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C:\Users\felip\Omatic Engenharia\Omatic Engenharia - 0002. Projetos\23.09 - IGDS - Cidade Inteligente de Catalão\21. Revisao Pós-Consulta ao TCMGO (OFICIAL)\02. Edital e Anexos\(b) Não-Vinculantes\"/>
    </mc:Choice>
  </mc:AlternateContent>
  <xr:revisionPtr revIDLastSave="0" documentId="8_{9D000791-6A0C-453C-9DAE-570A7BDAED34}" xr6:coauthVersionLast="47" xr6:coauthVersionMax="47" xr10:uidLastSave="{00000000-0000-0000-0000-000000000000}"/>
  <bookViews>
    <workbookView xWindow="-108" yWindow="-108" windowWidth="23256" windowHeight="12456" tabRatio="877" xr2:uid="{0E53151E-2D1D-4CC3-9AFE-73223BAE615B}"/>
  </bookViews>
  <sheets>
    <sheet name="Painel de Controle" sheetId="88" r:id="rId1"/>
    <sheet name="CAPEX" sheetId="121" r:id="rId2"/>
    <sheet name="Cronograma de Desembolso" sheetId="122" r:id="rId3"/>
    <sheet name="Depreciação" sheetId="127" r:id="rId4"/>
    <sheet name="OPEX" sheetId="123" r:id="rId5"/>
    <sheet name="BCE" sheetId="129" r:id="rId6"/>
    <sheet name="Financiamento" sheetId="97" r:id="rId7"/>
    <sheet name="WACC" sheetId="96" r:id="rId8"/>
    <sheet name="Demonstrativos (Mensal)" sheetId="87" r:id="rId9"/>
    <sheet name="VfM no tempo" sheetId="128" r:id="rId10"/>
    <sheet name="CMM1 - AUX CALC" sheetId="100" state="hidden" r:id="rId11"/>
    <sheet name="CMM 1 - AUX FINAN" sheetId="101" state="hidden" r:id="rId12"/>
    <sheet name="CMM 1 - AUX DEPREC" sheetId="102" state="hidden" r:id="rId13"/>
    <sheet name="CMM2 - AUX CALC" sheetId="106" state="hidden" r:id="rId14"/>
    <sheet name="CMM2 - AUX DEPREC" sheetId="107" state="hidden" r:id="rId15"/>
    <sheet name="CMM2 - FINAN" sheetId="108" state="hidden" r:id="rId16"/>
    <sheet name="CMM3 - AUX CALC" sheetId="109" state="hidden" r:id="rId17"/>
    <sheet name="CMM3 - AUX DEPREC" sheetId="110" state="hidden" r:id="rId18"/>
    <sheet name="CMM3 - FINAN" sheetId="111" state="hidden" r:id="rId19"/>
    <sheet name="CMM4 - AUX CALC" sheetId="112" state="hidden" r:id="rId20"/>
    <sheet name="CMM4 - AUX DEPREC" sheetId="113" state="hidden" r:id="rId21"/>
    <sheet name="CMM4 - FINAN" sheetId="114" state="hidden" r:id="rId22"/>
    <sheet name="CMM5 - AUX CALC" sheetId="115" state="hidden" r:id="rId23"/>
  </sheets>
  <definedNames>
    <definedName name="_xlnm._FilterDatabase" localSheetId="5" hidden="1">BCE!#REF!</definedName>
    <definedName name="_xlnm._FilterDatabase" localSheetId="1" hidden="1">CAPEX!$A$8:$K$112</definedName>
    <definedName name="_xlnm._FilterDatabase" localSheetId="2" hidden="1">'Cronograma de Desembolso'!#REF!</definedName>
    <definedName name="_xlnm._FilterDatabase" localSheetId="3" hidden="1">Depreciação!$A$69:$CH$92</definedName>
    <definedName name="_xlnm._FilterDatabase" localSheetId="4" hidden="1">OPEX!#REF!</definedName>
    <definedName name="_xlnm._FilterDatabase" localSheetId="0" hidden="1">'Painel de Controle'!#REF!</definedName>
    <definedName name="AdicionalIRPJ" localSheetId="5">#REF!</definedName>
    <definedName name="AdicionalIRPJ">'Painel de Controle'!$F$38</definedName>
    <definedName name="Alavanca" localSheetId="5">#REF!</definedName>
    <definedName name="Alavanca">'Painel de Controle'!$B$43</definedName>
    <definedName name="alunos">'Painel de Controle'!$B$30</definedName>
    <definedName name="_xlnm.Print_Area" localSheetId="5">BCE!$A$1:$F$24</definedName>
    <definedName name="_xlnm.Print_Area" localSheetId="1">CAPEX!$A$1:$H$117</definedName>
    <definedName name="_xlnm.Print_Area" localSheetId="12">'CMM 1 - AUX DEPREC'!$4:$4</definedName>
    <definedName name="_xlnm.Print_Area" localSheetId="11">'CMM 1 - AUX FINAN'!$A$1:$F$125</definedName>
    <definedName name="_xlnm.Print_Area" localSheetId="14">'CMM2 - AUX DEPREC'!$4:$4</definedName>
    <definedName name="_xlnm.Print_Area" localSheetId="15">'CMM2 - FINAN'!$A$1:$F$125</definedName>
    <definedName name="_xlnm.Print_Area" localSheetId="17">'CMM3 - AUX DEPREC'!$4:$4</definedName>
    <definedName name="_xlnm.Print_Area" localSheetId="18">'CMM3 - FINAN'!$A$1:$F$125</definedName>
    <definedName name="_xlnm.Print_Area" localSheetId="20">'CMM4 - AUX DEPREC'!$4:$4</definedName>
    <definedName name="_xlnm.Print_Area" localSheetId="21">'CMM4 - FINAN'!$A$1:$F$125</definedName>
    <definedName name="_xlnm.Print_Area" localSheetId="2">'Cronograma de Desembolso'!$A$1:$JG$104</definedName>
    <definedName name="_xlnm.Print_Area" localSheetId="3">Depreciação!$A$1:$DR$20</definedName>
    <definedName name="_xlnm.Print_Area" localSheetId="4">OPEX!$A$1:$F$56</definedName>
    <definedName name="_xlnm.Print_Area" localSheetId="0">'Painel de Controle'!$A$1:$G$54</definedName>
    <definedName name="B4a">#REF!</definedName>
    <definedName name="BHmes">#REF!</definedName>
    <definedName name="Capex_Ciclo1" localSheetId="5">BCE!#REF!</definedName>
    <definedName name="Capex_Ciclo1" localSheetId="4">OPEX!$F$56</definedName>
    <definedName name="Capex_Ciclo1">CAPEX!$F$115</definedName>
    <definedName name="CAPEX_DRE" localSheetId="5">#REF!</definedName>
    <definedName name="CAPEX_DRE">'Demonstrativos (Mensal)'!$54:$54</definedName>
    <definedName name="Capex_EscopoFULL" localSheetId="5">#REF!</definedName>
    <definedName name="Capex_EscopoFULL">CAPEX!#REF!</definedName>
    <definedName name="CAPEX_UFV">#REF!</definedName>
    <definedName name="CapexDRE">'Demonstrativos (Mensal)'!$54:$54</definedName>
    <definedName name="CMCAPEX1">#REF!</definedName>
    <definedName name="CMCAPEX2">#REF!</definedName>
    <definedName name="CMEE">#REF!</definedName>
    <definedName name="CMIP">#REF!</definedName>
    <definedName name="CMM_1">'Painel de Controle'!$G$15</definedName>
    <definedName name="CMM_2">'Painel de Controle'!$G$16</definedName>
    <definedName name="CMM_3">'Painel de Controle'!$G$17</definedName>
    <definedName name="CMM_4">'Painel de Controle'!$G$18</definedName>
    <definedName name="CMM_5">'Painel de Controle'!$G$19</definedName>
    <definedName name="CMM_6">'Painel de Controle'!$G$20</definedName>
    <definedName name="CMMfull" localSheetId="5">#REF!</definedName>
    <definedName name="CMMfull">'Painel de Controle'!$B$19</definedName>
    <definedName name="CMUFV">#REF!</definedName>
    <definedName name="COFINS" localSheetId="5">#REF!</definedName>
    <definedName name="COFINS">'Painel de Controle'!$B$38</definedName>
    <definedName name="compromisso" localSheetId="5">#REF!</definedName>
    <definedName name="compromisso">'Painel de Controle'!$F$45</definedName>
    <definedName name="Contraprestacoes" localSheetId="5">#REF!,#REF!</definedName>
    <definedName name="Contraprestacoes">'Demonstrativos (Mensal)'!$B$13:$DQ$13,'Demonstrativos (Mensal)'!$B$17:$DQ$17</definedName>
    <definedName name="CSLL" localSheetId="5">#REF!</definedName>
    <definedName name="CSLL">'Painel de Controle'!$F$39</definedName>
    <definedName name="Custo_IP_Full" localSheetId="5">#REF!</definedName>
    <definedName name="Custo_IP_Full">CAPEX!$G$15:$G$19</definedName>
    <definedName name="escolas" localSheetId="5">#REF!</definedName>
    <definedName name="escolas">'Painel de Controle'!$B$28</definedName>
    <definedName name="estruturacaoOpe" localSheetId="5">#REF!</definedName>
    <definedName name="estruturacaoOpe">'Painel de Controle'!$F$44</definedName>
    <definedName name="FCacc" localSheetId="5">#REF!</definedName>
    <definedName name="FCacc">'Demonstrativos (Mensal)'!$86:$86</definedName>
    <definedName name="freqDivid" localSheetId="5">#REF!</definedName>
    <definedName name="freqDivid">'Painel de Controle'!$F$52</definedName>
    <definedName name="freqReducao" localSheetId="5">#REF!</definedName>
    <definedName name="freqReducao">'Painel de Controle'!$F$54</definedName>
    <definedName name="FSeg" localSheetId="5">#REF!</definedName>
    <definedName name="FSeg">'Painel de Controle'!$B$26</definedName>
    <definedName name="InicioDividendos" localSheetId="5">#REF!</definedName>
    <definedName name="InicioDividendos">'Painel de Controle'!$F$51</definedName>
    <definedName name="InicioReducao" localSheetId="5">#REF!</definedName>
    <definedName name="InicioReducao">'Painel de Controle'!$F$53</definedName>
    <definedName name="ipca">'Painel de Controle'!$F$31</definedName>
    <definedName name="IRPJ" localSheetId="5">#REF!</definedName>
    <definedName name="IRPJ">'Painel de Controle'!$F$37</definedName>
    <definedName name="ISS" localSheetId="5">#REF!</definedName>
    <definedName name="ISS">'Painel de Controle'!$B$39</definedName>
    <definedName name="juros_financ" localSheetId="5">#REF!</definedName>
    <definedName name="juros_financ">'Painel de Controle'!$G$43</definedName>
    <definedName name="LucroLiquido_DRE">'Demonstrativos (Mensal)'!$112:$112</definedName>
    <definedName name="OHgov">'Painel de Controle'!$F$25</definedName>
    <definedName name="OPEX_DRE" localSheetId="5">#REF!</definedName>
    <definedName name="OPEX_DRE">'Demonstrativos (Mensal)'!$33:$33</definedName>
    <definedName name="PIP">#REF!</definedName>
    <definedName name="PIS" localSheetId="5">#REF!</definedName>
    <definedName name="PIS">'Painel de Controle'!$B$37</definedName>
    <definedName name="PrazoConcessao" localSheetId="5">#REF!</definedName>
    <definedName name="PrazoConcessao">'Painel de Controle'!$B$14</definedName>
    <definedName name="PrazoContrato" localSheetId="5">#REF!</definedName>
    <definedName name="PrazoContrato">'Painel de Controle'!$B$14</definedName>
    <definedName name="PrazoFin" localSheetId="5">#REF!</definedName>
    <definedName name="PrazoFin">'Painel de Controle'!$F$47</definedName>
    <definedName name="predAdm" localSheetId="5">#REF!</definedName>
    <definedName name="predAdm">'Painel de Controle'!$B$27</definedName>
    <definedName name="PreOp" localSheetId="3">Depreciação!$C$8</definedName>
    <definedName name="PreOp">'Cronograma de Desembolso'!$D$8</definedName>
    <definedName name="professores">'Painel de Controle'!$B$31</definedName>
    <definedName name="PTZ_viaria">'Painel de Controle'!$F$29</definedName>
    <definedName name="receitas" localSheetId="5">#REF!</definedName>
    <definedName name="receitas">'Demonstrativos (Mensal)'!$12:$12</definedName>
    <definedName name="SubsObrig" localSheetId="5">#REF!</definedName>
    <definedName name="SubsObrig">'Painel de Controle'!$B$51</definedName>
    <definedName name="TIR" localSheetId="5">#REF!</definedName>
    <definedName name="TIR">'Demonstrativos (Mensal)'!$B$90</definedName>
    <definedName name="_xlnm.Print_Titles" localSheetId="5">BCE!#REF!</definedName>
    <definedName name="_xlnm.Print_Titles" localSheetId="1">CAPEX!$A:$A</definedName>
    <definedName name="_xlnm.Print_Titles" localSheetId="12">'CMM 1 - AUX DEPREC'!$A:$A</definedName>
    <definedName name="_xlnm.Print_Titles" localSheetId="11">'CMM 1 - AUX FINAN'!$1:$4</definedName>
    <definedName name="_xlnm.Print_Titles" localSheetId="14">'CMM2 - AUX DEPREC'!$A:$A</definedName>
    <definedName name="_xlnm.Print_Titles" localSheetId="15">'CMM2 - FINAN'!$1:$4</definedName>
    <definedName name="_xlnm.Print_Titles" localSheetId="17">'CMM3 - AUX DEPREC'!$A:$A</definedName>
    <definedName name="_xlnm.Print_Titles" localSheetId="18">'CMM3 - FINAN'!$1:$4</definedName>
    <definedName name="_xlnm.Print_Titles" localSheetId="20">'CMM4 - AUX DEPREC'!$A:$A</definedName>
    <definedName name="_xlnm.Print_Titles" localSheetId="21">'CMM4 - FINAN'!$1:$4</definedName>
    <definedName name="_xlnm.Print_Titles" localSheetId="2">'Cronograma de Desembolso'!$A:$A</definedName>
    <definedName name="_xlnm.Print_Titles" localSheetId="3">Depreciação!$A:$A</definedName>
    <definedName name="_xlnm.Print_Titles" localSheetId="4">OPEX!$A:$A</definedName>
    <definedName name="tx_Manut" localSheetId="5">#REF!</definedName>
    <definedName name="tx_Manut">'Painel de Controle'!$C$25</definedName>
    <definedName name="tx_Manut_UFV">#REF!</definedName>
    <definedName name="TxBR">#REF!</definedName>
    <definedName name="US" localSheetId="5">#REF!</definedName>
    <definedName name="US">'Painel de Controle'!$B$29</definedName>
    <definedName name="VPL">'Demonstrativos (Mensal)'!$B$91</definedName>
    <definedName name="wacc" localSheetId="5">#REF!</definedName>
    <definedName name="wacc">WACC!$C$33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9" i="121" l="1"/>
  <c r="E40" i="121" s="1"/>
  <c r="E48" i="121"/>
  <c r="D68" i="122"/>
  <c r="E68" i="122" s="1"/>
  <c r="G71" i="121"/>
  <c r="F71" i="121"/>
  <c r="E50" i="121"/>
  <c r="I19" i="88"/>
  <c r="G20" i="88"/>
  <c r="F68" i="122" l="1"/>
  <c r="CK68" i="122"/>
  <c r="FQ68" i="122" s="1"/>
  <c r="IW68" i="122" s="1"/>
  <c r="CJ68" i="122"/>
  <c r="FP68" i="122" s="1"/>
  <c r="IV68" i="122" s="1"/>
  <c r="K71" i="121"/>
  <c r="D11" i="123"/>
  <c r="D10" i="123"/>
  <c r="D9" i="123"/>
  <c r="E51" i="121"/>
  <c r="E52" i="121" s="1"/>
  <c r="E53" i="121" s="1"/>
  <c r="E57" i="121"/>
  <c r="E60" i="121" s="1"/>
  <c r="G68" i="122" l="1"/>
  <c r="CL68" i="122"/>
  <c r="FR68" i="122" s="1"/>
  <c r="IX68" i="122" s="1"/>
  <c r="E61" i="121"/>
  <c r="E25" i="121"/>
  <c r="G57" i="121"/>
  <c r="E62" i="121"/>
  <c r="E63" i="121"/>
  <c r="G63" i="121" s="1"/>
  <c r="F57" i="121"/>
  <c r="F32" i="88" a="1"/>
  <c r="F32" i="88" s="1"/>
  <c r="E90" i="87"/>
  <c r="B20" i="88"/>
  <c r="J15" i="88"/>
  <c r="J16" i="88"/>
  <c r="J17" i="88"/>
  <c r="J18" i="88"/>
  <c r="J19" i="88"/>
  <c r="J20" i="88"/>
  <c r="H68" i="122" l="1"/>
  <c r="CM68" i="122"/>
  <c r="FS68" i="122" s="1"/>
  <c r="IY68" i="122" s="1"/>
  <c r="F63" i="121"/>
  <c r="K63" i="121" s="1"/>
  <c r="K57" i="121"/>
  <c r="G15" i="88"/>
  <c r="G16" i="88"/>
  <c r="O15" i="87" s="1"/>
  <c r="G17" i="88"/>
  <c r="E16" i="87" s="1"/>
  <c r="G18" i="88"/>
  <c r="G18" i="87" s="1"/>
  <c r="G19" i="88"/>
  <c r="H19" i="87" s="1"/>
  <c r="J20" i="87"/>
  <c r="F37" i="123"/>
  <c r="B31" i="128"/>
  <c r="IH31" i="128"/>
  <c r="II31" i="128" s="1"/>
  <c r="IJ31" i="128" s="1"/>
  <c r="IK31" i="128" s="1"/>
  <c r="IL31" i="128" s="1"/>
  <c r="IM31" i="128" s="1"/>
  <c r="IN31" i="128" s="1"/>
  <c r="IO31" i="128" s="1"/>
  <c r="IP31" i="128" s="1"/>
  <c r="IQ31" i="128" s="1"/>
  <c r="IR31" i="128" s="1"/>
  <c r="IS31" i="128" s="1"/>
  <c r="IT31" i="128" s="1"/>
  <c r="IU31" i="128" s="1"/>
  <c r="IV31" i="128" s="1"/>
  <c r="IW31" i="128" s="1"/>
  <c r="IX31" i="128" s="1"/>
  <c r="IY31" i="128" s="1"/>
  <c r="IZ31" i="128" s="1"/>
  <c r="JA31" i="128" s="1"/>
  <c r="JB31" i="128" s="1"/>
  <c r="JC31" i="128" s="1"/>
  <c r="JD31" i="128" s="1"/>
  <c r="JE31" i="128" s="1"/>
  <c r="JF31" i="128" s="1"/>
  <c r="JG31" i="128" s="1"/>
  <c r="JH31" i="128" s="1"/>
  <c r="JI31" i="128" s="1"/>
  <c r="JJ31" i="128" s="1"/>
  <c r="JK31" i="128" s="1"/>
  <c r="JL31" i="128" s="1"/>
  <c r="JM31" i="128" s="1"/>
  <c r="JN31" i="128" s="1"/>
  <c r="JO31" i="128" s="1"/>
  <c r="JP31" i="128" s="1"/>
  <c r="JQ31" i="128" s="1"/>
  <c r="JR31" i="128" s="1"/>
  <c r="JS31" i="128" s="1"/>
  <c r="JT31" i="128" s="1"/>
  <c r="JU31" i="128" s="1"/>
  <c r="JV31" i="128" s="1"/>
  <c r="JW31" i="128" s="1"/>
  <c r="JX31" i="128" s="1"/>
  <c r="JY31" i="128" s="1"/>
  <c r="JZ31" i="128" s="1"/>
  <c r="KA31" i="128" s="1"/>
  <c r="KB31" i="128" s="1"/>
  <c r="KC31" i="128" s="1"/>
  <c r="KD31" i="128" s="1"/>
  <c r="KE31" i="128" s="1"/>
  <c r="KF31" i="128" s="1"/>
  <c r="KG31" i="128" s="1"/>
  <c r="KH31" i="128" s="1"/>
  <c r="KI31" i="128" s="1"/>
  <c r="KJ31" i="128" s="1"/>
  <c r="KK31" i="128" s="1"/>
  <c r="KL31" i="128" s="1"/>
  <c r="KM31" i="128" s="1"/>
  <c r="KN31" i="128" s="1"/>
  <c r="KO31" i="128" s="1"/>
  <c r="C31" i="128"/>
  <c r="D31" i="128" s="1"/>
  <c r="E31" i="128" s="1"/>
  <c r="F31" i="128" s="1"/>
  <c r="G31" i="128" s="1"/>
  <c r="B15" i="129"/>
  <c r="D15" i="129" s="1"/>
  <c r="B14" i="129"/>
  <c r="D14" i="129" s="1"/>
  <c r="B13" i="129"/>
  <c r="D13" i="129" s="1"/>
  <c r="B12" i="129"/>
  <c r="D12" i="129" s="1"/>
  <c r="B10" i="129"/>
  <c r="B36" i="128"/>
  <c r="C36" i="128"/>
  <c r="D36" i="128"/>
  <c r="E36" i="128"/>
  <c r="F36" i="128"/>
  <c r="G36" i="128"/>
  <c r="H36" i="128"/>
  <c r="I36" i="128"/>
  <c r="J36" i="128"/>
  <c r="K36" i="128"/>
  <c r="L36" i="128"/>
  <c r="M36" i="128"/>
  <c r="N36" i="128"/>
  <c r="O36" i="128"/>
  <c r="P36" i="128"/>
  <c r="Q36" i="128"/>
  <c r="R36" i="128"/>
  <c r="S36" i="128"/>
  <c r="T36" i="128"/>
  <c r="U36" i="128"/>
  <c r="V36" i="128"/>
  <c r="W36" i="128"/>
  <c r="X36" i="128"/>
  <c r="Y36" i="128"/>
  <c r="Z36" i="128"/>
  <c r="AA36" i="128"/>
  <c r="AB36" i="128"/>
  <c r="AC36" i="128"/>
  <c r="AD36" i="128"/>
  <c r="AE36" i="128"/>
  <c r="AF36" i="128"/>
  <c r="AG36" i="128"/>
  <c r="AH36" i="128"/>
  <c r="AI36" i="128"/>
  <c r="AJ36" i="128"/>
  <c r="AK36" i="128"/>
  <c r="AL36" i="128"/>
  <c r="AM36" i="128"/>
  <c r="AN36" i="128"/>
  <c r="AO36" i="128"/>
  <c r="AP36" i="128"/>
  <c r="AQ36" i="128"/>
  <c r="AR36" i="128"/>
  <c r="AS36" i="128"/>
  <c r="AT36" i="128"/>
  <c r="AU36" i="128"/>
  <c r="AV36" i="128"/>
  <c r="AW36" i="128"/>
  <c r="AX36" i="128"/>
  <c r="AY36" i="128"/>
  <c r="AZ36" i="128"/>
  <c r="BA36" i="128"/>
  <c r="BB36" i="128"/>
  <c r="BC36" i="128"/>
  <c r="BD36" i="128"/>
  <c r="BE36" i="128"/>
  <c r="BF36" i="128"/>
  <c r="BG36" i="128"/>
  <c r="BH36" i="128"/>
  <c r="BI36" i="128"/>
  <c r="BJ36" i="128"/>
  <c r="BK36" i="128"/>
  <c r="BL36" i="128"/>
  <c r="BM36" i="128"/>
  <c r="BN36" i="128"/>
  <c r="BO36" i="128"/>
  <c r="BP36" i="128"/>
  <c r="BQ36" i="128"/>
  <c r="BR36" i="128"/>
  <c r="BS36" i="128"/>
  <c r="BT36" i="128"/>
  <c r="BU36" i="128"/>
  <c r="BV36" i="128"/>
  <c r="BW36" i="128"/>
  <c r="BX36" i="128"/>
  <c r="BY36" i="128"/>
  <c r="BZ36" i="128"/>
  <c r="CA36" i="128"/>
  <c r="CB36" i="128"/>
  <c r="CC36" i="128"/>
  <c r="CD36" i="128"/>
  <c r="CE36" i="128"/>
  <c r="CF36" i="128"/>
  <c r="CG36" i="128"/>
  <c r="CH36" i="128"/>
  <c r="CI36" i="128"/>
  <c r="CJ36" i="128"/>
  <c r="CK36" i="128"/>
  <c r="CL36" i="128"/>
  <c r="CM36" i="128"/>
  <c r="CN36" i="128"/>
  <c r="CO36" i="128"/>
  <c r="CP36" i="128"/>
  <c r="CQ36" i="128"/>
  <c r="CR36" i="128"/>
  <c r="CS36" i="128"/>
  <c r="CT36" i="128"/>
  <c r="CU36" i="128"/>
  <c r="CV36" i="128"/>
  <c r="CW36" i="128"/>
  <c r="CX36" i="128"/>
  <c r="CY36" i="128"/>
  <c r="CZ36" i="128"/>
  <c r="DA36" i="128"/>
  <c r="DB36" i="128"/>
  <c r="DC36" i="128"/>
  <c r="DD36" i="128"/>
  <c r="DE36" i="128"/>
  <c r="DF36" i="128"/>
  <c r="DG36" i="128"/>
  <c r="DH36" i="128"/>
  <c r="DI36" i="128"/>
  <c r="DJ36" i="128"/>
  <c r="DK36" i="128"/>
  <c r="DL36" i="128"/>
  <c r="DM36" i="128"/>
  <c r="DN36" i="128"/>
  <c r="DO36" i="128"/>
  <c r="DP36" i="128"/>
  <c r="DQ36" i="128"/>
  <c r="DR36" i="128"/>
  <c r="DS36" i="128"/>
  <c r="DT36" i="128"/>
  <c r="DU36" i="128"/>
  <c r="DV36" i="128"/>
  <c r="DW36" i="128"/>
  <c r="DX36" i="128"/>
  <c r="DY36" i="128"/>
  <c r="DZ36" i="128"/>
  <c r="EA36" i="128"/>
  <c r="EB36" i="128"/>
  <c r="EC36" i="128"/>
  <c r="ED36" i="128"/>
  <c r="EE36" i="128"/>
  <c r="EF36" i="128"/>
  <c r="EG36" i="128"/>
  <c r="EH36" i="128"/>
  <c r="EI36" i="128"/>
  <c r="EJ36" i="128"/>
  <c r="EK36" i="128"/>
  <c r="EL36" i="128"/>
  <c r="EM36" i="128"/>
  <c r="EN36" i="128"/>
  <c r="EO36" i="128"/>
  <c r="EP36" i="128"/>
  <c r="EQ36" i="128"/>
  <c r="ER36" i="128"/>
  <c r="ES36" i="128"/>
  <c r="ET36" i="128"/>
  <c r="EU36" i="128"/>
  <c r="EV36" i="128"/>
  <c r="EW36" i="128"/>
  <c r="EX36" i="128"/>
  <c r="EY36" i="128"/>
  <c r="EZ36" i="128"/>
  <c r="FA36" i="128"/>
  <c r="FB36" i="128"/>
  <c r="FC36" i="128"/>
  <c r="FD36" i="128"/>
  <c r="FE36" i="128"/>
  <c r="FF36" i="128"/>
  <c r="FG36" i="128"/>
  <c r="FH36" i="128"/>
  <c r="FI36" i="128"/>
  <c r="FJ36" i="128"/>
  <c r="FK36" i="128"/>
  <c r="FL36" i="128"/>
  <c r="FM36" i="128"/>
  <c r="FN36" i="128"/>
  <c r="FO36" i="128"/>
  <c r="FP36" i="128"/>
  <c r="FQ36" i="128"/>
  <c r="FR36" i="128"/>
  <c r="FS36" i="128"/>
  <c r="FT36" i="128"/>
  <c r="FU36" i="128"/>
  <c r="FV36" i="128"/>
  <c r="FW36" i="128"/>
  <c r="FX36" i="128"/>
  <c r="FY36" i="128"/>
  <c r="FZ36" i="128"/>
  <c r="GA36" i="128"/>
  <c r="GB36" i="128"/>
  <c r="GC36" i="128"/>
  <c r="GD36" i="128"/>
  <c r="GE36" i="128"/>
  <c r="GF36" i="128"/>
  <c r="GG36" i="128"/>
  <c r="GH36" i="128"/>
  <c r="GI36" i="128"/>
  <c r="GJ36" i="128"/>
  <c r="GK36" i="128"/>
  <c r="GL36" i="128"/>
  <c r="GM36" i="128"/>
  <c r="GN36" i="128"/>
  <c r="GO36" i="128"/>
  <c r="GP36" i="128"/>
  <c r="GQ36" i="128"/>
  <c r="GR36" i="128"/>
  <c r="GS36" i="128"/>
  <c r="GT36" i="128"/>
  <c r="GU36" i="128"/>
  <c r="GV36" i="128"/>
  <c r="GW36" i="128"/>
  <c r="GX36" i="128"/>
  <c r="GY36" i="128"/>
  <c r="GZ36" i="128"/>
  <c r="HA36" i="128"/>
  <c r="HB36" i="128"/>
  <c r="HC36" i="128"/>
  <c r="HD36" i="128"/>
  <c r="HE36" i="128"/>
  <c r="HF36" i="128"/>
  <c r="HG36" i="128"/>
  <c r="HH36" i="128"/>
  <c r="HI36" i="128"/>
  <c r="HJ36" i="128"/>
  <c r="HK36" i="128"/>
  <c r="HL36" i="128"/>
  <c r="HM36" i="128"/>
  <c r="HN36" i="128"/>
  <c r="HO36" i="128"/>
  <c r="HP36" i="128"/>
  <c r="HQ36" i="128"/>
  <c r="HR36" i="128"/>
  <c r="HS36" i="128"/>
  <c r="HT36" i="128"/>
  <c r="HU36" i="128"/>
  <c r="HV36" i="128"/>
  <c r="HW36" i="128"/>
  <c r="HX36" i="128"/>
  <c r="HY36" i="128"/>
  <c r="HZ36" i="128"/>
  <c r="IA36" i="128"/>
  <c r="IB36" i="128"/>
  <c r="IC36" i="128"/>
  <c r="ID36" i="128"/>
  <c r="IE36" i="128"/>
  <c r="IF36" i="128"/>
  <c r="IG36" i="128"/>
  <c r="IH36" i="128"/>
  <c r="II36" i="128"/>
  <c r="IJ36" i="128"/>
  <c r="IK36" i="128"/>
  <c r="IL36" i="128"/>
  <c r="IM36" i="128"/>
  <c r="IN36" i="128"/>
  <c r="IO36" i="128"/>
  <c r="IP36" i="128"/>
  <c r="IQ36" i="128"/>
  <c r="IR36" i="128"/>
  <c r="IS36" i="128"/>
  <c r="IT36" i="128"/>
  <c r="IU36" i="128"/>
  <c r="IV36" i="128"/>
  <c r="IW36" i="128"/>
  <c r="IX36" i="128"/>
  <c r="IY36" i="128"/>
  <c r="IZ36" i="128"/>
  <c r="JA36" i="128"/>
  <c r="JB36" i="128"/>
  <c r="JC36" i="128"/>
  <c r="JD36" i="128"/>
  <c r="JE36" i="128"/>
  <c r="JF36" i="128"/>
  <c r="JG36" i="128"/>
  <c r="JH36" i="128"/>
  <c r="JI36" i="128"/>
  <c r="JJ36" i="128"/>
  <c r="JK36" i="128"/>
  <c r="JL36" i="128"/>
  <c r="JM36" i="128"/>
  <c r="JN36" i="128"/>
  <c r="JO36" i="128"/>
  <c r="JP36" i="128"/>
  <c r="JQ36" i="128"/>
  <c r="JR36" i="128"/>
  <c r="JS36" i="128"/>
  <c r="JT36" i="128"/>
  <c r="JU36" i="128"/>
  <c r="JV36" i="128"/>
  <c r="JW36" i="128"/>
  <c r="JX36" i="128"/>
  <c r="JY36" i="128"/>
  <c r="JZ36" i="128"/>
  <c r="KA36" i="128"/>
  <c r="KB36" i="128"/>
  <c r="KC36" i="128"/>
  <c r="KD36" i="128"/>
  <c r="KE36" i="128"/>
  <c r="KF36" i="128"/>
  <c r="KG36" i="128"/>
  <c r="KH36" i="128"/>
  <c r="KI36" i="128"/>
  <c r="KJ36" i="128"/>
  <c r="KK36" i="128"/>
  <c r="KL36" i="128"/>
  <c r="KM36" i="128"/>
  <c r="KN36" i="128"/>
  <c r="KO36" i="128"/>
  <c r="F36" i="123"/>
  <c r="F35" i="123"/>
  <c r="KO158" i="87"/>
  <c r="KO150" i="87"/>
  <c r="I20" i="87"/>
  <c r="K20" i="87"/>
  <c r="M20" i="87"/>
  <c r="HK20" i="87"/>
  <c r="KO102" i="87"/>
  <c r="KN102" i="87"/>
  <c r="KM102" i="87"/>
  <c r="KL102" i="87"/>
  <c r="KK102" i="87"/>
  <c r="KJ102" i="87"/>
  <c r="KI102" i="87"/>
  <c r="KH102" i="87"/>
  <c r="KG102" i="87"/>
  <c r="KF102" i="87"/>
  <c r="KE102" i="87"/>
  <c r="KD102" i="87"/>
  <c r="KC102" i="87"/>
  <c r="KB102" i="87"/>
  <c r="KA102" i="87"/>
  <c r="JZ102" i="87"/>
  <c r="JY102" i="87"/>
  <c r="JX102" i="87"/>
  <c r="JW102" i="87"/>
  <c r="JV102" i="87"/>
  <c r="JU102" i="87"/>
  <c r="JT102" i="87"/>
  <c r="JS102" i="87"/>
  <c r="JR102" i="87"/>
  <c r="JQ102" i="87"/>
  <c r="JP102" i="87"/>
  <c r="JO102" i="87"/>
  <c r="JN102" i="87"/>
  <c r="JM102" i="87"/>
  <c r="JL102" i="87"/>
  <c r="JK102" i="87"/>
  <c r="JJ102" i="87"/>
  <c r="JI102" i="87"/>
  <c r="JH102" i="87"/>
  <c r="JG102" i="87"/>
  <c r="JF102" i="87"/>
  <c r="KO76" i="87"/>
  <c r="KN76" i="87"/>
  <c r="KM76" i="87"/>
  <c r="KL76" i="87"/>
  <c r="KK76" i="87"/>
  <c r="KJ76" i="87"/>
  <c r="KI76" i="87"/>
  <c r="KH76" i="87"/>
  <c r="KG76" i="87"/>
  <c r="KF76" i="87"/>
  <c r="KE76" i="87"/>
  <c r="KD76" i="87"/>
  <c r="KC76" i="87"/>
  <c r="KB76" i="87"/>
  <c r="KA76" i="87"/>
  <c r="JZ76" i="87"/>
  <c r="JY76" i="87"/>
  <c r="JX76" i="87"/>
  <c r="JW76" i="87"/>
  <c r="JV76" i="87"/>
  <c r="JU76" i="87"/>
  <c r="JT76" i="87"/>
  <c r="JS76" i="87"/>
  <c r="JR76" i="87"/>
  <c r="JQ76" i="87"/>
  <c r="JP76" i="87"/>
  <c r="JO76" i="87"/>
  <c r="JN76" i="87"/>
  <c r="JM76" i="87"/>
  <c r="JL76" i="87"/>
  <c r="JK76" i="87"/>
  <c r="JJ76" i="87"/>
  <c r="JI76" i="87"/>
  <c r="JH76" i="87"/>
  <c r="JG76" i="87"/>
  <c r="JF76" i="87"/>
  <c r="KO55" i="87"/>
  <c r="KO54" i="87" s="1"/>
  <c r="KN55" i="87"/>
  <c r="KN54" i="87" s="1"/>
  <c r="KM55" i="87"/>
  <c r="KM54" i="87" s="1"/>
  <c r="KL55" i="87"/>
  <c r="KL54" i="87" s="1"/>
  <c r="KL154" i="87" s="1"/>
  <c r="KK55" i="87"/>
  <c r="KK54" i="87" s="1"/>
  <c r="KJ55" i="87"/>
  <c r="KJ54" i="87" s="1"/>
  <c r="KJ84" i="87" s="1"/>
  <c r="KI55" i="87"/>
  <c r="KI54" i="87" s="1"/>
  <c r="KI84" i="87" s="1"/>
  <c r="KH55" i="87"/>
  <c r="KH54" i="87" s="1"/>
  <c r="KH84" i="87" s="1"/>
  <c r="KG55" i="87"/>
  <c r="KG54" i="87" s="1"/>
  <c r="KF55" i="87"/>
  <c r="KF54" i="87" s="1"/>
  <c r="KE55" i="87"/>
  <c r="KE54" i="87" s="1"/>
  <c r="KD55" i="87"/>
  <c r="KD54" i="87" s="1"/>
  <c r="KD105" i="87" s="1"/>
  <c r="KC55" i="87"/>
  <c r="KC54" i="87" s="1"/>
  <c r="KC105" i="87" s="1"/>
  <c r="KB55" i="87"/>
  <c r="KB54" i="87" s="1"/>
  <c r="KA55" i="87"/>
  <c r="KA54" i="87" s="1"/>
  <c r="KA105" i="87" s="1"/>
  <c r="JZ55" i="87"/>
  <c r="JZ54" i="87" s="1"/>
  <c r="JZ105" i="87" s="1"/>
  <c r="JY55" i="87"/>
  <c r="JY54" i="87" s="1"/>
  <c r="JX55" i="87"/>
  <c r="JX54" i="87" s="1"/>
  <c r="JW55" i="87"/>
  <c r="JW54" i="87" s="1"/>
  <c r="JW84" i="87" s="1"/>
  <c r="JV55" i="87"/>
  <c r="JV54" i="87" s="1"/>
  <c r="JU55" i="87"/>
  <c r="JU54" i="87" s="1"/>
  <c r="JT55" i="87"/>
  <c r="JT54" i="87" s="1"/>
  <c r="JS55" i="87"/>
  <c r="JS54" i="87" s="1"/>
  <c r="JS84" i="87" s="1"/>
  <c r="JR55" i="87"/>
  <c r="JR54" i="87" s="1"/>
  <c r="JR105" i="87" s="1"/>
  <c r="JQ55" i="87"/>
  <c r="JQ54" i="87" s="1"/>
  <c r="JP55" i="87"/>
  <c r="JP54" i="87" s="1"/>
  <c r="JO55" i="87"/>
  <c r="JO54" i="87" s="1"/>
  <c r="JN55" i="87"/>
  <c r="JN54" i="87" s="1"/>
  <c r="JM55" i="87"/>
  <c r="JM54" i="87" s="1"/>
  <c r="JL55" i="87"/>
  <c r="JL54" i="87" s="1"/>
  <c r="JK55" i="87"/>
  <c r="JK54" i="87" s="1"/>
  <c r="JK84" i="87" s="1"/>
  <c r="JJ55" i="87"/>
  <c r="JJ54" i="87" s="1"/>
  <c r="JJ84" i="87" s="1"/>
  <c r="JI55" i="87"/>
  <c r="JI54" i="87" s="1"/>
  <c r="JH55" i="87"/>
  <c r="JH54" i="87" s="1"/>
  <c r="JG55" i="87"/>
  <c r="JF55" i="87"/>
  <c r="JF54" i="87" s="1"/>
  <c r="JG54" i="87"/>
  <c r="KF10" i="87"/>
  <c r="KG10" i="87" s="1"/>
  <c r="KH10" i="87" s="1"/>
  <c r="KI10" i="87" s="1"/>
  <c r="KJ10" i="87" s="1"/>
  <c r="KK10" i="87" s="1"/>
  <c r="KL10" i="87" s="1"/>
  <c r="KM10" i="87" s="1"/>
  <c r="KN10" i="87" s="1"/>
  <c r="KO10" i="87" s="1"/>
  <c r="JU10" i="87"/>
  <c r="JV10" i="87" s="1"/>
  <c r="JW10" i="87" s="1"/>
  <c r="JX10" i="87" s="1"/>
  <c r="JY10" i="87" s="1"/>
  <c r="JZ10" i="87" s="1"/>
  <c r="KA10" i="87" s="1"/>
  <c r="KB10" i="87" s="1"/>
  <c r="KC10" i="87" s="1"/>
  <c r="KD10" i="87" s="1"/>
  <c r="JT10" i="87"/>
  <c r="JH10" i="87"/>
  <c r="JI10" i="87" s="1"/>
  <c r="JJ10" i="87" s="1"/>
  <c r="JK10" i="87" s="1"/>
  <c r="JL10" i="87" s="1"/>
  <c r="JM10" i="87" s="1"/>
  <c r="JN10" i="87" s="1"/>
  <c r="JO10" i="87" s="1"/>
  <c r="JP10" i="87" s="1"/>
  <c r="JQ10" i="87" s="1"/>
  <c r="JR10" i="87" s="1"/>
  <c r="JE102" i="87"/>
  <c r="JD102" i="87"/>
  <c r="JC102" i="87"/>
  <c r="JB102" i="87"/>
  <c r="JA102" i="87"/>
  <c r="IZ102" i="87"/>
  <c r="IY102" i="87"/>
  <c r="IX102" i="87"/>
  <c r="IW102" i="87"/>
  <c r="IV102" i="87"/>
  <c r="IU102" i="87"/>
  <c r="IT102" i="87"/>
  <c r="IS102" i="87"/>
  <c r="IR102" i="87"/>
  <c r="IQ102" i="87"/>
  <c r="IP102" i="87"/>
  <c r="IO102" i="87"/>
  <c r="IN102" i="87"/>
  <c r="IM102" i="87"/>
  <c r="IL102" i="87"/>
  <c r="IK102" i="87"/>
  <c r="IJ102" i="87"/>
  <c r="II102" i="87"/>
  <c r="IH102" i="87"/>
  <c r="IG102" i="87"/>
  <c r="IF102" i="87"/>
  <c r="IE102" i="87"/>
  <c r="ID102" i="87"/>
  <c r="IC102" i="87"/>
  <c r="IB102" i="87"/>
  <c r="IA102" i="87"/>
  <c r="HZ102" i="87"/>
  <c r="HY102" i="87"/>
  <c r="HX102" i="87"/>
  <c r="HW102" i="87"/>
  <c r="HV102" i="87"/>
  <c r="HU102" i="87"/>
  <c r="HT102" i="87"/>
  <c r="HS102" i="87"/>
  <c r="HR102" i="87"/>
  <c r="HQ102" i="87"/>
  <c r="HP102" i="87"/>
  <c r="HO102" i="87"/>
  <c r="HN102" i="87"/>
  <c r="HM102" i="87"/>
  <c r="HL102" i="87"/>
  <c r="HK102" i="87"/>
  <c r="HJ102" i="87"/>
  <c r="HI102" i="87"/>
  <c r="HH102" i="87"/>
  <c r="HG102" i="87"/>
  <c r="HF102" i="87"/>
  <c r="HE102" i="87"/>
  <c r="HD102" i="87"/>
  <c r="HC102" i="87"/>
  <c r="HB102" i="87"/>
  <c r="HA102" i="87"/>
  <c r="GZ102" i="87"/>
  <c r="GY102" i="87"/>
  <c r="GX102" i="87"/>
  <c r="GW102" i="87"/>
  <c r="GV102" i="87"/>
  <c r="GU102" i="87"/>
  <c r="GT102" i="87"/>
  <c r="GS102" i="87"/>
  <c r="GR102" i="87"/>
  <c r="GQ102" i="87"/>
  <c r="GP102" i="87"/>
  <c r="GO102" i="87"/>
  <c r="GN102" i="87"/>
  <c r="GM102" i="87"/>
  <c r="GL102" i="87"/>
  <c r="JE76" i="87"/>
  <c r="JD76" i="87"/>
  <c r="JC76" i="87"/>
  <c r="JB76" i="87"/>
  <c r="JA76" i="87"/>
  <c r="IZ76" i="87"/>
  <c r="IY76" i="87"/>
  <c r="IX76" i="87"/>
  <c r="IW76" i="87"/>
  <c r="IV76" i="87"/>
  <c r="IU76" i="87"/>
  <c r="IT76" i="87"/>
  <c r="IS76" i="87"/>
  <c r="IR76" i="87"/>
  <c r="IQ76" i="87"/>
  <c r="IP76" i="87"/>
  <c r="IO76" i="87"/>
  <c r="IN76" i="87"/>
  <c r="IM76" i="87"/>
  <c r="IL76" i="87"/>
  <c r="IK76" i="87"/>
  <c r="IJ76" i="87"/>
  <c r="II76" i="87"/>
  <c r="IH76" i="87"/>
  <c r="IG76" i="87"/>
  <c r="IF76" i="87"/>
  <c r="IE76" i="87"/>
  <c r="ID76" i="87"/>
  <c r="IC76" i="87"/>
  <c r="IB76" i="87"/>
  <c r="IA76" i="87"/>
  <c r="HZ76" i="87"/>
  <c r="HY76" i="87"/>
  <c r="HX76" i="87"/>
  <c r="HW76" i="87"/>
  <c r="HV76" i="87"/>
  <c r="HU76" i="87"/>
  <c r="HT76" i="87"/>
  <c r="HS76" i="87"/>
  <c r="HR76" i="87"/>
  <c r="HQ76" i="87"/>
  <c r="HP76" i="87"/>
  <c r="HO76" i="87"/>
  <c r="HN76" i="87"/>
  <c r="HM76" i="87"/>
  <c r="HL76" i="87"/>
  <c r="HK76" i="87"/>
  <c r="HJ76" i="87"/>
  <c r="HI76" i="87"/>
  <c r="HH76" i="87"/>
  <c r="HG76" i="87"/>
  <c r="HF76" i="87"/>
  <c r="HE76" i="87"/>
  <c r="HD76" i="87"/>
  <c r="HC76" i="87"/>
  <c r="HB76" i="87"/>
  <c r="HA76" i="87"/>
  <c r="GZ76" i="87"/>
  <c r="GY76" i="87"/>
  <c r="GX76" i="87"/>
  <c r="GW76" i="87"/>
  <c r="GV76" i="87"/>
  <c r="GU76" i="87"/>
  <c r="GT76" i="87"/>
  <c r="GS76" i="87"/>
  <c r="GR76" i="87"/>
  <c r="GQ76" i="87"/>
  <c r="GP76" i="87"/>
  <c r="GO76" i="87"/>
  <c r="GN76" i="87"/>
  <c r="GM76" i="87"/>
  <c r="GL76" i="87"/>
  <c r="IV10" i="87"/>
  <c r="IW10" i="87" s="1"/>
  <c r="IX10" i="87" s="1"/>
  <c r="IY10" i="87" s="1"/>
  <c r="IZ10" i="87" s="1"/>
  <c r="JA10" i="87" s="1"/>
  <c r="JB10" i="87" s="1"/>
  <c r="JC10" i="87" s="1"/>
  <c r="JD10" i="87" s="1"/>
  <c r="JE10" i="87" s="1"/>
  <c r="JF10" i="87" s="1"/>
  <c r="IJ10" i="87"/>
  <c r="IK10" i="87" s="1"/>
  <c r="IL10" i="87" s="1"/>
  <c r="IM10" i="87" s="1"/>
  <c r="IN10" i="87" s="1"/>
  <c r="IO10" i="87" s="1"/>
  <c r="IP10" i="87" s="1"/>
  <c r="IQ10" i="87" s="1"/>
  <c r="IR10" i="87" s="1"/>
  <c r="IS10" i="87" s="1"/>
  <c r="IT10" i="87" s="1"/>
  <c r="HY10" i="87"/>
  <c r="HZ10" i="87" s="1"/>
  <c r="IA10" i="87" s="1"/>
  <c r="IB10" i="87" s="1"/>
  <c r="IC10" i="87" s="1"/>
  <c r="ID10" i="87" s="1"/>
  <c r="IE10" i="87" s="1"/>
  <c r="IF10" i="87" s="1"/>
  <c r="IG10" i="87" s="1"/>
  <c r="IH10" i="87" s="1"/>
  <c r="HX10" i="87"/>
  <c r="HM10" i="87"/>
  <c r="HN10" i="87" s="1"/>
  <c r="HO10" i="87" s="1"/>
  <c r="HP10" i="87" s="1"/>
  <c r="HQ10" i="87" s="1"/>
  <c r="HR10" i="87" s="1"/>
  <c r="HS10" i="87" s="1"/>
  <c r="HT10" i="87" s="1"/>
  <c r="HU10" i="87" s="1"/>
  <c r="HV10" i="87" s="1"/>
  <c r="HL10" i="87"/>
  <c r="GZ10" i="87"/>
  <c r="HA10" i="87" s="1"/>
  <c r="HB10" i="87" s="1"/>
  <c r="HC10" i="87" s="1"/>
  <c r="HD10" i="87" s="1"/>
  <c r="HE10" i="87" s="1"/>
  <c r="HF10" i="87" s="1"/>
  <c r="HG10" i="87" s="1"/>
  <c r="HH10" i="87" s="1"/>
  <c r="HI10" i="87" s="1"/>
  <c r="HJ10" i="87" s="1"/>
  <c r="GN10" i="87"/>
  <c r="GO10" i="87" s="1"/>
  <c r="GP10" i="87" s="1"/>
  <c r="GQ10" i="87" s="1"/>
  <c r="GR10" i="87" s="1"/>
  <c r="GS10" i="87" s="1"/>
  <c r="GT10" i="87" s="1"/>
  <c r="GU10" i="87" s="1"/>
  <c r="GV10" i="87" s="1"/>
  <c r="GW10" i="87" s="1"/>
  <c r="GX10" i="87" s="1"/>
  <c r="GK102" i="87"/>
  <c r="GJ102" i="87"/>
  <c r="GI102" i="87"/>
  <c r="GH102" i="87"/>
  <c r="GG102" i="87"/>
  <c r="GF102" i="87"/>
  <c r="GE102" i="87"/>
  <c r="GD102" i="87"/>
  <c r="GC102" i="87"/>
  <c r="GB102" i="87"/>
  <c r="GA102" i="87"/>
  <c r="FZ102" i="87"/>
  <c r="FY102" i="87"/>
  <c r="FX102" i="87"/>
  <c r="FW102" i="87"/>
  <c r="FV102" i="87"/>
  <c r="FU102" i="87"/>
  <c r="FT102" i="87"/>
  <c r="FS102" i="87"/>
  <c r="FR102" i="87"/>
  <c r="FQ102" i="87"/>
  <c r="FP102" i="87"/>
  <c r="FO102" i="87"/>
  <c r="FN102" i="87"/>
  <c r="GK76" i="87"/>
  <c r="GJ76" i="87"/>
  <c r="GI76" i="87"/>
  <c r="GH76" i="87"/>
  <c r="GG76" i="87"/>
  <c r="GF76" i="87"/>
  <c r="GE76" i="87"/>
  <c r="GD76" i="87"/>
  <c r="GC76" i="87"/>
  <c r="GB76" i="87"/>
  <c r="GA76" i="87"/>
  <c r="FZ76" i="87"/>
  <c r="FY76" i="87"/>
  <c r="FX76" i="87"/>
  <c r="FW76" i="87"/>
  <c r="FV76" i="87"/>
  <c r="FU76" i="87"/>
  <c r="FT76" i="87"/>
  <c r="FS76" i="87"/>
  <c r="FR76" i="87"/>
  <c r="FQ76" i="87"/>
  <c r="FP76" i="87"/>
  <c r="FO76" i="87"/>
  <c r="FN76" i="87"/>
  <c r="GB10" i="87"/>
  <c r="GC10" i="87" s="1"/>
  <c r="GD10" i="87" s="1"/>
  <c r="GE10" i="87" s="1"/>
  <c r="GF10" i="87" s="1"/>
  <c r="GG10" i="87" s="1"/>
  <c r="GH10" i="87" s="1"/>
  <c r="GI10" i="87" s="1"/>
  <c r="GJ10" i="87" s="1"/>
  <c r="GK10" i="87" s="1"/>
  <c r="GL10" i="87" s="1"/>
  <c r="FP10" i="87"/>
  <c r="FQ10" i="87" s="1"/>
  <c r="FR10" i="87" s="1"/>
  <c r="FS10" i="87" s="1"/>
  <c r="FT10" i="87" s="1"/>
  <c r="FU10" i="87" s="1"/>
  <c r="FV10" i="87" s="1"/>
  <c r="FW10" i="87" s="1"/>
  <c r="FX10" i="87" s="1"/>
  <c r="FY10" i="87" s="1"/>
  <c r="FZ10" i="87" s="1"/>
  <c r="FN10" i="87"/>
  <c r="FM102" i="87"/>
  <c r="FL102" i="87"/>
  <c r="FK102" i="87"/>
  <c r="FJ102" i="87"/>
  <c r="FI102" i="87"/>
  <c r="FH102" i="87"/>
  <c r="FG102" i="87"/>
  <c r="FF102" i="87"/>
  <c r="FE102" i="87"/>
  <c r="FD102" i="87"/>
  <c r="FC102" i="87"/>
  <c r="FB102" i="87"/>
  <c r="FA102" i="87"/>
  <c r="EZ102" i="87"/>
  <c r="EY102" i="87"/>
  <c r="EX102" i="87"/>
  <c r="EW102" i="87"/>
  <c r="EV102" i="87"/>
  <c r="EU102" i="87"/>
  <c r="ET102" i="87"/>
  <c r="ES102" i="87"/>
  <c r="ER102" i="87"/>
  <c r="EQ102" i="87"/>
  <c r="EP102" i="87"/>
  <c r="FM76" i="87"/>
  <c r="FL76" i="87"/>
  <c r="FK76" i="87"/>
  <c r="FJ76" i="87"/>
  <c r="FI76" i="87"/>
  <c r="FH76" i="87"/>
  <c r="FG76" i="87"/>
  <c r="FF76" i="87"/>
  <c r="FE76" i="87"/>
  <c r="FD76" i="87"/>
  <c r="FC76" i="87"/>
  <c r="FB76" i="87"/>
  <c r="FA76" i="87"/>
  <c r="EZ76" i="87"/>
  <c r="EY76" i="87"/>
  <c r="EX76" i="87"/>
  <c r="EW76" i="87"/>
  <c r="EV76" i="87"/>
  <c r="EU76" i="87"/>
  <c r="ET76" i="87"/>
  <c r="ES76" i="87"/>
  <c r="ER76" i="87"/>
  <c r="EQ76" i="87"/>
  <c r="EP76" i="87"/>
  <c r="FD10" i="87"/>
  <c r="FE10" i="87" s="1"/>
  <c r="FF10" i="87" s="1"/>
  <c r="FG10" i="87" s="1"/>
  <c r="FH10" i="87" s="1"/>
  <c r="FI10" i="87" s="1"/>
  <c r="FJ10" i="87" s="1"/>
  <c r="FK10" i="87" s="1"/>
  <c r="FL10" i="87" s="1"/>
  <c r="FM10" i="87" s="1"/>
  <c r="ES10" i="87"/>
  <c r="ET10" i="87" s="1"/>
  <c r="EU10" i="87" s="1"/>
  <c r="EV10" i="87" s="1"/>
  <c r="EW10" i="87" s="1"/>
  <c r="EX10" i="87" s="1"/>
  <c r="EY10" i="87" s="1"/>
  <c r="EZ10" i="87" s="1"/>
  <c r="FA10" i="87" s="1"/>
  <c r="FB10" i="87" s="1"/>
  <c r="ER10" i="87"/>
  <c r="EO102" i="87"/>
  <c r="EN102" i="87"/>
  <c r="EM102" i="87"/>
  <c r="EL102" i="87"/>
  <c r="EK102" i="87"/>
  <c r="EJ102" i="87"/>
  <c r="EI102" i="87"/>
  <c r="EH102" i="87"/>
  <c r="EG102" i="87"/>
  <c r="EF102" i="87"/>
  <c r="EE102" i="87"/>
  <c r="ED102" i="87"/>
  <c r="EO76" i="87"/>
  <c r="EN76" i="87"/>
  <c r="EM76" i="87"/>
  <c r="EL76" i="87"/>
  <c r="EK76" i="87"/>
  <c r="EJ76" i="87"/>
  <c r="EI76" i="87"/>
  <c r="EH76" i="87"/>
  <c r="EG76" i="87"/>
  <c r="EF76" i="87"/>
  <c r="EE76" i="87"/>
  <c r="ED76" i="87"/>
  <c r="EF10" i="87"/>
  <c r="EG10" i="87" s="1"/>
  <c r="EH10" i="87" s="1"/>
  <c r="EI10" i="87" s="1"/>
  <c r="EJ10" i="87" s="1"/>
  <c r="EK10" i="87" s="1"/>
  <c r="EL10" i="87" s="1"/>
  <c r="EM10" i="87" s="1"/>
  <c r="EN10" i="87" s="1"/>
  <c r="EO10" i="87" s="1"/>
  <c r="EP10" i="87" s="1"/>
  <c r="ED10" i="87"/>
  <c r="EC102" i="87"/>
  <c r="EC76" i="87"/>
  <c r="EC10" i="87"/>
  <c r="EB102" i="87"/>
  <c r="EA102" i="87"/>
  <c r="DZ102" i="87"/>
  <c r="DY102" i="87"/>
  <c r="DX102" i="87"/>
  <c r="DW102" i="87"/>
  <c r="DV102" i="87"/>
  <c r="DU102" i="87"/>
  <c r="DT102" i="87"/>
  <c r="DS102" i="87"/>
  <c r="DR102" i="87"/>
  <c r="EB76" i="87"/>
  <c r="EA76" i="87"/>
  <c r="DZ76" i="87"/>
  <c r="DY76" i="87"/>
  <c r="DX76" i="87"/>
  <c r="DW76" i="87"/>
  <c r="DV76" i="87"/>
  <c r="DU76" i="87"/>
  <c r="DT76" i="87"/>
  <c r="DS76" i="87"/>
  <c r="DR76" i="87"/>
  <c r="DT10" i="87"/>
  <c r="DU10" i="87" s="1"/>
  <c r="DV10" i="87" s="1"/>
  <c r="DW10" i="87" s="1"/>
  <c r="DX10" i="87" s="1"/>
  <c r="DY10" i="87" s="1"/>
  <c r="DZ10" i="87" s="1"/>
  <c r="EA10" i="87" s="1"/>
  <c r="EB10" i="87" s="1"/>
  <c r="A70" i="127"/>
  <c r="A71" i="127" s="1"/>
  <c r="A72" i="127" s="1"/>
  <c r="A73" i="127" s="1"/>
  <c r="A74" i="127" s="1"/>
  <c r="A75" i="127" s="1"/>
  <c r="A76" i="127" s="1"/>
  <c r="A77" i="127" s="1"/>
  <c r="A78" i="127" s="1"/>
  <c r="A79" i="127" s="1"/>
  <c r="A80" i="127" s="1"/>
  <c r="D80" i="127" s="1"/>
  <c r="A22" i="127"/>
  <c r="A23" i="127" s="1"/>
  <c r="I68" i="122" l="1"/>
  <c r="CN68" i="122"/>
  <c r="FT68" i="122" s="1"/>
  <c r="IZ68" i="122" s="1"/>
  <c r="JF15" i="87"/>
  <c r="KG154" i="87"/>
  <c r="KG84" i="87"/>
  <c r="KE105" i="87"/>
  <c r="KE84" i="87"/>
  <c r="JD16" i="87"/>
  <c r="IG16" i="87"/>
  <c r="GI16" i="87"/>
  <c r="FO16" i="87"/>
  <c r="FK16" i="87"/>
  <c r="JP18" i="87"/>
  <c r="HP18" i="87"/>
  <c r="EX18" i="87"/>
  <c r="HN15" i="87"/>
  <c r="JT19" i="87"/>
  <c r="GK18" i="87"/>
  <c r="EY15" i="87"/>
  <c r="GK19" i="87"/>
  <c r="JL16" i="87"/>
  <c r="GJ19" i="87"/>
  <c r="FD19" i="87"/>
  <c r="EP19" i="87"/>
  <c r="DD19" i="87"/>
  <c r="EU19" i="87"/>
  <c r="JQ18" i="87"/>
  <c r="CF19" i="87"/>
  <c r="BO19" i="87"/>
  <c r="FJ16" i="87"/>
  <c r="JI19" i="87"/>
  <c r="BN19" i="87"/>
  <c r="JS19" i="87"/>
  <c r="JJ19" i="87"/>
  <c r="DL16" i="87"/>
  <c r="JH19" i="87"/>
  <c r="BM19" i="87"/>
  <c r="M16" i="87"/>
  <c r="IJ19" i="87"/>
  <c r="BL19" i="87"/>
  <c r="JS18" i="87"/>
  <c r="GL19" i="87"/>
  <c r="AJ19" i="87"/>
  <c r="EW18" i="87"/>
  <c r="EN19" i="87"/>
  <c r="CN16" i="87"/>
  <c r="DP19" i="87"/>
  <c r="DC15" i="87"/>
  <c r="BA16" i="87"/>
  <c r="BO18" i="87"/>
  <c r="HT19" i="87"/>
  <c r="DK19" i="87"/>
  <c r="AC19" i="87"/>
  <c r="EO19" i="87"/>
  <c r="AE19" i="87"/>
  <c r="HU19" i="87"/>
  <c r="AU15" i="87"/>
  <c r="AR16" i="87"/>
  <c r="BG18" i="87"/>
  <c r="GN19" i="87"/>
  <c r="DF19" i="87"/>
  <c r="AB19" i="87"/>
  <c r="HW19" i="87"/>
  <c r="HV19" i="87"/>
  <c r="CV18" i="87"/>
  <c r="AD19" i="87"/>
  <c r="JS16" i="87"/>
  <c r="AM16" i="87"/>
  <c r="X18" i="87"/>
  <c r="GM19" i="87"/>
  <c r="DE19" i="87"/>
  <c r="DA15" i="87"/>
  <c r="GJ15" i="87"/>
  <c r="GI15" i="87"/>
  <c r="BX15" i="87"/>
  <c r="JP15" i="87"/>
  <c r="GF15" i="87"/>
  <c r="BW15" i="87"/>
  <c r="HL15" i="87"/>
  <c r="CT15" i="87"/>
  <c r="KK15" i="87"/>
  <c r="JN15" i="87"/>
  <c r="FI15" i="87"/>
  <c r="AW15" i="87"/>
  <c r="KL15" i="87"/>
  <c r="BY15" i="87"/>
  <c r="GG15" i="87"/>
  <c r="JM15" i="87"/>
  <c r="FH15" i="87"/>
  <c r="AV15" i="87"/>
  <c r="IM15" i="87"/>
  <c r="ED15" i="87"/>
  <c r="N15" i="87"/>
  <c r="IK15" i="87"/>
  <c r="EC15" i="87"/>
  <c r="M15" i="87"/>
  <c r="IJ15" i="87"/>
  <c r="DD15" i="87"/>
  <c r="IY19" i="87"/>
  <c r="HO19" i="87"/>
  <c r="FS19" i="87"/>
  <c r="EI19" i="87"/>
  <c r="CU19" i="87"/>
  <c r="BK19" i="87"/>
  <c r="O19" i="87"/>
  <c r="IT19" i="87"/>
  <c r="HJ19" i="87"/>
  <c r="EH19" i="87"/>
  <c r="N19" i="87"/>
  <c r="IS19" i="87"/>
  <c r="EG19" i="87"/>
  <c r="M19" i="87"/>
  <c r="KN19" i="87"/>
  <c r="IR19" i="87"/>
  <c r="HH19" i="87"/>
  <c r="EF19" i="87"/>
  <c r="AZ19" i="87"/>
  <c r="L19" i="87"/>
  <c r="JW19" i="87"/>
  <c r="IM19" i="87"/>
  <c r="GY19" i="87"/>
  <c r="FO19" i="87"/>
  <c r="DS19" i="87"/>
  <c r="CI19" i="87"/>
  <c r="AQ19" i="87"/>
  <c r="G19" i="87"/>
  <c r="BB19" i="87"/>
  <c r="HI19" i="87"/>
  <c r="CK19" i="87"/>
  <c r="CJ19" i="87"/>
  <c r="JV19" i="87"/>
  <c r="IL19" i="87"/>
  <c r="GP19" i="87"/>
  <c r="FF19" i="87"/>
  <c r="DR19" i="87"/>
  <c r="CH19" i="87"/>
  <c r="AL19" i="87"/>
  <c r="B19" i="87"/>
  <c r="FR19" i="87"/>
  <c r="CL19" i="87"/>
  <c r="KO19" i="87"/>
  <c r="FQ19" i="87"/>
  <c r="BA19" i="87"/>
  <c r="FP19" i="87"/>
  <c r="JU19" i="87"/>
  <c r="IK19" i="87"/>
  <c r="GO19" i="87"/>
  <c r="FE19" i="87"/>
  <c r="DQ19" i="87"/>
  <c r="CG19" i="87"/>
  <c r="AK19" i="87"/>
  <c r="JS105" i="87"/>
  <c r="JH84" i="87"/>
  <c r="JH105" i="87"/>
  <c r="JI154" i="87"/>
  <c r="JI105" i="87"/>
  <c r="KF154" i="87"/>
  <c r="KF84" i="87"/>
  <c r="KF105" i="87"/>
  <c r="KG105" i="87"/>
  <c r="JO18" i="87"/>
  <c r="EQ18" i="87"/>
  <c r="JG18" i="87"/>
  <c r="EJ18" i="87"/>
  <c r="J18" i="87"/>
  <c r="W18" i="87"/>
  <c r="JM18" i="87"/>
  <c r="IW18" i="87"/>
  <c r="EE18" i="87"/>
  <c r="E18" i="87"/>
  <c r="ER18" i="87"/>
  <c r="V18" i="87"/>
  <c r="HT18" i="87"/>
  <c r="DY18" i="87"/>
  <c r="HL18" i="87"/>
  <c r="GR18" i="87"/>
  <c r="BS18" i="87"/>
  <c r="CU18" i="87"/>
  <c r="GO18" i="87"/>
  <c r="BR18" i="87"/>
  <c r="GV20" i="87"/>
  <c r="KI19" i="87"/>
  <c r="JG19" i="87"/>
  <c r="II19" i="87"/>
  <c r="HC19" i="87"/>
  <c r="GE19" i="87"/>
  <c r="FC19" i="87"/>
  <c r="EE19" i="87"/>
  <c r="CY19" i="87"/>
  <c r="CA19" i="87"/>
  <c r="AY19" i="87"/>
  <c r="AA19" i="87"/>
  <c r="GU20" i="87"/>
  <c r="KD19" i="87"/>
  <c r="JF19" i="87"/>
  <c r="HZ19" i="87"/>
  <c r="HB19" i="87"/>
  <c r="FZ19" i="87"/>
  <c r="FB19" i="87"/>
  <c r="DV19" i="87"/>
  <c r="CX19" i="87"/>
  <c r="BV19" i="87"/>
  <c r="AX19" i="87"/>
  <c r="R19" i="87"/>
  <c r="GT20" i="87"/>
  <c r="KC19" i="87"/>
  <c r="JE19" i="87"/>
  <c r="HY19" i="87"/>
  <c r="HA19" i="87"/>
  <c r="FY19" i="87"/>
  <c r="FA19" i="87"/>
  <c r="DU19" i="87"/>
  <c r="CW19" i="87"/>
  <c r="BU19" i="87"/>
  <c r="AW19" i="87"/>
  <c r="Q19" i="87"/>
  <c r="GE20" i="87"/>
  <c r="KB19" i="87"/>
  <c r="JD19" i="87"/>
  <c r="HX19" i="87"/>
  <c r="GZ19" i="87"/>
  <c r="FX19" i="87"/>
  <c r="EZ19" i="87"/>
  <c r="DT19" i="87"/>
  <c r="CV19" i="87"/>
  <c r="BT19" i="87"/>
  <c r="AV19" i="87"/>
  <c r="P19" i="87"/>
  <c r="GA20" i="87"/>
  <c r="EG20" i="87"/>
  <c r="CZ20" i="87"/>
  <c r="KC20" i="87"/>
  <c r="CQ20" i="87"/>
  <c r="KM20" i="87"/>
  <c r="DG20" i="87"/>
  <c r="KE20" i="87"/>
  <c r="JX20" i="87"/>
  <c r="CP20" i="87"/>
  <c r="JW20" i="87"/>
  <c r="CB20" i="87"/>
  <c r="GQ18" i="87"/>
  <c r="CK18" i="87"/>
  <c r="GE16" i="87"/>
  <c r="CM16" i="87"/>
  <c r="JT16" i="87"/>
  <c r="GC16" i="87"/>
  <c r="BC16" i="87"/>
  <c r="JC16" i="87"/>
  <c r="DY16" i="87"/>
  <c r="AK16" i="87"/>
  <c r="II16" i="87"/>
  <c r="DP16" i="87"/>
  <c r="S16" i="87"/>
  <c r="GY16" i="87"/>
  <c r="DI16" i="87"/>
  <c r="HX16" i="87"/>
  <c r="DK16" i="87"/>
  <c r="H16" i="87"/>
  <c r="GT16" i="87"/>
  <c r="DH16" i="87"/>
  <c r="IL15" i="87"/>
  <c r="FG15" i="87"/>
  <c r="BV15" i="87"/>
  <c r="KN15" i="87"/>
  <c r="HM15" i="87"/>
  <c r="EB15" i="87"/>
  <c r="IO20" i="87"/>
  <c r="EY20" i="87"/>
  <c r="BH20" i="87"/>
  <c r="IN20" i="87"/>
  <c r="EM20" i="87"/>
  <c r="BG20" i="87"/>
  <c r="JU20" i="87"/>
  <c r="FA20" i="87"/>
  <c r="IJ20" i="87"/>
  <c r="EK20" i="87"/>
  <c r="BF20" i="87"/>
  <c r="BW20" i="87"/>
  <c r="IG20" i="87"/>
  <c r="EJ20" i="87"/>
  <c r="AV20" i="87"/>
  <c r="HS20" i="87"/>
  <c r="EI20" i="87"/>
  <c r="AM20" i="87"/>
  <c r="KH19" i="87"/>
  <c r="JR19" i="87"/>
  <c r="IX19" i="87"/>
  <c r="IH19" i="87"/>
  <c r="HN19" i="87"/>
  <c r="GX19" i="87"/>
  <c r="GD19" i="87"/>
  <c r="FN19" i="87"/>
  <c r="ET19" i="87"/>
  <c r="ED19" i="87"/>
  <c r="DJ19" i="87"/>
  <c r="CT19" i="87"/>
  <c r="BZ19" i="87"/>
  <c r="BJ19" i="87"/>
  <c r="AP19" i="87"/>
  <c r="Z19" i="87"/>
  <c r="F19" i="87"/>
  <c r="KG19" i="87"/>
  <c r="JQ19" i="87"/>
  <c r="IW19" i="87"/>
  <c r="IG19" i="87"/>
  <c r="HM19" i="87"/>
  <c r="GW19" i="87"/>
  <c r="GC19" i="87"/>
  <c r="FM19" i="87"/>
  <c r="ES19" i="87"/>
  <c r="EC19" i="87"/>
  <c r="DI19" i="87"/>
  <c r="CS19" i="87"/>
  <c r="BY19" i="87"/>
  <c r="BI19" i="87"/>
  <c r="AO19" i="87"/>
  <c r="Y19" i="87"/>
  <c r="E19" i="87"/>
  <c r="KF19" i="87"/>
  <c r="JP19" i="87"/>
  <c r="IV19" i="87"/>
  <c r="IF19" i="87"/>
  <c r="HL19" i="87"/>
  <c r="GV19" i="87"/>
  <c r="GB19" i="87"/>
  <c r="FL19" i="87"/>
  <c r="ER19" i="87"/>
  <c r="EB19" i="87"/>
  <c r="DH19" i="87"/>
  <c r="CR19" i="87"/>
  <c r="BX19" i="87"/>
  <c r="BH19" i="87"/>
  <c r="AN19" i="87"/>
  <c r="X19" i="87"/>
  <c r="D19" i="87"/>
  <c r="KE19" i="87"/>
  <c r="JK19" i="87"/>
  <c r="IU19" i="87"/>
  <c r="IA19" i="87"/>
  <c r="HK19" i="87"/>
  <c r="GQ19" i="87"/>
  <c r="GA19" i="87"/>
  <c r="FG19" i="87"/>
  <c r="EQ19" i="87"/>
  <c r="DW19" i="87"/>
  <c r="DG19" i="87"/>
  <c r="CM19" i="87"/>
  <c r="BW19" i="87"/>
  <c r="BC19" i="87"/>
  <c r="AM19" i="87"/>
  <c r="S19" i="87"/>
  <c r="C19" i="87"/>
  <c r="IO18" i="87"/>
  <c r="FY18" i="87"/>
  <c r="DN18" i="87"/>
  <c r="BA18" i="87"/>
  <c r="HY18" i="87"/>
  <c r="FW18" i="87"/>
  <c r="DA18" i="87"/>
  <c r="AY18" i="87"/>
  <c r="IF18" i="87"/>
  <c r="DB18" i="87"/>
  <c r="HX18" i="87"/>
  <c r="FV18" i="87"/>
  <c r="CZ18" i="87"/>
  <c r="AU18" i="87"/>
  <c r="FX18" i="87"/>
  <c r="AZ18" i="87"/>
  <c r="JZ18" i="87"/>
  <c r="HU18" i="87"/>
  <c r="EY18" i="87"/>
  <c r="CY18" i="87"/>
  <c r="Y18" i="87"/>
  <c r="E15" i="87"/>
  <c r="P15" i="87"/>
  <c r="AX15" i="87"/>
  <c r="BZ15" i="87"/>
  <c r="DF15" i="87"/>
  <c r="EF15" i="87"/>
  <c r="FK15" i="87"/>
  <c r="GK15" i="87"/>
  <c r="HO15" i="87"/>
  <c r="IN15" i="87"/>
  <c r="JQ15" i="87"/>
  <c r="KO15" i="87"/>
  <c r="AA15" i="87"/>
  <c r="AZ15" i="87"/>
  <c r="CJ15" i="87"/>
  <c r="DH15" i="87"/>
  <c r="EO15" i="87"/>
  <c r="FM15" i="87"/>
  <c r="GU15" i="87"/>
  <c r="HQ15" i="87"/>
  <c r="IW15" i="87"/>
  <c r="JS15" i="87"/>
  <c r="AB15" i="87"/>
  <c r="BA15" i="87"/>
  <c r="CK15" i="87"/>
  <c r="DI15" i="87"/>
  <c r="EP15" i="87"/>
  <c r="FN15" i="87"/>
  <c r="GV15" i="87"/>
  <c r="HT15" i="87"/>
  <c r="IX15" i="87"/>
  <c r="JT15" i="87"/>
  <c r="AC15" i="87"/>
  <c r="BG15" i="87"/>
  <c r="CL15" i="87"/>
  <c r="DL15" i="87"/>
  <c r="EQ15" i="87"/>
  <c r="FQ15" i="87"/>
  <c r="GW15" i="87"/>
  <c r="HW15" i="87"/>
  <c r="IY15" i="87"/>
  <c r="JW15" i="87"/>
  <c r="AF15" i="87"/>
  <c r="BH15" i="87"/>
  <c r="CM15" i="87"/>
  <c r="DM15" i="87"/>
  <c r="ES15" i="87"/>
  <c r="FS15" i="87"/>
  <c r="GX15" i="87"/>
  <c r="HX15" i="87"/>
  <c r="IZ15" i="87"/>
  <c r="JX15" i="87"/>
  <c r="C15" i="87"/>
  <c r="AG15" i="87"/>
  <c r="BM15" i="87"/>
  <c r="CN15" i="87"/>
  <c r="DT15" i="87"/>
  <c r="ET15" i="87"/>
  <c r="FY15" i="87"/>
  <c r="GY15" i="87"/>
  <c r="IC15" i="87"/>
  <c r="JA15" i="87"/>
  <c r="KD15" i="87"/>
  <c r="G15" i="87"/>
  <c r="AH15" i="87"/>
  <c r="BP15" i="87"/>
  <c r="CO15" i="87"/>
  <c r="DV15" i="87"/>
  <c r="EU15" i="87"/>
  <c r="GA15" i="87"/>
  <c r="GZ15" i="87"/>
  <c r="IF15" i="87"/>
  <c r="JB15" i="87"/>
  <c r="KF15" i="87"/>
  <c r="H15" i="87"/>
  <c r="AI15" i="87"/>
  <c r="BS15" i="87"/>
  <c r="CQ15" i="87"/>
  <c r="DW15" i="87"/>
  <c r="EV15" i="87"/>
  <c r="GB15" i="87"/>
  <c r="HA15" i="87"/>
  <c r="IG15" i="87"/>
  <c r="JD15" i="87"/>
  <c r="KG15" i="87"/>
  <c r="K15" i="87"/>
  <c r="KJ15" i="87"/>
  <c r="HC15" i="87"/>
  <c r="EA15" i="87"/>
  <c r="AK15" i="87"/>
  <c r="KC15" i="87"/>
  <c r="JL15" i="87"/>
  <c r="IT15" i="87"/>
  <c r="IB15" i="87"/>
  <c r="HK15" i="87"/>
  <c r="GP15" i="87"/>
  <c r="FX15" i="87"/>
  <c r="FF15" i="87"/>
  <c r="EK15" i="87"/>
  <c r="DS15" i="87"/>
  <c r="CZ15" i="87"/>
  <c r="CG15" i="87"/>
  <c r="BL15" i="87"/>
  <c r="AT15" i="87"/>
  <c r="W15" i="87"/>
  <c r="B15" i="87"/>
  <c r="HT16" i="87"/>
  <c r="FC16" i="87"/>
  <c r="BX16" i="87"/>
  <c r="D16" i="87"/>
  <c r="IV18" i="87"/>
  <c r="HG18" i="87"/>
  <c r="FU18" i="87"/>
  <c r="DU18" i="87"/>
  <c r="CE18" i="87"/>
  <c r="AT18" i="87"/>
  <c r="KM19" i="87"/>
  <c r="KA19" i="87"/>
  <c r="JO19" i="87"/>
  <c r="JC19" i="87"/>
  <c r="IQ19" i="87"/>
  <c r="IE19" i="87"/>
  <c r="HS19" i="87"/>
  <c r="HG19" i="87"/>
  <c r="GU19" i="87"/>
  <c r="GI19" i="87"/>
  <c r="FW19" i="87"/>
  <c r="FK19" i="87"/>
  <c r="EY19" i="87"/>
  <c r="EM19" i="87"/>
  <c r="EA19" i="87"/>
  <c r="DO19" i="87"/>
  <c r="DC19" i="87"/>
  <c r="CQ19" i="87"/>
  <c r="CE19" i="87"/>
  <c r="BS19" i="87"/>
  <c r="BG19" i="87"/>
  <c r="AU19" i="87"/>
  <c r="AI19" i="87"/>
  <c r="W19" i="87"/>
  <c r="K19" i="87"/>
  <c r="KB15" i="87"/>
  <c r="JK15" i="87"/>
  <c r="IS15" i="87"/>
  <c r="IA15" i="87"/>
  <c r="HJ15" i="87"/>
  <c r="GO15" i="87"/>
  <c r="FW15" i="87"/>
  <c r="FD15" i="87"/>
  <c r="EJ15" i="87"/>
  <c r="DQ15" i="87"/>
  <c r="CY15" i="87"/>
  <c r="CF15" i="87"/>
  <c r="BK15" i="87"/>
  <c r="AS15" i="87"/>
  <c r="V15" i="87"/>
  <c r="KO16" i="87"/>
  <c r="HS16" i="87"/>
  <c r="EV16" i="87"/>
  <c r="BU16" i="87"/>
  <c r="KK18" i="87"/>
  <c r="IU18" i="87"/>
  <c r="HC18" i="87"/>
  <c r="FP18" i="87"/>
  <c r="DT18" i="87"/>
  <c r="CD18" i="87"/>
  <c r="AO18" i="87"/>
  <c r="KL19" i="87"/>
  <c r="JZ19" i="87"/>
  <c r="JN19" i="87"/>
  <c r="JB19" i="87"/>
  <c r="IP19" i="87"/>
  <c r="ID19" i="87"/>
  <c r="HR19" i="87"/>
  <c r="HF19" i="87"/>
  <c r="GT19" i="87"/>
  <c r="GH19" i="87"/>
  <c r="FV19" i="87"/>
  <c r="FJ19" i="87"/>
  <c r="EX19" i="87"/>
  <c r="EL19" i="87"/>
  <c r="DZ19" i="87"/>
  <c r="DN19" i="87"/>
  <c r="DB19" i="87"/>
  <c r="CP19" i="87"/>
  <c r="CD19" i="87"/>
  <c r="BR19" i="87"/>
  <c r="BF19" i="87"/>
  <c r="AT19" i="87"/>
  <c r="AH19" i="87"/>
  <c r="V19" i="87"/>
  <c r="J19" i="87"/>
  <c r="JZ15" i="87"/>
  <c r="JJ15" i="87"/>
  <c r="IP15" i="87"/>
  <c r="HZ15" i="87"/>
  <c r="HI15" i="87"/>
  <c r="GM15" i="87"/>
  <c r="FU15" i="87"/>
  <c r="FC15" i="87"/>
  <c r="EH15" i="87"/>
  <c r="DP15" i="87"/>
  <c r="CX15" i="87"/>
  <c r="CB15" i="87"/>
  <c r="BJ15" i="87"/>
  <c r="AQ15" i="87"/>
  <c r="T15" i="87"/>
  <c r="KN16" i="87"/>
  <c r="HR16" i="87"/>
  <c r="EU16" i="87"/>
  <c r="BT16" i="87"/>
  <c r="KJ18" i="87"/>
  <c r="IQ18" i="87"/>
  <c r="GU18" i="87"/>
  <c r="FI18" i="87"/>
  <c r="DS18" i="87"/>
  <c r="CA18" i="87"/>
  <c r="AB18" i="87"/>
  <c r="KK19" i="87"/>
  <c r="JY19" i="87"/>
  <c r="JM19" i="87"/>
  <c r="JA19" i="87"/>
  <c r="IO19" i="87"/>
  <c r="IC19" i="87"/>
  <c r="HQ19" i="87"/>
  <c r="HE19" i="87"/>
  <c r="GS19" i="87"/>
  <c r="GG19" i="87"/>
  <c r="FU19" i="87"/>
  <c r="FI19" i="87"/>
  <c r="EW19" i="87"/>
  <c r="EK19" i="87"/>
  <c r="DY19" i="87"/>
  <c r="DM19" i="87"/>
  <c r="DA19" i="87"/>
  <c r="CO19" i="87"/>
  <c r="CC19" i="87"/>
  <c r="BQ19" i="87"/>
  <c r="BE19" i="87"/>
  <c r="AS19" i="87"/>
  <c r="AG19" i="87"/>
  <c r="U19" i="87"/>
  <c r="I19" i="87"/>
  <c r="JY15" i="87"/>
  <c r="JG15" i="87"/>
  <c r="IO15" i="87"/>
  <c r="HY15" i="87"/>
  <c r="HD15" i="87"/>
  <c r="GL15" i="87"/>
  <c r="FT15" i="87"/>
  <c r="EZ15" i="87"/>
  <c r="EG15" i="87"/>
  <c r="DO15" i="87"/>
  <c r="CU15" i="87"/>
  <c r="CA15" i="87"/>
  <c r="BI15" i="87"/>
  <c r="AL15" i="87"/>
  <c r="S15" i="87"/>
  <c r="JZ16" i="87"/>
  <c r="HQ16" i="87"/>
  <c r="DZ16" i="87"/>
  <c r="BF16" i="87"/>
  <c r="KF18" i="87"/>
  <c r="IP18" i="87"/>
  <c r="GS18" i="87"/>
  <c r="EZ18" i="87"/>
  <c r="DQ18" i="87"/>
  <c r="BY18" i="87"/>
  <c r="AA18" i="87"/>
  <c r="KJ19" i="87"/>
  <c r="JX19" i="87"/>
  <c r="JL19" i="87"/>
  <c r="IZ19" i="87"/>
  <c r="IN19" i="87"/>
  <c r="IB19" i="87"/>
  <c r="HP19" i="87"/>
  <c r="HD19" i="87"/>
  <c r="GR19" i="87"/>
  <c r="GF19" i="87"/>
  <c r="FT19" i="87"/>
  <c r="FH19" i="87"/>
  <c r="EV19" i="87"/>
  <c r="EJ19" i="87"/>
  <c r="DX19" i="87"/>
  <c r="DL19" i="87"/>
  <c r="CZ19" i="87"/>
  <c r="CN19" i="87"/>
  <c r="CB19" i="87"/>
  <c r="BP19" i="87"/>
  <c r="BD19" i="87"/>
  <c r="AR19" i="87"/>
  <c r="AF19" i="87"/>
  <c r="T19" i="87"/>
  <c r="KI18" i="87"/>
  <c r="JL18" i="87"/>
  <c r="IN18" i="87"/>
  <c r="HK18" i="87"/>
  <c r="GN18" i="87"/>
  <c r="FO18" i="87"/>
  <c r="EO18" i="87"/>
  <c r="DP18" i="87"/>
  <c r="CS18" i="87"/>
  <c r="BQ18" i="87"/>
  <c r="AS18" i="87"/>
  <c r="U18" i="87"/>
  <c r="JE16" i="87"/>
  <c r="HC16" i="87"/>
  <c r="EW16" i="87"/>
  <c r="CS16" i="87"/>
  <c r="AN16" i="87"/>
  <c r="KG18" i="87"/>
  <c r="JK18" i="87"/>
  <c r="IG18" i="87"/>
  <c r="HI18" i="87"/>
  <c r="GM18" i="87"/>
  <c r="FJ18" i="87"/>
  <c r="EK18" i="87"/>
  <c r="DO18" i="87"/>
  <c r="CM18" i="87"/>
  <c r="BP18" i="87"/>
  <c r="AQ18" i="87"/>
  <c r="K18" i="87"/>
  <c r="JD20" i="87"/>
  <c r="GO20" i="87"/>
  <c r="DP20" i="87"/>
  <c r="BA20" i="87"/>
  <c r="KE18" i="87"/>
  <c r="IE18" i="87"/>
  <c r="GJ18" i="87"/>
  <c r="EI18" i="87"/>
  <c r="DM18" i="87"/>
  <c r="BK18" i="87"/>
  <c r="AN18" i="87"/>
  <c r="I18" i="87"/>
  <c r="JA16" i="87"/>
  <c r="GN16" i="87"/>
  <c r="ES16" i="87"/>
  <c r="CE16" i="87"/>
  <c r="AJ16" i="87"/>
  <c r="KC18" i="87"/>
  <c r="JA18" i="87"/>
  <c r="IB18" i="87"/>
  <c r="HE18" i="87"/>
  <c r="GB18" i="87"/>
  <c r="FG18" i="87"/>
  <c r="EG18" i="87"/>
  <c r="DD18" i="87"/>
  <c r="CG18" i="87"/>
  <c r="BI18" i="87"/>
  <c r="AF18" i="87"/>
  <c r="H18" i="87"/>
  <c r="IM20" i="87"/>
  <c r="FY20" i="87"/>
  <c r="FY17" i="87" s="1"/>
  <c r="FY99" i="87" s="1"/>
  <c r="CY20" i="87"/>
  <c r="AK20" i="87"/>
  <c r="JE18" i="87"/>
  <c r="HF18" i="87"/>
  <c r="FH18" i="87"/>
  <c r="CJ18" i="87"/>
  <c r="IM16" i="87"/>
  <c r="GJ16" i="87"/>
  <c r="EE16" i="87"/>
  <c r="BY16" i="87"/>
  <c r="V16" i="87"/>
  <c r="KA18" i="87"/>
  <c r="IY18" i="87"/>
  <c r="IA18" i="87"/>
  <c r="HD18" i="87"/>
  <c r="GA18" i="87"/>
  <c r="FE18" i="87"/>
  <c r="EF18" i="87"/>
  <c r="DC18" i="87"/>
  <c r="CF18" i="87"/>
  <c r="BH18" i="87"/>
  <c r="AE18" i="87"/>
  <c r="IK20" i="87"/>
  <c r="FS20" i="87"/>
  <c r="CW20" i="87"/>
  <c r="AE20" i="87"/>
  <c r="KK16" i="87"/>
  <c r="IZ16" i="87"/>
  <c r="HP16" i="87"/>
  <c r="GB16" i="87"/>
  <c r="ER16" i="87"/>
  <c r="DD16" i="87"/>
  <c r="BS16" i="87"/>
  <c r="AI16" i="87"/>
  <c r="JT20" i="87"/>
  <c r="HR20" i="87"/>
  <c r="FX20" i="87"/>
  <c r="EF20" i="87"/>
  <c r="CA20" i="87"/>
  <c r="AG20" i="87"/>
  <c r="KC16" i="87"/>
  <c r="IS16" i="87"/>
  <c r="HF16" i="87"/>
  <c r="FV16" i="87"/>
  <c r="EI16" i="87"/>
  <c r="CW16" i="87"/>
  <c r="BM16" i="87"/>
  <c r="Y16" i="87"/>
  <c r="JH20" i="87"/>
  <c r="HL20" i="87"/>
  <c r="FW20" i="87"/>
  <c r="EE20" i="87"/>
  <c r="BX20" i="87"/>
  <c r="AF20" i="87"/>
  <c r="JY16" i="87"/>
  <c r="IK16" i="87"/>
  <c r="HA16" i="87"/>
  <c r="FM16" i="87"/>
  <c r="EC16" i="87"/>
  <c r="CR16" i="87"/>
  <c r="BE16" i="87"/>
  <c r="U16" i="87"/>
  <c r="JC20" i="87"/>
  <c r="HI20" i="87"/>
  <c r="FJ20" i="87"/>
  <c r="DO20" i="87"/>
  <c r="BU20" i="87"/>
  <c r="AC20" i="87"/>
  <c r="JU16" i="87"/>
  <c r="IJ16" i="87"/>
  <c r="GZ16" i="87"/>
  <c r="FL16" i="87"/>
  <c r="EA16" i="87"/>
  <c r="CO16" i="87"/>
  <c r="BD16" i="87"/>
  <c r="T16" i="87"/>
  <c r="JA20" i="87"/>
  <c r="GW20" i="87"/>
  <c r="FI20" i="87"/>
  <c r="DM20" i="87"/>
  <c r="BT20" i="87"/>
  <c r="Q20" i="87"/>
  <c r="KJ16" i="87"/>
  <c r="IY16" i="87"/>
  <c r="HO16" i="87"/>
  <c r="GS16" i="87"/>
  <c r="FI16" i="87"/>
  <c r="EO16" i="87"/>
  <c r="DC16" i="87"/>
  <c r="CJ16" i="87"/>
  <c r="AZ16" i="87"/>
  <c r="L16" i="87"/>
  <c r="JO16" i="87"/>
  <c r="IW16" i="87"/>
  <c r="HI16" i="87"/>
  <c r="GR16" i="87"/>
  <c r="FH16" i="87"/>
  <c r="DT16" i="87"/>
  <c r="CI16" i="87"/>
  <c r="BQ16" i="87"/>
  <c r="AY16" i="87"/>
  <c r="K16" i="87"/>
  <c r="KI15" i="87"/>
  <c r="JV15" i="87"/>
  <c r="JI15" i="87"/>
  <c r="IV15" i="87"/>
  <c r="II15" i="87"/>
  <c r="HV15" i="87"/>
  <c r="HH15" i="87"/>
  <c r="GS15" i="87"/>
  <c r="GD15" i="87"/>
  <c r="FP15" i="87"/>
  <c r="FB15" i="87"/>
  <c r="EN15" i="87"/>
  <c r="DY15" i="87"/>
  <c r="DK15" i="87"/>
  <c r="CW15" i="87"/>
  <c r="CI15" i="87"/>
  <c r="BU15" i="87"/>
  <c r="BF15" i="87"/>
  <c r="AO15" i="87"/>
  <c r="Y15" i="87"/>
  <c r="J15" i="87"/>
  <c r="KG16" i="87"/>
  <c r="JN16" i="87"/>
  <c r="IV16" i="87"/>
  <c r="ID16" i="87"/>
  <c r="HH16" i="87"/>
  <c r="GQ16" i="87"/>
  <c r="FX16" i="87"/>
  <c r="FG16" i="87"/>
  <c r="EM16" i="87"/>
  <c r="DS16" i="87"/>
  <c r="DA16" i="87"/>
  <c r="CG16" i="87"/>
  <c r="BP16" i="87"/>
  <c r="AW16" i="87"/>
  <c r="AB16" i="87"/>
  <c r="J16" i="87"/>
  <c r="JG20" i="87"/>
  <c r="IC20" i="87"/>
  <c r="GS20" i="87"/>
  <c r="FH20" i="87"/>
  <c r="DS20" i="87"/>
  <c r="CO20" i="87"/>
  <c r="BE20" i="87"/>
  <c r="P20" i="87"/>
  <c r="JQ16" i="87"/>
  <c r="IF16" i="87"/>
  <c r="GA16" i="87"/>
  <c r="DX16" i="87"/>
  <c r="BR16" i="87"/>
  <c r="AH16" i="87"/>
  <c r="KI16" i="87"/>
  <c r="IE16" i="87"/>
  <c r="FY16" i="87"/>
  <c r="EN16" i="87"/>
  <c r="DB16" i="87"/>
  <c r="AC16" i="87"/>
  <c r="KH15" i="87"/>
  <c r="JU15" i="87"/>
  <c r="JH15" i="87"/>
  <c r="IU15" i="87"/>
  <c r="IH15" i="87"/>
  <c r="HU15" i="87"/>
  <c r="HG15" i="87"/>
  <c r="GQ15" i="87"/>
  <c r="GC15" i="87"/>
  <c r="FO15" i="87"/>
  <c r="FA15" i="87"/>
  <c r="EM15" i="87"/>
  <c r="DX15" i="87"/>
  <c r="DJ15" i="87"/>
  <c r="CV15" i="87"/>
  <c r="CH15" i="87"/>
  <c r="BT15" i="87"/>
  <c r="BD15" i="87"/>
  <c r="AM15" i="87"/>
  <c r="X15" i="87"/>
  <c r="I15" i="87"/>
  <c r="KF16" i="87"/>
  <c r="JM16" i="87"/>
  <c r="IU16" i="87"/>
  <c r="IA16" i="87"/>
  <c r="HG16" i="87"/>
  <c r="GO16" i="87"/>
  <c r="FW16" i="87"/>
  <c r="FD16" i="87"/>
  <c r="EJ16" i="87"/>
  <c r="DQ16" i="87"/>
  <c r="CY16" i="87"/>
  <c r="CF16" i="87"/>
  <c r="BO16" i="87"/>
  <c r="AS16" i="87"/>
  <c r="AA16" i="87"/>
  <c r="I16" i="87"/>
  <c r="JE20" i="87"/>
  <c r="HU20" i="87"/>
  <c r="GQ20" i="87"/>
  <c r="FC20" i="87"/>
  <c r="DQ20" i="87"/>
  <c r="CN20" i="87"/>
  <c r="BC20" i="87"/>
  <c r="O20" i="87"/>
  <c r="KB16" i="87"/>
  <c r="JK16" i="87"/>
  <c r="IP16" i="87"/>
  <c r="HW16" i="87"/>
  <c r="HE16" i="87"/>
  <c r="GM16" i="87"/>
  <c r="FU16" i="87"/>
  <c r="EY16" i="87"/>
  <c r="EG16" i="87"/>
  <c r="DO16" i="87"/>
  <c r="CV16" i="87"/>
  <c r="CD16" i="87"/>
  <c r="BI16" i="87"/>
  <c r="AQ16" i="87"/>
  <c r="X16" i="87"/>
  <c r="G16" i="87"/>
  <c r="KE15" i="87"/>
  <c r="JR15" i="87"/>
  <c r="JE15" i="87"/>
  <c r="IR15" i="87"/>
  <c r="ID15" i="87"/>
  <c r="HP15" i="87"/>
  <c r="HB15" i="87"/>
  <c r="GN15" i="87"/>
  <c r="FZ15" i="87"/>
  <c r="FL15" i="87"/>
  <c r="EW15" i="87"/>
  <c r="EI15" i="87"/>
  <c r="DU15" i="87"/>
  <c r="DG15" i="87"/>
  <c r="CS15" i="87"/>
  <c r="CC15" i="87"/>
  <c r="BO15" i="87"/>
  <c r="AY15" i="87"/>
  <c r="AJ15" i="87"/>
  <c r="U15" i="87"/>
  <c r="KA16" i="87"/>
  <c r="JI16" i="87"/>
  <c r="IO16" i="87"/>
  <c r="HU16" i="87"/>
  <c r="HD16" i="87"/>
  <c r="GK16" i="87"/>
  <c r="FS16" i="87"/>
  <c r="EX16" i="87"/>
  <c r="EF16" i="87"/>
  <c r="DM16" i="87"/>
  <c r="CU16" i="87"/>
  <c r="CC16" i="87"/>
  <c r="BG16" i="87"/>
  <c r="AO16" i="87"/>
  <c r="W16" i="87"/>
  <c r="KF20" i="87"/>
  <c r="JB20" i="87"/>
  <c r="HM20" i="87"/>
  <c r="GB20" i="87"/>
  <c r="EX20" i="87"/>
  <c r="DN20" i="87"/>
  <c r="BY20" i="87"/>
  <c r="AN20" i="87"/>
  <c r="B20" i="87"/>
  <c r="N20" i="87"/>
  <c r="Z20" i="87"/>
  <c r="AL20" i="87"/>
  <c r="AX20" i="87"/>
  <c r="BJ20" i="87"/>
  <c r="BV20" i="87"/>
  <c r="CH20" i="87"/>
  <c r="CT20" i="87"/>
  <c r="DF20" i="87"/>
  <c r="DR20" i="87"/>
  <c r="ED20" i="87"/>
  <c r="EP20" i="87"/>
  <c r="FB20" i="87"/>
  <c r="FN20" i="87"/>
  <c r="FZ20" i="87"/>
  <c r="GL20" i="87"/>
  <c r="GX20" i="87"/>
  <c r="HJ20" i="87"/>
  <c r="HV20" i="87"/>
  <c r="IH20" i="87"/>
  <c r="IT20" i="87"/>
  <c r="JF20" i="87"/>
  <c r="JR20" i="87"/>
  <c r="KD20" i="87"/>
  <c r="F20" i="87"/>
  <c r="R20" i="87"/>
  <c r="AD20" i="87"/>
  <c r="AP20" i="87"/>
  <c r="BB20" i="87"/>
  <c r="BN20" i="87"/>
  <c r="BZ20" i="87"/>
  <c r="CL20" i="87"/>
  <c r="CX20" i="87"/>
  <c r="DJ20" i="87"/>
  <c r="DV20" i="87"/>
  <c r="EH20" i="87"/>
  <c r="ET20" i="87"/>
  <c r="FF20" i="87"/>
  <c r="FR20" i="87"/>
  <c r="GD20" i="87"/>
  <c r="GP20" i="87"/>
  <c r="HB20" i="87"/>
  <c r="HN20" i="87"/>
  <c r="HZ20" i="87"/>
  <c r="IL20" i="87"/>
  <c r="IX20" i="87"/>
  <c r="JJ20" i="87"/>
  <c r="JV20" i="87"/>
  <c r="KH20" i="87"/>
  <c r="L20" i="87"/>
  <c r="AA20" i="87"/>
  <c r="AO20" i="87"/>
  <c r="BD20" i="87"/>
  <c r="BR20" i="87"/>
  <c r="CF20" i="87"/>
  <c r="CU20" i="87"/>
  <c r="DI20" i="87"/>
  <c r="DX20" i="87"/>
  <c r="EL20" i="87"/>
  <c r="EZ20" i="87"/>
  <c r="FO20" i="87"/>
  <c r="GC20" i="87"/>
  <c r="GR20" i="87"/>
  <c r="HF20" i="87"/>
  <c r="HT20" i="87"/>
  <c r="II20" i="87"/>
  <c r="IW20" i="87"/>
  <c r="JL20" i="87"/>
  <c r="JZ20" i="87"/>
  <c r="KN20" i="87"/>
  <c r="C20" i="87"/>
  <c r="S20" i="87"/>
  <c r="AH20" i="87"/>
  <c r="AW20" i="87"/>
  <c r="BM20" i="87"/>
  <c r="CC20" i="87"/>
  <c r="CR20" i="87"/>
  <c r="DH20" i="87"/>
  <c r="DY20" i="87"/>
  <c r="EN20" i="87"/>
  <c r="FD20" i="87"/>
  <c r="FT20" i="87"/>
  <c r="GI20" i="87"/>
  <c r="GY20" i="87"/>
  <c r="HO20" i="87"/>
  <c r="ID20" i="87"/>
  <c r="IS20" i="87"/>
  <c r="JI20" i="87"/>
  <c r="JY20" i="87"/>
  <c r="KO20" i="87"/>
  <c r="D20" i="87"/>
  <c r="T20" i="87"/>
  <c r="AI20" i="87"/>
  <c r="AY20" i="87"/>
  <c r="BO20" i="87"/>
  <c r="CD20" i="87"/>
  <c r="CS20" i="87"/>
  <c r="DK20" i="87"/>
  <c r="DZ20" i="87"/>
  <c r="EO20" i="87"/>
  <c r="FE20" i="87"/>
  <c r="FU20" i="87"/>
  <c r="GJ20" i="87"/>
  <c r="GZ20" i="87"/>
  <c r="HP20" i="87"/>
  <c r="IE20" i="87"/>
  <c r="IU20" i="87"/>
  <c r="JK20" i="87"/>
  <c r="KA20" i="87"/>
  <c r="E20" i="87"/>
  <c r="U20" i="87"/>
  <c r="AJ20" i="87"/>
  <c r="AZ20" i="87"/>
  <c r="BP20" i="87"/>
  <c r="CE20" i="87"/>
  <c r="CV20" i="87"/>
  <c r="DL20" i="87"/>
  <c r="EA20" i="87"/>
  <c r="EQ20" i="87"/>
  <c r="FG20" i="87"/>
  <c r="FV20" i="87"/>
  <c r="GK20" i="87"/>
  <c r="HA20" i="87"/>
  <c r="HQ20" i="87"/>
  <c r="IF20" i="87"/>
  <c r="IV20" i="87"/>
  <c r="JM20" i="87"/>
  <c r="KB20" i="87"/>
  <c r="KL20" i="87"/>
  <c r="JS20" i="87"/>
  <c r="IZ20" i="87"/>
  <c r="IB20" i="87"/>
  <c r="HH20" i="87"/>
  <c r="GN20" i="87"/>
  <c r="FQ20" i="87"/>
  <c r="EW20" i="87"/>
  <c r="EC20" i="87"/>
  <c r="DE20" i="87"/>
  <c r="CM20" i="87"/>
  <c r="BS20" i="87"/>
  <c r="AU20" i="87"/>
  <c r="AB20" i="87"/>
  <c r="H20" i="87"/>
  <c r="KK20" i="87"/>
  <c r="JQ20" i="87"/>
  <c r="IY20" i="87"/>
  <c r="IA20" i="87"/>
  <c r="HG20" i="87"/>
  <c r="GM20" i="87"/>
  <c r="FP20" i="87"/>
  <c r="EV20" i="87"/>
  <c r="EB20" i="87"/>
  <c r="DD20" i="87"/>
  <c r="CK20" i="87"/>
  <c r="BQ20" i="87"/>
  <c r="AT20" i="87"/>
  <c r="Y20" i="87"/>
  <c r="G20" i="87"/>
  <c r="B18" i="87"/>
  <c r="N18" i="87"/>
  <c r="Z18" i="87"/>
  <c r="AL18" i="87"/>
  <c r="AX18" i="87"/>
  <c r="BJ18" i="87"/>
  <c r="BV18" i="87"/>
  <c r="CH18" i="87"/>
  <c r="CT18" i="87"/>
  <c r="DF18" i="87"/>
  <c r="DR18" i="87"/>
  <c r="ED18" i="87"/>
  <c r="EP18" i="87"/>
  <c r="FB18" i="87"/>
  <c r="FN18" i="87"/>
  <c r="FZ18" i="87"/>
  <c r="GL18" i="87"/>
  <c r="GX18" i="87"/>
  <c r="HJ18" i="87"/>
  <c r="HV18" i="87"/>
  <c r="IH18" i="87"/>
  <c r="IT18" i="87"/>
  <c r="JF18" i="87"/>
  <c r="JR18" i="87"/>
  <c r="KD18" i="87"/>
  <c r="F18" i="87"/>
  <c r="R18" i="87"/>
  <c r="AD18" i="87"/>
  <c r="AP18" i="87"/>
  <c r="BB18" i="87"/>
  <c r="BN18" i="87"/>
  <c r="BZ18" i="87"/>
  <c r="CL18" i="87"/>
  <c r="CX18" i="87"/>
  <c r="DJ18" i="87"/>
  <c r="DV18" i="87"/>
  <c r="EH18" i="87"/>
  <c r="ET18" i="87"/>
  <c r="FF18" i="87"/>
  <c r="FR18" i="87"/>
  <c r="GD18" i="87"/>
  <c r="GP18" i="87"/>
  <c r="HB18" i="87"/>
  <c r="HN18" i="87"/>
  <c r="HZ18" i="87"/>
  <c r="IL18" i="87"/>
  <c r="IX18" i="87"/>
  <c r="JJ18" i="87"/>
  <c r="JV18" i="87"/>
  <c r="KH18" i="87"/>
  <c r="O18" i="87"/>
  <c r="AC18" i="87"/>
  <c r="AR18" i="87"/>
  <c r="BF18" i="87"/>
  <c r="BT18" i="87"/>
  <c r="CI18" i="87"/>
  <c r="CW18" i="87"/>
  <c r="DL18" i="87"/>
  <c r="DZ18" i="87"/>
  <c r="EN18" i="87"/>
  <c r="FC18" i="87"/>
  <c r="FQ18" i="87"/>
  <c r="GF18" i="87"/>
  <c r="GT18" i="87"/>
  <c r="HH18" i="87"/>
  <c r="HW18" i="87"/>
  <c r="IK18" i="87"/>
  <c r="IZ18" i="87"/>
  <c r="JN18" i="87"/>
  <c r="KB18" i="87"/>
  <c r="Q18" i="87"/>
  <c r="AG18" i="87"/>
  <c r="AV18" i="87"/>
  <c r="BL18" i="87"/>
  <c r="CB18" i="87"/>
  <c r="CQ18" i="87"/>
  <c r="DG18" i="87"/>
  <c r="DW18" i="87"/>
  <c r="EL18" i="87"/>
  <c r="FA18" i="87"/>
  <c r="FS18" i="87"/>
  <c r="GH18" i="87"/>
  <c r="GW18" i="87"/>
  <c r="HM18" i="87"/>
  <c r="IC18" i="87"/>
  <c r="IR18" i="87"/>
  <c r="JH18" i="87"/>
  <c r="JX18" i="87"/>
  <c r="KM18" i="87"/>
  <c r="C18" i="87"/>
  <c r="S18" i="87"/>
  <c r="AH18" i="87"/>
  <c r="AW18" i="87"/>
  <c r="BM18" i="87"/>
  <c r="CC18" i="87"/>
  <c r="CR18" i="87"/>
  <c r="DH18" i="87"/>
  <c r="DX18" i="87"/>
  <c r="EM18" i="87"/>
  <c r="FD18" i="87"/>
  <c r="FT18" i="87"/>
  <c r="GI18" i="87"/>
  <c r="GY18" i="87"/>
  <c r="HO18" i="87"/>
  <c r="ID18" i="87"/>
  <c r="IS18" i="87"/>
  <c r="JI18" i="87"/>
  <c r="JY18" i="87"/>
  <c r="KN18" i="87"/>
  <c r="D18" i="87"/>
  <c r="T18" i="87"/>
  <c r="AI18" i="87"/>
  <c r="JW18" i="87"/>
  <c r="JD18" i="87"/>
  <c r="IM18" i="87"/>
  <c r="HS18" i="87"/>
  <c r="HA18" i="87"/>
  <c r="GG18" i="87"/>
  <c r="FM18" i="87"/>
  <c r="EV18" i="87"/>
  <c r="EC18" i="87"/>
  <c r="DK18" i="87"/>
  <c r="CP18" i="87"/>
  <c r="BX18" i="87"/>
  <c r="BE18" i="87"/>
  <c r="AM18" i="87"/>
  <c r="P18" i="87"/>
  <c r="KJ20" i="87"/>
  <c r="JP20" i="87"/>
  <c r="IR20" i="87"/>
  <c r="HY20" i="87"/>
  <c r="HE20" i="87"/>
  <c r="GH20" i="87"/>
  <c r="FM20" i="87"/>
  <c r="EU20" i="87"/>
  <c r="DW20" i="87"/>
  <c r="DC20" i="87"/>
  <c r="CJ20" i="87"/>
  <c r="BL20" i="87"/>
  <c r="AS20" i="87"/>
  <c r="X20" i="87"/>
  <c r="KO18" i="87"/>
  <c r="JU18" i="87"/>
  <c r="JC18" i="87"/>
  <c r="IJ18" i="87"/>
  <c r="HR18" i="87"/>
  <c r="GZ18" i="87"/>
  <c r="GE18" i="87"/>
  <c r="FL18" i="87"/>
  <c r="EU18" i="87"/>
  <c r="EB18" i="87"/>
  <c r="DI18" i="87"/>
  <c r="CO18" i="87"/>
  <c r="BW18" i="87"/>
  <c r="BD18" i="87"/>
  <c r="AK18" i="87"/>
  <c r="M18" i="87"/>
  <c r="KI20" i="87"/>
  <c r="JO20" i="87"/>
  <c r="IQ20" i="87"/>
  <c r="HX20" i="87"/>
  <c r="HD20" i="87"/>
  <c r="GG20" i="87"/>
  <c r="FL20" i="87"/>
  <c r="ES20" i="87"/>
  <c r="DU20" i="87"/>
  <c r="DB20" i="87"/>
  <c r="CI20" i="87"/>
  <c r="BK20" i="87"/>
  <c r="AR20" i="87"/>
  <c r="W20" i="87"/>
  <c r="KL18" i="87"/>
  <c r="JT18" i="87"/>
  <c r="JB18" i="87"/>
  <c r="II18" i="87"/>
  <c r="HQ18" i="87"/>
  <c r="GV18" i="87"/>
  <c r="GC18" i="87"/>
  <c r="FK18" i="87"/>
  <c r="ES18" i="87"/>
  <c r="EA18" i="87"/>
  <c r="DE18" i="87"/>
  <c r="CN18" i="87"/>
  <c r="BU18" i="87"/>
  <c r="BC18" i="87"/>
  <c r="AJ18" i="87"/>
  <c r="L18" i="87"/>
  <c r="KG20" i="87"/>
  <c r="JN20" i="87"/>
  <c r="IP20" i="87"/>
  <c r="HW20" i="87"/>
  <c r="HC20" i="87"/>
  <c r="GF20" i="87"/>
  <c r="FK20" i="87"/>
  <c r="ER20" i="87"/>
  <c r="DT20" i="87"/>
  <c r="DA20" i="87"/>
  <c r="CG20" i="87"/>
  <c r="BI20" i="87"/>
  <c r="AQ20" i="87"/>
  <c r="V20" i="87"/>
  <c r="B16" i="87"/>
  <c r="N16" i="87"/>
  <c r="Z16" i="87"/>
  <c r="AL16" i="87"/>
  <c r="AX16" i="87"/>
  <c r="BJ16" i="87"/>
  <c r="BV16" i="87"/>
  <c r="CH16" i="87"/>
  <c r="CT16" i="87"/>
  <c r="DF16" i="87"/>
  <c r="DR16" i="87"/>
  <c r="ED16" i="87"/>
  <c r="EP16" i="87"/>
  <c r="FB16" i="87"/>
  <c r="FN16" i="87"/>
  <c r="FZ16" i="87"/>
  <c r="GL16" i="87"/>
  <c r="GX16" i="87"/>
  <c r="HJ16" i="87"/>
  <c r="HV16" i="87"/>
  <c r="IH16" i="87"/>
  <c r="IT16" i="87"/>
  <c r="JF16" i="87"/>
  <c r="JR16" i="87"/>
  <c r="KD16" i="87"/>
  <c r="F16" i="87"/>
  <c r="R16" i="87"/>
  <c r="AD16" i="87"/>
  <c r="AP16" i="87"/>
  <c r="BB16" i="87"/>
  <c r="BN16" i="87"/>
  <c r="BZ16" i="87"/>
  <c r="CL16" i="87"/>
  <c r="CX16" i="87"/>
  <c r="DJ16" i="87"/>
  <c r="DV16" i="87"/>
  <c r="EH16" i="87"/>
  <c r="ET16" i="87"/>
  <c r="FF16" i="87"/>
  <c r="FR16" i="87"/>
  <c r="GD16" i="87"/>
  <c r="GP16" i="87"/>
  <c r="HB16" i="87"/>
  <c r="HN16" i="87"/>
  <c r="HZ16" i="87"/>
  <c r="IL16" i="87"/>
  <c r="IX16" i="87"/>
  <c r="JJ16" i="87"/>
  <c r="JV16" i="87"/>
  <c r="KH16" i="87"/>
  <c r="C16" i="87"/>
  <c r="Q16" i="87"/>
  <c r="AF16" i="87"/>
  <c r="AT16" i="87"/>
  <c r="BH16" i="87"/>
  <c r="BW16" i="87"/>
  <c r="CK16" i="87"/>
  <c r="CZ16" i="87"/>
  <c r="DN16" i="87"/>
  <c r="EB16" i="87"/>
  <c r="EQ16" i="87"/>
  <c r="FE16" i="87"/>
  <c r="FT16" i="87"/>
  <c r="GH16" i="87"/>
  <c r="GV16" i="87"/>
  <c r="HK16" i="87"/>
  <c r="HY16" i="87"/>
  <c r="IN16" i="87"/>
  <c r="JB16" i="87"/>
  <c r="JP16" i="87"/>
  <c r="KE16" i="87"/>
  <c r="KM16" i="87"/>
  <c r="JX16" i="87"/>
  <c r="JH16" i="87"/>
  <c r="IR16" i="87"/>
  <c r="IC16" i="87"/>
  <c r="HM16" i="87"/>
  <c r="GW16" i="87"/>
  <c r="GG16" i="87"/>
  <c r="FQ16" i="87"/>
  <c r="FA16" i="87"/>
  <c r="EL16" i="87"/>
  <c r="DW16" i="87"/>
  <c r="DG16" i="87"/>
  <c r="CQ16" i="87"/>
  <c r="CB16" i="87"/>
  <c r="BL16" i="87"/>
  <c r="AV16" i="87"/>
  <c r="AG16" i="87"/>
  <c r="P16" i="87"/>
  <c r="F15" i="87"/>
  <c r="R15" i="87"/>
  <c r="AD15" i="87"/>
  <c r="AP15" i="87"/>
  <c r="BB15" i="87"/>
  <c r="BN15" i="87"/>
  <c r="D15" i="87"/>
  <c r="Q15" i="87"/>
  <c r="AE15" i="87"/>
  <c r="AR15" i="87"/>
  <c r="BE15" i="87"/>
  <c r="BR15" i="87"/>
  <c r="CD15" i="87"/>
  <c r="CP15" i="87"/>
  <c r="DB15" i="87"/>
  <c r="DN15" i="87"/>
  <c r="DZ15" i="87"/>
  <c r="EL15" i="87"/>
  <c r="EX15" i="87"/>
  <c r="FJ15" i="87"/>
  <c r="FV15" i="87"/>
  <c r="GH15" i="87"/>
  <c r="GT15" i="87"/>
  <c r="HF15" i="87"/>
  <c r="HR15" i="87"/>
  <c r="KM15" i="87"/>
  <c r="KA15" i="87"/>
  <c r="JO15" i="87"/>
  <c r="JC15" i="87"/>
  <c r="IQ15" i="87"/>
  <c r="IE15" i="87"/>
  <c r="HS15" i="87"/>
  <c r="HE15" i="87"/>
  <c r="GR15" i="87"/>
  <c r="GE15" i="87"/>
  <c r="FR15" i="87"/>
  <c r="FE15" i="87"/>
  <c r="ER15" i="87"/>
  <c r="EE15" i="87"/>
  <c r="DR15" i="87"/>
  <c r="DE15" i="87"/>
  <c r="CR15" i="87"/>
  <c r="CE15" i="87"/>
  <c r="BQ15" i="87"/>
  <c r="BC15" i="87"/>
  <c r="AN15" i="87"/>
  <c r="Z15" i="87"/>
  <c r="L15" i="87"/>
  <c r="KL16" i="87"/>
  <c r="JW16" i="87"/>
  <c r="JG16" i="87"/>
  <c r="IQ16" i="87"/>
  <c r="IB16" i="87"/>
  <c r="HL16" i="87"/>
  <c r="GU16" i="87"/>
  <c r="GF16" i="87"/>
  <c r="FP16" i="87"/>
  <c r="EZ16" i="87"/>
  <c r="EK16" i="87"/>
  <c r="DU16" i="87"/>
  <c r="DE16" i="87"/>
  <c r="CP16" i="87"/>
  <c r="CA16" i="87"/>
  <c r="BK16" i="87"/>
  <c r="AU16" i="87"/>
  <c r="AE16" i="87"/>
  <c r="O16" i="87"/>
  <c r="B16" i="129"/>
  <c r="B17" i="129" s="1"/>
  <c r="B32" i="128"/>
  <c r="D11" i="129"/>
  <c r="C16" i="129"/>
  <c r="D10" i="129"/>
  <c r="JV154" i="87"/>
  <c r="JV105" i="87"/>
  <c r="JV84" i="87"/>
  <c r="KI105" i="87"/>
  <c r="KI154" i="87"/>
  <c r="JT154" i="87"/>
  <c r="JT84" i="87"/>
  <c r="JT105" i="87"/>
  <c r="JX154" i="87"/>
  <c r="JX84" i="87"/>
  <c r="JX105" i="87"/>
  <c r="KH154" i="87"/>
  <c r="KH105" i="87"/>
  <c r="JU154" i="87"/>
  <c r="JU84" i="87"/>
  <c r="JU105" i="87"/>
  <c r="JG154" i="87"/>
  <c r="JG105" i="87"/>
  <c r="JI84" i="87"/>
  <c r="JH154" i="87"/>
  <c r="JG84" i="87"/>
  <c r="JS154" i="87"/>
  <c r="JF154" i="87"/>
  <c r="JF105" i="87"/>
  <c r="JR154" i="87"/>
  <c r="KE154" i="87"/>
  <c r="KB154" i="87"/>
  <c r="KB84" i="87"/>
  <c r="KB105" i="87"/>
  <c r="KK154" i="87"/>
  <c r="KK84" i="87"/>
  <c r="KK105" i="87"/>
  <c r="KA154" i="87"/>
  <c r="KA84" i="87"/>
  <c r="KD154" i="87"/>
  <c r="KD84" i="87"/>
  <c r="JZ84" i="87"/>
  <c r="JM154" i="87"/>
  <c r="JM84" i="87"/>
  <c r="JY154" i="87"/>
  <c r="JY84" i="87"/>
  <c r="JY105" i="87"/>
  <c r="JN84" i="87"/>
  <c r="JN154" i="87"/>
  <c r="KL84" i="87"/>
  <c r="JO84" i="87"/>
  <c r="JO154" i="87"/>
  <c r="KM154" i="87"/>
  <c r="KM105" i="87"/>
  <c r="KM84" i="87"/>
  <c r="JP84" i="87"/>
  <c r="JP154" i="87"/>
  <c r="JP105" i="87"/>
  <c r="KN154" i="87"/>
  <c r="KN105" i="87"/>
  <c r="KN84" i="87"/>
  <c r="JQ154" i="87"/>
  <c r="JQ84" i="87"/>
  <c r="JQ105" i="87"/>
  <c r="KC154" i="87"/>
  <c r="KC84" i="87"/>
  <c r="KO154" i="87"/>
  <c r="KO84" i="87"/>
  <c r="JF84" i="87"/>
  <c r="JM105" i="87"/>
  <c r="JN105" i="87"/>
  <c r="JO105" i="87"/>
  <c r="JZ154" i="87"/>
  <c r="KL105" i="87"/>
  <c r="KO105" i="87"/>
  <c r="JL105" i="87"/>
  <c r="JL84" i="87"/>
  <c r="JL154" i="87"/>
  <c r="KJ105" i="87"/>
  <c r="KJ154" i="87"/>
  <c r="JR84" i="87"/>
  <c r="JJ154" i="87"/>
  <c r="JJ105" i="87"/>
  <c r="JK154" i="87"/>
  <c r="JK105" i="87"/>
  <c r="JW154" i="87"/>
  <c r="JW105" i="87"/>
  <c r="L79" i="127"/>
  <c r="J78" i="127"/>
  <c r="G75" i="127"/>
  <c r="I78" i="127"/>
  <c r="C73" i="127"/>
  <c r="K79" i="127"/>
  <c r="E72" i="127"/>
  <c r="L80" i="127"/>
  <c r="C77" i="127"/>
  <c r="D72" i="127"/>
  <c r="I79" i="127"/>
  <c r="C75" i="127"/>
  <c r="J80" i="127"/>
  <c r="E78" i="127"/>
  <c r="G74" i="127"/>
  <c r="G79" i="127"/>
  <c r="F74" i="127"/>
  <c r="H80" i="127"/>
  <c r="C78" i="127"/>
  <c r="C70" i="127"/>
  <c r="G80" i="127"/>
  <c r="J77" i="127"/>
  <c r="F80" i="127"/>
  <c r="D79" i="127"/>
  <c r="I77" i="127"/>
  <c r="D76" i="127"/>
  <c r="C74" i="127"/>
  <c r="D77" i="127"/>
  <c r="G78" i="127"/>
  <c r="F78" i="127"/>
  <c r="D78" i="127"/>
  <c r="E80" i="127"/>
  <c r="F73" i="127"/>
  <c r="C80" i="127"/>
  <c r="F77" i="127"/>
  <c r="D73" i="127"/>
  <c r="E77" i="127"/>
  <c r="F75" i="127"/>
  <c r="M80" i="127"/>
  <c r="H78" i="127"/>
  <c r="E75" i="127"/>
  <c r="J79" i="127"/>
  <c r="D75" i="127"/>
  <c r="K80" i="127"/>
  <c r="I76" i="127"/>
  <c r="C72" i="127"/>
  <c r="H79" i="127"/>
  <c r="H76" i="127"/>
  <c r="D71" i="127"/>
  <c r="I80" i="127"/>
  <c r="G76" i="127"/>
  <c r="C71" i="127"/>
  <c r="F79" i="127"/>
  <c r="F76" i="127"/>
  <c r="E74" i="127"/>
  <c r="E79" i="127"/>
  <c r="E76" i="127"/>
  <c r="D74" i="127"/>
  <c r="C79" i="127"/>
  <c r="H77" i="127"/>
  <c r="C76" i="127"/>
  <c r="K78" i="127"/>
  <c r="G77" i="127"/>
  <c r="H75" i="127"/>
  <c r="E73" i="127"/>
  <c r="A24" i="127"/>
  <c r="D23" i="127"/>
  <c r="C23" i="127"/>
  <c r="J68" i="122" l="1"/>
  <c r="CO68" i="122"/>
  <c r="FU68" i="122" s="1"/>
  <c r="JA68" i="122" s="1"/>
  <c r="FX17" i="87"/>
  <c r="FX99" i="87" s="1"/>
  <c r="GK17" i="87"/>
  <c r="GK99" i="87" s="1"/>
  <c r="K17" i="87"/>
  <c r="GO17" i="87"/>
  <c r="GO99" i="87" s="1"/>
  <c r="EB17" i="87"/>
  <c r="EB99" i="87" s="1"/>
  <c r="JS17" i="87"/>
  <c r="JS99" i="87" s="1"/>
  <c r="EI17" i="87"/>
  <c r="EI99" i="87" s="1"/>
  <c r="HT17" i="87"/>
  <c r="HT99" i="87" s="1"/>
  <c r="M17" i="87"/>
  <c r="KK17" i="87"/>
  <c r="KK99" i="87" s="1"/>
  <c r="G17" i="87"/>
  <c r="BO17" i="87"/>
  <c r="J17" i="87"/>
  <c r="AQ17" i="87"/>
  <c r="HS17" i="87"/>
  <c r="HS99" i="87" s="1"/>
  <c r="KC17" i="87"/>
  <c r="KC99" i="87" s="1"/>
  <c r="EX17" i="87"/>
  <c r="EX99" i="87" s="1"/>
  <c r="GR17" i="87"/>
  <c r="GR99" i="87" s="1"/>
  <c r="CU17" i="87"/>
  <c r="HX17" i="87"/>
  <c r="HX99" i="87" s="1"/>
  <c r="JO17" i="87"/>
  <c r="JO99" i="87" s="1"/>
  <c r="EG17" i="87"/>
  <c r="EG99" i="87" s="1"/>
  <c r="EY17" i="87"/>
  <c r="EY99" i="87" s="1"/>
  <c r="EJ17" i="87"/>
  <c r="EJ99" i="87" s="1"/>
  <c r="GV17" i="87"/>
  <c r="GV99" i="87" s="1"/>
  <c r="CZ17" i="87"/>
  <c r="EE17" i="87"/>
  <c r="EE99" i="87" s="1"/>
  <c r="CS17" i="87"/>
  <c r="AN17" i="87"/>
  <c r="EZ17" i="87"/>
  <c r="EZ99" i="87" s="1"/>
  <c r="IO17" i="87"/>
  <c r="IO99" i="87" s="1"/>
  <c r="V17" i="87"/>
  <c r="JK17" i="87"/>
  <c r="JK99" i="87" s="1"/>
  <c r="CK17" i="87"/>
  <c r="CA17" i="87"/>
  <c r="X17" i="87"/>
  <c r="CV17" i="87"/>
  <c r="GE17" i="87"/>
  <c r="GE99" i="87" s="1"/>
  <c r="GT17" i="87"/>
  <c r="GT99" i="87" s="1"/>
  <c r="W17" i="87"/>
  <c r="BR17" i="87"/>
  <c r="JG17" i="87"/>
  <c r="JG99" i="87" s="1"/>
  <c r="AV17" i="87"/>
  <c r="EF17" i="87"/>
  <c r="EF99" i="87" s="1"/>
  <c r="FV17" i="87"/>
  <c r="FV99" i="87" s="1"/>
  <c r="HL17" i="87"/>
  <c r="HL99" i="87" s="1"/>
  <c r="FA17" i="87"/>
  <c r="FA99" i="87" s="1"/>
  <c r="AM17" i="87"/>
  <c r="KE17" i="87"/>
  <c r="KE99" i="87" s="1"/>
  <c r="JW17" i="87"/>
  <c r="JW99" i="87" s="1"/>
  <c r="DG17" i="87"/>
  <c r="EM17" i="87"/>
  <c r="EM99" i="87" s="1"/>
  <c r="CB17" i="87"/>
  <c r="DT17" i="87"/>
  <c r="DT99" i="87" s="1"/>
  <c r="IQ17" i="87"/>
  <c r="IQ99" i="87" s="1"/>
  <c r="CM17" i="87"/>
  <c r="JL17" i="87"/>
  <c r="JL99" i="87" s="1"/>
  <c r="FO17" i="87"/>
  <c r="FO99" i="87" s="1"/>
  <c r="FP17" i="87"/>
  <c r="FP99" i="87" s="1"/>
  <c r="BK17" i="87"/>
  <c r="BP17" i="87"/>
  <c r="DN17" i="87"/>
  <c r="HK17" i="87"/>
  <c r="HK99" i="87" s="1"/>
  <c r="AY17" i="87"/>
  <c r="HC17" i="87"/>
  <c r="HC99" i="87" s="1"/>
  <c r="AZ17" i="87"/>
  <c r="BA17" i="87"/>
  <c r="HY17" i="87"/>
  <c r="HY99" i="87" s="1"/>
  <c r="HD17" i="87"/>
  <c r="HD99" i="87" s="1"/>
  <c r="AT17" i="87"/>
  <c r="HU17" i="87"/>
  <c r="HU99" i="87" s="1"/>
  <c r="D16" i="129"/>
  <c r="B19" i="129"/>
  <c r="KL17" i="87"/>
  <c r="KL99" i="87" s="1"/>
  <c r="IJ17" i="87"/>
  <c r="IJ99" i="87" s="1"/>
  <c r="EK17" i="87"/>
  <c r="EK99" i="87" s="1"/>
  <c r="JM17" i="87"/>
  <c r="JM99" i="87" s="1"/>
  <c r="BG17" i="87"/>
  <c r="AK17" i="87"/>
  <c r="BS17" i="87"/>
  <c r="JU17" i="87"/>
  <c r="JU99" i="87" s="1"/>
  <c r="AE17" i="87"/>
  <c r="BW17" i="87"/>
  <c r="JP17" i="87"/>
  <c r="JP99" i="87" s="1"/>
  <c r="E17" i="87"/>
  <c r="DA17" i="87"/>
  <c r="GQ17" i="87"/>
  <c r="GQ99" i="87" s="1"/>
  <c r="BH17" i="87"/>
  <c r="JX17" i="87"/>
  <c r="JX99" i="87" s="1"/>
  <c r="CQ17" i="87"/>
  <c r="FG17" i="87"/>
  <c r="FG99" i="87" s="1"/>
  <c r="IG17" i="87"/>
  <c r="IG99" i="87" s="1"/>
  <c r="ER17" i="87"/>
  <c r="ER99" i="87" s="1"/>
  <c r="CP17" i="87"/>
  <c r="GF17" i="87"/>
  <c r="GF99" i="87" s="1"/>
  <c r="EQ17" i="87"/>
  <c r="EQ99" i="87" s="1"/>
  <c r="HG17" i="87"/>
  <c r="HG99" i="87" s="1"/>
  <c r="KF17" i="87"/>
  <c r="KF99" i="87" s="1"/>
  <c r="IA17" i="87"/>
  <c r="IA99" i="87" s="1"/>
  <c r="EW17" i="87"/>
  <c r="EW99" i="87" s="1"/>
  <c r="HP17" i="87"/>
  <c r="HP99" i="87" s="1"/>
  <c r="JZ17" i="87"/>
  <c r="JZ99" i="87" s="1"/>
  <c r="I17" i="87"/>
  <c r="GU17" i="87"/>
  <c r="GU99" i="87" s="1"/>
  <c r="HE17" i="87"/>
  <c r="HE99" i="87" s="1"/>
  <c r="GA17" i="87"/>
  <c r="GA99" i="87" s="1"/>
  <c r="JQ17" i="87"/>
  <c r="JQ99" i="87" s="1"/>
  <c r="DY17" i="87"/>
  <c r="DY99" i="87" s="1"/>
  <c r="IW17" i="87"/>
  <c r="IW99" i="87" s="1"/>
  <c r="FW17" i="87"/>
  <c r="FW99" i="87" s="1"/>
  <c r="IN17" i="87"/>
  <c r="IN99" i="87" s="1"/>
  <c r="DB17" i="87"/>
  <c r="Y17" i="87"/>
  <c r="GN17" i="87"/>
  <c r="GN99" i="87" s="1"/>
  <c r="CE17" i="87"/>
  <c r="IP17" i="87"/>
  <c r="IP99" i="87" s="1"/>
  <c r="IV17" i="87"/>
  <c r="IV99" i="87" s="1"/>
  <c r="DS17" i="87"/>
  <c r="DS99" i="87" s="1"/>
  <c r="CY17" i="87"/>
  <c r="AB17" i="87"/>
  <c r="DQ17" i="87"/>
  <c r="FH17" i="87"/>
  <c r="FH99" i="87" s="1"/>
  <c r="IF17" i="87"/>
  <c r="IF99" i="87" s="1"/>
  <c r="GS17" i="87"/>
  <c r="GS99" i="87" s="1"/>
  <c r="DU17" i="87"/>
  <c r="DU99" i="87" s="1"/>
  <c r="CW17" i="87"/>
  <c r="FU17" i="87"/>
  <c r="FU99" i="87" s="1"/>
  <c r="KG17" i="87"/>
  <c r="KG99" i="87" s="1"/>
  <c r="KJ17" i="87"/>
  <c r="KJ99" i="87" s="1"/>
  <c r="IZ17" i="87"/>
  <c r="IZ99" i="87" s="1"/>
  <c r="IB17" i="87"/>
  <c r="IB99" i="87" s="1"/>
  <c r="FE17" i="87"/>
  <c r="FE99" i="87" s="1"/>
  <c r="JE17" i="87"/>
  <c r="JE99" i="87" s="1"/>
  <c r="H17" i="87"/>
  <c r="JA17" i="87"/>
  <c r="JA99" i="87" s="1"/>
  <c r="DD17" i="87"/>
  <c r="AO17" i="87"/>
  <c r="DM17" i="87"/>
  <c r="HI17" i="87"/>
  <c r="HI99" i="87" s="1"/>
  <c r="CJ17" i="87"/>
  <c r="JD17" i="87"/>
  <c r="JD99" i="87" s="1"/>
  <c r="BF17" i="87"/>
  <c r="U17" i="87"/>
  <c r="AA17" i="87"/>
  <c r="FI17" i="87"/>
  <c r="FI99" i="87" s="1"/>
  <c r="DP17" i="87"/>
  <c r="KM17" i="87"/>
  <c r="KM99" i="87" s="1"/>
  <c r="AU17" i="87"/>
  <c r="DO17" i="87"/>
  <c r="AF17" i="87"/>
  <c r="CD17" i="87"/>
  <c r="BY17" i="87"/>
  <c r="KI17" i="87"/>
  <c r="KI99" i="87" s="1"/>
  <c r="IU17" i="87"/>
  <c r="IU99" i="87" s="1"/>
  <c r="IY17" i="87"/>
  <c r="IY99" i="87" s="1"/>
  <c r="GB17" i="87"/>
  <c r="GB99" i="87" s="1"/>
  <c r="KA17" i="87"/>
  <c r="KA99" i="87" s="1"/>
  <c r="FS17" i="87"/>
  <c r="FS99" i="87" s="1"/>
  <c r="FJ17" i="87"/>
  <c r="FJ99" i="87" s="1"/>
  <c r="BI17" i="87"/>
  <c r="IM17" i="87"/>
  <c r="IM99" i="87" s="1"/>
  <c r="IK17" i="87"/>
  <c r="IK99" i="87" s="1"/>
  <c r="BT17" i="87"/>
  <c r="IE17" i="87"/>
  <c r="IE99" i="87" s="1"/>
  <c r="CG17" i="87"/>
  <c r="DC17" i="87"/>
  <c r="BQ17" i="87"/>
  <c r="BX17" i="87"/>
  <c r="AD17" i="87"/>
  <c r="AL17" i="87"/>
  <c r="GJ17" i="87"/>
  <c r="GJ99" i="87" s="1"/>
  <c r="JH17" i="87"/>
  <c r="JH99" i="87" s="1"/>
  <c r="R17" i="87"/>
  <c r="Z17" i="87"/>
  <c r="AS17" i="87"/>
  <c r="FR17" i="87"/>
  <c r="FR99" i="87" s="1"/>
  <c r="FZ17" i="87"/>
  <c r="FZ99" i="87" s="1"/>
  <c r="CF17" i="87"/>
  <c r="FF17" i="87"/>
  <c r="FF99" i="87" s="1"/>
  <c r="FN17" i="87"/>
  <c r="FN99" i="87" s="1"/>
  <c r="GM17" i="87"/>
  <c r="GM99" i="87" s="1"/>
  <c r="DH17" i="87"/>
  <c r="IC17" i="87"/>
  <c r="IC99" i="87" s="1"/>
  <c r="EO17" i="87"/>
  <c r="EO99" i="87" s="1"/>
  <c r="HF17" i="87"/>
  <c r="HF99" i="87" s="1"/>
  <c r="JT17" i="87"/>
  <c r="JT99" i="87" s="1"/>
  <c r="AI17" i="87"/>
  <c r="GZ17" i="87"/>
  <c r="GZ99" i="87" s="1"/>
  <c r="T17" i="87"/>
  <c r="O17" i="87"/>
  <c r="HR17" i="87"/>
  <c r="HR99" i="87" s="1"/>
  <c r="D17" i="87"/>
  <c r="IR17" i="87"/>
  <c r="IR99" i="87" s="1"/>
  <c r="BL17" i="87"/>
  <c r="KH17" i="87"/>
  <c r="KH99" i="87" s="1"/>
  <c r="ET17" i="87"/>
  <c r="ET99" i="87" s="1"/>
  <c r="F17" i="87"/>
  <c r="FB17" i="87"/>
  <c r="FB99" i="87" s="1"/>
  <c r="N17" i="87"/>
  <c r="AC17" i="87"/>
  <c r="ES17" i="87"/>
  <c r="ES99" i="87" s="1"/>
  <c r="JC17" i="87"/>
  <c r="JC99" i="87" s="1"/>
  <c r="JY17" i="87"/>
  <c r="JY99" i="87" s="1"/>
  <c r="CR17" i="87"/>
  <c r="AG17" i="87"/>
  <c r="JJ17" i="87"/>
  <c r="JJ99" i="87" s="1"/>
  <c r="DV17" i="87"/>
  <c r="DV99" i="87" s="1"/>
  <c r="JR17" i="87"/>
  <c r="JR99" i="87" s="1"/>
  <c r="ED17" i="87"/>
  <c r="ED99" i="87" s="1"/>
  <c r="BE17" i="87"/>
  <c r="JV17" i="87"/>
  <c r="JV99" i="87" s="1"/>
  <c r="KD17" i="87"/>
  <c r="KD99" i="87" s="1"/>
  <c r="B17" i="87"/>
  <c r="BD17" i="87"/>
  <c r="GW17" i="87"/>
  <c r="GW99" i="87" s="1"/>
  <c r="Q17" i="87"/>
  <c r="BC17" i="87"/>
  <c r="BU17" i="87"/>
  <c r="FD17" i="87"/>
  <c r="FD99" i="87" s="1"/>
  <c r="CN17" i="87"/>
  <c r="EH17" i="87"/>
  <c r="EH99" i="87" s="1"/>
  <c r="EP17" i="87"/>
  <c r="EP99" i="87" s="1"/>
  <c r="DK17" i="87"/>
  <c r="FC17" i="87"/>
  <c r="FC99" i="87" s="1"/>
  <c r="EV17" i="87"/>
  <c r="EV99" i="87" s="1"/>
  <c r="HM17" i="87"/>
  <c r="HM99" i="87" s="1"/>
  <c r="CC17" i="87"/>
  <c r="DZ17" i="87"/>
  <c r="DZ99" i="87" s="1"/>
  <c r="GC17" i="87"/>
  <c r="GC99" i="87" s="1"/>
  <c r="GG17" i="87"/>
  <c r="GG99" i="87" s="1"/>
  <c r="IS17" i="87"/>
  <c r="IS99" i="87" s="1"/>
  <c r="BM17" i="87"/>
  <c r="FQ17" i="87"/>
  <c r="FQ99" i="87" s="1"/>
  <c r="JI17" i="87"/>
  <c r="JI99" i="87" s="1"/>
  <c r="CO17" i="87"/>
  <c r="HA17" i="87"/>
  <c r="HA99" i="87" s="1"/>
  <c r="ID17" i="87"/>
  <c r="ID99" i="87" s="1"/>
  <c r="AW17" i="87"/>
  <c r="HO17" i="87"/>
  <c r="HO99" i="87" s="1"/>
  <c r="AH17" i="87"/>
  <c r="P17" i="87"/>
  <c r="GY17" i="87"/>
  <c r="GY99" i="87" s="1"/>
  <c r="S17" i="87"/>
  <c r="EL17" i="87"/>
  <c r="EL99" i="87" s="1"/>
  <c r="JB17" i="87"/>
  <c r="JB99" i="87" s="1"/>
  <c r="GI17" i="87"/>
  <c r="GI99" i="87" s="1"/>
  <c r="C17" i="87"/>
  <c r="DE17" i="87"/>
  <c r="DX17" i="87"/>
  <c r="DX99" i="87" s="1"/>
  <c r="EA17" i="87"/>
  <c r="EA99" i="87" s="1"/>
  <c r="EC17" i="87"/>
  <c r="EC99" i="87" s="1"/>
  <c r="KN17" i="87"/>
  <c r="KN99" i="87" s="1"/>
  <c r="EN17" i="87"/>
  <c r="EN99" i="87" s="1"/>
  <c r="FK17" i="87"/>
  <c r="FK99" i="87" s="1"/>
  <c r="FM17" i="87"/>
  <c r="FM99" i="87" s="1"/>
  <c r="IX17" i="87"/>
  <c r="IX99" i="87" s="1"/>
  <c r="DJ17" i="87"/>
  <c r="JF17" i="87"/>
  <c r="JF99" i="87" s="1"/>
  <c r="DR17" i="87"/>
  <c r="DR99" i="87" s="1"/>
  <c r="KO17" i="87"/>
  <c r="KO99" i="87" s="1"/>
  <c r="GH17" i="87"/>
  <c r="GH99" i="87" s="1"/>
  <c r="KB17" i="87"/>
  <c r="KB99" i="87" s="1"/>
  <c r="DL17" i="87"/>
  <c r="IL17" i="87"/>
  <c r="IL99" i="87" s="1"/>
  <c r="CX17" i="87"/>
  <c r="IT17" i="87"/>
  <c r="IT99" i="87" s="1"/>
  <c r="DF17" i="87"/>
  <c r="JN17" i="87"/>
  <c r="JN99" i="87" s="1"/>
  <c r="HZ17" i="87"/>
  <c r="HZ99" i="87" s="1"/>
  <c r="CL17" i="87"/>
  <c r="IH17" i="87"/>
  <c r="IH99" i="87" s="1"/>
  <c r="CT17" i="87"/>
  <c r="HQ17" i="87"/>
  <c r="HQ99" i="87" s="1"/>
  <c r="DI17" i="87"/>
  <c r="CI17" i="87"/>
  <c r="HN17" i="87"/>
  <c r="HN99" i="87" s="1"/>
  <c r="BZ17" i="87"/>
  <c r="HV17" i="87"/>
  <c r="HV99" i="87" s="1"/>
  <c r="CH17" i="87"/>
  <c r="L17" i="87"/>
  <c r="II17" i="87"/>
  <c r="II99" i="87" s="1"/>
  <c r="HB17" i="87"/>
  <c r="HB99" i="87" s="1"/>
  <c r="BN17" i="87"/>
  <c r="HJ17" i="87"/>
  <c r="HJ99" i="87" s="1"/>
  <c r="BV17" i="87"/>
  <c r="AJ17" i="87"/>
  <c r="EU17" i="87"/>
  <c r="EU99" i="87" s="1"/>
  <c r="DW17" i="87"/>
  <c r="DW99" i="87" s="1"/>
  <c r="HW17" i="87"/>
  <c r="HW99" i="87" s="1"/>
  <c r="GP17" i="87"/>
  <c r="GP99" i="87" s="1"/>
  <c r="BB17" i="87"/>
  <c r="GX17" i="87"/>
  <c r="GX99" i="87" s="1"/>
  <c r="BJ17" i="87"/>
  <c r="FL17" i="87"/>
  <c r="FL99" i="87" s="1"/>
  <c r="FT17" i="87"/>
  <c r="FT99" i="87" s="1"/>
  <c r="HH17" i="87"/>
  <c r="HH99" i="87" s="1"/>
  <c r="AR17" i="87"/>
  <c r="GD17" i="87"/>
  <c r="GD99" i="87" s="1"/>
  <c r="AP17" i="87"/>
  <c r="GL17" i="87"/>
  <c r="GL99" i="87" s="1"/>
  <c r="AX17" i="87"/>
  <c r="C17" i="129"/>
  <c r="C19" i="129"/>
  <c r="C32" i="128"/>
  <c r="D32" i="128" s="1"/>
  <c r="E32" i="128" s="1"/>
  <c r="F32" i="128" s="1"/>
  <c r="G32" i="128" s="1"/>
  <c r="H32" i="128" s="1"/>
  <c r="I32" i="128" s="1"/>
  <c r="J32" i="128" s="1"/>
  <c r="K32" i="128" s="1"/>
  <c r="L32" i="128" s="1"/>
  <c r="M32" i="128" s="1"/>
  <c r="N32" i="128" s="1"/>
  <c r="D24" i="127"/>
  <c r="C24" i="127"/>
  <c r="A25" i="127"/>
  <c r="E24" i="127"/>
  <c r="C22" i="127"/>
  <c r="K68" i="122" l="1"/>
  <c r="CP68" i="122"/>
  <c r="FV68" i="122" s="1"/>
  <c r="JB68" i="122" s="1"/>
  <c r="D19" i="129"/>
  <c r="O32" i="128"/>
  <c r="N9" i="128"/>
  <c r="A26" i="127"/>
  <c r="F25" i="127"/>
  <c r="E25" i="127"/>
  <c r="D25" i="127"/>
  <c r="C25" i="127"/>
  <c r="L68" i="122" l="1"/>
  <c r="CQ68" i="122"/>
  <c r="FW68" i="122" s="1"/>
  <c r="JC68" i="122" s="1"/>
  <c r="P32" i="128"/>
  <c r="O9" i="128"/>
  <c r="G26" i="127"/>
  <c r="F26" i="127"/>
  <c r="E26" i="127"/>
  <c r="A27" i="127"/>
  <c r="D26" i="127"/>
  <c r="C26" i="127"/>
  <c r="M68" i="122" l="1"/>
  <c r="CR68" i="122"/>
  <c r="FX68" i="122" s="1"/>
  <c r="JD68" i="122" s="1"/>
  <c r="Q32" i="128"/>
  <c r="P9" i="128"/>
  <c r="F27" i="127"/>
  <c r="E27" i="127"/>
  <c r="D27" i="127"/>
  <c r="C27" i="127"/>
  <c r="A28" i="127"/>
  <c r="H27" i="127"/>
  <c r="G27" i="127"/>
  <c r="N68" i="122" l="1"/>
  <c r="CS68" i="122"/>
  <c r="FY68" i="122" s="1"/>
  <c r="JE68" i="122" s="1"/>
  <c r="R32" i="128"/>
  <c r="Q9" i="128"/>
  <c r="F28" i="127"/>
  <c r="E28" i="127"/>
  <c r="D28" i="127"/>
  <c r="A29" i="127"/>
  <c r="I28" i="127"/>
  <c r="H28" i="127"/>
  <c r="G28" i="127"/>
  <c r="C28" i="127"/>
  <c r="CT68" i="122" l="1"/>
  <c r="FZ68" i="122" s="1"/>
  <c r="JF68" i="122" s="1"/>
  <c r="O68" i="122"/>
  <c r="CU68" i="122" s="1"/>
  <c r="GA68" i="122" s="1"/>
  <c r="JG68" i="122" s="1"/>
  <c r="C68" i="122" s="1"/>
  <c r="S32" i="128"/>
  <c r="R9" i="128"/>
  <c r="J29" i="127"/>
  <c r="I29" i="127"/>
  <c r="H29" i="127"/>
  <c r="F29" i="127"/>
  <c r="E29" i="127"/>
  <c r="D29" i="127"/>
  <c r="C29" i="127"/>
  <c r="A30" i="127"/>
  <c r="G29" i="127"/>
  <c r="T32" i="128" l="1"/>
  <c r="S9" i="128"/>
  <c r="A31" i="127"/>
  <c r="K30" i="127"/>
  <c r="J30" i="127"/>
  <c r="C30" i="127"/>
  <c r="D30" i="127"/>
  <c r="E30" i="127"/>
  <c r="F30" i="127"/>
  <c r="G30" i="127"/>
  <c r="H30" i="127"/>
  <c r="I30" i="127"/>
  <c r="U32" i="128" l="1"/>
  <c r="T9" i="128"/>
  <c r="J31" i="127"/>
  <c r="I31" i="127"/>
  <c r="H31" i="127"/>
  <c r="A32" i="127"/>
  <c r="G31" i="127"/>
  <c r="F31" i="127"/>
  <c r="E31" i="127"/>
  <c r="D31" i="127"/>
  <c r="C31" i="127"/>
  <c r="K31" i="127"/>
  <c r="L31" i="127"/>
  <c r="V32" i="128" l="1"/>
  <c r="U9" i="128"/>
  <c r="K32" i="127"/>
  <c r="C32" i="127"/>
  <c r="J32" i="127"/>
  <c r="I32" i="127"/>
  <c r="H32" i="127"/>
  <c r="G32" i="127"/>
  <c r="F32" i="127"/>
  <c r="E32" i="127"/>
  <c r="D32" i="127"/>
  <c r="L32" i="127"/>
  <c r="M32" i="127"/>
  <c r="W32" i="128" l="1"/>
  <c r="V9" i="128"/>
  <c r="A34" i="127"/>
  <c r="CI34" i="127" s="1"/>
  <c r="X32" i="128" l="1"/>
  <c r="W9" i="128"/>
  <c r="A35" i="127"/>
  <c r="Y32" i="128" l="1"/>
  <c r="X9" i="128"/>
  <c r="CJ35" i="127"/>
  <c r="CI35" i="127"/>
  <c r="A36" i="127"/>
  <c r="Z32" i="128" l="1"/>
  <c r="Y9" i="128"/>
  <c r="CK36" i="127"/>
  <c r="CJ36" i="127"/>
  <c r="CI36" i="127"/>
  <c r="A37" i="127"/>
  <c r="AA32" i="128" l="1"/>
  <c r="Z9" i="128"/>
  <c r="CL37" i="127"/>
  <c r="CK37" i="127"/>
  <c r="CJ37" i="127"/>
  <c r="CI37" i="127"/>
  <c r="A38" i="127"/>
  <c r="AB32" i="128" l="1"/>
  <c r="AA9" i="128"/>
  <c r="CM38" i="127"/>
  <c r="CL38" i="127"/>
  <c r="CK38" i="127"/>
  <c r="CJ38" i="127"/>
  <c r="CI38" i="127"/>
  <c r="A39" i="127"/>
  <c r="AC32" i="128" l="1"/>
  <c r="AB9" i="128"/>
  <c r="CK39" i="127"/>
  <c r="CJ39" i="127"/>
  <c r="CI39" i="127"/>
  <c r="CL39" i="127"/>
  <c r="CN39" i="127"/>
  <c r="CM39" i="127"/>
  <c r="A40" i="127"/>
  <c r="AD32" i="128" l="1"/>
  <c r="AC9" i="128"/>
  <c r="CO40" i="127"/>
  <c r="CN40" i="127"/>
  <c r="CM40" i="127"/>
  <c r="CL40" i="127"/>
  <c r="CK40" i="127"/>
  <c r="CJ40" i="127"/>
  <c r="CI40" i="127"/>
  <c r="A41" i="127"/>
  <c r="AE32" i="128" l="1"/>
  <c r="AD9" i="128"/>
  <c r="CJ41" i="127"/>
  <c r="CI41" i="127"/>
  <c r="CP41" i="127"/>
  <c r="CO41" i="127"/>
  <c r="CN41" i="127"/>
  <c r="CM41" i="127"/>
  <c r="CL41" i="127"/>
  <c r="CK41" i="127"/>
  <c r="A42" i="127"/>
  <c r="AF32" i="128" l="1"/>
  <c r="AE9" i="128"/>
  <c r="CN42" i="127"/>
  <c r="CM42" i="127"/>
  <c r="CL42" i="127"/>
  <c r="CK42" i="127"/>
  <c r="CJ42" i="127"/>
  <c r="CQ42" i="127"/>
  <c r="CP42" i="127"/>
  <c r="CO42" i="127"/>
  <c r="CI42" i="127"/>
  <c r="A43" i="127"/>
  <c r="AG32" i="128" l="1"/>
  <c r="AF9" i="128"/>
  <c r="CQ43" i="127"/>
  <c r="CP43" i="127"/>
  <c r="CO43" i="127"/>
  <c r="CN43" i="127"/>
  <c r="CM43" i="127"/>
  <c r="CR43" i="127"/>
  <c r="CL43" i="127"/>
  <c r="CK43" i="127"/>
  <c r="CJ43" i="127"/>
  <c r="CI43" i="127"/>
  <c r="A44" i="127"/>
  <c r="AH32" i="128" l="1"/>
  <c r="AG9" i="128"/>
  <c r="CS44" i="127"/>
  <c r="CR44" i="127"/>
  <c r="CQ44" i="127"/>
  <c r="CP44" i="127"/>
  <c r="CO44" i="127"/>
  <c r="CK44" i="127"/>
  <c r="CJ44" i="127"/>
  <c r="CI44" i="127"/>
  <c r="CL44" i="127"/>
  <c r="CN44" i="127"/>
  <c r="CM44" i="127"/>
  <c r="AI32" i="128" l="1"/>
  <c r="AH9" i="128"/>
  <c r="A46" i="127"/>
  <c r="AJ32" i="128" l="1"/>
  <c r="AI9" i="128"/>
  <c r="A47" i="127"/>
  <c r="AK32" i="128" l="1"/>
  <c r="AJ9" i="128"/>
  <c r="A48" i="127"/>
  <c r="AL32" i="128" l="1"/>
  <c r="AK9" i="128"/>
  <c r="A49" i="127"/>
  <c r="AM32" i="128" l="1"/>
  <c r="AL9" i="128"/>
  <c r="A50" i="127"/>
  <c r="AN32" i="128" l="1"/>
  <c r="AM9" i="128"/>
  <c r="A51" i="127"/>
  <c r="AO32" i="128" l="1"/>
  <c r="AN9" i="128"/>
  <c r="A52" i="127"/>
  <c r="AP32" i="128" l="1"/>
  <c r="AO9" i="128"/>
  <c r="A53" i="127"/>
  <c r="AQ32" i="128" l="1"/>
  <c r="AP9" i="128"/>
  <c r="A54" i="127"/>
  <c r="AR32" i="128" l="1"/>
  <c r="AQ9" i="128"/>
  <c r="A55" i="127"/>
  <c r="AS32" i="128" l="1"/>
  <c r="AR9" i="128"/>
  <c r="A56" i="127"/>
  <c r="AT32" i="128" l="1"/>
  <c r="AS9" i="128"/>
  <c r="A58" i="127"/>
  <c r="AU32" i="128" l="1"/>
  <c r="AT9" i="128"/>
  <c r="A59" i="127"/>
  <c r="AV32" i="128" l="1"/>
  <c r="AU9" i="128"/>
  <c r="A60" i="127"/>
  <c r="AW32" i="128" l="1"/>
  <c r="AV9" i="128"/>
  <c r="A61" i="127"/>
  <c r="AX32" i="128" l="1"/>
  <c r="AW9" i="128"/>
  <c r="A62" i="127"/>
  <c r="AY32" i="128" l="1"/>
  <c r="AX9" i="128"/>
  <c r="A63" i="127"/>
  <c r="AZ32" i="128" l="1"/>
  <c r="AY9" i="128"/>
  <c r="A64" i="127"/>
  <c r="BA32" i="128" l="1"/>
  <c r="AZ9" i="128"/>
  <c r="A65" i="127"/>
  <c r="BB32" i="128" l="1"/>
  <c r="BA9" i="128"/>
  <c r="A66" i="127"/>
  <c r="BC32" i="128" l="1"/>
  <c r="BB9" i="128"/>
  <c r="A67" i="127"/>
  <c r="BD32" i="128" l="1"/>
  <c r="BC9" i="128"/>
  <c r="A68" i="127"/>
  <c r="BE32" i="128" l="1"/>
  <c r="BD9" i="128"/>
  <c r="A10" i="127"/>
  <c r="A11" i="127" s="1"/>
  <c r="A12" i="127" s="1"/>
  <c r="A13" i="127" s="1"/>
  <c r="A14" i="127" s="1"/>
  <c r="A15" i="127" s="1"/>
  <c r="A16" i="127" s="1"/>
  <c r="A17" i="127" s="1"/>
  <c r="A18" i="127" s="1"/>
  <c r="A19" i="127" s="1"/>
  <c r="A20" i="127" s="1"/>
  <c r="DS7" i="127"/>
  <c r="P10" i="122"/>
  <c r="Q10" i="122"/>
  <c r="R10" i="122"/>
  <c r="S10" i="122"/>
  <c r="T10" i="122"/>
  <c r="U10" i="122"/>
  <c r="V10" i="122"/>
  <c r="W10" i="122"/>
  <c r="X10" i="122"/>
  <c r="Y10" i="122"/>
  <c r="Z10" i="122"/>
  <c r="AA10" i="122"/>
  <c r="AB10" i="122"/>
  <c r="AC10" i="122"/>
  <c r="AD10" i="122"/>
  <c r="AE10" i="122"/>
  <c r="AF10" i="122"/>
  <c r="AG10" i="122"/>
  <c r="AH10" i="122"/>
  <c r="AI10" i="122"/>
  <c r="AJ10" i="122"/>
  <c r="AK10" i="122"/>
  <c r="AL10" i="122"/>
  <c r="AM10" i="122"/>
  <c r="AN10" i="122"/>
  <c r="AO10" i="122"/>
  <c r="AP10" i="122"/>
  <c r="AQ10" i="122"/>
  <c r="AR10" i="122"/>
  <c r="AS10" i="122"/>
  <c r="AT10" i="122"/>
  <c r="AU10" i="122"/>
  <c r="AV10" i="122"/>
  <c r="AW10" i="122"/>
  <c r="AX10" i="122"/>
  <c r="AY10" i="122"/>
  <c r="AZ10" i="122"/>
  <c r="BA10" i="122"/>
  <c r="BB10" i="122"/>
  <c r="BC10" i="122"/>
  <c r="BD10" i="122"/>
  <c r="BE10" i="122"/>
  <c r="BF10" i="122"/>
  <c r="BG10" i="122"/>
  <c r="BH10" i="122"/>
  <c r="BI10" i="122"/>
  <c r="BJ10" i="122"/>
  <c r="BK10" i="122"/>
  <c r="BL10" i="122"/>
  <c r="BM10" i="122"/>
  <c r="BN10" i="122"/>
  <c r="BO10" i="122"/>
  <c r="BP10" i="122"/>
  <c r="BQ10" i="122"/>
  <c r="BR10" i="122"/>
  <c r="BS10" i="122"/>
  <c r="BT10" i="122"/>
  <c r="BU10" i="122"/>
  <c r="BV10" i="122"/>
  <c r="BW10" i="122"/>
  <c r="BX10" i="122"/>
  <c r="BY10" i="122"/>
  <c r="BZ10" i="122"/>
  <c r="CA10" i="122"/>
  <c r="CB10" i="122"/>
  <c r="CC10" i="122"/>
  <c r="CD10" i="122"/>
  <c r="CE10" i="122"/>
  <c r="CF10" i="122"/>
  <c r="CG10" i="122"/>
  <c r="CH10" i="122"/>
  <c r="CI10" i="122"/>
  <c r="CJ10" i="122"/>
  <c r="CK10" i="122"/>
  <c r="CL10" i="122"/>
  <c r="CM10" i="122"/>
  <c r="CN10" i="122"/>
  <c r="CO10" i="122"/>
  <c r="CP10" i="122"/>
  <c r="CQ10" i="122"/>
  <c r="CR10" i="122"/>
  <c r="CS10" i="122"/>
  <c r="CT10" i="122"/>
  <c r="CU10" i="122"/>
  <c r="CV10" i="122"/>
  <c r="CW10" i="122"/>
  <c r="CX10" i="122"/>
  <c r="CY10" i="122"/>
  <c r="CZ10" i="122"/>
  <c r="DA10" i="122"/>
  <c r="DB10" i="122"/>
  <c r="DC10" i="122"/>
  <c r="DD10" i="122"/>
  <c r="DE10" i="122"/>
  <c r="DF10" i="122"/>
  <c r="DG10" i="122"/>
  <c r="DH10" i="122"/>
  <c r="DI10" i="122"/>
  <c r="DJ10" i="122"/>
  <c r="DK10" i="122"/>
  <c r="DL10" i="122"/>
  <c r="DM10" i="122"/>
  <c r="DN10" i="122"/>
  <c r="DO10" i="122"/>
  <c r="DP10" i="122"/>
  <c r="DQ10" i="122"/>
  <c r="DR10" i="122"/>
  <c r="DS10" i="122"/>
  <c r="DT10" i="122"/>
  <c r="DU10" i="122"/>
  <c r="DV10" i="122"/>
  <c r="DW10" i="122"/>
  <c r="DX10" i="122"/>
  <c r="DY10" i="122"/>
  <c r="DZ10" i="122"/>
  <c r="EA10" i="122"/>
  <c r="EB10" i="122"/>
  <c r="EC10" i="122"/>
  <c r="ED10" i="122"/>
  <c r="EE10" i="122"/>
  <c r="EF10" i="122"/>
  <c r="EG10" i="122"/>
  <c r="EH10" i="122"/>
  <c r="EI10" i="122"/>
  <c r="EJ10" i="122"/>
  <c r="EK10" i="122"/>
  <c r="EL10" i="122"/>
  <c r="EM10" i="122"/>
  <c r="EN10" i="122"/>
  <c r="EO10" i="122"/>
  <c r="EP10" i="122"/>
  <c r="EQ10" i="122"/>
  <c r="ER10" i="122"/>
  <c r="ES10" i="122"/>
  <c r="ET10" i="122"/>
  <c r="EU10" i="122"/>
  <c r="EV10" i="122"/>
  <c r="EW10" i="122"/>
  <c r="EX10" i="122"/>
  <c r="EY10" i="122"/>
  <c r="EZ10" i="122"/>
  <c r="FA10" i="122"/>
  <c r="FB10" i="122"/>
  <c r="FC10" i="122"/>
  <c r="FD10" i="122"/>
  <c r="FE10" i="122"/>
  <c r="FF10" i="122"/>
  <c r="FG10" i="122"/>
  <c r="FH10" i="122"/>
  <c r="FI10" i="122"/>
  <c r="FJ10" i="122"/>
  <c r="FK10" i="122"/>
  <c r="FL10" i="122"/>
  <c r="FM10" i="122"/>
  <c r="FN10" i="122"/>
  <c r="FO10" i="122"/>
  <c r="FP10" i="122"/>
  <c r="FQ10" i="122"/>
  <c r="FR10" i="122"/>
  <c r="FS10" i="122"/>
  <c r="FT10" i="122"/>
  <c r="FU10" i="122"/>
  <c r="FV10" i="122"/>
  <c r="FW10" i="122"/>
  <c r="FX10" i="122"/>
  <c r="FY10" i="122"/>
  <c r="FZ10" i="122"/>
  <c r="GA10" i="122"/>
  <c r="GN10" i="122"/>
  <c r="GO10" i="122"/>
  <c r="GP10" i="122"/>
  <c r="GQ10" i="122"/>
  <c r="GR10" i="122"/>
  <c r="GS10" i="122"/>
  <c r="GT10" i="122"/>
  <c r="GU10" i="122"/>
  <c r="GV10" i="122"/>
  <c r="GW10" i="122"/>
  <c r="GX10" i="122"/>
  <c r="GY10" i="122"/>
  <c r="GZ10" i="122"/>
  <c r="HA10" i="122"/>
  <c r="HB10" i="122"/>
  <c r="HC10" i="122"/>
  <c r="HD10" i="122"/>
  <c r="HE10" i="122"/>
  <c r="HF10" i="122"/>
  <c r="HG10" i="122"/>
  <c r="HH10" i="122"/>
  <c r="HI10" i="122"/>
  <c r="HJ10" i="122"/>
  <c r="HK10" i="122"/>
  <c r="HL10" i="122"/>
  <c r="HM10" i="122"/>
  <c r="HN10" i="122"/>
  <c r="HO10" i="122"/>
  <c r="HP10" i="122"/>
  <c r="HQ10" i="122"/>
  <c r="HR10" i="122"/>
  <c r="HS10" i="122"/>
  <c r="HT10" i="122"/>
  <c r="HU10" i="122"/>
  <c r="HV10" i="122"/>
  <c r="HW10" i="122"/>
  <c r="HX10" i="122"/>
  <c r="HY10" i="122"/>
  <c r="HZ10" i="122"/>
  <c r="IA10" i="122"/>
  <c r="IB10" i="122"/>
  <c r="IC10" i="122"/>
  <c r="ID10" i="122"/>
  <c r="IE10" i="122"/>
  <c r="IF10" i="122"/>
  <c r="IG10" i="122"/>
  <c r="IH10" i="122"/>
  <c r="II10" i="122"/>
  <c r="IJ10" i="122"/>
  <c r="IK10" i="122"/>
  <c r="IL10" i="122"/>
  <c r="IM10" i="122"/>
  <c r="IN10" i="122"/>
  <c r="IO10" i="122"/>
  <c r="IP10" i="122"/>
  <c r="IQ10" i="122"/>
  <c r="IR10" i="122"/>
  <c r="IS10" i="122"/>
  <c r="IT10" i="122"/>
  <c r="IU10" i="122"/>
  <c r="IV10" i="122"/>
  <c r="IW10" i="122"/>
  <c r="IX10" i="122"/>
  <c r="IY10" i="122"/>
  <c r="IZ10" i="122"/>
  <c r="JA10" i="122"/>
  <c r="JB10" i="122"/>
  <c r="JC10" i="122"/>
  <c r="JD10" i="122"/>
  <c r="JE10" i="122"/>
  <c r="JF10" i="122"/>
  <c r="JG10" i="122"/>
  <c r="P9" i="122"/>
  <c r="Q9" i="122"/>
  <c r="R9" i="122"/>
  <c r="S9" i="122"/>
  <c r="T9" i="122"/>
  <c r="U9" i="122"/>
  <c r="V9" i="122"/>
  <c r="W9" i="122"/>
  <c r="X9" i="122"/>
  <c r="Y9" i="122"/>
  <c r="Z9" i="122"/>
  <c r="AA9" i="122"/>
  <c r="AB9" i="122"/>
  <c r="AC9" i="122"/>
  <c r="AD9" i="122"/>
  <c r="AE9" i="122"/>
  <c r="AF9" i="122"/>
  <c r="AG9" i="122"/>
  <c r="AH9" i="122"/>
  <c r="AI9" i="122"/>
  <c r="AJ9" i="122"/>
  <c r="AK9" i="122"/>
  <c r="AL9" i="122"/>
  <c r="AM9" i="122"/>
  <c r="AN9" i="122"/>
  <c r="AO9" i="122"/>
  <c r="AP9" i="122"/>
  <c r="AQ9" i="122"/>
  <c r="AR9" i="122"/>
  <c r="AS9" i="122"/>
  <c r="AT9" i="122"/>
  <c r="AU9" i="122"/>
  <c r="AV9" i="122"/>
  <c r="AW9" i="122"/>
  <c r="AX9" i="122"/>
  <c r="AY9" i="122"/>
  <c r="AZ9" i="122"/>
  <c r="BA9" i="122"/>
  <c r="BB9" i="122"/>
  <c r="BC9" i="122"/>
  <c r="BD9" i="122"/>
  <c r="BE9" i="122"/>
  <c r="BF9" i="122"/>
  <c r="BG9" i="122"/>
  <c r="BH9" i="122"/>
  <c r="BI9" i="122"/>
  <c r="BJ9" i="122"/>
  <c r="BK9" i="122"/>
  <c r="BL9" i="122"/>
  <c r="BM9" i="122"/>
  <c r="BN9" i="122"/>
  <c r="BO9" i="122"/>
  <c r="BP9" i="122"/>
  <c r="BQ9" i="122"/>
  <c r="BR9" i="122"/>
  <c r="BS9" i="122"/>
  <c r="BT9" i="122"/>
  <c r="BU9" i="122"/>
  <c r="BV9" i="122"/>
  <c r="BW9" i="122"/>
  <c r="BX9" i="122"/>
  <c r="BY9" i="122"/>
  <c r="BZ9" i="122"/>
  <c r="CA9" i="122"/>
  <c r="CB9" i="122"/>
  <c r="CC9" i="122"/>
  <c r="CD9" i="122"/>
  <c r="CE9" i="122"/>
  <c r="CF9" i="122"/>
  <c r="CG9" i="122"/>
  <c r="CH9" i="122"/>
  <c r="CI9" i="122"/>
  <c r="CV9" i="122"/>
  <c r="CW9" i="122"/>
  <c r="CX9" i="122"/>
  <c r="CY9" i="122"/>
  <c r="CZ9" i="122"/>
  <c r="DA9" i="122"/>
  <c r="DB9" i="122"/>
  <c r="DC9" i="122"/>
  <c r="DD9" i="122"/>
  <c r="DE9" i="122"/>
  <c r="DF9" i="122"/>
  <c r="DG9" i="122"/>
  <c r="DH9" i="122"/>
  <c r="DI9" i="122"/>
  <c r="DJ9" i="122"/>
  <c r="DK9" i="122"/>
  <c r="DL9" i="122"/>
  <c r="DM9" i="122"/>
  <c r="DN9" i="122"/>
  <c r="DO9" i="122"/>
  <c r="DP9" i="122"/>
  <c r="DQ9" i="122"/>
  <c r="DR9" i="122"/>
  <c r="DS9" i="122"/>
  <c r="DT9" i="122"/>
  <c r="DU9" i="122"/>
  <c r="DV9" i="122"/>
  <c r="DW9" i="122"/>
  <c r="DX9" i="122"/>
  <c r="DY9" i="122"/>
  <c r="DZ9" i="122"/>
  <c r="EA9" i="122"/>
  <c r="EB9" i="122"/>
  <c r="EC9" i="122"/>
  <c r="ED9" i="122"/>
  <c r="EE9" i="122"/>
  <c r="EF9" i="122"/>
  <c r="EG9" i="122"/>
  <c r="EH9" i="122"/>
  <c r="EI9" i="122"/>
  <c r="EJ9" i="122"/>
  <c r="EK9" i="122"/>
  <c r="EL9" i="122"/>
  <c r="EM9" i="122"/>
  <c r="EN9" i="122"/>
  <c r="EO9" i="122"/>
  <c r="EP9" i="122"/>
  <c r="EQ9" i="122"/>
  <c r="ER9" i="122"/>
  <c r="ES9" i="122"/>
  <c r="ET9" i="122"/>
  <c r="EU9" i="122"/>
  <c r="EV9" i="122"/>
  <c r="EW9" i="122"/>
  <c r="EX9" i="122"/>
  <c r="EY9" i="122"/>
  <c r="EZ9" i="122"/>
  <c r="FA9" i="122"/>
  <c r="FB9" i="122"/>
  <c r="FC9" i="122"/>
  <c r="FD9" i="122"/>
  <c r="FE9" i="122"/>
  <c r="FF9" i="122"/>
  <c r="FG9" i="122"/>
  <c r="FH9" i="122"/>
  <c r="FI9" i="122"/>
  <c r="FJ9" i="122"/>
  <c r="FK9" i="122"/>
  <c r="FL9" i="122"/>
  <c r="FM9" i="122"/>
  <c r="FN9" i="122"/>
  <c r="FO9" i="122"/>
  <c r="GB9" i="122"/>
  <c r="GC9" i="122"/>
  <c r="GD9" i="122"/>
  <c r="GE9" i="122"/>
  <c r="GF9" i="122"/>
  <c r="GG9" i="122"/>
  <c r="GH9" i="122"/>
  <c r="GI9" i="122"/>
  <c r="GJ9" i="122"/>
  <c r="GK9" i="122"/>
  <c r="GL9" i="122"/>
  <c r="GM9" i="122"/>
  <c r="GN9" i="122"/>
  <c r="GO9" i="122"/>
  <c r="GP9" i="122"/>
  <c r="GQ9" i="122"/>
  <c r="GR9" i="122"/>
  <c r="GS9" i="122"/>
  <c r="GT9" i="122"/>
  <c r="GU9" i="122"/>
  <c r="GV9" i="122"/>
  <c r="GW9" i="122"/>
  <c r="GX9" i="122"/>
  <c r="GY9" i="122"/>
  <c r="GZ9" i="122"/>
  <c r="HA9" i="122"/>
  <c r="HB9" i="122"/>
  <c r="HC9" i="122"/>
  <c r="HD9" i="122"/>
  <c r="HE9" i="122"/>
  <c r="HF9" i="122"/>
  <c r="HG9" i="122"/>
  <c r="HH9" i="122"/>
  <c r="HI9" i="122"/>
  <c r="HJ9" i="122"/>
  <c r="HK9" i="122"/>
  <c r="HL9" i="122"/>
  <c r="HM9" i="122"/>
  <c r="HN9" i="122"/>
  <c r="HO9" i="122"/>
  <c r="HP9" i="122"/>
  <c r="HQ9" i="122"/>
  <c r="HR9" i="122"/>
  <c r="HS9" i="122"/>
  <c r="HT9" i="122"/>
  <c r="HU9" i="122"/>
  <c r="HV9" i="122"/>
  <c r="HW9" i="122"/>
  <c r="HX9" i="122"/>
  <c r="HY9" i="122"/>
  <c r="HZ9" i="122"/>
  <c r="IA9" i="122"/>
  <c r="IB9" i="122"/>
  <c r="IC9" i="122"/>
  <c r="ID9" i="122"/>
  <c r="IE9" i="122"/>
  <c r="IF9" i="122"/>
  <c r="IG9" i="122"/>
  <c r="IH9" i="122"/>
  <c r="II9" i="122"/>
  <c r="IJ9" i="122"/>
  <c r="IK9" i="122"/>
  <c r="IL9" i="122"/>
  <c r="IM9" i="122"/>
  <c r="IN9" i="122"/>
  <c r="IO9" i="122"/>
  <c r="IP9" i="122"/>
  <c r="IQ9" i="122"/>
  <c r="IR9" i="122"/>
  <c r="IS9" i="122"/>
  <c r="IT9" i="122"/>
  <c r="IU9" i="122"/>
  <c r="P8" i="122"/>
  <c r="N55" i="87" s="1"/>
  <c r="Q8" i="122"/>
  <c r="O55" i="87" s="1"/>
  <c r="R8" i="122"/>
  <c r="P55" i="87" s="1"/>
  <c r="S8" i="122"/>
  <c r="Q55" i="87" s="1"/>
  <c r="T8" i="122"/>
  <c r="R55" i="87" s="1"/>
  <c r="U8" i="122"/>
  <c r="S55" i="87" s="1"/>
  <c r="V8" i="122"/>
  <c r="T55" i="87" s="1"/>
  <c r="W8" i="122"/>
  <c r="U55" i="87" s="1"/>
  <c r="X8" i="122"/>
  <c r="V55" i="87" s="1"/>
  <c r="Y8" i="122"/>
  <c r="W55" i="87" s="1"/>
  <c r="Z8" i="122"/>
  <c r="X55" i="87" s="1"/>
  <c r="AA8" i="122"/>
  <c r="Y55" i="87" s="1"/>
  <c r="AB8" i="122"/>
  <c r="Z55" i="87" s="1"/>
  <c r="AC8" i="122"/>
  <c r="AA55" i="87" s="1"/>
  <c r="AD8" i="122"/>
  <c r="AB55" i="87" s="1"/>
  <c r="AE8" i="122"/>
  <c r="AC55" i="87" s="1"/>
  <c r="AF8" i="122"/>
  <c r="AG8" i="122"/>
  <c r="AE55" i="87" s="1"/>
  <c r="AH8" i="122"/>
  <c r="AF55" i="87" s="1"/>
  <c r="AI8" i="122"/>
  <c r="AG55" i="87" s="1"/>
  <c r="AJ8" i="122"/>
  <c r="AH55" i="87" s="1"/>
  <c r="AK8" i="122"/>
  <c r="AI55" i="87" s="1"/>
  <c r="AL8" i="122"/>
  <c r="AJ55" i="87" s="1"/>
  <c r="AM8" i="122"/>
  <c r="AK55" i="87" s="1"/>
  <c r="AN8" i="122"/>
  <c r="AL55" i="87" s="1"/>
  <c r="AO8" i="122"/>
  <c r="AM55" i="87" s="1"/>
  <c r="AP8" i="122"/>
  <c r="AN55" i="87" s="1"/>
  <c r="AQ8" i="122"/>
  <c r="AO55" i="87" s="1"/>
  <c r="AR8" i="122"/>
  <c r="AP55" i="87" s="1"/>
  <c r="AS8" i="122"/>
  <c r="AQ55" i="87" s="1"/>
  <c r="AT8" i="122"/>
  <c r="AR55" i="87" s="1"/>
  <c r="AU8" i="122"/>
  <c r="AS55" i="87" s="1"/>
  <c r="AV8" i="122"/>
  <c r="AT55" i="87" s="1"/>
  <c r="AW8" i="122"/>
  <c r="AU55" i="87" s="1"/>
  <c r="AX8" i="122"/>
  <c r="AV55" i="87" s="1"/>
  <c r="AY8" i="122"/>
  <c r="AW55" i="87" s="1"/>
  <c r="AZ8" i="122"/>
  <c r="AX55" i="87" s="1"/>
  <c r="BA8" i="122"/>
  <c r="AY55" i="87" s="1"/>
  <c r="BB8" i="122"/>
  <c r="AZ55" i="87" s="1"/>
  <c r="BC8" i="122"/>
  <c r="BA55" i="87" s="1"/>
  <c r="BD8" i="122"/>
  <c r="BB55" i="87" s="1"/>
  <c r="BE8" i="122"/>
  <c r="BC55" i="87" s="1"/>
  <c r="BF8" i="122"/>
  <c r="BD55" i="87" s="1"/>
  <c r="BG8" i="122"/>
  <c r="BE55" i="87" s="1"/>
  <c r="BH8" i="122"/>
  <c r="BF55" i="87" s="1"/>
  <c r="BI8" i="122"/>
  <c r="BG55" i="87" s="1"/>
  <c r="BJ8" i="122"/>
  <c r="BH55" i="87" s="1"/>
  <c r="BK8" i="122"/>
  <c r="BI55" i="87" s="1"/>
  <c r="BL8" i="122"/>
  <c r="BJ55" i="87" s="1"/>
  <c r="BM8" i="122"/>
  <c r="BK55" i="87" s="1"/>
  <c r="BN8" i="122"/>
  <c r="BL55" i="87" s="1"/>
  <c r="BO8" i="122"/>
  <c r="BM55" i="87" s="1"/>
  <c r="BP8" i="122"/>
  <c r="BN55" i="87" s="1"/>
  <c r="BQ8" i="122"/>
  <c r="BO55" i="87" s="1"/>
  <c r="BR8" i="122"/>
  <c r="BP55" i="87" s="1"/>
  <c r="BS8" i="122"/>
  <c r="BQ55" i="87" s="1"/>
  <c r="BT8" i="122"/>
  <c r="BR55" i="87" s="1"/>
  <c r="BU8" i="122"/>
  <c r="BS55" i="87" s="1"/>
  <c r="BV8" i="122"/>
  <c r="BT55" i="87" s="1"/>
  <c r="BW8" i="122"/>
  <c r="BU55" i="87" s="1"/>
  <c r="BX8" i="122"/>
  <c r="BV55" i="87" s="1"/>
  <c r="BY8" i="122"/>
  <c r="BW55" i="87" s="1"/>
  <c r="BZ8" i="122"/>
  <c r="BX55" i="87" s="1"/>
  <c r="CA8" i="122"/>
  <c r="BY55" i="87" s="1"/>
  <c r="CB8" i="122"/>
  <c r="BZ55" i="87" s="1"/>
  <c r="CC8" i="122"/>
  <c r="CA55" i="87" s="1"/>
  <c r="CD8" i="122"/>
  <c r="CB55" i="87" s="1"/>
  <c r="CE8" i="122"/>
  <c r="CC55" i="87" s="1"/>
  <c r="CF8" i="122"/>
  <c r="CD55" i="87" s="1"/>
  <c r="CG8" i="122"/>
  <c r="CE55" i="87" s="1"/>
  <c r="CH8" i="122"/>
  <c r="CF55" i="87" s="1"/>
  <c r="CI8" i="122"/>
  <c r="CG55" i="87" s="1"/>
  <c r="CJ8" i="122"/>
  <c r="CK8" i="122"/>
  <c r="CL8" i="122"/>
  <c r="CM8" i="122"/>
  <c r="CN8" i="122"/>
  <c r="CO8" i="122"/>
  <c r="CP8" i="122"/>
  <c r="CQ8" i="122"/>
  <c r="CR8" i="122"/>
  <c r="CS8" i="122"/>
  <c r="CT8" i="122"/>
  <c r="CU8" i="122"/>
  <c r="CV8" i="122"/>
  <c r="CT55" i="87" s="1"/>
  <c r="CW8" i="122"/>
  <c r="CU55" i="87" s="1"/>
  <c r="CX8" i="122"/>
  <c r="CV55" i="87" s="1"/>
  <c r="CY8" i="122"/>
  <c r="CW55" i="87" s="1"/>
  <c r="CZ8" i="122"/>
  <c r="CX55" i="87" s="1"/>
  <c r="DA8" i="122"/>
  <c r="CY55" i="87" s="1"/>
  <c r="DB8" i="122"/>
  <c r="CZ55" i="87" s="1"/>
  <c r="DC8" i="122"/>
  <c r="DA55" i="87" s="1"/>
  <c r="DD8" i="122"/>
  <c r="DB55" i="87" s="1"/>
  <c r="DE8" i="122"/>
  <c r="DC55" i="87" s="1"/>
  <c r="DF8" i="122"/>
  <c r="DD55" i="87" s="1"/>
  <c r="DG8" i="122"/>
  <c r="DE55" i="87" s="1"/>
  <c r="DH8" i="122"/>
  <c r="DF55" i="87" s="1"/>
  <c r="DI8" i="122"/>
  <c r="DG55" i="87" s="1"/>
  <c r="DJ8" i="122"/>
  <c r="DH55" i="87" s="1"/>
  <c r="DK8" i="122"/>
  <c r="DI55" i="87" s="1"/>
  <c r="DL8" i="122"/>
  <c r="DJ55" i="87" s="1"/>
  <c r="DM8" i="122"/>
  <c r="DK55" i="87" s="1"/>
  <c r="DN8" i="122"/>
  <c r="DL55" i="87" s="1"/>
  <c r="DO8" i="122"/>
  <c r="DM55" i="87" s="1"/>
  <c r="DP8" i="122"/>
  <c r="DN55" i="87" s="1"/>
  <c r="DQ8" i="122"/>
  <c r="DO55" i="87" s="1"/>
  <c r="DR8" i="122"/>
  <c r="DP55" i="87" s="1"/>
  <c r="DS8" i="122"/>
  <c r="DQ55" i="87" s="1"/>
  <c r="DT8" i="122"/>
  <c r="DR55" i="87" s="1"/>
  <c r="DR54" i="87" s="1"/>
  <c r="DU8" i="122"/>
  <c r="DS55" i="87" s="1"/>
  <c r="DS54" i="87" s="1"/>
  <c r="DV8" i="122"/>
  <c r="DT55" i="87" s="1"/>
  <c r="DT54" i="87" s="1"/>
  <c r="DW8" i="122"/>
  <c r="DU55" i="87" s="1"/>
  <c r="DU54" i="87" s="1"/>
  <c r="DX8" i="122"/>
  <c r="DV55" i="87" s="1"/>
  <c r="DV54" i="87" s="1"/>
  <c r="DY8" i="122"/>
  <c r="DW55" i="87" s="1"/>
  <c r="DW54" i="87" s="1"/>
  <c r="DZ8" i="122"/>
  <c r="DX55" i="87" s="1"/>
  <c r="DX54" i="87" s="1"/>
  <c r="EA8" i="122"/>
  <c r="DY55" i="87" s="1"/>
  <c r="DY54" i="87" s="1"/>
  <c r="EB8" i="122"/>
  <c r="DZ55" i="87" s="1"/>
  <c r="DZ54" i="87" s="1"/>
  <c r="EC8" i="122"/>
  <c r="EA55" i="87" s="1"/>
  <c r="EA54" i="87" s="1"/>
  <c r="ED8" i="122"/>
  <c r="EB55" i="87" s="1"/>
  <c r="EB54" i="87" s="1"/>
  <c r="EE8" i="122"/>
  <c r="EC55" i="87" s="1"/>
  <c r="EC54" i="87" s="1"/>
  <c r="EF8" i="122"/>
  <c r="ED55" i="87" s="1"/>
  <c r="ED54" i="87" s="1"/>
  <c r="EG8" i="122"/>
  <c r="EE55" i="87" s="1"/>
  <c r="EE54" i="87" s="1"/>
  <c r="EH8" i="122"/>
  <c r="EF55" i="87" s="1"/>
  <c r="EF54" i="87" s="1"/>
  <c r="EI8" i="122"/>
  <c r="EG55" i="87" s="1"/>
  <c r="EG54" i="87" s="1"/>
  <c r="EJ8" i="122"/>
  <c r="EH55" i="87" s="1"/>
  <c r="EH54" i="87" s="1"/>
  <c r="EK8" i="122"/>
  <c r="EI55" i="87" s="1"/>
  <c r="EI54" i="87" s="1"/>
  <c r="EL8" i="122"/>
  <c r="EJ55" i="87" s="1"/>
  <c r="EJ54" i="87" s="1"/>
  <c r="EM8" i="122"/>
  <c r="EK55" i="87" s="1"/>
  <c r="EK54" i="87" s="1"/>
  <c r="EN8" i="122"/>
  <c r="EL55" i="87" s="1"/>
  <c r="EL54" i="87" s="1"/>
  <c r="EO8" i="122"/>
  <c r="EM55" i="87" s="1"/>
  <c r="EM54" i="87" s="1"/>
  <c r="EP8" i="122"/>
  <c r="EN55" i="87" s="1"/>
  <c r="EN54" i="87" s="1"/>
  <c r="EQ8" i="122"/>
  <c r="EO55" i="87" s="1"/>
  <c r="EO54" i="87" s="1"/>
  <c r="ER8" i="122"/>
  <c r="EP55" i="87" s="1"/>
  <c r="EP54" i="87" s="1"/>
  <c r="ES8" i="122"/>
  <c r="EQ55" i="87" s="1"/>
  <c r="EQ54" i="87" s="1"/>
  <c r="ET8" i="122"/>
  <c r="ER55" i="87" s="1"/>
  <c r="ER54" i="87" s="1"/>
  <c r="EU8" i="122"/>
  <c r="ES55" i="87" s="1"/>
  <c r="ES54" i="87" s="1"/>
  <c r="EV8" i="122"/>
  <c r="ET55" i="87" s="1"/>
  <c r="ET54" i="87" s="1"/>
  <c r="EW8" i="122"/>
  <c r="EU55" i="87" s="1"/>
  <c r="EU54" i="87" s="1"/>
  <c r="EX8" i="122"/>
  <c r="EV55" i="87" s="1"/>
  <c r="EV54" i="87" s="1"/>
  <c r="EY8" i="122"/>
  <c r="EW55" i="87" s="1"/>
  <c r="EW54" i="87" s="1"/>
  <c r="EZ8" i="122"/>
  <c r="EX55" i="87" s="1"/>
  <c r="EX54" i="87" s="1"/>
  <c r="FA8" i="122"/>
  <c r="EY55" i="87" s="1"/>
  <c r="EY54" i="87" s="1"/>
  <c r="FB8" i="122"/>
  <c r="EZ55" i="87" s="1"/>
  <c r="EZ54" i="87" s="1"/>
  <c r="FC8" i="122"/>
  <c r="FA55" i="87" s="1"/>
  <c r="FA54" i="87" s="1"/>
  <c r="FD8" i="122"/>
  <c r="FB55" i="87" s="1"/>
  <c r="FB54" i="87" s="1"/>
  <c r="FE8" i="122"/>
  <c r="FC55" i="87" s="1"/>
  <c r="FC54" i="87" s="1"/>
  <c r="FF8" i="122"/>
  <c r="FD55" i="87" s="1"/>
  <c r="FD54" i="87" s="1"/>
  <c r="FG8" i="122"/>
  <c r="FE55" i="87" s="1"/>
  <c r="FE54" i="87" s="1"/>
  <c r="FH8" i="122"/>
  <c r="FF55" i="87" s="1"/>
  <c r="FF54" i="87" s="1"/>
  <c r="FI8" i="122"/>
  <c r="FG55" i="87" s="1"/>
  <c r="FG54" i="87" s="1"/>
  <c r="FJ8" i="122"/>
  <c r="FH55" i="87" s="1"/>
  <c r="FH54" i="87" s="1"/>
  <c r="FK8" i="122"/>
  <c r="FI55" i="87" s="1"/>
  <c r="FI54" i="87" s="1"/>
  <c r="FL8" i="122"/>
  <c r="FJ55" i="87" s="1"/>
  <c r="FJ54" i="87" s="1"/>
  <c r="FM8" i="122"/>
  <c r="FK55" i="87" s="1"/>
  <c r="FK54" i="87" s="1"/>
  <c r="FN8" i="122"/>
  <c r="FL55" i="87" s="1"/>
  <c r="FL54" i="87" s="1"/>
  <c r="FO8" i="122"/>
  <c r="FM55" i="87" s="1"/>
  <c r="FM54" i="87" s="1"/>
  <c r="FP8" i="122"/>
  <c r="FQ8" i="122"/>
  <c r="FR8" i="122"/>
  <c r="FS8" i="122"/>
  <c r="FT8" i="122"/>
  <c r="FU8" i="122"/>
  <c r="FV8" i="122"/>
  <c r="FW8" i="122"/>
  <c r="FX8" i="122"/>
  <c r="FY8" i="122"/>
  <c r="FZ8" i="122"/>
  <c r="GA8" i="122"/>
  <c r="GB8" i="122"/>
  <c r="GC8" i="122"/>
  <c r="GD8" i="122"/>
  <c r="GE8" i="122"/>
  <c r="GF8" i="122"/>
  <c r="GG8" i="122"/>
  <c r="GH8" i="122"/>
  <c r="GI8" i="122"/>
  <c r="GJ8" i="122"/>
  <c r="GK8" i="122"/>
  <c r="GL8" i="122"/>
  <c r="GM8" i="122"/>
  <c r="GN8" i="122"/>
  <c r="GL55" i="87" s="1"/>
  <c r="GL54" i="87" s="1"/>
  <c r="GO8" i="122"/>
  <c r="GM55" i="87" s="1"/>
  <c r="GM54" i="87" s="1"/>
  <c r="GP8" i="122"/>
  <c r="GN55" i="87" s="1"/>
  <c r="GN54" i="87" s="1"/>
  <c r="GQ8" i="122"/>
  <c r="GO55" i="87" s="1"/>
  <c r="GO54" i="87" s="1"/>
  <c r="GR8" i="122"/>
  <c r="GP55" i="87" s="1"/>
  <c r="GP54" i="87" s="1"/>
  <c r="GS8" i="122"/>
  <c r="GQ55" i="87" s="1"/>
  <c r="GQ54" i="87" s="1"/>
  <c r="GT8" i="122"/>
  <c r="GR55" i="87" s="1"/>
  <c r="GR54" i="87" s="1"/>
  <c r="GU8" i="122"/>
  <c r="GS55" i="87" s="1"/>
  <c r="GS54" i="87" s="1"/>
  <c r="GV8" i="122"/>
  <c r="GT55" i="87" s="1"/>
  <c r="GT54" i="87" s="1"/>
  <c r="GW8" i="122"/>
  <c r="GU55" i="87" s="1"/>
  <c r="GU54" i="87" s="1"/>
  <c r="GX8" i="122"/>
  <c r="GV55" i="87" s="1"/>
  <c r="GV54" i="87" s="1"/>
  <c r="GY8" i="122"/>
  <c r="GW55" i="87" s="1"/>
  <c r="GW54" i="87" s="1"/>
  <c r="GZ8" i="122"/>
  <c r="GX55" i="87" s="1"/>
  <c r="GX54" i="87" s="1"/>
  <c r="HA8" i="122"/>
  <c r="GY55" i="87" s="1"/>
  <c r="GY54" i="87" s="1"/>
  <c r="HB8" i="122"/>
  <c r="GZ55" i="87" s="1"/>
  <c r="GZ54" i="87" s="1"/>
  <c r="HC8" i="122"/>
  <c r="HA55" i="87" s="1"/>
  <c r="HA54" i="87" s="1"/>
  <c r="HD8" i="122"/>
  <c r="HB55" i="87" s="1"/>
  <c r="HB54" i="87" s="1"/>
  <c r="HE8" i="122"/>
  <c r="HC55" i="87" s="1"/>
  <c r="HC54" i="87" s="1"/>
  <c r="HF8" i="122"/>
  <c r="HD55" i="87" s="1"/>
  <c r="HD54" i="87" s="1"/>
  <c r="HG8" i="122"/>
  <c r="HE55" i="87" s="1"/>
  <c r="HE54" i="87" s="1"/>
  <c r="HH8" i="122"/>
  <c r="HF55" i="87" s="1"/>
  <c r="HF54" i="87" s="1"/>
  <c r="HI8" i="122"/>
  <c r="HG55" i="87" s="1"/>
  <c r="HG54" i="87" s="1"/>
  <c r="HJ8" i="122"/>
  <c r="HH55" i="87" s="1"/>
  <c r="HH54" i="87" s="1"/>
  <c r="HK8" i="122"/>
  <c r="HI55" i="87" s="1"/>
  <c r="HI54" i="87" s="1"/>
  <c r="HL8" i="122"/>
  <c r="HJ55" i="87" s="1"/>
  <c r="HJ54" i="87" s="1"/>
  <c r="HM8" i="122"/>
  <c r="HK55" i="87" s="1"/>
  <c r="HK54" i="87" s="1"/>
  <c r="HN8" i="122"/>
  <c r="HL55" i="87" s="1"/>
  <c r="HL54" i="87" s="1"/>
  <c r="HO8" i="122"/>
  <c r="HM55" i="87" s="1"/>
  <c r="HM54" i="87" s="1"/>
  <c r="HP8" i="122"/>
  <c r="HN55" i="87" s="1"/>
  <c r="HN54" i="87" s="1"/>
  <c r="HQ8" i="122"/>
  <c r="HO55" i="87" s="1"/>
  <c r="HO54" i="87" s="1"/>
  <c r="HR8" i="122"/>
  <c r="HP55" i="87" s="1"/>
  <c r="HP54" i="87" s="1"/>
  <c r="HS8" i="122"/>
  <c r="HQ55" i="87" s="1"/>
  <c r="HQ54" i="87" s="1"/>
  <c r="HT8" i="122"/>
  <c r="HR55" i="87" s="1"/>
  <c r="HR54" i="87" s="1"/>
  <c r="HU8" i="122"/>
  <c r="HS55" i="87" s="1"/>
  <c r="HS54" i="87" s="1"/>
  <c r="HV8" i="122"/>
  <c r="HT55" i="87" s="1"/>
  <c r="HT54" i="87" s="1"/>
  <c r="HW8" i="122"/>
  <c r="HU55" i="87" s="1"/>
  <c r="HU54" i="87" s="1"/>
  <c r="HX8" i="122"/>
  <c r="HV55" i="87" s="1"/>
  <c r="HV54" i="87" s="1"/>
  <c r="HY8" i="122"/>
  <c r="HZ8" i="122"/>
  <c r="HX55" i="87" s="1"/>
  <c r="HX54" i="87" s="1"/>
  <c r="IA8" i="122"/>
  <c r="HY55" i="87" s="1"/>
  <c r="HY54" i="87" s="1"/>
  <c r="IB8" i="122"/>
  <c r="HZ55" i="87" s="1"/>
  <c r="HZ54" i="87" s="1"/>
  <c r="IC8" i="122"/>
  <c r="IA55" i="87" s="1"/>
  <c r="IA54" i="87" s="1"/>
  <c r="ID8" i="122"/>
  <c r="IB55" i="87" s="1"/>
  <c r="IB54" i="87" s="1"/>
  <c r="IE8" i="122"/>
  <c r="IC55" i="87" s="1"/>
  <c r="IC54" i="87" s="1"/>
  <c r="IF8" i="122"/>
  <c r="ID55" i="87" s="1"/>
  <c r="ID54" i="87" s="1"/>
  <c r="IG8" i="122"/>
  <c r="IE55" i="87" s="1"/>
  <c r="IE54" i="87" s="1"/>
  <c r="IH8" i="122"/>
  <c r="IF55" i="87" s="1"/>
  <c r="IF54" i="87" s="1"/>
  <c r="II8" i="122"/>
  <c r="IG55" i="87" s="1"/>
  <c r="IG54" i="87" s="1"/>
  <c r="IJ8" i="122"/>
  <c r="IH55" i="87" s="1"/>
  <c r="IH54" i="87" s="1"/>
  <c r="IK8" i="122"/>
  <c r="II55" i="87" s="1"/>
  <c r="II54" i="87" s="1"/>
  <c r="IL8" i="122"/>
  <c r="IJ55" i="87" s="1"/>
  <c r="IJ54" i="87" s="1"/>
  <c r="IM8" i="122"/>
  <c r="IK55" i="87" s="1"/>
  <c r="IK54" i="87" s="1"/>
  <c r="IN8" i="122"/>
  <c r="IL55" i="87" s="1"/>
  <c r="IL54" i="87" s="1"/>
  <c r="IO8" i="122"/>
  <c r="IM55" i="87" s="1"/>
  <c r="IM54" i="87" s="1"/>
  <c r="IP8" i="122"/>
  <c r="IN55" i="87" s="1"/>
  <c r="IN54" i="87" s="1"/>
  <c r="IQ8" i="122"/>
  <c r="IO55" i="87" s="1"/>
  <c r="IO54" i="87" s="1"/>
  <c r="IR8" i="122"/>
  <c r="IP55" i="87" s="1"/>
  <c r="IP54" i="87" s="1"/>
  <c r="IS8" i="122"/>
  <c r="IQ55" i="87" s="1"/>
  <c r="IQ54" i="87" s="1"/>
  <c r="IT8" i="122"/>
  <c r="IR55" i="87" s="1"/>
  <c r="IR54" i="87" s="1"/>
  <c r="IU8" i="122"/>
  <c r="IS55" i="87" s="1"/>
  <c r="IS54" i="87" s="1"/>
  <c r="IV8" i="122"/>
  <c r="IW8" i="122"/>
  <c r="IX8" i="122"/>
  <c r="IY8" i="122"/>
  <c r="IZ8" i="122"/>
  <c r="JA8" i="122"/>
  <c r="JB8" i="122"/>
  <c r="JC8" i="122"/>
  <c r="JD8" i="122"/>
  <c r="JE8" i="122"/>
  <c r="JF8" i="122"/>
  <c r="JG8" i="122"/>
  <c r="E7" i="122"/>
  <c r="F7" i="122" s="1"/>
  <c r="G7" i="122" s="1"/>
  <c r="H7" i="122" s="1"/>
  <c r="I7" i="122" s="1"/>
  <c r="J7" i="122" s="1"/>
  <c r="K7" i="122" s="1"/>
  <c r="L7" i="122" s="1"/>
  <c r="M7" i="122" s="1"/>
  <c r="N7" i="122" s="1"/>
  <c r="O7" i="122" s="1"/>
  <c r="P7" i="122" s="1"/>
  <c r="Q7" i="122" s="1"/>
  <c r="R7" i="122" s="1"/>
  <c r="S7" i="122" s="1"/>
  <c r="T7" i="122" s="1"/>
  <c r="U7" i="122" s="1"/>
  <c r="V7" i="122" s="1"/>
  <c r="W7" i="122" s="1"/>
  <c r="X7" i="122" s="1"/>
  <c r="Y7" i="122" s="1"/>
  <c r="Z7" i="122" s="1"/>
  <c r="AA7" i="122" s="1"/>
  <c r="AB7" i="122" s="1"/>
  <c r="AC7" i="122" s="1"/>
  <c r="AD7" i="122" s="1"/>
  <c r="AE7" i="122" s="1"/>
  <c r="AF7" i="122" s="1"/>
  <c r="AG7" i="122" s="1"/>
  <c r="AH7" i="122" s="1"/>
  <c r="AI7" i="122" s="1"/>
  <c r="AJ7" i="122" s="1"/>
  <c r="AK7" i="122" s="1"/>
  <c r="AL7" i="122" s="1"/>
  <c r="AM7" i="122" s="1"/>
  <c r="AN7" i="122" s="1"/>
  <c r="AO7" i="122" s="1"/>
  <c r="AP7" i="122" s="1"/>
  <c r="AQ7" i="122" s="1"/>
  <c r="AR7" i="122" s="1"/>
  <c r="AS7" i="122" s="1"/>
  <c r="AT7" i="122" s="1"/>
  <c r="AU7" i="122" s="1"/>
  <c r="AV7" i="122" s="1"/>
  <c r="AW7" i="122" s="1"/>
  <c r="AX7" i="122" s="1"/>
  <c r="AY7" i="122" s="1"/>
  <c r="AZ7" i="122" s="1"/>
  <c r="BA7" i="122" s="1"/>
  <c r="BB7" i="122" s="1"/>
  <c r="BC7" i="122" s="1"/>
  <c r="BD7" i="122" s="1"/>
  <c r="BE7" i="122" s="1"/>
  <c r="BF7" i="122" s="1"/>
  <c r="BG7" i="122" s="1"/>
  <c r="BH7" i="122" s="1"/>
  <c r="BI7" i="122" s="1"/>
  <c r="BJ7" i="122" s="1"/>
  <c r="BK7" i="122" s="1"/>
  <c r="BL7" i="122" s="1"/>
  <c r="BM7" i="122" s="1"/>
  <c r="BN7" i="122" s="1"/>
  <c r="BO7" i="122" s="1"/>
  <c r="BP7" i="122" s="1"/>
  <c r="BQ7" i="122" s="1"/>
  <c r="BR7" i="122" s="1"/>
  <c r="BS7" i="122" s="1"/>
  <c r="BT7" i="122" s="1"/>
  <c r="BU7" i="122" s="1"/>
  <c r="BV7" i="122" s="1"/>
  <c r="BW7" i="122" s="1"/>
  <c r="BX7" i="122" s="1"/>
  <c r="BY7" i="122" s="1"/>
  <c r="BZ7" i="122" s="1"/>
  <c r="CA7" i="122" s="1"/>
  <c r="CB7" i="122" s="1"/>
  <c r="CC7" i="122" s="1"/>
  <c r="CD7" i="122" s="1"/>
  <c r="CE7" i="122" s="1"/>
  <c r="CF7" i="122" s="1"/>
  <c r="CG7" i="122" s="1"/>
  <c r="CH7" i="122" s="1"/>
  <c r="CI7" i="122" s="1"/>
  <c r="CJ7" i="122" s="1"/>
  <c r="CK7" i="122" s="1"/>
  <c r="CL7" i="122" s="1"/>
  <c r="CM7" i="122" s="1"/>
  <c r="CN7" i="122" s="1"/>
  <c r="CO7" i="122" s="1"/>
  <c r="CP7" i="122" s="1"/>
  <c r="CQ7" i="122" s="1"/>
  <c r="CR7" i="122" s="1"/>
  <c r="CS7" i="122" s="1"/>
  <c r="CT7" i="122" s="1"/>
  <c r="CU7" i="122" s="1"/>
  <c r="CV7" i="122" s="1"/>
  <c r="CW7" i="122" s="1"/>
  <c r="CX7" i="122" s="1"/>
  <c r="CY7" i="122" s="1"/>
  <c r="CZ7" i="122" s="1"/>
  <c r="DA7" i="122" s="1"/>
  <c r="DB7" i="122" s="1"/>
  <c r="DC7" i="122" s="1"/>
  <c r="DD7" i="122" s="1"/>
  <c r="DE7" i="122" s="1"/>
  <c r="DF7" i="122" s="1"/>
  <c r="DG7" i="122" s="1"/>
  <c r="DH7" i="122" s="1"/>
  <c r="DI7" i="122" s="1"/>
  <c r="DJ7" i="122" s="1"/>
  <c r="DK7" i="122" s="1"/>
  <c r="DL7" i="122" s="1"/>
  <c r="DM7" i="122" s="1"/>
  <c r="DN7" i="122" s="1"/>
  <c r="DO7" i="122" s="1"/>
  <c r="DP7" i="122" s="1"/>
  <c r="DQ7" i="122" s="1"/>
  <c r="DR7" i="122" s="1"/>
  <c r="DS7" i="122" s="1"/>
  <c r="DT7" i="122" s="1"/>
  <c r="DU7" i="122" s="1"/>
  <c r="DV7" i="122" s="1"/>
  <c r="DW7" i="122" s="1"/>
  <c r="DX7" i="122" s="1"/>
  <c r="DY7" i="122" s="1"/>
  <c r="DZ7" i="122" s="1"/>
  <c r="EA7" i="122" s="1"/>
  <c r="EB7" i="122" s="1"/>
  <c r="EC7" i="122" s="1"/>
  <c r="ED7" i="122" s="1"/>
  <c r="EE7" i="122" s="1"/>
  <c r="EF7" i="122" s="1"/>
  <c r="EG7" i="122" s="1"/>
  <c r="EH7" i="122" s="1"/>
  <c r="EI7" i="122" s="1"/>
  <c r="EJ7" i="122" s="1"/>
  <c r="EK7" i="122" s="1"/>
  <c r="EL7" i="122" s="1"/>
  <c r="EM7" i="122" s="1"/>
  <c r="EN7" i="122" s="1"/>
  <c r="EO7" i="122" s="1"/>
  <c r="EP7" i="122" s="1"/>
  <c r="EQ7" i="122" s="1"/>
  <c r="ER7" i="122" s="1"/>
  <c r="ES7" i="122" s="1"/>
  <c r="ET7" i="122" s="1"/>
  <c r="EU7" i="122" s="1"/>
  <c r="EV7" i="122" s="1"/>
  <c r="EW7" i="122" s="1"/>
  <c r="EX7" i="122" s="1"/>
  <c r="EY7" i="122" s="1"/>
  <c r="EZ7" i="122" s="1"/>
  <c r="FA7" i="122" s="1"/>
  <c r="FB7" i="122" s="1"/>
  <c r="FC7" i="122" s="1"/>
  <c r="FD7" i="122" s="1"/>
  <c r="FE7" i="122" s="1"/>
  <c r="FF7" i="122" s="1"/>
  <c r="FG7" i="122" s="1"/>
  <c r="FH7" i="122" s="1"/>
  <c r="FI7" i="122" s="1"/>
  <c r="FJ7" i="122" s="1"/>
  <c r="FK7" i="122" s="1"/>
  <c r="FL7" i="122" s="1"/>
  <c r="FM7" i="122" s="1"/>
  <c r="FN7" i="122" s="1"/>
  <c r="FO7" i="122" s="1"/>
  <c r="FP7" i="122" s="1"/>
  <c r="FQ7" i="122" s="1"/>
  <c r="FR7" i="122" s="1"/>
  <c r="FS7" i="122" s="1"/>
  <c r="FT7" i="122" s="1"/>
  <c r="FU7" i="122" s="1"/>
  <c r="FV7" i="122" s="1"/>
  <c r="FW7" i="122" s="1"/>
  <c r="FX7" i="122" s="1"/>
  <c r="FY7" i="122" s="1"/>
  <c r="FZ7" i="122" s="1"/>
  <c r="GA7" i="122" s="1"/>
  <c r="GB7" i="122" s="1"/>
  <c r="GC7" i="122" s="1"/>
  <c r="GD7" i="122" s="1"/>
  <c r="GE7" i="122" s="1"/>
  <c r="GF7" i="122" s="1"/>
  <c r="GG7" i="122" s="1"/>
  <c r="GH7" i="122" s="1"/>
  <c r="GI7" i="122" s="1"/>
  <c r="GJ7" i="122" s="1"/>
  <c r="GK7" i="122" s="1"/>
  <c r="GL7" i="122" s="1"/>
  <c r="GM7" i="122" s="1"/>
  <c r="GN7" i="122" s="1"/>
  <c r="GO7" i="122" s="1"/>
  <c r="GP7" i="122" s="1"/>
  <c r="GQ7" i="122" s="1"/>
  <c r="GR7" i="122" s="1"/>
  <c r="GS7" i="122" s="1"/>
  <c r="GT7" i="122" s="1"/>
  <c r="GU7" i="122" s="1"/>
  <c r="GV7" i="122" s="1"/>
  <c r="GW7" i="122" s="1"/>
  <c r="GX7" i="122" s="1"/>
  <c r="GY7" i="122" s="1"/>
  <c r="GZ7" i="122" s="1"/>
  <c r="HA7" i="122" s="1"/>
  <c r="HB7" i="122" s="1"/>
  <c r="HC7" i="122" s="1"/>
  <c r="HD7" i="122" s="1"/>
  <c r="HE7" i="122" s="1"/>
  <c r="HF7" i="122" s="1"/>
  <c r="HG7" i="122" s="1"/>
  <c r="HH7" i="122" s="1"/>
  <c r="HI7" i="122" s="1"/>
  <c r="HJ7" i="122" s="1"/>
  <c r="HK7" i="122" s="1"/>
  <c r="HL7" i="122" s="1"/>
  <c r="HM7" i="122" s="1"/>
  <c r="HN7" i="122" s="1"/>
  <c r="HO7" i="122" s="1"/>
  <c r="HP7" i="122" s="1"/>
  <c r="HQ7" i="122" s="1"/>
  <c r="HR7" i="122" s="1"/>
  <c r="HS7" i="122" s="1"/>
  <c r="HT7" i="122" s="1"/>
  <c r="HU7" i="122" s="1"/>
  <c r="HV7" i="122" s="1"/>
  <c r="HW7" i="122" s="1"/>
  <c r="HX7" i="122" s="1"/>
  <c r="HY7" i="122" s="1"/>
  <c r="HZ7" i="122" s="1"/>
  <c r="IA7" i="122" s="1"/>
  <c r="IB7" i="122" s="1"/>
  <c r="IC7" i="122" s="1"/>
  <c r="ID7" i="122" s="1"/>
  <c r="IE7" i="122" s="1"/>
  <c r="IF7" i="122" s="1"/>
  <c r="IG7" i="122" s="1"/>
  <c r="IH7" i="122" s="1"/>
  <c r="II7" i="122" s="1"/>
  <c r="IJ7" i="122" s="1"/>
  <c r="IK7" i="122" s="1"/>
  <c r="IL7" i="122" s="1"/>
  <c r="IM7" i="122" s="1"/>
  <c r="IN7" i="122" s="1"/>
  <c r="IO7" i="122" s="1"/>
  <c r="IP7" i="122" s="1"/>
  <c r="IQ7" i="122" s="1"/>
  <c r="IR7" i="122" s="1"/>
  <c r="IS7" i="122" s="1"/>
  <c r="IT7" i="122" s="1"/>
  <c r="IU7" i="122" s="1"/>
  <c r="IV7" i="122" s="1"/>
  <c r="IW7" i="122" s="1"/>
  <c r="IX7" i="122" s="1"/>
  <c r="IY7" i="122" s="1"/>
  <c r="IZ7" i="122" s="1"/>
  <c r="JA7" i="122" s="1"/>
  <c r="JB7" i="122" s="1"/>
  <c r="JC7" i="122" s="1"/>
  <c r="JD7" i="122" s="1"/>
  <c r="JE7" i="122" s="1"/>
  <c r="JF7" i="122" s="1"/>
  <c r="JG7" i="122" s="1"/>
  <c r="D102" i="122"/>
  <c r="D101" i="122"/>
  <c r="D100" i="122"/>
  <c r="D99" i="122"/>
  <c r="D98" i="122"/>
  <c r="E98" i="122" s="1"/>
  <c r="F98" i="122" s="1"/>
  <c r="G98" i="122" s="1"/>
  <c r="H98" i="122" s="1"/>
  <c r="I98" i="122" s="1"/>
  <c r="J98" i="122" s="1"/>
  <c r="D97" i="122"/>
  <c r="E97" i="122" s="1"/>
  <c r="D96" i="122"/>
  <c r="E96" i="122" s="1"/>
  <c r="B37" i="128"/>
  <c r="KO27" i="128"/>
  <c r="KN27" i="128"/>
  <c r="KM27" i="128"/>
  <c r="KL27" i="128"/>
  <c r="KK27" i="128"/>
  <c r="KJ27" i="128"/>
  <c r="KI27" i="128"/>
  <c r="KH27" i="128"/>
  <c r="KG27" i="128"/>
  <c r="KF27" i="128"/>
  <c r="KE27" i="128"/>
  <c r="KD27" i="128"/>
  <c r="KO26" i="128"/>
  <c r="KN26" i="128"/>
  <c r="KM26" i="128"/>
  <c r="KL26" i="128"/>
  <c r="KK26" i="128"/>
  <c r="KJ26" i="128"/>
  <c r="KI26" i="128"/>
  <c r="KH26" i="128"/>
  <c r="KG26" i="128"/>
  <c r="KF26" i="128"/>
  <c r="KE26" i="128"/>
  <c r="KD26" i="128"/>
  <c r="KO25" i="128"/>
  <c r="KN25" i="128"/>
  <c r="KM25" i="128"/>
  <c r="KL25" i="128"/>
  <c r="KK25" i="128"/>
  <c r="KJ25" i="128"/>
  <c r="KI25" i="128"/>
  <c r="KH25" i="128"/>
  <c r="KG25" i="128"/>
  <c r="KF25" i="128"/>
  <c r="KE25" i="128"/>
  <c r="KD25" i="128"/>
  <c r="KO24" i="128"/>
  <c r="KN24" i="128"/>
  <c r="KM24" i="128"/>
  <c r="KL24" i="128"/>
  <c r="KK24" i="128"/>
  <c r="KJ24" i="128"/>
  <c r="KI24" i="128"/>
  <c r="KH24" i="128"/>
  <c r="KG24" i="128"/>
  <c r="KF24" i="128"/>
  <c r="KE24" i="128"/>
  <c r="KD24" i="128"/>
  <c r="KO11" i="128"/>
  <c r="KN11" i="128"/>
  <c r="KM11" i="128"/>
  <c r="KL11" i="128"/>
  <c r="KK11" i="128"/>
  <c r="KJ11" i="128"/>
  <c r="KI11" i="128"/>
  <c r="KH11" i="128"/>
  <c r="KG11" i="128"/>
  <c r="KF11" i="128"/>
  <c r="KE11" i="128"/>
  <c r="KD11" i="128"/>
  <c r="KO10" i="128"/>
  <c r="KN10" i="128"/>
  <c r="KM10" i="128"/>
  <c r="KL10" i="128"/>
  <c r="KK10" i="128"/>
  <c r="KJ10" i="128"/>
  <c r="KI10" i="128"/>
  <c r="KH10" i="128"/>
  <c r="KG10" i="128"/>
  <c r="KF10" i="128"/>
  <c r="KE10" i="128"/>
  <c r="KD10" i="128"/>
  <c r="KC27" i="128"/>
  <c r="KB27" i="128"/>
  <c r="KA27" i="128"/>
  <c r="JZ27" i="128"/>
  <c r="JY27" i="128"/>
  <c r="JX27" i="128"/>
  <c r="JW27" i="128"/>
  <c r="JV27" i="128"/>
  <c r="JU27" i="128"/>
  <c r="JT27" i="128"/>
  <c r="JS27" i="128"/>
  <c r="JR27" i="128"/>
  <c r="KC26" i="128"/>
  <c r="KB26" i="128"/>
  <c r="KA26" i="128"/>
  <c r="JZ26" i="128"/>
  <c r="JY26" i="128"/>
  <c r="JX26" i="128"/>
  <c r="JW26" i="128"/>
  <c r="JV26" i="128"/>
  <c r="JU26" i="128"/>
  <c r="JT26" i="128"/>
  <c r="JS26" i="128"/>
  <c r="JR26" i="128"/>
  <c r="KC25" i="128"/>
  <c r="KB25" i="128"/>
  <c r="KA25" i="128"/>
  <c r="JZ25" i="128"/>
  <c r="JY25" i="128"/>
  <c r="JX25" i="128"/>
  <c r="JW25" i="128"/>
  <c r="JV25" i="128"/>
  <c r="JU25" i="128"/>
  <c r="JT25" i="128"/>
  <c r="JS25" i="128"/>
  <c r="JR25" i="128"/>
  <c r="KC24" i="128"/>
  <c r="KB24" i="128"/>
  <c r="KA24" i="128"/>
  <c r="JZ24" i="128"/>
  <c r="JY24" i="128"/>
  <c r="JX24" i="128"/>
  <c r="JW24" i="128"/>
  <c r="JV24" i="128"/>
  <c r="JU24" i="128"/>
  <c r="JT24" i="128"/>
  <c r="JS24" i="128"/>
  <c r="JR24" i="128"/>
  <c r="KC11" i="128"/>
  <c r="KB11" i="128"/>
  <c r="KA11" i="128"/>
  <c r="JZ11" i="128"/>
  <c r="JY11" i="128"/>
  <c r="JX11" i="128"/>
  <c r="JW11" i="128"/>
  <c r="JV11" i="128"/>
  <c r="JU11" i="128"/>
  <c r="JT11" i="128"/>
  <c r="JS11" i="128"/>
  <c r="JR11" i="128"/>
  <c r="KC10" i="128"/>
  <c r="KB10" i="128"/>
  <c r="KA10" i="128"/>
  <c r="JZ10" i="128"/>
  <c r="JY10" i="128"/>
  <c r="JX10" i="128"/>
  <c r="JW10" i="128"/>
  <c r="JV10" i="128"/>
  <c r="JU10" i="128"/>
  <c r="JT10" i="128"/>
  <c r="JS10" i="128"/>
  <c r="JR10" i="128"/>
  <c r="JQ27" i="128"/>
  <c r="JP27" i="128"/>
  <c r="JO27" i="128"/>
  <c r="JN27" i="128"/>
  <c r="JM27" i="128"/>
  <c r="JL27" i="128"/>
  <c r="JK27" i="128"/>
  <c r="JJ27" i="128"/>
  <c r="JI27" i="128"/>
  <c r="JH27" i="128"/>
  <c r="JG27" i="128"/>
  <c r="JF27" i="128"/>
  <c r="JQ26" i="128"/>
  <c r="JP26" i="128"/>
  <c r="JO26" i="128"/>
  <c r="JN26" i="128"/>
  <c r="JM26" i="128"/>
  <c r="JL26" i="128"/>
  <c r="JK26" i="128"/>
  <c r="JJ26" i="128"/>
  <c r="JI26" i="128"/>
  <c r="JH26" i="128"/>
  <c r="JG26" i="128"/>
  <c r="JF26" i="128"/>
  <c r="JQ25" i="128"/>
  <c r="JP25" i="128"/>
  <c r="JO25" i="128"/>
  <c r="JN25" i="128"/>
  <c r="JM25" i="128"/>
  <c r="JL25" i="128"/>
  <c r="JK25" i="128"/>
  <c r="JJ25" i="128"/>
  <c r="JI25" i="128"/>
  <c r="JH25" i="128"/>
  <c r="JG25" i="128"/>
  <c r="JF25" i="128"/>
  <c r="JQ24" i="128"/>
  <c r="JP24" i="128"/>
  <c r="JO24" i="128"/>
  <c r="JN24" i="128"/>
  <c r="JM24" i="128"/>
  <c r="JL24" i="128"/>
  <c r="JK24" i="128"/>
  <c r="JJ24" i="128"/>
  <c r="JI24" i="128"/>
  <c r="JH24" i="128"/>
  <c r="JG24" i="128"/>
  <c r="JF24" i="128"/>
  <c r="JQ11" i="128"/>
  <c r="JP11" i="128"/>
  <c r="JO11" i="128"/>
  <c r="JN11" i="128"/>
  <c r="JM11" i="128"/>
  <c r="JL11" i="128"/>
  <c r="JK11" i="128"/>
  <c r="JJ11" i="128"/>
  <c r="JI11" i="128"/>
  <c r="JH11" i="128"/>
  <c r="JG11" i="128"/>
  <c r="JF11" i="128"/>
  <c r="JQ10" i="128"/>
  <c r="JP10" i="128"/>
  <c r="JO10" i="128"/>
  <c r="JN10" i="128"/>
  <c r="JM10" i="128"/>
  <c r="JL10" i="128"/>
  <c r="JK10" i="128"/>
  <c r="JJ10" i="128"/>
  <c r="JI10" i="128"/>
  <c r="JH10" i="128"/>
  <c r="JG10" i="128"/>
  <c r="JF10" i="128"/>
  <c r="JE27" i="128"/>
  <c r="JD27" i="128"/>
  <c r="JC27" i="128"/>
  <c r="JB27" i="128"/>
  <c r="JA27" i="128"/>
  <c r="IZ27" i="128"/>
  <c r="IY27" i="128"/>
  <c r="IX27" i="128"/>
  <c r="IW27" i="128"/>
  <c r="IV27" i="128"/>
  <c r="IU27" i="128"/>
  <c r="IT27" i="128"/>
  <c r="JE26" i="128"/>
  <c r="JD26" i="128"/>
  <c r="JC26" i="128"/>
  <c r="JB26" i="128"/>
  <c r="JA26" i="128"/>
  <c r="IZ26" i="128"/>
  <c r="IY26" i="128"/>
  <c r="IX26" i="128"/>
  <c r="IW26" i="128"/>
  <c r="IV26" i="128"/>
  <c r="IU26" i="128"/>
  <c r="IT26" i="128"/>
  <c r="JE25" i="128"/>
  <c r="JD25" i="128"/>
  <c r="JC25" i="128"/>
  <c r="JB25" i="128"/>
  <c r="JA25" i="128"/>
  <c r="IZ25" i="128"/>
  <c r="IY25" i="128"/>
  <c r="IX25" i="128"/>
  <c r="IW25" i="128"/>
  <c r="IV25" i="128"/>
  <c r="IU25" i="128"/>
  <c r="IT25" i="128"/>
  <c r="JE24" i="128"/>
  <c r="JD24" i="128"/>
  <c r="JC24" i="128"/>
  <c r="JB24" i="128"/>
  <c r="JA24" i="128"/>
  <c r="IZ24" i="128"/>
  <c r="IY24" i="128"/>
  <c r="IX24" i="128"/>
  <c r="IW24" i="128"/>
  <c r="IV24" i="128"/>
  <c r="IU24" i="128"/>
  <c r="IT24" i="128"/>
  <c r="JE11" i="128"/>
  <c r="JD11" i="128"/>
  <c r="JC11" i="128"/>
  <c r="JB11" i="128"/>
  <c r="JA11" i="128"/>
  <c r="IZ11" i="128"/>
  <c r="IY11" i="128"/>
  <c r="IX11" i="128"/>
  <c r="IW11" i="128"/>
  <c r="IV11" i="128"/>
  <c r="IU11" i="128"/>
  <c r="IT11" i="128"/>
  <c r="JE10" i="128"/>
  <c r="JD10" i="128"/>
  <c r="JC10" i="128"/>
  <c r="JB10" i="128"/>
  <c r="JA10" i="128"/>
  <c r="IZ10" i="128"/>
  <c r="IY10" i="128"/>
  <c r="IX10" i="128"/>
  <c r="IW10" i="128"/>
  <c r="IV10" i="128"/>
  <c r="IU10" i="128"/>
  <c r="IT10" i="128"/>
  <c r="IS27" i="128"/>
  <c r="IS26" i="128"/>
  <c r="IS25" i="128"/>
  <c r="IS24" i="128"/>
  <c r="IS11" i="128"/>
  <c r="IS10" i="128"/>
  <c r="IR27" i="128"/>
  <c r="IR26" i="128"/>
  <c r="IR25" i="128"/>
  <c r="IR24" i="128"/>
  <c r="IR11" i="128"/>
  <c r="IR10" i="128"/>
  <c r="IQ27" i="128"/>
  <c r="IQ26" i="128"/>
  <c r="IQ25" i="128"/>
  <c r="IQ24" i="128"/>
  <c r="IQ11" i="128"/>
  <c r="IQ10" i="128"/>
  <c r="IP27" i="128"/>
  <c r="IP26" i="128"/>
  <c r="IP25" i="128"/>
  <c r="IP24" i="128"/>
  <c r="IP11" i="128"/>
  <c r="IP10" i="128"/>
  <c r="IO27" i="128"/>
  <c r="IO26" i="128"/>
  <c r="IO25" i="128"/>
  <c r="IO24" i="128"/>
  <c r="IO11" i="128"/>
  <c r="IO10" i="128"/>
  <c r="IN27" i="128"/>
  <c r="IN26" i="128"/>
  <c r="IN25" i="128"/>
  <c r="IN24" i="128"/>
  <c r="IN11" i="128"/>
  <c r="IN10" i="128"/>
  <c r="IM27" i="128"/>
  <c r="IM26" i="128"/>
  <c r="IM25" i="128"/>
  <c r="IM24" i="128"/>
  <c r="IM11" i="128"/>
  <c r="IM10" i="128"/>
  <c r="IL27" i="128"/>
  <c r="IL26" i="128"/>
  <c r="IL25" i="128"/>
  <c r="IL24" i="128"/>
  <c r="IL11" i="128"/>
  <c r="IL10" i="128"/>
  <c r="IK27" i="128"/>
  <c r="IK26" i="128"/>
  <c r="IK25" i="128"/>
  <c r="IK24" i="128"/>
  <c r="IK11" i="128"/>
  <c r="IK10" i="128"/>
  <c r="IJ27" i="128"/>
  <c r="IJ26" i="128"/>
  <c r="IJ25" i="128"/>
  <c r="IJ24" i="128"/>
  <c r="IJ11" i="128"/>
  <c r="IJ10" i="128"/>
  <c r="II27" i="128"/>
  <c r="II26" i="128"/>
  <c r="II25" i="128"/>
  <c r="II24" i="128"/>
  <c r="II11" i="128"/>
  <c r="II10" i="128"/>
  <c r="IH27" i="128"/>
  <c r="IH26" i="128"/>
  <c r="IH25" i="128"/>
  <c r="IH24" i="128"/>
  <c r="IH11" i="128"/>
  <c r="IH10" i="128"/>
  <c r="HW55" i="87" l="1"/>
  <c r="HW54" i="87" s="1"/>
  <c r="AD55" i="87"/>
  <c r="IO154" i="87"/>
  <c r="IO105" i="87"/>
  <c r="IO84" i="87"/>
  <c r="HQ154" i="87"/>
  <c r="HQ105" i="87"/>
  <c r="HQ84" i="87"/>
  <c r="GS154" i="87"/>
  <c r="GS84" i="87"/>
  <c r="GS105" i="87"/>
  <c r="EW84" i="87"/>
  <c r="EW105" i="87"/>
  <c r="EW154" i="87"/>
  <c r="DY154" i="87"/>
  <c r="DY84" i="87"/>
  <c r="DY105" i="87"/>
  <c r="IN105" i="87"/>
  <c r="IN84" i="87"/>
  <c r="IN154" i="87"/>
  <c r="HP154" i="87"/>
  <c r="HP84" i="87"/>
  <c r="HP105" i="87"/>
  <c r="HD154" i="87"/>
  <c r="HD105" i="87"/>
  <c r="HD84" i="87"/>
  <c r="EV154" i="87"/>
  <c r="EV84" i="87"/>
  <c r="EV105" i="87"/>
  <c r="DX154" i="87"/>
  <c r="DX84" i="87"/>
  <c r="DX105" i="87"/>
  <c r="IA105" i="87"/>
  <c r="IA154" i="87"/>
  <c r="IA84" i="87"/>
  <c r="HC154" i="87"/>
  <c r="HC84" i="87"/>
  <c r="HC105" i="87"/>
  <c r="FG84" i="87"/>
  <c r="FG105" i="87"/>
  <c r="FG154" i="87"/>
  <c r="EI84" i="87"/>
  <c r="EI154" i="87"/>
  <c r="EI105" i="87"/>
  <c r="IL154" i="87"/>
  <c r="IL105" i="87"/>
  <c r="IL84" i="87"/>
  <c r="HZ105" i="87"/>
  <c r="HZ154" i="87"/>
  <c r="HZ84" i="87"/>
  <c r="HB154" i="87"/>
  <c r="HB84" i="87"/>
  <c r="HB105" i="87"/>
  <c r="FF105" i="87"/>
  <c r="FF84" i="87"/>
  <c r="FF154" i="87"/>
  <c r="EH84" i="87"/>
  <c r="EH154" i="87"/>
  <c r="EH105" i="87"/>
  <c r="IK154" i="87"/>
  <c r="IK84" i="87"/>
  <c r="IK105" i="87"/>
  <c r="HM154" i="87"/>
  <c r="HM84" i="87"/>
  <c r="HM105" i="87"/>
  <c r="GO154" i="87"/>
  <c r="GO84" i="87"/>
  <c r="GO105" i="87"/>
  <c r="ES84" i="87"/>
  <c r="ES154" i="87"/>
  <c r="ES105" i="87"/>
  <c r="IJ154" i="87"/>
  <c r="IJ105" i="87"/>
  <c r="IJ84" i="87"/>
  <c r="HX84" i="87"/>
  <c r="HX154" i="87"/>
  <c r="HX105" i="87"/>
  <c r="GZ84" i="87"/>
  <c r="GZ105" i="87"/>
  <c r="GZ154" i="87"/>
  <c r="FD84" i="87"/>
  <c r="FD105" i="87"/>
  <c r="FD154" i="87"/>
  <c r="EF105" i="87"/>
  <c r="EF84" i="87"/>
  <c r="EF154" i="87"/>
  <c r="II105" i="87"/>
  <c r="II84" i="87"/>
  <c r="II154" i="87"/>
  <c r="HK105" i="87"/>
  <c r="HK154" i="87"/>
  <c r="HK84" i="87"/>
  <c r="GM84" i="87"/>
  <c r="GM154" i="87"/>
  <c r="GM105" i="87"/>
  <c r="EQ84" i="87"/>
  <c r="EQ105" i="87"/>
  <c r="EQ154" i="87"/>
  <c r="DS84" i="87"/>
  <c r="DS154" i="87"/>
  <c r="DS105" i="87"/>
  <c r="IH105" i="87"/>
  <c r="IH84" i="87"/>
  <c r="IH154" i="87"/>
  <c r="HV154" i="87"/>
  <c r="HV105" i="87"/>
  <c r="HV84" i="87"/>
  <c r="GX84" i="87"/>
  <c r="GX154" i="87"/>
  <c r="GX105" i="87"/>
  <c r="EP84" i="87"/>
  <c r="EP105" i="87"/>
  <c r="EP154" i="87"/>
  <c r="DR84" i="87"/>
  <c r="DR105" i="87"/>
  <c r="DR154" i="87"/>
  <c r="IG84" i="87"/>
  <c r="IG154" i="87"/>
  <c r="IG105" i="87"/>
  <c r="HI84" i="87"/>
  <c r="HI154" i="87"/>
  <c r="HI105" i="87"/>
  <c r="FM154" i="87"/>
  <c r="FM84" i="87"/>
  <c r="FM105" i="87"/>
  <c r="EC154" i="87"/>
  <c r="EC84" i="87"/>
  <c r="EC105" i="87"/>
  <c r="IR84" i="87"/>
  <c r="IR154" i="87"/>
  <c r="IR105" i="87"/>
  <c r="HT154" i="87"/>
  <c r="HT105" i="87"/>
  <c r="HT84" i="87"/>
  <c r="GV154" i="87"/>
  <c r="GV105" i="87"/>
  <c r="GV84" i="87"/>
  <c r="EZ154" i="87"/>
  <c r="EZ105" i="87"/>
  <c r="EZ84" i="87"/>
  <c r="EB154" i="87"/>
  <c r="EB105" i="87"/>
  <c r="EB84" i="87"/>
  <c r="IQ84" i="87"/>
  <c r="IQ105" i="87"/>
  <c r="IQ154" i="87"/>
  <c r="IE84" i="87"/>
  <c r="IE105" i="87"/>
  <c r="IE154" i="87"/>
  <c r="HS154" i="87"/>
  <c r="HS105" i="87"/>
  <c r="HS84" i="87"/>
  <c r="HG154" i="87"/>
  <c r="HG84" i="87"/>
  <c r="HG105" i="87"/>
  <c r="GU154" i="87"/>
  <c r="GU84" i="87"/>
  <c r="GU105" i="87"/>
  <c r="FK105" i="87"/>
  <c r="FK154" i="87"/>
  <c r="FK84" i="87"/>
  <c r="EY84" i="87"/>
  <c r="EY105" i="87"/>
  <c r="EY154" i="87"/>
  <c r="EM84" i="87"/>
  <c r="EM154" i="87"/>
  <c r="EM105" i="87"/>
  <c r="EA105" i="87"/>
  <c r="EA154" i="87"/>
  <c r="EA84" i="87"/>
  <c r="IC105" i="87"/>
  <c r="IC84" i="87"/>
  <c r="IC154" i="87"/>
  <c r="HE84" i="87"/>
  <c r="HE154" i="87"/>
  <c r="HE105" i="87"/>
  <c r="FI154" i="87"/>
  <c r="FI105" i="87"/>
  <c r="FI84" i="87"/>
  <c r="EK105" i="87"/>
  <c r="EK84" i="87"/>
  <c r="EK154" i="87"/>
  <c r="IB154" i="87"/>
  <c r="IB105" i="87"/>
  <c r="IB84" i="87"/>
  <c r="GR154" i="87"/>
  <c r="GR105" i="87"/>
  <c r="GR84" i="87"/>
  <c r="FH105" i="87"/>
  <c r="FH154" i="87"/>
  <c r="FH84" i="87"/>
  <c r="EJ154" i="87"/>
  <c r="EJ105" i="87"/>
  <c r="EJ84" i="87"/>
  <c r="IM105" i="87"/>
  <c r="IM154" i="87"/>
  <c r="IM84" i="87"/>
  <c r="HO105" i="87"/>
  <c r="HO84" i="87"/>
  <c r="HO154" i="87"/>
  <c r="GQ105" i="87"/>
  <c r="GQ154" i="87"/>
  <c r="GQ84" i="87"/>
  <c r="EU154" i="87"/>
  <c r="EU105" i="87"/>
  <c r="EU84" i="87"/>
  <c r="DW154" i="87"/>
  <c r="DW84" i="87"/>
  <c r="DW105" i="87"/>
  <c r="HN84" i="87"/>
  <c r="HN105" i="87"/>
  <c r="HN154" i="87"/>
  <c r="GP154" i="87"/>
  <c r="GP84" i="87"/>
  <c r="GP105" i="87"/>
  <c r="ET154" i="87"/>
  <c r="ET105" i="87"/>
  <c r="ET84" i="87"/>
  <c r="DV154" i="87"/>
  <c r="DV105" i="87"/>
  <c r="DV84" i="87"/>
  <c r="HY154" i="87"/>
  <c r="HY84" i="87"/>
  <c r="HY105" i="87"/>
  <c r="HA105" i="87"/>
  <c r="HA154" i="87"/>
  <c r="HA84" i="87"/>
  <c r="FE84" i="87"/>
  <c r="FE105" i="87"/>
  <c r="FE154" i="87"/>
  <c r="EG84" i="87"/>
  <c r="EG154" i="87"/>
  <c r="EG105" i="87"/>
  <c r="DU154" i="87"/>
  <c r="DU84" i="87"/>
  <c r="DU105" i="87"/>
  <c r="HL154" i="87"/>
  <c r="HL105" i="87"/>
  <c r="HL84" i="87"/>
  <c r="GN84" i="87"/>
  <c r="GN154" i="87"/>
  <c r="GN105" i="87"/>
  <c r="ER154" i="87"/>
  <c r="ER105" i="87"/>
  <c r="ER84" i="87"/>
  <c r="DT105" i="87"/>
  <c r="DT84" i="87"/>
  <c r="DT154" i="87"/>
  <c r="HW105" i="87"/>
  <c r="HW84" i="87"/>
  <c r="HW154" i="87"/>
  <c r="GY154" i="87"/>
  <c r="GY105" i="87"/>
  <c r="GY84" i="87"/>
  <c r="FC84" i="87"/>
  <c r="FC154" i="87"/>
  <c r="FC105" i="87"/>
  <c r="EE84" i="87"/>
  <c r="EE154" i="87"/>
  <c r="EE105" i="87"/>
  <c r="HJ154" i="87"/>
  <c r="HJ105" i="87"/>
  <c r="HJ84" i="87"/>
  <c r="GL84" i="87"/>
  <c r="GL154" i="87"/>
  <c r="GL105" i="87"/>
  <c r="FB105" i="87"/>
  <c r="FB84" i="87"/>
  <c r="FB154" i="87"/>
  <c r="ED105" i="87"/>
  <c r="ED84" i="87"/>
  <c r="ED154" i="87"/>
  <c r="IS84" i="87"/>
  <c r="IS154" i="87"/>
  <c r="IS105" i="87"/>
  <c r="HU154" i="87"/>
  <c r="HU84" i="87"/>
  <c r="HU105" i="87"/>
  <c r="GW154" i="87"/>
  <c r="GW105" i="87"/>
  <c r="GW84" i="87"/>
  <c r="FA154" i="87"/>
  <c r="FA84" i="87"/>
  <c r="FA105" i="87"/>
  <c r="EO154" i="87"/>
  <c r="EO105" i="87"/>
  <c r="EO84" i="87"/>
  <c r="IF84" i="87"/>
  <c r="IF154" i="87"/>
  <c r="IF105" i="87"/>
  <c r="HH154" i="87"/>
  <c r="HH84" i="87"/>
  <c r="HH105" i="87"/>
  <c r="FL105" i="87"/>
  <c r="FL154" i="87"/>
  <c r="FL84" i="87"/>
  <c r="EN84" i="87"/>
  <c r="EN154" i="87"/>
  <c r="EN105" i="87"/>
  <c r="IP84" i="87"/>
  <c r="IP105" i="87"/>
  <c r="IP154" i="87"/>
  <c r="ID105" i="87"/>
  <c r="ID84" i="87"/>
  <c r="ID154" i="87"/>
  <c r="HR105" i="87"/>
  <c r="HR84" i="87"/>
  <c r="HR154" i="87"/>
  <c r="HF105" i="87"/>
  <c r="HF154" i="87"/>
  <c r="HF84" i="87"/>
  <c r="GT154" i="87"/>
  <c r="GT84" i="87"/>
  <c r="GT105" i="87"/>
  <c r="FJ105" i="87"/>
  <c r="FJ154" i="87"/>
  <c r="FJ84" i="87"/>
  <c r="EX84" i="87"/>
  <c r="EX105" i="87"/>
  <c r="EX154" i="87"/>
  <c r="EL105" i="87"/>
  <c r="EL84" i="87"/>
  <c r="EL154" i="87"/>
  <c r="DZ105" i="87"/>
  <c r="DZ154" i="87"/>
  <c r="DZ84" i="87"/>
  <c r="BF32" i="128"/>
  <c r="BE9" i="128"/>
  <c r="DT7" i="127"/>
  <c r="E99" i="122"/>
  <c r="F99" i="122" s="1"/>
  <c r="G99" i="122" s="1"/>
  <c r="H99" i="122" s="1"/>
  <c r="I99" i="122" s="1"/>
  <c r="J99" i="122" s="1"/>
  <c r="K99" i="122" s="1"/>
  <c r="L99" i="122" s="1"/>
  <c r="M99" i="122" s="1"/>
  <c r="N99" i="122" s="1"/>
  <c r="O99" i="122" s="1"/>
  <c r="E101" i="122"/>
  <c r="F101" i="122" s="1"/>
  <c r="E102" i="122"/>
  <c r="E100" i="122"/>
  <c r="F96" i="122"/>
  <c r="F97" i="122"/>
  <c r="K98" i="122"/>
  <c r="IG27" i="128"/>
  <c r="IF27" i="128"/>
  <c r="IE27" i="128"/>
  <c r="ID27" i="128"/>
  <c r="IC27" i="128"/>
  <c r="IB27" i="128"/>
  <c r="IA27" i="128"/>
  <c r="HZ27" i="128"/>
  <c r="HY27" i="128"/>
  <c r="HX27" i="128"/>
  <c r="HW27" i="128"/>
  <c r="HV27" i="128"/>
  <c r="HU27" i="128"/>
  <c r="HT27" i="128"/>
  <c r="HS27" i="128"/>
  <c r="HR27" i="128"/>
  <c r="HQ27" i="128"/>
  <c r="HP27" i="128"/>
  <c r="HO27" i="128"/>
  <c r="HN27" i="128"/>
  <c r="HM27" i="128"/>
  <c r="HL27" i="128"/>
  <c r="HK27" i="128"/>
  <c r="HJ27" i="128"/>
  <c r="HI27" i="128"/>
  <c r="HH27" i="128"/>
  <c r="HG27" i="128"/>
  <c r="HF27" i="128"/>
  <c r="HE27" i="128"/>
  <c r="HD27" i="128"/>
  <c r="HC27" i="128"/>
  <c r="HB27" i="128"/>
  <c r="HA27" i="128"/>
  <c r="GZ27" i="128"/>
  <c r="GY27" i="128"/>
  <c r="GX27" i="128"/>
  <c r="GW27" i="128"/>
  <c r="GV27" i="128"/>
  <c r="GU27" i="128"/>
  <c r="GT27" i="128"/>
  <c r="GS27" i="128"/>
  <c r="GR27" i="128"/>
  <c r="GQ27" i="128"/>
  <c r="GP27" i="128"/>
  <c r="GO27" i="128"/>
  <c r="GN27" i="128"/>
  <c r="GM27" i="128"/>
  <c r="GL27" i="128"/>
  <c r="GK27" i="128"/>
  <c r="GJ27" i="128"/>
  <c r="GI27" i="128"/>
  <c r="GH27" i="128"/>
  <c r="GG27" i="128"/>
  <c r="GF27" i="128"/>
  <c r="GE27" i="128"/>
  <c r="GD27" i="128"/>
  <c r="GC27" i="128"/>
  <c r="GB27" i="128"/>
  <c r="GA27" i="128"/>
  <c r="FZ27" i="128"/>
  <c r="FY27" i="128"/>
  <c r="FX27" i="128"/>
  <c r="FW27" i="128"/>
  <c r="FV27" i="128"/>
  <c r="FU27" i="128"/>
  <c r="FT27" i="128"/>
  <c r="FS27" i="128"/>
  <c r="FR27" i="128"/>
  <c r="FQ27" i="128"/>
  <c r="FP27" i="128"/>
  <c r="FO27" i="128"/>
  <c r="FN27" i="128"/>
  <c r="FM27" i="128"/>
  <c r="FL27" i="128"/>
  <c r="FK27" i="128"/>
  <c r="FJ27" i="128"/>
  <c r="FI27" i="128"/>
  <c r="FH27" i="128"/>
  <c r="FG27" i="128"/>
  <c r="FF27" i="128"/>
  <c r="FE27" i="128"/>
  <c r="FD27" i="128"/>
  <c r="FC27" i="128"/>
  <c r="FB27" i="128"/>
  <c r="FA27" i="128"/>
  <c r="EZ27" i="128"/>
  <c r="EY27" i="128"/>
  <c r="EX27" i="128"/>
  <c r="EW27" i="128"/>
  <c r="EV27" i="128"/>
  <c r="EU27" i="128"/>
  <c r="ET27" i="128"/>
  <c r="ES27" i="128"/>
  <c r="ER27" i="128"/>
  <c r="EQ27" i="128"/>
  <c r="EP27" i="128"/>
  <c r="EO27" i="128"/>
  <c r="EN27" i="128"/>
  <c r="EM27" i="128"/>
  <c r="EL27" i="128"/>
  <c r="EK27" i="128"/>
  <c r="EJ27" i="128"/>
  <c r="EI27" i="128"/>
  <c r="EH27" i="128"/>
  <c r="EG27" i="128"/>
  <c r="EF27" i="128"/>
  <c r="EE27" i="128"/>
  <c r="ED27" i="128"/>
  <c r="EC27" i="128"/>
  <c r="EB27" i="128"/>
  <c r="EA27" i="128"/>
  <c r="DZ27" i="128"/>
  <c r="DY27" i="128"/>
  <c r="DX27" i="128"/>
  <c r="DW27" i="128"/>
  <c r="DV27" i="128"/>
  <c r="DU27" i="128"/>
  <c r="DT27" i="128"/>
  <c r="DS27" i="128"/>
  <c r="DR27" i="128"/>
  <c r="DQ27" i="128"/>
  <c r="DP27" i="128"/>
  <c r="DO27" i="128"/>
  <c r="DN27" i="128"/>
  <c r="DM27" i="128"/>
  <c r="DL27" i="128"/>
  <c r="DK27" i="128"/>
  <c r="DJ27" i="128"/>
  <c r="DI27" i="128"/>
  <c r="DH27" i="128"/>
  <c r="DG27" i="128"/>
  <c r="DF27" i="128"/>
  <c r="DE27" i="128"/>
  <c r="DD27" i="128"/>
  <c r="DC27" i="128"/>
  <c r="DB27" i="128"/>
  <c r="DA27" i="128"/>
  <c r="CZ27" i="128"/>
  <c r="CY27" i="128"/>
  <c r="CX27" i="128"/>
  <c r="CW27" i="128"/>
  <c r="CV27" i="128"/>
  <c r="CU27" i="128"/>
  <c r="CT27" i="128"/>
  <c r="CS27" i="128"/>
  <c r="CR27" i="128"/>
  <c r="CQ27" i="128"/>
  <c r="CP27" i="128"/>
  <c r="CO27" i="128"/>
  <c r="CN27" i="128"/>
  <c r="CM27" i="128"/>
  <c r="CL27" i="128"/>
  <c r="CK27" i="128"/>
  <c r="CJ27" i="128"/>
  <c r="CI27" i="128"/>
  <c r="CH27" i="128"/>
  <c r="CG27" i="128"/>
  <c r="CF27" i="128"/>
  <c r="CE27" i="128"/>
  <c r="CD27" i="128"/>
  <c r="CC27" i="128"/>
  <c r="CB27" i="128"/>
  <c r="CA27" i="128"/>
  <c r="BZ27" i="128"/>
  <c r="BY27" i="128"/>
  <c r="BX27" i="128"/>
  <c r="BW27" i="128"/>
  <c r="BV27" i="128"/>
  <c r="BU27" i="128"/>
  <c r="BT27" i="128"/>
  <c r="BS27" i="128"/>
  <c r="BR27" i="128"/>
  <c r="BQ27" i="128"/>
  <c r="BP27" i="128"/>
  <c r="BO27" i="128"/>
  <c r="BN27" i="128"/>
  <c r="BM27" i="128"/>
  <c r="BL27" i="128"/>
  <c r="BK27" i="128"/>
  <c r="BJ27" i="128"/>
  <c r="BI27" i="128"/>
  <c r="BH27" i="128"/>
  <c r="BG27" i="128"/>
  <c r="BF27" i="128"/>
  <c r="BE27" i="128"/>
  <c r="BD27" i="128"/>
  <c r="BC27" i="128"/>
  <c r="BB27" i="128"/>
  <c r="BA27" i="128"/>
  <c r="AZ27" i="128"/>
  <c r="AY27" i="128"/>
  <c r="AX27" i="128"/>
  <c r="AW27" i="128"/>
  <c r="AV27" i="128"/>
  <c r="AU27" i="128"/>
  <c r="AT27" i="128"/>
  <c r="AS27" i="128"/>
  <c r="AR27" i="128"/>
  <c r="AQ27" i="128"/>
  <c r="AP27" i="128"/>
  <c r="AO27" i="128"/>
  <c r="AN27" i="128"/>
  <c r="AM27" i="128"/>
  <c r="AL27" i="128"/>
  <c r="AK27" i="128"/>
  <c r="AJ27" i="128"/>
  <c r="AI27" i="128"/>
  <c r="AH27" i="128"/>
  <c r="AG27" i="128"/>
  <c r="AF27" i="128"/>
  <c r="AE27" i="128"/>
  <c r="AD27" i="128"/>
  <c r="AC27" i="128"/>
  <c r="AB27" i="128"/>
  <c r="AA27" i="128"/>
  <c r="Z27" i="128"/>
  <c r="Y27" i="128"/>
  <c r="X27" i="128"/>
  <c r="W27" i="128"/>
  <c r="V27" i="128"/>
  <c r="U27" i="128"/>
  <c r="T27" i="128"/>
  <c r="S27" i="128"/>
  <c r="R27" i="128"/>
  <c r="Q27" i="128"/>
  <c r="P27" i="128"/>
  <c r="O27" i="128"/>
  <c r="N27" i="128"/>
  <c r="M27" i="128"/>
  <c r="L27" i="128"/>
  <c r="K27" i="128"/>
  <c r="J27" i="128"/>
  <c r="I27" i="128"/>
  <c r="H27" i="128"/>
  <c r="G27" i="128"/>
  <c r="F27" i="128"/>
  <c r="E27" i="128"/>
  <c r="D27" i="128"/>
  <c r="C27" i="128"/>
  <c r="B27" i="128"/>
  <c r="IG26" i="128"/>
  <c r="IF26" i="128"/>
  <c r="IE26" i="128"/>
  <c r="ID26" i="128"/>
  <c r="IC26" i="128"/>
  <c r="IB26" i="128"/>
  <c r="IA26" i="128"/>
  <c r="HZ26" i="128"/>
  <c r="HY26" i="128"/>
  <c r="HX26" i="128"/>
  <c r="HW26" i="128"/>
  <c r="HV26" i="128"/>
  <c r="HU26" i="128"/>
  <c r="HT26" i="128"/>
  <c r="HS26" i="128"/>
  <c r="HR26" i="128"/>
  <c r="HQ26" i="128"/>
  <c r="HP26" i="128"/>
  <c r="HO26" i="128"/>
  <c r="HN26" i="128"/>
  <c r="HM26" i="128"/>
  <c r="HL26" i="128"/>
  <c r="HK26" i="128"/>
  <c r="HJ26" i="128"/>
  <c r="HI26" i="128"/>
  <c r="HH26" i="128"/>
  <c r="HG26" i="128"/>
  <c r="HF26" i="128"/>
  <c r="HE26" i="128"/>
  <c r="HD26" i="128"/>
  <c r="HC26" i="128"/>
  <c r="HB26" i="128"/>
  <c r="HA26" i="128"/>
  <c r="GZ26" i="128"/>
  <c r="GY26" i="128"/>
  <c r="GX26" i="128"/>
  <c r="GW26" i="128"/>
  <c r="GV26" i="128"/>
  <c r="GU26" i="128"/>
  <c r="GT26" i="128"/>
  <c r="GS26" i="128"/>
  <c r="GR26" i="128"/>
  <c r="GQ26" i="128"/>
  <c r="GP26" i="128"/>
  <c r="GO26" i="128"/>
  <c r="GN26" i="128"/>
  <c r="GM26" i="128"/>
  <c r="GL26" i="128"/>
  <c r="GK26" i="128"/>
  <c r="GJ26" i="128"/>
  <c r="GI26" i="128"/>
  <c r="GH26" i="128"/>
  <c r="GG26" i="128"/>
  <c r="GF26" i="128"/>
  <c r="GE26" i="128"/>
  <c r="GD26" i="128"/>
  <c r="GC26" i="128"/>
  <c r="GB26" i="128"/>
  <c r="GA26" i="128"/>
  <c r="FZ26" i="128"/>
  <c r="FY26" i="128"/>
  <c r="FX26" i="128"/>
  <c r="FW26" i="128"/>
  <c r="FV26" i="128"/>
  <c r="FU26" i="128"/>
  <c r="FT26" i="128"/>
  <c r="FS26" i="128"/>
  <c r="FR26" i="128"/>
  <c r="FQ26" i="128"/>
  <c r="FP26" i="128"/>
  <c r="FO26" i="128"/>
  <c r="FN26" i="128"/>
  <c r="FM26" i="128"/>
  <c r="FL26" i="128"/>
  <c r="FK26" i="128"/>
  <c r="FJ26" i="128"/>
  <c r="FI26" i="128"/>
  <c r="FH26" i="128"/>
  <c r="FG26" i="128"/>
  <c r="FF26" i="128"/>
  <c r="FE26" i="128"/>
  <c r="FD26" i="128"/>
  <c r="FC26" i="128"/>
  <c r="FB26" i="128"/>
  <c r="FA26" i="128"/>
  <c r="EZ26" i="128"/>
  <c r="EY26" i="128"/>
  <c r="EX26" i="128"/>
  <c r="EW26" i="128"/>
  <c r="EV26" i="128"/>
  <c r="EU26" i="128"/>
  <c r="ET26" i="128"/>
  <c r="ES26" i="128"/>
  <c r="ER26" i="128"/>
  <c r="EQ26" i="128"/>
  <c r="EP26" i="128"/>
  <c r="EO26" i="128"/>
  <c r="EN26" i="128"/>
  <c r="EM26" i="128"/>
  <c r="EL26" i="128"/>
  <c r="EK26" i="128"/>
  <c r="EJ26" i="128"/>
  <c r="EI26" i="128"/>
  <c r="EH26" i="128"/>
  <c r="EG26" i="128"/>
  <c r="EF26" i="128"/>
  <c r="EE26" i="128"/>
  <c r="ED26" i="128"/>
  <c r="EC26" i="128"/>
  <c r="EB26" i="128"/>
  <c r="EA26" i="128"/>
  <c r="DZ26" i="128"/>
  <c r="DY26" i="128"/>
  <c r="DX26" i="128"/>
  <c r="DW26" i="128"/>
  <c r="DV26" i="128"/>
  <c r="DU26" i="128"/>
  <c r="DT26" i="128"/>
  <c r="DS26" i="128"/>
  <c r="DR26" i="128"/>
  <c r="DQ26" i="128"/>
  <c r="DP26" i="128"/>
  <c r="DO26" i="128"/>
  <c r="DN26" i="128"/>
  <c r="DM26" i="128"/>
  <c r="DL26" i="128"/>
  <c r="DK26" i="128"/>
  <c r="DJ26" i="128"/>
  <c r="DI26" i="128"/>
  <c r="DH26" i="128"/>
  <c r="DG26" i="128"/>
  <c r="DF26" i="128"/>
  <c r="DE26" i="128"/>
  <c r="DD26" i="128"/>
  <c r="DC26" i="128"/>
  <c r="DB26" i="128"/>
  <c r="DA26" i="128"/>
  <c r="CZ26" i="128"/>
  <c r="CY26" i="128"/>
  <c r="CX26" i="128"/>
  <c r="CW26" i="128"/>
  <c r="CV26" i="128"/>
  <c r="CU26" i="128"/>
  <c r="CT26" i="128"/>
  <c r="CS26" i="128"/>
  <c r="CR26" i="128"/>
  <c r="CQ26" i="128"/>
  <c r="CP26" i="128"/>
  <c r="CO26" i="128"/>
  <c r="CN26" i="128"/>
  <c r="CM26" i="128"/>
  <c r="CL26" i="128"/>
  <c r="CK26" i="128"/>
  <c r="CJ26" i="128"/>
  <c r="CI26" i="128"/>
  <c r="CH26" i="128"/>
  <c r="CG26" i="128"/>
  <c r="CF26" i="128"/>
  <c r="CE26" i="128"/>
  <c r="CD26" i="128"/>
  <c r="CC26" i="128"/>
  <c r="CB26" i="128"/>
  <c r="CA26" i="128"/>
  <c r="BZ26" i="128"/>
  <c r="BY26" i="128"/>
  <c r="BX26" i="128"/>
  <c r="BW26" i="128"/>
  <c r="BV26" i="128"/>
  <c r="BU26" i="128"/>
  <c r="BT26" i="128"/>
  <c r="BS26" i="128"/>
  <c r="BR26" i="128"/>
  <c r="BQ26" i="128"/>
  <c r="BP26" i="128"/>
  <c r="BO26" i="128"/>
  <c r="BN26" i="128"/>
  <c r="BM26" i="128"/>
  <c r="BL26" i="128"/>
  <c r="BK26" i="128"/>
  <c r="BJ26" i="128"/>
  <c r="BI26" i="128"/>
  <c r="BH26" i="128"/>
  <c r="BG26" i="128"/>
  <c r="BF26" i="128"/>
  <c r="BE26" i="128"/>
  <c r="BD26" i="128"/>
  <c r="BC26" i="128"/>
  <c r="BB26" i="128"/>
  <c r="BA26" i="128"/>
  <c r="AZ26" i="128"/>
  <c r="AY26" i="128"/>
  <c r="AX26" i="128"/>
  <c r="AW26" i="128"/>
  <c r="AV26" i="128"/>
  <c r="AU26" i="128"/>
  <c r="AT26" i="128"/>
  <c r="AS26" i="128"/>
  <c r="AR26" i="128"/>
  <c r="AQ26" i="128"/>
  <c r="AP26" i="128"/>
  <c r="AO26" i="128"/>
  <c r="AN26" i="128"/>
  <c r="AM26" i="128"/>
  <c r="AL26" i="128"/>
  <c r="AK26" i="128"/>
  <c r="AJ26" i="128"/>
  <c r="AI26" i="128"/>
  <c r="AH26" i="128"/>
  <c r="AG26" i="128"/>
  <c r="AF26" i="128"/>
  <c r="AE26" i="128"/>
  <c r="AD26" i="128"/>
  <c r="AC26" i="128"/>
  <c r="AB26" i="128"/>
  <c r="AA26" i="128"/>
  <c r="Z26" i="128"/>
  <c r="Y26" i="128"/>
  <c r="X26" i="128"/>
  <c r="W26" i="128"/>
  <c r="V26" i="128"/>
  <c r="U26" i="128"/>
  <c r="T26" i="128"/>
  <c r="S26" i="128"/>
  <c r="R26" i="128"/>
  <c r="Q26" i="128"/>
  <c r="P26" i="128"/>
  <c r="O26" i="128"/>
  <c r="N26" i="128"/>
  <c r="M26" i="128"/>
  <c r="L26" i="128"/>
  <c r="K26" i="128"/>
  <c r="J26" i="128"/>
  <c r="I26" i="128"/>
  <c r="H26" i="128"/>
  <c r="G26" i="128"/>
  <c r="F26" i="128"/>
  <c r="E26" i="128"/>
  <c r="D26" i="128"/>
  <c r="C26" i="128"/>
  <c r="B26" i="128"/>
  <c r="IG25" i="128"/>
  <c r="IF25" i="128"/>
  <c r="IE25" i="128"/>
  <c r="ID25" i="128"/>
  <c r="IC25" i="128"/>
  <c r="IB25" i="128"/>
  <c r="IA25" i="128"/>
  <c r="HZ25" i="128"/>
  <c r="HY25" i="128"/>
  <c r="HX25" i="128"/>
  <c r="HW25" i="128"/>
  <c r="HV25" i="128"/>
  <c r="HU25" i="128"/>
  <c r="HT25" i="128"/>
  <c r="HS25" i="128"/>
  <c r="HR25" i="128"/>
  <c r="HQ25" i="128"/>
  <c r="HP25" i="128"/>
  <c r="HO25" i="128"/>
  <c r="HN25" i="128"/>
  <c r="HM25" i="128"/>
  <c r="HL25" i="128"/>
  <c r="HK25" i="128"/>
  <c r="HJ25" i="128"/>
  <c r="HI25" i="128"/>
  <c r="HH25" i="128"/>
  <c r="HG25" i="128"/>
  <c r="HF25" i="128"/>
  <c r="HE25" i="128"/>
  <c r="HD25" i="128"/>
  <c r="HC25" i="128"/>
  <c r="HB25" i="128"/>
  <c r="HA25" i="128"/>
  <c r="GZ25" i="128"/>
  <c r="GY25" i="128"/>
  <c r="GX25" i="128"/>
  <c r="GW25" i="128"/>
  <c r="GV25" i="128"/>
  <c r="GU25" i="128"/>
  <c r="GT25" i="128"/>
  <c r="GS25" i="128"/>
  <c r="GR25" i="128"/>
  <c r="GQ25" i="128"/>
  <c r="GP25" i="128"/>
  <c r="GO25" i="128"/>
  <c r="GN25" i="128"/>
  <c r="GM25" i="128"/>
  <c r="GL25" i="128"/>
  <c r="GK25" i="128"/>
  <c r="GJ25" i="128"/>
  <c r="GI25" i="128"/>
  <c r="GH25" i="128"/>
  <c r="GG25" i="128"/>
  <c r="GF25" i="128"/>
  <c r="GE25" i="128"/>
  <c r="GD25" i="128"/>
  <c r="GC25" i="128"/>
  <c r="GB25" i="128"/>
  <c r="GA25" i="128"/>
  <c r="FZ25" i="128"/>
  <c r="FY25" i="128"/>
  <c r="FX25" i="128"/>
  <c r="FW25" i="128"/>
  <c r="FV25" i="128"/>
  <c r="FU25" i="128"/>
  <c r="FT25" i="128"/>
  <c r="FS25" i="128"/>
  <c r="FR25" i="128"/>
  <c r="FQ25" i="128"/>
  <c r="FP25" i="128"/>
  <c r="FO25" i="128"/>
  <c r="FN25" i="128"/>
  <c r="FM25" i="128"/>
  <c r="FL25" i="128"/>
  <c r="FK25" i="128"/>
  <c r="FJ25" i="128"/>
  <c r="FI25" i="128"/>
  <c r="FH25" i="128"/>
  <c r="FG25" i="128"/>
  <c r="FF25" i="128"/>
  <c r="FE25" i="128"/>
  <c r="FD25" i="128"/>
  <c r="FC25" i="128"/>
  <c r="FB25" i="128"/>
  <c r="FA25" i="128"/>
  <c r="EZ25" i="128"/>
  <c r="EY25" i="128"/>
  <c r="EX25" i="128"/>
  <c r="EW25" i="128"/>
  <c r="EV25" i="128"/>
  <c r="EU25" i="128"/>
  <c r="ET25" i="128"/>
  <c r="ES25" i="128"/>
  <c r="ER25" i="128"/>
  <c r="EQ25" i="128"/>
  <c r="EP25" i="128"/>
  <c r="EO25" i="128"/>
  <c r="EN25" i="128"/>
  <c r="EM25" i="128"/>
  <c r="EL25" i="128"/>
  <c r="EK25" i="128"/>
  <c r="EJ25" i="128"/>
  <c r="EI25" i="128"/>
  <c r="EH25" i="128"/>
  <c r="EG25" i="128"/>
  <c r="EF25" i="128"/>
  <c r="EE25" i="128"/>
  <c r="ED25" i="128"/>
  <c r="EC25" i="128"/>
  <c r="EB25" i="128"/>
  <c r="EA25" i="128"/>
  <c r="DZ25" i="128"/>
  <c r="DY25" i="128"/>
  <c r="DX25" i="128"/>
  <c r="DW25" i="128"/>
  <c r="DV25" i="128"/>
  <c r="DU25" i="128"/>
  <c r="DT25" i="128"/>
  <c r="DS25" i="128"/>
  <c r="DR25" i="128"/>
  <c r="DQ25" i="128"/>
  <c r="DP25" i="128"/>
  <c r="DO25" i="128"/>
  <c r="DN25" i="128"/>
  <c r="DM25" i="128"/>
  <c r="DL25" i="128"/>
  <c r="DK25" i="128"/>
  <c r="DJ25" i="128"/>
  <c r="DI25" i="128"/>
  <c r="DH25" i="128"/>
  <c r="DG25" i="128"/>
  <c r="DF25" i="128"/>
  <c r="DE25" i="128"/>
  <c r="DD25" i="128"/>
  <c r="DC25" i="128"/>
  <c r="DB25" i="128"/>
  <c r="DA25" i="128"/>
  <c r="CZ25" i="128"/>
  <c r="CY25" i="128"/>
  <c r="CX25" i="128"/>
  <c r="CW25" i="128"/>
  <c r="CV25" i="128"/>
  <c r="CU25" i="128"/>
  <c r="CT25" i="128"/>
  <c r="CS25" i="128"/>
  <c r="CR25" i="128"/>
  <c r="CQ25" i="128"/>
  <c r="CP25" i="128"/>
  <c r="CO25" i="128"/>
  <c r="CN25" i="128"/>
  <c r="CM25" i="128"/>
  <c r="CL25" i="128"/>
  <c r="CK25" i="128"/>
  <c r="CJ25" i="128"/>
  <c r="CI25" i="128"/>
  <c r="CH25" i="128"/>
  <c r="CG25" i="128"/>
  <c r="CF25" i="128"/>
  <c r="CE25" i="128"/>
  <c r="CD25" i="128"/>
  <c r="CC25" i="128"/>
  <c r="CB25" i="128"/>
  <c r="CA25" i="128"/>
  <c r="BZ25" i="128"/>
  <c r="BY25" i="128"/>
  <c r="BX25" i="128"/>
  <c r="BW25" i="128"/>
  <c r="BV25" i="128"/>
  <c r="BU25" i="128"/>
  <c r="BT25" i="128"/>
  <c r="BS25" i="128"/>
  <c r="BR25" i="128"/>
  <c r="BQ25" i="128"/>
  <c r="BP25" i="128"/>
  <c r="BO25" i="128"/>
  <c r="BN25" i="128"/>
  <c r="BM25" i="128"/>
  <c r="BL25" i="128"/>
  <c r="BK25" i="128"/>
  <c r="BJ25" i="128"/>
  <c r="BI25" i="128"/>
  <c r="BH25" i="128"/>
  <c r="BG25" i="128"/>
  <c r="BF25" i="128"/>
  <c r="BE25" i="128"/>
  <c r="BD25" i="128"/>
  <c r="BC25" i="128"/>
  <c r="BB25" i="128"/>
  <c r="BA25" i="128"/>
  <c r="AZ25" i="128"/>
  <c r="AY25" i="128"/>
  <c r="AX25" i="128"/>
  <c r="AW25" i="128"/>
  <c r="AV25" i="128"/>
  <c r="AU25" i="128"/>
  <c r="AT25" i="128"/>
  <c r="AS25" i="128"/>
  <c r="AR25" i="128"/>
  <c r="AQ25" i="128"/>
  <c r="AP25" i="128"/>
  <c r="AO25" i="128"/>
  <c r="AN25" i="128"/>
  <c r="AM25" i="128"/>
  <c r="AL25" i="128"/>
  <c r="AK25" i="128"/>
  <c r="AJ25" i="128"/>
  <c r="AI25" i="128"/>
  <c r="AH25" i="128"/>
  <c r="AG25" i="128"/>
  <c r="AF25" i="128"/>
  <c r="AE25" i="128"/>
  <c r="AD25" i="128"/>
  <c r="AC25" i="128"/>
  <c r="AB25" i="128"/>
  <c r="AA25" i="128"/>
  <c r="Z25" i="128"/>
  <c r="Y25" i="128"/>
  <c r="X25" i="128"/>
  <c r="W25" i="128"/>
  <c r="V25" i="128"/>
  <c r="U25" i="128"/>
  <c r="T25" i="128"/>
  <c r="S25" i="128"/>
  <c r="R25" i="128"/>
  <c r="Q25" i="128"/>
  <c r="P25" i="128"/>
  <c r="O25" i="128"/>
  <c r="N25" i="128"/>
  <c r="M25" i="128"/>
  <c r="L25" i="128"/>
  <c r="K25" i="128"/>
  <c r="J25" i="128"/>
  <c r="I25" i="128"/>
  <c r="H25" i="128"/>
  <c r="G25" i="128"/>
  <c r="F25" i="128"/>
  <c r="E25" i="128"/>
  <c r="D25" i="128"/>
  <c r="C25" i="128"/>
  <c r="B25" i="128"/>
  <c r="IG24" i="128"/>
  <c r="IF24" i="128"/>
  <c r="IE24" i="128"/>
  <c r="ID24" i="128"/>
  <c r="IC24" i="128"/>
  <c r="IB24" i="128"/>
  <c r="IA24" i="128"/>
  <c r="HZ24" i="128"/>
  <c r="HY24" i="128"/>
  <c r="HX24" i="128"/>
  <c r="HW24" i="128"/>
  <c r="HV24" i="128"/>
  <c r="HU24" i="128"/>
  <c r="HT24" i="128"/>
  <c r="HS24" i="128"/>
  <c r="HR24" i="128"/>
  <c r="HQ24" i="128"/>
  <c r="HP24" i="128"/>
  <c r="HO24" i="128"/>
  <c r="HN24" i="128"/>
  <c r="HM24" i="128"/>
  <c r="HL24" i="128"/>
  <c r="HK24" i="128"/>
  <c r="HJ24" i="128"/>
  <c r="HI24" i="128"/>
  <c r="HH24" i="128"/>
  <c r="HG24" i="128"/>
  <c r="HF24" i="128"/>
  <c r="HE24" i="128"/>
  <c r="HD24" i="128"/>
  <c r="HC24" i="128"/>
  <c r="HB24" i="128"/>
  <c r="HA24" i="128"/>
  <c r="GZ24" i="128"/>
  <c r="GY24" i="128"/>
  <c r="GX24" i="128"/>
  <c r="GW24" i="128"/>
  <c r="GV24" i="128"/>
  <c r="GU24" i="128"/>
  <c r="GT24" i="128"/>
  <c r="GS24" i="128"/>
  <c r="GR24" i="128"/>
  <c r="GQ24" i="128"/>
  <c r="GP24" i="128"/>
  <c r="GO24" i="128"/>
  <c r="GN24" i="128"/>
  <c r="GM24" i="128"/>
  <c r="GL24" i="128"/>
  <c r="GK24" i="128"/>
  <c r="GJ24" i="128"/>
  <c r="GI24" i="128"/>
  <c r="GH24" i="128"/>
  <c r="GG24" i="128"/>
  <c r="GF24" i="128"/>
  <c r="GE24" i="128"/>
  <c r="GD24" i="128"/>
  <c r="GC24" i="128"/>
  <c r="GB24" i="128"/>
  <c r="GA24" i="128"/>
  <c r="FZ24" i="128"/>
  <c r="FY24" i="128"/>
  <c r="FX24" i="128"/>
  <c r="FW24" i="128"/>
  <c r="FV24" i="128"/>
  <c r="FU24" i="128"/>
  <c r="FT24" i="128"/>
  <c r="FS24" i="128"/>
  <c r="FR24" i="128"/>
  <c r="FQ24" i="128"/>
  <c r="FP24" i="128"/>
  <c r="FO24" i="128"/>
  <c r="FN24" i="128"/>
  <c r="FM24" i="128"/>
  <c r="FL24" i="128"/>
  <c r="FK24" i="128"/>
  <c r="FJ24" i="128"/>
  <c r="FI24" i="128"/>
  <c r="FH24" i="128"/>
  <c r="FG24" i="128"/>
  <c r="FF24" i="128"/>
  <c r="FE24" i="128"/>
  <c r="FD24" i="128"/>
  <c r="FC24" i="128"/>
  <c r="FB24" i="128"/>
  <c r="FA24" i="128"/>
  <c r="EZ24" i="128"/>
  <c r="EY24" i="128"/>
  <c r="EX24" i="128"/>
  <c r="EW24" i="128"/>
  <c r="EV24" i="128"/>
  <c r="EU24" i="128"/>
  <c r="ET24" i="128"/>
  <c r="ES24" i="128"/>
  <c r="ER24" i="128"/>
  <c r="EQ24" i="128"/>
  <c r="EP24" i="128"/>
  <c r="EO24" i="128"/>
  <c r="EN24" i="128"/>
  <c r="EM24" i="128"/>
  <c r="EL24" i="128"/>
  <c r="EK24" i="128"/>
  <c r="EJ24" i="128"/>
  <c r="EI24" i="128"/>
  <c r="EH24" i="128"/>
  <c r="EG24" i="128"/>
  <c r="EF24" i="128"/>
  <c r="EE24" i="128"/>
  <c r="ED24" i="128"/>
  <c r="EC24" i="128"/>
  <c r="EB24" i="128"/>
  <c r="EA24" i="128"/>
  <c r="DZ24" i="128"/>
  <c r="DY24" i="128"/>
  <c r="DX24" i="128"/>
  <c r="DW24" i="128"/>
  <c r="DV24" i="128"/>
  <c r="DU24" i="128"/>
  <c r="DT24" i="128"/>
  <c r="DS24" i="128"/>
  <c r="DR24" i="128"/>
  <c r="DQ24" i="128"/>
  <c r="DP24" i="128"/>
  <c r="DO24" i="128"/>
  <c r="DN24" i="128"/>
  <c r="DM24" i="128"/>
  <c r="DL24" i="128"/>
  <c r="DK24" i="128"/>
  <c r="DJ24" i="128"/>
  <c r="DI24" i="128"/>
  <c r="DH24" i="128"/>
  <c r="DG24" i="128"/>
  <c r="DF24" i="128"/>
  <c r="DE24" i="128"/>
  <c r="DD24" i="128"/>
  <c r="DC24" i="128"/>
  <c r="DB24" i="128"/>
  <c r="DA24" i="128"/>
  <c r="CZ24" i="128"/>
  <c r="CY24" i="128"/>
  <c r="CX24" i="128"/>
  <c r="CW24" i="128"/>
  <c r="CV24" i="128"/>
  <c r="CU24" i="128"/>
  <c r="CT24" i="128"/>
  <c r="CS24" i="128"/>
  <c r="CR24" i="128"/>
  <c r="CQ24" i="128"/>
  <c r="CP24" i="128"/>
  <c r="CO24" i="128"/>
  <c r="CN24" i="128"/>
  <c r="CM24" i="128"/>
  <c r="CL24" i="128"/>
  <c r="CK24" i="128"/>
  <c r="CJ24" i="128"/>
  <c r="CI24" i="128"/>
  <c r="CH24" i="128"/>
  <c r="CG24" i="128"/>
  <c r="CF24" i="128"/>
  <c r="CE24" i="128"/>
  <c r="CD24" i="128"/>
  <c r="CC24" i="128"/>
  <c r="CB24" i="128"/>
  <c r="CA24" i="128"/>
  <c r="BZ24" i="128"/>
  <c r="BY24" i="128"/>
  <c r="BX24" i="128"/>
  <c r="BW24" i="128"/>
  <c r="BV24" i="128"/>
  <c r="BU24" i="128"/>
  <c r="BT24" i="128"/>
  <c r="BS24" i="128"/>
  <c r="BR24" i="128"/>
  <c r="BQ24" i="128"/>
  <c r="BP24" i="128"/>
  <c r="BO24" i="128"/>
  <c r="BN24" i="128"/>
  <c r="BM24" i="128"/>
  <c r="BL24" i="128"/>
  <c r="BK24" i="128"/>
  <c r="BJ24" i="128"/>
  <c r="BI24" i="128"/>
  <c r="BH24" i="128"/>
  <c r="BG24" i="128"/>
  <c r="BF24" i="128"/>
  <c r="BE24" i="128"/>
  <c r="BD24" i="128"/>
  <c r="BC24" i="128"/>
  <c r="BB24" i="128"/>
  <c r="BA24" i="128"/>
  <c r="AZ24" i="128"/>
  <c r="AY24" i="128"/>
  <c r="AX24" i="128"/>
  <c r="AW24" i="128"/>
  <c r="AV24" i="128"/>
  <c r="AU24" i="128"/>
  <c r="AT24" i="128"/>
  <c r="AS24" i="128"/>
  <c r="AR24" i="128"/>
  <c r="AQ24" i="128"/>
  <c r="AP24" i="128"/>
  <c r="AO24" i="128"/>
  <c r="AN24" i="128"/>
  <c r="AM24" i="128"/>
  <c r="AL24" i="128"/>
  <c r="AK24" i="128"/>
  <c r="AJ24" i="128"/>
  <c r="AI24" i="128"/>
  <c r="AH24" i="128"/>
  <c r="AG24" i="128"/>
  <c r="AF24" i="128"/>
  <c r="AE24" i="128"/>
  <c r="AD24" i="128"/>
  <c r="AC24" i="128"/>
  <c r="AB24" i="128"/>
  <c r="AA24" i="128"/>
  <c r="Z24" i="128"/>
  <c r="Y24" i="128"/>
  <c r="X24" i="128"/>
  <c r="W24" i="128"/>
  <c r="V24" i="128"/>
  <c r="U24" i="128"/>
  <c r="T24" i="128"/>
  <c r="S24" i="128"/>
  <c r="R24" i="128"/>
  <c r="Q24" i="128"/>
  <c r="P24" i="128"/>
  <c r="O24" i="128"/>
  <c r="N24" i="128"/>
  <c r="M24" i="128"/>
  <c r="L24" i="128"/>
  <c r="K24" i="128"/>
  <c r="J24" i="128"/>
  <c r="I24" i="128"/>
  <c r="H24" i="128"/>
  <c r="G24" i="128"/>
  <c r="F24" i="128"/>
  <c r="E24" i="128"/>
  <c r="D24" i="128"/>
  <c r="C24" i="128"/>
  <c r="B24" i="128"/>
  <c r="F11" i="123"/>
  <c r="F17" i="123"/>
  <c r="F18" i="123"/>
  <c r="F19" i="123"/>
  <c r="F20" i="123"/>
  <c r="F21" i="123"/>
  <c r="F22" i="123"/>
  <c r="F23" i="123"/>
  <c r="F24" i="123"/>
  <c r="F51" i="123"/>
  <c r="F52" i="123"/>
  <c r="F53" i="123"/>
  <c r="F54" i="123"/>
  <c r="BG32" i="128" l="1"/>
  <c r="BF9" i="128"/>
  <c r="DU7" i="127"/>
  <c r="F102" i="122"/>
  <c r="G102" i="122" s="1"/>
  <c r="F100" i="122"/>
  <c r="G100" i="122" s="1"/>
  <c r="H100" i="122" s="1"/>
  <c r="I100" i="122" s="1"/>
  <c r="J100" i="122" s="1"/>
  <c r="K100" i="122" s="1"/>
  <c r="L100" i="122" s="1"/>
  <c r="M100" i="122" s="1"/>
  <c r="N100" i="122" s="1"/>
  <c r="O100" i="122" s="1"/>
  <c r="G101" i="122"/>
  <c r="H101" i="122" s="1"/>
  <c r="I101" i="122" s="1"/>
  <c r="J101" i="122" s="1"/>
  <c r="K101" i="122" s="1"/>
  <c r="L101" i="122" s="1"/>
  <c r="M101" i="122" s="1"/>
  <c r="N101" i="122" s="1"/>
  <c r="O101" i="122" s="1"/>
  <c r="L98" i="122"/>
  <c r="M98" i="122" s="1"/>
  <c r="N98" i="122" s="1"/>
  <c r="O98" i="122" s="1"/>
  <c r="G97" i="122"/>
  <c r="H97" i="122" s="1"/>
  <c r="I97" i="122" s="1"/>
  <c r="J97" i="122" s="1"/>
  <c r="K97" i="122" s="1"/>
  <c r="L97" i="122" s="1"/>
  <c r="M97" i="122" s="1"/>
  <c r="N97" i="122" s="1"/>
  <c r="O97" i="122" s="1"/>
  <c r="G96" i="122"/>
  <c r="H96" i="122" s="1"/>
  <c r="I96" i="122" s="1"/>
  <c r="J96" i="122" s="1"/>
  <c r="K96" i="122" s="1"/>
  <c r="L96" i="122" s="1"/>
  <c r="M96" i="122" s="1"/>
  <c r="N96" i="122" s="1"/>
  <c r="O96" i="122" s="1"/>
  <c r="E46" i="123"/>
  <c r="E45" i="123"/>
  <c r="F45" i="123" s="1"/>
  <c r="F44" i="123"/>
  <c r="F47" i="123"/>
  <c r="F43" i="123"/>
  <c r="F46" i="123"/>
  <c r="F42" i="123"/>
  <c r="BH32" i="128" l="1"/>
  <c r="BG9" i="128"/>
  <c r="DV7" i="127"/>
  <c r="H102" i="122"/>
  <c r="I102" i="122" s="1"/>
  <c r="J102" i="122" s="1"/>
  <c r="K102" i="122" s="1"/>
  <c r="L102" i="122" s="1"/>
  <c r="M102" i="122" s="1"/>
  <c r="N102" i="122" s="1"/>
  <c r="O102" i="122" s="1"/>
  <c r="G44" i="121"/>
  <c r="F44" i="121"/>
  <c r="G42" i="121"/>
  <c r="F42" i="121"/>
  <c r="G43" i="121"/>
  <c r="C112" i="121"/>
  <c r="C109" i="121"/>
  <c r="C108" i="121"/>
  <c r="C107" i="121"/>
  <c r="C106" i="121"/>
  <c r="E102" i="121"/>
  <c r="G102" i="121" s="1"/>
  <c r="E101" i="121"/>
  <c r="G101" i="121" s="1"/>
  <c r="E103" i="121"/>
  <c r="G103" i="121" s="1"/>
  <c r="E99" i="121"/>
  <c r="G99" i="121" s="1"/>
  <c r="E96" i="121"/>
  <c r="F96" i="121" s="1"/>
  <c r="E95" i="121"/>
  <c r="BI32" i="128" l="1"/>
  <c r="BH9" i="128"/>
  <c r="D55" i="122"/>
  <c r="K42" i="121"/>
  <c r="D37" i="122"/>
  <c r="E37" i="122" s="1"/>
  <c r="F37" i="122" s="1"/>
  <c r="G37" i="122" s="1"/>
  <c r="H37" i="122" s="1"/>
  <c r="I37" i="122" s="1"/>
  <c r="J37" i="122" s="1"/>
  <c r="K37" i="122" s="1"/>
  <c r="L37" i="122" s="1"/>
  <c r="M37" i="122" s="1"/>
  <c r="N37" i="122" s="1"/>
  <c r="O37" i="122" s="1"/>
  <c r="D27" i="122"/>
  <c r="E27" i="122" s="1"/>
  <c r="F27" i="122" s="1"/>
  <c r="G27" i="122" s="1"/>
  <c r="H27" i="122" s="1"/>
  <c r="I27" i="122" s="1"/>
  <c r="J27" i="122" s="1"/>
  <c r="K27" i="122" s="1"/>
  <c r="L27" i="122" s="1"/>
  <c r="M27" i="122" s="1"/>
  <c r="N27" i="122" s="1"/>
  <c r="O27" i="122" s="1"/>
  <c r="K44" i="121"/>
  <c r="DW7" i="127"/>
  <c r="F43" i="121"/>
  <c r="F101" i="121"/>
  <c r="F102" i="121"/>
  <c r="F103" i="121"/>
  <c r="F99" i="121"/>
  <c r="G96" i="121"/>
  <c r="K96" i="121" s="1"/>
  <c r="BJ32" i="128" l="1"/>
  <c r="BI9" i="128"/>
  <c r="D82" i="122"/>
  <c r="K103" i="121"/>
  <c r="D81" i="122"/>
  <c r="K102" i="121"/>
  <c r="K101" i="121"/>
  <c r="D80" i="122"/>
  <c r="D56" i="122"/>
  <c r="K43" i="121"/>
  <c r="K99" i="121"/>
  <c r="D78" i="122"/>
  <c r="CJ55" i="122"/>
  <c r="FP55" i="122" s="1"/>
  <c r="IV55" i="122" s="1"/>
  <c r="E55" i="122"/>
  <c r="DX7" i="127"/>
  <c r="C27" i="122"/>
  <c r="C37" i="122"/>
  <c r="F85" i="121"/>
  <c r="G85" i="121"/>
  <c r="GB95" i="122" s="1"/>
  <c r="GC95" i="122" s="1"/>
  <c r="GD95" i="122" s="1"/>
  <c r="GE95" i="122" s="1"/>
  <c r="GF95" i="122" s="1"/>
  <c r="GG95" i="122" s="1"/>
  <c r="GH95" i="122" s="1"/>
  <c r="GI95" i="122" s="1"/>
  <c r="GJ95" i="122" s="1"/>
  <c r="GK95" i="122" s="1"/>
  <c r="GL95" i="122" s="1"/>
  <c r="GM95" i="122" s="1"/>
  <c r="G77" i="121"/>
  <c r="F77" i="121"/>
  <c r="G79" i="121"/>
  <c r="F79" i="121"/>
  <c r="G78" i="121"/>
  <c r="F78" i="121"/>
  <c r="G76" i="121"/>
  <c r="F76" i="121"/>
  <c r="G80" i="121"/>
  <c r="F80" i="121"/>
  <c r="G75" i="121"/>
  <c r="F75" i="121"/>
  <c r="E73" i="121"/>
  <c r="G69" i="121"/>
  <c r="GB92" i="122" s="1"/>
  <c r="GC92" i="122" s="1"/>
  <c r="GD92" i="122" s="1"/>
  <c r="GE92" i="122" s="1"/>
  <c r="GF92" i="122" s="1"/>
  <c r="GG92" i="122" s="1"/>
  <c r="F69" i="121"/>
  <c r="G70" i="121"/>
  <c r="GB93" i="122" s="1"/>
  <c r="GC93" i="122" s="1"/>
  <c r="GD93" i="122" s="1"/>
  <c r="GE93" i="122" s="1"/>
  <c r="GF93" i="122" s="1"/>
  <c r="GG93" i="122" s="1"/>
  <c r="GH93" i="122" s="1"/>
  <c r="GI93" i="122" s="1"/>
  <c r="GJ93" i="122" s="1"/>
  <c r="GK93" i="122" s="1"/>
  <c r="GL93" i="122" s="1"/>
  <c r="GM93" i="122" s="1"/>
  <c r="F70" i="121"/>
  <c r="BK32" i="128" l="1"/>
  <c r="BJ9" i="128"/>
  <c r="F55" i="122"/>
  <c r="CK55" i="122"/>
  <c r="FQ55" i="122" s="1"/>
  <c r="IW55" i="122" s="1"/>
  <c r="K70" i="121"/>
  <c r="D93" i="122"/>
  <c r="D74" i="122"/>
  <c r="K77" i="121"/>
  <c r="CJ56" i="122"/>
  <c r="FP56" i="122" s="1"/>
  <c r="IV56" i="122" s="1"/>
  <c r="E56" i="122"/>
  <c r="E80" i="122"/>
  <c r="CJ80" i="122"/>
  <c r="FP80" i="122" s="1"/>
  <c r="IV80" i="122" s="1"/>
  <c r="D72" i="122"/>
  <c r="K75" i="121"/>
  <c r="K85" i="121"/>
  <c r="D95" i="122"/>
  <c r="E81" i="122"/>
  <c r="CJ81" i="122"/>
  <c r="FP81" i="122" s="1"/>
  <c r="IV81" i="122" s="1"/>
  <c r="E78" i="122"/>
  <c r="CJ78" i="122"/>
  <c r="FP78" i="122" s="1"/>
  <c r="IV78" i="122" s="1"/>
  <c r="K79" i="121"/>
  <c r="D76" i="122"/>
  <c r="D92" i="122"/>
  <c r="E92" i="122" s="1"/>
  <c r="F92" i="122" s="1"/>
  <c r="G92" i="122" s="1"/>
  <c r="H92" i="122" s="1"/>
  <c r="I92" i="122" s="1"/>
  <c r="J92" i="122" s="1"/>
  <c r="K92" i="122" s="1"/>
  <c r="L92" i="122" s="1"/>
  <c r="M92" i="122" s="1"/>
  <c r="N92" i="122" s="1"/>
  <c r="O92" i="122" s="1"/>
  <c r="K69" i="121"/>
  <c r="D77" i="122"/>
  <c r="K80" i="121"/>
  <c r="D75" i="122"/>
  <c r="K78" i="121"/>
  <c r="D73" i="122"/>
  <c r="K76" i="121"/>
  <c r="E82" i="122"/>
  <c r="CJ82" i="122"/>
  <c r="FP82" i="122" s="1"/>
  <c r="IV82" i="122" s="1"/>
  <c r="DY7" i="127"/>
  <c r="GH92" i="122"/>
  <c r="G68" i="121"/>
  <c r="GB91" i="122" s="1"/>
  <c r="GC91" i="122" s="1"/>
  <c r="GD91" i="122" s="1"/>
  <c r="GE91" i="122" s="1"/>
  <c r="GF91" i="122" s="1"/>
  <c r="GG91" i="122" s="1"/>
  <c r="GH91" i="122" s="1"/>
  <c r="GI91" i="122" s="1"/>
  <c r="GJ91" i="122" s="1"/>
  <c r="GK91" i="122" s="1"/>
  <c r="GL91" i="122" s="1"/>
  <c r="GM91" i="122" s="1"/>
  <c r="F68" i="121"/>
  <c r="G66" i="121"/>
  <c r="G48" i="121"/>
  <c r="F48" i="121"/>
  <c r="E47" i="121"/>
  <c r="G47" i="121" s="1"/>
  <c r="G39" i="121"/>
  <c r="F39" i="121"/>
  <c r="E35" i="121"/>
  <c r="E36" i="121"/>
  <c r="C37" i="121"/>
  <c r="E33" i="121"/>
  <c r="E34" i="121" s="1"/>
  <c r="E54" i="121"/>
  <c r="G62" i="121"/>
  <c r="F62" i="121"/>
  <c r="G61" i="121"/>
  <c r="F61" i="121"/>
  <c r="G60" i="121"/>
  <c r="F60" i="121"/>
  <c r="G64" i="121"/>
  <c r="F64" i="121"/>
  <c r="G17" i="121"/>
  <c r="F17" i="121"/>
  <c r="E27" i="121"/>
  <c r="G16" i="121"/>
  <c r="F16" i="121"/>
  <c r="G112" i="121"/>
  <c r="G111" i="121"/>
  <c r="G109" i="121"/>
  <c r="G108" i="121"/>
  <c r="G107" i="121"/>
  <c r="G106" i="121"/>
  <c r="F112" i="121"/>
  <c r="F111" i="121"/>
  <c r="E97" i="121"/>
  <c r="G97" i="121" s="1"/>
  <c r="GB104" i="122" s="1"/>
  <c r="GC104" i="122" s="1"/>
  <c r="GD104" i="122" s="1"/>
  <c r="GE104" i="122" s="1"/>
  <c r="GF104" i="122" s="1"/>
  <c r="GG104" i="122" s="1"/>
  <c r="GH104" i="122" s="1"/>
  <c r="GI104" i="122" s="1"/>
  <c r="GJ104" i="122" s="1"/>
  <c r="GK104" i="122" s="1"/>
  <c r="GL104" i="122" s="1"/>
  <c r="GM104" i="122" s="1"/>
  <c r="F109" i="121"/>
  <c r="F108" i="121"/>
  <c r="F107" i="121"/>
  <c r="F121" i="121" s="1"/>
  <c r="F122" i="121" s="1"/>
  <c r="F106" i="121"/>
  <c r="E104" i="121"/>
  <c r="G104" i="121" s="1"/>
  <c r="E100" i="121"/>
  <c r="G100" i="121" s="1"/>
  <c r="G95" i="121"/>
  <c r="G93" i="121"/>
  <c r="GB103" i="122" s="1"/>
  <c r="GC103" i="122" s="1"/>
  <c r="GD103" i="122" s="1"/>
  <c r="GE103" i="122" s="1"/>
  <c r="G92" i="121"/>
  <c r="E91" i="121"/>
  <c r="G91" i="121" s="1"/>
  <c r="E90" i="121"/>
  <c r="G90" i="121" s="1"/>
  <c r="E89" i="121"/>
  <c r="G89" i="121" s="1"/>
  <c r="E88" i="121"/>
  <c r="G88" i="121" s="1"/>
  <c r="E87" i="121"/>
  <c r="G87" i="121" s="1"/>
  <c r="E86" i="121"/>
  <c r="G86" i="121" s="1"/>
  <c r="BL32" i="128" l="1"/>
  <c r="BK9" i="128"/>
  <c r="D17" i="122"/>
  <c r="E17" i="122" s="1"/>
  <c r="F17" i="122" s="1"/>
  <c r="G17" i="122" s="1"/>
  <c r="H17" i="122" s="1"/>
  <c r="I17" i="122" s="1"/>
  <c r="J17" i="122" s="1"/>
  <c r="K17" i="122" s="1"/>
  <c r="L17" i="122" s="1"/>
  <c r="M17" i="122" s="1"/>
  <c r="N17" i="122" s="1"/>
  <c r="O17" i="122" s="1"/>
  <c r="K17" i="121"/>
  <c r="E72" i="122"/>
  <c r="CJ72" i="122"/>
  <c r="FP72" i="122" s="1"/>
  <c r="IV72" i="122" s="1"/>
  <c r="D42" i="122"/>
  <c r="E42" i="122" s="1"/>
  <c r="F42" i="122" s="1"/>
  <c r="G42" i="122" s="1"/>
  <c r="H42" i="122" s="1"/>
  <c r="I42" i="122" s="1"/>
  <c r="J42" i="122" s="1"/>
  <c r="K42" i="122" s="1"/>
  <c r="L42" i="122" s="1"/>
  <c r="M42" i="122" s="1"/>
  <c r="N42" i="122" s="1"/>
  <c r="O42" i="122" s="1"/>
  <c r="K112" i="121"/>
  <c r="D33" i="122"/>
  <c r="E33" i="122" s="1"/>
  <c r="F33" i="122" s="1"/>
  <c r="G33" i="122" s="1"/>
  <c r="H33" i="122" s="1"/>
  <c r="I33" i="122" s="1"/>
  <c r="J33" i="122" s="1"/>
  <c r="K33" i="122" s="1"/>
  <c r="L33" i="122" s="1"/>
  <c r="M33" i="122" s="1"/>
  <c r="N33" i="122" s="1"/>
  <c r="O33" i="122" s="1"/>
  <c r="K60" i="121"/>
  <c r="CK56" i="122"/>
  <c r="FQ56" i="122" s="1"/>
  <c r="IW56" i="122" s="1"/>
  <c r="F56" i="122"/>
  <c r="D25" i="122"/>
  <c r="E25" i="122" s="1"/>
  <c r="F25" i="122" s="1"/>
  <c r="G25" i="122" s="1"/>
  <c r="H25" i="122" s="1"/>
  <c r="I25" i="122" s="1"/>
  <c r="J25" i="122" s="1"/>
  <c r="K25" i="122" s="1"/>
  <c r="L25" i="122" s="1"/>
  <c r="M25" i="122" s="1"/>
  <c r="N25" i="122" s="1"/>
  <c r="O25" i="122" s="1"/>
  <c r="K39" i="121"/>
  <c r="K61" i="121"/>
  <c r="F82" i="122"/>
  <c r="CK82" i="122"/>
  <c r="FQ82" i="122" s="1"/>
  <c r="IW82" i="122" s="1"/>
  <c r="F78" i="122"/>
  <c r="CK78" i="122"/>
  <c r="FQ78" i="122" s="1"/>
  <c r="IW78" i="122" s="1"/>
  <c r="E74" i="122"/>
  <c r="CJ74" i="122"/>
  <c r="FP74" i="122" s="1"/>
  <c r="IV74" i="122" s="1"/>
  <c r="D38" i="122"/>
  <c r="E38" i="122" s="1"/>
  <c r="F38" i="122" s="1"/>
  <c r="G38" i="122" s="1"/>
  <c r="H38" i="122" s="1"/>
  <c r="I38" i="122" s="1"/>
  <c r="J38" i="122" s="1"/>
  <c r="K38" i="122" s="1"/>
  <c r="L38" i="122" s="1"/>
  <c r="M38" i="122" s="1"/>
  <c r="N38" i="122" s="1"/>
  <c r="O38" i="122" s="1"/>
  <c r="K106" i="121"/>
  <c r="D34" i="122"/>
  <c r="E34" i="122" s="1"/>
  <c r="F34" i="122" s="1"/>
  <c r="G34" i="122" s="1"/>
  <c r="H34" i="122" s="1"/>
  <c r="I34" i="122" s="1"/>
  <c r="J34" i="122" s="1"/>
  <c r="K34" i="122" s="1"/>
  <c r="L34" i="122" s="1"/>
  <c r="M34" i="122" s="1"/>
  <c r="N34" i="122" s="1"/>
  <c r="O34" i="122" s="1"/>
  <c r="K62" i="121"/>
  <c r="D29" i="122"/>
  <c r="E29" i="122" s="1"/>
  <c r="F29" i="122" s="1"/>
  <c r="G29" i="122" s="1"/>
  <c r="H29" i="122" s="1"/>
  <c r="I29" i="122" s="1"/>
  <c r="J29" i="122" s="1"/>
  <c r="K29" i="122" s="1"/>
  <c r="L29" i="122" s="1"/>
  <c r="M29" i="122" s="1"/>
  <c r="N29" i="122" s="1"/>
  <c r="O29" i="122" s="1"/>
  <c r="K48" i="121"/>
  <c r="E93" i="122"/>
  <c r="F93" i="122" s="1"/>
  <c r="G93" i="122" s="1"/>
  <c r="H93" i="122" s="1"/>
  <c r="I93" i="122" s="1"/>
  <c r="J93" i="122" s="1"/>
  <c r="K93" i="122" s="1"/>
  <c r="L93" i="122" s="1"/>
  <c r="M93" i="122" s="1"/>
  <c r="N93" i="122" s="1"/>
  <c r="O93" i="122" s="1"/>
  <c r="GB96" i="122"/>
  <c r="K86" i="121"/>
  <c r="D39" i="122"/>
  <c r="E39" i="122" s="1"/>
  <c r="F39" i="122" s="1"/>
  <c r="G39" i="122" s="1"/>
  <c r="H39" i="122" s="1"/>
  <c r="I39" i="122" s="1"/>
  <c r="J39" i="122" s="1"/>
  <c r="K39" i="122" s="1"/>
  <c r="L39" i="122" s="1"/>
  <c r="M39" i="122" s="1"/>
  <c r="N39" i="122" s="1"/>
  <c r="O39" i="122" s="1"/>
  <c r="K107" i="121"/>
  <c r="D16" i="122"/>
  <c r="E16" i="122" s="1"/>
  <c r="K16" i="121"/>
  <c r="E73" i="122"/>
  <c r="CJ73" i="122"/>
  <c r="FP73" i="122" s="1"/>
  <c r="IV73" i="122" s="1"/>
  <c r="CK81" i="122"/>
  <c r="FQ81" i="122" s="1"/>
  <c r="IW81" i="122" s="1"/>
  <c r="F81" i="122"/>
  <c r="GB100" i="122"/>
  <c r="K90" i="121"/>
  <c r="K111" i="121"/>
  <c r="D84" i="122"/>
  <c r="K64" i="121"/>
  <c r="D65" i="122"/>
  <c r="CK80" i="122"/>
  <c r="FQ80" i="122" s="1"/>
  <c r="IW80" i="122" s="1"/>
  <c r="F80" i="122"/>
  <c r="E76" i="122"/>
  <c r="CJ76" i="122"/>
  <c r="FP76" i="122" s="1"/>
  <c r="IV76" i="122" s="1"/>
  <c r="E95" i="122"/>
  <c r="F95" i="122" s="1"/>
  <c r="G95" i="122" s="1"/>
  <c r="H95" i="122" s="1"/>
  <c r="I95" i="122" s="1"/>
  <c r="J95" i="122" s="1"/>
  <c r="K95" i="122" s="1"/>
  <c r="L95" i="122" s="1"/>
  <c r="M95" i="122" s="1"/>
  <c r="N95" i="122" s="1"/>
  <c r="O95" i="122" s="1"/>
  <c r="GB99" i="122"/>
  <c r="K89" i="121"/>
  <c r="E77" i="122"/>
  <c r="CJ77" i="122"/>
  <c r="FP77" i="122" s="1"/>
  <c r="IV77" i="122" s="1"/>
  <c r="GB101" i="122"/>
  <c r="K91" i="121"/>
  <c r="GB97" i="122"/>
  <c r="K87" i="121"/>
  <c r="D40" i="122"/>
  <c r="E40" i="122" s="1"/>
  <c r="F40" i="122" s="1"/>
  <c r="G40" i="122" s="1"/>
  <c r="H40" i="122" s="1"/>
  <c r="I40" i="122" s="1"/>
  <c r="J40" i="122" s="1"/>
  <c r="K40" i="122" s="1"/>
  <c r="L40" i="122" s="1"/>
  <c r="M40" i="122" s="1"/>
  <c r="N40" i="122" s="1"/>
  <c r="O40" i="122" s="1"/>
  <c r="K108" i="121"/>
  <c r="GB98" i="122"/>
  <c r="K88" i="121"/>
  <c r="D41" i="122"/>
  <c r="E41" i="122" s="1"/>
  <c r="F41" i="122" s="1"/>
  <c r="G41" i="122" s="1"/>
  <c r="H41" i="122" s="1"/>
  <c r="I41" i="122" s="1"/>
  <c r="J41" i="122" s="1"/>
  <c r="K41" i="122" s="1"/>
  <c r="L41" i="122" s="1"/>
  <c r="M41" i="122" s="1"/>
  <c r="N41" i="122" s="1"/>
  <c r="O41" i="122" s="1"/>
  <c r="K109" i="121"/>
  <c r="K68" i="121"/>
  <c r="D91" i="122"/>
  <c r="E75" i="122"/>
  <c r="CJ75" i="122"/>
  <c r="FP75" i="122" s="1"/>
  <c r="IV75" i="122" s="1"/>
  <c r="G55" i="122"/>
  <c r="CL55" i="122"/>
  <c r="FR55" i="122" s="1"/>
  <c r="IX55" i="122" s="1"/>
  <c r="DZ7" i="127"/>
  <c r="K92" i="121"/>
  <c r="GB102" i="122"/>
  <c r="GF103" i="122"/>
  <c r="GI92" i="122"/>
  <c r="F66" i="121"/>
  <c r="F47" i="121"/>
  <c r="E37" i="121"/>
  <c r="F37" i="121" s="1"/>
  <c r="G52" i="121"/>
  <c r="F52" i="121"/>
  <c r="D30" i="122" s="1"/>
  <c r="F100" i="121"/>
  <c r="F97" i="121"/>
  <c r="F93" i="121"/>
  <c r="F104" i="121"/>
  <c r="F95" i="121"/>
  <c r="E30" i="122" l="1"/>
  <c r="F30" i="122" s="1"/>
  <c r="G30" i="122" s="1"/>
  <c r="H30" i="122" s="1"/>
  <c r="I30" i="122" s="1"/>
  <c r="J30" i="122" s="1"/>
  <c r="K30" i="122" s="1"/>
  <c r="L30" i="122" s="1"/>
  <c r="M30" i="122" s="1"/>
  <c r="N30" i="122" s="1"/>
  <c r="O30" i="122" s="1"/>
  <c r="C93" i="122"/>
  <c r="BM32" i="128"/>
  <c r="BL9" i="128"/>
  <c r="CK76" i="122"/>
  <c r="FQ76" i="122" s="1"/>
  <c r="IW76" i="122" s="1"/>
  <c r="F76" i="122"/>
  <c r="CK73" i="122"/>
  <c r="FQ73" i="122" s="1"/>
  <c r="IW73" i="122" s="1"/>
  <c r="F73" i="122"/>
  <c r="D66" i="122"/>
  <c r="K66" i="121"/>
  <c r="GC97" i="122"/>
  <c r="GD97" i="122" s="1"/>
  <c r="GE97" i="122" s="1"/>
  <c r="GF97" i="122" s="1"/>
  <c r="GG97" i="122" s="1"/>
  <c r="GH97" i="122" s="1"/>
  <c r="GI97" i="122" s="1"/>
  <c r="GJ97" i="122" s="1"/>
  <c r="GK97" i="122" s="1"/>
  <c r="GL97" i="122" s="1"/>
  <c r="GM97" i="122" s="1"/>
  <c r="GC101" i="122"/>
  <c r="GD101" i="122" s="1"/>
  <c r="GE101" i="122" s="1"/>
  <c r="GF101" i="122" s="1"/>
  <c r="GG101" i="122" s="1"/>
  <c r="GH101" i="122" s="1"/>
  <c r="GI101" i="122" s="1"/>
  <c r="GJ101" i="122" s="1"/>
  <c r="GK101" i="122" s="1"/>
  <c r="GL101" i="122" s="1"/>
  <c r="GM101" i="122" s="1"/>
  <c r="F74" i="122"/>
  <c r="CK74" i="122"/>
  <c r="FQ74" i="122" s="1"/>
  <c r="IW74" i="122" s="1"/>
  <c r="E91" i="122"/>
  <c r="F91" i="122" s="1"/>
  <c r="G91" i="122" s="1"/>
  <c r="H91" i="122" s="1"/>
  <c r="I91" i="122" s="1"/>
  <c r="J91" i="122" s="1"/>
  <c r="K91" i="122" s="1"/>
  <c r="L91" i="122" s="1"/>
  <c r="M91" i="122" s="1"/>
  <c r="N91" i="122" s="1"/>
  <c r="O91" i="122" s="1"/>
  <c r="E84" i="122"/>
  <c r="CJ84" i="122"/>
  <c r="FP84" i="122" s="1"/>
  <c r="IV84" i="122" s="1"/>
  <c r="K100" i="121"/>
  <c r="D79" i="122"/>
  <c r="CK77" i="122"/>
  <c r="FQ77" i="122" s="1"/>
  <c r="IW77" i="122" s="1"/>
  <c r="F77" i="122"/>
  <c r="GC96" i="122"/>
  <c r="GD96" i="122" s="1"/>
  <c r="GE96" i="122" s="1"/>
  <c r="GF96" i="122" s="1"/>
  <c r="GG96" i="122" s="1"/>
  <c r="GH96" i="122" s="1"/>
  <c r="GI96" i="122" s="1"/>
  <c r="GJ96" i="122" s="1"/>
  <c r="GK96" i="122" s="1"/>
  <c r="GL96" i="122" s="1"/>
  <c r="GM96" i="122" s="1"/>
  <c r="G78" i="122"/>
  <c r="CL78" i="122"/>
  <c r="FR78" i="122" s="1"/>
  <c r="IX78" i="122" s="1"/>
  <c r="D31" i="122"/>
  <c r="E31" i="122" s="1"/>
  <c r="F31" i="122" s="1"/>
  <c r="G31" i="122" s="1"/>
  <c r="H31" i="122" s="1"/>
  <c r="I31" i="122" s="1"/>
  <c r="J31" i="122" s="1"/>
  <c r="K31" i="122" s="1"/>
  <c r="L31" i="122" s="1"/>
  <c r="M31" i="122" s="1"/>
  <c r="N31" i="122" s="1"/>
  <c r="O31" i="122" s="1"/>
  <c r="K52" i="121"/>
  <c r="GC99" i="122"/>
  <c r="GD99" i="122" s="1"/>
  <c r="GE99" i="122" s="1"/>
  <c r="GF99" i="122" s="1"/>
  <c r="GG99" i="122" s="1"/>
  <c r="GH99" i="122" s="1"/>
  <c r="GI99" i="122" s="1"/>
  <c r="GJ99" i="122" s="1"/>
  <c r="GK99" i="122" s="1"/>
  <c r="GL99" i="122" s="1"/>
  <c r="GM99" i="122" s="1"/>
  <c r="GC100" i="122"/>
  <c r="GD100" i="122" s="1"/>
  <c r="GE100" i="122" s="1"/>
  <c r="GF100" i="122" s="1"/>
  <c r="GG100" i="122" s="1"/>
  <c r="GH100" i="122" s="1"/>
  <c r="GI100" i="122" s="1"/>
  <c r="GJ100" i="122" s="1"/>
  <c r="GK100" i="122" s="1"/>
  <c r="GL100" i="122" s="1"/>
  <c r="GM100" i="122" s="1"/>
  <c r="CL82" i="122"/>
  <c r="FR82" i="122" s="1"/>
  <c r="IX82" i="122" s="1"/>
  <c r="G82" i="122"/>
  <c r="CK72" i="122"/>
  <c r="FQ72" i="122" s="1"/>
  <c r="IW72" i="122" s="1"/>
  <c r="F72" i="122"/>
  <c r="D86" i="122"/>
  <c r="K95" i="121"/>
  <c r="D83" i="122"/>
  <c r="K104" i="121"/>
  <c r="F75" i="122"/>
  <c r="CK75" i="122"/>
  <c r="FQ75" i="122" s="1"/>
  <c r="IW75" i="122" s="1"/>
  <c r="K97" i="121"/>
  <c r="D104" i="122"/>
  <c r="C95" i="122"/>
  <c r="G81" i="122"/>
  <c r="CL81" i="122"/>
  <c r="FR81" i="122" s="1"/>
  <c r="IX81" i="122" s="1"/>
  <c r="D23" i="122"/>
  <c r="E23" i="122" s="1"/>
  <c r="F23" i="122" s="1"/>
  <c r="G23" i="122" s="1"/>
  <c r="H23" i="122" s="1"/>
  <c r="I23" i="122" s="1"/>
  <c r="J23" i="122" s="1"/>
  <c r="K23" i="122" s="1"/>
  <c r="L23" i="122" s="1"/>
  <c r="M23" i="122" s="1"/>
  <c r="N23" i="122" s="1"/>
  <c r="O23" i="122" s="1"/>
  <c r="D28" i="122"/>
  <c r="E28" i="122" s="1"/>
  <c r="F28" i="122" s="1"/>
  <c r="G28" i="122" s="1"/>
  <c r="H28" i="122" s="1"/>
  <c r="I28" i="122" s="1"/>
  <c r="J28" i="122" s="1"/>
  <c r="K28" i="122" s="1"/>
  <c r="L28" i="122" s="1"/>
  <c r="M28" i="122" s="1"/>
  <c r="N28" i="122" s="1"/>
  <c r="O28" i="122" s="1"/>
  <c r="K47" i="121"/>
  <c r="G80" i="122"/>
  <c r="CL80" i="122"/>
  <c r="FR80" i="122" s="1"/>
  <c r="IX80" i="122" s="1"/>
  <c r="CL56" i="122"/>
  <c r="FR56" i="122" s="1"/>
  <c r="IX56" i="122" s="1"/>
  <c r="G56" i="122"/>
  <c r="H55" i="122"/>
  <c r="CM55" i="122"/>
  <c r="FS55" i="122" s="1"/>
  <c r="IY55" i="122" s="1"/>
  <c r="E65" i="122"/>
  <c r="CJ65" i="122"/>
  <c r="FP65" i="122" s="1"/>
  <c r="IV65" i="122" s="1"/>
  <c r="GC98" i="122"/>
  <c r="GD98" i="122" s="1"/>
  <c r="GE98" i="122" s="1"/>
  <c r="GF98" i="122" s="1"/>
  <c r="GG98" i="122" s="1"/>
  <c r="GH98" i="122" s="1"/>
  <c r="GI98" i="122" s="1"/>
  <c r="GJ98" i="122" s="1"/>
  <c r="GK98" i="122" s="1"/>
  <c r="GL98" i="122" s="1"/>
  <c r="GM98" i="122" s="1"/>
  <c r="EA7" i="127"/>
  <c r="GC102" i="122"/>
  <c r="D103" i="122"/>
  <c r="K93" i="121"/>
  <c r="GG103" i="122"/>
  <c r="C39" i="122"/>
  <c r="C34" i="122"/>
  <c r="C29" i="122"/>
  <c r="C38" i="122"/>
  <c r="C25" i="122"/>
  <c r="C33" i="122"/>
  <c r="C42" i="122"/>
  <c r="C17" i="122"/>
  <c r="C41" i="122"/>
  <c r="C40" i="122"/>
  <c r="GJ92" i="122"/>
  <c r="F16" i="122"/>
  <c r="G37" i="121"/>
  <c r="K37" i="121" s="1"/>
  <c r="C30" i="122" l="1"/>
  <c r="C101" i="122"/>
  <c r="C96" i="122"/>
  <c r="C97" i="122"/>
  <c r="C99" i="122"/>
  <c r="BN32" i="128"/>
  <c r="BM9" i="128"/>
  <c r="C100" i="122"/>
  <c r="CL74" i="122"/>
  <c r="FR74" i="122" s="1"/>
  <c r="IX74" i="122" s="1"/>
  <c r="G74" i="122"/>
  <c r="H81" i="122"/>
  <c r="CM81" i="122"/>
  <c r="FS81" i="122" s="1"/>
  <c r="IY81" i="122" s="1"/>
  <c r="G72" i="122"/>
  <c r="CL72" i="122"/>
  <c r="FR72" i="122" s="1"/>
  <c r="IX72" i="122" s="1"/>
  <c r="CM56" i="122"/>
  <c r="FS56" i="122" s="1"/>
  <c r="IY56" i="122" s="1"/>
  <c r="H56" i="122"/>
  <c r="E104" i="122"/>
  <c r="F104" i="122" s="1"/>
  <c r="G104" i="122" s="1"/>
  <c r="H104" i="122" s="1"/>
  <c r="I104" i="122" s="1"/>
  <c r="J104" i="122" s="1"/>
  <c r="K104" i="122" s="1"/>
  <c r="L104" i="122" s="1"/>
  <c r="M104" i="122" s="1"/>
  <c r="N104" i="122" s="1"/>
  <c r="O104" i="122" s="1"/>
  <c r="E79" i="122"/>
  <c r="CJ79" i="122"/>
  <c r="FP79" i="122" s="1"/>
  <c r="IV79" i="122" s="1"/>
  <c r="E66" i="122"/>
  <c r="CJ66" i="122"/>
  <c r="FP66" i="122" s="1"/>
  <c r="IV66" i="122" s="1"/>
  <c r="CM80" i="122"/>
  <c r="FS80" i="122" s="1"/>
  <c r="IY80" i="122" s="1"/>
  <c r="H80" i="122"/>
  <c r="G73" i="122"/>
  <c r="CL73" i="122"/>
  <c r="FR73" i="122" s="1"/>
  <c r="IX73" i="122" s="1"/>
  <c r="G75" i="122"/>
  <c r="CL75" i="122"/>
  <c r="FR75" i="122" s="1"/>
  <c r="IX75" i="122" s="1"/>
  <c r="CK84" i="122"/>
  <c r="FQ84" i="122" s="1"/>
  <c r="IW84" i="122" s="1"/>
  <c r="F84" i="122"/>
  <c r="CJ86" i="122"/>
  <c r="FP86" i="122" s="1"/>
  <c r="IV86" i="122" s="1"/>
  <c r="E86" i="122"/>
  <c r="F65" i="122"/>
  <c r="CK65" i="122"/>
  <c r="FQ65" i="122" s="1"/>
  <c r="IW65" i="122" s="1"/>
  <c r="CL77" i="122"/>
  <c r="FR77" i="122" s="1"/>
  <c r="IX77" i="122" s="1"/>
  <c r="G77" i="122"/>
  <c r="C91" i="122"/>
  <c r="G76" i="122"/>
  <c r="CL76" i="122"/>
  <c r="FR76" i="122" s="1"/>
  <c r="IX76" i="122" s="1"/>
  <c r="H78" i="122"/>
  <c r="CM78" i="122"/>
  <c r="FS78" i="122" s="1"/>
  <c r="IY78" i="122" s="1"/>
  <c r="I55" i="122"/>
  <c r="CN55" i="122"/>
  <c r="FT55" i="122" s="1"/>
  <c r="IZ55" i="122" s="1"/>
  <c r="H82" i="122"/>
  <c r="CM82" i="122"/>
  <c r="FS82" i="122" s="1"/>
  <c r="IY82" i="122" s="1"/>
  <c r="C98" i="122"/>
  <c r="E83" i="122"/>
  <c r="CJ83" i="122"/>
  <c r="FP83" i="122" s="1"/>
  <c r="IV83" i="122" s="1"/>
  <c r="EB7" i="127"/>
  <c r="GD102" i="122"/>
  <c r="E103" i="122"/>
  <c r="GH103" i="122"/>
  <c r="C28" i="122"/>
  <c r="C23" i="122"/>
  <c r="C31" i="122"/>
  <c r="GK92" i="122"/>
  <c r="G16" i="122"/>
  <c r="C23" i="128"/>
  <c r="D23" i="128" s="1"/>
  <c r="E23" i="128" s="1"/>
  <c r="F23" i="128" s="1"/>
  <c r="G23" i="128" s="1"/>
  <c r="H23" i="128" s="1"/>
  <c r="I23" i="128" s="1"/>
  <c r="J23" i="128" s="1"/>
  <c r="K23" i="128" s="1"/>
  <c r="L23" i="128" s="1"/>
  <c r="M23" i="128" s="1"/>
  <c r="N23" i="128" s="1"/>
  <c r="O23" i="128" s="1"/>
  <c r="P23" i="128" s="1"/>
  <c r="Q23" i="128" s="1"/>
  <c r="R23" i="128" s="1"/>
  <c r="S23" i="128" s="1"/>
  <c r="T23" i="128" s="1"/>
  <c r="U23" i="128" s="1"/>
  <c r="V23" i="128" s="1"/>
  <c r="W23" i="128" s="1"/>
  <c r="X23" i="128" s="1"/>
  <c r="Y23" i="128" s="1"/>
  <c r="Z23" i="128" s="1"/>
  <c r="AA23" i="128" s="1"/>
  <c r="AB23" i="128" s="1"/>
  <c r="AC23" i="128" s="1"/>
  <c r="AD23" i="128" s="1"/>
  <c r="AE23" i="128" s="1"/>
  <c r="AF23" i="128" s="1"/>
  <c r="AG23" i="128" s="1"/>
  <c r="AH23" i="128" s="1"/>
  <c r="AI23" i="128" s="1"/>
  <c r="AJ23" i="128" s="1"/>
  <c r="AK23" i="128" s="1"/>
  <c r="AL23" i="128" s="1"/>
  <c r="AM23" i="128" s="1"/>
  <c r="AN23" i="128" s="1"/>
  <c r="AO23" i="128" s="1"/>
  <c r="AP23" i="128" s="1"/>
  <c r="AQ23" i="128" s="1"/>
  <c r="AR23" i="128" s="1"/>
  <c r="AS23" i="128" s="1"/>
  <c r="AT23" i="128" s="1"/>
  <c r="AU23" i="128" s="1"/>
  <c r="AV23" i="128" s="1"/>
  <c r="AW23" i="128" s="1"/>
  <c r="AX23" i="128" s="1"/>
  <c r="AY23" i="128" s="1"/>
  <c r="AZ23" i="128" s="1"/>
  <c r="BA23" i="128" s="1"/>
  <c r="BB23" i="128" s="1"/>
  <c r="BC23" i="128" s="1"/>
  <c r="BD23" i="128" s="1"/>
  <c r="BE23" i="128" s="1"/>
  <c r="BF23" i="128" s="1"/>
  <c r="BG23" i="128" s="1"/>
  <c r="BH23" i="128" s="1"/>
  <c r="BI23" i="128" s="1"/>
  <c r="BJ23" i="128" s="1"/>
  <c r="BK23" i="128" s="1"/>
  <c r="BL23" i="128" s="1"/>
  <c r="BM23" i="128" s="1"/>
  <c r="BN23" i="128" s="1"/>
  <c r="BO23" i="128" s="1"/>
  <c r="BP23" i="128" s="1"/>
  <c r="BQ23" i="128" s="1"/>
  <c r="BR23" i="128" s="1"/>
  <c r="BS23" i="128" s="1"/>
  <c r="BT23" i="128" s="1"/>
  <c r="BU23" i="128" s="1"/>
  <c r="BV23" i="128" s="1"/>
  <c r="BW23" i="128" s="1"/>
  <c r="BX23" i="128" s="1"/>
  <c r="BY23" i="128" s="1"/>
  <c r="BZ23" i="128" s="1"/>
  <c r="CA23" i="128" s="1"/>
  <c r="CB23" i="128" s="1"/>
  <c r="CC23" i="128" s="1"/>
  <c r="CD23" i="128" s="1"/>
  <c r="CE23" i="128" s="1"/>
  <c r="CF23" i="128" s="1"/>
  <c r="CG23" i="128" s="1"/>
  <c r="CH23" i="128" s="1"/>
  <c r="CI23" i="128" s="1"/>
  <c r="CJ23" i="128" s="1"/>
  <c r="CK23" i="128" s="1"/>
  <c r="CL23" i="128" s="1"/>
  <c r="CM23" i="128" s="1"/>
  <c r="CN23" i="128" s="1"/>
  <c r="CO23" i="128" s="1"/>
  <c r="CP23" i="128" s="1"/>
  <c r="CQ23" i="128" s="1"/>
  <c r="CR23" i="128" s="1"/>
  <c r="CS23" i="128" s="1"/>
  <c r="CT23" i="128" s="1"/>
  <c r="CU23" i="128" s="1"/>
  <c r="CV23" i="128" s="1"/>
  <c r="CW23" i="128" s="1"/>
  <c r="CX23" i="128" s="1"/>
  <c r="CY23" i="128" s="1"/>
  <c r="CZ23" i="128" s="1"/>
  <c r="DA23" i="128" s="1"/>
  <c r="DB23" i="128" s="1"/>
  <c r="DC23" i="128" s="1"/>
  <c r="DD23" i="128" s="1"/>
  <c r="DE23" i="128" s="1"/>
  <c r="DF23" i="128" s="1"/>
  <c r="DG23" i="128" s="1"/>
  <c r="DH23" i="128" s="1"/>
  <c r="DI23" i="128" s="1"/>
  <c r="DJ23" i="128" s="1"/>
  <c r="DK23" i="128" s="1"/>
  <c r="DL23" i="128" s="1"/>
  <c r="DM23" i="128" s="1"/>
  <c r="DN23" i="128" s="1"/>
  <c r="DO23" i="128" s="1"/>
  <c r="DP23" i="128" s="1"/>
  <c r="DQ23" i="128" s="1"/>
  <c r="DR23" i="128" s="1"/>
  <c r="DS23" i="128" s="1"/>
  <c r="DT23" i="128" s="1"/>
  <c r="DU23" i="128" s="1"/>
  <c r="DV23" i="128" s="1"/>
  <c r="DW23" i="128" s="1"/>
  <c r="DX23" i="128" s="1"/>
  <c r="DY23" i="128" s="1"/>
  <c r="DZ23" i="128" s="1"/>
  <c r="EA23" i="128" s="1"/>
  <c r="EB23" i="128" s="1"/>
  <c r="EC23" i="128" s="1"/>
  <c r="ED23" i="128" s="1"/>
  <c r="EE23" i="128" s="1"/>
  <c r="EF23" i="128" s="1"/>
  <c r="EG23" i="128" s="1"/>
  <c r="EH23" i="128" s="1"/>
  <c r="EI23" i="128" s="1"/>
  <c r="EJ23" i="128" s="1"/>
  <c r="EK23" i="128" s="1"/>
  <c r="EL23" i="128" s="1"/>
  <c r="EM23" i="128" s="1"/>
  <c r="EN23" i="128" s="1"/>
  <c r="EO23" i="128" s="1"/>
  <c r="EP23" i="128" s="1"/>
  <c r="EQ23" i="128" s="1"/>
  <c r="ER23" i="128" s="1"/>
  <c r="ES23" i="128" s="1"/>
  <c r="ET23" i="128" s="1"/>
  <c r="EU23" i="128" s="1"/>
  <c r="EV23" i="128" s="1"/>
  <c r="EW23" i="128" s="1"/>
  <c r="EX23" i="128" s="1"/>
  <c r="EY23" i="128" s="1"/>
  <c r="EZ23" i="128" s="1"/>
  <c r="FA23" i="128" s="1"/>
  <c r="FB23" i="128" s="1"/>
  <c r="FC23" i="128" s="1"/>
  <c r="FD23" i="128" s="1"/>
  <c r="FE23" i="128" s="1"/>
  <c r="FF23" i="128" s="1"/>
  <c r="FG23" i="128" s="1"/>
  <c r="FH23" i="128" s="1"/>
  <c r="FI23" i="128" s="1"/>
  <c r="FJ23" i="128" s="1"/>
  <c r="FK23" i="128" s="1"/>
  <c r="FL23" i="128" s="1"/>
  <c r="FM23" i="128" s="1"/>
  <c r="FN23" i="128" s="1"/>
  <c r="FO23" i="128" s="1"/>
  <c r="FP23" i="128" s="1"/>
  <c r="FQ23" i="128" s="1"/>
  <c r="FR23" i="128" s="1"/>
  <c r="FS23" i="128" s="1"/>
  <c r="FT23" i="128" s="1"/>
  <c r="FU23" i="128" s="1"/>
  <c r="FV23" i="128" s="1"/>
  <c r="FW23" i="128" s="1"/>
  <c r="FX23" i="128" s="1"/>
  <c r="FY23" i="128" s="1"/>
  <c r="FZ23" i="128" s="1"/>
  <c r="GA23" i="128" s="1"/>
  <c r="GB23" i="128" s="1"/>
  <c r="GC23" i="128" s="1"/>
  <c r="GD23" i="128" s="1"/>
  <c r="GE23" i="128" s="1"/>
  <c r="GF23" i="128" s="1"/>
  <c r="GG23" i="128" s="1"/>
  <c r="GH23" i="128" s="1"/>
  <c r="GI23" i="128" s="1"/>
  <c r="GJ23" i="128" s="1"/>
  <c r="GK23" i="128" s="1"/>
  <c r="GL23" i="128" s="1"/>
  <c r="GM23" i="128" s="1"/>
  <c r="GN23" i="128" s="1"/>
  <c r="GO23" i="128" s="1"/>
  <c r="GP23" i="128" s="1"/>
  <c r="GQ23" i="128" s="1"/>
  <c r="GR23" i="128" s="1"/>
  <c r="GS23" i="128" s="1"/>
  <c r="GT23" i="128" s="1"/>
  <c r="GU23" i="128" s="1"/>
  <c r="GV23" i="128" s="1"/>
  <c r="GW23" i="128" s="1"/>
  <c r="GX23" i="128" s="1"/>
  <c r="GY23" i="128" s="1"/>
  <c r="GZ23" i="128" s="1"/>
  <c r="HA23" i="128" s="1"/>
  <c r="HB23" i="128" s="1"/>
  <c r="HC23" i="128" s="1"/>
  <c r="HD23" i="128" s="1"/>
  <c r="HE23" i="128" s="1"/>
  <c r="HF23" i="128" s="1"/>
  <c r="HG23" i="128" s="1"/>
  <c r="HH23" i="128" s="1"/>
  <c r="HI23" i="128" s="1"/>
  <c r="HJ23" i="128" s="1"/>
  <c r="HK23" i="128" s="1"/>
  <c r="HL23" i="128" s="1"/>
  <c r="HM23" i="128" s="1"/>
  <c r="HN23" i="128" s="1"/>
  <c r="HO23" i="128" s="1"/>
  <c r="HP23" i="128" s="1"/>
  <c r="HQ23" i="128" s="1"/>
  <c r="HR23" i="128" s="1"/>
  <c r="HS23" i="128" s="1"/>
  <c r="HT23" i="128" s="1"/>
  <c r="HU23" i="128" s="1"/>
  <c r="HV23" i="128" s="1"/>
  <c r="HW23" i="128" s="1"/>
  <c r="HX23" i="128" s="1"/>
  <c r="HY23" i="128" s="1"/>
  <c r="HZ23" i="128" s="1"/>
  <c r="IA23" i="128" s="1"/>
  <c r="IB23" i="128" s="1"/>
  <c r="IC23" i="128" s="1"/>
  <c r="ID23" i="128" s="1"/>
  <c r="IE23" i="128" s="1"/>
  <c r="IF23" i="128" s="1"/>
  <c r="IG23" i="128" s="1"/>
  <c r="IH23" i="128" s="1"/>
  <c r="II23" i="128" s="1"/>
  <c r="IJ23" i="128" s="1"/>
  <c r="IK23" i="128" s="1"/>
  <c r="IL23" i="128" s="1"/>
  <c r="IM23" i="128" s="1"/>
  <c r="IN23" i="128" s="1"/>
  <c r="IO23" i="128" s="1"/>
  <c r="IP23" i="128" s="1"/>
  <c r="IQ23" i="128" s="1"/>
  <c r="IR23" i="128" s="1"/>
  <c r="IS23" i="128" s="1"/>
  <c r="IT23" i="128" s="1"/>
  <c r="IU23" i="128" s="1"/>
  <c r="IV23" i="128" s="1"/>
  <c r="IW23" i="128" s="1"/>
  <c r="IX23" i="128" s="1"/>
  <c r="IY23" i="128" s="1"/>
  <c r="IZ23" i="128" s="1"/>
  <c r="JA23" i="128" s="1"/>
  <c r="JB23" i="128" s="1"/>
  <c r="JC23" i="128" s="1"/>
  <c r="JD23" i="128" s="1"/>
  <c r="JE23" i="128" s="1"/>
  <c r="JF23" i="128" s="1"/>
  <c r="JG23" i="128" s="1"/>
  <c r="JH23" i="128" s="1"/>
  <c r="JI23" i="128" s="1"/>
  <c r="JJ23" i="128" s="1"/>
  <c r="JK23" i="128" s="1"/>
  <c r="JL23" i="128" s="1"/>
  <c r="JM23" i="128" s="1"/>
  <c r="JN23" i="128" s="1"/>
  <c r="JO23" i="128" s="1"/>
  <c r="JP23" i="128" s="1"/>
  <c r="JQ23" i="128" s="1"/>
  <c r="JR23" i="128" s="1"/>
  <c r="JS23" i="128" s="1"/>
  <c r="JT23" i="128" s="1"/>
  <c r="JU23" i="128" s="1"/>
  <c r="JV23" i="128" s="1"/>
  <c r="JW23" i="128" s="1"/>
  <c r="JX23" i="128" s="1"/>
  <c r="JY23" i="128" s="1"/>
  <c r="JZ23" i="128" s="1"/>
  <c r="KA23" i="128" s="1"/>
  <c r="KB23" i="128" s="1"/>
  <c r="KC23" i="128" s="1"/>
  <c r="KD23" i="128" s="1"/>
  <c r="KE23" i="128" s="1"/>
  <c r="KF23" i="128" s="1"/>
  <c r="KG23" i="128" s="1"/>
  <c r="KH23" i="128" s="1"/>
  <c r="KI23" i="128" s="1"/>
  <c r="KJ23" i="128" s="1"/>
  <c r="KK23" i="128" s="1"/>
  <c r="KL23" i="128" s="1"/>
  <c r="KM23" i="128" s="1"/>
  <c r="KN23" i="128" s="1"/>
  <c r="KO23" i="128" s="1"/>
  <c r="C22" i="128"/>
  <c r="D22" i="128" s="1"/>
  <c r="E22" i="128" s="1"/>
  <c r="F22" i="128" s="1"/>
  <c r="G22" i="128" s="1"/>
  <c r="H22" i="128" s="1"/>
  <c r="I22" i="128" s="1"/>
  <c r="J22" i="128" s="1"/>
  <c r="K22" i="128" s="1"/>
  <c r="L22" i="128" s="1"/>
  <c r="M22" i="128" s="1"/>
  <c r="N22" i="128" s="1"/>
  <c r="O22" i="128" s="1"/>
  <c r="P22" i="128" s="1"/>
  <c r="Q22" i="128" s="1"/>
  <c r="R22" i="128" s="1"/>
  <c r="S22" i="128" s="1"/>
  <c r="T22" i="128" s="1"/>
  <c r="U22" i="128" s="1"/>
  <c r="V22" i="128" s="1"/>
  <c r="W22" i="128" s="1"/>
  <c r="X22" i="128" s="1"/>
  <c r="Y22" i="128" s="1"/>
  <c r="Z22" i="128" s="1"/>
  <c r="AA22" i="128" s="1"/>
  <c r="AB22" i="128" s="1"/>
  <c r="AC22" i="128" s="1"/>
  <c r="AD22" i="128" s="1"/>
  <c r="AE22" i="128" s="1"/>
  <c r="AF22" i="128" s="1"/>
  <c r="AG22" i="128" s="1"/>
  <c r="AH22" i="128" s="1"/>
  <c r="AI22" i="128" s="1"/>
  <c r="AJ22" i="128" s="1"/>
  <c r="AK22" i="128" s="1"/>
  <c r="AL22" i="128" s="1"/>
  <c r="AM22" i="128" s="1"/>
  <c r="AN22" i="128" s="1"/>
  <c r="AO22" i="128" s="1"/>
  <c r="AP22" i="128" s="1"/>
  <c r="AQ22" i="128" s="1"/>
  <c r="AR22" i="128" s="1"/>
  <c r="AS22" i="128" s="1"/>
  <c r="AT22" i="128" s="1"/>
  <c r="AU22" i="128" s="1"/>
  <c r="AV22" i="128" s="1"/>
  <c r="AW22" i="128" s="1"/>
  <c r="AX22" i="128" s="1"/>
  <c r="AY22" i="128" s="1"/>
  <c r="AZ22" i="128" s="1"/>
  <c r="BA22" i="128" s="1"/>
  <c r="BB22" i="128" s="1"/>
  <c r="BC22" i="128" s="1"/>
  <c r="BD22" i="128" s="1"/>
  <c r="BE22" i="128" s="1"/>
  <c r="BF22" i="128" s="1"/>
  <c r="BG22" i="128" s="1"/>
  <c r="BH22" i="128" s="1"/>
  <c r="BI22" i="128" s="1"/>
  <c r="BJ22" i="128" s="1"/>
  <c r="BK22" i="128" s="1"/>
  <c r="BL22" i="128" s="1"/>
  <c r="BM22" i="128" s="1"/>
  <c r="BN22" i="128" s="1"/>
  <c r="BO22" i="128" s="1"/>
  <c r="BP22" i="128" s="1"/>
  <c r="BQ22" i="128" s="1"/>
  <c r="BR22" i="128" s="1"/>
  <c r="BS22" i="128" s="1"/>
  <c r="BT22" i="128" s="1"/>
  <c r="BU22" i="128" s="1"/>
  <c r="BV22" i="128" s="1"/>
  <c r="BW22" i="128" s="1"/>
  <c r="BX22" i="128" s="1"/>
  <c r="BY22" i="128" s="1"/>
  <c r="BZ22" i="128" s="1"/>
  <c r="CA22" i="128" s="1"/>
  <c r="CB22" i="128" s="1"/>
  <c r="CC22" i="128" s="1"/>
  <c r="CD22" i="128" s="1"/>
  <c r="CE22" i="128" s="1"/>
  <c r="CF22" i="128" s="1"/>
  <c r="CG22" i="128" s="1"/>
  <c r="CH22" i="128" s="1"/>
  <c r="CI22" i="128" s="1"/>
  <c r="CJ22" i="128" s="1"/>
  <c r="CK22" i="128" s="1"/>
  <c r="CL22" i="128" s="1"/>
  <c r="CM22" i="128" s="1"/>
  <c r="CN22" i="128" s="1"/>
  <c r="CO22" i="128" s="1"/>
  <c r="CP22" i="128" s="1"/>
  <c r="CQ22" i="128" s="1"/>
  <c r="CR22" i="128" s="1"/>
  <c r="CS22" i="128" s="1"/>
  <c r="CT22" i="128" s="1"/>
  <c r="CU22" i="128" s="1"/>
  <c r="CV22" i="128" s="1"/>
  <c r="CW22" i="128" s="1"/>
  <c r="CX22" i="128" s="1"/>
  <c r="CY22" i="128" s="1"/>
  <c r="CZ22" i="128" s="1"/>
  <c r="DA22" i="128" s="1"/>
  <c r="DB22" i="128" s="1"/>
  <c r="DC22" i="128" s="1"/>
  <c r="DD22" i="128" s="1"/>
  <c r="DE22" i="128" s="1"/>
  <c r="DF22" i="128" s="1"/>
  <c r="DG22" i="128" s="1"/>
  <c r="DH22" i="128" s="1"/>
  <c r="DI22" i="128" s="1"/>
  <c r="DJ22" i="128" s="1"/>
  <c r="DK22" i="128" s="1"/>
  <c r="DL22" i="128" s="1"/>
  <c r="DM22" i="128" s="1"/>
  <c r="DN22" i="128" s="1"/>
  <c r="DO22" i="128" s="1"/>
  <c r="DP22" i="128" s="1"/>
  <c r="DQ22" i="128" s="1"/>
  <c r="DR22" i="128" s="1"/>
  <c r="DS22" i="128" s="1"/>
  <c r="DT22" i="128" s="1"/>
  <c r="DU22" i="128" s="1"/>
  <c r="DV22" i="128" s="1"/>
  <c r="DW22" i="128" s="1"/>
  <c r="DX22" i="128" s="1"/>
  <c r="DY22" i="128" s="1"/>
  <c r="DZ22" i="128" s="1"/>
  <c r="EA22" i="128" s="1"/>
  <c r="EB22" i="128" s="1"/>
  <c r="EC22" i="128" s="1"/>
  <c r="ED22" i="128" s="1"/>
  <c r="EE22" i="128" s="1"/>
  <c r="EF22" i="128" s="1"/>
  <c r="EG22" i="128" s="1"/>
  <c r="EH22" i="128" s="1"/>
  <c r="EI22" i="128" s="1"/>
  <c r="EJ22" i="128" s="1"/>
  <c r="EK22" i="128" s="1"/>
  <c r="EL22" i="128" s="1"/>
  <c r="EM22" i="128" s="1"/>
  <c r="EN22" i="128" s="1"/>
  <c r="EO22" i="128" s="1"/>
  <c r="EP22" i="128" s="1"/>
  <c r="EQ22" i="128" s="1"/>
  <c r="ER22" i="128" s="1"/>
  <c r="ES22" i="128" s="1"/>
  <c r="ET22" i="128" s="1"/>
  <c r="EU22" i="128" s="1"/>
  <c r="EV22" i="128" s="1"/>
  <c r="EW22" i="128" s="1"/>
  <c r="EX22" i="128" s="1"/>
  <c r="EY22" i="128" s="1"/>
  <c r="EZ22" i="128" s="1"/>
  <c r="FA22" i="128" s="1"/>
  <c r="FB22" i="128" s="1"/>
  <c r="FC22" i="128" s="1"/>
  <c r="FD22" i="128" s="1"/>
  <c r="FE22" i="128" s="1"/>
  <c r="FF22" i="128" s="1"/>
  <c r="FG22" i="128" s="1"/>
  <c r="FH22" i="128" s="1"/>
  <c r="FI22" i="128" s="1"/>
  <c r="FJ22" i="128" s="1"/>
  <c r="FK22" i="128" s="1"/>
  <c r="FL22" i="128" s="1"/>
  <c r="FM22" i="128" s="1"/>
  <c r="FN22" i="128" s="1"/>
  <c r="FO22" i="128" s="1"/>
  <c r="FP22" i="128" s="1"/>
  <c r="FQ22" i="128" s="1"/>
  <c r="FR22" i="128" s="1"/>
  <c r="FS22" i="128" s="1"/>
  <c r="FT22" i="128" s="1"/>
  <c r="FU22" i="128" s="1"/>
  <c r="FV22" i="128" s="1"/>
  <c r="FW22" i="128" s="1"/>
  <c r="FX22" i="128" s="1"/>
  <c r="FY22" i="128" s="1"/>
  <c r="FZ22" i="128" s="1"/>
  <c r="GA22" i="128" s="1"/>
  <c r="GB22" i="128" s="1"/>
  <c r="GC22" i="128" s="1"/>
  <c r="GD22" i="128" s="1"/>
  <c r="GE22" i="128" s="1"/>
  <c r="GF22" i="128" s="1"/>
  <c r="GG22" i="128" s="1"/>
  <c r="GH22" i="128" s="1"/>
  <c r="GI22" i="128" s="1"/>
  <c r="GJ22" i="128" s="1"/>
  <c r="GK22" i="128" s="1"/>
  <c r="GL22" i="128" s="1"/>
  <c r="GM22" i="128" s="1"/>
  <c r="GN22" i="128" s="1"/>
  <c r="GO22" i="128" s="1"/>
  <c r="GP22" i="128" s="1"/>
  <c r="GQ22" i="128" s="1"/>
  <c r="GR22" i="128" s="1"/>
  <c r="GS22" i="128" s="1"/>
  <c r="GT22" i="128" s="1"/>
  <c r="GU22" i="128" s="1"/>
  <c r="GV22" i="128" s="1"/>
  <c r="GW22" i="128" s="1"/>
  <c r="GX22" i="128" s="1"/>
  <c r="GY22" i="128" s="1"/>
  <c r="GZ22" i="128" s="1"/>
  <c r="HA22" i="128" s="1"/>
  <c r="HB22" i="128" s="1"/>
  <c r="HC22" i="128" s="1"/>
  <c r="HD22" i="128" s="1"/>
  <c r="HE22" i="128" s="1"/>
  <c r="HF22" i="128" s="1"/>
  <c r="HG22" i="128" s="1"/>
  <c r="HH22" i="128" s="1"/>
  <c r="HI22" i="128" s="1"/>
  <c r="HJ22" i="128" s="1"/>
  <c r="HK22" i="128" s="1"/>
  <c r="HL22" i="128" s="1"/>
  <c r="HM22" i="128" s="1"/>
  <c r="HN22" i="128" s="1"/>
  <c r="HO22" i="128" s="1"/>
  <c r="HP22" i="128" s="1"/>
  <c r="HQ22" i="128" s="1"/>
  <c r="HR22" i="128" s="1"/>
  <c r="HS22" i="128" s="1"/>
  <c r="HT22" i="128" s="1"/>
  <c r="HU22" i="128" s="1"/>
  <c r="HV22" i="128" s="1"/>
  <c r="HW22" i="128" s="1"/>
  <c r="HX22" i="128" s="1"/>
  <c r="HY22" i="128" s="1"/>
  <c r="HZ22" i="128" s="1"/>
  <c r="IA22" i="128" s="1"/>
  <c r="IB22" i="128" s="1"/>
  <c r="IC22" i="128" s="1"/>
  <c r="ID22" i="128" s="1"/>
  <c r="IE22" i="128" s="1"/>
  <c r="IF22" i="128" s="1"/>
  <c r="IG22" i="128" s="1"/>
  <c r="IH22" i="128" s="1"/>
  <c r="II22" i="128" s="1"/>
  <c r="IJ22" i="128" s="1"/>
  <c r="IK22" i="128" s="1"/>
  <c r="IL22" i="128" s="1"/>
  <c r="IM22" i="128" s="1"/>
  <c r="IN22" i="128" s="1"/>
  <c r="IO22" i="128" s="1"/>
  <c r="IP22" i="128" s="1"/>
  <c r="IQ22" i="128" s="1"/>
  <c r="IR22" i="128" s="1"/>
  <c r="IS22" i="128" s="1"/>
  <c r="IT22" i="128" s="1"/>
  <c r="IU22" i="128" s="1"/>
  <c r="IV22" i="128" s="1"/>
  <c r="IW22" i="128" s="1"/>
  <c r="IX22" i="128" s="1"/>
  <c r="IY22" i="128" s="1"/>
  <c r="IZ22" i="128" s="1"/>
  <c r="JA22" i="128" s="1"/>
  <c r="JB22" i="128" s="1"/>
  <c r="JC22" i="128" s="1"/>
  <c r="JD22" i="128" s="1"/>
  <c r="JE22" i="128" s="1"/>
  <c r="JF22" i="128" s="1"/>
  <c r="JG22" i="128" s="1"/>
  <c r="JH22" i="128" s="1"/>
  <c r="JI22" i="128" s="1"/>
  <c r="JJ22" i="128" s="1"/>
  <c r="JK22" i="128" s="1"/>
  <c r="JL22" i="128" s="1"/>
  <c r="JM22" i="128" s="1"/>
  <c r="JN22" i="128" s="1"/>
  <c r="JO22" i="128" s="1"/>
  <c r="JP22" i="128" s="1"/>
  <c r="JQ22" i="128" s="1"/>
  <c r="JR22" i="128" s="1"/>
  <c r="JS22" i="128" s="1"/>
  <c r="JT22" i="128" s="1"/>
  <c r="JU22" i="128" s="1"/>
  <c r="JV22" i="128" s="1"/>
  <c r="JW22" i="128" s="1"/>
  <c r="JX22" i="128" s="1"/>
  <c r="JY22" i="128" s="1"/>
  <c r="JZ22" i="128" s="1"/>
  <c r="KA22" i="128" s="1"/>
  <c r="KB22" i="128" s="1"/>
  <c r="KC22" i="128" s="1"/>
  <c r="KD22" i="128" s="1"/>
  <c r="KE22" i="128" s="1"/>
  <c r="KF22" i="128" s="1"/>
  <c r="KG22" i="128" s="1"/>
  <c r="KH22" i="128" s="1"/>
  <c r="KI22" i="128" s="1"/>
  <c r="KJ22" i="128" s="1"/>
  <c r="KK22" i="128" s="1"/>
  <c r="KL22" i="128" s="1"/>
  <c r="KM22" i="128" s="1"/>
  <c r="KN22" i="128" s="1"/>
  <c r="KO22" i="128" s="1"/>
  <c r="C21" i="128"/>
  <c r="D21" i="128" s="1"/>
  <c r="E21" i="128" s="1"/>
  <c r="F21" i="128" s="1"/>
  <c r="G21" i="128" s="1"/>
  <c r="H21" i="128" s="1"/>
  <c r="I21" i="128" s="1"/>
  <c r="J21" i="128" s="1"/>
  <c r="K21" i="128" s="1"/>
  <c r="L21" i="128" s="1"/>
  <c r="M21" i="128" s="1"/>
  <c r="N21" i="128" s="1"/>
  <c r="O21" i="128" s="1"/>
  <c r="P21" i="128" s="1"/>
  <c r="Q21" i="128" s="1"/>
  <c r="R21" i="128" s="1"/>
  <c r="S21" i="128" s="1"/>
  <c r="T21" i="128" s="1"/>
  <c r="U21" i="128" s="1"/>
  <c r="V21" i="128" s="1"/>
  <c r="W21" i="128" s="1"/>
  <c r="X21" i="128" s="1"/>
  <c r="Y21" i="128" s="1"/>
  <c r="Z21" i="128" s="1"/>
  <c r="AA21" i="128" s="1"/>
  <c r="AB21" i="128" s="1"/>
  <c r="AC21" i="128" s="1"/>
  <c r="AD21" i="128" s="1"/>
  <c r="AE21" i="128" s="1"/>
  <c r="AF21" i="128" s="1"/>
  <c r="AG21" i="128" s="1"/>
  <c r="AH21" i="128" s="1"/>
  <c r="AI21" i="128" s="1"/>
  <c r="AJ21" i="128" s="1"/>
  <c r="AK21" i="128" s="1"/>
  <c r="AL21" i="128" s="1"/>
  <c r="AM21" i="128" s="1"/>
  <c r="AN21" i="128" s="1"/>
  <c r="AO21" i="128" s="1"/>
  <c r="AP21" i="128" s="1"/>
  <c r="AQ21" i="128" s="1"/>
  <c r="AR21" i="128" s="1"/>
  <c r="AS21" i="128" s="1"/>
  <c r="AT21" i="128" s="1"/>
  <c r="AU21" i="128" s="1"/>
  <c r="AV21" i="128" s="1"/>
  <c r="AW21" i="128" s="1"/>
  <c r="AX21" i="128" s="1"/>
  <c r="AY21" i="128" s="1"/>
  <c r="AZ21" i="128" s="1"/>
  <c r="BA21" i="128" s="1"/>
  <c r="BB21" i="128" s="1"/>
  <c r="BC21" i="128" s="1"/>
  <c r="BD21" i="128" s="1"/>
  <c r="BE21" i="128" s="1"/>
  <c r="BF21" i="128" s="1"/>
  <c r="BG21" i="128" s="1"/>
  <c r="BH21" i="128" s="1"/>
  <c r="BI21" i="128" s="1"/>
  <c r="BJ21" i="128" s="1"/>
  <c r="BK21" i="128" s="1"/>
  <c r="BL21" i="128" s="1"/>
  <c r="BM21" i="128" s="1"/>
  <c r="BN21" i="128" s="1"/>
  <c r="BO21" i="128" s="1"/>
  <c r="BP21" i="128" s="1"/>
  <c r="BQ21" i="128" s="1"/>
  <c r="BR21" i="128" s="1"/>
  <c r="BS21" i="128" s="1"/>
  <c r="BT21" i="128" s="1"/>
  <c r="BU21" i="128" s="1"/>
  <c r="BV21" i="128" s="1"/>
  <c r="BW21" i="128" s="1"/>
  <c r="BX21" i="128" s="1"/>
  <c r="BY21" i="128" s="1"/>
  <c r="BZ21" i="128" s="1"/>
  <c r="CA21" i="128" s="1"/>
  <c r="CB21" i="128" s="1"/>
  <c r="CC21" i="128" s="1"/>
  <c r="CD21" i="128" s="1"/>
  <c r="CE21" i="128" s="1"/>
  <c r="CF21" i="128" s="1"/>
  <c r="CG21" i="128" s="1"/>
  <c r="CH21" i="128" s="1"/>
  <c r="CI21" i="128" s="1"/>
  <c r="CJ21" i="128" s="1"/>
  <c r="CK21" i="128" s="1"/>
  <c r="CL21" i="128" s="1"/>
  <c r="CM21" i="128" s="1"/>
  <c r="CN21" i="128" s="1"/>
  <c r="CO21" i="128" s="1"/>
  <c r="CP21" i="128" s="1"/>
  <c r="CQ21" i="128" s="1"/>
  <c r="CR21" i="128" s="1"/>
  <c r="CS21" i="128" s="1"/>
  <c r="CT21" i="128" s="1"/>
  <c r="CU21" i="128" s="1"/>
  <c r="CV21" i="128" s="1"/>
  <c r="CW21" i="128" s="1"/>
  <c r="CX21" i="128" s="1"/>
  <c r="CY21" i="128" s="1"/>
  <c r="CZ21" i="128" s="1"/>
  <c r="DA21" i="128" s="1"/>
  <c r="DB21" i="128" s="1"/>
  <c r="DC21" i="128" s="1"/>
  <c r="DD21" i="128" s="1"/>
  <c r="DE21" i="128" s="1"/>
  <c r="DF21" i="128" s="1"/>
  <c r="DG21" i="128" s="1"/>
  <c r="DH21" i="128" s="1"/>
  <c r="DI21" i="128" s="1"/>
  <c r="DJ21" i="128" s="1"/>
  <c r="DK21" i="128" s="1"/>
  <c r="DL21" i="128" s="1"/>
  <c r="DM21" i="128" s="1"/>
  <c r="DN21" i="128" s="1"/>
  <c r="DO21" i="128" s="1"/>
  <c r="DP21" i="128" s="1"/>
  <c r="DQ21" i="128" s="1"/>
  <c r="DR21" i="128" s="1"/>
  <c r="DS21" i="128" s="1"/>
  <c r="DT21" i="128" s="1"/>
  <c r="DU21" i="128" s="1"/>
  <c r="DV21" i="128" s="1"/>
  <c r="DW21" i="128" s="1"/>
  <c r="DX21" i="128" s="1"/>
  <c r="DY21" i="128" s="1"/>
  <c r="DZ21" i="128" s="1"/>
  <c r="EA21" i="128" s="1"/>
  <c r="EB21" i="128" s="1"/>
  <c r="EC21" i="128" s="1"/>
  <c r="ED21" i="128" s="1"/>
  <c r="EE21" i="128" s="1"/>
  <c r="EF21" i="128" s="1"/>
  <c r="EG21" i="128" s="1"/>
  <c r="EH21" i="128" s="1"/>
  <c r="EI21" i="128" s="1"/>
  <c r="EJ21" i="128" s="1"/>
  <c r="EK21" i="128" s="1"/>
  <c r="EL21" i="128" s="1"/>
  <c r="EM21" i="128" s="1"/>
  <c r="EN21" i="128" s="1"/>
  <c r="EO21" i="128" s="1"/>
  <c r="EP21" i="128" s="1"/>
  <c r="EQ21" i="128" s="1"/>
  <c r="ER21" i="128" s="1"/>
  <c r="ES21" i="128" s="1"/>
  <c r="ET21" i="128" s="1"/>
  <c r="EU21" i="128" s="1"/>
  <c r="EV21" i="128" s="1"/>
  <c r="EW21" i="128" s="1"/>
  <c r="EX21" i="128" s="1"/>
  <c r="EY21" i="128" s="1"/>
  <c r="EZ21" i="128" s="1"/>
  <c r="FA21" i="128" s="1"/>
  <c r="FB21" i="128" s="1"/>
  <c r="FC21" i="128" s="1"/>
  <c r="FD21" i="128" s="1"/>
  <c r="FE21" i="128" s="1"/>
  <c r="FF21" i="128" s="1"/>
  <c r="FG21" i="128" s="1"/>
  <c r="FH21" i="128" s="1"/>
  <c r="FI21" i="128" s="1"/>
  <c r="FJ21" i="128" s="1"/>
  <c r="FK21" i="128" s="1"/>
  <c r="FL21" i="128" s="1"/>
  <c r="FM21" i="128" s="1"/>
  <c r="FN21" i="128" s="1"/>
  <c r="FO21" i="128" s="1"/>
  <c r="FP21" i="128" s="1"/>
  <c r="FQ21" i="128" s="1"/>
  <c r="FR21" i="128" s="1"/>
  <c r="FS21" i="128" s="1"/>
  <c r="FT21" i="128" s="1"/>
  <c r="FU21" i="128" s="1"/>
  <c r="FV21" i="128" s="1"/>
  <c r="FW21" i="128" s="1"/>
  <c r="FX21" i="128" s="1"/>
  <c r="FY21" i="128" s="1"/>
  <c r="FZ21" i="128" s="1"/>
  <c r="GA21" i="128" s="1"/>
  <c r="GB21" i="128" s="1"/>
  <c r="GC21" i="128" s="1"/>
  <c r="GD21" i="128" s="1"/>
  <c r="GE21" i="128" s="1"/>
  <c r="GF21" i="128" s="1"/>
  <c r="GG21" i="128" s="1"/>
  <c r="GH21" i="128" s="1"/>
  <c r="GI21" i="128" s="1"/>
  <c r="GJ21" i="128" s="1"/>
  <c r="GK21" i="128" s="1"/>
  <c r="GL21" i="128" s="1"/>
  <c r="GM21" i="128" s="1"/>
  <c r="GN21" i="128" s="1"/>
  <c r="GO21" i="128" s="1"/>
  <c r="GP21" i="128" s="1"/>
  <c r="GQ21" i="128" s="1"/>
  <c r="GR21" i="128" s="1"/>
  <c r="GS21" i="128" s="1"/>
  <c r="GT21" i="128" s="1"/>
  <c r="GU21" i="128" s="1"/>
  <c r="GV21" i="128" s="1"/>
  <c r="GW21" i="128" s="1"/>
  <c r="GX21" i="128" s="1"/>
  <c r="GY21" i="128" s="1"/>
  <c r="GZ21" i="128" s="1"/>
  <c r="HA21" i="128" s="1"/>
  <c r="HB21" i="128" s="1"/>
  <c r="HC21" i="128" s="1"/>
  <c r="HD21" i="128" s="1"/>
  <c r="HE21" i="128" s="1"/>
  <c r="HF21" i="128" s="1"/>
  <c r="HG21" i="128" s="1"/>
  <c r="HH21" i="128" s="1"/>
  <c r="HI21" i="128" s="1"/>
  <c r="HJ21" i="128" s="1"/>
  <c r="HK21" i="128" s="1"/>
  <c r="HL21" i="128" s="1"/>
  <c r="HM21" i="128" s="1"/>
  <c r="HN21" i="128" s="1"/>
  <c r="HO21" i="128" s="1"/>
  <c r="HP21" i="128" s="1"/>
  <c r="HQ21" i="128" s="1"/>
  <c r="HR21" i="128" s="1"/>
  <c r="HS21" i="128" s="1"/>
  <c r="HT21" i="128" s="1"/>
  <c r="HU21" i="128" s="1"/>
  <c r="HV21" i="128" s="1"/>
  <c r="HW21" i="128" s="1"/>
  <c r="HX21" i="128" s="1"/>
  <c r="HY21" i="128" s="1"/>
  <c r="HZ21" i="128" s="1"/>
  <c r="IA21" i="128" s="1"/>
  <c r="IB21" i="128" s="1"/>
  <c r="IC21" i="128" s="1"/>
  <c r="ID21" i="128" s="1"/>
  <c r="IE21" i="128" s="1"/>
  <c r="IF21" i="128" s="1"/>
  <c r="IG21" i="128" s="1"/>
  <c r="IH21" i="128" s="1"/>
  <c r="II21" i="128" s="1"/>
  <c r="IJ21" i="128" s="1"/>
  <c r="IK21" i="128" s="1"/>
  <c r="IL21" i="128" s="1"/>
  <c r="IM21" i="128" s="1"/>
  <c r="IN21" i="128" s="1"/>
  <c r="IO21" i="128" s="1"/>
  <c r="IP21" i="128" s="1"/>
  <c r="IQ21" i="128" s="1"/>
  <c r="IR21" i="128" s="1"/>
  <c r="IS21" i="128" s="1"/>
  <c r="IT21" i="128" s="1"/>
  <c r="IU21" i="128" s="1"/>
  <c r="IV21" i="128" s="1"/>
  <c r="IW21" i="128" s="1"/>
  <c r="IX21" i="128" s="1"/>
  <c r="IY21" i="128" s="1"/>
  <c r="IZ21" i="128" s="1"/>
  <c r="JA21" i="128" s="1"/>
  <c r="JB21" i="128" s="1"/>
  <c r="JC21" i="128" s="1"/>
  <c r="JD21" i="128" s="1"/>
  <c r="JE21" i="128" s="1"/>
  <c r="JF21" i="128" s="1"/>
  <c r="JG21" i="128" s="1"/>
  <c r="JH21" i="128" s="1"/>
  <c r="JI21" i="128" s="1"/>
  <c r="JJ21" i="128" s="1"/>
  <c r="JK21" i="128" s="1"/>
  <c r="JL21" i="128" s="1"/>
  <c r="JM21" i="128" s="1"/>
  <c r="JN21" i="128" s="1"/>
  <c r="JO21" i="128" s="1"/>
  <c r="JP21" i="128" s="1"/>
  <c r="JQ21" i="128" s="1"/>
  <c r="JR21" i="128" s="1"/>
  <c r="JS21" i="128" s="1"/>
  <c r="JT21" i="128" s="1"/>
  <c r="JU21" i="128" s="1"/>
  <c r="JV21" i="128" s="1"/>
  <c r="JW21" i="128" s="1"/>
  <c r="JX21" i="128" s="1"/>
  <c r="JY21" i="128" s="1"/>
  <c r="JZ21" i="128" s="1"/>
  <c r="KA21" i="128" s="1"/>
  <c r="KB21" i="128" s="1"/>
  <c r="KC21" i="128" s="1"/>
  <c r="KD21" i="128" s="1"/>
  <c r="KE21" i="128" s="1"/>
  <c r="KF21" i="128" s="1"/>
  <c r="KG21" i="128" s="1"/>
  <c r="KH21" i="128" s="1"/>
  <c r="KI21" i="128" s="1"/>
  <c r="KJ21" i="128" s="1"/>
  <c r="KK21" i="128" s="1"/>
  <c r="KL21" i="128" s="1"/>
  <c r="KM21" i="128" s="1"/>
  <c r="KN21" i="128" s="1"/>
  <c r="KO21" i="128" s="1"/>
  <c r="C20" i="128"/>
  <c r="D20" i="128" s="1"/>
  <c r="E20" i="128" s="1"/>
  <c r="F20" i="128" s="1"/>
  <c r="G20" i="128" s="1"/>
  <c r="H20" i="128" s="1"/>
  <c r="I20" i="128" s="1"/>
  <c r="J20" i="128" s="1"/>
  <c r="K20" i="128" s="1"/>
  <c r="L20" i="128" s="1"/>
  <c r="M20" i="128" s="1"/>
  <c r="N20" i="128" s="1"/>
  <c r="O20" i="128" s="1"/>
  <c r="P20" i="128" s="1"/>
  <c r="Q20" i="128" s="1"/>
  <c r="R20" i="128" s="1"/>
  <c r="S20" i="128" s="1"/>
  <c r="T20" i="128" s="1"/>
  <c r="U20" i="128" s="1"/>
  <c r="V20" i="128" s="1"/>
  <c r="W20" i="128" s="1"/>
  <c r="X20" i="128" s="1"/>
  <c r="Y20" i="128" s="1"/>
  <c r="Z20" i="128" s="1"/>
  <c r="AA20" i="128" s="1"/>
  <c r="AB20" i="128" s="1"/>
  <c r="AC20" i="128" s="1"/>
  <c r="AD20" i="128" s="1"/>
  <c r="AE20" i="128" s="1"/>
  <c r="AF20" i="128" s="1"/>
  <c r="AG20" i="128" s="1"/>
  <c r="AH20" i="128" s="1"/>
  <c r="AI20" i="128" s="1"/>
  <c r="AJ20" i="128" s="1"/>
  <c r="AK20" i="128" s="1"/>
  <c r="AL20" i="128" s="1"/>
  <c r="AM20" i="128" s="1"/>
  <c r="AN20" i="128" s="1"/>
  <c r="AO20" i="128" s="1"/>
  <c r="AP20" i="128" s="1"/>
  <c r="AQ20" i="128" s="1"/>
  <c r="AR20" i="128" s="1"/>
  <c r="AS20" i="128" s="1"/>
  <c r="AT20" i="128" s="1"/>
  <c r="AU20" i="128" s="1"/>
  <c r="AV20" i="128" s="1"/>
  <c r="AW20" i="128" s="1"/>
  <c r="AX20" i="128" s="1"/>
  <c r="AY20" i="128" s="1"/>
  <c r="AZ20" i="128" s="1"/>
  <c r="BA20" i="128" s="1"/>
  <c r="BB20" i="128" s="1"/>
  <c r="BC20" i="128" s="1"/>
  <c r="BD20" i="128" s="1"/>
  <c r="BE20" i="128" s="1"/>
  <c r="BF20" i="128" s="1"/>
  <c r="BG20" i="128" s="1"/>
  <c r="BH20" i="128" s="1"/>
  <c r="BI20" i="128" s="1"/>
  <c r="BJ20" i="128" s="1"/>
  <c r="BK20" i="128" s="1"/>
  <c r="BL20" i="128" s="1"/>
  <c r="BM20" i="128" s="1"/>
  <c r="BN20" i="128" s="1"/>
  <c r="BO20" i="128" s="1"/>
  <c r="BP20" i="128" s="1"/>
  <c r="BQ20" i="128" s="1"/>
  <c r="BR20" i="128" s="1"/>
  <c r="BS20" i="128" s="1"/>
  <c r="BT20" i="128" s="1"/>
  <c r="BU20" i="128" s="1"/>
  <c r="BV20" i="128" s="1"/>
  <c r="BW20" i="128" s="1"/>
  <c r="BX20" i="128" s="1"/>
  <c r="BY20" i="128" s="1"/>
  <c r="BZ20" i="128" s="1"/>
  <c r="CA20" i="128" s="1"/>
  <c r="CB20" i="128" s="1"/>
  <c r="CC20" i="128" s="1"/>
  <c r="CD20" i="128" s="1"/>
  <c r="CE20" i="128" s="1"/>
  <c r="CF20" i="128" s="1"/>
  <c r="CG20" i="128" s="1"/>
  <c r="CH20" i="128" s="1"/>
  <c r="CI20" i="128" s="1"/>
  <c r="CJ20" i="128" s="1"/>
  <c r="CK20" i="128" s="1"/>
  <c r="CL20" i="128" s="1"/>
  <c r="CM20" i="128" s="1"/>
  <c r="CN20" i="128" s="1"/>
  <c r="CO20" i="128" s="1"/>
  <c r="CP20" i="128" s="1"/>
  <c r="CQ20" i="128" s="1"/>
  <c r="CR20" i="128" s="1"/>
  <c r="CS20" i="128" s="1"/>
  <c r="CT20" i="128" s="1"/>
  <c r="CU20" i="128" s="1"/>
  <c r="CV20" i="128" s="1"/>
  <c r="CW20" i="128" s="1"/>
  <c r="CX20" i="128" s="1"/>
  <c r="CY20" i="128" s="1"/>
  <c r="CZ20" i="128" s="1"/>
  <c r="DA20" i="128" s="1"/>
  <c r="DB20" i="128" s="1"/>
  <c r="DC20" i="128" s="1"/>
  <c r="DD20" i="128" s="1"/>
  <c r="DE20" i="128" s="1"/>
  <c r="DF20" i="128" s="1"/>
  <c r="DG20" i="128" s="1"/>
  <c r="DH20" i="128" s="1"/>
  <c r="DI20" i="128" s="1"/>
  <c r="DJ20" i="128" s="1"/>
  <c r="DK20" i="128" s="1"/>
  <c r="DL20" i="128" s="1"/>
  <c r="DM20" i="128" s="1"/>
  <c r="DN20" i="128" s="1"/>
  <c r="DO20" i="128" s="1"/>
  <c r="DP20" i="128" s="1"/>
  <c r="DQ20" i="128" s="1"/>
  <c r="DR20" i="128" s="1"/>
  <c r="DS20" i="128" s="1"/>
  <c r="DT20" i="128" s="1"/>
  <c r="DU20" i="128" s="1"/>
  <c r="DV20" i="128" s="1"/>
  <c r="DW20" i="128" s="1"/>
  <c r="DX20" i="128" s="1"/>
  <c r="DY20" i="128" s="1"/>
  <c r="DZ20" i="128" s="1"/>
  <c r="EA20" i="128" s="1"/>
  <c r="EB20" i="128" s="1"/>
  <c r="EC20" i="128" s="1"/>
  <c r="ED20" i="128" s="1"/>
  <c r="EE20" i="128" s="1"/>
  <c r="EF20" i="128" s="1"/>
  <c r="EG20" i="128" s="1"/>
  <c r="EH20" i="128" s="1"/>
  <c r="EI20" i="128" s="1"/>
  <c r="EJ20" i="128" s="1"/>
  <c r="EK20" i="128" s="1"/>
  <c r="EL20" i="128" s="1"/>
  <c r="EM20" i="128" s="1"/>
  <c r="EN20" i="128" s="1"/>
  <c r="EO20" i="128" s="1"/>
  <c r="EP20" i="128" s="1"/>
  <c r="EQ20" i="128" s="1"/>
  <c r="ER20" i="128" s="1"/>
  <c r="ES20" i="128" s="1"/>
  <c r="ET20" i="128" s="1"/>
  <c r="EU20" i="128" s="1"/>
  <c r="EV20" i="128" s="1"/>
  <c r="EW20" i="128" s="1"/>
  <c r="EX20" i="128" s="1"/>
  <c r="EY20" i="128" s="1"/>
  <c r="EZ20" i="128" s="1"/>
  <c r="FA20" i="128" s="1"/>
  <c r="FB20" i="128" s="1"/>
  <c r="FC20" i="128" s="1"/>
  <c r="FD20" i="128" s="1"/>
  <c r="FE20" i="128" s="1"/>
  <c r="FF20" i="128" s="1"/>
  <c r="FG20" i="128" s="1"/>
  <c r="FH20" i="128" s="1"/>
  <c r="FI20" i="128" s="1"/>
  <c r="FJ20" i="128" s="1"/>
  <c r="FK20" i="128" s="1"/>
  <c r="FL20" i="128" s="1"/>
  <c r="FM20" i="128" s="1"/>
  <c r="FN20" i="128" s="1"/>
  <c r="FO20" i="128" s="1"/>
  <c r="FP20" i="128" s="1"/>
  <c r="FQ20" i="128" s="1"/>
  <c r="FR20" i="128" s="1"/>
  <c r="FS20" i="128" s="1"/>
  <c r="FT20" i="128" s="1"/>
  <c r="FU20" i="128" s="1"/>
  <c r="FV20" i="128" s="1"/>
  <c r="FW20" i="128" s="1"/>
  <c r="FX20" i="128" s="1"/>
  <c r="FY20" i="128" s="1"/>
  <c r="FZ20" i="128" s="1"/>
  <c r="GA20" i="128" s="1"/>
  <c r="GB20" i="128" s="1"/>
  <c r="GC20" i="128" s="1"/>
  <c r="GD20" i="128" s="1"/>
  <c r="GE20" i="128" s="1"/>
  <c r="GF20" i="128" s="1"/>
  <c r="GG20" i="128" s="1"/>
  <c r="GH20" i="128" s="1"/>
  <c r="GI20" i="128" s="1"/>
  <c r="GJ20" i="128" s="1"/>
  <c r="GK20" i="128" s="1"/>
  <c r="GL20" i="128" s="1"/>
  <c r="GM20" i="128" s="1"/>
  <c r="GN20" i="128" s="1"/>
  <c r="GO20" i="128" s="1"/>
  <c r="GP20" i="128" s="1"/>
  <c r="GQ20" i="128" s="1"/>
  <c r="GR20" i="128" s="1"/>
  <c r="GS20" i="128" s="1"/>
  <c r="GT20" i="128" s="1"/>
  <c r="GU20" i="128" s="1"/>
  <c r="GV20" i="128" s="1"/>
  <c r="GW20" i="128" s="1"/>
  <c r="GX20" i="128" s="1"/>
  <c r="GY20" i="128" s="1"/>
  <c r="GZ20" i="128" s="1"/>
  <c r="HA20" i="128" s="1"/>
  <c r="HB20" i="128" s="1"/>
  <c r="HC20" i="128" s="1"/>
  <c r="HD20" i="128" s="1"/>
  <c r="HE20" i="128" s="1"/>
  <c r="HF20" i="128" s="1"/>
  <c r="HG20" i="128" s="1"/>
  <c r="HH20" i="128" s="1"/>
  <c r="HI20" i="128" s="1"/>
  <c r="HJ20" i="128" s="1"/>
  <c r="HK20" i="128" s="1"/>
  <c r="HL20" i="128" s="1"/>
  <c r="HM20" i="128" s="1"/>
  <c r="HN20" i="128" s="1"/>
  <c r="HO20" i="128" s="1"/>
  <c r="HP20" i="128" s="1"/>
  <c r="HQ20" i="128" s="1"/>
  <c r="HR20" i="128" s="1"/>
  <c r="HS20" i="128" s="1"/>
  <c r="HT20" i="128" s="1"/>
  <c r="HU20" i="128" s="1"/>
  <c r="HV20" i="128" s="1"/>
  <c r="HW20" i="128" s="1"/>
  <c r="HX20" i="128" s="1"/>
  <c r="HY20" i="128" s="1"/>
  <c r="HZ20" i="128" s="1"/>
  <c r="IA20" i="128" s="1"/>
  <c r="IB20" i="128" s="1"/>
  <c r="IC20" i="128" s="1"/>
  <c r="ID20" i="128" s="1"/>
  <c r="IE20" i="128" s="1"/>
  <c r="IF20" i="128" s="1"/>
  <c r="IG20" i="128" s="1"/>
  <c r="IH20" i="128" s="1"/>
  <c r="II20" i="128" s="1"/>
  <c r="IJ20" i="128" s="1"/>
  <c r="IK20" i="128" s="1"/>
  <c r="IL20" i="128" s="1"/>
  <c r="IM20" i="128" s="1"/>
  <c r="IN20" i="128" s="1"/>
  <c r="IO20" i="128" s="1"/>
  <c r="IP20" i="128" s="1"/>
  <c r="IQ20" i="128" s="1"/>
  <c r="IR20" i="128" s="1"/>
  <c r="IS20" i="128" s="1"/>
  <c r="IT20" i="128" s="1"/>
  <c r="IU20" i="128" s="1"/>
  <c r="IV20" i="128" s="1"/>
  <c r="IW20" i="128" s="1"/>
  <c r="IX20" i="128" s="1"/>
  <c r="IY20" i="128" s="1"/>
  <c r="IZ20" i="128" s="1"/>
  <c r="JA20" i="128" s="1"/>
  <c r="JB20" i="128" s="1"/>
  <c r="JC20" i="128" s="1"/>
  <c r="JD20" i="128" s="1"/>
  <c r="JE20" i="128" s="1"/>
  <c r="JF20" i="128" s="1"/>
  <c r="JG20" i="128" s="1"/>
  <c r="JH20" i="128" s="1"/>
  <c r="JI20" i="128" s="1"/>
  <c r="JJ20" i="128" s="1"/>
  <c r="JK20" i="128" s="1"/>
  <c r="JL20" i="128" s="1"/>
  <c r="JM20" i="128" s="1"/>
  <c r="JN20" i="128" s="1"/>
  <c r="JO20" i="128" s="1"/>
  <c r="JP20" i="128" s="1"/>
  <c r="JQ20" i="128" s="1"/>
  <c r="JR20" i="128" s="1"/>
  <c r="JS20" i="128" s="1"/>
  <c r="JT20" i="128" s="1"/>
  <c r="JU20" i="128" s="1"/>
  <c r="JV20" i="128" s="1"/>
  <c r="JW20" i="128" s="1"/>
  <c r="JX20" i="128" s="1"/>
  <c r="JY20" i="128" s="1"/>
  <c r="JZ20" i="128" s="1"/>
  <c r="KA20" i="128" s="1"/>
  <c r="KB20" i="128" s="1"/>
  <c r="KC20" i="128" s="1"/>
  <c r="KD20" i="128" s="1"/>
  <c r="KE20" i="128" s="1"/>
  <c r="KF20" i="128" s="1"/>
  <c r="KG20" i="128" s="1"/>
  <c r="KH20" i="128" s="1"/>
  <c r="KI20" i="128" s="1"/>
  <c r="KJ20" i="128" s="1"/>
  <c r="KK20" i="128" s="1"/>
  <c r="KL20" i="128" s="1"/>
  <c r="KM20" i="128" s="1"/>
  <c r="KN20" i="128" s="1"/>
  <c r="KO20" i="128" s="1"/>
  <c r="BO32" i="128" l="1"/>
  <c r="BN9" i="128"/>
  <c r="C104" i="122"/>
  <c r="G84" i="122"/>
  <c r="CL84" i="122"/>
  <c r="FR84" i="122" s="1"/>
  <c r="IX84" i="122" s="1"/>
  <c r="I78" i="122"/>
  <c r="CN78" i="122"/>
  <c r="FT78" i="122" s="1"/>
  <c r="IZ78" i="122" s="1"/>
  <c r="H75" i="122"/>
  <c r="CM75" i="122"/>
  <c r="FS75" i="122" s="1"/>
  <c r="IY75" i="122" s="1"/>
  <c r="H76" i="122"/>
  <c r="CM76" i="122"/>
  <c r="FS76" i="122" s="1"/>
  <c r="IY76" i="122" s="1"/>
  <c r="CN56" i="122"/>
  <c r="FT56" i="122" s="1"/>
  <c r="IZ56" i="122" s="1"/>
  <c r="I56" i="122"/>
  <c r="H77" i="122"/>
  <c r="CM77" i="122"/>
  <c r="FS77" i="122" s="1"/>
  <c r="IY77" i="122" s="1"/>
  <c r="I80" i="122"/>
  <c r="CN80" i="122"/>
  <c r="FT80" i="122" s="1"/>
  <c r="IZ80" i="122" s="1"/>
  <c r="H72" i="122"/>
  <c r="CM72" i="122"/>
  <c r="FS72" i="122" s="1"/>
  <c r="IY72" i="122" s="1"/>
  <c r="CL65" i="122"/>
  <c r="FR65" i="122" s="1"/>
  <c r="IX65" i="122" s="1"/>
  <c r="G65" i="122"/>
  <c r="CK66" i="122"/>
  <c r="FQ66" i="122" s="1"/>
  <c r="IW66" i="122" s="1"/>
  <c r="F66" i="122"/>
  <c r="I81" i="122"/>
  <c r="CN81" i="122"/>
  <c r="FT81" i="122" s="1"/>
  <c r="IZ81" i="122" s="1"/>
  <c r="J55" i="122"/>
  <c r="CO55" i="122"/>
  <c r="FU55" i="122" s="1"/>
  <c r="JA55" i="122" s="1"/>
  <c r="H73" i="122"/>
  <c r="CM73" i="122"/>
  <c r="FS73" i="122" s="1"/>
  <c r="IY73" i="122" s="1"/>
  <c r="F83" i="122"/>
  <c r="CK83" i="122"/>
  <c r="FQ83" i="122" s="1"/>
  <c r="IW83" i="122" s="1"/>
  <c r="CN82" i="122"/>
  <c r="FT82" i="122" s="1"/>
  <c r="IZ82" i="122" s="1"/>
  <c r="I82" i="122"/>
  <c r="F86" i="122"/>
  <c r="CK86" i="122"/>
  <c r="FQ86" i="122" s="1"/>
  <c r="IW86" i="122" s="1"/>
  <c r="H74" i="122"/>
  <c r="CM74" i="122"/>
  <c r="FS74" i="122" s="1"/>
  <c r="IY74" i="122" s="1"/>
  <c r="F79" i="122"/>
  <c r="CK79" i="122"/>
  <c r="FQ79" i="122" s="1"/>
  <c r="IW79" i="122" s="1"/>
  <c r="EC7" i="127"/>
  <c r="F103" i="122"/>
  <c r="GI103" i="122"/>
  <c r="GE102" i="122"/>
  <c r="GL92" i="122"/>
  <c r="H16" i="122"/>
  <c r="C19" i="128"/>
  <c r="D19" i="128" s="1"/>
  <c r="E19" i="128" s="1"/>
  <c r="F19" i="128" s="1"/>
  <c r="G19" i="128" s="1"/>
  <c r="H19" i="128" s="1"/>
  <c r="I19" i="128" s="1"/>
  <c r="J19" i="128" s="1"/>
  <c r="K19" i="128" s="1"/>
  <c r="L19" i="128" s="1"/>
  <c r="M19" i="128" s="1"/>
  <c r="N19" i="128" s="1"/>
  <c r="O19" i="128" s="1"/>
  <c r="P19" i="128" s="1"/>
  <c r="Q19" i="128" s="1"/>
  <c r="R19" i="128" s="1"/>
  <c r="S19" i="128" s="1"/>
  <c r="T19" i="128" s="1"/>
  <c r="U19" i="128" s="1"/>
  <c r="V19" i="128" s="1"/>
  <c r="W19" i="128" s="1"/>
  <c r="X19" i="128" s="1"/>
  <c r="Y19" i="128" s="1"/>
  <c r="Z19" i="128" s="1"/>
  <c r="AA19" i="128" s="1"/>
  <c r="AB19" i="128" s="1"/>
  <c r="AC19" i="128" s="1"/>
  <c r="AD19" i="128" s="1"/>
  <c r="AE19" i="128" s="1"/>
  <c r="AF19" i="128" s="1"/>
  <c r="AG19" i="128" s="1"/>
  <c r="AH19" i="128" s="1"/>
  <c r="AI19" i="128" s="1"/>
  <c r="AJ19" i="128" s="1"/>
  <c r="AK19" i="128" s="1"/>
  <c r="AL19" i="128" s="1"/>
  <c r="AM19" i="128" s="1"/>
  <c r="AN19" i="128" s="1"/>
  <c r="AO19" i="128" s="1"/>
  <c r="AP19" i="128" s="1"/>
  <c r="AQ19" i="128" s="1"/>
  <c r="AR19" i="128" s="1"/>
  <c r="AS19" i="128" s="1"/>
  <c r="AT19" i="128" s="1"/>
  <c r="AU19" i="128" s="1"/>
  <c r="AV19" i="128" s="1"/>
  <c r="AW19" i="128" s="1"/>
  <c r="AX19" i="128" s="1"/>
  <c r="AY19" i="128" s="1"/>
  <c r="AZ19" i="128" s="1"/>
  <c r="BA19" i="128" s="1"/>
  <c r="BB19" i="128" s="1"/>
  <c r="BC19" i="128" s="1"/>
  <c r="BD19" i="128" s="1"/>
  <c r="BE19" i="128" s="1"/>
  <c r="BF19" i="128" s="1"/>
  <c r="BG19" i="128" s="1"/>
  <c r="BH19" i="128" s="1"/>
  <c r="BI19" i="128" s="1"/>
  <c r="BJ19" i="128" s="1"/>
  <c r="BK19" i="128" s="1"/>
  <c r="BL19" i="128" s="1"/>
  <c r="BM19" i="128" s="1"/>
  <c r="BN19" i="128" s="1"/>
  <c r="BO19" i="128" s="1"/>
  <c r="BP19" i="128" s="1"/>
  <c r="BQ19" i="128" s="1"/>
  <c r="BR19" i="128" s="1"/>
  <c r="BS19" i="128" s="1"/>
  <c r="BT19" i="128" s="1"/>
  <c r="BU19" i="128" s="1"/>
  <c r="BV19" i="128" s="1"/>
  <c r="BW19" i="128" s="1"/>
  <c r="BX19" i="128" s="1"/>
  <c r="BY19" i="128" s="1"/>
  <c r="BZ19" i="128" s="1"/>
  <c r="CA19" i="128" s="1"/>
  <c r="CB19" i="128" s="1"/>
  <c r="CC19" i="128" s="1"/>
  <c r="CD19" i="128" s="1"/>
  <c r="CE19" i="128" s="1"/>
  <c r="CF19" i="128" s="1"/>
  <c r="CG19" i="128" s="1"/>
  <c r="CH19" i="128" s="1"/>
  <c r="CI19" i="128" s="1"/>
  <c r="CJ19" i="128" s="1"/>
  <c r="CK19" i="128" s="1"/>
  <c r="CL19" i="128" s="1"/>
  <c r="CM19" i="128" s="1"/>
  <c r="CN19" i="128" s="1"/>
  <c r="CO19" i="128" s="1"/>
  <c r="CP19" i="128" s="1"/>
  <c r="CQ19" i="128" s="1"/>
  <c r="CR19" i="128" s="1"/>
  <c r="CS19" i="128" s="1"/>
  <c r="CT19" i="128" s="1"/>
  <c r="CU19" i="128" s="1"/>
  <c r="CV19" i="128" s="1"/>
  <c r="CW19" i="128" s="1"/>
  <c r="CX19" i="128" s="1"/>
  <c r="CY19" i="128" s="1"/>
  <c r="CZ19" i="128" s="1"/>
  <c r="DA19" i="128" s="1"/>
  <c r="DB19" i="128" s="1"/>
  <c r="DC19" i="128" s="1"/>
  <c r="DD19" i="128" s="1"/>
  <c r="DE19" i="128" s="1"/>
  <c r="DF19" i="128" s="1"/>
  <c r="DG19" i="128" s="1"/>
  <c r="DH19" i="128" s="1"/>
  <c r="DI19" i="128" s="1"/>
  <c r="DJ19" i="128" s="1"/>
  <c r="DK19" i="128" s="1"/>
  <c r="DL19" i="128" s="1"/>
  <c r="DM19" i="128" s="1"/>
  <c r="DN19" i="128" s="1"/>
  <c r="DO19" i="128" s="1"/>
  <c r="DP19" i="128" s="1"/>
  <c r="DQ19" i="128" s="1"/>
  <c r="DR19" i="128" s="1"/>
  <c r="DS19" i="128" s="1"/>
  <c r="DT19" i="128" s="1"/>
  <c r="DU19" i="128" s="1"/>
  <c r="DV19" i="128" s="1"/>
  <c r="DW19" i="128" s="1"/>
  <c r="DX19" i="128" s="1"/>
  <c r="DY19" i="128" s="1"/>
  <c r="DZ19" i="128" s="1"/>
  <c r="EA19" i="128" s="1"/>
  <c r="EB19" i="128" s="1"/>
  <c r="EC19" i="128" s="1"/>
  <c r="ED19" i="128" s="1"/>
  <c r="EE19" i="128" s="1"/>
  <c r="EF19" i="128" s="1"/>
  <c r="EG19" i="128" s="1"/>
  <c r="EH19" i="128" s="1"/>
  <c r="EI19" i="128" s="1"/>
  <c r="EJ19" i="128" s="1"/>
  <c r="EK19" i="128" s="1"/>
  <c r="EL19" i="128" s="1"/>
  <c r="EM19" i="128" s="1"/>
  <c r="EN19" i="128" s="1"/>
  <c r="EO19" i="128" s="1"/>
  <c r="EP19" i="128" s="1"/>
  <c r="EQ19" i="128" s="1"/>
  <c r="ER19" i="128" s="1"/>
  <c r="ES19" i="128" s="1"/>
  <c r="ET19" i="128" s="1"/>
  <c r="EU19" i="128" s="1"/>
  <c r="EV19" i="128" s="1"/>
  <c r="EW19" i="128" s="1"/>
  <c r="EX19" i="128" s="1"/>
  <c r="EY19" i="128" s="1"/>
  <c r="EZ19" i="128" s="1"/>
  <c r="FA19" i="128" s="1"/>
  <c r="FB19" i="128" s="1"/>
  <c r="FC19" i="128" s="1"/>
  <c r="FD19" i="128" s="1"/>
  <c r="FE19" i="128" s="1"/>
  <c r="FF19" i="128" s="1"/>
  <c r="FG19" i="128" s="1"/>
  <c r="FH19" i="128" s="1"/>
  <c r="FI19" i="128" s="1"/>
  <c r="FJ19" i="128" s="1"/>
  <c r="FK19" i="128" s="1"/>
  <c r="FL19" i="128" s="1"/>
  <c r="FM19" i="128" s="1"/>
  <c r="FN19" i="128" s="1"/>
  <c r="FO19" i="128" s="1"/>
  <c r="FP19" i="128" s="1"/>
  <c r="FQ19" i="128" s="1"/>
  <c r="FR19" i="128" s="1"/>
  <c r="FS19" i="128" s="1"/>
  <c r="FT19" i="128" s="1"/>
  <c r="FU19" i="128" s="1"/>
  <c r="FV19" i="128" s="1"/>
  <c r="FW19" i="128" s="1"/>
  <c r="FX19" i="128" s="1"/>
  <c r="FY19" i="128" s="1"/>
  <c r="FZ19" i="128" s="1"/>
  <c r="GA19" i="128" s="1"/>
  <c r="GB19" i="128" s="1"/>
  <c r="GC19" i="128" s="1"/>
  <c r="GD19" i="128" s="1"/>
  <c r="GE19" i="128" s="1"/>
  <c r="GF19" i="128" s="1"/>
  <c r="GG19" i="128" s="1"/>
  <c r="GH19" i="128" s="1"/>
  <c r="GI19" i="128" s="1"/>
  <c r="GJ19" i="128" s="1"/>
  <c r="GK19" i="128" s="1"/>
  <c r="GL19" i="128" s="1"/>
  <c r="GM19" i="128" s="1"/>
  <c r="GN19" i="128" s="1"/>
  <c r="GO19" i="128" s="1"/>
  <c r="GP19" i="128" s="1"/>
  <c r="GQ19" i="128" s="1"/>
  <c r="GR19" i="128" s="1"/>
  <c r="GS19" i="128" s="1"/>
  <c r="GT19" i="128" s="1"/>
  <c r="GU19" i="128" s="1"/>
  <c r="GV19" i="128" s="1"/>
  <c r="GW19" i="128" s="1"/>
  <c r="GX19" i="128" s="1"/>
  <c r="GY19" i="128" s="1"/>
  <c r="GZ19" i="128" s="1"/>
  <c r="HA19" i="128" s="1"/>
  <c r="HB19" i="128" s="1"/>
  <c r="HC19" i="128" s="1"/>
  <c r="HD19" i="128" s="1"/>
  <c r="HE19" i="128" s="1"/>
  <c r="HF19" i="128" s="1"/>
  <c r="HG19" i="128" s="1"/>
  <c r="HH19" i="128" s="1"/>
  <c r="HI19" i="128" s="1"/>
  <c r="HJ19" i="128" s="1"/>
  <c r="HK19" i="128" s="1"/>
  <c r="HL19" i="128" s="1"/>
  <c r="HM19" i="128" s="1"/>
  <c r="HN19" i="128" s="1"/>
  <c r="HO19" i="128" s="1"/>
  <c r="HP19" i="128" s="1"/>
  <c r="HQ19" i="128" s="1"/>
  <c r="HR19" i="128" s="1"/>
  <c r="HS19" i="128" s="1"/>
  <c r="HT19" i="128" s="1"/>
  <c r="HU19" i="128" s="1"/>
  <c r="HV19" i="128" s="1"/>
  <c r="HW19" i="128" s="1"/>
  <c r="HX19" i="128" s="1"/>
  <c r="HY19" i="128" s="1"/>
  <c r="HZ19" i="128" s="1"/>
  <c r="IA19" i="128" s="1"/>
  <c r="IB19" i="128" s="1"/>
  <c r="IC19" i="128" s="1"/>
  <c r="ID19" i="128" s="1"/>
  <c r="IE19" i="128" s="1"/>
  <c r="IF19" i="128" s="1"/>
  <c r="IG19" i="128" s="1"/>
  <c r="IH19" i="128" s="1"/>
  <c r="II19" i="128" s="1"/>
  <c r="IJ19" i="128" s="1"/>
  <c r="IK19" i="128" s="1"/>
  <c r="IL19" i="128" s="1"/>
  <c r="IM19" i="128" s="1"/>
  <c r="IN19" i="128" s="1"/>
  <c r="IO19" i="128" s="1"/>
  <c r="IP19" i="128" s="1"/>
  <c r="IQ19" i="128" s="1"/>
  <c r="IR19" i="128" s="1"/>
  <c r="IS19" i="128" s="1"/>
  <c r="IT19" i="128" s="1"/>
  <c r="IU19" i="128" s="1"/>
  <c r="IV19" i="128" s="1"/>
  <c r="IW19" i="128" s="1"/>
  <c r="IX19" i="128" s="1"/>
  <c r="IY19" i="128" s="1"/>
  <c r="IZ19" i="128" s="1"/>
  <c r="JA19" i="128" s="1"/>
  <c r="JB19" i="128" s="1"/>
  <c r="JC19" i="128" s="1"/>
  <c r="JD19" i="128" s="1"/>
  <c r="JE19" i="128" s="1"/>
  <c r="JF19" i="128" s="1"/>
  <c r="JG19" i="128" s="1"/>
  <c r="JH19" i="128" s="1"/>
  <c r="JI19" i="128" s="1"/>
  <c r="JJ19" i="128" s="1"/>
  <c r="JK19" i="128" s="1"/>
  <c r="JL19" i="128" s="1"/>
  <c r="JM19" i="128" s="1"/>
  <c r="JN19" i="128" s="1"/>
  <c r="JO19" i="128" s="1"/>
  <c r="JP19" i="128" s="1"/>
  <c r="JQ19" i="128" s="1"/>
  <c r="JR19" i="128" s="1"/>
  <c r="JS19" i="128" s="1"/>
  <c r="JT19" i="128" s="1"/>
  <c r="JU19" i="128" s="1"/>
  <c r="JV19" i="128" s="1"/>
  <c r="JW19" i="128" s="1"/>
  <c r="JX19" i="128" s="1"/>
  <c r="JY19" i="128" s="1"/>
  <c r="JZ19" i="128" s="1"/>
  <c r="KA19" i="128" s="1"/>
  <c r="KB19" i="128" s="1"/>
  <c r="KC19" i="128" s="1"/>
  <c r="KD19" i="128" s="1"/>
  <c r="KE19" i="128" s="1"/>
  <c r="KF19" i="128" s="1"/>
  <c r="KG19" i="128" s="1"/>
  <c r="KH19" i="128" s="1"/>
  <c r="KI19" i="128" s="1"/>
  <c r="KJ19" i="128" s="1"/>
  <c r="KK19" i="128" s="1"/>
  <c r="KL19" i="128" s="1"/>
  <c r="KM19" i="128" s="1"/>
  <c r="KN19" i="128" s="1"/>
  <c r="KO19" i="128" s="1"/>
  <c r="C15" i="128"/>
  <c r="D15" i="128" s="1"/>
  <c r="E15" i="128" s="1"/>
  <c r="F15" i="128" s="1"/>
  <c r="G15" i="128" s="1"/>
  <c r="H15" i="128" s="1"/>
  <c r="I15" i="128" s="1"/>
  <c r="J15" i="128" s="1"/>
  <c r="K15" i="128" s="1"/>
  <c r="L15" i="128" s="1"/>
  <c r="M15" i="128" s="1"/>
  <c r="N15" i="128" s="1"/>
  <c r="O15" i="128" s="1"/>
  <c r="P15" i="128" s="1"/>
  <c r="Q15" i="128" s="1"/>
  <c r="R15" i="128" s="1"/>
  <c r="S15" i="128" s="1"/>
  <c r="T15" i="128" s="1"/>
  <c r="U15" i="128" s="1"/>
  <c r="V15" i="128" s="1"/>
  <c r="W15" i="128" s="1"/>
  <c r="X15" i="128" s="1"/>
  <c r="Y15" i="128" s="1"/>
  <c r="Z15" i="128" s="1"/>
  <c r="AA15" i="128" s="1"/>
  <c r="AB15" i="128" s="1"/>
  <c r="AC15" i="128" s="1"/>
  <c r="AD15" i="128" s="1"/>
  <c r="AE15" i="128" s="1"/>
  <c r="AF15" i="128" s="1"/>
  <c r="AG15" i="128" s="1"/>
  <c r="AH15" i="128" s="1"/>
  <c r="AI15" i="128" s="1"/>
  <c r="AJ15" i="128" s="1"/>
  <c r="AK15" i="128" s="1"/>
  <c r="AL15" i="128" s="1"/>
  <c r="AM15" i="128" s="1"/>
  <c r="AN15" i="128" s="1"/>
  <c r="AO15" i="128" s="1"/>
  <c r="AP15" i="128" s="1"/>
  <c r="AQ15" i="128" s="1"/>
  <c r="AR15" i="128" s="1"/>
  <c r="AS15" i="128" s="1"/>
  <c r="AT15" i="128" s="1"/>
  <c r="AU15" i="128" s="1"/>
  <c r="AV15" i="128" s="1"/>
  <c r="AW15" i="128" s="1"/>
  <c r="AX15" i="128" s="1"/>
  <c r="AY15" i="128" s="1"/>
  <c r="AZ15" i="128" s="1"/>
  <c r="BA15" i="128" s="1"/>
  <c r="BB15" i="128" s="1"/>
  <c r="BC15" i="128" s="1"/>
  <c r="BD15" i="128" s="1"/>
  <c r="BE15" i="128" s="1"/>
  <c r="BF15" i="128" s="1"/>
  <c r="BG15" i="128" s="1"/>
  <c r="BH15" i="128" s="1"/>
  <c r="BI15" i="128" s="1"/>
  <c r="BJ15" i="128" s="1"/>
  <c r="BK15" i="128" s="1"/>
  <c r="BL15" i="128" s="1"/>
  <c r="BM15" i="128" s="1"/>
  <c r="BN15" i="128" s="1"/>
  <c r="BO15" i="128" s="1"/>
  <c r="BP15" i="128" s="1"/>
  <c r="BQ15" i="128" s="1"/>
  <c r="BR15" i="128" s="1"/>
  <c r="BS15" i="128" s="1"/>
  <c r="BT15" i="128" s="1"/>
  <c r="BU15" i="128" s="1"/>
  <c r="BV15" i="128" s="1"/>
  <c r="BW15" i="128" s="1"/>
  <c r="BX15" i="128" s="1"/>
  <c r="BY15" i="128" s="1"/>
  <c r="BZ15" i="128" s="1"/>
  <c r="CA15" i="128" s="1"/>
  <c r="CB15" i="128" s="1"/>
  <c r="CC15" i="128" s="1"/>
  <c r="CD15" i="128" s="1"/>
  <c r="CE15" i="128" s="1"/>
  <c r="CF15" i="128" s="1"/>
  <c r="CG15" i="128" s="1"/>
  <c r="CH15" i="128" s="1"/>
  <c r="CI15" i="128" s="1"/>
  <c r="CJ15" i="128" s="1"/>
  <c r="CK15" i="128" s="1"/>
  <c r="CL15" i="128" s="1"/>
  <c r="CM15" i="128" s="1"/>
  <c r="CN15" i="128" s="1"/>
  <c r="CO15" i="128" s="1"/>
  <c r="CP15" i="128" s="1"/>
  <c r="CQ15" i="128" s="1"/>
  <c r="CR15" i="128" s="1"/>
  <c r="CS15" i="128" s="1"/>
  <c r="CT15" i="128" s="1"/>
  <c r="CU15" i="128" s="1"/>
  <c r="CV15" i="128" s="1"/>
  <c r="CW15" i="128" s="1"/>
  <c r="CX15" i="128" s="1"/>
  <c r="CY15" i="128" s="1"/>
  <c r="CZ15" i="128" s="1"/>
  <c r="DA15" i="128" s="1"/>
  <c r="DB15" i="128" s="1"/>
  <c r="DC15" i="128" s="1"/>
  <c r="DD15" i="128" s="1"/>
  <c r="DE15" i="128" s="1"/>
  <c r="DF15" i="128" s="1"/>
  <c r="DG15" i="128" s="1"/>
  <c r="DH15" i="128" s="1"/>
  <c r="DI15" i="128" s="1"/>
  <c r="DJ15" i="128" s="1"/>
  <c r="DK15" i="128" s="1"/>
  <c r="DL15" i="128" s="1"/>
  <c r="DM15" i="128" s="1"/>
  <c r="DN15" i="128" s="1"/>
  <c r="DO15" i="128" s="1"/>
  <c r="DP15" i="128" s="1"/>
  <c r="DQ15" i="128" s="1"/>
  <c r="DR15" i="128" s="1"/>
  <c r="DS15" i="128" s="1"/>
  <c r="DT15" i="128" s="1"/>
  <c r="DU15" i="128" s="1"/>
  <c r="DV15" i="128" s="1"/>
  <c r="DW15" i="128" s="1"/>
  <c r="DX15" i="128" s="1"/>
  <c r="DY15" i="128" s="1"/>
  <c r="DZ15" i="128" s="1"/>
  <c r="EA15" i="128" s="1"/>
  <c r="EB15" i="128" s="1"/>
  <c r="EC15" i="128" s="1"/>
  <c r="ED15" i="128" s="1"/>
  <c r="EE15" i="128" s="1"/>
  <c r="EF15" i="128" s="1"/>
  <c r="EG15" i="128" s="1"/>
  <c r="EH15" i="128" s="1"/>
  <c r="EI15" i="128" s="1"/>
  <c r="EJ15" i="128" s="1"/>
  <c r="EK15" i="128" s="1"/>
  <c r="EL15" i="128" s="1"/>
  <c r="EM15" i="128" s="1"/>
  <c r="EN15" i="128" s="1"/>
  <c r="EO15" i="128" s="1"/>
  <c r="EP15" i="128" s="1"/>
  <c r="EQ15" i="128" s="1"/>
  <c r="ER15" i="128" s="1"/>
  <c r="ES15" i="128" s="1"/>
  <c r="ET15" i="128" s="1"/>
  <c r="EU15" i="128" s="1"/>
  <c r="EV15" i="128" s="1"/>
  <c r="EW15" i="128" s="1"/>
  <c r="EX15" i="128" s="1"/>
  <c r="EY15" i="128" s="1"/>
  <c r="EZ15" i="128" s="1"/>
  <c r="FA15" i="128" s="1"/>
  <c r="FB15" i="128" s="1"/>
  <c r="FC15" i="128" s="1"/>
  <c r="FD15" i="128" s="1"/>
  <c r="FE15" i="128" s="1"/>
  <c r="FF15" i="128" s="1"/>
  <c r="FG15" i="128" s="1"/>
  <c r="FH15" i="128" s="1"/>
  <c r="FI15" i="128" s="1"/>
  <c r="FJ15" i="128" s="1"/>
  <c r="FK15" i="128" s="1"/>
  <c r="FL15" i="128" s="1"/>
  <c r="FM15" i="128" s="1"/>
  <c r="FN15" i="128" s="1"/>
  <c r="FO15" i="128" s="1"/>
  <c r="FP15" i="128" s="1"/>
  <c r="FQ15" i="128" s="1"/>
  <c r="FR15" i="128" s="1"/>
  <c r="FS15" i="128" s="1"/>
  <c r="FT15" i="128" s="1"/>
  <c r="FU15" i="128" s="1"/>
  <c r="FV15" i="128" s="1"/>
  <c r="FW15" i="128" s="1"/>
  <c r="FX15" i="128" s="1"/>
  <c r="FY15" i="128" s="1"/>
  <c r="FZ15" i="128" s="1"/>
  <c r="GA15" i="128" s="1"/>
  <c r="GB15" i="128" s="1"/>
  <c r="GC15" i="128" s="1"/>
  <c r="GD15" i="128" s="1"/>
  <c r="GE15" i="128" s="1"/>
  <c r="GF15" i="128" s="1"/>
  <c r="GG15" i="128" s="1"/>
  <c r="GH15" i="128" s="1"/>
  <c r="GI15" i="128" s="1"/>
  <c r="GJ15" i="128" s="1"/>
  <c r="GK15" i="128" s="1"/>
  <c r="GL15" i="128" s="1"/>
  <c r="GM15" i="128" s="1"/>
  <c r="GN15" i="128" s="1"/>
  <c r="GO15" i="128" s="1"/>
  <c r="GP15" i="128" s="1"/>
  <c r="GQ15" i="128" s="1"/>
  <c r="GR15" i="128" s="1"/>
  <c r="GS15" i="128" s="1"/>
  <c r="GT15" i="128" s="1"/>
  <c r="GU15" i="128" s="1"/>
  <c r="GV15" i="128" s="1"/>
  <c r="GW15" i="128" s="1"/>
  <c r="GX15" i="128" s="1"/>
  <c r="GY15" i="128" s="1"/>
  <c r="GZ15" i="128" s="1"/>
  <c r="HA15" i="128" s="1"/>
  <c r="HB15" i="128" s="1"/>
  <c r="HC15" i="128" s="1"/>
  <c r="HD15" i="128" s="1"/>
  <c r="HE15" i="128" s="1"/>
  <c r="HF15" i="128" s="1"/>
  <c r="HG15" i="128" s="1"/>
  <c r="HH15" i="128" s="1"/>
  <c r="HI15" i="128" s="1"/>
  <c r="HJ15" i="128" s="1"/>
  <c r="HK15" i="128" s="1"/>
  <c r="HL15" i="128" s="1"/>
  <c r="HM15" i="128" s="1"/>
  <c r="HN15" i="128" s="1"/>
  <c r="HO15" i="128" s="1"/>
  <c r="HP15" i="128" s="1"/>
  <c r="HQ15" i="128" s="1"/>
  <c r="HR15" i="128" s="1"/>
  <c r="HS15" i="128" s="1"/>
  <c r="HT15" i="128" s="1"/>
  <c r="HU15" i="128" s="1"/>
  <c r="HV15" i="128" s="1"/>
  <c r="HW15" i="128" s="1"/>
  <c r="HX15" i="128" s="1"/>
  <c r="HY15" i="128" s="1"/>
  <c r="HZ15" i="128" s="1"/>
  <c r="IA15" i="128" s="1"/>
  <c r="IB15" i="128" s="1"/>
  <c r="IC15" i="128" s="1"/>
  <c r="ID15" i="128" s="1"/>
  <c r="IE15" i="128" s="1"/>
  <c r="IF15" i="128" s="1"/>
  <c r="IG15" i="128" s="1"/>
  <c r="IH15" i="128" s="1"/>
  <c r="II15" i="128" s="1"/>
  <c r="IJ15" i="128" s="1"/>
  <c r="IK15" i="128" s="1"/>
  <c r="IL15" i="128" s="1"/>
  <c r="IM15" i="128" s="1"/>
  <c r="IN15" i="128" s="1"/>
  <c r="IO15" i="128" s="1"/>
  <c r="IP15" i="128" s="1"/>
  <c r="IQ15" i="128" s="1"/>
  <c r="IR15" i="128" s="1"/>
  <c r="IS15" i="128" s="1"/>
  <c r="IT15" i="128" s="1"/>
  <c r="IU15" i="128" s="1"/>
  <c r="IV15" i="128" s="1"/>
  <c r="IW15" i="128" s="1"/>
  <c r="IX15" i="128" s="1"/>
  <c r="IY15" i="128" s="1"/>
  <c r="IZ15" i="128" s="1"/>
  <c r="JA15" i="128" s="1"/>
  <c r="JB15" i="128" s="1"/>
  <c r="JC15" i="128" s="1"/>
  <c r="JD15" i="128" s="1"/>
  <c r="JE15" i="128" s="1"/>
  <c r="JF15" i="128" s="1"/>
  <c r="JG15" i="128" s="1"/>
  <c r="JH15" i="128" s="1"/>
  <c r="JI15" i="128" s="1"/>
  <c r="JJ15" i="128" s="1"/>
  <c r="JK15" i="128" s="1"/>
  <c r="JL15" i="128" s="1"/>
  <c r="JM15" i="128" s="1"/>
  <c r="JN15" i="128" s="1"/>
  <c r="JO15" i="128" s="1"/>
  <c r="JP15" i="128" s="1"/>
  <c r="JQ15" i="128" s="1"/>
  <c r="JR15" i="128" s="1"/>
  <c r="JS15" i="128" s="1"/>
  <c r="JT15" i="128" s="1"/>
  <c r="JU15" i="128" s="1"/>
  <c r="JV15" i="128" s="1"/>
  <c r="JW15" i="128" s="1"/>
  <c r="JX15" i="128" s="1"/>
  <c r="JY15" i="128" s="1"/>
  <c r="JZ15" i="128" s="1"/>
  <c r="KA15" i="128" s="1"/>
  <c r="KB15" i="128" s="1"/>
  <c r="KC15" i="128" s="1"/>
  <c r="KD15" i="128" s="1"/>
  <c r="KE15" i="128" s="1"/>
  <c r="KF15" i="128" s="1"/>
  <c r="KG15" i="128" s="1"/>
  <c r="KH15" i="128" s="1"/>
  <c r="KI15" i="128" s="1"/>
  <c r="KJ15" i="128" s="1"/>
  <c r="KK15" i="128" s="1"/>
  <c r="KL15" i="128" s="1"/>
  <c r="KM15" i="128" s="1"/>
  <c r="KN15" i="128" s="1"/>
  <c r="KO15" i="128" s="1"/>
  <c r="C18" i="128"/>
  <c r="D18" i="128" s="1"/>
  <c r="E18" i="128" s="1"/>
  <c r="F18" i="128" s="1"/>
  <c r="G18" i="128" s="1"/>
  <c r="H18" i="128" s="1"/>
  <c r="I18" i="128" s="1"/>
  <c r="J18" i="128" s="1"/>
  <c r="K18" i="128" s="1"/>
  <c r="L18" i="128" s="1"/>
  <c r="M18" i="128" s="1"/>
  <c r="N18" i="128" s="1"/>
  <c r="O18" i="128" s="1"/>
  <c r="P18" i="128" s="1"/>
  <c r="Q18" i="128" s="1"/>
  <c r="R18" i="128" s="1"/>
  <c r="S18" i="128" s="1"/>
  <c r="T18" i="128" s="1"/>
  <c r="U18" i="128" s="1"/>
  <c r="V18" i="128" s="1"/>
  <c r="W18" i="128" s="1"/>
  <c r="X18" i="128" s="1"/>
  <c r="Y18" i="128" s="1"/>
  <c r="Z18" i="128" s="1"/>
  <c r="AA18" i="128" s="1"/>
  <c r="AB18" i="128" s="1"/>
  <c r="AC18" i="128" s="1"/>
  <c r="AD18" i="128" s="1"/>
  <c r="AE18" i="128" s="1"/>
  <c r="AF18" i="128" s="1"/>
  <c r="AG18" i="128" s="1"/>
  <c r="AH18" i="128" s="1"/>
  <c r="AI18" i="128" s="1"/>
  <c r="AJ18" i="128" s="1"/>
  <c r="AK18" i="128" s="1"/>
  <c r="AL18" i="128" s="1"/>
  <c r="AM18" i="128" s="1"/>
  <c r="AN18" i="128" s="1"/>
  <c r="AO18" i="128" s="1"/>
  <c r="AP18" i="128" s="1"/>
  <c r="AQ18" i="128" s="1"/>
  <c r="AR18" i="128" s="1"/>
  <c r="AS18" i="128" s="1"/>
  <c r="AT18" i="128" s="1"/>
  <c r="AU18" i="128" s="1"/>
  <c r="AV18" i="128" s="1"/>
  <c r="AW18" i="128" s="1"/>
  <c r="AX18" i="128" s="1"/>
  <c r="AY18" i="128" s="1"/>
  <c r="AZ18" i="128" s="1"/>
  <c r="BA18" i="128" s="1"/>
  <c r="BB18" i="128" s="1"/>
  <c r="BC18" i="128" s="1"/>
  <c r="BD18" i="128" s="1"/>
  <c r="BE18" i="128" s="1"/>
  <c r="BF18" i="128" s="1"/>
  <c r="BG18" i="128" s="1"/>
  <c r="BH18" i="128" s="1"/>
  <c r="BI18" i="128" s="1"/>
  <c r="BJ18" i="128" s="1"/>
  <c r="BK18" i="128" s="1"/>
  <c r="BL18" i="128" s="1"/>
  <c r="BM18" i="128" s="1"/>
  <c r="BN18" i="128" s="1"/>
  <c r="BO18" i="128" s="1"/>
  <c r="BP18" i="128" s="1"/>
  <c r="BQ18" i="128" s="1"/>
  <c r="BR18" i="128" s="1"/>
  <c r="BS18" i="128" s="1"/>
  <c r="BT18" i="128" s="1"/>
  <c r="BU18" i="128" s="1"/>
  <c r="BV18" i="128" s="1"/>
  <c r="BW18" i="128" s="1"/>
  <c r="BX18" i="128" s="1"/>
  <c r="BY18" i="128" s="1"/>
  <c r="BZ18" i="128" s="1"/>
  <c r="CA18" i="128" s="1"/>
  <c r="CB18" i="128" s="1"/>
  <c r="CC18" i="128" s="1"/>
  <c r="CD18" i="128" s="1"/>
  <c r="CE18" i="128" s="1"/>
  <c r="CF18" i="128" s="1"/>
  <c r="CG18" i="128" s="1"/>
  <c r="CH18" i="128" s="1"/>
  <c r="CI18" i="128" s="1"/>
  <c r="CJ18" i="128" s="1"/>
  <c r="CK18" i="128" s="1"/>
  <c r="CL18" i="128" s="1"/>
  <c r="CM18" i="128" s="1"/>
  <c r="CN18" i="128" s="1"/>
  <c r="CO18" i="128" s="1"/>
  <c r="CP18" i="128" s="1"/>
  <c r="CQ18" i="128" s="1"/>
  <c r="CR18" i="128" s="1"/>
  <c r="CS18" i="128" s="1"/>
  <c r="CT18" i="128" s="1"/>
  <c r="CU18" i="128" s="1"/>
  <c r="CV18" i="128" s="1"/>
  <c r="CW18" i="128" s="1"/>
  <c r="CX18" i="128" s="1"/>
  <c r="CY18" i="128" s="1"/>
  <c r="CZ18" i="128" s="1"/>
  <c r="DA18" i="128" s="1"/>
  <c r="DB18" i="128" s="1"/>
  <c r="DC18" i="128" s="1"/>
  <c r="DD18" i="128" s="1"/>
  <c r="DE18" i="128" s="1"/>
  <c r="DF18" i="128" s="1"/>
  <c r="DG18" i="128" s="1"/>
  <c r="DH18" i="128" s="1"/>
  <c r="DI18" i="128" s="1"/>
  <c r="DJ18" i="128" s="1"/>
  <c r="DK18" i="128" s="1"/>
  <c r="DL18" i="128" s="1"/>
  <c r="DM18" i="128" s="1"/>
  <c r="DN18" i="128" s="1"/>
  <c r="DO18" i="128" s="1"/>
  <c r="DP18" i="128" s="1"/>
  <c r="DQ18" i="128" s="1"/>
  <c r="DR18" i="128" s="1"/>
  <c r="DS18" i="128" s="1"/>
  <c r="DT18" i="128" s="1"/>
  <c r="DU18" i="128" s="1"/>
  <c r="DV18" i="128" s="1"/>
  <c r="DW18" i="128" s="1"/>
  <c r="DX18" i="128" s="1"/>
  <c r="DY18" i="128" s="1"/>
  <c r="DZ18" i="128" s="1"/>
  <c r="EA18" i="128" s="1"/>
  <c r="EB18" i="128" s="1"/>
  <c r="EC18" i="128" s="1"/>
  <c r="ED18" i="128" s="1"/>
  <c r="EE18" i="128" s="1"/>
  <c r="EF18" i="128" s="1"/>
  <c r="EG18" i="128" s="1"/>
  <c r="EH18" i="128" s="1"/>
  <c r="EI18" i="128" s="1"/>
  <c r="EJ18" i="128" s="1"/>
  <c r="EK18" i="128" s="1"/>
  <c r="EL18" i="128" s="1"/>
  <c r="EM18" i="128" s="1"/>
  <c r="EN18" i="128" s="1"/>
  <c r="EO18" i="128" s="1"/>
  <c r="EP18" i="128" s="1"/>
  <c r="EQ18" i="128" s="1"/>
  <c r="ER18" i="128" s="1"/>
  <c r="ES18" i="128" s="1"/>
  <c r="ET18" i="128" s="1"/>
  <c r="EU18" i="128" s="1"/>
  <c r="EV18" i="128" s="1"/>
  <c r="EW18" i="128" s="1"/>
  <c r="EX18" i="128" s="1"/>
  <c r="EY18" i="128" s="1"/>
  <c r="EZ18" i="128" s="1"/>
  <c r="FA18" i="128" s="1"/>
  <c r="FB18" i="128" s="1"/>
  <c r="FC18" i="128" s="1"/>
  <c r="FD18" i="128" s="1"/>
  <c r="FE18" i="128" s="1"/>
  <c r="FF18" i="128" s="1"/>
  <c r="FG18" i="128" s="1"/>
  <c r="FH18" i="128" s="1"/>
  <c r="FI18" i="128" s="1"/>
  <c r="FJ18" i="128" s="1"/>
  <c r="FK18" i="128" s="1"/>
  <c r="FL18" i="128" s="1"/>
  <c r="FM18" i="128" s="1"/>
  <c r="FN18" i="128" s="1"/>
  <c r="FO18" i="128" s="1"/>
  <c r="FP18" i="128" s="1"/>
  <c r="FQ18" i="128" s="1"/>
  <c r="FR18" i="128" s="1"/>
  <c r="FS18" i="128" s="1"/>
  <c r="FT18" i="128" s="1"/>
  <c r="FU18" i="128" s="1"/>
  <c r="FV18" i="128" s="1"/>
  <c r="FW18" i="128" s="1"/>
  <c r="FX18" i="128" s="1"/>
  <c r="FY18" i="128" s="1"/>
  <c r="FZ18" i="128" s="1"/>
  <c r="GA18" i="128" s="1"/>
  <c r="GB18" i="128" s="1"/>
  <c r="GC18" i="128" s="1"/>
  <c r="GD18" i="128" s="1"/>
  <c r="GE18" i="128" s="1"/>
  <c r="GF18" i="128" s="1"/>
  <c r="GG18" i="128" s="1"/>
  <c r="GH18" i="128" s="1"/>
  <c r="GI18" i="128" s="1"/>
  <c r="GJ18" i="128" s="1"/>
  <c r="GK18" i="128" s="1"/>
  <c r="GL18" i="128" s="1"/>
  <c r="GM18" i="128" s="1"/>
  <c r="GN18" i="128" s="1"/>
  <c r="GO18" i="128" s="1"/>
  <c r="GP18" i="128" s="1"/>
  <c r="GQ18" i="128" s="1"/>
  <c r="GR18" i="128" s="1"/>
  <c r="GS18" i="128" s="1"/>
  <c r="GT18" i="128" s="1"/>
  <c r="GU18" i="128" s="1"/>
  <c r="GV18" i="128" s="1"/>
  <c r="GW18" i="128" s="1"/>
  <c r="GX18" i="128" s="1"/>
  <c r="GY18" i="128" s="1"/>
  <c r="GZ18" i="128" s="1"/>
  <c r="HA18" i="128" s="1"/>
  <c r="HB18" i="128" s="1"/>
  <c r="HC18" i="128" s="1"/>
  <c r="HD18" i="128" s="1"/>
  <c r="HE18" i="128" s="1"/>
  <c r="HF18" i="128" s="1"/>
  <c r="HG18" i="128" s="1"/>
  <c r="HH18" i="128" s="1"/>
  <c r="HI18" i="128" s="1"/>
  <c r="HJ18" i="128" s="1"/>
  <c r="HK18" i="128" s="1"/>
  <c r="HL18" i="128" s="1"/>
  <c r="HM18" i="128" s="1"/>
  <c r="HN18" i="128" s="1"/>
  <c r="HO18" i="128" s="1"/>
  <c r="HP18" i="128" s="1"/>
  <c r="HQ18" i="128" s="1"/>
  <c r="HR18" i="128" s="1"/>
  <c r="HS18" i="128" s="1"/>
  <c r="HT18" i="128" s="1"/>
  <c r="HU18" i="128" s="1"/>
  <c r="HV18" i="128" s="1"/>
  <c r="HW18" i="128" s="1"/>
  <c r="HX18" i="128" s="1"/>
  <c r="HY18" i="128" s="1"/>
  <c r="HZ18" i="128" s="1"/>
  <c r="IA18" i="128" s="1"/>
  <c r="IB18" i="128" s="1"/>
  <c r="IC18" i="128" s="1"/>
  <c r="ID18" i="128" s="1"/>
  <c r="IE18" i="128" s="1"/>
  <c r="IF18" i="128" s="1"/>
  <c r="IG18" i="128" s="1"/>
  <c r="IH18" i="128" s="1"/>
  <c r="II18" i="128" s="1"/>
  <c r="IJ18" i="128" s="1"/>
  <c r="IK18" i="128" s="1"/>
  <c r="IL18" i="128" s="1"/>
  <c r="IM18" i="128" s="1"/>
  <c r="IN18" i="128" s="1"/>
  <c r="IO18" i="128" s="1"/>
  <c r="IP18" i="128" s="1"/>
  <c r="IQ18" i="128" s="1"/>
  <c r="IR18" i="128" s="1"/>
  <c r="IS18" i="128" s="1"/>
  <c r="IT18" i="128" s="1"/>
  <c r="IU18" i="128" s="1"/>
  <c r="IV18" i="128" s="1"/>
  <c r="IW18" i="128" s="1"/>
  <c r="IX18" i="128" s="1"/>
  <c r="IY18" i="128" s="1"/>
  <c r="IZ18" i="128" s="1"/>
  <c r="JA18" i="128" s="1"/>
  <c r="JB18" i="128" s="1"/>
  <c r="JC18" i="128" s="1"/>
  <c r="JD18" i="128" s="1"/>
  <c r="JE18" i="128" s="1"/>
  <c r="JF18" i="128" s="1"/>
  <c r="JG18" i="128" s="1"/>
  <c r="JH18" i="128" s="1"/>
  <c r="JI18" i="128" s="1"/>
  <c r="JJ18" i="128" s="1"/>
  <c r="JK18" i="128" s="1"/>
  <c r="JL18" i="128" s="1"/>
  <c r="JM18" i="128" s="1"/>
  <c r="JN18" i="128" s="1"/>
  <c r="JO18" i="128" s="1"/>
  <c r="JP18" i="128" s="1"/>
  <c r="JQ18" i="128" s="1"/>
  <c r="JR18" i="128" s="1"/>
  <c r="JS18" i="128" s="1"/>
  <c r="JT18" i="128" s="1"/>
  <c r="JU18" i="128" s="1"/>
  <c r="JV18" i="128" s="1"/>
  <c r="JW18" i="128" s="1"/>
  <c r="JX18" i="128" s="1"/>
  <c r="JY18" i="128" s="1"/>
  <c r="JZ18" i="128" s="1"/>
  <c r="KA18" i="128" s="1"/>
  <c r="KB18" i="128" s="1"/>
  <c r="KC18" i="128" s="1"/>
  <c r="KD18" i="128" s="1"/>
  <c r="KE18" i="128" s="1"/>
  <c r="KF18" i="128" s="1"/>
  <c r="KG18" i="128" s="1"/>
  <c r="KH18" i="128" s="1"/>
  <c r="KI18" i="128" s="1"/>
  <c r="KJ18" i="128" s="1"/>
  <c r="KK18" i="128" s="1"/>
  <c r="KL18" i="128" s="1"/>
  <c r="KM18" i="128" s="1"/>
  <c r="KN18" i="128" s="1"/>
  <c r="KO18" i="128" s="1"/>
  <c r="C17" i="128"/>
  <c r="D17" i="128" s="1"/>
  <c r="E17" i="128" s="1"/>
  <c r="F17" i="128" s="1"/>
  <c r="G17" i="128" s="1"/>
  <c r="H17" i="128" s="1"/>
  <c r="I17" i="128" s="1"/>
  <c r="J17" i="128" s="1"/>
  <c r="K17" i="128" s="1"/>
  <c r="L17" i="128" s="1"/>
  <c r="M17" i="128" s="1"/>
  <c r="N17" i="128" s="1"/>
  <c r="O17" i="128" s="1"/>
  <c r="P17" i="128" s="1"/>
  <c r="Q17" i="128" s="1"/>
  <c r="R17" i="128" s="1"/>
  <c r="S17" i="128" s="1"/>
  <c r="T17" i="128" s="1"/>
  <c r="U17" i="128" s="1"/>
  <c r="V17" i="128" s="1"/>
  <c r="W17" i="128" s="1"/>
  <c r="X17" i="128" s="1"/>
  <c r="Y17" i="128" s="1"/>
  <c r="Z17" i="128" s="1"/>
  <c r="AA17" i="128" s="1"/>
  <c r="AB17" i="128" s="1"/>
  <c r="AC17" i="128" s="1"/>
  <c r="AD17" i="128" s="1"/>
  <c r="AE17" i="128" s="1"/>
  <c r="AF17" i="128" s="1"/>
  <c r="AG17" i="128" s="1"/>
  <c r="AH17" i="128" s="1"/>
  <c r="AI17" i="128" s="1"/>
  <c r="AJ17" i="128" s="1"/>
  <c r="AK17" i="128" s="1"/>
  <c r="AL17" i="128" s="1"/>
  <c r="AM17" i="128" s="1"/>
  <c r="AN17" i="128" s="1"/>
  <c r="AO17" i="128" s="1"/>
  <c r="AP17" i="128" s="1"/>
  <c r="AQ17" i="128" s="1"/>
  <c r="AR17" i="128" s="1"/>
  <c r="AS17" i="128" s="1"/>
  <c r="AT17" i="128" s="1"/>
  <c r="AU17" i="128" s="1"/>
  <c r="AV17" i="128" s="1"/>
  <c r="AW17" i="128" s="1"/>
  <c r="AX17" i="128" s="1"/>
  <c r="AY17" i="128" s="1"/>
  <c r="AZ17" i="128" s="1"/>
  <c r="BA17" i="128" s="1"/>
  <c r="BB17" i="128" s="1"/>
  <c r="BC17" i="128" s="1"/>
  <c r="BD17" i="128" s="1"/>
  <c r="BE17" i="128" s="1"/>
  <c r="BF17" i="128" s="1"/>
  <c r="BG17" i="128" s="1"/>
  <c r="BH17" i="128" s="1"/>
  <c r="BI17" i="128" s="1"/>
  <c r="BJ17" i="128" s="1"/>
  <c r="BK17" i="128" s="1"/>
  <c r="BL17" i="128" s="1"/>
  <c r="BM17" i="128" s="1"/>
  <c r="BN17" i="128" s="1"/>
  <c r="BO17" i="128" s="1"/>
  <c r="BP17" i="128" s="1"/>
  <c r="BQ17" i="128" s="1"/>
  <c r="BR17" i="128" s="1"/>
  <c r="BS17" i="128" s="1"/>
  <c r="BT17" i="128" s="1"/>
  <c r="BU17" i="128" s="1"/>
  <c r="BV17" i="128" s="1"/>
  <c r="BW17" i="128" s="1"/>
  <c r="BX17" i="128" s="1"/>
  <c r="BY17" i="128" s="1"/>
  <c r="BZ17" i="128" s="1"/>
  <c r="CA17" i="128" s="1"/>
  <c r="CB17" i="128" s="1"/>
  <c r="CC17" i="128" s="1"/>
  <c r="CD17" i="128" s="1"/>
  <c r="CE17" i="128" s="1"/>
  <c r="CF17" i="128" s="1"/>
  <c r="CG17" i="128" s="1"/>
  <c r="CH17" i="128" s="1"/>
  <c r="CI17" i="128" s="1"/>
  <c r="CJ17" i="128" s="1"/>
  <c r="CK17" i="128" s="1"/>
  <c r="CL17" i="128" s="1"/>
  <c r="CM17" i="128" s="1"/>
  <c r="CN17" i="128" s="1"/>
  <c r="CO17" i="128" s="1"/>
  <c r="CP17" i="128" s="1"/>
  <c r="CQ17" i="128" s="1"/>
  <c r="CR17" i="128" s="1"/>
  <c r="CS17" i="128" s="1"/>
  <c r="CT17" i="128" s="1"/>
  <c r="CU17" i="128" s="1"/>
  <c r="CV17" i="128" s="1"/>
  <c r="CW17" i="128" s="1"/>
  <c r="CX17" i="128" s="1"/>
  <c r="CY17" i="128" s="1"/>
  <c r="CZ17" i="128" s="1"/>
  <c r="DA17" i="128" s="1"/>
  <c r="DB17" i="128" s="1"/>
  <c r="DC17" i="128" s="1"/>
  <c r="DD17" i="128" s="1"/>
  <c r="DE17" i="128" s="1"/>
  <c r="DF17" i="128" s="1"/>
  <c r="DG17" i="128" s="1"/>
  <c r="DH17" i="128" s="1"/>
  <c r="DI17" i="128" s="1"/>
  <c r="DJ17" i="128" s="1"/>
  <c r="DK17" i="128" s="1"/>
  <c r="DL17" i="128" s="1"/>
  <c r="DM17" i="128" s="1"/>
  <c r="DN17" i="128" s="1"/>
  <c r="DO17" i="128" s="1"/>
  <c r="DP17" i="128" s="1"/>
  <c r="DQ17" i="128" s="1"/>
  <c r="DR17" i="128" s="1"/>
  <c r="DS17" i="128" s="1"/>
  <c r="DT17" i="128" s="1"/>
  <c r="DU17" i="128" s="1"/>
  <c r="DV17" i="128" s="1"/>
  <c r="DW17" i="128" s="1"/>
  <c r="DX17" i="128" s="1"/>
  <c r="DY17" i="128" s="1"/>
  <c r="DZ17" i="128" s="1"/>
  <c r="EA17" i="128" s="1"/>
  <c r="EB17" i="128" s="1"/>
  <c r="EC17" i="128" s="1"/>
  <c r="ED17" i="128" s="1"/>
  <c r="EE17" i="128" s="1"/>
  <c r="EF17" i="128" s="1"/>
  <c r="EG17" i="128" s="1"/>
  <c r="EH17" i="128" s="1"/>
  <c r="EI17" i="128" s="1"/>
  <c r="EJ17" i="128" s="1"/>
  <c r="EK17" i="128" s="1"/>
  <c r="EL17" i="128" s="1"/>
  <c r="EM17" i="128" s="1"/>
  <c r="EN17" i="128" s="1"/>
  <c r="EO17" i="128" s="1"/>
  <c r="EP17" i="128" s="1"/>
  <c r="EQ17" i="128" s="1"/>
  <c r="ER17" i="128" s="1"/>
  <c r="ES17" i="128" s="1"/>
  <c r="ET17" i="128" s="1"/>
  <c r="EU17" i="128" s="1"/>
  <c r="EV17" i="128" s="1"/>
  <c r="EW17" i="128" s="1"/>
  <c r="EX17" i="128" s="1"/>
  <c r="EY17" i="128" s="1"/>
  <c r="EZ17" i="128" s="1"/>
  <c r="FA17" i="128" s="1"/>
  <c r="FB17" i="128" s="1"/>
  <c r="FC17" i="128" s="1"/>
  <c r="FD17" i="128" s="1"/>
  <c r="FE17" i="128" s="1"/>
  <c r="FF17" i="128" s="1"/>
  <c r="FG17" i="128" s="1"/>
  <c r="FH17" i="128" s="1"/>
  <c r="FI17" i="128" s="1"/>
  <c r="FJ17" i="128" s="1"/>
  <c r="FK17" i="128" s="1"/>
  <c r="FL17" i="128" s="1"/>
  <c r="FM17" i="128" s="1"/>
  <c r="FN17" i="128" s="1"/>
  <c r="FO17" i="128" s="1"/>
  <c r="FP17" i="128" s="1"/>
  <c r="FQ17" i="128" s="1"/>
  <c r="FR17" i="128" s="1"/>
  <c r="FS17" i="128" s="1"/>
  <c r="FT17" i="128" s="1"/>
  <c r="FU17" i="128" s="1"/>
  <c r="FV17" i="128" s="1"/>
  <c r="FW17" i="128" s="1"/>
  <c r="FX17" i="128" s="1"/>
  <c r="FY17" i="128" s="1"/>
  <c r="FZ17" i="128" s="1"/>
  <c r="GA17" i="128" s="1"/>
  <c r="GB17" i="128" s="1"/>
  <c r="GC17" i="128" s="1"/>
  <c r="GD17" i="128" s="1"/>
  <c r="GE17" i="128" s="1"/>
  <c r="GF17" i="128" s="1"/>
  <c r="GG17" i="128" s="1"/>
  <c r="GH17" i="128" s="1"/>
  <c r="GI17" i="128" s="1"/>
  <c r="GJ17" i="128" s="1"/>
  <c r="GK17" i="128" s="1"/>
  <c r="GL17" i="128" s="1"/>
  <c r="GM17" i="128" s="1"/>
  <c r="GN17" i="128" s="1"/>
  <c r="GO17" i="128" s="1"/>
  <c r="GP17" i="128" s="1"/>
  <c r="GQ17" i="128" s="1"/>
  <c r="GR17" i="128" s="1"/>
  <c r="GS17" i="128" s="1"/>
  <c r="GT17" i="128" s="1"/>
  <c r="GU17" i="128" s="1"/>
  <c r="GV17" i="128" s="1"/>
  <c r="GW17" i="128" s="1"/>
  <c r="GX17" i="128" s="1"/>
  <c r="GY17" i="128" s="1"/>
  <c r="GZ17" i="128" s="1"/>
  <c r="HA17" i="128" s="1"/>
  <c r="HB17" i="128" s="1"/>
  <c r="HC17" i="128" s="1"/>
  <c r="HD17" i="128" s="1"/>
  <c r="HE17" i="128" s="1"/>
  <c r="HF17" i="128" s="1"/>
  <c r="HG17" i="128" s="1"/>
  <c r="HH17" i="128" s="1"/>
  <c r="HI17" i="128" s="1"/>
  <c r="HJ17" i="128" s="1"/>
  <c r="HK17" i="128" s="1"/>
  <c r="HL17" i="128" s="1"/>
  <c r="HM17" i="128" s="1"/>
  <c r="HN17" i="128" s="1"/>
  <c r="HO17" i="128" s="1"/>
  <c r="HP17" i="128" s="1"/>
  <c r="HQ17" i="128" s="1"/>
  <c r="HR17" i="128" s="1"/>
  <c r="HS17" i="128" s="1"/>
  <c r="HT17" i="128" s="1"/>
  <c r="HU17" i="128" s="1"/>
  <c r="HV17" i="128" s="1"/>
  <c r="HW17" i="128" s="1"/>
  <c r="HX17" i="128" s="1"/>
  <c r="HY17" i="128" s="1"/>
  <c r="HZ17" i="128" s="1"/>
  <c r="IA17" i="128" s="1"/>
  <c r="IB17" i="128" s="1"/>
  <c r="IC17" i="128" s="1"/>
  <c r="ID17" i="128" s="1"/>
  <c r="IE17" i="128" s="1"/>
  <c r="IF17" i="128" s="1"/>
  <c r="IG17" i="128" s="1"/>
  <c r="IH17" i="128" s="1"/>
  <c r="II17" i="128" s="1"/>
  <c r="C16" i="128"/>
  <c r="D16" i="128" s="1"/>
  <c r="E16" i="128" s="1"/>
  <c r="F16" i="128" s="1"/>
  <c r="G16" i="128" s="1"/>
  <c r="H16" i="128" s="1"/>
  <c r="I16" i="128" s="1"/>
  <c r="J16" i="128" s="1"/>
  <c r="K16" i="128" s="1"/>
  <c r="L16" i="128" s="1"/>
  <c r="M16" i="128" s="1"/>
  <c r="N16" i="128" s="1"/>
  <c r="O16" i="128" s="1"/>
  <c r="P16" i="128" s="1"/>
  <c r="Q16" i="128" s="1"/>
  <c r="R16" i="128" s="1"/>
  <c r="S16" i="128" s="1"/>
  <c r="T16" i="128" s="1"/>
  <c r="U16" i="128" s="1"/>
  <c r="V16" i="128" s="1"/>
  <c r="W16" i="128" s="1"/>
  <c r="X16" i="128" s="1"/>
  <c r="Y16" i="128" s="1"/>
  <c r="Z16" i="128" s="1"/>
  <c r="AA16" i="128" s="1"/>
  <c r="AB16" i="128" s="1"/>
  <c r="AC16" i="128" s="1"/>
  <c r="AD16" i="128" s="1"/>
  <c r="AE16" i="128" s="1"/>
  <c r="AF16" i="128" s="1"/>
  <c r="AG16" i="128" s="1"/>
  <c r="AH16" i="128" s="1"/>
  <c r="AI16" i="128" s="1"/>
  <c r="AJ16" i="128" s="1"/>
  <c r="AK16" i="128" s="1"/>
  <c r="AL16" i="128" s="1"/>
  <c r="AM16" i="128" s="1"/>
  <c r="AN16" i="128" s="1"/>
  <c r="AO16" i="128" s="1"/>
  <c r="AP16" i="128" s="1"/>
  <c r="AQ16" i="128" s="1"/>
  <c r="AR16" i="128" s="1"/>
  <c r="AS16" i="128" s="1"/>
  <c r="AT16" i="128" s="1"/>
  <c r="AU16" i="128" s="1"/>
  <c r="AV16" i="128" s="1"/>
  <c r="AW16" i="128" s="1"/>
  <c r="AX16" i="128" s="1"/>
  <c r="AY16" i="128" s="1"/>
  <c r="AZ16" i="128" s="1"/>
  <c r="BA16" i="128" s="1"/>
  <c r="BB16" i="128" s="1"/>
  <c r="BC16" i="128" s="1"/>
  <c r="BD16" i="128" s="1"/>
  <c r="BE16" i="128" s="1"/>
  <c r="BF16" i="128" s="1"/>
  <c r="BG16" i="128" s="1"/>
  <c r="BH16" i="128" s="1"/>
  <c r="BI16" i="128" s="1"/>
  <c r="BJ16" i="128" s="1"/>
  <c r="BK16" i="128" s="1"/>
  <c r="BL16" i="128" s="1"/>
  <c r="BM16" i="128" s="1"/>
  <c r="BN16" i="128" s="1"/>
  <c r="BO16" i="128" s="1"/>
  <c r="BP16" i="128" s="1"/>
  <c r="BQ16" i="128" s="1"/>
  <c r="BR16" i="128" s="1"/>
  <c r="BS16" i="128" s="1"/>
  <c r="BT16" i="128" s="1"/>
  <c r="BU16" i="128" s="1"/>
  <c r="BV16" i="128" s="1"/>
  <c r="BW16" i="128" s="1"/>
  <c r="BX16" i="128" s="1"/>
  <c r="BY16" i="128" s="1"/>
  <c r="BZ16" i="128" s="1"/>
  <c r="CA16" i="128" s="1"/>
  <c r="CB16" i="128" s="1"/>
  <c r="CC16" i="128" s="1"/>
  <c r="CD16" i="128" s="1"/>
  <c r="CE16" i="128" s="1"/>
  <c r="CF16" i="128" s="1"/>
  <c r="CG16" i="128" s="1"/>
  <c r="CH16" i="128" s="1"/>
  <c r="CI16" i="128" s="1"/>
  <c r="CJ16" i="128" s="1"/>
  <c r="CK16" i="128" s="1"/>
  <c r="CL16" i="128" s="1"/>
  <c r="CM16" i="128" s="1"/>
  <c r="CN16" i="128" s="1"/>
  <c r="CO16" i="128" s="1"/>
  <c r="CP16" i="128" s="1"/>
  <c r="CQ16" i="128" s="1"/>
  <c r="CR16" i="128" s="1"/>
  <c r="CS16" i="128" s="1"/>
  <c r="CT16" i="128" s="1"/>
  <c r="CU16" i="128" s="1"/>
  <c r="CV16" i="128" s="1"/>
  <c r="CW16" i="128" s="1"/>
  <c r="CX16" i="128" s="1"/>
  <c r="CY16" i="128" s="1"/>
  <c r="CZ16" i="128" s="1"/>
  <c r="DA16" i="128" s="1"/>
  <c r="DB16" i="128" s="1"/>
  <c r="DC16" i="128" s="1"/>
  <c r="DD16" i="128" s="1"/>
  <c r="DE16" i="128" s="1"/>
  <c r="DF16" i="128" s="1"/>
  <c r="DG16" i="128" s="1"/>
  <c r="DH16" i="128" s="1"/>
  <c r="DI16" i="128" s="1"/>
  <c r="DJ16" i="128" s="1"/>
  <c r="DK16" i="128" s="1"/>
  <c r="DL16" i="128" s="1"/>
  <c r="DM16" i="128" s="1"/>
  <c r="DN16" i="128" s="1"/>
  <c r="DO16" i="128" s="1"/>
  <c r="DP16" i="128" s="1"/>
  <c r="DQ16" i="128" s="1"/>
  <c r="DR16" i="128" s="1"/>
  <c r="DS16" i="128" s="1"/>
  <c r="DT16" i="128" s="1"/>
  <c r="DU16" i="128" s="1"/>
  <c r="DV16" i="128" s="1"/>
  <c r="DW16" i="128" s="1"/>
  <c r="DX16" i="128" s="1"/>
  <c r="DY16" i="128" s="1"/>
  <c r="DZ16" i="128" s="1"/>
  <c r="EA16" i="128" s="1"/>
  <c r="EB16" i="128" s="1"/>
  <c r="EC16" i="128" s="1"/>
  <c r="ED16" i="128" s="1"/>
  <c r="EE16" i="128" s="1"/>
  <c r="EF16" i="128" s="1"/>
  <c r="EG16" i="128" s="1"/>
  <c r="EH16" i="128" s="1"/>
  <c r="EI16" i="128" s="1"/>
  <c r="EJ16" i="128" s="1"/>
  <c r="EK16" i="128" s="1"/>
  <c r="EL16" i="128" s="1"/>
  <c r="EM16" i="128" s="1"/>
  <c r="EN16" i="128" s="1"/>
  <c r="EO16" i="128" s="1"/>
  <c r="EP16" i="128" s="1"/>
  <c r="EQ16" i="128" s="1"/>
  <c r="ER16" i="128" s="1"/>
  <c r="ES16" i="128" s="1"/>
  <c r="ET16" i="128" s="1"/>
  <c r="EU16" i="128" s="1"/>
  <c r="EV16" i="128" s="1"/>
  <c r="EW16" i="128" s="1"/>
  <c r="EX16" i="128" s="1"/>
  <c r="EY16" i="128" s="1"/>
  <c r="EZ16" i="128" s="1"/>
  <c r="FA16" i="128" s="1"/>
  <c r="FB16" i="128" s="1"/>
  <c r="FC16" i="128" s="1"/>
  <c r="FD16" i="128" s="1"/>
  <c r="FE16" i="128" s="1"/>
  <c r="FF16" i="128" s="1"/>
  <c r="FG16" i="128" s="1"/>
  <c r="FH16" i="128" s="1"/>
  <c r="FI16" i="128" s="1"/>
  <c r="FJ16" i="128" s="1"/>
  <c r="FK16" i="128" s="1"/>
  <c r="FL16" i="128" s="1"/>
  <c r="FM16" i="128" s="1"/>
  <c r="FN16" i="128" s="1"/>
  <c r="FO16" i="128" s="1"/>
  <c r="FP16" i="128" s="1"/>
  <c r="FQ16" i="128" s="1"/>
  <c r="FR16" i="128" s="1"/>
  <c r="FS16" i="128" s="1"/>
  <c r="FT16" i="128" s="1"/>
  <c r="FU16" i="128" s="1"/>
  <c r="FV16" i="128" s="1"/>
  <c r="FW16" i="128" s="1"/>
  <c r="FX16" i="128" s="1"/>
  <c r="FY16" i="128" s="1"/>
  <c r="FZ16" i="128" s="1"/>
  <c r="GA16" i="128" s="1"/>
  <c r="GB16" i="128" s="1"/>
  <c r="GC16" i="128" s="1"/>
  <c r="GD16" i="128" s="1"/>
  <c r="GE16" i="128" s="1"/>
  <c r="GF16" i="128" s="1"/>
  <c r="GG16" i="128" s="1"/>
  <c r="GH16" i="128" s="1"/>
  <c r="GI16" i="128" s="1"/>
  <c r="GJ16" i="128" s="1"/>
  <c r="GK16" i="128" s="1"/>
  <c r="GL16" i="128" s="1"/>
  <c r="GM16" i="128" s="1"/>
  <c r="GN16" i="128" s="1"/>
  <c r="GO16" i="128" s="1"/>
  <c r="GP16" i="128" s="1"/>
  <c r="GQ16" i="128" s="1"/>
  <c r="GR16" i="128" s="1"/>
  <c r="GS16" i="128" s="1"/>
  <c r="GT16" i="128" s="1"/>
  <c r="GU16" i="128" s="1"/>
  <c r="GV16" i="128" s="1"/>
  <c r="GW16" i="128" s="1"/>
  <c r="GX16" i="128" s="1"/>
  <c r="GY16" i="128" s="1"/>
  <c r="GZ16" i="128" s="1"/>
  <c r="HA16" i="128" s="1"/>
  <c r="HB16" i="128" s="1"/>
  <c r="HC16" i="128" s="1"/>
  <c r="HD16" i="128" s="1"/>
  <c r="HE16" i="128" s="1"/>
  <c r="HF16" i="128" s="1"/>
  <c r="HG16" i="128" s="1"/>
  <c r="HH16" i="128" s="1"/>
  <c r="HI16" i="128" s="1"/>
  <c r="HJ16" i="128" s="1"/>
  <c r="HK16" i="128" s="1"/>
  <c r="HL16" i="128" s="1"/>
  <c r="HM16" i="128" s="1"/>
  <c r="HN16" i="128" s="1"/>
  <c r="HO16" i="128" s="1"/>
  <c r="HP16" i="128" s="1"/>
  <c r="HQ16" i="128" s="1"/>
  <c r="HR16" i="128" s="1"/>
  <c r="HS16" i="128" s="1"/>
  <c r="HT16" i="128" s="1"/>
  <c r="HU16" i="128" s="1"/>
  <c r="HV16" i="128" s="1"/>
  <c r="HW16" i="128" s="1"/>
  <c r="HX16" i="128" s="1"/>
  <c r="HY16" i="128" s="1"/>
  <c r="HZ16" i="128" s="1"/>
  <c r="IA16" i="128" s="1"/>
  <c r="IB16" i="128" s="1"/>
  <c r="IC16" i="128" s="1"/>
  <c r="ID16" i="128" s="1"/>
  <c r="IE16" i="128" s="1"/>
  <c r="IF16" i="128" s="1"/>
  <c r="IG16" i="128" s="1"/>
  <c r="IH16" i="128" s="1"/>
  <c r="II16" i="128" s="1"/>
  <c r="IJ16" i="128" s="1"/>
  <c r="IK16" i="128" s="1"/>
  <c r="IL16" i="128" s="1"/>
  <c r="IM16" i="128" s="1"/>
  <c r="IN16" i="128" s="1"/>
  <c r="IO16" i="128" s="1"/>
  <c r="IP16" i="128" s="1"/>
  <c r="IQ16" i="128" s="1"/>
  <c r="IR16" i="128" s="1"/>
  <c r="IS16" i="128" s="1"/>
  <c r="IT16" i="128" s="1"/>
  <c r="IU16" i="128" s="1"/>
  <c r="IV16" i="128" s="1"/>
  <c r="IW16" i="128" s="1"/>
  <c r="IX16" i="128" s="1"/>
  <c r="IY16" i="128" s="1"/>
  <c r="IZ16" i="128" s="1"/>
  <c r="JA16" i="128" s="1"/>
  <c r="JB16" i="128" s="1"/>
  <c r="JC16" i="128" s="1"/>
  <c r="JD16" i="128" s="1"/>
  <c r="JE16" i="128" s="1"/>
  <c r="JF16" i="128" s="1"/>
  <c r="JG16" i="128" s="1"/>
  <c r="JH16" i="128" s="1"/>
  <c r="JI16" i="128" s="1"/>
  <c r="JJ16" i="128" s="1"/>
  <c r="JK16" i="128" s="1"/>
  <c r="JL16" i="128" s="1"/>
  <c r="JM16" i="128" s="1"/>
  <c r="JN16" i="128" s="1"/>
  <c r="JO16" i="128" s="1"/>
  <c r="JP16" i="128" s="1"/>
  <c r="JQ16" i="128" s="1"/>
  <c r="JR16" i="128" s="1"/>
  <c r="JS16" i="128" s="1"/>
  <c r="JT16" i="128" s="1"/>
  <c r="JU16" i="128" s="1"/>
  <c r="JV16" i="128" s="1"/>
  <c r="JW16" i="128" s="1"/>
  <c r="JX16" i="128" s="1"/>
  <c r="JY16" i="128" s="1"/>
  <c r="JZ16" i="128" s="1"/>
  <c r="KA16" i="128" s="1"/>
  <c r="KB16" i="128" s="1"/>
  <c r="KC16" i="128" s="1"/>
  <c r="KD16" i="128" s="1"/>
  <c r="KE16" i="128" s="1"/>
  <c r="KF16" i="128" s="1"/>
  <c r="KG16" i="128" s="1"/>
  <c r="KH16" i="128" s="1"/>
  <c r="KI16" i="128" s="1"/>
  <c r="KJ16" i="128" s="1"/>
  <c r="KK16" i="128" s="1"/>
  <c r="KL16" i="128" s="1"/>
  <c r="KM16" i="128" s="1"/>
  <c r="KN16" i="128" s="1"/>
  <c r="KO16" i="128" s="1"/>
  <c r="C14" i="128"/>
  <c r="D14" i="128" s="1"/>
  <c r="E14" i="128" s="1"/>
  <c r="F14" i="128" s="1"/>
  <c r="G14" i="128" s="1"/>
  <c r="H14" i="128" s="1"/>
  <c r="I14" i="128" s="1"/>
  <c r="J14" i="128" s="1"/>
  <c r="K14" i="128" s="1"/>
  <c r="L14" i="128" s="1"/>
  <c r="M14" i="128" s="1"/>
  <c r="N14" i="128" s="1"/>
  <c r="O14" i="128" s="1"/>
  <c r="P14" i="128" s="1"/>
  <c r="Q14" i="128" s="1"/>
  <c r="R14" i="128" s="1"/>
  <c r="S14" i="128" s="1"/>
  <c r="T14" i="128" s="1"/>
  <c r="U14" i="128" s="1"/>
  <c r="V14" i="128" s="1"/>
  <c r="W14" i="128" s="1"/>
  <c r="X14" i="128" s="1"/>
  <c r="Y14" i="128" s="1"/>
  <c r="Z14" i="128" s="1"/>
  <c r="AA14" i="128" s="1"/>
  <c r="AB14" i="128" s="1"/>
  <c r="AC14" i="128" s="1"/>
  <c r="AD14" i="128" s="1"/>
  <c r="AE14" i="128" s="1"/>
  <c r="AF14" i="128" s="1"/>
  <c r="AG14" i="128" s="1"/>
  <c r="AH14" i="128" s="1"/>
  <c r="AI14" i="128" s="1"/>
  <c r="AJ14" i="128" s="1"/>
  <c r="AK14" i="128" s="1"/>
  <c r="AL14" i="128" s="1"/>
  <c r="AM14" i="128" s="1"/>
  <c r="AN14" i="128" s="1"/>
  <c r="AO14" i="128" s="1"/>
  <c r="AP14" i="128" s="1"/>
  <c r="AQ14" i="128" s="1"/>
  <c r="AR14" i="128" s="1"/>
  <c r="AS14" i="128" s="1"/>
  <c r="AT14" i="128" s="1"/>
  <c r="AU14" i="128" s="1"/>
  <c r="AV14" i="128" s="1"/>
  <c r="AW14" i="128" s="1"/>
  <c r="AX14" i="128" s="1"/>
  <c r="AY14" i="128" s="1"/>
  <c r="AZ14" i="128" s="1"/>
  <c r="BA14" i="128" s="1"/>
  <c r="BB14" i="128" s="1"/>
  <c r="BC14" i="128" s="1"/>
  <c r="BD14" i="128" s="1"/>
  <c r="BE14" i="128" s="1"/>
  <c r="BF14" i="128" s="1"/>
  <c r="BG14" i="128" s="1"/>
  <c r="BH14" i="128" s="1"/>
  <c r="BI14" i="128" s="1"/>
  <c r="BJ14" i="128" s="1"/>
  <c r="BK14" i="128" s="1"/>
  <c r="BL14" i="128" s="1"/>
  <c r="BM14" i="128" s="1"/>
  <c r="BN14" i="128" s="1"/>
  <c r="BO14" i="128" s="1"/>
  <c r="BP14" i="128" s="1"/>
  <c r="BQ14" i="128" s="1"/>
  <c r="BR14" i="128" s="1"/>
  <c r="BS14" i="128" s="1"/>
  <c r="BT14" i="128" s="1"/>
  <c r="BU14" i="128" s="1"/>
  <c r="BV14" i="128" s="1"/>
  <c r="BW14" i="128" s="1"/>
  <c r="BX14" i="128" s="1"/>
  <c r="BY14" i="128" s="1"/>
  <c r="BZ14" i="128" s="1"/>
  <c r="CA14" i="128" s="1"/>
  <c r="CB14" i="128" s="1"/>
  <c r="CC14" i="128" s="1"/>
  <c r="CD14" i="128" s="1"/>
  <c r="CE14" i="128" s="1"/>
  <c r="CF14" i="128" s="1"/>
  <c r="CG14" i="128" s="1"/>
  <c r="CH14" i="128" s="1"/>
  <c r="CI14" i="128" s="1"/>
  <c r="CJ14" i="128" s="1"/>
  <c r="CK14" i="128" s="1"/>
  <c r="CL14" i="128" s="1"/>
  <c r="CM14" i="128" s="1"/>
  <c r="CN14" i="128" s="1"/>
  <c r="CO14" i="128" s="1"/>
  <c r="CP14" i="128" s="1"/>
  <c r="CQ14" i="128" s="1"/>
  <c r="CR14" i="128" s="1"/>
  <c r="CS14" i="128" s="1"/>
  <c r="CT14" i="128" s="1"/>
  <c r="CU14" i="128" s="1"/>
  <c r="CV14" i="128" s="1"/>
  <c r="CW14" i="128" s="1"/>
  <c r="CX14" i="128" s="1"/>
  <c r="CY14" i="128" s="1"/>
  <c r="CZ14" i="128" s="1"/>
  <c r="DA14" i="128" s="1"/>
  <c r="DB14" i="128" s="1"/>
  <c r="DC14" i="128" s="1"/>
  <c r="DD14" i="128" s="1"/>
  <c r="DE14" i="128" s="1"/>
  <c r="DF14" i="128" s="1"/>
  <c r="DG14" i="128" s="1"/>
  <c r="DH14" i="128" s="1"/>
  <c r="DI14" i="128" s="1"/>
  <c r="DJ14" i="128" s="1"/>
  <c r="DK14" i="128" s="1"/>
  <c r="DL14" i="128" s="1"/>
  <c r="DM14" i="128" s="1"/>
  <c r="DN14" i="128" s="1"/>
  <c r="DO14" i="128" s="1"/>
  <c r="DP14" i="128" s="1"/>
  <c r="DQ14" i="128" s="1"/>
  <c r="DR14" i="128" s="1"/>
  <c r="DS14" i="128" s="1"/>
  <c r="DT14" i="128" s="1"/>
  <c r="DU14" i="128" s="1"/>
  <c r="DV14" i="128" s="1"/>
  <c r="DW14" i="128" s="1"/>
  <c r="DX14" i="128" s="1"/>
  <c r="DY14" i="128" s="1"/>
  <c r="DZ14" i="128" s="1"/>
  <c r="EA14" i="128" s="1"/>
  <c r="EB14" i="128" s="1"/>
  <c r="EC14" i="128" s="1"/>
  <c r="ED14" i="128" s="1"/>
  <c r="EE14" i="128" s="1"/>
  <c r="EF14" i="128" s="1"/>
  <c r="EG14" i="128" s="1"/>
  <c r="EH14" i="128" s="1"/>
  <c r="EI14" i="128" s="1"/>
  <c r="EJ14" i="128" s="1"/>
  <c r="EK14" i="128" s="1"/>
  <c r="EL14" i="128" s="1"/>
  <c r="EM14" i="128" s="1"/>
  <c r="EN14" i="128" s="1"/>
  <c r="EO14" i="128" s="1"/>
  <c r="EP14" i="128" s="1"/>
  <c r="EQ14" i="128" s="1"/>
  <c r="ER14" i="128" s="1"/>
  <c r="ES14" i="128" s="1"/>
  <c r="ET14" i="128" s="1"/>
  <c r="EU14" i="128" s="1"/>
  <c r="EV14" i="128" s="1"/>
  <c r="EW14" i="128" s="1"/>
  <c r="EX14" i="128" s="1"/>
  <c r="EY14" i="128" s="1"/>
  <c r="EZ14" i="128" s="1"/>
  <c r="FA14" i="128" s="1"/>
  <c r="FB14" i="128" s="1"/>
  <c r="FC14" i="128" s="1"/>
  <c r="FD14" i="128" s="1"/>
  <c r="FE14" i="128" s="1"/>
  <c r="FF14" i="128" s="1"/>
  <c r="FG14" i="128" s="1"/>
  <c r="FH14" i="128" s="1"/>
  <c r="FI14" i="128" s="1"/>
  <c r="FJ14" i="128" s="1"/>
  <c r="FK14" i="128" s="1"/>
  <c r="FL14" i="128" s="1"/>
  <c r="FM14" i="128" s="1"/>
  <c r="FN14" i="128" s="1"/>
  <c r="FO14" i="128" s="1"/>
  <c r="FP14" i="128" s="1"/>
  <c r="FQ14" i="128" s="1"/>
  <c r="FR14" i="128" s="1"/>
  <c r="FS14" i="128" s="1"/>
  <c r="FT14" i="128" s="1"/>
  <c r="FU14" i="128" s="1"/>
  <c r="FV14" i="128" s="1"/>
  <c r="FW14" i="128" s="1"/>
  <c r="FX14" i="128" s="1"/>
  <c r="FY14" i="128" s="1"/>
  <c r="FZ14" i="128" s="1"/>
  <c r="GA14" i="128" s="1"/>
  <c r="GB14" i="128" s="1"/>
  <c r="GC14" i="128" s="1"/>
  <c r="GD14" i="128" s="1"/>
  <c r="GE14" i="128" s="1"/>
  <c r="GF14" i="128" s="1"/>
  <c r="GG14" i="128" s="1"/>
  <c r="GH14" i="128" s="1"/>
  <c r="GI14" i="128" s="1"/>
  <c r="GJ14" i="128" s="1"/>
  <c r="GK14" i="128" s="1"/>
  <c r="GL14" i="128" s="1"/>
  <c r="GM14" i="128" s="1"/>
  <c r="GN14" i="128" s="1"/>
  <c r="GO14" i="128" s="1"/>
  <c r="GP14" i="128" s="1"/>
  <c r="GQ14" i="128" s="1"/>
  <c r="GR14" i="128" s="1"/>
  <c r="GS14" i="128" s="1"/>
  <c r="GT14" i="128" s="1"/>
  <c r="GU14" i="128" s="1"/>
  <c r="GV14" i="128" s="1"/>
  <c r="GW14" i="128" s="1"/>
  <c r="GX14" i="128" s="1"/>
  <c r="GY14" i="128" s="1"/>
  <c r="GZ14" i="128" s="1"/>
  <c r="HA14" i="128" s="1"/>
  <c r="HB14" i="128" s="1"/>
  <c r="HC14" i="128" s="1"/>
  <c r="HD14" i="128" s="1"/>
  <c r="HE14" i="128" s="1"/>
  <c r="HF14" i="128" s="1"/>
  <c r="HG14" i="128" s="1"/>
  <c r="HH14" i="128" s="1"/>
  <c r="HI14" i="128" s="1"/>
  <c r="HJ14" i="128" s="1"/>
  <c r="HK14" i="128" s="1"/>
  <c r="HL14" i="128" s="1"/>
  <c r="HM14" i="128" s="1"/>
  <c r="HN14" i="128" s="1"/>
  <c r="HO14" i="128" s="1"/>
  <c r="HP14" i="128" s="1"/>
  <c r="HQ14" i="128" s="1"/>
  <c r="HR14" i="128" s="1"/>
  <c r="HS14" i="128" s="1"/>
  <c r="HT14" i="128" s="1"/>
  <c r="HU14" i="128" s="1"/>
  <c r="HV14" i="128" s="1"/>
  <c r="HW14" i="128" s="1"/>
  <c r="HX14" i="128" s="1"/>
  <c r="HY14" i="128" s="1"/>
  <c r="HZ14" i="128" s="1"/>
  <c r="IA14" i="128" s="1"/>
  <c r="IB14" i="128" s="1"/>
  <c r="IC14" i="128" s="1"/>
  <c r="ID14" i="128" s="1"/>
  <c r="IE14" i="128" s="1"/>
  <c r="IF14" i="128" s="1"/>
  <c r="IG14" i="128" s="1"/>
  <c r="IH14" i="128" s="1"/>
  <c r="II14" i="128" s="1"/>
  <c r="IJ14" i="128" s="1"/>
  <c r="IK14" i="128" s="1"/>
  <c r="IL14" i="128" s="1"/>
  <c r="IM14" i="128" s="1"/>
  <c r="IN14" i="128" s="1"/>
  <c r="IO14" i="128" s="1"/>
  <c r="IP14" i="128" s="1"/>
  <c r="IQ14" i="128" s="1"/>
  <c r="IR14" i="128" s="1"/>
  <c r="IS14" i="128" s="1"/>
  <c r="IT14" i="128" s="1"/>
  <c r="IU14" i="128" s="1"/>
  <c r="IV14" i="128" s="1"/>
  <c r="IW14" i="128" s="1"/>
  <c r="IX14" i="128" s="1"/>
  <c r="IY14" i="128" s="1"/>
  <c r="IZ14" i="128" s="1"/>
  <c r="JA14" i="128" s="1"/>
  <c r="JB14" i="128" s="1"/>
  <c r="JC14" i="128" s="1"/>
  <c r="JD14" i="128" s="1"/>
  <c r="JE14" i="128" s="1"/>
  <c r="JF14" i="128" s="1"/>
  <c r="JG14" i="128" s="1"/>
  <c r="JH14" i="128" s="1"/>
  <c r="JI14" i="128" s="1"/>
  <c r="JJ14" i="128" s="1"/>
  <c r="JK14" i="128" s="1"/>
  <c r="JL14" i="128" s="1"/>
  <c r="JM14" i="128" s="1"/>
  <c r="JN14" i="128" s="1"/>
  <c r="JO14" i="128" s="1"/>
  <c r="JP14" i="128" s="1"/>
  <c r="JQ14" i="128" s="1"/>
  <c r="JR14" i="128" s="1"/>
  <c r="JS14" i="128" s="1"/>
  <c r="JT14" i="128" s="1"/>
  <c r="JU14" i="128" s="1"/>
  <c r="JV14" i="128" s="1"/>
  <c r="JW14" i="128" s="1"/>
  <c r="JX14" i="128" s="1"/>
  <c r="JY14" i="128" s="1"/>
  <c r="JZ14" i="128" s="1"/>
  <c r="KA14" i="128" s="1"/>
  <c r="KB14" i="128" s="1"/>
  <c r="KC14" i="128" s="1"/>
  <c r="KD14" i="128" s="1"/>
  <c r="KE14" i="128" s="1"/>
  <c r="KF14" i="128" s="1"/>
  <c r="KG14" i="128" s="1"/>
  <c r="KH14" i="128" s="1"/>
  <c r="KI14" i="128" s="1"/>
  <c r="KJ14" i="128" s="1"/>
  <c r="KK14" i="128" s="1"/>
  <c r="KL14" i="128" s="1"/>
  <c r="KM14" i="128" s="1"/>
  <c r="KN14" i="128" s="1"/>
  <c r="KO14" i="128" s="1"/>
  <c r="C13" i="128"/>
  <c r="D13" i="128" s="1"/>
  <c r="E13" i="128" s="1"/>
  <c r="F13" i="128" s="1"/>
  <c r="G13" i="128" s="1"/>
  <c r="H13" i="128" s="1"/>
  <c r="I13" i="128" s="1"/>
  <c r="J13" i="128" s="1"/>
  <c r="K13" i="128" s="1"/>
  <c r="L13" i="128" s="1"/>
  <c r="M13" i="128" s="1"/>
  <c r="N13" i="128" s="1"/>
  <c r="O13" i="128" s="1"/>
  <c r="P13" i="128" s="1"/>
  <c r="Q13" i="128" s="1"/>
  <c r="R13" i="128" s="1"/>
  <c r="S13" i="128" s="1"/>
  <c r="T13" i="128" s="1"/>
  <c r="U13" i="128" s="1"/>
  <c r="V13" i="128" s="1"/>
  <c r="W13" i="128" s="1"/>
  <c r="X13" i="128" s="1"/>
  <c r="Y13" i="128" s="1"/>
  <c r="Z13" i="128" s="1"/>
  <c r="AA13" i="128" s="1"/>
  <c r="AB13" i="128" s="1"/>
  <c r="AC13" i="128" s="1"/>
  <c r="AD13" i="128" s="1"/>
  <c r="AE13" i="128" s="1"/>
  <c r="AF13" i="128" s="1"/>
  <c r="AG13" i="128" s="1"/>
  <c r="AH13" i="128" s="1"/>
  <c r="AI13" i="128" s="1"/>
  <c r="AJ13" i="128" s="1"/>
  <c r="AK13" i="128" s="1"/>
  <c r="AL13" i="128" s="1"/>
  <c r="AM13" i="128" s="1"/>
  <c r="AN13" i="128" s="1"/>
  <c r="AO13" i="128" s="1"/>
  <c r="AP13" i="128" s="1"/>
  <c r="AQ13" i="128" s="1"/>
  <c r="AR13" i="128" s="1"/>
  <c r="AS13" i="128" s="1"/>
  <c r="AT13" i="128" s="1"/>
  <c r="AU13" i="128" s="1"/>
  <c r="AV13" i="128" s="1"/>
  <c r="AW13" i="128" s="1"/>
  <c r="AX13" i="128" s="1"/>
  <c r="AY13" i="128" s="1"/>
  <c r="AZ13" i="128" s="1"/>
  <c r="BA13" i="128" s="1"/>
  <c r="BB13" i="128" s="1"/>
  <c r="BC13" i="128" s="1"/>
  <c r="BD13" i="128" s="1"/>
  <c r="BE13" i="128" s="1"/>
  <c r="BF13" i="128" s="1"/>
  <c r="BG13" i="128" s="1"/>
  <c r="BH13" i="128" s="1"/>
  <c r="BI13" i="128" s="1"/>
  <c r="BJ13" i="128" s="1"/>
  <c r="BK13" i="128" s="1"/>
  <c r="BL13" i="128" s="1"/>
  <c r="BM13" i="128" s="1"/>
  <c r="BN13" i="128" s="1"/>
  <c r="BO13" i="128" s="1"/>
  <c r="BP13" i="128" s="1"/>
  <c r="BQ13" i="128" s="1"/>
  <c r="BR13" i="128" s="1"/>
  <c r="BS13" i="128" s="1"/>
  <c r="BT13" i="128" s="1"/>
  <c r="BU13" i="128" s="1"/>
  <c r="BV13" i="128" s="1"/>
  <c r="BW13" i="128" s="1"/>
  <c r="BX13" i="128" s="1"/>
  <c r="BY13" i="128" s="1"/>
  <c r="BZ13" i="128" s="1"/>
  <c r="CA13" i="128" s="1"/>
  <c r="CB13" i="128" s="1"/>
  <c r="CC13" i="128" s="1"/>
  <c r="CD13" i="128" s="1"/>
  <c r="CE13" i="128" s="1"/>
  <c r="CF13" i="128" s="1"/>
  <c r="CG13" i="128" s="1"/>
  <c r="CH13" i="128" s="1"/>
  <c r="CI13" i="128" s="1"/>
  <c r="CJ13" i="128" s="1"/>
  <c r="CK13" i="128" s="1"/>
  <c r="CL13" i="128" s="1"/>
  <c r="CM13" i="128" s="1"/>
  <c r="CN13" i="128" s="1"/>
  <c r="CO13" i="128" s="1"/>
  <c r="CP13" i="128" s="1"/>
  <c r="CQ13" i="128" s="1"/>
  <c r="CR13" i="128" s="1"/>
  <c r="CS13" i="128" s="1"/>
  <c r="CT13" i="128" s="1"/>
  <c r="CU13" i="128" s="1"/>
  <c r="CV13" i="128" s="1"/>
  <c r="CW13" i="128" s="1"/>
  <c r="CX13" i="128" s="1"/>
  <c r="CY13" i="128" s="1"/>
  <c r="CZ13" i="128" s="1"/>
  <c r="DA13" i="128" s="1"/>
  <c r="DB13" i="128" s="1"/>
  <c r="DC13" i="128" s="1"/>
  <c r="DD13" i="128" s="1"/>
  <c r="DE13" i="128" s="1"/>
  <c r="DF13" i="128" s="1"/>
  <c r="DG13" i="128" s="1"/>
  <c r="DH13" i="128" s="1"/>
  <c r="DI13" i="128" s="1"/>
  <c r="DJ13" i="128" s="1"/>
  <c r="DK13" i="128" s="1"/>
  <c r="DL13" i="128" s="1"/>
  <c r="DM13" i="128" s="1"/>
  <c r="DN13" i="128" s="1"/>
  <c r="DO13" i="128" s="1"/>
  <c r="DP13" i="128" s="1"/>
  <c r="DQ13" i="128" s="1"/>
  <c r="DR13" i="128" s="1"/>
  <c r="DS13" i="128" s="1"/>
  <c r="DT13" i="128" s="1"/>
  <c r="DU13" i="128" s="1"/>
  <c r="DV13" i="128" s="1"/>
  <c r="DW13" i="128" s="1"/>
  <c r="DX13" i="128" s="1"/>
  <c r="DY13" i="128" s="1"/>
  <c r="DZ13" i="128" s="1"/>
  <c r="EA13" i="128" s="1"/>
  <c r="EB13" i="128" s="1"/>
  <c r="EC13" i="128" s="1"/>
  <c r="ED13" i="128" s="1"/>
  <c r="EE13" i="128" s="1"/>
  <c r="EF13" i="128" s="1"/>
  <c r="EG13" i="128" s="1"/>
  <c r="EH13" i="128" s="1"/>
  <c r="EI13" i="128" s="1"/>
  <c r="EJ13" i="128" s="1"/>
  <c r="EK13" i="128" s="1"/>
  <c r="EL13" i="128" s="1"/>
  <c r="EM13" i="128" s="1"/>
  <c r="EN13" i="128" s="1"/>
  <c r="EO13" i="128" s="1"/>
  <c r="EP13" i="128" s="1"/>
  <c r="EQ13" i="128" s="1"/>
  <c r="ER13" i="128" s="1"/>
  <c r="ES13" i="128" s="1"/>
  <c r="ET13" i="128" s="1"/>
  <c r="EU13" i="128" s="1"/>
  <c r="EV13" i="128" s="1"/>
  <c r="EW13" i="128" s="1"/>
  <c r="EX13" i="128" s="1"/>
  <c r="EY13" i="128" s="1"/>
  <c r="EZ13" i="128" s="1"/>
  <c r="FA13" i="128" s="1"/>
  <c r="FB13" i="128" s="1"/>
  <c r="FC13" i="128" s="1"/>
  <c r="FD13" i="128" s="1"/>
  <c r="FE13" i="128" s="1"/>
  <c r="FF13" i="128" s="1"/>
  <c r="FG13" i="128" s="1"/>
  <c r="FH13" i="128" s="1"/>
  <c r="FI13" i="128" s="1"/>
  <c r="FJ13" i="128" s="1"/>
  <c r="FK13" i="128" s="1"/>
  <c r="FL13" i="128" s="1"/>
  <c r="FM13" i="128" s="1"/>
  <c r="FN13" i="128" s="1"/>
  <c r="FO13" i="128" s="1"/>
  <c r="FP13" i="128" s="1"/>
  <c r="FQ13" i="128" s="1"/>
  <c r="FR13" i="128" s="1"/>
  <c r="FS13" i="128" s="1"/>
  <c r="FT13" i="128" s="1"/>
  <c r="FU13" i="128" s="1"/>
  <c r="FV13" i="128" s="1"/>
  <c r="FW13" i="128" s="1"/>
  <c r="FX13" i="128" s="1"/>
  <c r="FY13" i="128" s="1"/>
  <c r="FZ13" i="128" s="1"/>
  <c r="GA13" i="128" s="1"/>
  <c r="GB13" i="128" s="1"/>
  <c r="GC13" i="128" s="1"/>
  <c r="GD13" i="128" s="1"/>
  <c r="GE13" i="128" s="1"/>
  <c r="GF13" i="128" s="1"/>
  <c r="GG13" i="128" s="1"/>
  <c r="GH13" i="128" s="1"/>
  <c r="GI13" i="128" s="1"/>
  <c r="GJ13" i="128" s="1"/>
  <c r="GK13" i="128" s="1"/>
  <c r="GL13" i="128" s="1"/>
  <c r="GM13" i="128" s="1"/>
  <c r="GN13" i="128" s="1"/>
  <c r="GO13" i="128" s="1"/>
  <c r="GP13" i="128" s="1"/>
  <c r="GQ13" i="128" s="1"/>
  <c r="GR13" i="128" s="1"/>
  <c r="GS13" i="128" s="1"/>
  <c r="GT13" i="128" s="1"/>
  <c r="GU13" i="128" s="1"/>
  <c r="GV13" i="128" s="1"/>
  <c r="GW13" i="128" s="1"/>
  <c r="GX13" i="128" s="1"/>
  <c r="GY13" i="128" s="1"/>
  <c r="GZ13" i="128" s="1"/>
  <c r="HA13" i="128" s="1"/>
  <c r="HB13" i="128" s="1"/>
  <c r="HC13" i="128" s="1"/>
  <c r="HD13" i="128" s="1"/>
  <c r="HE13" i="128" s="1"/>
  <c r="HF13" i="128" s="1"/>
  <c r="HG13" i="128" s="1"/>
  <c r="HH13" i="128" s="1"/>
  <c r="HI13" i="128" s="1"/>
  <c r="HJ13" i="128" s="1"/>
  <c r="HK13" i="128" s="1"/>
  <c r="HL13" i="128" s="1"/>
  <c r="HM13" i="128" s="1"/>
  <c r="HN13" i="128" s="1"/>
  <c r="HO13" i="128" s="1"/>
  <c r="HP13" i="128" s="1"/>
  <c r="HQ13" i="128" s="1"/>
  <c r="HR13" i="128" s="1"/>
  <c r="HS13" i="128" s="1"/>
  <c r="HT13" i="128" s="1"/>
  <c r="HU13" i="128" s="1"/>
  <c r="HV13" i="128" s="1"/>
  <c r="HW13" i="128" s="1"/>
  <c r="HX13" i="128" s="1"/>
  <c r="HY13" i="128" s="1"/>
  <c r="HZ13" i="128" s="1"/>
  <c r="IA13" i="128" s="1"/>
  <c r="IB13" i="128" s="1"/>
  <c r="IC13" i="128" s="1"/>
  <c r="ID13" i="128" s="1"/>
  <c r="IE13" i="128" s="1"/>
  <c r="IF13" i="128" s="1"/>
  <c r="IG13" i="128" s="1"/>
  <c r="IH13" i="128" s="1"/>
  <c r="II13" i="128" s="1"/>
  <c r="IJ13" i="128" s="1"/>
  <c r="IK13" i="128" s="1"/>
  <c r="IL13" i="128" s="1"/>
  <c r="IM13" i="128" s="1"/>
  <c r="IN13" i="128" s="1"/>
  <c r="IO13" i="128" s="1"/>
  <c r="IP13" i="128" s="1"/>
  <c r="IQ13" i="128" s="1"/>
  <c r="IR13" i="128" s="1"/>
  <c r="IS13" i="128" s="1"/>
  <c r="IT13" i="128" s="1"/>
  <c r="IU13" i="128" s="1"/>
  <c r="IV13" i="128" s="1"/>
  <c r="IW13" i="128" s="1"/>
  <c r="IX13" i="128" s="1"/>
  <c r="IY13" i="128" s="1"/>
  <c r="IZ13" i="128" s="1"/>
  <c r="JA13" i="128" s="1"/>
  <c r="JB13" i="128" s="1"/>
  <c r="JC13" i="128" s="1"/>
  <c r="JD13" i="128" s="1"/>
  <c r="JE13" i="128" s="1"/>
  <c r="JF13" i="128" s="1"/>
  <c r="JG13" i="128" s="1"/>
  <c r="JH13" i="128" s="1"/>
  <c r="JI13" i="128" s="1"/>
  <c r="JJ13" i="128" s="1"/>
  <c r="JK13" i="128" s="1"/>
  <c r="JL13" i="128" s="1"/>
  <c r="JM13" i="128" s="1"/>
  <c r="JN13" i="128" s="1"/>
  <c r="JO13" i="128" s="1"/>
  <c r="JP13" i="128" s="1"/>
  <c r="JQ13" i="128" s="1"/>
  <c r="JR13" i="128" s="1"/>
  <c r="JS13" i="128" s="1"/>
  <c r="JT13" i="128" s="1"/>
  <c r="JU13" i="128" s="1"/>
  <c r="JV13" i="128" s="1"/>
  <c r="JW13" i="128" s="1"/>
  <c r="JX13" i="128" s="1"/>
  <c r="JY13" i="128" s="1"/>
  <c r="JZ13" i="128" s="1"/>
  <c r="KA13" i="128" s="1"/>
  <c r="KB13" i="128" s="1"/>
  <c r="KC13" i="128" s="1"/>
  <c r="KD13" i="128" s="1"/>
  <c r="KE13" i="128" s="1"/>
  <c r="KF13" i="128" s="1"/>
  <c r="KG13" i="128" s="1"/>
  <c r="KH13" i="128" s="1"/>
  <c r="KI13" i="128" s="1"/>
  <c r="KJ13" i="128" s="1"/>
  <c r="KK13" i="128" s="1"/>
  <c r="KL13" i="128" s="1"/>
  <c r="KM13" i="128" s="1"/>
  <c r="KN13" i="128" s="1"/>
  <c r="KO13" i="128" s="1"/>
  <c r="C12" i="128"/>
  <c r="D12" i="128" s="1"/>
  <c r="E12" i="128" s="1"/>
  <c r="F12" i="128" s="1"/>
  <c r="G12" i="128" s="1"/>
  <c r="H12" i="128" s="1"/>
  <c r="I12" i="128" s="1"/>
  <c r="J12" i="128" s="1"/>
  <c r="K12" i="128" s="1"/>
  <c r="L12" i="128" s="1"/>
  <c r="M12" i="128" s="1"/>
  <c r="N12" i="128" s="1"/>
  <c r="O12" i="128" s="1"/>
  <c r="P12" i="128" s="1"/>
  <c r="Q12" i="128" s="1"/>
  <c r="R12" i="128" s="1"/>
  <c r="S12" i="128" s="1"/>
  <c r="T12" i="128" s="1"/>
  <c r="U12" i="128" s="1"/>
  <c r="V12" i="128" s="1"/>
  <c r="W12" i="128" s="1"/>
  <c r="X12" i="128" s="1"/>
  <c r="Y12" i="128" s="1"/>
  <c r="Z12" i="128" s="1"/>
  <c r="AA12" i="128" s="1"/>
  <c r="AB12" i="128" s="1"/>
  <c r="AC12" i="128" s="1"/>
  <c r="AD12" i="128" s="1"/>
  <c r="AE12" i="128" s="1"/>
  <c r="AF12" i="128" s="1"/>
  <c r="AG12" i="128" s="1"/>
  <c r="AH12" i="128" s="1"/>
  <c r="AI12" i="128" s="1"/>
  <c r="AJ12" i="128" s="1"/>
  <c r="AK12" i="128" s="1"/>
  <c r="AL12" i="128" s="1"/>
  <c r="AM12" i="128" s="1"/>
  <c r="AN12" i="128" s="1"/>
  <c r="AO12" i="128" s="1"/>
  <c r="AP12" i="128" s="1"/>
  <c r="AQ12" i="128" s="1"/>
  <c r="AR12" i="128" s="1"/>
  <c r="AS12" i="128" s="1"/>
  <c r="AT12" i="128" s="1"/>
  <c r="AU12" i="128" s="1"/>
  <c r="AV12" i="128" s="1"/>
  <c r="AW12" i="128" s="1"/>
  <c r="AX12" i="128" s="1"/>
  <c r="AY12" i="128" s="1"/>
  <c r="AZ12" i="128" s="1"/>
  <c r="BA12" i="128" s="1"/>
  <c r="BB12" i="128" s="1"/>
  <c r="BC12" i="128" s="1"/>
  <c r="BD12" i="128" s="1"/>
  <c r="BE12" i="128" s="1"/>
  <c r="BF12" i="128" s="1"/>
  <c r="BG12" i="128" s="1"/>
  <c r="BH12" i="128" s="1"/>
  <c r="BI12" i="128" s="1"/>
  <c r="BJ12" i="128" s="1"/>
  <c r="BK12" i="128" s="1"/>
  <c r="BL12" i="128" s="1"/>
  <c r="BM12" i="128" s="1"/>
  <c r="BN12" i="128" s="1"/>
  <c r="BO12" i="128" s="1"/>
  <c r="BP12" i="128" s="1"/>
  <c r="BQ12" i="128" s="1"/>
  <c r="BR12" i="128" s="1"/>
  <c r="BS12" i="128" s="1"/>
  <c r="BT12" i="128" s="1"/>
  <c r="BU12" i="128" s="1"/>
  <c r="BV12" i="128" s="1"/>
  <c r="BW12" i="128" s="1"/>
  <c r="BX12" i="128" s="1"/>
  <c r="BY12" i="128" s="1"/>
  <c r="BZ12" i="128" s="1"/>
  <c r="CA12" i="128" s="1"/>
  <c r="CB12" i="128" s="1"/>
  <c r="CC12" i="128" s="1"/>
  <c r="CD12" i="128" s="1"/>
  <c r="CE12" i="128" s="1"/>
  <c r="CF12" i="128" s="1"/>
  <c r="CG12" i="128" s="1"/>
  <c r="CH12" i="128" s="1"/>
  <c r="CI12" i="128" s="1"/>
  <c r="CJ12" i="128" s="1"/>
  <c r="CK12" i="128" s="1"/>
  <c r="CL12" i="128" s="1"/>
  <c r="CM12" i="128" s="1"/>
  <c r="CN12" i="128" s="1"/>
  <c r="CO12" i="128" s="1"/>
  <c r="CP12" i="128" s="1"/>
  <c r="CQ12" i="128" s="1"/>
  <c r="CR12" i="128" s="1"/>
  <c r="CS12" i="128" s="1"/>
  <c r="CT12" i="128" s="1"/>
  <c r="CU12" i="128" s="1"/>
  <c r="CV12" i="128" s="1"/>
  <c r="CW12" i="128" s="1"/>
  <c r="CX12" i="128" s="1"/>
  <c r="CY12" i="128" s="1"/>
  <c r="CZ12" i="128" s="1"/>
  <c r="DA12" i="128" s="1"/>
  <c r="DB12" i="128" s="1"/>
  <c r="DC12" i="128" s="1"/>
  <c r="DD12" i="128" s="1"/>
  <c r="DE12" i="128" s="1"/>
  <c r="DF12" i="128" s="1"/>
  <c r="DG12" i="128" s="1"/>
  <c r="DH12" i="128" s="1"/>
  <c r="DI12" i="128" s="1"/>
  <c r="DJ12" i="128" s="1"/>
  <c r="DK12" i="128" s="1"/>
  <c r="DL12" i="128" s="1"/>
  <c r="DM12" i="128" s="1"/>
  <c r="DN12" i="128" s="1"/>
  <c r="DO12" i="128" s="1"/>
  <c r="DP12" i="128" s="1"/>
  <c r="DQ12" i="128" s="1"/>
  <c r="DR12" i="128" s="1"/>
  <c r="DS12" i="128" s="1"/>
  <c r="DT12" i="128" s="1"/>
  <c r="DU12" i="128" s="1"/>
  <c r="DV12" i="128" s="1"/>
  <c r="DW12" i="128" s="1"/>
  <c r="DX12" i="128" s="1"/>
  <c r="DY12" i="128" s="1"/>
  <c r="DZ12" i="128" s="1"/>
  <c r="EA12" i="128" s="1"/>
  <c r="EB12" i="128" s="1"/>
  <c r="EC12" i="128" s="1"/>
  <c r="ED12" i="128" s="1"/>
  <c r="EE12" i="128" s="1"/>
  <c r="EF12" i="128" s="1"/>
  <c r="EG12" i="128" s="1"/>
  <c r="EH12" i="128" s="1"/>
  <c r="EI12" i="128" s="1"/>
  <c r="EJ12" i="128" s="1"/>
  <c r="EK12" i="128" s="1"/>
  <c r="EL12" i="128" s="1"/>
  <c r="EM12" i="128" s="1"/>
  <c r="EN12" i="128" s="1"/>
  <c r="EO12" i="128" s="1"/>
  <c r="EP12" i="128" s="1"/>
  <c r="EQ12" i="128" s="1"/>
  <c r="ER12" i="128" s="1"/>
  <c r="ES12" i="128" s="1"/>
  <c r="ET12" i="128" s="1"/>
  <c r="EU12" i="128" s="1"/>
  <c r="EV12" i="128" s="1"/>
  <c r="EW12" i="128" s="1"/>
  <c r="EX12" i="128" s="1"/>
  <c r="EY12" i="128" s="1"/>
  <c r="EZ12" i="128" s="1"/>
  <c r="FA12" i="128" s="1"/>
  <c r="FB12" i="128" s="1"/>
  <c r="FC12" i="128" s="1"/>
  <c r="FD12" i="128" s="1"/>
  <c r="FE12" i="128" s="1"/>
  <c r="FF12" i="128" s="1"/>
  <c r="FG12" i="128" s="1"/>
  <c r="FH12" i="128" s="1"/>
  <c r="FI12" i="128" s="1"/>
  <c r="FJ12" i="128" s="1"/>
  <c r="FK12" i="128" s="1"/>
  <c r="FL12" i="128" s="1"/>
  <c r="FM12" i="128" s="1"/>
  <c r="FN12" i="128" s="1"/>
  <c r="FO12" i="128" s="1"/>
  <c r="FP12" i="128" s="1"/>
  <c r="FQ12" i="128" s="1"/>
  <c r="FR12" i="128" s="1"/>
  <c r="FS12" i="128" s="1"/>
  <c r="FT12" i="128" s="1"/>
  <c r="FU12" i="128" s="1"/>
  <c r="FV12" i="128" s="1"/>
  <c r="FW12" i="128" s="1"/>
  <c r="FX12" i="128" s="1"/>
  <c r="FY12" i="128" s="1"/>
  <c r="FZ12" i="128" s="1"/>
  <c r="GA12" i="128" s="1"/>
  <c r="GB12" i="128" s="1"/>
  <c r="GC12" i="128" s="1"/>
  <c r="GD12" i="128" s="1"/>
  <c r="GE12" i="128" s="1"/>
  <c r="GF12" i="128" s="1"/>
  <c r="GG12" i="128" s="1"/>
  <c r="GH12" i="128" s="1"/>
  <c r="GI12" i="128" s="1"/>
  <c r="GJ12" i="128" s="1"/>
  <c r="GK12" i="128" s="1"/>
  <c r="GL12" i="128" s="1"/>
  <c r="GM12" i="128" s="1"/>
  <c r="GN12" i="128" s="1"/>
  <c r="GO12" i="128" s="1"/>
  <c r="GP12" i="128" s="1"/>
  <c r="GQ12" i="128" s="1"/>
  <c r="GR12" i="128" s="1"/>
  <c r="GS12" i="128" s="1"/>
  <c r="GT12" i="128" s="1"/>
  <c r="GU12" i="128" s="1"/>
  <c r="GV12" i="128" s="1"/>
  <c r="GW12" i="128" s="1"/>
  <c r="GX12" i="128" s="1"/>
  <c r="GY12" i="128" s="1"/>
  <c r="GZ12" i="128" s="1"/>
  <c r="HA12" i="128" s="1"/>
  <c r="HB12" i="128" s="1"/>
  <c r="HC12" i="128" s="1"/>
  <c r="HD12" i="128" s="1"/>
  <c r="HE12" i="128" s="1"/>
  <c r="HF12" i="128" s="1"/>
  <c r="HG12" i="128" s="1"/>
  <c r="HH12" i="128" s="1"/>
  <c r="HI12" i="128" s="1"/>
  <c r="HJ12" i="128" s="1"/>
  <c r="HK12" i="128" s="1"/>
  <c r="HL12" i="128" s="1"/>
  <c r="HM12" i="128" s="1"/>
  <c r="HN12" i="128" s="1"/>
  <c r="HO12" i="128" s="1"/>
  <c r="HP12" i="128" s="1"/>
  <c r="HQ12" i="128" s="1"/>
  <c r="HR12" i="128" s="1"/>
  <c r="HS12" i="128" s="1"/>
  <c r="HT12" i="128" s="1"/>
  <c r="HU12" i="128" s="1"/>
  <c r="HV12" i="128" s="1"/>
  <c r="HW12" i="128" s="1"/>
  <c r="HX12" i="128" s="1"/>
  <c r="HY12" i="128" s="1"/>
  <c r="HZ12" i="128" s="1"/>
  <c r="IA12" i="128" s="1"/>
  <c r="IB12" i="128" s="1"/>
  <c r="IC12" i="128" s="1"/>
  <c r="ID12" i="128" s="1"/>
  <c r="IE12" i="128" s="1"/>
  <c r="IF12" i="128" s="1"/>
  <c r="IG12" i="128" s="1"/>
  <c r="IH12" i="128" s="1"/>
  <c r="C11" i="128"/>
  <c r="D11" i="128"/>
  <c r="E11" i="128"/>
  <c r="F11" i="128"/>
  <c r="G11" i="128"/>
  <c r="H11" i="128"/>
  <c r="I11" i="128"/>
  <c r="J11" i="128"/>
  <c r="K11" i="128"/>
  <c r="L11" i="128"/>
  <c r="M11" i="128"/>
  <c r="N11" i="128"/>
  <c r="O11" i="128"/>
  <c r="P11" i="128"/>
  <c r="Q11" i="128"/>
  <c r="R11" i="128"/>
  <c r="S11" i="128"/>
  <c r="T11" i="128"/>
  <c r="U11" i="128"/>
  <c r="V11" i="128"/>
  <c r="W11" i="128"/>
  <c r="X11" i="128"/>
  <c r="Y11" i="128"/>
  <c r="Z11" i="128"/>
  <c r="AA11" i="128"/>
  <c r="AB11" i="128"/>
  <c r="AC11" i="128"/>
  <c r="AD11" i="128"/>
  <c r="AE11" i="128"/>
  <c r="AF11" i="128"/>
  <c r="AG11" i="128"/>
  <c r="AH11" i="128"/>
  <c r="AI11" i="128"/>
  <c r="AJ11" i="128"/>
  <c r="AK11" i="128"/>
  <c r="AL11" i="128"/>
  <c r="AM11" i="128"/>
  <c r="AN11" i="128"/>
  <c r="AO11" i="128"/>
  <c r="AP11" i="128"/>
  <c r="AQ11" i="128"/>
  <c r="AR11" i="128"/>
  <c r="AS11" i="128"/>
  <c r="AT11" i="128"/>
  <c r="AU11" i="128"/>
  <c r="AV11" i="128"/>
  <c r="AW11" i="128"/>
  <c r="AX11" i="128"/>
  <c r="AY11" i="128"/>
  <c r="AZ11" i="128"/>
  <c r="BA11" i="128"/>
  <c r="BB11" i="128"/>
  <c r="BC11" i="128"/>
  <c r="BD11" i="128"/>
  <c r="BE11" i="128"/>
  <c r="BF11" i="128"/>
  <c r="BG11" i="128"/>
  <c r="BH11" i="128"/>
  <c r="BI11" i="128"/>
  <c r="BJ11" i="128"/>
  <c r="BK11" i="128"/>
  <c r="BL11" i="128"/>
  <c r="BM11" i="128"/>
  <c r="BN11" i="128"/>
  <c r="BO11" i="128"/>
  <c r="BP11" i="128"/>
  <c r="BQ11" i="128"/>
  <c r="BR11" i="128"/>
  <c r="BS11" i="128"/>
  <c r="BT11" i="128"/>
  <c r="BU11" i="128"/>
  <c r="BV11" i="128"/>
  <c r="BW11" i="128"/>
  <c r="BX11" i="128"/>
  <c r="BY11" i="128"/>
  <c r="BZ11" i="128"/>
  <c r="CA11" i="128"/>
  <c r="CB11" i="128"/>
  <c r="CC11" i="128"/>
  <c r="CD11" i="128"/>
  <c r="CE11" i="128"/>
  <c r="CF11" i="128"/>
  <c r="CG11" i="128"/>
  <c r="CH11" i="128"/>
  <c r="CI11" i="128"/>
  <c r="CJ11" i="128"/>
  <c r="CK11" i="128"/>
  <c r="CL11" i="128"/>
  <c r="CM11" i="128"/>
  <c r="CN11" i="128"/>
  <c r="CO11" i="128"/>
  <c r="CP11" i="128"/>
  <c r="CQ11" i="128"/>
  <c r="CR11" i="128"/>
  <c r="CS11" i="128"/>
  <c r="CT11" i="128"/>
  <c r="CU11" i="128"/>
  <c r="CV11" i="128"/>
  <c r="CW11" i="128"/>
  <c r="CX11" i="128"/>
  <c r="CY11" i="128"/>
  <c r="CZ11" i="128"/>
  <c r="DA11" i="128"/>
  <c r="DB11" i="128"/>
  <c r="DC11" i="128"/>
  <c r="DD11" i="128"/>
  <c r="DE11" i="128"/>
  <c r="DF11" i="128"/>
  <c r="DG11" i="128"/>
  <c r="DH11" i="128"/>
  <c r="DI11" i="128"/>
  <c r="DJ11" i="128"/>
  <c r="DK11" i="128"/>
  <c r="DL11" i="128"/>
  <c r="DM11" i="128"/>
  <c r="DN11" i="128"/>
  <c r="DO11" i="128"/>
  <c r="DP11" i="128"/>
  <c r="DQ11" i="128"/>
  <c r="DR11" i="128"/>
  <c r="DS11" i="128"/>
  <c r="DT11" i="128"/>
  <c r="DU11" i="128"/>
  <c r="DV11" i="128"/>
  <c r="DW11" i="128"/>
  <c r="DX11" i="128"/>
  <c r="DY11" i="128"/>
  <c r="DZ11" i="128"/>
  <c r="EA11" i="128"/>
  <c r="EB11" i="128"/>
  <c r="EC11" i="128"/>
  <c r="ED11" i="128"/>
  <c r="EE11" i="128"/>
  <c r="EF11" i="128"/>
  <c r="EG11" i="128"/>
  <c r="EH11" i="128"/>
  <c r="EI11" i="128"/>
  <c r="EJ11" i="128"/>
  <c r="EK11" i="128"/>
  <c r="EL11" i="128"/>
  <c r="EM11" i="128"/>
  <c r="EN11" i="128"/>
  <c r="EO11" i="128"/>
  <c r="EP11" i="128"/>
  <c r="EQ11" i="128"/>
  <c r="ER11" i="128"/>
  <c r="ES11" i="128"/>
  <c r="ET11" i="128"/>
  <c r="EU11" i="128"/>
  <c r="EV11" i="128"/>
  <c r="EW11" i="128"/>
  <c r="EX11" i="128"/>
  <c r="EY11" i="128"/>
  <c r="EZ11" i="128"/>
  <c r="FA11" i="128"/>
  <c r="FB11" i="128"/>
  <c r="FC11" i="128"/>
  <c r="FD11" i="128"/>
  <c r="FE11" i="128"/>
  <c r="FF11" i="128"/>
  <c r="FG11" i="128"/>
  <c r="FH11" i="128"/>
  <c r="FI11" i="128"/>
  <c r="FJ11" i="128"/>
  <c r="FK11" i="128"/>
  <c r="FL11" i="128"/>
  <c r="FM11" i="128"/>
  <c r="FN11" i="128"/>
  <c r="FO11" i="128"/>
  <c r="FP11" i="128"/>
  <c r="FQ11" i="128"/>
  <c r="FR11" i="128"/>
  <c r="FS11" i="128"/>
  <c r="FT11" i="128"/>
  <c r="FU11" i="128"/>
  <c r="FV11" i="128"/>
  <c r="FW11" i="128"/>
  <c r="FX11" i="128"/>
  <c r="FY11" i="128"/>
  <c r="FZ11" i="128"/>
  <c r="GA11" i="128"/>
  <c r="GB11" i="128"/>
  <c r="GC11" i="128"/>
  <c r="GD11" i="128"/>
  <c r="GE11" i="128"/>
  <c r="GF11" i="128"/>
  <c r="GG11" i="128"/>
  <c r="GH11" i="128"/>
  <c r="GI11" i="128"/>
  <c r="GJ11" i="128"/>
  <c r="GK11" i="128"/>
  <c r="GL11" i="128"/>
  <c r="GM11" i="128"/>
  <c r="GN11" i="128"/>
  <c r="GO11" i="128"/>
  <c r="GP11" i="128"/>
  <c r="GQ11" i="128"/>
  <c r="GR11" i="128"/>
  <c r="GS11" i="128"/>
  <c r="GT11" i="128"/>
  <c r="GU11" i="128"/>
  <c r="GV11" i="128"/>
  <c r="GW11" i="128"/>
  <c r="GX11" i="128"/>
  <c r="GY11" i="128"/>
  <c r="GZ11" i="128"/>
  <c r="HA11" i="128"/>
  <c r="HB11" i="128"/>
  <c r="HC11" i="128"/>
  <c r="HD11" i="128"/>
  <c r="HE11" i="128"/>
  <c r="HF11" i="128"/>
  <c r="HG11" i="128"/>
  <c r="HH11" i="128"/>
  <c r="HI11" i="128"/>
  <c r="HJ11" i="128"/>
  <c r="HK11" i="128"/>
  <c r="HL11" i="128"/>
  <c r="HM11" i="128"/>
  <c r="HN11" i="128"/>
  <c r="HO11" i="128"/>
  <c r="HP11" i="128"/>
  <c r="HQ11" i="128"/>
  <c r="HR11" i="128"/>
  <c r="HS11" i="128"/>
  <c r="HT11" i="128"/>
  <c r="HU11" i="128"/>
  <c r="HV11" i="128"/>
  <c r="HW11" i="128"/>
  <c r="HX11" i="128"/>
  <c r="HY11" i="128"/>
  <c r="HZ11" i="128"/>
  <c r="IA11" i="128"/>
  <c r="IB11" i="128"/>
  <c r="IC11" i="128"/>
  <c r="ID11" i="128"/>
  <c r="IE11" i="128"/>
  <c r="IF11" i="128"/>
  <c r="IG11" i="128"/>
  <c r="C10" i="128"/>
  <c r="D10" i="128"/>
  <c r="E10" i="128"/>
  <c r="F10" i="128"/>
  <c r="G10" i="128"/>
  <c r="H10" i="128"/>
  <c r="I10" i="128"/>
  <c r="J10" i="128"/>
  <c r="K10" i="128"/>
  <c r="L10" i="128"/>
  <c r="M10" i="128"/>
  <c r="N10" i="128"/>
  <c r="O10" i="128"/>
  <c r="P10" i="128"/>
  <c r="Q10" i="128"/>
  <c r="R10" i="128"/>
  <c r="S10" i="128"/>
  <c r="T10" i="128"/>
  <c r="U10" i="128"/>
  <c r="V10" i="128"/>
  <c r="W10" i="128"/>
  <c r="X10" i="128"/>
  <c r="Y10" i="128"/>
  <c r="Z10" i="128"/>
  <c r="AA10" i="128"/>
  <c r="AB10" i="128"/>
  <c r="AC10" i="128"/>
  <c r="AD10" i="128"/>
  <c r="AE10" i="128"/>
  <c r="AF10" i="128"/>
  <c r="AG10" i="128"/>
  <c r="AH10" i="128"/>
  <c r="AI10" i="128"/>
  <c r="AJ10" i="128"/>
  <c r="AK10" i="128"/>
  <c r="AL10" i="128"/>
  <c r="AM10" i="128"/>
  <c r="AN10" i="128"/>
  <c r="AO10" i="128"/>
  <c r="AP10" i="128"/>
  <c r="AQ10" i="128"/>
  <c r="AR10" i="128"/>
  <c r="AS10" i="128"/>
  <c r="AT10" i="128"/>
  <c r="AU10" i="128"/>
  <c r="AV10" i="128"/>
  <c r="AW10" i="128"/>
  <c r="AX10" i="128"/>
  <c r="AY10" i="128"/>
  <c r="AZ10" i="128"/>
  <c r="BA10" i="128"/>
  <c r="BB10" i="128"/>
  <c r="BC10" i="128"/>
  <c r="BD10" i="128"/>
  <c r="BE10" i="128"/>
  <c r="BF10" i="128"/>
  <c r="BG10" i="128"/>
  <c r="BH10" i="128"/>
  <c r="BI10" i="128"/>
  <c r="BJ10" i="128"/>
  <c r="BK10" i="128"/>
  <c r="BL10" i="128"/>
  <c r="BM10" i="128"/>
  <c r="BN10" i="128"/>
  <c r="BO10" i="128"/>
  <c r="BP10" i="128"/>
  <c r="BQ10" i="128"/>
  <c r="BR10" i="128"/>
  <c r="BS10" i="128"/>
  <c r="BT10" i="128"/>
  <c r="BU10" i="128"/>
  <c r="BV10" i="128"/>
  <c r="BW10" i="128"/>
  <c r="BX10" i="128"/>
  <c r="BY10" i="128"/>
  <c r="BZ10" i="128"/>
  <c r="CA10" i="128"/>
  <c r="CB10" i="128"/>
  <c r="CC10" i="128"/>
  <c r="CD10" i="128"/>
  <c r="CE10" i="128"/>
  <c r="CF10" i="128"/>
  <c r="CG10" i="128"/>
  <c r="CH10" i="128"/>
  <c r="CI10" i="128"/>
  <c r="CJ10" i="128"/>
  <c r="CK10" i="128"/>
  <c r="CL10" i="128"/>
  <c r="CM10" i="128"/>
  <c r="CN10" i="128"/>
  <c r="CO10" i="128"/>
  <c r="CP10" i="128"/>
  <c r="CQ10" i="128"/>
  <c r="CR10" i="128"/>
  <c r="CS10" i="128"/>
  <c r="CT10" i="128"/>
  <c r="CU10" i="128"/>
  <c r="CV10" i="128"/>
  <c r="CW10" i="128"/>
  <c r="CX10" i="128"/>
  <c r="CY10" i="128"/>
  <c r="CZ10" i="128"/>
  <c r="DA10" i="128"/>
  <c r="DB10" i="128"/>
  <c r="DC10" i="128"/>
  <c r="DD10" i="128"/>
  <c r="DE10" i="128"/>
  <c r="DF10" i="128"/>
  <c r="DG10" i="128"/>
  <c r="DH10" i="128"/>
  <c r="DI10" i="128"/>
  <c r="DJ10" i="128"/>
  <c r="DK10" i="128"/>
  <c r="DL10" i="128"/>
  <c r="DM10" i="128"/>
  <c r="DN10" i="128"/>
  <c r="DO10" i="128"/>
  <c r="DP10" i="128"/>
  <c r="DQ10" i="128"/>
  <c r="DR10" i="128"/>
  <c r="DS10" i="128"/>
  <c r="DT10" i="128"/>
  <c r="DU10" i="128"/>
  <c r="DV10" i="128"/>
  <c r="DW10" i="128"/>
  <c r="DX10" i="128"/>
  <c r="DY10" i="128"/>
  <c r="DZ10" i="128"/>
  <c r="EA10" i="128"/>
  <c r="EB10" i="128"/>
  <c r="EC10" i="128"/>
  <c r="ED10" i="128"/>
  <c r="EE10" i="128"/>
  <c r="EF10" i="128"/>
  <c r="EG10" i="128"/>
  <c r="EH10" i="128"/>
  <c r="EI10" i="128"/>
  <c r="EJ10" i="128"/>
  <c r="EK10" i="128"/>
  <c r="EL10" i="128"/>
  <c r="EM10" i="128"/>
  <c r="EN10" i="128"/>
  <c r="EO10" i="128"/>
  <c r="EP10" i="128"/>
  <c r="EQ10" i="128"/>
  <c r="ER10" i="128"/>
  <c r="ES10" i="128"/>
  <c r="ET10" i="128"/>
  <c r="EU10" i="128"/>
  <c r="EV10" i="128"/>
  <c r="EW10" i="128"/>
  <c r="EX10" i="128"/>
  <c r="EY10" i="128"/>
  <c r="EZ10" i="128"/>
  <c r="FA10" i="128"/>
  <c r="FB10" i="128"/>
  <c r="FC10" i="128"/>
  <c r="FD10" i="128"/>
  <c r="FE10" i="128"/>
  <c r="FF10" i="128"/>
  <c r="FG10" i="128"/>
  <c r="FH10" i="128"/>
  <c r="FI10" i="128"/>
  <c r="FJ10" i="128"/>
  <c r="FK10" i="128"/>
  <c r="FL10" i="128"/>
  <c r="FM10" i="128"/>
  <c r="FN10" i="128"/>
  <c r="FO10" i="128"/>
  <c r="FP10" i="128"/>
  <c r="FQ10" i="128"/>
  <c r="FR10" i="128"/>
  <c r="FS10" i="128"/>
  <c r="FT10" i="128"/>
  <c r="FU10" i="128"/>
  <c r="FV10" i="128"/>
  <c r="FW10" i="128"/>
  <c r="FX10" i="128"/>
  <c r="FY10" i="128"/>
  <c r="FZ10" i="128"/>
  <c r="GA10" i="128"/>
  <c r="GB10" i="128"/>
  <c r="GC10" i="128"/>
  <c r="GD10" i="128"/>
  <c r="GE10" i="128"/>
  <c r="GF10" i="128"/>
  <c r="GG10" i="128"/>
  <c r="GH10" i="128"/>
  <c r="GI10" i="128"/>
  <c r="GJ10" i="128"/>
  <c r="GK10" i="128"/>
  <c r="GL10" i="128"/>
  <c r="GM10" i="128"/>
  <c r="GN10" i="128"/>
  <c r="GO10" i="128"/>
  <c r="GP10" i="128"/>
  <c r="GQ10" i="128"/>
  <c r="GR10" i="128"/>
  <c r="GS10" i="128"/>
  <c r="GT10" i="128"/>
  <c r="GU10" i="128"/>
  <c r="GV10" i="128"/>
  <c r="GW10" i="128"/>
  <c r="GX10" i="128"/>
  <c r="GY10" i="128"/>
  <c r="GZ10" i="128"/>
  <c r="HA10" i="128"/>
  <c r="HB10" i="128"/>
  <c r="HC10" i="128"/>
  <c r="HD10" i="128"/>
  <c r="HE10" i="128"/>
  <c r="HF10" i="128"/>
  <c r="HG10" i="128"/>
  <c r="HH10" i="128"/>
  <c r="HI10" i="128"/>
  <c r="HJ10" i="128"/>
  <c r="HK10" i="128"/>
  <c r="HL10" i="128"/>
  <c r="HM10" i="128"/>
  <c r="HN10" i="128"/>
  <c r="HO10" i="128"/>
  <c r="HP10" i="128"/>
  <c r="HQ10" i="128"/>
  <c r="HR10" i="128"/>
  <c r="HS10" i="128"/>
  <c r="HT10" i="128"/>
  <c r="HU10" i="128"/>
  <c r="HV10" i="128"/>
  <c r="HW10" i="128"/>
  <c r="HX10" i="128"/>
  <c r="HY10" i="128"/>
  <c r="HZ10" i="128"/>
  <c r="IA10" i="128"/>
  <c r="IB10" i="128"/>
  <c r="IC10" i="128"/>
  <c r="ID10" i="128"/>
  <c r="IE10" i="128"/>
  <c r="IF10" i="128"/>
  <c r="IG10" i="128"/>
  <c r="BP32" i="128" l="1"/>
  <c r="BO9" i="128"/>
  <c r="II12" i="128"/>
  <c r="IJ12" i="128" s="1"/>
  <c r="IK12" i="128" s="1"/>
  <c r="IL12" i="128" s="1"/>
  <c r="IM12" i="128" s="1"/>
  <c r="IN12" i="128" s="1"/>
  <c r="IO12" i="128" s="1"/>
  <c r="IP12" i="128" s="1"/>
  <c r="IJ17" i="128"/>
  <c r="G86" i="122"/>
  <c r="CL86" i="122"/>
  <c r="FR86" i="122" s="1"/>
  <c r="IX86" i="122" s="1"/>
  <c r="J82" i="122"/>
  <c r="CO82" i="122"/>
  <c r="FU82" i="122" s="1"/>
  <c r="JA82" i="122" s="1"/>
  <c r="G83" i="122"/>
  <c r="CL83" i="122"/>
  <c r="FR83" i="122" s="1"/>
  <c r="IX83" i="122" s="1"/>
  <c r="I75" i="122"/>
  <c r="CN75" i="122"/>
  <c r="FT75" i="122" s="1"/>
  <c r="IZ75" i="122" s="1"/>
  <c r="I73" i="122"/>
  <c r="CN73" i="122"/>
  <c r="FT73" i="122" s="1"/>
  <c r="IZ73" i="122" s="1"/>
  <c r="J80" i="122"/>
  <c r="CO80" i="122"/>
  <c r="FU80" i="122" s="1"/>
  <c r="JA80" i="122" s="1"/>
  <c r="J78" i="122"/>
  <c r="CO78" i="122"/>
  <c r="FU78" i="122" s="1"/>
  <c r="JA78" i="122" s="1"/>
  <c r="J56" i="122"/>
  <c r="CO56" i="122"/>
  <c r="FU56" i="122" s="1"/>
  <c r="JA56" i="122" s="1"/>
  <c r="CN74" i="122"/>
  <c r="FT74" i="122" s="1"/>
  <c r="IZ74" i="122" s="1"/>
  <c r="I74" i="122"/>
  <c r="J81" i="122"/>
  <c r="CO81" i="122"/>
  <c r="FU81" i="122" s="1"/>
  <c r="JA81" i="122" s="1"/>
  <c r="I76" i="122"/>
  <c r="CN76" i="122"/>
  <c r="FT76" i="122" s="1"/>
  <c r="IZ76" i="122" s="1"/>
  <c r="H65" i="122"/>
  <c r="CM65" i="122"/>
  <c r="FS65" i="122" s="1"/>
  <c r="IY65" i="122" s="1"/>
  <c r="I72" i="122"/>
  <c r="CN72" i="122"/>
  <c r="FT72" i="122" s="1"/>
  <c r="IZ72" i="122" s="1"/>
  <c r="G66" i="122"/>
  <c r="CL66" i="122"/>
  <c r="FR66" i="122" s="1"/>
  <c r="IX66" i="122" s="1"/>
  <c r="G79" i="122"/>
  <c r="CL79" i="122"/>
  <c r="FR79" i="122" s="1"/>
  <c r="IX79" i="122" s="1"/>
  <c r="CP55" i="122"/>
  <c r="FV55" i="122" s="1"/>
  <c r="JB55" i="122" s="1"/>
  <c r="K55" i="122"/>
  <c r="I77" i="122"/>
  <c r="CN77" i="122"/>
  <c r="FT77" i="122" s="1"/>
  <c r="IZ77" i="122" s="1"/>
  <c r="CM84" i="122"/>
  <c r="FS84" i="122" s="1"/>
  <c r="IY84" i="122" s="1"/>
  <c r="H84" i="122"/>
  <c r="ED7" i="127"/>
  <c r="GF102" i="122"/>
  <c r="GJ103" i="122"/>
  <c r="G103" i="122"/>
  <c r="GM92" i="122"/>
  <c r="I16" i="122"/>
  <c r="BQ32" i="128" l="1"/>
  <c r="BP9" i="128"/>
  <c r="IK17" i="128"/>
  <c r="IQ12" i="128"/>
  <c r="IR12" i="128" s="1"/>
  <c r="J77" i="122"/>
  <c r="CO77" i="122"/>
  <c r="FU77" i="122" s="1"/>
  <c r="JA77" i="122" s="1"/>
  <c r="K81" i="122"/>
  <c r="CP81" i="122"/>
  <c r="FV81" i="122" s="1"/>
  <c r="JB81" i="122" s="1"/>
  <c r="CM83" i="122"/>
  <c r="FS83" i="122" s="1"/>
  <c r="IY83" i="122" s="1"/>
  <c r="H83" i="122"/>
  <c r="H66" i="122"/>
  <c r="CM66" i="122"/>
  <c r="FS66" i="122" s="1"/>
  <c r="IY66" i="122" s="1"/>
  <c r="K56" i="122"/>
  <c r="CP56" i="122"/>
  <c r="FV56" i="122" s="1"/>
  <c r="JB56" i="122" s="1"/>
  <c r="CO72" i="122"/>
  <c r="FU72" i="122" s="1"/>
  <c r="JA72" i="122" s="1"/>
  <c r="J72" i="122"/>
  <c r="K78" i="122"/>
  <c r="CP78" i="122"/>
  <c r="FV78" i="122" s="1"/>
  <c r="JB78" i="122" s="1"/>
  <c r="K82" i="122"/>
  <c r="CP82" i="122"/>
  <c r="FV82" i="122" s="1"/>
  <c r="JB82" i="122" s="1"/>
  <c r="J76" i="122"/>
  <c r="CO76" i="122"/>
  <c r="FU76" i="122" s="1"/>
  <c r="JA76" i="122" s="1"/>
  <c r="J74" i="122"/>
  <c r="CO74" i="122"/>
  <c r="FU74" i="122" s="1"/>
  <c r="JA74" i="122" s="1"/>
  <c r="H79" i="122"/>
  <c r="CM79" i="122"/>
  <c r="FS79" i="122" s="1"/>
  <c r="IY79" i="122" s="1"/>
  <c r="I84" i="122"/>
  <c r="CN84" i="122"/>
  <c r="FT84" i="122" s="1"/>
  <c r="IZ84" i="122" s="1"/>
  <c r="J73" i="122"/>
  <c r="CO73" i="122"/>
  <c r="FU73" i="122" s="1"/>
  <c r="JA73" i="122" s="1"/>
  <c r="L55" i="122"/>
  <c r="CQ55" i="122"/>
  <c r="FW55" i="122" s="1"/>
  <c r="JC55" i="122" s="1"/>
  <c r="J75" i="122"/>
  <c r="CO75" i="122"/>
  <c r="FU75" i="122" s="1"/>
  <c r="JA75" i="122" s="1"/>
  <c r="I65" i="122"/>
  <c r="CN65" i="122"/>
  <c r="FT65" i="122" s="1"/>
  <c r="IZ65" i="122" s="1"/>
  <c r="K80" i="122"/>
  <c r="CP80" i="122"/>
  <c r="FV80" i="122" s="1"/>
  <c r="JB80" i="122" s="1"/>
  <c r="H86" i="122"/>
  <c r="CM86" i="122"/>
  <c r="FS86" i="122" s="1"/>
  <c r="IY86" i="122" s="1"/>
  <c r="EE7" i="127"/>
  <c r="GK103" i="122"/>
  <c r="C92" i="122"/>
  <c r="H103" i="122"/>
  <c r="GG102" i="122"/>
  <c r="J16" i="122"/>
  <c r="BR32" i="128" l="1"/>
  <c r="BQ9" i="128"/>
  <c r="IS12" i="128"/>
  <c r="IT12" i="128" s="1"/>
  <c r="IL17" i="128"/>
  <c r="J65" i="122"/>
  <c r="CO65" i="122"/>
  <c r="FU65" i="122" s="1"/>
  <c r="JA65" i="122" s="1"/>
  <c r="CN79" i="122"/>
  <c r="FT79" i="122" s="1"/>
  <c r="IZ79" i="122" s="1"/>
  <c r="I79" i="122"/>
  <c r="I66" i="122"/>
  <c r="CN66" i="122"/>
  <c r="FT66" i="122" s="1"/>
  <c r="IZ66" i="122" s="1"/>
  <c r="K73" i="122"/>
  <c r="CP73" i="122"/>
  <c r="FV73" i="122" s="1"/>
  <c r="JB73" i="122" s="1"/>
  <c r="L82" i="122"/>
  <c r="CQ82" i="122"/>
  <c r="FW82" i="122" s="1"/>
  <c r="JC82" i="122" s="1"/>
  <c r="L81" i="122"/>
  <c r="CQ81" i="122"/>
  <c r="FW81" i="122" s="1"/>
  <c r="JC81" i="122" s="1"/>
  <c r="CQ56" i="122"/>
  <c r="FW56" i="122" s="1"/>
  <c r="JC56" i="122" s="1"/>
  <c r="L56" i="122"/>
  <c r="K75" i="122"/>
  <c r="CP75" i="122"/>
  <c r="FV75" i="122" s="1"/>
  <c r="JB75" i="122" s="1"/>
  <c r="CP74" i="122"/>
  <c r="FV74" i="122" s="1"/>
  <c r="JB74" i="122" s="1"/>
  <c r="K74" i="122"/>
  <c r="I83" i="122"/>
  <c r="CN83" i="122"/>
  <c r="FT83" i="122" s="1"/>
  <c r="IZ83" i="122" s="1"/>
  <c r="CR55" i="122"/>
  <c r="FX55" i="122" s="1"/>
  <c r="JD55" i="122" s="1"/>
  <c r="M55" i="122"/>
  <c r="CP76" i="122"/>
  <c r="FV76" i="122" s="1"/>
  <c r="JB76" i="122" s="1"/>
  <c r="K76" i="122"/>
  <c r="K72" i="122"/>
  <c r="CP72" i="122"/>
  <c r="FV72" i="122" s="1"/>
  <c r="JB72" i="122" s="1"/>
  <c r="L80" i="122"/>
  <c r="CQ80" i="122"/>
  <c r="FW80" i="122" s="1"/>
  <c r="JC80" i="122" s="1"/>
  <c r="I86" i="122"/>
  <c r="CN86" i="122"/>
  <c r="FT86" i="122" s="1"/>
  <c r="IZ86" i="122" s="1"/>
  <c r="J84" i="122"/>
  <c r="CO84" i="122"/>
  <c r="FU84" i="122" s="1"/>
  <c r="JA84" i="122" s="1"/>
  <c r="L78" i="122"/>
  <c r="CQ78" i="122"/>
  <c r="FW78" i="122" s="1"/>
  <c r="JC78" i="122" s="1"/>
  <c r="K77" i="122"/>
  <c r="CP77" i="122"/>
  <c r="FV77" i="122" s="1"/>
  <c r="JB77" i="122" s="1"/>
  <c r="EF7" i="127"/>
  <c r="GH102" i="122"/>
  <c r="I103" i="122"/>
  <c r="GL103" i="122"/>
  <c r="K16" i="122"/>
  <c r="G36" i="121"/>
  <c r="G58" i="121"/>
  <c r="F58" i="121"/>
  <c r="G59" i="121"/>
  <c r="F59" i="121"/>
  <c r="G83" i="121"/>
  <c r="F83" i="121"/>
  <c r="G82" i="121"/>
  <c r="GB94" i="122" s="1"/>
  <c r="GC94" i="122" s="1"/>
  <c r="GD94" i="122" s="1"/>
  <c r="GE94" i="122" s="1"/>
  <c r="GF94" i="122" s="1"/>
  <c r="GG94" i="122" s="1"/>
  <c r="GH94" i="122" s="1"/>
  <c r="GI94" i="122" s="1"/>
  <c r="GJ94" i="122" s="1"/>
  <c r="GK94" i="122" s="1"/>
  <c r="GL94" i="122" s="1"/>
  <c r="GM94" i="122" s="1"/>
  <c r="F82" i="121"/>
  <c r="G74" i="121"/>
  <c r="F74" i="121"/>
  <c r="G73" i="121"/>
  <c r="F73" i="121"/>
  <c r="G72" i="121"/>
  <c r="F72" i="121"/>
  <c r="G81" i="121"/>
  <c r="F81" i="121"/>
  <c r="G67" i="121"/>
  <c r="F67" i="121"/>
  <c r="F46" i="121"/>
  <c r="G46" i="121"/>
  <c r="G51" i="121"/>
  <c r="G27" i="121"/>
  <c r="E28" i="121"/>
  <c r="G28" i="121" s="1"/>
  <c r="E29" i="121"/>
  <c r="G29" i="121" s="1"/>
  <c r="E30" i="121"/>
  <c r="G33" i="121"/>
  <c r="GB90" i="122" s="1"/>
  <c r="GC90" i="122" s="1"/>
  <c r="GD90" i="122" s="1"/>
  <c r="GE90" i="122" s="1"/>
  <c r="GF90" i="122" s="1"/>
  <c r="GG90" i="122" s="1"/>
  <c r="GH90" i="122" s="1"/>
  <c r="GI90" i="122" s="1"/>
  <c r="GJ90" i="122" s="1"/>
  <c r="GK90" i="122" s="1"/>
  <c r="GL90" i="122" s="1"/>
  <c r="GM90" i="122" s="1"/>
  <c r="G34" i="121"/>
  <c r="E38" i="121"/>
  <c r="G38" i="121" s="1"/>
  <c r="G35" i="121"/>
  <c r="G40" i="121"/>
  <c r="F40" i="121"/>
  <c r="K81" i="121" l="1"/>
  <c r="B30" i="128"/>
  <c r="C30" i="128" s="1"/>
  <c r="BS32" i="128"/>
  <c r="BR9" i="128"/>
  <c r="IM17" i="128"/>
  <c r="IU12" i="128"/>
  <c r="K59" i="121"/>
  <c r="D64" i="122"/>
  <c r="K58" i="121"/>
  <c r="D85" i="122"/>
  <c r="L75" i="122"/>
  <c r="CQ75" i="122"/>
  <c r="FW75" i="122" s="1"/>
  <c r="JC75" i="122" s="1"/>
  <c r="J79" i="122"/>
  <c r="CO79" i="122"/>
  <c r="FU79" i="122" s="1"/>
  <c r="JA79" i="122" s="1"/>
  <c r="L76" i="122"/>
  <c r="CQ76" i="122"/>
  <c r="FW76" i="122" s="1"/>
  <c r="JC76" i="122" s="1"/>
  <c r="N55" i="122"/>
  <c r="CS55" i="122"/>
  <c r="FY55" i="122" s="1"/>
  <c r="JE55" i="122" s="1"/>
  <c r="M81" i="122"/>
  <c r="CR81" i="122"/>
  <c r="FX81" i="122" s="1"/>
  <c r="JD81" i="122" s="1"/>
  <c r="J83" i="122"/>
  <c r="CO83" i="122"/>
  <c r="FU83" i="122" s="1"/>
  <c r="JA83" i="122" s="1"/>
  <c r="J86" i="122"/>
  <c r="CO86" i="122"/>
  <c r="FU86" i="122" s="1"/>
  <c r="JA86" i="122" s="1"/>
  <c r="L74" i="122"/>
  <c r="CQ74" i="122"/>
  <c r="FW74" i="122" s="1"/>
  <c r="JC74" i="122" s="1"/>
  <c r="L73" i="122"/>
  <c r="CQ73" i="122"/>
  <c r="FW73" i="122" s="1"/>
  <c r="JC73" i="122" s="1"/>
  <c r="M80" i="122"/>
  <c r="CR80" i="122"/>
  <c r="FX80" i="122" s="1"/>
  <c r="JD80" i="122" s="1"/>
  <c r="K72" i="121"/>
  <c r="D69" i="122"/>
  <c r="J66" i="122"/>
  <c r="CO66" i="122"/>
  <c r="FU66" i="122" s="1"/>
  <c r="JA66" i="122" s="1"/>
  <c r="K73" i="121"/>
  <c r="D70" i="122"/>
  <c r="L77" i="122"/>
  <c r="CQ77" i="122"/>
  <c r="FW77" i="122" s="1"/>
  <c r="JC77" i="122" s="1"/>
  <c r="L72" i="122"/>
  <c r="CQ72" i="122"/>
  <c r="FW72" i="122" s="1"/>
  <c r="JC72" i="122" s="1"/>
  <c r="M56" i="122"/>
  <c r="CR56" i="122"/>
  <c r="FX56" i="122" s="1"/>
  <c r="JD56" i="122" s="1"/>
  <c r="K74" i="121"/>
  <c r="D71" i="122"/>
  <c r="CR78" i="122"/>
  <c r="FX78" i="122" s="1"/>
  <c r="JD78" i="122" s="1"/>
  <c r="M78" i="122"/>
  <c r="K65" i="122"/>
  <c r="CP65" i="122"/>
  <c r="FV65" i="122" s="1"/>
  <c r="JB65" i="122" s="1"/>
  <c r="K40" i="121"/>
  <c r="D94" i="122"/>
  <c r="K82" i="121"/>
  <c r="D67" i="122"/>
  <c r="K67" i="121"/>
  <c r="D36" i="122"/>
  <c r="E36" i="122" s="1"/>
  <c r="F36" i="122" s="1"/>
  <c r="G36" i="122" s="1"/>
  <c r="H36" i="122" s="1"/>
  <c r="I36" i="122" s="1"/>
  <c r="J36" i="122" s="1"/>
  <c r="K36" i="122" s="1"/>
  <c r="L36" i="122" s="1"/>
  <c r="M36" i="122" s="1"/>
  <c r="N36" i="122" s="1"/>
  <c r="O36" i="122" s="1"/>
  <c r="K83" i="121"/>
  <c r="K46" i="121"/>
  <c r="D57" i="122"/>
  <c r="K84" i="122"/>
  <c r="CP84" i="122"/>
  <c r="FV84" i="122" s="1"/>
  <c r="JB84" i="122" s="1"/>
  <c r="CR82" i="122"/>
  <c r="FX82" i="122" s="1"/>
  <c r="JD82" i="122" s="1"/>
  <c r="M82" i="122"/>
  <c r="EG7" i="127"/>
  <c r="GM103" i="122"/>
  <c r="GI102" i="122"/>
  <c r="J103" i="122"/>
  <c r="L16" i="122"/>
  <c r="D26" i="122"/>
  <c r="D35" i="122"/>
  <c r="G30" i="121"/>
  <c r="E31" i="121"/>
  <c r="E32" i="121" s="1"/>
  <c r="E55" i="121"/>
  <c r="F36" i="121"/>
  <c r="F29" i="121"/>
  <c r="F30" i="121"/>
  <c r="F33" i="121"/>
  <c r="F27" i="121"/>
  <c r="F34" i="121"/>
  <c r="F28" i="121"/>
  <c r="F35" i="121"/>
  <c r="F51" i="121"/>
  <c r="D59" i="122" s="1"/>
  <c r="G50" i="121"/>
  <c r="F50" i="121"/>
  <c r="F38" i="121"/>
  <c r="CJ59" i="122" l="1"/>
  <c r="FP59" i="122" s="1"/>
  <c r="IV59" i="122" s="1"/>
  <c r="E59" i="122"/>
  <c r="BT32" i="128"/>
  <c r="BS9" i="128"/>
  <c r="D30" i="128"/>
  <c r="IV12" i="128"/>
  <c r="IN17" i="128"/>
  <c r="D58" i="122"/>
  <c r="K50" i="121"/>
  <c r="E94" i="122"/>
  <c r="F94" i="122" s="1"/>
  <c r="G94" i="122" s="1"/>
  <c r="H94" i="122" s="1"/>
  <c r="I94" i="122" s="1"/>
  <c r="J94" i="122" s="1"/>
  <c r="K94" i="122" s="1"/>
  <c r="L94" i="122" s="1"/>
  <c r="M94" i="122" s="1"/>
  <c r="N94" i="122" s="1"/>
  <c r="O94" i="122" s="1"/>
  <c r="M74" i="122"/>
  <c r="CR74" i="122"/>
  <c r="FX74" i="122" s="1"/>
  <c r="JD74" i="122" s="1"/>
  <c r="K35" i="121"/>
  <c r="D53" i="122"/>
  <c r="K28" i="121"/>
  <c r="D50" i="122"/>
  <c r="CQ84" i="122"/>
  <c r="FW84" i="122" s="1"/>
  <c r="JC84" i="122" s="1"/>
  <c r="L84" i="122"/>
  <c r="CP86" i="122"/>
  <c r="FV86" i="122" s="1"/>
  <c r="JB86" i="122" s="1"/>
  <c r="K86" i="122"/>
  <c r="E57" i="122"/>
  <c r="CJ57" i="122"/>
  <c r="FP57" i="122" s="1"/>
  <c r="IV57" i="122" s="1"/>
  <c r="N78" i="122"/>
  <c r="CS78" i="122"/>
  <c r="FY78" i="122" s="1"/>
  <c r="JE78" i="122" s="1"/>
  <c r="E85" i="122"/>
  <c r="CJ85" i="122"/>
  <c r="FP85" i="122" s="1"/>
  <c r="IV85" i="122" s="1"/>
  <c r="D49" i="122"/>
  <c r="K27" i="121"/>
  <c r="K66" i="122"/>
  <c r="CP66" i="122"/>
  <c r="FV66" i="122" s="1"/>
  <c r="JB66" i="122" s="1"/>
  <c r="K83" i="122"/>
  <c r="CP83" i="122"/>
  <c r="FV83" i="122" s="1"/>
  <c r="JB83" i="122" s="1"/>
  <c r="D90" i="122"/>
  <c r="K33" i="121"/>
  <c r="E71" i="122"/>
  <c r="CJ71" i="122"/>
  <c r="FP71" i="122" s="1"/>
  <c r="IV71" i="122" s="1"/>
  <c r="CJ69" i="122"/>
  <c r="FP69" i="122" s="1"/>
  <c r="IV69" i="122" s="1"/>
  <c r="E69" i="122"/>
  <c r="E64" i="122"/>
  <c r="CJ64" i="122"/>
  <c r="FP64" i="122" s="1"/>
  <c r="IV64" i="122" s="1"/>
  <c r="K30" i="121"/>
  <c r="D52" i="122"/>
  <c r="N81" i="122"/>
  <c r="CS81" i="122"/>
  <c r="FY81" i="122" s="1"/>
  <c r="JE81" i="122" s="1"/>
  <c r="D24" i="122"/>
  <c r="E24" i="122" s="1"/>
  <c r="F24" i="122" s="1"/>
  <c r="G24" i="122" s="1"/>
  <c r="H24" i="122" s="1"/>
  <c r="I24" i="122" s="1"/>
  <c r="J24" i="122" s="1"/>
  <c r="K24" i="122" s="1"/>
  <c r="L24" i="122" s="1"/>
  <c r="M24" i="122" s="1"/>
  <c r="N24" i="122" s="1"/>
  <c r="O24" i="122" s="1"/>
  <c r="K38" i="121"/>
  <c r="M72" i="122"/>
  <c r="CR72" i="122"/>
  <c r="FX72" i="122" s="1"/>
  <c r="JD72" i="122" s="1"/>
  <c r="CR76" i="122"/>
  <c r="FX76" i="122" s="1"/>
  <c r="JD76" i="122" s="1"/>
  <c r="M76" i="122"/>
  <c r="CR77" i="122"/>
  <c r="FX77" i="122" s="1"/>
  <c r="JD77" i="122" s="1"/>
  <c r="M77" i="122"/>
  <c r="K79" i="122"/>
  <c r="CP79" i="122"/>
  <c r="FV79" i="122" s="1"/>
  <c r="JB79" i="122" s="1"/>
  <c r="E70" i="122"/>
  <c r="CJ70" i="122"/>
  <c r="FP70" i="122" s="1"/>
  <c r="IV70" i="122" s="1"/>
  <c r="L65" i="122"/>
  <c r="CQ65" i="122"/>
  <c r="FW65" i="122" s="1"/>
  <c r="JC65" i="122" s="1"/>
  <c r="CR75" i="122"/>
  <c r="FX75" i="122" s="1"/>
  <c r="JD75" i="122" s="1"/>
  <c r="M75" i="122"/>
  <c r="D22" i="122"/>
  <c r="E22" i="122" s="1"/>
  <c r="F22" i="122" s="1"/>
  <c r="G22" i="122" s="1"/>
  <c r="H22" i="122" s="1"/>
  <c r="I22" i="122" s="1"/>
  <c r="J22" i="122" s="1"/>
  <c r="K22" i="122" s="1"/>
  <c r="L22" i="122" s="1"/>
  <c r="M22" i="122" s="1"/>
  <c r="N22" i="122" s="1"/>
  <c r="O22" i="122" s="1"/>
  <c r="K34" i="121"/>
  <c r="K29" i="121"/>
  <c r="D51" i="122"/>
  <c r="M73" i="122"/>
  <c r="CR73" i="122"/>
  <c r="FX73" i="122" s="1"/>
  <c r="JD73" i="122" s="1"/>
  <c r="CS82" i="122"/>
  <c r="FY82" i="122" s="1"/>
  <c r="JE82" i="122" s="1"/>
  <c r="N82" i="122"/>
  <c r="D60" i="122"/>
  <c r="K51" i="121"/>
  <c r="K36" i="121"/>
  <c r="D54" i="122"/>
  <c r="E67" i="122"/>
  <c r="CJ67" i="122"/>
  <c r="FP67" i="122" s="1"/>
  <c r="IV67" i="122" s="1"/>
  <c r="N56" i="122"/>
  <c r="CS56" i="122"/>
  <c r="FY56" i="122" s="1"/>
  <c r="JE56" i="122" s="1"/>
  <c r="CS80" i="122"/>
  <c r="FY80" i="122" s="1"/>
  <c r="JE80" i="122" s="1"/>
  <c r="N80" i="122"/>
  <c r="O55" i="122"/>
  <c r="CU55" i="122" s="1"/>
  <c r="GA55" i="122" s="1"/>
  <c r="JG55" i="122" s="1"/>
  <c r="CT55" i="122"/>
  <c r="FZ55" i="122" s="1"/>
  <c r="JF55" i="122" s="1"/>
  <c r="EH7" i="127"/>
  <c r="K103" i="122"/>
  <c r="GJ102" i="122"/>
  <c r="C36" i="122"/>
  <c r="M16" i="122"/>
  <c r="E35" i="122"/>
  <c r="F35" i="122" s="1"/>
  <c r="G35" i="122" s="1"/>
  <c r="H35" i="122" s="1"/>
  <c r="I35" i="122" s="1"/>
  <c r="J35" i="122" s="1"/>
  <c r="K35" i="122" s="1"/>
  <c r="L35" i="122" s="1"/>
  <c r="M35" i="122" s="1"/>
  <c r="N35" i="122" s="1"/>
  <c r="O35" i="122" s="1"/>
  <c r="E26" i="122"/>
  <c r="F26" i="122" s="1"/>
  <c r="G26" i="122" s="1"/>
  <c r="H26" i="122" s="1"/>
  <c r="I26" i="122" s="1"/>
  <c r="J26" i="122" s="1"/>
  <c r="K26" i="122" s="1"/>
  <c r="L26" i="122" s="1"/>
  <c r="M26" i="122" s="1"/>
  <c r="N26" i="122" s="1"/>
  <c r="O26" i="122" s="1"/>
  <c r="F31" i="121"/>
  <c r="G31" i="121"/>
  <c r="GB88" i="122" s="1"/>
  <c r="E21" i="121"/>
  <c r="G53" i="121"/>
  <c r="G55" i="121"/>
  <c r="F55" i="121"/>
  <c r="G54" i="121"/>
  <c r="F54" i="121"/>
  <c r="D61" i="122" s="1"/>
  <c r="CJ61" i="122" l="1"/>
  <c r="FP61" i="122" s="1"/>
  <c r="IV61" i="122" s="1"/>
  <c r="E61" i="122"/>
  <c r="F59" i="122"/>
  <c r="CK59" i="122"/>
  <c r="FQ59" i="122" s="1"/>
  <c r="IW59" i="122" s="1"/>
  <c r="C94" i="122"/>
  <c r="BU32" i="128"/>
  <c r="BT9" i="128"/>
  <c r="E30" i="128"/>
  <c r="IO17" i="128"/>
  <c r="IW12" i="128"/>
  <c r="D63" i="122"/>
  <c r="K55" i="121"/>
  <c r="E60" i="122"/>
  <c r="CJ60" i="122"/>
  <c r="FP60" i="122" s="1"/>
  <c r="IV60" i="122" s="1"/>
  <c r="F71" i="122"/>
  <c r="CK71" i="122"/>
  <c r="FQ71" i="122" s="1"/>
  <c r="IW71" i="122" s="1"/>
  <c r="G21" i="121"/>
  <c r="F21" i="121"/>
  <c r="O80" i="122"/>
  <c r="CU80" i="122" s="1"/>
  <c r="GA80" i="122" s="1"/>
  <c r="JG80" i="122" s="1"/>
  <c r="CT80" i="122"/>
  <c r="FZ80" i="122" s="1"/>
  <c r="JF80" i="122" s="1"/>
  <c r="CR65" i="122"/>
  <c r="FX65" i="122" s="1"/>
  <c r="JD65" i="122" s="1"/>
  <c r="M65" i="122"/>
  <c r="O78" i="122"/>
  <c r="CU78" i="122" s="1"/>
  <c r="GA78" i="122" s="1"/>
  <c r="JG78" i="122" s="1"/>
  <c r="CT78" i="122"/>
  <c r="FZ78" i="122" s="1"/>
  <c r="JF78" i="122" s="1"/>
  <c r="GC88" i="122"/>
  <c r="CT56" i="122"/>
  <c r="FZ56" i="122" s="1"/>
  <c r="JF56" i="122" s="1"/>
  <c r="O56" i="122"/>
  <c r="E52" i="122"/>
  <c r="CJ52" i="122"/>
  <c r="FP52" i="122" s="1"/>
  <c r="IV52" i="122" s="1"/>
  <c r="L66" i="122"/>
  <c r="CQ66" i="122"/>
  <c r="FW66" i="122" s="1"/>
  <c r="JC66" i="122" s="1"/>
  <c r="E58" i="122"/>
  <c r="CJ58" i="122"/>
  <c r="FP58" i="122" s="1"/>
  <c r="IV58" i="122" s="1"/>
  <c r="CS75" i="122"/>
  <c r="FY75" i="122" s="1"/>
  <c r="JE75" i="122" s="1"/>
  <c r="N75" i="122"/>
  <c r="CS72" i="122"/>
  <c r="FY72" i="122" s="1"/>
  <c r="JE72" i="122" s="1"/>
  <c r="N72" i="122"/>
  <c r="O82" i="122"/>
  <c r="CU82" i="122" s="1"/>
  <c r="GA82" i="122" s="1"/>
  <c r="JG82" i="122" s="1"/>
  <c r="CT82" i="122"/>
  <c r="FZ82" i="122" s="1"/>
  <c r="JF82" i="122" s="1"/>
  <c r="N74" i="122"/>
  <c r="CS74" i="122"/>
  <c r="FY74" i="122" s="1"/>
  <c r="JE74" i="122" s="1"/>
  <c r="E90" i="122"/>
  <c r="F90" i="122" s="1"/>
  <c r="G90" i="122" s="1"/>
  <c r="H90" i="122" s="1"/>
  <c r="I90" i="122" s="1"/>
  <c r="J90" i="122" s="1"/>
  <c r="K90" i="122" s="1"/>
  <c r="L90" i="122" s="1"/>
  <c r="M90" i="122" s="1"/>
  <c r="N90" i="122" s="1"/>
  <c r="O90" i="122" s="1"/>
  <c r="F70" i="122"/>
  <c r="CK70" i="122"/>
  <c r="FQ70" i="122" s="1"/>
  <c r="IW70" i="122" s="1"/>
  <c r="F57" i="122"/>
  <c r="CK57" i="122"/>
  <c r="FQ57" i="122" s="1"/>
  <c r="IW57" i="122" s="1"/>
  <c r="D88" i="122"/>
  <c r="K31" i="121"/>
  <c r="CS73" i="122"/>
  <c r="FY73" i="122" s="1"/>
  <c r="JE73" i="122" s="1"/>
  <c r="N73" i="122"/>
  <c r="O81" i="122"/>
  <c r="CU81" i="122" s="1"/>
  <c r="GA81" i="122" s="1"/>
  <c r="JG81" i="122" s="1"/>
  <c r="CT81" i="122"/>
  <c r="FZ81" i="122" s="1"/>
  <c r="JF81" i="122" s="1"/>
  <c r="L83" i="122"/>
  <c r="CQ83" i="122"/>
  <c r="FW83" i="122" s="1"/>
  <c r="JC83" i="122" s="1"/>
  <c r="L86" i="122"/>
  <c r="CQ86" i="122"/>
  <c r="FW86" i="122" s="1"/>
  <c r="JC86" i="122" s="1"/>
  <c r="L79" i="122"/>
  <c r="CQ79" i="122"/>
  <c r="FW79" i="122" s="1"/>
  <c r="JC79" i="122" s="1"/>
  <c r="E51" i="122"/>
  <c r="CJ51" i="122"/>
  <c r="FP51" i="122" s="1"/>
  <c r="IV51" i="122" s="1"/>
  <c r="N77" i="122"/>
  <c r="CS77" i="122"/>
  <c r="FY77" i="122" s="1"/>
  <c r="JE77" i="122" s="1"/>
  <c r="CR84" i="122"/>
  <c r="FX84" i="122" s="1"/>
  <c r="JD84" i="122" s="1"/>
  <c r="M84" i="122"/>
  <c r="D62" i="122"/>
  <c r="K54" i="121"/>
  <c r="F67" i="122"/>
  <c r="CK67" i="122"/>
  <c r="FQ67" i="122" s="1"/>
  <c r="IW67" i="122" s="1"/>
  <c r="N76" i="122"/>
  <c r="CS76" i="122"/>
  <c r="FY76" i="122" s="1"/>
  <c r="JE76" i="122" s="1"/>
  <c r="CK64" i="122"/>
  <c r="FQ64" i="122" s="1"/>
  <c r="IW64" i="122" s="1"/>
  <c r="F64" i="122"/>
  <c r="E50" i="122"/>
  <c r="CJ50" i="122"/>
  <c r="FP50" i="122" s="1"/>
  <c r="IV50" i="122" s="1"/>
  <c r="E53" i="122"/>
  <c r="CJ53" i="122"/>
  <c r="FP53" i="122" s="1"/>
  <c r="IV53" i="122" s="1"/>
  <c r="CK85" i="122"/>
  <c r="FQ85" i="122" s="1"/>
  <c r="IW85" i="122" s="1"/>
  <c r="F85" i="122"/>
  <c r="C55" i="122"/>
  <c r="E54" i="122"/>
  <c r="CJ54" i="122"/>
  <c r="FP54" i="122" s="1"/>
  <c r="IV54" i="122" s="1"/>
  <c r="F69" i="122"/>
  <c r="CK69" i="122"/>
  <c r="FQ69" i="122" s="1"/>
  <c r="IW69" i="122" s="1"/>
  <c r="E49" i="122"/>
  <c r="CJ49" i="122"/>
  <c r="FP49" i="122" s="1"/>
  <c r="IV49" i="122" s="1"/>
  <c r="EI7" i="127"/>
  <c r="GK102" i="122"/>
  <c r="L103" i="122"/>
  <c r="C26" i="122"/>
  <c r="C35" i="122"/>
  <c r="C22" i="122"/>
  <c r="C24" i="122"/>
  <c r="N16" i="122"/>
  <c r="F53" i="121"/>
  <c r="G32" i="121"/>
  <c r="GB89" i="122" s="1"/>
  <c r="GC89" i="122" s="1"/>
  <c r="GD89" i="122" s="1"/>
  <c r="GE89" i="122" s="1"/>
  <c r="GF89" i="122" s="1"/>
  <c r="GG89" i="122" s="1"/>
  <c r="GH89" i="122" s="1"/>
  <c r="GI89" i="122" s="1"/>
  <c r="GJ89" i="122" s="1"/>
  <c r="GK89" i="122" s="1"/>
  <c r="GL89" i="122" s="1"/>
  <c r="GM89" i="122" s="1"/>
  <c r="F32" i="121"/>
  <c r="E23" i="121"/>
  <c r="G25" i="121"/>
  <c r="E22" i="121"/>
  <c r="F25" i="121"/>
  <c r="F61" i="122" l="1"/>
  <c r="CK61" i="122"/>
  <c r="FQ61" i="122" s="1"/>
  <c r="IW61" i="122" s="1"/>
  <c r="G59" i="122"/>
  <c r="CL59" i="122"/>
  <c r="FR59" i="122" s="1"/>
  <c r="IX59" i="122" s="1"/>
  <c r="BV32" i="128"/>
  <c r="BU9" i="128"/>
  <c r="F30" i="128"/>
  <c r="K53" i="121"/>
  <c r="B29" i="128"/>
  <c r="C29" i="128" s="1"/>
  <c r="D29" i="128" s="1"/>
  <c r="E29" i="128" s="1"/>
  <c r="F29" i="128" s="1"/>
  <c r="G29" i="128" s="1"/>
  <c r="H29" i="128" s="1"/>
  <c r="I29" i="128" s="1"/>
  <c r="J29" i="128" s="1"/>
  <c r="K29" i="128" s="1"/>
  <c r="L29" i="128" s="1"/>
  <c r="M29" i="128" s="1"/>
  <c r="IX12" i="128"/>
  <c r="IP17" i="128"/>
  <c r="M66" i="122"/>
  <c r="CR66" i="122"/>
  <c r="FX66" i="122" s="1"/>
  <c r="JD66" i="122" s="1"/>
  <c r="D89" i="122"/>
  <c r="E89" i="122" s="1"/>
  <c r="F89" i="122" s="1"/>
  <c r="G89" i="122" s="1"/>
  <c r="H89" i="122" s="1"/>
  <c r="I89" i="122" s="1"/>
  <c r="J89" i="122" s="1"/>
  <c r="K89" i="122" s="1"/>
  <c r="L89" i="122" s="1"/>
  <c r="M89" i="122" s="1"/>
  <c r="N89" i="122" s="1"/>
  <c r="O89" i="122" s="1"/>
  <c r="K32" i="121"/>
  <c r="F53" i="122"/>
  <c r="CK53" i="122"/>
  <c r="FQ53" i="122" s="1"/>
  <c r="IW53" i="122" s="1"/>
  <c r="C81" i="122"/>
  <c r="CT74" i="122"/>
  <c r="FZ74" i="122" s="1"/>
  <c r="JF74" i="122" s="1"/>
  <c r="O74" i="122"/>
  <c r="CU74" i="122" s="1"/>
  <c r="GA74" i="122" s="1"/>
  <c r="JG74" i="122" s="1"/>
  <c r="O73" i="122"/>
  <c r="CU73" i="122" s="1"/>
  <c r="GA73" i="122" s="1"/>
  <c r="JG73" i="122" s="1"/>
  <c r="CT73" i="122"/>
  <c r="FZ73" i="122" s="1"/>
  <c r="JF73" i="122" s="1"/>
  <c r="C80" i="122"/>
  <c r="F50" i="122"/>
  <c r="CK50" i="122"/>
  <c r="FQ50" i="122" s="1"/>
  <c r="IW50" i="122" s="1"/>
  <c r="D45" i="122"/>
  <c r="K21" i="121"/>
  <c r="CK51" i="122"/>
  <c r="FQ51" i="122" s="1"/>
  <c r="IW51" i="122" s="1"/>
  <c r="F51" i="122"/>
  <c r="CT75" i="122"/>
  <c r="FZ75" i="122" s="1"/>
  <c r="JF75" i="122" s="1"/>
  <c r="O75" i="122"/>
  <c r="CU75" i="122" s="1"/>
  <c r="GA75" i="122" s="1"/>
  <c r="JG75" i="122" s="1"/>
  <c r="G71" i="122"/>
  <c r="CL71" i="122"/>
  <c r="FR71" i="122" s="1"/>
  <c r="IX71" i="122" s="1"/>
  <c r="CT76" i="122"/>
  <c r="FZ76" i="122" s="1"/>
  <c r="JF76" i="122" s="1"/>
  <c r="O76" i="122"/>
  <c r="CU76" i="122" s="1"/>
  <c r="GA76" i="122" s="1"/>
  <c r="JG76" i="122" s="1"/>
  <c r="G57" i="122"/>
  <c r="CL57" i="122"/>
  <c r="FR57" i="122" s="1"/>
  <c r="IX57" i="122" s="1"/>
  <c r="F54" i="122"/>
  <c r="CK54" i="122"/>
  <c r="FQ54" i="122" s="1"/>
  <c r="IW54" i="122" s="1"/>
  <c r="D48" i="122"/>
  <c r="K25" i="121"/>
  <c r="G67" i="122"/>
  <c r="CL67" i="122"/>
  <c r="FR67" i="122" s="1"/>
  <c r="IX67" i="122" s="1"/>
  <c r="M86" i="122"/>
  <c r="CR86" i="122"/>
  <c r="FX86" i="122" s="1"/>
  <c r="JD86" i="122" s="1"/>
  <c r="G70" i="122"/>
  <c r="CL70" i="122"/>
  <c r="FR70" i="122" s="1"/>
  <c r="IX70" i="122" s="1"/>
  <c r="C78" i="122"/>
  <c r="F60" i="122"/>
  <c r="CK60" i="122"/>
  <c r="FQ60" i="122" s="1"/>
  <c r="IW60" i="122" s="1"/>
  <c r="O77" i="122"/>
  <c r="CU77" i="122" s="1"/>
  <c r="GA77" i="122" s="1"/>
  <c r="JG77" i="122" s="1"/>
  <c r="CT77" i="122"/>
  <c r="FZ77" i="122" s="1"/>
  <c r="JF77" i="122" s="1"/>
  <c r="C82" i="122"/>
  <c r="F52" i="122"/>
  <c r="CK52" i="122"/>
  <c r="FQ52" i="122" s="1"/>
  <c r="IW52" i="122" s="1"/>
  <c r="F49" i="122"/>
  <c r="CK49" i="122"/>
  <c r="FQ49" i="122" s="1"/>
  <c r="IW49" i="122" s="1"/>
  <c r="CL64" i="122"/>
  <c r="FR64" i="122" s="1"/>
  <c r="IX64" i="122" s="1"/>
  <c r="G64" i="122"/>
  <c r="CT72" i="122"/>
  <c r="FZ72" i="122" s="1"/>
  <c r="JF72" i="122" s="1"/>
  <c r="O72" i="122"/>
  <c r="CU72" i="122" s="1"/>
  <c r="GA72" i="122" s="1"/>
  <c r="JG72" i="122" s="1"/>
  <c r="CU56" i="122"/>
  <c r="GA56" i="122" s="1"/>
  <c r="JG56" i="122" s="1"/>
  <c r="E88" i="122"/>
  <c r="G69" i="122"/>
  <c r="CL69" i="122"/>
  <c r="FR69" i="122" s="1"/>
  <c r="IX69" i="122" s="1"/>
  <c r="GB10" i="122"/>
  <c r="FZ55" i="87" s="1"/>
  <c r="FZ54" i="87" s="1"/>
  <c r="M79" i="122"/>
  <c r="CR79" i="122"/>
  <c r="FX79" i="122" s="1"/>
  <c r="JD79" i="122" s="1"/>
  <c r="GD88" i="122"/>
  <c r="GC10" i="122"/>
  <c r="GA55" i="87" s="1"/>
  <c r="GA54" i="87" s="1"/>
  <c r="G85" i="122"/>
  <c r="CL85" i="122"/>
  <c r="FR85" i="122" s="1"/>
  <c r="IX85" i="122" s="1"/>
  <c r="C90" i="122"/>
  <c r="F58" i="122"/>
  <c r="CK58" i="122"/>
  <c r="FQ58" i="122" s="1"/>
  <c r="IW58" i="122" s="1"/>
  <c r="N84" i="122"/>
  <c r="CS84" i="122"/>
  <c r="FY84" i="122" s="1"/>
  <c r="JE84" i="122" s="1"/>
  <c r="E62" i="122"/>
  <c r="CJ62" i="122"/>
  <c r="FP62" i="122" s="1"/>
  <c r="IV62" i="122" s="1"/>
  <c r="M83" i="122"/>
  <c r="CR83" i="122"/>
  <c r="FX83" i="122" s="1"/>
  <c r="JD83" i="122" s="1"/>
  <c r="N65" i="122"/>
  <c r="CS65" i="122"/>
  <c r="FY65" i="122" s="1"/>
  <c r="JE65" i="122" s="1"/>
  <c r="E63" i="122"/>
  <c r="CJ63" i="122"/>
  <c r="FP63" i="122" s="1"/>
  <c r="IV63" i="122" s="1"/>
  <c r="EJ7" i="127"/>
  <c r="M103" i="122"/>
  <c r="GL102" i="122"/>
  <c r="O16" i="122"/>
  <c r="D32" i="122"/>
  <c r="F23" i="121"/>
  <c r="G23" i="121"/>
  <c r="G61" i="122" l="1"/>
  <c r="CL61" i="122"/>
  <c r="FR61" i="122" s="1"/>
  <c r="IX61" i="122" s="1"/>
  <c r="H59" i="122"/>
  <c r="CM59" i="122"/>
  <c r="FS59" i="122" s="1"/>
  <c r="IY59" i="122" s="1"/>
  <c r="C76" i="122"/>
  <c r="C75" i="122"/>
  <c r="C74" i="122"/>
  <c r="C89" i="122"/>
  <c r="BW32" i="128"/>
  <c r="BV9" i="128"/>
  <c r="G30" i="128"/>
  <c r="D10" i="122"/>
  <c r="C56" i="122"/>
  <c r="IQ17" i="128"/>
  <c r="IY12" i="128"/>
  <c r="C73" i="122"/>
  <c r="C72" i="122"/>
  <c r="CS86" i="122"/>
  <c r="FY86" i="122" s="1"/>
  <c r="JE86" i="122" s="1"/>
  <c r="N86" i="122"/>
  <c r="N83" i="122"/>
  <c r="CS83" i="122"/>
  <c r="FY83" i="122" s="1"/>
  <c r="JE83" i="122" s="1"/>
  <c r="GE88" i="122"/>
  <c r="GD10" i="122"/>
  <c r="GB55" i="87" s="1"/>
  <c r="GB54" i="87" s="1"/>
  <c r="H67" i="122"/>
  <c r="CM67" i="122"/>
  <c r="FS67" i="122" s="1"/>
  <c r="IY67" i="122" s="1"/>
  <c r="D47" i="122"/>
  <c r="K23" i="121"/>
  <c r="G53" i="122"/>
  <c r="CL53" i="122"/>
  <c r="FR53" i="122" s="1"/>
  <c r="IX53" i="122" s="1"/>
  <c r="FZ154" i="87"/>
  <c r="FZ105" i="87"/>
  <c r="FZ84" i="87"/>
  <c r="G60" i="122"/>
  <c r="CL60" i="122"/>
  <c r="FR60" i="122" s="1"/>
  <c r="IX60" i="122" s="1"/>
  <c r="CL54" i="122"/>
  <c r="FR54" i="122" s="1"/>
  <c r="IX54" i="122" s="1"/>
  <c r="G54" i="122"/>
  <c r="E45" i="122"/>
  <c r="CJ45" i="122"/>
  <c r="FP45" i="122" s="1"/>
  <c r="IV45" i="122" s="1"/>
  <c r="O84" i="122"/>
  <c r="CU84" i="122" s="1"/>
  <c r="GA84" i="122" s="1"/>
  <c r="JG84" i="122" s="1"/>
  <c r="CT84" i="122"/>
  <c r="FZ84" i="122" s="1"/>
  <c r="JF84" i="122" s="1"/>
  <c r="H69" i="122"/>
  <c r="CM69" i="122"/>
  <c r="FS69" i="122" s="1"/>
  <c r="IY69" i="122" s="1"/>
  <c r="G49" i="122"/>
  <c r="CL49" i="122"/>
  <c r="FR49" i="122" s="1"/>
  <c r="IX49" i="122" s="1"/>
  <c r="CM57" i="122"/>
  <c r="FS57" i="122" s="1"/>
  <c r="IY57" i="122" s="1"/>
  <c r="H57" i="122"/>
  <c r="G50" i="122"/>
  <c r="CL50" i="122"/>
  <c r="FR50" i="122" s="1"/>
  <c r="IX50" i="122" s="1"/>
  <c r="C77" i="122"/>
  <c r="CM71" i="122"/>
  <c r="FS71" i="122" s="1"/>
  <c r="IY71" i="122" s="1"/>
  <c r="H71" i="122"/>
  <c r="GA105" i="87"/>
  <c r="GA154" i="87"/>
  <c r="GA84" i="87"/>
  <c r="G51" i="122"/>
  <c r="CL51" i="122"/>
  <c r="FR51" i="122" s="1"/>
  <c r="IX51" i="122" s="1"/>
  <c r="E48" i="122"/>
  <c r="CJ48" i="122"/>
  <c r="FP48" i="122" s="1"/>
  <c r="IV48" i="122" s="1"/>
  <c r="CL58" i="122"/>
  <c r="FR58" i="122" s="1"/>
  <c r="IX58" i="122" s="1"/>
  <c r="G58" i="122"/>
  <c r="G52" i="122"/>
  <c r="CL52" i="122"/>
  <c r="FR52" i="122" s="1"/>
  <c r="IX52" i="122" s="1"/>
  <c r="H70" i="122"/>
  <c r="CM70" i="122"/>
  <c r="FS70" i="122" s="1"/>
  <c r="IY70" i="122" s="1"/>
  <c r="CS66" i="122"/>
  <c r="FY66" i="122" s="1"/>
  <c r="JE66" i="122" s="1"/>
  <c r="N66" i="122"/>
  <c r="CT65" i="122"/>
  <c r="FZ65" i="122" s="1"/>
  <c r="JF65" i="122" s="1"/>
  <c r="O65" i="122"/>
  <c r="CU65" i="122" s="1"/>
  <c r="GA65" i="122" s="1"/>
  <c r="JG65" i="122" s="1"/>
  <c r="H85" i="122"/>
  <c r="CM85" i="122"/>
  <c r="FS85" i="122" s="1"/>
  <c r="IY85" i="122" s="1"/>
  <c r="F62" i="122"/>
  <c r="CK62" i="122"/>
  <c r="FQ62" i="122" s="1"/>
  <c r="IW62" i="122" s="1"/>
  <c r="CS79" i="122"/>
  <c r="FY79" i="122" s="1"/>
  <c r="JE79" i="122" s="1"/>
  <c r="N79" i="122"/>
  <c r="H64" i="122"/>
  <c r="CM64" i="122"/>
  <c r="FS64" i="122" s="1"/>
  <c r="IY64" i="122" s="1"/>
  <c r="F63" i="122"/>
  <c r="CK63" i="122"/>
  <c r="FQ63" i="122" s="1"/>
  <c r="IW63" i="122" s="1"/>
  <c r="F88" i="122"/>
  <c r="E10" i="122"/>
  <c r="EK7" i="127"/>
  <c r="GM102" i="122"/>
  <c r="N103" i="122"/>
  <c r="C16" i="122"/>
  <c r="E32" i="122"/>
  <c r="F32" i="122" s="1"/>
  <c r="G32" i="122" s="1"/>
  <c r="H32" i="122" s="1"/>
  <c r="I32" i="122" s="1"/>
  <c r="J32" i="122" s="1"/>
  <c r="K32" i="122" s="1"/>
  <c r="L32" i="122" s="1"/>
  <c r="M32" i="122" s="1"/>
  <c r="N32" i="122" s="1"/>
  <c r="O32" i="122" s="1"/>
  <c r="B69" i="127" a="1"/>
  <c r="B70" i="127" a="1"/>
  <c r="CM61" i="122" l="1"/>
  <c r="FS61" i="122" s="1"/>
  <c r="IY61" i="122" s="1"/>
  <c r="H61" i="122"/>
  <c r="I59" i="122"/>
  <c r="CN59" i="122"/>
  <c r="FT59" i="122" s="1"/>
  <c r="IZ59" i="122" s="1"/>
  <c r="C65" i="122"/>
  <c r="BX32" i="128"/>
  <c r="BW9" i="128"/>
  <c r="H30" i="128"/>
  <c r="B69" i="127"/>
  <c r="EJ69" i="127" s="1"/>
  <c r="IZ12" i="128"/>
  <c r="IR17" i="128"/>
  <c r="B70" i="127"/>
  <c r="EK70" i="127" s="1"/>
  <c r="H54" i="122"/>
  <c r="CM54" i="122"/>
  <c r="FS54" i="122" s="1"/>
  <c r="IY54" i="122" s="1"/>
  <c r="I57" i="122"/>
  <c r="CN57" i="122"/>
  <c r="FT57" i="122" s="1"/>
  <c r="IZ57" i="122" s="1"/>
  <c r="GB154" i="87"/>
  <c r="GB84" i="87"/>
  <c r="GB105" i="87"/>
  <c r="F48" i="122"/>
  <c r="CK48" i="122"/>
  <c r="FQ48" i="122" s="1"/>
  <c r="IW48" i="122" s="1"/>
  <c r="GF88" i="122"/>
  <c r="GE10" i="122"/>
  <c r="GC55" i="87" s="1"/>
  <c r="GC54" i="87" s="1"/>
  <c r="CL63" i="122"/>
  <c r="FR63" i="122" s="1"/>
  <c r="IX63" i="122" s="1"/>
  <c r="G63" i="122"/>
  <c r="CM60" i="122"/>
  <c r="FS60" i="122" s="1"/>
  <c r="IY60" i="122" s="1"/>
  <c r="H60" i="122"/>
  <c r="CM50" i="122"/>
  <c r="FS50" i="122" s="1"/>
  <c r="IY50" i="122" s="1"/>
  <c r="H50" i="122"/>
  <c r="I67" i="122"/>
  <c r="CN67" i="122"/>
  <c r="FT67" i="122" s="1"/>
  <c r="IZ67" i="122" s="1"/>
  <c r="O66" i="122"/>
  <c r="CU66" i="122" s="1"/>
  <c r="GA66" i="122" s="1"/>
  <c r="JG66" i="122" s="1"/>
  <c r="CT66" i="122"/>
  <c r="FZ66" i="122" s="1"/>
  <c r="JF66" i="122" s="1"/>
  <c r="H51" i="122"/>
  <c r="CM51" i="122"/>
  <c r="FS51" i="122" s="1"/>
  <c r="IY51" i="122" s="1"/>
  <c r="H49" i="122"/>
  <c r="CM49" i="122"/>
  <c r="FS49" i="122" s="1"/>
  <c r="IY49" i="122" s="1"/>
  <c r="CN64" i="122"/>
  <c r="FT64" i="122" s="1"/>
  <c r="IZ64" i="122" s="1"/>
  <c r="I64" i="122"/>
  <c r="O79" i="122"/>
  <c r="CU79" i="122" s="1"/>
  <c r="GA79" i="122" s="1"/>
  <c r="JG79" i="122" s="1"/>
  <c r="CT79" i="122"/>
  <c r="FZ79" i="122" s="1"/>
  <c r="JF79" i="122" s="1"/>
  <c r="CN70" i="122"/>
  <c r="FT70" i="122" s="1"/>
  <c r="IZ70" i="122" s="1"/>
  <c r="I70" i="122"/>
  <c r="O83" i="122"/>
  <c r="CU83" i="122" s="1"/>
  <c r="GA83" i="122" s="1"/>
  <c r="JG83" i="122" s="1"/>
  <c r="CT83" i="122"/>
  <c r="FZ83" i="122" s="1"/>
  <c r="JF83" i="122" s="1"/>
  <c r="CN69" i="122"/>
  <c r="FT69" i="122" s="1"/>
  <c r="IZ69" i="122" s="1"/>
  <c r="I69" i="122"/>
  <c r="CT86" i="122"/>
  <c r="FZ86" i="122" s="1"/>
  <c r="JF86" i="122" s="1"/>
  <c r="O86" i="122"/>
  <c r="CU86" i="122" s="1"/>
  <c r="GA86" i="122" s="1"/>
  <c r="JG86" i="122" s="1"/>
  <c r="G62" i="122"/>
  <c r="CL62" i="122"/>
  <c r="FR62" i="122" s="1"/>
  <c r="IX62" i="122" s="1"/>
  <c r="H52" i="122"/>
  <c r="CM52" i="122"/>
  <c r="FS52" i="122" s="1"/>
  <c r="IY52" i="122" s="1"/>
  <c r="I71" i="122"/>
  <c r="CN71" i="122"/>
  <c r="FT71" i="122" s="1"/>
  <c r="IZ71" i="122" s="1"/>
  <c r="C84" i="122"/>
  <c r="CM53" i="122"/>
  <c r="FS53" i="122" s="1"/>
  <c r="IY53" i="122" s="1"/>
  <c r="H53" i="122"/>
  <c r="H58" i="122"/>
  <c r="CM58" i="122"/>
  <c r="FS58" i="122" s="1"/>
  <c r="IY58" i="122" s="1"/>
  <c r="G88" i="122"/>
  <c r="F10" i="122"/>
  <c r="I85" i="122"/>
  <c r="CN85" i="122"/>
  <c r="FT85" i="122" s="1"/>
  <c r="IZ85" i="122" s="1"/>
  <c r="F45" i="122"/>
  <c r="CK45" i="122"/>
  <c r="FQ45" i="122" s="1"/>
  <c r="IW45" i="122" s="1"/>
  <c r="E47" i="122"/>
  <c r="CJ47" i="122"/>
  <c r="FP47" i="122" s="1"/>
  <c r="IV47" i="122" s="1"/>
  <c r="EL7" i="127"/>
  <c r="O103" i="122"/>
  <c r="C103" i="122" s="1"/>
  <c r="C102" i="122"/>
  <c r="C32" i="122"/>
  <c r="G15" i="121"/>
  <c r="G18" i="121"/>
  <c r="G19" i="121"/>
  <c r="G20" i="121"/>
  <c r="G22" i="121"/>
  <c r="F15" i="121"/>
  <c r="F22" i="121"/>
  <c r="F20" i="121"/>
  <c r="F19" i="121"/>
  <c r="F18" i="121"/>
  <c r="C7" i="128"/>
  <c r="AK6" i="128"/>
  <c r="AW6" i="128" s="1"/>
  <c r="AJ6" i="128"/>
  <c r="AI6" i="128"/>
  <c r="AU6" i="128" s="1"/>
  <c r="BG6" i="128" s="1"/>
  <c r="AH6" i="128"/>
  <c r="AG6" i="128"/>
  <c r="AS6" i="128" s="1"/>
  <c r="AF6" i="128"/>
  <c r="AR6" i="128" s="1"/>
  <c r="AE6" i="128"/>
  <c r="AD6" i="128"/>
  <c r="AC6" i="128"/>
  <c r="AB6" i="128"/>
  <c r="AN6" i="128" s="1"/>
  <c r="AZ6" i="128" s="1"/>
  <c r="BL6" i="128" s="1"/>
  <c r="BX6" i="128" s="1"/>
  <c r="AA6" i="128"/>
  <c r="AM6" i="128" s="1"/>
  <c r="AY6" i="128" s="1"/>
  <c r="BK6" i="128" s="1"/>
  <c r="Z6" i="128"/>
  <c r="AL6" i="128" s="1"/>
  <c r="B71" i="127" a="1"/>
  <c r="I61" i="122" l="1"/>
  <c r="CN61" i="122"/>
  <c r="FT61" i="122" s="1"/>
  <c r="IZ61" i="122" s="1"/>
  <c r="J59" i="122"/>
  <c r="CO59" i="122"/>
  <c r="FU59" i="122" s="1"/>
  <c r="JA59" i="122" s="1"/>
  <c r="C86" i="122"/>
  <c r="BY32" i="128"/>
  <c r="BX9" i="128"/>
  <c r="I30" i="128"/>
  <c r="X69" i="127"/>
  <c r="DL69" i="127"/>
  <c r="AS69" i="127"/>
  <c r="BU69" i="127"/>
  <c r="BS69" i="127"/>
  <c r="L69" i="127"/>
  <c r="DM69" i="127"/>
  <c r="CY69" i="127"/>
  <c r="BF69" i="127"/>
  <c r="V69" i="127"/>
  <c r="AV69" i="127"/>
  <c r="AU69" i="127"/>
  <c r="R69" i="127"/>
  <c r="AN69" i="127"/>
  <c r="DI69" i="127"/>
  <c r="BI69" i="127"/>
  <c r="K69" i="127"/>
  <c r="DT69" i="127"/>
  <c r="AH69" i="127"/>
  <c r="EI69" i="127"/>
  <c r="AD69" i="127"/>
  <c r="DB69" i="127"/>
  <c r="DR69" i="127"/>
  <c r="DY69" i="127"/>
  <c r="BR69" i="127"/>
  <c r="AF69" i="127"/>
  <c r="EH69" i="127"/>
  <c r="CC69" i="127"/>
  <c r="AO69" i="127"/>
  <c r="CG69" i="127"/>
  <c r="CZ69" i="127"/>
  <c r="BJ69" i="127"/>
  <c r="F69" i="127"/>
  <c r="CV69" i="127"/>
  <c r="BQ69" i="127"/>
  <c r="BB69" i="127"/>
  <c r="Y69" i="127"/>
  <c r="BD69" i="127"/>
  <c r="CU69" i="127"/>
  <c r="CR69" i="127"/>
  <c r="BE69" i="127"/>
  <c r="DD69" i="127"/>
  <c r="BY69" i="127"/>
  <c r="AB69" i="127"/>
  <c r="BT69" i="127"/>
  <c r="D69" i="127"/>
  <c r="DP69" i="127"/>
  <c r="EG69" i="127"/>
  <c r="DN69" i="127"/>
  <c r="AJ69" i="127"/>
  <c r="AC69" i="127"/>
  <c r="CB69" i="127"/>
  <c r="EF69" i="127"/>
  <c r="AW69" i="127"/>
  <c r="EC69" i="127"/>
  <c r="DA69" i="127"/>
  <c r="AR69" i="127"/>
  <c r="BW69" i="127"/>
  <c r="DF69" i="127"/>
  <c r="P69" i="127"/>
  <c r="AY69" i="127"/>
  <c r="BL69" i="127"/>
  <c r="U69" i="127"/>
  <c r="AT69" i="127"/>
  <c r="J69" i="127"/>
  <c r="CS69" i="127"/>
  <c r="CP69" i="127"/>
  <c r="W69" i="127"/>
  <c r="H69" i="127"/>
  <c r="T69" i="127"/>
  <c r="DS69" i="127"/>
  <c r="DO69" i="127"/>
  <c r="DW69" i="127"/>
  <c r="CM69" i="127"/>
  <c r="BK69" i="127"/>
  <c r="CA69" i="127"/>
  <c r="BO69" i="127"/>
  <c r="EK69" i="127"/>
  <c r="M69" i="127"/>
  <c r="DZ69" i="127"/>
  <c r="DH69" i="127"/>
  <c r="CD69" i="127"/>
  <c r="AL69" i="127"/>
  <c r="DV69" i="127"/>
  <c r="AA69" i="127"/>
  <c r="CL69" i="127"/>
  <c r="Q69" i="127"/>
  <c r="EA69" i="127"/>
  <c r="BP69" i="127"/>
  <c r="N69" i="127"/>
  <c r="BG69" i="127"/>
  <c r="AK69" i="127"/>
  <c r="BH69" i="127"/>
  <c r="DE69" i="127"/>
  <c r="AG69" i="127"/>
  <c r="BN69" i="127"/>
  <c r="CN69" i="127"/>
  <c r="DJ69" i="127"/>
  <c r="C69" i="127"/>
  <c r="CE69" i="127"/>
  <c r="G69" i="127"/>
  <c r="BM69" i="127"/>
  <c r="BZ69" i="127"/>
  <c r="CW69" i="127"/>
  <c r="EE69" i="127"/>
  <c r="I69" i="127"/>
  <c r="AX69" i="127"/>
  <c r="DQ69" i="127"/>
  <c r="CX69" i="127"/>
  <c r="ED69" i="127"/>
  <c r="AI69" i="127"/>
  <c r="S69" i="127"/>
  <c r="BV69" i="127"/>
  <c r="AZ69" i="127"/>
  <c r="DG69" i="127"/>
  <c r="E69" i="127"/>
  <c r="AQ69" i="127"/>
  <c r="AM69" i="127"/>
  <c r="AE69" i="127"/>
  <c r="DU69" i="127"/>
  <c r="BC69" i="127"/>
  <c r="CJ69" i="127"/>
  <c r="CK69" i="127"/>
  <c r="CI69" i="127"/>
  <c r="CQ69" i="127"/>
  <c r="O69" i="127"/>
  <c r="EB69" i="127"/>
  <c r="AP69" i="127"/>
  <c r="CO69" i="127"/>
  <c r="CT69" i="127"/>
  <c r="DX69" i="127"/>
  <c r="DC69" i="127"/>
  <c r="Z69" i="127"/>
  <c r="DK69" i="127"/>
  <c r="CF69" i="127"/>
  <c r="CH69" i="127"/>
  <c r="BX69" i="127"/>
  <c r="BA69" i="127"/>
  <c r="IS17" i="128"/>
  <c r="JA12" i="128"/>
  <c r="B71" i="127"/>
  <c r="EL71" i="127" s="1"/>
  <c r="CK47" i="122"/>
  <c r="FQ47" i="122" s="1"/>
  <c r="IW47" i="122" s="1"/>
  <c r="F47" i="122"/>
  <c r="C83" i="122"/>
  <c r="GG88" i="122"/>
  <c r="GF10" i="122"/>
  <c r="GD55" i="87" s="1"/>
  <c r="GD54" i="87" s="1"/>
  <c r="D18" i="122"/>
  <c r="E18" i="122" s="1"/>
  <c r="K18" i="121"/>
  <c r="D19" i="122"/>
  <c r="E19" i="122" s="1"/>
  <c r="F19" i="122" s="1"/>
  <c r="G19" i="122" s="1"/>
  <c r="H19" i="122" s="1"/>
  <c r="I19" i="122" s="1"/>
  <c r="J19" i="122" s="1"/>
  <c r="K19" i="122" s="1"/>
  <c r="L19" i="122" s="1"/>
  <c r="M19" i="122" s="1"/>
  <c r="N19" i="122" s="1"/>
  <c r="O19" i="122" s="1"/>
  <c r="K19" i="121"/>
  <c r="CN52" i="122"/>
  <c r="FT52" i="122" s="1"/>
  <c r="IZ52" i="122" s="1"/>
  <c r="I52" i="122"/>
  <c r="G48" i="122"/>
  <c r="CL48" i="122"/>
  <c r="FR48" i="122" s="1"/>
  <c r="IX48" i="122" s="1"/>
  <c r="D20" i="122"/>
  <c r="E20" i="122" s="1"/>
  <c r="F20" i="122" s="1"/>
  <c r="G20" i="122" s="1"/>
  <c r="H20" i="122" s="1"/>
  <c r="I20" i="122" s="1"/>
  <c r="J20" i="122" s="1"/>
  <c r="K20" i="122" s="1"/>
  <c r="L20" i="122" s="1"/>
  <c r="M20" i="122" s="1"/>
  <c r="N20" i="122" s="1"/>
  <c r="O20" i="122" s="1"/>
  <c r="K20" i="121"/>
  <c r="CO85" i="122"/>
  <c r="FU85" i="122" s="1"/>
  <c r="JA85" i="122" s="1"/>
  <c r="J85" i="122"/>
  <c r="J67" i="122"/>
  <c r="CO67" i="122"/>
  <c r="FU67" i="122" s="1"/>
  <c r="JA67" i="122" s="1"/>
  <c r="K22" i="121"/>
  <c r="D46" i="122"/>
  <c r="C79" i="122"/>
  <c r="I50" i="122"/>
  <c r="CN50" i="122"/>
  <c r="FT50" i="122" s="1"/>
  <c r="IZ50" i="122" s="1"/>
  <c r="K15" i="121"/>
  <c r="D44" i="122"/>
  <c r="H88" i="122"/>
  <c r="G10" i="122"/>
  <c r="J64" i="122"/>
  <c r="CO64" i="122"/>
  <c r="FU64" i="122" s="1"/>
  <c r="JA64" i="122" s="1"/>
  <c r="H62" i="122"/>
  <c r="CM62" i="122"/>
  <c r="FS62" i="122" s="1"/>
  <c r="IY62" i="122" s="1"/>
  <c r="CN60" i="122"/>
  <c r="FT60" i="122" s="1"/>
  <c r="IZ60" i="122" s="1"/>
  <c r="I60" i="122"/>
  <c r="GC154" i="87"/>
  <c r="GC105" i="87"/>
  <c r="GC84" i="87"/>
  <c r="J71" i="122"/>
  <c r="CO71" i="122"/>
  <c r="FU71" i="122" s="1"/>
  <c r="JA71" i="122" s="1"/>
  <c r="C66" i="122"/>
  <c r="G45" i="122"/>
  <c r="CL45" i="122"/>
  <c r="FR45" i="122" s="1"/>
  <c r="IX45" i="122" s="1"/>
  <c r="J70" i="122"/>
  <c r="CO70" i="122"/>
  <c r="FU70" i="122" s="1"/>
  <c r="JA70" i="122" s="1"/>
  <c r="I58" i="122"/>
  <c r="CN58" i="122"/>
  <c r="FT58" i="122" s="1"/>
  <c r="IZ58" i="122" s="1"/>
  <c r="J57" i="122"/>
  <c r="CO57" i="122"/>
  <c r="FU57" i="122" s="1"/>
  <c r="JA57" i="122" s="1"/>
  <c r="I53" i="122"/>
  <c r="CN53" i="122"/>
  <c r="FT53" i="122" s="1"/>
  <c r="IZ53" i="122" s="1"/>
  <c r="I49" i="122"/>
  <c r="CN49" i="122"/>
  <c r="FT49" i="122" s="1"/>
  <c r="IZ49" i="122" s="1"/>
  <c r="J69" i="122"/>
  <c r="CO69" i="122"/>
  <c r="FU69" i="122" s="1"/>
  <c r="JA69" i="122" s="1"/>
  <c r="H63" i="122"/>
  <c r="CM63" i="122"/>
  <c r="FS63" i="122" s="1"/>
  <c r="IY63" i="122" s="1"/>
  <c r="I54" i="122"/>
  <c r="CN54" i="122"/>
  <c r="FT54" i="122" s="1"/>
  <c r="IZ54" i="122" s="1"/>
  <c r="I51" i="122"/>
  <c r="CN51" i="122"/>
  <c r="FT51" i="122" s="1"/>
  <c r="IZ51" i="122" s="1"/>
  <c r="EC70" i="127"/>
  <c r="AZ70" i="127"/>
  <c r="CW70" i="127"/>
  <c r="CQ70" i="127"/>
  <c r="S70" i="127"/>
  <c r="V70" i="127"/>
  <c r="AP70" i="127"/>
  <c r="BM70" i="127"/>
  <c r="BU70" i="127"/>
  <c r="Q70" i="127"/>
  <c r="BA70" i="127"/>
  <c r="DZ70" i="127"/>
  <c r="BQ70" i="127"/>
  <c r="BH70" i="127"/>
  <c r="BD70" i="127"/>
  <c r="DB70" i="127"/>
  <c r="CR70" i="127"/>
  <c r="AT70" i="127"/>
  <c r="P70" i="127"/>
  <c r="BT70" i="127"/>
  <c r="BV70" i="127"/>
  <c r="CN70" i="127"/>
  <c r="Y70" i="127"/>
  <c r="DX70" i="127"/>
  <c r="CU70" i="127"/>
  <c r="CD70" i="127"/>
  <c r="AX70" i="127"/>
  <c r="AU70" i="127"/>
  <c r="BZ70" i="127"/>
  <c r="AG70" i="127"/>
  <c r="AN70" i="127"/>
  <c r="L70" i="127"/>
  <c r="BX70" i="127"/>
  <c r="CP70" i="127"/>
  <c r="BO70" i="127"/>
  <c r="CY70" i="127"/>
  <c r="EA70" i="127"/>
  <c r="DM70" i="127"/>
  <c r="BS70" i="127"/>
  <c r="BI70" i="127"/>
  <c r="CO70" i="127"/>
  <c r="AI70" i="127"/>
  <c r="BW70" i="127"/>
  <c r="DK70" i="127"/>
  <c r="AE70" i="127"/>
  <c r="D70" i="127"/>
  <c r="X70" i="127"/>
  <c r="DJ70" i="127"/>
  <c r="AR70" i="127"/>
  <c r="CK70" i="127"/>
  <c r="AA70" i="127"/>
  <c r="CE70" i="127"/>
  <c r="CA70" i="127"/>
  <c r="R70" i="127"/>
  <c r="O70" i="127"/>
  <c r="DS70" i="127"/>
  <c r="BK70" i="127"/>
  <c r="AB70" i="127"/>
  <c r="AL70" i="127"/>
  <c r="AW70" i="127"/>
  <c r="AQ70" i="127"/>
  <c r="BB70" i="127"/>
  <c r="ED70" i="127"/>
  <c r="DP70" i="127"/>
  <c r="U70" i="127"/>
  <c r="BJ70" i="127"/>
  <c r="J70" i="127"/>
  <c r="H70" i="127"/>
  <c r="G70" i="127"/>
  <c r="AO70" i="127"/>
  <c r="BG70" i="127"/>
  <c r="CS70" i="127"/>
  <c r="AK70" i="127"/>
  <c r="CC70" i="127"/>
  <c r="AH70" i="127"/>
  <c r="DD70" i="127"/>
  <c r="W70" i="127"/>
  <c r="DG70" i="127"/>
  <c r="AJ70" i="127"/>
  <c r="I70" i="127"/>
  <c r="E70" i="127"/>
  <c r="DA70" i="127"/>
  <c r="N70" i="127"/>
  <c r="EB70" i="127"/>
  <c r="DL70" i="127"/>
  <c r="DE70" i="127"/>
  <c r="F70" i="127"/>
  <c r="AD70" i="127"/>
  <c r="CH70" i="127"/>
  <c r="DR70" i="127"/>
  <c r="DC70" i="127"/>
  <c r="AC70" i="127"/>
  <c r="BC70" i="127"/>
  <c r="CL70" i="127"/>
  <c r="DO70" i="127"/>
  <c r="DI70" i="127"/>
  <c r="AV70" i="127"/>
  <c r="DQ70" i="127"/>
  <c r="CG70" i="127"/>
  <c r="DT70" i="127"/>
  <c r="BY70" i="127"/>
  <c r="BL70" i="127"/>
  <c r="CI70" i="127"/>
  <c r="CB70" i="127"/>
  <c r="CV70" i="127"/>
  <c r="AF70" i="127"/>
  <c r="DU70" i="127"/>
  <c r="CX70" i="127"/>
  <c r="BE70" i="127"/>
  <c r="AM70" i="127"/>
  <c r="BF70" i="127"/>
  <c r="DN70" i="127"/>
  <c r="DV70" i="127"/>
  <c r="K70" i="127"/>
  <c r="CJ70" i="127"/>
  <c r="M70" i="127"/>
  <c r="Z70" i="127"/>
  <c r="T70" i="127"/>
  <c r="DW70" i="127"/>
  <c r="CZ70" i="127"/>
  <c r="AY70" i="127"/>
  <c r="BN70" i="127"/>
  <c r="CT70" i="127"/>
  <c r="AS70" i="127"/>
  <c r="CM70" i="127"/>
  <c r="CF70" i="127"/>
  <c r="DH70" i="127"/>
  <c r="BP70" i="127"/>
  <c r="BR70" i="127"/>
  <c r="DF70" i="127"/>
  <c r="DY70" i="127"/>
  <c r="EE70" i="127"/>
  <c r="EF70" i="127"/>
  <c r="EG70" i="127"/>
  <c r="EH70" i="127"/>
  <c r="EI70" i="127"/>
  <c r="EJ70" i="127"/>
  <c r="EL69" i="127"/>
  <c r="EL70" i="127"/>
  <c r="EM7" i="127"/>
  <c r="C24" i="121"/>
  <c r="AO6" i="128"/>
  <c r="CJ6" i="128"/>
  <c r="AT6" i="128"/>
  <c r="BF6" i="128" s="1"/>
  <c r="BR6" i="128" s="1"/>
  <c r="AV6" i="128"/>
  <c r="BH6" i="128" s="1"/>
  <c r="AX6" i="128"/>
  <c r="BJ6" i="128" s="1"/>
  <c r="D7" i="128"/>
  <c r="AQ6" i="128"/>
  <c r="BW6" i="128"/>
  <c r="BE6" i="128"/>
  <c r="BD6" i="128"/>
  <c r="BI6" i="128"/>
  <c r="BS6" i="128"/>
  <c r="AP6" i="128"/>
  <c r="B72" i="127" a="1"/>
  <c r="J61" i="122" l="1"/>
  <c r="CO61" i="122"/>
  <c r="FU61" i="122" s="1"/>
  <c r="JA61" i="122" s="1"/>
  <c r="K59" i="122"/>
  <c r="CP59" i="122"/>
  <c r="FV59" i="122" s="1"/>
  <c r="JB59" i="122" s="1"/>
  <c r="BZ32" i="128"/>
  <c r="BY9" i="128"/>
  <c r="J30" i="128"/>
  <c r="JB12" i="128"/>
  <c r="IT17" i="128"/>
  <c r="B72" i="127"/>
  <c r="EM72" i="127" s="1"/>
  <c r="E46" i="122"/>
  <c r="CJ46" i="122"/>
  <c r="FP46" i="122" s="1"/>
  <c r="IV46" i="122" s="1"/>
  <c r="K64" i="122"/>
  <c r="CP64" i="122"/>
  <c r="FV64" i="122" s="1"/>
  <c r="JB64" i="122" s="1"/>
  <c r="K57" i="122"/>
  <c r="CP57" i="122"/>
  <c r="FV57" i="122" s="1"/>
  <c r="JB57" i="122" s="1"/>
  <c r="I88" i="122"/>
  <c r="H10" i="122"/>
  <c r="K85" i="122"/>
  <c r="CP85" i="122"/>
  <c r="FV85" i="122" s="1"/>
  <c r="JB85" i="122" s="1"/>
  <c r="J54" i="122"/>
  <c r="CO54" i="122"/>
  <c r="FU54" i="122" s="1"/>
  <c r="JA54" i="122" s="1"/>
  <c r="CJ44" i="122"/>
  <c r="D9" i="122"/>
  <c r="E44" i="122"/>
  <c r="GD154" i="87"/>
  <c r="GD84" i="87"/>
  <c r="GD105" i="87"/>
  <c r="I63" i="122"/>
  <c r="CN63" i="122"/>
  <c r="FT63" i="122" s="1"/>
  <c r="IZ63" i="122" s="1"/>
  <c r="J58" i="122"/>
  <c r="CO58" i="122"/>
  <c r="FU58" i="122" s="1"/>
  <c r="JA58" i="122" s="1"/>
  <c r="GH88" i="122"/>
  <c r="GG10" i="122"/>
  <c r="GE55" i="87" s="1"/>
  <c r="GE54" i="87" s="1"/>
  <c r="J49" i="122"/>
  <c r="CO49" i="122"/>
  <c r="FU49" i="122" s="1"/>
  <c r="JA49" i="122" s="1"/>
  <c r="CM45" i="122"/>
  <c r="FS45" i="122" s="1"/>
  <c r="IY45" i="122" s="1"/>
  <c r="H45" i="122"/>
  <c r="CO52" i="122"/>
  <c r="FU52" i="122" s="1"/>
  <c r="JA52" i="122" s="1"/>
  <c r="J52" i="122"/>
  <c r="J53" i="122"/>
  <c r="CO53" i="122"/>
  <c r="FU53" i="122" s="1"/>
  <c r="JA53" i="122" s="1"/>
  <c r="J51" i="122"/>
  <c r="CO51" i="122"/>
  <c r="FU51" i="122" s="1"/>
  <c r="JA51" i="122" s="1"/>
  <c r="K71" i="122"/>
  <c r="CP71" i="122"/>
  <c r="FV71" i="122" s="1"/>
  <c r="JB71" i="122" s="1"/>
  <c r="CP67" i="122"/>
  <c r="FV67" i="122" s="1"/>
  <c r="JB67" i="122" s="1"/>
  <c r="K67" i="122"/>
  <c r="J60" i="122"/>
  <c r="CO60" i="122"/>
  <c r="FU60" i="122" s="1"/>
  <c r="JA60" i="122" s="1"/>
  <c r="J50" i="122"/>
  <c r="CO50" i="122"/>
  <c r="FU50" i="122" s="1"/>
  <c r="JA50" i="122" s="1"/>
  <c r="K69" i="122"/>
  <c r="CP69" i="122"/>
  <c r="FV69" i="122" s="1"/>
  <c r="JB69" i="122" s="1"/>
  <c r="CP70" i="122"/>
  <c r="FV70" i="122" s="1"/>
  <c r="JB70" i="122" s="1"/>
  <c r="K70" i="122"/>
  <c r="G47" i="122"/>
  <c r="CL47" i="122"/>
  <c r="FR47" i="122" s="1"/>
  <c r="IX47" i="122" s="1"/>
  <c r="H48" i="122"/>
  <c r="CM48" i="122"/>
  <c r="FS48" i="122" s="1"/>
  <c r="IY48" i="122" s="1"/>
  <c r="CN62" i="122"/>
  <c r="FT62" i="122" s="1"/>
  <c r="IZ62" i="122" s="1"/>
  <c r="I62" i="122"/>
  <c r="ED71" i="127"/>
  <c r="H71" i="127"/>
  <c r="BR71" i="127"/>
  <c r="AY71" i="127"/>
  <c r="BQ71" i="127"/>
  <c r="J71" i="127"/>
  <c r="CO71" i="127"/>
  <c r="DK71" i="127"/>
  <c r="AR71" i="127"/>
  <c r="CM71" i="127"/>
  <c r="AW71" i="127"/>
  <c r="EB71" i="127"/>
  <c r="BL71" i="127"/>
  <c r="CX71" i="127"/>
  <c r="AV71" i="127"/>
  <c r="CD71" i="127"/>
  <c r="I71" i="127"/>
  <c r="V71" i="127"/>
  <c r="CJ71" i="127"/>
  <c r="EA71" i="127"/>
  <c r="CQ71" i="127"/>
  <c r="DA71" i="127"/>
  <c r="CV71" i="127"/>
  <c r="CH71" i="127"/>
  <c r="BK71" i="127"/>
  <c r="DQ71" i="127"/>
  <c r="CC71" i="127"/>
  <c r="X71" i="127"/>
  <c r="P71" i="127"/>
  <c r="DR71" i="127"/>
  <c r="EC71" i="127"/>
  <c r="CT71" i="127"/>
  <c r="DG71" i="127"/>
  <c r="BV71" i="127"/>
  <c r="AC71" i="127"/>
  <c r="DS71" i="127"/>
  <c r="DI71" i="127"/>
  <c r="DJ71" i="127"/>
  <c r="U71" i="127"/>
  <c r="DF71" i="127"/>
  <c r="BZ71" i="127"/>
  <c r="BW71" i="127"/>
  <c r="AZ71" i="127"/>
  <c r="BP71" i="127"/>
  <c r="E71" i="127"/>
  <c r="CA71" i="127"/>
  <c r="DU71" i="127"/>
  <c r="AF71" i="127"/>
  <c r="BJ71" i="127"/>
  <c r="AD71" i="127"/>
  <c r="Q71" i="127"/>
  <c r="DB71" i="127"/>
  <c r="AN71" i="127"/>
  <c r="AA71" i="127"/>
  <c r="AJ71" i="127"/>
  <c r="BS71" i="127"/>
  <c r="DP71" i="127"/>
  <c r="DW71" i="127"/>
  <c r="CP71" i="127"/>
  <c r="DN71" i="127"/>
  <c r="BO71" i="127"/>
  <c r="CE71" i="127"/>
  <c r="BT71" i="127"/>
  <c r="T71" i="127"/>
  <c r="F71" i="127"/>
  <c r="BI71" i="127"/>
  <c r="AE71" i="127"/>
  <c r="CL71" i="127"/>
  <c r="DH71" i="127"/>
  <c r="CZ71" i="127"/>
  <c r="BD71" i="127"/>
  <c r="DZ71" i="127"/>
  <c r="CR71" i="127"/>
  <c r="M71" i="127"/>
  <c r="DM71" i="127"/>
  <c r="AK71" i="127"/>
  <c r="AO71" i="127"/>
  <c r="BF71" i="127"/>
  <c r="R71" i="127"/>
  <c r="AH71" i="127"/>
  <c r="DD71" i="127"/>
  <c r="DO71" i="127"/>
  <c r="DL71" i="127"/>
  <c r="BY71" i="127"/>
  <c r="Y71" i="127"/>
  <c r="DC71" i="127"/>
  <c r="CK71" i="127"/>
  <c r="EE71" i="127"/>
  <c r="CI71" i="127"/>
  <c r="CB71" i="127"/>
  <c r="BH71" i="127"/>
  <c r="Z71" i="127"/>
  <c r="BG71" i="127"/>
  <c r="CN71" i="127"/>
  <c r="AQ71" i="127"/>
  <c r="O71" i="127"/>
  <c r="BB71" i="127"/>
  <c r="DT71" i="127"/>
  <c r="S71" i="127"/>
  <c r="BE71" i="127"/>
  <c r="BN71" i="127"/>
  <c r="CG71" i="127"/>
  <c r="AL71" i="127"/>
  <c r="CW71" i="127"/>
  <c r="AG71" i="127"/>
  <c r="CS71" i="127"/>
  <c r="AU71" i="127"/>
  <c r="AB71" i="127"/>
  <c r="DV71" i="127"/>
  <c r="G71" i="127"/>
  <c r="AX71" i="127"/>
  <c r="BC71" i="127"/>
  <c r="AP71" i="127"/>
  <c r="AM71" i="127"/>
  <c r="AT71" i="127"/>
  <c r="AI71" i="127"/>
  <c r="BX71" i="127"/>
  <c r="CY71" i="127"/>
  <c r="DE71" i="127"/>
  <c r="AS71" i="127"/>
  <c r="DX71" i="127"/>
  <c r="L71" i="127"/>
  <c r="W71" i="127"/>
  <c r="BM71" i="127"/>
  <c r="CU71" i="127"/>
  <c r="BU71" i="127"/>
  <c r="CF71" i="127"/>
  <c r="BA71" i="127"/>
  <c r="K71" i="127"/>
  <c r="N71" i="127"/>
  <c r="DY71" i="127"/>
  <c r="EF71" i="127"/>
  <c r="EG71" i="127"/>
  <c r="EH71" i="127"/>
  <c r="EI71" i="127"/>
  <c r="EJ71" i="127"/>
  <c r="EK71" i="127"/>
  <c r="EM71" i="127"/>
  <c r="EM70" i="127"/>
  <c r="EM69" i="127"/>
  <c r="EN7" i="127"/>
  <c r="C20" i="122"/>
  <c r="C19" i="122"/>
  <c r="F18" i="122"/>
  <c r="F24" i="121"/>
  <c r="B28" i="128" s="1"/>
  <c r="B9" i="128" s="1"/>
  <c r="G24" i="121"/>
  <c r="CV6" i="128"/>
  <c r="BA6" i="128"/>
  <c r="BT6" i="128"/>
  <c r="CD6" i="128"/>
  <c r="BQ6" i="128"/>
  <c r="CI6" i="128"/>
  <c r="BC6" i="128"/>
  <c r="BV6" i="128"/>
  <c r="BP6" i="128"/>
  <c r="E7" i="128"/>
  <c r="CE6" i="128"/>
  <c r="BU6" i="128"/>
  <c r="BB6" i="128"/>
  <c r="B73" i="127" a="1"/>
  <c r="B21" i="127" a="1"/>
  <c r="K61" i="122" l="1"/>
  <c r="CP61" i="122"/>
  <c r="FV61" i="122" s="1"/>
  <c r="JB61" i="122" s="1"/>
  <c r="L59" i="122"/>
  <c r="CQ59" i="122"/>
  <c r="FW59" i="122" s="1"/>
  <c r="JC59" i="122" s="1"/>
  <c r="CA32" i="128"/>
  <c r="BZ9" i="128"/>
  <c r="K30" i="128"/>
  <c r="IU17" i="128"/>
  <c r="JC12" i="128"/>
  <c r="B73" i="127"/>
  <c r="EN73" i="127" s="1"/>
  <c r="B21" i="127"/>
  <c r="K53" i="122"/>
  <c r="CP53" i="122"/>
  <c r="FV53" i="122" s="1"/>
  <c r="JB53" i="122" s="1"/>
  <c r="J63" i="122"/>
  <c r="CO63" i="122"/>
  <c r="FU63" i="122" s="1"/>
  <c r="JA63" i="122" s="1"/>
  <c r="J88" i="122"/>
  <c r="I10" i="122"/>
  <c r="CO62" i="122"/>
  <c r="FU62" i="122" s="1"/>
  <c r="JA62" i="122" s="1"/>
  <c r="J62" i="122"/>
  <c r="K50" i="122"/>
  <c r="CP50" i="122"/>
  <c r="FV50" i="122" s="1"/>
  <c r="JB50" i="122" s="1"/>
  <c r="K52" i="122"/>
  <c r="CP52" i="122"/>
  <c r="FV52" i="122" s="1"/>
  <c r="JB52" i="122" s="1"/>
  <c r="L57" i="122"/>
  <c r="CQ57" i="122"/>
  <c r="FW57" i="122" s="1"/>
  <c r="JC57" i="122" s="1"/>
  <c r="K60" i="122"/>
  <c r="CP60" i="122"/>
  <c r="FV60" i="122" s="1"/>
  <c r="JB60" i="122" s="1"/>
  <c r="I45" i="122"/>
  <c r="CN45" i="122"/>
  <c r="FT45" i="122" s="1"/>
  <c r="IZ45" i="122" s="1"/>
  <c r="L85" i="122"/>
  <c r="CQ85" i="122"/>
  <c r="FW85" i="122" s="1"/>
  <c r="JC85" i="122" s="1"/>
  <c r="I48" i="122"/>
  <c r="CN48" i="122"/>
  <c r="FT48" i="122" s="1"/>
  <c r="IZ48" i="122" s="1"/>
  <c r="L67" i="122"/>
  <c r="CQ67" i="122"/>
  <c r="FW67" i="122" s="1"/>
  <c r="JC67" i="122" s="1"/>
  <c r="CP49" i="122"/>
  <c r="FV49" i="122" s="1"/>
  <c r="JB49" i="122" s="1"/>
  <c r="K49" i="122"/>
  <c r="F44" i="122"/>
  <c r="CK44" i="122"/>
  <c r="E9" i="122"/>
  <c r="L64" i="122"/>
  <c r="CQ64" i="122"/>
  <c r="FW64" i="122" s="1"/>
  <c r="JC64" i="122" s="1"/>
  <c r="H47" i="122"/>
  <c r="CM47" i="122"/>
  <c r="FS47" i="122" s="1"/>
  <c r="IY47" i="122" s="1"/>
  <c r="GE105" i="87"/>
  <c r="GE154" i="87"/>
  <c r="GE84" i="87"/>
  <c r="K24" i="121"/>
  <c r="L70" i="122"/>
  <c r="CQ70" i="122"/>
  <c r="FW70" i="122" s="1"/>
  <c r="JC70" i="122" s="1"/>
  <c r="CQ71" i="122"/>
  <c r="FW71" i="122" s="1"/>
  <c r="JC71" i="122" s="1"/>
  <c r="L71" i="122"/>
  <c r="GI88" i="122"/>
  <c r="GH10" i="122"/>
  <c r="GF55" i="87" s="1"/>
  <c r="GF54" i="87" s="1"/>
  <c r="CJ9" i="122"/>
  <c r="FP44" i="122"/>
  <c r="F46" i="122"/>
  <c r="CK46" i="122"/>
  <c r="FQ46" i="122" s="1"/>
  <c r="IW46" i="122" s="1"/>
  <c r="K51" i="122"/>
  <c r="CP51" i="122"/>
  <c r="FV51" i="122" s="1"/>
  <c r="JB51" i="122" s="1"/>
  <c r="K58" i="122"/>
  <c r="CP58" i="122"/>
  <c r="FV58" i="122" s="1"/>
  <c r="JB58" i="122" s="1"/>
  <c r="K54" i="122"/>
  <c r="CP54" i="122"/>
  <c r="FV54" i="122" s="1"/>
  <c r="JB54" i="122" s="1"/>
  <c r="L69" i="122"/>
  <c r="CQ69" i="122"/>
  <c r="FW69" i="122" s="1"/>
  <c r="JC69" i="122" s="1"/>
  <c r="EE72" i="127"/>
  <c r="AB72" i="127"/>
  <c r="BJ72" i="127"/>
  <c r="DF72" i="127"/>
  <c r="F72" i="127"/>
  <c r="DB72" i="127"/>
  <c r="CC72" i="127"/>
  <c r="CM72" i="127"/>
  <c r="AP72" i="127"/>
  <c r="BP72" i="127"/>
  <c r="BG72" i="127"/>
  <c r="EA72" i="127"/>
  <c r="AM72" i="127"/>
  <c r="DD72" i="127"/>
  <c r="AJ72" i="127"/>
  <c r="CE72" i="127"/>
  <c r="CL72" i="127"/>
  <c r="DC72" i="127"/>
  <c r="DT72" i="127"/>
  <c r="AE72" i="127"/>
  <c r="BB72" i="127"/>
  <c r="DU72" i="127"/>
  <c r="O72" i="127"/>
  <c r="DH72" i="127"/>
  <c r="BM72" i="127"/>
  <c r="G72" i="127"/>
  <c r="BY72" i="127"/>
  <c r="AD72" i="127"/>
  <c r="X72" i="127"/>
  <c r="BT72" i="127"/>
  <c r="AR72" i="127"/>
  <c r="AY72" i="127"/>
  <c r="CO72" i="127"/>
  <c r="BA72" i="127"/>
  <c r="AN72" i="127"/>
  <c r="Y72" i="127"/>
  <c r="DY72" i="127"/>
  <c r="J72" i="127"/>
  <c r="CG72" i="127"/>
  <c r="BN72" i="127"/>
  <c r="BD72" i="127"/>
  <c r="DZ72" i="127"/>
  <c r="CT72" i="127"/>
  <c r="BR72" i="127"/>
  <c r="BQ72" i="127"/>
  <c r="BX72" i="127"/>
  <c r="BF72" i="127"/>
  <c r="DN72" i="127"/>
  <c r="W72" i="127"/>
  <c r="BO72" i="127"/>
  <c r="L72" i="127"/>
  <c r="CK72" i="127"/>
  <c r="EB72" i="127"/>
  <c r="R72" i="127"/>
  <c r="N72" i="127"/>
  <c r="M72" i="127"/>
  <c r="V72" i="127"/>
  <c r="DV72" i="127"/>
  <c r="BL72" i="127"/>
  <c r="DG72" i="127"/>
  <c r="DO72" i="127"/>
  <c r="DQ72" i="127"/>
  <c r="AU72" i="127"/>
  <c r="AC72" i="127"/>
  <c r="DX72" i="127"/>
  <c r="CI72" i="127"/>
  <c r="DR72" i="127"/>
  <c r="CJ72" i="127"/>
  <c r="AQ72" i="127"/>
  <c r="AZ72" i="127"/>
  <c r="CY72" i="127"/>
  <c r="Q72" i="127"/>
  <c r="CQ72" i="127"/>
  <c r="AF72" i="127"/>
  <c r="CN72" i="127"/>
  <c r="AA72" i="127"/>
  <c r="AT72" i="127"/>
  <c r="CB72" i="127"/>
  <c r="CV72" i="127"/>
  <c r="CD72" i="127"/>
  <c r="I72" i="127"/>
  <c r="AO72" i="127"/>
  <c r="DM72" i="127"/>
  <c r="EC72" i="127"/>
  <c r="P72" i="127"/>
  <c r="BZ72" i="127"/>
  <c r="DI72" i="127"/>
  <c r="AK72" i="127"/>
  <c r="T72" i="127"/>
  <c r="BS72" i="127"/>
  <c r="DL72" i="127"/>
  <c r="CR72" i="127"/>
  <c r="AS72" i="127"/>
  <c r="BE72" i="127"/>
  <c r="ED72" i="127"/>
  <c r="BV72" i="127"/>
  <c r="BI72" i="127"/>
  <c r="S72" i="127"/>
  <c r="AI72" i="127"/>
  <c r="CX72" i="127"/>
  <c r="AL72" i="127"/>
  <c r="CU72" i="127"/>
  <c r="AG72" i="127"/>
  <c r="BW72" i="127"/>
  <c r="DS72" i="127"/>
  <c r="BH72" i="127"/>
  <c r="Z72" i="127"/>
  <c r="CP72" i="127"/>
  <c r="DJ72" i="127"/>
  <c r="DP72" i="127"/>
  <c r="AH72" i="127"/>
  <c r="BU72" i="127"/>
  <c r="DK72" i="127"/>
  <c r="AX72" i="127"/>
  <c r="CS72" i="127"/>
  <c r="CZ72" i="127"/>
  <c r="CA72" i="127"/>
  <c r="H72" i="127"/>
  <c r="AW72" i="127"/>
  <c r="EF72" i="127"/>
  <c r="CW72" i="127"/>
  <c r="AV72" i="127"/>
  <c r="K72" i="127"/>
  <c r="DA72" i="127"/>
  <c r="BK72" i="127"/>
  <c r="CH72" i="127"/>
  <c r="CF72" i="127"/>
  <c r="DW72" i="127"/>
  <c r="U72" i="127"/>
  <c r="BC72" i="127"/>
  <c r="DE72" i="127"/>
  <c r="EG72" i="127"/>
  <c r="EH72" i="127"/>
  <c r="EI72" i="127"/>
  <c r="EJ72" i="127"/>
  <c r="EK72" i="127"/>
  <c r="EL72" i="127"/>
  <c r="EN71" i="127"/>
  <c r="EN69" i="127"/>
  <c r="EN70" i="127"/>
  <c r="EN72" i="127"/>
  <c r="EO7" i="127"/>
  <c r="G18" i="122"/>
  <c r="C28" i="128"/>
  <c r="D21" i="122"/>
  <c r="DH6" i="128"/>
  <c r="BM6" i="128"/>
  <c r="CB6" i="128"/>
  <c r="CH6" i="128"/>
  <c r="CU6" i="128"/>
  <c r="CC6" i="128"/>
  <c r="CF6" i="128"/>
  <c r="F7" i="128"/>
  <c r="CG6" i="128"/>
  <c r="CP6" i="128"/>
  <c r="BN6" i="128"/>
  <c r="CQ6" i="128"/>
  <c r="BO6" i="128"/>
  <c r="B74" i="127" a="1"/>
  <c r="B33" i="127" a="1"/>
  <c r="B22" i="127" a="1"/>
  <c r="L61" i="122" l="1"/>
  <c r="CQ61" i="122"/>
  <c r="FW61" i="122" s="1"/>
  <c r="JC61" i="122" s="1"/>
  <c r="M59" i="122"/>
  <c r="CR59" i="122"/>
  <c r="FX59" i="122" s="1"/>
  <c r="JD59" i="122" s="1"/>
  <c r="D28" i="128"/>
  <c r="C9" i="128"/>
  <c r="CB32" i="128"/>
  <c r="CA9" i="128"/>
  <c r="L30" i="128"/>
  <c r="JD12" i="128"/>
  <c r="IV17" i="128"/>
  <c r="B74" i="127"/>
  <c r="EO74" i="127" s="1"/>
  <c r="B22" i="127"/>
  <c r="B33" i="127"/>
  <c r="EO33" i="127" s="1"/>
  <c r="M69" i="122"/>
  <c r="CR69" i="122"/>
  <c r="FX69" i="122" s="1"/>
  <c r="JD69" i="122" s="1"/>
  <c r="GJ88" i="122"/>
  <c r="GI10" i="122"/>
  <c r="GG55" i="87" s="1"/>
  <c r="GG54" i="87" s="1"/>
  <c r="M64" i="122"/>
  <c r="CR64" i="122"/>
  <c r="FX64" i="122" s="1"/>
  <c r="JD64" i="122" s="1"/>
  <c r="M85" i="122"/>
  <c r="CR85" i="122"/>
  <c r="FX85" i="122" s="1"/>
  <c r="JD85" i="122" s="1"/>
  <c r="CP62" i="122"/>
  <c r="FV62" i="122" s="1"/>
  <c r="JB62" i="122" s="1"/>
  <c r="K62" i="122"/>
  <c r="CK9" i="122"/>
  <c r="FQ44" i="122"/>
  <c r="J45" i="122"/>
  <c r="CO45" i="122"/>
  <c r="FU45" i="122" s="1"/>
  <c r="JA45" i="122" s="1"/>
  <c r="G44" i="122"/>
  <c r="CL44" i="122"/>
  <c r="F9" i="122"/>
  <c r="L58" i="122"/>
  <c r="CQ58" i="122"/>
  <c r="FW58" i="122" s="1"/>
  <c r="JC58" i="122" s="1"/>
  <c r="CR70" i="122"/>
  <c r="FX70" i="122" s="1"/>
  <c r="JD70" i="122" s="1"/>
  <c r="M70" i="122"/>
  <c r="L49" i="122"/>
  <c r="CQ49" i="122"/>
  <c r="FW49" i="122" s="1"/>
  <c r="JC49" i="122" s="1"/>
  <c r="CQ60" i="122"/>
  <c r="FW60" i="122" s="1"/>
  <c r="JC60" i="122" s="1"/>
  <c r="L60" i="122"/>
  <c r="K88" i="122"/>
  <c r="J10" i="122"/>
  <c r="L51" i="122"/>
  <c r="CQ51" i="122"/>
  <c r="FW51" i="122" s="1"/>
  <c r="JC51" i="122" s="1"/>
  <c r="M57" i="122"/>
  <c r="CR57" i="122"/>
  <c r="FX57" i="122" s="1"/>
  <c r="JD57" i="122" s="1"/>
  <c r="K63" i="122"/>
  <c r="CP63" i="122"/>
  <c r="FV63" i="122" s="1"/>
  <c r="JB63" i="122" s="1"/>
  <c r="GF105" i="87"/>
  <c r="GF154" i="87"/>
  <c r="GF84" i="87"/>
  <c r="L50" i="122"/>
  <c r="CQ50" i="122"/>
  <c r="FW50" i="122" s="1"/>
  <c r="JC50" i="122" s="1"/>
  <c r="L54" i="122"/>
  <c r="CQ54" i="122"/>
  <c r="FW54" i="122" s="1"/>
  <c r="JC54" i="122" s="1"/>
  <c r="M71" i="122"/>
  <c r="CR71" i="122"/>
  <c r="FX71" i="122" s="1"/>
  <c r="JD71" i="122" s="1"/>
  <c r="CR67" i="122"/>
  <c r="FX67" i="122" s="1"/>
  <c r="JD67" i="122" s="1"/>
  <c r="M67" i="122"/>
  <c r="CL46" i="122"/>
  <c r="FR46" i="122" s="1"/>
  <c r="IX46" i="122" s="1"/>
  <c r="G46" i="122"/>
  <c r="L53" i="122"/>
  <c r="CQ53" i="122"/>
  <c r="FW53" i="122" s="1"/>
  <c r="JC53" i="122" s="1"/>
  <c r="IV44" i="122"/>
  <c r="IV9" i="122" s="1"/>
  <c r="FP9" i="122"/>
  <c r="L52" i="122"/>
  <c r="CQ52" i="122"/>
  <c r="FW52" i="122" s="1"/>
  <c r="JC52" i="122" s="1"/>
  <c r="D21" i="127"/>
  <c r="AX21" i="127"/>
  <c r="U21" i="127"/>
  <c r="BJ21" i="127"/>
  <c r="AG21" i="127"/>
  <c r="AF21" i="127"/>
  <c r="L21" i="127"/>
  <c r="Q21" i="127"/>
  <c r="BQ21" i="127"/>
  <c r="F21" i="127"/>
  <c r="AT21" i="127"/>
  <c r="BD21" i="127"/>
  <c r="Y21" i="127"/>
  <c r="J21" i="127"/>
  <c r="CC21" i="127"/>
  <c r="AL21" i="127"/>
  <c r="X21" i="127"/>
  <c r="BU21" i="127"/>
  <c r="AE21" i="127"/>
  <c r="BT21" i="127"/>
  <c r="S21" i="127"/>
  <c r="BR21" i="127"/>
  <c r="BK21" i="127"/>
  <c r="AK21" i="127"/>
  <c r="BO21" i="127"/>
  <c r="T21" i="127"/>
  <c r="AB21" i="127"/>
  <c r="E21" i="127"/>
  <c r="AS21" i="127"/>
  <c r="CH21" i="127"/>
  <c r="AH21" i="127"/>
  <c r="AR21" i="127"/>
  <c r="CF21" i="127"/>
  <c r="AN21" i="127"/>
  <c r="AZ21" i="127"/>
  <c r="AC21" i="127"/>
  <c r="R21" i="127"/>
  <c r="CD21" i="127"/>
  <c r="BP21" i="127"/>
  <c r="N21" i="127"/>
  <c r="BN21" i="127"/>
  <c r="G21" i="127"/>
  <c r="AY21" i="127"/>
  <c r="BC21" i="127"/>
  <c r="M21" i="127"/>
  <c r="AQ21" i="127"/>
  <c r="H21" i="127"/>
  <c r="K21" i="127"/>
  <c r="CA21" i="127"/>
  <c r="BG21" i="127"/>
  <c r="BL21" i="127"/>
  <c r="AO21" i="127"/>
  <c r="BF21" i="127"/>
  <c r="AD21" i="127"/>
  <c r="W21" i="127"/>
  <c r="CB21" i="127"/>
  <c r="BV21" i="127"/>
  <c r="C21" i="127"/>
  <c r="BX21" i="127"/>
  <c r="BA21" i="127"/>
  <c r="AI21" i="127"/>
  <c r="AP21" i="127"/>
  <c r="BS21" i="127"/>
  <c r="I21" i="127"/>
  <c r="O21" i="127"/>
  <c r="AV21" i="127"/>
  <c r="BM21" i="127"/>
  <c r="AU21" i="127"/>
  <c r="BB21" i="127"/>
  <c r="BH21" i="127"/>
  <c r="BE21" i="127"/>
  <c r="AA21" i="127"/>
  <c r="BI21" i="127"/>
  <c r="BY21" i="127"/>
  <c r="CE21" i="127"/>
  <c r="AW21" i="127"/>
  <c r="AM21" i="127"/>
  <c r="BZ21" i="127"/>
  <c r="V21" i="127"/>
  <c r="P21" i="127"/>
  <c r="Z21" i="127"/>
  <c r="AJ21" i="127"/>
  <c r="BW21" i="127"/>
  <c r="CG21" i="127"/>
  <c r="CH55" i="87"/>
  <c r="CN47" i="122"/>
  <c r="FT47" i="122" s="1"/>
  <c r="IZ47" i="122" s="1"/>
  <c r="I47" i="122"/>
  <c r="J48" i="122"/>
  <c r="CO48" i="122"/>
  <c r="FU48" i="122" s="1"/>
  <c r="EF73" i="127"/>
  <c r="Q73" i="127"/>
  <c r="AU73" i="127"/>
  <c r="CZ73" i="127"/>
  <c r="DF73" i="127"/>
  <c r="AH73" i="127"/>
  <c r="H73" i="127"/>
  <c r="DE73" i="127"/>
  <c r="BC73" i="127"/>
  <c r="CU73" i="127"/>
  <c r="J73" i="127"/>
  <c r="DW73" i="127"/>
  <c r="BF73" i="127"/>
  <c r="CR73" i="127"/>
  <c r="CD73" i="127"/>
  <c r="CF73" i="127"/>
  <c r="DK73" i="127"/>
  <c r="BM73" i="127"/>
  <c r="CC73" i="127"/>
  <c r="AA73" i="127"/>
  <c r="DU73" i="127"/>
  <c r="L73" i="127"/>
  <c r="BB73" i="127"/>
  <c r="CL73" i="127"/>
  <c r="DG73" i="127"/>
  <c r="CO73" i="127"/>
  <c r="DL73" i="127"/>
  <c r="BT73" i="127"/>
  <c r="AG73" i="127"/>
  <c r="AR73" i="127"/>
  <c r="CQ73" i="127"/>
  <c r="AV73" i="127"/>
  <c r="DX73" i="127"/>
  <c r="I73" i="127"/>
  <c r="Z73" i="127"/>
  <c r="BL73" i="127"/>
  <c r="AP73" i="127"/>
  <c r="AL73" i="127"/>
  <c r="DZ73" i="127"/>
  <c r="EG73" i="127"/>
  <c r="BU73" i="127"/>
  <c r="AC73" i="127"/>
  <c r="AM73" i="127"/>
  <c r="BK73" i="127"/>
  <c r="BJ73" i="127"/>
  <c r="AN73" i="127"/>
  <c r="BW73" i="127"/>
  <c r="BQ73" i="127"/>
  <c r="BG73" i="127"/>
  <c r="DD73" i="127"/>
  <c r="EB73" i="127"/>
  <c r="AZ73" i="127"/>
  <c r="CM73" i="127"/>
  <c r="V73" i="127"/>
  <c r="AD73" i="127"/>
  <c r="AX73" i="127"/>
  <c r="DM73" i="127"/>
  <c r="BY73" i="127"/>
  <c r="BO73" i="127"/>
  <c r="EC73" i="127"/>
  <c r="BP73" i="127"/>
  <c r="DI73" i="127"/>
  <c r="X73" i="127"/>
  <c r="AJ73" i="127"/>
  <c r="CB73" i="127"/>
  <c r="DJ73" i="127"/>
  <c r="AB73" i="127"/>
  <c r="AS73" i="127"/>
  <c r="CV73" i="127"/>
  <c r="BV73" i="127"/>
  <c r="CP73" i="127"/>
  <c r="W73" i="127"/>
  <c r="DS73" i="127"/>
  <c r="BX73" i="127"/>
  <c r="DR73" i="127"/>
  <c r="DC73" i="127"/>
  <c r="BA73" i="127"/>
  <c r="K73" i="127"/>
  <c r="CI73" i="127"/>
  <c r="DT73" i="127"/>
  <c r="BZ73" i="127"/>
  <c r="AK73" i="127"/>
  <c r="CN73" i="127"/>
  <c r="DA73" i="127"/>
  <c r="CG73" i="127"/>
  <c r="CA73" i="127"/>
  <c r="BE73" i="127"/>
  <c r="DO73" i="127"/>
  <c r="AO73" i="127"/>
  <c r="BS73" i="127"/>
  <c r="P73" i="127"/>
  <c r="N73" i="127"/>
  <c r="AW73" i="127"/>
  <c r="CK73" i="127"/>
  <c r="Y73" i="127"/>
  <c r="DY73" i="127"/>
  <c r="AT73" i="127"/>
  <c r="CY73" i="127"/>
  <c r="AY73" i="127"/>
  <c r="S73" i="127"/>
  <c r="CS73" i="127"/>
  <c r="AF73" i="127"/>
  <c r="CH73" i="127"/>
  <c r="DP73" i="127"/>
  <c r="BI73" i="127"/>
  <c r="EA73" i="127"/>
  <c r="CE73" i="127"/>
  <c r="BN73" i="127"/>
  <c r="DB73" i="127"/>
  <c r="T73" i="127"/>
  <c r="U73" i="127"/>
  <c r="DN73" i="127"/>
  <c r="O73" i="127"/>
  <c r="M73" i="127"/>
  <c r="BR73" i="127"/>
  <c r="AE73" i="127"/>
  <c r="CW73" i="127"/>
  <c r="ED73" i="127"/>
  <c r="CJ73" i="127"/>
  <c r="BH73" i="127"/>
  <c r="BD73" i="127"/>
  <c r="EE73" i="127"/>
  <c r="AQ73" i="127"/>
  <c r="R73" i="127"/>
  <c r="G73" i="127"/>
  <c r="DH73" i="127"/>
  <c r="CT73" i="127"/>
  <c r="DQ73" i="127"/>
  <c r="CX73" i="127"/>
  <c r="AI73" i="127"/>
  <c r="DV73" i="127"/>
  <c r="EH73" i="127"/>
  <c r="EI73" i="127"/>
  <c r="EJ73" i="127"/>
  <c r="EK73" i="127"/>
  <c r="EL73" i="127"/>
  <c r="EM73" i="127"/>
  <c r="EO69" i="127"/>
  <c r="EO70" i="127"/>
  <c r="EO71" i="127"/>
  <c r="EO72" i="127"/>
  <c r="EO73" i="127"/>
  <c r="EP7" i="127"/>
  <c r="H18" i="122"/>
  <c r="E21" i="122"/>
  <c r="BY6" i="128"/>
  <c r="DT6" i="128"/>
  <c r="DC6" i="128"/>
  <c r="DG6" i="128"/>
  <c r="G7" i="128"/>
  <c r="DB6" i="128"/>
  <c r="CO6" i="128"/>
  <c r="CA6" i="128"/>
  <c r="BZ6" i="128"/>
  <c r="CR6" i="128"/>
  <c r="CN6" i="128"/>
  <c r="CT6" i="128"/>
  <c r="CS6" i="128"/>
  <c r="B45" i="127" a="1"/>
  <c r="B57" i="127" a="1"/>
  <c r="B23" i="127" a="1"/>
  <c r="B75" i="127" a="1"/>
  <c r="B34" i="127" a="1"/>
  <c r="M61" i="122" l="1"/>
  <c r="CR61" i="122"/>
  <c r="FX61" i="122" s="1"/>
  <c r="JD61" i="122" s="1"/>
  <c r="N59" i="122"/>
  <c r="CS59" i="122"/>
  <c r="FY59" i="122" s="1"/>
  <c r="JE59" i="122" s="1"/>
  <c r="E28" i="128"/>
  <c r="D9" i="128"/>
  <c r="CC32" i="128"/>
  <c r="CB9" i="128"/>
  <c r="M30" i="128"/>
  <c r="IW17" i="128"/>
  <c r="JE12" i="128"/>
  <c r="B23" i="127"/>
  <c r="B75" i="127"/>
  <c r="B34" i="127"/>
  <c r="EP34" i="127" s="1"/>
  <c r="B45" i="127"/>
  <c r="B57" i="127"/>
  <c r="CS57" i="122"/>
  <c r="FY57" i="122" s="1"/>
  <c r="JE57" i="122" s="1"/>
  <c r="N57" i="122"/>
  <c r="M58" i="122"/>
  <c r="CR58" i="122"/>
  <c r="FX58" i="122" s="1"/>
  <c r="JD58" i="122" s="1"/>
  <c r="CS85" i="122"/>
  <c r="FY85" i="122" s="1"/>
  <c r="JE85" i="122" s="1"/>
  <c r="N85" i="122"/>
  <c r="CS64" i="122"/>
  <c r="FY64" i="122" s="1"/>
  <c r="JE64" i="122" s="1"/>
  <c r="N64" i="122"/>
  <c r="GG84" i="87"/>
  <c r="GG105" i="87"/>
  <c r="GG154" i="87"/>
  <c r="M50" i="122"/>
  <c r="CR50" i="122"/>
  <c r="FX50" i="122" s="1"/>
  <c r="JD50" i="122" s="1"/>
  <c r="M60" i="122"/>
  <c r="CR60" i="122"/>
  <c r="FX60" i="122" s="1"/>
  <c r="JD60" i="122" s="1"/>
  <c r="GK88" i="122"/>
  <c r="GJ10" i="122"/>
  <c r="GH55" i="87" s="1"/>
  <c r="GH54" i="87" s="1"/>
  <c r="JA48" i="122"/>
  <c r="H46" i="122"/>
  <c r="CM46" i="122"/>
  <c r="FS46" i="122" s="1"/>
  <c r="IY46" i="122" s="1"/>
  <c r="K45" i="122"/>
  <c r="CP45" i="122"/>
  <c r="FV45" i="122" s="1"/>
  <c r="JB45" i="122" s="1"/>
  <c r="IW44" i="122"/>
  <c r="IW9" i="122" s="1"/>
  <c r="FQ9" i="122"/>
  <c r="J47" i="122"/>
  <c r="CO47" i="122"/>
  <c r="FU47" i="122" s="1"/>
  <c r="JA47" i="122" s="1"/>
  <c r="N70" i="122"/>
  <c r="CS70" i="122"/>
  <c r="FY70" i="122" s="1"/>
  <c r="JE70" i="122" s="1"/>
  <c r="CI55" i="87"/>
  <c r="Y22" i="127"/>
  <c r="W22" i="127"/>
  <c r="BX22" i="127"/>
  <c r="E22" i="127"/>
  <c r="BF22" i="127"/>
  <c r="CC22" i="127"/>
  <c r="BP22" i="127"/>
  <c r="AU22" i="127"/>
  <c r="BO22" i="127"/>
  <c r="AP22" i="127"/>
  <c r="AF22" i="127"/>
  <c r="S22" i="127"/>
  <c r="Z22" i="127"/>
  <c r="AC22" i="127"/>
  <c r="BQ22" i="127"/>
  <c r="AB22" i="127"/>
  <c r="M22" i="127"/>
  <c r="BG22" i="127"/>
  <c r="BK22" i="127"/>
  <c r="AV22" i="127"/>
  <c r="AH22" i="127"/>
  <c r="H22" i="127"/>
  <c r="BT22" i="127"/>
  <c r="AN22" i="127"/>
  <c r="T22" i="127"/>
  <c r="CG22" i="127"/>
  <c r="BR22" i="127"/>
  <c r="Q22" i="127"/>
  <c r="BE22" i="127"/>
  <c r="CA22" i="127"/>
  <c r="BN22" i="127"/>
  <c r="BL22" i="127"/>
  <c r="AR22" i="127"/>
  <c r="J22" i="127"/>
  <c r="BJ22" i="127"/>
  <c r="CE22" i="127"/>
  <c r="AK22" i="127"/>
  <c r="AD22" i="127"/>
  <c r="AG22" i="127"/>
  <c r="CF22" i="127"/>
  <c r="AL22" i="127"/>
  <c r="AT22" i="127"/>
  <c r="I22" i="127"/>
  <c r="V22" i="127"/>
  <c r="AZ22" i="127"/>
  <c r="BC22" i="127"/>
  <c r="AS22" i="127"/>
  <c r="BH22" i="127"/>
  <c r="G22" i="127"/>
  <c r="AE22" i="127"/>
  <c r="AA22" i="127"/>
  <c r="BV22" i="127"/>
  <c r="P22" i="127"/>
  <c r="F22" i="127"/>
  <c r="CD22" i="127"/>
  <c r="AY22" i="127"/>
  <c r="BA22" i="127"/>
  <c r="AW22" i="127"/>
  <c r="AI22" i="127"/>
  <c r="BU22" i="127"/>
  <c r="AX22" i="127"/>
  <c r="U22" i="127"/>
  <c r="L22" i="127"/>
  <c r="BW22" i="127"/>
  <c r="BB22" i="127"/>
  <c r="BZ22" i="127"/>
  <c r="K22" i="127"/>
  <c r="AQ22" i="127"/>
  <c r="BI22" i="127"/>
  <c r="AJ22" i="127"/>
  <c r="O22" i="127"/>
  <c r="AM22" i="127"/>
  <c r="BY22" i="127"/>
  <c r="BM22" i="127"/>
  <c r="CB22" i="127"/>
  <c r="R22" i="127"/>
  <c r="BD22" i="127"/>
  <c r="D22" i="127"/>
  <c r="AO22" i="127"/>
  <c r="CH22" i="127"/>
  <c r="BS22" i="127"/>
  <c r="N22" i="127"/>
  <c r="X22" i="127"/>
  <c r="M52" i="122"/>
  <c r="CR52" i="122"/>
  <c r="FX52" i="122" s="1"/>
  <c r="JD52" i="122" s="1"/>
  <c r="N71" i="122"/>
  <c r="CS71" i="122"/>
  <c r="FY71" i="122" s="1"/>
  <c r="JE71" i="122" s="1"/>
  <c r="FN55" i="87"/>
  <c r="FN54" i="87" s="1"/>
  <c r="M51" i="122"/>
  <c r="CR51" i="122"/>
  <c r="FX51" i="122" s="1"/>
  <c r="JD51" i="122" s="1"/>
  <c r="IT55" i="87"/>
  <c r="IT54" i="87" s="1"/>
  <c r="CR54" i="122"/>
  <c r="FX54" i="122" s="1"/>
  <c r="JD54" i="122" s="1"/>
  <c r="M54" i="122"/>
  <c r="FR44" i="122"/>
  <c r="CL9" i="122"/>
  <c r="L88" i="122"/>
  <c r="K10" i="122"/>
  <c r="H44" i="122"/>
  <c r="CM44" i="122"/>
  <c r="G9" i="122"/>
  <c r="M53" i="122"/>
  <c r="CR53" i="122"/>
  <c r="FX53" i="122" s="1"/>
  <c r="JD53" i="122" s="1"/>
  <c r="K48" i="122"/>
  <c r="CP48" i="122"/>
  <c r="FV48" i="122" s="1"/>
  <c r="JB48" i="122" s="1"/>
  <c r="N69" i="122"/>
  <c r="CS69" i="122"/>
  <c r="FY69" i="122" s="1"/>
  <c r="JE69" i="122" s="1"/>
  <c r="M49" i="122"/>
  <c r="CR49" i="122"/>
  <c r="FX49" i="122" s="1"/>
  <c r="JD49" i="122" s="1"/>
  <c r="DU33" i="127"/>
  <c r="DA33" i="127"/>
  <c r="CI33" i="127"/>
  <c r="DJ33" i="127"/>
  <c r="DT33" i="127"/>
  <c r="CX33" i="127"/>
  <c r="CN33" i="127"/>
  <c r="CT33" i="127"/>
  <c r="DQ33" i="127"/>
  <c r="DR33" i="127"/>
  <c r="DI33" i="127"/>
  <c r="DV33" i="127"/>
  <c r="CU33" i="127"/>
  <c r="DH33" i="127"/>
  <c r="CM33" i="127"/>
  <c r="CZ33" i="127"/>
  <c r="DB33" i="127"/>
  <c r="DL33" i="127"/>
  <c r="DS33" i="127"/>
  <c r="CJ33" i="127"/>
  <c r="DP33" i="127"/>
  <c r="DC33" i="127"/>
  <c r="DE33" i="127"/>
  <c r="CR33" i="127"/>
  <c r="DN33" i="127"/>
  <c r="DK33" i="127"/>
  <c r="DO33" i="127"/>
  <c r="CQ33" i="127"/>
  <c r="CW33" i="127"/>
  <c r="DF33" i="127"/>
  <c r="DM33" i="127"/>
  <c r="CL33" i="127"/>
  <c r="DD33" i="127"/>
  <c r="CS33" i="127"/>
  <c r="CK33" i="127"/>
  <c r="CO33" i="127"/>
  <c r="CP33" i="127"/>
  <c r="CY33" i="127"/>
  <c r="CV33" i="127"/>
  <c r="DG33" i="127"/>
  <c r="DW33" i="127"/>
  <c r="DX33" i="127"/>
  <c r="DY33" i="127"/>
  <c r="DZ33" i="127"/>
  <c r="EA33" i="127"/>
  <c r="EB33" i="127"/>
  <c r="EC33" i="127"/>
  <c r="ED33" i="127"/>
  <c r="EE33" i="127"/>
  <c r="EF33" i="127"/>
  <c r="EG33" i="127"/>
  <c r="EH33" i="127"/>
  <c r="EI33" i="127"/>
  <c r="EJ33" i="127"/>
  <c r="EK33" i="127"/>
  <c r="EL33" i="127"/>
  <c r="EM33" i="127"/>
  <c r="EN33" i="127"/>
  <c r="N67" i="122"/>
  <c r="CS67" i="122"/>
  <c r="FY67" i="122" s="1"/>
  <c r="JE67" i="122" s="1"/>
  <c r="L63" i="122"/>
  <c r="CQ63" i="122"/>
  <c r="FW63" i="122" s="1"/>
  <c r="JC63" i="122" s="1"/>
  <c r="L62" i="122"/>
  <c r="CQ62" i="122"/>
  <c r="FW62" i="122" s="1"/>
  <c r="JC62" i="122" s="1"/>
  <c r="EG74" i="127"/>
  <c r="DM74" i="127"/>
  <c r="CY74" i="127"/>
  <c r="BJ74" i="127"/>
  <c r="CR74" i="127"/>
  <c r="CJ74" i="127"/>
  <c r="AN74" i="127"/>
  <c r="DD74" i="127"/>
  <c r="BP74" i="127"/>
  <c r="BN74" i="127"/>
  <c r="DU74" i="127"/>
  <c r="DP74" i="127"/>
  <c r="S74" i="127"/>
  <c r="CW74" i="127"/>
  <c r="AJ74" i="127"/>
  <c r="BL74" i="127"/>
  <c r="EF74" i="127"/>
  <c r="AO74" i="127"/>
  <c r="H74" i="127"/>
  <c r="DQ74" i="127"/>
  <c r="DF74" i="127"/>
  <c r="N74" i="127"/>
  <c r="BU74" i="127"/>
  <c r="U74" i="127"/>
  <c r="BD74" i="127"/>
  <c r="BH74" i="127"/>
  <c r="DV74" i="127"/>
  <c r="Y74" i="127"/>
  <c r="DE74" i="127"/>
  <c r="CX74" i="127"/>
  <c r="Z74" i="127"/>
  <c r="BK74" i="127"/>
  <c r="DO74" i="127"/>
  <c r="BS74" i="127"/>
  <c r="V74" i="127"/>
  <c r="DL74" i="127"/>
  <c r="BE74" i="127"/>
  <c r="BA74" i="127"/>
  <c r="CS74" i="127"/>
  <c r="R74" i="127"/>
  <c r="CL74" i="127"/>
  <c r="W74" i="127"/>
  <c r="X74" i="127"/>
  <c r="AR74" i="127"/>
  <c r="AY74" i="127"/>
  <c r="DB74" i="127"/>
  <c r="AZ74" i="127"/>
  <c r="AF74" i="127"/>
  <c r="DN74" i="127"/>
  <c r="AB74" i="127"/>
  <c r="DG74" i="127"/>
  <c r="CD74" i="127"/>
  <c r="BR74" i="127"/>
  <c r="EH74" i="127"/>
  <c r="BT74" i="127"/>
  <c r="BX74" i="127"/>
  <c r="AS74" i="127"/>
  <c r="BO74" i="127"/>
  <c r="AL74" i="127"/>
  <c r="DS74" i="127"/>
  <c r="DA74" i="127"/>
  <c r="T74" i="127"/>
  <c r="DT74" i="127"/>
  <c r="AI74" i="127"/>
  <c r="DK74" i="127"/>
  <c r="CF74" i="127"/>
  <c r="AQ74" i="127"/>
  <c r="DI74" i="127"/>
  <c r="J74" i="127"/>
  <c r="DR74" i="127"/>
  <c r="BW74" i="127"/>
  <c r="AA74" i="127"/>
  <c r="DW74" i="127"/>
  <c r="Q74" i="127"/>
  <c r="AK74" i="127"/>
  <c r="AH74" i="127"/>
  <c r="DH74" i="127"/>
  <c r="CC74" i="127"/>
  <c r="DX74" i="127"/>
  <c r="DJ74" i="127"/>
  <c r="BY74" i="127"/>
  <c r="BG74" i="127"/>
  <c r="K74" i="127"/>
  <c r="CA74" i="127"/>
  <c r="DY74" i="127"/>
  <c r="AU74" i="127"/>
  <c r="CU74" i="127"/>
  <c r="CT74" i="127"/>
  <c r="AP74" i="127"/>
  <c r="O74" i="127"/>
  <c r="DZ74" i="127"/>
  <c r="DC74" i="127"/>
  <c r="CN74" i="127"/>
  <c r="CO74" i="127"/>
  <c r="M74" i="127"/>
  <c r="BQ74" i="127"/>
  <c r="BC74" i="127"/>
  <c r="CB74" i="127"/>
  <c r="AX74" i="127"/>
  <c r="CG74" i="127"/>
  <c r="CQ74" i="127"/>
  <c r="EA74" i="127"/>
  <c r="BM74" i="127"/>
  <c r="CZ74" i="127"/>
  <c r="I74" i="127"/>
  <c r="CK74" i="127"/>
  <c r="EB74" i="127"/>
  <c r="CI74" i="127"/>
  <c r="L74" i="127"/>
  <c r="AE74" i="127"/>
  <c r="AW74" i="127"/>
  <c r="AD74" i="127"/>
  <c r="EC74" i="127"/>
  <c r="AM74" i="127"/>
  <c r="AT74" i="127"/>
  <c r="AV74" i="127"/>
  <c r="BV74" i="127"/>
  <c r="BB74" i="127"/>
  <c r="ED74" i="127"/>
  <c r="BF74" i="127"/>
  <c r="AG74" i="127"/>
  <c r="AC74" i="127"/>
  <c r="P74" i="127"/>
  <c r="CE74" i="127"/>
  <c r="CH74" i="127"/>
  <c r="CM74" i="127"/>
  <c r="CP74" i="127"/>
  <c r="EE74" i="127"/>
  <c r="CV74" i="127"/>
  <c r="BZ74" i="127"/>
  <c r="BI74" i="127"/>
  <c r="EI74" i="127"/>
  <c r="EJ74" i="127"/>
  <c r="EK74" i="127"/>
  <c r="EL74" i="127"/>
  <c r="EM74" i="127"/>
  <c r="EN74" i="127"/>
  <c r="EP71" i="127"/>
  <c r="EP70" i="127"/>
  <c r="EP69" i="127"/>
  <c r="EP72" i="127"/>
  <c r="EP73" i="127"/>
  <c r="EP74" i="127"/>
  <c r="EP75" i="127"/>
  <c r="EQ7" i="127"/>
  <c r="EP33" i="127"/>
  <c r="E8" i="122"/>
  <c r="C55" i="87" s="1"/>
  <c r="F21" i="122"/>
  <c r="I18" i="122"/>
  <c r="EF6" i="128"/>
  <c r="CK6" i="128"/>
  <c r="DF6" i="128"/>
  <c r="DO6" i="128"/>
  <c r="DS6" i="128"/>
  <c r="DE6" i="128"/>
  <c r="CM6" i="128"/>
  <c r="CL6" i="128"/>
  <c r="DA6" i="128"/>
  <c r="DD6" i="128"/>
  <c r="DN6" i="128"/>
  <c r="H7" i="128"/>
  <c r="CZ6" i="128"/>
  <c r="B58" i="127" a="1"/>
  <c r="B76" i="127" a="1"/>
  <c r="B24" i="127" a="1"/>
  <c r="B35" i="127" a="1"/>
  <c r="B46" i="127" a="1"/>
  <c r="CS61" i="122" l="1"/>
  <c r="FY61" i="122" s="1"/>
  <c r="JE61" i="122" s="1"/>
  <c r="N61" i="122"/>
  <c r="O59" i="122"/>
  <c r="CU59" i="122" s="1"/>
  <c r="GA59" i="122" s="1"/>
  <c r="JG59" i="122" s="1"/>
  <c r="CT59" i="122"/>
  <c r="FZ59" i="122" s="1"/>
  <c r="JF59" i="122" s="1"/>
  <c r="F28" i="128"/>
  <c r="E9" i="128"/>
  <c r="CD32" i="128"/>
  <c r="CC9" i="128"/>
  <c r="JF12" i="128"/>
  <c r="IX17" i="128"/>
  <c r="B35" i="127"/>
  <c r="EQ35" i="127" s="1"/>
  <c r="B46" i="127"/>
  <c r="B58" i="127"/>
  <c r="B24" i="127"/>
  <c r="B76" i="127"/>
  <c r="EQ76" i="127" s="1"/>
  <c r="CT67" i="122"/>
  <c r="FZ67" i="122" s="1"/>
  <c r="JF67" i="122" s="1"/>
  <c r="O67" i="122"/>
  <c r="CU67" i="122" s="1"/>
  <c r="GA67" i="122" s="1"/>
  <c r="JG67" i="122" s="1"/>
  <c r="M88" i="122"/>
  <c r="L10" i="122"/>
  <c r="CJ55" i="87"/>
  <c r="O69" i="122"/>
  <c r="CU69" i="122" s="1"/>
  <c r="GA69" i="122" s="1"/>
  <c r="JG69" i="122" s="1"/>
  <c r="CT69" i="122"/>
  <c r="FZ69" i="122" s="1"/>
  <c r="JF69" i="122" s="1"/>
  <c r="N54" i="122"/>
  <c r="CS54" i="122"/>
  <c r="FY54" i="122" s="1"/>
  <c r="JE54" i="122" s="1"/>
  <c r="CS58" i="122"/>
  <c r="FY58" i="122" s="1"/>
  <c r="JE58" i="122" s="1"/>
  <c r="N58" i="122"/>
  <c r="IT84" i="87"/>
  <c r="IT154" i="87"/>
  <c r="IT105" i="87"/>
  <c r="FO55" i="87"/>
  <c r="FO54" i="87" s="1"/>
  <c r="O57" i="122"/>
  <c r="CU57" i="122" s="1"/>
  <c r="GA57" i="122" s="1"/>
  <c r="JG57" i="122" s="1"/>
  <c r="CT57" i="122"/>
  <c r="FZ57" i="122" s="1"/>
  <c r="JF57" i="122" s="1"/>
  <c r="IU55" i="87"/>
  <c r="IU54" i="87" s="1"/>
  <c r="CS50" i="122"/>
  <c r="FY50" i="122" s="1"/>
  <c r="JE50" i="122" s="1"/>
  <c r="N50" i="122"/>
  <c r="N53" i="122"/>
  <c r="CS53" i="122"/>
  <c r="FY53" i="122" s="1"/>
  <c r="JE53" i="122" s="1"/>
  <c r="FS44" i="122"/>
  <c r="CM9" i="122"/>
  <c r="DV34" i="127"/>
  <c r="DN34" i="127"/>
  <c r="CX34" i="127"/>
  <c r="CO34" i="127"/>
  <c r="DU34" i="127"/>
  <c r="DA34" i="127"/>
  <c r="DS34" i="127"/>
  <c r="DR34" i="127"/>
  <c r="DI34" i="127"/>
  <c r="CS34" i="127"/>
  <c r="DB34" i="127"/>
  <c r="DP34" i="127"/>
  <c r="CZ34" i="127"/>
  <c r="DW34" i="127"/>
  <c r="CP34" i="127"/>
  <c r="CL34" i="127"/>
  <c r="CV34" i="127"/>
  <c r="CT34" i="127"/>
  <c r="DG34" i="127"/>
  <c r="CW34" i="127"/>
  <c r="DQ34" i="127"/>
  <c r="CU34" i="127"/>
  <c r="DM34" i="127"/>
  <c r="DK34" i="127"/>
  <c r="CK34" i="127"/>
  <c r="DL34" i="127"/>
  <c r="DD34" i="127"/>
  <c r="DF34" i="127"/>
  <c r="CN34" i="127"/>
  <c r="CY34" i="127"/>
  <c r="CR34" i="127"/>
  <c r="DH34" i="127"/>
  <c r="DC34" i="127"/>
  <c r="CJ34" i="127"/>
  <c r="DO34" i="127"/>
  <c r="CM34" i="127"/>
  <c r="DE34" i="127"/>
  <c r="DT34" i="127"/>
  <c r="CQ34" i="127"/>
  <c r="DJ34" i="127"/>
  <c r="DX34" i="127"/>
  <c r="DY34" i="127"/>
  <c r="DZ34" i="127"/>
  <c r="EA34" i="127"/>
  <c r="EB34" i="127"/>
  <c r="EC34" i="127"/>
  <c r="ED34" i="127"/>
  <c r="EE34" i="127"/>
  <c r="EF34" i="127"/>
  <c r="EG34" i="127"/>
  <c r="EH34" i="127"/>
  <c r="EI34" i="127"/>
  <c r="EJ34" i="127"/>
  <c r="EK34" i="127"/>
  <c r="EL34" i="127"/>
  <c r="EM34" i="127"/>
  <c r="EN34" i="127"/>
  <c r="EO34" i="127"/>
  <c r="M63" i="122"/>
  <c r="CR63" i="122"/>
  <c r="FX63" i="122" s="1"/>
  <c r="JD63" i="122" s="1"/>
  <c r="I44" i="122"/>
  <c r="CN44" i="122"/>
  <c r="H9" i="122"/>
  <c r="CT71" i="122"/>
  <c r="FZ71" i="122" s="1"/>
  <c r="JF71" i="122" s="1"/>
  <c r="O71" i="122"/>
  <c r="CU71" i="122" s="1"/>
  <c r="GA71" i="122" s="1"/>
  <c r="JG71" i="122" s="1"/>
  <c r="I46" i="122"/>
  <c r="CN46" i="122"/>
  <c r="FT46" i="122" s="1"/>
  <c r="IZ46" i="122" s="1"/>
  <c r="O64" i="122"/>
  <c r="CU64" i="122" s="1"/>
  <c r="GA64" i="122" s="1"/>
  <c r="JG64" i="122" s="1"/>
  <c r="CT64" i="122"/>
  <c r="FZ64" i="122" s="1"/>
  <c r="JF64" i="122" s="1"/>
  <c r="EH75" i="127"/>
  <c r="CW75" i="127"/>
  <c r="BM75" i="127"/>
  <c r="Z75" i="127"/>
  <c r="M75" i="127"/>
  <c r="BY75" i="127"/>
  <c r="CE75" i="127"/>
  <c r="CX75" i="127"/>
  <c r="CA75" i="127"/>
  <c r="CT75" i="127"/>
  <c r="J75" i="127"/>
  <c r="ED75" i="127"/>
  <c r="BR75" i="127"/>
  <c r="DE75" i="127"/>
  <c r="AG75" i="127"/>
  <c r="CL75" i="127"/>
  <c r="CK75" i="127"/>
  <c r="N75" i="127"/>
  <c r="CQ75" i="127"/>
  <c r="DI75" i="127"/>
  <c r="BB75" i="127"/>
  <c r="DY75" i="127"/>
  <c r="AM75" i="127"/>
  <c r="P75" i="127"/>
  <c r="DZ75" i="127"/>
  <c r="BX75" i="127"/>
  <c r="DM75" i="127"/>
  <c r="U75" i="127"/>
  <c r="BI75" i="127"/>
  <c r="AK75" i="127"/>
  <c r="Y75" i="127"/>
  <c r="CY75" i="127"/>
  <c r="AJ75" i="127"/>
  <c r="V75" i="127"/>
  <c r="EI75" i="127"/>
  <c r="CZ75" i="127"/>
  <c r="DN75" i="127"/>
  <c r="CC75" i="127"/>
  <c r="CO75" i="127"/>
  <c r="AY75" i="127"/>
  <c r="DJ75" i="127"/>
  <c r="DR75" i="127"/>
  <c r="BA75" i="127"/>
  <c r="DD75" i="127"/>
  <c r="DC75" i="127"/>
  <c r="DQ75" i="127"/>
  <c r="DS75" i="127"/>
  <c r="EE75" i="127"/>
  <c r="AR75" i="127"/>
  <c r="BE75" i="127"/>
  <c r="CN75" i="127"/>
  <c r="AQ75" i="127"/>
  <c r="O75" i="127"/>
  <c r="AS75" i="127"/>
  <c r="BQ75" i="127"/>
  <c r="CS75" i="127"/>
  <c r="BH75" i="127"/>
  <c r="W75" i="127"/>
  <c r="AX75" i="127"/>
  <c r="AL75" i="127"/>
  <c r="AP75" i="127"/>
  <c r="AU75" i="127"/>
  <c r="EB75" i="127"/>
  <c r="DA75" i="127"/>
  <c r="CV75" i="127"/>
  <c r="BF75" i="127"/>
  <c r="Q75" i="127"/>
  <c r="CB75" i="127"/>
  <c r="BP75" i="127"/>
  <c r="BS75" i="127"/>
  <c r="CJ75" i="127"/>
  <c r="AE75" i="127"/>
  <c r="AI75" i="127"/>
  <c r="AT75" i="127"/>
  <c r="AZ75" i="127"/>
  <c r="CD75" i="127"/>
  <c r="BN75" i="127"/>
  <c r="DT75" i="127"/>
  <c r="EF75" i="127"/>
  <c r="L75" i="127"/>
  <c r="X75" i="127"/>
  <c r="BC75" i="127"/>
  <c r="BW75" i="127"/>
  <c r="AF75" i="127"/>
  <c r="AO75" i="127"/>
  <c r="BT75" i="127"/>
  <c r="CP75" i="127"/>
  <c r="AB75" i="127"/>
  <c r="DU75" i="127"/>
  <c r="EG75" i="127"/>
  <c r="DB75" i="127"/>
  <c r="AD75" i="127"/>
  <c r="DP75" i="127"/>
  <c r="DH75" i="127"/>
  <c r="AA75" i="127"/>
  <c r="BU75" i="127"/>
  <c r="K75" i="127"/>
  <c r="DK75" i="127"/>
  <c r="BD75" i="127"/>
  <c r="DV75" i="127"/>
  <c r="BK75" i="127"/>
  <c r="DF75" i="127"/>
  <c r="T75" i="127"/>
  <c r="AH75" i="127"/>
  <c r="AW75" i="127"/>
  <c r="CH75" i="127"/>
  <c r="BL75" i="127"/>
  <c r="BO75" i="127"/>
  <c r="AN75" i="127"/>
  <c r="DW75" i="127"/>
  <c r="S75" i="127"/>
  <c r="AC75" i="127"/>
  <c r="I75" i="127"/>
  <c r="DG75" i="127"/>
  <c r="DX75" i="127"/>
  <c r="BJ75" i="127"/>
  <c r="CM75" i="127"/>
  <c r="R75" i="127"/>
  <c r="CI75" i="127"/>
  <c r="BV75" i="127"/>
  <c r="BG75" i="127"/>
  <c r="DL75" i="127"/>
  <c r="CR75" i="127"/>
  <c r="AV75" i="127"/>
  <c r="CU75" i="127"/>
  <c r="EA75" i="127"/>
  <c r="CF75" i="127"/>
  <c r="CG75" i="127"/>
  <c r="BZ75" i="127"/>
  <c r="DO75" i="127"/>
  <c r="EC75" i="127"/>
  <c r="EJ75" i="127"/>
  <c r="EK75" i="127"/>
  <c r="EL75" i="127"/>
  <c r="EM75" i="127"/>
  <c r="EN75" i="127"/>
  <c r="EO75" i="127"/>
  <c r="N49" i="122"/>
  <c r="CS49" i="122"/>
  <c r="FY49" i="122" s="1"/>
  <c r="JE49" i="122" s="1"/>
  <c r="N52" i="122"/>
  <c r="CS52" i="122"/>
  <c r="FY52" i="122" s="1"/>
  <c r="JE52" i="122" s="1"/>
  <c r="O85" i="122"/>
  <c r="CU85" i="122" s="1"/>
  <c r="GA85" i="122" s="1"/>
  <c r="JG85" i="122" s="1"/>
  <c r="CT85" i="122"/>
  <c r="FZ85" i="122" s="1"/>
  <c r="JF85" i="122" s="1"/>
  <c r="GH105" i="87"/>
  <c r="GH84" i="87"/>
  <c r="GH154" i="87"/>
  <c r="IX44" i="122"/>
  <c r="IX9" i="122" s="1"/>
  <c r="FR9" i="122"/>
  <c r="CT70" i="122"/>
  <c r="FZ70" i="122" s="1"/>
  <c r="JF70" i="122" s="1"/>
  <c r="O70" i="122"/>
  <c r="CU70" i="122" s="1"/>
  <c r="GA70" i="122" s="1"/>
  <c r="JG70" i="122" s="1"/>
  <c r="GL88" i="122"/>
  <c r="GK10" i="122"/>
  <c r="GI55" i="87" s="1"/>
  <c r="GI54" i="87" s="1"/>
  <c r="K47" i="122"/>
  <c r="CP47" i="122"/>
  <c r="FV47" i="122" s="1"/>
  <c r="JB47" i="122" s="1"/>
  <c r="CS60" i="122"/>
  <c r="FY60" i="122" s="1"/>
  <c r="JE60" i="122" s="1"/>
  <c r="N60" i="122"/>
  <c r="L48" i="122"/>
  <c r="CQ48" i="122"/>
  <c r="FW48" i="122" s="1"/>
  <c r="JC48" i="122" s="1"/>
  <c r="CS51" i="122"/>
  <c r="FY51" i="122" s="1"/>
  <c r="JE51" i="122" s="1"/>
  <c r="N51" i="122"/>
  <c r="M62" i="122"/>
  <c r="CR62" i="122"/>
  <c r="FX62" i="122" s="1"/>
  <c r="JD62" i="122" s="1"/>
  <c r="FN105" i="87"/>
  <c r="FN154" i="87"/>
  <c r="FN84" i="87"/>
  <c r="L45" i="122"/>
  <c r="CQ45" i="122"/>
  <c r="FW45" i="122" s="1"/>
  <c r="JC45" i="122" s="1"/>
  <c r="BS23" i="127"/>
  <c r="BI23" i="127"/>
  <c r="N23" i="127"/>
  <c r="BX23" i="127"/>
  <c r="U23" i="127"/>
  <c r="BH23" i="127"/>
  <c r="BU23" i="127"/>
  <c r="BG23" i="127"/>
  <c r="CF23" i="127"/>
  <c r="E23" i="127"/>
  <c r="X23" i="127"/>
  <c r="AN23" i="127"/>
  <c r="AW23" i="127"/>
  <c r="AZ23" i="127"/>
  <c r="Y23" i="127"/>
  <c r="H23" i="127"/>
  <c r="I23" i="127"/>
  <c r="BA23" i="127"/>
  <c r="AM23" i="127"/>
  <c r="J23" i="127"/>
  <c r="BO23" i="127"/>
  <c r="AB23" i="127"/>
  <c r="AC23" i="127"/>
  <c r="AK23" i="127"/>
  <c r="CD23" i="127"/>
  <c r="Q23" i="127"/>
  <c r="AQ23" i="127"/>
  <c r="CB23" i="127"/>
  <c r="BV23" i="127"/>
  <c r="BY23" i="127"/>
  <c r="AR23" i="127"/>
  <c r="AH23" i="127"/>
  <c r="BT23" i="127"/>
  <c r="BN23" i="127"/>
  <c r="F23" i="127"/>
  <c r="BL23" i="127"/>
  <c r="BD23" i="127"/>
  <c r="AY23" i="127"/>
  <c r="AV23" i="127"/>
  <c r="V23" i="127"/>
  <c r="P23" i="127"/>
  <c r="BJ23" i="127"/>
  <c r="BZ23" i="127"/>
  <c r="AX23" i="127"/>
  <c r="BE23" i="127"/>
  <c r="BC23" i="127"/>
  <c r="AP23" i="127"/>
  <c r="AT23" i="127"/>
  <c r="AL23" i="127"/>
  <c r="BM23" i="127"/>
  <c r="BB23" i="127"/>
  <c r="CE23" i="127"/>
  <c r="G23" i="127"/>
  <c r="M23" i="127"/>
  <c r="BW23" i="127"/>
  <c r="CG23" i="127"/>
  <c r="BK23" i="127"/>
  <c r="AJ23" i="127"/>
  <c r="R23" i="127"/>
  <c r="AG23" i="127"/>
  <c r="T23" i="127"/>
  <c r="BP23" i="127"/>
  <c r="S23" i="127"/>
  <c r="AD23" i="127"/>
  <c r="K23" i="127"/>
  <c r="O23" i="127"/>
  <c r="CC23" i="127"/>
  <c r="Z23" i="127"/>
  <c r="AS23" i="127"/>
  <c r="CA23" i="127"/>
  <c r="L23" i="127"/>
  <c r="BR23" i="127"/>
  <c r="AO23" i="127"/>
  <c r="W23" i="127"/>
  <c r="BQ23" i="127"/>
  <c r="AA23" i="127"/>
  <c r="AF23" i="127"/>
  <c r="CH23" i="127"/>
  <c r="AI23" i="127"/>
  <c r="BF23" i="127"/>
  <c r="AE23" i="127"/>
  <c r="AU23" i="127"/>
  <c r="EQ69" i="127"/>
  <c r="EQ70" i="127"/>
  <c r="EQ71" i="127"/>
  <c r="EQ72" i="127"/>
  <c r="EQ73" i="127"/>
  <c r="EQ74" i="127"/>
  <c r="EQ75" i="127"/>
  <c r="ER7" i="127"/>
  <c r="EQ33" i="127"/>
  <c r="EQ34" i="127"/>
  <c r="F8" i="122"/>
  <c r="D55" i="87" s="1"/>
  <c r="J18" i="122"/>
  <c r="G21" i="122"/>
  <c r="ER6" i="128"/>
  <c r="CW6" i="128"/>
  <c r="DL6" i="128"/>
  <c r="DR6" i="128"/>
  <c r="DZ6" i="128"/>
  <c r="DM6" i="128"/>
  <c r="CY6" i="128"/>
  <c r="EA6" i="128"/>
  <c r="I7" i="128"/>
  <c r="EE6" i="128"/>
  <c r="DP6" i="128"/>
  <c r="DQ6" i="128"/>
  <c r="CX6" i="128"/>
  <c r="B11" i="127" a="1"/>
  <c r="B77" i="127" a="1"/>
  <c r="B59" i="127" a="1"/>
  <c r="B36" i="127" a="1"/>
  <c r="B47" i="127" a="1"/>
  <c r="B25" i="127" a="1"/>
  <c r="CT61" i="122" l="1"/>
  <c r="FZ61" i="122" s="1"/>
  <c r="JF61" i="122" s="1"/>
  <c r="O61" i="122"/>
  <c r="CU61" i="122" s="1"/>
  <c r="GA61" i="122" s="1"/>
  <c r="JG61" i="122" s="1"/>
  <c r="C59" i="122"/>
  <c r="C70" i="122"/>
  <c r="G28" i="128"/>
  <c r="F9" i="128"/>
  <c r="C67" i="122"/>
  <c r="CE32" i="128"/>
  <c r="CD9" i="128"/>
  <c r="C71" i="122"/>
  <c r="IY17" i="128"/>
  <c r="JG12" i="128"/>
  <c r="B77" i="127"/>
  <c r="ER77" i="127" s="1"/>
  <c r="B47" i="127"/>
  <c r="B25" i="127"/>
  <c r="B59" i="127"/>
  <c r="B36" i="127"/>
  <c r="ER36" i="127" s="1"/>
  <c r="GI105" i="87"/>
  <c r="GI154" i="87"/>
  <c r="GI84" i="87"/>
  <c r="O52" i="122"/>
  <c r="CU52" i="122" s="1"/>
  <c r="GA52" i="122" s="1"/>
  <c r="JG52" i="122" s="1"/>
  <c r="CT52" i="122"/>
  <c r="FZ52" i="122" s="1"/>
  <c r="JF52" i="122" s="1"/>
  <c r="J46" i="122"/>
  <c r="CO46" i="122"/>
  <c r="FU46" i="122" s="1"/>
  <c r="JA46" i="122" s="1"/>
  <c r="GM88" i="122"/>
  <c r="GL10" i="122"/>
  <c r="GJ55" i="87" s="1"/>
  <c r="GJ54" i="87" s="1"/>
  <c r="IU154" i="87"/>
  <c r="IU105" i="87"/>
  <c r="IU84" i="87"/>
  <c r="C69" i="122"/>
  <c r="N62" i="122"/>
  <c r="CS62" i="122"/>
  <c r="FY62" i="122" s="1"/>
  <c r="JE62" i="122" s="1"/>
  <c r="CT49" i="122"/>
  <c r="FZ49" i="122" s="1"/>
  <c r="JF49" i="122" s="1"/>
  <c r="O49" i="122"/>
  <c r="CU49" i="122" s="1"/>
  <c r="GA49" i="122" s="1"/>
  <c r="JG49" i="122" s="1"/>
  <c r="O51" i="122"/>
  <c r="CU51" i="122" s="1"/>
  <c r="GA51" i="122" s="1"/>
  <c r="JG51" i="122" s="1"/>
  <c r="CT51" i="122"/>
  <c r="FZ51" i="122" s="1"/>
  <c r="JF51" i="122" s="1"/>
  <c r="C57" i="122"/>
  <c r="FP55" i="87"/>
  <c r="FP54" i="87" s="1"/>
  <c r="N88" i="122"/>
  <c r="M10" i="122"/>
  <c r="IV55" i="87"/>
  <c r="IV54" i="87" s="1"/>
  <c r="FT44" i="122"/>
  <c r="CN9" i="122"/>
  <c r="M48" i="122"/>
  <c r="CR48" i="122"/>
  <c r="FX48" i="122" s="1"/>
  <c r="JD48" i="122" s="1"/>
  <c r="J44" i="122"/>
  <c r="CO44" i="122"/>
  <c r="I9" i="122"/>
  <c r="CK55" i="87"/>
  <c r="EI76" i="127"/>
  <c r="BB76" i="127"/>
  <c r="BP76" i="127"/>
  <c r="BN76" i="127"/>
  <c r="DO76" i="127"/>
  <c r="AY76" i="127"/>
  <c r="AF76" i="127"/>
  <c r="CH76" i="127"/>
  <c r="AT76" i="127"/>
  <c r="CL76" i="127"/>
  <c r="DS76" i="127"/>
  <c r="EE76" i="127"/>
  <c r="CC76" i="127"/>
  <c r="W76" i="127"/>
  <c r="Z76" i="127"/>
  <c r="BG76" i="127"/>
  <c r="DA76" i="127"/>
  <c r="CM76" i="127"/>
  <c r="BU76" i="127"/>
  <c r="DD76" i="127"/>
  <c r="AR76" i="127"/>
  <c r="DT76" i="127"/>
  <c r="EF76" i="127"/>
  <c r="AJ76" i="127"/>
  <c r="AD76" i="127"/>
  <c r="BR76" i="127"/>
  <c r="BM76" i="127"/>
  <c r="CS76" i="127"/>
  <c r="CT76" i="127"/>
  <c r="CA76" i="127"/>
  <c r="DI76" i="127"/>
  <c r="CW76" i="127"/>
  <c r="DU76" i="127"/>
  <c r="EG76" i="127"/>
  <c r="L76" i="127"/>
  <c r="BA76" i="127"/>
  <c r="DC76" i="127"/>
  <c r="AS76" i="127"/>
  <c r="CU76" i="127"/>
  <c r="CX76" i="127"/>
  <c r="BI76" i="127"/>
  <c r="DH76" i="127"/>
  <c r="M76" i="127"/>
  <c r="DV76" i="127"/>
  <c r="EH76" i="127"/>
  <c r="CI76" i="127"/>
  <c r="BL76" i="127"/>
  <c r="AN76" i="127"/>
  <c r="T76" i="127"/>
  <c r="AI76" i="127"/>
  <c r="CR76" i="127"/>
  <c r="Q76" i="127"/>
  <c r="BY76" i="127"/>
  <c r="DW76" i="127"/>
  <c r="CG76" i="127"/>
  <c r="AX76" i="127"/>
  <c r="CY76" i="127"/>
  <c r="AW76" i="127"/>
  <c r="DX76" i="127"/>
  <c r="BW76" i="127"/>
  <c r="CK76" i="127"/>
  <c r="AL76" i="127"/>
  <c r="AU76" i="127"/>
  <c r="DE76" i="127"/>
  <c r="BF76" i="127"/>
  <c r="BK76" i="127"/>
  <c r="CV76" i="127"/>
  <c r="BZ76" i="127"/>
  <c r="Y76" i="127"/>
  <c r="BV76" i="127"/>
  <c r="DF76" i="127"/>
  <c r="AQ76" i="127"/>
  <c r="BT76" i="127"/>
  <c r="DJ76" i="127"/>
  <c r="BO76" i="127"/>
  <c r="DG76" i="127"/>
  <c r="BD76" i="127"/>
  <c r="DQ76" i="127"/>
  <c r="CO76" i="127"/>
  <c r="AP76" i="127"/>
  <c r="BJ76" i="127"/>
  <c r="O76" i="127"/>
  <c r="AE76" i="127"/>
  <c r="CP76" i="127"/>
  <c r="CD76" i="127"/>
  <c r="DB76" i="127"/>
  <c r="DN76" i="127"/>
  <c r="CF76" i="127"/>
  <c r="AZ76" i="127"/>
  <c r="EA76" i="127"/>
  <c r="AC76" i="127"/>
  <c r="P76" i="127"/>
  <c r="EB76" i="127"/>
  <c r="N76" i="127"/>
  <c r="V76" i="127"/>
  <c r="EC76" i="127"/>
  <c r="BE76" i="127"/>
  <c r="BQ76" i="127"/>
  <c r="AM76" i="127"/>
  <c r="CE76" i="127"/>
  <c r="AH76" i="127"/>
  <c r="DR76" i="127"/>
  <c r="BS76" i="127"/>
  <c r="U76" i="127"/>
  <c r="S76" i="127"/>
  <c r="DL76" i="127"/>
  <c r="K76" i="127"/>
  <c r="CN76" i="127"/>
  <c r="R76" i="127"/>
  <c r="BX76" i="127"/>
  <c r="AV76" i="127"/>
  <c r="AA76" i="127"/>
  <c r="DY76" i="127"/>
  <c r="EJ76" i="127"/>
  <c r="CB76" i="127"/>
  <c r="DP76" i="127"/>
  <c r="CJ76" i="127"/>
  <c r="BH76" i="127"/>
  <c r="DZ76" i="127"/>
  <c r="DK76" i="127"/>
  <c r="AG76" i="127"/>
  <c r="AB76" i="127"/>
  <c r="AK76" i="127"/>
  <c r="X76" i="127"/>
  <c r="DM76" i="127"/>
  <c r="AO76" i="127"/>
  <c r="J76" i="127"/>
  <c r="CZ76" i="127"/>
  <c r="BC76" i="127"/>
  <c r="ED76" i="127"/>
  <c r="CQ76" i="127"/>
  <c r="EK76" i="127"/>
  <c r="EL76" i="127"/>
  <c r="EM76" i="127"/>
  <c r="EN76" i="127"/>
  <c r="EO76" i="127"/>
  <c r="EP76" i="127"/>
  <c r="IY44" i="122"/>
  <c r="IY9" i="122" s="1"/>
  <c r="FS9" i="122"/>
  <c r="AT24" i="127"/>
  <c r="CG24" i="127"/>
  <c r="Z24" i="127"/>
  <c r="AR24" i="127"/>
  <c r="BE24" i="127"/>
  <c r="AL24" i="127"/>
  <c r="BM24" i="127"/>
  <c r="BV24" i="127"/>
  <c r="H24" i="127"/>
  <c r="CE24" i="127"/>
  <c r="AK24" i="127"/>
  <c r="Q24" i="127"/>
  <c r="V24" i="127"/>
  <c r="AW24" i="127"/>
  <c r="AJ24" i="127"/>
  <c r="G24" i="127"/>
  <c r="BF24" i="127"/>
  <c r="CF24" i="127"/>
  <c r="BN24" i="127"/>
  <c r="X24" i="127"/>
  <c r="CC24" i="127"/>
  <c r="Y24" i="127"/>
  <c r="BA24" i="127"/>
  <c r="W24" i="127"/>
  <c r="AC24" i="127"/>
  <c r="AZ24" i="127"/>
  <c r="J24" i="127"/>
  <c r="BO24" i="127"/>
  <c r="BU24" i="127"/>
  <c r="BH24" i="127"/>
  <c r="AF24" i="127"/>
  <c r="BY24" i="127"/>
  <c r="BL24" i="127"/>
  <c r="U24" i="127"/>
  <c r="AA24" i="127"/>
  <c r="CB24" i="127"/>
  <c r="BQ24" i="127"/>
  <c r="BX24" i="127"/>
  <c r="F24" i="127"/>
  <c r="AP24" i="127"/>
  <c r="AH24" i="127"/>
  <c r="S24" i="127"/>
  <c r="CA24" i="127"/>
  <c r="CH24" i="127"/>
  <c r="M24" i="127"/>
  <c r="L24" i="127"/>
  <c r="BZ24" i="127"/>
  <c r="AO24" i="127"/>
  <c r="BJ24" i="127"/>
  <c r="BT24" i="127"/>
  <c r="AG24" i="127"/>
  <c r="AD24" i="127"/>
  <c r="BR24" i="127"/>
  <c r="O24" i="127"/>
  <c r="AM24" i="127"/>
  <c r="AS24" i="127"/>
  <c r="BB24" i="127"/>
  <c r="BW24" i="127"/>
  <c r="BI24" i="127"/>
  <c r="I24" i="127"/>
  <c r="AU24" i="127"/>
  <c r="N24" i="127"/>
  <c r="BC24" i="127"/>
  <c r="BG24" i="127"/>
  <c r="AQ24" i="127"/>
  <c r="AI24" i="127"/>
  <c r="AE24" i="127"/>
  <c r="R24" i="127"/>
  <c r="BP24" i="127"/>
  <c r="T24" i="127"/>
  <c r="BS24" i="127"/>
  <c r="AB24" i="127"/>
  <c r="CD24" i="127"/>
  <c r="AY24" i="127"/>
  <c r="BK24" i="127"/>
  <c r="P24" i="127"/>
  <c r="AV24" i="127"/>
  <c r="BD24" i="127"/>
  <c r="AN24" i="127"/>
  <c r="K24" i="127"/>
  <c r="AX24" i="127"/>
  <c r="C64" i="122"/>
  <c r="C85" i="122"/>
  <c r="CT53" i="122"/>
  <c r="FZ53" i="122" s="1"/>
  <c r="JF53" i="122" s="1"/>
  <c r="O53" i="122"/>
  <c r="CU53" i="122" s="1"/>
  <c r="GA53" i="122" s="1"/>
  <c r="JG53" i="122" s="1"/>
  <c r="FO154" i="87"/>
  <c r="FO84" i="87"/>
  <c r="FO105" i="87"/>
  <c r="O60" i="122"/>
  <c r="CU60" i="122" s="1"/>
  <c r="GA60" i="122" s="1"/>
  <c r="JG60" i="122" s="1"/>
  <c r="CT60" i="122"/>
  <c r="FZ60" i="122" s="1"/>
  <c r="JF60" i="122" s="1"/>
  <c r="N63" i="122"/>
  <c r="CS63" i="122"/>
  <c r="FY63" i="122" s="1"/>
  <c r="JE63" i="122" s="1"/>
  <c r="O58" i="122"/>
  <c r="CU58" i="122" s="1"/>
  <c r="GA58" i="122" s="1"/>
  <c r="JG58" i="122" s="1"/>
  <c r="CT58" i="122"/>
  <c r="FZ58" i="122" s="1"/>
  <c r="JF58" i="122" s="1"/>
  <c r="M45" i="122"/>
  <c r="CR45" i="122"/>
  <c r="FX45" i="122" s="1"/>
  <c r="JD45" i="122" s="1"/>
  <c r="L47" i="122"/>
  <c r="CQ47" i="122"/>
  <c r="FW47" i="122" s="1"/>
  <c r="JC47" i="122" s="1"/>
  <c r="O50" i="122"/>
  <c r="CU50" i="122" s="1"/>
  <c r="GA50" i="122" s="1"/>
  <c r="JG50" i="122" s="1"/>
  <c r="CT50" i="122"/>
  <c r="FZ50" i="122" s="1"/>
  <c r="JF50" i="122" s="1"/>
  <c r="CT54" i="122"/>
  <c r="FZ54" i="122" s="1"/>
  <c r="JF54" i="122" s="1"/>
  <c r="O54" i="122"/>
  <c r="CU54" i="122" s="1"/>
  <c r="GA54" i="122" s="1"/>
  <c r="JG54" i="122" s="1"/>
  <c r="DW35" i="127"/>
  <c r="DL35" i="127"/>
  <c r="CV35" i="127"/>
  <c r="DB35" i="127"/>
  <c r="DT35" i="127"/>
  <c r="CY35" i="127"/>
  <c r="DM35" i="127"/>
  <c r="CK35" i="127"/>
  <c r="DC35" i="127"/>
  <c r="DN35" i="127"/>
  <c r="CT35" i="127"/>
  <c r="DP35" i="127"/>
  <c r="CZ35" i="127"/>
  <c r="DU35" i="127"/>
  <c r="DH35" i="127"/>
  <c r="DV35" i="127"/>
  <c r="CQ35" i="127"/>
  <c r="DG35" i="127"/>
  <c r="CX35" i="127"/>
  <c r="DQ35" i="127"/>
  <c r="DE35" i="127"/>
  <c r="CP35" i="127"/>
  <c r="DA35" i="127"/>
  <c r="DR35" i="127"/>
  <c r="CS35" i="127"/>
  <c r="DK35" i="127"/>
  <c r="DI35" i="127"/>
  <c r="CO35" i="127"/>
  <c r="DJ35" i="127"/>
  <c r="CU35" i="127"/>
  <c r="CM35" i="127"/>
  <c r="DF35" i="127"/>
  <c r="DO35" i="127"/>
  <c r="DX35" i="127"/>
  <c r="CL35" i="127"/>
  <c r="DD35" i="127"/>
  <c r="DS35" i="127"/>
  <c r="CN35" i="127"/>
  <c r="CR35" i="127"/>
  <c r="CW35" i="127"/>
  <c r="DY35" i="127"/>
  <c r="DZ35" i="127"/>
  <c r="EA35" i="127"/>
  <c r="EB35" i="127"/>
  <c r="EC35" i="127"/>
  <c r="ED35" i="127"/>
  <c r="EE35" i="127"/>
  <c r="EF35" i="127"/>
  <c r="EG35" i="127"/>
  <c r="EH35" i="127"/>
  <c r="EI35" i="127"/>
  <c r="EJ35" i="127"/>
  <c r="EK35" i="127"/>
  <c r="EL35" i="127"/>
  <c r="EM35" i="127"/>
  <c r="EN35" i="127"/>
  <c r="EO35" i="127"/>
  <c r="EP35" i="127"/>
  <c r="ER69" i="127"/>
  <c r="ER71" i="127"/>
  <c r="ER70" i="127"/>
  <c r="ER72" i="127"/>
  <c r="ER73" i="127"/>
  <c r="ER74" i="127"/>
  <c r="ER75" i="127"/>
  <c r="ER76" i="127"/>
  <c r="ES7" i="127"/>
  <c r="ER34" i="127"/>
  <c r="ER33" i="127"/>
  <c r="ER35" i="127"/>
  <c r="B11" i="127"/>
  <c r="G8" i="122"/>
  <c r="E55" i="87" s="1"/>
  <c r="H21" i="122"/>
  <c r="K18" i="122"/>
  <c r="DI6" i="128"/>
  <c r="FD6" i="128"/>
  <c r="EB6" i="128"/>
  <c r="DY6" i="128"/>
  <c r="EL6" i="128"/>
  <c r="EQ6" i="128"/>
  <c r="J7" i="128"/>
  <c r="ED6" i="128"/>
  <c r="DK6" i="128"/>
  <c r="EC6" i="128"/>
  <c r="DX6" i="128"/>
  <c r="DJ6" i="128"/>
  <c r="EM6" i="128"/>
  <c r="B60" i="127" a="1"/>
  <c r="B78" i="127" a="1"/>
  <c r="B12" i="127" a="1"/>
  <c r="B37" i="127" a="1"/>
  <c r="B48" i="127" a="1"/>
  <c r="B26" i="127" a="1"/>
  <c r="C61" i="122" l="1"/>
  <c r="H28" i="128"/>
  <c r="G9" i="128"/>
  <c r="C49" i="122"/>
  <c r="CF32" i="128"/>
  <c r="CE9" i="128"/>
  <c r="C53" i="122"/>
  <c r="JH12" i="128"/>
  <c r="IZ17" i="128"/>
  <c r="B48" i="127"/>
  <c r="B60" i="127"/>
  <c r="B37" i="127"/>
  <c r="ES37" i="127" s="1"/>
  <c r="B78" i="127"/>
  <c r="ES78" i="127" s="1"/>
  <c r="B26" i="127"/>
  <c r="C51" i="122"/>
  <c r="FQ55" i="87"/>
  <c r="FQ54" i="87" s="1"/>
  <c r="C52" i="122"/>
  <c r="O88" i="122"/>
  <c r="O10" i="122" s="1"/>
  <c r="N10" i="122"/>
  <c r="AM25" i="127"/>
  <c r="BD25" i="127"/>
  <c r="BB25" i="127"/>
  <c r="J25" i="127"/>
  <c r="CF25" i="127"/>
  <c r="U25" i="127"/>
  <c r="BP25" i="127"/>
  <c r="AR25" i="127"/>
  <c r="X25" i="127"/>
  <c r="AF25" i="127"/>
  <c r="V25" i="127"/>
  <c r="AA25" i="127"/>
  <c r="W25" i="127"/>
  <c r="AH25" i="127"/>
  <c r="AS25" i="127"/>
  <c r="BZ25" i="127"/>
  <c r="BS25" i="127"/>
  <c r="BK25" i="127"/>
  <c r="CB25" i="127"/>
  <c r="AK25" i="127"/>
  <c r="Z25" i="127"/>
  <c r="O25" i="127"/>
  <c r="AE25" i="127"/>
  <c r="AP25" i="127"/>
  <c r="AN25" i="127"/>
  <c r="AY25" i="127"/>
  <c r="CA25" i="127"/>
  <c r="AU25" i="127"/>
  <c r="BF25" i="127"/>
  <c r="R25" i="127"/>
  <c r="T25" i="127"/>
  <c r="BO25" i="127"/>
  <c r="BM25" i="127"/>
  <c r="BC25" i="127"/>
  <c r="CG25" i="127"/>
  <c r="BH25" i="127"/>
  <c r="BA25" i="127"/>
  <c r="AB25" i="127"/>
  <c r="K25" i="127"/>
  <c r="BY25" i="127"/>
  <c r="CE25" i="127"/>
  <c r="CD25" i="127"/>
  <c r="P25" i="127"/>
  <c r="Y25" i="127"/>
  <c r="BI25" i="127"/>
  <c r="BT25" i="127"/>
  <c r="N25" i="127"/>
  <c r="BG25" i="127"/>
  <c r="AW25" i="127"/>
  <c r="AX25" i="127"/>
  <c r="I25" i="127"/>
  <c r="BW25" i="127"/>
  <c r="BR25" i="127"/>
  <c r="BQ25" i="127"/>
  <c r="BV25" i="127"/>
  <c r="AL25" i="127"/>
  <c r="M25" i="127"/>
  <c r="BU25" i="127"/>
  <c r="AZ25" i="127"/>
  <c r="Q25" i="127"/>
  <c r="BN25" i="127"/>
  <c r="AQ25" i="127"/>
  <c r="AD25" i="127"/>
  <c r="CH25" i="127"/>
  <c r="AC25" i="127"/>
  <c r="AJ25" i="127"/>
  <c r="BX25" i="127"/>
  <c r="L25" i="127"/>
  <c r="AG25" i="127"/>
  <c r="CC25" i="127"/>
  <c r="AO25" i="127"/>
  <c r="BJ25" i="127"/>
  <c r="AI25" i="127"/>
  <c r="G25" i="127"/>
  <c r="S25" i="127"/>
  <c r="BE25" i="127"/>
  <c r="AV25" i="127"/>
  <c r="H25" i="127"/>
  <c r="BL25" i="127"/>
  <c r="AT25" i="127"/>
  <c r="FP84" i="87"/>
  <c r="FP105" i="87"/>
  <c r="FP154" i="87"/>
  <c r="GJ105" i="87"/>
  <c r="GJ154" i="87"/>
  <c r="GJ84" i="87"/>
  <c r="FU44" i="122"/>
  <c r="CO9" i="122"/>
  <c r="M47" i="122"/>
  <c r="CR47" i="122"/>
  <c r="FX47" i="122" s="1"/>
  <c r="JD47" i="122" s="1"/>
  <c r="CP44" i="122"/>
  <c r="K44" i="122"/>
  <c r="J9" i="122"/>
  <c r="K46" i="122"/>
  <c r="CP46" i="122"/>
  <c r="FV46" i="122" s="1"/>
  <c r="JB46" i="122" s="1"/>
  <c r="N45" i="122"/>
  <c r="CS45" i="122"/>
  <c r="FY45" i="122" s="1"/>
  <c r="JE45" i="122" s="1"/>
  <c r="IW55" i="87"/>
  <c r="IW54" i="87" s="1"/>
  <c r="N48" i="122"/>
  <c r="CS48" i="122"/>
  <c r="FY48" i="122" s="1"/>
  <c r="C58" i="122"/>
  <c r="CL55" i="87"/>
  <c r="CT62" i="122"/>
  <c r="FZ62" i="122" s="1"/>
  <c r="JF62" i="122" s="1"/>
  <c r="O62" i="122"/>
  <c r="CU62" i="122" s="1"/>
  <c r="GA62" i="122" s="1"/>
  <c r="JG62" i="122" s="1"/>
  <c r="IZ44" i="122"/>
  <c r="IZ9" i="122" s="1"/>
  <c r="FT9" i="122"/>
  <c r="CT63" i="122"/>
  <c r="FZ63" i="122" s="1"/>
  <c r="JF63" i="122" s="1"/>
  <c r="O63" i="122"/>
  <c r="CU63" i="122" s="1"/>
  <c r="GA63" i="122" s="1"/>
  <c r="JG63" i="122" s="1"/>
  <c r="IV84" i="87"/>
  <c r="IV105" i="87"/>
  <c r="IV154" i="87"/>
  <c r="DX36" i="127"/>
  <c r="DD36" i="127"/>
  <c r="CV36" i="127"/>
  <c r="CZ36" i="127"/>
  <c r="DT36" i="127"/>
  <c r="CT36" i="127"/>
  <c r="CN36" i="127"/>
  <c r="DI36" i="127"/>
  <c r="DP36" i="127"/>
  <c r="CR36" i="127"/>
  <c r="DA36" i="127"/>
  <c r="CO36" i="127"/>
  <c r="CW36" i="127"/>
  <c r="DE36" i="127"/>
  <c r="DU36" i="127"/>
  <c r="CQ36" i="127"/>
  <c r="DW36" i="127"/>
  <c r="DR36" i="127"/>
  <c r="DO36" i="127"/>
  <c r="DJ36" i="127"/>
  <c r="DN36" i="127"/>
  <c r="DK36" i="127"/>
  <c r="DF36" i="127"/>
  <c r="DY36" i="127"/>
  <c r="DC36" i="127"/>
  <c r="CU36" i="127"/>
  <c r="CP36" i="127"/>
  <c r="DQ36" i="127"/>
  <c r="CY36" i="127"/>
  <c r="DH36" i="127"/>
  <c r="CX36" i="127"/>
  <c r="DS36" i="127"/>
  <c r="CL36" i="127"/>
  <c r="CM36" i="127"/>
  <c r="DB36" i="127"/>
  <c r="DM36" i="127"/>
  <c r="DV36" i="127"/>
  <c r="CS36" i="127"/>
  <c r="DG36" i="127"/>
  <c r="DL36" i="127"/>
  <c r="DZ36" i="127"/>
  <c r="EA36" i="127"/>
  <c r="EB36" i="127"/>
  <c r="EC36" i="127"/>
  <c r="ED36" i="127"/>
  <c r="EE36" i="127"/>
  <c r="EF36" i="127"/>
  <c r="EG36" i="127"/>
  <c r="EH36" i="127"/>
  <c r="EI36" i="127"/>
  <c r="EJ36" i="127"/>
  <c r="EK36" i="127"/>
  <c r="EL36" i="127"/>
  <c r="EM36" i="127"/>
  <c r="EN36" i="127"/>
  <c r="EO36" i="127"/>
  <c r="EP36" i="127"/>
  <c r="EQ36" i="127"/>
  <c r="C54" i="122"/>
  <c r="C60" i="122"/>
  <c r="C50" i="122"/>
  <c r="GM10" i="122"/>
  <c r="GK55" i="87" s="1"/>
  <c r="GK54" i="87" s="1"/>
  <c r="EJ77" i="127"/>
  <c r="AU77" i="127"/>
  <c r="BV77" i="127"/>
  <c r="AY77" i="127"/>
  <c r="Q77" i="127"/>
  <c r="X77" i="127"/>
  <c r="AS77" i="127"/>
  <c r="CP77" i="127"/>
  <c r="CZ77" i="127"/>
  <c r="O77" i="127"/>
  <c r="AI77" i="127"/>
  <c r="EB77" i="127"/>
  <c r="BU77" i="127"/>
  <c r="CE77" i="127"/>
  <c r="BT77" i="127"/>
  <c r="P77" i="127"/>
  <c r="DG77" i="127"/>
  <c r="BR77" i="127"/>
  <c r="DD77" i="127"/>
  <c r="CD77" i="127"/>
  <c r="DB77" i="127"/>
  <c r="BJ77" i="127"/>
  <c r="EC77" i="127"/>
  <c r="L77" i="127"/>
  <c r="DE77" i="127"/>
  <c r="AW77" i="127"/>
  <c r="DH77" i="127"/>
  <c r="DI77" i="127"/>
  <c r="CQ77" i="127"/>
  <c r="DP77" i="127"/>
  <c r="DC77" i="127"/>
  <c r="N77" i="127"/>
  <c r="CC77" i="127"/>
  <c r="ED77" i="127"/>
  <c r="DJ77" i="127"/>
  <c r="S77" i="127"/>
  <c r="BP77" i="127"/>
  <c r="AF77" i="127"/>
  <c r="R77" i="127"/>
  <c r="DQ77" i="127"/>
  <c r="AR77" i="127"/>
  <c r="U77" i="127"/>
  <c r="Y77" i="127"/>
  <c r="DS77" i="127"/>
  <c r="EE77" i="127"/>
  <c r="CG77" i="127"/>
  <c r="BY77" i="127"/>
  <c r="BC77" i="127"/>
  <c r="DK77" i="127"/>
  <c r="CX77" i="127"/>
  <c r="AO77" i="127"/>
  <c r="BL77" i="127"/>
  <c r="AP77" i="127"/>
  <c r="CB77" i="127"/>
  <c r="DZ77" i="127"/>
  <c r="V77" i="127"/>
  <c r="AK77" i="127"/>
  <c r="BH77" i="127"/>
  <c r="CY77" i="127"/>
  <c r="BA77" i="127"/>
  <c r="EA77" i="127"/>
  <c r="CA77" i="127"/>
  <c r="CH77" i="127"/>
  <c r="DM77" i="127"/>
  <c r="BS77" i="127"/>
  <c r="CT77" i="127"/>
  <c r="BX77" i="127"/>
  <c r="BB77" i="127"/>
  <c r="CM77" i="127"/>
  <c r="AL77" i="127"/>
  <c r="DT77" i="127"/>
  <c r="EF77" i="127"/>
  <c r="EK77" i="127"/>
  <c r="DF77" i="127"/>
  <c r="AX77" i="127"/>
  <c r="CK77" i="127"/>
  <c r="CS77" i="127"/>
  <c r="BN77" i="127"/>
  <c r="AN77" i="127"/>
  <c r="AV77" i="127"/>
  <c r="BE77" i="127"/>
  <c r="CO77" i="127"/>
  <c r="DU77" i="127"/>
  <c r="EG77" i="127"/>
  <c r="CN77" i="127"/>
  <c r="M77" i="127"/>
  <c r="AH77" i="127"/>
  <c r="AQ77" i="127"/>
  <c r="BQ77" i="127"/>
  <c r="BK77" i="127"/>
  <c r="K77" i="127"/>
  <c r="Z77" i="127"/>
  <c r="CI77" i="127"/>
  <c r="DV77" i="127"/>
  <c r="EH77" i="127"/>
  <c r="BO77" i="127"/>
  <c r="CJ77" i="127"/>
  <c r="BG77" i="127"/>
  <c r="CV77" i="127"/>
  <c r="AE77" i="127"/>
  <c r="DR77" i="127"/>
  <c r="T77" i="127"/>
  <c r="AG77" i="127"/>
  <c r="BD77" i="127"/>
  <c r="DW77" i="127"/>
  <c r="EI77" i="127"/>
  <c r="CF77" i="127"/>
  <c r="DN77" i="127"/>
  <c r="AZ77" i="127"/>
  <c r="DA77" i="127"/>
  <c r="AD77" i="127"/>
  <c r="DO77" i="127"/>
  <c r="DX77" i="127"/>
  <c r="AT77" i="127"/>
  <c r="AB77" i="127"/>
  <c r="AJ77" i="127"/>
  <c r="CW77" i="127"/>
  <c r="AM77" i="127"/>
  <c r="DY77" i="127"/>
  <c r="DL77" i="127"/>
  <c r="AA77" i="127"/>
  <c r="BF77" i="127"/>
  <c r="CL77" i="127"/>
  <c r="BW77" i="127"/>
  <c r="BZ77" i="127"/>
  <c r="W77" i="127"/>
  <c r="AC77" i="127"/>
  <c r="CU77" i="127"/>
  <c r="CR77" i="127"/>
  <c r="BI77" i="127"/>
  <c r="BM77" i="127"/>
  <c r="EL77" i="127"/>
  <c r="EM77" i="127"/>
  <c r="EN77" i="127"/>
  <c r="EO77" i="127"/>
  <c r="EP77" i="127"/>
  <c r="EQ77" i="127"/>
  <c r="ES71" i="127"/>
  <c r="ES70" i="127"/>
  <c r="ES69" i="127"/>
  <c r="ES72" i="127"/>
  <c r="ES73" i="127"/>
  <c r="ES74" i="127"/>
  <c r="ES75" i="127"/>
  <c r="ES76" i="127"/>
  <c r="ES77" i="127"/>
  <c r="ET7" i="127"/>
  <c r="ES33" i="127"/>
  <c r="ES34" i="127"/>
  <c r="ES35" i="127"/>
  <c r="ES36" i="127"/>
  <c r="C11" i="127"/>
  <c r="D11" i="127"/>
  <c r="EO11" i="127"/>
  <c r="EC11" i="127"/>
  <c r="EI11" i="127"/>
  <c r="DV11" i="127"/>
  <c r="EH11" i="127"/>
  <c r="DU11" i="127"/>
  <c r="EL11" i="127"/>
  <c r="DW11" i="127"/>
  <c r="ED11" i="127"/>
  <c r="EA11" i="127"/>
  <c r="ES11" i="127"/>
  <c r="EB11" i="127"/>
  <c r="ER11" i="127"/>
  <c r="DZ11" i="127"/>
  <c r="DX11" i="127"/>
  <c r="EQ11" i="127"/>
  <c r="DT11" i="127"/>
  <c r="EP11" i="127"/>
  <c r="DY11" i="127"/>
  <c r="DS11" i="127"/>
  <c r="EN11" i="127"/>
  <c r="EM11" i="127"/>
  <c r="EK11" i="127"/>
  <c r="EJ11" i="127"/>
  <c r="EG11" i="127"/>
  <c r="EF11" i="127"/>
  <c r="EE11" i="127"/>
  <c r="B12" i="127"/>
  <c r="H8" i="122"/>
  <c r="F55" i="87" s="1"/>
  <c r="L18" i="122"/>
  <c r="I21" i="122"/>
  <c r="FP6" i="128"/>
  <c r="DU6" i="128"/>
  <c r="FC6" i="128"/>
  <c r="EJ6" i="128"/>
  <c r="EX6" i="128"/>
  <c r="EP6" i="128"/>
  <c r="EK6" i="128"/>
  <c r="K7" i="128"/>
  <c r="DW6" i="128"/>
  <c r="EY6" i="128"/>
  <c r="EN6" i="128"/>
  <c r="DV6" i="128"/>
  <c r="EO6" i="128"/>
  <c r="B49" i="127" a="1"/>
  <c r="B61" i="127" a="1"/>
  <c r="B80" i="127" a="1"/>
  <c r="B79" i="127" a="1"/>
  <c r="B38" i="127" a="1"/>
  <c r="B13" i="127" a="1"/>
  <c r="B27" i="127" a="1"/>
  <c r="I28" i="128" l="1"/>
  <c r="H9" i="128"/>
  <c r="C62" i="122"/>
  <c r="C63" i="122"/>
  <c r="CG32" i="128"/>
  <c r="CF9" i="128"/>
  <c r="JA17" i="128"/>
  <c r="JI12" i="128"/>
  <c r="B79" i="127"/>
  <c r="ET79" i="127" s="1"/>
  <c r="B49" i="127"/>
  <c r="B61" i="127"/>
  <c r="B27" i="127"/>
  <c r="B80" i="127"/>
  <c r="ET80" i="127" s="1"/>
  <c r="B38" i="127"/>
  <c r="ET38" i="127" s="1"/>
  <c r="FR55" i="87"/>
  <c r="FR54" i="87" s="1"/>
  <c r="IX55" i="87"/>
  <c r="IX54" i="87" s="1"/>
  <c r="FQ105" i="87"/>
  <c r="FQ84" i="87"/>
  <c r="FQ154" i="87"/>
  <c r="CQ44" i="122"/>
  <c r="L44" i="122"/>
  <c r="K9" i="122"/>
  <c r="C88" i="122"/>
  <c r="FV44" i="122"/>
  <c r="CP9" i="122"/>
  <c r="GK84" i="87"/>
  <c r="GK105" i="87"/>
  <c r="GK154" i="87"/>
  <c r="H26" i="127"/>
  <c r="CF26" i="127"/>
  <c r="I26" i="127"/>
  <c r="AG26" i="127"/>
  <c r="AF26" i="127"/>
  <c r="BA26" i="127"/>
  <c r="L26" i="127"/>
  <c r="BD26" i="127"/>
  <c r="BM26" i="127"/>
  <c r="BH26" i="127"/>
  <c r="M26" i="127"/>
  <c r="V26" i="127"/>
  <c r="AX26" i="127"/>
  <c r="AZ26" i="127"/>
  <c r="BK26" i="127"/>
  <c r="N26" i="127"/>
  <c r="CA26" i="127"/>
  <c r="CD26" i="127"/>
  <c r="BR26" i="127"/>
  <c r="AP26" i="127"/>
  <c r="W26" i="127"/>
  <c r="BU26" i="127"/>
  <c r="X26" i="127"/>
  <c r="AE26" i="127"/>
  <c r="AH26" i="127"/>
  <c r="S26" i="127"/>
  <c r="AU26" i="127"/>
  <c r="AD26" i="127"/>
  <c r="AK26" i="127"/>
  <c r="AY26" i="127"/>
  <c r="AM26" i="127"/>
  <c r="AA26" i="127"/>
  <c r="AJ26" i="127"/>
  <c r="BY26" i="127"/>
  <c r="AB26" i="127"/>
  <c r="BV26" i="127"/>
  <c r="Z26" i="127"/>
  <c r="BC26" i="127"/>
  <c r="AV26" i="127"/>
  <c r="U26" i="127"/>
  <c r="AS26" i="127"/>
  <c r="CC26" i="127"/>
  <c r="AO26" i="127"/>
  <c r="AI26" i="127"/>
  <c r="AL26" i="127"/>
  <c r="AC26" i="127"/>
  <c r="BS26" i="127"/>
  <c r="AT26" i="127"/>
  <c r="BL26" i="127"/>
  <c r="AN26" i="127"/>
  <c r="CG26" i="127"/>
  <c r="BQ26" i="127"/>
  <c r="AR26" i="127"/>
  <c r="BT26" i="127"/>
  <c r="BO26" i="127"/>
  <c r="T26" i="127"/>
  <c r="Y26" i="127"/>
  <c r="BP26" i="127"/>
  <c r="CE26" i="127"/>
  <c r="O26" i="127"/>
  <c r="BG26" i="127"/>
  <c r="CB26" i="127"/>
  <c r="BI26" i="127"/>
  <c r="BX26" i="127"/>
  <c r="BN26" i="127"/>
  <c r="R26" i="127"/>
  <c r="BZ26" i="127"/>
  <c r="AW26" i="127"/>
  <c r="BE26" i="127"/>
  <c r="BW26" i="127"/>
  <c r="K26" i="127"/>
  <c r="Q26" i="127"/>
  <c r="CH26" i="127"/>
  <c r="BJ26" i="127"/>
  <c r="P26" i="127"/>
  <c r="BF26" i="127"/>
  <c r="AQ26" i="127"/>
  <c r="BB26" i="127"/>
  <c r="J26" i="127"/>
  <c r="L46" i="122"/>
  <c r="CQ46" i="122"/>
  <c r="FW46" i="122" s="1"/>
  <c r="JC46" i="122" s="1"/>
  <c r="JE48" i="122"/>
  <c r="N47" i="122"/>
  <c r="CS47" i="122"/>
  <c r="FY47" i="122" s="1"/>
  <c r="JE47" i="122" s="1"/>
  <c r="AM78" i="127"/>
  <c r="CK78" i="127"/>
  <c r="CC78" i="127"/>
  <c r="DK78" i="127"/>
  <c r="DI78" i="127"/>
  <c r="AG78" i="127"/>
  <c r="AC78" i="127"/>
  <c r="AV78" i="127"/>
  <c r="M78" i="127"/>
  <c r="DW78" i="127"/>
  <c r="EI78" i="127"/>
  <c r="BP78" i="127"/>
  <c r="CP78" i="127"/>
  <c r="AH78" i="127"/>
  <c r="AA78" i="127"/>
  <c r="CX78" i="127"/>
  <c r="DG78" i="127"/>
  <c r="AB78" i="127"/>
  <c r="AS78" i="127"/>
  <c r="BL78" i="127"/>
  <c r="DX78" i="127"/>
  <c r="EJ78" i="127"/>
  <c r="AL78" i="127"/>
  <c r="AX78" i="127"/>
  <c r="BI78" i="127"/>
  <c r="AZ78" i="127"/>
  <c r="DN78" i="127"/>
  <c r="BJ78" i="127"/>
  <c r="CV78" i="127"/>
  <c r="CA78" i="127"/>
  <c r="DL78" i="127"/>
  <c r="DY78" i="127"/>
  <c r="EK78" i="127"/>
  <c r="AT78" i="127"/>
  <c r="BY78" i="127"/>
  <c r="CW78" i="127"/>
  <c r="AU78" i="127"/>
  <c r="DC78" i="127"/>
  <c r="CZ78" i="127"/>
  <c r="DA78" i="127"/>
  <c r="Q78" i="127"/>
  <c r="BE78" i="127"/>
  <c r="DZ78" i="127"/>
  <c r="P78" i="127"/>
  <c r="DR78" i="127"/>
  <c r="CH78" i="127"/>
  <c r="BF78" i="127"/>
  <c r="CF78" i="127"/>
  <c r="X78" i="127"/>
  <c r="AK78" i="127"/>
  <c r="DS78" i="127"/>
  <c r="DH78" i="127"/>
  <c r="BZ78" i="127"/>
  <c r="CR78" i="127"/>
  <c r="CN78" i="127"/>
  <c r="CM78" i="127"/>
  <c r="DT78" i="127"/>
  <c r="CO78" i="127"/>
  <c r="BV78" i="127"/>
  <c r="BR78" i="127"/>
  <c r="CD78" i="127"/>
  <c r="DU78" i="127"/>
  <c r="CQ78" i="127"/>
  <c r="O78" i="127"/>
  <c r="BW78" i="127"/>
  <c r="AE78" i="127"/>
  <c r="EH78" i="127"/>
  <c r="BX78" i="127"/>
  <c r="Z78" i="127"/>
  <c r="BG78" i="127"/>
  <c r="CG78" i="127"/>
  <c r="BH78" i="127"/>
  <c r="DF78" i="127"/>
  <c r="T78" i="127"/>
  <c r="L78" i="127"/>
  <c r="BN78" i="127"/>
  <c r="EA78" i="127"/>
  <c r="EL78" i="127"/>
  <c r="V78" i="127"/>
  <c r="BQ78" i="127"/>
  <c r="W78" i="127"/>
  <c r="DJ78" i="127"/>
  <c r="AR78" i="127"/>
  <c r="AF78" i="127"/>
  <c r="N78" i="127"/>
  <c r="DP78" i="127"/>
  <c r="BC78" i="127"/>
  <c r="BT78" i="127"/>
  <c r="EB78" i="127"/>
  <c r="AW78" i="127"/>
  <c r="AN78" i="127"/>
  <c r="BO78" i="127"/>
  <c r="BA78" i="127"/>
  <c r="CE78" i="127"/>
  <c r="Y78" i="127"/>
  <c r="BD78" i="127"/>
  <c r="CT78" i="127"/>
  <c r="CB78" i="127"/>
  <c r="R78" i="127"/>
  <c r="EC78" i="127"/>
  <c r="CI78" i="127"/>
  <c r="DO78" i="127"/>
  <c r="AQ78" i="127"/>
  <c r="U78" i="127"/>
  <c r="AY78" i="127"/>
  <c r="CU78" i="127"/>
  <c r="BB78" i="127"/>
  <c r="ED78" i="127"/>
  <c r="AO78" i="127"/>
  <c r="AD78" i="127"/>
  <c r="DQ78" i="127"/>
  <c r="BK78" i="127"/>
  <c r="CL78" i="127"/>
  <c r="EE78" i="127"/>
  <c r="S78" i="127"/>
  <c r="AI78" i="127"/>
  <c r="CY78" i="127"/>
  <c r="DM78" i="127"/>
  <c r="EF78" i="127"/>
  <c r="AJ78" i="127"/>
  <c r="BS78" i="127"/>
  <c r="BM78" i="127"/>
  <c r="DB78" i="127"/>
  <c r="AP78" i="127"/>
  <c r="EG78" i="127"/>
  <c r="DD78" i="127"/>
  <c r="CJ78" i="127"/>
  <c r="BU78" i="127"/>
  <c r="CS78" i="127"/>
  <c r="DE78" i="127"/>
  <c r="DV78" i="127"/>
  <c r="EM78" i="127"/>
  <c r="EN78" i="127"/>
  <c r="EO78" i="127"/>
  <c r="EP78" i="127"/>
  <c r="EQ78" i="127"/>
  <c r="ER78" i="127"/>
  <c r="O48" i="122"/>
  <c r="CU48" i="122" s="1"/>
  <c r="GA48" i="122" s="1"/>
  <c r="JG48" i="122" s="1"/>
  <c r="CT48" i="122"/>
  <c r="FZ48" i="122" s="1"/>
  <c r="JF48" i="122" s="1"/>
  <c r="CM55" i="87"/>
  <c r="DY37" i="127"/>
  <c r="CV37" i="127"/>
  <c r="DQ37" i="127"/>
  <c r="DR37" i="127"/>
  <c r="CZ37" i="127"/>
  <c r="CW37" i="127"/>
  <c r="CP37" i="127"/>
  <c r="DH37" i="127"/>
  <c r="DI37" i="127"/>
  <c r="DN37" i="127"/>
  <c r="DF37" i="127"/>
  <c r="CT37" i="127"/>
  <c r="DE37" i="127"/>
  <c r="CO37" i="127"/>
  <c r="DO37" i="127"/>
  <c r="DC37" i="127"/>
  <c r="DW37" i="127"/>
  <c r="CX37" i="127"/>
  <c r="DX37" i="127"/>
  <c r="DK37" i="127"/>
  <c r="CR37" i="127"/>
  <c r="DM37" i="127"/>
  <c r="DA37" i="127"/>
  <c r="CN37" i="127"/>
  <c r="DZ37" i="127"/>
  <c r="DL37" i="127"/>
  <c r="DP37" i="127"/>
  <c r="DS37" i="127"/>
  <c r="DB37" i="127"/>
  <c r="CQ37" i="127"/>
  <c r="DT37" i="127"/>
  <c r="CS37" i="127"/>
  <c r="CY37" i="127"/>
  <c r="DU37" i="127"/>
  <c r="DV37" i="127"/>
  <c r="CU37" i="127"/>
  <c r="DD37" i="127"/>
  <c r="CM37" i="127"/>
  <c r="DJ37" i="127"/>
  <c r="DG37" i="127"/>
  <c r="EA37" i="127"/>
  <c r="EB37" i="127"/>
  <c r="EC37" i="127"/>
  <c r="ED37" i="127"/>
  <c r="EE37" i="127"/>
  <c r="EF37" i="127"/>
  <c r="EG37" i="127"/>
  <c r="EH37" i="127"/>
  <c r="EI37" i="127"/>
  <c r="EJ37" i="127"/>
  <c r="EK37" i="127"/>
  <c r="EL37" i="127"/>
  <c r="EM37" i="127"/>
  <c r="EN37" i="127"/>
  <c r="EO37" i="127"/>
  <c r="EP37" i="127"/>
  <c r="EQ37" i="127"/>
  <c r="ER37" i="127"/>
  <c r="IW84" i="87"/>
  <c r="IW105" i="87"/>
  <c r="IW154" i="87"/>
  <c r="JA44" i="122"/>
  <c r="JA9" i="122" s="1"/>
  <c r="FU9" i="122"/>
  <c r="CT45" i="122"/>
  <c r="FZ45" i="122" s="1"/>
  <c r="JF45" i="122" s="1"/>
  <c r="O45" i="122"/>
  <c r="CU45" i="122" s="1"/>
  <c r="GA45" i="122" s="1"/>
  <c r="JG45" i="122" s="1"/>
  <c r="ET11" i="127"/>
  <c r="ET71" i="127"/>
  <c r="ET70" i="127"/>
  <c r="ET69" i="127"/>
  <c r="ET72" i="127"/>
  <c r="ET73" i="127"/>
  <c r="ET74" i="127"/>
  <c r="ET75" i="127"/>
  <c r="ET76" i="127"/>
  <c r="ET77" i="127"/>
  <c r="ET78" i="127"/>
  <c r="EU7" i="127"/>
  <c r="ET34" i="127"/>
  <c r="ET33" i="127"/>
  <c r="ET35" i="127"/>
  <c r="ET36" i="127"/>
  <c r="ET37" i="127"/>
  <c r="C12" i="127"/>
  <c r="D12" i="127"/>
  <c r="E12" i="127"/>
  <c r="EO12" i="127"/>
  <c r="EC12" i="127"/>
  <c r="EQ12" i="127"/>
  <c r="ED12" i="127"/>
  <c r="EP12" i="127"/>
  <c r="EB12" i="127"/>
  <c r="EG12" i="127"/>
  <c r="EF12" i="127"/>
  <c r="ET12" i="127"/>
  <c r="EE12" i="127"/>
  <c r="EA12" i="127"/>
  <c r="EJ12" i="127"/>
  <c r="EH12" i="127"/>
  <c r="DZ12" i="127"/>
  <c r="DX12" i="127"/>
  <c r="DW12" i="127"/>
  <c r="DV12" i="127"/>
  <c r="EI12" i="127"/>
  <c r="DY12" i="127"/>
  <c r="ES12" i="127"/>
  <c r="ER12" i="127"/>
  <c r="EN12" i="127"/>
  <c r="DT12" i="127"/>
  <c r="DS12" i="127"/>
  <c r="EM12" i="127"/>
  <c r="EL12" i="127"/>
  <c r="EK12" i="127"/>
  <c r="DU12" i="127"/>
  <c r="B13" i="127"/>
  <c r="I8" i="122"/>
  <c r="G55" i="87" s="1"/>
  <c r="J21" i="122"/>
  <c r="M18" i="122"/>
  <c r="EG6" i="128"/>
  <c r="GB6" i="128"/>
  <c r="FK6" i="128"/>
  <c r="EZ6" i="128"/>
  <c r="FJ6" i="128"/>
  <c r="EI6" i="128"/>
  <c r="EW6" i="128"/>
  <c r="EV6" i="128"/>
  <c r="FA6" i="128"/>
  <c r="EH6" i="128"/>
  <c r="L7" i="128"/>
  <c r="FB6" i="128"/>
  <c r="FO6" i="128"/>
  <c r="B62" i="127" a="1"/>
  <c r="B28" i="127" a="1"/>
  <c r="B14" i="127" a="1"/>
  <c r="B50" i="127" a="1"/>
  <c r="B39" i="127" a="1"/>
  <c r="C10" i="122" l="1"/>
  <c r="J28" i="128"/>
  <c r="I9" i="128"/>
  <c r="C45" i="122"/>
  <c r="CH32" i="128"/>
  <c r="CG9" i="128"/>
  <c r="JJ12" i="128"/>
  <c r="JB17" i="128"/>
  <c r="B62" i="127"/>
  <c r="B39" i="127"/>
  <c r="EU39" i="127" s="1"/>
  <c r="B28" i="127"/>
  <c r="B50" i="127"/>
  <c r="CT47" i="122"/>
  <c r="FZ47" i="122" s="1"/>
  <c r="JF47" i="122" s="1"/>
  <c r="O47" i="122"/>
  <c r="CU47" i="122" s="1"/>
  <c r="GA47" i="122" s="1"/>
  <c r="JG47" i="122" s="1"/>
  <c r="IX84" i="87"/>
  <c r="IX154" i="87"/>
  <c r="IX105" i="87"/>
  <c r="FR84" i="87"/>
  <c r="FR154" i="87"/>
  <c r="FR105" i="87"/>
  <c r="DZ38" i="127"/>
  <c r="DB38" i="127"/>
  <c r="DP38" i="127"/>
  <c r="DS38" i="127"/>
  <c r="EA38" i="127"/>
  <c r="CQ38" i="127"/>
  <c r="DQ38" i="127"/>
  <c r="DH38" i="127"/>
  <c r="DT38" i="127"/>
  <c r="DK38" i="127"/>
  <c r="CW38" i="127"/>
  <c r="DF38" i="127"/>
  <c r="CN38" i="127"/>
  <c r="CT38" i="127"/>
  <c r="CU38" i="127"/>
  <c r="DI38" i="127"/>
  <c r="CP38" i="127"/>
  <c r="DD38" i="127"/>
  <c r="DM38" i="127"/>
  <c r="CV38" i="127"/>
  <c r="CY38" i="127"/>
  <c r="DL38" i="127"/>
  <c r="DE38" i="127"/>
  <c r="CS38" i="127"/>
  <c r="DU38" i="127"/>
  <c r="DN38" i="127"/>
  <c r="DV38" i="127"/>
  <c r="CZ38" i="127"/>
  <c r="CX38" i="127"/>
  <c r="DW38" i="127"/>
  <c r="CO38" i="127"/>
  <c r="DX38" i="127"/>
  <c r="DY38" i="127"/>
  <c r="CR38" i="127"/>
  <c r="DO38" i="127"/>
  <c r="DJ38" i="127"/>
  <c r="DA38" i="127"/>
  <c r="DG38" i="127"/>
  <c r="DR38" i="127"/>
  <c r="DC38" i="127"/>
  <c r="EB38" i="127"/>
  <c r="EC38" i="127"/>
  <c r="ED38" i="127"/>
  <c r="EE38" i="127"/>
  <c r="EF38" i="127"/>
  <c r="EG38" i="127"/>
  <c r="EH38" i="127"/>
  <c r="EI38" i="127"/>
  <c r="EJ38" i="127"/>
  <c r="EK38" i="127"/>
  <c r="EL38" i="127"/>
  <c r="EM38" i="127"/>
  <c r="EN38" i="127"/>
  <c r="EO38" i="127"/>
  <c r="EP38" i="127"/>
  <c r="EQ38" i="127"/>
  <c r="ER38" i="127"/>
  <c r="ES38" i="127"/>
  <c r="EL80" i="127"/>
  <c r="DF80" i="127"/>
  <c r="AR80" i="127"/>
  <c r="BD80" i="127"/>
  <c r="CS80" i="127"/>
  <c r="AN80" i="127"/>
  <c r="CO80" i="127"/>
  <c r="O80" i="127"/>
  <c r="DH80" i="127"/>
  <c r="V80" i="127"/>
  <c r="EA80" i="127"/>
  <c r="CD80" i="127"/>
  <c r="AM80" i="127"/>
  <c r="AE80" i="127"/>
  <c r="DJ80" i="127"/>
  <c r="U80" i="127"/>
  <c r="AU80" i="127"/>
  <c r="P80" i="127"/>
  <c r="N80" i="127"/>
  <c r="CV80" i="127"/>
  <c r="EB80" i="127"/>
  <c r="AW80" i="127"/>
  <c r="AP80" i="127"/>
  <c r="CN80" i="127"/>
  <c r="AY80" i="127"/>
  <c r="BG80" i="127"/>
  <c r="BU80" i="127"/>
  <c r="CW80" i="127"/>
  <c r="AS80" i="127"/>
  <c r="BX80" i="127"/>
  <c r="EC80" i="127"/>
  <c r="Y80" i="127"/>
  <c r="BC80" i="127"/>
  <c r="X80" i="127"/>
  <c r="BJ80" i="127"/>
  <c r="AO80" i="127"/>
  <c r="BA80" i="127"/>
  <c r="DN80" i="127"/>
  <c r="T80" i="127"/>
  <c r="CT80" i="127"/>
  <c r="CE80" i="127"/>
  <c r="ED80" i="127"/>
  <c r="BN80" i="127"/>
  <c r="AT80" i="127"/>
  <c r="CK80" i="127"/>
  <c r="Q80" i="127"/>
  <c r="BV80" i="127"/>
  <c r="CY80" i="127"/>
  <c r="DP80" i="127"/>
  <c r="DG80" i="127"/>
  <c r="BQ80" i="127"/>
  <c r="DS80" i="127"/>
  <c r="EE80" i="127"/>
  <c r="DB80" i="127"/>
  <c r="AG80" i="127"/>
  <c r="BK80" i="127"/>
  <c r="DL80" i="127"/>
  <c r="BB80" i="127"/>
  <c r="BT80" i="127"/>
  <c r="CJ80" i="127"/>
  <c r="AD80" i="127"/>
  <c r="AA80" i="127"/>
  <c r="DT80" i="127"/>
  <c r="EF80" i="127"/>
  <c r="AI80" i="127"/>
  <c r="DA80" i="127"/>
  <c r="AK80" i="127"/>
  <c r="CU80" i="127"/>
  <c r="BP80" i="127"/>
  <c r="CM80" i="127"/>
  <c r="CZ80" i="127"/>
  <c r="BF80" i="127"/>
  <c r="BL80" i="127"/>
  <c r="DU80" i="127"/>
  <c r="EG80" i="127"/>
  <c r="CC80" i="127"/>
  <c r="AL80" i="127"/>
  <c r="AZ80" i="127"/>
  <c r="AJ80" i="127"/>
  <c r="EK80" i="127"/>
  <c r="BM80" i="127"/>
  <c r="CX80" i="127"/>
  <c r="BH80" i="127"/>
  <c r="CB80" i="127"/>
  <c r="AX80" i="127"/>
  <c r="DD80" i="127"/>
  <c r="CR80" i="127"/>
  <c r="AF80" i="127"/>
  <c r="BY80" i="127"/>
  <c r="AQ80" i="127"/>
  <c r="AH80" i="127"/>
  <c r="W80" i="127"/>
  <c r="BZ80" i="127"/>
  <c r="CP80" i="127"/>
  <c r="DZ80" i="127"/>
  <c r="BS80" i="127"/>
  <c r="DQ80" i="127"/>
  <c r="EH80" i="127"/>
  <c r="BI80" i="127"/>
  <c r="EI80" i="127"/>
  <c r="DM80" i="127"/>
  <c r="CF80" i="127"/>
  <c r="EJ80" i="127"/>
  <c r="AC80" i="127"/>
  <c r="S80" i="127"/>
  <c r="BE80" i="127"/>
  <c r="DV80" i="127"/>
  <c r="CA80" i="127"/>
  <c r="BO80" i="127"/>
  <c r="CG80" i="127"/>
  <c r="DW80" i="127"/>
  <c r="DO80" i="127"/>
  <c r="DK80" i="127"/>
  <c r="AB80" i="127"/>
  <c r="DX80" i="127"/>
  <c r="CH80" i="127"/>
  <c r="AV80" i="127"/>
  <c r="CL80" i="127"/>
  <c r="R80" i="127"/>
  <c r="DY80" i="127"/>
  <c r="Z80" i="127"/>
  <c r="CI80" i="127"/>
  <c r="CQ80" i="127"/>
  <c r="DE80" i="127"/>
  <c r="EM80" i="127"/>
  <c r="DR80" i="127"/>
  <c r="DC80" i="127"/>
  <c r="BR80" i="127"/>
  <c r="BW80" i="127"/>
  <c r="DI80" i="127"/>
  <c r="EN80" i="127"/>
  <c r="EO80" i="127"/>
  <c r="EP80" i="127"/>
  <c r="EQ80" i="127"/>
  <c r="ER80" i="127"/>
  <c r="ES80" i="127"/>
  <c r="W27" i="127"/>
  <c r="CD27" i="127"/>
  <c r="AC27" i="127"/>
  <c r="AA27" i="127"/>
  <c r="AD27" i="127"/>
  <c r="N27" i="127"/>
  <c r="T27" i="127"/>
  <c r="BM27" i="127"/>
  <c r="Q27" i="127"/>
  <c r="CF27" i="127"/>
  <c r="AI27" i="127"/>
  <c r="CE27" i="127"/>
  <c r="AS27" i="127"/>
  <c r="BO27" i="127"/>
  <c r="CC27" i="127"/>
  <c r="U27" i="127"/>
  <c r="O27" i="127"/>
  <c r="AU27" i="127"/>
  <c r="AM27" i="127"/>
  <c r="X27" i="127"/>
  <c r="AK27" i="127"/>
  <c r="BS27" i="127"/>
  <c r="AR27" i="127"/>
  <c r="BC27" i="127"/>
  <c r="BE27" i="127"/>
  <c r="CH27" i="127"/>
  <c r="Y27" i="127"/>
  <c r="AQ27" i="127"/>
  <c r="AT27" i="127"/>
  <c r="AV27" i="127"/>
  <c r="AW27" i="127"/>
  <c r="AO27" i="127"/>
  <c r="J27" i="127"/>
  <c r="BD27" i="127"/>
  <c r="P27" i="127"/>
  <c r="BY27" i="127"/>
  <c r="AJ27" i="127"/>
  <c r="AF27" i="127"/>
  <c r="V27" i="127"/>
  <c r="Z27" i="127"/>
  <c r="BT27" i="127"/>
  <c r="AB27" i="127"/>
  <c r="BQ27" i="127"/>
  <c r="BW27" i="127"/>
  <c r="CA27" i="127"/>
  <c r="BV27" i="127"/>
  <c r="BG27" i="127"/>
  <c r="AZ27" i="127"/>
  <c r="CG27" i="127"/>
  <c r="BH27" i="127"/>
  <c r="BU27" i="127"/>
  <c r="M27" i="127"/>
  <c r="AH27" i="127"/>
  <c r="BR27" i="127"/>
  <c r="AP27" i="127"/>
  <c r="BJ27" i="127"/>
  <c r="BX27" i="127"/>
  <c r="BK27" i="127"/>
  <c r="L27" i="127"/>
  <c r="BP27" i="127"/>
  <c r="BI27" i="127"/>
  <c r="AX27" i="127"/>
  <c r="BN27" i="127"/>
  <c r="BZ27" i="127"/>
  <c r="R27" i="127"/>
  <c r="AG27" i="127"/>
  <c r="AL27" i="127"/>
  <c r="AE27" i="127"/>
  <c r="AN27" i="127"/>
  <c r="I27" i="127"/>
  <c r="CB27" i="127"/>
  <c r="S27" i="127"/>
  <c r="BB27" i="127"/>
  <c r="AY27" i="127"/>
  <c r="K27" i="127"/>
  <c r="BL27" i="127"/>
  <c r="BA27" i="127"/>
  <c r="BF27" i="127"/>
  <c r="C48" i="122"/>
  <c r="IY55" i="87"/>
  <c r="IY54" i="87" s="1"/>
  <c r="CN55" i="87"/>
  <c r="M46" i="122"/>
  <c r="CR46" i="122"/>
  <c r="FX46" i="122" s="1"/>
  <c r="JD46" i="122" s="1"/>
  <c r="FV9" i="122"/>
  <c r="JB44" i="122"/>
  <c r="JB9" i="122" s="1"/>
  <c r="FW44" i="122"/>
  <c r="CQ9" i="122"/>
  <c r="FS55" i="87"/>
  <c r="FS54" i="87" s="1"/>
  <c r="M44" i="122"/>
  <c r="CR44" i="122"/>
  <c r="L9" i="122"/>
  <c r="EL79" i="127"/>
  <c r="R79" i="127"/>
  <c r="CA79" i="127"/>
  <c r="AO79" i="127"/>
  <c r="DC79" i="127"/>
  <c r="DL79" i="127"/>
  <c r="CM79" i="127"/>
  <c r="CE79" i="127"/>
  <c r="DD79" i="127"/>
  <c r="CL79" i="127"/>
  <c r="DW79" i="127"/>
  <c r="EI79" i="127"/>
  <c r="BS79" i="127"/>
  <c r="DQ79" i="127"/>
  <c r="V79" i="127"/>
  <c r="W79" i="127"/>
  <c r="DP79" i="127"/>
  <c r="BB79" i="127"/>
  <c r="AS79" i="127"/>
  <c r="BQ79" i="127"/>
  <c r="CV79" i="127"/>
  <c r="DX79" i="127"/>
  <c r="EJ79" i="127"/>
  <c r="AA79" i="127"/>
  <c r="BP79" i="127"/>
  <c r="AW79" i="127"/>
  <c r="BK79" i="127"/>
  <c r="AI79" i="127"/>
  <c r="CY79" i="127"/>
  <c r="X79" i="127"/>
  <c r="AJ79" i="127"/>
  <c r="BJ79" i="127"/>
  <c r="DY79" i="127"/>
  <c r="EK79" i="127"/>
  <c r="BI79" i="127"/>
  <c r="T79" i="127"/>
  <c r="CN79" i="127"/>
  <c r="AV79" i="127"/>
  <c r="AP79" i="127"/>
  <c r="CQ79" i="127"/>
  <c r="DN79" i="127"/>
  <c r="AL79" i="127"/>
  <c r="CK79" i="127"/>
  <c r="DZ79" i="127"/>
  <c r="BH79" i="127"/>
  <c r="CZ79" i="127"/>
  <c r="AR79" i="127"/>
  <c r="AT79" i="127"/>
  <c r="BO79" i="127"/>
  <c r="CI79" i="127"/>
  <c r="AU79" i="127"/>
  <c r="DK79" i="127"/>
  <c r="BY79" i="127"/>
  <c r="EA79" i="127"/>
  <c r="BD79" i="127"/>
  <c r="DA79" i="127"/>
  <c r="AE79" i="127"/>
  <c r="BX79" i="127"/>
  <c r="M79" i="127"/>
  <c r="DI79" i="127"/>
  <c r="AX79" i="127"/>
  <c r="AY79" i="127"/>
  <c r="BT79" i="127"/>
  <c r="EB79" i="127"/>
  <c r="AK79" i="127"/>
  <c r="DJ79" i="127"/>
  <c r="AF79" i="127"/>
  <c r="AG79" i="127"/>
  <c r="CC79" i="127"/>
  <c r="BM79" i="127"/>
  <c r="DE79" i="127"/>
  <c r="BV79" i="127"/>
  <c r="CD79" i="127"/>
  <c r="CO79" i="127"/>
  <c r="EC79" i="127"/>
  <c r="BZ79" i="127"/>
  <c r="CU79" i="127"/>
  <c r="DB79" i="127"/>
  <c r="AN79" i="127"/>
  <c r="DU79" i="127"/>
  <c r="AC79" i="127"/>
  <c r="Y79" i="127"/>
  <c r="BL79" i="127"/>
  <c r="BR79" i="127"/>
  <c r="DV79" i="127"/>
  <c r="DF79" i="127"/>
  <c r="CB79" i="127"/>
  <c r="DG79" i="127"/>
  <c r="CS79" i="127"/>
  <c r="ED79" i="127"/>
  <c r="CX79" i="127"/>
  <c r="DM79" i="127"/>
  <c r="BF79" i="127"/>
  <c r="AQ79" i="127"/>
  <c r="EE79" i="127"/>
  <c r="AZ79" i="127"/>
  <c r="CP79" i="127"/>
  <c r="P79" i="127"/>
  <c r="DS79" i="127"/>
  <c r="DO79" i="127"/>
  <c r="N79" i="127"/>
  <c r="BA79" i="127"/>
  <c r="CF79" i="127"/>
  <c r="CG79" i="127"/>
  <c r="O79" i="127"/>
  <c r="EF79" i="127"/>
  <c r="CR79" i="127"/>
  <c r="Q79" i="127"/>
  <c r="AB79" i="127"/>
  <c r="BE79" i="127"/>
  <c r="EG79" i="127"/>
  <c r="BU79" i="127"/>
  <c r="BN79" i="127"/>
  <c r="BG79" i="127"/>
  <c r="U79" i="127"/>
  <c r="EH79" i="127"/>
  <c r="DR79" i="127"/>
  <c r="AH79" i="127"/>
  <c r="CH79" i="127"/>
  <c r="AD79" i="127"/>
  <c r="AM79" i="127"/>
  <c r="CT79" i="127"/>
  <c r="CJ79" i="127"/>
  <c r="EM79" i="127"/>
  <c r="Z79" i="127"/>
  <c r="S79" i="127"/>
  <c r="DH79" i="127"/>
  <c r="CW79" i="127"/>
  <c r="BW79" i="127"/>
  <c r="BC79" i="127"/>
  <c r="DT79" i="127"/>
  <c r="EN79" i="127"/>
  <c r="EO79" i="127"/>
  <c r="EP79" i="127"/>
  <c r="EQ79" i="127"/>
  <c r="ER79" i="127"/>
  <c r="ES79" i="127"/>
  <c r="EU12" i="127"/>
  <c r="EU69" i="127"/>
  <c r="EU71" i="127"/>
  <c r="EU70" i="127"/>
  <c r="EU72" i="127"/>
  <c r="EU73" i="127"/>
  <c r="EU74" i="127"/>
  <c r="EU75" i="127"/>
  <c r="EU76" i="127"/>
  <c r="EU77" i="127"/>
  <c r="EU78" i="127"/>
  <c r="EU79" i="127"/>
  <c r="EU80" i="127"/>
  <c r="EV7" i="127"/>
  <c r="EU33" i="127"/>
  <c r="EU34" i="127"/>
  <c r="EU35" i="127"/>
  <c r="EU36" i="127"/>
  <c r="EU37" i="127"/>
  <c r="EU38" i="127"/>
  <c r="EU11" i="127"/>
  <c r="E13" i="127"/>
  <c r="D13" i="127"/>
  <c r="F13" i="127"/>
  <c r="C13" i="127"/>
  <c r="EO13" i="127"/>
  <c r="EC13" i="127"/>
  <c r="EK13" i="127"/>
  <c r="DX13" i="127"/>
  <c r="EJ13" i="127"/>
  <c r="DW13" i="127"/>
  <c r="EQ13" i="127"/>
  <c r="EA13" i="127"/>
  <c r="EG13" i="127"/>
  <c r="EE13" i="127"/>
  <c r="EV13" i="127"/>
  <c r="EF13" i="127"/>
  <c r="EU13" i="127"/>
  <c r="EP13" i="127"/>
  <c r="DT13" i="127"/>
  <c r="EM13" i="127"/>
  <c r="EL13" i="127"/>
  <c r="EH13" i="127"/>
  <c r="ED13" i="127"/>
  <c r="EB13" i="127"/>
  <c r="EN13" i="127"/>
  <c r="DS13" i="127"/>
  <c r="EI13" i="127"/>
  <c r="DZ13" i="127"/>
  <c r="DV13" i="127"/>
  <c r="DU13" i="127"/>
  <c r="ET13" i="127"/>
  <c r="ER13" i="127"/>
  <c r="DY13" i="127"/>
  <c r="ES13" i="127"/>
  <c r="B14" i="127"/>
  <c r="J8" i="122"/>
  <c r="H55" i="87" s="1"/>
  <c r="N18" i="122"/>
  <c r="K21" i="122"/>
  <c r="GN6" i="128"/>
  <c r="ES6" i="128"/>
  <c r="FN6" i="128"/>
  <c r="EU6" i="128"/>
  <c r="M7" i="128"/>
  <c r="FV6" i="128"/>
  <c r="ET6" i="128"/>
  <c r="FL6" i="128"/>
  <c r="FI6" i="128"/>
  <c r="FM6" i="128"/>
  <c r="FW6" i="128"/>
  <c r="GA6" i="128"/>
  <c r="FH6" i="128"/>
  <c r="B40" i="127" a="1"/>
  <c r="B29" i="127" a="1"/>
  <c r="B51" i="127" a="1"/>
  <c r="B63" i="127" a="1"/>
  <c r="B15" i="127" a="1"/>
  <c r="K28" i="128" l="1"/>
  <c r="J9" i="128"/>
  <c r="C47" i="122"/>
  <c r="CI32" i="128"/>
  <c r="CH9" i="128"/>
  <c r="JC17" i="128"/>
  <c r="JK12" i="128"/>
  <c r="B40" i="127"/>
  <c r="EV40" i="127" s="1"/>
  <c r="B63" i="127"/>
  <c r="B51" i="127"/>
  <c r="B29" i="127"/>
  <c r="IY105" i="87"/>
  <c r="IY84" i="87"/>
  <c r="IY154" i="87"/>
  <c r="FX44" i="122"/>
  <c r="CR9" i="122"/>
  <c r="CO55" i="87"/>
  <c r="IZ55" i="87"/>
  <c r="IZ54" i="87" s="1"/>
  <c r="FT55" i="87"/>
  <c r="FT54" i="87" s="1"/>
  <c r="BL28" i="127"/>
  <c r="AA28" i="127"/>
  <c r="AV28" i="127"/>
  <c r="M28" i="127"/>
  <c r="BK28" i="127"/>
  <c r="BU28" i="127"/>
  <c r="AL28" i="127"/>
  <c r="BP28" i="127"/>
  <c r="CH28" i="127"/>
  <c r="V28" i="127"/>
  <c r="AS28" i="127"/>
  <c r="AU28" i="127"/>
  <c r="AT28" i="127"/>
  <c r="BN28" i="127"/>
  <c r="AK28" i="127"/>
  <c r="Y28" i="127"/>
  <c r="AX28" i="127"/>
  <c r="CE28" i="127"/>
  <c r="Q28" i="127"/>
  <c r="AP28" i="127"/>
  <c r="BB28" i="127"/>
  <c r="AR28" i="127"/>
  <c r="BY28" i="127"/>
  <c r="Z28" i="127"/>
  <c r="S28" i="127"/>
  <c r="BJ28" i="127"/>
  <c r="BR28" i="127"/>
  <c r="P28" i="127"/>
  <c r="J28" i="127"/>
  <c r="AB28" i="127"/>
  <c r="L28" i="127"/>
  <c r="AJ28" i="127"/>
  <c r="X28" i="127"/>
  <c r="AM28" i="127"/>
  <c r="BO28" i="127"/>
  <c r="BE28" i="127"/>
  <c r="BV28" i="127"/>
  <c r="BC28" i="127"/>
  <c r="CG28" i="127"/>
  <c r="BQ28" i="127"/>
  <c r="R28" i="127"/>
  <c r="AE28" i="127"/>
  <c r="BZ28" i="127"/>
  <c r="CF28" i="127"/>
  <c r="AQ28" i="127"/>
  <c r="AD28" i="127"/>
  <c r="CB28" i="127"/>
  <c r="U28" i="127"/>
  <c r="AZ28" i="127"/>
  <c r="BS28" i="127"/>
  <c r="BX28" i="127"/>
  <c r="BG28" i="127"/>
  <c r="AG28" i="127"/>
  <c r="BI28" i="127"/>
  <c r="BT28" i="127"/>
  <c r="BF28" i="127"/>
  <c r="AW28" i="127"/>
  <c r="BH28" i="127"/>
  <c r="BM28" i="127"/>
  <c r="AY28" i="127"/>
  <c r="CD28" i="127"/>
  <c r="AC28" i="127"/>
  <c r="AN28" i="127"/>
  <c r="BA28" i="127"/>
  <c r="AF28" i="127"/>
  <c r="W28" i="127"/>
  <c r="T28" i="127"/>
  <c r="BW28" i="127"/>
  <c r="CA28" i="127"/>
  <c r="AO28" i="127"/>
  <c r="K28" i="127"/>
  <c r="CC28" i="127"/>
  <c r="BD28" i="127"/>
  <c r="N28" i="127"/>
  <c r="AH28" i="127"/>
  <c r="O28" i="127"/>
  <c r="AI28" i="127"/>
  <c r="FW9" i="122"/>
  <c r="JC44" i="122"/>
  <c r="JC9" i="122" s="1"/>
  <c r="EA39" i="127"/>
  <c r="CZ39" i="127"/>
  <c r="DE39" i="127"/>
  <c r="DV39" i="127"/>
  <c r="DL39" i="127"/>
  <c r="CW39" i="127"/>
  <c r="DU39" i="127"/>
  <c r="CO39" i="127"/>
  <c r="DG39" i="127"/>
  <c r="DW39" i="127"/>
  <c r="DM39" i="127"/>
  <c r="DY39" i="127"/>
  <c r="DZ39" i="127"/>
  <c r="DA39" i="127"/>
  <c r="DJ39" i="127"/>
  <c r="CT39" i="127"/>
  <c r="DC39" i="127"/>
  <c r="DI39" i="127"/>
  <c r="DS39" i="127"/>
  <c r="CP39" i="127"/>
  <c r="DQ39" i="127"/>
  <c r="DP39" i="127"/>
  <c r="CV39" i="127"/>
  <c r="DX39" i="127"/>
  <c r="CS39" i="127"/>
  <c r="DO39" i="127"/>
  <c r="DN39" i="127"/>
  <c r="DF39" i="127"/>
  <c r="CU39" i="127"/>
  <c r="CR39" i="127"/>
  <c r="DH39" i="127"/>
  <c r="CY39" i="127"/>
  <c r="DD39" i="127"/>
  <c r="DK39" i="127"/>
  <c r="DB39" i="127"/>
  <c r="CX39" i="127"/>
  <c r="CQ39" i="127"/>
  <c r="DT39" i="127"/>
  <c r="EB39" i="127"/>
  <c r="DR39" i="127"/>
  <c r="EC39" i="127"/>
  <c r="ED39" i="127"/>
  <c r="EE39" i="127"/>
  <c r="EF39" i="127"/>
  <c r="EG39" i="127"/>
  <c r="EH39" i="127"/>
  <c r="EI39" i="127"/>
  <c r="EJ39" i="127"/>
  <c r="EK39" i="127"/>
  <c r="EL39" i="127"/>
  <c r="EM39" i="127"/>
  <c r="EN39" i="127"/>
  <c r="EO39" i="127"/>
  <c r="EP39" i="127"/>
  <c r="EQ39" i="127"/>
  <c r="ER39" i="127"/>
  <c r="ES39" i="127"/>
  <c r="ET39" i="127"/>
  <c r="N44" i="122"/>
  <c r="CS44" i="122"/>
  <c r="M9" i="122"/>
  <c r="FS154" i="87"/>
  <c r="FS84" i="87"/>
  <c r="FS105" i="87"/>
  <c r="N46" i="122"/>
  <c r="CS46" i="122"/>
  <c r="FY46" i="122" s="1"/>
  <c r="JE46" i="122" s="1"/>
  <c r="EV70" i="127"/>
  <c r="EV71" i="127"/>
  <c r="EV69" i="127"/>
  <c r="EV72" i="127"/>
  <c r="EV73" i="127"/>
  <c r="EV74" i="127"/>
  <c r="EV75" i="127"/>
  <c r="EV76" i="127"/>
  <c r="EV77" i="127"/>
  <c r="EV78" i="127"/>
  <c r="EV79" i="127"/>
  <c r="EV80" i="127"/>
  <c r="EW7" i="127"/>
  <c r="EV33" i="127"/>
  <c r="EV34" i="127"/>
  <c r="EV35" i="127"/>
  <c r="EV36" i="127"/>
  <c r="EV37" i="127"/>
  <c r="EV38" i="127"/>
  <c r="EV39" i="127"/>
  <c r="EV11" i="127"/>
  <c r="EV12" i="127"/>
  <c r="D14" i="127"/>
  <c r="E14" i="127"/>
  <c r="F14" i="127"/>
  <c r="G14" i="127"/>
  <c r="C14" i="127"/>
  <c r="EO14" i="127"/>
  <c r="EC14" i="127"/>
  <c r="ES14" i="127"/>
  <c r="EF14" i="127"/>
  <c r="DS14" i="127"/>
  <c r="ER14" i="127"/>
  <c r="EE14" i="127"/>
  <c r="EK14" i="127"/>
  <c r="DV14" i="127"/>
  <c r="EI14" i="127"/>
  <c r="EH14" i="127"/>
  <c r="EG14" i="127"/>
  <c r="EV14" i="127"/>
  <c r="DZ14" i="127"/>
  <c r="ET14" i="127"/>
  <c r="DW14" i="127"/>
  <c r="DU14" i="127"/>
  <c r="EN14" i="127"/>
  <c r="EM14" i="127"/>
  <c r="EL14" i="127"/>
  <c r="EU14" i="127"/>
  <c r="DY14" i="127"/>
  <c r="DX14" i="127"/>
  <c r="EQ14" i="127"/>
  <c r="EP14" i="127"/>
  <c r="DT14" i="127"/>
  <c r="EJ14" i="127"/>
  <c r="EB14" i="127"/>
  <c r="ED14" i="127"/>
  <c r="EA14" i="127"/>
  <c r="B15" i="127"/>
  <c r="K8" i="122"/>
  <c r="I55" i="87" s="1"/>
  <c r="L21" i="122"/>
  <c r="O18" i="122"/>
  <c r="FE6" i="128"/>
  <c r="GZ6" i="128"/>
  <c r="FU6" i="128"/>
  <c r="GH6" i="128"/>
  <c r="FX6" i="128"/>
  <c r="N7" i="128"/>
  <c r="GM6" i="128"/>
  <c r="GI6" i="128"/>
  <c r="FF6" i="128"/>
  <c r="FG6" i="128"/>
  <c r="FT6" i="128"/>
  <c r="FY6" i="128"/>
  <c r="FZ6" i="128"/>
  <c r="B30" i="127" a="1"/>
  <c r="B41" i="127" a="1"/>
  <c r="B52" i="127" a="1"/>
  <c r="B16" i="127" a="1"/>
  <c r="B64" i="127" a="1"/>
  <c r="L28" i="128" l="1"/>
  <c r="K9" i="128"/>
  <c r="CJ32" i="128"/>
  <c r="CI9" i="128"/>
  <c r="JL12" i="128"/>
  <c r="JD17" i="128"/>
  <c r="B41" i="127"/>
  <c r="EW41" i="127" s="1"/>
  <c r="B30" i="127"/>
  <c r="B64" i="127"/>
  <c r="B52" i="127"/>
  <c r="CP55" i="87"/>
  <c r="FY44" i="122"/>
  <c r="CS9" i="122"/>
  <c r="JA55" i="87"/>
  <c r="JA54" i="87" s="1"/>
  <c r="O44" i="122"/>
  <c r="CT44" i="122"/>
  <c r="N9" i="122"/>
  <c r="Y29" i="127"/>
  <c r="AN29" i="127"/>
  <c r="L29" i="127"/>
  <c r="AU29" i="127"/>
  <c r="CB29" i="127"/>
  <c r="AV29" i="127"/>
  <c r="AD29" i="127"/>
  <c r="U29" i="127"/>
  <c r="BA29" i="127"/>
  <c r="AW29" i="127"/>
  <c r="BQ29" i="127"/>
  <c r="CG29" i="127"/>
  <c r="AC29" i="127"/>
  <c r="BN29" i="127"/>
  <c r="BR29" i="127"/>
  <c r="BG29" i="127"/>
  <c r="T29" i="127"/>
  <c r="BH29" i="127"/>
  <c r="BV29" i="127"/>
  <c r="CF29" i="127"/>
  <c r="BU29" i="127"/>
  <c r="BB29" i="127"/>
  <c r="R29" i="127"/>
  <c r="AK29" i="127"/>
  <c r="CH29" i="127"/>
  <c r="AX29" i="127"/>
  <c r="AG29" i="127"/>
  <c r="AY29" i="127"/>
  <c r="AF29" i="127"/>
  <c r="AR29" i="127"/>
  <c r="AH29" i="127"/>
  <c r="Q29" i="127"/>
  <c r="BM29" i="127"/>
  <c r="N29" i="127"/>
  <c r="AP29" i="127"/>
  <c r="BL29" i="127"/>
  <c r="AO29" i="127"/>
  <c r="BE29" i="127"/>
  <c r="AB29" i="127"/>
  <c r="BY29" i="127"/>
  <c r="BD29" i="127"/>
  <c r="BZ29" i="127"/>
  <c r="BW29" i="127"/>
  <c r="BK29" i="127"/>
  <c r="P29" i="127"/>
  <c r="CA29" i="127"/>
  <c r="Z29" i="127"/>
  <c r="AL29" i="127"/>
  <c r="V29" i="127"/>
  <c r="BJ29" i="127"/>
  <c r="S29" i="127"/>
  <c r="AS29" i="127"/>
  <c r="BS29" i="127"/>
  <c r="AT29" i="127"/>
  <c r="BF29" i="127"/>
  <c r="W29" i="127"/>
  <c r="BC29" i="127"/>
  <c r="AJ29" i="127"/>
  <c r="BX29" i="127"/>
  <c r="CC29" i="127"/>
  <c r="X29" i="127"/>
  <c r="AA29" i="127"/>
  <c r="AM29" i="127"/>
  <c r="BO29" i="127"/>
  <c r="BP29" i="127"/>
  <c r="AE29" i="127"/>
  <c r="O29" i="127"/>
  <c r="AQ29" i="127"/>
  <c r="K29" i="127"/>
  <c r="AZ29" i="127"/>
  <c r="BT29" i="127"/>
  <c r="M29" i="127"/>
  <c r="CE29" i="127"/>
  <c r="BI29" i="127"/>
  <c r="AI29" i="127"/>
  <c r="CD29" i="127"/>
  <c r="FT154" i="87"/>
  <c r="FT105" i="87"/>
  <c r="FT84" i="87"/>
  <c r="FX9" i="122"/>
  <c r="JD44" i="122"/>
  <c r="JD9" i="122" s="1"/>
  <c r="FU55" i="87"/>
  <c r="FU54" i="87" s="1"/>
  <c r="CT46" i="122"/>
  <c r="FZ46" i="122" s="1"/>
  <c r="JF46" i="122" s="1"/>
  <c r="O46" i="122"/>
  <c r="CU46" i="122" s="1"/>
  <c r="GA46" i="122" s="1"/>
  <c r="JG46" i="122" s="1"/>
  <c r="IZ105" i="87"/>
  <c r="IZ84" i="87"/>
  <c r="IZ154" i="87"/>
  <c r="EB40" i="127"/>
  <c r="CU40" i="127"/>
  <c r="DI40" i="127"/>
  <c r="CQ40" i="127"/>
  <c r="DQ40" i="127"/>
  <c r="DN40" i="127"/>
  <c r="DE40" i="127"/>
  <c r="DA40" i="127"/>
  <c r="CP40" i="127"/>
  <c r="DF40" i="127"/>
  <c r="EC40" i="127"/>
  <c r="DL40" i="127"/>
  <c r="DH40" i="127"/>
  <c r="DM40" i="127"/>
  <c r="DR40" i="127"/>
  <c r="DC40" i="127"/>
  <c r="DU40" i="127"/>
  <c r="DB40" i="127"/>
  <c r="CX40" i="127"/>
  <c r="CS40" i="127"/>
  <c r="CT40" i="127"/>
  <c r="CW40" i="127"/>
  <c r="DJ40" i="127"/>
  <c r="DP40" i="127"/>
  <c r="DK40" i="127"/>
  <c r="DG40" i="127"/>
  <c r="DS40" i="127"/>
  <c r="DD40" i="127"/>
  <c r="DT40" i="127"/>
  <c r="CV40" i="127"/>
  <c r="DV40" i="127"/>
  <c r="DW40" i="127"/>
  <c r="CZ40" i="127"/>
  <c r="DX40" i="127"/>
  <c r="DO40" i="127"/>
  <c r="DY40" i="127"/>
  <c r="DZ40" i="127"/>
  <c r="CR40" i="127"/>
  <c r="EA40" i="127"/>
  <c r="CY40" i="127"/>
  <c r="ED40" i="127"/>
  <c r="EE40" i="127"/>
  <c r="EF40" i="127"/>
  <c r="EG40" i="127"/>
  <c r="EH40" i="127"/>
  <c r="EI40" i="127"/>
  <c r="EJ40" i="127"/>
  <c r="EK40" i="127"/>
  <c r="EL40" i="127"/>
  <c r="EM40" i="127"/>
  <c r="EN40" i="127"/>
  <c r="EO40" i="127"/>
  <c r="EP40" i="127"/>
  <c r="EQ40" i="127"/>
  <c r="ER40" i="127"/>
  <c r="ES40" i="127"/>
  <c r="ET40" i="127"/>
  <c r="EU40" i="127"/>
  <c r="EW14" i="127"/>
  <c r="EW71" i="127"/>
  <c r="EW69" i="127"/>
  <c r="EW70" i="127"/>
  <c r="EW72" i="127"/>
  <c r="EW73" i="127"/>
  <c r="EW74" i="127"/>
  <c r="EW75" i="127"/>
  <c r="EW76" i="127"/>
  <c r="EW77" i="127"/>
  <c r="EW78" i="127"/>
  <c r="EW79" i="127"/>
  <c r="EW80" i="127"/>
  <c r="EX7" i="127"/>
  <c r="EW34" i="127"/>
  <c r="EW33" i="127"/>
  <c r="EW35" i="127"/>
  <c r="EW36" i="127"/>
  <c r="EW37" i="127"/>
  <c r="EW38" i="127"/>
  <c r="EW39" i="127"/>
  <c r="EW40" i="127"/>
  <c r="EW11" i="127"/>
  <c r="EW12" i="127"/>
  <c r="EW13" i="127"/>
  <c r="C15" i="127"/>
  <c r="F15" i="127"/>
  <c r="D15" i="127"/>
  <c r="E15" i="127"/>
  <c r="G15" i="127"/>
  <c r="H15" i="127"/>
  <c r="EO15" i="127"/>
  <c r="EC15" i="127"/>
  <c r="EM15" i="127"/>
  <c r="DZ15" i="127"/>
  <c r="EL15" i="127"/>
  <c r="DY15" i="127"/>
  <c r="EU15" i="127"/>
  <c r="EF15" i="127"/>
  <c r="EJ15" i="127"/>
  <c r="DT15" i="127"/>
  <c r="EH15" i="127"/>
  <c r="EI15" i="127"/>
  <c r="DS15" i="127"/>
  <c r="EX15" i="127"/>
  <c r="EG15" i="127"/>
  <c r="EW15" i="127"/>
  <c r="EB15" i="127"/>
  <c r="EA15" i="127"/>
  <c r="ET15" i="127"/>
  <c r="ES15" i="127"/>
  <c r="ER15" i="127"/>
  <c r="EE15" i="127"/>
  <c r="ED15" i="127"/>
  <c r="EV15" i="127"/>
  <c r="DX15" i="127"/>
  <c r="DW15" i="127"/>
  <c r="DV15" i="127"/>
  <c r="EN15" i="127"/>
  <c r="EK15" i="127"/>
  <c r="DU15" i="127"/>
  <c r="EQ15" i="127"/>
  <c r="EP15" i="127"/>
  <c r="B16" i="127"/>
  <c r="C18" i="122"/>
  <c r="L8" i="122"/>
  <c r="J55" i="87" s="1"/>
  <c r="M21" i="122"/>
  <c r="HL6" i="128"/>
  <c r="FQ6" i="128"/>
  <c r="O7" i="128"/>
  <c r="GF6" i="128"/>
  <c r="FS6" i="128"/>
  <c r="GJ6" i="128"/>
  <c r="GK6" i="128"/>
  <c r="FR6" i="128"/>
  <c r="GU6" i="128"/>
  <c r="GT6" i="128"/>
  <c r="GY6" i="128"/>
  <c r="GG6" i="128"/>
  <c r="GL6" i="128"/>
  <c r="B42" i="127" a="1"/>
  <c r="B53" i="127" a="1"/>
  <c r="B65" i="127" a="1"/>
  <c r="B17" i="127" a="1"/>
  <c r="B31" i="127" a="1"/>
  <c r="M28" i="128" l="1"/>
  <c r="M9" i="128" s="1"/>
  <c r="L9" i="128"/>
  <c r="C46" i="122"/>
  <c r="CK32" i="128"/>
  <c r="CJ9" i="128"/>
  <c r="JE17" i="128"/>
  <c r="JM12" i="128"/>
  <c r="B31" i="127"/>
  <c r="B65" i="127"/>
  <c r="B53" i="127"/>
  <c r="B42" i="127"/>
  <c r="EX42" i="127" s="1"/>
  <c r="CU44" i="122"/>
  <c r="O9" i="122"/>
  <c r="JB55" i="87"/>
  <c r="JB54" i="87" s="1"/>
  <c r="JA84" i="87"/>
  <c r="JA105" i="87"/>
  <c r="JA154" i="87"/>
  <c r="FV55" i="87"/>
  <c r="FV54" i="87" s="1"/>
  <c r="JE44" i="122"/>
  <c r="JE9" i="122" s="1"/>
  <c r="FY9" i="122"/>
  <c r="FZ44" i="122"/>
  <c r="CT9" i="122"/>
  <c r="FU84" i="87"/>
  <c r="FU105" i="87"/>
  <c r="FU154" i="87"/>
  <c r="CQ55" i="87"/>
  <c r="BH30" i="127"/>
  <c r="AX30" i="127"/>
  <c r="CD30" i="127"/>
  <c r="X30" i="127"/>
  <c r="S30" i="127"/>
  <c r="CA30" i="127"/>
  <c r="AI30" i="127"/>
  <c r="BX30" i="127"/>
  <c r="AC30" i="127"/>
  <c r="AN30" i="127"/>
  <c r="AM30" i="127"/>
  <c r="R30" i="127"/>
  <c r="T30" i="127"/>
  <c r="Q30" i="127"/>
  <c r="BR30" i="127"/>
  <c r="AU30" i="127"/>
  <c r="AV30" i="127"/>
  <c r="Z30" i="127"/>
  <c r="O30" i="127"/>
  <c r="AG30" i="127"/>
  <c r="BP30" i="127"/>
  <c r="P30" i="127"/>
  <c r="BQ30" i="127"/>
  <c r="AL30" i="127"/>
  <c r="AH30" i="127"/>
  <c r="BK30" i="127"/>
  <c r="BS30" i="127"/>
  <c r="AO30" i="127"/>
  <c r="CH30" i="127"/>
  <c r="AR30" i="127"/>
  <c r="AJ30" i="127"/>
  <c r="BG30" i="127"/>
  <c r="AB30" i="127"/>
  <c r="BI30" i="127"/>
  <c r="N30" i="127"/>
  <c r="AE30" i="127"/>
  <c r="BT30" i="127"/>
  <c r="M30" i="127"/>
  <c r="BL30" i="127"/>
  <c r="BM30" i="127"/>
  <c r="AY30" i="127"/>
  <c r="W30" i="127"/>
  <c r="AZ30" i="127"/>
  <c r="BD30" i="127"/>
  <c r="AD30" i="127"/>
  <c r="BO30" i="127"/>
  <c r="BC30" i="127"/>
  <c r="BF30" i="127"/>
  <c r="AQ30" i="127"/>
  <c r="AA30" i="127"/>
  <c r="AF30" i="127"/>
  <c r="AK30" i="127"/>
  <c r="BY30" i="127"/>
  <c r="AW30" i="127"/>
  <c r="BV30" i="127"/>
  <c r="L30" i="127"/>
  <c r="CB30" i="127"/>
  <c r="BB30" i="127"/>
  <c r="CC30" i="127"/>
  <c r="BW30" i="127"/>
  <c r="AS30" i="127"/>
  <c r="CE30" i="127"/>
  <c r="BJ30" i="127"/>
  <c r="U30" i="127"/>
  <c r="CF30" i="127"/>
  <c r="CG30" i="127"/>
  <c r="BE30" i="127"/>
  <c r="BZ30" i="127"/>
  <c r="BA30" i="127"/>
  <c r="BN30" i="127"/>
  <c r="AP30" i="127"/>
  <c r="AT30" i="127"/>
  <c r="BU30" i="127"/>
  <c r="V30" i="127"/>
  <c r="Y30" i="127"/>
  <c r="EC41" i="127"/>
  <c r="DM41" i="127"/>
  <c r="CS41" i="127"/>
  <c r="DX41" i="127"/>
  <c r="DU41" i="127"/>
  <c r="DB41" i="127"/>
  <c r="DJ41" i="127"/>
  <c r="DV41" i="127"/>
  <c r="DL41" i="127"/>
  <c r="DP41" i="127"/>
  <c r="DY41" i="127"/>
  <c r="DH41" i="127"/>
  <c r="EA41" i="127"/>
  <c r="DF41" i="127"/>
  <c r="CV41" i="127"/>
  <c r="DA41" i="127"/>
  <c r="CT41" i="127"/>
  <c r="DN41" i="127"/>
  <c r="CZ41" i="127"/>
  <c r="CY41" i="127"/>
  <c r="DQ41" i="127"/>
  <c r="DK41" i="127"/>
  <c r="DZ41" i="127"/>
  <c r="DE41" i="127"/>
  <c r="CW41" i="127"/>
  <c r="DG41" i="127"/>
  <c r="EB41" i="127"/>
  <c r="CR41" i="127"/>
  <c r="ED41" i="127"/>
  <c r="CU41" i="127"/>
  <c r="DI41" i="127"/>
  <c r="DD41" i="127"/>
  <c r="CX41" i="127"/>
  <c r="DS41" i="127"/>
  <c r="DO41" i="127"/>
  <c r="DT41" i="127"/>
  <c r="DC41" i="127"/>
  <c r="DR41" i="127"/>
  <c r="CQ41" i="127"/>
  <c r="DW41" i="127"/>
  <c r="EE41" i="127"/>
  <c r="EF41" i="127"/>
  <c r="EG41" i="127"/>
  <c r="EH41" i="127"/>
  <c r="EI41" i="127"/>
  <c r="EJ41" i="127"/>
  <c r="EK41" i="127"/>
  <c r="EL41" i="127"/>
  <c r="EM41" i="127"/>
  <c r="EN41" i="127"/>
  <c r="EO41" i="127"/>
  <c r="EP41" i="127"/>
  <c r="EQ41" i="127"/>
  <c r="ER41" i="127"/>
  <c r="ES41" i="127"/>
  <c r="ET41" i="127"/>
  <c r="EU41" i="127"/>
  <c r="EV41" i="127"/>
  <c r="EX69" i="127"/>
  <c r="EX71" i="127"/>
  <c r="EX70" i="127"/>
  <c r="EX72" i="127"/>
  <c r="EX73" i="127"/>
  <c r="EX74" i="127"/>
  <c r="EX75" i="127"/>
  <c r="EX76" i="127"/>
  <c r="EX77" i="127"/>
  <c r="EX78" i="127"/>
  <c r="EX79" i="127"/>
  <c r="EX80" i="127"/>
  <c r="EY7" i="127"/>
  <c r="EX33" i="127"/>
  <c r="EX34" i="127"/>
  <c r="EX35" i="127"/>
  <c r="EX36" i="127"/>
  <c r="EX37" i="127"/>
  <c r="EX38" i="127"/>
  <c r="EX39" i="127"/>
  <c r="EX40" i="127"/>
  <c r="EX41" i="127"/>
  <c r="EX11" i="127"/>
  <c r="EX12" i="127"/>
  <c r="EX13" i="127"/>
  <c r="EX14" i="127"/>
  <c r="E16" i="127"/>
  <c r="H16" i="127"/>
  <c r="F16" i="127"/>
  <c r="G16" i="127"/>
  <c r="I16" i="127"/>
  <c r="D16" i="127"/>
  <c r="C16" i="127"/>
  <c r="EO16" i="127"/>
  <c r="EC16" i="127"/>
  <c r="EU16" i="127"/>
  <c r="EH16" i="127"/>
  <c r="DU16" i="127"/>
  <c r="ET16" i="127"/>
  <c r="EG16" i="127"/>
  <c r="DT16" i="127"/>
  <c r="EP16" i="127"/>
  <c r="DZ16" i="127"/>
  <c r="EL16" i="127"/>
  <c r="DV16" i="127"/>
  <c r="EK16" i="127"/>
  <c r="DS16" i="127"/>
  <c r="EJ16" i="127"/>
  <c r="EQ16" i="127"/>
  <c r="EI16" i="127"/>
  <c r="EF16" i="127"/>
  <c r="EX16" i="127"/>
  <c r="EN16" i="127"/>
  <c r="EM16" i="127"/>
  <c r="EE16" i="127"/>
  <c r="ED16" i="127"/>
  <c r="EB16" i="127"/>
  <c r="EW16" i="127"/>
  <c r="ES16" i="127"/>
  <c r="ER16" i="127"/>
  <c r="EA16" i="127"/>
  <c r="DY16" i="127"/>
  <c r="EV16" i="127"/>
  <c r="DX16" i="127"/>
  <c r="DW16" i="127"/>
  <c r="B17" i="127"/>
  <c r="M8" i="122"/>
  <c r="K55" i="87" s="1"/>
  <c r="N21" i="122"/>
  <c r="GC6" i="128"/>
  <c r="HX6" i="128"/>
  <c r="IJ6" i="128" s="1"/>
  <c r="IV6" i="128" s="1"/>
  <c r="JH6" i="128" s="1"/>
  <c r="JT6" i="128" s="1"/>
  <c r="KF6" i="128" s="1"/>
  <c r="HG6" i="128"/>
  <c r="HK6" i="128"/>
  <c r="GD6" i="128"/>
  <c r="GW6" i="128"/>
  <c r="GX6" i="128"/>
  <c r="GR6" i="128"/>
  <c r="GS6" i="128"/>
  <c r="HF6" i="128"/>
  <c r="GV6" i="128"/>
  <c r="GE6" i="128"/>
  <c r="P7" i="128"/>
  <c r="B54" i="127" a="1"/>
  <c r="B18" i="127" a="1"/>
  <c r="B32" i="127" a="1"/>
  <c r="B66" i="127" a="1"/>
  <c r="B43" i="127" a="1"/>
  <c r="CL32" i="128" l="1"/>
  <c r="CK9" i="128"/>
  <c r="JN12" i="128"/>
  <c r="JF17" i="128"/>
  <c r="B32" i="127"/>
  <c r="B43" i="127"/>
  <c r="EY43" i="127" s="1"/>
  <c r="B66" i="127"/>
  <c r="B54" i="127"/>
  <c r="FV105" i="87"/>
  <c r="FV154" i="87"/>
  <c r="FV84" i="87"/>
  <c r="JB105" i="87"/>
  <c r="JB84" i="87"/>
  <c r="JB154" i="87"/>
  <c r="GA44" i="122"/>
  <c r="CU9" i="122"/>
  <c r="ED42" i="127"/>
  <c r="CR42" i="127"/>
  <c r="DI42" i="127"/>
  <c r="DY42" i="127"/>
  <c r="DX42" i="127"/>
  <c r="CU42" i="127"/>
  <c r="DM42" i="127"/>
  <c r="DZ42" i="127"/>
  <c r="DF42" i="127"/>
  <c r="EB42" i="127"/>
  <c r="DC42" i="127"/>
  <c r="EC42" i="127"/>
  <c r="DJ42" i="127"/>
  <c r="DR42" i="127"/>
  <c r="DS42" i="127"/>
  <c r="DB42" i="127"/>
  <c r="DT42" i="127"/>
  <c r="CV42" i="127"/>
  <c r="CT42" i="127"/>
  <c r="DW42" i="127"/>
  <c r="DH42" i="127"/>
  <c r="DQ42" i="127"/>
  <c r="DG42" i="127"/>
  <c r="DL42" i="127"/>
  <c r="EA42" i="127"/>
  <c r="CS42" i="127"/>
  <c r="DK42" i="127"/>
  <c r="CX42" i="127"/>
  <c r="CZ42" i="127"/>
  <c r="EE42" i="127"/>
  <c r="DD42" i="127"/>
  <c r="CY42" i="127"/>
  <c r="DE42" i="127"/>
  <c r="DO42" i="127"/>
  <c r="DP42" i="127"/>
  <c r="CW42" i="127"/>
  <c r="DU42" i="127"/>
  <c r="DA42" i="127"/>
  <c r="DN42" i="127"/>
  <c r="DV42" i="127"/>
  <c r="EF42" i="127"/>
  <c r="EG42" i="127"/>
  <c r="EH42" i="127"/>
  <c r="EI42" i="127"/>
  <c r="EJ42" i="127"/>
  <c r="EK42" i="127"/>
  <c r="EL42" i="127"/>
  <c r="EM42" i="127"/>
  <c r="EN42" i="127"/>
  <c r="EO42" i="127"/>
  <c r="EP42" i="127"/>
  <c r="EQ42" i="127"/>
  <c r="ER42" i="127"/>
  <c r="ES42" i="127"/>
  <c r="ET42" i="127"/>
  <c r="EU42" i="127"/>
  <c r="EV42" i="127"/>
  <c r="EW42" i="127"/>
  <c r="CR55" i="87"/>
  <c r="JF44" i="122"/>
  <c r="JF9" i="122" s="1"/>
  <c r="FZ9" i="122"/>
  <c r="JC55" i="87"/>
  <c r="JC54" i="87" s="1"/>
  <c r="FW55" i="87"/>
  <c r="FW54" i="87" s="1"/>
  <c r="AA31" i="127"/>
  <c r="AO31" i="127"/>
  <c r="BT31" i="127"/>
  <c r="AW31" i="127"/>
  <c r="BU31" i="127"/>
  <c r="BG31" i="127"/>
  <c r="CE31" i="127"/>
  <c r="AM31" i="127"/>
  <c r="AZ31" i="127"/>
  <c r="BO31" i="127"/>
  <c r="AS31" i="127"/>
  <c r="CH31" i="127"/>
  <c r="AE31" i="127"/>
  <c r="BV31" i="127"/>
  <c r="BC31" i="127"/>
  <c r="CB31" i="127"/>
  <c r="BB31" i="127"/>
  <c r="BK31" i="127"/>
  <c r="BQ31" i="127"/>
  <c r="BY31" i="127"/>
  <c r="AC31" i="127"/>
  <c r="BH31" i="127"/>
  <c r="BX31" i="127"/>
  <c r="BP31" i="127"/>
  <c r="AV31" i="127"/>
  <c r="CD31" i="127"/>
  <c r="AB31" i="127"/>
  <c r="AX31" i="127"/>
  <c r="Z31" i="127"/>
  <c r="AJ31" i="127"/>
  <c r="BZ31" i="127"/>
  <c r="CC31" i="127"/>
  <c r="Q31" i="127"/>
  <c r="V31" i="127"/>
  <c r="AI31" i="127"/>
  <c r="AG31" i="127"/>
  <c r="X31" i="127"/>
  <c r="M31" i="127"/>
  <c r="BW31" i="127"/>
  <c r="BA31" i="127"/>
  <c r="BF31" i="127"/>
  <c r="BS31" i="127"/>
  <c r="AK31" i="127"/>
  <c r="O31" i="127"/>
  <c r="S31" i="127"/>
  <c r="CF31" i="127"/>
  <c r="AF31" i="127"/>
  <c r="BR31" i="127"/>
  <c r="BI31" i="127"/>
  <c r="AQ31" i="127"/>
  <c r="T31" i="127"/>
  <c r="AR31" i="127"/>
  <c r="CA31" i="127"/>
  <c r="BM31" i="127"/>
  <c r="AL31" i="127"/>
  <c r="CG31" i="127"/>
  <c r="AU31" i="127"/>
  <c r="AT31" i="127"/>
  <c r="BL31" i="127"/>
  <c r="P31" i="127"/>
  <c r="R31" i="127"/>
  <c r="AP31" i="127"/>
  <c r="AN31" i="127"/>
  <c r="AY31" i="127"/>
  <c r="N31" i="127"/>
  <c r="BJ31" i="127"/>
  <c r="AD31" i="127"/>
  <c r="U31" i="127"/>
  <c r="BD31" i="127"/>
  <c r="W31" i="127"/>
  <c r="BN31" i="127"/>
  <c r="BE31" i="127"/>
  <c r="AH31" i="127"/>
  <c r="Y31" i="127"/>
  <c r="EY16" i="127"/>
  <c r="EY71" i="127"/>
  <c r="EY70" i="127"/>
  <c r="EY69" i="127"/>
  <c r="EY72" i="127"/>
  <c r="EY73" i="127"/>
  <c r="EY74" i="127"/>
  <c r="EY75" i="127"/>
  <c r="EY76" i="127"/>
  <c r="EY77" i="127"/>
  <c r="EY78" i="127"/>
  <c r="EY79" i="127"/>
  <c r="EY80" i="127"/>
  <c r="EZ7" i="127"/>
  <c r="EY34" i="127"/>
  <c r="EY33" i="127"/>
  <c r="EY35" i="127"/>
  <c r="EY36" i="127"/>
  <c r="EY37" i="127"/>
  <c r="EY38" i="127"/>
  <c r="EY39" i="127"/>
  <c r="EY40" i="127"/>
  <c r="EY41" i="127"/>
  <c r="EY42" i="127"/>
  <c r="EY11" i="127"/>
  <c r="EY12" i="127"/>
  <c r="EY13" i="127"/>
  <c r="EY14" i="127"/>
  <c r="EY15" i="127"/>
  <c r="J17" i="127"/>
  <c r="E17" i="127"/>
  <c r="F17" i="127"/>
  <c r="H17" i="127"/>
  <c r="I17" i="127"/>
  <c r="G17" i="127"/>
  <c r="C17" i="127"/>
  <c r="D17" i="127"/>
  <c r="EO17" i="127"/>
  <c r="EC17" i="127"/>
  <c r="EP17" i="127"/>
  <c r="EB17" i="127"/>
  <c r="EN17" i="127"/>
  <c r="EA17" i="127"/>
  <c r="EY17" i="127"/>
  <c r="EJ17" i="127"/>
  <c r="DU17" i="127"/>
  <c r="EX17" i="127"/>
  <c r="EI17" i="127"/>
  <c r="DT17" i="127"/>
  <c r="EU17" i="127"/>
  <c r="ED17" i="127"/>
  <c r="ES17" i="127"/>
  <c r="ET17" i="127"/>
  <c r="DZ17" i="127"/>
  <c r="DY17" i="127"/>
  <c r="EG17" i="127"/>
  <c r="EE17" i="127"/>
  <c r="DX17" i="127"/>
  <c r="DW17" i="127"/>
  <c r="DV17" i="127"/>
  <c r="EF17" i="127"/>
  <c r="EW17" i="127"/>
  <c r="EV17" i="127"/>
  <c r="ER17" i="127"/>
  <c r="DS17" i="127"/>
  <c r="EQ17" i="127"/>
  <c r="EM17" i="127"/>
  <c r="EL17" i="127"/>
  <c r="EK17" i="127"/>
  <c r="EH17" i="127"/>
  <c r="B18" i="127"/>
  <c r="N8" i="122"/>
  <c r="L55" i="87" s="1"/>
  <c r="O21" i="122"/>
  <c r="GO6" i="128"/>
  <c r="Q7" i="128"/>
  <c r="GP6" i="128"/>
  <c r="GQ6" i="128"/>
  <c r="HE6" i="128"/>
  <c r="HD6" i="128"/>
  <c r="HH6" i="128"/>
  <c r="HR6" i="128"/>
  <c r="HJ6" i="128"/>
  <c r="HW6" i="128"/>
  <c r="II6" i="128" s="1"/>
  <c r="IU6" i="128" s="1"/>
  <c r="JG6" i="128" s="1"/>
  <c r="JS6" i="128" s="1"/>
  <c r="KE6" i="128" s="1"/>
  <c r="HI6" i="128"/>
  <c r="HS6" i="128"/>
  <c r="B67" i="127" a="1"/>
  <c r="B44" i="127" a="1"/>
  <c r="B55" i="127" a="1"/>
  <c r="B19" i="127" a="1"/>
  <c r="CM32" i="128" l="1"/>
  <c r="CL9" i="128"/>
  <c r="JG17" i="128"/>
  <c r="JO12" i="128"/>
  <c r="B67" i="127"/>
  <c r="B44" i="127"/>
  <c r="EZ44" i="127" s="1"/>
  <c r="B55" i="127"/>
  <c r="JD55" i="87"/>
  <c r="JD54" i="87" s="1"/>
  <c r="CS55" i="87"/>
  <c r="JG44" i="122"/>
  <c r="GA9" i="122"/>
  <c r="FW105" i="87"/>
  <c r="FW154" i="87"/>
  <c r="FW84" i="87"/>
  <c r="JC105" i="87"/>
  <c r="JC84" i="87"/>
  <c r="JC154" i="87"/>
  <c r="EE43" i="127"/>
  <c r="CT43" i="127"/>
  <c r="DB43" i="127"/>
  <c r="DU43" i="127"/>
  <c r="DK43" i="127"/>
  <c r="DM43" i="127"/>
  <c r="CU43" i="127"/>
  <c r="DS43" i="127"/>
  <c r="CS43" i="127"/>
  <c r="DT43" i="127"/>
  <c r="DJ43" i="127"/>
  <c r="CX43" i="127"/>
  <c r="DV43" i="127"/>
  <c r="DN43" i="127"/>
  <c r="DE43" i="127"/>
  <c r="DR43" i="127"/>
  <c r="ED43" i="127"/>
  <c r="DD43" i="127"/>
  <c r="DC43" i="127"/>
  <c r="DP43" i="127"/>
  <c r="DI43" i="127"/>
  <c r="DW43" i="127"/>
  <c r="CW43" i="127"/>
  <c r="DO43" i="127"/>
  <c r="DX43" i="127"/>
  <c r="DL43" i="127"/>
  <c r="DF43" i="127"/>
  <c r="DY43" i="127"/>
  <c r="DZ43" i="127"/>
  <c r="CV43" i="127"/>
  <c r="CY43" i="127"/>
  <c r="EA43" i="127"/>
  <c r="DH43" i="127"/>
  <c r="DQ43" i="127"/>
  <c r="EB43" i="127"/>
  <c r="EF43" i="127"/>
  <c r="DG43" i="127"/>
  <c r="DA43" i="127"/>
  <c r="EC43" i="127"/>
  <c r="CZ43" i="127"/>
  <c r="EG43" i="127"/>
  <c r="EH43" i="127"/>
  <c r="EI43" i="127"/>
  <c r="EJ43" i="127"/>
  <c r="EK43" i="127"/>
  <c r="EL43" i="127"/>
  <c r="EM43" i="127"/>
  <c r="EN43" i="127"/>
  <c r="EO43" i="127"/>
  <c r="EP43" i="127"/>
  <c r="EQ43" i="127"/>
  <c r="ER43" i="127"/>
  <c r="ES43" i="127"/>
  <c r="ET43" i="127"/>
  <c r="EU43" i="127"/>
  <c r="EV43" i="127"/>
  <c r="EW43" i="127"/>
  <c r="EX43" i="127"/>
  <c r="FX55" i="87"/>
  <c r="FX54" i="87" s="1"/>
  <c r="Q32" i="127"/>
  <c r="CB32" i="127"/>
  <c r="AY32" i="127"/>
  <c r="BP32" i="127"/>
  <c r="CA32" i="127"/>
  <c r="BR32" i="127"/>
  <c r="BW32" i="127"/>
  <c r="AN32" i="127"/>
  <c r="BY32" i="127"/>
  <c r="CC32" i="127"/>
  <c r="AJ32" i="127"/>
  <c r="BI32" i="127"/>
  <c r="BL32" i="127"/>
  <c r="AE32" i="127"/>
  <c r="V32" i="127"/>
  <c r="AH32" i="127"/>
  <c r="R32" i="127"/>
  <c r="AM32" i="127"/>
  <c r="AK32" i="127"/>
  <c r="BK32" i="127"/>
  <c r="BS32" i="127"/>
  <c r="P32" i="127"/>
  <c r="AQ32" i="127"/>
  <c r="BE32" i="127"/>
  <c r="X32" i="127"/>
  <c r="AD32" i="127"/>
  <c r="AV32" i="127"/>
  <c r="W32" i="127"/>
  <c r="CG32" i="127"/>
  <c r="AX32" i="127"/>
  <c r="O32" i="127"/>
  <c r="BD32" i="127"/>
  <c r="BJ32" i="127"/>
  <c r="AF32" i="127"/>
  <c r="BO32" i="127"/>
  <c r="BG32" i="127"/>
  <c r="BA32" i="127"/>
  <c r="BF32" i="127"/>
  <c r="BT32" i="127"/>
  <c r="AU32" i="127"/>
  <c r="BB32" i="127"/>
  <c r="BN32" i="127"/>
  <c r="AR32" i="127"/>
  <c r="Z32" i="127"/>
  <c r="AZ32" i="127"/>
  <c r="CE32" i="127"/>
  <c r="U32" i="127"/>
  <c r="BZ32" i="127"/>
  <c r="AO32" i="127"/>
  <c r="BV32" i="127"/>
  <c r="AC32" i="127"/>
  <c r="BH32" i="127"/>
  <c r="CH32" i="127"/>
  <c r="AI32" i="127"/>
  <c r="S32" i="127"/>
  <c r="AW32" i="127"/>
  <c r="BM32" i="127"/>
  <c r="CF32" i="127"/>
  <c r="BQ32" i="127"/>
  <c r="BX32" i="127"/>
  <c r="Y32" i="127"/>
  <c r="AB32" i="127"/>
  <c r="AS32" i="127"/>
  <c r="AA32" i="127"/>
  <c r="N32" i="127"/>
  <c r="AL32" i="127"/>
  <c r="T32" i="127"/>
  <c r="AT32" i="127"/>
  <c r="AG32" i="127"/>
  <c r="BU32" i="127"/>
  <c r="BC32" i="127"/>
  <c r="CD32" i="127"/>
  <c r="AP32" i="127"/>
  <c r="EZ17" i="127"/>
  <c r="EZ71" i="127"/>
  <c r="EZ69" i="127"/>
  <c r="EZ70" i="127"/>
  <c r="EZ72" i="127"/>
  <c r="EZ73" i="127"/>
  <c r="EZ74" i="127"/>
  <c r="EZ75" i="127"/>
  <c r="EZ76" i="127"/>
  <c r="EZ77" i="127"/>
  <c r="EZ78" i="127"/>
  <c r="EZ79" i="127"/>
  <c r="EZ80" i="127"/>
  <c r="FA7" i="127"/>
  <c r="EZ34" i="127"/>
  <c r="EZ33" i="127"/>
  <c r="EZ35" i="127"/>
  <c r="EZ36" i="127"/>
  <c r="EZ37" i="127"/>
  <c r="EZ38" i="127"/>
  <c r="EZ39" i="127"/>
  <c r="EZ40" i="127"/>
  <c r="EZ41" i="127"/>
  <c r="EZ42" i="127"/>
  <c r="EZ43" i="127"/>
  <c r="EZ11" i="127"/>
  <c r="EZ12" i="127"/>
  <c r="EZ13" i="127"/>
  <c r="EZ14" i="127"/>
  <c r="EZ15" i="127"/>
  <c r="EZ16" i="127"/>
  <c r="D18" i="127"/>
  <c r="F18" i="127"/>
  <c r="K18" i="127"/>
  <c r="C18" i="127"/>
  <c r="E18" i="127"/>
  <c r="G18" i="127"/>
  <c r="H18" i="127"/>
  <c r="I18" i="127"/>
  <c r="J18" i="127"/>
  <c r="EO18" i="127"/>
  <c r="EC18" i="127"/>
  <c r="EW18" i="127"/>
  <c r="EJ18" i="127"/>
  <c r="DW18" i="127"/>
  <c r="EV18" i="127"/>
  <c r="EI18" i="127"/>
  <c r="DV18" i="127"/>
  <c r="ET18" i="127"/>
  <c r="EE18" i="127"/>
  <c r="ES18" i="127"/>
  <c r="ED18" i="127"/>
  <c r="EM18" i="127"/>
  <c r="DT18" i="127"/>
  <c r="EL18" i="127"/>
  <c r="DS18" i="127"/>
  <c r="EK18" i="127"/>
  <c r="EX18" i="127"/>
  <c r="DY18" i="127"/>
  <c r="ER18" i="127"/>
  <c r="EQ18" i="127"/>
  <c r="EP18" i="127"/>
  <c r="EG18" i="127"/>
  <c r="EU18" i="127"/>
  <c r="DX18" i="127"/>
  <c r="DU18" i="127"/>
  <c r="EN18" i="127"/>
  <c r="EH18" i="127"/>
  <c r="EF18" i="127"/>
  <c r="EB18" i="127"/>
  <c r="EA18" i="127"/>
  <c r="DZ18" i="127"/>
  <c r="EZ18" i="127"/>
  <c r="EY18" i="127"/>
  <c r="B19" i="127"/>
  <c r="C21" i="122"/>
  <c r="O8" i="122"/>
  <c r="M55" i="87" s="1"/>
  <c r="HA6" i="128"/>
  <c r="ID6" i="128"/>
  <c r="IP6" i="128" s="1"/>
  <c r="JB6" i="128" s="1"/>
  <c r="JN6" i="128" s="1"/>
  <c r="JZ6" i="128" s="1"/>
  <c r="KL6" i="128" s="1"/>
  <c r="HT6" i="128"/>
  <c r="HB6" i="128"/>
  <c r="IE6" i="128"/>
  <c r="IQ6" i="128" s="1"/>
  <c r="JC6" i="128" s="1"/>
  <c r="JO6" i="128" s="1"/>
  <c r="KA6" i="128" s="1"/>
  <c r="KM6" i="128" s="1"/>
  <c r="HQ6" i="128"/>
  <c r="HC6" i="128"/>
  <c r="HU6" i="128"/>
  <c r="R7" i="128"/>
  <c r="HV6" i="128"/>
  <c r="IH6" i="128" s="1"/>
  <c r="IT6" i="128" s="1"/>
  <c r="JF6" i="128" s="1"/>
  <c r="JR6" i="128" s="1"/>
  <c r="KD6" i="128" s="1"/>
  <c r="HP6" i="128"/>
  <c r="B20" i="127" a="1"/>
  <c r="B56" i="127" a="1"/>
  <c r="CN32" i="128" l="1"/>
  <c r="CM9" i="128"/>
  <c r="JP12" i="128"/>
  <c r="JH17" i="128"/>
  <c r="B56" i="127"/>
  <c r="FY55" i="87"/>
  <c r="FY54" i="87" s="1"/>
  <c r="JD154" i="87"/>
  <c r="JD84" i="87"/>
  <c r="JD105" i="87"/>
  <c r="JG9" i="122"/>
  <c r="C44" i="122"/>
  <c r="EF44" i="127"/>
  <c r="DF44" i="127"/>
  <c r="DR44" i="127"/>
  <c r="DU44" i="127"/>
  <c r="DQ44" i="127"/>
  <c r="DM44" i="127"/>
  <c r="ED44" i="127"/>
  <c r="DD44" i="127"/>
  <c r="EE44" i="127"/>
  <c r="CT44" i="127"/>
  <c r="CX44" i="127"/>
  <c r="DV44" i="127"/>
  <c r="CZ44" i="127"/>
  <c r="CV44" i="127"/>
  <c r="DY44" i="127"/>
  <c r="DH44" i="127"/>
  <c r="DG44" i="127"/>
  <c r="EA44" i="127"/>
  <c r="DN44" i="127"/>
  <c r="EB44" i="127"/>
  <c r="DP44" i="127"/>
  <c r="EC44" i="127"/>
  <c r="DJ44" i="127"/>
  <c r="DS44" i="127"/>
  <c r="CW44" i="127"/>
  <c r="DT44" i="127"/>
  <c r="DC44" i="127"/>
  <c r="DL44" i="127"/>
  <c r="DW44" i="127"/>
  <c r="DB44" i="127"/>
  <c r="DX44" i="127"/>
  <c r="CY44" i="127"/>
  <c r="EG44" i="127"/>
  <c r="CU44" i="127"/>
  <c r="DZ44" i="127"/>
  <c r="DE44" i="127"/>
  <c r="DA44" i="127"/>
  <c r="DK44" i="127"/>
  <c r="DO44" i="127"/>
  <c r="DI44" i="127"/>
  <c r="EH44" i="127"/>
  <c r="EI44" i="127"/>
  <c r="EJ44" i="127"/>
  <c r="EK44" i="127"/>
  <c r="EL44" i="127"/>
  <c r="EM44" i="127"/>
  <c r="EN44" i="127"/>
  <c r="EO44" i="127"/>
  <c r="EP44" i="127"/>
  <c r="EQ44" i="127"/>
  <c r="ER44" i="127"/>
  <c r="ES44" i="127"/>
  <c r="ET44" i="127"/>
  <c r="EU44" i="127"/>
  <c r="EV44" i="127"/>
  <c r="EW44" i="127"/>
  <c r="EX44" i="127"/>
  <c r="EY44" i="127"/>
  <c r="FX105" i="87"/>
  <c r="FX84" i="87"/>
  <c r="FX154" i="87"/>
  <c r="FA18" i="127"/>
  <c r="FA69" i="127"/>
  <c r="FA70" i="127"/>
  <c r="FA71" i="127"/>
  <c r="FA72" i="127"/>
  <c r="FA73" i="127"/>
  <c r="FA74" i="127"/>
  <c r="FA75" i="127"/>
  <c r="FA76" i="127"/>
  <c r="FA77" i="127"/>
  <c r="FA78" i="127"/>
  <c r="FA79" i="127"/>
  <c r="FA80" i="127"/>
  <c r="FB7" i="127"/>
  <c r="FA33" i="127"/>
  <c r="FA34" i="127"/>
  <c r="FA35" i="127"/>
  <c r="FA36" i="127"/>
  <c r="FA37" i="127"/>
  <c r="FA38" i="127"/>
  <c r="FA39" i="127"/>
  <c r="FA40" i="127"/>
  <c r="FA41" i="127"/>
  <c r="FA42" i="127"/>
  <c r="FA43" i="127"/>
  <c r="FA44" i="127"/>
  <c r="FA11" i="127"/>
  <c r="FA12" i="127"/>
  <c r="FA13" i="127"/>
  <c r="FA14" i="127"/>
  <c r="FA15" i="127"/>
  <c r="FA16" i="127"/>
  <c r="FA17" i="127"/>
  <c r="E19" i="127"/>
  <c r="H19" i="127"/>
  <c r="F19" i="127"/>
  <c r="G19" i="127"/>
  <c r="I19" i="127"/>
  <c r="L19" i="127"/>
  <c r="C19" i="127"/>
  <c r="D19" i="127"/>
  <c r="J19" i="127"/>
  <c r="K19" i="127"/>
  <c r="FA19" i="127"/>
  <c r="EO19" i="127"/>
  <c r="EC19" i="127"/>
  <c r="ER19" i="127"/>
  <c r="EE19" i="127"/>
  <c r="EQ19" i="127"/>
  <c r="ED19" i="127"/>
  <c r="EN19" i="127"/>
  <c r="DY19" i="127"/>
  <c r="EM19" i="127"/>
  <c r="DX19" i="127"/>
  <c r="EW19" i="127"/>
  <c r="EF19" i="127"/>
  <c r="EU19" i="127"/>
  <c r="EV19" i="127"/>
  <c r="EB19" i="127"/>
  <c r="EA19" i="127"/>
  <c r="EL19" i="127"/>
  <c r="EI19" i="127"/>
  <c r="EG19" i="127"/>
  <c r="EY19" i="127"/>
  <c r="EK19" i="127"/>
  <c r="EJ19" i="127"/>
  <c r="EH19" i="127"/>
  <c r="FB19" i="127"/>
  <c r="EZ19" i="127"/>
  <c r="DZ19" i="127"/>
  <c r="DW19" i="127"/>
  <c r="DV19" i="127"/>
  <c r="EX19" i="127"/>
  <c r="ES19" i="127"/>
  <c r="EP19" i="127"/>
  <c r="DU19" i="127"/>
  <c r="DT19" i="127"/>
  <c r="DS19" i="127"/>
  <c r="ET19" i="127"/>
  <c r="B20" i="127"/>
  <c r="HM6" i="128"/>
  <c r="IG6" i="128"/>
  <c r="IS6" i="128" s="1"/>
  <c r="JE6" i="128" s="1"/>
  <c r="JQ6" i="128" s="1"/>
  <c r="KC6" i="128" s="1"/>
  <c r="KO6" i="128" s="1"/>
  <c r="HO6" i="128"/>
  <c r="IB6" i="128"/>
  <c r="IN6" i="128" s="1"/>
  <c r="IZ6" i="128" s="1"/>
  <c r="JL6" i="128" s="1"/>
  <c r="JX6" i="128" s="1"/>
  <c r="KJ6" i="128" s="1"/>
  <c r="HN6" i="128"/>
  <c r="IF6" i="128"/>
  <c r="IR6" i="128" s="1"/>
  <c r="JD6" i="128" s="1"/>
  <c r="JP6" i="128" s="1"/>
  <c r="KB6" i="128" s="1"/>
  <c r="KN6" i="128" s="1"/>
  <c r="S7" i="128"/>
  <c r="IC6" i="128"/>
  <c r="IO6" i="128" s="1"/>
  <c r="JA6" i="128" s="1"/>
  <c r="JM6" i="128" s="1"/>
  <c r="JY6" i="128" s="1"/>
  <c r="KK6" i="128" s="1"/>
  <c r="B68" i="127" a="1"/>
  <c r="C9" i="122" l="1"/>
  <c r="CO32" i="128"/>
  <c r="CN9" i="128"/>
  <c r="JI17" i="128"/>
  <c r="JQ12" i="128"/>
  <c r="B68" i="127"/>
  <c r="JE55" i="87"/>
  <c r="JE54" i="87" s="1"/>
  <c r="FY154" i="87"/>
  <c r="FY105" i="87"/>
  <c r="FY84" i="87"/>
  <c r="FB70" i="127"/>
  <c r="FB69" i="127"/>
  <c r="FB71" i="127"/>
  <c r="FB72" i="127"/>
  <c r="FB73" i="127"/>
  <c r="FB74" i="127"/>
  <c r="FB75" i="127"/>
  <c r="FB76" i="127"/>
  <c r="FB77" i="127"/>
  <c r="FB78" i="127"/>
  <c r="FB79" i="127"/>
  <c r="FB80" i="127"/>
  <c r="FC7" i="127"/>
  <c r="FB34" i="127"/>
  <c r="FB33" i="127"/>
  <c r="FB35" i="127"/>
  <c r="FB36" i="127"/>
  <c r="FB37" i="127"/>
  <c r="FB38" i="127"/>
  <c r="FB39" i="127"/>
  <c r="FB40" i="127"/>
  <c r="FB41" i="127"/>
  <c r="FB42" i="127"/>
  <c r="FB43" i="127"/>
  <c r="FB44" i="127"/>
  <c r="FB11" i="127"/>
  <c r="FB12" i="127"/>
  <c r="FB13" i="127"/>
  <c r="FB14" i="127"/>
  <c r="FB15" i="127"/>
  <c r="FB16" i="127"/>
  <c r="FB17" i="127"/>
  <c r="FB18" i="127"/>
  <c r="G20" i="127"/>
  <c r="I20" i="127"/>
  <c r="K20" i="127"/>
  <c r="E20" i="127"/>
  <c r="H20" i="127"/>
  <c r="J20" i="127"/>
  <c r="C20" i="127"/>
  <c r="L20" i="127"/>
  <c r="M20" i="127"/>
  <c r="D20" i="127"/>
  <c r="F20" i="127"/>
  <c r="FA20" i="127"/>
  <c r="EO20" i="127"/>
  <c r="EC20" i="127"/>
  <c r="EY20" i="127"/>
  <c r="EL20" i="127"/>
  <c r="DY20" i="127"/>
  <c r="EX20" i="127"/>
  <c r="EK20" i="127"/>
  <c r="DX20" i="127"/>
  <c r="EZ20" i="127"/>
  <c r="EI20" i="127"/>
  <c r="DT20" i="127"/>
  <c r="EW20" i="127"/>
  <c r="EH20" i="127"/>
  <c r="DS20" i="127"/>
  <c r="EP20" i="127"/>
  <c r="DV20" i="127"/>
  <c r="EM20" i="127"/>
  <c r="EN20" i="127"/>
  <c r="DU20" i="127"/>
  <c r="EE20" i="127"/>
  <c r="EB20" i="127"/>
  <c r="EV20" i="127"/>
  <c r="EA20" i="127"/>
  <c r="EU20" i="127"/>
  <c r="DW20" i="127"/>
  <c r="ER20" i="127"/>
  <c r="FC20" i="127"/>
  <c r="ED20" i="127"/>
  <c r="FB20" i="127"/>
  <c r="DZ20" i="127"/>
  <c r="ET20" i="127"/>
  <c r="ES20" i="127"/>
  <c r="EQ20" i="127"/>
  <c r="EJ20" i="127"/>
  <c r="EG20" i="127"/>
  <c r="EF20" i="127"/>
  <c r="HY6" i="128"/>
  <c r="IK6" i="128" s="1"/>
  <c r="IW6" i="128" s="1"/>
  <c r="JI6" i="128" s="1"/>
  <c r="JU6" i="128" s="1"/>
  <c r="KG6" i="128" s="1"/>
  <c r="T7" i="128"/>
  <c r="HZ6" i="128"/>
  <c r="IL6" i="128" s="1"/>
  <c r="IX6" i="128" s="1"/>
  <c r="JJ6" i="128" s="1"/>
  <c r="JV6" i="128" s="1"/>
  <c r="KH6" i="128" s="1"/>
  <c r="IA6" i="128"/>
  <c r="IM6" i="128" s="1"/>
  <c r="IY6" i="128" s="1"/>
  <c r="JK6" i="128" s="1"/>
  <c r="JW6" i="128" s="1"/>
  <c r="KI6" i="128" s="1"/>
  <c r="CP32" i="128" l="1"/>
  <c r="CO9" i="128"/>
  <c r="JR12" i="128"/>
  <c r="JJ17" i="128"/>
  <c r="JE105" i="87"/>
  <c r="JE154" i="87"/>
  <c r="JE84" i="87"/>
  <c r="FC70" i="127"/>
  <c r="FC69" i="127"/>
  <c r="FC71" i="127"/>
  <c r="FC72" i="127"/>
  <c r="FC73" i="127"/>
  <c r="FC74" i="127"/>
  <c r="FC75" i="127"/>
  <c r="FC76" i="127"/>
  <c r="FC77" i="127"/>
  <c r="FC78" i="127"/>
  <c r="FC79" i="127"/>
  <c r="FC80" i="127"/>
  <c r="FD7" i="127"/>
  <c r="FC34" i="127"/>
  <c r="FC33" i="127"/>
  <c r="FC35" i="127"/>
  <c r="FC36" i="127"/>
  <c r="FC37" i="127"/>
  <c r="FC38" i="127"/>
  <c r="FC39" i="127"/>
  <c r="FC40" i="127"/>
  <c r="FC41" i="127"/>
  <c r="FC42" i="127"/>
  <c r="FC43" i="127"/>
  <c r="FC44" i="127"/>
  <c r="FC11" i="127"/>
  <c r="FC12" i="127"/>
  <c r="FC13" i="127"/>
  <c r="FC14" i="127"/>
  <c r="FC15" i="127"/>
  <c r="FC16" i="127"/>
  <c r="FC17" i="127"/>
  <c r="FC18" i="127"/>
  <c r="FC19" i="127"/>
  <c r="U7" i="128"/>
  <c r="CQ32" i="128" l="1"/>
  <c r="CP9" i="128"/>
  <c r="JK17" i="128"/>
  <c r="JS12" i="128"/>
  <c r="FD70" i="127"/>
  <c r="FD69" i="127"/>
  <c r="FD71" i="127"/>
  <c r="FD72" i="127"/>
  <c r="FD73" i="127"/>
  <c r="FD74" i="127"/>
  <c r="FD75" i="127"/>
  <c r="FD76" i="127"/>
  <c r="FD77" i="127"/>
  <c r="FD78" i="127"/>
  <c r="FD79" i="127"/>
  <c r="FD80" i="127"/>
  <c r="FE7" i="127"/>
  <c r="FD33" i="127"/>
  <c r="FD34" i="127"/>
  <c r="FD35" i="127"/>
  <c r="FD36" i="127"/>
  <c r="FD37" i="127"/>
  <c r="FD38" i="127"/>
  <c r="FD39" i="127"/>
  <c r="FD40" i="127"/>
  <c r="FD41" i="127"/>
  <c r="FD42" i="127"/>
  <c r="FD43" i="127"/>
  <c r="FD44" i="127"/>
  <c r="FD11" i="127"/>
  <c r="FD12" i="127"/>
  <c r="FD13" i="127"/>
  <c r="FD14" i="127"/>
  <c r="FD15" i="127"/>
  <c r="FD16" i="127"/>
  <c r="FD17" i="127"/>
  <c r="FD18" i="127"/>
  <c r="FD19" i="127"/>
  <c r="FD20" i="127"/>
  <c r="V7" i="128"/>
  <c r="CR32" i="128" l="1"/>
  <c r="CQ9" i="128"/>
  <c r="JT12" i="128"/>
  <c r="JL17" i="128"/>
  <c r="FE71" i="127"/>
  <c r="FE70" i="127"/>
  <c r="FE69" i="127"/>
  <c r="FE72" i="127"/>
  <c r="FE73" i="127"/>
  <c r="FE74" i="127"/>
  <c r="FE75" i="127"/>
  <c r="FE76" i="127"/>
  <c r="FE77" i="127"/>
  <c r="FE78" i="127"/>
  <c r="FE79" i="127"/>
  <c r="FE80" i="127"/>
  <c r="FF7" i="127"/>
  <c r="FE33" i="127"/>
  <c r="FE34" i="127"/>
  <c r="FE35" i="127"/>
  <c r="FE36" i="127"/>
  <c r="FE37" i="127"/>
  <c r="FE38" i="127"/>
  <c r="FE39" i="127"/>
  <c r="FE40" i="127"/>
  <c r="FE41" i="127"/>
  <c r="FE42" i="127"/>
  <c r="FE43" i="127"/>
  <c r="FE44" i="127"/>
  <c r="FE11" i="127"/>
  <c r="FE12" i="127"/>
  <c r="FE13" i="127"/>
  <c r="FE14" i="127"/>
  <c r="FE15" i="127"/>
  <c r="FE16" i="127"/>
  <c r="FE17" i="127"/>
  <c r="FE18" i="127"/>
  <c r="FE19" i="127"/>
  <c r="FE20" i="127"/>
  <c r="W7" i="128"/>
  <c r="CS32" i="128" l="1"/>
  <c r="CR9" i="128"/>
  <c r="JM17" i="128"/>
  <c r="JU12" i="128"/>
  <c r="FF69" i="127"/>
  <c r="FF71" i="127"/>
  <c r="FF70" i="127"/>
  <c r="FF72" i="127"/>
  <c r="FF73" i="127"/>
  <c r="FF74" i="127"/>
  <c r="FF75" i="127"/>
  <c r="FF76" i="127"/>
  <c r="FF77" i="127"/>
  <c r="FF78" i="127"/>
  <c r="FF79" i="127"/>
  <c r="FF80" i="127"/>
  <c r="FG7" i="127"/>
  <c r="FF33" i="127"/>
  <c r="FF34" i="127"/>
  <c r="FF35" i="127"/>
  <c r="FF36" i="127"/>
  <c r="FF37" i="127"/>
  <c r="FF38" i="127"/>
  <c r="FF39" i="127"/>
  <c r="FF40" i="127"/>
  <c r="FF41" i="127"/>
  <c r="FF42" i="127"/>
  <c r="FF43" i="127"/>
  <c r="FF44" i="127"/>
  <c r="FF11" i="127"/>
  <c r="FF12" i="127"/>
  <c r="FF13" i="127"/>
  <c r="FF14" i="127"/>
  <c r="FF15" i="127"/>
  <c r="FF16" i="127"/>
  <c r="FF17" i="127"/>
  <c r="FF18" i="127"/>
  <c r="FF19" i="127"/>
  <c r="FF20" i="127"/>
  <c r="X7" i="128"/>
  <c r="CT32" i="128" l="1"/>
  <c r="CS9" i="128"/>
  <c r="JV12" i="128"/>
  <c r="JN17" i="128"/>
  <c r="FG71" i="127"/>
  <c r="FG69" i="127"/>
  <c r="FG70" i="127"/>
  <c r="FG72" i="127"/>
  <c r="FG73" i="127"/>
  <c r="FG74" i="127"/>
  <c r="FG75" i="127"/>
  <c r="FG76" i="127"/>
  <c r="FG77" i="127"/>
  <c r="FG78" i="127"/>
  <c r="FG79" i="127"/>
  <c r="FG80" i="127"/>
  <c r="FH7" i="127"/>
  <c r="FG34" i="127"/>
  <c r="FG33" i="127"/>
  <c r="FG35" i="127"/>
  <c r="FG36" i="127"/>
  <c r="FG37" i="127"/>
  <c r="FG38" i="127"/>
  <c r="FG39" i="127"/>
  <c r="FG40" i="127"/>
  <c r="FG41" i="127"/>
  <c r="FG42" i="127"/>
  <c r="FG43" i="127"/>
  <c r="FG44" i="127"/>
  <c r="FG11" i="127"/>
  <c r="FG12" i="127"/>
  <c r="FG13" i="127"/>
  <c r="FG14" i="127"/>
  <c r="FG15" i="127"/>
  <c r="FG16" i="127"/>
  <c r="FG17" i="127"/>
  <c r="FG18" i="127"/>
  <c r="FG19" i="127"/>
  <c r="FG20" i="127"/>
  <c r="Y7" i="128"/>
  <c r="CU32" i="128" l="1"/>
  <c r="CT9" i="128"/>
  <c r="JO17" i="128"/>
  <c r="JW12" i="128"/>
  <c r="FH71" i="127"/>
  <c r="FH70" i="127"/>
  <c r="FH69" i="127"/>
  <c r="FH72" i="127"/>
  <c r="FH73" i="127"/>
  <c r="FH74" i="127"/>
  <c r="FH75" i="127"/>
  <c r="FH76" i="127"/>
  <c r="FH77" i="127"/>
  <c r="FH78" i="127"/>
  <c r="FH79" i="127"/>
  <c r="FH80" i="127"/>
  <c r="FI7" i="127"/>
  <c r="FH33" i="127"/>
  <c r="FH34" i="127"/>
  <c r="FH35" i="127"/>
  <c r="FH36" i="127"/>
  <c r="FH37" i="127"/>
  <c r="FH38" i="127"/>
  <c r="FH39" i="127"/>
  <c r="FH40" i="127"/>
  <c r="FH41" i="127"/>
  <c r="FH42" i="127"/>
  <c r="FH43" i="127"/>
  <c r="FH44" i="127"/>
  <c r="FH11" i="127"/>
  <c r="FH12" i="127"/>
  <c r="FH13" i="127"/>
  <c r="FH14" i="127"/>
  <c r="FH15" i="127"/>
  <c r="FH16" i="127"/>
  <c r="FH17" i="127"/>
  <c r="FH18" i="127"/>
  <c r="FH19" i="127"/>
  <c r="FH20" i="127"/>
  <c r="Z7" i="128"/>
  <c r="CV32" i="128" l="1"/>
  <c r="CU9" i="128"/>
  <c r="JX12" i="128"/>
  <c r="JP17" i="128"/>
  <c r="FI69" i="127"/>
  <c r="FI70" i="127"/>
  <c r="FI71" i="127"/>
  <c r="FI72" i="127"/>
  <c r="FI73" i="127"/>
  <c r="FI74" i="127"/>
  <c r="FI75" i="127"/>
  <c r="FI76" i="127"/>
  <c r="FI77" i="127"/>
  <c r="FI78" i="127"/>
  <c r="FI79" i="127"/>
  <c r="FI80" i="127"/>
  <c r="FJ7" i="127"/>
  <c r="FI33" i="127"/>
  <c r="FI34" i="127"/>
  <c r="FI35" i="127"/>
  <c r="FI36" i="127"/>
  <c r="FI37" i="127"/>
  <c r="FI38" i="127"/>
  <c r="FI39" i="127"/>
  <c r="FI40" i="127"/>
  <c r="FI41" i="127"/>
  <c r="FI42" i="127"/>
  <c r="FI43" i="127"/>
  <c r="FI44" i="127"/>
  <c r="FI11" i="127"/>
  <c r="FI12" i="127"/>
  <c r="FI13" i="127"/>
  <c r="FI14" i="127"/>
  <c r="FI15" i="127"/>
  <c r="FI16" i="127"/>
  <c r="FI17" i="127"/>
  <c r="FI18" i="127"/>
  <c r="FI19" i="127"/>
  <c r="FI20" i="127"/>
  <c r="AA7" i="128"/>
  <c r="CW32" i="128" l="1"/>
  <c r="CV9" i="128"/>
  <c r="JQ17" i="128"/>
  <c r="JY12" i="128"/>
  <c r="FJ70" i="127"/>
  <c r="FJ69" i="127"/>
  <c r="FJ71" i="127"/>
  <c r="FJ72" i="127"/>
  <c r="FJ73" i="127"/>
  <c r="FJ74" i="127"/>
  <c r="FJ75" i="127"/>
  <c r="FJ76" i="127"/>
  <c r="FJ77" i="127"/>
  <c r="FJ78" i="127"/>
  <c r="FJ79" i="127"/>
  <c r="FJ80" i="127"/>
  <c r="FK7" i="127"/>
  <c r="FJ33" i="127"/>
  <c r="FJ34" i="127"/>
  <c r="FJ35" i="127"/>
  <c r="FJ36" i="127"/>
  <c r="FJ37" i="127"/>
  <c r="FJ38" i="127"/>
  <c r="FJ39" i="127"/>
  <c r="FJ40" i="127"/>
  <c r="FJ41" i="127"/>
  <c r="FJ42" i="127"/>
  <c r="FJ43" i="127"/>
  <c r="FJ44" i="127"/>
  <c r="FJ11" i="127"/>
  <c r="FJ12" i="127"/>
  <c r="FJ13" i="127"/>
  <c r="FJ14" i="127"/>
  <c r="FJ15" i="127"/>
  <c r="FJ16" i="127"/>
  <c r="FJ17" i="127"/>
  <c r="FJ18" i="127"/>
  <c r="FJ19" i="127"/>
  <c r="FJ20" i="127"/>
  <c r="AB7" i="128"/>
  <c r="CX32" i="128" l="1"/>
  <c r="CW9" i="128"/>
  <c r="JZ12" i="128"/>
  <c r="JR17" i="128"/>
  <c r="FK69" i="127"/>
  <c r="FK71" i="127"/>
  <c r="FK70" i="127"/>
  <c r="FK72" i="127"/>
  <c r="FK73" i="127"/>
  <c r="FK74" i="127"/>
  <c r="FK75" i="127"/>
  <c r="FK76" i="127"/>
  <c r="FK77" i="127"/>
  <c r="FK78" i="127"/>
  <c r="FK79" i="127"/>
  <c r="FK80" i="127"/>
  <c r="FL7" i="127"/>
  <c r="FK33" i="127"/>
  <c r="FK34" i="127"/>
  <c r="FK35" i="127"/>
  <c r="FK36" i="127"/>
  <c r="FK37" i="127"/>
  <c r="FK38" i="127"/>
  <c r="FK39" i="127"/>
  <c r="FK40" i="127"/>
  <c r="FK41" i="127"/>
  <c r="FK42" i="127"/>
  <c r="FK43" i="127"/>
  <c r="FK44" i="127"/>
  <c r="FK11" i="127"/>
  <c r="FK12" i="127"/>
  <c r="FK13" i="127"/>
  <c r="FK14" i="127"/>
  <c r="FK15" i="127"/>
  <c r="FK16" i="127"/>
  <c r="FK17" i="127"/>
  <c r="FK18" i="127"/>
  <c r="FK19" i="127"/>
  <c r="FK20" i="127"/>
  <c r="AC7" i="128"/>
  <c r="CY32" i="128" l="1"/>
  <c r="CX9" i="128"/>
  <c r="JS17" i="128"/>
  <c r="KA12" i="128"/>
  <c r="FL69" i="127"/>
  <c r="FL70" i="127"/>
  <c r="FL71" i="127"/>
  <c r="FL72" i="127"/>
  <c r="FL73" i="127"/>
  <c r="FL74" i="127"/>
  <c r="FL75" i="127"/>
  <c r="FL76" i="127"/>
  <c r="FL77" i="127"/>
  <c r="FL78" i="127"/>
  <c r="FL79" i="127"/>
  <c r="FL80" i="127"/>
  <c r="FM7" i="127"/>
  <c r="FL33" i="127"/>
  <c r="FL34" i="127"/>
  <c r="FL35" i="127"/>
  <c r="FL36" i="127"/>
  <c r="FL37" i="127"/>
  <c r="FL38" i="127"/>
  <c r="FL39" i="127"/>
  <c r="FL40" i="127"/>
  <c r="FL41" i="127"/>
  <c r="FL42" i="127"/>
  <c r="FL43" i="127"/>
  <c r="FL44" i="127"/>
  <c r="FL11" i="127"/>
  <c r="FL12" i="127"/>
  <c r="FL13" i="127"/>
  <c r="FL14" i="127"/>
  <c r="FL15" i="127"/>
  <c r="FL16" i="127"/>
  <c r="FL17" i="127"/>
  <c r="FL18" i="127"/>
  <c r="FL19" i="127"/>
  <c r="FL20" i="127"/>
  <c r="AD7" i="128"/>
  <c r="CZ32" i="128" l="1"/>
  <c r="CY9" i="128"/>
  <c r="KB12" i="128"/>
  <c r="JT17" i="128"/>
  <c r="FM69" i="127"/>
  <c r="FM71" i="127"/>
  <c r="FM70" i="127"/>
  <c r="FM72" i="127"/>
  <c r="FM73" i="127"/>
  <c r="FM74" i="127"/>
  <c r="FM75" i="127"/>
  <c r="FM76" i="127"/>
  <c r="FM77" i="127"/>
  <c r="FM78" i="127"/>
  <c r="FM79" i="127"/>
  <c r="FM80" i="127"/>
  <c r="FN7" i="127"/>
  <c r="FM33" i="127"/>
  <c r="FM34" i="127"/>
  <c r="FM35" i="127"/>
  <c r="FM36" i="127"/>
  <c r="FM37" i="127"/>
  <c r="FM38" i="127"/>
  <c r="FM39" i="127"/>
  <c r="FM40" i="127"/>
  <c r="FM41" i="127"/>
  <c r="FM42" i="127"/>
  <c r="FM43" i="127"/>
  <c r="FM44" i="127"/>
  <c r="FM11" i="127"/>
  <c r="FM12" i="127"/>
  <c r="FM13" i="127"/>
  <c r="FM14" i="127"/>
  <c r="FM15" i="127"/>
  <c r="FM16" i="127"/>
  <c r="FM17" i="127"/>
  <c r="FM18" i="127"/>
  <c r="FM19" i="127"/>
  <c r="FM20" i="127"/>
  <c r="AE7" i="128"/>
  <c r="DA32" i="128" l="1"/>
  <c r="CZ9" i="128"/>
  <c r="JU17" i="128"/>
  <c r="KC12" i="128"/>
  <c r="FN70" i="127"/>
  <c r="FN69" i="127"/>
  <c r="FN71" i="127"/>
  <c r="FN72" i="127"/>
  <c r="FN73" i="127"/>
  <c r="FN74" i="127"/>
  <c r="FN75" i="127"/>
  <c r="FN76" i="127"/>
  <c r="FN77" i="127"/>
  <c r="FN78" i="127"/>
  <c r="FN79" i="127"/>
  <c r="FN80" i="127"/>
  <c r="FO7" i="127"/>
  <c r="FN34" i="127"/>
  <c r="FN33" i="127"/>
  <c r="FN35" i="127"/>
  <c r="FN36" i="127"/>
  <c r="FN37" i="127"/>
  <c r="FN38" i="127"/>
  <c r="FN39" i="127"/>
  <c r="FN40" i="127"/>
  <c r="FN41" i="127"/>
  <c r="FN42" i="127"/>
  <c r="FN43" i="127"/>
  <c r="FN44" i="127"/>
  <c r="FN11" i="127"/>
  <c r="FN12" i="127"/>
  <c r="FN13" i="127"/>
  <c r="FN14" i="127"/>
  <c r="FN15" i="127"/>
  <c r="FN16" i="127"/>
  <c r="FN17" i="127"/>
  <c r="FN18" i="127"/>
  <c r="FN19" i="127"/>
  <c r="FN20" i="127"/>
  <c r="AF7" i="128"/>
  <c r="DB32" i="128" l="1"/>
  <c r="DA9" i="128"/>
  <c r="KD12" i="128"/>
  <c r="JV17" i="128"/>
  <c r="FO71" i="127"/>
  <c r="FO69" i="127"/>
  <c r="FO70" i="127"/>
  <c r="FO72" i="127"/>
  <c r="FO73" i="127"/>
  <c r="FO74" i="127"/>
  <c r="FO75" i="127"/>
  <c r="FO76" i="127"/>
  <c r="FO77" i="127"/>
  <c r="FO78" i="127"/>
  <c r="FO79" i="127"/>
  <c r="FO80" i="127"/>
  <c r="FO49" i="127"/>
  <c r="FO56" i="127"/>
  <c r="FO52" i="127"/>
  <c r="FO55" i="127"/>
  <c r="FO50" i="127"/>
  <c r="FO54" i="127"/>
  <c r="FO51" i="127"/>
  <c r="FO46" i="127"/>
  <c r="FO47" i="127"/>
  <c r="FO48" i="127"/>
  <c r="FO53" i="127"/>
  <c r="FO45" i="127"/>
  <c r="FP7" i="127"/>
  <c r="FO11" i="127"/>
  <c r="FO12" i="127"/>
  <c r="FO13" i="127"/>
  <c r="FO14" i="127"/>
  <c r="FO15" i="127"/>
  <c r="FO16" i="127"/>
  <c r="FO17" i="127"/>
  <c r="FO18" i="127"/>
  <c r="FO19" i="127"/>
  <c r="FO20" i="127"/>
  <c r="AG7" i="128"/>
  <c r="DC32" i="128" l="1"/>
  <c r="DB9" i="128"/>
  <c r="JW17" i="128"/>
  <c r="KE12" i="128"/>
  <c r="FP71" i="127"/>
  <c r="FP69" i="127"/>
  <c r="FP70" i="127"/>
  <c r="FP72" i="127"/>
  <c r="FP73" i="127"/>
  <c r="FP74" i="127"/>
  <c r="FP75" i="127"/>
  <c r="FP76" i="127"/>
  <c r="FP77" i="127"/>
  <c r="FP78" i="127"/>
  <c r="FP79" i="127"/>
  <c r="FP80" i="127"/>
  <c r="FP49" i="127"/>
  <c r="FP56" i="127"/>
  <c r="FP52" i="127"/>
  <c r="FP55" i="127"/>
  <c r="FP54" i="127"/>
  <c r="FP51" i="127"/>
  <c r="FP47" i="127"/>
  <c r="FP48" i="127"/>
  <c r="FP50" i="127"/>
  <c r="FP53" i="127"/>
  <c r="FP45" i="127"/>
  <c r="FP46" i="127"/>
  <c r="FQ7" i="127"/>
  <c r="FP11" i="127"/>
  <c r="FP12" i="127"/>
  <c r="FP13" i="127"/>
  <c r="FP14" i="127"/>
  <c r="FP15" i="127"/>
  <c r="FP16" i="127"/>
  <c r="FP17" i="127"/>
  <c r="FP18" i="127"/>
  <c r="FP19" i="127"/>
  <c r="FP20" i="127"/>
  <c r="AH7" i="128"/>
  <c r="DD32" i="128" l="1"/>
  <c r="DC9" i="128"/>
  <c r="KF12" i="128"/>
  <c r="JX17" i="128"/>
  <c r="FQ70" i="127"/>
  <c r="FQ69" i="127"/>
  <c r="FQ71" i="127"/>
  <c r="FQ72" i="127"/>
  <c r="FQ73" i="127"/>
  <c r="FQ74" i="127"/>
  <c r="FQ75" i="127"/>
  <c r="FQ76" i="127"/>
  <c r="FQ77" i="127"/>
  <c r="FQ78" i="127"/>
  <c r="FQ79" i="127"/>
  <c r="FQ80" i="127"/>
  <c r="FQ53" i="127"/>
  <c r="FQ49" i="127"/>
  <c r="FQ56" i="127"/>
  <c r="FQ54" i="127"/>
  <c r="FQ51" i="127"/>
  <c r="FQ52" i="127"/>
  <c r="FQ55" i="127"/>
  <c r="FQ48" i="127"/>
  <c r="FQ50" i="127"/>
  <c r="FQ46" i="127"/>
  <c r="FQ45" i="127"/>
  <c r="FQ47" i="127"/>
  <c r="FR7" i="127"/>
  <c r="FQ11" i="127"/>
  <c r="FQ12" i="127"/>
  <c r="FQ13" i="127"/>
  <c r="FQ14" i="127"/>
  <c r="FQ15" i="127"/>
  <c r="FQ16" i="127"/>
  <c r="FQ17" i="127"/>
  <c r="FQ18" i="127"/>
  <c r="FQ19" i="127"/>
  <c r="FQ20" i="127"/>
  <c r="AI7" i="128"/>
  <c r="DE32" i="128" l="1"/>
  <c r="DD9" i="128"/>
  <c r="JY17" i="128"/>
  <c r="KG12" i="128"/>
  <c r="FR71" i="127"/>
  <c r="FR70" i="127"/>
  <c r="FR69" i="127"/>
  <c r="FR72" i="127"/>
  <c r="FR73" i="127"/>
  <c r="FR74" i="127"/>
  <c r="FR75" i="127"/>
  <c r="FR76" i="127"/>
  <c r="FR77" i="127"/>
  <c r="FR78" i="127"/>
  <c r="FR79" i="127"/>
  <c r="FR80" i="127"/>
  <c r="FR51" i="127"/>
  <c r="FR53" i="127"/>
  <c r="FR49" i="127"/>
  <c r="FR56" i="127"/>
  <c r="FR50" i="127"/>
  <c r="FR54" i="127"/>
  <c r="FR52" i="127"/>
  <c r="FR55" i="127"/>
  <c r="FR46" i="127"/>
  <c r="FR45" i="127"/>
  <c r="FR47" i="127"/>
  <c r="FR48" i="127"/>
  <c r="FS7" i="127"/>
  <c r="FR11" i="127"/>
  <c r="FR12" i="127"/>
  <c r="FR13" i="127"/>
  <c r="FR14" i="127"/>
  <c r="FR15" i="127"/>
  <c r="FR16" i="127"/>
  <c r="FR17" i="127"/>
  <c r="FR18" i="127"/>
  <c r="FR19" i="127"/>
  <c r="FR20" i="127"/>
  <c r="AJ7" i="128"/>
  <c r="DF32" i="128" l="1"/>
  <c r="DE9" i="128"/>
  <c r="KH12" i="128"/>
  <c r="JZ17" i="128"/>
  <c r="FS69" i="127"/>
  <c r="FS71" i="127"/>
  <c r="FS70" i="127"/>
  <c r="FS72" i="127"/>
  <c r="FS73" i="127"/>
  <c r="FS74" i="127"/>
  <c r="FS75" i="127"/>
  <c r="FS76" i="127"/>
  <c r="FS77" i="127"/>
  <c r="FS78" i="127"/>
  <c r="FS79" i="127"/>
  <c r="FS80" i="127"/>
  <c r="FS51" i="127"/>
  <c r="FS53" i="127"/>
  <c r="FS50" i="127"/>
  <c r="FS56" i="127"/>
  <c r="FS54" i="127"/>
  <c r="FS52" i="127"/>
  <c r="FS55" i="127"/>
  <c r="FS46" i="127"/>
  <c r="FS45" i="127"/>
  <c r="FS47" i="127"/>
  <c r="FS48" i="127"/>
  <c r="FS49" i="127"/>
  <c r="FT7" i="127"/>
  <c r="FS11" i="127"/>
  <c r="FS12" i="127"/>
  <c r="FS13" i="127"/>
  <c r="FS14" i="127"/>
  <c r="FS15" i="127"/>
  <c r="FS16" i="127"/>
  <c r="FS17" i="127"/>
  <c r="FS18" i="127"/>
  <c r="FS19" i="127"/>
  <c r="FS20" i="127"/>
  <c r="AK7" i="128"/>
  <c r="DG32" i="128" l="1"/>
  <c r="DF9" i="128"/>
  <c r="KA17" i="128"/>
  <c r="KI12" i="128"/>
  <c r="FT70" i="127"/>
  <c r="FT69" i="127"/>
  <c r="FT71" i="127"/>
  <c r="FT72" i="127"/>
  <c r="FT73" i="127"/>
  <c r="FT74" i="127"/>
  <c r="FT75" i="127"/>
  <c r="FT76" i="127"/>
  <c r="FT77" i="127"/>
  <c r="FT78" i="127"/>
  <c r="FT79" i="127"/>
  <c r="FT80" i="127"/>
  <c r="FT51" i="127"/>
  <c r="FT53" i="127"/>
  <c r="FT56" i="127"/>
  <c r="FT54" i="127"/>
  <c r="FT52" i="127"/>
  <c r="FT55" i="127"/>
  <c r="FT46" i="127"/>
  <c r="FT45" i="127"/>
  <c r="FT47" i="127"/>
  <c r="FT48" i="127"/>
  <c r="FT49" i="127"/>
  <c r="FT50" i="127"/>
  <c r="FU7" i="127"/>
  <c r="FT11" i="127"/>
  <c r="FT12" i="127"/>
  <c r="FT13" i="127"/>
  <c r="FT14" i="127"/>
  <c r="FT15" i="127"/>
  <c r="FT16" i="127"/>
  <c r="FT17" i="127"/>
  <c r="FT18" i="127"/>
  <c r="FT19" i="127"/>
  <c r="FT20" i="127"/>
  <c r="AL7" i="128"/>
  <c r="DH32" i="128" l="1"/>
  <c r="DG9" i="128"/>
  <c r="KJ12" i="128"/>
  <c r="KB17" i="128"/>
  <c r="FU69" i="127"/>
  <c r="FU71" i="127"/>
  <c r="FU70" i="127"/>
  <c r="FU72" i="127"/>
  <c r="FU73" i="127"/>
  <c r="FU74" i="127"/>
  <c r="FU75" i="127"/>
  <c r="FU76" i="127"/>
  <c r="FU77" i="127"/>
  <c r="FU78" i="127"/>
  <c r="FU79" i="127"/>
  <c r="FU80" i="127"/>
  <c r="FU54" i="127"/>
  <c r="FU53" i="127"/>
  <c r="FU56" i="127"/>
  <c r="FU52" i="127"/>
  <c r="FU55" i="127"/>
  <c r="FU46" i="127"/>
  <c r="FU45" i="127"/>
  <c r="FU47" i="127"/>
  <c r="FU48" i="127"/>
  <c r="FU49" i="127"/>
  <c r="FU50" i="127"/>
  <c r="FU51" i="127"/>
  <c r="FV7" i="127"/>
  <c r="FU11" i="127"/>
  <c r="FU12" i="127"/>
  <c r="FU13" i="127"/>
  <c r="FU14" i="127"/>
  <c r="FU15" i="127"/>
  <c r="FU16" i="127"/>
  <c r="FU17" i="127"/>
  <c r="FU18" i="127"/>
  <c r="FU19" i="127"/>
  <c r="FU20" i="127"/>
  <c r="AM7" i="128"/>
  <c r="DI32" i="128" l="1"/>
  <c r="DH9" i="128"/>
  <c r="KC17" i="128"/>
  <c r="KK12" i="128"/>
  <c r="FV70" i="127"/>
  <c r="FV69" i="127"/>
  <c r="FV71" i="127"/>
  <c r="FV72" i="127"/>
  <c r="FV73" i="127"/>
  <c r="FV74" i="127"/>
  <c r="FV75" i="127"/>
  <c r="FV76" i="127"/>
  <c r="FV77" i="127"/>
  <c r="FV78" i="127"/>
  <c r="FV79" i="127"/>
  <c r="FV80" i="127"/>
  <c r="FV54" i="127"/>
  <c r="FV53" i="127"/>
  <c r="FV55" i="127"/>
  <c r="FV56" i="127"/>
  <c r="FV46" i="127"/>
  <c r="FV45" i="127"/>
  <c r="FV47" i="127"/>
  <c r="FV48" i="127"/>
  <c r="FV49" i="127"/>
  <c r="FV50" i="127"/>
  <c r="FV51" i="127"/>
  <c r="FV52" i="127"/>
  <c r="FW7" i="127"/>
  <c r="FV11" i="127"/>
  <c r="FV12" i="127"/>
  <c r="FV13" i="127"/>
  <c r="FV14" i="127"/>
  <c r="FV15" i="127"/>
  <c r="FV16" i="127"/>
  <c r="FV17" i="127"/>
  <c r="FV18" i="127"/>
  <c r="FV19" i="127"/>
  <c r="FV20" i="127"/>
  <c r="AN7" i="128"/>
  <c r="DJ32" i="128" l="1"/>
  <c r="DI9" i="128"/>
  <c r="KL12" i="128"/>
  <c r="KD17" i="128"/>
  <c r="FW69" i="127"/>
  <c r="FW70" i="127"/>
  <c r="FW71" i="127"/>
  <c r="FW72" i="127"/>
  <c r="FW73" i="127"/>
  <c r="FW74" i="127"/>
  <c r="FW75" i="127"/>
  <c r="FW76" i="127"/>
  <c r="FW77" i="127"/>
  <c r="FW78" i="127"/>
  <c r="FW79" i="127"/>
  <c r="FW80" i="127"/>
  <c r="FW54" i="127"/>
  <c r="FW55" i="127"/>
  <c r="FW56" i="127"/>
  <c r="FW45" i="127"/>
  <c r="FW46" i="127"/>
  <c r="FW47" i="127"/>
  <c r="FW48" i="127"/>
  <c r="FW49" i="127"/>
  <c r="FW50" i="127"/>
  <c r="FW51" i="127"/>
  <c r="FW52" i="127"/>
  <c r="FW53" i="127"/>
  <c r="FX7" i="127"/>
  <c r="FW11" i="127"/>
  <c r="FW12" i="127"/>
  <c r="FW13" i="127"/>
  <c r="FW14" i="127"/>
  <c r="FW15" i="127"/>
  <c r="FW16" i="127"/>
  <c r="FW17" i="127"/>
  <c r="FW18" i="127"/>
  <c r="FW19" i="127"/>
  <c r="FW20" i="127"/>
  <c r="AO7" i="128"/>
  <c r="DK32" i="128" l="1"/>
  <c r="DJ9" i="128"/>
  <c r="KE17" i="128"/>
  <c r="KM12" i="128"/>
  <c r="FX70" i="127"/>
  <c r="FX71" i="127"/>
  <c r="FX69" i="127"/>
  <c r="FX72" i="127"/>
  <c r="FX73" i="127"/>
  <c r="FX74" i="127"/>
  <c r="FX75" i="127"/>
  <c r="FX76" i="127"/>
  <c r="FX77" i="127"/>
  <c r="FX78" i="127"/>
  <c r="FX79" i="127"/>
  <c r="FX80" i="127"/>
  <c r="FX55" i="127"/>
  <c r="FX56" i="127"/>
  <c r="FX46" i="127"/>
  <c r="FX45" i="127"/>
  <c r="FX47" i="127"/>
  <c r="FX48" i="127"/>
  <c r="FX49" i="127"/>
  <c r="FX50" i="127"/>
  <c r="FX51" i="127"/>
  <c r="FX52" i="127"/>
  <c r="FX53" i="127"/>
  <c r="FX54" i="127"/>
  <c r="FY7" i="127"/>
  <c r="FX11" i="127"/>
  <c r="FX12" i="127"/>
  <c r="FX13" i="127"/>
  <c r="FX14" i="127"/>
  <c r="FX15" i="127"/>
  <c r="FX16" i="127"/>
  <c r="FX17" i="127"/>
  <c r="FX18" i="127"/>
  <c r="FX19" i="127"/>
  <c r="FX20" i="127"/>
  <c r="AP7" i="128"/>
  <c r="DL32" i="128" l="1"/>
  <c r="DK9" i="128"/>
  <c r="KN12" i="128"/>
  <c r="KF17" i="128"/>
  <c r="FY70" i="127"/>
  <c r="FY71" i="127"/>
  <c r="FY69" i="127"/>
  <c r="FY72" i="127"/>
  <c r="FY73" i="127"/>
  <c r="FY74" i="127"/>
  <c r="FY75" i="127"/>
  <c r="FY76" i="127"/>
  <c r="FY77" i="127"/>
  <c r="FY78" i="127"/>
  <c r="FY79" i="127"/>
  <c r="FY80" i="127"/>
  <c r="FY56" i="127"/>
  <c r="FY45" i="127"/>
  <c r="FY46" i="127"/>
  <c r="FY47" i="127"/>
  <c r="FY48" i="127"/>
  <c r="FY49" i="127"/>
  <c r="FY50" i="127"/>
  <c r="FY51" i="127"/>
  <c r="FY52" i="127"/>
  <c r="FY53" i="127"/>
  <c r="FY54" i="127"/>
  <c r="FY55" i="127"/>
  <c r="FZ7" i="127"/>
  <c r="FY11" i="127"/>
  <c r="FY12" i="127"/>
  <c r="FY13" i="127"/>
  <c r="FY14" i="127"/>
  <c r="FY15" i="127"/>
  <c r="FY16" i="127"/>
  <c r="FY17" i="127"/>
  <c r="FY18" i="127"/>
  <c r="FY19" i="127"/>
  <c r="FY20" i="127"/>
  <c r="AQ7" i="128"/>
  <c r="DM32" i="128" l="1"/>
  <c r="DL9" i="128"/>
  <c r="KG17" i="128"/>
  <c r="KO12" i="128"/>
  <c r="FZ69" i="127"/>
  <c r="FZ70" i="127"/>
  <c r="FZ71" i="127"/>
  <c r="FZ72" i="127"/>
  <c r="FZ73" i="127"/>
  <c r="FZ74" i="127"/>
  <c r="FZ75" i="127"/>
  <c r="FZ76" i="127"/>
  <c r="FZ77" i="127"/>
  <c r="FZ78" i="127"/>
  <c r="FZ79" i="127"/>
  <c r="FZ80" i="127"/>
  <c r="FZ46" i="127"/>
  <c r="FZ45" i="127"/>
  <c r="FZ47" i="127"/>
  <c r="FZ48" i="127"/>
  <c r="FZ49" i="127"/>
  <c r="FZ50" i="127"/>
  <c r="FZ51" i="127"/>
  <c r="FZ52" i="127"/>
  <c r="FZ53" i="127"/>
  <c r="FZ54" i="127"/>
  <c r="FZ55" i="127"/>
  <c r="FZ56" i="127"/>
  <c r="GA7" i="127"/>
  <c r="FZ11" i="127"/>
  <c r="FZ12" i="127"/>
  <c r="FZ13" i="127"/>
  <c r="FZ14" i="127"/>
  <c r="FZ15" i="127"/>
  <c r="FZ16" i="127"/>
  <c r="FZ17" i="127"/>
  <c r="FZ18" i="127"/>
  <c r="FZ19" i="127"/>
  <c r="FZ20" i="127"/>
  <c r="AR7" i="128"/>
  <c r="DN32" i="128" l="1"/>
  <c r="DM9" i="128"/>
  <c r="KH17" i="128"/>
  <c r="GA46" i="127"/>
  <c r="GA45" i="127"/>
  <c r="GA47" i="127"/>
  <c r="GA48" i="127"/>
  <c r="GA49" i="127"/>
  <c r="GA50" i="127"/>
  <c r="GA51" i="127"/>
  <c r="GA52" i="127"/>
  <c r="GA53" i="127"/>
  <c r="GA54" i="127"/>
  <c r="GA55" i="127"/>
  <c r="GA56" i="127"/>
  <c r="GB7" i="127"/>
  <c r="GA11" i="127"/>
  <c r="GA12" i="127"/>
  <c r="GA13" i="127"/>
  <c r="GA14" i="127"/>
  <c r="GA15" i="127"/>
  <c r="GA16" i="127"/>
  <c r="GA17" i="127"/>
  <c r="GA18" i="127"/>
  <c r="GA19" i="127"/>
  <c r="GA20" i="127"/>
  <c r="AS7" i="128"/>
  <c r="DO32" i="128" l="1"/>
  <c r="DN9" i="128"/>
  <c r="KI17" i="128"/>
  <c r="GB45" i="127"/>
  <c r="GB46" i="127"/>
  <c r="GB47" i="127"/>
  <c r="GB48" i="127"/>
  <c r="GB49" i="127"/>
  <c r="GB50" i="127"/>
  <c r="GB51" i="127"/>
  <c r="GB52" i="127"/>
  <c r="GB53" i="127"/>
  <c r="GB54" i="127"/>
  <c r="GB55" i="127"/>
  <c r="GB56" i="127"/>
  <c r="GC7" i="127"/>
  <c r="GB11" i="127"/>
  <c r="GB12" i="127"/>
  <c r="GB13" i="127"/>
  <c r="GB14" i="127"/>
  <c r="GB15" i="127"/>
  <c r="GB16" i="127"/>
  <c r="GB17" i="127"/>
  <c r="GB18" i="127"/>
  <c r="GB19" i="127"/>
  <c r="GB20" i="127"/>
  <c r="AT7" i="128"/>
  <c r="DP32" i="128" l="1"/>
  <c r="DO9" i="128"/>
  <c r="KJ17" i="128"/>
  <c r="GC46" i="127"/>
  <c r="GC45" i="127"/>
  <c r="GC47" i="127"/>
  <c r="GC48" i="127"/>
  <c r="GC49" i="127"/>
  <c r="GC50" i="127"/>
  <c r="GC51" i="127"/>
  <c r="GC52" i="127"/>
  <c r="GC53" i="127"/>
  <c r="GC54" i="127"/>
  <c r="GC55" i="127"/>
  <c r="GC56" i="127"/>
  <c r="GD7" i="127"/>
  <c r="GC11" i="127"/>
  <c r="GC12" i="127"/>
  <c r="GC13" i="127"/>
  <c r="GC14" i="127"/>
  <c r="GC15" i="127"/>
  <c r="GC16" i="127"/>
  <c r="GC17" i="127"/>
  <c r="GC18" i="127"/>
  <c r="GC19" i="127"/>
  <c r="GC20" i="127"/>
  <c r="AU7" i="128"/>
  <c r="DQ32" i="128" l="1"/>
  <c r="DP9" i="128"/>
  <c r="KK17" i="128"/>
  <c r="GD46" i="127"/>
  <c r="GD45" i="127"/>
  <c r="GD47" i="127"/>
  <c r="GD48" i="127"/>
  <c r="GD49" i="127"/>
  <c r="GD50" i="127"/>
  <c r="GD51" i="127"/>
  <c r="GD52" i="127"/>
  <c r="GD53" i="127"/>
  <c r="GD54" i="127"/>
  <c r="GD55" i="127"/>
  <c r="GD56" i="127"/>
  <c r="GE7" i="127"/>
  <c r="GD11" i="127"/>
  <c r="GD12" i="127"/>
  <c r="GD13" i="127"/>
  <c r="GD14" i="127"/>
  <c r="GD15" i="127"/>
  <c r="GD16" i="127"/>
  <c r="GD17" i="127"/>
  <c r="GD18" i="127"/>
  <c r="GD19" i="127"/>
  <c r="GD20" i="127"/>
  <c r="AV7" i="128"/>
  <c r="DR32" i="128" l="1"/>
  <c r="DQ9" i="128"/>
  <c r="KL17" i="128"/>
  <c r="GE46" i="127"/>
  <c r="GE45" i="127"/>
  <c r="GE47" i="127"/>
  <c r="GE48" i="127"/>
  <c r="GE49" i="127"/>
  <c r="GE50" i="127"/>
  <c r="GE51" i="127"/>
  <c r="GE52" i="127"/>
  <c r="GE53" i="127"/>
  <c r="GE54" i="127"/>
  <c r="GE55" i="127"/>
  <c r="GE56" i="127"/>
  <c r="GF7" i="127"/>
  <c r="GE11" i="127"/>
  <c r="GE12" i="127"/>
  <c r="GE13" i="127"/>
  <c r="GE14" i="127"/>
  <c r="GE15" i="127"/>
  <c r="GE16" i="127"/>
  <c r="GE17" i="127"/>
  <c r="GE18" i="127"/>
  <c r="GE19" i="127"/>
  <c r="GE20" i="127"/>
  <c r="AW7" i="128"/>
  <c r="DS32" i="128" l="1"/>
  <c r="DR9" i="128"/>
  <c r="KM17" i="128"/>
  <c r="GF45" i="127"/>
  <c r="GF46" i="127"/>
  <c r="GF47" i="127"/>
  <c r="GF48" i="127"/>
  <c r="GF49" i="127"/>
  <c r="GF50" i="127"/>
  <c r="GF51" i="127"/>
  <c r="GF52" i="127"/>
  <c r="GF53" i="127"/>
  <c r="GF54" i="127"/>
  <c r="GF55" i="127"/>
  <c r="GF56" i="127"/>
  <c r="GG7" i="127"/>
  <c r="GF11" i="127"/>
  <c r="GF12" i="127"/>
  <c r="GF13" i="127"/>
  <c r="GF14" i="127"/>
  <c r="GF15" i="127"/>
  <c r="GF16" i="127"/>
  <c r="GF17" i="127"/>
  <c r="GF18" i="127"/>
  <c r="GF19" i="127"/>
  <c r="GF20" i="127"/>
  <c r="AX7" i="128"/>
  <c r="DT32" i="128" l="1"/>
  <c r="DS9" i="128"/>
  <c r="KN17" i="128"/>
  <c r="GG45" i="127"/>
  <c r="GG46" i="127"/>
  <c r="GG47" i="127"/>
  <c r="GG48" i="127"/>
  <c r="GG49" i="127"/>
  <c r="GG50" i="127"/>
  <c r="GG51" i="127"/>
  <c r="GG52" i="127"/>
  <c r="GG53" i="127"/>
  <c r="GG54" i="127"/>
  <c r="GG55" i="127"/>
  <c r="GG56" i="127"/>
  <c r="GH7" i="127"/>
  <c r="GG11" i="127"/>
  <c r="GG12" i="127"/>
  <c r="GG13" i="127"/>
  <c r="GG14" i="127"/>
  <c r="GG15" i="127"/>
  <c r="GG16" i="127"/>
  <c r="GG17" i="127"/>
  <c r="GG18" i="127"/>
  <c r="GG19" i="127"/>
  <c r="GG20" i="127"/>
  <c r="AY7" i="128"/>
  <c r="DU32" i="128" l="1"/>
  <c r="DT9" i="128"/>
  <c r="KO17" i="128"/>
  <c r="GH46" i="127"/>
  <c r="GH45" i="127"/>
  <c r="GH47" i="127"/>
  <c r="GH48" i="127"/>
  <c r="GH49" i="127"/>
  <c r="GH50" i="127"/>
  <c r="GH51" i="127"/>
  <c r="GH52" i="127"/>
  <c r="GH53" i="127"/>
  <c r="GH54" i="127"/>
  <c r="GH55" i="127"/>
  <c r="GH56" i="127"/>
  <c r="GI7" i="127"/>
  <c r="GH11" i="127"/>
  <c r="GH12" i="127"/>
  <c r="GH13" i="127"/>
  <c r="GH14" i="127"/>
  <c r="GH15" i="127"/>
  <c r="GH16" i="127"/>
  <c r="GH17" i="127"/>
  <c r="GH18" i="127"/>
  <c r="GH19" i="127"/>
  <c r="GH20" i="127"/>
  <c r="AZ7" i="128"/>
  <c r="DV32" i="128" l="1"/>
  <c r="DU9" i="128"/>
  <c r="GI45" i="127"/>
  <c r="GI46" i="127"/>
  <c r="GI47" i="127"/>
  <c r="GI48" i="127"/>
  <c r="GI49" i="127"/>
  <c r="GI50" i="127"/>
  <c r="GI51" i="127"/>
  <c r="GI52" i="127"/>
  <c r="GI53" i="127"/>
  <c r="GI54" i="127"/>
  <c r="GI55" i="127"/>
  <c r="GI56" i="127"/>
  <c r="GJ7" i="127"/>
  <c r="GI11" i="127"/>
  <c r="GI12" i="127"/>
  <c r="GI13" i="127"/>
  <c r="GI14" i="127"/>
  <c r="GI15" i="127"/>
  <c r="GI16" i="127"/>
  <c r="GI17" i="127"/>
  <c r="GI18" i="127"/>
  <c r="GI19" i="127"/>
  <c r="GI20" i="127"/>
  <c r="BA7" i="128"/>
  <c r="DW32" i="128" l="1"/>
  <c r="DV9" i="128"/>
  <c r="GJ46" i="127"/>
  <c r="GJ45" i="127"/>
  <c r="GJ47" i="127"/>
  <c r="GJ48" i="127"/>
  <c r="GJ49" i="127"/>
  <c r="GJ50" i="127"/>
  <c r="GJ51" i="127"/>
  <c r="GJ52" i="127"/>
  <c r="GJ53" i="127"/>
  <c r="GJ54" i="127"/>
  <c r="GJ55" i="127"/>
  <c r="GJ56" i="127"/>
  <c r="GK7" i="127"/>
  <c r="GJ11" i="127"/>
  <c r="GJ12" i="127"/>
  <c r="GJ13" i="127"/>
  <c r="GJ14" i="127"/>
  <c r="GJ15" i="127"/>
  <c r="GJ16" i="127"/>
  <c r="GJ17" i="127"/>
  <c r="GJ18" i="127"/>
  <c r="GJ19" i="127"/>
  <c r="GJ20" i="127"/>
  <c r="BB7" i="128"/>
  <c r="DX32" i="128" l="1"/>
  <c r="DW9" i="128"/>
  <c r="GK45" i="127"/>
  <c r="GK46" i="127"/>
  <c r="GK47" i="127"/>
  <c r="GK48" i="127"/>
  <c r="GK49" i="127"/>
  <c r="GK50" i="127"/>
  <c r="GK51" i="127"/>
  <c r="GK52" i="127"/>
  <c r="GK53" i="127"/>
  <c r="GK54" i="127"/>
  <c r="GK55" i="127"/>
  <c r="GK56" i="127"/>
  <c r="GL7" i="127"/>
  <c r="GK11" i="127"/>
  <c r="GK12" i="127"/>
  <c r="GK13" i="127"/>
  <c r="GK14" i="127"/>
  <c r="GK15" i="127"/>
  <c r="GK16" i="127"/>
  <c r="GK17" i="127"/>
  <c r="GK18" i="127"/>
  <c r="GK19" i="127"/>
  <c r="GK20" i="127"/>
  <c r="BC7" i="128"/>
  <c r="DY32" i="128" l="1"/>
  <c r="DX9" i="128"/>
  <c r="GL46" i="127"/>
  <c r="GL45" i="127"/>
  <c r="GL47" i="127"/>
  <c r="GL48" i="127"/>
  <c r="GL49" i="127"/>
  <c r="GL50" i="127"/>
  <c r="GL51" i="127"/>
  <c r="GL52" i="127"/>
  <c r="GL53" i="127"/>
  <c r="GL54" i="127"/>
  <c r="GL55" i="127"/>
  <c r="GL56" i="127"/>
  <c r="GM7" i="127"/>
  <c r="GL11" i="127"/>
  <c r="GL12" i="127"/>
  <c r="GL13" i="127"/>
  <c r="GL14" i="127"/>
  <c r="GL15" i="127"/>
  <c r="GL16" i="127"/>
  <c r="GL17" i="127"/>
  <c r="GL18" i="127"/>
  <c r="GL19" i="127"/>
  <c r="GL20" i="127"/>
  <c r="BD7" i="128"/>
  <c r="DZ32" i="128" l="1"/>
  <c r="DY9" i="128"/>
  <c r="GM46" i="127"/>
  <c r="GM45" i="127"/>
  <c r="GM47" i="127"/>
  <c r="GM48" i="127"/>
  <c r="GM49" i="127"/>
  <c r="GM50" i="127"/>
  <c r="GM51" i="127"/>
  <c r="GM52" i="127"/>
  <c r="GM53" i="127"/>
  <c r="GM54" i="127"/>
  <c r="GM55" i="127"/>
  <c r="GM56" i="127"/>
  <c r="GN7" i="127"/>
  <c r="GM11" i="127"/>
  <c r="GM12" i="127"/>
  <c r="GM13" i="127"/>
  <c r="GM14" i="127"/>
  <c r="GM15" i="127"/>
  <c r="GM16" i="127"/>
  <c r="GM17" i="127"/>
  <c r="GM18" i="127"/>
  <c r="GM19" i="127"/>
  <c r="GM20" i="127"/>
  <c r="BE7" i="128"/>
  <c r="EA32" i="128" l="1"/>
  <c r="DZ9" i="128"/>
  <c r="GN45" i="127"/>
  <c r="GN46" i="127"/>
  <c r="GN47" i="127"/>
  <c r="GN48" i="127"/>
  <c r="GN49" i="127"/>
  <c r="GN50" i="127"/>
  <c r="GN51" i="127"/>
  <c r="GN52" i="127"/>
  <c r="GN53" i="127"/>
  <c r="GN54" i="127"/>
  <c r="GN55" i="127"/>
  <c r="GN56" i="127"/>
  <c r="GO7" i="127"/>
  <c r="GN11" i="127"/>
  <c r="GN12" i="127"/>
  <c r="GN13" i="127"/>
  <c r="GN14" i="127"/>
  <c r="GN15" i="127"/>
  <c r="GN16" i="127"/>
  <c r="GN17" i="127"/>
  <c r="GN18" i="127"/>
  <c r="GN19" i="127"/>
  <c r="GN20" i="127"/>
  <c r="BF7" i="128"/>
  <c r="EB32" i="128" l="1"/>
  <c r="EA9" i="128"/>
  <c r="GO46" i="127"/>
  <c r="GO45" i="127"/>
  <c r="GO47" i="127"/>
  <c r="GO48" i="127"/>
  <c r="GO49" i="127"/>
  <c r="GO50" i="127"/>
  <c r="GO51" i="127"/>
  <c r="GO52" i="127"/>
  <c r="GO53" i="127"/>
  <c r="GO54" i="127"/>
  <c r="GO55" i="127"/>
  <c r="GO56" i="127"/>
  <c r="GP7" i="127"/>
  <c r="GO11" i="127"/>
  <c r="GO12" i="127"/>
  <c r="GO13" i="127"/>
  <c r="GO14" i="127"/>
  <c r="GO15" i="127"/>
  <c r="GO16" i="127"/>
  <c r="GO17" i="127"/>
  <c r="GO18" i="127"/>
  <c r="GO19" i="127"/>
  <c r="GO20" i="127"/>
  <c r="BG7" i="128"/>
  <c r="EC32" i="128" l="1"/>
  <c r="EB9" i="128"/>
  <c r="GP46" i="127"/>
  <c r="GP45" i="127"/>
  <c r="GP47" i="127"/>
  <c r="GP48" i="127"/>
  <c r="GP49" i="127"/>
  <c r="GP50" i="127"/>
  <c r="GP51" i="127"/>
  <c r="GP52" i="127"/>
  <c r="GP53" i="127"/>
  <c r="GP54" i="127"/>
  <c r="GP55" i="127"/>
  <c r="GP56" i="127"/>
  <c r="GQ7" i="127"/>
  <c r="GP11" i="127"/>
  <c r="GP12" i="127"/>
  <c r="GP13" i="127"/>
  <c r="GP14" i="127"/>
  <c r="GP15" i="127"/>
  <c r="GP16" i="127"/>
  <c r="GP17" i="127"/>
  <c r="GP18" i="127"/>
  <c r="GP19" i="127"/>
  <c r="GP20" i="127"/>
  <c r="BH7" i="128"/>
  <c r="ED32" i="128" l="1"/>
  <c r="EC9" i="128"/>
  <c r="GQ12" i="127"/>
  <c r="GQ46" i="127"/>
  <c r="GQ45" i="127"/>
  <c r="GQ47" i="127"/>
  <c r="GQ48" i="127"/>
  <c r="GQ49" i="127"/>
  <c r="GQ50" i="127"/>
  <c r="GQ51" i="127"/>
  <c r="GQ52" i="127"/>
  <c r="GQ53" i="127"/>
  <c r="GQ54" i="127"/>
  <c r="GQ55" i="127"/>
  <c r="GQ56" i="127"/>
  <c r="GR7" i="127"/>
  <c r="GQ11" i="127"/>
  <c r="GQ13" i="127"/>
  <c r="GQ14" i="127"/>
  <c r="GQ15" i="127"/>
  <c r="GQ16" i="127"/>
  <c r="GQ17" i="127"/>
  <c r="GQ18" i="127"/>
  <c r="GQ19" i="127"/>
  <c r="GQ20" i="127"/>
  <c r="BI7" i="128"/>
  <c r="EE32" i="128" l="1"/>
  <c r="ED9" i="128"/>
  <c r="GR13" i="127"/>
  <c r="GR46" i="127"/>
  <c r="GR45" i="127"/>
  <c r="GR47" i="127"/>
  <c r="GR48" i="127"/>
  <c r="GR49" i="127"/>
  <c r="GR50" i="127"/>
  <c r="GR51" i="127"/>
  <c r="GR52" i="127"/>
  <c r="GR53" i="127"/>
  <c r="GR54" i="127"/>
  <c r="GR55" i="127"/>
  <c r="GR56" i="127"/>
  <c r="GR12" i="127"/>
  <c r="GR14" i="127"/>
  <c r="GS7" i="127"/>
  <c r="GR11" i="127"/>
  <c r="GR15" i="127"/>
  <c r="GR16" i="127"/>
  <c r="GR17" i="127"/>
  <c r="GR18" i="127"/>
  <c r="GR19" i="127"/>
  <c r="GR20" i="127"/>
  <c r="BJ7" i="128"/>
  <c r="EF32" i="128" l="1"/>
  <c r="EE9" i="128"/>
  <c r="GS45" i="127"/>
  <c r="GS46" i="127"/>
  <c r="GS47" i="127"/>
  <c r="GS48" i="127"/>
  <c r="GS49" i="127"/>
  <c r="GS50" i="127"/>
  <c r="GS51" i="127"/>
  <c r="GS52" i="127"/>
  <c r="GS53" i="127"/>
  <c r="GS54" i="127"/>
  <c r="GS55" i="127"/>
  <c r="GS56" i="127"/>
  <c r="GS11" i="127"/>
  <c r="GS12" i="127"/>
  <c r="GS13" i="127"/>
  <c r="GS14" i="127"/>
  <c r="GS15" i="127"/>
  <c r="GT7" i="127"/>
  <c r="GS16" i="127"/>
  <c r="GS17" i="127"/>
  <c r="GS18" i="127"/>
  <c r="GS19" i="127"/>
  <c r="GS20" i="127"/>
  <c r="BK7" i="128"/>
  <c r="EG32" i="128" l="1"/>
  <c r="EF9" i="128"/>
  <c r="GT15" i="127"/>
  <c r="GT46" i="127"/>
  <c r="GT45" i="127"/>
  <c r="GT47" i="127"/>
  <c r="GT48" i="127"/>
  <c r="GT49" i="127"/>
  <c r="GT50" i="127"/>
  <c r="GT51" i="127"/>
  <c r="GT52" i="127"/>
  <c r="GT53" i="127"/>
  <c r="GT54" i="127"/>
  <c r="GT55" i="127"/>
  <c r="GT56" i="127"/>
  <c r="GU7" i="127"/>
  <c r="GT11" i="127"/>
  <c r="GT12" i="127"/>
  <c r="GT13" i="127"/>
  <c r="GT14" i="127"/>
  <c r="GT16" i="127"/>
  <c r="GT17" i="127"/>
  <c r="GT18" i="127"/>
  <c r="GT19" i="127"/>
  <c r="GT20" i="127"/>
  <c r="BL7" i="128"/>
  <c r="EH32" i="128" l="1"/>
  <c r="EG9" i="128"/>
  <c r="GU45" i="127"/>
  <c r="GU46" i="127"/>
  <c r="GU47" i="127"/>
  <c r="GU48" i="127"/>
  <c r="GU49" i="127"/>
  <c r="GU50" i="127"/>
  <c r="GU51" i="127"/>
  <c r="GU52" i="127"/>
  <c r="GU53" i="127"/>
  <c r="GU54" i="127"/>
  <c r="GU55" i="127"/>
  <c r="GU56" i="127"/>
  <c r="GV7" i="127"/>
  <c r="GU11" i="127"/>
  <c r="GU17" i="127"/>
  <c r="GU12" i="127"/>
  <c r="GU13" i="127"/>
  <c r="GU14" i="127"/>
  <c r="GU15" i="127"/>
  <c r="GU16" i="127"/>
  <c r="GU18" i="127"/>
  <c r="GU19" i="127"/>
  <c r="GU20" i="127"/>
  <c r="BM7" i="128"/>
  <c r="EI32" i="128" l="1"/>
  <c r="EH9" i="128"/>
  <c r="GV45" i="127"/>
  <c r="GV46" i="127"/>
  <c r="GV47" i="127"/>
  <c r="GV48" i="127"/>
  <c r="GV49" i="127"/>
  <c r="GV50" i="127"/>
  <c r="GV51" i="127"/>
  <c r="GV52" i="127"/>
  <c r="GV53" i="127"/>
  <c r="GV54" i="127"/>
  <c r="GV55" i="127"/>
  <c r="GV56" i="127"/>
  <c r="GV16" i="127"/>
  <c r="GV17" i="127"/>
  <c r="GV18" i="127"/>
  <c r="GW7" i="127"/>
  <c r="GV11" i="127"/>
  <c r="GV12" i="127"/>
  <c r="GV13" i="127"/>
  <c r="GV14" i="127"/>
  <c r="GV15" i="127"/>
  <c r="GV19" i="127"/>
  <c r="GV20" i="127"/>
  <c r="BN7" i="128"/>
  <c r="EJ32" i="128" l="1"/>
  <c r="EI9" i="128"/>
  <c r="GW45" i="127"/>
  <c r="GW46" i="127"/>
  <c r="GW47" i="127"/>
  <c r="GW48" i="127"/>
  <c r="GW49" i="127"/>
  <c r="GW50" i="127"/>
  <c r="GW51" i="127"/>
  <c r="GW52" i="127"/>
  <c r="GW53" i="127"/>
  <c r="GW54" i="127"/>
  <c r="GW55" i="127"/>
  <c r="GW56" i="127"/>
  <c r="GW14" i="127"/>
  <c r="GW15" i="127"/>
  <c r="GW16" i="127"/>
  <c r="GW17" i="127"/>
  <c r="GW18" i="127"/>
  <c r="GW19" i="127"/>
  <c r="GX7" i="127"/>
  <c r="GW11" i="127"/>
  <c r="GW12" i="127"/>
  <c r="GW13" i="127"/>
  <c r="GW20" i="127"/>
  <c r="BO7" i="128"/>
  <c r="EK32" i="128" l="1"/>
  <c r="EJ9" i="128"/>
  <c r="GY7" i="127"/>
  <c r="GX45" i="127"/>
  <c r="GX46" i="127"/>
  <c r="GX47" i="127"/>
  <c r="GX48" i="127"/>
  <c r="GX49" i="127"/>
  <c r="GX50" i="127"/>
  <c r="GX51" i="127"/>
  <c r="GX52" i="127"/>
  <c r="GX53" i="127"/>
  <c r="GX54" i="127"/>
  <c r="GX55" i="127"/>
  <c r="GX56" i="127"/>
  <c r="GX13" i="127"/>
  <c r="GX14" i="127"/>
  <c r="GX15" i="127"/>
  <c r="GX16" i="127"/>
  <c r="GX17" i="127"/>
  <c r="GX18" i="127"/>
  <c r="GX19" i="127"/>
  <c r="GX20" i="127"/>
  <c r="GX11" i="127"/>
  <c r="GX12" i="127"/>
  <c r="BP7" i="128"/>
  <c r="EL32" i="128" l="1"/>
  <c r="EK9" i="128"/>
  <c r="GY46" i="127"/>
  <c r="GY45" i="127"/>
  <c r="GY47" i="127"/>
  <c r="GY48" i="127"/>
  <c r="GY49" i="127"/>
  <c r="GY50" i="127"/>
  <c r="GY51" i="127"/>
  <c r="GY52" i="127"/>
  <c r="GY53" i="127"/>
  <c r="GY54" i="127"/>
  <c r="GY55" i="127"/>
  <c r="GY56" i="127"/>
  <c r="GY12" i="127"/>
  <c r="GY13" i="127"/>
  <c r="GY14" i="127"/>
  <c r="GY15" i="127"/>
  <c r="GY16" i="127"/>
  <c r="GY17" i="127"/>
  <c r="GY18" i="127"/>
  <c r="GY19" i="127"/>
  <c r="GY20" i="127"/>
  <c r="GZ7" i="127"/>
  <c r="GY11" i="127"/>
  <c r="BQ7" i="128"/>
  <c r="EM32" i="128" l="1"/>
  <c r="EL9" i="128"/>
  <c r="GZ20" i="127"/>
  <c r="GZ45" i="127"/>
  <c r="GZ46" i="127"/>
  <c r="GZ47" i="127"/>
  <c r="GZ48" i="127"/>
  <c r="GZ49" i="127"/>
  <c r="GZ50" i="127"/>
  <c r="GZ51" i="127"/>
  <c r="GZ52" i="127"/>
  <c r="GZ53" i="127"/>
  <c r="GZ54" i="127"/>
  <c r="GZ55" i="127"/>
  <c r="GZ56" i="127"/>
  <c r="GZ11" i="127"/>
  <c r="GZ12" i="127"/>
  <c r="GZ13" i="127"/>
  <c r="GZ14" i="127"/>
  <c r="GZ15" i="127"/>
  <c r="GZ16" i="127"/>
  <c r="GZ17" i="127"/>
  <c r="GZ18" i="127"/>
  <c r="GZ19" i="127"/>
  <c r="HA7" i="127"/>
  <c r="BR7" i="128"/>
  <c r="EN32" i="128" l="1"/>
  <c r="EM9" i="128"/>
  <c r="HA46" i="127"/>
  <c r="HA45" i="127"/>
  <c r="HA47" i="127"/>
  <c r="HA48" i="127"/>
  <c r="HA49" i="127"/>
  <c r="HA50" i="127"/>
  <c r="HA51" i="127"/>
  <c r="HA52" i="127"/>
  <c r="HA53" i="127"/>
  <c r="HA54" i="127"/>
  <c r="HA55" i="127"/>
  <c r="HA56" i="127"/>
  <c r="HB7" i="127"/>
  <c r="HA11" i="127"/>
  <c r="HA12" i="127"/>
  <c r="HA13" i="127"/>
  <c r="HA14" i="127"/>
  <c r="HA15" i="127"/>
  <c r="HA16" i="127"/>
  <c r="HA17" i="127"/>
  <c r="HA18" i="127"/>
  <c r="HA19" i="127"/>
  <c r="HA20" i="127"/>
  <c r="BS7" i="128"/>
  <c r="EO32" i="128" l="1"/>
  <c r="EN9" i="128"/>
  <c r="HB46" i="127"/>
  <c r="HB45" i="127"/>
  <c r="HB47" i="127"/>
  <c r="HB48" i="127"/>
  <c r="HB49" i="127"/>
  <c r="HB50" i="127"/>
  <c r="HB51" i="127"/>
  <c r="HB52" i="127"/>
  <c r="HB53" i="127"/>
  <c r="HB54" i="127"/>
  <c r="HB55" i="127"/>
  <c r="HB56" i="127"/>
  <c r="HC7" i="127"/>
  <c r="HB11" i="127"/>
  <c r="HB12" i="127"/>
  <c r="HB13" i="127"/>
  <c r="HB14" i="127"/>
  <c r="HB15" i="127"/>
  <c r="HB16" i="127"/>
  <c r="HB17" i="127"/>
  <c r="HB18" i="127"/>
  <c r="HB19" i="127"/>
  <c r="HB20" i="127"/>
  <c r="BT7" i="128"/>
  <c r="EP32" i="128" l="1"/>
  <c r="EO9" i="128"/>
  <c r="HC45" i="127"/>
  <c r="HC46" i="127"/>
  <c r="HC47" i="127"/>
  <c r="HC48" i="127"/>
  <c r="HC49" i="127"/>
  <c r="HC50" i="127"/>
  <c r="HC51" i="127"/>
  <c r="HC52" i="127"/>
  <c r="HC53" i="127"/>
  <c r="HC54" i="127"/>
  <c r="HC55" i="127"/>
  <c r="HC56" i="127"/>
  <c r="HD7" i="127"/>
  <c r="HC11" i="127"/>
  <c r="HC12" i="127"/>
  <c r="HC13" i="127"/>
  <c r="HC14" i="127"/>
  <c r="HC15" i="127"/>
  <c r="HC16" i="127"/>
  <c r="HC17" i="127"/>
  <c r="HC18" i="127"/>
  <c r="HC19" i="127"/>
  <c r="HC20" i="127"/>
  <c r="BU7" i="128"/>
  <c r="EQ32" i="128" l="1"/>
  <c r="EP9" i="128"/>
  <c r="HD45" i="127"/>
  <c r="HD46" i="127"/>
  <c r="HD47" i="127"/>
  <c r="HD48" i="127"/>
  <c r="HD49" i="127"/>
  <c r="HD50" i="127"/>
  <c r="HD51" i="127"/>
  <c r="HD52" i="127"/>
  <c r="HD53" i="127"/>
  <c r="HD54" i="127"/>
  <c r="HD55" i="127"/>
  <c r="HD56" i="127"/>
  <c r="HE7" i="127"/>
  <c r="HD11" i="127"/>
  <c r="HD12" i="127"/>
  <c r="HD13" i="127"/>
  <c r="HD14" i="127"/>
  <c r="HD15" i="127"/>
  <c r="HD16" i="127"/>
  <c r="HD17" i="127"/>
  <c r="HD18" i="127"/>
  <c r="HD19" i="127"/>
  <c r="HD20" i="127"/>
  <c r="BV7" i="128"/>
  <c r="ER32" i="128" l="1"/>
  <c r="EQ9" i="128"/>
  <c r="HE45" i="127"/>
  <c r="HE46" i="127"/>
  <c r="HE47" i="127"/>
  <c r="HE48" i="127"/>
  <c r="HE49" i="127"/>
  <c r="HE50" i="127"/>
  <c r="HE51" i="127"/>
  <c r="HE52" i="127"/>
  <c r="HE53" i="127"/>
  <c r="HE54" i="127"/>
  <c r="HE55" i="127"/>
  <c r="HE56" i="127"/>
  <c r="HF7" i="127"/>
  <c r="HE11" i="127"/>
  <c r="HE12" i="127"/>
  <c r="HE13" i="127"/>
  <c r="HE14" i="127"/>
  <c r="HE15" i="127"/>
  <c r="HE16" i="127"/>
  <c r="HE17" i="127"/>
  <c r="HE18" i="127"/>
  <c r="HE19" i="127"/>
  <c r="HE20" i="127"/>
  <c r="BW7" i="128"/>
  <c r="ES32" i="128" l="1"/>
  <c r="ER9" i="128"/>
  <c r="HF45" i="127"/>
  <c r="HF46" i="127"/>
  <c r="HF47" i="127"/>
  <c r="HF48" i="127"/>
  <c r="HF49" i="127"/>
  <c r="HF50" i="127"/>
  <c r="HF51" i="127"/>
  <c r="HF52" i="127"/>
  <c r="HF53" i="127"/>
  <c r="HF54" i="127"/>
  <c r="HF55" i="127"/>
  <c r="HF56" i="127"/>
  <c r="HG7" i="127"/>
  <c r="HF11" i="127"/>
  <c r="HF12" i="127"/>
  <c r="HF13" i="127"/>
  <c r="HF14" i="127"/>
  <c r="HF15" i="127"/>
  <c r="HF16" i="127"/>
  <c r="HF17" i="127"/>
  <c r="HF18" i="127"/>
  <c r="HF19" i="127"/>
  <c r="HF20" i="127"/>
  <c r="BX7" i="128"/>
  <c r="ET32" i="128" l="1"/>
  <c r="ES9" i="128"/>
  <c r="HG46" i="127"/>
  <c r="HG45" i="127"/>
  <c r="HG47" i="127"/>
  <c r="HG48" i="127"/>
  <c r="HG49" i="127"/>
  <c r="HG50" i="127"/>
  <c r="HG51" i="127"/>
  <c r="HG52" i="127"/>
  <c r="HG53" i="127"/>
  <c r="HG54" i="127"/>
  <c r="HG55" i="127"/>
  <c r="HG56" i="127"/>
  <c r="HH7" i="127"/>
  <c r="HG11" i="127"/>
  <c r="HG12" i="127"/>
  <c r="HG13" i="127"/>
  <c r="HG14" i="127"/>
  <c r="HG15" i="127"/>
  <c r="HG16" i="127"/>
  <c r="HG17" i="127"/>
  <c r="HG18" i="127"/>
  <c r="HG19" i="127"/>
  <c r="HG20" i="127"/>
  <c r="BY7" i="128"/>
  <c r="EU32" i="128" l="1"/>
  <c r="ET9" i="128"/>
  <c r="HH45" i="127"/>
  <c r="HH46" i="127"/>
  <c r="HH47" i="127"/>
  <c r="HH48" i="127"/>
  <c r="HH49" i="127"/>
  <c r="HH50" i="127"/>
  <c r="HH51" i="127"/>
  <c r="HH52" i="127"/>
  <c r="HH53" i="127"/>
  <c r="HH54" i="127"/>
  <c r="HH55" i="127"/>
  <c r="HH56" i="127"/>
  <c r="HI7" i="127"/>
  <c r="HH11" i="127"/>
  <c r="HH12" i="127"/>
  <c r="HH13" i="127"/>
  <c r="HH14" i="127"/>
  <c r="HH15" i="127"/>
  <c r="HH16" i="127"/>
  <c r="HH17" i="127"/>
  <c r="HH18" i="127"/>
  <c r="HH19" i="127"/>
  <c r="HH20" i="127"/>
  <c r="BZ7" i="128"/>
  <c r="EV32" i="128" l="1"/>
  <c r="EU9" i="128"/>
  <c r="HI46" i="127"/>
  <c r="HI45" i="127"/>
  <c r="HI47" i="127"/>
  <c r="HI48" i="127"/>
  <c r="HI49" i="127"/>
  <c r="HI50" i="127"/>
  <c r="HI51" i="127"/>
  <c r="HI52" i="127"/>
  <c r="HI53" i="127"/>
  <c r="HI54" i="127"/>
  <c r="HI55" i="127"/>
  <c r="HI56" i="127"/>
  <c r="HJ7" i="127"/>
  <c r="HI11" i="127"/>
  <c r="HI12" i="127"/>
  <c r="HI13" i="127"/>
  <c r="HI14" i="127"/>
  <c r="HI15" i="127"/>
  <c r="HI16" i="127"/>
  <c r="HI17" i="127"/>
  <c r="HI18" i="127"/>
  <c r="HI19" i="127"/>
  <c r="HI20" i="127"/>
  <c r="CA7" i="128"/>
  <c r="EW32" i="128" l="1"/>
  <c r="EV9" i="128"/>
  <c r="HJ46" i="127"/>
  <c r="HJ45" i="127"/>
  <c r="HJ47" i="127"/>
  <c r="HJ48" i="127"/>
  <c r="HJ49" i="127"/>
  <c r="HJ50" i="127"/>
  <c r="HJ51" i="127"/>
  <c r="HJ52" i="127"/>
  <c r="HJ53" i="127"/>
  <c r="HJ54" i="127"/>
  <c r="HJ55" i="127"/>
  <c r="HJ56" i="127"/>
  <c r="HK7" i="127"/>
  <c r="HJ11" i="127"/>
  <c r="HJ12" i="127"/>
  <c r="HJ13" i="127"/>
  <c r="HJ14" i="127"/>
  <c r="HJ15" i="127"/>
  <c r="HJ16" i="127"/>
  <c r="HJ17" i="127"/>
  <c r="HJ18" i="127"/>
  <c r="HJ19" i="127"/>
  <c r="HJ20" i="127"/>
  <c r="CB7" i="128"/>
  <c r="EX32" i="128" l="1"/>
  <c r="EW9" i="128"/>
  <c r="HK46" i="127"/>
  <c r="HK45" i="127"/>
  <c r="HK47" i="127"/>
  <c r="HK48" i="127"/>
  <c r="HK49" i="127"/>
  <c r="HK50" i="127"/>
  <c r="HK51" i="127"/>
  <c r="HK52" i="127"/>
  <c r="HK53" i="127"/>
  <c r="HK54" i="127"/>
  <c r="HK55" i="127"/>
  <c r="HK56" i="127"/>
  <c r="HL7" i="127"/>
  <c r="HK11" i="127"/>
  <c r="HK12" i="127"/>
  <c r="HK13" i="127"/>
  <c r="HK14" i="127"/>
  <c r="HK15" i="127"/>
  <c r="HK16" i="127"/>
  <c r="HK17" i="127"/>
  <c r="HK18" i="127"/>
  <c r="HK19" i="127"/>
  <c r="HK20" i="127"/>
  <c r="CC7" i="128"/>
  <c r="EY32" i="128" l="1"/>
  <c r="EX9" i="128"/>
  <c r="HL46" i="127"/>
  <c r="HL45" i="127"/>
  <c r="HL47" i="127"/>
  <c r="HL48" i="127"/>
  <c r="HL49" i="127"/>
  <c r="HL50" i="127"/>
  <c r="HL51" i="127"/>
  <c r="HL52" i="127"/>
  <c r="HL53" i="127"/>
  <c r="HL54" i="127"/>
  <c r="HL55" i="127"/>
  <c r="HL56" i="127"/>
  <c r="HM7" i="127"/>
  <c r="HL11" i="127"/>
  <c r="HL12" i="127"/>
  <c r="HL13" i="127"/>
  <c r="HL14" i="127"/>
  <c r="HL15" i="127"/>
  <c r="HL16" i="127"/>
  <c r="HL17" i="127"/>
  <c r="HL18" i="127"/>
  <c r="HL19" i="127"/>
  <c r="HL20" i="127"/>
  <c r="CD7" i="128"/>
  <c r="EZ32" i="128" l="1"/>
  <c r="EY9" i="128"/>
  <c r="HM46" i="127"/>
  <c r="HM45" i="127"/>
  <c r="HM47" i="127"/>
  <c r="HM48" i="127"/>
  <c r="HM49" i="127"/>
  <c r="HM50" i="127"/>
  <c r="HM51" i="127"/>
  <c r="HM52" i="127"/>
  <c r="HM53" i="127"/>
  <c r="HM54" i="127"/>
  <c r="HM55" i="127"/>
  <c r="HM56" i="127"/>
  <c r="HN7" i="127"/>
  <c r="HM11" i="127"/>
  <c r="HM12" i="127"/>
  <c r="HM13" i="127"/>
  <c r="HM14" i="127"/>
  <c r="HM15" i="127"/>
  <c r="HM16" i="127"/>
  <c r="HM17" i="127"/>
  <c r="HM18" i="127"/>
  <c r="HM19" i="127"/>
  <c r="HM20" i="127"/>
  <c r="CE7" i="128"/>
  <c r="FA32" i="128" l="1"/>
  <c r="EZ9" i="128"/>
  <c r="HN46" i="127"/>
  <c r="HN45" i="127"/>
  <c r="HN47" i="127"/>
  <c r="HN48" i="127"/>
  <c r="HN49" i="127"/>
  <c r="HN50" i="127"/>
  <c r="HN51" i="127"/>
  <c r="HN52" i="127"/>
  <c r="HN53" i="127"/>
  <c r="HN54" i="127"/>
  <c r="HN55" i="127"/>
  <c r="HN56" i="127"/>
  <c r="HO7" i="127"/>
  <c r="HN11" i="127"/>
  <c r="HN12" i="127"/>
  <c r="HN13" i="127"/>
  <c r="HN14" i="127"/>
  <c r="HN15" i="127"/>
  <c r="HN16" i="127"/>
  <c r="HN17" i="127"/>
  <c r="HN18" i="127"/>
  <c r="HN19" i="127"/>
  <c r="HN20" i="127"/>
  <c r="CF7" i="128"/>
  <c r="FB32" i="128" l="1"/>
  <c r="FA9" i="128"/>
  <c r="HO46" i="127"/>
  <c r="HO45" i="127"/>
  <c r="HO47" i="127"/>
  <c r="HO48" i="127"/>
  <c r="HO49" i="127"/>
  <c r="HO50" i="127"/>
  <c r="HO51" i="127"/>
  <c r="HO52" i="127"/>
  <c r="HO53" i="127"/>
  <c r="HO54" i="127"/>
  <c r="HO55" i="127"/>
  <c r="HO56" i="127"/>
  <c r="HP7" i="127"/>
  <c r="HO11" i="127"/>
  <c r="HO12" i="127"/>
  <c r="HO13" i="127"/>
  <c r="HO14" i="127"/>
  <c r="HO15" i="127"/>
  <c r="HO16" i="127"/>
  <c r="HO17" i="127"/>
  <c r="HO18" i="127"/>
  <c r="HO19" i="127"/>
  <c r="HO20" i="127"/>
  <c r="CG7" i="128"/>
  <c r="FC32" i="128" l="1"/>
  <c r="FB9" i="128"/>
  <c r="HP46" i="127"/>
  <c r="HP45" i="127"/>
  <c r="HP47" i="127"/>
  <c r="HP48" i="127"/>
  <c r="HP49" i="127"/>
  <c r="HP50" i="127"/>
  <c r="HP51" i="127"/>
  <c r="HP52" i="127"/>
  <c r="HP53" i="127"/>
  <c r="HP54" i="127"/>
  <c r="HP55" i="127"/>
  <c r="HP56" i="127"/>
  <c r="HQ7" i="127"/>
  <c r="HP11" i="127"/>
  <c r="HP12" i="127"/>
  <c r="HP13" i="127"/>
  <c r="HP14" i="127"/>
  <c r="HP15" i="127"/>
  <c r="HP16" i="127"/>
  <c r="HP17" i="127"/>
  <c r="HP18" i="127"/>
  <c r="HP19" i="127"/>
  <c r="HP20" i="127"/>
  <c r="CH7" i="128"/>
  <c r="FD32" i="128" l="1"/>
  <c r="FC9" i="128"/>
  <c r="HQ45" i="127"/>
  <c r="HQ46" i="127"/>
  <c r="HQ47" i="127"/>
  <c r="HQ48" i="127"/>
  <c r="HQ49" i="127"/>
  <c r="HQ50" i="127"/>
  <c r="HQ51" i="127"/>
  <c r="HQ52" i="127"/>
  <c r="HQ53" i="127"/>
  <c r="HQ54" i="127"/>
  <c r="HQ55" i="127"/>
  <c r="HQ56" i="127"/>
  <c r="HR7" i="127"/>
  <c r="HQ11" i="127"/>
  <c r="HQ12" i="127"/>
  <c r="HQ13" i="127"/>
  <c r="HQ14" i="127"/>
  <c r="HQ15" i="127"/>
  <c r="HQ16" i="127"/>
  <c r="HQ17" i="127"/>
  <c r="HQ18" i="127"/>
  <c r="HQ19" i="127"/>
  <c r="HQ20" i="127"/>
  <c r="CI7" i="128"/>
  <c r="FE32" i="128" l="1"/>
  <c r="FD9" i="128"/>
  <c r="HR45" i="127"/>
  <c r="HR46" i="127"/>
  <c r="HR47" i="127"/>
  <c r="HR48" i="127"/>
  <c r="HR49" i="127"/>
  <c r="HR50" i="127"/>
  <c r="HR51" i="127"/>
  <c r="HR52" i="127"/>
  <c r="HR53" i="127"/>
  <c r="HR54" i="127"/>
  <c r="HR55" i="127"/>
  <c r="HR56" i="127"/>
  <c r="HS7" i="127"/>
  <c r="HR11" i="127"/>
  <c r="HR12" i="127"/>
  <c r="HR13" i="127"/>
  <c r="HR14" i="127"/>
  <c r="HR15" i="127"/>
  <c r="HR16" i="127"/>
  <c r="HR17" i="127"/>
  <c r="HR18" i="127"/>
  <c r="HR19" i="127"/>
  <c r="HR20" i="127"/>
  <c r="CJ7" i="128"/>
  <c r="FF32" i="128" l="1"/>
  <c r="FE9" i="128"/>
  <c r="HS46" i="127"/>
  <c r="HS45" i="127"/>
  <c r="HS47" i="127"/>
  <c r="HS48" i="127"/>
  <c r="HS49" i="127"/>
  <c r="HS50" i="127"/>
  <c r="HS51" i="127"/>
  <c r="HS52" i="127"/>
  <c r="HS53" i="127"/>
  <c r="HS54" i="127"/>
  <c r="HS55" i="127"/>
  <c r="HS56" i="127"/>
  <c r="HT7" i="127"/>
  <c r="HS11" i="127"/>
  <c r="HS12" i="127"/>
  <c r="HS13" i="127"/>
  <c r="HS14" i="127"/>
  <c r="HS15" i="127"/>
  <c r="HS16" i="127"/>
  <c r="HS17" i="127"/>
  <c r="HS18" i="127"/>
  <c r="HS19" i="127"/>
  <c r="HS20" i="127"/>
  <c r="CK7" i="128"/>
  <c r="FG32" i="128" l="1"/>
  <c r="FF9" i="128"/>
  <c r="HT45" i="127"/>
  <c r="HT46" i="127"/>
  <c r="HT47" i="127"/>
  <c r="HT48" i="127"/>
  <c r="HT49" i="127"/>
  <c r="HT50" i="127"/>
  <c r="HT51" i="127"/>
  <c r="HT52" i="127"/>
  <c r="HT53" i="127"/>
  <c r="HT54" i="127"/>
  <c r="HT55" i="127"/>
  <c r="HT56" i="127"/>
  <c r="HU7" i="127"/>
  <c r="HT11" i="127"/>
  <c r="HT12" i="127"/>
  <c r="HT13" i="127"/>
  <c r="HT14" i="127"/>
  <c r="HT15" i="127"/>
  <c r="HT16" i="127"/>
  <c r="HT17" i="127"/>
  <c r="HT18" i="127"/>
  <c r="HT19" i="127"/>
  <c r="HT20" i="127"/>
  <c r="CL7" i="128"/>
  <c r="FH32" i="128" l="1"/>
  <c r="FG9" i="128"/>
  <c r="HU46" i="127"/>
  <c r="HU45" i="127"/>
  <c r="HU47" i="127"/>
  <c r="HU48" i="127"/>
  <c r="HU49" i="127"/>
  <c r="HU50" i="127"/>
  <c r="HU51" i="127"/>
  <c r="HU52" i="127"/>
  <c r="HU53" i="127"/>
  <c r="HU54" i="127"/>
  <c r="HU55" i="127"/>
  <c r="HU56" i="127"/>
  <c r="HV7" i="127"/>
  <c r="HU11" i="127"/>
  <c r="HU12" i="127"/>
  <c r="HU13" i="127"/>
  <c r="HU14" i="127"/>
  <c r="HU15" i="127"/>
  <c r="HU16" i="127"/>
  <c r="HU17" i="127"/>
  <c r="HU18" i="127"/>
  <c r="HU19" i="127"/>
  <c r="HU20" i="127"/>
  <c r="CM7" i="128"/>
  <c r="FI32" i="128" l="1"/>
  <c r="FH9" i="128"/>
  <c r="HV46" i="127"/>
  <c r="HV45" i="127"/>
  <c r="HV47" i="127"/>
  <c r="HV48" i="127"/>
  <c r="HV49" i="127"/>
  <c r="HV50" i="127"/>
  <c r="HV51" i="127"/>
  <c r="HV52" i="127"/>
  <c r="HV53" i="127"/>
  <c r="HV54" i="127"/>
  <c r="HV55" i="127"/>
  <c r="HV56" i="127"/>
  <c r="HW7" i="127"/>
  <c r="HV11" i="127"/>
  <c r="HV12" i="127"/>
  <c r="HV13" i="127"/>
  <c r="HV14" i="127"/>
  <c r="HV15" i="127"/>
  <c r="HV16" i="127"/>
  <c r="HV17" i="127"/>
  <c r="HV18" i="127"/>
  <c r="HV19" i="127"/>
  <c r="HV20" i="127"/>
  <c r="CN7" i="128"/>
  <c r="FJ32" i="128" l="1"/>
  <c r="FI9" i="128"/>
  <c r="HW46" i="127"/>
  <c r="HW45" i="127"/>
  <c r="HW47" i="127"/>
  <c r="HW48" i="127"/>
  <c r="HW49" i="127"/>
  <c r="HW50" i="127"/>
  <c r="HW51" i="127"/>
  <c r="HW52" i="127"/>
  <c r="HW53" i="127"/>
  <c r="HW54" i="127"/>
  <c r="HW55" i="127"/>
  <c r="HW56" i="127"/>
  <c r="HX7" i="127"/>
  <c r="HW11" i="127"/>
  <c r="HW12" i="127"/>
  <c r="HW13" i="127"/>
  <c r="HW14" i="127"/>
  <c r="HW15" i="127"/>
  <c r="HW16" i="127"/>
  <c r="HW17" i="127"/>
  <c r="HW18" i="127"/>
  <c r="HW19" i="127"/>
  <c r="HW20" i="127"/>
  <c r="CO7" i="128"/>
  <c r="FK32" i="128" l="1"/>
  <c r="FJ9" i="128"/>
  <c r="HX45" i="127"/>
  <c r="HX46" i="127"/>
  <c r="HX47" i="127"/>
  <c r="HX48" i="127"/>
  <c r="HX49" i="127"/>
  <c r="HX50" i="127"/>
  <c r="HX51" i="127"/>
  <c r="HX52" i="127"/>
  <c r="HX53" i="127"/>
  <c r="HX54" i="127"/>
  <c r="HX55" i="127"/>
  <c r="HX56" i="127"/>
  <c r="HY7" i="127"/>
  <c r="HX11" i="127"/>
  <c r="HX12" i="127"/>
  <c r="HX13" i="127"/>
  <c r="HX14" i="127"/>
  <c r="HX15" i="127"/>
  <c r="HX16" i="127"/>
  <c r="HX17" i="127"/>
  <c r="HX18" i="127"/>
  <c r="HX19" i="127"/>
  <c r="HX20" i="127"/>
  <c r="CP7" i="128"/>
  <c r="FL32" i="128" l="1"/>
  <c r="FK9" i="128"/>
  <c r="HY46" i="127"/>
  <c r="HY45" i="127"/>
  <c r="HY47" i="127"/>
  <c r="HY48" i="127"/>
  <c r="HY49" i="127"/>
  <c r="HY50" i="127"/>
  <c r="HY51" i="127"/>
  <c r="HY52" i="127"/>
  <c r="HY53" i="127"/>
  <c r="HY54" i="127"/>
  <c r="HY55" i="127"/>
  <c r="HY56" i="127"/>
  <c r="HZ7" i="127"/>
  <c r="HY11" i="127"/>
  <c r="HY12" i="127"/>
  <c r="HY13" i="127"/>
  <c r="HY14" i="127"/>
  <c r="HY15" i="127"/>
  <c r="HY16" i="127"/>
  <c r="HY17" i="127"/>
  <c r="HY18" i="127"/>
  <c r="HY19" i="127"/>
  <c r="HY20" i="127"/>
  <c r="CQ7" i="128"/>
  <c r="FM32" i="128" l="1"/>
  <c r="FL9" i="128"/>
  <c r="HZ46" i="127"/>
  <c r="HZ45" i="127"/>
  <c r="HZ47" i="127"/>
  <c r="HZ48" i="127"/>
  <c r="HZ49" i="127"/>
  <c r="HZ50" i="127"/>
  <c r="HZ51" i="127"/>
  <c r="HZ52" i="127"/>
  <c r="HZ53" i="127"/>
  <c r="HZ54" i="127"/>
  <c r="HZ55" i="127"/>
  <c r="HZ56" i="127"/>
  <c r="IA7" i="127"/>
  <c r="HZ11" i="127"/>
  <c r="HZ12" i="127"/>
  <c r="HZ13" i="127"/>
  <c r="HZ14" i="127"/>
  <c r="HZ15" i="127"/>
  <c r="HZ16" i="127"/>
  <c r="HZ17" i="127"/>
  <c r="HZ18" i="127"/>
  <c r="HZ19" i="127"/>
  <c r="HZ20" i="127"/>
  <c r="CR7" i="128"/>
  <c r="FN32" i="128" l="1"/>
  <c r="FM9" i="128"/>
  <c r="IA46" i="127"/>
  <c r="IA45" i="127"/>
  <c r="IA47" i="127"/>
  <c r="IA48" i="127"/>
  <c r="IA49" i="127"/>
  <c r="IA50" i="127"/>
  <c r="IA51" i="127"/>
  <c r="IA52" i="127"/>
  <c r="IA53" i="127"/>
  <c r="IA54" i="127"/>
  <c r="IA55" i="127"/>
  <c r="IA56" i="127"/>
  <c r="IB7" i="127"/>
  <c r="IA11" i="127"/>
  <c r="IA12" i="127"/>
  <c r="IA13" i="127"/>
  <c r="IA14" i="127"/>
  <c r="IA15" i="127"/>
  <c r="IA16" i="127"/>
  <c r="IA17" i="127"/>
  <c r="IA18" i="127"/>
  <c r="IA19" i="127"/>
  <c r="IA20" i="127"/>
  <c r="CS7" i="128"/>
  <c r="FO32" i="128" l="1"/>
  <c r="FN9" i="128"/>
  <c r="IB46" i="127"/>
  <c r="IB45" i="127"/>
  <c r="IB47" i="127"/>
  <c r="IB48" i="127"/>
  <c r="IB49" i="127"/>
  <c r="IB50" i="127"/>
  <c r="IB51" i="127"/>
  <c r="IB52" i="127"/>
  <c r="IB53" i="127"/>
  <c r="IB54" i="127"/>
  <c r="IB55" i="127"/>
  <c r="IB56" i="127"/>
  <c r="IC7" i="127"/>
  <c r="IB11" i="127"/>
  <c r="IB12" i="127"/>
  <c r="IB13" i="127"/>
  <c r="IB14" i="127"/>
  <c r="IB15" i="127"/>
  <c r="IB16" i="127"/>
  <c r="IB17" i="127"/>
  <c r="IB18" i="127"/>
  <c r="IB19" i="127"/>
  <c r="IB20" i="127"/>
  <c r="CT7" i="128"/>
  <c r="FP32" i="128" l="1"/>
  <c r="FO9" i="128"/>
  <c r="IC45" i="127"/>
  <c r="IC46" i="127"/>
  <c r="IC47" i="127"/>
  <c r="IC48" i="127"/>
  <c r="IC49" i="127"/>
  <c r="IC50" i="127"/>
  <c r="IC51" i="127"/>
  <c r="IC52" i="127"/>
  <c r="IC53" i="127"/>
  <c r="IC54" i="127"/>
  <c r="IC55" i="127"/>
  <c r="IC56" i="127"/>
  <c r="ID7" i="127"/>
  <c r="IC11" i="127"/>
  <c r="IC12" i="127"/>
  <c r="IC13" i="127"/>
  <c r="IC14" i="127"/>
  <c r="IC15" i="127"/>
  <c r="IC16" i="127"/>
  <c r="IC17" i="127"/>
  <c r="IC18" i="127"/>
  <c r="IC19" i="127"/>
  <c r="IC20" i="127"/>
  <c r="CU7" i="128"/>
  <c r="FQ32" i="128" l="1"/>
  <c r="FP9" i="128"/>
  <c r="ID45" i="127"/>
  <c r="ID46" i="127"/>
  <c r="ID47" i="127"/>
  <c r="ID48" i="127"/>
  <c r="ID49" i="127"/>
  <c r="ID50" i="127"/>
  <c r="ID51" i="127"/>
  <c r="ID52" i="127"/>
  <c r="ID53" i="127"/>
  <c r="ID54" i="127"/>
  <c r="ID55" i="127"/>
  <c r="ID56" i="127"/>
  <c r="IE7" i="127"/>
  <c r="ID11" i="127"/>
  <c r="ID12" i="127"/>
  <c r="ID13" i="127"/>
  <c r="ID14" i="127"/>
  <c r="ID15" i="127"/>
  <c r="ID16" i="127"/>
  <c r="ID17" i="127"/>
  <c r="ID18" i="127"/>
  <c r="ID19" i="127"/>
  <c r="ID20" i="127"/>
  <c r="CV7" i="128"/>
  <c r="FR32" i="128" l="1"/>
  <c r="FQ9" i="128"/>
  <c r="IE46" i="127"/>
  <c r="IE45" i="127"/>
  <c r="IE47" i="127"/>
  <c r="IE48" i="127"/>
  <c r="IE49" i="127"/>
  <c r="IE50" i="127"/>
  <c r="IE51" i="127"/>
  <c r="IE52" i="127"/>
  <c r="IE53" i="127"/>
  <c r="IE54" i="127"/>
  <c r="IE55" i="127"/>
  <c r="IE56" i="127"/>
  <c r="IF7" i="127"/>
  <c r="IE11" i="127"/>
  <c r="IE12" i="127"/>
  <c r="IE13" i="127"/>
  <c r="IE14" i="127"/>
  <c r="IE15" i="127"/>
  <c r="IE16" i="127"/>
  <c r="IE17" i="127"/>
  <c r="IE18" i="127"/>
  <c r="IE19" i="127"/>
  <c r="IE20" i="127"/>
  <c r="CW7" i="128"/>
  <c r="FS32" i="128" l="1"/>
  <c r="FR9" i="128"/>
  <c r="IF46" i="127"/>
  <c r="IF45" i="127"/>
  <c r="IF47" i="127"/>
  <c r="IF48" i="127"/>
  <c r="IF49" i="127"/>
  <c r="IF50" i="127"/>
  <c r="IF51" i="127"/>
  <c r="IF52" i="127"/>
  <c r="IF53" i="127"/>
  <c r="IF54" i="127"/>
  <c r="IF55" i="127"/>
  <c r="IF56" i="127"/>
  <c r="IG7" i="127"/>
  <c r="IF11" i="127"/>
  <c r="IF12" i="127"/>
  <c r="IF13" i="127"/>
  <c r="IF14" i="127"/>
  <c r="IF15" i="127"/>
  <c r="IF16" i="127"/>
  <c r="IF17" i="127"/>
  <c r="IF18" i="127"/>
  <c r="IF19" i="127"/>
  <c r="IF20" i="127"/>
  <c r="CX7" i="128"/>
  <c r="FT32" i="128" l="1"/>
  <c r="FS9" i="128"/>
  <c r="IG46" i="127"/>
  <c r="IG45" i="127"/>
  <c r="IG47" i="127"/>
  <c r="IG48" i="127"/>
  <c r="IG49" i="127"/>
  <c r="IG50" i="127"/>
  <c r="IG51" i="127"/>
  <c r="IG52" i="127"/>
  <c r="IG53" i="127"/>
  <c r="IG54" i="127"/>
  <c r="IG55" i="127"/>
  <c r="IG56" i="127"/>
  <c r="IH7" i="127"/>
  <c r="IG11" i="127"/>
  <c r="IG12" i="127"/>
  <c r="IG13" i="127"/>
  <c r="IG14" i="127"/>
  <c r="IG15" i="127"/>
  <c r="IG16" i="127"/>
  <c r="IG17" i="127"/>
  <c r="IG18" i="127"/>
  <c r="IG19" i="127"/>
  <c r="IG20" i="127"/>
  <c r="CY7" i="128"/>
  <c r="FU32" i="128" l="1"/>
  <c r="FT9" i="128"/>
  <c r="IH45" i="127"/>
  <c r="IH46" i="127"/>
  <c r="IH47" i="127"/>
  <c r="IH48" i="127"/>
  <c r="IH49" i="127"/>
  <c r="IH50" i="127"/>
  <c r="IH51" i="127"/>
  <c r="IH52" i="127"/>
  <c r="IH53" i="127"/>
  <c r="IH54" i="127"/>
  <c r="IH55" i="127"/>
  <c r="IH56" i="127"/>
  <c r="II7" i="127"/>
  <c r="IH11" i="127"/>
  <c r="IH12" i="127"/>
  <c r="IH13" i="127"/>
  <c r="IH14" i="127"/>
  <c r="IH15" i="127"/>
  <c r="IH16" i="127"/>
  <c r="IH17" i="127"/>
  <c r="IH18" i="127"/>
  <c r="IH19" i="127"/>
  <c r="IH20" i="127"/>
  <c r="CZ7" i="128"/>
  <c r="B81" i="127" a="1"/>
  <c r="FV32" i="128" l="1"/>
  <c r="FU9" i="128"/>
  <c r="B81" i="127"/>
  <c r="A82" i="127"/>
  <c r="GA82" i="127" s="1"/>
  <c r="II46" i="127"/>
  <c r="II45" i="127"/>
  <c r="II47" i="127"/>
  <c r="II48" i="127"/>
  <c r="II49" i="127"/>
  <c r="II50" i="127"/>
  <c r="II51" i="127"/>
  <c r="II52" i="127"/>
  <c r="II53" i="127"/>
  <c r="II54" i="127"/>
  <c r="II55" i="127"/>
  <c r="II56" i="127"/>
  <c r="IJ7" i="127"/>
  <c r="II11" i="127"/>
  <c r="II12" i="127"/>
  <c r="II13" i="127"/>
  <c r="II14" i="127"/>
  <c r="II15" i="127"/>
  <c r="II16" i="127"/>
  <c r="II17" i="127"/>
  <c r="II18" i="127"/>
  <c r="II19" i="127"/>
  <c r="II20" i="127"/>
  <c r="DA7" i="128"/>
  <c r="B82" i="127" a="1"/>
  <c r="FW32" i="128" l="1"/>
  <c r="FV9" i="128"/>
  <c r="GC81" i="127"/>
  <c r="GO81" i="127"/>
  <c r="HA81" i="127"/>
  <c r="HM81" i="127"/>
  <c r="HY81" i="127"/>
  <c r="IK81" i="127"/>
  <c r="GD81" i="127"/>
  <c r="GP81" i="127"/>
  <c r="HB81" i="127"/>
  <c r="HN81" i="127"/>
  <c r="HZ81" i="127"/>
  <c r="GE81" i="127"/>
  <c r="GQ81" i="127"/>
  <c r="HC81" i="127"/>
  <c r="HO81" i="127"/>
  <c r="IA81" i="127"/>
  <c r="GA81" i="127"/>
  <c r="GS81" i="127"/>
  <c r="HH81" i="127"/>
  <c r="HW81" i="127"/>
  <c r="GB81" i="127"/>
  <c r="GT81" i="127"/>
  <c r="HI81" i="127"/>
  <c r="HX81" i="127"/>
  <c r="GF81" i="127"/>
  <c r="GW81" i="127"/>
  <c r="HQ81" i="127"/>
  <c r="IH81" i="127"/>
  <c r="GH81" i="127"/>
  <c r="IJ81" i="127"/>
  <c r="GG81" i="127"/>
  <c r="GX81" i="127"/>
  <c r="HR81" i="127"/>
  <c r="II81" i="127"/>
  <c r="GY81" i="127"/>
  <c r="HS81" i="127"/>
  <c r="GI81" i="127"/>
  <c r="HF81" i="127"/>
  <c r="IE81" i="127"/>
  <c r="GK81" i="127"/>
  <c r="GL81" i="127"/>
  <c r="GJ81" i="127"/>
  <c r="HG81" i="127"/>
  <c r="IF81" i="127"/>
  <c r="HJ81" i="127"/>
  <c r="IG81" i="127"/>
  <c r="HK81" i="127"/>
  <c r="GM81" i="127"/>
  <c r="HV81" i="127"/>
  <c r="GN81" i="127"/>
  <c r="IB81" i="127"/>
  <c r="GR81" i="127"/>
  <c r="IC81" i="127"/>
  <c r="GU81" i="127"/>
  <c r="ID81" i="127"/>
  <c r="GV81" i="127"/>
  <c r="GZ81" i="127"/>
  <c r="HD81" i="127"/>
  <c r="HE81" i="127"/>
  <c r="HL81" i="127"/>
  <c r="HP81" i="127"/>
  <c r="HT81" i="127"/>
  <c r="HU81" i="127"/>
  <c r="B82" i="127"/>
  <c r="A83" i="127"/>
  <c r="IJ46" i="127"/>
  <c r="IJ45" i="127"/>
  <c r="IJ47" i="127"/>
  <c r="IJ48" i="127"/>
  <c r="IJ49" i="127"/>
  <c r="IJ50" i="127"/>
  <c r="IJ51" i="127"/>
  <c r="IJ52" i="127"/>
  <c r="IJ53" i="127"/>
  <c r="IJ54" i="127"/>
  <c r="IJ55" i="127"/>
  <c r="IJ56" i="127"/>
  <c r="IK7" i="127"/>
  <c r="IJ11" i="127"/>
  <c r="IJ12" i="127"/>
  <c r="IJ13" i="127"/>
  <c r="IJ14" i="127"/>
  <c r="IJ15" i="127"/>
  <c r="IJ16" i="127"/>
  <c r="IJ17" i="127"/>
  <c r="IJ18" i="127"/>
  <c r="IJ19" i="127"/>
  <c r="IJ20" i="127"/>
  <c r="DB7" i="128"/>
  <c r="B83" i="127" a="1"/>
  <c r="FX32" i="128" l="1"/>
  <c r="FW9" i="128"/>
  <c r="GB83" i="127"/>
  <c r="GA83" i="127"/>
  <c r="GC82" i="127"/>
  <c r="GO82" i="127"/>
  <c r="HA82" i="127"/>
  <c r="HM82" i="127"/>
  <c r="HY82" i="127"/>
  <c r="IK82" i="127"/>
  <c r="GD82" i="127"/>
  <c r="GP82" i="127"/>
  <c r="HB82" i="127"/>
  <c r="HN82" i="127"/>
  <c r="HZ82" i="127"/>
  <c r="IL82" i="127"/>
  <c r="GE82" i="127"/>
  <c r="GQ82" i="127"/>
  <c r="HC82" i="127"/>
  <c r="HO82" i="127"/>
  <c r="IA82" i="127"/>
  <c r="GJ82" i="127"/>
  <c r="GY82" i="127"/>
  <c r="HQ82" i="127"/>
  <c r="IF82" i="127"/>
  <c r="GK82" i="127"/>
  <c r="GZ82" i="127"/>
  <c r="HR82" i="127"/>
  <c r="IG82" i="127"/>
  <c r="GS82" i="127"/>
  <c r="HJ82" i="127"/>
  <c r="ID82" i="127"/>
  <c r="HL82" i="127"/>
  <c r="GT82" i="127"/>
  <c r="HK82" i="127"/>
  <c r="IE82" i="127"/>
  <c r="GU82" i="127"/>
  <c r="IH82" i="127"/>
  <c r="GL82" i="127"/>
  <c r="HI82" i="127"/>
  <c r="HS82" i="127"/>
  <c r="HT82" i="127"/>
  <c r="GM82" i="127"/>
  <c r="HP82" i="127"/>
  <c r="GN82" i="127"/>
  <c r="GR82" i="127"/>
  <c r="GF82" i="127"/>
  <c r="HU82" i="127"/>
  <c r="GG82" i="127"/>
  <c r="HV82" i="127"/>
  <c r="GH82" i="127"/>
  <c r="HW82" i="127"/>
  <c r="GI82" i="127"/>
  <c r="HX82" i="127"/>
  <c r="GV82" i="127"/>
  <c r="IB82" i="127"/>
  <c r="GW82" i="127"/>
  <c r="IC82" i="127"/>
  <c r="GX82" i="127"/>
  <c r="II82" i="127"/>
  <c r="HD82" i="127"/>
  <c r="IJ82" i="127"/>
  <c r="HE82" i="127"/>
  <c r="HF82" i="127"/>
  <c r="HG82" i="127"/>
  <c r="HH82" i="127"/>
  <c r="GB82" i="127"/>
  <c r="B83" i="127"/>
  <c r="A84" i="127"/>
  <c r="IK46" i="127"/>
  <c r="IK45" i="127"/>
  <c r="IK47" i="127"/>
  <c r="IK48" i="127"/>
  <c r="IK49" i="127"/>
  <c r="IK50" i="127"/>
  <c r="IK51" i="127"/>
  <c r="IK52" i="127"/>
  <c r="IK53" i="127"/>
  <c r="IK54" i="127"/>
  <c r="IK55" i="127"/>
  <c r="IK56" i="127"/>
  <c r="IL7" i="127"/>
  <c r="IL81" i="127" s="1"/>
  <c r="IK11" i="127"/>
  <c r="IK12" i="127"/>
  <c r="IK13" i="127"/>
  <c r="IK14" i="127"/>
  <c r="IK15" i="127"/>
  <c r="IK16" i="127"/>
  <c r="IK17" i="127"/>
  <c r="IK18" i="127"/>
  <c r="IK19" i="127"/>
  <c r="IK20" i="127"/>
  <c r="DC7" i="128"/>
  <c r="B84" i="127" a="1"/>
  <c r="FY32" i="128" l="1"/>
  <c r="FX9" i="128"/>
  <c r="GA84" i="127"/>
  <c r="GB84" i="127"/>
  <c r="GC84" i="127"/>
  <c r="GC83" i="127"/>
  <c r="GO83" i="127"/>
  <c r="HA83" i="127"/>
  <c r="HM83" i="127"/>
  <c r="HY83" i="127"/>
  <c r="IK83" i="127"/>
  <c r="GD83" i="127"/>
  <c r="GP83" i="127"/>
  <c r="HB83" i="127"/>
  <c r="HN83" i="127"/>
  <c r="HZ83" i="127"/>
  <c r="IL83" i="127"/>
  <c r="GE83" i="127"/>
  <c r="GQ83" i="127"/>
  <c r="HC83" i="127"/>
  <c r="HO83" i="127"/>
  <c r="IA83" i="127"/>
  <c r="IM83" i="127"/>
  <c r="GS83" i="127"/>
  <c r="HH83" i="127"/>
  <c r="HW83" i="127"/>
  <c r="GJ83" i="127"/>
  <c r="GZ83" i="127"/>
  <c r="HS83" i="127"/>
  <c r="II83" i="127"/>
  <c r="GL83" i="127"/>
  <c r="HU83" i="127"/>
  <c r="GK83" i="127"/>
  <c r="HD83" i="127"/>
  <c r="HT83" i="127"/>
  <c r="IJ83" i="127"/>
  <c r="HE83" i="127"/>
  <c r="GR83" i="127"/>
  <c r="HL83" i="127"/>
  <c r="IH83" i="127"/>
  <c r="GU83" i="127"/>
  <c r="HR83" i="127"/>
  <c r="GT83" i="127"/>
  <c r="HP83" i="127"/>
  <c r="HQ83" i="127"/>
  <c r="GV83" i="127"/>
  <c r="HG83" i="127"/>
  <c r="HI83" i="127"/>
  <c r="GF83" i="127"/>
  <c r="HJ83" i="127"/>
  <c r="GG83" i="127"/>
  <c r="HK83" i="127"/>
  <c r="GH83" i="127"/>
  <c r="HV83" i="127"/>
  <c r="GI83" i="127"/>
  <c r="HX83" i="127"/>
  <c r="GM83" i="127"/>
  <c r="IB83" i="127"/>
  <c r="GN83" i="127"/>
  <c r="IC83" i="127"/>
  <c r="GW83" i="127"/>
  <c r="GX83" i="127"/>
  <c r="GY83" i="127"/>
  <c r="HF83" i="127"/>
  <c r="ID83" i="127"/>
  <c r="IE83" i="127"/>
  <c r="IF83" i="127"/>
  <c r="IG83" i="127"/>
  <c r="B84" i="127"/>
  <c r="A85" i="127"/>
  <c r="IL46" i="127"/>
  <c r="IL45" i="127"/>
  <c r="IL47" i="127"/>
  <c r="IL48" i="127"/>
  <c r="IL49" i="127"/>
  <c r="IL50" i="127"/>
  <c r="IL51" i="127"/>
  <c r="IL52" i="127"/>
  <c r="IL53" i="127"/>
  <c r="IL54" i="127"/>
  <c r="IL55" i="127"/>
  <c r="IL56" i="127"/>
  <c r="IM7" i="127"/>
  <c r="IL11" i="127"/>
  <c r="IL12" i="127"/>
  <c r="IL13" i="127"/>
  <c r="IL14" i="127"/>
  <c r="IL15" i="127"/>
  <c r="IL16" i="127"/>
  <c r="IL17" i="127"/>
  <c r="IL18" i="127"/>
  <c r="IL19" i="127"/>
  <c r="IL20" i="127"/>
  <c r="DD7" i="128"/>
  <c r="B85" i="127" a="1"/>
  <c r="FZ32" i="128" l="1"/>
  <c r="FY9" i="128"/>
  <c r="IM81" i="127"/>
  <c r="IM82" i="127"/>
  <c r="GB85" i="127"/>
  <c r="GD85" i="127"/>
  <c r="GA85" i="127"/>
  <c r="GC85" i="127"/>
  <c r="GO84" i="127"/>
  <c r="HA84" i="127"/>
  <c r="HM84" i="127"/>
  <c r="HY84" i="127"/>
  <c r="IK84" i="127"/>
  <c r="GD84" i="127"/>
  <c r="GP84" i="127"/>
  <c r="HB84" i="127"/>
  <c r="HN84" i="127"/>
  <c r="HZ84" i="127"/>
  <c r="IL84" i="127"/>
  <c r="GE84" i="127"/>
  <c r="GQ84" i="127"/>
  <c r="HC84" i="127"/>
  <c r="HO84" i="127"/>
  <c r="IA84" i="127"/>
  <c r="IM84" i="127"/>
  <c r="GI84" i="127"/>
  <c r="GX84" i="127"/>
  <c r="HP84" i="127"/>
  <c r="IE84" i="127"/>
  <c r="GK84" i="127"/>
  <c r="HD84" i="127"/>
  <c r="HT84" i="127"/>
  <c r="IJ84" i="127"/>
  <c r="HE84" i="127"/>
  <c r="HF84" i="127"/>
  <c r="GL84" i="127"/>
  <c r="HU84" i="127"/>
  <c r="GM84" i="127"/>
  <c r="HV84" i="127"/>
  <c r="GJ84" i="127"/>
  <c r="HI84" i="127"/>
  <c r="IF84" i="127"/>
  <c r="HK84" i="127"/>
  <c r="GS84" i="127"/>
  <c r="II84" i="127"/>
  <c r="GN84" i="127"/>
  <c r="HJ84" i="127"/>
  <c r="IG84" i="127"/>
  <c r="GR84" i="127"/>
  <c r="IH84" i="127"/>
  <c r="HL84" i="127"/>
  <c r="GT84" i="127"/>
  <c r="HX84" i="127"/>
  <c r="GU84" i="127"/>
  <c r="IB84" i="127"/>
  <c r="GV84" i="127"/>
  <c r="IC84" i="127"/>
  <c r="GW84" i="127"/>
  <c r="ID84" i="127"/>
  <c r="GY84" i="127"/>
  <c r="GZ84" i="127"/>
  <c r="HG84" i="127"/>
  <c r="HW84" i="127"/>
  <c r="GF84" i="127"/>
  <c r="GG84" i="127"/>
  <c r="GH84" i="127"/>
  <c r="HH84" i="127"/>
  <c r="HQ84" i="127"/>
  <c r="HS84" i="127"/>
  <c r="HR84" i="127"/>
  <c r="B85" i="127"/>
  <c r="A86" i="127"/>
  <c r="IM46" i="127"/>
  <c r="IM45" i="127"/>
  <c r="IM47" i="127"/>
  <c r="IM48" i="127"/>
  <c r="IM49" i="127"/>
  <c r="IM50" i="127"/>
  <c r="IM51" i="127"/>
  <c r="IM52" i="127"/>
  <c r="IM53" i="127"/>
  <c r="IM54" i="127"/>
  <c r="IM55" i="127"/>
  <c r="IM56" i="127"/>
  <c r="IN7" i="127"/>
  <c r="IM11" i="127"/>
  <c r="IM12" i="127"/>
  <c r="IM13" i="127"/>
  <c r="IM14" i="127"/>
  <c r="IM15" i="127"/>
  <c r="IM16" i="127"/>
  <c r="IM17" i="127"/>
  <c r="IM18" i="127"/>
  <c r="IM19" i="127"/>
  <c r="IM20" i="127"/>
  <c r="DE7" i="128"/>
  <c r="B86" i="127" a="1"/>
  <c r="GA32" i="128" l="1"/>
  <c r="FZ9" i="128"/>
  <c r="IN81" i="127"/>
  <c r="IN82" i="127"/>
  <c r="IN83" i="127"/>
  <c r="IN84" i="127"/>
  <c r="GE86" i="127"/>
  <c r="GA86" i="127"/>
  <c r="GB86" i="127"/>
  <c r="GC86" i="127"/>
  <c r="GD86" i="127"/>
  <c r="GO85" i="127"/>
  <c r="HA85" i="127"/>
  <c r="HM85" i="127"/>
  <c r="HY85" i="127"/>
  <c r="IK85" i="127"/>
  <c r="GP85" i="127"/>
  <c r="HB85" i="127"/>
  <c r="HN85" i="127"/>
  <c r="HZ85" i="127"/>
  <c r="IL85" i="127"/>
  <c r="GE85" i="127"/>
  <c r="GQ85" i="127"/>
  <c r="HC85" i="127"/>
  <c r="HO85" i="127"/>
  <c r="IA85" i="127"/>
  <c r="IM85" i="127"/>
  <c r="GM85" i="127"/>
  <c r="HE85" i="127"/>
  <c r="HT85" i="127"/>
  <c r="II85" i="127"/>
  <c r="GJ85" i="127"/>
  <c r="GZ85" i="127"/>
  <c r="HS85" i="127"/>
  <c r="IJ85" i="127"/>
  <c r="HD85" i="127"/>
  <c r="HU85" i="127"/>
  <c r="HF85" i="127"/>
  <c r="GK85" i="127"/>
  <c r="IN85" i="127"/>
  <c r="GL85" i="127"/>
  <c r="HV85" i="127"/>
  <c r="GF85" i="127"/>
  <c r="GY85" i="127"/>
  <c r="IB85" i="127"/>
  <c r="GH85" i="127"/>
  <c r="ID85" i="127"/>
  <c r="GI85" i="127"/>
  <c r="IE85" i="127"/>
  <c r="GG85" i="127"/>
  <c r="HG85" i="127"/>
  <c r="IC85" i="127"/>
  <c r="HH85" i="127"/>
  <c r="HI85" i="127"/>
  <c r="HJ85" i="127"/>
  <c r="HK85" i="127"/>
  <c r="HL85" i="127"/>
  <c r="HP85" i="127"/>
  <c r="GN85" i="127"/>
  <c r="HQ85" i="127"/>
  <c r="GR85" i="127"/>
  <c r="HR85" i="127"/>
  <c r="GS85" i="127"/>
  <c r="HW85" i="127"/>
  <c r="GT85" i="127"/>
  <c r="GU85" i="127"/>
  <c r="GV85" i="127"/>
  <c r="GX85" i="127"/>
  <c r="HX85" i="127"/>
  <c r="IF85" i="127"/>
  <c r="IH85" i="127"/>
  <c r="GW85" i="127"/>
  <c r="IG85" i="127"/>
  <c r="B86" i="127"/>
  <c r="A87" i="127"/>
  <c r="IN46" i="127"/>
  <c r="IN45" i="127"/>
  <c r="IN47" i="127"/>
  <c r="IN48" i="127"/>
  <c r="IN49" i="127"/>
  <c r="IN50" i="127"/>
  <c r="IN51" i="127"/>
  <c r="IN52" i="127"/>
  <c r="IN53" i="127"/>
  <c r="IN54" i="127"/>
  <c r="IN55" i="127"/>
  <c r="IN56" i="127"/>
  <c r="IO7" i="127"/>
  <c r="IO85" i="127" s="1"/>
  <c r="IN11" i="127"/>
  <c r="IN12" i="127"/>
  <c r="IN13" i="127"/>
  <c r="IN14" i="127"/>
  <c r="IN15" i="127"/>
  <c r="IN16" i="127"/>
  <c r="IN17" i="127"/>
  <c r="IN18" i="127"/>
  <c r="IN19" i="127"/>
  <c r="IN20" i="127"/>
  <c r="DF7" i="128"/>
  <c r="B87" i="127" a="1"/>
  <c r="GB32" i="128" l="1"/>
  <c r="GA9" i="128"/>
  <c r="IO81" i="127"/>
  <c r="IO82" i="127"/>
  <c r="IO83" i="127"/>
  <c r="IO84" i="127"/>
  <c r="GC87" i="127"/>
  <c r="GD87" i="127"/>
  <c r="GF87" i="127"/>
  <c r="GA87" i="127"/>
  <c r="GB87" i="127"/>
  <c r="GE87" i="127"/>
  <c r="GO86" i="127"/>
  <c r="HA86" i="127"/>
  <c r="HM86" i="127"/>
  <c r="HY86" i="127"/>
  <c r="IK86" i="127"/>
  <c r="GQ86" i="127"/>
  <c r="HC86" i="127"/>
  <c r="HO86" i="127"/>
  <c r="IA86" i="127"/>
  <c r="IM86" i="127"/>
  <c r="GP86" i="127"/>
  <c r="HE86" i="127"/>
  <c r="HS86" i="127"/>
  <c r="IG86" i="127"/>
  <c r="GG86" i="127"/>
  <c r="GV86" i="127"/>
  <c r="HK86" i="127"/>
  <c r="IB86" i="127"/>
  <c r="GH86" i="127"/>
  <c r="HL86" i="127"/>
  <c r="GX86" i="127"/>
  <c r="ID86" i="127"/>
  <c r="GW86" i="127"/>
  <c r="IC86" i="127"/>
  <c r="GI86" i="127"/>
  <c r="HN86" i="127"/>
  <c r="GR86" i="127"/>
  <c r="HJ86" i="127"/>
  <c r="IH86" i="127"/>
  <c r="GS86" i="127"/>
  <c r="II86" i="127"/>
  <c r="HQ86" i="127"/>
  <c r="GU86" i="127"/>
  <c r="HP86" i="127"/>
  <c r="GT86" i="127"/>
  <c r="IJ86" i="127"/>
  <c r="HR86" i="127"/>
  <c r="IL86" i="127"/>
  <c r="HG86" i="127"/>
  <c r="IO86" i="127"/>
  <c r="GF86" i="127"/>
  <c r="HH86" i="127"/>
  <c r="GJ86" i="127"/>
  <c r="HI86" i="127"/>
  <c r="GK86" i="127"/>
  <c r="HT86" i="127"/>
  <c r="GL86" i="127"/>
  <c r="HU86" i="127"/>
  <c r="GM86" i="127"/>
  <c r="HV86" i="127"/>
  <c r="GN86" i="127"/>
  <c r="HW86" i="127"/>
  <c r="GY86" i="127"/>
  <c r="GZ86" i="127"/>
  <c r="HB86" i="127"/>
  <c r="HD86" i="127"/>
  <c r="HF86" i="127"/>
  <c r="HX86" i="127"/>
  <c r="HZ86" i="127"/>
  <c r="IE86" i="127"/>
  <c r="IF86" i="127"/>
  <c r="IN86" i="127"/>
  <c r="B87" i="127"/>
  <c r="A88" i="127"/>
  <c r="IO46" i="127"/>
  <c r="IO45" i="127"/>
  <c r="IO47" i="127"/>
  <c r="IO48" i="127"/>
  <c r="IO49" i="127"/>
  <c r="IO50" i="127"/>
  <c r="IO51" i="127"/>
  <c r="IO52" i="127"/>
  <c r="IO53" i="127"/>
  <c r="IO54" i="127"/>
  <c r="IO55" i="127"/>
  <c r="IO56" i="127"/>
  <c r="IP7" i="127"/>
  <c r="IO11" i="127"/>
  <c r="IO12" i="127"/>
  <c r="IO13" i="127"/>
  <c r="IO14" i="127"/>
  <c r="IO15" i="127"/>
  <c r="IO16" i="127"/>
  <c r="IO17" i="127"/>
  <c r="IO18" i="127"/>
  <c r="IO19" i="127"/>
  <c r="IO20" i="127"/>
  <c r="DG7" i="128"/>
  <c r="B88" i="127" a="1"/>
  <c r="GC32" i="128" l="1"/>
  <c r="GB9" i="128"/>
  <c r="IP81" i="127"/>
  <c r="IP82" i="127"/>
  <c r="IP83" i="127"/>
  <c r="IP84" i="127"/>
  <c r="IP85" i="127"/>
  <c r="IP86" i="127"/>
  <c r="GF88" i="127"/>
  <c r="GE88" i="127"/>
  <c r="GG88" i="127"/>
  <c r="GD88" i="127"/>
  <c r="GA88" i="127"/>
  <c r="GB88" i="127"/>
  <c r="GC88" i="127"/>
  <c r="GO87" i="127"/>
  <c r="HA87" i="127"/>
  <c r="HM87" i="127"/>
  <c r="HY87" i="127"/>
  <c r="IK87" i="127"/>
  <c r="GI87" i="127"/>
  <c r="GV87" i="127"/>
  <c r="HI87" i="127"/>
  <c r="HV87" i="127"/>
  <c r="II87" i="127"/>
  <c r="GJ87" i="127"/>
  <c r="GX87" i="127"/>
  <c r="HL87" i="127"/>
  <c r="IA87" i="127"/>
  <c r="IO87" i="127"/>
  <c r="GY87" i="127"/>
  <c r="IB87" i="127"/>
  <c r="GL87" i="127"/>
  <c r="HO87" i="127"/>
  <c r="GK87" i="127"/>
  <c r="HN87" i="127"/>
  <c r="IP87" i="127"/>
  <c r="GZ87" i="127"/>
  <c r="IC87" i="127"/>
  <c r="GS87" i="127"/>
  <c r="HK87" i="127"/>
  <c r="IF87" i="127"/>
  <c r="GT87" i="127"/>
  <c r="GU87" i="127"/>
  <c r="IH87" i="127"/>
  <c r="GW87" i="127"/>
  <c r="IJ87" i="127"/>
  <c r="HP87" i="127"/>
  <c r="IG87" i="127"/>
  <c r="HQ87" i="127"/>
  <c r="HR87" i="127"/>
  <c r="HC87" i="127"/>
  <c r="HZ87" i="127"/>
  <c r="HD87" i="127"/>
  <c r="ID87" i="127"/>
  <c r="HE87" i="127"/>
  <c r="IE87" i="127"/>
  <c r="HF87" i="127"/>
  <c r="IL87" i="127"/>
  <c r="GG87" i="127"/>
  <c r="HG87" i="127"/>
  <c r="IM87" i="127"/>
  <c r="GH87" i="127"/>
  <c r="HH87" i="127"/>
  <c r="IN87" i="127"/>
  <c r="GM87" i="127"/>
  <c r="HJ87" i="127"/>
  <c r="GN87" i="127"/>
  <c r="GP87" i="127"/>
  <c r="GQ87" i="127"/>
  <c r="GR87" i="127"/>
  <c r="HB87" i="127"/>
  <c r="HS87" i="127"/>
  <c r="HT87" i="127"/>
  <c r="HU87" i="127"/>
  <c r="HW87" i="127"/>
  <c r="HX87" i="127"/>
  <c r="B88" i="127"/>
  <c r="A89" i="127"/>
  <c r="IP46" i="127"/>
  <c r="IP45" i="127"/>
  <c r="IP47" i="127"/>
  <c r="IP48" i="127"/>
  <c r="IP49" i="127"/>
  <c r="IP50" i="127"/>
  <c r="IP51" i="127"/>
  <c r="IP52" i="127"/>
  <c r="IP53" i="127"/>
  <c r="IP54" i="127"/>
  <c r="IP55" i="127"/>
  <c r="IP56" i="127"/>
  <c r="IQ7" i="127"/>
  <c r="IP11" i="127"/>
  <c r="IP12" i="127"/>
  <c r="IP13" i="127"/>
  <c r="IP14" i="127"/>
  <c r="IP15" i="127"/>
  <c r="IP16" i="127"/>
  <c r="IP17" i="127"/>
  <c r="IP18" i="127"/>
  <c r="IP19" i="127"/>
  <c r="IP20" i="127"/>
  <c r="DH7" i="128"/>
  <c r="B89" i="127" a="1"/>
  <c r="GD32" i="128" l="1"/>
  <c r="GC9" i="128"/>
  <c r="IQ81" i="127"/>
  <c r="IQ82" i="127"/>
  <c r="IQ83" i="127"/>
  <c r="IQ84" i="127"/>
  <c r="IQ85" i="127"/>
  <c r="IQ86" i="127"/>
  <c r="IQ87" i="127"/>
  <c r="GF89" i="127"/>
  <c r="GE89" i="127"/>
  <c r="GG89" i="127"/>
  <c r="GA89" i="127"/>
  <c r="GB89" i="127"/>
  <c r="GC89" i="127"/>
  <c r="GD89" i="127"/>
  <c r="GH89" i="127"/>
  <c r="GO88" i="127"/>
  <c r="HA88" i="127"/>
  <c r="HM88" i="127"/>
  <c r="HY88" i="127"/>
  <c r="IK88" i="127"/>
  <c r="GS88" i="127"/>
  <c r="HF88" i="127"/>
  <c r="HS88" i="127"/>
  <c r="IF88" i="127"/>
  <c r="GP88" i="127"/>
  <c r="HD88" i="127"/>
  <c r="HR88" i="127"/>
  <c r="IG88" i="127"/>
  <c r="HE88" i="127"/>
  <c r="IH88" i="127"/>
  <c r="GR88" i="127"/>
  <c r="HU88" i="127"/>
  <c r="GQ88" i="127"/>
  <c r="HT88" i="127"/>
  <c r="HG88" i="127"/>
  <c r="II88" i="127"/>
  <c r="GH88" i="127"/>
  <c r="GY88" i="127"/>
  <c r="HQ88" i="127"/>
  <c r="IM88" i="127"/>
  <c r="GI88" i="127"/>
  <c r="HV88" i="127"/>
  <c r="GJ88" i="127"/>
  <c r="HW88" i="127"/>
  <c r="HC88" i="127"/>
  <c r="HX88" i="127"/>
  <c r="GZ88" i="127"/>
  <c r="IN88" i="127"/>
  <c r="HB88" i="127"/>
  <c r="IO88" i="127"/>
  <c r="GK88" i="127"/>
  <c r="IP88" i="127"/>
  <c r="GM88" i="127"/>
  <c r="HN88" i="127"/>
  <c r="GN88" i="127"/>
  <c r="HO88" i="127"/>
  <c r="GT88" i="127"/>
  <c r="HP88" i="127"/>
  <c r="GU88" i="127"/>
  <c r="HZ88" i="127"/>
  <c r="GV88" i="127"/>
  <c r="IA88" i="127"/>
  <c r="GW88" i="127"/>
  <c r="IB88" i="127"/>
  <c r="GX88" i="127"/>
  <c r="IC88" i="127"/>
  <c r="IL88" i="127"/>
  <c r="IQ88" i="127"/>
  <c r="GL88" i="127"/>
  <c r="HH88" i="127"/>
  <c r="HI88" i="127"/>
  <c r="HJ88" i="127"/>
  <c r="HK88" i="127"/>
  <c r="HL88" i="127"/>
  <c r="IJ88" i="127"/>
  <c r="ID88" i="127"/>
  <c r="IE88" i="127"/>
  <c r="B89" i="127"/>
  <c r="A90" i="127"/>
  <c r="IQ45" i="127"/>
  <c r="IQ46" i="127"/>
  <c r="IQ47" i="127"/>
  <c r="IQ48" i="127"/>
  <c r="IQ49" i="127"/>
  <c r="IQ50" i="127"/>
  <c r="IQ51" i="127"/>
  <c r="IQ52" i="127"/>
  <c r="IQ53" i="127"/>
  <c r="IQ54" i="127"/>
  <c r="IQ55" i="127"/>
  <c r="IQ56" i="127"/>
  <c r="IR7" i="127"/>
  <c r="IR88" i="127" s="1"/>
  <c r="IQ11" i="127"/>
  <c r="IQ12" i="127"/>
  <c r="IQ13" i="127"/>
  <c r="IQ14" i="127"/>
  <c r="IQ15" i="127"/>
  <c r="IQ16" i="127"/>
  <c r="IQ17" i="127"/>
  <c r="IQ18" i="127"/>
  <c r="IQ19" i="127"/>
  <c r="IQ20" i="127"/>
  <c r="DI7" i="128"/>
  <c r="B90" i="127" a="1"/>
  <c r="GE32" i="128" l="1"/>
  <c r="GD9" i="128"/>
  <c r="IR81" i="127"/>
  <c r="IR82" i="127"/>
  <c r="IR83" i="127"/>
  <c r="IR84" i="127"/>
  <c r="IR85" i="127"/>
  <c r="IR86" i="127"/>
  <c r="IR87" i="127"/>
  <c r="GC90" i="127"/>
  <c r="GG90" i="127"/>
  <c r="GH90" i="127"/>
  <c r="GA90" i="127"/>
  <c r="GB90" i="127"/>
  <c r="GD90" i="127"/>
  <c r="GE90" i="127"/>
  <c r="GF90" i="127"/>
  <c r="GI90" i="127"/>
  <c r="GO89" i="127"/>
  <c r="HA89" i="127"/>
  <c r="HM89" i="127"/>
  <c r="HY89" i="127"/>
  <c r="IK89" i="127"/>
  <c r="GP89" i="127"/>
  <c r="HC89" i="127"/>
  <c r="HP89" i="127"/>
  <c r="IC89" i="127"/>
  <c r="IP89" i="127"/>
  <c r="GV89" i="127"/>
  <c r="HJ89" i="127"/>
  <c r="HX89" i="127"/>
  <c r="IM89" i="127"/>
  <c r="GW89" i="127"/>
  <c r="HK89" i="127"/>
  <c r="IN89" i="127"/>
  <c r="GX89" i="127"/>
  <c r="IA89" i="127"/>
  <c r="GI89" i="127"/>
  <c r="HZ89" i="127"/>
  <c r="GJ89" i="127"/>
  <c r="HL89" i="127"/>
  <c r="IO89" i="127"/>
  <c r="GQ89" i="127"/>
  <c r="HH89" i="127"/>
  <c r="ID89" i="127"/>
  <c r="GR89" i="127"/>
  <c r="IE89" i="127"/>
  <c r="GS89" i="127"/>
  <c r="HN89" i="127"/>
  <c r="IF89" i="127"/>
  <c r="GT89" i="127"/>
  <c r="IG89" i="127"/>
  <c r="HI89" i="127"/>
  <c r="HO89" i="127"/>
  <c r="GY89" i="127"/>
  <c r="HV89" i="127"/>
  <c r="GZ89" i="127"/>
  <c r="HW89" i="127"/>
  <c r="HB89" i="127"/>
  <c r="IB89" i="127"/>
  <c r="HD89" i="127"/>
  <c r="IH89" i="127"/>
  <c r="HE89" i="127"/>
  <c r="II89" i="127"/>
  <c r="HF89" i="127"/>
  <c r="IJ89" i="127"/>
  <c r="HG89" i="127"/>
  <c r="IL89" i="127"/>
  <c r="HQ89" i="127"/>
  <c r="HR89" i="127"/>
  <c r="HS89" i="127"/>
  <c r="HT89" i="127"/>
  <c r="HU89" i="127"/>
  <c r="IQ89" i="127"/>
  <c r="IR89" i="127"/>
  <c r="GK89" i="127"/>
  <c r="IS89" i="127"/>
  <c r="GL89" i="127"/>
  <c r="GM89" i="127"/>
  <c r="GN89" i="127"/>
  <c r="GU89" i="127"/>
  <c r="B90" i="127"/>
  <c r="A91" i="127"/>
  <c r="IR46" i="127"/>
  <c r="IR45" i="127"/>
  <c r="IR47" i="127"/>
  <c r="IR48" i="127"/>
  <c r="IR49" i="127"/>
  <c r="IR50" i="127"/>
  <c r="IR51" i="127"/>
  <c r="IR52" i="127"/>
  <c r="IR53" i="127"/>
  <c r="IR54" i="127"/>
  <c r="IR55" i="127"/>
  <c r="IR56" i="127"/>
  <c r="IS7" i="127"/>
  <c r="IR11" i="127"/>
  <c r="IR12" i="127"/>
  <c r="IR13" i="127"/>
  <c r="IR14" i="127"/>
  <c r="IR15" i="127"/>
  <c r="IR16" i="127"/>
  <c r="IR17" i="127"/>
  <c r="IR18" i="127"/>
  <c r="IR19" i="127"/>
  <c r="IR20" i="127"/>
  <c r="DJ7" i="128"/>
  <c r="B91" i="127" a="1"/>
  <c r="GF32" i="128" l="1"/>
  <c r="GE9" i="128"/>
  <c r="IS81" i="127"/>
  <c r="IS82" i="127"/>
  <c r="IS83" i="127"/>
  <c r="IS84" i="127"/>
  <c r="IS85" i="127"/>
  <c r="IS86" i="127"/>
  <c r="IS87" i="127"/>
  <c r="IS88" i="127"/>
  <c r="GF91" i="127"/>
  <c r="GI91" i="127"/>
  <c r="GJ91" i="127"/>
  <c r="GC91" i="127"/>
  <c r="GG91" i="127"/>
  <c r="GH91" i="127"/>
  <c r="GA91" i="127"/>
  <c r="GB91" i="127"/>
  <c r="GD91" i="127"/>
  <c r="GE91" i="127"/>
  <c r="GO90" i="127"/>
  <c r="GL90" i="127"/>
  <c r="GY90" i="127"/>
  <c r="HK90" i="127"/>
  <c r="HW90" i="127"/>
  <c r="II90" i="127"/>
  <c r="GP90" i="127"/>
  <c r="HC90" i="127"/>
  <c r="HP90" i="127"/>
  <c r="IC90" i="127"/>
  <c r="IP90" i="127"/>
  <c r="GQ90" i="127"/>
  <c r="HQ90" i="127"/>
  <c r="IQ90" i="127"/>
  <c r="HD90" i="127"/>
  <c r="ID90" i="127"/>
  <c r="GT90" i="127"/>
  <c r="HI90" i="127"/>
  <c r="HY90" i="127"/>
  <c r="IN90" i="127"/>
  <c r="GU90" i="127"/>
  <c r="HZ90" i="127"/>
  <c r="GV90" i="127"/>
  <c r="HL90" i="127"/>
  <c r="IA90" i="127"/>
  <c r="IR90" i="127"/>
  <c r="GW90" i="127"/>
  <c r="IB90" i="127"/>
  <c r="HJ90" i="127"/>
  <c r="IO90" i="127"/>
  <c r="HM90" i="127"/>
  <c r="IS90" i="127"/>
  <c r="GZ90" i="127"/>
  <c r="HU90" i="127"/>
  <c r="HA90" i="127"/>
  <c r="HV90" i="127"/>
  <c r="HB90" i="127"/>
  <c r="HX90" i="127"/>
  <c r="HE90" i="127"/>
  <c r="IE90" i="127"/>
  <c r="HF90" i="127"/>
  <c r="IF90" i="127"/>
  <c r="GJ90" i="127"/>
  <c r="HG90" i="127"/>
  <c r="IG90" i="127"/>
  <c r="GK90" i="127"/>
  <c r="HH90" i="127"/>
  <c r="IH90" i="127"/>
  <c r="IK90" i="127"/>
  <c r="GM90" i="127"/>
  <c r="IL90" i="127"/>
  <c r="GN90" i="127"/>
  <c r="IM90" i="127"/>
  <c r="GR90" i="127"/>
  <c r="GS90" i="127"/>
  <c r="GX90" i="127"/>
  <c r="HN90" i="127"/>
  <c r="HO90" i="127"/>
  <c r="HR90" i="127"/>
  <c r="HT90" i="127"/>
  <c r="IJ90" i="127"/>
  <c r="HS90" i="127"/>
  <c r="B91" i="127"/>
  <c r="A92" i="127"/>
  <c r="IS46" i="127"/>
  <c r="IS45" i="127"/>
  <c r="IS47" i="127"/>
  <c r="IS48" i="127"/>
  <c r="IS49" i="127"/>
  <c r="IS50" i="127"/>
  <c r="IS51" i="127"/>
  <c r="IS52" i="127"/>
  <c r="IS53" i="127"/>
  <c r="IS54" i="127"/>
  <c r="IS55" i="127"/>
  <c r="IS56" i="127"/>
  <c r="IT7" i="127"/>
  <c r="IT90" i="127" s="1"/>
  <c r="IS11" i="127"/>
  <c r="IS12" i="127"/>
  <c r="IS13" i="127"/>
  <c r="IS14" i="127"/>
  <c r="IS15" i="127"/>
  <c r="IS16" i="127"/>
  <c r="IS17" i="127"/>
  <c r="IS18" i="127"/>
  <c r="IS19" i="127"/>
  <c r="IS20" i="127"/>
  <c r="DK7" i="128"/>
  <c r="B92" i="127" a="1"/>
  <c r="GG32" i="128" l="1"/>
  <c r="GF9" i="128"/>
  <c r="IT81" i="127"/>
  <c r="IT82" i="127"/>
  <c r="IT83" i="127"/>
  <c r="IT84" i="127"/>
  <c r="IT85" i="127"/>
  <c r="IT86" i="127"/>
  <c r="IT87" i="127"/>
  <c r="IT88" i="127"/>
  <c r="IT89" i="127"/>
  <c r="GH92" i="127"/>
  <c r="GB92" i="127"/>
  <c r="GD92" i="127"/>
  <c r="GF92" i="127"/>
  <c r="GG92" i="127"/>
  <c r="GI92" i="127"/>
  <c r="GC92" i="127"/>
  <c r="GE92" i="127"/>
  <c r="GJ92" i="127"/>
  <c r="GK92" i="127"/>
  <c r="GA92" i="127"/>
  <c r="GM91" i="127"/>
  <c r="GY91" i="127"/>
  <c r="HK91" i="127"/>
  <c r="HW91" i="127"/>
  <c r="II91" i="127"/>
  <c r="GL91" i="127"/>
  <c r="GZ91" i="127"/>
  <c r="HM91" i="127"/>
  <c r="HZ91" i="127"/>
  <c r="IM91" i="127"/>
  <c r="GN91" i="127"/>
  <c r="HN91" i="127"/>
  <c r="IN91" i="127"/>
  <c r="HA91" i="127"/>
  <c r="IA91" i="127"/>
  <c r="GV91" i="127"/>
  <c r="HL91" i="127"/>
  <c r="IC91" i="127"/>
  <c r="IR91" i="127"/>
  <c r="HO91" i="127"/>
  <c r="IS91" i="127"/>
  <c r="GX91" i="127"/>
  <c r="HP91" i="127"/>
  <c r="IE91" i="127"/>
  <c r="IT91" i="127"/>
  <c r="HB91" i="127"/>
  <c r="IF91" i="127"/>
  <c r="GW91" i="127"/>
  <c r="ID91" i="127"/>
  <c r="HQ91" i="127"/>
  <c r="GO91" i="127"/>
  <c r="HH91" i="127"/>
  <c r="IH91" i="127"/>
  <c r="GP91" i="127"/>
  <c r="HI91" i="127"/>
  <c r="IJ91" i="127"/>
  <c r="GQ91" i="127"/>
  <c r="HJ91" i="127"/>
  <c r="IK91" i="127"/>
  <c r="GR91" i="127"/>
  <c r="HR91" i="127"/>
  <c r="IL91" i="127"/>
  <c r="GS91" i="127"/>
  <c r="HS91" i="127"/>
  <c r="IO91" i="127"/>
  <c r="GT91" i="127"/>
  <c r="HT91" i="127"/>
  <c r="IP91" i="127"/>
  <c r="GU91" i="127"/>
  <c r="HU91" i="127"/>
  <c r="IQ91" i="127"/>
  <c r="GK91" i="127"/>
  <c r="HC91" i="127"/>
  <c r="HD91" i="127"/>
  <c r="HE91" i="127"/>
  <c r="HF91" i="127"/>
  <c r="HG91" i="127"/>
  <c r="HV91" i="127"/>
  <c r="HX91" i="127"/>
  <c r="IB91" i="127"/>
  <c r="IG91" i="127"/>
  <c r="HY91" i="127"/>
  <c r="B92" i="127"/>
  <c r="IT46" i="127"/>
  <c r="IT45" i="127"/>
  <c r="IT47" i="127"/>
  <c r="IT48" i="127"/>
  <c r="IT49" i="127"/>
  <c r="IT50" i="127"/>
  <c r="IT51" i="127"/>
  <c r="IT52" i="127"/>
  <c r="IT53" i="127"/>
  <c r="IT54" i="127"/>
  <c r="IT55" i="127"/>
  <c r="IT56" i="127"/>
  <c r="IU7" i="127"/>
  <c r="IT11" i="127"/>
  <c r="IT12" i="127"/>
  <c r="IT13" i="127"/>
  <c r="IT14" i="127"/>
  <c r="IT15" i="127"/>
  <c r="IT16" i="127"/>
  <c r="IT17" i="127"/>
  <c r="IT18" i="127"/>
  <c r="IT19" i="127"/>
  <c r="IT20" i="127"/>
  <c r="DL7" i="128"/>
  <c r="GH32" i="128" l="1"/>
  <c r="GG9" i="128"/>
  <c r="IU81" i="127"/>
  <c r="IU82" i="127"/>
  <c r="IU83" i="127"/>
  <c r="IU84" i="127"/>
  <c r="IU85" i="127"/>
  <c r="IU86" i="127"/>
  <c r="IU87" i="127"/>
  <c r="IU88" i="127"/>
  <c r="IU89" i="127"/>
  <c r="IU90" i="127"/>
  <c r="IU91" i="127"/>
  <c r="GQ92" i="127"/>
  <c r="HC92" i="127"/>
  <c r="HO92" i="127"/>
  <c r="IA92" i="127"/>
  <c r="IM92" i="127"/>
  <c r="HD92" i="127"/>
  <c r="IB92" i="127"/>
  <c r="GR92" i="127"/>
  <c r="HP92" i="127"/>
  <c r="IN92" i="127"/>
  <c r="GT92" i="127"/>
  <c r="HH92" i="127"/>
  <c r="HV92" i="127"/>
  <c r="IJ92" i="127"/>
  <c r="HI92" i="127"/>
  <c r="IK92" i="127"/>
  <c r="GV92" i="127"/>
  <c r="HJ92" i="127"/>
  <c r="HX92" i="127"/>
  <c r="IL92" i="127"/>
  <c r="GU92" i="127"/>
  <c r="HW92" i="127"/>
  <c r="GL92" i="127"/>
  <c r="HE92" i="127"/>
  <c r="HY92" i="127"/>
  <c r="IR92" i="127"/>
  <c r="GM92" i="127"/>
  <c r="HF92" i="127"/>
  <c r="HZ92" i="127"/>
  <c r="IS92" i="127"/>
  <c r="GN92" i="127"/>
  <c r="HG92" i="127"/>
  <c r="IC92" i="127"/>
  <c r="IT92" i="127"/>
  <c r="GO92" i="127"/>
  <c r="HK92" i="127"/>
  <c r="ID92" i="127"/>
  <c r="IU92" i="127"/>
  <c r="GP92" i="127"/>
  <c r="HL92" i="127"/>
  <c r="IE92" i="127"/>
  <c r="GS92" i="127"/>
  <c r="HM92" i="127"/>
  <c r="IF92" i="127"/>
  <c r="GW92" i="127"/>
  <c r="HN92" i="127"/>
  <c r="IG92" i="127"/>
  <c r="II92" i="127"/>
  <c r="GX92" i="127"/>
  <c r="IO92" i="127"/>
  <c r="GY92" i="127"/>
  <c r="IP92" i="127"/>
  <c r="GZ92" i="127"/>
  <c r="IQ92" i="127"/>
  <c r="HA92" i="127"/>
  <c r="HB92" i="127"/>
  <c r="HQ92" i="127"/>
  <c r="HR92" i="127"/>
  <c r="HS92" i="127"/>
  <c r="HU92" i="127"/>
  <c r="IH92" i="127"/>
  <c r="HT92" i="127"/>
  <c r="IU58" i="127"/>
  <c r="IU66" i="127"/>
  <c r="IU59" i="127"/>
  <c r="IU60" i="127"/>
  <c r="IU63" i="127"/>
  <c r="IU65" i="127"/>
  <c r="IU64" i="127"/>
  <c r="IU61" i="127"/>
  <c r="IU67" i="127"/>
  <c r="IU62" i="127"/>
  <c r="IU68" i="127"/>
  <c r="IU57" i="127"/>
  <c r="IV7" i="127"/>
  <c r="IV92" i="127" s="1"/>
  <c r="IU11" i="127"/>
  <c r="IU12" i="127"/>
  <c r="IU13" i="127"/>
  <c r="IU14" i="127"/>
  <c r="IU15" i="127"/>
  <c r="IU16" i="127"/>
  <c r="IU17" i="127"/>
  <c r="IU18" i="127"/>
  <c r="IU19" i="127"/>
  <c r="IU20" i="127"/>
  <c r="DM7" i="128"/>
  <c r="GI32" i="128" l="1"/>
  <c r="GH9" i="128"/>
  <c r="IV81" i="127"/>
  <c r="IV82" i="127"/>
  <c r="IV83" i="127"/>
  <c r="IV84" i="127"/>
  <c r="IV85" i="127"/>
  <c r="IV86" i="127"/>
  <c r="IV87" i="127"/>
  <c r="IV88" i="127"/>
  <c r="IV89" i="127"/>
  <c r="IV90" i="127"/>
  <c r="IV91" i="127"/>
  <c r="IV66" i="127"/>
  <c r="IV59" i="127"/>
  <c r="IV60" i="127"/>
  <c r="IV63" i="127"/>
  <c r="IV64" i="127"/>
  <c r="IV61" i="127"/>
  <c r="IV65" i="127"/>
  <c r="IV67" i="127"/>
  <c r="IV68" i="127"/>
  <c r="IV62" i="127"/>
  <c r="IV58" i="127"/>
  <c r="IV57" i="127"/>
  <c r="IW7" i="127"/>
  <c r="IV11" i="127"/>
  <c r="IV12" i="127"/>
  <c r="IV13" i="127"/>
  <c r="IV14" i="127"/>
  <c r="IV15" i="127"/>
  <c r="IV16" i="127"/>
  <c r="IV17" i="127"/>
  <c r="IV18" i="127"/>
  <c r="IV19" i="127"/>
  <c r="IV20" i="127"/>
  <c r="DN7" i="128"/>
  <c r="GJ32" i="128" l="1"/>
  <c r="GI9" i="128"/>
  <c r="IW81" i="127"/>
  <c r="IW82" i="127"/>
  <c r="IW83" i="127"/>
  <c r="IW84" i="127"/>
  <c r="IW85" i="127"/>
  <c r="IW86" i="127"/>
  <c r="IW87" i="127"/>
  <c r="IW88" i="127"/>
  <c r="IW89" i="127"/>
  <c r="IW90" i="127"/>
  <c r="IW91" i="127"/>
  <c r="IW92" i="127"/>
  <c r="IW62" i="127"/>
  <c r="IW66" i="127"/>
  <c r="IW68" i="127"/>
  <c r="IW60" i="127"/>
  <c r="IW64" i="127"/>
  <c r="IW61" i="127"/>
  <c r="IW65" i="127"/>
  <c r="IW67" i="127"/>
  <c r="IW63" i="127"/>
  <c r="IW58" i="127"/>
  <c r="IW57" i="127"/>
  <c r="IW59" i="127"/>
  <c r="IX7" i="127"/>
  <c r="IW11" i="127"/>
  <c r="IW12" i="127"/>
  <c r="IW13" i="127"/>
  <c r="IW14" i="127"/>
  <c r="IW15" i="127"/>
  <c r="IW16" i="127"/>
  <c r="IW17" i="127"/>
  <c r="IW18" i="127"/>
  <c r="IW19" i="127"/>
  <c r="IW20" i="127"/>
  <c r="DO7" i="128"/>
  <c r="GK32" i="128" l="1"/>
  <c r="GJ9" i="128"/>
  <c r="IX81" i="127"/>
  <c r="IX82" i="127"/>
  <c r="IX83" i="127"/>
  <c r="IX84" i="127"/>
  <c r="IX85" i="127"/>
  <c r="IX86" i="127"/>
  <c r="IX87" i="127"/>
  <c r="IX88" i="127"/>
  <c r="IX89" i="127"/>
  <c r="IX90" i="127"/>
  <c r="IX91" i="127"/>
  <c r="IX92" i="127"/>
  <c r="IX64" i="127"/>
  <c r="IX67" i="127"/>
  <c r="IX62" i="127"/>
  <c r="IX66" i="127"/>
  <c r="IX63" i="127"/>
  <c r="IX68" i="127"/>
  <c r="IX61" i="127"/>
  <c r="IX65" i="127"/>
  <c r="IX57" i="127"/>
  <c r="IX58" i="127"/>
  <c r="IX59" i="127"/>
  <c r="IX60" i="127"/>
  <c r="IY7" i="127"/>
  <c r="IX11" i="127"/>
  <c r="IX12" i="127"/>
  <c r="IX13" i="127"/>
  <c r="IX14" i="127"/>
  <c r="IX15" i="127"/>
  <c r="IX16" i="127"/>
  <c r="IX17" i="127"/>
  <c r="IX18" i="127"/>
  <c r="IX19" i="127"/>
  <c r="IX20" i="127"/>
  <c r="DP7" i="128"/>
  <c r="GL32" i="128" l="1"/>
  <c r="GK9" i="128"/>
  <c r="IY81" i="127"/>
  <c r="IY82" i="127"/>
  <c r="IY83" i="127"/>
  <c r="IY84" i="127"/>
  <c r="IY85" i="127"/>
  <c r="IY86" i="127"/>
  <c r="IY87" i="127"/>
  <c r="IY88" i="127"/>
  <c r="IY89" i="127"/>
  <c r="IY90" i="127"/>
  <c r="IY91" i="127"/>
  <c r="IY92" i="127"/>
  <c r="IY64" i="127"/>
  <c r="IY67" i="127"/>
  <c r="IY62" i="127"/>
  <c r="IY66" i="127"/>
  <c r="IY63" i="127"/>
  <c r="IY68" i="127"/>
  <c r="IY65" i="127"/>
  <c r="IY57" i="127"/>
  <c r="IY58" i="127"/>
  <c r="IY59" i="127"/>
  <c r="IY60" i="127"/>
  <c r="IY61" i="127"/>
  <c r="IZ7" i="127"/>
  <c r="IY11" i="127"/>
  <c r="IY12" i="127"/>
  <c r="IY13" i="127"/>
  <c r="IY14" i="127"/>
  <c r="IY15" i="127"/>
  <c r="IY16" i="127"/>
  <c r="IY17" i="127"/>
  <c r="IY18" i="127"/>
  <c r="IY19" i="127"/>
  <c r="IY20" i="127"/>
  <c r="DQ7" i="128"/>
  <c r="GM32" i="128" l="1"/>
  <c r="GL9" i="128"/>
  <c r="IZ81" i="127"/>
  <c r="IZ82" i="127"/>
  <c r="IZ83" i="127"/>
  <c r="IZ84" i="127"/>
  <c r="IZ85" i="127"/>
  <c r="IZ86" i="127"/>
  <c r="IZ87" i="127"/>
  <c r="IZ88" i="127"/>
  <c r="IZ89" i="127"/>
  <c r="IZ90" i="127"/>
  <c r="IZ91" i="127"/>
  <c r="IZ92" i="127"/>
  <c r="IZ68" i="127"/>
  <c r="IZ64" i="127"/>
  <c r="IZ67" i="127"/>
  <c r="IZ66" i="127"/>
  <c r="IZ63" i="127"/>
  <c r="IZ65" i="127"/>
  <c r="IZ58" i="127"/>
  <c r="IZ57" i="127"/>
  <c r="IZ59" i="127"/>
  <c r="IZ60" i="127"/>
  <c r="IZ61" i="127"/>
  <c r="IZ62" i="127"/>
  <c r="JA7" i="127"/>
  <c r="IZ11" i="127"/>
  <c r="IZ12" i="127"/>
  <c r="IZ13" i="127"/>
  <c r="IZ14" i="127"/>
  <c r="IZ15" i="127"/>
  <c r="IZ16" i="127"/>
  <c r="IZ17" i="127"/>
  <c r="IZ18" i="127"/>
  <c r="IZ19" i="127"/>
  <c r="IZ20" i="127"/>
  <c r="DR7" i="128"/>
  <c r="GN32" i="128" l="1"/>
  <c r="GM9" i="128"/>
  <c r="JA81" i="127"/>
  <c r="JA82" i="127"/>
  <c r="JA83" i="127"/>
  <c r="JA84" i="127"/>
  <c r="JA85" i="127"/>
  <c r="JA86" i="127"/>
  <c r="JA87" i="127"/>
  <c r="JA88" i="127"/>
  <c r="JA89" i="127"/>
  <c r="JA90" i="127"/>
  <c r="JA91" i="127"/>
  <c r="JA92" i="127"/>
  <c r="JA68" i="127"/>
  <c r="JA64" i="127"/>
  <c r="JA67" i="127"/>
  <c r="JA66" i="127"/>
  <c r="JA65" i="127"/>
  <c r="JA58" i="127"/>
  <c r="JA57" i="127"/>
  <c r="JA59" i="127"/>
  <c r="JA60" i="127"/>
  <c r="JA61" i="127"/>
  <c r="JA62" i="127"/>
  <c r="JA63" i="127"/>
  <c r="JB7" i="127"/>
  <c r="JA11" i="127"/>
  <c r="JA12" i="127"/>
  <c r="JA13" i="127"/>
  <c r="JA14" i="127"/>
  <c r="JA15" i="127"/>
  <c r="JA16" i="127"/>
  <c r="JA17" i="127"/>
  <c r="JA18" i="127"/>
  <c r="JA19" i="127"/>
  <c r="JA20" i="127"/>
  <c r="DS7" i="128"/>
  <c r="GO32" i="128" l="1"/>
  <c r="GN9" i="128"/>
  <c r="JB81" i="127"/>
  <c r="JB82" i="127"/>
  <c r="JB83" i="127"/>
  <c r="JB84" i="127"/>
  <c r="JB85" i="127"/>
  <c r="JB86" i="127"/>
  <c r="JB87" i="127"/>
  <c r="JB88" i="127"/>
  <c r="JB89" i="127"/>
  <c r="JB90" i="127"/>
  <c r="JB91" i="127"/>
  <c r="JB92" i="127"/>
  <c r="JB68" i="127"/>
  <c r="JB67" i="127"/>
  <c r="JB65" i="127"/>
  <c r="JB66" i="127"/>
  <c r="JB58" i="127"/>
  <c r="JB57" i="127"/>
  <c r="JB59" i="127"/>
  <c r="JB60" i="127"/>
  <c r="JB61" i="127"/>
  <c r="JB62" i="127"/>
  <c r="JB63" i="127"/>
  <c r="JB64" i="127"/>
  <c r="JC7" i="127"/>
  <c r="JB11" i="127"/>
  <c r="JB12" i="127"/>
  <c r="JB13" i="127"/>
  <c r="JB14" i="127"/>
  <c r="JB15" i="127"/>
  <c r="JB16" i="127"/>
  <c r="JB17" i="127"/>
  <c r="JB18" i="127"/>
  <c r="JB19" i="127"/>
  <c r="JB20" i="127"/>
  <c r="DT7" i="128"/>
  <c r="GP32" i="128" l="1"/>
  <c r="GO9" i="128"/>
  <c r="JC81" i="127"/>
  <c r="JC82" i="127"/>
  <c r="JC83" i="127"/>
  <c r="JC84" i="127"/>
  <c r="JC85" i="127"/>
  <c r="JC86" i="127"/>
  <c r="JC87" i="127"/>
  <c r="JC88" i="127"/>
  <c r="JC89" i="127"/>
  <c r="JC90" i="127"/>
  <c r="JC91" i="127"/>
  <c r="JC92" i="127"/>
  <c r="JC68" i="127"/>
  <c r="JC66" i="127"/>
  <c r="JC67" i="127"/>
  <c r="JC57" i="127"/>
  <c r="JC58" i="127"/>
  <c r="JC59" i="127"/>
  <c r="JC60" i="127"/>
  <c r="JC61" i="127"/>
  <c r="JC62" i="127"/>
  <c r="JC63" i="127"/>
  <c r="JC64" i="127"/>
  <c r="JC65" i="127"/>
  <c r="JD7" i="127"/>
  <c r="JC11" i="127"/>
  <c r="JC12" i="127"/>
  <c r="JC13" i="127"/>
  <c r="JC14" i="127"/>
  <c r="JC15" i="127"/>
  <c r="JC16" i="127"/>
  <c r="JC17" i="127"/>
  <c r="JC18" i="127"/>
  <c r="JC19" i="127"/>
  <c r="JC20" i="127"/>
  <c r="DU7" i="128"/>
  <c r="GQ32" i="128" l="1"/>
  <c r="GP9" i="128"/>
  <c r="JD81" i="127"/>
  <c r="JD82" i="127"/>
  <c r="JD83" i="127"/>
  <c r="JD84" i="127"/>
  <c r="JD85" i="127"/>
  <c r="JD86" i="127"/>
  <c r="JD87" i="127"/>
  <c r="JD88" i="127"/>
  <c r="JD89" i="127"/>
  <c r="JD90" i="127"/>
  <c r="JD91" i="127"/>
  <c r="JD92" i="127"/>
  <c r="JD68" i="127"/>
  <c r="JD67" i="127"/>
  <c r="JD58" i="127"/>
  <c r="JD57" i="127"/>
  <c r="JD59" i="127"/>
  <c r="JD60" i="127"/>
  <c r="JD61" i="127"/>
  <c r="JD62" i="127"/>
  <c r="JD63" i="127"/>
  <c r="JD64" i="127"/>
  <c r="JD65" i="127"/>
  <c r="JD66" i="127"/>
  <c r="JE7" i="127"/>
  <c r="JD11" i="127"/>
  <c r="JD12" i="127"/>
  <c r="JD13" i="127"/>
  <c r="JD14" i="127"/>
  <c r="JD15" i="127"/>
  <c r="JD16" i="127"/>
  <c r="JD17" i="127"/>
  <c r="JD18" i="127"/>
  <c r="JD19" i="127"/>
  <c r="JD20" i="127"/>
  <c r="DV7" i="128"/>
  <c r="GR32" i="128" l="1"/>
  <c r="GQ9" i="128"/>
  <c r="JE81" i="127"/>
  <c r="JE82" i="127"/>
  <c r="JE83" i="127"/>
  <c r="JE84" i="127"/>
  <c r="JE85" i="127"/>
  <c r="JE86" i="127"/>
  <c r="JE87" i="127"/>
  <c r="JE88" i="127"/>
  <c r="JE89" i="127"/>
  <c r="JE90" i="127"/>
  <c r="JE91" i="127"/>
  <c r="JE92" i="127"/>
  <c r="JE68" i="127"/>
  <c r="JE57" i="127"/>
  <c r="JE58" i="127"/>
  <c r="JE59" i="127"/>
  <c r="JE60" i="127"/>
  <c r="JE61" i="127"/>
  <c r="JE62" i="127"/>
  <c r="JE63" i="127"/>
  <c r="JE64" i="127"/>
  <c r="JE65" i="127"/>
  <c r="JE66" i="127"/>
  <c r="JE67" i="127"/>
  <c r="JF7" i="127"/>
  <c r="JE11" i="127"/>
  <c r="JE12" i="127"/>
  <c r="JE13" i="127"/>
  <c r="JE14" i="127"/>
  <c r="JE15" i="127"/>
  <c r="JE16" i="127"/>
  <c r="JE17" i="127"/>
  <c r="JE18" i="127"/>
  <c r="JE19" i="127"/>
  <c r="JE20" i="127"/>
  <c r="DW7" i="128"/>
  <c r="GS32" i="128" l="1"/>
  <c r="GR9" i="128"/>
  <c r="JF81" i="127"/>
  <c r="JF82" i="127"/>
  <c r="JF83" i="127"/>
  <c r="JF84" i="127"/>
  <c r="JF85" i="127"/>
  <c r="JF86" i="127"/>
  <c r="JF87" i="127"/>
  <c r="JF88" i="127"/>
  <c r="JF89" i="127"/>
  <c r="JF90" i="127"/>
  <c r="JF91" i="127"/>
  <c r="JF92" i="127"/>
  <c r="JF57" i="127"/>
  <c r="JF58" i="127"/>
  <c r="JF59" i="127"/>
  <c r="JF60" i="127"/>
  <c r="JF61" i="127"/>
  <c r="JF62" i="127"/>
  <c r="JF63" i="127"/>
  <c r="JF64" i="127"/>
  <c r="JF65" i="127"/>
  <c r="JF66" i="127"/>
  <c r="JF67" i="127"/>
  <c r="JF68" i="127"/>
  <c r="JG7" i="127"/>
  <c r="JF11" i="127"/>
  <c r="JF12" i="127"/>
  <c r="JF13" i="127"/>
  <c r="JF14" i="127"/>
  <c r="JF15" i="127"/>
  <c r="JF16" i="127"/>
  <c r="JF17" i="127"/>
  <c r="JF18" i="127"/>
  <c r="JF19" i="127"/>
  <c r="JF20" i="127"/>
  <c r="DX7" i="128"/>
  <c r="GT32" i="128" l="1"/>
  <c r="GS9" i="128"/>
  <c r="JG81" i="127"/>
  <c r="JG82" i="127"/>
  <c r="JG83" i="127"/>
  <c r="JG84" i="127"/>
  <c r="JG85" i="127"/>
  <c r="JG86" i="127"/>
  <c r="JG87" i="127"/>
  <c r="JG88" i="127"/>
  <c r="JG89" i="127"/>
  <c r="JG90" i="127"/>
  <c r="JG91" i="127"/>
  <c r="JG92" i="127"/>
  <c r="JG58" i="127"/>
  <c r="JG57" i="127"/>
  <c r="JG59" i="127"/>
  <c r="JG60" i="127"/>
  <c r="JG61" i="127"/>
  <c r="JG62" i="127"/>
  <c r="JG63" i="127"/>
  <c r="JG64" i="127"/>
  <c r="JG65" i="127"/>
  <c r="JG66" i="127"/>
  <c r="JG67" i="127"/>
  <c r="JG68" i="127"/>
  <c r="JH7" i="127"/>
  <c r="JG11" i="127"/>
  <c r="JG12" i="127"/>
  <c r="JG13" i="127"/>
  <c r="JG14" i="127"/>
  <c r="JG15" i="127"/>
  <c r="JG16" i="127"/>
  <c r="JG17" i="127"/>
  <c r="JG18" i="127"/>
  <c r="JG19" i="127"/>
  <c r="JG20" i="127"/>
  <c r="DY7" i="128"/>
  <c r="GU32" i="128" l="1"/>
  <c r="GT9" i="128"/>
  <c r="JH81" i="127"/>
  <c r="JH82" i="127"/>
  <c r="JH83" i="127"/>
  <c r="JH84" i="127"/>
  <c r="JH85" i="127"/>
  <c r="JH86" i="127"/>
  <c r="JH87" i="127"/>
  <c r="JH88" i="127"/>
  <c r="JH89" i="127"/>
  <c r="JH90" i="127"/>
  <c r="JH91" i="127"/>
  <c r="JH92" i="127"/>
  <c r="JH58" i="127"/>
  <c r="JH57" i="127"/>
  <c r="JH59" i="127"/>
  <c r="JH60" i="127"/>
  <c r="JH61" i="127"/>
  <c r="JH62" i="127"/>
  <c r="JH63" i="127"/>
  <c r="JH64" i="127"/>
  <c r="JH65" i="127"/>
  <c r="JH66" i="127"/>
  <c r="JH67" i="127"/>
  <c r="JH68" i="127"/>
  <c r="JI7" i="127"/>
  <c r="JH11" i="127"/>
  <c r="JH12" i="127"/>
  <c r="JH13" i="127"/>
  <c r="JH14" i="127"/>
  <c r="JH15" i="127"/>
  <c r="JH16" i="127"/>
  <c r="JH17" i="127"/>
  <c r="JH18" i="127"/>
  <c r="JH19" i="127"/>
  <c r="JH20" i="127"/>
  <c r="DZ7" i="128"/>
  <c r="GV32" i="128" l="1"/>
  <c r="GU9" i="128"/>
  <c r="JI81" i="127"/>
  <c r="JI82" i="127"/>
  <c r="JI83" i="127"/>
  <c r="JI84" i="127"/>
  <c r="JI85" i="127"/>
  <c r="JI86" i="127"/>
  <c r="JI87" i="127"/>
  <c r="JI88" i="127"/>
  <c r="JI89" i="127"/>
  <c r="JI90" i="127"/>
  <c r="JI91" i="127"/>
  <c r="JI92" i="127"/>
  <c r="JI58" i="127"/>
  <c r="JI57" i="127"/>
  <c r="JI59" i="127"/>
  <c r="JI60" i="127"/>
  <c r="JI61" i="127"/>
  <c r="JI62" i="127"/>
  <c r="JI63" i="127"/>
  <c r="JI64" i="127"/>
  <c r="JI65" i="127"/>
  <c r="JI66" i="127"/>
  <c r="JI67" i="127"/>
  <c r="JI68" i="127"/>
  <c r="JJ7" i="127"/>
  <c r="JI11" i="127"/>
  <c r="JI12" i="127"/>
  <c r="JI13" i="127"/>
  <c r="JI14" i="127"/>
  <c r="JI15" i="127"/>
  <c r="JI16" i="127"/>
  <c r="JI17" i="127"/>
  <c r="JI18" i="127"/>
  <c r="JI19" i="127"/>
  <c r="JI20" i="127"/>
  <c r="EA7" i="128"/>
  <c r="GW32" i="128" l="1"/>
  <c r="GV9" i="128"/>
  <c r="JJ81" i="127"/>
  <c r="JJ82" i="127"/>
  <c r="JJ83" i="127"/>
  <c r="JJ84" i="127"/>
  <c r="JJ85" i="127"/>
  <c r="JJ86" i="127"/>
  <c r="JJ87" i="127"/>
  <c r="JJ88" i="127"/>
  <c r="JJ89" i="127"/>
  <c r="JJ90" i="127"/>
  <c r="JJ91" i="127"/>
  <c r="JJ92" i="127"/>
  <c r="JJ58" i="127"/>
  <c r="JJ57" i="127"/>
  <c r="JJ59" i="127"/>
  <c r="JJ60" i="127"/>
  <c r="JJ61" i="127"/>
  <c r="JJ62" i="127"/>
  <c r="JJ63" i="127"/>
  <c r="JJ64" i="127"/>
  <c r="JJ65" i="127"/>
  <c r="JJ66" i="127"/>
  <c r="JJ67" i="127"/>
  <c r="JJ68" i="127"/>
  <c r="JK7" i="127"/>
  <c r="JJ11" i="127"/>
  <c r="JJ12" i="127"/>
  <c r="JJ13" i="127"/>
  <c r="JJ14" i="127"/>
  <c r="JJ15" i="127"/>
  <c r="JJ16" i="127"/>
  <c r="JJ17" i="127"/>
  <c r="JJ18" i="127"/>
  <c r="JJ19" i="127"/>
  <c r="JJ20" i="127"/>
  <c r="EB7" i="128"/>
  <c r="GX32" i="128" l="1"/>
  <c r="GW9" i="128"/>
  <c r="JK81" i="127"/>
  <c r="JK82" i="127"/>
  <c r="JK83" i="127"/>
  <c r="JK84" i="127"/>
  <c r="JK85" i="127"/>
  <c r="JK86" i="127"/>
  <c r="JK87" i="127"/>
  <c r="JK88" i="127"/>
  <c r="JK89" i="127"/>
  <c r="JK90" i="127"/>
  <c r="JK91" i="127"/>
  <c r="JK92" i="127"/>
  <c r="JK58" i="127"/>
  <c r="JK57" i="127"/>
  <c r="JK59" i="127"/>
  <c r="JK60" i="127"/>
  <c r="JK61" i="127"/>
  <c r="JK62" i="127"/>
  <c r="JK63" i="127"/>
  <c r="JK64" i="127"/>
  <c r="JK65" i="127"/>
  <c r="JK66" i="127"/>
  <c r="JK67" i="127"/>
  <c r="JK68" i="127"/>
  <c r="JL7" i="127"/>
  <c r="JK11" i="127"/>
  <c r="JK12" i="127"/>
  <c r="JK13" i="127"/>
  <c r="JK14" i="127"/>
  <c r="JK15" i="127"/>
  <c r="JK16" i="127"/>
  <c r="JK17" i="127"/>
  <c r="JK18" i="127"/>
  <c r="JK19" i="127"/>
  <c r="JK20" i="127"/>
  <c r="EC7" i="128"/>
  <c r="GY32" i="128" l="1"/>
  <c r="GX9" i="128"/>
  <c r="JL81" i="127"/>
  <c r="JL82" i="127"/>
  <c r="JL83" i="127"/>
  <c r="JL84" i="127"/>
  <c r="JL85" i="127"/>
  <c r="JL86" i="127"/>
  <c r="JL87" i="127"/>
  <c r="JL88" i="127"/>
  <c r="JL89" i="127"/>
  <c r="JL90" i="127"/>
  <c r="JL91" i="127"/>
  <c r="JL92" i="127"/>
  <c r="JL58" i="127"/>
  <c r="JL57" i="127"/>
  <c r="JL59" i="127"/>
  <c r="JL60" i="127"/>
  <c r="JL61" i="127"/>
  <c r="JL62" i="127"/>
  <c r="JL63" i="127"/>
  <c r="JL64" i="127"/>
  <c r="JL65" i="127"/>
  <c r="JL66" i="127"/>
  <c r="JL67" i="127"/>
  <c r="JL68" i="127"/>
  <c r="JM7" i="127"/>
  <c r="JL11" i="127"/>
  <c r="JL12" i="127"/>
  <c r="JL13" i="127"/>
  <c r="JL14" i="127"/>
  <c r="JL15" i="127"/>
  <c r="JL16" i="127"/>
  <c r="JL17" i="127"/>
  <c r="JL18" i="127"/>
  <c r="JL19" i="127"/>
  <c r="JL20" i="127"/>
  <c r="ED7" i="128"/>
  <c r="GZ32" i="128" l="1"/>
  <c r="GY9" i="128"/>
  <c r="JM81" i="127"/>
  <c r="JM82" i="127"/>
  <c r="JM83" i="127"/>
  <c r="JM84" i="127"/>
  <c r="JM85" i="127"/>
  <c r="JM86" i="127"/>
  <c r="JM87" i="127"/>
  <c r="JM88" i="127"/>
  <c r="JM89" i="127"/>
  <c r="JM90" i="127"/>
  <c r="JM91" i="127"/>
  <c r="JM92" i="127"/>
  <c r="JM57" i="127"/>
  <c r="JM58" i="127"/>
  <c r="JM59" i="127"/>
  <c r="JM60" i="127"/>
  <c r="JM61" i="127"/>
  <c r="JM62" i="127"/>
  <c r="JM63" i="127"/>
  <c r="JM64" i="127"/>
  <c r="JM65" i="127"/>
  <c r="JM66" i="127"/>
  <c r="JM67" i="127"/>
  <c r="JM68" i="127"/>
  <c r="JN7" i="127"/>
  <c r="JM11" i="127"/>
  <c r="JM12" i="127"/>
  <c r="JM13" i="127"/>
  <c r="JM14" i="127"/>
  <c r="JM15" i="127"/>
  <c r="JM16" i="127"/>
  <c r="JM17" i="127"/>
  <c r="JM18" i="127"/>
  <c r="JM19" i="127"/>
  <c r="JM20" i="127"/>
  <c r="EE7" i="128"/>
  <c r="HA32" i="128" l="1"/>
  <c r="GZ9" i="128"/>
  <c r="JN81" i="127"/>
  <c r="JN82" i="127"/>
  <c r="JN83" i="127"/>
  <c r="JN84" i="127"/>
  <c r="JN85" i="127"/>
  <c r="JN86" i="127"/>
  <c r="JN87" i="127"/>
  <c r="JN88" i="127"/>
  <c r="JN89" i="127"/>
  <c r="JN90" i="127"/>
  <c r="JN91" i="127"/>
  <c r="JN92" i="127"/>
  <c r="JN57" i="127"/>
  <c r="JN58" i="127"/>
  <c r="JN59" i="127"/>
  <c r="JN60" i="127"/>
  <c r="JN61" i="127"/>
  <c r="JN62" i="127"/>
  <c r="JN63" i="127"/>
  <c r="JN64" i="127"/>
  <c r="JN65" i="127"/>
  <c r="JN66" i="127"/>
  <c r="JN67" i="127"/>
  <c r="JN68" i="127"/>
  <c r="JO7" i="127"/>
  <c r="JN11" i="127"/>
  <c r="JN12" i="127"/>
  <c r="JN13" i="127"/>
  <c r="JN14" i="127"/>
  <c r="JN15" i="127"/>
  <c r="JN16" i="127"/>
  <c r="JN17" i="127"/>
  <c r="JN18" i="127"/>
  <c r="JN19" i="127"/>
  <c r="JN20" i="127"/>
  <c r="EF7" i="128"/>
  <c r="HB32" i="128" l="1"/>
  <c r="HA9" i="128"/>
  <c r="JO81" i="127"/>
  <c r="JO82" i="127"/>
  <c r="JO83" i="127"/>
  <c r="JO84" i="127"/>
  <c r="JO85" i="127"/>
  <c r="JO86" i="127"/>
  <c r="JO87" i="127"/>
  <c r="JO88" i="127"/>
  <c r="JO89" i="127"/>
  <c r="JO90" i="127"/>
  <c r="JO91" i="127"/>
  <c r="JO92" i="127"/>
  <c r="JO57" i="127"/>
  <c r="JO58" i="127"/>
  <c r="JO59" i="127"/>
  <c r="JO60" i="127"/>
  <c r="JO61" i="127"/>
  <c r="JO62" i="127"/>
  <c r="JO63" i="127"/>
  <c r="JO64" i="127"/>
  <c r="JO65" i="127"/>
  <c r="JO66" i="127"/>
  <c r="JO67" i="127"/>
  <c r="JO68" i="127"/>
  <c r="JP7" i="127"/>
  <c r="JO11" i="127"/>
  <c r="JO12" i="127"/>
  <c r="JO13" i="127"/>
  <c r="JO14" i="127"/>
  <c r="JO15" i="127"/>
  <c r="JO16" i="127"/>
  <c r="JO17" i="127"/>
  <c r="JO18" i="127"/>
  <c r="JO19" i="127"/>
  <c r="JO20" i="127"/>
  <c r="EG7" i="128"/>
  <c r="HC32" i="128" l="1"/>
  <c r="HB9" i="128"/>
  <c r="JP81" i="127"/>
  <c r="JP82" i="127"/>
  <c r="JP83" i="127"/>
  <c r="JP84" i="127"/>
  <c r="JP85" i="127"/>
  <c r="JP86" i="127"/>
  <c r="JP87" i="127"/>
  <c r="JP88" i="127"/>
  <c r="JP89" i="127"/>
  <c r="JP90" i="127"/>
  <c r="JP91" i="127"/>
  <c r="JP92" i="127"/>
  <c r="JP57" i="127"/>
  <c r="JP58" i="127"/>
  <c r="JP59" i="127"/>
  <c r="JP60" i="127"/>
  <c r="JP61" i="127"/>
  <c r="JP62" i="127"/>
  <c r="JP63" i="127"/>
  <c r="JP64" i="127"/>
  <c r="JP65" i="127"/>
  <c r="JP66" i="127"/>
  <c r="JP67" i="127"/>
  <c r="JP68" i="127"/>
  <c r="JQ7" i="127"/>
  <c r="JP11" i="127"/>
  <c r="JP12" i="127"/>
  <c r="JP13" i="127"/>
  <c r="JP14" i="127"/>
  <c r="JP15" i="127"/>
  <c r="JP16" i="127"/>
  <c r="JP17" i="127"/>
  <c r="JP18" i="127"/>
  <c r="JP19" i="127"/>
  <c r="JP20" i="127"/>
  <c r="EH7" i="128"/>
  <c r="HD32" i="128" l="1"/>
  <c r="HC9" i="128"/>
  <c r="JQ81" i="127"/>
  <c r="JQ82" i="127"/>
  <c r="JQ83" i="127"/>
  <c r="JQ84" i="127"/>
  <c r="JQ85" i="127"/>
  <c r="JQ86" i="127"/>
  <c r="JQ87" i="127"/>
  <c r="JQ88" i="127"/>
  <c r="JQ89" i="127"/>
  <c r="JQ90" i="127"/>
  <c r="JQ91" i="127"/>
  <c r="JQ92" i="127"/>
  <c r="JQ57" i="127"/>
  <c r="JQ58" i="127"/>
  <c r="JQ59" i="127"/>
  <c r="JQ60" i="127"/>
  <c r="JQ61" i="127"/>
  <c r="JQ62" i="127"/>
  <c r="JQ63" i="127"/>
  <c r="JQ64" i="127"/>
  <c r="JQ65" i="127"/>
  <c r="JQ66" i="127"/>
  <c r="JQ67" i="127"/>
  <c r="JQ68" i="127"/>
  <c r="JR7" i="127"/>
  <c r="JQ11" i="127"/>
  <c r="JQ12" i="127"/>
  <c r="JQ13" i="127"/>
  <c r="JQ14" i="127"/>
  <c r="JQ15" i="127"/>
  <c r="JQ16" i="127"/>
  <c r="JQ17" i="127"/>
  <c r="JQ18" i="127"/>
  <c r="JQ19" i="127"/>
  <c r="JQ20" i="127"/>
  <c r="EI7" i="128"/>
  <c r="HE32" i="128" l="1"/>
  <c r="HD9" i="128"/>
  <c r="JR81" i="127"/>
  <c r="JR82" i="127"/>
  <c r="JR83" i="127"/>
  <c r="JR84" i="127"/>
  <c r="JR85" i="127"/>
  <c r="JR86" i="127"/>
  <c r="JR87" i="127"/>
  <c r="JR88" i="127"/>
  <c r="JR89" i="127"/>
  <c r="JR90" i="127"/>
  <c r="JR91" i="127"/>
  <c r="JR92" i="127"/>
  <c r="JR58" i="127"/>
  <c r="JR57" i="127"/>
  <c r="JR59" i="127"/>
  <c r="JR60" i="127"/>
  <c r="JR61" i="127"/>
  <c r="JR62" i="127"/>
  <c r="JR63" i="127"/>
  <c r="JR64" i="127"/>
  <c r="JR65" i="127"/>
  <c r="JR66" i="127"/>
  <c r="JR67" i="127"/>
  <c r="JR68" i="127"/>
  <c r="JS7" i="127"/>
  <c r="JR11" i="127"/>
  <c r="JR12" i="127"/>
  <c r="JR13" i="127"/>
  <c r="JR14" i="127"/>
  <c r="JR15" i="127"/>
  <c r="JR16" i="127"/>
  <c r="JR17" i="127"/>
  <c r="JR18" i="127"/>
  <c r="JR19" i="127"/>
  <c r="JR20" i="127"/>
  <c r="EJ7" i="128"/>
  <c r="HF32" i="128" l="1"/>
  <c r="HE9" i="128"/>
  <c r="JS81" i="127"/>
  <c r="JS82" i="127"/>
  <c r="JS83" i="127"/>
  <c r="JS84" i="127"/>
  <c r="JS85" i="127"/>
  <c r="JS86" i="127"/>
  <c r="JS87" i="127"/>
  <c r="JS88" i="127"/>
  <c r="JS89" i="127"/>
  <c r="JS90" i="127"/>
  <c r="JS91" i="127"/>
  <c r="JS92" i="127"/>
  <c r="JS58" i="127"/>
  <c r="JS57" i="127"/>
  <c r="JS59" i="127"/>
  <c r="JS60" i="127"/>
  <c r="JS61" i="127"/>
  <c r="JS62" i="127"/>
  <c r="JS63" i="127"/>
  <c r="JS64" i="127"/>
  <c r="JS65" i="127"/>
  <c r="JS66" i="127"/>
  <c r="JS67" i="127"/>
  <c r="JS68" i="127"/>
  <c r="JT7" i="127"/>
  <c r="JS11" i="127"/>
  <c r="JS12" i="127"/>
  <c r="JS13" i="127"/>
  <c r="JS14" i="127"/>
  <c r="JS15" i="127"/>
  <c r="JS16" i="127"/>
  <c r="JS17" i="127"/>
  <c r="JS18" i="127"/>
  <c r="JS19" i="127"/>
  <c r="JS20" i="127"/>
  <c r="EK7" i="128"/>
  <c r="HG32" i="128" l="1"/>
  <c r="HF9" i="128"/>
  <c r="JT81" i="127"/>
  <c r="JT82" i="127"/>
  <c r="JT83" i="127"/>
  <c r="JT84" i="127"/>
  <c r="JT85" i="127"/>
  <c r="JT86" i="127"/>
  <c r="JT87" i="127"/>
  <c r="JT88" i="127"/>
  <c r="JT89" i="127"/>
  <c r="JT90" i="127"/>
  <c r="JT91" i="127"/>
  <c r="JT92" i="127"/>
  <c r="JT58" i="127"/>
  <c r="JT57" i="127"/>
  <c r="JT59" i="127"/>
  <c r="JT60" i="127"/>
  <c r="JT61" i="127"/>
  <c r="JT62" i="127"/>
  <c r="JT63" i="127"/>
  <c r="JT64" i="127"/>
  <c r="JT65" i="127"/>
  <c r="JT66" i="127"/>
  <c r="JT67" i="127"/>
  <c r="JT68" i="127"/>
  <c r="JU7" i="127"/>
  <c r="JT11" i="127"/>
  <c r="JT12" i="127"/>
  <c r="JT13" i="127"/>
  <c r="JT14" i="127"/>
  <c r="JT15" i="127"/>
  <c r="JT16" i="127"/>
  <c r="JT17" i="127"/>
  <c r="JT18" i="127"/>
  <c r="JT19" i="127"/>
  <c r="JT20" i="127"/>
  <c r="EL7" i="128"/>
  <c r="HH32" i="128" l="1"/>
  <c r="HG9" i="128"/>
  <c r="JU81" i="127"/>
  <c r="JU82" i="127"/>
  <c r="JU83" i="127"/>
  <c r="JU84" i="127"/>
  <c r="JU85" i="127"/>
  <c r="JU86" i="127"/>
  <c r="JU87" i="127"/>
  <c r="JU88" i="127"/>
  <c r="JU89" i="127"/>
  <c r="JU90" i="127"/>
  <c r="JU91" i="127"/>
  <c r="JU92" i="127"/>
  <c r="JU58" i="127"/>
  <c r="JU57" i="127"/>
  <c r="JU59" i="127"/>
  <c r="JU60" i="127"/>
  <c r="JU61" i="127"/>
  <c r="JU62" i="127"/>
  <c r="JU63" i="127"/>
  <c r="JU64" i="127"/>
  <c r="JU65" i="127"/>
  <c r="JU66" i="127"/>
  <c r="JU67" i="127"/>
  <c r="JU68" i="127"/>
  <c r="JV7" i="127"/>
  <c r="JU11" i="127"/>
  <c r="JU12" i="127"/>
  <c r="JU13" i="127"/>
  <c r="JU14" i="127"/>
  <c r="JU15" i="127"/>
  <c r="JU16" i="127"/>
  <c r="JU17" i="127"/>
  <c r="JU18" i="127"/>
  <c r="JU19" i="127"/>
  <c r="JU20" i="127"/>
  <c r="EM7" i="128"/>
  <c r="HI32" i="128" l="1"/>
  <c r="HH9" i="128"/>
  <c r="JV81" i="127"/>
  <c r="JV82" i="127"/>
  <c r="JV83" i="127"/>
  <c r="JV84" i="127"/>
  <c r="JV85" i="127"/>
  <c r="JV86" i="127"/>
  <c r="JV87" i="127"/>
  <c r="JV88" i="127"/>
  <c r="JV89" i="127"/>
  <c r="JV90" i="127"/>
  <c r="JV91" i="127"/>
  <c r="JV92" i="127"/>
  <c r="JV58" i="127"/>
  <c r="JV57" i="127"/>
  <c r="JV59" i="127"/>
  <c r="JV60" i="127"/>
  <c r="JV61" i="127"/>
  <c r="JV62" i="127"/>
  <c r="JV63" i="127"/>
  <c r="JV64" i="127"/>
  <c r="JV65" i="127"/>
  <c r="JV66" i="127"/>
  <c r="JV67" i="127"/>
  <c r="JV68" i="127"/>
  <c r="JW7" i="127"/>
  <c r="JV11" i="127"/>
  <c r="JV12" i="127"/>
  <c r="JV13" i="127"/>
  <c r="JV14" i="127"/>
  <c r="JV15" i="127"/>
  <c r="JV16" i="127"/>
  <c r="JV17" i="127"/>
  <c r="JV18" i="127"/>
  <c r="JV19" i="127"/>
  <c r="JV20" i="127"/>
  <c r="EN7" i="128"/>
  <c r="HJ32" i="128" l="1"/>
  <c r="HI9" i="128"/>
  <c r="JW81" i="127"/>
  <c r="JW82" i="127"/>
  <c r="JW83" i="127"/>
  <c r="JW84" i="127"/>
  <c r="JW85" i="127"/>
  <c r="JW86" i="127"/>
  <c r="JW87" i="127"/>
  <c r="JW88" i="127"/>
  <c r="JW89" i="127"/>
  <c r="JW90" i="127"/>
  <c r="JW91" i="127"/>
  <c r="JW92" i="127"/>
  <c r="JW58" i="127"/>
  <c r="JW57" i="127"/>
  <c r="JW59" i="127"/>
  <c r="JW60" i="127"/>
  <c r="JW61" i="127"/>
  <c r="JW62" i="127"/>
  <c r="JW63" i="127"/>
  <c r="JW64" i="127"/>
  <c r="JW65" i="127"/>
  <c r="JW66" i="127"/>
  <c r="JW67" i="127"/>
  <c r="JW68" i="127"/>
  <c r="JX7" i="127"/>
  <c r="JW11" i="127"/>
  <c r="JW12" i="127"/>
  <c r="JW13" i="127"/>
  <c r="JW14" i="127"/>
  <c r="JW15" i="127"/>
  <c r="JW16" i="127"/>
  <c r="JW17" i="127"/>
  <c r="JW18" i="127"/>
  <c r="JW19" i="127"/>
  <c r="JW20" i="127"/>
  <c r="EO7" i="128"/>
  <c r="HK32" i="128" l="1"/>
  <c r="HJ9" i="128"/>
  <c r="JX81" i="127"/>
  <c r="JX82" i="127"/>
  <c r="JX83" i="127"/>
  <c r="JX84" i="127"/>
  <c r="JX85" i="127"/>
  <c r="JX86" i="127"/>
  <c r="JX87" i="127"/>
  <c r="JX88" i="127"/>
  <c r="JX89" i="127"/>
  <c r="JX90" i="127"/>
  <c r="JX91" i="127"/>
  <c r="JX92" i="127"/>
  <c r="JX58" i="127"/>
  <c r="JX57" i="127"/>
  <c r="JX59" i="127"/>
  <c r="JX60" i="127"/>
  <c r="JX61" i="127"/>
  <c r="JX62" i="127"/>
  <c r="JX63" i="127"/>
  <c r="JX64" i="127"/>
  <c r="JX65" i="127"/>
  <c r="JX66" i="127"/>
  <c r="JX67" i="127"/>
  <c r="JX68" i="127"/>
  <c r="JY7" i="127"/>
  <c r="JX11" i="127"/>
  <c r="JX12" i="127"/>
  <c r="JX13" i="127"/>
  <c r="JX14" i="127"/>
  <c r="JX15" i="127"/>
  <c r="JX16" i="127"/>
  <c r="JX17" i="127"/>
  <c r="JX18" i="127"/>
  <c r="JX19" i="127"/>
  <c r="JX20" i="127"/>
  <c r="EP7" i="128"/>
  <c r="HL32" i="128" l="1"/>
  <c r="HK9" i="128"/>
  <c r="JY81" i="127"/>
  <c r="JY82" i="127"/>
  <c r="JY83" i="127"/>
  <c r="JY84" i="127"/>
  <c r="JY85" i="127"/>
  <c r="JY86" i="127"/>
  <c r="JY87" i="127"/>
  <c r="JY88" i="127"/>
  <c r="JY89" i="127"/>
  <c r="JY90" i="127"/>
  <c r="JY91" i="127"/>
  <c r="JY92" i="127"/>
  <c r="JY57" i="127"/>
  <c r="JY58" i="127"/>
  <c r="JY59" i="127"/>
  <c r="JY60" i="127"/>
  <c r="JY61" i="127"/>
  <c r="JY62" i="127"/>
  <c r="JY63" i="127"/>
  <c r="JY64" i="127"/>
  <c r="JY65" i="127"/>
  <c r="JY66" i="127"/>
  <c r="JY67" i="127"/>
  <c r="JY68" i="127"/>
  <c r="JZ7" i="127"/>
  <c r="JY11" i="127"/>
  <c r="JY12" i="127"/>
  <c r="JY13" i="127"/>
  <c r="JY14" i="127"/>
  <c r="JY15" i="127"/>
  <c r="JY16" i="127"/>
  <c r="JY17" i="127"/>
  <c r="JY18" i="127"/>
  <c r="JY19" i="127"/>
  <c r="JY20" i="127"/>
  <c r="EQ7" i="128"/>
  <c r="HM32" i="128" l="1"/>
  <c r="HL9" i="128"/>
  <c r="JZ81" i="127"/>
  <c r="JZ82" i="127"/>
  <c r="JZ83" i="127"/>
  <c r="JZ84" i="127"/>
  <c r="JZ85" i="127"/>
  <c r="JZ86" i="127"/>
  <c r="JZ87" i="127"/>
  <c r="JZ88" i="127"/>
  <c r="JZ89" i="127"/>
  <c r="JZ90" i="127"/>
  <c r="JZ91" i="127"/>
  <c r="JZ92" i="127"/>
  <c r="JZ57" i="127"/>
  <c r="JZ58" i="127"/>
  <c r="JZ59" i="127"/>
  <c r="JZ60" i="127"/>
  <c r="JZ61" i="127"/>
  <c r="JZ62" i="127"/>
  <c r="JZ63" i="127"/>
  <c r="JZ64" i="127"/>
  <c r="JZ65" i="127"/>
  <c r="JZ66" i="127"/>
  <c r="JZ67" i="127"/>
  <c r="JZ68" i="127"/>
  <c r="KA7" i="127"/>
  <c r="JZ11" i="127"/>
  <c r="JZ12" i="127"/>
  <c r="JZ13" i="127"/>
  <c r="JZ14" i="127"/>
  <c r="JZ15" i="127"/>
  <c r="JZ16" i="127"/>
  <c r="JZ17" i="127"/>
  <c r="JZ18" i="127"/>
  <c r="JZ19" i="127"/>
  <c r="JZ20" i="127"/>
  <c r="ER7" i="128"/>
  <c r="HN32" i="128" l="1"/>
  <c r="HM9" i="128"/>
  <c r="KA81" i="127"/>
  <c r="KA82" i="127"/>
  <c r="KA83" i="127"/>
  <c r="KA84" i="127"/>
  <c r="KA85" i="127"/>
  <c r="KA86" i="127"/>
  <c r="KA87" i="127"/>
  <c r="KA88" i="127"/>
  <c r="KA89" i="127"/>
  <c r="KA90" i="127"/>
  <c r="KA91" i="127"/>
  <c r="KA92" i="127"/>
  <c r="KA57" i="127"/>
  <c r="KA58" i="127"/>
  <c r="KA59" i="127"/>
  <c r="KA60" i="127"/>
  <c r="KA61" i="127"/>
  <c r="KA62" i="127"/>
  <c r="KA63" i="127"/>
  <c r="KA64" i="127"/>
  <c r="KA65" i="127"/>
  <c r="KA66" i="127"/>
  <c r="KA67" i="127"/>
  <c r="KA68" i="127"/>
  <c r="KB7" i="127"/>
  <c r="KA11" i="127"/>
  <c r="KA12" i="127"/>
  <c r="KA13" i="127"/>
  <c r="KA14" i="127"/>
  <c r="KA15" i="127"/>
  <c r="KA16" i="127"/>
  <c r="KA17" i="127"/>
  <c r="KA18" i="127"/>
  <c r="KA19" i="127"/>
  <c r="KA20" i="127"/>
  <c r="ES7" i="128"/>
  <c r="HO32" i="128" l="1"/>
  <c r="HN9" i="128"/>
  <c r="KB81" i="127"/>
  <c r="KB82" i="127"/>
  <c r="KB83" i="127"/>
  <c r="KB84" i="127"/>
  <c r="KB85" i="127"/>
  <c r="KB86" i="127"/>
  <c r="KB87" i="127"/>
  <c r="KB88" i="127"/>
  <c r="KB89" i="127"/>
  <c r="KB90" i="127"/>
  <c r="KB91" i="127"/>
  <c r="KB92" i="127"/>
  <c r="KB58" i="127"/>
  <c r="KB57" i="127"/>
  <c r="KB59" i="127"/>
  <c r="KB60" i="127"/>
  <c r="KB61" i="127"/>
  <c r="KB62" i="127"/>
  <c r="KB63" i="127"/>
  <c r="KB64" i="127"/>
  <c r="KB65" i="127"/>
  <c r="KB66" i="127"/>
  <c r="KB67" i="127"/>
  <c r="KB68" i="127"/>
  <c r="KC7" i="127"/>
  <c r="KB11" i="127"/>
  <c r="KB12" i="127"/>
  <c r="KB13" i="127"/>
  <c r="KB14" i="127"/>
  <c r="KB15" i="127"/>
  <c r="KB16" i="127"/>
  <c r="KB17" i="127"/>
  <c r="KB18" i="127"/>
  <c r="KB19" i="127"/>
  <c r="KB20" i="127"/>
  <c r="ET7" i="128"/>
  <c r="HP32" i="128" l="1"/>
  <c r="HO9" i="128"/>
  <c r="KC81" i="127"/>
  <c r="KC82" i="127"/>
  <c r="KC83" i="127"/>
  <c r="KC84" i="127"/>
  <c r="KC85" i="127"/>
  <c r="KC86" i="127"/>
  <c r="KC87" i="127"/>
  <c r="KC88" i="127"/>
  <c r="KC89" i="127"/>
  <c r="KC90" i="127"/>
  <c r="KC91" i="127"/>
  <c r="KC92" i="127"/>
  <c r="KC58" i="127"/>
  <c r="KC57" i="127"/>
  <c r="KC59" i="127"/>
  <c r="KC60" i="127"/>
  <c r="KC61" i="127"/>
  <c r="KC62" i="127"/>
  <c r="KC63" i="127"/>
  <c r="KC64" i="127"/>
  <c r="KC65" i="127"/>
  <c r="KC66" i="127"/>
  <c r="KC67" i="127"/>
  <c r="KC68" i="127"/>
  <c r="KD7" i="127"/>
  <c r="KC11" i="127"/>
  <c r="KC12" i="127"/>
  <c r="KC13" i="127"/>
  <c r="KC14" i="127"/>
  <c r="KC15" i="127"/>
  <c r="KC16" i="127"/>
  <c r="KC17" i="127"/>
  <c r="KC18" i="127"/>
  <c r="KC19" i="127"/>
  <c r="KC20" i="127"/>
  <c r="EU7" i="128"/>
  <c r="HQ32" i="128" l="1"/>
  <c r="HP9" i="128"/>
  <c r="KD81" i="127"/>
  <c r="KD82" i="127"/>
  <c r="KD83" i="127"/>
  <c r="KD84" i="127"/>
  <c r="KD85" i="127"/>
  <c r="KD86" i="127"/>
  <c r="KD87" i="127"/>
  <c r="KD88" i="127"/>
  <c r="KD89" i="127"/>
  <c r="KD90" i="127"/>
  <c r="KD91" i="127"/>
  <c r="KD92" i="127"/>
  <c r="KD58" i="127"/>
  <c r="KD57" i="127"/>
  <c r="KD59" i="127"/>
  <c r="KD60" i="127"/>
  <c r="KD61" i="127"/>
  <c r="KD62" i="127"/>
  <c r="KD63" i="127"/>
  <c r="KD64" i="127"/>
  <c r="KD65" i="127"/>
  <c r="KD66" i="127"/>
  <c r="KD67" i="127"/>
  <c r="KD68" i="127"/>
  <c r="KE7" i="127"/>
  <c r="KD11" i="127"/>
  <c r="KD12" i="127"/>
  <c r="KD13" i="127"/>
  <c r="KD14" i="127"/>
  <c r="KD15" i="127"/>
  <c r="KD16" i="127"/>
  <c r="KD17" i="127"/>
  <c r="KD18" i="127"/>
  <c r="KD19" i="127"/>
  <c r="KD20" i="127"/>
  <c r="EV7" i="128"/>
  <c r="HR32" i="128" l="1"/>
  <c r="HQ9" i="128"/>
  <c r="KE81" i="127"/>
  <c r="KE82" i="127"/>
  <c r="KE83" i="127"/>
  <c r="KE84" i="127"/>
  <c r="KE85" i="127"/>
  <c r="KE86" i="127"/>
  <c r="KE87" i="127"/>
  <c r="KE88" i="127"/>
  <c r="KE89" i="127"/>
  <c r="KE90" i="127"/>
  <c r="KE91" i="127"/>
  <c r="KE92" i="127"/>
  <c r="KE58" i="127"/>
  <c r="KE57" i="127"/>
  <c r="KE59" i="127"/>
  <c r="KE60" i="127"/>
  <c r="KE61" i="127"/>
  <c r="KE62" i="127"/>
  <c r="KE63" i="127"/>
  <c r="KE64" i="127"/>
  <c r="KE65" i="127"/>
  <c r="KE66" i="127"/>
  <c r="KE67" i="127"/>
  <c r="KE68" i="127"/>
  <c r="KF7" i="127"/>
  <c r="KE11" i="127"/>
  <c r="KE12" i="127"/>
  <c r="KE13" i="127"/>
  <c r="KE14" i="127"/>
  <c r="KE15" i="127"/>
  <c r="KE16" i="127"/>
  <c r="KE17" i="127"/>
  <c r="KE18" i="127"/>
  <c r="KE19" i="127"/>
  <c r="KE20" i="127"/>
  <c r="EW7" i="128"/>
  <c r="HS32" i="128" l="1"/>
  <c r="HR9" i="128"/>
  <c r="KF81" i="127"/>
  <c r="KF82" i="127"/>
  <c r="KF83" i="127"/>
  <c r="KF84" i="127"/>
  <c r="KF85" i="127"/>
  <c r="KF86" i="127"/>
  <c r="KF87" i="127"/>
  <c r="KF88" i="127"/>
  <c r="KF89" i="127"/>
  <c r="KF90" i="127"/>
  <c r="KF91" i="127"/>
  <c r="KF92" i="127"/>
  <c r="KF58" i="127"/>
  <c r="KF57" i="127"/>
  <c r="KF59" i="127"/>
  <c r="KF60" i="127"/>
  <c r="KF61" i="127"/>
  <c r="KF62" i="127"/>
  <c r="KF63" i="127"/>
  <c r="KF64" i="127"/>
  <c r="KF65" i="127"/>
  <c r="KF66" i="127"/>
  <c r="KF67" i="127"/>
  <c r="KF68" i="127"/>
  <c r="KG7" i="127"/>
  <c r="KF11" i="127"/>
  <c r="KF12" i="127"/>
  <c r="KF13" i="127"/>
  <c r="KF14" i="127"/>
  <c r="KF15" i="127"/>
  <c r="KF16" i="127"/>
  <c r="KF17" i="127"/>
  <c r="KF18" i="127"/>
  <c r="KF19" i="127"/>
  <c r="KF20" i="127"/>
  <c r="EX7" i="128"/>
  <c r="HT32" i="128" l="1"/>
  <c r="HS9" i="128"/>
  <c r="KG81" i="127"/>
  <c r="KG82" i="127"/>
  <c r="KG83" i="127"/>
  <c r="KG84" i="127"/>
  <c r="KG85" i="127"/>
  <c r="KG86" i="127"/>
  <c r="KG87" i="127"/>
  <c r="KG88" i="127"/>
  <c r="KG89" i="127"/>
  <c r="KG90" i="127"/>
  <c r="KG91" i="127"/>
  <c r="KG92" i="127"/>
  <c r="KG58" i="127"/>
  <c r="KG57" i="127"/>
  <c r="KG59" i="127"/>
  <c r="KG60" i="127"/>
  <c r="KG61" i="127"/>
  <c r="KG62" i="127"/>
  <c r="KG63" i="127"/>
  <c r="KG64" i="127"/>
  <c r="KG65" i="127"/>
  <c r="KG66" i="127"/>
  <c r="KG67" i="127"/>
  <c r="KG68" i="127"/>
  <c r="KH7" i="127"/>
  <c r="KG11" i="127"/>
  <c r="KG12" i="127"/>
  <c r="KG13" i="127"/>
  <c r="KG14" i="127"/>
  <c r="KG15" i="127"/>
  <c r="KG16" i="127"/>
  <c r="KG17" i="127"/>
  <c r="KG18" i="127"/>
  <c r="KG19" i="127"/>
  <c r="KG20" i="127"/>
  <c r="EY7" i="128"/>
  <c r="HU32" i="128" l="1"/>
  <c r="HT9" i="128"/>
  <c r="KH81" i="127"/>
  <c r="KH82" i="127"/>
  <c r="KH83" i="127"/>
  <c r="KH84" i="127"/>
  <c r="KH85" i="127"/>
  <c r="KH86" i="127"/>
  <c r="KH87" i="127"/>
  <c r="KH88" i="127"/>
  <c r="KH89" i="127"/>
  <c r="KH90" i="127"/>
  <c r="KH91" i="127"/>
  <c r="KH92" i="127"/>
  <c r="KH58" i="127"/>
  <c r="KH57" i="127"/>
  <c r="KH59" i="127"/>
  <c r="KH60" i="127"/>
  <c r="KH61" i="127"/>
  <c r="KH62" i="127"/>
  <c r="KH63" i="127"/>
  <c r="KH64" i="127"/>
  <c r="KH65" i="127"/>
  <c r="KH66" i="127"/>
  <c r="KH67" i="127"/>
  <c r="KH68" i="127"/>
  <c r="KI7" i="127"/>
  <c r="KH11" i="127"/>
  <c r="KH12" i="127"/>
  <c r="KH13" i="127"/>
  <c r="KH14" i="127"/>
  <c r="KH15" i="127"/>
  <c r="KH16" i="127"/>
  <c r="KH17" i="127"/>
  <c r="KH18" i="127"/>
  <c r="KH19" i="127"/>
  <c r="KH20" i="127"/>
  <c r="EZ7" i="128"/>
  <c r="HV32" i="128" l="1"/>
  <c r="HU9" i="128"/>
  <c r="KI81" i="127"/>
  <c r="KI82" i="127"/>
  <c r="KI83" i="127"/>
  <c r="KI84" i="127"/>
  <c r="KI85" i="127"/>
  <c r="KI86" i="127"/>
  <c r="KI87" i="127"/>
  <c r="KI88" i="127"/>
  <c r="KI89" i="127"/>
  <c r="KI90" i="127"/>
  <c r="KI91" i="127"/>
  <c r="KI92" i="127"/>
  <c r="KI57" i="127"/>
  <c r="KI58" i="127"/>
  <c r="KI59" i="127"/>
  <c r="KI60" i="127"/>
  <c r="KI61" i="127"/>
  <c r="KI62" i="127"/>
  <c r="KI63" i="127"/>
  <c r="KI64" i="127"/>
  <c r="KI65" i="127"/>
  <c r="KI66" i="127"/>
  <c r="KI67" i="127"/>
  <c r="KI68" i="127"/>
  <c r="KJ7" i="127"/>
  <c r="KI11" i="127"/>
  <c r="KI12" i="127"/>
  <c r="KI13" i="127"/>
  <c r="KI14" i="127"/>
  <c r="KI15" i="127"/>
  <c r="KI16" i="127"/>
  <c r="KI17" i="127"/>
  <c r="KI18" i="127"/>
  <c r="KI19" i="127"/>
  <c r="KI20" i="127"/>
  <c r="FA7" i="128"/>
  <c r="HW32" i="128" l="1"/>
  <c r="HV9" i="128"/>
  <c r="KJ81" i="127"/>
  <c r="KJ82" i="127"/>
  <c r="KJ83" i="127"/>
  <c r="KJ84" i="127"/>
  <c r="KJ85" i="127"/>
  <c r="KJ86" i="127"/>
  <c r="KJ87" i="127"/>
  <c r="KJ88" i="127"/>
  <c r="KJ89" i="127"/>
  <c r="KJ90" i="127"/>
  <c r="KJ91" i="127"/>
  <c r="KJ92" i="127"/>
  <c r="KJ57" i="127"/>
  <c r="KJ58" i="127"/>
  <c r="KJ59" i="127"/>
  <c r="KJ60" i="127"/>
  <c r="KJ61" i="127"/>
  <c r="KJ62" i="127"/>
  <c r="KJ63" i="127"/>
  <c r="KJ64" i="127"/>
  <c r="KJ65" i="127"/>
  <c r="KJ66" i="127"/>
  <c r="KJ67" i="127"/>
  <c r="KJ68" i="127"/>
  <c r="KK7" i="127"/>
  <c r="KJ11" i="127"/>
  <c r="KJ12" i="127"/>
  <c r="KJ13" i="127"/>
  <c r="KJ14" i="127"/>
  <c r="KJ15" i="127"/>
  <c r="KJ16" i="127"/>
  <c r="KJ17" i="127"/>
  <c r="KJ18" i="127"/>
  <c r="KJ19" i="127"/>
  <c r="KJ20" i="127"/>
  <c r="FB7" i="128"/>
  <c r="HX32" i="128" l="1"/>
  <c r="HW9" i="128"/>
  <c r="KK81" i="127"/>
  <c r="KK82" i="127"/>
  <c r="KK83" i="127"/>
  <c r="KK84" i="127"/>
  <c r="KK85" i="127"/>
  <c r="KK86" i="127"/>
  <c r="KK87" i="127"/>
  <c r="KK88" i="127"/>
  <c r="KK89" i="127"/>
  <c r="KK90" i="127"/>
  <c r="KK91" i="127"/>
  <c r="KK92" i="127"/>
  <c r="KK57" i="127"/>
  <c r="KK58" i="127"/>
  <c r="KK59" i="127"/>
  <c r="KK60" i="127"/>
  <c r="KK61" i="127"/>
  <c r="KK62" i="127"/>
  <c r="KK63" i="127"/>
  <c r="KK64" i="127"/>
  <c r="KK65" i="127"/>
  <c r="KK66" i="127"/>
  <c r="KK67" i="127"/>
  <c r="KK68" i="127"/>
  <c r="KL7" i="127"/>
  <c r="KK11" i="127"/>
  <c r="KK12" i="127"/>
  <c r="KK13" i="127"/>
  <c r="KK14" i="127"/>
  <c r="KK15" i="127"/>
  <c r="KK16" i="127"/>
  <c r="KK17" i="127"/>
  <c r="KK18" i="127"/>
  <c r="KK19" i="127"/>
  <c r="KK20" i="127"/>
  <c r="FC7" i="128"/>
  <c r="HY32" i="128" l="1"/>
  <c r="HX9" i="128"/>
  <c r="KL81" i="127"/>
  <c r="KL82" i="127"/>
  <c r="KL83" i="127"/>
  <c r="KL84" i="127"/>
  <c r="KL85" i="127"/>
  <c r="KL86" i="127"/>
  <c r="KL87" i="127"/>
  <c r="KL88" i="127"/>
  <c r="KL89" i="127"/>
  <c r="KL90" i="127"/>
  <c r="KL91" i="127"/>
  <c r="KL92" i="127"/>
  <c r="KL57" i="127"/>
  <c r="KL58" i="127"/>
  <c r="KL59" i="127"/>
  <c r="KL60" i="127"/>
  <c r="KL61" i="127"/>
  <c r="KL62" i="127"/>
  <c r="KL63" i="127"/>
  <c r="KL64" i="127"/>
  <c r="KL65" i="127"/>
  <c r="KL66" i="127"/>
  <c r="KL67" i="127"/>
  <c r="KL68" i="127"/>
  <c r="KM7" i="127"/>
  <c r="KL11" i="127"/>
  <c r="KL12" i="127"/>
  <c r="KL13" i="127"/>
  <c r="KL14" i="127"/>
  <c r="KL15" i="127"/>
  <c r="KL16" i="127"/>
  <c r="KL17" i="127"/>
  <c r="KL18" i="127"/>
  <c r="KL19" i="127"/>
  <c r="KL20" i="127"/>
  <c r="FD7" i="128"/>
  <c r="HZ32" i="128" l="1"/>
  <c r="HY9" i="128"/>
  <c r="KM81" i="127"/>
  <c r="KM82" i="127"/>
  <c r="KM83" i="127"/>
  <c r="KM84" i="127"/>
  <c r="KM85" i="127"/>
  <c r="KM86" i="127"/>
  <c r="KM87" i="127"/>
  <c r="KM88" i="127"/>
  <c r="KM89" i="127"/>
  <c r="KM90" i="127"/>
  <c r="KM91" i="127"/>
  <c r="KM92" i="127"/>
  <c r="KM57" i="127"/>
  <c r="KM58" i="127"/>
  <c r="KM59" i="127"/>
  <c r="KM60" i="127"/>
  <c r="KM61" i="127"/>
  <c r="KM62" i="127"/>
  <c r="KM63" i="127"/>
  <c r="KM64" i="127"/>
  <c r="KM65" i="127"/>
  <c r="KM66" i="127"/>
  <c r="KM67" i="127"/>
  <c r="KM68" i="127"/>
  <c r="KN7" i="127"/>
  <c r="KM11" i="127"/>
  <c r="KM12" i="127"/>
  <c r="KM13" i="127"/>
  <c r="KM14" i="127"/>
  <c r="KM15" i="127"/>
  <c r="KM16" i="127"/>
  <c r="KM17" i="127"/>
  <c r="KM18" i="127"/>
  <c r="KM19" i="127"/>
  <c r="KM20" i="127"/>
  <c r="FE7" i="128"/>
  <c r="IA32" i="128" l="1"/>
  <c r="HZ9" i="128"/>
  <c r="KN81" i="127"/>
  <c r="KN82" i="127"/>
  <c r="KN83" i="127"/>
  <c r="KN84" i="127"/>
  <c r="KN85" i="127"/>
  <c r="KN86" i="127"/>
  <c r="KN87" i="127"/>
  <c r="KN88" i="127"/>
  <c r="KN89" i="127"/>
  <c r="KN90" i="127"/>
  <c r="KN91" i="127"/>
  <c r="KN92" i="127"/>
  <c r="KN57" i="127"/>
  <c r="KN58" i="127"/>
  <c r="KN59" i="127"/>
  <c r="KN60" i="127"/>
  <c r="KN61" i="127"/>
  <c r="KN62" i="127"/>
  <c r="KN63" i="127"/>
  <c r="KN64" i="127"/>
  <c r="KN65" i="127"/>
  <c r="KN66" i="127"/>
  <c r="KN67" i="127"/>
  <c r="KN68" i="127"/>
  <c r="KO7" i="127"/>
  <c r="KN11" i="127"/>
  <c r="KN12" i="127"/>
  <c r="KN13" i="127"/>
  <c r="KN14" i="127"/>
  <c r="KN15" i="127"/>
  <c r="KN16" i="127"/>
  <c r="KN17" i="127"/>
  <c r="KN18" i="127"/>
  <c r="KN19" i="127"/>
  <c r="KN20" i="127"/>
  <c r="FF7" i="128"/>
  <c r="IB32" i="128" l="1"/>
  <c r="IA9" i="128"/>
  <c r="KO81" i="127"/>
  <c r="KO82" i="127"/>
  <c r="KO83" i="127"/>
  <c r="KO84" i="127"/>
  <c r="KO85" i="127"/>
  <c r="KO86" i="127"/>
  <c r="KO87" i="127"/>
  <c r="KO88" i="127"/>
  <c r="KO89" i="127"/>
  <c r="KO90" i="127"/>
  <c r="KO91" i="127"/>
  <c r="KO92" i="127"/>
  <c r="KO57" i="127"/>
  <c r="KO58" i="127"/>
  <c r="KO59" i="127"/>
  <c r="KO60" i="127"/>
  <c r="KO61" i="127"/>
  <c r="KO62" i="127"/>
  <c r="KO63" i="127"/>
  <c r="KO64" i="127"/>
  <c r="KO65" i="127"/>
  <c r="KO66" i="127"/>
  <c r="KO67" i="127"/>
  <c r="KO68" i="127"/>
  <c r="KP7" i="127"/>
  <c r="KO11" i="127"/>
  <c r="KO12" i="127"/>
  <c r="KO13" i="127"/>
  <c r="KO14" i="127"/>
  <c r="KO15" i="127"/>
  <c r="KO16" i="127"/>
  <c r="KO17" i="127"/>
  <c r="KO18" i="127"/>
  <c r="KO19" i="127"/>
  <c r="KO20" i="127"/>
  <c r="FG7" i="128"/>
  <c r="IC32" i="128" l="1"/>
  <c r="IB9" i="128"/>
  <c r="KP81" i="127"/>
  <c r="KP82" i="127"/>
  <c r="KP83" i="127"/>
  <c r="KP84" i="127"/>
  <c r="KP85" i="127"/>
  <c r="KP86" i="127"/>
  <c r="KP87" i="127"/>
  <c r="KP88" i="127"/>
  <c r="KP89" i="127"/>
  <c r="KP90" i="127"/>
  <c r="KP91" i="127"/>
  <c r="KP92" i="127"/>
  <c r="KP58" i="127"/>
  <c r="KP57" i="127"/>
  <c r="KP59" i="127"/>
  <c r="KP60" i="127"/>
  <c r="KP61" i="127"/>
  <c r="KP62" i="127"/>
  <c r="KP63" i="127"/>
  <c r="KP64" i="127"/>
  <c r="KP65" i="127"/>
  <c r="KP66" i="127"/>
  <c r="KP67" i="127"/>
  <c r="KP68" i="127"/>
  <c r="KP11" i="127"/>
  <c r="KP12" i="127"/>
  <c r="KP13" i="127"/>
  <c r="KP14" i="127"/>
  <c r="KP15" i="127"/>
  <c r="KP16" i="127"/>
  <c r="KP17" i="127"/>
  <c r="KP18" i="127"/>
  <c r="KP19" i="127"/>
  <c r="KP20" i="127"/>
  <c r="FH7" i="128"/>
  <c r="ID32" i="128" l="1"/>
  <c r="IC9" i="128"/>
  <c r="FI7" i="128"/>
  <c r="IE32" i="128" l="1"/>
  <c r="ID9" i="128"/>
  <c r="FJ7" i="128"/>
  <c r="IF32" i="128" l="1"/>
  <c r="IE9" i="128"/>
  <c r="FK7" i="128"/>
  <c r="IG32" i="128" l="1"/>
  <c r="IF9" i="128"/>
  <c r="FL7" i="128"/>
  <c r="IH32" i="128" l="1"/>
  <c r="IG9" i="128"/>
  <c r="FM7" i="128"/>
  <c r="II32" i="128" l="1"/>
  <c r="IH9" i="128"/>
  <c r="FN7" i="128"/>
  <c r="IJ32" i="128" l="1"/>
  <c r="II9" i="128"/>
  <c r="FO7" i="128"/>
  <c r="IK32" i="128" l="1"/>
  <c r="IJ9" i="128"/>
  <c r="FP7" i="128"/>
  <c r="IL32" i="128" l="1"/>
  <c r="IK9" i="128"/>
  <c r="FQ7" i="128"/>
  <c r="IM32" i="128" l="1"/>
  <c r="IL9" i="128"/>
  <c r="FR7" i="128"/>
  <c r="IN32" i="128" l="1"/>
  <c r="IM9" i="128"/>
  <c r="FS7" i="128"/>
  <c r="IO32" i="128" l="1"/>
  <c r="IN9" i="128"/>
  <c r="FT7" i="128"/>
  <c r="IP32" i="128" l="1"/>
  <c r="IO9" i="128"/>
  <c r="FU7" i="128"/>
  <c r="IQ32" i="128" l="1"/>
  <c r="IP9" i="128"/>
  <c r="FV7" i="128"/>
  <c r="IR32" i="128" l="1"/>
  <c r="IQ9" i="128"/>
  <c r="FW7" i="128"/>
  <c r="IS32" i="128" l="1"/>
  <c r="IR9" i="128"/>
  <c r="FX7" i="128"/>
  <c r="IT32" i="128" l="1"/>
  <c r="IS9" i="128"/>
  <c r="FY7" i="128"/>
  <c r="IU32" i="128" l="1"/>
  <c r="IT9" i="128"/>
  <c r="FZ7" i="128"/>
  <c r="IV32" i="128" l="1"/>
  <c r="IU9" i="128"/>
  <c r="GA7" i="128"/>
  <c r="IW32" i="128" l="1"/>
  <c r="IV9" i="128"/>
  <c r="GB7" i="128"/>
  <c r="IX32" i="128" l="1"/>
  <c r="IW9" i="128"/>
  <c r="GC7" i="128"/>
  <c r="IY32" i="128" l="1"/>
  <c r="IX9" i="128"/>
  <c r="GD7" i="128"/>
  <c r="IZ32" i="128" l="1"/>
  <c r="IY9" i="128"/>
  <c r="GE7" i="128"/>
  <c r="JA32" i="128" l="1"/>
  <c r="IZ9" i="128"/>
  <c r="GF7" i="128"/>
  <c r="JB32" i="128" l="1"/>
  <c r="JA9" i="128"/>
  <c r="GG7" i="128"/>
  <c r="JC32" i="128" l="1"/>
  <c r="JB9" i="128"/>
  <c r="GH7" i="128"/>
  <c r="JD32" i="128" l="1"/>
  <c r="JC9" i="128"/>
  <c r="GI7" i="128"/>
  <c r="JE32" i="128" l="1"/>
  <c r="JD9" i="128"/>
  <c r="GJ7" i="128"/>
  <c r="JF32" i="128" l="1"/>
  <c r="JE9" i="128"/>
  <c r="GK7" i="128"/>
  <c r="JG32" i="128" l="1"/>
  <c r="JF9" i="128"/>
  <c r="GL7" i="128"/>
  <c r="JH32" i="128" l="1"/>
  <c r="JG9" i="128"/>
  <c r="GM7" i="128"/>
  <c r="JI32" i="128" l="1"/>
  <c r="JH9" i="128"/>
  <c r="GN7" i="128"/>
  <c r="JJ32" i="128" l="1"/>
  <c r="JI9" i="128"/>
  <c r="GO7" i="128"/>
  <c r="JK32" i="128" l="1"/>
  <c r="JJ9" i="128"/>
  <c r="GP7" i="128"/>
  <c r="JL32" i="128" l="1"/>
  <c r="JK9" i="128"/>
  <c r="GQ7" i="128"/>
  <c r="JM32" i="128" l="1"/>
  <c r="JL9" i="128"/>
  <c r="GR7" i="128"/>
  <c r="JN32" i="128" l="1"/>
  <c r="JM9" i="128"/>
  <c r="GS7" i="128"/>
  <c r="JO32" i="128" l="1"/>
  <c r="JN9" i="128"/>
  <c r="GT7" i="128"/>
  <c r="JP32" i="128" l="1"/>
  <c r="JO9" i="128"/>
  <c r="GU7" i="128"/>
  <c r="JQ32" i="128" l="1"/>
  <c r="JP9" i="128"/>
  <c r="GV7" i="128"/>
  <c r="JR32" i="128" l="1"/>
  <c r="JQ9" i="128"/>
  <c r="GW7" i="128"/>
  <c r="JS32" i="128" l="1"/>
  <c r="JR9" i="128"/>
  <c r="GX7" i="128"/>
  <c r="JT32" i="128" l="1"/>
  <c r="JS9" i="128"/>
  <c r="GY7" i="128"/>
  <c r="JU32" i="128" l="1"/>
  <c r="JT9" i="128"/>
  <c r="GZ7" i="128"/>
  <c r="JV32" i="128" l="1"/>
  <c r="JU9" i="128"/>
  <c r="HA7" i="128"/>
  <c r="JW32" i="128" l="1"/>
  <c r="JV9" i="128"/>
  <c r="HB7" i="128"/>
  <c r="JX32" i="128" l="1"/>
  <c r="JW9" i="128"/>
  <c r="HC7" i="128"/>
  <c r="JY32" i="128" l="1"/>
  <c r="JX9" i="128"/>
  <c r="HD7" i="128"/>
  <c r="JZ32" i="128" l="1"/>
  <c r="JY9" i="128"/>
  <c r="HE7" i="128"/>
  <c r="KA32" i="128" l="1"/>
  <c r="JZ9" i="128"/>
  <c r="HF7" i="128"/>
  <c r="KB32" i="128" l="1"/>
  <c r="KA9" i="128"/>
  <c r="HG7" i="128"/>
  <c r="KC32" i="128" l="1"/>
  <c r="KB9" i="128"/>
  <c r="HH7" i="128"/>
  <c r="KD32" i="128" l="1"/>
  <c r="KC9" i="128"/>
  <c r="HI7" i="128"/>
  <c r="KE32" i="128" l="1"/>
  <c r="KD9" i="128"/>
  <c r="HJ7" i="128"/>
  <c r="T5" i="128"/>
  <c r="KF32" i="128" l="1"/>
  <c r="KE9" i="128"/>
  <c r="HK7" i="128"/>
  <c r="KG32" i="128" l="1"/>
  <c r="KF9" i="128"/>
  <c r="HL7" i="128"/>
  <c r="KH32" i="128" l="1"/>
  <c r="KG9" i="128"/>
  <c r="HM7" i="128"/>
  <c r="KI32" i="128" l="1"/>
  <c r="KH9" i="128"/>
  <c r="HN7" i="128"/>
  <c r="KJ32" i="128" l="1"/>
  <c r="KI9" i="128"/>
  <c r="HO7" i="128"/>
  <c r="KK32" i="128" l="1"/>
  <c r="KJ9" i="128"/>
  <c r="HP7" i="128"/>
  <c r="KL32" i="128" l="1"/>
  <c r="KK9" i="128"/>
  <c r="HQ7" i="128"/>
  <c r="KM32" i="128" l="1"/>
  <c r="KL9" i="128"/>
  <c r="HR7" i="128"/>
  <c r="KN32" i="128" l="1"/>
  <c r="KM9" i="128"/>
  <c r="HS7" i="128"/>
  <c r="KO32" i="128" l="1"/>
  <c r="KO9" i="128" s="1"/>
  <c r="KN9" i="128"/>
  <c r="HT7" i="128"/>
  <c r="HU7" i="128" l="1"/>
  <c r="HV7" i="128" l="1"/>
  <c r="HW7" i="128" l="1"/>
  <c r="HX7" i="128" l="1"/>
  <c r="HY7" i="128" l="1"/>
  <c r="HZ7" i="128" l="1"/>
  <c r="IA7" i="128" l="1"/>
  <c r="IB7" i="128" l="1"/>
  <c r="IC7" i="128" l="1"/>
  <c r="ID7" i="128" l="1"/>
  <c r="IE7" i="128" l="1"/>
  <c r="IF7" i="128" l="1"/>
  <c r="IG7" i="128" l="1"/>
  <c r="IH7" i="128" s="1"/>
  <c r="II7" i="128" s="1"/>
  <c r="IJ7" i="128" s="1"/>
  <c r="IK7" i="128" s="1"/>
  <c r="IL7" i="128" s="1"/>
  <c r="IM7" i="128" s="1"/>
  <c r="IN7" i="128" s="1"/>
  <c r="IO7" i="128" s="1"/>
  <c r="IP7" i="128" s="1"/>
  <c r="IQ7" i="128" s="1"/>
  <c r="IR7" i="128" s="1"/>
  <c r="IS7" i="128" s="1"/>
  <c r="IT7" i="128" s="1"/>
  <c r="IU7" i="128" s="1"/>
  <c r="IV7" i="128" s="1"/>
  <c r="IW7" i="128" s="1"/>
  <c r="IX7" i="128" s="1"/>
  <c r="IY7" i="128" s="1"/>
  <c r="IZ7" i="128" s="1"/>
  <c r="JA7" i="128" s="1"/>
  <c r="JB7" i="128" s="1"/>
  <c r="JC7" i="128" s="1"/>
  <c r="JD7" i="128" s="1"/>
  <c r="JE7" i="128" s="1"/>
  <c r="JF7" i="128" s="1"/>
  <c r="JG7" i="128" s="1"/>
  <c r="JH7" i="128" s="1"/>
  <c r="JI7" i="128" s="1"/>
  <c r="JJ7" i="128" s="1"/>
  <c r="JK7" i="128" s="1"/>
  <c r="JL7" i="128" s="1"/>
  <c r="JM7" i="128" s="1"/>
  <c r="JN7" i="128" s="1"/>
  <c r="JO7" i="128" s="1"/>
  <c r="JP7" i="128" s="1"/>
  <c r="JQ7" i="128" s="1"/>
  <c r="JR7" i="128" s="1"/>
  <c r="JS7" i="128" s="1"/>
  <c r="JT7" i="128" s="1"/>
  <c r="JU7" i="128" s="1"/>
  <c r="JV7" i="128" s="1"/>
  <c r="JW7" i="128" s="1"/>
  <c r="JX7" i="128" s="1"/>
  <c r="JY7" i="128" s="1"/>
  <c r="JZ7" i="128" s="1"/>
  <c r="KA7" i="128" s="1"/>
  <c r="KB7" i="128" s="1"/>
  <c r="KC7" i="128" s="1"/>
  <c r="KD7" i="128" s="1"/>
  <c r="KE7" i="128" s="1"/>
  <c r="KF7" i="128" s="1"/>
  <c r="KG7" i="128" s="1"/>
  <c r="KH7" i="128" s="1"/>
  <c r="KI7" i="128" s="1"/>
  <c r="KJ7" i="128" s="1"/>
  <c r="KK7" i="128" s="1"/>
  <c r="KL7" i="128" s="1"/>
  <c r="KM7" i="128" s="1"/>
  <c r="KN7" i="128" s="1"/>
  <c r="KO7" i="128" s="1"/>
  <c r="F43" i="88" l="1"/>
  <c r="G43" i="88" s="1"/>
  <c r="C30" i="96"/>
  <c r="AY6" i="127" l="1"/>
  <c r="BK6" i="127" s="1"/>
  <c r="BW6" i="127" s="1"/>
  <c r="CI6" i="127" s="1"/>
  <c r="CU6" i="127" s="1"/>
  <c r="DG6" i="127" s="1"/>
  <c r="DS6" i="127" s="1"/>
  <c r="EE6" i="127" s="1"/>
  <c r="EQ6" i="127" s="1"/>
  <c r="FC6" i="127" s="1"/>
  <c r="FO6" i="127" s="1"/>
  <c r="GA6" i="127" s="1"/>
  <c r="GM6" i="127" s="1"/>
  <c r="GY6" i="127" s="1"/>
  <c r="HK6" i="127" s="1"/>
  <c r="HW6" i="127" s="1"/>
  <c r="II6" i="127" s="1"/>
  <c r="IU6" i="127" s="1"/>
  <c r="JG6" i="127" s="1"/>
  <c r="JS6" i="127" s="1"/>
  <c r="KE6" i="127" s="1"/>
  <c r="F16" i="123" l="1"/>
  <c r="F31" i="123"/>
  <c r="F50" i="123" l="1"/>
  <c r="F40" i="123"/>
  <c r="F39" i="123"/>
  <c r="F30" i="123"/>
  <c r="F33" i="123" l="1"/>
  <c r="F34" i="123"/>
  <c r="F29" i="123"/>
  <c r="F28" i="123"/>
  <c r="F26" i="123"/>
  <c r="F27" i="123"/>
  <c r="F15" i="123"/>
  <c r="F14" i="123"/>
  <c r="F13" i="123"/>
  <c r="G13" i="121"/>
  <c r="F13" i="121"/>
  <c r="D15" i="122" l="1"/>
  <c r="C15" i="122" s="1"/>
  <c r="K13" i="121"/>
  <c r="B36" i="87"/>
  <c r="C36" i="87" s="1"/>
  <c r="D36" i="87" s="1"/>
  <c r="E36" i="87" s="1"/>
  <c r="F36" i="87" s="1"/>
  <c r="G36" i="87" s="1"/>
  <c r="H36" i="87" s="1"/>
  <c r="I36" i="87" s="1"/>
  <c r="J36" i="87" s="1"/>
  <c r="K36" i="87" s="1"/>
  <c r="L36" i="87" s="1"/>
  <c r="M36" i="87" s="1"/>
  <c r="N36" i="87" s="1"/>
  <c r="O36" i="87" s="1"/>
  <c r="P36" i="87" s="1"/>
  <c r="Q36" i="87" s="1"/>
  <c r="R36" i="87" s="1"/>
  <c r="S36" i="87" s="1"/>
  <c r="T36" i="87" s="1"/>
  <c r="U36" i="87" s="1"/>
  <c r="V36" i="87" s="1"/>
  <c r="W36" i="87" s="1"/>
  <c r="X36" i="87" s="1"/>
  <c r="Y36" i="87" s="1"/>
  <c r="Z36" i="87" s="1"/>
  <c r="AA36" i="87" s="1"/>
  <c r="AB36" i="87" s="1"/>
  <c r="AC36" i="87" s="1"/>
  <c r="AD36" i="87" s="1"/>
  <c r="AE36" i="87" s="1"/>
  <c r="AF36" i="87" s="1"/>
  <c r="AG36" i="87" s="1"/>
  <c r="AH36" i="87" s="1"/>
  <c r="AI36" i="87" s="1"/>
  <c r="AJ36" i="87" s="1"/>
  <c r="AK36" i="87" s="1"/>
  <c r="AL36" i="87" s="1"/>
  <c r="AM36" i="87" s="1"/>
  <c r="AN36" i="87" s="1"/>
  <c r="AO36" i="87" s="1"/>
  <c r="AP36" i="87" s="1"/>
  <c r="AQ36" i="87" s="1"/>
  <c r="AR36" i="87" s="1"/>
  <c r="AS36" i="87" s="1"/>
  <c r="AT36" i="87" s="1"/>
  <c r="AU36" i="87" s="1"/>
  <c r="AV36" i="87" s="1"/>
  <c r="AW36" i="87" s="1"/>
  <c r="AX36" i="87" s="1"/>
  <c r="AY36" i="87" s="1"/>
  <c r="AZ36" i="87" s="1"/>
  <c r="BA36" i="87" s="1"/>
  <c r="BB36" i="87" s="1"/>
  <c r="BC36" i="87" s="1"/>
  <c r="BD36" i="87" s="1"/>
  <c r="BE36" i="87" s="1"/>
  <c r="BF36" i="87" s="1"/>
  <c r="BG36" i="87" s="1"/>
  <c r="BH36" i="87" s="1"/>
  <c r="BI36" i="87" s="1"/>
  <c r="BJ36" i="87" s="1"/>
  <c r="BK36" i="87" s="1"/>
  <c r="BL36" i="87" s="1"/>
  <c r="BM36" i="87" s="1"/>
  <c r="BN36" i="87" s="1"/>
  <c r="BO36" i="87" s="1"/>
  <c r="BP36" i="87" s="1"/>
  <c r="BQ36" i="87" s="1"/>
  <c r="BR36" i="87" s="1"/>
  <c r="BS36" i="87" s="1"/>
  <c r="BT36" i="87" s="1"/>
  <c r="BU36" i="87" s="1"/>
  <c r="BV36" i="87" s="1"/>
  <c r="BW36" i="87" s="1"/>
  <c r="BX36" i="87" s="1"/>
  <c r="BY36" i="87" s="1"/>
  <c r="BZ36" i="87" s="1"/>
  <c r="CA36" i="87" s="1"/>
  <c r="CB36" i="87" s="1"/>
  <c r="CC36" i="87" s="1"/>
  <c r="CD36" i="87" s="1"/>
  <c r="CE36" i="87" s="1"/>
  <c r="CF36" i="87" s="1"/>
  <c r="CG36" i="87" s="1"/>
  <c r="CH36" i="87" s="1"/>
  <c r="CI36" i="87" s="1"/>
  <c r="CJ36" i="87" s="1"/>
  <c r="CK36" i="87" s="1"/>
  <c r="CL36" i="87" s="1"/>
  <c r="CM36" i="87" s="1"/>
  <c r="CN36" i="87" s="1"/>
  <c r="CO36" i="87" s="1"/>
  <c r="CP36" i="87" s="1"/>
  <c r="CQ36" i="87" s="1"/>
  <c r="CR36" i="87" s="1"/>
  <c r="CS36" i="87" s="1"/>
  <c r="CT36" i="87" s="1"/>
  <c r="CU36" i="87" s="1"/>
  <c r="CV36" i="87" s="1"/>
  <c r="CW36" i="87" s="1"/>
  <c r="CX36" i="87" s="1"/>
  <c r="CY36" i="87" s="1"/>
  <c r="CZ36" i="87" s="1"/>
  <c r="DA36" i="87" s="1"/>
  <c r="DB36" i="87" s="1"/>
  <c r="DC36" i="87" s="1"/>
  <c r="DD36" i="87" s="1"/>
  <c r="DE36" i="87" s="1"/>
  <c r="DF36" i="87" s="1"/>
  <c r="DG36" i="87" s="1"/>
  <c r="DH36" i="87" s="1"/>
  <c r="DI36" i="87" s="1"/>
  <c r="DJ36" i="87" s="1"/>
  <c r="DK36" i="87" s="1"/>
  <c r="DL36" i="87" s="1"/>
  <c r="DM36" i="87" s="1"/>
  <c r="DN36" i="87" s="1"/>
  <c r="DO36" i="87" s="1"/>
  <c r="DP36" i="87" s="1"/>
  <c r="DQ36" i="87" s="1"/>
  <c r="DR36" i="87" s="1"/>
  <c r="DS36" i="87" s="1"/>
  <c r="DT36" i="87" s="1"/>
  <c r="DU36" i="87" s="1"/>
  <c r="DV36" i="87" s="1"/>
  <c r="DW36" i="87" s="1"/>
  <c r="DX36" i="87" s="1"/>
  <c r="DY36" i="87" s="1"/>
  <c r="DZ36" i="87" s="1"/>
  <c r="EA36" i="87" s="1"/>
  <c r="EB36" i="87" s="1"/>
  <c r="EC36" i="87" s="1"/>
  <c r="ED36" i="87" s="1"/>
  <c r="EE36" i="87" s="1"/>
  <c r="EF36" i="87" s="1"/>
  <c r="EG36" i="87" s="1"/>
  <c r="EH36" i="87" s="1"/>
  <c r="EI36" i="87" s="1"/>
  <c r="EJ36" i="87" s="1"/>
  <c r="EK36" i="87" s="1"/>
  <c r="EL36" i="87" s="1"/>
  <c r="EM36" i="87" s="1"/>
  <c r="EN36" i="87" s="1"/>
  <c r="EO36" i="87" s="1"/>
  <c r="EP36" i="87" s="1"/>
  <c r="EQ36" i="87" s="1"/>
  <c r="ER36" i="87" s="1"/>
  <c r="ES36" i="87" s="1"/>
  <c r="ET36" i="87" s="1"/>
  <c r="EU36" i="87" s="1"/>
  <c r="EV36" i="87" s="1"/>
  <c r="EW36" i="87" s="1"/>
  <c r="EX36" i="87" s="1"/>
  <c r="EY36" i="87" s="1"/>
  <c r="EZ36" i="87" s="1"/>
  <c r="FA36" i="87" s="1"/>
  <c r="FB36" i="87" s="1"/>
  <c r="FC36" i="87" s="1"/>
  <c r="FD36" i="87" s="1"/>
  <c r="FE36" i="87" s="1"/>
  <c r="FF36" i="87" s="1"/>
  <c r="FG36" i="87" s="1"/>
  <c r="FH36" i="87" s="1"/>
  <c r="FI36" i="87" s="1"/>
  <c r="FJ36" i="87" s="1"/>
  <c r="FK36" i="87" s="1"/>
  <c r="FL36" i="87" s="1"/>
  <c r="FM36" i="87" s="1"/>
  <c r="FN36" i="87" s="1"/>
  <c r="FO36" i="87" s="1"/>
  <c r="FP36" i="87" s="1"/>
  <c r="FQ36" i="87" s="1"/>
  <c r="FR36" i="87" s="1"/>
  <c r="FS36" i="87" s="1"/>
  <c r="FT36" i="87" s="1"/>
  <c r="FU36" i="87" s="1"/>
  <c r="FV36" i="87" s="1"/>
  <c r="FW36" i="87" s="1"/>
  <c r="FX36" i="87" s="1"/>
  <c r="FY36" i="87" s="1"/>
  <c r="FZ36" i="87" s="1"/>
  <c r="GA36" i="87" s="1"/>
  <c r="GB36" i="87" s="1"/>
  <c r="GC36" i="87" s="1"/>
  <c r="GD36" i="87" s="1"/>
  <c r="GE36" i="87" s="1"/>
  <c r="GF36" i="87" s="1"/>
  <c r="GG36" i="87" s="1"/>
  <c r="GH36" i="87" s="1"/>
  <c r="GI36" i="87" s="1"/>
  <c r="GJ36" i="87" s="1"/>
  <c r="GK36" i="87" s="1"/>
  <c r="GL36" i="87" s="1"/>
  <c r="GM36" i="87" s="1"/>
  <c r="GN36" i="87" s="1"/>
  <c r="GO36" i="87" s="1"/>
  <c r="GP36" i="87" s="1"/>
  <c r="GQ36" i="87" s="1"/>
  <c r="GR36" i="87" s="1"/>
  <c r="GS36" i="87" s="1"/>
  <c r="GT36" i="87" s="1"/>
  <c r="GU36" i="87" s="1"/>
  <c r="GV36" i="87" s="1"/>
  <c r="GW36" i="87" s="1"/>
  <c r="GX36" i="87" s="1"/>
  <c r="GY36" i="87" s="1"/>
  <c r="GZ36" i="87" s="1"/>
  <c r="HA36" i="87" s="1"/>
  <c r="HB36" i="87" s="1"/>
  <c r="HC36" i="87" s="1"/>
  <c r="HD36" i="87" s="1"/>
  <c r="HE36" i="87" s="1"/>
  <c r="HF36" i="87" s="1"/>
  <c r="HG36" i="87" s="1"/>
  <c r="HH36" i="87" s="1"/>
  <c r="HI36" i="87" s="1"/>
  <c r="HJ36" i="87" s="1"/>
  <c r="HK36" i="87" s="1"/>
  <c r="HL36" i="87" s="1"/>
  <c r="HM36" i="87" s="1"/>
  <c r="HN36" i="87" s="1"/>
  <c r="HO36" i="87" s="1"/>
  <c r="HP36" i="87" s="1"/>
  <c r="HQ36" i="87" s="1"/>
  <c r="HR36" i="87" s="1"/>
  <c r="HS36" i="87" s="1"/>
  <c r="HT36" i="87" s="1"/>
  <c r="HU36" i="87" s="1"/>
  <c r="HV36" i="87" s="1"/>
  <c r="HW36" i="87" s="1"/>
  <c r="HX36" i="87" s="1"/>
  <c r="HY36" i="87" s="1"/>
  <c r="HZ36" i="87" s="1"/>
  <c r="IA36" i="87" s="1"/>
  <c r="IB36" i="87" s="1"/>
  <c r="IC36" i="87" s="1"/>
  <c r="ID36" i="87" s="1"/>
  <c r="IE36" i="87" s="1"/>
  <c r="IF36" i="87" s="1"/>
  <c r="IG36" i="87" s="1"/>
  <c r="IH36" i="87" s="1"/>
  <c r="II36" i="87" s="1"/>
  <c r="IJ36" i="87" s="1"/>
  <c r="IK36" i="87" s="1"/>
  <c r="IL36" i="87" s="1"/>
  <c r="IM36" i="87" s="1"/>
  <c r="IN36" i="87" s="1"/>
  <c r="IO36" i="87" s="1"/>
  <c r="IP36" i="87" s="1"/>
  <c r="IQ36" i="87" s="1"/>
  <c r="IR36" i="87" s="1"/>
  <c r="IS36" i="87" s="1"/>
  <c r="IT36" i="87" s="1"/>
  <c r="IU36" i="87" s="1"/>
  <c r="IV36" i="87" s="1"/>
  <c r="IW36" i="87" s="1"/>
  <c r="IX36" i="87" s="1"/>
  <c r="IY36" i="87" s="1"/>
  <c r="IZ36" i="87" s="1"/>
  <c r="JA36" i="87" s="1"/>
  <c r="JB36" i="87" s="1"/>
  <c r="JC36" i="87" s="1"/>
  <c r="JD36" i="87" s="1"/>
  <c r="JE36" i="87" s="1"/>
  <c r="JF36" i="87" s="1"/>
  <c r="JG36" i="87" s="1"/>
  <c r="JH36" i="87" s="1"/>
  <c r="JI36" i="87" s="1"/>
  <c r="JJ36" i="87" s="1"/>
  <c r="JK36" i="87" s="1"/>
  <c r="JL36" i="87" s="1"/>
  <c r="JM36" i="87" s="1"/>
  <c r="JN36" i="87" s="1"/>
  <c r="JO36" i="87" s="1"/>
  <c r="JP36" i="87" s="1"/>
  <c r="JQ36" i="87" s="1"/>
  <c r="JR36" i="87" s="1"/>
  <c r="JS36" i="87" s="1"/>
  <c r="JT36" i="87" s="1"/>
  <c r="JU36" i="87" s="1"/>
  <c r="JV36" i="87" s="1"/>
  <c r="JW36" i="87" s="1"/>
  <c r="JX36" i="87" s="1"/>
  <c r="JY36" i="87" s="1"/>
  <c r="JZ36" i="87" s="1"/>
  <c r="KA36" i="87" s="1"/>
  <c r="KB36" i="87" s="1"/>
  <c r="KC36" i="87" s="1"/>
  <c r="KD36" i="87" s="1"/>
  <c r="KE36" i="87" s="1"/>
  <c r="KF36" i="87" s="1"/>
  <c r="KG36" i="87" s="1"/>
  <c r="KH36" i="87" s="1"/>
  <c r="KI36" i="87" s="1"/>
  <c r="KJ36" i="87" s="1"/>
  <c r="KK36" i="87" s="1"/>
  <c r="KL36" i="87" s="1"/>
  <c r="KM36" i="87" s="1"/>
  <c r="KN36" i="87" s="1"/>
  <c r="KO36" i="87" s="1"/>
  <c r="F10" i="123"/>
  <c r="F9" i="123"/>
  <c r="B9" i="87"/>
  <c r="C9" i="87"/>
  <c r="D9" i="87"/>
  <c r="E9" i="87"/>
  <c r="F9" i="87"/>
  <c r="G9" i="87"/>
  <c r="H9" i="87"/>
  <c r="I9" i="87"/>
  <c r="J9" i="87"/>
  <c r="K9" i="87"/>
  <c r="L9" i="87"/>
  <c r="M9" i="87"/>
  <c r="N9" i="87"/>
  <c r="O9" i="87"/>
  <c r="P9" i="87"/>
  <c r="Q9" i="87"/>
  <c r="R9" i="87"/>
  <c r="S9" i="87"/>
  <c r="T9" i="87"/>
  <c r="U9" i="87"/>
  <c r="V9" i="87"/>
  <c r="W9" i="87"/>
  <c r="X9" i="87"/>
  <c r="Y9" i="87"/>
  <c r="C25" i="88"/>
  <c r="B34" i="87" l="1"/>
  <c r="C34" i="87" s="1"/>
  <c r="D34" i="87" s="1"/>
  <c r="E34" i="87" s="1"/>
  <c r="F34" i="87" s="1"/>
  <c r="G34" i="87" s="1"/>
  <c r="H34" i="87" s="1"/>
  <c r="I34" i="87" s="1"/>
  <c r="J34" i="87" s="1"/>
  <c r="K34" i="87" s="1"/>
  <c r="L34" i="87" s="1"/>
  <c r="M34" i="87" s="1"/>
  <c r="N34" i="87" s="1"/>
  <c r="O34" i="87" s="1"/>
  <c r="P34" i="87" s="1"/>
  <c r="Q34" i="87" s="1"/>
  <c r="R34" i="87" s="1"/>
  <c r="S34" i="87" s="1"/>
  <c r="T34" i="87" s="1"/>
  <c r="U34" i="87" s="1"/>
  <c r="V34" i="87" s="1"/>
  <c r="W34" i="87" s="1"/>
  <c r="X34" i="87" s="1"/>
  <c r="Y34" i="87" s="1"/>
  <c r="Z34" i="87" s="1"/>
  <c r="AA34" i="87" s="1"/>
  <c r="AB34" i="87" s="1"/>
  <c r="AC34" i="87" s="1"/>
  <c r="AD34" i="87" s="1"/>
  <c r="AE34" i="87" s="1"/>
  <c r="AF34" i="87" s="1"/>
  <c r="AG34" i="87" s="1"/>
  <c r="AH34" i="87" s="1"/>
  <c r="AI34" i="87" s="1"/>
  <c r="AJ34" i="87" s="1"/>
  <c r="AK34" i="87" s="1"/>
  <c r="AL34" i="87" s="1"/>
  <c r="AM34" i="87" s="1"/>
  <c r="AN34" i="87" s="1"/>
  <c r="AO34" i="87" s="1"/>
  <c r="AP34" i="87" s="1"/>
  <c r="AQ34" i="87" s="1"/>
  <c r="AR34" i="87" s="1"/>
  <c r="AS34" i="87" s="1"/>
  <c r="AT34" i="87" s="1"/>
  <c r="AU34" i="87" s="1"/>
  <c r="AV34" i="87" s="1"/>
  <c r="AW34" i="87" s="1"/>
  <c r="AX34" i="87" s="1"/>
  <c r="AY34" i="87" s="1"/>
  <c r="AZ34" i="87" s="1"/>
  <c r="BA34" i="87" s="1"/>
  <c r="BB34" i="87" s="1"/>
  <c r="BC34" i="87" s="1"/>
  <c r="BD34" i="87" s="1"/>
  <c r="BE34" i="87" s="1"/>
  <c r="BF34" i="87" s="1"/>
  <c r="BG34" i="87" s="1"/>
  <c r="BH34" i="87" s="1"/>
  <c r="BI34" i="87" s="1"/>
  <c r="BJ34" i="87" s="1"/>
  <c r="BK34" i="87" s="1"/>
  <c r="BL34" i="87" s="1"/>
  <c r="BM34" i="87" s="1"/>
  <c r="BN34" i="87" s="1"/>
  <c r="BO34" i="87" s="1"/>
  <c r="BP34" i="87" s="1"/>
  <c r="BQ34" i="87" s="1"/>
  <c r="BR34" i="87" s="1"/>
  <c r="BS34" i="87" s="1"/>
  <c r="BT34" i="87" s="1"/>
  <c r="BU34" i="87" s="1"/>
  <c r="BV34" i="87" s="1"/>
  <c r="BW34" i="87" s="1"/>
  <c r="BX34" i="87" s="1"/>
  <c r="BY34" i="87" s="1"/>
  <c r="BZ34" i="87" s="1"/>
  <c r="CA34" i="87" s="1"/>
  <c r="CB34" i="87" s="1"/>
  <c r="CC34" i="87" s="1"/>
  <c r="CD34" i="87" s="1"/>
  <c r="CE34" i="87" s="1"/>
  <c r="CF34" i="87" s="1"/>
  <c r="CG34" i="87" s="1"/>
  <c r="CH34" i="87" s="1"/>
  <c r="CI34" i="87" s="1"/>
  <c r="CJ34" i="87" s="1"/>
  <c r="CK34" i="87" s="1"/>
  <c r="CL34" i="87" s="1"/>
  <c r="CM34" i="87" s="1"/>
  <c r="CN34" i="87" s="1"/>
  <c r="CO34" i="87" s="1"/>
  <c r="CP34" i="87" s="1"/>
  <c r="CQ34" i="87" s="1"/>
  <c r="CR34" i="87" s="1"/>
  <c r="CS34" i="87" s="1"/>
  <c r="CT34" i="87" s="1"/>
  <c r="CU34" i="87" s="1"/>
  <c r="CV34" i="87" s="1"/>
  <c r="CW34" i="87" s="1"/>
  <c r="CX34" i="87" s="1"/>
  <c r="CY34" i="87" s="1"/>
  <c r="CZ34" i="87" s="1"/>
  <c r="DA34" i="87" s="1"/>
  <c r="DB34" i="87" s="1"/>
  <c r="DC34" i="87" s="1"/>
  <c r="DD34" i="87" s="1"/>
  <c r="DE34" i="87" s="1"/>
  <c r="DF34" i="87" s="1"/>
  <c r="DG34" i="87" s="1"/>
  <c r="DH34" i="87" s="1"/>
  <c r="DI34" i="87" s="1"/>
  <c r="DJ34" i="87" s="1"/>
  <c r="DK34" i="87" s="1"/>
  <c r="DL34" i="87" s="1"/>
  <c r="DM34" i="87" s="1"/>
  <c r="DN34" i="87" s="1"/>
  <c r="DO34" i="87" s="1"/>
  <c r="DP34" i="87" s="1"/>
  <c r="DQ34" i="87" s="1"/>
  <c r="DR34" i="87" s="1"/>
  <c r="F49" i="123"/>
  <c r="F56" i="123" s="1"/>
  <c r="DS34" i="87" l="1"/>
  <c r="B35" i="87"/>
  <c r="F10" i="121"/>
  <c r="G10" i="121"/>
  <c r="F11" i="121"/>
  <c r="G11" i="121"/>
  <c r="F12" i="121"/>
  <c r="G12" i="121"/>
  <c r="AZ6" i="122"/>
  <c r="BL6" i="122" s="1"/>
  <c r="BX6" i="122" s="1"/>
  <c r="CJ6" i="122" s="1"/>
  <c r="CV6" i="122" s="1"/>
  <c r="DH6" i="122" s="1"/>
  <c r="DT6" i="122" s="1"/>
  <c r="EF6" i="122" s="1"/>
  <c r="ER6" i="122" s="1"/>
  <c r="FD6" i="122" s="1"/>
  <c r="FP6" i="122" s="1"/>
  <c r="GB6" i="122" s="1"/>
  <c r="GN6" i="122" s="1"/>
  <c r="GZ6" i="122" s="1"/>
  <c r="HL6" i="122" s="1"/>
  <c r="HX6" i="122" s="1"/>
  <c r="IJ6" i="122" s="1"/>
  <c r="IV6" i="122" s="1"/>
  <c r="D12" i="122" l="1"/>
  <c r="C12" i="122" s="1"/>
  <c r="K10" i="121"/>
  <c r="D14" i="122"/>
  <c r="C14" i="122" s="1"/>
  <c r="K12" i="121"/>
  <c r="D13" i="122"/>
  <c r="C13" i="122" s="1"/>
  <c r="K11" i="121"/>
  <c r="DT34" i="87"/>
  <c r="C35" i="87"/>
  <c r="B28" i="87"/>
  <c r="B29" i="87"/>
  <c r="G115" i="121"/>
  <c r="F115" i="121"/>
  <c r="B17" i="88"/>
  <c r="D8" i="122" l="1"/>
  <c r="KL37" i="87"/>
  <c r="JZ37" i="87"/>
  <c r="JN37" i="87"/>
  <c r="IY37" i="87"/>
  <c r="IM37" i="87"/>
  <c r="KK37" i="87"/>
  <c r="JY37" i="87"/>
  <c r="JM37" i="87"/>
  <c r="IX37" i="87"/>
  <c r="IL37" i="87"/>
  <c r="KJ37" i="87"/>
  <c r="JX37" i="87"/>
  <c r="JL37" i="87"/>
  <c r="KH37" i="87"/>
  <c r="JV37" i="87"/>
  <c r="JJ37" i="87"/>
  <c r="IU37" i="87"/>
  <c r="II37" i="87"/>
  <c r="KG37" i="87"/>
  <c r="JU37" i="87"/>
  <c r="JI37" i="87"/>
  <c r="IT37" i="87"/>
  <c r="IH37" i="87"/>
  <c r="JT37" i="87"/>
  <c r="IZ37" i="87"/>
  <c r="IF37" i="87"/>
  <c r="HT37" i="87"/>
  <c r="HH37" i="87"/>
  <c r="GV37" i="87"/>
  <c r="GC37" i="87"/>
  <c r="FQ37" i="87"/>
  <c r="FD37" i="87"/>
  <c r="ER37" i="87"/>
  <c r="EH37" i="87"/>
  <c r="DW37" i="87"/>
  <c r="KN37" i="87"/>
  <c r="ID37" i="87"/>
  <c r="HR37" i="87"/>
  <c r="GT37" i="87"/>
  <c r="GA37" i="87"/>
  <c r="FB37" i="87"/>
  <c r="EP37" i="87"/>
  <c r="DU37" i="87"/>
  <c r="JQ37" i="87"/>
  <c r="IS37" i="87"/>
  <c r="HQ37" i="87"/>
  <c r="GS37" i="87"/>
  <c r="FZ37" i="87"/>
  <c r="FA37" i="87"/>
  <c r="EE37" i="87"/>
  <c r="EW37" i="87"/>
  <c r="EM37" i="87"/>
  <c r="EB37" i="87"/>
  <c r="KO37" i="87"/>
  <c r="JS37" i="87"/>
  <c r="IW37" i="87"/>
  <c r="IE37" i="87"/>
  <c r="HS37" i="87"/>
  <c r="HG37" i="87"/>
  <c r="GU37" i="87"/>
  <c r="GB37" i="87"/>
  <c r="FP37" i="87"/>
  <c r="FC37" i="87"/>
  <c r="EQ37" i="87"/>
  <c r="EG37" i="87"/>
  <c r="DV37" i="87"/>
  <c r="JR37" i="87"/>
  <c r="IV37" i="87"/>
  <c r="HF37" i="87"/>
  <c r="FO37" i="87"/>
  <c r="EF37" i="87"/>
  <c r="KM37" i="87"/>
  <c r="IC37" i="87"/>
  <c r="HE37" i="87"/>
  <c r="FN37" i="87"/>
  <c r="FM37" i="87"/>
  <c r="DT37" i="87"/>
  <c r="GH37" i="87"/>
  <c r="KI37" i="87"/>
  <c r="JP37" i="87"/>
  <c r="IR37" i="87"/>
  <c r="IB37" i="87"/>
  <c r="HP37" i="87"/>
  <c r="HD37" i="87"/>
  <c r="GR37" i="87"/>
  <c r="GK37" i="87"/>
  <c r="FY37" i="87"/>
  <c r="FL37" i="87"/>
  <c r="EZ37" i="87"/>
  <c r="ED37" i="87"/>
  <c r="EC37" i="87"/>
  <c r="DS37" i="87"/>
  <c r="JK37" i="87"/>
  <c r="HZ37" i="87"/>
  <c r="GI37" i="87"/>
  <c r="EX37" i="87"/>
  <c r="JH37" i="87"/>
  <c r="HM37" i="87"/>
  <c r="FV37" i="87"/>
  <c r="KF37" i="87"/>
  <c r="JO37" i="87"/>
  <c r="IQ37" i="87"/>
  <c r="IA37" i="87"/>
  <c r="HO37" i="87"/>
  <c r="HC37" i="87"/>
  <c r="GQ37" i="87"/>
  <c r="GJ37" i="87"/>
  <c r="FX37" i="87"/>
  <c r="FK37" i="87"/>
  <c r="EY37" i="87"/>
  <c r="EO37" i="87"/>
  <c r="DR37" i="87"/>
  <c r="KE37" i="87"/>
  <c r="IP37" i="87"/>
  <c r="HN37" i="87"/>
  <c r="HB37" i="87"/>
  <c r="GP37" i="87"/>
  <c r="FW37" i="87"/>
  <c r="FJ37" i="87"/>
  <c r="EN37" i="87"/>
  <c r="KD37" i="87"/>
  <c r="JE37" i="87"/>
  <c r="IO37" i="87"/>
  <c r="HY37" i="87"/>
  <c r="HA37" i="87"/>
  <c r="GO37" i="87"/>
  <c r="FI37" i="87"/>
  <c r="HX37" i="87"/>
  <c r="GN37" i="87"/>
  <c r="EV37" i="87"/>
  <c r="DZ37" i="87"/>
  <c r="GM37" i="87"/>
  <c r="GG37" i="87"/>
  <c r="KC37" i="87"/>
  <c r="HU37" i="87"/>
  <c r="FU37" i="87"/>
  <c r="EL37" i="87"/>
  <c r="JG37" i="87"/>
  <c r="FS37" i="87"/>
  <c r="EK37" i="87"/>
  <c r="IK37" i="87"/>
  <c r="FG37" i="87"/>
  <c r="EI37" i="87"/>
  <c r="GX37" i="87"/>
  <c r="FF37" i="87"/>
  <c r="HW37" i="87"/>
  <c r="EU37" i="87"/>
  <c r="DY37" i="87"/>
  <c r="ES37" i="87"/>
  <c r="GZ37" i="87"/>
  <c r="IG37" i="87"/>
  <c r="HV37" i="87"/>
  <c r="GL37" i="87"/>
  <c r="GF37" i="87"/>
  <c r="ET37" i="87"/>
  <c r="DX37" i="87"/>
  <c r="GE37" i="87"/>
  <c r="HJ37" i="87"/>
  <c r="HI37" i="87"/>
  <c r="IN37" i="87"/>
  <c r="FH37" i="87"/>
  <c r="GW37" i="87"/>
  <c r="FE37" i="87"/>
  <c r="EA37" i="87"/>
  <c r="KB37" i="87"/>
  <c r="JD37" i="87"/>
  <c r="HL37" i="87"/>
  <c r="GD37" i="87"/>
  <c r="KA37" i="87"/>
  <c r="JC37" i="87"/>
  <c r="HK37" i="87"/>
  <c r="JW37" i="87"/>
  <c r="JB37" i="87"/>
  <c r="FT37" i="87"/>
  <c r="JA37" i="87"/>
  <c r="JF37" i="87"/>
  <c r="FR37" i="87"/>
  <c r="EJ37" i="87"/>
  <c r="GY37" i="87"/>
  <c r="IJ37" i="87"/>
  <c r="DU34" i="87"/>
  <c r="C8" i="122"/>
  <c r="O11" i="127"/>
  <c r="AA11" i="127"/>
  <c r="AM11" i="127"/>
  <c r="AY11" i="127"/>
  <c r="BK11" i="127"/>
  <c r="BW11" i="127"/>
  <c r="CI11" i="127"/>
  <c r="CU11" i="127"/>
  <c r="DG11" i="127"/>
  <c r="E11" i="127"/>
  <c r="Q11" i="127"/>
  <c r="AC11" i="127"/>
  <c r="AO11" i="127"/>
  <c r="BA11" i="127"/>
  <c r="BM11" i="127"/>
  <c r="BY11" i="127"/>
  <c r="CK11" i="127"/>
  <c r="CW11" i="127"/>
  <c r="DI11" i="127"/>
  <c r="F11" i="127"/>
  <c r="R11" i="127"/>
  <c r="AD11" i="127"/>
  <c r="AP11" i="127"/>
  <c r="BB11" i="127"/>
  <c r="BN11" i="127"/>
  <c r="BZ11" i="127"/>
  <c r="CL11" i="127"/>
  <c r="CX11" i="127"/>
  <c r="DJ11" i="127"/>
  <c r="S11" i="127"/>
  <c r="AH11" i="127"/>
  <c r="AW11" i="127"/>
  <c r="BO11" i="127"/>
  <c r="CD11" i="127"/>
  <c r="CS11" i="127"/>
  <c r="DK11" i="127"/>
  <c r="T11" i="127"/>
  <c r="AI11" i="127"/>
  <c r="AX11" i="127"/>
  <c r="BP11" i="127"/>
  <c r="CE11" i="127"/>
  <c r="CT11" i="127"/>
  <c r="DL11" i="127"/>
  <c r="L11" i="127"/>
  <c r="AB11" i="127"/>
  <c r="AS11" i="127"/>
  <c r="BH11" i="127"/>
  <c r="BX11" i="127"/>
  <c r="CO11" i="127"/>
  <c r="DD11" i="127"/>
  <c r="M11" i="127"/>
  <c r="AE11" i="127"/>
  <c r="AT11" i="127"/>
  <c r="BI11" i="127"/>
  <c r="CA11" i="127"/>
  <c r="CP11" i="127"/>
  <c r="DE11" i="127"/>
  <c r="P11" i="127"/>
  <c r="AN11" i="127"/>
  <c r="BL11" i="127"/>
  <c r="CJ11" i="127"/>
  <c r="DH11" i="127"/>
  <c r="CQ11" i="127"/>
  <c r="U11" i="127"/>
  <c r="AQ11" i="127"/>
  <c r="BQ11" i="127"/>
  <c r="CM11" i="127"/>
  <c r="DM11" i="127"/>
  <c r="AU11" i="127"/>
  <c r="DO11" i="127"/>
  <c r="V11" i="127"/>
  <c r="AR11" i="127"/>
  <c r="BR11" i="127"/>
  <c r="CN11" i="127"/>
  <c r="DN11" i="127"/>
  <c r="W11" i="127"/>
  <c r="BS11" i="127"/>
  <c r="I11" i="127"/>
  <c r="AG11" i="127"/>
  <c r="BE11" i="127"/>
  <c r="CC11" i="127"/>
  <c r="DA11" i="127"/>
  <c r="Z11" i="127"/>
  <c r="BT11" i="127"/>
  <c r="DC11" i="127"/>
  <c r="AK11" i="127"/>
  <c r="CB11" i="127"/>
  <c r="DQ11" i="127"/>
  <c r="AF11" i="127"/>
  <c r="BU11" i="127"/>
  <c r="DF11" i="127"/>
  <c r="AJ11" i="127"/>
  <c r="BV11" i="127"/>
  <c r="DP11" i="127"/>
  <c r="AL11" i="127"/>
  <c r="CF11" i="127"/>
  <c r="DR11" i="127"/>
  <c r="G11" i="127"/>
  <c r="AV11" i="127"/>
  <c r="CG11" i="127"/>
  <c r="H11" i="127"/>
  <c r="AZ11" i="127"/>
  <c r="CH11" i="127"/>
  <c r="J11" i="127"/>
  <c r="BC11" i="127"/>
  <c r="CR11" i="127"/>
  <c r="N11" i="127"/>
  <c r="BF11" i="127"/>
  <c r="CY11" i="127"/>
  <c r="K11" i="127"/>
  <c r="BD11" i="127"/>
  <c r="CV11" i="127"/>
  <c r="X11" i="127"/>
  <c r="Y11" i="127"/>
  <c r="BG11" i="127"/>
  <c r="BJ11" i="127"/>
  <c r="CZ11" i="127"/>
  <c r="DB11" i="127"/>
  <c r="D35" i="87"/>
  <c r="C28" i="87"/>
  <c r="C29" i="87"/>
  <c r="K24" i="97"/>
  <c r="L24" i="97"/>
  <c r="B9" i="127" a="1"/>
  <c r="B10" i="127" a="1"/>
  <c r="B10" i="127" l="1"/>
  <c r="DA10" i="127" s="1"/>
  <c r="B9" i="127"/>
  <c r="KF9" i="127" s="1"/>
  <c r="B55" i="87"/>
  <c r="DV34" i="87"/>
  <c r="O12" i="127"/>
  <c r="AA12" i="127"/>
  <c r="AM12" i="127"/>
  <c r="AY12" i="127"/>
  <c r="BK12" i="127"/>
  <c r="BW12" i="127"/>
  <c r="CI12" i="127"/>
  <c r="CU12" i="127"/>
  <c r="DG12" i="127"/>
  <c r="Q12" i="127"/>
  <c r="AC12" i="127"/>
  <c r="AO12" i="127"/>
  <c r="BA12" i="127"/>
  <c r="BM12" i="127"/>
  <c r="BY12" i="127"/>
  <c r="CK12" i="127"/>
  <c r="CW12" i="127"/>
  <c r="DI12" i="127"/>
  <c r="F12" i="127"/>
  <c r="R12" i="127"/>
  <c r="AD12" i="127"/>
  <c r="AP12" i="127"/>
  <c r="BB12" i="127"/>
  <c r="BN12" i="127"/>
  <c r="BZ12" i="127"/>
  <c r="CL12" i="127"/>
  <c r="CX12" i="127"/>
  <c r="DJ12" i="127"/>
  <c r="H12" i="127"/>
  <c r="W12" i="127"/>
  <c r="AL12" i="127"/>
  <c r="BD12" i="127"/>
  <c r="BS12" i="127"/>
  <c r="CH12" i="127"/>
  <c r="CZ12" i="127"/>
  <c r="DO12" i="127"/>
  <c r="I12" i="127"/>
  <c r="X12" i="127"/>
  <c r="AN12" i="127"/>
  <c r="BE12" i="127"/>
  <c r="BT12" i="127"/>
  <c r="CJ12" i="127"/>
  <c r="DA12" i="127"/>
  <c r="DP12" i="127"/>
  <c r="S12" i="127"/>
  <c r="AH12" i="127"/>
  <c r="AW12" i="127"/>
  <c r="BO12" i="127"/>
  <c r="CD12" i="127"/>
  <c r="CS12" i="127"/>
  <c r="DK12" i="127"/>
  <c r="T12" i="127"/>
  <c r="AI12" i="127"/>
  <c r="AX12" i="127"/>
  <c r="BP12" i="127"/>
  <c r="CE12" i="127"/>
  <c r="CT12" i="127"/>
  <c r="DL12" i="127"/>
  <c r="K12" i="127"/>
  <c r="AG12" i="127"/>
  <c r="BG12" i="127"/>
  <c r="CC12" i="127"/>
  <c r="DC12" i="127"/>
  <c r="AQ12" i="127"/>
  <c r="CM12" i="127"/>
  <c r="L12" i="127"/>
  <c r="AJ12" i="127"/>
  <c r="BH12" i="127"/>
  <c r="CF12" i="127"/>
  <c r="DD12" i="127"/>
  <c r="BJ12" i="127"/>
  <c r="DF12" i="127"/>
  <c r="M12" i="127"/>
  <c r="AK12" i="127"/>
  <c r="BI12" i="127"/>
  <c r="CG12" i="127"/>
  <c r="DE12" i="127"/>
  <c r="N12" i="127"/>
  <c r="Z12" i="127"/>
  <c r="AV12" i="127"/>
  <c r="BV12" i="127"/>
  <c r="CR12" i="127"/>
  <c r="DR12" i="127"/>
  <c r="V12" i="127"/>
  <c r="BL12" i="127"/>
  <c r="CY12" i="127"/>
  <c r="BU12" i="127"/>
  <c r="DM12" i="127"/>
  <c r="CA12" i="127"/>
  <c r="Y12" i="127"/>
  <c r="BQ12" i="127"/>
  <c r="DB12" i="127"/>
  <c r="AB12" i="127"/>
  <c r="BR12" i="127"/>
  <c r="DH12" i="127"/>
  <c r="AE12" i="127"/>
  <c r="AF12" i="127"/>
  <c r="BX12" i="127"/>
  <c r="DN12" i="127"/>
  <c r="AR12" i="127"/>
  <c r="DQ12" i="127"/>
  <c r="AS12" i="127"/>
  <c r="CB12" i="127"/>
  <c r="AT12" i="127"/>
  <c r="CN12" i="127"/>
  <c r="J12" i="127"/>
  <c r="G12" i="127"/>
  <c r="AU12" i="127"/>
  <c r="CO12" i="127"/>
  <c r="P12" i="127"/>
  <c r="CQ12" i="127"/>
  <c r="CV12" i="127"/>
  <c r="U12" i="127"/>
  <c r="AZ12" i="127"/>
  <c r="BC12" i="127"/>
  <c r="BF12" i="127"/>
  <c r="CP12" i="127"/>
  <c r="E35" i="87"/>
  <c r="D28" i="87"/>
  <c r="D29" i="87"/>
  <c r="AJ37" i="87"/>
  <c r="CS37" i="87"/>
  <c r="BX37" i="87"/>
  <c r="Q37" i="87"/>
  <c r="N37" i="87"/>
  <c r="O37" i="87"/>
  <c r="S37" i="87"/>
  <c r="AT37" i="87"/>
  <c r="BZ37" i="87"/>
  <c r="AU37" i="87"/>
  <c r="AP37" i="87"/>
  <c r="DM37" i="87"/>
  <c r="W37" i="87"/>
  <c r="BH37" i="87"/>
  <c r="AY37" i="87"/>
  <c r="AX37" i="87"/>
  <c r="BB37" i="87"/>
  <c r="AF37" i="87"/>
  <c r="CF37" i="87"/>
  <c r="AN37" i="87"/>
  <c r="AV37" i="87"/>
  <c r="DE37" i="87"/>
  <c r="CV37" i="87"/>
  <c r="AO37" i="87"/>
  <c r="Z37" i="87"/>
  <c r="AA37" i="87"/>
  <c r="AQ37" i="87"/>
  <c r="DN37" i="87"/>
  <c r="CQ37" i="87"/>
  <c r="J37" i="87"/>
  <c r="DQ37" i="87"/>
  <c r="BM37" i="87"/>
  <c r="AL37" i="87"/>
  <c r="BO37" i="87"/>
  <c r="BG37" i="87"/>
  <c r="BE37" i="87"/>
  <c r="CD37" i="87"/>
  <c r="BT37" i="87"/>
  <c r="CK37" i="87"/>
  <c r="BW37" i="87"/>
  <c r="P37" i="87"/>
  <c r="CM37" i="87"/>
  <c r="I37" i="87"/>
  <c r="DC37" i="87"/>
  <c r="DI37" i="87"/>
  <c r="BJ37" i="87"/>
  <c r="CU37" i="87"/>
  <c r="AW37" i="87"/>
  <c r="C37" i="87"/>
  <c r="C33" i="87" s="1"/>
  <c r="C79" i="87" s="1"/>
  <c r="AZ37" i="87"/>
  <c r="CT37" i="87"/>
  <c r="CA37" i="87"/>
  <c r="BF37" i="87"/>
  <c r="BQ37" i="87"/>
  <c r="CX37" i="87"/>
  <c r="CG37" i="87"/>
  <c r="CI37" i="87"/>
  <c r="DG37" i="87"/>
  <c r="L37" i="87"/>
  <c r="AC37" i="87"/>
  <c r="CB37" i="87"/>
  <c r="DL37" i="87"/>
  <c r="CY37" i="87"/>
  <c r="X37" i="87"/>
  <c r="CR37" i="87"/>
  <c r="BY37" i="87"/>
  <c r="R37" i="87"/>
  <c r="CJ37" i="87"/>
  <c r="CL37" i="87"/>
  <c r="M37" i="87"/>
  <c r="DJ37" i="87"/>
  <c r="Y37" i="87"/>
  <c r="AK37" i="87"/>
  <c r="AE37" i="87"/>
  <c r="AD37" i="87"/>
  <c r="BI37" i="87"/>
  <c r="AM37" i="87"/>
  <c r="DF37" i="87"/>
  <c r="T37" i="87"/>
  <c r="CO37" i="87"/>
  <c r="BU37" i="87"/>
  <c r="BK37" i="87"/>
  <c r="AR37" i="87"/>
  <c r="BS37" i="87"/>
  <c r="BP37" i="87"/>
  <c r="AI37" i="87"/>
  <c r="E37" i="87"/>
  <c r="DO37" i="87"/>
  <c r="H37" i="87"/>
  <c r="CN37" i="87"/>
  <c r="G37" i="87"/>
  <c r="BC37" i="87"/>
  <c r="K37" i="87"/>
  <c r="BR37" i="87"/>
  <c r="CE37" i="87"/>
  <c r="BA37" i="87"/>
  <c r="DK37" i="87"/>
  <c r="CC37" i="87"/>
  <c r="CZ37" i="87"/>
  <c r="BL37" i="87"/>
  <c r="DD37" i="87"/>
  <c r="CW37" i="87"/>
  <c r="BD37" i="87"/>
  <c r="BN37" i="87"/>
  <c r="DP37" i="87"/>
  <c r="B37" i="87"/>
  <c r="B33" i="87" s="1"/>
  <c r="B79" i="87" s="1"/>
  <c r="DH37" i="87"/>
  <c r="F37" i="87"/>
  <c r="V37" i="87"/>
  <c r="D37" i="87"/>
  <c r="D33" i="87" s="1"/>
  <c r="D79" i="87" s="1"/>
  <c r="BV37" i="87"/>
  <c r="AH37" i="87"/>
  <c r="CP37" i="87"/>
  <c r="U37" i="87"/>
  <c r="AG37" i="87"/>
  <c r="AB37" i="87"/>
  <c r="CH37" i="87"/>
  <c r="DB37" i="87"/>
  <c r="AS37" i="87"/>
  <c r="DA37" i="87"/>
  <c r="C16" i="96"/>
  <c r="CL10" i="127" l="1"/>
  <c r="CB10" i="127"/>
  <c r="Z10" i="127"/>
  <c r="CU10" i="127"/>
  <c r="BQ10" i="127"/>
  <c r="CF10" i="127"/>
  <c r="DE10" i="127"/>
  <c r="X10" i="127"/>
  <c r="S10" i="127"/>
  <c r="AT10" i="127"/>
  <c r="DP10" i="127"/>
  <c r="DK10" i="127"/>
  <c r="BT10" i="127"/>
  <c r="BR10" i="127"/>
  <c r="J10" i="127"/>
  <c r="AZ10" i="127"/>
  <c r="CI10" i="127"/>
  <c r="CC10" i="127"/>
  <c r="BP10" i="127"/>
  <c r="DL10" i="127"/>
  <c r="BC10" i="127"/>
  <c r="K10" i="127"/>
  <c r="AO10" i="127"/>
  <c r="BI10" i="127"/>
  <c r="N10" i="127"/>
  <c r="DM10" i="127"/>
  <c r="CM10" i="127"/>
  <c r="DH10" i="127"/>
  <c r="D10" i="127"/>
  <c r="H10" i="127"/>
  <c r="BS10" i="127"/>
  <c r="BW10" i="127"/>
  <c r="BG10" i="127"/>
  <c r="CY10" i="127"/>
  <c r="AI10" i="127"/>
  <c r="E10" i="127"/>
  <c r="DB10" i="127"/>
  <c r="AD10" i="127"/>
  <c r="AB10" i="127"/>
  <c r="CQ10" i="127"/>
  <c r="I10" i="127"/>
  <c r="AQ10" i="127"/>
  <c r="BJ10" i="127"/>
  <c r="CX10" i="127"/>
  <c r="CH10" i="127"/>
  <c r="CA10" i="127"/>
  <c r="DF10" i="127"/>
  <c r="BU10" i="127"/>
  <c r="BY10" i="127"/>
  <c r="V10" i="127"/>
  <c r="CG10" i="127"/>
  <c r="U10" i="127"/>
  <c r="BK10" i="127"/>
  <c r="AX10" i="127"/>
  <c r="CV10" i="127"/>
  <c r="AM10" i="127"/>
  <c r="AL10" i="127"/>
  <c r="BE10" i="127"/>
  <c r="DQ10" i="127"/>
  <c r="CE10" i="127"/>
  <c r="DR10" i="127"/>
  <c r="AU10" i="127"/>
  <c r="Y10" i="127"/>
  <c r="CR10" i="127"/>
  <c r="DO10" i="127"/>
  <c r="DD10" i="127"/>
  <c r="G10" i="127"/>
  <c r="AY10" i="127"/>
  <c r="CZ10" i="127"/>
  <c r="BV10" i="127"/>
  <c r="BZ10" i="127"/>
  <c r="BD10" i="127"/>
  <c r="W10" i="127"/>
  <c r="CP10" i="127"/>
  <c r="DC10" i="127"/>
  <c r="R10" i="127"/>
  <c r="BH10" i="127"/>
  <c r="AF10" i="127"/>
  <c r="AK10" i="127"/>
  <c r="AP10" i="127"/>
  <c r="BA10" i="127"/>
  <c r="AR10" i="127"/>
  <c r="BX10" i="127"/>
  <c r="DN10" i="127"/>
  <c r="BN10" i="127"/>
  <c r="CJ10" i="127"/>
  <c r="CW10" i="127"/>
  <c r="L10" i="127"/>
  <c r="CN10" i="127"/>
  <c r="Q10" i="127"/>
  <c r="CS10" i="127"/>
  <c r="DG10" i="127"/>
  <c r="DI10" i="127"/>
  <c r="AS10" i="127"/>
  <c r="BF10" i="127"/>
  <c r="AW10" i="127"/>
  <c r="CT10" i="127"/>
  <c r="BM10" i="127"/>
  <c r="BB10" i="127"/>
  <c r="AN10" i="127"/>
  <c r="O10" i="127"/>
  <c r="AE10" i="127"/>
  <c r="P10" i="127"/>
  <c r="DJ10" i="127"/>
  <c r="BL10" i="127"/>
  <c r="CO10" i="127"/>
  <c r="CD10" i="127"/>
  <c r="T10" i="127"/>
  <c r="AC10" i="127"/>
  <c r="AV10" i="127"/>
  <c r="AH10" i="127"/>
  <c r="AG10" i="127"/>
  <c r="AJ10" i="127"/>
  <c r="CK10" i="127"/>
  <c r="M10" i="127"/>
  <c r="F10" i="127"/>
  <c r="BO10" i="127"/>
  <c r="AA10" i="127"/>
  <c r="C10" i="127"/>
  <c r="EN10" i="127"/>
  <c r="EK10" i="127"/>
  <c r="EA10" i="127"/>
  <c r="EM10" i="127"/>
  <c r="DZ10" i="127"/>
  <c r="EF10" i="127"/>
  <c r="EE10" i="127"/>
  <c r="ED10" i="127"/>
  <c r="DW10" i="127"/>
  <c r="EG10" i="127"/>
  <c r="EO10" i="127"/>
  <c r="DX10" i="127"/>
  <c r="DT10" i="127"/>
  <c r="DV10" i="127"/>
  <c r="EP10" i="127"/>
  <c r="EL10" i="127"/>
  <c r="DS10" i="127"/>
  <c r="EJ10" i="127"/>
  <c r="EI10" i="127"/>
  <c r="ER10" i="127"/>
  <c r="EH10" i="127"/>
  <c r="EQ10" i="127"/>
  <c r="EB10" i="127"/>
  <c r="DU10" i="127"/>
  <c r="EC10" i="127"/>
  <c r="DY10" i="127"/>
  <c r="ES10" i="127"/>
  <c r="ET10" i="127"/>
  <c r="EU10" i="127"/>
  <c r="EV10" i="127"/>
  <c r="EW10" i="127"/>
  <c r="EX10" i="127"/>
  <c r="EY10" i="127"/>
  <c r="EZ10" i="127"/>
  <c r="FA10" i="127"/>
  <c r="FB10" i="127"/>
  <c r="FC10" i="127"/>
  <c r="FD10" i="127"/>
  <c r="FE10" i="127"/>
  <c r="FF10" i="127"/>
  <c r="FG10" i="127"/>
  <c r="FH10" i="127"/>
  <c r="FI10" i="127"/>
  <c r="FJ10" i="127"/>
  <c r="FK10" i="127"/>
  <c r="FL10" i="127"/>
  <c r="FM10" i="127"/>
  <c r="FN10" i="127"/>
  <c r="FO10" i="127"/>
  <c r="FP10" i="127"/>
  <c r="FQ10" i="127"/>
  <c r="FR10" i="127"/>
  <c r="FS10" i="127"/>
  <c r="FT10" i="127"/>
  <c r="FU10" i="127"/>
  <c r="FV10" i="127"/>
  <c r="FW10" i="127"/>
  <c r="FX10" i="127"/>
  <c r="FY10" i="127"/>
  <c r="FZ10" i="127"/>
  <c r="GA10" i="127"/>
  <c r="GB10" i="127"/>
  <c r="GC10" i="127"/>
  <c r="GD10" i="127"/>
  <c r="GE10" i="127"/>
  <c r="GF10" i="127"/>
  <c r="GG10" i="127"/>
  <c r="GH10" i="127"/>
  <c r="GI10" i="127"/>
  <c r="GJ10" i="127"/>
  <c r="GK10" i="127"/>
  <c r="GL10" i="127"/>
  <c r="GM10" i="127"/>
  <c r="GN10" i="127"/>
  <c r="GO10" i="127"/>
  <c r="GP10" i="127"/>
  <c r="GQ10" i="127"/>
  <c r="GR10" i="127"/>
  <c r="GS10" i="127"/>
  <c r="GT10" i="127"/>
  <c r="GU10" i="127"/>
  <c r="GV10" i="127"/>
  <c r="GW10" i="127"/>
  <c r="GX10" i="127"/>
  <c r="GY10" i="127"/>
  <c r="GZ10" i="127"/>
  <c r="HA10" i="127"/>
  <c r="HB10" i="127"/>
  <c r="HC10" i="127"/>
  <c r="HD10" i="127"/>
  <c r="HE10" i="127"/>
  <c r="HF10" i="127"/>
  <c r="HG10" i="127"/>
  <c r="HH10" i="127"/>
  <c r="HI10" i="127"/>
  <c r="HJ10" i="127"/>
  <c r="HK10" i="127"/>
  <c r="HL10" i="127"/>
  <c r="HM10" i="127"/>
  <c r="HN10" i="127"/>
  <c r="HO10" i="127"/>
  <c r="HP10" i="127"/>
  <c r="HQ10" i="127"/>
  <c r="HR10" i="127"/>
  <c r="HS10" i="127"/>
  <c r="HT10" i="127"/>
  <c r="HU10" i="127"/>
  <c r="HV10" i="127"/>
  <c r="HW10" i="127"/>
  <c r="HX10" i="127"/>
  <c r="HY10" i="127"/>
  <c r="HZ10" i="127"/>
  <c r="IA10" i="127"/>
  <c r="IB10" i="127"/>
  <c r="IC10" i="127"/>
  <c r="ID10" i="127"/>
  <c r="IE10" i="127"/>
  <c r="IF10" i="127"/>
  <c r="IG10" i="127"/>
  <c r="IH10" i="127"/>
  <c r="II10" i="127"/>
  <c r="IJ10" i="127"/>
  <c r="IK10" i="127"/>
  <c r="IL10" i="127"/>
  <c r="IM10" i="127"/>
  <c r="IN10" i="127"/>
  <c r="IO10" i="127"/>
  <c r="IP10" i="127"/>
  <c r="IQ10" i="127"/>
  <c r="IR10" i="127"/>
  <c r="IS10" i="127"/>
  <c r="IT10" i="127"/>
  <c r="IU10" i="127"/>
  <c r="IV10" i="127"/>
  <c r="IW10" i="127"/>
  <c r="IX10" i="127"/>
  <c r="IY10" i="127"/>
  <c r="IZ10" i="127"/>
  <c r="JA10" i="127"/>
  <c r="JB10" i="127"/>
  <c r="JC10" i="127"/>
  <c r="JD10" i="127"/>
  <c r="JE10" i="127"/>
  <c r="JF10" i="127"/>
  <c r="JG10" i="127"/>
  <c r="JH10" i="127"/>
  <c r="JI10" i="127"/>
  <c r="JJ10" i="127"/>
  <c r="JK10" i="127"/>
  <c r="JL10" i="127"/>
  <c r="JM10" i="127"/>
  <c r="JN10" i="127"/>
  <c r="JO10" i="127"/>
  <c r="JP10" i="127"/>
  <c r="JQ10" i="127"/>
  <c r="JR10" i="127"/>
  <c r="JS10" i="127"/>
  <c r="JT10" i="127"/>
  <c r="JU10" i="127"/>
  <c r="JV10" i="127"/>
  <c r="JW10" i="127"/>
  <c r="JX10" i="127"/>
  <c r="JY10" i="127"/>
  <c r="JZ10" i="127"/>
  <c r="KA10" i="127"/>
  <c r="KB10" i="127"/>
  <c r="KC10" i="127"/>
  <c r="KD10" i="127"/>
  <c r="KE10" i="127"/>
  <c r="KF10" i="127"/>
  <c r="KF8" i="127" s="1"/>
  <c r="KE40" i="87" s="1"/>
  <c r="KE155" i="87" s="1"/>
  <c r="KG10" i="127"/>
  <c r="KH10" i="127"/>
  <c r="KI10" i="127"/>
  <c r="KJ10" i="127"/>
  <c r="KK10" i="127"/>
  <c r="KL10" i="127"/>
  <c r="KM10" i="127"/>
  <c r="KN10" i="127"/>
  <c r="KO10" i="127"/>
  <c r="KP10" i="127"/>
  <c r="GN9" i="127"/>
  <c r="FH9" i="127"/>
  <c r="GM9" i="127"/>
  <c r="FG9" i="127"/>
  <c r="GF9" i="127"/>
  <c r="ET9" i="127"/>
  <c r="GK9" i="127"/>
  <c r="HJ9" i="127"/>
  <c r="IA9" i="127"/>
  <c r="IC9" i="127"/>
  <c r="HZ9" i="127"/>
  <c r="FC9" i="127"/>
  <c r="II9" i="127"/>
  <c r="DW9" i="127"/>
  <c r="JE9" i="127"/>
  <c r="EN9" i="127"/>
  <c r="DY9" i="127"/>
  <c r="JP9" i="127"/>
  <c r="ER9" i="127"/>
  <c r="GS9" i="127"/>
  <c r="IV9" i="127"/>
  <c r="EG9" i="127"/>
  <c r="EG8" i="127" s="1"/>
  <c r="EF40" i="87" s="1"/>
  <c r="EF155" i="87" s="1"/>
  <c r="JQ9" i="127"/>
  <c r="FW9" i="127"/>
  <c r="FY9" i="127"/>
  <c r="EW9" i="127"/>
  <c r="FL9" i="127"/>
  <c r="HU9" i="127"/>
  <c r="JJ9" i="127"/>
  <c r="GD9" i="127"/>
  <c r="HQ9" i="127"/>
  <c r="HQ8" i="127" s="1"/>
  <c r="HP40" i="87" s="1"/>
  <c r="HP155" i="87" s="1"/>
  <c r="EV9" i="127"/>
  <c r="GU9" i="127"/>
  <c r="GU8" i="127" s="1"/>
  <c r="GT40" i="87" s="1"/>
  <c r="GT155" i="87" s="1"/>
  <c r="HO9" i="127"/>
  <c r="JV9" i="127"/>
  <c r="FB9" i="127"/>
  <c r="FB8" i="127" s="1"/>
  <c r="FA40" i="87" s="1"/>
  <c r="FA155" i="87" s="1"/>
  <c r="EI9" i="127"/>
  <c r="IG9" i="127"/>
  <c r="HP9" i="127"/>
  <c r="JW9" i="127"/>
  <c r="FN9" i="127"/>
  <c r="JT9" i="127"/>
  <c r="DV9" i="127"/>
  <c r="JS9" i="127"/>
  <c r="FK9" i="127"/>
  <c r="FK8" i="127" s="1"/>
  <c r="FJ40" i="87" s="1"/>
  <c r="FJ155" i="87" s="1"/>
  <c r="EZ9" i="127"/>
  <c r="EZ8" i="127" s="1"/>
  <c r="EY40" i="87" s="1"/>
  <c r="EY155" i="87" s="1"/>
  <c r="GZ9" i="127"/>
  <c r="IM9" i="127"/>
  <c r="KM9" i="127"/>
  <c r="EP9" i="127"/>
  <c r="HF9" i="127"/>
  <c r="HX9" i="127"/>
  <c r="EQ9" i="127"/>
  <c r="HE9" i="127"/>
  <c r="IN9" i="127"/>
  <c r="EU9" i="127"/>
  <c r="GI9" i="127"/>
  <c r="GI8" i="127" s="1"/>
  <c r="GH40" i="87" s="1"/>
  <c r="GH155" i="87" s="1"/>
  <c r="FS9" i="127"/>
  <c r="HV9" i="127"/>
  <c r="IJ9" i="127"/>
  <c r="GB9" i="127"/>
  <c r="GJ9" i="127"/>
  <c r="DT9" i="127"/>
  <c r="GY9" i="127"/>
  <c r="HY9" i="127"/>
  <c r="JK9" i="127"/>
  <c r="FV9" i="127"/>
  <c r="EM9" i="127"/>
  <c r="EK9" i="127"/>
  <c r="GW9" i="127"/>
  <c r="IH9" i="127"/>
  <c r="JF9" i="127"/>
  <c r="JF8" i="127" s="1"/>
  <c r="JE40" i="87" s="1"/>
  <c r="JE155" i="87" s="1"/>
  <c r="KP9" i="127"/>
  <c r="EE9" i="127"/>
  <c r="FJ9" i="127"/>
  <c r="FF9" i="127"/>
  <c r="FF8" i="127" s="1"/>
  <c r="FE40" i="87" s="1"/>
  <c r="FE155" i="87" s="1"/>
  <c r="HI9" i="127"/>
  <c r="ID9" i="127"/>
  <c r="JD9" i="127"/>
  <c r="IU9" i="127"/>
  <c r="GL9" i="127"/>
  <c r="GX9" i="127"/>
  <c r="GR9" i="127"/>
  <c r="FM9" i="127"/>
  <c r="HR9" i="127"/>
  <c r="IO9" i="127"/>
  <c r="JL9" i="127"/>
  <c r="KO9" i="127"/>
  <c r="KN9" i="127"/>
  <c r="JO9" i="127"/>
  <c r="FU9" i="127"/>
  <c r="FU8" i="127" s="1"/>
  <c r="FT40" i="87" s="1"/>
  <c r="FT155" i="87" s="1"/>
  <c r="EH9" i="127"/>
  <c r="GP9" i="127"/>
  <c r="EX9" i="127"/>
  <c r="FP9" i="127"/>
  <c r="GT9" i="127"/>
  <c r="HD9" i="127"/>
  <c r="HN9" i="127"/>
  <c r="HW9" i="127"/>
  <c r="JA9" i="127"/>
  <c r="JH9" i="127"/>
  <c r="KL9" i="127"/>
  <c r="DZ9" i="127"/>
  <c r="FX9" i="127"/>
  <c r="FD9" i="127"/>
  <c r="GC9" i="127"/>
  <c r="GE9" i="127"/>
  <c r="EC9" i="127"/>
  <c r="HC9" i="127"/>
  <c r="HM9" i="127"/>
  <c r="IT9" i="127"/>
  <c r="IZ9" i="127"/>
  <c r="JG9" i="127"/>
  <c r="KE9" i="127"/>
  <c r="EA9" i="127"/>
  <c r="EL9" i="127"/>
  <c r="GQ9" i="127"/>
  <c r="DU9" i="127"/>
  <c r="EF9" i="127"/>
  <c r="EO9" i="127"/>
  <c r="HB9" i="127"/>
  <c r="HL9" i="127"/>
  <c r="HL8" i="127" s="1"/>
  <c r="HK40" i="87" s="1"/>
  <c r="HK155" i="87" s="1"/>
  <c r="IS9" i="127"/>
  <c r="IY9" i="127"/>
  <c r="KD9" i="127"/>
  <c r="EB9" i="127"/>
  <c r="FZ9" i="127"/>
  <c r="FE9" i="127"/>
  <c r="EJ9" i="127"/>
  <c r="ES9" i="127"/>
  <c r="FA9" i="127"/>
  <c r="FA8" i="127" s="1"/>
  <c r="EZ40" i="87" s="1"/>
  <c r="EZ155" i="87" s="1"/>
  <c r="HA9" i="127"/>
  <c r="HK9" i="127"/>
  <c r="IP9" i="127"/>
  <c r="IX9" i="127"/>
  <c r="KC9" i="127"/>
  <c r="KA9" i="127"/>
  <c r="IB9" i="127"/>
  <c r="IB8" i="127" s="1"/>
  <c r="IA40" i="87" s="1"/>
  <c r="IA155" i="87" s="1"/>
  <c r="IL9" i="127"/>
  <c r="JR9" i="127"/>
  <c r="JZ9" i="127"/>
  <c r="KB9" i="127"/>
  <c r="KB8" i="127" s="1"/>
  <c r="KA40" i="87" s="1"/>
  <c r="KA155" i="87" s="1"/>
  <c r="KK9" i="127"/>
  <c r="FQ9" i="127"/>
  <c r="ED9" i="127"/>
  <c r="GH9" i="127"/>
  <c r="GA9" i="127"/>
  <c r="EY9" i="127"/>
  <c r="GV9" i="127"/>
  <c r="FT9" i="127"/>
  <c r="FT8" i="127" s="1"/>
  <c r="FS40" i="87" s="1"/>
  <c r="FS155" i="87" s="1"/>
  <c r="HH9" i="127"/>
  <c r="HT9" i="127"/>
  <c r="IF9" i="127"/>
  <c r="IR9" i="127"/>
  <c r="IR8" i="127" s="1"/>
  <c r="IQ40" i="87" s="1"/>
  <c r="IQ155" i="87" s="1"/>
  <c r="JC9" i="127"/>
  <c r="JN9" i="127"/>
  <c r="JY9" i="127"/>
  <c r="KJ9" i="127"/>
  <c r="FR9" i="127"/>
  <c r="GO9" i="127"/>
  <c r="DX9" i="127"/>
  <c r="FI9" i="127"/>
  <c r="FO9" i="127"/>
  <c r="DS9" i="127"/>
  <c r="GG9" i="127"/>
  <c r="HG9" i="127"/>
  <c r="HS9" i="127"/>
  <c r="IE9" i="127"/>
  <c r="IQ9" i="127"/>
  <c r="JB9" i="127"/>
  <c r="JM9" i="127"/>
  <c r="JX9" i="127"/>
  <c r="KI9" i="127"/>
  <c r="KI8" i="127" s="1"/>
  <c r="KH40" i="87" s="1"/>
  <c r="KH155" i="87" s="1"/>
  <c r="KH9" i="127"/>
  <c r="IK9" i="127"/>
  <c r="IW9" i="127"/>
  <c r="JI9" i="127"/>
  <c r="JU9" i="127"/>
  <c r="KG9" i="127"/>
  <c r="DW34" i="87"/>
  <c r="C9" i="127"/>
  <c r="C8" i="127" s="1"/>
  <c r="O9" i="127"/>
  <c r="AA9" i="127"/>
  <c r="AM9" i="127"/>
  <c r="AY9" i="127"/>
  <c r="BK9" i="127"/>
  <c r="BW9" i="127"/>
  <c r="CI9" i="127"/>
  <c r="CU9" i="127"/>
  <c r="DG9" i="127"/>
  <c r="D9" i="127"/>
  <c r="E9" i="127"/>
  <c r="Q9" i="127"/>
  <c r="AC9" i="127"/>
  <c r="AO9" i="127"/>
  <c r="BA9" i="127"/>
  <c r="BM9" i="127"/>
  <c r="BY9" i="127"/>
  <c r="CK9" i="127"/>
  <c r="CW9" i="127"/>
  <c r="DI9" i="127"/>
  <c r="F9" i="127"/>
  <c r="R9" i="127"/>
  <c r="AD9" i="127"/>
  <c r="AP9" i="127"/>
  <c r="BB9" i="127"/>
  <c r="BN9" i="127"/>
  <c r="BZ9" i="127"/>
  <c r="CL9" i="127"/>
  <c r="CX9" i="127"/>
  <c r="DJ9" i="127"/>
  <c r="K9" i="127"/>
  <c r="W9" i="127"/>
  <c r="AI9" i="127"/>
  <c r="AU9" i="127"/>
  <c r="BG9" i="127"/>
  <c r="BS9" i="127"/>
  <c r="CE9" i="127"/>
  <c r="CQ9" i="127"/>
  <c r="DC9" i="127"/>
  <c r="DO9" i="127"/>
  <c r="G9" i="127"/>
  <c r="X9" i="127"/>
  <c r="AQ9" i="127"/>
  <c r="BH9" i="127"/>
  <c r="CA9" i="127"/>
  <c r="CR9" i="127"/>
  <c r="DK9" i="127"/>
  <c r="H9" i="127"/>
  <c r="Y9" i="127"/>
  <c r="AR9" i="127"/>
  <c r="BI9" i="127"/>
  <c r="CB9" i="127"/>
  <c r="CS9" i="127"/>
  <c r="DL9" i="127"/>
  <c r="S9" i="127"/>
  <c r="AJ9" i="127"/>
  <c r="BC9" i="127"/>
  <c r="BT9" i="127"/>
  <c r="CM9" i="127"/>
  <c r="DD9" i="127"/>
  <c r="T9" i="127"/>
  <c r="AK9" i="127"/>
  <c r="BD9" i="127"/>
  <c r="BU9" i="127"/>
  <c r="CN9" i="127"/>
  <c r="DE9" i="127"/>
  <c r="I9" i="127"/>
  <c r="AG9" i="127"/>
  <c r="BJ9" i="127"/>
  <c r="CH9" i="127"/>
  <c r="DM9" i="127"/>
  <c r="BP9" i="127"/>
  <c r="J9" i="127"/>
  <c r="AH9" i="127"/>
  <c r="BL9" i="127"/>
  <c r="CJ9" i="127"/>
  <c r="DN9" i="127"/>
  <c r="AN9" i="127"/>
  <c r="L9" i="127"/>
  <c r="AL9" i="127"/>
  <c r="BO9" i="127"/>
  <c r="CO9" i="127"/>
  <c r="DP9" i="127"/>
  <c r="M9" i="127"/>
  <c r="CP9" i="127"/>
  <c r="DQ9" i="127"/>
  <c r="Z9" i="127"/>
  <c r="AX9" i="127"/>
  <c r="CC9" i="127"/>
  <c r="DA9" i="127"/>
  <c r="N9" i="127"/>
  <c r="BE9" i="127"/>
  <c r="CZ9" i="127"/>
  <c r="V9" i="127"/>
  <c r="DH9" i="127"/>
  <c r="AB9" i="127"/>
  <c r="BX9" i="127"/>
  <c r="CD9" i="127"/>
  <c r="CF9" i="127"/>
  <c r="P9" i="127"/>
  <c r="BF9" i="127"/>
  <c r="DB9" i="127"/>
  <c r="U9" i="127"/>
  <c r="BQ9" i="127"/>
  <c r="DF9" i="127"/>
  <c r="BR9" i="127"/>
  <c r="BV9" i="127"/>
  <c r="DR9" i="127"/>
  <c r="AE9" i="127"/>
  <c r="AF9" i="127"/>
  <c r="AS9" i="127"/>
  <c r="AV9" i="127"/>
  <c r="AT9" i="127"/>
  <c r="CG9" i="127"/>
  <c r="AW9" i="127"/>
  <c r="AZ9" i="127"/>
  <c r="CT9" i="127"/>
  <c r="CV9" i="127"/>
  <c r="CY9" i="127"/>
  <c r="E33" i="87"/>
  <c r="E79" i="87" s="1"/>
  <c r="F35" i="87"/>
  <c r="E28" i="87"/>
  <c r="E29" i="87"/>
  <c r="HK8" i="127" l="1"/>
  <c r="HJ40" i="87" s="1"/>
  <c r="HJ155" i="87" s="1"/>
  <c r="II8" i="127"/>
  <c r="IH40" i="87" s="1"/>
  <c r="IH155" i="87" s="1"/>
  <c r="JQ8" i="127"/>
  <c r="JP40" i="87" s="1"/>
  <c r="JP155" i="87" s="1"/>
  <c r="IN8" i="127"/>
  <c r="IM40" i="87" s="1"/>
  <c r="IM155" i="87" s="1"/>
  <c r="HG8" i="127"/>
  <c r="HF40" i="87" s="1"/>
  <c r="HF155" i="87" s="1"/>
  <c r="KP8" i="127"/>
  <c r="KO40" i="87" s="1"/>
  <c r="KO155" i="87" s="1"/>
  <c r="IL8" i="127"/>
  <c r="IK40" i="87" s="1"/>
  <c r="IK155" i="87" s="1"/>
  <c r="DZ8" i="127"/>
  <c r="DY40" i="87" s="1"/>
  <c r="DY155" i="87" s="1"/>
  <c r="KH8" i="127"/>
  <c r="KG40" i="87" s="1"/>
  <c r="KG155" i="87" s="1"/>
  <c r="JK8" i="127"/>
  <c r="JJ40" i="87" s="1"/>
  <c r="JJ155" i="87" s="1"/>
  <c r="GD8" i="127"/>
  <c r="GC40" i="87" s="1"/>
  <c r="GC155" i="87" s="1"/>
  <c r="ET8" i="127"/>
  <c r="ES40" i="87" s="1"/>
  <c r="ES155" i="87" s="1"/>
  <c r="IK8" i="127"/>
  <c r="IJ40" i="87" s="1"/>
  <c r="IJ155" i="87" s="1"/>
  <c r="EA8" i="127"/>
  <c r="DZ40" i="87" s="1"/>
  <c r="DZ155" i="87" s="1"/>
  <c r="DV8" i="127"/>
  <c r="DU40" i="87" s="1"/>
  <c r="DU155" i="87" s="1"/>
  <c r="JT8" i="127"/>
  <c r="JS40" i="87" s="1"/>
  <c r="JS155" i="87" s="1"/>
  <c r="JU8" i="127"/>
  <c r="JT40" i="87" s="1"/>
  <c r="JT155" i="87" s="1"/>
  <c r="ES8" i="127"/>
  <c r="ER40" i="87" s="1"/>
  <c r="ER155" i="87" s="1"/>
  <c r="GC8" i="127"/>
  <c r="GB40" i="87" s="1"/>
  <c r="GB155" i="87" s="1"/>
  <c r="EX8" i="127"/>
  <c r="EW40" i="87" s="1"/>
  <c r="EW155" i="87" s="1"/>
  <c r="FS8" i="127"/>
  <c r="FR40" i="87" s="1"/>
  <c r="FR155" i="87" s="1"/>
  <c r="HO8" i="127"/>
  <c r="HN40" i="87" s="1"/>
  <c r="HN155" i="87" s="1"/>
  <c r="IC8" i="127"/>
  <c r="IB40" i="87" s="1"/>
  <c r="IB155" i="87" s="1"/>
  <c r="JI8" i="127"/>
  <c r="JH40" i="87" s="1"/>
  <c r="JH155" i="87" s="1"/>
  <c r="GG8" i="127"/>
  <c r="GF40" i="87" s="1"/>
  <c r="GF155" i="87" s="1"/>
  <c r="JZ8" i="127"/>
  <c r="JY40" i="87" s="1"/>
  <c r="JY155" i="87" s="1"/>
  <c r="EJ8" i="127"/>
  <c r="EI40" i="87" s="1"/>
  <c r="EI155" i="87" s="1"/>
  <c r="GQ8" i="127"/>
  <c r="GP40" i="87" s="1"/>
  <c r="GP155" i="87" s="1"/>
  <c r="FD8" i="127"/>
  <c r="FC40" i="87" s="1"/>
  <c r="FC155" i="87" s="1"/>
  <c r="GP8" i="127"/>
  <c r="GO40" i="87" s="1"/>
  <c r="GO155" i="87" s="1"/>
  <c r="EK8" i="127"/>
  <c r="EJ40" i="87" s="1"/>
  <c r="EJ155" i="87" s="1"/>
  <c r="IV8" i="127"/>
  <c r="IU40" i="87" s="1"/>
  <c r="IU155" i="87" s="1"/>
  <c r="IA8" i="127"/>
  <c r="HZ40" i="87" s="1"/>
  <c r="HZ155" i="87" s="1"/>
  <c r="IW8" i="127"/>
  <c r="IV40" i="87" s="1"/>
  <c r="IV155" i="87" s="1"/>
  <c r="DS8" i="127"/>
  <c r="DR40" i="87" s="1"/>
  <c r="DR155" i="87" s="1"/>
  <c r="FE8" i="127"/>
  <c r="FD40" i="87" s="1"/>
  <c r="FD155" i="87" s="1"/>
  <c r="EL8" i="127"/>
  <c r="EK40" i="87" s="1"/>
  <c r="EK155" i="87" s="1"/>
  <c r="EM8" i="127"/>
  <c r="EL40" i="87" s="1"/>
  <c r="EL155" i="87" s="1"/>
  <c r="EU8" i="127"/>
  <c r="ET40" i="87" s="1"/>
  <c r="ET155" i="87" s="1"/>
  <c r="EV8" i="127"/>
  <c r="EU40" i="87" s="1"/>
  <c r="EU155" i="87" s="1"/>
  <c r="GS8" i="127"/>
  <c r="GR40" i="87" s="1"/>
  <c r="GR155" i="87" s="1"/>
  <c r="JJ8" i="127"/>
  <c r="JI40" i="87" s="1"/>
  <c r="JI155" i="87" s="1"/>
  <c r="IH8" i="127"/>
  <c r="IG40" i="87" s="1"/>
  <c r="IG155" i="87" s="1"/>
  <c r="JR8" i="127"/>
  <c r="JQ40" i="87" s="1"/>
  <c r="JQ155" i="87" s="1"/>
  <c r="IU8" i="127"/>
  <c r="IT40" i="87" s="1"/>
  <c r="IT155" i="87" s="1"/>
  <c r="KE8" i="127"/>
  <c r="KD40" i="87" s="1"/>
  <c r="KD155" i="87" s="1"/>
  <c r="DX8" i="127"/>
  <c r="DW40" i="87" s="1"/>
  <c r="DW155" i="87" s="1"/>
  <c r="JG8" i="127"/>
  <c r="JF40" i="87" s="1"/>
  <c r="JF155" i="87" s="1"/>
  <c r="FN8" i="127"/>
  <c r="FM40" i="87" s="1"/>
  <c r="FM155" i="87" s="1"/>
  <c r="DU8" i="127"/>
  <c r="DT40" i="87" s="1"/>
  <c r="DT155" i="87" s="1"/>
  <c r="GX8" i="127"/>
  <c r="GW40" i="87" s="1"/>
  <c r="GW155" i="87" s="1"/>
  <c r="GA8" i="127"/>
  <c r="FZ40" i="87" s="1"/>
  <c r="FZ155" i="87" s="1"/>
  <c r="IT8" i="127"/>
  <c r="IS40" i="87" s="1"/>
  <c r="IS155" i="87" s="1"/>
  <c r="HW8" i="127"/>
  <c r="HV40" i="87" s="1"/>
  <c r="HV155" i="87" s="1"/>
  <c r="DT8" i="127"/>
  <c r="DS40" i="87" s="1"/>
  <c r="DS155" i="87" s="1"/>
  <c r="GM8" i="127"/>
  <c r="GL40" i="87" s="1"/>
  <c r="GL155" i="87" s="1"/>
  <c r="HV8" i="127"/>
  <c r="HU40" i="87" s="1"/>
  <c r="HU155" i="87" s="1"/>
  <c r="GL8" i="127"/>
  <c r="GK40" i="87" s="1"/>
  <c r="GK155" i="87" s="1"/>
  <c r="JS8" i="127"/>
  <c r="JR40" i="87" s="1"/>
  <c r="JR155" i="87" s="1"/>
  <c r="HJ8" i="127"/>
  <c r="HI40" i="87" s="1"/>
  <c r="HI155" i="87" s="1"/>
  <c r="FO8" i="127"/>
  <c r="FN40" i="87" s="1"/>
  <c r="FN155" i="87" s="1"/>
  <c r="FZ8" i="127"/>
  <c r="FY40" i="87" s="1"/>
  <c r="FY155" i="87" s="1"/>
  <c r="KD8" i="127"/>
  <c r="KC40" i="87" s="1"/>
  <c r="KC155" i="87" s="1"/>
  <c r="GK8" i="127"/>
  <c r="GJ40" i="87" s="1"/>
  <c r="GJ155" i="87" s="1"/>
  <c r="EB8" i="127"/>
  <c r="EA40" i="87" s="1"/>
  <c r="EA155" i="87" s="1"/>
  <c r="JH8" i="127"/>
  <c r="JG40" i="87" s="1"/>
  <c r="JG155" i="87" s="1"/>
  <c r="HI8" i="127"/>
  <c r="HH40" i="87" s="1"/>
  <c r="HH155" i="87" s="1"/>
  <c r="HY8" i="127"/>
  <c r="HX40" i="87" s="1"/>
  <c r="HX155" i="87" s="1"/>
  <c r="DY8" i="127"/>
  <c r="DX40" i="87" s="1"/>
  <c r="DX155" i="87" s="1"/>
  <c r="GO8" i="127"/>
  <c r="GN40" i="87" s="1"/>
  <c r="GN155" i="87" s="1"/>
  <c r="KC8" i="127"/>
  <c r="KB40" i="87" s="1"/>
  <c r="KB155" i="87" s="1"/>
  <c r="KO8" i="127"/>
  <c r="KN40" i="87" s="1"/>
  <c r="KN155" i="87" s="1"/>
  <c r="GY8" i="127"/>
  <c r="GX40" i="87" s="1"/>
  <c r="GX155" i="87" s="1"/>
  <c r="HX8" i="127"/>
  <c r="HW40" i="87" s="1"/>
  <c r="HW155" i="87" s="1"/>
  <c r="HU8" i="127"/>
  <c r="HT40" i="87" s="1"/>
  <c r="HT155" i="87" s="1"/>
  <c r="EN8" i="127"/>
  <c r="EM40" i="87" s="1"/>
  <c r="EM155" i="87" s="1"/>
  <c r="GW8" i="127"/>
  <c r="GV40" i="87" s="1"/>
  <c r="GV155" i="87" s="1"/>
  <c r="IS8" i="127"/>
  <c r="IR40" i="87" s="1"/>
  <c r="IR155" i="87" s="1"/>
  <c r="JE8" i="127"/>
  <c r="JD40" i="87" s="1"/>
  <c r="JD155" i="87" s="1"/>
  <c r="IG8" i="127"/>
  <c r="IF40" i="87" s="1"/>
  <c r="IF155" i="87" s="1"/>
  <c r="FY8" i="127"/>
  <c r="FX40" i="87" s="1"/>
  <c r="FX155" i="87" s="1"/>
  <c r="EO8" i="127"/>
  <c r="EN40" i="87" s="1"/>
  <c r="EN155" i="87" s="1"/>
  <c r="EC8" i="127"/>
  <c r="EB40" i="87" s="1"/>
  <c r="EB155" i="87" s="1"/>
  <c r="FM8" i="127"/>
  <c r="FL40" i="87" s="1"/>
  <c r="FL155" i="87" s="1"/>
  <c r="FC8" i="127"/>
  <c r="FB40" i="87" s="1"/>
  <c r="FB155" i="87" s="1"/>
  <c r="HT8" i="127"/>
  <c r="HS40" i="87" s="1"/>
  <c r="HS155" i="87" s="1"/>
  <c r="HH8" i="127"/>
  <c r="HG40" i="87" s="1"/>
  <c r="HG155" i="87" s="1"/>
  <c r="KL8" i="127"/>
  <c r="KK40" i="87" s="1"/>
  <c r="KK155" i="87" s="1"/>
  <c r="ID8" i="127"/>
  <c r="IC40" i="87" s="1"/>
  <c r="IC155" i="87" s="1"/>
  <c r="HE8" i="127"/>
  <c r="HD40" i="87" s="1"/>
  <c r="HD155" i="87" s="1"/>
  <c r="JP8" i="127"/>
  <c r="JO40" i="87" s="1"/>
  <c r="JO155" i="87" s="1"/>
  <c r="KA8" i="127"/>
  <c r="JZ40" i="87" s="1"/>
  <c r="JZ155" i="87" s="1"/>
  <c r="KN8" i="127"/>
  <c r="KM40" i="87" s="1"/>
  <c r="KM155" i="87" s="1"/>
  <c r="EQ8" i="127"/>
  <c r="EP40" i="87" s="1"/>
  <c r="EP155" i="87" s="1"/>
  <c r="JX8" i="127"/>
  <c r="JW40" i="87" s="1"/>
  <c r="JW155" i="87" s="1"/>
  <c r="IY8" i="127"/>
  <c r="IX40" i="87" s="1"/>
  <c r="IX155" i="87" s="1"/>
  <c r="IX8" i="127"/>
  <c r="IW40" i="87" s="1"/>
  <c r="IW155" i="87" s="1"/>
  <c r="JL8" i="127"/>
  <c r="JK40" i="87" s="1"/>
  <c r="JK155" i="87" s="1"/>
  <c r="GH8" i="127"/>
  <c r="GG40" i="87" s="1"/>
  <c r="GG155" i="87" s="1"/>
  <c r="IO8" i="127"/>
  <c r="IN40" i="87" s="1"/>
  <c r="IN155" i="87" s="1"/>
  <c r="FH8" i="127"/>
  <c r="FG40" i="87" s="1"/>
  <c r="FG155" i="87" s="1"/>
  <c r="IQ8" i="127"/>
  <c r="IP40" i="87" s="1"/>
  <c r="IP155" i="87" s="1"/>
  <c r="JY8" i="127"/>
  <c r="JX40" i="87" s="1"/>
  <c r="JX155" i="87" s="1"/>
  <c r="ED8" i="127"/>
  <c r="EC40" i="87" s="1"/>
  <c r="EC155" i="87" s="1"/>
  <c r="HB8" i="127"/>
  <c r="HA40" i="87" s="1"/>
  <c r="HA155" i="87" s="1"/>
  <c r="HC8" i="127"/>
  <c r="HB40" i="87" s="1"/>
  <c r="HB155" i="87" s="1"/>
  <c r="HD8" i="127"/>
  <c r="HC40" i="87" s="1"/>
  <c r="HC155" i="87" s="1"/>
  <c r="HR8" i="127"/>
  <c r="HQ40" i="87" s="1"/>
  <c r="HQ155" i="87" s="1"/>
  <c r="GB8" i="127"/>
  <c r="GA40" i="87" s="1"/>
  <c r="GA155" i="87" s="1"/>
  <c r="KM8" i="127"/>
  <c r="KL40" i="87" s="1"/>
  <c r="KL155" i="87" s="1"/>
  <c r="EI8" i="127"/>
  <c r="EH40" i="87" s="1"/>
  <c r="EH155" i="87" s="1"/>
  <c r="GN8" i="127"/>
  <c r="GM40" i="87" s="1"/>
  <c r="GM155" i="87" s="1"/>
  <c r="IF8" i="127"/>
  <c r="IE40" i="87" s="1"/>
  <c r="IE155" i="87" s="1"/>
  <c r="FX8" i="127"/>
  <c r="FW40" i="87" s="1"/>
  <c r="FW155" i="87" s="1"/>
  <c r="JD8" i="127"/>
  <c r="JC40" i="87" s="1"/>
  <c r="JC155" i="87" s="1"/>
  <c r="FV8" i="127"/>
  <c r="FU40" i="87" s="1"/>
  <c r="FU155" i="87" s="1"/>
  <c r="ER8" i="127"/>
  <c r="EQ40" i="87" s="1"/>
  <c r="EQ155" i="87" s="1"/>
  <c r="FI8" i="127"/>
  <c r="FH40" i="87" s="1"/>
  <c r="FH155" i="87" s="1"/>
  <c r="JO8" i="127"/>
  <c r="JN40" i="87" s="1"/>
  <c r="JN155" i="87" s="1"/>
  <c r="GF8" i="127"/>
  <c r="GE40" i="87" s="1"/>
  <c r="GE155" i="87" s="1"/>
  <c r="EY8" i="127"/>
  <c r="EX40" i="87" s="1"/>
  <c r="EX155" i="87" s="1"/>
  <c r="IZ8" i="127"/>
  <c r="IY40" i="87" s="1"/>
  <c r="IY155" i="87" s="1"/>
  <c r="JA8" i="127"/>
  <c r="IZ40" i="87" s="1"/>
  <c r="IZ155" i="87" s="1"/>
  <c r="JW8" i="127"/>
  <c r="JV40" i="87" s="1"/>
  <c r="JV155" i="87" s="1"/>
  <c r="FG8" i="127"/>
  <c r="FF40" i="87" s="1"/>
  <c r="FF155" i="87" s="1"/>
  <c r="JM8" i="127"/>
  <c r="JL40" i="87" s="1"/>
  <c r="JL155" i="87" s="1"/>
  <c r="HP8" i="127"/>
  <c r="HO40" i="87" s="1"/>
  <c r="HO155" i="87" s="1"/>
  <c r="JB8" i="127"/>
  <c r="JA40" i="87" s="1"/>
  <c r="JA155" i="87" s="1"/>
  <c r="HM8" i="127"/>
  <c r="HL40" i="87" s="1"/>
  <c r="HL155" i="87" s="1"/>
  <c r="EE8" i="127"/>
  <c r="ED40" i="87" s="1"/>
  <c r="ED155" i="87" s="1"/>
  <c r="EP8" i="127"/>
  <c r="EO40" i="87" s="1"/>
  <c r="EO155" i="87" s="1"/>
  <c r="DW8" i="127"/>
  <c r="DV40" i="87" s="1"/>
  <c r="DV155" i="87" s="1"/>
  <c r="IE8" i="127"/>
  <c r="ID40" i="87" s="1"/>
  <c r="ID155" i="87" s="1"/>
  <c r="JN8" i="127"/>
  <c r="JM40" i="87" s="1"/>
  <c r="JM155" i="87" s="1"/>
  <c r="FQ8" i="127"/>
  <c r="FP40" i="87" s="1"/>
  <c r="FP155" i="87" s="1"/>
  <c r="HA8" i="127"/>
  <c r="GZ40" i="87" s="1"/>
  <c r="GZ155" i="87" s="1"/>
  <c r="GT8" i="127"/>
  <c r="GS40" i="87" s="1"/>
  <c r="GS155" i="87" s="1"/>
  <c r="IJ8" i="127"/>
  <c r="II40" i="87" s="1"/>
  <c r="II155" i="87" s="1"/>
  <c r="IM8" i="127"/>
  <c r="IL40" i="87" s="1"/>
  <c r="IL155" i="87" s="1"/>
  <c r="FW8" i="127"/>
  <c r="FV40" i="87" s="1"/>
  <c r="FV155" i="87" s="1"/>
  <c r="EH8" i="127"/>
  <c r="EG40" i="87" s="1"/>
  <c r="EG155" i="87" s="1"/>
  <c r="GV8" i="127"/>
  <c r="GU40" i="87" s="1"/>
  <c r="GU155" i="87" s="1"/>
  <c r="FR8" i="127"/>
  <c r="FQ40" i="87" s="1"/>
  <c r="FQ155" i="87" s="1"/>
  <c r="FJ8" i="127"/>
  <c r="FI40" i="87" s="1"/>
  <c r="FI155" i="87" s="1"/>
  <c r="HF8" i="127"/>
  <c r="HE40" i="87" s="1"/>
  <c r="HE155" i="87" s="1"/>
  <c r="FL8" i="127"/>
  <c r="FK40" i="87" s="1"/>
  <c r="FK155" i="87" s="1"/>
  <c r="KJ8" i="127"/>
  <c r="KI40" i="87" s="1"/>
  <c r="KI155" i="87" s="1"/>
  <c r="IP8" i="127"/>
  <c r="IO40" i="87" s="1"/>
  <c r="IO155" i="87" s="1"/>
  <c r="HN8" i="127"/>
  <c r="HM40" i="87" s="1"/>
  <c r="HM155" i="87" s="1"/>
  <c r="GJ8" i="127"/>
  <c r="GI40" i="87" s="1"/>
  <c r="GI155" i="87" s="1"/>
  <c r="EW8" i="127"/>
  <c r="EV40" i="87" s="1"/>
  <c r="EV155" i="87" s="1"/>
  <c r="KG8" i="127"/>
  <c r="KF40" i="87" s="1"/>
  <c r="KF155" i="87" s="1"/>
  <c r="HS8" i="127"/>
  <c r="HR40" i="87" s="1"/>
  <c r="HR155" i="87" s="1"/>
  <c r="JC8" i="127"/>
  <c r="JB40" i="87" s="1"/>
  <c r="JB155" i="87" s="1"/>
  <c r="KK8" i="127"/>
  <c r="KJ40" i="87" s="1"/>
  <c r="KJ155" i="87" s="1"/>
  <c r="EF8" i="127"/>
  <c r="EE40" i="87" s="1"/>
  <c r="EE155" i="87" s="1"/>
  <c r="GE8" i="127"/>
  <c r="GD40" i="87" s="1"/>
  <c r="GD155" i="87" s="1"/>
  <c r="FP8" i="127"/>
  <c r="FO40" i="87" s="1"/>
  <c r="FO155" i="87" s="1"/>
  <c r="GR8" i="127"/>
  <c r="GQ40" i="87" s="1"/>
  <c r="GQ155" i="87" s="1"/>
  <c r="GZ8" i="127"/>
  <c r="GY40" i="87" s="1"/>
  <c r="GY155" i="87" s="1"/>
  <c r="JV8" i="127"/>
  <c r="JU40" i="87" s="1"/>
  <c r="JU155" i="87" s="1"/>
  <c r="HZ8" i="127"/>
  <c r="HY40" i="87" s="1"/>
  <c r="HY155" i="87" s="1"/>
  <c r="DX34" i="87"/>
  <c r="O13" i="127"/>
  <c r="AA13" i="127"/>
  <c r="AM13" i="127"/>
  <c r="AY13" i="127"/>
  <c r="BK13" i="127"/>
  <c r="BW13" i="127"/>
  <c r="CI13" i="127"/>
  <c r="CU13" i="127"/>
  <c r="DG13" i="127"/>
  <c r="Q13" i="127"/>
  <c r="AC13" i="127"/>
  <c r="AO13" i="127"/>
  <c r="BA13" i="127"/>
  <c r="BM13" i="127"/>
  <c r="BY13" i="127"/>
  <c r="CK13" i="127"/>
  <c r="CW13" i="127"/>
  <c r="DI13" i="127"/>
  <c r="R13" i="127"/>
  <c r="AD13" i="127"/>
  <c r="AP13" i="127"/>
  <c r="BB13" i="127"/>
  <c r="BN13" i="127"/>
  <c r="BZ13" i="127"/>
  <c r="CL13" i="127"/>
  <c r="CX13" i="127"/>
  <c r="DJ13" i="127"/>
  <c r="K13" i="127"/>
  <c r="Z13" i="127"/>
  <c r="AR13" i="127"/>
  <c r="BG13" i="127"/>
  <c r="BV13" i="127"/>
  <c r="CN13" i="127"/>
  <c r="DC13" i="127"/>
  <c r="DR13" i="127"/>
  <c r="L13" i="127"/>
  <c r="AB13" i="127"/>
  <c r="AS13" i="127"/>
  <c r="BH13" i="127"/>
  <c r="BX13" i="127"/>
  <c r="CO13" i="127"/>
  <c r="DD13" i="127"/>
  <c r="G13" i="127"/>
  <c r="V13" i="127"/>
  <c r="AK13" i="127"/>
  <c r="BC13" i="127"/>
  <c r="BR13" i="127"/>
  <c r="CG13" i="127"/>
  <c r="CY13" i="127"/>
  <c r="DN13" i="127"/>
  <c r="H13" i="127"/>
  <c r="W13" i="127"/>
  <c r="AL13" i="127"/>
  <c r="BD13" i="127"/>
  <c r="BS13" i="127"/>
  <c r="CH13" i="127"/>
  <c r="CZ13" i="127"/>
  <c r="DO13" i="127"/>
  <c r="AF13" i="127"/>
  <c r="AZ13" i="127"/>
  <c r="CB13" i="127"/>
  <c r="CV13" i="127"/>
  <c r="M13" i="127"/>
  <c r="BI13" i="127"/>
  <c r="DE13" i="127"/>
  <c r="I13" i="127"/>
  <c r="AG13" i="127"/>
  <c r="BE13" i="127"/>
  <c r="CC13" i="127"/>
  <c r="DA13" i="127"/>
  <c r="AI13" i="127"/>
  <c r="CE13" i="127"/>
  <c r="J13" i="127"/>
  <c r="AH13" i="127"/>
  <c r="BF13" i="127"/>
  <c r="CD13" i="127"/>
  <c r="DB13" i="127"/>
  <c r="U13" i="127"/>
  <c r="AU13" i="127"/>
  <c r="BQ13" i="127"/>
  <c r="CQ13" i="127"/>
  <c r="DM13" i="127"/>
  <c r="S13" i="127"/>
  <c r="BJ13" i="127"/>
  <c r="CS13" i="127"/>
  <c r="BP13" i="127"/>
  <c r="DH13" i="127"/>
  <c r="DK13" i="127"/>
  <c r="DL13" i="127"/>
  <c r="T13" i="127"/>
  <c r="BL13" i="127"/>
  <c r="CT13" i="127"/>
  <c r="X13" i="127"/>
  <c r="BO13" i="127"/>
  <c r="DF13" i="127"/>
  <c r="Y13" i="127"/>
  <c r="AE13" i="127"/>
  <c r="BT13" i="127"/>
  <c r="AJ13" i="127"/>
  <c r="BU13" i="127"/>
  <c r="AN13" i="127"/>
  <c r="CA13" i="127"/>
  <c r="DP13" i="127"/>
  <c r="AQ13" i="127"/>
  <c r="CF13" i="127"/>
  <c r="DQ13" i="127"/>
  <c r="AT13" i="127"/>
  <c r="CJ13" i="127"/>
  <c r="N13" i="127"/>
  <c r="P13" i="127"/>
  <c r="AV13" i="127"/>
  <c r="CP13" i="127"/>
  <c r="AW13" i="127"/>
  <c r="AX13" i="127"/>
  <c r="CM13" i="127"/>
  <c r="CR13" i="127"/>
  <c r="G35" i="87"/>
  <c r="F29" i="87"/>
  <c r="F28" i="87"/>
  <c r="F33" i="87"/>
  <c r="F79" i="87" s="1"/>
  <c r="C11" i="96"/>
  <c r="DY34" i="87" l="1"/>
  <c r="H35" i="87"/>
  <c r="G28" i="87"/>
  <c r="G29" i="87"/>
  <c r="G33" i="87"/>
  <c r="G79" i="87" s="1"/>
  <c r="B99" i="87"/>
  <c r="DZ34" i="87" l="1"/>
  <c r="I35" i="87"/>
  <c r="H28" i="87"/>
  <c r="H29" i="87"/>
  <c r="H33" i="87"/>
  <c r="H79" i="87" s="1"/>
  <c r="B43" i="87"/>
  <c r="C120" i="87"/>
  <c r="AK119" i="87"/>
  <c r="AW119" i="87" s="1"/>
  <c r="BI119" i="87" s="1"/>
  <c r="BU119" i="87" s="1"/>
  <c r="CG119" i="87" s="1"/>
  <c r="CS119" i="87" s="1"/>
  <c r="DE119" i="87" s="1"/>
  <c r="DQ119" i="87" s="1"/>
  <c r="EC119" i="87" s="1"/>
  <c r="EO119" i="87" s="1"/>
  <c r="FA119" i="87" s="1"/>
  <c r="FM119" i="87" s="1"/>
  <c r="FY119" i="87" s="1"/>
  <c r="GK119" i="87" s="1"/>
  <c r="GW119" i="87" s="1"/>
  <c r="HI119" i="87" s="1"/>
  <c r="HU119" i="87" s="1"/>
  <c r="IG119" i="87" s="1"/>
  <c r="IS119" i="87" s="1"/>
  <c r="JE119" i="87" s="1"/>
  <c r="JQ119" i="87" s="1"/>
  <c r="KC119" i="87" s="1"/>
  <c r="KO119" i="87" s="1"/>
  <c r="AJ119" i="87"/>
  <c r="AV119" i="87" s="1"/>
  <c r="BH119" i="87" s="1"/>
  <c r="BT119" i="87" s="1"/>
  <c r="CF119" i="87" s="1"/>
  <c r="CR119" i="87" s="1"/>
  <c r="DD119" i="87" s="1"/>
  <c r="DP119" i="87" s="1"/>
  <c r="EB119" i="87" s="1"/>
  <c r="EN119" i="87" s="1"/>
  <c r="EZ119" i="87" s="1"/>
  <c r="FL119" i="87" s="1"/>
  <c r="FX119" i="87" s="1"/>
  <c r="GJ119" i="87" s="1"/>
  <c r="GV119" i="87" s="1"/>
  <c r="HH119" i="87" s="1"/>
  <c r="HT119" i="87" s="1"/>
  <c r="IF119" i="87" s="1"/>
  <c r="IR119" i="87" s="1"/>
  <c r="JD119" i="87" s="1"/>
  <c r="JP119" i="87" s="1"/>
  <c r="KB119" i="87" s="1"/>
  <c r="KN119" i="87" s="1"/>
  <c r="AI119" i="87"/>
  <c r="AU119" i="87" s="1"/>
  <c r="BG119" i="87" s="1"/>
  <c r="BS119" i="87" s="1"/>
  <c r="CE119" i="87" s="1"/>
  <c r="CQ119" i="87" s="1"/>
  <c r="DC119" i="87" s="1"/>
  <c r="DO119" i="87" s="1"/>
  <c r="EA119" i="87" s="1"/>
  <c r="EM119" i="87" s="1"/>
  <c r="EY119" i="87" s="1"/>
  <c r="FK119" i="87" s="1"/>
  <c r="FW119" i="87" s="1"/>
  <c r="GI119" i="87" s="1"/>
  <c r="GU119" i="87" s="1"/>
  <c r="HG119" i="87" s="1"/>
  <c r="HS119" i="87" s="1"/>
  <c r="IE119" i="87" s="1"/>
  <c r="IQ119" i="87" s="1"/>
  <c r="JC119" i="87" s="1"/>
  <c r="JO119" i="87" s="1"/>
  <c r="KA119" i="87" s="1"/>
  <c r="KM119" i="87" s="1"/>
  <c r="AH119" i="87"/>
  <c r="AT119" i="87" s="1"/>
  <c r="BF119" i="87" s="1"/>
  <c r="BR119" i="87" s="1"/>
  <c r="CD119" i="87" s="1"/>
  <c r="CP119" i="87" s="1"/>
  <c r="DB119" i="87" s="1"/>
  <c r="DN119" i="87" s="1"/>
  <c r="DZ119" i="87" s="1"/>
  <c r="EL119" i="87" s="1"/>
  <c r="EX119" i="87" s="1"/>
  <c r="FJ119" i="87" s="1"/>
  <c r="FV119" i="87" s="1"/>
  <c r="GH119" i="87" s="1"/>
  <c r="GT119" i="87" s="1"/>
  <c r="HF119" i="87" s="1"/>
  <c r="HR119" i="87" s="1"/>
  <c r="ID119" i="87" s="1"/>
  <c r="IP119" i="87" s="1"/>
  <c r="JB119" i="87" s="1"/>
  <c r="JN119" i="87" s="1"/>
  <c r="JZ119" i="87" s="1"/>
  <c r="KL119" i="87" s="1"/>
  <c r="AG119" i="87"/>
  <c r="AS119" i="87" s="1"/>
  <c r="BE119" i="87" s="1"/>
  <c r="BQ119" i="87" s="1"/>
  <c r="CC119" i="87" s="1"/>
  <c r="CO119" i="87" s="1"/>
  <c r="DA119" i="87" s="1"/>
  <c r="DM119" i="87" s="1"/>
  <c r="DY119" i="87" s="1"/>
  <c r="EK119" i="87" s="1"/>
  <c r="EW119" i="87" s="1"/>
  <c r="FI119" i="87" s="1"/>
  <c r="FU119" i="87" s="1"/>
  <c r="GG119" i="87" s="1"/>
  <c r="GS119" i="87" s="1"/>
  <c r="HE119" i="87" s="1"/>
  <c r="HQ119" i="87" s="1"/>
  <c r="IC119" i="87" s="1"/>
  <c r="IO119" i="87" s="1"/>
  <c r="JA119" i="87" s="1"/>
  <c r="JM119" i="87" s="1"/>
  <c r="JY119" i="87" s="1"/>
  <c r="KK119" i="87" s="1"/>
  <c r="AF119" i="87"/>
  <c r="AR119" i="87" s="1"/>
  <c r="BD119" i="87" s="1"/>
  <c r="BP119" i="87" s="1"/>
  <c r="CB119" i="87" s="1"/>
  <c r="CN119" i="87" s="1"/>
  <c r="CZ119" i="87" s="1"/>
  <c r="DL119" i="87" s="1"/>
  <c r="DX119" i="87" s="1"/>
  <c r="EJ119" i="87" s="1"/>
  <c r="EV119" i="87" s="1"/>
  <c r="FH119" i="87" s="1"/>
  <c r="FT119" i="87" s="1"/>
  <c r="GF119" i="87" s="1"/>
  <c r="GR119" i="87" s="1"/>
  <c r="HD119" i="87" s="1"/>
  <c r="HP119" i="87" s="1"/>
  <c r="IB119" i="87" s="1"/>
  <c r="IN119" i="87" s="1"/>
  <c r="IZ119" i="87" s="1"/>
  <c r="JL119" i="87" s="1"/>
  <c r="JX119" i="87" s="1"/>
  <c r="KJ119" i="87" s="1"/>
  <c r="AE119" i="87"/>
  <c r="AQ119" i="87" s="1"/>
  <c r="BC119" i="87" s="1"/>
  <c r="BO119" i="87" s="1"/>
  <c r="CA119" i="87" s="1"/>
  <c r="CM119" i="87" s="1"/>
  <c r="CY119" i="87" s="1"/>
  <c r="DK119" i="87" s="1"/>
  <c r="DW119" i="87" s="1"/>
  <c r="EI119" i="87" s="1"/>
  <c r="EU119" i="87" s="1"/>
  <c r="FG119" i="87" s="1"/>
  <c r="FS119" i="87" s="1"/>
  <c r="GE119" i="87" s="1"/>
  <c r="GQ119" i="87" s="1"/>
  <c r="HC119" i="87" s="1"/>
  <c r="HO119" i="87" s="1"/>
  <c r="IA119" i="87" s="1"/>
  <c r="IM119" i="87" s="1"/>
  <c r="IY119" i="87" s="1"/>
  <c r="JK119" i="87" s="1"/>
  <c r="JW119" i="87" s="1"/>
  <c r="KI119" i="87" s="1"/>
  <c r="AD119" i="87"/>
  <c r="AP119" i="87" s="1"/>
  <c r="BB119" i="87" s="1"/>
  <c r="BN119" i="87" s="1"/>
  <c r="BZ119" i="87" s="1"/>
  <c r="CL119" i="87" s="1"/>
  <c r="CX119" i="87" s="1"/>
  <c r="DJ119" i="87" s="1"/>
  <c r="DV119" i="87" s="1"/>
  <c r="EH119" i="87" s="1"/>
  <c r="ET119" i="87" s="1"/>
  <c r="FF119" i="87" s="1"/>
  <c r="FR119" i="87" s="1"/>
  <c r="GD119" i="87" s="1"/>
  <c r="GP119" i="87" s="1"/>
  <c r="HB119" i="87" s="1"/>
  <c r="HN119" i="87" s="1"/>
  <c r="HZ119" i="87" s="1"/>
  <c r="IL119" i="87" s="1"/>
  <c r="IX119" i="87" s="1"/>
  <c r="JJ119" i="87" s="1"/>
  <c r="JV119" i="87" s="1"/>
  <c r="KH119" i="87" s="1"/>
  <c r="AC119" i="87"/>
  <c r="AO119" i="87" s="1"/>
  <c r="BA119" i="87" s="1"/>
  <c r="BM119" i="87" s="1"/>
  <c r="BY119" i="87" s="1"/>
  <c r="CK119" i="87" s="1"/>
  <c r="CW119" i="87" s="1"/>
  <c r="DI119" i="87" s="1"/>
  <c r="DU119" i="87" s="1"/>
  <c r="EG119" i="87" s="1"/>
  <c r="ES119" i="87" s="1"/>
  <c r="FE119" i="87" s="1"/>
  <c r="FQ119" i="87" s="1"/>
  <c r="GC119" i="87" s="1"/>
  <c r="GO119" i="87" s="1"/>
  <c r="HA119" i="87" s="1"/>
  <c r="HM119" i="87" s="1"/>
  <c r="HY119" i="87" s="1"/>
  <c r="IK119" i="87" s="1"/>
  <c r="IW119" i="87" s="1"/>
  <c r="JI119" i="87" s="1"/>
  <c r="JU119" i="87" s="1"/>
  <c r="KG119" i="87" s="1"/>
  <c r="AB119" i="87"/>
  <c r="AN119" i="87" s="1"/>
  <c r="AZ119" i="87" s="1"/>
  <c r="BL119" i="87" s="1"/>
  <c r="BX119" i="87" s="1"/>
  <c r="CJ119" i="87" s="1"/>
  <c r="CV119" i="87" s="1"/>
  <c r="DH119" i="87" s="1"/>
  <c r="DT119" i="87" s="1"/>
  <c r="EF119" i="87" s="1"/>
  <c r="ER119" i="87" s="1"/>
  <c r="FD119" i="87" s="1"/>
  <c r="FP119" i="87" s="1"/>
  <c r="GB119" i="87" s="1"/>
  <c r="GN119" i="87" s="1"/>
  <c r="GZ119" i="87" s="1"/>
  <c r="HL119" i="87" s="1"/>
  <c r="HX119" i="87" s="1"/>
  <c r="IJ119" i="87" s="1"/>
  <c r="IV119" i="87" s="1"/>
  <c r="JH119" i="87" s="1"/>
  <c r="JT119" i="87" s="1"/>
  <c r="KF119" i="87" s="1"/>
  <c r="AA119" i="87"/>
  <c r="AM119" i="87" s="1"/>
  <c r="AY119" i="87" s="1"/>
  <c r="BK119" i="87" s="1"/>
  <c r="BW119" i="87" s="1"/>
  <c r="CI119" i="87" s="1"/>
  <c r="CU119" i="87" s="1"/>
  <c r="DG119" i="87" s="1"/>
  <c r="DS119" i="87" s="1"/>
  <c r="EE119" i="87" s="1"/>
  <c r="EQ119" i="87" s="1"/>
  <c r="FC119" i="87" s="1"/>
  <c r="FO119" i="87" s="1"/>
  <c r="GA119" i="87" s="1"/>
  <c r="GM119" i="87" s="1"/>
  <c r="GY119" i="87" s="1"/>
  <c r="HK119" i="87" s="1"/>
  <c r="HW119" i="87" s="1"/>
  <c r="II119" i="87" s="1"/>
  <c r="IU119" i="87" s="1"/>
  <c r="JG119" i="87" s="1"/>
  <c r="JS119" i="87" s="1"/>
  <c r="KE119" i="87" s="1"/>
  <c r="Z119" i="87"/>
  <c r="AL119" i="87" s="1"/>
  <c r="AX119" i="87" s="1"/>
  <c r="BJ119" i="87" s="1"/>
  <c r="BV119" i="87" s="1"/>
  <c r="CH119" i="87" s="1"/>
  <c r="CT119" i="87" s="1"/>
  <c r="DF119" i="87" s="1"/>
  <c r="DR119" i="87" s="1"/>
  <c r="ED119" i="87" s="1"/>
  <c r="EP119" i="87" s="1"/>
  <c r="FB119" i="87" s="1"/>
  <c r="FN119" i="87" s="1"/>
  <c r="FZ119" i="87" s="1"/>
  <c r="GL119" i="87" s="1"/>
  <c r="GX119" i="87" s="1"/>
  <c r="HJ119" i="87" s="1"/>
  <c r="HV119" i="87" s="1"/>
  <c r="IH119" i="87" s="1"/>
  <c r="IT119" i="87" s="1"/>
  <c r="JF119" i="87" s="1"/>
  <c r="JR119" i="87" s="1"/>
  <c r="KD119" i="87" s="1"/>
  <c r="EA34" i="87" l="1"/>
  <c r="J35" i="87"/>
  <c r="I29" i="87"/>
  <c r="I28" i="87"/>
  <c r="I33" i="87"/>
  <c r="I79" i="87" s="1"/>
  <c r="D120" i="87"/>
  <c r="E120" i="87" s="1"/>
  <c r="B125" i="87"/>
  <c r="EB34" i="87" l="1"/>
  <c r="O14" i="127"/>
  <c r="AA14" i="127"/>
  <c r="AM14" i="127"/>
  <c r="AY14" i="127"/>
  <c r="BK14" i="127"/>
  <c r="BW14" i="127"/>
  <c r="CI14" i="127"/>
  <c r="CU14" i="127"/>
  <c r="DG14" i="127"/>
  <c r="Q14" i="127"/>
  <c r="AC14" i="127"/>
  <c r="AO14" i="127"/>
  <c r="BA14" i="127"/>
  <c r="BM14" i="127"/>
  <c r="BY14" i="127"/>
  <c r="CK14" i="127"/>
  <c r="CW14" i="127"/>
  <c r="DI14" i="127"/>
  <c r="R14" i="127"/>
  <c r="AD14" i="127"/>
  <c r="AP14" i="127"/>
  <c r="BB14" i="127"/>
  <c r="BN14" i="127"/>
  <c r="BZ14" i="127"/>
  <c r="CL14" i="127"/>
  <c r="CX14" i="127"/>
  <c r="DJ14" i="127"/>
  <c r="N14" i="127"/>
  <c r="AF14" i="127"/>
  <c r="AU14" i="127"/>
  <c r="BJ14" i="127"/>
  <c r="CB14" i="127"/>
  <c r="CQ14" i="127"/>
  <c r="DF14" i="127"/>
  <c r="P14" i="127"/>
  <c r="AG14" i="127"/>
  <c r="AV14" i="127"/>
  <c r="BL14" i="127"/>
  <c r="CC14" i="127"/>
  <c r="CR14" i="127"/>
  <c r="DH14" i="127"/>
  <c r="J14" i="127"/>
  <c r="Y14" i="127"/>
  <c r="AQ14" i="127"/>
  <c r="BF14" i="127"/>
  <c r="BU14" i="127"/>
  <c r="CM14" i="127"/>
  <c r="DB14" i="127"/>
  <c r="DQ14" i="127"/>
  <c r="K14" i="127"/>
  <c r="Z14" i="127"/>
  <c r="AR14" i="127"/>
  <c r="BG14" i="127"/>
  <c r="BV14" i="127"/>
  <c r="CN14" i="127"/>
  <c r="DC14" i="127"/>
  <c r="DR14" i="127"/>
  <c r="W14" i="127"/>
  <c r="AW14" i="127"/>
  <c r="BS14" i="127"/>
  <c r="CS14" i="127"/>
  <c r="DO14" i="127"/>
  <c r="AE14" i="127"/>
  <c r="CY14" i="127"/>
  <c r="X14" i="127"/>
  <c r="AX14" i="127"/>
  <c r="BT14" i="127"/>
  <c r="CT14" i="127"/>
  <c r="DP14" i="127"/>
  <c r="CA14" i="127"/>
  <c r="AB14" i="127"/>
  <c r="AZ14" i="127"/>
  <c r="BX14" i="127"/>
  <c r="CV14" i="127"/>
  <c r="S14" i="127"/>
  <c r="AL14" i="127"/>
  <c r="BO14" i="127"/>
  <c r="CH14" i="127"/>
  <c r="DK14" i="127"/>
  <c r="AN14" i="127"/>
  <c r="CE14" i="127"/>
  <c r="DN14" i="127"/>
  <c r="L14" i="127"/>
  <c r="BC14" i="127"/>
  <c r="CP14" i="127"/>
  <c r="H14" i="127"/>
  <c r="AS14" i="127"/>
  <c r="CF14" i="127"/>
  <c r="I14" i="127"/>
  <c r="AT14" i="127"/>
  <c r="CG14" i="127"/>
  <c r="CJ14" i="127"/>
  <c r="M14" i="127"/>
  <c r="BD14" i="127"/>
  <c r="CO14" i="127"/>
  <c r="T14" i="127"/>
  <c r="BE14" i="127"/>
  <c r="U14" i="127"/>
  <c r="BH14" i="127"/>
  <c r="CZ14" i="127"/>
  <c r="V14" i="127"/>
  <c r="BI14" i="127"/>
  <c r="DA14" i="127"/>
  <c r="AH14" i="127"/>
  <c r="BP14" i="127"/>
  <c r="DD14" i="127"/>
  <c r="AI14" i="127"/>
  <c r="AJ14" i="127"/>
  <c r="CD14" i="127"/>
  <c r="DL14" i="127"/>
  <c r="DM14" i="127"/>
  <c r="AK14" i="127"/>
  <c r="BQ14" i="127"/>
  <c r="BR14" i="127"/>
  <c r="DE14" i="127"/>
  <c r="K35" i="87"/>
  <c r="J29" i="87"/>
  <c r="J28" i="87"/>
  <c r="J33" i="87"/>
  <c r="J79" i="87" s="1"/>
  <c r="F120" i="87"/>
  <c r="EC34" i="87" l="1"/>
  <c r="O15" i="127"/>
  <c r="AA15" i="127"/>
  <c r="AM15" i="127"/>
  <c r="AY15" i="127"/>
  <c r="BK15" i="127"/>
  <c r="BW15" i="127"/>
  <c r="CI15" i="127"/>
  <c r="CU15" i="127"/>
  <c r="DG15" i="127"/>
  <c r="Q15" i="127"/>
  <c r="AC15" i="127"/>
  <c r="AO15" i="127"/>
  <c r="BA15" i="127"/>
  <c r="BM15" i="127"/>
  <c r="BY15" i="127"/>
  <c r="CK15" i="127"/>
  <c r="CW15" i="127"/>
  <c r="DI15" i="127"/>
  <c r="R15" i="127"/>
  <c r="AD15" i="127"/>
  <c r="AP15" i="127"/>
  <c r="BB15" i="127"/>
  <c r="BN15" i="127"/>
  <c r="BZ15" i="127"/>
  <c r="CL15" i="127"/>
  <c r="CX15" i="127"/>
  <c r="DJ15" i="127"/>
  <c r="T15" i="127"/>
  <c r="AI15" i="127"/>
  <c r="AX15" i="127"/>
  <c r="BP15" i="127"/>
  <c r="CE15" i="127"/>
  <c r="CT15" i="127"/>
  <c r="DL15" i="127"/>
  <c r="U15" i="127"/>
  <c r="AJ15" i="127"/>
  <c r="AZ15" i="127"/>
  <c r="BQ15" i="127"/>
  <c r="CF15" i="127"/>
  <c r="CV15" i="127"/>
  <c r="DM15" i="127"/>
  <c r="M15" i="127"/>
  <c r="AE15" i="127"/>
  <c r="AT15" i="127"/>
  <c r="BI15" i="127"/>
  <c r="CA15" i="127"/>
  <c r="CP15" i="127"/>
  <c r="DE15" i="127"/>
  <c r="N15" i="127"/>
  <c r="AF15" i="127"/>
  <c r="AU15" i="127"/>
  <c r="BJ15" i="127"/>
  <c r="CB15" i="127"/>
  <c r="CQ15" i="127"/>
  <c r="DF15" i="127"/>
  <c r="P15" i="127"/>
  <c r="AN15" i="127"/>
  <c r="BL15" i="127"/>
  <c r="CJ15" i="127"/>
  <c r="DH15" i="127"/>
  <c r="W15" i="127"/>
  <c r="BS15" i="127"/>
  <c r="DO15" i="127"/>
  <c r="S15" i="127"/>
  <c r="AQ15" i="127"/>
  <c r="BO15" i="127"/>
  <c r="CM15" i="127"/>
  <c r="DK15" i="127"/>
  <c r="AS15" i="127"/>
  <c r="CO15" i="127"/>
  <c r="V15" i="127"/>
  <c r="AR15" i="127"/>
  <c r="BR15" i="127"/>
  <c r="CN15" i="127"/>
  <c r="DN15" i="127"/>
  <c r="I15" i="127"/>
  <c r="AG15" i="127"/>
  <c r="BE15" i="127"/>
  <c r="CC15" i="127"/>
  <c r="DA15" i="127"/>
  <c r="Z15" i="127"/>
  <c r="BT15" i="127"/>
  <c r="DC15" i="127"/>
  <c r="AK15" i="127"/>
  <c r="BX15" i="127"/>
  <c r="DQ15" i="127"/>
  <c r="CR15" i="127"/>
  <c r="AB15" i="127"/>
  <c r="BU15" i="127"/>
  <c r="DD15" i="127"/>
  <c r="AV15" i="127"/>
  <c r="AH15" i="127"/>
  <c r="BV15" i="127"/>
  <c r="DP15" i="127"/>
  <c r="AL15" i="127"/>
  <c r="CD15" i="127"/>
  <c r="DR15" i="127"/>
  <c r="CG15" i="127"/>
  <c r="AW15" i="127"/>
  <c r="CH15" i="127"/>
  <c r="J15" i="127"/>
  <c r="BC15" i="127"/>
  <c r="CS15" i="127"/>
  <c r="K15" i="127"/>
  <c r="CZ15" i="127"/>
  <c r="DB15" i="127"/>
  <c r="Y15" i="127"/>
  <c r="BF15" i="127"/>
  <c r="BG15" i="127"/>
  <c r="BH15" i="127"/>
  <c r="CY15" i="127"/>
  <c r="L15" i="127"/>
  <c r="X15" i="127"/>
  <c r="BD15" i="127"/>
  <c r="L35" i="87"/>
  <c r="K28" i="87"/>
  <c r="K29" i="87"/>
  <c r="K33" i="87"/>
  <c r="K79" i="87" s="1"/>
  <c r="G120" i="87"/>
  <c r="ED34" i="87" l="1"/>
  <c r="O16" i="127"/>
  <c r="AA16" i="127"/>
  <c r="AM16" i="127"/>
  <c r="AY16" i="127"/>
  <c r="BK16" i="127"/>
  <c r="BW16" i="127"/>
  <c r="CI16" i="127"/>
  <c r="CU16" i="127"/>
  <c r="DG16" i="127"/>
  <c r="Q16" i="127"/>
  <c r="AC16" i="127"/>
  <c r="AO16" i="127"/>
  <c r="BA16" i="127"/>
  <c r="BM16" i="127"/>
  <c r="BY16" i="127"/>
  <c r="CK16" i="127"/>
  <c r="CW16" i="127"/>
  <c r="DI16" i="127"/>
  <c r="R16" i="127"/>
  <c r="AD16" i="127"/>
  <c r="AP16" i="127"/>
  <c r="BB16" i="127"/>
  <c r="BN16" i="127"/>
  <c r="BZ16" i="127"/>
  <c r="CL16" i="127"/>
  <c r="CX16" i="127"/>
  <c r="DJ16" i="127"/>
  <c r="W16" i="127"/>
  <c r="AL16" i="127"/>
  <c r="BD16" i="127"/>
  <c r="BS16" i="127"/>
  <c r="CH16" i="127"/>
  <c r="CZ16" i="127"/>
  <c r="DO16" i="127"/>
  <c r="X16" i="127"/>
  <c r="AN16" i="127"/>
  <c r="BE16" i="127"/>
  <c r="BT16" i="127"/>
  <c r="CJ16" i="127"/>
  <c r="DA16" i="127"/>
  <c r="DP16" i="127"/>
  <c r="S16" i="127"/>
  <c r="AH16" i="127"/>
  <c r="AW16" i="127"/>
  <c r="BO16" i="127"/>
  <c r="CD16" i="127"/>
  <c r="CS16" i="127"/>
  <c r="DK16" i="127"/>
  <c r="T16" i="127"/>
  <c r="AI16" i="127"/>
  <c r="AX16" i="127"/>
  <c r="BP16" i="127"/>
  <c r="CE16" i="127"/>
  <c r="CT16" i="127"/>
  <c r="DL16" i="127"/>
  <c r="AB16" i="127"/>
  <c r="AZ16" i="127"/>
  <c r="BX16" i="127"/>
  <c r="CV16" i="127"/>
  <c r="AG16" i="127"/>
  <c r="CC16" i="127"/>
  <c r="AE16" i="127"/>
  <c r="BC16" i="127"/>
  <c r="CA16" i="127"/>
  <c r="CY16" i="127"/>
  <c r="K16" i="127"/>
  <c r="BG16" i="127"/>
  <c r="DC16" i="127"/>
  <c r="J16" i="127"/>
  <c r="AF16" i="127"/>
  <c r="BF16" i="127"/>
  <c r="CB16" i="127"/>
  <c r="DB16" i="127"/>
  <c r="U16" i="127"/>
  <c r="AS16" i="127"/>
  <c r="BQ16" i="127"/>
  <c r="CO16" i="127"/>
  <c r="DM16" i="127"/>
  <c r="L16" i="127"/>
  <c r="AU16" i="127"/>
  <c r="CN16" i="127"/>
  <c r="P16" i="127"/>
  <c r="BI16" i="127"/>
  <c r="V16" i="127"/>
  <c r="BL16" i="127"/>
  <c r="DF16" i="127"/>
  <c r="M16" i="127"/>
  <c r="AV16" i="127"/>
  <c r="CP16" i="127"/>
  <c r="BR16" i="127"/>
  <c r="N16" i="127"/>
  <c r="BH16" i="127"/>
  <c r="CQ16" i="127"/>
  <c r="CR16" i="127"/>
  <c r="BJ16" i="127"/>
  <c r="DD16" i="127"/>
  <c r="Y16" i="127"/>
  <c r="DE16" i="127"/>
  <c r="Z16" i="127"/>
  <c r="AJ16" i="127"/>
  <c r="BU16" i="127"/>
  <c r="DH16" i="127"/>
  <c r="AK16" i="127"/>
  <c r="BV16" i="127"/>
  <c r="DN16" i="127"/>
  <c r="CF16" i="127"/>
  <c r="CG16" i="127"/>
  <c r="CM16" i="127"/>
  <c r="AQ16" i="127"/>
  <c r="AT16" i="127"/>
  <c r="DQ16" i="127"/>
  <c r="DR16" i="127"/>
  <c r="AR16" i="127"/>
  <c r="M35" i="87"/>
  <c r="L29" i="87"/>
  <c r="L28" i="87"/>
  <c r="L33" i="87"/>
  <c r="L79" i="87" s="1"/>
  <c r="H120" i="87"/>
  <c r="EE34" i="87" l="1"/>
  <c r="O17" i="127"/>
  <c r="R17" i="127"/>
  <c r="AD17" i="127"/>
  <c r="AP17" i="127"/>
  <c r="BB17" i="127"/>
  <c r="BN17" i="127"/>
  <c r="BZ17" i="127"/>
  <c r="CL17" i="127"/>
  <c r="CX17" i="127"/>
  <c r="DJ17" i="127"/>
  <c r="K17" i="127"/>
  <c r="Y17" i="127"/>
  <c r="AL17" i="127"/>
  <c r="AY17" i="127"/>
  <c r="BL17" i="127"/>
  <c r="BY17" i="127"/>
  <c r="CM17" i="127"/>
  <c r="CZ17" i="127"/>
  <c r="DM17" i="127"/>
  <c r="L17" i="127"/>
  <c r="Z17" i="127"/>
  <c r="AM17" i="127"/>
  <c r="AZ17" i="127"/>
  <c r="BM17" i="127"/>
  <c r="CA17" i="127"/>
  <c r="CN17" i="127"/>
  <c r="DA17" i="127"/>
  <c r="DN17" i="127"/>
  <c r="U17" i="127"/>
  <c r="AH17" i="127"/>
  <c r="AU17" i="127"/>
  <c r="BH17" i="127"/>
  <c r="BU17" i="127"/>
  <c r="CH17" i="127"/>
  <c r="CU17" i="127"/>
  <c r="DH17" i="127"/>
  <c r="V17" i="127"/>
  <c r="S17" i="127"/>
  <c r="AK17" i="127"/>
  <c r="BD17" i="127"/>
  <c r="BT17" i="127"/>
  <c r="CK17" i="127"/>
  <c r="DD17" i="127"/>
  <c r="X17" i="127"/>
  <c r="BG17" i="127"/>
  <c r="T17" i="127"/>
  <c r="AN17" i="127"/>
  <c r="BE17" i="127"/>
  <c r="BV17" i="127"/>
  <c r="CO17" i="127"/>
  <c r="DE17" i="127"/>
  <c r="AQ17" i="127"/>
  <c r="W17" i="127"/>
  <c r="AO17" i="127"/>
  <c r="BF17" i="127"/>
  <c r="BW17" i="127"/>
  <c r="CP17" i="127"/>
  <c r="DF17" i="127"/>
  <c r="M17" i="127"/>
  <c r="AF17" i="127"/>
  <c r="AW17" i="127"/>
  <c r="BP17" i="127"/>
  <c r="CF17" i="127"/>
  <c r="CW17" i="127"/>
  <c r="DP17" i="127"/>
  <c r="AC17" i="127"/>
  <c r="BI17" i="127"/>
  <c r="CG17" i="127"/>
  <c r="DI17" i="127"/>
  <c r="AI17" i="127"/>
  <c r="BO17" i="127"/>
  <c r="CQ17" i="127"/>
  <c r="BQ17" i="127"/>
  <c r="CS17" i="127"/>
  <c r="CV17" i="127"/>
  <c r="AE17" i="127"/>
  <c r="BJ17" i="127"/>
  <c r="CI17" i="127"/>
  <c r="DK17" i="127"/>
  <c r="AG17" i="127"/>
  <c r="BK17" i="127"/>
  <c r="CJ17" i="127"/>
  <c r="DL17" i="127"/>
  <c r="DO17" i="127"/>
  <c r="AJ17" i="127"/>
  <c r="CR17" i="127"/>
  <c r="DQ17" i="127"/>
  <c r="AR17" i="127"/>
  <c r="BR17" i="127"/>
  <c r="DR17" i="127"/>
  <c r="AS17" i="127"/>
  <c r="BS17" i="127"/>
  <c r="CT17" i="127"/>
  <c r="N17" i="127"/>
  <c r="AT17" i="127"/>
  <c r="BX17" i="127"/>
  <c r="P17" i="127"/>
  <c r="AV17" i="127"/>
  <c r="CB17" i="127"/>
  <c r="CY17" i="127"/>
  <c r="DG17" i="127"/>
  <c r="Q17" i="127"/>
  <c r="AA17" i="127"/>
  <c r="BC17" i="127"/>
  <c r="CD17" i="127"/>
  <c r="CE17" i="127"/>
  <c r="DB17" i="127"/>
  <c r="DC17" i="127"/>
  <c r="AB17" i="127"/>
  <c r="AX17" i="127"/>
  <c r="BA17" i="127"/>
  <c r="CC17" i="127"/>
  <c r="N35" i="87"/>
  <c r="M29" i="87"/>
  <c r="M28" i="87"/>
  <c r="M33" i="87"/>
  <c r="M79" i="87" s="1"/>
  <c r="I120" i="87"/>
  <c r="EF34" i="87" l="1"/>
  <c r="U18" i="127"/>
  <c r="AG18" i="127"/>
  <c r="AS18" i="127"/>
  <c r="BE18" i="127"/>
  <c r="BQ18" i="127"/>
  <c r="CC18" i="127"/>
  <c r="CO18" i="127"/>
  <c r="DA18" i="127"/>
  <c r="DM18" i="127"/>
  <c r="V18" i="127"/>
  <c r="AH18" i="127"/>
  <c r="AT18" i="127"/>
  <c r="BF18" i="127"/>
  <c r="BR18" i="127"/>
  <c r="CD18" i="127"/>
  <c r="CP18" i="127"/>
  <c r="DB18" i="127"/>
  <c r="DN18" i="127"/>
  <c r="Q18" i="127"/>
  <c r="AC18" i="127"/>
  <c r="AO18" i="127"/>
  <c r="BA18" i="127"/>
  <c r="BM18" i="127"/>
  <c r="BY18" i="127"/>
  <c r="CK18" i="127"/>
  <c r="CW18" i="127"/>
  <c r="DI18" i="127"/>
  <c r="P18" i="127"/>
  <c r="AF18" i="127"/>
  <c r="AW18" i="127"/>
  <c r="BL18" i="127"/>
  <c r="CB18" i="127"/>
  <c r="CS18" i="127"/>
  <c r="DH18" i="127"/>
  <c r="R18" i="127"/>
  <c r="AI18" i="127"/>
  <c r="AX18" i="127"/>
  <c r="BN18" i="127"/>
  <c r="CE18" i="127"/>
  <c r="CT18" i="127"/>
  <c r="DJ18" i="127"/>
  <c r="S18" i="127"/>
  <c r="AJ18" i="127"/>
  <c r="AY18" i="127"/>
  <c r="BO18" i="127"/>
  <c r="CF18" i="127"/>
  <c r="CU18" i="127"/>
  <c r="DK18" i="127"/>
  <c r="L18" i="127"/>
  <c r="AA18" i="127"/>
  <c r="AQ18" i="127"/>
  <c r="BH18" i="127"/>
  <c r="AD18" i="127"/>
  <c r="BC18" i="127"/>
  <c r="BX18" i="127"/>
  <c r="CV18" i="127"/>
  <c r="DQ18" i="127"/>
  <c r="M18" i="127"/>
  <c r="AL18" i="127"/>
  <c r="CG18" i="127"/>
  <c r="BJ18" i="127"/>
  <c r="CI18" i="127"/>
  <c r="BP18" i="127"/>
  <c r="DF18" i="127"/>
  <c r="AE18" i="127"/>
  <c r="BD18" i="127"/>
  <c r="BZ18" i="127"/>
  <c r="CX18" i="127"/>
  <c r="DR18" i="127"/>
  <c r="AN18" i="127"/>
  <c r="AP18" i="127"/>
  <c r="AK18" i="127"/>
  <c r="BG18" i="127"/>
  <c r="CA18" i="127"/>
  <c r="CY18" i="127"/>
  <c r="DC18" i="127"/>
  <c r="BI18" i="127"/>
  <c r="CZ18" i="127"/>
  <c r="N18" i="127"/>
  <c r="AM18" i="127"/>
  <c r="CH18" i="127"/>
  <c r="O18" i="127"/>
  <c r="BK18" i="127"/>
  <c r="DD18" i="127"/>
  <c r="T18" i="127"/>
  <c r="CJ18" i="127"/>
  <c r="DE18" i="127"/>
  <c r="W18" i="127"/>
  <c r="AR18" i="127"/>
  <c r="BS18" i="127"/>
  <c r="CL18" i="127"/>
  <c r="X18" i="127"/>
  <c r="AU18" i="127"/>
  <c r="BT18" i="127"/>
  <c r="CM18" i="127"/>
  <c r="DG18" i="127"/>
  <c r="AB18" i="127"/>
  <c r="DP18" i="127"/>
  <c r="AV18" i="127"/>
  <c r="AZ18" i="127"/>
  <c r="BW18" i="127"/>
  <c r="CQ18" i="127"/>
  <c r="CR18" i="127"/>
  <c r="Y18" i="127"/>
  <c r="DL18" i="127"/>
  <c r="Z18" i="127"/>
  <c r="DO18" i="127"/>
  <c r="BB18" i="127"/>
  <c r="BU18" i="127"/>
  <c r="BV18" i="127"/>
  <c r="CN18" i="127"/>
  <c r="O35" i="87"/>
  <c r="N28" i="87"/>
  <c r="N29" i="87"/>
  <c r="N33" i="87"/>
  <c r="N79" i="87" s="1"/>
  <c r="J120" i="87"/>
  <c r="EG34" i="87" l="1"/>
  <c r="U19" i="127"/>
  <c r="AG19" i="127"/>
  <c r="AS19" i="127"/>
  <c r="BE19" i="127"/>
  <c r="BQ19" i="127"/>
  <c r="CC19" i="127"/>
  <c r="CO19" i="127"/>
  <c r="DA19" i="127"/>
  <c r="V19" i="127"/>
  <c r="AH19" i="127"/>
  <c r="AT19" i="127"/>
  <c r="BF19" i="127"/>
  <c r="BR19" i="127"/>
  <c r="CD19" i="127"/>
  <c r="CP19" i="127"/>
  <c r="Q19" i="127"/>
  <c r="AC19" i="127"/>
  <c r="AO19" i="127"/>
  <c r="T19" i="127"/>
  <c r="AK19" i="127"/>
  <c r="AZ19" i="127"/>
  <c r="BN19" i="127"/>
  <c r="CB19" i="127"/>
  <c r="CR19" i="127"/>
  <c r="DE19" i="127"/>
  <c r="DQ19" i="127"/>
  <c r="W19" i="127"/>
  <c r="AL19" i="127"/>
  <c r="BA19" i="127"/>
  <c r="BO19" i="127"/>
  <c r="CE19" i="127"/>
  <c r="CS19" i="127"/>
  <c r="DF19" i="127"/>
  <c r="DR19" i="127"/>
  <c r="X19" i="127"/>
  <c r="AM19" i="127"/>
  <c r="BB19" i="127"/>
  <c r="BP19" i="127"/>
  <c r="CF19" i="127"/>
  <c r="CT19" i="127"/>
  <c r="DG19" i="127"/>
  <c r="M19" i="127"/>
  <c r="AF19" i="127"/>
  <c r="BC19" i="127"/>
  <c r="BV19" i="127"/>
  <c r="CM19" i="127"/>
  <c r="DH19" i="127"/>
  <c r="AJ19" i="127"/>
  <c r="BX19" i="127"/>
  <c r="CQ19" i="127"/>
  <c r="DJ19" i="127"/>
  <c r="BH19" i="127"/>
  <c r="DK19" i="127"/>
  <c r="AP19" i="127"/>
  <c r="DL19" i="127"/>
  <c r="AQ19" i="127"/>
  <c r="DM19" i="127"/>
  <c r="BK19" i="127"/>
  <c r="BL19" i="127"/>
  <c r="CZ19" i="127"/>
  <c r="N19" i="127"/>
  <c r="AI19" i="127"/>
  <c r="BD19" i="127"/>
  <c r="BW19" i="127"/>
  <c r="CN19" i="127"/>
  <c r="DI19" i="127"/>
  <c r="BG19" i="127"/>
  <c r="CA19" i="127"/>
  <c r="AR19" i="127"/>
  <c r="O19" i="127"/>
  <c r="P19" i="127"/>
  <c r="AN19" i="127"/>
  <c r="BY19" i="127"/>
  <c r="CU19" i="127"/>
  <c r="R19" i="127"/>
  <c r="BI19" i="127"/>
  <c r="BZ19" i="127"/>
  <c r="CV19" i="127"/>
  <c r="S19" i="127"/>
  <c r="BJ19" i="127"/>
  <c r="CW19" i="127"/>
  <c r="Y19" i="127"/>
  <c r="CG19" i="127"/>
  <c r="CX19" i="127"/>
  <c r="DN19" i="127"/>
  <c r="Z19" i="127"/>
  <c r="AU19" i="127"/>
  <c r="CH19" i="127"/>
  <c r="CY19" i="127"/>
  <c r="DO19" i="127"/>
  <c r="AA19" i="127"/>
  <c r="AV19" i="127"/>
  <c r="BM19" i="127"/>
  <c r="CI19" i="127"/>
  <c r="DP19" i="127"/>
  <c r="AD19" i="127"/>
  <c r="DC19" i="127"/>
  <c r="AE19" i="127"/>
  <c r="DD19" i="127"/>
  <c r="AW19" i="127"/>
  <c r="BT19" i="127"/>
  <c r="CJ19" i="127"/>
  <c r="CK19" i="127"/>
  <c r="CL19" i="127"/>
  <c r="AB19" i="127"/>
  <c r="DB19" i="127"/>
  <c r="AX19" i="127"/>
  <c r="AY19" i="127"/>
  <c r="BS19" i="127"/>
  <c r="BU19" i="127"/>
  <c r="P35" i="87"/>
  <c r="O29" i="87"/>
  <c r="O28" i="87"/>
  <c r="O33" i="87"/>
  <c r="O79" i="87" s="1"/>
  <c r="K120" i="87"/>
  <c r="EH34" i="87" l="1"/>
  <c r="Y20" i="127"/>
  <c r="AK20" i="127"/>
  <c r="AW20" i="127"/>
  <c r="BI20" i="127"/>
  <c r="BU20" i="127"/>
  <c r="CG20" i="127"/>
  <c r="CS20" i="127"/>
  <c r="DE20" i="127"/>
  <c r="DQ20" i="127"/>
  <c r="N20" i="127"/>
  <c r="Z20" i="127"/>
  <c r="AL20" i="127"/>
  <c r="AX20" i="127"/>
  <c r="BJ20" i="127"/>
  <c r="BV20" i="127"/>
  <c r="CH20" i="127"/>
  <c r="CT20" i="127"/>
  <c r="DF20" i="127"/>
  <c r="DR20" i="127"/>
  <c r="O20" i="127"/>
  <c r="AA20" i="127"/>
  <c r="AM20" i="127"/>
  <c r="AY20" i="127"/>
  <c r="BK20" i="127"/>
  <c r="BW20" i="127"/>
  <c r="CI20" i="127"/>
  <c r="CU20" i="127"/>
  <c r="DG20" i="127"/>
  <c r="T20" i="127"/>
  <c r="AI20" i="127"/>
  <c r="BA20" i="127"/>
  <c r="BP20" i="127"/>
  <c r="CE20" i="127"/>
  <c r="CW20" i="127"/>
  <c r="DL20" i="127"/>
  <c r="V20" i="127"/>
  <c r="AN20" i="127"/>
  <c r="BC20" i="127"/>
  <c r="BR20" i="127"/>
  <c r="CJ20" i="127"/>
  <c r="CY20" i="127"/>
  <c r="DN20" i="127"/>
  <c r="W20" i="127"/>
  <c r="BD20" i="127"/>
  <c r="BS20" i="127"/>
  <c r="CZ20" i="127"/>
  <c r="AP20" i="127"/>
  <c r="CL20" i="127"/>
  <c r="DP20" i="127"/>
  <c r="AB20" i="127"/>
  <c r="CM20" i="127"/>
  <c r="AR20" i="127"/>
  <c r="AS20" i="127"/>
  <c r="BZ20" i="127"/>
  <c r="DD20" i="127"/>
  <c r="CA20" i="127"/>
  <c r="U20" i="127"/>
  <c r="AJ20" i="127"/>
  <c r="BB20" i="127"/>
  <c r="BQ20" i="127"/>
  <c r="CF20" i="127"/>
  <c r="CX20" i="127"/>
  <c r="DM20" i="127"/>
  <c r="BF20" i="127"/>
  <c r="AC20" i="127"/>
  <c r="DC20" i="127"/>
  <c r="AO20" i="127"/>
  <c r="CK20" i="127"/>
  <c r="DO20" i="127"/>
  <c r="X20" i="127"/>
  <c r="BE20" i="127"/>
  <c r="BT20" i="127"/>
  <c r="DA20" i="127"/>
  <c r="AQ20" i="127"/>
  <c r="BX20" i="127"/>
  <c r="DB20" i="127"/>
  <c r="BG20" i="127"/>
  <c r="BY20" i="127"/>
  <c r="CN20" i="127"/>
  <c r="AD20" i="127"/>
  <c r="BH20" i="127"/>
  <c r="CO20" i="127"/>
  <c r="P20" i="127"/>
  <c r="AE20" i="127"/>
  <c r="AT20" i="127"/>
  <c r="BL20" i="127"/>
  <c r="CP20" i="127"/>
  <c r="DH20" i="127"/>
  <c r="BO20" i="127"/>
  <c r="Q20" i="127"/>
  <c r="CR20" i="127"/>
  <c r="CB20" i="127"/>
  <c r="R20" i="127"/>
  <c r="CC20" i="127"/>
  <c r="AH20" i="127"/>
  <c r="CV20" i="127"/>
  <c r="AV20" i="127"/>
  <c r="DJ20" i="127"/>
  <c r="AZ20" i="127"/>
  <c r="DK20" i="127"/>
  <c r="BM20" i="127"/>
  <c r="BN20" i="127"/>
  <c r="S20" i="127"/>
  <c r="CD20" i="127"/>
  <c r="AF20" i="127"/>
  <c r="CQ20" i="127"/>
  <c r="AG20" i="127"/>
  <c r="AU20" i="127"/>
  <c r="DI20" i="127"/>
  <c r="Q35" i="87"/>
  <c r="P28" i="87"/>
  <c r="P29" i="87"/>
  <c r="P33" i="87"/>
  <c r="P79" i="87" s="1"/>
  <c r="L120" i="87"/>
  <c r="EI34" i="87" l="1"/>
  <c r="R35" i="87"/>
  <c r="Q29" i="87"/>
  <c r="Q28" i="87"/>
  <c r="Q33" i="87"/>
  <c r="Q79" i="87" s="1"/>
  <c r="M120" i="87"/>
  <c r="EJ34" i="87" l="1"/>
  <c r="S35" i="87"/>
  <c r="R29" i="87"/>
  <c r="R28" i="87"/>
  <c r="R33" i="87"/>
  <c r="R79" i="87" s="1"/>
  <c r="N120" i="87"/>
  <c r="EK34" i="87" l="1"/>
  <c r="T35" i="87"/>
  <c r="S28" i="87"/>
  <c r="S29" i="87"/>
  <c r="S33" i="87"/>
  <c r="S79" i="87" s="1"/>
  <c r="O120" i="87"/>
  <c r="EL34" i="87" l="1"/>
  <c r="U35" i="87"/>
  <c r="T28" i="87"/>
  <c r="T29" i="87"/>
  <c r="T33" i="87"/>
  <c r="T79" i="87" s="1"/>
  <c r="P120" i="87"/>
  <c r="EM34" i="87" l="1"/>
  <c r="V35" i="87"/>
  <c r="U28" i="87"/>
  <c r="U29" i="87"/>
  <c r="U33" i="87"/>
  <c r="U79" i="87" s="1"/>
  <c r="Q120" i="87"/>
  <c r="EN34" i="87" l="1"/>
  <c r="W35" i="87"/>
  <c r="V28" i="87"/>
  <c r="V29" i="87"/>
  <c r="V33" i="87"/>
  <c r="V79" i="87" s="1"/>
  <c r="R120" i="87"/>
  <c r="EO34" i="87" l="1"/>
  <c r="X35" i="87"/>
  <c r="W29" i="87"/>
  <c r="W28" i="87"/>
  <c r="W33" i="87"/>
  <c r="W79" i="87" s="1"/>
  <c r="S120" i="87"/>
  <c r="EP34" i="87" l="1"/>
  <c r="Y35" i="87"/>
  <c r="X29" i="87"/>
  <c r="X28" i="87"/>
  <c r="X33" i="87"/>
  <c r="X79" i="87" s="1"/>
  <c r="T120" i="87"/>
  <c r="EQ34" i="87" l="1"/>
  <c r="Z35" i="87"/>
  <c r="Y29" i="87"/>
  <c r="Y28" i="87"/>
  <c r="Y33" i="87"/>
  <c r="Y79" i="87" s="1"/>
  <c r="U120" i="87"/>
  <c r="ER34" i="87" l="1"/>
  <c r="AA35" i="87"/>
  <c r="Z33" i="87"/>
  <c r="Z79" i="87" s="1"/>
  <c r="V120" i="87"/>
  <c r="ES34" i="87" l="1"/>
  <c r="AB35" i="87"/>
  <c r="AA33" i="87"/>
  <c r="AA79" i="87" s="1"/>
  <c r="W120" i="87"/>
  <c r="ET34" i="87" l="1"/>
  <c r="AC35" i="87"/>
  <c r="AB33" i="87"/>
  <c r="AB79" i="87" s="1"/>
  <c r="X120" i="87"/>
  <c r="EU34" i="87" l="1"/>
  <c r="AD35" i="87"/>
  <c r="AC33" i="87"/>
  <c r="AC79" i="87" s="1"/>
  <c r="Y120" i="87"/>
  <c r="EV34" i="87" l="1"/>
  <c r="AE35" i="87"/>
  <c r="AD33" i="87"/>
  <c r="AD79" i="87" s="1"/>
  <c r="Z120" i="87"/>
  <c r="EW34" i="87" l="1"/>
  <c r="AF35" i="87"/>
  <c r="AE33" i="87"/>
  <c r="AE79" i="87" s="1"/>
  <c r="AA120" i="87"/>
  <c r="EX34" i="87" l="1"/>
  <c r="AG35" i="87"/>
  <c r="AF33" i="87"/>
  <c r="AF79" i="87" s="1"/>
  <c r="AB120" i="87"/>
  <c r="EY34" i="87" l="1"/>
  <c r="AH35" i="87"/>
  <c r="AG33" i="87"/>
  <c r="AG79" i="87" s="1"/>
  <c r="AC120" i="87"/>
  <c r="EZ34" i="87" l="1"/>
  <c r="AI35" i="87"/>
  <c r="AH33" i="87"/>
  <c r="AH79" i="87" s="1"/>
  <c r="AD120" i="87"/>
  <c r="FA34" i="87" l="1"/>
  <c r="AJ35" i="87"/>
  <c r="AI33" i="87"/>
  <c r="AI79" i="87" s="1"/>
  <c r="AE120" i="87"/>
  <c r="FB34" i="87" l="1"/>
  <c r="AK35" i="87"/>
  <c r="AJ33" i="87"/>
  <c r="AJ79" i="87" s="1"/>
  <c r="AF120" i="87"/>
  <c r="FC34" i="87" l="1"/>
  <c r="AL35" i="87"/>
  <c r="AK33" i="87"/>
  <c r="AK79" i="87" s="1"/>
  <c r="AG120" i="87"/>
  <c r="FD34" i="87" l="1"/>
  <c r="AM35" i="87"/>
  <c r="AL33" i="87"/>
  <c r="AL79" i="87" s="1"/>
  <c r="AH120" i="87"/>
  <c r="FE34" i="87" l="1"/>
  <c r="AN35" i="87"/>
  <c r="AM33" i="87"/>
  <c r="AM79" i="87" s="1"/>
  <c r="AI120" i="87"/>
  <c r="FF34" i="87" l="1"/>
  <c r="AO35" i="87"/>
  <c r="AN33" i="87"/>
  <c r="AN79" i="87" s="1"/>
  <c r="AJ120" i="87"/>
  <c r="FG34" i="87" l="1"/>
  <c r="AP35" i="87"/>
  <c r="AO33" i="87"/>
  <c r="AO79" i="87" s="1"/>
  <c r="AK120" i="87"/>
  <c r="FH34" i="87" l="1"/>
  <c r="AQ35" i="87"/>
  <c r="AP33" i="87"/>
  <c r="AP79" i="87" s="1"/>
  <c r="AL120" i="87"/>
  <c r="FI34" i="87" l="1"/>
  <c r="AR35" i="87"/>
  <c r="AQ33" i="87"/>
  <c r="AQ79" i="87" s="1"/>
  <c r="AM120" i="87"/>
  <c r="FJ34" i="87" l="1"/>
  <c r="AS35" i="87"/>
  <c r="AR33" i="87"/>
  <c r="AR79" i="87" s="1"/>
  <c r="AN120" i="87"/>
  <c r="FK34" i="87" l="1"/>
  <c r="AT35" i="87"/>
  <c r="AS33" i="87"/>
  <c r="AS79" i="87" s="1"/>
  <c r="AO120" i="87"/>
  <c r="FL34" i="87" l="1"/>
  <c r="AU35" i="87"/>
  <c r="AT33" i="87"/>
  <c r="AT79" i="87" s="1"/>
  <c r="AP120" i="87"/>
  <c r="FM34" i="87" l="1"/>
  <c r="AV35" i="87"/>
  <c r="AU33" i="87"/>
  <c r="AU79" i="87" s="1"/>
  <c r="AQ120" i="87"/>
  <c r="FN34" i="87" l="1"/>
  <c r="AW35" i="87"/>
  <c r="AV33" i="87"/>
  <c r="AV79" i="87" s="1"/>
  <c r="AR120" i="87"/>
  <c r="FO34" i="87" l="1"/>
  <c r="AX35" i="87"/>
  <c r="AW33" i="87"/>
  <c r="AW79" i="87" s="1"/>
  <c r="AS120" i="87"/>
  <c r="FP34" i="87" l="1"/>
  <c r="AY35" i="87"/>
  <c r="AX33" i="87"/>
  <c r="AX79" i="87" s="1"/>
  <c r="AT120" i="87"/>
  <c r="FQ34" i="87" l="1"/>
  <c r="AZ35" i="87"/>
  <c r="AY33" i="87"/>
  <c r="AY79" i="87" s="1"/>
  <c r="AU120" i="87"/>
  <c r="FR34" i="87" l="1"/>
  <c r="BA35" i="87"/>
  <c r="AZ33" i="87"/>
  <c r="AZ79" i="87" s="1"/>
  <c r="AV120" i="87"/>
  <c r="FS34" i="87" l="1"/>
  <c r="BB35" i="87"/>
  <c r="BA33" i="87"/>
  <c r="BA79" i="87" s="1"/>
  <c r="AW120" i="87"/>
  <c r="FT34" i="87" l="1"/>
  <c r="BC35" i="87"/>
  <c r="BB33" i="87"/>
  <c r="BB79" i="87" s="1"/>
  <c r="AX120" i="87"/>
  <c r="FU34" i="87" l="1"/>
  <c r="BD35" i="87"/>
  <c r="BC33" i="87"/>
  <c r="BC79" i="87" s="1"/>
  <c r="AY120" i="87"/>
  <c r="FV34" i="87" l="1"/>
  <c r="BE35" i="87"/>
  <c r="BD33" i="87"/>
  <c r="BD79" i="87" s="1"/>
  <c r="AZ120" i="87"/>
  <c r="FW34" i="87" l="1"/>
  <c r="FX34" i="87" s="1"/>
  <c r="FY34" i="87" s="1"/>
  <c r="BF35" i="87"/>
  <c r="BE33" i="87"/>
  <c r="BE79" i="87" s="1"/>
  <c r="B40" i="87"/>
  <c r="BA120" i="87"/>
  <c r="FZ34" i="87" l="1"/>
  <c r="BG35" i="87"/>
  <c r="BF33" i="87"/>
  <c r="BF79" i="87" s="1"/>
  <c r="BB120" i="87"/>
  <c r="GA34" i="87" l="1"/>
  <c r="BH35" i="87"/>
  <c r="BG33" i="87"/>
  <c r="BG79" i="87" s="1"/>
  <c r="BC120" i="87"/>
  <c r="GB34" i="87" l="1"/>
  <c r="BI35" i="87"/>
  <c r="BH33" i="87"/>
  <c r="BH79" i="87" s="1"/>
  <c r="BD120" i="87"/>
  <c r="GC34" i="87" l="1"/>
  <c r="BJ35" i="87"/>
  <c r="BI33" i="87"/>
  <c r="BI79" i="87" s="1"/>
  <c r="BE120" i="87"/>
  <c r="GD34" i="87" l="1"/>
  <c r="BK35" i="87"/>
  <c r="BJ33" i="87"/>
  <c r="BJ79" i="87" s="1"/>
  <c r="BF120" i="87"/>
  <c r="GE34" i="87" l="1"/>
  <c r="BL35" i="87"/>
  <c r="BK33" i="87"/>
  <c r="BK79" i="87" s="1"/>
  <c r="BG120" i="87"/>
  <c r="GF34" i="87" l="1"/>
  <c r="BM35" i="87"/>
  <c r="BL33" i="87"/>
  <c r="BL79" i="87" s="1"/>
  <c r="BH120" i="87"/>
  <c r="GG34" i="87" l="1"/>
  <c r="BN35" i="87"/>
  <c r="BM33" i="87"/>
  <c r="BM79" i="87" s="1"/>
  <c r="BI120" i="87"/>
  <c r="GH34" i="87" l="1"/>
  <c r="BO35" i="87"/>
  <c r="BN33" i="87"/>
  <c r="BN79" i="87" s="1"/>
  <c r="BJ120" i="87"/>
  <c r="GI34" i="87" l="1"/>
  <c r="BP35" i="87"/>
  <c r="BO33" i="87"/>
  <c r="BO79" i="87" s="1"/>
  <c r="BK120" i="87"/>
  <c r="GJ34" i="87" l="1"/>
  <c r="BQ35" i="87"/>
  <c r="BP33" i="87"/>
  <c r="BP79" i="87" s="1"/>
  <c r="BL120" i="87"/>
  <c r="GK34" i="87" l="1"/>
  <c r="BR35" i="87"/>
  <c r="BQ33" i="87"/>
  <c r="BQ79" i="87" s="1"/>
  <c r="BM120" i="87"/>
  <c r="GL34" i="87" l="1"/>
  <c r="BS35" i="87"/>
  <c r="BR33" i="87"/>
  <c r="BR79" i="87" s="1"/>
  <c r="BN120" i="87"/>
  <c r="GM34" i="87" l="1"/>
  <c r="BT35" i="87"/>
  <c r="BS33" i="87"/>
  <c r="BS79" i="87" s="1"/>
  <c r="BO120" i="87"/>
  <c r="GN34" i="87" l="1"/>
  <c r="BU35" i="87"/>
  <c r="BT33" i="87"/>
  <c r="BT79" i="87" s="1"/>
  <c r="BP120" i="87"/>
  <c r="GO34" i="87" l="1"/>
  <c r="BV35" i="87"/>
  <c r="BU33" i="87"/>
  <c r="BU79" i="87" s="1"/>
  <c r="BQ120" i="87"/>
  <c r="GP34" i="87" l="1"/>
  <c r="BW35" i="87"/>
  <c r="BV33" i="87"/>
  <c r="BV79" i="87" s="1"/>
  <c r="BR120" i="87"/>
  <c r="GQ34" i="87" l="1"/>
  <c r="BX35" i="87"/>
  <c r="BW33" i="87"/>
  <c r="BW79" i="87" s="1"/>
  <c r="BS120" i="87"/>
  <c r="GR34" i="87" l="1"/>
  <c r="BY35" i="87"/>
  <c r="BX33" i="87"/>
  <c r="BX79" i="87" s="1"/>
  <c r="BT120" i="87"/>
  <c r="GS34" i="87" l="1"/>
  <c r="BZ35" i="87"/>
  <c r="BY33" i="87"/>
  <c r="BY79" i="87" s="1"/>
  <c r="BU120" i="87"/>
  <c r="GT34" i="87" l="1"/>
  <c r="CA35" i="87"/>
  <c r="BZ33" i="87"/>
  <c r="BZ79" i="87" s="1"/>
  <c r="BV120" i="87"/>
  <c r="GU34" i="87" l="1"/>
  <c r="CB35" i="87"/>
  <c r="CA33" i="87"/>
  <c r="CA79" i="87" s="1"/>
  <c r="BW120" i="87"/>
  <c r="GV34" i="87" l="1"/>
  <c r="CC35" i="87"/>
  <c r="CB33" i="87"/>
  <c r="CB79" i="87" s="1"/>
  <c r="BX120" i="87"/>
  <c r="GW34" i="87" l="1"/>
  <c r="CD35" i="87"/>
  <c r="CC33" i="87"/>
  <c r="CC79" i="87" s="1"/>
  <c r="BY120" i="87"/>
  <c r="GX34" i="87" l="1"/>
  <c r="CE35" i="87"/>
  <c r="CD33" i="87"/>
  <c r="CD79" i="87" s="1"/>
  <c r="BZ120" i="87"/>
  <c r="GY34" i="87" l="1"/>
  <c r="CF35" i="87"/>
  <c r="CE33" i="87"/>
  <c r="CE79" i="87" s="1"/>
  <c r="CA120" i="87"/>
  <c r="GZ34" i="87" l="1"/>
  <c r="CG35" i="87"/>
  <c r="CF33" i="87"/>
  <c r="CF79" i="87" s="1"/>
  <c r="CB120" i="87"/>
  <c r="HA34" i="87" l="1"/>
  <c r="CH35" i="87"/>
  <c r="CG33" i="87"/>
  <c r="CG79" i="87" s="1"/>
  <c r="CC120" i="87"/>
  <c r="HB34" i="87" l="1"/>
  <c r="CI35" i="87"/>
  <c r="CH33" i="87"/>
  <c r="CH79" i="87" s="1"/>
  <c r="CD120" i="87"/>
  <c r="HC34" i="87" l="1"/>
  <c r="CJ35" i="87"/>
  <c r="CI33" i="87"/>
  <c r="CI79" i="87" s="1"/>
  <c r="CE120" i="87"/>
  <c r="HD34" i="87" l="1"/>
  <c r="CK35" i="87"/>
  <c r="CJ33" i="87"/>
  <c r="CJ79" i="87" s="1"/>
  <c r="CF120" i="87"/>
  <c r="HE34" i="87" l="1"/>
  <c r="CL35" i="87"/>
  <c r="CK33" i="87"/>
  <c r="CK79" i="87" s="1"/>
  <c r="CG120" i="87"/>
  <c r="HF34" i="87" l="1"/>
  <c r="CM35" i="87"/>
  <c r="CL33" i="87"/>
  <c r="CL79" i="87" s="1"/>
  <c r="CH120" i="87"/>
  <c r="HG34" i="87" l="1"/>
  <c r="CN35" i="87"/>
  <c r="CM33" i="87"/>
  <c r="CM79" i="87" s="1"/>
  <c r="CI120" i="87"/>
  <c r="HH34" i="87" l="1"/>
  <c r="CO35" i="87"/>
  <c r="CN33" i="87"/>
  <c r="CN79" i="87" s="1"/>
  <c r="CJ120" i="87"/>
  <c r="HI34" i="87" l="1"/>
  <c r="CP35" i="87"/>
  <c r="CO33" i="87"/>
  <c r="CO79" i="87" s="1"/>
  <c r="CK120" i="87"/>
  <c r="HJ34" i="87" l="1"/>
  <c r="CQ35" i="87"/>
  <c r="CP33" i="87"/>
  <c r="CP79" i="87" s="1"/>
  <c r="CL120" i="87"/>
  <c r="HK34" i="87" l="1"/>
  <c r="CR35" i="87"/>
  <c r="CQ33" i="87"/>
  <c r="CQ79" i="87" s="1"/>
  <c r="CM120" i="87"/>
  <c r="HL34" i="87" l="1"/>
  <c r="CS35" i="87"/>
  <c r="CR33" i="87"/>
  <c r="CR79" i="87" s="1"/>
  <c r="CN120" i="87"/>
  <c r="HM34" i="87" l="1"/>
  <c r="CT35" i="87"/>
  <c r="CS33" i="87"/>
  <c r="CS79" i="87" s="1"/>
  <c r="CO120" i="87"/>
  <c r="HN34" i="87" l="1"/>
  <c r="CU35" i="87"/>
  <c r="CT33" i="87"/>
  <c r="CT79" i="87" s="1"/>
  <c r="CP120" i="87"/>
  <c r="HO34" i="87" l="1"/>
  <c r="CV35" i="87"/>
  <c r="CU33" i="87"/>
  <c r="CU79" i="87" s="1"/>
  <c r="CQ120" i="87"/>
  <c r="HP34" i="87" l="1"/>
  <c r="CW35" i="87"/>
  <c r="CV33" i="87"/>
  <c r="CV79" i="87" s="1"/>
  <c r="CR120" i="87"/>
  <c r="HQ34" i="87" l="1"/>
  <c r="CX35" i="87"/>
  <c r="CW33" i="87"/>
  <c r="CW79" i="87" s="1"/>
  <c r="CS120" i="87"/>
  <c r="HR34" i="87" l="1"/>
  <c r="CY35" i="87"/>
  <c r="CX33" i="87"/>
  <c r="CX79" i="87" s="1"/>
  <c r="CT120" i="87"/>
  <c r="HS34" i="87" l="1"/>
  <c r="CZ35" i="87"/>
  <c r="CY33" i="87"/>
  <c r="CY79" i="87" s="1"/>
  <c r="CU120" i="87"/>
  <c r="HT34" i="87" l="1"/>
  <c r="DA35" i="87"/>
  <c r="CZ33" i="87"/>
  <c r="CZ79" i="87" s="1"/>
  <c r="CV120" i="87"/>
  <c r="HU34" i="87" l="1"/>
  <c r="DB35" i="87"/>
  <c r="DA33" i="87"/>
  <c r="DA79" i="87" s="1"/>
  <c r="CW120" i="87"/>
  <c r="HV34" i="87" l="1"/>
  <c r="DC35" i="87"/>
  <c r="DB33" i="87"/>
  <c r="DB79" i="87" s="1"/>
  <c r="CX120" i="87"/>
  <c r="HW34" i="87" l="1"/>
  <c r="DD35" i="87"/>
  <c r="DC33" i="87"/>
  <c r="DC79" i="87" s="1"/>
  <c r="CY120" i="87"/>
  <c r="HX34" i="87" l="1"/>
  <c r="DE35" i="87"/>
  <c r="DD33" i="87"/>
  <c r="DD79" i="87" s="1"/>
  <c r="CZ120" i="87"/>
  <c r="HY34" i="87" l="1"/>
  <c r="DF35" i="87"/>
  <c r="DE33" i="87"/>
  <c r="DE79" i="87" s="1"/>
  <c r="DA120" i="87"/>
  <c r="HZ34" i="87" l="1"/>
  <c r="DG35" i="87"/>
  <c r="DF33" i="87"/>
  <c r="DF79" i="87" s="1"/>
  <c r="DB120" i="87"/>
  <c r="IA34" i="87" l="1"/>
  <c r="DH35" i="87"/>
  <c r="DG33" i="87"/>
  <c r="DG79" i="87" s="1"/>
  <c r="DC120" i="87"/>
  <c r="IB34" i="87" l="1"/>
  <c r="DI35" i="87"/>
  <c r="DH33" i="87"/>
  <c r="DH79" i="87" s="1"/>
  <c r="DD120" i="87"/>
  <c r="IC34" i="87" l="1"/>
  <c r="DJ35" i="87"/>
  <c r="DI33" i="87"/>
  <c r="DI79" i="87" s="1"/>
  <c r="DE120" i="87"/>
  <c r="ID34" i="87" l="1"/>
  <c r="DK35" i="87"/>
  <c r="DJ33" i="87"/>
  <c r="DJ79" i="87" s="1"/>
  <c r="DF120" i="87"/>
  <c r="IE34" i="87" l="1"/>
  <c r="DL35" i="87"/>
  <c r="DK33" i="87"/>
  <c r="DK79" i="87" s="1"/>
  <c r="DG120" i="87"/>
  <c r="IF34" i="87" l="1"/>
  <c r="DM35" i="87"/>
  <c r="DL33" i="87"/>
  <c r="DL79" i="87" s="1"/>
  <c r="DH120" i="87"/>
  <c r="IG34" i="87" l="1"/>
  <c r="DN35" i="87"/>
  <c r="DM33" i="87"/>
  <c r="DM79" i="87" s="1"/>
  <c r="DI120" i="87"/>
  <c r="IH34" i="87" l="1"/>
  <c r="DO35" i="87"/>
  <c r="DN33" i="87"/>
  <c r="DN79" i="87" s="1"/>
  <c r="DJ120" i="87"/>
  <c r="II34" i="87" l="1"/>
  <c r="DP35" i="87"/>
  <c r="DO33" i="87"/>
  <c r="DO79" i="87" s="1"/>
  <c r="DK120" i="87"/>
  <c r="IJ34" i="87" l="1"/>
  <c r="DQ35" i="87"/>
  <c r="DP33" i="87"/>
  <c r="DP79" i="87" s="1"/>
  <c r="DL120" i="87"/>
  <c r="DQ33" i="87" l="1"/>
  <c r="DQ79" i="87" s="1"/>
  <c r="DR35" i="87"/>
  <c r="IK34" i="87"/>
  <c r="DM120" i="87"/>
  <c r="IL34" i="87" l="1"/>
  <c r="DS35" i="87"/>
  <c r="DR33" i="87"/>
  <c r="DR79" i="87" s="1"/>
  <c r="DN120" i="87"/>
  <c r="DR106" i="87" l="1"/>
  <c r="DT35" i="87"/>
  <c r="DS33" i="87"/>
  <c r="DS79" i="87" s="1"/>
  <c r="IM34" i="87"/>
  <c r="DO120" i="87"/>
  <c r="IN34" i="87" l="1"/>
  <c r="DS106" i="87"/>
  <c r="DU35" i="87"/>
  <c r="DT33" i="87"/>
  <c r="DT79" i="87" s="1"/>
  <c r="DP120" i="87"/>
  <c r="DT106" i="87" l="1"/>
  <c r="DV35" i="87"/>
  <c r="DU33" i="87"/>
  <c r="DU79" i="87" s="1"/>
  <c r="IO34" i="87"/>
  <c r="DQ120" i="87"/>
  <c r="DR120" i="87" l="1"/>
  <c r="DQ132" i="87"/>
  <c r="IP34" i="87"/>
  <c r="DU106" i="87"/>
  <c r="DW35" i="87"/>
  <c r="DV33" i="87"/>
  <c r="DV79" i="87" s="1"/>
  <c r="DV106" i="87" l="1"/>
  <c r="DX35" i="87"/>
  <c r="DW33" i="87"/>
  <c r="DW79" i="87" s="1"/>
  <c r="IQ34" i="87"/>
  <c r="DR132" i="87"/>
  <c r="DR149" i="87" s="1"/>
  <c r="DS120" i="87"/>
  <c r="DT120" i="87" l="1"/>
  <c r="DS132" i="87"/>
  <c r="DS149" i="87" s="1"/>
  <c r="IR34" i="87"/>
  <c r="DW106" i="87"/>
  <c r="DY35" i="87"/>
  <c r="DX33" i="87"/>
  <c r="DX79" i="87" s="1"/>
  <c r="DX106" i="87" l="1"/>
  <c r="DZ35" i="87"/>
  <c r="DY33" i="87"/>
  <c r="DY79" i="87" s="1"/>
  <c r="IS34" i="87"/>
  <c r="DT132" i="87"/>
  <c r="DT149" i="87" s="1"/>
  <c r="DU120" i="87"/>
  <c r="DV120" i="87" l="1"/>
  <c r="DU132" i="87"/>
  <c r="DU149" i="87" s="1"/>
  <c r="IT34" i="87"/>
  <c r="DY106" i="87"/>
  <c r="EA35" i="87"/>
  <c r="DZ33" i="87"/>
  <c r="DZ79" i="87" s="1"/>
  <c r="EB35" i="87" l="1"/>
  <c r="EA33" i="87"/>
  <c r="EA79" i="87" s="1"/>
  <c r="DZ106" i="87"/>
  <c r="IU34" i="87"/>
  <c r="DW120" i="87"/>
  <c r="DV132" i="87"/>
  <c r="DV149" i="87" s="1"/>
  <c r="DX120" i="87" l="1"/>
  <c r="DW132" i="87"/>
  <c r="DW149" i="87" s="1"/>
  <c r="IV34" i="87"/>
  <c r="EA106" i="87"/>
  <c r="EC35" i="87"/>
  <c r="EB33" i="87"/>
  <c r="EB79" i="87" s="1"/>
  <c r="EB106" i="87" l="1"/>
  <c r="ED35" i="87"/>
  <c r="EC33" i="87"/>
  <c r="EC79" i="87" s="1"/>
  <c r="IW34" i="87"/>
  <c r="DY120" i="87"/>
  <c r="DX132" i="87"/>
  <c r="DX149" i="87" s="1"/>
  <c r="DY132" i="87" l="1"/>
  <c r="DY149" i="87" s="1"/>
  <c r="DZ120" i="87"/>
  <c r="IX34" i="87"/>
  <c r="EC106" i="87"/>
  <c r="EE35" i="87"/>
  <c r="ED33" i="87"/>
  <c r="ED79" i="87" s="1"/>
  <c r="ED106" i="87" l="1"/>
  <c r="EF35" i="87"/>
  <c r="EE33" i="87"/>
  <c r="EE79" i="87" s="1"/>
  <c r="IY34" i="87"/>
  <c r="DZ132" i="87"/>
  <c r="DZ149" i="87" s="1"/>
  <c r="EA120" i="87"/>
  <c r="EB120" i="87" l="1"/>
  <c r="EA132" i="87"/>
  <c r="EA149" i="87" s="1"/>
  <c r="IZ34" i="87"/>
  <c r="EE106" i="87"/>
  <c r="EG35" i="87"/>
  <c r="EF33" i="87"/>
  <c r="EF79" i="87" s="1"/>
  <c r="EF106" i="87" l="1"/>
  <c r="EH35" i="87"/>
  <c r="EG33" i="87"/>
  <c r="EG79" i="87" s="1"/>
  <c r="JA34" i="87"/>
  <c r="EC120" i="87"/>
  <c r="EB132" i="87"/>
  <c r="EB149" i="87" s="1"/>
  <c r="EC132" i="87" l="1"/>
  <c r="EC149" i="87" s="1"/>
  <c r="ED120" i="87"/>
  <c r="JB34" i="87"/>
  <c r="EG106" i="87"/>
  <c r="EI35" i="87"/>
  <c r="EH33" i="87"/>
  <c r="EH79" i="87" s="1"/>
  <c r="EH106" i="87" l="1"/>
  <c r="EJ35" i="87"/>
  <c r="EI33" i="87"/>
  <c r="EI79" i="87" s="1"/>
  <c r="JC34" i="87"/>
  <c r="ED132" i="87"/>
  <c r="ED149" i="87" s="1"/>
  <c r="EE120" i="87"/>
  <c r="EE132" i="87" l="1"/>
  <c r="EE149" i="87" s="1"/>
  <c r="EF120" i="87"/>
  <c r="JD34" i="87"/>
  <c r="EI106" i="87"/>
  <c r="EK35" i="87"/>
  <c r="EJ33" i="87"/>
  <c r="EJ79" i="87" s="1"/>
  <c r="EJ106" i="87" l="1"/>
  <c r="EL35" i="87"/>
  <c r="EK33" i="87"/>
  <c r="EK79" i="87" s="1"/>
  <c r="JE34" i="87"/>
  <c r="EG120" i="87"/>
  <c r="EF132" i="87"/>
  <c r="EF149" i="87" s="1"/>
  <c r="EH120" i="87" l="1"/>
  <c r="EG132" i="87"/>
  <c r="EG149" i="87" s="1"/>
  <c r="JF34" i="87"/>
  <c r="EK106" i="87"/>
  <c r="EM35" i="87"/>
  <c r="EL33" i="87"/>
  <c r="EL79" i="87" s="1"/>
  <c r="EL106" i="87" l="1"/>
  <c r="EN35" i="87"/>
  <c r="EM33" i="87"/>
  <c r="EM79" i="87" s="1"/>
  <c r="JG34" i="87"/>
  <c r="EH132" i="87"/>
  <c r="EH149" i="87" s="1"/>
  <c r="EI120" i="87"/>
  <c r="EJ120" i="87" l="1"/>
  <c r="EI132" i="87"/>
  <c r="EI149" i="87" s="1"/>
  <c r="JH34" i="87"/>
  <c r="EM106" i="87"/>
  <c r="EO35" i="87"/>
  <c r="EN33" i="87"/>
  <c r="EN79" i="87" s="1"/>
  <c r="EN106" i="87" l="1"/>
  <c r="EP35" i="87"/>
  <c r="EO33" i="87"/>
  <c r="EO79" i="87" s="1"/>
  <c r="JI34" i="87"/>
  <c r="EK120" i="87"/>
  <c r="EJ132" i="87"/>
  <c r="EJ149" i="87" s="1"/>
  <c r="EK132" i="87" l="1"/>
  <c r="EK149" i="87" s="1"/>
  <c r="EL120" i="87"/>
  <c r="JJ34" i="87"/>
  <c r="EO106" i="87"/>
  <c r="EQ35" i="87"/>
  <c r="EP33" i="87"/>
  <c r="EP79" i="87" s="1"/>
  <c r="EP106" i="87" l="1"/>
  <c r="ER35" i="87"/>
  <c r="EQ33" i="87"/>
  <c r="EQ79" i="87" s="1"/>
  <c r="JK34" i="87"/>
  <c r="EL132" i="87"/>
  <c r="EL149" i="87" s="1"/>
  <c r="EM120" i="87"/>
  <c r="EN120" i="87" l="1"/>
  <c r="EM132" i="87"/>
  <c r="EM149" i="87" s="1"/>
  <c r="JL34" i="87"/>
  <c r="EQ106" i="87"/>
  <c r="ES35" i="87"/>
  <c r="ER33" i="87"/>
  <c r="ER79" i="87" s="1"/>
  <c r="ER106" i="87" l="1"/>
  <c r="ET35" i="87"/>
  <c r="ES33" i="87"/>
  <c r="ES79" i="87" s="1"/>
  <c r="JM34" i="87"/>
  <c r="EO120" i="87"/>
  <c r="EN132" i="87"/>
  <c r="EN149" i="87" s="1"/>
  <c r="EP120" i="87" l="1"/>
  <c r="EO132" i="87"/>
  <c r="EO149" i="87" s="1"/>
  <c r="JN34" i="87"/>
  <c r="ES106" i="87"/>
  <c r="EU35" i="87"/>
  <c r="ET33" i="87"/>
  <c r="ET79" i="87" s="1"/>
  <c r="ET106" i="87" l="1"/>
  <c r="EV35" i="87"/>
  <c r="EU33" i="87"/>
  <c r="EU79" i="87" s="1"/>
  <c r="JO34" i="87"/>
  <c r="EP132" i="87"/>
  <c r="EP149" i="87" s="1"/>
  <c r="EQ120" i="87"/>
  <c r="ER120" i="87" l="1"/>
  <c r="EQ132" i="87"/>
  <c r="EQ149" i="87" s="1"/>
  <c r="JP34" i="87"/>
  <c r="EU106" i="87"/>
  <c r="EW35" i="87"/>
  <c r="EV33" i="87"/>
  <c r="EV79" i="87" s="1"/>
  <c r="EV106" i="87" l="1"/>
  <c r="EX35" i="87"/>
  <c r="EW33" i="87"/>
  <c r="EW79" i="87" s="1"/>
  <c r="JQ34" i="87"/>
  <c r="ES120" i="87"/>
  <c r="ER132" i="87"/>
  <c r="ER149" i="87" s="1"/>
  <c r="ET120" i="87" l="1"/>
  <c r="ES132" i="87"/>
  <c r="ES149" i="87" s="1"/>
  <c r="JR34" i="87"/>
  <c r="EW106" i="87"/>
  <c r="EY35" i="87"/>
  <c r="EX33" i="87"/>
  <c r="EX79" i="87" s="1"/>
  <c r="EX106" i="87" l="1"/>
  <c r="EZ35" i="87"/>
  <c r="EY33" i="87"/>
  <c r="EY79" i="87" s="1"/>
  <c r="JS34" i="87"/>
  <c r="ET132" i="87"/>
  <c r="ET149" i="87" s="1"/>
  <c r="EU120" i="87"/>
  <c r="EU132" i="87" l="1"/>
  <c r="EU149" i="87" s="1"/>
  <c r="EV120" i="87"/>
  <c r="JT34" i="87"/>
  <c r="EY106" i="87"/>
  <c r="FA35" i="87"/>
  <c r="EZ33" i="87"/>
  <c r="EZ79" i="87" s="1"/>
  <c r="EZ106" i="87" l="1"/>
  <c r="FB35" i="87"/>
  <c r="FA33" i="87"/>
  <c r="FA79" i="87" s="1"/>
  <c r="JU34" i="87"/>
  <c r="EV132" i="87"/>
  <c r="EV149" i="87" s="1"/>
  <c r="EW120" i="87"/>
  <c r="EX120" i="87" l="1"/>
  <c r="EW132" i="87"/>
  <c r="EW149" i="87" s="1"/>
  <c r="JV34" i="87"/>
  <c r="FA106" i="87"/>
  <c r="FC35" i="87"/>
  <c r="FB33" i="87"/>
  <c r="FB79" i="87" s="1"/>
  <c r="FB106" i="87" l="1"/>
  <c r="FD35" i="87"/>
  <c r="FC33" i="87"/>
  <c r="FC79" i="87" s="1"/>
  <c r="JW34" i="87"/>
  <c r="EX132" i="87"/>
  <c r="EX149" i="87" s="1"/>
  <c r="EY120" i="87"/>
  <c r="EZ120" i="87" l="1"/>
  <c r="EY132" i="87"/>
  <c r="EY149" i="87" s="1"/>
  <c r="JX34" i="87"/>
  <c r="FC106" i="87"/>
  <c r="FE35" i="87"/>
  <c r="FD33" i="87"/>
  <c r="FD79" i="87" s="1"/>
  <c r="FD106" i="87" l="1"/>
  <c r="FF35" i="87"/>
  <c r="FE33" i="87"/>
  <c r="FE79" i="87" s="1"/>
  <c r="JY34" i="87"/>
  <c r="FA120" i="87"/>
  <c r="EZ132" i="87"/>
  <c r="EZ149" i="87" s="1"/>
  <c r="FA132" i="87" l="1"/>
  <c r="FA149" i="87" s="1"/>
  <c r="FB120" i="87"/>
  <c r="JZ34" i="87"/>
  <c r="FE106" i="87"/>
  <c r="FG35" i="87"/>
  <c r="FF33" i="87"/>
  <c r="FF79" i="87" s="1"/>
  <c r="FF106" i="87" l="1"/>
  <c r="FH35" i="87"/>
  <c r="FG33" i="87"/>
  <c r="FG79" i="87" s="1"/>
  <c r="KA34" i="87"/>
  <c r="FB132" i="87"/>
  <c r="FB149" i="87" s="1"/>
  <c r="FC120" i="87"/>
  <c r="KB34" i="87" l="1"/>
  <c r="FG106" i="87"/>
  <c r="FI35" i="87"/>
  <c r="FH33" i="87"/>
  <c r="FH79" i="87" s="1"/>
  <c r="FD120" i="87"/>
  <c r="FC132" i="87"/>
  <c r="FC149" i="87" s="1"/>
  <c r="FD132" i="87" l="1"/>
  <c r="FD149" i="87" s="1"/>
  <c r="FE120" i="87"/>
  <c r="FH106" i="87"/>
  <c r="FJ35" i="87"/>
  <c r="FI33" i="87"/>
  <c r="FI79" i="87" s="1"/>
  <c r="KC34" i="87"/>
  <c r="FE132" i="87" l="1"/>
  <c r="FE149" i="87" s="1"/>
  <c r="FF120" i="87"/>
  <c r="KD34" i="87"/>
  <c r="FI106" i="87"/>
  <c r="FK35" i="87"/>
  <c r="FJ33" i="87"/>
  <c r="FJ79" i="87" s="1"/>
  <c r="FJ106" i="87" l="1"/>
  <c r="FL35" i="87"/>
  <c r="FK33" i="87"/>
  <c r="FK79" i="87" s="1"/>
  <c r="KE34" i="87"/>
  <c r="FF132" i="87"/>
  <c r="FF149" i="87" s="1"/>
  <c r="FG120" i="87"/>
  <c r="FH120" i="87" l="1"/>
  <c r="FG132" i="87"/>
  <c r="FG149" i="87" s="1"/>
  <c r="KF34" i="87"/>
  <c r="FK106" i="87"/>
  <c r="FM35" i="87"/>
  <c r="FL33" i="87"/>
  <c r="FL79" i="87" s="1"/>
  <c r="KG34" i="87" l="1"/>
  <c r="FI120" i="87"/>
  <c r="FH132" i="87"/>
  <c r="FH149" i="87" s="1"/>
  <c r="FL106" i="87"/>
  <c r="FN35" i="87"/>
  <c r="FM33" i="87"/>
  <c r="FM79" i="87" s="1"/>
  <c r="FJ120" i="87" l="1"/>
  <c r="FI132" i="87"/>
  <c r="FI149" i="87" s="1"/>
  <c r="KH34" i="87"/>
  <c r="FM106" i="87"/>
  <c r="FO35" i="87"/>
  <c r="FN33" i="87"/>
  <c r="FN79" i="87" s="1"/>
  <c r="FN106" i="87" l="1"/>
  <c r="FP35" i="87"/>
  <c r="FO33" i="87"/>
  <c r="FO79" i="87" s="1"/>
  <c r="KI34" i="87"/>
  <c r="FJ132" i="87"/>
  <c r="FJ149" i="87" s="1"/>
  <c r="FK120" i="87"/>
  <c r="FL120" i="87" l="1"/>
  <c r="FK132" i="87"/>
  <c r="FK149" i="87" s="1"/>
  <c r="KJ34" i="87"/>
  <c r="FO106" i="87"/>
  <c r="FQ35" i="87"/>
  <c r="FP33" i="87"/>
  <c r="FP79" i="87" s="1"/>
  <c r="FR35" i="87" l="1"/>
  <c r="FQ33" i="87"/>
  <c r="FQ79" i="87" s="1"/>
  <c r="FP106" i="87"/>
  <c r="KK34" i="87"/>
  <c r="FM120" i="87"/>
  <c r="FL132" i="87"/>
  <c r="FL149" i="87" s="1"/>
  <c r="FS35" i="87" l="1"/>
  <c r="FR33" i="87"/>
  <c r="FR79" i="87" s="1"/>
  <c r="FN120" i="87"/>
  <c r="FM132" i="87"/>
  <c r="FM149" i="87" s="1"/>
  <c r="KL34" i="87"/>
  <c r="FQ106" i="87"/>
  <c r="FR106" i="87" l="1"/>
  <c r="FT35" i="87"/>
  <c r="FS33" i="87"/>
  <c r="FS79" i="87" s="1"/>
  <c r="KM34" i="87"/>
  <c r="FO120" i="87"/>
  <c r="FN132" i="87"/>
  <c r="FN149" i="87" s="1"/>
  <c r="FO132" i="87" l="1"/>
  <c r="FO149" i="87" s="1"/>
  <c r="FP120" i="87"/>
  <c r="KN34" i="87"/>
  <c r="FS106" i="87"/>
  <c r="FU35" i="87"/>
  <c r="FT33" i="87"/>
  <c r="FT79" i="87" s="1"/>
  <c r="FT106" i="87" l="1"/>
  <c r="FV35" i="87"/>
  <c r="FU33" i="87"/>
  <c r="FU79" i="87" s="1"/>
  <c r="KO34" i="87"/>
  <c r="FP132" i="87"/>
  <c r="FP149" i="87" s="1"/>
  <c r="FQ120" i="87"/>
  <c r="FW35" i="87" l="1"/>
  <c r="FV33" i="87"/>
  <c r="FV79" i="87" s="1"/>
  <c r="FQ132" i="87"/>
  <c r="FQ149" i="87" s="1"/>
  <c r="FR120" i="87"/>
  <c r="FU106" i="87"/>
  <c r="FV106" i="87" l="1"/>
  <c r="FS120" i="87"/>
  <c r="FR132" i="87"/>
  <c r="FR149" i="87" s="1"/>
  <c r="FW33" i="87"/>
  <c r="FW79" i="87" s="1"/>
  <c r="FX35" i="87"/>
  <c r="FX33" i="87" l="1"/>
  <c r="FX79" i="87" s="1"/>
  <c r="FY35" i="87"/>
  <c r="FW106" i="87"/>
  <c r="FT120" i="87"/>
  <c r="FS132" i="87"/>
  <c r="FS149" i="87" s="1"/>
  <c r="FZ35" i="87" l="1"/>
  <c r="FY33" i="87"/>
  <c r="FY79" i="87" s="1"/>
  <c r="FX106" i="87"/>
  <c r="FU120" i="87"/>
  <c r="FT132" i="87"/>
  <c r="FT149" i="87" s="1"/>
  <c r="FV120" i="87" l="1"/>
  <c r="FU132" i="87"/>
  <c r="FU149" i="87" s="1"/>
  <c r="FY106" i="87"/>
  <c r="GA35" i="87"/>
  <c r="FZ33" i="87"/>
  <c r="FZ79" i="87" s="1"/>
  <c r="FZ106" i="87" l="1"/>
  <c r="GB35" i="87"/>
  <c r="GA33" i="87"/>
  <c r="GA79" i="87" s="1"/>
  <c r="FW120" i="87"/>
  <c r="FV132" i="87"/>
  <c r="FV149" i="87" s="1"/>
  <c r="FX120" i="87" l="1"/>
  <c r="FW132" i="87"/>
  <c r="FW149" i="87" s="1"/>
  <c r="GA106" i="87"/>
  <c r="GC35" i="87"/>
  <c r="GB33" i="87"/>
  <c r="GB79" i="87" s="1"/>
  <c r="FY120" i="87" l="1"/>
  <c r="FX132" i="87"/>
  <c r="FX149" i="87" s="1"/>
  <c r="GB106" i="87"/>
  <c r="GD35" i="87"/>
  <c r="GC33" i="87"/>
  <c r="GC79" i="87" s="1"/>
  <c r="GC106" i="87" l="1"/>
  <c r="GE35" i="87"/>
  <c r="GD33" i="87"/>
  <c r="GD79" i="87" s="1"/>
  <c r="FY132" i="87"/>
  <c r="FY149" i="87" s="1"/>
  <c r="FZ120" i="87"/>
  <c r="GF35" i="87" l="1"/>
  <c r="GE33" i="87"/>
  <c r="GE79" i="87" s="1"/>
  <c r="FZ132" i="87"/>
  <c r="FZ149" i="87" s="1"/>
  <c r="GA120" i="87"/>
  <c r="GD106" i="87"/>
  <c r="GB120" i="87" l="1"/>
  <c r="GA132" i="87"/>
  <c r="GA149" i="87" s="1"/>
  <c r="GE106" i="87"/>
  <c r="GG35" i="87"/>
  <c r="GF33" i="87"/>
  <c r="GF79" i="87" s="1"/>
  <c r="GF106" i="87" l="1"/>
  <c r="GH35" i="87"/>
  <c r="GG33" i="87"/>
  <c r="GG79" i="87" s="1"/>
  <c r="GC120" i="87"/>
  <c r="GB132" i="87"/>
  <c r="GB149" i="87" s="1"/>
  <c r="GC132" i="87" l="1"/>
  <c r="GC149" i="87" s="1"/>
  <c r="GD120" i="87"/>
  <c r="GG106" i="87"/>
  <c r="GI35" i="87"/>
  <c r="GH33" i="87"/>
  <c r="GH79" i="87" s="1"/>
  <c r="GH106" i="87" l="1"/>
  <c r="GJ35" i="87"/>
  <c r="GI33" i="87"/>
  <c r="GI79" i="87" s="1"/>
  <c r="GD132" i="87"/>
  <c r="GD149" i="87" s="1"/>
  <c r="GE120" i="87"/>
  <c r="GK35" i="87" l="1"/>
  <c r="GJ33" i="87"/>
  <c r="GJ79" i="87" s="1"/>
  <c r="GF120" i="87"/>
  <c r="GE132" i="87"/>
  <c r="GE149" i="87" s="1"/>
  <c r="GI106" i="87"/>
  <c r="GF132" i="87" l="1"/>
  <c r="GF149" i="87" s="1"/>
  <c r="GG120" i="87"/>
  <c r="GJ106" i="87"/>
  <c r="GL35" i="87"/>
  <c r="GK33" i="87"/>
  <c r="GK79" i="87" s="1"/>
  <c r="GK106" i="87" l="1"/>
  <c r="GM35" i="87"/>
  <c r="GL33" i="87"/>
  <c r="GL79" i="87" s="1"/>
  <c r="GG132" i="87"/>
  <c r="GG149" i="87" s="1"/>
  <c r="GH120" i="87"/>
  <c r="GH132" i="87" l="1"/>
  <c r="GH149" i="87" s="1"/>
  <c r="GI120" i="87"/>
  <c r="GL106" i="87"/>
  <c r="GN35" i="87"/>
  <c r="GM33" i="87"/>
  <c r="GM79" i="87" s="1"/>
  <c r="GM106" i="87" l="1"/>
  <c r="GO35" i="87"/>
  <c r="GN33" i="87"/>
  <c r="GN79" i="87" s="1"/>
  <c r="GJ120" i="87"/>
  <c r="GI132" i="87"/>
  <c r="GI149" i="87" s="1"/>
  <c r="GP35" i="87" l="1"/>
  <c r="GO33" i="87"/>
  <c r="GO79" i="87" s="1"/>
  <c r="GK120" i="87"/>
  <c r="GJ132" i="87"/>
  <c r="GJ149" i="87" s="1"/>
  <c r="GN106" i="87"/>
  <c r="GL120" i="87" l="1"/>
  <c r="GK132" i="87"/>
  <c r="GK149" i="87" s="1"/>
  <c r="GO106" i="87"/>
  <c r="GQ35" i="87"/>
  <c r="GP33" i="87"/>
  <c r="GP79" i="87" s="1"/>
  <c r="GP106" i="87" l="1"/>
  <c r="GR35" i="87"/>
  <c r="GQ33" i="87"/>
  <c r="GQ79" i="87" s="1"/>
  <c r="GM120" i="87"/>
  <c r="GL132" i="87"/>
  <c r="GL149" i="87" s="1"/>
  <c r="GN120" i="87" l="1"/>
  <c r="GM132" i="87"/>
  <c r="GM149" i="87" s="1"/>
  <c r="GQ106" i="87"/>
  <c r="GS35" i="87"/>
  <c r="GR33" i="87"/>
  <c r="GR79" i="87" s="1"/>
  <c r="GR106" i="87" l="1"/>
  <c r="GT35" i="87"/>
  <c r="GS33" i="87"/>
  <c r="GS79" i="87" s="1"/>
  <c r="GO120" i="87"/>
  <c r="GN132" i="87"/>
  <c r="GN149" i="87" s="1"/>
  <c r="GO132" i="87" l="1"/>
  <c r="GO149" i="87" s="1"/>
  <c r="GP120" i="87"/>
  <c r="GS106" i="87"/>
  <c r="GU35" i="87"/>
  <c r="GT33" i="87"/>
  <c r="GT79" i="87" s="1"/>
  <c r="GT106" i="87" l="1"/>
  <c r="GV35" i="87"/>
  <c r="GU33" i="87"/>
  <c r="GU79" i="87" s="1"/>
  <c r="GQ120" i="87"/>
  <c r="GP132" i="87"/>
  <c r="GP149" i="87" s="1"/>
  <c r="GR120" i="87" l="1"/>
  <c r="GQ132" i="87"/>
  <c r="GQ149" i="87" s="1"/>
  <c r="GU106" i="87"/>
  <c r="GW35" i="87"/>
  <c r="GV33" i="87"/>
  <c r="GV79" i="87" s="1"/>
  <c r="GX35" i="87" l="1"/>
  <c r="GW33" i="87"/>
  <c r="GW79" i="87" s="1"/>
  <c r="GV106" i="87"/>
  <c r="GS120" i="87"/>
  <c r="GR132" i="87"/>
  <c r="GR149" i="87" s="1"/>
  <c r="F51" i="88"/>
  <c r="C145" i="87"/>
  <c r="AK144" i="87"/>
  <c r="AW144" i="87" s="1"/>
  <c r="BI144" i="87" s="1"/>
  <c r="BU144" i="87" s="1"/>
  <c r="CG144" i="87" s="1"/>
  <c r="CS144" i="87" s="1"/>
  <c r="DE144" i="87" s="1"/>
  <c r="DQ144" i="87" s="1"/>
  <c r="EC144" i="87" s="1"/>
  <c r="EO144" i="87" s="1"/>
  <c r="FA144" i="87" s="1"/>
  <c r="FM144" i="87" s="1"/>
  <c r="FY144" i="87" s="1"/>
  <c r="GK144" i="87" s="1"/>
  <c r="GW144" i="87" s="1"/>
  <c r="HI144" i="87" s="1"/>
  <c r="HU144" i="87" s="1"/>
  <c r="IG144" i="87" s="1"/>
  <c r="IS144" i="87" s="1"/>
  <c r="JE144" i="87" s="1"/>
  <c r="JQ144" i="87" s="1"/>
  <c r="KC144" i="87" s="1"/>
  <c r="KO144" i="87" s="1"/>
  <c r="AJ144" i="87"/>
  <c r="AV144" i="87" s="1"/>
  <c r="BH144" i="87" s="1"/>
  <c r="BT144" i="87" s="1"/>
  <c r="CF144" i="87" s="1"/>
  <c r="CR144" i="87" s="1"/>
  <c r="DD144" i="87" s="1"/>
  <c r="DP144" i="87" s="1"/>
  <c r="EB144" i="87" s="1"/>
  <c r="EN144" i="87" s="1"/>
  <c r="EZ144" i="87" s="1"/>
  <c r="FL144" i="87" s="1"/>
  <c r="FX144" i="87" s="1"/>
  <c r="GJ144" i="87" s="1"/>
  <c r="GV144" i="87" s="1"/>
  <c r="HH144" i="87" s="1"/>
  <c r="HT144" i="87" s="1"/>
  <c r="IF144" i="87" s="1"/>
  <c r="IR144" i="87" s="1"/>
  <c r="JD144" i="87" s="1"/>
  <c r="JP144" i="87" s="1"/>
  <c r="KB144" i="87" s="1"/>
  <c r="KN144" i="87" s="1"/>
  <c r="AI144" i="87"/>
  <c r="AU144" i="87" s="1"/>
  <c r="BG144" i="87" s="1"/>
  <c r="BS144" i="87" s="1"/>
  <c r="CE144" i="87" s="1"/>
  <c r="CQ144" i="87" s="1"/>
  <c r="DC144" i="87" s="1"/>
  <c r="DO144" i="87" s="1"/>
  <c r="EA144" i="87" s="1"/>
  <c r="EM144" i="87" s="1"/>
  <c r="EY144" i="87" s="1"/>
  <c r="FK144" i="87" s="1"/>
  <c r="FW144" i="87" s="1"/>
  <c r="GI144" i="87" s="1"/>
  <c r="GU144" i="87" s="1"/>
  <c r="HG144" i="87" s="1"/>
  <c r="HS144" i="87" s="1"/>
  <c r="IE144" i="87" s="1"/>
  <c r="IQ144" i="87" s="1"/>
  <c r="JC144" i="87" s="1"/>
  <c r="JO144" i="87" s="1"/>
  <c r="KA144" i="87" s="1"/>
  <c r="KM144" i="87" s="1"/>
  <c r="AH144" i="87"/>
  <c r="AT144" i="87" s="1"/>
  <c r="BF144" i="87" s="1"/>
  <c r="BR144" i="87" s="1"/>
  <c r="CD144" i="87" s="1"/>
  <c r="CP144" i="87" s="1"/>
  <c r="DB144" i="87" s="1"/>
  <c r="DN144" i="87" s="1"/>
  <c r="DZ144" i="87" s="1"/>
  <c r="EL144" i="87" s="1"/>
  <c r="EX144" i="87" s="1"/>
  <c r="FJ144" i="87" s="1"/>
  <c r="FV144" i="87" s="1"/>
  <c r="GH144" i="87" s="1"/>
  <c r="GT144" i="87" s="1"/>
  <c r="HF144" i="87" s="1"/>
  <c r="HR144" i="87" s="1"/>
  <c r="ID144" i="87" s="1"/>
  <c r="IP144" i="87" s="1"/>
  <c r="JB144" i="87" s="1"/>
  <c r="JN144" i="87" s="1"/>
  <c r="JZ144" i="87" s="1"/>
  <c r="KL144" i="87" s="1"/>
  <c r="AG144" i="87"/>
  <c r="AS144" i="87" s="1"/>
  <c r="BE144" i="87" s="1"/>
  <c r="BQ144" i="87" s="1"/>
  <c r="CC144" i="87" s="1"/>
  <c r="CO144" i="87" s="1"/>
  <c r="DA144" i="87" s="1"/>
  <c r="DM144" i="87" s="1"/>
  <c r="DY144" i="87" s="1"/>
  <c r="EK144" i="87" s="1"/>
  <c r="EW144" i="87" s="1"/>
  <c r="FI144" i="87" s="1"/>
  <c r="FU144" i="87" s="1"/>
  <c r="GG144" i="87" s="1"/>
  <c r="GS144" i="87" s="1"/>
  <c r="HE144" i="87" s="1"/>
  <c r="HQ144" i="87" s="1"/>
  <c r="IC144" i="87" s="1"/>
  <c r="IO144" i="87" s="1"/>
  <c r="JA144" i="87" s="1"/>
  <c r="JM144" i="87" s="1"/>
  <c r="JY144" i="87" s="1"/>
  <c r="KK144" i="87" s="1"/>
  <c r="AF144" i="87"/>
  <c r="AR144" i="87" s="1"/>
  <c r="BD144" i="87" s="1"/>
  <c r="BP144" i="87" s="1"/>
  <c r="CB144" i="87" s="1"/>
  <c r="CN144" i="87" s="1"/>
  <c r="CZ144" i="87" s="1"/>
  <c r="DL144" i="87" s="1"/>
  <c r="DX144" i="87" s="1"/>
  <c r="EJ144" i="87" s="1"/>
  <c r="EV144" i="87" s="1"/>
  <c r="FH144" i="87" s="1"/>
  <c r="FT144" i="87" s="1"/>
  <c r="GF144" i="87" s="1"/>
  <c r="GR144" i="87" s="1"/>
  <c r="HD144" i="87" s="1"/>
  <c r="HP144" i="87" s="1"/>
  <c r="IB144" i="87" s="1"/>
  <c r="IN144" i="87" s="1"/>
  <c r="IZ144" i="87" s="1"/>
  <c r="JL144" i="87" s="1"/>
  <c r="JX144" i="87" s="1"/>
  <c r="KJ144" i="87" s="1"/>
  <c r="AE144" i="87"/>
  <c r="AQ144" i="87" s="1"/>
  <c r="BC144" i="87" s="1"/>
  <c r="BO144" i="87" s="1"/>
  <c r="CA144" i="87" s="1"/>
  <c r="CM144" i="87" s="1"/>
  <c r="CY144" i="87" s="1"/>
  <c r="DK144" i="87" s="1"/>
  <c r="DW144" i="87" s="1"/>
  <c r="EI144" i="87" s="1"/>
  <c r="EU144" i="87" s="1"/>
  <c r="FG144" i="87" s="1"/>
  <c r="FS144" i="87" s="1"/>
  <c r="GE144" i="87" s="1"/>
  <c r="GQ144" i="87" s="1"/>
  <c r="HC144" i="87" s="1"/>
  <c r="HO144" i="87" s="1"/>
  <c r="IA144" i="87" s="1"/>
  <c r="IM144" i="87" s="1"/>
  <c r="IY144" i="87" s="1"/>
  <c r="JK144" i="87" s="1"/>
  <c r="JW144" i="87" s="1"/>
  <c r="KI144" i="87" s="1"/>
  <c r="AD144" i="87"/>
  <c r="AP144" i="87" s="1"/>
  <c r="BB144" i="87" s="1"/>
  <c r="BN144" i="87" s="1"/>
  <c r="BZ144" i="87" s="1"/>
  <c r="CL144" i="87" s="1"/>
  <c r="CX144" i="87" s="1"/>
  <c r="DJ144" i="87" s="1"/>
  <c r="DV144" i="87" s="1"/>
  <c r="EH144" i="87" s="1"/>
  <c r="ET144" i="87" s="1"/>
  <c r="FF144" i="87" s="1"/>
  <c r="FR144" i="87" s="1"/>
  <c r="GD144" i="87" s="1"/>
  <c r="GP144" i="87" s="1"/>
  <c r="HB144" i="87" s="1"/>
  <c r="HN144" i="87" s="1"/>
  <c r="HZ144" i="87" s="1"/>
  <c r="IL144" i="87" s="1"/>
  <c r="IX144" i="87" s="1"/>
  <c r="JJ144" i="87" s="1"/>
  <c r="JV144" i="87" s="1"/>
  <c r="KH144" i="87" s="1"/>
  <c r="AC144" i="87"/>
  <c r="AO144" i="87" s="1"/>
  <c r="BA144" i="87" s="1"/>
  <c r="BM144" i="87" s="1"/>
  <c r="BY144" i="87" s="1"/>
  <c r="CK144" i="87" s="1"/>
  <c r="CW144" i="87" s="1"/>
  <c r="DI144" i="87" s="1"/>
  <c r="DU144" i="87" s="1"/>
  <c r="EG144" i="87" s="1"/>
  <c r="ES144" i="87" s="1"/>
  <c r="FE144" i="87" s="1"/>
  <c r="FQ144" i="87" s="1"/>
  <c r="GC144" i="87" s="1"/>
  <c r="GO144" i="87" s="1"/>
  <c r="HA144" i="87" s="1"/>
  <c r="HM144" i="87" s="1"/>
  <c r="HY144" i="87" s="1"/>
  <c r="IK144" i="87" s="1"/>
  <c r="IW144" i="87" s="1"/>
  <c r="JI144" i="87" s="1"/>
  <c r="JU144" i="87" s="1"/>
  <c r="KG144" i="87" s="1"/>
  <c r="AB144" i="87"/>
  <c r="AN144" i="87" s="1"/>
  <c r="AZ144" i="87" s="1"/>
  <c r="BL144" i="87" s="1"/>
  <c r="BX144" i="87" s="1"/>
  <c r="CJ144" i="87" s="1"/>
  <c r="CV144" i="87" s="1"/>
  <c r="DH144" i="87" s="1"/>
  <c r="DT144" i="87" s="1"/>
  <c r="EF144" i="87" s="1"/>
  <c r="ER144" i="87" s="1"/>
  <c r="FD144" i="87" s="1"/>
  <c r="FP144" i="87" s="1"/>
  <c r="GB144" i="87" s="1"/>
  <c r="GN144" i="87" s="1"/>
  <c r="GZ144" i="87" s="1"/>
  <c r="HL144" i="87" s="1"/>
  <c r="HX144" i="87" s="1"/>
  <c r="IJ144" i="87" s="1"/>
  <c r="IV144" i="87" s="1"/>
  <c r="JH144" i="87" s="1"/>
  <c r="JT144" i="87" s="1"/>
  <c r="KF144" i="87" s="1"/>
  <c r="AA144" i="87"/>
  <c r="AM144" i="87" s="1"/>
  <c r="AY144" i="87" s="1"/>
  <c r="BK144" i="87" s="1"/>
  <c r="BW144" i="87" s="1"/>
  <c r="CI144" i="87" s="1"/>
  <c r="CU144" i="87" s="1"/>
  <c r="DG144" i="87" s="1"/>
  <c r="DS144" i="87" s="1"/>
  <c r="EE144" i="87" s="1"/>
  <c r="EQ144" i="87" s="1"/>
  <c r="FC144" i="87" s="1"/>
  <c r="FO144" i="87" s="1"/>
  <c r="GA144" i="87" s="1"/>
  <c r="GM144" i="87" s="1"/>
  <c r="GY144" i="87" s="1"/>
  <c r="HK144" i="87" s="1"/>
  <c r="HW144" i="87" s="1"/>
  <c r="II144" i="87" s="1"/>
  <c r="IU144" i="87" s="1"/>
  <c r="JG144" i="87" s="1"/>
  <c r="JS144" i="87" s="1"/>
  <c r="KE144" i="87" s="1"/>
  <c r="Z144" i="87"/>
  <c r="AL144" i="87" s="1"/>
  <c r="AX144" i="87" s="1"/>
  <c r="BJ144" i="87" s="1"/>
  <c r="BV144" i="87" s="1"/>
  <c r="CH144" i="87" s="1"/>
  <c r="CT144" i="87" s="1"/>
  <c r="DF144" i="87" s="1"/>
  <c r="DR144" i="87" s="1"/>
  <c r="ED144" i="87" s="1"/>
  <c r="EP144" i="87" s="1"/>
  <c r="FB144" i="87" s="1"/>
  <c r="FN144" i="87" s="1"/>
  <c r="FZ144" i="87" s="1"/>
  <c r="GL144" i="87" s="1"/>
  <c r="GX144" i="87" s="1"/>
  <c r="HJ144" i="87" s="1"/>
  <c r="HV144" i="87" s="1"/>
  <c r="IH144" i="87" s="1"/>
  <c r="IT144" i="87" s="1"/>
  <c r="JF144" i="87" s="1"/>
  <c r="JR144" i="87" s="1"/>
  <c r="KD144" i="87" s="1"/>
  <c r="C97" i="87"/>
  <c r="D97" i="87" s="1"/>
  <c r="E97" i="87" s="1"/>
  <c r="F97" i="87" s="1"/>
  <c r="G97" i="87" s="1"/>
  <c r="H97" i="87" s="1"/>
  <c r="I97" i="87" s="1"/>
  <c r="J97" i="87" s="1"/>
  <c r="K97" i="87" s="1"/>
  <c r="L97" i="87" s="1"/>
  <c r="M97" i="87" s="1"/>
  <c r="N97" i="87" s="1"/>
  <c r="O97" i="87" s="1"/>
  <c r="P97" i="87" s="1"/>
  <c r="Q97" i="87" s="1"/>
  <c r="R97" i="87" s="1"/>
  <c r="S97" i="87" s="1"/>
  <c r="T97" i="87" s="1"/>
  <c r="U97" i="87" s="1"/>
  <c r="V97" i="87" s="1"/>
  <c r="W97" i="87" s="1"/>
  <c r="X97" i="87" s="1"/>
  <c r="Y97" i="87" s="1"/>
  <c r="Z97" i="87" s="1"/>
  <c r="AA97" i="87" s="1"/>
  <c r="AB97" i="87" s="1"/>
  <c r="AC97" i="87" s="1"/>
  <c r="AD97" i="87" s="1"/>
  <c r="AE97" i="87" s="1"/>
  <c r="AF97" i="87" s="1"/>
  <c r="AG97" i="87" s="1"/>
  <c r="AH97" i="87" s="1"/>
  <c r="AI97" i="87" s="1"/>
  <c r="AJ97" i="87" s="1"/>
  <c r="AK97" i="87" s="1"/>
  <c r="AL97" i="87" s="1"/>
  <c r="AM97" i="87" s="1"/>
  <c r="AN97" i="87" s="1"/>
  <c r="AO97" i="87" s="1"/>
  <c r="AP97" i="87" s="1"/>
  <c r="AQ97" i="87" s="1"/>
  <c r="AR97" i="87" s="1"/>
  <c r="AS97" i="87" s="1"/>
  <c r="AT97" i="87" s="1"/>
  <c r="AU97" i="87" s="1"/>
  <c r="AV97" i="87" s="1"/>
  <c r="AW97" i="87" s="1"/>
  <c r="AX97" i="87" s="1"/>
  <c r="AY97" i="87" s="1"/>
  <c r="AZ97" i="87" s="1"/>
  <c r="BA97" i="87" s="1"/>
  <c r="BB97" i="87" s="1"/>
  <c r="BC97" i="87" s="1"/>
  <c r="BD97" i="87" s="1"/>
  <c r="BE97" i="87" s="1"/>
  <c r="BF97" i="87" s="1"/>
  <c r="BG97" i="87" s="1"/>
  <c r="BH97" i="87" s="1"/>
  <c r="BI97" i="87" s="1"/>
  <c r="BJ97" i="87" s="1"/>
  <c r="BK97" i="87" s="1"/>
  <c r="BL97" i="87" s="1"/>
  <c r="BM97" i="87" s="1"/>
  <c r="BN97" i="87" s="1"/>
  <c r="BO97" i="87" s="1"/>
  <c r="BP97" i="87" s="1"/>
  <c r="BQ97" i="87" s="1"/>
  <c r="BR97" i="87" s="1"/>
  <c r="BS97" i="87" s="1"/>
  <c r="BT97" i="87" s="1"/>
  <c r="BU97" i="87" s="1"/>
  <c r="BV97" i="87" s="1"/>
  <c r="BW97" i="87" s="1"/>
  <c r="BX97" i="87" s="1"/>
  <c r="BY97" i="87" s="1"/>
  <c r="BZ97" i="87" s="1"/>
  <c r="CA97" i="87" s="1"/>
  <c r="CB97" i="87" s="1"/>
  <c r="CC97" i="87" s="1"/>
  <c r="CD97" i="87" s="1"/>
  <c r="CE97" i="87" s="1"/>
  <c r="CF97" i="87" s="1"/>
  <c r="CG97" i="87" s="1"/>
  <c r="CH97" i="87" s="1"/>
  <c r="CI97" i="87" s="1"/>
  <c r="CJ97" i="87" s="1"/>
  <c r="CK97" i="87" s="1"/>
  <c r="CL97" i="87" s="1"/>
  <c r="CM97" i="87" s="1"/>
  <c r="CN97" i="87" s="1"/>
  <c r="CO97" i="87" s="1"/>
  <c r="CP97" i="87" s="1"/>
  <c r="CQ97" i="87" s="1"/>
  <c r="CR97" i="87" s="1"/>
  <c r="CS97" i="87" s="1"/>
  <c r="CT97" i="87" s="1"/>
  <c r="CU97" i="87" s="1"/>
  <c r="CV97" i="87" s="1"/>
  <c r="CW97" i="87" s="1"/>
  <c r="CX97" i="87" s="1"/>
  <c r="CY97" i="87" s="1"/>
  <c r="CZ97" i="87" s="1"/>
  <c r="DA97" i="87" s="1"/>
  <c r="DB97" i="87" s="1"/>
  <c r="DC97" i="87" s="1"/>
  <c r="DD97" i="87" s="1"/>
  <c r="DE97" i="87" s="1"/>
  <c r="DF97" i="87" s="1"/>
  <c r="DG97" i="87" s="1"/>
  <c r="DH97" i="87" s="1"/>
  <c r="DI97" i="87" s="1"/>
  <c r="DJ97" i="87" s="1"/>
  <c r="DK97" i="87" s="1"/>
  <c r="DL97" i="87" s="1"/>
  <c r="DM97" i="87" s="1"/>
  <c r="DN97" i="87" s="1"/>
  <c r="DO97" i="87" s="1"/>
  <c r="DP97" i="87" s="1"/>
  <c r="DQ97" i="87" s="1"/>
  <c r="DR97" i="87" s="1"/>
  <c r="DS97" i="87" s="1"/>
  <c r="DT97" i="87" s="1"/>
  <c r="DU97" i="87" s="1"/>
  <c r="DV97" i="87" s="1"/>
  <c r="DW97" i="87" s="1"/>
  <c r="DX97" i="87" s="1"/>
  <c r="DY97" i="87" s="1"/>
  <c r="DZ97" i="87" s="1"/>
  <c r="EA97" i="87" s="1"/>
  <c r="EB97" i="87" s="1"/>
  <c r="EC97" i="87" s="1"/>
  <c r="ED97" i="87" s="1"/>
  <c r="EE97" i="87" s="1"/>
  <c r="EF97" i="87" s="1"/>
  <c r="EG97" i="87" s="1"/>
  <c r="EH97" i="87" s="1"/>
  <c r="EI97" i="87" s="1"/>
  <c r="EJ97" i="87" s="1"/>
  <c r="EK97" i="87" s="1"/>
  <c r="EL97" i="87" s="1"/>
  <c r="EM97" i="87" s="1"/>
  <c r="EN97" i="87" s="1"/>
  <c r="EO97" i="87" s="1"/>
  <c r="EP97" i="87" s="1"/>
  <c r="EQ97" i="87" s="1"/>
  <c r="ER97" i="87" s="1"/>
  <c r="ES97" i="87" s="1"/>
  <c r="ET97" i="87" s="1"/>
  <c r="EU97" i="87" s="1"/>
  <c r="EV97" i="87" s="1"/>
  <c r="EW97" i="87" s="1"/>
  <c r="EX97" i="87" s="1"/>
  <c r="EY97" i="87" s="1"/>
  <c r="EZ97" i="87" s="1"/>
  <c r="FA97" i="87" s="1"/>
  <c r="FB97" i="87" s="1"/>
  <c r="FC97" i="87" s="1"/>
  <c r="FD97" i="87" s="1"/>
  <c r="FE97" i="87" s="1"/>
  <c r="FF97" i="87" s="1"/>
  <c r="FG97" i="87" s="1"/>
  <c r="FH97" i="87" s="1"/>
  <c r="FI97" i="87" s="1"/>
  <c r="FJ97" i="87" s="1"/>
  <c r="FK97" i="87" s="1"/>
  <c r="FL97" i="87" s="1"/>
  <c r="FM97" i="87" s="1"/>
  <c r="FN97" i="87" s="1"/>
  <c r="FO97" i="87" s="1"/>
  <c r="FP97" i="87" s="1"/>
  <c r="FQ97" i="87" s="1"/>
  <c r="FR97" i="87" s="1"/>
  <c r="FS97" i="87" s="1"/>
  <c r="FT97" i="87" s="1"/>
  <c r="FU97" i="87" s="1"/>
  <c r="FV97" i="87" s="1"/>
  <c r="FW97" i="87" s="1"/>
  <c r="FX97" i="87" s="1"/>
  <c r="FY97" i="87" s="1"/>
  <c r="FZ97" i="87" s="1"/>
  <c r="GA97" i="87" s="1"/>
  <c r="GB97" i="87" s="1"/>
  <c r="GC97" i="87" s="1"/>
  <c r="GD97" i="87" s="1"/>
  <c r="GE97" i="87" s="1"/>
  <c r="GF97" i="87" s="1"/>
  <c r="GG97" i="87" s="1"/>
  <c r="GH97" i="87" s="1"/>
  <c r="GI97" i="87" s="1"/>
  <c r="GJ97" i="87" s="1"/>
  <c r="GK97" i="87" s="1"/>
  <c r="GL97" i="87" s="1"/>
  <c r="GM97" i="87" s="1"/>
  <c r="GN97" i="87" s="1"/>
  <c r="GO97" i="87" s="1"/>
  <c r="GP97" i="87" s="1"/>
  <c r="GQ97" i="87" s="1"/>
  <c r="GR97" i="87" s="1"/>
  <c r="GS97" i="87" s="1"/>
  <c r="GT97" i="87" s="1"/>
  <c r="GU97" i="87" s="1"/>
  <c r="GV97" i="87" s="1"/>
  <c r="GW97" i="87" s="1"/>
  <c r="GX97" i="87" s="1"/>
  <c r="GY97" i="87" s="1"/>
  <c r="GZ97" i="87" s="1"/>
  <c r="HA97" i="87" s="1"/>
  <c r="HB97" i="87" s="1"/>
  <c r="HC97" i="87" s="1"/>
  <c r="HD97" i="87" s="1"/>
  <c r="HE97" i="87" s="1"/>
  <c r="HF97" i="87" s="1"/>
  <c r="HG97" i="87" s="1"/>
  <c r="HH97" i="87" s="1"/>
  <c r="HI97" i="87" s="1"/>
  <c r="HJ97" i="87" s="1"/>
  <c r="HK97" i="87" s="1"/>
  <c r="HL97" i="87" s="1"/>
  <c r="HM97" i="87" s="1"/>
  <c r="HN97" i="87" s="1"/>
  <c r="HO97" i="87" s="1"/>
  <c r="HP97" i="87" s="1"/>
  <c r="HQ97" i="87" s="1"/>
  <c r="HR97" i="87" s="1"/>
  <c r="HS97" i="87" s="1"/>
  <c r="HT97" i="87" s="1"/>
  <c r="HU97" i="87" s="1"/>
  <c r="HV97" i="87" s="1"/>
  <c r="HW97" i="87" s="1"/>
  <c r="HX97" i="87" s="1"/>
  <c r="HY97" i="87" s="1"/>
  <c r="HZ97" i="87" s="1"/>
  <c r="IA97" i="87" s="1"/>
  <c r="IB97" i="87" s="1"/>
  <c r="IC97" i="87" s="1"/>
  <c r="ID97" i="87" s="1"/>
  <c r="IE97" i="87" s="1"/>
  <c r="IF97" i="87" s="1"/>
  <c r="IG97" i="87" s="1"/>
  <c r="IH97" i="87" s="1"/>
  <c r="II97" i="87" s="1"/>
  <c r="IJ97" i="87" s="1"/>
  <c r="IK97" i="87" s="1"/>
  <c r="IL97" i="87" s="1"/>
  <c r="IM97" i="87" s="1"/>
  <c r="IN97" i="87" s="1"/>
  <c r="IO97" i="87" s="1"/>
  <c r="IP97" i="87" s="1"/>
  <c r="IQ97" i="87" s="1"/>
  <c r="IR97" i="87" s="1"/>
  <c r="IS97" i="87" s="1"/>
  <c r="IT97" i="87" s="1"/>
  <c r="IU97" i="87" s="1"/>
  <c r="IV97" i="87" s="1"/>
  <c r="IW97" i="87" s="1"/>
  <c r="IX97" i="87" s="1"/>
  <c r="IY97" i="87" s="1"/>
  <c r="IZ97" i="87" s="1"/>
  <c r="JA97" i="87" s="1"/>
  <c r="JB97" i="87" s="1"/>
  <c r="JC97" i="87" s="1"/>
  <c r="JD97" i="87" s="1"/>
  <c r="JE97" i="87" s="1"/>
  <c r="JF97" i="87" s="1"/>
  <c r="JG97" i="87" s="1"/>
  <c r="JH97" i="87" s="1"/>
  <c r="JI97" i="87" s="1"/>
  <c r="JJ97" i="87" s="1"/>
  <c r="JK97" i="87" s="1"/>
  <c r="JL97" i="87" s="1"/>
  <c r="JM97" i="87" s="1"/>
  <c r="JN97" i="87" s="1"/>
  <c r="JO97" i="87" s="1"/>
  <c r="JP97" i="87" s="1"/>
  <c r="JQ97" i="87" s="1"/>
  <c r="JR97" i="87" s="1"/>
  <c r="JS97" i="87" s="1"/>
  <c r="JT97" i="87" s="1"/>
  <c r="JU97" i="87" s="1"/>
  <c r="JV97" i="87" s="1"/>
  <c r="JW97" i="87" s="1"/>
  <c r="JX97" i="87" s="1"/>
  <c r="JY97" i="87" s="1"/>
  <c r="JZ97" i="87" s="1"/>
  <c r="KA97" i="87" s="1"/>
  <c r="KB97" i="87" s="1"/>
  <c r="KC97" i="87" s="1"/>
  <c r="KD97" i="87" s="1"/>
  <c r="KE97" i="87" s="1"/>
  <c r="KF97" i="87" s="1"/>
  <c r="KG97" i="87" s="1"/>
  <c r="KH97" i="87" s="1"/>
  <c r="KI97" i="87" s="1"/>
  <c r="KJ97" i="87" s="1"/>
  <c r="KK97" i="87" s="1"/>
  <c r="KL97" i="87" s="1"/>
  <c r="KM97" i="87" s="1"/>
  <c r="KN97" i="87" s="1"/>
  <c r="KO97" i="87" s="1"/>
  <c r="AK96" i="87"/>
  <c r="AW96" i="87" s="1"/>
  <c r="BI96" i="87" s="1"/>
  <c r="BU96" i="87" s="1"/>
  <c r="CG96" i="87" s="1"/>
  <c r="CS96" i="87" s="1"/>
  <c r="DE96" i="87" s="1"/>
  <c r="DQ96" i="87" s="1"/>
  <c r="EC96" i="87" s="1"/>
  <c r="EO96" i="87" s="1"/>
  <c r="FA96" i="87" s="1"/>
  <c r="FM96" i="87" s="1"/>
  <c r="FY96" i="87" s="1"/>
  <c r="GK96" i="87" s="1"/>
  <c r="GW96" i="87" s="1"/>
  <c r="HI96" i="87" s="1"/>
  <c r="HU96" i="87" s="1"/>
  <c r="IG96" i="87" s="1"/>
  <c r="IS96" i="87" s="1"/>
  <c r="JE96" i="87" s="1"/>
  <c r="JQ96" i="87" s="1"/>
  <c r="KC96" i="87" s="1"/>
  <c r="KO96" i="87" s="1"/>
  <c r="AJ96" i="87"/>
  <c r="AV96" i="87" s="1"/>
  <c r="BH96" i="87" s="1"/>
  <c r="BT96" i="87" s="1"/>
  <c r="CF96" i="87" s="1"/>
  <c r="CR96" i="87" s="1"/>
  <c r="DD96" i="87" s="1"/>
  <c r="DP96" i="87" s="1"/>
  <c r="EB96" i="87" s="1"/>
  <c r="EN96" i="87" s="1"/>
  <c r="EZ96" i="87" s="1"/>
  <c r="FL96" i="87" s="1"/>
  <c r="FX96" i="87" s="1"/>
  <c r="GJ96" i="87" s="1"/>
  <c r="GV96" i="87" s="1"/>
  <c r="HH96" i="87" s="1"/>
  <c r="HT96" i="87" s="1"/>
  <c r="IF96" i="87" s="1"/>
  <c r="IR96" i="87" s="1"/>
  <c r="JD96" i="87" s="1"/>
  <c r="JP96" i="87" s="1"/>
  <c r="KB96" i="87" s="1"/>
  <c r="KN96" i="87" s="1"/>
  <c r="AI96" i="87"/>
  <c r="AU96" i="87" s="1"/>
  <c r="BG96" i="87" s="1"/>
  <c r="BS96" i="87" s="1"/>
  <c r="CE96" i="87" s="1"/>
  <c r="CQ96" i="87" s="1"/>
  <c r="DC96" i="87" s="1"/>
  <c r="DO96" i="87" s="1"/>
  <c r="EA96" i="87" s="1"/>
  <c r="EM96" i="87" s="1"/>
  <c r="EY96" i="87" s="1"/>
  <c r="FK96" i="87" s="1"/>
  <c r="FW96" i="87" s="1"/>
  <c r="GI96" i="87" s="1"/>
  <c r="GU96" i="87" s="1"/>
  <c r="HG96" i="87" s="1"/>
  <c r="HS96" i="87" s="1"/>
  <c r="IE96" i="87" s="1"/>
  <c r="IQ96" i="87" s="1"/>
  <c r="JC96" i="87" s="1"/>
  <c r="JO96" i="87" s="1"/>
  <c r="KA96" i="87" s="1"/>
  <c r="KM96" i="87" s="1"/>
  <c r="AH96" i="87"/>
  <c r="AT96" i="87" s="1"/>
  <c r="BF96" i="87" s="1"/>
  <c r="BR96" i="87" s="1"/>
  <c r="CD96" i="87" s="1"/>
  <c r="CP96" i="87" s="1"/>
  <c r="DB96" i="87" s="1"/>
  <c r="DN96" i="87" s="1"/>
  <c r="DZ96" i="87" s="1"/>
  <c r="EL96" i="87" s="1"/>
  <c r="EX96" i="87" s="1"/>
  <c r="FJ96" i="87" s="1"/>
  <c r="FV96" i="87" s="1"/>
  <c r="GH96" i="87" s="1"/>
  <c r="GT96" i="87" s="1"/>
  <c r="HF96" i="87" s="1"/>
  <c r="HR96" i="87" s="1"/>
  <c r="ID96" i="87" s="1"/>
  <c r="IP96" i="87" s="1"/>
  <c r="JB96" i="87" s="1"/>
  <c r="JN96" i="87" s="1"/>
  <c r="JZ96" i="87" s="1"/>
  <c r="KL96" i="87" s="1"/>
  <c r="AG96" i="87"/>
  <c r="AS96" i="87" s="1"/>
  <c r="BE96" i="87" s="1"/>
  <c r="BQ96" i="87" s="1"/>
  <c r="CC96" i="87" s="1"/>
  <c r="CO96" i="87" s="1"/>
  <c r="DA96" i="87" s="1"/>
  <c r="DM96" i="87" s="1"/>
  <c r="DY96" i="87" s="1"/>
  <c r="EK96" i="87" s="1"/>
  <c r="EW96" i="87" s="1"/>
  <c r="FI96" i="87" s="1"/>
  <c r="FU96" i="87" s="1"/>
  <c r="GG96" i="87" s="1"/>
  <c r="GS96" i="87" s="1"/>
  <c r="HE96" i="87" s="1"/>
  <c r="HQ96" i="87" s="1"/>
  <c r="IC96" i="87" s="1"/>
  <c r="IO96" i="87" s="1"/>
  <c r="JA96" i="87" s="1"/>
  <c r="JM96" i="87" s="1"/>
  <c r="JY96" i="87" s="1"/>
  <c r="KK96" i="87" s="1"/>
  <c r="AF96" i="87"/>
  <c r="AR96" i="87" s="1"/>
  <c r="BD96" i="87" s="1"/>
  <c r="BP96" i="87" s="1"/>
  <c r="CB96" i="87" s="1"/>
  <c r="CN96" i="87" s="1"/>
  <c r="CZ96" i="87" s="1"/>
  <c r="DL96" i="87" s="1"/>
  <c r="DX96" i="87" s="1"/>
  <c r="EJ96" i="87" s="1"/>
  <c r="EV96" i="87" s="1"/>
  <c r="FH96" i="87" s="1"/>
  <c r="FT96" i="87" s="1"/>
  <c r="GF96" i="87" s="1"/>
  <c r="GR96" i="87" s="1"/>
  <c r="HD96" i="87" s="1"/>
  <c r="HP96" i="87" s="1"/>
  <c r="IB96" i="87" s="1"/>
  <c r="IN96" i="87" s="1"/>
  <c r="IZ96" i="87" s="1"/>
  <c r="JL96" i="87" s="1"/>
  <c r="JX96" i="87" s="1"/>
  <c r="KJ96" i="87" s="1"/>
  <c r="AE96" i="87"/>
  <c r="AQ96" i="87" s="1"/>
  <c r="BC96" i="87" s="1"/>
  <c r="BO96" i="87" s="1"/>
  <c r="CA96" i="87" s="1"/>
  <c r="CM96" i="87" s="1"/>
  <c r="CY96" i="87" s="1"/>
  <c r="DK96" i="87" s="1"/>
  <c r="DW96" i="87" s="1"/>
  <c r="EI96" i="87" s="1"/>
  <c r="EU96" i="87" s="1"/>
  <c r="FG96" i="87" s="1"/>
  <c r="FS96" i="87" s="1"/>
  <c r="GE96" i="87" s="1"/>
  <c r="GQ96" i="87" s="1"/>
  <c r="HC96" i="87" s="1"/>
  <c r="HO96" i="87" s="1"/>
  <c r="IA96" i="87" s="1"/>
  <c r="IM96" i="87" s="1"/>
  <c r="IY96" i="87" s="1"/>
  <c r="JK96" i="87" s="1"/>
  <c r="JW96" i="87" s="1"/>
  <c r="KI96" i="87" s="1"/>
  <c r="AD96" i="87"/>
  <c r="AP96" i="87" s="1"/>
  <c r="BB96" i="87" s="1"/>
  <c r="BN96" i="87" s="1"/>
  <c r="BZ96" i="87" s="1"/>
  <c r="CL96" i="87" s="1"/>
  <c r="CX96" i="87" s="1"/>
  <c r="DJ96" i="87" s="1"/>
  <c r="DV96" i="87" s="1"/>
  <c r="EH96" i="87" s="1"/>
  <c r="ET96" i="87" s="1"/>
  <c r="FF96" i="87" s="1"/>
  <c r="FR96" i="87" s="1"/>
  <c r="GD96" i="87" s="1"/>
  <c r="GP96" i="87" s="1"/>
  <c r="HB96" i="87" s="1"/>
  <c r="HN96" i="87" s="1"/>
  <c r="HZ96" i="87" s="1"/>
  <c r="IL96" i="87" s="1"/>
  <c r="IX96" i="87" s="1"/>
  <c r="JJ96" i="87" s="1"/>
  <c r="JV96" i="87" s="1"/>
  <c r="KH96" i="87" s="1"/>
  <c r="AC96" i="87"/>
  <c r="AO96" i="87" s="1"/>
  <c r="BA96" i="87" s="1"/>
  <c r="BM96" i="87" s="1"/>
  <c r="BY96" i="87" s="1"/>
  <c r="CK96" i="87" s="1"/>
  <c r="CW96" i="87" s="1"/>
  <c r="DI96" i="87" s="1"/>
  <c r="DU96" i="87" s="1"/>
  <c r="EG96" i="87" s="1"/>
  <c r="ES96" i="87" s="1"/>
  <c r="FE96" i="87" s="1"/>
  <c r="FQ96" i="87" s="1"/>
  <c r="GC96" i="87" s="1"/>
  <c r="GO96" i="87" s="1"/>
  <c r="HA96" i="87" s="1"/>
  <c r="HM96" i="87" s="1"/>
  <c r="HY96" i="87" s="1"/>
  <c r="IK96" i="87" s="1"/>
  <c r="IW96" i="87" s="1"/>
  <c r="JI96" i="87" s="1"/>
  <c r="JU96" i="87" s="1"/>
  <c r="KG96" i="87" s="1"/>
  <c r="AB96" i="87"/>
  <c r="AN96" i="87" s="1"/>
  <c r="AZ96" i="87" s="1"/>
  <c r="BL96" i="87" s="1"/>
  <c r="BX96" i="87" s="1"/>
  <c r="CJ96" i="87" s="1"/>
  <c r="CV96" i="87" s="1"/>
  <c r="DH96" i="87" s="1"/>
  <c r="DT96" i="87" s="1"/>
  <c r="EF96" i="87" s="1"/>
  <c r="ER96" i="87" s="1"/>
  <c r="FD96" i="87" s="1"/>
  <c r="FP96" i="87" s="1"/>
  <c r="GB96" i="87" s="1"/>
  <c r="GN96" i="87" s="1"/>
  <c r="GZ96" i="87" s="1"/>
  <c r="HL96" i="87" s="1"/>
  <c r="HX96" i="87" s="1"/>
  <c r="IJ96" i="87" s="1"/>
  <c r="IV96" i="87" s="1"/>
  <c r="JH96" i="87" s="1"/>
  <c r="JT96" i="87" s="1"/>
  <c r="KF96" i="87" s="1"/>
  <c r="AA96" i="87"/>
  <c r="AM96" i="87" s="1"/>
  <c r="AY96" i="87" s="1"/>
  <c r="BK96" i="87" s="1"/>
  <c r="BW96" i="87" s="1"/>
  <c r="CI96" i="87" s="1"/>
  <c r="CU96" i="87" s="1"/>
  <c r="DG96" i="87" s="1"/>
  <c r="DS96" i="87" s="1"/>
  <c r="EE96" i="87" s="1"/>
  <c r="EQ96" i="87" s="1"/>
  <c r="FC96" i="87" s="1"/>
  <c r="FO96" i="87" s="1"/>
  <c r="GA96" i="87" s="1"/>
  <c r="GM96" i="87" s="1"/>
  <c r="GY96" i="87" s="1"/>
  <c r="HK96" i="87" s="1"/>
  <c r="HW96" i="87" s="1"/>
  <c r="II96" i="87" s="1"/>
  <c r="IU96" i="87" s="1"/>
  <c r="JG96" i="87" s="1"/>
  <c r="JS96" i="87" s="1"/>
  <c r="KE96" i="87" s="1"/>
  <c r="Z96" i="87"/>
  <c r="AL96" i="87" s="1"/>
  <c r="AX96" i="87" s="1"/>
  <c r="BJ96" i="87" s="1"/>
  <c r="BV96" i="87" s="1"/>
  <c r="CH96" i="87" s="1"/>
  <c r="CT96" i="87" s="1"/>
  <c r="DF96" i="87" s="1"/>
  <c r="DR96" i="87" s="1"/>
  <c r="ED96" i="87" s="1"/>
  <c r="EP96" i="87" s="1"/>
  <c r="FB96" i="87" s="1"/>
  <c r="FN96" i="87" s="1"/>
  <c r="FZ96" i="87" s="1"/>
  <c r="GL96" i="87" s="1"/>
  <c r="GX96" i="87" s="1"/>
  <c r="HJ96" i="87" s="1"/>
  <c r="HV96" i="87" s="1"/>
  <c r="IH96" i="87" s="1"/>
  <c r="IT96" i="87" s="1"/>
  <c r="JF96" i="87" s="1"/>
  <c r="JR96" i="87" s="1"/>
  <c r="KD96" i="87" s="1"/>
  <c r="C72" i="87"/>
  <c r="D72" i="87" s="1"/>
  <c r="E72" i="87" s="1"/>
  <c r="F72" i="87" s="1"/>
  <c r="G72" i="87" s="1"/>
  <c r="H72" i="87" s="1"/>
  <c r="I72" i="87" s="1"/>
  <c r="J72" i="87" s="1"/>
  <c r="K72" i="87" s="1"/>
  <c r="L72" i="87" s="1"/>
  <c r="M72" i="87" s="1"/>
  <c r="N72" i="87" s="1"/>
  <c r="O72" i="87" s="1"/>
  <c r="P72" i="87" s="1"/>
  <c r="Q72" i="87" s="1"/>
  <c r="R72" i="87" s="1"/>
  <c r="S72" i="87" s="1"/>
  <c r="T72" i="87" s="1"/>
  <c r="U72" i="87" s="1"/>
  <c r="V72" i="87" s="1"/>
  <c r="W72" i="87" s="1"/>
  <c r="X72" i="87" s="1"/>
  <c r="Y72" i="87" s="1"/>
  <c r="Z72" i="87" s="1"/>
  <c r="AA72" i="87" s="1"/>
  <c r="AB72" i="87" s="1"/>
  <c r="AC72" i="87" s="1"/>
  <c r="AD72" i="87" s="1"/>
  <c r="AE72" i="87" s="1"/>
  <c r="AF72" i="87" s="1"/>
  <c r="AG72" i="87" s="1"/>
  <c r="AH72" i="87" s="1"/>
  <c r="AI72" i="87" s="1"/>
  <c r="AJ72" i="87" s="1"/>
  <c r="AK72" i="87" s="1"/>
  <c r="AL72" i="87" s="1"/>
  <c r="AM72" i="87" s="1"/>
  <c r="AN72" i="87" s="1"/>
  <c r="AO72" i="87" s="1"/>
  <c r="AP72" i="87" s="1"/>
  <c r="AQ72" i="87" s="1"/>
  <c r="AR72" i="87" s="1"/>
  <c r="AS72" i="87" s="1"/>
  <c r="AT72" i="87" s="1"/>
  <c r="AU72" i="87" s="1"/>
  <c r="AV72" i="87" s="1"/>
  <c r="AW72" i="87" s="1"/>
  <c r="AX72" i="87" s="1"/>
  <c r="AY72" i="87" s="1"/>
  <c r="AZ72" i="87" s="1"/>
  <c r="BA72" i="87" s="1"/>
  <c r="BB72" i="87" s="1"/>
  <c r="BC72" i="87" s="1"/>
  <c r="BD72" i="87" s="1"/>
  <c r="BE72" i="87" s="1"/>
  <c r="BF72" i="87" s="1"/>
  <c r="BG72" i="87" s="1"/>
  <c r="BH72" i="87" s="1"/>
  <c r="BI72" i="87" s="1"/>
  <c r="BJ72" i="87" s="1"/>
  <c r="BK72" i="87" s="1"/>
  <c r="BL72" i="87" s="1"/>
  <c r="BM72" i="87" s="1"/>
  <c r="BN72" i="87" s="1"/>
  <c r="BO72" i="87" s="1"/>
  <c r="BP72" i="87" s="1"/>
  <c r="BQ72" i="87" s="1"/>
  <c r="BR72" i="87" s="1"/>
  <c r="BS72" i="87" s="1"/>
  <c r="BT72" i="87" s="1"/>
  <c r="BU72" i="87" s="1"/>
  <c r="BV72" i="87" s="1"/>
  <c r="BW72" i="87" s="1"/>
  <c r="BX72" i="87" s="1"/>
  <c r="BY72" i="87" s="1"/>
  <c r="BZ72" i="87" s="1"/>
  <c r="CA72" i="87" s="1"/>
  <c r="CB72" i="87" s="1"/>
  <c r="CC72" i="87" s="1"/>
  <c r="CD72" i="87" s="1"/>
  <c r="CE72" i="87" s="1"/>
  <c r="CF72" i="87" s="1"/>
  <c r="CG72" i="87" s="1"/>
  <c r="CH72" i="87" s="1"/>
  <c r="CI72" i="87" s="1"/>
  <c r="CJ72" i="87" s="1"/>
  <c r="CK72" i="87" s="1"/>
  <c r="CL72" i="87" s="1"/>
  <c r="CM72" i="87" s="1"/>
  <c r="CN72" i="87" s="1"/>
  <c r="CO72" i="87" s="1"/>
  <c r="CP72" i="87" s="1"/>
  <c r="CQ72" i="87" s="1"/>
  <c r="CR72" i="87" s="1"/>
  <c r="CS72" i="87" s="1"/>
  <c r="CT72" i="87" s="1"/>
  <c r="CU72" i="87" s="1"/>
  <c r="CV72" i="87" s="1"/>
  <c r="CW72" i="87" s="1"/>
  <c r="CX72" i="87" s="1"/>
  <c r="CY72" i="87" s="1"/>
  <c r="CZ72" i="87" s="1"/>
  <c r="DA72" i="87" s="1"/>
  <c r="DB72" i="87" s="1"/>
  <c r="DC72" i="87" s="1"/>
  <c r="DD72" i="87" s="1"/>
  <c r="DE72" i="87" s="1"/>
  <c r="DF72" i="87" s="1"/>
  <c r="DG72" i="87" s="1"/>
  <c r="DH72" i="87" s="1"/>
  <c r="DI72" i="87" s="1"/>
  <c r="DJ72" i="87" s="1"/>
  <c r="DK72" i="87" s="1"/>
  <c r="DL72" i="87" s="1"/>
  <c r="DM72" i="87" s="1"/>
  <c r="DN72" i="87" s="1"/>
  <c r="DO72" i="87" s="1"/>
  <c r="DP72" i="87" s="1"/>
  <c r="DQ72" i="87" s="1"/>
  <c r="DR72" i="87" s="1"/>
  <c r="DS72" i="87" s="1"/>
  <c r="DT72" i="87" s="1"/>
  <c r="DU72" i="87" s="1"/>
  <c r="DV72" i="87" s="1"/>
  <c r="DW72" i="87" s="1"/>
  <c r="DX72" i="87" s="1"/>
  <c r="DY72" i="87" s="1"/>
  <c r="DZ72" i="87" s="1"/>
  <c r="EA72" i="87" s="1"/>
  <c r="EB72" i="87" s="1"/>
  <c r="EC72" i="87" s="1"/>
  <c r="ED72" i="87" s="1"/>
  <c r="EE72" i="87" s="1"/>
  <c r="EF72" i="87" s="1"/>
  <c r="EG72" i="87" s="1"/>
  <c r="EH72" i="87" s="1"/>
  <c r="EI72" i="87" s="1"/>
  <c r="EJ72" i="87" s="1"/>
  <c r="EK72" i="87" s="1"/>
  <c r="EL72" i="87" s="1"/>
  <c r="EM72" i="87" s="1"/>
  <c r="EN72" i="87" s="1"/>
  <c r="EO72" i="87" s="1"/>
  <c r="EP72" i="87" s="1"/>
  <c r="EQ72" i="87" s="1"/>
  <c r="ER72" i="87" s="1"/>
  <c r="ES72" i="87" s="1"/>
  <c r="ET72" i="87" s="1"/>
  <c r="EU72" i="87" s="1"/>
  <c r="EV72" i="87" s="1"/>
  <c r="EW72" i="87" s="1"/>
  <c r="EX72" i="87" s="1"/>
  <c r="EY72" i="87" s="1"/>
  <c r="EZ72" i="87" s="1"/>
  <c r="FA72" i="87" s="1"/>
  <c r="FB72" i="87" s="1"/>
  <c r="FC72" i="87" s="1"/>
  <c r="FD72" i="87" s="1"/>
  <c r="FE72" i="87" s="1"/>
  <c r="FF72" i="87" s="1"/>
  <c r="FG72" i="87" s="1"/>
  <c r="FH72" i="87" s="1"/>
  <c r="FI72" i="87" s="1"/>
  <c r="FJ72" i="87" s="1"/>
  <c r="FK72" i="87" s="1"/>
  <c r="FL72" i="87" s="1"/>
  <c r="FM72" i="87" s="1"/>
  <c r="FN72" i="87" s="1"/>
  <c r="FO72" i="87" s="1"/>
  <c r="FP72" i="87" s="1"/>
  <c r="FQ72" i="87" s="1"/>
  <c r="FR72" i="87" s="1"/>
  <c r="FS72" i="87" s="1"/>
  <c r="FT72" i="87" s="1"/>
  <c r="FU72" i="87" s="1"/>
  <c r="FV72" i="87" s="1"/>
  <c r="FW72" i="87" s="1"/>
  <c r="FX72" i="87" s="1"/>
  <c r="FY72" i="87" s="1"/>
  <c r="FZ72" i="87" s="1"/>
  <c r="GA72" i="87" s="1"/>
  <c r="GB72" i="87" s="1"/>
  <c r="GC72" i="87" s="1"/>
  <c r="GD72" i="87" s="1"/>
  <c r="GE72" i="87" s="1"/>
  <c r="GF72" i="87" s="1"/>
  <c r="GG72" i="87" s="1"/>
  <c r="GH72" i="87" s="1"/>
  <c r="GI72" i="87" s="1"/>
  <c r="GJ72" i="87" s="1"/>
  <c r="GK72" i="87" s="1"/>
  <c r="GL72" i="87" s="1"/>
  <c r="GM72" i="87" s="1"/>
  <c r="GN72" i="87" s="1"/>
  <c r="GO72" i="87" s="1"/>
  <c r="GP72" i="87" s="1"/>
  <c r="GQ72" i="87" s="1"/>
  <c r="GR72" i="87" s="1"/>
  <c r="GS72" i="87" s="1"/>
  <c r="GT72" i="87" s="1"/>
  <c r="GU72" i="87" s="1"/>
  <c r="GV72" i="87" s="1"/>
  <c r="GW72" i="87" s="1"/>
  <c r="GX72" i="87" s="1"/>
  <c r="GY72" i="87" s="1"/>
  <c r="GZ72" i="87" s="1"/>
  <c r="HA72" i="87" s="1"/>
  <c r="HB72" i="87" s="1"/>
  <c r="HC72" i="87" s="1"/>
  <c r="HD72" i="87" s="1"/>
  <c r="HE72" i="87" s="1"/>
  <c r="HF72" i="87" s="1"/>
  <c r="HG72" i="87" s="1"/>
  <c r="HH72" i="87" s="1"/>
  <c r="HI72" i="87" s="1"/>
  <c r="HJ72" i="87" s="1"/>
  <c r="HK72" i="87" s="1"/>
  <c r="HL72" i="87" s="1"/>
  <c r="HM72" i="87" s="1"/>
  <c r="HN72" i="87" s="1"/>
  <c r="HO72" i="87" s="1"/>
  <c r="HP72" i="87" s="1"/>
  <c r="HQ72" i="87" s="1"/>
  <c r="HR72" i="87" s="1"/>
  <c r="HS72" i="87" s="1"/>
  <c r="HT72" i="87" s="1"/>
  <c r="HU72" i="87" s="1"/>
  <c r="HV72" i="87" s="1"/>
  <c r="HW72" i="87" s="1"/>
  <c r="HX72" i="87" s="1"/>
  <c r="HY72" i="87" s="1"/>
  <c r="HZ72" i="87" s="1"/>
  <c r="IA72" i="87" s="1"/>
  <c r="IB72" i="87" s="1"/>
  <c r="IC72" i="87" s="1"/>
  <c r="ID72" i="87" s="1"/>
  <c r="IE72" i="87" s="1"/>
  <c r="IF72" i="87" s="1"/>
  <c r="IG72" i="87" s="1"/>
  <c r="IH72" i="87" s="1"/>
  <c r="II72" i="87" s="1"/>
  <c r="IJ72" i="87" s="1"/>
  <c r="IK72" i="87" s="1"/>
  <c r="IL72" i="87" s="1"/>
  <c r="IM72" i="87" s="1"/>
  <c r="IN72" i="87" s="1"/>
  <c r="IO72" i="87" s="1"/>
  <c r="IP72" i="87" s="1"/>
  <c r="IQ72" i="87" s="1"/>
  <c r="IR72" i="87" s="1"/>
  <c r="IS72" i="87" s="1"/>
  <c r="IT72" i="87" s="1"/>
  <c r="IU72" i="87" s="1"/>
  <c r="IV72" i="87" s="1"/>
  <c r="IW72" i="87" s="1"/>
  <c r="IX72" i="87" s="1"/>
  <c r="IY72" i="87" s="1"/>
  <c r="IZ72" i="87" s="1"/>
  <c r="JA72" i="87" s="1"/>
  <c r="JB72" i="87" s="1"/>
  <c r="JC72" i="87" s="1"/>
  <c r="JD72" i="87" s="1"/>
  <c r="JE72" i="87" s="1"/>
  <c r="JF72" i="87" s="1"/>
  <c r="JG72" i="87" s="1"/>
  <c r="JH72" i="87" s="1"/>
  <c r="JI72" i="87" s="1"/>
  <c r="JJ72" i="87" s="1"/>
  <c r="JK72" i="87" s="1"/>
  <c r="JL72" i="87" s="1"/>
  <c r="JM72" i="87" s="1"/>
  <c r="JN72" i="87" s="1"/>
  <c r="JO72" i="87" s="1"/>
  <c r="JP72" i="87" s="1"/>
  <c r="JQ72" i="87" s="1"/>
  <c r="JR72" i="87" s="1"/>
  <c r="JS72" i="87" s="1"/>
  <c r="JT72" i="87" s="1"/>
  <c r="JU72" i="87" s="1"/>
  <c r="JV72" i="87" s="1"/>
  <c r="JW72" i="87" s="1"/>
  <c r="JX72" i="87" s="1"/>
  <c r="JY72" i="87" s="1"/>
  <c r="JZ72" i="87" s="1"/>
  <c r="KA72" i="87" s="1"/>
  <c r="KB72" i="87" s="1"/>
  <c r="KC72" i="87" s="1"/>
  <c r="KD72" i="87" s="1"/>
  <c r="KE72" i="87" s="1"/>
  <c r="KF72" i="87" s="1"/>
  <c r="KG72" i="87" s="1"/>
  <c r="KH72" i="87" s="1"/>
  <c r="KI72" i="87" s="1"/>
  <c r="KJ72" i="87" s="1"/>
  <c r="KK72" i="87" s="1"/>
  <c r="KL72" i="87" s="1"/>
  <c r="KM72" i="87" s="1"/>
  <c r="KN72" i="87" s="1"/>
  <c r="KO72" i="87" s="1"/>
  <c r="AK71" i="87"/>
  <c r="AW71" i="87" s="1"/>
  <c r="BI71" i="87" s="1"/>
  <c r="BU71" i="87" s="1"/>
  <c r="CG71" i="87" s="1"/>
  <c r="CS71" i="87" s="1"/>
  <c r="DE71" i="87" s="1"/>
  <c r="DQ71" i="87" s="1"/>
  <c r="EC71" i="87" s="1"/>
  <c r="EO71" i="87" s="1"/>
  <c r="FA71" i="87" s="1"/>
  <c r="FM71" i="87" s="1"/>
  <c r="FY71" i="87" s="1"/>
  <c r="GK71" i="87" s="1"/>
  <c r="GW71" i="87" s="1"/>
  <c r="HI71" i="87" s="1"/>
  <c r="HU71" i="87" s="1"/>
  <c r="IG71" i="87" s="1"/>
  <c r="IS71" i="87" s="1"/>
  <c r="JE71" i="87" s="1"/>
  <c r="JQ71" i="87" s="1"/>
  <c r="KC71" i="87" s="1"/>
  <c r="KO71" i="87" s="1"/>
  <c r="AJ71" i="87"/>
  <c r="AV71" i="87" s="1"/>
  <c r="BH71" i="87" s="1"/>
  <c r="BT71" i="87" s="1"/>
  <c r="CF71" i="87" s="1"/>
  <c r="CR71" i="87" s="1"/>
  <c r="DD71" i="87" s="1"/>
  <c r="DP71" i="87" s="1"/>
  <c r="EB71" i="87" s="1"/>
  <c r="EN71" i="87" s="1"/>
  <c r="EZ71" i="87" s="1"/>
  <c r="FL71" i="87" s="1"/>
  <c r="FX71" i="87" s="1"/>
  <c r="GJ71" i="87" s="1"/>
  <c r="GV71" i="87" s="1"/>
  <c r="HH71" i="87" s="1"/>
  <c r="HT71" i="87" s="1"/>
  <c r="IF71" i="87" s="1"/>
  <c r="IR71" i="87" s="1"/>
  <c r="JD71" i="87" s="1"/>
  <c r="JP71" i="87" s="1"/>
  <c r="KB71" i="87" s="1"/>
  <c r="KN71" i="87" s="1"/>
  <c r="AI71" i="87"/>
  <c r="AU71" i="87" s="1"/>
  <c r="BG71" i="87" s="1"/>
  <c r="BS71" i="87" s="1"/>
  <c r="CE71" i="87" s="1"/>
  <c r="CQ71" i="87" s="1"/>
  <c r="DC71" i="87" s="1"/>
  <c r="DO71" i="87" s="1"/>
  <c r="EA71" i="87" s="1"/>
  <c r="EM71" i="87" s="1"/>
  <c r="EY71" i="87" s="1"/>
  <c r="FK71" i="87" s="1"/>
  <c r="FW71" i="87" s="1"/>
  <c r="GI71" i="87" s="1"/>
  <c r="GU71" i="87" s="1"/>
  <c r="HG71" i="87" s="1"/>
  <c r="HS71" i="87" s="1"/>
  <c r="IE71" i="87" s="1"/>
  <c r="IQ71" i="87" s="1"/>
  <c r="JC71" i="87" s="1"/>
  <c r="JO71" i="87" s="1"/>
  <c r="KA71" i="87" s="1"/>
  <c r="KM71" i="87" s="1"/>
  <c r="AH71" i="87"/>
  <c r="AT71" i="87" s="1"/>
  <c r="BF71" i="87" s="1"/>
  <c r="BR71" i="87" s="1"/>
  <c r="CD71" i="87" s="1"/>
  <c r="CP71" i="87" s="1"/>
  <c r="DB71" i="87" s="1"/>
  <c r="DN71" i="87" s="1"/>
  <c r="DZ71" i="87" s="1"/>
  <c r="EL71" i="87" s="1"/>
  <c r="EX71" i="87" s="1"/>
  <c r="FJ71" i="87" s="1"/>
  <c r="FV71" i="87" s="1"/>
  <c r="GH71" i="87" s="1"/>
  <c r="GT71" i="87" s="1"/>
  <c r="HF71" i="87" s="1"/>
  <c r="HR71" i="87" s="1"/>
  <c r="ID71" i="87" s="1"/>
  <c r="IP71" i="87" s="1"/>
  <c r="JB71" i="87" s="1"/>
  <c r="JN71" i="87" s="1"/>
  <c r="JZ71" i="87" s="1"/>
  <c r="KL71" i="87" s="1"/>
  <c r="AG71" i="87"/>
  <c r="AS71" i="87" s="1"/>
  <c r="BE71" i="87" s="1"/>
  <c r="BQ71" i="87" s="1"/>
  <c r="CC71" i="87" s="1"/>
  <c r="CO71" i="87" s="1"/>
  <c r="DA71" i="87" s="1"/>
  <c r="DM71" i="87" s="1"/>
  <c r="DY71" i="87" s="1"/>
  <c r="EK71" i="87" s="1"/>
  <c r="EW71" i="87" s="1"/>
  <c r="FI71" i="87" s="1"/>
  <c r="FU71" i="87" s="1"/>
  <c r="GG71" i="87" s="1"/>
  <c r="GS71" i="87" s="1"/>
  <c r="HE71" i="87" s="1"/>
  <c r="HQ71" i="87" s="1"/>
  <c r="IC71" i="87" s="1"/>
  <c r="IO71" i="87" s="1"/>
  <c r="JA71" i="87" s="1"/>
  <c r="JM71" i="87" s="1"/>
  <c r="JY71" i="87" s="1"/>
  <c r="KK71" i="87" s="1"/>
  <c r="AF71" i="87"/>
  <c r="AR71" i="87" s="1"/>
  <c r="BD71" i="87" s="1"/>
  <c r="BP71" i="87" s="1"/>
  <c r="CB71" i="87" s="1"/>
  <c r="CN71" i="87" s="1"/>
  <c r="CZ71" i="87" s="1"/>
  <c r="DL71" i="87" s="1"/>
  <c r="DX71" i="87" s="1"/>
  <c r="EJ71" i="87" s="1"/>
  <c r="EV71" i="87" s="1"/>
  <c r="FH71" i="87" s="1"/>
  <c r="FT71" i="87" s="1"/>
  <c r="GF71" i="87" s="1"/>
  <c r="GR71" i="87" s="1"/>
  <c r="HD71" i="87" s="1"/>
  <c r="HP71" i="87" s="1"/>
  <c r="IB71" i="87" s="1"/>
  <c r="IN71" i="87" s="1"/>
  <c r="IZ71" i="87" s="1"/>
  <c r="JL71" i="87" s="1"/>
  <c r="JX71" i="87" s="1"/>
  <c r="KJ71" i="87" s="1"/>
  <c r="AE71" i="87"/>
  <c r="AQ71" i="87" s="1"/>
  <c r="BC71" i="87" s="1"/>
  <c r="BO71" i="87" s="1"/>
  <c r="CA71" i="87" s="1"/>
  <c r="CM71" i="87" s="1"/>
  <c r="CY71" i="87" s="1"/>
  <c r="DK71" i="87" s="1"/>
  <c r="DW71" i="87" s="1"/>
  <c r="EI71" i="87" s="1"/>
  <c r="EU71" i="87" s="1"/>
  <c r="FG71" i="87" s="1"/>
  <c r="FS71" i="87" s="1"/>
  <c r="GE71" i="87" s="1"/>
  <c r="GQ71" i="87" s="1"/>
  <c r="HC71" i="87" s="1"/>
  <c r="HO71" i="87" s="1"/>
  <c r="IA71" i="87" s="1"/>
  <c r="IM71" i="87" s="1"/>
  <c r="IY71" i="87" s="1"/>
  <c r="JK71" i="87" s="1"/>
  <c r="JW71" i="87" s="1"/>
  <c r="KI71" i="87" s="1"/>
  <c r="AD71" i="87"/>
  <c r="AP71" i="87" s="1"/>
  <c r="BB71" i="87" s="1"/>
  <c r="BN71" i="87" s="1"/>
  <c r="BZ71" i="87" s="1"/>
  <c r="CL71" i="87" s="1"/>
  <c r="CX71" i="87" s="1"/>
  <c r="DJ71" i="87" s="1"/>
  <c r="DV71" i="87" s="1"/>
  <c r="EH71" i="87" s="1"/>
  <c r="ET71" i="87" s="1"/>
  <c r="FF71" i="87" s="1"/>
  <c r="FR71" i="87" s="1"/>
  <c r="GD71" i="87" s="1"/>
  <c r="GP71" i="87" s="1"/>
  <c r="HB71" i="87" s="1"/>
  <c r="HN71" i="87" s="1"/>
  <c r="HZ71" i="87" s="1"/>
  <c r="IL71" i="87" s="1"/>
  <c r="IX71" i="87" s="1"/>
  <c r="JJ71" i="87" s="1"/>
  <c r="JV71" i="87" s="1"/>
  <c r="KH71" i="87" s="1"/>
  <c r="AC71" i="87"/>
  <c r="AO71" i="87" s="1"/>
  <c r="BA71" i="87" s="1"/>
  <c r="BM71" i="87" s="1"/>
  <c r="BY71" i="87" s="1"/>
  <c r="CK71" i="87" s="1"/>
  <c r="CW71" i="87" s="1"/>
  <c r="DI71" i="87" s="1"/>
  <c r="DU71" i="87" s="1"/>
  <c r="EG71" i="87" s="1"/>
  <c r="ES71" i="87" s="1"/>
  <c r="FE71" i="87" s="1"/>
  <c r="FQ71" i="87" s="1"/>
  <c r="GC71" i="87" s="1"/>
  <c r="GO71" i="87" s="1"/>
  <c r="HA71" i="87" s="1"/>
  <c r="HM71" i="87" s="1"/>
  <c r="HY71" i="87" s="1"/>
  <c r="IK71" i="87" s="1"/>
  <c r="IW71" i="87" s="1"/>
  <c r="JI71" i="87" s="1"/>
  <c r="JU71" i="87" s="1"/>
  <c r="KG71" i="87" s="1"/>
  <c r="AB71" i="87"/>
  <c r="AN71" i="87" s="1"/>
  <c r="AZ71" i="87" s="1"/>
  <c r="BL71" i="87" s="1"/>
  <c r="BX71" i="87" s="1"/>
  <c r="CJ71" i="87" s="1"/>
  <c r="CV71" i="87" s="1"/>
  <c r="DH71" i="87" s="1"/>
  <c r="DT71" i="87" s="1"/>
  <c r="EF71" i="87" s="1"/>
  <c r="ER71" i="87" s="1"/>
  <c r="FD71" i="87" s="1"/>
  <c r="FP71" i="87" s="1"/>
  <c r="GB71" i="87" s="1"/>
  <c r="GN71" i="87" s="1"/>
  <c r="GZ71" i="87" s="1"/>
  <c r="HL71" i="87" s="1"/>
  <c r="HX71" i="87" s="1"/>
  <c r="IJ71" i="87" s="1"/>
  <c r="IV71" i="87" s="1"/>
  <c r="JH71" i="87" s="1"/>
  <c r="JT71" i="87" s="1"/>
  <c r="KF71" i="87" s="1"/>
  <c r="AA71" i="87"/>
  <c r="AM71" i="87" s="1"/>
  <c r="AY71" i="87" s="1"/>
  <c r="BK71" i="87" s="1"/>
  <c r="BW71" i="87" s="1"/>
  <c r="CI71" i="87" s="1"/>
  <c r="CU71" i="87" s="1"/>
  <c r="DG71" i="87" s="1"/>
  <c r="DS71" i="87" s="1"/>
  <c r="EE71" i="87" s="1"/>
  <c r="EQ71" i="87" s="1"/>
  <c r="FC71" i="87" s="1"/>
  <c r="FO71" i="87" s="1"/>
  <c r="GA71" i="87" s="1"/>
  <c r="GM71" i="87" s="1"/>
  <c r="GY71" i="87" s="1"/>
  <c r="HK71" i="87" s="1"/>
  <c r="HW71" i="87" s="1"/>
  <c r="II71" i="87" s="1"/>
  <c r="IU71" i="87" s="1"/>
  <c r="JG71" i="87" s="1"/>
  <c r="JS71" i="87" s="1"/>
  <c r="KE71" i="87" s="1"/>
  <c r="Z71" i="87"/>
  <c r="AL71" i="87" s="1"/>
  <c r="AX71" i="87" s="1"/>
  <c r="BJ71" i="87" s="1"/>
  <c r="BV71" i="87" s="1"/>
  <c r="CH71" i="87" s="1"/>
  <c r="CT71" i="87" s="1"/>
  <c r="DF71" i="87" s="1"/>
  <c r="DR71" i="87" s="1"/>
  <c r="ED71" i="87" s="1"/>
  <c r="EP71" i="87" s="1"/>
  <c r="FB71" i="87" s="1"/>
  <c r="FN71" i="87" s="1"/>
  <c r="FZ71" i="87" s="1"/>
  <c r="GL71" i="87" s="1"/>
  <c r="GX71" i="87" s="1"/>
  <c r="HJ71" i="87" s="1"/>
  <c r="HV71" i="87" s="1"/>
  <c r="IH71" i="87" s="1"/>
  <c r="IT71" i="87" s="1"/>
  <c r="JF71" i="87" s="1"/>
  <c r="JR71" i="87" s="1"/>
  <c r="KD71" i="87" s="1"/>
  <c r="GS132" i="87" l="1"/>
  <c r="GS149" i="87" s="1"/>
  <c r="GT120" i="87"/>
  <c r="GW106" i="87"/>
  <c r="GY35" i="87"/>
  <c r="GX33" i="87"/>
  <c r="GX79" i="87" s="1"/>
  <c r="D145" i="87"/>
  <c r="L17" i="97"/>
  <c r="L18" i="97"/>
  <c r="L19" i="97"/>
  <c r="L20" i="97"/>
  <c r="L21" i="97"/>
  <c r="L22" i="97"/>
  <c r="L23" i="97"/>
  <c r="K17" i="97"/>
  <c r="K18" i="97"/>
  <c r="K19" i="97"/>
  <c r="K20" i="97"/>
  <c r="K21" i="97"/>
  <c r="K22" i="97"/>
  <c r="K23" i="97"/>
  <c r="B28" i="109"/>
  <c r="B95" i="115"/>
  <c r="HI50" i="115"/>
  <c r="HH50" i="115"/>
  <c r="HG50" i="115"/>
  <c r="HF50" i="115"/>
  <c r="HE50" i="115"/>
  <c r="HD50" i="115"/>
  <c r="HC50" i="115"/>
  <c r="HB50" i="115"/>
  <c r="HA50" i="115"/>
  <c r="GZ50" i="115"/>
  <c r="GY50" i="115"/>
  <c r="GX50" i="115"/>
  <c r="GW50" i="115"/>
  <c r="GV50" i="115"/>
  <c r="GU50" i="115"/>
  <c r="GT50" i="115"/>
  <c r="GS50" i="115"/>
  <c r="GR50" i="115"/>
  <c r="GQ50" i="115"/>
  <c r="GP50" i="115"/>
  <c r="GO50" i="115"/>
  <c r="GN50" i="115"/>
  <c r="GM50" i="115"/>
  <c r="GL50" i="115"/>
  <c r="GK50" i="115"/>
  <c r="GJ50" i="115"/>
  <c r="GI50" i="115"/>
  <c r="GH50" i="115"/>
  <c r="GG50" i="115"/>
  <c r="GF50" i="115"/>
  <c r="GE50" i="115"/>
  <c r="GD50" i="115"/>
  <c r="GC50" i="115"/>
  <c r="GB50" i="115"/>
  <c r="GA50" i="115"/>
  <c r="FZ50" i="115"/>
  <c r="FY50" i="115"/>
  <c r="FX50" i="115"/>
  <c r="FW50" i="115"/>
  <c r="FV50" i="115"/>
  <c r="FU50" i="115"/>
  <c r="FT50" i="115"/>
  <c r="FS50" i="115"/>
  <c r="FR50" i="115"/>
  <c r="FQ50" i="115"/>
  <c r="FP50" i="115"/>
  <c r="FO50" i="115"/>
  <c r="FN50" i="115"/>
  <c r="FM50" i="115"/>
  <c r="FL50" i="115"/>
  <c r="FK50" i="115"/>
  <c r="FJ50" i="115"/>
  <c r="FI50" i="115"/>
  <c r="FH50" i="115"/>
  <c r="FG50" i="115"/>
  <c r="FF50" i="115"/>
  <c r="FE50" i="115"/>
  <c r="FD50" i="115"/>
  <c r="FC50" i="115"/>
  <c r="FB50" i="115"/>
  <c r="FA50" i="115"/>
  <c r="EZ50" i="115"/>
  <c r="EY50" i="115"/>
  <c r="EX50" i="115"/>
  <c r="EW50" i="115"/>
  <c r="EV50" i="115"/>
  <c r="EU50" i="115"/>
  <c r="ET50" i="115"/>
  <c r="ES50" i="115"/>
  <c r="ER50" i="115"/>
  <c r="EQ50" i="115"/>
  <c r="EP50" i="115"/>
  <c r="EO50" i="115"/>
  <c r="EN50" i="115"/>
  <c r="EM50" i="115"/>
  <c r="EL50" i="115"/>
  <c r="EK50" i="115"/>
  <c r="EJ50" i="115"/>
  <c r="EI50" i="115"/>
  <c r="EH50" i="115"/>
  <c r="EG50" i="115"/>
  <c r="EF50" i="115"/>
  <c r="EE50" i="115"/>
  <c r="ED50" i="115"/>
  <c r="EC50" i="115"/>
  <c r="EB50" i="115"/>
  <c r="EA50" i="115"/>
  <c r="DZ50" i="115"/>
  <c r="DY50" i="115"/>
  <c r="DX50" i="115"/>
  <c r="DW50" i="115"/>
  <c r="DV50" i="115"/>
  <c r="DU50" i="115"/>
  <c r="DT50" i="115"/>
  <c r="DS50" i="115"/>
  <c r="DR50" i="115"/>
  <c r="DQ50" i="115"/>
  <c r="DP50" i="115"/>
  <c r="DO50" i="115"/>
  <c r="DN50" i="115"/>
  <c r="DM50" i="115"/>
  <c r="DL50" i="115"/>
  <c r="DK50" i="115"/>
  <c r="DJ50" i="115"/>
  <c r="DI50" i="115"/>
  <c r="DH50" i="115"/>
  <c r="DG50" i="115"/>
  <c r="DF50" i="115"/>
  <c r="DE50" i="115"/>
  <c r="DD50" i="115"/>
  <c r="DC50" i="115"/>
  <c r="DB50" i="115"/>
  <c r="DA50" i="115"/>
  <c r="CZ50" i="115"/>
  <c r="CY50" i="115"/>
  <c r="CX50" i="115"/>
  <c r="CW50" i="115"/>
  <c r="CV50" i="115"/>
  <c r="CU50" i="115"/>
  <c r="CT50" i="115"/>
  <c r="CS50" i="115"/>
  <c r="CR50" i="115"/>
  <c r="CQ50" i="115"/>
  <c r="CP50" i="115"/>
  <c r="CO50" i="115"/>
  <c r="CN50" i="115"/>
  <c r="CM50" i="115"/>
  <c r="CL50" i="115"/>
  <c r="CK50" i="115"/>
  <c r="CJ50" i="115"/>
  <c r="CI50" i="115"/>
  <c r="CH50" i="115"/>
  <c r="CG50" i="115"/>
  <c r="CF50" i="115"/>
  <c r="CE50" i="115"/>
  <c r="CD50" i="115"/>
  <c r="CC50" i="115"/>
  <c r="CB50" i="115"/>
  <c r="CA50" i="115"/>
  <c r="BZ50" i="115"/>
  <c r="BY50" i="115"/>
  <c r="BX50" i="115"/>
  <c r="BW50" i="115"/>
  <c r="BV50" i="115"/>
  <c r="BU50" i="115"/>
  <c r="BT50" i="115"/>
  <c r="BS50" i="115"/>
  <c r="BR50" i="115"/>
  <c r="BQ50" i="115"/>
  <c r="BP50" i="115"/>
  <c r="BO50" i="115"/>
  <c r="BN50" i="115"/>
  <c r="BM50" i="115"/>
  <c r="BL50" i="115"/>
  <c r="BK50" i="115"/>
  <c r="BJ50" i="115"/>
  <c r="BI50" i="115"/>
  <c r="BH50" i="115"/>
  <c r="BG50" i="115"/>
  <c r="BF50" i="115"/>
  <c r="BE50" i="115"/>
  <c r="BD50" i="115"/>
  <c r="BC50" i="115"/>
  <c r="BB50" i="115"/>
  <c r="BA50" i="115"/>
  <c r="AZ50" i="115"/>
  <c r="AY50" i="115"/>
  <c r="AX50" i="115"/>
  <c r="AW50" i="115"/>
  <c r="AV50" i="115"/>
  <c r="AU50" i="115"/>
  <c r="AT50" i="115"/>
  <c r="AS50" i="115"/>
  <c r="AR50" i="115"/>
  <c r="AQ50" i="115"/>
  <c r="AP50" i="115"/>
  <c r="AO50" i="115"/>
  <c r="AN50" i="115"/>
  <c r="AM50" i="115"/>
  <c r="AL50" i="115"/>
  <c r="AK50" i="115"/>
  <c r="AJ50" i="115"/>
  <c r="AI50" i="115"/>
  <c r="AH50" i="115"/>
  <c r="AG50" i="115"/>
  <c r="AF50" i="115"/>
  <c r="AE50" i="115"/>
  <c r="AD50" i="115"/>
  <c r="AC50" i="115"/>
  <c r="AB50" i="115"/>
  <c r="AA50" i="115"/>
  <c r="Z50" i="115"/>
  <c r="Y50" i="115"/>
  <c r="X50" i="115"/>
  <c r="W50" i="115"/>
  <c r="V50" i="115"/>
  <c r="U50" i="115"/>
  <c r="T50" i="115"/>
  <c r="S50" i="115"/>
  <c r="R50" i="115"/>
  <c r="Q50" i="115"/>
  <c r="P50" i="115"/>
  <c r="O50" i="115"/>
  <c r="N50" i="115"/>
  <c r="M50" i="115"/>
  <c r="L50" i="115"/>
  <c r="K50" i="115"/>
  <c r="J50" i="115"/>
  <c r="I50" i="115"/>
  <c r="H50" i="115"/>
  <c r="G50" i="115"/>
  <c r="F50" i="115"/>
  <c r="E50" i="115"/>
  <c r="D50" i="115"/>
  <c r="C50" i="115"/>
  <c r="B50" i="115"/>
  <c r="HI49" i="115"/>
  <c r="HH49" i="115"/>
  <c r="HG49" i="115"/>
  <c r="HF49" i="115"/>
  <c r="HE49" i="115"/>
  <c r="HD49" i="115"/>
  <c r="HC49" i="115"/>
  <c r="HB49" i="115"/>
  <c r="HA49" i="115"/>
  <c r="GZ49" i="115"/>
  <c r="GY49" i="115"/>
  <c r="GX49" i="115"/>
  <c r="GW49" i="115"/>
  <c r="GV49" i="115"/>
  <c r="GU49" i="115"/>
  <c r="GT49" i="115"/>
  <c r="GS49" i="115"/>
  <c r="GR49" i="115"/>
  <c r="GQ49" i="115"/>
  <c r="GP49" i="115"/>
  <c r="GO49" i="115"/>
  <c r="GN49" i="115"/>
  <c r="GM49" i="115"/>
  <c r="GL49" i="115"/>
  <c r="GK49" i="115"/>
  <c r="GJ49" i="115"/>
  <c r="GI49" i="115"/>
  <c r="GH49" i="115"/>
  <c r="GG49" i="115"/>
  <c r="GF49" i="115"/>
  <c r="GE49" i="115"/>
  <c r="GD49" i="115"/>
  <c r="GC49" i="115"/>
  <c r="GB49" i="115"/>
  <c r="GA49" i="115"/>
  <c r="FZ49" i="115"/>
  <c r="FY49" i="115"/>
  <c r="FX49" i="115"/>
  <c r="FW49" i="115"/>
  <c r="FV49" i="115"/>
  <c r="FU49" i="115"/>
  <c r="FT49" i="115"/>
  <c r="FS49" i="115"/>
  <c r="FR49" i="115"/>
  <c r="FQ49" i="115"/>
  <c r="FP49" i="115"/>
  <c r="FO49" i="115"/>
  <c r="FN49" i="115"/>
  <c r="FM49" i="115"/>
  <c r="FL49" i="115"/>
  <c r="FK49" i="115"/>
  <c r="FJ49" i="115"/>
  <c r="FI49" i="115"/>
  <c r="FH49" i="115"/>
  <c r="FG49" i="115"/>
  <c r="FF49" i="115"/>
  <c r="FE49" i="115"/>
  <c r="FD49" i="115"/>
  <c r="FC49" i="115"/>
  <c r="FB49" i="115"/>
  <c r="FA49" i="115"/>
  <c r="EZ49" i="115"/>
  <c r="EY49" i="115"/>
  <c r="EX49" i="115"/>
  <c r="EW49" i="115"/>
  <c r="EV49" i="115"/>
  <c r="EU49" i="115"/>
  <c r="ET49" i="115"/>
  <c r="ES49" i="115"/>
  <c r="ER49" i="115"/>
  <c r="EQ49" i="115"/>
  <c r="EP49" i="115"/>
  <c r="EO49" i="115"/>
  <c r="EN49" i="115"/>
  <c r="EM49" i="115"/>
  <c r="EL49" i="115"/>
  <c r="EK49" i="115"/>
  <c r="EJ49" i="115"/>
  <c r="EI49" i="115"/>
  <c r="EH49" i="115"/>
  <c r="EG49" i="115"/>
  <c r="EF49" i="115"/>
  <c r="EE49" i="115"/>
  <c r="ED49" i="115"/>
  <c r="EC49" i="115"/>
  <c r="EB49" i="115"/>
  <c r="EA49" i="115"/>
  <c r="DZ49" i="115"/>
  <c r="DY49" i="115"/>
  <c r="DX49" i="115"/>
  <c r="DW49" i="115"/>
  <c r="DV49" i="115"/>
  <c r="DU49" i="115"/>
  <c r="DT49" i="115"/>
  <c r="DS49" i="115"/>
  <c r="DR49" i="115"/>
  <c r="DQ49" i="115"/>
  <c r="DP49" i="115"/>
  <c r="DO49" i="115"/>
  <c r="DN49" i="115"/>
  <c r="DM49" i="115"/>
  <c r="DL49" i="115"/>
  <c r="DK49" i="115"/>
  <c r="DJ49" i="115"/>
  <c r="DI49" i="115"/>
  <c r="DH49" i="115"/>
  <c r="DG49" i="115"/>
  <c r="DF49" i="115"/>
  <c r="DE49" i="115"/>
  <c r="DD49" i="115"/>
  <c r="DC49" i="115"/>
  <c r="DB49" i="115"/>
  <c r="DA49" i="115"/>
  <c r="CZ49" i="115"/>
  <c r="CY49" i="115"/>
  <c r="CX49" i="115"/>
  <c r="CW49" i="115"/>
  <c r="CV49" i="115"/>
  <c r="CU49" i="115"/>
  <c r="CT49" i="115"/>
  <c r="CS49" i="115"/>
  <c r="CR49" i="115"/>
  <c r="CQ49" i="115"/>
  <c r="CP49" i="115"/>
  <c r="CO49" i="115"/>
  <c r="CN49" i="115"/>
  <c r="CM49" i="115"/>
  <c r="CL49" i="115"/>
  <c r="CK49" i="115"/>
  <c r="CJ49" i="115"/>
  <c r="CI49" i="115"/>
  <c r="CH49" i="115"/>
  <c r="CG49" i="115"/>
  <c r="CF49" i="115"/>
  <c r="CE49" i="115"/>
  <c r="CD49" i="115"/>
  <c r="CC49" i="115"/>
  <c r="CB49" i="115"/>
  <c r="CA49" i="115"/>
  <c r="BZ49" i="115"/>
  <c r="BY49" i="115"/>
  <c r="BX49" i="115"/>
  <c r="BW49" i="115"/>
  <c r="BV49" i="115"/>
  <c r="BU49" i="115"/>
  <c r="BT49" i="115"/>
  <c r="BS49" i="115"/>
  <c r="BR49" i="115"/>
  <c r="BQ49" i="115"/>
  <c r="BP49" i="115"/>
  <c r="BO49" i="115"/>
  <c r="BN49" i="115"/>
  <c r="BM49" i="115"/>
  <c r="BL49" i="115"/>
  <c r="BK49" i="115"/>
  <c r="BJ49" i="115"/>
  <c r="BI49" i="115"/>
  <c r="BH49" i="115"/>
  <c r="BG49" i="115"/>
  <c r="BF49" i="115"/>
  <c r="BE49" i="115"/>
  <c r="BD49" i="115"/>
  <c r="BC49" i="115"/>
  <c r="BB49" i="115"/>
  <c r="BA49" i="115"/>
  <c r="AZ49" i="115"/>
  <c r="AY49" i="115"/>
  <c r="AX49" i="115"/>
  <c r="AW49" i="115"/>
  <c r="AV49" i="115"/>
  <c r="AU49" i="115"/>
  <c r="AT49" i="115"/>
  <c r="AS49" i="115"/>
  <c r="AR49" i="115"/>
  <c r="AQ49" i="115"/>
  <c r="AP49" i="115"/>
  <c r="AO49" i="115"/>
  <c r="AN49" i="115"/>
  <c r="AM49" i="115"/>
  <c r="AL49" i="115"/>
  <c r="AK49" i="115"/>
  <c r="AJ49" i="115"/>
  <c r="AI49" i="115"/>
  <c r="AH49" i="115"/>
  <c r="AG49" i="115"/>
  <c r="AF49" i="115"/>
  <c r="AE49" i="115"/>
  <c r="AD49" i="115"/>
  <c r="AC49" i="115"/>
  <c r="AB49" i="115"/>
  <c r="AA49" i="115"/>
  <c r="Z49" i="115"/>
  <c r="Y49" i="115"/>
  <c r="X49" i="115"/>
  <c r="W49" i="115"/>
  <c r="V49" i="115"/>
  <c r="U49" i="115"/>
  <c r="T49" i="115"/>
  <c r="S49" i="115"/>
  <c r="R49" i="115"/>
  <c r="Q49" i="115"/>
  <c r="P49" i="115"/>
  <c r="O49" i="115"/>
  <c r="N49" i="115"/>
  <c r="M49" i="115"/>
  <c r="L49" i="115"/>
  <c r="K49" i="115"/>
  <c r="J49" i="115"/>
  <c r="I49" i="115"/>
  <c r="H49" i="115"/>
  <c r="G49" i="115"/>
  <c r="F49" i="115"/>
  <c r="E49" i="115"/>
  <c r="D49" i="115"/>
  <c r="C49" i="115"/>
  <c r="B49" i="115"/>
  <c r="HI46" i="115"/>
  <c r="HH46" i="115"/>
  <c r="HG46" i="115"/>
  <c r="HF46" i="115"/>
  <c r="HE46" i="115"/>
  <c r="HD46" i="115"/>
  <c r="HC46" i="115"/>
  <c r="HB46" i="115"/>
  <c r="HA46" i="115"/>
  <c r="GZ46" i="115"/>
  <c r="GY46" i="115"/>
  <c r="GX46" i="115"/>
  <c r="GW46" i="115"/>
  <c r="GV46" i="115"/>
  <c r="GU46" i="115"/>
  <c r="GT46" i="115"/>
  <c r="GS46" i="115"/>
  <c r="GR46" i="115"/>
  <c r="GQ46" i="115"/>
  <c r="GP46" i="115"/>
  <c r="GO46" i="115"/>
  <c r="GN46" i="115"/>
  <c r="GM46" i="115"/>
  <c r="GL46" i="115"/>
  <c r="GK46" i="115"/>
  <c r="GJ46" i="115"/>
  <c r="GI46" i="115"/>
  <c r="GH46" i="115"/>
  <c r="GG46" i="115"/>
  <c r="GF46" i="115"/>
  <c r="GE46" i="115"/>
  <c r="GD46" i="115"/>
  <c r="GC46" i="115"/>
  <c r="GB46" i="115"/>
  <c r="GA46" i="115"/>
  <c r="FZ46" i="115"/>
  <c r="FY46" i="115"/>
  <c r="FX46" i="115"/>
  <c r="FW46" i="115"/>
  <c r="FV46" i="115"/>
  <c r="FU46" i="115"/>
  <c r="FT46" i="115"/>
  <c r="FS46" i="115"/>
  <c r="FR46" i="115"/>
  <c r="FQ46" i="115"/>
  <c r="FP46" i="115"/>
  <c r="FO46" i="115"/>
  <c r="FN46" i="115"/>
  <c r="FM46" i="115"/>
  <c r="FL46" i="115"/>
  <c r="FK46" i="115"/>
  <c r="FJ46" i="115"/>
  <c r="FI46" i="115"/>
  <c r="FH46" i="115"/>
  <c r="FG46" i="115"/>
  <c r="FF46" i="115"/>
  <c r="FE46" i="115"/>
  <c r="FD46" i="115"/>
  <c r="FC46" i="115"/>
  <c r="FB46" i="115"/>
  <c r="FA46" i="115"/>
  <c r="EZ46" i="115"/>
  <c r="EY46" i="115"/>
  <c r="EX46" i="115"/>
  <c r="EW46" i="115"/>
  <c r="EV46" i="115"/>
  <c r="EU46" i="115"/>
  <c r="ET46" i="115"/>
  <c r="ES46" i="115"/>
  <c r="ER46" i="115"/>
  <c r="EQ46" i="115"/>
  <c r="EP46" i="115"/>
  <c r="EO46" i="115"/>
  <c r="EN46" i="115"/>
  <c r="EM46" i="115"/>
  <c r="EL46" i="115"/>
  <c r="EK46" i="115"/>
  <c r="EJ46" i="115"/>
  <c r="EI46" i="115"/>
  <c r="EH46" i="115"/>
  <c r="EG46" i="115"/>
  <c r="EF46" i="115"/>
  <c r="EE46" i="115"/>
  <c r="ED46" i="115"/>
  <c r="EC46" i="115"/>
  <c r="EB46" i="115"/>
  <c r="EA46" i="115"/>
  <c r="DZ46" i="115"/>
  <c r="DY46" i="115"/>
  <c r="DX46" i="115"/>
  <c r="DW46" i="115"/>
  <c r="DV46" i="115"/>
  <c r="DU46" i="115"/>
  <c r="DT46" i="115"/>
  <c r="DS46" i="115"/>
  <c r="DR46" i="115"/>
  <c r="DQ46" i="115"/>
  <c r="DP46" i="115"/>
  <c r="DO46" i="115"/>
  <c r="DN46" i="115"/>
  <c r="DM46" i="115"/>
  <c r="DL46" i="115"/>
  <c r="DK46" i="115"/>
  <c r="DJ46" i="115"/>
  <c r="DI46" i="115"/>
  <c r="DH46" i="115"/>
  <c r="DG46" i="115"/>
  <c r="DF46" i="115"/>
  <c r="DE46" i="115"/>
  <c r="DD46" i="115"/>
  <c r="DC46" i="115"/>
  <c r="DB46" i="115"/>
  <c r="DA46" i="115"/>
  <c r="CZ46" i="115"/>
  <c r="CY46" i="115"/>
  <c r="CX46" i="115"/>
  <c r="CW46" i="115"/>
  <c r="CV46" i="115"/>
  <c r="CU46" i="115"/>
  <c r="CT46" i="115"/>
  <c r="CS46" i="115"/>
  <c r="CR46" i="115"/>
  <c r="CQ46" i="115"/>
  <c r="CP46" i="115"/>
  <c r="CO46" i="115"/>
  <c r="CN46" i="115"/>
  <c r="CM46" i="115"/>
  <c r="CL46" i="115"/>
  <c r="CK46" i="115"/>
  <c r="CJ46" i="115"/>
  <c r="CI46" i="115"/>
  <c r="CH46" i="115"/>
  <c r="CG46" i="115"/>
  <c r="CF46" i="115"/>
  <c r="CE46" i="115"/>
  <c r="CD46" i="115"/>
  <c r="CC46" i="115"/>
  <c r="CB46" i="115"/>
  <c r="CA46" i="115"/>
  <c r="BZ46" i="115"/>
  <c r="BY46" i="115"/>
  <c r="BX46" i="115"/>
  <c r="BW46" i="115"/>
  <c r="BV46" i="115"/>
  <c r="BU46" i="115"/>
  <c r="BT46" i="115"/>
  <c r="BS46" i="115"/>
  <c r="BR46" i="115"/>
  <c r="BQ46" i="115"/>
  <c r="BP46" i="115"/>
  <c r="BO46" i="115"/>
  <c r="BN46" i="115"/>
  <c r="BM46" i="115"/>
  <c r="BL46" i="115"/>
  <c r="BK46" i="115"/>
  <c r="BJ46" i="115"/>
  <c r="BI46" i="115"/>
  <c r="BH46" i="115"/>
  <c r="BG46" i="115"/>
  <c r="BF46" i="115"/>
  <c r="BE46" i="115"/>
  <c r="BD46" i="115"/>
  <c r="BC46" i="115"/>
  <c r="BB46" i="115"/>
  <c r="BA46" i="115"/>
  <c r="AZ46" i="115"/>
  <c r="AY46" i="115"/>
  <c r="AX46" i="115"/>
  <c r="AW46" i="115"/>
  <c r="AV46" i="115"/>
  <c r="AU46" i="115"/>
  <c r="AT46" i="115"/>
  <c r="AS46" i="115"/>
  <c r="AR46" i="115"/>
  <c r="AQ46" i="115"/>
  <c r="AP46" i="115"/>
  <c r="AO46" i="115"/>
  <c r="AN46" i="115"/>
  <c r="AM46" i="115"/>
  <c r="AL46" i="115"/>
  <c r="AK46" i="115"/>
  <c r="AJ46" i="115"/>
  <c r="AI46" i="115"/>
  <c r="AH46" i="115"/>
  <c r="AG46" i="115"/>
  <c r="AF46" i="115"/>
  <c r="AE46" i="115"/>
  <c r="AD46" i="115"/>
  <c r="AC46" i="115"/>
  <c r="AB46" i="115"/>
  <c r="AA46" i="115"/>
  <c r="Z46" i="115"/>
  <c r="Y46" i="115"/>
  <c r="X46" i="115"/>
  <c r="W46" i="115"/>
  <c r="V46" i="115"/>
  <c r="U46" i="115"/>
  <c r="T46" i="115"/>
  <c r="S46" i="115"/>
  <c r="R46" i="115"/>
  <c r="Q46" i="115"/>
  <c r="P46" i="115"/>
  <c r="O46" i="115"/>
  <c r="N46" i="115"/>
  <c r="M46" i="115"/>
  <c r="L46" i="115"/>
  <c r="K46" i="115"/>
  <c r="J46" i="115"/>
  <c r="I46" i="115"/>
  <c r="H46" i="115"/>
  <c r="G46" i="115"/>
  <c r="F46" i="115"/>
  <c r="B30" i="115"/>
  <c r="B21" i="115"/>
  <c r="HD13" i="115"/>
  <c r="HC13" i="115"/>
  <c r="GV13" i="115"/>
  <c r="GU13" i="115"/>
  <c r="GT13" i="115"/>
  <c r="GN13" i="115"/>
  <c r="GM13" i="115"/>
  <c r="GF13" i="115"/>
  <c r="GE13" i="115"/>
  <c r="GD13" i="115"/>
  <c r="FX13" i="115"/>
  <c r="FW13" i="115"/>
  <c r="FP13" i="115"/>
  <c r="FO13" i="115"/>
  <c r="FN13" i="115"/>
  <c r="FH13" i="115"/>
  <c r="FG13" i="115"/>
  <c r="EZ13" i="115"/>
  <c r="EY13" i="115"/>
  <c r="EX13" i="115"/>
  <c r="ER13" i="115"/>
  <c r="EQ13" i="115"/>
  <c r="EJ13" i="115"/>
  <c r="EI13" i="115"/>
  <c r="EH13" i="115"/>
  <c r="EB13" i="115"/>
  <c r="EA13" i="115"/>
  <c r="DT13" i="115"/>
  <c r="DS13" i="115"/>
  <c r="DR13" i="115"/>
  <c r="DL13" i="115"/>
  <c r="DK13" i="115"/>
  <c r="DD13" i="115"/>
  <c r="DC13" i="115"/>
  <c r="DB13" i="115"/>
  <c r="CV13" i="115"/>
  <c r="CU13" i="115"/>
  <c r="CN13" i="115"/>
  <c r="CM13" i="115"/>
  <c r="CL13" i="115"/>
  <c r="CF13" i="115"/>
  <c r="CE13" i="115"/>
  <c r="BX13" i="115"/>
  <c r="BW13" i="115"/>
  <c r="BV13" i="115"/>
  <c r="BP13" i="115"/>
  <c r="BO13" i="115"/>
  <c r="BH13" i="115"/>
  <c r="BG13" i="115"/>
  <c r="BF13" i="115"/>
  <c r="AZ13" i="115"/>
  <c r="AY13" i="115"/>
  <c r="AR13" i="115"/>
  <c r="AQ13" i="115"/>
  <c r="AP13" i="115"/>
  <c r="AJ13" i="115"/>
  <c r="AI13" i="115"/>
  <c r="AB13" i="115"/>
  <c r="AA13" i="115"/>
  <c r="Z13" i="115"/>
  <c r="T13" i="115"/>
  <c r="S13" i="115"/>
  <c r="Q13" i="115"/>
  <c r="P13" i="115"/>
  <c r="HG13" i="115"/>
  <c r="HB13" i="115"/>
  <c r="GY13" i="115"/>
  <c r="GQ13" i="115"/>
  <c r="GL13" i="115"/>
  <c r="GI13" i="115"/>
  <c r="GA13" i="115"/>
  <c r="FV13" i="115"/>
  <c r="FS13" i="115"/>
  <c r="FK13" i="115"/>
  <c r="FF13" i="115"/>
  <c r="FC13" i="115"/>
  <c r="EU13" i="115"/>
  <c r="EP13" i="115"/>
  <c r="EM13" i="115"/>
  <c r="EE13" i="115"/>
  <c r="DZ13" i="115"/>
  <c r="DW13" i="115"/>
  <c r="DO13" i="115"/>
  <c r="DJ13" i="115"/>
  <c r="DG13" i="115"/>
  <c r="CY13" i="115"/>
  <c r="CT13" i="115"/>
  <c r="CQ13" i="115"/>
  <c r="CI13" i="115"/>
  <c r="CD13" i="115"/>
  <c r="CA13" i="115"/>
  <c r="BS13" i="115"/>
  <c r="BN13" i="115"/>
  <c r="BK13" i="115"/>
  <c r="BC13" i="115"/>
  <c r="AX13" i="115"/>
  <c r="AU13" i="115"/>
  <c r="AM13" i="115"/>
  <c r="AH13" i="115"/>
  <c r="AE13" i="115"/>
  <c r="W13" i="115"/>
  <c r="R13" i="115"/>
  <c r="O13" i="115"/>
  <c r="N13" i="115"/>
  <c r="M13" i="115"/>
  <c r="L13" i="115"/>
  <c r="K13" i="115"/>
  <c r="J13" i="115"/>
  <c r="I13" i="115"/>
  <c r="H13" i="115"/>
  <c r="G13" i="115"/>
  <c r="F13" i="115"/>
  <c r="E13" i="115"/>
  <c r="D13" i="115"/>
  <c r="C13" i="115"/>
  <c r="B13" i="115"/>
  <c r="HD9" i="115"/>
  <c r="HE9" i="115" s="1"/>
  <c r="HF9" i="115" s="1"/>
  <c r="HG9" i="115" s="1"/>
  <c r="HH9" i="115" s="1"/>
  <c r="HI9" i="115" s="1"/>
  <c r="GS9" i="115"/>
  <c r="GT9" i="115" s="1"/>
  <c r="GU9" i="115" s="1"/>
  <c r="GV9" i="115" s="1"/>
  <c r="GW9" i="115" s="1"/>
  <c r="GX9" i="115" s="1"/>
  <c r="GY9" i="115" s="1"/>
  <c r="GZ9" i="115" s="1"/>
  <c r="HA9" i="115" s="1"/>
  <c r="HB9" i="115" s="1"/>
  <c r="GH9" i="115"/>
  <c r="GI9" i="115" s="1"/>
  <c r="GJ9" i="115" s="1"/>
  <c r="GK9" i="115" s="1"/>
  <c r="GL9" i="115" s="1"/>
  <c r="GM9" i="115" s="1"/>
  <c r="GN9" i="115" s="1"/>
  <c r="GO9" i="115" s="1"/>
  <c r="GP9" i="115" s="1"/>
  <c r="GQ9" i="115" s="1"/>
  <c r="FW9" i="115"/>
  <c r="FX9" i="115" s="1"/>
  <c r="FY9" i="115" s="1"/>
  <c r="FZ9" i="115" s="1"/>
  <c r="GA9" i="115" s="1"/>
  <c r="GB9" i="115" s="1"/>
  <c r="GC9" i="115" s="1"/>
  <c r="GD9" i="115" s="1"/>
  <c r="GE9" i="115" s="1"/>
  <c r="GF9" i="115" s="1"/>
  <c r="FL9" i="115"/>
  <c r="FM9" i="115" s="1"/>
  <c r="FN9" i="115" s="1"/>
  <c r="FO9" i="115" s="1"/>
  <c r="FP9" i="115" s="1"/>
  <c r="FQ9" i="115" s="1"/>
  <c r="FR9" i="115" s="1"/>
  <c r="FS9" i="115" s="1"/>
  <c r="FT9" i="115" s="1"/>
  <c r="FU9" i="115" s="1"/>
  <c r="FA9" i="115"/>
  <c r="FB9" i="115" s="1"/>
  <c r="FC9" i="115" s="1"/>
  <c r="FD9" i="115" s="1"/>
  <c r="FE9" i="115" s="1"/>
  <c r="FF9" i="115" s="1"/>
  <c r="FG9" i="115" s="1"/>
  <c r="FH9" i="115" s="1"/>
  <c r="FI9" i="115" s="1"/>
  <c r="FJ9" i="115" s="1"/>
  <c r="EP9" i="115"/>
  <c r="EQ9" i="115" s="1"/>
  <c r="ER9" i="115" s="1"/>
  <c r="ES9" i="115" s="1"/>
  <c r="ET9" i="115" s="1"/>
  <c r="EU9" i="115" s="1"/>
  <c r="EV9" i="115" s="1"/>
  <c r="EW9" i="115" s="1"/>
  <c r="EX9" i="115" s="1"/>
  <c r="EY9" i="115" s="1"/>
  <c r="EE9" i="115"/>
  <c r="EF9" i="115" s="1"/>
  <c r="EG9" i="115" s="1"/>
  <c r="EH9" i="115" s="1"/>
  <c r="EI9" i="115" s="1"/>
  <c r="EJ9" i="115" s="1"/>
  <c r="EK9" i="115" s="1"/>
  <c r="EL9" i="115" s="1"/>
  <c r="EM9" i="115" s="1"/>
  <c r="EN9" i="115" s="1"/>
  <c r="DT9" i="115"/>
  <c r="DU9" i="115" s="1"/>
  <c r="DV9" i="115" s="1"/>
  <c r="DW9" i="115" s="1"/>
  <c r="DX9" i="115" s="1"/>
  <c r="DY9" i="115" s="1"/>
  <c r="DZ9" i="115" s="1"/>
  <c r="EA9" i="115" s="1"/>
  <c r="EB9" i="115" s="1"/>
  <c r="EC9" i="115" s="1"/>
  <c r="DI9" i="115"/>
  <c r="DJ9" i="115" s="1"/>
  <c r="DK9" i="115" s="1"/>
  <c r="DL9" i="115" s="1"/>
  <c r="DM9" i="115" s="1"/>
  <c r="DN9" i="115" s="1"/>
  <c r="DO9" i="115" s="1"/>
  <c r="DP9" i="115" s="1"/>
  <c r="DQ9" i="115" s="1"/>
  <c r="DR9" i="115" s="1"/>
  <c r="CX9" i="115"/>
  <c r="CY9" i="115" s="1"/>
  <c r="CZ9" i="115" s="1"/>
  <c r="DA9" i="115" s="1"/>
  <c r="DB9" i="115" s="1"/>
  <c r="DC9" i="115" s="1"/>
  <c r="DD9" i="115" s="1"/>
  <c r="DE9" i="115" s="1"/>
  <c r="DF9" i="115" s="1"/>
  <c r="DG9" i="115" s="1"/>
  <c r="CM9" i="115"/>
  <c r="CN9" i="115" s="1"/>
  <c r="CO9" i="115" s="1"/>
  <c r="CP9" i="115" s="1"/>
  <c r="CQ9" i="115" s="1"/>
  <c r="CR9" i="115" s="1"/>
  <c r="CS9" i="115" s="1"/>
  <c r="CT9" i="115" s="1"/>
  <c r="CU9" i="115" s="1"/>
  <c r="CV9" i="115" s="1"/>
  <c r="CB9" i="115"/>
  <c r="CC9" i="115" s="1"/>
  <c r="CD9" i="115" s="1"/>
  <c r="CE9" i="115" s="1"/>
  <c r="CF9" i="115" s="1"/>
  <c r="CG9" i="115" s="1"/>
  <c r="CH9" i="115" s="1"/>
  <c r="CI9" i="115" s="1"/>
  <c r="CJ9" i="115" s="1"/>
  <c r="CK9" i="115" s="1"/>
  <c r="BQ9" i="115"/>
  <c r="BR9" i="115" s="1"/>
  <c r="BS9" i="115" s="1"/>
  <c r="BT9" i="115" s="1"/>
  <c r="BU9" i="115" s="1"/>
  <c r="BV9" i="115" s="1"/>
  <c r="BW9" i="115" s="1"/>
  <c r="BX9" i="115" s="1"/>
  <c r="BY9" i="115" s="1"/>
  <c r="BZ9" i="115" s="1"/>
  <c r="BF9" i="115"/>
  <c r="BG9" i="115" s="1"/>
  <c r="BH9" i="115" s="1"/>
  <c r="BI9" i="115" s="1"/>
  <c r="BJ9" i="115" s="1"/>
  <c r="BK9" i="115" s="1"/>
  <c r="BL9" i="115" s="1"/>
  <c r="BM9" i="115" s="1"/>
  <c r="BN9" i="115" s="1"/>
  <c r="BO9" i="115" s="1"/>
  <c r="AU9" i="115"/>
  <c r="AV9" i="115" s="1"/>
  <c r="AW9" i="115" s="1"/>
  <c r="AX9" i="115" s="1"/>
  <c r="AY9" i="115" s="1"/>
  <c r="AZ9" i="115" s="1"/>
  <c r="BA9" i="115" s="1"/>
  <c r="BB9" i="115" s="1"/>
  <c r="BC9" i="115" s="1"/>
  <c r="BD9" i="115" s="1"/>
  <c r="AJ9" i="115"/>
  <c r="AK9" i="115" s="1"/>
  <c r="AL9" i="115" s="1"/>
  <c r="AM9" i="115" s="1"/>
  <c r="AN9" i="115" s="1"/>
  <c r="AO9" i="115" s="1"/>
  <c r="AP9" i="115" s="1"/>
  <c r="AQ9" i="115" s="1"/>
  <c r="AR9" i="115" s="1"/>
  <c r="AS9" i="115" s="1"/>
  <c r="Y9" i="115"/>
  <c r="Z9" i="115" s="1"/>
  <c r="AA9" i="115" s="1"/>
  <c r="AB9" i="115" s="1"/>
  <c r="AC9" i="115" s="1"/>
  <c r="AD9" i="115" s="1"/>
  <c r="AE9" i="115" s="1"/>
  <c r="AF9" i="115" s="1"/>
  <c r="AG9" i="115" s="1"/>
  <c r="AH9" i="115" s="1"/>
  <c r="N9" i="115"/>
  <c r="O9" i="115" s="1"/>
  <c r="P9" i="115" s="1"/>
  <c r="Q9" i="115" s="1"/>
  <c r="R9" i="115" s="1"/>
  <c r="S9" i="115" s="1"/>
  <c r="T9" i="115" s="1"/>
  <c r="U9" i="115" s="1"/>
  <c r="V9" i="115" s="1"/>
  <c r="W9" i="115" s="1"/>
  <c r="C9" i="115"/>
  <c r="D9" i="115" s="1"/>
  <c r="E9" i="115" s="1"/>
  <c r="F9" i="115" s="1"/>
  <c r="G9" i="115" s="1"/>
  <c r="H9" i="115" s="1"/>
  <c r="I9" i="115" s="1"/>
  <c r="J9" i="115" s="1"/>
  <c r="K9" i="115" s="1"/>
  <c r="L9" i="115" s="1"/>
  <c r="C7" i="115"/>
  <c r="AK6" i="115"/>
  <c r="AW6" i="115" s="1"/>
  <c r="BI6" i="115" s="1"/>
  <c r="BU6" i="115" s="1"/>
  <c r="CG6" i="115" s="1"/>
  <c r="CS6" i="115" s="1"/>
  <c r="DE6" i="115" s="1"/>
  <c r="DQ6" i="115" s="1"/>
  <c r="EC6" i="115" s="1"/>
  <c r="EO6" i="115" s="1"/>
  <c r="FA6" i="115" s="1"/>
  <c r="FM6" i="115" s="1"/>
  <c r="FY6" i="115" s="1"/>
  <c r="GK6" i="115" s="1"/>
  <c r="GW6" i="115" s="1"/>
  <c r="HI6" i="115" s="1"/>
  <c r="AJ6" i="115"/>
  <c r="AV6" i="115" s="1"/>
  <c r="BH6" i="115" s="1"/>
  <c r="BT6" i="115" s="1"/>
  <c r="CF6" i="115" s="1"/>
  <c r="CR6" i="115" s="1"/>
  <c r="DD6" i="115" s="1"/>
  <c r="DP6" i="115" s="1"/>
  <c r="EB6" i="115" s="1"/>
  <c r="EN6" i="115" s="1"/>
  <c r="EZ6" i="115" s="1"/>
  <c r="FL6" i="115" s="1"/>
  <c r="FX6" i="115" s="1"/>
  <c r="GJ6" i="115" s="1"/>
  <c r="GV6" i="115" s="1"/>
  <c r="HH6" i="115" s="1"/>
  <c r="AI6" i="115"/>
  <c r="AU6" i="115" s="1"/>
  <c r="BG6" i="115" s="1"/>
  <c r="BS6" i="115" s="1"/>
  <c r="CE6" i="115" s="1"/>
  <c r="CQ6" i="115" s="1"/>
  <c r="DC6" i="115" s="1"/>
  <c r="DO6" i="115" s="1"/>
  <c r="EA6" i="115" s="1"/>
  <c r="EM6" i="115" s="1"/>
  <c r="EY6" i="115" s="1"/>
  <c r="FK6" i="115" s="1"/>
  <c r="FW6" i="115" s="1"/>
  <c r="GI6" i="115" s="1"/>
  <c r="GU6" i="115" s="1"/>
  <c r="HG6" i="115" s="1"/>
  <c r="AH6" i="115"/>
  <c r="AT6" i="115" s="1"/>
  <c r="BF6" i="115" s="1"/>
  <c r="BR6" i="115" s="1"/>
  <c r="CD6" i="115" s="1"/>
  <c r="CP6" i="115" s="1"/>
  <c r="DB6" i="115" s="1"/>
  <c r="DN6" i="115" s="1"/>
  <c r="DZ6" i="115" s="1"/>
  <c r="EL6" i="115" s="1"/>
  <c r="EX6" i="115" s="1"/>
  <c r="FJ6" i="115" s="1"/>
  <c r="FV6" i="115" s="1"/>
  <c r="GH6" i="115" s="1"/>
  <c r="GT6" i="115" s="1"/>
  <c r="HF6" i="115" s="1"/>
  <c r="AG6" i="115"/>
  <c r="AS6" i="115" s="1"/>
  <c r="BE6" i="115" s="1"/>
  <c r="BQ6" i="115" s="1"/>
  <c r="CC6" i="115" s="1"/>
  <c r="CO6" i="115" s="1"/>
  <c r="DA6" i="115" s="1"/>
  <c r="DM6" i="115" s="1"/>
  <c r="DY6" i="115" s="1"/>
  <c r="EK6" i="115" s="1"/>
  <c r="EW6" i="115" s="1"/>
  <c r="FI6" i="115" s="1"/>
  <c r="FU6" i="115" s="1"/>
  <c r="GG6" i="115" s="1"/>
  <c r="GS6" i="115" s="1"/>
  <c r="HE6" i="115" s="1"/>
  <c r="AF6" i="115"/>
  <c r="AR6" i="115" s="1"/>
  <c r="BD6" i="115" s="1"/>
  <c r="BP6" i="115" s="1"/>
  <c r="CB6" i="115" s="1"/>
  <c r="CN6" i="115" s="1"/>
  <c r="CZ6" i="115" s="1"/>
  <c r="DL6" i="115" s="1"/>
  <c r="DX6" i="115" s="1"/>
  <c r="EJ6" i="115" s="1"/>
  <c r="EV6" i="115" s="1"/>
  <c r="FH6" i="115" s="1"/>
  <c r="FT6" i="115" s="1"/>
  <c r="GF6" i="115" s="1"/>
  <c r="GR6" i="115" s="1"/>
  <c r="HD6" i="115" s="1"/>
  <c r="AE6" i="115"/>
  <c r="AQ6" i="115" s="1"/>
  <c r="BC6" i="115" s="1"/>
  <c r="BO6" i="115" s="1"/>
  <c r="CA6" i="115" s="1"/>
  <c r="CM6" i="115" s="1"/>
  <c r="CY6" i="115" s="1"/>
  <c r="DK6" i="115" s="1"/>
  <c r="DW6" i="115" s="1"/>
  <c r="EI6" i="115" s="1"/>
  <c r="EU6" i="115" s="1"/>
  <c r="FG6" i="115" s="1"/>
  <c r="FS6" i="115" s="1"/>
  <c r="GE6" i="115" s="1"/>
  <c r="GQ6" i="115" s="1"/>
  <c r="HC6" i="115" s="1"/>
  <c r="AD6" i="115"/>
  <c r="AP6" i="115" s="1"/>
  <c r="BB6" i="115" s="1"/>
  <c r="BN6" i="115" s="1"/>
  <c r="BZ6" i="115" s="1"/>
  <c r="CL6" i="115" s="1"/>
  <c r="CX6" i="115" s="1"/>
  <c r="DJ6" i="115" s="1"/>
  <c r="DV6" i="115" s="1"/>
  <c r="EH6" i="115" s="1"/>
  <c r="ET6" i="115" s="1"/>
  <c r="FF6" i="115" s="1"/>
  <c r="FR6" i="115" s="1"/>
  <c r="GD6" i="115" s="1"/>
  <c r="GP6" i="115" s="1"/>
  <c r="HB6" i="115" s="1"/>
  <c r="AC6" i="115"/>
  <c r="AO6" i="115" s="1"/>
  <c r="BA6" i="115" s="1"/>
  <c r="BM6" i="115" s="1"/>
  <c r="BY6" i="115" s="1"/>
  <c r="CK6" i="115" s="1"/>
  <c r="CW6" i="115" s="1"/>
  <c r="DI6" i="115" s="1"/>
  <c r="DU6" i="115" s="1"/>
  <c r="EG6" i="115" s="1"/>
  <c r="ES6" i="115" s="1"/>
  <c r="FE6" i="115" s="1"/>
  <c r="FQ6" i="115" s="1"/>
  <c r="GC6" i="115" s="1"/>
  <c r="GO6" i="115" s="1"/>
  <c r="HA6" i="115" s="1"/>
  <c r="AB6" i="115"/>
  <c r="AN6" i="115" s="1"/>
  <c r="AZ6" i="115" s="1"/>
  <c r="BL6" i="115" s="1"/>
  <c r="BX6" i="115" s="1"/>
  <c r="CJ6" i="115" s="1"/>
  <c r="CV6" i="115" s="1"/>
  <c r="DH6" i="115" s="1"/>
  <c r="DT6" i="115" s="1"/>
  <c r="EF6" i="115" s="1"/>
  <c r="ER6" i="115" s="1"/>
  <c r="FD6" i="115" s="1"/>
  <c r="FP6" i="115" s="1"/>
  <c r="GB6" i="115" s="1"/>
  <c r="GN6" i="115" s="1"/>
  <c r="GZ6" i="115" s="1"/>
  <c r="AA6" i="115"/>
  <c r="AM6" i="115" s="1"/>
  <c r="AY6" i="115" s="1"/>
  <c r="BK6" i="115" s="1"/>
  <c r="BW6" i="115" s="1"/>
  <c r="CI6" i="115" s="1"/>
  <c r="CU6" i="115" s="1"/>
  <c r="DG6" i="115" s="1"/>
  <c r="DS6" i="115" s="1"/>
  <c r="EE6" i="115" s="1"/>
  <c r="EQ6" i="115" s="1"/>
  <c r="FC6" i="115" s="1"/>
  <c r="FO6" i="115" s="1"/>
  <c r="GA6" i="115" s="1"/>
  <c r="GM6" i="115" s="1"/>
  <c r="GY6" i="115" s="1"/>
  <c r="Z6" i="115"/>
  <c r="AL6" i="115" s="1"/>
  <c r="AX6" i="115" s="1"/>
  <c r="BJ6" i="115" s="1"/>
  <c r="BV6" i="115" s="1"/>
  <c r="CH6" i="115" s="1"/>
  <c r="CT6" i="115" s="1"/>
  <c r="DF6" i="115" s="1"/>
  <c r="DR6" i="115" s="1"/>
  <c r="ED6" i="115" s="1"/>
  <c r="EP6" i="115" s="1"/>
  <c r="FB6" i="115" s="1"/>
  <c r="FN6" i="115" s="1"/>
  <c r="FZ6" i="115" s="1"/>
  <c r="GL6" i="115" s="1"/>
  <c r="GX6" i="115" s="1"/>
  <c r="B91" i="112"/>
  <c r="B95" i="112"/>
  <c r="B56" i="112"/>
  <c r="D31" i="114"/>
  <c r="D32" i="114" s="1"/>
  <c r="D33" i="114" s="1"/>
  <c r="AL1" i="113"/>
  <c r="AX1" i="113" s="1"/>
  <c r="BJ1" i="113" s="1"/>
  <c r="BV1" i="113" s="1"/>
  <c r="CH1" i="113" s="1"/>
  <c r="CT1" i="113" s="1"/>
  <c r="DF1" i="113" s="1"/>
  <c r="DR1" i="113" s="1"/>
  <c r="ED1" i="113" s="1"/>
  <c r="EP1" i="113" s="1"/>
  <c r="FB1" i="113" s="1"/>
  <c r="FN1" i="113" s="1"/>
  <c r="FZ1" i="113" s="1"/>
  <c r="GL1" i="113" s="1"/>
  <c r="GX1" i="113" s="1"/>
  <c r="HJ1" i="113" s="1"/>
  <c r="AK1" i="113"/>
  <c r="AW1" i="113" s="1"/>
  <c r="BI1" i="113" s="1"/>
  <c r="BU1" i="113" s="1"/>
  <c r="CG1" i="113" s="1"/>
  <c r="CS1" i="113" s="1"/>
  <c r="DE1" i="113" s="1"/>
  <c r="DQ1" i="113" s="1"/>
  <c r="EC1" i="113" s="1"/>
  <c r="EO1" i="113" s="1"/>
  <c r="FA1" i="113" s="1"/>
  <c r="FM1" i="113" s="1"/>
  <c r="FY1" i="113" s="1"/>
  <c r="GK1" i="113" s="1"/>
  <c r="GW1" i="113" s="1"/>
  <c r="HI1" i="113" s="1"/>
  <c r="AJ1" i="113"/>
  <c r="AV1" i="113" s="1"/>
  <c r="BH1" i="113" s="1"/>
  <c r="BT1" i="113" s="1"/>
  <c r="CF1" i="113" s="1"/>
  <c r="CR1" i="113" s="1"/>
  <c r="DD1" i="113" s="1"/>
  <c r="DP1" i="113" s="1"/>
  <c r="EB1" i="113" s="1"/>
  <c r="EN1" i="113" s="1"/>
  <c r="EZ1" i="113" s="1"/>
  <c r="FL1" i="113" s="1"/>
  <c r="FX1" i="113" s="1"/>
  <c r="GJ1" i="113" s="1"/>
  <c r="GV1" i="113" s="1"/>
  <c r="HH1" i="113" s="1"/>
  <c r="AI1" i="113"/>
  <c r="AU1" i="113" s="1"/>
  <c r="BG1" i="113" s="1"/>
  <c r="BS1" i="113" s="1"/>
  <c r="CE1" i="113" s="1"/>
  <c r="CQ1" i="113" s="1"/>
  <c r="DC1" i="113" s="1"/>
  <c r="DO1" i="113" s="1"/>
  <c r="EA1" i="113" s="1"/>
  <c r="EM1" i="113" s="1"/>
  <c r="EY1" i="113" s="1"/>
  <c r="FK1" i="113" s="1"/>
  <c r="FW1" i="113" s="1"/>
  <c r="GI1" i="113" s="1"/>
  <c r="GU1" i="113" s="1"/>
  <c r="HG1" i="113" s="1"/>
  <c r="AH1" i="113"/>
  <c r="AT1" i="113" s="1"/>
  <c r="BF1" i="113" s="1"/>
  <c r="BR1" i="113" s="1"/>
  <c r="CD1" i="113" s="1"/>
  <c r="CP1" i="113" s="1"/>
  <c r="DB1" i="113" s="1"/>
  <c r="DN1" i="113" s="1"/>
  <c r="DZ1" i="113" s="1"/>
  <c r="EL1" i="113" s="1"/>
  <c r="EX1" i="113" s="1"/>
  <c r="FJ1" i="113" s="1"/>
  <c r="FV1" i="113" s="1"/>
  <c r="GH1" i="113" s="1"/>
  <c r="GT1" i="113" s="1"/>
  <c r="HF1" i="113" s="1"/>
  <c r="AG1" i="113"/>
  <c r="AS1" i="113" s="1"/>
  <c r="BE1" i="113" s="1"/>
  <c r="BQ1" i="113" s="1"/>
  <c r="CC1" i="113" s="1"/>
  <c r="CO1" i="113" s="1"/>
  <c r="DA1" i="113" s="1"/>
  <c r="DM1" i="113" s="1"/>
  <c r="DY1" i="113" s="1"/>
  <c r="EK1" i="113" s="1"/>
  <c r="EW1" i="113" s="1"/>
  <c r="FI1" i="113" s="1"/>
  <c r="FU1" i="113" s="1"/>
  <c r="GG1" i="113" s="1"/>
  <c r="GS1" i="113" s="1"/>
  <c r="HE1" i="113" s="1"/>
  <c r="AF1" i="113"/>
  <c r="AR1" i="113" s="1"/>
  <c r="BD1" i="113" s="1"/>
  <c r="BP1" i="113" s="1"/>
  <c r="CB1" i="113" s="1"/>
  <c r="CN1" i="113" s="1"/>
  <c r="CZ1" i="113" s="1"/>
  <c r="DL1" i="113" s="1"/>
  <c r="DX1" i="113" s="1"/>
  <c r="EJ1" i="113" s="1"/>
  <c r="EV1" i="113" s="1"/>
  <c r="FH1" i="113" s="1"/>
  <c r="FT1" i="113" s="1"/>
  <c r="GF1" i="113" s="1"/>
  <c r="GR1" i="113" s="1"/>
  <c r="HD1" i="113" s="1"/>
  <c r="AE1" i="113"/>
  <c r="AQ1" i="113" s="1"/>
  <c r="BC1" i="113" s="1"/>
  <c r="BO1" i="113" s="1"/>
  <c r="CA1" i="113" s="1"/>
  <c r="CM1" i="113" s="1"/>
  <c r="CY1" i="113" s="1"/>
  <c r="DK1" i="113" s="1"/>
  <c r="DW1" i="113" s="1"/>
  <c r="EI1" i="113" s="1"/>
  <c r="EU1" i="113" s="1"/>
  <c r="FG1" i="113" s="1"/>
  <c r="FS1" i="113" s="1"/>
  <c r="GE1" i="113" s="1"/>
  <c r="GQ1" i="113" s="1"/>
  <c r="HC1" i="113" s="1"/>
  <c r="AD1" i="113"/>
  <c r="AP1" i="113" s="1"/>
  <c r="BB1" i="113" s="1"/>
  <c r="BN1" i="113" s="1"/>
  <c r="BZ1" i="113" s="1"/>
  <c r="CL1" i="113" s="1"/>
  <c r="CX1" i="113" s="1"/>
  <c r="DJ1" i="113" s="1"/>
  <c r="DV1" i="113" s="1"/>
  <c r="EH1" i="113" s="1"/>
  <c r="ET1" i="113" s="1"/>
  <c r="FF1" i="113" s="1"/>
  <c r="FR1" i="113" s="1"/>
  <c r="GD1" i="113" s="1"/>
  <c r="GP1" i="113" s="1"/>
  <c r="HB1" i="113" s="1"/>
  <c r="AC1" i="113"/>
  <c r="AO1" i="113" s="1"/>
  <c r="BA1" i="113" s="1"/>
  <c r="BM1" i="113" s="1"/>
  <c r="BY1" i="113" s="1"/>
  <c r="CK1" i="113" s="1"/>
  <c r="CW1" i="113" s="1"/>
  <c r="DI1" i="113" s="1"/>
  <c r="DU1" i="113" s="1"/>
  <c r="EG1" i="113" s="1"/>
  <c r="ES1" i="113" s="1"/>
  <c r="FE1" i="113" s="1"/>
  <c r="FQ1" i="113" s="1"/>
  <c r="GC1" i="113" s="1"/>
  <c r="GO1" i="113" s="1"/>
  <c r="HA1" i="113" s="1"/>
  <c r="AB1" i="113"/>
  <c r="AN1" i="113" s="1"/>
  <c r="AZ1" i="113" s="1"/>
  <c r="BL1" i="113" s="1"/>
  <c r="BX1" i="113" s="1"/>
  <c r="CJ1" i="113" s="1"/>
  <c r="CV1" i="113" s="1"/>
  <c r="DH1" i="113" s="1"/>
  <c r="DT1" i="113" s="1"/>
  <c r="EF1" i="113" s="1"/>
  <c r="ER1" i="113" s="1"/>
  <c r="FD1" i="113" s="1"/>
  <c r="FP1" i="113" s="1"/>
  <c r="GB1" i="113" s="1"/>
  <c r="GN1" i="113" s="1"/>
  <c r="GZ1" i="113" s="1"/>
  <c r="AA1" i="113"/>
  <c r="AM1" i="113" s="1"/>
  <c r="AY1" i="113" s="1"/>
  <c r="BK1" i="113" s="1"/>
  <c r="BW1" i="113" s="1"/>
  <c r="CI1" i="113" s="1"/>
  <c r="CU1" i="113" s="1"/>
  <c r="DG1" i="113" s="1"/>
  <c r="DS1" i="113" s="1"/>
  <c r="EE1" i="113" s="1"/>
  <c r="EQ1" i="113" s="1"/>
  <c r="FC1" i="113" s="1"/>
  <c r="FO1" i="113" s="1"/>
  <c r="GA1" i="113" s="1"/>
  <c r="GM1" i="113" s="1"/>
  <c r="GY1" i="113" s="1"/>
  <c r="S72" i="112"/>
  <c r="R72" i="112"/>
  <c r="Q72" i="112"/>
  <c r="P72" i="112"/>
  <c r="O72" i="112"/>
  <c r="N72" i="112"/>
  <c r="M72" i="112"/>
  <c r="L72" i="112"/>
  <c r="K72" i="112"/>
  <c r="J72" i="112"/>
  <c r="I72" i="112"/>
  <c r="H72" i="112"/>
  <c r="S13" i="112"/>
  <c r="R13" i="112"/>
  <c r="Q13" i="112"/>
  <c r="P13" i="112"/>
  <c r="O13" i="112"/>
  <c r="N13" i="112"/>
  <c r="M13" i="112"/>
  <c r="L13" i="112"/>
  <c r="K13" i="112"/>
  <c r="J13" i="112"/>
  <c r="I13" i="112"/>
  <c r="H13" i="112"/>
  <c r="G13" i="112"/>
  <c r="F13" i="112"/>
  <c r="E13" i="112"/>
  <c r="D13" i="112"/>
  <c r="C13" i="112"/>
  <c r="B13" i="112"/>
  <c r="HD9" i="112"/>
  <c r="HE9" i="112" s="1"/>
  <c r="HF9" i="112" s="1"/>
  <c r="HG9" i="112" s="1"/>
  <c r="HH9" i="112" s="1"/>
  <c r="HI9" i="112" s="1"/>
  <c r="GS9" i="112"/>
  <c r="GT9" i="112" s="1"/>
  <c r="GU9" i="112" s="1"/>
  <c r="GV9" i="112" s="1"/>
  <c r="GW9" i="112" s="1"/>
  <c r="GX9" i="112" s="1"/>
  <c r="GY9" i="112" s="1"/>
  <c r="GZ9" i="112" s="1"/>
  <c r="HA9" i="112" s="1"/>
  <c r="HB9" i="112" s="1"/>
  <c r="GH9" i="112"/>
  <c r="GI9" i="112" s="1"/>
  <c r="GJ9" i="112" s="1"/>
  <c r="GK9" i="112" s="1"/>
  <c r="GL9" i="112" s="1"/>
  <c r="GM9" i="112" s="1"/>
  <c r="GN9" i="112" s="1"/>
  <c r="GO9" i="112" s="1"/>
  <c r="GP9" i="112" s="1"/>
  <c r="GQ9" i="112" s="1"/>
  <c r="FW9" i="112"/>
  <c r="FX9" i="112" s="1"/>
  <c r="FY9" i="112" s="1"/>
  <c r="FZ9" i="112" s="1"/>
  <c r="GA9" i="112" s="1"/>
  <c r="GB9" i="112" s="1"/>
  <c r="GC9" i="112" s="1"/>
  <c r="GD9" i="112" s="1"/>
  <c r="GE9" i="112" s="1"/>
  <c r="GF9" i="112" s="1"/>
  <c r="FL9" i="112"/>
  <c r="FM9" i="112" s="1"/>
  <c r="FN9" i="112" s="1"/>
  <c r="FO9" i="112" s="1"/>
  <c r="FP9" i="112" s="1"/>
  <c r="FQ9" i="112" s="1"/>
  <c r="FR9" i="112" s="1"/>
  <c r="FS9" i="112" s="1"/>
  <c r="FT9" i="112" s="1"/>
  <c r="FU9" i="112" s="1"/>
  <c r="FA9" i="112"/>
  <c r="FB9" i="112" s="1"/>
  <c r="FC9" i="112" s="1"/>
  <c r="FD9" i="112" s="1"/>
  <c r="FE9" i="112" s="1"/>
  <c r="FF9" i="112" s="1"/>
  <c r="FG9" i="112" s="1"/>
  <c r="FH9" i="112" s="1"/>
  <c r="FI9" i="112" s="1"/>
  <c r="FJ9" i="112" s="1"/>
  <c r="EP9" i="112"/>
  <c r="EQ9" i="112" s="1"/>
  <c r="ER9" i="112" s="1"/>
  <c r="ES9" i="112" s="1"/>
  <c r="ET9" i="112" s="1"/>
  <c r="EU9" i="112" s="1"/>
  <c r="EV9" i="112" s="1"/>
  <c r="EW9" i="112" s="1"/>
  <c r="EX9" i="112" s="1"/>
  <c r="EY9" i="112" s="1"/>
  <c r="EE9" i="112"/>
  <c r="EF9" i="112" s="1"/>
  <c r="EG9" i="112" s="1"/>
  <c r="EH9" i="112" s="1"/>
  <c r="EI9" i="112" s="1"/>
  <c r="EJ9" i="112" s="1"/>
  <c r="EK9" i="112" s="1"/>
  <c r="EL9" i="112" s="1"/>
  <c r="EM9" i="112" s="1"/>
  <c r="EN9" i="112" s="1"/>
  <c r="DT9" i="112"/>
  <c r="DU9" i="112" s="1"/>
  <c r="DV9" i="112" s="1"/>
  <c r="DW9" i="112" s="1"/>
  <c r="DX9" i="112" s="1"/>
  <c r="DY9" i="112" s="1"/>
  <c r="DZ9" i="112" s="1"/>
  <c r="EA9" i="112" s="1"/>
  <c r="EB9" i="112" s="1"/>
  <c r="EC9" i="112" s="1"/>
  <c r="DI9" i="112"/>
  <c r="DJ9" i="112" s="1"/>
  <c r="DK9" i="112" s="1"/>
  <c r="DL9" i="112" s="1"/>
  <c r="DM9" i="112" s="1"/>
  <c r="DN9" i="112" s="1"/>
  <c r="DO9" i="112" s="1"/>
  <c r="DP9" i="112" s="1"/>
  <c r="DQ9" i="112" s="1"/>
  <c r="DR9" i="112" s="1"/>
  <c r="CX9" i="112"/>
  <c r="CY9" i="112" s="1"/>
  <c r="CZ9" i="112" s="1"/>
  <c r="DA9" i="112" s="1"/>
  <c r="DB9" i="112" s="1"/>
  <c r="DC9" i="112" s="1"/>
  <c r="DD9" i="112" s="1"/>
  <c r="DE9" i="112" s="1"/>
  <c r="DF9" i="112" s="1"/>
  <c r="DG9" i="112" s="1"/>
  <c r="CM9" i="112"/>
  <c r="CN9" i="112" s="1"/>
  <c r="CO9" i="112" s="1"/>
  <c r="CP9" i="112" s="1"/>
  <c r="CQ9" i="112" s="1"/>
  <c r="CR9" i="112" s="1"/>
  <c r="CS9" i="112" s="1"/>
  <c r="CT9" i="112" s="1"/>
  <c r="CU9" i="112" s="1"/>
  <c r="CV9" i="112" s="1"/>
  <c r="CB9" i="112"/>
  <c r="CC9" i="112" s="1"/>
  <c r="CD9" i="112" s="1"/>
  <c r="CE9" i="112" s="1"/>
  <c r="CF9" i="112" s="1"/>
  <c r="CG9" i="112" s="1"/>
  <c r="CH9" i="112" s="1"/>
  <c r="CI9" i="112" s="1"/>
  <c r="CJ9" i="112" s="1"/>
  <c r="CK9" i="112" s="1"/>
  <c r="BQ9" i="112"/>
  <c r="BR9" i="112" s="1"/>
  <c r="BS9" i="112" s="1"/>
  <c r="BT9" i="112" s="1"/>
  <c r="BU9" i="112" s="1"/>
  <c r="BV9" i="112" s="1"/>
  <c r="BW9" i="112" s="1"/>
  <c r="BX9" i="112" s="1"/>
  <c r="BY9" i="112" s="1"/>
  <c r="BZ9" i="112" s="1"/>
  <c r="BF9" i="112"/>
  <c r="BG9" i="112" s="1"/>
  <c r="BH9" i="112" s="1"/>
  <c r="BI9" i="112" s="1"/>
  <c r="BJ9" i="112" s="1"/>
  <c r="BK9" i="112" s="1"/>
  <c r="BL9" i="112" s="1"/>
  <c r="BM9" i="112" s="1"/>
  <c r="BN9" i="112" s="1"/>
  <c r="BO9" i="112" s="1"/>
  <c r="AU9" i="112"/>
  <c r="AV9" i="112" s="1"/>
  <c r="AW9" i="112" s="1"/>
  <c r="AX9" i="112" s="1"/>
  <c r="AY9" i="112" s="1"/>
  <c r="AZ9" i="112" s="1"/>
  <c r="BA9" i="112" s="1"/>
  <c r="BB9" i="112" s="1"/>
  <c r="BC9" i="112" s="1"/>
  <c r="BD9" i="112" s="1"/>
  <c r="AJ9" i="112"/>
  <c r="AK9" i="112" s="1"/>
  <c r="AL9" i="112" s="1"/>
  <c r="AM9" i="112" s="1"/>
  <c r="AN9" i="112" s="1"/>
  <c r="AO9" i="112" s="1"/>
  <c r="AP9" i="112" s="1"/>
  <c r="AQ9" i="112" s="1"/>
  <c r="AR9" i="112" s="1"/>
  <c r="AS9" i="112" s="1"/>
  <c r="Y9" i="112"/>
  <c r="Z9" i="112" s="1"/>
  <c r="AA9" i="112" s="1"/>
  <c r="AB9" i="112" s="1"/>
  <c r="AC9" i="112" s="1"/>
  <c r="AD9" i="112" s="1"/>
  <c r="AE9" i="112" s="1"/>
  <c r="AF9" i="112" s="1"/>
  <c r="AG9" i="112" s="1"/>
  <c r="AH9" i="112" s="1"/>
  <c r="N9" i="112"/>
  <c r="O9" i="112" s="1"/>
  <c r="P9" i="112" s="1"/>
  <c r="Q9" i="112" s="1"/>
  <c r="R9" i="112" s="1"/>
  <c r="S9" i="112" s="1"/>
  <c r="T9" i="112" s="1"/>
  <c r="U9" i="112" s="1"/>
  <c r="V9" i="112" s="1"/>
  <c r="W9" i="112" s="1"/>
  <c r="C9" i="112"/>
  <c r="D9" i="112" s="1"/>
  <c r="E9" i="112" s="1"/>
  <c r="F9" i="112" s="1"/>
  <c r="G9" i="112" s="1"/>
  <c r="H9" i="112" s="1"/>
  <c r="I9" i="112" s="1"/>
  <c r="J9" i="112" s="1"/>
  <c r="K9" i="112" s="1"/>
  <c r="L9" i="112" s="1"/>
  <c r="C7" i="112"/>
  <c r="D7" i="112" s="1"/>
  <c r="AK6" i="112"/>
  <c r="AW6" i="112" s="1"/>
  <c r="BI6" i="112" s="1"/>
  <c r="BU6" i="112" s="1"/>
  <c r="CG6" i="112" s="1"/>
  <c r="CS6" i="112" s="1"/>
  <c r="DE6" i="112" s="1"/>
  <c r="DQ6" i="112" s="1"/>
  <c r="EC6" i="112" s="1"/>
  <c r="EO6" i="112" s="1"/>
  <c r="FA6" i="112" s="1"/>
  <c r="FM6" i="112" s="1"/>
  <c r="FY6" i="112" s="1"/>
  <c r="GK6" i="112" s="1"/>
  <c r="GW6" i="112" s="1"/>
  <c r="HI6" i="112" s="1"/>
  <c r="AJ6" i="112"/>
  <c r="AV6" i="112" s="1"/>
  <c r="BH6" i="112" s="1"/>
  <c r="BT6" i="112" s="1"/>
  <c r="CF6" i="112" s="1"/>
  <c r="CR6" i="112" s="1"/>
  <c r="DD6" i="112" s="1"/>
  <c r="DP6" i="112" s="1"/>
  <c r="EB6" i="112" s="1"/>
  <c r="EN6" i="112" s="1"/>
  <c r="EZ6" i="112" s="1"/>
  <c r="FL6" i="112" s="1"/>
  <c r="FX6" i="112" s="1"/>
  <c r="GJ6" i="112" s="1"/>
  <c r="GV6" i="112" s="1"/>
  <c r="HH6" i="112" s="1"/>
  <c r="AI6" i="112"/>
  <c r="AU6" i="112" s="1"/>
  <c r="BG6" i="112" s="1"/>
  <c r="BS6" i="112" s="1"/>
  <c r="CE6" i="112" s="1"/>
  <c r="CQ6" i="112" s="1"/>
  <c r="DC6" i="112" s="1"/>
  <c r="DO6" i="112" s="1"/>
  <c r="EA6" i="112" s="1"/>
  <c r="EM6" i="112" s="1"/>
  <c r="EY6" i="112" s="1"/>
  <c r="FK6" i="112" s="1"/>
  <c r="FW6" i="112" s="1"/>
  <c r="GI6" i="112" s="1"/>
  <c r="GU6" i="112" s="1"/>
  <c r="HG6" i="112" s="1"/>
  <c r="AH6" i="112"/>
  <c r="AT6" i="112" s="1"/>
  <c r="BF6" i="112" s="1"/>
  <c r="BR6" i="112" s="1"/>
  <c r="CD6" i="112" s="1"/>
  <c r="CP6" i="112" s="1"/>
  <c r="DB6" i="112" s="1"/>
  <c r="DN6" i="112" s="1"/>
  <c r="DZ6" i="112" s="1"/>
  <c r="EL6" i="112" s="1"/>
  <c r="EX6" i="112" s="1"/>
  <c r="FJ6" i="112" s="1"/>
  <c r="FV6" i="112" s="1"/>
  <c r="GH6" i="112" s="1"/>
  <c r="GT6" i="112" s="1"/>
  <c r="HF6" i="112" s="1"/>
  <c r="AG6" i="112"/>
  <c r="AS6" i="112" s="1"/>
  <c r="BE6" i="112" s="1"/>
  <c r="BQ6" i="112" s="1"/>
  <c r="CC6" i="112" s="1"/>
  <c r="CO6" i="112" s="1"/>
  <c r="DA6" i="112" s="1"/>
  <c r="DM6" i="112" s="1"/>
  <c r="DY6" i="112" s="1"/>
  <c r="EK6" i="112" s="1"/>
  <c r="EW6" i="112" s="1"/>
  <c r="FI6" i="112" s="1"/>
  <c r="FU6" i="112" s="1"/>
  <c r="GG6" i="112" s="1"/>
  <c r="GS6" i="112" s="1"/>
  <c r="HE6" i="112" s="1"/>
  <c r="AF6" i="112"/>
  <c r="AR6" i="112" s="1"/>
  <c r="BD6" i="112" s="1"/>
  <c r="BP6" i="112" s="1"/>
  <c r="CB6" i="112" s="1"/>
  <c r="CN6" i="112" s="1"/>
  <c r="CZ6" i="112" s="1"/>
  <c r="DL6" i="112" s="1"/>
  <c r="DX6" i="112" s="1"/>
  <c r="EJ6" i="112" s="1"/>
  <c r="EV6" i="112" s="1"/>
  <c r="FH6" i="112" s="1"/>
  <c r="FT6" i="112" s="1"/>
  <c r="GF6" i="112" s="1"/>
  <c r="GR6" i="112" s="1"/>
  <c r="HD6" i="112" s="1"/>
  <c r="AE6" i="112"/>
  <c r="AQ6" i="112" s="1"/>
  <c r="BC6" i="112" s="1"/>
  <c r="BO6" i="112" s="1"/>
  <c r="CA6" i="112" s="1"/>
  <c r="CM6" i="112" s="1"/>
  <c r="CY6" i="112" s="1"/>
  <c r="DK6" i="112" s="1"/>
  <c r="DW6" i="112" s="1"/>
  <c r="EI6" i="112" s="1"/>
  <c r="EU6" i="112" s="1"/>
  <c r="FG6" i="112" s="1"/>
  <c r="FS6" i="112" s="1"/>
  <c r="GE6" i="112" s="1"/>
  <c r="GQ6" i="112" s="1"/>
  <c r="HC6" i="112" s="1"/>
  <c r="AD6" i="112"/>
  <c r="AP6" i="112" s="1"/>
  <c r="BB6" i="112" s="1"/>
  <c r="BN6" i="112" s="1"/>
  <c r="BZ6" i="112" s="1"/>
  <c r="CL6" i="112" s="1"/>
  <c r="CX6" i="112" s="1"/>
  <c r="DJ6" i="112" s="1"/>
  <c r="DV6" i="112" s="1"/>
  <c r="EH6" i="112" s="1"/>
  <c r="ET6" i="112" s="1"/>
  <c r="FF6" i="112" s="1"/>
  <c r="FR6" i="112" s="1"/>
  <c r="GD6" i="112" s="1"/>
  <c r="GP6" i="112" s="1"/>
  <c r="HB6" i="112" s="1"/>
  <c r="AC6" i="112"/>
  <c r="AO6" i="112" s="1"/>
  <c r="BA6" i="112" s="1"/>
  <c r="BM6" i="112" s="1"/>
  <c r="BY6" i="112" s="1"/>
  <c r="CK6" i="112" s="1"/>
  <c r="CW6" i="112" s="1"/>
  <c r="DI6" i="112" s="1"/>
  <c r="DU6" i="112" s="1"/>
  <c r="EG6" i="112" s="1"/>
  <c r="ES6" i="112" s="1"/>
  <c r="FE6" i="112" s="1"/>
  <c r="FQ6" i="112" s="1"/>
  <c r="GC6" i="112" s="1"/>
  <c r="GO6" i="112" s="1"/>
  <c r="HA6" i="112" s="1"/>
  <c r="AB6" i="112"/>
  <c r="AN6" i="112" s="1"/>
  <c r="AZ6" i="112" s="1"/>
  <c r="BL6" i="112" s="1"/>
  <c r="BX6" i="112" s="1"/>
  <c r="CJ6" i="112" s="1"/>
  <c r="CV6" i="112" s="1"/>
  <c r="DH6" i="112" s="1"/>
  <c r="DT6" i="112" s="1"/>
  <c r="EF6" i="112" s="1"/>
  <c r="ER6" i="112" s="1"/>
  <c r="FD6" i="112" s="1"/>
  <c r="FP6" i="112" s="1"/>
  <c r="GB6" i="112" s="1"/>
  <c r="GN6" i="112" s="1"/>
  <c r="GZ6" i="112" s="1"/>
  <c r="AA6" i="112"/>
  <c r="AM6" i="112" s="1"/>
  <c r="AY6" i="112" s="1"/>
  <c r="BK6" i="112" s="1"/>
  <c r="BW6" i="112" s="1"/>
  <c r="CI6" i="112" s="1"/>
  <c r="CU6" i="112" s="1"/>
  <c r="DG6" i="112" s="1"/>
  <c r="DS6" i="112" s="1"/>
  <c r="EE6" i="112" s="1"/>
  <c r="EQ6" i="112" s="1"/>
  <c r="FC6" i="112" s="1"/>
  <c r="FO6" i="112" s="1"/>
  <c r="GA6" i="112" s="1"/>
  <c r="GM6" i="112" s="1"/>
  <c r="GY6" i="112" s="1"/>
  <c r="Z6" i="112"/>
  <c r="AL6" i="112" s="1"/>
  <c r="AX6" i="112" s="1"/>
  <c r="BJ6" i="112" s="1"/>
  <c r="BV6" i="112" s="1"/>
  <c r="CH6" i="112" s="1"/>
  <c r="CT6" i="112" s="1"/>
  <c r="DF6" i="112" s="1"/>
  <c r="DR6" i="112" s="1"/>
  <c r="ED6" i="112" s="1"/>
  <c r="EP6" i="112" s="1"/>
  <c r="FB6" i="112" s="1"/>
  <c r="FN6" i="112" s="1"/>
  <c r="FZ6" i="112" s="1"/>
  <c r="GL6" i="112" s="1"/>
  <c r="GX6" i="112" s="1"/>
  <c r="B91" i="109"/>
  <c r="B95" i="109"/>
  <c r="B56" i="109"/>
  <c r="D31" i="111"/>
  <c r="AL1" i="110"/>
  <c r="AX1" i="110" s="1"/>
  <c r="BJ1" i="110" s="1"/>
  <c r="BV1" i="110" s="1"/>
  <c r="CH1" i="110" s="1"/>
  <c r="CT1" i="110" s="1"/>
  <c r="DF1" i="110" s="1"/>
  <c r="DR1" i="110" s="1"/>
  <c r="ED1" i="110" s="1"/>
  <c r="EP1" i="110" s="1"/>
  <c r="FB1" i="110" s="1"/>
  <c r="FN1" i="110" s="1"/>
  <c r="FZ1" i="110" s="1"/>
  <c r="GL1" i="110" s="1"/>
  <c r="GX1" i="110" s="1"/>
  <c r="HJ1" i="110" s="1"/>
  <c r="AK1" i="110"/>
  <c r="AW1" i="110" s="1"/>
  <c r="BI1" i="110" s="1"/>
  <c r="BU1" i="110" s="1"/>
  <c r="CG1" i="110" s="1"/>
  <c r="CS1" i="110" s="1"/>
  <c r="DE1" i="110" s="1"/>
  <c r="DQ1" i="110" s="1"/>
  <c r="EC1" i="110" s="1"/>
  <c r="EO1" i="110" s="1"/>
  <c r="FA1" i="110" s="1"/>
  <c r="FM1" i="110" s="1"/>
  <c r="FY1" i="110" s="1"/>
  <c r="GK1" i="110" s="1"/>
  <c r="GW1" i="110" s="1"/>
  <c r="HI1" i="110" s="1"/>
  <c r="AJ1" i="110"/>
  <c r="AV1" i="110" s="1"/>
  <c r="BH1" i="110" s="1"/>
  <c r="BT1" i="110" s="1"/>
  <c r="CF1" i="110" s="1"/>
  <c r="CR1" i="110" s="1"/>
  <c r="DD1" i="110" s="1"/>
  <c r="DP1" i="110" s="1"/>
  <c r="EB1" i="110" s="1"/>
  <c r="EN1" i="110" s="1"/>
  <c r="EZ1" i="110" s="1"/>
  <c r="FL1" i="110" s="1"/>
  <c r="FX1" i="110" s="1"/>
  <c r="GJ1" i="110" s="1"/>
  <c r="GV1" i="110" s="1"/>
  <c r="HH1" i="110" s="1"/>
  <c r="AI1" i="110"/>
  <c r="AU1" i="110" s="1"/>
  <c r="BG1" i="110" s="1"/>
  <c r="BS1" i="110" s="1"/>
  <c r="CE1" i="110" s="1"/>
  <c r="CQ1" i="110" s="1"/>
  <c r="DC1" i="110" s="1"/>
  <c r="DO1" i="110" s="1"/>
  <c r="EA1" i="110" s="1"/>
  <c r="EM1" i="110" s="1"/>
  <c r="EY1" i="110" s="1"/>
  <c r="FK1" i="110" s="1"/>
  <c r="FW1" i="110" s="1"/>
  <c r="GI1" i="110" s="1"/>
  <c r="GU1" i="110" s="1"/>
  <c r="HG1" i="110" s="1"/>
  <c r="AH1" i="110"/>
  <c r="AT1" i="110" s="1"/>
  <c r="BF1" i="110" s="1"/>
  <c r="BR1" i="110" s="1"/>
  <c r="CD1" i="110" s="1"/>
  <c r="CP1" i="110" s="1"/>
  <c r="DB1" i="110" s="1"/>
  <c r="DN1" i="110" s="1"/>
  <c r="DZ1" i="110" s="1"/>
  <c r="EL1" i="110" s="1"/>
  <c r="EX1" i="110" s="1"/>
  <c r="FJ1" i="110" s="1"/>
  <c r="FV1" i="110" s="1"/>
  <c r="GH1" i="110" s="1"/>
  <c r="GT1" i="110" s="1"/>
  <c r="HF1" i="110" s="1"/>
  <c r="AG1" i="110"/>
  <c r="AS1" i="110" s="1"/>
  <c r="BE1" i="110" s="1"/>
  <c r="BQ1" i="110" s="1"/>
  <c r="CC1" i="110" s="1"/>
  <c r="CO1" i="110" s="1"/>
  <c r="DA1" i="110" s="1"/>
  <c r="DM1" i="110" s="1"/>
  <c r="DY1" i="110" s="1"/>
  <c r="EK1" i="110" s="1"/>
  <c r="EW1" i="110" s="1"/>
  <c r="FI1" i="110" s="1"/>
  <c r="FU1" i="110" s="1"/>
  <c r="GG1" i="110" s="1"/>
  <c r="GS1" i="110" s="1"/>
  <c r="HE1" i="110" s="1"/>
  <c r="AF1" i="110"/>
  <c r="AR1" i="110" s="1"/>
  <c r="BD1" i="110" s="1"/>
  <c r="BP1" i="110" s="1"/>
  <c r="CB1" i="110" s="1"/>
  <c r="CN1" i="110" s="1"/>
  <c r="CZ1" i="110" s="1"/>
  <c r="DL1" i="110" s="1"/>
  <c r="DX1" i="110" s="1"/>
  <c r="EJ1" i="110" s="1"/>
  <c r="EV1" i="110" s="1"/>
  <c r="FH1" i="110" s="1"/>
  <c r="FT1" i="110" s="1"/>
  <c r="GF1" i="110" s="1"/>
  <c r="GR1" i="110" s="1"/>
  <c r="HD1" i="110" s="1"/>
  <c r="AE1" i="110"/>
  <c r="AQ1" i="110" s="1"/>
  <c r="BC1" i="110" s="1"/>
  <c r="BO1" i="110" s="1"/>
  <c r="CA1" i="110" s="1"/>
  <c r="CM1" i="110" s="1"/>
  <c r="CY1" i="110" s="1"/>
  <c r="DK1" i="110" s="1"/>
  <c r="DW1" i="110" s="1"/>
  <c r="EI1" i="110" s="1"/>
  <c r="EU1" i="110" s="1"/>
  <c r="FG1" i="110" s="1"/>
  <c r="FS1" i="110" s="1"/>
  <c r="GE1" i="110" s="1"/>
  <c r="GQ1" i="110" s="1"/>
  <c r="HC1" i="110" s="1"/>
  <c r="AD1" i="110"/>
  <c r="AP1" i="110" s="1"/>
  <c r="BB1" i="110" s="1"/>
  <c r="BN1" i="110" s="1"/>
  <c r="BZ1" i="110" s="1"/>
  <c r="CL1" i="110" s="1"/>
  <c r="CX1" i="110" s="1"/>
  <c r="DJ1" i="110" s="1"/>
  <c r="DV1" i="110" s="1"/>
  <c r="EH1" i="110" s="1"/>
  <c r="ET1" i="110" s="1"/>
  <c r="FF1" i="110" s="1"/>
  <c r="FR1" i="110" s="1"/>
  <c r="GD1" i="110" s="1"/>
  <c r="GP1" i="110" s="1"/>
  <c r="HB1" i="110" s="1"/>
  <c r="AC1" i="110"/>
  <c r="AO1" i="110" s="1"/>
  <c r="BA1" i="110" s="1"/>
  <c r="BM1" i="110" s="1"/>
  <c r="BY1" i="110" s="1"/>
  <c r="CK1" i="110" s="1"/>
  <c r="CW1" i="110" s="1"/>
  <c r="DI1" i="110" s="1"/>
  <c r="DU1" i="110" s="1"/>
  <c r="EG1" i="110" s="1"/>
  <c r="ES1" i="110" s="1"/>
  <c r="FE1" i="110" s="1"/>
  <c r="FQ1" i="110" s="1"/>
  <c r="GC1" i="110" s="1"/>
  <c r="GO1" i="110" s="1"/>
  <c r="HA1" i="110" s="1"/>
  <c r="AB1" i="110"/>
  <c r="AN1" i="110" s="1"/>
  <c r="AZ1" i="110" s="1"/>
  <c r="BL1" i="110" s="1"/>
  <c r="BX1" i="110" s="1"/>
  <c r="CJ1" i="110" s="1"/>
  <c r="CV1" i="110" s="1"/>
  <c r="DH1" i="110" s="1"/>
  <c r="DT1" i="110" s="1"/>
  <c r="EF1" i="110" s="1"/>
  <c r="ER1" i="110" s="1"/>
  <c r="FD1" i="110" s="1"/>
  <c r="FP1" i="110" s="1"/>
  <c r="GB1" i="110" s="1"/>
  <c r="GN1" i="110" s="1"/>
  <c r="GZ1" i="110" s="1"/>
  <c r="AA1" i="110"/>
  <c r="AM1" i="110" s="1"/>
  <c r="AY1" i="110" s="1"/>
  <c r="BK1" i="110" s="1"/>
  <c r="BW1" i="110" s="1"/>
  <c r="CI1" i="110" s="1"/>
  <c r="CU1" i="110" s="1"/>
  <c r="DG1" i="110" s="1"/>
  <c r="DS1" i="110" s="1"/>
  <c r="EE1" i="110" s="1"/>
  <c r="EQ1" i="110" s="1"/>
  <c r="FC1" i="110" s="1"/>
  <c r="FO1" i="110" s="1"/>
  <c r="GA1" i="110" s="1"/>
  <c r="GM1" i="110" s="1"/>
  <c r="GY1" i="110" s="1"/>
  <c r="B95" i="106"/>
  <c r="B56" i="106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S26" i="109"/>
  <c r="R26" i="109"/>
  <c r="Q26" i="109"/>
  <c r="P26" i="109"/>
  <c r="O26" i="109"/>
  <c r="N26" i="109"/>
  <c r="M26" i="109"/>
  <c r="L26" i="109"/>
  <c r="K26" i="109"/>
  <c r="J26" i="109"/>
  <c r="I26" i="109"/>
  <c r="H26" i="109"/>
  <c r="G26" i="109"/>
  <c r="F26" i="109"/>
  <c r="E26" i="109"/>
  <c r="D26" i="109"/>
  <c r="C26" i="109"/>
  <c r="S13" i="109"/>
  <c r="R13" i="109"/>
  <c r="Q13" i="109"/>
  <c r="P13" i="109"/>
  <c r="O13" i="109"/>
  <c r="N13" i="109"/>
  <c r="M13" i="109"/>
  <c r="L13" i="109"/>
  <c r="K13" i="109"/>
  <c r="J13" i="109"/>
  <c r="I13" i="109"/>
  <c r="H13" i="109"/>
  <c r="G13" i="109"/>
  <c r="F13" i="109"/>
  <c r="E13" i="109"/>
  <c r="D13" i="109"/>
  <c r="C13" i="109"/>
  <c r="B13" i="109"/>
  <c r="HD9" i="109"/>
  <c r="HE9" i="109" s="1"/>
  <c r="HF9" i="109" s="1"/>
  <c r="HG9" i="109" s="1"/>
  <c r="HH9" i="109" s="1"/>
  <c r="HI9" i="109" s="1"/>
  <c r="GS9" i="109"/>
  <c r="GT9" i="109" s="1"/>
  <c r="GU9" i="109" s="1"/>
  <c r="GV9" i="109" s="1"/>
  <c r="GW9" i="109" s="1"/>
  <c r="GX9" i="109" s="1"/>
  <c r="GY9" i="109" s="1"/>
  <c r="GZ9" i="109" s="1"/>
  <c r="HA9" i="109" s="1"/>
  <c r="HB9" i="109" s="1"/>
  <c r="GH9" i="109"/>
  <c r="GI9" i="109" s="1"/>
  <c r="GJ9" i="109" s="1"/>
  <c r="GK9" i="109" s="1"/>
  <c r="GL9" i="109" s="1"/>
  <c r="GM9" i="109" s="1"/>
  <c r="GN9" i="109" s="1"/>
  <c r="GO9" i="109" s="1"/>
  <c r="GP9" i="109" s="1"/>
  <c r="GQ9" i="109" s="1"/>
  <c r="FW9" i="109"/>
  <c r="FX9" i="109" s="1"/>
  <c r="FY9" i="109" s="1"/>
  <c r="FZ9" i="109" s="1"/>
  <c r="GA9" i="109" s="1"/>
  <c r="GB9" i="109" s="1"/>
  <c r="GC9" i="109" s="1"/>
  <c r="GD9" i="109" s="1"/>
  <c r="GE9" i="109" s="1"/>
  <c r="GF9" i="109" s="1"/>
  <c r="FL9" i="109"/>
  <c r="FM9" i="109" s="1"/>
  <c r="FN9" i="109" s="1"/>
  <c r="FO9" i="109" s="1"/>
  <c r="FP9" i="109" s="1"/>
  <c r="FQ9" i="109" s="1"/>
  <c r="FR9" i="109" s="1"/>
  <c r="FS9" i="109" s="1"/>
  <c r="FT9" i="109" s="1"/>
  <c r="FU9" i="109" s="1"/>
  <c r="FA9" i="109"/>
  <c r="FB9" i="109" s="1"/>
  <c r="FC9" i="109" s="1"/>
  <c r="FD9" i="109" s="1"/>
  <c r="FE9" i="109" s="1"/>
  <c r="FF9" i="109" s="1"/>
  <c r="FG9" i="109" s="1"/>
  <c r="FH9" i="109" s="1"/>
  <c r="FI9" i="109" s="1"/>
  <c r="FJ9" i="109" s="1"/>
  <c r="EP9" i="109"/>
  <c r="EQ9" i="109" s="1"/>
  <c r="ER9" i="109" s="1"/>
  <c r="ES9" i="109" s="1"/>
  <c r="ET9" i="109" s="1"/>
  <c r="EU9" i="109" s="1"/>
  <c r="EV9" i="109" s="1"/>
  <c r="EW9" i="109" s="1"/>
  <c r="EX9" i="109" s="1"/>
  <c r="EY9" i="109" s="1"/>
  <c r="EE9" i="109"/>
  <c r="EF9" i="109" s="1"/>
  <c r="EG9" i="109" s="1"/>
  <c r="EH9" i="109" s="1"/>
  <c r="EI9" i="109" s="1"/>
  <c r="EJ9" i="109" s="1"/>
  <c r="EK9" i="109" s="1"/>
  <c r="EL9" i="109" s="1"/>
  <c r="EM9" i="109" s="1"/>
  <c r="EN9" i="109" s="1"/>
  <c r="DT9" i="109"/>
  <c r="DU9" i="109" s="1"/>
  <c r="DV9" i="109" s="1"/>
  <c r="DW9" i="109" s="1"/>
  <c r="DX9" i="109" s="1"/>
  <c r="DY9" i="109" s="1"/>
  <c r="DZ9" i="109" s="1"/>
  <c r="EA9" i="109" s="1"/>
  <c r="EB9" i="109" s="1"/>
  <c r="EC9" i="109" s="1"/>
  <c r="DI9" i="109"/>
  <c r="DJ9" i="109" s="1"/>
  <c r="DK9" i="109" s="1"/>
  <c r="DL9" i="109" s="1"/>
  <c r="DM9" i="109" s="1"/>
  <c r="DN9" i="109" s="1"/>
  <c r="DO9" i="109" s="1"/>
  <c r="DP9" i="109" s="1"/>
  <c r="DQ9" i="109" s="1"/>
  <c r="DR9" i="109" s="1"/>
  <c r="CX9" i="109"/>
  <c r="CY9" i="109" s="1"/>
  <c r="CZ9" i="109" s="1"/>
  <c r="DA9" i="109" s="1"/>
  <c r="DB9" i="109" s="1"/>
  <c r="DC9" i="109" s="1"/>
  <c r="DD9" i="109" s="1"/>
  <c r="DE9" i="109" s="1"/>
  <c r="DF9" i="109" s="1"/>
  <c r="DG9" i="109" s="1"/>
  <c r="CM9" i="109"/>
  <c r="CN9" i="109" s="1"/>
  <c r="CO9" i="109" s="1"/>
  <c r="CP9" i="109" s="1"/>
  <c r="CQ9" i="109" s="1"/>
  <c r="CR9" i="109" s="1"/>
  <c r="CS9" i="109" s="1"/>
  <c r="CT9" i="109" s="1"/>
  <c r="CU9" i="109" s="1"/>
  <c r="CV9" i="109" s="1"/>
  <c r="CB9" i="109"/>
  <c r="CC9" i="109" s="1"/>
  <c r="CD9" i="109" s="1"/>
  <c r="CE9" i="109" s="1"/>
  <c r="CF9" i="109" s="1"/>
  <c r="CG9" i="109" s="1"/>
  <c r="CH9" i="109" s="1"/>
  <c r="CI9" i="109" s="1"/>
  <c r="CJ9" i="109" s="1"/>
  <c r="CK9" i="109" s="1"/>
  <c r="BQ9" i="109"/>
  <c r="BR9" i="109" s="1"/>
  <c r="BS9" i="109" s="1"/>
  <c r="BT9" i="109" s="1"/>
  <c r="BU9" i="109" s="1"/>
  <c r="BV9" i="109" s="1"/>
  <c r="BW9" i="109" s="1"/>
  <c r="BX9" i="109" s="1"/>
  <c r="BY9" i="109" s="1"/>
  <c r="BZ9" i="109" s="1"/>
  <c r="BF9" i="109"/>
  <c r="BG9" i="109" s="1"/>
  <c r="BH9" i="109" s="1"/>
  <c r="BI9" i="109" s="1"/>
  <c r="BJ9" i="109" s="1"/>
  <c r="BK9" i="109" s="1"/>
  <c r="BL9" i="109" s="1"/>
  <c r="BM9" i="109" s="1"/>
  <c r="BN9" i="109" s="1"/>
  <c r="BO9" i="109" s="1"/>
  <c r="AU9" i="109"/>
  <c r="AV9" i="109" s="1"/>
  <c r="AW9" i="109" s="1"/>
  <c r="AX9" i="109" s="1"/>
  <c r="AY9" i="109" s="1"/>
  <c r="AZ9" i="109" s="1"/>
  <c r="BA9" i="109" s="1"/>
  <c r="BB9" i="109" s="1"/>
  <c r="BC9" i="109" s="1"/>
  <c r="BD9" i="109" s="1"/>
  <c r="AJ9" i="109"/>
  <c r="AK9" i="109" s="1"/>
  <c r="AL9" i="109" s="1"/>
  <c r="AM9" i="109" s="1"/>
  <c r="AN9" i="109" s="1"/>
  <c r="AO9" i="109" s="1"/>
  <c r="AP9" i="109" s="1"/>
  <c r="AQ9" i="109" s="1"/>
  <c r="AR9" i="109" s="1"/>
  <c r="AS9" i="109" s="1"/>
  <c r="Y9" i="109"/>
  <c r="Z9" i="109" s="1"/>
  <c r="AA9" i="109" s="1"/>
  <c r="AB9" i="109" s="1"/>
  <c r="AC9" i="109" s="1"/>
  <c r="AD9" i="109" s="1"/>
  <c r="AE9" i="109" s="1"/>
  <c r="AF9" i="109" s="1"/>
  <c r="AG9" i="109" s="1"/>
  <c r="AH9" i="109" s="1"/>
  <c r="N9" i="109"/>
  <c r="O9" i="109" s="1"/>
  <c r="P9" i="109" s="1"/>
  <c r="Q9" i="109" s="1"/>
  <c r="R9" i="109" s="1"/>
  <c r="S9" i="109" s="1"/>
  <c r="T9" i="109" s="1"/>
  <c r="U9" i="109" s="1"/>
  <c r="V9" i="109" s="1"/>
  <c r="W9" i="109" s="1"/>
  <c r="C9" i="109"/>
  <c r="D9" i="109" s="1"/>
  <c r="E9" i="109" s="1"/>
  <c r="F9" i="109" s="1"/>
  <c r="G9" i="109" s="1"/>
  <c r="H9" i="109" s="1"/>
  <c r="I9" i="109" s="1"/>
  <c r="J9" i="109" s="1"/>
  <c r="K9" i="109" s="1"/>
  <c r="L9" i="109" s="1"/>
  <c r="C7" i="109"/>
  <c r="D7" i="109" s="1"/>
  <c r="AK6" i="109"/>
  <c r="AW6" i="109" s="1"/>
  <c r="BI6" i="109" s="1"/>
  <c r="BU6" i="109" s="1"/>
  <c r="CG6" i="109" s="1"/>
  <c r="CS6" i="109" s="1"/>
  <c r="DE6" i="109" s="1"/>
  <c r="DQ6" i="109" s="1"/>
  <c r="EC6" i="109" s="1"/>
  <c r="EO6" i="109" s="1"/>
  <c r="FA6" i="109" s="1"/>
  <c r="FM6" i="109" s="1"/>
  <c r="FY6" i="109" s="1"/>
  <c r="GK6" i="109" s="1"/>
  <c r="GW6" i="109" s="1"/>
  <c r="HI6" i="109" s="1"/>
  <c r="AJ6" i="109"/>
  <c r="AV6" i="109" s="1"/>
  <c r="BH6" i="109" s="1"/>
  <c r="BT6" i="109" s="1"/>
  <c r="CF6" i="109" s="1"/>
  <c r="CR6" i="109" s="1"/>
  <c r="DD6" i="109" s="1"/>
  <c r="DP6" i="109" s="1"/>
  <c r="EB6" i="109" s="1"/>
  <c r="EN6" i="109" s="1"/>
  <c r="EZ6" i="109" s="1"/>
  <c r="FL6" i="109" s="1"/>
  <c r="FX6" i="109" s="1"/>
  <c r="GJ6" i="109" s="1"/>
  <c r="GV6" i="109" s="1"/>
  <c r="HH6" i="109" s="1"/>
  <c r="AI6" i="109"/>
  <c r="AU6" i="109" s="1"/>
  <c r="BG6" i="109" s="1"/>
  <c r="BS6" i="109" s="1"/>
  <c r="CE6" i="109" s="1"/>
  <c r="CQ6" i="109" s="1"/>
  <c r="DC6" i="109" s="1"/>
  <c r="DO6" i="109" s="1"/>
  <c r="EA6" i="109" s="1"/>
  <c r="EM6" i="109" s="1"/>
  <c r="EY6" i="109" s="1"/>
  <c r="FK6" i="109" s="1"/>
  <c r="FW6" i="109" s="1"/>
  <c r="GI6" i="109" s="1"/>
  <c r="GU6" i="109" s="1"/>
  <c r="HG6" i="109" s="1"/>
  <c r="AH6" i="109"/>
  <c r="AT6" i="109" s="1"/>
  <c r="BF6" i="109" s="1"/>
  <c r="BR6" i="109" s="1"/>
  <c r="CD6" i="109" s="1"/>
  <c r="CP6" i="109" s="1"/>
  <c r="DB6" i="109" s="1"/>
  <c r="DN6" i="109" s="1"/>
  <c r="DZ6" i="109" s="1"/>
  <c r="EL6" i="109" s="1"/>
  <c r="EX6" i="109" s="1"/>
  <c r="FJ6" i="109" s="1"/>
  <c r="FV6" i="109" s="1"/>
  <c r="GH6" i="109" s="1"/>
  <c r="GT6" i="109" s="1"/>
  <c r="HF6" i="109" s="1"/>
  <c r="AG6" i="109"/>
  <c r="AS6" i="109" s="1"/>
  <c r="BE6" i="109" s="1"/>
  <c r="BQ6" i="109" s="1"/>
  <c r="CC6" i="109" s="1"/>
  <c r="CO6" i="109" s="1"/>
  <c r="DA6" i="109" s="1"/>
  <c r="DM6" i="109" s="1"/>
  <c r="DY6" i="109" s="1"/>
  <c r="EK6" i="109" s="1"/>
  <c r="EW6" i="109" s="1"/>
  <c r="FI6" i="109" s="1"/>
  <c r="FU6" i="109" s="1"/>
  <c r="GG6" i="109" s="1"/>
  <c r="GS6" i="109" s="1"/>
  <c r="HE6" i="109" s="1"/>
  <c r="AF6" i="109"/>
  <c r="AR6" i="109" s="1"/>
  <c r="BD6" i="109" s="1"/>
  <c r="BP6" i="109" s="1"/>
  <c r="CB6" i="109" s="1"/>
  <c r="CN6" i="109" s="1"/>
  <c r="CZ6" i="109" s="1"/>
  <c r="DL6" i="109" s="1"/>
  <c r="DX6" i="109" s="1"/>
  <c r="EJ6" i="109" s="1"/>
  <c r="EV6" i="109" s="1"/>
  <c r="FH6" i="109" s="1"/>
  <c r="FT6" i="109" s="1"/>
  <c r="GF6" i="109" s="1"/>
  <c r="GR6" i="109" s="1"/>
  <c r="HD6" i="109" s="1"/>
  <c r="AE6" i="109"/>
  <c r="AQ6" i="109" s="1"/>
  <c r="BC6" i="109" s="1"/>
  <c r="BO6" i="109" s="1"/>
  <c r="CA6" i="109" s="1"/>
  <c r="CM6" i="109" s="1"/>
  <c r="CY6" i="109" s="1"/>
  <c r="DK6" i="109" s="1"/>
  <c r="DW6" i="109" s="1"/>
  <c r="EI6" i="109" s="1"/>
  <c r="EU6" i="109" s="1"/>
  <c r="FG6" i="109" s="1"/>
  <c r="FS6" i="109" s="1"/>
  <c r="GE6" i="109" s="1"/>
  <c r="GQ6" i="109" s="1"/>
  <c r="HC6" i="109" s="1"/>
  <c r="AD6" i="109"/>
  <c r="AP6" i="109" s="1"/>
  <c r="BB6" i="109" s="1"/>
  <c r="BN6" i="109" s="1"/>
  <c r="BZ6" i="109" s="1"/>
  <c r="CL6" i="109" s="1"/>
  <c r="CX6" i="109" s="1"/>
  <c r="DJ6" i="109" s="1"/>
  <c r="DV6" i="109" s="1"/>
  <c r="EH6" i="109" s="1"/>
  <c r="ET6" i="109" s="1"/>
  <c r="FF6" i="109" s="1"/>
  <c r="FR6" i="109" s="1"/>
  <c r="GD6" i="109" s="1"/>
  <c r="GP6" i="109" s="1"/>
  <c r="HB6" i="109" s="1"/>
  <c r="AC6" i="109"/>
  <c r="AO6" i="109" s="1"/>
  <c r="BA6" i="109" s="1"/>
  <c r="BM6" i="109" s="1"/>
  <c r="BY6" i="109" s="1"/>
  <c r="CK6" i="109" s="1"/>
  <c r="CW6" i="109" s="1"/>
  <c r="DI6" i="109" s="1"/>
  <c r="DU6" i="109" s="1"/>
  <c r="EG6" i="109" s="1"/>
  <c r="ES6" i="109" s="1"/>
  <c r="FE6" i="109" s="1"/>
  <c r="FQ6" i="109" s="1"/>
  <c r="GC6" i="109" s="1"/>
  <c r="GO6" i="109" s="1"/>
  <c r="HA6" i="109" s="1"/>
  <c r="AB6" i="109"/>
  <c r="AN6" i="109" s="1"/>
  <c r="AZ6" i="109" s="1"/>
  <c r="BL6" i="109" s="1"/>
  <c r="BX6" i="109" s="1"/>
  <c r="CJ6" i="109" s="1"/>
  <c r="CV6" i="109" s="1"/>
  <c r="DH6" i="109" s="1"/>
  <c r="DT6" i="109" s="1"/>
  <c r="EF6" i="109" s="1"/>
  <c r="ER6" i="109" s="1"/>
  <c r="FD6" i="109" s="1"/>
  <c r="FP6" i="109" s="1"/>
  <c r="GB6" i="109" s="1"/>
  <c r="GN6" i="109" s="1"/>
  <c r="GZ6" i="109" s="1"/>
  <c r="AA6" i="109"/>
  <c r="AM6" i="109" s="1"/>
  <c r="AY6" i="109" s="1"/>
  <c r="BK6" i="109" s="1"/>
  <c r="BW6" i="109" s="1"/>
  <c r="CI6" i="109" s="1"/>
  <c r="CU6" i="109" s="1"/>
  <c r="DG6" i="109" s="1"/>
  <c r="DS6" i="109" s="1"/>
  <c r="EE6" i="109" s="1"/>
  <c r="EQ6" i="109" s="1"/>
  <c r="FC6" i="109" s="1"/>
  <c r="FO6" i="109" s="1"/>
  <c r="GA6" i="109" s="1"/>
  <c r="GM6" i="109" s="1"/>
  <c r="GY6" i="109" s="1"/>
  <c r="Z6" i="109"/>
  <c r="AL6" i="109" s="1"/>
  <c r="AX6" i="109" s="1"/>
  <c r="BJ6" i="109" s="1"/>
  <c r="BV6" i="109" s="1"/>
  <c r="CH6" i="109" s="1"/>
  <c r="CT6" i="109" s="1"/>
  <c r="DF6" i="109" s="1"/>
  <c r="DR6" i="109" s="1"/>
  <c r="ED6" i="109" s="1"/>
  <c r="EP6" i="109" s="1"/>
  <c r="FB6" i="109" s="1"/>
  <c r="FN6" i="109" s="1"/>
  <c r="FZ6" i="109" s="1"/>
  <c r="GL6" i="109" s="1"/>
  <c r="GX6" i="109" s="1"/>
  <c r="B91" i="106"/>
  <c r="D31" i="108"/>
  <c r="D32" i="108" s="1"/>
  <c r="D33" i="108" s="1"/>
  <c r="AL1" i="107"/>
  <c r="AX1" i="107" s="1"/>
  <c r="BJ1" i="107" s="1"/>
  <c r="BV1" i="107" s="1"/>
  <c r="CH1" i="107" s="1"/>
  <c r="CT1" i="107" s="1"/>
  <c r="DF1" i="107" s="1"/>
  <c r="DR1" i="107" s="1"/>
  <c r="ED1" i="107" s="1"/>
  <c r="EP1" i="107" s="1"/>
  <c r="FB1" i="107" s="1"/>
  <c r="FN1" i="107" s="1"/>
  <c r="FZ1" i="107" s="1"/>
  <c r="GL1" i="107" s="1"/>
  <c r="GX1" i="107" s="1"/>
  <c r="HJ1" i="107" s="1"/>
  <c r="AK1" i="107"/>
  <c r="AW1" i="107" s="1"/>
  <c r="BI1" i="107" s="1"/>
  <c r="BU1" i="107" s="1"/>
  <c r="CG1" i="107" s="1"/>
  <c r="CS1" i="107" s="1"/>
  <c r="DE1" i="107" s="1"/>
  <c r="DQ1" i="107" s="1"/>
  <c r="EC1" i="107" s="1"/>
  <c r="EO1" i="107" s="1"/>
  <c r="FA1" i="107" s="1"/>
  <c r="FM1" i="107" s="1"/>
  <c r="FY1" i="107" s="1"/>
  <c r="GK1" i="107" s="1"/>
  <c r="GW1" i="107" s="1"/>
  <c r="HI1" i="107" s="1"/>
  <c r="AJ1" i="107"/>
  <c r="AV1" i="107" s="1"/>
  <c r="BH1" i="107" s="1"/>
  <c r="BT1" i="107" s="1"/>
  <c r="CF1" i="107" s="1"/>
  <c r="CR1" i="107" s="1"/>
  <c r="DD1" i="107" s="1"/>
  <c r="DP1" i="107" s="1"/>
  <c r="EB1" i="107" s="1"/>
  <c r="EN1" i="107" s="1"/>
  <c r="EZ1" i="107" s="1"/>
  <c r="FL1" i="107" s="1"/>
  <c r="FX1" i="107" s="1"/>
  <c r="GJ1" i="107" s="1"/>
  <c r="GV1" i="107" s="1"/>
  <c r="HH1" i="107" s="1"/>
  <c r="AI1" i="107"/>
  <c r="AU1" i="107" s="1"/>
  <c r="BG1" i="107" s="1"/>
  <c r="BS1" i="107" s="1"/>
  <c r="CE1" i="107" s="1"/>
  <c r="CQ1" i="107" s="1"/>
  <c r="DC1" i="107" s="1"/>
  <c r="DO1" i="107" s="1"/>
  <c r="EA1" i="107" s="1"/>
  <c r="EM1" i="107" s="1"/>
  <c r="EY1" i="107" s="1"/>
  <c r="FK1" i="107" s="1"/>
  <c r="FW1" i="107" s="1"/>
  <c r="GI1" i="107" s="1"/>
  <c r="GU1" i="107" s="1"/>
  <c r="HG1" i="107" s="1"/>
  <c r="AH1" i="107"/>
  <c r="AT1" i="107" s="1"/>
  <c r="BF1" i="107" s="1"/>
  <c r="BR1" i="107" s="1"/>
  <c r="CD1" i="107" s="1"/>
  <c r="CP1" i="107" s="1"/>
  <c r="DB1" i="107" s="1"/>
  <c r="DN1" i="107" s="1"/>
  <c r="DZ1" i="107" s="1"/>
  <c r="EL1" i="107" s="1"/>
  <c r="EX1" i="107" s="1"/>
  <c r="FJ1" i="107" s="1"/>
  <c r="FV1" i="107" s="1"/>
  <c r="GH1" i="107" s="1"/>
  <c r="GT1" i="107" s="1"/>
  <c r="HF1" i="107" s="1"/>
  <c r="AG1" i="107"/>
  <c r="AS1" i="107" s="1"/>
  <c r="BE1" i="107" s="1"/>
  <c r="BQ1" i="107" s="1"/>
  <c r="CC1" i="107" s="1"/>
  <c r="CO1" i="107" s="1"/>
  <c r="DA1" i="107" s="1"/>
  <c r="DM1" i="107" s="1"/>
  <c r="DY1" i="107" s="1"/>
  <c r="EK1" i="107" s="1"/>
  <c r="EW1" i="107" s="1"/>
  <c r="FI1" i="107" s="1"/>
  <c r="FU1" i="107" s="1"/>
  <c r="GG1" i="107" s="1"/>
  <c r="GS1" i="107" s="1"/>
  <c r="HE1" i="107" s="1"/>
  <c r="AF1" i="107"/>
  <c r="AR1" i="107" s="1"/>
  <c r="BD1" i="107" s="1"/>
  <c r="BP1" i="107" s="1"/>
  <c r="CB1" i="107" s="1"/>
  <c r="CN1" i="107" s="1"/>
  <c r="CZ1" i="107" s="1"/>
  <c r="DL1" i="107" s="1"/>
  <c r="DX1" i="107" s="1"/>
  <c r="EJ1" i="107" s="1"/>
  <c r="EV1" i="107" s="1"/>
  <c r="FH1" i="107" s="1"/>
  <c r="FT1" i="107" s="1"/>
  <c r="GF1" i="107" s="1"/>
  <c r="GR1" i="107" s="1"/>
  <c r="HD1" i="107" s="1"/>
  <c r="AE1" i="107"/>
  <c r="AQ1" i="107" s="1"/>
  <c r="BC1" i="107" s="1"/>
  <c r="BO1" i="107" s="1"/>
  <c r="CA1" i="107" s="1"/>
  <c r="CM1" i="107" s="1"/>
  <c r="CY1" i="107" s="1"/>
  <c r="DK1" i="107" s="1"/>
  <c r="DW1" i="107" s="1"/>
  <c r="EI1" i="107" s="1"/>
  <c r="EU1" i="107" s="1"/>
  <c r="FG1" i="107" s="1"/>
  <c r="FS1" i="107" s="1"/>
  <c r="GE1" i="107" s="1"/>
  <c r="GQ1" i="107" s="1"/>
  <c r="HC1" i="107" s="1"/>
  <c r="AD1" i="107"/>
  <c r="AP1" i="107" s="1"/>
  <c r="BB1" i="107" s="1"/>
  <c r="BN1" i="107" s="1"/>
  <c r="BZ1" i="107" s="1"/>
  <c r="CL1" i="107" s="1"/>
  <c r="CX1" i="107" s="1"/>
  <c r="DJ1" i="107" s="1"/>
  <c r="DV1" i="107" s="1"/>
  <c r="EH1" i="107" s="1"/>
  <c r="ET1" i="107" s="1"/>
  <c r="FF1" i="107" s="1"/>
  <c r="FR1" i="107" s="1"/>
  <c r="GD1" i="107" s="1"/>
  <c r="GP1" i="107" s="1"/>
  <c r="HB1" i="107" s="1"/>
  <c r="AC1" i="107"/>
  <c r="AO1" i="107" s="1"/>
  <c r="BA1" i="107" s="1"/>
  <c r="BM1" i="107" s="1"/>
  <c r="BY1" i="107" s="1"/>
  <c r="CK1" i="107" s="1"/>
  <c r="CW1" i="107" s="1"/>
  <c r="DI1" i="107" s="1"/>
  <c r="DU1" i="107" s="1"/>
  <c r="EG1" i="107" s="1"/>
  <c r="ES1" i="107" s="1"/>
  <c r="FE1" i="107" s="1"/>
  <c r="FQ1" i="107" s="1"/>
  <c r="GC1" i="107" s="1"/>
  <c r="GO1" i="107" s="1"/>
  <c r="HA1" i="107" s="1"/>
  <c r="AB1" i="107"/>
  <c r="AN1" i="107" s="1"/>
  <c r="AZ1" i="107" s="1"/>
  <c r="BL1" i="107" s="1"/>
  <c r="BX1" i="107" s="1"/>
  <c r="CJ1" i="107" s="1"/>
  <c r="CV1" i="107" s="1"/>
  <c r="DH1" i="107" s="1"/>
  <c r="DT1" i="107" s="1"/>
  <c r="EF1" i="107" s="1"/>
  <c r="ER1" i="107" s="1"/>
  <c r="FD1" i="107" s="1"/>
  <c r="FP1" i="107" s="1"/>
  <c r="GB1" i="107" s="1"/>
  <c r="GN1" i="107" s="1"/>
  <c r="GZ1" i="107" s="1"/>
  <c r="AA1" i="107"/>
  <c r="AM1" i="107" s="1"/>
  <c r="AY1" i="107" s="1"/>
  <c r="BK1" i="107" s="1"/>
  <c r="BW1" i="107" s="1"/>
  <c r="CI1" i="107" s="1"/>
  <c r="CU1" i="107" s="1"/>
  <c r="DG1" i="107" s="1"/>
  <c r="DS1" i="107" s="1"/>
  <c r="EE1" i="107" s="1"/>
  <c r="EQ1" i="107" s="1"/>
  <c r="FC1" i="107" s="1"/>
  <c r="FO1" i="107" s="1"/>
  <c r="GA1" i="107" s="1"/>
  <c r="GM1" i="107" s="1"/>
  <c r="GY1" i="107" s="1"/>
  <c r="Q13" i="106"/>
  <c r="P13" i="106"/>
  <c r="O13" i="106"/>
  <c r="N13" i="106"/>
  <c r="M13" i="106"/>
  <c r="L13" i="106"/>
  <c r="K13" i="106"/>
  <c r="J13" i="106"/>
  <c r="I13" i="106"/>
  <c r="H13" i="106"/>
  <c r="G13" i="106"/>
  <c r="F13" i="106"/>
  <c r="E13" i="106"/>
  <c r="D13" i="106"/>
  <c r="C13" i="106"/>
  <c r="B13" i="106"/>
  <c r="HD9" i="106"/>
  <c r="HE9" i="106" s="1"/>
  <c r="HF9" i="106" s="1"/>
  <c r="HG9" i="106" s="1"/>
  <c r="HH9" i="106" s="1"/>
  <c r="HI9" i="106" s="1"/>
  <c r="GS9" i="106"/>
  <c r="GT9" i="106" s="1"/>
  <c r="GU9" i="106" s="1"/>
  <c r="GV9" i="106" s="1"/>
  <c r="GW9" i="106" s="1"/>
  <c r="GX9" i="106" s="1"/>
  <c r="GY9" i="106" s="1"/>
  <c r="GZ9" i="106" s="1"/>
  <c r="HA9" i="106" s="1"/>
  <c r="HB9" i="106" s="1"/>
  <c r="GH9" i="106"/>
  <c r="GI9" i="106" s="1"/>
  <c r="GJ9" i="106" s="1"/>
  <c r="GK9" i="106" s="1"/>
  <c r="GL9" i="106" s="1"/>
  <c r="GM9" i="106" s="1"/>
  <c r="GN9" i="106" s="1"/>
  <c r="GO9" i="106" s="1"/>
  <c r="GP9" i="106" s="1"/>
  <c r="GQ9" i="106" s="1"/>
  <c r="FW9" i="106"/>
  <c r="FX9" i="106" s="1"/>
  <c r="FY9" i="106" s="1"/>
  <c r="FZ9" i="106" s="1"/>
  <c r="GA9" i="106" s="1"/>
  <c r="GB9" i="106" s="1"/>
  <c r="GC9" i="106" s="1"/>
  <c r="GD9" i="106" s="1"/>
  <c r="GE9" i="106" s="1"/>
  <c r="GF9" i="106" s="1"/>
  <c r="FL9" i="106"/>
  <c r="FM9" i="106" s="1"/>
  <c r="FN9" i="106" s="1"/>
  <c r="FO9" i="106" s="1"/>
  <c r="FP9" i="106" s="1"/>
  <c r="FQ9" i="106" s="1"/>
  <c r="FR9" i="106" s="1"/>
  <c r="FS9" i="106" s="1"/>
  <c r="FT9" i="106" s="1"/>
  <c r="FU9" i="106" s="1"/>
  <c r="FA9" i="106"/>
  <c r="FB9" i="106" s="1"/>
  <c r="FC9" i="106" s="1"/>
  <c r="FD9" i="106" s="1"/>
  <c r="FE9" i="106" s="1"/>
  <c r="FF9" i="106" s="1"/>
  <c r="FG9" i="106" s="1"/>
  <c r="FH9" i="106" s="1"/>
  <c r="FI9" i="106" s="1"/>
  <c r="FJ9" i="106" s="1"/>
  <c r="EP9" i="106"/>
  <c r="EQ9" i="106" s="1"/>
  <c r="ER9" i="106" s="1"/>
  <c r="ES9" i="106" s="1"/>
  <c r="ET9" i="106" s="1"/>
  <c r="EU9" i="106" s="1"/>
  <c r="EV9" i="106" s="1"/>
  <c r="EW9" i="106" s="1"/>
  <c r="EX9" i="106" s="1"/>
  <c r="EY9" i="106" s="1"/>
  <c r="EE9" i="106"/>
  <c r="EF9" i="106" s="1"/>
  <c r="EG9" i="106" s="1"/>
  <c r="EH9" i="106" s="1"/>
  <c r="EI9" i="106" s="1"/>
  <c r="EJ9" i="106" s="1"/>
  <c r="EK9" i="106" s="1"/>
  <c r="EL9" i="106" s="1"/>
  <c r="EM9" i="106" s="1"/>
  <c r="EN9" i="106" s="1"/>
  <c r="DT9" i="106"/>
  <c r="DU9" i="106" s="1"/>
  <c r="DV9" i="106" s="1"/>
  <c r="DW9" i="106" s="1"/>
  <c r="DX9" i="106" s="1"/>
  <c r="DY9" i="106" s="1"/>
  <c r="DZ9" i="106" s="1"/>
  <c r="EA9" i="106" s="1"/>
  <c r="EB9" i="106" s="1"/>
  <c r="EC9" i="106" s="1"/>
  <c r="DI9" i="106"/>
  <c r="DJ9" i="106" s="1"/>
  <c r="DK9" i="106" s="1"/>
  <c r="DL9" i="106" s="1"/>
  <c r="DM9" i="106" s="1"/>
  <c r="DN9" i="106" s="1"/>
  <c r="DO9" i="106" s="1"/>
  <c r="DP9" i="106" s="1"/>
  <c r="DQ9" i="106" s="1"/>
  <c r="DR9" i="106" s="1"/>
  <c r="CX9" i="106"/>
  <c r="CY9" i="106" s="1"/>
  <c r="CZ9" i="106" s="1"/>
  <c r="DA9" i="106" s="1"/>
  <c r="DB9" i="106" s="1"/>
  <c r="DC9" i="106" s="1"/>
  <c r="DD9" i="106" s="1"/>
  <c r="DE9" i="106" s="1"/>
  <c r="DF9" i="106" s="1"/>
  <c r="DG9" i="106" s="1"/>
  <c r="CM9" i="106"/>
  <c r="CN9" i="106" s="1"/>
  <c r="CO9" i="106" s="1"/>
  <c r="CP9" i="106" s="1"/>
  <c r="CQ9" i="106" s="1"/>
  <c r="CR9" i="106" s="1"/>
  <c r="CS9" i="106" s="1"/>
  <c r="CT9" i="106" s="1"/>
  <c r="CU9" i="106" s="1"/>
  <c r="CV9" i="106" s="1"/>
  <c r="CB9" i="106"/>
  <c r="CC9" i="106" s="1"/>
  <c r="CD9" i="106" s="1"/>
  <c r="CE9" i="106" s="1"/>
  <c r="CF9" i="106" s="1"/>
  <c r="CG9" i="106" s="1"/>
  <c r="CH9" i="106" s="1"/>
  <c r="CI9" i="106" s="1"/>
  <c r="CJ9" i="106" s="1"/>
  <c r="CK9" i="106" s="1"/>
  <c r="BQ9" i="106"/>
  <c r="BR9" i="106" s="1"/>
  <c r="BS9" i="106" s="1"/>
  <c r="BT9" i="106" s="1"/>
  <c r="BU9" i="106" s="1"/>
  <c r="BV9" i="106" s="1"/>
  <c r="BW9" i="106" s="1"/>
  <c r="BX9" i="106" s="1"/>
  <c r="BY9" i="106" s="1"/>
  <c r="BZ9" i="106" s="1"/>
  <c r="BF9" i="106"/>
  <c r="BG9" i="106" s="1"/>
  <c r="BH9" i="106" s="1"/>
  <c r="BI9" i="106" s="1"/>
  <c r="BJ9" i="106" s="1"/>
  <c r="BK9" i="106" s="1"/>
  <c r="BL9" i="106" s="1"/>
  <c r="BM9" i="106" s="1"/>
  <c r="BN9" i="106" s="1"/>
  <c r="BO9" i="106" s="1"/>
  <c r="AU9" i="106"/>
  <c r="AV9" i="106" s="1"/>
  <c r="AW9" i="106" s="1"/>
  <c r="AX9" i="106" s="1"/>
  <c r="AY9" i="106" s="1"/>
  <c r="AZ9" i="106" s="1"/>
  <c r="BA9" i="106" s="1"/>
  <c r="BB9" i="106" s="1"/>
  <c r="BC9" i="106" s="1"/>
  <c r="BD9" i="106" s="1"/>
  <c r="AJ9" i="106"/>
  <c r="AK9" i="106" s="1"/>
  <c r="AL9" i="106" s="1"/>
  <c r="AM9" i="106" s="1"/>
  <c r="AN9" i="106" s="1"/>
  <c r="AO9" i="106" s="1"/>
  <c r="AP9" i="106" s="1"/>
  <c r="AQ9" i="106" s="1"/>
  <c r="AR9" i="106" s="1"/>
  <c r="AS9" i="106" s="1"/>
  <c r="Y9" i="106"/>
  <c r="Z9" i="106" s="1"/>
  <c r="AA9" i="106" s="1"/>
  <c r="AB9" i="106" s="1"/>
  <c r="AC9" i="106" s="1"/>
  <c r="AD9" i="106" s="1"/>
  <c r="AE9" i="106" s="1"/>
  <c r="AF9" i="106" s="1"/>
  <c r="AG9" i="106" s="1"/>
  <c r="AH9" i="106" s="1"/>
  <c r="N9" i="106"/>
  <c r="O9" i="106" s="1"/>
  <c r="P9" i="106" s="1"/>
  <c r="Q9" i="106" s="1"/>
  <c r="R9" i="106" s="1"/>
  <c r="S9" i="106" s="1"/>
  <c r="T9" i="106" s="1"/>
  <c r="U9" i="106" s="1"/>
  <c r="V9" i="106" s="1"/>
  <c r="W9" i="106" s="1"/>
  <c r="C9" i="106"/>
  <c r="D9" i="106" s="1"/>
  <c r="E9" i="106" s="1"/>
  <c r="F9" i="106" s="1"/>
  <c r="G9" i="106" s="1"/>
  <c r="H9" i="106" s="1"/>
  <c r="I9" i="106" s="1"/>
  <c r="J9" i="106" s="1"/>
  <c r="K9" i="106" s="1"/>
  <c r="L9" i="106" s="1"/>
  <c r="C7" i="106"/>
  <c r="D7" i="106" s="1"/>
  <c r="AK6" i="106"/>
  <c r="AW6" i="106" s="1"/>
  <c r="BI6" i="106" s="1"/>
  <c r="BU6" i="106" s="1"/>
  <c r="CG6" i="106" s="1"/>
  <c r="CS6" i="106" s="1"/>
  <c r="DE6" i="106" s="1"/>
  <c r="DQ6" i="106" s="1"/>
  <c r="EC6" i="106" s="1"/>
  <c r="EO6" i="106" s="1"/>
  <c r="FA6" i="106" s="1"/>
  <c r="FM6" i="106" s="1"/>
  <c r="FY6" i="106" s="1"/>
  <c r="GK6" i="106" s="1"/>
  <c r="GW6" i="106" s="1"/>
  <c r="HI6" i="106" s="1"/>
  <c r="AJ6" i="106"/>
  <c r="AV6" i="106" s="1"/>
  <c r="BH6" i="106" s="1"/>
  <c r="BT6" i="106" s="1"/>
  <c r="CF6" i="106" s="1"/>
  <c r="CR6" i="106" s="1"/>
  <c r="DD6" i="106" s="1"/>
  <c r="DP6" i="106" s="1"/>
  <c r="EB6" i="106" s="1"/>
  <c r="EN6" i="106" s="1"/>
  <c r="EZ6" i="106" s="1"/>
  <c r="FL6" i="106" s="1"/>
  <c r="FX6" i="106" s="1"/>
  <c r="GJ6" i="106" s="1"/>
  <c r="GV6" i="106" s="1"/>
  <c r="HH6" i="106" s="1"/>
  <c r="AI6" i="106"/>
  <c r="AU6" i="106" s="1"/>
  <c r="BG6" i="106" s="1"/>
  <c r="BS6" i="106" s="1"/>
  <c r="CE6" i="106" s="1"/>
  <c r="CQ6" i="106" s="1"/>
  <c r="DC6" i="106" s="1"/>
  <c r="DO6" i="106" s="1"/>
  <c r="EA6" i="106" s="1"/>
  <c r="EM6" i="106" s="1"/>
  <c r="EY6" i="106" s="1"/>
  <c r="FK6" i="106" s="1"/>
  <c r="FW6" i="106" s="1"/>
  <c r="GI6" i="106" s="1"/>
  <c r="GU6" i="106" s="1"/>
  <c r="HG6" i="106" s="1"/>
  <c r="AH6" i="106"/>
  <c r="AT6" i="106" s="1"/>
  <c r="BF6" i="106" s="1"/>
  <c r="BR6" i="106" s="1"/>
  <c r="CD6" i="106" s="1"/>
  <c r="CP6" i="106" s="1"/>
  <c r="DB6" i="106" s="1"/>
  <c r="DN6" i="106" s="1"/>
  <c r="DZ6" i="106" s="1"/>
  <c r="EL6" i="106" s="1"/>
  <c r="EX6" i="106" s="1"/>
  <c r="FJ6" i="106" s="1"/>
  <c r="FV6" i="106" s="1"/>
  <c r="GH6" i="106" s="1"/>
  <c r="GT6" i="106" s="1"/>
  <c r="HF6" i="106" s="1"/>
  <c r="AG6" i="106"/>
  <c r="AS6" i="106" s="1"/>
  <c r="BE6" i="106" s="1"/>
  <c r="BQ6" i="106" s="1"/>
  <c r="CC6" i="106" s="1"/>
  <c r="CO6" i="106" s="1"/>
  <c r="DA6" i="106" s="1"/>
  <c r="DM6" i="106" s="1"/>
  <c r="DY6" i="106" s="1"/>
  <c r="EK6" i="106" s="1"/>
  <c r="EW6" i="106" s="1"/>
  <c r="FI6" i="106" s="1"/>
  <c r="FU6" i="106" s="1"/>
  <c r="GG6" i="106" s="1"/>
  <c r="GS6" i="106" s="1"/>
  <c r="HE6" i="106" s="1"/>
  <c r="AF6" i="106"/>
  <c r="AR6" i="106" s="1"/>
  <c r="BD6" i="106" s="1"/>
  <c r="BP6" i="106" s="1"/>
  <c r="CB6" i="106" s="1"/>
  <c r="CN6" i="106" s="1"/>
  <c r="CZ6" i="106" s="1"/>
  <c r="DL6" i="106" s="1"/>
  <c r="DX6" i="106" s="1"/>
  <c r="EJ6" i="106" s="1"/>
  <c r="EV6" i="106" s="1"/>
  <c r="FH6" i="106" s="1"/>
  <c r="FT6" i="106" s="1"/>
  <c r="GF6" i="106" s="1"/>
  <c r="GR6" i="106" s="1"/>
  <c r="HD6" i="106" s="1"/>
  <c r="AE6" i="106"/>
  <c r="AQ6" i="106" s="1"/>
  <c r="BC6" i="106" s="1"/>
  <c r="BO6" i="106" s="1"/>
  <c r="CA6" i="106" s="1"/>
  <c r="CM6" i="106" s="1"/>
  <c r="CY6" i="106" s="1"/>
  <c r="DK6" i="106" s="1"/>
  <c r="DW6" i="106" s="1"/>
  <c r="EI6" i="106" s="1"/>
  <c r="EU6" i="106" s="1"/>
  <c r="FG6" i="106" s="1"/>
  <c r="FS6" i="106" s="1"/>
  <c r="GE6" i="106" s="1"/>
  <c r="GQ6" i="106" s="1"/>
  <c r="HC6" i="106" s="1"/>
  <c r="AD6" i="106"/>
  <c r="AP6" i="106" s="1"/>
  <c r="BB6" i="106" s="1"/>
  <c r="BN6" i="106" s="1"/>
  <c r="BZ6" i="106" s="1"/>
  <c r="CL6" i="106" s="1"/>
  <c r="CX6" i="106" s="1"/>
  <c r="DJ6" i="106" s="1"/>
  <c r="DV6" i="106" s="1"/>
  <c r="EH6" i="106" s="1"/>
  <c r="ET6" i="106" s="1"/>
  <c r="FF6" i="106" s="1"/>
  <c r="FR6" i="106" s="1"/>
  <c r="GD6" i="106" s="1"/>
  <c r="GP6" i="106" s="1"/>
  <c r="HB6" i="106" s="1"/>
  <c r="AC6" i="106"/>
  <c r="AO6" i="106" s="1"/>
  <c r="BA6" i="106" s="1"/>
  <c r="BM6" i="106" s="1"/>
  <c r="BY6" i="106" s="1"/>
  <c r="CK6" i="106" s="1"/>
  <c r="CW6" i="106" s="1"/>
  <c r="DI6" i="106" s="1"/>
  <c r="DU6" i="106" s="1"/>
  <c r="EG6" i="106" s="1"/>
  <c r="ES6" i="106" s="1"/>
  <c r="FE6" i="106" s="1"/>
  <c r="FQ6" i="106" s="1"/>
  <c r="GC6" i="106" s="1"/>
  <c r="GO6" i="106" s="1"/>
  <c r="HA6" i="106" s="1"/>
  <c r="AB6" i="106"/>
  <c r="AN6" i="106" s="1"/>
  <c r="AZ6" i="106" s="1"/>
  <c r="BL6" i="106" s="1"/>
  <c r="BX6" i="106" s="1"/>
  <c r="CJ6" i="106" s="1"/>
  <c r="CV6" i="106" s="1"/>
  <c r="DH6" i="106" s="1"/>
  <c r="DT6" i="106" s="1"/>
  <c r="EF6" i="106" s="1"/>
  <c r="ER6" i="106" s="1"/>
  <c r="FD6" i="106" s="1"/>
  <c r="FP6" i="106" s="1"/>
  <c r="GB6" i="106" s="1"/>
  <c r="GN6" i="106" s="1"/>
  <c r="GZ6" i="106" s="1"/>
  <c r="AA6" i="106"/>
  <c r="AM6" i="106" s="1"/>
  <c r="AY6" i="106" s="1"/>
  <c r="BK6" i="106" s="1"/>
  <c r="BW6" i="106" s="1"/>
  <c r="CI6" i="106" s="1"/>
  <c r="CU6" i="106" s="1"/>
  <c r="DG6" i="106" s="1"/>
  <c r="DS6" i="106" s="1"/>
  <c r="EE6" i="106" s="1"/>
  <c r="EQ6" i="106" s="1"/>
  <c r="FC6" i="106" s="1"/>
  <c r="FO6" i="106" s="1"/>
  <c r="GA6" i="106" s="1"/>
  <c r="GM6" i="106" s="1"/>
  <c r="GY6" i="106" s="1"/>
  <c r="Z6" i="106"/>
  <c r="AL6" i="106" s="1"/>
  <c r="AX6" i="106" s="1"/>
  <c r="BJ6" i="106" s="1"/>
  <c r="BV6" i="106" s="1"/>
  <c r="CH6" i="106" s="1"/>
  <c r="CT6" i="106" s="1"/>
  <c r="DF6" i="106" s="1"/>
  <c r="DR6" i="106" s="1"/>
  <c r="ED6" i="106" s="1"/>
  <c r="EP6" i="106" s="1"/>
  <c r="FB6" i="106" s="1"/>
  <c r="FN6" i="106" s="1"/>
  <c r="FZ6" i="106" s="1"/>
  <c r="GL6" i="106" s="1"/>
  <c r="GX6" i="106" s="1"/>
  <c r="AL1" i="102"/>
  <c r="AX1" i="102" s="1"/>
  <c r="BJ1" i="102" s="1"/>
  <c r="BV1" i="102" s="1"/>
  <c r="CH1" i="102" s="1"/>
  <c r="CT1" i="102" s="1"/>
  <c r="DF1" i="102" s="1"/>
  <c r="DR1" i="102" s="1"/>
  <c r="ED1" i="102" s="1"/>
  <c r="EP1" i="102" s="1"/>
  <c r="FB1" i="102" s="1"/>
  <c r="FN1" i="102" s="1"/>
  <c r="FZ1" i="102" s="1"/>
  <c r="GL1" i="102" s="1"/>
  <c r="GX1" i="102" s="1"/>
  <c r="HJ1" i="102" s="1"/>
  <c r="AK1" i="102"/>
  <c r="AW1" i="102" s="1"/>
  <c r="BI1" i="102" s="1"/>
  <c r="BU1" i="102" s="1"/>
  <c r="CG1" i="102" s="1"/>
  <c r="CS1" i="102" s="1"/>
  <c r="DE1" i="102" s="1"/>
  <c r="DQ1" i="102" s="1"/>
  <c r="EC1" i="102" s="1"/>
  <c r="EO1" i="102" s="1"/>
  <c r="FA1" i="102" s="1"/>
  <c r="FM1" i="102" s="1"/>
  <c r="FY1" i="102" s="1"/>
  <c r="GK1" i="102" s="1"/>
  <c r="GW1" i="102" s="1"/>
  <c r="HI1" i="102" s="1"/>
  <c r="AJ1" i="102"/>
  <c r="AV1" i="102" s="1"/>
  <c r="BH1" i="102" s="1"/>
  <c r="BT1" i="102" s="1"/>
  <c r="CF1" i="102" s="1"/>
  <c r="CR1" i="102" s="1"/>
  <c r="DD1" i="102" s="1"/>
  <c r="DP1" i="102" s="1"/>
  <c r="EB1" i="102" s="1"/>
  <c r="EN1" i="102" s="1"/>
  <c r="EZ1" i="102" s="1"/>
  <c r="FL1" i="102" s="1"/>
  <c r="FX1" i="102" s="1"/>
  <c r="GJ1" i="102" s="1"/>
  <c r="GV1" i="102" s="1"/>
  <c r="HH1" i="102" s="1"/>
  <c r="AI1" i="102"/>
  <c r="AU1" i="102" s="1"/>
  <c r="BG1" i="102" s="1"/>
  <c r="BS1" i="102" s="1"/>
  <c r="CE1" i="102" s="1"/>
  <c r="CQ1" i="102" s="1"/>
  <c r="DC1" i="102" s="1"/>
  <c r="DO1" i="102" s="1"/>
  <c r="EA1" i="102" s="1"/>
  <c r="EM1" i="102" s="1"/>
  <c r="EY1" i="102" s="1"/>
  <c r="FK1" i="102" s="1"/>
  <c r="FW1" i="102" s="1"/>
  <c r="GI1" i="102" s="1"/>
  <c r="GU1" i="102" s="1"/>
  <c r="HG1" i="102" s="1"/>
  <c r="AH1" i="102"/>
  <c r="AT1" i="102" s="1"/>
  <c r="BF1" i="102" s="1"/>
  <c r="BR1" i="102" s="1"/>
  <c r="CD1" i="102" s="1"/>
  <c r="CP1" i="102" s="1"/>
  <c r="DB1" i="102" s="1"/>
  <c r="DN1" i="102" s="1"/>
  <c r="DZ1" i="102" s="1"/>
  <c r="EL1" i="102" s="1"/>
  <c r="EX1" i="102" s="1"/>
  <c r="FJ1" i="102" s="1"/>
  <c r="FV1" i="102" s="1"/>
  <c r="GH1" i="102" s="1"/>
  <c r="GT1" i="102" s="1"/>
  <c r="HF1" i="102" s="1"/>
  <c r="AG1" i="102"/>
  <c r="AS1" i="102" s="1"/>
  <c r="BE1" i="102" s="1"/>
  <c r="BQ1" i="102" s="1"/>
  <c r="CC1" i="102" s="1"/>
  <c r="CO1" i="102" s="1"/>
  <c r="DA1" i="102" s="1"/>
  <c r="DM1" i="102" s="1"/>
  <c r="DY1" i="102" s="1"/>
  <c r="EK1" i="102" s="1"/>
  <c r="EW1" i="102" s="1"/>
  <c r="FI1" i="102" s="1"/>
  <c r="FU1" i="102" s="1"/>
  <c r="GG1" i="102" s="1"/>
  <c r="GS1" i="102" s="1"/>
  <c r="HE1" i="102" s="1"/>
  <c r="AF1" i="102"/>
  <c r="AR1" i="102" s="1"/>
  <c r="BD1" i="102" s="1"/>
  <c r="BP1" i="102" s="1"/>
  <c r="CB1" i="102" s="1"/>
  <c r="CN1" i="102" s="1"/>
  <c r="CZ1" i="102" s="1"/>
  <c r="DL1" i="102" s="1"/>
  <c r="DX1" i="102" s="1"/>
  <c r="EJ1" i="102" s="1"/>
  <c r="EV1" i="102" s="1"/>
  <c r="FH1" i="102" s="1"/>
  <c r="FT1" i="102" s="1"/>
  <c r="GF1" i="102" s="1"/>
  <c r="GR1" i="102" s="1"/>
  <c r="HD1" i="102" s="1"/>
  <c r="AE1" i="102"/>
  <c r="AQ1" i="102" s="1"/>
  <c r="BC1" i="102" s="1"/>
  <c r="BO1" i="102" s="1"/>
  <c r="CA1" i="102" s="1"/>
  <c r="CM1" i="102" s="1"/>
  <c r="CY1" i="102" s="1"/>
  <c r="DK1" i="102" s="1"/>
  <c r="DW1" i="102" s="1"/>
  <c r="EI1" i="102" s="1"/>
  <c r="EU1" i="102" s="1"/>
  <c r="FG1" i="102" s="1"/>
  <c r="FS1" i="102" s="1"/>
  <c r="GE1" i="102" s="1"/>
  <c r="GQ1" i="102" s="1"/>
  <c r="HC1" i="102" s="1"/>
  <c r="AD1" i="102"/>
  <c r="AP1" i="102" s="1"/>
  <c r="BB1" i="102" s="1"/>
  <c r="BN1" i="102" s="1"/>
  <c r="BZ1" i="102" s="1"/>
  <c r="CL1" i="102" s="1"/>
  <c r="CX1" i="102" s="1"/>
  <c r="DJ1" i="102" s="1"/>
  <c r="DV1" i="102" s="1"/>
  <c r="EH1" i="102" s="1"/>
  <c r="ET1" i="102" s="1"/>
  <c r="FF1" i="102" s="1"/>
  <c r="FR1" i="102" s="1"/>
  <c r="GD1" i="102" s="1"/>
  <c r="GP1" i="102" s="1"/>
  <c r="HB1" i="102" s="1"/>
  <c r="AC1" i="102"/>
  <c r="AO1" i="102" s="1"/>
  <c r="BA1" i="102" s="1"/>
  <c r="BM1" i="102" s="1"/>
  <c r="BY1" i="102" s="1"/>
  <c r="CK1" i="102" s="1"/>
  <c r="CW1" i="102" s="1"/>
  <c r="DI1" i="102" s="1"/>
  <c r="DU1" i="102" s="1"/>
  <c r="EG1" i="102" s="1"/>
  <c r="ES1" i="102" s="1"/>
  <c r="FE1" i="102" s="1"/>
  <c r="FQ1" i="102" s="1"/>
  <c r="GC1" i="102" s="1"/>
  <c r="GO1" i="102" s="1"/>
  <c r="HA1" i="102" s="1"/>
  <c r="AB1" i="102"/>
  <c r="AN1" i="102" s="1"/>
  <c r="AZ1" i="102" s="1"/>
  <c r="BL1" i="102" s="1"/>
  <c r="BX1" i="102" s="1"/>
  <c r="CJ1" i="102" s="1"/>
  <c r="CV1" i="102" s="1"/>
  <c r="DH1" i="102" s="1"/>
  <c r="DT1" i="102" s="1"/>
  <c r="EF1" i="102" s="1"/>
  <c r="ER1" i="102" s="1"/>
  <c r="FD1" i="102" s="1"/>
  <c r="FP1" i="102" s="1"/>
  <c r="GB1" i="102" s="1"/>
  <c r="GN1" i="102" s="1"/>
  <c r="GZ1" i="102" s="1"/>
  <c r="AA1" i="102"/>
  <c r="AM1" i="102" s="1"/>
  <c r="AY1" i="102" s="1"/>
  <c r="BK1" i="102" s="1"/>
  <c r="BW1" i="102" s="1"/>
  <c r="CI1" i="102" s="1"/>
  <c r="CU1" i="102" s="1"/>
  <c r="DG1" i="102" s="1"/>
  <c r="DS1" i="102" s="1"/>
  <c r="EE1" i="102" s="1"/>
  <c r="EQ1" i="102" s="1"/>
  <c r="FC1" i="102" s="1"/>
  <c r="FO1" i="102" s="1"/>
  <c r="GA1" i="102" s="1"/>
  <c r="GM1" i="102" s="1"/>
  <c r="GY1" i="102" s="1"/>
  <c r="B95" i="100"/>
  <c r="B91" i="100"/>
  <c r="D31" i="101"/>
  <c r="D32" i="101" s="1"/>
  <c r="D33" i="101" s="1"/>
  <c r="F67" i="100"/>
  <c r="G67" i="100"/>
  <c r="D67" i="100"/>
  <c r="B67" i="100"/>
  <c r="E67" i="100"/>
  <c r="C67" i="100"/>
  <c r="B56" i="100"/>
  <c r="O13" i="100"/>
  <c r="N13" i="100"/>
  <c r="M13" i="100"/>
  <c r="L13" i="100"/>
  <c r="K13" i="100"/>
  <c r="J13" i="100"/>
  <c r="I13" i="100"/>
  <c r="H13" i="100"/>
  <c r="G13" i="100"/>
  <c r="F13" i="100"/>
  <c r="E13" i="100"/>
  <c r="D13" i="100"/>
  <c r="C13" i="100"/>
  <c r="B13" i="100"/>
  <c r="HD9" i="100"/>
  <c r="HE9" i="100" s="1"/>
  <c r="HF9" i="100" s="1"/>
  <c r="HG9" i="100" s="1"/>
  <c r="HH9" i="100" s="1"/>
  <c r="HI9" i="100" s="1"/>
  <c r="GS9" i="100"/>
  <c r="GT9" i="100" s="1"/>
  <c r="GU9" i="100" s="1"/>
  <c r="GV9" i="100" s="1"/>
  <c r="GW9" i="100" s="1"/>
  <c r="GX9" i="100" s="1"/>
  <c r="GY9" i="100" s="1"/>
  <c r="GZ9" i="100" s="1"/>
  <c r="HA9" i="100" s="1"/>
  <c r="HB9" i="100" s="1"/>
  <c r="GH9" i="100"/>
  <c r="GI9" i="100" s="1"/>
  <c r="GJ9" i="100" s="1"/>
  <c r="GK9" i="100" s="1"/>
  <c r="GL9" i="100" s="1"/>
  <c r="GM9" i="100" s="1"/>
  <c r="GN9" i="100" s="1"/>
  <c r="GO9" i="100" s="1"/>
  <c r="GP9" i="100" s="1"/>
  <c r="GQ9" i="100" s="1"/>
  <c r="FW9" i="100"/>
  <c r="FX9" i="100" s="1"/>
  <c r="FY9" i="100" s="1"/>
  <c r="FZ9" i="100" s="1"/>
  <c r="GA9" i="100" s="1"/>
  <c r="GB9" i="100" s="1"/>
  <c r="GC9" i="100" s="1"/>
  <c r="GD9" i="100" s="1"/>
  <c r="GE9" i="100" s="1"/>
  <c r="GF9" i="100" s="1"/>
  <c r="FL9" i="100"/>
  <c r="FM9" i="100" s="1"/>
  <c r="FN9" i="100" s="1"/>
  <c r="FO9" i="100" s="1"/>
  <c r="FP9" i="100" s="1"/>
  <c r="FQ9" i="100" s="1"/>
  <c r="FR9" i="100" s="1"/>
  <c r="FS9" i="100" s="1"/>
  <c r="FT9" i="100" s="1"/>
  <c r="FU9" i="100" s="1"/>
  <c r="FA9" i="100"/>
  <c r="FB9" i="100" s="1"/>
  <c r="FC9" i="100" s="1"/>
  <c r="FD9" i="100" s="1"/>
  <c r="FE9" i="100" s="1"/>
  <c r="FF9" i="100" s="1"/>
  <c r="FG9" i="100" s="1"/>
  <c r="FH9" i="100" s="1"/>
  <c r="FI9" i="100" s="1"/>
  <c r="FJ9" i="100" s="1"/>
  <c r="EP9" i="100"/>
  <c r="EQ9" i="100" s="1"/>
  <c r="ER9" i="100" s="1"/>
  <c r="ES9" i="100" s="1"/>
  <c r="ET9" i="100" s="1"/>
  <c r="EU9" i="100" s="1"/>
  <c r="EV9" i="100" s="1"/>
  <c r="EW9" i="100" s="1"/>
  <c r="EX9" i="100" s="1"/>
  <c r="EY9" i="100" s="1"/>
  <c r="EE9" i="100"/>
  <c r="EF9" i="100" s="1"/>
  <c r="EG9" i="100" s="1"/>
  <c r="EH9" i="100" s="1"/>
  <c r="EI9" i="100" s="1"/>
  <c r="EJ9" i="100" s="1"/>
  <c r="EK9" i="100" s="1"/>
  <c r="EL9" i="100" s="1"/>
  <c r="EM9" i="100" s="1"/>
  <c r="EN9" i="100" s="1"/>
  <c r="DT9" i="100"/>
  <c r="DU9" i="100" s="1"/>
  <c r="DV9" i="100" s="1"/>
  <c r="DW9" i="100" s="1"/>
  <c r="DX9" i="100" s="1"/>
  <c r="DY9" i="100" s="1"/>
  <c r="DZ9" i="100" s="1"/>
  <c r="EA9" i="100" s="1"/>
  <c r="EB9" i="100" s="1"/>
  <c r="EC9" i="100" s="1"/>
  <c r="DI9" i="100"/>
  <c r="DJ9" i="100" s="1"/>
  <c r="DK9" i="100" s="1"/>
  <c r="DL9" i="100" s="1"/>
  <c r="DM9" i="100" s="1"/>
  <c r="DN9" i="100" s="1"/>
  <c r="DO9" i="100" s="1"/>
  <c r="DP9" i="100" s="1"/>
  <c r="DQ9" i="100" s="1"/>
  <c r="DR9" i="100" s="1"/>
  <c r="CX9" i="100"/>
  <c r="CY9" i="100" s="1"/>
  <c r="CZ9" i="100" s="1"/>
  <c r="DA9" i="100" s="1"/>
  <c r="DB9" i="100" s="1"/>
  <c r="DC9" i="100" s="1"/>
  <c r="DD9" i="100" s="1"/>
  <c r="DE9" i="100" s="1"/>
  <c r="DF9" i="100" s="1"/>
  <c r="DG9" i="100" s="1"/>
  <c r="CM9" i="100"/>
  <c r="CN9" i="100" s="1"/>
  <c r="CO9" i="100" s="1"/>
  <c r="CP9" i="100" s="1"/>
  <c r="CQ9" i="100" s="1"/>
  <c r="CR9" i="100" s="1"/>
  <c r="CS9" i="100" s="1"/>
  <c r="CT9" i="100" s="1"/>
  <c r="CU9" i="100" s="1"/>
  <c r="CV9" i="100" s="1"/>
  <c r="CB9" i="100"/>
  <c r="CC9" i="100" s="1"/>
  <c r="CD9" i="100" s="1"/>
  <c r="CE9" i="100" s="1"/>
  <c r="CF9" i="100" s="1"/>
  <c r="CG9" i="100" s="1"/>
  <c r="CH9" i="100" s="1"/>
  <c r="CI9" i="100" s="1"/>
  <c r="CJ9" i="100" s="1"/>
  <c r="CK9" i="100" s="1"/>
  <c r="BQ9" i="100"/>
  <c r="BR9" i="100" s="1"/>
  <c r="BS9" i="100" s="1"/>
  <c r="BT9" i="100" s="1"/>
  <c r="BU9" i="100" s="1"/>
  <c r="BV9" i="100" s="1"/>
  <c r="BW9" i="100" s="1"/>
  <c r="BX9" i="100" s="1"/>
  <c r="BY9" i="100" s="1"/>
  <c r="BZ9" i="100" s="1"/>
  <c r="BF9" i="100"/>
  <c r="BG9" i="100" s="1"/>
  <c r="BH9" i="100" s="1"/>
  <c r="BI9" i="100" s="1"/>
  <c r="BJ9" i="100" s="1"/>
  <c r="BK9" i="100" s="1"/>
  <c r="BL9" i="100" s="1"/>
  <c r="BM9" i="100" s="1"/>
  <c r="BN9" i="100" s="1"/>
  <c r="BO9" i="100" s="1"/>
  <c r="AU9" i="100"/>
  <c r="AV9" i="100" s="1"/>
  <c r="AW9" i="100" s="1"/>
  <c r="AX9" i="100" s="1"/>
  <c r="AY9" i="100" s="1"/>
  <c r="AZ9" i="100" s="1"/>
  <c r="BA9" i="100" s="1"/>
  <c r="BB9" i="100" s="1"/>
  <c r="BC9" i="100" s="1"/>
  <c r="BD9" i="100" s="1"/>
  <c r="AJ9" i="100"/>
  <c r="AK9" i="100" s="1"/>
  <c r="AL9" i="100" s="1"/>
  <c r="AM9" i="100" s="1"/>
  <c r="AN9" i="100" s="1"/>
  <c r="AO9" i="100" s="1"/>
  <c r="AP9" i="100" s="1"/>
  <c r="AQ9" i="100" s="1"/>
  <c r="AR9" i="100" s="1"/>
  <c r="AS9" i="100" s="1"/>
  <c r="Y9" i="100"/>
  <c r="Z9" i="100" s="1"/>
  <c r="AA9" i="100" s="1"/>
  <c r="AB9" i="100" s="1"/>
  <c r="AC9" i="100" s="1"/>
  <c r="AD9" i="100" s="1"/>
  <c r="AE9" i="100" s="1"/>
  <c r="AF9" i="100" s="1"/>
  <c r="AG9" i="100" s="1"/>
  <c r="AH9" i="100" s="1"/>
  <c r="N9" i="100"/>
  <c r="O9" i="100" s="1"/>
  <c r="P9" i="100" s="1"/>
  <c r="Q9" i="100" s="1"/>
  <c r="R9" i="100" s="1"/>
  <c r="S9" i="100" s="1"/>
  <c r="T9" i="100" s="1"/>
  <c r="U9" i="100" s="1"/>
  <c r="V9" i="100" s="1"/>
  <c r="W9" i="100" s="1"/>
  <c r="C9" i="100"/>
  <c r="D9" i="100" s="1"/>
  <c r="E9" i="100" s="1"/>
  <c r="F9" i="100" s="1"/>
  <c r="G9" i="100" s="1"/>
  <c r="H9" i="100" s="1"/>
  <c r="I9" i="100" s="1"/>
  <c r="J9" i="100" s="1"/>
  <c r="K9" i="100" s="1"/>
  <c r="L9" i="100" s="1"/>
  <c r="C7" i="100"/>
  <c r="AK6" i="100"/>
  <c r="AW6" i="100" s="1"/>
  <c r="BI6" i="100" s="1"/>
  <c r="BU6" i="100" s="1"/>
  <c r="CG6" i="100" s="1"/>
  <c r="CS6" i="100" s="1"/>
  <c r="DE6" i="100" s="1"/>
  <c r="DQ6" i="100" s="1"/>
  <c r="EC6" i="100" s="1"/>
  <c r="EO6" i="100" s="1"/>
  <c r="FA6" i="100" s="1"/>
  <c r="FM6" i="100" s="1"/>
  <c r="FY6" i="100" s="1"/>
  <c r="GK6" i="100" s="1"/>
  <c r="GW6" i="100" s="1"/>
  <c r="HI6" i="100" s="1"/>
  <c r="AJ6" i="100"/>
  <c r="AV6" i="100" s="1"/>
  <c r="BH6" i="100" s="1"/>
  <c r="BT6" i="100" s="1"/>
  <c r="CF6" i="100" s="1"/>
  <c r="CR6" i="100" s="1"/>
  <c r="DD6" i="100" s="1"/>
  <c r="DP6" i="100" s="1"/>
  <c r="EB6" i="100" s="1"/>
  <c r="EN6" i="100" s="1"/>
  <c r="EZ6" i="100" s="1"/>
  <c r="FL6" i="100" s="1"/>
  <c r="FX6" i="100" s="1"/>
  <c r="GJ6" i="100" s="1"/>
  <c r="GV6" i="100" s="1"/>
  <c r="HH6" i="100" s="1"/>
  <c r="AI6" i="100"/>
  <c r="AU6" i="100" s="1"/>
  <c r="BG6" i="100" s="1"/>
  <c r="BS6" i="100" s="1"/>
  <c r="CE6" i="100" s="1"/>
  <c r="CQ6" i="100" s="1"/>
  <c r="DC6" i="100" s="1"/>
  <c r="DO6" i="100" s="1"/>
  <c r="EA6" i="100" s="1"/>
  <c r="EM6" i="100" s="1"/>
  <c r="EY6" i="100" s="1"/>
  <c r="FK6" i="100" s="1"/>
  <c r="FW6" i="100" s="1"/>
  <c r="GI6" i="100" s="1"/>
  <c r="GU6" i="100" s="1"/>
  <c r="HG6" i="100" s="1"/>
  <c r="AH6" i="100"/>
  <c r="AT6" i="100" s="1"/>
  <c r="BF6" i="100" s="1"/>
  <c r="BR6" i="100" s="1"/>
  <c r="CD6" i="100" s="1"/>
  <c r="CP6" i="100" s="1"/>
  <c r="DB6" i="100" s="1"/>
  <c r="DN6" i="100" s="1"/>
  <c r="DZ6" i="100" s="1"/>
  <c r="EL6" i="100" s="1"/>
  <c r="EX6" i="100" s="1"/>
  <c r="FJ6" i="100" s="1"/>
  <c r="FV6" i="100" s="1"/>
  <c r="GH6" i="100" s="1"/>
  <c r="GT6" i="100" s="1"/>
  <c r="HF6" i="100" s="1"/>
  <c r="AG6" i="100"/>
  <c r="AS6" i="100" s="1"/>
  <c r="BE6" i="100" s="1"/>
  <c r="BQ6" i="100" s="1"/>
  <c r="CC6" i="100" s="1"/>
  <c r="CO6" i="100" s="1"/>
  <c r="DA6" i="100" s="1"/>
  <c r="DM6" i="100" s="1"/>
  <c r="DY6" i="100" s="1"/>
  <c r="EK6" i="100" s="1"/>
  <c r="EW6" i="100" s="1"/>
  <c r="FI6" i="100" s="1"/>
  <c r="FU6" i="100" s="1"/>
  <c r="GG6" i="100" s="1"/>
  <c r="GS6" i="100" s="1"/>
  <c r="HE6" i="100" s="1"/>
  <c r="AF6" i="100"/>
  <c r="AR6" i="100" s="1"/>
  <c r="BD6" i="100" s="1"/>
  <c r="BP6" i="100" s="1"/>
  <c r="CB6" i="100" s="1"/>
  <c r="CN6" i="100" s="1"/>
  <c r="CZ6" i="100" s="1"/>
  <c r="DL6" i="100" s="1"/>
  <c r="DX6" i="100" s="1"/>
  <c r="EJ6" i="100" s="1"/>
  <c r="EV6" i="100" s="1"/>
  <c r="FH6" i="100" s="1"/>
  <c r="FT6" i="100" s="1"/>
  <c r="GF6" i="100" s="1"/>
  <c r="GR6" i="100" s="1"/>
  <c r="HD6" i="100" s="1"/>
  <c r="AE6" i="100"/>
  <c r="AQ6" i="100" s="1"/>
  <c r="BC6" i="100" s="1"/>
  <c r="BO6" i="100" s="1"/>
  <c r="CA6" i="100" s="1"/>
  <c r="CM6" i="100" s="1"/>
  <c r="CY6" i="100" s="1"/>
  <c r="DK6" i="100" s="1"/>
  <c r="DW6" i="100" s="1"/>
  <c r="EI6" i="100" s="1"/>
  <c r="EU6" i="100" s="1"/>
  <c r="FG6" i="100" s="1"/>
  <c r="FS6" i="100" s="1"/>
  <c r="GE6" i="100" s="1"/>
  <c r="GQ6" i="100" s="1"/>
  <c r="HC6" i="100" s="1"/>
  <c r="AD6" i="100"/>
  <c r="AP6" i="100" s="1"/>
  <c r="BB6" i="100" s="1"/>
  <c r="BN6" i="100" s="1"/>
  <c r="BZ6" i="100" s="1"/>
  <c r="CL6" i="100" s="1"/>
  <c r="CX6" i="100" s="1"/>
  <c r="DJ6" i="100" s="1"/>
  <c r="DV6" i="100" s="1"/>
  <c r="EH6" i="100" s="1"/>
  <c r="ET6" i="100" s="1"/>
  <c r="FF6" i="100" s="1"/>
  <c r="FR6" i="100" s="1"/>
  <c r="GD6" i="100" s="1"/>
  <c r="GP6" i="100" s="1"/>
  <c r="HB6" i="100" s="1"/>
  <c r="AC6" i="100"/>
  <c r="AO6" i="100" s="1"/>
  <c r="BA6" i="100" s="1"/>
  <c r="BM6" i="100" s="1"/>
  <c r="BY6" i="100" s="1"/>
  <c r="CK6" i="100" s="1"/>
  <c r="CW6" i="100" s="1"/>
  <c r="DI6" i="100" s="1"/>
  <c r="DU6" i="100" s="1"/>
  <c r="EG6" i="100" s="1"/>
  <c r="ES6" i="100" s="1"/>
  <c r="FE6" i="100" s="1"/>
  <c r="FQ6" i="100" s="1"/>
  <c r="GC6" i="100" s="1"/>
  <c r="GO6" i="100" s="1"/>
  <c r="HA6" i="100" s="1"/>
  <c r="AB6" i="100"/>
  <c r="AN6" i="100" s="1"/>
  <c r="AZ6" i="100" s="1"/>
  <c r="BL6" i="100" s="1"/>
  <c r="BX6" i="100" s="1"/>
  <c r="CJ6" i="100" s="1"/>
  <c r="CV6" i="100" s="1"/>
  <c r="DH6" i="100" s="1"/>
  <c r="DT6" i="100" s="1"/>
  <c r="EF6" i="100" s="1"/>
  <c r="ER6" i="100" s="1"/>
  <c r="FD6" i="100" s="1"/>
  <c r="FP6" i="100" s="1"/>
  <c r="GB6" i="100" s="1"/>
  <c r="GN6" i="100" s="1"/>
  <c r="GZ6" i="100" s="1"/>
  <c r="AA6" i="100"/>
  <c r="AM6" i="100" s="1"/>
  <c r="AY6" i="100" s="1"/>
  <c r="BK6" i="100" s="1"/>
  <c r="BW6" i="100" s="1"/>
  <c r="CI6" i="100" s="1"/>
  <c r="CU6" i="100" s="1"/>
  <c r="DG6" i="100" s="1"/>
  <c r="DS6" i="100" s="1"/>
  <c r="EE6" i="100" s="1"/>
  <c r="EQ6" i="100" s="1"/>
  <c r="FC6" i="100" s="1"/>
  <c r="FO6" i="100" s="1"/>
  <c r="GA6" i="100" s="1"/>
  <c r="GM6" i="100" s="1"/>
  <c r="GY6" i="100" s="1"/>
  <c r="Z6" i="100"/>
  <c r="AL6" i="100" s="1"/>
  <c r="AX6" i="100" s="1"/>
  <c r="BJ6" i="100" s="1"/>
  <c r="BV6" i="100" s="1"/>
  <c r="CH6" i="100" s="1"/>
  <c r="CT6" i="100" s="1"/>
  <c r="DF6" i="100" s="1"/>
  <c r="DR6" i="100" s="1"/>
  <c r="ED6" i="100" s="1"/>
  <c r="EP6" i="100" s="1"/>
  <c r="FB6" i="100" s="1"/>
  <c r="FN6" i="100" s="1"/>
  <c r="FZ6" i="100" s="1"/>
  <c r="GL6" i="100" s="1"/>
  <c r="GX6" i="100" s="1"/>
  <c r="GX106" i="87" l="1"/>
  <c r="GZ35" i="87"/>
  <c r="GY33" i="87"/>
  <c r="GY79" i="87" s="1"/>
  <c r="GT132" i="87"/>
  <c r="GT149" i="87" s="1"/>
  <c r="GU120" i="87"/>
  <c r="E145" i="87"/>
  <c r="F67" i="115"/>
  <c r="G67" i="115"/>
  <c r="C67" i="115"/>
  <c r="B67" i="115"/>
  <c r="D67" i="115"/>
  <c r="E67" i="115"/>
  <c r="X13" i="115"/>
  <c r="AF13" i="115"/>
  <c r="AN13" i="115"/>
  <c r="AV13" i="115"/>
  <c r="BD13" i="115"/>
  <c r="BL13" i="115"/>
  <c r="BT13" i="115"/>
  <c r="CB13" i="115"/>
  <c r="CJ13" i="115"/>
  <c r="CR13" i="115"/>
  <c r="CZ13" i="115"/>
  <c r="DH13" i="115"/>
  <c r="DP13" i="115"/>
  <c r="DX13" i="115"/>
  <c r="EF13" i="115"/>
  <c r="EN13" i="115"/>
  <c r="EV13" i="115"/>
  <c r="FD13" i="115"/>
  <c r="FL13" i="115"/>
  <c r="FT13" i="115"/>
  <c r="GB13" i="115"/>
  <c r="GJ13" i="115"/>
  <c r="GR13" i="115"/>
  <c r="GZ13" i="115"/>
  <c r="HH13" i="115"/>
  <c r="U13" i="115"/>
  <c r="AC13" i="115"/>
  <c r="AK13" i="115"/>
  <c r="AS13" i="115"/>
  <c r="BA13" i="115"/>
  <c r="BI13" i="115"/>
  <c r="BQ13" i="115"/>
  <c r="BY13" i="115"/>
  <c r="CG13" i="115"/>
  <c r="CO13" i="115"/>
  <c r="CW13" i="115"/>
  <c r="DE13" i="115"/>
  <c r="DM13" i="115"/>
  <c r="DU13" i="115"/>
  <c r="EC13" i="115"/>
  <c r="EK13" i="115"/>
  <c r="ES13" i="115"/>
  <c r="FA13" i="115"/>
  <c r="FI13" i="115"/>
  <c r="FQ13" i="115"/>
  <c r="FY13" i="115"/>
  <c r="GG13" i="115"/>
  <c r="GO13" i="115"/>
  <c r="GW13" i="115"/>
  <c r="HE13" i="115"/>
  <c r="Y13" i="115"/>
  <c r="AG13" i="115"/>
  <c r="AO13" i="115"/>
  <c r="AW13" i="115"/>
  <c r="BE13" i="115"/>
  <c r="BM13" i="115"/>
  <c r="BU13" i="115"/>
  <c r="CC13" i="115"/>
  <c r="CK13" i="115"/>
  <c r="CS13" i="115"/>
  <c r="DA13" i="115"/>
  <c r="DI13" i="115"/>
  <c r="DQ13" i="115"/>
  <c r="DY13" i="115"/>
  <c r="EG13" i="115"/>
  <c r="EO13" i="115"/>
  <c r="EW13" i="115"/>
  <c r="FE13" i="115"/>
  <c r="FM13" i="115"/>
  <c r="FU13" i="115"/>
  <c r="GC13" i="115"/>
  <c r="GK13" i="115"/>
  <c r="GS13" i="115"/>
  <c r="HA13" i="115"/>
  <c r="HI13" i="115"/>
  <c r="V13" i="115"/>
  <c r="AD13" i="115"/>
  <c r="AL13" i="115"/>
  <c r="AT13" i="115"/>
  <c r="BB13" i="115"/>
  <c r="BJ13" i="115"/>
  <c r="BR13" i="115"/>
  <c r="BZ13" i="115"/>
  <c r="CH13" i="115"/>
  <c r="CP13" i="115"/>
  <c r="CX13" i="115"/>
  <c r="DF13" i="115"/>
  <c r="DN13" i="115"/>
  <c r="DV13" i="115"/>
  <c r="ED13" i="115"/>
  <c r="EL13" i="115"/>
  <c r="ET13" i="115"/>
  <c r="FB13" i="115"/>
  <c r="FJ13" i="115"/>
  <c r="FR13" i="115"/>
  <c r="FZ13" i="115"/>
  <c r="GH13" i="115"/>
  <c r="GP13" i="115"/>
  <c r="GX13" i="115"/>
  <c r="HF13" i="115"/>
  <c r="D7" i="115"/>
  <c r="D34" i="114"/>
  <c r="C67" i="112"/>
  <c r="F67" i="112"/>
  <c r="B67" i="112"/>
  <c r="D67" i="112"/>
  <c r="E67" i="112"/>
  <c r="G67" i="112"/>
  <c r="T13" i="112"/>
  <c r="E7" i="112"/>
  <c r="D32" i="111"/>
  <c r="F67" i="109"/>
  <c r="G67" i="109"/>
  <c r="B67" i="109"/>
  <c r="D67" i="109"/>
  <c r="E67" i="109"/>
  <c r="C67" i="109"/>
  <c r="E7" i="109"/>
  <c r="D34" i="108"/>
  <c r="D67" i="106"/>
  <c r="E67" i="106"/>
  <c r="G67" i="106"/>
  <c r="B67" i="106"/>
  <c r="F67" i="106"/>
  <c r="E7" i="106"/>
  <c r="C67" i="106"/>
  <c r="B4" i="102"/>
  <c r="B10" i="101"/>
  <c r="B7" i="101"/>
  <c r="B6" i="102"/>
  <c r="B8" i="102"/>
  <c r="B6" i="101"/>
  <c r="B5" i="102"/>
  <c r="B9" i="101"/>
  <c r="B7" i="102"/>
  <c r="B8" i="101"/>
  <c r="B11" i="101"/>
  <c r="B9" i="102"/>
  <c r="D34" i="101"/>
  <c r="D7" i="100"/>
  <c r="GU132" i="87" l="1"/>
  <c r="GU149" i="87" s="1"/>
  <c r="GV120" i="87"/>
  <c r="GY106" i="87"/>
  <c r="HA35" i="87"/>
  <c r="GZ33" i="87"/>
  <c r="GZ79" i="87" s="1"/>
  <c r="F145" i="87"/>
  <c r="E7" i="115"/>
  <c r="B9" i="113"/>
  <c r="H9" i="113" s="1"/>
  <c r="I9" i="113" s="1"/>
  <c r="J9" i="113" s="1"/>
  <c r="K9" i="113" s="1"/>
  <c r="L9" i="113" s="1"/>
  <c r="M9" i="113" s="1"/>
  <c r="N9" i="113" s="1"/>
  <c r="O9" i="113" s="1"/>
  <c r="P9" i="113" s="1"/>
  <c r="Q9" i="113" s="1"/>
  <c r="R9" i="113" s="1"/>
  <c r="S9" i="113" s="1"/>
  <c r="T9" i="113" s="1"/>
  <c r="U9" i="113" s="1"/>
  <c r="V9" i="113" s="1"/>
  <c r="W9" i="113" s="1"/>
  <c r="X9" i="113" s="1"/>
  <c r="Y9" i="113" s="1"/>
  <c r="Z9" i="113" s="1"/>
  <c r="AA9" i="113" s="1"/>
  <c r="AB9" i="113" s="1"/>
  <c r="AC9" i="113" s="1"/>
  <c r="AD9" i="113" s="1"/>
  <c r="AE9" i="113" s="1"/>
  <c r="AF9" i="113" s="1"/>
  <c r="AG9" i="113" s="1"/>
  <c r="AH9" i="113" s="1"/>
  <c r="AI9" i="113" s="1"/>
  <c r="AJ9" i="113" s="1"/>
  <c r="AK9" i="113" s="1"/>
  <c r="AL9" i="113" s="1"/>
  <c r="AM9" i="113" s="1"/>
  <c r="AN9" i="113" s="1"/>
  <c r="AO9" i="113" s="1"/>
  <c r="AP9" i="113" s="1"/>
  <c r="AQ9" i="113" s="1"/>
  <c r="AR9" i="113" s="1"/>
  <c r="AS9" i="113" s="1"/>
  <c r="AT9" i="113" s="1"/>
  <c r="AU9" i="113" s="1"/>
  <c r="AV9" i="113" s="1"/>
  <c r="AW9" i="113" s="1"/>
  <c r="AX9" i="113" s="1"/>
  <c r="AY9" i="113" s="1"/>
  <c r="AZ9" i="113" s="1"/>
  <c r="BA9" i="113" s="1"/>
  <c r="BB9" i="113" s="1"/>
  <c r="BC9" i="113" s="1"/>
  <c r="BD9" i="113" s="1"/>
  <c r="BE9" i="113" s="1"/>
  <c r="BF9" i="113" s="1"/>
  <c r="BG9" i="113" s="1"/>
  <c r="BH9" i="113" s="1"/>
  <c r="BI9" i="113" s="1"/>
  <c r="BJ9" i="113" s="1"/>
  <c r="BK9" i="113" s="1"/>
  <c r="BL9" i="113" s="1"/>
  <c r="BM9" i="113" s="1"/>
  <c r="BN9" i="113" s="1"/>
  <c r="BO9" i="113" s="1"/>
  <c r="BP9" i="113" s="1"/>
  <c r="BQ9" i="113" s="1"/>
  <c r="BR9" i="113" s="1"/>
  <c r="BS9" i="113" s="1"/>
  <c r="BT9" i="113" s="1"/>
  <c r="BU9" i="113" s="1"/>
  <c r="BV9" i="113" s="1"/>
  <c r="BW9" i="113" s="1"/>
  <c r="BX9" i="113" s="1"/>
  <c r="BY9" i="113" s="1"/>
  <c r="BZ9" i="113" s="1"/>
  <c r="CA9" i="113" s="1"/>
  <c r="CB9" i="113" s="1"/>
  <c r="CC9" i="113" s="1"/>
  <c r="CD9" i="113" s="1"/>
  <c r="CE9" i="113" s="1"/>
  <c r="CF9" i="113" s="1"/>
  <c r="CG9" i="113" s="1"/>
  <c r="CH9" i="113" s="1"/>
  <c r="CI9" i="113" s="1"/>
  <c r="CJ9" i="113" s="1"/>
  <c r="CK9" i="113" s="1"/>
  <c r="CL9" i="113" s="1"/>
  <c r="CM9" i="113" s="1"/>
  <c r="CN9" i="113" s="1"/>
  <c r="CO9" i="113" s="1"/>
  <c r="CP9" i="113" s="1"/>
  <c r="CQ9" i="113" s="1"/>
  <c r="CR9" i="113" s="1"/>
  <c r="CS9" i="113" s="1"/>
  <c r="CT9" i="113" s="1"/>
  <c r="CU9" i="113" s="1"/>
  <c r="CV9" i="113" s="1"/>
  <c r="CW9" i="113" s="1"/>
  <c r="CX9" i="113" s="1"/>
  <c r="CY9" i="113" s="1"/>
  <c r="CZ9" i="113" s="1"/>
  <c r="DA9" i="113" s="1"/>
  <c r="DB9" i="113" s="1"/>
  <c r="DC9" i="113" s="1"/>
  <c r="DD9" i="113" s="1"/>
  <c r="DE9" i="113" s="1"/>
  <c r="DF9" i="113" s="1"/>
  <c r="DG9" i="113" s="1"/>
  <c r="DH9" i="113" s="1"/>
  <c r="DI9" i="113" s="1"/>
  <c r="DJ9" i="113" s="1"/>
  <c r="DK9" i="113" s="1"/>
  <c r="DL9" i="113" s="1"/>
  <c r="DM9" i="113" s="1"/>
  <c r="DN9" i="113" s="1"/>
  <c r="DO9" i="113" s="1"/>
  <c r="DP9" i="113" s="1"/>
  <c r="DQ9" i="113" s="1"/>
  <c r="DR9" i="113" s="1"/>
  <c r="DS9" i="113" s="1"/>
  <c r="DT9" i="113" s="1"/>
  <c r="DU9" i="113" s="1"/>
  <c r="DV9" i="113" s="1"/>
  <c r="DW9" i="113" s="1"/>
  <c r="DX9" i="113" s="1"/>
  <c r="DY9" i="113" s="1"/>
  <c r="DZ9" i="113" s="1"/>
  <c r="EA9" i="113" s="1"/>
  <c r="EB9" i="113" s="1"/>
  <c r="EC9" i="113" s="1"/>
  <c r="ED9" i="113" s="1"/>
  <c r="EE9" i="113" s="1"/>
  <c r="EF9" i="113" s="1"/>
  <c r="EG9" i="113" s="1"/>
  <c r="EH9" i="113" s="1"/>
  <c r="EI9" i="113" s="1"/>
  <c r="EJ9" i="113" s="1"/>
  <c r="EK9" i="113" s="1"/>
  <c r="EL9" i="113" s="1"/>
  <c r="EM9" i="113" s="1"/>
  <c r="EN9" i="113" s="1"/>
  <c r="EO9" i="113" s="1"/>
  <c r="EP9" i="113" s="1"/>
  <c r="EQ9" i="113" s="1"/>
  <c r="ER9" i="113" s="1"/>
  <c r="ES9" i="113" s="1"/>
  <c r="ET9" i="113" s="1"/>
  <c r="EU9" i="113" s="1"/>
  <c r="EV9" i="113" s="1"/>
  <c r="EW9" i="113" s="1"/>
  <c r="EX9" i="113" s="1"/>
  <c r="EY9" i="113" s="1"/>
  <c r="EZ9" i="113" s="1"/>
  <c r="FA9" i="113" s="1"/>
  <c r="FB9" i="113" s="1"/>
  <c r="FC9" i="113" s="1"/>
  <c r="FD9" i="113" s="1"/>
  <c r="FE9" i="113" s="1"/>
  <c r="FF9" i="113" s="1"/>
  <c r="FG9" i="113" s="1"/>
  <c r="FH9" i="113" s="1"/>
  <c r="FI9" i="113" s="1"/>
  <c r="FJ9" i="113" s="1"/>
  <c r="FK9" i="113" s="1"/>
  <c r="FL9" i="113" s="1"/>
  <c r="FM9" i="113" s="1"/>
  <c r="FN9" i="113" s="1"/>
  <c r="FO9" i="113" s="1"/>
  <c r="FP9" i="113" s="1"/>
  <c r="FQ9" i="113" s="1"/>
  <c r="FR9" i="113" s="1"/>
  <c r="FS9" i="113" s="1"/>
  <c r="FT9" i="113" s="1"/>
  <c r="FU9" i="113" s="1"/>
  <c r="FV9" i="113" s="1"/>
  <c r="FW9" i="113" s="1"/>
  <c r="FX9" i="113" s="1"/>
  <c r="FY9" i="113" s="1"/>
  <c r="FZ9" i="113" s="1"/>
  <c r="GA9" i="113" s="1"/>
  <c r="GB9" i="113" s="1"/>
  <c r="GC9" i="113" s="1"/>
  <c r="GD9" i="113" s="1"/>
  <c r="GE9" i="113" s="1"/>
  <c r="GF9" i="113" s="1"/>
  <c r="GG9" i="113" s="1"/>
  <c r="GH9" i="113" s="1"/>
  <c r="GI9" i="113" s="1"/>
  <c r="GJ9" i="113" s="1"/>
  <c r="GK9" i="113" s="1"/>
  <c r="GL9" i="113" s="1"/>
  <c r="GM9" i="113" s="1"/>
  <c r="GN9" i="113" s="1"/>
  <c r="GO9" i="113" s="1"/>
  <c r="GP9" i="113" s="1"/>
  <c r="GQ9" i="113" s="1"/>
  <c r="GR9" i="113" s="1"/>
  <c r="GS9" i="113" s="1"/>
  <c r="GT9" i="113" s="1"/>
  <c r="GU9" i="113" s="1"/>
  <c r="GV9" i="113" s="1"/>
  <c r="GW9" i="113" s="1"/>
  <c r="GX9" i="113" s="1"/>
  <c r="GY9" i="113" s="1"/>
  <c r="GZ9" i="113" s="1"/>
  <c r="HA9" i="113" s="1"/>
  <c r="HB9" i="113" s="1"/>
  <c r="HC9" i="113" s="1"/>
  <c r="HD9" i="113" s="1"/>
  <c r="HE9" i="113" s="1"/>
  <c r="HF9" i="113" s="1"/>
  <c r="HG9" i="113" s="1"/>
  <c r="HH9" i="113" s="1"/>
  <c r="HI9" i="113" s="1"/>
  <c r="HJ9" i="113" s="1"/>
  <c r="B11" i="114"/>
  <c r="B7" i="113"/>
  <c r="F7" i="113" s="1"/>
  <c r="G7" i="113" s="1"/>
  <c r="H7" i="113" s="1"/>
  <c r="I7" i="113" s="1"/>
  <c r="J7" i="113" s="1"/>
  <c r="K7" i="113" s="1"/>
  <c r="L7" i="113" s="1"/>
  <c r="M7" i="113" s="1"/>
  <c r="N7" i="113" s="1"/>
  <c r="O7" i="113" s="1"/>
  <c r="P7" i="113" s="1"/>
  <c r="Q7" i="113" s="1"/>
  <c r="R7" i="113" s="1"/>
  <c r="S7" i="113" s="1"/>
  <c r="T7" i="113" s="1"/>
  <c r="U7" i="113" s="1"/>
  <c r="V7" i="113" s="1"/>
  <c r="W7" i="113" s="1"/>
  <c r="X7" i="113" s="1"/>
  <c r="Y7" i="113" s="1"/>
  <c r="Z7" i="113" s="1"/>
  <c r="AA7" i="113" s="1"/>
  <c r="AB7" i="113" s="1"/>
  <c r="AC7" i="113" s="1"/>
  <c r="AD7" i="113" s="1"/>
  <c r="AE7" i="113" s="1"/>
  <c r="AF7" i="113" s="1"/>
  <c r="AG7" i="113" s="1"/>
  <c r="AH7" i="113" s="1"/>
  <c r="AI7" i="113" s="1"/>
  <c r="AJ7" i="113" s="1"/>
  <c r="AK7" i="113" s="1"/>
  <c r="AL7" i="113" s="1"/>
  <c r="AM7" i="113" s="1"/>
  <c r="AN7" i="113" s="1"/>
  <c r="AO7" i="113" s="1"/>
  <c r="AP7" i="113" s="1"/>
  <c r="AQ7" i="113" s="1"/>
  <c r="AR7" i="113" s="1"/>
  <c r="AS7" i="113" s="1"/>
  <c r="AT7" i="113" s="1"/>
  <c r="AU7" i="113" s="1"/>
  <c r="AV7" i="113" s="1"/>
  <c r="AW7" i="113" s="1"/>
  <c r="AX7" i="113" s="1"/>
  <c r="AY7" i="113" s="1"/>
  <c r="AZ7" i="113" s="1"/>
  <c r="BA7" i="113" s="1"/>
  <c r="BB7" i="113" s="1"/>
  <c r="BC7" i="113" s="1"/>
  <c r="BD7" i="113" s="1"/>
  <c r="BE7" i="113" s="1"/>
  <c r="BF7" i="113" s="1"/>
  <c r="BG7" i="113" s="1"/>
  <c r="BH7" i="113" s="1"/>
  <c r="BI7" i="113" s="1"/>
  <c r="BJ7" i="113" s="1"/>
  <c r="BK7" i="113" s="1"/>
  <c r="BL7" i="113" s="1"/>
  <c r="BM7" i="113" s="1"/>
  <c r="BN7" i="113" s="1"/>
  <c r="BO7" i="113" s="1"/>
  <c r="BP7" i="113" s="1"/>
  <c r="BQ7" i="113" s="1"/>
  <c r="BR7" i="113" s="1"/>
  <c r="BS7" i="113" s="1"/>
  <c r="BT7" i="113" s="1"/>
  <c r="BU7" i="113" s="1"/>
  <c r="BV7" i="113" s="1"/>
  <c r="BW7" i="113" s="1"/>
  <c r="BX7" i="113" s="1"/>
  <c r="BY7" i="113" s="1"/>
  <c r="BZ7" i="113" s="1"/>
  <c r="CA7" i="113" s="1"/>
  <c r="CB7" i="113" s="1"/>
  <c r="CC7" i="113" s="1"/>
  <c r="CD7" i="113" s="1"/>
  <c r="CE7" i="113" s="1"/>
  <c r="CF7" i="113" s="1"/>
  <c r="CG7" i="113" s="1"/>
  <c r="CH7" i="113" s="1"/>
  <c r="CI7" i="113" s="1"/>
  <c r="CJ7" i="113" s="1"/>
  <c r="CK7" i="113" s="1"/>
  <c r="CL7" i="113" s="1"/>
  <c r="CM7" i="113" s="1"/>
  <c r="CN7" i="113" s="1"/>
  <c r="CO7" i="113" s="1"/>
  <c r="CP7" i="113" s="1"/>
  <c r="CQ7" i="113" s="1"/>
  <c r="CR7" i="113" s="1"/>
  <c r="CS7" i="113" s="1"/>
  <c r="CT7" i="113" s="1"/>
  <c r="CU7" i="113" s="1"/>
  <c r="CV7" i="113" s="1"/>
  <c r="CW7" i="113" s="1"/>
  <c r="CX7" i="113" s="1"/>
  <c r="CY7" i="113" s="1"/>
  <c r="CZ7" i="113" s="1"/>
  <c r="DA7" i="113" s="1"/>
  <c r="DB7" i="113" s="1"/>
  <c r="DC7" i="113" s="1"/>
  <c r="DD7" i="113" s="1"/>
  <c r="DE7" i="113" s="1"/>
  <c r="DF7" i="113" s="1"/>
  <c r="DG7" i="113" s="1"/>
  <c r="DH7" i="113" s="1"/>
  <c r="DI7" i="113" s="1"/>
  <c r="DJ7" i="113" s="1"/>
  <c r="DK7" i="113" s="1"/>
  <c r="DL7" i="113" s="1"/>
  <c r="DM7" i="113" s="1"/>
  <c r="DN7" i="113" s="1"/>
  <c r="DO7" i="113" s="1"/>
  <c r="DP7" i="113" s="1"/>
  <c r="DQ7" i="113" s="1"/>
  <c r="DR7" i="113" s="1"/>
  <c r="DS7" i="113" s="1"/>
  <c r="DT7" i="113" s="1"/>
  <c r="DU7" i="113" s="1"/>
  <c r="DV7" i="113" s="1"/>
  <c r="DW7" i="113" s="1"/>
  <c r="DX7" i="113" s="1"/>
  <c r="DY7" i="113" s="1"/>
  <c r="DZ7" i="113" s="1"/>
  <c r="EA7" i="113" s="1"/>
  <c r="EB7" i="113" s="1"/>
  <c r="EC7" i="113" s="1"/>
  <c r="ED7" i="113" s="1"/>
  <c r="EE7" i="113" s="1"/>
  <c r="EF7" i="113" s="1"/>
  <c r="EG7" i="113" s="1"/>
  <c r="EH7" i="113" s="1"/>
  <c r="EI7" i="113" s="1"/>
  <c r="EJ7" i="113" s="1"/>
  <c r="EK7" i="113" s="1"/>
  <c r="EL7" i="113" s="1"/>
  <c r="EM7" i="113" s="1"/>
  <c r="EN7" i="113" s="1"/>
  <c r="EO7" i="113" s="1"/>
  <c r="EP7" i="113" s="1"/>
  <c r="EQ7" i="113" s="1"/>
  <c r="ER7" i="113" s="1"/>
  <c r="ES7" i="113" s="1"/>
  <c r="ET7" i="113" s="1"/>
  <c r="EU7" i="113" s="1"/>
  <c r="EV7" i="113" s="1"/>
  <c r="EW7" i="113" s="1"/>
  <c r="EX7" i="113" s="1"/>
  <c r="EY7" i="113" s="1"/>
  <c r="EZ7" i="113" s="1"/>
  <c r="FA7" i="113" s="1"/>
  <c r="FB7" i="113" s="1"/>
  <c r="FC7" i="113" s="1"/>
  <c r="FD7" i="113" s="1"/>
  <c r="FE7" i="113" s="1"/>
  <c r="FF7" i="113" s="1"/>
  <c r="FG7" i="113" s="1"/>
  <c r="FH7" i="113" s="1"/>
  <c r="FI7" i="113" s="1"/>
  <c r="FJ7" i="113" s="1"/>
  <c r="FK7" i="113" s="1"/>
  <c r="FL7" i="113" s="1"/>
  <c r="FM7" i="113" s="1"/>
  <c r="FN7" i="113" s="1"/>
  <c r="FO7" i="113" s="1"/>
  <c r="FP7" i="113" s="1"/>
  <c r="FQ7" i="113" s="1"/>
  <c r="FR7" i="113" s="1"/>
  <c r="FS7" i="113" s="1"/>
  <c r="FT7" i="113" s="1"/>
  <c r="FU7" i="113" s="1"/>
  <c r="FV7" i="113" s="1"/>
  <c r="FW7" i="113" s="1"/>
  <c r="FX7" i="113" s="1"/>
  <c r="FY7" i="113" s="1"/>
  <c r="FZ7" i="113" s="1"/>
  <c r="GA7" i="113" s="1"/>
  <c r="GB7" i="113" s="1"/>
  <c r="GC7" i="113" s="1"/>
  <c r="GD7" i="113" s="1"/>
  <c r="GE7" i="113" s="1"/>
  <c r="GF7" i="113" s="1"/>
  <c r="GG7" i="113" s="1"/>
  <c r="GH7" i="113" s="1"/>
  <c r="GI7" i="113" s="1"/>
  <c r="GJ7" i="113" s="1"/>
  <c r="GK7" i="113" s="1"/>
  <c r="GL7" i="113" s="1"/>
  <c r="GM7" i="113" s="1"/>
  <c r="GN7" i="113" s="1"/>
  <c r="GO7" i="113" s="1"/>
  <c r="GP7" i="113" s="1"/>
  <c r="GQ7" i="113" s="1"/>
  <c r="GR7" i="113" s="1"/>
  <c r="GS7" i="113" s="1"/>
  <c r="GT7" i="113" s="1"/>
  <c r="GU7" i="113" s="1"/>
  <c r="GV7" i="113" s="1"/>
  <c r="GW7" i="113" s="1"/>
  <c r="GX7" i="113" s="1"/>
  <c r="GY7" i="113" s="1"/>
  <c r="GZ7" i="113" s="1"/>
  <c r="HA7" i="113" s="1"/>
  <c r="HB7" i="113" s="1"/>
  <c r="HC7" i="113" s="1"/>
  <c r="HD7" i="113" s="1"/>
  <c r="HE7" i="113" s="1"/>
  <c r="HF7" i="113" s="1"/>
  <c r="HG7" i="113" s="1"/>
  <c r="HH7" i="113" s="1"/>
  <c r="HI7" i="113" s="1"/>
  <c r="HJ7" i="113" s="1"/>
  <c r="B9" i="114"/>
  <c r="B6" i="113"/>
  <c r="E6" i="113" s="1"/>
  <c r="F6" i="113" s="1"/>
  <c r="G6" i="113" s="1"/>
  <c r="H6" i="113" s="1"/>
  <c r="I6" i="113" s="1"/>
  <c r="J6" i="113" s="1"/>
  <c r="K6" i="113" s="1"/>
  <c r="L6" i="113" s="1"/>
  <c r="M6" i="113" s="1"/>
  <c r="N6" i="113" s="1"/>
  <c r="O6" i="113" s="1"/>
  <c r="P6" i="113" s="1"/>
  <c r="Q6" i="113" s="1"/>
  <c r="R6" i="113" s="1"/>
  <c r="S6" i="113" s="1"/>
  <c r="T6" i="113" s="1"/>
  <c r="U6" i="113" s="1"/>
  <c r="V6" i="113" s="1"/>
  <c r="W6" i="113" s="1"/>
  <c r="X6" i="113" s="1"/>
  <c r="Y6" i="113" s="1"/>
  <c r="Z6" i="113" s="1"/>
  <c r="AA6" i="113" s="1"/>
  <c r="AB6" i="113" s="1"/>
  <c r="AC6" i="113" s="1"/>
  <c r="AD6" i="113" s="1"/>
  <c r="AE6" i="113" s="1"/>
  <c r="AF6" i="113" s="1"/>
  <c r="AG6" i="113" s="1"/>
  <c r="AH6" i="113" s="1"/>
  <c r="AI6" i="113" s="1"/>
  <c r="AJ6" i="113" s="1"/>
  <c r="AK6" i="113" s="1"/>
  <c r="AL6" i="113" s="1"/>
  <c r="AM6" i="113" s="1"/>
  <c r="AN6" i="113" s="1"/>
  <c r="AO6" i="113" s="1"/>
  <c r="AP6" i="113" s="1"/>
  <c r="AQ6" i="113" s="1"/>
  <c r="AR6" i="113" s="1"/>
  <c r="AS6" i="113" s="1"/>
  <c r="AT6" i="113" s="1"/>
  <c r="AU6" i="113" s="1"/>
  <c r="AV6" i="113" s="1"/>
  <c r="AW6" i="113" s="1"/>
  <c r="AX6" i="113" s="1"/>
  <c r="AY6" i="113" s="1"/>
  <c r="AZ6" i="113" s="1"/>
  <c r="BA6" i="113" s="1"/>
  <c r="BB6" i="113" s="1"/>
  <c r="BC6" i="113" s="1"/>
  <c r="BD6" i="113" s="1"/>
  <c r="BE6" i="113" s="1"/>
  <c r="BF6" i="113" s="1"/>
  <c r="BG6" i="113" s="1"/>
  <c r="BH6" i="113" s="1"/>
  <c r="BI6" i="113" s="1"/>
  <c r="BJ6" i="113" s="1"/>
  <c r="BK6" i="113" s="1"/>
  <c r="BL6" i="113" s="1"/>
  <c r="BM6" i="113" s="1"/>
  <c r="BN6" i="113" s="1"/>
  <c r="BO6" i="113" s="1"/>
  <c r="BP6" i="113" s="1"/>
  <c r="BQ6" i="113" s="1"/>
  <c r="BR6" i="113" s="1"/>
  <c r="BS6" i="113" s="1"/>
  <c r="BT6" i="113" s="1"/>
  <c r="BU6" i="113" s="1"/>
  <c r="BV6" i="113" s="1"/>
  <c r="BW6" i="113" s="1"/>
  <c r="BX6" i="113" s="1"/>
  <c r="BY6" i="113" s="1"/>
  <c r="BZ6" i="113" s="1"/>
  <c r="CA6" i="113" s="1"/>
  <c r="CB6" i="113" s="1"/>
  <c r="CC6" i="113" s="1"/>
  <c r="CD6" i="113" s="1"/>
  <c r="CE6" i="113" s="1"/>
  <c r="CF6" i="113" s="1"/>
  <c r="CG6" i="113" s="1"/>
  <c r="CH6" i="113" s="1"/>
  <c r="CI6" i="113" s="1"/>
  <c r="CJ6" i="113" s="1"/>
  <c r="CK6" i="113" s="1"/>
  <c r="CL6" i="113" s="1"/>
  <c r="CM6" i="113" s="1"/>
  <c r="CN6" i="113" s="1"/>
  <c r="CO6" i="113" s="1"/>
  <c r="CP6" i="113" s="1"/>
  <c r="CQ6" i="113" s="1"/>
  <c r="CR6" i="113" s="1"/>
  <c r="CS6" i="113" s="1"/>
  <c r="CT6" i="113" s="1"/>
  <c r="CU6" i="113" s="1"/>
  <c r="CV6" i="113" s="1"/>
  <c r="CW6" i="113" s="1"/>
  <c r="CX6" i="113" s="1"/>
  <c r="CY6" i="113" s="1"/>
  <c r="CZ6" i="113" s="1"/>
  <c r="DA6" i="113" s="1"/>
  <c r="DB6" i="113" s="1"/>
  <c r="DC6" i="113" s="1"/>
  <c r="DD6" i="113" s="1"/>
  <c r="DE6" i="113" s="1"/>
  <c r="DF6" i="113" s="1"/>
  <c r="DG6" i="113" s="1"/>
  <c r="DH6" i="113" s="1"/>
  <c r="DI6" i="113" s="1"/>
  <c r="DJ6" i="113" s="1"/>
  <c r="DK6" i="113" s="1"/>
  <c r="DL6" i="113" s="1"/>
  <c r="DM6" i="113" s="1"/>
  <c r="DN6" i="113" s="1"/>
  <c r="DO6" i="113" s="1"/>
  <c r="DP6" i="113" s="1"/>
  <c r="DQ6" i="113" s="1"/>
  <c r="DR6" i="113" s="1"/>
  <c r="DS6" i="113" s="1"/>
  <c r="DT6" i="113" s="1"/>
  <c r="DU6" i="113" s="1"/>
  <c r="DV6" i="113" s="1"/>
  <c r="DW6" i="113" s="1"/>
  <c r="DX6" i="113" s="1"/>
  <c r="DY6" i="113" s="1"/>
  <c r="DZ6" i="113" s="1"/>
  <c r="EA6" i="113" s="1"/>
  <c r="EB6" i="113" s="1"/>
  <c r="EC6" i="113" s="1"/>
  <c r="ED6" i="113" s="1"/>
  <c r="EE6" i="113" s="1"/>
  <c r="EF6" i="113" s="1"/>
  <c r="EG6" i="113" s="1"/>
  <c r="EH6" i="113" s="1"/>
  <c r="EI6" i="113" s="1"/>
  <c r="EJ6" i="113" s="1"/>
  <c r="EK6" i="113" s="1"/>
  <c r="EL6" i="113" s="1"/>
  <c r="EM6" i="113" s="1"/>
  <c r="EN6" i="113" s="1"/>
  <c r="EO6" i="113" s="1"/>
  <c r="EP6" i="113" s="1"/>
  <c r="EQ6" i="113" s="1"/>
  <c r="ER6" i="113" s="1"/>
  <c r="ES6" i="113" s="1"/>
  <c r="ET6" i="113" s="1"/>
  <c r="EU6" i="113" s="1"/>
  <c r="EV6" i="113" s="1"/>
  <c r="EW6" i="113" s="1"/>
  <c r="EX6" i="113" s="1"/>
  <c r="EY6" i="113" s="1"/>
  <c r="EZ6" i="113" s="1"/>
  <c r="FA6" i="113" s="1"/>
  <c r="FB6" i="113" s="1"/>
  <c r="FC6" i="113" s="1"/>
  <c r="FD6" i="113" s="1"/>
  <c r="FE6" i="113" s="1"/>
  <c r="FF6" i="113" s="1"/>
  <c r="FG6" i="113" s="1"/>
  <c r="FH6" i="113" s="1"/>
  <c r="FI6" i="113" s="1"/>
  <c r="FJ6" i="113" s="1"/>
  <c r="FK6" i="113" s="1"/>
  <c r="FL6" i="113" s="1"/>
  <c r="FM6" i="113" s="1"/>
  <c r="FN6" i="113" s="1"/>
  <c r="FO6" i="113" s="1"/>
  <c r="FP6" i="113" s="1"/>
  <c r="FQ6" i="113" s="1"/>
  <c r="FR6" i="113" s="1"/>
  <c r="FS6" i="113" s="1"/>
  <c r="FT6" i="113" s="1"/>
  <c r="FU6" i="113" s="1"/>
  <c r="FV6" i="113" s="1"/>
  <c r="FW6" i="113" s="1"/>
  <c r="FX6" i="113" s="1"/>
  <c r="FY6" i="113" s="1"/>
  <c r="FZ6" i="113" s="1"/>
  <c r="GA6" i="113" s="1"/>
  <c r="GB6" i="113" s="1"/>
  <c r="GC6" i="113" s="1"/>
  <c r="GD6" i="113" s="1"/>
  <c r="GE6" i="113" s="1"/>
  <c r="GF6" i="113" s="1"/>
  <c r="GG6" i="113" s="1"/>
  <c r="GH6" i="113" s="1"/>
  <c r="GI6" i="113" s="1"/>
  <c r="GJ6" i="113" s="1"/>
  <c r="GK6" i="113" s="1"/>
  <c r="GL6" i="113" s="1"/>
  <c r="GM6" i="113" s="1"/>
  <c r="GN6" i="113" s="1"/>
  <c r="GO6" i="113" s="1"/>
  <c r="GP6" i="113" s="1"/>
  <c r="GQ6" i="113" s="1"/>
  <c r="GR6" i="113" s="1"/>
  <c r="GS6" i="113" s="1"/>
  <c r="GT6" i="113" s="1"/>
  <c r="GU6" i="113" s="1"/>
  <c r="GV6" i="113" s="1"/>
  <c r="GW6" i="113" s="1"/>
  <c r="GX6" i="113" s="1"/>
  <c r="GY6" i="113" s="1"/>
  <c r="GZ6" i="113" s="1"/>
  <c r="HA6" i="113" s="1"/>
  <c r="HB6" i="113" s="1"/>
  <c r="HC6" i="113" s="1"/>
  <c r="HD6" i="113" s="1"/>
  <c r="HE6" i="113" s="1"/>
  <c r="HF6" i="113" s="1"/>
  <c r="HG6" i="113" s="1"/>
  <c r="HH6" i="113" s="1"/>
  <c r="HI6" i="113" s="1"/>
  <c r="HJ6" i="113" s="1"/>
  <c r="B8" i="114"/>
  <c r="B4" i="113"/>
  <c r="C4" i="113" s="1"/>
  <c r="B6" i="114"/>
  <c r="B8" i="113"/>
  <c r="G8" i="113" s="1"/>
  <c r="H8" i="113" s="1"/>
  <c r="I8" i="113" s="1"/>
  <c r="J8" i="113" s="1"/>
  <c r="K8" i="113" s="1"/>
  <c r="L8" i="113" s="1"/>
  <c r="M8" i="113" s="1"/>
  <c r="N8" i="113" s="1"/>
  <c r="O8" i="113" s="1"/>
  <c r="P8" i="113" s="1"/>
  <c r="Q8" i="113" s="1"/>
  <c r="R8" i="113" s="1"/>
  <c r="S8" i="113" s="1"/>
  <c r="T8" i="113" s="1"/>
  <c r="U8" i="113" s="1"/>
  <c r="V8" i="113" s="1"/>
  <c r="W8" i="113" s="1"/>
  <c r="X8" i="113" s="1"/>
  <c r="Y8" i="113" s="1"/>
  <c r="Z8" i="113" s="1"/>
  <c r="AA8" i="113" s="1"/>
  <c r="AB8" i="113" s="1"/>
  <c r="AC8" i="113" s="1"/>
  <c r="AD8" i="113" s="1"/>
  <c r="AE8" i="113" s="1"/>
  <c r="AF8" i="113" s="1"/>
  <c r="AG8" i="113" s="1"/>
  <c r="AH8" i="113" s="1"/>
  <c r="AI8" i="113" s="1"/>
  <c r="AJ8" i="113" s="1"/>
  <c r="AK8" i="113" s="1"/>
  <c r="AL8" i="113" s="1"/>
  <c r="AM8" i="113" s="1"/>
  <c r="AN8" i="113" s="1"/>
  <c r="AO8" i="113" s="1"/>
  <c r="AP8" i="113" s="1"/>
  <c r="AQ8" i="113" s="1"/>
  <c r="AR8" i="113" s="1"/>
  <c r="AS8" i="113" s="1"/>
  <c r="AT8" i="113" s="1"/>
  <c r="AU8" i="113" s="1"/>
  <c r="AV8" i="113" s="1"/>
  <c r="AW8" i="113" s="1"/>
  <c r="AX8" i="113" s="1"/>
  <c r="AY8" i="113" s="1"/>
  <c r="AZ8" i="113" s="1"/>
  <c r="BA8" i="113" s="1"/>
  <c r="BB8" i="113" s="1"/>
  <c r="BC8" i="113" s="1"/>
  <c r="BD8" i="113" s="1"/>
  <c r="BE8" i="113" s="1"/>
  <c r="BF8" i="113" s="1"/>
  <c r="BG8" i="113" s="1"/>
  <c r="BH8" i="113" s="1"/>
  <c r="BI8" i="113" s="1"/>
  <c r="BJ8" i="113" s="1"/>
  <c r="BK8" i="113" s="1"/>
  <c r="BL8" i="113" s="1"/>
  <c r="BM8" i="113" s="1"/>
  <c r="BN8" i="113" s="1"/>
  <c r="BO8" i="113" s="1"/>
  <c r="BP8" i="113" s="1"/>
  <c r="BQ8" i="113" s="1"/>
  <c r="BR8" i="113" s="1"/>
  <c r="BS8" i="113" s="1"/>
  <c r="BT8" i="113" s="1"/>
  <c r="BU8" i="113" s="1"/>
  <c r="BV8" i="113" s="1"/>
  <c r="BW8" i="113" s="1"/>
  <c r="BX8" i="113" s="1"/>
  <c r="BY8" i="113" s="1"/>
  <c r="BZ8" i="113" s="1"/>
  <c r="CA8" i="113" s="1"/>
  <c r="CB8" i="113" s="1"/>
  <c r="CC8" i="113" s="1"/>
  <c r="CD8" i="113" s="1"/>
  <c r="CE8" i="113" s="1"/>
  <c r="CF8" i="113" s="1"/>
  <c r="CG8" i="113" s="1"/>
  <c r="CH8" i="113" s="1"/>
  <c r="CI8" i="113" s="1"/>
  <c r="CJ8" i="113" s="1"/>
  <c r="CK8" i="113" s="1"/>
  <c r="CL8" i="113" s="1"/>
  <c r="CM8" i="113" s="1"/>
  <c r="CN8" i="113" s="1"/>
  <c r="CO8" i="113" s="1"/>
  <c r="CP8" i="113" s="1"/>
  <c r="CQ8" i="113" s="1"/>
  <c r="CR8" i="113" s="1"/>
  <c r="CS8" i="113" s="1"/>
  <c r="CT8" i="113" s="1"/>
  <c r="CU8" i="113" s="1"/>
  <c r="CV8" i="113" s="1"/>
  <c r="CW8" i="113" s="1"/>
  <c r="CX8" i="113" s="1"/>
  <c r="CY8" i="113" s="1"/>
  <c r="CZ8" i="113" s="1"/>
  <c r="DA8" i="113" s="1"/>
  <c r="DB8" i="113" s="1"/>
  <c r="DC8" i="113" s="1"/>
  <c r="DD8" i="113" s="1"/>
  <c r="DE8" i="113" s="1"/>
  <c r="DF8" i="113" s="1"/>
  <c r="DG8" i="113" s="1"/>
  <c r="DH8" i="113" s="1"/>
  <c r="DI8" i="113" s="1"/>
  <c r="DJ8" i="113" s="1"/>
  <c r="DK8" i="113" s="1"/>
  <c r="DL8" i="113" s="1"/>
  <c r="DM8" i="113" s="1"/>
  <c r="DN8" i="113" s="1"/>
  <c r="DO8" i="113" s="1"/>
  <c r="DP8" i="113" s="1"/>
  <c r="DQ8" i="113" s="1"/>
  <c r="DR8" i="113" s="1"/>
  <c r="DS8" i="113" s="1"/>
  <c r="DT8" i="113" s="1"/>
  <c r="DU8" i="113" s="1"/>
  <c r="DV8" i="113" s="1"/>
  <c r="DW8" i="113" s="1"/>
  <c r="DX8" i="113" s="1"/>
  <c r="DY8" i="113" s="1"/>
  <c r="DZ8" i="113" s="1"/>
  <c r="EA8" i="113" s="1"/>
  <c r="EB8" i="113" s="1"/>
  <c r="EC8" i="113" s="1"/>
  <c r="ED8" i="113" s="1"/>
  <c r="EE8" i="113" s="1"/>
  <c r="EF8" i="113" s="1"/>
  <c r="EG8" i="113" s="1"/>
  <c r="EH8" i="113" s="1"/>
  <c r="EI8" i="113" s="1"/>
  <c r="EJ8" i="113" s="1"/>
  <c r="EK8" i="113" s="1"/>
  <c r="EL8" i="113" s="1"/>
  <c r="EM8" i="113" s="1"/>
  <c r="EN8" i="113" s="1"/>
  <c r="EO8" i="113" s="1"/>
  <c r="EP8" i="113" s="1"/>
  <c r="EQ8" i="113" s="1"/>
  <c r="ER8" i="113" s="1"/>
  <c r="ES8" i="113" s="1"/>
  <c r="ET8" i="113" s="1"/>
  <c r="EU8" i="113" s="1"/>
  <c r="EV8" i="113" s="1"/>
  <c r="EW8" i="113" s="1"/>
  <c r="EX8" i="113" s="1"/>
  <c r="EY8" i="113" s="1"/>
  <c r="EZ8" i="113" s="1"/>
  <c r="FA8" i="113" s="1"/>
  <c r="FB8" i="113" s="1"/>
  <c r="FC8" i="113" s="1"/>
  <c r="FD8" i="113" s="1"/>
  <c r="FE8" i="113" s="1"/>
  <c r="FF8" i="113" s="1"/>
  <c r="FG8" i="113" s="1"/>
  <c r="FH8" i="113" s="1"/>
  <c r="FI8" i="113" s="1"/>
  <c r="FJ8" i="113" s="1"/>
  <c r="FK8" i="113" s="1"/>
  <c r="FL8" i="113" s="1"/>
  <c r="FM8" i="113" s="1"/>
  <c r="FN8" i="113" s="1"/>
  <c r="FO8" i="113" s="1"/>
  <c r="FP8" i="113" s="1"/>
  <c r="FQ8" i="113" s="1"/>
  <c r="FR8" i="113" s="1"/>
  <c r="FS8" i="113" s="1"/>
  <c r="FT8" i="113" s="1"/>
  <c r="FU8" i="113" s="1"/>
  <c r="FV8" i="113" s="1"/>
  <c r="FW8" i="113" s="1"/>
  <c r="FX8" i="113" s="1"/>
  <c r="FY8" i="113" s="1"/>
  <c r="FZ8" i="113" s="1"/>
  <c r="GA8" i="113" s="1"/>
  <c r="GB8" i="113" s="1"/>
  <c r="GC8" i="113" s="1"/>
  <c r="GD8" i="113" s="1"/>
  <c r="GE8" i="113" s="1"/>
  <c r="GF8" i="113" s="1"/>
  <c r="GG8" i="113" s="1"/>
  <c r="GH8" i="113" s="1"/>
  <c r="GI8" i="113" s="1"/>
  <c r="GJ8" i="113" s="1"/>
  <c r="GK8" i="113" s="1"/>
  <c r="GL8" i="113" s="1"/>
  <c r="GM8" i="113" s="1"/>
  <c r="GN8" i="113" s="1"/>
  <c r="GO8" i="113" s="1"/>
  <c r="GP8" i="113" s="1"/>
  <c r="GQ8" i="113" s="1"/>
  <c r="GR8" i="113" s="1"/>
  <c r="GS8" i="113" s="1"/>
  <c r="GT8" i="113" s="1"/>
  <c r="GU8" i="113" s="1"/>
  <c r="GV8" i="113" s="1"/>
  <c r="GW8" i="113" s="1"/>
  <c r="GX8" i="113" s="1"/>
  <c r="GY8" i="113" s="1"/>
  <c r="GZ8" i="113" s="1"/>
  <c r="HA8" i="113" s="1"/>
  <c r="HB8" i="113" s="1"/>
  <c r="HC8" i="113" s="1"/>
  <c r="HD8" i="113" s="1"/>
  <c r="HE8" i="113" s="1"/>
  <c r="HF8" i="113" s="1"/>
  <c r="HG8" i="113" s="1"/>
  <c r="HH8" i="113" s="1"/>
  <c r="HI8" i="113" s="1"/>
  <c r="HJ8" i="113" s="1"/>
  <c r="B10" i="114"/>
  <c r="B5" i="113"/>
  <c r="D5" i="113" s="1"/>
  <c r="E5" i="113" s="1"/>
  <c r="F5" i="113" s="1"/>
  <c r="G5" i="113" s="1"/>
  <c r="H5" i="113" s="1"/>
  <c r="I5" i="113" s="1"/>
  <c r="J5" i="113" s="1"/>
  <c r="K5" i="113" s="1"/>
  <c r="L5" i="113" s="1"/>
  <c r="M5" i="113" s="1"/>
  <c r="N5" i="113" s="1"/>
  <c r="O5" i="113" s="1"/>
  <c r="P5" i="113" s="1"/>
  <c r="Q5" i="113" s="1"/>
  <c r="R5" i="113" s="1"/>
  <c r="S5" i="113" s="1"/>
  <c r="T5" i="113" s="1"/>
  <c r="U5" i="113" s="1"/>
  <c r="V5" i="113" s="1"/>
  <c r="W5" i="113" s="1"/>
  <c r="X5" i="113" s="1"/>
  <c r="Y5" i="113" s="1"/>
  <c r="Z5" i="113" s="1"/>
  <c r="AA5" i="113" s="1"/>
  <c r="AB5" i="113" s="1"/>
  <c r="AC5" i="113" s="1"/>
  <c r="AD5" i="113" s="1"/>
  <c r="AE5" i="113" s="1"/>
  <c r="AF5" i="113" s="1"/>
  <c r="AG5" i="113" s="1"/>
  <c r="AH5" i="113" s="1"/>
  <c r="AI5" i="113" s="1"/>
  <c r="AJ5" i="113" s="1"/>
  <c r="AK5" i="113" s="1"/>
  <c r="AL5" i="113" s="1"/>
  <c r="AM5" i="113" s="1"/>
  <c r="AN5" i="113" s="1"/>
  <c r="AO5" i="113" s="1"/>
  <c r="AP5" i="113" s="1"/>
  <c r="AQ5" i="113" s="1"/>
  <c r="AR5" i="113" s="1"/>
  <c r="AS5" i="113" s="1"/>
  <c r="AT5" i="113" s="1"/>
  <c r="AU5" i="113" s="1"/>
  <c r="AV5" i="113" s="1"/>
  <c r="AW5" i="113" s="1"/>
  <c r="AX5" i="113" s="1"/>
  <c r="AY5" i="113" s="1"/>
  <c r="AZ5" i="113" s="1"/>
  <c r="BA5" i="113" s="1"/>
  <c r="BB5" i="113" s="1"/>
  <c r="BC5" i="113" s="1"/>
  <c r="BD5" i="113" s="1"/>
  <c r="BE5" i="113" s="1"/>
  <c r="BF5" i="113" s="1"/>
  <c r="BG5" i="113" s="1"/>
  <c r="BH5" i="113" s="1"/>
  <c r="BI5" i="113" s="1"/>
  <c r="BJ5" i="113" s="1"/>
  <c r="BK5" i="113" s="1"/>
  <c r="BL5" i="113" s="1"/>
  <c r="BM5" i="113" s="1"/>
  <c r="BN5" i="113" s="1"/>
  <c r="BO5" i="113" s="1"/>
  <c r="BP5" i="113" s="1"/>
  <c r="BQ5" i="113" s="1"/>
  <c r="BR5" i="113" s="1"/>
  <c r="BS5" i="113" s="1"/>
  <c r="BT5" i="113" s="1"/>
  <c r="BU5" i="113" s="1"/>
  <c r="BV5" i="113" s="1"/>
  <c r="BW5" i="113" s="1"/>
  <c r="BX5" i="113" s="1"/>
  <c r="BY5" i="113" s="1"/>
  <c r="BZ5" i="113" s="1"/>
  <c r="CA5" i="113" s="1"/>
  <c r="CB5" i="113" s="1"/>
  <c r="CC5" i="113" s="1"/>
  <c r="CD5" i="113" s="1"/>
  <c r="CE5" i="113" s="1"/>
  <c r="CF5" i="113" s="1"/>
  <c r="CG5" i="113" s="1"/>
  <c r="CH5" i="113" s="1"/>
  <c r="CI5" i="113" s="1"/>
  <c r="CJ5" i="113" s="1"/>
  <c r="CK5" i="113" s="1"/>
  <c r="CL5" i="113" s="1"/>
  <c r="CM5" i="113" s="1"/>
  <c r="CN5" i="113" s="1"/>
  <c r="CO5" i="113" s="1"/>
  <c r="CP5" i="113" s="1"/>
  <c r="CQ5" i="113" s="1"/>
  <c r="CR5" i="113" s="1"/>
  <c r="CS5" i="113" s="1"/>
  <c r="CT5" i="113" s="1"/>
  <c r="CU5" i="113" s="1"/>
  <c r="CV5" i="113" s="1"/>
  <c r="CW5" i="113" s="1"/>
  <c r="CX5" i="113" s="1"/>
  <c r="CY5" i="113" s="1"/>
  <c r="CZ5" i="113" s="1"/>
  <c r="DA5" i="113" s="1"/>
  <c r="DB5" i="113" s="1"/>
  <c r="DC5" i="113" s="1"/>
  <c r="DD5" i="113" s="1"/>
  <c r="DE5" i="113" s="1"/>
  <c r="DF5" i="113" s="1"/>
  <c r="DG5" i="113" s="1"/>
  <c r="DH5" i="113" s="1"/>
  <c r="DI5" i="113" s="1"/>
  <c r="DJ5" i="113" s="1"/>
  <c r="DK5" i="113" s="1"/>
  <c r="DL5" i="113" s="1"/>
  <c r="DM5" i="113" s="1"/>
  <c r="DN5" i="113" s="1"/>
  <c r="DO5" i="113" s="1"/>
  <c r="DP5" i="113" s="1"/>
  <c r="DQ5" i="113" s="1"/>
  <c r="DR5" i="113" s="1"/>
  <c r="DS5" i="113" s="1"/>
  <c r="DT5" i="113" s="1"/>
  <c r="DU5" i="113" s="1"/>
  <c r="DV5" i="113" s="1"/>
  <c r="DW5" i="113" s="1"/>
  <c r="DX5" i="113" s="1"/>
  <c r="DY5" i="113" s="1"/>
  <c r="DZ5" i="113" s="1"/>
  <c r="EA5" i="113" s="1"/>
  <c r="EB5" i="113" s="1"/>
  <c r="EC5" i="113" s="1"/>
  <c r="ED5" i="113" s="1"/>
  <c r="EE5" i="113" s="1"/>
  <c r="EF5" i="113" s="1"/>
  <c r="EG5" i="113" s="1"/>
  <c r="EH5" i="113" s="1"/>
  <c r="EI5" i="113" s="1"/>
  <c r="EJ5" i="113" s="1"/>
  <c r="EK5" i="113" s="1"/>
  <c r="EL5" i="113" s="1"/>
  <c r="EM5" i="113" s="1"/>
  <c r="EN5" i="113" s="1"/>
  <c r="EO5" i="113" s="1"/>
  <c r="EP5" i="113" s="1"/>
  <c r="EQ5" i="113" s="1"/>
  <c r="ER5" i="113" s="1"/>
  <c r="ES5" i="113" s="1"/>
  <c r="ET5" i="113" s="1"/>
  <c r="EU5" i="113" s="1"/>
  <c r="EV5" i="113" s="1"/>
  <c r="EW5" i="113" s="1"/>
  <c r="EX5" i="113" s="1"/>
  <c r="EY5" i="113" s="1"/>
  <c r="EZ5" i="113" s="1"/>
  <c r="FA5" i="113" s="1"/>
  <c r="FB5" i="113" s="1"/>
  <c r="FC5" i="113" s="1"/>
  <c r="FD5" i="113" s="1"/>
  <c r="FE5" i="113" s="1"/>
  <c r="FF5" i="113" s="1"/>
  <c r="FG5" i="113" s="1"/>
  <c r="FH5" i="113" s="1"/>
  <c r="FI5" i="113" s="1"/>
  <c r="FJ5" i="113" s="1"/>
  <c r="FK5" i="113" s="1"/>
  <c r="FL5" i="113" s="1"/>
  <c r="FM5" i="113" s="1"/>
  <c r="FN5" i="113" s="1"/>
  <c r="FO5" i="113" s="1"/>
  <c r="FP5" i="113" s="1"/>
  <c r="FQ5" i="113" s="1"/>
  <c r="FR5" i="113" s="1"/>
  <c r="FS5" i="113" s="1"/>
  <c r="FT5" i="113" s="1"/>
  <c r="FU5" i="113" s="1"/>
  <c r="FV5" i="113" s="1"/>
  <c r="FW5" i="113" s="1"/>
  <c r="FX5" i="113" s="1"/>
  <c r="FY5" i="113" s="1"/>
  <c r="FZ5" i="113" s="1"/>
  <c r="GA5" i="113" s="1"/>
  <c r="GB5" i="113" s="1"/>
  <c r="GC5" i="113" s="1"/>
  <c r="GD5" i="113" s="1"/>
  <c r="GE5" i="113" s="1"/>
  <c r="GF5" i="113" s="1"/>
  <c r="GG5" i="113" s="1"/>
  <c r="GH5" i="113" s="1"/>
  <c r="GI5" i="113" s="1"/>
  <c r="GJ5" i="113" s="1"/>
  <c r="GK5" i="113" s="1"/>
  <c r="GL5" i="113" s="1"/>
  <c r="GM5" i="113" s="1"/>
  <c r="GN5" i="113" s="1"/>
  <c r="GO5" i="113" s="1"/>
  <c r="GP5" i="113" s="1"/>
  <c r="GQ5" i="113" s="1"/>
  <c r="GR5" i="113" s="1"/>
  <c r="GS5" i="113" s="1"/>
  <c r="GT5" i="113" s="1"/>
  <c r="GU5" i="113" s="1"/>
  <c r="GV5" i="113" s="1"/>
  <c r="GW5" i="113" s="1"/>
  <c r="GX5" i="113" s="1"/>
  <c r="GY5" i="113" s="1"/>
  <c r="GZ5" i="113" s="1"/>
  <c r="HA5" i="113" s="1"/>
  <c r="HB5" i="113" s="1"/>
  <c r="HC5" i="113" s="1"/>
  <c r="HD5" i="113" s="1"/>
  <c r="HE5" i="113" s="1"/>
  <c r="HF5" i="113" s="1"/>
  <c r="HG5" i="113" s="1"/>
  <c r="HH5" i="113" s="1"/>
  <c r="HI5" i="113" s="1"/>
  <c r="HJ5" i="113" s="1"/>
  <c r="B7" i="114"/>
  <c r="D35" i="114"/>
  <c r="F7" i="112"/>
  <c r="B6" i="110"/>
  <c r="E6" i="110" s="1"/>
  <c r="F6" i="110" s="1"/>
  <c r="G6" i="110" s="1"/>
  <c r="H6" i="110" s="1"/>
  <c r="I6" i="110" s="1"/>
  <c r="J6" i="110" s="1"/>
  <c r="K6" i="110" s="1"/>
  <c r="L6" i="110" s="1"/>
  <c r="M6" i="110" s="1"/>
  <c r="N6" i="110" s="1"/>
  <c r="O6" i="110" s="1"/>
  <c r="P6" i="110" s="1"/>
  <c r="Q6" i="110" s="1"/>
  <c r="R6" i="110" s="1"/>
  <c r="S6" i="110" s="1"/>
  <c r="T6" i="110" s="1"/>
  <c r="U6" i="110" s="1"/>
  <c r="V6" i="110" s="1"/>
  <c r="W6" i="110" s="1"/>
  <c r="X6" i="110" s="1"/>
  <c r="Y6" i="110" s="1"/>
  <c r="Z6" i="110" s="1"/>
  <c r="AA6" i="110" s="1"/>
  <c r="AB6" i="110" s="1"/>
  <c r="AC6" i="110" s="1"/>
  <c r="AD6" i="110" s="1"/>
  <c r="AE6" i="110" s="1"/>
  <c r="AF6" i="110" s="1"/>
  <c r="AG6" i="110" s="1"/>
  <c r="AH6" i="110" s="1"/>
  <c r="AI6" i="110" s="1"/>
  <c r="AJ6" i="110" s="1"/>
  <c r="AK6" i="110" s="1"/>
  <c r="AL6" i="110" s="1"/>
  <c r="AM6" i="110" s="1"/>
  <c r="AN6" i="110" s="1"/>
  <c r="AO6" i="110" s="1"/>
  <c r="AP6" i="110" s="1"/>
  <c r="AQ6" i="110" s="1"/>
  <c r="AR6" i="110" s="1"/>
  <c r="AS6" i="110" s="1"/>
  <c r="AT6" i="110" s="1"/>
  <c r="AU6" i="110" s="1"/>
  <c r="AV6" i="110" s="1"/>
  <c r="AW6" i="110" s="1"/>
  <c r="AX6" i="110" s="1"/>
  <c r="AY6" i="110" s="1"/>
  <c r="AZ6" i="110" s="1"/>
  <c r="BA6" i="110" s="1"/>
  <c r="BB6" i="110" s="1"/>
  <c r="BC6" i="110" s="1"/>
  <c r="BD6" i="110" s="1"/>
  <c r="BE6" i="110" s="1"/>
  <c r="BF6" i="110" s="1"/>
  <c r="BG6" i="110" s="1"/>
  <c r="BH6" i="110" s="1"/>
  <c r="BI6" i="110" s="1"/>
  <c r="BJ6" i="110" s="1"/>
  <c r="BK6" i="110" s="1"/>
  <c r="BL6" i="110" s="1"/>
  <c r="BM6" i="110" s="1"/>
  <c r="BN6" i="110" s="1"/>
  <c r="BO6" i="110" s="1"/>
  <c r="BP6" i="110" s="1"/>
  <c r="BQ6" i="110" s="1"/>
  <c r="BR6" i="110" s="1"/>
  <c r="BS6" i="110" s="1"/>
  <c r="BT6" i="110" s="1"/>
  <c r="BU6" i="110" s="1"/>
  <c r="BV6" i="110" s="1"/>
  <c r="BW6" i="110" s="1"/>
  <c r="BX6" i="110" s="1"/>
  <c r="BY6" i="110" s="1"/>
  <c r="BZ6" i="110" s="1"/>
  <c r="CA6" i="110" s="1"/>
  <c r="CB6" i="110" s="1"/>
  <c r="CC6" i="110" s="1"/>
  <c r="CD6" i="110" s="1"/>
  <c r="CE6" i="110" s="1"/>
  <c r="CF6" i="110" s="1"/>
  <c r="CG6" i="110" s="1"/>
  <c r="CH6" i="110" s="1"/>
  <c r="CI6" i="110" s="1"/>
  <c r="CJ6" i="110" s="1"/>
  <c r="CK6" i="110" s="1"/>
  <c r="CL6" i="110" s="1"/>
  <c r="CM6" i="110" s="1"/>
  <c r="CN6" i="110" s="1"/>
  <c r="CO6" i="110" s="1"/>
  <c r="CP6" i="110" s="1"/>
  <c r="CQ6" i="110" s="1"/>
  <c r="CR6" i="110" s="1"/>
  <c r="CS6" i="110" s="1"/>
  <c r="CT6" i="110" s="1"/>
  <c r="CU6" i="110" s="1"/>
  <c r="CV6" i="110" s="1"/>
  <c r="CW6" i="110" s="1"/>
  <c r="CX6" i="110" s="1"/>
  <c r="CY6" i="110" s="1"/>
  <c r="CZ6" i="110" s="1"/>
  <c r="DA6" i="110" s="1"/>
  <c r="DB6" i="110" s="1"/>
  <c r="DC6" i="110" s="1"/>
  <c r="DD6" i="110" s="1"/>
  <c r="DE6" i="110" s="1"/>
  <c r="DF6" i="110" s="1"/>
  <c r="DG6" i="110" s="1"/>
  <c r="DH6" i="110" s="1"/>
  <c r="DI6" i="110" s="1"/>
  <c r="DJ6" i="110" s="1"/>
  <c r="DK6" i="110" s="1"/>
  <c r="DL6" i="110" s="1"/>
  <c r="DM6" i="110" s="1"/>
  <c r="DN6" i="110" s="1"/>
  <c r="DO6" i="110" s="1"/>
  <c r="DP6" i="110" s="1"/>
  <c r="DQ6" i="110" s="1"/>
  <c r="DR6" i="110" s="1"/>
  <c r="DS6" i="110" s="1"/>
  <c r="DT6" i="110" s="1"/>
  <c r="DU6" i="110" s="1"/>
  <c r="DV6" i="110" s="1"/>
  <c r="DW6" i="110" s="1"/>
  <c r="DX6" i="110" s="1"/>
  <c r="DY6" i="110" s="1"/>
  <c r="DZ6" i="110" s="1"/>
  <c r="EA6" i="110" s="1"/>
  <c r="EB6" i="110" s="1"/>
  <c r="EC6" i="110" s="1"/>
  <c r="ED6" i="110" s="1"/>
  <c r="EE6" i="110" s="1"/>
  <c r="EF6" i="110" s="1"/>
  <c r="EG6" i="110" s="1"/>
  <c r="EH6" i="110" s="1"/>
  <c r="EI6" i="110" s="1"/>
  <c r="EJ6" i="110" s="1"/>
  <c r="EK6" i="110" s="1"/>
  <c r="EL6" i="110" s="1"/>
  <c r="EM6" i="110" s="1"/>
  <c r="EN6" i="110" s="1"/>
  <c r="EO6" i="110" s="1"/>
  <c r="EP6" i="110" s="1"/>
  <c r="EQ6" i="110" s="1"/>
  <c r="ER6" i="110" s="1"/>
  <c r="ES6" i="110" s="1"/>
  <c r="ET6" i="110" s="1"/>
  <c r="EU6" i="110" s="1"/>
  <c r="EV6" i="110" s="1"/>
  <c r="EW6" i="110" s="1"/>
  <c r="EX6" i="110" s="1"/>
  <c r="EY6" i="110" s="1"/>
  <c r="EZ6" i="110" s="1"/>
  <c r="FA6" i="110" s="1"/>
  <c r="FB6" i="110" s="1"/>
  <c r="FC6" i="110" s="1"/>
  <c r="FD6" i="110" s="1"/>
  <c r="FE6" i="110" s="1"/>
  <c r="FF6" i="110" s="1"/>
  <c r="FG6" i="110" s="1"/>
  <c r="FH6" i="110" s="1"/>
  <c r="FI6" i="110" s="1"/>
  <c r="FJ6" i="110" s="1"/>
  <c r="FK6" i="110" s="1"/>
  <c r="FL6" i="110" s="1"/>
  <c r="FM6" i="110" s="1"/>
  <c r="FN6" i="110" s="1"/>
  <c r="FO6" i="110" s="1"/>
  <c r="FP6" i="110" s="1"/>
  <c r="FQ6" i="110" s="1"/>
  <c r="FR6" i="110" s="1"/>
  <c r="FS6" i="110" s="1"/>
  <c r="FT6" i="110" s="1"/>
  <c r="FU6" i="110" s="1"/>
  <c r="FV6" i="110" s="1"/>
  <c r="FW6" i="110" s="1"/>
  <c r="FX6" i="110" s="1"/>
  <c r="FY6" i="110" s="1"/>
  <c r="FZ6" i="110" s="1"/>
  <c r="GA6" i="110" s="1"/>
  <c r="GB6" i="110" s="1"/>
  <c r="GC6" i="110" s="1"/>
  <c r="GD6" i="110" s="1"/>
  <c r="GE6" i="110" s="1"/>
  <c r="GF6" i="110" s="1"/>
  <c r="GG6" i="110" s="1"/>
  <c r="GH6" i="110" s="1"/>
  <c r="GI6" i="110" s="1"/>
  <c r="GJ6" i="110" s="1"/>
  <c r="GK6" i="110" s="1"/>
  <c r="GL6" i="110" s="1"/>
  <c r="GM6" i="110" s="1"/>
  <c r="GN6" i="110" s="1"/>
  <c r="GO6" i="110" s="1"/>
  <c r="GP6" i="110" s="1"/>
  <c r="GQ6" i="110" s="1"/>
  <c r="GR6" i="110" s="1"/>
  <c r="GS6" i="110" s="1"/>
  <c r="GT6" i="110" s="1"/>
  <c r="GU6" i="110" s="1"/>
  <c r="GV6" i="110" s="1"/>
  <c r="GW6" i="110" s="1"/>
  <c r="GX6" i="110" s="1"/>
  <c r="GY6" i="110" s="1"/>
  <c r="GZ6" i="110" s="1"/>
  <c r="HA6" i="110" s="1"/>
  <c r="HB6" i="110" s="1"/>
  <c r="HC6" i="110" s="1"/>
  <c r="HD6" i="110" s="1"/>
  <c r="HE6" i="110" s="1"/>
  <c r="HF6" i="110" s="1"/>
  <c r="HG6" i="110" s="1"/>
  <c r="HH6" i="110" s="1"/>
  <c r="HI6" i="110" s="1"/>
  <c r="HJ6" i="110" s="1"/>
  <c r="B8" i="111"/>
  <c r="B4" i="110"/>
  <c r="C4" i="110" s="1"/>
  <c r="B6" i="111"/>
  <c r="B5" i="110"/>
  <c r="D5" i="110" s="1"/>
  <c r="E5" i="110" s="1"/>
  <c r="F5" i="110" s="1"/>
  <c r="G5" i="110" s="1"/>
  <c r="H5" i="110" s="1"/>
  <c r="I5" i="110" s="1"/>
  <c r="J5" i="110" s="1"/>
  <c r="K5" i="110" s="1"/>
  <c r="L5" i="110" s="1"/>
  <c r="M5" i="110" s="1"/>
  <c r="N5" i="110" s="1"/>
  <c r="O5" i="110" s="1"/>
  <c r="P5" i="110" s="1"/>
  <c r="Q5" i="110" s="1"/>
  <c r="R5" i="110" s="1"/>
  <c r="S5" i="110" s="1"/>
  <c r="T5" i="110" s="1"/>
  <c r="U5" i="110" s="1"/>
  <c r="V5" i="110" s="1"/>
  <c r="W5" i="110" s="1"/>
  <c r="X5" i="110" s="1"/>
  <c r="Y5" i="110" s="1"/>
  <c r="Z5" i="110" s="1"/>
  <c r="AA5" i="110" s="1"/>
  <c r="AB5" i="110" s="1"/>
  <c r="AC5" i="110" s="1"/>
  <c r="AD5" i="110" s="1"/>
  <c r="AE5" i="110" s="1"/>
  <c r="AF5" i="110" s="1"/>
  <c r="AG5" i="110" s="1"/>
  <c r="AH5" i="110" s="1"/>
  <c r="AI5" i="110" s="1"/>
  <c r="AJ5" i="110" s="1"/>
  <c r="AK5" i="110" s="1"/>
  <c r="AL5" i="110" s="1"/>
  <c r="AM5" i="110" s="1"/>
  <c r="AN5" i="110" s="1"/>
  <c r="AO5" i="110" s="1"/>
  <c r="AP5" i="110" s="1"/>
  <c r="AQ5" i="110" s="1"/>
  <c r="AR5" i="110" s="1"/>
  <c r="AS5" i="110" s="1"/>
  <c r="AT5" i="110" s="1"/>
  <c r="AU5" i="110" s="1"/>
  <c r="AV5" i="110" s="1"/>
  <c r="AW5" i="110" s="1"/>
  <c r="AX5" i="110" s="1"/>
  <c r="AY5" i="110" s="1"/>
  <c r="AZ5" i="110" s="1"/>
  <c r="BA5" i="110" s="1"/>
  <c r="BB5" i="110" s="1"/>
  <c r="BC5" i="110" s="1"/>
  <c r="BD5" i="110" s="1"/>
  <c r="BE5" i="110" s="1"/>
  <c r="BF5" i="110" s="1"/>
  <c r="BG5" i="110" s="1"/>
  <c r="BH5" i="110" s="1"/>
  <c r="BI5" i="110" s="1"/>
  <c r="BJ5" i="110" s="1"/>
  <c r="BK5" i="110" s="1"/>
  <c r="BL5" i="110" s="1"/>
  <c r="BM5" i="110" s="1"/>
  <c r="BN5" i="110" s="1"/>
  <c r="BO5" i="110" s="1"/>
  <c r="BP5" i="110" s="1"/>
  <c r="BQ5" i="110" s="1"/>
  <c r="BR5" i="110" s="1"/>
  <c r="BS5" i="110" s="1"/>
  <c r="BT5" i="110" s="1"/>
  <c r="BU5" i="110" s="1"/>
  <c r="BV5" i="110" s="1"/>
  <c r="BW5" i="110" s="1"/>
  <c r="BX5" i="110" s="1"/>
  <c r="BY5" i="110" s="1"/>
  <c r="BZ5" i="110" s="1"/>
  <c r="CA5" i="110" s="1"/>
  <c r="CB5" i="110" s="1"/>
  <c r="CC5" i="110" s="1"/>
  <c r="CD5" i="110" s="1"/>
  <c r="CE5" i="110" s="1"/>
  <c r="CF5" i="110" s="1"/>
  <c r="CG5" i="110" s="1"/>
  <c r="CH5" i="110" s="1"/>
  <c r="CI5" i="110" s="1"/>
  <c r="CJ5" i="110" s="1"/>
  <c r="CK5" i="110" s="1"/>
  <c r="CL5" i="110" s="1"/>
  <c r="CM5" i="110" s="1"/>
  <c r="CN5" i="110" s="1"/>
  <c r="CO5" i="110" s="1"/>
  <c r="CP5" i="110" s="1"/>
  <c r="CQ5" i="110" s="1"/>
  <c r="CR5" i="110" s="1"/>
  <c r="CS5" i="110" s="1"/>
  <c r="CT5" i="110" s="1"/>
  <c r="CU5" i="110" s="1"/>
  <c r="CV5" i="110" s="1"/>
  <c r="CW5" i="110" s="1"/>
  <c r="CX5" i="110" s="1"/>
  <c r="CY5" i="110" s="1"/>
  <c r="CZ5" i="110" s="1"/>
  <c r="DA5" i="110" s="1"/>
  <c r="DB5" i="110" s="1"/>
  <c r="DC5" i="110" s="1"/>
  <c r="DD5" i="110" s="1"/>
  <c r="DE5" i="110" s="1"/>
  <c r="DF5" i="110" s="1"/>
  <c r="DG5" i="110" s="1"/>
  <c r="DH5" i="110" s="1"/>
  <c r="DI5" i="110" s="1"/>
  <c r="DJ5" i="110" s="1"/>
  <c r="DK5" i="110" s="1"/>
  <c r="DL5" i="110" s="1"/>
  <c r="DM5" i="110" s="1"/>
  <c r="DN5" i="110" s="1"/>
  <c r="DO5" i="110" s="1"/>
  <c r="DP5" i="110" s="1"/>
  <c r="DQ5" i="110" s="1"/>
  <c r="DR5" i="110" s="1"/>
  <c r="DS5" i="110" s="1"/>
  <c r="DT5" i="110" s="1"/>
  <c r="DU5" i="110" s="1"/>
  <c r="DV5" i="110" s="1"/>
  <c r="DW5" i="110" s="1"/>
  <c r="DX5" i="110" s="1"/>
  <c r="DY5" i="110" s="1"/>
  <c r="DZ5" i="110" s="1"/>
  <c r="EA5" i="110" s="1"/>
  <c r="EB5" i="110" s="1"/>
  <c r="EC5" i="110" s="1"/>
  <c r="ED5" i="110" s="1"/>
  <c r="EE5" i="110" s="1"/>
  <c r="EF5" i="110" s="1"/>
  <c r="EG5" i="110" s="1"/>
  <c r="EH5" i="110" s="1"/>
  <c r="EI5" i="110" s="1"/>
  <c r="EJ5" i="110" s="1"/>
  <c r="EK5" i="110" s="1"/>
  <c r="EL5" i="110" s="1"/>
  <c r="EM5" i="110" s="1"/>
  <c r="EN5" i="110" s="1"/>
  <c r="EO5" i="110" s="1"/>
  <c r="EP5" i="110" s="1"/>
  <c r="EQ5" i="110" s="1"/>
  <c r="ER5" i="110" s="1"/>
  <c r="ES5" i="110" s="1"/>
  <c r="ET5" i="110" s="1"/>
  <c r="EU5" i="110" s="1"/>
  <c r="EV5" i="110" s="1"/>
  <c r="EW5" i="110" s="1"/>
  <c r="EX5" i="110" s="1"/>
  <c r="EY5" i="110" s="1"/>
  <c r="EZ5" i="110" s="1"/>
  <c r="FA5" i="110" s="1"/>
  <c r="FB5" i="110" s="1"/>
  <c r="FC5" i="110" s="1"/>
  <c r="FD5" i="110" s="1"/>
  <c r="FE5" i="110" s="1"/>
  <c r="FF5" i="110" s="1"/>
  <c r="FG5" i="110" s="1"/>
  <c r="FH5" i="110" s="1"/>
  <c r="FI5" i="110" s="1"/>
  <c r="FJ5" i="110" s="1"/>
  <c r="FK5" i="110" s="1"/>
  <c r="FL5" i="110" s="1"/>
  <c r="FM5" i="110" s="1"/>
  <c r="FN5" i="110" s="1"/>
  <c r="FO5" i="110" s="1"/>
  <c r="FP5" i="110" s="1"/>
  <c r="FQ5" i="110" s="1"/>
  <c r="FR5" i="110" s="1"/>
  <c r="FS5" i="110" s="1"/>
  <c r="FT5" i="110" s="1"/>
  <c r="FU5" i="110" s="1"/>
  <c r="FV5" i="110" s="1"/>
  <c r="FW5" i="110" s="1"/>
  <c r="FX5" i="110" s="1"/>
  <c r="FY5" i="110" s="1"/>
  <c r="FZ5" i="110" s="1"/>
  <c r="GA5" i="110" s="1"/>
  <c r="GB5" i="110" s="1"/>
  <c r="GC5" i="110" s="1"/>
  <c r="GD5" i="110" s="1"/>
  <c r="GE5" i="110" s="1"/>
  <c r="GF5" i="110" s="1"/>
  <c r="GG5" i="110" s="1"/>
  <c r="GH5" i="110" s="1"/>
  <c r="GI5" i="110" s="1"/>
  <c r="GJ5" i="110" s="1"/>
  <c r="GK5" i="110" s="1"/>
  <c r="GL5" i="110" s="1"/>
  <c r="GM5" i="110" s="1"/>
  <c r="GN5" i="110" s="1"/>
  <c r="GO5" i="110" s="1"/>
  <c r="GP5" i="110" s="1"/>
  <c r="GQ5" i="110" s="1"/>
  <c r="GR5" i="110" s="1"/>
  <c r="GS5" i="110" s="1"/>
  <c r="GT5" i="110" s="1"/>
  <c r="GU5" i="110" s="1"/>
  <c r="GV5" i="110" s="1"/>
  <c r="GW5" i="110" s="1"/>
  <c r="GX5" i="110" s="1"/>
  <c r="GY5" i="110" s="1"/>
  <c r="GZ5" i="110" s="1"/>
  <c r="HA5" i="110" s="1"/>
  <c r="HB5" i="110" s="1"/>
  <c r="HC5" i="110" s="1"/>
  <c r="HD5" i="110" s="1"/>
  <c r="HE5" i="110" s="1"/>
  <c r="HF5" i="110" s="1"/>
  <c r="HG5" i="110" s="1"/>
  <c r="HH5" i="110" s="1"/>
  <c r="HI5" i="110" s="1"/>
  <c r="HJ5" i="110" s="1"/>
  <c r="B7" i="111"/>
  <c r="B9" i="110"/>
  <c r="H9" i="110" s="1"/>
  <c r="I9" i="110" s="1"/>
  <c r="J9" i="110" s="1"/>
  <c r="K9" i="110" s="1"/>
  <c r="L9" i="110" s="1"/>
  <c r="M9" i="110" s="1"/>
  <c r="N9" i="110" s="1"/>
  <c r="O9" i="110" s="1"/>
  <c r="P9" i="110" s="1"/>
  <c r="Q9" i="110" s="1"/>
  <c r="R9" i="110" s="1"/>
  <c r="S9" i="110" s="1"/>
  <c r="T9" i="110" s="1"/>
  <c r="U9" i="110" s="1"/>
  <c r="V9" i="110" s="1"/>
  <c r="W9" i="110" s="1"/>
  <c r="X9" i="110" s="1"/>
  <c r="Y9" i="110" s="1"/>
  <c r="Z9" i="110" s="1"/>
  <c r="AA9" i="110" s="1"/>
  <c r="AB9" i="110" s="1"/>
  <c r="AC9" i="110" s="1"/>
  <c r="AD9" i="110" s="1"/>
  <c r="AE9" i="110" s="1"/>
  <c r="AF9" i="110" s="1"/>
  <c r="AG9" i="110" s="1"/>
  <c r="AH9" i="110" s="1"/>
  <c r="AI9" i="110" s="1"/>
  <c r="AJ9" i="110" s="1"/>
  <c r="AK9" i="110" s="1"/>
  <c r="AL9" i="110" s="1"/>
  <c r="AM9" i="110" s="1"/>
  <c r="AN9" i="110" s="1"/>
  <c r="AO9" i="110" s="1"/>
  <c r="AP9" i="110" s="1"/>
  <c r="AQ9" i="110" s="1"/>
  <c r="AR9" i="110" s="1"/>
  <c r="AS9" i="110" s="1"/>
  <c r="AT9" i="110" s="1"/>
  <c r="AU9" i="110" s="1"/>
  <c r="AV9" i="110" s="1"/>
  <c r="AW9" i="110" s="1"/>
  <c r="AX9" i="110" s="1"/>
  <c r="AY9" i="110" s="1"/>
  <c r="AZ9" i="110" s="1"/>
  <c r="BA9" i="110" s="1"/>
  <c r="BB9" i="110" s="1"/>
  <c r="BC9" i="110" s="1"/>
  <c r="BD9" i="110" s="1"/>
  <c r="BE9" i="110" s="1"/>
  <c r="BF9" i="110" s="1"/>
  <c r="BG9" i="110" s="1"/>
  <c r="BH9" i="110" s="1"/>
  <c r="BI9" i="110" s="1"/>
  <c r="BJ9" i="110" s="1"/>
  <c r="BK9" i="110" s="1"/>
  <c r="BL9" i="110" s="1"/>
  <c r="BM9" i="110" s="1"/>
  <c r="BN9" i="110" s="1"/>
  <c r="BO9" i="110" s="1"/>
  <c r="BP9" i="110" s="1"/>
  <c r="BQ9" i="110" s="1"/>
  <c r="BR9" i="110" s="1"/>
  <c r="BS9" i="110" s="1"/>
  <c r="BT9" i="110" s="1"/>
  <c r="BU9" i="110" s="1"/>
  <c r="BV9" i="110" s="1"/>
  <c r="BW9" i="110" s="1"/>
  <c r="BX9" i="110" s="1"/>
  <c r="BY9" i="110" s="1"/>
  <c r="BZ9" i="110" s="1"/>
  <c r="CA9" i="110" s="1"/>
  <c r="CB9" i="110" s="1"/>
  <c r="CC9" i="110" s="1"/>
  <c r="CD9" i="110" s="1"/>
  <c r="CE9" i="110" s="1"/>
  <c r="CF9" i="110" s="1"/>
  <c r="CG9" i="110" s="1"/>
  <c r="CH9" i="110" s="1"/>
  <c r="CI9" i="110" s="1"/>
  <c r="CJ9" i="110" s="1"/>
  <c r="CK9" i="110" s="1"/>
  <c r="CL9" i="110" s="1"/>
  <c r="CM9" i="110" s="1"/>
  <c r="CN9" i="110" s="1"/>
  <c r="CO9" i="110" s="1"/>
  <c r="CP9" i="110" s="1"/>
  <c r="CQ9" i="110" s="1"/>
  <c r="CR9" i="110" s="1"/>
  <c r="CS9" i="110" s="1"/>
  <c r="CT9" i="110" s="1"/>
  <c r="CU9" i="110" s="1"/>
  <c r="CV9" i="110" s="1"/>
  <c r="CW9" i="110" s="1"/>
  <c r="CX9" i="110" s="1"/>
  <c r="CY9" i="110" s="1"/>
  <c r="CZ9" i="110" s="1"/>
  <c r="DA9" i="110" s="1"/>
  <c r="DB9" i="110" s="1"/>
  <c r="DC9" i="110" s="1"/>
  <c r="DD9" i="110" s="1"/>
  <c r="DE9" i="110" s="1"/>
  <c r="DF9" i="110" s="1"/>
  <c r="DG9" i="110" s="1"/>
  <c r="DH9" i="110" s="1"/>
  <c r="DI9" i="110" s="1"/>
  <c r="DJ9" i="110" s="1"/>
  <c r="DK9" i="110" s="1"/>
  <c r="DL9" i="110" s="1"/>
  <c r="DM9" i="110" s="1"/>
  <c r="DN9" i="110" s="1"/>
  <c r="DO9" i="110" s="1"/>
  <c r="DP9" i="110" s="1"/>
  <c r="DQ9" i="110" s="1"/>
  <c r="DR9" i="110" s="1"/>
  <c r="DS9" i="110" s="1"/>
  <c r="DT9" i="110" s="1"/>
  <c r="DU9" i="110" s="1"/>
  <c r="DV9" i="110" s="1"/>
  <c r="DW9" i="110" s="1"/>
  <c r="DX9" i="110" s="1"/>
  <c r="DY9" i="110" s="1"/>
  <c r="DZ9" i="110" s="1"/>
  <c r="EA9" i="110" s="1"/>
  <c r="EB9" i="110" s="1"/>
  <c r="EC9" i="110" s="1"/>
  <c r="ED9" i="110" s="1"/>
  <c r="EE9" i="110" s="1"/>
  <c r="EF9" i="110" s="1"/>
  <c r="EG9" i="110" s="1"/>
  <c r="EH9" i="110" s="1"/>
  <c r="EI9" i="110" s="1"/>
  <c r="EJ9" i="110" s="1"/>
  <c r="EK9" i="110" s="1"/>
  <c r="EL9" i="110" s="1"/>
  <c r="EM9" i="110" s="1"/>
  <c r="EN9" i="110" s="1"/>
  <c r="EO9" i="110" s="1"/>
  <c r="EP9" i="110" s="1"/>
  <c r="EQ9" i="110" s="1"/>
  <c r="ER9" i="110" s="1"/>
  <c r="ES9" i="110" s="1"/>
  <c r="ET9" i="110" s="1"/>
  <c r="EU9" i="110" s="1"/>
  <c r="EV9" i="110" s="1"/>
  <c r="EW9" i="110" s="1"/>
  <c r="EX9" i="110" s="1"/>
  <c r="EY9" i="110" s="1"/>
  <c r="EZ9" i="110" s="1"/>
  <c r="FA9" i="110" s="1"/>
  <c r="FB9" i="110" s="1"/>
  <c r="FC9" i="110" s="1"/>
  <c r="FD9" i="110" s="1"/>
  <c r="FE9" i="110" s="1"/>
  <c r="FF9" i="110" s="1"/>
  <c r="FG9" i="110" s="1"/>
  <c r="FH9" i="110" s="1"/>
  <c r="FI9" i="110" s="1"/>
  <c r="FJ9" i="110" s="1"/>
  <c r="FK9" i="110" s="1"/>
  <c r="FL9" i="110" s="1"/>
  <c r="FM9" i="110" s="1"/>
  <c r="FN9" i="110" s="1"/>
  <c r="FO9" i="110" s="1"/>
  <c r="FP9" i="110" s="1"/>
  <c r="FQ9" i="110" s="1"/>
  <c r="FR9" i="110" s="1"/>
  <c r="FS9" i="110" s="1"/>
  <c r="FT9" i="110" s="1"/>
  <c r="FU9" i="110" s="1"/>
  <c r="FV9" i="110" s="1"/>
  <c r="FW9" i="110" s="1"/>
  <c r="FX9" i="110" s="1"/>
  <c r="FY9" i="110" s="1"/>
  <c r="FZ9" i="110" s="1"/>
  <c r="GA9" i="110" s="1"/>
  <c r="GB9" i="110" s="1"/>
  <c r="GC9" i="110" s="1"/>
  <c r="GD9" i="110" s="1"/>
  <c r="GE9" i="110" s="1"/>
  <c r="GF9" i="110" s="1"/>
  <c r="GG9" i="110" s="1"/>
  <c r="GH9" i="110" s="1"/>
  <c r="GI9" i="110" s="1"/>
  <c r="GJ9" i="110" s="1"/>
  <c r="GK9" i="110" s="1"/>
  <c r="GL9" i="110" s="1"/>
  <c r="GM9" i="110" s="1"/>
  <c r="GN9" i="110" s="1"/>
  <c r="GO9" i="110" s="1"/>
  <c r="GP9" i="110" s="1"/>
  <c r="GQ9" i="110" s="1"/>
  <c r="GR9" i="110" s="1"/>
  <c r="GS9" i="110" s="1"/>
  <c r="GT9" i="110" s="1"/>
  <c r="GU9" i="110" s="1"/>
  <c r="GV9" i="110" s="1"/>
  <c r="GW9" i="110" s="1"/>
  <c r="GX9" i="110" s="1"/>
  <c r="GY9" i="110" s="1"/>
  <c r="GZ9" i="110" s="1"/>
  <c r="HA9" i="110" s="1"/>
  <c r="HB9" i="110" s="1"/>
  <c r="HC9" i="110" s="1"/>
  <c r="HD9" i="110" s="1"/>
  <c r="HE9" i="110" s="1"/>
  <c r="HF9" i="110" s="1"/>
  <c r="HG9" i="110" s="1"/>
  <c r="HH9" i="110" s="1"/>
  <c r="HI9" i="110" s="1"/>
  <c r="HJ9" i="110" s="1"/>
  <c r="B11" i="111"/>
  <c r="B7" i="110"/>
  <c r="F7" i="110" s="1"/>
  <c r="G7" i="110" s="1"/>
  <c r="H7" i="110" s="1"/>
  <c r="I7" i="110" s="1"/>
  <c r="J7" i="110" s="1"/>
  <c r="K7" i="110" s="1"/>
  <c r="L7" i="110" s="1"/>
  <c r="M7" i="110" s="1"/>
  <c r="N7" i="110" s="1"/>
  <c r="O7" i="110" s="1"/>
  <c r="P7" i="110" s="1"/>
  <c r="Q7" i="110" s="1"/>
  <c r="R7" i="110" s="1"/>
  <c r="S7" i="110" s="1"/>
  <c r="T7" i="110" s="1"/>
  <c r="U7" i="110" s="1"/>
  <c r="V7" i="110" s="1"/>
  <c r="W7" i="110" s="1"/>
  <c r="X7" i="110" s="1"/>
  <c r="Y7" i="110" s="1"/>
  <c r="Z7" i="110" s="1"/>
  <c r="AA7" i="110" s="1"/>
  <c r="AB7" i="110" s="1"/>
  <c r="AC7" i="110" s="1"/>
  <c r="AD7" i="110" s="1"/>
  <c r="AE7" i="110" s="1"/>
  <c r="AF7" i="110" s="1"/>
  <c r="AG7" i="110" s="1"/>
  <c r="AH7" i="110" s="1"/>
  <c r="AI7" i="110" s="1"/>
  <c r="AJ7" i="110" s="1"/>
  <c r="AK7" i="110" s="1"/>
  <c r="AL7" i="110" s="1"/>
  <c r="AM7" i="110" s="1"/>
  <c r="AN7" i="110" s="1"/>
  <c r="AO7" i="110" s="1"/>
  <c r="AP7" i="110" s="1"/>
  <c r="AQ7" i="110" s="1"/>
  <c r="AR7" i="110" s="1"/>
  <c r="AS7" i="110" s="1"/>
  <c r="AT7" i="110" s="1"/>
  <c r="AU7" i="110" s="1"/>
  <c r="AV7" i="110" s="1"/>
  <c r="AW7" i="110" s="1"/>
  <c r="AX7" i="110" s="1"/>
  <c r="AY7" i="110" s="1"/>
  <c r="AZ7" i="110" s="1"/>
  <c r="BA7" i="110" s="1"/>
  <c r="BB7" i="110" s="1"/>
  <c r="BC7" i="110" s="1"/>
  <c r="BD7" i="110" s="1"/>
  <c r="BE7" i="110" s="1"/>
  <c r="BF7" i="110" s="1"/>
  <c r="BG7" i="110" s="1"/>
  <c r="BH7" i="110" s="1"/>
  <c r="BI7" i="110" s="1"/>
  <c r="BJ7" i="110" s="1"/>
  <c r="BK7" i="110" s="1"/>
  <c r="BL7" i="110" s="1"/>
  <c r="BM7" i="110" s="1"/>
  <c r="BN7" i="110" s="1"/>
  <c r="BO7" i="110" s="1"/>
  <c r="BP7" i="110" s="1"/>
  <c r="BQ7" i="110" s="1"/>
  <c r="BR7" i="110" s="1"/>
  <c r="BS7" i="110" s="1"/>
  <c r="BT7" i="110" s="1"/>
  <c r="BU7" i="110" s="1"/>
  <c r="BV7" i="110" s="1"/>
  <c r="BW7" i="110" s="1"/>
  <c r="BX7" i="110" s="1"/>
  <c r="BY7" i="110" s="1"/>
  <c r="BZ7" i="110" s="1"/>
  <c r="CA7" i="110" s="1"/>
  <c r="CB7" i="110" s="1"/>
  <c r="CC7" i="110" s="1"/>
  <c r="CD7" i="110" s="1"/>
  <c r="CE7" i="110" s="1"/>
  <c r="CF7" i="110" s="1"/>
  <c r="CG7" i="110" s="1"/>
  <c r="CH7" i="110" s="1"/>
  <c r="CI7" i="110" s="1"/>
  <c r="CJ7" i="110" s="1"/>
  <c r="CK7" i="110" s="1"/>
  <c r="CL7" i="110" s="1"/>
  <c r="CM7" i="110" s="1"/>
  <c r="CN7" i="110" s="1"/>
  <c r="CO7" i="110" s="1"/>
  <c r="CP7" i="110" s="1"/>
  <c r="CQ7" i="110" s="1"/>
  <c r="CR7" i="110" s="1"/>
  <c r="CS7" i="110" s="1"/>
  <c r="CT7" i="110" s="1"/>
  <c r="CU7" i="110" s="1"/>
  <c r="CV7" i="110" s="1"/>
  <c r="CW7" i="110" s="1"/>
  <c r="CX7" i="110" s="1"/>
  <c r="CY7" i="110" s="1"/>
  <c r="CZ7" i="110" s="1"/>
  <c r="DA7" i="110" s="1"/>
  <c r="DB7" i="110" s="1"/>
  <c r="DC7" i="110" s="1"/>
  <c r="DD7" i="110" s="1"/>
  <c r="DE7" i="110" s="1"/>
  <c r="DF7" i="110" s="1"/>
  <c r="DG7" i="110" s="1"/>
  <c r="DH7" i="110" s="1"/>
  <c r="DI7" i="110" s="1"/>
  <c r="DJ7" i="110" s="1"/>
  <c r="DK7" i="110" s="1"/>
  <c r="DL7" i="110" s="1"/>
  <c r="DM7" i="110" s="1"/>
  <c r="DN7" i="110" s="1"/>
  <c r="DO7" i="110" s="1"/>
  <c r="DP7" i="110" s="1"/>
  <c r="DQ7" i="110" s="1"/>
  <c r="DR7" i="110" s="1"/>
  <c r="DS7" i="110" s="1"/>
  <c r="DT7" i="110" s="1"/>
  <c r="DU7" i="110" s="1"/>
  <c r="DV7" i="110" s="1"/>
  <c r="DW7" i="110" s="1"/>
  <c r="DX7" i="110" s="1"/>
  <c r="DY7" i="110" s="1"/>
  <c r="DZ7" i="110" s="1"/>
  <c r="EA7" i="110" s="1"/>
  <c r="EB7" i="110" s="1"/>
  <c r="EC7" i="110" s="1"/>
  <c r="ED7" i="110" s="1"/>
  <c r="EE7" i="110" s="1"/>
  <c r="EF7" i="110" s="1"/>
  <c r="EG7" i="110" s="1"/>
  <c r="EH7" i="110" s="1"/>
  <c r="EI7" i="110" s="1"/>
  <c r="EJ7" i="110" s="1"/>
  <c r="EK7" i="110" s="1"/>
  <c r="EL7" i="110" s="1"/>
  <c r="EM7" i="110" s="1"/>
  <c r="EN7" i="110" s="1"/>
  <c r="EO7" i="110" s="1"/>
  <c r="EP7" i="110" s="1"/>
  <c r="EQ7" i="110" s="1"/>
  <c r="ER7" i="110" s="1"/>
  <c r="ES7" i="110" s="1"/>
  <c r="ET7" i="110" s="1"/>
  <c r="EU7" i="110" s="1"/>
  <c r="EV7" i="110" s="1"/>
  <c r="EW7" i="110" s="1"/>
  <c r="EX7" i="110" s="1"/>
  <c r="EY7" i="110" s="1"/>
  <c r="EZ7" i="110" s="1"/>
  <c r="FA7" i="110" s="1"/>
  <c r="FB7" i="110" s="1"/>
  <c r="FC7" i="110" s="1"/>
  <c r="FD7" i="110" s="1"/>
  <c r="FE7" i="110" s="1"/>
  <c r="FF7" i="110" s="1"/>
  <c r="FG7" i="110" s="1"/>
  <c r="FH7" i="110" s="1"/>
  <c r="FI7" i="110" s="1"/>
  <c r="FJ7" i="110" s="1"/>
  <c r="FK7" i="110" s="1"/>
  <c r="FL7" i="110" s="1"/>
  <c r="FM7" i="110" s="1"/>
  <c r="FN7" i="110" s="1"/>
  <c r="FO7" i="110" s="1"/>
  <c r="FP7" i="110" s="1"/>
  <c r="FQ7" i="110" s="1"/>
  <c r="FR7" i="110" s="1"/>
  <c r="FS7" i="110" s="1"/>
  <c r="FT7" i="110" s="1"/>
  <c r="FU7" i="110" s="1"/>
  <c r="FV7" i="110" s="1"/>
  <c r="FW7" i="110" s="1"/>
  <c r="FX7" i="110" s="1"/>
  <c r="FY7" i="110" s="1"/>
  <c r="FZ7" i="110" s="1"/>
  <c r="GA7" i="110" s="1"/>
  <c r="GB7" i="110" s="1"/>
  <c r="GC7" i="110" s="1"/>
  <c r="GD7" i="110" s="1"/>
  <c r="GE7" i="110" s="1"/>
  <c r="GF7" i="110" s="1"/>
  <c r="GG7" i="110" s="1"/>
  <c r="GH7" i="110" s="1"/>
  <c r="GI7" i="110" s="1"/>
  <c r="GJ7" i="110" s="1"/>
  <c r="GK7" i="110" s="1"/>
  <c r="GL7" i="110" s="1"/>
  <c r="GM7" i="110" s="1"/>
  <c r="GN7" i="110" s="1"/>
  <c r="GO7" i="110" s="1"/>
  <c r="GP7" i="110" s="1"/>
  <c r="GQ7" i="110" s="1"/>
  <c r="GR7" i="110" s="1"/>
  <c r="GS7" i="110" s="1"/>
  <c r="GT7" i="110" s="1"/>
  <c r="GU7" i="110" s="1"/>
  <c r="GV7" i="110" s="1"/>
  <c r="GW7" i="110" s="1"/>
  <c r="GX7" i="110" s="1"/>
  <c r="GY7" i="110" s="1"/>
  <c r="GZ7" i="110" s="1"/>
  <c r="HA7" i="110" s="1"/>
  <c r="HB7" i="110" s="1"/>
  <c r="HC7" i="110" s="1"/>
  <c r="HD7" i="110" s="1"/>
  <c r="HE7" i="110" s="1"/>
  <c r="HF7" i="110" s="1"/>
  <c r="HG7" i="110" s="1"/>
  <c r="HH7" i="110" s="1"/>
  <c r="HI7" i="110" s="1"/>
  <c r="HJ7" i="110" s="1"/>
  <c r="B9" i="111"/>
  <c r="B8" i="110"/>
  <c r="G8" i="110" s="1"/>
  <c r="H8" i="110" s="1"/>
  <c r="I8" i="110" s="1"/>
  <c r="J8" i="110" s="1"/>
  <c r="K8" i="110" s="1"/>
  <c r="L8" i="110" s="1"/>
  <c r="M8" i="110" s="1"/>
  <c r="N8" i="110" s="1"/>
  <c r="O8" i="110" s="1"/>
  <c r="P8" i="110" s="1"/>
  <c r="Q8" i="110" s="1"/>
  <c r="R8" i="110" s="1"/>
  <c r="S8" i="110" s="1"/>
  <c r="T8" i="110" s="1"/>
  <c r="U8" i="110" s="1"/>
  <c r="V8" i="110" s="1"/>
  <c r="W8" i="110" s="1"/>
  <c r="X8" i="110" s="1"/>
  <c r="Y8" i="110" s="1"/>
  <c r="Z8" i="110" s="1"/>
  <c r="AA8" i="110" s="1"/>
  <c r="AB8" i="110" s="1"/>
  <c r="AC8" i="110" s="1"/>
  <c r="AD8" i="110" s="1"/>
  <c r="AE8" i="110" s="1"/>
  <c r="AF8" i="110" s="1"/>
  <c r="AG8" i="110" s="1"/>
  <c r="AH8" i="110" s="1"/>
  <c r="AI8" i="110" s="1"/>
  <c r="AJ8" i="110" s="1"/>
  <c r="AK8" i="110" s="1"/>
  <c r="AL8" i="110" s="1"/>
  <c r="AM8" i="110" s="1"/>
  <c r="AN8" i="110" s="1"/>
  <c r="AO8" i="110" s="1"/>
  <c r="AP8" i="110" s="1"/>
  <c r="AQ8" i="110" s="1"/>
  <c r="AR8" i="110" s="1"/>
  <c r="AS8" i="110" s="1"/>
  <c r="AT8" i="110" s="1"/>
  <c r="AU8" i="110" s="1"/>
  <c r="AV8" i="110" s="1"/>
  <c r="AW8" i="110" s="1"/>
  <c r="AX8" i="110" s="1"/>
  <c r="AY8" i="110" s="1"/>
  <c r="AZ8" i="110" s="1"/>
  <c r="BA8" i="110" s="1"/>
  <c r="BB8" i="110" s="1"/>
  <c r="BC8" i="110" s="1"/>
  <c r="BD8" i="110" s="1"/>
  <c r="BE8" i="110" s="1"/>
  <c r="BF8" i="110" s="1"/>
  <c r="BG8" i="110" s="1"/>
  <c r="BH8" i="110" s="1"/>
  <c r="BI8" i="110" s="1"/>
  <c r="BJ8" i="110" s="1"/>
  <c r="BK8" i="110" s="1"/>
  <c r="BL8" i="110" s="1"/>
  <c r="BM8" i="110" s="1"/>
  <c r="BN8" i="110" s="1"/>
  <c r="BO8" i="110" s="1"/>
  <c r="BP8" i="110" s="1"/>
  <c r="BQ8" i="110" s="1"/>
  <c r="BR8" i="110" s="1"/>
  <c r="BS8" i="110" s="1"/>
  <c r="BT8" i="110" s="1"/>
  <c r="BU8" i="110" s="1"/>
  <c r="BV8" i="110" s="1"/>
  <c r="BW8" i="110" s="1"/>
  <c r="BX8" i="110" s="1"/>
  <c r="BY8" i="110" s="1"/>
  <c r="BZ8" i="110" s="1"/>
  <c r="CA8" i="110" s="1"/>
  <c r="CB8" i="110" s="1"/>
  <c r="CC8" i="110" s="1"/>
  <c r="CD8" i="110" s="1"/>
  <c r="CE8" i="110" s="1"/>
  <c r="CF8" i="110" s="1"/>
  <c r="CG8" i="110" s="1"/>
  <c r="CH8" i="110" s="1"/>
  <c r="CI8" i="110" s="1"/>
  <c r="CJ8" i="110" s="1"/>
  <c r="CK8" i="110" s="1"/>
  <c r="CL8" i="110" s="1"/>
  <c r="CM8" i="110" s="1"/>
  <c r="CN8" i="110" s="1"/>
  <c r="CO8" i="110" s="1"/>
  <c r="CP8" i="110" s="1"/>
  <c r="CQ8" i="110" s="1"/>
  <c r="CR8" i="110" s="1"/>
  <c r="CS8" i="110" s="1"/>
  <c r="CT8" i="110" s="1"/>
  <c r="CU8" i="110" s="1"/>
  <c r="CV8" i="110" s="1"/>
  <c r="CW8" i="110" s="1"/>
  <c r="CX8" i="110" s="1"/>
  <c r="CY8" i="110" s="1"/>
  <c r="CZ8" i="110" s="1"/>
  <c r="DA8" i="110" s="1"/>
  <c r="DB8" i="110" s="1"/>
  <c r="DC8" i="110" s="1"/>
  <c r="DD8" i="110" s="1"/>
  <c r="DE8" i="110" s="1"/>
  <c r="DF8" i="110" s="1"/>
  <c r="DG8" i="110" s="1"/>
  <c r="DH8" i="110" s="1"/>
  <c r="DI8" i="110" s="1"/>
  <c r="DJ8" i="110" s="1"/>
  <c r="DK8" i="110" s="1"/>
  <c r="DL8" i="110" s="1"/>
  <c r="DM8" i="110" s="1"/>
  <c r="DN8" i="110" s="1"/>
  <c r="DO8" i="110" s="1"/>
  <c r="DP8" i="110" s="1"/>
  <c r="DQ8" i="110" s="1"/>
  <c r="DR8" i="110" s="1"/>
  <c r="DS8" i="110" s="1"/>
  <c r="DT8" i="110" s="1"/>
  <c r="DU8" i="110" s="1"/>
  <c r="DV8" i="110" s="1"/>
  <c r="DW8" i="110" s="1"/>
  <c r="DX8" i="110" s="1"/>
  <c r="DY8" i="110" s="1"/>
  <c r="DZ8" i="110" s="1"/>
  <c r="EA8" i="110" s="1"/>
  <c r="EB8" i="110" s="1"/>
  <c r="EC8" i="110" s="1"/>
  <c r="ED8" i="110" s="1"/>
  <c r="EE8" i="110" s="1"/>
  <c r="EF8" i="110" s="1"/>
  <c r="EG8" i="110" s="1"/>
  <c r="EH8" i="110" s="1"/>
  <c r="EI8" i="110" s="1"/>
  <c r="EJ8" i="110" s="1"/>
  <c r="EK8" i="110" s="1"/>
  <c r="EL8" i="110" s="1"/>
  <c r="EM8" i="110" s="1"/>
  <c r="EN8" i="110" s="1"/>
  <c r="EO8" i="110" s="1"/>
  <c r="EP8" i="110" s="1"/>
  <c r="EQ8" i="110" s="1"/>
  <c r="ER8" i="110" s="1"/>
  <c r="ES8" i="110" s="1"/>
  <c r="ET8" i="110" s="1"/>
  <c r="EU8" i="110" s="1"/>
  <c r="EV8" i="110" s="1"/>
  <c r="EW8" i="110" s="1"/>
  <c r="EX8" i="110" s="1"/>
  <c r="EY8" i="110" s="1"/>
  <c r="EZ8" i="110" s="1"/>
  <c r="FA8" i="110" s="1"/>
  <c r="FB8" i="110" s="1"/>
  <c r="FC8" i="110" s="1"/>
  <c r="FD8" i="110" s="1"/>
  <c r="FE8" i="110" s="1"/>
  <c r="FF8" i="110" s="1"/>
  <c r="FG8" i="110" s="1"/>
  <c r="FH8" i="110" s="1"/>
  <c r="FI8" i="110" s="1"/>
  <c r="FJ8" i="110" s="1"/>
  <c r="FK8" i="110" s="1"/>
  <c r="FL8" i="110" s="1"/>
  <c r="FM8" i="110" s="1"/>
  <c r="FN8" i="110" s="1"/>
  <c r="FO8" i="110" s="1"/>
  <c r="FP8" i="110" s="1"/>
  <c r="FQ8" i="110" s="1"/>
  <c r="FR8" i="110" s="1"/>
  <c r="FS8" i="110" s="1"/>
  <c r="FT8" i="110" s="1"/>
  <c r="FU8" i="110" s="1"/>
  <c r="FV8" i="110" s="1"/>
  <c r="FW8" i="110" s="1"/>
  <c r="FX8" i="110" s="1"/>
  <c r="FY8" i="110" s="1"/>
  <c r="FZ8" i="110" s="1"/>
  <c r="GA8" i="110" s="1"/>
  <c r="GB8" i="110" s="1"/>
  <c r="GC8" i="110" s="1"/>
  <c r="GD8" i="110" s="1"/>
  <c r="GE8" i="110" s="1"/>
  <c r="GF8" i="110" s="1"/>
  <c r="GG8" i="110" s="1"/>
  <c r="GH8" i="110" s="1"/>
  <c r="GI8" i="110" s="1"/>
  <c r="GJ8" i="110" s="1"/>
  <c r="GK8" i="110" s="1"/>
  <c r="GL8" i="110" s="1"/>
  <c r="GM8" i="110" s="1"/>
  <c r="GN8" i="110" s="1"/>
  <c r="GO8" i="110" s="1"/>
  <c r="GP8" i="110" s="1"/>
  <c r="GQ8" i="110" s="1"/>
  <c r="GR8" i="110" s="1"/>
  <c r="GS8" i="110" s="1"/>
  <c r="GT8" i="110" s="1"/>
  <c r="GU8" i="110" s="1"/>
  <c r="GV8" i="110" s="1"/>
  <c r="GW8" i="110" s="1"/>
  <c r="GX8" i="110" s="1"/>
  <c r="GY8" i="110" s="1"/>
  <c r="GZ8" i="110" s="1"/>
  <c r="HA8" i="110" s="1"/>
  <c r="HB8" i="110" s="1"/>
  <c r="HC8" i="110" s="1"/>
  <c r="HD8" i="110" s="1"/>
  <c r="HE8" i="110" s="1"/>
  <c r="HF8" i="110" s="1"/>
  <c r="HG8" i="110" s="1"/>
  <c r="HH8" i="110" s="1"/>
  <c r="HI8" i="110" s="1"/>
  <c r="HJ8" i="110" s="1"/>
  <c r="B10" i="111"/>
  <c r="D33" i="111"/>
  <c r="F7" i="109"/>
  <c r="B8" i="107"/>
  <c r="B10" i="108"/>
  <c r="B9" i="107"/>
  <c r="B11" i="108"/>
  <c r="B7" i="107"/>
  <c r="B9" i="108"/>
  <c r="B6" i="107"/>
  <c r="B8" i="108"/>
  <c r="B5" i="107"/>
  <c r="B7" i="108"/>
  <c r="B4" i="107"/>
  <c r="B6" i="108"/>
  <c r="D35" i="108"/>
  <c r="F7" i="106"/>
  <c r="D35" i="101"/>
  <c r="E7" i="100"/>
  <c r="GZ106" i="87" l="1"/>
  <c r="HB35" i="87"/>
  <c r="HA33" i="87"/>
  <c r="HA79" i="87" s="1"/>
  <c r="GW120" i="87"/>
  <c r="GV132" i="87"/>
  <c r="GV149" i="87" s="1"/>
  <c r="G145" i="87"/>
  <c r="F7" i="115"/>
  <c r="F6" i="114"/>
  <c r="D36" i="114"/>
  <c r="C2" i="113"/>
  <c r="B55" i="112" s="1"/>
  <c r="D4" i="113"/>
  <c r="G7" i="112"/>
  <c r="F6" i="111"/>
  <c r="D34" i="111"/>
  <c r="D4" i="110"/>
  <c r="C2" i="110"/>
  <c r="G7" i="109"/>
  <c r="F6" i="108"/>
  <c r="D36" i="108"/>
  <c r="G7" i="106"/>
  <c r="D36" i="101"/>
  <c r="F7" i="100"/>
  <c r="GX120" i="87" l="1"/>
  <c r="GW132" i="87"/>
  <c r="GW149" i="87" s="1"/>
  <c r="HA106" i="87"/>
  <c r="HC35" i="87"/>
  <c r="HB33" i="87"/>
  <c r="HB79" i="87" s="1"/>
  <c r="H145" i="87"/>
  <c r="G7" i="115"/>
  <c r="D37" i="114"/>
  <c r="D2" i="113"/>
  <c r="C55" i="112" s="1"/>
  <c r="E4" i="113"/>
  <c r="B55" i="109"/>
  <c r="H7" i="112"/>
  <c r="D35" i="111"/>
  <c r="E4" i="110"/>
  <c r="D2" i="110"/>
  <c r="C55" i="109" s="1"/>
  <c r="H7" i="109"/>
  <c r="D37" i="108"/>
  <c r="H7" i="106"/>
  <c r="D37" i="101"/>
  <c r="G7" i="100"/>
  <c r="HB106" i="87" l="1"/>
  <c r="HD35" i="87"/>
  <c r="HC33" i="87"/>
  <c r="HC79" i="87" s="1"/>
  <c r="GX132" i="87"/>
  <c r="GX149" i="87" s="1"/>
  <c r="GY120" i="87"/>
  <c r="I145" i="87"/>
  <c r="H7" i="115"/>
  <c r="D38" i="114"/>
  <c r="F4" i="113"/>
  <c r="E2" i="113"/>
  <c r="D55" i="112" s="1"/>
  <c r="I7" i="112"/>
  <c r="D36" i="111"/>
  <c r="E2" i="110"/>
  <c r="D55" i="109" s="1"/>
  <c r="F4" i="110"/>
  <c r="I7" i="109"/>
  <c r="D38" i="108"/>
  <c r="I7" i="106"/>
  <c r="D38" i="101"/>
  <c r="H7" i="100"/>
  <c r="GY132" i="87" l="1"/>
  <c r="GY149" i="87" s="1"/>
  <c r="GZ120" i="87"/>
  <c r="HC106" i="87"/>
  <c r="HE35" i="87"/>
  <c r="HD33" i="87"/>
  <c r="HD79" i="87" s="1"/>
  <c r="J145" i="87"/>
  <c r="I7" i="115"/>
  <c r="D39" i="114"/>
  <c r="G4" i="113"/>
  <c r="F2" i="113"/>
  <c r="E55" i="112" s="1"/>
  <c r="J7" i="112"/>
  <c r="D37" i="111"/>
  <c r="F2" i="110"/>
  <c r="E55" i="109" s="1"/>
  <c r="G4" i="110"/>
  <c r="J7" i="109"/>
  <c r="D39" i="108"/>
  <c r="J7" i="106"/>
  <c r="H95" i="100"/>
  <c r="D39" i="101"/>
  <c r="I7" i="100"/>
  <c r="HD106" i="87" l="1"/>
  <c r="HF35" i="87"/>
  <c r="HE33" i="87"/>
  <c r="HE79" i="87" s="1"/>
  <c r="HA120" i="87"/>
  <c r="GZ132" i="87"/>
  <c r="GZ149" i="87" s="1"/>
  <c r="K145" i="87"/>
  <c r="J7" i="115"/>
  <c r="D40" i="114"/>
  <c r="H4" i="113"/>
  <c r="G2" i="113"/>
  <c r="F55" i="112" s="1"/>
  <c r="K7" i="112"/>
  <c r="D38" i="111"/>
  <c r="G2" i="110"/>
  <c r="F55" i="109" s="1"/>
  <c r="H4" i="110"/>
  <c r="K7" i="109"/>
  <c r="D40" i="108"/>
  <c r="K7" i="106"/>
  <c r="I95" i="100"/>
  <c r="D40" i="101"/>
  <c r="J7" i="100"/>
  <c r="HE106" i="87" l="1"/>
  <c r="HG35" i="87"/>
  <c r="HF33" i="87"/>
  <c r="HF79" i="87" s="1"/>
  <c r="HA132" i="87"/>
  <c r="HA149" i="87" s="1"/>
  <c r="HB120" i="87"/>
  <c r="L145" i="87"/>
  <c r="K7" i="115"/>
  <c r="D41" i="114"/>
  <c r="H2" i="113"/>
  <c r="G55" i="112" s="1"/>
  <c r="I4" i="113"/>
  <c r="L7" i="112"/>
  <c r="D39" i="111"/>
  <c r="H2" i="110"/>
  <c r="G55" i="109" s="1"/>
  <c r="I4" i="110"/>
  <c r="L7" i="109"/>
  <c r="D41" i="108"/>
  <c r="L7" i="106"/>
  <c r="J95" i="100"/>
  <c r="D41" i="101"/>
  <c r="K7" i="100"/>
  <c r="HC120" i="87" l="1"/>
  <c r="HB132" i="87"/>
  <c r="HB149" i="87" s="1"/>
  <c r="HF106" i="87"/>
  <c r="HH35" i="87"/>
  <c r="HG33" i="87"/>
  <c r="HG79" i="87" s="1"/>
  <c r="M145" i="87"/>
  <c r="L7" i="115"/>
  <c r="D42" i="114"/>
  <c r="J4" i="113"/>
  <c r="M7" i="112"/>
  <c r="D40" i="111"/>
  <c r="J4" i="110"/>
  <c r="M7" i="109"/>
  <c r="D42" i="108"/>
  <c r="M7" i="106"/>
  <c r="K95" i="100"/>
  <c r="D42" i="101"/>
  <c r="L7" i="100"/>
  <c r="HG106" i="87" l="1"/>
  <c r="HI35" i="87"/>
  <c r="HH33" i="87"/>
  <c r="HH79" i="87" s="1"/>
  <c r="HC132" i="87"/>
  <c r="HC149" i="87" s="1"/>
  <c r="HD120" i="87"/>
  <c r="N145" i="87"/>
  <c r="M7" i="115"/>
  <c r="D43" i="114"/>
  <c r="K4" i="113"/>
  <c r="N7" i="112"/>
  <c r="D41" i="111"/>
  <c r="K4" i="110"/>
  <c r="N7" i="109"/>
  <c r="D43" i="108"/>
  <c r="N7" i="106"/>
  <c r="L95" i="100"/>
  <c r="D43" i="101"/>
  <c r="M7" i="100"/>
  <c r="HD132" i="87" l="1"/>
  <c r="HD149" i="87" s="1"/>
  <c r="HE120" i="87"/>
  <c r="HH106" i="87"/>
  <c r="HJ35" i="87"/>
  <c r="HI33" i="87"/>
  <c r="HI79" i="87" s="1"/>
  <c r="O145" i="87"/>
  <c r="N7" i="115"/>
  <c r="D44" i="114"/>
  <c r="L4" i="113"/>
  <c r="O7" i="112"/>
  <c r="D42" i="111"/>
  <c r="L4" i="110"/>
  <c r="O7" i="109"/>
  <c r="D44" i="108"/>
  <c r="O7" i="106"/>
  <c r="M95" i="100"/>
  <c r="D44" i="101"/>
  <c r="N7" i="100"/>
  <c r="HF120" i="87" l="1"/>
  <c r="HE132" i="87"/>
  <c r="HE149" i="87" s="1"/>
  <c r="HI106" i="87"/>
  <c r="HK35" i="87"/>
  <c r="HJ33" i="87"/>
  <c r="HJ79" i="87" s="1"/>
  <c r="P145" i="87"/>
  <c r="O7" i="115"/>
  <c r="D45" i="114"/>
  <c r="M4" i="113"/>
  <c r="P7" i="112"/>
  <c r="D43" i="111"/>
  <c r="M4" i="110"/>
  <c r="P7" i="109"/>
  <c r="D45" i="108"/>
  <c r="P7" i="106"/>
  <c r="N95" i="100"/>
  <c r="D45" i="101"/>
  <c r="O7" i="100"/>
  <c r="HJ106" i="87" l="1"/>
  <c r="HL35" i="87"/>
  <c r="HK33" i="87"/>
  <c r="HK79" i="87" s="1"/>
  <c r="HG120" i="87"/>
  <c r="HF132" i="87"/>
  <c r="HF149" i="87" s="1"/>
  <c r="Q145" i="87"/>
  <c r="P7" i="115"/>
  <c r="D46" i="114"/>
  <c r="N4" i="113"/>
  <c r="Q7" i="112"/>
  <c r="D44" i="111"/>
  <c r="N4" i="110"/>
  <c r="Q7" i="109"/>
  <c r="D46" i="108"/>
  <c r="Q7" i="106"/>
  <c r="O95" i="100"/>
  <c r="D46" i="101"/>
  <c r="P7" i="100"/>
  <c r="HG132" i="87" l="1"/>
  <c r="HG149" i="87" s="1"/>
  <c r="HH120" i="87"/>
  <c r="HK106" i="87"/>
  <c r="HM35" i="87"/>
  <c r="HL33" i="87"/>
  <c r="HL79" i="87" s="1"/>
  <c r="R145" i="87"/>
  <c r="Q7" i="115"/>
  <c r="D47" i="114"/>
  <c r="O4" i="113"/>
  <c r="R7" i="112"/>
  <c r="D45" i="111"/>
  <c r="O4" i="110"/>
  <c r="R7" i="109"/>
  <c r="D47" i="108"/>
  <c r="R7" i="106"/>
  <c r="P95" i="100"/>
  <c r="D47" i="101"/>
  <c r="Q7" i="100"/>
  <c r="HN35" i="87" l="1"/>
  <c r="HM33" i="87"/>
  <c r="HM79" i="87" s="1"/>
  <c r="HL106" i="87"/>
  <c r="HH132" i="87"/>
  <c r="HH149" i="87" s="1"/>
  <c r="HI120" i="87"/>
  <c r="S145" i="87"/>
  <c r="R7" i="115"/>
  <c r="D48" i="114"/>
  <c r="P4" i="113"/>
  <c r="S7" i="112"/>
  <c r="D46" i="111"/>
  <c r="P4" i="110"/>
  <c r="S7" i="109"/>
  <c r="D48" i="108"/>
  <c r="S7" i="106"/>
  <c r="Q95" i="100"/>
  <c r="D48" i="101"/>
  <c r="R7" i="100"/>
  <c r="HM106" i="87" l="1"/>
  <c r="HO35" i="87"/>
  <c r="HN33" i="87"/>
  <c r="HN79" i="87" s="1"/>
  <c r="HJ120" i="87"/>
  <c r="HI132" i="87"/>
  <c r="HI149" i="87" s="1"/>
  <c r="T145" i="87"/>
  <c r="S7" i="115"/>
  <c r="D49" i="114"/>
  <c r="Q4" i="113"/>
  <c r="T7" i="112"/>
  <c r="D47" i="111"/>
  <c r="Q4" i="110"/>
  <c r="T7" i="109"/>
  <c r="D49" i="108"/>
  <c r="T7" i="106"/>
  <c r="R95" i="100"/>
  <c r="D49" i="101"/>
  <c r="S7" i="100"/>
  <c r="HJ132" i="87" l="1"/>
  <c r="HJ149" i="87" s="1"/>
  <c r="HK120" i="87"/>
  <c r="HN106" i="87"/>
  <c r="HP35" i="87"/>
  <c r="HO33" i="87"/>
  <c r="HO79" i="87" s="1"/>
  <c r="U145" i="87"/>
  <c r="V145" i="87" s="1"/>
  <c r="T7" i="115"/>
  <c r="D50" i="114"/>
  <c r="R4" i="113"/>
  <c r="U7" i="112"/>
  <c r="D48" i="111"/>
  <c r="R4" i="110"/>
  <c r="U7" i="109"/>
  <c r="D50" i="108"/>
  <c r="U7" i="106"/>
  <c r="S95" i="100"/>
  <c r="D50" i="101"/>
  <c r="T7" i="100"/>
  <c r="HQ35" i="87" l="1"/>
  <c r="HP33" i="87"/>
  <c r="HP79" i="87" s="1"/>
  <c r="HO106" i="87"/>
  <c r="HK132" i="87"/>
  <c r="HK149" i="87" s="1"/>
  <c r="HL120" i="87"/>
  <c r="W145" i="87"/>
  <c r="U7" i="115"/>
  <c r="D51" i="114"/>
  <c r="S4" i="113"/>
  <c r="V7" i="112"/>
  <c r="D49" i="111"/>
  <c r="S4" i="110"/>
  <c r="V7" i="109"/>
  <c r="D51" i="108"/>
  <c r="V7" i="106"/>
  <c r="T95" i="100"/>
  <c r="D51" i="101"/>
  <c r="U7" i="100"/>
  <c r="HP106" i="87" l="1"/>
  <c r="HM120" i="87"/>
  <c r="HL132" i="87"/>
  <c r="HL149" i="87" s="1"/>
  <c r="HR35" i="87"/>
  <c r="HQ33" i="87"/>
  <c r="HQ79" i="87" s="1"/>
  <c r="X145" i="87"/>
  <c r="V7" i="115"/>
  <c r="D52" i="114"/>
  <c r="T4" i="113"/>
  <c r="W7" i="112"/>
  <c r="D50" i="111"/>
  <c r="T4" i="110"/>
  <c r="W7" i="109"/>
  <c r="D52" i="108"/>
  <c r="W7" i="106"/>
  <c r="U95" i="100"/>
  <c r="D52" i="101"/>
  <c r="V7" i="100"/>
  <c r="HS35" i="87" l="1"/>
  <c r="HR33" i="87"/>
  <c r="HR79" i="87" s="1"/>
  <c r="HQ106" i="87"/>
  <c r="HM132" i="87"/>
  <c r="HM149" i="87" s="1"/>
  <c r="HN120" i="87"/>
  <c r="Y145" i="87"/>
  <c r="W7" i="115"/>
  <c r="D53" i="114"/>
  <c r="U4" i="113"/>
  <c r="X7" i="112"/>
  <c r="D51" i="111"/>
  <c r="U4" i="110"/>
  <c r="X7" i="109"/>
  <c r="D53" i="108"/>
  <c r="X7" i="106"/>
  <c r="V95" i="100"/>
  <c r="D53" i="101"/>
  <c r="W7" i="100"/>
  <c r="HR106" i="87" l="1"/>
  <c r="HT35" i="87"/>
  <c r="HS33" i="87"/>
  <c r="HS79" i="87" s="1"/>
  <c r="HN132" i="87"/>
  <c r="HN149" i="87" s="1"/>
  <c r="HO120" i="87"/>
  <c r="Z145" i="87"/>
  <c r="X7" i="115"/>
  <c r="D54" i="114"/>
  <c r="V4" i="113"/>
  <c r="Y7" i="112"/>
  <c r="D52" i="111"/>
  <c r="V4" i="110"/>
  <c r="Y7" i="109"/>
  <c r="D54" i="108"/>
  <c r="Y7" i="106"/>
  <c r="W95" i="100"/>
  <c r="D54" i="101"/>
  <c r="X7" i="100"/>
  <c r="HU35" i="87" l="1"/>
  <c r="HT33" i="87"/>
  <c r="HT79" i="87" s="1"/>
  <c r="HP120" i="87"/>
  <c r="HO132" i="87"/>
  <c r="HO149" i="87" s="1"/>
  <c r="HS106" i="87"/>
  <c r="AA145" i="87"/>
  <c r="Y7" i="115"/>
  <c r="D55" i="114"/>
  <c r="W4" i="113"/>
  <c r="Z7" i="112"/>
  <c r="Z91" i="112" s="1"/>
  <c r="D53" i="111"/>
  <c r="W4" i="110"/>
  <c r="Z7" i="109"/>
  <c r="Z91" i="109" s="1"/>
  <c r="D55" i="108"/>
  <c r="Z7" i="106"/>
  <c r="X95" i="100"/>
  <c r="D55" i="101"/>
  <c r="Y7" i="100"/>
  <c r="HT106" i="87" l="1"/>
  <c r="HV35" i="87"/>
  <c r="HU33" i="87"/>
  <c r="HU79" i="87" s="1"/>
  <c r="HP132" i="87"/>
  <c r="HP149" i="87" s="1"/>
  <c r="HQ120" i="87"/>
  <c r="AB145" i="87"/>
  <c r="Z7" i="115"/>
  <c r="D56" i="114"/>
  <c r="X4" i="113"/>
  <c r="AA7" i="112"/>
  <c r="AA91" i="112" s="1"/>
  <c r="D54" i="111"/>
  <c r="X4" i="110"/>
  <c r="AA7" i="109"/>
  <c r="AA91" i="109" s="1"/>
  <c r="Z91" i="106"/>
  <c r="D56" i="108"/>
  <c r="AA7" i="106"/>
  <c r="Y95" i="100"/>
  <c r="D56" i="101"/>
  <c r="Z7" i="100"/>
  <c r="HQ132" i="87" l="1"/>
  <c r="HQ149" i="87" s="1"/>
  <c r="HR120" i="87"/>
  <c r="HU106" i="87"/>
  <c r="HW35" i="87"/>
  <c r="HV33" i="87"/>
  <c r="HV79" i="87" s="1"/>
  <c r="AC145" i="87"/>
  <c r="AA7" i="115"/>
  <c r="D57" i="114"/>
  <c r="Y4" i="113"/>
  <c r="AB7" i="112"/>
  <c r="AB91" i="112" s="1"/>
  <c r="D55" i="111"/>
  <c r="Y4" i="110"/>
  <c r="AB7" i="109"/>
  <c r="AB91" i="109" s="1"/>
  <c r="AA91" i="106"/>
  <c r="D57" i="108"/>
  <c r="AB7" i="106"/>
  <c r="Z95" i="100"/>
  <c r="Z91" i="100"/>
  <c r="D57" i="101"/>
  <c r="AA7" i="100"/>
  <c r="HX35" i="87" l="1"/>
  <c r="HW33" i="87"/>
  <c r="HW79" i="87" s="1"/>
  <c r="HV106" i="87"/>
  <c r="HR132" i="87"/>
  <c r="HR149" i="87" s="1"/>
  <c r="HS120" i="87"/>
  <c r="AD145" i="87"/>
  <c r="AB7" i="115"/>
  <c r="D58" i="114"/>
  <c r="Z4" i="113"/>
  <c r="AC7" i="112"/>
  <c r="AC91" i="112" s="1"/>
  <c r="D56" i="111"/>
  <c r="Z4" i="110"/>
  <c r="AC7" i="109"/>
  <c r="AC91" i="109" s="1"/>
  <c r="AB91" i="106"/>
  <c r="D58" i="108"/>
  <c r="AC7" i="106"/>
  <c r="AA95" i="100"/>
  <c r="AA91" i="100"/>
  <c r="D58" i="101"/>
  <c r="AB7" i="100"/>
  <c r="HT120" i="87" l="1"/>
  <c r="HS132" i="87"/>
  <c r="HS149" i="87" s="1"/>
  <c r="HW106" i="87"/>
  <c r="HY35" i="87"/>
  <c r="HX33" i="87"/>
  <c r="HX79" i="87" s="1"/>
  <c r="AE145" i="87"/>
  <c r="AC7" i="115"/>
  <c r="D59" i="114"/>
  <c r="AA4" i="113"/>
  <c r="AD7" i="112"/>
  <c r="AD91" i="112" s="1"/>
  <c r="D57" i="111"/>
  <c r="AA4" i="110"/>
  <c r="AD7" i="109"/>
  <c r="AD91" i="109" s="1"/>
  <c r="AC91" i="106"/>
  <c r="D59" i="108"/>
  <c r="AD7" i="106"/>
  <c r="AB95" i="100"/>
  <c r="AB91" i="100"/>
  <c r="D59" i="101"/>
  <c r="AC7" i="100"/>
  <c r="HX106" i="87" l="1"/>
  <c r="HZ35" i="87"/>
  <c r="HY33" i="87"/>
  <c r="HY79" i="87" s="1"/>
  <c r="HU120" i="87"/>
  <c r="HT132" i="87"/>
  <c r="HT149" i="87" s="1"/>
  <c r="AF145" i="87"/>
  <c r="AD7" i="115"/>
  <c r="D60" i="114"/>
  <c r="AB4" i="113"/>
  <c r="AE7" i="112"/>
  <c r="AE91" i="112" s="1"/>
  <c r="D58" i="111"/>
  <c r="AB4" i="110"/>
  <c r="AE7" i="109"/>
  <c r="AE91" i="109" s="1"/>
  <c r="AD91" i="106"/>
  <c r="D60" i="108"/>
  <c r="AE7" i="106"/>
  <c r="AC91" i="100"/>
  <c r="AC95" i="100"/>
  <c r="D60" i="101"/>
  <c r="AD7" i="100"/>
  <c r="IA35" i="87" l="1"/>
  <c r="HZ33" i="87"/>
  <c r="HZ79" i="87" s="1"/>
  <c r="HU132" i="87"/>
  <c r="HU149" i="87" s="1"/>
  <c r="HV120" i="87"/>
  <c r="HY106" i="87"/>
  <c r="AG145" i="87"/>
  <c r="AE7" i="115"/>
  <c r="D61" i="114"/>
  <c r="AC4" i="113"/>
  <c r="AF7" i="112"/>
  <c r="AF91" i="112" s="1"/>
  <c r="D59" i="111"/>
  <c r="AC4" i="110"/>
  <c r="AF7" i="109"/>
  <c r="AF91" i="109" s="1"/>
  <c r="AE91" i="106"/>
  <c r="D61" i="108"/>
  <c r="AF7" i="106"/>
  <c r="AD95" i="100"/>
  <c r="AD91" i="100"/>
  <c r="D61" i="101"/>
  <c r="AE7" i="100"/>
  <c r="HW120" i="87" l="1"/>
  <c r="HV132" i="87"/>
  <c r="HV149" i="87" s="1"/>
  <c r="HZ106" i="87"/>
  <c r="IB35" i="87"/>
  <c r="IA33" i="87"/>
  <c r="IA79" i="87" s="1"/>
  <c r="AH145" i="87"/>
  <c r="AF7" i="115"/>
  <c r="D62" i="114"/>
  <c r="AD4" i="113"/>
  <c r="AG7" i="112"/>
  <c r="AG91" i="112" s="1"/>
  <c r="D60" i="111"/>
  <c r="AD4" i="110"/>
  <c r="AG7" i="109"/>
  <c r="AG91" i="109" s="1"/>
  <c r="AF91" i="106"/>
  <c r="D62" i="108"/>
  <c r="AG7" i="106"/>
  <c r="AE95" i="100"/>
  <c r="AE91" i="100"/>
  <c r="D62" i="101"/>
  <c r="AF7" i="100"/>
  <c r="IA106" i="87" l="1"/>
  <c r="IC35" i="87"/>
  <c r="IB33" i="87"/>
  <c r="IB79" i="87" s="1"/>
  <c r="HX120" i="87"/>
  <c r="HW132" i="87"/>
  <c r="HW149" i="87" s="1"/>
  <c r="B33" i="128"/>
  <c r="C37" i="128" s="1"/>
  <c r="AI145" i="87"/>
  <c r="AG7" i="115"/>
  <c r="D63" i="114"/>
  <c r="AE4" i="113"/>
  <c r="AH7" i="112"/>
  <c r="AH91" i="112" s="1"/>
  <c r="D61" i="111"/>
  <c r="AE4" i="110"/>
  <c r="AH7" i="109"/>
  <c r="AH91" i="109" s="1"/>
  <c r="AG91" i="106"/>
  <c r="D63" i="108"/>
  <c r="AH7" i="106"/>
  <c r="AF95" i="100"/>
  <c r="AF91" i="100"/>
  <c r="D63" i="101"/>
  <c r="AG7" i="100"/>
  <c r="ID35" i="87" l="1"/>
  <c r="IC33" i="87"/>
  <c r="IC79" i="87" s="1"/>
  <c r="HX132" i="87"/>
  <c r="HX149" i="87" s="1"/>
  <c r="HY120" i="87"/>
  <c r="IB106" i="87"/>
  <c r="AJ145" i="87"/>
  <c r="AH7" i="115"/>
  <c r="D64" i="114"/>
  <c r="AF4" i="113"/>
  <c r="AI7" i="112"/>
  <c r="AI91" i="112" s="1"/>
  <c r="D62" i="111"/>
  <c r="AF4" i="110"/>
  <c r="AI7" i="109"/>
  <c r="AI91" i="109" s="1"/>
  <c r="AH91" i="106"/>
  <c r="D64" i="108"/>
  <c r="AI7" i="106"/>
  <c r="AG95" i="100"/>
  <c r="AG91" i="100"/>
  <c r="D64" i="101"/>
  <c r="AH7" i="100"/>
  <c r="HY132" i="87" l="1"/>
  <c r="HY149" i="87" s="1"/>
  <c r="HZ120" i="87"/>
  <c r="IC106" i="87"/>
  <c r="IE35" i="87"/>
  <c r="ID33" i="87"/>
  <c r="ID79" i="87" s="1"/>
  <c r="AK145" i="87"/>
  <c r="AI7" i="115"/>
  <c r="D65" i="114"/>
  <c r="AG4" i="113"/>
  <c r="AJ7" i="112"/>
  <c r="AJ91" i="112" s="1"/>
  <c r="D63" i="111"/>
  <c r="AG4" i="110"/>
  <c r="AJ7" i="109"/>
  <c r="AJ91" i="109" s="1"/>
  <c r="AI91" i="106"/>
  <c r="D65" i="108"/>
  <c r="AJ7" i="106"/>
  <c r="AH95" i="100"/>
  <c r="AH91" i="100"/>
  <c r="D65" i="101"/>
  <c r="AI7" i="100"/>
  <c r="ID106" i="87" l="1"/>
  <c r="IF35" i="87"/>
  <c r="IE33" i="87"/>
  <c r="IE79" i="87" s="1"/>
  <c r="IA120" i="87"/>
  <c r="HZ132" i="87"/>
  <c r="HZ149" i="87" s="1"/>
  <c r="AL145" i="87"/>
  <c r="AJ7" i="115"/>
  <c r="D66" i="114"/>
  <c r="AH4" i="113"/>
  <c r="AK7" i="112"/>
  <c r="AK91" i="112" s="1"/>
  <c r="D64" i="111"/>
  <c r="AH4" i="110"/>
  <c r="AK7" i="109"/>
  <c r="AK91" i="109" s="1"/>
  <c r="AJ91" i="106"/>
  <c r="D66" i="108"/>
  <c r="AK7" i="106"/>
  <c r="AI91" i="100"/>
  <c r="AI95" i="100"/>
  <c r="D66" i="101"/>
  <c r="AJ7" i="100"/>
  <c r="IE106" i="87" l="1"/>
  <c r="IB120" i="87"/>
  <c r="IA132" i="87"/>
  <c r="IA149" i="87" s="1"/>
  <c r="IG35" i="87"/>
  <c r="IF33" i="87"/>
  <c r="IF79" i="87" s="1"/>
  <c r="AM145" i="87"/>
  <c r="AK7" i="115"/>
  <c r="D67" i="114"/>
  <c r="AI4" i="113"/>
  <c r="AL7" i="112"/>
  <c r="AL91" i="112" s="1"/>
  <c r="D65" i="111"/>
  <c r="AI4" i="110"/>
  <c r="AL7" i="109"/>
  <c r="AL91" i="109" s="1"/>
  <c r="AK91" i="106"/>
  <c r="D67" i="108"/>
  <c r="AL7" i="106"/>
  <c r="AJ95" i="100"/>
  <c r="AJ91" i="100"/>
  <c r="D67" i="101"/>
  <c r="AK7" i="100"/>
  <c r="IB132" i="87" l="1"/>
  <c r="IB149" i="87" s="1"/>
  <c r="IC120" i="87"/>
  <c r="IF106" i="87"/>
  <c r="IH35" i="87"/>
  <c r="IG33" i="87"/>
  <c r="IG79" i="87" s="1"/>
  <c r="AN145" i="87"/>
  <c r="AL7" i="115"/>
  <c r="D68" i="114"/>
  <c r="AJ4" i="113"/>
  <c r="AM7" i="112"/>
  <c r="AM91" i="112" s="1"/>
  <c r="D66" i="111"/>
  <c r="AJ4" i="110"/>
  <c r="AM7" i="109"/>
  <c r="AM91" i="109" s="1"/>
  <c r="AL91" i="106"/>
  <c r="D68" i="108"/>
  <c r="AM7" i="106"/>
  <c r="AK91" i="100"/>
  <c r="AK95" i="100"/>
  <c r="D68" i="101"/>
  <c r="AL7" i="100"/>
  <c r="IG106" i="87" l="1"/>
  <c r="II35" i="87"/>
  <c r="IH33" i="87"/>
  <c r="IH79" i="87" s="1"/>
  <c r="ID120" i="87"/>
  <c r="IC132" i="87"/>
  <c r="IC149" i="87" s="1"/>
  <c r="AO145" i="87"/>
  <c r="AM7" i="115"/>
  <c r="D69" i="114"/>
  <c r="AK4" i="113"/>
  <c r="AN7" i="112"/>
  <c r="AN91" i="112" s="1"/>
  <c r="D67" i="111"/>
  <c r="AK4" i="110"/>
  <c r="AN7" i="109"/>
  <c r="AN91" i="109" s="1"/>
  <c r="AM91" i="106"/>
  <c r="D69" i="108"/>
  <c r="AN7" i="106"/>
  <c r="AL95" i="100"/>
  <c r="AL91" i="100"/>
  <c r="D69" i="101"/>
  <c r="AM7" i="100"/>
  <c r="ID132" i="87" l="1"/>
  <c r="ID149" i="87" s="1"/>
  <c r="IE120" i="87"/>
  <c r="IH106" i="87"/>
  <c r="IJ35" i="87"/>
  <c r="II33" i="87"/>
  <c r="II79" i="87" s="1"/>
  <c r="AP145" i="87"/>
  <c r="AN7" i="115"/>
  <c r="D70" i="114"/>
  <c r="AL4" i="113"/>
  <c r="AO7" i="112"/>
  <c r="AO91" i="112" s="1"/>
  <c r="D68" i="111"/>
  <c r="AL4" i="110"/>
  <c r="AO7" i="109"/>
  <c r="AO91" i="109" s="1"/>
  <c r="AN91" i="106"/>
  <c r="D70" i="108"/>
  <c r="AO7" i="106"/>
  <c r="AM95" i="100"/>
  <c r="AM91" i="100"/>
  <c r="D70" i="101"/>
  <c r="AN7" i="100"/>
  <c r="II106" i="87" l="1"/>
  <c r="IK35" i="87"/>
  <c r="IJ33" i="87"/>
  <c r="IJ79" i="87" s="1"/>
  <c r="IF120" i="87"/>
  <c r="IE132" i="87"/>
  <c r="IE149" i="87" s="1"/>
  <c r="AQ145" i="87"/>
  <c r="AO7" i="115"/>
  <c r="D71" i="114"/>
  <c r="AM4" i="113"/>
  <c r="AP7" i="112"/>
  <c r="AP91" i="112" s="1"/>
  <c r="D69" i="111"/>
  <c r="AM4" i="110"/>
  <c r="AP7" i="109"/>
  <c r="AP91" i="109" s="1"/>
  <c r="AO91" i="106"/>
  <c r="D71" i="108"/>
  <c r="AP7" i="106"/>
  <c r="AN95" i="100"/>
  <c r="AN91" i="100"/>
  <c r="D71" i="101"/>
  <c r="AO7" i="100"/>
  <c r="IJ106" i="87" l="1"/>
  <c r="IF132" i="87"/>
  <c r="IF149" i="87" s="1"/>
  <c r="IG120" i="87"/>
  <c r="IL35" i="87"/>
  <c r="IK33" i="87"/>
  <c r="IK79" i="87" s="1"/>
  <c r="AR145" i="87"/>
  <c r="AP7" i="115"/>
  <c r="D72" i="114"/>
  <c r="AN4" i="113"/>
  <c r="AQ7" i="112"/>
  <c r="AQ91" i="112" s="1"/>
  <c r="D70" i="111"/>
  <c r="AN4" i="110"/>
  <c r="AQ7" i="109"/>
  <c r="AQ91" i="109" s="1"/>
  <c r="AP91" i="106"/>
  <c r="D72" i="108"/>
  <c r="AQ7" i="106"/>
  <c r="AO95" i="100"/>
  <c r="AO91" i="100"/>
  <c r="D72" i="101"/>
  <c r="AP7" i="100"/>
  <c r="IM35" i="87" l="1"/>
  <c r="IL33" i="87"/>
  <c r="IL79" i="87" s="1"/>
  <c r="IG132" i="87"/>
  <c r="IG149" i="87" s="1"/>
  <c r="IH120" i="87"/>
  <c r="IK106" i="87"/>
  <c r="AS145" i="87"/>
  <c r="AQ7" i="115"/>
  <c r="D73" i="114"/>
  <c r="AO4" i="113"/>
  <c r="AR7" i="112"/>
  <c r="AR91" i="112" s="1"/>
  <c r="D71" i="111"/>
  <c r="AO4" i="110"/>
  <c r="AR7" i="109"/>
  <c r="AR91" i="109" s="1"/>
  <c r="AQ91" i="106"/>
  <c r="D73" i="108"/>
  <c r="AR7" i="106"/>
  <c r="AP95" i="100"/>
  <c r="AP91" i="100"/>
  <c r="D73" i="101"/>
  <c r="AQ7" i="100"/>
  <c r="IL106" i="87" l="1"/>
  <c r="IN35" i="87"/>
  <c r="IM33" i="87"/>
  <c r="IM79" i="87" s="1"/>
  <c r="IH132" i="87"/>
  <c r="IH149" i="87" s="1"/>
  <c r="II120" i="87"/>
  <c r="AT145" i="87"/>
  <c r="AR7" i="115"/>
  <c r="D74" i="114"/>
  <c r="AP4" i="113"/>
  <c r="AS7" i="112"/>
  <c r="AS91" i="112" s="1"/>
  <c r="D72" i="111"/>
  <c r="AP4" i="110"/>
  <c r="AS7" i="109"/>
  <c r="AS91" i="109" s="1"/>
  <c r="AR91" i="106"/>
  <c r="D74" i="108"/>
  <c r="AS7" i="106"/>
  <c r="AQ91" i="100"/>
  <c r="AQ95" i="100"/>
  <c r="D74" i="101"/>
  <c r="AR7" i="100"/>
  <c r="IO35" i="87" l="1"/>
  <c r="IN33" i="87"/>
  <c r="IN79" i="87" s="1"/>
  <c r="II132" i="87"/>
  <c r="II149" i="87" s="1"/>
  <c r="IJ120" i="87"/>
  <c r="IM106" i="87"/>
  <c r="AU145" i="87"/>
  <c r="AS7" i="115"/>
  <c r="D75" i="114"/>
  <c r="AQ4" i="113"/>
  <c r="AT7" i="112"/>
  <c r="AT91" i="112" s="1"/>
  <c r="D73" i="111"/>
  <c r="AQ4" i="110"/>
  <c r="AT7" i="109"/>
  <c r="AT91" i="109" s="1"/>
  <c r="AS91" i="106"/>
  <c r="D75" i="108"/>
  <c r="AT7" i="106"/>
  <c r="AR95" i="100"/>
  <c r="AR91" i="100"/>
  <c r="D75" i="101"/>
  <c r="AS7" i="100"/>
  <c r="IP35" i="87" l="1"/>
  <c r="IO33" i="87"/>
  <c r="IO79" i="87" s="1"/>
  <c r="IJ132" i="87"/>
  <c r="IJ149" i="87" s="1"/>
  <c r="IK120" i="87"/>
  <c r="IN106" i="87"/>
  <c r="AV145" i="87"/>
  <c r="AT7" i="115"/>
  <c r="D76" i="114"/>
  <c r="AR4" i="113"/>
  <c r="AU7" i="112"/>
  <c r="AU91" i="112" s="1"/>
  <c r="D74" i="111"/>
  <c r="AR4" i="110"/>
  <c r="AU7" i="109"/>
  <c r="AU91" i="109" s="1"/>
  <c r="AT91" i="106"/>
  <c r="D76" i="108"/>
  <c r="AU7" i="106"/>
  <c r="AS91" i="100"/>
  <c r="AS95" i="100"/>
  <c r="D76" i="101"/>
  <c r="AT7" i="100"/>
  <c r="IL120" i="87" l="1"/>
  <c r="IK132" i="87"/>
  <c r="IK149" i="87" s="1"/>
  <c r="IO106" i="87"/>
  <c r="IQ35" i="87"/>
  <c r="IP33" i="87"/>
  <c r="IP79" i="87" s="1"/>
  <c r="AW145" i="87"/>
  <c r="AU7" i="115"/>
  <c r="D77" i="114"/>
  <c r="AS4" i="113"/>
  <c r="AV7" i="112"/>
  <c r="AV91" i="112" s="1"/>
  <c r="D75" i="111"/>
  <c r="AS4" i="110"/>
  <c r="AV7" i="109"/>
  <c r="AV91" i="109" s="1"/>
  <c r="AU91" i="106"/>
  <c r="D77" i="108"/>
  <c r="AV7" i="106"/>
  <c r="AT95" i="100"/>
  <c r="AT91" i="100"/>
  <c r="D77" i="101"/>
  <c r="AU7" i="100"/>
  <c r="IP106" i="87" l="1"/>
  <c r="IR35" i="87"/>
  <c r="IQ33" i="87"/>
  <c r="IQ79" i="87" s="1"/>
  <c r="IL132" i="87"/>
  <c r="IL149" i="87" s="1"/>
  <c r="IM120" i="87"/>
  <c r="AX145" i="87"/>
  <c r="AV7" i="115"/>
  <c r="D78" i="114"/>
  <c r="AT4" i="113"/>
  <c r="AW7" i="112"/>
  <c r="AW91" i="112" s="1"/>
  <c r="D76" i="111"/>
  <c r="AT4" i="110"/>
  <c r="AW7" i="109"/>
  <c r="AW91" i="109" s="1"/>
  <c r="AV91" i="106"/>
  <c r="D78" i="108"/>
  <c r="AW7" i="106"/>
  <c r="AU95" i="100"/>
  <c r="AU91" i="100"/>
  <c r="D78" i="101"/>
  <c r="AV7" i="100"/>
  <c r="IN120" i="87" l="1"/>
  <c r="IM132" i="87"/>
  <c r="IM149" i="87" s="1"/>
  <c r="IQ106" i="87"/>
  <c r="IS35" i="87"/>
  <c r="IR33" i="87"/>
  <c r="IR79" i="87" s="1"/>
  <c r="AY145" i="87"/>
  <c r="AW7" i="115"/>
  <c r="D79" i="114"/>
  <c r="AU4" i="113"/>
  <c r="AX7" i="112"/>
  <c r="AX91" i="112" s="1"/>
  <c r="D77" i="111"/>
  <c r="AU4" i="110"/>
  <c r="AX7" i="109"/>
  <c r="AX91" i="109" s="1"/>
  <c r="AW91" i="106"/>
  <c r="D79" i="108"/>
  <c r="AX7" i="106"/>
  <c r="AV95" i="100"/>
  <c r="AV91" i="100"/>
  <c r="D79" i="101"/>
  <c r="AW7" i="100"/>
  <c r="IN132" i="87" l="1"/>
  <c r="IN149" i="87" s="1"/>
  <c r="IO120" i="87"/>
  <c r="IR106" i="87"/>
  <c r="IT35" i="87"/>
  <c r="IS33" i="87"/>
  <c r="IS79" i="87" s="1"/>
  <c r="AZ145" i="87"/>
  <c r="AX7" i="115"/>
  <c r="D80" i="114"/>
  <c r="AV4" i="113"/>
  <c r="AY7" i="112"/>
  <c r="AY91" i="112" s="1"/>
  <c r="D78" i="111"/>
  <c r="AV4" i="110"/>
  <c r="AY7" i="109"/>
  <c r="AY91" i="109" s="1"/>
  <c r="AX91" i="106"/>
  <c r="D80" i="108"/>
  <c r="AY7" i="106"/>
  <c r="AW95" i="100"/>
  <c r="AW91" i="100"/>
  <c r="D80" i="101"/>
  <c r="AX7" i="100"/>
  <c r="IS106" i="87" l="1"/>
  <c r="IU35" i="87"/>
  <c r="IT33" i="87"/>
  <c r="IT79" i="87" s="1"/>
  <c r="IP120" i="87"/>
  <c r="IO132" i="87"/>
  <c r="IO149" i="87" s="1"/>
  <c r="BA145" i="87"/>
  <c r="AY7" i="115"/>
  <c r="D81" i="114"/>
  <c r="AW4" i="113"/>
  <c r="AZ7" i="112"/>
  <c r="AZ91" i="112" s="1"/>
  <c r="D79" i="111"/>
  <c r="AW4" i="110"/>
  <c r="AZ7" i="109"/>
  <c r="AZ91" i="109" s="1"/>
  <c r="AY91" i="106"/>
  <c r="D81" i="108"/>
  <c r="AZ7" i="106"/>
  <c r="AX95" i="100"/>
  <c r="AX91" i="100"/>
  <c r="D81" i="101"/>
  <c r="AY7" i="100"/>
  <c r="IP132" i="87" l="1"/>
  <c r="IP149" i="87" s="1"/>
  <c r="IQ120" i="87"/>
  <c r="IT106" i="87"/>
  <c r="IV35" i="87"/>
  <c r="IU33" i="87"/>
  <c r="IU79" i="87" s="1"/>
  <c r="BB145" i="87"/>
  <c r="AZ7" i="115"/>
  <c r="D82" i="114"/>
  <c r="AX4" i="113"/>
  <c r="BA7" i="112"/>
  <c r="BA91" i="112" s="1"/>
  <c r="D80" i="111"/>
  <c r="AX4" i="110"/>
  <c r="BA7" i="109"/>
  <c r="BA91" i="109" s="1"/>
  <c r="AZ91" i="106"/>
  <c r="D82" i="108"/>
  <c r="BA7" i="106"/>
  <c r="AY91" i="100"/>
  <c r="AY95" i="100"/>
  <c r="D82" i="101"/>
  <c r="AZ7" i="100"/>
  <c r="IU106" i="87" l="1"/>
  <c r="IW35" i="87"/>
  <c r="IV33" i="87"/>
  <c r="IV79" i="87" s="1"/>
  <c r="IR120" i="87"/>
  <c r="IQ132" i="87"/>
  <c r="IQ149" i="87" s="1"/>
  <c r="BC145" i="87"/>
  <c r="BA7" i="115"/>
  <c r="D83" i="114"/>
  <c r="AY4" i="113"/>
  <c r="BB7" i="112"/>
  <c r="BB91" i="112" s="1"/>
  <c r="D81" i="111"/>
  <c r="AY4" i="110"/>
  <c r="BB7" i="109"/>
  <c r="BB91" i="109" s="1"/>
  <c r="BA91" i="106"/>
  <c r="D83" i="108"/>
  <c r="BB7" i="106"/>
  <c r="AZ95" i="100"/>
  <c r="AZ91" i="100"/>
  <c r="D83" i="101"/>
  <c r="BA7" i="100"/>
  <c r="IS120" i="87" l="1"/>
  <c r="IR132" i="87"/>
  <c r="IR149" i="87" s="1"/>
  <c r="IX35" i="87"/>
  <c r="IW33" i="87"/>
  <c r="IW79" i="87" s="1"/>
  <c r="IV106" i="87"/>
  <c r="BD145" i="87"/>
  <c r="BB7" i="115"/>
  <c r="D84" i="114"/>
  <c r="AZ4" i="113"/>
  <c r="BC7" i="112"/>
  <c r="BC91" i="112" s="1"/>
  <c r="D82" i="111"/>
  <c r="AZ4" i="110"/>
  <c r="BC7" i="109"/>
  <c r="BC91" i="109" s="1"/>
  <c r="BB91" i="106"/>
  <c r="D84" i="108"/>
  <c r="BC7" i="106"/>
  <c r="BA95" i="100"/>
  <c r="BA91" i="100"/>
  <c r="D84" i="101"/>
  <c r="BB7" i="100"/>
  <c r="IT120" i="87" l="1"/>
  <c r="IS132" i="87"/>
  <c r="IS149" i="87" s="1"/>
  <c r="IW106" i="87"/>
  <c r="IY35" i="87"/>
  <c r="IX33" i="87"/>
  <c r="IX79" i="87" s="1"/>
  <c r="BE145" i="87"/>
  <c r="BC7" i="115"/>
  <c r="D85" i="114"/>
  <c r="BA4" i="113"/>
  <c r="BD7" i="112"/>
  <c r="BD91" i="112" s="1"/>
  <c r="D83" i="111"/>
  <c r="BA4" i="110"/>
  <c r="BD7" i="109"/>
  <c r="BD91" i="109" s="1"/>
  <c r="BC91" i="106"/>
  <c r="D85" i="108"/>
  <c r="BD7" i="106"/>
  <c r="BB95" i="100"/>
  <c r="BB91" i="100"/>
  <c r="D85" i="101"/>
  <c r="BC7" i="100"/>
  <c r="IU120" i="87" l="1"/>
  <c r="IT132" i="87"/>
  <c r="IT149" i="87" s="1"/>
  <c r="IX106" i="87"/>
  <c r="IZ35" i="87"/>
  <c r="IY33" i="87"/>
  <c r="IY79" i="87" s="1"/>
  <c r="BF145" i="87"/>
  <c r="BD7" i="115"/>
  <c r="D86" i="114"/>
  <c r="BB4" i="113"/>
  <c r="BE7" i="112"/>
  <c r="BE91" i="112" s="1"/>
  <c r="D84" i="111"/>
  <c r="BB4" i="110"/>
  <c r="BE7" i="109"/>
  <c r="BE91" i="109" s="1"/>
  <c r="BD91" i="106"/>
  <c r="D86" i="108"/>
  <c r="BE7" i="106"/>
  <c r="BC95" i="100"/>
  <c r="BC91" i="100"/>
  <c r="D86" i="101"/>
  <c r="BD7" i="100"/>
  <c r="JA35" i="87" l="1"/>
  <c r="IZ33" i="87"/>
  <c r="IZ79" i="87" s="1"/>
  <c r="IY106" i="87"/>
  <c r="IU132" i="87"/>
  <c r="IU149" i="87" s="1"/>
  <c r="IV120" i="87"/>
  <c r="BG145" i="87"/>
  <c r="BE7" i="115"/>
  <c r="D87" i="114"/>
  <c r="BC4" i="113"/>
  <c r="BF7" i="112"/>
  <c r="BF91" i="112" s="1"/>
  <c r="D85" i="111"/>
  <c r="BC4" i="110"/>
  <c r="BF7" i="109"/>
  <c r="BF91" i="109" s="1"/>
  <c r="BE91" i="106"/>
  <c r="D87" i="108"/>
  <c r="BF7" i="106"/>
  <c r="BD95" i="100"/>
  <c r="BD91" i="100"/>
  <c r="D87" i="101"/>
  <c r="BE7" i="100"/>
  <c r="IV132" i="87" l="1"/>
  <c r="IV149" i="87" s="1"/>
  <c r="IW120" i="87"/>
  <c r="IZ106" i="87"/>
  <c r="JB35" i="87"/>
  <c r="JA33" i="87"/>
  <c r="JA79" i="87" s="1"/>
  <c r="BH145" i="87"/>
  <c r="BF7" i="115"/>
  <c r="D88" i="114"/>
  <c r="BD4" i="113"/>
  <c r="BG7" i="112"/>
  <c r="BG91" i="112" s="1"/>
  <c r="D86" i="111"/>
  <c r="BD4" i="110"/>
  <c r="BG7" i="109"/>
  <c r="BG91" i="109" s="1"/>
  <c r="BF91" i="106"/>
  <c r="D88" i="108"/>
  <c r="BG7" i="106"/>
  <c r="BE95" i="100"/>
  <c r="BE91" i="100"/>
  <c r="D88" i="101"/>
  <c r="BF7" i="100"/>
  <c r="IX120" i="87" l="1"/>
  <c r="IW132" i="87"/>
  <c r="IW149" i="87" s="1"/>
  <c r="JA106" i="87"/>
  <c r="JC35" i="87"/>
  <c r="JB33" i="87"/>
  <c r="JB79" i="87" s="1"/>
  <c r="BI145" i="87"/>
  <c r="BG7" i="115"/>
  <c r="D89" i="114"/>
  <c r="BE4" i="113"/>
  <c r="BH7" i="112"/>
  <c r="BH91" i="112" s="1"/>
  <c r="D87" i="111"/>
  <c r="BE4" i="110"/>
  <c r="BH7" i="109"/>
  <c r="BH91" i="109" s="1"/>
  <c r="BG91" i="106"/>
  <c r="D89" i="108"/>
  <c r="BH7" i="106"/>
  <c r="BF95" i="100"/>
  <c r="BF91" i="100"/>
  <c r="D89" i="101"/>
  <c r="BG7" i="100"/>
  <c r="JB106" i="87" l="1"/>
  <c r="JD35" i="87"/>
  <c r="JC33" i="87"/>
  <c r="JC79" i="87" s="1"/>
  <c r="IY120" i="87"/>
  <c r="IX132" i="87"/>
  <c r="IX149" i="87" s="1"/>
  <c r="BJ145" i="87"/>
  <c r="BH7" i="115"/>
  <c r="D90" i="114"/>
  <c r="BF4" i="113"/>
  <c r="BI7" i="112"/>
  <c r="BI91" i="112" s="1"/>
  <c r="D88" i="111"/>
  <c r="BF4" i="110"/>
  <c r="BI7" i="109"/>
  <c r="BI91" i="109" s="1"/>
  <c r="BH91" i="106"/>
  <c r="D90" i="108"/>
  <c r="BI7" i="106"/>
  <c r="BG91" i="100"/>
  <c r="BG95" i="100"/>
  <c r="D90" i="101"/>
  <c r="BH7" i="100"/>
  <c r="IY132" i="87" l="1"/>
  <c r="IY149" i="87" s="1"/>
  <c r="IZ120" i="87"/>
  <c r="JC106" i="87"/>
  <c r="JE35" i="87"/>
  <c r="JD33" i="87"/>
  <c r="JD79" i="87" s="1"/>
  <c r="BK145" i="87"/>
  <c r="BI7" i="115"/>
  <c r="D91" i="114"/>
  <c r="BG4" i="113"/>
  <c r="BJ7" i="112"/>
  <c r="BJ91" i="112" s="1"/>
  <c r="D89" i="111"/>
  <c r="BG4" i="110"/>
  <c r="BJ7" i="109"/>
  <c r="BJ91" i="109" s="1"/>
  <c r="BI91" i="106"/>
  <c r="D91" i="108"/>
  <c r="BJ7" i="106"/>
  <c r="BH95" i="100"/>
  <c r="BH91" i="100"/>
  <c r="D91" i="101"/>
  <c r="BI7" i="100"/>
  <c r="IZ132" i="87" l="1"/>
  <c r="IZ149" i="87" s="1"/>
  <c r="JA120" i="87"/>
  <c r="JD106" i="87"/>
  <c r="JF35" i="87"/>
  <c r="JE33" i="87"/>
  <c r="JE79" i="87" s="1"/>
  <c r="BL145" i="87"/>
  <c r="BJ7" i="115"/>
  <c r="D92" i="114"/>
  <c r="BH4" i="113"/>
  <c r="BK7" i="112"/>
  <c r="BK91" i="112" s="1"/>
  <c r="D90" i="111"/>
  <c r="BH4" i="110"/>
  <c r="BK7" i="109"/>
  <c r="BK91" i="109" s="1"/>
  <c r="BJ91" i="106"/>
  <c r="D92" i="108"/>
  <c r="BK7" i="106"/>
  <c r="BI95" i="100"/>
  <c r="BI91" i="100"/>
  <c r="D92" i="101"/>
  <c r="BJ7" i="100"/>
  <c r="JE106" i="87" l="1"/>
  <c r="JG35" i="87"/>
  <c r="JF33" i="87"/>
  <c r="JF79" i="87" s="1"/>
  <c r="JA132" i="87"/>
  <c r="JA149" i="87" s="1"/>
  <c r="JB120" i="87"/>
  <c r="BM145" i="87"/>
  <c r="BK7" i="115"/>
  <c r="D93" i="114"/>
  <c r="BI4" i="113"/>
  <c r="BL7" i="112"/>
  <c r="BL91" i="112" s="1"/>
  <c r="D91" i="111"/>
  <c r="BI4" i="110"/>
  <c r="BL7" i="109"/>
  <c r="BL91" i="109" s="1"/>
  <c r="BK91" i="106"/>
  <c r="D93" i="108"/>
  <c r="BL7" i="106"/>
  <c r="BJ95" i="100"/>
  <c r="BJ91" i="100"/>
  <c r="D93" i="101"/>
  <c r="BK7" i="100"/>
  <c r="JC120" i="87" l="1"/>
  <c r="JB132" i="87"/>
  <c r="JB149" i="87" s="1"/>
  <c r="JF106" i="87"/>
  <c r="JH35" i="87"/>
  <c r="JG33" i="87"/>
  <c r="JG79" i="87" s="1"/>
  <c r="BN145" i="87"/>
  <c r="BL7" i="115"/>
  <c r="D94" i="114"/>
  <c r="BJ4" i="113"/>
  <c r="BM7" i="112"/>
  <c r="BM91" i="112" s="1"/>
  <c r="D92" i="111"/>
  <c r="BJ4" i="110"/>
  <c r="BM7" i="109"/>
  <c r="BM91" i="109" s="1"/>
  <c r="BL91" i="106"/>
  <c r="D94" i="108"/>
  <c r="BM7" i="106"/>
  <c r="BK95" i="100"/>
  <c r="BK91" i="100"/>
  <c r="D94" i="101"/>
  <c r="BL7" i="100"/>
  <c r="JG106" i="87" l="1"/>
  <c r="JI35" i="87"/>
  <c r="JH33" i="87"/>
  <c r="JH79" i="87" s="1"/>
  <c r="JD120" i="87"/>
  <c r="JC132" i="87"/>
  <c r="JC149" i="87" s="1"/>
  <c r="BO145" i="87"/>
  <c r="BM7" i="115"/>
  <c r="D95" i="114"/>
  <c r="BK4" i="113"/>
  <c r="BN7" i="112"/>
  <c r="BN91" i="112" s="1"/>
  <c r="D93" i="111"/>
  <c r="BK4" i="110"/>
  <c r="BN7" i="109"/>
  <c r="BN91" i="109" s="1"/>
  <c r="BM91" i="106"/>
  <c r="D95" i="108"/>
  <c r="BN7" i="106"/>
  <c r="BL95" i="100"/>
  <c r="BL91" i="100"/>
  <c r="D95" i="101"/>
  <c r="BM7" i="100"/>
  <c r="JE120" i="87" l="1"/>
  <c r="JD132" i="87"/>
  <c r="JD149" i="87" s="1"/>
  <c r="JH106" i="87"/>
  <c r="JJ35" i="87"/>
  <c r="JI33" i="87"/>
  <c r="JI79" i="87" s="1"/>
  <c r="BP145" i="87"/>
  <c r="BN7" i="115"/>
  <c r="D96" i="114"/>
  <c r="BL4" i="113"/>
  <c r="BO7" i="112"/>
  <c r="BO91" i="112" s="1"/>
  <c r="D94" i="111"/>
  <c r="BL4" i="110"/>
  <c r="BO7" i="109"/>
  <c r="BO91" i="109" s="1"/>
  <c r="BN91" i="106"/>
  <c r="D96" i="108"/>
  <c r="BO7" i="106"/>
  <c r="BM95" i="100"/>
  <c r="BM91" i="100"/>
  <c r="D96" i="101"/>
  <c r="BN7" i="100"/>
  <c r="JF120" i="87" l="1"/>
  <c r="JE132" i="87"/>
  <c r="JE149" i="87" s="1"/>
  <c r="JI106" i="87"/>
  <c r="JK35" i="87"/>
  <c r="JJ33" i="87"/>
  <c r="JJ79" i="87" s="1"/>
  <c r="BQ145" i="87"/>
  <c r="BO7" i="115"/>
  <c r="D97" i="114"/>
  <c r="BM4" i="113"/>
  <c r="BP7" i="112"/>
  <c r="BP91" i="112" s="1"/>
  <c r="D95" i="111"/>
  <c r="BM4" i="110"/>
  <c r="BP7" i="109"/>
  <c r="BP91" i="109" s="1"/>
  <c r="BO91" i="106"/>
  <c r="D97" i="108"/>
  <c r="BP7" i="106"/>
  <c r="BN95" i="100"/>
  <c r="BN91" i="100"/>
  <c r="D97" i="101"/>
  <c r="BO7" i="100"/>
  <c r="JG120" i="87" l="1"/>
  <c r="JF132" i="87"/>
  <c r="JF149" i="87" s="1"/>
  <c r="JJ106" i="87"/>
  <c r="JL35" i="87"/>
  <c r="JK33" i="87"/>
  <c r="JK79" i="87" s="1"/>
  <c r="BR145" i="87"/>
  <c r="BP7" i="115"/>
  <c r="D98" i="114"/>
  <c r="BN4" i="113"/>
  <c r="BQ7" i="112"/>
  <c r="BQ91" i="112" s="1"/>
  <c r="D96" i="111"/>
  <c r="BN4" i="110"/>
  <c r="BQ7" i="109"/>
  <c r="BQ91" i="109" s="1"/>
  <c r="BP91" i="106"/>
  <c r="D98" i="108"/>
  <c r="BQ7" i="106"/>
  <c r="BO91" i="100"/>
  <c r="BO95" i="100"/>
  <c r="D98" i="101"/>
  <c r="BP7" i="100"/>
  <c r="JG132" i="87" l="1"/>
  <c r="JG149" i="87" s="1"/>
  <c r="JH120" i="87"/>
  <c r="JK106" i="87"/>
  <c r="JM35" i="87"/>
  <c r="JL33" i="87"/>
  <c r="JL79" i="87" s="1"/>
  <c r="BS145" i="87"/>
  <c r="BQ7" i="115"/>
  <c r="D99" i="114"/>
  <c r="BO4" i="113"/>
  <c r="BR7" i="112"/>
  <c r="BR91" i="112" s="1"/>
  <c r="D97" i="111"/>
  <c r="BO4" i="110"/>
  <c r="BR7" i="109"/>
  <c r="BR91" i="109" s="1"/>
  <c r="BQ91" i="106"/>
  <c r="D99" i="108"/>
  <c r="BR7" i="106"/>
  <c r="BP95" i="100"/>
  <c r="BP91" i="100"/>
  <c r="D99" i="101"/>
  <c r="BQ7" i="100"/>
  <c r="JH132" i="87" l="1"/>
  <c r="JH149" i="87" s="1"/>
  <c r="JI120" i="87"/>
  <c r="JL106" i="87"/>
  <c r="JN35" i="87"/>
  <c r="JM33" i="87"/>
  <c r="JM79" i="87" s="1"/>
  <c r="BT145" i="87"/>
  <c r="BR7" i="115"/>
  <c r="D100" i="114"/>
  <c r="BP4" i="113"/>
  <c r="BS7" i="112"/>
  <c r="BS91" i="112" s="1"/>
  <c r="D98" i="111"/>
  <c r="BP4" i="110"/>
  <c r="BS7" i="109"/>
  <c r="BS91" i="109" s="1"/>
  <c r="BR91" i="106"/>
  <c r="D100" i="108"/>
  <c r="BS7" i="106"/>
  <c r="BQ95" i="100"/>
  <c r="BQ91" i="100"/>
  <c r="D100" i="101"/>
  <c r="BR7" i="100"/>
  <c r="JI132" i="87" l="1"/>
  <c r="JI149" i="87" s="1"/>
  <c r="JJ120" i="87"/>
  <c r="JM106" i="87"/>
  <c r="JO35" i="87"/>
  <c r="JN33" i="87"/>
  <c r="JN79" i="87" s="1"/>
  <c r="BU145" i="87"/>
  <c r="BS7" i="115"/>
  <c r="D101" i="114"/>
  <c r="BQ4" i="113"/>
  <c r="BT7" i="112"/>
  <c r="BT91" i="112" s="1"/>
  <c r="D99" i="111"/>
  <c r="BQ4" i="110"/>
  <c r="BT7" i="109"/>
  <c r="BT91" i="109" s="1"/>
  <c r="BS91" i="106"/>
  <c r="D101" i="108"/>
  <c r="BT7" i="106"/>
  <c r="BR95" i="100"/>
  <c r="BR91" i="100"/>
  <c r="D101" i="101"/>
  <c r="BS7" i="100"/>
  <c r="JK120" i="87" l="1"/>
  <c r="JJ132" i="87"/>
  <c r="JJ149" i="87" s="1"/>
  <c r="JN106" i="87"/>
  <c r="JP35" i="87"/>
  <c r="JO33" i="87"/>
  <c r="JO79" i="87" s="1"/>
  <c r="BV145" i="87"/>
  <c r="BT7" i="115"/>
  <c r="D102" i="114"/>
  <c r="BR4" i="113"/>
  <c r="BU7" i="112"/>
  <c r="BU91" i="112" s="1"/>
  <c r="D100" i="111"/>
  <c r="BR4" i="110"/>
  <c r="BU7" i="109"/>
  <c r="BU91" i="109" s="1"/>
  <c r="BT91" i="106"/>
  <c r="D102" i="108"/>
  <c r="BU7" i="106"/>
  <c r="BS95" i="100"/>
  <c r="BS91" i="100"/>
  <c r="D102" i="101"/>
  <c r="BT7" i="100"/>
  <c r="JL120" i="87" l="1"/>
  <c r="JK132" i="87"/>
  <c r="JK149" i="87" s="1"/>
  <c r="JO106" i="87"/>
  <c r="JQ35" i="87"/>
  <c r="JP33" i="87"/>
  <c r="JP79" i="87" s="1"/>
  <c r="BW145" i="87"/>
  <c r="BU7" i="115"/>
  <c r="D103" i="114"/>
  <c r="BS4" i="113"/>
  <c r="BV7" i="112"/>
  <c r="BV91" i="112" s="1"/>
  <c r="D101" i="111"/>
  <c r="BS4" i="110"/>
  <c r="BV7" i="109"/>
  <c r="BV91" i="109" s="1"/>
  <c r="BU91" i="106"/>
  <c r="D103" i="108"/>
  <c r="BV7" i="106"/>
  <c r="BT95" i="100"/>
  <c r="BT91" i="100"/>
  <c r="D103" i="101"/>
  <c r="BU7" i="100"/>
  <c r="JP106" i="87" l="1"/>
  <c r="JR35" i="87"/>
  <c r="JQ33" i="87"/>
  <c r="JQ79" i="87" s="1"/>
  <c r="JL132" i="87"/>
  <c r="JL149" i="87" s="1"/>
  <c r="JM120" i="87"/>
  <c r="BX145" i="87"/>
  <c r="BV7" i="115"/>
  <c r="D104" i="114"/>
  <c r="BT4" i="113"/>
  <c r="BW7" i="112"/>
  <c r="BW91" i="112" s="1"/>
  <c r="D102" i="111"/>
  <c r="BT4" i="110"/>
  <c r="BW7" i="109"/>
  <c r="BW91" i="109" s="1"/>
  <c r="BV91" i="106"/>
  <c r="D104" i="108"/>
  <c r="BW7" i="106"/>
  <c r="BU95" i="100"/>
  <c r="BU91" i="100"/>
  <c r="D104" i="101"/>
  <c r="BV7" i="100"/>
  <c r="JN120" i="87" l="1"/>
  <c r="JM132" i="87"/>
  <c r="JM149" i="87" s="1"/>
  <c r="JQ106" i="87"/>
  <c r="JS35" i="87"/>
  <c r="JR33" i="87"/>
  <c r="JR79" i="87" s="1"/>
  <c r="BY145" i="87"/>
  <c r="BW7" i="115"/>
  <c r="D105" i="114"/>
  <c r="BU4" i="113"/>
  <c r="BX7" i="112"/>
  <c r="BX91" i="112" s="1"/>
  <c r="D103" i="111"/>
  <c r="BU4" i="110"/>
  <c r="BX7" i="109"/>
  <c r="BX91" i="109" s="1"/>
  <c r="BW91" i="106"/>
  <c r="D105" i="108"/>
  <c r="BX7" i="106"/>
  <c r="BV95" i="100"/>
  <c r="BV91" i="100"/>
  <c r="D105" i="101"/>
  <c r="BW7" i="100"/>
  <c r="JR106" i="87" l="1"/>
  <c r="JT35" i="87"/>
  <c r="JS33" i="87"/>
  <c r="JS79" i="87" s="1"/>
  <c r="JN132" i="87"/>
  <c r="JN149" i="87" s="1"/>
  <c r="JO120" i="87"/>
  <c r="BZ145" i="87"/>
  <c r="BX7" i="115"/>
  <c r="D106" i="114"/>
  <c r="BV4" i="113"/>
  <c r="BY7" i="112"/>
  <c r="BY91" i="112" s="1"/>
  <c r="D104" i="111"/>
  <c r="BV4" i="110"/>
  <c r="BY7" i="109"/>
  <c r="BY91" i="109" s="1"/>
  <c r="BX91" i="106"/>
  <c r="D106" i="108"/>
  <c r="BY7" i="106"/>
  <c r="BW91" i="100"/>
  <c r="BW95" i="100"/>
  <c r="D106" i="101"/>
  <c r="BX7" i="100"/>
  <c r="JO132" i="87" l="1"/>
  <c r="JO149" i="87" s="1"/>
  <c r="JP120" i="87"/>
  <c r="JS106" i="87"/>
  <c r="JU35" i="87"/>
  <c r="JT33" i="87"/>
  <c r="JT79" i="87" s="1"/>
  <c r="CA145" i="87"/>
  <c r="BY7" i="115"/>
  <c r="D107" i="114"/>
  <c r="BW4" i="113"/>
  <c r="BZ7" i="112"/>
  <c r="BZ91" i="112" s="1"/>
  <c r="D105" i="111"/>
  <c r="BW4" i="110"/>
  <c r="BZ7" i="109"/>
  <c r="BZ91" i="109" s="1"/>
  <c r="BY91" i="106"/>
  <c r="D107" i="108"/>
  <c r="BZ7" i="106"/>
  <c r="BX95" i="100"/>
  <c r="BX91" i="100"/>
  <c r="D107" i="101"/>
  <c r="BY7" i="100"/>
  <c r="JV35" i="87" l="1"/>
  <c r="JU33" i="87"/>
  <c r="JU79" i="87" s="1"/>
  <c r="JT106" i="87"/>
  <c r="JP132" i="87"/>
  <c r="JP149" i="87" s="1"/>
  <c r="JQ120" i="87"/>
  <c r="CB145" i="87"/>
  <c r="BZ7" i="115"/>
  <c r="D108" i="114"/>
  <c r="BX4" i="113"/>
  <c r="CA7" i="112"/>
  <c r="CA91" i="112" s="1"/>
  <c r="D106" i="111"/>
  <c r="BX4" i="110"/>
  <c r="CA7" i="109"/>
  <c r="CA91" i="109" s="1"/>
  <c r="BZ91" i="106"/>
  <c r="D108" i="108"/>
  <c r="CA7" i="106"/>
  <c r="BY91" i="100"/>
  <c r="BY95" i="100"/>
  <c r="D108" i="101"/>
  <c r="BZ7" i="100"/>
  <c r="JR120" i="87" l="1"/>
  <c r="JQ132" i="87"/>
  <c r="JQ149" i="87" s="1"/>
  <c r="JU106" i="87"/>
  <c r="JW35" i="87"/>
  <c r="JV33" i="87"/>
  <c r="JV79" i="87" s="1"/>
  <c r="CC145" i="87"/>
  <c r="CA7" i="115"/>
  <c r="D109" i="114"/>
  <c r="BY4" i="113"/>
  <c r="CB7" i="112"/>
  <c r="CB91" i="112" s="1"/>
  <c r="D107" i="111"/>
  <c r="BY4" i="110"/>
  <c r="CB7" i="109"/>
  <c r="CB91" i="109" s="1"/>
  <c r="CA91" i="106"/>
  <c r="D109" i="108"/>
  <c r="CB7" i="106"/>
  <c r="BZ95" i="100"/>
  <c r="BZ91" i="100"/>
  <c r="D109" i="101"/>
  <c r="CA7" i="100"/>
  <c r="JV106" i="87" l="1"/>
  <c r="JX35" i="87"/>
  <c r="JW33" i="87"/>
  <c r="JW79" i="87" s="1"/>
  <c r="JR132" i="87"/>
  <c r="JR149" i="87" s="1"/>
  <c r="JS120" i="87"/>
  <c r="CD145" i="87"/>
  <c r="CB7" i="115"/>
  <c r="D110" i="114"/>
  <c r="BZ4" i="113"/>
  <c r="CC7" i="112"/>
  <c r="CC91" i="112" s="1"/>
  <c r="D108" i="111"/>
  <c r="BZ4" i="110"/>
  <c r="CC7" i="109"/>
  <c r="CC91" i="109" s="1"/>
  <c r="CB91" i="106"/>
  <c r="D110" i="108"/>
  <c r="CC7" i="106"/>
  <c r="CA95" i="100"/>
  <c r="CA91" i="100"/>
  <c r="D110" i="101"/>
  <c r="CB7" i="100"/>
  <c r="JT120" i="87" l="1"/>
  <c r="JS132" i="87"/>
  <c r="JS149" i="87" s="1"/>
  <c r="JW106" i="87"/>
  <c r="JY35" i="87"/>
  <c r="JX33" i="87"/>
  <c r="JX79" i="87" s="1"/>
  <c r="CE145" i="87"/>
  <c r="CC7" i="115"/>
  <c r="D111" i="114"/>
  <c r="CA4" i="113"/>
  <c r="CD7" i="112"/>
  <c r="CD91" i="112" s="1"/>
  <c r="D109" i="111"/>
  <c r="CA4" i="110"/>
  <c r="CD7" i="109"/>
  <c r="CD91" i="109" s="1"/>
  <c r="CC91" i="106"/>
  <c r="D111" i="108"/>
  <c r="CD7" i="106"/>
  <c r="CB95" i="100"/>
  <c r="CB91" i="100"/>
  <c r="D111" i="101"/>
  <c r="CC7" i="100"/>
  <c r="JX106" i="87" l="1"/>
  <c r="JZ35" i="87"/>
  <c r="JY33" i="87"/>
  <c r="JY79" i="87" s="1"/>
  <c r="JT132" i="87"/>
  <c r="JT149" i="87" s="1"/>
  <c r="JU120" i="87"/>
  <c r="CF145" i="87"/>
  <c r="CD7" i="115"/>
  <c r="D112" i="114"/>
  <c r="CB4" i="113"/>
  <c r="CE7" i="112"/>
  <c r="CE91" i="112" s="1"/>
  <c r="D110" i="111"/>
  <c r="CB4" i="110"/>
  <c r="CE7" i="109"/>
  <c r="CE91" i="109" s="1"/>
  <c r="CD91" i="106"/>
  <c r="D112" i="108"/>
  <c r="CE7" i="106"/>
  <c r="CC95" i="100"/>
  <c r="CC91" i="100"/>
  <c r="D112" i="101"/>
  <c r="CD7" i="100"/>
  <c r="JV120" i="87" l="1"/>
  <c r="JU132" i="87"/>
  <c r="JU149" i="87" s="1"/>
  <c r="JY106" i="87"/>
  <c r="KA35" i="87"/>
  <c r="JZ33" i="87"/>
  <c r="JZ79" i="87" s="1"/>
  <c r="CG145" i="87"/>
  <c r="CE7" i="115"/>
  <c r="D113" i="114"/>
  <c r="CC4" i="113"/>
  <c r="CF7" i="112"/>
  <c r="CF91" i="112" s="1"/>
  <c r="D111" i="111"/>
  <c r="CC4" i="110"/>
  <c r="CF7" i="109"/>
  <c r="CF91" i="109" s="1"/>
  <c r="CE91" i="106"/>
  <c r="D113" i="108"/>
  <c r="CF7" i="106"/>
  <c r="CD95" i="100"/>
  <c r="CD91" i="100"/>
  <c r="D113" i="101"/>
  <c r="CE7" i="100"/>
  <c r="JZ106" i="87" l="1"/>
  <c r="KB35" i="87"/>
  <c r="KA33" i="87"/>
  <c r="KA79" i="87" s="1"/>
  <c r="JV132" i="87"/>
  <c r="JV149" i="87" s="1"/>
  <c r="JW120" i="87"/>
  <c r="CH145" i="87"/>
  <c r="CF7" i="115"/>
  <c r="D114" i="114"/>
  <c r="CD4" i="113"/>
  <c r="CG7" i="112"/>
  <c r="CG91" i="112" s="1"/>
  <c r="D112" i="111"/>
  <c r="CD4" i="110"/>
  <c r="CG7" i="109"/>
  <c r="CG91" i="109" s="1"/>
  <c r="CF91" i="106"/>
  <c r="D114" i="108"/>
  <c r="CG7" i="106"/>
  <c r="CE91" i="100"/>
  <c r="CE95" i="100"/>
  <c r="D114" i="101"/>
  <c r="CF7" i="100"/>
  <c r="JX120" i="87" l="1"/>
  <c r="JW132" i="87"/>
  <c r="JW149" i="87" s="1"/>
  <c r="KA106" i="87"/>
  <c r="KC35" i="87"/>
  <c r="KB33" i="87"/>
  <c r="KB79" i="87" s="1"/>
  <c r="CI145" i="87"/>
  <c r="CG7" i="115"/>
  <c r="D115" i="114"/>
  <c r="CE4" i="113"/>
  <c r="CH7" i="112"/>
  <c r="CH91" i="112" s="1"/>
  <c r="D113" i="111"/>
  <c r="CE4" i="110"/>
  <c r="CH7" i="109"/>
  <c r="CH91" i="109" s="1"/>
  <c r="CG91" i="106"/>
  <c r="D115" i="108"/>
  <c r="CH7" i="106"/>
  <c r="CF95" i="100"/>
  <c r="CF91" i="100"/>
  <c r="D115" i="101"/>
  <c r="CG7" i="100"/>
  <c r="KB106" i="87" l="1"/>
  <c r="KD35" i="87"/>
  <c r="KC33" i="87"/>
  <c r="KC79" i="87" s="1"/>
  <c r="JX132" i="87"/>
  <c r="JX149" i="87" s="1"/>
  <c r="JY120" i="87"/>
  <c r="CJ145" i="87"/>
  <c r="CH7" i="115"/>
  <c r="D116" i="114"/>
  <c r="CF4" i="113"/>
  <c r="CI7" i="112"/>
  <c r="CI91" i="112" s="1"/>
  <c r="D114" i="111"/>
  <c r="CF4" i="110"/>
  <c r="CI7" i="109"/>
  <c r="CI91" i="109" s="1"/>
  <c r="CH91" i="106"/>
  <c r="D116" i="108"/>
  <c r="CI7" i="106"/>
  <c r="CG91" i="100"/>
  <c r="CG95" i="100"/>
  <c r="D116" i="101"/>
  <c r="CH7" i="100"/>
  <c r="KE35" i="87" l="1"/>
  <c r="KD33" i="87"/>
  <c r="KD79" i="87" s="1"/>
  <c r="JY132" i="87"/>
  <c r="JY149" i="87" s="1"/>
  <c r="JZ120" i="87"/>
  <c r="KC106" i="87"/>
  <c r="CK145" i="87"/>
  <c r="CI7" i="115"/>
  <c r="D117" i="114"/>
  <c r="CG4" i="113"/>
  <c r="CJ7" i="112"/>
  <c r="CJ91" i="112" s="1"/>
  <c r="D115" i="111"/>
  <c r="CG4" i="110"/>
  <c r="CJ7" i="109"/>
  <c r="CJ91" i="109" s="1"/>
  <c r="CI91" i="106"/>
  <c r="D117" i="108"/>
  <c r="CJ7" i="106"/>
  <c r="CH95" i="100"/>
  <c r="CH91" i="100"/>
  <c r="D117" i="101"/>
  <c r="CI7" i="100"/>
  <c r="KA120" i="87" l="1"/>
  <c r="JZ132" i="87"/>
  <c r="JZ149" i="87" s="1"/>
  <c r="KD106" i="87"/>
  <c r="KF35" i="87"/>
  <c r="KE33" i="87"/>
  <c r="KE79" i="87" s="1"/>
  <c r="CL145" i="87"/>
  <c r="CJ7" i="115"/>
  <c r="D118" i="114"/>
  <c r="CH4" i="113"/>
  <c r="CK7" i="112"/>
  <c r="CK91" i="112" s="1"/>
  <c r="D116" i="111"/>
  <c r="CH4" i="110"/>
  <c r="CK7" i="109"/>
  <c r="CK91" i="109" s="1"/>
  <c r="CJ91" i="106"/>
  <c r="D118" i="108"/>
  <c r="CK7" i="106"/>
  <c r="CI95" i="100"/>
  <c r="CI91" i="100"/>
  <c r="D118" i="101"/>
  <c r="CJ7" i="100"/>
  <c r="KE106" i="87" l="1"/>
  <c r="KG35" i="87"/>
  <c r="KF33" i="87"/>
  <c r="KF79" i="87" s="1"/>
  <c r="KB120" i="87"/>
  <c r="KA132" i="87"/>
  <c r="KA149" i="87" s="1"/>
  <c r="CM145" i="87"/>
  <c r="CK7" i="115"/>
  <c r="D119" i="114"/>
  <c r="CI4" i="113"/>
  <c r="CL7" i="112"/>
  <c r="CL91" i="112" s="1"/>
  <c r="D117" i="111"/>
  <c r="CI4" i="110"/>
  <c r="CL7" i="109"/>
  <c r="CL91" i="109" s="1"/>
  <c r="CK91" i="106"/>
  <c r="D119" i="108"/>
  <c r="CL7" i="106"/>
  <c r="CJ95" i="100"/>
  <c r="CJ91" i="100"/>
  <c r="D119" i="101"/>
  <c r="CK7" i="100"/>
  <c r="KB132" i="87" l="1"/>
  <c r="KB149" i="87" s="1"/>
  <c r="KC120" i="87"/>
  <c r="KF106" i="87"/>
  <c r="KH35" i="87"/>
  <c r="KG33" i="87"/>
  <c r="KG79" i="87" s="1"/>
  <c r="CN145" i="87"/>
  <c r="CL7" i="115"/>
  <c r="D120" i="114"/>
  <c r="CJ4" i="113"/>
  <c r="CM7" i="112"/>
  <c r="CM91" i="112" s="1"/>
  <c r="D118" i="111"/>
  <c r="CJ4" i="110"/>
  <c r="CM7" i="109"/>
  <c r="CM91" i="109" s="1"/>
  <c r="CL91" i="106"/>
  <c r="D120" i="108"/>
  <c r="CM7" i="106"/>
  <c r="CK95" i="100"/>
  <c r="CK91" i="100"/>
  <c r="D120" i="101"/>
  <c r="CL7" i="100"/>
  <c r="KD120" i="87" l="1"/>
  <c r="KC132" i="87"/>
  <c r="KC149" i="87" s="1"/>
  <c r="KG106" i="87"/>
  <c r="KI35" i="87"/>
  <c r="KH33" i="87"/>
  <c r="KH79" i="87" s="1"/>
  <c r="CO145" i="87"/>
  <c r="CM7" i="115"/>
  <c r="D121" i="114"/>
  <c r="CK4" i="113"/>
  <c r="CN7" i="112"/>
  <c r="CN91" i="112" s="1"/>
  <c r="D119" i="111"/>
  <c r="CK4" i="110"/>
  <c r="CN7" i="109"/>
  <c r="CN91" i="109" s="1"/>
  <c r="CM91" i="106"/>
  <c r="D121" i="108"/>
  <c r="CN7" i="106"/>
  <c r="CL95" i="100"/>
  <c r="CL91" i="100"/>
  <c r="D121" i="101"/>
  <c r="CM7" i="100"/>
  <c r="KH106" i="87" l="1"/>
  <c r="KJ35" i="87"/>
  <c r="KI33" i="87"/>
  <c r="KI79" i="87" s="1"/>
  <c r="KE120" i="87"/>
  <c r="KD132" i="87"/>
  <c r="KD149" i="87" s="1"/>
  <c r="CP145" i="87"/>
  <c r="CN7" i="115"/>
  <c r="D122" i="114"/>
  <c r="CL4" i="113"/>
  <c r="CO7" i="112"/>
  <c r="CO91" i="112" s="1"/>
  <c r="D120" i="111"/>
  <c r="CL4" i="110"/>
  <c r="CO7" i="109"/>
  <c r="CO91" i="109" s="1"/>
  <c r="CN91" i="106"/>
  <c r="D122" i="108"/>
  <c r="CO7" i="106"/>
  <c r="CM95" i="100"/>
  <c r="CM91" i="100"/>
  <c r="D122" i="101"/>
  <c r="CN7" i="100"/>
  <c r="KF120" i="87" l="1"/>
  <c r="KE132" i="87"/>
  <c r="KE149" i="87" s="1"/>
  <c r="KI106" i="87"/>
  <c r="KK35" i="87"/>
  <c r="KJ33" i="87"/>
  <c r="KJ79" i="87" s="1"/>
  <c r="CQ145" i="87"/>
  <c r="CO7" i="115"/>
  <c r="D123" i="114"/>
  <c r="CM4" i="113"/>
  <c r="CP7" i="112"/>
  <c r="CP91" i="112" s="1"/>
  <c r="D121" i="111"/>
  <c r="CM4" i="110"/>
  <c r="CP7" i="109"/>
  <c r="CP91" i="109" s="1"/>
  <c r="CO91" i="106"/>
  <c r="D123" i="108"/>
  <c r="CP7" i="106"/>
  <c r="CN95" i="100"/>
  <c r="CN91" i="100"/>
  <c r="D123" i="101"/>
  <c r="CO7" i="100"/>
  <c r="KJ106" i="87" l="1"/>
  <c r="KL35" i="87"/>
  <c r="KK33" i="87"/>
  <c r="KK79" i="87" s="1"/>
  <c r="KG120" i="87"/>
  <c r="KF132" i="87"/>
  <c r="KF149" i="87" s="1"/>
  <c r="CR145" i="87"/>
  <c r="CP7" i="115"/>
  <c r="D124" i="114"/>
  <c r="CN4" i="113"/>
  <c r="CQ7" i="112"/>
  <c r="CQ91" i="112" s="1"/>
  <c r="D122" i="111"/>
  <c r="CN4" i="110"/>
  <c r="CQ7" i="109"/>
  <c r="CQ91" i="109" s="1"/>
  <c r="CP91" i="106"/>
  <c r="D124" i="108"/>
  <c r="CQ7" i="106"/>
  <c r="CO91" i="100"/>
  <c r="CO95" i="100"/>
  <c r="D124" i="101"/>
  <c r="CP7" i="100"/>
  <c r="KG132" i="87" l="1"/>
  <c r="KG149" i="87" s="1"/>
  <c r="KH120" i="87"/>
  <c r="KM35" i="87"/>
  <c r="KL33" i="87"/>
  <c r="KL79" i="87" s="1"/>
  <c r="KK106" i="87"/>
  <c r="CS145" i="87"/>
  <c r="CQ7" i="115"/>
  <c r="D125" i="114"/>
  <c r="CO4" i="113"/>
  <c r="CR7" i="112"/>
  <c r="CR91" i="112" s="1"/>
  <c r="D123" i="111"/>
  <c r="CO4" i="110"/>
  <c r="CR7" i="109"/>
  <c r="CR91" i="109" s="1"/>
  <c r="CQ91" i="106"/>
  <c r="D125" i="108"/>
  <c r="CR7" i="106"/>
  <c r="CP95" i="100"/>
  <c r="CP91" i="100"/>
  <c r="D125" i="101"/>
  <c r="CQ7" i="100"/>
  <c r="KL106" i="87" l="1"/>
  <c r="KN35" i="87"/>
  <c r="KM33" i="87"/>
  <c r="KM79" i="87" s="1"/>
  <c r="KH132" i="87"/>
  <c r="KH149" i="87" s="1"/>
  <c r="KI120" i="87"/>
  <c r="CT145" i="87"/>
  <c r="CR7" i="115"/>
  <c r="CP4" i="113"/>
  <c r="CS7" i="112"/>
  <c r="CS91" i="112" s="1"/>
  <c r="D124" i="111"/>
  <c r="CP4" i="110"/>
  <c r="CS7" i="109"/>
  <c r="CS91" i="109" s="1"/>
  <c r="CR91" i="106"/>
  <c r="CS7" i="106"/>
  <c r="CQ95" i="100"/>
  <c r="CQ91" i="100"/>
  <c r="CR7" i="100"/>
  <c r="KI132" i="87" l="1"/>
  <c r="KI149" i="87" s="1"/>
  <c r="KJ120" i="87"/>
  <c r="KM106" i="87"/>
  <c r="KO35" i="87"/>
  <c r="KN33" i="87"/>
  <c r="KN79" i="87" s="1"/>
  <c r="CU145" i="87"/>
  <c r="CS7" i="115"/>
  <c r="CQ4" i="113"/>
  <c r="CT7" i="112"/>
  <c r="CT91" i="112" s="1"/>
  <c r="D125" i="111"/>
  <c r="CQ4" i="110"/>
  <c r="CT7" i="109"/>
  <c r="CT91" i="109" s="1"/>
  <c r="CS91" i="106"/>
  <c r="CT7" i="106"/>
  <c r="CR95" i="100"/>
  <c r="CR91" i="100"/>
  <c r="CS7" i="100"/>
  <c r="KJ132" i="87" l="1"/>
  <c r="KJ149" i="87" s="1"/>
  <c r="KK120" i="87"/>
  <c r="KN106" i="87"/>
  <c r="KO33" i="87"/>
  <c r="CV145" i="87"/>
  <c r="CT7" i="115"/>
  <c r="CR4" i="113"/>
  <c r="CU7" i="112"/>
  <c r="CU91" i="112" s="1"/>
  <c r="CR4" i="110"/>
  <c r="CU7" i="109"/>
  <c r="CU91" i="109" s="1"/>
  <c r="CT91" i="106"/>
  <c r="CU7" i="106"/>
  <c r="CS95" i="100"/>
  <c r="CS91" i="100"/>
  <c r="CT7" i="100"/>
  <c r="KN158" i="87" l="1"/>
  <c r="KO79" i="87"/>
  <c r="KL120" i="87"/>
  <c r="KK132" i="87"/>
  <c r="KK149" i="87" s="1"/>
  <c r="KO106" i="87"/>
  <c r="G5" i="88"/>
  <c r="F5" i="88"/>
  <c r="CW145" i="87"/>
  <c r="CU7" i="115"/>
  <c r="CS4" i="113"/>
  <c r="CV7" i="112"/>
  <c r="CV91" i="112" s="1"/>
  <c r="CS4" i="110"/>
  <c r="CV7" i="109"/>
  <c r="CV91" i="109" s="1"/>
  <c r="CU91" i="106"/>
  <c r="CV7" i="106"/>
  <c r="CT95" i="100"/>
  <c r="CT91" i="100"/>
  <c r="CU7" i="100"/>
  <c r="KL132" i="87" l="1"/>
  <c r="KL149" i="87" s="1"/>
  <c r="KM120" i="87"/>
  <c r="CX145" i="87"/>
  <c r="CV7" i="115"/>
  <c r="CT4" i="113"/>
  <c r="CW7" i="112"/>
  <c r="CW91" i="112" s="1"/>
  <c r="CT4" i="110"/>
  <c r="CW7" i="109"/>
  <c r="CW91" i="109" s="1"/>
  <c r="CV91" i="106"/>
  <c r="CW7" i="106"/>
  <c r="CU91" i="100"/>
  <c r="CU95" i="100"/>
  <c r="CV7" i="100"/>
  <c r="KN120" i="87" l="1"/>
  <c r="KM132" i="87"/>
  <c r="KM149" i="87" s="1"/>
  <c r="CY145" i="87"/>
  <c r="CW7" i="115"/>
  <c r="CU4" i="113"/>
  <c r="CX7" i="112"/>
  <c r="CX91" i="112" s="1"/>
  <c r="CU4" i="110"/>
  <c r="CX7" i="109"/>
  <c r="CX91" i="109" s="1"/>
  <c r="CW91" i="106"/>
  <c r="CX7" i="106"/>
  <c r="CV95" i="100"/>
  <c r="CV91" i="100"/>
  <c r="CW7" i="100"/>
  <c r="KN132" i="87" l="1"/>
  <c r="KN149" i="87" s="1"/>
  <c r="KO120" i="87"/>
  <c r="CZ145" i="87"/>
  <c r="CX7" i="115"/>
  <c r="CV4" i="113"/>
  <c r="CY7" i="112"/>
  <c r="CY91" i="112" s="1"/>
  <c r="CV4" i="110"/>
  <c r="CY7" i="109"/>
  <c r="CY91" i="109" s="1"/>
  <c r="CX91" i="106"/>
  <c r="CY7" i="106"/>
  <c r="CW91" i="100"/>
  <c r="CW95" i="100"/>
  <c r="CX7" i="100"/>
  <c r="KO132" i="87" l="1"/>
  <c r="KO149" i="87" s="1"/>
  <c r="KO128" i="87"/>
  <c r="DA145" i="87"/>
  <c r="CY7" i="115"/>
  <c r="CW4" i="113"/>
  <c r="CZ7" i="112"/>
  <c r="CZ91" i="112" s="1"/>
  <c r="CW4" i="110"/>
  <c r="CZ7" i="109"/>
  <c r="CZ91" i="109" s="1"/>
  <c r="CY91" i="106"/>
  <c r="CZ7" i="106"/>
  <c r="CX95" i="100"/>
  <c r="CX91" i="100"/>
  <c r="CY7" i="100"/>
  <c r="DB145" i="87" l="1"/>
  <c r="CZ7" i="115"/>
  <c r="CX4" i="113"/>
  <c r="DA7" i="112"/>
  <c r="DA91" i="112" s="1"/>
  <c r="CX4" i="110"/>
  <c r="DA7" i="109"/>
  <c r="DA91" i="109" s="1"/>
  <c r="CZ91" i="106"/>
  <c r="DA7" i="106"/>
  <c r="CY95" i="100"/>
  <c r="CY91" i="100"/>
  <c r="CZ7" i="100"/>
  <c r="DC145" i="87" l="1"/>
  <c r="DA7" i="115"/>
  <c r="CY4" i="113"/>
  <c r="DB7" i="112"/>
  <c r="DB91" i="112" s="1"/>
  <c r="CY4" i="110"/>
  <c r="DB7" i="109"/>
  <c r="DB91" i="109" s="1"/>
  <c r="DA91" i="106"/>
  <c r="DB7" i="106"/>
  <c r="CZ95" i="100"/>
  <c r="CZ91" i="100"/>
  <c r="DA7" i="100"/>
  <c r="DD145" i="87" l="1"/>
  <c r="DB7" i="115"/>
  <c r="CZ4" i="113"/>
  <c r="DC7" i="112"/>
  <c r="DC91" i="112" s="1"/>
  <c r="CZ4" i="110"/>
  <c r="DC7" i="109"/>
  <c r="DC91" i="109" s="1"/>
  <c r="DB91" i="106"/>
  <c r="DC7" i="106"/>
  <c r="DA95" i="100"/>
  <c r="DA91" i="100"/>
  <c r="DB7" i="100"/>
  <c r="DE145" i="87" l="1"/>
  <c r="DC7" i="115"/>
  <c r="DA4" i="113"/>
  <c r="DD7" i="112"/>
  <c r="DD91" i="112" s="1"/>
  <c r="DA4" i="110"/>
  <c r="DD7" i="109"/>
  <c r="DD91" i="109" s="1"/>
  <c r="DC91" i="106"/>
  <c r="DD7" i="106"/>
  <c r="DB95" i="100"/>
  <c r="DB91" i="100"/>
  <c r="DC7" i="100"/>
  <c r="DF145" i="87" l="1"/>
  <c r="DD7" i="115"/>
  <c r="DB4" i="113"/>
  <c r="DE7" i="112"/>
  <c r="DE91" i="112" s="1"/>
  <c r="DB4" i="110"/>
  <c r="DE7" i="109"/>
  <c r="DE91" i="109" s="1"/>
  <c r="DD91" i="106"/>
  <c r="DE7" i="106"/>
  <c r="DC95" i="100"/>
  <c r="DC91" i="100"/>
  <c r="DD7" i="100"/>
  <c r="DG145" i="87" l="1"/>
  <c r="DE7" i="115"/>
  <c r="DC4" i="113"/>
  <c r="DF7" i="112"/>
  <c r="DF91" i="112" s="1"/>
  <c r="DC4" i="110"/>
  <c r="DF7" i="109"/>
  <c r="DF91" i="109" s="1"/>
  <c r="DE91" i="106"/>
  <c r="DF7" i="106"/>
  <c r="DD95" i="100"/>
  <c r="DD91" i="100"/>
  <c r="DE7" i="100"/>
  <c r="DH145" i="87" l="1"/>
  <c r="DF7" i="115"/>
  <c r="DD4" i="113"/>
  <c r="DG7" i="112"/>
  <c r="DG91" i="112" s="1"/>
  <c r="DD4" i="110"/>
  <c r="DG7" i="109"/>
  <c r="DG91" i="109" s="1"/>
  <c r="DF91" i="106"/>
  <c r="DG7" i="106"/>
  <c r="DE91" i="100"/>
  <c r="DE95" i="100"/>
  <c r="DF7" i="100"/>
  <c r="DI145" i="87" l="1"/>
  <c r="DG7" i="115"/>
  <c r="DE4" i="113"/>
  <c r="DH7" i="112"/>
  <c r="DH91" i="112" s="1"/>
  <c r="DE4" i="110"/>
  <c r="DH7" i="109"/>
  <c r="DH91" i="109" s="1"/>
  <c r="DG91" i="106"/>
  <c r="DH7" i="106"/>
  <c r="DF95" i="100"/>
  <c r="DF91" i="100"/>
  <c r="DG7" i="100"/>
  <c r="DJ145" i="87" l="1"/>
  <c r="DH7" i="115"/>
  <c r="DF4" i="113"/>
  <c r="DI7" i="112"/>
  <c r="DI91" i="112" s="1"/>
  <c r="DF4" i="110"/>
  <c r="DI7" i="109"/>
  <c r="DI91" i="109" s="1"/>
  <c r="DH91" i="106"/>
  <c r="DI7" i="106"/>
  <c r="DG95" i="100"/>
  <c r="DG91" i="100"/>
  <c r="DH7" i="100"/>
  <c r="DK145" i="87" l="1"/>
  <c r="DI7" i="115"/>
  <c r="DG4" i="113"/>
  <c r="DJ7" i="112"/>
  <c r="DJ91" i="112" s="1"/>
  <c r="DG4" i="110"/>
  <c r="DJ7" i="109"/>
  <c r="DJ91" i="109" s="1"/>
  <c r="DI91" i="106"/>
  <c r="DJ7" i="106"/>
  <c r="DH95" i="100"/>
  <c r="DH91" i="100"/>
  <c r="DI7" i="100"/>
  <c r="DL145" i="87" l="1"/>
  <c r="DJ7" i="115"/>
  <c r="DH4" i="113"/>
  <c r="DK7" i="112"/>
  <c r="DK91" i="112" s="1"/>
  <c r="DH4" i="110"/>
  <c r="DK7" i="109"/>
  <c r="DK91" i="109" s="1"/>
  <c r="DJ91" i="106"/>
  <c r="DK7" i="106"/>
  <c r="DI95" i="100"/>
  <c r="DI91" i="100"/>
  <c r="DJ7" i="100"/>
  <c r="DM145" i="87" l="1"/>
  <c r="DK7" i="115"/>
  <c r="DI4" i="113"/>
  <c r="DL7" i="112"/>
  <c r="DL91" i="112" s="1"/>
  <c r="DI4" i="110"/>
  <c r="DL7" i="109"/>
  <c r="DL91" i="109" s="1"/>
  <c r="DK91" i="106"/>
  <c r="DL7" i="106"/>
  <c r="DJ95" i="100"/>
  <c r="DJ91" i="100"/>
  <c r="DK7" i="100"/>
  <c r="DN145" i="87" l="1"/>
  <c r="DL7" i="115"/>
  <c r="DJ4" i="113"/>
  <c r="DM7" i="112"/>
  <c r="DM91" i="112" s="1"/>
  <c r="DJ4" i="110"/>
  <c r="DM7" i="109"/>
  <c r="DM91" i="109" s="1"/>
  <c r="DL91" i="106"/>
  <c r="DM7" i="106"/>
  <c r="DK91" i="100"/>
  <c r="DK95" i="100"/>
  <c r="DL7" i="100"/>
  <c r="DO145" i="87" l="1"/>
  <c r="DM7" i="115"/>
  <c r="DK4" i="113"/>
  <c r="DN7" i="112"/>
  <c r="DN91" i="112" s="1"/>
  <c r="DK4" i="110"/>
  <c r="DN7" i="109"/>
  <c r="DN91" i="109" s="1"/>
  <c r="DM91" i="106"/>
  <c r="DN7" i="106"/>
  <c r="DL95" i="100"/>
  <c r="DL91" i="100"/>
  <c r="DM7" i="100"/>
  <c r="DP145" i="87" l="1"/>
  <c r="DP158" i="87" s="1"/>
  <c r="DN7" i="115"/>
  <c r="DL4" i="113"/>
  <c r="DO7" i="112"/>
  <c r="DO91" i="112" s="1"/>
  <c r="DL4" i="110"/>
  <c r="DO7" i="109"/>
  <c r="DO91" i="109" s="1"/>
  <c r="DN91" i="106"/>
  <c r="DO7" i="106"/>
  <c r="DM91" i="100"/>
  <c r="DM95" i="100"/>
  <c r="DN7" i="100"/>
  <c r="DQ145" i="87" l="1"/>
  <c r="DO7" i="115"/>
  <c r="DM4" i="113"/>
  <c r="DP7" i="112"/>
  <c r="DP91" i="112" s="1"/>
  <c r="DM4" i="110"/>
  <c r="DP7" i="109"/>
  <c r="DP91" i="109" s="1"/>
  <c r="DO91" i="106"/>
  <c r="DP7" i="106"/>
  <c r="DN95" i="100"/>
  <c r="DN91" i="100"/>
  <c r="DO7" i="100"/>
  <c r="DR145" i="87" l="1"/>
  <c r="DQ158" i="87"/>
  <c r="DP7" i="115"/>
  <c r="DN4" i="113"/>
  <c r="DQ7" i="112"/>
  <c r="DQ91" i="112" s="1"/>
  <c r="DN4" i="110"/>
  <c r="DQ7" i="109"/>
  <c r="DQ91" i="109" s="1"/>
  <c r="DP91" i="106"/>
  <c r="DQ7" i="106"/>
  <c r="DO95" i="100"/>
  <c r="DO91" i="100"/>
  <c r="DP7" i="100"/>
  <c r="DS145" i="87" l="1"/>
  <c r="DR158" i="87"/>
  <c r="DQ7" i="115"/>
  <c r="DO4" i="113"/>
  <c r="DR7" i="112"/>
  <c r="DO4" i="110"/>
  <c r="DR7" i="109"/>
  <c r="DQ91" i="106"/>
  <c r="DR7" i="106"/>
  <c r="DP95" i="100"/>
  <c r="DP91" i="100"/>
  <c r="DQ7" i="100"/>
  <c r="DT145" i="87" l="1"/>
  <c r="DS158" i="87"/>
  <c r="DR7" i="115"/>
  <c r="DR93" i="112"/>
  <c r="DR91" i="112"/>
  <c r="DR95" i="112"/>
  <c r="DR56" i="112"/>
  <c r="DP4" i="113"/>
  <c r="DS7" i="112"/>
  <c r="DR93" i="109"/>
  <c r="DR91" i="109"/>
  <c r="DR56" i="109"/>
  <c r="DR95" i="109"/>
  <c r="DP4" i="110"/>
  <c r="DR56" i="106"/>
  <c r="DR95" i="106"/>
  <c r="DS7" i="109"/>
  <c r="DR91" i="106"/>
  <c r="DR93" i="106"/>
  <c r="DS7" i="106"/>
  <c r="DQ95" i="100"/>
  <c r="DQ91" i="100"/>
  <c r="DR7" i="100"/>
  <c r="DU145" i="87" l="1"/>
  <c r="DT158" i="87"/>
  <c r="DR95" i="115"/>
  <c r="DS7" i="115"/>
  <c r="DS93" i="112"/>
  <c r="DS91" i="112"/>
  <c r="DS95" i="112"/>
  <c r="DS56" i="112"/>
  <c r="DQ4" i="113"/>
  <c r="DT7" i="112"/>
  <c r="DS93" i="109"/>
  <c r="DS91" i="109"/>
  <c r="DS56" i="109"/>
  <c r="DS95" i="109"/>
  <c r="DQ4" i="110"/>
  <c r="DS56" i="106"/>
  <c r="DS95" i="106"/>
  <c r="DT7" i="109"/>
  <c r="DS91" i="106"/>
  <c r="DS93" i="106"/>
  <c r="DT7" i="106"/>
  <c r="DR95" i="100"/>
  <c r="DR91" i="100"/>
  <c r="DR93" i="100"/>
  <c r="DR56" i="100"/>
  <c r="DS7" i="100"/>
  <c r="DV145" i="87" l="1"/>
  <c r="DU158" i="87"/>
  <c r="DS95" i="115"/>
  <c r="DT7" i="115"/>
  <c r="DT93" i="112"/>
  <c r="DT91" i="112"/>
  <c r="DT95" i="112"/>
  <c r="DT56" i="112"/>
  <c r="DR4" i="113"/>
  <c r="DU7" i="112"/>
  <c r="DT93" i="109"/>
  <c r="DT91" i="109"/>
  <c r="DT56" i="109"/>
  <c r="DT95" i="109"/>
  <c r="DR4" i="110"/>
  <c r="DT56" i="106"/>
  <c r="DT95" i="106"/>
  <c r="DU7" i="109"/>
  <c r="DT91" i="106"/>
  <c r="DT93" i="106"/>
  <c r="DU7" i="106"/>
  <c r="DS95" i="100"/>
  <c r="DS91" i="100"/>
  <c r="DS93" i="100"/>
  <c r="DS56" i="100"/>
  <c r="DT7" i="100"/>
  <c r="DW145" i="87" l="1"/>
  <c r="DV158" i="87"/>
  <c r="DT95" i="115"/>
  <c r="DU7" i="115"/>
  <c r="DU93" i="112"/>
  <c r="DU91" i="112"/>
  <c r="DU95" i="112"/>
  <c r="DU56" i="112"/>
  <c r="DS4" i="113"/>
  <c r="DV7" i="112"/>
  <c r="DU93" i="109"/>
  <c r="DU91" i="109"/>
  <c r="DU56" i="109"/>
  <c r="DU95" i="109"/>
  <c r="DS4" i="110"/>
  <c r="DU56" i="106"/>
  <c r="DU95" i="106"/>
  <c r="DV7" i="109"/>
  <c r="DU91" i="106"/>
  <c r="DU93" i="106"/>
  <c r="DV7" i="106"/>
  <c r="DT95" i="100"/>
  <c r="DT91" i="100"/>
  <c r="DT93" i="100"/>
  <c r="DT56" i="100"/>
  <c r="DU7" i="100"/>
  <c r="DX145" i="87" l="1"/>
  <c r="DW158" i="87"/>
  <c r="DU95" i="115"/>
  <c r="DV7" i="115"/>
  <c r="DV93" i="112"/>
  <c r="DV91" i="112"/>
  <c r="DV95" i="112"/>
  <c r="DV56" i="112"/>
  <c r="DT4" i="113"/>
  <c r="DW7" i="112"/>
  <c r="DV93" i="109"/>
  <c r="DV91" i="109"/>
  <c r="DV56" i="109"/>
  <c r="DV95" i="109"/>
  <c r="DT4" i="110"/>
  <c r="DV56" i="106"/>
  <c r="DV95" i="106"/>
  <c r="DW7" i="109"/>
  <c r="DV91" i="106"/>
  <c r="DV93" i="106"/>
  <c r="DW7" i="106"/>
  <c r="DU95" i="100"/>
  <c r="DU93" i="100"/>
  <c r="DU91" i="100"/>
  <c r="DU56" i="100"/>
  <c r="DV7" i="100"/>
  <c r="DY145" i="87" l="1"/>
  <c r="DX158" i="87"/>
  <c r="DV95" i="115"/>
  <c r="DW7" i="115"/>
  <c r="DW93" i="112"/>
  <c r="DW91" i="112"/>
  <c r="DW95" i="112"/>
  <c r="DW56" i="112"/>
  <c r="DU4" i="113"/>
  <c r="DX7" i="112"/>
  <c r="DW93" i="109"/>
  <c r="DW91" i="109"/>
  <c r="DW56" i="109"/>
  <c r="DW95" i="109"/>
  <c r="DU4" i="110"/>
  <c r="DW56" i="106"/>
  <c r="DW95" i="106"/>
  <c r="DX7" i="109"/>
  <c r="DW91" i="106"/>
  <c r="DW93" i="106"/>
  <c r="DX7" i="106"/>
  <c r="DV95" i="100"/>
  <c r="DV91" i="100"/>
  <c r="DV93" i="100"/>
  <c r="DV56" i="100"/>
  <c r="DW7" i="100"/>
  <c r="DZ145" i="87" l="1"/>
  <c r="DY158" i="87"/>
  <c r="DW95" i="115"/>
  <c r="DX7" i="115"/>
  <c r="DX93" i="112"/>
  <c r="DX91" i="112"/>
  <c r="DX95" i="112"/>
  <c r="DX56" i="112"/>
  <c r="DV4" i="113"/>
  <c r="DY7" i="112"/>
  <c r="DX93" i="109"/>
  <c r="DX91" i="109"/>
  <c r="DX56" i="109"/>
  <c r="DX95" i="109"/>
  <c r="DV4" i="110"/>
  <c r="DX56" i="106"/>
  <c r="DX95" i="106"/>
  <c r="DY7" i="109"/>
  <c r="DX91" i="106"/>
  <c r="DX93" i="106"/>
  <c r="DY7" i="106"/>
  <c r="DW95" i="100"/>
  <c r="DW91" i="100"/>
  <c r="DW93" i="100"/>
  <c r="DW56" i="100"/>
  <c r="DX7" i="100"/>
  <c r="EA145" i="87" l="1"/>
  <c r="DZ158" i="87"/>
  <c r="DX95" i="115"/>
  <c r="DY7" i="115"/>
  <c r="DY93" i="112"/>
  <c r="DY91" i="112"/>
  <c r="DY95" i="112"/>
  <c r="DY56" i="112"/>
  <c r="DW4" i="113"/>
  <c r="DZ7" i="112"/>
  <c r="DY93" i="109"/>
  <c r="DY91" i="109"/>
  <c r="DY56" i="109"/>
  <c r="DY95" i="109"/>
  <c r="DW4" i="110"/>
  <c r="DY56" i="106"/>
  <c r="DY95" i="106"/>
  <c r="DZ7" i="109"/>
  <c r="DY91" i="106"/>
  <c r="DY93" i="106"/>
  <c r="DZ7" i="106"/>
  <c r="DX95" i="100"/>
  <c r="DX91" i="100"/>
  <c r="DX93" i="100"/>
  <c r="DX56" i="100"/>
  <c r="DY7" i="100"/>
  <c r="EB145" i="87" l="1"/>
  <c r="EA158" i="87"/>
  <c r="DY95" i="115"/>
  <c r="DZ7" i="115"/>
  <c r="DZ93" i="112"/>
  <c r="DZ91" i="112"/>
  <c r="DZ95" i="112"/>
  <c r="DZ56" i="112"/>
  <c r="DX4" i="113"/>
  <c r="EA7" i="112"/>
  <c r="DZ93" i="109"/>
  <c r="DZ91" i="109"/>
  <c r="DZ56" i="109"/>
  <c r="DZ95" i="109"/>
  <c r="DX4" i="110"/>
  <c r="DZ56" i="106"/>
  <c r="DZ95" i="106"/>
  <c r="EA7" i="109"/>
  <c r="DZ91" i="106"/>
  <c r="DZ93" i="106"/>
  <c r="EA7" i="106"/>
  <c r="DY95" i="100"/>
  <c r="DY91" i="100"/>
  <c r="DY93" i="100"/>
  <c r="DY56" i="100"/>
  <c r="DZ7" i="100"/>
  <c r="EC145" i="87" l="1"/>
  <c r="EB158" i="87"/>
  <c r="DZ95" i="115"/>
  <c r="EA7" i="115"/>
  <c r="EA93" i="112"/>
  <c r="EA91" i="112"/>
  <c r="EA95" i="112"/>
  <c r="EA56" i="112"/>
  <c r="DY4" i="113"/>
  <c r="EB7" i="112"/>
  <c r="EA93" i="109"/>
  <c r="EA91" i="109"/>
  <c r="EA56" i="109"/>
  <c r="EA95" i="109"/>
  <c r="DY4" i="110"/>
  <c r="EA56" i="106"/>
  <c r="EA95" i="106"/>
  <c r="EB7" i="109"/>
  <c r="EA91" i="106"/>
  <c r="EA93" i="106"/>
  <c r="EB7" i="106"/>
  <c r="DZ95" i="100"/>
  <c r="DZ91" i="100"/>
  <c r="DZ93" i="100"/>
  <c r="DZ56" i="100"/>
  <c r="EA7" i="100"/>
  <c r="ED145" i="87" l="1"/>
  <c r="EC158" i="87"/>
  <c r="EA95" i="115"/>
  <c r="EB7" i="115"/>
  <c r="EB93" i="112"/>
  <c r="EB91" i="112"/>
  <c r="EB95" i="112"/>
  <c r="EB56" i="112"/>
  <c r="DZ4" i="113"/>
  <c r="EC7" i="112"/>
  <c r="EB93" i="109"/>
  <c r="EB91" i="109"/>
  <c r="EB56" i="109"/>
  <c r="EB95" i="109"/>
  <c r="DZ4" i="110"/>
  <c r="EB56" i="106"/>
  <c r="EB95" i="106"/>
  <c r="EC7" i="109"/>
  <c r="EB91" i="106"/>
  <c r="EB93" i="106"/>
  <c r="EC7" i="106"/>
  <c r="EA93" i="100"/>
  <c r="EA91" i="100"/>
  <c r="EA95" i="100"/>
  <c r="EA56" i="100"/>
  <c r="EB7" i="100"/>
  <c r="EE145" i="87" l="1"/>
  <c r="ED158" i="87"/>
  <c r="EB95" i="115"/>
  <c r="EC7" i="115"/>
  <c r="EC93" i="112"/>
  <c r="EC91" i="112"/>
  <c r="EC95" i="112"/>
  <c r="EC56" i="112"/>
  <c r="EA4" i="113"/>
  <c r="ED7" i="112"/>
  <c r="EC93" i="109"/>
  <c r="EC91" i="109"/>
  <c r="EC56" i="109"/>
  <c r="EC95" i="109"/>
  <c r="EA4" i="110"/>
  <c r="EC56" i="106"/>
  <c r="EC95" i="106"/>
  <c r="ED7" i="109"/>
  <c r="EC91" i="106"/>
  <c r="EC93" i="106"/>
  <c r="ED7" i="106"/>
  <c r="EB95" i="100"/>
  <c r="EB91" i="100"/>
  <c r="EB93" i="100"/>
  <c r="EB56" i="100"/>
  <c r="EC7" i="100"/>
  <c r="EF145" i="87" l="1"/>
  <c r="EE158" i="87"/>
  <c r="EC95" i="115"/>
  <c r="ED7" i="115"/>
  <c r="ED93" i="112"/>
  <c r="ED91" i="112"/>
  <c r="ED95" i="112"/>
  <c r="ED56" i="112"/>
  <c r="EB4" i="113"/>
  <c r="EE7" i="112"/>
  <c r="ED93" i="109"/>
  <c r="ED91" i="109"/>
  <c r="ED56" i="109"/>
  <c r="ED95" i="109"/>
  <c r="EB4" i="110"/>
  <c r="ED56" i="106"/>
  <c r="ED95" i="106"/>
  <c r="EE7" i="109"/>
  <c r="ED91" i="106"/>
  <c r="ED93" i="106"/>
  <c r="EE7" i="106"/>
  <c r="EC93" i="100"/>
  <c r="EC95" i="100"/>
  <c r="EC91" i="100"/>
  <c r="EC56" i="100"/>
  <c r="ED7" i="100"/>
  <c r="EG145" i="87" l="1"/>
  <c r="EF158" i="87"/>
  <c r="ED95" i="115"/>
  <c r="EE7" i="115"/>
  <c r="EE93" i="112"/>
  <c r="EE91" i="112"/>
  <c r="EE95" i="112"/>
  <c r="EE56" i="112"/>
  <c r="EC4" i="113"/>
  <c r="EF7" i="112"/>
  <c r="EE93" i="109"/>
  <c r="EE91" i="109"/>
  <c r="EE56" i="109"/>
  <c r="EE95" i="109"/>
  <c r="EC4" i="110"/>
  <c r="EE56" i="106"/>
  <c r="EE95" i="106"/>
  <c r="EF7" i="109"/>
  <c r="EE91" i="106"/>
  <c r="EE93" i="106"/>
  <c r="EF7" i="106"/>
  <c r="ED95" i="100"/>
  <c r="ED91" i="100"/>
  <c r="ED93" i="100"/>
  <c r="ED56" i="100"/>
  <c r="EE7" i="100"/>
  <c r="EH145" i="87" l="1"/>
  <c r="EG158" i="87"/>
  <c r="EE95" i="115"/>
  <c r="EF7" i="115"/>
  <c r="EF93" i="112"/>
  <c r="EF91" i="112"/>
  <c r="EF95" i="112"/>
  <c r="EF56" i="112"/>
  <c r="ED4" i="113"/>
  <c r="EG7" i="112"/>
  <c r="EF93" i="109"/>
  <c r="EF91" i="109"/>
  <c r="EF56" i="109"/>
  <c r="EF95" i="109"/>
  <c r="ED4" i="110"/>
  <c r="EF56" i="106"/>
  <c r="EF95" i="106"/>
  <c r="EG7" i="109"/>
  <c r="EF91" i="106"/>
  <c r="EF93" i="106"/>
  <c r="EG7" i="106"/>
  <c r="EE95" i="100"/>
  <c r="EE91" i="100"/>
  <c r="EE93" i="100"/>
  <c r="EE56" i="100"/>
  <c r="EF7" i="100"/>
  <c r="EI145" i="87" l="1"/>
  <c r="EH158" i="87"/>
  <c r="EF95" i="115"/>
  <c r="EG7" i="115"/>
  <c r="EG93" i="112"/>
  <c r="EG91" i="112"/>
  <c r="EG95" i="112"/>
  <c r="EG56" i="112"/>
  <c r="EE4" i="113"/>
  <c r="EH7" i="112"/>
  <c r="EG93" i="109"/>
  <c r="EG91" i="109"/>
  <c r="EG56" i="109"/>
  <c r="EG95" i="109"/>
  <c r="EE4" i="110"/>
  <c r="EG56" i="106"/>
  <c r="EG95" i="106"/>
  <c r="EH7" i="109"/>
  <c r="EG91" i="106"/>
  <c r="EG93" i="106"/>
  <c r="EH7" i="106"/>
  <c r="EF95" i="100"/>
  <c r="EF91" i="100"/>
  <c r="EF93" i="100"/>
  <c r="EF56" i="100"/>
  <c r="EG7" i="100"/>
  <c r="EJ145" i="87" l="1"/>
  <c r="EI158" i="87"/>
  <c r="EG95" i="115"/>
  <c r="EH7" i="115"/>
  <c r="EH93" i="112"/>
  <c r="EH91" i="112"/>
  <c r="EH95" i="112"/>
  <c r="EH56" i="112"/>
  <c r="EF4" i="113"/>
  <c r="EI7" i="112"/>
  <c r="EH93" i="109"/>
  <c r="EH91" i="109"/>
  <c r="EH56" i="109"/>
  <c r="EH95" i="109"/>
  <c r="EF4" i="110"/>
  <c r="EH56" i="106"/>
  <c r="EH95" i="106"/>
  <c r="EI7" i="109"/>
  <c r="EH91" i="106"/>
  <c r="EH93" i="106"/>
  <c r="EI7" i="106"/>
  <c r="EG95" i="100"/>
  <c r="EG91" i="100"/>
  <c r="EG93" i="100"/>
  <c r="EG56" i="100"/>
  <c r="EH7" i="100"/>
  <c r="EK145" i="87" l="1"/>
  <c r="EJ158" i="87"/>
  <c r="EH95" i="115"/>
  <c r="EI7" i="115"/>
  <c r="EI93" i="112"/>
  <c r="EI91" i="112"/>
  <c r="EI95" i="112"/>
  <c r="EI56" i="112"/>
  <c r="EG4" i="113"/>
  <c r="EJ7" i="112"/>
  <c r="EI93" i="109"/>
  <c r="EI91" i="109"/>
  <c r="EI56" i="109"/>
  <c r="EI95" i="109"/>
  <c r="EG4" i="110"/>
  <c r="EI56" i="106"/>
  <c r="EI95" i="106"/>
  <c r="EJ7" i="109"/>
  <c r="EI91" i="106"/>
  <c r="EI93" i="106"/>
  <c r="EJ7" i="106"/>
  <c r="EH95" i="100"/>
  <c r="EH91" i="100"/>
  <c r="EH93" i="100"/>
  <c r="EH56" i="100"/>
  <c r="EI7" i="100"/>
  <c r="EL145" i="87" l="1"/>
  <c r="EK158" i="87"/>
  <c r="EI95" i="115"/>
  <c r="EJ7" i="115"/>
  <c r="EJ93" i="112"/>
  <c r="EJ91" i="112"/>
  <c r="EJ95" i="112"/>
  <c r="EJ56" i="112"/>
  <c r="EH4" i="113"/>
  <c r="EK7" i="112"/>
  <c r="EJ93" i="109"/>
  <c r="EJ91" i="109"/>
  <c r="EJ56" i="109"/>
  <c r="EJ95" i="109"/>
  <c r="EH4" i="110"/>
  <c r="EJ56" i="106"/>
  <c r="EJ95" i="106"/>
  <c r="EK7" i="109"/>
  <c r="EJ91" i="106"/>
  <c r="EJ93" i="106"/>
  <c r="EK7" i="106"/>
  <c r="EI95" i="100"/>
  <c r="EI91" i="100"/>
  <c r="EI93" i="100"/>
  <c r="EI56" i="100"/>
  <c r="EJ7" i="100"/>
  <c r="EM145" i="87" l="1"/>
  <c r="EL158" i="87"/>
  <c r="EJ95" i="115"/>
  <c r="EK7" i="115"/>
  <c r="EK93" i="112"/>
  <c r="EK91" i="112"/>
  <c r="EK95" i="112"/>
  <c r="EK56" i="112"/>
  <c r="EI4" i="113"/>
  <c r="EL7" i="112"/>
  <c r="EK93" i="109"/>
  <c r="EK91" i="109"/>
  <c r="EK56" i="109"/>
  <c r="EK95" i="109"/>
  <c r="EI4" i="110"/>
  <c r="EK56" i="106"/>
  <c r="EK95" i="106"/>
  <c r="EL7" i="109"/>
  <c r="EK91" i="106"/>
  <c r="EK93" i="106"/>
  <c r="EL7" i="106"/>
  <c r="EJ95" i="100"/>
  <c r="EJ91" i="100"/>
  <c r="EJ93" i="100"/>
  <c r="EJ56" i="100"/>
  <c r="EK7" i="100"/>
  <c r="EN145" i="87" l="1"/>
  <c r="EM158" i="87"/>
  <c r="EK95" i="115"/>
  <c r="EL7" i="115"/>
  <c r="EL93" i="112"/>
  <c r="EL91" i="112"/>
  <c r="EL95" i="112"/>
  <c r="EL56" i="112"/>
  <c r="EJ4" i="113"/>
  <c r="EM7" i="112"/>
  <c r="EL93" i="109"/>
  <c r="EL91" i="109"/>
  <c r="EL56" i="109"/>
  <c r="EL95" i="109"/>
  <c r="EJ4" i="110"/>
  <c r="EL56" i="106"/>
  <c r="EL95" i="106"/>
  <c r="EM7" i="109"/>
  <c r="EL91" i="106"/>
  <c r="EL93" i="106"/>
  <c r="EM7" i="106"/>
  <c r="EK93" i="100"/>
  <c r="EK95" i="100"/>
  <c r="EK91" i="100"/>
  <c r="EK56" i="100"/>
  <c r="EL7" i="100"/>
  <c r="EO145" i="87" l="1"/>
  <c r="EN158" i="87"/>
  <c r="EL95" i="115"/>
  <c r="EM7" i="115"/>
  <c r="EM93" i="112"/>
  <c r="EM91" i="112"/>
  <c r="EM95" i="112"/>
  <c r="EM56" i="112"/>
  <c r="EK4" i="113"/>
  <c r="EN7" i="112"/>
  <c r="EM93" i="109"/>
  <c r="EM91" i="109"/>
  <c r="EM56" i="109"/>
  <c r="EM95" i="109"/>
  <c r="EK4" i="110"/>
  <c r="EM56" i="106"/>
  <c r="EM95" i="106"/>
  <c r="EN7" i="109"/>
  <c r="EM91" i="106"/>
  <c r="EM93" i="106"/>
  <c r="EN7" i="106"/>
  <c r="EL95" i="100"/>
  <c r="EL91" i="100"/>
  <c r="EL93" i="100"/>
  <c r="EL56" i="100"/>
  <c r="EM7" i="100"/>
  <c r="EP145" i="87" l="1"/>
  <c r="EO158" i="87"/>
  <c r="EM95" i="115"/>
  <c r="EN7" i="115"/>
  <c r="EN93" i="112"/>
  <c r="EN91" i="112"/>
  <c r="EN95" i="112"/>
  <c r="EN56" i="112"/>
  <c r="EL4" i="113"/>
  <c r="EO7" i="112"/>
  <c r="EN93" i="109"/>
  <c r="EN91" i="109"/>
  <c r="EN56" i="109"/>
  <c r="EN95" i="109"/>
  <c r="EL4" i="110"/>
  <c r="EN56" i="106"/>
  <c r="EN95" i="106"/>
  <c r="EO7" i="109"/>
  <c r="EN91" i="106"/>
  <c r="EN93" i="106"/>
  <c r="EO7" i="106"/>
  <c r="EM95" i="100"/>
  <c r="EM91" i="100"/>
  <c r="EM93" i="100"/>
  <c r="EM56" i="100"/>
  <c r="EN7" i="100"/>
  <c r="EQ145" i="87" l="1"/>
  <c r="EP158" i="87"/>
  <c r="EN95" i="115"/>
  <c r="EO7" i="115"/>
  <c r="EO93" i="112"/>
  <c r="EO91" i="112"/>
  <c r="EO95" i="112"/>
  <c r="EO56" i="112"/>
  <c r="EM4" i="113"/>
  <c r="EP7" i="112"/>
  <c r="EO93" i="109"/>
  <c r="EO91" i="109"/>
  <c r="EO56" i="109"/>
  <c r="EO95" i="109"/>
  <c r="EM4" i="110"/>
  <c r="EO56" i="106"/>
  <c r="EO95" i="106"/>
  <c r="EP7" i="109"/>
  <c r="EO91" i="106"/>
  <c r="EO93" i="106"/>
  <c r="EP7" i="106"/>
  <c r="EN95" i="100"/>
  <c r="EN91" i="100"/>
  <c r="EN93" i="100"/>
  <c r="EN56" i="100"/>
  <c r="EO7" i="100"/>
  <c r="ER145" i="87" l="1"/>
  <c r="EQ158" i="87"/>
  <c r="EO95" i="115"/>
  <c r="EP7" i="115"/>
  <c r="EP93" i="112"/>
  <c r="EP91" i="112"/>
  <c r="EP95" i="112"/>
  <c r="EP56" i="112"/>
  <c r="EN4" i="113"/>
  <c r="EQ7" i="112"/>
  <c r="EP93" i="109"/>
  <c r="EP91" i="109"/>
  <c r="EP56" i="109"/>
  <c r="EP95" i="109"/>
  <c r="EN4" i="110"/>
  <c r="EP56" i="106"/>
  <c r="EP95" i="106"/>
  <c r="EQ7" i="109"/>
  <c r="EP91" i="106"/>
  <c r="EP93" i="106"/>
  <c r="EQ7" i="106"/>
  <c r="EO95" i="100"/>
  <c r="EO91" i="100"/>
  <c r="EO93" i="100"/>
  <c r="EO56" i="100"/>
  <c r="EP7" i="100"/>
  <c r="ES145" i="87" l="1"/>
  <c r="ER158" i="87"/>
  <c r="EP95" i="115"/>
  <c r="EQ7" i="115"/>
  <c r="EQ93" i="112"/>
  <c r="EQ91" i="112"/>
  <c r="EQ95" i="112"/>
  <c r="EQ56" i="112"/>
  <c r="EO4" i="113"/>
  <c r="ER7" i="112"/>
  <c r="EQ93" i="109"/>
  <c r="EQ91" i="109"/>
  <c r="EQ56" i="109"/>
  <c r="EQ95" i="109"/>
  <c r="EO4" i="110"/>
  <c r="EQ56" i="106"/>
  <c r="EQ95" i="106"/>
  <c r="ER7" i="109"/>
  <c r="EQ91" i="106"/>
  <c r="EQ93" i="106"/>
  <c r="ER7" i="106"/>
  <c r="EP95" i="100"/>
  <c r="EP91" i="100"/>
  <c r="EP93" i="100"/>
  <c r="EP56" i="100"/>
  <c r="EQ7" i="100"/>
  <c r="ET145" i="87" l="1"/>
  <c r="ES158" i="87"/>
  <c r="EQ95" i="115"/>
  <c r="ER7" i="115"/>
  <c r="ER93" i="112"/>
  <c r="ER91" i="112"/>
  <c r="ER95" i="112"/>
  <c r="ER56" i="112"/>
  <c r="EP4" i="113"/>
  <c r="ES7" i="112"/>
  <c r="ER93" i="109"/>
  <c r="ER91" i="109"/>
  <c r="ER56" i="109"/>
  <c r="ER95" i="109"/>
  <c r="EP4" i="110"/>
  <c r="ER56" i="106"/>
  <c r="ER95" i="106"/>
  <c r="ES7" i="109"/>
  <c r="ER91" i="106"/>
  <c r="ER93" i="106"/>
  <c r="ES7" i="106"/>
  <c r="EQ95" i="100"/>
  <c r="EQ91" i="100"/>
  <c r="EQ93" i="100"/>
  <c r="EQ56" i="100"/>
  <c r="ER7" i="100"/>
  <c r="EU145" i="87" l="1"/>
  <c r="ET158" i="87"/>
  <c r="ER95" i="115"/>
  <c r="ES7" i="115"/>
  <c r="ES93" i="112"/>
  <c r="ES91" i="112"/>
  <c r="ES95" i="112"/>
  <c r="ES56" i="112"/>
  <c r="EQ4" i="113"/>
  <c r="ET7" i="112"/>
  <c r="ES93" i="109"/>
  <c r="ES91" i="109"/>
  <c r="ES56" i="109"/>
  <c r="ES95" i="109"/>
  <c r="EQ4" i="110"/>
  <c r="ES56" i="106"/>
  <c r="ES95" i="106"/>
  <c r="ET7" i="109"/>
  <c r="ES91" i="106"/>
  <c r="ES93" i="106"/>
  <c r="ET7" i="106"/>
  <c r="ER95" i="100"/>
  <c r="ER91" i="100"/>
  <c r="ER93" i="100"/>
  <c r="ER56" i="100"/>
  <c r="ES7" i="100"/>
  <c r="EV145" i="87" l="1"/>
  <c r="EU158" i="87"/>
  <c r="ES95" i="115"/>
  <c r="ET7" i="115"/>
  <c r="ET93" i="112"/>
  <c r="ET91" i="112"/>
  <c r="ET95" i="112"/>
  <c r="ET56" i="112"/>
  <c r="ER4" i="113"/>
  <c r="EU7" i="112"/>
  <c r="ET93" i="109"/>
  <c r="ET91" i="109"/>
  <c r="ET56" i="109"/>
  <c r="ET95" i="109"/>
  <c r="ER4" i="110"/>
  <c r="ET56" i="106"/>
  <c r="ET95" i="106"/>
  <c r="EU7" i="109"/>
  <c r="ET91" i="106"/>
  <c r="ET93" i="106"/>
  <c r="EU7" i="106"/>
  <c r="ES91" i="100"/>
  <c r="ES93" i="100"/>
  <c r="ES95" i="100"/>
  <c r="ES56" i="100"/>
  <c r="ET7" i="100"/>
  <c r="EW145" i="87" l="1"/>
  <c r="EV158" i="87"/>
  <c r="ET95" i="115"/>
  <c r="EU7" i="115"/>
  <c r="EU93" i="112"/>
  <c r="EU91" i="112"/>
  <c r="EU95" i="112"/>
  <c r="EU56" i="112"/>
  <c r="ES4" i="113"/>
  <c r="EV7" i="112"/>
  <c r="EU93" i="109"/>
  <c r="EU91" i="109"/>
  <c r="EU56" i="109"/>
  <c r="EU95" i="109"/>
  <c r="ES4" i="110"/>
  <c r="EU56" i="106"/>
  <c r="EU95" i="106"/>
  <c r="EV7" i="109"/>
  <c r="EU91" i="106"/>
  <c r="EU93" i="106"/>
  <c r="EV7" i="106"/>
  <c r="ET95" i="100"/>
  <c r="ET91" i="100"/>
  <c r="ET93" i="100"/>
  <c r="ET56" i="100"/>
  <c r="EU7" i="100"/>
  <c r="EX145" i="87" l="1"/>
  <c r="EW158" i="87"/>
  <c r="EU95" i="115"/>
  <c r="EV7" i="115"/>
  <c r="EV93" i="112"/>
  <c r="EV91" i="112"/>
  <c r="EV95" i="112"/>
  <c r="EV56" i="112"/>
  <c r="ET4" i="113"/>
  <c r="EW7" i="112"/>
  <c r="EV93" i="109"/>
  <c r="EV91" i="109"/>
  <c r="EV56" i="109"/>
  <c r="EV95" i="109"/>
  <c r="ET4" i="110"/>
  <c r="EV56" i="106"/>
  <c r="EV95" i="106"/>
  <c r="EW7" i="109"/>
  <c r="EV91" i="106"/>
  <c r="EV93" i="106"/>
  <c r="EW7" i="106"/>
  <c r="EU95" i="100"/>
  <c r="EU91" i="100"/>
  <c r="EU93" i="100"/>
  <c r="EU56" i="100"/>
  <c r="EV7" i="100"/>
  <c r="EY145" i="87" l="1"/>
  <c r="EX158" i="87"/>
  <c r="EV95" i="115"/>
  <c r="EW7" i="115"/>
  <c r="EW93" i="112"/>
  <c r="EW91" i="112"/>
  <c r="EW95" i="112"/>
  <c r="EW56" i="112"/>
  <c r="EU4" i="113"/>
  <c r="EX7" i="112"/>
  <c r="EW93" i="109"/>
  <c r="EW91" i="109"/>
  <c r="EW56" i="109"/>
  <c r="EW95" i="109"/>
  <c r="EU4" i="110"/>
  <c r="EW56" i="106"/>
  <c r="EW95" i="106"/>
  <c r="EX7" i="109"/>
  <c r="EW91" i="106"/>
  <c r="EW93" i="106"/>
  <c r="EX7" i="106"/>
  <c r="EV95" i="100"/>
  <c r="EV91" i="100"/>
  <c r="EV93" i="100"/>
  <c r="EV56" i="100"/>
  <c r="EW7" i="100"/>
  <c r="EZ145" i="87" l="1"/>
  <c r="EY158" i="87"/>
  <c r="EW95" i="115"/>
  <c r="EX7" i="115"/>
  <c r="EX93" i="112"/>
  <c r="EX91" i="112"/>
  <c r="EX95" i="112"/>
  <c r="EX56" i="112"/>
  <c r="EV4" i="113"/>
  <c r="EY7" i="112"/>
  <c r="EX93" i="109"/>
  <c r="EX91" i="109"/>
  <c r="EX56" i="109"/>
  <c r="EX95" i="109"/>
  <c r="EV4" i="110"/>
  <c r="EX56" i="106"/>
  <c r="EX95" i="106"/>
  <c r="EY7" i="109"/>
  <c r="EX91" i="106"/>
  <c r="EX93" i="106"/>
  <c r="EY7" i="106"/>
  <c r="EW95" i="100"/>
  <c r="EW91" i="100"/>
  <c r="EW93" i="100"/>
  <c r="EW56" i="100"/>
  <c r="EX7" i="100"/>
  <c r="FA145" i="87" l="1"/>
  <c r="EZ158" i="87"/>
  <c r="EX95" i="115"/>
  <c r="EY7" i="115"/>
  <c r="EY93" i="112"/>
  <c r="EY91" i="112"/>
  <c r="EY95" i="112"/>
  <c r="EY56" i="112"/>
  <c r="EW4" i="113"/>
  <c r="EZ7" i="112"/>
  <c r="EY93" i="109"/>
  <c r="EY91" i="109"/>
  <c r="EY56" i="109"/>
  <c r="EY95" i="109"/>
  <c r="EW4" i="110"/>
  <c r="EY56" i="106"/>
  <c r="EY95" i="106"/>
  <c r="EZ7" i="109"/>
  <c r="EY91" i="106"/>
  <c r="EY93" i="106"/>
  <c r="EZ7" i="106"/>
  <c r="EX95" i="100"/>
  <c r="EX91" i="100"/>
  <c r="EX93" i="100"/>
  <c r="EX56" i="100"/>
  <c r="EY7" i="100"/>
  <c r="FB145" i="87" l="1"/>
  <c r="FA158" i="87"/>
  <c r="EY95" i="115"/>
  <c r="EZ7" i="115"/>
  <c r="EZ93" i="112"/>
  <c r="EZ91" i="112"/>
  <c r="EZ95" i="112"/>
  <c r="EZ56" i="112"/>
  <c r="EX4" i="113"/>
  <c r="FA7" i="112"/>
  <c r="EZ93" i="109"/>
  <c r="EZ91" i="109"/>
  <c r="EZ56" i="109"/>
  <c r="EZ95" i="109"/>
  <c r="EX4" i="110"/>
  <c r="EZ56" i="106"/>
  <c r="EZ95" i="106"/>
  <c r="FA7" i="109"/>
  <c r="EZ91" i="106"/>
  <c r="EZ93" i="106"/>
  <c r="FA7" i="106"/>
  <c r="EY91" i="100"/>
  <c r="EY93" i="100"/>
  <c r="EY95" i="100"/>
  <c r="EY56" i="100"/>
  <c r="EZ7" i="100"/>
  <c r="FC145" i="87" l="1"/>
  <c r="FB158" i="87"/>
  <c r="EZ95" i="115"/>
  <c r="FA7" i="115"/>
  <c r="FA93" i="112"/>
  <c r="FA91" i="112"/>
  <c r="FA95" i="112"/>
  <c r="FA56" i="112"/>
  <c r="EY4" i="113"/>
  <c r="FB7" i="112"/>
  <c r="FA93" i="109"/>
  <c r="FA91" i="109"/>
  <c r="FA56" i="109"/>
  <c r="FA95" i="109"/>
  <c r="EY4" i="110"/>
  <c r="FA56" i="106"/>
  <c r="FA95" i="106"/>
  <c r="FB7" i="109"/>
  <c r="FA91" i="106"/>
  <c r="FA93" i="106"/>
  <c r="FB7" i="106"/>
  <c r="EZ95" i="100"/>
  <c r="EZ91" i="100"/>
  <c r="EZ93" i="100"/>
  <c r="EZ56" i="100"/>
  <c r="FA7" i="100"/>
  <c r="FD145" i="87" l="1"/>
  <c r="FC158" i="87"/>
  <c r="FA95" i="115"/>
  <c r="FB7" i="115"/>
  <c r="FB93" i="112"/>
  <c r="FB91" i="112"/>
  <c r="FB95" i="112"/>
  <c r="FB56" i="112"/>
  <c r="EZ4" i="113"/>
  <c r="FC7" i="112"/>
  <c r="FB93" i="109"/>
  <c r="FB91" i="109"/>
  <c r="FB56" i="109"/>
  <c r="FB95" i="109"/>
  <c r="EZ4" i="110"/>
  <c r="FB56" i="106"/>
  <c r="FB95" i="106"/>
  <c r="FC7" i="109"/>
  <c r="FB91" i="106"/>
  <c r="FB93" i="106"/>
  <c r="FC7" i="106"/>
  <c r="FA91" i="100"/>
  <c r="FA93" i="100"/>
  <c r="FA95" i="100"/>
  <c r="FA56" i="100"/>
  <c r="FB7" i="100"/>
  <c r="FE145" i="87" l="1"/>
  <c r="FD158" i="87"/>
  <c r="FB95" i="115"/>
  <c r="FC7" i="115"/>
  <c r="FC93" i="112"/>
  <c r="FC91" i="112"/>
  <c r="FC95" i="112"/>
  <c r="FC56" i="112"/>
  <c r="FA4" i="113"/>
  <c r="FD7" i="112"/>
  <c r="FC93" i="109"/>
  <c r="FC91" i="109"/>
  <c r="FC56" i="109"/>
  <c r="FC95" i="109"/>
  <c r="FA4" i="110"/>
  <c r="FC56" i="106"/>
  <c r="FC95" i="106"/>
  <c r="FD7" i="109"/>
  <c r="FC91" i="106"/>
  <c r="FC93" i="106"/>
  <c r="FD7" i="106"/>
  <c r="FB95" i="100"/>
  <c r="FB91" i="100"/>
  <c r="FB93" i="100"/>
  <c r="FB56" i="100"/>
  <c r="FC7" i="100"/>
  <c r="FF145" i="87" l="1"/>
  <c r="FE158" i="87"/>
  <c r="FC95" i="115"/>
  <c r="FD7" i="115"/>
  <c r="FD93" i="112"/>
  <c r="FD91" i="112"/>
  <c r="FD95" i="112"/>
  <c r="FD56" i="112"/>
  <c r="FB4" i="113"/>
  <c r="FE7" i="112"/>
  <c r="FD93" i="109"/>
  <c r="FD91" i="109"/>
  <c r="FD56" i="109"/>
  <c r="FD95" i="109"/>
  <c r="FB4" i="110"/>
  <c r="FD56" i="106"/>
  <c r="FD95" i="106"/>
  <c r="FE7" i="109"/>
  <c r="FD91" i="106"/>
  <c r="FD93" i="106"/>
  <c r="FE7" i="106"/>
  <c r="FC95" i="100"/>
  <c r="FC91" i="100"/>
  <c r="FC93" i="100"/>
  <c r="FC56" i="100"/>
  <c r="FD7" i="100"/>
  <c r="FG145" i="87" l="1"/>
  <c r="FF158" i="87"/>
  <c r="FD95" i="115"/>
  <c r="FE7" i="115"/>
  <c r="FE93" i="112"/>
  <c r="FE91" i="112"/>
  <c r="FE95" i="112"/>
  <c r="FE56" i="112"/>
  <c r="FC4" i="113"/>
  <c r="FF7" i="112"/>
  <c r="FE93" i="109"/>
  <c r="FE91" i="109"/>
  <c r="FE56" i="109"/>
  <c r="FE95" i="109"/>
  <c r="FC4" i="110"/>
  <c r="FE56" i="106"/>
  <c r="FE95" i="106"/>
  <c r="FF7" i="109"/>
  <c r="FE91" i="106"/>
  <c r="FE93" i="106"/>
  <c r="FF7" i="106"/>
  <c r="FD95" i="100"/>
  <c r="FD91" i="100"/>
  <c r="FD93" i="100"/>
  <c r="FD56" i="100"/>
  <c r="FE7" i="100"/>
  <c r="FH145" i="87" l="1"/>
  <c r="FG158" i="87"/>
  <c r="FE95" i="115"/>
  <c r="FF7" i="115"/>
  <c r="FF93" i="112"/>
  <c r="FF91" i="112"/>
  <c r="FF95" i="112"/>
  <c r="FF56" i="112"/>
  <c r="FD4" i="113"/>
  <c r="FG7" i="112"/>
  <c r="FF93" i="109"/>
  <c r="FF91" i="109"/>
  <c r="FF56" i="109"/>
  <c r="FF95" i="109"/>
  <c r="FD4" i="110"/>
  <c r="FF56" i="106"/>
  <c r="FF95" i="106"/>
  <c r="FG7" i="109"/>
  <c r="FF91" i="106"/>
  <c r="FF93" i="106"/>
  <c r="FG7" i="106"/>
  <c r="FE95" i="100"/>
  <c r="FE91" i="100"/>
  <c r="FE93" i="100"/>
  <c r="FE56" i="100"/>
  <c r="FF7" i="100"/>
  <c r="FI145" i="87" l="1"/>
  <c r="FH158" i="87"/>
  <c r="FF95" i="115"/>
  <c r="FG7" i="115"/>
  <c r="FG93" i="112"/>
  <c r="FG91" i="112"/>
  <c r="FG95" i="112"/>
  <c r="FG56" i="112"/>
  <c r="FE4" i="113"/>
  <c r="FH7" i="112"/>
  <c r="FG93" i="109"/>
  <c r="FG91" i="109"/>
  <c r="FG56" i="109"/>
  <c r="FG95" i="109"/>
  <c r="FE4" i="110"/>
  <c r="FG56" i="106"/>
  <c r="FG95" i="106"/>
  <c r="FH7" i="109"/>
  <c r="FG91" i="106"/>
  <c r="FG93" i="106"/>
  <c r="FH7" i="106"/>
  <c r="FF95" i="100"/>
  <c r="FF91" i="100"/>
  <c r="FF93" i="100"/>
  <c r="FF56" i="100"/>
  <c r="FG7" i="100"/>
  <c r="FJ145" i="87" l="1"/>
  <c r="FI158" i="87"/>
  <c r="FG95" i="115"/>
  <c r="FH7" i="115"/>
  <c r="FH93" i="112"/>
  <c r="FH91" i="112"/>
  <c r="FH95" i="112"/>
  <c r="FH56" i="112"/>
  <c r="FF4" i="113"/>
  <c r="FI7" i="112"/>
  <c r="FH93" i="109"/>
  <c r="FH91" i="109"/>
  <c r="FH56" i="109"/>
  <c r="FH95" i="109"/>
  <c r="FF4" i="110"/>
  <c r="FH56" i="106"/>
  <c r="FH95" i="106"/>
  <c r="FI7" i="109"/>
  <c r="FH91" i="106"/>
  <c r="FH93" i="106"/>
  <c r="FI7" i="106"/>
  <c r="FG95" i="100"/>
  <c r="FG93" i="100"/>
  <c r="FG91" i="100"/>
  <c r="FG56" i="100"/>
  <c r="FH7" i="100"/>
  <c r="FK145" i="87" l="1"/>
  <c r="FJ158" i="87"/>
  <c r="FH95" i="115"/>
  <c r="FI7" i="115"/>
  <c r="FI93" i="112"/>
  <c r="FI91" i="112"/>
  <c r="FI95" i="112"/>
  <c r="FI56" i="112"/>
  <c r="FG4" i="113"/>
  <c r="FJ7" i="112"/>
  <c r="FI93" i="109"/>
  <c r="FI91" i="109"/>
  <c r="FI56" i="109"/>
  <c r="FI95" i="109"/>
  <c r="FG4" i="110"/>
  <c r="FI56" i="106"/>
  <c r="FI95" i="106"/>
  <c r="FJ7" i="109"/>
  <c r="FI91" i="106"/>
  <c r="FI93" i="106"/>
  <c r="FJ7" i="106"/>
  <c r="FH95" i="100"/>
  <c r="FH91" i="100"/>
  <c r="FH93" i="100"/>
  <c r="FH56" i="100"/>
  <c r="FI7" i="100"/>
  <c r="FL145" i="87" l="1"/>
  <c r="FK158" i="87"/>
  <c r="FI95" i="115"/>
  <c r="FJ7" i="115"/>
  <c r="FJ93" i="112"/>
  <c r="FJ91" i="112"/>
  <c r="FJ95" i="112"/>
  <c r="FJ56" i="112"/>
  <c r="FH4" i="113"/>
  <c r="FK7" i="112"/>
  <c r="FJ93" i="109"/>
  <c r="FJ91" i="109"/>
  <c r="FJ56" i="109"/>
  <c r="FJ95" i="109"/>
  <c r="FH4" i="110"/>
  <c r="FJ56" i="106"/>
  <c r="FJ95" i="106"/>
  <c r="FK7" i="109"/>
  <c r="FJ91" i="106"/>
  <c r="FJ93" i="106"/>
  <c r="FK7" i="106"/>
  <c r="FI91" i="100"/>
  <c r="FI93" i="100"/>
  <c r="FI95" i="100"/>
  <c r="FI56" i="100"/>
  <c r="FJ7" i="100"/>
  <c r="FM145" i="87" l="1"/>
  <c r="FL158" i="87"/>
  <c r="FJ95" i="115"/>
  <c r="FK7" i="115"/>
  <c r="FK93" i="112"/>
  <c r="FK91" i="112"/>
  <c r="FK95" i="112"/>
  <c r="FK56" i="112"/>
  <c r="FI4" i="113"/>
  <c r="FL7" i="112"/>
  <c r="FK93" i="109"/>
  <c r="FK91" i="109"/>
  <c r="FK56" i="109"/>
  <c r="FK95" i="109"/>
  <c r="FI4" i="110"/>
  <c r="FK56" i="106"/>
  <c r="FK95" i="106"/>
  <c r="FL7" i="109"/>
  <c r="FK91" i="106"/>
  <c r="FK93" i="106"/>
  <c r="FL7" i="106"/>
  <c r="FJ95" i="100"/>
  <c r="FJ91" i="100"/>
  <c r="FJ93" i="100"/>
  <c r="FJ56" i="100"/>
  <c r="FK7" i="100"/>
  <c r="FN145" i="87" l="1"/>
  <c r="FM158" i="87"/>
  <c r="FK95" i="115"/>
  <c r="FL7" i="115"/>
  <c r="FL93" i="112"/>
  <c r="FL91" i="112"/>
  <c r="FL95" i="112"/>
  <c r="FL56" i="112"/>
  <c r="FJ4" i="113"/>
  <c r="FM7" i="112"/>
  <c r="FL93" i="109"/>
  <c r="FL91" i="109"/>
  <c r="FL56" i="109"/>
  <c r="FL95" i="109"/>
  <c r="FJ4" i="110"/>
  <c r="FL56" i="106"/>
  <c r="FL95" i="106"/>
  <c r="FM7" i="109"/>
  <c r="FL91" i="106"/>
  <c r="FL93" i="106"/>
  <c r="FM7" i="106"/>
  <c r="FK95" i="100"/>
  <c r="FK91" i="100"/>
  <c r="FK93" i="100"/>
  <c r="FK56" i="100"/>
  <c r="FL7" i="100"/>
  <c r="FO145" i="87" l="1"/>
  <c r="FN158" i="87"/>
  <c r="FL95" i="115"/>
  <c r="FM7" i="115"/>
  <c r="FM93" i="112"/>
  <c r="FM91" i="112"/>
  <c r="FM95" i="112"/>
  <c r="FM56" i="112"/>
  <c r="FK4" i="113"/>
  <c r="FN7" i="112"/>
  <c r="FM93" i="109"/>
  <c r="FM91" i="109"/>
  <c r="FM56" i="109"/>
  <c r="FM95" i="109"/>
  <c r="FK4" i="110"/>
  <c r="FM56" i="106"/>
  <c r="FM95" i="106"/>
  <c r="FN7" i="109"/>
  <c r="FM91" i="106"/>
  <c r="FM93" i="106"/>
  <c r="FN7" i="106"/>
  <c r="FL95" i="100"/>
  <c r="FL91" i="100"/>
  <c r="FL93" i="100"/>
  <c r="FL56" i="100"/>
  <c r="FM7" i="100"/>
  <c r="FP145" i="87" l="1"/>
  <c r="FO158" i="87"/>
  <c r="FM95" i="115"/>
  <c r="FN7" i="115"/>
  <c r="FN93" i="112"/>
  <c r="FN91" i="112"/>
  <c r="FN95" i="112"/>
  <c r="FN56" i="112"/>
  <c r="FL4" i="113"/>
  <c r="FO7" i="112"/>
  <c r="FN93" i="109"/>
  <c r="FN91" i="109"/>
  <c r="FN56" i="109"/>
  <c r="FN95" i="109"/>
  <c r="FL4" i="110"/>
  <c r="FN56" i="106"/>
  <c r="FN95" i="106"/>
  <c r="FO7" i="109"/>
  <c r="FN91" i="106"/>
  <c r="FN93" i="106"/>
  <c r="FO7" i="106"/>
  <c r="FM95" i="100"/>
  <c r="FM91" i="100"/>
  <c r="FM93" i="100"/>
  <c r="FM56" i="100"/>
  <c r="FN7" i="100"/>
  <c r="FQ145" i="87" l="1"/>
  <c r="FP158" i="87"/>
  <c r="FN95" i="115"/>
  <c r="FO7" i="115"/>
  <c r="FO93" i="112"/>
  <c r="FO91" i="112"/>
  <c r="FO95" i="112"/>
  <c r="FO56" i="112"/>
  <c r="FM4" i="113"/>
  <c r="FP7" i="112"/>
  <c r="FO93" i="109"/>
  <c r="FO91" i="109"/>
  <c r="FO56" i="109"/>
  <c r="FO95" i="109"/>
  <c r="FM4" i="110"/>
  <c r="FO56" i="106"/>
  <c r="FO95" i="106"/>
  <c r="FP7" i="109"/>
  <c r="FO91" i="106"/>
  <c r="FO93" i="106"/>
  <c r="FP7" i="106"/>
  <c r="FN95" i="100"/>
  <c r="FN91" i="100"/>
  <c r="FN93" i="100"/>
  <c r="FN56" i="100"/>
  <c r="FO7" i="100"/>
  <c r="FR145" i="87" l="1"/>
  <c r="FQ158" i="87"/>
  <c r="FO95" i="115"/>
  <c r="FP7" i="115"/>
  <c r="FP93" i="112"/>
  <c r="FP91" i="112"/>
  <c r="FP95" i="112"/>
  <c r="FP56" i="112"/>
  <c r="FN4" i="113"/>
  <c r="FQ7" i="112"/>
  <c r="FP93" i="109"/>
  <c r="FP91" i="109"/>
  <c r="FP56" i="109"/>
  <c r="FP95" i="109"/>
  <c r="FN4" i="110"/>
  <c r="FP56" i="106"/>
  <c r="FP95" i="106"/>
  <c r="FQ7" i="109"/>
  <c r="FP91" i="106"/>
  <c r="FP93" i="106"/>
  <c r="FQ7" i="106"/>
  <c r="FO91" i="100"/>
  <c r="FO95" i="100"/>
  <c r="FO93" i="100"/>
  <c r="FO56" i="100"/>
  <c r="FP7" i="100"/>
  <c r="FS145" i="87" l="1"/>
  <c r="FR158" i="87"/>
  <c r="FP95" i="115"/>
  <c r="FQ7" i="115"/>
  <c r="FQ93" i="112"/>
  <c r="FQ91" i="112"/>
  <c r="FQ95" i="112"/>
  <c r="FQ56" i="112"/>
  <c r="FO4" i="113"/>
  <c r="FR7" i="112"/>
  <c r="FQ93" i="109"/>
  <c r="FQ91" i="109"/>
  <c r="FQ56" i="109"/>
  <c r="FQ95" i="109"/>
  <c r="FO4" i="110"/>
  <c r="FQ56" i="106"/>
  <c r="FQ95" i="106"/>
  <c r="FR7" i="109"/>
  <c r="FQ91" i="106"/>
  <c r="FQ93" i="106"/>
  <c r="FR7" i="106"/>
  <c r="FP95" i="100"/>
  <c r="FP91" i="100"/>
  <c r="FP93" i="100"/>
  <c r="FP56" i="100"/>
  <c r="FQ7" i="100"/>
  <c r="FS158" i="87" l="1"/>
  <c r="FT145" i="87"/>
  <c r="FQ95" i="115"/>
  <c r="FR7" i="115"/>
  <c r="FR93" i="112"/>
  <c r="FR91" i="112"/>
  <c r="FR95" i="112"/>
  <c r="FR56" i="112"/>
  <c r="FP4" i="113"/>
  <c r="FS7" i="112"/>
  <c r="FR93" i="109"/>
  <c r="FR91" i="109"/>
  <c r="FR56" i="109"/>
  <c r="FR95" i="109"/>
  <c r="FP4" i="110"/>
  <c r="FR56" i="106"/>
  <c r="FR95" i="106"/>
  <c r="FS7" i="109"/>
  <c r="FR91" i="106"/>
  <c r="FR93" i="106"/>
  <c r="FS7" i="106"/>
  <c r="FQ91" i="100"/>
  <c r="FQ95" i="100"/>
  <c r="FQ93" i="100"/>
  <c r="FQ56" i="100"/>
  <c r="FR7" i="100"/>
  <c r="FT158" i="87" l="1"/>
  <c r="FU145" i="87"/>
  <c r="FR95" i="115"/>
  <c r="FS7" i="115"/>
  <c r="FS93" i="112"/>
  <c r="FS91" i="112"/>
  <c r="FS95" i="112"/>
  <c r="FS56" i="112"/>
  <c r="FQ4" i="113"/>
  <c r="FT7" i="112"/>
  <c r="FS93" i="109"/>
  <c r="FS91" i="109"/>
  <c r="FS56" i="109"/>
  <c r="FS95" i="109"/>
  <c r="FQ4" i="110"/>
  <c r="FS56" i="106"/>
  <c r="FS95" i="106"/>
  <c r="FT7" i="109"/>
  <c r="FS91" i="106"/>
  <c r="FS93" i="106"/>
  <c r="FT7" i="106"/>
  <c r="FR95" i="100"/>
  <c r="FR91" i="100"/>
  <c r="FR93" i="100"/>
  <c r="FR56" i="100"/>
  <c r="FS7" i="100"/>
  <c r="FU158" i="87" l="1"/>
  <c r="FV145" i="87"/>
  <c r="FS95" i="115"/>
  <c r="FT7" i="115"/>
  <c r="FT93" i="112"/>
  <c r="FT91" i="112"/>
  <c r="FT95" i="112"/>
  <c r="FT56" i="112"/>
  <c r="FR4" i="113"/>
  <c r="FU7" i="112"/>
  <c r="FT93" i="109"/>
  <c r="FT91" i="109"/>
  <c r="FT56" i="109"/>
  <c r="FT95" i="109"/>
  <c r="FR4" i="110"/>
  <c r="FT56" i="106"/>
  <c r="FT95" i="106"/>
  <c r="FU7" i="109"/>
  <c r="FT91" i="106"/>
  <c r="FT93" i="106"/>
  <c r="FU7" i="106"/>
  <c r="FS95" i="100"/>
  <c r="FS91" i="100"/>
  <c r="FS93" i="100"/>
  <c r="FS56" i="100"/>
  <c r="FT7" i="100"/>
  <c r="FV158" i="87" l="1"/>
  <c r="FW145" i="87"/>
  <c r="FT95" i="115"/>
  <c r="FU7" i="115"/>
  <c r="FU93" i="112"/>
  <c r="FU91" i="112"/>
  <c r="FU95" i="112"/>
  <c r="FU56" i="112"/>
  <c r="FS4" i="113"/>
  <c r="FV7" i="112"/>
  <c r="FU93" i="109"/>
  <c r="FU91" i="109"/>
  <c r="FU56" i="109"/>
  <c r="FU95" i="109"/>
  <c r="FS4" i="110"/>
  <c r="FU56" i="106"/>
  <c r="FU95" i="106"/>
  <c r="FV7" i="109"/>
  <c r="FU91" i="106"/>
  <c r="FU93" i="106"/>
  <c r="FV7" i="106"/>
  <c r="FT95" i="100"/>
  <c r="FT91" i="100"/>
  <c r="FT93" i="100"/>
  <c r="FT56" i="100"/>
  <c r="FU7" i="100"/>
  <c r="FX145" i="87" l="1"/>
  <c r="FW158" i="87"/>
  <c r="FU95" i="115"/>
  <c r="FV7" i="115"/>
  <c r="FV93" i="112"/>
  <c r="FV91" i="112"/>
  <c r="FV95" i="112"/>
  <c r="FV56" i="112"/>
  <c r="FT4" i="113"/>
  <c r="FW7" i="112"/>
  <c r="FV93" i="109"/>
  <c r="FV91" i="109"/>
  <c r="FV56" i="109"/>
  <c r="FV95" i="109"/>
  <c r="FT4" i="110"/>
  <c r="FV56" i="106"/>
  <c r="FV95" i="106"/>
  <c r="FW7" i="109"/>
  <c r="FV91" i="106"/>
  <c r="FV93" i="106"/>
  <c r="FW7" i="106"/>
  <c r="FU95" i="100"/>
  <c r="FU91" i="100"/>
  <c r="FU93" i="100"/>
  <c r="FU56" i="100"/>
  <c r="FV7" i="100"/>
  <c r="FX158" i="87" l="1"/>
  <c r="FY145" i="87"/>
  <c r="FV95" i="115"/>
  <c r="FW7" i="115"/>
  <c r="FW93" i="112"/>
  <c r="FW91" i="112"/>
  <c r="FW95" i="112"/>
  <c r="FW56" i="112"/>
  <c r="FU4" i="113"/>
  <c r="FX7" i="112"/>
  <c r="FW93" i="109"/>
  <c r="FW91" i="109"/>
  <c r="FW56" i="109"/>
  <c r="FW95" i="109"/>
  <c r="FU4" i="110"/>
  <c r="FW56" i="106"/>
  <c r="FW95" i="106"/>
  <c r="FX7" i="109"/>
  <c r="FW91" i="106"/>
  <c r="FW93" i="106"/>
  <c r="FX7" i="106"/>
  <c r="FV95" i="100"/>
  <c r="FV91" i="100"/>
  <c r="FV93" i="100"/>
  <c r="FV56" i="100"/>
  <c r="FW7" i="100"/>
  <c r="FZ145" i="87" l="1"/>
  <c r="FY158" i="87"/>
  <c r="FW95" i="115"/>
  <c r="FX7" i="115"/>
  <c r="FX93" i="112"/>
  <c r="FX91" i="112"/>
  <c r="FX95" i="112"/>
  <c r="FX56" i="112"/>
  <c r="FV4" i="113"/>
  <c r="FY7" i="112"/>
  <c r="FX93" i="109"/>
  <c r="FX91" i="109"/>
  <c r="FX56" i="109"/>
  <c r="FX95" i="109"/>
  <c r="FV4" i="110"/>
  <c r="FX56" i="106"/>
  <c r="FX95" i="106"/>
  <c r="FY7" i="109"/>
  <c r="FX91" i="106"/>
  <c r="FX93" i="106"/>
  <c r="FY7" i="106"/>
  <c r="FW93" i="100"/>
  <c r="FW95" i="100"/>
  <c r="FW91" i="100"/>
  <c r="FW56" i="100"/>
  <c r="FX7" i="100"/>
  <c r="GA145" i="87" l="1"/>
  <c r="FZ158" i="87"/>
  <c r="FX95" i="115"/>
  <c r="FY7" i="115"/>
  <c r="FY93" i="112"/>
  <c r="FY91" i="112"/>
  <c r="FY95" i="112"/>
  <c r="FY56" i="112"/>
  <c r="FW4" i="113"/>
  <c r="FZ7" i="112"/>
  <c r="FY93" i="109"/>
  <c r="FY91" i="109"/>
  <c r="FY56" i="109"/>
  <c r="FY95" i="109"/>
  <c r="FW4" i="110"/>
  <c r="FY56" i="106"/>
  <c r="FY95" i="106"/>
  <c r="FZ7" i="109"/>
  <c r="FY91" i="106"/>
  <c r="FY93" i="106"/>
  <c r="FZ7" i="106"/>
  <c r="FX95" i="100"/>
  <c r="FX91" i="100"/>
  <c r="FX93" i="100"/>
  <c r="FX56" i="100"/>
  <c r="FY7" i="100"/>
  <c r="GB145" i="87" l="1"/>
  <c r="GA158" i="87"/>
  <c r="FY95" i="115"/>
  <c r="FZ7" i="115"/>
  <c r="FZ93" i="112"/>
  <c r="FZ91" i="112"/>
  <c r="FZ95" i="112"/>
  <c r="FZ56" i="112"/>
  <c r="FX4" i="113"/>
  <c r="GA7" i="112"/>
  <c r="FZ93" i="109"/>
  <c r="FZ91" i="109"/>
  <c r="FZ56" i="109"/>
  <c r="FZ95" i="109"/>
  <c r="FX4" i="110"/>
  <c r="FZ56" i="106"/>
  <c r="FZ95" i="106"/>
  <c r="GA7" i="109"/>
  <c r="FZ91" i="106"/>
  <c r="FZ93" i="106"/>
  <c r="GA7" i="106"/>
  <c r="FY95" i="100"/>
  <c r="FY91" i="100"/>
  <c r="FY93" i="100"/>
  <c r="FY56" i="100"/>
  <c r="FZ7" i="100"/>
  <c r="GB158" i="87" l="1"/>
  <c r="GC145" i="87"/>
  <c r="FZ95" i="115"/>
  <c r="GA7" i="115"/>
  <c r="GA93" i="112"/>
  <c r="GA91" i="112"/>
  <c r="GA95" i="112"/>
  <c r="GA56" i="112"/>
  <c r="FY4" i="113"/>
  <c r="GB7" i="112"/>
  <c r="GA93" i="109"/>
  <c r="GA91" i="109"/>
  <c r="GA56" i="109"/>
  <c r="GA95" i="109"/>
  <c r="FY4" i="110"/>
  <c r="GA56" i="106"/>
  <c r="GA95" i="106"/>
  <c r="GB7" i="109"/>
  <c r="GA91" i="106"/>
  <c r="GA93" i="106"/>
  <c r="GB7" i="106"/>
  <c r="FZ95" i="100"/>
  <c r="FZ91" i="100"/>
  <c r="FZ93" i="100"/>
  <c r="FZ56" i="100"/>
  <c r="GA7" i="100"/>
  <c r="GC158" i="87" l="1"/>
  <c r="GD145" i="87"/>
  <c r="GA95" i="115"/>
  <c r="GB7" i="115"/>
  <c r="GB93" i="112"/>
  <c r="GB91" i="112"/>
  <c r="GB95" i="112"/>
  <c r="GB56" i="112"/>
  <c r="FZ4" i="113"/>
  <c r="GC7" i="112"/>
  <c r="GB93" i="109"/>
  <c r="GB91" i="109"/>
  <c r="GB56" i="109"/>
  <c r="GB95" i="109"/>
  <c r="FZ4" i="110"/>
  <c r="GB56" i="106"/>
  <c r="GB95" i="106"/>
  <c r="GC7" i="109"/>
  <c r="GB91" i="106"/>
  <c r="GB93" i="106"/>
  <c r="GC7" i="106"/>
  <c r="GA95" i="100"/>
  <c r="GA91" i="100"/>
  <c r="GA93" i="100"/>
  <c r="GA56" i="100"/>
  <c r="GB7" i="100"/>
  <c r="GE145" i="87" l="1"/>
  <c r="GD158" i="87"/>
  <c r="GB95" i="115"/>
  <c r="GC7" i="115"/>
  <c r="GC93" i="112"/>
  <c r="GC91" i="112"/>
  <c r="GC95" i="112"/>
  <c r="GC56" i="112"/>
  <c r="GA4" i="113"/>
  <c r="GD7" i="112"/>
  <c r="GC93" i="109"/>
  <c r="GC91" i="109"/>
  <c r="GC56" i="109"/>
  <c r="GC95" i="109"/>
  <c r="GA4" i="110"/>
  <c r="GC56" i="106"/>
  <c r="GC95" i="106"/>
  <c r="GD7" i="109"/>
  <c r="GC91" i="106"/>
  <c r="GC93" i="106"/>
  <c r="GD7" i="106"/>
  <c r="GB95" i="100"/>
  <c r="GB91" i="100"/>
  <c r="GB93" i="100"/>
  <c r="GB56" i="100"/>
  <c r="GC7" i="100"/>
  <c r="GF145" i="87" l="1"/>
  <c r="GE158" i="87"/>
  <c r="GC95" i="115"/>
  <c r="GD7" i="115"/>
  <c r="GD93" i="112"/>
  <c r="GD91" i="112"/>
  <c r="GD95" i="112"/>
  <c r="GD56" i="112"/>
  <c r="GB4" i="113"/>
  <c r="GE7" i="112"/>
  <c r="GD93" i="109"/>
  <c r="GD91" i="109"/>
  <c r="GD56" i="109"/>
  <c r="GD95" i="109"/>
  <c r="GB4" i="110"/>
  <c r="GD56" i="106"/>
  <c r="GD95" i="106"/>
  <c r="GE7" i="109"/>
  <c r="GD91" i="106"/>
  <c r="GD93" i="106"/>
  <c r="GE7" i="106"/>
  <c r="GC95" i="100"/>
  <c r="GC91" i="100"/>
  <c r="GC93" i="100"/>
  <c r="GC56" i="100"/>
  <c r="GD7" i="100"/>
  <c r="GG145" i="87" l="1"/>
  <c r="GF158" i="87"/>
  <c r="GD95" i="115"/>
  <c r="GE7" i="115"/>
  <c r="GE93" i="112"/>
  <c r="GE91" i="112"/>
  <c r="GE95" i="112"/>
  <c r="GE56" i="112"/>
  <c r="GC4" i="113"/>
  <c r="GF7" i="112"/>
  <c r="GE93" i="109"/>
  <c r="GE91" i="109"/>
  <c r="GE56" i="109"/>
  <c r="GE95" i="109"/>
  <c r="GC4" i="110"/>
  <c r="GE56" i="106"/>
  <c r="GE95" i="106"/>
  <c r="GF7" i="109"/>
  <c r="GE91" i="106"/>
  <c r="GE93" i="106"/>
  <c r="GF7" i="106"/>
  <c r="GD95" i="100"/>
  <c r="GD91" i="100"/>
  <c r="GD93" i="100"/>
  <c r="GD56" i="100"/>
  <c r="GE7" i="100"/>
  <c r="GH145" i="87" l="1"/>
  <c r="GG158" i="87"/>
  <c r="GE95" i="115"/>
  <c r="GF7" i="115"/>
  <c r="GF93" i="112"/>
  <c r="GF91" i="112"/>
  <c r="GF95" i="112"/>
  <c r="GF56" i="112"/>
  <c r="GD4" i="113"/>
  <c r="GG7" i="112"/>
  <c r="GF93" i="109"/>
  <c r="GF91" i="109"/>
  <c r="GF56" i="109"/>
  <c r="GF95" i="109"/>
  <c r="GD4" i="110"/>
  <c r="GF56" i="106"/>
  <c r="GF95" i="106"/>
  <c r="GG7" i="109"/>
  <c r="GF91" i="106"/>
  <c r="GF93" i="106"/>
  <c r="GG7" i="106"/>
  <c r="GE95" i="100"/>
  <c r="GE93" i="100"/>
  <c r="GE91" i="100"/>
  <c r="GE56" i="100"/>
  <c r="GF7" i="100"/>
  <c r="GI145" i="87" l="1"/>
  <c r="GH158" i="87"/>
  <c r="GF95" i="115"/>
  <c r="GG7" i="115"/>
  <c r="GG93" i="112"/>
  <c r="GG91" i="112"/>
  <c r="GG95" i="112"/>
  <c r="GG56" i="112"/>
  <c r="GE4" i="113"/>
  <c r="GH7" i="112"/>
  <c r="GG93" i="109"/>
  <c r="GG91" i="109"/>
  <c r="GG56" i="109"/>
  <c r="GG95" i="109"/>
  <c r="GE4" i="110"/>
  <c r="GG56" i="106"/>
  <c r="GG95" i="106"/>
  <c r="GH7" i="109"/>
  <c r="GG91" i="106"/>
  <c r="GG93" i="106"/>
  <c r="GH7" i="106"/>
  <c r="GF95" i="100"/>
  <c r="GF91" i="100"/>
  <c r="GF93" i="100"/>
  <c r="GF56" i="100"/>
  <c r="GG7" i="100"/>
  <c r="GJ145" i="87" l="1"/>
  <c r="GI158" i="87"/>
  <c r="GG95" i="115"/>
  <c r="GH7" i="115"/>
  <c r="GH93" i="112"/>
  <c r="GH91" i="112"/>
  <c r="GH95" i="112"/>
  <c r="GH56" i="112"/>
  <c r="GF4" i="113"/>
  <c r="GI7" i="112"/>
  <c r="GH93" i="109"/>
  <c r="GH91" i="109"/>
  <c r="GH56" i="109"/>
  <c r="GH95" i="109"/>
  <c r="GF4" i="110"/>
  <c r="GH56" i="106"/>
  <c r="GH95" i="106"/>
  <c r="GI7" i="109"/>
  <c r="GH91" i="106"/>
  <c r="GH93" i="106"/>
  <c r="GI7" i="106"/>
  <c r="GG95" i="100"/>
  <c r="GG93" i="100"/>
  <c r="GG91" i="100"/>
  <c r="GG56" i="100"/>
  <c r="GH7" i="100"/>
  <c r="GK145" i="87" l="1"/>
  <c r="GJ158" i="87"/>
  <c r="GH95" i="115"/>
  <c r="GI7" i="115"/>
  <c r="GI93" i="112"/>
  <c r="GI91" i="112"/>
  <c r="GI95" i="112"/>
  <c r="GI56" i="112"/>
  <c r="GG4" i="113"/>
  <c r="GJ7" i="112"/>
  <c r="GI93" i="109"/>
  <c r="GI91" i="109"/>
  <c r="GI56" i="109"/>
  <c r="GI95" i="109"/>
  <c r="GG4" i="110"/>
  <c r="GI56" i="106"/>
  <c r="GI95" i="106"/>
  <c r="GJ7" i="109"/>
  <c r="GI91" i="106"/>
  <c r="GI93" i="106"/>
  <c r="GJ7" i="106"/>
  <c r="GH95" i="100"/>
  <c r="GH91" i="100"/>
  <c r="GH93" i="100"/>
  <c r="GH56" i="100"/>
  <c r="GI7" i="100"/>
  <c r="GL145" i="87" l="1"/>
  <c r="GK158" i="87"/>
  <c r="GI95" i="115"/>
  <c r="GJ7" i="115"/>
  <c r="GJ93" i="112"/>
  <c r="GJ91" i="112"/>
  <c r="GJ95" i="112"/>
  <c r="GJ56" i="112"/>
  <c r="GH4" i="113"/>
  <c r="GK7" i="112"/>
  <c r="GJ93" i="109"/>
  <c r="GJ91" i="109"/>
  <c r="GJ56" i="109"/>
  <c r="GJ95" i="109"/>
  <c r="GH4" i="110"/>
  <c r="GJ56" i="106"/>
  <c r="GJ95" i="106"/>
  <c r="GK7" i="109"/>
  <c r="GJ91" i="106"/>
  <c r="GJ93" i="106"/>
  <c r="GK7" i="106"/>
  <c r="GI95" i="100"/>
  <c r="GI91" i="100"/>
  <c r="GI93" i="100"/>
  <c r="GI56" i="100"/>
  <c r="GJ7" i="100"/>
  <c r="GM145" i="87" l="1"/>
  <c r="GL158" i="87"/>
  <c r="GJ95" i="115"/>
  <c r="GK7" i="115"/>
  <c r="GK93" i="112"/>
  <c r="GK91" i="112"/>
  <c r="GK95" i="112"/>
  <c r="GK56" i="112"/>
  <c r="GI4" i="113"/>
  <c r="GL7" i="112"/>
  <c r="GK93" i="109"/>
  <c r="GK91" i="109"/>
  <c r="GK56" i="109"/>
  <c r="GK95" i="109"/>
  <c r="GI4" i="110"/>
  <c r="GK56" i="106"/>
  <c r="GK95" i="106"/>
  <c r="GL7" i="109"/>
  <c r="GK91" i="106"/>
  <c r="GK93" i="106"/>
  <c r="GL7" i="106"/>
  <c r="GJ95" i="100"/>
  <c r="GJ91" i="100"/>
  <c r="GJ93" i="100"/>
  <c r="GJ56" i="100"/>
  <c r="GK7" i="100"/>
  <c r="GN145" i="87" l="1"/>
  <c r="GM158" i="87"/>
  <c r="GK95" i="115"/>
  <c r="GL7" i="115"/>
  <c r="GL93" i="112"/>
  <c r="GL91" i="112"/>
  <c r="GL95" i="112"/>
  <c r="GL56" i="112"/>
  <c r="GJ4" i="113"/>
  <c r="GM7" i="112"/>
  <c r="GL93" i="109"/>
  <c r="GL91" i="109"/>
  <c r="GL56" i="109"/>
  <c r="GL95" i="109"/>
  <c r="GJ4" i="110"/>
  <c r="GL56" i="106"/>
  <c r="GL95" i="106"/>
  <c r="GM7" i="109"/>
  <c r="GL91" i="106"/>
  <c r="GL93" i="106"/>
  <c r="GM7" i="106"/>
  <c r="GK95" i="100"/>
  <c r="GK91" i="100"/>
  <c r="GK93" i="100"/>
  <c r="GK56" i="100"/>
  <c r="GL7" i="100"/>
  <c r="GO145" i="87" l="1"/>
  <c r="GN158" i="87"/>
  <c r="GL95" i="115"/>
  <c r="GM7" i="115"/>
  <c r="GM93" i="112"/>
  <c r="GM91" i="112"/>
  <c r="GM95" i="112"/>
  <c r="GM56" i="112"/>
  <c r="GK4" i="113"/>
  <c r="GN7" i="112"/>
  <c r="GM93" i="109"/>
  <c r="GM91" i="109"/>
  <c r="GM56" i="109"/>
  <c r="GM95" i="109"/>
  <c r="GK4" i="110"/>
  <c r="GM56" i="106"/>
  <c r="GM95" i="106"/>
  <c r="GN7" i="109"/>
  <c r="GM91" i="106"/>
  <c r="GM93" i="106"/>
  <c r="GN7" i="106"/>
  <c r="GL95" i="100"/>
  <c r="GL91" i="100"/>
  <c r="GL93" i="100"/>
  <c r="GL56" i="100"/>
  <c r="GM7" i="100"/>
  <c r="GP145" i="87" l="1"/>
  <c r="GO158" i="87"/>
  <c r="GM95" i="115"/>
  <c r="GN7" i="115"/>
  <c r="GN93" i="112"/>
  <c r="GN91" i="112"/>
  <c r="GN95" i="112"/>
  <c r="GN56" i="112"/>
  <c r="GL4" i="113"/>
  <c r="GO7" i="112"/>
  <c r="GN93" i="109"/>
  <c r="GN91" i="109"/>
  <c r="GN56" i="109"/>
  <c r="GN95" i="109"/>
  <c r="GL4" i="110"/>
  <c r="GN56" i="106"/>
  <c r="GN95" i="106"/>
  <c r="GO7" i="109"/>
  <c r="GN91" i="106"/>
  <c r="GN93" i="106"/>
  <c r="GO7" i="106"/>
  <c r="GM91" i="100"/>
  <c r="GM95" i="100"/>
  <c r="GM93" i="100"/>
  <c r="GM56" i="100"/>
  <c r="GN7" i="100"/>
  <c r="GQ145" i="87" l="1"/>
  <c r="GP158" i="87"/>
  <c r="GN95" i="115"/>
  <c r="GO7" i="115"/>
  <c r="GO93" i="112"/>
  <c r="GO91" i="112"/>
  <c r="GO95" i="112"/>
  <c r="GO56" i="112"/>
  <c r="GM4" i="113"/>
  <c r="GP7" i="112"/>
  <c r="GO93" i="109"/>
  <c r="GO91" i="109"/>
  <c r="GO56" i="109"/>
  <c r="GO95" i="109"/>
  <c r="GM4" i="110"/>
  <c r="GO56" i="106"/>
  <c r="GO95" i="106"/>
  <c r="GP7" i="109"/>
  <c r="GO91" i="106"/>
  <c r="GO93" i="106"/>
  <c r="GP7" i="106"/>
  <c r="GN95" i="100"/>
  <c r="GN91" i="100"/>
  <c r="GN93" i="100"/>
  <c r="GN56" i="100"/>
  <c r="GO7" i="100"/>
  <c r="GQ158" i="87" l="1"/>
  <c r="GR145" i="87"/>
  <c r="GO95" i="115"/>
  <c r="GP7" i="115"/>
  <c r="GP93" i="112"/>
  <c r="GP91" i="112"/>
  <c r="GP95" i="112"/>
  <c r="GP56" i="112"/>
  <c r="GN4" i="113"/>
  <c r="GQ7" i="112"/>
  <c r="GP93" i="109"/>
  <c r="GP91" i="109"/>
  <c r="GP56" i="109"/>
  <c r="GP95" i="109"/>
  <c r="GN4" i="110"/>
  <c r="GP56" i="106"/>
  <c r="GP95" i="106"/>
  <c r="GQ7" i="109"/>
  <c r="GP91" i="106"/>
  <c r="GP93" i="106"/>
  <c r="GQ7" i="106"/>
  <c r="GO93" i="100"/>
  <c r="GO95" i="100"/>
  <c r="GO91" i="100"/>
  <c r="GO56" i="100"/>
  <c r="GP7" i="100"/>
  <c r="GS145" i="87" l="1"/>
  <c r="GR158" i="87"/>
  <c r="GP95" i="115"/>
  <c r="GQ7" i="115"/>
  <c r="GQ93" i="112"/>
  <c r="GQ91" i="112"/>
  <c r="GQ95" i="112"/>
  <c r="GQ56" i="112"/>
  <c r="GO4" i="113"/>
  <c r="GR7" i="112"/>
  <c r="GQ93" i="109"/>
  <c r="GQ91" i="109"/>
  <c r="GQ56" i="109"/>
  <c r="GQ95" i="109"/>
  <c r="GO4" i="110"/>
  <c r="GQ56" i="106"/>
  <c r="GQ95" i="106"/>
  <c r="GR7" i="109"/>
  <c r="GQ91" i="106"/>
  <c r="GQ93" i="106"/>
  <c r="GR7" i="106"/>
  <c r="GP95" i="100"/>
  <c r="GP91" i="100"/>
  <c r="GP93" i="100"/>
  <c r="GP56" i="100"/>
  <c r="GQ7" i="100"/>
  <c r="GT145" i="87" l="1"/>
  <c r="GS158" i="87"/>
  <c r="GQ95" i="115"/>
  <c r="GR7" i="115"/>
  <c r="GR93" i="112"/>
  <c r="GR91" i="112"/>
  <c r="GR95" i="112"/>
  <c r="GR56" i="112"/>
  <c r="GP4" i="113"/>
  <c r="GS7" i="112"/>
  <c r="GR93" i="109"/>
  <c r="GR91" i="109"/>
  <c r="GR56" i="109"/>
  <c r="GR95" i="109"/>
  <c r="GP4" i="110"/>
  <c r="GR56" i="106"/>
  <c r="GR95" i="106"/>
  <c r="GS7" i="109"/>
  <c r="GR91" i="106"/>
  <c r="GR93" i="106"/>
  <c r="GS7" i="106"/>
  <c r="GQ95" i="100"/>
  <c r="GQ91" i="100"/>
  <c r="GQ93" i="100"/>
  <c r="GQ56" i="100"/>
  <c r="GR7" i="100"/>
  <c r="GU145" i="87" l="1"/>
  <c r="GT158" i="87"/>
  <c r="GR95" i="115"/>
  <c r="GS7" i="115"/>
  <c r="GS93" i="112"/>
  <c r="GS91" i="112"/>
  <c r="GS95" i="112"/>
  <c r="GS56" i="112"/>
  <c r="GQ4" i="113"/>
  <c r="GT7" i="112"/>
  <c r="GS93" i="109"/>
  <c r="GS91" i="109"/>
  <c r="GS56" i="109"/>
  <c r="GS95" i="109"/>
  <c r="GQ4" i="110"/>
  <c r="GS56" i="106"/>
  <c r="GS95" i="106"/>
  <c r="GT7" i="109"/>
  <c r="GS91" i="106"/>
  <c r="GS93" i="106"/>
  <c r="GT7" i="106"/>
  <c r="GR95" i="100"/>
  <c r="GR91" i="100"/>
  <c r="GR93" i="100"/>
  <c r="GR56" i="100"/>
  <c r="GS7" i="100"/>
  <c r="GV145" i="87" l="1"/>
  <c r="GU158" i="87"/>
  <c r="GS95" i="115"/>
  <c r="GT7" i="115"/>
  <c r="GT93" i="112"/>
  <c r="GT91" i="112"/>
  <c r="GT95" i="112"/>
  <c r="GT56" i="112"/>
  <c r="GR4" i="113"/>
  <c r="GU7" i="112"/>
  <c r="GT93" i="109"/>
  <c r="GT91" i="109"/>
  <c r="GT56" i="109"/>
  <c r="GT95" i="109"/>
  <c r="GR4" i="110"/>
  <c r="GT56" i="106"/>
  <c r="GT95" i="106"/>
  <c r="GU7" i="109"/>
  <c r="GT91" i="106"/>
  <c r="GT93" i="106"/>
  <c r="GU7" i="106"/>
  <c r="GS95" i="100"/>
  <c r="GS91" i="100"/>
  <c r="GS93" i="100"/>
  <c r="GS56" i="100"/>
  <c r="GT7" i="100"/>
  <c r="GW145" i="87" l="1"/>
  <c r="GV158" i="87"/>
  <c r="GT95" i="115"/>
  <c r="GU7" i="115"/>
  <c r="GU93" i="112"/>
  <c r="GU91" i="112"/>
  <c r="GU95" i="112"/>
  <c r="GU56" i="112"/>
  <c r="GS4" i="113"/>
  <c r="GV7" i="112"/>
  <c r="GU93" i="109"/>
  <c r="GU91" i="109"/>
  <c r="GU56" i="109"/>
  <c r="GU95" i="109"/>
  <c r="GS4" i="110"/>
  <c r="GU56" i="106"/>
  <c r="GU95" i="106"/>
  <c r="GV7" i="109"/>
  <c r="GU91" i="106"/>
  <c r="GU93" i="106"/>
  <c r="GV7" i="106"/>
  <c r="GT95" i="100"/>
  <c r="GT91" i="100"/>
  <c r="GT93" i="100"/>
  <c r="GT56" i="100"/>
  <c r="GU7" i="100"/>
  <c r="GW158" i="87" l="1"/>
  <c r="GX145" i="87"/>
  <c r="GU95" i="115"/>
  <c r="GV7" i="115"/>
  <c r="GV93" i="112"/>
  <c r="GV91" i="112"/>
  <c r="GV95" i="112"/>
  <c r="GV56" i="112"/>
  <c r="GT4" i="113"/>
  <c r="GW7" i="112"/>
  <c r="GV93" i="109"/>
  <c r="GV91" i="109"/>
  <c r="GV56" i="109"/>
  <c r="GV95" i="109"/>
  <c r="GT4" i="110"/>
  <c r="GV56" i="106"/>
  <c r="GV95" i="106"/>
  <c r="GW7" i="109"/>
  <c r="GV91" i="106"/>
  <c r="GV93" i="106"/>
  <c r="GW7" i="106"/>
  <c r="GU91" i="100"/>
  <c r="GU93" i="100"/>
  <c r="GU95" i="100"/>
  <c r="GU56" i="100"/>
  <c r="GV7" i="100"/>
  <c r="GX158" i="87" l="1"/>
  <c r="GY145" i="87"/>
  <c r="GV95" i="115"/>
  <c r="GW7" i="115"/>
  <c r="GW93" i="112"/>
  <c r="GW91" i="112"/>
  <c r="GW95" i="112"/>
  <c r="GW56" i="112"/>
  <c r="GU4" i="113"/>
  <c r="GX7" i="112"/>
  <c r="GW93" i="109"/>
  <c r="GW91" i="109"/>
  <c r="GW56" i="109"/>
  <c r="GW95" i="109"/>
  <c r="GU4" i="110"/>
  <c r="GW56" i="106"/>
  <c r="GW95" i="106"/>
  <c r="GX7" i="109"/>
  <c r="GW91" i="106"/>
  <c r="GW93" i="106"/>
  <c r="GX7" i="106"/>
  <c r="GV95" i="100"/>
  <c r="GV91" i="100"/>
  <c r="GV93" i="100"/>
  <c r="GV56" i="100"/>
  <c r="GW7" i="100"/>
  <c r="GZ145" i="87" l="1"/>
  <c r="GY158" i="87"/>
  <c r="GW95" i="115"/>
  <c r="GX7" i="115"/>
  <c r="GX93" i="112"/>
  <c r="GX91" i="112"/>
  <c r="GX95" i="112"/>
  <c r="GX56" i="112"/>
  <c r="GV4" i="113"/>
  <c r="GY7" i="112"/>
  <c r="GX93" i="109"/>
  <c r="GX91" i="109"/>
  <c r="GX56" i="109"/>
  <c r="GX95" i="109"/>
  <c r="GV4" i="110"/>
  <c r="GX56" i="106"/>
  <c r="GX95" i="106"/>
  <c r="GY7" i="109"/>
  <c r="GX91" i="106"/>
  <c r="GX93" i="106"/>
  <c r="GY7" i="106"/>
  <c r="GW93" i="100"/>
  <c r="GW95" i="100"/>
  <c r="GW91" i="100"/>
  <c r="GW56" i="100"/>
  <c r="GX7" i="100"/>
  <c r="GZ158" i="87" l="1"/>
  <c r="HA145" i="87"/>
  <c r="GX95" i="115"/>
  <c r="GY7" i="115"/>
  <c r="GY93" i="112"/>
  <c r="GY91" i="112"/>
  <c r="GY95" i="112"/>
  <c r="GY56" i="112"/>
  <c r="GW4" i="113"/>
  <c r="GZ7" i="112"/>
  <c r="GY93" i="109"/>
  <c r="GY91" i="109"/>
  <c r="GY56" i="109"/>
  <c r="GY95" i="109"/>
  <c r="GW4" i="110"/>
  <c r="GY56" i="106"/>
  <c r="GY95" i="106"/>
  <c r="GZ7" i="109"/>
  <c r="GY91" i="106"/>
  <c r="GY93" i="106"/>
  <c r="GZ7" i="106"/>
  <c r="GX95" i="100"/>
  <c r="GX91" i="100"/>
  <c r="GX93" i="100"/>
  <c r="GX56" i="100"/>
  <c r="GY7" i="100"/>
  <c r="HA158" i="87" l="1"/>
  <c r="HB145" i="87"/>
  <c r="GY95" i="115"/>
  <c r="GZ7" i="115"/>
  <c r="GZ93" i="112"/>
  <c r="GZ91" i="112"/>
  <c r="GZ95" i="112"/>
  <c r="GZ56" i="112"/>
  <c r="GX4" i="113"/>
  <c r="HA7" i="112"/>
  <c r="GZ93" i="109"/>
  <c r="GZ91" i="109"/>
  <c r="GZ56" i="109"/>
  <c r="GZ95" i="109"/>
  <c r="GX4" i="110"/>
  <c r="GZ56" i="106"/>
  <c r="GZ95" i="106"/>
  <c r="HA7" i="109"/>
  <c r="GZ91" i="106"/>
  <c r="GZ93" i="106"/>
  <c r="HA7" i="106"/>
  <c r="GY95" i="100"/>
  <c r="GY91" i="100"/>
  <c r="GY93" i="100"/>
  <c r="GY56" i="100"/>
  <c r="GZ7" i="100"/>
  <c r="HC145" i="87" l="1"/>
  <c r="HB158" i="87"/>
  <c r="GZ95" i="115"/>
  <c r="HA7" i="115"/>
  <c r="HA93" i="112"/>
  <c r="HA91" i="112"/>
  <c r="HA95" i="112"/>
  <c r="HA56" i="112"/>
  <c r="GY4" i="113"/>
  <c r="HB7" i="112"/>
  <c r="HA93" i="109"/>
  <c r="HA91" i="109"/>
  <c r="HA56" i="109"/>
  <c r="HA95" i="109"/>
  <c r="GY4" i="110"/>
  <c r="HA56" i="106"/>
  <c r="HA95" i="106"/>
  <c r="HB7" i="109"/>
  <c r="HA91" i="106"/>
  <c r="HA93" i="106"/>
  <c r="HB7" i="106"/>
  <c r="GZ95" i="100"/>
  <c r="GZ91" i="100"/>
  <c r="GZ93" i="100"/>
  <c r="GZ56" i="100"/>
  <c r="HA7" i="100"/>
  <c r="HD145" i="87" l="1"/>
  <c r="HC158" i="87"/>
  <c r="HA95" i="115"/>
  <c r="HB7" i="115"/>
  <c r="HB93" i="112"/>
  <c r="HB91" i="112"/>
  <c r="HB95" i="112"/>
  <c r="HB56" i="112"/>
  <c r="GZ4" i="113"/>
  <c r="HC7" i="112"/>
  <c r="HB93" i="109"/>
  <c r="HB91" i="109"/>
  <c r="HB56" i="109"/>
  <c r="HB95" i="109"/>
  <c r="GZ4" i="110"/>
  <c r="HB56" i="106"/>
  <c r="HB95" i="106"/>
  <c r="HC7" i="109"/>
  <c r="HB91" i="106"/>
  <c r="HB93" i="106"/>
  <c r="HC7" i="106"/>
  <c r="HA95" i="100"/>
  <c r="HA91" i="100"/>
  <c r="HA93" i="100"/>
  <c r="HA56" i="100"/>
  <c r="HB7" i="100"/>
  <c r="HE145" i="87" l="1"/>
  <c r="HD158" i="87"/>
  <c r="HB95" i="115"/>
  <c r="HC7" i="115"/>
  <c r="HC93" i="112"/>
  <c r="HC91" i="112"/>
  <c r="HC95" i="112"/>
  <c r="HC56" i="112"/>
  <c r="HA4" i="113"/>
  <c r="HD7" i="112"/>
  <c r="HC93" i="109"/>
  <c r="HC91" i="109"/>
  <c r="HC56" i="109"/>
  <c r="HC95" i="109"/>
  <c r="HA4" i="110"/>
  <c r="HC56" i="106"/>
  <c r="HC95" i="106"/>
  <c r="HD7" i="109"/>
  <c r="HC91" i="106"/>
  <c r="HC93" i="106"/>
  <c r="HD7" i="106"/>
  <c r="HB95" i="100"/>
  <c r="HB91" i="100"/>
  <c r="HB93" i="100"/>
  <c r="HB56" i="100"/>
  <c r="HC7" i="100"/>
  <c r="HF145" i="87" l="1"/>
  <c r="HE158" i="87"/>
  <c r="HC95" i="115"/>
  <c r="HD7" i="115"/>
  <c r="HD93" i="112"/>
  <c r="HD91" i="112"/>
  <c r="HD95" i="112"/>
  <c r="HD56" i="112"/>
  <c r="HB4" i="113"/>
  <c r="HE7" i="112"/>
  <c r="HD93" i="109"/>
  <c r="HD91" i="109"/>
  <c r="HD56" i="109"/>
  <c r="HD95" i="109"/>
  <c r="HB4" i="110"/>
  <c r="HD56" i="106"/>
  <c r="HD95" i="106"/>
  <c r="HE7" i="109"/>
  <c r="HD91" i="106"/>
  <c r="HD93" i="106"/>
  <c r="HE7" i="106"/>
  <c r="HC95" i="100"/>
  <c r="HC93" i="100"/>
  <c r="HC91" i="100"/>
  <c r="HC56" i="100"/>
  <c r="HD7" i="100"/>
  <c r="HG145" i="87" l="1"/>
  <c r="HF158" i="87"/>
  <c r="HD95" i="115"/>
  <c r="HE7" i="115"/>
  <c r="HE93" i="112"/>
  <c r="HE91" i="112"/>
  <c r="HE95" i="112"/>
  <c r="HE56" i="112"/>
  <c r="HC4" i="113"/>
  <c r="HF7" i="112"/>
  <c r="HE93" i="109"/>
  <c r="HE91" i="109"/>
  <c r="HE56" i="109"/>
  <c r="HE95" i="109"/>
  <c r="HC4" i="110"/>
  <c r="HE56" i="106"/>
  <c r="HE95" i="106"/>
  <c r="HF7" i="109"/>
  <c r="HE91" i="106"/>
  <c r="HE93" i="106"/>
  <c r="HF7" i="106"/>
  <c r="HD95" i="100"/>
  <c r="HD91" i="100"/>
  <c r="HD93" i="100"/>
  <c r="HD56" i="100"/>
  <c r="HE7" i="100"/>
  <c r="HH145" i="87" l="1"/>
  <c r="HG158" i="87"/>
  <c r="HE95" i="115"/>
  <c r="HF7" i="115"/>
  <c r="HF93" i="112"/>
  <c r="HF91" i="112"/>
  <c r="HF95" i="112"/>
  <c r="HF56" i="112"/>
  <c r="HD4" i="113"/>
  <c r="HG7" i="112"/>
  <c r="HF93" i="109"/>
  <c r="HF91" i="109"/>
  <c r="HF56" i="109"/>
  <c r="HF95" i="109"/>
  <c r="HD4" i="110"/>
  <c r="HF56" i="106"/>
  <c r="HF95" i="106"/>
  <c r="HG7" i="109"/>
  <c r="HF91" i="106"/>
  <c r="HF93" i="106"/>
  <c r="HG7" i="106"/>
  <c r="HE93" i="100"/>
  <c r="HE91" i="100"/>
  <c r="HE95" i="100"/>
  <c r="HE56" i="100"/>
  <c r="HF7" i="100"/>
  <c r="HH158" i="87" l="1"/>
  <c r="HI145" i="87"/>
  <c r="HF95" i="115"/>
  <c r="HG7" i="115"/>
  <c r="HG93" i="112"/>
  <c r="HG91" i="112"/>
  <c r="HG95" i="112"/>
  <c r="HG56" i="112"/>
  <c r="HE4" i="113"/>
  <c r="HH7" i="112"/>
  <c r="HG93" i="109"/>
  <c r="HG91" i="109"/>
  <c r="HG56" i="109"/>
  <c r="HG95" i="109"/>
  <c r="HE4" i="110"/>
  <c r="HG56" i="106"/>
  <c r="HG95" i="106"/>
  <c r="HH7" i="109"/>
  <c r="HG91" i="106"/>
  <c r="HG93" i="106"/>
  <c r="HH7" i="106"/>
  <c r="HF95" i="100"/>
  <c r="HF91" i="100"/>
  <c r="HF93" i="100"/>
  <c r="HF56" i="100"/>
  <c r="HG7" i="100"/>
  <c r="HI158" i="87" l="1"/>
  <c r="HJ145" i="87"/>
  <c r="HG95" i="115"/>
  <c r="HH7" i="115"/>
  <c r="HH93" i="112"/>
  <c r="HH91" i="112"/>
  <c r="HH95" i="112"/>
  <c r="HH56" i="112"/>
  <c r="HF4" i="113"/>
  <c r="HI7" i="112"/>
  <c r="HH93" i="109"/>
  <c r="HH91" i="109"/>
  <c r="HH56" i="109"/>
  <c r="HH95" i="109"/>
  <c r="HF4" i="110"/>
  <c r="HH56" i="106"/>
  <c r="HH95" i="106"/>
  <c r="HI7" i="109"/>
  <c r="HH91" i="106"/>
  <c r="HH93" i="106"/>
  <c r="HI7" i="106"/>
  <c r="HG95" i="100"/>
  <c r="HG91" i="100"/>
  <c r="HG93" i="100"/>
  <c r="HG56" i="100"/>
  <c r="HH7" i="100"/>
  <c r="HK145" i="87" l="1"/>
  <c r="HJ158" i="87"/>
  <c r="HH95" i="115"/>
  <c r="HI7" i="115"/>
  <c r="HI93" i="112"/>
  <c r="HI91" i="112"/>
  <c r="HI95" i="112"/>
  <c r="HI56" i="112"/>
  <c r="HG4" i="113"/>
  <c r="HI93" i="109"/>
  <c r="HI91" i="109"/>
  <c r="HI56" i="109"/>
  <c r="HI95" i="109"/>
  <c r="HG4" i="110"/>
  <c r="HI56" i="106"/>
  <c r="HI95" i="106"/>
  <c r="HI91" i="106"/>
  <c r="HI93" i="106"/>
  <c r="HH95" i="100"/>
  <c r="HH91" i="100"/>
  <c r="HH93" i="100"/>
  <c r="HH56" i="100"/>
  <c r="HI7" i="100"/>
  <c r="HL145" i="87" l="1"/>
  <c r="HK158" i="87"/>
  <c r="HI95" i="115"/>
  <c r="HH4" i="113"/>
  <c r="HH4" i="110"/>
  <c r="HI95" i="100"/>
  <c r="HI91" i="100"/>
  <c r="HI93" i="100"/>
  <c r="HI56" i="100"/>
  <c r="HL158" i="87" l="1"/>
  <c r="HM145" i="87"/>
  <c r="HI4" i="113"/>
  <c r="HI4" i="110"/>
  <c r="HN145" i="87" l="1"/>
  <c r="HM158" i="87"/>
  <c r="HJ4" i="113"/>
  <c r="HJ4" i="110"/>
  <c r="HO145" i="87" l="1"/>
  <c r="HN158" i="87"/>
  <c r="B61" i="87"/>
  <c r="HO158" i="87" l="1"/>
  <c r="HP145" i="87"/>
  <c r="B123" i="87"/>
  <c r="D31" i="97"/>
  <c r="HQ145" i="87" l="1"/>
  <c r="HP158" i="87"/>
  <c r="B109" i="87"/>
  <c r="C24" i="96"/>
  <c r="D32" i="97"/>
  <c r="C15" i="96"/>
  <c r="HQ158" i="87" l="1"/>
  <c r="HR145" i="87"/>
  <c r="C7" i="111"/>
  <c r="D7" i="111" s="1"/>
  <c r="D33" i="97"/>
  <c r="HS145" i="87" l="1"/>
  <c r="HR158" i="87"/>
  <c r="C7" i="108"/>
  <c r="C56" i="106" s="1"/>
  <c r="C7" i="114"/>
  <c r="D7" i="114" s="1"/>
  <c r="E7" i="114" s="1"/>
  <c r="F7" i="114" s="1"/>
  <c r="C56" i="109"/>
  <c r="C91" i="109"/>
  <c r="E7" i="111"/>
  <c r="D34" i="97"/>
  <c r="HS158" i="87" l="1"/>
  <c r="HT145" i="87"/>
  <c r="D7" i="108"/>
  <c r="E7" i="108" s="1"/>
  <c r="C95" i="106" s="1"/>
  <c r="C91" i="112"/>
  <c r="C56" i="112"/>
  <c r="C17" i="96"/>
  <c r="C95" i="112"/>
  <c r="C8" i="114"/>
  <c r="F7" i="111"/>
  <c r="C8" i="111" s="1"/>
  <c r="C95" i="109"/>
  <c r="R80" i="112"/>
  <c r="J80" i="112"/>
  <c r="Q80" i="112"/>
  <c r="I80" i="112"/>
  <c r="M80" i="112"/>
  <c r="L80" i="112"/>
  <c r="K80" i="112"/>
  <c r="H80" i="112"/>
  <c r="S80" i="112"/>
  <c r="P80" i="112"/>
  <c r="O80" i="112"/>
  <c r="N80" i="112"/>
  <c r="D35" i="97"/>
  <c r="HU145" i="87" l="1"/>
  <c r="HT158" i="87"/>
  <c r="C91" i="106"/>
  <c r="F7" i="108"/>
  <c r="C8" i="108" s="1"/>
  <c r="D8" i="108" s="1"/>
  <c r="E8" i="108" s="1"/>
  <c r="F8" i="108" s="1"/>
  <c r="C9" i="108" s="1"/>
  <c r="D9" i="108" s="1"/>
  <c r="E9" i="108" s="1"/>
  <c r="E95" i="106" s="1"/>
  <c r="C18" i="96"/>
  <c r="C28" i="96" s="1"/>
  <c r="D8" i="114"/>
  <c r="D56" i="112"/>
  <c r="D8" i="111"/>
  <c r="D91" i="109" s="1"/>
  <c r="D56" i="109"/>
  <c r="G8" i="107"/>
  <c r="H8" i="107" s="1"/>
  <c r="I8" i="107" s="1"/>
  <c r="J8" i="107" s="1"/>
  <c r="K8" i="107" s="1"/>
  <c r="L8" i="107" s="1"/>
  <c r="M8" i="107" s="1"/>
  <c r="N8" i="107" s="1"/>
  <c r="O8" i="107" s="1"/>
  <c r="P8" i="107" s="1"/>
  <c r="Q8" i="107" s="1"/>
  <c r="R8" i="107" s="1"/>
  <c r="S8" i="107" s="1"/>
  <c r="T8" i="107" s="1"/>
  <c r="U8" i="107" s="1"/>
  <c r="V8" i="107" s="1"/>
  <c r="W8" i="107" s="1"/>
  <c r="X8" i="107" s="1"/>
  <c r="Y8" i="107" s="1"/>
  <c r="Z8" i="107" s="1"/>
  <c r="AA8" i="107" s="1"/>
  <c r="AB8" i="107" s="1"/>
  <c r="AC8" i="107" s="1"/>
  <c r="AD8" i="107" s="1"/>
  <c r="AE8" i="107" s="1"/>
  <c r="AF8" i="107" s="1"/>
  <c r="AG8" i="107" s="1"/>
  <c r="AH8" i="107" s="1"/>
  <c r="AI8" i="107" s="1"/>
  <c r="AJ8" i="107" s="1"/>
  <c r="AK8" i="107" s="1"/>
  <c r="AL8" i="107" s="1"/>
  <c r="AM8" i="107" s="1"/>
  <c r="AN8" i="107" s="1"/>
  <c r="AO8" i="107" s="1"/>
  <c r="AP8" i="107" s="1"/>
  <c r="AQ8" i="107" s="1"/>
  <c r="AR8" i="107" s="1"/>
  <c r="AS8" i="107" s="1"/>
  <c r="AT8" i="107" s="1"/>
  <c r="AU8" i="107" s="1"/>
  <c r="AV8" i="107" s="1"/>
  <c r="AW8" i="107" s="1"/>
  <c r="AX8" i="107" s="1"/>
  <c r="AY8" i="107" s="1"/>
  <c r="AZ8" i="107" s="1"/>
  <c r="BA8" i="107" s="1"/>
  <c r="BB8" i="107" s="1"/>
  <c r="BC8" i="107" s="1"/>
  <c r="BD8" i="107" s="1"/>
  <c r="BE8" i="107" s="1"/>
  <c r="BF8" i="107" s="1"/>
  <c r="BG8" i="107" s="1"/>
  <c r="BH8" i="107" s="1"/>
  <c r="BI8" i="107" s="1"/>
  <c r="BJ8" i="107" s="1"/>
  <c r="BK8" i="107" s="1"/>
  <c r="BL8" i="107" s="1"/>
  <c r="BM8" i="107" s="1"/>
  <c r="BN8" i="107" s="1"/>
  <c r="BO8" i="107" s="1"/>
  <c r="BP8" i="107" s="1"/>
  <c r="BQ8" i="107" s="1"/>
  <c r="BR8" i="107" s="1"/>
  <c r="BS8" i="107" s="1"/>
  <c r="BT8" i="107" s="1"/>
  <c r="BU8" i="107" s="1"/>
  <c r="BV8" i="107" s="1"/>
  <c r="BW8" i="107" s="1"/>
  <c r="BX8" i="107" s="1"/>
  <c r="BY8" i="107" s="1"/>
  <c r="BZ8" i="107" s="1"/>
  <c r="CA8" i="107" s="1"/>
  <c r="CB8" i="107" s="1"/>
  <c r="CC8" i="107" s="1"/>
  <c r="CD8" i="107" s="1"/>
  <c r="CE8" i="107" s="1"/>
  <c r="CF8" i="107" s="1"/>
  <c r="CG8" i="107" s="1"/>
  <c r="CH8" i="107" s="1"/>
  <c r="CI8" i="107" s="1"/>
  <c r="CJ8" i="107" s="1"/>
  <c r="CK8" i="107" s="1"/>
  <c r="CL8" i="107" s="1"/>
  <c r="CM8" i="107" s="1"/>
  <c r="CN8" i="107" s="1"/>
  <c r="CO8" i="107" s="1"/>
  <c r="CP8" i="107" s="1"/>
  <c r="CQ8" i="107" s="1"/>
  <c r="CR8" i="107" s="1"/>
  <c r="CS8" i="107" s="1"/>
  <c r="CT8" i="107" s="1"/>
  <c r="CU8" i="107" s="1"/>
  <c r="CV8" i="107" s="1"/>
  <c r="CW8" i="107" s="1"/>
  <c r="CX8" i="107" s="1"/>
  <c r="CY8" i="107" s="1"/>
  <c r="CZ8" i="107" s="1"/>
  <c r="DA8" i="107" s="1"/>
  <c r="DB8" i="107" s="1"/>
  <c r="DC8" i="107" s="1"/>
  <c r="DD8" i="107" s="1"/>
  <c r="DE8" i="107" s="1"/>
  <c r="DF8" i="107" s="1"/>
  <c r="DG8" i="107" s="1"/>
  <c r="DH8" i="107" s="1"/>
  <c r="DI8" i="107" s="1"/>
  <c r="DJ8" i="107" s="1"/>
  <c r="DK8" i="107" s="1"/>
  <c r="DL8" i="107" s="1"/>
  <c r="DM8" i="107" s="1"/>
  <c r="DN8" i="107" s="1"/>
  <c r="DO8" i="107" s="1"/>
  <c r="DP8" i="107" s="1"/>
  <c r="DQ8" i="107" s="1"/>
  <c r="DR8" i="107" s="1"/>
  <c r="DS8" i="107" s="1"/>
  <c r="DT8" i="107" s="1"/>
  <c r="DU8" i="107" s="1"/>
  <c r="DV8" i="107" s="1"/>
  <c r="DW8" i="107" s="1"/>
  <c r="DX8" i="107" s="1"/>
  <c r="DY8" i="107" s="1"/>
  <c r="DZ8" i="107" s="1"/>
  <c r="EA8" i="107" s="1"/>
  <c r="EB8" i="107" s="1"/>
  <c r="EC8" i="107" s="1"/>
  <c r="ED8" i="107" s="1"/>
  <c r="EE8" i="107" s="1"/>
  <c r="EF8" i="107" s="1"/>
  <c r="EG8" i="107" s="1"/>
  <c r="EH8" i="107" s="1"/>
  <c r="EI8" i="107" s="1"/>
  <c r="EJ8" i="107" s="1"/>
  <c r="EK8" i="107" s="1"/>
  <c r="EL8" i="107" s="1"/>
  <c r="EM8" i="107" s="1"/>
  <c r="EN8" i="107" s="1"/>
  <c r="EO8" i="107" s="1"/>
  <c r="EP8" i="107" s="1"/>
  <c r="EQ8" i="107" s="1"/>
  <c r="ER8" i="107" s="1"/>
  <c r="ES8" i="107" s="1"/>
  <c r="ET8" i="107" s="1"/>
  <c r="EU8" i="107" s="1"/>
  <c r="EV8" i="107" s="1"/>
  <c r="EW8" i="107" s="1"/>
  <c r="EX8" i="107" s="1"/>
  <c r="EY8" i="107" s="1"/>
  <c r="EZ8" i="107" s="1"/>
  <c r="FA8" i="107" s="1"/>
  <c r="FB8" i="107" s="1"/>
  <c r="FC8" i="107" s="1"/>
  <c r="FD8" i="107" s="1"/>
  <c r="FE8" i="107" s="1"/>
  <c r="FF8" i="107" s="1"/>
  <c r="FG8" i="107" s="1"/>
  <c r="FH8" i="107" s="1"/>
  <c r="FI8" i="107" s="1"/>
  <c r="FJ8" i="107" s="1"/>
  <c r="FK8" i="107" s="1"/>
  <c r="FL8" i="107" s="1"/>
  <c r="FM8" i="107" s="1"/>
  <c r="FN8" i="107" s="1"/>
  <c r="FO8" i="107" s="1"/>
  <c r="FP8" i="107" s="1"/>
  <c r="FQ8" i="107" s="1"/>
  <c r="FR8" i="107" s="1"/>
  <c r="FS8" i="107" s="1"/>
  <c r="FT8" i="107" s="1"/>
  <c r="FU8" i="107" s="1"/>
  <c r="FV8" i="107" s="1"/>
  <c r="FW8" i="107" s="1"/>
  <c r="FX8" i="107" s="1"/>
  <c r="FY8" i="107" s="1"/>
  <c r="FZ8" i="107" s="1"/>
  <c r="GA8" i="107" s="1"/>
  <c r="GB8" i="107" s="1"/>
  <c r="GC8" i="107" s="1"/>
  <c r="GD8" i="107" s="1"/>
  <c r="GE8" i="107" s="1"/>
  <c r="GF8" i="107" s="1"/>
  <c r="GG8" i="107" s="1"/>
  <c r="GH8" i="107" s="1"/>
  <c r="GI8" i="107" s="1"/>
  <c r="GJ8" i="107" s="1"/>
  <c r="GK8" i="107" s="1"/>
  <c r="GL8" i="107" s="1"/>
  <c r="GM8" i="107" s="1"/>
  <c r="GN8" i="107" s="1"/>
  <c r="GO8" i="107" s="1"/>
  <c r="GP8" i="107" s="1"/>
  <c r="GQ8" i="107" s="1"/>
  <c r="GR8" i="107" s="1"/>
  <c r="GS8" i="107" s="1"/>
  <c r="GT8" i="107" s="1"/>
  <c r="GU8" i="107" s="1"/>
  <c r="GV8" i="107" s="1"/>
  <c r="GW8" i="107" s="1"/>
  <c r="GX8" i="107" s="1"/>
  <c r="GY8" i="107" s="1"/>
  <c r="GZ8" i="107" s="1"/>
  <c r="HA8" i="107" s="1"/>
  <c r="HB8" i="107" s="1"/>
  <c r="HC8" i="107" s="1"/>
  <c r="HD8" i="107" s="1"/>
  <c r="HE8" i="107" s="1"/>
  <c r="HF8" i="107" s="1"/>
  <c r="HG8" i="107" s="1"/>
  <c r="HH8" i="107" s="1"/>
  <c r="HI8" i="107" s="1"/>
  <c r="HJ8" i="107" s="1"/>
  <c r="D5" i="107"/>
  <c r="E5" i="107" s="1"/>
  <c r="F5" i="107" s="1"/>
  <c r="G5" i="107" s="1"/>
  <c r="H5" i="107" s="1"/>
  <c r="I5" i="107" s="1"/>
  <c r="J5" i="107" s="1"/>
  <c r="K5" i="107" s="1"/>
  <c r="L5" i="107" s="1"/>
  <c r="M5" i="107" s="1"/>
  <c r="N5" i="107" s="1"/>
  <c r="O5" i="107" s="1"/>
  <c r="P5" i="107" s="1"/>
  <c r="Q5" i="107" s="1"/>
  <c r="R5" i="107" s="1"/>
  <c r="S5" i="107" s="1"/>
  <c r="T5" i="107" s="1"/>
  <c r="U5" i="107" s="1"/>
  <c r="V5" i="107" s="1"/>
  <c r="W5" i="107" s="1"/>
  <c r="X5" i="107" s="1"/>
  <c r="Y5" i="107" s="1"/>
  <c r="Z5" i="107" s="1"/>
  <c r="AA5" i="107" s="1"/>
  <c r="AB5" i="107" s="1"/>
  <c r="AC5" i="107" s="1"/>
  <c r="AD5" i="107" s="1"/>
  <c r="AE5" i="107" s="1"/>
  <c r="AF5" i="107" s="1"/>
  <c r="AG5" i="107" s="1"/>
  <c r="AH5" i="107" s="1"/>
  <c r="AI5" i="107" s="1"/>
  <c r="AJ5" i="107" s="1"/>
  <c r="AK5" i="107" s="1"/>
  <c r="AL5" i="107" s="1"/>
  <c r="AM5" i="107" s="1"/>
  <c r="AN5" i="107" s="1"/>
  <c r="AO5" i="107" s="1"/>
  <c r="AP5" i="107" s="1"/>
  <c r="AQ5" i="107" s="1"/>
  <c r="AR5" i="107" s="1"/>
  <c r="AS5" i="107" s="1"/>
  <c r="AT5" i="107" s="1"/>
  <c r="AU5" i="107" s="1"/>
  <c r="AV5" i="107" s="1"/>
  <c r="AW5" i="107" s="1"/>
  <c r="AX5" i="107" s="1"/>
  <c r="AY5" i="107" s="1"/>
  <c r="AZ5" i="107" s="1"/>
  <c r="BA5" i="107" s="1"/>
  <c r="BB5" i="107" s="1"/>
  <c r="BC5" i="107" s="1"/>
  <c r="BD5" i="107" s="1"/>
  <c r="BE5" i="107" s="1"/>
  <c r="BF5" i="107" s="1"/>
  <c r="BG5" i="107" s="1"/>
  <c r="BH5" i="107" s="1"/>
  <c r="BI5" i="107" s="1"/>
  <c r="BJ5" i="107" s="1"/>
  <c r="BK5" i="107" s="1"/>
  <c r="BL5" i="107" s="1"/>
  <c r="BM5" i="107" s="1"/>
  <c r="BN5" i="107" s="1"/>
  <c r="BO5" i="107" s="1"/>
  <c r="BP5" i="107" s="1"/>
  <c r="BQ5" i="107" s="1"/>
  <c r="BR5" i="107" s="1"/>
  <c r="BS5" i="107" s="1"/>
  <c r="BT5" i="107" s="1"/>
  <c r="BU5" i="107" s="1"/>
  <c r="BV5" i="107" s="1"/>
  <c r="BW5" i="107" s="1"/>
  <c r="BX5" i="107" s="1"/>
  <c r="BY5" i="107" s="1"/>
  <c r="BZ5" i="107" s="1"/>
  <c r="CA5" i="107" s="1"/>
  <c r="CB5" i="107" s="1"/>
  <c r="CC5" i="107" s="1"/>
  <c r="CD5" i="107" s="1"/>
  <c r="CE5" i="107" s="1"/>
  <c r="CF5" i="107" s="1"/>
  <c r="CG5" i="107" s="1"/>
  <c r="CH5" i="107" s="1"/>
  <c r="CI5" i="107" s="1"/>
  <c r="CJ5" i="107" s="1"/>
  <c r="CK5" i="107" s="1"/>
  <c r="CL5" i="107" s="1"/>
  <c r="CM5" i="107" s="1"/>
  <c r="CN5" i="107" s="1"/>
  <c r="CO5" i="107" s="1"/>
  <c r="CP5" i="107" s="1"/>
  <c r="CQ5" i="107" s="1"/>
  <c r="CR5" i="107" s="1"/>
  <c r="CS5" i="107" s="1"/>
  <c r="CT5" i="107" s="1"/>
  <c r="CU5" i="107" s="1"/>
  <c r="CV5" i="107" s="1"/>
  <c r="CW5" i="107" s="1"/>
  <c r="CX5" i="107" s="1"/>
  <c r="CY5" i="107" s="1"/>
  <c r="CZ5" i="107" s="1"/>
  <c r="DA5" i="107" s="1"/>
  <c r="DB5" i="107" s="1"/>
  <c r="DC5" i="107" s="1"/>
  <c r="DD5" i="107" s="1"/>
  <c r="DE5" i="107" s="1"/>
  <c r="DF5" i="107" s="1"/>
  <c r="DG5" i="107" s="1"/>
  <c r="DH5" i="107" s="1"/>
  <c r="DI5" i="107" s="1"/>
  <c r="DJ5" i="107" s="1"/>
  <c r="DK5" i="107" s="1"/>
  <c r="DL5" i="107" s="1"/>
  <c r="DM5" i="107" s="1"/>
  <c r="DN5" i="107" s="1"/>
  <c r="DO5" i="107" s="1"/>
  <c r="DP5" i="107" s="1"/>
  <c r="DQ5" i="107" s="1"/>
  <c r="DR5" i="107" s="1"/>
  <c r="DS5" i="107" s="1"/>
  <c r="DT5" i="107" s="1"/>
  <c r="DU5" i="107" s="1"/>
  <c r="DV5" i="107" s="1"/>
  <c r="DW5" i="107" s="1"/>
  <c r="DX5" i="107" s="1"/>
  <c r="DY5" i="107" s="1"/>
  <c r="DZ5" i="107" s="1"/>
  <c r="EA5" i="107" s="1"/>
  <c r="EB5" i="107" s="1"/>
  <c r="EC5" i="107" s="1"/>
  <c r="ED5" i="107" s="1"/>
  <c r="EE5" i="107" s="1"/>
  <c r="EF5" i="107" s="1"/>
  <c r="EG5" i="107" s="1"/>
  <c r="EH5" i="107" s="1"/>
  <c r="EI5" i="107" s="1"/>
  <c r="EJ5" i="107" s="1"/>
  <c r="EK5" i="107" s="1"/>
  <c r="EL5" i="107" s="1"/>
  <c r="EM5" i="107" s="1"/>
  <c r="EN5" i="107" s="1"/>
  <c r="EO5" i="107" s="1"/>
  <c r="EP5" i="107" s="1"/>
  <c r="EQ5" i="107" s="1"/>
  <c r="ER5" i="107" s="1"/>
  <c r="ES5" i="107" s="1"/>
  <c r="ET5" i="107" s="1"/>
  <c r="EU5" i="107" s="1"/>
  <c r="EV5" i="107" s="1"/>
  <c r="EW5" i="107" s="1"/>
  <c r="EX5" i="107" s="1"/>
  <c r="EY5" i="107" s="1"/>
  <c r="EZ5" i="107" s="1"/>
  <c r="FA5" i="107" s="1"/>
  <c r="FB5" i="107" s="1"/>
  <c r="FC5" i="107" s="1"/>
  <c r="FD5" i="107" s="1"/>
  <c r="FE5" i="107" s="1"/>
  <c r="FF5" i="107" s="1"/>
  <c r="FG5" i="107" s="1"/>
  <c r="FH5" i="107" s="1"/>
  <c r="FI5" i="107" s="1"/>
  <c r="FJ5" i="107" s="1"/>
  <c r="FK5" i="107" s="1"/>
  <c r="FL5" i="107" s="1"/>
  <c r="FM5" i="107" s="1"/>
  <c r="FN5" i="107" s="1"/>
  <c r="FO5" i="107" s="1"/>
  <c r="FP5" i="107" s="1"/>
  <c r="FQ5" i="107" s="1"/>
  <c r="FR5" i="107" s="1"/>
  <c r="FS5" i="107" s="1"/>
  <c r="FT5" i="107" s="1"/>
  <c r="FU5" i="107" s="1"/>
  <c r="FV5" i="107" s="1"/>
  <c r="FW5" i="107" s="1"/>
  <c r="FX5" i="107" s="1"/>
  <c r="FY5" i="107" s="1"/>
  <c r="FZ5" i="107" s="1"/>
  <c r="GA5" i="107" s="1"/>
  <c r="GB5" i="107" s="1"/>
  <c r="GC5" i="107" s="1"/>
  <c r="GD5" i="107" s="1"/>
  <c r="GE5" i="107" s="1"/>
  <c r="GF5" i="107" s="1"/>
  <c r="GG5" i="107" s="1"/>
  <c r="GH5" i="107" s="1"/>
  <c r="GI5" i="107" s="1"/>
  <c r="GJ5" i="107" s="1"/>
  <c r="GK5" i="107" s="1"/>
  <c r="GL5" i="107" s="1"/>
  <c r="GM5" i="107" s="1"/>
  <c r="GN5" i="107" s="1"/>
  <c r="GO5" i="107" s="1"/>
  <c r="GP5" i="107" s="1"/>
  <c r="GQ5" i="107" s="1"/>
  <c r="GR5" i="107" s="1"/>
  <c r="GS5" i="107" s="1"/>
  <c r="GT5" i="107" s="1"/>
  <c r="GU5" i="107" s="1"/>
  <c r="GV5" i="107" s="1"/>
  <c r="GW5" i="107" s="1"/>
  <c r="GX5" i="107" s="1"/>
  <c r="GY5" i="107" s="1"/>
  <c r="GZ5" i="107" s="1"/>
  <c r="HA5" i="107" s="1"/>
  <c r="HB5" i="107" s="1"/>
  <c r="HC5" i="107" s="1"/>
  <c r="HD5" i="107" s="1"/>
  <c r="HE5" i="107" s="1"/>
  <c r="HF5" i="107" s="1"/>
  <c r="HG5" i="107" s="1"/>
  <c r="HH5" i="107" s="1"/>
  <c r="HI5" i="107" s="1"/>
  <c r="HJ5" i="107" s="1"/>
  <c r="F7" i="107"/>
  <c r="G7" i="107" s="1"/>
  <c r="H7" i="107" s="1"/>
  <c r="I7" i="107" s="1"/>
  <c r="J7" i="107" s="1"/>
  <c r="K7" i="107" s="1"/>
  <c r="L7" i="107" s="1"/>
  <c r="M7" i="107" s="1"/>
  <c r="N7" i="107" s="1"/>
  <c r="O7" i="107" s="1"/>
  <c r="P7" i="107" s="1"/>
  <c r="Q7" i="107" s="1"/>
  <c r="R7" i="107" s="1"/>
  <c r="S7" i="107" s="1"/>
  <c r="T7" i="107" s="1"/>
  <c r="U7" i="107" s="1"/>
  <c r="V7" i="107" s="1"/>
  <c r="W7" i="107" s="1"/>
  <c r="X7" i="107" s="1"/>
  <c r="Y7" i="107" s="1"/>
  <c r="Z7" i="107" s="1"/>
  <c r="AA7" i="107" s="1"/>
  <c r="AB7" i="107" s="1"/>
  <c r="AC7" i="107" s="1"/>
  <c r="AD7" i="107" s="1"/>
  <c r="AE7" i="107" s="1"/>
  <c r="AF7" i="107" s="1"/>
  <c r="AG7" i="107" s="1"/>
  <c r="AH7" i="107" s="1"/>
  <c r="AI7" i="107" s="1"/>
  <c r="AJ7" i="107" s="1"/>
  <c r="AK7" i="107" s="1"/>
  <c r="AL7" i="107" s="1"/>
  <c r="AM7" i="107" s="1"/>
  <c r="AN7" i="107" s="1"/>
  <c r="AO7" i="107" s="1"/>
  <c r="AP7" i="107" s="1"/>
  <c r="AQ7" i="107" s="1"/>
  <c r="AR7" i="107" s="1"/>
  <c r="AS7" i="107" s="1"/>
  <c r="AT7" i="107" s="1"/>
  <c r="AU7" i="107" s="1"/>
  <c r="AV7" i="107" s="1"/>
  <c r="AW7" i="107" s="1"/>
  <c r="AX7" i="107" s="1"/>
  <c r="AY7" i="107" s="1"/>
  <c r="AZ7" i="107" s="1"/>
  <c r="BA7" i="107" s="1"/>
  <c r="BB7" i="107" s="1"/>
  <c r="BC7" i="107" s="1"/>
  <c r="BD7" i="107" s="1"/>
  <c r="BE7" i="107" s="1"/>
  <c r="BF7" i="107" s="1"/>
  <c r="BG7" i="107" s="1"/>
  <c r="BH7" i="107" s="1"/>
  <c r="BI7" i="107" s="1"/>
  <c r="BJ7" i="107" s="1"/>
  <c r="BK7" i="107" s="1"/>
  <c r="BL7" i="107" s="1"/>
  <c r="BM7" i="107" s="1"/>
  <c r="BN7" i="107" s="1"/>
  <c r="BO7" i="107" s="1"/>
  <c r="BP7" i="107" s="1"/>
  <c r="BQ7" i="107" s="1"/>
  <c r="BR7" i="107" s="1"/>
  <c r="BS7" i="107" s="1"/>
  <c r="BT7" i="107" s="1"/>
  <c r="BU7" i="107" s="1"/>
  <c r="BV7" i="107" s="1"/>
  <c r="BW7" i="107" s="1"/>
  <c r="BX7" i="107" s="1"/>
  <c r="BY7" i="107" s="1"/>
  <c r="BZ7" i="107" s="1"/>
  <c r="CA7" i="107" s="1"/>
  <c r="CB7" i="107" s="1"/>
  <c r="CC7" i="107" s="1"/>
  <c r="CD7" i="107" s="1"/>
  <c r="CE7" i="107" s="1"/>
  <c r="CF7" i="107" s="1"/>
  <c r="CG7" i="107" s="1"/>
  <c r="CH7" i="107" s="1"/>
  <c r="CI7" i="107" s="1"/>
  <c r="CJ7" i="107" s="1"/>
  <c r="CK7" i="107" s="1"/>
  <c r="CL7" i="107" s="1"/>
  <c r="CM7" i="107" s="1"/>
  <c r="CN7" i="107" s="1"/>
  <c r="CO7" i="107" s="1"/>
  <c r="CP7" i="107" s="1"/>
  <c r="CQ7" i="107" s="1"/>
  <c r="CR7" i="107" s="1"/>
  <c r="CS7" i="107" s="1"/>
  <c r="CT7" i="107" s="1"/>
  <c r="CU7" i="107" s="1"/>
  <c r="CV7" i="107" s="1"/>
  <c r="CW7" i="107" s="1"/>
  <c r="CX7" i="107" s="1"/>
  <c r="CY7" i="107" s="1"/>
  <c r="CZ7" i="107" s="1"/>
  <c r="DA7" i="107" s="1"/>
  <c r="DB7" i="107" s="1"/>
  <c r="DC7" i="107" s="1"/>
  <c r="DD7" i="107" s="1"/>
  <c r="DE7" i="107" s="1"/>
  <c r="DF7" i="107" s="1"/>
  <c r="DG7" i="107" s="1"/>
  <c r="DH7" i="107" s="1"/>
  <c r="DI7" i="107" s="1"/>
  <c r="DJ7" i="107" s="1"/>
  <c r="DK7" i="107" s="1"/>
  <c r="DL7" i="107" s="1"/>
  <c r="DM7" i="107" s="1"/>
  <c r="DN7" i="107" s="1"/>
  <c r="DO7" i="107" s="1"/>
  <c r="DP7" i="107" s="1"/>
  <c r="DQ7" i="107" s="1"/>
  <c r="DR7" i="107" s="1"/>
  <c r="DS7" i="107" s="1"/>
  <c r="DT7" i="107" s="1"/>
  <c r="DU7" i="107" s="1"/>
  <c r="DV7" i="107" s="1"/>
  <c r="DW7" i="107" s="1"/>
  <c r="DX7" i="107" s="1"/>
  <c r="DY7" i="107" s="1"/>
  <c r="DZ7" i="107" s="1"/>
  <c r="EA7" i="107" s="1"/>
  <c r="EB7" i="107" s="1"/>
  <c r="EC7" i="107" s="1"/>
  <c r="ED7" i="107" s="1"/>
  <c r="EE7" i="107" s="1"/>
  <c r="EF7" i="107" s="1"/>
  <c r="EG7" i="107" s="1"/>
  <c r="EH7" i="107" s="1"/>
  <c r="EI7" i="107" s="1"/>
  <c r="EJ7" i="107" s="1"/>
  <c r="EK7" i="107" s="1"/>
  <c r="EL7" i="107" s="1"/>
  <c r="EM7" i="107" s="1"/>
  <c r="EN7" i="107" s="1"/>
  <c r="EO7" i="107" s="1"/>
  <c r="EP7" i="107" s="1"/>
  <c r="EQ7" i="107" s="1"/>
  <c r="ER7" i="107" s="1"/>
  <c r="ES7" i="107" s="1"/>
  <c r="ET7" i="107" s="1"/>
  <c r="EU7" i="107" s="1"/>
  <c r="EV7" i="107" s="1"/>
  <c r="EW7" i="107" s="1"/>
  <c r="EX7" i="107" s="1"/>
  <c r="EY7" i="107" s="1"/>
  <c r="EZ7" i="107" s="1"/>
  <c r="FA7" i="107" s="1"/>
  <c r="FB7" i="107" s="1"/>
  <c r="FC7" i="107" s="1"/>
  <c r="FD7" i="107" s="1"/>
  <c r="FE7" i="107" s="1"/>
  <c r="FF7" i="107" s="1"/>
  <c r="FG7" i="107" s="1"/>
  <c r="FH7" i="107" s="1"/>
  <c r="FI7" i="107" s="1"/>
  <c r="FJ7" i="107" s="1"/>
  <c r="FK7" i="107" s="1"/>
  <c r="FL7" i="107" s="1"/>
  <c r="FM7" i="107" s="1"/>
  <c r="FN7" i="107" s="1"/>
  <c r="FO7" i="107" s="1"/>
  <c r="FP7" i="107" s="1"/>
  <c r="FQ7" i="107" s="1"/>
  <c r="FR7" i="107" s="1"/>
  <c r="FS7" i="107" s="1"/>
  <c r="FT7" i="107" s="1"/>
  <c r="FU7" i="107" s="1"/>
  <c r="FV7" i="107" s="1"/>
  <c r="FW7" i="107" s="1"/>
  <c r="FX7" i="107" s="1"/>
  <c r="FY7" i="107" s="1"/>
  <c r="FZ7" i="107" s="1"/>
  <c r="GA7" i="107" s="1"/>
  <c r="GB7" i="107" s="1"/>
  <c r="GC7" i="107" s="1"/>
  <c r="GD7" i="107" s="1"/>
  <c r="GE7" i="107" s="1"/>
  <c r="GF7" i="107" s="1"/>
  <c r="GG7" i="107" s="1"/>
  <c r="GH7" i="107" s="1"/>
  <c r="GI7" i="107" s="1"/>
  <c r="GJ7" i="107" s="1"/>
  <c r="GK7" i="107" s="1"/>
  <c r="GL7" i="107" s="1"/>
  <c r="GM7" i="107" s="1"/>
  <c r="GN7" i="107" s="1"/>
  <c r="GO7" i="107" s="1"/>
  <c r="GP7" i="107" s="1"/>
  <c r="GQ7" i="107" s="1"/>
  <c r="GR7" i="107" s="1"/>
  <c r="GS7" i="107" s="1"/>
  <c r="GT7" i="107" s="1"/>
  <c r="GU7" i="107" s="1"/>
  <c r="GV7" i="107" s="1"/>
  <c r="GW7" i="107" s="1"/>
  <c r="GX7" i="107" s="1"/>
  <c r="GY7" i="107" s="1"/>
  <c r="GZ7" i="107" s="1"/>
  <c r="HA7" i="107" s="1"/>
  <c r="HB7" i="107" s="1"/>
  <c r="HC7" i="107" s="1"/>
  <c r="HD7" i="107" s="1"/>
  <c r="HE7" i="107" s="1"/>
  <c r="HF7" i="107" s="1"/>
  <c r="HG7" i="107" s="1"/>
  <c r="HH7" i="107" s="1"/>
  <c r="HI7" i="107" s="1"/>
  <c r="HJ7" i="107" s="1"/>
  <c r="H9" i="107"/>
  <c r="I9" i="107" s="1"/>
  <c r="J9" i="107" s="1"/>
  <c r="K9" i="107" s="1"/>
  <c r="L9" i="107" s="1"/>
  <c r="M9" i="107" s="1"/>
  <c r="N9" i="107" s="1"/>
  <c r="O9" i="107" s="1"/>
  <c r="P9" i="107" s="1"/>
  <c r="Q9" i="107" s="1"/>
  <c r="R9" i="107" s="1"/>
  <c r="S9" i="107" s="1"/>
  <c r="T9" i="107" s="1"/>
  <c r="U9" i="107" s="1"/>
  <c r="V9" i="107" s="1"/>
  <c r="W9" i="107" s="1"/>
  <c r="X9" i="107" s="1"/>
  <c r="Y9" i="107" s="1"/>
  <c r="Z9" i="107" s="1"/>
  <c r="AA9" i="107" s="1"/>
  <c r="AB9" i="107" s="1"/>
  <c r="AC9" i="107" s="1"/>
  <c r="AD9" i="107" s="1"/>
  <c r="AE9" i="107" s="1"/>
  <c r="AF9" i="107" s="1"/>
  <c r="AG9" i="107" s="1"/>
  <c r="AH9" i="107" s="1"/>
  <c r="AI9" i="107" s="1"/>
  <c r="AJ9" i="107" s="1"/>
  <c r="AK9" i="107" s="1"/>
  <c r="AL9" i="107" s="1"/>
  <c r="AM9" i="107" s="1"/>
  <c r="AN9" i="107" s="1"/>
  <c r="AO9" i="107" s="1"/>
  <c r="AP9" i="107" s="1"/>
  <c r="AQ9" i="107" s="1"/>
  <c r="AR9" i="107" s="1"/>
  <c r="AS9" i="107" s="1"/>
  <c r="AT9" i="107" s="1"/>
  <c r="AU9" i="107" s="1"/>
  <c r="AV9" i="107" s="1"/>
  <c r="AW9" i="107" s="1"/>
  <c r="AX9" i="107" s="1"/>
  <c r="AY9" i="107" s="1"/>
  <c r="AZ9" i="107" s="1"/>
  <c r="BA9" i="107" s="1"/>
  <c r="BB9" i="107" s="1"/>
  <c r="BC9" i="107" s="1"/>
  <c r="BD9" i="107" s="1"/>
  <c r="BE9" i="107" s="1"/>
  <c r="BF9" i="107" s="1"/>
  <c r="BG9" i="107" s="1"/>
  <c r="BH9" i="107" s="1"/>
  <c r="BI9" i="107" s="1"/>
  <c r="BJ9" i="107" s="1"/>
  <c r="BK9" i="107" s="1"/>
  <c r="BL9" i="107" s="1"/>
  <c r="BM9" i="107" s="1"/>
  <c r="BN9" i="107" s="1"/>
  <c r="BO9" i="107" s="1"/>
  <c r="BP9" i="107" s="1"/>
  <c r="BQ9" i="107" s="1"/>
  <c r="BR9" i="107" s="1"/>
  <c r="BS9" i="107" s="1"/>
  <c r="BT9" i="107" s="1"/>
  <c r="BU9" i="107" s="1"/>
  <c r="BV9" i="107" s="1"/>
  <c r="BW9" i="107" s="1"/>
  <c r="BX9" i="107" s="1"/>
  <c r="BY9" i="107" s="1"/>
  <c r="BZ9" i="107" s="1"/>
  <c r="CA9" i="107" s="1"/>
  <c r="CB9" i="107" s="1"/>
  <c r="CC9" i="107" s="1"/>
  <c r="CD9" i="107" s="1"/>
  <c r="CE9" i="107" s="1"/>
  <c r="CF9" i="107" s="1"/>
  <c r="CG9" i="107" s="1"/>
  <c r="CH9" i="107" s="1"/>
  <c r="CI9" i="107" s="1"/>
  <c r="CJ9" i="107" s="1"/>
  <c r="CK9" i="107" s="1"/>
  <c r="CL9" i="107" s="1"/>
  <c r="CM9" i="107" s="1"/>
  <c r="CN9" i="107" s="1"/>
  <c r="CO9" i="107" s="1"/>
  <c r="CP9" i="107" s="1"/>
  <c r="CQ9" i="107" s="1"/>
  <c r="CR9" i="107" s="1"/>
  <c r="CS9" i="107" s="1"/>
  <c r="CT9" i="107" s="1"/>
  <c r="CU9" i="107" s="1"/>
  <c r="CV9" i="107" s="1"/>
  <c r="CW9" i="107" s="1"/>
  <c r="CX9" i="107" s="1"/>
  <c r="CY9" i="107" s="1"/>
  <c r="CZ9" i="107" s="1"/>
  <c r="DA9" i="107" s="1"/>
  <c r="DB9" i="107" s="1"/>
  <c r="DC9" i="107" s="1"/>
  <c r="DD9" i="107" s="1"/>
  <c r="DE9" i="107" s="1"/>
  <c r="DF9" i="107" s="1"/>
  <c r="DG9" i="107" s="1"/>
  <c r="DH9" i="107" s="1"/>
  <c r="DI9" i="107" s="1"/>
  <c r="DJ9" i="107" s="1"/>
  <c r="DK9" i="107" s="1"/>
  <c r="DL9" i="107" s="1"/>
  <c r="DM9" i="107" s="1"/>
  <c r="DN9" i="107" s="1"/>
  <c r="DO9" i="107" s="1"/>
  <c r="DP9" i="107" s="1"/>
  <c r="DQ9" i="107" s="1"/>
  <c r="DR9" i="107" s="1"/>
  <c r="DS9" i="107" s="1"/>
  <c r="DT9" i="107" s="1"/>
  <c r="DU9" i="107" s="1"/>
  <c r="DV9" i="107" s="1"/>
  <c r="DW9" i="107" s="1"/>
  <c r="DX9" i="107" s="1"/>
  <c r="DY9" i="107" s="1"/>
  <c r="DZ9" i="107" s="1"/>
  <c r="EA9" i="107" s="1"/>
  <c r="EB9" i="107" s="1"/>
  <c r="EC9" i="107" s="1"/>
  <c r="ED9" i="107" s="1"/>
  <c r="EE9" i="107" s="1"/>
  <c r="EF9" i="107" s="1"/>
  <c r="EG9" i="107" s="1"/>
  <c r="EH9" i="107" s="1"/>
  <c r="EI9" i="107" s="1"/>
  <c r="EJ9" i="107" s="1"/>
  <c r="EK9" i="107" s="1"/>
  <c r="EL9" i="107" s="1"/>
  <c r="EM9" i="107" s="1"/>
  <c r="EN9" i="107" s="1"/>
  <c r="EO9" i="107" s="1"/>
  <c r="EP9" i="107" s="1"/>
  <c r="EQ9" i="107" s="1"/>
  <c r="ER9" i="107" s="1"/>
  <c r="ES9" i="107" s="1"/>
  <c r="ET9" i="107" s="1"/>
  <c r="EU9" i="107" s="1"/>
  <c r="EV9" i="107" s="1"/>
  <c r="EW9" i="107" s="1"/>
  <c r="EX9" i="107" s="1"/>
  <c r="EY9" i="107" s="1"/>
  <c r="EZ9" i="107" s="1"/>
  <c r="FA9" i="107" s="1"/>
  <c r="FB9" i="107" s="1"/>
  <c r="FC9" i="107" s="1"/>
  <c r="FD9" i="107" s="1"/>
  <c r="FE9" i="107" s="1"/>
  <c r="FF9" i="107" s="1"/>
  <c r="FG9" i="107" s="1"/>
  <c r="FH9" i="107" s="1"/>
  <c r="FI9" i="107" s="1"/>
  <c r="FJ9" i="107" s="1"/>
  <c r="FK9" i="107" s="1"/>
  <c r="FL9" i="107" s="1"/>
  <c r="FM9" i="107" s="1"/>
  <c r="FN9" i="107" s="1"/>
  <c r="FO9" i="107" s="1"/>
  <c r="FP9" i="107" s="1"/>
  <c r="FQ9" i="107" s="1"/>
  <c r="FR9" i="107" s="1"/>
  <c r="FS9" i="107" s="1"/>
  <c r="FT9" i="107" s="1"/>
  <c r="FU9" i="107" s="1"/>
  <c r="FV9" i="107" s="1"/>
  <c r="FW9" i="107" s="1"/>
  <c r="FX9" i="107" s="1"/>
  <c r="FY9" i="107" s="1"/>
  <c r="FZ9" i="107" s="1"/>
  <c r="GA9" i="107" s="1"/>
  <c r="GB9" i="107" s="1"/>
  <c r="GC9" i="107" s="1"/>
  <c r="GD9" i="107" s="1"/>
  <c r="GE9" i="107" s="1"/>
  <c r="GF9" i="107" s="1"/>
  <c r="GG9" i="107" s="1"/>
  <c r="GH9" i="107" s="1"/>
  <c r="GI9" i="107" s="1"/>
  <c r="GJ9" i="107" s="1"/>
  <c r="GK9" i="107" s="1"/>
  <c r="GL9" i="107" s="1"/>
  <c r="GM9" i="107" s="1"/>
  <c r="GN9" i="107" s="1"/>
  <c r="GO9" i="107" s="1"/>
  <c r="GP9" i="107" s="1"/>
  <c r="GQ9" i="107" s="1"/>
  <c r="GR9" i="107" s="1"/>
  <c r="GS9" i="107" s="1"/>
  <c r="GT9" i="107" s="1"/>
  <c r="GU9" i="107" s="1"/>
  <c r="GV9" i="107" s="1"/>
  <c r="GW9" i="107" s="1"/>
  <c r="GX9" i="107" s="1"/>
  <c r="GY9" i="107" s="1"/>
  <c r="GZ9" i="107" s="1"/>
  <c r="HA9" i="107" s="1"/>
  <c r="HB9" i="107" s="1"/>
  <c r="HC9" i="107" s="1"/>
  <c r="HD9" i="107" s="1"/>
  <c r="HE9" i="107" s="1"/>
  <c r="HF9" i="107" s="1"/>
  <c r="HG9" i="107" s="1"/>
  <c r="HH9" i="107" s="1"/>
  <c r="HI9" i="107" s="1"/>
  <c r="HJ9" i="107" s="1"/>
  <c r="E6" i="107"/>
  <c r="F6" i="107" s="1"/>
  <c r="G6" i="107" s="1"/>
  <c r="H6" i="107" s="1"/>
  <c r="I6" i="107" s="1"/>
  <c r="J6" i="107" s="1"/>
  <c r="K6" i="107" s="1"/>
  <c r="L6" i="107" s="1"/>
  <c r="M6" i="107" s="1"/>
  <c r="N6" i="107" s="1"/>
  <c r="O6" i="107" s="1"/>
  <c r="P6" i="107" s="1"/>
  <c r="Q6" i="107" s="1"/>
  <c r="R6" i="107" s="1"/>
  <c r="S6" i="107" s="1"/>
  <c r="T6" i="107" s="1"/>
  <c r="U6" i="107" s="1"/>
  <c r="V6" i="107" s="1"/>
  <c r="W6" i="107" s="1"/>
  <c r="X6" i="107" s="1"/>
  <c r="Y6" i="107" s="1"/>
  <c r="Z6" i="107" s="1"/>
  <c r="AA6" i="107" s="1"/>
  <c r="AB6" i="107" s="1"/>
  <c r="AC6" i="107" s="1"/>
  <c r="AD6" i="107" s="1"/>
  <c r="AE6" i="107" s="1"/>
  <c r="AF6" i="107" s="1"/>
  <c r="AG6" i="107" s="1"/>
  <c r="AH6" i="107" s="1"/>
  <c r="AI6" i="107" s="1"/>
  <c r="AJ6" i="107" s="1"/>
  <c r="AK6" i="107" s="1"/>
  <c r="AL6" i="107" s="1"/>
  <c r="AM6" i="107" s="1"/>
  <c r="AN6" i="107" s="1"/>
  <c r="AO6" i="107" s="1"/>
  <c r="AP6" i="107" s="1"/>
  <c r="AQ6" i="107" s="1"/>
  <c r="AR6" i="107" s="1"/>
  <c r="AS6" i="107" s="1"/>
  <c r="AT6" i="107" s="1"/>
  <c r="AU6" i="107" s="1"/>
  <c r="AV6" i="107" s="1"/>
  <c r="AW6" i="107" s="1"/>
  <c r="AX6" i="107" s="1"/>
  <c r="AY6" i="107" s="1"/>
  <c r="AZ6" i="107" s="1"/>
  <c r="BA6" i="107" s="1"/>
  <c r="BB6" i="107" s="1"/>
  <c r="BC6" i="107" s="1"/>
  <c r="BD6" i="107" s="1"/>
  <c r="BE6" i="107" s="1"/>
  <c r="BF6" i="107" s="1"/>
  <c r="BG6" i="107" s="1"/>
  <c r="BH6" i="107" s="1"/>
  <c r="BI6" i="107" s="1"/>
  <c r="BJ6" i="107" s="1"/>
  <c r="BK6" i="107" s="1"/>
  <c r="BL6" i="107" s="1"/>
  <c r="BM6" i="107" s="1"/>
  <c r="BN6" i="107" s="1"/>
  <c r="BO6" i="107" s="1"/>
  <c r="BP6" i="107" s="1"/>
  <c r="BQ6" i="107" s="1"/>
  <c r="BR6" i="107" s="1"/>
  <c r="BS6" i="107" s="1"/>
  <c r="BT6" i="107" s="1"/>
  <c r="BU6" i="107" s="1"/>
  <c r="BV6" i="107" s="1"/>
  <c r="BW6" i="107" s="1"/>
  <c r="BX6" i="107" s="1"/>
  <c r="BY6" i="107" s="1"/>
  <c r="BZ6" i="107" s="1"/>
  <c r="CA6" i="107" s="1"/>
  <c r="CB6" i="107" s="1"/>
  <c r="CC6" i="107" s="1"/>
  <c r="CD6" i="107" s="1"/>
  <c r="CE6" i="107" s="1"/>
  <c r="CF6" i="107" s="1"/>
  <c r="CG6" i="107" s="1"/>
  <c r="CH6" i="107" s="1"/>
  <c r="CI6" i="107" s="1"/>
  <c r="CJ6" i="107" s="1"/>
  <c r="CK6" i="107" s="1"/>
  <c r="CL6" i="107" s="1"/>
  <c r="CM6" i="107" s="1"/>
  <c r="CN6" i="107" s="1"/>
  <c r="CO6" i="107" s="1"/>
  <c r="CP6" i="107" s="1"/>
  <c r="CQ6" i="107" s="1"/>
  <c r="CR6" i="107" s="1"/>
  <c r="CS6" i="107" s="1"/>
  <c r="CT6" i="107" s="1"/>
  <c r="CU6" i="107" s="1"/>
  <c r="CV6" i="107" s="1"/>
  <c r="CW6" i="107" s="1"/>
  <c r="CX6" i="107" s="1"/>
  <c r="CY6" i="107" s="1"/>
  <c r="CZ6" i="107" s="1"/>
  <c r="DA6" i="107" s="1"/>
  <c r="DB6" i="107" s="1"/>
  <c r="DC6" i="107" s="1"/>
  <c r="DD6" i="107" s="1"/>
  <c r="DE6" i="107" s="1"/>
  <c r="DF6" i="107" s="1"/>
  <c r="DG6" i="107" s="1"/>
  <c r="DH6" i="107" s="1"/>
  <c r="DI6" i="107" s="1"/>
  <c r="DJ6" i="107" s="1"/>
  <c r="DK6" i="107" s="1"/>
  <c r="DL6" i="107" s="1"/>
  <c r="DM6" i="107" s="1"/>
  <c r="DN6" i="107" s="1"/>
  <c r="DO6" i="107" s="1"/>
  <c r="DP6" i="107" s="1"/>
  <c r="DQ6" i="107" s="1"/>
  <c r="DR6" i="107" s="1"/>
  <c r="DS6" i="107" s="1"/>
  <c r="DT6" i="107" s="1"/>
  <c r="DU6" i="107" s="1"/>
  <c r="DV6" i="107" s="1"/>
  <c r="DW6" i="107" s="1"/>
  <c r="DX6" i="107" s="1"/>
  <c r="DY6" i="107" s="1"/>
  <c r="DZ6" i="107" s="1"/>
  <c r="EA6" i="107" s="1"/>
  <c r="EB6" i="107" s="1"/>
  <c r="EC6" i="107" s="1"/>
  <c r="ED6" i="107" s="1"/>
  <c r="EE6" i="107" s="1"/>
  <c r="EF6" i="107" s="1"/>
  <c r="EG6" i="107" s="1"/>
  <c r="EH6" i="107" s="1"/>
  <c r="EI6" i="107" s="1"/>
  <c r="EJ6" i="107" s="1"/>
  <c r="EK6" i="107" s="1"/>
  <c r="EL6" i="107" s="1"/>
  <c r="EM6" i="107" s="1"/>
  <c r="EN6" i="107" s="1"/>
  <c r="EO6" i="107" s="1"/>
  <c r="EP6" i="107" s="1"/>
  <c r="EQ6" i="107" s="1"/>
  <c r="ER6" i="107" s="1"/>
  <c r="ES6" i="107" s="1"/>
  <c r="ET6" i="107" s="1"/>
  <c r="EU6" i="107" s="1"/>
  <c r="EV6" i="107" s="1"/>
  <c r="EW6" i="107" s="1"/>
  <c r="EX6" i="107" s="1"/>
  <c r="EY6" i="107" s="1"/>
  <c r="EZ6" i="107" s="1"/>
  <c r="FA6" i="107" s="1"/>
  <c r="FB6" i="107" s="1"/>
  <c r="FC6" i="107" s="1"/>
  <c r="FD6" i="107" s="1"/>
  <c r="FE6" i="107" s="1"/>
  <c r="FF6" i="107" s="1"/>
  <c r="FG6" i="107" s="1"/>
  <c r="FH6" i="107" s="1"/>
  <c r="FI6" i="107" s="1"/>
  <c r="FJ6" i="107" s="1"/>
  <c r="FK6" i="107" s="1"/>
  <c r="FL6" i="107" s="1"/>
  <c r="FM6" i="107" s="1"/>
  <c r="FN6" i="107" s="1"/>
  <c r="FO6" i="107" s="1"/>
  <c r="FP6" i="107" s="1"/>
  <c r="FQ6" i="107" s="1"/>
  <c r="FR6" i="107" s="1"/>
  <c r="FS6" i="107" s="1"/>
  <c r="FT6" i="107" s="1"/>
  <c r="FU6" i="107" s="1"/>
  <c r="FV6" i="107" s="1"/>
  <c r="FW6" i="107" s="1"/>
  <c r="FX6" i="107" s="1"/>
  <c r="FY6" i="107" s="1"/>
  <c r="FZ6" i="107" s="1"/>
  <c r="GA6" i="107" s="1"/>
  <c r="GB6" i="107" s="1"/>
  <c r="GC6" i="107" s="1"/>
  <c r="GD6" i="107" s="1"/>
  <c r="GE6" i="107" s="1"/>
  <c r="GF6" i="107" s="1"/>
  <c r="GG6" i="107" s="1"/>
  <c r="GH6" i="107" s="1"/>
  <c r="GI6" i="107" s="1"/>
  <c r="GJ6" i="107" s="1"/>
  <c r="GK6" i="107" s="1"/>
  <c r="GL6" i="107" s="1"/>
  <c r="GM6" i="107" s="1"/>
  <c r="GN6" i="107" s="1"/>
  <c r="GO6" i="107" s="1"/>
  <c r="GP6" i="107" s="1"/>
  <c r="GQ6" i="107" s="1"/>
  <c r="GR6" i="107" s="1"/>
  <c r="GS6" i="107" s="1"/>
  <c r="GT6" i="107" s="1"/>
  <c r="GU6" i="107" s="1"/>
  <c r="GV6" i="107" s="1"/>
  <c r="GW6" i="107" s="1"/>
  <c r="GX6" i="107" s="1"/>
  <c r="GY6" i="107" s="1"/>
  <c r="GZ6" i="107" s="1"/>
  <c r="HA6" i="107" s="1"/>
  <c r="HB6" i="107" s="1"/>
  <c r="HC6" i="107" s="1"/>
  <c r="HD6" i="107" s="1"/>
  <c r="HE6" i="107" s="1"/>
  <c r="HF6" i="107" s="1"/>
  <c r="HG6" i="107" s="1"/>
  <c r="HH6" i="107" s="1"/>
  <c r="HI6" i="107" s="1"/>
  <c r="HJ6" i="107" s="1"/>
  <c r="D36" i="97"/>
  <c r="F7" i="102"/>
  <c r="G7" i="102" s="1"/>
  <c r="H7" i="102" s="1"/>
  <c r="I7" i="102" s="1"/>
  <c r="J7" i="102" s="1"/>
  <c r="K7" i="102" s="1"/>
  <c r="L7" i="102" s="1"/>
  <c r="M7" i="102" s="1"/>
  <c r="N7" i="102" s="1"/>
  <c r="O7" i="102" s="1"/>
  <c r="P7" i="102" s="1"/>
  <c r="Q7" i="102" s="1"/>
  <c r="R7" i="102" s="1"/>
  <c r="S7" i="102" s="1"/>
  <c r="T7" i="102" s="1"/>
  <c r="U7" i="102" s="1"/>
  <c r="V7" i="102" s="1"/>
  <c r="W7" i="102" s="1"/>
  <c r="X7" i="102" s="1"/>
  <c r="Y7" i="102" s="1"/>
  <c r="Z7" i="102" s="1"/>
  <c r="AA7" i="102" s="1"/>
  <c r="AB7" i="102" s="1"/>
  <c r="AC7" i="102" s="1"/>
  <c r="AD7" i="102" s="1"/>
  <c r="AE7" i="102" s="1"/>
  <c r="AF7" i="102" s="1"/>
  <c r="AG7" i="102" s="1"/>
  <c r="AH7" i="102" s="1"/>
  <c r="AI7" i="102" s="1"/>
  <c r="AJ7" i="102" s="1"/>
  <c r="AK7" i="102" s="1"/>
  <c r="AL7" i="102" s="1"/>
  <c r="AM7" i="102" s="1"/>
  <c r="AN7" i="102" s="1"/>
  <c r="AO7" i="102" s="1"/>
  <c r="AP7" i="102" s="1"/>
  <c r="AQ7" i="102" s="1"/>
  <c r="AR7" i="102" s="1"/>
  <c r="AS7" i="102" s="1"/>
  <c r="AT7" i="102" s="1"/>
  <c r="AU7" i="102" s="1"/>
  <c r="AV7" i="102" s="1"/>
  <c r="AW7" i="102" s="1"/>
  <c r="AX7" i="102" s="1"/>
  <c r="AY7" i="102" s="1"/>
  <c r="AZ7" i="102" s="1"/>
  <c r="BA7" i="102" s="1"/>
  <c r="BB7" i="102" s="1"/>
  <c r="BC7" i="102" s="1"/>
  <c r="BD7" i="102" s="1"/>
  <c r="BE7" i="102" s="1"/>
  <c r="BF7" i="102" s="1"/>
  <c r="BG7" i="102" s="1"/>
  <c r="BH7" i="102" s="1"/>
  <c r="BI7" i="102" s="1"/>
  <c r="BJ7" i="102" s="1"/>
  <c r="BK7" i="102" s="1"/>
  <c r="BL7" i="102" s="1"/>
  <c r="BM7" i="102" s="1"/>
  <c r="BN7" i="102" s="1"/>
  <c r="BO7" i="102" s="1"/>
  <c r="BP7" i="102" s="1"/>
  <c r="BQ7" i="102" s="1"/>
  <c r="BR7" i="102" s="1"/>
  <c r="BS7" i="102" s="1"/>
  <c r="BT7" i="102" s="1"/>
  <c r="BU7" i="102" s="1"/>
  <c r="BV7" i="102" s="1"/>
  <c r="BW7" i="102" s="1"/>
  <c r="BX7" i="102" s="1"/>
  <c r="BY7" i="102" s="1"/>
  <c r="BZ7" i="102" s="1"/>
  <c r="CA7" i="102" s="1"/>
  <c r="CB7" i="102" s="1"/>
  <c r="CC7" i="102" s="1"/>
  <c r="CD7" i="102" s="1"/>
  <c r="CE7" i="102" s="1"/>
  <c r="CF7" i="102" s="1"/>
  <c r="CG7" i="102" s="1"/>
  <c r="CH7" i="102" s="1"/>
  <c r="CI7" i="102" s="1"/>
  <c r="CJ7" i="102" s="1"/>
  <c r="CK7" i="102" s="1"/>
  <c r="CL7" i="102" s="1"/>
  <c r="CM7" i="102" s="1"/>
  <c r="CN7" i="102" s="1"/>
  <c r="CO7" i="102" s="1"/>
  <c r="CP7" i="102" s="1"/>
  <c r="CQ7" i="102" s="1"/>
  <c r="CR7" i="102" s="1"/>
  <c r="CS7" i="102" s="1"/>
  <c r="CT7" i="102" s="1"/>
  <c r="CU7" i="102" s="1"/>
  <c r="CV7" i="102" s="1"/>
  <c r="CW7" i="102" s="1"/>
  <c r="CX7" i="102" s="1"/>
  <c r="CY7" i="102" s="1"/>
  <c r="CZ7" i="102" s="1"/>
  <c r="DA7" i="102" s="1"/>
  <c r="DB7" i="102" s="1"/>
  <c r="DC7" i="102" s="1"/>
  <c r="DD7" i="102" s="1"/>
  <c r="DE7" i="102" s="1"/>
  <c r="DF7" i="102" s="1"/>
  <c r="DG7" i="102" s="1"/>
  <c r="DH7" i="102" s="1"/>
  <c r="DI7" i="102" s="1"/>
  <c r="DJ7" i="102" s="1"/>
  <c r="DK7" i="102" s="1"/>
  <c r="DL7" i="102" s="1"/>
  <c r="DM7" i="102" s="1"/>
  <c r="DN7" i="102" s="1"/>
  <c r="DO7" i="102" s="1"/>
  <c r="DP7" i="102" s="1"/>
  <c r="DQ7" i="102" s="1"/>
  <c r="DR7" i="102" s="1"/>
  <c r="DS7" i="102" s="1"/>
  <c r="DT7" i="102" s="1"/>
  <c r="DU7" i="102" s="1"/>
  <c r="DV7" i="102" s="1"/>
  <c r="DW7" i="102" s="1"/>
  <c r="DX7" i="102" s="1"/>
  <c r="DY7" i="102" s="1"/>
  <c r="DZ7" i="102" s="1"/>
  <c r="EA7" i="102" s="1"/>
  <c r="EB7" i="102" s="1"/>
  <c r="EC7" i="102" s="1"/>
  <c r="ED7" i="102" s="1"/>
  <c r="EE7" i="102" s="1"/>
  <c r="EF7" i="102" s="1"/>
  <c r="EG7" i="102" s="1"/>
  <c r="EH7" i="102" s="1"/>
  <c r="EI7" i="102" s="1"/>
  <c r="EJ7" i="102" s="1"/>
  <c r="EK7" i="102" s="1"/>
  <c r="EL7" i="102" s="1"/>
  <c r="EM7" i="102" s="1"/>
  <c r="EN7" i="102" s="1"/>
  <c r="EO7" i="102" s="1"/>
  <c r="EP7" i="102" s="1"/>
  <c r="EQ7" i="102" s="1"/>
  <c r="ER7" i="102" s="1"/>
  <c r="ES7" i="102" s="1"/>
  <c r="ET7" i="102" s="1"/>
  <c r="EU7" i="102" s="1"/>
  <c r="EV7" i="102" s="1"/>
  <c r="EW7" i="102" s="1"/>
  <c r="EX7" i="102" s="1"/>
  <c r="EY7" i="102" s="1"/>
  <c r="EZ7" i="102" s="1"/>
  <c r="FA7" i="102" s="1"/>
  <c r="FB7" i="102" s="1"/>
  <c r="FC7" i="102" s="1"/>
  <c r="FD7" i="102" s="1"/>
  <c r="FE7" i="102" s="1"/>
  <c r="FF7" i="102" s="1"/>
  <c r="FG7" i="102" s="1"/>
  <c r="FH7" i="102" s="1"/>
  <c r="FI7" i="102" s="1"/>
  <c r="FJ7" i="102" s="1"/>
  <c r="FK7" i="102" s="1"/>
  <c r="FL7" i="102" s="1"/>
  <c r="FM7" i="102" s="1"/>
  <c r="FN7" i="102" s="1"/>
  <c r="FO7" i="102" s="1"/>
  <c r="FP7" i="102" s="1"/>
  <c r="FQ7" i="102" s="1"/>
  <c r="FR7" i="102" s="1"/>
  <c r="FS7" i="102" s="1"/>
  <c r="FT7" i="102" s="1"/>
  <c r="FU7" i="102" s="1"/>
  <c r="FV7" i="102" s="1"/>
  <c r="FW7" i="102" s="1"/>
  <c r="FX7" i="102" s="1"/>
  <c r="FY7" i="102" s="1"/>
  <c r="FZ7" i="102" s="1"/>
  <c r="GA7" i="102" s="1"/>
  <c r="GB7" i="102" s="1"/>
  <c r="GC7" i="102" s="1"/>
  <c r="GD7" i="102" s="1"/>
  <c r="GE7" i="102" s="1"/>
  <c r="GF7" i="102" s="1"/>
  <c r="GG7" i="102" s="1"/>
  <c r="GH7" i="102" s="1"/>
  <c r="GI7" i="102" s="1"/>
  <c r="GJ7" i="102" s="1"/>
  <c r="GK7" i="102" s="1"/>
  <c r="GL7" i="102" s="1"/>
  <c r="GM7" i="102" s="1"/>
  <c r="GN7" i="102" s="1"/>
  <c r="GO7" i="102" s="1"/>
  <c r="GP7" i="102" s="1"/>
  <c r="GQ7" i="102" s="1"/>
  <c r="GR7" i="102" s="1"/>
  <c r="GS7" i="102" s="1"/>
  <c r="GT7" i="102" s="1"/>
  <c r="GU7" i="102" s="1"/>
  <c r="GV7" i="102" s="1"/>
  <c r="GW7" i="102" s="1"/>
  <c r="GX7" i="102" s="1"/>
  <c r="GY7" i="102" s="1"/>
  <c r="GZ7" i="102" s="1"/>
  <c r="HA7" i="102" s="1"/>
  <c r="HB7" i="102" s="1"/>
  <c r="HC7" i="102" s="1"/>
  <c r="HD7" i="102" s="1"/>
  <c r="HE7" i="102" s="1"/>
  <c r="HF7" i="102" s="1"/>
  <c r="HG7" i="102" s="1"/>
  <c r="HH7" i="102" s="1"/>
  <c r="HI7" i="102" s="1"/>
  <c r="HJ7" i="102" s="1"/>
  <c r="E6" i="102"/>
  <c r="F6" i="102" s="1"/>
  <c r="G6" i="102" s="1"/>
  <c r="H6" i="102" s="1"/>
  <c r="I6" i="102" s="1"/>
  <c r="J6" i="102" s="1"/>
  <c r="K6" i="102" s="1"/>
  <c r="L6" i="102" s="1"/>
  <c r="M6" i="102" s="1"/>
  <c r="N6" i="102" s="1"/>
  <c r="O6" i="102" s="1"/>
  <c r="P6" i="102" s="1"/>
  <c r="Q6" i="102" s="1"/>
  <c r="R6" i="102" s="1"/>
  <c r="S6" i="102" s="1"/>
  <c r="T6" i="102" s="1"/>
  <c r="U6" i="102" s="1"/>
  <c r="V6" i="102" s="1"/>
  <c r="W6" i="102" s="1"/>
  <c r="X6" i="102" s="1"/>
  <c r="Y6" i="102" s="1"/>
  <c r="Z6" i="102" s="1"/>
  <c r="AA6" i="102" s="1"/>
  <c r="AB6" i="102" s="1"/>
  <c r="AC6" i="102" s="1"/>
  <c r="AD6" i="102" s="1"/>
  <c r="AE6" i="102" s="1"/>
  <c r="AF6" i="102" s="1"/>
  <c r="AG6" i="102" s="1"/>
  <c r="AH6" i="102" s="1"/>
  <c r="AI6" i="102" s="1"/>
  <c r="AJ6" i="102" s="1"/>
  <c r="AK6" i="102" s="1"/>
  <c r="AL6" i="102" s="1"/>
  <c r="AM6" i="102" s="1"/>
  <c r="AN6" i="102" s="1"/>
  <c r="AO6" i="102" s="1"/>
  <c r="AP6" i="102" s="1"/>
  <c r="AQ6" i="102" s="1"/>
  <c r="AR6" i="102" s="1"/>
  <c r="AS6" i="102" s="1"/>
  <c r="AT6" i="102" s="1"/>
  <c r="AU6" i="102" s="1"/>
  <c r="AV6" i="102" s="1"/>
  <c r="AW6" i="102" s="1"/>
  <c r="AX6" i="102" s="1"/>
  <c r="AY6" i="102" s="1"/>
  <c r="AZ6" i="102" s="1"/>
  <c r="BA6" i="102" s="1"/>
  <c r="BB6" i="102" s="1"/>
  <c r="BC6" i="102" s="1"/>
  <c r="BD6" i="102" s="1"/>
  <c r="BE6" i="102" s="1"/>
  <c r="BF6" i="102" s="1"/>
  <c r="BG6" i="102" s="1"/>
  <c r="BH6" i="102" s="1"/>
  <c r="BI6" i="102" s="1"/>
  <c r="BJ6" i="102" s="1"/>
  <c r="BK6" i="102" s="1"/>
  <c r="BL6" i="102" s="1"/>
  <c r="BM6" i="102" s="1"/>
  <c r="BN6" i="102" s="1"/>
  <c r="BO6" i="102" s="1"/>
  <c r="BP6" i="102" s="1"/>
  <c r="BQ6" i="102" s="1"/>
  <c r="BR6" i="102" s="1"/>
  <c r="BS6" i="102" s="1"/>
  <c r="BT6" i="102" s="1"/>
  <c r="BU6" i="102" s="1"/>
  <c r="BV6" i="102" s="1"/>
  <c r="BW6" i="102" s="1"/>
  <c r="BX6" i="102" s="1"/>
  <c r="BY6" i="102" s="1"/>
  <c r="BZ6" i="102" s="1"/>
  <c r="CA6" i="102" s="1"/>
  <c r="CB6" i="102" s="1"/>
  <c r="CC6" i="102" s="1"/>
  <c r="CD6" i="102" s="1"/>
  <c r="CE6" i="102" s="1"/>
  <c r="CF6" i="102" s="1"/>
  <c r="CG6" i="102" s="1"/>
  <c r="CH6" i="102" s="1"/>
  <c r="CI6" i="102" s="1"/>
  <c r="CJ6" i="102" s="1"/>
  <c r="CK6" i="102" s="1"/>
  <c r="CL6" i="102" s="1"/>
  <c r="CM6" i="102" s="1"/>
  <c r="CN6" i="102" s="1"/>
  <c r="CO6" i="102" s="1"/>
  <c r="CP6" i="102" s="1"/>
  <c r="CQ6" i="102" s="1"/>
  <c r="CR6" i="102" s="1"/>
  <c r="CS6" i="102" s="1"/>
  <c r="CT6" i="102" s="1"/>
  <c r="CU6" i="102" s="1"/>
  <c r="CV6" i="102" s="1"/>
  <c r="CW6" i="102" s="1"/>
  <c r="CX6" i="102" s="1"/>
  <c r="CY6" i="102" s="1"/>
  <c r="CZ6" i="102" s="1"/>
  <c r="DA6" i="102" s="1"/>
  <c r="DB6" i="102" s="1"/>
  <c r="DC6" i="102" s="1"/>
  <c r="DD6" i="102" s="1"/>
  <c r="DE6" i="102" s="1"/>
  <c r="DF6" i="102" s="1"/>
  <c r="DG6" i="102" s="1"/>
  <c r="DH6" i="102" s="1"/>
  <c r="DI6" i="102" s="1"/>
  <c r="DJ6" i="102" s="1"/>
  <c r="DK6" i="102" s="1"/>
  <c r="DL6" i="102" s="1"/>
  <c r="DM6" i="102" s="1"/>
  <c r="DN6" i="102" s="1"/>
  <c r="DO6" i="102" s="1"/>
  <c r="DP6" i="102" s="1"/>
  <c r="DQ6" i="102" s="1"/>
  <c r="DR6" i="102" s="1"/>
  <c r="DS6" i="102" s="1"/>
  <c r="DT6" i="102" s="1"/>
  <c r="DU6" i="102" s="1"/>
  <c r="DV6" i="102" s="1"/>
  <c r="DW6" i="102" s="1"/>
  <c r="DX6" i="102" s="1"/>
  <c r="DY6" i="102" s="1"/>
  <c r="DZ6" i="102" s="1"/>
  <c r="EA6" i="102" s="1"/>
  <c r="EB6" i="102" s="1"/>
  <c r="EC6" i="102" s="1"/>
  <c r="ED6" i="102" s="1"/>
  <c r="EE6" i="102" s="1"/>
  <c r="EF6" i="102" s="1"/>
  <c r="EG6" i="102" s="1"/>
  <c r="EH6" i="102" s="1"/>
  <c r="EI6" i="102" s="1"/>
  <c r="EJ6" i="102" s="1"/>
  <c r="EK6" i="102" s="1"/>
  <c r="EL6" i="102" s="1"/>
  <c r="EM6" i="102" s="1"/>
  <c r="EN6" i="102" s="1"/>
  <c r="EO6" i="102" s="1"/>
  <c r="EP6" i="102" s="1"/>
  <c r="EQ6" i="102" s="1"/>
  <c r="ER6" i="102" s="1"/>
  <c r="ES6" i="102" s="1"/>
  <c r="ET6" i="102" s="1"/>
  <c r="EU6" i="102" s="1"/>
  <c r="EV6" i="102" s="1"/>
  <c r="EW6" i="102" s="1"/>
  <c r="EX6" i="102" s="1"/>
  <c r="EY6" i="102" s="1"/>
  <c r="EZ6" i="102" s="1"/>
  <c r="FA6" i="102" s="1"/>
  <c r="FB6" i="102" s="1"/>
  <c r="FC6" i="102" s="1"/>
  <c r="FD6" i="102" s="1"/>
  <c r="FE6" i="102" s="1"/>
  <c r="FF6" i="102" s="1"/>
  <c r="FG6" i="102" s="1"/>
  <c r="FH6" i="102" s="1"/>
  <c r="FI6" i="102" s="1"/>
  <c r="FJ6" i="102" s="1"/>
  <c r="FK6" i="102" s="1"/>
  <c r="FL6" i="102" s="1"/>
  <c r="FM6" i="102" s="1"/>
  <c r="FN6" i="102" s="1"/>
  <c r="FO6" i="102" s="1"/>
  <c r="FP6" i="102" s="1"/>
  <c r="FQ6" i="102" s="1"/>
  <c r="FR6" i="102" s="1"/>
  <c r="FS6" i="102" s="1"/>
  <c r="FT6" i="102" s="1"/>
  <c r="FU6" i="102" s="1"/>
  <c r="FV6" i="102" s="1"/>
  <c r="FW6" i="102" s="1"/>
  <c r="FX6" i="102" s="1"/>
  <c r="FY6" i="102" s="1"/>
  <c r="FZ6" i="102" s="1"/>
  <c r="GA6" i="102" s="1"/>
  <c r="GB6" i="102" s="1"/>
  <c r="GC6" i="102" s="1"/>
  <c r="GD6" i="102" s="1"/>
  <c r="GE6" i="102" s="1"/>
  <c r="GF6" i="102" s="1"/>
  <c r="GG6" i="102" s="1"/>
  <c r="GH6" i="102" s="1"/>
  <c r="GI6" i="102" s="1"/>
  <c r="GJ6" i="102" s="1"/>
  <c r="GK6" i="102" s="1"/>
  <c r="GL6" i="102" s="1"/>
  <c r="GM6" i="102" s="1"/>
  <c r="GN6" i="102" s="1"/>
  <c r="GO6" i="102" s="1"/>
  <c r="GP6" i="102" s="1"/>
  <c r="GQ6" i="102" s="1"/>
  <c r="GR6" i="102" s="1"/>
  <c r="GS6" i="102" s="1"/>
  <c r="GT6" i="102" s="1"/>
  <c r="GU6" i="102" s="1"/>
  <c r="GV6" i="102" s="1"/>
  <c r="GW6" i="102" s="1"/>
  <c r="GX6" i="102" s="1"/>
  <c r="GY6" i="102" s="1"/>
  <c r="GZ6" i="102" s="1"/>
  <c r="HA6" i="102" s="1"/>
  <c r="HB6" i="102" s="1"/>
  <c r="HC6" i="102" s="1"/>
  <c r="HD6" i="102" s="1"/>
  <c r="HE6" i="102" s="1"/>
  <c r="HF6" i="102" s="1"/>
  <c r="HG6" i="102" s="1"/>
  <c r="HH6" i="102" s="1"/>
  <c r="HI6" i="102" s="1"/>
  <c r="HJ6" i="102" s="1"/>
  <c r="H9" i="102"/>
  <c r="I9" i="102" s="1"/>
  <c r="J9" i="102" s="1"/>
  <c r="K9" i="102" s="1"/>
  <c r="L9" i="102" s="1"/>
  <c r="M9" i="102" s="1"/>
  <c r="N9" i="102" s="1"/>
  <c r="O9" i="102" s="1"/>
  <c r="P9" i="102" s="1"/>
  <c r="Q9" i="102" s="1"/>
  <c r="R9" i="102" s="1"/>
  <c r="S9" i="102" s="1"/>
  <c r="T9" i="102" s="1"/>
  <c r="U9" i="102" s="1"/>
  <c r="V9" i="102" s="1"/>
  <c r="W9" i="102" s="1"/>
  <c r="X9" i="102" s="1"/>
  <c r="Y9" i="102" s="1"/>
  <c r="Z9" i="102" s="1"/>
  <c r="AA9" i="102" s="1"/>
  <c r="AB9" i="102" s="1"/>
  <c r="AC9" i="102" s="1"/>
  <c r="AD9" i="102" s="1"/>
  <c r="AE9" i="102" s="1"/>
  <c r="AF9" i="102" s="1"/>
  <c r="AG9" i="102" s="1"/>
  <c r="AH9" i="102" s="1"/>
  <c r="AI9" i="102" s="1"/>
  <c r="AJ9" i="102" s="1"/>
  <c r="AK9" i="102" s="1"/>
  <c r="AL9" i="102" s="1"/>
  <c r="AM9" i="102" s="1"/>
  <c r="AN9" i="102" s="1"/>
  <c r="AO9" i="102" s="1"/>
  <c r="AP9" i="102" s="1"/>
  <c r="AQ9" i="102" s="1"/>
  <c r="AR9" i="102" s="1"/>
  <c r="AS9" i="102" s="1"/>
  <c r="AT9" i="102" s="1"/>
  <c r="AU9" i="102" s="1"/>
  <c r="AV9" i="102" s="1"/>
  <c r="AW9" i="102" s="1"/>
  <c r="AX9" i="102" s="1"/>
  <c r="AY9" i="102" s="1"/>
  <c r="AZ9" i="102" s="1"/>
  <c r="BA9" i="102" s="1"/>
  <c r="BB9" i="102" s="1"/>
  <c r="BC9" i="102" s="1"/>
  <c r="BD9" i="102" s="1"/>
  <c r="BE9" i="102" s="1"/>
  <c r="BF9" i="102" s="1"/>
  <c r="BG9" i="102" s="1"/>
  <c r="BH9" i="102" s="1"/>
  <c r="BI9" i="102" s="1"/>
  <c r="BJ9" i="102" s="1"/>
  <c r="BK9" i="102" s="1"/>
  <c r="BL9" i="102" s="1"/>
  <c r="BM9" i="102" s="1"/>
  <c r="BN9" i="102" s="1"/>
  <c r="BO9" i="102" s="1"/>
  <c r="BP9" i="102" s="1"/>
  <c r="BQ9" i="102" s="1"/>
  <c r="BR9" i="102" s="1"/>
  <c r="BS9" i="102" s="1"/>
  <c r="BT9" i="102" s="1"/>
  <c r="BU9" i="102" s="1"/>
  <c r="BV9" i="102" s="1"/>
  <c r="BW9" i="102" s="1"/>
  <c r="BX9" i="102" s="1"/>
  <c r="BY9" i="102" s="1"/>
  <c r="BZ9" i="102" s="1"/>
  <c r="CA9" i="102" s="1"/>
  <c r="CB9" i="102" s="1"/>
  <c r="CC9" i="102" s="1"/>
  <c r="CD9" i="102" s="1"/>
  <c r="CE9" i="102" s="1"/>
  <c r="CF9" i="102" s="1"/>
  <c r="CG9" i="102" s="1"/>
  <c r="CH9" i="102" s="1"/>
  <c r="CI9" i="102" s="1"/>
  <c r="CJ9" i="102" s="1"/>
  <c r="CK9" i="102" s="1"/>
  <c r="CL9" i="102" s="1"/>
  <c r="CM9" i="102" s="1"/>
  <c r="CN9" i="102" s="1"/>
  <c r="CO9" i="102" s="1"/>
  <c r="CP9" i="102" s="1"/>
  <c r="CQ9" i="102" s="1"/>
  <c r="CR9" i="102" s="1"/>
  <c r="CS9" i="102" s="1"/>
  <c r="CT9" i="102" s="1"/>
  <c r="CU9" i="102" s="1"/>
  <c r="CV9" i="102" s="1"/>
  <c r="CW9" i="102" s="1"/>
  <c r="CX9" i="102" s="1"/>
  <c r="CY9" i="102" s="1"/>
  <c r="CZ9" i="102" s="1"/>
  <c r="DA9" i="102" s="1"/>
  <c r="DB9" i="102" s="1"/>
  <c r="DC9" i="102" s="1"/>
  <c r="DD9" i="102" s="1"/>
  <c r="DE9" i="102" s="1"/>
  <c r="DF9" i="102" s="1"/>
  <c r="DG9" i="102" s="1"/>
  <c r="DH9" i="102" s="1"/>
  <c r="DI9" i="102" s="1"/>
  <c r="DJ9" i="102" s="1"/>
  <c r="DK9" i="102" s="1"/>
  <c r="DL9" i="102" s="1"/>
  <c r="DM9" i="102" s="1"/>
  <c r="DN9" i="102" s="1"/>
  <c r="DO9" i="102" s="1"/>
  <c r="DP9" i="102" s="1"/>
  <c r="DQ9" i="102" s="1"/>
  <c r="DR9" i="102" s="1"/>
  <c r="DS9" i="102" s="1"/>
  <c r="DT9" i="102" s="1"/>
  <c r="DU9" i="102" s="1"/>
  <c r="DV9" i="102" s="1"/>
  <c r="DW9" i="102" s="1"/>
  <c r="DX9" i="102" s="1"/>
  <c r="DY9" i="102" s="1"/>
  <c r="DZ9" i="102" s="1"/>
  <c r="EA9" i="102" s="1"/>
  <c r="EB9" i="102" s="1"/>
  <c r="EC9" i="102" s="1"/>
  <c r="ED9" i="102" s="1"/>
  <c r="EE9" i="102" s="1"/>
  <c r="EF9" i="102" s="1"/>
  <c r="EG9" i="102" s="1"/>
  <c r="EH9" i="102" s="1"/>
  <c r="EI9" i="102" s="1"/>
  <c r="EJ9" i="102" s="1"/>
  <c r="EK9" i="102" s="1"/>
  <c r="EL9" i="102" s="1"/>
  <c r="EM9" i="102" s="1"/>
  <c r="EN9" i="102" s="1"/>
  <c r="EO9" i="102" s="1"/>
  <c r="EP9" i="102" s="1"/>
  <c r="EQ9" i="102" s="1"/>
  <c r="ER9" i="102" s="1"/>
  <c r="ES9" i="102" s="1"/>
  <c r="ET9" i="102" s="1"/>
  <c r="EU9" i="102" s="1"/>
  <c r="EV9" i="102" s="1"/>
  <c r="EW9" i="102" s="1"/>
  <c r="EX9" i="102" s="1"/>
  <c r="EY9" i="102" s="1"/>
  <c r="EZ9" i="102" s="1"/>
  <c r="FA9" i="102" s="1"/>
  <c r="FB9" i="102" s="1"/>
  <c r="FC9" i="102" s="1"/>
  <c r="FD9" i="102" s="1"/>
  <c r="FE9" i="102" s="1"/>
  <c r="FF9" i="102" s="1"/>
  <c r="FG9" i="102" s="1"/>
  <c r="FH9" i="102" s="1"/>
  <c r="FI9" i="102" s="1"/>
  <c r="FJ9" i="102" s="1"/>
  <c r="FK9" i="102" s="1"/>
  <c r="FL9" i="102" s="1"/>
  <c r="FM9" i="102" s="1"/>
  <c r="FN9" i="102" s="1"/>
  <c r="FO9" i="102" s="1"/>
  <c r="FP9" i="102" s="1"/>
  <c r="FQ9" i="102" s="1"/>
  <c r="FR9" i="102" s="1"/>
  <c r="FS9" i="102" s="1"/>
  <c r="FT9" i="102" s="1"/>
  <c r="FU9" i="102" s="1"/>
  <c r="FV9" i="102" s="1"/>
  <c r="FW9" i="102" s="1"/>
  <c r="FX9" i="102" s="1"/>
  <c r="FY9" i="102" s="1"/>
  <c r="FZ9" i="102" s="1"/>
  <c r="GA9" i="102" s="1"/>
  <c r="GB9" i="102" s="1"/>
  <c r="GC9" i="102" s="1"/>
  <c r="GD9" i="102" s="1"/>
  <c r="GE9" i="102" s="1"/>
  <c r="GF9" i="102" s="1"/>
  <c r="GG9" i="102" s="1"/>
  <c r="GH9" i="102" s="1"/>
  <c r="GI9" i="102" s="1"/>
  <c r="GJ9" i="102" s="1"/>
  <c r="GK9" i="102" s="1"/>
  <c r="GL9" i="102" s="1"/>
  <c r="GM9" i="102" s="1"/>
  <c r="GN9" i="102" s="1"/>
  <c r="GO9" i="102" s="1"/>
  <c r="GP9" i="102" s="1"/>
  <c r="GQ9" i="102" s="1"/>
  <c r="GR9" i="102" s="1"/>
  <c r="GS9" i="102" s="1"/>
  <c r="GT9" i="102" s="1"/>
  <c r="GU9" i="102" s="1"/>
  <c r="GV9" i="102" s="1"/>
  <c r="GW9" i="102" s="1"/>
  <c r="GX9" i="102" s="1"/>
  <c r="GY9" i="102" s="1"/>
  <c r="GZ9" i="102" s="1"/>
  <c r="HA9" i="102" s="1"/>
  <c r="HB9" i="102" s="1"/>
  <c r="HC9" i="102" s="1"/>
  <c r="HD9" i="102" s="1"/>
  <c r="HE9" i="102" s="1"/>
  <c r="HF9" i="102" s="1"/>
  <c r="HG9" i="102" s="1"/>
  <c r="HH9" i="102" s="1"/>
  <c r="HI9" i="102" s="1"/>
  <c r="HJ9" i="102" s="1"/>
  <c r="G8" i="102"/>
  <c r="H8" i="102" s="1"/>
  <c r="I8" i="102" s="1"/>
  <c r="J8" i="102" s="1"/>
  <c r="K8" i="102" s="1"/>
  <c r="L8" i="102" s="1"/>
  <c r="M8" i="102" s="1"/>
  <c r="N8" i="102" s="1"/>
  <c r="O8" i="102" s="1"/>
  <c r="P8" i="102" s="1"/>
  <c r="Q8" i="102" s="1"/>
  <c r="R8" i="102" s="1"/>
  <c r="S8" i="102" s="1"/>
  <c r="T8" i="102" s="1"/>
  <c r="U8" i="102" s="1"/>
  <c r="V8" i="102" s="1"/>
  <c r="W8" i="102" s="1"/>
  <c r="X8" i="102" s="1"/>
  <c r="Y8" i="102" s="1"/>
  <c r="Z8" i="102" s="1"/>
  <c r="AA8" i="102" s="1"/>
  <c r="AB8" i="102" s="1"/>
  <c r="AC8" i="102" s="1"/>
  <c r="AD8" i="102" s="1"/>
  <c r="AE8" i="102" s="1"/>
  <c r="AF8" i="102" s="1"/>
  <c r="AG8" i="102" s="1"/>
  <c r="AH8" i="102" s="1"/>
  <c r="AI8" i="102" s="1"/>
  <c r="AJ8" i="102" s="1"/>
  <c r="AK8" i="102" s="1"/>
  <c r="AL8" i="102" s="1"/>
  <c r="AM8" i="102" s="1"/>
  <c r="AN8" i="102" s="1"/>
  <c r="AO8" i="102" s="1"/>
  <c r="AP8" i="102" s="1"/>
  <c r="AQ8" i="102" s="1"/>
  <c r="AR8" i="102" s="1"/>
  <c r="AS8" i="102" s="1"/>
  <c r="AT8" i="102" s="1"/>
  <c r="AU8" i="102" s="1"/>
  <c r="AV8" i="102" s="1"/>
  <c r="AW8" i="102" s="1"/>
  <c r="AX8" i="102" s="1"/>
  <c r="AY8" i="102" s="1"/>
  <c r="AZ8" i="102" s="1"/>
  <c r="BA8" i="102" s="1"/>
  <c r="BB8" i="102" s="1"/>
  <c r="BC8" i="102" s="1"/>
  <c r="BD8" i="102" s="1"/>
  <c r="BE8" i="102" s="1"/>
  <c r="BF8" i="102" s="1"/>
  <c r="BG8" i="102" s="1"/>
  <c r="BH8" i="102" s="1"/>
  <c r="BI8" i="102" s="1"/>
  <c r="BJ8" i="102" s="1"/>
  <c r="BK8" i="102" s="1"/>
  <c r="BL8" i="102" s="1"/>
  <c r="BM8" i="102" s="1"/>
  <c r="BN8" i="102" s="1"/>
  <c r="BO8" i="102" s="1"/>
  <c r="BP8" i="102" s="1"/>
  <c r="BQ8" i="102" s="1"/>
  <c r="BR8" i="102" s="1"/>
  <c r="BS8" i="102" s="1"/>
  <c r="BT8" i="102" s="1"/>
  <c r="BU8" i="102" s="1"/>
  <c r="BV8" i="102" s="1"/>
  <c r="BW8" i="102" s="1"/>
  <c r="BX8" i="102" s="1"/>
  <c r="BY8" i="102" s="1"/>
  <c r="BZ8" i="102" s="1"/>
  <c r="CA8" i="102" s="1"/>
  <c r="CB8" i="102" s="1"/>
  <c r="CC8" i="102" s="1"/>
  <c r="CD8" i="102" s="1"/>
  <c r="CE8" i="102" s="1"/>
  <c r="CF8" i="102" s="1"/>
  <c r="CG8" i="102" s="1"/>
  <c r="CH8" i="102" s="1"/>
  <c r="CI8" i="102" s="1"/>
  <c r="CJ8" i="102" s="1"/>
  <c r="CK8" i="102" s="1"/>
  <c r="CL8" i="102" s="1"/>
  <c r="CM8" i="102" s="1"/>
  <c r="CN8" i="102" s="1"/>
  <c r="CO8" i="102" s="1"/>
  <c r="CP8" i="102" s="1"/>
  <c r="CQ8" i="102" s="1"/>
  <c r="CR8" i="102" s="1"/>
  <c r="CS8" i="102" s="1"/>
  <c r="CT8" i="102" s="1"/>
  <c r="CU8" i="102" s="1"/>
  <c r="CV8" i="102" s="1"/>
  <c r="CW8" i="102" s="1"/>
  <c r="CX8" i="102" s="1"/>
  <c r="CY8" i="102" s="1"/>
  <c r="CZ8" i="102" s="1"/>
  <c r="DA8" i="102" s="1"/>
  <c r="DB8" i="102" s="1"/>
  <c r="DC8" i="102" s="1"/>
  <c r="DD8" i="102" s="1"/>
  <c r="DE8" i="102" s="1"/>
  <c r="DF8" i="102" s="1"/>
  <c r="DG8" i="102" s="1"/>
  <c r="DH8" i="102" s="1"/>
  <c r="DI8" i="102" s="1"/>
  <c r="DJ8" i="102" s="1"/>
  <c r="DK8" i="102" s="1"/>
  <c r="DL8" i="102" s="1"/>
  <c r="DM8" i="102" s="1"/>
  <c r="DN8" i="102" s="1"/>
  <c r="DO8" i="102" s="1"/>
  <c r="DP8" i="102" s="1"/>
  <c r="DQ8" i="102" s="1"/>
  <c r="DR8" i="102" s="1"/>
  <c r="DS8" i="102" s="1"/>
  <c r="DT8" i="102" s="1"/>
  <c r="DU8" i="102" s="1"/>
  <c r="DV8" i="102" s="1"/>
  <c r="DW8" i="102" s="1"/>
  <c r="DX8" i="102" s="1"/>
  <c r="DY8" i="102" s="1"/>
  <c r="DZ8" i="102" s="1"/>
  <c r="EA8" i="102" s="1"/>
  <c r="EB8" i="102" s="1"/>
  <c r="EC8" i="102" s="1"/>
  <c r="ED8" i="102" s="1"/>
  <c r="EE8" i="102" s="1"/>
  <c r="EF8" i="102" s="1"/>
  <c r="EG8" i="102" s="1"/>
  <c r="EH8" i="102" s="1"/>
  <c r="EI8" i="102" s="1"/>
  <c r="EJ8" i="102" s="1"/>
  <c r="EK8" i="102" s="1"/>
  <c r="EL8" i="102" s="1"/>
  <c r="EM8" i="102" s="1"/>
  <c r="EN8" i="102" s="1"/>
  <c r="EO8" i="102" s="1"/>
  <c r="EP8" i="102" s="1"/>
  <c r="EQ8" i="102" s="1"/>
  <c r="ER8" i="102" s="1"/>
  <c r="ES8" i="102" s="1"/>
  <c r="ET8" i="102" s="1"/>
  <c r="EU8" i="102" s="1"/>
  <c r="EV8" i="102" s="1"/>
  <c r="EW8" i="102" s="1"/>
  <c r="EX8" i="102" s="1"/>
  <c r="EY8" i="102" s="1"/>
  <c r="EZ8" i="102" s="1"/>
  <c r="FA8" i="102" s="1"/>
  <c r="FB8" i="102" s="1"/>
  <c r="FC8" i="102" s="1"/>
  <c r="FD8" i="102" s="1"/>
  <c r="FE8" i="102" s="1"/>
  <c r="FF8" i="102" s="1"/>
  <c r="FG8" i="102" s="1"/>
  <c r="FH8" i="102" s="1"/>
  <c r="FI8" i="102" s="1"/>
  <c r="FJ8" i="102" s="1"/>
  <c r="FK8" i="102" s="1"/>
  <c r="FL8" i="102" s="1"/>
  <c r="FM8" i="102" s="1"/>
  <c r="FN8" i="102" s="1"/>
  <c r="FO8" i="102" s="1"/>
  <c r="FP8" i="102" s="1"/>
  <c r="FQ8" i="102" s="1"/>
  <c r="FR8" i="102" s="1"/>
  <c r="FS8" i="102" s="1"/>
  <c r="FT8" i="102" s="1"/>
  <c r="FU8" i="102" s="1"/>
  <c r="FV8" i="102" s="1"/>
  <c r="FW8" i="102" s="1"/>
  <c r="FX8" i="102" s="1"/>
  <c r="FY8" i="102" s="1"/>
  <c r="FZ8" i="102" s="1"/>
  <c r="GA8" i="102" s="1"/>
  <c r="GB8" i="102" s="1"/>
  <c r="GC8" i="102" s="1"/>
  <c r="GD8" i="102" s="1"/>
  <c r="GE8" i="102" s="1"/>
  <c r="GF8" i="102" s="1"/>
  <c r="GG8" i="102" s="1"/>
  <c r="GH8" i="102" s="1"/>
  <c r="GI8" i="102" s="1"/>
  <c r="GJ8" i="102" s="1"/>
  <c r="GK8" i="102" s="1"/>
  <c r="GL8" i="102" s="1"/>
  <c r="GM8" i="102" s="1"/>
  <c r="GN8" i="102" s="1"/>
  <c r="GO8" i="102" s="1"/>
  <c r="GP8" i="102" s="1"/>
  <c r="GQ8" i="102" s="1"/>
  <c r="GR8" i="102" s="1"/>
  <c r="GS8" i="102" s="1"/>
  <c r="GT8" i="102" s="1"/>
  <c r="GU8" i="102" s="1"/>
  <c r="GV8" i="102" s="1"/>
  <c r="GW8" i="102" s="1"/>
  <c r="GX8" i="102" s="1"/>
  <c r="GY8" i="102" s="1"/>
  <c r="GZ8" i="102" s="1"/>
  <c r="HA8" i="102" s="1"/>
  <c r="HB8" i="102" s="1"/>
  <c r="HC8" i="102" s="1"/>
  <c r="HD8" i="102" s="1"/>
  <c r="HE8" i="102" s="1"/>
  <c r="HF8" i="102" s="1"/>
  <c r="HG8" i="102" s="1"/>
  <c r="HH8" i="102" s="1"/>
  <c r="HI8" i="102" s="1"/>
  <c r="HJ8" i="102" s="1"/>
  <c r="F6" i="101"/>
  <c r="C7" i="101" s="1"/>
  <c r="C4" i="102"/>
  <c r="D5" i="102"/>
  <c r="E5" i="102" s="1"/>
  <c r="F5" i="102" s="1"/>
  <c r="G5" i="102" s="1"/>
  <c r="H5" i="102" s="1"/>
  <c r="I5" i="102" s="1"/>
  <c r="J5" i="102" s="1"/>
  <c r="K5" i="102" s="1"/>
  <c r="L5" i="102" s="1"/>
  <c r="M5" i="102" s="1"/>
  <c r="N5" i="102" s="1"/>
  <c r="O5" i="102" s="1"/>
  <c r="P5" i="102" s="1"/>
  <c r="Q5" i="102" s="1"/>
  <c r="R5" i="102" s="1"/>
  <c r="S5" i="102" s="1"/>
  <c r="T5" i="102" s="1"/>
  <c r="U5" i="102" s="1"/>
  <c r="V5" i="102" s="1"/>
  <c r="W5" i="102" s="1"/>
  <c r="X5" i="102" s="1"/>
  <c r="Y5" i="102" s="1"/>
  <c r="Z5" i="102" s="1"/>
  <c r="AA5" i="102" s="1"/>
  <c r="AB5" i="102" s="1"/>
  <c r="AC5" i="102" s="1"/>
  <c r="AD5" i="102" s="1"/>
  <c r="AE5" i="102" s="1"/>
  <c r="AF5" i="102" s="1"/>
  <c r="AG5" i="102" s="1"/>
  <c r="AH5" i="102" s="1"/>
  <c r="AI5" i="102" s="1"/>
  <c r="AJ5" i="102" s="1"/>
  <c r="AK5" i="102" s="1"/>
  <c r="AL5" i="102" s="1"/>
  <c r="AM5" i="102" s="1"/>
  <c r="AN5" i="102" s="1"/>
  <c r="AO5" i="102" s="1"/>
  <c r="AP5" i="102" s="1"/>
  <c r="AQ5" i="102" s="1"/>
  <c r="AR5" i="102" s="1"/>
  <c r="AS5" i="102" s="1"/>
  <c r="AT5" i="102" s="1"/>
  <c r="AU5" i="102" s="1"/>
  <c r="AV5" i="102" s="1"/>
  <c r="AW5" i="102" s="1"/>
  <c r="AX5" i="102" s="1"/>
  <c r="AY5" i="102" s="1"/>
  <c r="AZ5" i="102" s="1"/>
  <c r="BA5" i="102" s="1"/>
  <c r="BB5" i="102" s="1"/>
  <c r="BC5" i="102" s="1"/>
  <c r="BD5" i="102" s="1"/>
  <c r="BE5" i="102" s="1"/>
  <c r="BF5" i="102" s="1"/>
  <c r="BG5" i="102" s="1"/>
  <c r="BH5" i="102" s="1"/>
  <c r="BI5" i="102" s="1"/>
  <c r="BJ5" i="102" s="1"/>
  <c r="BK5" i="102" s="1"/>
  <c r="BL5" i="102" s="1"/>
  <c r="BM5" i="102" s="1"/>
  <c r="BN5" i="102" s="1"/>
  <c r="BO5" i="102" s="1"/>
  <c r="BP5" i="102" s="1"/>
  <c r="BQ5" i="102" s="1"/>
  <c r="BR5" i="102" s="1"/>
  <c r="BS5" i="102" s="1"/>
  <c r="BT5" i="102" s="1"/>
  <c r="BU5" i="102" s="1"/>
  <c r="BV5" i="102" s="1"/>
  <c r="BW5" i="102" s="1"/>
  <c r="BX5" i="102" s="1"/>
  <c r="BY5" i="102" s="1"/>
  <c r="BZ5" i="102" s="1"/>
  <c r="CA5" i="102" s="1"/>
  <c r="CB5" i="102" s="1"/>
  <c r="CC5" i="102" s="1"/>
  <c r="CD5" i="102" s="1"/>
  <c r="CE5" i="102" s="1"/>
  <c r="CF5" i="102" s="1"/>
  <c r="CG5" i="102" s="1"/>
  <c r="CH5" i="102" s="1"/>
  <c r="CI5" i="102" s="1"/>
  <c r="CJ5" i="102" s="1"/>
  <c r="CK5" i="102" s="1"/>
  <c r="CL5" i="102" s="1"/>
  <c r="CM5" i="102" s="1"/>
  <c r="CN5" i="102" s="1"/>
  <c r="CO5" i="102" s="1"/>
  <c r="CP5" i="102" s="1"/>
  <c r="CQ5" i="102" s="1"/>
  <c r="CR5" i="102" s="1"/>
  <c r="CS5" i="102" s="1"/>
  <c r="CT5" i="102" s="1"/>
  <c r="CU5" i="102" s="1"/>
  <c r="CV5" i="102" s="1"/>
  <c r="CW5" i="102" s="1"/>
  <c r="CX5" i="102" s="1"/>
  <c r="CY5" i="102" s="1"/>
  <c r="CZ5" i="102" s="1"/>
  <c r="DA5" i="102" s="1"/>
  <c r="DB5" i="102" s="1"/>
  <c r="DC5" i="102" s="1"/>
  <c r="DD5" i="102" s="1"/>
  <c r="DE5" i="102" s="1"/>
  <c r="DF5" i="102" s="1"/>
  <c r="DG5" i="102" s="1"/>
  <c r="DH5" i="102" s="1"/>
  <c r="DI5" i="102" s="1"/>
  <c r="DJ5" i="102" s="1"/>
  <c r="DK5" i="102" s="1"/>
  <c r="DL5" i="102" s="1"/>
  <c r="DM5" i="102" s="1"/>
  <c r="DN5" i="102" s="1"/>
  <c r="DO5" i="102" s="1"/>
  <c r="DP5" i="102" s="1"/>
  <c r="DQ5" i="102" s="1"/>
  <c r="DR5" i="102" s="1"/>
  <c r="DS5" i="102" s="1"/>
  <c r="DT5" i="102" s="1"/>
  <c r="DU5" i="102" s="1"/>
  <c r="DV5" i="102" s="1"/>
  <c r="DW5" i="102" s="1"/>
  <c r="DX5" i="102" s="1"/>
  <c r="DY5" i="102" s="1"/>
  <c r="DZ5" i="102" s="1"/>
  <c r="EA5" i="102" s="1"/>
  <c r="EB5" i="102" s="1"/>
  <c r="EC5" i="102" s="1"/>
  <c r="ED5" i="102" s="1"/>
  <c r="EE5" i="102" s="1"/>
  <c r="EF5" i="102" s="1"/>
  <c r="EG5" i="102" s="1"/>
  <c r="EH5" i="102" s="1"/>
  <c r="EI5" i="102" s="1"/>
  <c r="EJ5" i="102" s="1"/>
  <c r="EK5" i="102" s="1"/>
  <c r="EL5" i="102" s="1"/>
  <c r="EM5" i="102" s="1"/>
  <c r="EN5" i="102" s="1"/>
  <c r="EO5" i="102" s="1"/>
  <c r="EP5" i="102" s="1"/>
  <c r="EQ5" i="102" s="1"/>
  <c r="ER5" i="102" s="1"/>
  <c r="ES5" i="102" s="1"/>
  <c r="ET5" i="102" s="1"/>
  <c r="EU5" i="102" s="1"/>
  <c r="EV5" i="102" s="1"/>
  <c r="EW5" i="102" s="1"/>
  <c r="EX5" i="102" s="1"/>
  <c r="EY5" i="102" s="1"/>
  <c r="EZ5" i="102" s="1"/>
  <c r="FA5" i="102" s="1"/>
  <c r="FB5" i="102" s="1"/>
  <c r="FC5" i="102" s="1"/>
  <c r="FD5" i="102" s="1"/>
  <c r="FE5" i="102" s="1"/>
  <c r="FF5" i="102" s="1"/>
  <c r="FG5" i="102" s="1"/>
  <c r="FH5" i="102" s="1"/>
  <c r="FI5" i="102" s="1"/>
  <c r="FJ5" i="102" s="1"/>
  <c r="FK5" i="102" s="1"/>
  <c r="FL5" i="102" s="1"/>
  <c r="FM5" i="102" s="1"/>
  <c r="FN5" i="102" s="1"/>
  <c r="FO5" i="102" s="1"/>
  <c r="FP5" i="102" s="1"/>
  <c r="FQ5" i="102" s="1"/>
  <c r="FR5" i="102" s="1"/>
  <c r="FS5" i="102" s="1"/>
  <c r="FT5" i="102" s="1"/>
  <c r="FU5" i="102" s="1"/>
  <c r="FV5" i="102" s="1"/>
  <c r="FW5" i="102" s="1"/>
  <c r="FX5" i="102" s="1"/>
  <c r="FY5" i="102" s="1"/>
  <c r="FZ5" i="102" s="1"/>
  <c r="GA5" i="102" s="1"/>
  <c r="GB5" i="102" s="1"/>
  <c r="GC5" i="102" s="1"/>
  <c r="GD5" i="102" s="1"/>
  <c r="GE5" i="102" s="1"/>
  <c r="GF5" i="102" s="1"/>
  <c r="GG5" i="102" s="1"/>
  <c r="GH5" i="102" s="1"/>
  <c r="GI5" i="102" s="1"/>
  <c r="GJ5" i="102" s="1"/>
  <c r="GK5" i="102" s="1"/>
  <c r="GL5" i="102" s="1"/>
  <c r="GM5" i="102" s="1"/>
  <c r="GN5" i="102" s="1"/>
  <c r="GO5" i="102" s="1"/>
  <c r="GP5" i="102" s="1"/>
  <c r="GQ5" i="102" s="1"/>
  <c r="GR5" i="102" s="1"/>
  <c r="GS5" i="102" s="1"/>
  <c r="GT5" i="102" s="1"/>
  <c r="GU5" i="102" s="1"/>
  <c r="GV5" i="102" s="1"/>
  <c r="GW5" i="102" s="1"/>
  <c r="GX5" i="102" s="1"/>
  <c r="GY5" i="102" s="1"/>
  <c r="GZ5" i="102" s="1"/>
  <c r="HA5" i="102" s="1"/>
  <c r="HB5" i="102" s="1"/>
  <c r="HC5" i="102" s="1"/>
  <c r="HD5" i="102" s="1"/>
  <c r="HE5" i="102" s="1"/>
  <c r="HF5" i="102" s="1"/>
  <c r="HG5" i="102" s="1"/>
  <c r="HH5" i="102" s="1"/>
  <c r="HI5" i="102" s="1"/>
  <c r="HJ5" i="102" s="1"/>
  <c r="HV145" i="87" l="1"/>
  <c r="HU158" i="87"/>
  <c r="E56" i="106"/>
  <c r="D95" i="106"/>
  <c r="D56" i="106"/>
  <c r="D91" i="106"/>
  <c r="E8" i="111"/>
  <c r="F8" i="111" s="1"/>
  <c r="E8" i="114"/>
  <c r="F8" i="114" s="1"/>
  <c r="D91" i="112"/>
  <c r="F9" i="108"/>
  <c r="C10" i="108" s="1"/>
  <c r="F56" i="106" s="1"/>
  <c r="E91" i="106"/>
  <c r="C4" i="107"/>
  <c r="D37" i="97"/>
  <c r="D4" i="102"/>
  <c r="C2" i="102"/>
  <c r="D7" i="101"/>
  <c r="HW145" i="87" l="1"/>
  <c r="HV158" i="87"/>
  <c r="C33" i="96"/>
  <c r="D95" i="109"/>
  <c r="D95" i="112"/>
  <c r="M52" i="115"/>
  <c r="L52" i="115"/>
  <c r="S52" i="115"/>
  <c r="K52" i="115"/>
  <c r="R52" i="115"/>
  <c r="J52" i="115"/>
  <c r="Q52" i="115"/>
  <c r="I52" i="115"/>
  <c r="P52" i="115"/>
  <c r="H52" i="115"/>
  <c r="O52" i="115"/>
  <c r="N52" i="115"/>
  <c r="HF52" i="115"/>
  <c r="HC52" i="115"/>
  <c r="HB52" i="115"/>
  <c r="HI52" i="115"/>
  <c r="HH52" i="115"/>
  <c r="GW52" i="115"/>
  <c r="GO52" i="115"/>
  <c r="GG52" i="115"/>
  <c r="FY52" i="115"/>
  <c r="FQ52" i="115"/>
  <c r="FI52" i="115"/>
  <c r="FA52" i="115"/>
  <c r="ES52" i="115"/>
  <c r="EK52" i="115"/>
  <c r="EC52" i="115"/>
  <c r="DU52" i="115"/>
  <c r="DM52" i="115"/>
  <c r="DE52" i="115"/>
  <c r="CW52" i="115"/>
  <c r="CO52" i="115"/>
  <c r="CG52" i="115"/>
  <c r="BY52" i="115"/>
  <c r="BQ52" i="115"/>
  <c r="BI52" i="115"/>
  <c r="BA52" i="115"/>
  <c r="AS52" i="115"/>
  <c r="AK52" i="115"/>
  <c r="AC52" i="115"/>
  <c r="U52" i="115"/>
  <c r="HG52" i="115"/>
  <c r="GV52" i="115"/>
  <c r="GN52" i="115"/>
  <c r="GF52" i="115"/>
  <c r="FX52" i="115"/>
  <c r="FP52" i="115"/>
  <c r="FH52" i="115"/>
  <c r="EZ52" i="115"/>
  <c r="ER52" i="115"/>
  <c r="EJ52" i="115"/>
  <c r="EB52" i="115"/>
  <c r="DT52" i="115"/>
  <c r="DL52" i="115"/>
  <c r="DD52" i="115"/>
  <c r="CV52" i="115"/>
  <c r="CN52" i="115"/>
  <c r="CF52" i="115"/>
  <c r="BX52" i="115"/>
  <c r="BP52" i="115"/>
  <c r="BH52" i="115"/>
  <c r="AZ52" i="115"/>
  <c r="AR52" i="115"/>
  <c r="AJ52" i="115"/>
  <c r="AB52" i="115"/>
  <c r="T52" i="115"/>
  <c r="HE52" i="115"/>
  <c r="GU52" i="115"/>
  <c r="GM52" i="115"/>
  <c r="GE52" i="115"/>
  <c r="FW52" i="115"/>
  <c r="FO52" i="115"/>
  <c r="FG52" i="115"/>
  <c r="EY52" i="115"/>
  <c r="EQ52" i="115"/>
  <c r="EI52" i="115"/>
  <c r="EA52" i="115"/>
  <c r="DS52" i="115"/>
  <c r="DK52" i="115"/>
  <c r="DC52" i="115"/>
  <c r="CU52" i="115"/>
  <c r="CM52" i="115"/>
  <c r="CE52" i="115"/>
  <c r="BW52" i="115"/>
  <c r="BO52" i="115"/>
  <c r="BG52" i="115"/>
  <c r="AY52" i="115"/>
  <c r="AQ52" i="115"/>
  <c r="AI52" i="115"/>
  <c r="AA52" i="115"/>
  <c r="HD52" i="115"/>
  <c r="GT52" i="115"/>
  <c r="GL52" i="115"/>
  <c r="GD52" i="115"/>
  <c r="FV52" i="115"/>
  <c r="FN52" i="115"/>
  <c r="FF52" i="115"/>
  <c r="EX52" i="115"/>
  <c r="EP52" i="115"/>
  <c r="EH52" i="115"/>
  <c r="DZ52" i="115"/>
  <c r="DR52" i="115"/>
  <c r="DJ52" i="115"/>
  <c r="DB52" i="115"/>
  <c r="CT52" i="115"/>
  <c r="CL52" i="115"/>
  <c r="CD52" i="115"/>
  <c r="BV52" i="115"/>
  <c r="BN52" i="115"/>
  <c r="BF52" i="115"/>
  <c r="AX52" i="115"/>
  <c r="AP52" i="115"/>
  <c r="AH52" i="115"/>
  <c r="Z52" i="115"/>
  <c r="HA52" i="115"/>
  <c r="GS52" i="115"/>
  <c r="GK52" i="115"/>
  <c r="GC52" i="115"/>
  <c r="FU52" i="115"/>
  <c r="FM52" i="115"/>
  <c r="FE52" i="115"/>
  <c r="EW52" i="115"/>
  <c r="EO52" i="115"/>
  <c r="EG52" i="115"/>
  <c r="DY52" i="115"/>
  <c r="DQ52" i="115"/>
  <c r="DI52" i="115"/>
  <c r="DA52" i="115"/>
  <c r="CS52" i="115"/>
  <c r="CK52" i="115"/>
  <c r="CC52" i="115"/>
  <c r="BU52" i="115"/>
  <c r="BM52" i="115"/>
  <c r="BE52" i="115"/>
  <c r="AW52" i="115"/>
  <c r="AO52" i="115"/>
  <c r="AG52" i="115"/>
  <c r="Y52" i="115"/>
  <c r="GZ52" i="115"/>
  <c r="GR52" i="115"/>
  <c r="GJ52" i="115"/>
  <c r="GB52" i="115"/>
  <c r="FT52" i="115"/>
  <c r="FL52" i="115"/>
  <c r="FD52" i="115"/>
  <c r="EV52" i="115"/>
  <c r="EN52" i="115"/>
  <c r="EF52" i="115"/>
  <c r="DX52" i="115"/>
  <c r="DP52" i="115"/>
  <c r="DH52" i="115"/>
  <c r="CZ52" i="115"/>
  <c r="CR52" i="115"/>
  <c r="CJ52" i="115"/>
  <c r="CB52" i="115"/>
  <c r="BT52" i="115"/>
  <c r="BL52" i="115"/>
  <c r="BD52" i="115"/>
  <c r="AV52" i="115"/>
  <c r="AN52" i="115"/>
  <c r="AF52" i="115"/>
  <c r="X52" i="115"/>
  <c r="GY52" i="115"/>
  <c r="GQ52" i="115"/>
  <c r="GI52" i="115"/>
  <c r="GA52" i="115"/>
  <c r="FS52" i="115"/>
  <c r="FK52" i="115"/>
  <c r="FC52" i="115"/>
  <c r="EU52" i="115"/>
  <c r="EM52" i="115"/>
  <c r="EE52" i="115"/>
  <c r="DW52" i="115"/>
  <c r="DO52" i="115"/>
  <c r="DG52" i="115"/>
  <c r="CY52" i="115"/>
  <c r="CQ52" i="115"/>
  <c r="CI52" i="115"/>
  <c r="CA52" i="115"/>
  <c r="BS52" i="115"/>
  <c r="BK52" i="115"/>
  <c r="BC52" i="115"/>
  <c r="AU52" i="115"/>
  <c r="AM52" i="115"/>
  <c r="AE52" i="115"/>
  <c r="W52" i="115"/>
  <c r="ET52" i="115"/>
  <c r="CH52" i="115"/>
  <c r="V52" i="115"/>
  <c r="GX52" i="115"/>
  <c r="EL52" i="115"/>
  <c r="BZ52" i="115"/>
  <c r="GP52" i="115"/>
  <c r="ED52" i="115"/>
  <c r="BR52" i="115"/>
  <c r="GH52" i="115"/>
  <c r="DV52" i="115"/>
  <c r="BJ52" i="115"/>
  <c r="FZ52" i="115"/>
  <c r="DN52" i="115"/>
  <c r="BB52" i="115"/>
  <c r="FR52" i="115"/>
  <c r="DF52" i="115"/>
  <c r="AT52" i="115"/>
  <c r="FJ52" i="115"/>
  <c r="CX52" i="115"/>
  <c r="AL52" i="115"/>
  <c r="FB52" i="115"/>
  <c r="CP52" i="115"/>
  <c r="AD52" i="115"/>
  <c r="E52" i="115"/>
  <c r="D52" i="115"/>
  <c r="C52" i="115"/>
  <c r="B52" i="115"/>
  <c r="G52" i="115"/>
  <c r="F52" i="115"/>
  <c r="C9" i="114"/>
  <c r="D10" i="108"/>
  <c r="E10" i="108" s="1"/>
  <c r="F10" i="108" s="1"/>
  <c r="C11" i="108" s="1"/>
  <c r="D11" i="108" s="1"/>
  <c r="E11" i="108" s="1"/>
  <c r="F11" i="108" s="1"/>
  <c r="C12" i="108" s="1"/>
  <c r="C9" i="111"/>
  <c r="B55" i="100"/>
  <c r="D4" i="107"/>
  <c r="C2" i="107"/>
  <c r="B55" i="106" s="1"/>
  <c r="D38" i="97"/>
  <c r="D2" i="102"/>
  <c r="C55" i="100" s="1"/>
  <c r="E4" i="102"/>
  <c r="E7" i="101"/>
  <c r="C91" i="100"/>
  <c r="D28" i="109"/>
  <c r="E28" i="109"/>
  <c r="F28" i="109"/>
  <c r="G28" i="109"/>
  <c r="H28" i="109"/>
  <c r="I28" i="109"/>
  <c r="J28" i="109"/>
  <c r="K28" i="109"/>
  <c r="L28" i="109"/>
  <c r="M28" i="109"/>
  <c r="O28" i="109"/>
  <c r="P28" i="109"/>
  <c r="Q28" i="109"/>
  <c r="R28" i="109"/>
  <c r="S28" i="109"/>
  <c r="DI10" i="87"/>
  <c r="DJ10" i="87" s="1"/>
  <c r="DK10" i="87" s="1"/>
  <c r="DL10" i="87" s="1"/>
  <c r="DM10" i="87" s="1"/>
  <c r="DN10" i="87" s="1"/>
  <c r="DO10" i="87" s="1"/>
  <c r="DP10" i="87" s="1"/>
  <c r="DQ10" i="87" s="1"/>
  <c r="DR10" i="87" s="1"/>
  <c r="CX10" i="87"/>
  <c r="CY10" i="87" s="1"/>
  <c r="CZ10" i="87" s="1"/>
  <c r="DA10" i="87" s="1"/>
  <c r="DB10" i="87" s="1"/>
  <c r="DC10" i="87" s="1"/>
  <c r="DD10" i="87" s="1"/>
  <c r="DE10" i="87" s="1"/>
  <c r="DF10" i="87" s="1"/>
  <c r="DG10" i="87" s="1"/>
  <c r="CM10" i="87"/>
  <c r="CN10" i="87" s="1"/>
  <c r="CO10" i="87" s="1"/>
  <c r="CP10" i="87" s="1"/>
  <c r="CQ10" i="87" s="1"/>
  <c r="CR10" i="87" s="1"/>
  <c r="CS10" i="87" s="1"/>
  <c r="CT10" i="87" s="1"/>
  <c r="CU10" i="87" s="1"/>
  <c r="CV10" i="87" s="1"/>
  <c r="CB10" i="87"/>
  <c r="CC10" i="87" s="1"/>
  <c r="CD10" i="87" s="1"/>
  <c r="CE10" i="87" s="1"/>
  <c r="CF10" i="87" s="1"/>
  <c r="CG10" i="87" s="1"/>
  <c r="CH10" i="87" s="1"/>
  <c r="CI10" i="87" s="1"/>
  <c r="CJ10" i="87" s="1"/>
  <c r="CK10" i="87" s="1"/>
  <c r="BQ10" i="87"/>
  <c r="BR10" i="87" s="1"/>
  <c r="BS10" i="87" s="1"/>
  <c r="BT10" i="87" s="1"/>
  <c r="BU10" i="87" s="1"/>
  <c r="BV10" i="87" s="1"/>
  <c r="BW10" i="87" s="1"/>
  <c r="BX10" i="87" s="1"/>
  <c r="BY10" i="87" s="1"/>
  <c r="BZ10" i="87" s="1"/>
  <c r="BF10" i="87"/>
  <c r="BG10" i="87" s="1"/>
  <c r="BH10" i="87" s="1"/>
  <c r="BI10" i="87" s="1"/>
  <c r="BJ10" i="87" s="1"/>
  <c r="BK10" i="87" s="1"/>
  <c r="BL10" i="87" s="1"/>
  <c r="BM10" i="87" s="1"/>
  <c r="BN10" i="87" s="1"/>
  <c r="BO10" i="87" s="1"/>
  <c r="AU10" i="87"/>
  <c r="AV10" i="87" s="1"/>
  <c r="AW10" i="87" s="1"/>
  <c r="AX10" i="87" s="1"/>
  <c r="AY10" i="87" s="1"/>
  <c r="AZ10" i="87" s="1"/>
  <c r="BA10" i="87" s="1"/>
  <c r="BB10" i="87" s="1"/>
  <c r="BC10" i="87" s="1"/>
  <c r="BD10" i="87" s="1"/>
  <c r="AJ10" i="87"/>
  <c r="AK10" i="87" s="1"/>
  <c r="AL10" i="87" s="1"/>
  <c r="AM10" i="87" s="1"/>
  <c r="AN10" i="87" s="1"/>
  <c r="AO10" i="87" s="1"/>
  <c r="AP10" i="87" s="1"/>
  <c r="AQ10" i="87" s="1"/>
  <c r="AR10" i="87" s="1"/>
  <c r="AS10" i="87" s="1"/>
  <c r="Y10" i="87"/>
  <c r="Z10" i="87" s="1"/>
  <c r="AA10" i="87" s="1"/>
  <c r="AB10" i="87" s="1"/>
  <c r="AC10" i="87" s="1"/>
  <c r="AD10" i="87" s="1"/>
  <c r="AE10" i="87" s="1"/>
  <c r="AF10" i="87" s="1"/>
  <c r="AG10" i="87" s="1"/>
  <c r="AH10" i="87" s="1"/>
  <c r="N10" i="87"/>
  <c r="O10" i="87" s="1"/>
  <c r="P10" i="87" s="1"/>
  <c r="Q10" i="87" s="1"/>
  <c r="R10" i="87" s="1"/>
  <c r="S10" i="87" s="1"/>
  <c r="T10" i="87" s="1"/>
  <c r="U10" i="87" s="1"/>
  <c r="V10" i="87" s="1"/>
  <c r="W10" i="87" s="1"/>
  <c r="C10" i="87"/>
  <c r="HX145" i="87" l="1"/>
  <c r="HW158" i="87"/>
  <c r="B76" i="87"/>
  <c r="B102" i="87"/>
  <c r="N28" i="109"/>
  <c r="D10" i="87"/>
  <c r="E10" i="87" s="1"/>
  <c r="F10" i="87" s="1"/>
  <c r="G10" i="87" s="1"/>
  <c r="H10" i="87" s="1"/>
  <c r="I10" i="87" s="1"/>
  <c r="J10" i="87" s="1"/>
  <c r="K10" i="87" s="1"/>
  <c r="L10" i="87" s="1"/>
  <c r="C28" i="109"/>
  <c r="D9" i="114"/>
  <c r="E56" i="112"/>
  <c r="G91" i="106"/>
  <c r="G56" i="106"/>
  <c r="F91" i="106"/>
  <c r="F95" i="106"/>
  <c r="D9" i="111"/>
  <c r="E56" i="109"/>
  <c r="D12" i="108"/>
  <c r="E12" i="108" s="1"/>
  <c r="H95" i="106" s="1"/>
  <c r="H56" i="106"/>
  <c r="G95" i="106"/>
  <c r="E4" i="107"/>
  <c r="D2" i="107"/>
  <c r="C55" i="106" s="1"/>
  <c r="D39" i="97"/>
  <c r="E2" i="102"/>
  <c r="D55" i="100" s="1"/>
  <c r="F4" i="102"/>
  <c r="F7" i="101"/>
  <c r="HX158" i="87" l="1"/>
  <c r="HY145" i="87"/>
  <c r="E9" i="114"/>
  <c r="E95" i="112" s="1"/>
  <c r="E91" i="112"/>
  <c r="E91" i="109"/>
  <c r="H91" i="106"/>
  <c r="E9" i="111"/>
  <c r="E2" i="107"/>
  <c r="D55" i="106" s="1"/>
  <c r="F4" i="107"/>
  <c r="D40" i="97"/>
  <c r="F2" i="102"/>
  <c r="E55" i="100" s="1"/>
  <c r="G4" i="102"/>
  <c r="C8" i="101"/>
  <c r="B48" i="115"/>
  <c r="HZ145" i="87" l="1"/>
  <c r="HY158" i="87"/>
  <c r="F9" i="114"/>
  <c r="C10" i="114" s="1"/>
  <c r="E95" i="109"/>
  <c r="F9" i="111"/>
  <c r="F2" i="107"/>
  <c r="E55" i="106" s="1"/>
  <c r="G4" i="107"/>
  <c r="D41" i="97"/>
  <c r="G2" i="102"/>
  <c r="F55" i="100" s="1"/>
  <c r="H4" i="102"/>
  <c r="D8" i="101"/>
  <c r="C48" i="115"/>
  <c r="IA145" i="87" l="1"/>
  <c r="HZ158" i="87"/>
  <c r="B10" i="112"/>
  <c r="B12" i="112" s="1"/>
  <c r="B37" i="112" s="1"/>
  <c r="B10" i="115"/>
  <c r="D10" i="114"/>
  <c r="F56" i="112"/>
  <c r="C10" i="111"/>
  <c r="B10" i="106"/>
  <c r="B12" i="106" s="1"/>
  <c r="B37" i="106" s="1"/>
  <c r="B10" i="109"/>
  <c r="B18" i="109" s="1"/>
  <c r="G2" i="107"/>
  <c r="F55" i="106" s="1"/>
  <c r="H4" i="107"/>
  <c r="D42" i="97"/>
  <c r="B10" i="100"/>
  <c r="I4" i="102"/>
  <c r="J4" i="102" s="1"/>
  <c r="K4" i="102" s="1"/>
  <c r="L4" i="102" s="1"/>
  <c r="M4" i="102" s="1"/>
  <c r="N4" i="102" s="1"/>
  <c r="O4" i="102" s="1"/>
  <c r="P4" i="102" s="1"/>
  <c r="Q4" i="102" s="1"/>
  <c r="R4" i="102" s="1"/>
  <c r="S4" i="102" s="1"/>
  <c r="T4" i="102" s="1"/>
  <c r="U4" i="102" s="1"/>
  <c r="V4" i="102" s="1"/>
  <c r="W4" i="102" s="1"/>
  <c r="X4" i="102" s="1"/>
  <c r="Y4" i="102" s="1"/>
  <c r="Z4" i="102" s="1"/>
  <c r="AA4" i="102" s="1"/>
  <c r="AB4" i="102" s="1"/>
  <c r="AC4" i="102" s="1"/>
  <c r="AD4" i="102" s="1"/>
  <c r="AE4" i="102" s="1"/>
  <c r="AF4" i="102" s="1"/>
  <c r="AG4" i="102" s="1"/>
  <c r="AH4" i="102" s="1"/>
  <c r="AI4" i="102" s="1"/>
  <c r="AJ4" i="102" s="1"/>
  <c r="AK4" i="102" s="1"/>
  <c r="AL4" i="102" s="1"/>
  <c r="AM4" i="102" s="1"/>
  <c r="AN4" i="102" s="1"/>
  <c r="AO4" i="102" s="1"/>
  <c r="AP4" i="102" s="1"/>
  <c r="AQ4" i="102" s="1"/>
  <c r="AR4" i="102" s="1"/>
  <c r="AS4" i="102" s="1"/>
  <c r="AT4" i="102" s="1"/>
  <c r="AU4" i="102" s="1"/>
  <c r="AV4" i="102" s="1"/>
  <c r="AW4" i="102" s="1"/>
  <c r="AX4" i="102" s="1"/>
  <c r="AY4" i="102" s="1"/>
  <c r="AZ4" i="102" s="1"/>
  <c r="BA4" i="102" s="1"/>
  <c r="BB4" i="102" s="1"/>
  <c r="BC4" i="102" s="1"/>
  <c r="BD4" i="102" s="1"/>
  <c r="BE4" i="102" s="1"/>
  <c r="BF4" i="102" s="1"/>
  <c r="BG4" i="102" s="1"/>
  <c r="BH4" i="102" s="1"/>
  <c r="BI4" i="102" s="1"/>
  <c r="BJ4" i="102" s="1"/>
  <c r="BK4" i="102" s="1"/>
  <c r="BL4" i="102" s="1"/>
  <c r="BM4" i="102" s="1"/>
  <c r="BN4" i="102" s="1"/>
  <c r="BO4" i="102" s="1"/>
  <c r="BP4" i="102" s="1"/>
  <c r="BQ4" i="102" s="1"/>
  <c r="BR4" i="102" s="1"/>
  <c r="BS4" i="102" s="1"/>
  <c r="BT4" i="102" s="1"/>
  <c r="BU4" i="102" s="1"/>
  <c r="BV4" i="102" s="1"/>
  <c r="BW4" i="102" s="1"/>
  <c r="BX4" i="102" s="1"/>
  <c r="BY4" i="102" s="1"/>
  <c r="BZ4" i="102" s="1"/>
  <c r="CA4" i="102" s="1"/>
  <c r="CB4" i="102" s="1"/>
  <c r="CC4" i="102" s="1"/>
  <c r="CD4" i="102" s="1"/>
  <c r="CE4" i="102" s="1"/>
  <c r="CF4" i="102" s="1"/>
  <c r="CG4" i="102" s="1"/>
  <c r="CH4" i="102" s="1"/>
  <c r="CI4" i="102" s="1"/>
  <c r="CJ4" i="102" s="1"/>
  <c r="CK4" i="102" s="1"/>
  <c r="CL4" i="102" s="1"/>
  <c r="CM4" i="102" s="1"/>
  <c r="CN4" i="102" s="1"/>
  <c r="CO4" i="102" s="1"/>
  <c r="CP4" i="102" s="1"/>
  <c r="CQ4" i="102" s="1"/>
  <c r="CR4" i="102" s="1"/>
  <c r="CS4" i="102" s="1"/>
  <c r="CT4" i="102" s="1"/>
  <c r="CU4" i="102" s="1"/>
  <c r="CV4" i="102" s="1"/>
  <c r="CW4" i="102" s="1"/>
  <c r="CX4" i="102" s="1"/>
  <c r="CY4" i="102" s="1"/>
  <c r="CZ4" i="102" s="1"/>
  <c r="DA4" i="102" s="1"/>
  <c r="DB4" i="102" s="1"/>
  <c r="DC4" i="102" s="1"/>
  <c r="DD4" i="102" s="1"/>
  <c r="DE4" i="102" s="1"/>
  <c r="DF4" i="102" s="1"/>
  <c r="DG4" i="102" s="1"/>
  <c r="DH4" i="102" s="1"/>
  <c r="DI4" i="102" s="1"/>
  <c r="DJ4" i="102" s="1"/>
  <c r="DK4" i="102" s="1"/>
  <c r="DL4" i="102" s="1"/>
  <c r="DM4" i="102" s="1"/>
  <c r="DN4" i="102" s="1"/>
  <c r="DO4" i="102" s="1"/>
  <c r="DP4" i="102" s="1"/>
  <c r="DQ4" i="102" s="1"/>
  <c r="DR4" i="102" s="1"/>
  <c r="DS4" i="102" s="1"/>
  <c r="DT4" i="102" s="1"/>
  <c r="DU4" i="102" s="1"/>
  <c r="DV4" i="102" s="1"/>
  <c r="DW4" i="102" s="1"/>
  <c r="DX4" i="102" s="1"/>
  <c r="DY4" i="102" s="1"/>
  <c r="DZ4" i="102" s="1"/>
  <c r="EA4" i="102" s="1"/>
  <c r="EB4" i="102" s="1"/>
  <c r="EC4" i="102" s="1"/>
  <c r="ED4" i="102" s="1"/>
  <c r="EE4" i="102" s="1"/>
  <c r="EF4" i="102" s="1"/>
  <c r="EG4" i="102" s="1"/>
  <c r="EH4" i="102" s="1"/>
  <c r="EI4" i="102" s="1"/>
  <c r="EJ4" i="102" s="1"/>
  <c r="EK4" i="102" s="1"/>
  <c r="EL4" i="102" s="1"/>
  <c r="EM4" i="102" s="1"/>
  <c r="EN4" i="102" s="1"/>
  <c r="EO4" i="102" s="1"/>
  <c r="EP4" i="102" s="1"/>
  <c r="EQ4" i="102" s="1"/>
  <c r="ER4" i="102" s="1"/>
  <c r="ES4" i="102" s="1"/>
  <c r="ET4" i="102" s="1"/>
  <c r="EU4" i="102" s="1"/>
  <c r="EV4" i="102" s="1"/>
  <c r="EW4" i="102" s="1"/>
  <c r="EX4" i="102" s="1"/>
  <c r="EY4" i="102" s="1"/>
  <c r="EZ4" i="102" s="1"/>
  <c r="FA4" i="102" s="1"/>
  <c r="FB4" i="102" s="1"/>
  <c r="FC4" i="102" s="1"/>
  <c r="FD4" i="102" s="1"/>
  <c r="FE4" i="102" s="1"/>
  <c r="FF4" i="102" s="1"/>
  <c r="FG4" i="102" s="1"/>
  <c r="FH4" i="102" s="1"/>
  <c r="FI4" i="102" s="1"/>
  <c r="FJ4" i="102" s="1"/>
  <c r="FK4" i="102" s="1"/>
  <c r="FL4" i="102" s="1"/>
  <c r="FM4" i="102" s="1"/>
  <c r="FN4" i="102" s="1"/>
  <c r="FO4" i="102" s="1"/>
  <c r="FP4" i="102" s="1"/>
  <c r="FQ4" i="102" s="1"/>
  <c r="FR4" i="102" s="1"/>
  <c r="FS4" i="102" s="1"/>
  <c r="FT4" i="102" s="1"/>
  <c r="FU4" i="102" s="1"/>
  <c r="FV4" i="102" s="1"/>
  <c r="FW4" i="102" s="1"/>
  <c r="FX4" i="102" s="1"/>
  <c r="FY4" i="102" s="1"/>
  <c r="FZ4" i="102" s="1"/>
  <c r="GA4" i="102" s="1"/>
  <c r="GB4" i="102" s="1"/>
  <c r="GC4" i="102" s="1"/>
  <c r="GD4" i="102" s="1"/>
  <c r="GE4" i="102" s="1"/>
  <c r="GF4" i="102" s="1"/>
  <c r="GG4" i="102" s="1"/>
  <c r="GH4" i="102" s="1"/>
  <c r="GI4" i="102" s="1"/>
  <c r="GJ4" i="102" s="1"/>
  <c r="GK4" i="102" s="1"/>
  <c r="GL4" i="102" s="1"/>
  <c r="GM4" i="102" s="1"/>
  <c r="GN4" i="102" s="1"/>
  <c r="GO4" i="102" s="1"/>
  <c r="GP4" i="102" s="1"/>
  <c r="GQ4" i="102" s="1"/>
  <c r="GR4" i="102" s="1"/>
  <c r="GS4" i="102" s="1"/>
  <c r="GT4" i="102" s="1"/>
  <c r="GU4" i="102" s="1"/>
  <c r="GV4" i="102" s="1"/>
  <c r="GW4" i="102" s="1"/>
  <c r="GX4" i="102" s="1"/>
  <c r="GY4" i="102" s="1"/>
  <c r="GZ4" i="102" s="1"/>
  <c r="HA4" i="102" s="1"/>
  <c r="HB4" i="102" s="1"/>
  <c r="HC4" i="102" s="1"/>
  <c r="HD4" i="102" s="1"/>
  <c r="HE4" i="102" s="1"/>
  <c r="HF4" i="102" s="1"/>
  <c r="HG4" i="102" s="1"/>
  <c r="HH4" i="102" s="1"/>
  <c r="HI4" i="102" s="1"/>
  <c r="HJ4" i="102" s="1"/>
  <c r="H2" i="102"/>
  <c r="G55" i="100" s="1"/>
  <c r="B12" i="100"/>
  <c r="B35" i="100" s="1"/>
  <c r="E8" i="101"/>
  <c r="D91" i="100"/>
  <c r="IB145" i="87" l="1"/>
  <c r="IA158" i="87"/>
  <c r="D48" i="115"/>
  <c r="B45" i="115"/>
  <c r="B44" i="115"/>
  <c r="B35" i="112"/>
  <c r="B36" i="112"/>
  <c r="E10" i="114"/>
  <c r="F10" i="114" s="1"/>
  <c r="F91" i="112"/>
  <c r="B12" i="109"/>
  <c r="B36" i="109" s="1"/>
  <c r="B35" i="106"/>
  <c r="B36" i="106"/>
  <c r="D10" i="111"/>
  <c r="F56" i="109"/>
  <c r="I4" i="107"/>
  <c r="H2" i="107"/>
  <c r="G55" i="106" s="1"/>
  <c r="D43" i="97"/>
  <c r="B37" i="100"/>
  <c r="B36" i="100"/>
  <c r="F8" i="101"/>
  <c r="E48" i="115"/>
  <c r="IB158" i="87" l="1"/>
  <c r="IC145" i="87"/>
  <c r="G48" i="115"/>
  <c r="F95" i="112"/>
  <c r="C11" i="114"/>
  <c r="B37" i="109"/>
  <c r="B35" i="109"/>
  <c r="F91" i="109"/>
  <c r="E10" i="111"/>
  <c r="J4" i="107"/>
  <c r="D44" i="97"/>
  <c r="C9" i="101"/>
  <c r="F48" i="115"/>
  <c r="IC158" i="87" l="1"/>
  <c r="ID145" i="87"/>
  <c r="D11" i="114"/>
  <c r="G56" i="112"/>
  <c r="F95" i="109"/>
  <c r="F10" i="111"/>
  <c r="K4" i="107"/>
  <c r="D45" i="97"/>
  <c r="D9" i="101"/>
  <c r="H48" i="115"/>
  <c r="IE145" i="87" l="1"/>
  <c r="ID158" i="87"/>
  <c r="I77" i="109"/>
  <c r="E11" i="114"/>
  <c r="G95" i="112" s="1"/>
  <c r="G91" i="112"/>
  <c r="C11" i="111"/>
  <c r="L4" i="107"/>
  <c r="D46" i="97"/>
  <c r="E9" i="101"/>
  <c r="E91" i="100"/>
  <c r="I48" i="115"/>
  <c r="IF145" i="87" l="1"/>
  <c r="IE158" i="87"/>
  <c r="J77" i="109"/>
  <c r="F11" i="114"/>
  <c r="C12" i="114" s="1"/>
  <c r="D12" i="114" s="1"/>
  <c r="D11" i="111"/>
  <c r="G56" i="109"/>
  <c r="M4" i="107"/>
  <c r="D47" i="97"/>
  <c r="F9" i="101"/>
  <c r="J48" i="115"/>
  <c r="IG145" i="87" l="1"/>
  <c r="IF158" i="87"/>
  <c r="K77" i="109"/>
  <c r="H56" i="112"/>
  <c r="E12" i="114"/>
  <c r="H95" i="112" s="1"/>
  <c r="H91" i="112"/>
  <c r="G91" i="109"/>
  <c r="E11" i="111"/>
  <c r="N4" i="107"/>
  <c r="D48" i="97"/>
  <c r="C10" i="101"/>
  <c r="K48" i="115"/>
  <c r="IG158" i="87" l="1"/>
  <c r="IH145" i="87"/>
  <c r="L77" i="109"/>
  <c r="L48" i="115"/>
  <c r="G95" i="109"/>
  <c r="F11" i="111"/>
  <c r="C12" i="111" s="1"/>
  <c r="O4" i="107"/>
  <c r="D49" i="97"/>
  <c r="D10" i="101"/>
  <c r="II145" i="87" l="1"/>
  <c r="IH158" i="87"/>
  <c r="M77" i="109"/>
  <c r="H56" i="109"/>
  <c r="D12" i="111"/>
  <c r="P4" i="107"/>
  <c r="D50" i="97"/>
  <c r="E10" i="101"/>
  <c r="F91" i="100"/>
  <c r="M48" i="115"/>
  <c r="IJ145" i="87" l="1"/>
  <c r="II158" i="87"/>
  <c r="N77" i="109"/>
  <c r="E12" i="111"/>
  <c r="H95" i="109" s="1"/>
  <c r="H91" i="109"/>
  <c r="Q4" i="107"/>
  <c r="D51" i="97"/>
  <c r="F10" i="101"/>
  <c r="N48" i="115"/>
  <c r="IK145" i="87" l="1"/>
  <c r="IJ158" i="87"/>
  <c r="O77" i="109"/>
  <c r="R4" i="107"/>
  <c r="D52" i="97"/>
  <c r="C11" i="101"/>
  <c r="D11" i="101" s="1"/>
  <c r="O48" i="115"/>
  <c r="IL145" i="87" l="1"/>
  <c r="IK158" i="87"/>
  <c r="P77" i="109"/>
  <c r="S4" i="107"/>
  <c r="D53" i="97"/>
  <c r="E11" i="101"/>
  <c r="F11" i="101" s="1"/>
  <c r="C12" i="101" s="1"/>
  <c r="D12" i="101" s="1"/>
  <c r="G91" i="100"/>
  <c r="P48" i="115"/>
  <c r="IL158" i="87" l="1"/>
  <c r="IM145" i="87"/>
  <c r="Q77" i="109"/>
  <c r="T4" i="107"/>
  <c r="D54" i="97"/>
  <c r="E12" i="101"/>
  <c r="H91" i="100"/>
  <c r="Q48" i="115"/>
  <c r="IN145" i="87" l="1"/>
  <c r="IM158" i="87"/>
  <c r="R77" i="109"/>
  <c r="U4" i="107"/>
  <c r="D55" i="97"/>
  <c r="R48" i="115"/>
  <c r="IO145" i="87" l="1"/>
  <c r="IN158" i="87"/>
  <c r="S77" i="109"/>
  <c r="V4" i="107"/>
  <c r="D56" i="97"/>
  <c r="IO158" i="87" l="1"/>
  <c r="IP145" i="87"/>
  <c r="T27" i="109"/>
  <c r="S48" i="115"/>
  <c r="T28" i="109"/>
  <c r="T26" i="109"/>
  <c r="W4" i="107"/>
  <c r="D57" i="97"/>
  <c r="IQ145" i="87" l="1"/>
  <c r="IP158" i="87"/>
  <c r="U28" i="109"/>
  <c r="U26" i="109"/>
  <c r="U27" i="109"/>
  <c r="X4" i="107"/>
  <c r="D58" i="97"/>
  <c r="IR145" i="87" l="1"/>
  <c r="IQ158" i="87"/>
  <c r="V28" i="109"/>
  <c r="V26" i="109"/>
  <c r="V27" i="109"/>
  <c r="Y4" i="107"/>
  <c r="D59" i="97"/>
  <c r="IS145" i="87" l="1"/>
  <c r="IR158" i="87"/>
  <c r="W28" i="109"/>
  <c r="W26" i="109"/>
  <c r="W27" i="109"/>
  <c r="Z4" i="107"/>
  <c r="D60" i="97"/>
  <c r="IS158" i="87" l="1"/>
  <c r="IT145" i="87"/>
  <c r="X28" i="109"/>
  <c r="X26" i="109"/>
  <c r="X27" i="109"/>
  <c r="AA4" i="107"/>
  <c r="D61" i="97"/>
  <c r="IU145" i="87" l="1"/>
  <c r="IT158" i="87"/>
  <c r="Z27" i="109"/>
  <c r="Z26" i="109"/>
  <c r="Y28" i="109"/>
  <c r="Y26" i="109"/>
  <c r="Y27" i="109"/>
  <c r="AB4" i="107"/>
  <c r="D62" i="97"/>
  <c r="IV145" i="87" l="1"/>
  <c r="IU158" i="87"/>
  <c r="AA27" i="109"/>
  <c r="AA26" i="109"/>
  <c r="AC4" i="107"/>
  <c r="D63" i="97"/>
  <c r="IV158" i="87" l="1"/>
  <c r="IW145" i="87"/>
  <c r="AB26" i="109"/>
  <c r="AB27" i="109"/>
  <c r="AD4" i="107"/>
  <c r="D64" i="97"/>
  <c r="IX145" i="87" l="1"/>
  <c r="IW158" i="87"/>
  <c r="AC26" i="109"/>
  <c r="AC27" i="109"/>
  <c r="AE4" i="107"/>
  <c r="D65" i="97"/>
  <c r="IX158" i="87" l="1"/>
  <c r="IY145" i="87"/>
  <c r="AD27" i="109"/>
  <c r="AD26" i="109"/>
  <c r="AF4" i="107"/>
  <c r="D66" i="97"/>
  <c r="IY158" i="87" l="1"/>
  <c r="IZ145" i="87"/>
  <c r="AE27" i="109"/>
  <c r="AE26" i="109"/>
  <c r="AG4" i="107"/>
  <c r="D67" i="97"/>
  <c r="JA145" i="87" l="1"/>
  <c r="IZ158" i="87"/>
  <c r="AF26" i="109"/>
  <c r="AF27" i="109"/>
  <c r="AH4" i="107"/>
  <c r="D68" i="97"/>
  <c r="JB145" i="87" l="1"/>
  <c r="JA158" i="87"/>
  <c r="AG26" i="109"/>
  <c r="AG27" i="109"/>
  <c r="AI4" i="107"/>
  <c r="D69" i="97"/>
  <c r="JC145" i="87" l="1"/>
  <c r="JB158" i="87"/>
  <c r="AH27" i="109"/>
  <c r="AH26" i="109"/>
  <c r="AJ4" i="107"/>
  <c r="D70" i="97"/>
  <c r="JD145" i="87" l="1"/>
  <c r="JC158" i="87"/>
  <c r="AI27" i="109"/>
  <c r="AI26" i="109"/>
  <c r="AK4" i="107"/>
  <c r="D71" i="97"/>
  <c r="JE145" i="87" l="1"/>
  <c r="JD158" i="87"/>
  <c r="AJ27" i="109"/>
  <c r="AJ26" i="109"/>
  <c r="AL4" i="107"/>
  <c r="D72" i="97"/>
  <c r="JF145" i="87" l="1"/>
  <c r="JE158" i="87"/>
  <c r="AK27" i="109"/>
  <c r="AK26" i="109"/>
  <c r="AM4" i="107"/>
  <c r="D73" i="97"/>
  <c r="JG145" i="87" l="1"/>
  <c r="JF158" i="87"/>
  <c r="AL26" i="109"/>
  <c r="AL27" i="109"/>
  <c r="AN4" i="107"/>
  <c r="D74" i="97"/>
  <c r="JH145" i="87" l="1"/>
  <c r="JG158" i="87"/>
  <c r="AM26" i="109"/>
  <c r="AM27" i="109"/>
  <c r="AO4" i="107"/>
  <c r="D75" i="97"/>
  <c r="JI145" i="87" l="1"/>
  <c r="JH158" i="87"/>
  <c r="AN27" i="109"/>
  <c r="AN26" i="109"/>
  <c r="AP4" i="107"/>
  <c r="D76" i="97"/>
  <c r="JJ145" i="87" l="1"/>
  <c r="JI158" i="87"/>
  <c r="AO27" i="109"/>
  <c r="AO26" i="109"/>
  <c r="AQ4" i="107"/>
  <c r="D77" i="97"/>
  <c r="JK145" i="87" l="1"/>
  <c r="JJ158" i="87"/>
  <c r="AP26" i="109"/>
  <c r="AP27" i="109"/>
  <c r="AR4" i="107"/>
  <c r="D78" i="97"/>
  <c r="JL145" i="87" l="1"/>
  <c r="JK158" i="87"/>
  <c r="AQ26" i="109"/>
  <c r="AQ27" i="109"/>
  <c r="AS4" i="107"/>
  <c r="D79" i="97"/>
  <c r="JM145" i="87" l="1"/>
  <c r="JL158" i="87"/>
  <c r="AR27" i="109"/>
  <c r="AR26" i="109"/>
  <c r="AT4" i="107"/>
  <c r="D80" i="97"/>
  <c r="JN145" i="87" l="1"/>
  <c r="JM158" i="87"/>
  <c r="AS27" i="109"/>
  <c r="AS26" i="109"/>
  <c r="AU4" i="107"/>
  <c r="D81" i="97"/>
  <c r="JO145" i="87" l="1"/>
  <c r="JN158" i="87"/>
  <c r="AT27" i="109"/>
  <c r="AT26" i="109"/>
  <c r="AV4" i="107"/>
  <c r="D82" i="97"/>
  <c r="JP145" i="87" l="1"/>
  <c r="JO158" i="87"/>
  <c r="AU27" i="109"/>
  <c r="AU26" i="109"/>
  <c r="AW4" i="107"/>
  <c r="D83" i="97"/>
  <c r="JQ145" i="87" l="1"/>
  <c r="JP158" i="87"/>
  <c r="AV26" i="109"/>
  <c r="AV27" i="109"/>
  <c r="AX4" i="107"/>
  <c r="D84" i="97"/>
  <c r="JR145" i="87" l="1"/>
  <c r="JQ158" i="87"/>
  <c r="AW27" i="109"/>
  <c r="AW26" i="109"/>
  <c r="AY4" i="107"/>
  <c r="D85" i="97"/>
  <c r="JS145" i="87" l="1"/>
  <c r="JR158" i="87"/>
  <c r="AX26" i="109"/>
  <c r="AX27" i="109"/>
  <c r="AZ4" i="107"/>
  <c r="D86" i="97"/>
  <c r="JT145" i="87" l="1"/>
  <c r="JS158" i="87"/>
  <c r="AY27" i="109"/>
  <c r="AY26" i="109"/>
  <c r="BA4" i="107"/>
  <c r="D87" i="97"/>
  <c r="JU145" i="87" l="1"/>
  <c r="JT158" i="87"/>
  <c r="AZ26" i="109"/>
  <c r="AZ27" i="109"/>
  <c r="BB4" i="107"/>
  <c r="D88" i="97"/>
  <c r="JV145" i="87" l="1"/>
  <c r="JU158" i="87"/>
  <c r="BA26" i="109"/>
  <c r="BA27" i="109"/>
  <c r="BC4" i="107"/>
  <c r="D89" i="97"/>
  <c r="JW145" i="87" l="1"/>
  <c r="JV158" i="87"/>
  <c r="BB27" i="109"/>
  <c r="BB26" i="109"/>
  <c r="BD4" i="107"/>
  <c r="D90" i="97"/>
  <c r="JX145" i="87" l="1"/>
  <c r="JW158" i="87"/>
  <c r="BC26" i="109"/>
  <c r="BC27" i="109"/>
  <c r="BE4" i="107"/>
  <c r="D91" i="97"/>
  <c r="JY145" i="87" l="1"/>
  <c r="JX158" i="87"/>
  <c r="BD27" i="109"/>
  <c r="BD26" i="109"/>
  <c r="BF4" i="107"/>
  <c r="D92" i="97"/>
  <c r="JZ145" i="87" l="1"/>
  <c r="JY158" i="87"/>
  <c r="BE27" i="109"/>
  <c r="BE26" i="109"/>
  <c r="BG4" i="107"/>
  <c r="D93" i="97"/>
  <c r="KA145" i="87" l="1"/>
  <c r="JZ158" i="87"/>
  <c r="BF27" i="109"/>
  <c r="BF26" i="109"/>
  <c r="BH4" i="107"/>
  <c r="D94" i="97"/>
  <c r="KB145" i="87" l="1"/>
  <c r="KA158" i="87"/>
  <c r="BG27" i="109"/>
  <c r="BG26" i="109"/>
  <c r="BI4" i="107"/>
  <c r="D95" i="97"/>
  <c r="KC145" i="87" l="1"/>
  <c r="KB158" i="87"/>
  <c r="BH27" i="109"/>
  <c r="BH26" i="109"/>
  <c r="BJ4" i="107"/>
  <c r="D96" i="97"/>
  <c r="KD145" i="87" l="1"/>
  <c r="KC158" i="87"/>
  <c r="BI26" i="109"/>
  <c r="BI27" i="109"/>
  <c r="BK4" i="107"/>
  <c r="D97" i="97"/>
  <c r="KE145" i="87" l="1"/>
  <c r="KD158" i="87"/>
  <c r="BJ26" i="109"/>
  <c r="BJ27" i="109"/>
  <c r="BL4" i="107"/>
  <c r="D98" i="97"/>
  <c r="KF145" i="87" l="1"/>
  <c r="KE158" i="87"/>
  <c r="BK27" i="109"/>
  <c r="BK26" i="109"/>
  <c r="BM4" i="107"/>
  <c r="D99" i="97"/>
  <c r="KG145" i="87" l="1"/>
  <c r="KF158" i="87"/>
  <c r="BL27" i="109"/>
  <c r="BL26" i="109"/>
  <c r="BN4" i="107"/>
  <c r="D100" i="97"/>
  <c r="KH145" i="87" l="1"/>
  <c r="KG158" i="87"/>
  <c r="BM27" i="109"/>
  <c r="BM26" i="109"/>
  <c r="BO4" i="107"/>
  <c r="D101" i="97"/>
  <c r="KI145" i="87" l="1"/>
  <c r="KH158" i="87"/>
  <c r="BN26" i="109"/>
  <c r="BN27" i="109"/>
  <c r="BP4" i="107"/>
  <c r="KJ145" i="87" l="1"/>
  <c r="KI158" i="87"/>
  <c r="BO27" i="109"/>
  <c r="BO26" i="109"/>
  <c r="BQ4" i="107"/>
  <c r="KK145" i="87" l="1"/>
  <c r="KJ158" i="87"/>
  <c r="BP26" i="109"/>
  <c r="BP27" i="109"/>
  <c r="BR4" i="107"/>
  <c r="KL145" i="87" l="1"/>
  <c r="KK158" i="87"/>
  <c r="BQ26" i="109"/>
  <c r="BQ27" i="109"/>
  <c r="BS4" i="107"/>
  <c r="KM145" i="87" l="1"/>
  <c r="KL158" i="87"/>
  <c r="BR27" i="109"/>
  <c r="BR26" i="109"/>
  <c r="BT4" i="107"/>
  <c r="KN145" i="87" l="1"/>
  <c r="KM158" i="87"/>
  <c r="BS27" i="109"/>
  <c r="BS26" i="109"/>
  <c r="BU4" i="107"/>
  <c r="KO145" i="87" l="1"/>
  <c r="BT26" i="109"/>
  <c r="BT27" i="109"/>
  <c r="BV4" i="107"/>
  <c r="BU27" i="109" l="1"/>
  <c r="BU26" i="109"/>
  <c r="BW4" i="107"/>
  <c r="BV27" i="109" l="1"/>
  <c r="BV26" i="109"/>
  <c r="BX4" i="107"/>
  <c r="BW27" i="109" l="1"/>
  <c r="BW26" i="109"/>
  <c r="BY4" i="107"/>
  <c r="BX27" i="109" l="1"/>
  <c r="BX26" i="109"/>
  <c r="BZ4" i="107"/>
  <c r="BY26" i="109" l="1"/>
  <c r="BY27" i="109"/>
  <c r="CA4" i="107"/>
  <c r="BZ27" i="109" l="1"/>
  <c r="BZ26" i="109"/>
  <c r="CB4" i="107"/>
  <c r="CA26" i="109" l="1"/>
  <c r="CA27" i="109"/>
  <c r="CC4" i="107"/>
  <c r="CB27" i="109" l="1"/>
  <c r="CB26" i="109"/>
  <c r="CD4" i="107"/>
  <c r="CC27" i="109" l="1"/>
  <c r="CC26" i="109"/>
  <c r="CE4" i="107"/>
  <c r="CD27" i="109" l="1"/>
  <c r="CD26" i="109"/>
  <c r="CF4" i="107"/>
  <c r="CE27" i="109" l="1"/>
  <c r="CE26" i="109"/>
  <c r="CG4" i="107"/>
  <c r="CF27" i="109" l="1"/>
  <c r="CF26" i="109"/>
  <c r="CH4" i="107"/>
  <c r="CG26" i="109" l="1"/>
  <c r="CG27" i="109"/>
  <c r="CI4" i="107"/>
  <c r="CH27" i="109" l="1"/>
  <c r="CH26" i="109"/>
  <c r="CJ4" i="107"/>
  <c r="CI27" i="109" l="1"/>
  <c r="CI26" i="109"/>
  <c r="CK4" i="107"/>
  <c r="CJ26" i="109" l="1"/>
  <c r="CJ27" i="109"/>
  <c r="CL4" i="107"/>
  <c r="CK27" i="109" l="1"/>
  <c r="CK26" i="109"/>
  <c r="CM4" i="107"/>
  <c r="CL27" i="109" l="1"/>
  <c r="CL26" i="109"/>
  <c r="CN4" i="107"/>
  <c r="CM27" i="109" l="1"/>
  <c r="CM26" i="109"/>
  <c r="CO4" i="107"/>
  <c r="CN27" i="109" l="1"/>
  <c r="CN26" i="109"/>
  <c r="CP4" i="107"/>
  <c r="CO27" i="109" l="1"/>
  <c r="CO26" i="109"/>
  <c r="CQ4" i="107"/>
  <c r="CP27" i="109" l="1"/>
  <c r="CP26" i="109"/>
  <c r="CR4" i="107"/>
  <c r="CQ27" i="109" l="1"/>
  <c r="CQ26" i="109"/>
  <c r="CS4" i="107"/>
  <c r="CR27" i="109" l="1"/>
  <c r="CR26" i="109"/>
  <c r="CT4" i="107"/>
  <c r="CS26" i="109" l="1"/>
  <c r="CS27" i="109"/>
  <c r="CU4" i="107"/>
  <c r="CT26" i="109" l="1"/>
  <c r="CT27" i="109"/>
  <c r="CV4" i="107"/>
  <c r="CU27" i="109" l="1"/>
  <c r="CU26" i="109"/>
  <c r="CW4" i="107"/>
  <c r="CV26" i="109" l="1"/>
  <c r="CV27" i="109"/>
  <c r="CX4" i="107"/>
  <c r="CW27" i="109" l="1"/>
  <c r="CW26" i="109"/>
  <c r="CY4" i="107"/>
  <c r="CX26" i="109" l="1"/>
  <c r="CX27" i="109"/>
  <c r="CZ4" i="107"/>
  <c r="CY26" i="109" l="1"/>
  <c r="CY27" i="109"/>
  <c r="DA4" i="107"/>
  <c r="CZ27" i="109" l="1"/>
  <c r="CZ26" i="109"/>
  <c r="DB4" i="107"/>
  <c r="DA27" i="109" l="1"/>
  <c r="DA26" i="109"/>
  <c r="DC4" i="107"/>
  <c r="DB27" i="109" l="1"/>
  <c r="DB26" i="109"/>
  <c r="DD4" i="107"/>
  <c r="DC26" i="109" l="1"/>
  <c r="DC27" i="109"/>
  <c r="DE4" i="107"/>
  <c r="DD26" i="109" l="1"/>
  <c r="DD27" i="109"/>
  <c r="DF4" i="107"/>
  <c r="DE27" i="109" l="1"/>
  <c r="DE26" i="109"/>
  <c r="DG4" i="107"/>
  <c r="DF27" i="109" l="1"/>
  <c r="DF26" i="109"/>
  <c r="DH4" i="107"/>
  <c r="DG26" i="109" l="1"/>
  <c r="DG27" i="109"/>
  <c r="DI4" i="107"/>
  <c r="DH26" i="109" l="1"/>
  <c r="DH27" i="109"/>
  <c r="DJ4" i="107"/>
  <c r="DI26" i="109" l="1"/>
  <c r="DI27" i="109"/>
  <c r="DK4" i="107"/>
  <c r="DJ26" i="109" l="1"/>
  <c r="DJ27" i="109"/>
  <c r="DL4" i="107"/>
  <c r="DK27" i="109" l="1"/>
  <c r="DK26" i="109"/>
  <c r="DM4" i="107"/>
  <c r="DL26" i="109" l="1"/>
  <c r="DL27" i="109"/>
  <c r="DN4" i="107"/>
  <c r="DM26" i="109" l="1"/>
  <c r="DM27" i="109"/>
  <c r="DO4" i="107"/>
  <c r="DN27" i="109" l="1"/>
  <c r="DN26" i="109"/>
  <c r="DP4" i="107"/>
  <c r="DO27" i="109" l="1"/>
  <c r="DO26" i="109"/>
  <c r="DQ4" i="107"/>
  <c r="DP27" i="109" l="1"/>
  <c r="DP26" i="109"/>
  <c r="DR4" i="107"/>
  <c r="DQ26" i="109" l="1"/>
  <c r="DQ27" i="109"/>
  <c r="DS4" i="107"/>
  <c r="DR26" i="109" l="1"/>
  <c r="DR27" i="109"/>
  <c r="DT4" i="107"/>
  <c r="DS27" i="109" l="1"/>
  <c r="DS26" i="109"/>
  <c r="DU4" i="107"/>
  <c r="DT26" i="109" l="1"/>
  <c r="DT27" i="109"/>
  <c r="DV4" i="107"/>
  <c r="DU26" i="109" l="1"/>
  <c r="DU27" i="109"/>
  <c r="DW4" i="107"/>
  <c r="DV26" i="109" l="1"/>
  <c r="DV27" i="109"/>
  <c r="DX4" i="107"/>
  <c r="DW26" i="109" l="1"/>
  <c r="DW27" i="109"/>
  <c r="DY4" i="107"/>
  <c r="DX26" i="109" l="1"/>
  <c r="DX27" i="109"/>
  <c r="DZ4" i="107"/>
  <c r="DY27" i="109" l="1"/>
  <c r="DY26" i="109"/>
  <c r="EA4" i="107"/>
  <c r="DZ26" i="109" l="1"/>
  <c r="DZ27" i="109"/>
  <c r="EB4" i="107"/>
  <c r="EA27" i="109" l="1"/>
  <c r="EA26" i="109"/>
  <c r="EC4" i="107"/>
  <c r="EB27" i="109" l="1"/>
  <c r="EB26" i="109"/>
  <c r="ED4" i="107"/>
  <c r="EC26" i="109" l="1"/>
  <c r="EC27" i="109"/>
  <c r="EE4" i="107"/>
  <c r="ED27" i="109" l="1"/>
  <c r="ED26" i="109"/>
  <c r="EF4" i="107"/>
  <c r="EE27" i="109" l="1"/>
  <c r="EE26" i="109"/>
  <c r="EG4" i="107"/>
  <c r="EF26" i="109" l="1"/>
  <c r="EF27" i="109"/>
  <c r="EH4" i="107"/>
  <c r="EG26" i="109" l="1"/>
  <c r="EG27" i="109"/>
  <c r="EI4" i="107"/>
  <c r="EH26" i="109" l="1"/>
  <c r="EH27" i="109"/>
  <c r="EJ4" i="107"/>
  <c r="EI27" i="109" l="1"/>
  <c r="EI26" i="109"/>
  <c r="EK4" i="107"/>
  <c r="EJ27" i="109" l="1"/>
  <c r="EJ26" i="109"/>
  <c r="EL4" i="107"/>
  <c r="EK27" i="109" l="1"/>
  <c r="EK26" i="109"/>
  <c r="EM4" i="107"/>
  <c r="EL27" i="109" l="1"/>
  <c r="EL26" i="109"/>
  <c r="EN4" i="107"/>
  <c r="EM27" i="109" l="1"/>
  <c r="EM26" i="109"/>
  <c r="EO4" i="107"/>
  <c r="EN27" i="109" l="1"/>
  <c r="EN26" i="109"/>
  <c r="EP4" i="107"/>
  <c r="EO27" i="109" l="1"/>
  <c r="EO26" i="109"/>
  <c r="EQ4" i="107"/>
  <c r="EP27" i="109" l="1"/>
  <c r="EP26" i="109"/>
  <c r="ER4" i="107"/>
  <c r="EQ27" i="109" l="1"/>
  <c r="EQ26" i="109"/>
  <c r="ES4" i="107"/>
  <c r="ER26" i="109" l="1"/>
  <c r="ER27" i="109"/>
  <c r="ET4" i="107"/>
  <c r="ES26" i="109" l="1"/>
  <c r="ES27" i="109"/>
  <c r="EU4" i="107"/>
  <c r="ET26" i="109" l="1"/>
  <c r="ET27" i="109"/>
  <c r="EV4" i="107"/>
  <c r="EU27" i="109" l="1"/>
  <c r="EU26" i="109"/>
  <c r="EW4" i="107"/>
  <c r="EV27" i="109" l="1"/>
  <c r="EV26" i="109"/>
  <c r="EX4" i="107"/>
  <c r="EW27" i="109" l="1"/>
  <c r="EW26" i="109"/>
  <c r="EY4" i="107"/>
  <c r="EX26" i="109" l="1"/>
  <c r="EX27" i="109"/>
  <c r="EZ4" i="107"/>
  <c r="EY27" i="109" l="1"/>
  <c r="EY26" i="109"/>
  <c r="FA4" i="107"/>
  <c r="EZ27" i="109" l="1"/>
  <c r="EZ26" i="109"/>
  <c r="FB4" i="107"/>
  <c r="FA26" i="109" l="1"/>
  <c r="FA27" i="109"/>
  <c r="FC4" i="107"/>
  <c r="FB26" i="109" l="1"/>
  <c r="FB27" i="109"/>
  <c r="FD4" i="107"/>
  <c r="FC26" i="109" l="1"/>
  <c r="FC27" i="109"/>
  <c r="FE4" i="107"/>
  <c r="FD26" i="109" l="1"/>
  <c r="FD27" i="109"/>
  <c r="FF4" i="107"/>
  <c r="FE27" i="109" l="1"/>
  <c r="FE26" i="109"/>
  <c r="FG4" i="107"/>
  <c r="FF27" i="109" l="1"/>
  <c r="FF26" i="109"/>
  <c r="FH4" i="107"/>
  <c r="FG27" i="109" l="1"/>
  <c r="FG26" i="109"/>
  <c r="FI4" i="107"/>
  <c r="FH26" i="109" l="1"/>
  <c r="FH27" i="109"/>
  <c r="FJ4" i="107"/>
  <c r="FI26" i="109" l="1"/>
  <c r="FI27" i="109"/>
  <c r="FK4" i="107"/>
  <c r="FJ26" i="109" l="1"/>
  <c r="FJ27" i="109"/>
  <c r="FL4" i="107"/>
  <c r="FK26" i="109" l="1"/>
  <c r="FK27" i="109"/>
  <c r="FM4" i="107"/>
  <c r="FL26" i="109" l="1"/>
  <c r="FL27" i="109"/>
  <c r="FN4" i="107"/>
  <c r="FM27" i="109" l="1"/>
  <c r="FM26" i="109"/>
  <c r="FO4" i="107"/>
  <c r="FN27" i="109" l="1"/>
  <c r="FN26" i="109"/>
  <c r="FP4" i="107"/>
  <c r="FO27" i="109" l="1"/>
  <c r="FO26" i="109"/>
  <c r="FQ4" i="107"/>
  <c r="FP26" i="109" l="1"/>
  <c r="FP27" i="109"/>
  <c r="FR4" i="107"/>
  <c r="FQ26" i="109" l="1"/>
  <c r="FQ27" i="109"/>
  <c r="FS4" i="107"/>
  <c r="FR26" i="109" l="1"/>
  <c r="FR27" i="109"/>
  <c r="FT4" i="107"/>
  <c r="FS26" i="109" l="1"/>
  <c r="FS27" i="109"/>
  <c r="FU4" i="107"/>
  <c r="FT27" i="109" l="1"/>
  <c r="FT26" i="109"/>
  <c r="FV4" i="107"/>
  <c r="FU27" i="109" l="1"/>
  <c r="FU26" i="109"/>
  <c r="FW4" i="107"/>
  <c r="FV27" i="109" l="1"/>
  <c r="FV26" i="109"/>
  <c r="FX4" i="107"/>
  <c r="FW27" i="109" l="1"/>
  <c r="FW26" i="109"/>
  <c r="FY4" i="107"/>
  <c r="FX27" i="109" l="1"/>
  <c r="FX26" i="109"/>
  <c r="FZ4" i="107"/>
  <c r="FY26" i="109" l="1"/>
  <c r="FY27" i="109"/>
  <c r="GA4" i="107"/>
  <c r="FZ26" i="109" l="1"/>
  <c r="FZ27" i="109"/>
  <c r="GB4" i="107"/>
  <c r="GA27" i="109" l="1"/>
  <c r="GA26" i="109"/>
  <c r="GC4" i="107"/>
  <c r="GB26" i="109" l="1"/>
  <c r="GB27" i="109"/>
  <c r="GD4" i="107"/>
  <c r="GC27" i="109" l="1"/>
  <c r="GC26" i="109"/>
  <c r="GE4" i="107"/>
  <c r="GD27" i="109" l="1"/>
  <c r="GD26" i="109"/>
  <c r="GF4" i="107"/>
  <c r="GE27" i="109" l="1"/>
  <c r="GE26" i="109"/>
  <c r="GG4" i="107"/>
  <c r="GF27" i="109" l="1"/>
  <c r="GF26" i="109"/>
  <c r="GH4" i="107"/>
  <c r="GG26" i="109" l="1"/>
  <c r="GG27" i="109"/>
  <c r="GI4" i="107"/>
  <c r="GH26" i="109" l="1"/>
  <c r="GH27" i="109"/>
  <c r="GJ4" i="107"/>
  <c r="GI27" i="109" l="1"/>
  <c r="GI26" i="109"/>
  <c r="GK4" i="107"/>
  <c r="GJ26" i="109" l="1"/>
  <c r="GJ27" i="109"/>
  <c r="GL4" i="107"/>
  <c r="GK27" i="109" l="1"/>
  <c r="GK26" i="109"/>
  <c r="GM4" i="107"/>
  <c r="GL27" i="109" l="1"/>
  <c r="GL26" i="109"/>
  <c r="GN4" i="107"/>
  <c r="GM27" i="109" l="1"/>
  <c r="GM26" i="109"/>
  <c r="GO4" i="107"/>
  <c r="GN27" i="109" l="1"/>
  <c r="GN26" i="109"/>
  <c r="GP4" i="107"/>
  <c r="GO26" i="109" l="1"/>
  <c r="GO27" i="109"/>
  <c r="GQ4" i="107"/>
  <c r="GP27" i="109" l="1"/>
  <c r="GP26" i="109"/>
  <c r="GR4" i="107"/>
  <c r="GQ27" i="109" l="1"/>
  <c r="GQ26" i="109"/>
  <c r="GS4" i="107"/>
  <c r="GR27" i="109" l="1"/>
  <c r="GR26" i="109"/>
  <c r="GT4" i="107"/>
  <c r="GS26" i="109" l="1"/>
  <c r="GS27" i="109"/>
  <c r="GU4" i="107"/>
  <c r="GT26" i="109" l="1"/>
  <c r="GT27" i="109"/>
  <c r="GV4" i="107"/>
  <c r="GU27" i="109" l="1"/>
  <c r="GU26" i="109"/>
  <c r="GW4" i="107"/>
  <c r="GV27" i="109" l="1"/>
  <c r="GV26" i="109"/>
  <c r="GX4" i="107"/>
  <c r="GW26" i="109" l="1"/>
  <c r="GW27" i="109"/>
  <c r="GY4" i="107"/>
  <c r="GX26" i="109" l="1"/>
  <c r="GX27" i="109"/>
  <c r="GZ4" i="107"/>
  <c r="GY27" i="109" l="1"/>
  <c r="GY26" i="109"/>
  <c r="HA4" i="107"/>
  <c r="GZ26" i="109" l="1"/>
  <c r="GZ27" i="109"/>
  <c r="L32" i="115"/>
  <c r="L30" i="115" s="1"/>
  <c r="D32" i="115"/>
  <c r="D30" i="115" s="1"/>
  <c r="S32" i="115"/>
  <c r="S30" i="115" s="1"/>
  <c r="K32" i="115"/>
  <c r="K30" i="115" s="1"/>
  <c r="C32" i="115"/>
  <c r="C30" i="115" s="1"/>
  <c r="R32" i="115"/>
  <c r="R30" i="115" s="1"/>
  <c r="J32" i="115"/>
  <c r="J30" i="115" s="1"/>
  <c r="Q32" i="115"/>
  <c r="Q30" i="115" s="1"/>
  <c r="I32" i="115"/>
  <c r="I30" i="115" s="1"/>
  <c r="P32" i="115"/>
  <c r="P30" i="115" s="1"/>
  <c r="H32" i="115"/>
  <c r="H30" i="115" s="1"/>
  <c r="N32" i="115"/>
  <c r="N30" i="115" s="1"/>
  <c r="F32" i="115"/>
  <c r="F30" i="115" s="1"/>
  <c r="O32" i="115"/>
  <c r="O30" i="115" s="1"/>
  <c r="M32" i="115"/>
  <c r="M30" i="115" s="1"/>
  <c r="G32" i="115"/>
  <c r="G30" i="115" s="1"/>
  <c r="E32" i="115"/>
  <c r="E30" i="115" s="1"/>
  <c r="HB4" i="107"/>
  <c r="HA26" i="109" l="1"/>
  <c r="HA27" i="109"/>
  <c r="M76" i="87"/>
  <c r="M102" i="87"/>
  <c r="E76" i="87"/>
  <c r="E102" i="87"/>
  <c r="L76" i="87"/>
  <c r="L102" i="87"/>
  <c r="D76" i="87"/>
  <c r="D102" i="87"/>
  <c r="K76" i="87"/>
  <c r="K102" i="87"/>
  <c r="R76" i="87"/>
  <c r="R102" i="87"/>
  <c r="J76" i="87"/>
  <c r="J102" i="87"/>
  <c r="Q76" i="87"/>
  <c r="Q102" i="87"/>
  <c r="I76" i="87"/>
  <c r="I102" i="87"/>
  <c r="S76" i="87"/>
  <c r="S102" i="87"/>
  <c r="P76" i="87"/>
  <c r="P102" i="87"/>
  <c r="H76" i="87"/>
  <c r="H102" i="87"/>
  <c r="G76" i="87"/>
  <c r="G102" i="87"/>
  <c r="O76" i="87"/>
  <c r="O102" i="87"/>
  <c r="F76" i="87"/>
  <c r="F102" i="87"/>
  <c r="HC4" i="107"/>
  <c r="C7" i="87"/>
  <c r="AK6" i="87"/>
  <c r="AK9" i="87" s="1"/>
  <c r="AJ6" i="87"/>
  <c r="AJ9" i="87" s="1"/>
  <c r="AI6" i="87"/>
  <c r="AI9" i="87" s="1"/>
  <c r="AH6" i="87"/>
  <c r="AH9" i="87" s="1"/>
  <c r="AG6" i="87"/>
  <c r="AG9" i="87" s="1"/>
  <c r="AF6" i="87"/>
  <c r="AF9" i="87" s="1"/>
  <c r="AE6" i="87"/>
  <c r="AE9" i="87" s="1"/>
  <c r="AD6" i="87"/>
  <c r="AD9" i="87" s="1"/>
  <c r="AC6" i="87"/>
  <c r="AC9" i="87" s="1"/>
  <c r="AB6" i="87"/>
  <c r="AB9" i="87" s="1"/>
  <c r="AA6" i="87"/>
  <c r="AA9" i="87" s="1"/>
  <c r="Z6" i="87"/>
  <c r="Z9" i="87" s="1"/>
  <c r="AI29" i="87" l="1"/>
  <c r="AI28" i="87"/>
  <c r="AJ29" i="87"/>
  <c r="AJ28" i="87"/>
  <c r="AK29" i="87"/>
  <c r="AK28" i="87"/>
  <c r="Z29" i="87"/>
  <c r="Z28" i="87"/>
  <c r="AA29" i="87"/>
  <c r="AA28" i="87"/>
  <c r="AC29" i="87"/>
  <c r="AC28" i="87"/>
  <c r="AG29" i="87"/>
  <c r="AG28" i="87"/>
  <c r="AB29" i="87"/>
  <c r="AB28" i="87"/>
  <c r="AD29" i="87"/>
  <c r="AD28" i="87"/>
  <c r="AE29" i="87"/>
  <c r="AE28" i="87"/>
  <c r="AF29" i="87"/>
  <c r="AF28" i="87"/>
  <c r="AH28" i="87"/>
  <c r="AH29" i="87"/>
  <c r="HB26" i="109"/>
  <c r="HB27" i="109"/>
  <c r="AS6" i="87"/>
  <c r="AS9" i="87" s="1"/>
  <c r="AN6" i="87"/>
  <c r="AN9" i="87" s="1"/>
  <c r="AO6" i="87"/>
  <c r="AO9" i="87" s="1"/>
  <c r="AP6" i="87"/>
  <c r="AP9" i="87" s="1"/>
  <c r="AQ6" i="87"/>
  <c r="AQ9" i="87" s="1"/>
  <c r="AW6" i="87"/>
  <c r="AW9" i="87" s="1"/>
  <c r="AR6" i="87"/>
  <c r="AR9" i="87" s="1"/>
  <c r="AT6" i="87"/>
  <c r="AT9" i="87" s="1"/>
  <c r="AM6" i="87"/>
  <c r="AM9" i="87" s="1"/>
  <c r="AU6" i="87"/>
  <c r="AU9" i="87" s="1"/>
  <c r="AV6" i="87"/>
  <c r="AV9" i="87" s="1"/>
  <c r="C76" i="87"/>
  <c r="C102" i="87"/>
  <c r="N76" i="87"/>
  <c r="N102" i="87"/>
  <c r="AL6" i="87"/>
  <c r="AL9" i="87" s="1"/>
  <c r="HD4" i="107"/>
  <c r="D7" i="87"/>
  <c r="AU28" i="87" l="1"/>
  <c r="AU29" i="87"/>
  <c r="AP28" i="87"/>
  <c r="AP29" i="87"/>
  <c r="AO29" i="87"/>
  <c r="AO28" i="87"/>
  <c r="AN29" i="87"/>
  <c r="AN28" i="87"/>
  <c r="AM29" i="87"/>
  <c r="AM28" i="87"/>
  <c r="AW29" i="87"/>
  <c r="AW28" i="87"/>
  <c r="AL29" i="87"/>
  <c r="AL28" i="87"/>
  <c r="AS29" i="87"/>
  <c r="AS28" i="87"/>
  <c r="AV29" i="87"/>
  <c r="AV28" i="87"/>
  <c r="AT28" i="87"/>
  <c r="AT29" i="87"/>
  <c r="AR29" i="87"/>
  <c r="AR28" i="87"/>
  <c r="AQ29" i="87"/>
  <c r="AQ28" i="87"/>
  <c r="HC27" i="109"/>
  <c r="HC26" i="109"/>
  <c r="AD28" i="109"/>
  <c r="AF28" i="109"/>
  <c r="AK28" i="109"/>
  <c r="AB28" i="109"/>
  <c r="AJ28" i="109"/>
  <c r="AA28" i="109"/>
  <c r="AC28" i="109"/>
  <c r="AE28" i="109"/>
  <c r="AG28" i="109"/>
  <c r="AH28" i="109"/>
  <c r="AI28" i="109"/>
  <c r="BG6" i="87"/>
  <c r="BG9" i="87" s="1"/>
  <c r="BB6" i="87"/>
  <c r="BB9" i="87" s="1"/>
  <c r="AY6" i="87"/>
  <c r="AY9" i="87" s="1"/>
  <c r="BD6" i="87"/>
  <c r="BD9" i="87" s="1"/>
  <c r="BA6" i="87"/>
  <c r="BA9" i="87" s="1"/>
  <c r="BF6" i="87"/>
  <c r="BF9" i="87" s="1"/>
  <c r="BI6" i="87"/>
  <c r="BI9" i="87" s="1"/>
  <c r="AZ6" i="87"/>
  <c r="AZ9" i="87" s="1"/>
  <c r="AX6" i="87"/>
  <c r="AX9" i="87" s="1"/>
  <c r="BH6" i="87"/>
  <c r="BH9" i="87" s="1"/>
  <c r="BC6" i="87"/>
  <c r="BC9" i="87" s="1"/>
  <c r="BE6" i="87"/>
  <c r="BE9" i="87" s="1"/>
  <c r="H79" i="109"/>
  <c r="H78" i="109"/>
  <c r="HE4" i="107"/>
  <c r="E7" i="87"/>
  <c r="C99" i="87" l="1"/>
  <c r="AX29" i="87"/>
  <c r="AX28" i="87"/>
  <c r="BA29" i="87"/>
  <c r="BA28" i="87"/>
  <c r="AY29" i="87"/>
  <c r="AY28" i="87"/>
  <c r="BD28" i="87"/>
  <c r="BD29" i="87"/>
  <c r="BG29" i="87"/>
  <c r="BG28" i="87"/>
  <c r="BE29" i="87"/>
  <c r="BE28" i="87"/>
  <c r="AZ28" i="87"/>
  <c r="AZ29" i="87"/>
  <c r="BI29" i="87"/>
  <c r="BI28" i="87"/>
  <c r="BF28" i="87"/>
  <c r="BF29" i="87"/>
  <c r="BB29" i="87"/>
  <c r="BB28" i="87"/>
  <c r="BC29" i="87"/>
  <c r="BC28" i="87"/>
  <c r="BH29" i="87"/>
  <c r="BH28" i="87"/>
  <c r="HD26" i="109"/>
  <c r="HD27" i="109"/>
  <c r="AS28" i="109"/>
  <c r="AN28" i="109"/>
  <c r="AR28" i="109"/>
  <c r="AQ28" i="109"/>
  <c r="AM28" i="109"/>
  <c r="AW28" i="109"/>
  <c r="AV28" i="109"/>
  <c r="AT28" i="109"/>
  <c r="AP28" i="109"/>
  <c r="AL28" i="109"/>
  <c r="AO28" i="109"/>
  <c r="AU28" i="109"/>
  <c r="Z28" i="109"/>
  <c r="BR6" i="87"/>
  <c r="BR9" i="87" s="1"/>
  <c r="BL6" i="87"/>
  <c r="BL9" i="87" s="1"/>
  <c r="BK6" i="87"/>
  <c r="BK9" i="87" s="1"/>
  <c r="BS6" i="87"/>
  <c r="BS9" i="87" s="1"/>
  <c r="BT6" i="87"/>
  <c r="BT9" i="87" s="1"/>
  <c r="BU6" i="87"/>
  <c r="BU9" i="87" s="1"/>
  <c r="BM6" i="87"/>
  <c r="BM9" i="87" s="1"/>
  <c r="BQ6" i="87"/>
  <c r="BQ9" i="87" s="1"/>
  <c r="BJ6" i="87"/>
  <c r="BJ9" i="87" s="1"/>
  <c r="BP6" i="87"/>
  <c r="BP9" i="87" s="1"/>
  <c r="BN6" i="87"/>
  <c r="BN9" i="87" s="1"/>
  <c r="BO6" i="87"/>
  <c r="BO9" i="87" s="1"/>
  <c r="I79" i="109"/>
  <c r="I78" i="109"/>
  <c r="H74" i="106"/>
  <c r="HF4" i="107"/>
  <c r="F7" i="87"/>
  <c r="D99" i="87" l="1"/>
  <c r="BT29" i="87"/>
  <c r="BT28" i="87"/>
  <c r="BL29" i="87"/>
  <c r="BL28" i="87"/>
  <c r="BJ29" i="87"/>
  <c r="BJ28" i="87"/>
  <c r="BS29" i="87"/>
  <c r="BS28" i="87"/>
  <c r="BK29" i="87"/>
  <c r="BK28" i="87"/>
  <c r="BR29" i="87"/>
  <c r="BR28" i="87"/>
  <c r="BP29" i="87"/>
  <c r="BP28" i="87"/>
  <c r="BU29" i="87"/>
  <c r="BU28" i="87"/>
  <c r="BO28" i="87"/>
  <c r="BO29" i="87"/>
  <c r="BN29" i="87"/>
  <c r="BN28" i="87"/>
  <c r="BQ28" i="87"/>
  <c r="BQ29" i="87"/>
  <c r="BM28" i="87"/>
  <c r="BM29" i="87"/>
  <c r="HE26" i="109"/>
  <c r="HE27" i="109"/>
  <c r="BG28" i="109"/>
  <c r="AZ28" i="109"/>
  <c r="BD28" i="109"/>
  <c r="BI28" i="109"/>
  <c r="BH28" i="109"/>
  <c r="BF28" i="109"/>
  <c r="BE28" i="109"/>
  <c r="BC28" i="109"/>
  <c r="BB28" i="109"/>
  <c r="BA28" i="109"/>
  <c r="AY28" i="109"/>
  <c r="BY6" i="87"/>
  <c r="BY9" i="87" s="1"/>
  <c r="CE6" i="87"/>
  <c r="CE9" i="87" s="1"/>
  <c r="CA6" i="87"/>
  <c r="CA9" i="87" s="1"/>
  <c r="BV6" i="87"/>
  <c r="BV9" i="87" s="1"/>
  <c r="CG6" i="87"/>
  <c r="CG9" i="87" s="1"/>
  <c r="BW6" i="87"/>
  <c r="BW9" i="87" s="1"/>
  <c r="CC6" i="87"/>
  <c r="CC9" i="87" s="1"/>
  <c r="CF6" i="87"/>
  <c r="CF9" i="87" s="1"/>
  <c r="BZ6" i="87"/>
  <c r="BZ9" i="87" s="1"/>
  <c r="CD6" i="87"/>
  <c r="CD9" i="87" s="1"/>
  <c r="BX6" i="87"/>
  <c r="BX9" i="87" s="1"/>
  <c r="CB6" i="87"/>
  <c r="CB9" i="87" s="1"/>
  <c r="H88" i="109"/>
  <c r="H87" i="109"/>
  <c r="J78" i="109"/>
  <c r="J79" i="109"/>
  <c r="I74" i="106"/>
  <c r="HG4" i="107"/>
  <c r="G7" i="87"/>
  <c r="E99" i="87" l="1"/>
  <c r="BW29" i="87"/>
  <c r="BW28" i="87"/>
  <c r="CG28" i="87"/>
  <c r="CG29" i="87"/>
  <c r="CB28" i="87"/>
  <c r="CB29" i="87"/>
  <c r="BV29" i="87"/>
  <c r="BV28" i="87"/>
  <c r="CE29" i="87"/>
  <c r="CE28" i="87"/>
  <c r="BY29" i="87"/>
  <c r="BY28" i="87"/>
  <c r="CF29" i="87"/>
  <c r="CF28" i="87"/>
  <c r="CC28" i="87"/>
  <c r="CC29" i="87"/>
  <c r="CA28" i="87"/>
  <c r="CA29" i="87"/>
  <c r="BX29" i="87"/>
  <c r="BX28" i="87"/>
  <c r="CD29" i="87"/>
  <c r="CD28" i="87"/>
  <c r="BZ28" i="87"/>
  <c r="BZ29" i="87"/>
  <c r="HF26" i="109"/>
  <c r="HF27" i="109"/>
  <c r="BO28" i="109"/>
  <c r="BS28" i="109"/>
  <c r="BR28" i="109"/>
  <c r="BK28" i="109"/>
  <c r="BN28" i="109"/>
  <c r="BU28" i="109"/>
  <c r="BM28" i="109"/>
  <c r="BP28" i="109"/>
  <c r="BT28" i="109"/>
  <c r="BJ28" i="109"/>
  <c r="BL28" i="109"/>
  <c r="AX28" i="109"/>
  <c r="BQ28" i="109"/>
  <c r="CR6" i="87"/>
  <c r="CR9" i="87" s="1"/>
  <c r="CM6" i="87"/>
  <c r="CM9" i="87" s="1"/>
  <c r="CP6" i="87"/>
  <c r="CP9" i="87" s="1"/>
  <c r="CS6" i="87"/>
  <c r="CS9" i="87" s="1"/>
  <c r="CN6" i="87"/>
  <c r="CN9" i="87" s="1"/>
  <c r="CO6" i="87"/>
  <c r="CO9" i="87" s="1"/>
  <c r="CQ6" i="87"/>
  <c r="CQ9" i="87" s="1"/>
  <c r="CJ6" i="87"/>
  <c r="CJ9" i="87" s="1"/>
  <c r="CL6" i="87"/>
  <c r="CL9" i="87" s="1"/>
  <c r="CI6" i="87"/>
  <c r="CI9" i="87" s="1"/>
  <c r="CK6" i="87"/>
  <c r="CK9" i="87" s="1"/>
  <c r="CH6" i="87"/>
  <c r="CH9" i="87" s="1"/>
  <c r="K79" i="109"/>
  <c r="K78" i="109"/>
  <c r="J74" i="106"/>
  <c r="HH4" i="107"/>
  <c r="J73" i="100"/>
  <c r="H73" i="100"/>
  <c r="I73" i="100"/>
  <c r="J75" i="100"/>
  <c r="H75" i="100"/>
  <c r="I75" i="100"/>
  <c r="H7" i="87"/>
  <c r="F99" i="87" l="1"/>
  <c r="CP29" i="87"/>
  <c r="CP28" i="87"/>
  <c r="CM29" i="87"/>
  <c r="CM28" i="87"/>
  <c r="CH29" i="87"/>
  <c r="CH28" i="87"/>
  <c r="CK28" i="87"/>
  <c r="CK29" i="87"/>
  <c r="CI29" i="87"/>
  <c r="CI28" i="87"/>
  <c r="CO29" i="87"/>
  <c r="CO28" i="87"/>
  <c r="CN28" i="87"/>
  <c r="CN29" i="87"/>
  <c r="CR29" i="87"/>
  <c r="CR28" i="87"/>
  <c r="CL29" i="87"/>
  <c r="CL28" i="87"/>
  <c r="CQ29" i="87"/>
  <c r="CQ28" i="87"/>
  <c r="CS29" i="87"/>
  <c r="CS28" i="87"/>
  <c r="CJ28" i="87"/>
  <c r="CJ29" i="87"/>
  <c r="HG27" i="109"/>
  <c r="HG26" i="109"/>
  <c r="CF28" i="109"/>
  <c r="BZ28" i="109"/>
  <c r="CB28" i="109"/>
  <c r="BV28" i="109"/>
  <c r="BX28" i="109"/>
  <c r="CG28" i="109"/>
  <c r="CE28" i="109"/>
  <c r="CD28" i="109"/>
  <c r="BW28" i="109"/>
  <c r="CC28" i="109"/>
  <c r="BY28" i="109"/>
  <c r="CA28" i="109"/>
  <c r="CU6" i="87"/>
  <c r="CU9" i="87" s="1"/>
  <c r="CZ6" i="87"/>
  <c r="CZ9" i="87" s="1"/>
  <c r="CT6" i="87"/>
  <c r="CT9" i="87" s="1"/>
  <c r="DC6" i="87"/>
  <c r="DC9" i="87" s="1"/>
  <c r="DD6" i="87"/>
  <c r="DD9" i="87" s="1"/>
  <c r="CX6" i="87"/>
  <c r="CX9" i="87" s="1"/>
  <c r="DE6" i="87"/>
  <c r="DE9" i="87" s="1"/>
  <c r="CV6" i="87"/>
  <c r="CV9" i="87" s="1"/>
  <c r="DB6" i="87"/>
  <c r="DB9" i="87" s="1"/>
  <c r="CW6" i="87"/>
  <c r="CW9" i="87" s="1"/>
  <c r="DA6" i="87"/>
  <c r="DA9" i="87" s="1"/>
  <c r="CY6" i="87"/>
  <c r="CY9" i="87" s="1"/>
  <c r="HG21" i="115"/>
  <c r="GY21" i="115"/>
  <c r="GQ21" i="115"/>
  <c r="GI21" i="115"/>
  <c r="GA21" i="115"/>
  <c r="FS21" i="115"/>
  <c r="FK21" i="115"/>
  <c r="FC21" i="115"/>
  <c r="EU21" i="115"/>
  <c r="EM21" i="115"/>
  <c r="EE21" i="115"/>
  <c r="DW21" i="115"/>
  <c r="DO21" i="115"/>
  <c r="DG21" i="115"/>
  <c r="CY21" i="115"/>
  <c r="CQ21" i="115"/>
  <c r="CI21" i="115"/>
  <c r="CA21" i="115"/>
  <c r="BS21" i="115"/>
  <c r="BK21" i="115"/>
  <c r="HF21" i="115"/>
  <c r="GX21" i="115"/>
  <c r="GP21" i="115"/>
  <c r="GH21" i="115"/>
  <c r="FZ21" i="115"/>
  <c r="FR21" i="115"/>
  <c r="FJ21" i="115"/>
  <c r="FB21" i="115"/>
  <c r="ET21" i="115"/>
  <c r="EL21" i="115"/>
  <c r="ED21" i="115"/>
  <c r="DV21" i="115"/>
  <c r="DN21" i="115"/>
  <c r="DF21" i="115"/>
  <c r="CX21" i="115"/>
  <c r="CP21" i="115"/>
  <c r="CH21" i="115"/>
  <c r="BZ21" i="115"/>
  <c r="BR21" i="115"/>
  <c r="BJ21" i="115"/>
  <c r="BB21" i="115"/>
  <c r="AT21" i="115"/>
  <c r="AL21" i="115"/>
  <c r="AD21" i="115"/>
  <c r="V21" i="115"/>
  <c r="N21" i="115"/>
  <c r="F21" i="115"/>
  <c r="HE21" i="115"/>
  <c r="GW21" i="115"/>
  <c r="GO21" i="115"/>
  <c r="GG21" i="115"/>
  <c r="FY21" i="115"/>
  <c r="FQ21" i="115"/>
  <c r="FI21" i="115"/>
  <c r="FA21" i="115"/>
  <c r="ES21" i="115"/>
  <c r="EK21" i="115"/>
  <c r="EC21" i="115"/>
  <c r="DU21" i="115"/>
  <c r="DM21" i="115"/>
  <c r="DE21" i="115"/>
  <c r="CW21" i="115"/>
  <c r="CO21" i="115"/>
  <c r="HD21" i="115"/>
  <c r="GV21" i="115"/>
  <c r="GN21" i="115"/>
  <c r="GF21" i="115"/>
  <c r="FX21" i="115"/>
  <c r="FP21" i="115"/>
  <c r="FH21" i="115"/>
  <c r="EZ21" i="115"/>
  <c r="ER21" i="115"/>
  <c r="EJ21" i="115"/>
  <c r="EB21" i="115"/>
  <c r="DT21" i="115"/>
  <c r="DL21" i="115"/>
  <c r="DD21" i="115"/>
  <c r="CV21" i="115"/>
  <c r="CN21" i="115"/>
  <c r="CF21" i="115"/>
  <c r="BX21" i="115"/>
  <c r="BP21" i="115"/>
  <c r="BH21" i="115"/>
  <c r="AZ21" i="115"/>
  <c r="AR21" i="115"/>
  <c r="AJ21" i="115"/>
  <c r="AB21" i="115"/>
  <c r="T21" i="115"/>
  <c r="L21" i="115"/>
  <c r="D21" i="115"/>
  <c r="HC21" i="115"/>
  <c r="GU21" i="115"/>
  <c r="GM21" i="115"/>
  <c r="GE21" i="115"/>
  <c r="FW21" i="115"/>
  <c r="FO21" i="115"/>
  <c r="FG21" i="115"/>
  <c r="EY21" i="115"/>
  <c r="EQ21" i="115"/>
  <c r="EI21" i="115"/>
  <c r="EA21" i="115"/>
  <c r="DS21" i="115"/>
  <c r="DK21" i="115"/>
  <c r="DC21" i="115"/>
  <c r="CU21" i="115"/>
  <c r="CM21" i="115"/>
  <c r="CE21" i="115"/>
  <c r="BW21" i="115"/>
  <c r="BO21" i="115"/>
  <c r="BG21" i="115"/>
  <c r="AY21" i="115"/>
  <c r="AQ21" i="115"/>
  <c r="AI21" i="115"/>
  <c r="AA21" i="115"/>
  <c r="S21" i="115"/>
  <c r="K21" i="115"/>
  <c r="C21" i="115"/>
  <c r="HB21" i="115"/>
  <c r="GT21" i="115"/>
  <c r="GL21" i="115"/>
  <c r="GD21" i="115"/>
  <c r="FV21" i="115"/>
  <c r="FN21" i="115"/>
  <c r="FF21" i="115"/>
  <c r="EX21" i="115"/>
  <c r="EP21" i="115"/>
  <c r="EH21" i="115"/>
  <c r="DZ21" i="115"/>
  <c r="DR21" i="115"/>
  <c r="DJ21" i="115"/>
  <c r="DB21" i="115"/>
  <c r="CT21" i="115"/>
  <c r="CL21" i="115"/>
  <c r="CD21" i="115"/>
  <c r="BV21" i="115"/>
  <c r="BN21" i="115"/>
  <c r="BF21" i="115"/>
  <c r="AX21" i="115"/>
  <c r="AP21" i="115"/>
  <c r="AH21" i="115"/>
  <c r="Z21" i="115"/>
  <c r="R21" i="115"/>
  <c r="J21" i="115"/>
  <c r="HI21" i="115"/>
  <c r="HA21" i="115"/>
  <c r="GS21" i="115"/>
  <c r="GK21" i="115"/>
  <c r="GC21" i="115"/>
  <c r="FU21" i="115"/>
  <c r="FM21" i="115"/>
  <c r="FE21" i="115"/>
  <c r="EW21" i="115"/>
  <c r="EO21" i="115"/>
  <c r="EG21" i="115"/>
  <c r="DY21" i="115"/>
  <c r="DQ21" i="115"/>
  <c r="DI21" i="115"/>
  <c r="DA21" i="115"/>
  <c r="CS21" i="115"/>
  <c r="CK21" i="115"/>
  <c r="CC21" i="115"/>
  <c r="BU21" i="115"/>
  <c r="BM21" i="115"/>
  <c r="BE21" i="115"/>
  <c r="AW21" i="115"/>
  <c r="AO21" i="115"/>
  <c r="AG21" i="115"/>
  <c r="Y21" i="115"/>
  <c r="Q21" i="115"/>
  <c r="I21" i="115"/>
  <c r="HH21" i="115"/>
  <c r="EV21" i="115"/>
  <c r="CJ21" i="115"/>
  <c r="BD21" i="115"/>
  <c r="AK21" i="115"/>
  <c r="O21" i="115"/>
  <c r="BI21" i="115"/>
  <c r="GZ21" i="115"/>
  <c r="EN21" i="115"/>
  <c r="CG21" i="115"/>
  <c r="BC21" i="115"/>
  <c r="AF21" i="115"/>
  <c r="M21" i="115"/>
  <c r="GR21" i="115"/>
  <c r="EF21" i="115"/>
  <c r="CB21" i="115"/>
  <c r="BA21" i="115"/>
  <c r="AE21" i="115"/>
  <c r="H21" i="115"/>
  <c r="FD21" i="115"/>
  <c r="P21" i="115"/>
  <c r="GJ21" i="115"/>
  <c r="DX21" i="115"/>
  <c r="BY21" i="115"/>
  <c r="AV21" i="115"/>
  <c r="AC21" i="115"/>
  <c r="G21" i="115"/>
  <c r="GB21" i="115"/>
  <c r="DP21" i="115"/>
  <c r="BT21" i="115"/>
  <c r="AU21" i="115"/>
  <c r="X21" i="115"/>
  <c r="E21" i="115"/>
  <c r="AM21" i="115"/>
  <c r="FT21" i="115"/>
  <c r="DH21" i="115"/>
  <c r="BQ21" i="115"/>
  <c r="AS21" i="115"/>
  <c r="W21" i="115"/>
  <c r="FL21" i="115"/>
  <c r="CZ21" i="115"/>
  <c r="BL21" i="115"/>
  <c r="AN21" i="115"/>
  <c r="U21" i="115"/>
  <c r="CR21" i="115"/>
  <c r="L78" i="109"/>
  <c r="L79" i="109"/>
  <c r="K74" i="106"/>
  <c r="HI4" i="107"/>
  <c r="K73" i="100"/>
  <c r="K75" i="100"/>
  <c r="I7" i="87"/>
  <c r="G99" i="87" l="1"/>
  <c r="CX28" i="87"/>
  <c r="CX29" i="87"/>
  <c r="CY29" i="87"/>
  <c r="CY28" i="87"/>
  <c r="CW29" i="87"/>
  <c r="CW28" i="87"/>
  <c r="DE29" i="87"/>
  <c r="DE28" i="87"/>
  <c r="DD29" i="87"/>
  <c r="DD28" i="87"/>
  <c r="DC28" i="87"/>
  <c r="DC29" i="87"/>
  <c r="CZ28" i="87"/>
  <c r="CZ29" i="87"/>
  <c r="CU29" i="87"/>
  <c r="CU28" i="87"/>
  <c r="DA28" i="87"/>
  <c r="DA29" i="87"/>
  <c r="CT29" i="87"/>
  <c r="CT28" i="87"/>
  <c r="DB28" i="87"/>
  <c r="DB29" i="87"/>
  <c r="CV29" i="87"/>
  <c r="CV28" i="87"/>
  <c r="HH26" i="109"/>
  <c r="HH27" i="109"/>
  <c r="CO28" i="109"/>
  <c r="CS28" i="109"/>
  <c r="CH28" i="109"/>
  <c r="CK28" i="109"/>
  <c r="CP28" i="109"/>
  <c r="CR28" i="109"/>
  <c r="CI28" i="109"/>
  <c r="CL28" i="109"/>
  <c r="CM28" i="109"/>
  <c r="CJ28" i="109"/>
  <c r="CQ28" i="109"/>
  <c r="CN28" i="109"/>
  <c r="DM6" i="87"/>
  <c r="DK6" i="87"/>
  <c r="DN6" i="87"/>
  <c r="DO6" i="87"/>
  <c r="DP6" i="87"/>
  <c r="DJ6" i="87"/>
  <c r="DF6" i="87"/>
  <c r="DL6" i="87"/>
  <c r="DI6" i="87"/>
  <c r="DH6" i="87"/>
  <c r="DQ6" i="87"/>
  <c r="DG6" i="87"/>
  <c r="M79" i="109"/>
  <c r="M78" i="109"/>
  <c r="H85" i="106"/>
  <c r="L74" i="106"/>
  <c r="HJ4" i="107"/>
  <c r="L73" i="100"/>
  <c r="L75" i="100"/>
  <c r="J7" i="87"/>
  <c r="DQ9" i="87" l="1"/>
  <c r="EC6" i="87"/>
  <c r="DL9" i="87"/>
  <c r="DX6" i="87"/>
  <c r="DJ9" i="87"/>
  <c r="DJ28" i="87" s="1"/>
  <c r="DV6" i="87"/>
  <c r="DP9" i="87"/>
  <c r="DP28" i="87" s="1"/>
  <c r="EB6" i="87"/>
  <c r="DO9" i="87"/>
  <c r="DO28" i="87" s="1"/>
  <c r="EA6" i="87"/>
  <c r="DN9" i="87"/>
  <c r="DN28" i="87" s="1"/>
  <c r="DZ6" i="87"/>
  <c r="DK9" i="87"/>
  <c r="DW6" i="87"/>
  <c r="DM9" i="87"/>
  <c r="DY6" i="87"/>
  <c r="DG9" i="87"/>
  <c r="DS6" i="87"/>
  <c r="DH9" i="87"/>
  <c r="DH29" i="87" s="1"/>
  <c r="DT6" i="87"/>
  <c r="DI9" i="87"/>
  <c r="DI29" i="87" s="1"/>
  <c r="DU6" i="87"/>
  <c r="DF9" i="87"/>
  <c r="DF29" i="87" s="1"/>
  <c r="DR6" i="87"/>
  <c r="H99" i="87"/>
  <c r="DM29" i="87"/>
  <c r="DM28" i="87"/>
  <c r="DG29" i="87"/>
  <c r="DG28" i="87"/>
  <c r="DQ28" i="87"/>
  <c r="DQ29" i="87"/>
  <c r="DJ29" i="87"/>
  <c r="DK29" i="87"/>
  <c r="DK28" i="87"/>
  <c r="DL29" i="87"/>
  <c r="DL28" i="87"/>
  <c r="HI27" i="109"/>
  <c r="HI26" i="109"/>
  <c r="CV28" i="109"/>
  <c r="CX28" i="109"/>
  <c r="CZ28" i="109"/>
  <c r="CY28" i="109"/>
  <c r="DE28" i="109"/>
  <c r="DB28" i="109"/>
  <c r="DC28" i="109"/>
  <c r="CW28" i="109"/>
  <c r="DD28" i="109"/>
  <c r="DA28" i="109"/>
  <c r="CU28" i="109"/>
  <c r="N79" i="109"/>
  <c r="N78" i="109"/>
  <c r="M74" i="106"/>
  <c r="M73" i="100"/>
  <c r="M75" i="100"/>
  <c r="K7" i="87"/>
  <c r="DF28" i="87" l="1"/>
  <c r="DP29" i="87"/>
  <c r="DZ9" i="87"/>
  <c r="EL6" i="87"/>
  <c r="EN6" i="87"/>
  <c r="EB9" i="87"/>
  <c r="EE6" i="87"/>
  <c r="DS9" i="87"/>
  <c r="ED6" i="87"/>
  <c r="DR9" i="87"/>
  <c r="DU9" i="87"/>
  <c r="EG6" i="87"/>
  <c r="EM6" i="87"/>
  <c r="EA9" i="87"/>
  <c r="DT9" i="87"/>
  <c r="EF6" i="87"/>
  <c r="DV9" i="87"/>
  <c r="EH6" i="87"/>
  <c r="DI28" i="87"/>
  <c r="DN29" i="87"/>
  <c r="DY9" i="87"/>
  <c r="EK6" i="87"/>
  <c r="EJ6" i="87"/>
  <c r="DX9" i="87"/>
  <c r="DH28" i="87"/>
  <c r="DO29" i="87"/>
  <c r="DW9" i="87"/>
  <c r="EI6" i="87"/>
  <c r="EO6" i="87"/>
  <c r="EC9" i="87"/>
  <c r="I99" i="87"/>
  <c r="DM28" i="109"/>
  <c r="DI28" i="109"/>
  <c r="DL28" i="109"/>
  <c r="DG28" i="109"/>
  <c r="DK28" i="109"/>
  <c r="DH28" i="109"/>
  <c r="DJ28" i="109"/>
  <c r="DN28" i="109"/>
  <c r="DO28" i="109"/>
  <c r="DF28" i="109"/>
  <c r="DP28" i="109"/>
  <c r="DQ28" i="109"/>
  <c r="CT28" i="109"/>
  <c r="O79" i="109"/>
  <c r="O78" i="109"/>
  <c r="N74" i="106"/>
  <c r="N73" i="100"/>
  <c r="N75" i="100"/>
  <c r="L7" i="87"/>
  <c r="EM9" i="87" l="1"/>
  <c r="EY6" i="87"/>
  <c r="DX28" i="87"/>
  <c r="DX29" i="87"/>
  <c r="EG9" i="87"/>
  <c r="ES6" i="87"/>
  <c r="EV6" i="87"/>
  <c r="EJ9" i="87"/>
  <c r="DU29" i="87"/>
  <c r="DU28" i="87"/>
  <c r="EW6" i="87"/>
  <c r="EK9" i="87"/>
  <c r="DR28" i="87"/>
  <c r="DR29" i="87"/>
  <c r="DY28" i="87"/>
  <c r="DY29" i="87"/>
  <c r="EP6" i="87"/>
  <c r="ED9" i="87"/>
  <c r="DS28" i="87"/>
  <c r="DS29" i="87"/>
  <c r="EQ6" i="87"/>
  <c r="EE9" i="87"/>
  <c r="EA29" i="87"/>
  <c r="EA28" i="87"/>
  <c r="EC29" i="87"/>
  <c r="EC28" i="87"/>
  <c r="ET6" i="87"/>
  <c r="EH9" i="87"/>
  <c r="EB28" i="87"/>
  <c r="EB29" i="87"/>
  <c r="FA6" i="87"/>
  <c r="EO9" i="87"/>
  <c r="DV29" i="87"/>
  <c r="DV28" i="87"/>
  <c r="EZ6" i="87"/>
  <c r="EN9" i="87"/>
  <c r="EI9" i="87"/>
  <c r="EU6" i="87"/>
  <c r="ER6" i="87"/>
  <c r="EF9" i="87"/>
  <c r="EL9" i="87"/>
  <c r="EX6" i="87"/>
  <c r="DW29" i="87"/>
  <c r="DW28" i="87"/>
  <c r="DT28" i="87"/>
  <c r="DT29" i="87"/>
  <c r="DZ29" i="87"/>
  <c r="DZ28" i="87"/>
  <c r="J99" i="87"/>
  <c r="EA28" i="109"/>
  <c r="EC28" i="109"/>
  <c r="DX28" i="109"/>
  <c r="DW28" i="109"/>
  <c r="EB28" i="109"/>
  <c r="DZ28" i="109"/>
  <c r="DY28" i="109"/>
  <c r="DR28" i="109"/>
  <c r="DV28" i="109"/>
  <c r="DU28" i="109"/>
  <c r="DT28" i="109"/>
  <c r="DS28" i="109"/>
  <c r="P79" i="109"/>
  <c r="P78" i="109"/>
  <c r="O74" i="106"/>
  <c r="O73" i="100"/>
  <c r="O75" i="100"/>
  <c r="M7" i="87"/>
  <c r="DV151" i="87" l="1"/>
  <c r="EE29" i="87"/>
  <c r="EE28" i="87"/>
  <c r="DU151" i="87"/>
  <c r="DT151" i="87"/>
  <c r="FC6" i="87"/>
  <c r="EQ9" i="87"/>
  <c r="DW151" i="87"/>
  <c r="EO28" i="87"/>
  <c r="EO29" i="87"/>
  <c r="EJ29" i="87"/>
  <c r="EJ28" i="87"/>
  <c r="FA9" i="87"/>
  <c r="FM6" i="87"/>
  <c r="DS151" i="87"/>
  <c r="EV9" i="87"/>
  <c r="FH6" i="87"/>
  <c r="EX9" i="87"/>
  <c r="FJ6" i="87"/>
  <c r="ED29" i="87"/>
  <c r="ED28" i="87"/>
  <c r="FE6" i="87"/>
  <c r="ES9" i="87"/>
  <c r="EL28" i="87"/>
  <c r="EL29" i="87"/>
  <c r="EB151" i="87"/>
  <c r="FB6" i="87"/>
  <c r="EP9" i="87"/>
  <c r="EG28" i="87"/>
  <c r="EG29" i="87"/>
  <c r="DZ151" i="87"/>
  <c r="EN28" i="87"/>
  <c r="EN29" i="87"/>
  <c r="EA151" i="87"/>
  <c r="EK29" i="87"/>
  <c r="EK28" i="87"/>
  <c r="EZ9" i="87"/>
  <c r="FL6" i="87"/>
  <c r="EW9" i="87"/>
  <c r="FI6" i="87"/>
  <c r="EF29" i="87"/>
  <c r="EF28" i="87"/>
  <c r="EH28" i="87"/>
  <c r="EH29" i="87"/>
  <c r="FD6" i="87"/>
  <c r="ER9" i="87"/>
  <c r="ET9" i="87"/>
  <c r="FF6" i="87"/>
  <c r="DY151" i="87"/>
  <c r="DX151" i="87"/>
  <c r="EU9" i="87"/>
  <c r="FG6" i="87"/>
  <c r="EC151" i="87"/>
  <c r="EY9" i="87"/>
  <c r="FK6" i="87"/>
  <c r="EI28" i="87"/>
  <c r="EI29" i="87"/>
  <c r="DR151" i="87"/>
  <c r="EM29" i="87"/>
  <c r="EM28" i="87"/>
  <c r="K99" i="87"/>
  <c r="EM28" i="109"/>
  <c r="EG28" i="109"/>
  <c r="EJ28" i="109"/>
  <c r="EI28" i="109"/>
  <c r="EN28" i="109"/>
  <c r="EF28" i="109"/>
  <c r="ED28" i="109"/>
  <c r="EE28" i="109"/>
  <c r="EL28" i="109"/>
  <c r="EH28" i="109"/>
  <c r="EK28" i="109"/>
  <c r="EO28" i="109"/>
  <c r="Q79" i="109"/>
  <c r="Q78" i="109"/>
  <c r="P74" i="106"/>
  <c r="P73" i="100"/>
  <c r="P75" i="100"/>
  <c r="N7" i="87"/>
  <c r="EM151" i="87" l="1"/>
  <c r="FI9" i="87"/>
  <c r="FU6" i="87"/>
  <c r="EW29" i="87"/>
  <c r="EW28" i="87"/>
  <c r="EX28" i="87"/>
  <c r="EX29" i="87"/>
  <c r="EP28" i="87"/>
  <c r="EP29" i="87"/>
  <c r="FH9" i="87"/>
  <c r="FT6" i="87"/>
  <c r="EV28" i="87"/>
  <c r="EV29" i="87"/>
  <c r="FR6" i="87"/>
  <c r="FF9" i="87"/>
  <c r="EI151" i="87"/>
  <c r="ER28" i="87"/>
  <c r="ER29" i="87"/>
  <c r="FM9" i="87"/>
  <c r="FY6" i="87"/>
  <c r="EY28" i="87"/>
  <c r="EY29" i="87"/>
  <c r="EL151" i="87"/>
  <c r="EE151" i="87"/>
  <c r="EH151" i="87"/>
  <c r="FE9" i="87"/>
  <c r="FQ6" i="87"/>
  <c r="FG9" i="87"/>
  <c r="FS6" i="87"/>
  <c r="EF151" i="87"/>
  <c r="ED151" i="87"/>
  <c r="FJ9" i="87"/>
  <c r="FV6" i="87"/>
  <c r="EG151" i="87"/>
  <c r="FL9" i="87"/>
  <c r="FX6" i="87"/>
  <c r="EQ29" i="87"/>
  <c r="EQ28" i="87"/>
  <c r="EZ28" i="87"/>
  <c r="EZ29" i="87"/>
  <c r="FN6" i="87"/>
  <c r="FB9" i="87"/>
  <c r="FO6" i="87"/>
  <c r="FC9" i="87"/>
  <c r="EK151" i="87"/>
  <c r="ET28" i="87"/>
  <c r="ET29" i="87"/>
  <c r="FK9" i="87"/>
  <c r="FW6" i="87"/>
  <c r="FD9" i="87"/>
  <c r="FP6" i="87"/>
  <c r="FA29" i="87"/>
  <c r="FA28" i="87"/>
  <c r="ES28" i="87"/>
  <c r="ES29" i="87"/>
  <c r="EJ151" i="87"/>
  <c r="EN151" i="87"/>
  <c r="EU28" i="87"/>
  <c r="EU29" i="87"/>
  <c r="EO151" i="87"/>
  <c r="L99" i="87"/>
  <c r="ET28" i="109"/>
  <c r="EX28" i="109"/>
  <c r="EU28" i="109"/>
  <c r="ER28" i="109"/>
  <c r="EW28" i="109"/>
  <c r="EY28" i="109"/>
  <c r="FA28" i="109"/>
  <c r="EZ28" i="109"/>
  <c r="ES28" i="109"/>
  <c r="EQ28" i="109"/>
  <c r="EP28" i="109"/>
  <c r="EV28" i="109"/>
  <c r="R79" i="109"/>
  <c r="S79" i="109"/>
  <c r="Q74" i="106"/>
  <c r="R78" i="109"/>
  <c r="S78" i="109"/>
  <c r="Q73" i="100"/>
  <c r="Q75" i="100"/>
  <c r="O7" i="87"/>
  <c r="FG28" i="87" l="1"/>
  <c r="FG29" i="87"/>
  <c r="FQ9" i="87"/>
  <c r="GC6" i="87"/>
  <c r="FL29" i="87"/>
  <c r="FL28" i="87"/>
  <c r="FE29" i="87"/>
  <c r="FE28" i="87"/>
  <c r="ER151" i="87"/>
  <c r="FV9" i="87"/>
  <c r="GH6" i="87"/>
  <c r="FF29" i="87"/>
  <c r="FF28" i="87"/>
  <c r="EU151" i="87"/>
  <c r="FA151" i="87"/>
  <c r="FJ28" i="87"/>
  <c r="FJ29" i="87"/>
  <c r="FR9" i="87"/>
  <c r="GD6" i="87"/>
  <c r="FC29" i="87"/>
  <c r="FC28" i="87"/>
  <c r="EX151" i="87"/>
  <c r="GB6" i="87"/>
  <c r="FP9" i="87"/>
  <c r="FW9" i="87"/>
  <c r="GI6" i="87"/>
  <c r="GA6" i="87"/>
  <c r="FO9" i="87"/>
  <c r="EV151" i="87"/>
  <c r="EW151" i="87"/>
  <c r="FD29" i="87"/>
  <c r="FD28" i="87"/>
  <c r="FK29" i="87"/>
  <c r="FK28" i="87"/>
  <c r="FB28" i="87"/>
  <c r="FB29" i="87"/>
  <c r="GF6" i="87"/>
  <c r="FT9" i="87"/>
  <c r="FM28" i="87"/>
  <c r="FM29" i="87"/>
  <c r="FX9" i="87"/>
  <c r="GJ6" i="87"/>
  <c r="FN9" i="87"/>
  <c r="FZ6" i="87"/>
  <c r="FH28" i="87"/>
  <c r="FH29" i="87"/>
  <c r="GG6" i="87"/>
  <c r="FU9" i="87"/>
  <c r="ET151" i="87"/>
  <c r="FI28" i="87"/>
  <c r="FI29" i="87"/>
  <c r="ES151" i="87"/>
  <c r="EZ151" i="87"/>
  <c r="EY151" i="87"/>
  <c r="EP151" i="87"/>
  <c r="EQ151" i="87"/>
  <c r="FS9" i="87"/>
  <c r="GE6" i="87"/>
  <c r="FY9" i="87"/>
  <c r="GK6" i="87"/>
  <c r="M99" i="87"/>
  <c r="FM28" i="109"/>
  <c r="FB28" i="109"/>
  <c r="FG28" i="109"/>
  <c r="FD28" i="109"/>
  <c r="FI28" i="109"/>
  <c r="FH28" i="109"/>
  <c r="FK28" i="109"/>
  <c r="FC28" i="109"/>
  <c r="FF28" i="109"/>
  <c r="FJ28" i="109"/>
  <c r="FE28" i="109"/>
  <c r="FL28" i="109"/>
  <c r="R74" i="106"/>
  <c r="S74" i="106"/>
  <c r="R73" i="100"/>
  <c r="S73" i="100"/>
  <c r="R75" i="100"/>
  <c r="S75" i="100"/>
  <c r="P7" i="87"/>
  <c r="FI151" i="87" l="1"/>
  <c r="FY28" i="87"/>
  <c r="FY29" i="87"/>
  <c r="GF9" i="87"/>
  <c r="GR6" i="87"/>
  <c r="GE9" i="87"/>
  <c r="GQ6" i="87"/>
  <c r="FZ9" i="87"/>
  <c r="GL6" i="87"/>
  <c r="FS29" i="87"/>
  <c r="FS28" i="87"/>
  <c r="FU29" i="87"/>
  <c r="FU28" i="87"/>
  <c r="FN28" i="87"/>
  <c r="FN29" i="87"/>
  <c r="FB151" i="87"/>
  <c r="GG9" i="87"/>
  <c r="GS6" i="87"/>
  <c r="FK151" i="87"/>
  <c r="FE151" i="87"/>
  <c r="GJ9" i="87"/>
  <c r="GV6" i="87"/>
  <c r="FF151" i="87"/>
  <c r="GH9" i="87"/>
  <c r="GT6" i="87"/>
  <c r="FH151" i="87"/>
  <c r="FX28" i="87"/>
  <c r="FX29" i="87"/>
  <c r="FD151" i="87"/>
  <c r="GD9" i="87"/>
  <c r="GP6" i="87"/>
  <c r="FV29" i="87"/>
  <c r="FV28" i="87"/>
  <c r="FL151" i="87"/>
  <c r="FO29" i="87"/>
  <c r="FO28" i="87"/>
  <c r="FR28" i="87"/>
  <c r="FR29" i="87"/>
  <c r="GK9" i="87"/>
  <c r="GW6" i="87"/>
  <c r="FT28" i="87"/>
  <c r="FT29" i="87"/>
  <c r="GB9" i="87"/>
  <c r="GN6" i="87"/>
  <c r="GM6" i="87"/>
  <c r="GA9" i="87"/>
  <c r="GI9" i="87"/>
  <c r="GU6" i="87"/>
  <c r="GO6" i="87"/>
  <c r="GC9" i="87"/>
  <c r="FM151" i="87"/>
  <c r="FW29" i="87"/>
  <c r="FW28" i="87"/>
  <c r="FJ151" i="87"/>
  <c r="FQ29" i="87"/>
  <c r="FQ28" i="87"/>
  <c r="FP29" i="87"/>
  <c r="FP28" i="87"/>
  <c r="FC151" i="87"/>
  <c r="FG151" i="87"/>
  <c r="O99" i="87"/>
  <c r="N99" i="87"/>
  <c r="FS28" i="109"/>
  <c r="FP28" i="109"/>
  <c r="FX28" i="109"/>
  <c r="FU28" i="109"/>
  <c r="FR28" i="109"/>
  <c r="FT28" i="109"/>
  <c r="FO28" i="109"/>
  <c r="FQ28" i="109"/>
  <c r="FN28" i="109"/>
  <c r="FW28" i="109"/>
  <c r="FV28" i="109"/>
  <c r="FY28" i="109"/>
  <c r="Q7" i="87"/>
  <c r="FN151" i="87" l="1"/>
  <c r="GF28" i="87"/>
  <c r="GF29" i="87"/>
  <c r="FY151" i="87"/>
  <c r="GZ6" i="87"/>
  <c r="GN9" i="87"/>
  <c r="GH29" i="87"/>
  <c r="GH28" i="87"/>
  <c r="FQ151" i="87"/>
  <c r="GO9" i="87"/>
  <c r="HA6" i="87"/>
  <c r="FX151" i="87"/>
  <c r="GS9" i="87"/>
  <c r="HE6" i="87"/>
  <c r="FZ29" i="87"/>
  <c r="FZ28" i="87"/>
  <c r="FT151" i="87"/>
  <c r="GG29" i="87"/>
  <c r="GG28" i="87"/>
  <c r="GA29" i="87"/>
  <c r="GA28" i="87"/>
  <c r="GW9" i="87"/>
  <c r="HI6" i="87"/>
  <c r="GV9" i="87"/>
  <c r="HH6" i="87"/>
  <c r="HG6" i="87"/>
  <c r="GU9" i="87"/>
  <c r="GY6" i="87"/>
  <c r="GM9" i="87"/>
  <c r="GK29" i="87"/>
  <c r="GK28" i="87"/>
  <c r="GJ28" i="87"/>
  <c r="GJ29" i="87"/>
  <c r="GI28" i="87"/>
  <c r="GI29" i="87"/>
  <c r="FW151" i="87"/>
  <c r="FR151" i="87"/>
  <c r="FV151" i="87"/>
  <c r="FO151" i="87"/>
  <c r="GP9" i="87"/>
  <c r="HB6" i="87"/>
  <c r="GQ9" i="87"/>
  <c r="HC6" i="87"/>
  <c r="FP151" i="87"/>
  <c r="GD29" i="87"/>
  <c r="GD28" i="87"/>
  <c r="FU151" i="87"/>
  <c r="GE28" i="87"/>
  <c r="GE29" i="87"/>
  <c r="GR9" i="87"/>
  <c r="HD6" i="87"/>
  <c r="GT9" i="87"/>
  <c r="HF6" i="87"/>
  <c r="GC28" i="87"/>
  <c r="GC29" i="87"/>
  <c r="GB29" i="87"/>
  <c r="GB28" i="87"/>
  <c r="FS151" i="87"/>
  <c r="GL9" i="87"/>
  <c r="GX6" i="87"/>
  <c r="P99" i="87"/>
  <c r="GD28" i="109"/>
  <c r="GK28" i="109"/>
  <c r="GB28" i="109"/>
  <c r="GI28" i="109"/>
  <c r="FZ28" i="109"/>
  <c r="GJ28" i="109"/>
  <c r="GG28" i="109"/>
  <c r="GH28" i="109"/>
  <c r="GC28" i="109"/>
  <c r="GE28" i="109"/>
  <c r="GA28" i="109"/>
  <c r="GF28" i="109"/>
  <c r="R7" i="87"/>
  <c r="GX9" i="87" l="1"/>
  <c r="HJ6" i="87"/>
  <c r="GQ28" i="87"/>
  <c r="GQ29" i="87"/>
  <c r="HE9" i="87"/>
  <c r="HQ6" i="87"/>
  <c r="GS28" i="87"/>
  <c r="GS29" i="87"/>
  <c r="HM6" i="87"/>
  <c r="HA9" i="87"/>
  <c r="GO28" i="87"/>
  <c r="GO29" i="87"/>
  <c r="GG151" i="87"/>
  <c r="GZ9" i="87"/>
  <c r="HL6" i="87"/>
  <c r="HO6" i="87"/>
  <c r="HC9" i="87"/>
  <c r="HR6" i="87"/>
  <c r="HF9" i="87"/>
  <c r="GT29" i="87"/>
  <c r="GT28" i="87"/>
  <c r="HN6" i="87"/>
  <c r="HB9" i="87"/>
  <c r="HH9" i="87"/>
  <c r="HT6" i="87"/>
  <c r="GP28" i="87"/>
  <c r="GP29" i="87"/>
  <c r="GV28" i="87"/>
  <c r="GV29" i="87"/>
  <c r="GU29" i="87"/>
  <c r="GU28" i="87"/>
  <c r="GD151" i="87"/>
  <c r="GL29" i="87"/>
  <c r="GL28" i="87"/>
  <c r="GC151" i="87"/>
  <c r="GJ151" i="87"/>
  <c r="GK151" i="87"/>
  <c r="GF151" i="87"/>
  <c r="HD9" i="87"/>
  <c r="HP6" i="87"/>
  <c r="GR29" i="87"/>
  <c r="GR28" i="87"/>
  <c r="GM28" i="87"/>
  <c r="GM29" i="87"/>
  <c r="HI9" i="87"/>
  <c r="HU6" i="87"/>
  <c r="GI151" i="87"/>
  <c r="GY9" i="87"/>
  <c r="HK6" i="87"/>
  <c r="GW29" i="87"/>
  <c r="GW28" i="87"/>
  <c r="GH151" i="87"/>
  <c r="GE151" i="87"/>
  <c r="GA151" i="87"/>
  <c r="HS6" i="87"/>
  <c r="HG9" i="87"/>
  <c r="GB151" i="87"/>
  <c r="FZ151" i="87"/>
  <c r="GN29" i="87"/>
  <c r="GN28" i="87"/>
  <c r="Q99" i="87"/>
  <c r="GX28" i="109"/>
  <c r="GP28" i="109"/>
  <c r="HB28" i="109"/>
  <c r="GT28" i="109"/>
  <c r="GZ28" i="109"/>
  <c r="HH28" i="109"/>
  <c r="GU28" i="109"/>
  <c r="HC28" i="109"/>
  <c r="GM28" i="109"/>
  <c r="GR28" i="109"/>
  <c r="HF28" i="109"/>
  <c r="GW28" i="109"/>
  <c r="GO28" i="109"/>
  <c r="HA28" i="109"/>
  <c r="HD28" i="109"/>
  <c r="GQ28" i="109"/>
  <c r="HG28" i="109"/>
  <c r="GN28" i="109"/>
  <c r="GY28" i="109"/>
  <c r="GV28" i="109"/>
  <c r="GS28" i="109"/>
  <c r="GL28" i="109"/>
  <c r="HE28" i="109"/>
  <c r="S7" i="87"/>
  <c r="HX6" i="87" l="1"/>
  <c r="HL9" i="87"/>
  <c r="GW151" i="87"/>
  <c r="HI28" i="87"/>
  <c r="HI29" i="87"/>
  <c r="GV151" i="87"/>
  <c r="GT151" i="87"/>
  <c r="GP151" i="87"/>
  <c r="GN151" i="87"/>
  <c r="HF28" i="87"/>
  <c r="HF29" i="87"/>
  <c r="GX29" i="87"/>
  <c r="GX28" i="87"/>
  <c r="HB28" i="87"/>
  <c r="HB29" i="87"/>
  <c r="HR9" i="87"/>
  <c r="ID6" i="87"/>
  <c r="GO151" i="87"/>
  <c r="HU9" i="87"/>
  <c r="IG6" i="87"/>
  <c r="GL151" i="87"/>
  <c r="GZ28" i="87"/>
  <c r="GZ29" i="87"/>
  <c r="IC6" i="87"/>
  <c r="HQ9" i="87"/>
  <c r="HA29" i="87"/>
  <c r="HA28" i="87"/>
  <c r="HW6" i="87"/>
  <c r="HK9" i="87"/>
  <c r="HM9" i="87"/>
  <c r="HY6" i="87"/>
  <c r="GY28" i="87"/>
  <c r="GY29" i="87"/>
  <c r="HT9" i="87"/>
  <c r="IF6" i="87"/>
  <c r="HJ9" i="87"/>
  <c r="HV6" i="87"/>
  <c r="IE6" i="87"/>
  <c r="HS9" i="87"/>
  <c r="GR151" i="87"/>
  <c r="HN9" i="87"/>
  <c r="HZ6" i="87"/>
  <c r="HC28" i="87"/>
  <c r="HC29" i="87"/>
  <c r="HE29" i="87"/>
  <c r="HE28" i="87"/>
  <c r="GM151" i="87"/>
  <c r="GQ151" i="87"/>
  <c r="IB6" i="87"/>
  <c r="HP9" i="87"/>
  <c r="GS151" i="87"/>
  <c r="HG29" i="87"/>
  <c r="HG28" i="87"/>
  <c r="HD28" i="87"/>
  <c r="HD29" i="87"/>
  <c r="GU151" i="87"/>
  <c r="HH29" i="87"/>
  <c r="HH28" i="87"/>
  <c r="IA6" i="87"/>
  <c r="HO9" i="87"/>
  <c r="R99" i="87"/>
  <c r="T7" i="87"/>
  <c r="IG9" i="87" l="1"/>
  <c r="IS6" i="87"/>
  <c r="HM28" i="87"/>
  <c r="HM29" i="87"/>
  <c r="HK29" i="87"/>
  <c r="HK28" i="87"/>
  <c r="HD151" i="87"/>
  <c r="HT28" i="87"/>
  <c r="HT29" i="87"/>
  <c r="HG151" i="87"/>
  <c r="HQ29" i="87"/>
  <c r="HQ28" i="87"/>
  <c r="HI151" i="87"/>
  <c r="HC151" i="87"/>
  <c r="IO6" i="87"/>
  <c r="IC9" i="87"/>
  <c r="IP6" i="87"/>
  <c r="ID9" i="87"/>
  <c r="GX151" i="87"/>
  <c r="HJ29" i="87"/>
  <c r="HJ28" i="87"/>
  <c r="HU29" i="87"/>
  <c r="HU28" i="87"/>
  <c r="IF9" i="87"/>
  <c r="IR6" i="87"/>
  <c r="HO29" i="87"/>
  <c r="HO28" i="87"/>
  <c r="IA9" i="87"/>
  <c r="IM6" i="87"/>
  <c r="IB9" i="87"/>
  <c r="IN6" i="87"/>
  <c r="HN28" i="87"/>
  <c r="HN29" i="87"/>
  <c r="GZ151" i="87"/>
  <c r="HH151" i="87"/>
  <c r="IE9" i="87"/>
  <c r="IQ6" i="87"/>
  <c r="HB151" i="87"/>
  <c r="HF151" i="87"/>
  <c r="HL29" i="87"/>
  <c r="HL28" i="87"/>
  <c r="IK6" i="87"/>
  <c r="HY9" i="87"/>
  <c r="HE151" i="87"/>
  <c r="HW9" i="87"/>
  <c r="II6" i="87"/>
  <c r="HA151" i="87"/>
  <c r="HP29" i="87"/>
  <c r="HP28" i="87"/>
  <c r="HZ9" i="87"/>
  <c r="IL6" i="87"/>
  <c r="HR29" i="87"/>
  <c r="HR28" i="87"/>
  <c r="HS29" i="87"/>
  <c r="HS28" i="87"/>
  <c r="IH6" i="87"/>
  <c r="HV9" i="87"/>
  <c r="GY151" i="87"/>
  <c r="IJ6" i="87"/>
  <c r="HX9" i="87"/>
  <c r="HI28" i="109"/>
  <c r="U7" i="87"/>
  <c r="HU151" i="87" l="1"/>
  <c r="HV28" i="87"/>
  <c r="HV29" i="87"/>
  <c r="IH9" i="87"/>
  <c r="IT6" i="87"/>
  <c r="HP151" i="87"/>
  <c r="JC6" i="87"/>
  <c r="IQ9" i="87"/>
  <c r="HQ151" i="87"/>
  <c r="HX28" i="87"/>
  <c r="HX29" i="87"/>
  <c r="HS151" i="87"/>
  <c r="HY28" i="87"/>
  <c r="HY29" i="87"/>
  <c r="HL151" i="87"/>
  <c r="IE29" i="87"/>
  <c r="IE28" i="87"/>
  <c r="HN151" i="87"/>
  <c r="ID29" i="87"/>
  <c r="ID28" i="87"/>
  <c r="HT151" i="87"/>
  <c r="IP9" i="87"/>
  <c r="JB6" i="87"/>
  <c r="HR151" i="87"/>
  <c r="HJ151" i="87"/>
  <c r="HK151" i="87"/>
  <c r="HZ29" i="87"/>
  <c r="HZ28" i="87"/>
  <c r="IV6" i="87"/>
  <c r="IJ9" i="87"/>
  <c r="IW6" i="87"/>
  <c r="IK9" i="87"/>
  <c r="IN9" i="87"/>
  <c r="IZ6" i="87"/>
  <c r="HO151" i="87"/>
  <c r="HM151" i="87"/>
  <c r="IB29" i="87"/>
  <c r="IB28" i="87"/>
  <c r="IR9" i="87"/>
  <c r="JD6" i="87"/>
  <c r="IF28" i="87"/>
  <c r="IF29" i="87"/>
  <c r="IS9" i="87"/>
  <c r="JE6" i="87"/>
  <c r="HW29" i="87"/>
  <c r="HW28" i="87"/>
  <c r="IA29" i="87"/>
  <c r="IA28" i="87"/>
  <c r="IC29" i="87"/>
  <c r="IC28" i="87"/>
  <c r="IO9" i="87"/>
  <c r="JA6" i="87"/>
  <c r="IX6" i="87"/>
  <c r="IL9" i="87"/>
  <c r="II9" i="87"/>
  <c r="IU6" i="87"/>
  <c r="IM9" i="87"/>
  <c r="IY6" i="87"/>
  <c r="IG29" i="87"/>
  <c r="IG28" i="87"/>
  <c r="V7" i="87"/>
  <c r="IF151" i="87" l="1"/>
  <c r="HX151" i="87"/>
  <c r="IH29" i="87"/>
  <c r="IH28" i="87"/>
  <c r="IK29" i="87"/>
  <c r="IK28" i="87"/>
  <c r="IP28" i="87"/>
  <c r="IP29" i="87"/>
  <c r="HW151" i="87"/>
  <c r="IW9" i="87"/>
  <c r="JI6" i="87"/>
  <c r="IQ29" i="87"/>
  <c r="IQ28" i="87"/>
  <c r="IY9" i="87"/>
  <c r="JK6" i="87"/>
  <c r="IM28" i="87"/>
  <c r="IM29" i="87"/>
  <c r="IE151" i="87"/>
  <c r="IG151" i="87"/>
  <c r="IU9" i="87"/>
  <c r="JG6" i="87"/>
  <c r="JD9" i="87"/>
  <c r="JP6" i="87"/>
  <c r="IX9" i="87"/>
  <c r="JJ6" i="87"/>
  <c r="JE9" i="87"/>
  <c r="JQ6" i="87"/>
  <c r="IV9" i="87"/>
  <c r="JH6" i="87"/>
  <c r="IS29" i="87"/>
  <c r="IS28" i="87"/>
  <c r="IB151" i="87"/>
  <c r="IT9" i="87"/>
  <c r="JF6" i="87"/>
  <c r="IC151" i="87"/>
  <c r="IZ9" i="87"/>
  <c r="JL6" i="87"/>
  <c r="HV151" i="87"/>
  <c r="IA151" i="87"/>
  <c r="IN29" i="87"/>
  <c r="IN28" i="87"/>
  <c r="JB9" i="87"/>
  <c r="JN6" i="87"/>
  <c r="IL28" i="87"/>
  <c r="IL29" i="87"/>
  <c r="IJ28" i="87"/>
  <c r="IJ29" i="87"/>
  <c r="HY151" i="87"/>
  <c r="JC9" i="87"/>
  <c r="JO6" i="87"/>
  <c r="II29" i="87"/>
  <c r="II28" i="87"/>
  <c r="IR28" i="87"/>
  <c r="IR29" i="87"/>
  <c r="ID151" i="87"/>
  <c r="JA9" i="87"/>
  <c r="JM6" i="87"/>
  <c r="IO28" i="87"/>
  <c r="IO29" i="87"/>
  <c r="HZ151" i="87"/>
  <c r="W7" i="87"/>
  <c r="IX29" i="87" l="1"/>
  <c r="IX28" i="87"/>
  <c r="JN9" i="87"/>
  <c r="JZ6" i="87"/>
  <c r="JM9" i="87"/>
  <c r="JY6" i="87"/>
  <c r="JF9" i="87"/>
  <c r="JR6" i="87"/>
  <c r="JP9" i="87"/>
  <c r="KB6" i="87"/>
  <c r="IK151" i="87"/>
  <c r="IT28" i="87"/>
  <c r="IT29" i="87"/>
  <c r="JD29" i="87"/>
  <c r="JD28" i="87"/>
  <c r="JK9" i="87"/>
  <c r="JW6" i="87"/>
  <c r="JG9" i="87"/>
  <c r="JS6" i="87"/>
  <c r="IY29" i="87"/>
  <c r="IY28" i="87"/>
  <c r="IW29" i="87"/>
  <c r="IW28" i="87"/>
  <c r="IJ151" i="87"/>
  <c r="IU29" i="87"/>
  <c r="IU28" i="87"/>
  <c r="II151" i="87"/>
  <c r="IZ29" i="87"/>
  <c r="IZ28" i="87"/>
  <c r="IH151" i="87"/>
  <c r="JO9" i="87"/>
  <c r="KA6" i="87"/>
  <c r="JB28" i="87"/>
  <c r="JB29" i="87"/>
  <c r="JA28" i="87"/>
  <c r="JA29" i="87"/>
  <c r="IN151" i="87"/>
  <c r="JI9" i="87"/>
  <c r="JU6" i="87"/>
  <c r="IS151" i="87"/>
  <c r="JH9" i="87"/>
  <c r="JT6" i="87"/>
  <c r="IV28" i="87"/>
  <c r="IV29" i="87"/>
  <c r="KC6" i="87"/>
  <c r="JQ9" i="87"/>
  <c r="IQ151" i="87"/>
  <c r="JJ9" i="87"/>
  <c r="JV6" i="87"/>
  <c r="IP151" i="87"/>
  <c r="IO151" i="87"/>
  <c r="JC29" i="87"/>
  <c r="JC28" i="87"/>
  <c r="IL151" i="87"/>
  <c r="IR151" i="87"/>
  <c r="JL9" i="87"/>
  <c r="JX6" i="87"/>
  <c r="JE28" i="87"/>
  <c r="JE29" i="87"/>
  <c r="IM151" i="87"/>
  <c r="X7" i="87"/>
  <c r="JP29" i="87" l="1"/>
  <c r="JP28" i="87"/>
  <c r="KF6" i="87"/>
  <c r="KF9" i="87" s="1"/>
  <c r="JT9" i="87"/>
  <c r="JO28" i="87"/>
  <c r="JO29" i="87"/>
  <c r="IW151" i="87"/>
  <c r="KI6" i="87"/>
  <c r="KI9" i="87" s="1"/>
  <c r="JW9" i="87"/>
  <c r="IY151" i="87"/>
  <c r="JD151" i="87"/>
  <c r="JL28" i="87"/>
  <c r="JL29" i="87"/>
  <c r="KE6" i="87"/>
  <c r="KE9" i="87" s="1"/>
  <c r="JS9" i="87"/>
  <c r="JN29" i="87"/>
  <c r="JN28" i="87"/>
  <c r="JV9" i="87"/>
  <c r="KH6" i="87"/>
  <c r="KH9" i="87" s="1"/>
  <c r="JA151" i="87"/>
  <c r="IV151" i="87"/>
  <c r="KM6" i="87"/>
  <c r="KM9" i="87" s="1"/>
  <c r="KA9" i="87"/>
  <c r="KD6" i="87"/>
  <c r="KD9" i="87" s="1"/>
  <c r="JR9" i="87"/>
  <c r="JE151" i="87"/>
  <c r="KK6" i="87"/>
  <c r="KK9" i="87" s="1"/>
  <c r="JY9" i="87"/>
  <c r="JI28" i="87"/>
  <c r="JI29" i="87"/>
  <c r="JM28" i="87"/>
  <c r="JM29" i="87"/>
  <c r="JQ29" i="87"/>
  <c r="JQ28" i="87"/>
  <c r="IU151" i="87"/>
  <c r="IT151" i="87"/>
  <c r="IX151" i="87"/>
  <c r="JH29" i="87"/>
  <c r="JH28" i="87"/>
  <c r="JF29" i="87"/>
  <c r="JF28" i="87"/>
  <c r="JC151" i="87"/>
  <c r="KG6" i="87"/>
  <c r="KG9" i="87" s="1"/>
  <c r="JU9" i="87"/>
  <c r="JK29" i="87"/>
  <c r="JK28" i="87"/>
  <c r="KJ6" i="87"/>
  <c r="KJ9" i="87" s="1"/>
  <c r="JX9" i="87"/>
  <c r="JZ9" i="87"/>
  <c r="KL6" i="87"/>
  <c r="KL9" i="87" s="1"/>
  <c r="JG28" i="87"/>
  <c r="JG29" i="87"/>
  <c r="KC9" i="87"/>
  <c r="KO6" i="87"/>
  <c r="KO9" i="87" s="1"/>
  <c r="IZ151" i="87"/>
  <c r="JJ28" i="87"/>
  <c r="JJ29" i="87"/>
  <c r="JB151" i="87"/>
  <c r="KB9" i="87"/>
  <c r="KN6" i="87"/>
  <c r="KN9" i="87" s="1"/>
  <c r="Y7" i="87"/>
  <c r="JI151" i="87" l="1"/>
  <c r="JH151" i="87"/>
  <c r="KA28" i="87"/>
  <c r="KA29" i="87"/>
  <c r="KM28" i="87"/>
  <c r="KM29" i="87"/>
  <c r="KF28" i="87"/>
  <c r="KF29" i="87"/>
  <c r="JV28" i="87"/>
  <c r="JV29" i="87"/>
  <c r="JP151" i="87"/>
  <c r="KI29" i="87"/>
  <c r="KI28" i="87"/>
  <c r="KO28" i="87"/>
  <c r="KO29" i="87"/>
  <c r="KC28" i="87"/>
  <c r="KC29" i="87"/>
  <c r="KN29" i="87"/>
  <c r="KN28" i="87"/>
  <c r="JX29" i="87"/>
  <c r="JX28" i="87"/>
  <c r="KD28" i="87"/>
  <c r="KD29" i="87"/>
  <c r="KE29" i="87"/>
  <c r="KE28" i="87"/>
  <c r="JZ29" i="87"/>
  <c r="JZ28" i="87"/>
  <c r="KH29" i="87"/>
  <c r="KH28" i="87"/>
  <c r="JL151" i="87"/>
  <c r="JN151" i="87"/>
  <c r="JY29" i="87"/>
  <c r="JY28" i="87"/>
  <c r="JU28" i="87"/>
  <c r="JU29" i="87"/>
  <c r="KB28" i="87"/>
  <c r="KB29" i="87"/>
  <c r="KJ29" i="87"/>
  <c r="KJ28" i="87"/>
  <c r="JM151" i="87"/>
  <c r="JS29" i="87"/>
  <c r="JS28" i="87"/>
  <c r="KL28" i="87"/>
  <c r="KL29" i="87"/>
  <c r="JT28" i="87"/>
  <c r="JT29" i="87"/>
  <c r="JJ151" i="87"/>
  <c r="JW28" i="87"/>
  <c r="JW29" i="87"/>
  <c r="KK29" i="87"/>
  <c r="KK28" i="87"/>
  <c r="KG28" i="87"/>
  <c r="KG29" i="87"/>
  <c r="JQ151" i="87"/>
  <c r="JG151" i="87"/>
  <c r="JK151" i="87"/>
  <c r="JF151" i="87"/>
  <c r="JR28" i="87"/>
  <c r="JR29" i="87"/>
  <c r="JO151" i="87"/>
  <c r="Z7" i="87"/>
  <c r="KE151" i="87" l="1"/>
  <c r="KF151" i="87"/>
  <c r="KM151" i="87"/>
  <c r="JS151" i="87"/>
  <c r="JY151" i="87"/>
  <c r="JT151" i="87"/>
  <c r="KD151" i="87"/>
  <c r="KA151" i="87"/>
  <c r="KH151" i="87"/>
  <c r="KO151" i="87"/>
  <c r="KI151" i="87"/>
  <c r="KK151" i="87"/>
  <c r="JU151" i="87"/>
  <c r="KC151" i="87"/>
  <c r="JX151" i="87"/>
  <c r="KN151" i="87"/>
  <c r="KB151" i="87"/>
  <c r="KG151" i="87"/>
  <c r="KL151" i="87"/>
  <c r="JW151" i="87"/>
  <c r="JR151" i="87"/>
  <c r="KJ151" i="87"/>
  <c r="JZ151" i="87"/>
  <c r="JV151" i="87"/>
  <c r="Z57" i="87"/>
  <c r="Z122" i="87" s="1"/>
  <c r="AA7" i="87"/>
  <c r="AA57" i="87" l="1"/>
  <c r="AA122" i="87" s="1"/>
  <c r="AB7" i="87"/>
  <c r="AB57" i="87" l="1"/>
  <c r="AB122" i="87" s="1"/>
  <c r="AC7" i="87"/>
  <c r="AC57" i="87" l="1"/>
  <c r="AC122" i="87" s="1"/>
  <c r="AD7" i="87"/>
  <c r="AD57" i="87" l="1"/>
  <c r="AD122" i="87" s="1"/>
  <c r="AE7" i="87"/>
  <c r="AE57" i="87" l="1"/>
  <c r="AE122" i="87" s="1"/>
  <c r="AF7" i="87"/>
  <c r="AF57" i="87" l="1"/>
  <c r="AF122" i="87" s="1"/>
  <c r="AG7" i="87"/>
  <c r="AG57" i="87" l="1"/>
  <c r="AG122" i="87" s="1"/>
  <c r="AH7" i="87"/>
  <c r="AH57" i="87" l="1"/>
  <c r="AH122" i="87" s="1"/>
  <c r="AI7" i="87"/>
  <c r="AI57" i="87" l="1"/>
  <c r="AI122" i="87" s="1"/>
  <c r="AJ7" i="87"/>
  <c r="AJ57" i="87" l="1"/>
  <c r="AJ122" i="87" s="1"/>
  <c r="AK7" i="87"/>
  <c r="AK57" i="87" l="1"/>
  <c r="AK122" i="87" s="1"/>
  <c r="AL7" i="87"/>
  <c r="AL57" i="87" l="1"/>
  <c r="AL122" i="87" s="1"/>
  <c r="AM7" i="87"/>
  <c r="AM57" i="87" l="1"/>
  <c r="AM122" i="87" s="1"/>
  <c r="AN7" i="87"/>
  <c r="AN57" i="87" l="1"/>
  <c r="AN122" i="87" s="1"/>
  <c r="AO7" i="87"/>
  <c r="AO57" i="87" l="1"/>
  <c r="AO122" i="87" s="1"/>
  <c r="AP7" i="87"/>
  <c r="AP57" i="87" l="1"/>
  <c r="AP122" i="87" s="1"/>
  <c r="AQ7" i="87"/>
  <c r="AQ57" i="87" l="1"/>
  <c r="AQ122" i="87" s="1"/>
  <c r="AR7" i="87"/>
  <c r="AR57" i="87" l="1"/>
  <c r="AR122" i="87" s="1"/>
  <c r="AS7" i="87"/>
  <c r="AS57" i="87" l="1"/>
  <c r="AS122" i="87" s="1"/>
  <c r="AT7" i="87"/>
  <c r="AT57" i="87" l="1"/>
  <c r="AT122" i="87" s="1"/>
  <c r="AU7" i="87"/>
  <c r="AU57" i="87" l="1"/>
  <c r="AU122" i="87" s="1"/>
  <c r="AV7" i="87"/>
  <c r="AV57" i="87" l="1"/>
  <c r="AV122" i="87" s="1"/>
  <c r="AW7" i="87"/>
  <c r="AW57" i="87" l="1"/>
  <c r="AW122" i="87" s="1"/>
  <c r="AX7" i="87"/>
  <c r="AX57" i="87" l="1"/>
  <c r="AX122" i="87" s="1"/>
  <c r="AY7" i="87"/>
  <c r="AY57" i="87" l="1"/>
  <c r="AY122" i="87" s="1"/>
  <c r="AZ7" i="87"/>
  <c r="AZ57" i="87" l="1"/>
  <c r="AZ122" i="87" s="1"/>
  <c r="BA7" i="87"/>
  <c r="BA57" i="87" l="1"/>
  <c r="BA122" i="87" s="1"/>
  <c r="BB7" i="87"/>
  <c r="BB57" i="87" l="1"/>
  <c r="BB122" i="87" s="1"/>
  <c r="BC7" i="87"/>
  <c r="BC57" i="87" l="1"/>
  <c r="BC122" i="87" s="1"/>
  <c r="BD7" i="87"/>
  <c r="BD57" i="87" l="1"/>
  <c r="BD122" i="87" s="1"/>
  <c r="BE7" i="87"/>
  <c r="BE57" i="87" l="1"/>
  <c r="BE122" i="87" s="1"/>
  <c r="BF7" i="87"/>
  <c r="BF57" i="87" l="1"/>
  <c r="BF122" i="87" s="1"/>
  <c r="BG7" i="87"/>
  <c r="BG57" i="87" l="1"/>
  <c r="BG122" i="87" s="1"/>
  <c r="BH7" i="87"/>
  <c r="BH57" i="87" l="1"/>
  <c r="BH122" i="87" s="1"/>
  <c r="BI7" i="87"/>
  <c r="BI57" i="87" l="1"/>
  <c r="BI122" i="87" s="1"/>
  <c r="BJ7" i="87"/>
  <c r="BJ57" i="87" l="1"/>
  <c r="BJ122" i="87" s="1"/>
  <c r="BK7" i="87"/>
  <c r="BK57" i="87" l="1"/>
  <c r="BK122" i="87" s="1"/>
  <c r="BL7" i="87"/>
  <c r="BL57" i="87" l="1"/>
  <c r="BL122" i="87" s="1"/>
  <c r="BM7" i="87"/>
  <c r="BM57" i="87" l="1"/>
  <c r="BM122" i="87" s="1"/>
  <c r="BN7" i="87"/>
  <c r="BN57" i="87" l="1"/>
  <c r="BN122" i="87" s="1"/>
  <c r="BO7" i="87"/>
  <c r="BO57" i="87" l="1"/>
  <c r="BO122" i="87" s="1"/>
  <c r="BP7" i="87"/>
  <c r="BP57" i="87" l="1"/>
  <c r="BP122" i="87" s="1"/>
  <c r="BQ7" i="87"/>
  <c r="BQ57" i="87" l="1"/>
  <c r="BQ122" i="87" s="1"/>
  <c r="BR7" i="87"/>
  <c r="BR57" i="87" l="1"/>
  <c r="BR122" i="87" s="1"/>
  <c r="BS7" i="87"/>
  <c r="BS57" i="87" l="1"/>
  <c r="BS122" i="87" s="1"/>
  <c r="BT7" i="87"/>
  <c r="BT57" i="87" l="1"/>
  <c r="BT122" i="87" s="1"/>
  <c r="BU7" i="87"/>
  <c r="BU57" i="87" l="1"/>
  <c r="BU122" i="87" s="1"/>
  <c r="BV7" i="87"/>
  <c r="BV57" i="87" l="1"/>
  <c r="BV122" i="87" s="1"/>
  <c r="BW7" i="87"/>
  <c r="BW57" i="87" l="1"/>
  <c r="BW122" i="87" s="1"/>
  <c r="BX7" i="87"/>
  <c r="BX57" i="87" l="1"/>
  <c r="BX122" i="87" s="1"/>
  <c r="BY7" i="87"/>
  <c r="BY57" i="87" l="1"/>
  <c r="BY122" i="87" s="1"/>
  <c r="BZ7" i="87"/>
  <c r="BZ57" i="87" l="1"/>
  <c r="BZ122" i="87" s="1"/>
  <c r="CA7" i="87"/>
  <c r="CA57" i="87" l="1"/>
  <c r="CA122" i="87" s="1"/>
  <c r="CB7" i="87"/>
  <c r="CB57" i="87" l="1"/>
  <c r="CB122" i="87" s="1"/>
  <c r="CC7" i="87"/>
  <c r="CC57" i="87" l="1"/>
  <c r="CC122" i="87" s="1"/>
  <c r="CD7" i="87"/>
  <c r="CD57" i="87" l="1"/>
  <c r="CD122" i="87" s="1"/>
  <c r="CE7" i="87"/>
  <c r="CE57" i="87" l="1"/>
  <c r="CE122" i="87" s="1"/>
  <c r="CF7" i="87"/>
  <c r="CF57" i="87" l="1"/>
  <c r="CF122" i="87" s="1"/>
  <c r="CG7" i="87"/>
  <c r="CG57" i="87" l="1"/>
  <c r="CG122" i="87" s="1"/>
  <c r="CH7" i="87"/>
  <c r="CH57" i="87" l="1"/>
  <c r="CH122" i="87" s="1"/>
  <c r="CI7" i="87"/>
  <c r="CI57" i="87" l="1"/>
  <c r="CI122" i="87" s="1"/>
  <c r="CJ7" i="87"/>
  <c r="CJ57" i="87" l="1"/>
  <c r="CJ122" i="87" s="1"/>
  <c r="CK7" i="87"/>
  <c r="CK57" i="87" l="1"/>
  <c r="CK122" i="87" s="1"/>
  <c r="CL7" i="87"/>
  <c r="CL57" i="87" l="1"/>
  <c r="CL122" i="87" s="1"/>
  <c r="CM7" i="87"/>
  <c r="CM57" i="87" l="1"/>
  <c r="CM122" i="87" s="1"/>
  <c r="CN7" i="87"/>
  <c r="CN57" i="87" l="1"/>
  <c r="CN122" i="87" s="1"/>
  <c r="CO7" i="87"/>
  <c r="CO57" i="87" l="1"/>
  <c r="CO122" i="87" s="1"/>
  <c r="CP7" i="87"/>
  <c r="CP57" i="87" l="1"/>
  <c r="CP122" i="87" s="1"/>
  <c r="CQ7" i="87"/>
  <c r="CQ57" i="87" l="1"/>
  <c r="CQ122" i="87" s="1"/>
  <c r="CR7" i="87"/>
  <c r="CR57" i="87" l="1"/>
  <c r="CR122" i="87" s="1"/>
  <c r="CS7" i="87"/>
  <c r="CS57" i="87" l="1"/>
  <c r="CS122" i="87" s="1"/>
  <c r="CT7" i="87"/>
  <c r="CT57" i="87" l="1"/>
  <c r="CT122" i="87" s="1"/>
  <c r="CU7" i="87"/>
  <c r="CU57" i="87" l="1"/>
  <c r="CU122" i="87" s="1"/>
  <c r="CV7" i="87"/>
  <c r="CV57" i="87" l="1"/>
  <c r="CV122" i="87" s="1"/>
  <c r="CW7" i="87"/>
  <c r="CW57" i="87" l="1"/>
  <c r="CW122" i="87" s="1"/>
  <c r="CX7" i="87"/>
  <c r="CX57" i="87" l="1"/>
  <c r="CX122" i="87" s="1"/>
  <c r="CY7" i="87"/>
  <c r="CY57" i="87" l="1"/>
  <c r="CY122" i="87" s="1"/>
  <c r="CZ7" i="87"/>
  <c r="CZ57" i="87" l="1"/>
  <c r="CZ122" i="87" s="1"/>
  <c r="DA7" i="87"/>
  <c r="DA57" i="87" l="1"/>
  <c r="DA122" i="87" s="1"/>
  <c r="DB7" i="87"/>
  <c r="DB57" i="87" l="1"/>
  <c r="DB122" i="87" s="1"/>
  <c r="DC7" i="87"/>
  <c r="DC57" i="87" l="1"/>
  <c r="DC122" i="87" s="1"/>
  <c r="DD7" i="87"/>
  <c r="DD57" i="87" l="1"/>
  <c r="DD122" i="87" s="1"/>
  <c r="DE7" i="87"/>
  <c r="DE57" i="87" l="1"/>
  <c r="DE122" i="87" s="1"/>
  <c r="DF7" i="87"/>
  <c r="DF57" i="87" l="1"/>
  <c r="DF122" i="87" s="1"/>
  <c r="DG7" i="87"/>
  <c r="DG57" i="87" l="1"/>
  <c r="DG122" i="87" s="1"/>
  <c r="DH7" i="87"/>
  <c r="DH57" i="87" l="1"/>
  <c r="DH122" i="87" s="1"/>
  <c r="DI7" i="87"/>
  <c r="DI57" i="87" l="1"/>
  <c r="DI122" i="87" s="1"/>
  <c r="DJ7" i="87"/>
  <c r="DJ57" i="87" l="1"/>
  <c r="DJ122" i="87" s="1"/>
  <c r="DK7" i="87"/>
  <c r="DK57" i="87" l="1"/>
  <c r="DK122" i="87" s="1"/>
  <c r="DL7" i="87"/>
  <c r="DL57" i="87" l="1"/>
  <c r="DL122" i="87" s="1"/>
  <c r="DM7" i="87"/>
  <c r="DM57" i="87" l="1"/>
  <c r="DM122" i="87" s="1"/>
  <c r="DN7" i="87"/>
  <c r="DN57" i="87" l="1"/>
  <c r="DN122" i="87" s="1"/>
  <c r="DO7" i="87"/>
  <c r="DO57" i="87" l="1"/>
  <c r="DO122" i="87" s="1"/>
  <c r="DP7" i="87"/>
  <c r="DP57" i="87" l="1"/>
  <c r="DP122" i="87" s="1"/>
  <c r="DQ7" i="87"/>
  <c r="DR7" i="87" s="1"/>
  <c r="DR57" i="87" l="1"/>
  <c r="DR122" i="87" s="1"/>
  <c r="DR43" i="87"/>
  <c r="DR59" i="87"/>
  <c r="DS7" i="87"/>
  <c r="DR61" i="87"/>
  <c r="DR123" i="87" s="1"/>
  <c r="DQ57" i="87"/>
  <c r="DQ122" i="87" s="1"/>
  <c r="DS57" i="87" l="1"/>
  <c r="DS122" i="87" s="1"/>
  <c r="DS43" i="87"/>
  <c r="DS59" i="87"/>
  <c r="DS61" i="87"/>
  <c r="DS123" i="87" s="1"/>
  <c r="DT7" i="87"/>
  <c r="DR125" i="87"/>
  <c r="DR41" i="87"/>
  <c r="DR109" i="87"/>
  <c r="I87" i="109"/>
  <c r="DS41" i="87" l="1"/>
  <c r="DS109" i="87"/>
  <c r="DS125" i="87"/>
  <c r="DR124" i="87"/>
  <c r="DT61" i="87"/>
  <c r="DT123" i="87" s="1"/>
  <c r="DT57" i="87"/>
  <c r="DT122" i="87" s="1"/>
  <c r="DT43" i="87"/>
  <c r="DU7" i="87"/>
  <c r="DT59" i="87"/>
  <c r="J87" i="109"/>
  <c r="DT41" i="87" l="1"/>
  <c r="DT109" i="87"/>
  <c r="DT125" i="87"/>
  <c r="DU61" i="87"/>
  <c r="DU123" i="87" s="1"/>
  <c r="DU57" i="87"/>
  <c r="DU122" i="87" s="1"/>
  <c r="DU43" i="87"/>
  <c r="DU59" i="87"/>
  <c r="DV7" i="87"/>
  <c r="DS124" i="87"/>
  <c r="C35" i="112"/>
  <c r="C36" i="112"/>
  <c r="K87" i="109"/>
  <c r="C12" i="109"/>
  <c r="C37" i="109" s="1"/>
  <c r="C36" i="106"/>
  <c r="C37" i="106"/>
  <c r="C37" i="100"/>
  <c r="C35" i="100"/>
  <c r="DV59" i="87" l="1"/>
  <c r="DW7" i="87"/>
  <c r="DV61" i="87"/>
  <c r="DV123" i="87" s="1"/>
  <c r="DV43" i="87"/>
  <c r="DV57" i="87"/>
  <c r="DV122" i="87" s="1"/>
  <c r="DU109" i="87"/>
  <c r="DU125" i="87"/>
  <c r="DU41" i="87"/>
  <c r="DT124" i="87"/>
  <c r="D37" i="112"/>
  <c r="D36" i="112"/>
  <c r="C35" i="109"/>
  <c r="C36" i="109"/>
  <c r="L87" i="109"/>
  <c r="D35" i="106"/>
  <c r="D36" i="106"/>
  <c r="D37" i="109"/>
  <c r="D36" i="109"/>
  <c r="D35" i="109"/>
  <c r="D37" i="100"/>
  <c r="D36" i="100"/>
  <c r="D35" i="100"/>
  <c r="DV125" i="87" l="1"/>
  <c r="DV41" i="87"/>
  <c r="DV109" i="87"/>
  <c r="DU124" i="87"/>
  <c r="DW61" i="87"/>
  <c r="DW123" i="87" s="1"/>
  <c r="DW57" i="87"/>
  <c r="DW122" i="87" s="1"/>
  <c r="DX7" i="87"/>
  <c r="DW43" i="87"/>
  <c r="DW59" i="87"/>
  <c r="E37" i="112"/>
  <c r="E35" i="112"/>
  <c r="M87" i="109"/>
  <c r="F12" i="112"/>
  <c r="E35" i="106"/>
  <c r="E36" i="106"/>
  <c r="E37" i="106"/>
  <c r="E37" i="109"/>
  <c r="E36" i="109"/>
  <c r="E35" i="109"/>
  <c r="E35" i="100"/>
  <c r="E36" i="100"/>
  <c r="F12" i="106"/>
  <c r="F12" i="100"/>
  <c r="DW125" i="87" l="1"/>
  <c r="DW109" i="87"/>
  <c r="DW41" i="87"/>
  <c r="DX43" i="87"/>
  <c r="DX59" i="87"/>
  <c r="DX57" i="87"/>
  <c r="DX122" i="87" s="1"/>
  <c r="DY7" i="87"/>
  <c r="DX61" i="87"/>
  <c r="DX123" i="87" s="1"/>
  <c r="DV124" i="87"/>
  <c r="F35" i="112"/>
  <c r="F36" i="112"/>
  <c r="F37" i="112"/>
  <c r="N87" i="109"/>
  <c r="F18" i="109"/>
  <c r="F37" i="106"/>
  <c r="F36" i="106"/>
  <c r="F35" i="106"/>
  <c r="F37" i="100"/>
  <c r="F36" i="100"/>
  <c r="F35" i="100"/>
  <c r="DY43" i="87" l="1"/>
  <c r="DY59" i="87"/>
  <c r="DY57" i="87"/>
  <c r="DY122" i="87" s="1"/>
  <c r="DZ7" i="87"/>
  <c r="DY61" i="87"/>
  <c r="DY123" i="87" s="1"/>
  <c r="DX109" i="87"/>
  <c r="DX125" i="87"/>
  <c r="DX41" i="87"/>
  <c r="DW124" i="87"/>
  <c r="H89" i="100"/>
  <c r="O87" i="109"/>
  <c r="G12" i="112"/>
  <c r="F12" i="109"/>
  <c r="F37" i="109" s="1"/>
  <c r="G12" i="106"/>
  <c r="G12" i="100"/>
  <c r="DY41" i="87" l="1"/>
  <c r="DY125" i="87"/>
  <c r="DY109" i="87"/>
  <c r="DX124" i="87"/>
  <c r="EA7" i="87"/>
  <c r="DZ61" i="87"/>
  <c r="DZ123" i="87" s="1"/>
  <c r="DZ43" i="87"/>
  <c r="DZ57" i="87"/>
  <c r="DZ122" i="87" s="1"/>
  <c r="DZ59" i="87"/>
  <c r="H67" i="112"/>
  <c r="B10" i="113" s="1"/>
  <c r="H67" i="115"/>
  <c r="F35" i="109"/>
  <c r="F36" i="109"/>
  <c r="G37" i="112"/>
  <c r="G36" i="112"/>
  <c r="G35" i="112"/>
  <c r="G18" i="109"/>
  <c r="G37" i="106"/>
  <c r="G36" i="106"/>
  <c r="G35" i="106"/>
  <c r="G37" i="100"/>
  <c r="G36" i="100"/>
  <c r="G35" i="100"/>
  <c r="EA61" i="87" l="1"/>
  <c r="EA123" i="87" s="1"/>
  <c r="EA57" i="87"/>
  <c r="EA122" i="87" s="1"/>
  <c r="EA59" i="87"/>
  <c r="EB7" i="87"/>
  <c r="EA43" i="87"/>
  <c r="DY124" i="87"/>
  <c r="DZ41" i="87"/>
  <c r="DZ125" i="87"/>
  <c r="DZ109" i="87"/>
  <c r="P87" i="109"/>
  <c r="B12" i="114"/>
  <c r="F12" i="114" s="1"/>
  <c r="C13" i="114" s="1"/>
  <c r="I10" i="113"/>
  <c r="H12" i="112"/>
  <c r="G12" i="109"/>
  <c r="G35" i="109" s="1"/>
  <c r="H12" i="106"/>
  <c r="H12" i="100"/>
  <c r="I89" i="100"/>
  <c r="EA109" i="87" l="1"/>
  <c r="EA125" i="87"/>
  <c r="EA41" i="87"/>
  <c r="DZ124" i="87"/>
  <c r="EC7" i="87"/>
  <c r="EB59" i="87"/>
  <c r="EB61" i="87"/>
  <c r="EB123" i="87" s="1"/>
  <c r="EB57" i="87"/>
  <c r="EB122" i="87" s="1"/>
  <c r="EB43" i="87"/>
  <c r="Q87" i="109"/>
  <c r="I67" i="112"/>
  <c r="B13" i="114" s="1"/>
  <c r="I67" i="115"/>
  <c r="G37" i="109"/>
  <c r="G36" i="109"/>
  <c r="D13" i="114"/>
  <c r="I56" i="112"/>
  <c r="J10" i="113"/>
  <c r="I2" i="113"/>
  <c r="H55" i="112" s="1"/>
  <c r="H37" i="112"/>
  <c r="H36" i="112"/>
  <c r="H35" i="112"/>
  <c r="H18" i="109"/>
  <c r="H12" i="109" s="1"/>
  <c r="H37" i="106"/>
  <c r="H36" i="106"/>
  <c r="H35" i="106"/>
  <c r="H35" i="100"/>
  <c r="H37" i="100"/>
  <c r="H36" i="100"/>
  <c r="EC59" i="87" l="1"/>
  <c r="ED7" i="87"/>
  <c r="EC43" i="87"/>
  <c r="EC57" i="87"/>
  <c r="EC122" i="87" s="1"/>
  <c r="EC61" i="87"/>
  <c r="EC123" i="87" s="1"/>
  <c r="EB41" i="87"/>
  <c r="EB125" i="87"/>
  <c r="EB109" i="87"/>
  <c r="EA124" i="87"/>
  <c r="J89" i="100"/>
  <c r="B11" i="113"/>
  <c r="J11" i="113" s="1"/>
  <c r="K11" i="113" s="1"/>
  <c r="L11" i="113" s="1"/>
  <c r="M11" i="113" s="1"/>
  <c r="N11" i="113" s="1"/>
  <c r="O11" i="113" s="1"/>
  <c r="P11" i="113" s="1"/>
  <c r="Q11" i="113" s="1"/>
  <c r="R11" i="113" s="1"/>
  <c r="S11" i="113" s="1"/>
  <c r="T11" i="113" s="1"/>
  <c r="U11" i="113" s="1"/>
  <c r="V11" i="113" s="1"/>
  <c r="W11" i="113" s="1"/>
  <c r="X11" i="113" s="1"/>
  <c r="Y11" i="113" s="1"/>
  <c r="Z11" i="113" s="1"/>
  <c r="AA11" i="113" s="1"/>
  <c r="AB11" i="113" s="1"/>
  <c r="AC11" i="113" s="1"/>
  <c r="AD11" i="113" s="1"/>
  <c r="AE11" i="113" s="1"/>
  <c r="AF11" i="113" s="1"/>
  <c r="AG11" i="113" s="1"/>
  <c r="AH11" i="113" s="1"/>
  <c r="AI11" i="113" s="1"/>
  <c r="AJ11" i="113" s="1"/>
  <c r="AK11" i="113" s="1"/>
  <c r="AL11" i="113" s="1"/>
  <c r="AM11" i="113" s="1"/>
  <c r="AN11" i="113" s="1"/>
  <c r="AO11" i="113" s="1"/>
  <c r="AP11" i="113" s="1"/>
  <c r="AQ11" i="113" s="1"/>
  <c r="AR11" i="113" s="1"/>
  <c r="AS11" i="113" s="1"/>
  <c r="AT11" i="113" s="1"/>
  <c r="AU11" i="113" s="1"/>
  <c r="AV11" i="113" s="1"/>
  <c r="AW11" i="113" s="1"/>
  <c r="AX11" i="113" s="1"/>
  <c r="AY11" i="113" s="1"/>
  <c r="AZ11" i="113" s="1"/>
  <c r="BA11" i="113" s="1"/>
  <c r="BB11" i="113" s="1"/>
  <c r="BC11" i="113" s="1"/>
  <c r="BD11" i="113" s="1"/>
  <c r="BE11" i="113" s="1"/>
  <c r="BF11" i="113" s="1"/>
  <c r="BG11" i="113" s="1"/>
  <c r="BH11" i="113" s="1"/>
  <c r="BI11" i="113" s="1"/>
  <c r="BJ11" i="113" s="1"/>
  <c r="BK11" i="113" s="1"/>
  <c r="BL11" i="113" s="1"/>
  <c r="BM11" i="113" s="1"/>
  <c r="BN11" i="113" s="1"/>
  <c r="BO11" i="113" s="1"/>
  <c r="BP11" i="113" s="1"/>
  <c r="BQ11" i="113" s="1"/>
  <c r="BR11" i="113" s="1"/>
  <c r="BS11" i="113" s="1"/>
  <c r="BT11" i="113" s="1"/>
  <c r="BU11" i="113" s="1"/>
  <c r="BV11" i="113" s="1"/>
  <c r="BW11" i="113" s="1"/>
  <c r="BX11" i="113" s="1"/>
  <c r="BY11" i="113" s="1"/>
  <c r="BZ11" i="113" s="1"/>
  <c r="CA11" i="113" s="1"/>
  <c r="CB11" i="113" s="1"/>
  <c r="CC11" i="113" s="1"/>
  <c r="CD11" i="113" s="1"/>
  <c r="CE11" i="113" s="1"/>
  <c r="CF11" i="113" s="1"/>
  <c r="CG11" i="113" s="1"/>
  <c r="CH11" i="113" s="1"/>
  <c r="CI11" i="113" s="1"/>
  <c r="CJ11" i="113" s="1"/>
  <c r="CK11" i="113" s="1"/>
  <c r="CL11" i="113" s="1"/>
  <c r="CM11" i="113" s="1"/>
  <c r="CN11" i="113" s="1"/>
  <c r="CO11" i="113" s="1"/>
  <c r="CP11" i="113" s="1"/>
  <c r="CQ11" i="113" s="1"/>
  <c r="CR11" i="113" s="1"/>
  <c r="CS11" i="113" s="1"/>
  <c r="CT11" i="113" s="1"/>
  <c r="CU11" i="113" s="1"/>
  <c r="CV11" i="113" s="1"/>
  <c r="CW11" i="113" s="1"/>
  <c r="CX11" i="113" s="1"/>
  <c r="CY11" i="113" s="1"/>
  <c r="CZ11" i="113" s="1"/>
  <c r="DA11" i="113" s="1"/>
  <c r="DB11" i="113" s="1"/>
  <c r="DC11" i="113" s="1"/>
  <c r="DD11" i="113" s="1"/>
  <c r="DE11" i="113" s="1"/>
  <c r="DF11" i="113" s="1"/>
  <c r="DG11" i="113" s="1"/>
  <c r="DH11" i="113" s="1"/>
  <c r="DI11" i="113" s="1"/>
  <c r="DJ11" i="113" s="1"/>
  <c r="DK11" i="113" s="1"/>
  <c r="DL11" i="113" s="1"/>
  <c r="DM11" i="113" s="1"/>
  <c r="DN11" i="113" s="1"/>
  <c r="DO11" i="113" s="1"/>
  <c r="DP11" i="113" s="1"/>
  <c r="DQ11" i="113" s="1"/>
  <c r="DR11" i="113" s="1"/>
  <c r="DS11" i="113" s="1"/>
  <c r="DT11" i="113" s="1"/>
  <c r="DU11" i="113" s="1"/>
  <c r="DV11" i="113" s="1"/>
  <c r="DW11" i="113" s="1"/>
  <c r="DX11" i="113" s="1"/>
  <c r="DY11" i="113" s="1"/>
  <c r="DZ11" i="113" s="1"/>
  <c r="EA11" i="113" s="1"/>
  <c r="EB11" i="113" s="1"/>
  <c r="EC11" i="113" s="1"/>
  <c r="ED11" i="113" s="1"/>
  <c r="EE11" i="113" s="1"/>
  <c r="EF11" i="113" s="1"/>
  <c r="EG11" i="113" s="1"/>
  <c r="EH11" i="113" s="1"/>
  <c r="EI11" i="113" s="1"/>
  <c r="EJ11" i="113" s="1"/>
  <c r="EK11" i="113" s="1"/>
  <c r="EL11" i="113" s="1"/>
  <c r="EM11" i="113" s="1"/>
  <c r="EN11" i="113" s="1"/>
  <c r="EO11" i="113" s="1"/>
  <c r="EP11" i="113" s="1"/>
  <c r="EQ11" i="113" s="1"/>
  <c r="ER11" i="113" s="1"/>
  <c r="ES11" i="113" s="1"/>
  <c r="ET11" i="113" s="1"/>
  <c r="EU11" i="113" s="1"/>
  <c r="EV11" i="113" s="1"/>
  <c r="EW11" i="113" s="1"/>
  <c r="EX11" i="113" s="1"/>
  <c r="EY11" i="113" s="1"/>
  <c r="EZ11" i="113" s="1"/>
  <c r="FA11" i="113" s="1"/>
  <c r="FB11" i="113" s="1"/>
  <c r="FC11" i="113" s="1"/>
  <c r="FD11" i="113" s="1"/>
  <c r="FE11" i="113" s="1"/>
  <c r="FF11" i="113" s="1"/>
  <c r="FG11" i="113" s="1"/>
  <c r="FH11" i="113" s="1"/>
  <c r="FI11" i="113" s="1"/>
  <c r="FJ11" i="113" s="1"/>
  <c r="FK11" i="113" s="1"/>
  <c r="FL11" i="113" s="1"/>
  <c r="FM11" i="113" s="1"/>
  <c r="FN11" i="113" s="1"/>
  <c r="FO11" i="113" s="1"/>
  <c r="FP11" i="113" s="1"/>
  <c r="FQ11" i="113" s="1"/>
  <c r="FR11" i="113" s="1"/>
  <c r="FS11" i="113" s="1"/>
  <c r="FT11" i="113" s="1"/>
  <c r="FU11" i="113" s="1"/>
  <c r="FV11" i="113" s="1"/>
  <c r="FW11" i="113" s="1"/>
  <c r="FX11" i="113" s="1"/>
  <c r="FY11" i="113" s="1"/>
  <c r="FZ11" i="113" s="1"/>
  <c r="GA11" i="113" s="1"/>
  <c r="GB11" i="113" s="1"/>
  <c r="GC11" i="113" s="1"/>
  <c r="GD11" i="113" s="1"/>
  <c r="GE11" i="113" s="1"/>
  <c r="GF11" i="113" s="1"/>
  <c r="GG11" i="113" s="1"/>
  <c r="GH11" i="113" s="1"/>
  <c r="GI11" i="113" s="1"/>
  <c r="GJ11" i="113" s="1"/>
  <c r="GK11" i="113" s="1"/>
  <c r="GL11" i="113" s="1"/>
  <c r="GM11" i="113" s="1"/>
  <c r="GN11" i="113" s="1"/>
  <c r="GO11" i="113" s="1"/>
  <c r="GP11" i="113" s="1"/>
  <c r="GQ11" i="113" s="1"/>
  <c r="GR11" i="113" s="1"/>
  <c r="GS11" i="113" s="1"/>
  <c r="GT11" i="113" s="1"/>
  <c r="GU11" i="113" s="1"/>
  <c r="GV11" i="113" s="1"/>
  <c r="GW11" i="113" s="1"/>
  <c r="GX11" i="113" s="1"/>
  <c r="GY11" i="113" s="1"/>
  <c r="GZ11" i="113" s="1"/>
  <c r="HA11" i="113" s="1"/>
  <c r="HB11" i="113" s="1"/>
  <c r="HC11" i="113" s="1"/>
  <c r="HD11" i="113" s="1"/>
  <c r="HE11" i="113" s="1"/>
  <c r="HF11" i="113" s="1"/>
  <c r="HG11" i="113" s="1"/>
  <c r="HH11" i="113" s="1"/>
  <c r="HI11" i="113" s="1"/>
  <c r="HJ11" i="113" s="1"/>
  <c r="J67" i="112"/>
  <c r="B12" i="113" s="1"/>
  <c r="J67" i="115"/>
  <c r="E13" i="114"/>
  <c r="I95" i="112" s="1"/>
  <c r="I91" i="112"/>
  <c r="K10" i="113"/>
  <c r="H37" i="109"/>
  <c r="H36" i="109"/>
  <c r="H35" i="109"/>
  <c r="EB124" i="87" l="1"/>
  <c r="EC41" i="87"/>
  <c r="EC109" i="87"/>
  <c r="EC125" i="87"/>
  <c r="ED57" i="87"/>
  <c r="ED122" i="87" s="1"/>
  <c r="EE7" i="87"/>
  <c r="ED43" i="87"/>
  <c r="ED59" i="87"/>
  <c r="ED61" i="87"/>
  <c r="ED123" i="87" s="1"/>
  <c r="R87" i="109"/>
  <c r="B14" i="114"/>
  <c r="K67" i="115"/>
  <c r="K89" i="100"/>
  <c r="F13" i="114"/>
  <c r="C14" i="114" s="1"/>
  <c r="D14" i="114" s="1"/>
  <c r="K67" i="112"/>
  <c r="B13" i="113" s="1"/>
  <c r="K12" i="113"/>
  <c r="L12" i="113" s="1"/>
  <c r="M12" i="113" s="1"/>
  <c r="N12" i="113" s="1"/>
  <c r="O12" i="113" s="1"/>
  <c r="P12" i="113" s="1"/>
  <c r="Q12" i="113" s="1"/>
  <c r="R12" i="113" s="1"/>
  <c r="S12" i="113" s="1"/>
  <c r="T12" i="113" s="1"/>
  <c r="U12" i="113" s="1"/>
  <c r="V12" i="113" s="1"/>
  <c r="W12" i="113" s="1"/>
  <c r="X12" i="113" s="1"/>
  <c r="Y12" i="113" s="1"/>
  <c r="Z12" i="113" s="1"/>
  <c r="AA12" i="113" s="1"/>
  <c r="AB12" i="113" s="1"/>
  <c r="AC12" i="113" s="1"/>
  <c r="AD12" i="113" s="1"/>
  <c r="AE12" i="113" s="1"/>
  <c r="AF12" i="113" s="1"/>
  <c r="AG12" i="113" s="1"/>
  <c r="AH12" i="113" s="1"/>
  <c r="AI12" i="113" s="1"/>
  <c r="AJ12" i="113" s="1"/>
  <c r="AK12" i="113" s="1"/>
  <c r="AL12" i="113" s="1"/>
  <c r="AM12" i="113" s="1"/>
  <c r="AN12" i="113" s="1"/>
  <c r="AO12" i="113" s="1"/>
  <c r="AP12" i="113" s="1"/>
  <c r="AQ12" i="113" s="1"/>
  <c r="AR12" i="113" s="1"/>
  <c r="AS12" i="113" s="1"/>
  <c r="AT12" i="113" s="1"/>
  <c r="AU12" i="113" s="1"/>
  <c r="AV12" i="113" s="1"/>
  <c r="AW12" i="113" s="1"/>
  <c r="AX12" i="113" s="1"/>
  <c r="AY12" i="113" s="1"/>
  <c r="AZ12" i="113" s="1"/>
  <c r="BA12" i="113" s="1"/>
  <c r="BB12" i="113" s="1"/>
  <c r="BC12" i="113" s="1"/>
  <c r="BD12" i="113" s="1"/>
  <c r="BE12" i="113" s="1"/>
  <c r="BF12" i="113" s="1"/>
  <c r="BG12" i="113" s="1"/>
  <c r="BH12" i="113" s="1"/>
  <c r="BI12" i="113" s="1"/>
  <c r="BJ12" i="113" s="1"/>
  <c r="BK12" i="113" s="1"/>
  <c r="BL12" i="113" s="1"/>
  <c r="BM12" i="113" s="1"/>
  <c r="BN12" i="113" s="1"/>
  <c r="BO12" i="113" s="1"/>
  <c r="BP12" i="113" s="1"/>
  <c r="BQ12" i="113" s="1"/>
  <c r="BR12" i="113" s="1"/>
  <c r="BS12" i="113" s="1"/>
  <c r="BT12" i="113" s="1"/>
  <c r="BU12" i="113" s="1"/>
  <c r="BV12" i="113" s="1"/>
  <c r="BW12" i="113" s="1"/>
  <c r="BX12" i="113" s="1"/>
  <c r="BY12" i="113" s="1"/>
  <c r="BZ12" i="113" s="1"/>
  <c r="CA12" i="113" s="1"/>
  <c r="CB12" i="113" s="1"/>
  <c r="CC12" i="113" s="1"/>
  <c r="CD12" i="113" s="1"/>
  <c r="CE12" i="113" s="1"/>
  <c r="CF12" i="113" s="1"/>
  <c r="CG12" i="113" s="1"/>
  <c r="CH12" i="113" s="1"/>
  <c r="CI12" i="113" s="1"/>
  <c r="CJ12" i="113" s="1"/>
  <c r="CK12" i="113" s="1"/>
  <c r="CL12" i="113" s="1"/>
  <c r="CM12" i="113" s="1"/>
  <c r="CN12" i="113" s="1"/>
  <c r="CO12" i="113" s="1"/>
  <c r="CP12" i="113" s="1"/>
  <c r="CQ12" i="113" s="1"/>
  <c r="CR12" i="113" s="1"/>
  <c r="CS12" i="113" s="1"/>
  <c r="CT12" i="113" s="1"/>
  <c r="CU12" i="113" s="1"/>
  <c r="CV12" i="113" s="1"/>
  <c r="CW12" i="113" s="1"/>
  <c r="CX12" i="113" s="1"/>
  <c r="CY12" i="113" s="1"/>
  <c r="CZ12" i="113" s="1"/>
  <c r="DA12" i="113" s="1"/>
  <c r="DB12" i="113" s="1"/>
  <c r="DC12" i="113" s="1"/>
  <c r="DD12" i="113" s="1"/>
  <c r="DE12" i="113" s="1"/>
  <c r="DF12" i="113" s="1"/>
  <c r="DG12" i="113" s="1"/>
  <c r="DH12" i="113" s="1"/>
  <c r="DI12" i="113" s="1"/>
  <c r="DJ12" i="113" s="1"/>
  <c r="DK12" i="113" s="1"/>
  <c r="DL12" i="113" s="1"/>
  <c r="DM12" i="113" s="1"/>
  <c r="DN12" i="113" s="1"/>
  <c r="DO12" i="113" s="1"/>
  <c r="DP12" i="113" s="1"/>
  <c r="DQ12" i="113" s="1"/>
  <c r="DR12" i="113" s="1"/>
  <c r="DS12" i="113" s="1"/>
  <c r="DT12" i="113" s="1"/>
  <c r="DU12" i="113" s="1"/>
  <c r="DV12" i="113" s="1"/>
  <c r="DW12" i="113" s="1"/>
  <c r="DX12" i="113" s="1"/>
  <c r="DY12" i="113" s="1"/>
  <c r="DZ12" i="113" s="1"/>
  <c r="EA12" i="113" s="1"/>
  <c r="EB12" i="113" s="1"/>
  <c r="EC12" i="113" s="1"/>
  <c r="ED12" i="113" s="1"/>
  <c r="EE12" i="113" s="1"/>
  <c r="EF12" i="113" s="1"/>
  <c r="EG12" i="113" s="1"/>
  <c r="EH12" i="113" s="1"/>
  <c r="EI12" i="113" s="1"/>
  <c r="EJ12" i="113" s="1"/>
  <c r="EK12" i="113" s="1"/>
  <c r="EL12" i="113" s="1"/>
  <c r="EM12" i="113" s="1"/>
  <c r="EN12" i="113" s="1"/>
  <c r="EO12" i="113" s="1"/>
  <c r="EP12" i="113" s="1"/>
  <c r="EQ12" i="113" s="1"/>
  <c r="ER12" i="113" s="1"/>
  <c r="ES12" i="113" s="1"/>
  <c r="ET12" i="113" s="1"/>
  <c r="EU12" i="113" s="1"/>
  <c r="EV12" i="113" s="1"/>
  <c r="EW12" i="113" s="1"/>
  <c r="EX12" i="113" s="1"/>
  <c r="EY12" i="113" s="1"/>
  <c r="EZ12" i="113" s="1"/>
  <c r="FA12" i="113" s="1"/>
  <c r="FB12" i="113" s="1"/>
  <c r="FC12" i="113" s="1"/>
  <c r="FD12" i="113" s="1"/>
  <c r="FE12" i="113" s="1"/>
  <c r="FF12" i="113" s="1"/>
  <c r="FG12" i="113" s="1"/>
  <c r="FH12" i="113" s="1"/>
  <c r="FI12" i="113" s="1"/>
  <c r="FJ12" i="113" s="1"/>
  <c r="FK12" i="113" s="1"/>
  <c r="FL12" i="113" s="1"/>
  <c r="FM12" i="113" s="1"/>
  <c r="FN12" i="113" s="1"/>
  <c r="FO12" i="113" s="1"/>
  <c r="FP12" i="113" s="1"/>
  <c r="FQ12" i="113" s="1"/>
  <c r="FR12" i="113" s="1"/>
  <c r="FS12" i="113" s="1"/>
  <c r="FT12" i="113" s="1"/>
  <c r="FU12" i="113" s="1"/>
  <c r="FV12" i="113" s="1"/>
  <c r="FW12" i="113" s="1"/>
  <c r="FX12" i="113" s="1"/>
  <c r="FY12" i="113" s="1"/>
  <c r="FZ12" i="113" s="1"/>
  <c r="GA12" i="113" s="1"/>
  <c r="GB12" i="113" s="1"/>
  <c r="GC12" i="113" s="1"/>
  <c r="GD12" i="113" s="1"/>
  <c r="GE12" i="113" s="1"/>
  <c r="GF12" i="113" s="1"/>
  <c r="GG12" i="113" s="1"/>
  <c r="GH12" i="113" s="1"/>
  <c r="GI12" i="113" s="1"/>
  <c r="GJ12" i="113" s="1"/>
  <c r="GK12" i="113" s="1"/>
  <c r="GL12" i="113" s="1"/>
  <c r="GM12" i="113" s="1"/>
  <c r="GN12" i="113" s="1"/>
  <c r="GO12" i="113" s="1"/>
  <c r="GP12" i="113" s="1"/>
  <c r="GQ12" i="113" s="1"/>
  <c r="GR12" i="113" s="1"/>
  <c r="GS12" i="113" s="1"/>
  <c r="GT12" i="113" s="1"/>
  <c r="GU12" i="113" s="1"/>
  <c r="GV12" i="113" s="1"/>
  <c r="GW12" i="113" s="1"/>
  <c r="GX12" i="113" s="1"/>
  <c r="GY12" i="113" s="1"/>
  <c r="GZ12" i="113" s="1"/>
  <c r="HA12" i="113" s="1"/>
  <c r="HB12" i="113" s="1"/>
  <c r="HC12" i="113" s="1"/>
  <c r="HD12" i="113" s="1"/>
  <c r="HE12" i="113" s="1"/>
  <c r="HF12" i="113" s="1"/>
  <c r="HG12" i="113" s="1"/>
  <c r="HH12" i="113" s="1"/>
  <c r="HI12" i="113" s="1"/>
  <c r="HJ12" i="113" s="1"/>
  <c r="J2" i="113"/>
  <c r="I55" i="112" s="1"/>
  <c r="L10" i="113"/>
  <c r="I12" i="112"/>
  <c r="I12" i="106"/>
  <c r="I12" i="100"/>
  <c r="ED109" i="87" l="1"/>
  <c r="ED125" i="87"/>
  <c r="ED41" i="87"/>
  <c r="EF7" i="87"/>
  <c r="EE59" i="87"/>
  <c r="EE57" i="87"/>
  <c r="EE122" i="87" s="1"/>
  <c r="EE43" i="87"/>
  <c r="EE61" i="87"/>
  <c r="EE123" i="87" s="1"/>
  <c r="EC124" i="87"/>
  <c r="S87" i="109"/>
  <c r="J56" i="112"/>
  <c r="E14" i="114"/>
  <c r="F14" i="114" s="1"/>
  <c r="C15" i="114" s="1"/>
  <c r="J91" i="112"/>
  <c r="B15" i="114"/>
  <c r="K2" i="113"/>
  <c r="J55" i="112" s="1"/>
  <c r="L13" i="113"/>
  <c r="M13" i="113" s="1"/>
  <c r="N13" i="113" s="1"/>
  <c r="O13" i="113" s="1"/>
  <c r="P13" i="113" s="1"/>
  <c r="Q13" i="113" s="1"/>
  <c r="R13" i="113" s="1"/>
  <c r="S13" i="113" s="1"/>
  <c r="T13" i="113" s="1"/>
  <c r="U13" i="113" s="1"/>
  <c r="V13" i="113" s="1"/>
  <c r="W13" i="113" s="1"/>
  <c r="X13" i="113" s="1"/>
  <c r="Y13" i="113" s="1"/>
  <c r="Z13" i="113" s="1"/>
  <c r="AA13" i="113" s="1"/>
  <c r="AB13" i="113" s="1"/>
  <c r="AC13" i="113" s="1"/>
  <c r="AD13" i="113" s="1"/>
  <c r="AE13" i="113" s="1"/>
  <c r="AF13" i="113" s="1"/>
  <c r="AG13" i="113" s="1"/>
  <c r="AH13" i="113" s="1"/>
  <c r="AI13" i="113" s="1"/>
  <c r="AJ13" i="113" s="1"/>
  <c r="AK13" i="113" s="1"/>
  <c r="AL13" i="113" s="1"/>
  <c r="AM13" i="113" s="1"/>
  <c r="AN13" i="113" s="1"/>
  <c r="AO13" i="113" s="1"/>
  <c r="AP13" i="113" s="1"/>
  <c r="AQ13" i="113" s="1"/>
  <c r="AR13" i="113" s="1"/>
  <c r="AS13" i="113" s="1"/>
  <c r="AT13" i="113" s="1"/>
  <c r="AU13" i="113" s="1"/>
  <c r="AV13" i="113" s="1"/>
  <c r="AW13" i="113" s="1"/>
  <c r="AX13" i="113" s="1"/>
  <c r="AY13" i="113" s="1"/>
  <c r="AZ13" i="113" s="1"/>
  <c r="BA13" i="113" s="1"/>
  <c r="BB13" i="113" s="1"/>
  <c r="BC13" i="113" s="1"/>
  <c r="BD13" i="113" s="1"/>
  <c r="BE13" i="113" s="1"/>
  <c r="BF13" i="113" s="1"/>
  <c r="BG13" i="113" s="1"/>
  <c r="BH13" i="113" s="1"/>
  <c r="BI13" i="113" s="1"/>
  <c r="BJ13" i="113" s="1"/>
  <c r="BK13" i="113" s="1"/>
  <c r="BL13" i="113" s="1"/>
  <c r="BM13" i="113" s="1"/>
  <c r="BN13" i="113" s="1"/>
  <c r="BO13" i="113" s="1"/>
  <c r="BP13" i="113" s="1"/>
  <c r="BQ13" i="113" s="1"/>
  <c r="BR13" i="113" s="1"/>
  <c r="BS13" i="113" s="1"/>
  <c r="BT13" i="113" s="1"/>
  <c r="BU13" i="113" s="1"/>
  <c r="BV13" i="113" s="1"/>
  <c r="BW13" i="113" s="1"/>
  <c r="BX13" i="113" s="1"/>
  <c r="BY13" i="113" s="1"/>
  <c r="BZ13" i="113" s="1"/>
  <c r="CA13" i="113" s="1"/>
  <c r="CB13" i="113" s="1"/>
  <c r="CC13" i="113" s="1"/>
  <c r="CD13" i="113" s="1"/>
  <c r="CE13" i="113" s="1"/>
  <c r="CF13" i="113" s="1"/>
  <c r="CG13" i="113" s="1"/>
  <c r="CH13" i="113" s="1"/>
  <c r="CI13" i="113" s="1"/>
  <c r="CJ13" i="113" s="1"/>
  <c r="CK13" i="113" s="1"/>
  <c r="CL13" i="113" s="1"/>
  <c r="CM13" i="113" s="1"/>
  <c r="CN13" i="113" s="1"/>
  <c r="CO13" i="113" s="1"/>
  <c r="CP13" i="113" s="1"/>
  <c r="CQ13" i="113" s="1"/>
  <c r="CR13" i="113" s="1"/>
  <c r="CS13" i="113" s="1"/>
  <c r="CT13" i="113" s="1"/>
  <c r="CU13" i="113" s="1"/>
  <c r="CV13" i="113" s="1"/>
  <c r="CW13" i="113" s="1"/>
  <c r="CX13" i="113" s="1"/>
  <c r="CY13" i="113" s="1"/>
  <c r="CZ13" i="113" s="1"/>
  <c r="DA13" i="113" s="1"/>
  <c r="DB13" i="113" s="1"/>
  <c r="DC13" i="113" s="1"/>
  <c r="DD13" i="113" s="1"/>
  <c r="DE13" i="113" s="1"/>
  <c r="DF13" i="113" s="1"/>
  <c r="DG13" i="113" s="1"/>
  <c r="DH13" i="113" s="1"/>
  <c r="DI13" i="113" s="1"/>
  <c r="DJ13" i="113" s="1"/>
  <c r="DK13" i="113" s="1"/>
  <c r="DL13" i="113" s="1"/>
  <c r="DM13" i="113" s="1"/>
  <c r="DN13" i="113" s="1"/>
  <c r="DO13" i="113" s="1"/>
  <c r="DP13" i="113" s="1"/>
  <c r="DQ13" i="113" s="1"/>
  <c r="DR13" i="113" s="1"/>
  <c r="DS13" i="113" s="1"/>
  <c r="DT13" i="113" s="1"/>
  <c r="DU13" i="113" s="1"/>
  <c r="DV13" i="113" s="1"/>
  <c r="DW13" i="113" s="1"/>
  <c r="DX13" i="113" s="1"/>
  <c r="DY13" i="113" s="1"/>
  <c r="DZ13" i="113" s="1"/>
  <c r="EA13" i="113" s="1"/>
  <c r="EB13" i="113" s="1"/>
  <c r="EC13" i="113" s="1"/>
  <c r="ED13" i="113" s="1"/>
  <c r="EE13" i="113" s="1"/>
  <c r="EF13" i="113" s="1"/>
  <c r="EG13" i="113" s="1"/>
  <c r="EH13" i="113" s="1"/>
  <c r="EI13" i="113" s="1"/>
  <c r="EJ13" i="113" s="1"/>
  <c r="EK13" i="113" s="1"/>
  <c r="EL13" i="113" s="1"/>
  <c r="EM13" i="113" s="1"/>
  <c r="EN13" i="113" s="1"/>
  <c r="EO13" i="113" s="1"/>
  <c r="EP13" i="113" s="1"/>
  <c r="EQ13" i="113" s="1"/>
  <c r="ER13" i="113" s="1"/>
  <c r="ES13" i="113" s="1"/>
  <c r="ET13" i="113" s="1"/>
  <c r="EU13" i="113" s="1"/>
  <c r="EV13" i="113" s="1"/>
  <c r="EW13" i="113" s="1"/>
  <c r="EX13" i="113" s="1"/>
  <c r="EY13" i="113" s="1"/>
  <c r="EZ13" i="113" s="1"/>
  <c r="FA13" i="113" s="1"/>
  <c r="FB13" i="113" s="1"/>
  <c r="FC13" i="113" s="1"/>
  <c r="FD13" i="113" s="1"/>
  <c r="FE13" i="113" s="1"/>
  <c r="FF13" i="113" s="1"/>
  <c r="FG13" i="113" s="1"/>
  <c r="FH13" i="113" s="1"/>
  <c r="FI13" i="113" s="1"/>
  <c r="FJ13" i="113" s="1"/>
  <c r="FK13" i="113" s="1"/>
  <c r="FL13" i="113" s="1"/>
  <c r="FM13" i="113" s="1"/>
  <c r="FN13" i="113" s="1"/>
  <c r="FO13" i="113" s="1"/>
  <c r="FP13" i="113" s="1"/>
  <c r="FQ13" i="113" s="1"/>
  <c r="FR13" i="113" s="1"/>
  <c r="FS13" i="113" s="1"/>
  <c r="FT13" i="113" s="1"/>
  <c r="FU13" i="113" s="1"/>
  <c r="FV13" i="113" s="1"/>
  <c r="FW13" i="113" s="1"/>
  <c r="FX13" i="113" s="1"/>
  <c r="FY13" i="113" s="1"/>
  <c r="FZ13" i="113" s="1"/>
  <c r="GA13" i="113" s="1"/>
  <c r="GB13" i="113" s="1"/>
  <c r="GC13" i="113" s="1"/>
  <c r="GD13" i="113" s="1"/>
  <c r="GE13" i="113" s="1"/>
  <c r="GF13" i="113" s="1"/>
  <c r="GG13" i="113" s="1"/>
  <c r="GH13" i="113" s="1"/>
  <c r="GI13" i="113" s="1"/>
  <c r="GJ13" i="113" s="1"/>
  <c r="GK13" i="113" s="1"/>
  <c r="GL13" i="113" s="1"/>
  <c r="GM13" i="113" s="1"/>
  <c r="GN13" i="113" s="1"/>
  <c r="GO13" i="113" s="1"/>
  <c r="GP13" i="113" s="1"/>
  <c r="GQ13" i="113" s="1"/>
  <c r="GR13" i="113" s="1"/>
  <c r="GS13" i="113" s="1"/>
  <c r="GT13" i="113" s="1"/>
  <c r="GU13" i="113" s="1"/>
  <c r="GV13" i="113" s="1"/>
  <c r="GW13" i="113" s="1"/>
  <c r="GX13" i="113" s="1"/>
  <c r="GY13" i="113" s="1"/>
  <c r="GZ13" i="113" s="1"/>
  <c r="HA13" i="113" s="1"/>
  <c r="HB13" i="113" s="1"/>
  <c r="HC13" i="113" s="1"/>
  <c r="HD13" i="113" s="1"/>
  <c r="HE13" i="113" s="1"/>
  <c r="HF13" i="113" s="1"/>
  <c r="HG13" i="113" s="1"/>
  <c r="HH13" i="113" s="1"/>
  <c r="HI13" i="113" s="1"/>
  <c r="HJ13" i="113" s="1"/>
  <c r="M10" i="113"/>
  <c r="J12" i="112"/>
  <c r="I37" i="112"/>
  <c r="I36" i="112"/>
  <c r="I35" i="112"/>
  <c r="I18" i="109"/>
  <c r="I12" i="109" s="1"/>
  <c r="J12" i="106"/>
  <c r="I37" i="106"/>
  <c r="I36" i="106"/>
  <c r="I35" i="106"/>
  <c r="I37" i="100"/>
  <c r="I36" i="100"/>
  <c r="I35" i="100"/>
  <c r="J12" i="100"/>
  <c r="EE109" i="87" l="1"/>
  <c r="EE41" i="87"/>
  <c r="EE125" i="87"/>
  <c r="EF43" i="87"/>
  <c r="EF59" i="87"/>
  <c r="EF57" i="87"/>
  <c r="EF122" i="87" s="1"/>
  <c r="EF61" i="87"/>
  <c r="EF123" i="87" s="1"/>
  <c r="EG7" i="87"/>
  <c r="ED124" i="87"/>
  <c r="L89" i="100"/>
  <c r="T87" i="109"/>
  <c r="J95" i="112"/>
  <c r="L67" i="112"/>
  <c r="B14" i="113" s="1"/>
  <c r="L67" i="115"/>
  <c r="D15" i="114"/>
  <c r="K56" i="112"/>
  <c r="L2" i="113"/>
  <c r="K55" i="112" s="1"/>
  <c r="N10" i="113"/>
  <c r="K12" i="112"/>
  <c r="J37" i="112"/>
  <c r="J36" i="112"/>
  <c r="J35" i="112"/>
  <c r="J18" i="109"/>
  <c r="J12" i="109" s="1"/>
  <c r="I37" i="109"/>
  <c r="I36" i="109"/>
  <c r="I35" i="109"/>
  <c r="J37" i="106"/>
  <c r="J36" i="106"/>
  <c r="J35" i="106"/>
  <c r="K12" i="106"/>
  <c r="J37" i="100"/>
  <c r="J36" i="100"/>
  <c r="J35" i="100"/>
  <c r="K12" i="100"/>
  <c r="EG59" i="87" l="1"/>
  <c r="EG61" i="87"/>
  <c r="EG123" i="87" s="1"/>
  <c r="EH7" i="87"/>
  <c r="EG57" i="87"/>
  <c r="EG122" i="87" s="1"/>
  <c r="EG43" i="87"/>
  <c r="EE124" i="87"/>
  <c r="EF109" i="87"/>
  <c r="EF125" i="87"/>
  <c r="EF41" i="87"/>
  <c r="M89" i="100"/>
  <c r="B16" i="114"/>
  <c r="E15" i="114"/>
  <c r="F15" i="114" s="1"/>
  <c r="C16" i="114" s="1"/>
  <c r="D16" i="114" s="1"/>
  <c r="K91" i="112"/>
  <c r="M14" i="113"/>
  <c r="N14" i="113" s="1"/>
  <c r="O14" i="113" s="1"/>
  <c r="P14" i="113" s="1"/>
  <c r="Q14" i="113" s="1"/>
  <c r="R14" i="113" s="1"/>
  <c r="S14" i="113" s="1"/>
  <c r="T14" i="113" s="1"/>
  <c r="U14" i="113" s="1"/>
  <c r="V14" i="113" s="1"/>
  <c r="W14" i="113" s="1"/>
  <c r="X14" i="113" s="1"/>
  <c r="Y14" i="113" s="1"/>
  <c r="Z14" i="113" s="1"/>
  <c r="AA14" i="113" s="1"/>
  <c r="AB14" i="113" s="1"/>
  <c r="AC14" i="113" s="1"/>
  <c r="AD14" i="113" s="1"/>
  <c r="AE14" i="113" s="1"/>
  <c r="AF14" i="113" s="1"/>
  <c r="AG14" i="113" s="1"/>
  <c r="AH14" i="113" s="1"/>
  <c r="AI14" i="113" s="1"/>
  <c r="AJ14" i="113" s="1"/>
  <c r="AK14" i="113" s="1"/>
  <c r="AL14" i="113" s="1"/>
  <c r="AM14" i="113" s="1"/>
  <c r="AN14" i="113" s="1"/>
  <c r="AO14" i="113" s="1"/>
  <c r="AP14" i="113" s="1"/>
  <c r="AQ14" i="113" s="1"/>
  <c r="AR14" i="113" s="1"/>
  <c r="AS14" i="113" s="1"/>
  <c r="AT14" i="113" s="1"/>
  <c r="AU14" i="113" s="1"/>
  <c r="AV14" i="113" s="1"/>
  <c r="AW14" i="113" s="1"/>
  <c r="AX14" i="113" s="1"/>
  <c r="AY14" i="113" s="1"/>
  <c r="AZ14" i="113" s="1"/>
  <c r="BA14" i="113" s="1"/>
  <c r="BB14" i="113" s="1"/>
  <c r="BC14" i="113" s="1"/>
  <c r="BD14" i="113" s="1"/>
  <c r="BE14" i="113" s="1"/>
  <c r="BF14" i="113" s="1"/>
  <c r="BG14" i="113" s="1"/>
  <c r="BH14" i="113" s="1"/>
  <c r="BI14" i="113" s="1"/>
  <c r="BJ14" i="113" s="1"/>
  <c r="BK14" i="113" s="1"/>
  <c r="BL14" i="113" s="1"/>
  <c r="BM14" i="113" s="1"/>
  <c r="BN14" i="113" s="1"/>
  <c r="BO14" i="113" s="1"/>
  <c r="BP14" i="113" s="1"/>
  <c r="BQ14" i="113" s="1"/>
  <c r="BR14" i="113" s="1"/>
  <c r="BS14" i="113" s="1"/>
  <c r="BT14" i="113" s="1"/>
  <c r="BU14" i="113" s="1"/>
  <c r="BV14" i="113" s="1"/>
  <c r="BW14" i="113" s="1"/>
  <c r="BX14" i="113" s="1"/>
  <c r="BY14" i="113" s="1"/>
  <c r="BZ14" i="113" s="1"/>
  <c r="CA14" i="113" s="1"/>
  <c r="CB14" i="113" s="1"/>
  <c r="CC14" i="113" s="1"/>
  <c r="CD14" i="113" s="1"/>
  <c r="CE14" i="113" s="1"/>
  <c r="CF14" i="113" s="1"/>
  <c r="CG14" i="113" s="1"/>
  <c r="CH14" i="113" s="1"/>
  <c r="CI14" i="113" s="1"/>
  <c r="CJ14" i="113" s="1"/>
  <c r="CK14" i="113" s="1"/>
  <c r="CL14" i="113" s="1"/>
  <c r="CM14" i="113" s="1"/>
  <c r="CN14" i="113" s="1"/>
  <c r="CO14" i="113" s="1"/>
  <c r="CP14" i="113" s="1"/>
  <c r="CQ14" i="113" s="1"/>
  <c r="CR14" i="113" s="1"/>
  <c r="CS14" i="113" s="1"/>
  <c r="CT14" i="113" s="1"/>
  <c r="CU14" i="113" s="1"/>
  <c r="CV14" i="113" s="1"/>
  <c r="CW14" i="113" s="1"/>
  <c r="CX14" i="113" s="1"/>
  <c r="CY14" i="113" s="1"/>
  <c r="CZ14" i="113" s="1"/>
  <c r="DA14" i="113" s="1"/>
  <c r="DB14" i="113" s="1"/>
  <c r="DC14" i="113" s="1"/>
  <c r="DD14" i="113" s="1"/>
  <c r="DE14" i="113" s="1"/>
  <c r="DF14" i="113" s="1"/>
  <c r="DG14" i="113" s="1"/>
  <c r="DH14" i="113" s="1"/>
  <c r="DI14" i="113" s="1"/>
  <c r="DJ14" i="113" s="1"/>
  <c r="DK14" i="113" s="1"/>
  <c r="DL14" i="113" s="1"/>
  <c r="DM14" i="113" s="1"/>
  <c r="DN14" i="113" s="1"/>
  <c r="DO14" i="113" s="1"/>
  <c r="DP14" i="113" s="1"/>
  <c r="DQ14" i="113" s="1"/>
  <c r="DR14" i="113" s="1"/>
  <c r="DS14" i="113" s="1"/>
  <c r="DT14" i="113" s="1"/>
  <c r="DU14" i="113" s="1"/>
  <c r="DV14" i="113" s="1"/>
  <c r="DW14" i="113" s="1"/>
  <c r="DX14" i="113" s="1"/>
  <c r="DY14" i="113" s="1"/>
  <c r="DZ14" i="113" s="1"/>
  <c r="EA14" i="113" s="1"/>
  <c r="EB14" i="113" s="1"/>
  <c r="EC14" i="113" s="1"/>
  <c r="ED14" i="113" s="1"/>
  <c r="EE14" i="113" s="1"/>
  <c r="EF14" i="113" s="1"/>
  <c r="EG14" i="113" s="1"/>
  <c r="EH14" i="113" s="1"/>
  <c r="EI14" i="113" s="1"/>
  <c r="EJ14" i="113" s="1"/>
  <c r="EK14" i="113" s="1"/>
  <c r="EL14" i="113" s="1"/>
  <c r="EM14" i="113" s="1"/>
  <c r="EN14" i="113" s="1"/>
  <c r="EO14" i="113" s="1"/>
  <c r="EP14" i="113" s="1"/>
  <c r="EQ14" i="113" s="1"/>
  <c r="ER14" i="113" s="1"/>
  <c r="ES14" i="113" s="1"/>
  <c r="ET14" i="113" s="1"/>
  <c r="EU14" i="113" s="1"/>
  <c r="EV14" i="113" s="1"/>
  <c r="EW14" i="113" s="1"/>
  <c r="EX14" i="113" s="1"/>
  <c r="EY14" i="113" s="1"/>
  <c r="EZ14" i="113" s="1"/>
  <c r="FA14" i="113" s="1"/>
  <c r="FB14" i="113" s="1"/>
  <c r="FC14" i="113" s="1"/>
  <c r="FD14" i="113" s="1"/>
  <c r="FE14" i="113" s="1"/>
  <c r="FF14" i="113" s="1"/>
  <c r="FG14" i="113" s="1"/>
  <c r="FH14" i="113" s="1"/>
  <c r="FI14" i="113" s="1"/>
  <c r="FJ14" i="113" s="1"/>
  <c r="FK14" i="113" s="1"/>
  <c r="FL14" i="113" s="1"/>
  <c r="FM14" i="113" s="1"/>
  <c r="FN14" i="113" s="1"/>
  <c r="FO14" i="113" s="1"/>
  <c r="FP14" i="113" s="1"/>
  <c r="FQ14" i="113" s="1"/>
  <c r="FR14" i="113" s="1"/>
  <c r="FS14" i="113" s="1"/>
  <c r="FT14" i="113" s="1"/>
  <c r="FU14" i="113" s="1"/>
  <c r="FV14" i="113" s="1"/>
  <c r="FW14" i="113" s="1"/>
  <c r="FX14" i="113" s="1"/>
  <c r="FY14" i="113" s="1"/>
  <c r="FZ14" i="113" s="1"/>
  <c r="GA14" i="113" s="1"/>
  <c r="GB14" i="113" s="1"/>
  <c r="GC14" i="113" s="1"/>
  <c r="GD14" i="113" s="1"/>
  <c r="GE14" i="113" s="1"/>
  <c r="GF14" i="113" s="1"/>
  <c r="GG14" i="113" s="1"/>
  <c r="GH14" i="113" s="1"/>
  <c r="GI14" i="113" s="1"/>
  <c r="GJ14" i="113" s="1"/>
  <c r="GK14" i="113" s="1"/>
  <c r="GL14" i="113" s="1"/>
  <c r="GM14" i="113" s="1"/>
  <c r="GN14" i="113" s="1"/>
  <c r="GO14" i="113" s="1"/>
  <c r="GP14" i="113" s="1"/>
  <c r="GQ14" i="113" s="1"/>
  <c r="GR14" i="113" s="1"/>
  <c r="GS14" i="113" s="1"/>
  <c r="GT14" i="113" s="1"/>
  <c r="GU14" i="113" s="1"/>
  <c r="GV14" i="113" s="1"/>
  <c r="GW14" i="113" s="1"/>
  <c r="GX14" i="113" s="1"/>
  <c r="GY14" i="113" s="1"/>
  <c r="GZ14" i="113" s="1"/>
  <c r="HA14" i="113" s="1"/>
  <c r="HB14" i="113" s="1"/>
  <c r="HC14" i="113" s="1"/>
  <c r="HD14" i="113" s="1"/>
  <c r="HE14" i="113" s="1"/>
  <c r="HF14" i="113" s="1"/>
  <c r="HG14" i="113" s="1"/>
  <c r="HH14" i="113" s="1"/>
  <c r="HI14" i="113" s="1"/>
  <c r="HJ14" i="113" s="1"/>
  <c r="O10" i="113"/>
  <c r="K37" i="112"/>
  <c r="K36" i="112"/>
  <c r="K35" i="112"/>
  <c r="L12" i="112"/>
  <c r="J37" i="109"/>
  <c r="J36" i="109"/>
  <c r="J35" i="109"/>
  <c r="K18" i="109"/>
  <c r="K12" i="109" s="1"/>
  <c r="K37" i="106"/>
  <c r="K36" i="106"/>
  <c r="K35" i="106"/>
  <c r="L12" i="106"/>
  <c r="L12" i="100"/>
  <c r="K37" i="100"/>
  <c r="K36" i="100"/>
  <c r="K35" i="100"/>
  <c r="EH43" i="87" l="1"/>
  <c r="EI7" i="87"/>
  <c r="EH59" i="87"/>
  <c r="EH57" i="87"/>
  <c r="EH122" i="87" s="1"/>
  <c r="EH61" i="87"/>
  <c r="EH123" i="87" s="1"/>
  <c r="EF124" i="87"/>
  <c r="EG41" i="87"/>
  <c r="EG125" i="87"/>
  <c r="EG109" i="87"/>
  <c r="K95" i="112"/>
  <c r="M67" i="112"/>
  <c r="B15" i="113" s="1"/>
  <c r="M67" i="115"/>
  <c r="E16" i="114"/>
  <c r="L95" i="112" s="1"/>
  <c r="L91" i="112"/>
  <c r="L56" i="112"/>
  <c r="M2" i="113"/>
  <c r="L55" i="112" s="1"/>
  <c r="P10" i="113"/>
  <c r="L35" i="112"/>
  <c r="L36" i="112"/>
  <c r="L37" i="112"/>
  <c r="K37" i="109"/>
  <c r="K36" i="109"/>
  <c r="K35" i="109"/>
  <c r="L18" i="109"/>
  <c r="L12" i="109" s="1"/>
  <c r="L37" i="106"/>
  <c r="L36" i="106"/>
  <c r="L35" i="106"/>
  <c r="L37" i="100"/>
  <c r="L36" i="100"/>
  <c r="L35" i="100"/>
  <c r="EI61" i="87" l="1"/>
  <c r="EI123" i="87" s="1"/>
  <c r="EJ7" i="87"/>
  <c r="EI43" i="87"/>
  <c r="EI57" i="87"/>
  <c r="EI122" i="87" s="1"/>
  <c r="EI59" i="87"/>
  <c r="EH109" i="87"/>
  <c r="EH41" i="87"/>
  <c r="EH125" i="87"/>
  <c r="EG124" i="87"/>
  <c r="N89" i="100"/>
  <c r="O89" i="100"/>
  <c r="B17" i="114"/>
  <c r="N67" i="112"/>
  <c r="B16" i="113" s="1"/>
  <c r="N67" i="115"/>
  <c r="F16" i="114"/>
  <c r="C17" i="114" s="1"/>
  <c r="D17" i="114" s="1"/>
  <c r="N15" i="113"/>
  <c r="O15" i="113" s="1"/>
  <c r="Q10" i="113"/>
  <c r="L37" i="109"/>
  <c r="L36" i="109"/>
  <c r="L35" i="109"/>
  <c r="EH124" i="87" l="1"/>
  <c r="EI109" i="87"/>
  <c r="EI41" i="87"/>
  <c r="EI125" i="87"/>
  <c r="EJ61" i="87"/>
  <c r="EJ123" i="87" s="1"/>
  <c r="EJ57" i="87"/>
  <c r="EJ122" i="87" s="1"/>
  <c r="EK7" i="87"/>
  <c r="EJ43" i="87"/>
  <c r="EJ59" i="87"/>
  <c r="P89" i="100"/>
  <c r="B18" i="114"/>
  <c r="M56" i="112"/>
  <c r="E17" i="114"/>
  <c r="M91" i="112"/>
  <c r="N2" i="113"/>
  <c r="M55" i="112" s="1"/>
  <c r="O16" i="113"/>
  <c r="P16" i="113" s="1"/>
  <c r="Q16" i="113" s="1"/>
  <c r="R16" i="113" s="1"/>
  <c r="S16" i="113" s="1"/>
  <c r="T16" i="113" s="1"/>
  <c r="U16" i="113" s="1"/>
  <c r="V16" i="113" s="1"/>
  <c r="W16" i="113" s="1"/>
  <c r="X16" i="113" s="1"/>
  <c r="Y16" i="113" s="1"/>
  <c r="Z16" i="113" s="1"/>
  <c r="AA16" i="113" s="1"/>
  <c r="AB16" i="113" s="1"/>
  <c r="AC16" i="113" s="1"/>
  <c r="AD16" i="113" s="1"/>
  <c r="AE16" i="113" s="1"/>
  <c r="AF16" i="113" s="1"/>
  <c r="AG16" i="113" s="1"/>
  <c r="AH16" i="113" s="1"/>
  <c r="AI16" i="113" s="1"/>
  <c r="AJ16" i="113" s="1"/>
  <c r="AK16" i="113" s="1"/>
  <c r="AL16" i="113" s="1"/>
  <c r="AM16" i="113" s="1"/>
  <c r="AN16" i="113" s="1"/>
  <c r="AO16" i="113" s="1"/>
  <c r="AP16" i="113" s="1"/>
  <c r="AQ16" i="113" s="1"/>
  <c r="AR16" i="113" s="1"/>
  <c r="AS16" i="113" s="1"/>
  <c r="AT16" i="113" s="1"/>
  <c r="AU16" i="113" s="1"/>
  <c r="AV16" i="113" s="1"/>
  <c r="AW16" i="113" s="1"/>
  <c r="AX16" i="113" s="1"/>
  <c r="AY16" i="113" s="1"/>
  <c r="AZ16" i="113" s="1"/>
  <c r="BA16" i="113" s="1"/>
  <c r="BB16" i="113" s="1"/>
  <c r="BC16" i="113" s="1"/>
  <c r="BD16" i="113" s="1"/>
  <c r="BE16" i="113" s="1"/>
  <c r="BF16" i="113" s="1"/>
  <c r="BG16" i="113" s="1"/>
  <c r="BH16" i="113" s="1"/>
  <c r="BI16" i="113" s="1"/>
  <c r="BJ16" i="113" s="1"/>
  <c r="BK16" i="113" s="1"/>
  <c r="BL16" i="113" s="1"/>
  <c r="BM16" i="113" s="1"/>
  <c r="BN16" i="113" s="1"/>
  <c r="BO16" i="113" s="1"/>
  <c r="BP16" i="113" s="1"/>
  <c r="BQ16" i="113" s="1"/>
  <c r="BR16" i="113" s="1"/>
  <c r="BS16" i="113" s="1"/>
  <c r="BT16" i="113" s="1"/>
  <c r="BU16" i="113" s="1"/>
  <c r="BV16" i="113" s="1"/>
  <c r="BW16" i="113" s="1"/>
  <c r="BX16" i="113" s="1"/>
  <c r="BY16" i="113" s="1"/>
  <c r="BZ16" i="113" s="1"/>
  <c r="CA16" i="113" s="1"/>
  <c r="CB16" i="113" s="1"/>
  <c r="CC16" i="113" s="1"/>
  <c r="CD16" i="113" s="1"/>
  <c r="CE16" i="113" s="1"/>
  <c r="CF16" i="113" s="1"/>
  <c r="CG16" i="113" s="1"/>
  <c r="CH16" i="113" s="1"/>
  <c r="CI16" i="113" s="1"/>
  <c r="CJ16" i="113" s="1"/>
  <c r="CK16" i="113" s="1"/>
  <c r="CL16" i="113" s="1"/>
  <c r="CM16" i="113" s="1"/>
  <c r="CN16" i="113" s="1"/>
  <c r="CO16" i="113" s="1"/>
  <c r="CP16" i="113" s="1"/>
  <c r="CQ16" i="113" s="1"/>
  <c r="CR16" i="113" s="1"/>
  <c r="CS16" i="113" s="1"/>
  <c r="CT16" i="113" s="1"/>
  <c r="CU16" i="113" s="1"/>
  <c r="CV16" i="113" s="1"/>
  <c r="CW16" i="113" s="1"/>
  <c r="CX16" i="113" s="1"/>
  <c r="CY16" i="113" s="1"/>
  <c r="CZ16" i="113" s="1"/>
  <c r="DA16" i="113" s="1"/>
  <c r="DB16" i="113" s="1"/>
  <c r="DC16" i="113" s="1"/>
  <c r="DD16" i="113" s="1"/>
  <c r="DE16" i="113" s="1"/>
  <c r="DF16" i="113" s="1"/>
  <c r="DG16" i="113" s="1"/>
  <c r="DH16" i="113" s="1"/>
  <c r="DI16" i="113" s="1"/>
  <c r="DJ16" i="113" s="1"/>
  <c r="DK16" i="113" s="1"/>
  <c r="DL16" i="113" s="1"/>
  <c r="DM16" i="113" s="1"/>
  <c r="DN16" i="113" s="1"/>
  <c r="DO16" i="113" s="1"/>
  <c r="DP16" i="113" s="1"/>
  <c r="DQ16" i="113" s="1"/>
  <c r="DR16" i="113" s="1"/>
  <c r="DS16" i="113" s="1"/>
  <c r="DT16" i="113" s="1"/>
  <c r="DU16" i="113" s="1"/>
  <c r="DV16" i="113" s="1"/>
  <c r="DW16" i="113" s="1"/>
  <c r="DX16" i="113" s="1"/>
  <c r="DY16" i="113" s="1"/>
  <c r="DZ16" i="113" s="1"/>
  <c r="EA16" i="113" s="1"/>
  <c r="EB16" i="113" s="1"/>
  <c r="EC16" i="113" s="1"/>
  <c r="ED16" i="113" s="1"/>
  <c r="EE16" i="113" s="1"/>
  <c r="EF16" i="113" s="1"/>
  <c r="EG16" i="113" s="1"/>
  <c r="EH16" i="113" s="1"/>
  <c r="EI16" i="113" s="1"/>
  <c r="EJ16" i="113" s="1"/>
  <c r="EK16" i="113" s="1"/>
  <c r="EL16" i="113" s="1"/>
  <c r="EM16" i="113" s="1"/>
  <c r="EN16" i="113" s="1"/>
  <c r="EO16" i="113" s="1"/>
  <c r="EP16" i="113" s="1"/>
  <c r="EQ16" i="113" s="1"/>
  <c r="ER16" i="113" s="1"/>
  <c r="ES16" i="113" s="1"/>
  <c r="ET16" i="113" s="1"/>
  <c r="EU16" i="113" s="1"/>
  <c r="EV16" i="113" s="1"/>
  <c r="EW16" i="113" s="1"/>
  <c r="EX16" i="113" s="1"/>
  <c r="EY16" i="113" s="1"/>
  <c r="EZ16" i="113" s="1"/>
  <c r="FA16" i="113" s="1"/>
  <c r="FB16" i="113" s="1"/>
  <c r="FC16" i="113" s="1"/>
  <c r="FD16" i="113" s="1"/>
  <c r="FE16" i="113" s="1"/>
  <c r="FF16" i="113" s="1"/>
  <c r="FG16" i="113" s="1"/>
  <c r="FH16" i="113" s="1"/>
  <c r="FI16" i="113" s="1"/>
  <c r="FJ16" i="113" s="1"/>
  <c r="FK16" i="113" s="1"/>
  <c r="FL16" i="113" s="1"/>
  <c r="FM16" i="113" s="1"/>
  <c r="FN16" i="113" s="1"/>
  <c r="FO16" i="113" s="1"/>
  <c r="FP16" i="113" s="1"/>
  <c r="FQ16" i="113" s="1"/>
  <c r="FR16" i="113" s="1"/>
  <c r="FS16" i="113" s="1"/>
  <c r="FT16" i="113" s="1"/>
  <c r="FU16" i="113" s="1"/>
  <c r="FV16" i="113" s="1"/>
  <c r="FW16" i="113" s="1"/>
  <c r="FX16" i="113" s="1"/>
  <c r="FY16" i="113" s="1"/>
  <c r="FZ16" i="113" s="1"/>
  <c r="GA16" i="113" s="1"/>
  <c r="GB16" i="113" s="1"/>
  <c r="GC16" i="113" s="1"/>
  <c r="GD16" i="113" s="1"/>
  <c r="GE16" i="113" s="1"/>
  <c r="GF16" i="113" s="1"/>
  <c r="GG16" i="113" s="1"/>
  <c r="GH16" i="113" s="1"/>
  <c r="GI16" i="113" s="1"/>
  <c r="GJ16" i="113" s="1"/>
  <c r="GK16" i="113" s="1"/>
  <c r="GL16" i="113" s="1"/>
  <c r="GM16" i="113" s="1"/>
  <c r="GN16" i="113" s="1"/>
  <c r="GO16" i="113" s="1"/>
  <c r="GP16" i="113" s="1"/>
  <c r="GQ16" i="113" s="1"/>
  <c r="GR16" i="113" s="1"/>
  <c r="GS16" i="113" s="1"/>
  <c r="GT16" i="113" s="1"/>
  <c r="GU16" i="113" s="1"/>
  <c r="GV16" i="113" s="1"/>
  <c r="GW16" i="113" s="1"/>
  <c r="GX16" i="113" s="1"/>
  <c r="GY16" i="113" s="1"/>
  <c r="GZ16" i="113" s="1"/>
  <c r="HA16" i="113" s="1"/>
  <c r="HB16" i="113" s="1"/>
  <c r="HC16" i="113" s="1"/>
  <c r="HD16" i="113" s="1"/>
  <c r="HE16" i="113" s="1"/>
  <c r="HF16" i="113" s="1"/>
  <c r="HG16" i="113" s="1"/>
  <c r="HH16" i="113" s="1"/>
  <c r="HI16" i="113" s="1"/>
  <c r="HJ16" i="113" s="1"/>
  <c r="R10" i="113"/>
  <c r="P15" i="113"/>
  <c r="EI124" i="87" l="1"/>
  <c r="EJ41" i="87"/>
  <c r="EJ125" i="87"/>
  <c r="EJ109" i="87"/>
  <c r="EK59" i="87"/>
  <c r="EK57" i="87"/>
  <c r="EK122" i="87" s="1"/>
  <c r="EL7" i="87"/>
  <c r="EK43" i="87"/>
  <c r="EK61" i="87"/>
  <c r="EK123" i="87" s="1"/>
  <c r="Q89" i="100"/>
  <c r="M95" i="112"/>
  <c r="F17" i="114"/>
  <c r="C18" i="114" s="1"/>
  <c r="D18" i="114" s="1"/>
  <c r="O2" i="113"/>
  <c r="N55" i="112" s="1"/>
  <c r="Q15" i="113"/>
  <c r="S10" i="113"/>
  <c r="EJ124" i="87" l="1"/>
  <c r="EK125" i="87"/>
  <c r="EK109" i="87"/>
  <c r="EK41" i="87"/>
  <c r="EL61" i="87"/>
  <c r="EL123" i="87" s="1"/>
  <c r="EL59" i="87"/>
  <c r="EL43" i="87"/>
  <c r="EM7" i="87"/>
  <c r="EL57" i="87"/>
  <c r="EL122" i="87" s="1"/>
  <c r="R89" i="100"/>
  <c r="N56" i="112"/>
  <c r="E18" i="114"/>
  <c r="F18" i="114" s="1"/>
  <c r="C19" i="114" s="1"/>
  <c r="D19" i="114" s="1"/>
  <c r="N91" i="112"/>
  <c r="T10" i="113"/>
  <c r="R15" i="113"/>
  <c r="EK124" i="87" l="1"/>
  <c r="EN7" i="87"/>
  <c r="EM43" i="87"/>
  <c r="EM57" i="87"/>
  <c r="EM122" i="87" s="1"/>
  <c r="EM59" i="87"/>
  <c r="EM61" i="87"/>
  <c r="EM123" i="87" s="1"/>
  <c r="EL41" i="87"/>
  <c r="EL125" i="87"/>
  <c r="EL109" i="87"/>
  <c r="N95" i="112"/>
  <c r="E19" i="114"/>
  <c r="O95" i="112" s="1"/>
  <c r="O91" i="112"/>
  <c r="O56" i="112"/>
  <c r="S15" i="113"/>
  <c r="U10" i="113"/>
  <c r="EL124" i="87" l="1"/>
  <c r="EM41" i="87"/>
  <c r="EM125" i="87"/>
  <c r="EM109" i="87"/>
  <c r="EN61" i="87"/>
  <c r="EN123" i="87" s="1"/>
  <c r="EO7" i="87"/>
  <c r="EN59" i="87"/>
  <c r="EN43" i="87"/>
  <c r="EN57" i="87"/>
  <c r="EN122" i="87" s="1"/>
  <c r="S89" i="100"/>
  <c r="V10" i="113"/>
  <c r="T15" i="113"/>
  <c r="EN109" i="87" l="1"/>
  <c r="EN125" i="87"/>
  <c r="EN41" i="87"/>
  <c r="EP7" i="87"/>
  <c r="EO61" i="87"/>
  <c r="EO123" i="87" s="1"/>
  <c r="EO59" i="87"/>
  <c r="EO57" i="87"/>
  <c r="EO122" i="87" s="1"/>
  <c r="EO43" i="87"/>
  <c r="EM124" i="87"/>
  <c r="T89" i="100"/>
  <c r="U15" i="113"/>
  <c r="W10" i="113"/>
  <c r="EO125" i="87" l="1"/>
  <c r="EO109" i="87"/>
  <c r="EO41" i="87"/>
  <c r="EP43" i="87"/>
  <c r="EP61" i="87"/>
  <c r="EP123" i="87" s="1"/>
  <c r="EP57" i="87"/>
  <c r="EQ7" i="87"/>
  <c r="EP59" i="87"/>
  <c r="EN124" i="87"/>
  <c r="X10" i="113"/>
  <c r="V15" i="113"/>
  <c r="EP122" i="87" l="1"/>
  <c r="EO124" i="87"/>
  <c r="EQ59" i="87"/>
  <c r="EQ43" i="87"/>
  <c r="ER7" i="87"/>
  <c r="EQ61" i="87"/>
  <c r="EQ123" i="87" s="1"/>
  <c r="EQ57" i="87"/>
  <c r="EQ122" i="87" s="1"/>
  <c r="EP109" i="87"/>
  <c r="EP125" i="87"/>
  <c r="EP41" i="87"/>
  <c r="W15" i="113"/>
  <c r="Y10" i="113"/>
  <c r="EP124" i="87" l="1"/>
  <c r="EQ125" i="87"/>
  <c r="EQ109" i="87"/>
  <c r="EQ41" i="87"/>
  <c r="ES7" i="87"/>
  <c r="ER61" i="87"/>
  <c r="ER123" i="87" s="1"/>
  <c r="ER59" i="87"/>
  <c r="ER57" i="87"/>
  <c r="ER122" i="87" s="1"/>
  <c r="ER43" i="87"/>
  <c r="Z10" i="113"/>
  <c r="X15" i="113"/>
  <c r="EQ124" i="87" l="1"/>
  <c r="ET7" i="87"/>
  <c r="ES43" i="87"/>
  <c r="ES57" i="87"/>
  <c r="ES122" i="87" s="1"/>
  <c r="ES61" i="87"/>
  <c r="ES123" i="87" s="1"/>
  <c r="ES59" i="87"/>
  <c r="ER41" i="87"/>
  <c r="ER125" i="87"/>
  <c r="ER109" i="87"/>
  <c r="Y15" i="113"/>
  <c r="AA10" i="113"/>
  <c r="EU7" i="87" l="1"/>
  <c r="ET61" i="87"/>
  <c r="ET123" i="87" s="1"/>
  <c r="ET57" i="87"/>
  <c r="ET122" i="87" s="1"/>
  <c r="ET59" i="87"/>
  <c r="ET43" i="87"/>
  <c r="ES41" i="87"/>
  <c r="ES125" i="87"/>
  <c r="ES109" i="87"/>
  <c r="ER124" i="87"/>
  <c r="AB10" i="113"/>
  <c r="Z15" i="113"/>
  <c r="ES124" i="87" l="1"/>
  <c r="ET125" i="87"/>
  <c r="ET109" i="87"/>
  <c r="ET41" i="87"/>
  <c r="EU43" i="87"/>
  <c r="EU57" i="87"/>
  <c r="EU122" i="87" s="1"/>
  <c r="EU61" i="87"/>
  <c r="EU123" i="87" s="1"/>
  <c r="EV7" i="87"/>
  <c r="EU59" i="87"/>
  <c r="AA15" i="113"/>
  <c r="AC10" i="113"/>
  <c r="EV59" i="87" l="1"/>
  <c r="EV43" i="87"/>
  <c r="EW7" i="87"/>
  <c r="EV57" i="87"/>
  <c r="EV122" i="87" s="1"/>
  <c r="EV61" i="87"/>
  <c r="EV123" i="87" s="1"/>
  <c r="EU125" i="87"/>
  <c r="EU109" i="87"/>
  <c r="EU41" i="87"/>
  <c r="ET124" i="87"/>
  <c r="AD10" i="113"/>
  <c r="AB15" i="113"/>
  <c r="EU124" i="87" l="1"/>
  <c r="EV109" i="87"/>
  <c r="EV125" i="87"/>
  <c r="EV41" i="87"/>
  <c r="EX7" i="87"/>
  <c r="EW61" i="87"/>
  <c r="EW123" i="87" s="1"/>
  <c r="EW43" i="87"/>
  <c r="EW59" i="87"/>
  <c r="EW57" i="87"/>
  <c r="EW122" i="87" s="1"/>
  <c r="AC15" i="113"/>
  <c r="AE10" i="113"/>
  <c r="EW109" i="87" l="1"/>
  <c r="EW41" i="87"/>
  <c r="EW125" i="87"/>
  <c r="EV124" i="87"/>
  <c r="EX43" i="87"/>
  <c r="EX61" i="87"/>
  <c r="EX123" i="87" s="1"/>
  <c r="EX59" i="87"/>
  <c r="EY7" i="87"/>
  <c r="EX57" i="87"/>
  <c r="EX122" i="87" s="1"/>
  <c r="AF10" i="113"/>
  <c r="AD15" i="113"/>
  <c r="EX125" i="87" l="1"/>
  <c r="EX109" i="87"/>
  <c r="EX41" i="87"/>
  <c r="EY61" i="87"/>
  <c r="EY123" i="87" s="1"/>
  <c r="EY59" i="87"/>
  <c r="EY57" i="87"/>
  <c r="EY122" i="87" s="1"/>
  <c r="EY43" i="87"/>
  <c r="EZ7" i="87"/>
  <c r="EW124" i="87"/>
  <c r="AE15" i="113"/>
  <c r="AG10" i="113"/>
  <c r="EZ43" i="87" l="1"/>
  <c r="EZ59" i="87"/>
  <c r="EZ57" i="87"/>
  <c r="EZ122" i="87" s="1"/>
  <c r="EZ61" i="87"/>
  <c r="EZ123" i="87" s="1"/>
  <c r="FA7" i="87"/>
  <c r="EX124" i="87"/>
  <c r="EY109" i="87"/>
  <c r="EY125" i="87"/>
  <c r="EY41" i="87"/>
  <c r="AH10" i="113"/>
  <c r="AF15" i="113"/>
  <c r="FA43" i="87" l="1"/>
  <c r="FA61" i="87"/>
  <c r="FA123" i="87" s="1"/>
  <c r="FA59" i="87"/>
  <c r="FB7" i="87"/>
  <c r="FA57" i="87"/>
  <c r="FA122" i="87" s="1"/>
  <c r="EZ125" i="87"/>
  <c r="EZ109" i="87"/>
  <c r="EZ41" i="87"/>
  <c r="EY124" i="87"/>
  <c r="AG15" i="113"/>
  <c r="AI10" i="113"/>
  <c r="FA125" i="87" l="1"/>
  <c r="FA109" i="87"/>
  <c r="FA41" i="87"/>
  <c r="EZ124" i="87"/>
  <c r="FB61" i="87"/>
  <c r="FB123" i="87" s="1"/>
  <c r="FB59" i="87"/>
  <c r="FC7" i="87"/>
  <c r="FB57" i="87"/>
  <c r="FB122" i="87" s="1"/>
  <c r="FB43" i="87"/>
  <c r="AJ10" i="113"/>
  <c r="AH15" i="113"/>
  <c r="FB109" i="87" l="1"/>
  <c r="FB41" i="87"/>
  <c r="FB125" i="87"/>
  <c r="FA124" i="87"/>
  <c r="FC61" i="87"/>
  <c r="FC123" i="87" s="1"/>
  <c r="FC59" i="87"/>
  <c r="FC57" i="87"/>
  <c r="FC122" i="87" s="1"/>
  <c r="FC43" i="87"/>
  <c r="FD7" i="87"/>
  <c r="AI15" i="113"/>
  <c r="AK10" i="113"/>
  <c r="FD43" i="87" l="1"/>
  <c r="FE7" i="87"/>
  <c r="FD59" i="87"/>
  <c r="FD57" i="87"/>
  <c r="FD122" i="87" s="1"/>
  <c r="FD61" i="87"/>
  <c r="FD123" i="87" s="1"/>
  <c r="FB124" i="87"/>
  <c r="FC109" i="87"/>
  <c r="FC41" i="87"/>
  <c r="FC125" i="87"/>
  <c r="AL10" i="113"/>
  <c r="AJ15" i="113"/>
  <c r="FC124" i="87" l="1"/>
  <c r="FF7" i="87"/>
  <c r="FE59" i="87"/>
  <c r="FE43" i="87"/>
  <c r="FE57" i="87"/>
  <c r="FE122" i="87" s="1"/>
  <c r="FE61" i="87"/>
  <c r="FE123" i="87" s="1"/>
  <c r="FD109" i="87"/>
  <c r="FD125" i="87"/>
  <c r="FD41" i="87"/>
  <c r="AK15" i="113"/>
  <c r="AM10" i="113"/>
  <c r="FE109" i="87" l="1"/>
  <c r="FE125" i="87"/>
  <c r="FE41" i="87"/>
  <c r="FD124" i="87"/>
  <c r="FF57" i="87"/>
  <c r="FF122" i="87" s="1"/>
  <c r="FF61" i="87"/>
  <c r="FF123" i="87" s="1"/>
  <c r="FF59" i="87"/>
  <c r="FG7" i="87"/>
  <c r="FF43" i="87"/>
  <c r="AN10" i="113"/>
  <c r="AL15" i="113"/>
  <c r="FF109" i="87" l="1"/>
  <c r="FF41" i="87"/>
  <c r="FF125" i="87"/>
  <c r="FG59" i="87"/>
  <c r="FG43" i="87"/>
  <c r="FG61" i="87"/>
  <c r="FG123" i="87" s="1"/>
  <c r="FH7" i="87"/>
  <c r="FG57" i="87"/>
  <c r="FG122" i="87" s="1"/>
  <c r="FE124" i="87"/>
  <c r="AM15" i="113"/>
  <c r="AO10" i="113"/>
  <c r="FG41" i="87" l="1"/>
  <c r="FG125" i="87"/>
  <c r="FG109" i="87"/>
  <c r="FH43" i="87"/>
  <c r="FI7" i="87"/>
  <c r="FH61" i="87"/>
  <c r="FH123" i="87" s="1"/>
  <c r="FH57" i="87"/>
  <c r="FH122" i="87" s="1"/>
  <c r="FH59" i="87"/>
  <c r="FF124" i="87"/>
  <c r="AP10" i="113"/>
  <c r="AN15" i="113"/>
  <c r="FI61" i="87" l="1"/>
  <c r="FI123" i="87" s="1"/>
  <c r="FI59" i="87"/>
  <c r="FI57" i="87"/>
  <c r="FI122" i="87" s="1"/>
  <c r="FJ7" i="87"/>
  <c r="FI43" i="87"/>
  <c r="FH41" i="87"/>
  <c r="FH125" i="87"/>
  <c r="FH109" i="87"/>
  <c r="FG124" i="87"/>
  <c r="AO15" i="113"/>
  <c r="AQ10" i="113"/>
  <c r="FI109" i="87" l="1"/>
  <c r="FI41" i="87"/>
  <c r="FI125" i="87"/>
  <c r="FJ57" i="87"/>
  <c r="FJ122" i="87" s="1"/>
  <c r="FJ43" i="87"/>
  <c r="FJ59" i="87"/>
  <c r="FK7" i="87"/>
  <c r="FJ61" i="87"/>
  <c r="FJ123" i="87" s="1"/>
  <c r="FH124" i="87"/>
  <c r="AR10" i="113"/>
  <c r="AP15" i="113"/>
  <c r="FJ125" i="87" l="1"/>
  <c r="FJ41" i="87"/>
  <c r="FJ109" i="87"/>
  <c r="FI124" i="87"/>
  <c r="FK59" i="87"/>
  <c r="FK61" i="87"/>
  <c r="FK123" i="87" s="1"/>
  <c r="FK57" i="87"/>
  <c r="FK122" i="87" s="1"/>
  <c r="FK43" i="87"/>
  <c r="FL7" i="87"/>
  <c r="AQ15" i="113"/>
  <c r="AS10" i="113"/>
  <c r="FL57" i="87" l="1"/>
  <c r="FL122" i="87" s="1"/>
  <c r="FL61" i="87"/>
  <c r="FL123" i="87" s="1"/>
  <c r="FL43" i="87"/>
  <c r="FM7" i="87"/>
  <c r="FL59" i="87"/>
  <c r="FK109" i="87"/>
  <c r="FK41" i="87"/>
  <c r="FK125" i="87"/>
  <c r="FJ124" i="87"/>
  <c r="AT10" i="113"/>
  <c r="AR15" i="113"/>
  <c r="FK124" i="87" l="1"/>
  <c r="FL109" i="87"/>
  <c r="FL41" i="87"/>
  <c r="FL125" i="87"/>
  <c r="FN7" i="87"/>
  <c r="FM57" i="87"/>
  <c r="FM122" i="87" s="1"/>
  <c r="FM43" i="87"/>
  <c r="FM59" i="87"/>
  <c r="FM61" i="87"/>
  <c r="FM123" i="87" s="1"/>
  <c r="AS15" i="113"/>
  <c r="AU10" i="113"/>
  <c r="FN43" i="87" l="1"/>
  <c r="FN57" i="87"/>
  <c r="FN122" i="87" s="1"/>
  <c r="FN61" i="87"/>
  <c r="FN123" i="87" s="1"/>
  <c r="FO7" i="87"/>
  <c r="FN59" i="87"/>
  <c r="FL124" i="87"/>
  <c r="FM125" i="87"/>
  <c r="FM41" i="87"/>
  <c r="FM109" i="87"/>
  <c r="AV10" i="113"/>
  <c r="AT15" i="113"/>
  <c r="FM124" i="87" l="1"/>
  <c r="FO57" i="87"/>
  <c r="FO122" i="87" s="1"/>
  <c r="FO43" i="87"/>
  <c r="FO59" i="87"/>
  <c r="FP7" i="87"/>
  <c r="FO61" i="87"/>
  <c r="FO123" i="87" s="1"/>
  <c r="FN109" i="87"/>
  <c r="FN125" i="87"/>
  <c r="FN41" i="87"/>
  <c r="AU15" i="113"/>
  <c r="AW10" i="113"/>
  <c r="FN124" i="87" l="1"/>
  <c r="FP59" i="87"/>
  <c r="FP57" i="87"/>
  <c r="FP122" i="87" s="1"/>
  <c r="FP43" i="87"/>
  <c r="FQ7" i="87"/>
  <c r="FP61" i="87"/>
  <c r="FP123" i="87" s="1"/>
  <c r="FO125" i="87"/>
  <c r="FO41" i="87"/>
  <c r="FO109" i="87"/>
  <c r="AX10" i="113"/>
  <c r="AV15" i="113"/>
  <c r="FQ57" i="87" l="1"/>
  <c r="FQ122" i="87" s="1"/>
  <c r="FR7" i="87"/>
  <c r="FQ43" i="87"/>
  <c r="FQ59" i="87"/>
  <c r="FQ61" i="87"/>
  <c r="FQ123" i="87" s="1"/>
  <c r="FP109" i="87"/>
  <c r="FP41" i="87"/>
  <c r="FP125" i="87"/>
  <c r="FO124" i="87"/>
  <c r="AW15" i="113"/>
  <c r="AY10" i="113"/>
  <c r="FQ109" i="87" l="1"/>
  <c r="FQ125" i="87"/>
  <c r="FQ41" i="87"/>
  <c r="FS7" i="87"/>
  <c r="FR59" i="87"/>
  <c r="FR61" i="87"/>
  <c r="FR123" i="87" s="1"/>
  <c r="FR57" i="87"/>
  <c r="FR122" i="87" s="1"/>
  <c r="FR43" i="87"/>
  <c r="FP124" i="87"/>
  <c r="AZ10" i="113"/>
  <c r="AX15" i="113"/>
  <c r="FT7" i="87" l="1"/>
  <c r="FS43" i="87"/>
  <c r="FS59" i="87"/>
  <c r="FS61" i="87"/>
  <c r="FS123" i="87" s="1"/>
  <c r="FS57" i="87"/>
  <c r="FS122" i="87" s="1"/>
  <c r="FQ124" i="87"/>
  <c r="FR109" i="87"/>
  <c r="FR125" i="87"/>
  <c r="FR41" i="87"/>
  <c r="AY15" i="113"/>
  <c r="BA10" i="113"/>
  <c r="FS125" i="87" l="1"/>
  <c r="FS109" i="87"/>
  <c r="FS41" i="87"/>
  <c r="FR124" i="87"/>
  <c r="FT43" i="87"/>
  <c r="FU7" i="87"/>
  <c r="FT61" i="87"/>
  <c r="FT123" i="87" s="1"/>
  <c r="FT57" i="87"/>
  <c r="FT122" i="87" s="1"/>
  <c r="FT59" i="87"/>
  <c r="BB10" i="113"/>
  <c r="AZ15" i="113"/>
  <c r="FU61" i="87" l="1"/>
  <c r="FU123" i="87" s="1"/>
  <c r="FU57" i="87"/>
  <c r="FU122" i="87" s="1"/>
  <c r="FU43" i="87"/>
  <c r="FV7" i="87"/>
  <c r="FU59" i="87"/>
  <c r="FT41" i="87"/>
  <c r="FT109" i="87"/>
  <c r="FT125" i="87"/>
  <c r="FS124" i="87"/>
  <c r="BA15" i="113"/>
  <c r="BC10" i="113"/>
  <c r="FT124" i="87" l="1"/>
  <c r="FV59" i="87"/>
  <c r="FV43" i="87"/>
  <c r="FV57" i="87"/>
  <c r="FV122" i="87" s="1"/>
  <c r="FW7" i="87"/>
  <c r="FV61" i="87"/>
  <c r="FV123" i="87" s="1"/>
  <c r="FU109" i="87"/>
  <c r="FU125" i="87"/>
  <c r="FU41" i="87"/>
  <c r="BD10" i="113"/>
  <c r="BB15" i="113"/>
  <c r="FW57" i="87" l="1"/>
  <c r="FW122" i="87" s="1"/>
  <c r="FW43" i="87"/>
  <c r="FX7" i="87"/>
  <c r="FW61" i="87"/>
  <c r="FW123" i="87" s="1"/>
  <c r="FW59" i="87"/>
  <c r="FV41" i="87"/>
  <c r="FV125" i="87"/>
  <c r="FV109" i="87"/>
  <c r="FU124" i="87"/>
  <c r="BC15" i="113"/>
  <c r="BE10" i="113"/>
  <c r="FW125" i="87" l="1"/>
  <c r="FW41" i="87"/>
  <c r="FW109" i="87"/>
  <c r="FV124" i="87"/>
  <c r="FY7" i="87"/>
  <c r="FX57" i="87"/>
  <c r="FX122" i="87" s="1"/>
  <c r="FX61" i="87"/>
  <c r="FX123" i="87" s="1"/>
  <c r="FX43" i="87"/>
  <c r="FX59" i="87"/>
  <c r="BF10" i="113"/>
  <c r="BD15" i="113"/>
  <c r="FY61" i="87" l="1"/>
  <c r="FY123" i="87" s="1"/>
  <c r="FZ7" i="87"/>
  <c r="FY59" i="87"/>
  <c r="FY43" i="87"/>
  <c r="FY57" i="87"/>
  <c r="FY122" i="87" s="1"/>
  <c r="FW124" i="87"/>
  <c r="FX125" i="87"/>
  <c r="FX109" i="87"/>
  <c r="FX41" i="87"/>
  <c r="BE15" i="113"/>
  <c r="BG10" i="113"/>
  <c r="FX124" i="87" l="1"/>
  <c r="FY109" i="87"/>
  <c r="FY125" i="87"/>
  <c r="FY41" i="87"/>
  <c r="FZ61" i="87"/>
  <c r="FZ123" i="87" s="1"/>
  <c r="GA7" i="87"/>
  <c r="FZ59" i="87"/>
  <c r="FZ57" i="87"/>
  <c r="FZ122" i="87" s="1"/>
  <c r="FZ43" i="87"/>
  <c r="BH10" i="113"/>
  <c r="BF15" i="113"/>
  <c r="FY124" i="87" l="1"/>
  <c r="GA61" i="87"/>
  <c r="GA123" i="87" s="1"/>
  <c r="GB7" i="87"/>
  <c r="GA43" i="87"/>
  <c r="GA59" i="87"/>
  <c r="GA57" i="87"/>
  <c r="GA122" i="87" s="1"/>
  <c r="FZ125" i="87"/>
  <c r="FZ41" i="87"/>
  <c r="FZ109" i="87"/>
  <c r="BG15" i="113"/>
  <c r="BI10" i="113"/>
  <c r="FZ124" i="87" l="1"/>
  <c r="GA109" i="87"/>
  <c r="GA41" i="87"/>
  <c r="GA125" i="87"/>
  <c r="GB61" i="87"/>
  <c r="GB123" i="87" s="1"/>
  <c r="GC7" i="87"/>
  <c r="GB43" i="87"/>
  <c r="GB59" i="87"/>
  <c r="GB57" i="87"/>
  <c r="GB122" i="87" s="1"/>
  <c r="BJ10" i="113"/>
  <c r="BH15" i="113"/>
  <c r="GB125" i="87" l="1"/>
  <c r="GB109" i="87"/>
  <c r="GB41" i="87"/>
  <c r="GC59" i="87"/>
  <c r="GC61" i="87"/>
  <c r="GC123" i="87" s="1"/>
  <c r="GC43" i="87"/>
  <c r="GC57" i="87"/>
  <c r="GC122" i="87" s="1"/>
  <c r="GD7" i="87"/>
  <c r="GA124" i="87"/>
  <c r="BI15" i="113"/>
  <c r="BK10" i="113"/>
  <c r="GC125" i="87" l="1"/>
  <c r="GC41" i="87"/>
  <c r="GC109" i="87"/>
  <c r="GB124" i="87"/>
  <c r="GD57" i="87"/>
  <c r="GD122" i="87" s="1"/>
  <c r="GE7" i="87"/>
  <c r="GD61" i="87"/>
  <c r="GD123" i="87" s="1"/>
  <c r="GD43" i="87"/>
  <c r="GD59" i="87"/>
  <c r="BL10" i="113"/>
  <c r="BJ15" i="113"/>
  <c r="GD41" i="87" l="1"/>
  <c r="GD125" i="87"/>
  <c r="GD109" i="87"/>
  <c r="GC124" i="87"/>
  <c r="GE61" i="87"/>
  <c r="GE123" i="87" s="1"/>
  <c r="GF7" i="87"/>
  <c r="GE57" i="87"/>
  <c r="GE122" i="87" s="1"/>
  <c r="GE59" i="87"/>
  <c r="GE43" i="87"/>
  <c r="BK15" i="113"/>
  <c r="BM10" i="113"/>
  <c r="GE125" i="87" l="1"/>
  <c r="GE109" i="87"/>
  <c r="GE41" i="87"/>
  <c r="GF43" i="87"/>
  <c r="GG7" i="87"/>
  <c r="GF59" i="87"/>
  <c r="GF57" i="87"/>
  <c r="GF122" i="87" s="1"/>
  <c r="GF61" i="87"/>
  <c r="GF123" i="87" s="1"/>
  <c r="GD124" i="87"/>
  <c r="BN10" i="113"/>
  <c r="BL15" i="113"/>
  <c r="GF109" i="87" l="1"/>
  <c r="GF125" i="87"/>
  <c r="GF41" i="87"/>
  <c r="GE124" i="87"/>
  <c r="GG43" i="87"/>
  <c r="GG61" i="87"/>
  <c r="GG123" i="87" s="1"/>
  <c r="GH7" i="87"/>
  <c r="GG59" i="87"/>
  <c r="GG57" i="87"/>
  <c r="GG122" i="87" s="1"/>
  <c r="BM15" i="113"/>
  <c r="BO10" i="113"/>
  <c r="GG125" i="87" l="1"/>
  <c r="GG109" i="87"/>
  <c r="GG41" i="87"/>
  <c r="GF124" i="87"/>
  <c r="GH59" i="87"/>
  <c r="GI7" i="87"/>
  <c r="GH57" i="87"/>
  <c r="GH122" i="87" s="1"/>
  <c r="GH43" i="87"/>
  <c r="GH61" i="87"/>
  <c r="GH123" i="87" s="1"/>
  <c r="BP10" i="113"/>
  <c r="BN15" i="113"/>
  <c r="GI43" i="87" l="1"/>
  <c r="GJ7" i="87"/>
  <c r="GI61" i="87"/>
  <c r="GI123" i="87" s="1"/>
  <c r="GI59" i="87"/>
  <c r="GI57" i="87"/>
  <c r="GI122" i="87" s="1"/>
  <c r="GH109" i="87"/>
  <c r="GH125" i="87"/>
  <c r="GH41" i="87"/>
  <c r="GG124" i="87"/>
  <c r="BO15" i="113"/>
  <c r="BQ10" i="113"/>
  <c r="GH124" i="87" l="1"/>
  <c r="GJ61" i="87"/>
  <c r="GJ123" i="87" s="1"/>
  <c r="GJ43" i="87"/>
  <c r="GJ57" i="87"/>
  <c r="GJ122" i="87" s="1"/>
  <c r="GJ59" i="87"/>
  <c r="GK7" i="87"/>
  <c r="GI125" i="87"/>
  <c r="GI41" i="87"/>
  <c r="GI109" i="87"/>
  <c r="BR10" i="113"/>
  <c r="BP15" i="113"/>
  <c r="GI124" i="87" l="1"/>
  <c r="GL7" i="87"/>
  <c r="GK61" i="87"/>
  <c r="GK123" i="87" s="1"/>
  <c r="GK57" i="87"/>
  <c r="GK122" i="87" s="1"/>
  <c r="GK59" i="87"/>
  <c r="GK43" i="87"/>
  <c r="GJ125" i="87"/>
  <c r="GJ109" i="87"/>
  <c r="GJ41" i="87"/>
  <c r="BQ15" i="113"/>
  <c r="BS10" i="113"/>
  <c r="GM7" i="87" l="1"/>
  <c r="GL61" i="87"/>
  <c r="GL123" i="87" s="1"/>
  <c r="GL57" i="87"/>
  <c r="GL122" i="87" s="1"/>
  <c r="GL59" i="87"/>
  <c r="GL43" i="87"/>
  <c r="GJ124" i="87"/>
  <c r="GK125" i="87"/>
  <c r="GK109" i="87"/>
  <c r="GK41" i="87"/>
  <c r="BT10" i="113"/>
  <c r="BR15" i="113"/>
  <c r="GL125" i="87" l="1"/>
  <c r="GL41" i="87"/>
  <c r="GL109" i="87"/>
  <c r="GK124" i="87"/>
  <c r="GM57" i="87"/>
  <c r="GM122" i="87" s="1"/>
  <c r="GM61" i="87"/>
  <c r="GM123" i="87" s="1"/>
  <c r="GM43" i="87"/>
  <c r="GM59" i="87"/>
  <c r="GN7" i="87"/>
  <c r="BS15" i="113"/>
  <c r="BU10" i="113"/>
  <c r="GN57" i="87" l="1"/>
  <c r="GN122" i="87" s="1"/>
  <c r="GN43" i="87"/>
  <c r="GN59" i="87"/>
  <c r="GN61" i="87"/>
  <c r="GN123" i="87" s="1"/>
  <c r="GO7" i="87"/>
  <c r="GL124" i="87"/>
  <c r="GM125" i="87"/>
  <c r="GM41" i="87"/>
  <c r="GM109" i="87"/>
  <c r="BV10" i="113"/>
  <c r="BT15" i="113"/>
  <c r="GP7" i="87" l="1"/>
  <c r="GO59" i="87"/>
  <c r="GO61" i="87"/>
  <c r="GO123" i="87" s="1"/>
  <c r="GO57" i="87"/>
  <c r="GO122" i="87" s="1"/>
  <c r="GO43" i="87"/>
  <c r="GN125" i="87"/>
  <c r="GN41" i="87"/>
  <c r="GN109" i="87"/>
  <c r="GM124" i="87"/>
  <c r="BU15" i="113"/>
  <c r="BW10" i="113"/>
  <c r="GO109" i="87" l="1"/>
  <c r="GO125" i="87"/>
  <c r="GO41" i="87"/>
  <c r="GP61" i="87"/>
  <c r="GP123" i="87" s="1"/>
  <c r="GP57" i="87"/>
  <c r="GP122" i="87" s="1"/>
  <c r="GP43" i="87"/>
  <c r="GP59" i="87"/>
  <c r="GQ7" i="87"/>
  <c r="GN124" i="87"/>
  <c r="BX10" i="113"/>
  <c r="BV15" i="113"/>
  <c r="GQ61" i="87" l="1"/>
  <c r="GQ123" i="87" s="1"/>
  <c r="GQ59" i="87"/>
  <c r="GQ57" i="87"/>
  <c r="GQ122" i="87" s="1"/>
  <c r="GQ43" i="87"/>
  <c r="GR7" i="87"/>
  <c r="GO124" i="87"/>
  <c r="GP41" i="87"/>
  <c r="GP109" i="87"/>
  <c r="GP125" i="87"/>
  <c r="BW15" i="113"/>
  <c r="BY10" i="113"/>
  <c r="GP124" i="87" l="1"/>
  <c r="GR43" i="87"/>
  <c r="GS7" i="87"/>
  <c r="GR61" i="87"/>
  <c r="GR123" i="87" s="1"/>
  <c r="GR59" i="87"/>
  <c r="GR57" i="87"/>
  <c r="GR122" i="87" s="1"/>
  <c r="GQ125" i="87"/>
  <c r="GQ41" i="87"/>
  <c r="GQ109" i="87"/>
  <c r="BZ10" i="113"/>
  <c r="BX15" i="113"/>
  <c r="GR41" i="87" l="1"/>
  <c r="GR125" i="87"/>
  <c r="GR109" i="87"/>
  <c r="GQ124" i="87"/>
  <c r="GS61" i="87"/>
  <c r="GS123" i="87" s="1"/>
  <c r="GS59" i="87"/>
  <c r="GS57" i="87"/>
  <c r="GS122" i="87" s="1"/>
  <c r="GS43" i="87"/>
  <c r="GT7" i="87"/>
  <c r="BY15" i="113"/>
  <c r="CA10" i="113"/>
  <c r="GU7" i="87" l="1"/>
  <c r="GT59" i="87"/>
  <c r="GT61" i="87"/>
  <c r="GT123" i="87" s="1"/>
  <c r="GT57" i="87"/>
  <c r="GT122" i="87" s="1"/>
  <c r="GT43" i="87"/>
  <c r="GS41" i="87"/>
  <c r="GS109" i="87"/>
  <c r="GS125" i="87"/>
  <c r="GR124" i="87"/>
  <c r="CB10" i="113"/>
  <c r="BZ15" i="113"/>
  <c r="GS124" i="87" l="1"/>
  <c r="GT41" i="87"/>
  <c r="GT125" i="87"/>
  <c r="GT109" i="87"/>
  <c r="GU61" i="87"/>
  <c r="GU123" i="87" s="1"/>
  <c r="GU43" i="87"/>
  <c r="GU59" i="87"/>
  <c r="GV7" i="87"/>
  <c r="GU57" i="87"/>
  <c r="GU122" i="87" s="1"/>
  <c r="CA15" i="113"/>
  <c r="CC10" i="113"/>
  <c r="GV61" i="87" l="1"/>
  <c r="GV123" i="87" s="1"/>
  <c r="GV59" i="87"/>
  <c r="GV57" i="87"/>
  <c r="GV122" i="87" s="1"/>
  <c r="GW7" i="87"/>
  <c r="GV43" i="87"/>
  <c r="GT124" i="87"/>
  <c r="GU109" i="87"/>
  <c r="GU125" i="87"/>
  <c r="GU41" i="87"/>
  <c r="CD10" i="113"/>
  <c r="CB15" i="113"/>
  <c r="GU124" i="87" l="1"/>
  <c r="GV109" i="87"/>
  <c r="GV125" i="87"/>
  <c r="GV41" i="87"/>
  <c r="GW43" i="87"/>
  <c r="GW61" i="87"/>
  <c r="GW123" i="87" s="1"/>
  <c r="GX7" i="87"/>
  <c r="GW59" i="87"/>
  <c r="GW57" i="87"/>
  <c r="GW122" i="87" s="1"/>
  <c r="CC15" i="113"/>
  <c r="CE10" i="113"/>
  <c r="GW125" i="87" l="1"/>
  <c r="GW41" i="87"/>
  <c r="GW109" i="87"/>
  <c r="GV124" i="87"/>
  <c r="GY7" i="87"/>
  <c r="GX61" i="87"/>
  <c r="GX123" i="87" s="1"/>
  <c r="GX59" i="87"/>
  <c r="GX43" i="87"/>
  <c r="GX57" i="87"/>
  <c r="GX122" i="87" s="1"/>
  <c r="CF10" i="113"/>
  <c r="CD15" i="113"/>
  <c r="GW124" i="87" l="1"/>
  <c r="GY59" i="87"/>
  <c r="GZ7" i="87"/>
  <c r="GY57" i="87"/>
  <c r="GY122" i="87" s="1"/>
  <c r="GY43" i="87"/>
  <c r="GY61" i="87"/>
  <c r="GY123" i="87" s="1"/>
  <c r="GX125" i="87"/>
  <c r="GX109" i="87"/>
  <c r="GX41" i="87"/>
  <c r="CE15" i="113"/>
  <c r="CG10" i="113"/>
  <c r="HA7" i="87" l="1"/>
  <c r="GZ59" i="87"/>
  <c r="GZ61" i="87"/>
  <c r="GZ123" i="87" s="1"/>
  <c r="GZ57" i="87"/>
  <c r="GZ122" i="87" s="1"/>
  <c r="GZ43" i="87"/>
  <c r="GX124" i="87"/>
  <c r="GY125" i="87"/>
  <c r="GY41" i="87"/>
  <c r="GY109" i="87"/>
  <c r="CH10" i="113"/>
  <c r="CF15" i="113"/>
  <c r="GY124" i="87" l="1"/>
  <c r="GZ41" i="87"/>
  <c r="GZ109" i="87"/>
  <c r="GZ125" i="87"/>
  <c r="HA43" i="87"/>
  <c r="HA57" i="87"/>
  <c r="HA122" i="87" s="1"/>
  <c r="HA61" i="87"/>
  <c r="HA123" i="87" s="1"/>
  <c r="HB7" i="87"/>
  <c r="HA59" i="87"/>
  <c r="CG15" i="113"/>
  <c r="CI10" i="113"/>
  <c r="GZ124" i="87" l="1"/>
  <c r="HB61" i="87"/>
  <c r="HB123" i="87" s="1"/>
  <c r="HB43" i="87"/>
  <c r="HB57" i="87"/>
  <c r="HB122" i="87" s="1"/>
  <c r="HC7" i="87"/>
  <c r="HB59" i="87"/>
  <c r="HA109" i="87"/>
  <c r="HA41" i="87"/>
  <c r="HA125" i="87"/>
  <c r="CJ10" i="113"/>
  <c r="CH15" i="113"/>
  <c r="HA124" i="87" l="1"/>
  <c r="HC57" i="87"/>
  <c r="HC122" i="87" s="1"/>
  <c r="HC59" i="87"/>
  <c r="HD7" i="87"/>
  <c r="HC43" i="87"/>
  <c r="HC61" i="87"/>
  <c r="HC123" i="87" s="1"/>
  <c r="HB41" i="87"/>
  <c r="HB109" i="87"/>
  <c r="HB125" i="87"/>
  <c r="CI15" i="113"/>
  <c r="CK10" i="113"/>
  <c r="HC109" i="87" l="1"/>
  <c r="HC41" i="87"/>
  <c r="HC125" i="87"/>
  <c r="HB124" i="87"/>
  <c r="HD43" i="87"/>
  <c r="HD57" i="87"/>
  <c r="HD122" i="87" s="1"/>
  <c r="HD59" i="87"/>
  <c r="HE7" i="87"/>
  <c r="HD61" i="87"/>
  <c r="HD123" i="87" s="1"/>
  <c r="CL10" i="113"/>
  <c r="CJ15" i="113"/>
  <c r="HE59" i="87" l="1"/>
  <c r="HE57" i="87"/>
  <c r="HE122" i="87" s="1"/>
  <c r="HE43" i="87"/>
  <c r="HF7" i="87"/>
  <c r="HE61" i="87"/>
  <c r="HE123" i="87" s="1"/>
  <c r="HD41" i="87"/>
  <c r="HD125" i="87"/>
  <c r="HD109" i="87"/>
  <c r="HC124" i="87"/>
  <c r="CK15" i="113"/>
  <c r="CM10" i="113"/>
  <c r="HD124" i="87" l="1"/>
  <c r="HF57" i="87"/>
  <c r="HF122" i="87" s="1"/>
  <c r="HF43" i="87"/>
  <c r="HG7" i="87"/>
  <c r="HF59" i="87"/>
  <c r="HF61" i="87"/>
  <c r="HF123" i="87" s="1"/>
  <c r="HE125" i="87"/>
  <c r="HE109" i="87"/>
  <c r="HE41" i="87"/>
  <c r="CN10" i="113"/>
  <c r="CL15" i="113"/>
  <c r="HG61" i="87" l="1"/>
  <c r="HG123" i="87" s="1"/>
  <c r="HG59" i="87"/>
  <c r="HG57" i="87"/>
  <c r="HG122" i="87" s="1"/>
  <c r="HG43" i="87"/>
  <c r="HH7" i="87"/>
  <c r="HE124" i="87"/>
  <c r="HF41" i="87"/>
  <c r="HF109" i="87"/>
  <c r="HF125" i="87"/>
  <c r="CM15" i="113"/>
  <c r="CO10" i="113"/>
  <c r="HF124" i="87" l="1"/>
  <c r="HI7" i="87"/>
  <c r="HH57" i="87"/>
  <c r="HH122" i="87" s="1"/>
  <c r="HH43" i="87"/>
  <c r="HH59" i="87"/>
  <c r="HH61" i="87"/>
  <c r="HH123" i="87" s="1"/>
  <c r="HG125" i="87"/>
  <c r="HG109" i="87"/>
  <c r="HG41" i="87"/>
  <c r="CP10" i="113"/>
  <c r="CN15" i="113"/>
  <c r="HH125" i="87" l="1"/>
  <c r="HH109" i="87"/>
  <c r="HH41" i="87"/>
  <c r="HG124" i="87"/>
  <c r="HI61" i="87"/>
  <c r="HI123" i="87" s="1"/>
  <c r="HI43" i="87"/>
  <c r="HI59" i="87"/>
  <c r="HI57" i="87"/>
  <c r="HI122" i="87" s="1"/>
  <c r="HJ7" i="87"/>
  <c r="CO15" i="113"/>
  <c r="CQ10" i="113"/>
  <c r="HJ61" i="87" l="1"/>
  <c r="HJ123" i="87" s="1"/>
  <c r="HJ59" i="87"/>
  <c r="HJ57" i="87"/>
  <c r="HJ122" i="87" s="1"/>
  <c r="HJ43" i="87"/>
  <c r="HK7" i="87"/>
  <c r="HI109" i="87"/>
  <c r="HI41" i="87"/>
  <c r="HI125" i="87"/>
  <c r="HH124" i="87"/>
  <c r="CR10" i="113"/>
  <c r="CP15" i="113"/>
  <c r="HK61" i="87" l="1"/>
  <c r="HK123" i="87" s="1"/>
  <c r="HK59" i="87"/>
  <c r="HK57" i="87"/>
  <c r="HK122" i="87" s="1"/>
  <c r="HK43" i="87"/>
  <c r="HL7" i="87"/>
  <c r="HI124" i="87"/>
  <c r="HJ41" i="87"/>
  <c r="HJ125" i="87"/>
  <c r="HJ109" i="87"/>
  <c r="CQ15" i="113"/>
  <c r="CS10" i="113"/>
  <c r="HL57" i="87" l="1"/>
  <c r="HL122" i="87" s="1"/>
  <c r="HM7" i="87"/>
  <c r="HL59" i="87"/>
  <c r="HL43" i="87"/>
  <c r="HL61" i="87"/>
  <c r="HL123" i="87" s="1"/>
  <c r="HK125" i="87"/>
  <c r="HK109" i="87"/>
  <c r="HK41" i="87"/>
  <c r="HJ124" i="87"/>
  <c r="CT10" i="113"/>
  <c r="CR15" i="113"/>
  <c r="HK124" i="87" l="1"/>
  <c r="HL125" i="87"/>
  <c r="HL109" i="87"/>
  <c r="HL41" i="87"/>
  <c r="HM43" i="87"/>
  <c r="HN7" i="87"/>
  <c r="HM59" i="87"/>
  <c r="HM57" i="87"/>
  <c r="HM122" i="87" s="1"/>
  <c r="HM61" i="87"/>
  <c r="HM123" i="87" s="1"/>
  <c r="CS15" i="113"/>
  <c r="CU10" i="113"/>
  <c r="HN43" i="87" l="1"/>
  <c r="HN57" i="87"/>
  <c r="HN122" i="87" s="1"/>
  <c r="HN59" i="87"/>
  <c r="HN61" i="87"/>
  <c r="HN123" i="87" s="1"/>
  <c r="HO7" i="87"/>
  <c r="HM125" i="87"/>
  <c r="HM41" i="87"/>
  <c r="HM109" i="87"/>
  <c r="HL124" i="87"/>
  <c r="CV10" i="113"/>
  <c r="CT15" i="113"/>
  <c r="HN125" i="87" l="1"/>
  <c r="HN41" i="87"/>
  <c r="HN109" i="87"/>
  <c r="HM124" i="87"/>
  <c r="HO43" i="87"/>
  <c r="HO57" i="87"/>
  <c r="HO122" i="87" s="1"/>
  <c r="HO61" i="87"/>
  <c r="HO123" i="87" s="1"/>
  <c r="HO59" i="87"/>
  <c r="HP7" i="87"/>
  <c r="CU15" i="113"/>
  <c r="CW10" i="113"/>
  <c r="HO125" i="87" l="1"/>
  <c r="HO41" i="87"/>
  <c r="HO109" i="87"/>
  <c r="HN124" i="87"/>
  <c r="HQ7" i="87"/>
  <c r="HP43" i="87"/>
  <c r="HP57" i="87"/>
  <c r="HP122" i="87" s="1"/>
  <c r="HP61" i="87"/>
  <c r="HP123" i="87" s="1"/>
  <c r="HP59" i="87"/>
  <c r="CX10" i="113"/>
  <c r="CV15" i="113"/>
  <c r="HP109" i="87" l="1"/>
  <c r="HP41" i="87"/>
  <c r="HP125" i="87"/>
  <c r="HQ43" i="87"/>
  <c r="HQ61" i="87"/>
  <c r="HQ123" i="87" s="1"/>
  <c r="HQ57" i="87"/>
  <c r="HQ122" i="87" s="1"/>
  <c r="HQ59" i="87"/>
  <c r="HR7" i="87"/>
  <c r="HO124" i="87"/>
  <c r="CW15" i="113"/>
  <c r="CY10" i="113"/>
  <c r="HQ41" i="87" l="1"/>
  <c r="HQ109" i="87"/>
  <c r="HQ125" i="87"/>
  <c r="HP124" i="87"/>
  <c r="HS7" i="87"/>
  <c r="HR59" i="87"/>
  <c r="HR61" i="87"/>
  <c r="HR123" i="87" s="1"/>
  <c r="HR57" i="87"/>
  <c r="HR122" i="87" s="1"/>
  <c r="HR43" i="87"/>
  <c r="CZ10" i="113"/>
  <c r="CX15" i="113"/>
  <c r="HS61" i="87" l="1"/>
  <c r="HS123" i="87" s="1"/>
  <c r="HS59" i="87"/>
  <c r="HS43" i="87"/>
  <c r="HS57" i="87"/>
  <c r="HS122" i="87" s="1"/>
  <c r="HT7" i="87"/>
  <c r="HQ124" i="87"/>
  <c r="HR109" i="87"/>
  <c r="HR41" i="87"/>
  <c r="HR125" i="87"/>
  <c r="CY15" i="113"/>
  <c r="DA10" i="113"/>
  <c r="HR124" i="87" l="1"/>
  <c r="HU7" i="87"/>
  <c r="HT61" i="87"/>
  <c r="HT123" i="87" s="1"/>
  <c r="HT59" i="87"/>
  <c r="HT57" i="87"/>
  <c r="HT122" i="87" s="1"/>
  <c r="HT43" i="87"/>
  <c r="HS109" i="87"/>
  <c r="HS125" i="87"/>
  <c r="HS41" i="87"/>
  <c r="DB10" i="113"/>
  <c r="CZ15" i="113"/>
  <c r="HS124" i="87" l="1"/>
  <c r="HT109" i="87"/>
  <c r="HT41" i="87"/>
  <c r="HT125" i="87"/>
  <c r="HU43" i="87"/>
  <c r="HV7" i="87"/>
  <c r="HU59" i="87"/>
  <c r="HU57" i="87"/>
  <c r="HU122" i="87" s="1"/>
  <c r="HU61" i="87"/>
  <c r="HU123" i="87" s="1"/>
  <c r="DA15" i="113"/>
  <c r="DC10" i="113"/>
  <c r="HT124" i="87" l="1"/>
  <c r="HV43" i="87"/>
  <c r="HW7" i="87"/>
  <c r="HV59" i="87"/>
  <c r="HV61" i="87"/>
  <c r="HV123" i="87" s="1"/>
  <c r="HV57" i="87"/>
  <c r="HV122" i="87" s="1"/>
  <c r="HU125" i="87"/>
  <c r="HU41" i="87"/>
  <c r="HU109" i="87"/>
  <c r="DD10" i="113"/>
  <c r="DB15" i="113"/>
  <c r="HV41" i="87" l="1"/>
  <c r="HV125" i="87"/>
  <c r="HV109" i="87"/>
  <c r="HW57" i="87"/>
  <c r="HW122" i="87" s="1"/>
  <c r="HW43" i="87"/>
  <c r="HX7" i="87"/>
  <c r="HW59" i="87"/>
  <c r="HW61" i="87"/>
  <c r="HW123" i="87" s="1"/>
  <c r="HU124" i="87"/>
  <c r="DC15" i="113"/>
  <c r="DE10" i="113"/>
  <c r="HW41" i="87" l="1"/>
  <c r="HW109" i="87"/>
  <c r="HW125" i="87"/>
  <c r="HX59" i="87"/>
  <c r="HY7" i="87"/>
  <c r="HX61" i="87"/>
  <c r="HX123" i="87" s="1"/>
  <c r="HX57" i="87"/>
  <c r="HX122" i="87" s="1"/>
  <c r="HX43" i="87"/>
  <c r="HV124" i="87"/>
  <c r="DF10" i="113"/>
  <c r="DD15" i="113"/>
  <c r="HX109" i="87" l="1"/>
  <c r="HX125" i="87"/>
  <c r="HX41" i="87"/>
  <c r="HY57" i="87"/>
  <c r="HY122" i="87" s="1"/>
  <c r="HY59" i="87"/>
  <c r="HZ7" i="87"/>
  <c r="HY61" i="87"/>
  <c r="HY123" i="87" s="1"/>
  <c r="HY43" i="87"/>
  <c r="HW124" i="87"/>
  <c r="DE15" i="113"/>
  <c r="DG10" i="113"/>
  <c r="HY41" i="87" l="1"/>
  <c r="HY125" i="87"/>
  <c r="HY109" i="87"/>
  <c r="HZ57" i="87"/>
  <c r="HZ122" i="87" s="1"/>
  <c r="IA7" i="87"/>
  <c r="HZ61" i="87"/>
  <c r="HZ123" i="87" s="1"/>
  <c r="HZ43" i="87"/>
  <c r="HZ59" i="87"/>
  <c r="HX124" i="87"/>
  <c r="DH10" i="113"/>
  <c r="DF15" i="113"/>
  <c r="HZ41" i="87" l="1"/>
  <c r="HZ109" i="87"/>
  <c r="HZ125" i="87"/>
  <c r="IA61" i="87"/>
  <c r="IA123" i="87" s="1"/>
  <c r="IA43" i="87"/>
  <c r="IA59" i="87"/>
  <c r="IA57" i="87"/>
  <c r="IA122" i="87" s="1"/>
  <c r="IB7" i="87"/>
  <c r="HY124" i="87"/>
  <c r="DG15" i="113"/>
  <c r="DI10" i="113"/>
  <c r="IB57" i="87" l="1"/>
  <c r="IB122" i="87" s="1"/>
  <c r="IC7" i="87"/>
  <c r="IB43" i="87"/>
  <c r="IB59" i="87"/>
  <c r="IB61" i="87"/>
  <c r="IB123" i="87" s="1"/>
  <c r="HZ124" i="87"/>
  <c r="IA125" i="87"/>
  <c r="IA109" i="87"/>
  <c r="IA41" i="87"/>
  <c r="DJ10" i="113"/>
  <c r="DH15" i="113"/>
  <c r="IB109" i="87" l="1"/>
  <c r="IB125" i="87"/>
  <c r="IB41" i="87"/>
  <c r="IA124" i="87"/>
  <c r="IC57" i="87"/>
  <c r="IC122" i="87" s="1"/>
  <c r="IC59" i="87"/>
  <c r="ID7" i="87"/>
  <c r="IC43" i="87"/>
  <c r="IC61" i="87"/>
  <c r="IC123" i="87" s="1"/>
  <c r="DI15" i="113"/>
  <c r="DK10" i="113"/>
  <c r="IC125" i="87" l="1"/>
  <c r="IC41" i="87"/>
  <c r="IC109" i="87"/>
  <c r="ID59" i="87"/>
  <c r="ID43" i="87"/>
  <c r="ID57" i="87"/>
  <c r="ID122" i="87" s="1"/>
  <c r="IE7" i="87"/>
  <c r="ID61" i="87"/>
  <c r="ID123" i="87" s="1"/>
  <c r="IB124" i="87"/>
  <c r="DL10" i="113"/>
  <c r="DJ15" i="113"/>
  <c r="IE43" i="87" l="1"/>
  <c r="IE57" i="87"/>
  <c r="IE122" i="87" s="1"/>
  <c r="IE61" i="87"/>
  <c r="IE123" i="87" s="1"/>
  <c r="IF7" i="87"/>
  <c r="IE59" i="87"/>
  <c r="ID41" i="87"/>
  <c r="ID125" i="87"/>
  <c r="ID109" i="87"/>
  <c r="IC124" i="87"/>
  <c r="DK15" i="113"/>
  <c r="DM10" i="113"/>
  <c r="IE125" i="87" l="1"/>
  <c r="IE41" i="87"/>
  <c r="IE109" i="87"/>
  <c r="IF57" i="87"/>
  <c r="IF122" i="87" s="1"/>
  <c r="IF59" i="87"/>
  <c r="IG7" i="87"/>
  <c r="IF61" i="87"/>
  <c r="IF123" i="87" s="1"/>
  <c r="IF43" i="87"/>
  <c r="ID124" i="87"/>
  <c r="DN10" i="113"/>
  <c r="DL15" i="113"/>
  <c r="IG61" i="87" l="1"/>
  <c r="IG123" i="87" s="1"/>
  <c r="IG59" i="87"/>
  <c r="IG57" i="87"/>
  <c r="IG122" i="87" s="1"/>
  <c r="IG43" i="87"/>
  <c r="IH7" i="87"/>
  <c r="IE124" i="87"/>
  <c r="IF109" i="87"/>
  <c r="IF125" i="87"/>
  <c r="IF41" i="87"/>
  <c r="DM15" i="113"/>
  <c r="DO10" i="113"/>
  <c r="IF124" i="87" l="1"/>
  <c r="IH59" i="87"/>
  <c r="IH57" i="87"/>
  <c r="IH122" i="87" s="1"/>
  <c r="IH43" i="87"/>
  <c r="II7" i="87"/>
  <c r="IH61" i="87"/>
  <c r="IH123" i="87" s="1"/>
  <c r="IG109" i="87"/>
  <c r="IG125" i="87"/>
  <c r="IG41" i="87"/>
  <c r="DP10" i="113"/>
  <c r="DN15" i="113"/>
  <c r="IG124" i="87" l="1"/>
  <c r="II59" i="87"/>
  <c r="II43" i="87"/>
  <c r="II61" i="87"/>
  <c r="II123" i="87" s="1"/>
  <c r="II57" i="87"/>
  <c r="II122" i="87" s="1"/>
  <c r="IJ7" i="87"/>
  <c r="IH109" i="87"/>
  <c r="IH41" i="87"/>
  <c r="IH125" i="87"/>
  <c r="DO15" i="113"/>
  <c r="DQ10" i="113"/>
  <c r="II125" i="87" l="1"/>
  <c r="II109" i="87"/>
  <c r="II41" i="87"/>
  <c r="IH124" i="87"/>
  <c r="IJ61" i="87"/>
  <c r="IJ123" i="87" s="1"/>
  <c r="IJ59" i="87"/>
  <c r="IJ57" i="87"/>
  <c r="IJ122" i="87" s="1"/>
  <c r="IJ43" i="87"/>
  <c r="IK7" i="87"/>
  <c r="DR10" i="113"/>
  <c r="DP15" i="113"/>
  <c r="IK57" i="87" l="1"/>
  <c r="IK122" i="87" s="1"/>
  <c r="IK43" i="87"/>
  <c r="IL7" i="87"/>
  <c r="IK61" i="87"/>
  <c r="IK123" i="87" s="1"/>
  <c r="IK59" i="87"/>
  <c r="IJ125" i="87"/>
  <c r="IJ109" i="87"/>
  <c r="IJ41" i="87"/>
  <c r="II124" i="87"/>
  <c r="DQ15" i="113"/>
  <c r="DS10" i="113"/>
  <c r="IL57" i="87" l="1"/>
  <c r="IL122" i="87" s="1"/>
  <c r="IM7" i="87"/>
  <c r="IL61" i="87"/>
  <c r="IL123" i="87" s="1"/>
  <c r="IL43" i="87"/>
  <c r="IL59" i="87"/>
  <c r="IK125" i="87"/>
  <c r="IK109" i="87"/>
  <c r="IK41" i="87"/>
  <c r="IJ124" i="87"/>
  <c r="DT10" i="113"/>
  <c r="DR15" i="113"/>
  <c r="IM57" i="87" l="1"/>
  <c r="IM122" i="87" s="1"/>
  <c r="IM61" i="87"/>
  <c r="IM123" i="87" s="1"/>
  <c r="IM43" i="87"/>
  <c r="IN7" i="87"/>
  <c r="IM59" i="87"/>
  <c r="IL125" i="87"/>
  <c r="IL109" i="87"/>
  <c r="IL41" i="87"/>
  <c r="IK124" i="87"/>
  <c r="DS15" i="113"/>
  <c r="DU10" i="113"/>
  <c r="IN43" i="87" l="1"/>
  <c r="IO7" i="87"/>
  <c r="IN57" i="87"/>
  <c r="IN122" i="87" s="1"/>
  <c r="IN61" i="87"/>
  <c r="IN123" i="87" s="1"/>
  <c r="IN59" i="87"/>
  <c r="IM41" i="87"/>
  <c r="IM125" i="87"/>
  <c r="IM109" i="87"/>
  <c r="IL124" i="87"/>
  <c r="DV10" i="113"/>
  <c r="DT15" i="113"/>
  <c r="IN125" i="87" l="1"/>
  <c r="IN109" i="87"/>
  <c r="IN41" i="87"/>
  <c r="IM124" i="87"/>
  <c r="IO61" i="87"/>
  <c r="IO123" i="87" s="1"/>
  <c r="IO57" i="87"/>
  <c r="IO122" i="87" s="1"/>
  <c r="IO43" i="87"/>
  <c r="IP7" i="87"/>
  <c r="IO59" i="87"/>
  <c r="DU15" i="113"/>
  <c r="DW10" i="113"/>
  <c r="IP43" i="87" l="1"/>
  <c r="IP59" i="87"/>
  <c r="IP61" i="87"/>
  <c r="IP123" i="87" s="1"/>
  <c r="IQ7" i="87"/>
  <c r="IP57" i="87"/>
  <c r="IP122" i="87" s="1"/>
  <c r="IO109" i="87"/>
  <c r="IO41" i="87"/>
  <c r="IO125" i="87"/>
  <c r="IN124" i="87"/>
  <c r="DX10" i="113"/>
  <c r="DV15" i="113"/>
  <c r="IR7" i="87" l="1"/>
  <c r="IQ43" i="87"/>
  <c r="IQ59" i="87"/>
  <c r="IQ61" i="87"/>
  <c r="IQ123" i="87" s="1"/>
  <c r="IQ57" i="87"/>
  <c r="IQ122" i="87" s="1"/>
  <c r="IP125" i="87"/>
  <c r="IP109" i="87"/>
  <c r="IP41" i="87"/>
  <c r="IO124" i="87"/>
  <c r="DW15" i="113"/>
  <c r="DY10" i="113"/>
  <c r="IP124" i="87" l="1"/>
  <c r="IQ41" i="87"/>
  <c r="IQ109" i="87"/>
  <c r="IQ125" i="87"/>
  <c r="IR61" i="87"/>
  <c r="IR123" i="87" s="1"/>
  <c r="IR43" i="87"/>
  <c r="IS7" i="87"/>
  <c r="IR57" i="87"/>
  <c r="IR122" i="87" s="1"/>
  <c r="IR59" i="87"/>
  <c r="DZ10" i="113"/>
  <c r="DX15" i="113"/>
  <c r="IQ124" i="87" l="1"/>
  <c r="IS57" i="87"/>
  <c r="IS122" i="87" s="1"/>
  <c r="IS61" i="87"/>
  <c r="IS123" i="87" s="1"/>
  <c r="IS43" i="87"/>
  <c r="IT7" i="87"/>
  <c r="IS59" i="87"/>
  <c r="IR125" i="87"/>
  <c r="IR109" i="87"/>
  <c r="IR41" i="87"/>
  <c r="DY15" i="113"/>
  <c r="EA10" i="113"/>
  <c r="IR124" i="87" l="1"/>
  <c r="IT61" i="87"/>
  <c r="IT123" i="87" s="1"/>
  <c r="IT59" i="87"/>
  <c r="IT57" i="87"/>
  <c r="IT122" i="87" s="1"/>
  <c r="IT43" i="87"/>
  <c r="IU7" i="87"/>
  <c r="IS125" i="87"/>
  <c r="IS109" i="87"/>
  <c r="IS41" i="87"/>
  <c r="EB10" i="113"/>
  <c r="DZ15" i="113"/>
  <c r="IV7" i="87" l="1"/>
  <c r="IU43" i="87"/>
  <c r="IU61" i="87"/>
  <c r="IU123" i="87" s="1"/>
  <c r="IU59" i="87"/>
  <c r="IU57" i="87"/>
  <c r="IU122" i="87" s="1"/>
  <c r="IS124" i="87"/>
  <c r="IT41" i="87"/>
  <c r="IT125" i="87"/>
  <c r="IT109" i="87"/>
  <c r="EA15" i="113"/>
  <c r="EC10" i="113"/>
  <c r="IT124" i="87" l="1"/>
  <c r="IU41" i="87"/>
  <c r="IU109" i="87"/>
  <c r="IU125" i="87"/>
  <c r="IV43" i="87"/>
  <c r="IV61" i="87"/>
  <c r="IV123" i="87" s="1"/>
  <c r="IV57" i="87"/>
  <c r="IV122" i="87" s="1"/>
  <c r="IV59" i="87"/>
  <c r="IW7" i="87"/>
  <c r="ED10" i="113"/>
  <c r="EB15" i="113"/>
  <c r="IU124" i="87" l="1"/>
  <c r="IW43" i="87"/>
  <c r="IW57" i="87"/>
  <c r="IW122" i="87" s="1"/>
  <c r="IX7" i="87"/>
  <c r="IW61" i="87"/>
  <c r="IW123" i="87" s="1"/>
  <c r="IW59" i="87"/>
  <c r="IV125" i="87"/>
  <c r="IV41" i="87"/>
  <c r="IV109" i="87"/>
  <c r="EC15" i="113"/>
  <c r="EE10" i="113"/>
  <c r="IX57" i="87" l="1"/>
  <c r="IX122" i="87" s="1"/>
  <c r="IX59" i="87"/>
  <c r="IY7" i="87"/>
  <c r="IX43" i="87"/>
  <c r="IX61" i="87"/>
  <c r="IX123" i="87" s="1"/>
  <c r="IV124" i="87"/>
  <c r="IW125" i="87"/>
  <c r="IW41" i="87"/>
  <c r="IW109" i="87"/>
  <c r="EF10" i="113"/>
  <c r="ED15" i="113"/>
  <c r="IX41" i="87" l="1"/>
  <c r="IX125" i="87"/>
  <c r="IX109" i="87"/>
  <c r="IY61" i="87"/>
  <c r="IY123" i="87" s="1"/>
  <c r="IZ7" i="87"/>
  <c r="IY59" i="87"/>
  <c r="IY57" i="87"/>
  <c r="IY122" i="87" s="1"/>
  <c r="IY43" i="87"/>
  <c r="IW124" i="87"/>
  <c r="EE15" i="113"/>
  <c r="EG10" i="113"/>
  <c r="IZ59" i="87" l="1"/>
  <c r="IZ43" i="87"/>
  <c r="IZ61" i="87"/>
  <c r="IZ123" i="87" s="1"/>
  <c r="IZ57" i="87"/>
  <c r="IZ122" i="87" s="1"/>
  <c r="JA7" i="87"/>
  <c r="IY125" i="87"/>
  <c r="IY41" i="87"/>
  <c r="IY109" i="87"/>
  <c r="IX124" i="87"/>
  <c r="EH10" i="113"/>
  <c r="EF15" i="113"/>
  <c r="IZ41" i="87" l="1"/>
  <c r="IZ125" i="87"/>
  <c r="IZ109" i="87"/>
  <c r="IY124" i="87"/>
  <c r="JA43" i="87"/>
  <c r="JA59" i="87"/>
  <c r="JB7" i="87"/>
  <c r="JA57" i="87"/>
  <c r="JA122" i="87" s="1"/>
  <c r="JA61" i="87"/>
  <c r="JA123" i="87" s="1"/>
  <c r="EG15" i="113"/>
  <c r="EI10" i="113"/>
  <c r="IZ124" i="87" l="1"/>
  <c r="JB43" i="87"/>
  <c r="JC7" i="87"/>
  <c r="JB61" i="87"/>
  <c r="JB123" i="87" s="1"/>
  <c r="JB57" i="87"/>
  <c r="JB122" i="87" s="1"/>
  <c r="JB59" i="87"/>
  <c r="JA125" i="87"/>
  <c r="JA41" i="87"/>
  <c r="JA109" i="87"/>
  <c r="EJ10" i="113"/>
  <c r="EH15" i="113"/>
  <c r="JA124" i="87" l="1"/>
  <c r="JD7" i="87"/>
  <c r="JC61" i="87"/>
  <c r="JC123" i="87" s="1"/>
  <c r="JC57" i="87"/>
  <c r="JC122" i="87" s="1"/>
  <c r="JC43" i="87"/>
  <c r="JC59" i="87"/>
  <c r="JB41" i="87"/>
  <c r="JB125" i="87"/>
  <c r="JB109" i="87"/>
  <c r="EI15" i="113"/>
  <c r="EK10" i="113"/>
  <c r="JC41" i="87" l="1"/>
  <c r="JC125" i="87"/>
  <c r="JC109" i="87"/>
  <c r="JE7" i="87"/>
  <c r="JD61" i="87"/>
  <c r="JD123" i="87" s="1"/>
  <c r="JD43" i="87"/>
  <c r="JD57" i="87"/>
  <c r="JD122" i="87" s="1"/>
  <c r="JD59" i="87"/>
  <c r="JB124" i="87"/>
  <c r="EL10" i="113"/>
  <c r="EJ15" i="113"/>
  <c r="JC124" i="87" l="1"/>
  <c r="JD41" i="87"/>
  <c r="JD109" i="87"/>
  <c r="JD125" i="87"/>
  <c r="JF7" i="87"/>
  <c r="JE57" i="87"/>
  <c r="JE122" i="87" s="1"/>
  <c r="JE59" i="87"/>
  <c r="JE43" i="87"/>
  <c r="JE61" i="87"/>
  <c r="JE123" i="87" s="1"/>
  <c r="EK15" i="113"/>
  <c r="EM10" i="113"/>
  <c r="JE41" i="87" l="1"/>
  <c r="JE109" i="87"/>
  <c r="JE125" i="87"/>
  <c r="JD124" i="87"/>
  <c r="JF61" i="87"/>
  <c r="JF123" i="87" s="1"/>
  <c r="JF59" i="87"/>
  <c r="JF43" i="87"/>
  <c r="JF57" i="87"/>
  <c r="JG7" i="87"/>
  <c r="EN10" i="113"/>
  <c r="EL15" i="113"/>
  <c r="JG57" i="87" l="1"/>
  <c r="JG122" i="87" s="1"/>
  <c r="JG43" i="87"/>
  <c r="JG61" i="87"/>
  <c r="JG123" i="87" s="1"/>
  <c r="JG59" i="87"/>
  <c r="JH7" i="87"/>
  <c r="JF109" i="87"/>
  <c r="JF41" i="87"/>
  <c r="JF125" i="87"/>
  <c r="JF122" i="87"/>
  <c r="JE124" i="87"/>
  <c r="EM15" i="113"/>
  <c r="EO10" i="113"/>
  <c r="JF124" i="87" l="1"/>
  <c r="JG41" i="87"/>
  <c r="JG109" i="87"/>
  <c r="JG125" i="87"/>
  <c r="JI7" i="87"/>
  <c r="JH57" i="87"/>
  <c r="JH122" i="87" s="1"/>
  <c r="JH43" i="87"/>
  <c r="JH59" i="87"/>
  <c r="JH61" i="87"/>
  <c r="JH123" i="87" s="1"/>
  <c r="EP10" i="113"/>
  <c r="EN15" i="113"/>
  <c r="JH109" i="87" l="1"/>
  <c r="JH125" i="87"/>
  <c r="JH41" i="87"/>
  <c r="JI59" i="87"/>
  <c r="JI61" i="87"/>
  <c r="JI123" i="87" s="1"/>
  <c r="JJ7" i="87"/>
  <c r="JI57" i="87"/>
  <c r="JI122" i="87" s="1"/>
  <c r="JI43" i="87"/>
  <c r="JG124" i="87"/>
  <c r="EO15" i="113"/>
  <c r="EQ10" i="113"/>
  <c r="JH124" i="87" l="1"/>
  <c r="JI125" i="87"/>
  <c r="JI41" i="87"/>
  <c r="JI109" i="87"/>
  <c r="JJ61" i="87"/>
  <c r="JJ123" i="87" s="1"/>
  <c r="JK7" i="87"/>
  <c r="JJ43" i="87"/>
  <c r="JJ59" i="87"/>
  <c r="JJ57" i="87"/>
  <c r="JJ122" i="87" s="1"/>
  <c r="ER10" i="113"/>
  <c r="EP15" i="113"/>
  <c r="JI124" i="87" l="1"/>
  <c r="JJ125" i="87"/>
  <c r="JJ41" i="87"/>
  <c r="JJ109" i="87"/>
  <c r="JK43" i="87"/>
  <c r="JL7" i="87"/>
  <c r="JK61" i="87"/>
  <c r="JK123" i="87" s="1"/>
  <c r="JK59" i="87"/>
  <c r="JK57" i="87"/>
  <c r="JK122" i="87" s="1"/>
  <c r="EQ15" i="113"/>
  <c r="ES10" i="113"/>
  <c r="JK125" i="87" l="1"/>
  <c r="JK109" i="87"/>
  <c r="JK41" i="87"/>
  <c r="JJ124" i="87"/>
  <c r="JL57" i="87"/>
  <c r="JL122" i="87" s="1"/>
  <c r="JL59" i="87"/>
  <c r="JM7" i="87"/>
  <c r="JL43" i="87"/>
  <c r="JL61" i="87"/>
  <c r="JL123" i="87" s="1"/>
  <c r="ET10" i="113"/>
  <c r="ER15" i="113"/>
  <c r="JL41" i="87" l="1"/>
  <c r="JL125" i="87"/>
  <c r="JL109" i="87"/>
  <c r="JK124" i="87"/>
  <c r="JM57" i="87"/>
  <c r="JM122" i="87" s="1"/>
  <c r="JM43" i="87"/>
  <c r="JM59" i="87"/>
  <c r="JM61" i="87"/>
  <c r="JM123" i="87" s="1"/>
  <c r="JN7" i="87"/>
  <c r="ES15" i="113"/>
  <c r="EU10" i="113"/>
  <c r="JM125" i="87" l="1"/>
  <c r="JM109" i="87"/>
  <c r="JM41" i="87"/>
  <c r="JN61" i="87"/>
  <c r="JN123" i="87" s="1"/>
  <c r="JN43" i="87"/>
  <c r="JO7" i="87"/>
  <c r="JN59" i="87"/>
  <c r="JN57" i="87"/>
  <c r="JN122" i="87" s="1"/>
  <c r="JL124" i="87"/>
  <c r="EV10" i="113"/>
  <c r="ET15" i="113"/>
  <c r="JN109" i="87" l="1"/>
  <c r="JN41" i="87"/>
  <c r="JN125" i="87"/>
  <c r="JM124" i="87"/>
  <c r="JO59" i="87"/>
  <c r="JO57" i="87"/>
  <c r="JO122" i="87" s="1"/>
  <c r="JP7" i="87"/>
  <c r="JO43" i="87"/>
  <c r="JO61" i="87"/>
  <c r="JO123" i="87" s="1"/>
  <c r="EU15" i="113"/>
  <c r="EW10" i="113"/>
  <c r="JO109" i="87" l="1"/>
  <c r="JO125" i="87"/>
  <c r="JO41" i="87"/>
  <c r="JP59" i="87"/>
  <c r="JP57" i="87"/>
  <c r="JP122" i="87" s="1"/>
  <c r="JQ7" i="87"/>
  <c r="JP61" i="87"/>
  <c r="JP123" i="87" s="1"/>
  <c r="JP43" i="87"/>
  <c r="JN124" i="87"/>
  <c r="EX10" i="113"/>
  <c r="EV15" i="113"/>
  <c r="JO124" i="87" l="1"/>
  <c r="JR7" i="87"/>
  <c r="JQ61" i="87"/>
  <c r="JQ123" i="87" s="1"/>
  <c r="JQ59" i="87"/>
  <c r="JQ57" i="87"/>
  <c r="JQ122" i="87" s="1"/>
  <c r="JQ43" i="87"/>
  <c r="JP125" i="87"/>
  <c r="JP109" i="87"/>
  <c r="JP41" i="87"/>
  <c r="EW15" i="113"/>
  <c r="EY10" i="113"/>
  <c r="JP124" i="87" l="1"/>
  <c r="JR43" i="87"/>
  <c r="JR59" i="87"/>
  <c r="JR61" i="87"/>
  <c r="JR123" i="87" s="1"/>
  <c r="JS7" i="87"/>
  <c r="JR57" i="87"/>
  <c r="JR122" i="87" s="1"/>
  <c r="JQ125" i="87"/>
  <c r="JQ41" i="87"/>
  <c r="JQ109" i="87"/>
  <c r="EZ10" i="113"/>
  <c r="EX15" i="113"/>
  <c r="JR125" i="87" l="1"/>
  <c r="JR109" i="87"/>
  <c r="JR41" i="87"/>
  <c r="JQ124" i="87"/>
  <c r="JT7" i="87"/>
  <c r="JS59" i="87"/>
  <c r="JS43" i="87"/>
  <c r="JS57" i="87"/>
  <c r="JS122" i="87" s="1"/>
  <c r="JS61" i="87"/>
  <c r="JS123" i="87" s="1"/>
  <c r="EY15" i="113"/>
  <c r="FA10" i="113"/>
  <c r="JR124" i="87" l="1"/>
  <c r="JS109" i="87"/>
  <c r="JS41" i="87"/>
  <c r="JS125" i="87"/>
  <c r="JT43" i="87"/>
  <c r="JT61" i="87"/>
  <c r="JT123" i="87" s="1"/>
  <c r="JU7" i="87"/>
  <c r="JT59" i="87"/>
  <c r="JT57" i="87"/>
  <c r="JT122" i="87" s="1"/>
  <c r="FB10" i="113"/>
  <c r="EZ15" i="113"/>
  <c r="JU59" i="87" l="1"/>
  <c r="JU57" i="87"/>
  <c r="JU122" i="87" s="1"/>
  <c r="JU43" i="87"/>
  <c r="JU61" i="87"/>
  <c r="JU123" i="87" s="1"/>
  <c r="JV7" i="87"/>
  <c r="JT41" i="87"/>
  <c r="JT125" i="87"/>
  <c r="JT109" i="87"/>
  <c r="JS124" i="87"/>
  <c r="FA15" i="113"/>
  <c r="FC10" i="113"/>
  <c r="JT124" i="87" l="1"/>
  <c r="JV61" i="87"/>
  <c r="JV123" i="87" s="1"/>
  <c r="JW7" i="87"/>
  <c r="JV57" i="87"/>
  <c r="JV122" i="87" s="1"/>
  <c r="JV59" i="87"/>
  <c r="JV43" i="87"/>
  <c r="JU41" i="87"/>
  <c r="JU109" i="87"/>
  <c r="JU125" i="87"/>
  <c r="FD10" i="113"/>
  <c r="FB15" i="113"/>
  <c r="JU124" i="87" l="1"/>
  <c r="JV109" i="87"/>
  <c r="JV125" i="87"/>
  <c r="JV41" i="87"/>
  <c r="JW61" i="87"/>
  <c r="JW123" i="87" s="1"/>
  <c r="JW57" i="87"/>
  <c r="JW122" i="87" s="1"/>
  <c r="JW59" i="87"/>
  <c r="JX7" i="87"/>
  <c r="JW43" i="87"/>
  <c r="FC15" i="113"/>
  <c r="FE10" i="113"/>
  <c r="JV124" i="87" l="1"/>
  <c r="JW41" i="87"/>
  <c r="JW125" i="87"/>
  <c r="JW109" i="87"/>
  <c r="JY7" i="87"/>
  <c r="JX57" i="87"/>
  <c r="JX122" i="87" s="1"/>
  <c r="JX43" i="87"/>
  <c r="JX61" i="87"/>
  <c r="JX123" i="87" s="1"/>
  <c r="JX59" i="87"/>
  <c r="FF10" i="113"/>
  <c r="FD15" i="113"/>
  <c r="JY61" i="87" l="1"/>
  <c r="JY123" i="87" s="1"/>
  <c r="JY59" i="87"/>
  <c r="JZ7" i="87"/>
  <c r="JY57" i="87"/>
  <c r="JY122" i="87" s="1"/>
  <c r="JY43" i="87"/>
  <c r="JX125" i="87"/>
  <c r="JX109" i="87"/>
  <c r="JX41" i="87"/>
  <c r="JW124" i="87"/>
  <c r="FE15" i="113"/>
  <c r="FG10" i="113"/>
  <c r="JY109" i="87" l="1"/>
  <c r="JY125" i="87"/>
  <c r="JY41" i="87"/>
  <c r="JX124" i="87"/>
  <c r="JZ43" i="87"/>
  <c r="JZ59" i="87"/>
  <c r="JZ61" i="87"/>
  <c r="JZ123" i="87" s="1"/>
  <c r="KA7" i="87"/>
  <c r="JZ57" i="87"/>
  <c r="JZ122" i="87" s="1"/>
  <c r="FH10" i="113"/>
  <c r="FF15" i="113"/>
  <c r="JZ125" i="87" l="1"/>
  <c r="JZ109" i="87"/>
  <c r="JZ41" i="87"/>
  <c r="KA57" i="87"/>
  <c r="KA122" i="87" s="1"/>
  <c r="KA43" i="87"/>
  <c r="KB7" i="87"/>
  <c r="KA61" i="87"/>
  <c r="KA123" i="87" s="1"/>
  <c r="KA59" i="87"/>
  <c r="JY124" i="87"/>
  <c r="FG15" i="113"/>
  <c r="FI10" i="113"/>
  <c r="JZ124" i="87" l="1"/>
  <c r="KC7" i="87"/>
  <c r="KB59" i="87"/>
  <c r="KB43" i="87"/>
  <c r="KB61" i="87"/>
  <c r="KB123" i="87" s="1"/>
  <c r="KB57" i="87"/>
  <c r="KB122" i="87" s="1"/>
  <c r="KA109" i="87"/>
  <c r="KA41" i="87"/>
  <c r="KA125" i="87"/>
  <c r="FJ10" i="113"/>
  <c r="FH15" i="113"/>
  <c r="KC61" i="87" l="1"/>
  <c r="KC123" i="87" s="1"/>
  <c r="KD7" i="87"/>
  <c r="KC59" i="87"/>
  <c r="KC57" i="87"/>
  <c r="KC122" i="87" s="1"/>
  <c r="KC43" i="87"/>
  <c r="KA124" i="87"/>
  <c r="KB109" i="87"/>
  <c r="KB41" i="87"/>
  <c r="KB125" i="87"/>
  <c r="FI15" i="113"/>
  <c r="FK10" i="113"/>
  <c r="KB124" i="87" l="1"/>
  <c r="KD59" i="87"/>
  <c r="KD43" i="87"/>
  <c r="KE7" i="87"/>
  <c r="KD61" i="87"/>
  <c r="KD123" i="87" s="1"/>
  <c r="KD57" i="87"/>
  <c r="KD122" i="87" s="1"/>
  <c r="KC125" i="87"/>
  <c r="KC109" i="87"/>
  <c r="KC41" i="87"/>
  <c r="FL10" i="113"/>
  <c r="FJ15" i="113"/>
  <c r="KD41" i="87" l="1"/>
  <c r="KD109" i="87"/>
  <c r="KD125" i="87"/>
  <c r="KC124" i="87"/>
  <c r="KE57" i="87"/>
  <c r="KE122" i="87" s="1"/>
  <c r="KE43" i="87"/>
  <c r="KE59" i="87"/>
  <c r="KE61" i="87"/>
  <c r="KE123" i="87" s="1"/>
  <c r="KF7" i="87"/>
  <c r="FK15" i="113"/>
  <c r="FM10" i="113"/>
  <c r="KF57" i="87" l="1"/>
  <c r="KF122" i="87" s="1"/>
  <c r="KF43" i="87"/>
  <c r="KF61" i="87"/>
  <c r="KF123" i="87" s="1"/>
  <c r="KF59" i="87"/>
  <c r="KG7" i="87"/>
  <c r="KD124" i="87"/>
  <c r="KE41" i="87"/>
  <c r="KE125" i="87"/>
  <c r="KE109" i="87"/>
  <c r="FN10" i="113"/>
  <c r="FL15" i="113"/>
  <c r="KF41" i="87" l="1"/>
  <c r="KF125" i="87"/>
  <c r="KF109" i="87"/>
  <c r="KE124" i="87"/>
  <c r="KG59" i="87"/>
  <c r="KG61" i="87"/>
  <c r="KG123" i="87" s="1"/>
  <c r="KG57" i="87"/>
  <c r="KG122" i="87" s="1"/>
  <c r="KG43" i="87"/>
  <c r="KH7" i="87"/>
  <c r="FM15" i="113"/>
  <c r="FO10" i="113"/>
  <c r="KH61" i="87" l="1"/>
  <c r="KH123" i="87" s="1"/>
  <c r="KH57" i="87"/>
  <c r="KH122" i="87" s="1"/>
  <c r="KI7" i="87"/>
  <c r="KH59" i="87"/>
  <c r="KH43" i="87"/>
  <c r="KG125" i="87"/>
  <c r="KG109" i="87"/>
  <c r="KG41" i="87"/>
  <c r="KF124" i="87"/>
  <c r="FP10" i="113"/>
  <c r="FN15" i="113"/>
  <c r="KG124" i="87" l="1"/>
  <c r="KH109" i="87"/>
  <c r="KH41" i="87"/>
  <c r="KH125" i="87"/>
  <c r="KI59" i="87"/>
  <c r="KI61" i="87"/>
  <c r="KI123" i="87" s="1"/>
  <c r="KI57" i="87"/>
  <c r="KI122" i="87" s="1"/>
  <c r="KJ7" i="87"/>
  <c r="KI43" i="87"/>
  <c r="FO15" i="113"/>
  <c r="FQ10" i="113"/>
  <c r="KJ57" i="87" l="1"/>
  <c r="KJ122" i="87" s="1"/>
  <c r="KJ59" i="87"/>
  <c r="KK7" i="87"/>
  <c r="KJ43" i="87"/>
  <c r="KJ61" i="87"/>
  <c r="KJ123" i="87" s="1"/>
  <c r="KH124" i="87"/>
  <c r="KI125" i="87"/>
  <c r="KI41" i="87"/>
  <c r="KI109" i="87"/>
  <c r="FR10" i="113"/>
  <c r="FP15" i="113"/>
  <c r="KI124" i="87" l="1"/>
  <c r="KJ41" i="87"/>
  <c r="KJ125" i="87"/>
  <c r="KJ109" i="87"/>
  <c r="KL7" i="87"/>
  <c r="KK57" i="87"/>
  <c r="KK122" i="87" s="1"/>
  <c r="KK43" i="87"/>
  <c r="KK61" i="87"/>
  <c r="KK123" i="87" s="1"/>
  <c r="KK59" i="87"/>
  <c r="FQ15" i="113"/>
  <c r="FS10" i="113"/>
  <c r="KL61" i="87" l="1"/>
  <c r="KL123" i="87" s="1"/>
  <c r="KL43" i="87"/>
  <c r="KL59" i="87"/>
  <c r="KM7" i="87"/>
  <c r="KL57" i="87"/>
  <c r="KL122" i="87" s="1"/>
  <c r="KJ124" i="87"/>
  <c r="KK109" i="87"/>
  <c r="KK125" i="87"/>
  <c r="KK41" i="87"/>
  <c r="FT10" i="113"/>
  <c r="FR15" i="113"/>
  <c r="KK124" i="87" l="1"/>
  <c r="KM57" i="87"/>
  <c r="KM122" i="87" s="1"/>
  <c r="KM43" i="87"/>
  <c r="KM61" i="87"/>
  <c r="KM123" i="87" s="1"/>
  <c r="KM59" i="87"/>
  <c r="KN7" i="87"/>
  <c r="KL125" i="87"/>
  <c r="KL109" i="87"/>
  <c r="KL41" i="87"/>
  <c r="FS15" i="113"/>
  <c r="FU10" i="113"/>
  <c r="KM125" i="87" l="1"/>
  <c r="KM41" i="87"/>
  <c r="KM109" i="87"/>
  <c r="KL124" i="87"/>
  <c r="KN57" i="87"/>
  <c r="KN122" i="87" s="1"/>
  <c r="KN43" i="87"/>
  <c r="KO7" i="87"/>
  <c r="KN61" i="87"/>
  <c r="KN123" i="87" s="1"/>
  <c r="KN59" i="87"/>
  <c r="FV10" i="113"/>
  <c r="FT15" i="113"/>
  <c r="KO57" i="87" l="1"/>
  <c r="KO122" i="87" s="1"/>
  <c r="KO43" i="87"/>
  <c r="KO61" i="87"/>
  <c r="KO123" i="87" s="1"/>
  <c r="KO59" i="87"/>
  <c r="KN109" i="87"/>
  <c r="KN41" i="87"/>
  <c r="KN125" i="87"/>
  <c r="KM124" i="87"/>
  <c r="FU15" i="113"/>
  <c r="FW10" i="113"/>
  <c r="KO125" i="87" l="1"/>
  <c r="KO41" i="87"/>
  <c r="KO109" i="87"/>
  <c r="KN124" i="87"/>
  <c r="FX10" i="113"/>
  <c r="FV15" i="113"/>
  <c r="KO124" i="87" l="1"/>
  <c r="FW15" i="113"/>
  <c r="FY10" i="113"/>
  <c r="M12" i="112"/>
  <c r="M12" i="106"/>
  <c r="M12" i="100"/>
  <c r="FZ10" i="113" l="1"/>
  <c r="FX15" i="113"/>
  <c r="M37" i="112"/>
  <c r="M36" i="112"/>
  <c r="M35" i="112"/>
  <c r="M18" i="109"/>
  <c r="M12" i="109" s="1"/>
  <c r="M35" i="106"/>
  <c r="M37" i="106"/>
  <c r="M36" i="106"/>
  <c r="M37" i="100"/>
  <c r="M36" i="100"/>
  <c r="M35" i="100"/>
  <c r="O67" i="112" l="1"/>
  <c r="B19" i="114" s="1"/>
  <c r="O67" i="115"/>
  <c r="FY15" i="113"/>
  <c r="GA10" i="113"/>
  <c r="N12" i="112"/>
  <c r="M37" i="109"/>
  <c r="M36" i="109"/>
  <c r="M35" i="109"/>
  <c r="N12" i="106"/>
  <c r="N12" i="100"/>
  <c r="B17" i="113" l="1"/>
  <c r="P17" i="113" s="1"/>
  <c r="Q17" i="113" s="1"/>
  <c r="P67" i="112"/>
  <c r="B20" i="114" s="1"/>
  <c r="P67" i="115"/>
  <c r="F19" i="114"/>
  <c r="GB10" i="113"/>
  <c r="FZ15" i="113"/>
  <c r="N35" i="112"/>
  <c r="N36" i="112"/>
  <c r="N37" i="112"/>
  <c r="N18" i="109"/>
  <c r="N12" i="109" s="1"/>
  <c r="N37" i="106"/>
  <c r="N36" i="106"/>
  <c r="N35" i="106"/>
  <c r="N37" i="100"/>
  <c r="N36" i="100"/>
  <c r="N35" i="100"/>
  <c r="B18" i="113" l="1"/>
  <c r="Q18" i="113" s="1"/>
  <c r="R18" i="113" s="1"/>
  <c r="S18" i="113" s="1"/>
  <c r="T18" i="113" s="1"/>
  <c r="U18" i="113" s="1"/>
  <c r="V18" i="113" s="1"/>
  <c r="W18" i="113" s="1"/>
  <c r="X18" i="113" s="1"/>
  <c r="Y18" i="113" s="1"/>
  <c r="Z18" i="113" s="1"/>
  <c r="AA18" i="113" s="1"/>
  <c r="AB18" i="113" s="1"/>
  <c r="AC18" i="113" s="1"/>
  <c r="AD18" i="113" s="1"/>
  <c r="AE18" i="113" s="1"/>
  <c r="AF18" i="113" s="1"/>
  <c r="AG18" i="113" s="1"/>
  <c r="AH18" i="113" s="1"/>
  <c r="AI18" i="113" s="1"/>
  <c r="AJ18" i="113" s="1"/>
  <c r="AK18" i="113" s="1"/>
  <c r="AL18" i="113" s="1"/>
  <c r="AM18" i="113" s="1"/>
  <c r="AN18" i="113" s="1"/>
  <c r="AO18" i="113" s="1"/>
  <c r="AP18" i="113" s="1"/>
  <c r="AQ18" i="113" s="1"/>
  <c r="AR18" i="113" s="1"/>
  <c r="AS18" i="113" s="1"/>
  <c r="AT18" i="113" s="1"/>
  <c r="AU18" i="113" s="1"/>
  <c r="AV18" i="113" s="1"/>
  <c r="AW18" i="113" s="1"/>
  <c r="AX18" i="113" s="1"/>
  <c r="AY18" i="113" s="1"/>
  <c r="AZ18" i="113" s="1"/>
  <c r="BA18" i="113" s="1"/>
  <c r="BB18" i="113" s="1"/>
  <c r="BC18" i="113" s="1"/>
  <c r="BD18" i="113" s="1"/>
  <c r="BE18" i="113" s="1"/>
  <c r="BF18" i="113" s="1"/>
  <c r="BG18" i="113" s="1"/>
  <c r="BH18" i="113" s="1"/>
  <c r="BI18" i="113" s="1"/>
  <c r="BJ18" i="113" s="1"/>
  <c r="BK18" i="113" s="1"/>
  <c r="BL18" i="113" s="1"/>
  <c r="BM18" i="113" s="1"/>
  <c r="BN18" i="113" s="1"/>
  <c r="BO18" i="113" s="1"/>
  <c r="BP18" i="113" s="1"/>
  <c r="BQ18" i="113" s="1"/>
  <c r="BR18" i="113" s="1"/>
  <c r="BS18" i="113" s="1"/>
  <c r="BT18" i="113" s="1"/>
  <c r="BU18" i="113" s="1"/>
  <c r="BV18" i="113" s="1"/>
  <c r="BW18" i="113" s="1"/>
  <c r="BX18" i="113" s="1"/>
  <c r="BY18" i="113" s="1"/>
  <c r="BZ18" i="113" s="1"/>
  <c r="CA18" i="113" s="1"/>
  <c r="CB18" i="113" s="1"/>
  <c r="CC18" i="113" s="1"/>
  <c r="CD18" i="113" s="1"/>
  <c r="CE18" i="113" s="1"/>
  <c r="CF18" i="113" s="1"/>
  <c r="CG18" i="113" s="1"/>
  <c r="CH18" i="113" s="1"/>
  <c r="CI18" i="113" s="1"/>
  <c r="CJ18" i="113" s="1"/>
  <c r="CK18" i="113" s="1"/>
  <c r="CL18" i="113" s="1"/>
  <c r="CM18" i="113" s="1"/>
  <c r="CN18" i="113" s="1"/>
  <c r="CO18" i="113" s="1"/>
  <c r="CP18" i="113" s="1"/>
  <c r="CQ18" i="113" s="1"/>
  <c r="CR18" i="113" s="1"/>
  <c r="CS18" i="113" s="1"/>
  <c r="CT18" i="113" s="1"/>
  <c r="CU18" i="113" s="1"/>
  <c r="CV18" i="113" s="1"/>
  <c r="CW18" i="113" s="1"/>
  <c r="CX18" i="113" s="1"/>
  <c r="CY18" i="113" s="1"/>
  <c r="CZ18" i="113" s="1"/>
  <c r="DA18" i="113" s="1"/>
  <c r="DB18" i="113" s="1"/>
  <c r="DC18" i="113" s="1"/>
  <c r="DD18" i="113" s="1"/>
  <c r="DE18" i="113" s="1"/>
  <c r="DF18" i="113" s="1"/>
  <c r="DG18" i="113" s="1"/>
  <c r="DH18" i="113" s="1"/>
  <c r="DI18" i="113" s="1"/>
  <c r="DJ18" i="113" s="1"/>
  <c r="DK18" i="113" s="1"/>
  <c r="DL18" i="113" s="1"/>
  <c r="DM18" i="113" s="1"/>
  <c r="DN18" i="113" s="1"/>
  <c r="DO18" i="113" s="1"/>
  <c r="DP18" i="113" s="1"/>
  <c r="DQ18" i="113" s="1"/>
  <c r="DR18" i="113" s="1"/>
  <c r="DS18" i="113" s="1"/>
  <c r="DT18" i="113" s="1"/>
  <c r="DU18" i="113" s="1"/>
  <c r="DV18" i="113" s="1"/>
  <c r="DW18" i="113" s="1"/>
  <c r="DX18" i="113" s="1"/>
  <c r="DY18" i="113" s="1"/>
  <c r="DZ18" i="113" s="1"/>
  <c r="EA18" i="113" s="1"/>
  <c r="EB18" i="113" s="1"/>
  <c r="EC18" i="113" s="1"/>
  <c r="ED18" i="113" s="1"/>
  <c r="EE18" i="113" s="1"/>
  <c r="EF18" i="113" s="1"/>
  <c r="EG18" i="113" s="1"/>
  <c r="EH18" i="113" s="1"/>
  <c r="EI18" i="113" s="1"/>
  <c r="EJ18" i="113" s="1"/>
  <c r="EK18" i="113" s="1"/>
  <c r="EL18" i="113" s="1"/>
  <c r="EM18" i="113" s="1"/>
  <c r="EN18" i="113" s="1"/>
  <c r="EO18" i="113" s="1"/>
  <c r="EP18" i="113" s="1"/>
  <c r="EQ18" i="113" s="1"/>
  <c r="ER18" i="113" s="1"/>
  <c r="ES18" i="113" s="1"/>
  <c r="ET18" i="113" s="1"/>
  <c r="EU18" i="113" s="1"/>
  <c r="EV18" i="113" s="1"/>
  <c r="EW18" i="113" s="1"/>
  <c r="EX18" i="113" s="1"/>
  <c r="EY18" i="113" s="1"/>
  <c r="EZ18" i="113" s="1"/>
  <c r="FA18" i="113" s="1"/>
  <c r="FB18" i="113" s="1"/>
  <c r="FC18" i="113" s="1"/>
  <c r="FD18" i="113" s="1"/>
  <c r="FE18" i="113" s="1"/>
  <c r="FF18" i="113" s="1"/>
  <c r="FG18" i="113" s="1"/>
  <c r="FH18" i="113" s="1"/>
  <c r="FI18" i="113" s="1"/>
  <c r="FJ18" i="113" s="1"/>
  <c r="FK18" i="113" s="1"/>
  <c r="FL18" i="113" s="1"/>
  <c r="FM18" i="113" s="1"/>
  <c r="FN18" i="113" s="1"/>
  <c r="FO18" i="113" s="1"/>
  <c r="FP18" i="113" s="1"/>
  <c r="FQ18" i="113" s="1"/>
  <c r="FR18" i="113" s="1"/>
  <c r="FS18" i="113" s="1"/>
  <c r="FT18" i="113" s="1"/>
  <c r="FU18" i="113" s="1"/>
  <c r="FV18" i="113" s="1"/>
  <c r="FW18" i="113" s="1"/>
  <c r="FX18" i="113" s="1"/>
  <c r="FY18" i="113" s="1"/>
  <c r="FZ18" i="113" s="1"/>
  <c r="GA18" i="113" s="1"/>
  <c r="GB18" i="113" s="1"/>
  <c r="GC18" i="113" s="1"/>
  <c r="GD18" i="113" s="1"/>
  <c r="GE18" i="113" s="1"/>
  <c r="GF18" i="113" s="1"/>
  <c r="GG18" i="113" s="1"/>
  <c r="GH18" i="113" s="1"/>
  <c r="GI18" i="113" s="1"/>
  <c r="GJ18" i="113" s="1"/>
  <c r="GK18" i="113" s="1"/>
  <c r="GL18" i="113" s="1"/>
  <c r="GM18" i="113" s="1"/>
  <c r="GN18" i="113" s="1"/>
  <c r="GO18" i="113" s="1"/>
  <c r="GP18" i="113" s="1"/>
  <c r="GQ18" i="113" s="1"/>
  <c r="GR18" i="113" s="1"/>
  <c r="GS18" i="113" s="1"/>
  <c r="GT18" i="113" s="1"/>
  <c r="GU18" i="113" s="1"/>
  <c r="GV18" i="113" s="1"/>
  <c r="GW18" i="113" s="1"/>
  <c r="GX18" i="113" s="1"/>
  <c r="GY18" i="113" s="1"/>
  <c r="GZ18" i="113" s="1"/>
  <c r="HA18" i="113" s="1"/>
  <c r="HB18" i="113" s="1"/>
  <c r="HC18" i="113" s="1"/>
  <c r="HD18" i="113" s="1"/>
  <c r="HE18" i="113" s="1"/>
  <c r="HF18" i="113" s="1"/>
  <c r="HG18" i="113" s="1"/>
  <c r="HH18" i="113" s="1"/>
  <c r="HI18" i="113" s="1"/>
  <c r="HJ18" i="113" s="1"/>
  <c r="P2" i="113"/>
  <c r="O55" i="112" s="1"/>
  <c r="C20" i="114"/>
  <c r="GA15" i="113"/>
  <c r="GC10" i="113"/>
  <c r="R17" i="113"/>
  <c r="O12" i="112"/>
  <c r="N37" i="109"/>
  <c r="N36" i="109"/>
  <c r="N35" i="109"/>
  <c r="O12" i="106"/>
  <c r="O12" i="100"/>
  <c r="Q2" i="113" l="1"/>
  <c r="P55" i="112" s="1"/>
  <c r="D20" i="114"/>
  <c r="P56" i="112"/>
  <c r="S17" i="113"/>
  <c r="GD10" i="113"/>
  <c r="GB15" i="113"/>
  <c r="O37" i="112"/>
  <c r="O36" i="112"/>
  <c r="O35" i="112"/>
  <c r="O18" i="109"/>
  <c r="O12" i="109" s="1"/>
  <c r="O37" i="106"/>
  <c r="O36" i="106"/>
  <c r="O35" i="106"/>
  <c r="O37" i="100"/>
  <c r="O36" i="100"/>
  <c r="O35" i="100"/>
  <c r="Q67" i="112" l="1"/>
  <c r="B21" i="114" s="1"/>
  <c r="Q67" i="115"/>
  <c r="E20" i="114"/>
  <c r="P91" i="112"/>
  <c r="GC15" i="113"/>
  <c r="GE10" i="113"/>
  <c r="T17" i="113"/>
  <c r="P12" i="112"/>
  <c r="O37" i="109"/>
  <c r="O36" i="109"/>
  <c r="O35" i="109"/>
  <c r="P12" i="106"/>
  <c r="B19" i="113" l="1"/>
  <c r="R19" i="113" s="1"/>
  <c r="S19" i="113" s="1"/>
  <c r="R67" i="112"/>
  <c r="B22" i="114" s="1"/>
  <c r="R67" i="115"/>
  <c r="P95" i="112"/>
  <c r="F20" i="114"/>
  <c r="C21" i="114" s="1"/>
  <c r="U17" i="113"/>
  <c r="GF10" i="113"/>
  <c r="GD15" i="113"/>
  <c r="P37" i="112"/>
  <c r="P36" i="112"/>
  <c r="P35" i="112"/>
  <c r="P18" i="109"/>
  <c r="P12" i="109" s="1"/>
  <c r="P37" i="106"/>
  <c r="P36" i="106"/>
  <c r="P35" i="106"/>
  <c r="B20" i="113" l="1"/>
  <c r="S20" i="113" s="1"/>
  <c r="T20" i="113" s="1"/>
  <c r="U20" i="113" s="1"/>
  <c r="V20" i="113" s="1"/>
  <c r="W20" i="113" s="1"/>
  <c r="X20" i="113" s="1"/>
  <c r="Y20" i="113" s="1"/>
  <c r="Z20" i="113" s="1"/>
  <c r="AA20" i="113" s="1"/>
  <c r="AB20" i="113" s="1"/>
  <c r="AC20" i="113" s="1"/>
  <c r="AD20" i="113" s="1"/>
  <c r="AE20" i="113" s="1"/>
  <c r="AF20" i="113" s="1"/>
  <c r="AG20" i="113" s="1"/>
  <c r="AH20" i="113" s="1"/>
  <c r="AI20" i="113" s="1"/>
  <c r="AJ20" i="113" s="1"/>
  <c r="AK20" i="113" s="1"/>
  <c r="AL20" i="113" s="1"/>
  <c r="AM20" i="113" s="1"/>
  <c r="AN20" i="113" s="1"/>
  <c r="AO20" i="113" s="1"/>
  <c r="AP20" i="113" s="1"/>
  <c r="AQ20" i="113" s="1"/>
  <c r="AR20" i="113" s="1"/>
  <c r="AS20" i="113" s="1"/>
  <c r="AT20" i="113" s="1"/>
  <c r="AU20" i="113" s="1"/>
  <c r="AV20" i="113" s="1"/>
  <c r="AW20" i="113" s="1"/>
  <c r="AX20" i="113" s="1"/>
  <c r="AY20" i="113" s="1"/>
  <c r="AZ20" i="113" s="1"/>
  <c r="BA20" i="113" s="1"/>
  <c r="BB20" i="113" s="1"/>
  <c r="BC20" i="113" s="1"/>
  <c r="BD20" i="113" s="1"/>
  <c r="BE20" i="113" s="1"/>
  <c r="BF20" i="113" s="1"/>
  <c r="BG20" i="113" s="1"/>
  <c r="BH20" i="113" s="1"/>
  <c r="BI20" i="113" s="1"/>
  <c r="BJ20" i="113" s="1"/>
  <c r="BK20" i="113" s="1"/>
  <c r="BL20" i="113" s="1"/>
  <c r="BM20" i="113" s="1"/>
  <c r="BN20" i="113" s="1"/>
  <c r="BO20" i="113" s="1"/>
  <c r="BP20" i="113" s="1"/>
  <c r="BQ20" i="113" s="1"/>
  <c r="BR20" i="113" s="1"/>
  <c r="BS20" i="113" s="1"/>
  <c r="BT20" i="113" s="1"/>
  <c r="BU20" i="113" s="1"/>
  <c r="BV20" i="113" s="1"/>
  <c r="BW20" i="113" s="1"/>
  <c r="BX20" i="113" s="1"/>
  <c r="BY20" i="113" s="1"/>
  <c r="BZ20" i="113" s="1"/>
  <c r="CA20" i="113" s="1"/>
  <c r="CB20" i="113" s="1"/>
  <c r="CC20" i="113" s="1"/>
  <c r="CD20" i="113" s="1"/>
  <c r="CE20" i="113" s="1"/>
  <c r="CF20" i="113" s="1"/>
  <c r="CG20" i="113" s="1"/>
  <c r="CH20" i="113" s="1"/>
  <c r="CI20" i="113" s="1"/>
  <c r="CJ20" i="113" s="1"/>
  <c r="CK20" i="113" s="1"/>
  <c r="CL20" i="113" s="1"/>
  <c r="CM20" i="113" s="1"/>
  <c r="CN20" i="113" s="1"/>
  <c r="CO20" i="113" s="1"/>
  <c r="CP20" i="113" s="1"/>
  <c r="CQ20" i="113" s="1"/>
  <c r="CR20" i="113" s="1"/>
  <c r="CS20" i="113" s="1"/>
  <c r="CT20" i="113" s="1"/>
  <c r="CU20" i="113" s="1"/>
  <c r="CV20" i="113" s="1"/>
  <c r="CW20" i="113" s="1"/>
  <c r="CX20" i="113" s="1"/>
  <c r="CY20" i="113" s="1"/>
  <c r="CZ20" i="113" s="1"/>
  <c r="DA20" i="113" s="1"/>
  <c r="DB20" i="113" s="1"/>
  <c r="DC20" i="113" s="1"/>
  <c r="DD20" i="113" s="1"/>
  <c r="DE20" i="113" s="1"/>
  <c r="DF20" i="113" s="1"/>
  <c r="DG20" i="113" s="1"/>
  <c r="DH20" i="113" s="1"/>
  <c r="DI20" i="113" s="1"/>
  <c r="DJ20" i="113" s="1"/>
  <c r="DK20" i="113" s="1"/>
  <c r="DL20" i="113" s="1"/>
  <c r="DM20" i="113" s="1"/>
  <c r="DN20" i="113" s="1"/>
  <c r="DO20" i="113" s="1"/>
  <c r="DP20" i="113" s="1"/>
  <c r="DQ20" i="113" s="1"/>
  <c r="DR20" i="113" s="1"/>
  <c r="DS20" i="113" s="1"/>
  <c r="DT20" i="113" s="1"/>
  <c r="DU20" i="113" s="1"/>
  <c r="DV20" i="113" s="1"/>
  <c r="DW20" i="113" s="1"/>
  <c r="DX20" i="113" s="1"/>
  <c r="DY20" i="113" s="1"/>
  <c r="DZ20" i="113" s="1"/>
  <c r="EA20" i="113" s="1"/>
  <c r="EB20" i="113" s="1"/>
  <c r="EC20" i="113" s="1"/>
  <c r="ED20" i="113" s="1"/>
  <c r="EE20" i="113" s="1"/>
  <c r="EF20" i="113" s="1"/>
  <c r="EG20" i="113" s="1"/>
  <c r="EH20" i="113" s="1"/>
  <c r="EI20" i="113" s="1"/>
  <c r="EJ20" i="113" s="1"/>
  <c r="EK20" i="113" s="1"/>
  <c r="EL20" i="113" s="1"/>
  <c r="EM20" i="113" s="1"/>
  <c r="EN20" i="113" s="1"/>
  <c r="EO20" i="113" s="1"/>
  <c r="EP20" i="113" s="1"/>
  <c r="EQ20" i="113" s="1"/>
  <c r="ER20" i="113" s="1"/>
  <c r="ES20" i="113" s="1"/>
  <c r="ET20" i="113" s="1"/>
  <c r="EU20" i="113" s="1"/>
  <c r="EV20" i="113" s="1"/>
  <c r="EW20" i="113" s="1"/>
  <c r="EX20" i="113" s="1"/>
  <c r="EY20" i="113" s="1"/>
  <c r="EZ20" i="113" s="1"/>
  <c r="FA20" i="113" s="1"/>
  <c r="FB20" i="113" s="1"/>
  <c r="FC20" i="113" s="1"/>
  <c r="FD20" i="113" s="1"/>
  <c r="FE20" i="113" s="1"/>
  <c r="FF20" i="113" s="1"/>
  <c r="FG20" i="113" s="1"/>
  <c r="FH20" i="113" s="1"/>
  <c r="FI20" i="113" s="1"/>
  <c r="FJ20" i="113" s="1"/>
  <c r="FK20" i="113" s="1"/>
  <c r="FL20" i="113" s="1"/>
  <c r="FM20" i="113" s="1"/>
  <c r="FN20" i="113" s="1"/>
  <c r="FO20" i="113" s="1"/>
  <c r="FP20" i="113" s="1"/>
  <c r="FQ20" i="113" s="1"/>
  <c r="FR20" i="113" s="1"/>
  <c r="FS20" i="113" s="1"/>
  <c r="FT20" i="113" s="1"/>
  <c r="FU20" i="113" s="1"/>
  <c r="FV20" i="113" s="1"/>
  <c r="FW20" i="113" s="1"/>
  <c r="FX20" i="113" s="1"/>
  <c r="FY20" i="113" s="1"/>
  <c r="FZ20" i="113" s="1"/>
  <c r="GA20" i="113" s="1"/>
  <c r="GB20" i="113" s="1"/>
  <c r="GC20" i="113" s="1"/>
  <c r="GD20" i="113" s="1"/>
  <c r="GE20" i="113" s="1"/>
  <c r="GF20" i="113" s="1"/>
  <c r="GG20" i="113" s="1"/>
  <c r="GH20" i="113" s="1"/>
  <c r="GI20" i="113" s="1"/>
  <c r="GJ20" i="113" s="1"/>
  <c r="GK20" i="113" s="1"/>
  <c r="GL20" i="113" s="1"/>
  <c r="GM20" i="113" s="1"/>
  <c r="GN20" i="113" s="1"/>
  <c r="GO20" i="113" s="1"/>
  <c r="GP20" i="113" s="1"/>
  <c r="GQ20" i="113" s="1"/>
  <c r="GR20" i="113" s="1"/>
  <c r="GS20" i="113" s="1"/>
  <c r="GT20" i="113" s="1"/>
  <c r="GU20" i="113" s="1"/>
  <c r="GV20" i="113" s="1"/>
  <c r="GW20" i="113" s="1"/>
  <c r="GX20" i="113" s="1"/>
  <c r="GY20" i="113" s="1"/>
  <c r="GZ20" i="113" s="1"/>
  <c r="HA20" i="113" s="1"/>
  <c r="HB20" i="113" s="1"/>
  <c r="HC20" i="113" s="1"/>
  <c r="HD20" i="113" s="1"/>
  <c r="HE20" i="113" s="1"/>
  <c r="HF20" i="113" s="1"/>
  <c r="HG20" i="113" s="1"/>
  <c r="HH20" i="113" s="1"/>
  <c r="HI20" i="113" s="1"/>
  <c r="HJ20" i="113" s="1"/>
  <c r="D21" i="114"/>
  <c r="Q56" i="112"/>
  <c r="R2" i="113"/>
  <c r="Q55" i="112" s="1"/>
  <c r="GE15" i="113"/>
  <c r="GG10" i="113"/>
  <c r="V17" i="113"/>
  <c r="T19" i="113"/>
  <c r="Q12" i="112"/>
  <c r="P37" i="109"/>
  <c r="P36" i="109"/>
  <c r="P35" i="109"/>
  <c r="Q12" i="106"/>
  <c r="E21" i="114" l="1"/>
  <c r="Q91" i="112"/>
  <c r="S2" i="113"/>
  <c r="R55" i="112" s="1"/>
  <c r="U19" i="113"/>
  <c r="W17" i="113"/>
  <c r="GH10" i="113"/>
  <c r="GF15" i="113"/>
  <c r="Q37" i="112"/>
  <c r="Q36" i="112"/>
  <c r="Q35" i="112"/>
  <c r="Q18" i="109"/>
  <c r="Q12" i="109" s="1"/>
  <c r="Q37" i="106"/>
  <c r="Q36" i="106"/>
  <c r="Q35" i="106"/>
  <c r="S67" i="112" l="1"/>
  <c r="B23" i="114" s="1"/>
  <c r="S67" i="115"/>
  <c r="Q95" i="112"/>
  <c r="F21" i="114"/>
  <c r="C22" i="114" s="1"/>
  <c r="GG15" i="113"/>
  <c r="GI10" i="113"/>
  <c r="X17" i="113"/>
  <c r="V19" i="113"/>
  <c r="R12" i="112"/>
  <c r="Q37" i="109"/>
  <c r="Q36" i="109"/>
  <c r="Q35" i="109"/>
  <c r="B21" i="113" l="1"/>
  <c r="T21" i="113" s="1"/>
  <c r="T2" i="113" s="1"/>
  <c r="S55" i="112" s="1"/>
  <c r="T67" i="112"/>
  <c r="B22" i="113" s="1"/>
  <c r="T67" i="115"/>
  <c r="D22" i="114"/>
  <c r="R56" i="112"/>
  <c r="W19" i="113"/>
  <c r="Y17" i="113"/>
  <c r="GJ10" i="113"/>
  <c r="GH15" i="113"/>
  <c r="R37" i="112"/>
  <c r="R36" i="112"/>
  <c r="R35" i="112"/>
  <c r="R18" i="109"/>
  <c r="R12" i="109" s="1"/>
  <c r="B24" i="114" l="1"/>
  <c r="E22" i="114"/>
  <c r="R91" i="112"/>
  <c r="U21" i="113"/>
  <c r="V21" i="113" s="1"/>
  <c r="W21" i="113" s="1"/>
  <c r="X21" i="113" s="1"/>
  <c r="Y21" i="113" s="1"/>
  <c r="Z21" i="113" s="1"/>
  <c r="AA21" i="113" s="1"/>
  <c r="AB21" i="113" s="1"/>
  <c r="AC21" i="113" s="1"/>
  <c r="AD21" i="113" s="1"/>
  <c r="AE21" i="113" s="1"/>
  <c r="AF21" i="113" s="1"/>
  <c r="AG21" i="113" s="1"/>
  <c r="AH21" i="113" s="1"/>
  <c r="AI21" i="113" s="1"/>
  <c r="AJ21" i="113" s="1"/>
  <c r="AK21" i="113" s="1"/>
  <c r="AL21" i="113" s="1"/>
  <c r="AM21" i="113" s="1"/>
  <c r="AN21" i="113" s="1"/>
  <c r="AO21" i="113" s="1"/>
  <c r="AP21" i="113" s="1"/>
  <c r="AQ21" i="113" s="1"/>
  <c r="AR21" i="113" s="1"/>
  <c r="AS21" i="113" s="1"/>
  <c r="AT21" i="113" s="1"/>
  <c r="AU21" i="113" s="1"/>
  <c r="AV21" i="113" s="1"/>
  <c r="AW21" i="113" s="1"/>
  <c r="AX21" i="113" s="1"/>
  <c r="AY21" i="113" s="1"/>
  <c r="AZ21" i="113" s="1"/>
  <c r="BA21" i="113" s="1"/>
  <c r="BB21" i="113" s="1"/>
  <c r="BC21" i="113" s="1"/>
  <c r="BD21" i="113" s="1"/>
  <c r="BE21" i="113" s="1"/>
  <c r="BF21" i="113" s="1"/>
  <c r="BG21" i="113" s="1"/>
  <c r="BH21" i="113" s="1"/>
  <c r="BI21" i="113" s="1"/>
  <c r="BJ21" i="113" s="1"/>
  <c r="BK21" i="113" s="1"/>
  <c r="BL21" i="113" s="1"/>
  <c r="BM21" i="113" s="1"/>
  <c r="BN21" i="113" s="1"/>
  <c r="BO21" i="113" s="1"/>
  <c r="BP21" i="113" s="1"/>
  <c r="BQ21" i="113" s="1"/>
  <c r="BR21" i="113" s="1"/>
  <c r="BS21" i="113" s="1"/>
  <c r="BT21" i="113" s="1"/>
  <c r="BU21" i="113" s="1"/>
  <c r="BV21" i="113" s="1"/>
  <c r="BW21" i="113" s="1"/>
  <c r="BX21" i="113" s="1"/>
  <c r="BY21" i="113" s="1"/>
  <c r="BZ21" i="113" s="1"/>
  <c r="CA21" i="113" s="1"/>
  <c r="CB21" i="113" s="1"/>
  <c r="CC21" i="113" s="1"/>
  <c r="CD21" i="113" s="1"/>
  <c r="CE21" i="113" s="1"/>
  <c r="CF21" i="113" s="1"/>
  <c r="CG21" i="113" s="1"/>
  <c r="CH21" i="113" s="1"/>
  <c r="CI21" i="113" s="1"/>
  <c r="CJ21" i="113" s="1"/>
  <c r="CK21" i="113" s="1"/>
  <c r="CL21" i="113" s="1"/>
  <c r="CM21" i="113" s="1"/>
  <c r="CN21" i="113" s="1"/>
  <c r="CO21" i="113" s="1"/>
  <c r="CP21" i="113" s="1"/>
  <c r="CQ21" i="113" s="1"/>
  <c r="CR21" i="113" s="1"/>
  <c r="CS21" i="113" s="1"/>
  <c r="CT21" i="113" s="1"/>
  <c r="CU21" i="113" s="1"/>
  <c r="CV21" i="113" s="1"/>
  <c r="CW21" i="113" s="1"/>
  <c r="CX21" i="113" s="1"/>
  <c r="CY21" i="113" s="1"/>
  <c r="CZ21" i="113" s="1"/>
  <c r="DA21" i="113" s="1"/>
  <c r="DB21" i="113" s="1"/>
  <c r="DC21" i="113" s="1"/>
  <c r="DD21" i="113" s="1"/>
  <c r="DE21" i="113" s="1"/>
  <c r="DF21" i="113" s="1"/>
  <c r="DG21" i="113" s="1"/>
  <c r="DH21" i="113" s="1"/>
  <c r="DI21" i="113" s="1"/>
  <c r="DJ21" i="113" s="1"/>
  <c r="DK21" i="113" s="1"/>
  <c r="DL21" i="113" s="1"/>
  <c r="DM21" i="113" s="1"/>
  <c r="DN21" i="113" s="1"/>
  <c r="DO21" i="113" s="1"/>
  <c r="DP21" i="113" s="1"/>
  <c r="DQ21" i="113" s="1"/>
  <c r="DR21" i="113" s="1"/>
  <c r="DS21" i="113" s="1"/>
  <c r="DT21" i="113" s="1"/>
  <c r="DU21" i="113" s="1"/>
  <c r="DV21" i="113" s="1"/>
  <c r="DW21" i="113" s="1"/>
  <c r="DX21" i="113" s="1"/>
  <c r="DY21" i="113" s="1"/>
  <c r="DZ21" i="113" s="1"/>
  <c r="EA21" i="113" s="1"/>
  <c r="EB21" i="113" s="1"/>
  <c r="EC21" i="113" s="1"/>
  <c r="ED21" i="113" s="1"/>
  <c r="EE21" i="113" s="1"/>
  <c r="EF21" i="113" s="1"/>
  <c r="EG21" i="113" s="1"/>
  <c r="EH21" i="113" s="1"/>
  <c r="EI21" i="113" s="1"/>
  <c r="EJ21" i="113" s="1"/>
  <c r="EK21" i="113" s="1"/>
  <c r="EL21" i="113" s="1"/>
  <c r="EM21" i="113" s="1"/>
  <c r="EN21" i="113" s="1"/>
  <c r="EO21" i="113" s="1"/>
  <c r="EP21" i="113" s="1"/>
  <c r="EQ21" i="113" s="1"/>
  <c r="ER21" i="113" s="1"/>
  <c r="ES21" i="113" s="1"/>
  <c r="ET21" i="113" s="1"/>
  <c r="EU21" i="113" s="1"/>
  <c r="EV21" i="113" s="1"/>
  <c r="EW21" i="113" s="1"/>
  <c r="EX21" i="113" s="1"/>
  <c r="EY21" i="113" s="1"/>
  <c r="EZ21" i="113" s="1"/>
  <c r="FA21" i="113" s="1"/>
  <c r="FB21" i="113" s="1"/>
  <c r="FC21" i="113" s="1"/>
  <c r="FD21" i="113" s="1"/>
  <c r="FE21" i="113" s="1"/>
  <c r="FF21" i="113" s="1"/>
  <c r="FG21" i="113" s="1"/>
  <c r="FH21" i="113" s="1"/>
  <c r="FI21" i="113" s="1"/>
  <c r="FJ21" i="113" s="1"/>
  <c r="FK21" i="113" s="1"/>
  <c r="FL21" i="113" s="1"/>
  <c r="FM21" i="113" s="1"/>
  <c r="FN21" i="113" s="1"/>
  <c r="FO21" i="113" s="1"/>
  <c r="FP21" i="113" s="1"/>
  <c r="FQ21" i="113" s="1"/>
  <c r="FR21" i="113" s="1"/>
  <c r="FS21" i="113" s="1"/>
  <c r="FT21" i="113" s="1"/>
  <c r="FU21" i="113" s="1"/>
  <c r="FV21" i="113" s="1"/>
  <c r="FW21" i="113" s="1"/>
  <c r="FX21" i="113" s="1"/>
  <c r="FY21" i="113" s="1"/>
  <c r="FZ21" i="113" s="1"/>
  <c r="GA21" i="113" s="1"/>
  <c r="GB21" i="113" s="1"/>
  <c r="GC21" i="113" s="1"/>
  <c r="GD21" i="113" s="1"/>
  <c r="GE21" i="113" s="1"/>
  <c r="GF21" i="113" s="1"/>
  <c r="GG21" i="113" s="1"/>
  <c r="GH21" i="113" s="1"/>
  <c r="GI21" i="113" s="1"/>
  <c r="GJ21" i="113" s="1"/>
  <c r="GK21" i="113" s="1"/>
  <c r="GL21" i="113" s="1"/>
  <c r="GM21" i="113" s="1"/>
  <c r="GN21" i="113" s="1"/>
  <c r="GO21" i="113" s="1"/>
  <c r="GP21" i="113" s="1"/>
  <c r="GQ21" i="113" s="1"/>
  <c r="GR21" i="113" s="1"/>
  <c r="GS21" i="113" s="1"/>
  <c r="GT21" i="113" s="1"/>
  <c r="GU21" i="113" s="1"/>
  <c r="GV21" i="113" s="1"/>
  <c r="GW21" i="113" s="1"/>
  <c r="GX21" i="113" s="1"/>
  <c r="GY21" i="113" s="1"/>
  <c r="GZ21" i="113" s="1"/>
  <c r="HA21" i="113" s="1"/>
  <c r="HB21" i="113" s="1"/>
  <c r="HC21" i="113" s="1"/>
  <c r="HD21" i="113" s="1"/>
  <c r="HE21" i="113" s="1"/>
  <c r="HF21" i="113" s="1"/>
  <c r="HG21" i="113" s="1"/>
  <c r="HH21" i="113" s="1"/>
  <c r="HI21" i="113" s="1"/>
  <c r="HJ21" i="113" s="1"/>
  <c r="U22" i="113"/>
  <c r="GK10" i="113"/>
  <c r="Z17" i="113"/>
  <c r="GI15" i="113"/>
  <c r="X19" i="113"/>
  <c r="S12" i="112"/>
  <c r="R37" i="109"/>
  <c r="R36" i="109"/>
  <c r="R35" i="109"/>
  <c r="U2" i="113" l="1"/>
  <c r="T55" i="112" s="1"/>
  <c r="R95" i="112"/>
  <c r="F22" i="114"/>
  <c r="V22" i="113"/>
  <c r="W22" i="113" s="1"/>
  <c r="X22" i="113" s="1"/>
  <c r="Y22" i="113" s="1"/>
  <c r="Z22" i="113" s="1"/>
  <c r="AA22" i="113" s="1"/>
  <c r="AB22" i="113" s="1"/>
  <c r="AC22" i="113" s="1"/>
  <c r="AD22" i="113" s="1"/>
  <c r="AE22" i="113" s="1"/>
  <c r="AF22" i="113" s="1"/>
  <c r="AG22" i="113" s="1"/>
  <c r="AH22" i="113" s="1"/>
  <c r="AI22" i="113" s="1"/>
  <c r="AJ22" i="113" s="1"/>
  <c r="AK22" i="113" s="1"/>
  <c r="AL22" i="113" s="1"/>
  <c r="AM22" i="113" s="1"/>
  <c r="AN22" i="113" s="1"/>
  <c r="AO22" i="113" s="1"/>
  <c r="AP22" i="113" s="1"/>
  <c r="AQ22" i="113" s="1"/>
  <c r="AR22" i="113" s="1"/>
  <c r="AS22" i="113" s="1"/>
  <c r="AT22" i="113" s="1"/>
  <c r="AU22" i="113" s="1"/>
  <c r="AV22" i="113" s="1"/>
  <c r="AW22" i="113" s="1"/>
  <c r="AX22" i="113" s="1"/>
  <c r="AY22" i="113" s="1"/>
  <c r="AZ22" i="113" s="1"/>
  <c r="BA22" i="113" s="1"/>
  <c r="BB22" i="113" s="1"/>
  <c r="BC22" i="113" s="1"/>
  <c r="BD22" i="113" s="1"/>
  <c r="BE22" i="113" s="1"/>
  <c r="BF22" i="113" s="1"/>
  <c r="BG22" i="113" s="1"/>
  <c r="BH22" i="113" s="1"/>
  <c r="BI22" i="113" s="1"/>
  <c r="BJ22" i="113" s="1"/>
  <c r="BK22" i="113" s="1"/>
  <c r="BL22" i="113" s="1"/>
  <c r="BM22" i="113" s="1"/>
  <c r="BN22" i="113" s="1"/>
  <c r="BO22" i="113" s="1"/>
  <c r="BP22" i="113" s="1"/>
  <c r="BQ22" i="113" s="1"/>
  <c r="BR22" i="113" s="1"/>
  <c r="BS22" i="113" s="1"/>
  <c r="BT22" i="113" s="1"/>
  <c r="BU22" i="113" s="1"/>
  <c r="BV22" i="113" s="1"/>
  <c r="BW22" i="113" s="1"/>
  <c r="BX22" i="113" s="1"/>
  <c r="BY22" i="113" s="1"/>
  <c r="BZ22" i="113" s="1"/>
  <c r="CA22" i="113" s="1"/>
  <c r="CB22" i="113" s="1"/>
  <c r="CC22" i="113" s="1"/>
  <c r="CD22" i="113" s="1"/>
  <c r="CE22" i="113" s="1"/>
  <c r="CF22" i="113" s="1"/>
  <c r="CG22" i="113" s="1"/>
  <c r="CH22" i="113" s="1"/>
  <c r="CI22" i="113" s="1"/>
  <c r="CJ22" i="113" s="1"/>
  <c r="CK22" i="113" s="1"/>
  <c r="CL22" i="113" s="1"/>
  <c r="CM22" i="113" s="1"/>
  <c r="CN22" i="113" s="1"/>
  <c r="CO22" i="113" s="1"/>
  <c r="CP22" i="113" s="1"/>
  <c r="CQ22" i="113" s="1"/>
  <c r="CR22" i="113" s="1"/>
  <c r="CS22" i="113" s="1"/>
  <c r="CT22" i="113" s="1"/>
  <c r="CU22" i="113" s="1"/>
  <c r="CV22" i="113" s="1"/>
  <c r="CW22" i="113" s="1"/>
  <c r="CX22" i="113" s="1"/>
  <c r="CY22" i="113" s="1"/>
  <c r="CZ22" i="113" s="1"/>
  <c r="DA22" i="113" s="1"/>
  <c r="DB22" i="113" s="1"/>
  <c r="DC22" i="113" s="1"/>
  <c r="DD22" i="113" s="1"/>
  <c r="DE22" i="113" s="1"/>
  <c r="DF22" i="113" s="1"/>
  <c r="DG22" i="113" s="1"/>
  <c r="DH22" i="113" s="1"/>
  <c r="DI22" i="113" s="1"/>
  <c r="DJ22" i="113" s="1"/>
  <c r="DK22" i="113" s="1"/>
  <c r="DL22" i="113" s="1"/>
  <c r="DM22" i="113" s="1"/>
  <c r="DN22" i="113" s="1"/>
  <c r="DO22" i="113" s="1"/>
  <c r="DP22" i="113" s="1"/>
  <c r="DQ22" i="113" s="1"/>
  <c r="DR22" i="113" s="1"/>
  <c r="DS22" i="113" s="1"/>
  <c r="DT22" i="113" s="1"/>
  <c r="DU22" i="113" s="1"/>
  <c r="DV22" i="113" s="1"/>
  <c r="DW22" i="113" s="1"/>
  <c r="DX22" i="113" s="1"/>
  <c r="DY22" i="113" s="1"/>
  <c r="DZ22" i="113" s="1"/>
  <c r="EA22" i="113" s="1"/>
  <c r="EB22" i="113" s="1"/>
  <c r="EC22" i="113" s="1"/>
  <c r="ED22" i="113" s="1"/>
  <c r="EE22" i="113" s="1"/>
  <c r="EF22" i="113" s="1"/>
  <c r="EG22" i="113" s="1"/>
  <c r="EH22" i="113" s="1"/>
  <c r="EI22" i="113" s="1"/>
  <c r="EJ22" i="113" s="1"/>
  <c r="EK22" i="113" s="1"/>
  <c r="EL22" i="113" s="1"/>
  <c r="EM22" i="113" s="1"/>
  <c r="EN22" i="113" s="1"/>
  <c r="EO22" i="113" s="1"/>
  <c r="EP22" i="113" s="1"/>
  <c r="EQ22" i="113" s="1"/>
  <c r="ER22" i="113" s="1"/>
  <c r="ES22" i="113" s="1"/>
  <c r="ET22" i="113" s="1"/>
  <c r="EU22" i="113" s="1"/>
  <c r="EV22" i="113" s="1"/>
  <c r="EW22" i="113" s="1"/>
  <c r="EX22" i="113" s="1"/>
  <c r="EY22" i="113" s="1"/>
  <c r="EZ22" i="113" s="1"/>
  <c r="FA22" i="113" s="1"/>
  <c r="FB22" i="113" s="1"/>
  <c r="FC22" i="113" s="1"/>
  <c r="FD22" i="113" s="1"/>
  <c r="FE22" i="113" s="1"/>
  <c r="FF22" i="113" s="1"/>
  <c r="FG22" i="113" s="1"/>
  <c r="FH22" i="113" s="1"/>
  <c r="FI22" i="113" s="1"/>
  <c r="FJ22" i="113" s="1"/>
  <c r="FK22" i="113" s="1"/>
  <c r="FL22" i="113" s="1"/>
  <c r="FM22" i="113" s="1"/>
  <c r="FN22" i="113" s="1"/>
  <c r="FO22" i="113" s="1"/>
  <c r="FP22" i="113" s="1"/>
  <c r="FQ22" i="113" s="1"/>
  <c r="FR22" i="113" s="1"/>
  <c r="FS22" i="113" s="1"/>
  <c r="FT22" i="113" s="1"/>
  <c r="FU22" i="113" s="1"/>
  <c r="FV22" i="113" s="1"/>
  <c r="FW22" i="113" s="1"/>
  <c r="FX22" i="113" s="1"/>
  <c r="FY22" i="113" s="1"/>
  <c r="FZ22" i="113" s="1"/>
  <c r="GA22" i="113" s="1"/>
  <c r="GB22" i="113" s="1"/>
  <c r="GC22" i="113" s="1"/>
  <c r="GD22" i="113" s="1"/>
  <c r="GE22" i="113" s="1"/>
  <c r="GF22" i="113" s="1"/>
  <c r="GG22" i="113" s="1"/>
  <c r="GH22" i="113" s="1"/>
  <c r="GI22" i="113" s="1"/>
  <c r="GJ22" i="113" s="1"/>
  <c r="GK22" i="113" s="1"/>
  <c r="GL22" i="113" s="1"/>
  <c r="GM22" i="113" s="1"/>
  <c r="GN22" i="113" s="1"/>
  <c r="GO22" i="113" s="1"/>
  <c r="GP22" i="113" s="1"/>
  <c r="GQ22" i="113" s="1"/>
  <c r="GR22" i="113" s="1"/>
  <c r="GS22" i="113" s="1"/>
  <c r="GT22" i="113" s="1"/>
  <c r="GU22" i="113" s="1"/>
  <c r="GV22" i="113" s="1"/>
  <c r="GW22" i="113" s="1"/>
  <c r="GX22" i="113" s="1"/>
  <c r="GY22" i="113" s="1"/>
  <c r="GZ22" i="113" s="1"/>
  <c r="HA22" i="113" s="1"/>
  <c r="HB22" i="113" s="1"/>
  <c r="HC22" i="113" s="1"/>
  <c r="HD22" i="113" s="1"/>
  <c r="HE22" i="113" s="1"/>
  <c r="HF22" i="113" s="1"/>
  <c r="HG22" i="113" s="1"/>
  <c r="HH22" i="113" s="1"/>
  <c r="HI22" i="113" s="1"/>
  <c r="HJ22" i="113" s="1"/>
  <c r="GJ15" i="113"/>
  <c r="AA17" i="113"/>
  <c r="GL10" i="113"/>
  <c r="Y19" i="113"/>
  <c r="S37" i="112"/>
  <c r="S36" i="112"/>
  <c r="S35" i="112"/>
  <c r="S18" i="109"/>
  <c r="S12" i="109" s="1"/>
  <c r="C23" i="114" l="1"/>
  <c r="Z19" i="113"/>
  <c r="GM10" i="113"/>
  <c r="AB17" i="113"/>
  <c r="GK15" i="113"/>
  <c r="S37" i="109"/>
  <c r="S36" i="109"/>
  <c r="S35" i="109"/>
  <c r="D23" i="114" l="1"/>
  <c r="S56" i="112"/>
  <c r="GL15" i="113"/>
  <c r="AC17" i="113"/>
  <c r="GN10" i="113"/>
  <c r="AA19" i="113"/>
  <c r="E23" i="114" l="1"/>
  <c r="S91" i="112"/>
  <c r="AB19" i="113"/>
  <c r="GO10" i="113"/>
  <c r="AD17" i="113"/>
  <c r="GM15" i="113"/>
  <c r="S95" i="112" l="1"/>
  <c r="F23" i="114"/>
  <c r="AE17" i="113"/>
  <c r="GP10" i="113"/>
  <c r="GN15" i="113"/>
  <c r="AC19" i="113"/>
  <c r="C24" i="114" l="1"/>
  <c r="GO15" i="113"/>
  <c r="GQ10" i="113"/>
  <c r="AF17" i="113"/>
  <c r="AD19" i="113"/>
  <c r="D24" i="114" l="1"/>
  <c r="T56" i="112"/>
  <c r="AE19" i="113"/>
  <c r="AG17" i="113"/>
  <c r="GR10" i="113"/>
  <c r="GP15" i="113"/>
  <c r="E24" i="114" l="1"/>
  <c r="T91" i="112"/>
  <c r="GQ15" i="113"/>
  <c r="GS10" i="113"/>
  <c r="AH17" i="113"/>
  <c r="AF19" i="113"/>
  <c r="T95" i="112" l="1"/>
  <c r="F24" i="114"/>
  <c r="C25" i="114" s="1"/>
  <c r="AG19" i="113"/>
  <c r="AI17" i="113"/>
  <c r="GT10" i="113"/>
  <c r="GR15" i="113"/>
  <c r="D25" i="114" l="1"/>
  <c r="U56" i="112"/>
  <c r="GS15" i="113"/>
  <c r="GU10" i="113"/>
  <c r="AJ17" i="113"/>
  <c r="AH19" i="113"/>
  <c r="E25" i="114" l="1"/>
  <c r="U95" i="112" s="1"/>
  <c r="U91" i="112"/>
  <c r="AI19" i="113"/>
  <c r="AK17" i="113"/>
  <c r="GV10" i="113"/>
  <c r="GT15" i="113"/>
  <c r="GU15" i="113" l="1"/>
  <c r="GW10" i="113"/>
  <c r="AL17" i="113"/>
  <c r="AJ19" i="113"/>
  <c r="AK19" i="113" l="1"/>
  <c r="AM17" i="113"/>
  <c r="GX10" i="113"/>
  <c r="GV15" i="113"/>
  <c r="GW15" i="113" l="1"/>
  <c r="GY10" i="113"/>
  <c r="AN17" i="113"/>
  <c r="AL19" i="113"/>
  <c r="AM19" i="113" l="1"/>
  <c r="AO17" i="113"/>
  <c r="GZ10" i="113"/>
  <c r="GX15" i="113"/>
  <c r="U67" i="112" l="1"/>
  <c r="B23" i="113" s="1"/>
  <c r="U67" i="115"/>
  <c r="GY15" i="113"/>
  <c r="HA10" i="113"/>
  <c r="AP17" i="113"/>
  <c r="AN19" i="113"/>
  <c r="B25" i="114" l="1"/>
  <c r="F25" i="114" s="1"/>
  <c r="V23" i="113"/>
  <c r="W23" i="113" s="1"/>
  <c r="X23" i="113" s="1"/>
  <c r="Y23" i="113" s="1"/>
  <c r="Z23" i="113" s="1"/>
  <c r="AA23" i="113" s="1"/>
  <c r="AB23" i="113" s="1"/>
  <c r="AC23" i="113" s="1"/>
  <c r="AD23" i="113" s="1"/>
  <c r="AE23" i="113" s="1"/>
  <c r="AF23" i="113" s="1"/>
  <c r="AG23" i="113" s="1"/>
  <c r="AH23" i="113" s="1"/>
  <c r="AI23" i="113" s="1"/>
  <c r="AJ23" i="113" s="1"/>
  <c r="AK23" i="113" s="1"/>
  <c r="AL23" i="113" s="1"/>
  <c r="AM23" i="113" s="1"/>
  <c r="AN23" i="113" s="1"/>
  <c r="AO23" i="113" s="1"/>
  <c r="AP23" i="113" s="1"/>
  <c r="AQ23" i="113" s="1"/>
  <c r="AR23" i="113" s="1"/>
  <c r="AS23" i="113" s="1"/>
  <c r="AT23" i="113" s="1"/>
  <c r="AU23" i="113" s="1"/>
  <c r="AV23" i="113" s="1"/>
  <c r="AW23" i="113" s="1"/>
  <c r="AX23" i="113" s="1"/>
  <c r="AY23" i="113" s="1"/>
  <c r="AZ23" i="113" s="1"/>
  <c r="BA23" i="113" s="1"/>
  <c r="BB23" i="113" s="1"/>
  <c r="BC23" i="113" s="1"/>
  <c r="BD23" i="113" s="1"/>
  <c r="BE23" i="113" s="1"/>
  <c r="BF23" i="113" s="1"/>
  <c r="BG23" i="113" s="1"/>
  <c r="BH23" i="113" s="1"/>
  <c r="BI23" i="113" s="1"/>
  <c r="BJ23" i="113" s="1"/>
  <c r="BK23" i="113" s="1"/>
  <c r="BL23" i="113" s="1"/>
  <c r="BM23" i="113" s="1"/>
  <c r="BN23" i="113" s="1"/>
  <c r="BO23" i="113" s="1"/>
  <c r="BP23" i="113" s="1"/>
  <c r="BQ23" i="113" s="1"/>
  <c r="BR23" i="113" s="1"/>
  <c r="BS23" i="113" s="1"/>
  <c r="BT23" i="113" s="1"/>
  <c r="BU23" i="113" s="1"/>
  <c r="BV23" i="113" s="1"/>
  <c r="BW23" i="113" s="1"/>
  <c r="BX23" i="113" s="1"/>
  <c r="BY23" i="113" s="1"/>
  <c r="BZ23" i="113" s="1"/>
  <c r="CA23" i="113" s="1"/>
  <c r="CB23" i="113" s="1"/>
  <c r="CC23" i="113" s="1"/>
  <c r="CD23" i="113" s="1"/>
  <c r="CE23" i="113" s="1"/>
  <c r="CF23" i="113" s="1"/>
  <c r="CG23" i="113" s="1"/>
  <c r="CH23" i="113" s="1"/>
  <c r="CI23" i="113" s="1"/>
  <c r="CJ23" i="113" s="1"/>
  <c r="CK23" i="113" s="1"/>
  <c r="CL23" i="113" s="1"/>
  <c r="CM23" i="113" s="1"/>
  <c r="CN23" i="113" s="1"/>
  <c r="CO23" i="113" s="1"/>
  <c r="CP23" i="113" s="1"/>
  <c r="CQ23" i="113" s="1"/>
  <c r="CR23" i="113" s="1"/>
  <c r="CS23" i="113" s="1"/>
  <c r="CT23" i="113" s="1"/>
  <c r="CU23" i="113" s="1"/>
  <c r="CV23" i="113" s="1"/>
  <c r="CW23" i="113" s="1"/>
  <c r="CX23" i="113" s="1"/>
  <c r="CY23" i="113" s="1"/>
  <c r="CZ23" i="113" s="1"/>
  <c r="DA23" i="113" s="1"/>
  <c r="DB23" i="113" s="1"/>
  <c r="DC23" i="113" s="1"/>
  <c r="DD23" i="113" s="1"/>
  <c r="DE23" i="113" s="1"/>
  <c r="DF23" i="113" s="1"/>
  <c r="DG23" i="113" s="1"/>
  <c r="DH23" i="113" s="1"/>
  <c r="DI23" i="113" s="1"/>
  <c r="DJ23" i="113" s="1"/>
  <c r="DK23" i="113" s="1"/>
  <c r="DL23" i="113" s="1"/>
  <c r="DM23" i="113" s="1"/>
  <c r="DN23" i="113" s="1"/>
  <c r="DO23" i="113" s="1"/>
  <c r="DP23" i="113" s="1"/>
  <c r="DQ23" i="113" s="1"/>
  <c r="DR23" i="113" s="1"/>
  <c r="DS23" i="113" s="1"/>
  <c r="DT23" i="113" s="1"/>
  <c r="DU23" i="113" s="1"/>
  <c r="DV23" i="113" s="1"/>
  <c r="DW23" i="113" s="1"/>
  <c r="DX23" i="113" s="1"/>
  <c r="DY23" i="113" s="1"/>
  <c r="DZ23" i="113" s="1"/>
  <c r="EA23" i="113" s="1"/>
  <c r="EB23" i="113" s="1"/>
  <c r="EC23" i="113" s="1"/>
  <c r="ED23" i="113" s="1"/>
  <c r="EE23" i="113" s="1"/>
  <c r="EF23" i="113" s="1"/>
  <c r="EG23" i="113" s="1"/>
  <c r="EH23" i="113" s="1"/>
  <c r="EI23" i="113" s="1"/>
  <c r="EJ23" i="113" s="1"/>
  <c r="EK23" i="113" s="1"/>
  <c r="EL23" i="113" s="1"/>
  <c r="EM23" i="113" s="1"/>
  <c r="EN23" i="113" s="1"/>
  <c r="EO23" i="113" s="1"/>
  <c r="EP23" i="113" s="1"/>
  <c r="EQ23" i="113" s="1"/>
  <c r="ER23" i="113" s="1"/>
  <c r="ES23" i="113" s="1"/>
  <c r="ET23" i="113" s="1"/>
  <c r="EU23" i="113" s="1"/>
  <c r="EV23" i="113" s="1"/>
  <c r="EW23" i="113" s="1"/>
  <c r="EX23" i="113" s="1"/>
  <c r="EY23" i="113" s="1"/>
  <c r="EZ23" i="113" s="1"/>
  <c r="FA23" i="113" s="1"/>
  <c r="FB23" i="113" s="1"/>
  <c r="FC23" i="113" s="1"/>
  <c r="FD23" i="113" s="1"/>
  <c r="FE23" i="113" s="1"/>
  <c r="FF23" i="113" s="1"/>
  <c r="FG23" i="113" s="1"/>
  <c r="FH23" i="113" s="1"/>
  <c r="FI23" i="113" s="1"/>
  <c r="FJ23" i="113" s="1"/>
  <c r="FK23" i="113" s="1"/>
  <c r="FL23" i="113" s="1"/>
  <c r="FM23" i="113" s="1"/>
  <c r="FN23" i="113" s="1"/>
  <c r="FO23" i="113" s="1"/>
  <c r="FP23" i="113" s="1"/>
  <c r="FQ23" i="113" s="1"/>
  <c r="FR23" i="113" s="1"/>
  <c r="FS23" i="113" s="1"/>
  <c r="FT23" i="113" s="1"/>
  <c r="FU23" i="113" s="1"/>
  <c r="FV23" i="113" s="1"/>
  <c r="FW23" i="113" s="1"/>
  <c r="FX23" i="113" s="1"/>
  <c r="FY23" i="113" s="1"/>
  <c r="FZ23" i="113" s="1"/>
  <c r="GA23" i="113" s="1"/>
  <c r="GB23" i="113" s="1"/>
  <c r="GC23" i="113" s="1"/>
  <c r="GD23" i="113" s="1"/>
  <c r="GE23" i="113" s="1"/>
  <c r="GF23" i="113" s="1"/>
  <c r="GG23" i="113" s="1"/>
  <c r="GH23" i="113" s="1"/>
  <c r="GI23" i="113" s="1"/>
  <c r="GJ23" i="113" s="1"/>
  <c r="GK23" i="113" s="1"/>
  <c r="GL23" i="113" s="1"/>
  <c r="GM23" i="113" s="1"/>
  <c r="GN23" i="113" s="1"/>
  <c r="GO23" i="113" s="1"/>
  <c r="GP23" i="113" s="1"/>
  <c r="GQ23" i="113" s="1"/>
  <c r="GR23" i="113" s="1"/>
  <c r="GS23" i="113" s="1"/>
  <c r="GT23" i="113" s="1"/>
  <c r="GU23" i="113" s="1"/>
  <c r="GV23" i="113" s="1"/>
  <c r="GW23" i="113" s="1"/>
  <c r="GX23" i="113" s="1"/>
  <c r="GY23" i="113" s="1"/>
  <c r="GZ23" i="113" s="1"/>
  <c r="HA23" i="113" s="1"/>
  <c r="HB23" i="113" s="1"/>
  <c r="HC23" i="113" s="1"/>
  <c r="HD23" i="113" s="1"/>
  <c r="HE23" i="113" s="1"/>
  <c r="HF23" i="113" s="1"/>
  <c r="HG23" i="113" s="1"/>
  <c r="HH23" i="113" s="1"/>
  <c r="HI23" i="113" s="1"/>
  <c r="HJ23" i="113" s="1"/>
  <c r="AO19" i="113"/>
  <c r="AQ17" i="113"/>
  <c r="HB10" i="113"/>
  <c r="GZ15" i="113"/>
  <c r="T18" i="109"/>
  <c r="V67" i="112" l="1"/>
  <c r="B24" i="113" s="1"/>
  <c r="V67" i="115"/>
  <c r="V2" i="113"/>
  <c r="U55" i="112" s="1"/>
  <c r="C26" i="114"/>
  <c r="HC10" i="113"/>
  <c r="AR17" i="113"/>
  <c r="HA15" i="113"/>
  <c r="AP19" i="113"/>
  <c r="T12" i="112"/>
  <c r="B26" i="114" l="1"/>
  <c r="W67" i="112"/>
  <c r="B25" i="113" s="1"/>
  <c r="W67" i="115"/>
  <c r="D26" i="114"/>
  <c r="V56" i="112"/>
  <c r="W24" i="113"/>
  <c r="X24" i="113" s="1"/>
  <c r="Y24" i="113" s="1"/>
  <c r="Z24" i="113" s="1"/>
  <c r="AA24" i="113" s="1"/>
  <c r="AB24" i="113" s="1"/>
  <c r="AC24" i="113" s="1"/>
  <c r="AD24" i="113" s="1"/>
  <c r="AE24" i="113" s="1"/>
  <c r="AF24" i="113" s="1"/>
  <c r="AG24" i="113" s="1"/>
  <c r="AH24" i="113" s="1"/>
  <c r="AI24" i="113" s="1"/>
  <c r="AJ24" i="113" s="1"/>
  <c r="AK24" i="113" s="1"/>
  <c r="AL24" i="113" s="1"/>
  <c r="AM24" i="113" s="1"/>
  <c r="AN24" i="113" s="1"/>
  <c r="AO24" i="113" s="1"/>
  <c r="AP24" i="113" s="1"/>
  <c r="AQ24" i="113" s="1"/>
  <c r="AR24" i="113" s="1"/>
  <c r="AS24" i="113" s="1"/>
  <c r="AT24" i="113" s="1"/>
  <c r="AU24" i="113" s="1"/>
  <c r="AV24" i="113" s="1"/>
  <c r="AW24" i="113" s="1"/>
  <c r="AX24" i="113" s="1"/>
  <c r="AY24" i="113" s="1"/>
  <c r="AZ24" i="113" s="1"/>
  <c r="BA24" i="113" s="1"/>
  <c r="BB24" i="113" s="1"/>
  <c r="BC24" i="113" s="1"/>
  <c r="BD24" i="113" s="1"/>
  <c r="BE24" i="113" s="1"/>
  <c r="BF24" i="113" s="1"/>
  <c r="BG24" i="113" s="1"/>
  <c r="BH24" i="113" s="1"/>
  <c r="BI24" i="113" s="1"/>
  <c r="BJ24" i="113" s="1"/>
  <c r="BK24" i="113" s="1"/>
  <c r="BL24" i="113" s="1"/>
  <c r="BM24" i="113" s="1"/>
  <c r="BN24" i="113" s="1"/>
  <c r="BO24" i="113" s="1"/>
  <c r="BP24" i="113" s="1"/>
  <c r="BQ24" i="113" s="1"/>
  <c r="BR24" i="113" s="1"/>
  <c r="BS24" i="113" s="1"/>
  <c r="BT24" i="113" s="1"/>
  <c r="BU24" i="113" s="1"/>
  <c r="BV24" i="113" s="1"/>
  <c r="BW24" i="113" s="1"/>
  <c r="BX24" i="113" s="1"/>
  <c r="BY24" i="113" s="1"/>
  <c r="BZ24" i="113" s="1"/>
  <c r="CA24" i="113" s="1"/>
  <c r="CB24" i="113" s="1"/>
  <c r="CC24" i="113" s="1"/>
  <c r="CD24" i="113" s="1"/>
  <c r="CE24" i="113" s="1"/>
  <c r="CF24" i="113" s="1"/>
  <c r="CG24" i="113" s="1"/>
  <c r="CH24" i="113" s="1"/>
  <c r="CI24" i="113" s="1"/>
  <c r="CJ24" i="113" s="1"/>
  <c r="CK24" i="113" s="1"/>
  <c r="CL24" i="113" s="1"/>
  <c r="CM24" i="113" s="1"/>
  <c r="CN24" i="113" s="1"/>
  <c r="CO24" i="113" s="1"/>
  <c r="CP24" i="113" s="1"/>
  <c r="CQ24" i="113" s="1"/>
  <c r="CR24" i="113" s="1"/>
  <c r="CS24" i="113" s="1"/>
  <c r="CT24" i="113" s="1"/>
  <c r="CU24" i="113" s="1"/>
  <c r="CV24" i="113" s="1"/>
  <c r="CW24" i="113" s="1"/>
  <c r="CX24" i="113" s="1"/>
  <c r="CY24" i="113" s="1"/>
  <c r="CZ24" i="113" s="1"/>
  <c r="DA24" i="113" s="1"/>
  <c r="DB24" i="113" s="1"/>
  <c r="DC24" i="113" s="1"/>
  <c r="DD24" i="113" s="1"/>
  <c r="DE24" i="113" s="1"/>
  <c r="DF24" i="113" s="1"/>
  <c r="DG24" i="113" s="1"/>
  <c r="DH24" i="113" s="1"/>
  <c r="DI24" i="113" s="1"/>
  <c r="DJ24" i="113" s="1"/>
  <c r="DK24" i="113" s="1"/>
  <c r="DL24" i="113" s="1"/>
  <c r="DM24" i="113" s="1"/>
  <c r="DN24" i="113" s="1"/>
  <c r="DO24" i="113" s="1"/>
  <c r="DP24" i="113" s="1"/>
  <c r="DQ24" i="113" s="1"/>
  <c r="DR24" i="113" s="1"/>
  <c r="DS24" i="113" s="1"/>
  <c r="DT24" i="113" s="1"/>
  <c r="DU24" i="113" s="1"/>
  <c r="DV24" i="113" s="1"/>
  <c r="DW24" i="113" s="1"/>
  <c r="DX24" i="113" s="1"/>
  <c r="DY24" i="113" s="1"/>
  <c r="DZ24" i="113" s="1"/>
  <c r="EA24" i="113" s="1"/>
  <c r="EB24" i="113" s="1"/>
  <c r="EC24" i="113" s="1"/>
  <c r="ED24" i="113" s="1"/>
  <c r="EE24" i="113" s="1"/>
  <c r="EF24" i="113" s="1"/>
  <c r="EG24" i="113" s="1"/>
  <c r="EH24" i="113" s="1"/>
  <c r="EI24" i="113" s="1"/>
  <c r="EJ24" i="113" s="1"/>
  <c r="EK24" i="113" s="1"/>
  <c r="EL24" i="113" s="1"/>
  <c r="EM24" i="113" s="1"/>
  <c r="EN24" i="113" s="1"/>
  <c r="EO24" i="113" s="1"/>
  <c r="EP24" i="113" s="1"/>
  <c r="EQ24" i="113" s="1"/>
  <c r="ER24" i="113" s="1"/>
  <c r="ES24" i="113" s="1"/>
  <c r="ET24" i="113" s="1"/>
  <c r="EU24" i="113" s="1"/>
  <c r="EV24" i="113" s="1"/>
  <c r="EW24" i="113" s="1"/>
  <c r="EX24" i="113" s="1"/>
  <c r="EY24" i="113" s="1"/>
  <c r="EZ24" i="113" s="1"/>
  <c r="FA24" i="113" s="1"/>
  <c r="FB24" i="113" s="1"/>
  <c r="FC24" i="113" s="1"/>
  <c r="FD24" i="113" s="1"/>
  <c r="FE24" i="113" s="1"/>
  <c r="FF24" i="113" s="1"/>
  <c r="FG24" i="113" s="1"/>
  <c r="FH24" i="113" s="1"/>
  <c r="FI24" i="113" s="1"/>
  <c r="FJ24" i="113" s="1"/>
  <c r="FK24" i="113" s="1"/>
  <c r="FL24" i="113" s="1"/>
  <c r="FM24" i="113" s="1"/>
  <c r="FN24" i="113" s="1"/>
  <c r="FO24" i="113" s="1"/>
  <c r="FP24" i="113" s="1"/>
  <c r="FQ24" i="113" s="1"/>
  <c r="FR24" i="113" s="1"/>
  <c r="FS24" i="113" s="1"/>
  <c r="FT24" i="113" s="1"/>
  <c r="FU24" i="113" s="1"/>
  <c r="FV24" i="113" s="1"/>
  <c r="FW24" i="113" s="1"/>
  <c r="FX24" i="113" s="1"/>
  <c r="FY24" i="113" s="1"/>
  <c r="FZ24" i="113" s="1"/>
  <c r="GA24" i="113" s="1"/>
  <c r="GB24" i="113" s="1"/>
  <c r="GC24" i="113" s="1"/>
  <c r="GD24" i="113" s="1"/>
  <c r="GE24" i="113" s="1"/>
  <c r="GF24" i="113" s="1"/>
  <c r="GG24" i="113" s="1"/>
  <c r="GH24" i="113" s="1"/>
  <c r="GI24" i="113" s="1"/>
  <c r="GJ24" i="113" s="1"/>
  <c r="GK24" i="113" s="1"/>
  <c r="GL24" i="113" s="1"/>
  <c r="GM24" i="113" s="1"/>
  <c r="GN24" i="113" s="1"/>
  <c r="GO24" i="113" s="1"/>
  <c r="GP24" i="113" s="1"/>
  <c r="GQ24" i="113" s="1"/>
  <c r="GR24" i="113" s="1"/>
  <c r="GS24" i="113" s="1"/>
  <c r="GT24" i="113" s="1"/>
  <c r="GU24" i="113" s="1"/>
  <c r="GV24" i="113" s="1"/>
  <c r="GW24" i="113" s="1"/>
  <c r="GX24" i="113" s="1"/>
  <c r="GY24" i="113" s="1"/>
  <c r="GZ24" i="113" s="1"/>
  <c r="HA24" i="113" s="1"/>
  <c r="HB24" i="113" s="1"/>
  <c r="HC24" i="113" s="1"/>
  <c r="HD24" i="113" s="1"/>
  <c r="HE24" i="113" s="1"/>
  <c r="HF24" i="113" s="1"/>
  <c r="HG24" i="113" s="1"/>
  <c r="HH24" i="113" s="1"/>
  <c r="HI24" i="113" s="1"/>
  <c r="HJ24" i="113" s="1"/>
  <c r="AQ19" i="113"/>
  <c r="HB15" i="113"/>
  <c r="AS17" i="113"/>
  <c r="HD10" i="113"/>
  <c r="T36" i="112"/>
  <c r="T37" i="112"/>
  <c r="T35" i="112"/>
  <c r="U18" i="109"/>
  <c r="B27" i="114" l="1"/>
  <c r="E26" i="114"/>
  <c r="V95" i="112" s="1"/>
  <c r="V91" i="112"/>
  <c r="W2" i="113"/>
  <c r="V55" i="112" s="1"/>
  <c r="X25" i="113"/>
  <c r="Y25" i="113" s="1"/>
  <c r="Z25" i="113" s="1"/>
  <c r="AA25" i="113" s="1"/>
  <c r="AB25" i="113" s="1"/>
  <c r="AC25" i="113" s="1"/>
  <c r="AD25" i="113" s="1"/>
  <c r="AE25" i="113" s="1"/>
  <c r="AF25" i="113" s="1"/>
  <c r="AG25" i="113" s="1"/>
  <c r="AH25" i="113" s="1"/>
  <c r="AI25" i="113" s="1"/>
  <c r="AJ25" i="113" s="1"/>
  <c r="AK25" i="113" s="1"/>
  <c r="AL25" i="113" s="1"/>
  <c r="AM25" i="113" s="1"/>
  <c r="AN25" i="113" s="1"/>
  <c r="AO25" i="113" s="1"/>
  <c r="AP25" i="113" s="1"/>
  <c r="AQ25" i="113" s="1"/>
  <c r="AR25" i="113" s="1"/>
  <c r="AS25" i="113" s="1"/>
  <c r="AT25" i="113" s="1"/>
  <c r="AU25" i="113" s="1"/>
  <c r="AV25" i="113" s="1"/>
  <c r="AW25" i="113" s="1"/>
  <c r="AX25" i="113" s="1"/>
  <c r="AY25" i="113" s="1"/>
  <c r="AZ25" i="113" s="1"/>
  <c r="BA25" i="113" s="1"/>
  <c r="BB25" i="113" s="1"/>
  <c r="BC25" i="113" s="1"/>
  <c r="BD25" i="113" s="1"/>
  <c r="BE25" i="113" s="1"/>
  <c r="BF25" i="113" s="1"/>
  <c r="BG25" i="113" s="1"/>
  <c r="BH25" i="113" s="1"/>
  <c r="BI25" i="113" s="1"/>
  <c r="BJ25" i="113" s="1"/>
  <c r="BK25" i="113" s="1"/>
  <c r="BL25" i="113" s="1"/>
  <c r="BM25" i="113" s="1"/>
  <c r="BN25" i="113" s="1"/>
  <c r="BO25" i="113" s="1"/>
  <c r="BP25" i="113" s="1"/>
  <c r="BQ25" i="113" s="1"/>
  <c r="BR25" i="113" s="1"/>
  <c r="BS25" i="113" s="1"/>
  <c r="BT25" i="113" s="1"/>
  <c r="BU25" i="113" s="1"/>
  <c r="BV25" i="113" s="1"/>
  <c r="BW25" i="113" s="1"/>
  <c r="BX25" i="113" s="1"/>
  <c r="BY25" i="113" s="1"/>
  <c r="BZ25" i="113" s="1"/>
  <c r="CA25" i="113" s="1"/>
  <c r="CB25" i="113" s="1"/>
  <c r="CC25" i="113" s="1"/>
  <c r="CD25" i="113" s="1"/>
  <c r="CE25" i="113" s="1"/>
  <c r="CF25" i="113" s="1"/>
  <c r="CG25" i="113" s="1"/>
  <c r="CH25" i="113" s="1"/>
  <c r="CI25" i="113" s="1"/>
  <c r="CJ25" i="113" s="1"/>
  <c r="CK25" i="113" s="1"/>
  <c r="CL25" i="113" s="1"/>
  <c r="CM25" i="113" s="1"/>
  <c r="CN25" i="113" s="1"/>
  <c r="CO25" i="113" s="1"/>
  <c r="CP25" i="113" s="1"/>
  <c r="CQ25" i="113" s="1"/>
  <c r="CR25" i="113" s="1"/>
  <c r="CS25" i="113" s="1"/>
  <c r="CT25" i="113" s="1"/>
  <c r="CU25" i="113" s="1"/>
  <c r="CV25" i="113" s="1"/>
  <c r="CW25" i="113" s="1"/>
  <c r="CX25" i="113" s="1"/>
  <c r="CY25" i="113" s="1"/>
  <c r="CZ25" i="113" s="1"/>
  <c r="DA25" i="113" s="1"/>
  <c r="DB25" i="113" s="1"/>
  <c r="DC25" i="113" s="1"/>
  <c r="DD25" i="113" s="1"/>
  <c r="DE25" i="113" s="1"/>
  <c r="DF25" i="113" s="1"/>
  <c r="DG25" i="113" s="1"/>
  <c r="DH25" i="113" s="1"/>
  <c r="DI25" i="113" s="1"/>
  <c r="DJ25" i="113" s="1"/>
  <c r="DK25" i="113" s="1"/>
  <c r="DL25" i="113" s="1"/>
  <c r="DM25" i="113" s="1"/>
  <c r="DN25" i="113" s="1"/>
  <c r="DO25" i="113" s="1"/>
  <c r="DP25" i="113" s="1"/>
  <c r="DQ25" i="113" s="1"/>
  <c r="DR25" i="113" s="1"/>
  <c r="DS25" i="113" s="1"/>
  <c r="DT25" i="113" s="1"/>
  <c r="DU25" i="113" s="1"/>
  <c r="DV25" i="113" s="1"/>
  <c r="DW25" i="113" s="1"/>
  <c r="DX25" i="113" s="1"/>
  <c r="DY25" i="113" s="1"/>
  <c r="DZ25" i="113" s="1"/>
  <c r="EA25" i="113" s="1"/>
  <c r="EB25" i="113" s="1"/>
  <c r="EC25" i="113" s="1"/>
  <c r="ED25" i="113" s="1"/>
  <c r="EE25" i="113" s="1"/>
  <c r="EF25" i="113" s="1"/>
  <c r="EG25" i="113" s="1"/>
  <c r="EH25" i="113" s="1"/>
  <c r="EI25" i="113" s="1"/>
  <c r="EJ25" i="113" s="1"/>
  <c r="EK25" i="113" s="1"/>
  <c r="EL25" i="113" s="1"/>
  <c r="EM25" i="113" s="1"/>
  <c r="EN25" i="113" s="1"/>
  <c r="EO25" i="113" s="1"/>
  <c r="EP25" i="113" s="1"/>
  <c r="EQ25" i="113" s="1"/>
  <c r="ER25" i="113" s="1"/>
  <c r="ES25" i="113" s="1"/>
  <c r="ET25" i="113" s="1"/>
  <c r="EU25" i="113" s="1"/>
  <c r="EV25" i="113" s="1"/>
  <c r="EW25" i="113" s="1"/>
  <c r="EX25" i="113" s="1"/>
  <c r="EY25" i="113" s="1"/>
  <c r="EZ25" i="113" s="1"/>
  <c r="FA25" i="113" s="1"/>
  <c r="FB25" i="113" s="1"/>
  <c r="FC25" i="113" s="1"/>
  <c r="FD25" i="113" s="1"/>
  <c r="FE25" i="113" s="1"/>
  <c r="FF25" i="113" s="1"/>
  <c r="FG25" i="113" s="1"/>
  <c r="FH25" i="113" s="1"/>
  <c r="FI25" i="113" s="1"/>
  <c r="FJ25" i="113" s="1"/>
  <c r="FK25" i="113" s="1"/>
  <c r="FL25" i="113" s="1"/>
  <c r="FM25" i="113" s="1"/>
  <c r="FN25" i="113" s="1"/>
  <c r="FO25" i="113" s="1"/>
  <c r="FP25" i="113" s="1"/>
  <c r="FQ25" i="113" s="1"/>
  <c r="FR25" i="113" s="1"/>
  <c r="FS25" i="113" s="1"/>
  <c r="FT25" i="113" s="1"/>
  <c r="FU25" i="113" s="1"/>
  <c r="FV25" i="113" s="1"/>
  <c r="FW25" i="113" s="1"/>
  <c r="FX25" i="113" s="1"/>
  <c r="FY25" i="113" s="1"/>
  <c r="FZ25" i="113" s="1"/>
  <c r="GA25" i="113" s="1"/>
  <c r="GB25" i="113" s="1"/>
  <c r="GC25" i="113" s="1"/>
  <c r="GD25" i="113" s="1"/>
  <c r="GE25" i="113" s="1"/>
  <c r="GF25" i="113" s="1"/>
  <c r="GG25" i="113" s="1"/>
  <c r="GH25" i="113" s="1"/>
  <c r="GI25" i="113" s="1"/>
  <c r="GJ25" i="113" s="1"/>
  <c r="GK25" i="113" s="1"/>
  <c r="GL25" i="113" s="1"/>
  <c r="GM25" i="113" s="1"/>
  <c r="GN25" i="113" s="1"/>
  <c r="GO25" i="113" s="1"/>
  <c r="GP25" i="113" s="1"/>
  <c r="GQ25" i="113" s="1"/>
  <c r="GR25" i="113" s="1"/>
  <c r="GS25" i="113" s="1"/>
  <c r="GT25" i="113" s="1"/>
  <c r="GU25" i="113" s="1"/>
  <c r="GV25" i="113" s="1"/>
  <c r="GW25" i="113" s="1"/>
  <c r="GX25" i="113" s="1"/>
  <c r="GY25" i="113" s="1"/>
  <c r="GZ25" i="113" s="1"/>
  <c r="HA25" i="113" s="1"/>
  <c r="HB25" i="113" s="1"/>
  <c r="HC25" i="113" s="1"/>
  <c r="HD25" i="113" s="1"/>
  <c r="HE25" i="113" s="1"/>
  <c r="HF25" i="113" s="1"/>
  <c r="HG25" i="113" s="1"/>
  <c r="HH25" i="113" s="1"/>
  <c r="HI25" i="113" s="1"/>
  <c r="HJ25" i="113" s="1"/>
  <c r="AT17" i="113"/>
  <c r="HC15" i="113"/>
  <c r="HE10" i="113"/>
  <c r="AR19" i="113"/>
  <c r="F26" i="114" l="1"/>
  <c r="C27" i="114" s="1"/>
  <c r="D27" i="114" s="1"/>
  <c r="X67" i="112"/>
  <c r="B28" i="114" s="1"/>
  <c r="X67" i="115"/>
  <c r="X2" i="113"/>
  <c r="W55" i="112" s="1"/>
  <c r="HF10" i="113"/>
  <c r="HD15" i="113"/>
  <c r="AS19" i="113"/>
  <c r="AU17" i="113"/>
  <c r="V18" i="109"/>
  <c r="W56" i="112" l="1"/>
  <c r="B26" i="113"/>
  <c r="Y26" i="113" s="1"/>
  <c r="Z26" i="113" s="1"/>
  <c r="AA26" i="113" s="1"/>
  <c r="AB26" i="113" s="1"/>
  <c r="AC26" i="113" s="1"/>
  <c r="AD26" i="113" s="1"/>
  <c r="AE26" i="113" s="1"/>
  <c r="AF26" i="113" s="1"/>
  <c r="AG26" i="113" s="1"/>
  <c r="AH26" i="113" s="1"/>
  <c r="AI26" i="113" s="1"/>
  <c r="AJ26" i="113" s="1"/>
  <c r="AK26" i="113" s="1"/>
  <c r="AL26" i="113" s="1"/>
  <c r="AM26" i="113" s="1"/>
  <c r="AN26" i="113" s="1"/>
  <c r="AO26" i="113" s="1"/>
  <c r="AP26" i="113" s="1"/>
  <c r="AQ26" i="113" s="1"/>
  <c r="AR26" i="113" s="1"/>
  <c r="AS26" i="113" s="1"/>
  <c r="AT26" i="113" s="1"/>
  <c r="AU26" i="113" s="1"/>
  <c r="AV26" i="113" s="1"/>
  <c r="AW26" i="113" s="1"/>
  <c r="AX26" i="113" s="1"/>
  <c r="AY26" i="113" s="1"/>
  <c r="AZ26" i="113" s="1"/>
  <c r="BA26" i="113" s="1"/>
  <c r="BB26" i="113" s="1"/>
  <c r="BC26" i="113" s="1"/>
  <c r="BD26" i="113" s="1"/>
  <c r="BE26" i="113" s="1"/>
  <c r="BF26" i="113" s="1"/>
  <c r="BG26" i="113" s="1"/>
  <c r="BH26" i="113" s="1"/>
  <c r="BI26" i="113" s="1"/>
  <c r="BJ26" i="113" s="1"/>
  <c r="BK26" i="113" s="1"/>
  <c r="BL26" i="113" s="1"/>
  <c r="BM26" i="113" s="1"/>
  <c r="BN26" i="113" s="1"/>
  <c r="BO26" i="113" s="1"/>
  <c r="BP26" i="113" s="1"/>
  <c r="BQ26" i="113" s="1"/>
  <c r="BR26" i="113" s="1"/>
  <c r="BS26" i="113" s="1"/>
  <c r="BT26" i="113" s="1"/>
  <c r="BU26" i="113" s="1"/>
  <c r="BV26" i="113" s="1"/>
  <c r="BW26" i="113" s="1"/>
  <c r="BX26" i="113" s="1"/>
  <c r="BY26" i="113" s="1"/>
  <c r="BZ26" i="113" s="1"/>
  <c r="CA26" i="113" s="1"/>
  <c r="CB26" i="113" s="1"/>
  <c r="CC26" i="113" s="1"/>
  <c r="CD26" i="113" s="1"/>
  <c r="CE26" i="113" s="1"/>
  <c r="CF26" i="113" s="1"/>
  <c r="CG26" i="113" s="1"/>
  <c r="CH26" i="113" s="1"/>
  <c r="CI26" i="113" s="1"/>
  <c r="CJ26" i="113" s="1"/>
  <c r="CK26" i="113" s="1"/>
  <c r="CL26" i="113" s="1"/>
  <c r="CM26" i="113" s="1"/>
  <c r="CN26" i="113" s="1"/>
  <c r="CO26" i="113" s="1"/>
  <c r="CP26" i="113" s="1"/>
  <c r="CQ26" i="113" s="1"/>
  <c r="CR26" i="113" s="1"/>
  <c r="CS26" i="113" s="1"/>
  <c r="CT26" i="113" s="1"/>
  <c r="CU26" i="113" s="1"/>
  <c r="CV26" i="113" s="1"/>
  <c r="CW26" i="113" s="1"/>
  <c r="CX26" i="113" s="1"/>
  <c r="CY26" i="113" s="1"/>
  <c r="CZ26" i="113" s="1"/>
  <c r="DA26" i="113" s="1"/>
  <c r="DB26" i="113" s="1"/>
  <c r="DC26" i="113" s="1"/>
  <c r="DD26" i="113" s="1"/>
  <c r="DE26" i="113" s="1"/>
  <c r="DF26" i="113" s="1"/>
  <c r="DG26" i="113" s="1"/>
  <c r="DH26" i="113" s="1"/>
  <c r="DI26" i="113" s="1"/>
  <c r="DJ26" i="113" s="1"/>
  <c r="DK26" i="113" s="1"/>
  <c r="DL26" i="113" s="1"/>
  <c r="DM26" i="113" s="1"/>
  <c r="DN26" i="113" s="1"/>
  <c r="DO26" i="113" s="1"/>
  <c r="DP26" i="113" s="1"/>
  <c r="DQ26" i="113" s="1"/>
  <c r="DR26" i="113" s="1"/>
  <c r="DS26" i="113" s="1"/>
  <c r="DT26" i="113" s="1"/>
  <c r="DU26" i="113" s="1"/>
  <c r="DV26" i="113" s="1"/>
  <c r="DW26" i="113" s="1"/>
  <c r="DX26" i="113" s="1"/>
  <c r="DY26" i="113" s="1"/>
  <c r="DZ26" i="113" s="1"/>
  <c r="EA26" i="113" s="1"/>
  <c r="EB26" i="113" s="1"/>
  <c r="EC26" i="113" s="1"/>
  <c r="ED26" i="113" s="1"/>
  <c r="EE26" i="113" s="1"/>
  <c r="EF26" i="113" s="1"/>
  <c r="EG26" i="113" s="1"/>
  <c r="EH26" i="113" s="1"/>
  <c r="EI26" i="113" s="1"/>
  <c r="EJ26" i="113" s="1"/>
  <c r="EK26" i="113" s="1"/>
  <c r="EL26" i="113" s="1"/>
  <c r="EM26" i="113" s="1"/>
  <c r="EN26" i="113" s="1"/>
  <c r="EO26" i="113" s="1"/>
  <c r="EP26" i="113" s="1"/>
  <c r="EQ26" i="113" s="1"/>
  <c r="ER26" i="113" s="1"/>
  <c r="ES26" i="113" s="1"/>
  <c r="ET26" i="113" s="1"/>
  <c r="EU26" i="113" s="1"/>
  <c r="EV26" i="113" s="1"/>
  <c r="EW26" i="113" s="1"/>
  <c r="EX26" i="113" s="1"/>
  <c r="EY26" i="113" s="1"/>
  <c r="EZ26" i="113" s="1"/>
  <c r="FA26" i="113" s="1"/>
  <c r="FB26" i="113" s="1"/>
  <c r="FC26" i="113" s="1"/>
  <c r="FD26" i="113" s="1"/>
  <c r="FE26" i="113" s="1"/>
  <c r="FF26" i="113" s="1"/>
  <c r="FG26" i="113" s="1"/>
  <c r="FH26" i="113" s="1"/>
  <c r="FI26" i="113" s="1"/>
  <c r="FJ26" i="113" s="1"/>
  <c r="FK26" i="113" s="1"/>
  <c r="FL26" i="113" s="1"/>
  <c r="FM26" i="113" s="1"/>
  <c r="FN26" i="113" s="1"/>
  <c r="FO26" i="113" s="1"/>
  <c r="FP26" i="113" s="1"/>
  <c r="FQ26" i="113" s="1"/>
  <c r="FR26" i="113" s="1"/>
  <c r="FS26" i="113" s="1"/>
  <c r="FT26" i="113" s="1"/>
  <c r="FU26" i="113" s="1"/>
  <c r="FV26" i="113" s="1"/>
  <c r="FW26" i="113" s="1"/>
  <c r="FX26" i="113" s="1"/>
  <c r="FY26" i="113" s="1"/>
  <c r="FZ26" i="113" s="1"/>
  <c r="GA26" i="113" s="1"/>
  <c r="GB26" i="113" s="1"/>
  <c r="GC26" i="113" s="1"/>
  <c r="GD26" i="113" s="1"/>
  <c r="GE26" i="113" s="1"/>
  <c r="GF26" i="113" s="1"/>
  <c r="GG26" i="113" s="1"/>
  <c r="GH26" i="113" s="1"/>
  <c r="GI26" i="113" s="1"/>
  <c r="GJ26" i="113" s="1"/>
  <c r="GK26" i="113" s="1"/>
  <c r="GL26" i="113" s="1"/>
  <c r="GM26" i="113" s="1"/>
  <c r="GN26" i="113" s="1"/>
  <c r="GO26" i="113" s="1"/>
  <c r="GP26" i="113" s="1"/>
  <c r="GQ26" i="113" s="1"/>
  <c r="GR26" i="113" s="1"/>
  <c r="GS26" i="113" s="1"/>
  <c r="GT26" i="113" s="1"/>
  <c r="GU26" i="113" s="1"/>
  <c r="GV26" i="113" s="1"/>
  <c r="GW26" i="113" s="1"/>
  <c r="GX26" i="113" s="1"/>
  <c r="GY26" i="113" s="1"/>
  <c r="GZ26" i="113" s="1"/>
  <c r="HA26" i="113" s="1"/>
  <c r="HB26" i="113" s="1"/>
  <c r="HC26" i="113" s="1"/>
  <c r="HD26" i="113" s="1"/>
  <c r="HE26" i="113" s="1"/>
  <c r="HF26" i="113" s="1"/>
  <c r="HG26" i="113" s="1"/>
  <c r="HH26" i="113" s="1"/>
  <c r="HI26" i="113" s="1"/>
  <c r="HJ26" i="113" s="1"/>
  <c r="Y67" i="112"/>
  <c r="B27" i="113" s="1"/>
  <c r="Y67" i="115"/>
  <c r="E27" i="114"/>
  <c r="F27" i="114" s="1"/>
  <c r="C28" i="114" s="1"/>
  <c r="D28" i="114" s="1"/>
  <c r="W91" i="112"/>
  <c r="AT19" i="113"/>
  <c r="HE15" i="113"/>
  <c r="HG10" i="113"/>
  <c r="AV17" i="113"/>
  <c r="W18" i="109"/>
  <c r="B29" i="114" l="1"/>
  <c r="B92" i="112" s="1"/>
  <c r="Z67" i="112"/>
  <c r="B28" i="113" s="1"/>
  <c r="Z67" i="115"/>
  <c r="W95" i="112"/>
  <c r="E28" i="114"/>
  <c r="X95" i="112" s="1"/>
  <c r="X91" i="112"/>
  <c r="X56" i="112"/>
  <c r="Y2" i="113"/>
  <c r="X55" i="112" s="1"/>
  <c r="Z27" i="113"/>
  <c r="AA27" i="113" s="1"/>
  <c r="AB27" i="113" s="1"/>
  <c r="AC27" i="113" s="1"/>
  <c r="AD27" i="113" s="1"/>
  <c r="AE27" i="113" s="1"/>
  <c r="AF27" i="113" s="1"/>
  <c r="AG27" i="113" s="1"/>
  <c r="AH27" i="113" s="1"/>
  <c r="AI27" i="113" s="1"/>
  <c r="AJ27" i="113" s="1"/>
  <c r="AK27" i="113" s="1"/>
  <c r="AL27" i="113" s="1"/>
  <c r="AM27" i="113" s="1"/>
  <c r="AN27" i="113" s="1"/>
  <c r="AO27" i="113" s="1"/>
  <c r="AP27" i="113" s="1"/>
  <c r="AQ27" i="113" s="1"/>
  <c r="AR27" i="113" s="1"/>
  <c r="AS27" i="113" s="1"/>
  <c r="AT27" i="113" s="1"/>
  <c r="AU27" i="113" s="1"/>
  <c r="AV27" i="113" s="1"/>
  <c r="AW27" i="113" s="1"/>
  <c r="AX27" i="113" s="1"/>
  <c r="AY27" i="113" s="1"/>
  <c r="AZ27" i="113" s="1"/>
  <c r="BA27" i="113" s="1"/>
  <c r="BB27" i="113" s="1"/>
  <c r="BC27" i="113" s="1"/>
  <c r="BD27" i="113" s="1"/>
  <c r="BE27" i="113" s="1"/>
  <c r="BF27" i="113" s="1"/>
  <c r="BG27" i="113" s="1"/>
  <c r="BH27" i="113" s="1"/>
  <c r="BI27" i="113" s="1"/>
  <c r="BJ27" i="113" s="1"/>
  <c r="BK27" i="113" s="1"/>
  <c r="BL27" i="113" s="1"/>
  <c r="BM27" i="113" s="1"/>
  <c r="BN27" i="113" s="1"/>
  <c r="BO27" i="113" s="1"/>
  <c r="BP27" i="113" s="1"/>
  <c r="BQ27" i="113" s="1"/>
  <c r="BR27" i="113" s="1"/>
  <c r="BS27" i="113" s="1"/>
  <c r="BT27" i="113" s="1"/>
  <c r="BU27" i="113" s="1"/>
  <c r="BV27" i="113" s="1"/>
  <c r="BW27" i="113" s="1"/>
  <c r="BX27" i="113" s="1"/>
  <c r="BY27" i="113" s="1"/>
  <c r="BZ27" i="113" s="1"/>
  <c r="CA27" i="113" s="1"/>
  <c r="CB27" i="113" s="1"/>
  <c r="CC27" i="113" s="1"/>
  <c r="CD27" i="113" s="1"/>
  <c r="CE27" i="113" s="1"/>
  <c r="CF27" i="113" s="1"/>
  <c r="CG27" i="113" s="1"/>
  <c r="CH27" i="113" s="1"/>
  <c r="CI27" i="113" s="1"/>
  <c r="CJ27" i="113" s="1"/>
  <c r="CK27" i="113" s="1"/>
  <c r="CL27" i="113" s="1"/>
  <c r="CM27" i="113" s="1"/>
  <c r="CN27" i="113" s="1"/>
  <c r="CO27" i="113" s="1"/>
  <c r="CP27" i="113" s="1"/>
  <c r="CQ27" i="113" s="1"/>
  <c r="CR27" i="113" s="1"/>
  <c r="CS27" i="113" s="1"/>
  <c r="CT27" i="113" s="1"/>
  <c r="CU27" i="113" s="1"/>
  <c r="CV27" i="113" s="1"/>
  <c r="CW27" i="113" s="1"/>
  <c r="CX27" i="113" s="1"/>
  <c r="CY27" i="113" s="1"/>
  <c r="CZ27" i="113" s="1"/>
  <c r="DA27" i="113" s="1"/>
  <c r="DB27" i="113" s="1"/>
  <c r="DC27" i="113" s="1"/>
  <c r="DD27" i="113" s="1"/>
  <c r="DE27" i="113" s="1"/>
  <c r="DF27" i="113" s="1"/>
  <c r="DG27" i="113" s="1"/>
  <c r="DH27" i="113" s="1"/>
  <c r="DI27" i="113" s="1"/>
  <c r="DJ27" i="113" s="1"/>
  <c r="DK27" i="113" s="1"/>
  <c r="DL27" i="113" s="1"/>
  <c r="DM27" i="113" s="1"/>
  <c r="DN27" i="113" s="1"/>
  <c r="DO27" i="113" s="1"/>
  <c r="DP27" i="113" s="1"/>
  <c r="DQ27" i="113" s="1"/>
  <c r="DR27" i="113" s="1"/>
  <c r="DS27" i="113" s="1"/>
  <c r="DT27" i="113" s="1"/>
  <c r="DU27" i="113" s="1"/>
  <c r="DV27" i="113" s="1"/>
  <c r="DW27" i="113" s="1"/>
  <c r="DX27" i="113" s="1"/>
  <c r="DY27" i="113" s="1"/>
  <c r="DZ27" i="113" s="1"/>
  <c r="EA27" i="113" s="1"/>
  <c r="EB27" i="113" s="1"/>
  <c r="EC27" i="113" s="1"/>
  <c r="ED27" i="113" s="1"/>
  <c r="EE27" i="113" s="1"/>
  <c r="EF27" i="113" s="1"/>
  <c r="EG27" i="113" s="1"/>
  <c r="EH27" i="113" s="1"/>
  <c r="EI27" i="113" s="1"/>
  <c r="EJ27" i="113" s="1"/>
  <c r="EK27" i="113" s="1"/>
  <c r="EL27" i="113" s="1"/>
  <c r="EM27" i="113" s="1"/>
  <c r="EN27" i="113" s="1"/>
  <c r="EO27" i="113" s="1"/>
  <c r="EP27" i="113" s="1"/>
  <c r="EQ27" i="113" s="1"/>
  <c r="ER27" i="113" s="1"/>
  <c r="ES27" i="113" s="1"/>
  <c r="ET27" i="113" s="1"/>
  <c r="EU27" i="113" s="1"/>
  <c r="EV27" i="113" s="1"/>
  <c r="EW27" i="113" s="1"/>
  <c r="EX27" i="113" s="1"/>
  <c r="EY27" i="113" s="1"/>
  <c r="EZ27" i="113" s="1"/>
  <c r="FA27" i="113" s="1"/>
  <c r="FB27" i="113" s="1"/>
  <c r="FC27" i="113" s="1"/>
  <c r="FD27" i="113" s="1"/>
  <c r="FE27" i="113" s="1"/>
  <c r="FF27" i="113" s="1"/>
  <c r="FG27" i="113" s="1"/>
  <c r="FH27" i="113" s="1"/>
  <c r="FI27" i="113" s="1"/>
  <c r="FJ27" i="113" s="1"/>
  <c r="FK27" i="113" s="1"/>
  <c r="FL27" i="113" s="1"/>
  <c r="FM27" i="113" s="1"/>
  <c r="FN27" i="113" s="1"/>
  <c r="FO27" i="113" s="1"/>
  <c r="FP27" i="113" s="1"/>
  <c r="FQ27" i="113" s="1"/>
  <c r="FR27" i="113" s="1"/>
  <c r="FS27" i="113" s="1"/>
  <c r="FT27" i="113" s="1"/>
  <c r="FU27" i="113" s="1"/>
  <c r="FV27" i="113" s="1"/>
  <c r="FW27" i="113" s="1"/>
  <c r="FX27" i="113" s="1"/>
  <c r="FY27" i="113" s="1"/>
  <c r="FZ27" i="113" s="1"/>
  <c r="GA27" i="113" s="1"/>
  <c r="GB27" i="113" s="1"/>
  <c r="GC27" i="113" s="1"/>
  <c r="GD27" i="113" s="1"/>
  <c r="GE27" i="113" s="1"/>
  <c r="GF27" i="113" s="1"/>
  <c r="GG27" i="113" s="1"/>
  <c r="GH27" i="113" s="1"/>
  <c r="GI27" i="113" s="1"/>
  <c r="GJ27" i="113" s="1"/>
  <c r="GK27" i="113" s="1"/>
  <c r="GL27" i="113" s="1"/>
  <c r="GM27" i="113" s="1"/>
  <c r="GN27" i="113" s="1"/>
  <c r="GO27" i="113" s="1"/>
  <c r="GP27" i="113" s="1"/>
  <c r="GQ27" i="113" s="1"/>
  <c r="GR27" i="113" s="1"/>
  <c r="GS27" i="113" s="1"/>
  <c r="GT27" i="113" s="1"/>
  <c r="GU27" i="113" s="1"/>
  <c r="GV27" i="113" s="1"/>
  <c r="GW27" i="113" s="1"/>
  <c r="GX27" i="113" s="1"/>
  <c r="GY27" i="113" s="1"/>
  <c r="GZ27" i="113" s="1"/>
  <c r="HA27" i="113" s="1"/>
  <c r="HB27" i="113" s="1"/>
  <c r="HC27" i="113" s="1"/>
  <c r="HD27" i="113" s="1"/>
  <c r="HE27" i="113" s="1"/>
  <c r="HF27" i="113" s="1"/>
  <c r="HG27" i="113" s="1"/>
  <c r="HH27" i="113" s="1"/>
  <c r="HI27" i="113" s="1"/>
  <c r="HJ27" i="113" s="1"/>
  <c r="HH10" i="113"/>
  <c r="HF15" i="113"/>
  <c r="AW17" i="113"/>
  <c r="AU19" i="113"/>
  <c r="AA67" i="115" l="1"/>
  <c r="F28" i="114"/>
  <c r="C29" i="114" s="1"/>
  <c r="D29" i="114" s="1"/>
  <c r="Z2" i="113"/>
  <c r="Y55" i="112" s="1"/>
  <c r="AA67" i="112"/>
  <c r="B29" i="113" s="1"/>
  <c r="AX17" i="113"/>
  <c r="AA28" i="113"/>
  <c r="HG15" i="113"/>
  <c r="HI10" i="113"/>
  <c r="AV19" i="113"/>
  <c r="X18" i="109"/>
  <c r="Y56" i="112" l="1"/>
  <c r="E29" i="114"/>
  <c r="Y95" i="112" s="1"/>
  <c r="Y91" i="112"/>
  <c r="HJ10" i="113"/>
  <c r="AB29" i="113"/>
  <c r="HH15" i="113"/>
  <c r="AB28" i="113"/>
  <c r="AC28" i="113" s="1"/>
  <c r="AD28" i="113" s="1"/>
  <c r="AE28" i="113" s="1"/>
  <c r="AF28" i="113" s="1"/>
  <c r="AG28" i="113" s="1"/>
  <c r="AH28" i="113" s="1"/>
  <c r="AI28" i="113" s="1"/>
  <c r="AJ28" i="113" s="1"/>
  <c r="AK28" i="113" s="1"/>
  <c r="AL28" i="113" s="1"/>
  <c r="AM28" i="113" s="1"/>
  <c r="AN28" i="113" s="1"/>
  <c r="AO28" i="113" s="1"/>
  <c r="AP28" i="113" s="1"/>
  <c r="AQ28" i="113" s="1"/>
  <c r="AR28" i="113" s="1"/>
  <c r="AS28" i="113" s="1"/>
  <c r="AT28" i="113" s="1"/>
  <c r="AU28" i="113" s="1"/>
  <c r="AV28" i="113" s="1"/>
  <c r="AW28" i="113" s="1"/>
  <c r="AX28" i="113" s="1"/>
  <c r="AY28" i="113" s="1"/>
  <c r="AZ28" i="113" s="1"/>
  <c r="BA28" i="113" s="1"/>
  <c r="BB28" i="113" s="1"/>
  <c r="BC28" i="113" s="1"/>
  <c r="BD28" i="113" s="1"/>
  <c r="BE28" i="113" s="1"/>
  <c r="BF28" i="113" s="1"/>
  <c r="BG28" i="113" s="1"/>
  <c r="BH28" i="113" s="1"/>
  <c r="BI28" i="113" s="1"/>
  <c r="BJ28" i="113" s="1"/>
  <c r="BK28" i="113" s="1"/>
  <c r="BL28" i="113" s="1"/>
  <c r="BM28" i="113" s="1"/>
  <c r="BN28" i="113" s="1"/>
  <c r="BO28" i="113" s="1"/>
  <c r="BP28" i="113" s="1"/>
  <c r="BQ28" i="113" s="1"/>
  <c r="BR28" i="113" s="1"/>
  <c r="BS28" i="113" s="1"/>
  <c r="BT28" i="113" s="1"/>
  <c r="BU28" i="113" s="1"/>
  <c r="BV28" i="113" s="1"/>
  <c r="BW28" i="113" s="1"/>
  <c r="BX28" i="113" s="1"/>
  <c r="BY28" i="113" s="1"/>
  <c r="BZ28" i="113" s="1"/>
  <c r="CA28" i="113" s="1"/>
  <c r="CB28" i="113" s="1"/>
  <c r="CC28" i="113" s="1"/>
  <c r="CD28" i="113" s="1"/>
  <c r="CE28" i="113" s="1"/>
  <c r="CF28" i="113" s="1"/>
  <c r="CG28" i="113" s="1"/>
  <c r="CH28" i="113" s="1"/>
  <c r="CI28" i="113" s="1"/>
  <c r="CJ28" i="113" s="1"/>
  <c r="CK28" i="113" s="1"/>
  <c r="CL28" i="113" s="1"/>
  <c r="CM28" i="113" s="1"/>
  <c r="CN28" i="113" s="1"/>
  <c r="CO28" i="113" s="1"/>
  <c r="CP28" i="113" s="1"/>
  <c r="CQ28" i="113" s="1"/>
  <c r="CR28" i="113" s="1"/>
  <c r="CS28" i="113" s="1"/>
  <c r="CT28" i="113" s="1"/>
  <c r="CU28" i="113" s="1"/>
  <c r="CV28" i="113" s="1"/>
  <c r="CW28" i="113" s="1"/>
  <c r="CX28" i="113" s="1"/>
  <c r="CY28" i="113" s="1"/>
  <c r="CZ28" i="113" s="1"/>
  <c r="DA28" i="113" s="1"/>
  <c r="DB28" i="113" s="1"/>
  <c r="DC28" i="113" s="1"/>
  <c r="DD28" i="113" s="1"/>
  <c r="DE28" i="113" s="1"/>
  <c r="DF28" i="113" s="1"/>
  <c r="DG28" i="113" s="1"/>
  <c r="DH28" i="113" s="1"/>
  <c r="DI28" i="113" s="1"/>
  <c r="DJ28" i="113" s="1"/>
  <c r="DK28" i="113" s="1"/>
  <c r="DL28" i="113" s="1"/>
  <c r="DM28" i="113" s="1"/>
  <c r="DN28" i="113" s="1"/>
  <c r="DO28" i="113" s="1"/>
  <c r="DP28" i="113" s="1"/>
  <c r="DQ28" i="113" s="1"/>
  <c r="DR28" i="113" s="1"/>
  <c r="DS28" i="113" s="1"/>
  <c r="DT28" i="113" s="1"/>
  <c r="DU28" i="113" s="1"/>
  <c r="DV28" i="113" s="1"/>
  <c r="DW28" i="113" s="1"/>
  <c r="DX28" i="113" s="1"/>
  <c r="DY28" i="113" s="1"/>
  <c r="DZ28" i="113" s="1"/>
  <c r="EA28" i="113" s="1"/>
  <c r="EB28" i="113" s="1"/>
  <c r="EC28" i="113" s="1"/>
  <c r="ED28" i="113" s="1"/>
  <c r="EE28" i="113" s="1"/>
  <c r="EF28" i="113" s="1"/>
  <c r="EG28" i="113" s="1"/>
  <c r="EH28" i="113" s="1"/>
  <c r="EI28" i="113" s="1"/>
  <c r="EJ28" i="113" s="1"/>
  <c r="EK28" i="113" s="1"/>
  <c r="EL28" i="113" s="1"/>
  <c r="EM28" i="113" s="1"/>
  <c r="EN28" i="113" s="1"/>
  <c r="EO28" i="113" s="1"/>
  <c r="EP28" i="113" s="1"/>
  <c r="EQ28" i="113" s="1"/>
  <c r="ER28" i="113" s="1"/>
  <c r="ES28" i="113" s="1"/>
  <c r="ET28" i="113" s="1"/>
  <c r="EU28" i="113" s="1"/>
  <c r="EV28" i="113" s="1"/>
  <c r="EW28" i="113" s="1"/>
  <c r="EX28" i="113" s="1"/>
  <c r="EY28" i="113" s="1"/>
  <c r="EZ28" i="113" s="1"/>
  <c r="FA28" i="113" s="1"/>
  <c r="FB28" i="113" s="1"/>
  <c r="FC28" i="113" s="1"/>
  <c r="FD28" i="113" s="1"/>
  <c r="FE28" i="113" s="1"/>
  <c r="FF28" i="113" s="1"/>
  <c r="FG28" i="113" s="1"/>
  <c r="FH28" i="113" s="1"/>
  <c r="FI28" i="113" s="1"/>
  <c r="FJ28" i="113" s="1"/>
  <c r="FK28" i="113" s="1"/>
  <c r="FL28" i="113" s="1"/>
  <c r="FM28" i="113" s="1"/>
  <c r="FN28" i="113" s="1"/>
  <c r="FO28" i="113" s="1"/>
  <c r="FP28" i="113" s="1"/>
  <c r="FQ28" i="113" s="1"/>
  <c r="FR28" i="113" s="1"/>
  <c r="FS28" i="113" s="1"/>
  <c r="FT28" i="113" s="1"/>
  <c r="FU28" i="113" s="1"/>
  <c r="FV28" i="113" s="1"/>
  <c r="FW28" i="113" s="1"/>
  <c r="FX28" i="113" s="1"/>
  <c r="FY28" i="113" s="1"/>
  <c r="FZ28" i="113" s="1"/>
  <c r="GA28" i="113" s="1"/>
  <c r="GB28" i="113" s="1"/>
  <c r="GC28" i="113" s="1"/>
  <c r="GD28" i="113" s="1"/>
  <c r="GE28" i="113" s="1"/>
  <c r="GF28" i="113" s="1"/>
  <c r="GG28" i="113" s="1"/>
  <c r="GH28" i="113" s="1"/>
  <c r="GI28" i="113" s="1"/>
  <c r="GJ28" i="113" s="1"/>
  <c r="GK28" i="113" s="1"/>
  <c r="GL28" i="113" s="1"/>
  <c r="GM28" i="113" s="1"/>
  <c r="GN28" i="113" s="1"/>
  <c r="GO28" i="113" s="1"/>
  <c r="GP28" i="113" s="1"/>
  <c r="GQ28" i="113" s="1"/>
  <c r="GR28" i="113" s="1"/>
  <c r="GS28" i="113" s="1"/>
  <c r="GT28" i="113" s="1"/>
  <c r="GU28" i="113" s="1"/>
  <c r="GV28" i="113" s="1"/>
  <c r="GW28" i="113" s="1"/>
  <c r="GX28" i="113" s="1"/>
  <c r="GY28" i="113" s="1"/>
  <c r="GZ28" i="113" s="1"/>
  <c r="HA28" i="113" s="1"/>
  <c r="HB28" i="113" s="1"/>
  <c r="HC28" i="113" s="1"/>
  <c r="HD28" i="113" s="1"/>
  <c r="HE28" i="113" s="1"/>
  <c r="HF28" i="113" s="1"/>
  <c r="HG28" i="113" s="1"/>
  <c r="HH28" i="113" s="1"/>
  <c r="HI28" i="113" s="1"/>
  <c r="HJ28" i="113" s="1"/>
  <c r="AA2" i="113"/>
  <c r="Z55" i="112" s="1"/>
  <c r="AW19" i="113"/>
  <c r="AY17" i="113"/>
  <c r="Y18" i="109"/>
  <c r="F29" i="114" l="1"/>
  <c r="C30" i="114" s="1"/>
  <c r="E30" i="114" s="1"/>
  <c r="Z95" i="112" s="1"/>
  <c r="AB67" i="112"/>
  <c r="B30" i="113" s="1"/>
  <c r="AB67" i="115"/>
  <c r="HI15" i="113"/>
  <c r="AC29" i="113"/>
  <c r="AD29" i="113" s="1"/>
  <c r="AE29" i="113" s="1"/>
  <c r="AF29" i="113" s="1"/>
  <c r="AG29" i="113" s="1"/>
  <c r="AH29" i="113" s="1"/>
  <c r="AI29" i="113" s="1"/>
  <c r="AJ29" i="113" s="1"/>
  <c r="AK29" i="113" s="1"/>
  <c r="AL29" i="113" s="1"/>
  <c r="AM29" i="113" s="1"/>
  <c r="AN29" i="113" s="1"/>
  <c r="AO29" i="113" s="1"/>
  <c r="AP29" i="113" s="1"/>
  <c r="AQ29" i="113" s="1"/>
  <c r="AR29" i="113" s="1"/>
  <c r="AS29" i="113" s="1"/>
  <c r="AT29" i="113" s="1"/>
  <c r="AU29" i="113" s="1"/>
  <c r="AV29" i="113" s="1"/>
  <c r="AW29" i="113" s="1"/>
  <c r="AX29" i="113" s="1"/>
  <c r="AY29" i="113" s="1"/>
  <c r="AZ29" i="113" s="1"/>
  <c r="BA29" i="113" s="1"/>
  <c r="BB29" i="113" s="1"/>
  <c r="BC29" i="113" s="1"/>
  <c r="BD29" i="113" s="1"/>
  <c r="BE29" i="113" s="1"/>
  <c r="BF29" i="113" s="1"/>
  <c r="BG29" i="113" s="1"/>
  <c r="BH29" i="113" s="1"/>
  <c r="BI29" i="113" s="1"/>
  <c r="BJ29" i="113" s="1"/>
  <c r="BK29" i="113" s="1"/>
  <c r="BL29" i="113" s="1"/>
  <c r="BM29" i="113" s="1"/>
  <c r="BN29" i="113" s="1"/>
  <c r="BO29" i="113" s="1"/>
  <c r="BP29" i="113" s="1"/>
  <c r="BQ29" i="113" s="1"/>
  <c r="BR29" i="113" s="1"/>
  <c r="BS29" i="113" s="1"/>
  <c r="BT29" i="113" s="1"/>
  <c r="BU29" i="113" s="1"/>
  <c r="BV29" i="113" s="1"/>
  <c r="BW29" i="113" s="1"/>
  <c r="BX29" i="113" s="1"/>
  <c r="BY29" i="113" s="1"/>
  <c r="BZ29" i="113" s="1"/>
  <c r="CA29" i="113" s="1"/>
  <c r="CB29" i="113" s="1"/>
  <c r="CC29" i="113" s="1"/>
  <c r="CD29" i="113" s="1"/>
  <c r="CE29" i="113" s="1"/>
  <c r="CF29" i="113" s="1"/>
  <c r="CG29" i="113" s="1"/>
  <c r="CH29" i="113" s="1"/>
  <c r="CI29" i="113" s="1"/>
  <c r="CJ29" i="113" s="1"/>
  <c r="CK29" i="113" s="1"/>
  <c r="CL29" i="113" s="1"/>
  <c r="CM29" i="113" s="1"/>
  <c r="CN29" i="113" s="1"/>
  <c r="CO29" i="113" s="1"/>
  <c r="CP29" i="113" s="1"/>
  <c r="CQ29" i="113" s="1"/>
  <c r="CR29" i="113" s="1"/>
  <c r="CS29" i="113" s="1"/>
  <c r="CT29" i="113" s="1"/>
  <c r="CU29" i="113" s="1"/>
  <c r="CV29" i="113" s="1"/>
  <c r="CW29" i="113" s="1"/>
  <c r="CX29" i="113" s="1"/>
  <c r="CY29" i="113" s="1"/>
  <c r="CZ29" i="113" s="1"/>
  <c r="DA29" i="113" s="1"/>
  <c r="DB29" i="113" s="1"/>
  <c r="DC29" i="113" s="1"/>
  <c r="DD29" i="113" s="1"/>
  <c r="DE29" i="113" s="1"/>
  <c r="DF29" i="113" s="1"/>
  <c r="DG29" i="113" s="1"/>
  <c r="DH29" i="113" s="1"/>
  <c r="DI29" i="113" s="1"/>
  <c r="DJ29" i="113" s="1"/>
  <c r="DK29" i="113" s="1"/>
  <c r="DL29" i="113" s="1"/>
  <c r="DM29" i="113" s="1"/>
  <c r="DN29" i="113" s="1"/>
  <c r="DO29" i="113" s="1"/>
  <c r="DP29" i="113" s="1"/>
  <c r="DQ29" i="113" s="1"/>
  <c r="DR29" i="113" s="1"/>
  <c r="DS29" i="113" s="1"/>
  <c r="DT29" i="113" s="1"/>
  <c r="DU29" i="113" s="1"/>
  <c r="DV29" i="113" s="1"/>
  <c r="DW29" i="113" s="1"/>
  <c r="DX29" i="113" s="1"/>
  <c r="DY29" i="113" s="1"/>
  <c r="DZ29" i="113" s="1"/>
  <c r="EA29" i="113" s="1"/>
  <c r="EB29" i="113" s="1"/>
  <c r="EC29" i="113" s="1"/>
  <c r="ED29" i="113" s="1"/>
  <c r="EE29" i="113" s="1"/>
  <c r="EF29" i="113" s="1"/>
  <c r="EG29" i="113" s="1"/>
  <c r="EH29" i="113" s="1"/>
  <c r="EI29" i="113" s="1"/>
  <c r="EJ29" i="113" s="1"/>
  <c r="EK29" i="113" s="1"/>
  <c r="EL29" i="113" s="1"/>
  <c r="EM29" i="113" s="1"/>
  <c r="EN29" i="113" s="1"/>
  <c r="EO29" i="113" s="1"/>
  <c r="EP29" i="113" s="1"/>
  <c r="EQ29" i="113" s="1"/>
  <c r="ER29" i="113" s="1"/>
  <c r="ES29" i="113" s="1"/>
  <c r="ET29" i="113" s="1"/>
  <c r="EU29" i="113" s="1"/>
  <c r="EV29" i="113" s="1"/>
  <c r="EW29" i="113" s="1"/>
  <c r="EX29" i="113" s="1"/>
  <c r="EY29" i="113" s="1"/>
  <c r="EZ29" i="113" s="1"/>
  <c r="FA29" i="113" s="1"/>
  <c r="FB29" i="113" s="1"/>
  <c r="FC29" i="113" s="1"/>
  <c r="FD29" i="113" s="1"/>
  <c r="FE29" i="113" s="1"/>
  <c r="FF29" i="113" s="1"/>
  <c r="FG29" i="113" s="1"/>
  <c r="FH29" i="113" s="1"/>
  <c r="FI29" i="113" s="1"/>
  <c r="FJ29" i="113" s="1"/>
  <c r="FK29" i="113" s="1"/>
  <c r="FL29" i="113" s="1"/>
  <c r="FM29" i="113" s="1"/>
  <c r="FN29" i="113" s="1"/>
  <c r="FO29" i="113" s="1"/>
  <c r="FP29" i="113" s="1"/>
  <c r="FQ29" i="113" s="1"/>
  <c r="FR29" i="113" s="1"/>
  <c r="FS29" i="113" s="1"/>
  <c r="FT29" i="113" s="1"/>
  <c r="FU29" i="113" s="1"/>
  <c r="FV29" i="113" s="1"/>
  <c r="FW29" i="113" s="1"/>
  <c r="FX29" i="113" s="1"/>
  <c r="FY29" i="113" s="1"/>
  <c r="FZ29" i="113" s="1"/>
  <c r="GA29" i="113" s="1"/>
  <c r="GB29" i="113" s="1"/>
  <c r="GC29" i="113" s="1"/>
  <c r="GD29" i="113" s="1"/>
  <c r="GE29" i="113" s="1"/>
  <c r="GF29" i="113" s="1"/>
  <c r="GG29" i="113" s="1"/>
  <c r="GH29" i="113" s="1"/>
  <c r="GI29" i="113" s="1"/>
  <c r="GJ29" i="113" s="1"/>
  <c r="GK29" i="113" s="1"/>
  <c r="GL29" i="113" s="1"/>
  <c r="GM29" i="113" s="1"/>
  <c r="GN29" i="113" s="1"/>
  <c r="GO29" i="113" s="1"/>
  <c r="GP29" i="113" s="1"/>
  <c r="GQ29" i="113" s="1"/>
  <c r="GR29" i="113" s="1"/>
  <c r="GS29" i="113" s="1"/>
  <c r="GT29" i="113" s="1"/>
  <c r="GU29" i="113" s="1"/>
  <c r="GV29" i="113" s="1"/>
  <c r="GW29" i="113" s="1"/>
  <c r="GX29" i="113" s="1"/>
  <c r="GY29" i="113" s="1"/>
  <c r="GZ29" i="113" s="1"/>
  <c r="HA29" i="113" s="1"/>
  <c r="HB29" i="113" s="1"/>
  <c r="HC29" i="113" s="1"/>
  <c r="HD29" i="113" s="1"/>
  <c r="HE29" i="113" s="1"/>
  <c r="HF29" i="113" s="1"/>
  <c r="HG29" i="113" s="1"/>
  <c r="HH29" i="113" s="1"/>
  <c r="HI29" i="113" s="1"/>
  <c r="HJ29" i="113" s="1"/>
  <c r="AB2" i="113"/>
  <c r="AA55" i="112" s="1"/>
  <c r="AZ17" i="113"/>
  <c r="AX19" i="113"/>
  <c r="Z18" i="109"/>
  <c r="F30" i="114" l="1"/>
  <c r="C31" i="114" s="1"/>
  <c r="E31" i="114" s="1"/>
  <c r="AA95" i="112" s="1"/>
  <c r="Z56" i="112"/>
  <c r="AC30" i="113"/>
  <c r="AY19" i="113"/>
  <c r="BA17" i="113"/>
  <c r="HJ15" i="113"/>
  <c r="AA18" i="109"/>
  <c r="F31" i="114" l="1"/>
  <c r="C32" i="114" s="1"/>
  <c r="E32" i="114" s="1"/>
  <c r="AB95" i="112" s="1"/>
  <c r="AA56" i="112"/>
  <c r="AC67" i="112"/>
  <c r="B31" i="113" s="1"/>
  <c r="AC67" i="115"/>
  <c r="BB17" i="113"/>
  <c r="AZ19" i="113"/>
  <c r="AD30" i="113"/>
  <c r="AE30" i="113" s="1"/>
  <c r="AF30" i="113" s="1"/>
  <c r="AG30" i="113" s="1"/>
  <c r="AH30" i="113" s="1"/>
  <c r="AI30" i="113" s="1"/>
  <c r="AJ30" i="113" s="1"/>
  <c r="AK30" i="113" s="1"/>
  <c r="AL30" i="113" s="1"/>
  <c r="AM30" i="113" s="1"/>
  <c r="AN30" i="113" s="1"/>
  <c r="AO30" i="113" s="1"/>
  <c r="AP30" i="113" s="1"/>
  <c r="AQ30" i="113" s="1"/>
  <c r="AR30" i="113" s="1"/>
  <c r="AS30" i="113" s="1"/>
  <c r="AT30" i="113" s="1"/>
  <c r="AU30" i="113" s="1"/>
  <c r="AV30" i="113" s="1"/>
  <c r="AW30" i="113" s="1"/>
  <c r="AX30" i="113" s="1"/>
  <c r="AY30" i="113" s="1"/>
  <c r="AZ30" i="113" s="1"/>
  <c r="BA30" i="113" s="1"/>
  <c r="BB30" i="113" s="1"/>
  <c r="BC30" i="113" s="1"/>
  <c r="BD30" i="113" s="1"/>
  <c r="BE30" i="113" s="1"/>
  <c r="BF30" i="113" s="1"/>
  <c r="BG30" i="113" s="1"/>
  <c r="BH30" i="113" s="1"/>
  <c r="BI30" i="113" s="1"/>
  <c r="BJ30" i="113" s="1"/>
  <c r="BK30" i="113" s="1"/>
  <c r="BL30" i="113" s="1"/>
  <c r="BM30" i="113" s="1"/>
  <c r="BN30" i="113" s="1"/>
  <c r="BO30" i="113" s="1"/>
  <c r="BP30" i="113" s="1"/>
  <c r="BQ30" i="113" s="1"/>
  <c r="BR30" i="113" s="1"/>
  <c r="BS30" i="113" s="1"/>
  <c r="BT30" i="113" s="1"/>
  <c r="BU30" i="113" s="1"/>
  <c r="BV30" i="113" s="1"/>
  <c r="BW30" i="113" s="1"/>
  <c r="BX30" i="113" s="1"/>
  <c r="BY30" i="113" s="1"/>
  <c r="BZ30" i="113" s="1"/>
  <c r="CA30" i="113" s="1"/>
  <c r="CB30" i="113" s="1"/>
  <c r="CC30" i="113" s="1"/>
  <c r="CD30" i="113" s="1"/>
  <c r="CE30" i="113" s="1"/>
  <c r="CF30" i="113" s="1"/>
  <c r="CG30" i="113" s="1"/>
  <c r="CH30" i="113" s="1"/>
  <c r="CI30" i="113" s="1"/>
  <c r="CJ30" i="113" s="1"/>
  <c r="CK30" i="113" s="1"/>
  <c r="CL30" i="113" s="1"/>
  <c r="CM30" i="113" s="1"/>
  <c r="CN30" i="113" s="1"/>
  <c r="CO30" i="113" s="1"/>
  <c r="CP30" i="113" s="1"/>
  <c r="CQ30" i="113" s="1"/>
  <c r="CR30" i="113" s="1"/>
  <c r="CS30" i="113" s="1"/>
  <c r="CT30" i="113" s="1"/>
  <c r="CU30" i="113" s="1"/>
  <c r="CV30" i="113" s="1"/>
  <c r="CW30" i="113" s="1"/>
  <c r="CX30" i="113" s="1"/>
  <c r="CY30" i="113" s="1"/>
  <c r="CZ30" i="113" s="1"/>
  <c r="DA30" i="113" s="1"/>
  <c r="DB30" i="113" s="1"/>
  <c r="DC30" i="113" s="1"/>
  <c r="DD30" i="113" s="1"/>
  <c r="DE30" i="113" s="1"/>
  <c r="DF30" i="113" s="1"/>
  <c r="DG30" i="113" s="1"/>
  <c r="DH30" i="113" s="1"/>
  <c r="DI30" i="113" s="1"/>
  <c r="DJ30" i="113" s="1"/>
  <c r="DK30" i="113" s="1"/>
  <c r="DL30" i="113" s="1"/>
  <c r="DM30" i="113" s="1"/>
  <c r="DN30" i="113" s="1"/>
  <c r="DO30" i="113" s="1"/>
  <c r="DP30" i="113" s="1"/>
  <c r="DQ30" i="113" s="1"/>
  <c r="DR30" i="113" s="1"/>
  <c r="DS30" i="113" s="1"/>
  <c r="DT30" i="113" s="1"/>
  <c r="DU30" i="113" s="1"/>
  <c r="DV30" i="113" s="1"/>
  <c r="DW30" i="113" s="1"/>
  <c r="DX30" i="113" s="1"/>
  <c r="DY30" i="113" s="1"/>
  <c r="DZ30" i="113" s="1"/>
  <c r="EA30" i="113" s="1"/>
  <c r="EB30" i="113" s="1"/>
  <c r="EC30" i="113" s="1"/>
  <c r="ED30" i="113" s="1"/>
  <c r="EE30" i="113" s="1"/>
  <c r="EF30" i="113" s="1"/>
  <c r="EG30" i="113" s="1"/>
  <c r="EH30" i="113" s="1"/>
  <c r="EI30" i="113" s="1"/>
  <c r="EJ30" i="113" s="1"/>
  <c r="EK30" i="113" s="1"/>
  <c r="EL30" i="113" s="1"/>
  <c r="EM30" i="113" s="1"/>
  <c r="EN30" i="113" s="1"/>
  <c r="EO30" i="113" s="1"/>
  <c r="EP30" i="113" s="1"/>
  <c r="EQ30" i="113" s="1"/>
  <c r="ER30" i="113" s="1"/>
  <c r="ES30" i="113" s="1"/>
  <c r="ET30" i="113" s="1"/>
  <c r="EU30" i="113" s="1"/>
  <c r="EV30" i="113" s="1"/>
  <c r="EW30" i="113" s="1"/>
  <c r="EX30" i="113" s="1"/>
  <c r="EY30" i="113" s="1"/>
  <c r="EZ30" i="113" s="1"/>
  <c r="FA30" i="113" s="1"/>
  <c r="FB30" i="113" s="1"/>
  <c r="FC30" i="113" s="1"/>
  <c r="FD30" i="113" s="1"/>
  <c r="FE30" i="113" s="1"/>
  <c r="FF30" i="113" s="1"/>
  <c r="FG30" i="113" s="1"/>
  <c r="FH30" i="113" s="1"/>
  <c r="FI30" i="113" s="1"/>
  <c r="FJ30" i="113" s="1"/>
  <c r="FK30" i="113" s="1"/>
  <c r="FL30" i="113" s="1"/>
  <c r="FM30" i="113" s="1"/>
  <c r="FN30" i="113" s="1"/>
  <c r="FO30" i="113" s="1"/>
  <c r="FP30" i="113" s="1"/>
  <c r="FQ30" i="113" s="1"/>
  <c r="FR30" i="113" s="1"/>
  <c r="FS30" i="113" s="1"/>
  <c r="FT30" i="113" s="1"/>
  <c r="FU30" i="113" s="1"/>
  <c r="FV30" i="113" s="1"/>
  <c r="FW30" i="113" s="1"/>
  <c r="FX30" i="113" s="1"/>
  <c r="FY30" i="113" s="1"/>
  <c r="FZ30" i="113" s="1"/>
  <c r="GA30" i="113" s="1"/>
  <c r="GB30" i="113" s="1"/>
  <c r="GC30" i="113" s="1"/>
  <c r="GD30" i="113" s="1"/>
  <c r="GE30" i="113" s="1"/>
  <c r="GF30" i="113" s="1"/>
  <c r="GG30" i="113" s="1"/>
  <c r="GH30" i="113" s="1"/>
  <c r="GI30" i="113" s="1"/>
  <c r="GJ30" i="113" s="1"/>
  <c r="GK30" i="113" s="1"/>
  <c r="GL30" i="113" s="1"/>
  <c r="GM30" i="113" s="1"/>
  <c r="GN30" i="113" s="1"/>
  <c r="GO30" i="113" s="1"/>
  <c r="GP30" i="113" s="1"/>
  <c r="GQ30" i="113" s="1"/>
  <c r="GR30" i="113" s="1"/>
  <c r="GS30" i="113" s="1"/>
  <c r="GT30" i="113" s="1"/>
  <c r="GU30" i="113" s="1"/>
  <c r="GV30" i="113" s="1"/>
  <c r="GW30" i="113" s="1"/>
  <c r="GX30" i="113" s="1"/>
  <c r="GY30" i="113" s="1"/>
  <c r="GZ30" i="113" s="1"/>
  <c r="HA30" i="113" s="1"/>
  <c r="HB30" i="113" s="1"/>
  <c r="HC30" i="113" s="1"/>
  <c r="HD30" i="113" s="1"/>
  <c r="HE30" i="113" s="1"/>
  <c r="HF30" i="113" s="1"/>
  <c r="HG30" i="113" s="1"/>
  <c r="HH30" i="113" s="1"/>
  <c r="HI30" i="113" s="1"/>
  <c r="HJ30" i="113" s="1"/>
  <c r="AC2" i="113"/>
  <c r="AB55" i="112" s="1"/>
  <c r="AB56" i="112" l="1"/>
  <c r="F32" i="114"/>
  <c r="C33" i="114" s="1"/>
  <c r="E33" i="114" s="1"/>
  <c r="AC95" i="112" s="1"/>
  <c r="AD31" i="113"/>
  <c r="BA19" i="113"/>
  <c r="BC17" i="113"/>
  <c r="AB18" i="109"/>
  <c r="F33" i="114" l="1"/>
  <c r="C34" i="114" s="1"/>
  <c r="E34" i="114" s="1"/>
  <c r="AD95" i="112" s="1"/>
  <c r="AC56" i="112"/>
  <c r="AD67" i="112"/>
  <c r="B32" i="113" s="1"/>
  <c r="AD67" i="115"/>
  <c r="BD17" i="113"/>
  <c r="BB19" i="113"/>
  <c r="AE31" i="113"/>
  <c r="AF31" i="113" s="1"/>
  <c r="AG31" i="113" s="1"/>
  <c r="AH31" i="113" s="1"/>
  <c r="AI31" i="113" s="1"/>
  <c r="AJ31" i="113" s="1"/>
  <c r="AK31" i="113" s="1"/>
  <c r="AL31" i="113" s="1"/>
  <c r="AM31" i="113" s="1"/>
  <c r="AN31" i="113" s="1"/>
  <c r="AO31" i="113" s="1"/>
  <c r="AP31" i="113" s="1"/>
  <c r="AQ31" i="113" s="1"/>
  <c r="AR31" i="113" s="1"/>
  <c r="AS31" i="113" s="1"/>
  <c r="AT31" i="113" s="1"/>
  <c r="AU31" i="113" s="1"/>
  <c r="AV31" i="113" s="1"/>
  <c r="AW31" i="113" s="1"/>
  <c r="AX31" i="113" s="1"/>
  <c r="AY31" i="113" s="1"/>
  <c r="AZ31" i="113" s="1"/>
  <c r="BA31" i="113" s="1"/>
  <c r="BB31" i="113" s="1"/>
  <c r="BC31" i="113" s="1"/>
  <c r="BD31" i="113" s="1"/>
  <c r="BE31" i="113" s="1"/>
  <c r="BF31" i="113" s="1"/>
  <c r="BG31" i="113" s="1"/>
  <c r="BH31" i="113" s="1"/>
  <c r="BI31" i="113" s="1"/>
  <c r="BJ31" i="113" s="1"/>
  <c r="BK31" i="113" s="1"/>
  <c r="BL31" i="113" s="1"/>
  <c r="BM31" i="113" s="1"/>
  <c r="BN31" i="113" s="1"/>
  <c r="BO31" i="113" s="1"/>
  <c r="BP31" i="113" s="1"/>
  <c r="BQ31" i="113" s="1"/>
  <c r="BR31" i="113" s="1"/>
  <c r="BS31" i="113" s="1"/>
  <c r="BT31" i="113" s="1"/>
  <c r="BU31" i="113" s="1"/>
  <c r="BV31" i="113" s="1"/>
  <c r="BW31" i="113" s="1"/>
  <c r="BX31" i="113" s="1"/>
  <c r="BY31" i="113" s="1"/>
  <c r="BZ31" i="113" s="1"/>
  <c r="CA31" i="113" s="1"/>
  <c r="CB31" i="113" s="1"/>
  <c r="CC31" i="113" s="1"/>
  <c r="CD31" i="113" s="1"/>
  <c r="CE31" i="113" s="1"/>
  <c r="CF31" i="113" s="1"/>
  <c r="CG31" i="113" s="1"/>
  <c r="CH31" i="113" s="1"/>
  <c r="CI31" i="113" s="1"/>
  <c r="CJ31" i="113" s="1"/>
  <c r="CK31" i="113" s="1"/>
  <c r="CL31" i="113" s="1"/>
  <c r="CM31" i="113" s="1"/>
  <c r="CN31" i="113" s="1"/>
  <c r="CO31" i="113" s="1"/>
  <c r="CP31" i="113" s="1"/>
  <c r="CQ31" i="113" s="1"/>
  <c r="CR31" i="113" s="1"/>
  <c r="CS31" i="113" s="1"/>
  <c r="CT31" i="113" s="1"/>
  <c r="CU31" i="113" s="1"/>
  <c r="CV31" i="113" s="1"/>
  <c r="CW31" i="113" s="1"/>
  <c r="CX31" i="113" s="1"/>
  <c r="CY31" i="113" s="1"/>
  <c r="CZ31" i="113" s="1"/>
  <c r="DA31" i="113" s="1"/>
  <c r="DB31" i="113" s="1"/>
  <c r="DC31" i="113" s="1"/>
  <c r="DD31" i="113" s="1"/>
  <c r="DE31" i="113" s="1"/>
  <c r="DF31" i="113" s="1"/>
  <c r="DG31" i="113" s="1"/>
  <c r="DH31" i="113" s="1"/>
  <c r="DI31" i="113" s="1"/>
  <c r="DJ31" i="113" s="1"/>
  <c r="DK31" i="113" s="1"/>
  <c r="DL31" i="113" s="1"/>
  <c r="DM31" i="113" s="1"/>
  <c r="DN31" i="113" s="1"/>
  <c r="DO31" i="113" s="1"/>
  <c r="DP31" i="113" s="1"/>
  <c r="DQ31" i="113" s="1"/>
  <c r="DR31" i="113" s="1"/>
  <c r="DS31" i="113" s="1"/>
  <c r="DT31" i="113" s="1"/>
  <c r="DU31" i="113" s="1"/>
  <c r="DV31" i="113" s="1"/>
  <c r="DW31" i="113" s="1"/>
  <c r="DX31" i="113" s="1"/>
  <c r="DY31" i="113" s="1"/>
  <c r="DZ31" i="113" s="1"/>
  <c r="EA31" i="113" s="1"/>
  <c r="EB31" i="113" s="1"/>
  <c r="EC31" i="113" s="1"/>
  <c r="ED31" i="113" s="1"/>
  <c r="EE31" i="113" s="1"/>
  <c r="EF31" i="113" s="1"/>
  <c r="EG31" i="113" s="1"/>
  <c r="EH31" i="113" s="1"/>
  <c r="EI31" i="113" s="1"/>
  <c r="EJ31" i="113" s="1"/>
  <c r="EK31" i="113" s="1"/>
  <c r="EL31" i="113" s="1"/>
  <c r="EM31" i="113" s="1"/>
  <c r="EN31" i="113" s="1"/>
  <c r="EO31" i="113" s="1"/>
  <c r="EP31" i="113" s="1"/>
  <c r="EQ31" i="113" s="1"/>
  <c r="ER31" i="113" s="1"/>
  <c r="ES31" i="113" s="1"/>
  <c r="ET31" i="113" s="1"/>
  <c r="EU31" i="113" s="1"/>
  <c r="EV31" i="113" s="1"/>
  <c r="EW31" i="113" s="1"/>
  <c r="EX31" i="113" s="1"/>
  <c r="EY31" i="113" s="1"/>
  <c r="EZ31" i="113" s="1"/>
  <c r="FA31" i="113" s="1"/>
  <c r="FB31" i="113" s="1"/>
  <c r="FC31" i="113" s="1"/>
  <c r="FD31" i="113" s="1"/>
  <c r="FE31" i="113" s="1"/>
  <c r="FF31" i="113" s="1"/>
  <c r="FG31" i="113" s="1"/>
  <c r="FH31" i="113" s="1"/>
  <c r="FI31" i="113" s="1"/>
  <c r="FJ31" i="113" s="1"/>
  <c r="FK31" i="113" s="1"/>
  <c r="FL31" i="113" s="1"/>
  <c r="FM31" i="113" s="1"/>
  <c r="FN31" i="113" s="1"/>
  <c r="FO31" i="113" s="1"/>
  <c r="FP31" i="113" s="1"/>
  <c r="FQ31" i="113" s="1"/>
  <c r="FR31" i="113" s="1"/>
  <c r="FS31" i="113" s="1"/>
  <c r="FT31" i="113" s="1"/>
  <c r="FU31" i="113" s="1"/>
  <c r="FV31" i="113" s="1"/>
  <c r="FW31" i="113" s="1"/>
  <c r="FX31" i="113" s="1"/>
  <c r="FY31" i="113" s="1"/>
  <c r="FZ31" i="113" s="1"/>
  <c r="GA31" i="113" s="1"/>
  <c r="GB31" i="113" s="1"/>
  <c r="GC31" i="113" s="1"/>
  <c r="GD31" i="113" s="1"/>
  <c r="GE31" i="113" s="1"/>
  <c r="GF31" i="113" s="1"/>
  <c r="GG31" i="113" s="1"/>
  <c r="GH31" i="113" s="1"/>
  <c r="GI31" i="113" s="1"/>
  <c r="GJ31" i="113" s="1"/>
  <c r="GK31" i="113" s="1"/>
  <c r="GL31" i="113" s="1"/>
  <c r="GM31" i="113" s="1"/>
  <c r="GN31" i="113" s="1"/>
  <c r="GO31" i="113" s="1"/>
  <c r="GP31" i="113" s="1"/>
  <c r="GQ31" i="113" s="1"/>
  <c r="GR31" i="113" s="1"/>
  <c r="GS31" i="113" s="1"/>
  <c r="GT31" i="113" s="1"/>
  <c r="GU31" i="113" s="1"/>
  <c r="GV31" i="113" s="1"/>
  <c r="GW31" i="113" s="1"/>
  <c r="GX31" i="113" s="1"/>
  <c r="GY31" i="113" s="1"/>
  <c r="GZ31" i="113" s="1"/>
  <c r="HA31" i="113" s="1"/>
  <c r="HB31" i="113" s="1"/>
  <c r="HC31" i="113" s="1"/>
  <c r="HD31" i="113" s="1"/>
  <c r="HE31" i="113" s="1"/>
  <c r="HF31" i="113" s="1"/>
  <c r="HG31" i="113" s="1"/>
  <c r="HH31" i="113" s="1"/>
  <c r="HI31" i="113" s="1"/>
  <c r="HJ31" i="113" s="1"/>
  <c r="AD2" i="113"/>
  <c r="AC55" i="112" s="1"/>
  <c r="AC18" i="109"/>
  <c r="AD56" i="112" l="1"/>
  <c r="F34" i="114"/>
  <c r="C35" i="114" s="1"/>
  <c r="E35" i="114" s="1"/>
  <c r="AE95" i="112" s="1"/>
  <c r="AE67" i="112"/>
  <c r="B33" i="113" s="1"/>
  <c r="AE67" i="115"/>
  <c r="BC19" i="113"/>
  <c r="AE32" i="113"/>
  <c r="BE17" i="113"/>
  <c r="AE56" i="112" l="1"/>
  <c r="F35" i="114"/>
  <c r="C36" i="114" s="1"/>
  <c r="E36" i="114" s="1"/>
  <c r="AF95" i="112" s="1"/>
  <c r="AF33" i="113"/>
  <c r="BF17" i="113"/>
  <c r="AF32" i="113"/>
  <c r="AG32" i="113" s="1"/>
  <c r="AH32" i="113" s="1"/>
  <c r="AI32" i="113" s="1"/>
  <c r="AJ32" i="113" s="1"/>
  <c r="AK32" i="113" s="1"/>
  <c r="AL32" i="113" s="1"/>
  <c r="AM32" i="113" s="1"/>
  <c r="AN32" i="113" s="1"/>
  <c r="AO32" i="113" s="1"/>
  <c r="AP32" i="113" s="1"/>
  <c r="AQ32" i="113" s="1"/>
  <c r="AR32" i="113" s="1"/>
  <c r="AS32" i="113" s="1"/>
  <c r="AT32" i="113" s="1"/>
  <c r="AU32" i="113" s="1"/>
  <c r="AV32" i="113" s="1"/>
  <c r="AW32" i="113" s="1"/>
  <c r="AX32" i="113" s="1"/>
  <c r="AY32" i="113" s="1"/>
  <c r="AZ32" i="113" s="1"/>
  <c r="BA32" i="113" s="1"/>
  <c r="BB32" i="113" s="1"/>
  <c r="BC32" i="113" s="1"/>
  <c r="BD32" i="113" s="1"/>
  <c r="BE32" i="113" s="1"/>
  <c r="BF32" i="113" s="1"/>
  <c r="BG32" i="113" s="1"/>
  <c r="BH32" i="113" s="1"/>
  <c r="BI32" i="113" s="1"/>
  <c r="BJ32" i="113" s="1"/>
  <c r="BK32" i="113" s="1"/>
  <c r="BL32" i="113" s="1"/>
  <c r="BM32" i="113" s="1"/>
  <c r="BN32" i="113" s="1"/>
  <c r="BO32" i="113" s="1"/>
  <c r="BP32" i="113" s="1"/>
  <c r="BQ32" i="113" s="1"/>
  <c r="BR32" i="113" s="1"/>
  <c r="BS32" i="113" s="1"/>
  <c r="BT32" i="113" s="1"/>
  <c r="BU32" i="113" s="1"/>
  <c r="BV32" i="113" s="1"/>
  <c r="BW32" i="113" s="1"/>
  <c r="BX32" i="113" s="1"/>
  <c r="BY32" i="113" s="1"/>
  <c r="BZ32" i="113" s="1"/>
  <c r="CA32" i="113" s="1"/>
  <c r="CB32" i="113" s="1"/>
  <c r="CC32" i="113" s="1"/>
  <c r="CD32" i="113" s="1"/>
  <c r="CE32" i="113" s="1"/>
  <c r="CF32" i="113" s="1"/>
  <c r="CG32" i="113" s="1"/>
  <c r="CH32" i="113" s="1"/>
  <c r="CI32" i="113" s="1"/>
  <c r="CJ32" i="113" s="1"/>
  <c r="CK32" i="113" s="1"/>
  <c r="CL32" i="113" s="1"/>
  <c r="CM32" i="113" s="1"/>
  <c r="CN32" i="113" s="1"/>
  <c r="CO32" i="113" s="1"/>
  <c r="CP32" i="113" s="1"/>
  <c r="CQ32" i="113" s="1"/>
  <c r="CR32" i="113" s="1"/>
  <c r="CS32" i="113" s="1"/>
  <c r="CT32" i="113" s="1"/>
  <c r="CU32" i="113" s="1"/>
  <c r="CV32" i="113" s="1"/>
  <c r="CW32" i="113" s="1"/>
  <c r="CX32" i="113" s="1"/>
  <c r="CY32" i="113" s="1"/>
  <c r="CZ32" i="113" s="1"/>
  <c r="DA32" i="113" s="1"/>
  <c r="DB32" i="113" s="1"/>
  <c r="DC32" i="113" s="1"/>
  <c r="DD32" i="113" s="1"/>
  <c r="DE32" i="113" s="1"/>
  <c r="DF32" i="113" s="1"/>
  <c r="DG32" i="113" s="1"/>
  <c r="DH32" i="113" s="1"/>
  <c r="DI32" i="113" s="1"/>
  <c r="DJ32" i="113" s="1"/>
  <c r="DK32" i="113" s="1"/>
  <c r="DL32" i="113" s="1"/>
  <c r="DM32" i="113" s="1"/>
  <c r="DN32" i="113" s="1"/>
  <c r="DO32" i="113" s="1"/>
  <c r="DP32" i="113" s="1"/>
  <c r="DQ32" i="113" s="1"/>
  <c r="DR32" i="113" s="1"/>
  <c r="DS32" i="113" s="1"/>
  <c r="DT32" i="113" s="1"/>
  <c r="DU32" i="113" s="1"/>
  <c r="DV32" i="113" s="1"/>
  <c r="DW32" i="113" s="1"/>
  <c r="DX32" i="113" s="1"/>
  <c r="DY32" i="113" s="1"/>
  <c r="DZ32" i="113" s="1"/>
  <c r="EA32" i="113" s="1"/>
  <c r="EB32" i="113" s="1"/>
  <c r="EC32" i="113" s="1"/>
  <c r="ED32" i="113" s="1"/>
  <c r="EE32" i="113" s="1"/>
  <c r="EF32" i="113" s="1"/>
  <c r="EG32" i="113" s="1"/>
  <c r="EH32" i="113" s="1"/>
  <c r="EI32" i="113" s="1"/>
  <c r="EJ32" i="113" s="1"/>
  <c r="EK32" i="113" s="1"/>
  <c r="EL32" i="113" s="1"/>
  <c r="EM32" i="113" s="1"/>
  <c r="EN32" i="113" s="1"/>
  <c r="EO32" i="113" s="1"/>
  <c r="EP32" i="113" s="1"/>
  <c r="EQ32" i="113" s="1"/>
  <c r="ER32" i="113" s="1"/>
  <c r="ES32" i="113" s="1"/>
  <c r="ET32" i="113" s="1"/>
  <c r="EU32" i="113" s="1"/>
  <c r="EV32" i="113" s="1"/>
  <c r="EW32" i="113" s="1"/>
  <c r="EX32" i="113" s="1"/>
  <c r="EY32" i="113" s="1"/>
  <c r="EZ32" i="113" s="1"/>
  <c r="FA32" i="113" s="1"/>
  <c r="FB32" i="113" s="1"/>
  <c r="FC32" i="113" s="1"/>
  <c r="FD32" i="113" s="1"/>
  <c r="FE32" i="113" s="1"/>
  <c r="FF32" i="113" s="1"/>
  <c r="FG32" i="113" s="1"/>
  <c r="FH32" i="113" s="1"/>
  <c r="FI32" i="113" s="1"/>
  <c r="FJ32" i="113" s="1"/>
  <c r="FK32" i="113" s="1"/>
  <c r="FL32" i="113" s="1"/>
  <c r="FM32" i="113" s="1"/>
  <c r="FN32" i="113" s="1"/>
  <c r="FO32" i="113" s="1"/>
  <c r="FP32" i="113" s="1"/>
  <c r="FQ32" i="113" s="1"/>
  <c r="FR32" i="113" s="1"/>
  <c r="FS32" i="113" s="1"/>
  <c r="FT32" i="113" s="1"/>
  <c r="FU32" i="113" s="1"/>
  <c r="FV32" i="113" s="1"/>
  <c r="FW32" i="113" s="1"/>
  <c r="FX32" i="113" s="1"/>
  <c r="FY32" i="113" s="1"/>
  <c r="FZ32" i="113" s="1"/>
  <c r="GA32" i="113" s="1"/>
  <c r="GB32" i="113" s="1"/>
  <c r="GC32" i="113" s="1"/>
  <c r="GD32" i="113" s="1"/>
  <c r="GE32" i="113" s="1"/>
  <c r="GF32" i="113" s="1"/>
  <c r="GG32" i="113" s="1"/>
  <c r="GH32" i="113" s="1"/>
  <c r="GI32" i="113" s="1"/>
  <c r="GJ32" i="113" s="1"/>
  <c r="GK32" i="113" s="1"/>
  <c r="GL32" i="113" s="1"/>
  <c r="GM32" i="113" s="1"/>
  <c r="GN32" i="113" s="1"/>
  <c r="GO32" i="113" s="1"/>
  <c r="GP32" i="113" s="1"/>
  <c r="GQ32" i="113" s="1"/>
  <c r="GR32" i="113" s="1"/>
  <c r="GS32" i="113" s="1"/>
  <c r="GT32" i="113" s="1"/>
  <c r="GU32" i="113" s="1"/>
  <c r="GV32" i="113" s="1"/>
  <c r="GW32" i="113" s="1"/>
  <c r="GX32" i="113" s="1"/>
  <c r="GY32" i="113" s="1"/>
  <c r="GZ32" i="113" s="1"/>
  <c r="HA32" i="113" s="1"/>
  <c r="HB32" i="113" s="1"/>
  <c r="HC32" i="113" s="1"/>
  <c r="HD32" i="113" s="1"/>
  <c r="HE32" i="113" s="1"/>
  <c r="HF32" i="113" s="1"/>
  <c r="HG32" i="113" s="1"/>
  <c r="HH32" i="113" s="1"/>
  <c r="HI32" i="113" s="1"/>
  <c r="HJ32" i="113" s="1"/>
  <c r="AE2" i="113"/>
  <c r="AD55" i="112" s="1"/>
  <c r="BD19" i="113"/>
  <c r="AF56" i="112" l="1"/>
  <c r="F36" i="114"/>
  <c r="C37" i="114" s="1"/>
  <c r="E37" i="114" s="1"/>
  <c r="AG95" i="112" s="1"/>
  <c r="AF67" i="112"/>
  <c r="B34" i="113" s="1"/>
  <c r="AF67" i="115"/>
  <c r="BE19" i="113"/>
  <c r="BG17" i="113"/>
  <c r="AG33" i="113"/>
  <c r="AH33" i="113" s="1"/>
  <c r="AI33" i="113" s="1"/>
  <c r="AJ33" i="113" s="1"/>
  <c r="AK33" i="113" s="1"/>
  <c r="AL33" i="113" s="1"/>
  <c r="AM33" i="113" s="1"/>
  <c r="AN33" i="113" s="1"/>
  <c r="AO33" i="113" s="1"/>
  <c r="AP33" i="113" s="1"/>
  <c r="AQ33" i="113" s="1"/>
  <c r="AR33" i="113" s="1"/>
  <c r="AS33" i="113" s="1"/>
  <c r="AT33" i="113" s="1"/>
  <c r="AU33" i="113" s="1"/>
  <c r="AV33" i="113" s="1"/>
  <c r="AW33" i="113" s="1"/>
  <c r="AX33" i="113" s="1"/>
  <c r="AY33" i="113" s="1"/>
  <c r="AZ33" i="113" s="1"/>
  <c r="BA33" i="113" s="1"/>
  <c r="BB33" i="113" s="1"/>
  <c r="BC33" i="113" s="1"/>
  <c r="BD33" i="113" s="1"/>
  <c r="BE33" i="113" s="1"/>
  <c r="BF33" i="113" s="1"/>
  <c r="BG33" i="113" s="1"/>
  <c r="BH33" i="113" s="1"/>
  <c r="BI33" i="113" s="1"/>
  <c r="BJ33" i="113" s="1"/>
  <c r="BK33" i="113" s="1"/>
  <c r="BL33" i="113" s="1"/>
  <c r="BM33" i="113" s="1"/>
  <c r="BN33" i="113" s="1"/>
  <c r="BO33" i="113" s="1"/>
  <c r="BP33" i="113" s="1"/>
  <c r="BQ33" i="113" s="1"/>
  <c r="BR33" i="113" s="1"/>
  <c r="BS33" i="113" s="1"/>
  <c r="BT33" i="113" s="1"/>
  <c r="BU33" i="113" s="1"/>
  <c r="BV33" i="113" s="1"/>
  <c r="BW33" i="113" s="1"/>
  <c r="BX33" i="113" s="1"/>
  <c r="BY33" i="113" s="1"/>
  <c r="BZ33" i="113" s="1"/>
  <c r="CA33" i="113" s="1"/>
  <c r="CB33" i="113" s="1"/>
  <c r="CC33" i="113" s="1"/>
  <c r="CD33" i="113" s="1"/>
  <c r="CE33" i="113" s="1"/>
  <c r="CF33" i="113" s="1"/>
  <c r="CG33" i="113" s="1"/>
  <c r="CH33" i="113" s="1"/>
  <c r="CI33" i="113" s="1"/>
  <c r="CJ33" i="113" s="1"/>
  <c r="CK33" i="113" s="1"/>
  <c r="CL33" i="113" s="1"/>
  <c r="CM33" i="113" s="1"/>
  <c r="CN33" i="113" s="1"/>
  <c r="CO33" i="113" s="1"/>
  <c r="CP33" i="113" s="1"/>
  <c r="CQ33" i="113" s="1"/>
  <c r="CR33" i="113" s="1"/>
  <c r="CS33" i="113" s="1"/>
  <c r="CT33" i="113" s="1"/>
  <c r="CU33" i="113" s="1"/>
  <c r="CV33" i="113" s="1"/>
  <c r="CW33" i="113" s="1"/>
  <c r="CX33" i="113" s="1"/>
  <c r="CY33" i="113" s="1"/>
  <c r="CZ33" i="113" s="1"/>
  <c r="DA33" i="113" s="1"/>
  <c r="DB33" i="113" s="1"/>
  <c r="DC33" i="113" s="1"/>
  <c r="DD33" i="113" s="1"/>
  <c r="DE33" i="113" s="1"/>
  <c r="DF33" i="113" s="1"/>
  <c r="DG33" i="113" s="1"/>
  <c r="DH33" i="113" s="1"/>
  <c r="DI33" i="113" s="1"/>
  <c r="DJ33" i="113" s="1"/>
  <c r="DK33" i="113" s="1"/>
  <c r="DL33" i="113" s="1"/>
  <c r="DM33" i="113" s="1"/>
  <c r="DN33" i="113" s="1"/>
  <c r="DO33" i="113" s="1"/>
  <c r="DP33" i="113" s="1"/>
  <c r="DQ33" i="113" s="1"/>
  <c r="DR33" i="113" s="1"/>
  <c r="DS33" i="113" s="1"/>
  <c r="DT33" i="113" s="1"/>
  <c r="DU33" i="113" s="1"/>
  <c r="DV33" i="113" s="1"/>
  <c r="DW33" i="113" s="1"/>
  <c r="DX33" i="113" s="1"/>
  <c r="DY33" i="113" s="1"/>
  <c r="DZ33" i="113" s="1"/>
  <c r="EA33" i="113" s="1"/>
  <c r="EB33" i="113" s="1"/>
  <c r="EC33" i="113" s="1"/>
  <c r="ED33" i="113" s="1"/>
  <c r="EE33" i="113" s="1"/>
  <c r="EF33" i="113" s="1"/>
  <c r="EG33" i="113" s="1"/>
  <c r="EH33" i="113" s="1"/>
  <c r="EI33" i="113" s="1"/>
  <c r="EJ33" i="113" s="1"/>
  <c r="EK33" i="113" s="1"/>
  <c r="EL33" i="113" s="1"/>
  <c r="EM33" i="113" s="1"/>
  <c r="EN33" i="113" s="1"/>
  <c r="EO33" i="113" s="1"/>
  <c r="EP33" i="113" s="1"/>
  <c r="EQ33" i="113" s="1"/>
  <c r="ER33" i="113" s="1"/>
  <c r="ES33" i="113" s="1"/>
  <c r="ET33" i="113" s="1"/>
  <c r="EU33" i="113" s="1"/>
  <c r="EV33" i="113" s="1"/>
  <c r="EW33" i="113" s="1"/>
  <c r="EX33" i="113" s="1"/>
  <c r="EY33" i="113" s="1"/>
  <c r="EZ33" i="113" s="1"/>
  <c r="FA33" i="113" s="1"/>
  <c r="FB33" i="113" s="1"/>
  <c r="FC33" i="113" s="1"/>
  <c r="FD33" i="113" s="1"/>
  <c r="FE33" i="113" s="1"/>
  <c r="FF33" i="113" s="1"/>
  <c r="FG33" i="113" s="1"/>
  <c r="FH33" i="113" s="1"/>
  <c r="FI33" i="113" s="1"/>
  <c r="FJ33" i="113" s="1"/>
  <c r="FK33" i="113" s="1"/>
  <c r="FL33" i="113" s="1"/>
  <c r="FM33" i="113" s="1"/>
  <c r="FN33" i="113" s="1"/>
  <c r="FO33" i="113" s="1"/>
  <c r="FP33" i="113" s="1"/>
  <c r="FQ33" i="113" s="1"/>
  <c r="FR33" i="113" s="1"/>
  <c r="FS33" i="113" s="1"/>
  <c r="FT33" i="113" s="1"/>
  <c r="FU33" i="113" s="1"/>
  <c r="FV33" i="113" s="1"/>
  <c r="FW33" i="113" s="1"/>
  <c r="FX33" i="113" s="1"/>
  <c r="FY33" i="113" s="1"/>
  <c r="FZ33" i="113" s="1"/>
  <c r="GA33" i="113" s="1"/>
  <c r="GB33" i="113" s="1"/>
  <c r="GC33" i="113" s="1"/>
  <c r="GD33" i="113" s="1"/>
  <c r="GE33" i="113" s="1"/>
  <c r="GF33" i="113" s="1"/>
  <c r="GG33" i="113" s="1"/>
  <c r="GH33" i="113" s="1"/>
  <c r="GI33" i="113" s="1"/>
  <c r="GJ33" i="113" s="1"/>
  <c r="GK33" i="113" s="1"/>
  <c r="GL33" i="113" s="1"/>
  <c r="GM33" i="113" s="1"/>
  <c r="GN33" i="113" s="1"/>
  <c r="GO33" i="113" s="1"/>
  <c r="GP33" i="113" s="1"/>
  <c r="GQ33" i="113" s="1"/>
  <c r="GR33" i="113" s="1"/>
  <c r="GS33" i="113" s="1"/>
  <c r="GT33" i="113" s="1"/>
  <c r="GU33" i="113" s="1"/>
  <c r="GV33" i="113" s="1"/>
  <c r="GW33" i="113" s="1"/>
  <c r="GX33" i="113" s="1"/>
  <c r="GY33" i="113" s="1"/>
  <c r="GZ33" i="113" s="1"/>
  <c r="HA33" i="113" s="1"/>
  <c r="HB33" i="113" s="1"/>
  <c r="HC33" i="113" s="1"/>
  <c r="HD33" i="113" s="1"/>
  <c r="HE33" i="113" s="1"/>
  <c r="HF33" i="113" s="1"/>
  <c r="HG33" i="113" s="1"/>
  <c r="HH33" i="113" s="1"/>
  <c r="HI33" i="113" s="1"/>
  <c r="HJ33" i="113" s="1"/>
  <c r="AF2" i="113"/>
  <c r="AE55" i="112" s="1"/>
  <c r="AE18" i="109"/>
  <c r="AD18" i="109"/>
  <c r="F37" i="114" l="1"/>
  <c r="C38" i="114" s="1"/>
  <c r="E38" i="114" s="1"/>
  <c r="AH95" i="112" s="1"/>
  <c r="AG56" i="112"/>
  <c r="AG34" i="113"/>
  <c r="BH17" i="113"/>
  <c r="BF19" i="113"/>
  <c r="F38" i="114" l="1"/>
  <c r="C39" i="114" s="1"/>
  <c r="AI56" i="112" s="1"/>
  <c r="AH56" i="112"/>
  <c r="AG67" i="112"/>
  <c r="B35" i="113" s="1"/>
  <c r="AG67" i="115"/>
  <c r="BG19" i="113"/>
  <c r="BI17" i="113"/>
  <c r="AH34" i="113"/>
  <c r="AI34" i="113" s="1"/>
  <c r="AJ34" i="113" s="1"/>
  <c r="AK34" i="113" s="1"/>
  <c r="AL34" i="113" s="1"/>
  <c r="AM34" i="113" s="1"/>
  <c r="AN34" i="113" s="1"/>
  <c r="AO34" i="113" s="1"/>
  <c r="AP34" i="113" s="1"/>
  <c r="AQ34" i="113" s="1"/>
  <c r="AR34" i="113" s="1"/>
  <c r="AS34" i="113" s="1"/>
  <c r="AT34" i="113" s="1"/>
  <c r="AU34" i="113" s="1"/>
  <c r="AV34" i="113" s="1"/>
  <c r="AW34" i="113" s="1"/>
  <c r="AX34" i="113" s="1"/>
  <c r="AY34" i="113" s="1"/>
  <c r="AZ34" i="113" s="1"/>
  <c r="BA34" i="113" s="1"/>
  <c r="BB34" i="113" s="1"/>
  <c r="BC34" i="113" s="1"/>
  <c r="BD34" i="113" s="1"/>
  <c r="BE34" i="113" s="1"/>
  <c r="BF34" i="113" s="1"/>
  <c r="BG34" i="113" s="1"/>
  <c r="BH34" i="113" s="1"/>
  <c r="BI34" i="113" s="1"/>
  <c r="BJ34" i="113" s="1"/>
  <c r="BK34" i="113" s="1"/>
  <c r="BL34" i="113" s="1"/>
  <c r="BM34" i="113" s="1"/>
  <c r="BN34" i="113" s="1"/>
  <c r="BO34" i="113" s="1"/>
  <c r="BP34" i="113" s="1"/>
  <c r="BQ34" i="113" s="1"/>
  <c r="BR34" i="113" s="1"/>
  <c r="BS34" i="113" s="1"/>
  <c r="BT34" i="113" s="1"/>
  <c r="BU34" i="113" s="1"/>
  <c r="BV34" i="113" s="1"/>
  <c r="BW34" i="113" s="1"/>
  <c r="BX34" i="113" s="1"/>
  <c r="BY34" i="113" s="1"/>
  <c r="BZ34" i="113" s="1"/>
  <c r="CA34" i="113" s="1"/>
  <c r="CB34" i="113" s="1"/>
  <c r="CC34" i="113" s="1"/>
  <c r="CD34" i="113" s="1"/>
  <c r="CE34" i="113" s="1"/>
  <c r="CF34" i="113" s="1"/>
  <c r="CG34" i="113" s="1"/>
  <c r="CH34" i="113" s="1"/>
  <c r="CI34" i="113" s="1"/>
  <c r="CJ34" i="113" s="1"/>
  <c r="CK34" i="113" s="1"/>
  <c r="CL34" i="113" s="1"/>
  <c r="CM34" i="113" s="1"/>
  <c r="CN34" i="113" s="1"/>
  <c r="CO34" i="113" s="1"/>
  <c r="CP34" i="113" s="1"/>
  <c r="CQ34" i="113" s="1"/>
  <c r="CR34" i="113" s="1"/>
  <c r="CS34" i="113" s="1"/>
  <c r="CT34" i="113" s="1"/>
  <c r="CU34" i="113" s="1"/>
  <c r="CV34" i="113" s="1"/>
  <c r="CW34" i="113" s="1"/>
  <c r="CX34" i="113" s="1"/>
  <c r="CY34" i="113" s="1"/>
  <c r="CZ34" i="113" s="1"/>
  <c r="DA34" i="113" s="1"/>
  <c r="DB34" i="113" s="1"/>
  <c r="DC34" i="113" s="1"/>
  <c r="DD34" i="113" s="1"/>
  <c r="DE34" i="113" s="1"/>
  <c r="DF34" i="113" s="1"/>
  <c r="DG34" i="113" s="1"/>
  <c r="DH34" i="113" s="1"/>
  <c r="DI34" i="113" s="1"/>
  <c r="DJ34" i="113" s="1"/>
  <c r="DK34" i="113" s="1"/>
  <c r="DL34" i="113" s="1"/>
  <c r="DM34" i="113" s="1"/>
  <c r="DN34" i="113" s="1"/>
  <c r="DO34" i="113" s="1"/>
  <c r="DP34" i="113" s="1"/>
  <c r="DQ34" i="113" s="1"/>
  <c r="DR34" i="113" s="1"/>
  <c r="DS34" i="113" s="1"/>
  <c r="DT34" i="113" s="1"/>
  <c r="DU34" i="113" s="1"/>
  <c r="DV34" i="113" s="1"/>
  <c r="DW34" i="113" s="1"/>
  <c r="DX34" i="113" s="1"/>
  <c r="DY34" i="113" s="1"/>
  <c r="DZ34" i="113" s="1"/>
  <c r="EA34" i="113" s="1"/>
  <c r="EB34" i="113" s="1"/>
  <c r="EC34" i="113" s="1"/>
  <c r="ED34" i="113" s="1"/>
  <c r="EE34" i="113" s="1"/>
  <c r="EF34" i="113" s="1"/>
  <c r="EG34" i="113" s="1"/>
  <c r="EH34" i="113" s="1"/>
  <c r="EI34" i="113" s="1"/>
  <c r="EJ34" i="113" s="1"/>
  <c r="EK34" i="113" s="1"/>
  <c r="EL34" i="113" s="1"/>
  <c r="EM34" i="113" s="1"/>
  <c r="EN34" i="113" s="1"/>
  <c r="EO34" i="113" s="1"/>
  <c r="EP34" i="113" s="1"/>
  <c r="EQ34" i="113" s="1"/>
  <c r="ER34" i="113" s="1"/>
  <c r="ES34" i="113" s="1"/>
  <c r="ET34" i="113" s="1"/>
  <c r="EU34" i="113" s="1"/>
  <c r="EV34" i="113" s="1"/>
  <c r="EW34" i="113" s="1"/>
  <c r="EX34" i="113" s="1"/>
  <c r="EY34" i="113" s="1"/>
  <c r="EZ34" i="113" s="1"/>
  <c r="FA34" i="113" s="1"/>
  <c r="FB34" i="113" s="1"/>
  <c r="FC34" i="113" s="1"/>
  <c r="FD34" i="113" s="1"/>
  <c r="FE34" i="113" s="1"/>
  <c r="FF34" i="113" s="1"/>
  <c r="FG34" i="113" s="1"/>
  <c r="FH34" i="113" s="1"/>
  <c r="FI34" i="113" s="1"/>
  <c r="FJ34" i="113" s="1"/>
  <c r="FK34" i="113" s="1"/>
  <c r="FL34" i="113" s="1"/>
  <c r="FM34" i="113" s="1"/>
  <c r="FN34" i="113" s="1"/>
  <c r="FO34" i="113" s="1"/>
  <c r="FP34" i="113" s="1"/>
  <c r="FQ34" i="113" s="1"/>
  <c r="FR34" i="113" s="1"/>
  <c r="FS34" i="113" s="1"/>
  <c r="FT34" i="113" s="1"/>
  <c r="FU34" i="113" s="1"/>
  <c r="FV34" i="113" s="1"/>
  <c r="FW34" i="113" s="1"/>
  <c r="FX34" i="113" s="1"/>
  <c r="FY34" i="113" s="1"/>
  <c r="FZ34" i="113" s="1"/>
  <c r="GA34" i="113" s="1"/>
  <c r="GB34" i="113" s="1"/>
  <c r="GC34" i="113" s="1"/>
  <c r="GD34" i="113" s="1"/>
  <c r="GE34" i="113" s="1"/>
  <c r="GF34" i="113" s="1"/>
  <c r="GG34" i="113" s="1"/>
  <c r="GH34" i="113" s="1"/>
  <c r="GI34" i="113" s="1"/>
  <c r="GJ34" i="113" s="1"/>
  <c r="GK34" i="113" s="1"/>
  <c r="GL34" i="113" s="1"/>
  <c r="GM34" i="113" s="1"/>
  <c r="GN34" i="113" s="1"/>
  <c r="GO34" i="113" s="1"/>
  <c r="GP34" i="113" s="1"/>
  <c r="GQ34" i="113" s="1"/>
  <c r="GR34" i="113" s="1"/>
  <c r="GS34" i="113" s="1"/>
  <c r="GT34" i="113" s="1"/>
  <c r="GU34" i="113" s="1"/>
  <c r="GV34" i="113" s="1"/>
  <c r="GW34" i="113" s="1"/>
  <c r="GX34" i="113" s="1"/>
  <c r="GY34" i="113" s="1"/>
  <c r="GZ34" i="113" s="1"/>
  <c r="HA34" i="113" s="1"/>
  <c r="HB34" i="113" s="1"/>
  <c r="HC34" i="113" s="1"/>
  <c r="HD34" i="113" s="1"/>
  <c r="HE34" i="113" s="1"/>
  <c r="HF34" i="113" s="1"/>
  <c r="HG34" i="113" s="1"/>
  <c r="HH34" i="113" s="1"/>
  <c r="HI34" i="113" s="1"/>
  <c r="HJ34" i="113" s="1"/>
  <c r="AG2" i="113"/>
  <c r="AF55" i="112" s="1"/>
  <c r="AF18" i="109"/>
  <c r="E39" i="114" l="1"/>
  <c r="F39" i="114" s="1"/>
  <c r="C40" i="114" s="1"/>
  <c r="E40" i="114" s="1"/>
  <c r="AJ95" i="112" s="1"/>
  <c r="AH67" i="112"/>
  <c r="B36" i="113" s="1"/>
  <c r="AH67" i="115"/>
  <c r="AH35" i="113"/>
  <c r="BJ17" i="113"/>
  <c r="BH19" i="113"/>
  <c r="AI95" i="112" l="1"/>
  <c r="F40" i="114"/>
  <c r="C41" i="114" s="1"/>
  <c r="E41" i="114" s="1"/>
  <c r="AK95" i="112" s="1"/>
  <c r="AJ56" i="112"/>
  <c r="BI19" i="113"/>
  <c r="BK17" i="113"/>
  <c r="AI35" i="113"/>
  <c r="AJ35" i="113" s="1"/>
  <c r="AK35" i="113" s="1"/>
  <c r="AL35" i="113" s="1"/>
  <c r="AM35" i="113" s="1"/>
  <c r="AN35" i="113" s="1"/>
  <c r="AO35" i="113" s="1"/>
  <c r="AP35" i="113" s="1"/>
  <c r="AQ35" i="113" s="1"/>
  <c r="AR35" i="113" s="1"/>
  <c r="AS35" i="113" s="1"/>
  <c r="AT35" i="113" s="1"/>
  <c r="AU35" i="113" s="1"/>
  <c r="AV35" i="113" s="1"/>
  <c r="AW35" i="113" s="1"/>
  <c r="AX35" i="113" s="1"/>
  <c r="AY35" i="113" s="1"/>
  <c r="AZ35" i="113" s="1"/>
  <c r="BA35" i="113" s="1"/>
  <c r="BB35" i="113" s="1"/>
  <c r="BC35" i="113" s="1"/>
  <c r="BD35" i="113" s="1"/>
  <c r="BE35" i="113" s="1"/>
  <c r="BF35" i="113" s="1"/>
  <c r="BG35" i="113" s="1"/>
  <c r="BH35" i="113" s="1"/>
  <c r="BI35" i="113" s="1"/>
  <c r="BJ35" i="113" s="1"/>
  <c r="BK35" i="113" s="1"/>
  <c r="BL35" i="113" s="1"/>
  <c r="BM35" i="113" s="1"/>
  <c r="BN35" i="113" s="1"/>
  <c r="BO35" i="113" s="1"/>
  <c r="BP35" i="113" s="1"/>
  <c r="BQ35" i="113" s="1"/>
  <c r="BR35" i="113" s="1"/>
  <c r="BS35" i="113" s="1"/>
  <c r="BT35" i="113" s="1"/>
  <c r="BU35" i="113" s="1"/>
  <c r="BV35" i="113" s="1"/>
  <c r="BW35" i="113" s="1"/>
  <c r="BX35" i="113" s="1"/>
  <c r="BY35" i="113" s="1"/>
  <c r="BZ35" i="113" s="1"/>
  <c r="CA35" i="113" s="1"/>
  <c r="CB35" i="113" s="1"/>
  <c r="CC35" i="113" s="1"/>
  <c r="CD35" i="113" s="1"/>
  <c r="CE35" i="113" s="1"/>
  <c r="CF35" i="113" s="1"/>
  <c r="CG35" i="113" s="1"/>
  <c r="CH35" i="113" s="1"/>
  <c r="CI35" i="113" s="1"/>
  <c r="CJ35" i="113" s="1"/>
  <c r="CK35" i="113" s="1"/>
  <c r="CL35" i="113" s="1"/>
  <c r="CM35" i="113" s="1"/>
  <c r="CN35" i="113" s="1"/>
  <c r="CO35" i="113" s="1"/>
  <c r="CP35" i="113" s="1"/>
  <c r="CQ35" i="113" s="1"/>
  <c r="CR35" i="113" s="1"/>
  <c r="CS35" i="113" s="1"/>
  <c r="CT35" i="113" s="1"/>
  <c r="CU35" i="113" s="1"/>
  <c r="CV35" i="113" s="1"/>
  <c r="CW35" i="113" s="1"/>
  <c r="CX35" i="113" s="1"/>
  <c r="CY35" i="113" s="1"/>
  <c r="CZ35" i="113" s="1"/>
  <c r="DA35" i="113" s="1"/>
  <c r="DB35" i="113" s="1"/>
  <c r="DC35" i="113" s="1"/>
  <c r="DD35" i="113" s="1"/>
  <c r="DE35" i="113" s="1"/>
  <c r="DF35" i="113" s="1"/>
  <c r="DG35" i="113" s="1"/>
  <c r="DH35" i="113" s="1"/>
  <c r="DI35" i="113" s="1"/>
  <c r="DJ35" i="113" s="1"/>
  <c r="DK35" i="113" s="1"/>
  <c r="DL35" i="113" s="1"/>
  <c r="DM35" i="113" s="1"/>
  <c r="DN35" i="113" s="1"/>
  <c r="DO35" i="113" s="1"/>
  <c r="DP35" i="113" s="1"/>
  <c r="DQ35" i="113" s="1"/>
  <c r="DR35" i="113" s="1"/>
  <c r="DS35" i="113" s="1"/>
  <c r="DT35" i="113" s="1"/>
  <c r="DU35" i="113" s="1"/>
  <c r="DV35" i="113" s="1"/>
  <c r="DW35" i="113" s="1"/>
  <c r="DX35" i="113" s="1"/>
  <c r="DY35" i="113" s="1"/>
  <c r="DZ35" i="113" s="1"/>
  <c r="EA35" i="113" s="1"/>
  <c r="EB35" i="113" s="1"/>
  <c r="EC35" i="113" s="1"/>
  <c r="ED35" i="113" s="1"/>
  <c r="EE35" i="113" s="1"/>
  <c r="EF35" i="113" s="1"/>
  <c r="EG35" i="113" s="1"/>
  <c r="EH35" i="113" s="1"/>
  <c r="EI35" i="113" s="1"/>
  <c r="EJ35" i="113" s="1"/>
  <c r="EK35" i="113" s="1"/>
  <c r="EL35" i="113" s="1"/>
  <c r="EM35" i="113" s="1"/>
  <c r="EN35" i="113" s="1"/>
  <c r="EO35" i="113" s="1"/>
  <c r="EP35" i="113" s="1"/>
  <c r="EQ35" i="113" s="1"/>
  <c r="ER35" i="113" s="1"/>
  <c r="ES35" i="113" s="1"/>
  <c r="ET35" i="113" s="1"/>
  <c r="EU35" i="113" s="1"/>
  <c r="EV35" i="113" s="1"/>
  <c r="EW35" i="113" s="1"/>
  <c r="EX35" i="113" s="1"/>
  <c r="EY35" i="113" s="1"/>
  <c r="EZ35" i="113" s="1"/>
  <c r="FA35" i="113" s="1"/>
  <c r="FB35" i="113" s="1"/>
  <c r="FC35" i="113" s="1"/>
  <c r="FD35" i="113" s="1"/>
  <c r="FE35" i="113" s="1"/>
  <c r="FF35" i="113" s="1"/>
  <c r="FG35" i="113" s="1"/>
  <c r="FH35" i="113" s="1"/>
  <c r="FI35" i="113" s="1"/>
  <c r="FJ35" i="113" s="1"/>
  <c r="FK35" i="113" s="1"/>
  <c r="FL35" i="113" s="1"/>
  <c r="FM35" i="113" s="1"/>
  <c r="FN35" i="113" s="1"/>
  <c r="FO35" i="113" s="1"/>
  <c r="FP35" i="113" s="1"/>
  <c r="FQ35" i="113" s="1"/>
  <c r="FR35" i="113" s="1"/>
  <c r="FS35" i="113" s="1"/>
  <c r="FT35" i="113" s="1"/>
  <c r="FU35" i="113" s="1"/>
  <c r="FV35" i="113" s="1"/>
  <c r="FW35" i="113" s="1"/>
  <c r="FX35" i="113" s="1"/>
  <c r="FY35" i="113" s="1"/>
  <c r="FZ35" i="113" s="1"/>
  <c r="GA35" i="113" s="1"/>
  <c r="GB35" i="113" s="1"/>
  <c r="GC35" i="113" s="1"/>
  <c r="GD35" i="113" s="1"/>
  <c r="GE35" i="113" s="1"/>
  <c r="GF35" i="113" s="1"/>
  <c r="GG35" i="113" s="1"/>
  <c r="GH35" i="113" s="1"/>
  <c r="GI35" i="113" s="1"/>
  <c r="GJ35" i="113" s="1"/>
  <c r="GK35" i="113" s="1"/>
  <c r="GL35" i="113" s="1"/>
  <c r="GM35" i="113" s="1"/>
  <c r="GN35" i="113" s="1"/>
  <c r="GO35" i="113" s="1"/>
  <c r="GP35" i="113" s="1"/>
  <c r="GQ35" i="113" s="1"/>
  <c r="GR35" i="113" s="1"/>
  <c r="GS35" i="113" s="1"/>
  <c r="GT35" i="113" s="1"/>
  <c r="GU35" i="113" s="1"/>
  <c r="GV35" i="113" s="1"/>
  <c r="GW35" i="113" s="1"/>
  <c r="GX35" i="113" s="1"/>
  <c r="GY35" i="113" s="1"/>
  <c r="GZ35" i="113" s="1"/>
  <c r="HA35" i="113" s="1"/>
  <c r="HB35" i="113" s="1"/>
  <c r="HC35" i="113" s="1"/>
  <c r="HD35" i="113" s="1"/>
  <c r="HE35" i="113" s="1"/>
  <c r="HF35" i="113" s="1"/>
  <c r="HG35" i="113" s="1"/>
  <c r="HH35" i="113" s="1"/>
  <c r="HI35" i="113" s="1"/>
  <c r="HJ35" i="113" s="1"/>
  <c r="AH2" i="113"/>
  <c r="AG55" i="112" s="1"/>
  <c r="AI36" i="113"/>
  <c r="AK56" i="112" l="1"/>
  <c r="F41" i="114"/>
  <c r="C42" i="114" s="1"/>
  <c r="E42" i="114" s="1"/>
  <c r="AL95" i="112" s="1"/>
  <c r="AI67" i="112"/>
  <c r="B37" i="113" s="1"/>
  <c r="AI67" i="115"/>
  <c r="AJ36" i="113"/>
  <c r="AK36" i="113" s="1"/>
  <c r="AL36" i="113" s="1"/>
  <c r="AM36" i="113" s="1"/>
  <c r="AN36" i="113" s="1"/>
  <c r="AO36" i="113" s="1"/>
  <c r="AP36" i="113" s="1"/>
  <c r="AQ36" i="113" s="1"/>
  <c r="AR36" i="113" s="1"/>
  <c r="AS36" i="113" s="1"/>
  <c r="AT36" i="113" s="1"/>
  <c r="AU36" i="113" s="1"/>
  <c r="AV36" i="113" s="1"/>
  <c r="AW36" i="113" s="1"/>
  <c r="AX36" i="113" s="1"/>
  <c r="AY36" i="113" s="1"/>
  <c r="AZ36" i="113" s="1"/>
  <c r="BA36" i="113" s="1"/>
  <c r="BB36" i="113" s="1"/>
  <c r="BC36" i="113" s="1"/>
  <c r="BD36" i="113" s="1"/>
  <c r="BE36" i="113" s="1"/>
  <c r="BF36" i="113" s="1"/>
  <c r="BG36" i="113" s="1"/>
  <c r="BH36" i="113" s="1"/>
  <c r="BI36" i="113" s="1"/>
  <c r="BJ36" i="113" s="1"/>
  <c r="BK36" i="113" s="1"/>
  <c r="BL36" i="113" s="1"/>
  <c r="BM36" i="113" s="1"/>
  <c r="BN36" i="113" s="1"/>
  <c r="BO36" i="113" s="1"/>
  <c r="BP36" i="113" s="1"/>
  <c r="BQ36" i="113" s="1"/>
  <c r="BR36" i="113" s="1"/>
  <c r="BS36" i="113" s="1"/>
  <c r="BT36" i="113" s="1"/>
  <c r="BU36" i="113" s="1"/>
  <c r="BV36" i="113" s="1"/>
  <c r="BW36" i="113" s="1"/>
  <c r="BX36" i="113" s="1"/>
  <c r="BY36" i="113" s="1"/>
  <c r="BZ36" i="113" s="1"/>
  <c r="CA36" i="113" s="1"/>
  <c r="CB36" i="113" s="1"/>
  <c r="CC36" i="113" s="1"/>
  <c r="CD36" i="113" s="1"/>
  <c r="CE36" i="113" s="1"/>
  <c r="CF36" i="113" s="1"/>
  <c r="CG36" i="113" s="1"/>
  <c r="CH36" i="113" s="1"/>
  <c r="CI36" i="113" s="1"/>
  <c r="CJ36" i="113" s="1"/>
  <c r="CK36" i="113" s="1"/>
  <c r="CL36" i="113" s="1"/>
  <c r="CM36" i="113" s="1"/>
  <c r="CN36" i="113" s="1"/>
  <c r="CO36" i="113" s="1"/>
  <c r="CP36" i="113" s="1"/>
  <c r="CQ36" i="113" s="1"/>
  <c r="CR36" i="113" s="1"/>
  <c r="CS36" i="113" s="1"/>
  <c r="CT36" i="113" s="1"/>
  <c r="CU36" i="113" s="1"/>
  <c r="CV36" i="113" s="1"/>
  <c r="CW36" i="113" s="1"/>
  <c r="CX36" i="113" s="1"/>
  <c r="CY36" i="113" s="1"/>
  <c r="CZ36" i="113" s="1"/>
  <c r="DA36" i="113" s="1"/>
  <c r="DB36" i="113" s="1"/>
  <c r="DC36" i="113" s="1"/>
  <c r="DD36" i="113" s="1"/>
  <c r="DE36" i="113" s="1"/>
  <c r="DF36" i="113" s="1"/>
  <c r="DG36" i="113" s="1"/>
  <c r="DH36" i="113" s="1"/>
  <c r="DI36" i="113" s="1"/>
  <c r="DJ36" i="113" s="1"/>
  <c r="DK36" i="113" s="1"/>
  <c r="DL36" i="113" s="1"/>
  <c r="DM36" i="113" s="1"/>
  <c r="DN36" i="113" s="1"/>
  <c r="DO36" i="113" s="1"/>
  <c r="DP36" i="113" s="1"/>
  <c r="DQ36" i="113" s="1"/>
  <c r="DR36" i="113" s="1"/>
  <c r="DS36" i="113" s="1"/>
  <c r="DT36" i="113" s="1"/>
  <c r="DU36" i="113" s="1"/>
  <c r="DV36" i="113" s="1"/>
  <c r="DW36" i="113" s="1"/>
  <c r="DX36" i="113" s="1"/>
  <c r="DY36" i="113" s="1"/>
  <c r="DZ36" i="113" s="1"/>
  <c r="EA36" i="113" s="1"/>
  <c r="EB36" i="113" s="1"/>
  <c r="EC36" i="113" s="1"/>
  <c r="ED36" i="113" s="1"/>
  <c r="EE36" i="113" s="1"/>
  <c r="EF36" i="113" s="1"/>
  <c r="EG36" i="113" s="1"/>
  <c r="EH36" i="113" s="1"/>
  <c r="EI36" i="113" s="1"/>
  <c r="EJ36" i="113" s="1"/>
  <c r="EK36" i="113" s="1"/>
  <c r="EL36" i="113" s="1"/>
  <c r="EM36" i="113" s="1"/>
  <c r="EN36" i="113" s="1"/>
  <c r="EO36" i="113" s="1"/>
  <c r="EP36" i="113" s="1"/>
  <c r="EQ36" i="113" s="1"/>
  <c r="ER36" i="113" s="1"/>
  <c r="ES36" i="113" s="1"/>
  <c r="ET36" i="113" s="1"/>
  <c r="EU36" i="113" s="1"/>
  <c r="EV36" i="113" s="1"/>
  <c r="EW36" i="113" s="1"/>
  <c r="EX36" i="113" s="1"/>
  <c r="EY36" i="113" s="1"/>
  <c r="EZ36" i="113" s="1"/>
  <c r="FA36" i="113" s="1"/>
  <c r="FB36" i="113" s="1"/>
  <c r="FC36" i="113" s="1"/>
  <c r="FD36" i="113" s="1"/>
  <c r="FE36" i="113" s="1"/>
  <c r="FF36" i="113" s="1"/>
  <c r="FG36" i="113" s="1"/>
  <c r="FH36" i="113" s="1"/>
  <c r="FI36" i="113" s="1"/>
  <c r="FJ36" i="113" s="1"/>
  <c r="FK36" i="113" s="1"/>
  <c r="FL36" i="113" s="1"/>
  <c r="FM36" i="113" s="1"/>
  <c r="FN36" i="113" s="1"/>
  <c r="FO36" i="113" s="1"/>
  <c r="FP36" i="113" s="1"/>
  <c r="FQ36" i="113" s="1"/>
  <c r="FR36" i="113" s="1"/>
  <c r="FS36" i="113" s="1"/>
  <c r="FT36" i="113" s="1"/>
  <c r="FU36" i="113" s="1"/>
  <c r="FV36" i="113" s="1"/>
  <c r="FW36" i="113" s="1"/>
  <c r="FX36" i="113" s="1"/>
  <c r="FY36" i="113" s="1"/>
  <c r="FZ36" i="113" s="1"/>
  <c r="GA36" i="113" s="1"/>
  <c r="GB36" i="113" s="1"/>
  <c r="GC36" i="113" s="1"/>
  <c r="GD36" i="113" s="1"/>
  <c r="GE36" i="113" s="1"/>
  <c r="GF36" i="113" s="1"/>
  <c r="GG36" i="113" s="1"/>
  <c r="GH36" i="113" s="1"/>
  <c r="GI36" i="113" s="1"/>
  <c r="GJ36" i="113" s="1"/>
  <c r="GK36" i="113" s="1"/>
  <c r="GL36" i="113" s="1"/>
  <c r="GM36" i="113" s="1"/>
  <c r="GN36" i="113" s="1"/>
  <c r="GO36" i="113" s="1"/>
  <c r="GP36" i="113" s="1"/>
  <c r="GQ36" i="113" s="1"/>
  <c r="GR36" i="113" s="1"/>
  <c r="GS36" i="113" s="1"/>
  <c r="GT36" i="113" s="1"/>
  <c r="GU36" i="113" s="1"/>
  <c r="GV36" i="113" s="1"/>
  <c r="GW36" i="113" s="1"/>
  <c r="GX36" i="113" s="1"/>
  <c r="GY36" i="113" s="1"/>
  <c r="GZ36" i="113" s="1"/>
  <c r="HA36" i="113" s="1"/>
  <c r="HB36" i="113" s="1"/>
  <c r="HC36" i="113" s="1"/>
  <c r="HD36" i="113" s="1"/>
  <c r="HE36" i="113" s="1"/>
  <c r="HF36" i="113" s="1"/>
  <c r="HG36" i="113" s="1"/>
  <c r="HH36" i="113" s="1"/>
  <c r="HI36" i="113" s="1"/>
  <c r="HJ36" i="113" s="1"/>
  <c r="AI2" i="113"/>
  <c r="AH55" i="112" s="1"/>
  <c r="BL17" i="113"/>
  <c r="BJ19" i="113"/>
  <c r="AG18" i="109"/>
  <c r="AH18" i="109"/>
  <c r="F42" i="114" l="1"/>
  <c r="C43" i="114" s="1"/>
  <c r="E43" i="114" s="1"/>
  <c r="AM95" i="112" s="1"/>
  <c r="AL56" i="112"/>
  <c r="BK19" i="113"/>
  <c r="AJ37" i="113"/>
  <c r="BM17" i="113"/>
  <c r="AJ67" i="115"/>
  <c r="AM56" i="112" l="1"/>
  <c r="F43" i="114"/>
  <c r="C44" i="114" s="1"/>
  <c r="AN56" i="112" s="1"/>
  <c r="BN17" i="113"/>
  <c r="AK37" i="113"/>
  <c r="AL37" i="113" s="1"/>
  <c r="AM37" i="113" s="1"/>
  <c r="AN37" i="113" s="1"/>
  <c r="AO37" i="113" s="1"/>
  <c r="AP37" i="113" s="1"/>
  <c r="AQ37" i="113" s="1"/>
  <c r="AR37" i="113" s="1"/>
  <c r="AS37" i="113" s="1"/>
  <c r="AT37" i="113" s="1"/>
  <c r="AU37" i="113" s="1"/>
  <c r="AV37" i="113" s="1"/>
  <c r="AW37" i="113" s="1"/>
  <c r="AX37" i="113" s="1"/>
  <c r="AY37" i="113" s="1"/>
  <c r="AZ37" i="113" s="1"/>
  <c r="BA37" i="113" s="1"/>
  <c r="BB37" i="113" s="1"/>
  <c r="BC37" i="113" s="1"/>
  <c r="BD37" i="113" s="1"/>
  <c r="BE37" i="113" s="1"/>
  <c r="BF37" i="113" s="1"/>
  <c r="BG37" i="113" s="1"/>
  <c r="BH37" i="113" s="1"/>
  <c r="BI37" i="113" s="1"/>
  <c r="BJ37" i="113" s="1"/>
  <c r="BK37" i="113" s="1"/>
  <c r="BL37" i="113" s="1"/>
  <c r="BM37" i="113" s="1"/>
  <c r="BN37" i="113" s="1"/>
  <c r="BO37" i="113" s="1"/>
  <c r="BP37" i="113" s="1"/>
  <c r="BQ37" i="113" s="1"/>
  <c r="BR37" i="113" s="1"/>
  <c r="BS37" i="113" s="1"/>
  <c r="BT37" i="113" s="1"/>
  <c r="BU37" i="113" s="1"/>
  <c r="BV37" i="113" s="1"/>
  <c r="BW37" i="113" s="1"/>
  <c r="BX37" i="113" s="1"/>
  <c r="BY37" i="113" s="1"/>
  <c r="BZ37" i="113" s="1"/>
  <c r="CA37" i="113" s="1"/>
  <c r="CB37" i="113" s="1"/>
  <c r="CC37" i="113" s="1"/>
  <c r="CD37" i="113" s="1"/>
  <c r="CE37" i="113" s="1"/>
  <c r="CF37" i="113" s="1"/>
  <c r="CG37" i="113" s="1"/>
  <c r="CH37" i="113" s="1"/>
  <c r="CI37" i="113" s="1"/>
  <c r="CJ37" i="113" s="1"/>
  <c r="CK37" i="113" s="1"/>
  <c r="CL37" i="113" s="1"/>
  <c r="CM37" i="113" s="1"/>
  <c r="CN37" i="113" s="1"/>
  <c r="CO37" i="113" s="1"/>
  <c r="CP37" i="113" s="1"/>
  <c r="CQ37" i="113" s="1"/>
  <c r="CR37" i="113" s="1"/>
  <c r="CS37" i="113" s="1"/>
  <c r="CT37" i="113" s="1"/>
  <c r="CU37" i="113" s="1"/>
  <c r="CV37" i="113" s="1"/>
  <c r="CW37" i="113" s="1"/>
  <c r="CX37" i="113" s="1"/>
  <c r="CY37" i="113" s="1"/>
  <c r="CZ37" i="113" s="1"/>
  <c r="DA37" i="113" s="1"/>
  <c r="DB37" i="113" s="1"/>
  <c r="DC37" i="113" s="1"/>
  <c r="DD37" i="113" s="1"/>
  <c r="DE37" i="113" s="1"/>
  <c r="DF37" i="113" s="1"/>
  <c r="DG37" i="113" s="1"/>
  <c r="DH37" i="113" s="1"/>
  <c r="DI37" i="113" s="1"/>
  <c r="DJ37" i="113" s="1"/>
  <c r="DK37" i="113" s="1"/>
  <c r="DL37" i="113" s="1"/>
  <c r="DM37" i="113" s="1"/>
  <c r="DN37" i="113" s="1"/>
  <c r="DO37" i="113" s="1"/>
  <c r="DP37" i="113" s="1"/>
  <c r="DQ37" i="113" s="1"/>
  <c r="DR37" i="113" s="1"/>
  <c r="DS37" i="113" s="1"/>
  <c r="DT37" i="113" s="1"/>
  <c r="DU37" i="113" s="1"/>
  <c r="DV37" i="113" s="1"/>
  <c r="DW37" i="113" s="1"/>
  <c r="DX37" i="113" s="1"/>
  <c r="DY37" i="113" s="1"/>
  <c r="DZ37" i="113" s="1"/>
  <c r="EA37" i="113" s="1"/>
  <c r="EB37" i="113" s="1"/>
  <c r="EC37" i="113" s="1"/>
  <c r="ED37" i="113" s="1"/>
  <c r="EE37" i="113" s="1"/>
  <c r="EF37" i="113" s="1"/>
  <c r="EG37" i="113" s="1"/>
  <c r="EH37" i="113" s="1"/>
  <c r="EI37" i="113" s="1"/>
  <c r="EJ37" i="113" s="1"/>
  <c r="EK37" i="113" s="1"/>
  <c r="EL37" i="113" s="1"/>
  <c r="EM37" i="113" s="1"/>
  <c r="EN37" i="113" s="1"/>
  <c r="EO37" i="113" s="1"/>
  <c r="EP37" i="113" s="1"/>
  <c r="EQ37" i="113" s="1"/>
  <c r="ER37" i="113" s="1"/>
  <c r="ES37" i="113" s="1"/>
  <c r="ET37" i="113" s="1"/>
  <c r="EU37" i="113" s="1"/>
  <c r="EV37" i="113" s="1"/>
  <c r="EW37" i="113" s="1"/>
  <c r="EX37" i="113" s="1"/>
  <c r="EY37" i="113" s="1"/>
  <c r="EZ37" i="113" s="1"/>
  <c r="FA37" i="113" s="1"/>
  <c r="FB37" i="113" s="1"/>
  <c r="FC37" i="113" s="1"/>
  <c r="FD37" i="113" s="1"/>
  <c r="FE37" i="113" s="1"/>
  <c r="FF37" i="113" s="1"/>
  <c r="FG37" i="113" s="1"/>
  <c r="FH37" i="113" s="1"/>
  <c r="FI37" i="113" s="1"/>
  <c r="FJ37" i="113" s="1"/>
  <c r="FK37" i="113" s="1"/>
  <c r="FL37" i="113" s="1"/>
  <c r="FM37" i="113" s="1"/>
  <c r="FN37" i="113" s="1"/>
  <c r="FO37" i="113" s="1"/>
  <c r="FP37" i="113" s="1"/>
  <c r="FQ37" i="113" s="1"/>
  <c r="FR37" i="113" s="1"/>
  <c r="FS37" i="113" s="1"/>
  <c r="FT37" i="113" s="1"/>
  <c r="FU37" i="113" s="1"/>
  <c r="FV37" i="113" s="1"/>
  <c r="FW37" i="113" s="1"/>
  <c r="FX37" i="113" s="1"/>
  <c r="FY37" i="113" s="1"/>
  <c r="FZ37" i="113" s="1"/>
  <c r="GA37" i="113" s="1"/>
  <c r="GB37" i="113" s="1"/>
  <c r="GC37" i="113" s="1"/>
  <c r="GD37" i="113" s="1"/>
  <c r="GE37" i="113" s="1"/>
  <c r="GF37" i="113" s="1"/>
  <c r="GG37" i="113" s="1"/>
  <c r="GH37" i="113" s="1"/>
  <c r="GI37" i="113" s="1"/>
  <c r="GJ37" i="113" s="1"/>
  <c r="GK37" i="113" s="1"/>
  <c r="GL37" i="113" s="1"/>
  <c r="GM37" i="113" s="1"/>
  <c r="GN37" i="113" s="1"/>
  <c r="GO37" i="113" s="1"/>
  <c r="GP37" i="113" s="1"/>
  <c r="GQ37" i="113" s="1"/>
  <c r="GR37" i="113" s="1"/>
  <c r="GS37" i="113" s="1"/>
  <c r="GT37" i="113" s="1"/>
  <c r="GU37" i="113" s="1"/>
  <c r="GV37" i="113" s="1"/>
  <c r="GW37" i="113" s="1"/>
  <c r="GX37" i="113" s="1"/>
  <c r="GY37" i="113" s="1"/>
  <c r="GZ37" i="113" s="1"/>
  <c r="HA37" i="113" s="1"/>
  <c r="HB37" i="113" s="1"/>
  <c r="HC37" i="113" s="1"/>
  <c r="HD37" i="113" s="1"/>
  <c r="HE37" i="113" s="1"/>
  <c r="HF37" i="113" s="1"/>
  <c r="HG37" i="113" s="1"/>
  <c r="HH37" i="113" s="1"/>
  <c r="HI37" i="113" s="1"/>
  <c r="HJ37" i="113" s="1"/>
  <c r="AJ2" i="113"/>
  <c r="AI55" i="112" s="1"/>
  <c r="BL19" i="113"/>
  <c r="AJ67" i="112"/>
  <c r="B38" i="113" s="1"/>
  <c r="AI18" i="109"/>
  <c r="E44" i="114" l="1"/>
  <c r="F44" i="114" s="1"/>
  <c r="C45" i="114" s="1"/>
  <c r="E45" i="114" s="1"/>
  <c r="AO95" i="112" s="1"/>
  <c r="AK38" i="113"/>
  <c r="BM19" i="113"/>
  <c r="BO17" i="113"/>
  <c r="AK67" i="115"/>
  <c r="AJ18" i="109"/>
  <c r="AN95" i="112" l="1"/>
  <c r="F45" i="114"/>
  <c r="C46" i="114" s="1"/>
  <c r="E46" i="114" s="1"/>
  <c r="AP95" i="112" s="1"/>
  <c r="AO56" i="112"/>
  <c r="BP17" i="113"/>
  <c r="BN19" i="113"/>
  <c r="AL38" i="113"/>
  <c r="AM38" i="113" s="1"/>
  <c r="AN38" i="113" s="1"/>
  <c r="AO38" i="113" s="1"/>
  <c r="AP38" i="113" s="1"/>
  <c r="AQ38" i="113" s="1"/>
  <c r="AR38" i="113" s="1"/>
  <c r="AS38" i="113" s="1"/>
  <c r="AT38" i="113" s="1"/>
  <c r="AU38" i="113" s="1"/>
  <c r="AV38" i="113" s="1"/>
  <c r="AW38" i="113" s="1"/>
  <c r="AX38" i="113" s="1"/>
  <c r="AY38" i="113" s="1"/>
  <c r="AZ38" i="113" s="1"/>
  <c r="BA38" i="113" s="1"/>
  <c r="BB38" i="113" s="1"/>
  <c r="BC38" i="113" s="1"/>
  <c r="BD38" i="113" s="1"/>
  <c r="BE38" i="113" s="1"/>
  <c r="BF38" i="113" s="1"/>
  <c r="BG38" i="113" s="1"/>
  <c r="BH38" i="113" s="1"/>
  <c r="BI38" i="113" s="1"/>
  <c r="BJ38" i="113" s="1"/>
  <c r="BK38" i="113" s="1"/>
  <c r="BL38" i="113" s="1"/>
  <c r="BM38" i="113" s="1"/>
  <c r="BN38" i="113" s="1"/>
  <c r="BO38" i="113" s="1"/>
  <c r="BP38" i="113" s="1"/>
  <c r="BQ38" i="113" s="1"/>
  <c r="BR38" i="113" s="1"/>
  <c r="BS38" i="113" s="1"/>
  <c r="BT38" i="113" s="1"/>
  <c r="BU38" i="113" s="1"/>
  <c r="BV38" i="113" s="1"/>
  <c r="BW38" i="113" s="1"/>
  <c r="BX38" i="113" s="1"/>
  <c r="BY38" i="113" s="1"/>
  <c r="BZ38" i="113" s="1"/>
  <c r="CA38" i="113" s="1"/>
  <c r="CB38" i="113" s="1"/>
  <c r="CC38" i="113" s="1"/>
  <c r="CD38" i="113" s="1"/>
  <c r="CE38" i="113" s="1"/>
  <c r="CF38" i="113" s="1"/>
  <c r="CG38" i="113" s="1"/>
  <c r="CH38" i="113" s="1"/>
  <c r="CI38" i="113" s="1"/>
  <c r="CJ38" i="113" s="1"/>
  <c r="CK38" i="113" s="1"/>
  <c r="CL38" i="113" s="1"/>
  <c r="CM38" i="113" s="1"/>
  <c r="CN38" i="113" s="1"/>
  <c r="CO38" i="113" s="1"/>
  <c r="CP38" i="113" s="1"/>
  <c r="CQ38" i="113" s="1"/>
  <c r="CR38" i="113" s="1"/>
  <c r="CS38" i="113" s="1"/>
  <c r="CT38" i="113" s="1"/>
  <c r="CU38" i="113" s="1"/>
  <c r="CV38" i="113" s="1"/>
  <c r="CW38" i="113" s="1"/>
  <c r="CX38" i="113" s="1"/>
  <c r="CY38" i="113" s="1"/>
  <c r="CZ38" i="113" s="1"/>
  <c r="DA38" i="113" s="1"/>
  <c r="DB38" i="113" s="1"/>
  <c r="DC38" i="113" s="1"/>
  <c r="DD38" i="113" s="1"/>
  <c r="DE38" i="113" s="1"/>
  <c r="DF38" i="113" s="1"/>
  <c r="DG38" i="113" s="1"/>
  <c r="DH38" i="113" s="1"/>
  <c r="DI38" i="113" s="1"/>
  <c r="DJ38" i="113" s="1"/>
  <c r="DK38" i="113" s="1"/>
  <c r="DL38" i="113" s="1"/>
  <c r="DM38" i="113" s="1"/>
  <c r="DN38" i="113" s="1"/>
  <c r="DO38" i="113" s="1"/>
  <c r="DP38" i="113" s="1"/>
  <c r="DQ38" i="113" s="1"/>
  <c r="DR38" i="113" s="1"/>
  <c r="DS38" i="113" s="1"/>
  <c r="DT38" i="113" s="1"/>
  <c r="DU38" i="113" s="1"/>
  <c r="DV38" i="113" s="1"/>
  <c r="DW38" i="113" s="1"/>
  <c r="DX38" i="113" s="1"/>
  <c r="DY38" i="113" s="1"/>
  <c r="DZ38" i="113" s="1"/>
  <c r="EA38" i="113" s="1"/>
  <c r="EB38" i="113" s="1"/>
  <c r="EC38" i="113" s="1"/>
  <c r="ED38" i="113" s="1"/>
  <c r="EE38" i="113" s="1"/>
  <c r="EF38" i="113" s="1"/>
  <c r="EG38" i="113" s="1"/>
  <c r="EH38" i="113" s="1"/>
  <c r="EI38" i="113" s="1"/>
  <c r="EJ38" i="113" s="1"/>
  <c r="EK38" i="113" s="1"/>
  <c r="EL38" i="113" s="1"/>
  <c r="EM38" i="113" s="1"/>
  <c r="EN38" i="113" s="1"/>
  <c r="EO38" i="113" s="1"/>
  <c r="EP38" i="113" s="1"/>
  <c r="EQ38" i="113" s="1"/>
  <c r="ER38" i="113" s="1"/>
  <c r="ES38" i="113" s="1"/>
  <c r="ET38" i="113" s="1"/>
  <c r="EU38" i="113" s="1"/>
  <c r="EV38" i="113" s="1"/>
  <c r="EW38" i="113" s="1"/>
  <c r="EX38" i="113" s="1"/>
  <c r="EY38" i="113" s="1"/>
  <c r="EZ38" i="113" s="1"/>
  <c r="FA38" i="113" s="1"/>
  <c r="FB38" i="113" s="1"/>
  <c r="FC38" i="113" s="1"/>
  <c r="FD38" i="113" s="1"/>
  <c r="FE38" i="113" s="1"/>
  <c r="FF38" i="113" s="1"/>
  <c r="FG38" i="113" s="1"/>
  <c r="FH38" i="113" s="1"/>
  <c r="FI38" i="113" s="1"/>
  <c r="FJ38" i="113" s="1"/>
  <c r="FK38" i="113" s="1"/>
  <c r="FL38" i="113" s="1"/>
  <c r="FM38" i="113" s="1"/>
  <c r="FN38" i="113" s="1"/>
  <c r="FO38" i="113" s="1"/>
  <c r="FP38" i="113" s="1"/>
  <c r="FQ38" i="113" s="1"/>
  <c r="FR38" i="113" s="1"/>
  <c r="FS38" i="113" s="1"/>
  <c r="FT38" i="113" s="1"/>
  <c r="FU38" i="113" s="1"/>
  <c r="FV38" i="113" s="1"/>
  <c r="FW38" i="113" s="1"/>
  <c r="FX38" i="113" s="1"/>
  <c r="FY38" i="113" s="1"/>
  <c r="FZ38" i="113" s="1"/>
  <c r="GA38" i="113" s="1"/>
  <c r="GB38" i="113" s="1"/>
  <c r="GC38" i="113" s="1"/>
  <c r="GD38" i="113" s="1"/>
  <c r="GE38" i="113" s="1"/>
  <c r="GF38" i="113" s="1"/>
  <c r="GG38" i="113" s="1"/>
  <c r="GH38" i="113" s="1"/>
  <c r="GI38" i="113" s="1"/>
  <c r="GJ38" i="113" s="1"/>
  <c r="GK38" i="113" s="1"/>
  <c r="GL38" i="113" s="1"/>
  <c r="GM38" i="113" s="1"/>
  <c r="GN38" i="113" s="1"/>
  <c r="GO38" i="113" s="1"/>
  <c r="GP38" i="113" s="1"/>
  <c r="GQ38" i="113" s="1"/>
  <c r="GR38" i="113" s="1"/>
  <c r="GS38" i="113" s="1"/>
  <c r="GT38" i="113" s="1"/>
  <c r="GU38" i="113" s="1"/>
  <c r="GV38" i="113" s="1"/>
  <c r="GW38" i="113" s="1"/>
  <c r="GX38" i="113" s="1"/>
  <c r="GY38" i="113" s="1"/>
  <c r="GZ38" i="113" s="1"/>
  <c r="HA38" i="113" s="1"/>
  <c r="HB38" i="113" s="1"/>
  <c r="HC38" i="113" s="1"/>
  <c r="HD38" i="113" s="1"/>
  <c r="HE38" i="113" s="1"/>
  <c r="HF38" i="113" s="1"/>
  <c r="HG38" i="113" s="1"/>
  <c r="HH38" i="113" s="1"/>
  <c r="HI38" i="113" s="1"/>
  <c r="HJ38" i="113" s="1"/>
  <c r="AK2" i="113"/>
  <c r="AJ55" i="112" s="1"/>
  <c r="AK67" i="112"/>
  <c r="B39" i="113" s="1"/>
  <c r="AP56" i="112" l="1"/>
  <c r="F46" i="114"/>
  <c r="C47" i="114" s="1"/>
  <c r="AQ56" i="112" s="1"/>
  <c r="AL39" i="113"/>
  <c r="BO19" i="113"/>
  <c r="BQ17" i="113"/>
  <c r="AK18" i="109"/>
  <c r="E47" i="114" l="1"/>
  <c r="F47" i="114" s="1"/>
  <c r="C48" i="114" s="1"/>
  <c r="E48" i="114" s="1"/>
  <c r="AR95" i="112" s="1"/>
  <c r="AL67" i="112"/>
  <c r="B40" i="113" s="1"/>
  <c r="AM40" i="113" s="1"/>
  <c r="AL67" i="115"/>
  <c r="BR17" i="113"/>
  <c r="BP19" i="113"/>
  <c r="AM39" i="113"/>
  <c r="AN39" i="113" s="1"/>
  <c r="AO39" i="113" s="1"/>
  <c r="AP39" i="113" s="1"/>
  <c r="AQ39" i="113" s="1"/>
  <c r="AR39" i="113" s="1"/>
  <c r="AS39" i="113" s="1"/>
  <c r="AT39" i="113" s="1"/>
  <c r="AU39" i="113" s="1"/>
  <c r="AV39" i="113" s="1"/>
  <c r="AW39" i="113" s="1"/>
  <c r="AX39" i="113" s="1"/>
  <c r="AY39" i="113" s="1"/>
  <c r="AZ39" i="113" s="1"/>
  <c r="BA39" i="113" s="1"/>
  <c r="BB39" i="113" s="1"/>
  <c r="BC39" i="113" s="1"/>
  <c r="BD39" i="113" s="1"/>
  <c r="BE39" i="113" s="1"/>
  <c r="BF39" i="113" s="1"/>
  <c r="BG39" i="113" s="1"/>
  <c r="BH39" i="113" s="1"/>
  <c r="BI39" i="113" s="1"/>
  <c r="BJ39" i="113" s="1"/>
  <c r="BK39" i="113" s="1"/>
  <c r="BL39" i="113" s="1"/>
  <c r="BM39" i="113" s="1"/>
  <c r="BN39" i="113" s="1"/>
  <c r="BO39" i="113" s="1"/>
  <c r="BP39" i="113" s="1"/>
  <c r="BQ39" i="113" s="1"/>
  <c r="BR39" i="113" s="1"/>
  <c r="BS39" i="113" s="1"/>
  <c r="BT39" i="113" s="1"/>
  <c r="BU39" i="113" s="1"/>
  <c r="BV39" i="113" s="1"/>
  <c r="BW39" i="113" s="1"/>
  <c r="BX39" i="113" s="1"/>
  <c r="BY39" i="113" s="1"/>
  <c r="BZ39" i="113" s="1"/>
  <c r="CA39" i="113" s="1"/>
  <c r="CB39" i="113" s="1"/>
  <c r="CC39" i="113" s="1"/>
  <c r="CD39" i="113" s="1"/>
  <c r="CE39" i="113" s="1"/>
  <c r="CF39" i="113" s="1"/>
  <c r="CG39" i="113" s="1"/>
  <c r="CH39" i="113" s="1"/>
  <c r="CI39" i="113" s="1"/>
  <c r="CJ39" i="113" s="1"/>
  <c r="CK39" i="113" s="1"/>
  <c r="CL39" i="113" s="1"/>
  <c r="CM39" i="113" s="1"/>
  <c r="CN39" i="113" s="1"/>
  <c r="CO39" i="113" s="1"/>
  <c r="CP39" i="113" s="1"/>
  <c r="CQ39" i="113" s="1"/>
  <c r="CR39" i="113" s="1"/>
  <c r="CS39" i="113" s="1"/>
  <c r="CT39" i="113" s="1"/>
  <c r="CU39" i="113" s="1"/>
  <c r="CV39" i="113" s="1"/>
  <c r="CW39" i="113" s="1"/>
  <c r="CX39" i="113" s="1"/>
  <c r="CY39" i="113" s="1"/>
  <c r="CZ39" i="113" s="1"/>
  <c r="DA39" i="113" s="1"/>
  <c r="DB39" i="113" s="1"/>
  <c r="DC39" i="113" s="1"/>
  <c r="DD39" i="113" s="1"/>
  <c r="DE39" i="113" s="1"/>
  <c r="DF39" i="113" s="1"/>
  <c r="DG39" i="113" s="1"/>
  <c r="DH39" i="113" s="1"/>
  <c r="DI39" i="113" s="1"/>
  <c r="DJ39" i="113" s="1"/>
  <c r="DK39" i="113" s="1"/>
  <c r="DL39" i="113" s="1"/>
  <c r="DM39" i="113" s="1"/>
  <c r="DN39" i="113" s="1"/>
  <c r="DO39" i="113" s="1"/>
  <c r="DP39" i="113" s="1"/>
  <c r="DQ39" i="113" s="1"/>
  <c r="DR39" i="113" s="1"/>
  <c r="DS39" i="113" s="1"/>
  <c r="DT39" i="113" s="1"/>
  <c r="DU39" i="113" s="1"/>
  <c r="DV39" i="113" s="1"/>
  <c r="DW39" i="113" s="1"/>
  <c r="DX39" i="113" s="1"/>
  <c r="DY39" i="113" s="1"/>
  <c r="DZ39" i="113" s="1"/>
  <c r="EA39" i="113" s="1"/>
  <c r="EB39" i="113" s="1"/>
  <c r="EC39" i="113" s="1"/>
  <c r="ED39" i="113" s="1"/>
  <c r="EE39" i="113" s="1"/>
  <c r="EF39" i="113" s="1"/>
  <c r="EG39" i="113" s="1"/>
  <c r="EH39" i="113" s="1"/>
  <c r="EI39" i="113" s="1"/>
  <c r="EJ39" i="113" s="1"/>
  <c r="EK39" i="113" s="1"/>
  <c r="EL39" i="113" s="1"/>
  <c r="EM39" i="113" s="1"/>
  <c r="EN39" i="113" s="1"/>
  <c r="EO39" i="113" s="1"/>
  <c r="EP39" i="113" s="1"/>
  <c r="EQ39" i="113" s="1"/>
  <c r="ER39" i="113" s="1"/>
  <c r="ES39" i="113" s="1"/>
  <c r="ET39" i="113" s="1"/>
  <c r="EU39" i="113" s="1"/>
  <c r="EV39" i="113" s="1"/>
  <c r="EW39" i="113" s="1"/>
  <c r="EX39" i="113" s="1"/>
  <c r="EY39" i="113" s="1"/>
  <c r="EZ39" i="113" s="1"/>
  <c r="FA39" i="113" s="1"/>
  <c r="FB39" i="113" s="1"/>
  <c r="FC39" i="113" s="1"/>
  <c r="FD39" i="113" s="1"/>
  <c r="FE39" i="113" s="1"/>
  <c r="FF39" i="113" s="1"/>
  <c r="FG39" i="113" s="1"/>
  <c r="FH39" i="113" s="1"/>
  <c r="FI39" i="113" s="1"/>
  <c r="FJ39" i="113" s="1"/>
  <c r="FK39" i="113" s="1"/>
  <c r="FL39" i="113" s="1"/>
  <c r="FM39" i="113" s="1"/>
  <c r="FN39" i="113" s="1"/>
  <c r="FO39" i="113" s="1"/>
  <c r="FP39" i="113" s="1"/>
  <c r="FQ39" i="113" s="1"/>
  <c r="FR39" i="113" s="1"/>
  <c r="FS39" i="113" s="1"/>
  <c r="FT39" i="113" s="1"/>
  <c r="FU39" i="113" s="1"/>
  <c r="FV39" i="113" s="1"/>
  <c r="FW39" i="113" s="1"/>
  <c r="FX39" i="113" s="1"/>
  <c r="FY39" i="113" s="1"/>
  <c r="FZ39" i="113" s="1"/>
  <c r="GA39" i="113" s="1"/>
  <c r="GB39" i="113" s="1"/>
  <c r="GC39" i="113" s="1"/>
  <c r="GD39" i="113" s="1"/>
  <c r="GE39" i="113" s="1"/>
  <c r="GF39" i="113" s="1"/>
  <c r="GG39" i="113" s="1"/>
  <c r="GH39" i="113" s="1"/>
  <c r="GI39" i="113" s="1"/>
  <c r="GJ39" i="113" s="1"/>
  <c r="GK39" i="113" s="1"/>
  <c r="GL39" i="113" s="1"/>
  <c r="GM39" i="113" s="1"/>
  <c r="GN39" i="113" s="1"/>
  <c r="GO39" i="113" s="1"/>
  <c r="GP39" i="113" s="1"/>
  <c r="GQ39" i="113" s="1"/>
  <c r="GR39" i="113" s="1"/>
  <c r="GS39" i="113" s="1"/>
  <c r="GT39" i="113" s="1"/>
  <c r="GU39" i="113" s="1"/>
  <c r="GV39" i="113" s="1"/>
  <c r="GW39" i="113" s="1"/>
  <c r="GX39" i="113" s="1"/>
  <c r="GY39" i="113" s="1"/>
  <c r="GZ39" i="113" s="1"/>
  <c r="HA39" i="113" s="1"/>
  <c r="HB39" i="113" s="1"/>
  <c r="HC39" i="113" s="1"/>
  <c r="HD39" i="113" s="1"/>
  <c r="HE39" i="113" s="1"/>
  <c r="HF39" i="113" s="1"/>
  <c r="HG39" i="113" s="1"/>
  <c r="HH39" i="113" s="1"/>
  <c r="HI39" i="113" s="1"/>
  <c r="HJ39" i="113" s="1"/>
  <c r="AL2" i="113"/>
  <c r="AK55" i="112" s="1"/>
  <c r="F48" i="114" l="1"/>
  <c r="C49" i="114" s="1"/>
  <c r="E49" i="114" s="1"/>
  <c r="AS95" i="112" s="1"/>
  <c r="AQ95" i="112"/>
  <c r="AR56" i="112"/>
  <c r="BQ19" i="113"/>
  <c r="BS17" i="113"/>
  <c r="AN40" i="113"/>
  <c r="AO40" i="113" s="1"/>
  <c r="AP40" i="113" s="1"/>
  <c r="AQ40" i="113" s="1"/>
  <c r="AR40" i="113" s="1"/>
  <c r="AS40" i="113" s="1"/>
  <c r="AT40" i="113" s="1"/>
  <c r="AU40" i="113" s="1"/>
  <c r="AV40" i="113" s="1"/>
  <c r="AW40" i="113" s="1"/>
  <c r="AX40" i="113" s="1"/>
  <c r="AY40" i="113" s="1"/>
  <c r="AZ40" i="113" s="1"/>
  <c r="BA40" i="113" s="1"/>
  <c r="BB40" i="113" s="1"/>
  <c r="BC40" i="113" s="1"/>
  <c r="BD40" i="113" s="1"/>
  <c r="BE40" i="113" s="1"/>
  <c r="BF40" i="113" s="1"/>
  <c r="BG40" i="113" s="1"/>
  <c r="BH40" i="113" s="1"/>
  <c r="BI40" i="113" s="1"/>
  <c r="BJ40" i="113" s="1"/>
  <c r="BK40" i="113" s="1"/>
  <c r="BL40" i="113" s="1"/>
  <c r="BM40" i="113" s="1"/>
  <c r="BN40" i="113" s="1"/>
  <c r="BO40" i="113" s="1"/>
  <c r="BP40" i="113" s="1"/>
  <c r="BQ40" i="113" s="1"/>
  <c r="BR40" i="113" s="1"/>
  <c r="BS40" i="113" s="1"/>
  <c r="BT40" i="113" s="1"/>
  <c r="BU40" i="113" s="1"/>
  <c r="BV40" i="113" s="1"/>
  <c r="BW40" i="113" s="1"/>
  <c r="BX40" i="113" s="1"/>
  <c r="BY40" i="113" s="1"/>
  <c r="BZ40" i="113" s="1"/>
  <c r="CA40" i="113" s="1"/>
  <c r="CB40" i="113" s="1"/>
  <c r="CC40" i="113" s="1"/>
  <c r="CD40" i="113" s="1"/>
  <c r="CE40" i="113" s="1"/>
  <c r="CF40" i="113" s="1"/>
  <c r="CG40" i="113" s="1"/>
  <c r="CH40" i="113" s="1"/>
  <c r="CI40" i="113" s="1"/>
  <c r="CJ40" i="113" s="1"/>
  <c r="CK40" i="113" s="1"/>
  <c r="CL40" i="113" s="1"/>
  <c r="CM40" i="113" s="1"/>
  <c r="CN40" i="113" s="1"/>
  <c r="CO40" i="113" s="1"/>
  <c r="CP40" i="113" s="1"/>
  <c r="CQ40" i="113" s="1"/>
  <c r="CR40" i="113" s="1"/>
  <c r="CS40" i="113" s="1"/>
  <c r="CT40" i="113" s="1"/>
  <c r="CU40" i="113" s="1"/>
  <c r="CV40" i="113" s="1"/>
  <c r="CW40" i="113" s="1"/>
  <c r="CX40" i="113" s="1"/>
  <c r="CY40" i="113" s="1"/>
  <c r="CZ40" i="113" s="1"/>
  <c r="DA40" i="113" s="1"/>
  <c r="DB40" i="113" s="1"/>
  <c r="DC40" i="113" s="1"/>
  <c r="DD40" i="113" s="1"/>
  <c r="DE40" i="113" s="1"/>
  <c r="DF40" i="113" s="1"/>
  <c r="DG40" i="113" s="1"/>
  <c r="DH40" i="113" s="1"/>
  <c r="DI40" i="113" s="1"/>
  <c r="DJ40" i="113" s="1"/>
  <c r="DK40" i="113" s="1"/>
  <c r="DL40" i="113" s="1"/>
  <c r="DM40" i="113" s="1"/>
  <c r="DN40" i="113" s="1"/>
  <c r="DO40" i="113" s="1"/>
  <c r="DP40" i="113" s="1"/>
  <c r="DQ40" i="113" s="1"/>
  <c r="DR40" i="113" s="1"/>
  <c r="DS40" i="113" s="1"/>
  <c r="DT40" i="113" s="1"/>
  <c r="DU40" i="113" s="1"/>
  <c r="DV40" i="113" s="1"/>
  <c r="DW40" i="113" s="1"/>
  <c r="DX40" i="113" s="1"/>
  <c r="DY40" i="113" s="1"/>
  <c r="DZ40" i="113" s="1"/>
  <c r="EA40" i="113" s="1"/>
  <c r="EB40" i="113" s="1"/>
  <c r="EC40" i="113" s="1"/>
  <c r="ED40" i="113" s="1"/>
  <c r="EE40" i="113" s="1"/>
  <c r="EF40" i="113" s="1"/>
  <c r="EG40" i="113" s="1"/>
  <c r="EH40" i="113" s="1"/>
  <c r="EI40" i="113" s="1"/>
  <c r="EJ40" i="113" s="1"/>
  <c r="EK40" i="113" s="1"/>
  <c r="EL40" i="113" s="1"/>
  <c r="EM40" i="113" s="1"/>
  <c r="EN40" i="113" s="1"/>
  <c r="EO40" i="113" s="1"/>
  <c r="EP40" i="113" s="1"/>
  <c r="EQ40" i="113" s="1"/>
  <c r="ER40" i="113" s="1"/>
  <c r="ES40" i="113" s="1"/>
  <c r="ET40" i="113" s="1"/>
  <c r="EU40" i="113" s="1"/>
  <c r="EV40" i="113" s="1"/>
  <c r="EW40" i="113" s="1"/>
  <c r="EX40" i="113" s="1"/>
  <c r="EY40" i="113" s="1"/>
  <c r="EZ40" i="113" s="1"/>
  <c r="FA40" i="113" s="1"/>
  <c r="FB40" i="113" s="1"/>
  <c r="FC40" i="113" s="1"/>
  <c r="FD40" i="113" s="1"/>
  <c r="FE40" i="113" s="1"/>
  <c r="FF40" i="113" s="1"/>
  <c r="FG40" i="113" s="1"/>
  <c r="FH40" i="113" s="1"/>
  <c r="FI40" i="113" s="1"/>
  <c r="FJ40" i="113" s="1"/>
  <c r="FK40" i="113" s="1"/>
  <c r="FL40" i="113" s="1"/>
  <c r="FM40" i="113" s="1"/>
  <c r="FN40" i="113" s="1"/>
  <c r="FO40" i="113" s="1"/>
  <c r="FP40" i="113" s="1"/>
  <c r="FQ40" i="113" s="1"/>
  <c r="FR40" i="113" s="1"/>
  <c r="FS40" i="113" s="1"/>
  <c r="FT40" i="113" s="1"/>
  <c r="FU40" i="113" s="1"/>
  <c r="FV40" i="113" s="1"/>
  <c r="FW40" i="113" s="1"/>
  <c r="FX40" i="113" s="1"/>
  <c r="FY40" i="113" s="1"/>
  <c r="FZ40" i="113" s="1"/>
  <c r="GA40" i="113" s="1"/>
  <c r="GB40" i="113" s="1"/>
  <c r="GC40" i="113" s="1"/>
  <c r="GD40" i="113" s="1"/>
  <c r="GE40" i="113" s="1"/>
  <c r="GF40" i="113" s="1"/>
  <c r="GG40" i="113" s="1"/>
  <c r="GH40" i="113" s="1"/>
  <c r="GI40" i="113" s="1"/>
  <c r="GJ40" i="113" s="1"/>
  <c r="GK40" i="113" s="1"/>
  <c r="GL40" i="113" s="1"/>
  <c r="GM40" i="113" s="1"/>
  <c r="GN40" i="113" s="1"/>
  <c r="GO40" i="113" s="1"/>
  <c r="GP40" i="113" s="1"/>
  <c r="GQ40" i="113" s="1"/>
  <c r="GR40" i="113" s="1"/>
  <c r="GS40" i="113" s="1"/>
  <c r="GT40" i="113" s="1"/>
  <c r="GU40" i="113" s="1"/>
  <c r="GV40" i="113" s="1"/>
  <c r="GW40" i="113" s="1"/>
  <c r="GX40" i="113" s="1"/>
  <c r="GY40" i="113" s="1"/>
  <c r="GZ40" i="113" s="1"/>
  <c r="HA40" i="113" s="1"/>
  <c r="HB40" i="113" s="1"/>
  <c r="HC40" i="113" s="1"/>
  <c r="HD40" i="113" s="1"/>
  <c r="HE40" i="113" s="1"/>
  <c r="HF40" i="113" s="1"/>
  <c r="HG40" i="113" s="1"/>
  <c r="HH40" i="113" s="1"/>
  <c r="HI40" i="113" s="1"/>
  <c r="HJ40" i="113" s="1"/>
  <c r="AM2" i="113"/>
  <c r="AL55" i="112" s="1"/>
  <c r="AM67" i="112"/>
  <c r="B41" i="113" s="1"/>
  <c r="AN41" i="113" s="1"/>
  <c r="AL18" i="109"/>
  <c r="F49" i="114" l="1"/>
  <c r="C50" i="114" s="1"/>
  <c r="E50" i="114" s="1"/>
  <c r="AT95" i="112" s="1"/>
  <c r="AS56" i="112"/>
  <c r="AN67" i="112"/>
  <c r="B42" i="113" s="1"/>
  <c r="AN67" i="115"/>
  <c r="AM67" i="115"/>
  <c r="BT17" i="113"/>
  <c r="BR19" i="113"/>
  <c r="AO41" i="113"/>
  <c r="AP41" i="113" s="1"/>
  <c r="AQ41" i="113" s="1"/>
  <c r="AR41" i="113" s="1"/>
  <c r="AS41" i="113" s="1"/>
  <c r="AT41" i="113" s="1"/>
  <c r="AU41" i="113" s="1"/>
  <c r="AV41" i="113" s="1"/>
  <c r="AW41" i="113" s="1"/>
  <c r="AX41" i="113" s="1"/>
  <c r="AY41" i="113" s="1"/>
  <c r="AZ41" i="113" s="1"/>
  <c r="BA41" i="113" s="1"/>
  <c r="BB41" i="113" s="1"/>
  <c r="BC41" i="113" s="1"/>
  <c r="BD41" i="113" s="1"/>
  <c r="BE41" i="113" s="1"/>
  <c r="BF41" i="113" s="1"/>
  <c r="BG41" i="113" s="1"/>
  <c r="BH41" i="113" s="1"/>
  <c r="BI41" i="113" s="1"/>
  <c r="BJ41" i="113" s="1"/>
  <c r="BK41" i="113" s="1"/>
  <c r="BL41" i="113" s="1"/>
  <c r="BM41" i="113" s="1"/>
  <c r="BN41" i="113" s="1"/>
  <c r="BO41" i="113" s="1"/>
  <c r="BP41" i="113" s="1"/>
  <c r="BQ41" i="113" s="1"/>
  <c r="BR41" i="113" s="1"/>
  <c r="BS41" i="113" s="1"/>
  <c r="BT41" i="113" s="1"/>
  <c r="BU41" i="113" s="1"/>
  <c r="BV41" i="113" s="1"/>
  <c r="BW41" i="113" s="1"/>
  <c r="BX41" i="113" s="1"/>
  <c r="BY41" i="113" s="1"/>
  <c r="BZ41" i="113" s="1"/>
  <c r="CA41" i="113" s="1"/>
  <c r="CB41" i="113" s="1"/>
  <c r="CC41" i="113" s="1"/>
  <c r="CD41" i="113" s="1"/>
  <c r="CE41" i="113" s="1"/>
  <c r="CF41" i="113" s="1"/>
  <c r="CG41" i="113" s="1"/>
  <c r="CH41" i="113" s="1"/>
  <c r="CI41" i="113" s="1"/>
  <c r="CJ41" i="113" s="1"/>
  <c r="CK41" i="113" s="1"/>
  <c r="CL41" i="113" s="1"/>
  <c r="CM41" i="113" s="1"/>
  <c r="CN41" i="113" s="1"/>
  <c r="CO41" i="113" s="1"/>
  <c r="CP41" i="113" s="1"/>
  <c r="CQ41" i="113" s="1"/>
  <c r="CR41" i="113" s="1"/>
  <c r="CS41" i="113" s="1"/>
  <c r="CT41" i="113" s="1"/>
  <c r="CU41" i="113" s="1"/>
  <c r="CV41" i="113" s="1"/>
  <c r="CW41" i="113" s="1"/>
  <c r="CX41" i="113" s="1"/>
  <c r="CY41" i="113" s="1"/>
  <c r="CZ41" i="113" s="1"/>
  <c r="DA41" i="113" s="1"/>
  <c r="DB41" i="113" s="1"/>
  <c r="DC41" i="113" s="1"/>
  <c r="DD41" i="113" s="1"/>
  <c r="DE41" i="113" s="1"/>
  <c r="DF41" i="113" s="1"/>
  <c r="DG41" i="113" s="1"/>
  <c r="DH41" i="113" s="1"/>
  <c r="DI41" i="113" s="1"/>
  <c r="DJ41" i="113" s="1"/>
  <c r="DK41" i="113" s="1"/>
  <c r="DL41" i="113" s="1"/>
  <c r="DM41" i="113" s="1"/>
  <c r="DN41" i="113" s="1"/>
  <c r="DO41" i="113" s="1"/>
  <c r="DP41" i="113" s="1"/>
  <c r="DQ41" i="113" s="1"/>
  <c r="DR41" i="113" s="1"/>
  <c r="DS41" i="113" s="1"/>
  <c r="DT41" i="113" s="1"/>
  <c r="DU41" i="113" s="1"/>
  <c r="DV41" i="113" s="1"/>
  <c r="DW41" i="113" s="1"/>
  <c r="DX41" i="113" s="1"/>
  <c r="DY41" i="113" s="1"/>
  <c r="DZ41" i="113" s="1"/>
  <c r="EA41" i="113" s="1"/>
  <c r="EB41" i="113" s="1"/>
  <c r="EC41" i="113" s="1"/>
  <c r="ED41" i="113" s="1"/>
  <c r="EE41" i="113" s="1"/>
  <c r="EF41" i="113" s="1"/>
  <c r="EG41" i="113" s="1"/>
  <c r="EH41" i="113" s="1"/>
  <c r="EI41" i="113" s="1"/>
  <c r="EJ41" i="113" s="1"/>
  <c r="EK41" i="113" s="1"/>
  <c r="EL41" i="113" s="1"/>
  <c r="EM41" i="113" s="1"/>
  <c r="EN41" i="113" s="1"/>
  <c r="EO41" i="113" s="1"/>
  <c r="EP41" i="113" s="1"/>
  <c r="EQ41" i="113" s="1"/>
  <c r="ER41" i="113" s="1"/>
  <c r="ES41" i="113" s="1"/>
  <c r="ET41" i="113" s="1"/>
  <c r="EU41" i="113" s="1"/>
  <c r="EV41" i="113" s="1"/>
  <c r="EW41" i="113" s="1"/>
  <c r="EX41" i="113" s="1"/>
  <c r="EY41" i="113" s="1"/>
  <c r="EZ41" i="113" s="1"/>
  <c r="FA41" i="113" s="1"/>
  <c r="FB41" i="113" s="1"/>
  <c r="FC41" i="113" s="1"/>
  <c r="FD41" i="113" s="1"/>
  <c r="FE41" i="113" s="1"/>
  <c r="FF41" i="113" s="1"/>
  <c r="FG41" i="113" s="1"/>
  <c r="FH41" i="113" s="1"/>
  <c r="FI41" i="113" s="1"/>
  <c r="FJ41" i="113" s="1"/>
  <c r="FK41" i="113" s="1"/>
  <c r="FL41" i="113" s="1"/>
  <c r="FM41" i="113" s="1"/>
  <c r="FN41" i="113" s="1"/>
  <c r="FO41" i="113" s="1"/>
  <c r="FP41" i="113" s="1"/>
  <c r="FQ41" i="113" s="1"/>
  <c r="FR41" i="113" s="1"/>
  <c r="FS41" i="113" s="1"/>
  <c r="FT41" i="113" s="1"/>
  <c r="FU41" i="113" s="1"/>
  <c r="FV41" i="113" s="1"/>
  <c r="FW41" i="113" s="1"/>
  <c r="FX41" i="113" s="1"/>
  <c r="FY41" i="113" s="1"/>
  <c r="FZ41" i="113" s="1"/>
  <c r="GA41" i="113" s="1"/>
  <c r="GB41" i="113" s="1"/>
  <c r="GC41" i="113" s="1"/>
  <c r="GD41" i="113" s="1"/>
  <c r="GE41" i="113" s="1"/>
  <c r="GF41" i="113" s="1"/>
  <c r="GG41" i="113" s="1"/>
  <c r="GH41" i="113" s="1"/>
  <c r="GI41" i="113" s="1"/>
  <c r="GJ41" i="113" s="1"/>
  <c r="GK41" i="113" s="1"/>
  <c r="GL41" i="113" s="1"/>
  <c r="GM41" i="113" s="1"/>
  <c r="GN41" i="113" s="1"/>
  <c r="GO41" i="113" s="1"/>
  <c r="GP41" i="113" s="1"/>
  <c r="GQ41" i="113" s="1"/>
  <c r="GR41" i="113" s="1"/>
  <c r="GS41" i="113" s="1"/>
  <c r="GT41" i="113" s="1"/>
  <c r="GU41" i="113" s="1"/>
  <c r="GV41" i="113" s="1"/>
  <c r="GW41" i="113" s="1"/>
  <c r="GX41" i="113" s="1"/>
  <c r="GY41" i="113" s="1"/>
  <c r="GZ41" i="113" s="1"/>
  <c r="HA41" i="113" s="1"/>
  <c r="HB41" i="113" s="1"/>
  <c r="HC41" i="113" s="1"/>
  <c r="HD41" i="113" s="1"/>
  <c r="HE41" i="113" s="1"/>
  <c r="HF41" i="113" s="1"/>
  <c r="HG41" i="113" s="1"/>
  <c r="HH41" i="113" s="1"/>
  <c r="HI41" i="113" s="1"/>
  <c r="HJ41" i="113" s="1"/>
  <c r="AN2" i="113"/>
  <c r="AM55" i="112" s="1"/>
  <c r="AT56" i="112" l="1"/>
  <c r="F50" i="114"/>
  <c r="C51" i="114" s="1"/>
  <c r="E51" i="114" s="1"/>
  <c r="AU95" i="112" s="1"/>
  <c r="BS19" i="113"/>
  <c r="AO42" i="113"/>
  <c r="BU17" i="113"/>
  <c r="AM18" i="109"/>
  <c r="F51" i="114" l="1"/>
  <c r="C52" i="114" s="1"/>
  <c r="AV56" i="112" s="1"/>
  <c r="AU56" i="112"/>
  <c r="AO67" i="112"/>
  <c r="B43" i="113" s="1"/>
  <c r="AO67" i="115"/>
  <c r="BV17" i="113"/>
  <c r="AP42" i="113"/>
  <c r="AQ42" i="113" s="1"/>
  <c r="AR42" i="113" s="1"/>
  <c r="AS42" i="113" s="1"/>
  <c r="AT42" i="113" s="1"/>
  <c r="AU42" i="113" s="1"/>
  <c r="AV42" i="113" s="1"/>
  <c r="AW42" i="113" s="1"/>
  <c r="AX42" i="113" s="1"/>
  <c r="AY42" i="113" s="1"/>
  <c r="AZ42" i="113" s="1"/>
  <c r="BA42" i="113" s="1"/>
  <c r="BB42" i="113" s="1"/>
  <c r="BC42" i="113" s="1"/>
  <c r="BD42" i="113" s="1"/>
  <c r="BE42" i="113" s="1"/>
  <c r="BF42" i="113" s="1"/>
  <c r="BG42" i="113" s="1"/>
  <c r="BH42" i="113" s="1"/>
  <c r="BI42" i="113" s="1"/>
  <c r="BJ42" i="113" s="1"/>
  <c r="BK42" i="113" s="1"/>
  <c r="BL42" i="113" s="1"/>
  <c r="BM42" i="113" s="1"/>
  <c r="BN42" i="113" s="1"/>
  <c r="BO42" i="113" s="1"/>
  <c r="BP42" i="113" s="1"/>
  <c r="BQ42" i="113" s="1"/>
  <c r="BR42" i="113" s="1"/>
  <c r="BS42" i="113" s="1"/>
  <c r="BT42" i="113" s="1"/>
  <c r="BU42" i="113" s="1"/>
  <c r="BV42" i="113" s="1"/>
  <c r="BW42" i="113" s="1"/>
  <c r="BX42" i="113" s="1"/>
  <c r="BY42" i="113" s="1"/>
  <c r="BZ42" i="113" s="1"/>
  <c r="CA42" i="113" s="1"/>
  <c r="CB42" i="113" s="1"/>
  <c r="CC42" i="113" s="1"/>
  <c r="CD42" i="113" s="1"/>
  <c r="CE42" i="113" s="1"/>
  <c r="CF42" i="113" s="1"/>
  <c r="CG42" i="113" s="1"/>
  <c r="CH42" i="113" s="1"/>
  <c r="CI42" i="113" s="1"/>
  <c r="CJ42" i="113" s="1"/>
  <c r="CK42" i="113" s="1"/>
  <c r="CL42" i="113" s="1"/>
  <c r="CM42" i="113" s="1"/>
  <c r="CN42" i="113" s="1"/>
  <c r="CO42" i="113" s="1"/>
  <c r="CP42" i="113" s="1"/>
  <c r="CQ42" i="113" s="1"/>
  <c r="CR42" i="113" s="1"/>
  <c r="CS42" i="113" s="1"/>
  <c r="CT42" i="113" s="1"/>
  <c r="CU42" i="113" s="1"/>
  <c r="CV42" i="113" s="1"/>
  <c r="CW42" i="113" s="1"/>
  <c r="CX42" i="113" s="1"/>
  <c r="CY42" i="113" s="1"/>
  <c r="CZ42" i="113" s="1"/>
  <c r="DA42" i="113" s="1"/>
  <c r="DB42" i="113" s="1"/>
  <c r="DC42" i="113" s="1"/>
  <c r="DD42" i="113" s="1"/>
  <c r="DE42" i="113" s="1"/>
  <c r="DF42" i="113" s="1"/>
  <c r="DG42" i="113" s="1"/>
  <c r="DH42" i="113" s="1"/>
  <c r="DI42" i="113" s="1"/>
  <c r="DJ42" i="113" s="1"/>
  <c r="DK42" i="113" s="1"/>
  <c r="DL42" i="113" s="1"/>
  <c r="DM42" i="113" s="1"/>
  <c r="DN42" i="113" s="1"/>
  <c r="DO42" i="113" s="1"/>
  <c r="DP42" i="113" s="1"/>
  <c r="DQ42" i="113" s="1"/>
  <c r="DR42" i="113" s="1"/>
  <c r="DS42" i="113" s="1"/>
  <c r="DT42" i="113" s="1"/>
  <c r="DU42" i="113" s="1"/>
  <c r="DV42" i="113" s="1"/>
  <c r="DW42" i="113" s="1"/>
  <c r="DX42" i="113" s="1"/>
  <c r="DY42" i="113" s="1"/>
  <c r="DZ42" i="113" s="1"/>
  <c r="EA42" i="113" s="1"/>
  <c r="EB42" i="113" s="1"/>
  <c r="EC42" i="113" s="1"/>
  <c r="ED42" i="113" s="1"/>
  <c r="EE42" i="113" s="1"/>
  <c r="EF42" i="113" s="1"/>
  <c r="EG42" i="113" s="1"/>
  <c r="EH42" i="113" s="1"/>
  <c r="EI42" i="113" s="1"/>
  <c r="EJ42" i="113" s="1"/>
  <c r="EK42" i="113" s="1"/>
  <c r="EL42" i="113" s="1"/>
  <c r="EM42" i="113" s="1"/>
  <c r="EN42" i="113" s="1"/>
  <c r="EO42" i="113" s="1"/>
  <c r="EP42" i="113" s="1"/>
  <c r="EQ42" i="113" s="1"/>
  <c r="ER42" i="113" s="1"/>
  <c r="ES42" i="113" s="1"/>
  <c r="ET42" i="113" s="1"/>
  <c r="EU42" i="113" s="1"/>
  <c r="EV42" i="113" s="1"/>
  <c r="EW42" i="113" s="1"/>
  <c r="EX42" i="113" s="1"/>
  <c r="EY42" i="113" s="1"/>
  <c r="EZ42" i="113" s="1"/>
  <c r="FA42" i="113" s="1"/>
  <c r="FB42" i="113" s="1"/>
  <c r="FC42" i="113" s="1"/>
  <c r="FD42" i="113" s="1"/>
  <c r="FE42" i="113" s="1"/>
  <c r="FF42" i="113" s="1"/>
  <c r="FG42" i="113" s="1"/>
  <c r="FH42" i="113" s="1"/>
  <c r="FI42" i="113" s="1"/>
  <c r="FJ42" i="113" s="1"/>
  <c r="FK42" i="113" s="1"/>
  <c r="FL42" i="113" s="1"/>
  <c r="FM42" i="113" s="1"/>
  <c r="FN42" i="113" s="1"/>
  <c r="FO42" i="113" s="1"/>
  <c r="FP42" i="113" s="1"/>
  <c r="FQ42" i="113" s="1"/>
  <c r="FR42" i="113" s="1"/>
  <c r="FS42" i="113" s="1"/>
  <c r="FT42" i="113" s="1"/>
  <c r="FU42" i="113" s="1"/>
  <c r="FV42" i="113" s="1"/>
  <c r="FW42" i="113" s="1"/>
  <c r="FX42" i="113" s="1"/>
  <c r="FY42" i="113" s="1"/>
  <c r="FZ42" i="113" s="1"/>
  <c r="GA42" i="113" s="1"/>
  <c r="GB42" i="113" s="1"/>
  <c r="GC42" i="113" s="1"/>
  <c r="GD42" i="113" s="1"/>
  <c r="GE42" i="113" s="1"/>
  <c r="GF42" i="113" s="1"/>
  <c r="GG42" i="113" s="1"/>
  <c r="GH42" i="113" s="1"/>
  <c r="GI42" i="113" s="1"/>
  <c r="GJ42" i="113" s="1"/>
  <c r="GK42" i="113" s="1"/>
  <c r="GL42" i="113" s="1"/>
  <c r="GM42" i="113" s="1"/>
  <c r="GN42" i="113" s="1"/>
  <c r="GO42" i="113" s="1"/>
  <c r="GP42" i="113" s="1"/>
  <c r="GQ42" i="113" s="1"/>
  <c r="GR42" i="113" s="1"/>
  <c r="GS42" i="113" s="1"/>
  <c r="GT42" i="113" s="1"/>
  <c r="GU42" i="113" s="1"/>
  <c r="GV42" i="113" s="1"/>
  <c r="GW42" i="113" s="1"/>
  <c r="GX42" i="113" s="1"/>
  <c r="GY42" i="113" s="1"/>
  <c r="GZ42" i="113" s="1"/>
  <c r="HA42" i="113" s="1"/>
  <c r="HB42" i="113" s="1"/>
  <c r="HC42" i="113" s="1"/>
  <c r="HD42" i="113" s="1"/>
  <c r="HE42" i="113" s="1"/>
  <c r="HF42" i="113" s="1"/>
  <c r="HG42" i="113" s="1"/>
  <c r="HH42" i="113" s="1"/>
  <c r="HI42" i="113" s="1"/>
  <c r="HJ42" i="113" s="1"/>
  <c r="AO2" i="113"/>
  <c r="AN55" i="112" s="1"/>
  <c r="BT19" i="113"/>
  <c r="E52" i="114" l="1"/>
  <c r="F52" i="114" s="1"/>
  <c r="C53" i="114" s="1"/>
  <c r="AW56" i="112" s="1"/>
  <c r="AP43" i="113"/>
  <c r="BU19" i="113"/>
  <c r="BW17" i="113"/>
  <c r="AN18" i="109"/>
  <c r="E53" i="114" l="1"/>
  <c r="AW95" i="112" s="1"/>
  <c r="AV95" i="112"/>
  <c r="AP67" i="112"/>
  <c r="B44" i="113" s="1"/>
  <c r="AP67" i="115"/>
  <c r="BX17" i="113"/>
  <c r="BV19" i="113"/>
  <c r="AQ43" i="113"/>
  <c r="AR43" i="113" s="1"/>
  <c r="AS43" i="113" s="1"/>
  <c r="AT43" i="113" s="1"/>
  <c r="AU43" i="113" s="1"/>
  <c r="AV43" i="113" s="1"/>
  <c r="AW43" i="113" s="1"/>
  <c r="AX43" i="113" s="1"/>
  <c r="AY43" i="113" s="1"/>
  <c r="AZ43" i="113" s="1"/>
  <c r="BA43" i="113" s="1"/>
  <c r="BB43" i="113" s="1"/>
  <c r="BC43" i="113" s="1"/>
  <c r="BD43" i="113" s="1"/>
  <c r="BE43" i="113" s="1"/>
  <c r="BF43" i="113" s="1"/>
  <c r="BG43" i="113" s="1"/>
  <c r="BH43" i="113" s="1"/>
  <c r="BI43" i="113" s="1"/>
  <c r="BJ43" i="113" s="1"/>
  <c r="BK43" i="113" s="1"/>
  <c r="BL43" i="113" s="1"/>
  <c r="BM43" i="113" s="1"/>
  <c r="BN43" i="113" s="1"/>
  <c r="BO43" i="113" s="1"/>
  <c r="BP43" i="113" s="1"/>
  <c r="BQ43" i="113" s="1"/>
  <c r="BR43" i="113" s="1"/>
  <c r="BS43" i="113" s="1"/>
  <c r="BT43" i="113" s="1"/>
  <c r="BU43" i="113" s="1"/>
  <c r="BV43" i="113" s="1"/>
  <c r="BW43" i="113" s="1"/>
  <c r="BX43" i="113" s="1"/>
  <c r="BY43" i="113" s="1"/>
  <c r="BZ43" i="113" s="1"/>
  <c r="CA43" i="113" s="1"/>
  <c r="CB43" i="113" s="1"/>
  <c r="CC43" i="113" s="1"/>
  <c r="CD43" i="113" s="1"/>
  <c r="CE43" i="113" s="1"/>
  <c r="CF43" i="113" s="1"/>
  <c r="CG43" i="113" s="1"/>
  <c r="CH43" i="113" s="1"/>
  <c r="CI43" i="113" s="1"/>
  <c r="CJ43" i="113" s="1"/>
  <c r="CK43" i="113" s="1"/>
  <c r="CL43" i="113" s="1"/>
  <c r="CM43" i="113" s="1"/>
  <c r="CN43" i="113" s="1"/>
  <c r="CO43" i="113" s="1"/>
  <c r="CP43" i="113" s="1"/>
  <c r="CQ43" i="113" s="1"/>
  <c r="CR43" i="113" s="1"/>
  <c r="CS43" i="113" s="1"/>
  <c r="CT43" i="113" s="1"/>
  <c r="CU43" i="113" s="1"/>
  <c r="CV43" i="113" s="1"/>
  <c r="CW43" i="113" s="1"/>
  <c r="CX43" i="113" s="1"/>
  <c r="CY43" i="113" s="1"/>
  <c r="CZ43" i="113" s="1"/>
  <c r="DA43" i="113" s="1"/>
  <c r="DB43" i="113" s="1"/>
  <c r="DC43" i="113" s="1"/>
  <c r="DD43" i="113" s="1"/>
  <c r="DE43" i="113" s="1"/>
  <c r="DF43" i="113" s="1"/>
  <c r="DG43" i="113" s="1"/>
  <c r="DH43" i="113" s="1"/>
  <c r="DI43" i="113" s="1"/>
  <c r="DJ43" i="113" s="1"/>
  <c r="DK43" i="113" s="1"/>
  <c r="DL43" i="113" s="1"/>
  <c r="DM43" i="113" s="1"/>
  <c r="DN43" i="113" s="1"/>
  <c r="DO43" i="113" s="1"/>
  <c r="DP43" i="113" s="1"/>
  <c r="DQ43" i="113" s="1"/>
  <c r="DR43" i="113" s="1"/>
  <c r="DS43" i="113" s="1"/>
  <c r="DT43" i="113" s="1"/>
  <c r="DU43" i="113" s="1"/>
  <c r="DV43" i="113" s="1"/>
  <c r="DW43" i="113" s="1"/>
  <c r="DX43" i="113" s="1"/>
  <c r="DY43" i="113" s="1"/>
  <c r="DZ43" i="113" s="1"/>
  <c r="EA43" i="113" s="1"/>
  <c r="EB43" i="113" s="1"/>
  <c r="EC43" i="113" s="1"/>
  <c r="ED43" i="113" s="1"/>
  <c r="EE43" i="113" s="1"/>
  <c r="EF43" i="113" s="1"/>
  <c r="EG43" i="113" s="1"/>
  <c r="EH43" i="113" s="1"/>
  <c r="EI43" i="113" s="1"/>
  <c r="EJ43" i="113" s="1"/>
  <c r="EK43" i="113" s="1"/>
  <c r="EL43" i="113" s="1"/>
  <c r="EM43" i="113" s="1"/>
  <c r="EN43" i="113" s="1"/>
  <c r="EO43" i="113" s="1"/>
  <c r="EP43" i="113" s="1"/>
  <c r="EQ43" i="113" s="1"/>
  <c r="ER43" i="113" s="1"/>
  <c r="ES43" i="113" s="1"/>
  <c r="ET43" i="113" s="1"/>
  <c r="EU43" i="113" s="1"/>
  <c r="EV43" i="113" s="1"/>
  <c r="EW43" i="113" s="1"/>
  <c r="EX43" i="113" s="1"/>
  <c r="EY43" i="113" s="1"/>
  <c r="EZ43" i="113" s="1"/>
  <c r="FA43" i="113" s="1"/>
  <c r="FB43" i="113" s="1"/>
  <c r="FC43" i="113" s="1"/>
  <c r="FD43" i="113" s="1"/>
  <c r="FE43" i="113" s="1"/>
  <c r="FF43" i="113" s="1"/>
  <c r="FG43" i="113" s="1"/>
  <c r="FH43" i="113" s="1"/>
  <c r="FI43" i="113" s="1"/>
  <c r="FJ43" i="113" s="1"/>
  <c r="FK43" i="113" s="1"/>
  <c r="FL43" i="113" s="1"/>
  <c r="FM43" i="113" s="1"/>
  <c r="FN43" i="113" s="1"/>
  <c r="FO43" i="113" s="1"/>
  <c r="FP43" i="113" s="1"/>
  <c r="FQ43" i="113" s="1"/>
  <c r="FR43" i="113" s="1"/>
  <c r="FS43" i="113" s="1"/>
  <c r="FT43" i="113" s="1"/>
  <c r="FU43" i="113" s="1"/>
  <c r="FV43" i="113" s="1"/>
  <c r="FW43" i="113" s="1"/>
  <c r="FX43" i="113" s="1"/>
  <c r="FY43" i="113" s="1"/>
  <c r="FZ43" i="113" s="1"/>
  <c r="GA43" i="113" s="1"/>
  <c r="GB43" i="113" s="1"/>
  <c r="GC43" i="113" s="1"/>
  <c r="GD43" i="113" s="1"/>
  <c r="GE43" i="113" s="1"/>
  <c r="GF43" i="113" s="1"/>
  <c r="GG43" i="113" s="1"/>
  <c r="GH43" i="113" s="1"/>
  <c r="GI43" i="113" s="1"/>
  <c r="GJ43" i="113" s="1"/>
  <c r="GK43" i="113" s="1"/>
  <c r="GL43" i="113" s="1"/>
  <c r="GM43" i="113" s="1"/>
  <c r="GN43" i="113" s="1"/>
  <c r="GO43" i="113" s="1"/>
  <c r="GP43" i="113" s="1"/>
  <c r="GQ43" i="113" s="1"/>
  <c r="GR43" i="113" s="1"/>
  <c r="GS43" i="113" s="1"/>
  <c r="GT43" i="113" s="1"/>
  <c r="GU43" i="113" s="1"/>
  <c r="GV43" i="113" s="1"/>
  <c r="GW43" i="113" s="1"/>
  <c r="GX43" i="113" s="1"/>
  <c r="GY43" i="113" s="1"/>
  <c r="GZ43" i="113" s="1"/>
  <c r="HA43" i="113" s="1"/>
  <c r="HB43" i="113" s="1"/>
  <c r="HC43" i="113" s="1"/>
  <c r="HD43" i="113" s="1"/>
  <c r="HE43" i="113" s="1"/>
  <c r="HF43" i="113" s="1"/>
  <c r="HG43" i="113" s="1"/>
  <c r="HH43" i="113" s="1"/>
  <c r="HI43" i="113" s="1"/>
  <c r="HJ43" i="113" s="1"/>
  <c r="AP2" i="113"/>
  <c r="AO55" i="112" s="1"/>
  <c r="AO18" i="109"/>
  <c r="F53" i="114" l="1"/>
  <c r="C54" i="114" s="1"/>
  <c r="E54" i="114" s="1"/>
  <c r="AX95" i="112" s="1"/>
  <c r="AQ44" i="113"/>
  <c r="BW19" i="113"/>
  <c r="BY17" i="113"/>
  <c r="AX56" i="112" l="1"/>
  <c r="AQ67" i="112"/>
  <c r="B45" i="113" s="1"/>
  <c r="AQ67" i="115"/>
  <c r="F54" i="114"/>
  <c r="C55" i="114" s="1"/>
  <c r="E55" i="114" s="1"/>
  <c r="AY95" i="112" s="1"/>
  <c r="BZ17" i="113"/>
  <c r="BX19" i="113"/>
  <c r="AR44" i="113"/>
  <c r="AS44" i="113" s="1"/>
  <c r="AT44" i="113" s="1"/>
  <c r="AU44" i="113" s="1"/>
  <c r="AV44" i="113" s="1"/>
  <c r="AW44" i="113" s="1"/>
  <c r="AX44" i="113" s="1"/>
  <c r="AY44" i="113" s="1"/>
  <c r="AZ44" i="113" s="1"/>
  <c r="BA44" i="113" s="1"/>
  <c r="BB44" i="113" s="1"/>
  <c r="BC44" i="113" s="1"/>
  <c r="BD44" i="113" s="1"/>
  <c r="BE44" i="113" s="1"/>
  <c r="BF44" i="113" s="1"/>
  <c r="BG44" i="113" s="1"/>
  <c r="BH44" i="113" s="1"/>
  <c r="BI44" i="113" s="1"/>
  <c r="BJ44" i="113" s="1"/>
  <c r="BK44" i="113" s="1"/>
  <c r="BL44" i="113" s="1"/>
  <c r="BM44" i="113" s="1"/>
  <c r="BN44" i="113" s="1"/>
  <c r="BO44" i="113" s="1"/>
  <c r="BP44" i="113" s="1"/>
  <c r="BQ44" i="113" s="1"/>
  <c r="BR44" i="113" s="1"/>
  <c r="BS44" i="113" s="1"/>
  <c r="BT44" i="113" s="1"/>
  <c r="BU44" i="113" s="1"/>
  <c r="BV44" i="113" s="1"/>
  <c r="BW44" i="113" s="1"/>
  <c r="BX44" i="113" s="1"/>
  <c r="BY44" i="113" s="1"/>
  <c r="BZ44" i="113" s="1"/>
  <c r="CA44" i="113" s="1"/>
  <c r="CB44" i="113" s="1"/>
  <c r="CC44" i="113" s="1"/>
  <c r="CD44" i="113" s="1"/>
  <c r="CE44" i="113" s="1"/>
  <c r="CF44" i="113" s="1"/>
  <c r="CG44" i="113" s="1"/>
  <c r="CH44" i="113" s="1"/>
  <c r="CI44" i="113" s="1"/>
  <c r="CJ44" i="113" s="1"/>
  <c r="CK44" i="113" s="1"/>
  <c r="CL44" i="113" s="1"/>
  <c r="CM44" i="113" s="1"/>
  <c r="CN44" i="113" s="1"/>
  <c r="CO44" i="113" s="1"/>
  <c r="CP44" i="113" s="1"/>
  <c r="CQ44" i="113" s="1"/>
  <c r="CR44" i="113" s="1"/>
  <c r="CS44" i="113" s="1"/>
  <c r="CT44" i="113" s="1"/>
  <c r="CU44" i="113" s="1"/>
  <c r="CV44" i="113" s="1"/>
  <c r="CW44" i="113" s="1"/>
  <c r="CX44" i="113" s="1"/>
  <c r="CY44" i="113" s="1"/>
  <c r="CZ44" i="113" s="1"/>
  <c r="DA44" i="113" s="1"/>
  <c r="DB44" i="113" s="1"/>
  <c r="DC44" i="113" s="1"/>
  <c r="DD44" i="113" s="1"/>
  <c r="DE44" i="113" s="1"/>
  <c r="DF44" i="113" s="1"/>
  <c r="DG44" i="113" s="1"/>
  <c r="DH44" i="113" s="1"/>
  <c r="DI44" i="113" s="1"/>
  <c r="DJ44" i="113" s="1"/>
  <c r="DK44" i="113" s="1"/>
  <c r="DL44" i="113" s="1"/>
  <c r="DM44" i="113" s="1"/>
  <c r="DN44" i="113" s="1"/>
  <c r="DO44" i="113" s="1"/>
  <c r="DP44" i="113" s="1"/>
  <c r="DQ44" i="113" s="1"/>
  <c r="DR44" i="113" s="1"/>
  <c r="DS44" i="113" s="1"/>
  <c r="DT44" i="113" s="1"/>
  <c r="DU44" i="113" s="1"/>
  <c r="DV44" i="113" s="1"/>
  <c r="DW44" i="113" s="1"/>
  <c r="DX44" i="113" s="1"/>
  <c r="DY44" i="113" s="1"/>
  <c r="DZ44" i="113" s="1"/>
  <c r="EA44" i="113" s="1"/>
  <c r="EB44" i="113" s="1"/>
  <c r="EC44" i="113" s="1"/>
  <c r="ED44" i="113" s="1"/>
  <c r="EE44" i="113" s="1"/>
  <c r="EF44" i="113" s="1"/>
  <c r="EG44" i="113" s="1"/>
  <c r="EH44" i="113" s="1"/>
  <c r="EI44" i="113" s="1"/>
  <c r="EJ44" i="113" s="1"/>
  <c r="EK44" i="113" s="1"/>
  <c r="EL44" i="113" s="1"/>
  <c r="EM44" i="113" s="1"/>
  <c r="EN44" i="113" s="1"/>
  <c r="EO44" i="113" s="1"/>
  <c r="EP44" i="113" s="1"/>
  <c r="EQ44" i="113" s="1"/>
  <c r="ER44" i="113" s="1"/>
  <c r="ES44" i="113" s="1"/>
  <c r="ET44" i="113" s="1"/>
  <c r="EU44" i="113" s="1"/>
  <c r="EV44" i="113" s="1"/>
  <c r="EW44" i="113" s="1"/>
  <c r="EX44" i="113" s="1"/>
  <c r="EY44" i="113" s="1"/>
  <c r="EZ44" i="113" s="1"/>
  <c r="FA44" i="113" s="1"/>
  <c r="FB44" i="113" s="1"/>
  <c r="FC44" i="113" s="1"/>
  <c r="FD44" i="113" s="1"/>
  <c r="FE44" i="113" s="1"/>
  <c r="FF44" i="113" s="1"/>
  <c r="FG44" i="113" s="1"/>
  <c r="FH44" i="113" s="1"/>
  <c r="FI44" i="113" s="1"/>
  <c r="FJ44" i="113" s="1"/>
  <c r="FK44" i="113" s="1"/>
  <c r="FL44" i="113" s="1"/>
  <c r="FM44" i="113" s="1"/>
  <c r="FN44" i="113" s="1"/>
  <c r="FO44" i="113" s="1"/>
  <c r="FP44" i="113" s="1"/>
  <c r="FQ44" i="113" s="1"/>
  <c r="FR44" i="113" s="1"/>
  <c r="FS44" i="113" s="1"/>
  <c r="FT44" i="113" s="1"/>
  <c r="FU44" i="113" s="1"/>
  <c r="FV44" i="113" s="1"/>
  <c r="FW44" i="113" s="1"/>
  <c r="FX44" i="113" s="1"/>
  <c r="FY44" i="113" s="1"/>
  <c r="FZ44" i="113" s="1"/>
  <c r="GA44" i="113" s="1"/>
  <c r="GB44" i="113" s="1"/>
  <c r="GC44" i="113" s="1"/>
  <c r="GD44" i="113" s="1"/>
  <c r="GE44" i="113" s="1"/>
  <c r="GF44" i="113" s="1"/>
  <c r="GG44" i="113" s="1"/>
  <c r="GH44" i="113" s="1"/>
  <c r="GI44" i="113" s="1"/>
  <c r="GJ44" i="113" s="1"/>
  <c r="GK44" i="113" s="1"/>
  <c r="GL44" i="113" s="1"/>
  <c r="GM44" i="113" s="1"/>
  <c r="GN44" i="113" s="1"/>
  <c r="GO44" i="113" s="1"/>
  <c r="GP44" i="113" s="1"/>
  <c r="GQ44" i="113" s="1"/>
  <c r="GR44" i="113" s="1"/>
  <c r="GS44" i="113" s="1"/>
  <c r="GT44" i="113" s="1"/>
  <c r="GU44" i="113" s="1"/>
  <c r="GV44" i="113" s="1"/>
  <c r="GW44" i="113" s="1"/>
  <c r="GX44" i="113" s="1"/>
  <c r="GY44" i="113" s="1"/>
  <c r="GZ44" i="113" s="1"/>
  <c r="HA44" i="113" s="1"/>
  <c r="HB44" i="113" s="1"/>
  <c r="HC44" i="113" s="1"/>
  <c r="HD44" i="113" s="1"/>
  <c r="HE44" i="113" s="1"/>
  <c r="HF44" i="113" s="1"/>
  <c r="HG44" i="113" s="1"/>
  <c r="HH44" i="113" s="1"/>
  <c r="HI44" i="113" s="1"/>
  <c r="HJ44" i="113" s="1"/>
  <c r="AQ2" i="113"/>
  <c r="AP55" i="112" s="1"/>
  <c r="AP18" i="109"/>
  <c r="AY56" i="112" l="1"/>
  <c r="F55" i="114"/>
  <c r="C56" i="114" s="1"/>
  <c r="E56" i="114" s="1"/>
  <c r="AZ95" i="112" s="1"/>
  <c r="AR45" i="113"/>
  <c r="BY19" i="113"/>
  <c r="CA17" i="113"/>
  <c r="AR67" i="115"/>
  <c r="AZ56" i="112" l="1"/>
  <c r="F56" i="114"/>
  <c r="C57" i="114" s="1"/>
  <c r="E57" i="114" s="1"/>
  <c r="BA95" i="112" s="1"/>
  <c r="CB17" i="113"/>
  <c r="BZ19" i="113"/>
  <c r="AS45" i="113"/>
  <c r="AT45" i="113" s="1"/>
  <c r="AU45" i="113" s="1"/>
  <c r="AV45" i="113" s="1"/>
  <c r="AW45" i="113" s="1"/>
  <c r="AX45" i="113" s="1"/>
  <c r="AY45" i="113" s="1"/>
  <c r="AZ45" i="113" s="1"/>
  <c r="BA45" i="113" s="1"/>
  <c r="BB45" i="113" s="1"/>
  <c r="BC45" i="113" s="1"/>
  <c r="BD45" i="113" s="1"/>
  <c r="BE45" i="113" s="1"/>
  <c r="BF45" i="113" s="1"/>
  <c r="BG45" i="113" s="1"/>
  <c r="BH45" i="113" s="1"/>
  <c r="BI45" i="113" s="1"/>
  <c r="BJ45" i="113" s="1"/>
  <c r="BK45" i="113" s="1"/>
  <c r="BL45" i="113" s="1"/>
  <c r="BM45" i="113" s="1"/>
  <c r="BN45" i="113" s="1"/>
  <c r="BO45" i="113" s="1"/>
  <c r="BP45" i="113" s="1"/>
  <c r="BQ45" i="113" s="1"/>
  <c r="BR45" i="113" s="1"/>
  <c r="BS45" i="113" s="1"/>
  <c r="BT45" i="113" s="1"/>
  <c r="BU45" i="113" s="1"/>
  <c r="BV45" i="113" s="1"/>
  <c r="BW45" i="113" s="1"/>
  <c r="BX45" i="113" s="1"/>
  <c r="BY45" i="113" s="1"/>
  <c r="BZ45" i="113" s="1"/>
  <c r="CA45" i="113" s="1"/>
  <c r="CB45" i="113" s="1"/>
  <c r="CC45" i="113" s="1"/>
  <c r="CD45" i="113" s="1"/>
  <c r="CE45" i="113" s="1"/>
  <c r="CF45" i="113" s="1"/>
  <c r="CG45" i="113" s="1"/>
  <c r="CH45" i="113" s="1"/>
  <c r="CI45" i="113" s="1"/>
  <c r="CJ45" i="113" s="1"/>
  <c r="CK45" i="113" s="1"/>
  <c r="CL45" i="113" s="1"/>
  <c r="CM45" i="113" s="1"/>
  <c r="CN45" i="113" s="1"/>
  <c r="CO45" i="113" s="1"/>
  <c r="CP45" i="113" s="1"/>
  <c r="CQ45" i="113" s="1"/>
  <c r="CR45" i="113" s="1"/>
  <c r="CS45" i="113" s="1"/>
  <c r="CT45" i="113" s="1"/>
  <c r="CU45" i="113" s="1"/>
  <c r="CV45" i="113" s="1"/>
  <c r="CW45" i="113" s="1"/>
  <c r="CX45" i="113" s="1"/>
  <c r="CY45" i="113" s="1"/>
  <c r="CZ45" i="113" s="1"/>
  <c r="DA45" i="113" s="1"/>
  <c r="DB45" i="113" s="1"/>
  <c r="DC45" i="113" s="1"/>
  <c r="DD45" i="113" s="1"/>
  <c r="DE45" i="113" s="1"/>
  <c r="DF45" i="113" s="1"/>
  <c r="DG45" i="113" s="1"/>
  <c r="DH45" i="113" s="1"/>
  <c r="DI45" i="113" s="1"/>
  <c r="DJ45" i="113" s="1"/>
  <c r="DK45" i="113" s="1"/>
  <c r="DL45" i="113" s="1"/>
  <c r="DM45" i="113" s="1"/>
  <c r="DN45" i="113" s="1"/>
  <c r="DO45" i="113" s="1"/>
  <c r="DP45" i="113" s="1"/>
  <c r="DQ45" i="113" s="1"/>
  <c r="DR45" i="113" s="1"/>
  <c r="DS45" i="113" s="1"/>
  <c r="DT45" i="113" s="1"/>
  <c r="DU45" i="113" s="1"/>
  <c r="DV45" i="113" s="1"/>
  <c r="DW45" i="113" s="1"/>
  <c r="DX45" i="113" s="1"/>
  <c r="DY45" i="113" s="1"/>
  <c r="DZ45" i="113" s="1"/>
  <c r="EA45" i="113" s="1"/>
  <c r="EB45" i="113" s="1"/>
  <c r="EC45" i="113" s="1"/>
  <c r="ED45" i="113" s="1"/>
  <c r="EE45" i="113" s="1"/>
  <c r="EF45" i="113" s="1"/>
  <c r="EG45" i="113" s="1"/>
  <c r="EH45" i="113" s="1"/>
  <c r="EI45" i="113" s="1"/>
  <c r="EJ45" i="113" s="1"/>
  <c r="EK45" i="113" s="1"/>
  <c r="EL45" i="113" s="1"/>
  <c r="EM45" i="113" s="1"/>
  <c r="EN45" i="113" s="1"/>
  <c r="EO45" i="113" s="1"/>
  <c r="EP45" i="113" s="1"/>
  <c r="EQ45" i="113" s="1"/>
  <c r="ER45" i="113" s="1"/>
  <c r="ES45" i="113" s="1"/>
  <c r="ET45" i="113" s="1"/>
  <c r="EU45" i="113" s="1"/>
  <c r="EV45" i="113" s="1"/>
  <c r="EW45" i="113" s="1"/>
  <c r="EX45" i="113" s="1"/>
  <c r="EY45" i="113" s="1"/>
  <c r="EZ45" i="113" s="1"/>
  <c r="FA45" i="113" s="1"/>
  <c r="FB45" i="113" s="1"/>
  <c r="FC45" i="113" s="1"/>
  <c r="FD45" i="113" s="1"/>
  <c r="FE45" i="113" s="1"/>
  <c r="FF45" i="113" s="1"/>
  <c r="FG45" i="113" s="1"/>
  <c r="FH45" i="113" s="1"/>
  <c r="FI45" i="113" s="1"/>
  <c r="FJ45" i="113" s="1"/>
  <c r="FK45" i="113" s="1"/>
  <c r="FL45" i="113" s="1"/>
  <c r="FM45" i="113" s="1"/>
  <c r="FN45" i="113" s="1"/>
  <c r="FO45" i="113" s="1"/>
  <c r="FP45" i="113" s="1"/>
  <c r="FQ45" i="113" s="1"/>
  <c r="FR45" i="113" s="1"/>
  <c r="FS45" i="113" s="1"/>
  <c r="FT45" i="113" s="1"/>
  <c r="FU45" i="113" s="1"/>
  <c r="FV45" i="113" s="1"/>
  <c r="FW45" i="113" s="1"/>
  <c r="FX45" i="113" s="1"/>
  <c r="FY45" i="113" s="1"/>
  <c r="FZ45" i="113" s="1"/>
  <c r="GA45" i="113" s="1"/>
  <c r="GB45" i="113" s="1"/>
  <c r="GC45" i="113" s="1"/>
  <c r="GD45" i="113" s="1"/>
  <c r="GE45" i="113" s="1"/>
  <c r="GF45" i="113" s="1"/>
  <c r="GG45" i="113" s="1"/>
  <c r="GH45" i="113" s="1"/>
  <c r="GI45" i="113" s="1"/>
  <c r="GJ45" i="113" s="1"/>
  <c r="GK45" i="113" s="1"/>
  <c r="GL45" i="113" s="1"/>
  <c r="GM45" i="113" s="1"/>
  <c r="GN45" i="113" s="1"/>
  <c r="GO45" i="113" s="1"/>
  <c r="GP45" i="113" s="1"/>
  <c r="GQ45" i="113" s="1"/>
  <c r="GR45" i="113" s="1"/>
  <c r="GS45" i="113" s="1"/>
  <c r="GT45" i="113" s="1"/>
  <c r="GU45" i="113" s="1"/>
  <c r="GV45" i="113" s="1"/>
  <c r="GW45" i="113" s="1"/>
  <c r="GX45" i="113" s="1"/>
  <c r="GY45" i="113" s="1"/>
  <c r="GZ45" i="113" s="1"/>
  <c r="HA45" i="113" s="1"/>
  <c r="HB45" i="113" s="1"/>
  <c r="HC45" i="113" s="1"/>
  <c r="HD45" i="113" s="1"/>
  <c r="HE45" i="113" s="1"/>
  <c r="HF45" i="113" s="1"/>
  <c r="HG45" i="113" s="1"/>
  <c r="HH45" i="113" s="1"/>
  <c r="HI45" i="113" s="1"/>
  <c r="HJ45" i="113" s="1"/>
  <c r="AR2" i="113"/>
  <c r="AQ55" i="112" s="1"/>
  <c r="AR67" i="112"/>
  <c r="B46" i="113" s="1"/>
  <c r="AQ18" i="109"/>
  <c r="BA56" i="112" l="1"/>
  <c r="F57" i="114"/>
  <c r="C58" i="114" s="1"/>
  <c r="E58" i="114" s="1"/>
  <c r="BB95" i="112" s="1"/>
  <c r="CA19" i="113"/>
  <c r="AS46" i="113"/>
  <c r="CC17" i="113"/>
  <c r="AR18" i="109"/>
  <c r="AS67" i="112" l="1"/>
  <c r="B47" i="113" s="1"/>
  <c r="AT47" i="113" s="1"/>
  <c r="AS67" i="115"/>
  <c r="BB56" i="112"/>
  <c r="F58" i="114"/>
  <c r="CD17" i="113"/>
  <c r="AT46" i="113"/>
  <c r="AU46" i="113" s="1"/>
  <c r="AV46" i="113" s="1"/>
  <c r="AW46" i="113" s="1"/>
  <c r="AX46" i="113" s="1"/>
  <c r="AY46" i="113" s="1"/>
  <c r="AZ46" i="113" s="1"/>
  <c r="BA46" i="113" s="1"/>
  <c r="BB46" i="113" s="1"/>
  <c r="BC46" i="113" s="1"/>
  <c r="BD46" i="113" s="1"/>
  <c r="BE46" i="113" s="1"/>
  <c r="BF46" i="113" s="1"/>
  <c r="BG46" i="113" s="1"/>
  <c r="BH46" i="113" s="1"/>
  <c r="BI46" i="113" s="1"/>
  <c r="BJ46" i="113" s="1"/>
  <c r="BK46" i="113" s="1"/>
  <c r="BL46" i="113" s="1"/>
  <c r="BM46" i="113" s="1"/>
  <c r="BN46" i="113" s="1"/>
  <c r="BO46" i="113" s="1"/>
  <c r="BP46" i="113" s="1"/>
  <c r="BQ46" i="113" s="1"/>
  <c r="BR46" i="113" s="1"/>
  <c r="BS46" i="113" s="1"/>
  <c r="BT46" i="113" s="1"/>
  <c r="BU46" i="113" s="1"/>
  <c r="BV46" i="113" s="1"/>
  <c r="BW46" i="113" s="1"/>
  <c r="BX46" i="113" s="1"/>
  <c r="BY46" i="113" s="1"/>
  <c r="BZ46" i="113" s="1"/>
  <c r="CA46" i="113" s="1"/>
  <c r="CB46" i="113" s="1"/>
  <c r="CC46" i="113" s="1"/>
  <c r="CD46" i="113" s="1"/>
  <c r="CE46" i="113" s="1"/>
  <c r="CF46" i="113" s="1"/>
  <c r="CG46" i="113" s="1"/>
  <c r="CH46" i="113" s="1"/>
  <c r="CI46" i="113" s="1"/>
  <c r="CJ46" i="113" s="1"/>
  <c r="CK46" i="113" s="1"/>
  <c r="CL46" i="113" s="1"/>
  <c r="CM46" i="113" s="1"/>
  <c r="CN46" i="113" s="1"/>
  <c r="CO46" i="113" s="1"/>
  <c r="CP46" i="113" s="1"/>
  <c r="CQ46" i="113" s="1"/>
  <c r="CR46" i="113" s="1"/>
  <c r="CS46" i="113" s="1"/>
  <c r="CT46" i="113" s="1"/>
  <c r="CU46" i="113" s="1"/>
  <c r="CV46" i="113" s="1"/>
  <c r="CW46" i="113" s="1"/>
  <c r="CX46" i="113" s="1"/>
  <c r="CY46" i="113" s="1"/>
  <c r="CZ46" i="113" s="1"/>
  <c r="DA46" i="113" s="1"/>
  <c r="DB46" i="113" s="1"/>
  <c r="DC46" i="113" s="1"/>
  <c r="DD46" i="113" s="1"/>
  <c r="DE46" i="113" s="1"/>
  <c r="DF46" i="113" s="1"/>
  <c r="DG46" i="113" s="1"/>
  <c r="DH46" i="113" s="1"/>
  <c r="DI46" i="113" s="1"/>
  <c r="DJ46" i="113" s="1"/>
  <c r="DK46" i="113" s="1"/>
  <c r="DL46" i="113" s="1"/>
  <c r="DM46" i="113" s="1"/>
  <c r="DN46" i="113" s="1"/>
  <c r="DO46" i="113" s="1"/>
  <c r="DP46" i="113" s="1"/>
  <c r="DQ46" i="113" s="1"/>
  <c r="DR46" i="113" s="1"/>
  <c r="DS46" i="113" s="1"/>
  <c r="DT46" i="113" s="1"/>
  <c r="DU46" i="113" s="1"/>
  <c r="DV46" i="113" s="1"/>
  <c r="DW46" i="113" s="1"/>
  <c r="DX46" i="113" s="1"/>
  <c r="DY46" i="113" s="1"/>
  <c r="DZ46" i="113" s="1"/>
  <c r="EA46" i="113" s="1"/>
  <c r="EB46" i="113" s="1"/>
  <c r="EC46" i="113" s="1"/>
  <c r="ED46" i="113" s="1"/>
  <c r="EE46" i="113" s="1"/>
  <c r="EF46" i="113" s="1"/>
  <c r="EG46" i="113" s="1"/>
  <c r="EH46" i="113" s="1"/>
  <c r="EI46" i="113" s="1"/>
  <c r="EJ46" i="113" s="1"/>
  <c r="EK46" i="113" s="1"/>
  <c r="EL46" i="113" s="1"/>
  <c r="EM46" i="113" s="1"/>
  <c r="EN46" i="113" s="1"/>
  <c r="EO46" i="113" s="1"/>
  <c r="EP46" i="113" s="1"/>
  <c r="EQ46" i="113" s="1"/>
  <c r="ER46" i="113" s="1"/>
  <c r="ES46" i="113" s="1"/>
  <c r="ET46" i="113" s="1"/>
  <c r="EU46" i="113" s="1"/>
  <c r="EV46" i="113" s="1"/>
  <c r="EW46" i="113" s="1"/>
  <c r="EX46" i="113" s="1"/>
  <c r="EY46" i="113" s="1"/>
  <c r="EZ46" i="113" s="1"/>
  <c r="FA46" i="113" s="1"/>
  <c r="FB46" i="113" s="1"/>
  <c r="FC46" i="113" s="1"/>
  <c r="FD46" i="113" s="1"/>
  <c r="FE46" i="113" s="1"/>
  <c r="FF46" i="113" s="1"/>
  <c r="FG46" i="113" s="1"/>
  <c r="FH46" i="113" s="1"/>
  <c r="FI46" i="113" s="1"/>
  <c r="FJ46" i="113" s="1"/>
  <c r="FK46" i="113" s="1"/>
  <c r="FL46" i="113" s="1"/>
  <c r="FM46" i="113" s="1"/>
  <c r="FN46" i="113" s="1"/>
  <c r="FO46" i="113" s="1"/>
  <c r="FP46" i="113" s="1"/>
  <c r="FQ46" i="113" s="1"/>
  <c r="FR46" i="113" s="1"/>
  <c r="FS46" i="113" s="1"/>
  <c r="FT46" i="113" s="1"/>
  <c r="FU46" i="113" s="1"/>
  <c r="FV46" i="113" s="1"/>
  <c r="FW46" i="113" s="1"/>
  <c r="FX46" i="113" s="1"/>
  <c r="FY46" i="113" s="1"/>
  <c r="FZ46" i="113" s="1"/>
  <c r="GA46" i="113" s="1"/>
  <c r="GB46" i="113" s="1"/>
  <c r="GC46" i="113" s="1"/>
  <c r="GD46" i="113" s="1"/>
  <c r="GE46" i="113" s="1"/>
  <c r="GF46" i="113" s="1"/>
  <c r="GG46" i="113" s="1"/>
  <c r="GH46" i="113" s="1"/>
  <c r="GI46" i="113" s="1"/>
  <c r="GJ46" i="113" s="1"/>
  <c r="GK46" i="113" s="1"/>
  <c r="GL46" i="113" s="1"/>
  <c r="GM46" i="113" s="1"/>
  <c r="GN46" i="113" s="1"/>
  <c r="GO46" i="113" s="1"/>
  <c r="GP46" i="113" s="1"/>
  <c r="GQ46" i="113" s="1"/>
  <c r="GR46" i="113" s="1"/>
  <c r="GS46" i="113" s="1"/>
  <c r="GT46" i="113" s="1"/>
  <c r="GU46" i="113" s="1"/>
  <c r="GV46" i="113" s="1"/>
  <c r="GW46" i="113" s="1"/>
  <c r="GX46" i="113" s="1"/>
  <c r="GY46" i="113" s="1"/>
  <c r="GZ46" i="113" s="1"/>
  <c r="HA46" i="113" s="1"/>
  <c r="HB46" i="113" s="1"/>
  <c r="HC46" i="113" s="1"/>
  <c r="HD46" i="113" s="1"/>
  <c r="HE46" i="113" s="1"/>
  <c r="HF46" i="113" s="1"/>
  <c r="HG46" i="113" s="1"/>
  <c r="HH46" i="113" s="1"/>
  <c r="HI46" i="113" s="1"/>
  <c r="HJ46" i="113" s="1"/>
  <c r="AS2" i="113"/>
  <c r="AR55" i="112" s="1"/>
  <c r="CB19" i="113"/>
  <c r="AT67" i="112" l="1"/>
  <c r="B48" i="113" s="1"/>
  <c r="AT67" i="115"/>
  <c r="C59" i="114"/>
  <c r="CC19" i="113"/>
  <c r="AU47" i="113"/>
  <c r="AV47" i="113" s="1"/>
  <c r="AW47" i="113" s="1"/>
  <c r="AX47" i="113" s="1"/>
  <c r="AY47" i="113" s="1"/>
  <c r="AZ47" i="113" s="1"/>
  <c r="BA47" i="113" s="1"/>
  <c r="BB47" i="113" s="1"/>
  <c r="BC47" i="113" s="1"/>
  <c r="BD47" i="113" s="1"/>
  <c r="BE47" i="113" s="1"/>
  <c r="BF47" i="113" s="1"/>
  <c r="BG47" i="113" s="1"/>
  <c r="BH47" i="113" s="1"/>
  <c r="BI47" i="113" s="1"/>
  <c r="BJ47" i="113" s="1"/>
  <c r="BK47" i="113" s="1"/>
  <c r="BL47" i="113" s="1"/>
  <c r="BM47" i="113" s="1"/>
  <c r="BN47" i="113" s="1"/>
  <c r="BO47" i="113" s="1"/>
  <c r="BP47" i="113" s="1"/>
  <c r="BQ47" i="113" s="1"/>
  <c r="BR47" i="113" s="1"/>
  <c r="BS47" i="113" s="1"/>
  <c r="BT47" i="113" s="1"/>
  <c r="BU47" i="113" s="1"/>
  <c r="BV47" i="113" s="1"/>
  <c r="BW47" i="113" s="1"/>
  <c r="BX47" i="113" s="1"/>
  <c r="BY47" i="113" s="1"/>
  <c r="BZ47" i="113" s="1"/>
  <c r="CA47" i="113" s="1"/>
  <c r="CB47" i="113" s="1"/>
  <c r="CC47" i="113" s="1"/>
  <c r="CD47" i="113" s="1"/>
  <c r="CE47" i="113" s="1"/>
  <c r="CF47" i="113" s="1"/>
  <c r="CG47" i="113" s="1"/>
  <c r="CH47" i="113" s="1"/>
  <c r="CI47" i="113" s="1"/>
  <c r="CJ47" i="113" s="1"/>
  <c r="CK47" i="113" s="1"/>
  <c r="CL47" i="113" s="1"/>
  <c r="CM47" i="113" s="1"/>
  <c r="CN47" i="113" s="1"/>
  <c r="CO47" i="113" s="1"/>
  <c r="CP47" i="113" s="1"/>
  <c r="CQ47" i="113" s="1"/>
  <c r="CR47" i="113" s="1"/>
  <c r="CS47" i="113" s="1"/>
  <c r="CT47" i="113" s="1"/>
  <c r="CU47" i="113" s="1"/>
  <c r="CV47" i="113" s="1"/>
  <c r="CW47" i="113" s="1"/>
  <c r="CX47" i="113" s="1"/>
  <c r="CY47" i="113" s="1"/>
  <c r="CZ47" i="113" s="1"/>
  <c r="DA47" i="113" s="1"/>
  <c r="DB47" i="113" s="1"/>
  <c r="DC47" i="113" s="1"/>
  <c r="DD47" i="113" s="1"/>
  <c r="DE47" i="113" s="1"/>
  <c r="DF47" i="113" s="1"/>
  <c r="DG47" i="113" s="1"/>
  <c r="DH47" i="113" s="1"/>
  <c r="DI47" i="113" s="1"/>
  <c r="DJ47" i="113" s="1"/>
  <c r="DK47" i="113" s="1"/>
  <c r="DL47" i="113" s="1"/>
  <c r="DM47" i="113" s="1"/>
  <c r="DN47" i="113" s="1"/>
  <c r="DO47" i="113" s="1"/>
  <c r="DP47" i="113" s="1"/>
  <c r="DQ47" i="113" s="1"/>
  <c r="DR47" i="113" s="1"/>
  <c r="DS47" i="113" s="1"/>
  <c r="DT47" i="113" s="1"/>
  <c r="DU47" i="113" s="1"/>
  <c r="DV47" i="113" s="1"/>
  <c r="DW47" i="113" s="1"/>
  <c r="DX47" i="113" s="1"/>
  <c r="DY47" i="113" s="1"/>
  <c r="DZ47" i="113" s="1"/>
  <c r="EA47" i="113" s="1"/>
  <c r="EB47" i="113" s="1"/>
  <c r="EC47" i="113" s="1"/>
  <c r="ED47" i="113" s="1"/>
  <c r="EE47" i="113" s="1"/>
  <c r="EF47" i="113" s="1"/>
  <c r="EG47" i="113" s="1"/>
  <c r="EH47" i="113" s="1"/>
  <c r="EI47" i="113" s="1"/>
  <c r="EJ47" i="113" s="1"/>
  <c r="EK47" i="113" s="1"/>
  <c r="EL47" i="113" s="1"/>
  <c r="EM47" i="113" s="1"/>
  <c r="EN47" i="113" s="1"/>
  <c r="EO47" i="113" s="1"/>
  <c r="EP47" i="113" s="1"/>
  <c r="EQ47" i="113" s="1"/>
  <c r="ER47" i="113" s="1"/>
  <c r="ES47" i="113" s="1"/>
  <c r="ET47" i="113" s="1"/>
  <c r="EU47" i="113" s="1"/>
  <c r="EV47" i="113" s="1"/>
  <c r="EW47" i="113" s="1"/>
  <c r="EX47" i="113" s="1"/>
  <c r="EY47" i="113" s="1"/>
  <c r="EZ47" i="113" s="1"/>
  <c r="FA47" i="113" s="1"/>
  <c r="FB47" i="113" s="1"/>
  <c r="FC47" i="113" s="1"/>
  <c r="FD47" i="113" s="1"/>
  <c r="FE47" i="113" s="1"/>
  <c r="FF47" i="113" s="1"/>
  <c r="FG47" i="113" s="1"/>
  <c r="FH47" i="113" s="1"/>
  <c r="FI47" i="113" s="1"/>
  <c r="FJ47" i="113" s="1"/>
  <c r="FK47" i="113" s="1"/>
  <c r="FL47" i="113" s="1"/>
  <c r="FM47" i="113" s="1"/>
  <c r="FN47" i="113" s="1"/>
  <c r="FO47" i="113" s="1"/>
  <c r="FP47" i="113" s="1"/>
  <c r="FQ47" i="113" s="1"/>
  <c r="FR47" i="113" s="1"/>
  <c r="FS47" i="113" s="1"/>
  <c r="FT47" i="113" s="1"/>
  <c r="FU47" i="113" s="1"/>
  <c r="FV47" i="113" s="1"/>
  <c r="FW47" i="113" s="1"/>
  <c r="FX47" i="113" s="1"/>
  <c r="FY47" i="113" s="1"/>
  <c r="FZ47" i="113" s="1"/>
  <c r="GA47" i="113" s="1"/>
  <c r="GB47" i="113" s="1"/>
  <c r="GC47" i="113" s="1"/>
  <c r="GD47" i="113" s="1"/>
  <c r="GE47" i="113" s="1"/>
  <c r="GF47" i="113" s="1"/>
  <c r="GG47" i="113" s="1"/>
  <c r="GH47" i="113" s="1"/>
  <c r="GI47" i="113" s="1"/>
  <c r="GJ47" i="113" s="1"/>
  <c r="GK47" i="113" s="1"/>
  <c r="GL47" i="113" s="1"/>
  <c r="GM47" i="113" s="1"/>
  <c r="GN47" i="113" s="1"/>
  <c r="GO47" i="113" s="1"/>
  <c r="GP47" i="113" s="1"/>
  <c r="GQ47" i="113" s="1"/>
  <c r="GR47" i="113" s="1"/>
  <c r="GS47" i="113" s="1"/>
  <c r="GT47" i="113" s="1"/>
  <c r="GU47" i="113" s="1"/>
  <c r="GV47" i="113" s="1"/>
  <c r="GW47" i="113" s="1"/>
  <c r="GX47" i="113" s="1"/>
  <c r="GY47" i="113" s="1"/>
  <c r="GZ47" i="113" s="1"/>
  <c r="HA47" i="113" s="1"/>
  <c r="HB47" i="113" s="1"/>
  <c r="HC47" i="113" s="1"/>
  <c r="HD47" i="113" s="1"/>
  <c r="HE47" i="113" s="1"/>
  <c r="HF47" i="113" s="1"/>
  <c r="HG47" i="113" s="1"/>
  <c r="HH47" i="113" s="1"/>
  <c r="HI47" i="113" s="1"/>
  <c r="HJ47" i="113" s="1"/>
  <c r="AT2" i="113"/>
  <c r="AS55" i="112" s="1"/>
  <c r="CE17" i="113"/>
  <c r="AS18" i="109"/>
  <c r="E59" i="114" l="1"/>
  <c r="BC56" i="112"/>
  <c r="AU48" i="113"/>
  <c r="CF17" i="113"/>
  <c r="CD19" i="113"/>
  <c r="AU67" i="112" l="1"/>
  <c r="B49" i="113" s="1"/>
  <c r="AU67" i="115"/>
  <c r="BC95" i="112"/>
  <c r="F59" i="114"/>
  <c r="CE19" i="113"/>
  <c r="CG17" i="113"/>
  <c r="AV48" i="113"/>
  <c r="AW48" i="113" s="1"/>
  <c r="AX48" i="113" s="1"/>
  <c r="AY48" i="113" s="1"/>
  <c r="AZ48" i="113" s="1"/>
  <c r="BA48" i="113" s="1"/>
  <c r="BB48" i="113" s="1"/>
  <c r="BC48" i="113" s="1"/>
  <c r="BD48" i="113" s="1"/>
  <c r="BE48" i="113" s="1"/>
  <c r="BF48" i="113" s="1"/>
  <c r="BG48" i="113" s="1"/>
  <c r="BH48" i="113" s="1"/>
  <c r="BI48" i="113" s="1"/>
  <c r="BJ48" i="113" s="1"/>
  <c r="BK48" i="113" s="1"/>
  <c r="BL48" i="113" s="1"/>
  <c r="BM48" i="113" s="1"/>
  <c r="BN48" i="113" s="1"/>
  <c r="BO48" i="113" s="1"/>
  <c r="BP48" i="113" s="1"/>
  <c r="BQ48" i="113" s="1"/>
  <c r="BR48" i="113" s="1"/>
  <c r="BS48" i="113" s="1"/>
  <c r="BT48" i="113" s="1"/>
  <c r="BU48" i="113" s="1"/>
  <c r="BV48" i="113" s="1"/>
  <c r="BW48" i="113" s="1"/>
  <c r="BX48" i="113" s="1"/>
  <c r="BY48" i="113" s="1"/>
  <c r="BZ48" i="113" s="1"/>
  <c r="CA48" i="113" s="1"/>
  <c r="CB48" i="113" s="1"/>
  <c r="CC48" i="113" s="1"/>
  <c r="CD48" i="113" s="1"/>
  <c r="CE48" i="113" s="1"/>
  <c r="CF48" i="113" s="1"/>
  <c r="CG48" i="113" s="1"/>
  <c r="CH48" i="113" s="1"/>
  <c r="CI48" i="113" s="1"/>
  <c r="CJ48" i="113" s="1"/>
  <c r="CK48" i="113" s="1"/>
  <c r="CL48" i="113" s="1"/>
  <c r="CM48" i="113" s="1"/>
  <c r="CN48" i="113" s="1"/>
  <c r="CO48" i="113" s="1"/>
  <c r="CP48" i="113" s="1"/>
  <c r="CQ48" i="113" s="1"/>
  <c r="CR48" i="113" s="1"/>
  <c r="CS48" i="113" s="1"/>
  <c r="CT48" i="113" s="1"/>
  <c r="CU48" i="113" s="1"/>
  <c r="CV48" i="113" s="1"/>
  <c r="CW48" i="113" s="1"/>
  <c r="CX48" i="113" s="1"/>
  <c r="CY48" i="113" s="1"/>
  <c r="CZ48" i="113" s="1"/>
  <c r="DA48" i="113" s="1"/>
  <c r="DB48" i="113" s="1"/>
  <c r="DC48" i="113" s="1"/>
  <c r="DD48" i="113" s="1"/>
  <c r="DE48" i="113" s="1"/>
  <c r="DF48" i="113" s="1"/>
  <c r="DG48" i="113" s="1"/>
  <c r="DH48" i="113" s="1"/>
  <c r="DI48" i="113" s="1"/>
  <c r="DJ48" i="113" s="1"/>
  <c r="DK48" i="113" s="1"/>
  <c r="DL48" i="113" s="1"/>
  <c r="DM48" i="113" s="1"/>
  <c r="DN48" i="113" s="1"/>
  <c r="DO48" i="113" s="1"/>
  <c r="DP48" i="113" s="1"/>
  <c r="DQ48" i="113" s="1"/>
  <c r="DR48" i="113" s="1"/>
  <c r="DS48" i="113" s="1"/>
  <c r="DT48" i="113" s="1"/>
  <c r="DU48" i="113" s="1"/>
  <c r="DV48" i="113" s="1"/>
  <c r="DW48" i="113" s="1"/>
  <c r="DX48" i="113" s="1"/>
  <c r="DY48" i="113" s="1"/>
  <c r="DZ48" i="113" s="1"/>
  <c r="EA48" i="113" s="1"/>
  <c r="EB48" i="113" s="1"/>
  <c r="EC48" i="113" s="1"/>
  <c r="ED48" i="113" s="1"/>
  <c r="EE48" i="113" s="1"/>
  <c r="EF48" i="113" s="1"/>
  <c r="EG48" i="113" s="1"/>
  <c r="EH48" i="113" s="1"/>
  <c r="EI48" i="113" s="1"/>
  <c r="EJ48" i="113" s="1"/>
  <c r="EK48" i="113" s="1"/>
  <c r="EL48" i="113" s="1"/>
  <c r="EM48" i="113" s="1"/>
  <c r="EN48" i="113" s="1"/>
  <c r="EO48" i="113" s="1"/>
  <c r="EP48" i="113" s="1"/>
  <c r="EQ48" i="113" s="1"/>
  <c r="ER48" i="113" s="1"/>
  <c r="ES48" i="113" s="1"/>
  <c r="ET48" i="113" s="1"/>
  <c r="EU48" i="113" s="1"/>
  <c r="EV48" i="113" s="1"/>
  <c r="EW48" i="113" s="1"/>
  <c r="EX48" i="113" s="1"/>
  <c r="EY48" i="113" s="1"/>
  <c r="EZ48" i="113" s="1"/>
  <c r="FA48" i="113" s="1"/>
  <c r="FB48" i="113" s="1"/>
  <c r="FC48" i="113" s="1"/>
  <c r="FD48" i="113" s="1"/>
  <c r="FE48" i="113" s="1"/>
  <c r="FF48" i="113" s="1"/>
  <c r="FG48" i="113" s="1"/>
  <c r="FH48" i="113" s="1"/>
  <c r="FI48" i="113" s="1"/>
  <c r="FJ48" i="113" s="1"/>
  <c r="FK48" i="113" s="1"/>
  <c r="FL48" i="113" s="1"/>
  <c r="FM48" i="113" s="1"/>
  <c r="FN48" i="113" s="1"/>
  <c r="FO48" i="113" s="1"/>
  <c r="FP48" i="113" s="1"/>
  <c r="FQ48" i="113" s="1"/>
  <c r="FR48" i="113" s="1"/>
  <c r="FS48" i="113" s="1"/>
  <c r="FT48" i="113" s="1"/>
  <c r="FU48" i="113" s="1"/>
  <c r="FV48" i="113" s="1"/>
  <c r="FW48" i="113" s="1"/>
  <c r="FX48" i="113" s="1"/>
  <c r="FY48" i="113" s="1"/>
  <c r="FZ48" i="113" s="1"/>
  <c r="GA48" i="113" s="1"/>
  <c r="GB48" i="113" s="1"/>
  <c r="GC48" i="113" s="1"/>
  <c r="GD48" i="113" s="1"/>
  <c r="GE48" i="113" s="1"/>
  <c r="GF48" i="113" s="1"/>
  <c r="GG48" i="113" s="1"/>
  <c r="GH48" i="113" s="1"/>
  <c r="GI48" i="113" s="1"/>
  <c r="GJ48" i="113" s="1"/>
  <c r="GK48" i="113" s="1"/>
  <c r="GL48" i="113" s="1"/>
  <c r="GM48" i="113" s="1"/>
  <c r="GN48" i="113" s="1"/>
  <c r="GO48" i="113" s="1"/>
  <c r="GP48" i="113" s="1"/>
  <c r="GQ48" i="113" s="1"/>
  <c r="GR48" i="113" s="1"/>
  <c r="GS48" i="113" s="1"/>
  <c r="GT48" i="113" s="1"/>
  <c r="GU48" i="113" s="1"/>
  <c r="GV48" i="113" s="1"/>
  <c r="GW48" i="113" s="1"/>
  <c r="GX48" i="113" s="1"/>
  <c r="GY48" i="113" s="1"/>
  <c r="GZ48" i="113" s="1"/>
  <c r="HA48" i="113" s="1"/>
  <c r="HB48" i="113" s="1"/>
  <c r="HC48" i="113" s="1"/>
  <c r="HD48" i="113" s="1"/>
  <c r="HE48" i="113" s="1"/>
  <c r="HF48" i="113" s="1"/>
  <c r="HG48" i="113" s="1"/>
  <c r="HH48" i="113" s="1"/>
  <c r="HI48" i="113" s="1"/>
  <c r="HJ48" i="113" s="1"/>
  <c r="AU2" i="113"/>
  <c r="AT55" i="112" s="1"/>
  <c r="AT18" i="109"/>
  <c r="C60" i="114" l="1"/>
  <c r="AV49" i="113"/>
  <c r="CH17" i="113"/>
  <c r="CF19" i="113"/>
  <c r="AV67" i="112" l="1"/>
  <c r="B50" i="113" s="1"/>
  <c r="AV67" i="115"/>
  <c r="BD56" i="112"/>
  <c r="E60" i="114"/>
  <c r="CG19" i="113"/>
  <c r="CI17" i="113"/>
  <c r="AW49" i="113"/>
  <c r="AX49" i="113" s="1"/>
  <c r="AY49" i="113" s="1"/>
  <c r="AZ49" i="113" s="1"/>
  <c r="BA49" i="113" s="1"/>
  <c r="BB49" i="113" s="1"/>
  <c r="BC49" i="113" s="1"/>
  <c r="BD49" i="113" s="1"/>
  <c r="BE49" i="113" s="1"/>
  <c r="BF49" i="113" s="1"/>
  <c r="BG49" i="113" s="1"/>
  <c r="BH49" i="113" s="1"/>
  <c r="BI49" i="113" s="1"/>
  <c r="BJ49" i="113" s="1"/>
  <c r="BK49" i="113" s="1"/>
  <c r="BL49" i="113" s="1"/>
  <c r="BM49" i="113" s="1"/>
  <c r="BN49" i="113" s="1"/>
  <c r="BO49" i="113" s="1"/>
  <c r="BP49" i="113" s="1"/>
  <c r="BQ49" i="113" s="1"/>
  <c r="BR49" i="113" s="1"/>
  <c r="BS49" i="113" s="1"/>
  <c r="BT49" i="113" s="1"/>
  <c r="BU49" i="113" s="1"/>
  <c r="BV49" i="113" s="1"/>
  <c r="BW49" i="113" s="1"/>
  <c r="BX49" i="113" s="1"/>
  <c r="BY49" i="113" s="1"/>
  <c r="BZ49" i="113" s="1"/>
  <c r="CA49" i="113" s="1"/>
  <c r="CB49" i="113" s="1"/>
  <c r="CC49" i="113" s="1"/>
  <c r="CD49" i="113" s="1"/>
  <c r="CE49" i="113" s="1"/>
  <c r="CF49" i="113" s="1"/>
  <c r="CG49" i="113" s="1"/>
  <c r="CH49" i="113" s="1"/>
  <c r="CI49" i="113" s="1"/>
  <c r="CJ49" i="113" s="1"/>
  <c r="CK49" i="113" s="1"/>
  <c r="CL49" i="113" s="1"/>
  <c r="CM49" i="113" s="1"/>
  <c r="CN49" i="113" s="1"/>
  <c r="CO49" i="113" s="1"/>
  <c r="CP49" i="113" s="1"/>
  <c r="CQ49" i="113" s="1"/>
  <c r="CR49" i="113" s="1"/>
  <c r="CS49" i="113" s="1"/>
  <c r="CT49" i="113" s="1"/>
  <c r="CU49" i="113" s="1"/>
  <c r="CV49" i="113" s="1"/>
  <c r="CW49" i="113" s="1"/>
  <c r="CX49" i="113" s="1"/>
  <c r="CY49" i="113" s="1"/>
  <c r="CZ49" i="113" s="1"/>
  <c r="DA49" i="113" s="1"/>
  <c r="DB49" i="113" s="1"/>
  <c r="DC49" i="113" s="1"/>
  <c r="DD49" i="113" s="1"/>
  <c r="DE49" i="113" s="1"/>
  <c r="DF49" i="113" s="1"/>
  <c r="DG49" i="113" s="1"/>
  <c r="DH49" i="113" s="1"/>
  <c r="DI49" i="113" s="1"/>
  <c r="DJ49" i="113" s="1"/>
  <c r="DK49" i="113" s="1"/>
  <c r="DL49" i="113" s="1"/>
  <c r="DM49" i="113" s="1"/>
  <c r="DN49" i="113" s="1"/>
  <c r="DO49" i="113" s="1"/>
  <c r="DP49" i="113" s="1"/>
  <c r="DQ49" i="113" s="1"/>
  <c r="DR49" i="113" s="1"/>
  <c r="DS49" i="113" s="1"/>
  <c r="DT49" i="113" s="1"/>
  <c r="DU49" i="113" s="1"/>
  <c r="DV49" i="113" s="1"/>
  <c r="DW49" i="113" s="1"/>
  <c r="DX49" i="113" s="1"/>
  <c r="DY49" i="113" s="1"/>
  <c r="DZ49" i="113" s="1"/>
  <c r="EA49" i="113" s="1"/>
  <c r="EB49" i="113" s="1"/>
  <c r="EC49" i="113" s="1"/>
  <c r="ED49" i="113" s="1"/>
  <c r="EE49" i="113" s="1"/>
  <c r="EF49" i="113" s="1"/>
  <c r="EG49" i="113" s="1"/>
  <c r="EH49" i="113" s="1"/>
  <c r="EI49" i="113" s="1"/>
  <c r="EJ49" i="113" s="1"/>
  <c r="EK49" i="113" s="1"/>
  <c r="EL49" i="113" s="1"/>
  <c r="EM49" i="113" s="1"/>
  <c r="EN49" i="113" s="1"/>
  <c r="EO49" i="113" s="1"/>
  <c r="EP49" i="113" s="1"/>
  <c r="EQ49" i="113" s="1"/>
  <c r="ER49" i="113" s="1"/>
  <c r="ES49" i="113" s="1"/>
  <c r="ET49" i="113" s="1"/>
  <c r="EU49" i="113" s="1"/>
  <c r="EV49" i="113" s="1"/>
  <c r="EW49" i="113" s="1"/>
  <c r="EX49" i="113" s="1"/>
  <c r="EY49" i="113" s="1"/>
  <c r="EZ49" i="113" s="1"/>
  <c r="FA49" i="113" s="1"/>
  <c r="FB49" i="113" s="1"/>
  <c r="FC49" i="113" s="1"/>
  <c r="FD49" i="113" s="1"/>
  <c r="FE49" i="113" s="1"/>
  <c r="FF49" i="113" s="1"/>
  <c r="FG49" i="113" s="1"/>
  <c r="FH49" i="113" s="1"/>
  <c r="FI49" i="113" s="1"/>
  <c r="FJ49" i="113" s="1"/>
  <c r="FK49" i="113" s="1"/>
  <c r="FL49" i="113" s="1"/>
  <c r="FM49" i="113" s="1"/>
  <c r="FN49" i="113" s="1"/>
  <c r="FO49" i="113" s="1"/>
  <c r="FP49" i="113" s="1"/>
  <c r="FQ49" i="113" s="1"/>
  <c r="FR49" i="113" s="1"/>
  <c r="FS49" i="113" s="1"/>
  <c r="FT49" i="113" s="1"/>
  <c r="FU49" i="113" s="1"/>
  <c r="FV49" i="113" s="1"/>
  <c r="FW49" i="113" s="1"/>
  <c r="FX49" i="113" s="1"/>
  <c r="FY49" i="113" s="1"/>
  <c r="FZ49" i="113" s="1"/>
  <c r="GA49" i="113" s="1"/>
  <c r="GB49" i="113" s="1"/>
  <c r="GC49" i="113" s="1"/>
  <c r="GD49" i="113" s="1"/>
  <c r="GE49" i="113" s="1"/>
  <c r="GF49" i="113" s="1"/>
  <c r="GG49" i="113" s="1"/>
  <c r="GH49" i="113" s="1"/>
  <c r="GI49" i="113" s="1"/>
  <c r="GJ49" i="113" s="1"/>
  <c r="GK49" i="113" s="1"/>
  <c r="GL49" i="113" s="1"/>
  <c r="GM49" i="113" s="1"/>
  <c r="GN49" i="113" s="1"/>
  <c r="GO49" i="113" s="1"/>
  <c r="GP49" i="113" s="1"/>
  <c r="GQ49" i="113" s="1"/>
  <c r="GR49" i="113" s="1"/>
  <c r="GS49" i="113" s="1"/>
  <c r="GT49" i="113" s="1"/>
  <c r="GU49" i="113" s="1"/>
  <c r="GV49" i="113" s="1"/>
  <c r="GW49" i="113" s="1"/>
  <c r="GX49" i="113" s="1"/>
  <c r="GY49" i="113" s="1"/>
  <c r="GZ49" i="113" s="1"/>
  <c r="HA49" i="113" s="1"/>
  <c r="HB49" i="113" s="1"/>
  <c r="HC49" i="113" s="1"/>
  <c r="HD49" i="113" s="1"/>
  <c r="HE49" i="113" s="1"/>
  <c r="HF49" i="113" s="1"/>
  <c r="HG49" i="113" s="1"/>
  <c r="HH49" i="113" s="1"/>
  <c r="HI49" i="113" s="1"/>
  <c r="HJ49" i="113" s="1"/>
  <c r="AV2" i="113"/>
  <c r="AU55" i="112" s="1"/>
  <c r="AU18" i="109"/>
  <c r="BD95" i="112" l="1"/>
  <c r="F60" i="114"/>
  <c r="AW50" i="113"/>
  <c r="CJ17" i="113"/>
  <c r="CH19" i="113"/>
  <c r="AW67" i="112" l="1"/>
  <c r="B51" i="113" s="1"/>
  <c r="AW67" i="115"/>
  <c r="C61" i="114"/>
  <c r="CI19" i="113"/>
  <c r="CK17" i="113"/>
  <c r="AX50" i="113"/>
  <c r="AY50" i="113" s="1"/>
  <c r="AZ50" i="113" s="1"/>
  <c r="BA50" i="113" s="1"/>
  <c r="BB50" i="113" s="1"/>
  <c r="BC50" i="113" s="1"/>
  <c r="BD50" i="113" s="1"/>
  <c r="BE50" i="113" s="1"/>
  <c r="BF50" i="113" s="1"/>
  <c r="BG50" i="113" s="1"/>
  <c r="BH50" i="113" s="1"/>
  <c r="BI50" i="113" s="1"/>
  <c r="BJ50" i="113" s="1"/>
  <c r="BK50" i="113" s="1"/>
  <c r="BL50" i="113" s="1"/>
  <c r="BM50" i="113" s="1"/>
  <c r="BN50" i="113" s="1"/>
  <c r="BO50" i="113" s="1"/>
  <c r="BP50" i="113" s="1"/>
  <c r="BQ50" i="113" s="1"/>
  <c r="BR50" i="113" s="1"/>
  <c r="BS50" i="113" s="1"/>
  <c r="BT50" i="113" s="1"/>
  <c r="BU50" i="113" s="1"/>
  <c r="BV50" i="113" s="1"/>
  <c r="BW50" i="113" s="1"/>
  <c r="BX50" i="113" s="1"/>
  <c r="BY50" i="113" s="1"/>
  <c r="BZ50" i="113" s="1"/>
  <c r="CA50" i="113" s="1"/>
  <c r="CB50" i="113" s="1"/>
  <c r="CC50" i="113" s="1"/>
  <c r="CD50" i="113" s="1"/>
  <c r="CE50" i="113" s="1"/>
  <c r="CF50" i="113" s="1"/>
  <c r="CG50" i="113" s="1"/>
  <c r="CH50" i="113" s="1"/>
  <c r="CI50" i="113" s="1"/>
  <c r="CJ50" i="113" s="1"/>
  <c r="CK50" i="113" s="1"/>
  <c r="CL50" i="113" s="1"/>
  <c r="CM50" i="113" s="1"/>
  <c r="CN50" i="113" s="1"/>
  <c r="CO50" i="113" s="1"/>
  <c r="CP50" i="113" s="1"/>
  <c r="CQ50" i="113" s="1"/>
  <c r="CR50" i="113" s="1"/>
  <c r="CS50" i="113" s="1"/>
  <c r="CT50" i="113" s="1"/>
  <c r="CU50" i="113" s="1"/>
  <c r="CV50" i="113" s="1"/>
  <c r="CW50" i="113" s="1"/>
  <c r="CX50" i="113" s="1"/>
  <c r="CY50" i="113" s="1"/>
  <c r="CZ50" i="113" s="1"/>
  <c r="DA50" i="113" s="1"/>
  <c r="DB50" i="113" s="1"/>
  <c r="DC50" i="113" s="1"/>
  <c r="DD50" i="113" s="1"/>
  <c r="DE50" i="113" s="1"/>
  <c r="DF50" i="113" s="1"/>
  <c r="DG50" i="113" s="1"/>
  <c r="DH50" i="113" s="1"/>
  <c r="DI50" i="113" s="1"/>
  <c r="DJ50" i="113" s="1"/>
  <c r="DK50" i="113" s="1"/>
  <c r="DL50" i="113" s="1"/>
  <c r="DM50" i="113" s="1"/>
  <c r="DN50" i="113" s="1"/>
  <c r="DO50" i="113" s="1"/>
  <c r="DP50" i="113" s="1"/>
  <c r="DQ50" i="113" s="1"/>
  <c r="DR50" i="113" s="1"/>
  <c r="DS50" i="113" s="1"/>
  <c r="DT50" i="113" s="1"/>
  <c r="DU50" i="113" s="1"/>
  <c r="DV50" i="113" s="1"/>
  <c r="DW50" i="113" s="1"/>
  <c r="DX50" i="113" s="1"/>
  <c r="DY50" i="113" s="1"/>
  <c r="DZ50" i="113" s="1"/>
  <c r="EA50" i="113" s="1"/>
  <c r="EB50" i="113" s="1"/>
  <c r="EC50" i="113" s="1"/>
  <c r="ED50" i="113" s="1"/>
  <c r="EE50" i="113" s="1"/>
  <c r="EF50" i="113" s="1"/>
  <c r="EG50" i="113" s="1"/>
  <c r="EH50" i="113" s="1"/>
  <c r="EI50" i="113" s="1"/>
  <c r="EJ50" i="113" s="1"/>
  <c r="EK50" i="113" s="1"/>
  <c r="EL50" i="113" s="1"/>
  <c r="EM50" i="113" s="1"/>
  <c r="EN50" i="113" s="1"/>
  <c r="EO50" i="113" s="1"/>
  <c r="EP50" i="113" s="1"/>
  <c r="EQ50" i="113" s="1"/>
  <c r="ER50" i="113" s="1"/>
  <c r="ES50" i="113" s="1"/>
  <c r="ET50" i="113" s="1"/>
  <c r="EU50" i="113" s="1"/>
  <c r="EV50" i="113" s="1"/>
  <c r="EW50" i="113" s="1"/>
  <c r="EX50" i="113" s="1"/>
  <c r="EY50" i="113" s="1"/>
  <c r="EZ50" i="113" s="1"/>
  <c r="FA50" i="113" s="1"/>
  <c r="FB50" i="113" s="1"/>
  <c r="FC50" i="113" s="1"/>
  <c r="FD50" i="113" s="1"/>
  <c r="FE50" i="113" s="1"/>
  <c r="FF50" i="113" s="1"/>
  <c r="FG50" i="113" s="1"/>
  <c r="FH50" i="113" s="1"/>
  <c r="FI50" i="113" s="1"/>
  <c r="FJ50" i="113" s="1"/>
  <c r="FK50" i="113" s="1"/>
  <c r="FL50" i="113" s="1"/>
  <c r="FM50" i="113" s="1"/>
  <c r="FN50" i="113" s="1"/>
  <c r="FO50" i="113" s="1"/>
  <c r="FP50" i="113" s="1"/>
  <c r="FQ50" i="113" s="1"/>
  <c r="FR50" i="113" s="1"/>
  <c r="FS50" i="113" s="1"/>
  <c r="FT50" i="113" s="1"/>
  <c r="FU50" i="113" s="1"/>
  <c r="FV50" i="113" s="1"/>
  <c r="FW50" i="113" s="1"/>
  <c r="FX50" i="113" s="1"/>
  <c r="FY50" i="113" s="1"/>
  <c r="FZ50" i="113" s="1"/>
  <c r="GA50" i="113" s="1"/>
  <c r="GB50" i="113" s="1"/>
  <c r="GC50" i="113" s="1"/>
  <c r="GD50" i="113" s="1"/>
  <c r="GE50" i="113" s="1"/>
  <c r="GF50" i="113" s="1"/>
  <c r="GG50" i="113" s="1"/>
  <c r="GH50" i="113" s="1"/>
  <c r="GI50" i="113" s="1"/>
  <c r="GJ50" i="113" s="1"/>
  <c r="GK50" i="113" s="1"/>
  <c r="GL50" i="113" s="1"/>
  <c r="GM50" i="113" s="1"/>
  <c r="GN50" i="113" s="1"/>
  <c r="GO50" i="113" s="1"/>
  <c r="GP50" i="113" s="1"/>
  <c r="GQ50" i="113" s="1"/>
  <c r="GR50" i="113" s="1"/>
  <c r="GS50" i="113" s="1"/>
  <c r="GT50" i="113" s="1"/>
  <c r="GU50" i="113" s="1"/>
  <c r="GV50" i="113" s="1"/>
  <c r="GW50" i="113" s="1"/>
  <c r="GX50" i="113" s="1"/>
  <c r="GY50" i="113" s="1"/>
  <c r="GZ50" i="113" s="1"/>
  <c r="HA50" i="113" s="1"/>
  <c r="HB50" i="113" s="1"/>
  <c r="HC50" i="113" s="1"/>
  <c r="HD50" i="113" s="1"/>
  <c r="HE50" i="113" s="1"/>
  <c r="HF50" i="113" s="1"/>
  <c r="HG50" i="113" s="1"/>
  <c r="HH50" i="113" s="1"/>
  <c r="HI50" i="113" s="1"/>
  <c r="HJ50" i="113" s="1"/>
  <c r="AW2" i="113"/>
  <c r="AV55" i="112" s="1"/>
  <c r="AV18" i="109"/>
  <c r="AX67" i="112" l="1"/>
  <c r="B52" i="113" s="1"/>
  <c r="AX67" i="115"/>
  <c r="BE56" i="112"/>
  <c r="E61" i="114"/>
  <c r="AX51" i="113"/>
  <c r="CL17" i="113"/>
  <c r="CJ19" i="113"/>
  <c r="BE95" i="112" l="1"/>
  <c r="F61" i="114"/>
  <c r="CK19" i="113"/>
  <c r="AY52" i="113"/>
  <c r="CM17" i="113"/>
  <c r="AY51" i="113"/>
  <c r="AZ51" i="113" s="1"/>
  <c r="BA51" i="113" s="1"/>
  <c r="BB51" i="113" s="1"/>
  <c r="BC51" i="113" s="1"/>
  <c r="BD51" i="113" s="1"/>
  <c r="BE51" i="113" s="1"/>
  <c r="BF51" i="113" s="1"/>
  <c r="BG51" i="113" s="1"/>
  <c r="BH51" i="113" s="1"/>
  <c r="BI51" i="113" s="1"/>
  <c r="BJ51" i="113" s="1"/>
  <c r="BK51" i="113" s="1"/>
  <c r="BL51" i="113" s="1"/>
  <c r="BM51" i="113" s="1"/>
  <c r="BN51" i="113" s="1"/>
  <c r="BO51" i="113" s="1"/>
  <c r="BP51" i="113" s="1"/>
  <c r="BQ51" i="113" s="1"/>
  <c r="BR51" i="113" s="1"/>
  <c r="BS51" i="113" s="1"/>
  <c r="BT51" i="113" s="1"/>
  <c r="BU51" i="113" s="1"/>
  <c r="BV51" i="113" s="1"/>
  <c r="BW51" i="113" s="1"/>
  <c r="BX51" i="113" s="1"/>
  <c r="BY51" i="113" s="1"/>
  <c r="BZ51" i="113" s="1"/>
  <c r="CA51" i="113" s="1"/>
  <c r="CB51" i="113" s="1"/>
  <c r="CC51" i="113" s="1"/>
  <c r="CD51" i="113" s="1"/>
  <c r="CE51" i="113" s="1"/>
  <c r="CF51" i="113" s="1"/>
  <c r="CG51" i="113" s="1"/>
  <c r="CH51" i="113" s="1"/>
  <c r="CI51" i="113" s="1"/>
  <c r="CJ51" i="113" s="1"/>
  <c r="CK51" i="113" s="1"/>
  <c r="CL51" i="113" s="1"/>
  <c r="CM51" i="113" s="1"/>
  <c r="CN51" i="113" s="1"/>
  <c r="CO51" i="113" s="1"/>
  <c r="CP51" i="113" s="1"/>
  <c r="CQ51" i="113" s="1"/>
  <c r="CR51" i="113" s="1"/>
  <c r="CS51" i="113" s="1"/>
  <c r="CT51" i="113" s="1"/>
  <c r="CU51" i="113" s="1"/>
  <c r="CV51" i="113" s="1"/>
  <c r="CW51" i="113" s="1"/>
  <c r="CX51" i="113" s="1"/>
  <c r="CY51" i="113" s="1"/>
  <c r="CZ51" i="113" s="1"/>
  <c r="DA51" i="113" s="1"/>
  <c r="DB51" i="113" s="1"/>
  <c r="DC51" i="113" s="1"/>
  <c r="DD51" i="113" s="1"/>
  <c r="DE51" i="113" s="1"/>
  <c r="DF51" i="113" s="1"/>
  <c r="DG51" i="113" s="1"/>
  <c r="DH51" i="113" s="1"/>
  <c r="DI51" i="113" s="1"/>
  <c r="DJ51" i="113" s="1"/>
  <c r="DK51" i="113" s="1"/>
  <c r="DL51" i="113" s="1"/>
  <c r="DM51" i="113" s="1"/>
  <c r="DN51" i="113" s="1"/>
  <c r="DO51" i="113" s="1"/>
  <c r="DP51" i="113" s="1"/>
  <c r="DQ51" i="113" s="1"/>
  <c r="DR51" i="113" s="1"/>
  <c r="DS51" i="113" s="1"/>
  <c r="DT51" i="113" s="1"/>
  <c r="DU51" i="113" s="1"/>
  <c r="DV51" i="113" s="1"/>
  <c r="DW51" i="113" s="1"/>
  <c r="DX51" i="113" s="1"/>
  <c r="DY51" i="113" s="1"/>
  <c r="DZ51" i="113" s="1"/>
  <c r="EA51" i="113" s="1"/>
  <c r="EB51" i="113" s="1"/>
  <c r="EC51" i="113" s="1"/>
  <c r="ED51" i="113" s="1"/>
  <c r="EE51" i="113" s="1"/>
  <c r="EF51" i="113" s="1"/>
  <c r="EG51" i="113" s="1"/>
  <c r="EH51" i="113" s="1"/>
  <c r="EI51" i="113" s="1"/>
  <c r="EJ51" i="113" s="1"/>
  <c r="EK51" i="113" s="1"/>
  <c r="EL51" i="113" s="1"/>
  <c r="EM51" i="113" s="1"/>
  <c r="EN51" i="113" s="1"/>
  <c r="EO51" i="113" s="1"/>
  <c r="EP51" i="113" s="1"/>
  <c r="EQ51" i="113" s="1"/>
  <c r="ER51" i="113" s="1"/>
  <c r="ES51" i="113" s="1"/>
  <c r="ET51" i="113" s="1"/>
  <c r="EU51" i="113" s="1"/>
  <c r="EV51" i="113" s="1"/>
  <c r="EW51" i="113" s="1"/>
  <c r="EX51" i="113" s="1"/>
  <c r="EY51" i="113" s="1"/>
  <c r="EZ51" i="113" s="1"/>
  <c r="FA51" i="113" s="1"/>
  <c r="FB51" i="113" s="1"/>
  <c r="FC51" i="113" s="1"/>
  <c r="FD51" i="113" s="1"/>
  <c r="FE51" i="113" s="1"/>
  <c r="FF51" i="113" s="1"/>
  <c r="FG51" i="113" s="1"/>
  <c r="FH51" i="113" s="1"/>
  <c r="FI51" i="113" s="1"/>
  <c r="FJ51" i="113" s="1"/>
  <c r="FK51" i="113" s="1"/>
  <c r="FL51" i="113" s="1"/>
  <c r="FM51" i="113" s="1"/>
  <c r="FN51" i="113" s="1"/>
  <c r="FO51" i="113" s="1"/>
  <c r="FP51" i="113" s="1"/>
  <c r="FQ51" i="113" s="1"/>
  <c r="FR51" i="113" s="1"/>
  <c r="FS51" i="113" s="1"/>
  <c r="FT51" i="113" s="1"/>
  <c r="FU51" i="113" s="1"/>
  <c r="FV51" i="113" s="1"/>
  <c r="FW51" i="113" s="1"/>
  <c r="FX51" i="113" s="1"/>
  <c r="FY51" i="113" s="1"/>
  <c r="FZ51" i="113" s="1"/>
  <c r="GA51" i="113" s="1"/>
  <c r="GB51" i="113" s="1"/>
  <c r="GC51" i="113" s="1"/>
  <c r="GD51" i="113" s="1"/>
  <c r="GE51" i="113" s="1"/>
  <c r="GF51" i="113" s="1"/>
  <c r="GG51" i="113" s="1"/>
  <c r="GH51" i="113" s="1"/>
  <c r="GI51" i="113" s="1"/>
  <c r="GJ51" i="113" s="1"/>
  <c r="GK51" i="113" s="1"/>
  <c r="GL51" i="113" s="1"/>
  <c r="GM51" i="113" s="1"/>
  <c r="GN51" i="113" s="1"/>
  <c r="GO51" i="113" s="1"/>
  <c r="GP51" i="113" s="1"/>
  <c r="GQ51" i="113" s="1"/>
  <c r="GR51" i="113" s="1"/>
  <c r="GS51" i="113" s="1"/>
  <c r="GT51" i="113" s="1"/>
  <c r="GU51" i="113" s="1"/>
  <c r="GV51" i="113" s="1"/>
  <c r="GW51" i="113" s="1"/>
  <c r="GX51" i="113" s="1"/>
  <c r="GY51" i="113" s="1"/>
  <c r="GZ51" i="113" s="1"/>
  <c r="HA51" i="113" s="1"/>
  <c r="HB51" i="113" s="1"/>
  <c r="HC51" i="113" s="1"/>
  <c r="HD51" i="113" s="1"/>
  <c r="HE51" i="113" s="1"/>
  <c r="HF51" i="113" s="1"/>
  <c r="HG51" i="113" s="1"/>
  <c r="HH51" i="113" s="1"/>
  <c r="HI51" i="113" s="1"/>
  <c r="HJ51" i="113" s="1"/>
  <c r="AX2" i="113"/>
  <c r="AW55" i="112" s="1"/>
  <c r="AW18" i="109"/>
  <c r="AY67" i="112" l="1"/>
  <c r="B53" i="113" s="1"/>
  <c r="AY67" i="115"/>
  <c r="C62" i="114"/>
  <c r="CN17" i="113"/>
  <c r="AZ52" i="113"/>
  <c r="BA52" i="113" s="1"/>
  <c r="BB52" i="113" s="1"/>
  <c r="BC52" i="113" s="1"/>
  <c r="BD52" i="113" s="1"/>
  <c r="BE52" i="113" s="1"/>
  <c r="BF52" i="113" s="1"/>
  <c r="BG52" i="113" s="1"/>
  <c r="BH52" i="113" s="1"/>
  <c r="BI52" i="113" s="1"/>
  <c r="BJ52" i="113" s="1"/>
  <c r="BK52" i="113" s="1"/>
  <c r="BL52" i="113" s="1"/>
  <c r="BM52" i="113" s="1"/>
  <c r="BN52" i="113" s="1"/>
  <c r="BO52" i="113" s="1"/>
  <c r="BP52" i="113" s="1"/>
  <c r="BQ52" i="113" s="1"/>
  <c r="BR52" i="113" s="1"/>
  <c r="BS52" i="113" s="1"/>
  <c r="BT52" i="113" s="1"/>
  <c r="BU52" i="113" s="1"/>
  <c r="BV52" i="113" s="1"/>
  <c r="BW52" i="113" s="1"/>
  <c r="BX52" i="113" s="1"/>
  <c r="BY52" i="113" s="1"/>
  <c r="BZ52" i="113" s="1"/>
  <c r="CA52" i="113" s="1"/>
  <c r="CB52" i="113" s="1"/>
  <c r="CC52" i="113" s="1"/>
  <c r="CD52" i="113" s="1"/>
  <c r="CE52" i="113" s="1"/>
  <c r="CF52" i="113" s="1"/>
  <c r="CG52" i="113" s="1"/>
  <c r="CH52" i="113" s="1"/>
  <c r="CI52" i="113" s="1"/>
  <c r="CJ52" i="113" s="1"/>
  <c r="CK52" i="113" s="1"/>
  <c r="CL52" i="113" s="1"/>
  <c r="CM52" i="113" s="1"/>
  <c r="CN52" i="113" s="1"/>
  <c r="CO52" i="113" s="1"/>
  <c r="CP52" i="113" s="1"/>
  <c r="CQ52" i="113" s="1"/>
  <c r="CR52" i="113" s="1"/>
  <c r="CS52" i="113" s="1"/>
  <c r="CT52" i="113" s="1"/>
  <c r="CU52" i="113" s="1"/>
  <c r="CV52" i="113" s="1"/>
  <c r="CW52" i="113" s="1"/>
  <c r="CX52" i="113" s="1"/>
  <c r="CY52" i="113" s="1"/>
  <c r="CZ52" i="113" s="1"/>
  <c r="DA52" i="113" s="1"/>
  <c r="DB52" i="113" s="1"/>
  <c r="DC52" i="113" s="1"/>
  <c r="DD52" i="113" s="1"/>
  <c r="DE52" i="113" s="1"/>
  <c r="DF52" i="113" s="1"/>
  <c r="DG52" i="113" s="1"/>
  <c r="DH52" i="113" s="1"/>
  <c r="DI52" i="113" s="1"/>
  <c r="DJ52" i="113" s="1"/>
  <c r="DK52" i="113" s="1"/>
  <c r="DL52" i="113" s="1"/>
  <c r="DM52" i="113" s="1"/>
  <c r="DN52" i="113" s="1"/>
  <c r="DO52" i="113" s="1"/>
  <c r="DP52" i="113" s="1"/>
  <c r="DQ52" i="113" s="1"/>
  <c r="DR52" i="113" s="1"/>
  <c r="DS52" i="113" s="1"/>
  <c r="DT52" i="113" s="1"/>
  <c r="DU52" i="113" s="1"/>
  <c r="DV52" i="113" s="1"/>
  <c r="DW52" i="113" s="1"/>
  <c r="DX52" i="113" s="1"/>
  <c r="DY52" i="113" s="1"/>
  <c r="DZ52" i="113" s="1"/>
  <c r="EA52" i="113" s="1"/>
  <c r="EB52" i="113" s="1"/>
  <c r="EC52" i="113" s="1"/>
  <c r="ED52" i="113" s="1"/>
  <c r="EE52" i="113" s="1"/>
  <c r="EF52" i="113" s="1"/>
  <c r="EG52" i="113" s="1"/>
  <c r="EH52" i="113" s="1"/>
  <c r="EI52" i="113" s="1"/>
  <c r="EJ52" i="113" s="1"/>
  <c r="EK52" i="113" s="1"/>
  <c r="EL52" i="113" s="1"/>
  <c r="EM52" i="113" s="1"/>
  <c r="EN52" i="113" s="1"/>
  <c r="EO52" i="113" s="1"/>
  <c r="EP52" i="113" s="1"/>
  <c r="EQ52" i="113" s="1"/>
  <c r="ER52" i="113" s="1"/>
  <c r="ES52" i="113" s="1"/>
  <c r="ET52" i="113" s="1"/>
  <c r="EU52" i="113" s="1"/>
  <c r="EV52" i="113" s="1"/>
  <c r="EW52" i="113" s="1"/>
  <c r="EX52" i="113" s="1"/>
  <c r="EY52" i="113" s="1"/>
  <c r="EZ52" i="113" s="1"/>
  <c r="FA52" i="113" s="1"/>
  <c r="FB52" i="113" s="1"/>
  <c r="FC52" i="113" s="1"/>
  <c r="FD52" i="113" s="1"/>
  <c r="FE52" i="113" s="1"/>
  <c r="FF52" i="113" s="1"/>
  <c r="FG52" i="113" s="1"/>
  <c r="FH52" i="113" s="1"/>
  <c r="FI52" i="113" s="1"/>
  <c r="FJ52" i="113" s="1"/>
  <c r="FK52" i="113" s="1"/>
  <c r="FL52" i="113" s="1"/>
  <c r="FM52" i="113" s="1"/>
  <c r="FN52" i="113" s="1"/>
  <c r="FO52" i="113" s="1"/>
  <c r="FP52" i="113" s="1"/>
  <c r="FQ52" i="113" s="1"/>
  <c r="FR52" i="113" s="1"/>
  <c r="FS52" i="113" s="1"/>
  <c r="FT52" i="113" s="1"/>
  <c r="FU52" i="113" s="1"/>
  <c r="FV52" i="113" s="1"/>
  <c r="FW52" i="113" s="1"/>
  <c r="FX52" i="113" s="1"/>
  <c r="FY52" i="113" s="1"/>
  <c r="FZ52" i="113" s="1"/>
  <c r="GA52" i="113" s="1"/>
  <c r="GB52" i="113" s="1"/>
  <c r="GC52" i="113" s="1"/>
  <c r="GD52" i="113" s="1"/>
  <c r="GE52" i="113" s="1"/>
  <c r="GF52" i="113" s="1"/>
  <c r="GG52" i="113" s="1"/>
  <c r="GH52" i="113" s="1"/>
  <c r="GI52" i="113" s="1"/>
  <c r="GJ52" i="113" s="1"/>
  <c r="GK52" i="113" s="1"/>
  <c r="GL52" i="113" s="1"/>
  <c r="GM52" i="113" s="1"/>
  <c r="GN52" i="113" s="1"/>
  <c r="GO52" i="113" s="1"/>
  <c r="GP52" i="113" s="1"/>
  <c r="GQ52" i="113" s="1"/>
  <c r="GR52" i="113" s="1"/>
  <c r="GS52" i="113" s="1"/>
  <c r="GT52" i="113" s="1"/>
  <c r="GU52" i="113" s="1"/>
  <c r="GV52" i="113" s="1"/>
  <c r="GW52" i="113" s="1"/>
  <c r="GX52" i="113" s="1"/>
  <c r="GY52" i="113" s="1"/>
  <c r="GZ52" i="113" s="1"/>
  <c r="HA52" i="113" s="1"/>
  <c r="HB52" i="113" s="1"/>
  <c r="HC52" i="113" s="1"/>
  <c r="HD52" i="113" s="1"/>
  <c r="HE52" i="113" s="1"/>
  <c r="HF52" i="113" s="1"/>
  <c r="HG52" i="113" s="1"/>
  <c r="HH52" i="113" s="1"/>
  <c r="HI52" i="113" s="1"/>
  <c r="HJ52" i="113" s="1"/>
  <c r="AY2" i="113"/>
  <c r="AX55" i="112" s="1"/>
  <c r="CL19" i="113"/>
  <c r="E62" i="114" l="1"/>
  <c r="BF56" i="112"/>
  <c r="AZ53" i="113"/>
  <c r="CM19" i="113"/>
  <c r="CO17" i="113"/>
  <c r="AX18" i="109"/>
  <c r="AZ67" i="112" l="1"/>
  <c r="B54" i="113" s="1"/>
  <c r="AZ67" i="115"/>
  <c r="BF95" i="112"/>
  <c r="F62" i="114"/>
  <c r="CP17" i="113"/>
  <c r="CN19" i="113"/>
  <c r="BA53" i="113"/>
  <c r="BB53" i="113" s="1"/>
  <c r="BC53" i="113" s="1"/>
  <c r="BD53" i="113" s="1"/>
  <c r="BE53" i="113" s="1"/>
  <c r="BF53" i="113" s="1"/>
  <c r="BG53" i="113" s="1"/>
  <c r="BH53" i="113" s="1"/>
  <c r="BI53" i="113" s="1"/>
  <c r="BJ53" i="113" s="1"/>
  <c r="BK53" i="113" s="1"/>
  <c r="BL53" i="113" s="1"/>
  <c r="BM53" i="113" s="1"/>
  <c r="BN53" i="113" s="1"/>
  <c r="BO53" i="113" s="1"/>
  <c r="BP53" i="113" s="1"/>
  <c r="BQ53" i="113" s="1"/>
  <c r="BR53" i="113" s="1"/>
  <c r="BS53" i="113" s="1"/>
  <c r="BT53" i="113" s="1"/>
  <c r="BU53" i="113" s="1"/>
  <c r="BV53" i="113" s="1"/>
  <c r="BW53" i="113" s="1"/>
  <c r="BX53" i="113" s="1"/>
  <c r="BY53" i="113" s="1"/>
  <c r="BZ53" i="113" s="1"/>
  <c r="CA53" i="113" s="1"/>
  <c r="CB53" i="113" s="1"/>
  <c r="CC53" i="113" s="1"/>
  <c r="CD53" i="113" s="1"/>
  <c r="CE53" i="113" s="1"/>
  <c r="CF53" i="113" s="1"/>
  <c r="CG53" i="113" s="1"/>
  <c r="CH53" i="113" s="1"/>
  <c r="CI53" i="113" s="1"/>
  <c r="CJ53" i="113" s="1"/>
  <c r="CK53" i="113" s="1"/>
  <c r="CL53" i="113" s="1"/>
  <c r="CM53" i="113" s="1"/>
  <c r="CN53" i="113" s="1"/>
  <c r="CO53" i="113" s="1"/>
  <c r="CP53" i="113" s="1"/>
  <c r="CQ53" i="113" s="1"/>
  <c r="CR53" i="113" s="1"/>
  <c r="CS53" i="113" s="1"/>
  <c r="CT53" i="113" s="1"/>
  <c r="CU53" i="113" s="1"/>
  <c r="CV53" i="113" s="1"/>
  <c r="CW53" i="113" s="1"/>
  <c r="CX53" i="113" s="1"/>
  <c r="CY53" i="113" s="1"/>
  <c r="CZ53" i="113" s="1"/>
  <c r="DA53" i="113" s="1"/>
  <c r="DB53" i="113" s="1"/>
  <c r="DC53" i="113" s="1"/>
  <c r="DD53" i="113" s="1"/>
  <c r="DE53" i="113" s="1"/>
  <c r="DF53" i="113" s="1"/>
  <c r="DG53" i="113" s="1"/>
  <c r="DH53" i="113" s="1"/>
  <c r="DI53" i="113" s="1"/>
  <c r="DJ53" i="113" s="1"/>
  <c r="DK53" i="113" s="1"/>
  <c r="DL53" i="113" s="1"/>
  <c r="DM53" i="113" s="1"/>
  <c r="DN53" i="113" s="1"/>
  <c r="DO53" i="113" s="1"/>
  <c r="DP53" i="113" s="1"/>
  <c r="DQ53" i="113" s="1"/>
  <c r="DR53" i="113" s="1"/>
  <c r="DS53" i="113" s="1"/>
  <c r="DT53" i="113" s="1"/>
  <c r="DU53" i="113" s="1"/>
  <c r="DV53" i="113" s="1"/>
  <c r="DW53" i="113" s="1"/>
  <c r="DX53" i="113" s="1"/>
  <c r="DY53" i="113" s="1"/>
  <c r="DZ53" i="113" s="1"/>
  <c r="EA53" i="113" s="1"/>
  <c r="EB53" i="113" s="1"/>
  <c r="EC53" i="113" s="1"/>
  <c r="ED53" i="113" s="1"/>
  <c r="EE53" i="113" s="1"/>
  <c r="EF53" i="113" s="1"/>
  <c r="EG53" i="113" s="1"/>
  <c r="EH53" i="113" s="1"/>
  <c r="EI53" i="113" s="1"/>
  <c r="EJ53" i="113" s="1"/>
  <c r="EK53" i="113" s="1"/>
  <c r="EL53" i="113" s="1"/>
  <c r="EM53" i="113" s="1"/>
  <c r="EN53" i="113" s="1"/>
  <c r="EO53" i="113" s="1"/>
  <c r="EP53" i="113" s="1"/>
  <c r="EQ53" i="113" s="1"/>
  <c r="ER53" i="113" s="1"/>
  <c r="ES53" i="113" s="1"/>
  <c r="ET53" i="113" s="1"/>
  <c r="EU53" i="113" s="1"/>
  <c r="EV53" i="113" s="1"/>
  <c r="EW53" i="113" s="1"/>
  <c r="EX53" i="113" s="1"/>
  <c r="EY53" i="113" s="1"/>
  <c r="EZ53" i="113" s="1"/>
  <c r="FA53" i="113" s="1"/>
  <c r="FB53" i="113" s="1"/>
  <c r="FC53" i="113" s="1"/>
  <c r="FD53" i="113" s="1"/>
  <c r="FE53" i="113" s="1"/>
  <c r="FF53" i="113" s="1"/>
  <c r="FG53" i="113" s="1"/>
  <c r="FH53" i="113" s="1"/>
  <c r="FI53" i="113" s="1"/>
  <c r="FJ53" i="113" s="1"/>
  <c r="FK53" i="113" s="1"/>
  <c r="FL53" i="113" s="1"/>
  <c r="FM53" i="113" s="1"/>
  <c r="FN53" i="113" s="1"/>
  <c r="FO53" i="113" s="1"/>
  <c r="FP53" i="113" s="1"/>
  <c r="FQ53" i="113" s="1"/>
  <c r="FR53" i="113" s="1"/>
  <c r="FS53" i="113" s="1"/>
  <c r="FT53" i="113" s="1"/>
  <c r="FU53" i="113" s="1"/>
  <c r="FV53" i="113" s="1"/>
  <c r="FW53" i="113" s="1"/>
  <c r="FX53" i="113" s="1"/>
  <c r="FY53" i="113" s="1"/>
  <c r="FZ53" i="113" s="1"/>
  <c r="GA53" i="113" s="1"/>
  <c r="GB53" i="113" s="1"/>
  <c r="GC53" i="113" s="1"/>
  <c r="GD53" i="113" s="1"/>
  <c r="GE53" i="113" s="1"/>
  <c r="GF53" i="113" s="1"/>
  <c r="GG53" i="113" s="1"/>
  <c r="GH53" i="113" s="1"/>
  <c r="GI53" i="113" s="1"/>
  <c r="GJ53" i="113" s="1"/>
  <c r="GK53" i="113" s="1"/>
  <c r="GL53" i="113" s="1"/>
  <c r="GM53" i="113" s="1"/>
  <c r="GN53" i="113" s="1"/>
  <c r="GO53" i="113" s="1"/>
  <c r="GP53" i="113" s="1"/>
  <c r="GQ53" i="113" s="1"/>
  <c r="GR53" i="113" s="1"/>
  <c r="GS53" i="113" s="1"/>
  <c r="GT53" i="113" s="1"/>
  <c r="GU53" i="113" s="1"/>
  <c r="GV53" i="113" s="1"/>
  <c r="GW53" i="113" s="1"/>
  <c r="GX53" i="113" s="1"/>
  <c r="GY53" i="113" s="1"/>
  <c r="GZ53" i="113" s="1"/>
  <c r="HA53" i="113" s="1"/>
  <c r="HB53" i="113" s="1"/>
  <c r="HC53" i="113" s="1"/>
  <c r="HD53" i="113" s="1"/>
  <c r="HE53" i="113" s="1"/>
  <c r="HF53" i="113" s="1"/>
  <c r="HG53" i="113" s="1"/>
  <c r="HH53" i="113" s="1"/>
  <c r="HI53" i="113" s="1"/>
  <c r="HJ53" i="113" s="1"/>
  <c r="AZ2" i="113"/>
  <c r="AY55" i="112" s="1"/>
  <c r="C63" i="114" l="1"/>
  <c r="CO19" i="113"/>
  <c r="BA54" i="113"/>
  <c r="CQ17" i="113"/>
  <c r="AY18" i="109"/>
  <c r="BA67" i="112" l="1"/>
  <c r="B55" i="113" s="1"/>
  <c r="BA67" i="115"/>
  <c r="E63" i="114"/>
  <c r="BG56" i="112"/>
  <c r="CR17" i="113"/>
  <c r="BB54" i="113"/>
  <c r="BC54" i="113" s="1"/>
  <c r="BD54" i="113" s="1"/>
  <c r="BE54" i="113" s="1"/>
  <c r="BF54" i="113" s="1"/>
  <c r="BG54" i="113" s="1"/>
  <c r="BH54" i="113" s="1"/>
  <c r="BI54" i="113" s="1"/>
  <c r="BJ54" i="113" s="1"/>
  <c r="BK54" i="113" s="1"/>
  <c r="BL54" i="113" s="1"/>
  <c r="BM54" i="113" s="1"/>
  <c r="BN54" i="113" s="1"/>
  <c r="BO54" i="113" s="1"/>
  <c r="BP54" i="113" s="1"/>
  <c r="BQ54" i="113" s="1"/>
  <c r="BR54" i="113" s="1"/>
  <c r="BS54" i="113" s="1"/>
  <c r="BT54" i="113" s="1"/>
  <c r="BU54" i="113" s="1"/>
  <c r="BV54" i="113" s="1"/>
  <c r="BW54" i="113" s="1"/>
  <c r="BX54" i="113" s="1"/>
  <c r="BY54" i="113" s="1"/>
  <c r="BZ54" i="113" s="1"/>
  <c r="CA54" i="113" s="1"/>
  <c r="CB54" i="113" s="1"/>
  <c r="CC54" i="113" s="1"/>
  <c r="CD54" i="113" s="1"/>
  <c r="CE54" i="113" s="1"/>
  <c r="CF54" i="113" s="1"/>
  <c r="CG54" i="113" s="1"/>
  <c r="CH54" i="113" s="1"/>
  <c r="CI54" i="113" s="1"/>
  <c r="CJ54" i="113" s="1"/>
  <c r="CK54" i="113" s="1"/>
  <c r="CL54" i="113" s="1"/>
  <c r="CM54" i="113" s="1"/>
  <c r="CN54" i="113" s="1"/>
  <c r="CO54" i="113" s="1"/>
  <c r="CP54" i="113" s="1"/>
  <c r="CQ54" i="113" s="1"/>
  <c r="CR54" i="113" s="1"/>
  <c r="CS54" i="113" s="1"/>
  <c r="CT54" i="113" s="1"/>
  <c r="CU54" i="113" s="1"/>
  <c r="CV54" i="113" s="1"/>
  <c r="CW54" i="113" s="1"/>
  <c r="CX54" i="113" s="1"/>
  <c r="CY54" i="113" s="1"/>
  <c r="CZ54" i="113" s="1"/>
  <c r="DA54" i="113" s="1"/>
  <c r="DB54" i="113" s="1"/>
  <c r="DC54" i="113" s="1"/>
  <c r="DD54" i="113" s="1"/>
  <c r="DE54" i="113" s="1"/>
  <c r="DF54" i="113" s="1"/>
  <c r="DG54" i="113" s="1"/>
  <c r="DH54" i="113" s="1"/>
  <c r="DI54" i="113" s="1"/>
  <c r="DJ54" i="113" s="1"/>
  <c r="DK54" i="113" s="1"/>
  <c r="DL54" i="113" s="1"/>
  <c r="DM54" i="113" s="1"/>
  <c r="DN54" i="113" s="1"/>
  <c r="DO54" i="113" s="1"/>
  <c r="DP54" i="113" s="1"/>
  <c r="DQ54" i="113" s="1"/>
  <c r="DR54" i="113" s="1"/>
  <c r="DS54" i="113" s="1"/>
  <c r="DT54" i="113" s="1"/>
  <c r="DU54" i="113" s="1"/>
  <c r="DV54" i="113" s="1"/>
  <c r="DW54" i="113" s="1"/>
  <c r="DX54" i="113" s="1"/>
  <c r="DY54" i="113" s="1"/>
  <c r="DZ54" i="113" s="1"/>
  <c r="EA54" i="113" s="1"/>
  <c r="EB54" i="113" s="1"/>
  <c r="EC54" i="113" s="1"/>
  <c r="ED54" i="113" s="1"/>
  <c r="EE54" i="113" s="1"/>
  <c r="EF54" i="113" s="1"/>
  <c r="EG54" i="113" s="1"/>
  <c r="EH54" i="113" s="1"/>
  <c r="EI54" i="113" s="1"/>
  <c r="EJ54" i="113" s="1"/>
  <c r="EK54" i="113" s="1"/>
  <c r="EL54" i="113" s="1"/>
  <c r="EM54" i="113" s="1"/>
  <c r="EN54" i="113" s="1"/>
  <c r="EO54" i="113" s="1"/>
  <c r="EP54" i="113" s="1"/>
  <c r="EQ54" i="113" s="1"/>
  <c r="ER54" i="113" s="1"/>
  <c r="ES54" i="113" s="1"/>
  <c r="ET54" i="113" s="1"/>
  <c r="EU54" i="113" s="1"/>
  <c r="EV54" i="113" s="1"/>
  <c r="EW54" i="113" s="1"/>
  <c r="EX54" i="113" s="1"/>
  <c r="EY54" i="113" s="1"/>
  <c r="EZ54" i="113" s="1"/>
  <c r="FA54" i="113" s="1"/>
  <c r="FB54" i="113" s="1"/>
  <c r="FC54" i="113" s="1"/>
  <c r="FD54" i="113" s="1"/>
  <c r="FE54" i="113" s="1"/>
  <c r="FF54" i="113" s="1"/>
  <c r="FG54" i="113" s="1"/>
  <c r="FH54" i="113" s="1"/>
  <c r="FI54" i="113" s="1"/>
  <c r="FJ54" i="113" s="1"/>
  <c r="FK54" i="113" s="1"/>
  <c r="FL54" i="113" s="1"/>
  <c r="FM54" i="113" s="1"/>
  <c r="FN54" i="113" s="1"/>
  <c r="FO54" i="113" s="1"/>
  <c r="FP54" i="113" s="1"/>
  <c r="FQ54" i="113" s="1"/>
  <c r="FR54" i="113" s="1"/>
  <c r="FS54" i="113" s="1"/>
  <c r="FT54" i="113" s="1"/>
  <c r="FU54" i="113" s="1"/>
  <c r="FV54" i="113" s="1"/>
  <c r="FW54" i="113" s="1"/>
  <c r="FX54" i="113" s="1"/>
  <c r="FY54" i="113" s="1"/>
  <c r="FZ54" i="113" s="1"/>
  <c r="GA54" i="113" s="1"/>
  <c r="GB54" i="113" s="1"/>
  <c r="GC54" i="113" s="1"/>
  <c r="GD54" i="113" s="1"/>
  <c r="GE54" i="113" s="1"/>
  <c r="GF54" i="113" s="1"/>
  <c r="GG54" i="113" s="1"/>
  <c r="GH54" i="113" s="1"/>
  <c r="GI54" i="113" s="1"/>
  <c r="GJ54" i="113" s="1"/>
  <c r="GK54" i="113" s="1"/>
  <c r="GL54" i="113" s="1"/>
  <c r="GM54" i="113" s="1"/>
  <c r="GN54" i="113" s="1"/>
  <c r="GO54" i="113" s="1"/>
  <c r="GP54" i="113" s="1"/>
  <c r="GQ54" i="113" s="1"/>
  <c r="GR54" i="113" s="1"/>
  <c r="GS54" i="113" s="1"/>
  <c r="GT54" i="113" s="1"/>
  <c r="GU54" i="113" s="1"/>
  <c r="GV54" i="113" s="1"/>
  <c r="GW54" i="113" s="1"/>
  <c r="GX54" i="113" s="1"/>
  <c r="GY54" i="113" s="1"/>
  <c r="GZ54" i="113" s="1"/>
  <c r="HA54" i="113" s="1"/>
  <c r="HB54" i="113" s="1"/>
  <c r="HC54" i="113" s="1"/>
  <c r="HD54" i="113" s="1"/>
  <c r="HE54" i="113" s="1"/>
  <c r="HF54" i="113" s="1"/>
  <c r="HG54" i="113" s="1"/>
  <c r="HH54" i="113" s="1"/>
  <c r="HI54" i="113" s="1"/>
  <c r="HJ54" i="113" s="1"/>
  <c r="BA2" i="113"/>
  <c r="AZ55" i="112" s="1"/>
  <c r="CP19" i="113"/>
  <c r="BG95" i="112" l="1"/>
  <c r="F63" i="114"/>
  <c r="BB55" i="113"/>
  <c r="CQ19" i="113"/>
  <c r="CS17" i="113"/>
  <c r="AZ18" i="109"/>
  <c r="BB67" i="112" l="1"/>
  <c r="B56" i="113" s="1"/>
  <c r="BB67" i="115"/>
  <c r="C64" i="114"/>
  <c r="CT17" i="113"/>
  <c r="CR19" i="113"/>
  <c r="BC55" i="113"/>
  <c r="BD55" i="113" s="1"/>
  <c r="BE55" i="113" s="1"/>
  <c r="BF55" i="113" s="1"/>
  <c r="BG55" i="113" s="1"/>
  <c r="BH55" i="113" s="1"/>
  <c r="BI55" i="113" s="1"/>
  <c r="BJ55" i="113" s="1"/>
  <c r="BK55" i="113" s="1"/>
  <c r="BL55" i="113" s="1"/>
  <c r="BM55" i="113" s="1"/>
  <c r="BN55" i="113" s="1"/>
  <c r="BO55" i="113" s="1"/>
  <c r="BP55" i="113" s="1"/>
  <c r="BQ55" i="113" s="1"/>
  <c r="BR55" i="113" s="1"/>
  <c r="BS55" i="113" s="1"/>
  <c r="BT55" i="113" s="1"/>
  <c r="BU55" i="113" s="1"/>
  <c r="BV55" i="113" s="1"/>
  <c r="BW55" i="113" s="1"/>
  <c r="BX55" i="113" s="1"/>
  <c r="BY55" i="113" s="1"/>
  <c r="BZ55" i="113" s="1"/>
  <c r="CA55" i="113" s="1"/>
  <c r="CB55" i="113" s="1"/>
  <c r="CC55" i="113" s="1"/>
  <c r="CD55" i="113" s="1"/>
  <c r="CE55" i="113" s="1"/>
  <c r="CF55" i="113" s="1"/>
  <c r="CG55" i="113" s="1"/>
  <c r="CH55" i="113" s="1"/>
  <c r="CI55" i="113" s="1"/>
  <c r="CJ55" i="113" s="1"/>
  <c r="CK55" i="113" s="1"/>
  <c r="CL55" i="113" s="1"/>
  <c r="CM55" i="113" s="1"/>
  <c r="CN55" i="113" s="1"/>
  <c r="CO55" i="113" s="1"/>
  <c r="CP55" i="113" s="1"/>
  <c r="CQ55" i="113" s="1"/>
  <c r="CR55" i="113" s="1"/>
  <c r="CS55" i="113" s="1"/>
  <c r="CT55" i="113" s="1"/>
  <c r="CU55" i="113" s="1"/>
  <c r="CV55" i="113" s="1"/>
  <c r="CW55" i="113" s="1"/>
  <c r="CX55" i="113" s="1"/>
  <c r="CY55" i="113" s="1"/>
  <c r="CZ55" i="113" s="1"/>
  <c r="DA55" i="113" s="1"/>
  <c r="DB55" i="113" s="1"/>
  <c r="DC55" i="113" s="1"/>
  <c r="DD55" i="113" s="1"/>
  <c r="DE55" i="113" s="1"/>
  <c r="DF55" i="113" s="1"/>
  <c r="DG55" i="113" s="1"/>
  <c r="DH55" i="113" s="1"/>
  <c r="DI55" i="113" s="1"/>
  <c r="DJ55" i="113" s="1"/>
  <c r="DK55" i="113" s="1"/>
  <c r="DL55" i="113" s="1"/>
  <c r="DM55" i="113" s="1"/>
  <c r="DN55" i="113" s="1"/>
  <c r="DO55" i="113" s="1"/>
  <c r="DP55" i="113" s="1"/>
  <c r="DQ55" i="113" s="1"/>
  <c r="DR55" i="113" s="1"/>
  <c r="DS55" i="113" s="1"/>
  <c r="DT55" i="113" s="1"/>
  <c r="DU55" i="113" s="1"/>
  <c r="DV55" i="113" s="1"/>
  <c r="DW55" i="113" s="1"/>
  <c r="DX55" i="113" s="1"/>
  <c r="DY55" i="113" s="1"/>
  <c r="DZ55" i="113" s="1"/>
  <c r="EA55" i="113" s="1"/>
  <c r="EB55" i="113" s="1"/>
  <c r="EC55" i="113" s="1"/>
  <c r="ED55" i="113" s="1"/>
  <c r="EE55" i="113" s="1"/>
  <c r="EF55" i="113" s="1"/>
  <c r="EG55" i="113" s="1"/>
  <c r="EH55" i="113" s="1"/>
  <c r="EI55" i="113" s="1"/>
  <c r="EJ55" i="113" s="1"/>
  <c r="EK55" i="113" s="1"/>
  <c r="EL55" i="113" s="1"/>
  <c r="EM55" i="113" s="1"/>
  <c r="EN55" i="113" s="1"/>
  <c r="EO55" i="113" s="1"/>
  <c r="EP55" i="113" s="1"/>
  <c r="EQ55" i="113" s="1"/>
  <c r="ER55" i="113" s="1"/>
  <c r="ES55" i="113" s="1"/>
  <c r="ET55" i="113" s="1"/>
  <c r="EU55" i="113" s="1"/>
  <c r="EV55" i="113" s="1"/>
  <c r="EW55" i="113" s="1"/>
  <c r="EX55" i="113" s="1"/>
  <c r="EY55" i="113" s="1"/>
  <c r="EZ55" i="113" s="1"/>
  <c r="FA55" i="113" s="1"/>
  <c r="FB55" i="113" s="1"/>
  <c r="FC55" i="113" s="1"/>
  <c r="FD55" i="113" s="1"/>
  <c r="FE55" i="113" s="1"/>
  <c r="FF55" i="113" s="1"/>
  <c r="FG55" i="113" s="1"/>
  <c r="FH55" i="113" s="1"/>
  <c r="FI55" i="113" s="1"/>
  <c r="FJ55" i="113" s="1"/>
  <c r="FK55" i="113" s="1"/>
  <c r="FL55" i="113" s="1"/>
  <c r="FM55" i="113" s="1"/>
  <c r="FN55" i="113" s="1"/>
  <c r="FO55" i="113" s="1"/>
  <c r="FP55" i="113" s="1"/>
  <c r="FQ55" i="113" s="1"/>
  <c r="FR55" i="113" s="1"/>
  <c r="FS55" i="113" s="1"/>
  <c r="FT55" i="113" s="1"/>
  <c r="FU55" i="113" s="1"/>
  <c r="FV55" i="113" s="1"/>
  <c r="FW55" i="113" s="1"/>
  <c r="FX55" i="113" s="1"/>
  <c r="FY55" i="113" s="1"/>
  <c r="FZ55" i="113" s="1"/>
  <c r="GA55" i="113" s="1"/>
  <c r="GB55" i="113" s="1"/>
  <c r="GC55" i="113" s="1"/>
  <c r="GD55" i="113" s="1"/>
  <c r="GE55" i="113" s="1"/>
  <c r="GF55" i="113" s="1"/>
  <c r="GG55" i="113" s="1"/>
  <c r="GH55" i="113" s="1"/>
  <c r="GI55" i="113" s="1"/>
  <c r="GJ55" i="113" s="1"/>
  <c r="GK55" i="113" s="1"/>
  <c r="GL55" i="113" s="1"/>
  <c r="GM55" i="113" s="1"/>
  <c r="GN55" i="113" s="1"/>
  <c r="GO55" i="113" s="1"/>
  <c r="GP55" i="113" s="1"/>
  <c r="GQ55" i="113" s="1"/>
  <c r="GR55" i="113" s="1"/>
  <c r="GS55" i="113" s="1"/>
  <c r="GT55" i="113" s="1"/>
  <c r="GU55" i="113" s="1"/>
  <c r="GV55" i="113" s="1"/>
  <c r="GW55" i="113" s="1"/>
  <c r="GX55" i="113" s="1"/>
  <c r="GY55" i="113" s="1"/>
  <c r="GZ55" i="113" s="1"/>
  <c r="HA55" i="113" s="1"/>
  <c r="HB55" i="113" s="1"/>
  <c r="HC55" i="113" s="1"/>
  <c r="HD55" i="113" s="1"/>
  <c r="HE55" i="113" s="1"/>
  <c r="HF55" i="113" s="1"/>
  <c r="HG55" i="113" s="1"/>
  <c r="HH55" i="113" s="1"/>
  <c r="HI55" i="113" s="1"/>
  <c r="HJ55" i="113" s="1"/>
  <c r="BB2" i="113"/>
  <c r="BA55" i="112" s="1"/>
  <c r="E64" i="114" l="1"/>
  <c r="BH56" i="112"/>
  <c r="BC56" i="113"/>
  <c r="CS19" i="113"/>
  <c r="CU17" i="113"/>
  <c r="BA18" i="109"/>
  <c r="BC67" i="112" l="1"/>
  <c r="B57" i="113" s="1"/>
  <c r="BC67" i="115"/>
  <c r="BH95" i="112"/>
  <c r="F64" i="114"/>
  <c r="CV17" i="113"/>
  <c r="CT19" i="113"/>
  <c r="BD56" i="113"/>
  <c r="BE56" i="113" s="1"/>
  <c r="BF56" i="113" s="1"/>
  <c r="BG56" i="113" s="1"/>
  <c r="BH56" i="113" s="1"/>
  <c r="BI56" i="113" s="1"/>
  <c r="BJ56" i="113" s="1"/>
  <c r="BK56" i="113" s="1"/>
  <c r="BL56" i="113" s="1"/>
  <c r="BM56" i="113" s="1"/>
  <c r="BN56" i="113" s="1"/>
  <c r="BO56" i="113" s="1"/>
  <c r="BP56" i="113" s="1"/>
  <c r="BQ56" i="113" s="1"/>
  <c r="BR56" i="113" s="1"/>
  <c r="BS56" i="113" s="1"/>
  <c r="BT56" i="113" s="1"/>
  <c r="BU56" i="113" s="1"/>
  <c r="BV56" i="113" s="1"/>
  <c r="BW56" i="113" s="1"/>
  <c r="BX56" i="113" s="1"/>
  <c r="BY56" i="113" s="1"/>
  <c r="BZ56" i="113" s="1"/>
  <c r="CA56" i="113" s="1"/>
  <c r="CB56" i="113" s="1"/>
  <c r="CC56" i="113" s="1"/>
  <c r="CD56" i="113" s="1"/>
  <c r="CE56" i="113" s="1"/>
  <c r="CF56" i="113" s="1"/>
  <c r="CG56" i="113" s="1"/>
  <c r="CH56" i="113" s="1"/>
  <c r="CI56" i="113" s="1"/>
  <c r="CJ56" i="113" s="1"/>
  <c r="CK56" i="113" s="1"/>
  <c r="CL56" i="113" s="1"/>
  <c r="CM56" i="113" s="1"/>
  <c r="CN56" i="113" s="1"/>
  <c r="CO56" i="113" s="1"/>
  <c r="CP56" i="113" s="1"/>
  <c r="CQ56" i="113" s="1"/>
  <c r="CR56" i="113" s="1"/>
  <c r="CS56" i="113" s="1"/>
  <c r="CT56" i="113" s="1"/>
  <c r="CU56" i="113" s="1"/>
  <c r="CV56" i="113" s="1"/>
  <c r="CW56" i="113" s="1"/>
  <c r="CX56" i="113" s="1"/>
  <c r="CY56" i="113" s="1"/>
  <c r="CZ56" i="113" s="1"/>
  <c r="DA56" i="113" s="1"/>
  <c r="DB56" i="113" s="1"/>
  <c r="DC56" i="113" s="1"/>
  <c r="DD56" i="113" s="1"/>
  <c r="DE56" i="113" s="1"/>
  <c r="DF56" i="113" s="1"/>
  <c r="DG56" i="113" s="1"/>
  <c r="DH56" i="113" s="1"/>
  <c r="DI56" i="113" s="1"/>
  <c r="DJ56" i="113" s="1"/>
  <c r="DK56" i="113" s="1"/>
  <c r="DL56" i="113" s="1"/>
  <c r="DM56" i="113" s="1"/>
  <c r="DN56" i="113" s="1"/>
  <c r="DO56" i="113" s="1"/>
  <c r="DP56" i="113" s="1"/>
  <c r="DQ56" i="113" s="1"/>
  <c r="DR56" i="113" s="1"/>
  <c r="DS56" i="113" s="1"/>
  <c r="DT56" i="113" s="1"/>
  <c r="DU56" i="113" s="1"/>
  <c r="DV56" i="113" s="1"/>
  <c r="DW56" i="113" s="1"/>
  <c r="DX56" i="113" s="1"/>
  <c r="DY56" i="113" s="1"/>
  <c r="DZ56" i="113" s="1"/>
  <c r="EA56" i="113" s="1"/>
  <c r="EB56" i="113" s="1"/>
  <c r="EC56" i="113" s="1"/>
  <c r="ED56" i="113" s="1"/>
  <c r="EE56" i="113" s="1"/>
  <c r="EF56" i="113" s="1"/>
  <c r="EG56" i="113" s="1"/>
  <c r="EH56" i="113" s="1"/>
  <c r="EI56" i="113" s="1"/>
  <c r="EJ56" i="113" s="1"/>
  <c r="EK56" i="113" s="1"/>
  <c r="EL56" i="113" s="1"/>
  <c r="EM56" i="113" s="1"/>
  <c r="EN56" i="113" s="1"/>
  <c r="EO56" i="113" s="1"/>
  <c r="EP56" i="113" s="1"/>
  <c r="EQ56" i="113" s="1"/>
  <c r="ER56" i="113" s="1"/>
  <c r="ES56" i="113" s="1"/>
  <c r="ET56" i="113" s="1"/>
  <c r="EU56" i="113" s="1"/>
  <c r="EV56" i="113" s="1"/>
  <c r="EW56" i="113" s="1"/>
  <c r="EX56" i="113" s="1"/>
  <c r="EY56" i="113" s="1"/>
  <c r="EZ56" i="113" s="1"/>
  <c r="FA56" i="113" s="1"/>
  <c r="FB56" i="113" s="1"/>
  <c r="FC56" i="113" s="1"/>
  <c r="FD56" i="113" s="1"/>
  <c r="FE56" i="113" s="1"/>
  <c r="FF56" i="113" s="1"/>
  <c r="FG56" i="113" s="1"/>
  <c r="FH56" i="113" s="1"/>
  <c r="FI56" i="113" s="1"/>
  <c r="FJ56" i="113" s="1"/>
  <c r="FK56" i="113" s="1"/>
  <c r="FL56" i="113" s="1"/>
  <c r="FM56" i="113" s="1"/>
  <c r="FN56" i="113" s="1"/>
  <c r="FO56" i="113" s="1"/>
  <c r="FP56" i="113" s="1"/>
  <c r="FQ56" i="113" s="1"/>
  <c r="FR56" i="113" s="1"/>
  <c r="FS56" i="113" s="1"/>
  <c r="FT56" i="113" s="1"/>
  <c r="FU56" i="113" s="1"/>
  <c r="FV56" i="113" s="1"/>
  <c r="FW56" i="113" s="1"/>
  <c r="FX56" i="113" s="1"/>
  <c r="FY56" i="113" s="1"/>
  <c r="FZ56" i="113" s="1"/>
  <c r="GA56" i="113" s="1"/>
  <c r="GB56" i="113" s="1"/>
  <c r="GC56" i="113" s="1"/>
  <c r="GD56" i="113" s="1"/>
  <c r="GE56" i="113" s="1"/>
  <c r="GF56" i="113" s="1"/>
  <c r="GG56" i="113" s="1"/>
  <c r="GH56" i="113" s="1"/>
  <c r="GI56" i="113" s="1"/>
  <c r="GJ56" i="113" s="1"/>
  <c r="GK56" i="113" s="1"/>
  <c r="GL56" i="113" s="1"/>
  <c r="GM56" i="113" s="1"/>
  <c r="GN56" i="113" s="1"/>
  <c r="GO56" i="113" s="1"/>
  <c r="GP56" i="113" s="1"/>
  <c r="GQ56" i="113" s="1"/>
  <c r="GR56" i="113" s="1"/>
  <c r="GS56" i="113" s="1"/>
  <c r="GT56" i="113" s="1"/>
  <c r="GU56" i="113" s="1"/>
  <c r="GV56" i="113" s="1"/>
  <c r="GW56" i="113" s="1"/>
  <c r="GX56" i="113" s="1"/>
  <c r="GY56" i="113" s="1"/>
  <c r="GZ56" i="113" s="1"/>
  <c r="HA56" i="113" s="1"/>
  <c r="HB56" i="113" s="1"/>
  <c r="HC56" i="113" s="1"/>
  <c r="HD56" i="113" s="1"/>
  <c r="HE56" i="113" s="1"/>
  <c r="HF56" i="113" s="1"/>
  <c r="HG56" i="113" s="1"/>
  <c r="HH56" i="113" s="1"/>
  <c r="HI56" i="113" s="1"/>
  <c r="HJ56" i="113" s="1"/>
  <c r="BC2" i="113"/>
  <c r="BB55" i="112" s="1"/>
  <c r="C65" i="114" l="1"/>
  <c r="CU19" i="113"/>
  <c r="BD57" i="113"/>
  <c r="CW17" i="113"/>
  <c r="BB18" i="109"/>
  <c r="BD67" i="112" l="1"/>
  <c r="B58" i="113" s="1"/>
  <c r="BD67" i="115"/>
  <c r="E65" i="114"/>
  <c r="BI56" i="112"/>
  <c r="CX17" i="113"/>
  <c r="BE57" i="113"/>
  <c r="BF57" i="113" s="1"/>
  <c r="BG57" i="113" s="1"/>
  <c r="BH57" i="113" s="1"/>
  <c r="BI57" i="113" s="1"/>
  <c r="BJ57" i="113" s="1"/>
  <c r="BK57" i="113" s="1"/>
  <c r="BL57" i="113" s="1"/>
  <c r="BM57" i="113" s="1"/>
  <c r="BN57" i="113" s="1"/>
  <c r="BO57" i="113" s="1"/>
  <c r="BP57" i="113" s="1"/>
  <c r="BQ57" i="113" s="1"/>
  <c r="BR57" i="113" s="1"/>
  <c r="BS57" i="113" s="1"/>
  <c r="BT57" i="113" s="1"/>
  <c r="BU57" i="113" s="1"/>
  <c r="BV57" i="113" s="1"/>
  <c r="BW57" i="113" s="1"/>
  <c r="BX57" i="113" s="1"/>
  <c r="BY57" i="113" s="1"/>
  <c r="BZ57" i="113" s="1"/>
  <c r="CA57" i="113" s="1"/>
  <c r="CB57" i="113" s="1"/>
  <c r="CC57" i="113" s="1"/>
  <c r="CD57" i="113" s="1"/>
  <c r="CE57" i="113" s="1"/>
  <c r="CF57" i="113" s="1"/>
  <c r="CG57" i="113" s="1"/>
  <c r="CH57" i="113" s="1"/>
  <c r="CI57" i="113" s="1"/>
  <c r="CJ57" i="113" s="1"/>
  <c r="CK57" i="113" s="1"/>
  <c r="CL57" i="113" s="1"/>
  <c r="CM57" i="113" s="1"/>
  <c r="CN57" i="113" s="1"/>
  <c r="CO57" i="113" s="1"/>
  <c r="CP57" i="113" s="1"/>
  <c r="CQ57" i="113" s="1"/>
  <c r="CR57" i="113" s="1"/>
  <c r="CS57" i="113" s="1"/>
  <c r="CT57" i="113" s="1"/>
  <c r="CU57" i="113" s="1"/>
  <c r="CV57" i="113" s="1"/>
  <c r="CW57" i="113" s="1"/>
  <c r="CX57" i="113" s="1"/>
  <c r="CY57" i="113" s="1"/>
  <c r="CZ57" i="113" s="1"/>
  <c r="DA57" i="113" s="1"/>
  <c r="DB57" i="113" s="1"/>
  <c r="DC57" i="113" s="1"/>
  <c r="DD57" i="113" s="1"/>
  <c r="DE57" i="113" s="1"/>
  <c r="DF57" i="113" s="1"/>
  <c r="DG57" i="113" s="1"/>
  <c r="DH57" i="113" s="1"/>
  <c r="DI57" i="113" s="1"/>
  <c r="DJ57" i="113" s="1"/>
  <c r="DK57" i="113" s="1"/>
  <c r="DL57" i="113" s="1"/>
  <c r="DM57" i="113" s="1"/>
  <c r="DN57" i="113" s="1"/>
  <c r="DO57" i="113" s="1"/>
  <c r="DP57" i="113" s="1"/>
  <c r="DQ57" i="113" s="1"/>
  <c r="DR57" i="113" s="1"/>
  <c r="DS57" i="113" s="1"/>
  <c r="DT57" i="113" s="1"/>
  <c r="DU57" i="113" s="1"/>
  <c r="DV57" i="113" s="1"/>
  <c r="DW57" i="113" s="1"/>
  <c r="DX57" i="113" s="1"/>
  <c r="DY57" i="113" s="1"/>
  <c r="DZ57" i="113" s="1"/>
  <c r="EA57" i="113" s="1"/>
  <c r="EB57" i="113" s="1"/>
  <c r="EC57" i="113" s="1"/>
  <c r="ED57" i="113" s="1"/>
  <c r="EE57" i="113" s="1"/>
  <c r="EF57" i="113" s="1"/>
  <c r="EG57" i="113" s="1"/>
  <c r="EH57" i="113" s="1"/>
  <c r="EI57" i="113" s="1"/>
  <c r="EJ57" i="113" s="1"/>
  <c r="EK57" i="113" s="1"/>
  <c r="EL57" i="113" s="1"/>
  <c r="EM57" i="113" s="1"/>
  <c r="EN57" i="113" s="1"/>
  <c r="EO57" i="113" s="1"/>
  <c r="EP57" i="113" s="1"/>
  <c r="EQ57" i="113" s="1"/>
  <c r="ER57" i="113" s="1"/>
  <c r="ES57" i="113" s="1"/>
  <c r="ET57" i="113" s="1"/>
  <c r="EU57" i="113" s="1"/>
  <c r="EV57" i="113" s="1"/>
  <c r="EW57" i="113" s="1"/>
  <c r="EX57" i="113" s="1"/>
  <c r="EY57" i="113" s="1"/>
  <c r="EZ57" i="113" s="1"/>
  <c r="FA57" i="113" s="1"/>
  <c r="FB57" i="113" s="1"/>
  <c r="FC57" i="113" s="1"/>
  <c r="FD57" i="113" s="1"/>
  <c r="FE57" i="113" s="1"/>
  <c r="FF57" i="113" s="1"/>
  <c r="FG57" i="113" s="1"/>
  <c r="FH57" i="113" s="1"/>
  <c r="FI57" i="113" s="1"/>
  <c r="FJ57" i="113" s="1"/>
  <c r="FK57" i="113" s="1"/>
  <c r="FL57" i="113" s="1"/>
  <c r="FM57" i="113" s="1"/>
  <c r="FN57" i="113" s="1"/>
  <c r="FO57" i="113" s="1"/>
  <c r="FP57" i="113" s="1"/>
  <c r="FQ57" i="113" s="1"/>
  <c r="FR57" i="113" s="1"/>
  <c r="FS57" i="113" s="1"/>
  <c r="FT57" i="113" s="1"/>
  <c r="FU57" i="113" s="1"/>
  <c r="FV57" i="113" s="1"/>
  <c r="FW57" i="113" s="1"/>
  <c r="FX57" i="113" s="1"/>
  <c r="FY57" i="113" s="1"/>
  <c r="FZ57" i="113" s="1"/>
  <c r="GA57" i="113" s="1"/>
  <c r="GB57" i="113" s="1"/>
  <c r="GC57" i="113" s="1"/>
  <c r="GD57" i="113" s="1"/>
  <c r="GE57" i="113" s="1"/>
  <c r="GF57" i="113" s="1"/>
  <c r="GG57" i="113" s="1"/>
  <c r="GH57" i="113" s="1"/>
  <c r="GI57" i="113" s="1"/>
  <c r="GJ57" i="113" s="1"/>
  <c r="GK57" i="113" s="1"/>
  <c r="GL57" i="113" s="1"/>
  <c r="GM57" i="113" s="1"/>
  <c r="GN57" i="113" s="1"/>
  <c r="GO57" i="113" s="1"/>
  <c r="GP57" i="113" s="1"/>
  <c r="GQ57" i="113" s="1"/>
  <c r="GR57" i="113" s="1"/>
  <c r="GS57" i="113" s="1"/>
  <c r="GT57" i="113" s="1"/>
  <c r="GU57" i="113" s="1"/>
  <c r="GV57" i="113" s="1"/>
  <c r="GW57" i="113" s="1"/>
  <c r="GX57" i="113" s="1"/>
  <c r="GY57" i="113" s="1"/>
  <c r="GZ57" i="113" s="1"/>
  <c r="HA57" i="113" s="1"/>
  <c r="HB57" i="113" s="1"/>
  <c r="HC57" i="113" s="1"/>
  <c r="HD57" i="113" s="1"/>
  <c r="HE57" i="113" s="1"/>
  <c r="HF57" i="113" s="1"/>
  <c r="HG57" i="113" s="1"/>
  <c r="HH57" i="113" s="1"/>
  <c r="HI57" i="113" s="1"/>
  <c r="HJ57" i="113" s="1"/>
  <c r="BD2" i="113"/>
  <c r="BC55" i="112" s="1"/>
  <c r="CV19" i="113"/>
  <c r="BI95" i="112" l="1"/>
  <c r="F65" i="114"/>
  <c r="BE58" i="113"/>
  <c r="CW19" i="113"/>
  <c r="CY17" i="113"/>
  <c r="BC18" i="109"/>
  <c r="BE67" i="112" l="1"/>
  <c r="B59" i="113" s="1"/>
  <c r="BE67" i="115"/>
  <c r="C66" i="114"/>
  <c r="CZ17" i="113"/>
  <c r="CX19" i="113"/>
  <c r="BF58" i="113"/>
  <c r="BG58" i="113" s="1"/>
  <c r="BH58" i="113" s="1"/>
  <c r="BI58" i="113" s="1"/>
  <c r="BJ58" i="113" s="1"/>
  <c r="BK58" i="113" s="1"/>
  <c r="BL58" i="113" s="1"/>
  <c r="BM58" i="113" s="1"/>
  <c r="BN58" i="113" s="1"/>
  <c r="BO58" i="113" s="1"/>
  <c r="BP58" i="113" s="1"/>
  <c r="BQ58" i="113" s="1"/>
  <c r="BR58" i="113" s="1"/>
  <c r="BS58" i="113" s="1"/>
  <c r="BT58" i="113" s="1"/>
  <c r="BU58" i="113" s="1"/>
  <c r="BV58" i="113" s="1"/>
  <c r="BW58" i="113" s="1"/>
  <c r="BX58" i="113" s="1"/>
  <c r="BY58" i="113" s="1"/>
  <c r="BZ58" i="113" s="1"/>
  <c r="CA58" i="113" s="1"/>
  <c r="CB58" i="113" s="1"/>
  <c r="CC58" i="113" s="1"/>
  <c r="CD58" i="113" s="1"/>
  <c r="CE58" i="113" s="1"/>
  <c r="CF58" i="113" s="1"/>
  <c r="CG58" i="113" s="1"/>
  <c r="CH58" i="113" s="1"/>
  <c r="CI58" i="113" s="1"/>
  <c r="CJ58" i="113" s="1"/>
  <c r="CK58" i="113" s="1"/>
  <c r="CL58" i="113" s="1"/>
  <c r="CM58" i="113" s="1"/>
  <c r="CN58" i="113" s="1"/>
  <c r="CO58" i="113" s="1"/>
  <c r="CP58" i="113" s="1"/>
  <c r="CQ58" i="113" s="1"/>
  <c r="CR58" i="113" s="1"/>
  <c r="CS58" i="113" s="1"/>
  <c r="CT58" i="113" s="1"/>
  <c r="CU58" i="113" s="1"/>
  <c r="CV58" i="113" s="1"/>
  <c r="CW58" i="113" s="1"/>
  <c r="CX58" i="113" s="1"/>
  <c r="CY58" i="113" s="1"/>
  <c r="CZ58" i="113" s="1"/>
  <c r="DA58" i="113" s="1"/>
  <c r="DB58" i="113" s="1"/>
  <c r="DC58" i="113" s="1"/>
  <c r="DD58" i="113" s="1"/>
  <c r="DE58" i="113" s="1"/>
  <c r="DF58" i="113" s="1"/>
  <c r="DG58" i="113" s="1"/>
  <c r="DH58" i="113" s="1"/>
  <c r="DI58" i="113" s="1"/>
  <c r="DJ58" i="113" s="1"/>
  <c r="DK58" i="113" s="1"/>
  <c r="DL58" i="113" s="1"/>
  <c r="DM58" i="113" s="1"/>
  <c r="DN58" i="113" s="1"/>
  <c r="DO58" i="113" s="1"/>
  <c r="DP58" i="113" s="1"/>
  <c r="DQ58" i="113" s="1"/>
  <c r="DR58" i="113" s="1"/>
  <c r="DS58" i="113" s="1"/>
  <c r="DT58" i="113" s="1"/>
  <c r="DU58" i="113" s="1"/>
  <c r="DV58" i="113" s="1"/>
  <c r="DW58" i="113" s="1"/>
  <c r="DX58" i="113" s="1"/>
  <c r="DY58" i="113" s="1"/>
  <c r="DZ58" i="113" s="1"/>
  <c r="EA58" i="113" s="1"/>
  <c r="EB58" i="113" s="1"/>
  <c r="EC58" i="113" s="1"/>
  <c r="ED58" i="113" s="1"/>
  <c r="EE58" i="113" s="1"/>
  <c r="EF58" i="113" s="1"/>
  <c r="EG58" i="113" s="1"/>
  <c r="EH58" i="113" s="1"/>
  <c r="EI58" i="113" s="1"/>
  <c r="EJ58" i="113" s="1"/>
  <c r="EK58" i="113" s="1"/>
  <c r="EL58" i="113" s="1"/>
  <c r="EM58" i="113" s="1"/>
  <c r="EN58" i="113" s="1"/>
  <c r="EO58" i="113" s="1"/>
  <c r="EP58" i="113" s="1"/>
  <c r="EQ58" i="113" s="1"/>
  <c r="ER58" i="113" s="1"/>
  <c r="ES58" i="113" s="1"/>
  <c r="ET58" i="113" s="1"/>
  <c r="EU58" i="113" s="1"/>
  <c r="EV58" i="113" s="1"/>
  <c r="EW58" i="113" s="1"/>
  <c r="EX58" i="113" s="1"/>
  <c r="EY58" i="113" s="1"/>
  <c r="EZ58" i="113" s="1"/>
  <c r="FA58" i="113" s="1"/>
  <c r="FB58" i="113" s="1"/>
  <c r="FC58" i="113" s="1"/>
  <c r="FD58" i="113" s="1"/>
  <c r="FE58" i="113" s="1"/>
  <c r="FF58" i="113" s="1"/>
  <c r="FG58" i="113" s="1"/>
  <c r="FH58" i="113" s="1"/>
  <c r="FI58" i="113" s="1"/>
  <c r="FJ58" i="113" s="1"/>
  <c r="FK58" i="113" s="1"/>
  <c r="FL58" i="113" s="1"/>
  <c r="FM58" i="113" s="1"/>
  <c r="FN58" i="113" s="1"/>
  <c r="FO58" i="113" s="1"/>
  <c r="FP58" i="113" s="1"/>
  <c r="FQ58" i="113" s="1"/>
  <c r="FR58" i="113" s="1"/>
  <c r="FS58" i="113" s="1"/>
  <c r="FT58" i="113" s="1"/>
  <c r="FU58" i="113" s="1"/>
  <c r="FV58" i="113" s="1"/>
  <c r="FW58" i="113" s="1"/>
  <c r="FX58" i="113" s="1"/>
  <c r="FY58" i="113" s="1"/>
  <c r="FZ58" i="113" s="1"/>
  <c r="GA58" i="113" s="1"/>
  <c r="GB58" i="113" s="1"/>
  <c r="GC58" i="113" s="1"/>
  <c r="GD58" i="113" s="1"/>
  <c r="GE58" i="113" s="1"/>
  <c r="GF58" i="113" s="1"/>
  <c r="GG58" i="113" s="1"/>
  <c r="GH58" i="113" s="1"/>
  <c r="GI58" i="113" s="1"/>
  <c r="GJ58" i="113" s="1"/>
  <c r="GK58" i="113" s="1"/>
  <c r="GL58" i="113" s="1"/>
  <c r="GM58" i="113" s="1"/>
  <c r="GN58" i="113" s="1"/>
  <c r="GO58" i="113" s="1"/>
  <c r="GP58" i="113" s="1"/>
  <c r="GQ58" i="113" s="1"/>
  <c r="GR58" i="113" s="1"/>
  <c r="GS58" i="113" s="1"/>
  <c r="GT58" i="113" s="1"/>
  <c r="GU58" i="113" s="1"/>
  <c r="GV58" i="113" s="1"/>
  <c r="GW58" i="113" s="1"/>
  <c r="GX58" i="113" s="1"/>
  <c r="GY58" i="113" s="1"/>
  <c r="GZ58" i="113" s="1"/>
  <c r="HA58" i="113" s="1"/>
  <c r="HB58" i="113" s="1"/>
  <c r="HC58" i="113" s="1"/>
  <c r="HD58" i="113" s="1"/>
  <c r="HE58" i="113" s="1"/>
  <c r="HF58" i="113" s="1"/>
  <c r="HG58" i="113" s="1"/>
  <c r="HH58" i="113" s="1"/>
  <c r="HI58" i="113" s="1"/>
  <c r="HJ58" i="113" s="1"/>
  <c r="BE2" i="113"/>
  <c r="BD55" i="112" s="1"/>
  <c r="E66" i="114" l="1"/>
  <c r="BJ56" i="112"/>
  <c r="CY19" i="113"/>
  <c r="BF59" i="113"/>
  <c r="DA17" i="113"/>
  <c r="BD18" i="109"/>
  <c r="BF67" i="112" l="1"/>
  <c r="B60" i="113" s="1"/>
  <c r="BF67" i="115"/>
  <c r="BJ95" i="112"/>
  <c r="F66" i="114"/>
  <c r="DB17" i="113"/>
  <c r="BG59" i="113"/>
  <c r="BH59" i="113" s="1"/>
  <c r="BI59" i="113" s="1"/>
  <c r="BJ59" i="113" s="1"/>
  <c r="BK59" i="113" s="1"/>
  <c r="BL59" i="113" s="1"/>
  <c r="BM59" i="113" s="1"/>
  <c r="BN59" i="113" s="1"/>
  <c r="BO59" i="113" s="1"/>
  <c r="BP59" i="113" s="1"/>
  <c r="BQ59" i="113" s="1"/>
  <c r="BR59" i="113" s="1"/>
  <c r="BS59" i="113" s="1"/>
  <c r="BT59" i="113" s="1"/>
  <c r="BU59" i="113" s="1"/>
  <c r="BV59" i="113" s="1"/>
  <c r="BW59" i="113" s="1"/>
  <c r="BX59" i="113" s="1"/>
  <c r="BY59" i="113" s="1"/>
  <c r="BZ59" i="113" s="1"/>
  <c r="CA59" i="113" s="1"/>
  <c r="CB59" i="113" s="1"/>
  <c r="CC59" i="113" s="1"/>
  <c r="CD59" i="113" s="1"/>
  <c r="CE59" i="113" s="1"/>
  <c r="CF59" i="113" s="1"/>
  <c r="CG59" i="113" s="1"/>
  <c r="CH59" i="113" s="1"/>
  <c r="CI59" i="113" s="1"/>
  <c r="CJ59" i="113" s="1"/>
  <c r="CK59" i="113" s="1"/>
  <c r="CL59" i="113" s="1"/>
  <c r="CM59" i="113" s="1"/>
  <c r="CN59" i="113" s="1"/>
  <c r="CO59" i="113" s="1"/>
  <c r="CP59" i="113" s="1"/>
  <c r="CQ59" i="113" s="1"/>
  <c r="CR59" i="113" s="1"/>
  <c r="CS59" i="113" s="1"/>
  <c r="CT59" i="113" s="1"/>
  <c r="CU59" i="113" s="1"/>
  <c r="CV59" i="113" s="1"/>
  <c r="CW59" i="113" s="1"/>
  <c r="CX59" i="113" s="1"/>
  <c r="CY59" i="113" s="1"/>
  <c r="CZ59" i="113" s="1"/>
  <c r="DA59" i="113" s="1"/>
  <c r="DB59" i="113" s="1"/>
  <c r="DC59" i="113" s="1"/>
  <c r="DD59" i="113" s="1"/>
  <c r="DE59" i="113" s="1"/>
  <c r="DF59" i="113" s="1"/>
  <c r="DG59" i="113" s="1"/>
  <c r="DH59" i="113" s="1"/>
  <c r="DI59" i="113" s="1"/>
  <c r="DJ59" i="113" s="1"/>
  <c r="DK59" i="113" s="1"/>
  <c r="DL59" i="113" s="1"/>
  <c r="DM59" i="113" s="1"/>
  <c r="DN59" i="113" s="1"/>
  <c r="DO59" i="113" s="1"/>
  <c r="DP59" i="113" s="1"/>
  <c r="DQ59" i="113" s="1"/>
  <c r="DR59" i="113" s="1"/>
  <c r="DS59" i="113" s="1"/>
  <c r="DT59" i="113" s="1"/>
  <c r="DU59" i="113" s="1"/>
  <c r="DV59" i="113" s="1"/>
  <c r="DW59" i="113" s="1"/>
  <c r="DX59" i="113" s="1"/>
  <c r="DY59" i="113" s="1"/>
  <c r="DZ59" i="113" s="1"/>
  <c r="EA59" i="113" s="1"/>
  <c r="EB59" i="113" s="1"/>
  <c r="EC59" i="113" s="1"/>
  <c r="ED59" i="113" s="1"/>
  <c r="EE59" i="113" s="1"/>
  <c r="EF59" i="113" s="1"/>
  <c r="EG59" i="113" s="1"/>
  <c r="EH59" i="113" s="1"/>
  <c r="EI59" i="113" s="1"/>
  <c r="EJ59" i="113" s="1"/>
  <c r="EK59" i="113" s="1"/>
  <c r="EL59" i="113" s="1"/>
  <c r="EM59" i="113" s="1"/>
  <c r="EN59" i="113" s="1"/>
  <c r="EO59" i="113" s="1"/>
  <c r="EP59" i="113" s="1"/>
  <c r="EQ59" i="113" s="1"/>
  <c r="ER59" i="113" s="1"/>
  <c r="ES59" i="113" s="1"/>
  <c r="ET59" i="113" s="1"/>
  <c r="EU59" i="113" s="1"/>
  <c r="EV59" i="113" s="1"/>
  <c r="EW59" i="113" s="1"/>
  <c r="EX59" i="113" s="1"/>
  <c r="EY59" i="113" s="1"/>
  <c r="EZ59" i="113" s="1"/>
  <c r="FA59" i="113" s="1"/>
  <c r="FB59" i="113" s="1"/>
  <c r="FC59" i="113" s="1"/>
  <c r="FD59" i="113" s="1"/>
  <c r="FE59" i="113" s="1"/>
  <c r="FF59" i="113" s="1"/>
  <c r="FG59" i="113" s="1"/>
  <c r="FH59" i="113" s="1"/>
  <c r="FI59" i="113" s="1"/>
  <c r="FJ59" i="113" s="1"/>
  <c r="FK59" i="113" s="1"/>
  <c r="FL59" i="113" s="1"/>
  <c r="FM59" i="113" s="1"/>
  <c r="FN59" i="113" s="1"/>
  <c r="FO59" i="113" s="1"/>
  <c r="FP59" i="113" s="1"/>
  <c r="FQ59" i="113" s="1"/>
  <c r="FR59" i="113" s="1"/>
  <c r="FS59" i="113" s="1"/>
  <c r="FT59" i="113" s="1"/>
  <c r="FU59" i="113" s="1"/>
  <c r="FV59" i="113" s="1"/>
  <c r="FW59" i="113" s="1"/>
  <c r="FX59" i="113" s="1"/>
  <c r="FY59" i="113" s="1"/>
  <c r="FZ59" i="113" s="1"/>
  <c r="GA59" i="113" s="1"/>
  <c r="GB59" i="113" s="1"/>
  <c r="GC59" i="113" s="1"/>
  <c r="GD59" i="113" s="1"/>
  <c r="GE59" i="113" s="1"/>
  <c r="GF59" i="113" s="1"/>
  <c r="GG59" i="113" s="1"/>
  <c r="GH59" i="113" s="1"/>
  <c r="GI59" i="113" s="1"/>
  <c r="GJ59" i="113" s="1"/>
  <c r="GK59" i="113" s="1"/>
  <c r="GL59" i="113" s="1"/>
  <c r="GM59" i="113" s="1"/>
  <c r="GN59" i="113" s="1"/>
  <c r="GO59" i="113" s="1"/>
  <c r="GP59" i="113" s="1"/>
  <c r="GQ59" i="113" s="1"/>
  <c r="GR59" i="113" s="1"/>
  <c r="GS59" i="113" s="1"/>
  <c r="GT59" i="113" s="1"/>
  <c r="GU59" i="113" s="1"/>
  <c r="GV59" i="113" s="1"/>
  <c r="GW59" i="113" s="1"/>
  <c r="GX59" i="113" s="1"/>
  <c r="GY59" i="113" s="1"/>
  <c r="GZ59" i="113" s="1"/>
  <c r="HA59" i="113" s="1"/>
  <c r="HB59" i="113" s="1"/>
  <c r="HC59" i="113" s="1"/>
  <c r="HD59" i="113" s="1"/>
  <c r="HE59" i="113" s="1"/>
  <c r="HF59" i="113" s="1"/>
  <c r="HG59" i="113" s="1"/>
  <c r="HH59" i="113" s="1"/>
  <c r="HI59" i="113" s="1"/>
  <c r="HJ59" i="113" s="1"/>
  <c r="BF2" i="113"/>
  <c r="BE55" i="112" s="1"/>
  <c r="CZ19" i="113"/>
  <c r="C67" i="114" l="1"/>
  <c r="BG60" i="113"/>
  <c r="DA19" i="113"/>
  <c r="DC17" i="113"/>
  <c r="BE18" i="109"/>
  <c r="BG67" i="112" l="1"/>
  <c r="B61" i="113" s="1"/>
  <c r="BG67" i="115"/>
  <c r="E67" i="114"/>
  <c r="BK56" i="112"/>
  <c r="DD17" i="113"/>
  <c r="DB19" i="113"/>
  <c r="BH60" i="113"/>
  <c r="BI60" i="113" s="1"/>
  <c r="BJ60" i="113" s="1"/>
  <c r="BK60" i="113" s="1"/>
  <c r="BL60" i="113" s="1"/>
  <c r="BM60" i="113" s="1"/>
  <c r="BN60" i="113" s="1"/>
  <c r="BO60" i="113" s="1"/>
  <c r="BP60" i="113" s="1"/>
  <c r="BQ60" i="113" s="1"/>
  <c r="BR60" i="113" s="1"/>
  <c r="BS60" i="113" s="1"/>
  <c r="BT60" i="113" s="1"/>
  <c r="BU60" i="113" s="1"/>
  <c r="BV60" i="113" s="1"/>
  <c r="BW60" i="113" s="1"/>
  <c r="BX60" i="113" s="1"/>
  <c r="BY60" i="113" s="1"/>
  <c r="BZ60" i="113" s="1"/>
  <c r="CA60" i="113" s="1"/>
  <c r="CB60" i="113" s="1"/>
  <c r="CC60" i="113" s="1"/>
  <c r="CD60" i="113" s="1"/>
  <c r="CE60" i="113" s="1"/>
  <c r="CF60" i="113" s="1"/>
  <c r="CG60" i="113" s="1"/>
  <c r="CH60" i="113" s="1"/>
  <c r="CI60" i="113" s="1"/>
  <c r="CJ60" i="113" s="1"/>
  <c r="CK60" i="113" s="1"/>
  <c r="CL60" i="113" s="1"/>
  <c r="CM60" i="113" s="1"/>
  <c r="CN60" i="113" s="1"/>
  <c r="CO60" i="113" s="1"/>
  <c r="CP60" i="113" s="1"/>
  <c r="CQ60" i="113" s="1"/>
  <c r="CR60" i="113" s="1"/>
  <c r="CS60" i="113" s="1"/>
  <c r="CT60" i="113" s="1"/>
  <c r="CU60" i="113" s="1"/>
  <c r="CV60" i="113" s="1"/>
  <c r="CW60" i="113" s="1"/>
  <c r="CX60" i="113" s="1"/>
  <c r="CY60" i="113" s="1"/>
  <c r="CZ60" i="113" s="1"/>
  <c r="DA60" i="113" s="1"/>
  <c r="DB60" i="113" s="1"/>
  <c r="DC60" i="113" s="1"/>
  <c r="DD60" i="113" s="1"/>
  <c r="DE60" i="113" s="1"/>
  <c r="DF60" i="113" s="1"/>
  <c r="DG60" i="113" s="1"/>
  <c r="DH60" i="113" s="1"/>
  <c r="DI60" i="113" s="1"/>
  <c r="DJ60" i="113" s="1"/>
  <c r="DK60" i="113" s="1"/>
  <c r="DL60" i="113" s="1"/>
  <c r="DM60" i="113" s="1"/>
  <c r="DN60" i="113" s="1"/>
  <c r="DO60" i="113" s="1"/>
  <c r="DP60" i="113" s="1"/>
  <c r="DQ60" i="113" s="1"/>
  <c r="DR60" i="113" s="1"/>
  <c r="DS60" i="113" s="1"/>
  <c r="DT60" i="113" s="1"/>
  <c r="DU60" i="113" s="1"/>
  <c r="DV60" i="113" s="1"/>
  <c r="DW60" i="113" s="1"/>
  <c r="DX60" i="113" s="1"/>
  <c r="DY60" i="113" s="1"/>
  <c r="DZ60" i="113" s="1"/>
  <c r="EA60" i="113" s="1"/>
  <c r="EB60" i="113" s="1"/>
  <c r="EC60" i="113" s="1"/>
  <c r="ED60" i="113" s="1"/>
  <c r="EE60" i="113" s="1"/>
  <c r="EF60" i="113" s="1"/>
  <c r="EG60" i="113" s="1"/>
  <c r="EH60" i="113" s="1"/>
  <c r="EI60" i="113" s="1"/>
  <c r="EJ60" i="113" s="1"/>
  <c r="EK60" i="113" s="1"/>
  <c r="EL60" i="113" s="1"/>
  <c r="EM60" i="113" s="1"/>
  <c r="EN60" i="113" s="1"/>
  <c r="EO60" i="113" s="1"/>
  <c r="EP60" i="113" s="1"/>
  <c r="EQ60" i="113" s="1"/>
  <c r="ER60" i="113" s="1"/>
  <c r="ES60" i="113" s="1"/>
  <c r="ET60" i="113" s="1"/>
  <c r="EU60" i="113" s="1"/>
  <c r="EV60" i="113" s="1"/>
  <c r="EW60" i="113" s="1"/>
  <c r="EX60" i="113" s="1"/>
  <c r="EY60" i="113" s="1"/>
  <c r="EZ60" i="113" s="1"/>
  <c r="FA60" i="113" s="1"/>
  <c r="FB60" i="113" s="1"/>
  <c r="FC60" i="113" s="1"/>
  <c r="FD60" i="113" s="1"/>
  <c r="FE60" i="113" s="1"/>
  <c r="FF60" i="113" s="1"/>
  <c r="FG60" i="113" s="1"/>
  <c r="FH60" i="113" s="1"/>
  <c r="FI60" i="113" s="1"/>
  <c r="FJ60" i="113" s="1"/>
  <c r="FK60" i="113" s="1"/>
  <c r="FL60" i="113" s="1"/>
  <c r="FM60" i="113" s="1"/>
  <c r="FN60" i="113" s="1"/>
  <c r="FO60" i="113" s="1"/>
  <c r="FP60" i="113" s="1"/>
  <c r="FQ60" i="113" s="1"/>
  <c r="FR60" i="113" s="1"/>
  <c r="FS60" i="113" s="1"/>
  <c r="FT60" i="113" s="1"/>
  <c r="FU60" i="113" s="1"/>
  <c r="FV60" i="113" s="1"/>
  <c r="FW60" i="113" s="1"/>
  <c r="FX60" i="113" s="1"/>
  <c r="FY60" i="113" s="1"/>
  <c r="FZ60" i="113" s="1"/>
  <c r="GA60" i="113" s="1"/>
  <c r="GB60" i="113" s="1"/>
  <c r="GC60" i="113" s="1"/>
  <c r="GD60" i="113" s="1"/>
  <c r="GE60" i="113" s="1"/>
  <c r="GF60" i="113" s="1"/>
  <c r="GG60" i="113" s="1"/>
  <c r="GH60" i="113" s="1"/>
  <c r="GI60" i="113" s="1"/>
  <c r="GJ60" i="113" s="1"/>
  <c r="GK60" i="113" s="1"/>
  <c r="GL60" i="113" s="1"/>
  <c r="GM60" i="113" s="1"/>
  <c r="GN60" i="113" s="1"/>
  <c r="GO60" i="113" s="1"/>
  <c r="GP60" i="113" s="1"/>
  <c r="GQ60" i="113" s="1"/>
  <c r="GR60" i="113" s="1"/>
  <c r="GS60" i="113" s="1"/>
  <c r="GT60" i="113" s="1"/>
  <c r="GU60" i="113" s="1"/>
  <c r="GV60" i="113" s="1"/>
  <c r="GW60" i="113" s="1"/>
  <c r="GX60" i="113" s="1"/>
  <c r="GY60" i="113" s="1"/>
  <c r="GZ60" i="113" s="1"/>
  <c r="HA60" i="113" s="1"/>
  <c r="HB60" i="113" s="1"/>
  <c r="HC60" i="113" s="1"/>
  <c r="HD60" i="113" s="1"/>
  <c r="HE60" i="113" s="1"/>
  <c r="HF60" i="113" s="1"/>
  <c r="HG60" i="113" s="1"/>
  <c r="HH60" i="113" s="1"/>
  <c r="HI60" i="113" s="1"/>
  <c r="HJ60" i="113" s="1"/>
  <c r="BG2" i="113"/>
  <c r="BF55" i="112" s="1"/>
  <c r="BK95" i="112" l="1"/>
  <c r="F67" i="114"/>
  <c r="BH61" i="113"/>
  <c r="DC19" i="113"/>
  <c r="DE17" i="113"/>
  <c r="BF18" i="109"/>
  <c r="BH67" i="112" l="1"/>
  <c r="B62" i="113" s="1"/>
  <c r="BH67" i="115"/>
  <c r="C68" i="114"/>
  <c r="DF17" i="113"/>
  <c r="DD19" i="113"/>
  <c r="BI61" i="113"/>
  <c r="BJ61" i="113" s="1"/>
  <c r="BK61" i="113" s="1"/>
  <c r="BL61" i="113" s="1"/>
  <c r="BM61" i="113" s="1"/>
  <c r="BN61" i="113" s="1"/>
  <c r="BO61" i="113" s="1"/>
  <c r="BP61" i="113" s="1"/>
  <c r="BQ61" i="113" s="1"/>
  <c r="BR61" i="113" s="1"/>
  <c r="BS61" i="113" s="1"/>
  <c r="BT61" i="113" s="1"/>
  <c r="BU61" i="113" s="1"/>
  <c r="BV61" i="113" s="1"/>
  <c r="BW61" i="113" s="1"/>
  <c r="BX61" i="113" s="1"/>
  <c r="BY61" i="113" s="1"/>
  <c r="BZ61" i="113" s="1"/>
  <c r="CA61" i="113" s="1"/>
  <c r="CB61" i="113" s="1"/>
  <c r="CC61" i="113" s="1"/>
  <c r="CD61" i="113" s="1"/>
  <c r="CE61" i="113" s="1"/>
  <c r="CF61" i="113" s="1"/>
  <c r="CG61" i="113" s="1"/>
  <c r="CH61" i="113" s="1"/>
  <c r="CI61" i="113" s="1"/>
  <c r="CJ61" i="113" s="1"/>
  <c r="CK61" i="113" s="1"/>
  <c r="CL61" i="113" s="1"/>
  <c r="CM61" i="113" s="1"/>
  <c r="CN61" i="113" s="1"/>
  <c r="CO61" i="113" s="1"/>
  <c r="CP61" i="113" s="1"/>
  <c r="CQ61" i="113" s="1"/>
  <c r="CR61" i="113" s="1"/>
  <c r="CS61" i="113" s="1"/>
  <c r="CT61" i="113" s="1"/>
  <c r="CU61" i="113" s="1"/>
  <c r="CV61" i="113" s="1"/>
  <c r="CW61" i="113" s="1"/>
  <c r="CX61" i="113" s="1"/>
  <c r="CY61" i="113" s="1"/>
  <c r="CZ61" i="113" s="1"/>
  <c r="DA61" i="113" s="1"/>
  <c r="DB61" i="113" s="1"/>
  <c r="DC61" i="113" s="1"/>
  <c r="DD61" i="113" s="1"/>
  <c r="DE61" i="113" s="1"/>
  <c r="DF61" i="113" s="1"/>
  <c r="DG61" i="113" s="1"/>
  <c r="DH61" i="113" s="1"/>
  <c r="DI61" i="113" s="1"/>
  <c r="DJ61" i="113" s="1"/>
  <c r="DK61" i="113" s="1"/>
  <c r="DL61" i="113" s="1"/>
  <c r="DM61" i="113" s="1"/>
  <c r="DN61" i="113" s="1"/>
  <c r="DO61" i="113" s="1"/>
  <c r="DP61" i="113" s="1"/>
  <c r="DQ61" i="113" s="1"/>
  <c r="DR61" i="113" s="1"/>
  <c r="DS61" i="113" s="1"/>
  <c r="DT61" i="113" s="1"/>
  <c r="DU61" i="113" s="1"/>
  <c r="DV61" i="113" s="1"/>
  <c r="DW61" i="113" s="1"/>
  <c r="DX61" i="113" s="1"/>
  <c r="DY61" i="113" s="1"/>
  <c r="DZ61" i="113" s="1"/>
  <c r="EA61" i="113" s="1"/>
  <c r="EB61" i="113" s="1"/>
  <c r="EC61" i="113" s="1"/>
  <c r="ED61" i="113" s="1"/>
  <c r="EE61" i="113" s="1"/>
  <c r="EF61" i="113" s="1"/>
  <c r="EG61" i="113" s="1"/>
  <c r="EH61" i="113" s="1"/>
  <c r="EI61" i="113" s="1"/>
  <c r="EJ61" i="113" s="1"/>
  <c r="EK61" i="113" s="1"/>
  <c r="EL61" i="113" s="1"/>
  <c r="EM61" i="113" s="1"/>
  <c r="EN61" i="113" s="1"/>
  <c r="EO61" i="113" s="1"/>
  <c r="EP61" i="113" s="1"/>
  <c r="EQ61" i="113" s="1"/>
  <c r="ER61" i="113" s="1"/>
  <c r="ES61" i="113" s="1"/>
  <c r="ET61" i="113" s="1"/>
  <c r="EU61" i="113" s="1"/>
  <c r="EV61" i="113" s="1"/>
  <c r="EW61" i="113" s="1"/>
  <c r="EX61" i="113" s="1"/>
  <c r="EY61" i="113" s="1"/>
  <c r="EZ61" i="113" s="1"/>
  <c r="FA61" i="113" s="1"/>
  <c r="FB61" i="113" s="1"/>
  <c r="FC61" i="113" s="1"/>
  <c r="FD61" i="113" s="1"/>
  <c r="FE61" i="113" s="1"/>
  <c r="FF61" i="113" s="1"/>
  <c r="FG61" i="113" s="1"/>
  <c r="FH61" i="113" s="1"/>
  <c r="FI61" i="113" s="1"/>
  <c r="FJ61" i="113" s="1"/>
  <c r="FK61" i="113" s="1"/>
  <c r="FL61" i="113" s="1"/>
  <c r="FM61" i="113" s="1"/>
  <c r="FN61" i="113" s="1"/>
  <c r="FO61" i="113" s="1"/>
  <c r="FP61" i="113" s="1"/>
  <c r="FQ61" i="113" s="1"/>
  <c r="FR61" i="113" s="1"/>
  <c r="FS61" i="113" s="1"/>
  <c r="FT61" i="113" s="1"/>
  <c r="FU61" i="113" s="1"/>
  <c r="FV61" i="113" s="1"/>
  <c r="FW61" i="113" s="1"/>
  <c r="FX61" i="113" s="1"/>
  <c r="FY61" i="113" s="1"/>
  <c r="FZ61" i="113" s="1"/>
  <c r="GA61" i="113" s="1"/>
  <c r="GB61" i="113" s="1"/>
  <c r="GC61" i="113" s="1"/>
  <c r="GD61" i="113" s="1"/>
  <c r="GE61" i="113" s="1"/>
  <c r="GF61" i="113" s="1"/>
  <c r="GG61" i="113" s="1"/>
  <c r="GH61" i="113" s="1"/>
  <c r="GI61" i="113" s="1"/>
  <c r="GJ61" i="113" s="1"/>
  <c r="GK61" i="113" s="1"/>
  <c r="GL61" i="113" s="1"/>
  <c r="GM61" i="113" s="1"/>
  <c r="GN61" i="113" s="1"/>
  <c r="GO61" i="113" s="1"/>
  <c r="GP61" i="113" s="1"/>
  <c r="GQ61" i="113" s="1"/>
  <c r="GR61" i="113" s="1"/>
  <c r="GS61" i="113" s="1"/>
  <c r="GT61" i="113" s="1"/>
  <c r="GU61" i="113" s="1"/>
  <c r="GV61" i="113" s="1"/>
  <c r="GW61" i="113" s="1"/>
  <c r="GX61" i="113" s="1"/>
  <c r="GY61" i="113" s="1"/>
  <c r="GZ61" i="113" s="1"/>
  <c r="HA61" i="113" s="1"/>
  <c r="HB61" i="113" s="1"/>
  <c r="HC61" i="113" s="1"/>
  <c r="HD61" i="113" s="1"/>
  <c r="HE61" i="113" s="1"/>
  <c r="HF61" i="113" s="1"/>
  <c r="HG61" i="113" s="1"/>
  <c r="HH61" i="113" s="1"/>
  <c r="HI61" i="113" s="1"/>
  <c r="HJ61" i="113" s="1"/>
  <c r="BH2" i="113"/>
  <c r="BG55" i="112" s="1"/>
  <c r="E68" i="114" l="1"/>
  <c r="BL56" i="112"/>
  <c r="BI62" i="113"/>
  <c r="DE19" i="113"/>
  <c r="DG17" i="113"/>
  <c r="BG18" i="109"/>
  <c r="BI67" i="112" l="1"/>
  <c r="B63" i="113" s="1"/>
  <c r="BI67" i="115"/>
  <c r="BL95" i="112"/>
  <c r="F68" i="114"/>
  <c r="DH17" i="113"/>
  <c r="DF19" i="113"/>
  <c r="BJ62" i="113"/>
  <c r="BK62" i="113" s="1"/>
  <c r="BL62" i="113" s="1"/>
  <c r="BM62" i="113" s="1"/>
  <c r="BN62" i="113" s="1"/>
  <c r="BO62" i="113" s="1"/>
  <c r="BP62" i="113" s="1"/>
  <c r="BQ62" i="113" s="1"/>
  <c r="BR62" i="113" s="1"/>
  <c r="BS62" i="113" s="1"/>
  <c r="BT62" i="113" s="1"/>
  <c r="BU62" i="113" s="1"/>
  <c r="BV62" i="113" s="1"/>
  <c r="BW62" i="113" s="1"/>
  <c r="BX62" i="113" s="1"/>
  <c r="BY62" i="113" s="1"/>
  <c r="BZ62" i="113" s="1"/>
  <c r="CA62" i="113" s="1"/>
  <c r="CB62" i="113" s="1"/>
  <c r="CC62" i="113" s="1"/>
  <c r="CD62" i="113" s="1"/>
  <c r="CE62" i="113" s="1"/>
  <c r="CF62" i="113" s="1"/>
  <c r="CG62" i="113" s="1"/>
  <c r="CH62" i="113" s="1"/>
  <c r="CI62" i="113" s="1"/>
  <c r="CJ62" i="113" s="1"/>
  <c r="CK62" i="113" s="1"/>
  <c r="CL62" i="113" s="1"/>
  <c r="CM62" i="113" s="1"/>
  <c r="CN62" i="113" s="1"/>
  <c r="CO62" i="113" s="1"/>
  <c r="CP62" i="113" s="1"/>
  <c r="CQ62" i="113" s="1"/>
  <c r="CR62" i="113" s="1"/>
  <c r="CS62" i="113" s="1"/>
  <c r="CT62" i="113" s="1"/>
  <c r="CU62" i="113" s="1"/>
  <c r="CV62" i="113" s="1"/>
  <c r="CW62" i="113" s="1"/>
  <c r="CX62" i="113" s="1"/>
  <c r="CY62" i="113" s="1"/>
  <c r="CZ62" i="113" s="1"/>
  <c r="DA62" i="113" s="1"/>
  <c r="DB62" i="113" s="1"/>
  <c r="DC62" i="113" s="1"/>
  <c r="DD62" i="113" s="1"/>
  <c r="DE62" i="113" s="1"/>
  <c r="DF62" i="113" s="1"/>
  <c r="DG62" i="113" s="1"/>
  <c r="DH62" i="113" s="1"/>
  <c r="DI62" i="113" s="1"/>
  <c r="DJ62" i="113" s="1"/>
  <c r="DK62" i="113" s="1"/>
  <c r="DL62" i="113" s="1"/>
  <c r="DM62" i="113" s="1"/>
  <c r="DN62" i="113" s="1"/>
  <c r="DO62" i="113" s="1"/>
  <c r="DP62" i="113" s="1"/>
  <c r="DQ62" i="113" s="1"/>
  <c r="DR62" i="113" s="1"/>
  <c r="DS62" i="113" s="1"/>
  <c r="DT62" i="113" s="1"/>
  <c r="DU62" i="113" s="1"/>
  <c r="DV62" i="113" s="1"/>
  <c r="DW62" i="113" s="1"/>
  <c r="DX62" i="113" s="1"/>
  <c r="DY62" i="113" s="1"/>
  <c r="DZ62" i="113" s="1"/>
  <c r="EA62" i="113" s="1"/>
  <c r="EB62" i="113" s="1"/>
  <c r="EC62" i="113" s="1"/>
  <c r="ED62" i="113" s="1"/>
  <c r="EE62" i="113" s="1"/>
  <c r="EF62" i="113" s="1"/>
  <c r="EG62" i="113" s="1"/>
  <c r="EH62" i="113" s="1"/>
  <c r="EI62" i="113" s="1"/>
  <c r="EJ62" i="113" s="1"/>
  <c r="EK62" i="113" s="1"/>
  <c r="EL62" i="113" s="1"/>
  <c r="EM62" i="113" s="1"/>
  <c r="EN62" i="113" s="1"/>
  <c r="EO62" i="113" s="1"/>
  <c r="EP62" i="113" s="1"/>
  <c r="EQ62" i="113" s="1"/>
  <c r="ER62" i="113" s="1"/>
  <c r="ES62" i="113" s="1"/>
  <c r="ET62" i="113" s="1"/>
  <c r="EU62" i="113" s="1"/>
  <c r="EV62" i="113" s="1"/>
  <c r="EW62" i="113" s="1"/>
  <c r="EX62" i="113" s="1"/>
  <c r="EY62" i="113" s="1"/>
  <c r="EZ62" i="113" s="1"/>
  <c r="FA62" i="113" s="1"/>
  <c r="FB62" i="113" s="1"/>
  <c r="FC62" i="113" s="1"/>
  <c r="FD62" i="113" s="1"/>
  <c r="FE62" i="113" s="1"/>
  <c r="FF62" i="113" s="1"/>
  <c r="FG62" i="113" s="1"/>
  <c r="FH62" i="113" s="1"/>
  <c r="FI62" i="113" s="1"/>
  <c r="FJ62" i="113" s="1"/>
  <c r="FK62" i="113" s="1"/>
  <c r="FL62" i="113" s="1"/>
  <c r="FM62" i="113" s="1"/>
  <c r="FN62" i="113" s="1"/>
  <c r="FO62" i="113" s="1"/>
  <c r="FP62" i="113" s="1"/>
  <c r="FQ62" i="113" s="1"/>
  <c r="FR62" i="113" s="1"/>
  <c r="FS62" i="113" s="1"/>
  <c r="FT62" i="113" s="1"/>
  <c r="FU62" i="113" s="1"/>
  <c r="FV62" i="113" s="1"/>
  <c r="FW62" i="113" s="1"/>
  <c r="FX62" i="113" s="1"/>
  <c r="FY62" i="113" s="1"/>
  <c r="FZ62" i="113" s="1"/>
  <c r="GA62" i="113" s="1"/>
  <c r="GB62" i="113" s="1"/>
  <c r="GC62" i="113" s="1"/>
  <c r="GD62" i="113" s="1"/>
  <c r="GE62" i="113" s="1"/>
  <c r="GF62" i="113" s="1"/>
  <c r="GG62" i="113" s="1"/>
  <c r="GH62" i="113" s="1"/>
  <c r="GI62" i="113" s="1"/>
  <c r="GJ62" i="113" s="1"/>
  <c r="GK62" i="113" s="1"/>
  <c r="GL62" i="113" s="1"/>
  <c r="GM62" i="113" s="1"/>
  <c r="GN62" i="113" s="1"/>
  <c r="GO62" i="113" s="1"/>
  <c r="GP62" i="113" s="1"/>
  <c r="GQ62" i="113" s="1"/>
  <c r="GR62" i="113" s="1"/>
  <c r="GS62" i="113" s="1"/>
  <c r="GT62" i="113" s="1"/>
  <c r="GU62" i="113" s="1"/>
  <c r="GV62" i="113" s="1"/>
  <c r="GW62" i="113" s="1"/>
  <c r="GX62" i="113" s="1"/>
  <c r="GY62" i="113" s="1"/>
  <c r="GZ62" i="113" s="1"/>
  <c r="HA62" i="113" s="1"/>
  <c r="HB62" i="113" s="1"/>
  <c r="HC62" i="113" s="1"/>
  <c r="HD62" i="113" s="1"/>
  <c r="HE62" i="113" s="1"/>
  <c r="HF62" i="113" s="1"/>
  <c r="HG62" i="113" s="1"/>
  <c r="HH62" i="113" s="1"/>
  <c r="HI62" i="113" s="1"/>
  <c r="HJ62" i="113" s="1"/>
  <c r="BI2" i="113"/>
  <c r="BH55" i="112" s="1"/>
  <c r="C69" i="114" l="1"/>
  <c r="BJ63" i="113"/>
  <c r="DG19" i="113"/>
  <c r="DI17" i="113"/>
  <c r="BH18" i="109"/>
  <c r="BJ67" i="112" l="1"/>
  <c r="B64" i="113" s="1"/>
  <c r="BJ67" i="115"/>
  <c r="E69" i="114"/>
  <c r="BM56" i="112"/>
  <c r="DJ17" i="113"/>
  <c r="DH19" i="113"/>
  <c r="BK63" i="113"/>
  <c r="BL63" i="113" s="1"/>
  <c r="BM63" i="113" s="1"/>
  <c r="BN63" i="113" s="1"/>
  <c r="BO63" i="113" s="1"/>
  <c r="BP63" i="113" s="1"/>
  <c r="BQ63" i="113" s="1"/>
  <c r="BR63" i="113" s="1"/>
  <c r="BS63" i="113" s="1"/>
  <c r="BT63" i="113" s="1"/>
  <c r="BU63" i="113" s="1"/>
  <c r="BV63" i="113" s="1"/>
  <c r="BW63" i="113" s="1"/>
  <c r="BX63" i="113" s="1"/>
  <c r="BY63" i="113" s="1"/>
  <c r="BZ63" i="113" s="1"/>
  <c r="CA63" i="113" s="1"/>
  <c r="CB63" i="113" s="1"/>
  <c r="CC63" i="113" s="1"/>
  <c r="CD63" i="113" s="1"/>
  <c r="CE63" i="113" s="1"/>
  <c r="CF63" i="113" s="1"/>
  <c r="CG63" i="113" s="1"/>
  <c r="CH63" i="113" s="1"/>
  <c r="CI63" i="113" s="1"/>
  <c r="CJ63" i="113" s="1"/>
  <c r="CK63" i="113" s="1"/>
  <c r="CL63" i="113" s="1"/>
  <c r="CM63" i="113" s="1"/>
  <c r="CN63" i="113" s="1"/>
  <c r="CO63" i="113" s="1"/>
  <c r="CP63" i="113" s="1"/>
  <c r="CQ63" i="113" s="1"/>
  <c r="CR63" i="113" s="1"/>
  <c r="CS63" i="113" s="1"/>
  <c r="CT63" i="113" s="1"/>
  <c r="CU63" i="113" s="1"/>
  <c r="CV63" i="113" s="1"/>
  <c r="CW63" i="113" s="1"/>
  <c r="CX63" i="113" s="1"/>
  <c r="CY63" i="113" s="1"/>
  <c r="CZ63" i="113" s="1"/>
  <c r="DA63" i="113" s="1"/>
  <c r="DB63" i="113" s="1"/>
  <c r="DC63" i="113" s="1"/>
  <c r="DD63" i="113" s="1"/>
  <c r="DE63" i="113" s="1"/>
  <c r="DF63" i="113" s="1"/>
  <c r="DG63" i="113" s="1"/>
  <c r="DH63" i="113" s="1"/>
  <c r="DI63" i="113" s="1"/>
  <c r="DJ63" i="113" s="1"/>
  <c r="DK63" i="113" s="1"/>
  <c r="DL63" i="113" s="1"/>
  <c r="DM63" i="113" s="1"/>
  <c r="DN63" i="113" s="1"/>
  <c r="DO63" i="113" s="1"/>
  <c r="DP63" i="113" s="1"/>
  <c r="DQ63" i="113" s="1"/>
  <c r="DR63" i="113" s="1"/>
  <c r="DS63" i="113" s="1"/>
  <c r="DT63" i="113" s="1"/>
  <c r="DU63" i="113" s="1"/>
  <c r="DV63" i="113" s="1"/>
  <c r="DW63" i="113" s="1"/>
  <c r="DX63" i="113" s="1"/>
  <c r="DY63" i="113" s="1"/>
  <c r="DZ63" i="113" s="1"/>
  <c r="EA63" i="113" s="1"/>
  <c r="EB63" i="113" s="1"/>
  <c r="EC63" i="113" s="1"/>
  <c r="ED63" i="113" s="1"/>
  <c r="EE63" i="113" s="1"/>
  <c r="EF63" i="113" s="1"/>
  <c r="EG63" i="113" s="1"/>
  <c r="EH63" i="113" s="1"/>
  <c r="EI63" i="113" s="1"/>
  <c r="EJ63" i="113" s="1"/>
  <c r="EK63" i="113" s="1"/>
  <c r="EL63" i="113" s="1"/>
  <c r="EM63" i="113" s="1"/>
  <c r="EN63" i="113" s="1"/>
  <c r="EO63" i="113" s="1"/>
  <c r="EP63" i="113" s="1"/>
  <c r="EQ63" i="113" s="1"/>
  <c r="ER63" i="113" s="1"/>
  <c r="ES63" i="113" s="1"/>
  <c r="ET63" i="113" s="1"/>
  <c r="EU63" i="113" s="1"/>
  <c r="EV63" i="113" s="1"/>
  <c r="EW63" i="113" s="1"/>
  <c r="EX63" i="113" s="1"/>
  <c r="EY63" i="113" s="1"/>
  <c r="EZ63" i="113" s="1"/>
  <c r="FA63" i="113" s="1"/>
  <c r="FB63" i="113" s="1"/>
  <c r="FC63" i="113" s="1"/>
  <c r="FD63" i="113" s="1"/>
  <c r="FE63" i="113" s="1"/>
  <c r="FF63" i="113" s="1"/>
  <c r="FG63" i="113" s="1"/>
  <c r="FH63" i="113" s="1"/>
  <c r="FI63" i="113" s="1"/>
  <c r="FJ63" i="113" s="1"/>
  <c r="FK63" i="113" s="1"/>
  <c r="FL63" i="113" s="1"/>
  <c r="FM63" i="113" s="1"/>
  <c r="FN63" i="113" s="1"/>
  <c r="FO63" i="113" s="1"/>
  <c r="FP63" i="113" s="1"/>
  <c r="FQ63" i="113" s="1"/>
  <c r="FR63" i="113" s="1"/>
  <c r="FS63" i="113" s="1"/>
  <c r="FT63" i="113" s="1"/>
  <c r="FU63" i="113" s="1"/>
  <c r="FV63" i="113" s="1"/>
  <c r="FW63" i="113" s="1"/>
  <c r="FX63" i="113" s="1"/>
  <c r="FY63" i="113" s="1"/>
  <c r="FZ63" i="113" s="1"/>
  <c r="GA63" i="113" s="1"/>
  <c r="GB63" i="113" s="1"/>
  <c r="GC63" i="113" s="1"/>
  <c r="GD63" i="113" s="1"/>
  <c r="GE63" i="113" s="1"/>
  <c r="GF63" i="113" s="1"/>
  <c r="GG63" i="113" s="1"/>
  <c r="GH63" i="113" s="1"/>
  <c r="GI63" i="113" s="1"/>
  <c r="GJ63" i="113" s="1"/>
  <c r="GK63" i="113" s="1"/>
  <c r="GL63" i="113" s="1"/>
  <c r="GM63" i="113" s="1"/>
  <c r="GN63" i="113" s="1"/>
  <c r="GO63" i="113" s="1"/>
  <c r="GP63" i="113" s="1"/>
  <c r="GQ63" i="113" s="1"/>
  <c r="GR63" i="113" s="1"/>
  <c r="GS63" i="113" s="1"/>
  <c r="GT63" i="113" s="1"/>
  <c r="GU63" i="113" s="1"/>
  <c r="GV63" i="113" s="1"/>
  <c r="GW63" i="113" s="1"/>
  <c r="GX63" i="113" s="1"/>
  <c r="GY63" i="113" s="1"/>
  <c r="GZ63" i="113" s="1"/>
  <c r="HA63" i="113" s="1"/>
  <c r="HB63" i="113" s="1"/>
  <c r="HC63" i="113" s="1"/>
  <c r="HD63" i="113" s="1"/>
  <c r="HE63" i="113" s="1"/>
  <c r="HF63" i="113" s="1"/>
  <c r="HG63" i="113" s="1"/>
  <c r="HH63" i="113" s="1"/>
  <c r="HI63" i="113" s="1"/>
  <c r="HJ63" i="113" s="1"/>
  <c r="BJ2" i="113"/>
  <c r="BI55" i="112" s="1"/>
  <c r="BM95" i="112" l="1"/>
  <c r="F69" i="114"/>
  <c r="BK64" i="113"/>
  <c r="DI19" i="113"/>
  <c r="DK17" i="113"/>
  <c r="BI18" i="109"/>
  <c r="BK67" i="112" l="1"/>
  <c r="B65" i="113" s="1"/>
  <c r="BK67" i="115"/>
  <c r="C70" i="114"/>
  <c r="DL17" i="113"/>
  <c r="DJ19" i="113"/>
  <c r="BL64" i="113"/>
  <c r="BM64" i="113" s="1"/>
  <c r="BN64" i="113" s="1"/>
  <c r="BO64" i="113" s="1"/>
  <c r="BP64" i="113" s="1"/>
  <c r="BQ64" i="113" s="1"/>
  <c r="BR64" i="113" s="1"/>
  <c r="BS64" i="113" s="1"/>
  <c r="BT64" i="113" s="1"/>
  <c r="BU64" i="113" s="1"/>
  <c r="BV64" i="113" s="1"/>
  <c r="BW64" i="113" s="1"/>
  <c r="BX64" i="113" s="1"/>
  <c r="BY64" i="113" s="1"/>
  <c r="BZ64" i="113" s="1"/>
  <c r="CA64" i="113" s="1"/>
  <c r="CB64" i="113" s="1"/>
  <c r="CC64" i="113" s="1"/>
  <c r="CD64" i="113" s="1"/>
  <c r="CE64" i="113" s="1"/>
  <c r="CF64" i="113" s="1"/>
  <c r="CG64" i="113" s="1"/>
  <c r="CH64" i="113" s="1"/>
  <c r="CI64" i="113" s="1"/>
  <c r="CJ64" i="113" s="1"/>
  <c r="CK64" i="113" s="1"/>
  <c r="CL64" i="113" s="1"/>
  <c r="CM64" i="113" s="1"/>
  <c r="CN64" i="113" s="1"/>
  <c r="CO64" i="113" s="1"/>
  <c r="CP64" i="113" s="1"/>
  <c r="CQ64" i="113" s="1"/>
  <c r="CR64" i="113" s="1"/>
  <c r="CS64" i="113" s="1"/>
  <c r="CT64" i="113" s="1"/>
  <c r="CU64" i="113" s="1"/>
  <c r="CV64" i="113" s="1"/>
  <c r="CW64" i="113" s="1"/>
  <c r="CX64" i="113" s="1"/>
  <c r="CY64" i="113" s="1"/>
  <c r="CZ64" i="113" s="1"/>
  <c r="DA64" i="113" s="1"/>
  <c r="DB64" i="113" s="1"/>
  <c r="DC64" i="113" s="1"/>
  <c r="DD64" i="113" s="1"/>
  <c r="DE64" i="113" s="1"/>
  <c r="DF64" i="113" s="1"/>
  <c r="DG64" i="113" s="1"/>
  <c r="DH64" i="113" s="1"/>
  <c r="DI64" i="113" s="1"/>
  <c r="DJ64" i="113" s="1"/>
  <c r="DK64" i="113" s="1"/>
  <c r="DL64" i="113" s="1"/>
  <c r="DM64" i="113" s="1"/>
  <c r="DN64" i="113" s="1"/>
  <c r="DO64" i="113" s="1"/>
  <c r="DP64" i="113" s="1"/>
  <c r="DQ64" i="113" s="1"/>
  <c r="DR64" i="113" s="1"/>
  <c r="DS64" i="113" s="1"/>
  <c r="DT64" i="113" s="1"/>
  <c r="DU64" i="113" s="1"/>
  <c r="DV64" i="113" s="1"/>
  <c r="DW64" i="113" s="1"/>
  <c r="DX64" i="113" s="1"/>
  <c r="DY64" i="113" s="1"/>
  <c r="DZ64" i="113" s="1"/>
  <c r="EA64" i="113" s="1"/>
  <c r="EB64" i="113" s="1"/>
  <c r="EC64" i="113" s="1"/>
  <c r="ED64" i="113" s="1"/>
  <c r="EE64" i="113" s="1"/>
  <c r="EF64" i="113" s="1"/>
  <c r="EG64" i="113" s="1"/>
  <c r="EH64" i="113" s="1"/>
  <c r="EI64" i="113" s="1"/>
  <c r="EJ64" i="113" s="1"/>
  <c r="EK64" i="113" s="1"/>
  <c r="EL64" i="113" s="1"/>
  <c r="EM64" i="113" s="1"/>
  <c r="EN64" i="113" s="1"/>
  <c r="EO64" i="113" s="1"/>
  <c r="EP64" i="113" s="1"/>
  <c r="EQ64" i="113" s="1"/>
  <c r="ER64" i="113" s="1"/>
  <c r="ES64" i="113" s="1"/>
  <c r="ET64" i="113" s="1"/>
  <c r="EU64" i="113" s="1"/>
  <c r="EV64" i="113" s="1"/>
  <c r="EW64" i="113" s="1"/>
  <c r="EX64" i="113" s="1"/>
  <c r="EY64" i="113" s="1"/>
  <c r="EZ64" i="113" s="1"/>
  <c r="FA64" i="113" s="1"/>
  <c r="FB64" i="113" s="1"/>
  <c r="FC64" i="113" s="1"/>
  <c r="FD64" i="113" s="1"/>
  <c r="FE64" i="113" s="1"/>
  <c r="FF64" i="113" s="1"/>
  <c r="FG64" i="113" s="1"/>
  <c r="FH64" i="113" s="1"/>
  <c r="FI64" i="113" s="1"/>
  <c r="FJ64" i="113" s="1"/>
  <c r="FK64" i="113" s="1"/>
  <c r="FL64" i="113" s="1"/>
  <c r="FM64" i="113" s="1"/>
  <c r="FN64" i="113" s="1"/>
  <c r="FO64" i="113" s="1"/>
  <c r="FP64" i="113" s="1"/>
  <c r="FQ64" i="113" s="1"/>
  <c r="FR64" i="113" s="1"/>
  <c r="FS64" i="113" s="1"/>
  <c r="FT64" i="113" s="1"/>
  <c r="FU64" i="113" s="1"/>
  <c r="FV64" i="113" s="1"/>
  <c r="FW64" i="113" s="1"/>
  <c r="FX64" i="113" s="1"/>
  <c r="FY64" i="113" s="1"/>
  <c r="FZ64" i="113" s="1"/>
  <c r="GA64" i="113" s="1"/>
  <c r="GB64" i="113" s="1"/>
  <c r="GC64" i="113" s="1"/>
  <c r="GD64" i="113" s="1"/>
  <c r="GE64" i="113" s="1"/>
  <c r="GF64" i="113" s="1"/>
  <c r="GG64" i="113" s="1"/>
  <c r="GH64" i="113" s="1"/>
  <c r="GI64" i="113" s="1"/>
  <c r="GJ64" i="113" s="1"/>
  <c r="GK64" i="113" s="1"/>
  <c r="GL64" i="113" s="1"/>
  <c r="GM64" i="113" s="1"/>
  <c r="GN64" i="113" s="1"/>
  <c r="GO64" i="113" s="1"/>
  <c r="GP64" i="113" s="1"/>
  <c r="GQ64" i="113" s="1"/>
  <c r="GR64" i="113" s="1"/>
  <c r="GS64" i="113" s="1"/>
  <c r="GT64" i="113" s="1"/>
  <c r="GU64" i="113" s="1"/>
  <c r="GV64" i="113" s="1"/>
  <c r="GW64" i="113" s="1"/>
  <c r="GX64" i="113" s="1"/>
  <c r="GY64" i="113" s="1"/>
  <c r="GZ64" i="113" s="1"/>
  <c r="HA64" i="113" s="1"/>
  <c r="HB64" i="113" s="1"/>
  <c r="HC64" i="113" s="1"/>
  <c r="HD64" i="113" s="1"/>
  <c r="HE64" i="113" s="1"/>
  <c r="HF64" i="113" s="1"/>
  <c r="HG64" i="113" s="1"/>
  <c r="HH64" i="113" s="1"/>
  <c r="HI64" i="113" s="1"/>
  <c r="HJ64" i="113" s="1"/>
  <c r="BK2" i="113"/>
  <c r="BJ55" i="112" s="1"/>
  <c r="E70" i="114" l="1"/>
  <c r="BN56" i="112"/>
  <c r="BL65" i="113"/>
  <c r="DK19" i="113"/>
  <c r="DM17" i="113"/>
  <c r="BJ18" i="109"/>
  <c r="BL67" i="112" l="1"/>
  <c r="B66" i="113" s="1"/>
  <c r="BL67" i="115"/>
  <c r="BN95" i="112"/>
  <c r="F70" i="114"/>
  <c r="DN17" i="113"/>
  <c r="DL19" i="113"/>
  <c r="BM65" i="113"/>
  <c r="BN65" i="113" s="1"/>
  <c r="BO65" i="113" s="1"/>
  <c r="BP65" i="113" s="1"/>
  <c r="BQ65" i="113" s="1"/>
  <c r="BR65" i="113" s="1"/>
  <c r="BS65" i="113" s="1"/>
  <c r="BT65" i="113" s="1"/>
  <c r="BU65" i="113" s="1"/>
  <c r="BV65" i="113" s="1"/>
  <c r="BW65" i="113" s="1"/>
  <c r="BX65" i="113" s="1"/>
  <c r="BY65" i="113" s="1"/>
  <c r="BZ65" i="113" s="1"/>
  <c r="CA65" i="113" s="1"/>
  <c r="CB65" i="113" s="1"/>
  <c r="CC65" i="113" s="1"/>
  <c r="CD65" i="113" s="1"/>
  <c r="CE65" i="113" s="1"/>
  <c r="CF65" i="113" s="1"/>
  <c r="CG65" i="113" s="1"/>
  <c r="CH65" i="113" s="1"/>
  <c r="CI65" i="113" s="1"/>
  <c r="CJ65" i="113" s="1"/>
  <c r="CK65" i="113" s="1"/>
  <c r="CL65" i="113" s="1"/>
  <c r="CM65" i="113" s="1"/>
  <c r="CN65" i="113" s="1"/>
  <c r="CO65" i="113" s="1"/>
  <c r="CP65" i="113" s="1"/>
  <c r="CQ65" i="113" s="1"/>
  <c r="CR65" i="113" s="1"/>
  <c r="CS65" i="113" s="1"/>
  <c r="CT65" i="113" s="1"/>
  <c r="CU65" i="113" s="1"/>
  <c r="CV65" i="113" s="1"/>
  <c r="CW65" i="113" s="1"/>
  <c r="CX65" i="113" s="1"/>
  <c r="CY65" i="113" s="1"/>
  <c r="CZ65" i="113" s="1"/>
  <c r="DA65" i="113" s="1"/>
  <c r="DB65" i="113" s="1"/>
  <c r="DC65" i="113" s="1"/>
  <c r="DD65" i="113" s="1"/>
  <c r="DE65" i="113" s="1"/>
  <c r="DF65" i="113" s="1"/>
  <c r="DG65" i="113" s="1"/>
  <c r="DH65" i="113" s="1"/>
  <c r="DI65" i="113" s="1"/>
  <c r="DJ65" i="113" s="1"/>
  <c r="DK65" i="113" s="1"/>
  <c r="DL65" i="113" s="1"/>
  <c r="DM65" i="113" s="1"/>
  <c r="DN65" i="113" s="1"/>
  <c r="DO65" i="113" s="1"/>
  <c r="DP65" i="113" s="1"/>
  <c r="DQ65" i="113" s="1"/>
  <c r="DR65" i="113" s="1"/>
  <c r="DS65" i="113" s="1"/>
  <c r="DT65" i="113" s="1"/>
  <c r="DU65" i="113" s="1"/>
  <c r="DV65" i="113" s="1"/>
  <c r="DW65" i="113" s="1"/>
  <c r="DX65" i="113" s="1"/>
  <c r="DY65" i="113" s="1"/>
  <c r="DZ65" i="113" s="1"/>
  <c r="EA65" i="113" s="1"/>
  <c r="EB65" i="113" s="1"/>
  <c r="EC65" i="113" s="1"/>
  <c r="ED65" i="113" s="1"/>
  <c r="EE65" i="113" s="1"/>
  <c r="EF65" i="113" s="1"/>
  <c r="EG65" i="113" s="1"/>
  <c r="EH65" i="113" s="1"/>
  <c r="EI65" i="113" s="1"/>
  <c r="EJ65" i="113" s="1"/>
  <c r="EK65" i="113" s="1"/>
  <c r="EL65" i="113" s="1"/>
  <c r="EM65" i="113" s="1"/>
  <c r="EN65" i="113" s="1"/>
  <c r="EO65" i="113" s="1"/>
  <c r="EP65" i="113" s="1"/>
  <c r="EQ65" i="113" s="1"/>
  <c r="ER65" i="113" s="1"/>
  <c r="ES65" i="113" s="1"/>
  <c r="ET65" i="113" s="1"/>
  <c r="EU65" i="113" s="1"/>
  <c r="EV65" i="113" s="1"/>
  <c r="EW65" i="113" s="1"/>
  <c r="EX65" i="113" s="1"/>
  <c r="EY65" i="113" s="1"/>
  <c r="EZ65" i="113" s="1"/>
  <c r="FA65" i="113" s="1"/>
  <c r="FB65" i="113" s="1"/>
  <c r="FC65" i="113" s="1"/>
  <c r="FD65" i="113" s="1"/>
  <c r="FE65" i="113" s="1"/>
  <c r="FF65" i="113" s="1"/>
  <c r="FG65" i="113" s="1"/>
  <c r="FH65" i="113" s="1"/>
  <c r="FI65" i="113" s="1"/>
  <c r="FJ65" i="113" s="1"/>
  <c r="FK65" i="113" s="1"/>
  <c r="FL65" i="113" s="1"/>
  <c r="FM65" i="113" s="1"/>
  <c r="FN65" i="113" s="1"/>
  <c r="FO65" i="113" s="1"/>
  <c r="FP65" i="113" s="1"/>
  <c r="FQ65" i="113" s="1"/>
  <c r="FR65" i="113" s="1"/>
  <c r="FS65" i="113" s="1"/>
  <c r="FT65" i="113" s="1"/>
  <c r="FU65" i="113" s="1"/>
  <c r="FV65" i="113" s="1"/>
  <c r="FW65" i="113" s="1"/>
  <c r="FX65" i="113" s="1"/>
  <c r="FY65" i="113" s="1"/>
  <c r="FZ65" i="113" s="1"/>
  <c r="GA65" i="113" s="1"/>
  <c r="GB65" i="113" s="1"/>
  <c r="GC65" i="113" s="1"/>
  <c r="GD65" i="113" s="1"/>
  <c r="GE65" i="113" s="1"/>
  <c r="GF65" i="113" s="1"/>
  <c r="GG65" i="113" s="1"/>
  <c r="GH65" i="113" s="1"/>
  <c r="GI65" i="113" s="1"/>
  <c r="GJ65" i="113" s="1"/>
  <c r="GK65" i="113" s="1"/>
  <c r="GL65" i="113" s="1"/>
  <c r="GM65" i="113" s="1"/>
  <c r="GN65" i="113" s="1"/>
  <c r="GO65" i="113" s="1"/>
  <c r="GP65" i="113" s="1"/>
  <c r="GQ65" i="113" s="1"/>
  <c r="GR65" i="113" s="1"/>
  <c r="GS65" i="113" s="1"/>
  <c r="GT65" i="113" s="1"/>
  <c r="GU65" i="113" s="1"/>
  <c r="GV65" i="113" s="1"/>
  <c r="GW65" i="113" s="1"/>
  <c r="GX65" i="113" s="1"/>
  <c r="GY65" i="113" s="1"/>
  <c r="GZ65" i="113" s="1"/>
  <c r="HA65" i="113" s="1"/>
  <c r="HB65" i="113" s="1"/>
  <c r="HC65" i="113" s="1"/>
  <c r="HD65" i="113" s="1"/>
  <c r="HE65" i="113" s="1"/>
  <c r="HF65" i="113" s="1"/>
  <c r="HG65" i="113" s="1"/>
  <c r="HH65" i="113" s="1"/>
  <c r="HI65" i="113" s="1"/>
  <c r="HJ65" i="113" s="1"/>
  <c r="BL2" i="113"/>
  <c r="BK55" i="112" s="1"/>
  <c r="C71" i="114" l="1"/>
  <c r="DM19" i="113"/>
  <c r="BM66" i="113"/>
  <c r="DO17" i="113"/>
  <c r="BK18" i="109"/>
  <c r="BM67" i="112" l="1"/>
  <c r="B67" i="113" s="1"/>
  <c r="BM67" i="115"/>
  <c r="E71" i="114"/>
  <c r="BO56" i="112"/>
  <c r="DP17" i="113"/>
  <c r="BN66" i="113"/>
  <c r="BO66" i="113" s="1"/>
  <c r="BP66" i="113" s="1"/>
  <c r="BQ66" i="113" s="1"/>
  <c r="BR66" i="113" s="1"/>
  <c r="BS66" i="113" s="1"/>
  <c r="BT66" i="113" s="1"/>
  <c r="BU66" i="113" s="1"/>
  <c r="BV66" i="113" s="1"/>
  <c r="BW66" i="113" s="1"/>
  <c r="BX66" i="113" s="1"/>
  <c r="BY66" i="113" s="1"/>
  <c r="BZ66" i="113" s="1"/>
  <c r="CA66" i="113" s="1"/>
  <c r="CB66" i="113" s="1"/>
  <c r="CC66" i="113" s="1"/>
  <c r="CD66" i="113" s="1"/>
  <c r="CE66" i="113" s="1"/>
  <c r="CF66" i="113" s="1"/>
  <c r="CG66" i="113" s="1"/>
  <c r="CH66" i="113" s="1"/>
  <c r="CI66" i="113" s="1"/>
  <c r="CJ66" i="113" s="1"/>
  <c r="CK66" i="113" s="1"/>
  <c r="CL66" i="113" s="1"/>
  <c r="CM66" i="113" s="1"/>
  <c r="CN66" i="113" s="1"/>
  <c r="CO66" i="113" s="1"/>
  <c r="CP66" i="113" s="1"/>
  <c r="CQ66" i="113" s="1"/>
  <c r="CR66" i="113" s="1"/>
  <c r="CS66" i="113" s="1"/>
  <c r="CT66" i="113" s="1"/>
  <c r="CU66" i="113" s="1"/>
  <c r="CV66" i="113" s="1"/>
  <c r="CW66" i="113" s="1"/>
  <c r="CX66" i="113" s="1"/>
  <c r="CY66" i="113" s="1"/>
  <c r="CZ66" i="113" s="1"/>
  <c r="DA66" i="113" s="1"/>
  <c r="DB66" i="113" s="1"/>
  <c r="DC66" i="113" s="1"/>
  <c r="DD66" i="113" s="1"/>
  <c r="DE66" i="113" s="1"/>
  <c r="DF66" i="113" s="1"/>
  <c r="DG66" i="113" s="1"/>
  <c r="DH66" i="113" s="1"/>
  <c r="DI66" i="113" s="1"/>
  <c r="DJ66" i="113" s="1"/>
  <c r="DK66" i="113" s="1"/>
  <c r="DL66" i="113" s="1"/>
  <c r="DM66" i="113" s="1"/>
  <c r="DN66" i="113" s="1"/>
  <c r="DO66" i="113" s="1"/>
  <c r="DP66" i="113" s="1"/>
  <c r="DQ66" i="113" s="1"/>
  <c r="DR66" i="113" s="1"/>
  <c r="DS66" i="113" s="1"/>
  <c r="DT66" i="113" s="1"/>
  <c r="DU66" i="113" s="1"/>
  <c r="DV66" i="113" s="1"/>
  <c r="DW66" i="113" s="1"/>
  <c r="DX66" i="113" s="1"/>
  <c r="DY66" i="113" s="1"/>
  <c r="DZ66" i="113" s="1"/>
  <c r="EA66" i="113" s="1"/>
  <c r="EB66" i="113" s="1"/>
  <c r="EC66" i="113" s="1"/>
  <c r="ED66" i="113" s="1"/>
  <c r="EE66" i="113" s="1"/>
  <c r="EF66" i="113" s="1"/>
  <c r="EG66" i="113" s="1"/>
  <c r="EH66" i="113" s="1"/>
  <c r="EI66" i="113" s="1"/>
  <c r="EJ66" i="113" s="1"/>
  <c r="EK66" i="113" s="1"/>
  <c r="EL66" i="113" s="1"/>
  <c r="EM66" i="113" s="1"/>
  <c r="EN66" i="113" s="1"/>
  <c r="EO66" i="113" s="1"/>
  <c r="EP66" i="113" s="1"/>
  <c r="EQ66" i="113" s="1"/>
  <c r="ER66" i="113" s="1"/>
  <c r="ES66" i="113" s="1"/>
  <c r="ET66" i="113" s="1"/>
  <c r="EU66" i="113" s="1"/>
  <c r="EV66" i="113" s="1"/>
  <c r="EW66" i="113" s="1"/>
  <c r="EX66" i="113" s="1"/>
  <c r="EY66" i="113" s="1"/>
  <c r="EZ66" i="113" s="1"/>
  <c r="FA66" i="113" s="1"/>
  <c r="FB66" i="113" s="1"/>
  <c r="FC66" i="113" s="1"/>
  <c r="FD66" i="113" s="1"/>
  <c r="FE66" i="113" s="1"/>
  <c r="FF66" i="113" s="1"/>
  <c r="FG66" i="113" s="1"/>
  <c r="FH66" i="113" s="1"/>
  <c r="FI66" i="113" s="1"/>
  <c r="FJ66" i="113" s="1"/>
  <c r="FK66" i="113" s="1"/>
  <c r="FL66" i="113" s="1"/>
  <c r="FM66" i="113" s="1"/>
  <c r="FN66" i="113" s="1"/>
  <c r="FO66" i="113" s="1"/>
  <c r="FP66" i="113" s="1"/>
  <c r="FQ66" i="113" s="1"/>
  <c r="FR66" i="113" s="1"/>
  <c r="FS66" i="113" s="1"/>
  <c r="FT66" i="113" s="1"/>
  <c r="FU66" i="113" s="1"/>
  <c r="FV66" i="113" s="1"/>
  <c r="FW66" i="113" s="1"/>
  <c r="FX66" i="113" s="1"/>
  <c r="FY66" i="113" s="1"/>
  <c r="FZ66" i="113" s="1"/>
  <c r="GA66" i="113" s="1"/>
  <c r="GB66" i="113" s="1"/>
  <c r="GC66" i="113" s="1"/>
  <c r="GD66" i="113" s="1"/>
  <c r="GE66" i="113" s="1"/>
  <c r="GF66" i="113" s="1"/>
  <c r="GG66" i="113" s="1"/>
  <c r="GH66" i="113" s="1"/>
  <c r="GI66" i="113" s="1"/>
  <c r="GJ66" i="113" s="1"/>
  <c r="GK66" i="113" s="1"/>
  <c r="GL66" i="113" s="1"/>
  <c r="GM66" i="113" s="1"/>
  <c r="GN66" i="113" s="1"/>
  <c r="GO66" i="113" s="1"/>
  <c r="GP66" i="113" s="1"/>
  <c r="GQ66" i="113" s="1"/>
  <c r="GR66" i="113" s="1"/>
  <c r="GS66" i="113" s="1"/>
  <c r="GT66" i="113" s="1"/>
  <c r="GU66" i="113" s="1"/>
  <c r="GV66" i="113" s="1"/>
  <c r="GW66" i="113" s="1"/>
  <c r="GX66" i="113" s="1"/>
  <c r="GY66" i="113" s="1"/>
  <c r="GZ66" i="113" s="1"/>
  <c r="HA66" i="113" s="1"/>
  <c r="HB66" i="113" s="1"/>
  <c r="HC66" i="113" s="1"/>
  <c r="HD66" i="113" s="1"/>
  <c r="HE66" i="113" s="1"/>
  <c r="HF66" i="113" s="1"/>
  <c r="HG66" i="113" s="1"/>
  <c r="HH66" i="113" s="1"/>
  <c r="HI66" i="113" s="1"/>
  <c r="HJ66" i="113" s="1"/>
  <c r="BM2" i="113"/>
  <c r="BL55" i="112" s="1"/>
  <c r="DN19" i="113"/>
  <c r="BO95" i="112" l="1"/>
  <c r="F71" i="114"/>
  <c r="BN67" i="113"/>
  <c r="DO19" i="113"/>
  <c r="DQ17" i="113"/>
  <c r="BL18" i="109"/>
  <c r="BN67" i="112" l="1"/>
  <c r="B68" i="113" s="1"/>
  <c r="BN67" i="115"/>
  <c r="C72" i="114"/>
  <c r="DR17" i="113"/>
  <c r="DP19" i="113"/>
  <c r="BO67" i="113"/>
  <c r="BP67" i="113" s="1"/>
  <c r="BQ67" i="113" s="1"/>
  <c r="BR67" i="113" s="1"/>
  <c r="BS67" i="113" s="1"/>
  <c r="BT67" i="113" s="1"/>
  <c r="BU67" i="113" s="1"/>
  <c r="BV67" i="113" s="1"/>
  <c r="BW67" i="113" s="1"/>
  <c r="BX67" i="113" s="1"/>
  <c r="BY67" i="113" s="1"/>
  <c r="BZ67" i="113" s="1"/>
  <c r="CA67" i="113" s="1"/>
  <c r="CB67" i="113" s="1"/>
  <c r="CC67" i="113" s="1"/>
  <c r="CD67" i="113" s="1"/>
  <c r="CE67" i="113" s="1"/>
  <c r="CF67" i="113" s="1"/>
  <c r="CG67" i="113" s="1"/>
  <c r="CH67" i="113" s="1"/>
  <c r="CI67" i="113" s="1"/>
  <c r="CJ67" i="113" s="1"/>
  <c r="CK67" i="113" s="1"/>
  <c r="CL67" i="113" s="1"/>
  <c r="CM67" i="113" s="1"/>
  <c r="CN67" i="113" s="1"/>
  <c r="CO67" i="113" s="1"/>
  <c r="CP67" i="113" s="1"/>
  <c r="CQ67" i="113" s="1"/>
  <c r="CR67" i="113" s="1"/>
  <c r="CS67" i="113" s="1"/>
  <c r="CT67" i="113" s="1"/>
  <c r="CU67" i="113" s="1"/>
  <c r="CV67" i="113" s="1"/>
  <c r="CW67" i="113" s="1"/>
  <c r="CX67" i="113" s="1"/>
  <c r="CY67" i="113" s="1"/>
  <c r="CZ67" i="113" s="1"/>
  <c r="DA67" i="113" s="1"/>
  <c r="DB67" i="113" s="1"/>
  <c r="DC67" i="113" s="1"/>
  <c r="DD67" i="113" s="1"/>
  <c r="DE67" i="113" s="1"/>
  <c r="DF67" i="113" s="1"/>
  <c r="DG67" i="113" s="1"/>
  <c r="DH67" i="113" s="1"/>
  <c r="DI67" i="113" s="1"/>
  <c r="DJ67" i="113" s="1"/>
  <c r="DK67" i="113" s="1"/>
  <c r="DL67" i="113" s="1"/>
  <c r="DM67" i="113" s="1"/>
  <c r="DN67" i="113" s="1"/>
  <c r="DO67" i="113" s="1"/>
  <c r="DP67" i="113" s="1"/>
  <c r="DQ67" i="113" s="1"/>
  <c r="DR67" i="113" s="1"/>
  <c r="DS67" i="113" s="1"/>
  <c r="DT67" i="113" s="1"/>
  <c r="DU67" i="113" s="1"/>
  <c r="DV67" i="113" s="1"/>
  <c r="DW67" i="113" s="1"/>
  <c r="DX67" i="113" s="1"/>
  <c r="DY67" i="113" s="1"/>
  <c r="DZ67" i="113" s="1"/>
  <c r="EA67" i="113" s="1"/>
  <c r="EB67" i="113" s="1"/>
  <c r="EC67" i="113" s="1"/>
  <c r="ED67" i="113" s="1"/>
  <c r="EE67" i="113" s="1"/>
  <c r="EF67" i="113" s="1"/>
  <c r="EG67" i="113" s="1"/>
  <c r="EH67" i="113" s="1"/>
  <c r="EI67" i="113" s="1"/>
  <c r="EJ67" i="113" s="1"/>
  <c r="EK67" i="113" s="1"/>
  <c r="EL67" i="113" s="1"/>
  <c r="EM67" i="113" s="1"/>
  <c r="EN67" i="113" s="1"/>
  <c r="EO67" i="113" s="1"/>
  <c r="EP67" i="113" s="1"/>
  <c r="EQ67" i="113" s="1"/>
  <c r="ER67" i="113" s="1"/>
  <c r="ES67" i="113" s="1"/>
  <c r="ET67" i="113" s="1"/>
  <c r="EU67" i="113" s="1"/>
  <c r="EV67" i="113" s="1"/>
  <c r="EW67" i="113" s="1"/>
  <c r="EX67" i="113" s="1"/>
  <c r="EY67" i="113" s="1"/>
  <c r="EZ67" i="113" s="1"/>
  <c r="FA67" i="113" s="1"/>
  <c r="FB67" i="113" s="1"/>
  <c r="FC67" i="113" s="1"/>
  <c r="FD67" i="113" s="1"/>
  <c r="FE67" i="113" s="1"/>
  <c r="FF67" i="113" s="1"/>
  <c r="FG67" i="113" s="1"/>
  <c r="FH67" i="113" s="1"/>
  <c r="FI67" i="113" s="1"/>
  <c r="FJ67" i="113" s="1"/>
  <c r="FK67" i="113" s="1"/>
  <c r="FL67" i="113" s="1"/>
  <c r="FM67" i="113" s="1"/>
  <c r="FN67" i="113" s="1"/>
  <c r="FO67" i="113" s="1"/>
  <c r="FP67" i="113" s="1"/>
  <c r="FQ67" i="113" s="1"/>
  <c r="FR67" i="113" s="1"/>
  <c r="FS67" i="113" s="1"/>
  <c r="FT67" i="113" s="1"/>
  <c r="FU67" i="113" s="1"/>
  <c r="FV67" i="113" s="1"/>
  <c r="FW67" i="113" s="1"/>
  <c r="FX67" i="113" s="1"/>
  <c r="FY67" i="113" s="1"/>
  <c r="FZ67" i="113" s="1"/>
  <c r="GA67" i="113" s="1"/>
  <c r="GB67" i="113" s="1"/>
  <c r="GC67" i="113" s="1"/>
  <c r="GD67" i="113" s="1"/>
  <c r="GE67" i="113" s="1"/>
  <c r="GF67" i="113" s="1"/>
  <c r="GG67" i="113" s="1"/>
  <c r="GH67" i="113" s="1"/>
  <c r="GI67" i="113" s="1"/>
  <c r="GJ67" i="113" s="1"/>
  <c r="GK67" i="113" s="1"/>
  <c r="GL67" i="113" s="1"/>
  <c r="GM67" i="113" s="1"/>
  <c r="GN67" i="113" s="1"/>
  <c r="GO67" i="113" s="1"/>
  <c r="GP67" i="113" s="1"/>
  <c r="GQ67" i="113" s="1"/>
  <c r="GR67" i="113" s="1"/>
  <c r="GS67" i="113" s="1"/>
  <c r="GT67" i="113" s="1"/>
  <c r="GU67" i="113" s="1"/>
  <c r="GV67" i="113" s="1"/>
  <c r="GW67" i="113" s="1"/>
  <c r="GX67" i="113" s="1"/>
  <c r="GY67" i="113" s="1"/>
  <c r="GZ67" i="113" s="1"/>
  <c r="HA67" i="113" s="1"/>
  <c r="HB67" i="113" s="1"/>
  <c r="HC67" i="113" s="1"/>
  <c r="HD67" i="113" s="1"/>
  <c r="HE67" i="113" s="1"/>
  <c r="HF67" i="113" s="1"/>
  <c r="HG67" i="113" s="1"/>
  <c r="HH67" i="113" s="1"/>
  <c r="HI67" i="113" s="1"/>
  <c r="HJ67" i="113" s="1"/>
  <c r="BN2" i="113"/>
  <c r="BM55" i="112" s="1"/>
  <c r="BM18" i="109"/>
  <c r="E72" i="114" l="1"/>
  <c r="BP56" i="112"/>
  <c r="BO68" i="113"/>
  <c r="DQ19" i="113"/>
  <c r="DS17" i="113"/>
  <c r="BO67" i="112" l="1"/>
  <c r="B69" i="113" s="1"/>
  <c r="BO67" i="115"/>
  <c r="BP95" i="112"/>
  <c r="F72" i="114"/>
  <c r="DT17" i="113"/>
  <c r="DR19" i="113"/>
  <c r="BP68" i="113"/>
  <c r="BQ68" i="113" s="1"/>
  <c r="BR68" i="113" s="1"/>
  <c r="BS68" i="113" s="1"/>
  <c r="BT68" i="113" s="1"/>
  <c r="BU68" i="113" s="1"/>
  <c r="BV68" i="113" s="1"/>
  <c r="BW68" i="113" s="1"/>
  <c r="BX68" i="113" s="1"/>
  <c r="BY68" i="113" s="1"/>
  <c r="BZ68" i="113" s="1"/>
  <c r="CA68" i="113" s="1"/>
  <c r="CB68" i="113" s="1"/>
  <c r="CC68" i="113" s="1"/>
  <c r="CD68" i="113" s="1"/>
  <c r="CE68" i="113" s="1"/>
  <c r="CF68" i="113" s="1"/>
  <c r="CG68" i="113" s="1"/>
  <c r="CH68" i="113" s="1"/>
  <c r="CI68" i="113" s="1"/>
  <c r="CJ68" i="113" s="1"/>
  <c r="CK68" i="113" s="1"/>
  <c r="CL68" i="113" s="1"/>
  <c r="CM68" i="113" s="1"/>
  <c r="CN68" i="113" s="1"/>
  <c r="CO68" i="113" s="1"/>
  <c r="CP68" i="113" s="1"/>
  <c r="CQ68" i="113" s="1"/>
  <c r="CR68" i="113" s="1"/>
  <c r="CS68" i="113" s="1"/>
  <c r="CT68" i="113" s="1"/>
  <c r="CU68" i="113" s="1"/>
  <c r="CV68" i="113" s="1"/>
  <c r="CW68" i="113" s="1"/>
  <c r="CX68" i="113" s="1"/>
  <c r="CY68" i="113" s="1"/>
  <c r="CZ68" i="113" s="1"/>
  <c r="DA68" i="113" s="1"/>
  <c r="DB68" i="113" s="1"/>
  <c r="DC68" i="113" s="1"/>
  <c r="DD68" i="113" s="1"/>
  <c r="DE68" i="113" s="1"/>
  <c r="DF68" i="113" s="1"/>
  <c r="DG68" i="113" s="1"/>
  <c r="DH68" i="113" s="1"/>
  <c r="DI68" i="113" s="1"/>
  <c r="DJ68" i="113" s="1"/>
  <c r="DK68" i="113" s="1"/>
  <c r="DL68" i="113" s="1"/>
  <c r="DM68" i="113" s="1"/>
  <c r="DN68" i="113" s="1"/>
  <c r="DO68" i="113" s="1"/>
  <c r="DP68" i="113" s="1"/>
  <c r="DQ68" i="113" s="1"/>
  <c r="DR68" i="113" s="1"/>
  <c r="DS68" i="113" s="1"/>
  <c r="DT68" i="113" s="1"/>
  <c r="DU68" i="113" s="1"/>
  <c r="DV68" i="113" s="1"/>
  <c r="DW68" i="113" s="1"/>
  <c r="DX68" i="113" s="1"/>
  <c r="DY68" i="113" s="1"/>
  <c r="DZ68" i="113" s="1"/>
  <c r="EA68" i="113" s="1"/>
  <c r="EB68" i="113" s="1"/>
  <c r="EC68" i="113" s="1"/>
  <c r="ED68" i="113" s="1"/>
  <c r="EE68" i="113" s="1"/>
  <c r="EF68" i="113" s="1"/>
  <c r="EG68" i="113" s="1"/>
  <c r="EH68" i="113" s="1"/>
  <c r="EI68" i="113" s="1"/>
  <c r="EJ68" i="113" s="1"/>
  <c r="EK68" i="113" s="1"/>
  <c r="EL68" i="113" s="1"/>
  <c r="EM68" i="113" s="1"/>
  <c r="EN68" i="113" s="1"/>
  <c r="EO68" i="113" s="1"/>
  <c r="EP68" i="113" s="1"/>
  <c r="EQ68" i="113" s="1"/>
  <c r="ER68" i="113" s="1"/>
  <c r="ES68" i="113" s="1"/>
  <c r="ET68" i="113" s="1"/>
  <c r="EU68" i="113" s="1"/>
  <c r="EV68" i="113" s="1"/>
  <c r="EW68" i="113" s="1"/>
  <c r="EX68" i="113" s="1"/>
  <c r="EY68" i="113" s="1"/>
  <c r="EZ68" i="113" s="1"/>
  <c r="FA68" i="113" s="1"/>
  <c r="FB68" i="113" s="1"/>
  <c r="FC68" i="113" s="1"/>
  <c r="FD68" i="113" s="1"/>
  <c r="FE68" i="113" s="1"/>
  <c r="FF68" i="113" s="1"/>
  <c r="FG68" i="113" s="1"/>
  <c r="FH68" i="113" s="1"/>
  <c r="FI68" i="113" s="1"/>
  <c r="FJ68" i="113" s="1"/>
  <c r="FK68" i="113" s="1"/>
  <c r="FL68" i="113" s="1"/>
  <c r="FM68" i="113" s="1"/>
  <c r="FN68" i="113" s="1"/>
  <c r="FO68" i="113" s="1"/>
  <c r="FP68" i="113" s="1"/>
  <c r="FQ68" i="113" s="1"/>
  <c r="FR68" i="113" s="1"/>
  <c r="FS68" i="113" s="1"/>
  <c r="FT68" i="113" s="1"/>
  <c r="FU68" i="113" s="1"/>
  <c r="FV68" i="113" s="1"/>
  <c r="FW68" i="113" s="1"/>
  <c r="FX68" i="113" s="1"/>
  <c r="FY68" i="113" s="1"/>
  <c r="FZ68" i="113" s="1"/>
  <c r="GA68" i="113" s="1"/>
  <c r="GB68" i="113" s="1"/>
  <c r="GC68" i="113" s="1"/>
  <c r="GD68" i="113" s="1"/>
  <c r="GE68" i="113" s="1"/>
  <c r="GF68" i="113" s="1"/>
  <c r="GG68" i="113" s="1"/>
  <c r="GH68" i="113" s="1"/>
  <c r="GI68" i="113" s="1"/>
  <c r="GJ68" i="113" s="1"/>
  <c r="GK68" i="113" s="1"/>
  <c r="GL68" i="113" s="1"/>
  <c r="GM68" i="113" s="1"/>
  <c r="GN68" i="113" s="1"/>
  <c r="GO68" i="113" s="1"/>
  <c r="GP68" i="113" s="1"/>
  <c r="GQ68" i="113" s="1"/>
  <c r="GR68" i="113" s="1"/>
  <c r="GS68" i="113" s="1"/>
  <c r="GT68" i="113" s="1"/>
  <c r="GU68" i="113" s="1"/>
  <c r="GV68" i="113" s="1"/>
  <c r="GW68" i="113" s="1"/>
  <c r="GX68" i="113" s="1"/>
  <c r="GY68" i="113" s="1"/>
  <c r="GZ68" i="113" s="1"/>
  <c r="HA68" i="113" s="1"/>
  <c r="HB68" i="113" s="1"/>
  <c r="HC68" i="113" s="1"/>
  <c r="HD68" i="113" s="1"/>
  <c r="HE68" i="113" s="1"/>
  <c r="HF68" i="113" s="1"/>
  <c r="HG68" i="113" s="1"/>
  <c r="HH68" i="113" s="1"/>
  <c r="HI68" i="113" s="1"/>
  <c r="HJ68" i="113" s="1"/>
  <c r="BO2" i="113"/>
  <c r="BN55" i="112" s="1"/>
  <c r="C73" i="114" l="1"/>
  <c r="BP69" i="113"/>
  <c r="DS19" i="113"/>
  <c r="DU17" i="113"/>
  <c r="BN18" i="109"/>
  <c r="BP67" i="112" l="1"/>
  <c r="B70" i="113" s="1"/>
  <c r="BP67" i="115"/>
  <c r="E73" i="114"/>
  <c r="BQ56" i="112"/>
  <c r="DV17" i="113"/>
  <c r="DT19" i="113"/>
  <c r="BQ69" i="113"/>
  <c r="BR69" i="113" s="1"/>
  <c r="BS69" i="113" s="1"/>
  <c r="BT69" i="113" s="1"/>
  <c r="BU69" i="113" s="1"/>
  <c r="BV69" i="113" s="1"/>
  <c r="BW69" i="113" s="1"/>
  <c r="BX69" i="113" s="1"/>
  <c r="BY69" i="113" s="1"/>
  <c r="BZ69" i="113" s="1"/>
  <c r="CA69" i="113" s="1"/>
  <c r="CB69" i="113" s="1"/>
  <c r="CC69" i="113" s="1"/>
  <c r="CD69" i="113" s="1"/>
  <c r="CE69" i="113" s="1"/>
  <c r="CF69" i="113" s="1"/>
  <c r="CG69" i="113" s="1"/>
  <c r="CH69" i="113" s="1"/>
  <c r="CI69" i="113" s="1"/>
  <c r="CJ69" i="113" s="1"/>
  <c r="CK69" i="113" s="1"/>
  <c r="CL69" i="113" s="1"/>
  <c r="CM69" i="113" s="1"/>
  <c r="CN69" i="113" s="1"/>
  <c r="CO69" i="113" s="1"/>
  <c r="CP69" i="113" s="1"/>
  <c r="CQ69" i="113" s="1"/>
  <c r="CR69" i="113" s="1"/>
  <c r="CS69" i="113" s="1"/>
  <c r="CT69" i="113" s="1"/>
  <c r="CU69" i="113" s="1"/>
  <c r="CV69" i="113" s="1"/>
  <c r="CW69" i="113" s="1"/>
  <c r="CX69" i="113" s="1"/>
  <c r="CY69" i="113" s="1"/>
  <c r="CZ69" i="113" s="1"/>
  <c r="DA69" i="113" s="1"/>
  <c r="DB69" i="113" s="1"/>
  <c r="DC69" i="113" s="1"/>
  <c r="DD69" i="113" s="1"/>
  <c r="DE69" i="113" s="1"/>
  <c r="DF69" i="113" s="1"/>
  <c r="DG69" i="113" s="1"/>
  <c r="DH69" i="113" s="1"/>
  <c r="DI69" i="113" s="1"/>
  <c r="DJ69" i="113" s="1"/>
  <c r="DK69" i="113" s="1"/>
  <c r="DL69" i="113" s="1"/>
  <c r="DM69" i="113" s="1"/>
  <c r="DN69" i="113" s="1"/>
  <c r="DO69" i="113" s="1"/>
  <c r="DP69" i="113" s="1"/>
  <c r="DQ69" i="113" s="1"/>
  <c r="DR69" i="113" s="1"/>
  <c r="DS69" i="113" s="1"/>
  <c r="DT69" i="113" s="1"/>
  <c r="DU69" i="113" s="1"/>
  <c r="DV69" i="113" s="1"/>
  <c r="DW69" i="113" s="1"/>
  <c r="DX69" i="113" s="1"/>
  <c r="DY69" i="113" s="1"/>
  <c r="DZ69" i="113" s="1"/>
  <c r="EA69" i="113" s="1"/>
  <c r="EB69" i="113" s="1"/>
  <c r="EC69" i="113" s="1"/>
  <c r="ED69" i="113" s="1"/>
  <c r="EE69" i="113" s="1"/>
  <c r="EF69" i="113" s="1"/>
  <c r="EG69" i="113" s="1"/>
  <c r="EH69" i="113" s="1"/>
  <c r="EI69" i="113" s="1"/>
  <c r="EJ69" i="113" s="1"/>
  <c r="EK69" i="113" s="1"/>
  <c r="EL69" i="113" s="1"/>
  <c r="EM69" i="113" s="1"/>
  <c r="EN69" i="113" s="1"/>
  <c r="EO69" i="113" s="1"/>
  <c r="EP69" i="113" s="1"/>
  <c r="EQ69" i="113" s="1"/>
  <c r="ER69" i="113" s="1"/>
  <c r="ES69" i="113" s="1"/>
  <c r="ET69" i="113" s="1"/>
  <c r="EU69" i="113" s="1"/>
  <c r="EV69" i="113" s="1"/>
  <c r="EW69" i="113" s="1"/>
  <c r="EX69" i="113" s="1"/>
  <c r="EY69" i="113" s="1"/>
  <c r="EZ69" i="113" s="1"/>
  <c r="FA69" i="113" s="1"/>
  <c r="FB69" i="113" s="1"/>
  <c r="FC69" i="113" s="1"/>
  <c r="FD69" i="113" s="1"/>
  <c r="FE69" i="113" s="1"/>
  <c r="FF69" i="113" s="1"/>
  <c r="FG69" i="113" s="1"/>
  <c r="FH69" i="113" s="1"/>
  <c r="FI69" i="113" s="1"/>
  <c r="FJ69" i="113" s="1"/>
  <c r="FK69" i="113" s="1"/>
  <c r="FL69" i="113" s="1"/>
  <c r="FM69" i="113" s="1"/>
  <c r="FN69" i="113" s="1"/>
  <c r="FO69" i="113" s="1"/>
  <c r="FP69" i="113" s="1"/>
  <c r="FQ69" i="113" s="1"/>
  <c r="FR69" i="113" s="1"/>
  <c r="FS69" i="113" s="1"/>
  <c r="FT69" i="113" s="1"/>
  <c r="FU69" i="113" s="1"/>
  <c r="FV69" i="113" s="1"/>
  <c r="FW69" i="113" s="1"/>
  <c r="FX69" i="113" s="1"/>
  <c r="FY69" i="113" s="1"/>
  <c r="FZ69" i="113" s="1"/>
  <c r="GA69" i="113" s="1"/>
  <c r="GB69" i="113" s="1"/>
  <c r="GC69" i="113" s="1"/>
  <c r="GD69" i="113" s="1"/>
  <c r="GE69" i="113" s="1"/>
  <c r="GF69" i="113" s="1"/>
  <c r="GG69" i="113" s="1"/>
  <c r="GH69" i="113" s="1"/>
  <c r="GI69" i="113" s="1"/>
  <c r="GJ69" i="113" s="1"/>
  <c r="GK69" i="113" s="1"/>
  <c r="GL69" i="113" s="1"/>
  <c r="GM69" i="113" s="1"/>
  <c r="GN69" i="113" s="1"/>
  <c r="GO69" i="113" s="1"/>
  <c r="GP69" i="113" s="1"/>
  <c r="GQ69" i="113" s="1"/>
  <c r="GR69" i="113" s="1"/>
  <c r="GS69" i="113" s="1"/>
  <c r="GT69" i="113" s="1"/>
  <c r="GU69" i="113" s="1"/>
  <c r="GV69" i="113" s="1"/>
  <c r="GW69" i="113" s="1"/>
  <c r="GX69" i="113" s="1"/>
  <c r="GY69" i="113" s="1"/>
  <c r="GZ69" i="113" s="1"/>
  <c r="HA69" i="113" s="1"/>
  <c r="HB69" i="113" s="1"/>
  <c r="HC69" i="113" s="1"/>
  <c r="HD69" i="113" s="1"/>
  <c r="HE69" i="113" s="1"/>
  <c r="HF69" i="113" s="1"/>
  <c r="HG69" i="113" s="1"/>
  <c r="HH69" i="113" s="1"/>
  <c r="HI69" i="113" s="1"/>
  <c r="HJ69" i="113" s="1"/>
  <c r="BP2" i="113"/>
  <c r="BO55" i="112" s="1"/>
  <c r="BO18" i="109"/>
  <c r="BQ95" i="112" l="1"/>
  <c r="F73" i="114"/>
  <c r="DU19" i="113"/>
  <c r="BQ70" i="113"/>
  <c r="DW17" i="113"/>
  <c r="BQ67" i="112" l="1"/>
  <c r="B71" i="113" s="1"/>
  <c r="BQ67" i="115"/>
  <c r="C74" i="114"/>
  <c r="DX17" i="113"/>
  <c r="BR70" i="113"/>
  <c r="BS70" i="113" s="1"/>
  <c r="BT70" i="113" s="1"/>
  <c r="BU70" i="113" s="1"/>
  <c r="BV70" i="113" s="1"/>
  <c r="BW70" i="113" s="1"/>
  <c r="BX70" i="113" s="1"/>
  <c r="BY70" i="113" s="1"/>
  <c r="BZ70" i="113" s="1"/>
  <c r="CA70" i="113" s="1"/>
  <c r="CB70" i="113" s="1"/>
  <c r="CC70" i="113" s="1"/>
  <c r="CD70" i="113" s="1"/>
  <c r="CE70" i="113" s="1"/>
  <c r="CF70" i="113" s="1"/>
  <c r="CG70" i="113" s="1"/>
  <c r="CH70" i="113" s="1"/>
  <c r="CI70" i="113" s="1"/>
  <c r="CJ70" i="113" s="1"/>
  <c r="CK70" i="113" s="1"/>
  <c r="CL70" i="113" s="1"/>
  <c r="CM70" i="113" s="1"/>
  <c r="CN70" i="113" s="1"/>
  <c r="CO70" i="113" s="1"/>
  <c r="CP70" i="113" s="1"/>
  <c r="CQ70" i="113" s="1"/>
  <c r="CR70" i="113" s="1"/>
  <c r="CS70" i="113" s="1"/>
  <c r="CT70" i="113" s="1"/>
  <c r="CU70" i="113" s="1"/>
  <c r="CV70" i="113" s="1"/>
  <c r="CW70" i="113" s="1"/>
  <c r="CX70" i="113" s="1"/>
  <c r="CY70" i="113" s="1"/>
  <c r="CZ70" i="113" s="1"/>
  <c r="DA70" i="113" s="1"/>
  <c r="DB70" i="113" s="1"/>
  <c r="DC70" i="113" s="1"/>
  <c r="DD70" i="113" s="1"/>
  <c r="DE70" i="113" s="1"/>
  <c r="DF70" i="113" s="1"/>
  <c r="DG70" i="113" s="1"/>
  <c r="DH70" i="113" s="1"/>
  <c r="DI70" i="113" s="1"/>
  <c r="DJ70" i="113" s="1"/>
  <c r="DK70" i="113" s="1"/>
  <c r="DL70" i="113" s="1"/>
  <c r="DM70" i="113" s="1"/>
  <c r="DN70" i="113" s="1"/>
  <c r="DO70" i="113" s="1"/>
  <c r="DP70" i="113" s="1"/>
  <c r="DQ70" i="113" s="1"/>
  <c r="DR70" i="113" s="1"/>
  <c r="DS70" i="113" s="1"/>
  <c r="DT70" i="113" s="1"/>
  <c r="DU70" i="113" s="1"/>
  <c r="DV70" i="113" s="1"/>
  <c r="DW70" i="113" s="1"/>
  <c r="DX70" i="113" s="1"/>
  <c r="DY70" i="113" s="1"/>
  <c r="DZ70" i="113" s="1"/>
  <c r="EA70" i="113" s="1"/>
  <c r="EB70" i="113" s="1"/>
  <c r="EC70" i="113" s="1"/>
  <c r="ED70" i="113" s="1"/>
  <c r="EE70" i="113" s="1"/>
  <c r="EF70" i="113" s="1"/>
  <c r="EG70" i="113" s="1"/>
  <c r="EH70" i="113" s="1"/>
  <c r="EI70" i="113" s="1"/>
  <c r="EJ70" i="113" s="1"/>
  <c r="EK70" i="113" s="1"/>
  <c r="EL70" i="113" s="1"/>
  <c r="EM70" i="113" s="1"/>
  <c r="EN70" i="113" s="1"/>
  <c r="EO70" i="113" s="1"/>
  <c r="EP70" i="113" s="1"/>
  <c r="EQ70" i="113" s="1"/>
  <c r="ER70" i="113" s="1"/>
  <c r="ES70" i="113" s="1"/>
  <c r="ET70" i="113" s="1"/>
  <c r="EU70" i="113" s="1"/>
  <c r="EV70" i="113" s="1"/>
  <c r="EW70" i="113" s="1"/>
  <c r="EX70" i="113" s="1"/>
  <c r="EY70" i="113" s="1"/>
  <c r="EZ70" i="113" s="1"/>
  <c r="FA70" i="113" s="1"/>
  <c r="FB70" i="113" s="1"/>
  <c r="FC70" i="113" s="1"/>
  <c r="FD70" i="113" s="1"/>
  <c r="FE70" i="113" s="1"/>
  <c r="FF70" i="113" s="1"/>
  <c r="FG70" i="113" s="1"/>
  <c r="FH70" i="113" s="1"/>
  <c r="FI70" i="113" s="1"/>
  <c r="FJ70" i="113" s="1"/>
  <c r="FK70" i="113" s="1"/>
  <c r="FL70" i="113" s="1"/>
  <c r="FM70" i="113" s="1"/>
  <c r="FN70" i="113" s="1"/>
  <c r="FO70" i="113" s="1"/>
  <c r="FP70" i="113" s="1"/>
  <c r="FQ70" i="113" s="1"/>
  <c r="FR70" i="113" s="1"/>
  <c r="FS70" i="113" s="1"/>
  <c r="FT70" i="113" s="1"/>
  <c r="FU70" i="113" s="1"/>
  <c r="FV70" i="113" s="1"/>
  <c r="FW70" i="113" s="1"/>
  <c r="FX70" i="113" s="1"/>
  <c r="FY70" i="113" s="1"/>
  <c r="FZ70" i="113" s="1"/>
  <c r="GA70" i="113" s="1"/>
  <c r="GB70" i="113" s="1"/>
  <c r="GC70" i="113" s="1"/>
  <c r="GD70" i="113" s="1"/>
  <c r="GE70" i="113" s="1"/>
  <c r="GF70" i="113" s="1"/>
  <c r="GG70" i="113" s="1"/>
  <c r="GH70" i="113" s="1"/>
  <c r="GI70" i="113" s="1"/>
  <c r="GJ70" i="113" s="1"/>
  <c r="GK70" i="113" s="1"/>
  <c r="GL70" i="113" s="1"/>
  <c r="GM70" i="113" s="1"/>
  <c r="GN70" i="113" s="1"/>
  <c r="GO70" i="113" s="1"/>
  <c r="GP70" i="113" s="1"/>
  <c r="GQ70" i="113" s="1"/>
  <c r="GR70" i="113" s="1"/>
  <c r="GS70" i="113" s="1"/>
  <c r="GT70" i="113" s="1"/>
  <c r="GU70" i="113" s="1"/>
  <c r="GV70" i="113" s="1"/>
  <c r="GW70" i="113" s="1"/>
  <c r="GX70" i="113" s="1"/>
  <c r="GY70" i="113" s="1"/>
  <c r="GZ70" i="113" s="1"/>
  <c r="HA70" i="113" s="1"/>
  <c r="HB70" i="113" s="1"/>
  <c r="HC70" i="113" s="1"/>
  <c r="HD70" i="113" s="1"/>
  <c r="HE70" i="113" s="1"/>
  <c r="HF70" i="113" s="1"/>
  <c r="HG70" i="113" s="1"/>
  <c r="HH70" i="113" s="1"/>
  <c r="HI70" i="113" s="1"/>
  <c r="HJ70" i="113" s="1"/>
  <c r="BQ2" i="113"/>
  <c r="BP55" i="112" s="1"/>
  <c r="DV19" i="113"/>
  <c r="BP18" i="109"/>
  <c r="BR67" i="112" l="1"/>
  <c r="B72" i="113" s="1"/>
  <c r="BR67" i="115"/>
  <c r="E74" i="114"/>
  <c r="BR56" i="112"/>
  <c r="DW19" i="113"/>
  <c r="BR71" i="113"/>
  <c r="DY17" i="113"/>
  <c r="BR95" i="112" l="1"/>
  <c r="F74" i="114"/>
  <c r="DZ17" i="113"/>
  <c r="BS71" i="113"/>
  <c r="BT71" i="113" s="1"/>
  <c r="BU71" i="113" s="1"/>
  <c r="BV71" i="113" s="1"/>
  <c r="BW71" i="113" s="1"/>
  <c r="BX71" i="113" s="1"/>
  <c r="BY71" i="113" s="1"/>
  <c r="BZ71" i="113" s="1"/>
  <c r="CA71" i="113" s="1"/>
  <c r="CB71" i="113" s="1"/>
  <c r="CC71" i="113" s="1"/>
  <c r="CD71" i="113" s="1"/>
  <c r="CE71" i="113" s="1"/>
  <c r="CF71" i="113" s="1"/>
  <c r="CG71" i="113" s="1"/>
  <c r="CH71" i="113" s="1"/>
  <c r="CI71" i="113" s="1"/>
  <c r="CJ71" i="113" s="1"/>
  <c r="CK71" i="113" s="1"/>
  <c r="CL71" i="113" s="1"/>
  <c r="CM71" i="113" s="1"/>
  <c r="CN71" i="113" s="1"/>
  <c r="CO71" i="113" s="1"/>
  <c r="CP71" i="113" s="1"/>
  <c r="CQ71" i="113" s="1"/>
  <c r="CR71" i="113" s="1"/>
  <c r="CS71" i="113" s="1"/>
  <c r="CT71" i="113" s="1"/>
  <c r="CU71" i="113" s="1"/>
  <c r="CV71" i="113" s="1"/>
  <c r="CW71" i="113" s="1"/>
  <c r="CX71" i="113" s="1"/>
  <c r="CY71" i="113" s="1"/>
  <c r="CZ71" i="113" s="1"/>
  <c r="DA71" i="113" s="1"/>
  <c r="DB71" i="113" s="1"/>
  <c r="DC71" i="113" s="1"/>
  <c r="DD71" i="113" s="1"/>
  <c r="DE71" i="113" s="1"/>
  <c r="DF71" i="113" s="1"/>
  <c r="DG71" i="113" s="1"/>
  <c r="DH71" i="113" s="1"/>
  <c r="DI71" i="113" s="1"/>
  <c r="DJ71" i="113" s="1"/>
  <c r="DK71" i="113" s="1"/>
  <c r="DL71" i="113" s="1"/>
  <c r="DM71" i="113" s="1"/>
  <c r="DN71" i="113" s="1"/>
  <c r="DO71" i="113" s="1"/>
  <c r="DP71" i="113" s="1"/>
  <c r="DQ71" i="113" s="1"/>
  <c r="DR71" i="113" s="1"/>
  <c r="DS71" i="113" s="1"/>
  <c r="DT71" i="113" s="1"/>
  <c r="DU71" i="113" s="1"/>
  <c r="DV71" i="113" s="1"/>
  <c r="DW71" i="113" s="1"/>
  <c r="DX71" i="113" s="1"/>
  <c r="DY71" i="113" s="1"/>
  <c r="DZ71" i="113" s="1"/>
  <c r="EA71" i="113" s="1"/>
  <c r="EB71" i="113" s="1"/>
  <c r="EC71" i="113" s="1"/>
  <c r="ED71" i="113" s="1"/>
  <c r="EE71" i="113" s="1"/>
  <c r="EF71" i="113" s="1"/>
  <c r="EG71" i="113" s="1"/>
  <c r="EH71" i="113" s="1"/>
  <c r="EI71" i="113" s="1"/>
  <c r="EJ71" i="113" s="1"/>
  <c r="EK71" i="113" s="1"/>
  <c r="EL71" i="113" s="1"/>
  <c r="EM71" i="113" s="1"/>
  <c r="EN71" i="113" s="1"/>
  <c r="EO71" i="113" s="1"/>
  <c r="EP71" i="113" s="1"/>
  <c r="EQ71" i="113" s="1"/>
  <c r="ER71" i="113" s="1"/>
  <c r="ES71" i="113" s="1"/>
  <c r="ET71" i="113" s="1"/>
  <c r="EU71" i="113" s="1"/>
  <c r="EV71" i="113" s="1"/>
  <c r="EW71" i="113" s="1"/>
  <c r="EX71" i="113" s="1"/>
  <c r="EY71" i="113" s="1"/>
  <c r="EZ71" i="113" s="1"/>
  <c r="FA71" i="113" s="1"/>
  <c r="FB71" i="113" s="1"/>
  <c r="FC71" i="113" s="1"/>
  <c r="FD71" i="113" s="1"/>
  <c r="FE71" i="113" s="1"/>
  <c r="FF71" i="113" s="1"/>
  <c r="FG71" i="113" s="1"/>
  <c r="FH71" i="113" s="1"/>
  <c r="FI71" i="113" s="1"/>
  <c r="FJ71" i="113" s="1"/>
  <c r="FK71" i="113" s="1"/>
  <c r="FL71" i="113" s="1"/>
  <c r="FM71" i="113" s="1"/>
  <c r="FN71" i="113" s="1"/>
  <c r="FO71" i="113" s="1"/>
  <c r="FP71" i="113" s="1"/>
  <c r="FQ71" i="113" s="1"/>
  <c r="FR71" i="113" s="1"/>
  <c r="FS71" i="113" s="1"/>
  <c r="FT71" i="113" s="1"/>
  <c r="FU71" i="113" s="1"/>
  <c r="FV71" i="113" s="1"/>
  <c r="FW71" i="113" s="1"/>
  <c r="FX71" i="113" s="1"/>
  <c r="FY71" i="113" s="1"/>
  <c r="FZ71" i="113" s="1"/>
  <c r="GA71" i="113" s="1"/>
  <c r="GB71" i="113" s="1"/>
  <c r="GC71" i="113" s="1"/>
  <c r="GD71" i="113" s="1"/>
  <c r="GE71" i="113" s="1"/>
  <c r="GF71" i="113" s="1"/>
  <c r="GG71" i="113" s="1"/>
  <c r="GH71" i="113" s="1"/>
  <c r="GI71" i="113" s="1"/>
  <c r="GJ71" i="113" s="1"/>
  <c r="GK71" i="113" s="1"/>
  <c r="GL71" i="113" s="1"/>
  <c r="GM71" i="113" s="1"/>
  <c r="GN71" i="113" s="1"/>
  <c r="GO71" i="113" s="1"/>
  <c r="GP71" i="113" s="1"/>
  <c r="GQ71" i="113" s="1"/>
  <c r="GR71" i="113" s="1"/>
  <c r="GS71" i="113" s="1"/>
  <c r="GT71" i="113" s="1"/>
  <c r="GU71" i="113" s="1"/>
  <c r="GV71" i="113" s="1"/>
  <c r="GW71" i="113" s="1"/>
  <c r="GX71" i="113" s="1"/>
  <c r="GY71" i="113" s="1"/>
  <c r="GZ71" i="113" s="1"/>
  <c r="HA71" i="113" s="1"/>
  <c r="HB71" i="113" s="1"/>
  <c r="HC71" i="113" s="1"/>
  <c r="HD71" i="113" s="1"/>
  <c r="HE71" i="113" s="1"/>
  <c r="HF71" i="113" s="1"/>
  <c r="HG71" i="113" s="1"/>
  <c r="HH71" i="113" s="1"/>
  <c r="HI71" i="113" s="1"/>
  <c r="HJ71" i="113" s="1"/>
  <c r="BR2" i="113"/>
  <c r="BQ55" i="112" s="1"/>
  <c r="BS72" i="113"/>
  <c r="DX19" i="113"/>
  <c r="BS67" i="112" l="1"/>
  <c r="B73" i="113" s="1"/>
  <c r="BS67" i="115"/>
  <c r="C75" i="114"/>
  <c r="DY19" i="113"/>
  <c r="BT72" i="113"/>
  <c r="BU72" i="113" s="1"/>
  <c r="BV72" i="113" s="1"/>
  <c r="BW72" i="113" s="1"/>
  <c r="BX72" i="113" s="1"/>
  <c r="BY72" i="113" s="1"/>
  <c r="BZ72" i="113" s="1"/>
  <c r="CA72" i="113" s="1"/>
  <c r="CB72" i="113" s="1"/>
  <c r="CC72" i="113" s="1"/>
  <c r="CD72" i="113" s="1"/>
  <c r="CE72" i="113" s="1"/>
  <c r="CF72" i="113" s="1"/>
  <c r="CG72" i="113" s="1"/>
  <c r="CH72" i="113" s="1"/>
  <c r="CI72" i="113" s="1"/>
  <c r="CJ72" i="113" s="1"/>
  <c r="CK72" i="113" s="1"/>
  <c r="CL72" i="113" s="1"/>
  <c r="CM72" i="113" s="1"/>
  <c r="CN72" i="113" s="1"/>
  <c r="CO72" i="113" s="1"/>
  <c r="CP72" i="113" s="1"/>
  <c r="CQ72" i="113" s="1"/>
  <c r="CR72" i="113" s="1"/>
  <c r="CS72" i="113" s="1"/>
  <c r="CT72" i="113" s="1"/>
  <c r="CU72" i="113" s="1"/>
  <c r="CV72" i="113" s="1"/>
  <c r="CW72" i="113" s="1"/>
  <c r="CX72" i="113" s="1"/>
  <c r="CY72" i="113" s="1"/>
  <c r="CZ72" i="113" s="1"/>
  <c r="DA72" i="113" s="1"/>
  <c r="DB72" i="113" s="1"/>
  <c r="DC72" i="113" s="1"/>
  <c r="DD72" i="113" s="1"/>
  <c r="DE72" i="113" s="1"/>
  <c r="DF72" i="113" s="1"/>
  <c r="DG72" i="113" s="1"/>
  <c r="DH72" i="113" s="1"/>
  <c r="DI72" i="113" s="1"/>
  <c r="DJ72" i="113" s="1"/>
  <c r="DK72" i="113" s="1"/>
  <c r="DL72" i="113" s="1"/>
  <c r="DM72" i="113" s="1"/>
  <c r="DN72" i="113" s="1"/>
  <c r="DO72" i="113" s="1"/>
  <c r="DP72" i="113" s="1"/>
  <c r="DQ72" i="113" s="1"/>
  <c r="DR72" i="113" s="1"/>
  <c r="DS72" i="113" s="1"/>
  <c r="DT72" i="113" s="1"/>
  <c r="DU72" i="113" s="1"/>
  <c r="DV72" i="113" s="1"/>
  <c r="DW72" i="113" s="1"/>
  <c r="DX72" i="113" s="1"/>
  <c r="DY72" i="113" s="1"/>
  <c r="DZ72" i="113" s="1"/>
  <c r="EA72" i="113" s="1"/>
  <c r="EB72" i="113" s="1"/>
  <c r="EC72" i="113" s="1"/>
  <c r="ED72" i="113" s="1"/>
  <c r="EE72" i="113" s="1"/>
  <c r="EF72" i="113" s="1"/>
  <c r="EG72" i="113" s="1"/>
  <c r="EH72" i="113" s="1"/>
  <c r="EI72" i="113" s="1"/>
  <c r="EJ72" i="113" s="1"/>
  <c r="EK72" i="113" s="1"/>
  <c r="EL72" i="113" s="1"/>
  <c r="EM72" i="113" s="1"/>
  <c r="EN72" i="113" s="1"/>
  <c r="EO72" i="113" s="1"/>
  <c r="EP72" i="113" s="1"/>
  <c r="EQ72" i="113" s="1"/>
  <c r="ER72" i="113" s="1"/>
  <c r="ES72" i="113" s="1"/>
  <c r="ET72" i="113" s="1"/>
  <c r="EU72" i="113" s="1"/>
  <c r="EV72" i="113" s="1"/>
  <c r="EW72" i="113" s="1"/>
  <c r="EX72" i="113" s="1"/>
  <c r="EY72" i="113" s="1"/>
  <c r="EZ72" i="113" s="1"/>
  <c r="FA72" i="113" s="1"/>
  <c r="FB72" i="113" s="1"/>
  <c r="FC72" i="113" s="1"/>
  <c r="FD72" i="113" s="1"/>
  <c r="FE72" i="113" s="1"/>
  <c r="FF72" i="113" s="1"/>
  <c r="FG72" i="113" s="1"/>
  <c r="FH72" i="113" s="1"/>
  <c r="FI72" i="113" s="1"/>
  <c r="FJ72" i="113" s="1"/>
  <c r="FK72" i="113" s="1"/>
  <c r="FL72" i="113" s="1"/>
  <c r="FM72" i="113" s="1"/>
  <c r="FN72" i="113" s="1"/>
  <c r="FO72" i="113" s="1"/>
  <c r="FP72" i="113" s="1"/>
  <c r="FQ72" i="113" s="1"/>
  <c r="FR72" i="113" s="1"/>
  <c r="FS72" i="113" s="1"/>
  <c r="FT72" i="113" s="1"/>
  <c r="FU72" i="113" s="1"/>
  <c r="FV72" i="113" s="1"/>
  <c r="FW72" i="113" s="1"/>
  <c r="FX72" i="113" s="1"/>
  <c r="FY72" i="113" s="1"/>
  <c r="FZ72" i="113" s="1"/>
  <c r="GA72" i="113" s="1"/>
  <c r="GB72" i="113" s="1"/>
  <c r="GC72" i="113" s="1"/>
  <c r="GD72" i="113" s="1"/>
  <c r="GE72" i="113" s="1"/>
  <c r="GF72" i="113" s="1"/>
  <c r="GG72" i="113" s="1"/>
  <c r="GH72" i="113" s="1"/>
  <c r="GI72" i="113" s="1"/>
  <c r="GJ72" i="113" s="1"/>
  <c r="GK72" i="113" s="1"/>
  <c r="GL72" i="113" s="1"/>
  <c r="GM72" i="113" s="1"/>
  <c r="GN72" i="113" s="1"/>
  <c r="GO72" i="113" s="1"/>
  <c r="GP72" i="113" s="1"/>
  <c r="GQ72" i="113" s="1"/>
  <c r="GR72" i="113" s="1"/>
  <c r="GS72" i="113" s="1"/>
  <c r="GT72" i="113" s="1"/>
  <c r="GU72" i="113" s="1"/>
  <c r="GV72" i="113" s="1"/>
  <c r="GW72" i="113" s="1"/>
  <c r="GX72" i="113" s="1"/>
  <c r="GY72" i="113" s="1"/>
  <c r="GZ72" i="113" s="1"/>
  <c r="HA72" i="113" s="1"/>
  <c r="HB72" i="113" s="1"/>
  <c r="HC72" i="113" s="1"/>
  <c r="HD72" i="113" s="1"/>
  <c r="HE72" i="113" s="1"/>
  <c r="HF72" i="113" s="1"/>
  <c r="HG72" i="113" s="1"/>
  <c r="HH72" i="113" s="1"/>
  <c r="HI72" i="113" s="1"/>
  <c r="HJ72" i="113" s="1"/>
  <c r="BS2" i="113"/>
  <c r="BR55" i="112" s="1"/>
  <c r="EA17" i="113"/>
  <c r="BQ18" i="109"/>
  <c r="E75" i="114" l="1"/>
  <c r="BS56" i="112"/>
  <c r="BT73" i="113"/>
  <c r="EB17" i="113"/>
  <c r="DZ19" i="113"/>
  <c r="BR18" i="109"/>
  <c r="BT67" i="112" l="1"/>
  <c r="B74" i="113" s="1"/>
  <c r="BT67" i="115"/>
  <c r="BS95" i="112"/>
  <c r="F75" i="114"/>
  <c r="EA19" i="113"/>
  <c r="EC17" i="113"/>
  <c r="BU73" i="113"/>
  <c r="BV73" i="113" s="1"/>
  <c r="BW73" i="113" s="1"/>
  <c r="BX73" i="113" s="1"/>
  <c r="BY73" i="113" s="1"/>
  <c r="BZ73" i="113" s="1"/>
  <c r="CA73" i="113" s="1"/>
  <c r="CB73" i="113" s="1"/>
  <c r="CC73" i="113" s="1"/>
  <c r="CD73" i="113" s="1"/>
  <c r="CE73" i="113" s="1"/>
  <c r="CF73" i="113" s="1"/>
  <c r="CG73" i="113" s="1"/>
  <c r="CH73" i="113" s="1"/>
  <c r="CI73" i="113" s="1"/>
  <c r="CJ73" i="113" s="1"/>
  <c r="CK73" i="113" s="1"/>
  <c r="CL73" i="113" s="1"/>
  <c r="CM73" i="113" s="1"/>
  <c r="CN73" i="113" s="1"/>
  <c r="CO73" i="113" s="1"/>
  <c r="CP73" i="113" s="1"/>
  <c r="CQ73" i="113" s="1"/>
  <c r="CR73" i="113" s="1"/>
  <c r="CS73" i="113" s="1"/>
  <c r="CT73" i="113" s="1"/>
  <c r="CU73" i="113" s="1"/>
  <c r="CV73" i="113" s="1"/>
  <c r="CW73" i="113" s="1"/>
  <c r="CX73" i="113" s="1"/>
  <c r="CY73" i="113" s="1"/>
  <c r="CZ73" i="113" s="1"/>
  <c r="DA73" i="113" s="1"/>
  <c r="DB73" i="113" s="1"/>
  <c r="DC73" i="113" s="1"/>
  <c r="DD73" i="113" s="1"/>
  <c r="DE73" i="113" s="1"/>
  <c r="DF73" i="113" s="1"/>
  <c r="DG73" i="113" s="1"/>
  <c r="DH73" i="113" s="1"/>
  <c r="DI73" i="113" s="1"/>
  <c r="DJ73" i="113" s="1"/>
  <c r="DK73" i="113" s="1"/>
  <c r="DL73" i="113" s="1"/>
  <c r="DM73" i="113" s="1"/>
  <c r="DN73" i="113" s="1"/>
  <c r="DO73" i="113" s="1"/>
  <c r="DP73" i="113" s="1"/>
  <c r="DQ73" i="113" s="1"/>
  <c r="DR73" i="113" s="1"/>
  <c r="DS73" i="113" s="1"/>
  <c r="DT73" i="113" s="1"/>
  <c r="DU73" i="113" s="1"/>
  <c r="DV73" i="113" s="1"/>
  <c r="DW73" i="113" s="1"/>
  <c r="DX73" i="113" s="1"/>
  <c r="DY73" i="113" s="1"/>
  <c r="DZ73" i="113" s="1"/>
  <c r="EA73" i="113" s="1"/>
  <c r="EB73" i="113" s="1"/>
  <c r="EC73" i="113" s="1"/>
  <c r="ED73" i="113" s="1"/>
  <c r="EE73" i="113" s="1"/>
  <c r="EF73" i="113" s="1"/>
  <c r="EG73" i="113" s="1"/>
  <c r="EH73" i="113" s="1"/>
  <c r="EI73" i="113" s="1"/>
  <c r="EJ73" i="113" s="1"/>
  <c r="EK73" i="113" s="1"/>
  <c r="EL73" i="113" s="1"/>
  <c r="EM73" i="113" s="1"/>
  <c r="EN73" i="113" s="1"/>
  <c r="EO73" i="113" s="1"/>
  <c r="EP73" i="113" s="1"/>
  <c r="EQ73" i="113" s="1"/>
  <c r="ER73" i="113" s="1"/>
  <c r="ES73" i="113" s="1"/>
  <c r="ET73" i="113" s="1"/>
  <c r="EU73" i="113" s="1"/>
  <c r="EV73" i="113" s="1"/>
  <c r="EW73" i="113" s="1"/>
  <c r="EX73" i="113" s="1"/>
  <c r="EY73" i="113" s="1"/>
  <c r="EZ73" i="113" s="1"/>
  <c r="FA73" i="113" s="1"/>
  <c r="FB73" i="113" s="1"/>
  <c r="FC73" i="113" s="1"/>
  <c r="FD73" i="113" s="1"/>
  <c r="FE73" i="113" s="1"/>
  <c r="FF73" i="113" s="1"/>
  <c r="FG73" i="113" s="1"/>
  <c r="FH73" i="113" s="1"/>
  <c r="FI73" i="113" s="1"/>
  <c r="FJ73" i="113" s="1"/>
  <c r="FK73" i="113" s="1"/>
  <c r="FL73" i="113" s="1"/>
  <c r="FM73" i="113" s="1"/>
  <c r="FN73" i="113" s="1"/>
  <c r="FO73" i="113" s="1"/>
  <c r="FP73" i="113" s="1"/>
  <c r="FQ73" i="113" s="1"/>
  <c r="FR73" i="113" s="1"/>
  <c r="FS73" i="113" s="1"/>
  <c r="FT73" i="113" s="1"/>
  <c r="FU73" i="113" s="1"/>
  <c r="FV73" i="113" s="1"/>
  <c r="FW73" i="113" s="1"/>
  <c r="FX73" i="113" s="1"/>
  <c r="FY73" i="113" s="1"/>
  <c r="FZ73" i="113" s="1"/>
  <c r="GA73" i="113" s="1"/>
  <c r="GB73" i="113" s="1"/>
  <c r="GC73" i="113" s="1"/>
  <c r="GD73" i="113" s="1"/>
  <c r="GE73" i="113" s="1"/>
  <c r="GF73" i="113" s="1"/>
  <c r="GG73" i="113" s="1"/>
  <c r="GH73" i="113" s="1"/>
  <c r="GI73" i="113" s="1"/>
  <c r="GJ73" i="113" s="1"/>
  <c r="GK73" i="113" s="1"/>
  <c r="GL73" i="113" s="1"/>
  <c r="GM73" i="113" s="1"/>
  <c r="GN73" i="113" s="1"/>
  <c r="GO73" i="113" s="1"/>
  <c r="GP73" i="113" s="1"/>
  <c r="GQ73" i="113" s="1"/>
  <c r="GR73" i="113" s="1"/>
  <c r="GS73" i="113" s="1"/>
  <c r="GT73" i="113" s="1"/>
  <c r="GU73" i="113" s="1"/>
  <c r="GV73" i="113" s="1"/>
  <c r="GW73" i="113" s="1"/>
  <c r="GX73" i="113" s="1"/>
  <c r="GY73" i="113" s="1"/>
  <c r="GZ73" i="113" s="1"/>
  <c r="HA73" i="113" s="1"/>
  <c r="HB73" i="113" s="1"/>
  <c r="HC73" i="113" s="1"/>
  <c r="HD73" i="113" s="1"/>
  <c r="HE73" i="113" s="1"/>
  <c r="HF73" i="113" s="1"/>
  <c r="HG73" i="113" s="1"/>
  <c r="HH73" i="113" s="1"/>
  <c r="HI73" i="113" s="1"/>
  <c r="HJ73" i="113" s="1"/>
  <c r="BT2" i="113"/>
  <c r="BS55" i="112" s="1"/>
  <c r="C76" i="114" l="1"/>
  <c r="BU74" i="113"/>
  <c r="ED17" i="113"/>
  <c r="EB19" i="113"/>
  <c r="BS18" i="109"/>
  <c r="BU67" i="112" l="1"/>
  <c r="B75" i="113" s="1"/>
  <c r="BU67" i="115"/>
  <c r="E76" i="114"/>
  <c r="BT56" i="112"/>
  <c r="EC19" i="113"/>
  <c r="EE17" i="113"/>
  <c r="BV74" i="113"/>
  <c r="BW74" i="113" s="1"/>
  <c r="BX74" i="113" s="1"/>
  <c r="BY74" i="113" s="1"/>
  <c r="BZ74" i="113" s="1"/>
  <c r="CA74" i="113" s="1"/>
  <c r="CB74" i="113" s="1"/>
  <c r="CC74" i="113" s="1"/>
  <c r="CD74" i="113" s="1"/>
  <c r="CE74" i="113" s="1"/>
  <c r="CF74" i="113" s="1"/>
  <c r="CG74" i="113" s="1"/>
  <c r="CH74" i="113" s="1"/>
  <c r="CI74" i="113" s="1"/>
  <c r="CJ74" i="113" s="1"/>
  <c r="CK74" i="113" s="1"/>
  <c r="CL74" i="113" s="1"/>
  <c r="CM74" i="113" s="1"/>
  <c r="CN74" i="113" s="1"/>
  <c r="CO74" i="113" s="1"/>
  <c r="CP74" i="113" s="1"/>
  <c r="CQ74" i="113" s="1"/>
  <c r="CR74" i="113" s="1"/>
  <c r="CS74" i="113" s="1"/>
  <c r="CT74" i="113" s="1"/>
  <c r="CU74" i="113" s="1"/>
  <c r="CV74" i="113" s="1"/>
  <c r="CW74" i="113" s="1"/>
  <c r="CX74" i="113" s="1"/>
  <c r="CY74" i="113" s="1"/>
  <c r="CZ74" i="113" s="1"/>
  <c r="DA74" i="113" s="1"/>
  <c r="DB74" i="113" s="1"/>
  <c r="DC74" i="113" s="1"/>
  <c r="DD74" i="113" s="1"/>
  <c r="DE74" i="113" s="1"/>
  <c r="DF74" i="113" s="1"/>
  <c r="DG74" i="113" s="1"/>
  <c r="DH74" i="113" s="1"/>
  <c r="DI74" i="113" s="1"/>
  <c r="DJ74" i="113" s="1"/>
  <c r="DK74" i="113" s="1"/>
  <c r="DL74" i="113" s="1"/>
  <c r="DM74" i="113" s="1"/>
  <c r="DN74" i="113" s="1"/>
  <c r="DO74" i="113" s="1"/>
  <c r="DP74" i="113" s="1"/>
  <c r="DQ74" i="113" s="1"/>
  <c r="DR74" i="113" s="1"/>
  <c r="DS74" i="113" s="1"/>
  <c r="DT74" i="113" s="1"/>
  <c r="DU74" i="113" s="1"/>
  <c r="DV74" i="113" s="1"/>
  <c r="DW74" i="113" s="1"/>
  <c r="DX74" i="113" s="1"/>
  <c r="DY74" i="113" s="1"/>
  <c r="DZ74" i="113" s="1"/>
  <c r="EA74" i="113" s="1"/>
  <c r="EB74" i="113" s="1"/>
  <c r="EC74" i="113" s="1"/>
  <c r="ED74" i="113" s="1"/>
  <c r="EE74" i="113" s="1"/>
  <c r="EF74" i="113" s="1"/>
  <c r="EG74" i="113" s="1"/>
  <c r="EH74" i="113" s="1"/>
  <c r="EI74" i="113" s="1"/>
  <c r="EJ74" i="113" s="1"/>
  <c r="EK74" i="113" s="1"/>
  <c r="EL74" i="113" s="1"/>
  <c r="EM74" i="113" s="1"/>
  <c r="EN74" i="113" s="1"/>
  <c r="EO74" i="113" s="1"/>
  <c r="EP74" i="113" s="1"/>
  <c r="EQ74" i="113" s="1"/>
  <c r="ER74" i="113" s="1"/>
  <c r="ES74" i="113" s="1"/>
  <c r="ET74" i="113" s="1"/>
  <c r="EU74" i="113" s="1"/>
  <c r="EV74" i="113" s="1"/>
  <c r="EW74" i="113" s="1"/>
  <c r="EX74" i="113" s="1"/>
  <c r="EY74" i="113" s="1"/>
  <c r="EZ74" i="113" s="1"/>
  <c r="FA74" i="113" s="1"/>
  <c r="FB74" i="113" s="1"/>
  <c r="FC74" i="113" s="1"/>
  <c r="FD74" i="113" s="1"/>
  <c r="FE74" i="113" s="1"/>
  <c r="FF74" i="113" s="1"/>
  <c r="FG74" i="113" s="1"/>
  <c r="FH74" i="113" s="1"/>
  <c r="FI74" i="113" s="1"/>
  <c r="FJ74" i="113" s="1"/>
  <c r="FK74" i="113" s="1"/>
  <c r="FL74" i="113" s="1"/>
  <c r="FM74" i="113" s="1"/>
  <c r="FN74" i="113" s="1"/>
  <c r="FO74" i="113" s="1"/>
  <c r="FP74" i="113" s="1"/>
  <c r="FQ74" i="113" s="1"/>
  <c r="FR74" i="113" s="1"/>
  <c r="FS74" i="113" s="1"/>
  <c r="FT74" i="113" s="1"/>
  <c r="FU74" i="113" s="1"/>
  <c r="FV74" i="113" s="1"/>
  <c r="FW74" i="113" s="1"/>
  <c r="FX74" i="113" s="1"/>
  <c r="FY74" i="113" s="1"/>
  <c r="FZ74" i="113" s="1"/>
  <c r="GA74" i="113" s="1"/>
  <c r="GB74" i="113" s="1"/>
  <c r="GC74" i="113" s="1"/>
  <c r="GD74" i="113" s="1"/>
  <c r="GE74" i="113" s="1"/>
  <c r="GF74" i="113" s="1"/>
  <c r="GG74" i="113" s="1"/>
  <c r="GH74" i="113" s="1"/>
  <c r="GI74" i="113" s="1"/>
  <c r="GJ74" i="113" s="1"/>
  <c r="GK74" i="113" s="1"/>
  <c r="GL74" i="113" s="1"/>
  <c r="GM74" i="113" s="1"/>
  <c r="GN74" i="113" s="1"/>
  <c r="GO74" i="113" s="1"/>
  <c r="GP74" i="113" s="1"/>
  <c r="GQ74" i="113" s="1"/>
  <c r="GR74" i="113" s="1"/>
  <c r="GS74" i="113" s="1"/>
  <c r="GT74" i="113" s="1"/>
  <c r="GU74" i="113" s="1"/>
  <c r="GV74" i="113" s="1"/>
  <c r="GW74" i="113" s="1"/>
  <c r="GX74" i="113" s="1"/>
  <c r="GY74" i="113" s="1"/>
  <c r="GZ74" i="113" s="1"/>
  <c r="HA74" i="113" s="1"/>
  <c r="HB74" i="113" s="1"/>
  <c r="HC74" i="113" s="1"/>
  <c r="HD74" i="113" s="1"/>
  <c r="HE74" i="113" s="1"/>
  <c r="HF74" i="113" s="1"/>
  <c r="HG74" i="113" s="1"/>
  <c r="HH74" i="113" s="1"/>
  <c r="HI74" i="113" s="1"/>
  <c r="HJ74" i="113" s="1"/>
  <c r="BU2" i="113"/>
  <c r="BT55" i="112" s="1"/>
  <c r="BT18" i="109"/>
  <c r="BV67" i="112" l="1"/>
  <c r="B76" i="113" s="1"/>
  <c r="BV67" i="115"/>
  <c r="BT95" i="112"/>
  <c r="F76" i="114"/>
  <c r="BV75" i="113"/>
  <c r="EF17" i="113"/>
  <c r="ED19" i="113"/>
  <c r="C77" i="114" l="1"/>
  <c r="EE19" i="113"/>
  <c r="EG17" i="113"/>
  <c r="BW75" i="113"/>
  <c r="BX75" i="113" s="1"/>
  <c r="BY75" i="113" s="1"/>
  <c r="BZ75" i="113" s="1"/>
  <c r="CA75" i="113" s="1"/>
  <c r="CB75" i="113" s="1"/>
  <c r="CC75" i="113" s="1"/>
  <c r="CD75" i="113" s="1"/>
  <c r="CE75" i="113" s="1"/>
  <c r="CF75" i="113" s="1"/>
  <c r="CG75" i="113" s="1"/>
  <c r="CH75" i="113" s="1"/>
  <c r="CI75" i="113" s="1"/>
  <c r="CJ75" i="113" s="1"/>
  <c r="CK75" i="113" s="1"/>
  <c r="CL75" i="113" s="1"/>
  <c r="CM75" i="113" s="1"/>
  <c r="CN75" i="113" s="1"/>
  <c r="CO75" i="113" s="1"/>
  <c r="CP75" i="113" s="1"/>
  <c r="CQ75" i="113" s="1"/>
  <c r="CR75" i="113" s="1"/>
  <c r="CS75" i="113" s="1"/>
  <c r="CT75" i="113" s="1"/>
  <c r="CU75" i="113" s="1"/>
  <c r="CV75" i="113" s="1"/>
  <c r="CW75" i="113" s="1"/>
  <c r="CX75" i="113" s="1"/>
  <c r="CY75" i="113" s="1"/>
  <c r="CZ75" i="113" s="1"/>
  <c r="DA75" i="113" s="1"/>
  <c r="DB75" i="113" s="1"/>
  <c r="DC75" i="113" s="1"/>
  <c r="DD75" i="113" s="1"/>
  <c r="DE75" i="113" s="1"/>
  <c r="DF75" i="113" s="1"/>
  <c r="DG75" i="113" s="1"/>
  <c r="DH75" i="113" s="1"/>
  <c r="DI75" i="113" s="1"/>
  <c r="DJ75" i="113" s="1"/>
  <c r="DK75" i="113" s="1"/>
  <c r="DL75" i="113" s="1"/>
  <c r="DM75" i="113" s="1"/>
  <c r="DN75" i="113" s="1"/>
  <c r="DO75" i="113" s="1"/>
  <c r="DP75" i="113" s="1"/>
  <c r="DQ75" i="113" s="1"/>
  <c r="DR75" i="113" s="1"/>
  <c r="DS75" i="113" s="1"/>
  <c r="DT75" i="113" s="1"/>
  <c r="DU75" i="113" s="1"/>
  <c r="DV75" i="113" s="1"/>
  <c r="DW75" i="113" s="1"/>
  <c r="DX75" i="113" s="1"/>
  <c r="DY75" i="113" s="1"/>
  <c r="DZ75" i="113" s="1"/>
  <c r="EA75" i="113" s="1"/>
  <c r="EB75" i="113" s="1"/>
  <c r="EC75" i="113" s="1"/>
  <c r="ED75" i="113" s="1"/>
  <c r="EE75" i="113" s="1"/>
  <c r="EF75" i="113" s="1"/>
  <c r="EG75" i="113" s="1"/>
  <c r="EH75" i="113" s="1"/>
  <c r="EI75" i="113" s="1"/>
  <c r="EJ75" i="113" s="1"/>
  <c r="EK75" i="113" s="1"/>
  <c r="EL75" i="113" s="1"/>
  <c r="EM75" i="113" s="1"/>
  <c r="EN75" i="113" s="1"/>
  <c r="EO75" i="113" s="1"/>
  <c r="EP75" i="113" s="1"/>
  <c r="EQ75" i="113" s="1"/>
  <c r="ER75" i="113" s="1"/>
  <c r="ES75" i="113" s="1"/>
  <c r="ET75" i="113" s="1"/>
  <c r="EU75" i="113" s="1"/>
  <c r="EV75" i="113" s="1"/>
  <c r="EW75" i="113" s="1"/>
  <c r="EX75" i="113" s="1"/>
  <c r="EY75" i="113" s="1"/>
  <c r="EZ75" i="113" s="1"/>
  <c r="FA75" i="113" s="1"/>
  <c r="FB75" i="113" s="1"/>
  <c r="FC75" i="113" s="1"/>
  <c r="FD75" i="113" s="1"/>
  <c r="FE75" i="113" s="1"/>
  <c r="FF75" i="113" s="1"/>
  <c r="FG75" i="113" s="1"/>
  <c r="FH75" i="113" s="1"/>
  <c r="FI75" i="113" s="1"/>
  <c r="FJ75" i="113" s="1"/>
  <c r="FK75" i="113" s="1"/>
  <c r="FL75" i="113" s="1"/>
  <c r="FM75" i="113" s="1"/>
  <c r="FN75" i="113" s="1"/>
  <c r="FO75" i="113" s="1"/>
  <c r="FP75" i="113" s="1"/>
  <c r="FQ75" i="113" s="1"/>
  <c r="FR75" i="113" s="1"/>
  <c r="FS75" i="113" s="1"/>
  <c r="FT75" i="113" s="1"/>
  <c r="FU75" i="113" s="1"/>
  <c r="FV75" i="113" s="1"/>
  <c r="FW75" i="113" s="1"/>
  <c r="FX75" i="113" s="1"/>
  <c r="FY75" i="113" s="1"/>
  <c r="FZ75" i="113" s="1"/>
  <c r="GA75" i="113" s="1"/>
  <c r="GB75" i="113" s="1"/>
  <c r="GC75" i="113" s="1"/>
  <c r="GD75" i="113" s="1"/>
  <c r="GE75" i="113" s="1"/>
  <c r="GF75" i="113" s="1"/>
  <c r="GG75" i="113" s="1"/>
  <c r="GH75" i="113" s="1"/>
  <c r="GI75" i="113" s="1"/>
  <c r="GJ75" i="113" s="1"/>
  <c r="GK75" i="113" s="1"/>
  <c r="GL75" i="113" s="1"/>
  <c r="GM75" i="113" s="1"/>
  <c r="GN75" i="113" s="1"/>
  <c r="GO75" i="113" s="1"/>
  <c r="GP75" i="113" s="1"/>
  <c r="GQ75" i="113" s="1"/>
  <c r="GR75" i="113" s="1"/>
  <c r="GS75" i="113" s="1"/>
  <c r="GT75" i="113" s="1"/>
  <c r="GU75" i="113" s="1"/>
  <c r="GV75" i="113" s="1"/>
  <c r="GW75" i="113" s="1"/>
  <c r="GX75" i="113" s="1"/>
  <c r="GY75" i="113" s="1"/>
  <c r="GZ75" i="113" s="1"/>
  <c r="HA75" i="113" s="1"/>
  <c r="HB75" i="113" s="1"/>
  <c r="HC75" i="113" s="1"/>
  <c r="HD75" i="113" s="1"/>
  <c r="HE75" i="113" s="1"/>
  <c r="HF75" i="113" s="1"/>
  <c r="HG75" i="113" s="1"/>
  <c r="HH75" i="113" s="1"/>
  <c r="HI75" i="113" s="1"/>
  <c r="HJ75" i="113" s="1"/>
  <c r="BV2" i="113"/>
  <c r="BU55" i="112" s="1"/>
  <c r="BW76" i="113"/>
  <c r="BW67" i="112" l="1"/>
  <c r="B77" i="113" s="1"/>
  <c r="BW67" i="115"/>
  <c r="E77" i="114"/>
  <c r="BU56" i="112"/>
  <c r="BX76" i="113"/>
  <c r="BY76" i="113" s="1"/>
  <c r="BZ76" i="113" s="1"/>
  <c r="CA76" i="113" s="1"/>
  <c r="CB76" i="113" s="1"/>
  <c r="CC76" i="113" s="1"/>
  <c r="CD76" i="113" s="1"/>
  <c r="CE76" i="113" s="1"/>
  <c r="CF76" i="113" s="1"/>
  <c r="CG76" i="113" s="1"/>
  <c r="CH76" i="113" s="1"/>
  <c r="CI76" i="113" s="1"/>
  <c r="CJ76" i="113" s="1"/>
  <c r="CK76" i="113" s="1"/>
  <c r="CL76" i="113" s="1"/>
  <c r="CM76" i="113" s="1"/>
  <c r="CN76" i="113" s="1"/>
  <c r="CO76" i="113" s="1"/>
  <c r="CP76" i="113" s="1"/>
  <c r="CQ76" i="113" s="1"/>
  <c r="CR76" i="113" s="1"/>
  <c r="CS76" i="113" s="1"/>
  <c r="CT76" i="113" s="1"/>
  <c r="CU76" i="113" s="1"/>
  <c r="CV76" i="113" s="1"/>
  <c r="CW76" i="113" s="1"/>
  <c r="CX76" i="113" s="1"/>
  <c r="CY76" i="113" s="1"/>
  <c r="CZ76" i="113" s="1"/>
  <c r="DA76" i="113" s="1"/>
  <c r="DB76" i="113" s="1"/>
  <c r="DC76" i="113" s="1"/>
  <c r="DD76" i="113" s="1"/>
  <c r="DE76" i="113" s="1"/>
  <c r="DF76" i="113" s="1"/>
  <c r="DG76" i="113" s="1"/>
  <c r="DH76" i="113" s="1"/>
  <c r="DI76" i="113" s="1"/>
  <c r="DJ76" i="113" s="1"/>
  <c r="DK76" i="113" s="1"/>
  <c r="DL76" i="113" s="1"/>
  <c r="DM76" i="113" s="1"/>
  <c r="DN76" i="113" s="1"/>
  <c r="DO76" i="113" s="1"/>
  <c r="DP76" i="113" s="1"/>
  <c r="DQ76" i="113" s="1"/>
  <c r="DR76" i="113" s="1"/>
  <c r="DS76" i="113" s="1"/>
  <c r="DT76" i="113" s="1"/>
  <c r="DU76" i="113" s="1"/>
  <c r="DV76" i="113" s="1"/>
  <c r="DW76" i="113" s="1"/>
  <c r="DX76" i="113" s="1"/>
  <c r="DY76" i="113" s="1"/>
  <c r="DZ76" i="113" s="1"/>
  <c r="EA76" i="113" s="1"/>
  <c r="EB76" i="113" s="1"/>
  <c r="EC76" i="113" s="1"/>
  <c r="ED76" i="113" s="1"/>
  <c r="EE76" i="113" s="1"/>
  <c r="EF76" i="113" s="1"/>
  <c r="EG76" i="113" s="1"/>
  <c r="EH76" i="113" s="1"/>
  <c r="EI76" i="113" s="1"/>
  <c r="EJ76" i="113" s="1"/>
  <c r="EK76" i="113" s="1"/>
  <c r="EL76" i="113" s="1"/>
  <c r="EM76" i="113" s="1"/>
  <c r="EN76" i="113" s="1"/>
  <c r="EO76" i="113" s="1"/>
  <c r="EP76" i="113" s="1"/>
  <c r="EQ76" i="113" s="1"/>
  <c r="ER76" i="113" s="1"/>
  <c r="ES76" i="113" s="1"/>
  <c r="ET76" i="113" s="1"/>
  <c r="EU76" i="113" s="1"/>
  <c r="EV76" i="113" s="1"/>
  <c r="EW76" i="113" s="1"/>
  <c r="EX76" i="113" s="1"/>
  <c r="EY76" i="113" s="1"/>
  <c r="EZ76" i="113" s="1"/>
  <c r="FA76" i="113" s="1"/>
  <c r="FB76" i="113" s="1"/>
  <c r="FC76" i="113" s="1"/>
  <c r="FD76" i="113" s="1"/>
  <c r="FE76" i="113" s="1"/>
  <c r="FF76" i="113" s="1"/>
  <c r="FG76" i="113" s="1"/>
  <c r="FH76" i="113" s="1"/>
  <c r="FI76" i="113" s="1"/>
  <c r="FJ76" i="113" s="1"/>
  <c r="FK76" i="113" s="1"/>
  <c r="FL76" i="113" s="1"/>
  <c r="FM76" i="113" s="1"/>
  <c r="FN76" i="113" s="1"/>
  <c r="FO76" i="113" s="1"/>
  <c r="FP76" i="113" s="1"/>
  <c r="FQ76" i="113" s="1"/>
  <c r="FR76" i="113" s="1"/>
  <c r="FS76" i="113" s="1"/>
  <c r="FT76" i="113" s="1"/>
  <c r="FU76" i="113" s="1"/>
  <c r="FV76" i="113" s="1"/>
  <c r="FW76" i="113" s="1"/>
  <c r="FX76" i="113" s="1"/>
  <c r="FY76" i="113" s="1"/>
  <c r="FZ76" i="113" s="1"/>
  <c r="GA76" i="113" s="1"/>
  <c r="GB76" i="113" s="1"/>
  <c r="GC76" i="113" s="1"/>
  <c r="GD76" i="113" s="1"/>
  <c r="GE76" i="113" s="1"/>
  <c r="GF76" i="113" s="1"/>
  <c r="GG76" i="113" s="1"/>
  <c r="GH76" i="113" s="1"/>
  <c r="GI76" i="113" s="1"/>
  <c r="GJ76" i="113" s="1"/>
  <c r="GK76" i="113" s="1"/>
  <c r="GL76" i="113" s="1"/>
  <c r="GM76" i="113" s="1"/>
  <c r="GN76" i="113" s="1"/>
  <c r="GO76" i="113" s="1"/>
  <c r="GP76" i="113" s="1"/>
  <c r="GQ76" i="113" s="1"/>
  <c r="GR76" i="113" s="1"/>
  <c r="GS76" i="113" s="1"/>
  <c r="GT76" i="113" s="1"/>
  <c r="GU76" i="113" s="1"/>
  <c r="GV76" i="113" s="1"/>
  <c r="GW76" i="113" s="1"/>
  <c r="GX76" i="113" s="1"/>
  <c r="GY76" i="113" s="1"/>
  <c r="GZ76" i="113" s="1"/>
  <c r="HA76" i="113" s="1"/>
  <c r="HB76" i="113" s="1"/>
  <c r="HC76" i="113" s="1"/>
  <c r="HD76" i="113" s="1"/>
  <c r="HE76" i="113" s="1"/>
  <c r="HF76" i="113" s="1"/>
  <c r="HG76" i="113" s="1"/>
  <c r="HH76" i="113" s="1"/>
  <c r="HI76" i="113" s="1"/>
  <c r="HJ76" i="113" s="1"/>
  <c r="BW2" i="113"/>
  <c r="BV55" i="112" s="1"/>
  <c r="EH17" i="113"/>
  <c r="EF19" i="113"/>
  <c r="BU18" i="109"/>
  <c r="BU95" i="112" l="1"/>
  <c r="F77" i="114"/>
  <c r="BX77" i="113"/>
  <c r="EG19" i="113"/>
  <c r="EI17" i="113"/>
  <c r="BV18" i="109"/>
  <c r="BX67" i="112" l="1"/>
  <c r="B78" i="113" s="1"/>
  <c r="BX67" i="115"/>
  <c r="C78" i="114"/>
  <c r="EJ17" i="113"/>
  <c r="EH19" i="113"/>
  <c r="BY77" i="113"/>
  <c r="BZ77" i="113" s="1"/>
  <c r="CA77" i="113" s="1"/>
  <c r="CB77" i="113" s="1"/>
  <c r="CC77" i="113" s="1"/>
  <c r="CD77" i="113" s="1"/>
  <c r="CE77" i="113" s="1"/>
  <c r="CF77" i="113" s="1"/>
  <c r="CG77" i="113" s="1"/>
  <c r="CH77" i="113" s="1"/>
  <c r="CI77" i="113" s="1"/>
  <c r="CJ77" i="113" s="1"/>
  <c r="CK77" i="113" s="1"/>
  <c r="CL77" i="113" s="1"/>
  <c r="CM77" i="113" s="1"/>
  <c r="CN77" i="113" s="1"/>
  <c r="CO77" i="113" s="1"/>
  <c r="CP77" i="113" s="1"/>
  <c r="CQ77" i="113" s="1"/>
  <c r="CR77" i="113" s="1"/>
  <c r="CS77" i="113" s="1"/>
  <c r="CT77" i="113" s="1"/>
  <c r="CU77" i="113" s="1"/>
  <c r="CV77" i="113" s="1"/>
  <c r="CW77" i="113" s="1"/>
  <c r="CX77" i="113" s="1"/>
  <c r="CY77" i="113" s="1"/>
  <c r="CZ77" i="113" s="1"/>
  <c r="DA77" i="113" s="1"/>
  <c r="DB77" i="113" s="1"/>
  <c r="DC77" i="113" s="1"/>
  <c r="DD77" i="113" s="1"/>
  <c r="DE77" i="113" s="1"/>
  <c r="DF77" i="113" s="1"/>
  <c r="DG77" i="113" s="1"/>
  <c r="DH77" i="113" s="1"/>
  <c r="DI77" i="113" s="1"/>
  <c r="DJ77" i="113" s="1"/>
  <c r="DK77" i="113" s="1"/>
  <c r="DL77" i="113" s="1"/>
  <c r="DM77" i="113" s="1"/>
  <c r="DN77" i="113" s="1"/>
  <c r="DO77" i="113" s="1"/>
  <c r="DP77" i="113" s="1"/>
  <c r="DQ77" i="113" s="1"/>
  <c r="DR77" i="113" s="1"/>
  <c r="DS77" i="113" s="1"/>
  <c r="DT77" i="113" s="1"/>
  <c r="DU77" i="113" s="1"/>
  <c r="DV77" i="113" s="1"/>
  <c r="DW77" i="113" s="1"/>
  <c r="DX77" i="113" s="1"/>
  <c r="DY77" i="113" s="1"/>
  <c r="DZ77" i="113" s="1"/>
  <c r="EA77" i="113" s="1"/>
  <c r="EB77" i="113" s="1"/>
  <c r="EC77" i="113" s="1"/>
  <c r="ED77" i="113" s="1"/>
  <c r="EE77" i="113" s="1"/>
  <c r="EF77" i="113" s="1"/>
  <c r="EG77" i="113" s="1"/>
  <c r="EH77" i="113" s="1"/>
  <c r="EI77" i="113" s="1"/>
  <c r="EJ77" i="113" s="1"/>
  <c r="EK77" i="113" s="1"/>
  <c r="EL77" i="113" s="1"/>
  <c r="EM77" i="113" s="1"/>
  <c r="EN77" i="113" s="1"/>
  <c r="EO77" i="113" s="1"/>
  <c r="EP77" i="113" s="1"/>
  <c r="EQ77" i="113" s="1"/>
  <c r="ER77" i="113" s="1"/>
  <c r="ES77" i="113" s="1"/>
  <c r="ET77" i="113" s="1"/>
  <c r="EU77" i="113" s="1"/>
  <c r="EV77" i="113" s="1"/>
  <c r="EW77" i="113" s="1"/>
  <c r="EX77" i="113" s="1"/>
  <c r="EY77" i="113" s="1"/>
  <c r="EZ77" i="113" s="1"/>
  <c r="FA77" i="113" s="1"/>
  <c r="FB77" i="113" s="1"/>
  <c r="FC77" i="113" s="1"/>
  <c r="FD77" i="113" s="1"/>
  <c r="FE77" i="113" s="1"/>
  <c r="FF77" i="113" s="1"/>
  <c r="FG77" i="113" s="1"/>
  <c r="FH77" i="113" s="1"/>
  <c r="FI77" i="113" s="1"/>
  <c r="FJ77" i="113" s="1"/>
  <c r="FK77" i="113" s="1"/>
  <c r="FL77" i="113" s="1"/>
  <c r="FM77" i="113" s="1"/>
  <c r="FN77" i="113" s="1"/>
  <c r="FO77" i="113" s="1"/>
  <c r="FP77" i="113" s="1"/>
  <c r="FQ77" i="113" s="1"/>
  <c r="FR77" i="113" s="1"/>
  <c r="FS77" i="113" s="1"/>
  <c r="FT77" i="113" s="1"/>
  <c r="FU77" i="113" s="1"/>
  <c r="FV77" i="113" s="1"/>
  <c r="FW77" i="113" s="1"/>
  <c r="FX77" i="113" s="1"/>
  <c r="FY77" i="113" s="1"/>
  <c r="FZ77" i="113" s="1"/>
  <c r="GA77" i="113" s="1"/>
  <c r="GB77" i="113" s="1"/>
  <c r="GC77" i="113" s="1"/>
  <c r="GD77" i="113" s="1"/>
  <c r="GE77" i="113" s="1"/>
  <c r="GF77" i="113" s="1"/>
  <c r="GG77" i="113" s="1"/>
  <c r="GH77" i="113" s="1"/>
  <c r="GI77" i="113" s="1"/>
  <c r="GJ77" i="113" s="1"/>
  <c r="GK77" i="113" s="1"/>
  <c r="GL77" i="113" s="1"/>
  <c r="GM77" i="113" s="1"/>
  <c r="GN77" i="113" s="1"/>
  <c r="GO77" i="113" s="1"/>
  <c r="GP77" i="113" s="1"/>
  <c r="GQ77" i="113" s="1"/>
  <c r="GR77" i="113" s="1"/>
  <c r="GS77" i="113" s="1"/>
  <c r="GT77" i="113" s="1"/>
  <c r="GU77" i="113" s="1"/>
  <c r="GV77" i="113" s="1"/>
  <c r="GW77" i="113" s="1"/>
  <c r="GX77" i="113" s="1"/>
  <c r="GY77" i="113" s="1"/>
  <c r="GZ77" i="113" s="1"/>
  <c r="HA77" i="113" s="1"/>
  <c r="HB77" i="113" s="1"/>
  <c r="HC77" i="113" s="1"/>
  <c r="HD77" i="113" s="1"/>
  <c r="HE77" i="113" s="1"/>
  <c r="HF77" i="113" s="1"/>
  <c r="HG77" i="113" s="1"/>
  <c r="HH77" i="113" s="1"/>
  <c r="HI77" i="113" s="1"/>
  <c r="HJ77" i="113" s="1"/>
  <c r="BX2" i="113"/>
  <c r="BW55" i="112" s="1"/>
  <c r="E78" i="114" l="1"/>
  <c r="BV56" i="112"/>
  <c r="EI19" i="113"/>
  <c r="BY78" i="113"/>
  <c r="EK17" i="113"/>
  <c r="BW18" i="109"/>
  <c r="BY67" i="112" l="1"/>
  <c r="B79" i="113" s="1"/>
  <c r="BY67" i="115"/>
  <c r="BV95" i="112"/>
  <c r="F78" i="114"/>
  <c r="EL17" i="113"/>
  <c r="BZ78" i="113"/>
  <c r="CA78" i="113" s="1"/>
  <c r="CB78" i="113" s="1"/>
  <c r="CC78" i="113" s="1"/>
  <c r="CD78" i="113" s="1"/>
  <c r="CE78" i="113" s="1"/>
  <c r="CF78" i="113" s="1"/>
  <c r="CG78" i="113" s="1"/>
  <c r="CH78" i="113" s="1"/>
  <c r="CI78" i="113" s="1"/>
  <c r="CJ78" i="113" s="1"/>
  <c r="CK78" i="113" s="1"/>
  <c r="CL78" i="113" s="1"/>
  <c r="CM78" i="113" s="1"/>
  <c r="CN78" i="113" s="1"/>
  <c r="CO78" i="113" s="1"/>
  <c r="CP78" i="113" s="1"/>
  <c r="CQ78" i="113" s="1"/>
  <c r="CR78" i="113" s="1"/>
  <c r="CS78" i="113" s="1"/>
  <c r="CT78" i="113" s="1"/>
  <c r="CU78" i="113" s="1"/>
  <c r="CV78" i="113" s="1"/>
  <c r="CW78" i="113" s="1"/>
  <c r="CX78" i="113" s="1"/>
  <c r="CY78" i="113" s="1"/>
  <c r="CZ78" i="113" s="1"/>
  <c r="DA78" i="113" s="1"/>
  <c r="DB78" i="113" s="1"/>
  <c r="DC78" i="113" s="1"/>
  <c r="DD78" i="113" s="1"/>
  <c r="DE78" i="113" s="1"/>
  <c r="DF78" i="113" s="1"/>
  <c r="DG78" i="113" s="1"/>
  <c r="DH78" i="113" s="1"/>
  <c r="DI78" i="113" s="1"/>
  <c r="DJ78" i="113" s="1"/>
  <c r="DK78" i="113" s="1"/>
  <c r="DL78" i="113" s="1"/>
  <c r="DM78" i="113" s="1"/>
  <c r="DN78" i="113" s="1"/>
  <c r="DO78" i="113" s="1"/>
  <c r="DP78" i="113" s="1"/>
  <c r="DQ78" i="113" s="1"/>
  <c r="DR78" i="113" s="1"/>
  <c r="DS78" i="113" s="1"/>
  <c r="DT78" i="113" s="1"/>
  <c r="DU78" i="113" s="1"/>
  <c r="DV78" i="113" s="1"/>
  <c r="DW78" i="113" s="1"/>
  <c r="DX78" i="113" s="1"/>
  <c r="DY78" i="113" s="1"/>
  <c r="DZ78" i="113" s="1"/>
  <c r="EA78" i="113" s="1"/>
  <c r="EB78" i="113" s="1"/>
  <c r="EC78" i="113" s="1"/>
  <c r="ED78" i="113" s="1"/>
  <c r="EE78" i="113" s="1"/>
  <c r="EF78" i="113" s="1"/>
  <c r="EG78" i="113" s="1"/>
  <c r="EH78" i="113" s="1"/>
  <c r="EI78" i="113" s="1"/>
  <c r="EJ78" i="113" s="1"/>
  <c r="EK78" i="113" s="1"/>
  <c r="EL78" i="113" s="1"/>
  <c r="EM78" i="113" s="1"/>
  <c r="EN78" i="113" s="1"/>
  <c r="EO78" i="113" s="1"/>
  <c r="EP78" i="113" s="1"/>
  <c r="EQ78" i="113" s="1"/>
  <c r="ER78" i="113" s="1"/>
  <c r="ES78" i="113" s="1"/>
  <c r="ET78" i="113" s="1"/>
  <c r="EU78" i="113" s="1"/>
  <c r="EV78" i="113" s="1"/>
  <c r="EW78" i="113" s="1"/>
  <c r="EX78" i="113" s="1"/>
  <c r="EY78" i="113" s="1"/>
  <c r="EZ78" i="113" s="1"/>
  <c r="FA78" i="113" s="1"/>
  <c r="FB78" i="113" s="1"/>
  <c r="FC78" i="113" s="1"/>
  <c r="FD78" i="113" s="1"/>
  <c r="FE78" i="113" s="1"/>
  <c r="FF78" i="113" s="1"/>
  <c r="FG78" i="113" s="1"/>
  <c r="FH78" i="113" s="1"/>
  <c r="FI78" i="113" s="1"/>
  <c r="FJ78" i="113" s="1"/>
  <c r="FK78" i="113" s="1"/>
  <c r="FL78" i="113" s="1"/>
  <c r="FM78" i="113" s="1"/>
  <c r="FN78" i="113" s="1"/>
  <c r="FO78" i="113" s="1"/>
  <c r="FP78" i="113" s="1"/>
  <c r="FQ78" i="113" s="1"/>
  <c r="FR78" i="113" s="1"/>
  <c r="FS78" i="113" s="1"/>
  <c r="FT78" i="113" s="1"/>
  <c r="FU78" i="113" s="1"/>
  <c r="FV78" i="113" s="1"/>
  <c r="FW78" i="113" s="1"/>
  <c r="FX78" i="113" s="1"/>
  <c r="FY78" i="113" s="1"/>
  <c r="FZ78" i="113" s="1"/>
  <c r="GA78" i="113" s="1"/>
  <c r="GB78" i="113" s="1"/>
  <c r="GC78" i="113" s="1"/>
  <c r="GD78" i="113" s="1"/>
  <c r="GE78" i="113" s="1"/>
  <c r="GF78" i="113" s="1"/>
  <c r="GG78" i="113" s="1"/>
  <c r="GH78" i="113" s="1"/>
  <c r="GI78" i="113" s="1"/>
  <c r="GJ78" i="113" s="1"/>
  <c r="GK78" i="113" s="1"/>
  <c r="GL78" i="113" s="1"/>
  <c r="GM78" i="113" s="1"/>
  <c r="GN78" i="113" s="1"/>
  <c r="GO78" i="113" s="1"/>
  <c r="GP78" i="113" s="1"/>
  <c r="GQ78" i="113" s="1"/>
  <c r="GR78" i="113" s="1"/>
  <c r="GS78" i="113" s="1"/>
  <c r="GT78" i="113" s="1"/>
  <c r="GU78" i="113" s="1"/>
  <c r="GV78" i="113" s="1"/>
  <c r="GW78" i="113" s="1"/>
  <c r="GX78" i="113" s="1"/>
  <c r="GY78" i="113" s="1"/>
  <c r="GZ78" i="113" s="1"/>
  <c r="HA78" i="113" s="1"/>
  <c r="HB78" i="113" s="1"/>
  <c r="HC78" i="113" s="1"/>
  <c r="HD78" i="113" s="1"/>
  <c r="HE78" i="113" s="1"/>
  <c r="HF78" i="113" s="1"/>
  <c r="HG78" i="113" s="1"/>
  <c r="HH78" i="113" s="1"/>
  <c r="HI78" i="113" s="1"/>
  <c r="HJ78" i="113" s="1"/>
  <c r="BY2" i="113"/>
  <c r="BX55" i="112" s="1"/>
  <c r="EJ19" i="113"/>
  <c r="C79" i="114" l="1"/>
  <c r="BZ79" i="113"/>
  <c r="EK19" i="113"/>
  <c r="EM17" i="113"/>
  <c r="BX18" i="109"/>
  <c r="BZ67" i="112" l="1"/>
  <c r="B80" i="113" s="1"/>
  <c r="BZ67" i="115"/>
  <c r="E79" i="114"/>
  <c r="BW56" i="112"/>
  <c r="EN17" i="113"/>
  <c r="EL19" i="113"/>
  <c r="CA79" i="113"/>
  <c r="CB79" i="113" s="1"/>
  <c r="CC79" i="113" s="1"/>
  <c r="CD79" i="113" s="1"/>
  <c r="CE79" i="113" s="1"/>
  <c r="CF79" i="113" s="1"/>
  <c r="CG79" i="113" s="1"/>
  <c r="CH79" i="113" s="1"/>
  <c r="CI79" i="113" s="1"/>
  <c r="CJ79" i="113" s="1"/>
  <c r="CK79" i="113" s="1"/>
  <c r="CL79" i="113" s="1"/>
  <c r="CM79" i="113" s="1"/>
  <c r="CN79" i="113" s="1"/>
  <c r="CO79" i="113" s="1"/>
  <c r="CP79" i="113" s="1"/>
  <c r="CQ79" i="113" s="1"/>
  <c r="CR79" i="113" s="1"/>
  <c r="CS79" i="113" s="1"/>
  <c r="CT79" i="113" s="1"/>
  <c r="CU79" i="113" s="1"/>
  <c r="CV79" i="113" s="1"/>
  <c r="CW79" i="113" s="1"/>
  <c r="CX79" i="113" s="1"/>
  <c r="CY79" i="113" s="1"/>
  <c r="CZ79" i="113" s="1"/>
  <c r="DA79" i="113" s="1"/>
  <c r="DB79" i="113" s="1"/>
  <c r="DC79" i="113" s="1"/>
  <c r="DD79" i="113" s="1"/>
  <c r="DE79" i="113" s="1"/>
  <c r="DF79" i="113" s="1"/>
  <c r="DG79" i="113" s="1"/>
  <c r="DH79" i="113" s="1"/>
  <c r="DI79" i="113" s="1"/>
  <c r="DJ79" i="113" s="1"/>
  <c r="DK79" i="113" s="1"/>
  <c r="DL79" i="113" s="1"/>
  <c r="DM79" i="113" s="1"/>
  <c r="DN79" i="113" s="1"/>
  <c r="DO79" i="113" s="1"/>
  <c r="DP79" i="113" s="1"/>
  <c r="DQ79" i="113" s="1"/>
  <c r="DR79" i="113" s="1"/>
  <c r="DS79" i="113" s="1"/>
  <c r="DT79" i="113" s="1"/>
  <c r="DU79" i="113" s="1"/>
  <c r="DV79" i="113" s="1"/>
  <c r="DW79" i="113" s="1"/>
  <c r="DX79" i="113" s="1"/>
  <c r="DY79" i="113" s="1"/>
  <c r="DZ79" i="113" s="1"/>
  <c r="EA79" i="113" s="1"/>
  <c r="EB79" i="113" s="1"/>
  <c r="EC79" i="113" s="1"/>
  <c r="ED79" i="113" s="1"/>
  <c r="EE79" i="113" s="1"/>
  <c r="EF79" i="113" s="1"/>
  <c r="EG79" i="113" s="1"/>
  <c r="EH79" i="113" s="1"/>
  <c r="EI79" i="113" s="1"/>
  <c r="EJ79" i="113" s="1"/>
  <c r="EK79" i="113" s="1"/>
  <c r="EL79" i="113" s="1"/>
  <c r="EM79" i="113" s="1"/>
  <c r="EN79" i="113" s="1"/>
  <c r="EO79" i="113" s="1"/>
  <c r="EP79" i="113" s="1"/>
  <c r="EQ79" i="113" s="1"/>
  <c r="ER79" i="113" s="1"/>
  <c r="ES79" i="113" s="1"/>
  <c r="ET79" i="113" s="1"/>
  <c r="EU79" i="113" s="1"/>
  <c r="EV79" i="113" s="1"/>
  <c r="EW79" i="113" s="1"/>
  <c r="EX79" i="113" s="1"/>
  <c r="EY79" i="113" s="1"/>
  <c r="EZ79" i="113" s="1"/>
  <c r="FA79" i="113" s="1"/>
  <c r="FB79" i="113" s="1"/>
  <c r="FC79" i="113" s="1"/>
  <c r="FD79" i="113" s="1"/>
  <c r="FE79" i="113" s="1"/>
  <c r="FF79" i="113" s="1"/>
  <c r="FG79" i="113" s="1"/>
  <c r="FH79" i="113" s="1"/>
  <c r="FI79" i="113" s="1"/>
  <c r="FJ79" i="113" s="1"/>
  <c r="FK79" i="113" s="1"/>
  <c r="FL79" i="113" s="1"/>
  <c r="FM79" i="113" s="1"/>
  <c r="FN79" i="113" s="1"/>
  <c r="FO79" i="113" s="1"/>
  <c r="FP79" i="113" s="1"/>
  <c r="FQ79" i="113" s="1"/>
  <c r="FR79" i="113" s="1"/>
  <c r="FS79" i="113" s="1"/>
  <c r="FT79" i="113" s="1"/>
  <c r="FU79" i="113" s="1"/>
  <c r="FV79" i="113" s="1"/>
  <c r="FW79" i="113" s="1"/>
  <c r="FX79" i="113" s="1"/>
  <c r="FY79" i="113" s="1"/>
  <c r="FZ79" i="113" s="1"/>
  <c r="GA79" i="113" s="1"/>
  <c r="GB79" i="113" s="1"/>
  <c r="GC79" i="113" s="1"/>
  <c r="GD79" i="113" s="1"/>
  <c r="GE79" i="113" s="1"/>
  <c r="GF79" i="113" s="1"/>
  <c r="GG79" i="113" s="1"/>
  <c r="GH79" i="113" s="1"/>
  <c r="GI79" i="113" s="1"/>
  <c r="GJ79" i="113" s="1"/>
  <c r="GK79" i="113" s="1"/>
  <c r="GL79" i="113" s="1"/>
  <c r="GM79" i="113" s="1"/>
  <c r="GN79" i="113" s="1"/>
  <c r="GO79" i="113" s="1"/>
  <c r="GP79" i="113" s="1"/>
  <c r="GQ79" i="113" s="1"/>
  <c r="GR79" i="113" s="1"/>
  <c r="GS79" i="113" s="1"/>
  <c r="GT79" i="113" s="1"/>
  <c r="GU79" i="113" s="1"/>
  <c r="GV79" i="113" s="1"/>
  <c r="GW79" i="113" s="1"/>
  <c r="GX79" i="113" s="1"/>
  <c r="GY79" i="113" s="1"/>
  <c r="GZ79" i="113" s="1"/>
  <c r="HA79" i="113" s="1"/>
  <c r="HB79" i="113" s="1"/>
  <c r="HC79" i="113" s="1"/>
  <c r="HD79" i="113" s="1"/>
  <c r="HE79" i="113" s="1"/>
  <c r="HF79" i="113" s="1"/>
  <c r="HG79" i="113" s="1"/>
  <c r="HH79" i="113" s="1"/>
  <c r="HI79" i="113" s="1"/>
  <c r="HJ79" i="113" s="1"/>
  <c r="BZ2" i="113"/>
  <c r="BY55" i="112" s="1"/>
  <c r="BW95" i="112" l="1"/>
  <c r="F79" i="114"/>
  <c r="CA80" i="113"/>
  <c r="EM19" i="113"/>
  <c r="EO17" i="113"/>
  <c r="BY18" i="109"/>
  <c r="CA67" i="112" l="1"/>
  <c r="B81" i="113" s="1"/>
  <c r="CA67" i="115"/>
  <c r="C80" i="114"/>
  <c r="EP17" i="113"/>
  <c r="EN19" i="113"/>
  <c r="CB80" i="113"/>
  <c r="CC80" i="113" s="1"/>
  <c r="CD80" i="113" s="1"/>
  <c r="CE80" i="113" s="1"/>
  <c r="CF80" i="113" s="1"/>
  <c r="CG80" i="113" s="1"/>
  <c r="CH80" i="113" s="1"/>
  <c r="CI80" i="113" s="1"/>
  <c r="CJ80" i="113" s="1"/>
  <c r="CK80" i="113" s="1"/>
  <c r="CL80" i="113" s="1"/>
  <c r="CM80" i="113" s="1"/>
  <c r="CN80" i="113" s="1"/>
  <c r="CO80" i="113" s="1"/>
  <c r="CP80" i="113" s="1"/>
  <c r="CQ80" i="113" s="1"/>
  <c r="CR80" i="113" s="1"/>
  <c r="CS80" i="113" s="1"/>
  <c r="CT80" i="113" s="1"/>
  <c r="CU80" i="113" s="1"/>
  <c r="CV80" i="113" s="1"/>
  <c r="CW80" i="113" s="1"/>
  <c r="CX80" i="113" s="1"/>
  <c r="CY80" i="113" s="1"/>
  <c r="CZ80" i="113" s="1"/>
  <c r="DA80" i="113" s="1"/>
  <c r="DB80" i="113" s="1"/>
  <c r="DC80" i="113" s="1"/>
  <c r="DD80" i="113" s="1"/>
  <c r="DE80" i="113" s="1"/>
  <c r="DF80" i="113" s="1"/>
  <c r="DG80" i="113" s="1"/>
  <c r="DH80" i="113" s="1"/>
  <c r="DI80" i="113" s="1"/>
  <c r="DJ80" i="113" s="1"/>
  <c r="DK80" i="113" s="1"/>
  <c r="DL80" i="113" s="1"/>
  <c r="DM80" i="113" s="1"/>
  <c r="DN80" i="113" s="1"/>
  <c r="DO80" i="113" s="1"/>
  <c r="DP80" i="113" s="1"/>
  <c r="DQ80" i="113" s="1"/>
  <c r="DR80" i="113" s="1"/>
  <c r="DS80" i="113" s="1"/>
  <c r="DT80" i="113" s="1"/>
  <c r="DU80" i="113" s="1"/>
  <c r="DV80" i="113" s="1"/>
  <c r="DW80" i="113" s="1"/>
  <c r="DX80" i="113" s="1"/>
  <c r="DY80" i="113" s="1"/>
  <c r="DZ80" i="113" s="1"/>
  <c r="EA80" i="113" s="1"/>
  <c r="EB80" i="113" s="1"/>
  <c r="EC80" i="113" s="1"/>
  <c r="ED80" i="113" s="1"/>
  <c r="EE80" i="113" s="1"/>
  <c r="EF80" i="113" s="1"/>
  <c r="EG80" i="113" s="1"/>
  <c r="EH80" i="113" s="1"/>
  <c r="EI80" i="113" s="1"/>
  <c r="EJ80" i="113" s="1"/>
  <c r="EK80" i="113" s="1"/>
  <c r="EL80" i="113" s="1"/>
  <c r="EM80" i="113" s="1"/>
  <c r="EN80" i="113" s="1"/>
  <c r="EO80" i="113" s="1"/>
  <c r="EP80" i="113" s="1"/>
  <c r="EQ80" i="113" s="1"/>
  <c r="ER80" i="113" s="1"/>
  <c r="ES80" i="113" s="1"/>
  <c r="ET80" i="113" s="1"/>
  <c r="EU80" i="113" s="1"/>
  <c r="EV80" i="113" s="1"/>
  <c r="EW80" i="113" s="1"/>
  <c r="EX80" i="113" s="1"/>
  <c r="EY80" i="113" s="1"/>
  <c r="EZ80" i="113" s="1"/>
  <c r="FA80" i="113" s="1"/>
  <c r="FB80" i="113" s="1"/>
  <c r="FC80" i="113" s="1"/>
  <c r="FD80" i="113" s="1"/>
  <c r="FE80" i="113" s="1"/>
  <c r="FF80" i="113" s="1"/>
  <c r="FG80" i="113" s="1"/>
  <c r="FH80" i="113" s="1"/>
  <c r="FI80" i="113" s="1"/>
  <c r="FJ80" i="113" s="1"/>
  <c r="FK80" i="113" s="1"/>
  <c r="FL80" i="113" s="1"/>
  <c r="FM80" i="113" s="1"/>
  <c r="FN80" i="113" s="1"/>
  <c r="FO80" i="113" s="1"/>
  <c r="FP80" i="113" s="1"/>
  <c r="FQ80" i="113" s="1"/>
  <c r="FR80" i="113" s="1"/>
  <c r="FS80" i="113" s="1"/>
  <c r="FT80" i="113" s="1"/>
  <c r="FU80" i="113" s="1"/>
  <c r="FV80" i="113" s="1"/>
  <c r="FW80" i="113" s="1"/>
  <c r="FX80" i="113" s="1"/>
  <c r="FY80" i="113" s="1"/>
  <c r="FZ80" i="113" s="1"/>
  <c r="GA80" i="113" s="1"/>
  <c r="GB80" i="113" s="1"/>
  <c r="GC80" i="113" s="1"/>
  <c r="GD80" i="113" s="1"/>
  <c r="GE80" i="113" s="1"/>
  <c r="GF80" i="113" s="1"/>
  <c r="GG80" i="113" s="1"/>
  <c r="GH80" i="113" s="1"/>
  <c r="GI80" i="113" s="1"/>
  <c r="GJ80" i="113" s="1"/>
  <c r="GK80" i="113" s="1"/>
  <c r="GL80" i="113" s="1"/>
  <c r="GM80" i="113" s="1"/>
  <c r="GN80" i="113" s="1"/>
  <c r="GO80" i="113" s="1"/>
  <c r="GP80" i="113" s="1"/>
  <c r="GQ80" i="113" s="1"/>
  <c r="GR80" i="113" s="1"/>
  <c r="GS80" i="113" s="1"/>
  <c r="GT80" i="113" s="1"/>
  <c r="GU80" i="113" s="1"/>
  <c r="GV80" i="113" s="1"/>
  <c r="GW80" i="113" s="1"/>
  <c r="GX80" i="113" s="1"/>
  <c r="GY80" i="113" s="1"/>
  <c r="GZ80" i="113" s="1"/>
  <c r="HA80" i="113" s="1"/>
  <c r="HB80" i="113" s="1"/>
  <c r="HC80" i="113" s="1"/>
  <c r="HD80" i="113" s="1"/>
  <c r="HE80" i="113" s="1"/>
  <c r="HF80" i="113" s="1"/>
  <c r="HG80" i="113" s="1"/>
  <c r="HH80" i="113" s="1"/>
  <c r="HI80" i="113" s="1"/>
  <c r="HJ80" i="113" s="1"/>
  <c r="CA2" i="113"/>
  <c r="BZ55" i="112" s="1"/>
  <c r="E80" i="114" l="1"/>
  <c r="BX56" i="112"/>
  <c r="EO19" i="113"/>
  <c r="CB81" i="113"/>
  <c r="EQ17" i="113"/>
  <c r="BZ18" i="109"/>
  <c r="CB67" i="112" l="1"/>
  <c r="B82" i="113" s="1"/>
  <c r="CB67" i="115"/>
  <c r="BX95" i="112"/>
  <c r="F80" i="114"/>
  <c r="ER17" i="113"/>
  <c r="CC81" i="113"/>
  <c r="CD81" i="113" s="1"/>
  <c r="CE81" i="113" s="1"/>
  <c r="CF81" i="113" s="1"/>
  <c r="CG81" i="113" s="1"/>
  <c r="CH81" i="113" s="1"/>
  <c r="CI81" i="113" s="1"/>
  <c r="CJ81" i="113" s="1"/>
  <c r="CK81" i="113" s="1"/>
  <c r="CL81" i="113" s="1"/>
  <c r="CM81" i="113" s="1"/>
  <c r="CN81" i="113" s="1"/>
  <c r="CO81" i="113" s="1"/>
  <c r="CP81" i="113" s="1"/>
  <c r="CQ81" i="113" s="1"/>
  <c r="CR81" i="113" s="1"/>
  <c r="CS81" i="113" s="1"/>
  <c r="CT81" i="113" s="1"/>
  <c r="CU81" i="113" s="1"/>
  <c r="CV81" i="113" s="1"/>
  <c r="CW81" i="113" s="1"/>
  <c r="CX81" i="113" s="1"/>
  <c r="CY81" i="113" s="1"/>
  <c r="CZ81" i="113" s="1"/>
  <c r="DA81" i="113" s="1"/>
  <c r="DB81" i="113" s="1"/>
  <c r="DC81" i="113" s="1"/>
  <c r="DD81" i="113" s="1"/>
  <c r="DE81" i="113" s="1"/>
  <c r="DF81" i="113" s="1"/>
  <c r="DG81" i="113" s="1"/>
  <c r="DH81" i="113" s="1"/>
  <c r="DI81" i="113" s="1"/>
  <c r="DJ81" i="113" s="1"/>
  <c r="DK81" i="113" s="1"/>
  <c r="DL81" i="113" s="1"/>
  <c r="DM81" i="113" s="1"/>
  <c r="DN81" i="113" s="1"/>
  <c r="DO81" i="113" s="1"/>
  <c r="DP81" i="113" s="1"/>
  <c r="DQ81" i="113" s="1"/>
  <c r="DR81" i="113" s="1"/>
  <c r="DS81" i="113" s="1"/>
  <c r="DT81" i="113" s="1"/>
  <c r="DU81" i="113" s="1"/>
  <c r="DV81" i="113" s="1"/>
  <c r="DW81" i="113" s="1"/>
  <c r="DX81" i="113" s="1"/>
  <c r="DY81" i="113" s="1"/>
  <c r="DZ81" i="113" s="1"/>
  <c r="EA81" i="113" s="1"/>
  <c r="EB81" i="113" s="1"/>
  <c r="EC81" i="113" s="1"/>
  <c r="ED81" i="113" s="1"/>
  <c r="EE81" i="113" s="1"/>
  <c r="EF81" i="113" s="1"/>
  <c r="EG81" i="113" s="1"/>
  <c r="EH81" i="113" s="1"/>
  <c r="EI81" i="113" s="1"/>
  <c r="EJ81" i="113" s="1"/>
  <c r="EK81" i="113" s="1"/>
  <c r="EL81" i="113" s="1"/>
  <c r="EM81" i="113" s="1"/>
  <c r="EN81" i="113" s="1"/>
  <c r="EO81" i="113" s="1"/>
  <c r="EP81" i="113" s="1"/>
  <c r="EQ81" i="113" s="1"/>
  <c r="ER81" i="113" s="1"/>
  <c r="ES81" i="113" s="1"/>
  <c r="ET81" i="113" s="1"/>
  <c r="EU81" i="113" s="1"/>
  <c r="EV81" i="113" s="1"/>
  <c r="EW81" i="113" s="1"/>
  <c r="EX81" i="113" s="1"/>
  <c r="EY81" i="113" s="1"/>
  <c r="EZ81" i="113" s="1"/>
  <c r="FA81" i="113" s="1"/>
  <c r="FB81" i="113" s="1"/>
  <c r="FC81" i="113" s="1"/>
  <c r="FD81" i="113" s="1"/>
  <c r="FE81" i="113" s="1"/>
  <c r="FF81" i="113" s="1"/>
  <c r="FG81" i="113" s="1"/>
  <c r="FH81" i="113" s="1"/>
  <c r="FI81" i="113" s="1"/>
  <c r="FJ81" i="113" s="1"/>
  <c r="FK81" i="113" s="1"/>
  <c r="FL81" i="113" s="1"/>
  <c r="FM81" i="113" s="1"/>
  <c r="FN81" i="113" s="1"/>
  <c r="FO81" i="113" s="1"/>
  <c r="FP81" i="113" s="1"/>
  <c r="FQ81" i="113" s="1"/>
  <c r="FR81" i="113" s="1"/>
  <c r="FS81" i="113" s="1"/>
  <c r="FT81" i="113" s="1"/>
  <c r="FU81" i="113" s="1"/>
  <c r="FV81" i="113" s="1"/>
  <c r="FW81" i="113" s="1"/>
  <c r="FX81" i="113" s="1"/>
  <c r="FY81" i="113" s="1"/>
  <c r="FZ81" i="113" s="1"/>
  <c r="GA81" i="113" s="1"/>
  <c r="GB81" i="113" s="1"/>
  <c r="GC81" i="113" s="1"/>
  <c r="GD81" i="113" s="1"/>
  <c r="GE81" i="113" s="1"/>
  <c r="GF81" i="113" s="1"/>
  <c r="GG81" i="113" s="1"/>
  <c r="GH81" i="113" s="1"/>
  <c r="GI81" i="113" s="1"/>
  <c r="GJ81" i="113" s="1"/>
  <c r="GK81" i="113" s="1"/>
  <c r="GL81" i="113" s="1"/>
  <c r="GM81" i="113" s="1"/>
  <c r="GN81" i="113" s="1"/>
  <c r="GO81" i="113" s="1"/>
  <c r="GP81" i="113" s="1"/>
  <c r="GQ81" i="113" s="1"/>
  <c r="GR81" i="113" s="1"/>
  <c r="GS81" i="113" s="1"/>
  <c r="GT81" i="113" s="1"/>
  <c r="GU81" i="113" s="1"/>
  <c r="GV81" i="113" s="1"/>
  <c r="GW81" i="113" s="1"/>
  <c r="GX81" i="113" s="1"/>
  <c r="GY81" i="113" s="1"/>
  <c r="GZ81" i="113" s="1"/>
  <c r="HA81" i="113" s="1"/>
  <c r="HB81" i="113" s="1"/>
  <c r="HC81" i="113" s="1"/>
  <c r="HD81" i="113" s="1"/>
  <c r="HE81" i="113" s="1"/>
  <c r="HF81" i="113" s="1"/>
  <c r="HG81" i="113" s="1"/>
  <c r="HH81" i="113" s="1"/>
  <c r="HI81" i="113" s="1"/>
  <c r="HJ81" i="113" s="1"/>
  <c r="CB2" i="113"/>
  <c r="CA55" i="112" s="1"/>
  <c r="EP19" i="113"/>
  <c r="C81" i="114" l="1"/>
  <c r="EQ19" i="113"/>
  <c r="CC82" i="113"/>
  <c r="ES17" i="113"/>
  <c r="CA18" i="109"/>
  <c r="CC67" i="112" l="1"/>
  <c r="B83" i="113" s="1"/>
  <c r="CC67" i="115"/>
  <c r="E81" i="114"/>
  <c r="BY56" i="112"/>
  <c r="ET17" i="113"/>
  <c r="CD82" i="113"/>
  <c r="CE82" i="113" s="1"/>
  <c r="CF82" i="113" s="1"/>
  <c r="CG82" i="113" s="1"/>
  <c r="CH82" i="113" s="1"/>
  <c r="CI82" i="113" s="1"/>
  <c r="CJ82" i="113" s="1"/>
  <c r="CK82" i="113" s="1"/>
  <c r="CL82" i="113" s="1"/>
  <c r="CM82" i="113" s="1"/>
  <c r="CN82" i="113" s="1"/>
  <c r="CO82" i="113" s="1"/>
  <c r="CP82" i="113" s="1"/>
  <c r="CQ82" i="113" s="1"/>
  <c r="CR82" i="113" s="1"/>
  <c r="CS82" i="113" s="1"/>
  <c r="CT82" i="113" s="1"/>
  <c r="CU82" i="113" s="1"/>
  <c r="CV82" i="113" s="1"/>
  <c r="CW82" i="113" s="1"/>
  <c r="CX82" i="113" s="1"/>
  <c r="CY82" i="113" s="1"/>
  <c r="CZ82" i="113" s="1"/>
  <c r="DA82" i="113" s="1"/>
  <c r="DB82" i="113" s="1"/>
  <c r="DC82" i="113" s="1"/>
  <c r="DD82" i="113" s="1"/>
  <c r="DE82" i="113" s="1"/>
  <c r="DF82" i="113" s="1"/>
  <c r="DG82" i="113" s="1"/>
  <c r="DH82" i="113" s="1"/>
  <c r="DI82" i="113" s="1"/>
  <c r="DJ82" i="113" s="1"/>
  <c r="DK82" i="113" s="1"/>
  <c r="DL82" i="113" s="1"/>
  <c r="DM82" i="113" s="1"/>
  <c r="DN82" i="113" s="1"/>
  <c r="DO82" i="113" s="1"/>
  <c r="DP82" i="113" s="1"/>
  <c r="DQ82" i="113" s="1"/>
  <c r="DR82" i="113" s="1"/>
  <c r="DS82" i="113" s="1"/>
  <c r="DT82" i="113" s="1"/>
  <c r="DU82" i="113" s="1"/>
  <c r="DV82" i="113" s="1"/>
  <c r="DW82" i="113" s="1"/>
  <c r="DX82" i="113" s="1"/>
  <c r="DY82" i="113" s="1"/>
  <c r="DZ82" i="113" s="1"/>
  <c r="EA82" i="113" s="1"/>
  <c r="EB82" i="113" s="1"/>
  <c r="EC82" i="113" s="1"/>
  <c r="ED82" i="113" s="1"/>
  <c r="EE82" i="113" s="1"/>
  <c r="EF82" i="113" s="1"/>
  <c r="EG82" i="113" s="1"/>
  <c r="EH82" i="113" s="1"/>
  <c r="EI82" i="113" s="1"/>
  <c r="EJ82" i="113" s="1"/>
  <c r="EK82" i="113" s="1"/>
  <c r="EL82" i="113" s="1"/>
  <c r="EM82" i="113" s="1"/>
  <c r="EN82" i="113" s="1"/>
  <c r="EO82" i="113" s="1"/>
  <c r="EP82" i="113" s="1"/>
  <c r="EQ82" i="113" s="1"/>
  <c r="ER82" i="113" s="1"/>
  <c r="ES82" i="113" s="1"/>
  <c r="ET82" i="113" s="1"/>
  <c r="EU82" i="113" s="1"/>
  <c r="EV82" i="113" s="1"/>
  <c r="EW82" i="113" s="1"/>
  <c r="EX82" i="113" s="1"/>
  <c r="EY82" i="113" s="1"/>
  <c r="EZ82" i="113" s="1"/>
  <c r="FA82" i="113" s="1"/>
  <c r="FB82" i="113" s="1"/>
  <c r="FC82" i="113" s="1"/>
  <c r="FD82" i="113" s="1"/>
  <c r="FE82" i="113" s="1"/>
  <c r="FF82" i="113" s="1"/>
  <c r="FG82" i="113" s="1"/>
  <c r="FH82" i="113" s="1"/>
  <c r="FI82" i="113" s="1"/>
  <c r="FJ82" i="113" s="1"/>
  <c r="FK82" i="113" s="1"/>
  <c r="FL82" i="113" s="1"/>
  <c r="FM82" i="113" s="1"/>
  <c r="FN82" i="113" s="1"/>
  <c r="FO82" i="113" s="1"/>
  <c r="FP82" i="113" s="1"/>
  <c r="FQ82" i="113" s="1"/>
  <c r="FR82" i="113" s="1"/>
  <c r="FS82" i="113" s="1"/>
  <c r="FT82" i="113" s="1"/>
  <c r="FU82" i="113" s="1"/>
  <c r="FV82" i="113" s="1"/>
  <c r="FW82" i="113" s="1"/>
  <c r="FX82" i="113" s="1"/>
  <c r="FY82" i="113" s="1"/>
  <c r="FZ82" i="113" s="1"/>
  <c r="GA82" i="113" s="1"/>
  <c r="GB82" i="113" s="1"/>
  <c r="GC82" i="113" s="1"/>
  <c r="GD82" i="113" s="1"/>
  <c r="GE82" i="113" s="1"/>
  <c r="GF82" i="113" s="1"/>
  <c r="GG82" i="113" s="1"/>
  <c r="GH82" i="113" s="1"/>
  <c r="GI82" i="113" s="1"/>
  <c r="GJ82" i="113" s="1"/>
  <c r="GK82" i="113" s="1"/>
  <c r="GL82" i="113" s="1"/>
  <c r="GM82" i="113" s="1"/>
  <c r="GN82" i="113" s="1"/>
  <c r="GO82" i="113" s="1"/>
  <c r="GP82" i="113" s="1"/>
  <c r="GQ82" i="113" s="1"/>
  <c r="GR82" i="113" s="1"/>
  <c r="GS82" i="113" s="1"/>
  <c r="GT82" i="113" s="1"/>
  <c r="GU82" i="113" s="1"/>
  <c r="GV82" i="113" s="1"/>
  <c r="GW82" i="113" s="1"/>
  <c r="GX82" i="113" s="1"/>
  <c r="GY82" i="113" s="1"/>
  <c r="GZ82" i="113" s="1"/>
  <c r="HA82" i="113" s="1"/>
  <c r="HB82" i="113" s="1"/>
  <c r="HC82" i="113" s="1"/>
  <c r="HD82" i="113" s="1"/>
  <c r="HE82" i="113" s="1"/>
  <c r="HF82" i="113" s="1"/>
  <c r="HG82" i="113" s="1"/>
  <c r="HH82" i="113" s="1"/>
  <c r="HI82" i="113" s="1"/>
  <c r="HJ82" i="113" s="1"/>
  <c r="CC2" i="113"/>
  <c r="CB55" i="112" s="1"/>
  <c r="ER19" i="113"/>
  <c r="BY95" i="112" l="1"/>
  <c r="F81" i="114"/>
  <c r="ES19" i="113"/>
  <c r="CD83" i="113"/>
  <c r="EU17" i="113"/>
  <c r="CB18" i="109"/>
  <c r="CD67" i="112" l="1"/>
  <c r="B84" i="113" s="1"/>
  <c r="CD67" i="115"/>
  <c r="C82" i="114"/>
  <c r="EV17" i="113"/>
  <c r="CE83" i="113"/>
  <c r="CF83" i="113" s="1"/>
  <c r="CG83" i="113" s="1"/>
  <c r="CH83" i="113" s="1"/>
  <c r="CI83" i="113" s="1"/>
  <c r="CJ83" i="113" s="1"/>
  <c r="CK83" i="113" s="1"/>
  <c r="CL83" i="113" s="1"/>
  <c r="CM83" i="113" s="1"/>
  <c r="CN83" i="113" s="1"/>
  <c r="CO83" i="113" s="1"/>
  <c r="CP83" i="113" s="1"/>
  <c r="CQ83" i="113" s="1"/>
  <c r="CR83" i="113" s="1"/>
  <c r="CS83" i="113" s="1"/>
  <c r="CT83" i="113" s="1"/>
  <c r="CU83" i="113" s="1"/>
  <c r="CV83" i="113" s="1"/>
  <c r="CW83" i="113" s="1"/>
  <c r="CX83" i="113" s="1"/>
  <c r="CY83" i="113" s="1"/>
  <c r="CZ83" i="113" s="1"/>
  <c r="DA83" i="113" s="1"/>
  <c r="DB83" i="113" s="1"/>
  <c r="DC83" i="113" s="1"/>
  <c r="DD83" i="113" s="1"/>
  <c r="DE83" i="113" s="1"/>
  <c r="DF83" i="113" s="1"/>
  <c r="DG83" i="113" s="1"/>
  <c r="DH83" i="113" s="1"/>
  <c r="DI83" i="113" s="1"/>
  <c r="DJ83" i="113" s="1"/>
  <c r="DK83" i="113" s="1"/>
  <c r="DL83" i="113" s="1"/>
  <c r="DM83" i="113" s="1"/>
  <c r="DN83" i="113" s="1"/>
  <c r="DO83" i="113" s="1"/>
  <c r="DP83" i="113" s="1"/>
  <c r="DQ83" i="113" s="1"/>
  <c r="DR83" i="113" s="1"/>
  <c r="DS83" i="113" s="1"/>
  <c r="DT83" i="113" s="1"/>
  <c r="DU83" i="113" s="1"/>
  <c r="DV83" i="113" s="1"/>
  <c r="DW83" i="113" s="1"/>
  <c r="DX83" i="113" s="1"/>
  <c r="DY83" i="113" s="1"/>
  <c r="DZ83" i="113" s="1"/>
  <c r="EA83" i="113" s="1"/>
  <c r="EB83" i="113" s="1"/>
  <c r="EC83" i="113" s="1"/>
  <c r="ED83" i="113" s="1"/>
  <c r="EE83" i="113" s="1"/>
  <c r="EF83" i="113" s="1"/>
  <c r="EG83" i="113" s="1"/>
  <c r="EH83" i="113" s="1"/>
  <c r="EI83" i="113" s="1"/>
  <c r="EJ83" i="113" s="1"/>
  <c r="EK83" i="113" s="1"/>
  <c r="EL83" i="113" s="1"/>
  <c r="EM83" i="113" s="1"/>
  <c r="EN83" i="113" s="1"/>
  <c r="EO83" i="113" s="1"/>
  <c r="EP83" i="113" s="1"/>
  <c r="EQ83" i="113" s="1"/>
  <c r="ER83" i="113" s="1"/>
  <c r="ES83" i="113" s="1"/>
  <c r="ET83" i="113" s="1"/>
  <c r="EU83" i="113" s="1"/>
  <c r="EV83" i="113" s="1"/>
  <c r="EW83" i="113" s="1"/>
  <c r="EX83" i="113" s="1"/>
  <c r="EY83" i="113" s="1"/>
  <c r="EZ83" i="113" s="1"/>
  <c r="FA83" i="113" s="1"/>
  <c r="FB83" i="113" s="1"/>
  <c r="FC83" i="113" s="1"/>
  <c r="FD83" i="113" s="1"/>
  <c r="FE83" i="113" s="1"/>
  <c r="FF83" i="113" s="1"/>
  <c r="FG83" i="113" s="1"/>
  <c r="FH83" i="113" s="1"/>
  <c r="FI83" i="113" s="1"/>
  <c r="FJ83" i="113" s="1"/>
  <c r="FK83" i="113" s="1"/>
  <c r="FL83" i="113" s="1"/>
  <c r="FM83" i="113" s="1"/>
  <c r="FN83" i="113" s="1"/>
  <c r="FO83" i="113" s="1"/>
  <c r="FP83" i="113" s="1"/>
  <c r="FQ83" i="113" s="1"/>
  <c r="FR83" i="113" s="1"/>
  <c r="FS83" i="113" s="1"/>
  <c r="FT83" i="113" s="1"/>
  <c r="FU83" i="113" s="1"/>
  <c r="FV83" i="113" s="1"/>
  <c r="FW83" i="113" s="1"/>
  <c r="FX83" i="113" s="1"/>
  <c r="FY83" i="113" s="1"/>
  <c r="FZ83" i="113" s="1"/>
  <c r="GA83" i="113" s="1"/>
  <c r="GB83" i="113" s="1"/>
  <c r="GC83" i="113" s="1"/>
  <c r="GD83" i="113" s="1"/>
  <c r="GE83" i="113" s="1"/>
  <c r="GF83" i="113" s="1"/>
  <c r="GG83" i="113" s="1"/>
  <c r="GH83" i="113" s="1"/>
  <c r="GI83" i="113" s="1"/>
  <c r="GJ83" i="113" s="1"/>
  <c r="GK83" i="113" s="1"/>
  <c r="GL83" i="113" s="1"/>
  <c r="GM83" i="113" s="1"/>
  <c r="GN83" i="113" s="1"/>
  <c r="GO83" i="113" s="1"/>
  <c r="GP83" i="113" s="1"/>
  <c r="GQ83" i="113" s="1"/>
  <c r="GR83" i="113" s="1"/>
  <c r="GS83" i="113" s="1"/>
  <c r="GT83" i="113" s="1"/>
  <c r="GU83" i="113" s="1"/>
  <c r="GV83" i="113" s="1"/>
  <c r="GW83" i="113" s="1"/>
  <c r="GX83" i="113" s="1"/>
  <c r="GY83" i="113" s="1"/>
  <c r="GZ83" i="113" s="1"/>
  <c r="HA83" i="113" s="1"/>
  <c r="HB83" i="113" s="1"/>
  <c r="HC83" i="113" s="1"/>
  <c r="HD83" i="113" s="1"/>
  <c r="HE83" i="113" s="1"/>
  <c r="HF83" i="113" s="1"/>
  <c r="HG83" i="113" s="1"/>
  <c r="HH83" i="113" s="1"/>
  <c r="HI83" i="113" s="1"/>
  <c r="HJ83" i="113" s="1"/>
  <c r="CD2" i="113"/>
  <c r="CC55" i="112" s="1"/>
  <c r="ET19" i="113"/>
  <c r="E82" i="114" l="1"/>
  <c r="BZ56" i="112"/>
  <c r="CE84" i="113"/>
  <c r="EU19" i="113"/>
  <c r="EW17" i="113"/>
  <c r="CC18" i="109"/>
  <c r="CE67" i="112" l="1"/>
  <c r="B85" i="113" s="1"/>
  <c r="CE67" i="115"/>
  <c r="BZ95" i="112"/>
  <c r="F82" i="114"/>
  <c r="EX17" i="113"/>
  <c r="EV19" i="113"/>
  <c r="CF84" i="113"/>
  <c r="CG84" i="113" s="1"/>
  <c r="CH84" i="113" s="1"/>
  <c r="CI84" i="113" s="1"/>
  <c r="CJ84" i="113" s="1"/>
  <c r="CK84" i="113" s="1"/>
  <c r="CL84" i="113" s="1"/>
  <c r="CM84" i="113" s="1"/>
  <c r="CN84" i="113" s="1"/>
  <c r="CO84" i="113" s="1"/>
  <c r="CP84" i="113" s="1"/>
  <c r="CQ84" i="113" s="1"/>
  <c r="CR84" i="113" s="1"/>
  <c r="CS84" i="113" s="1"/>
  <c r="CT84" i="113" s="1"/>
  <c r="CU84" i="113" s="1"/>
  <c r="CV84" i="113" s="1"/>
  <c r="CW84" i="113" s="1"/>
  <c r="CX84" i="113" s="1"/>
  <c r="CY84" i="113" s="1"/>
  <c r="CZ84" i="113" s="1"/>
  <c r="DA84" i="113" s="1"/>
  <c r="DB84" i="113" s="1"/>
  <c r="DC84" i="113" s="1"/>
  <c r="DD84" i="113" s="1"/>
  <c r="DE84" i="113" s="1"/>
  <c r="DF84" i="113" s="1"/>
  <c r="DG84" i="113" s="1"/>
  <c r="DH84" i="113" s="1"/>
  <c r="DI84" i="113" s="1"/>
  <c r="DJ84" i="113" s="1"/>
  <c r="DK84" i="113" s="1"/>
  <c r="DL84" i="113" s="1"/>
  <c r="DM84" i="113" s="1"/>
  <c r="DN84" i="113" s="1"/>
  <c r="DO84" i="113" s="1"/>
  <c r="DP84" i="113" s="1"/>
  <c r="DQ84" i="113" s="1"/>
  <c r="DR84" i="113" s="1"/>
  <c r="DS84" i="113" s="1"/>
  <c r="DT84" i="113" s="1"/>
  <c r="DU84" i="113" s="1"/>
  <c r="DV84" i="113" s="1"/>
  <c r="DW84" i="113" s="1"/>
  <c r="DX84" i="113" s="1"/>
  <c r="DY84" i="113" s="1"/>
  <c r="DZ84" i="113" s="1"/>
  <c r="EA84" i="113" s="1"/>
  <c r="EB84" i="113" s="1"/>
  <c r="EC84" i="113" s="1"/>
  <c r="ED84" i="113" s="1"/>
  <c r="EE84" i="113" s="1"/>
  <c r="EF84" i="113" s="1"/>
  <c r="EG84" i="113" s="1"/>
  <c r="EH84" i="113" s="1"/>
  <c r="EI84" i="113" s="1"/>
  <c r="EJ84" i="113" s="1"/>
  <c r="EK84" i="113" s="1"/>
  <c r="EL84" i="113" s="1"/>
  <c r="EM84" i="113" s="1"/>
  <c r="EN84" i="113" s="1"/>
  <c r="EO84" i="113" s="1"/>
  <c r="EP84" i="113" s="1"/>
  <c r="EQ84" i="113" s="1"/>
  <c r="ER84" i="113" s="1"/>
  <c r="ES84" i="113" s="1"/>
  <c r="ET84" i="113" s="1"/>
  <c r="EU84" i="113" s="1"/>
  <c r="EV84" i="113" s="1"/>
  <c r="EW84" i="113" s="1"/>
  <c r="EX84" i="113" s="1"/>
  <c r="EY84" i="113" s="1"/>
  <c r="EZ84" i="113" s="1"/>
  <c r="FA84" i="113" s="1"/>
  <c r="FB84" i="113" s="1"/>
  <c r="FC84" i="113" s="1"/>
  <c r="FD84" i="113" s="1"/>
  <c r="FE84" i="113" s="1"/>
  <c r="FF84" i="113" s="1"/>
  <c r="FG84" i="113" s="1"/>
  <c r="FH84" i="113" s="1"/>
  <c r="FI84" i="113" s="1"/>
  <c r="FJ84" i="113" s="1"/>
  <c r="FK84" i="113" s="1"/>
  <c r="FL84" i="113" s="1"/>
  <c r="FM84" i="113" s="1"/>
  <c r="FN84" i="113" s="1"/>
  <c r="FO84" i="113" s="1"/>
  <c r="FP84" i="113" s="1"/>
  <c r="FQ84" i="113" s="1"/>
  <c r="FR84" i="113" s="1"/>
  <c r="FS84" i="113" s="1"/>
  <c r="FT84" i="113" s="1"/>
  <c r="FU84" i="113" s="1"/>
  <c r="FV84" i="113" s="1"/>
  <c r="FW84" i="113" s="1"/>
  <c r="FX84" i="113" s="1"/>
  <c r="FY84" i="113" s="1"/>
  <c r="FZ84" i="113" s="1"/>
  <c r="GA84" i="113" s="1"/>
  <c r="GB84" i="113" s="1"/>
  <c r="GC84" i="113" s="1"/>
  <c r="GD84" i="113" s="1"/>
  <c r="GE84" i="113" s="1"/>
  <c r="GF84" i="113" s="1"/>
  <c r="GG84" i="113" s="1"/>
  <c r="GH84" i="113" s="1"/>
  <c r="GI84" i="113" s="1"/>
  <c r="GJ84" i="113" s="1"/>
  <c r="GK84" i="113" s="1"/>
  <c r="GL84" i="113" s="1"/>
  <c r="GM84" i="113" s="1"/>
  <c r="GN84" i="113" s="1"/>
  <c r="GO84" i="113" s="1"/>
  <c r="GP84" i="113" s="1"/>
  <c r="GQ84" i="113" s="1"/>
  <c r="GR84" i="113" s="1"/>
  <c r="GS84" i="113" s="1"/>
  <c r="GT84" i="113" s="1"/>
  <c r="GU84" i="113" s="1"/>
  <c r="GV84" i="113" s="1"/>
  <c r="GW84" i="113" s="1"/>
  <c r="GX84" i="113" s="1"/>
  <c r="GY84" i="113" s="1"/>
  <c r="GZ84" i="113" s="1"/>
  <c r="HA84" i="113" s="1"/>
  <c r="HB84" i="113" s="1"/>
  <c r="HC84" i="113" s="1"/>
  <c r="HD84" i="113" s="1"/>
  <c r="HE84" i="113" s="1"/>
  <c r="HF84" i="113" s="1"/>
  <c r="HG84" i="113" s="1"/>
  <c r="HH84" i="113" s="1"/>
  <c r="HI84" i="113" s="1"/>
  <c r="HJ84" i="113" s="1"/>
  <c r="CE2" i="113"/>
  <c r="CD55" i="112" s="1"/>
  <c r="C83" i="114" l="1"/>
  <c r="EW19" i="113"/>
  <c r="CF85" i="113"/>
  <c r="EY17" i="113"/>
  <c r="CD18" i="109"/>
  <c r="CF67" i="112" l="1"/>
  <c r="B86" i="113" s="1"/>
  <c r="CF67" i="115"/>
  <c r="E83" i="114"/>
  <c r="CA56" i="112"/>
  <c r="EZ17" i="113"/>
  <c r="CG85" i="113"/>
  <c r="CH85" i="113" s="1"/>
  <c r="CI85" i="113" s="1"/>
  <c r="CJ85" i="113" s="1"/>
  <c r="CK85" i="113" s="1"/>
  <c r="CL85" i="113" s="1"/>
  <c r="CM85" i="113" s="1"/>
  <c r="CN85" i="113" s="1"/>
  <c r="CO85" i="113" s="1"/>
  <c r="CP85" i="113" s="1"/>
  <c r="CQ85" i="113" s="1"/>
  <c r="CR85" i="113" s="1"/>
  <c r="CS85" i="113" s="1"/>
  <c r="CT85" i="113" s="1"/>
  <c r="CU85" i="113" s="1"/>
  <c r="CV85" i="113" s="1"/>
  <c r="CW85" i="113" s="1"/>
  <c r="CX85" i="113" s="1"/>
  <c r="CY85" i="113" s="1"/>
  <c r="CZ85" i="113" s="1"/>
  <c r="DA85" i="113" s="1"/>
  <c r="DB85" i="113" s="1"/>
  <c r="DC85" i="113" s="1"/>
  <c r="DD85" i="113" s="1"/>
  <c r="DE85" i="113" s="1"/>
  <c r="DF85" i="113" s="1"/>
  <c r="DG85" i="113" s="1"/>
  <c r="DH85" i="113" s="1"/>
  <c r="DI85" i="113" s="1"/>
  <c r="DJ85" i="113" s="1"/>
  <c r="DK85" i="113" s="1"/>
  <c r="DL85" i="113" s="1"/>
  <c r="DM85" i="113" s="1"/>
  <c r="DN85" i="113" s="1"/>
  <c r="DO85" i="113" s="1"/>
  <c r="DP85" i="113" s="1"/>
  <c r="DQ85" i="113" s="1"/>
  <c r="DR85" i="113" s="1"/>
  <c r="DS85" i="113" s="1"/>
  <c r="DT85" i="113" s="1"/>
  <c r="DU85" i="113" s="1"/>
  <c r="DV85" i="113" s="1"/>
  <c r="DW85" i="113" s="1"/>
  <c r="DX85" i="113" s="1"/>
  <c r="DY85" i="113" s="1"/>
  <c r="DZ85" i="113" s="1"/>
  <c r="EA85" i="113" s="1"/>
  <c r="EB85" i="113" s="1"/>
  <c r="EC85" i="113" s="1"/>
  <c r="ED85" i="113" s="1"/>
  <c r="EE85" i="113" s="1"/>
  <c r="EF85" i="113" s="1"/>
  <c r="EG85" i="113" s="1"/>
  <c r="EH85" i="113" s="1"/>
  <c r="EI85" i="113" s="1"/>
  <c r="EJ85" i="113" s="1"/>
  <c r="EK85" i="113" s="1"/>
  <c r="EL85" i="113" s="1"/>
  <c r="EM85" i="113" s="1"/>
  <c r="EN85" i="113" s="1"/>
  <c r="EO85" i="113" s="1"/>
  <c r="EP85" i="113" s="1"/>
  <c r="EQ85" i="113" s="1"/>
  <c r="ER85" i="113" s="1"/>
  <c r="ES85" i="113" s="1"/>
  <c r="ET85" i="113" s="1"/>
  <c r="EU85" i="113" s="1"/>
  <c r="EV85" i="113" s="1"/>
  <c r="EW85" i="113" s="1"/>
  <c r="EX85" i="113" s="1"/>
  <c r="EY85" i="113" s="1"/>
  <c r="EZ85" i="113" s="1"/>
  <c r="FA85" i="113" s="1"/>
  <c r="FB85" i="113" s="1"/>
  <c r="FC85" i="113" s="1"/>
  <c r="FD85" i="113" s="1"/>
  <c r="FE85" i="113" s="1"/>
  <c r="FF85" i="113" s="1"/>
  <c r="FG85" i="113" s="1"/>
  <c r="FH85" i="113" s="1"/>
  <c r="FI85" i="113" s="1"/>
  <c r="FJ85" i="113" s="1"/>
  <c r="FK85" i="113" s="1"/>
  <c r="FL85" i="113" s="1"/>
  <c r="FM85" i="113" s="1"/>
  <c r="FN85" i="113" s="1"/>
  <c r="FO85" i="113" s="1"/>
  <c r="FP85" i="113" s="1"/>
  <c r="FQ85" i="113" s="1"/>
  <c r="FR85" i="113" s="1"/>
  <c r="FS85" i="113" s="1"/>
  <c r="FT85" i="113" s="1"/>
  <c r="FU85" i="113" s="1"/>
  <c r="FV85" i="113" s="1"/>
  <c r="FW85" i="113" s="1"/>
  <c r="FX85" i="113" s="1"/>
  <c r="FY85" i="113" s="1"/>
  <c r="FZ85" i="113" s="1"/>
  <c r="GA85" i="113" s="1"/>
  <c r="GB85" i="113" s="1"/>
  <c r="GC85" i="113" s="1"/>
  <c r="GD85" i="113" s="1"/>
  <c r="GE85" i="113" s="1"/>
  <c r="GF85" i="113" s="1"/>
  <c r="GG85" i="113" s="1"/>
  <c r="GH85" i="113" s="1"/>
  <c r="GI85" i="113" s="1"/>
  <c r="GJ85" i="113" s="1"/>
  <c r="GK85" i="113" s="1"/>
  <c r="GL85" i="113" s="1"/>
  <c r="GM85" i="113" s="1"/>
  <c r="GN85" i="113" s="1"/>
  <c r="GO85" i="113" s="1"/>
  <c r="GP85" i="113" s="1"/>
  <c r="GQ85" i="113" s="1"/>
  <c r="GR85" i="113" s="1"/>
  <c r="GS85" i="113" s="1"/>
  <c r="GT85" i="113" s="1"/>
  <c r="GU85" i="113" s="1"/>
  <c r="GV85" i="113" s="1"/>
  <c r="GW85" i="113" s="1"/>
  <c r="GX85" i="113" s="1"/>
  <c r="GY85" i="113" s="1"/>
  <c r="GZ85" i="113" s="1"/>
  <c r="HA85" i="113" s="1"/>
  <c r="HB85" i="113" s="1"/>
  <c r="HC85" i="113" s="1"/>
  <c r="HD85" i="113" s="1"/>
  <c r="HE85" i="113" s="1"/>
  <c r="HF85" i="113" s="1"/>
  <c r="HG85" i="113" s="1"/>
  <c r="HH85" i="113" s="1"/>
  <c r="HI85" i="113" s="1"/>
  <c r="HJ85" i="113" s="1"/>
  <c r="CF2" i="113"/>
  <c r="CE55" i="112" s="1"/>
  <c r="EX19" i="113"/>
  <c r="CA95" i="112" l="1"/>
  <c r="F83" i="114"/>
  <c r="CG86" i="113"/>
  <c r="EY19" i="113"/>
  <c r="FA17" i="113"/>
  <c r="CE18" i="109"/>
  <c r="CG67" i="112" l="1"/>
  <c r="B87" i="113" s="1"/>
  <c r="CG67" i="115"/>
  <c r="C84" i="114"/>
  <c r="FB17" i="113"/>
  <c r="EZ19" i="113"/>
  <c r="CH86" i="113"/>
  <c r="CI86" i="113" s="1"/>
  <c r="CJ86" i="113" s="1"/>
  <c r="CK86" i="113" s="1"/>
  <c r="CL86" i="113" s="1"/>
  <c r="CM86" i="113" s="1"/>
  <c r="CN86" i="113" s="1"/>
  <c r="CO86" i="113" s="1"/>
  <c r="CP86" i="113" s="1"/>
  <c r="CQ86" i="113" s="1"/>
  <c r="CR86" i="113" s="1"/>
  <c r="CS86" i="113" s="1"/>
  <c r="CT86" i="113" s="1"/>
  <c r="CU86" i="113" s="1"/>
  <c r="CV86" i="113" s="1"/>
  <c r="CW86" i="113" s="1"/>
  <c r="CX86" i="113" s="1"/>
  <c r="CY86" i="113" s="1"/>
  <c r="CZ86" i="113" s="1"/>
  <c r="DA86" i="113" s="1"/>
  <c r="DB86" i="113" s="1"/>
  <c r="DC86" i="113" s="1"/>
  <c r="DD86" i="113" s="1"/>
  <c r="DE86" i="113" s="1"/>
  <c r="DF86" i="113" s="1"/>
  <c r="DG86" i="113" s="1"/>
  <c r="DH86" i="113" s="1"/>
  <c r="DI86" i="113" s="1"/>
  <c r="DJ86" i="113" s="1"/>
  <c r="DK86" i="113" s="1"/>
  <c r="DL86" i="113" s="1"/>
  <c r="DM86" i="113" s="1"/>
  <c r="DN86" i="113" s="1"/>
  <c r="DO86" i="113" s="1"/>
  <c r="DP86" i="113" s="1"/>
  <c r="DQ86" i="113" s="1"/>
  <c r="DR86" i="113" s="1"/>
  <c r="DS86" i="113" s="1"/>
  <c r="DT86" i="113" s="1"/>
  <c r="DU86" i="113" s="1"/>
  <c r="DV86" i="113" s="1"/>
  <c r="DW86" i="113" s="1"/>
  <c r="DX86" i="113" s="1"/>
  <c r="DY86" i="113" s="1"/>
  <c r="DZ86" i="113" s="1"/>
  <c r="EA86" i="113" s="1"/>
  <c r="EB86" i="113" s="1"/>
  <c r="EC86" i="113" s="1"/>
  <c r="ED86" i="113" s="1"/>
  <c r="EE86" i="113" s="1"/>
  <c r="EF86" i="113" s="1"/>
  <c r="EG86" i="113" s="1"/>
  <c r="EH86" i="113" s="1"/>
  <c r="EI86" i="113" s="1"/>
  <c r="EJ86" i="113" s="1"/>
  <c r="EK86" i="113" s="1"/>
  <c r="EL86" i="113" s="1"/>
  <c r="EM86" i="113" s="1"/>
  <c r="EN86" i="113" s="1"/>
  <c r="EO86" i="113" s="1"/>
  <c r="EP86" i="113" s="1"/>
  <c r="EQ86" i="113" s="1"/>
  <c r="ER86" i="113" s="1"/>
  <c r="ES86" i="113" s="1"/>
  <c r="ET86" i="113" s="1"/>
  <c r="EU86" i="113" s="1"/>
  <c r="EV86" i="113" s="1"/>
  <c r="EW86" i="113" s="1"/>
  <c r="EX86" i="113" s="1"/>
  <c r="EY86" i="113" s="1"/>
  <c r="EZ86" i="113" s="1"/>
  <c r="FA86" i="113" s="1"/>
  <c r="FB86" i="113" s="1"/>
  <c r="FC86" i="113" s="1"/>
  <c r="FD86" i="113" s="1"/>
  <c r="FE86" i="113" s="1"/>
  <c r="FF86" i="113" s="1"/>
  <c r="FG86" i="113" s="1"/>
  <c r="FH86" i="113" s="1"/>
  <c r="FI86" i="113" s="1"/>
  <c r="FJ86" i="113" s="1"/>
  <c r="FK86" i="113" s="1"/>
  <c r="FL86" i="113" s="1"/>
  <c r="FM86" i="113" s="1"/>
  <c r="FN86" i="113" s="1"/>
  <c r="FO86" i="113" s="1"/>
  <c r="FP86" i="113" s="1"/>
  <c r="FQ86" i="113" s="1"/>
  <c r="FR86" i="113" s="1"/>
  <c r="FS86" i="113" s="1"/>
  <c r="FT86" i="113" s="1"/>
  <c r="FU86" i="113" s="1"/>
  <c r="FV86" i="113" s="1"/>
  <c r="FW86" i="113" s="1"/>
  <c r="FX86" i="113" s="1"/>
  <c r="FY86" i="113" s="1"/>
  <c r="FZ86" i="113" s="1"/>
  <c r="GA86" i="113" s="1"/>
  <c r="GB86" i="113" s="1"/>
  <c r="GC86" i="113" s="1"/>
  <c r="GD86" i="113" s="1"/>
  <c r="GE86" i="113" s="1"/>
  <c r="GF86" i="113" s="1"/>
  <c r="GG86" i="113" s="1"/>
  <c r="GH86" i="113" s="1"/>
  <c r="GI86" i="113" s="1"/>
  <c r="GJ86" i="113" s="1"/>
  <c r="GK86" i="113" s="1"/>
  <c r="GL86" i="113" s="1"/>
  <c r="GM86" i="113" s="1"/>
  <c r="GN86" i="113" s="1"/>
  <c r="GO86" i="113" s="1"/>
  <c r="GP86" i="113" s="1"/>
  <c r="GQ86" i="113" s="1"/>
  <c r="GR86" i="113" s="1"/>
  <c r="GS86" i="113" s="1"/>
  <c r="GT86" i="113" s="1"/>
  <c r="GU86" i="113" s="1"/>
  <c r="GV86" i="113" s="1"/>
  <c r="GW86" i="113" s="1"/>
  <c r="GX86" i="113" s="1"/>
  <c r="GY86" i="113" s="1"/>
  <c r="GZ86" i="113" s="1"/>
  <c r="HA86" i="113" s="1"/>
  <c r="HB86" i="113" s="1"/>
  <c r="HC86" i="113" s="1"/>
  <c r="HD86" i="113" s="1"/>
  <c r="HE86" i="113" s="1"/>
  <c r="HF86" i="113" s="1"/>
  <c r="HG86" i="113" s="1"/>
  <c r="HH86" i="113" s="1"/>
  <c r="HI86" i="113" s="1"/>
  <c r="HJ86" i="113" s="1"/>
  <c r="CG2" i="113"/>
  <c r="CF55" i="112" s="1"/>
  <c r="E84" i="114" l="1"/>
  <c r="CB56" i="112"/>
  <c r="CH87" i="113"/>
  <c r="FA19" i="113"/>
  <c r="FC17" i="113"/>
  <c r="CF18" i="109"/>
  <c r="CH67" i="112" l="1"/>
  <c r="B88" i="113" s="1"/>
  <c r="CH67" i="115"/>
  <c r="CB95" i="112"/>
  <c r="F84" i="114"/>
  <c r="FD17" i="113"/>
  <c r="FB19" i="113"/>
  <c r="CI87" i="113"/>
  <c r="CJ87" i="113" s="1"/>
  <c r="CK87" i="113" s="1"/>
  <c r="CL87" i="113" s="1"/>
  <c r="CM87" i="113" s="1"/>
  <c r="CN87" i="113" s="1"/>
  <c r="CO87" i="113" s="1"/>
  <c r="CP87" i="113" s="1"/>
  <c r="CQ87" i="113" s="1"/>
  <c r="CR87" i="113" s="1"/>
  <c r="CS87" i="113" s="1"/>
  <c r="CT87" i="113" s="1"/>
  <c r="CU87" i="113" s="1"/>
  <c r="CV87" i="113" s="1"/>
  <c r="CW87" i="113" s="1"/>
  <c r="CX87" i="113" s="1"/>
  <c r="CY87" i="113" s="1"/>
  <c r="CZ87" i="113" s="1"/>
  <c r="DA87" i="113" s="1"/>
  <c r="DB87" i="113" s="1"/>
  <c r="DC87" i="113" s="1"/>
  <c r="DD87" i="113" s="1"/>
  <c r="DE87" i="113" s="1"/>
  <c r="DF87" i="113" s="1"/>
  <c r="DG87" i="113" s="1"/>
  <c r="DH87" i="113" s="1"/>
  <c r="DI87" i="113" s="1"/>
  <c r="DJ87" i="113" s="1"/>
  <c r="DK87" i="113" s="1"/>
  <c r="DL87" i="113" s="1"/>
  <c r="DM87" i="113" s="1"/>
  <c r="DN87" i="113" s="1"/>
  <c r="DO87" i="113" s="1"/>
  <c r="DP87" i="113" s="1"/>
  <c r="DQ87" i="113" s="1"/>
  <c r="DR87" i="113" s="1"/>
  <c r="DS87" i="113" s="1"/>
  <c r="DT87" i="113" s="1"/>
  <c r="DU87" i="113" s="1"/>
  <c r="DV87" i="113" s="1"/>
  <c r="DW87" i="113" s="1"/>
  <c r="DX87" i="113" s="1"/>
  <c r="DY87" i="113" s="1"/>
  <c r="DZ87" i="113" s="1"/>
  <c r="EA87" i="113" s="1"/>
  <c r="EB87" i="113" s="1"/>
  <c r="EC87" i="113" s="1"/>
  <c r="ED87" i="113" s="1"/>
  <c r="EE87" i="113" s="1"/>
  <c r="EF87" i="113" s="1"/>
  <c r="EG87" i="113" s="1"/>
  <c r="EH87" i="113" s="1"/>
  <c r="EI87" i="113" s="1"/>
  <c r="EJ87" i="113" s="1"/>
  <c r="EK87" i="113" s="1"/>
  <c r="EL87" i="113" s="1"/>
  <c r="EM87" i="113" s="1"/>
  <c r="EN87" i="113" s="1"/>
  <c r="EO87" i="113" s="1"/>
  <c r="EP87" i="113" s="1"/>
  <c r="EQ87" i="113" s="1"/>
  <c r="ER87" i="113" s="1"/>
  <c r="ES87" i="113" s="1"/>
  <c r="ET87" i="113" s="1"/>
  <c r="EU87" i="113" s="1"/>
  <c r="EV87" i="113" s="1"/>
  <c r="EW87" i="113" s="1"/>
  <c r="EX87" i="113" s="1"/>
  <c r="EY87" i="113" s="1"/>
  <c r="EZ87" i="113" s="1"/>
  <c r="FA87" i="113" s="1"/>
  <c r="FB87" i="113" s="1"/>
  <c r="FC87" i="113" s="1"/>
  <c r="FD87" i="113" s="1"/>
  <c r="FE87" i="113" s="1"/>
  <c r="FF87" i="113" s="1"/>
  <c r="FG87" i="113" s="1"/>
  <c r="FH87" i="113" s="1"/>
  <c r="FI87" i="113" s="1"/>
  <c r="FJ87" i="113" s="1"/>
  <c r="FK87" i="113" s="1"/>
  <c r="FL87" i="113" s="1"/>
  <c r="FM87" i="113" s="1"/>
  <c r="FN87" i="113" s="1"/>
  <c r="FO87" i="113" s="1"/>
  <c r="FP87" i="113" s="1"/>
  <c r="FQ87" i="113" s="1"/>
  <c r="FR87" i="113" s="1"/>
  <c r="FS87" i="113" s="1"/>
  <c r="FT87" i="113" s="1"/>
  <c r="FU87" i="113" s="1"/>
  <c r="FV87" i="113" s="1"/>
  <c r="FW87" i="113" s="1"/>
  <c r="FX87" i="113" s="1"/>
  <c r="FY87" i="113" s="1"/>
  <c r="FZ87" i="113" s="1"/>
  <c r="GA87" i="113" s="1"/>
  <c r="GB87" i="113" s="1"/>
  <c r="GC87" i="113" s="1"/>
  <c r="GD87" i="113" s="1"/>
  <c r="GE87" i="113" s="1"/>
  <c r="GF87" i="113" s="1"/>
  <c r="GG87" i="113" s="1"/>
  <c r="GH87" i="113" s="1"/>
  <c r="GI87" i="113" s="1"/>
  <c r="GJ87" i="113" s="1"/>
  <c r="GK87" i="113" s="1"/>
  <c r="GL87" i="113" s="1"/>
  <c r="GM87" i="113" s="1"/>
  <c r="GN87" i="113" s="1"/>
  <c r="GO87" i="113" s="1"/>
  <c r="GP87" i="113" s="1"/>
  <c r="GQ87" i="113" s="1"/>
  <c r="GR87" i="113" s="1"/>
  <c r="GS87" i="113" s="1"/>
  <c r="GT87" i="113" s="1"/>
  <c r="GU87" i="113" s="1"/>
  <c r="GV87" i="113" s="1"/>
  <c r="GW87" i="113" s="1"/>
  <c r="GX87" i="113" s="1"/>
  <c r="GY87" i="113" s="1"/>
  <c r="GZ87" i="113" s="1"/>
  <c r="HA87" i="113" s="1"/>
  <c r="HB87" i="113" s="1"/>
  <c r="HC87" i="113" s="1"/>
  <c r="HD87" i="113" s="1"/>
  <c r="HE87" i="113" s="1"/>
  <c r="HF87" i="113" s="1"/>
  <c r="HG87" i="113" s="1"/>
  <c r="HH87" i="113" s="1"/>
  <c r="HI87" i="113" s="1"/>
  <c r="HJ87" i="113" s="1"/>
  <c r="CH2" i="113"/>
  <c r="CG55" i="112" s="1"/>
  <c r="CG18" i="109"/>
  <c r="C85" i="114" l="1"/>
  <c r="CI88" i="113"/>
  <c r="FC19" i="113"/>
  <c r="FE17" i="113"/>
  <c r="CI67" i="112" l="1"/>
  <c r="B89" i="113" s="1"/>
  <c r="CJ89" i="113" s="1"/>
  <c r="CI67" i="115"/>
  <c r="E85" i="114"/>
  <c r="CC56" i="112"/>
  <c r="FF17" i="113"/>
  <c r="FD19" i="113"/>
  <c r="CJ88" i="113"/>
  <c r="CK88" i="113" s="1"/>
  <c r="CL88" i="113" s="1"/>
  <c r="CM88" i="113" s="1"/>
  <c r="CN88" i="113" s="1"/>
  <c r="CO88" i="113" s="1"/>
  <c r="CP88" i="113" s="1"/>
  <c r="CQ88" i="113" s="1"/>
  <c r="CR88" i="113" s="1"/>
  <c r="CS88" i="113" s="1"/>
  <c r="CT88" i="113" s="1"/>
  <c r="CU88" i="113" s="1"/>
  <c r="CV88" i="113" s="1"/>
  <c r="CW88" i="113" s="1"/>
  <c r="CX88" i="113" s="1"/>
  <c r="CY88" i="113" s="1"/>
  <c r="CZ88" i="113" s="1"/>
  <c r="DA88" i="113" s="1"/>
  <c r="DB88" i="113" s="1"/>
  <c r="DC88" i="113" s="1"/>
  <c r="DD88" i="113" s="1"/>
  <c r="DE88" i="113" s="1"/>
  <c r="DF88" i="113" s="1"/>
  <c r="DG88" i="113" s="1"/>
  <c r="DH88" i="113" s="1"/>
  <c r="DI88" i="113" s="1"/>
  <c r="DJ88" i="113" s="1"/>
  <c r="DK88" i="113" s="1"/>
  <c r="DL88" i="113" s="1"/>
  <c r="DM88" i="113" s="1"/>
  <c r="DN88" i="113" s="1"/>
  <c r="DO88" i="113" s="1"/>
  <c r="DP88" i="113" s="1"/>
  <c r="DQ88" i="113" s="1"/>
  <c r="DR88" i="113" s="1"/>
  <c r="DS88" i="113" s="1"/>
  <c r="DT88" i="113" s="1"/>
  <c r="DU88" i="113" s="1"/>
  <c r="DV88" i="113" s="1"/>
  <c r="DW88" i="113" s="1"/>
  <c r="DX88" i="113" s="1"/>
  <c r="DY88" i="113" s="1"/>
  <c r="DZ88" i="113" s="1"/>
  <c r="EA88" i="113" s="1"/>
  <c r="EB88" i="113" s="1"/>
  <c r="EC88" i="113" s="1"/>
  <c r="ED88" i="113" s="1"/>
  <c r="EE88" i="113" s="1"/>
  <c r="EF88" i="113" s="1"/>
  <c r="EG88" i="113" s="1"/>
  <c r="EH88" i="113" s="1"/>
  <c r="EI88" i="113" s="1"/>
  <c r="EJ88" i="113" s="1"/>
  <c r="EK88" i="113" s="1"/>
  <c r="EL88" i="113" s="1"/>
  <c r="EM88" i="113" s="1"/>
  <c r="EN88" i="113" s="1"/>
  <c r="EO88" i="113" s="1"/>
  <c r="EP88" i="113" s="1"/>
  <c r="EQ88" i="113" s="1"/>
  <c r="ER88" i="113" s="1"/>
  <c r="ES88" i="113" s="1"/>
  <c r="ET88" i="113" s="1"/>
  <c r="EU88" i="113" s="1"/>
  <c r="EV88" i="113" s="1"/>
  <c r="EW88" i="113" s="1"/>
  <c r="EX88" i="113" s="1"/>
  <c r="EY88" i="113" s="1"/>
  <c r="EZ88" i="113" s="1"/>
  <c r="FA88" i="113" s="1"/>
  <c r="FB88" i="113" s="1"/>
  <c r="FC88" i="113" s="1"/>
  <c r="FD88" i="113" s="1"/>
  <c r="FE88" i="113" s="1"/>
  <c r="FF88" i="113" s="1"/>
  <c r="FG88" i="113" s="1"/>
  <c r="FH88" i="113" s="1"/>
  <c r="FI88" i="113" s="1"/>
  <c r="FJ88" i="113" s="1"/>
  <c r="FK88" i="113" s="1"/>
  <c r="FL88" i="113" s="1"/>
  <c r="FM88" i="113" s="1"/>
  <c r="FN88" i="113" s="1"/>
  <c r="FO88" i="113" s="1"/>
  <c r="FP88" i="113" s="1"/>
  <c r="FQ88" i="113" s="1"/>
  <c r="FR88" i="113" s="1"/>
  <c r="FS88" i="113" s="1"/>
  <c r="FT88" i="113" s="1"/>
  <c r="FU88" i="113" s="1"/>
  <c r="FV88" i="113" s="1"/>
  <c r="FW88" i="113" s="1"/>
  <c r="FX88" i="113" s="1"/>
  <c r="FY88" i="113" s="1"/>
  <c r="FZ88" i="113" s="1"/>
  <c r="GA88" i="113" s="1"/>
  <c r="GB88" i="113" s="1"/>
  <c r="GC88" i="113" s="1"/>
  <c r="GD88" i="113" s="1"/>
  <c r="GE88" i="113" s="1"/>
  <c r="GF88" i="113" s="1"/>
  <c r="GG88" i="113" s="1"/>
  <c r="GH88" i="113" s="1"/>
  <c r="GI88" i="113" s="1"/>
  <c r="GJ88" i="113" s="1"/>
  <c r="GK88" i="113" s="1"/>
  <c r="GL88" i="113" s="1"/>
  <c r="GM88" i="113" s="1"/>
  <c r="GN88" i="113" s="1"/>
  <c r="GO88" i="113" s="1"/>
  <c r="GP88" i="113" s="1"/>
  <c r="GQ88" i="113" s="1"/>
  <c r="GR88" i="113" s="1"/>
  <c r="GS88" i="113" s="1"/>
  <c r="GT88" i="113" s="1"/>
  <c r="GU88" i="113" s="1"/>
  <c r="GV88" i="113" s="1"/>
  <c r="GW88" i="113" s="1"/>
  <c r="GX88" i="113" s="1"/>
  <c r="GY88" i="113" s="1"/>
  <c r="GZ88" i="113" s="1"/>
  <c r="HA88" i="113" s="1"/>
  <c r="HB88" i="113" s="1"/>
  <c r="HC88" i="113" s="1"/>
  <c r="HD88" i="113" s="1"/>
  <c r="HE88" i="113" s="1"/>
  <c r="HF88" i="113" s="1"/>
  <c r="HG88" i="113" s="1"/>
  <c r="HH88" i="113" s="1"/>
  <c r="HI88" i="113" s="1"/>
  <c r="HJ88" i="113" s="1"/>
  <c r="CI2" i="113"/>
  <c r="CH55" i="112" s="1"/>
  <c r="CH18" i="109"/>
  <c r="CJ67" i="115" l="1"/>
  <c r="CC95" i="112"/>
  <c r="F85" i="114"/>
  <c r="FE19" i="113"/>
  <c r="FG17" i="113"/>
  <c r="CK89" i="113"/>
  <c r="CL89" i="113" s="1"/>
  <c r="CM89" i="113" s="1"/>
  <c r="CN89" i="113" s="1"/>
  <c r="CO89" i="113" s="1"/>
  <c r="CP89" i="113" s="1"/>
  <c r="CQ89" i="113" s="1"/>
  <c r="CR89" i="113" s="1"/>
  <c r="CS89" i="113" s="1"/>
  <c r="CT89" i="113" s="1"/>
  <c r="CU89" i="113" s="1"/>
  <c r="CV89" i="113" s="1"/>
  <c r="CW89" i="113" s="1"/>
  <c r="CX89" i="113" s="1"/>
  <c r="CY89" i="113" s="1"/>
  <c r="CZ89" i="113" s="1"/>
  <c r="DA89" i="113" s="1"/>
  <c r="DB89" i="113" s="1"/>
  <c r="DC89" i="113" s="1"/>
  <c r="DD89" i="113" s="1"/>
  <c r="DE89" i="113" s="1"/>
  <c r="DF89" i="113" s="1"/>
  <c r="DG89" i="113" s="1"/>
  <c r="DH89" i="113" s="1"/>
  <c r="DI89" i="113" s="1"/>
  <c r="DJ89" i="113" s="1"/>
  <c r="DK89" i="113" s="1"/>
  <c r="DL89" i="113" s="1"/>
  <c r="DM89" i="113" s="1"/>
  <c r="DN89" i="113" s="1"/>
  <c r="DO89" i="113" s="1"/>
  <c r="DP89" i="113" s="1"/>
  <c r="DQ89" i="113" s="1"/>
  <c r="DR89" i="113" s="1"/>
  <c r="DS89" i="113" s="1"/>
  <c r="DT89" i="113" s="1"/>
  <c r="DU89" i="113" s="1"/>
  <c r="DV89" i="113" s="1"/>
  <c r="DW89" i="113" s="1"/>
  <c r="DX89" i="113" s="1"/>
  <c r="DY89" i="113" s="1"/>
  <c r="DZ89" i="113" s="1"/>
  <c r="EA89" i="113" s="1"/>
  <c r="EB89" i="113" s="1"/>
  <c r="EC89" i="113" s="1"/>
  <c r="ED89" i="113" s="1"/>
  <c r="EE89" i="113" s="1"/>
  <c r="EF89" i="113" s="1"/>
  <c r="EG89" i="113" s="1"/>
  <c r="EH89" i="113" s="1"/>
  <c r="EI89" i="113" s="1"/>
  <c r="EJ89" i="113" s="1"/>
  <c r="EK89" i="113" s="1"/>
  <c r="EL89" i="113" s="1"/>
  <c r="EM89" i="113" s="1"/>
  <c r="EN89" i="113" s="1"/>
  <c r="EO89" i="113" s="1"/>
  <c r="EP89" i="113" s="1"/>
  <c r="EQ89" i="113" s="1"/>
  <c r="ER89" i="113" s="1"/>
  <c r="ES89" i="113" s="1"/>
  <c r="ET89" i="113" s="1"/>
  <c r="EU89" i="113" s="1"/>
  <c r="EV89" i="113" s="1"/>
  <c r="EW89" i="113" s="1"/>
  <c r="EX89" i="113" s="1"/>
  <c r="EY89" i="113" s="1"/>
  <c r="EZ89" i="113" s="1"/>
  <c r="FA89" i="113" s="1"/>
  <c r="FB89" i="113" s="1"/>
  <c r="FC89" i="113" s="1"/>
  <c r="FD89" i="113" s="1"/>
  <c r="FE89" i="113" s="1"/>
  <c r="FF89" i="113" s="1"/>
  <c r="FG89" i="113" s="1"/>
  <c r="FH89" i="113" s="1"/>
  <c r="FI89" i="113" s="1"/>
  <c r="FJ89" i="113" s="1"/>
  <c r="FK89" i="113" s="1"/>
  <c r="FL89" i="113" s="1"/>
  <c r="FM89" i="113" s="1"/>
  <c r="FN89" i="113" s="1"/>
  <c r="FO89" i="113" s="1"/>
  <c r="FP89" i="113" s="1"/>
  <c r="FQ89" i="113" s="1"/>
  <c r="FR89" i="113" s="1"/>
  <c r="FS89" i="113" s="1"/>
  <c r="FT89" i="113" s="1"/>
  <c r="FU89" i="113" s="1"/>
  <c r="FV89" i="113" s="1"/>
  <c r="FW89" i="113" s="1"/>
  <c r="FX89" i="113" s="1"/>
  <c r="FY89" i="113" s="1"/>
  <c r="FZ89" i="113" s="1"/>
  <c r="GA89" i="113" s="1"/>
  <c r="GB89" i="113" s="1"/>
  <c r="GC89" i="113" s="1"/>
  <c r="GD89" i="113" s="1"/>
  <c r="GE89" i="113" s="1"/>
  <c r="GF89" i="113" s="1"/>
  <c r="GG89" i="113" s="1"/>
  <c r="GH89" i="113" s="1"/>
  <c r="GI89" i="113" s="1"/>
  <c r="GJ89" i="113" s="1"/>
  <c r="GK89" i="113" s="1"/>
  <c r="GL89" i="113" s="1"/>
  <c r="GM89" i="113" s="1"/>
  <c r="GN89" i="113" s="1"/>
  <c r="GO89" i="113" s="1"/>
  <c r="GP89" i="113" s="1"/>
  <c r="GQ89" i="113" s="1"/>
  <c r="GR89" i="113" s="1"/>
  <c r="GS89" i="113" s="1"/>
  <c r="GT89" i="113" s="1"/>
  <c r="GU89" i="113" s="1"/>
  <c r="GV89" i="113" s="1"/>
  <c r="GW89" i="113" s="1"/>
  <c r="GX89" i="113" s="1"/>
  <c r="GY89" i="113" s="1"/>
  <c r="GZ89" i="113" s="1"/>
  <c r="HA89" i="113" s="1"/>
  <c r="HB89" i="113" s="1"/>
  <c r="HC89" i="113" s="1"/>
  <c r="HD89" i="113" s="1"/>
  <c r="HE89" i="113" s="1"/>
  <c r="HF89" i="113" s="1"/>
  <c r="HG89" i="113" s="1"/>
  <c r="HH89" i="113" s="1"/>
  <c r="HI89" i="113" s="1"/>
  <c r="HJ89" i="113" s="1"/>
  <c r="CJ2" i="113"/>
  <c r="CI55" i="112" s="1"/>
  <c r="CJ67" i="112"/>
  <c r="B90" i="113" s="1"/>
  <c r="CI18" i="109"/>
  <c r="CK67" i="115" l="1"/>
  <c r="C86" i="114"/>
  <c r="FH17" i="113"/>
  <c r="CK90" i="113"/>
  <c r="FF19" i="113"/>
  <c r="CK67" i="112"/>
  <c r="B91" i="113" s="1"/>
  <c r="E86" i="114" l="1"/>
  <c r="CD56" i="112"/>
  <c r="FG19" i="113"/>
  <c r="CL90" i="113"/>
  <c r="CM90" i="113" s="1"/>
  <c r="CN90" i="113" s="1"/>
  <c r="CO90" i="113" s="1"/>
  <c r="CP90" i="113" s="1"/>
  <c r="CQ90" i="113" s="1"/>
  <c r="CR90" i="113" s="1"/>
  <c r="CS90" i="113" s="1"/>
  <c r="CT90" i="113" s="1"/>
  <c r="CU90" i="113" s="1"/>
  <c r="CV90" i="113" s="1"/>
  <c r="CW90" i="113" s="1"/>
  <c r="CX90" i="113" s="1"/>
  <c r="CY90" i="113" s="1"/>
  <c r="CZ90" i="113" s="1"/>
  <c r="DA90" i="113" s="1"/>
  <c r="DB90" i="113" s="1"/>
  <c r="DC90" i="113" s="1"/>
  <c r="DD90" i="113" s="1"/>
  <c r="DE90" i="113" s="1"/>
  <c r="DF90" i="113" s="1"/>
  <c r="DG90" i="113" s="1"/>
  <c r="DH90" i="113" s="1"/>
  <c r="DI90" i="113" s="1"/>
  <c r="DJ90" i="113" s="1"/>
  <c r="DK90" i="113" s="1"/>
  <c r="DL90" i="113" s="1"/>
  <c r="DM90" i="113" s="1"/>
  <c r="DN90" i="113" s="1"/>
  <c r="DO90" i="113" s="1"/>
  <c r="DP90" i="113" s="1"/>
  <c r="DQ90" i="113" s="1"/>
  <c r="DR90" i="113" s="1"/>
  <c r="DS90" i="113" s="1"/>
  <c r="DT90" i="113" s="1"/>
  <c r="DU90" i="113" s="1"/>
  <c r="DV90" i="113" s="1"/>
  <c r="DW90" i="113" s="1"/>
  <c r="DX90" i="113" s="1"/>
  <c r="DY90" i="113" s="1"/>
  <c r="DZ90" i="113" s="1"/>
  <c r="EA90" i="113" s="1"/>
  <c r="EB90" i="113" s="1"/>
  <c r="EC90" i="113" s="1"/>
  <c r="ED90" i="113" s="1"/>
  <c r="EE90" i="113" s="1"/>
  <c r="EF90" i="113" s="1"/>
  <c r="EG90" i="113" s="1"/>
  <c r="EH90" i="113" s="1"/>
  <c r="EI90" i="113" s="1"/>
  <c r="EJ90" i="113" s="1"/>
  <c r="EK90" i="113" s="1"/>
  <c r="EL90" i="113" s="1"/>
  <c r="EM90" i="113" s="1"/>
  <c r="EN90" i="113" s="1"/>
  <c r="EO90" i="113" s="1"/>
  <c r="EP90" i="113" s="1"/>
  <c r="EQ90" i="113" s="1"/>
  <c r="ER90" i="113" s="1"/>
  <c r="ES90" i="113" s="1"/>
  <c r="ET90" i="113" s="1"/>
  <c r="EU90" i="113" s="1"/>
  <c r="EV90" i="113" s="1"/>
  <c r="EW90" i="113" s="1"/>
  <c r="EX90" i="113" s="1"/>
  <c r="EY90" i="113" s="1"/>
  <c r="EZ90" i="113" s="1"/>
  <c r="FA90" i="113" s="1"/>
  <c r="FB90" i="113" s="1"/>
  <c r="FC90" i="113" s="1"/>
  <c r="FD90" i="113" s="1"/>
  <c r="FE90" i="113" s="1"/>
  <c r="FF90" i="113" s="1"/>
  <c r="FG90" i="113" s="1"/>
  <c r="FH90" i="113" s="1"/>
  <c r="FI90" i="113" s="1"/>
  <c r="FJ90" i="113" s="1"/>
  <c r="FK90" i="113" s="1"/>
  <c r="FL90" i="113" s="1"/>
  <c r="FM90" i="113" s="1"/>
  <c r="FN90" i="113" s="1"/>
  <c r="FO90" i="113" s="1"/>
  <c r="FP90" i="113" s="1"/>
  <c r="FQ90" i="113" s="1"/>
  <c r="FR90" i="113" s="1"/>
  <c r="FS90" i="113" s="1"/>
  <c r="FT90" i="113" s="1"/>
  <c r="FU90" i="113" s="1"/>
  <c r="FV90" i="113" s="1"/>
  <c r="FW90" i="113" s="1"/>
  <c r="FX90" i="113" s="1"/>
  <c r="FY90" i="113" s="1"/>
  <c r="FZ90" i="113" s="1"/>
  <c r="GA90" i="113" s="1"/>
  <c r="GB90" i="113" s="1"/>
  <c r="GC90" i="113" s="1"/>
  <c r="GD90" i="113" s="1"/>
  <c r="GE90" i="113" s="1"/>
  <c r="GF90" i="113" s="1"/>
  <c r="GG90" i="113" s="1"/>
  <c r="GH90" i="113" s="1"/>
  <c r="GI90" i="113" s="1"/>
  <c r="GJ90" i="113" s="1"/>
  <c r="GK90" i="113" s="1"/>
  <c r="GL90" i="113" s="1"/>
  <c r="GM90" i="113" s="1"/>
  <c r="GN90" i="113" s="1"/>
  <c r="GO90" i="113" s="1"/>
  <c r="GP90" i="113" s="1"/>
  <c r="GQ90" i="113" s="1"/>
  <c r="GR90" i="113" s="1"/>
  <c r="GS90" i="113" s="1"/>
  <c r="GT90" i="113" s="1"/>
  <c r="GU90" i="113" s="1"/>
  <c r="GV90" i="113" s="1"/>
  <c r="GW90" i="113" s="1"/>
  <c r="GX90" i="113" s="1"/>
  <c r="GY90" i="113" s="1"/>
  <c r="GZ90" i="113" s="1"/>
  <c r="HA90" i="113" s="1"/>
  <c r="HB90" i="113" s="1"/>
  <c r="HC90" i="113" s="1"/>
  <c r="HD90" i="113" s="1"/>
  <c r="HE90" i="113" s="1"/>
  <c r="HF90" i="113" s="1"/>
  <c r="HG90" i="113" s="1"/>
  <c r="HH90" i="113" s="1"/>
  <c r="HI90" i="113" s="1"/>
  <c r="HJ90" i="113" s="1"/>
  <c r="CK2" i="113"/>
  <c r="CJ55" i="112" s="1"/>
  <c r="CL91" i="113"/>
  <c r="FI17" i="113"/>
  <c r="CJ18" i="109"/>
  <c r="CL67" i="112" l="1"/>
  <c r="B92" i="113" s="1"/>
  <c r="CL67" i="115"/>
  <c r="CD95" i="112"/>
  <c r="F86" i="114"/>
  <c r="FJ17" i="113"/>
  <c r="CM91" i="113"/>
  <c r="CN91" i="113" s="1"/>
  <c r="CO91" i="113" s="1"/>
  <c r="CP91" i="113" s="1"/>
  <c r="CQ91" i="113" s="1"/>
  <c r="CR91" i="113" s="1"/>
  <c r="CS91" i="113" s="1"/>
  <c r="CT91" i="113" s="1"/>
  <c r="CU91" i="113" s="1"/>
  <c r="CV91" i="113" s="1"/>
  <c r="CW91" i="113" s="1"/>
  <c r="CX91" i="113" s="1"/>
  <c r="CY91" i="113" s="1"/>
  <c r="CZ91" i="113" s="1"/>
  <c r="DA91" i="113" s="1"/>
  <c r="DB91" i="113" s="1"/>
  <c r="DC91" i="113" s="1"/>
  <c r="DD91" i="113" s="1"/>
  <c r="DE91" i="113" s="1"/>
  <c r="DF91" i="113" s="1"/>
  <c r="DG91" i="113" s="1"/>
  <c r="DH91" i="113" s="1"/>
  <c r="DI91" i="113" s="1"/>
  <c r="DJ91" i="113" s="1"/>
  <c r="DK91" i="113" s="1"/>
  <c r="DL91" i="113" s="1"/>
  <c r="DM91" i="113" s="1"/>
  <c r="DN91" i="113" s="1"/>
  <c r="DO91" i="113" s="1"/>
  <c r="DP91" i="113" s="1"/>
  <c r="DQ91" i="113" s="1"/>
  <c r="DR91" i="113" s="1"/>
  <c r="DS91" i="113" s="1"/>
  <c r="DT91" i="113" s="1"/>
  <c r="DU91" i="113" s="1"/>
  <c r="DV91" i="113" s="1"/>
  <c r="DW91" i="113" s="1"/>
  <c r="DX91" i="113" s="1"/>
  <c r="DY91" i="113" s="1"/>
  <c r="DZ91" i="113" s="1"/>
  <c r="EA91" i="113" s="1"/>
  <c r="EB91" i="113" s="1"/>
  <c r="EC91" i="113" s="1"/>
  <c r="ED91" i="113" s="1"/>
  <c r="EE91" i="113" s="1"/>
  <c r="EF91" i="113" s="1"/>
  <c r="EG91" i="113" s="1"/>
  <c r="EH91" i="113" s="1"/>
  <c r="EI91" i="113" s="1"/>
  <c r="EJ91" i="113" s="1"/>
  <c r="EK91" i="113" s="1"/>
  <c r="EL91" i="113" s="1"/>
  <c r="EM91" i="113" s="1"/>
  <c r="EN91" i="113" s="1"/>
  <c r="EO91" i="113" s="1"/>
  <c r="EP91" i="113" s="1"/>
  <c r="EQ91" i="113" s="1"/>
  <c r="ER91" i="113" s="1"/>
  <c r="ES91" i="113" s="1"/>
  <c r="ET91" i="113" s="1"/>
  <c r="EU91" i="113" s="1"/>
  <c r="EV91" i="113" s="1"/>
  <c r="EW91" i="113" s="1"/>
  <c r="EX91" i="113" s="1"/>
  <c r="EY91" i="113" s="1"/>
  <c r="EZ91" i="113" s="1"/>
  <c r="FA91" i="113" s="1"/>
  <c r="FB91" i="113" s="1"/>
  <c r="FC91" i="113" s="1"/>
  <c r="FD91" i="113" s="1"/>
  <c r="FE91" i="113" s="1"/>
  <c r="FF91" i="113" s="1"/>
  <c r="FG91" i="113" s="1"/>
  <c r="FH91" i="113" s="1"/>
  <c r="FI91" i="113" s="1"/>
  <c r="FJ91" i="113" s="1"/>
  <c r="FK91" i="113" s="1"/>
  <c r="FL91" i="113" s="1"/>
  <c r="FM91" i="113" s="1"/>
  <c r="FN91" i="113" s="1"/>
  <c r="FO91" i="113" s="1"/>
  <c r="FP91" i="113" s="1"/>
  <c r="FQ91" i="113" s="1"/>
  <c r="FR91" i="113" s="1"/>
  <c r="FS91" i="113" s="1"/>
  <c r="FT91" i="113" s="1"/>
  <c r="FU91" i="113" s="1"/>
  <c r="FV91" i="113" s="1"/>
  <c r="FW91" i="113" s="1"/>
  <c r="FX91" i="113" s="1"/>
  <c r="FY91" i="113" s="1"/>
  <c r="FZ91" i="113" s="1"/>
  <c r="GA91" i="113" s="1"/>
  <c r="GB91" i="113" s="1"/>
  <c r="GC91" i="113" s="1"/>
  <c r="GD91" i="113" s="1"/>
  <c r="GE91" i="113" s="1"/>
  <c r="GF91" i="113" s="1"/>
  <c r="GG91" i="113" s="1"/>
  <c r="GH91" i="113" s="1"/>
  <c r="GI91" i="113" s="1"/>
  <c r="GJ91" i="113" s="1"/>
  <c r="GK91" i="113" s="1"/>
  <c r="GL91" i="113" s="1"/>
  <c r="GM91" i="113" s="1"/>
  <c r="GN91" i="113" s="1"/>
  <c r="GO91" i="113" s="1"/>
  <c r="GP91" i="113" s="1"/>
  <c r="GQ91" i="113" s="1"/>
  <c r="GR91" i="113" s="1"/>
  <c r="GS91" i="113" s="1"/>
  <c r="GT91" i="113" s="1"/>
  <c r="GU91" i="113" s="1"/>
  <c r="GV91" i="113" s="1"/>
  <c r="GW91" i="113" s="1"/>
  <c r="GX91" i="113" s="1"/>
  <c r="GY91" i="113" s="1"/>
  <c r="GZ91" i="113" s="1"/>
  <c r="HA91" i="113" s="1"/>
  <c r="HB91" i="113" s="1"/>
  <c r="HC91" i="113" s="1"/>
  <c r="HD91" i="113" s="1"/>
  <c r="HE91" i="113" s="1"/>
  <c r="HF91" i="113" s="1"/>
  <c r="HG91" i="113" s="1"/>
  <c r="HH91" i="113" s="1"/>
  <c r="HI91" i="113" s="1"/>
  <c r="HJ91" i="113" s="1"/>
  <c r="CL2" i="113"/>
  <c r="CK55" i="112" s="1"/>
  <c r="FH19" i="113"/>
  <c r="C87" i="114" l="1"/>
  <c r="FI19" i="113"/>
  <c r="CM92" i="113"/>
  <c r="FK17" i="113"/>
  <c r="CK18" i="109"/>
  <c r="CM67" i="112" l="1"/>
  <c r="B93" i="113" s="1"/>
  <c r="CM67" i="115"/>
  <c r="E87" i="114"/>
  <c r="CE56" i="112"/>
  <c r="FL17" i="113"/>
  <c r="CN92" i="113"/>
  <c r="CO92" i="113" s="1"/>
  <c r="CP92" i="113" s="1"/>
  <c r="CQ92" i="113" s="1"/>
  <c r="CR92" i="113" s="1"/>
  <c r="CS92" i="113" s="1"/>
  <c r="CT92" i="113" s="1"/>
  <c r="CU92" i="113" s="1"/>
  <c r="CV92" i="113" s="1"/>
  <c r="CW92" i="113" s="1"/>
  <c r="CX92" i="113" s="1"/>
  <c r="CY92" i="113" s="1"/>
  <c r="CZ92" i="113" s="1"/>
  <c r="DA92" i="113" s="1"/>
  <c r="DB92" i="113" s="1"/>
  <c r="DC92" i="113" s="1"/>
  <c r="DD92" i="113" s="1"/>
  <c r="DE92" i="113" s="1"/>
  <c r="DF92" i="113" s="1"/>
  <c r="DG92" i="113" s="1"/>
  <c r="DH92" i="113" s="1"/>
  <c r="DI92" i="113" s="1"/>
  <c r="DJ92" i="113" s="1"/>
  <c r="DK92" i="113" s="1"/>
  <c r="DL92" i="113" s="1"/>
  <c r="DM92" i="113" s="1"/>
  <c r="DN92" i="113" s="1"/>
  <c r="DO92" i="113" s="1"/>
  <c r="DP92" i="113" s="1"/>
  <c r="DQ92" i="113" s="1"/>
  <c r="DR92" i="113" s="1"/>
  <c r="DS92" i="113" s="1"/>
  <c r="DT92" i="113" s="1"/>
  <c r="DU92" i="113" s="1"/>
  <c r="DV92" i="113" s="1"/>
  <c r="DW92" i="113" s="1"/>
  <c r="DX92" i="113" s="1"/>
  <c r="DY92" i="113" s="1"/>
  <c r="DZ92" i="113" s="1"/>
  <c r="EA92" i="113" s="1"/>
  <c r="EB92" i="113" s="1"/>
  <c r="EC92" i="113" s="1"/>
  <c r="ED92" i="113" s="1"/>
  <c r="EE92" i="113" s="1"/>
  <c r="EF92" i="113" s="1"/>
  <c r="EG92" i="113" s="1"/>
  <c r="EH92" i="113" s="1"/>
  <c r="EI92" i="113" s="1"/>
  <c r="EJ92" i="113" s="1"/>
  <c r="EK92" i="113" s="1"/>
  <c r="EL92" i="113" s="1"/>
  <c r="EM92" i="113" s="1"/>
  <c r="EN92" i="113" s="1"/>
  <c r="EO92" i="113" s="1"/>
  <c r="EP92" i="113" s="1"/>
  <c r="EQ92" i="113" s="1"/>
  <c r="ER92" i="113" s="1"/>
  <c r="ES92" i="113" s="1"/>
  <c r="ET92" i="113" s="1"/>
  <c r="EU92" i="113" s="1"/>
  <c r="EV92" i="113" s="1"/>
  <c r="EW92" i="113" s="1"/>
  <c r="EX92" i="113" s="1"/>
  <c r="EY92" i="113" s="1"/>
  <c r="EZ92" i="113" s="1"/>
  <c r="FA92" i="113" s="1"/>
  <c r="FB92" i="113" s="1"/>
  <c r="FC92" i="113" s="1"/>
  <c r="FD92" i="113" s="1"/>
  <c r="FE92" i="113" s="1"/>
  <c r="FF92" i="113" s="1"/>
  <c r="FG92" i="113" s="1"/>
  <c r="FH92" i="113" s="1"/>
  <c r="FI92" i="113" s="1"/>
  <c r="FJ92" i="113" s="1"/>
  <c r="FK92" i="113" s="1"/>
  <c r="FL92" i="113" s="1"/>
  <c r="FM92" i="113" s="1"/>
  <c r="FN92" i="113" s="1"/>
  <c r="FO92" i="113" s="1"/>
  <c r="FP92" i="113" s="1"/>
  <c r="FQ92" i="113" s="1"/>
  <c r="FR92" i="113" s="1"/>
  <c r="FS92" i="113" s="1"/>
  <c r="FT92" i="113" s="1"/>
  <c r="FU92" i="113" s="1"/>
  <c r="FV92" i="113" s="1"/>
  <c r="FW92" i="113" s="1"/>
  <c r="FX92" i="113" s="1"/>
  <c r="FY92" i="113" s="1"/>
  <c r="FZ92" i="113" s="1"/>
  <c r="GA92" i="113" s="1"/>
  <c r="GB92" i="113" s="1"/>
  <c r="GC92" i="113" s="1"/>
  <c r="GD92" i="113" s="1"/>
  <c r="GE92" i="113" s="1"/>
  <c r="GF92" i="113" s="1"/>
  <c r="GG92" i="113" s="1"/>
  <c r="GH92" i="113" s="1"/>
  <c r="GI92" i="113" s="1"/>
  <c r="GJ92" i="113" s="1"/>
  <c r="GK92" i="113" s="1"/>
  <c r="GL92" i="113" s="1"/>
  <c r="GM92" i="113" s="1"/>
  <c r="GN92" i="113" s="1"/>
  <c r="GO92" i="113" s="1"/>
  <c r="GP92" i="113" s="1"/>
  <c r="GQ92" i="113" s="1"/>
  <c r="GR92" i="113" s="1"/>
  <c r="GS92" i="113" s="1"/>
  <c r="GT92" i="113" s="1"/>
  <c r="GU92" i="113" s="1"/>
  <c r="GV92" i="113" s="1"/>
  <c r="GW92" i="113" s="1"/>
  <c r="GX92" i="113" s="1"/>
  <c r="GY92" i="113" s="1"/>
  <c r="GZ92" i="113" s="1"/>
  <c r="HA92" i="113" s="1"/>
  <c r="HB92" i="113" s="1"/>
  <c r="HC92" i="113" s="1"/>
  <c r="HD92" i="113" s="1"/>
  <c r="HE92" i="113" s="1"/>
  <c r="HF92" i="113" s="1"/>
  <c r="HG92" i="113" s="1"/>
  <c r="HH92" i="113" s="1"/>
  <c r="HI92" i="113" s="1"/>
  <c r="HJ92" i="113" s="1"/>
  <c r="CM2" i="113"/>
  <c r="CL55" i="112" s="1"/>
  <c r="FJ19" i="113"/>
  <c r="CE95" i="112" l="1"/>
  <c r="F87" i="114"/>
  <c r="CN93" i="113"/>
  <c r="FK19" i="113"/>
  <c r="FM17" i="113"/>
  <c r="CL18" i="109"/>
  <c r="CN67" i="112" l="1"/>
  <c r="B94" i="113" s="1"/>
  <c r="CN67" i="115"/>
  <c r="C88" i="114"/>
  <c r="FN17" i="113"/>
  <c r="FL19" i="113"/>
  <c r="CO93" i="113"/>
  <c r="CP93" i="113" s="1"/>
  <c r="CQ93" i="113" s="1"/>
  <c r="CR93" i="113" s="1"/>
  <c r="CS93" i="113" s="1"/>
  <c r="CT93" i="113" s="1"/>
  <c r="CU93" i="113" s="1"/>
  <c r="CV93" i="113" s="1"/>
  <c r="CW93" i="113" s="1"/>
  <c r="CX93" i="113" s="1"/>
  <c r="CY93" i="113" s="1"/>
  <c r="CZ93" i="113" s="1"/>
  <c r="DA93" i="113" s="1"/>
  <c r="DB93" i="113" s="1"/>
  <c r="DC93" i="113" s="1"/>
  <c r="DD93" i="113" s="1"/>
  <c r="DE93" i="113" s="1"/>
  <c r="DF93" i="113" s="1"/>
  <c r="DG93" i="113" s="1"/>
  <c r="DH93" i="113" s="1"/>
  <c r="DI93" i="113" s="1"/>
  <c r="DJ93" i="113" s="1"/>
  <c r="DK93" i="113" s="1"/>
  <c r="DL93" i="113" s="1"/>
  <c r="DM93" i="113" s="1"/>
  <c r="DN93" i="113" s="1"/>
  <c r="DO93" i="113" s="1"/>
  <c r="DP93" i="113" s="1"/>
  <c r="DQ93" i="113" s="1"/>
  <c r="DR93" i="113" s="1"/>
  <c r="DS93" i="113" s="1"/>
  <c r="DT93" i="113" s="1"/>
  <c r="DU93" i="113" s="1"/>
  <c r="DV93" i="113" s="1"/>
  <c r="DW93" i="113" s="1"/>
  <c r="DX93" i="113" s="1"/>
  <c r="DY93" i="113" s="1"/>
  <c r="DZ93" i="113" s="1"/>
  <c r="EA93" i="113" s="1"/>
  <c r="EB93" i="113" s="1"/>
  <c r="EC93" i="113" s="1"/>
  <c r="ED93" i="113" s="1"/>
  <c r="EE93" i="113" s="1"/>
  <c r="EF93" i="113" s="1"/>
  <c r="EG93" i="113" s="1"/>
  <c r="EH93" i="113" s="1"/>
  <c r="EI93" i="113" s="1"/>
  <c r="EJ93" i="113" s="1"/>
  <c r="EK93" i="113" s="1"/>
  <c r="EL93" i="113" s="1"/>
  <c r="EM93" i="113" s="1"/>
  <c r="EN93" i="113" s="1"/>
  <c r="EO93" i="113" s="1"/>
  <c r="EP93" i="113" s="1"/>
  <c r="EQ93" i="113" s="1"/>
  <c r="ER93" i="113" s="1"/>
  <c r="ES93" i="113" s="1"/>
  <c r="ET93" i="113" s="1"/>
  <c r="EU93" i="113" s="1"/>
  <c r="EV93" i="113" s="1"/>
  <c r="EW93" i="113" s="1"/>
  <c r="EX93" i="113" s="1"/>
  <c r="EY93" i="113" s="1"/>
  <c r="EZ93" i="113" s="1"/>
  <c r="FA93" i="113" s="1"/>
  <c r="FB93" i="113" s="1"/>
  <c r="FC93" i="113" s="1"/>
  <c r="FD93" i="113" s="1"/>
  <c r="FE93" i="113" s="1"/>
  <c r="FF93" i="113" s="1"/>
  <c r="FG93" i="113" s="1"/>
  <c r="FH93" i="113" s="1"/>
  <c r="FI93" i="113" s="1"/>
  <c r="FJ93" i="113" s="1"/>
  <c r="FK93" i="113" s="1"/>
  <c r="FL93" i="113" s="1"/>
  <c r="FM93" i="113" s="1"/>
  <c r="FN93" i="113" s="1"/>
  <c r="FO93" i="113" s="1"/>
  <c r="FP93" i="113" s="1"/>
  <c r="FQ93" i="113" s="1"/>
  <c r="FR93" i="113" s="1"/>
  <c r="FS93" i="113" s="1"/>
  <c r="FT93" i="113" s="1"/>
  <c r="FU93" i="113" s="1"/>
  <c r="FV93" i="113" s="1"/>
  <c r="FW93" i="113" s="1"/>
  <c r="FX93" i="113" s="1"/>
  <c r="FY93" i="113" s="1"/>
  <c r="FZ93" i="113" s="1"/>
  <c r="GA93" i="113" s="1"/>
  <c r="GB93" i="113" s="1"/>
  <c r="GC93" i="113" s="1"/>
  <c r="GD93" i="113" s="1"/>
  <c r="GE93" i="113" s="1"/>
  <c r="GF93" i="113" s="1"/>
  <c r="GG93" i="113" s="1"/>
  <c r="GH93" i="113" s="1"/>
  <c r="GI93" i="113" s="1"/>
  <c r="GJ93" i="113" s="1"/>
  <c r="GK93" i="113" s="1"/>
  <c r="GL93" i="113" s="1"/>
  <c r="GM93" i="113" s="1"/>
  <c r="GN93" i="113" s="1"/>
  <c r="GO93" i="113" s="1"/>
  <c r="GP93" i="113" s="1"/>
  <c r="GQ93" i="113" s="1"/>
  <c r="GR93" i="113" s="1"/>
  <c r="GS93" i="113" s="1"/>
  <c r="GT93" i="113" s="1"/>
  <c r="GU93" i="113" s="1"/>
  <c r="GV93" i="113" s="1"/>
  <c r="GW93" i="113" s="1"/>
  <c r="GX93" i="113" s="1"/>
  <c r="GY93" i="113" s="1"/>
  <c r="GZ93" i="113" s="1"/>
  <c r="HA93" i="113" s="1"/>
  <c r="HB93" i="113" s="1"/>
  <c r="HC93" i="113" s="1"/>
  <c r="HD93" i="113" s="1"/>
  <c r="HE93" i="113" s="1"/>
  <c r="HF93" i="113" s="1"/>
  <c r="HG93" i="113" s="1"/>
  <c r="HH93" i="113" s="1"/>
  <c r="HI93" i="113" s="1"/>
  <c r="HJ93" i="113" s="1"/>
  <c r="CN2" i="113"/>
  <c r="CM55" i="112" s="1"/>
  <c r="E88" i="114" l="1"/>
  <c r="CF56" i="112"/>
  <c r="CO94" i="113"/>
  <c r="FM19" i="113"/>
  <c r="FO17" i="113"/>
  <c r="CM18" i="109"/>
  <c r="CO67" i="112" l="1"/>
  <c r="B95" i="113" s="1"/>
  <c r="CO67" i="115"/>
  <c r="CF95" i="112"/>
  <c r="F88" i="114"/>
  <c r="FP17" i="113"/>
  <c r="FN19" i="113"/>
  <c r="CP94" i="113"/>
  <c r="CQ94" i="113" s="1"/>
  <c r="CR94" i="113" s="1"/>
  <c r="CS94" i="113" s="1"/>
  <c r="CT94" i="113" s="1"/>
  <c r="CU94" i="113" s="1"/>
  <c r="CV94" i="113" s="1"/>
  <c r="CW94" i="113" s="1"/>
  <c r="CX94" i="113" s="1"/>
  <c r="CY94" i="113" s="1"/>
  <c r="CZ94" i="113" s="1"/>
  <c r="DA94" i="113" s="1"/>
  <c r="DB94" i="113" s="1"/>
  <c r="DC94" i="113" s="1"/>
  <c r="DD94" i="113" s="1"/>
  <c r="DE94" i="113" s="1"/>
  <c r="DF94" i="113" s="1"/>
  <c r="DG94" i="113" s="1"/>
  <c r="DH94" i="113" s="1"/>
  <c r="DI94" i="113" s="1"/>
  <c r="DJ94" i="113" s="1"/>
  <c r="DK94" i="113" s="1"/>
  <c r="DL94" i="113" s="1"/>
  <c r="DM94" i="113" s="1"/>
  <c r="DN94" i="113" s="1"/>
  <c r="DO94" i="113" s="1"/>
  <c r="DP94" i="113" s="1"/>
  <c r="DQ94" i="113" s="1"/>
  <c r="DR94" i="113" s="1"/>
  <c r="DS94" i="113" s="1"/>
  <c r="DT94" i="113" s="1"/>
  <c r="DU94" i="113" s="1"/>
  <c r="DV94" i="113" s="1"/>
  <c r="DW94" i="113" s="1"/>
  <c r="DX94" i="113" s="1"/>
  <c r="DY94" i="113" s="1"/>
  <c r="DZ94" i="113" s="1"/>
  <c r="EA94" i="113" s="1"/>
  <c r="EB94" i="113" s="1"/>
  <c r="EC94" i="113" s="1"/>
  <c r="ED94" i="113" s="1"/>
  <c r="EE94" i="113" s="1"/>
  <c r="EF94" i="113" s="1"/>
  <c r="EG94" i="113" s="1"/>
  <c r="EH94" i="113" s="1"/>
  <c r="EI94" i="113" s="1"/>
  <c r="EJ94" i="113" s="1"/>
  <c r="EK94" i="113" s="1"/>
  <c r="EL94" i="113" s="1"/>
  <c r="EM94" i="113" s="1"/>
  <c r="EN94" i="113" s="1"/>
  <c r="EO94" i="113" s="1"/>
  <c r="EP94" i="113" s="1"/>
  <c r="EQ94" i="113" s="1"/>
  <c r="ER94" i="113" s="1"/>
  <c r="ES94" i="113" s="1"/>
  <c r="ET94" i="113" s="1"/>
  <c r="EU94" i="113" s="1"/>
  <c r="EV94" i="113" s="1"/>
  <c r="EW94" i="113" s="1"/>
  <c r="EX94" i="113" s="1"/>
  <c r="EY94" i="113" s="1"/>
  <c r="EZ94" i="113" s="1"/>
  <c r="FA94" i="113" s="1"/>
  <c r="FB94" i="113" s="1"/>
  <c r="FC94" i="113" s="1"/>
  <c r="FD94" i="113" s="1"/>
  <c r="FE94" i="113" s="1"/>
  <c r="FF94" i="113" s="1"/>
  <c r="FG94" i="113" s="1"/>
  <c r="FH94" i="113" s="1"/>
  <c r="FI94" i="113" s="1"/>
  <c r="FJ94" i="113" s="1"/>
  <c r="FK94" i="113" s="1"/>
  <c r="FL94" i="113" s="1"/>
  <c r="FM94" i="113" s="1"/>
  <c r="FN94" i="113" s="1"/>
  <c r="FO94" i="113" s="1"/>
  <c r="FP94" i="113" s="1"/>
  <c r="FQ94" i="113" s="1"/>
  <c r="FR94" i="113" s="1"/>
  <c r="FS94" i="113" s="1"/>
  <c r="FT94" i="113" s="1"/>
  <c r="FU94" i="113" s="1"/>
  <c r="FV94" i="113" s="1"/>
  <c r="FW94" i="113" s="1"/>
  <c r="FX94" i="113" s="1"/>
  <c r="FY94" i="113" s="1"/>
  <c r="FZ94" i="113" s="1"/>
  <c r="GA94" i="113" s="1"/>
  <c r="GB94" i="113" s="1"/>
  <c r="GC94" i="113" s="1"/>
  <c r="GD94" i="113" s="1"/>
  <c r="GE94" i="113" s="1"/>
  <c r="GF94" i="113" s="1"/>
  <c r="GG94" i="113" s="1"/>
  <c r="GH94" i="113" s="1"/>
  <c r="GI94" i="113" s="1"/>
  <c r="GJ94" i="113" s="1"/>
  <c r="GK94" i="113" s="1"/>
  <c r="GL94" i="113" s="1"/>
  <c r="GM94" i="113" s="1"/>
  <c r="GN94" i="113" s="1"/>
  <c r="GO94" i="113" s="1"/>
  <c r="GP94" i="113" s="1"/>
  <c r="GQ94" i="113" s="1"/>
  <c r="GR94" i="113" s="1"/>
  <c r="GS94" i="113" s="1"/>
  <c r="GT94" i="113" s="1"/>
  <c r="GU94" i="113" s="1"/>
  <c r="GV94" i="113" s="1"/>
  <c r="GW94" i="113" s="1"/>
  <c r="GX94" i="113" s="1"/>
  <c r="GY94" i="113" s="1"/>
  <c r="GZ94" i="113" s="1"/>
  <c r="HA94" i="113" s="1"/>
  <c r="HB94" i="113" s="1"/>
  <c r="HC94" i="113" s="1"/>
  <c r="HD94" i="113" s="1"/>
  <c r="HE94" i="113" s="1"/>
  <c r="HF94" i="113" s="1"/>
  <c r="HG94" i="113" s="1"/>
  <c r="HH94" i="113" s="1"/>
  <c r="HI94" i="113" s="1"/>
  <c r="HJ94" i="113" s="1"/>
  <c r="CO2" i="113"/>
  <c r="CN55" i="112" s="1"/>
  <c r="C89" i="114" l="1"/>
  <c r="CP95" i="113"/>
  <c r="FO19" i="113"/>
  <c r="FQ17" i="113"/>
  <c r="CN18" i="109"/>
  <c r="CP67" i="112" l="1"/>
  <c r="B96" i="113" s="1"/>
  <c r="CP67" i="115"/>
  <c r="E89" i="114"/>
  <c r="CG56" i="112"/>
  <c r="FR17" i="113"/>
  <c r="FP19" i="113"/>
  <c r="CQ95" i="113"/>
  <c r="CR95" i="113" s="1"/>
  <c r="CS95" i="113" s="1"/>
  <c r="CT95" i="113" s="1"/>
  <c r="CU95" i="113" s="1"/>
  <c r="CV95" i="113" s="1"/>
  <c r="CW95" i="113" s="1"/>
  <c r="CX95" i="113" s="1"/>
  <c r="CY95" i="113" s="1"/>
  <c r="CZ95" i="113" s="1"/>
  <c r="DA95" i="113" s="1"/>
  <c r="DB95" i="113" s="1"/>
  <c r="DC95" i="113" s="1"/>
  <c r="DD95" i="113" s="1"/>
  <c r="DE95" i="113" s="1"/>
  <c r="DF95" i="113" s="1"/>
  <c r="DG95" i="113" s="1"/>
  <c r="DH95" i="113" s="1"/>
  <c r="DI95" i="113" s="1"/>
  <c r="DJ95" i="113" s="1"/>
  <c r="DK95" i="113" s="1"/>
  <c r="DL95" i="113" s="1"/>
  <c r="DM95" i="113" s="1"/>
  <c r="DN95" i="113" s="1"/>
  <c r="DO95" i="113" s="1"/>
  <c r="DP95" i="113" s="1"/>
  <c r="DQ95" i="113" s="1"/>
  <c r="DR95" i="113" s="1"/>
  <c r="DS95" i="113" s="1"/>
  <c r="DT95" i="113" s="1"/>
  <c r="DU95" i="113" s="1"/>
  <c r="DV95" i="113" s="1"/>
  <c r="DW95" i="113" s="1"/>
  <c r="DX95" i="113" s="1"/>
  <c r="DY95" i="113" s="1"/>
  <c r="DZ95" i="113" s="1"/>
  <c r="EA95" i="113" s="1"/>
  <c r="EB95" i="113" s="1"/>
  <c r="EC95" i="113" s="1"/>
  <c r="ED95" i="113" s="1"/>
  <c r="EE95" i="113" s="1"/>
  <c r="EF95" i="113" s="1"/>
  <c r="EG95" i="113" s="1"/>
  <c r="EH95" i="113" s="1"/>
  <c r="EI95" i="113" s="1"/>
  <c r="EJ95" i="113" s="1"/>
  <c r="EK95" i="113" s="1"/>
  <c r="EL95" i="113" s="1"/>
  <c r="EM95" i="113" s="1"/>
  <c r="EN95" i="113" s="1"/>
  <c r="EO95" i="113" s="1"/>
  <c r="EP95" i="113" s="1"/>
  <c r="EQ95" i="113" s="1"/>
  <c r="ER95" i="113" s="1"/>
  <c r="ES95" i="113" s="1"/>
  <c r="ET95" i="113" s="1"/>
  <c r="EU95" i="113" s="1"/>
  <c r="EV95" i="113" s="1"/>
  <c r="EW95" i="113" s="1"/>
  <c r="EX95" i="113" s="1"/>
  <c r="EY95" i="113" s="1"/>
  <c r="EZ95" i="113" s="1"/>
  <c r="FA95" i="113" s="1"/>
  <c r="FB95" i="113" s="1"/>
  <c r="FC95" i="113" s="1"/>
  <c r="FD95" i="113" s="1"/>
  <c r="FE95" i="113" s="1"/>
  <c r="FF95" i="113" s="1"/>
  <c r="FG95" i="113" s="1"/>
  <c r="FH95" i="113" s="1"/>
  <c r="FI95" i="113" s="1"/>
  <c r="FJ95" i="113" s="1"/>
  <c r="FK95" i="113" s="1"/>
  <c r="FL95" i="113" s="1"/>
  <c r="FM95" i="113" s="1"/>
  <c r="FN95" i="113" s="1"/>
  <c r="FO95" i="113" s="1"/>
  <c r="FP95" i="113" s="1"/>
  <c r="FQ95" i="113" s="1"/>
  <c r="FR95" i="113" s="1"/>
  <c r="FS95" i="113" s="1"/>
  <c r="FT95" i="113" s="1"/>
  <c r="FU95" i="113" s="1"/>
  <c r="FV95" i="113" s="1"/>
  <c r="FW95" i="113" s="1"/>
  <c r="FX95" i="113" s="1"/>
  <c r="FY95" i="113" s="1"/>
  <c r="FZ95" i="113" s="1"/>
  <c r="GA95" i="113" s="1"/>
  <c r="GB95" i="113" s="1"/>
  <c r="GC95" i="113" s="1"/>
  <c r="GD95" i="113" s="1"/>
  <c r="GE95" i="113" s="1"/>
  <c r="GF95" i="113" s="1"/>
  <c r="GG95" i="113" s="1"/>
  <c r="GH95" i="113" s="1"/>
  <c r="GI95" i="113" s="1"/>
  <c r="GJ95" i="113" s="1"/>
  <c r="GK95" i="113" s="1"/>
  <c r="GL95" i="113" s="1"/>
  <c r="GM95" i="113" s="1"/>
  <c r="GN95" i="113" s="1"/>
  <c r="GO95" i="113" s="1"/>
  <c r="GP95" i="113" s="1"/>
  <c r="GQ95" i="113" s="1"/>
  <c r="GR95" i="113" s="1"/>
  <c r="GS95" i="113" s="1"/>
  <c r="GT95" i="113" s="1"/>
  <c r="GU95" i="113" s="1"/>
  <c r="GV95" i="113" s="1"/>
  <c r="GW95" i="113" s="1"/>
  <c r="GX95" i="113" s="1"/>
  <c r="GY95" i="113" s="1"/>
  <c r="GZ95" i="113" s="1"/>
  <c r="HA95" i="113" s="1"/>
  <c r="HB95" i="113" s="1"/>
  <c r="HC95" i="113" s="1"/>
  <c r="HD95" i="113" s="1"/>
  <c r="HE95" i="113" s="1"/>
  <c r="HF95" i="113" s="1"/>
  <c r="HG95" i="113" s="1"/>
  <c r="HH95" i="113" s="1"/>
  <c r="HI95" i="113" s="1"/>
  <c r="HJ95" i="113" s="1"/>
  <c r="CP2" i="113"/>
  <c r="CO55" i="112" s="1"/>
  <c r="CG95" i="112" l="1"/>
  <c r="F89" i="114"/>
  <c r="CQ96" i="113"/>
  <c r="FQ19" i="113"/>
  <c r="FS17" i="113"/>
  <c r="CO18" i="109"/>
  <c r="CQ67" i="112" l="1"/>
  <c r="B97" i="113" s="1"/>
  <c r="CQ67" i="115"/>
  <c r="C90" i="114"/>
  <c r="FT17" i="113"/>
  <c r="FR19" i="113"/>
  <c r="CR96" i="113"/>
  <c r="CS96" i="113" s="1"/>
  <c r="CT96" i="113" s="1"/>
  <c r="CU96" i="113" s="1"/>
  <c r="CV96" i="113" s="1"/>
  <c r="CW96" i="113" s="1"/>
  <c r="CX96" i="113" s="1"/>
  <c r="CY96" i="113" s="1"/>
  <c r="CZ96" i="113" s="1"/>
  <c r="DA96" i="113" s="1"/>
  <c r="DB96" i="113" s="1"/>
  <c r="DC96" i="113" s="1"/>
  <c r="DD96" i="113" s="1"/>
  <c r="DE96" i="113" s="1"/>
  <c r="DF96" i="113" s="1"/>
  <c r="DG96" i="113" s="1"/>
  <c r="DH96" i="113" s="1"/>
  <c r="DI96" i="113" s="1"/>
  <c r="DJ96" i="113" s="1"/>
  <c r="DK96" i="113" s="1"/>
  <c r="DL96" i="113" s="1"/>
  <c r="DM96" i="113" s="1"/>
  <c r="DN96" i="113" s="1"/>
  <c r="DO96" i="113" s="1"/>
  <c r="DP96" i="113" s="1"/>
  <c r="DQ96" i="113" s="1"/>
  <c r="DR96" i="113" s="1"/>
  <c r="DS96" i="113" s="1"/>
  <c r="DT96" i="113" s="1"/>
  <c r="DU96" i="113" s="1"/>
  <c r="DV96" i="113" s="1"/>
  <c r="DW96" i="113" s="1"/>
  <c r="DX96" i="113" s="1"/>
  <c r="DY96" i="113" s="1"/>
  <c r="DZ96" i="113" s="1"/>
  <c r="EA96" i="113" s="1"/>
  <c r="EB96" i="113" s="1"/>
  <c r="EC96" i="113" s="1"/>
  <c r="ED96" i="113" s="1"/>
  <c r="EE96" i="113" s="1"/>
  <c r="EF96" i="113" s="1"/>
  <c r="EG96" i="113" s="1"/>
  <c r="EH96" i="113" s="1"/>
  <c r="EI96" i="113" s="1"/>
  <c r="EJ96" i="113" s="1"/>
  <c r="EK96" i="113" s="1"/>
  <c r="EL96" i="113" s="1"/>
  <c r="EM96" i="113" s="1"/>
  <c r="EN96" i="113" s="1"/>
  <c r="EO96" i="113" s="1"/>
  <c r="EP96" i="113" s="1"/>
  <c r="EQ96" i="113" s="1"/>
  <c r="ER96" i="113" s="1"/>
  <c r="ES96" i="113" s="1"/>
  <c r="ET96" i="113" s="1"/>
  <c r="EU96" i="113" s="1"/>
  <c r="EV96" i="113" s="1"/>
  <c r="EW96" i="113" s="1"/>
  <c r="EX96" i="113" s="1"/>
  <c r="EY96" i="113" s="1"/>
  <c r="EZ96" i="113" s="1"/>
  <c r="FA96" i="113" s="1"/>
  <c r="FB96" i="113" s="1"/>
  <c r="FC96" i="113" s="1"/>
  <c r="FD96" i="113" s="1"/>
  <c r="FE96" i="113" s="1"/>
  <c r="FF96" i="113" s="1"/>
  <c r="FG96" i="113" s="1"/>
  <c r="FH96" i="113" s="1"/>
  <c r="FI96" i="113" s="1"/>
  <c r="FJ96" i="113" s="1"/>
  <c r="FK96" i="113" s="1"/>
  <c r="FL96" i="113" s="1"/>
  <c r="FM96" i="113" s="1"/>
  <c r="FN96" i="113" s="1"/>
  <c r="FO96" i="113" s="1"/>
  <c r="FP96" i="113" s="1"/>
  <c r="FQ96" i="113" s="1"/>
  <c r="FR96" i="113" s="1"/>
  <c r="FS96" i="113" s="1"/>
  <c r="FT96" i="113" s="1"/>
  <c r="FU96" i="113" s="1"/>
  <c r="FV96" i="113" s="1"/>
  <c r="FW96" i="113" s="1"/>
  <c r="FX96" i="113" s="1"/>
  <c r="FY96" i="113" s="1"/>
  <c r="FZ96" i="113" s="1"/>
  <c r="GA96" i="113" s="1"/>
  <c r="GB96" i="113" s="1"/>
  <c r="GC96" i="113" s="1"/>
  <c r="GD96" i="113" s="1"/>
  <c r="GE96" i="113" s="1"/>
  <c r="GF96" i="113" s="1"/>
  <c r="GG96" i="113" s="1"/>
  <c r="GH96" i="113" s="1"/>
  <c r="GI96" i="113" s="1"/>
  <c r="GJ96" i="113" s="1"/>
  <c r="GK96" i="113" s="1"/>
  <c r="GL96" i="113" s="1"/>
  <c r="GM96" i="113" s="1"/>
  <c r="GN96" i="113" s="1"/>
  <c r="GO96" i="113" s="1"/>
  <c r="GP96" i="113" s="1"/>
  <c r="GQ96" i="113" s="1"/>
  <c r="GR96" i="113" s="1"/>
  <c r="GS96" i="113" s="1"/>
  <c r="GT96" i="113" s="1"/>
  <c r="GU96" i="113" s="1"/>
  <c r="GV96" i="113" s="1"/>
  <c r="GW96" i="113" s="1"/>
  <c r="GX96" i="113" s="1"/>
  <c r="GY96" i="113" s="1"/>
  <c r="GZ96" i="113" s="1"/>
  <c r="HA96" i="113" s="1"/>
  <c r="HB96" i="113" s="1"/>
  <c r="HC96" i="113" s="1"/>
  <c r="HD96" i="113" s="1"/>
  <c r="HE96" i="113" s="1"/>
  <c r="HF96" i="113" s="1"/>
  <c r="HG96" i="113" s="1"/>
  <c r="HH96" i="113" s="1"/>
  <c r="HI96" i="113" s="1"/>
  <c r="HJ96" i="113" s="1"/>
  <c r="CQ2" i="113"/>
  <c r="CP55" i="112" s="1"/>
  <c r="E90" i="114" l="1"/>
  <c r="CH56" i="112"/>
  <c r="FS19" i="113"/>
  <c r="CR97" i="113"/>
  <c r="FU17" i="113"/>
  <c r="CP18" i="109"/>
  <c r="CR67" i="112" l="1"/>
  <c r="B98" i="113" s="1"/>
  <c r="CR67" i="115"/>
  <c r="CH95" i="112"/>
  <c r="F90" i="114"/>
  <c r="FV17" i="113"/>
  <c r="CS97" i="113"/>
  <c r="CT97" i="113" s="1"/>
  <c r="CU97" i="113" s="1"/>
  <c r="CV97" i="113" s="1"/>
  <c r="CW97" i="113" s="1"/>
  <c r="CX97" i="113" s="1"/>
  <c r="CY97" i="113" s="1"/>
  <c r="CZ97" i="113" s="1"/>
  <c r="DA97" i="113" s="1"/>
  <c r="DB97" i="113" s="1"/>
  <c r="DC97" i="113" s="1"/>
  <c r="DD97" i="113" s="1"/>
  <c r="DE97" i="113" s="1"/>
  <c r="DF97" i="113" s="1"/>
  <c r="DG97" i="113" s="1"/>
  <c r="DH97" i="113" s="1"/>
  <c r="DI97" i="113" s="1"/>
  <c r="DJ97" i="113" s="1"/>
  <c r="DK97" i="113" s="1"/>
  <c r="DL97" i="113" s="1"/>
  <c r="DM97" i="113" s="1"/>
  <c r="DN97" i="113" s="1"/>
  <c r="DO97" i="113" s="1"/>
  <c r="DP97" i="113" s="1"/>
  <c r="DQ97" i="113" s="1"/>
  <c r="DR97" i="113" s="1"/>
  <c r="DS97" i="113" s="1"/>
  <c r="DT97" i="113" s="1"/>
  <c r="DU97" i="113" s="1"/>
  <c r="DV97" i="113" s="1"/>
  <c r="DW97" i="113" s="1"/>
  <c r="DX97" i="113" s="1"/>
  <c r="DY97" i="113" s="1"/>
  <c r="DZ97" i="113" s="1"/>
  <c r="EA97" i="113" s="1"/>
  <c r="EB97" i="113" s="1"/>
  <c r="EC97" i="113" s="1"/>
  <c r="ED97" i="113" s="1"/>
  <c r="EE97" i="113" s="1"/>
  <c r="EF97" i="113" s="1"/>
  <c r="EG97" i="113" s="1"/>
  <c r="EH97" i="113" s="1"/>
  <c r="EI97" i="113" s="1"/>
  <c r="EJ97" i="113" s="1"/>
  <c r="EK97" i="113" s="1"/>
  <c r="EL97" i="113" s="1"/>
  <c r="EM97" i="113" s="1"/>
  <c r="EN97" i="113" s="1"/>
  <c r="EO97" i="113" s="1"/>
  <c r="EP97" i="113" s="1"/>
  <c r="EQ97" i="113" s="1"/>
  <c r="ER97" i="113" s="1"/>
  <c r="ES97" i="113" s="1"/>
  <c r="ET97" i="113" s="1"/>
  <c r="EU97" i="113" s="1"/>
  <c r="EV97" i="113" s="1"/>
  <c r="EW97" i="113" s="1"/>
  <c r="EX97" i="113" s="1"/>
  <c r="EY97" i="113" s="1"/>
  <c r="EZ97" i="113" s="1"/>
  <c r="FA97" i="113" s="1"/>
  <c r="FB97" i="113" s="1"/>
  <c r="FC97" i="113" s="1"/>
  <c r="FD97" i="113" s="1"/>
  <c r="FE97" i="113" s="1"/>
  <c r="FF97" i="113" s="1"/>
  <c r="FG97" i="113" s="1"/>
  <c r="FH97" i="113" s="1"/>
  <c r="FI97" i="113" s="1"/>
  <c r="FJ97" i="113" s="1"/>
  <c r="FK97" i="113" s="1"/>
  <c r="FL97" i="113" s="1"/>
  <c r="FM97" i="113" s="1"/>
  <c r="FN97" i="113" s="1"/>
  <c r="FO97" i="113" s="1"/>
  <c r="FP97" i="113" s="1"/>
  <c r="FQ97" i="113" s="1"/>
  <c r="FR97" i="113" s="1"/>
  <c r="FS97" i="113" s="1"/>
  <c r="FT97" i="113" s="1"/>
  <c r="FU97" i="113" s="1"/>
  <c r="FV97" i="113" s="1"/>
  <c r="FW97" i="113" s="1"/>
  <c r="FX97" i="113" s="1"/>
  <c r="FY97" i="113" s="1"/>
  <c r="FZ97" i="113" s="1"/>
  <c r="GA97" i="113" s="1"/>
  <c r="GB97" i="113" s="1"/>
  <c r="GC97" i="113" s="1"/>
  <c r="GD97" i="113" s="1"/>
  <c r="GE97" i="113" s="1"/>
  <c r="GF97" i="113" s="1"/>
  <c r="GG97" i="113" s="1"/>
  <c r="GH97" i="113" s="1"/>
  <c r="GI97" i="113" s="1"/>
  <c r="GJ97" i="113" s="1"/>
  <c r="GK97" i="113" s="1"/>
  <c r="GL97" i="113" s="1"/>
  <c r="GM97" i="113" s="1"/>
  <c r="GN97" i="113" s="1"/>
  <c r="GO97" i="113" s="1"/>
  <c r="GP97" i="113" s="1"/>
  <c r="GQ97" i="113" s="1"/>
  <c r="GR97" i="113" s="1"/>
  <c r="GS97" i="113" s="1"/>
  <c r="GT97" i="113" s="1"/>
  <c r="GU97" i="113" s="1"/>
  <c r="GV97" i="113" s="1"/>
  <c r="GW97" i="113" s="1"/>
  <c r="GX97" i="113" s="1"/>
  <c r="GY97" i="113" s="1"/>
  <c r="GZ97" i="113" s="1"/>
  <c r="HA97" i="113" s="1"/>
  <c r="HB97" i="113" s="1"/>
  <c r="HC97" i="113" s="1"/>
  <c r="HD97" i="113" s="1"/>
  <c r="HE97" i="113" s="1"/>
  <c r="HF97" i="113" s="1"/>
  <c r="HG97" i="113" s="1"/>
  <c r="HH97" i="113" s="1"/>
  <c r="HI97" i="113" s="1"/>
  <c r="HJ97" i="113" s="1"/>
  <c r="CR2" i="113"/>
  <c r="CQ55" i="112" s="1"/>
  <c r="FT19" i="113"/>
  <c r="C91" i="114" l="1"/>
  <c r="FU19" i="113"/>
  <c r="CS98" i="113"/>
  <c r="FW17" i="113"/>
  <c r="CQ18" i="109"/>
  <c r="CS67" i="112" l="1"/>
  <c r="B99" i="113" s="1"/>
  <c r="CS67" i="115"/>
  <c r="E91" i="114"/>
  <c r="CI56" i="112"/>
  <c r="FX17" i="113"/>
  <c r="CT98" i="113"/>
  <c r="CU98" i="113" s="1"/>
  <c r="CV98" i="113" s="1"/>
  <c r="CW98" i="113" s="1"/>
  <c r="CX98" i="113" s="1"/>
  <c r="CY98" i="113" s="1"/>
  <c r="CZ98" i="113" s="1"/>
  <c r="DA98" i="113" s="1"/>
  <c r="DB98" i="113" s="1"/>
  <c r="DC98" i="113" s="1"/>
  <c r="DD98" i="113" s="1"/>
  <c r="DE98" i="113" s="1"/>
  <c r="DF98" i="113" s="1"/>
  <c r="DG98" i="113" s="1"/>
  <c r="DH98" i="113" s="1"/>
  <c r="DI98" i="113" s="1"/>
  <c r="DJ98" i="113" s="1"/>
  <c r="DK98" i="113" s="1"/>
  <c r="DL98" i="113" s="1"/>
  <c r="DM98" i="113" s="1"/>
  <c r="DN98" i="113" s="1"/>
  <c r="DO98" i="113" s="1"/>
  <c r="DP98" i="113" s="1"/>
  <c r="DQ98" i="113" s="1"/>
  <c r="DR98" i="113" s="1"/>
  <c r="DS98" i="113" s="1"/>
  <c r="DT98" i="113" s="1"/>
  <c r="DU98" i="113" s="1"/>
  <c r="DV98" i="113" s="1"/>
  <c r="DW98" i="113" s="1"/>
  <c r="DX98" i="113" s="1"/>
  <c r="DY98" i="113" s="1"/>
  <c r="DZ98" i="113" s="1"/>
  <c r="EA98" i="113" s="1"/>
  <c r="EB98" i="113" s="1"/>
  <c r="EC98" i="113" s="1"/>
  <c r="ED98" i="113" s="1"/>
  <c r="EE98" i="113" s="1"/>
  <c r="EF98" i="113" s="1"/>
  <c r="EG98" i="113" s="1"/>
  <c r="EH98" i="113" s="1"/>
  <c r="EI98" i="113" s="1"/>
  <c r="EJ98" i="113" s="1"/>
  <c r="EK98" i="113" s="1"/>
  <c r="EL98" i="113" s="1"/>
  <c r="EM98" i="113" s="1"/>
  <c r="EN98" i="113" s="1"/>
  <c r="EO98" i="113" s="1"/>
  <c r="EP98" i="113" s="1"/>
  <c r="EQ98" i="113" s="1"/>
  <c r="ER98" i="113" s="1"/>
  <c r="ES98" i="113" s="1"/>
  <c r="ET98" i="113" s="1"/>
  <c r="EU98" i="113" s="1"/>
  <c r="EV98" i="113" s="1"/>
  <c r="EW98" i="113" s="1"/>
  <c r="EX98" i="113" s="1"/>
  <c r="EY98" i="113" s="1"/>
  <c r="EZ98" i="113" s="1"/>
  <c r="FA98" i="113" s="1"/>
  <c r="FB98" i="113" s="1"/>
  <c r="FC98" i="113" s="1"/>
  <c r="FD98" i="113" s="1"/>
  <c r="FE98" i="113" s="1"/>
  <c r="FF98" i="113" s="1"/>
  <c r="FG98" i="113" s="1"/>
  <c r="FH98" i="113" s="1"/>
  <c r="FI98" i="113" s="1"/>
  <c r="FJ98" i="113" s="1"/>
  <c r="FK98" i="113" s="1"/>
  <c r="FL98" i="113" s="1"/>
  <c r="FM98" i="113" s="1"/>
  <c r="FN98" i="113" s="1"/>
  <c r="FO98" i="113" s="1"/>
  <c r="FP98" i="113" s="1"/>
  <c r="FQ98" i="113" s="1"/>
  <c r="FR98" i="113" s="1"/>
  <c r="FS98" i="113" s="1"/>
  <c r="FT98" i="113" s="1"/>
  <c r="FU98" i="113" s="1"/>
  <c r="FV98" i="113" s="1"/>
  <c r="FW98" i="113" s="1"/>
  <c r="FX98" i="113" s="1"/>
  <c r="FY98" i="113" s="1"/>
  <c r="FZ98" i="113" s="1"/>
  <c r="GA98" i="113" s="1"/>
  <c r="GB98" i="113" s="1"/>
  <c r="GC98" i="113" s="1"/>
  <c r="GD98" i="113" s="1"/>
  <c r="GE98" i="113" s="1"/>
  <c r="GF98" i="113" s="1"/>
  <c r="GG98" i="113" s="1"/>
  <c r="GH98" i="113" s="1"/>
  <c r="GI98" i="113" s="1"/>
  <c r="GJ98" i="113" s="1"/>
  <c r="GK98" i="113" s="1"/>
  <c r="GL98" i="113" s="1"/>
  <c r="GM98" i="113" s="1"/>
  <c r="GN98" i="113" s="1"/>
  <c r="GO98" i="113" s="1"/>
  <c r="GP98" i="113" s="1"/>
  <c r="GQ98" i="113" s="1"/>
  <c r="GR98" i="113" s="1"/>
  <c r="GS98" i="113" s="1"/>
  <c r="GT98" i="113" s="1"/>
  <c r="GU98" i="113" s="1"/>
  <c r="GV98" i="113" s="1"/>
  <c r="GW98" i="113" s="1"/>
  <c r="GX98" i="113" s="1"/>
  <c r="GY98" i="113" s="1"/>
  <c r="GZ98" i="113" s="1"/>
  <c r="HA98" i="113" s="1"/>
  <c r="HB98" i="113" s="1"/>
  <c r="HC98" i="113" s="1"/>
  <c r="HD98" i="113" s="1"/>
  <c r="HE98" i="113" s="1"/>
  <c r="HF98" i="113" s="1"/>
  <c r="HG98" i="113" s="1"/>
  <c r="HH98" i="113" s="1"/>
  <c r="HI98" i="113" s="1"/>
  <c r="HJ98" i="113" s="1"/>
  <c r="CS2" i="113"/>
  <c r="CR55" i="112" s="1"/>
  <c r="FV19" i="113"/>
  <c r="CI95" i="112" l="1"/>
  <c r="F91" i="114"/>
  <c r="CT99" i="113"/>
  <c r="FW19" i="113"/>
  <c r="FY17" i="113"/>
  <c r="CR18" i="109"/>
  <c r="CT67" i="112" l="1"/>
  <c r="B100" i="113" s="1"/>
  <c r="CT67" i="115"/>
  <c r="C92" i="114"/>
  <c r="FZ17" i="113"/>
  <c r="FX19" i="113"/>
  <c r="CU99" i="113"/>
  <c r="CV99" i="113" s="1"/>
  <c r="CW99" i="113" s="1"/>
  <c r="CX99" i="113" s="1"/>
  <c r="CY99" i="113" s="1"/>
  <c r="CZ99" i="113" s="1"/>
  <c r="DA99" i="113" s="1"/>
  <c r="DB99" i="113" s="1"/>
  <c r="DC99" i="113" s="1"/>
  <c r="DD99" i="113" s="1"/>
  <c r="DE99" i="113" s="1"/>
  <c r="DF99" i="113" s="1"/>
  <c r="DG99" i="113" s="1"/>
  <c r="DH99" i="113" s="1"/>
  <c r="DI99" i="113" s="1"/>
  <c r="DJ99" i="113" s="1"/>
  <c r="DK99" i="113" s="1"/>
  <c r="DL99" i="113" s="1"/>
  <c r="DM99" i="113" s="1"/>
  <c r="DN99" i="113" s="1"/>
  <c r="DO99" i="113" s="1"/>
  <c r="DP99" i="113" s="1"/>
  <c r="DQ99" i="113" s="1"/>
  <c r="DR99" i="113" s="1"/>
  <c r="DS99" i="113" s="1"/>
  <c r="DT99" i="113" s="1"/>
  <c r="DU99" i="113" s="1"/>
  <c r="DV99" i="113" s="1"/>
  <c r="DW99" i="113" s="1"/>
  <c r="DX99" i="113" s="1"/>
  <c r="DY99" i="113" s="1"/>
  <c r="DZ99" i="113" s="1"/>
  <c r="EA99" i="113" s="1"/>
  <c r="EB99" i="113" s="1"/>
  <c r="EC99" i="113" s="1"/>
  <c r="ED99" i="113" s="1"/>
  <c r="EE99" i="113" s="1"/>
  <c r="EF99" i="113" s="1"/>
  <c r="EG99" i="113" s="1"/>
  <c r="EH99" i="113" s="1"/>
  <c r="EI99" i="113" s="1"/>
  <c r="EJ99" i="113" s="1"/>
  <c r="EK99" i="113" s="1"/>
  <c r="EL99" i="113" s="1"/>
  <c r="EM99" i="113" s="1"/>
  <c r="EN99" i="113" s="1"/>
  <c r="EO99" i="113" s="1"/>
  <c r="EP99" i="113" s="1"/>
  <c r="EQ99" i="113" s="1"/>
  <c r="ER99" i="113" s="1"/>
  <c r="ES99" i="113" s="1"/>
  <c r="ET99" i="113" s="1"/>
  <c r="EU99" i="113" s="1"/>
  <c r="EV99" i="113" s="1"/>
  <c r="EW99" i="113" s="1"/>
  <c r="EX99" i="113" s="1"/>
  <c r="EY99" i="113" s="1"/>
  <c r="EZ99" i="113" s="1"/>
  <c r="FA99" i="113" s="1"/>
  <c r="FB99" i="113" s="1"/>
  <c r="FC99" i="113" s="1"/>
  <c r="FD99" i="113" s="1"/>
  <c r="FE99" i="113" s="1"/>
  <c r="FF99" i="113" s="1"/>
  <c r="FG99" i="113" s="1"/>
  <c r="FH99" i="113" s="1"/>
  <c r="FI99" i="113" s="1"/>
  <c r="FJ99" i="113" s="1"/>
  <c r="FK99" i="113" s="1"/>
  <c r="FL99" i="113" s="1"/>
  <c r="FM99" i="113" s="1"/>
  <c r="FN99" i="113" s="1"/>
  <c r="FO99" i="113" s="1"/>
  <c r="FP99" i="113" s="1"/>
  <c r="FQ99" i="113" s="1"/>
  <c r="FR99" i="113" s="1"/>
  <c r="FS99" i="113" s="1"/>
  <c r="FT99" i="113" s="1"/>
  <c r="FU99" i="113" s="1"/>
  <c r="FV99" i="113" s="1"/>
  <c r="FW99" i="113" s="1"/>
  <c r="FX99" i="113" s="1"/>
  <c r="FY99" i="113" s="1"/>
  <c r="FZ99" i="113" s="1"/>
  <c r="GA99" i="113" s="1"/>
  <c r="GB99" i="113" s="1"/>
  <c r="GC99" i="113" s="1"/>
  <c r="GD99" i="113" s="1"/>
  <c r="GE99" i="113" s="1"/>
  <c r="GF99" i="113" s="1"/>
  <c r="GG99" i="113" s="1"/>
  <c r="GH99" i="113" s="1"/>
  <c r="GI99" i="113" s="1"/>
  <c r="GJ99" i="113" s="1"/>
  <c r="GK99" i="113" s="1"/>
  <c r="GL99" i="113" s="1"/>
  <c r="GM99" i="113" s="1"/>
  <c r="GN99" i="113" s="1"/>
  <c r="GO99" i="113" s="1"/>
  <c r="GP99" i="113" s="1"/>
  <c r="GQ99" i="113" s="1"/>
  <c r="GR99" i="113" s="1"/>
  <c r="GS99" i="113" s="1"/>
  <c r="GT99" i="113" s="1"/>
  <c r="GU99" i="113" s="1"/>
  <c r="GV99" i="113" s="1"/>
  <c r="GW99" i="113" s="1"/>
  <c r="GX99" i="113" s="1"/>
  <c r="GY99" i="113" s="1"/>
  <c r="GZ99" i="113" s="1"/>
  <c r="HA99" i="113" s="1"/>
  <c r="HB99" i="113" s="1"/>
  <c r="HC99" i="113" s="1"/>
  <c r="HD99" i="113" s="1"/>
  <c r="HE99" i="113" s="1"/>
  <c r="HF99" i="113" s="1"/>
  <c r="HG99" i="113" s="1"/>
  <c r="HH99" i="113" s="1"/>
  <c r="HI99" i="113" s="1"/>
  <c r="HJ99" i="113" s="1"/>
  <c r="CT2" i="113"/>
  <c r="CS55" i="112" s="1"/>
  <c r="E92" i="114" l="1"/>
  <c r="CJ56" i="112"/>
  <c r="CU100" i="113"/>
  <c r="FY19" i="113"/>
  <c r="GA17" i="113"/>
  <c r="CS18" i="109"/>
  <c r="CU67" i="112" l="1"/>
  <c r="B101" i="113" s="1"/>
  <c r="CU67" i="115"/>
  <c r="CJ95" i="112"/>
  <c r="F92" i="114"/>
  <c r="GB17" i="113"/>
  <c r="FZ19" i="113"/>
  <c r="CV100" i="113"/>
  <c r="CW100" i="113" s="1"/>
  <c r="CX100" i="113" s="1"/>
  <c r="CY100" i="113" s="1"/>
  <c r="CZ100" i="113" s="1"/>
  <c r="DA100" i="113" s="1"/>
  <c r="DB100" i="113" s="1"/>
  <c r="DC100" i="113" s="1"/>
  <c r="DD100" i="113" s="1"/>
  <c r="DE100" i="113" s="1"/>
  <c r="DF100" i="113" s="1"/>
  <c r="DG100" i="113" s="1"/>
  <c r="DH100" i="113" s="1"/>
  <c r="DI100" i="113" s="1"/>
  <c r="DJ100" i="113" s="1"/>
  <c r="DK100" i="113" s="1"/>
  <c r="DL100" i="113" s="1"/>
  <c r="DM100" i="113" s="1"/>
  <c r="DN100" i="113" s="1"/>
  <c r="DO100" i="113" s="1"/>
  <c r="DP100" i="113" s="1"/>
  <c r="DQ100" i="113" s="1"/>
  <c r="DR100" i="113" s="1"/>
  <c r="DS100" i="113" s="1"/>
  <c r="DT100" i="113" s="1"/>
  <c r="DU100" i="113" s="1"/>
  <c r="DV100" i="113" s="1"/>
  <c r="DW100" i="113" s="1"/>
  <c r="DX100" i="113" s="1"/>
  <c r="DY100" i="113" s="1"/>
  <c r="DZ100" i="113" s="1"/>
  <c r="EA100" i="113" s="1"/>
  <c r="EB100" i="113" s="1"/>
  <c r="EC100" i="113" s="1"/>
  <c r="ED100" i="113" s="1"/>
  <c r="EE100" i="113" s="1"/>
  <c r="EF100" i="113" s="1"/>
  <c r="EG100" i="113" s="1"/>
  <c r="EH100" i="113" s="1"/>
  <c r="EI100" i="113" s="1"/>
  <c r="EJ100" i="113" s="1"/>
  <c r="EK100" i="113" s="1"/>
  <c r="EL100" i="113" s="1"/>
  <c r="EM100" i="113" s="1"/>
  <c r="EN100" i="113" s="1"/>
  <c r="EO100" i="113" s="1"/>
  <c r="EP100" i="113" s="1"/>
  <c r="EQ100" i="113" s="1"/>
  <c r="ER100" i="113" s="1"/>
  <c r="ES100" i="113" s="1"/>
  <c r="ET100" i="113" s="1"/>
  <c r="EU100" i="113" s="1"/>
  <c r="EV100" i="113" s="1"/>
  <c r="EW100" i="113" s="1"/>
  <c r="EX100" i="113" s="1"/>
  <c r="EY100" i="113" s="1"/>
  <c r="EZ100" i="113" s="1"/>
  <c r="FA100" i="113" s="1"/>
  <c r="FB100" i="113" s="1"/>
  <c r="FC100" i="113" s="1"/>
  <c r="FD100" i="113" s="1"/>
  <c r="FE100" i="113" s="1"/>
  <c r="FF100" i="113" s="1"/>
  <c r="FG100" i="113" s="1"/>
  <c r="FH100" i="113" s="1"/>
  <c r="FI100" i="113" s="1"/>
  <c r="FJ100" i="113" s="1"/>
  <c r="FK100" i="113" s="1"/>
  <c r="FL100" i="113" s="1"/>
  <c r="FM100" i="113" s="1"/>
  <c r="FN100" i="113" s="1"/>
  <c r="FO100" i="113" s="1"/>
  <c r="FP100" i="113" s="1"/>
  <c r="FQ100" i="113" s="1"/>
  <c r="FR100" i="113" s="1"/>
  <c r="FS100" i="113" s="1"/>
  <c r="FT100" i="113" s="1"/>
  <c r="FU100" i="113" s="1"/>
  <c r="FV100" i="113" s="1"/>
  <c r="FW100" i="113" s="1"/>
  <c r="FX100" i="113" s="1"/>
  <c r="FY100" i="113" s="1"/>
  <c r="FZ100" i="113" s="1"/>
  <c r="GA100" i="113" s="1"/>
  <c r="GB100" i="113" s="1"/>
  <c r="GC100" i="113" s="1"/>
  <c r="GD100" i="113" s="1"/>
  <c r="GE100" i="113" s="1"/>
  <c r="GF100" i="113" s="1"/>
  <c r="GG100" i="113" s="1"/>
  <c r="GH100" i="113" s="1"/>
  <c r="GI100" i="113" s="1"/>
  <c r="GJ100" i="113" s="1"/>
  <c r="GK100" i="113" s="1"/>
  <c r="GL100" i="113" s="1"/>
  <c r="GM100" i="113" s="1"/>
  <c r="GN100" i="113" s="1"/>
  <c r="GO100" i="113" s="1"/>
  <c r="GP100" i="113" s="1"/>
  <c r="GQ100" i="113" s="1"/>
  <c r="GR100" i="113" s="1"/>
  <c r="GS100" i="113" s="1"/>
  <c r="GT100" i="113" s="1"/>
  <c r="GU100" i="113" s="1"/>
  <c r="GV100" i="113" s="1"/>
  <c r="GW100" i="113" s="1"/>
  <c r="GX100" i="113" s="1"/>
  <c r="GY100" i="113" s="1"/>
  <c r="GZ100" i="113" s="1"/>
  <c r="HA100" i="113" s="1"/>
  <c r="HB100" i="113" s="1"/>
  <c r="HC100" i="113" s="1"/>
  <c r="HD100" i="113" s="1"/>
  <c r="HE100" i="113" s="1"/>
  <c r="HF100" i="113" s="1"/>
  <c r="HG100" i="113" s="1"/>
  <c r="HH100" i="113" s="1"/>
  <c r="HI100" i="113" s="1"/>
  <c r="HJ100" i="113" s="1"/>
  <c r="CU2" i="113"/>
  <c r="CT55" i="112" s="1"/>
  <c r="C93" i="114" l="1"/>
  <c r="CV101" i="113"/>
  <c r="GA19" i="113"/>
  <c r="GC17" i="113"/>
  <c r="CT18" i="109"/>
  <c r="CV67" i="112" l="1"/>
  <c r="B102" i="113" s="1"/>
  <c r="CV67" i="115"/>
  <c r="E93" i="114"/>
  <c r="CK56" i="112"/>
  <c r="GD17" i="113"/>
  <c r="GB19" i="113"/>
  <c r="CW101" i="113"/>
  <c r="CX101" i="113" s="1"/>
  <c r="CY101" i="113" s="1"/>
  <c r="CZ101" i="113" s="1"/>
  <c r="DA101" i="113" s="1"/>
  <c r="DB101" i="113" s="1"/>
  <c r="DC101" i="113" s="1"/>
  <c r="DD101" i="113" s="1"/>
  <c r="DE101" i="113" s="1"/>
  <c r="DF101" i="113" s="1"/>
  <c r="DG101" i="113" s="1"/>
  <c r="DH101" i="113" s="1"/>
  <c r="DI101" i="113" s="1"/>
  <c r="DJ101" i="113" s="1"/>
  <c r="DK101" i="113" s="1"/>
  <c r="DL101" i="113" s="1"/>
  <c r="DM101" i="113" s="1"/>
  <c r="DN101" i="113" s="1"/>
  <c r="DO101" i="113" s="1"/>
  <c r="DP101" i="113" s="1"/>
  <c r="DQ101" i="113" s="1"/>
  <c r="DR101" i="113" s="1"/>
  <c r="DS101" i="113" s="1"/>
  <c r="DT101" i="113" s="1"/>
  <c r="DU101" i="113" s="1"/>
  <c r="DV101" i="113" s="1"/>
  <c r="DW101" i="113" s="1"/>
  <c r="DX101" i="113" s="1"/>
  <c r="DY101" i="113" s="1"/>
  <c r="DZ101" i="113" s="1"/>
  <c r="EA101" i="113" s="1"/>
  <c r="EB101" i="113" s="1"/>
  <c r="EC101" i="113" s="1"/>
  <c r="ED101" i="113" s="1"/>
  <c r="EE101" i="113" s="1"/>
  <c r="EF101" i="113" s="1"/>
  <c r="EG101" i="113" s="1"/>
  <c r="EH101" i="113" s="1"/>
  <c r="EI101" i="113" s="1"/>
  <c r="EJ101" i="113" s="1"/>
  <c r="EK101" i="113" s="1"/>
  <c r="EL101" i="113" s="1"/>
  <c r="EM101" i="113" s="1"/>
  <c r="EN101" i="113" s="1"/>
  <c r="EO101" i="113" s="1"/>
  <c r="EP101" i="113" s="1"/>
  <c r="EQ101" i="113" s="1"/>
  <c r="ER101" i="113" s="1"/>
  <c r="ES101" i="113" s="1"/>
  <c r="ET101" i="113" s="1"/>
  <c r="EU101" i="113" s="1"/>
  <c r="EV101" i="113" s="1"/>
  <c r="EW101" i="113" s="1"/>
  <c r="EX101" i="113" s="1"/>
  <c r="EY101" i="113" s="1"/>
  <c r="EZ101" i="113" s="1"/>
  <c r="FA101" i="113" s="1"/>
  <c r="FB101" i="113" s="1"/>
  <c r="FC101" i="113" s="1"/>
  <c r="FD101" i="113" s="1"/>
  <c r="FE101" i="113" s="1"/>
  <c r="FF101" i="113" s="1"/>
  <c r="FG101" i="113" s="1"/>
  <c r="FH101" i="113" s="1"/>
  <c r="FI101" i="113" s="1"/>
  <c r="FJ101" i="113" s="1"/>
  <c r="FK101" i="113" s="1"/>
  <c r="FL101" i="113" s="1"/>
  <c r="FM101" i="113" s="1"/>
  <c r="FN101" i="113" s="1"/>
  <c r="FO101" i="113" s="1"/>
  <c r="FP101" i="113" s="1"/>
  <c r="FQ101" i="113" s="1"/>
  <c r="FR101" i="113" s="1"/>
  <c r="FS101" i="113" s="1"/>
  <c r="FT101" i="113" s="1"/>
  <c r="FU101" i="113" s="1"/>
  <c r="FV101" i="113" s="1"/>
  <c r="FW101" i="113" s="1"/>
  <c r="FX101" i="113" s="1"/>
  <c r="FY101" i="113" s="1"/>
  <c r="FZ101" i="113" s="1"/>
  <c r="GA101" i="113" s="1"/>
  <c r="GB101" i="113" s="1"/>
  <c r="GC101" i="113" s="1"/>
  <c r="GD101" i="113" s="1"/>
  <c r="GE101" i="113" s="1"/>
  <c r="GF101" i="113" s="1"/>
  <c r="GG101" i="113" s="1"/>
  <c r="GH101" i="113" s="1"/>
  <c r="GI101" i="113" s="1"/>
  <c r="GJ101" i="113" s="1"/>
  <c r="GK101" i="113" s="1"/>
  <c r="GL101" i="113" s="1"/>
  <c r="GM101" i="113" s="1"/>
  <c r="GN101" i="113" s="1"/>
  <c r="GO101" i="113" s="1"/>
  <c r="GP101" i="113" s="1"/>
  <c r="GQ101" i="113" s="1"/>
  <c r="GR101" i="113" s="1"/>
  <c r="GS101" i="113" s="1"/>
  <c r="GT101" i="113" s="1"/>
  <c r="GU101" i="113" s="1"/>
  <c r="GV101" i="113" s="1"/>
  <c r="GW101" i="113" s="1"/>
  <c r="GX101" i="113" s="1"/>
  <c r="GY101" i="113" s="1"/>
  <c r="GZ101" i="113" s="1"/>
  <c r="HA101" i="113" s="1"/>
  <c r="HB101" i="113" s="1"/>
  <c r="HC101" i="113" s="1"/>
  <c r="HD101" i="113" s="1"/>
  <c r="HE101" i="113" s="1"/>
  <c r="HF101" i="113" s="1"/>
  <c r="HG101" i="113" s="1"/>
  <c r="HH101" i="113" s="1"/>
  <c r="HI101" i="113" s="1"/>
  <c r="HJ101" i="113" s="1"/>
  <c r="CV2" i="113"/>
  <c r="CU55" i="112" s="1"/>
  <c r="CK95" i="112" l="1"/>
  <c r="F93" i="114"/>
  <c r="CW102" i="113"/>
  <c r="GC19" i="113"/>
  <c r="GE17" i="113"/>
  <c r="CU18" i="109"/>
  <c r="CW67" i="112" l="1"/>
  <c r="B103" i="113" s="1"/>
  <c r="CW67" i="115"/>
  <c r="C94" i="114"/>
  <c r="GF17" i="113"/>
  <c r="GD19" i="113"/>
  <c r="CX102" i="113"/>
  <c r="CY102" i="113" s="1"/>
  <c r="CZ102" i="113" s="1"/>
  <c r="DA102" i="113" s="1"/>
  <c r="DB102" i="113" s="1"/>
  <c r="DC102" i="113" s="1"/>
  <c r="DD102" i="113" s="1"/>
  <c r="DE102" i="113" s="1"/>
  <c r="DF102" i="113" s="1"/>
  <c r="DG102" i="113" s="1"/>
  <c r="DH102" i="113" s="1"/>
  <c r="DI102" i="113" s="1"/>
  <c r="DJ102" i="113" s="1"/>
  <c r="DK102" i="113" s="1"/>
  <c r="DL102" i="113" s="1"/>
  <c r="DM102" i="113" s="1"/>
  <c r="DN102" i="113" s="1"/>
  <c r="DO102" i="113" s="1"/>
  <c r="DP102" i="113" s="1"/>
  <c r="DQ102" i="113" s="1"/>
  <c r="DR102" i="113" s="1"/>
  <c r="DS102" i="113" s="1"/>
  <c r="DT102" i="113" s="1"/>
  <c r="DU102" i="113" s="1"/>
  <c r="DV102" i="113" s="1"/>
  <c r="DW102" i="113" s="1"/>
  <c r="DX102" i="113" s="1"/>
  <c r="DY102" i="113" s="1"/>
  <c r="DZ102" i="113" s="1"/>
  <c r="EA102" i="113" s="1"/>
  <c r="EB102" i="113" s="1"/>
  <c r="EC102" i="113" s="1"/>
  <c r="ED102" i="113" s="1"/>
  <c r="EE102" i="113" s="1"/>
  <c r="EF102" i="113" s="1"/>
  <c r="EG102" i="113" s="1"/>
  <c r="EH102" i="113" s="1"/>
  <c r="EI102" i="113" s="1"/>
  <c r="EJ102" i="113" s="1"/>
  <c r="EK102" i="113" s="1"/>
  <c r="EL102" i="113" s="1"/>
  <c r="EM102" i="113" s="1"/>
  <c r="EN102" i="113" s="1"/>
  <c r="EO102" i="113" s="1"/>
  <c r="EP102" i="113" s="1"/>
  <c r="EQ102" i="113" s="1"/>
  <c r="ER102" i="113" s="1"/>
  <c r="ES102" i="113" s="1"/>
  <c r="ET102" i="113" s="1"/>
  <c r="EU102" i="113" s="1"/>
  <c r="EV102" i="113" s="1"/>
  <c r="EW102" i="113" s="1"/>
  <c r="EX102" i="113" s="1"/>
  <c r="EY102" i="113" s="1"/>
  <c r="EZ102" i="113" s="1"/>
  <c r="FA102" i="113" s="1"/>
  <c r="FB102" i="113" s="1"/>
  <c r="FC102" i="113" s="1"/>
  <c r="FD102" i="113" s="1"/>
  <c r="FE102" i="113" s="1"/>
  <c r="FF102" i="113" s="1"/>
  <c r="FG102" i="113" s="1"/>
  <c r="FH102" i="113" s="1"/>
  <c r="FI102" i="113" s="1"/>
  <c r="FJ102" i="113" s="1"/>
  <c r="FK102" i="113" s="1"/>
  <c r="FL102" i="113" s="1"/>
  <c r="FM102" i="113" s="1"/>
  <c r="FN102" i="113" s="1"/>
  <c r="FO102" i="113" s="1"/>
  <c r="FP102" i="113" s="1"/>
  <c r="FQ102" i="113" s="1"/>
  <c r="FR102" i="113" s="1"/>
  <c r="FS102" i="113" s="1"/>
  <c r="FT102" i="113" s="1"/>
  <c r="FU102" i="113" s="1"/>
  <c r="FV102" i="113" s="1"/>
  <c r="FW102" i="113" s="1"/>
  <c r="FX102" i="113" s="1"/>
  <c r="FY102" i="113" s="1"/>
  <c r="FZ102" i="113" s="1"/>
  <c r="GA102" i="113" s="1"/>
  <c r="GB102" i="113" s="1"/>
  <c r="GC102" i="113" s="1"/>
  <c r="GD102" i="113" s="1"/>
  <c r="GE102" i="113" s="1"/>
  <c r="GF102" i="113" s="1"/>
  <c r="GG102" i="113" s="1"/>
  <c r="GH102" i="113" s="1"/>
  <c r="GI102" i="113" s="1"/>
  <c r="GJ102" i="113" s="1"/>
  <c r="GK102" i="113" s="1"/>
  <c r="GL102" i="113" s="1"/>
  <c r="GM102" i="113" s="1"/>
  <c r="GN102" i="113" s="1"/>
  <c r="GO102" i="113" s="1"/>
  <c r="GP102" i="113" s="1"/>
  <c r="GQ102" i="113" s="1"/>
  <c r="GR102" i="113" s="1"/>
  <c r="GS102" i="113" s="1"/>
  <c r="GT102" i="113" s="1"/>
  <c r="GU102" i="113" s="1"/>
  <c r="GV102" i="113" s="1"/>
  <c r="GW102" i="113" s="1"/>
  <c r="GX102" i="113" s="1"/>
  <c r="GY102" i="113" s="1"/>
  <c r="GZ102" i="113" s="1"/>
  <c r="HA102" i="113" s="1"/>
  <c r="HB102" i="113" s="1"/>
  <c r="HC102" i="113" s="1"/>
  <c r="HD102" i="113" s="1"/>
  <c r="HE102" i="113" s="1"/>
  <c r="HF102" i="113" s="1"/>
  <c r="HG102" i="113" s="1"/>
  <c r="HH102" i="113" s="1"/>
  <c r="HI102" i="113" s="1"/>
  <c r="HJ102" i="113" s="1"/>
  <c r="CW2" i="113"/>
  <c r="CV55" i="112" s="1"/>
  <c r="E94" i="114" l="1"/>
  <c r="CL56" i="112"/>
  <c r="CX103" i="113"/>
  <c r="GE19" i="113"/>
  <c r="GG17" i="113"/>
  <c r="CV18" i="109"/>
  <c r="CX67" i="112" l="1"/>
  <c r="B104" i="113" s="1"/>
  <c r="CX67" i="115"/>
  <c r="CL95" i="112"/>
  <c r="F94" i="114"/>
  <c r="GH17" i="113"/>
  <c r="GF19" i="113"/>
  <c r="CY103" i="113"/>
  <c r="CZ103" i="113" s="1"/>
  <c r="DA103" i="113" s="1"/>
  <c r="DB103" i="113" s="1"/>
  <c r="DC103" i="113" s="1"/>
  <c r="DD103" i="113" s="1"/>
  <c r="DE103" i="113" s="1"/>
  <c r="DF103" i="113" s="1"/>
  <c r="DG103" i="113" s="1"/>
  <c r="DH103" i="113" s="1"/>
  <c r="DI103" i="113" s="1"/>
  <c r="DJ103" i="113" s="1"/>
  <c r="DK103" i="113" s="1"/>
  <c r="DL103" i="113" s="1"/>
  <c r="DM103" i="113" s="1"/>
  <c r="DN103" i="113" s="1"/>
  <c r="DO103" i="113" s="1"/>
  <c r="DP103" i="113" s="1"/>
  <c r="DQ103" i="113" s="1"/>
  <c r="DR103" i="113" s="1"/>
  <c r="DS103" i="113" s="1"/>
  <c r="DT103" i="113" s="1"/>
  <c r="DU103" i="113" s="1"/>
  <c r="DV103" i="113" s="1"/>
  <c r="DW103" i="113" s="1"/>
  <c r="DX103" i="113" s="1"/>
  <c r="DY103" i="113" s="1"/>
  <c r="DZ103" i="113" s="1"/>
  <c r="EA103" i="113" s="1"/>
  <c r="EB103" i="113" s="1"/>
  <c r="EC103" i="113" s="1"/>
  <c r="ED103" i="113" s="1"/>
  <c r="EE103" i="113" s="1"/>
  <c r="EF103" i="113" s="1"/>
  <c r="EG103" i="113" s="1"/>
  <c r="EH103" i="113" s="1"/>
  <c r="EI103" i="113" s="1"/>
  <c r="EJ103" i="113" s="1"/>
  <c r="EK103" i="113" s="1"/>
  <c r="EL103" i="113" s="1"/>
  <c r="EM103" i="113" s="1"/>
  <c r="EN103" i="113" s="1"/>
  <c r="EO103" i="113" s="1"/>
  <c r="EP103" i="113" s="1"/>
  <c r="EQ103" i="113" s="1"/>
  <c r="ER103" i="113" s="1"/>
  <c r="ES103" i="113" s="1"/>
  <c r="ET103" i="113" s="1"/>
  <c r="EU103" i="113" s="1"/>
  <c r="EV103" i="113" s="1"/>
  <c r="EW103" i="113" s="1"/>
  <c r="EX103" i="113" s="1"/>
  <c r="EY103" i="113" s="1"/>
  <c r="EZ103" i="113" s="1"/>
  <c r="FA103" i="113" s="1"/>
  <c r="FB103" i="113" s="1"/>
  <c r="FC103" i="113" s="1"/>
  <c r="FD103" i="113" s="1"/>
  <c r="FE103" i="113" s="1"/>
  <c r="FF103" i="113" s="1"/>
  <c r="FG103" i="113" s="1"/>
  <c r="FH103" i="113" s="1"/>
  <c r="FI103" i="113" s="1"/>
  <c r="FJ103" i="113" s="1"/>
  <c r="FK103" i="113" s="1"/>
  <c r="FL103" i="113" s="1"/>
  <c r="FM103" i="113" s="1"/>
  <c r="FN103" i="113" s="1"/>
  <c r="FO103" i="113" s="1"/>
  <c r="FP103" i="113" s="1"/>
  <c r="FQ103" i="113" s="1"/>
  <c r="FR103" i="113" s="1"/>
  <c r="FS103" i="113" s="1"/>
  <c r="FT103" i="113" s="1"/>
  <c r="FU103" i="113" s="1"/>
  <c r="FV103" i="113" s="1"/>
  <c r="FW103" i="113" s="1"/>
  <c r="FX103" i="113" s="1"/>
  <c r="FY103" i="113" s="1"/>
  <c r="FZ103" i="113" s="1"/>
  <c r="GA103" i="113" s="1"/>
  <c r="GB103" i="113" s="1"/>
  <c r="GC103" i="113" s="1"/>
  <c r="GD103" i="113" s="1"/>
  <c r="GE103" i="113" s="1"/>
  <c r="GF103" i="113" s="1"/>
  <c r="GG103" i="113" s="1"/>
  <c r="GH103" i="113" s="1"/>
  <c r="GI103" i="113" s="1"/>
  <c r="GJ103" i="113" s="1"/>
  <c r="GK103" i="113" s="1"/>
  <c r="GL103" i="113" s="1"/>
  <c r="GM103" i="113" s="1"/>
  <c r="GN103" i="113" s="1"/>
  <c r="GO103" i="113" s="1"/>
  <c r="GP103" i="113" s="1"/>
  <c r="GQ103" i="113" s="1"/>
  <c r="GR103" i="113" s="1"/>
  <c r="GS103" i="113" s="1"/>
  <c r="GT103" i="113" s="1"/>
  <c r="GU103" i="113" s="1"/>
  <c r="GV103" i="113" s="1"/>
  <c r="GW103" i="113" s="1"/>
  <c r="GX103" i="113" s="1"/>
  <c r="GY103" i="113" s="1"/>
  <c r="GZ103" i="113" s="1"/>
  <c r="HA103" i="113" s="1"/>
  <c r="HB103" i="113" s="1"/>
  <c r="HC103" i="113" s="1"/>
  <c r="HD103" i="113" s="1"/>
  <c r="HE103" i="113" s="1"/>
  <c r="HF103" i="113" s="1"/>
  <c r="HG103" i="113" s="1"/>
  <c r="HH103" i="113" s="1"/>
  <c r="HI103" i="113" s="1"/>
  <c r="HJ103" i="113" s="1"/>
  <c r="CX2" i="113"/>
  <c r="CW55" i="112" s="1"/>
  <c r="C95" i="114" l="1"/>
  <c r="GG19" i="113"/>
  <c r="CY104" i="113"/>
  <c r="GI17" i="113"/>
  <c r="CW18" i="109"/>
  <c r="CY67" i="112" l="1"/>
  <c r="B105" i="113" s="1"/>
  <c r="CY67" i="115"/>
  <c r="E95" i="114"/>
  <c r="CM56" i="112"/>
  <c r="GJ17" i="113"/>
  <c r="CZ104" i="113"/>
  <c r="DA104" i="113" s="1"/>
  <c r="DB104" i="113" s="1"/>
  <c r="DC104" i="113" s="1"/>
  <c r="DD104" i="113" s="1"/>
  <c r="DE104" i="113" s="1"/>
  <c r="DF104" i="113" s="1"/>
  <c r="DG104" i="113" s="1"/>
  <c r="DH104" i="113" s="1"/>
  <c r="DI104" i="113" s="1"/>
  <c r="DJ104" i="113" s="1"/>
  <c r="DK104" i="113" s="1"/>
  <c r="DL104" i="113" s="1"/>
  <c r="DM104" i="113" s="1"/>
  <c r="DN104" i="113" s="1"/>
  <c r="DO104" i="113" s="1"/>
  <c r="DP104" i="113" s="1"/>
  <c r="DQ104" i="113" s="1"/>
  <c r="DR104" i="113" s="1"/>
  <c r="DS104" i="113" s="1"/>
  <c r="DT104" i="113" s="1"/>
  <c r="DU104" i="113" s="1"/>
  <c r="DV104" i="113" s="1"/>
  <c r="DW104" i="113" s="1"/>
  <c r="DX104" i="113" s="1"/>
  <c r="DY104" i="113" s="1"/>
  <c r="DZ104" i="113" s="1"/>
  <c r="EA104" i="113" s="1"/>
  <c r="EB104" i="113" s="1"/>
  <c r="EC104" i="113" s="1"/>
  <c r="ED104" i="113" s="1"/>
  <c r="EE104" i="113" s="1"/>
  <c r="EF104" i="113" s="1"/>
  <c r="EG104" i="113" s="1"/>
  <c r="EH104" i="113" s="1"/>
  <c r="EI104" i="113" s="1"/>
  <c r="EJ104" i="113" s="1"/>
  <c r="EK104" i="113" s="1"/>
  <c r="EL104" i="113" s="1"/>
  <c r="EM104" i="113" s="1"/>
  <c r="EN104" i="113" s="1"/>
  <c r="EO104" i="113" s="1"/>
  <c r="EP104" i="113" s="1"/>
  <c r="EQ104" i="113" s="1"/>
  <c r="ER104" i="113" s="1"/>
  <c r="ES104" i="113" s="1"/>
  <c r="ET104" i="113" s="1"/>
  <c r="EU104" i="113" s="1"/>
  <c r="EV104" i="113" s="1"/>
  <c r="EW104" i="113" s="1"/>
  <c r="EX104" i="113" s="1"/>
  <c r="EY104" i="113" s="1"/>
  <c r="EZ104" i="113" s="1"/>
  <c r="FA104" i="113" s="1"/>
  <c r="FB104" i="113" s="1"/>
  <c r="FC104" i="113" s="1"/>
  <c r="FD104" i="113" s="1"/>
  <c r="FE104" i="113" s="1"/>
  <c r="FF104" i="113" s="1"/>
  <c r="FG104" i="113" s="1"/>
  <c r="FH104" i="113" s="1"/>
  <c r="FI104" i="113" s="1"/>
  <c r="FJ104" i="113" s="1"/>
  <c r="FK104" i="113" s="1"/>
  <c r="FL104" i="113" s="1"/>
  <c r="FM104" i="113" s="1"/>
  <c r="FN104" i="113" s="1"/>
  <c r="FO104" i="113" s="1"/>
  <c r="FP104" i="113" s="1"/>
  <c r="FQ104" i="113" s="1"/>
  <c r="FR104" i="113" s="1"/>
  <c r="FS104" i="113" s="1"/>
  <c r="FT104" i="113" s="1"/>
  <c r="FU104" i="113" s="1"/>
  <c r="FV104" i="113" s="1"/>
  <c r="FW104" i="113" s="1"/>
  <c r="FX104" i="113" s="1"/>
  <c r="FY104" i="113" s="1"/>
  <c r="FZ104" i="113" s="1"/>
  <c r="GA104" i="113" s="1"/>
  <c r="GB104" i="113" s="1"/>
  <c r="GC104" i="113" s="1"/>
  <c r="GD104" i="113" s="1"/>
  <c r="GE104" i="113" s="1"/>
  <c r="GF104" i="113" s="1"/>
  <c r="GG104" i="113" s="1"/>
  <c r="GH104" i="113" s="1"/>
  <c r="GI104" i="113" s="1"/>
  <c r="GJ104" i="113" s="1"/>
  <c r="GK104" i="113" s="1"/>
  <c r="GL104" i="113" s="1"/>
  <c r="GM104" i="113" s="1"/>
  <c r="GN104" i="113" s="1"/>
  <c r="GO104" i="113" s="1"/>
  <c r="GP104" i="113" s="1"/>
  <c r="GQ104" i="113" s="1"/>
  <c r="GR104" i="113" s="1"/>
  <c r="GS104" i="113" s="1"/>
  <c r="GT104" i="113" s="1"/>
  <c r="GU104" i="113" s="1"/>
  <c r="GV104" i="113" s="1"/>
  <c r="GW104" i="113" s="1"/>
  <c r="GX104" i="113" s="1"/>
  <c r="GY104" i="113" s="1"/>
  <c r="GZ104" i="113" s="1"/>
  <c r="HA104" i="113" s="1"/>
  <c r="HB104" i="113" s="1"/>
  <c r="HC104" i="113" s="1"/>
  <c r="HD104" i="113" s="1"/>
  <c r="HE104" i="113" s="1"/>
  <c r="HF104" i="113" s="1"/>
  <c r="HG104" i="113" s="1"/>
  <c r="HH104" i="113" s="1"/>
  <c r="HI104" i="113" s="1"/>
  <c r="HJ104" i="113" s="1"/>
  <c r="CY2" i="113"/>
  <c r="CX55" i="112" s="1"/>
  <c r="GH19" i="113"/>
  <c r="CM95" i="112" l="1"/>
  <c r="F95" i="114"/>
  <c r="GI19" i="113"/>
  <c r="CZ105" i="113"/>
  <c r="GK17" i="113"/>
  <c r="CX18" i="109"/>
  <c r="CZ67" i="112" l="1"/>
  <c r="B106" i="113" s="1"/>
  <c r="CZ67" i="115"/>
  <c r="C96" i="114"/>
  <c r="GL17" i="113"/>
  <c r="DA105" i="113"/>
  <c r="DB105" i="113" s="1"/>
  <c r="DC105" i="113" s="1"/>
  <c r="DD105" i="113" s="1"/>
  <c r="DE105" i="113" s="1"/>
  <c r="DF105" i="113" s="1"/>
  <c r="DG105" i="113" s="1"/>
  <c r="DH105" i="113" s="1"/>
  <c r="DI105" i="113" s="1"/>
  <c r="DJ105" i="113" s="1"/>
  <c r="DK105" i="113" s="1"/>
  <c r="DL105" i="113" s="1"/>
  <c r="DM105" i="113" s="1"/>
  <c r="DN105" i="113" s="1"/>
  <c r="DO105" i="113" s="1"/>
  <c r="DP105" i="113" s="1"/>
  <c r="DQ105" i="113" s="1"/>
  <c r="DR105" i="113" s="1"/>
  <c r="DS105" i="113" s="1"/>
  <c r="DT105" i="113" s="1"/>
  <c r="DU105" i="113" s="1"/>
  <c r="DV105" i="113" s="1"/>
  <c r="DW105" i="113" s="1"/>
  <c r="DX105" i="113" s="1"/>
  <c r="DY105" i="113" s="1"/>
  <c r="DZ105" i="113" s="1"/>
  <c r="EA105" i="113" s="1"/>
  <c r="EB105" i="113" s="1"/>
  <c r="EC105" i="113" s="1"/>
  <c r="ED105" i="113" s="1"/>
  <c r="EE105" i="113" s="1"/>
  <c r="EF105" i="113" s="1"/>
  <c r="EG105" i="113" s="1"/>
  <c r="EH105" i="113" s="1"/>
  <c r="EI105" i="113" s="1"/>
  <c r="EJ105" i="113" s="1"/>
  <c r="EK105" i="113" s="1"/>
  <c r="EL105" i="113" s="1"/>
  <c r="EM105" i="113" s="1"/>
  <c r="EN105" i="113" s="1"/>
  <c r="EO105" i="113" s="1"/>
  <c r="EP105" i="113" s="1"/>
  <c r="EQ105" i="113" s="1"/>
  <c r="ER105" i="113" s="1"/>
  <c r="ES105" i="113" s="1"/>
  <c r="ET105" i="113" s="1"/>
  <c r="EU105" i="113" s="1"/>
  <c r="EV105" i="113" s="1"/>
  <c r="EW105" i="113" s="1"/>
  <c r="EX105" i="113" s="1"/>
  <c r="EY105" i="113" s="1"/>
  <c r="EZ105" i="113" s="1"/>
  <c r="FA105" i="113" s="1"/>
  <c r="FB105" i="113" s="1"/>
  <c r="FC105" i="113" s="1"/>
  <c r="FD105" i="113" s="1"/>
  <c r="FE105" i="113" s="1"/>
  <c r="FF105" i="113" s="1"/>
  <c r="FG105" i="113" s="1"/>
  <c r="FH105" i="113" s="1"/>
  <c r="FI105" i="113" s="1"/>
  <c r="FJ105" i="113" s="1"/>
  <c r="FK105" i="113" s="1"/>
  <c r="FL105" i="113" s="1"/>
  <c r="FM105" i="113" s="1"/>
  <c r="FN105" i="113" s="1"/>
  <c r="FO105" i="113" s="1"/>
  <c r="FP105" i="113" s="1"/>
  <c r="FQ105" i="113" s="1"/>
  <c r="FR105" i="113" s="1"/>
  <c r="FS105" i="113" s="1"/>
  <c r="FT105" i="113" s="1"/>
  <c r="FU105" i="113" s="1"/>
  <c r="FV105" i="113" s="1"/>
  <c r="FW105" i="113" s="1"/>
  <c r="FX105" i="113" s="1"/>
  <c r="FY105" i="113" s="1"/>
  <c r="FZ105" i="113" s="1"/>
  <c r="GA105" i="113" s="1"/>
  <c r="GB105" i="113" s="1"/>
  <c r="GC105" i="113" s="1"/>
  <c r="GD105" i="113" s="1"/>
  <c r="GE105" i="113" s="1"/>
  <c r="GF105" i="113" s="1"/>
  <c r="GG105" i="113" s="1"/>
  <c r="GH105" i="113" s="1"/>
  <c r="GI105" i="113" s="1"/>
  <c r="GJ105" i="113" s="1"/>
  <c r="GK105" i="113" s="1"/>
  <c r="GL105" i="113" s="1"/>
  <c r="GM105" i="113" s="1"/>
  <c r="GN105" i="113" s="1"/>
  <c r="GO105" i="113" s="1"/>
  <c r="GP105" i="113" s="1"/>
  <c r="GQ105" i="113" s="1"/>
  <c r="GR105" i="113" s="1"/>
  <c r="GS105" i="113" s="1"/>
  <c r="GT105" i="113" s="1"/>
  <c r="GU105" i="113" s="1"/>
  <c r="GV105" i="113" s="1"/>
  <c r="GW105" i="113" s="1"/>
  <c r="GX105" i="113" s="1"/>
  <c r="GY105" i="113" s="1"/>
  <c r="GZ105" i="113" s="1"/>
  <c r="HA105" i="113" s="1"/>
  <c r="HB105" i="113" s="1"/>
  <c r="HC105" i="113" s="1"/>
  <c r="HD105" i="113" s="1"/>
  <c r="HE105" i="113" s="1"/>
  <c r="HF105" i="113" s="1"/>
  <c r="HG105" i="113" s="1"/>
  <c r="HH105" i="113" s="1"/>
  <c r="HI105" i="113" s="1"/>
  <c r="HJ105" i="113" s="1"/>
  <c r="CZ2" i="113"/>
  <c r="CY55" i="112" s="1"/>
  <c r="GJ19" i="113"/>
  <c r="E96" i="114" l="1"/>
  <c r="CN56" i="112"/>
  <c r="GK19" i="113"/>
  <c r="DA106" i="113"/>
  <c r="GM17" i="113"/>
  <c r="CY18" i="109"/>
  <c r="DA67" i="112" l="1"/>
  <c r="B107" i="113" s="1"/>
  <c r="DA67" i="115"/>
  <c r="CN95" i="112"/>
  <c r="F96" i="114"/>
  <c r="GN17" i="113"/>
  <c r="DB106" i="113"/>
  <c r="DC106" i="113" s="1"/>
  <c r="DD106" i="113" s="1"/>
  <c r="DE106" i="113" s="1"/>
  <c r="DF106" i="113" s="1"/>
  <c r="DG106" i="113" s="1"/>
  <c r="DH106" i="113" s="1"/>
  <c r="DI106" i="113" s="1"/>
  <c r="DJ106" i="113" s="1"/>
  <c r="DK106" i="113" s="1"/>
  <c r="DL106" i="113" s="1"/>
  <c r="DM106" i="113" s="1"/>
  <c r="DN106" i="113" s="1"/>
  <c r="DO106" i="113" s="1"/>
  <c r="DP106" i="113" s="1"/>
  <c r="DQ106" i="113" s="1"/>
  <c r="DR106" i="113" s="1"/>
  <c r="DS106" i="113" s="1"/>
  <c r="DT106" i="113" s="1"/>
  <c r="DU106" i="113" s="1"/>
  <c r="DV106" i="113" s="1"/>
  <c r="DW106" i="113" s="1"/>
  <c r="DX106" i="113" s="1"/>
  <c r="DY106" i="113" s="1"/>
  <c r="DZ106" i="113" s="1"/>
  <c r="EA106" i="113" s="1"/>
  <c r="EB106" i="113" s="1"/>
  <c r="EC106" i="113" s="1"/>
  <c r="ED106" i="113" s="1"/>
  <c r="EE106" i="113" s="1"/>
  <c r="EF106" i="113" s="1"/>
  <c r="EG106" i="113" s="1"/>
  <c r="EH106" i="113" s="1"/>
  <c r="EI106" i="113" s="1"/>
  <c r="EJ106" i="113" s="1"/>
  <c r="EK106" i="113" s="1"/>
  <c r="EL106" i="113" s="1"/>
  <c r="EM106" i="113" s="1"/>
  <c r="EN106" i="113" s="1"/>
  <c r="EO106" i="113" s="1"/>
  <c r="EP106" i="113" s="1"/>
  <c r="EQ106" i="113" s="1"/>
  <c r="ER106" i="113" s="1"/>
  <c r="ES106" i="113" s="1"/>
  <c r="ET106" i="113" s="1"/>
  <c r="EU106" i="113" s="1"/>
  <c r="EV106" i="113" s="1"/>
  <c r="EW106" i="113" s="1"/>
  <c r="EX106" i="113" s="1"/>
  <c r="EY106" i="113" s="1"/>
  <c r="EZ106" i="113" s="1"/>
  <c r="FA106" i="113" s="1"/>
  <c r="FB106" i="113" s="1"/>
  <c r="FC106" i="113" s="1"/>
  <c r="FD106" i="113" s="1"/>
  <c r="FE106" i="113" s="1"/>
  <c r="FF106" i="113" s="1"/>
  <c r="FG106" i="113" s="1"/>
  <c r="FH106" i="113" s="1"/>
  <c r="FI106" i="113" s="1"/>
  <c r="FJ106" i="113" s="1"/>
  <c r="FK106" i="113" s="1"/>
  <c r="FL106" i="113" s="1"/>
  <c r="FM106" i="113" s="1"/>
  <c r="FN106" i="113" s="1"/>
  <c r="FO106" i="113" s="1"/>
  <c r="FP106" i="113" s="1"/>
  <c r="FQ106" i="113" s="1"/>
  <c r="FR106" i="113" s="1"/>
  <c r="FS106" i="113" s="1"/>
  <c r="FT106" i="113" s="1"/>
  <c r="FU106" i="113" s="1"/>
  <c r="FV106" i="113" s="1"/>
  <c r="FW106" i="113" s="1"/>
  <c r="FX106" i="113" s="1"/>
  <c r="FY106" i="113" s="1"/>
  <c r="FZ106" i="113" s="1"/>
  <c r="GA106" i="113" s="1"/>
  <c r="GB106" i="113" s="1"/>
  <c r="GC106" i="113" s="1"/>
  <c r="GD106" i="113" s="1"/>
  <c r="GE106" i="113" s="1"/>
  <c r="GF106" i="113" s="1"/>
  <c r="GG106" i="113" s="1"/>
  <c r="GH106" i="113" s="1"/>
  <c r="GI106" i="113" s="1"/>
  <c r="GJ106" i="113" s="1"/>
  <c r="GK106" i="113" s="1"/>
  <c r="GL106" i="113" s="1"/>
  <c r="GM106" i="113" s="1"/>
  <c r="GN106" i="113" s="1"/>
  <c r="GO106" i="113" s="1"/>
  <c r="GP106" i="113" s="1"/>
  <c r="GQ106" i="113" s="1"/>
  <c r="GR106" i="113" s="1"/>
  <c r="GS106" i="113" s="1"/>
  <c r="GT106" i="113" s="1"/>
  <c r="GU106" i="113" s="1"/>
  <c r="GV106" i="113" s="1"/>
  <c r="GW106" i="113" s="1"/>
  <c r="GX106" i="113" s="1"/>
  <c r="GY106" i="113" s="1"/>
  <c r="GZ106" i="113" s="1"/>
  <c r="HA106" i="113" s="1"/>
  <c r="HB106" i="113" s="1"/>
  <c r="HC106" i="113" s="1"/>
  <c r="HD106" i="113" s="1"/>
  <c r="HE106" i="113" s="1"/>
  <c r="HF106" i="113" s="1"/>
  <c r="HG106" i="113" s="1"/>
  <c r="HH106" i="113" s="1"/>
  <c r="HI106" i="113" s="1"/>
  <c r="HJ106" i="113" s="1"/>
  <c r="DA2" i="113"/>
  <c r="CZ55" i="112" s="1"/>
  <c r="GL19" i="113"/>
  <c r="C97" i="114" l="1"/>
  <c r="DB107" i="113"/>
  <c r="GM19" i="113"/>
  <c r="GO17" i="113"/>
  <c r="CZ18" i="109"/>
  <c r="DB67" i="112" l="1"/>
  <c r="B108" i="113" s="1"/>
  <c r="DB67" i="115"/>
  <c r="E97" i="114"/>
  <c r="CO56" i="112"/>
  <c r="GP17" i="113"/>
  <c r="GN19" i="113"/>
  <c r="DC107" i="113"/>
  <c r="DD107" i="113" s="1"/>
  <c r="DE107" i="113" s="1"/>
  <c r="DF107" i="113" s="1"/>
  <c r="DG107" i="113" s="1"/>
  <c r="DH107" i="113" s="1"/>
  <c r="DI107" i="113" s="1"/>
  <c r="DJ107" i="113" s="1"/>
  <c r="DK107" i="113" s="1"/>
  <c r="DL107" i="113" s="1"/>
  <c r="DM107" i="113" s="1"/>
  <c r="DN107" i="113" s="1"/>
  <c r="DO107" i="113" s="1"/>
  <c r="DP107" i="113" s="1"/>
  <c r="DQ107" i="113" s="1"/>
  <c r="DR107" i="113" s="1"/>
  <c r="DS107" i="113" s="1"/>
  <c r="DT107" i="113" s="1"/>
  <c r="DU107" i="113" s="1"/>
  <c r="DV107" i="113" s="1"/>
  <c r="DW107" i="113" s="1"/>
  <c r="DX107" i="113" s="1"/>
  <c r="DY107" i="113" s="1"/>
  <c r="DZ107" i="113" s="1"/>
  <c r="EA107" i="113" s="1"/>
  <c r="EB107" i="113" s="1"/>
  <c r="EC107" i="113" s="1"/>
  <c r="ED107" i="113" s="1"/>
  <c r="EE107" i="113" s="1"/>
  <c r="EF107" i="113" s="1"/>
  <c r="EG107" i="113" s="1"/>
  <c r="EH107" i="113" s="1"/>
  <c r="EI107" i="113" s="1"/>
  <c r="EJ107" i="113" s="1"/>
  <c r="EK107" i="113" s="1"/>
  <c r="EL107" i="113" s="1"/>
  <c r="EM107" i="113" s="1"/>
  <c r="EN107" i="113" s="1"/>
  <c r="EO107" i="113" s="1"/>
  <c r="EP107" i="113" s="1"/>
  <c r="EQ107" i="113" s="1"/>
  <c r="ER107" i="113" s="1"/>
  <c r="ES107" i="113" s="1"/>
  <c r="ET107" i="113" s="1"/>
  <c r="EU107" i="113" s="1"/>
  <c r="EV107" i="113" s="1"/>
  <c r="EW107" i="113" s="1"/>
  <c r="EX107" i="113" s="1"/>
  <c r="EY107" i="113" s="1"/>
  <c r="EZ107" i="113" s="1"/>
  <c r="FA107" i="113" s="1"/>
  <c r="FB107" i="113" s="1"/>
  <c r="FC107" i="113" s="1"/>
  <c r="FD107" i="113" s="1"/>
  <c r="FE107" i="113" s="1"/>
  <c r="FF107" i="113" s="1"/>
  <c r="FG107" i="113" s="1"/>
  <c r="FH107" i="113" s="1"/>
  <c r="FI107" i="113" s="1"/>
  <c r="FJ107" i="113" s="1"/>
  <c r="FK107" i="113" s="1"/>
  <c r="FL107" i="113" s="1"/>
  <c r="FM107" i="113" s="1"/>
  <c r="FN107" i="113" s="1"/>
  <c r="FO107" i="113" s="1"/>
  <c r="FP107" i="113" s="1"/>
  <c r="FQ107" i="113" s="1"/>
  <c r="FR107" i="113" s="1"/>
  <c r="FS107" i="113" s="1"/>
  <c r="FT107" i="113" s="1"/>
  <c r="FU107" i="113" s="1"/>
  <c r="FV107" i="113" s="1"/>
  <c r="FW107" i="113" s="1"/>
  <c r="FX107" i="113" s="1"/>
  <c r="FY107" i="113" s="1"/>
  <c r="FZ107" i="113" s="1"/>
  <c r="GA107" i="113" s="1"/>
  <c r="GB107" i="113" s="1"/>
  <c r="GC107" i="113" s="1"/>
  <c r="GD107" i="113" s="1"/>
  <c r="GE107" i="113" s="1"/>
  <c r="GF107" i="113" s="1"/>
  <c r="GG107" i="113" s="1"/>
  <c r="GH107" i="113" s="1"/>
  <c r="GI107" i="113" s="1"/>
  <c r="GJ107" i="113" s="1"/>
  <c r="GK107" i="113" s="1"/>
  <c r="GL107" i="113" s="1"/>
  <c r="GM107" i="113" s="1"/>
  <c r="GN107" i="113" s="1"/>
  <c r="GO107" i="113" s="1"/>
  <c r="GP107" i="113" s="1"/>
  <c r="GQ107" i="113" s="1"/>
  <c r="GR107" i="113" s="1"/>
  <c r="GS107" i="113" s="1"/>
  <c r="GT107" i="113" s="1"/>
  <c r="GU107" i="113" s="1"/>
  <c r="GV107" i="113" s="1"/>
  <c r="GW107" i="113" s="1"/>
  <c r="GX107" i="113" s="1"/>
  <c r="GY107" i="113" s="1"/>
  <c r="GZ107" i="113" s="1"/>
  <c r="HA107" i="113" s="1"/>
  <c r="HB107" i="113" s="1"/>
  <c r="HC107" i="113" s="1"/>
  <c r="HD107" i="113" s="1"/>
  <c r="HE107" i="113" s="1"/>
  <c r="HF107" i="113" s="1"/>
  <c r="HG107" i="113" s="1"/>
  <c r="HH107" i="113" s="1"/>
  <c r="HI107" i="113" s="1"/>
  <c r="HJ107" i="113" s="1"/>
  <c r="DB2" i="113"/>
  <c r="DA55" i="112" s="1"/>
  <c r="CO95" i="112" l="1"/>
  <c r="F97" i="114"/>
  <c r="DC108" i="113"/>
  <c r="GO19" i="113"/>
  <c r="GQ17" i="113"/>
  <c r="DA18" i="109"/>
  <c r="DC67" i="112" l="1"/>
  <c r="B109" i="113" s="1"/>
  <c r="DC67" i="115"/>
  <c r="C98" i="114"/>
  <c r="GR17" i="113"/>
  <c r="GP19" i="113"/>
  <c r="DD108" i="113"/>
  <c r="DE108" i="113" s="1"/>
  <c r="DF108" i="113" s="1"/>
  <c r="DG108" i="113" s="1"/>
  <c r="DH108" i="113" s="1"/>
  <c r="DI108" i="113" s="1"/>
  <c r="DJ108" i="113" s="1"/>
  <c r="DK108" i="113" s="1"/>
  <c r="DL108" i="113" s="1"/>
  <c r="DM108" i="113" s="1"/>
  <c r="DN108" i="113" s="1"/>
  <c r="DO108" i="113" s="1"/>
  <c r="DP108" i="113" s="1"/>
  <c r="DQ108" i="113" s="1"/>
  <c r="DR108" i="113" s="1"/>
  <c r="DS108" i="113" s="1"/>
  <c r="DT108" i="113" s="1"/>
  <c r="DU108" i="113" s="1"/>
  <c r="DV108" i="113" s="1"/>
  <c r="DW108" i="113" s="1"/>
  <c r="DX108" i="113" s="1"/>
  <c r="DY108" i="113" s="1"/>
  <c r="DZ108" i="113" s="1"/>
  <c r="EA108" i="113" s="1"/>
  <c r="EB108" i="113" s="1"/>
  <c r="EC108" i="113" s="1"/>
  <c r="ED108" i="113" s="1"/>
  <c r="EE108" i="113" s="1"/>
  <c r="EF108" i="113" s="1"/>
  <c r="EG108" i="113" s="1"/>
  <c r="EH108" i="113" s="1"/>
  <c r="EI108" i="113" s="1"/>
  <c r="EJ108" i="113" s="1"/>
  <c r="EK108" i="113" s="1"/>
  <c r="EL108" i="113" s="1"/>
  <c r="EM108" i="113" s="1"/>
  <c r="EN108" i="113" s="1"/>
  <c r="EO108" i="113" s="1"/>
  <c r="EP108" i="113" s="1"/>
  <c r="EQ108" i="113" s="1"/>
  <c r="ER108" i="113" s="1"/>
  <c r="ES108" i="113" s="1"/>
  <c r="ET108" i="113" s="1"/>
  <c r="EU108" i="113" s="1"/>
  <c r="EV108" i="113" s="1"/>
  <c r="EW108" i="113" s="1"/>
  <c r="EX108" i="113" s="1"/>
  <c r="EY108" i="113" s="1"/>
  <c r="EZ108" i="113" s="1"/>
  <c r="FA108" i="113" s="1"/>
  <c r="FB108" i="113" s="1"/>
  <c r="FC108" i="113" s="1"/>
  <c r="FD108" i="113" s="1"/>
  <c r="FE108" i="113" s="1"/>
  <c r="FF108" i="113" s="1"/>
  <c r="FG108" i="113" s="1"/>
  <c r="FH108" i="113" s="1"/>
  <c r="FI108" i="113" s="1"/>
  <c r="FJ108" i="113" s="1"/>
  <c r="FK108" i="113" s="1"/>
  <c r="FL108" i="113" s="1"/>
  <c r="FM108" i="113" s="1"/>
  <c r="FN108" i="113" s="1"/>
  <c r="FO108" i="113" s="1"/>
  <c r="FP108" i="113" s="1"/>
  <c r="FQ108" i="113" s="1"/>
  <c r="FR108" i="113" s="1"/>
  <c r="FS108" i="113" s="1"/>
  <c r="FT108" i="113" s="1"/>
  <c r="FU108" i="113" s="1"/>
  <c r="FV108" i="113" s="1"/>
  <c r="FW108" i="113" s="1"/>
  <c r="FX108" i="113" s="1"/>
  <c r="FY108" i="113" s="1"/>
  <c r="FZ108" i="113" s="1"/>
  <c r="GA108" i="113" s="1"/>
  <c r="GB108" i="113" s="1"/>
  <c r="GC108" i="113" s="1"/>
  <c r="GD108" i="113" s="1"/>
  <c r="GE108" i="113" s="1"/>
  <c r="GF108" i="113" s="1"/>
  <c r="GG108" i="113" s="1"/>
  <c r="GH108" i="113" s="1"/>
  <c r="GI108" i="113" s="1"/>
  <c r="GJ108" i="113" s="1"/>
  <c r="GK108" i="113" s="1"/>
  <c r="GL108" i="113" s="1"/>
  <c r="GM108" i="113" s="1"/>
  <c r="GN108" i="113" s="1"/>
  <c r="GO108" i="113" s="1"/>
  <c r="GP108" i="113" s="1"/>
  <c r="GQ108" i="113" s="1"/>
  <c r="GR108" i="113" s="1"/>
  <c r="GS108" i="113" s="1"/>
  <c r="GT108" i="113" s="1"/>
  <c r="GU108" i="113" s="1"/>
  <c r="GV108" i="113" s="1"/>
  <c r="GW108" i="113" s="1"/>
  <c r="GX108" i="113" s="1"/>
  <c r="GY108" i="113" s="1"/>
  <c r="GZ108" i="113" s="1"/>
  <c r="HA108" i="113" s="1"/>
  <c r="HB108" i="113" s="1"/>
  <c r="HC108" i="113" s="1"/>
  <c r="HD108" i="113" s="1"/>
  <c r="HE108" i="113" s="1"/>
  <c r="HF108" i="113" s="1"/>
  <c r="HG108" i="113" s="1"/>
  <c r="HH108" i="113" s="1"/>
  <c r="HI108" i="113" s="1"/>
  <c r="HJ108" i="113" s="1"/>
  <c r="DC2" i="113"/>
  <c r="DB55" i="112" s="1"/>
  <c r="E98" i="114" l="1"/>
  <c r="CP56" i="112"/>
  <c r="DD109" i="113"/>
  <c r="GQ19" i="113"/>
  <c r="GS17" i="113"/>
  <c r="DB18" i="109"/>
  <c r="DD67" i="112" l="1"/>
  <c r="B110" i="113" s="1"/>
  <c r="DD67" i="115"/>
  <c r="CP95" i="112"/>
  <c r="F98" i="114"/>
  <c r="GT17" i="113"/>
  <c r="GR19" i="113"/>
  <c r="DE109" i="113"/>
  <c r="DF109" i="113" s="1"/>
  <c r="DG109" i="113" s="1"/>
  <c r="DH109" i="113" s="1"/>
  <c r="DI109" i="113" s="1"/>
  <c r="DJ109" i="113" s="1"/>
  <c r="DK109" i="113" s="1"/>
  <c r="DL109" i="113" s="1"/>
  <c r="DM109" i="113" s="1"/>
  <c r="DN109" i="113" s="1"/>
  <c r="DO109" i="113" s="1"/>
  <c r="DP109" i="113" s="1"/>
  <c r="DQ109" i="113" s="1"/>
  <c r="DR109" i="113" s="1"/>
  <c r="DS109" i="113" s="1"/>
  <c r="DT109" i="113" s="1"/>
  <c r="DU109" i="113" s="1"/>
  <c r="DV109" i="113" s="1"/>
  <c r="DW109" i="113" s="1"/>
  <c r="DX109" i="113" s="1"/>
  <c r="DY109" i="113" s="1"/>
  <c r="DZ109" i="113" s="1"/>
  <c r="EA109" i="113" s="1"/>
  <c r="EB109" i="113" s="1"/>
  <c r="EC109" i="113" s="1"/>
  <c r="ED109" i="113" s="1"/>
  <c r="EE109" i="113" s="1"/>
  <c r="EF109" i="113" s="1"/>
  <c r="EG109" i="113" s="1"/>
  <c r="EH109" i="113" s="1"/>
  <c r="EI109" i="113" s="1"/>
  <c r="EJ109" i="113" s="1"/>
  <c r="EK109" i="113" s="1"/>
  <c r="EL109" i="113" s="1"/>
  <c r="EM109" i="113" s="1"/>
  <c r="EN109" i="113" s="1"/>
  <c r="EO109" i="113" s="1"/>
  <c r="EP109" i="113" s="1"/>
  <c r="EQ109" i="113" s="1"/>
  <c r="ER109" i="113" s="1"/>
  <c r="ES109" i="113" s="1"/>
  <c r="ET109" i="113" s="1"/>
  <c r="EU109" i="113" s="1"/>
  <c r="EV109" i="113" s="1"/>
  <c r="EW109" i="113" s="1"/>
  <c r="EX109" i="113" s="1"/>
  <c r="EY109" i="113" s="1"/>
  <c r="EZ109" i="113" s="1"/>
  <c r="FA109" i="113" s="1"/>
  <c r="FB109" i="113" s="1"/>
  <c r="FC109" i="113" s="1"/>
  <c r="FD109" i="113" s="1"/>
  <c r="FE109" i="113" s="1"/>
  <c r="FF109" i="113" s="1"/>
  <c r="FG109" i="113" s="1"/>
  <c r="FH109" i="113" s="1"/>
  <c r="FI109" i="113" s="1"/>
  <c r="FJ109" i="113" s="1"/>
  <c r="FK109" i="113" s="1"/>
  <c r="FL109" i="113" s="1"/>
  <c r="FM109" i="113" s="1"/>
  <c r="FN109" i="113" s="1"/>
  <c r="FO109" i="113" s="1"/>
  <c r="FP109" i="113" s="1"/>
  <c r="FQ109" i="113" s="1"/>
  <c r="FR109" i="113" s="1"/>
  <c r="FS109" i="113" s="1"/>
  <c r="FT109" i="113" s="1"/>
  <c r="FU109" i="113" s="1"/>
  <c r="FV109" i="113" s="1"/>
  <c r="FW109" i="113" s="1"/>
  <c r="FX109" i="113" s="1"/>
  <c r="FY109" i="113" s="1"/>
  <c r="FZ109" i="113" s="1"/>
  <c r="GA109" i="113" s="1"/>
  <c r="GB109" i="113" s="1"/>
  <c r="GC109" i="113" s="1"/>
  <c r="GD109" i="113" s="1"/>
  <c r="GE109" i="113" s="1"/>
  <c r="GF109" i="113" s="1"/>
  <c r="GG109" i="113" s="1"/>
  <c r="GH109" i="113" s="1"/>
  <c r="GI109" i="113" s="1"/>
  <c r="GJ109" i="113" s="1"/>
  <c r="GK109" i="113" s="1"/>
  <c r="GL109" i="113" s="1"/>
  <c r="GM109" i="113" s="1"/>
  <c r="GN109" i="113" s="1"/>
  <c r="GO109" i="113" s="1"/>
  <c r="GP109" i="113" s="1"/>
  <c r="GQ109" i="113" s="1"/>
  <c r="GR109" i="113" s="1"/>
  <c r="GS109" i="113" s="1"/>
  <c r="GT109" i="113" s="1"/>
  <c r="GU109" i="113" s="1"/>
  <c r="GV109" i="113" s="1"/>
  <c r="GW109" i="113" s="1"/>
  <c r="GX109" i="113" s="1"/>
  <c r="GY109" i="113" s="1"/>
  <c r="GZ109" i="113" s="1"/>
  <c r="HA109" i="113" s="1"/>
  <c r="HB109" i="113" s="1"/>
  <c r="HC109" i="113" s="1"/>
  <c r="HD109" i="113" s="1"/>
  <c r="HE109" i="113" s="1"/>
  <c r="HF109" i="113" s="1"/>
  <c r="HG109" i="113" s="1"/>
  <c r="HH109" i="113" s="1"/>
  <c r="HI109" i="113" s="1"/>
  <c r="HJ109" i="113" s="1"/>
  <c r="DD2" i="113"/>
  <c r="DC55" i="112" s="1"/>
  <c r="C99" i="114" l="1"/>
  <c r="DE110" i="113"/>
  <c r="GS19" i="113"/>
  <c r="GU17" i="113"/>
  <c r="DC18" i="109"/>
  <c r="DE67" i="112" l="1"/>
  <c r="B111" i="113" s="1"/>
  <c r="DE67" i="115"/>
  <c r="E99" i="114"/>
  <c r="CQ56" i="112"/>
  <c r="GV17" i="113"/>
  <c r="GT19" i="113"/>
  <c r="DF110" i="113"/>
  <c r="DG110" i="113" s="1"/>
  <c r="DH110" i="113" s="1"/>
  <c r="DI110" i="113" s="1"/>
  <c r="DJ110" i="113" s="1"/>
  <c r="DK110" i="113" s="1"/>
  <c r="DL110" i="113" s="1"/>
  <c r="DM110" i="113" s="1"/>
  <c r="DN110" i="113" s="1"/>
  <c r="DO110" i="113" s="1"/>
  <c r="DP110" i="113" s="1"/>
  <c r="DQ110" i="113" s="1"/>
  <c r="DR110" i="113" s="1"/>
  <c r="DS110" i="113" s="1"/>
  <c r="DT110" i="113" s="1"/>
  <c r="DU110" i="113" s="1"/>
  <c r="DV110" i="113" s="1"/>
  <c r="DW110" i="113" s="1"/>
  <c r="DX110" i="113" s="1"/>
  <c r="DY110" i="113" s="1"/>
  <c r="DZ110" i="113" s="1"/>
  <c r="EA110" i="113" s="1"/>
  <c r="EB110" i="113" s="1"/>
  <c r="EC110" i="113" s="1"/>
  <c r="ED110" i="113" s="1"/>
  <c r="EE110" i="113" s="1"/>
  <c r="EF110" i="113" s="1"/>
  <c r="EG110" i="113" s="1"/>
  <c r="EH110" i="113" s="1"/>
  <c r="EI110" i="113" s="1"/>
  <c r="EJ110" i="113" s="1"/>
  <c r="EK110" i="113" s="1"/>
  <c r="EL110" i="113" s="1"/>
  <c r="EM110" i="113" s="1"/>
  <c r="EN110" i="113" s="1"/>
  <c r="EO110" i="113" s="1"/>
  <c r="EP110" i="113" s="1"/>
  <c r="EQ110" i="113" s="1"/>
  <c r="ER110" i="113" s="1"/>
  <c r="ES110" i="113" s="1"/>
  <c r="ET110" i="113" s="1"/>
  <c r="EU110" i="113" s="1"/>
  <c r="EV110" i="113" s="1"/>
  <c r="EW110" i="113" s="1"/>
  <c r="EX110" i="113" s="1"/>
  <c r="EY110" i="113" s="1"/>
  <c r="EZ110" i="113" s="1"/>
  <c r="FA110" i="113" s="1"/>
  <c r="FB110" i="113" s="1"/>
  <c r="FC110" i="113" s="1"/>
  <c r="FD110" i="113" s="1"/>
  <c r="FE110" i="113" s="1"/>
  <c r="FF110" i="113" s="1"/>
  <c r="FG110" i="113" s="1"/>
  <c r="FH110" i="113" s="1"/>
  <c r="FI110" i="113" s="1"/>
  <c r="FJ110" i="113" s="1"/>
  <c r="FK110" i="113" s="1"/>
  <c r="FL110" i="113" s="1"/>
  <c r="FM110" i="113" s="1"/>
  <c r="FN110" i="113" s="1"/>
  <c r="FO110" i="113" s="1"/>
  <c r="FP110" i="113" s="1"/>
  <c r="FQ110" i="113" s="1"/>
  <c r="FR110" i="113" s="1"/>
  <c r="FS110" i="113" s="1"/>
  <c r="FT110" i="113" s="1"/>
  <c r="FU110" i="113" s="1"/>
  <c r="FV110" i="113" s="1"/>
  <c r="FW110" i="113" s="1"/>
  <c r="FX110" i="113" s="1"/>
  <c r="FY110" i="113" s="1"/>
  <c r="FZ110" i="113" s="1"/>
  <c r="GA110" i="113" s="1"/>
  <c r="GB110" i="113" s="1"/>
  <c r="GC110" i="113" s="1"/>
  <c r="GD110" i="113" s="1"/>
  <c r="GE110" i="113" s="1"/>
  <c r="GF110" i="113" s="1"/>
  <c r="GG110" i="113" s="1"/>
  <c r="GH110" i="113" s="1"/>
  <c r="GI110" i="113" s="1"/>
  <c r="GJ110" i="113" s="1"/>
  <c r="GK110" i="113" s="1"/>
  <c r="GL110" i="113" s="1"/>
  <c r="GM110" i="113" s="1"/>
  <c r="GN110" i="113" s="1"/>
  <c r="GO110" i="113" s="1"/>
  <c r="GP110" i="113" s="1"/>
  <c r="GQ110" i="113" s="1"/>
  <c r="GR110" i="113" s="1"/>
  <c r="GS110" i="113" s="1"/>
  <c r="GT110" i="113" s="1"/>
  <c r="GU110" i="113" s="1"/>
  <c r="GV110" i="113" s="1"/>
  <c r="GW110" i="113" s="1"/>
  <c r="GX110" i="113" s="1"/>
  <c r="GY110" i="113" s="1"/>
  <c r="GZ110" i="113" s="1"/>
  <c r="HA110" i="113" s="1"/>
  <c r="HB110" i="113" s="1"/>
  <c r="HC110" i="113" s="1"/>
  <c r="HD110" i="113" s="1"/>
  <c r="HE110" i="113" s="1"/>
  <c r="HF110" i="113" s="1"/>
  <c r="HG110" i="113" s="1"/>
  <c r="HH110" i="113" s="1"/>
  <c r="HI110" i="113" s="1"/>
  <c r="HJ110" i="113" s="1"/>
  <c r="DE2" i="113"/>
  <c r="DD55" i="112" s="1"/>
  <c r="CQ95" i="112" l="1"/>
  <c r="F99" i="114"/>
  <c r="DF111" i="113"/>
  <c r="GU19" i="113"/>
  <c r="GW17" i="113"/>
  <c r="DD18" i="109"/>
  <c r="DF67" i="112" l="1"/>
  <c r="B112" i="113" s="1"/>
  <c r="DF67" i="115"/>
  <c r="C100" i="114"/>
  <c r="GX17" i="113"/>
  <c r="GV19" i="113"/>
  <c r="DG111" i="113"/>
  <c r="DH111" i="113" s="1"/>
  <c r="DI111" i="113" s="1"/>
  <c r="DJ111" i="113" s="1"/>
  <c r="DK111" i="113" s="1"/>
  <c r="DL111" i="113" s="1"/>
  <c r="DM111" i="113" s="1"/>
  <c r="DN111" i="113" s="1"/>
  <c r="DO111" i="113" s="1"/>
  <c r="DP111" i="113" s="1"/>
  <c r="DQ111" i="113" s="1"/>
  <c r="DR111" i="113" s="1"/>
  <c r="DS111" i="113" s="1"/>
  <c r="DT111" i="113" s="1"/>
  <c r="DU111" i="113" s="1"/>
  <c r="DV111" i="113" s="1"/>
  <c r="DW111" i="113" s="1"/>
  <c r="DX111" i="113" s="1"/>
  <c r="DY111" i="113" s="1"/>
  <c r="DZ111" i="113" s="1"/>
  <c r="EA111" i="113" s="1"/>
  <c r="EB111" i="113" s="1"/>
  <c r="EC111" i="113" s="1"/>
  <c r="ED111" i="113" s="1"/>
  <c r="EE111" i="113" s="1"/>
  <c r="EF111" i="113" s="1"/>
  <c r="EG111" i="113" s="1"/>
  <c r="EH111" i="113" s="1"/>
  <c r="EI111" i="113" s="1"/>
  <c r="EJ111" i="113" s="1"/>
  <c r="EK111" i="113" s="1"/>
  <c r="EL111" i="113" s="1"/>
  <c r="EM111" i="113" s="1"/>
  <c r="EN111" i="113" s="1"/>
  <c r="EO111" i="113" s="1"/>
  <c r="EP111" i="113" s="1"/>
  <c r="EQ111" i="113" s="1"/>
  <c r="ER111" i="113" s="1"/>
  <c r="ES111" i="113" s="1"/>
  <c r="ET111" i="113" s="1"/>
  <c r="EU111" i="113" s="1"/>
  <c r="EV111" i="113" s="1"/>
  <c r="EW111" i="113" s="1"/>
  <c r="EX111" i="113" s="1"/>
  <c r="EY111" i="113" s="1"/>
  <c r="EZ111" i="113" s="1"/>
  <c r="FA111" i="113" s="1"/>
  <c r="FB111" i="113" s="1"/>
  <c r="FC111" i="113" s="1"/>
  <c r="FD111" i="113" s="1"/>
  <c r="FE111" i="113" s="1"/>
  <c r="FF111" i="113" s="1"/>
  <c r="FG111" i="113" s="1"/>
  <c r="FH111" i="113" s="1"/>
  <c r="FI111" i="113" s="1"/>
  <c r="FJ111" i="113" s="1"/>
  <c r="FK111" i="113" s="1"/>
  <c r="FL111" i="113" s="1"/>
  <c r="FM111" i="113" s="1"/>
  <c r="FN111" i="113" s="1"/>
  <c r="FO111" i="113" s="1"/>
  <c r="FP111" i="113" s="1"/>
  <c r="FQ111" i="113" s="1"/>
  <c r="FR111" i="113" s="1"/>
  <c r="FS111" i="113" s="1"/>
  <c r="FT111" i="113" s="1"/>
  <c r="FU111" i="113" s="1"/>
  <c r="FV111" i="113" s="1"/>
  <c r="FW111" i="113" s="1"/>
  <c r="FX111" i="113" s="1"/>
  <c r="FY111" i="113" s="1"/>
  <c r="FZ111" i="113" s="1"/>
  <c r="GA111" i="113" s="1"/>
  <c r="GB111" i="113" s="1"/>
  <c r="GC111" i="113" s="1"/>
  <c r="GD111" i="113" s="1"/>
  <c r="GE111" i="113" s="1"/>
  <c r="GF111" i="113" s="1"/>
  <c r="GG111" i="113" s="1"/>
  <c r="GH111" i="113" s="1"/>
  <c r="GI111" i="113" s="1"/>
  <c r="GJ111" i="113" s="1"/>
  <c r="GK111" i="113" s="1"/>
  <c r="GL111" i="113" s="1"/>
  <c r="GM111" i="113" s="1"/>
  <c r="GN111" i="113" s="1"/>
  <c r="GO111" i="113" s="1"/>
  <c r="GP111" i="113" s="1"/>
  <c r="GQ111" i="113" s="1"/>
  <c r="GR111" i="113" s="1"/>
  <c r="GS111" i="113" s="1"/>
  <c r="GT111" i="113" s="1"/>
  <c r="GU111" i="113" s="1"/>
  <c r="GV111" i="113" s="1"/>
  <c r="GW111" i="113" s="1"/>
  <c r="GX111" i="113" s="1"/>
  <c r="GY111" i="113" s="1"/>
  <c r="GZ111" i="113" s="1"/>
  <c r="HA111" i="113" s="1"/>
  <c r="HB111" i="113" s="1"/>
  <c r="HC111" i="113" s="1"/>
  <c r="HD111" i="113" s="1"/>
  <c r="HE111" i="113" s="1"/>
  <c r="HF111" i="113" s="1"/>
  <c r="HG111" i="113" s="1"/>
  <c r="HH111" i="113" s="1"/>
  <c r="HI111" i="113" s="1"/>
  <c r="HJ111" i="113" s="1"/>
  <c r="DF2" i="113"/>
  <c r="DE55" i="112" s="1"/>
  <c r="E100" i="114" l="1"/>
  <c r="CR56" i="112"/>
  <c r="DG112" i="113"/>
  <c r="GW19" i="113"/>
  <c r="GY17" i="113"/>
  <c r="DE18" i="109"/>
  <c r="DG67" i="112" l="1"/>
  <c r="B113" i="113" s="1"/>
  <c r="DG67" i="115"/>
  <c r="CR95" i="112"/>
  <c r="F100" i="114"/>
  <c r="GZ17" i="113"/>
  <c r="GX19" i="113"/>
  <c r="DH112" i="113"/>
  <c r="DI112" i="113" s="1"/>
  <c r="DJ112" i="113" s="1"/>
  <c r="DK112" i="113" s="1"/>
  <c r="DL112" i="113" s="1"/>
  <c r="DM112" i="113" s="1"/>
  <c r="DN112" i="113" s="1"/>
  <c r="DO112" i="113" s="1"/>
  <c r="DP112" i="113" s="1"/>
  <c r="DQ112" i="113" s="1"/>
  <c r="DR112" i="113" s="1"/>
  <c r="DS112" i="113" s="1"/>
  <c r="DT112" i="113" s="1"/>
  <c r="DU112" i="113" s="1"/>
  <c r="DV112" i="113" s="1"/>
  <c r="DW112" i="113" s="1"/>
  <c r="DX112" i="113" s="1"/>
  <c r="DY112" i="113" s="1"/>
  <c r="DZ112" i="113" s="1"/>
  <c r="EA112" i="113" s="1"/>
  <c r="EB112" i="113" s="1"/>
  <c r="EC112" i="113" s="1"/>
  <c r="ED112" i="113" s="1"/>
  <c r="EE112" i="113" s="1"/>
  <c r="EF112" i="113" s="1"/>
  <c r="EG112" i="113" s="1"/>
  <c r="EH112" i="113" s="1"/>
  <c r="EI112" i="113" s="1"/>
  <c r="EJ112" i="113" s="1"/>
  <c r="EK112" i="113" s="1"/>
  <c r="EL112" i="113" s="1"/>
  <c r="EM112" i="113" s="1"/>
  <c r="EN112" i="113" s="1"/>
  <c r="EO112" i="113" s="1"/>
  <c r="EP112" i="113" s="1"/>
  <c r="EQ112" i="113" s="1"/>
  <c r="ER112" i="113" s="1"/>
  <c r="ES112" i="113" s="1"/>
  <c r="ET112" i="113" s="1"/>
  <c r="EU112" i="113" s="1"/>
  <c r="EV112" i="113" s="1"/>
  <c r="EW112" i="113" s="1"/>
  <c r="EX112" i="113" s="1"/>
  <c r="EY112" i="113" s="1"/>
  <c r="EZ112" i="113" s="1"/>
  <c r="FA112" i="113" s="1"/>
  <c r="FB112" i="113" s="1"/>
  <c r="FC112" i="113" s="1"/>
  <c r="FD112" i="113" s="1"/>
  <c r="FE112" i="113" s="1"/>
  <c r="FF112" i="113" s="1"/>
  <c r="FG112" i="113" s="1"/>
  <c r="FH112" i="113" s="1"/>
  <c r="FI112" i="113" s="1"/>
  <c r="FJ112" i="113" s="1"/>
  <c r="FK112" i="113" s="1"/>
  <c r="FL112" i="113" s="1"/>
  <c r="FM112" i="113" s="1"/>
  <c r="FN112" i="113" s="1"/>
  <c r="FO112" i="113" s="1"/>
  <c r="FP112" i="113" s="1"/>
  <c r="FQ112" i="113" s="1"/>
  <c r="FR112" i="113" s="1"/>
  <c r="FS112" i="113" s="1"/>
  <c r="FT112" i="113" s="1"/>
  <c r="FU112" i="113" s="1"/>
  <c r="FV112" i="113" s="1"/>
  <c r="FW112" i="113" s="1"/>
  <c r="FX112" i="113" s="1"/>
  <c r="FY112" i="113" s="1"/>
  <c r="FZ112" i="113" s="1"/>
  <c r="GA112" i="113" s="1"/>
  <c r="GB112" i="113" s="1"/>
  <c r="GC112" i="113" s="1"/>
  <c r="GD112" i="113" s="1"/>
  <c r="GE112" i="113" s="1"/>
  <c r="GF112" i="113" s="1"/>
  <c r="GG112" i="113" s="1"/>
  <c r="GH112" i="113" s="1"/>
  <c r="GI112" i="113" s="1"/>
  <c r="GJ112" i="113" s="1"/>
  <c r="GK112" i="113" s="1"/>
  <c r="GL112" i="113" s="1"/>
  <c r="GM112" i="113" s="1"/>
  <c r="GN112" i="113" s="1"/>
  <c r="GO112" i="113" s="1"/>
  <c r="GP112" i="113" s="1"/>
  <c r="GQ112" i="113" s="1"/>
  <c r="GR112" i="113" s="1"/>
  <c r="GS112" i="113" s="1"/>
  <c r="GT112" i="113" s="1"/>
  <c r="GU112" i="113" s="1"/>
  <c r="GV112" i="113" s="1"/>
  <c r="GW112" i="113" s="1"/>
  <c r="GX112" i="113" s="1"/>
  <c r="GY112" i="113" s="1"/>
  <c r="GZ112" i="113" s="1"/>
  <c r="HA112" i="113" s="1"/>
  <c r="HB112" i="113" s="1"/>
  <c r="HC112" i="113" s="1"/>
  <c r="HD112" i="113" s="1"/>
  <c r="HE112" i="113" s="1"/>
  <c r="HF112" i="113" s="1"/>
  <c r="HG112" i="113" s="1"/>
  <c r="HH112" i="113" s="1"/>
  <c r="HI112" i="113" s="1"/>
  <c r="HJ112" i="113" s="1"/>
  <c r="DG2" i="113"/>
  <c r="DF55" i="112" s="1"/>
  <c r="C101" i="114" l="1"/>
  <c r="DH113" i="113"/>
  <c r="GY19" i="113"/>
  <c r="HA17" i="113"/>
  <c r="DF18" i="109"/>
  <c r="DH67" i="112" l="1"/>
  <c r="B114" i="113" s="1"/>
  <c r="DH67" i="115"/>
  <c r="E101" i="114"/>
  <c r="CS56" i="112"/>
  <c r="HB17" i="113"/>
  <c r="GZ19" i="113"/>
  <c r="DI113" i="113"/>
  <c r="DJ113" i="113" s="1"/>
  <c r="DK113" i="113" s="1"/>
  <c r="DL113" i="113" s="1"/>
  <c r="DM113" i="113" s="1"/>
  <c r="DN113" i="113" s="1"/>
  <c r="DO113" i="113" s="1"/>
  <c r="DP113" i="113" s="1"/>
  <c r="DQ113" i="113" s="1"/>
  <c r="DR113" i="113" s="1"/>
  <c r="DS113" i="113" s="1"/>
  <c r="DT113" i="113" s="1"/>
  <c r="DU113" i="113" s="1"/>
  <c r="DV113" i="113" s="1"/>
  <c r="DW113" i="113" s="1"/>
  <c r="DX113" i="113" s="1"/>
  <c r="DY113" i="113" s="1"/>
  <c r="DZ113" i="113" s="1"/>
  <c r="EA113" i="113" s="1"/>
  <c r="EB113" i="113" s="1"/>
  <c r="EC113" i="113" s="1"/>
  <c r="ED113" i="113" s="1"/>
  <c r="EE113" i="113" s="1"/>
  <c r="EF113" i="113" s="1"/>
  <c r="EG113" i="113" s="1"/>
  <c r="EH113" i="113" s="1"/>
  <c r="EI113" i="113" s="1"/>
  <c r="EJ113" i="113" s="1"/>
  <c r="EK113" i="113" s="1"/>
  <c r="EL113" i="113" s="1"/>
  <c r="EM113" i="113" s="1"/>
  <c r="EN113" i="113" s="1"/>
  <c r="EO113" i="113" s="1"/>
  <c r="EP113" i="113" s="1"/>
  <c r="EQ113" i="113" s="1"/>
  <c r="ER113" i="113" s="1"/>
  <c r="ES113" i="113" s="1"/>
  <c r="ET113" i="113" s="1"/>
  <c r="EU113" i="113" s="1"/>
  <c r="EV113" i="113" s="1"/>
  <c r="EW113" i="113" s="1"/>
  <c r="EX113" i="113" s="1"/>
  <c r="EY113" i="113" s="1"/>
  <c r="EZ113" i="113" s="1"/>
  <c r="FA113" i="113" s="1"/>
  <c r="FB113" i="113" s="1"/>
  <c r="FC113" i="113" s="1"/>
  <c r="FD113" i="113" s="1"/>
  <c r="FE113" i="113" s="1"/>
  <c r="FF113" i="113" s="1"/>
  <c r="FG113" i="113" s="1"/>
  <c r="FH113" i="113" s="1"/>
  <c r="FI113" i="113" s="1"/>
  <c r="FJ113" i="113" s="1"/>
  <c r="FK113" i="113" s="1"/>
  <c r="FL113" i="113" s="1"/>
  <c r="FM113" i="113" s="1"/>
  <c r="FN113" i="113" s="1"/>
  <c r="FO113" i="113" s="1"/>
  <c r="FP113" i="113" s="1"/>
  <c r="FQ113" i="113" s="1"/>
  <c r="FR113" i="113" s="1"/>
  <c r="FS113" i="113" s="1"/>
  <c r="FT113" i="113" s="1"/>
  <c r="FU113" i="113" s="1"/>
  <c r="FV113" i="113" s="1"/>
  <c r="FW113" i="113" s="1"/>
  <c r="FX113" i="113" s="1"/>
  <c r="FY113" i="113" s="1"/>
  <c r="FZ113" i="113" s="1"/>
  <c r="GA113" i="113" s="1"/>
  <c r="GB113" i="113" s="1"/>
  <c r="GC113" i="113" s="1"/>
  <c r="GD113" i="113" s="1"/>
  <c r="GE113" i="113" s="1"/>
  <c r="GF113" i="113" s="1"/>
  <c r="GG113" i="113" s="1"/>
  <c r="GH113" i="113" s="1"/>
  <c r="GI113" i="113" s="1"/>
  <c r="GJ113" i="113" s="1"/>
  <c r="GK113" i="113" s="1"/>
  <c r="GL113" i="113" s="1"/>
  <c r="GM113" i="113" s="1"/>
  <c r="GN113" i="113" s="1"/>
  <c r="GO113" i="113" s="1"/>
  <c r="GP113" i="113" s="1"/>
  <c r="GQ113" i="113" s="1"/>
  <c r="GR113" i="113" s="1"/>
  <c r="GS113" i="113" s="1"/>
  <c r="GT113" i="113" s="1"/>
  <c r="GU113" i="113" s="1"/>
  <c r="GV113" i="113" s="1"/>
  <c r="GW113" i="113" s="1"/>
  <c r="GX113" i="113" s="1"/>
  <c r="GY113" i="113" s="1"/>
  <c r="GZ113" i="113" s="1"/>
  <c r="HA113" i="113" s="1"/>
  <c r="HB113" i="113" s="1"/>
  <c r="HC113" i="113" s="1"/>
  <c r="HD113" i="113" s="1"/>
  <c r="HE113" i="113" s="1"/>
  <c r="HF113" i="113" s="1"/>
  <c r="HG113" i="113" s="1"/>
  <c r="HH113" i="113" s="1"/>
  <c r="HI113" i="113" s="1"/>
  <c r="HJ113" i="113" s="1"/>
  <c r="DH2" i="113"/>
  <c r="DG55" i="112" s="1"/>
  <c r="CS95" i="112" l="1"/>
  <c r="F101" i="114"/>
  <c r="DI114" i="113"/>
  <c r="HA19" i="113"/>
  <c r="HC17" i="113"/>
  <c r="DG18" i="109"/>
  <c r="DI67" i="112" l="1"/>
  <c r="B115" i="113" s="1"/>
  <c r="DI67" i="115"/>
  <c r="C102" i="114"/>
  <c r="HD17" i="113"/>
  <c r="HB19" i="113"/>
  <c r="DJ114" i="113"/>
  <c r="DK114" i="113" s="1"/>
  <c r="DL114" i="113" s="1"/>
  <c r="DM114" i="113" s="1"/>
  <c r="DN114" i="113" s="1"/>
  <c r="DO114" i="113" s="1"/>
  <c r="DP114" i="113" s="1"/>
  <c r="DQ114" i="113" s="1"/>
  <c r="DR114" i="113" s="1"/>
  <c r="DS114" i="113" s="1"/>
  <c r="DT114" i="113" s="1"/>
  <c r="DU114" i="113" s="1"/>
  <c r="DV114" i="113" s="1"/>
  <c r="DW114" i="113" s="1"/>
  <c r="DX114" i="113" s="1"/>
  <c r="DY114" i="113" s="1"/>
  <c r="DZ114" i="113" s="1"/>
  <c r="EA114" i="113" s="1"/>
  <c r="EB114" i="113" s="1"/>
  <c r="EC114" i="113" s="1"/>
  <c r="ED114" i="113" s="1"/>
  <c r="EE114" i="113" s="1"/>
  <c r="EF114" i="113" s="1"/>
  <c r="EG114" i="113" s="1"/>
  <c r="EH114" i="113" s="1"/>
  <c r="EI114" i="113" s="1"/>
  <c r="EJ114" i="113" s="1"/>
  <c r="EK114" i="113" s="1"/>
  <c r="EL114" i="113" s="1"/>
  <c r="EM114" i="113" s="1"/>
  <c r="EN114" i="113" s="1"/>
  <c r="EO114" i="113" s="1"/>
  <c r="EP114" i="113" s="1"/>
  <c r="EQ114" i="113" s="1"/>
  <c r="ER114" i="113" s="1"/>
  <c r="ES114" i="113" s="1"/>
  <c r="ET114" i="113" s="1"/>
  <c r="EU114" i="113" s="1"/>
  <c r="EV114" i="113" s="1"/>
  <c r="EW114" i="113" s="1"/>
  <c r="EX114" i="113" s="1"/>
  <c r="EY114" i="113" s="1"/>
  <c r="EZ114" i="113" s="1"/>
  <c r="FA114" i="113" s="1"/>
  <c r="FB114" i="113" s="1"/>
  <c r="FC114" i="113" s="1"/>
  <c r="FD114" i="113" s="1"/>
  <c r="FE114" i="113" s="1"/>
  <c r="FF114" i="113" s="1"/>
  <c r="FG114" i="113" s="1"/>
  <c r="FH114" i="113" s="1"/>
  <c r="FI114" i="113" s="1"/>
  <c r="FJ114" i="113" s="1"/>
  <c r="FK114" i="113" s="1"/>
  <c r="FL114" i="113" s="1"/>
  <c r="FM114" i="113" s="1"/>
  <c r="FN114" i="113" s="1"/>
  <c r="FO114" i="113" s="1"/>
  <c r="FP114" i="113" s="1"/>
  <c r="FQ114" i="113" s="1"/>
  <c r="FR114" i="113" s="1"/>
  <c r="FS114" i="113" s="1"/>
  <c r="FT114" i="113" s="1"/>
  <c r="FU114" i="113" s="1"/>
  <c r="FV114" i="113" s="1"/>
  <c r="FW114" i="113" s="1"/>
  <c r="FX114" i="113" s="1"/>
  <c r="FY114" i="113" s="1"/>
  <c r="FZ114" i="113" s="1"/>
  <c r="GA114" i="113" s="1"/>
  <c r="GB114" i="113" s="1"/>
  <c r="GC114" i="113" s="1"/>
  <c r="GD114" i="113" s="1"/>
  <c r="GE114" i="113" s="1"/>
  <c r="GF114" i="113" s="1"/>
  <c r="GG114" i="113" s="1"/>
  <c r="GH114" i="113" s="1"/>
  <c r="GI114" i="113" s="1"/>
  <c r="GJ114" i="113" s="1"/>
  <c r="GK114" i="113" s="1"/>
  <c r="GL114" i="113" s="1"/>
  <c r="GM114" i="113" s="1"/>
  <c r="GN114" i="113" s="1"/>
  <c r="GO114" i="113" s="1"/>
  <c r="GP114" i="113" s="1"/>
  <c r="GQ114" i="113" s="1"/>
  <c r="GR114" i="113" s="1"/>
  <c r="GS114" i="113" s="1"/>
  <c r="GT114" i="113" s="1"/>
  <c r="GU114" i="113" s="1"/>
  <c r="GV114" i="113" s="1"/>
  <c r="GW114" i="113" s="1"/>
  <c r="GX114" i="113" s="1"/>
  <c r="GY114" i="113" s="1"/>
  <c r="GZ114" i="113" s="1"/>
  <c r="HA114" i="113" s="1"/>
  <c r="HB114" i="113" s="1"/>
  <c r="HC114" i="113" s="1"/>
  <c r="HD114" i="113" s="1"/>
  <c r="HE114" i="113" s="1"/>
  <c r="HF114" i="113" s="1"/>
  <c r="HG114" i="113" s="1"/>
  <c r="HH114" i="113" s="1"/>
  <c r="HI114" i="113" s="1"/>
  <c r="HJ114" i="113" s="1"/>
  <c r="DI2" i="113"/>
  <c r="DH55" i="112" s="1"/>
  <c r="E102" i="114" l="1"/>
  <c r="CT56" i="112"/>
  <c r="DJ115" i="113"/>
  <c r="HC19" i="113"/>
  <c r="HE17" i="113"/>
  <c r="DH18" i="109"/>
  <c r="DJ67" i="112" l="1"/>
  <c r="B116" i="113" s="1"/>
  <c r="DJ67" i="115"/>
  <c r="CT95" i="112"/>
  <c r="F102" i="114"/>
  <c r="HF17" i="113"/>
  <c r="HD19" i="113"/>
  <c r="DK115" i="113"/>
  <c r="DL115" i="113" s="1"/>
  <c r="DM115" i="113" s="1"/>
  <c r="DN115" i="113" s="1"/>
  <c r="DO115" i="113" s="1"/>
  <c r="DP115" i="113" s="1"/>
  <c r="DQ115" i="113" s="1"/>
  <c r="DR115" i="113" s="1"/>
  <c r="DS115" i="113" s="1"/>
  <c r="DT115" i="113" s="1"/>
  <c r="DU115" i="113" s="1"/>
  <c r="DV115" i="113" s="1"/>
  <c r="DW115" i="113" s="1"/>
  <c r="DX115" i="113" s="1"/>
  <c r="DY115" i="113" s="1"/>
  <c r="DZ115" i="113" s="1"/>
  <c r="EA115" i="113" s="1"/>
  <c r="EB115" i="113" s="1"/>
  <c r="EC115" i="113" s="1"/>
  <c r="ED115" i="113" s="1"/>
  <c r="EE115" i="113" s="1"/>
  <c r="EF115" i="113" s="1"/>
  <c r="EG115" i="113" s="1"/>
  <c r="EH115" i="113" s="1"/>
  <c r="EI115" i="113" s="1"/>
  <c r="EJ115" i="113" s="1"/>
  <c r="EK115" i="113" s="1"/>
  <c r="EL115" i="113" s="1"/>
  <c r="EM115" i="113" s="1"/>
  <c r="EN115" i="113" s="1"/>
  <c r="EO115" i="113" s="1"/>
  <c r="EP115" i="113" s="1"/>
  <c r="EQ115" i="113" s="1"/>
  <c r="ER115" i="113" s="1"/>
  <c r="ES115" i="113" s="1"/>
  <c r="ET115" i="113" s="1"/>
  <c r="EU115" i="113" s="1"/>
  <c r="EV115" i="113" s="1"/>
  <c r="EW115" i="113" s="1"/>
  <c r="EX115" i="113" s="1"/>
  <c r="EY115" i="113" s="1"/>
  <c r="EZ115" i="113" s="1"/>
  <c r="FA115" i="113" s="1"/>
  <c r="FB115" i="113" s="1"/>
  <c r="FC115" i="113" s="1"/>
  <c r="FD115" i="113" s="1"/>
  <c r="FE115" i="113" s="1"/>
  <c r="FF115" i="113" s="1"/>
  <c r="FG115" i="113" s="1"/>
  <c r="FH115" i="113" s="1"/>
  <c r="FI115" i="113" s="1"/>
  <c r="FJ115" i="113" s="1"/>
  <c r="FK115" i="113" s="1"/>
  <c r="FL115" i="113" s="1"/>
  <c r="FM115" i="113" s="1"/>
  <c r="FN115" i="113" s="1"/>
  <c r="FO115" i="113" s="1"/>
  <c r="FP115" i="113" s="1"/>
  <c r="FQ115" i="113" s="1"/>
  <c r="FR115" i="113" s="1"/>
  <c r="FS115" i="113" s="1"/>
  <c r="FT115" i="113" s="1"/>
  <c r="FU115" i="113" s="1"/>
  <c r="FV115" i="113" s="1"/>
  <c r="FW115" i="113" s="1"/>
  <c r="FX115" i="113" s="1"/>
  <c r="FY115" i="113" s="1"/>
  <c r="FZ115" i="113" s="1"/>
  <c r="GA115" i="113" s="1"/>
  <c r="GB115" i="113" s="1"/>
  <c r="GC115" i="113" s="1"/>
  <c r="GD115" i="113" s="1"/>
  <c r="GE115" i="113" s="1"/>
  <c r="GF115" i="113" s="1"/>
  <c r="GG115" i="113" s="1"/>
  <c r="GH115" i="113" s="1"/>
  <c r="GI115" i="113" s="1"/>
  <c r="GJ115" i="113" s="1"/>
  <c r="GK115" i="113" s="1"/>
  <c r="GL115" i="113" s="1"/>
  <c r="GM115" i="113" s="1"/>
  <c r="GN115" i="113" s="1"/>
  <c r="GO115" i="113" s="1"/>
  <c r="GP115" i="113" s="1"/>
  <c r="GQ115" i="113" s="1"/>
  <c r="GR115" i="113" s="1"/>
  <c r="GS115" i="113" s="1"/>
  <c r="GT115" i="113" s="1"/>
  <c r="GU115" i="113" s="1"/>
  <c r="GV115" i="113" s="1"/>
  <c r="GW115" i="113" s="1"/>
  <c r="GX115" i="113" s="1"/>
  <c r="GY115" i="113" s="1"/>
  <c r="GZ115" i="113" s="1"/>
  <c r="HA115" i="113" s="1"/>
  <c r="HB115" i="113" s="1"/>
  <c r="HC115" i="113" s="1"/>
  <c r="HD115" i="113" s="1"/>
  <c r="HE115" i="113" s="1"/>
  <c r="HF115" i="113" s="1"/>
  <c r="HG115" i="113" s="1"/>
  <c r="HH115" i="113" s="1"/>
  <c r="HI115" i="113" s="1"/>
  <c r="HJ115" i="113" s="1"/>
  <c r="DJ2" i="113"/>
  <c r="DI55" i="112" s="1"/>
  <c r="C103" i="114" l="1"/>
  <c r="HE19" i="113"/>
  <c r="DK116" i="113"/>
  <c r="HG17" i="113"/>
  <c r="DI18" i="109"/>
  <c r="DK67" i="112" l="1"/>
  <c r="B117" i="113" s="1"/>
  <c r="DK67" i="115"/>
  <c r="E103" i="114"/>
  <c r="CU56" i="112"/>
  <c r="HH17" i="113"/>
  <c r="DL116" i="113"/>
  <c r="DM116" i="113" s="1"/>
  <c r="DN116" i="113" s="1"/>
  <c r="DO116" i="113" s="1"/>
  <c r="DP116" i="113" s="1"/>
  <c r="DQ116" i="113" s="1"/>
  <c r="DR116" i="113" s="1"/>
  <c r="DS116" i="113" s="1"/>
  <c r="DT116" i="113" s="1"/>
  <c r="DU116" i="113" s="1"/>
  <c r="DV116" i="113" s="1"/>
  <c r="DW116" i="113" s="1"/>
  <c r="DX116" i="113" s="1"/>
  <c r="DY116" i="113" s="1"/>
  <c r="DZ116" i="113" s="1"/>
  <c r="EA116" i="113" s="1"/>
  <c r="EB116" i="113" s="1"/>
  <c r="EC116" i="113" s="1"/>
  <c r="ED116" i="113" s="1"/>
  <c r="EE116" i="113" s="1"/>
  <c r="EF116" i="113" s="1"/>
  <c r="EG116" i="113" s="1"/>
  <c r="EH116" i="113" s="1"/>
  <c r="EI116" i="113" s="1"/>
  <c r="EJ116" i="113" s="1"/>
  <c r="EK116" i="113" s="1"/>
  <c r="EL116" i="113" s="1"/>
  <c r="EM116" i="113" s="1"/>
  <c r="EN116" i="113" s="1"/>
  <c r="EO116" i="113" s="1"/>
  <c r="EP116" i="113" s="1"/>
  <c r="EQ116" i="113" s="1"/>
  <c r="ER116" i="113" s="1"/>
  <c r="ES116" i="113" s="1"/>
  <c r="ET116" i="113" s="1"/>
  <c r="EU116" i="113" s="1"/>
  <c r="EV116" i="113" s="1"/>
  <c r="EW116" i="113" s="1"/>
  <c r="EX116" i="113" s="1"/>
  <c r="EY116" i="113" s="1"/>
  <c r="EZ116" i="113" s="1"/>
  <c r="FA116" i="113" s="1"/>
  <c r="FB116" i="113" s="1"/>
  <c r="FC116" i="113" s="1"/>
  <c r="FD116" i="113" s="1"/>
  <c r="FE116" i="113" s="1"/>
  <c r="FF116" i="113" s="1"/>
  <c r="FG116" i="113" s="1"/>
  <c r="FH116" i="113" s="1"/>
  <c r="FI116" i="113" s="1"/>
  <c r="FJ116" i="113" s="1"/>
  <c r="FK116" i="113" s="1"/>
  <c r="FL116" i="113" s="1"/>
  <c r="FM116" i="113" s="1"/>
  <c r="FN116" i="113" s="1"/>
  <c r="FO116" i="113" s="1"/>
  <c r="FP116" i="113" s="1"/>
  <c r="FQ116" i="113" s="1"/>
  <c r="FR116" i="113" s="1"/>
  <c r="FS116" i="113" s="1"/>
  <c r="FT116" i="113" s="1"/>
  <c r="FU116" i="113" s="1"/>
  <c r="FV116" i="113" s="1"/>
  <c r="FW116" i="113" s="1"/>
  <c r="FX116" i="113" s="1"/>
  <c r="FY116" i="113" s="1"/>
  <c r="FZ116" i="113" s="1"/>
  <c r="GA116" i="113" s="1"/>
  <c r="GB116" i="113" s="1"/>
  <c r="GC116" i="113" s="1"/>
  <c r="GD116" i="113" s="1"/>
  <c r="GE116" i="113" s="1"/>
  <c r="GF116" i="113" s="1"/>
  <c r="GG116" i="113" s="1"/>
  <c r="GH116" i="113" s="1"/>
  <c r="GI116" i="113" s="1"/>
  <c r="GJ116" i="113" s="1"/>
  <c r="GK116" i="113" s="1"/>
  <c r="GL116" i="113" s="1"/>
  <c r="GM116" i="113" s="1"/>
  <c r="GN116" i="113" s="1"/>
  <c r="GO116" i="113" s="1"/>
  <c r="GP116" i="113" s="1"/>
  <c r="GQ116" i="113" s="1"/>
  <c r="GR116" i="113" s="1"/>
  <c r="GS116" i="113" s="1"/>
  <c r="GT116" i="113" s="1"/>
  <c r="GU116" i="113" s="1"/>
  <c r="GV116" i="113" s="1"/>
  <c r="GW116" i="113" s="1"/>
  <c r="GX116" i="113" s="1"/>
  <c r="GY116" i="113" s="1"/>
  <c r="GZ116" i="113" s="1"/>
  <c r="HA116" i="113" s="1"/>
  <c r="HB116" i="113" s="1"/>
  <c r="HC116" i="113" s="1"/>
  <c r="HD116" i="113" s="1"/>
  <c r="HE116" i="113" s="1"/>
  <c r="HF116" i="113" s="1"/>
  <c r="HG116" i="113" s="1"/>
  <c r="HH116" i="113" s="1"/>
  <c r="HI116" i="113" s="1"/>
  <c r="HJ116" i="113" s="1"/>
  <c r="DK2" i="113"/>
  <c r="DJ55" i="112" s="1"/>
  <c r="HF19" i="113"/>
  <c r="CU95" i="112" l="1"/>
  <c r="F103" i="114"/>
  <c r="DL117" i="113"/>
  <c r="HG19" i="113"/>
  <c r="HI17" i="113"/>
  <c r="DJ18" i="109"/>
  <c r="DL67" i="112" l="1"/>
  <c r="B118" i="113" s="1"/>
  <c r="DL67" i="115"/>
  <c r="C104" i="114"/>
  <c r="HJ17" i="113"/>
  <c r="HH19" i="113"/>
  <c r="DM117" i="113"/>
  <c r="DN117" i="113" s="1"/>
  <c r="DO117" i="113" s="1"/>
  <c r="DP117" i="113" s="1"/>
  <c r="DQ117" i="113" s="1"/>
  <c r="DR117" i="113" s="1"/>
  <c r="DS117" i="113" s="1"/>
  <c r="DT117" i="113" s="1"/>
  <c r="DU117" i="113" s="1"/>
  <c r="DV117" i="113" s="1"/>
  <c r="DW117" i="113" s="1"/>
  <c r="DX117" i="113" s="1"/>
  <c r="DY117" i="113" s="1"/>
  <c r="DZ117" i="113" s="1"/>
  <c r="EA117" i="113" s="1"/>
  <c r="EB117" i="113" s="1"/>
  <c r="EC117" i="113" s="1"/>
  <c r="ED117" i="113" s="1"/>
  <c r="EE117" i="113" s="1"/>
  <c r="EF117" i="113" s="1"/>
  <c r="EG117" i="113" s="1"/>
  <c r="EH117" i="113" s="1"/>
  <c r="EI117" i="113" s="1"/>
  <c r="EJ117" i="113" s="1"/>
  <c r="EK117" i="113" s="1"/>
  <c r="EL117" i="113" s="1"/>
  <c r="EM117" i="113" s="1"/>
  <c r="EN117" i="113" s="1"/>
  <c r="EO117" i="113" s="1"/>
  <c r="EP117" i="113" s="1"/>
  <c r="EQ117" i="113" s="1"/>
  <c r="ER117" i="113" s="1"/>
  <c r="ES117" i="113" s="1"/>
  <c r="ET117" i="113" s="1"/>
  <c r="EU117" i="113" s="1"/>
  <c r="EV117" i="113" s="1"/>
  <c r="EW117" i="113" s="1"/>
  <c r="EX117" i="113" s="1"/>
  <c r="EY117" i="113" s="1"/>
  <c r="EZ117" i="113" s="1"/>
  <c r="FA117" i="113" s="1"/>
  <c r="FB117" i="113" s="1"/>
  <c r="FC117" i="113" s="1"/>
  <c r="FD117" i="113" s="1"/>
  <c r="FE117" i="113" s="1"/>
  <c r="FF117" i="113" s="1"/>
  <c r="FG117" i="113" s="1"/>
  <c r="FH117" i="113" s="1"/>
  <c r="FI117" i="113" s="1"/>
  <c r="FJ117" i="113" s="1"/>
  <c r="FK117" i="113" s="1"/>
  <c r="FL117" i="113" s="1"/>
  <c r="FM117" i="113" s="1"/>
  <c r="FN117" i="113" s="1"/>
  <c r="FO117" i="113" s="1"/>
  <c r="FP117" i="113" s="1"/>
  <c r="FQ117" i="113" s="1"/>
  <c r="FR117" i="113" s="1"/>
  <c r="FS117" i="113" s="1"/>
  <c r="FT117" i="113" s="1"/>
  <c r="FU117" i="113" s="1"/>
  <c r="FV117" i="113" s="1"/>
  <c r="FW117" i="113" s="1"/>
  <c r="FX117" i="113" s="1"/>
  <c r="FY117" i="113" s="1"/>
  <c r="FZ117" i="113" s="1"/>
  <c r="GA117" i="113" s="1"/>
  <c r="GB117" i="113" s="1"/>
  <c r="GC117" i="113" s="1"/>
  <c r="GD117" i="113" s="1"/>
  <c r="GE117" i="113" s="1"/>
  <c r="GF117" i="113" s="1"/>
  <c r="GG117" i="113" s="1"/>
  <c r="GH117" i="113" s="1"/>
  <c r="GI117" i="113" s="1"/>
  <c r="GJ117" i="113" s="1"/>
  <c r="GK117" i="113" s="1"/>
  <c r="GL117" i="113" s="1"/>
  <c r="GM117" i="113" s="1"/>
  <c r="GN117" i="113" s="1"/>
  <c r="GO117" i="113" s="1"/>
  <c r="GP117" i="113" s="1"/>
  <c r="GQ117" i="113" s="1"/>
  <c r="GR117" i="113" s="1"/>
  <c r="GS117" i="113" s="1"/>
  <c r="GT117" i="113" s="1"/>
  <c r="GU117" i="113" s="1"/>
  <c r="GV117" i="113" s="1"/>
  <c r="GW117" i="113" s="1"/>
  <c r="GX117" i="113" s="1"/>
  <c r="GY117" i="113" s="1"/>
  <c r="GZ117" i="113" s="1"/>
  <c r="HA117" i="113" s="1"/>
  <c r="HB117" i="113" s="1"/>
  <c r="HC117" i="113" s="1"/>
  <c r="HD117" i="113" s="1"/>
  <c r="HE117" i="113" s="1"/>
  <c r="HF117" i="113" s="1"/>
  <c r="HG117" i="113" s="1"/>
  <c r="HH117" i="113" s="1"/>
  <c r="HI117" i="113" s="1"/>
  <c r="HJ117" i="113" s="1"/>
  <c r="DL2" i="113"/>
  <c r="DK55" i="112" s="1"/>
  <c r="E104" i="114" l="1"/>
  <c r="CV56" i="112"/>
  <c r="HI19" i="113"/>
  <c r="DM118" i="113"/>
  <c r="DK18" i="109"/>
  <c r="DM67" i="112" l="1"/>
  <c r="B119" i="113" s="1"/>
  <c r="DM67" i="115"/>
  <c r="CV95" i="112"/>
  <c r="F104" i="114"/>
  <c r="DN118" i="113"/>
  <c r="DO118" i="113" s="1"/>
  <c r="DP118" i="113" s="1"/>
  <c r="DQ118" i="113" s="1"/>
  <c r="DR118" i="113" s="1"/>
  <c r="DS118" i="113" s="1"/>
  <c r="DT118" i="113" s="1"/>
  <c r="DU118" i="113" s="1"/>
  <c r="DV118" i="113" s="1"/>
  <c r="DW118" i="113" s="1"/>
  <c r="DX118" i="113" s="1"/>
  <c r="DY118" i="113" s="1"/>
  <c r="DZ118" i="113" s="1"/>
  <c r="EA118" i="113" s="1"/>
  <c r="EB118" i="113" s="1"/>
  <c r="EC118" i="113" s="1"/>
  <c r="ED118" i="113" s="1"/>
  <c r="EE118" i="113" s="1"/>
  <c r="EF118" i="113" s="1"/>
  <c r="EG118" i="113" s="1"/>
  <c r="EH118" i="113" s="1"/>
  <c r="EI118" i="113" s="1"/>
  <c r="EJ118" i="113" s="1"/>
  <c r="EK118" i="113" s="1"/>
  <c r="EL118" i="113" s="1"/>
  <c r="EM118" i="113" s="1"/>
  <c r="EN118" i="113" s="1"/>
  <c r="EO118" i="113" s="1"/>
  <c r="EP118" i="113" s="1"/>
  <c r="EQ118" i="113" s="1"/>
  <c r="ER118" i="113" s="1"/>
  <c r="ES118" i="113" s="1"/>
  <c r="ET118" i="113" s="1"/>
  <c r="EU118" i="113" s="1"/>
  <c r="EV118" i="113" s="1"/>
  <c r="EW118" i="113" s="1"/>
  <c r="EX118" i="113" s="1"/>
  <c r="EY118" i="113" s="1"/>
  <c r="EZ118" i="113" s="1"/>
  <c r="FA118" i="113" s="1"/>
  <c r="FB118" i="113" s="1"/>
  <c r="FC118" i="113" s="1"/>
  <c r="FD118" i="113" s="1"/>
  <c r="FE118" i="113" s="1"/>
  <c r="FF118" i="113" s="1"/>
  <c r="FG118" i="113" s="1"/>
  <c r="FH118" i="113" s="1"/>
  <c r="FI118" i="113" s="1"/>
  <c r="FJ118" i="113" s="1"/>
  <c r="FK118" i="113" s="1"/>
  <c r="FL118" i="113" s="1"/>
  <c r="FM118" i="113" s="1"/>
  <c r="FN118" i="113" s="1"/>
  <c r="FO118" i="113" s="1"/>
  <c r="FP118" i="113" s="1"/>
  <c r="FQ118" i="113" s="1"/>
  <c r="FR118" i="113" s="1"/>
  <c r="FS118" i="113" s="1"/>
  <c r="FT118" i="113" s="1"/>
  <c r="FU118" i="113" s="1"/>
  <c r="FV118" i="113" s="1"/>
  <c r="FW118" i="113" s="1"/>
  <c r="FX118" i="113" s="1"/>
  <c r="FY118" i="113" s="1"/>
  <c r="FZ118" i="113" s="1"/>
  <c r="GA118" i="113" s="1"/>
  <c r="GB118" i="113" s="1"/>
  <c r="GC118" i="113" s="1"/>
  <c r="GD118" i="113" s="1"/>
  <c r="GE118" i="113" s="1"/>
  <c r="GF118" i="113" s="1"/>
  <c r="GG118" i="113" s="1"/>
  <c r="GH118" i="113" s="1"/>
  <c r="GI118" i="113" s="1"/>
  <c r="GJ118" i="113" s="1"/>
  <c r="GK118" i="113" s="1"/>
  <c r="GL118" i="113" s="1"/>
  <c r="GM118" i="113" s="1"/>
  <c r="GN118" i="113" s="1"/>
  <c r="GO118" i="113" s="1"/>
  <c r="GP118" i="113" s="1"/>
  <c r="GQ118" i="113" s="1"/>
  <c r="GR118" i="113" s="1"/>
  <c r="GS118" i="113" s="1"/>
  <c r="GT118" i="113" s="1"/>
  <c r="GU118" i="113" s="1"/>
  <c r="GV118" i="113" s="1"/>
  <c r="GW118" i="113" s="1"/>
  <c r="GX118" i="113" s="1"/>
  <c r="GY118" i="113" s="1"/>
  <c r="GZ118" i="113" s="1"/>
  <c r="HA118" i="113" s="1"/>
  <c r="HB118" i="113" s="1"/>
  <c r="HC118" i="113" s="1"/>
  <c r="HD118" i="113" s="1"/>
  <c r="HE118" i="113" s="1"/>
  <c r="HF118" i="113" s="1"/>
  <c r="HG118" i="113" s="1"/>
  <c r="HH118" i="113" s="1"/>
  <c r="HI118" i="113" s="1"/>
  <c r="HJ118" i="113" s="1"/>
  <c r="DM2" i="113"/>
  <c r="DL55" i="112" s="1"/>
  <c r="HJ19" i="113"/>
  <c r="C105" i="114" l="1"/>
  <c r="DN119" i="113"/>
  <c r="DL18" i="109"/>
  <c r="DN67" i="112" l="1"/>
  <c r="B120" i="113" s="1"/>
  <c r="DN67" i="115"/>
  <c r="E105" i="114"/>
  <c r="CW56" i="112"/>
  <c r="DO119" i="113"/>
  <c r="DP119" i="113" s="1"/>
  <c r="DQ119" i="113" s="1"/>
  <c r="DR119" i="113" s="1"/>
  <c r="DS119" i="113" s="1"/>
  <c r="DT119" i="113" s="1"/>
  <c r="DU119" i="113" s="1"/>
  <c r="DV119" i="113" s="1"/>
  <c r="DW119" i="113" s="1"/>
  <c r="DX119" i="113" s="1"/>
  <c r="DY119" i="113" s="1"/>
  <c r="DZ119" i="113" s="1"/>
  <c r="EA119" i="113" s="1"/>
  <c r="EB119" i="113" s="1"/>
  <c r="EC119" i="113" s="1"/>
  <c r="ED119" i="113" s="1"/>
  <c r="EE119" i="113" s="1"/>
  <c r="EF119" i="113" s="1"/>
  <c r="EG119" i="113" s="1"/>
  <c r="EH119" i="113" s="1"/>
  <c r="EI119" i="113" s="1"/>
  <c r="EJ119" i="113" s="1"/>
  <c r="EK119" i="113" s="1"/>
  <c r="EL119" i="113" s="1"/>
  <c r="EM119" i="113" s="1"/>
  <c r="EN119" i="113" s="1"/>
  <c r="EO119" i="113" s="1"/>
  <c r="EP119" i="113" s="1"/>
  <c r="EQ119" i="113" s="1"/>
  <c r="ER119" i="113" s="1"/>
  <c r="ES119" i="113" s="1"/>
  <c r="ET119" i="113" s="1"/>
  <c r="EU119" i="113" s="1"/>
  <c r="EV119" i="113" s="1"/>
  <c r="EW119" i="113" s="1"/>
  <c r="EX119" i="113" s="1"/>
  <c r="EY119" i="113" s="1"/>
  <c r="EZ119" i="113" s="1"/>
  <c r="FA119" i="113" s="1"/>
  <c r="FB119" i="113" s="1"/>
  <c r="FC119" i="113" s="1"/>
  <c r="FD119" i="113" s="1"/>
  <c r="FE119" i="113" s="1"/>
  <c r="FF119" i="113" s="1"/>
  <c r="FG119" i="113" s="1"/>
  <c r="FH119" i="113" s="1"/>
  <c r="FI119" i="113" s="1"/>
  <c r="FJ119" i="113" s="1"/>
  <c r="FK119" i="113" s="1"/>
  <c r="FL119" i="113" s="1"/>
  <c r="FM119" i="113" s="1"/>
  <c r="FN119" i="113" s="1"/>
  <c r="FO119" i="113" s="1"/>
  <c r="FP119" i="113" s="1"/>
  <c r="FQ119" i="113" s="1"/>
  <c r="FR119" i="113" s="1"/>
  <c r="FS119" i="113" s="1"/>
  <c r="FT119" i="113" s="1"/>
  <c r="FU119" i="113" s="1"/>
  <c r="FV119" i="113" s="1"/>
  <c r="FW119" i="113" s="1"/>
  <c r="FX119" i="113" s="1"/>
  <c r="FY119" i="113" s="1"/>
  <c r="FZ119" i="113" s="1"/>
  <c r="GA119" i="113" s="1"/>
  <c r="GB119" i="113" s="1"/>
  <c r="GC119" i="113" s="1"/>
  <c r="GD119" i="113" s="1"/>
  <c r="GE119" i="113" s="1"/>
  <c r="GF119" i="113" s="1"/>
  <c r="GG119" i="113" s="1"/>
  <c r="GH119" i="113" s="1"/>
  <c r="GI119" i="113" s="1"/>
  <c r="GJ119" i="113" s="1"/>
  <c r="GK119" i="113" s="1"/>
  <c r="GL119" i="113" s="1"/>
  <c r="GM119" i="113" s="1"/>
  <c r="GN119" i="113" s="1"/>
  <c r="GO119" i="113" s="1"/>
  <c r="GP119" i="113" s="1"/>
  <c r="GQ119" i="113" s="1"/>
  <c r="GR119" i="113" s="1"/>
  <c r="GS119" i="113" s="1"/>
  <c r="GT119" i="113" s="1"/>
  <c r="GU119" i="113" s="1"/>
  <c r="GV119" i="113" s="1"/>
  <c r="GW119" i="113" s="1"/>
  <c r="GX119" i="113" s="1"/>
  <c r="GY119" i="113" s="1"/>
  <c r="GZ119" i="113" s="1"/>
  <c r="HA119" i="113" s="1"/>
  <c r="HB119" i="113" s="1"/>
  <c r="HC119" i="113" s="1"/>
  <c r="HD119" i="113" s="1"/>
  <c r="HE119" i="113" s="1"/>
  <c r="HF119" i="113" s="1"/>
  <c r="HG119" i="113" s="1"/>
  <c r="HH119" i="113" s="1"/>
  <c r="HI119" i="113" s="1"/>
  <c r="HJ119" i="113" s="1"/>
  <c r="DN2" i="113"/>
  <c r="DM55" i="112" s="1"/>
  <c r="CW95" i="112" l="1"/>
  <c r="F105" i="114"/>
  <c r="DO120" i="113"/>
  <c r="DM18" i="109"/>
  <c r="DO67" i="112" l="1"/>
  <c r="B121" i="113" s="1"/>
  <c r="DO67" i="115"/>
  <c r="C106" i="114"/>
  <c r="DP120" i="113"/>
  <c r="DQ120" i="113" s="1"/>
  <c r="DR120" i="113" s="1"/>
  <c r="DS120" i="113" s="1"/>
  <c r="DT120" i="113" s="1"/>
  <c r="DU120" i="113" s="1"/>
  <c r="DV120" i="113" s="1"/>
  <c r="DW120" i="113" s="1"/>
  <c r="DX120" i="113" s="1"/>
  <c r="DY120" i="113" s="1"/>
  <c r="DZ120" i="113" s="1"/>
  <c r="EA120" i="113" s="1"/>
  <c r="EB120" i="113" s="1"/>
  <c r="EC120" i="113" s="1"/>
  <c r="ED120" i="113" s="1"/>
  <c r="EE120" i="113" s="1"/>
  <c r="EF120" i="113" s="1"/>
  <c r="EG120" i="113" s="1"/>
  <c r="EH120" i="113" s="1"/>
  <c r="EI120" i="113" s="1"/>
  <c r="EJ120" i="113" s="1"/>
  <c r="EK120" i="113" s="1"/>
  <c r="EL120" i="113" s="1"/>
  <c r="EM120" i="113" s="1"/>
  <c r="EN120" i="113" s="1"/>
  <c r="EO120" i="113" s="1"/>
  <c r="EP120" i="113" s="1"/>
  <c r="EQ120" i="113" s="1"/>
  <c r="ER120" i="113" s="1"/>
  <c r="ES120" i="113" s="1"/>
  <c r="ET120" i="113" s="1"/>
  <c r="EU120" i="113" s="1"/>
  <c r="EV120" i="113" s="1"/>
  <c r="EW120" i="113" s="1"/>
  <c r="EX120" i="113" s="1"/>
  <c r="EY120" i="113" s="1"/>
  <c r="EZ120" i="113" s="1"/>
  <c r="FA120" i="113" s="1"/>
  <c r="FB120" i="113" s="1"/>
  <c r="FC120" i="113" s="1"/>
  <c r="FD120" i="113" s="1"/>
  <c r="FE120" i="113" s="1"/>
  <c r="FF120" i="113" s="1"/>
  <c r="FG120" i="113" s="1"/>
  <c r="FH120" i="113" s="1"/>
  <c r="FI120" i="113" s="1"/>
  <c r="FJ120" i="113" s="1"/>
  <c r="FK120" i="113" s="1"/>
  <c r="FL120" i="113" s="1"/>
  <c r="FM120" i="113" s="1"/>
  <c r="FN120" i="113" s="1"/>
  <c r="FO120" i="113" s="1"/>
  <c r="FP120" i="113" s="1"/>
  <c r="FQ120" i="113" s="1"/>
  <c r="FR120" i="113" s="1"/>
  <c r="FS120" i="113" s="1"/>
  <c r="FT120" i="113" s="1"/>
  <c r="FU120" i="113" s="1"/>
  <c r="FV120" i="113" s="1"/>
  <c r="FW120" i="113" s="1"/>
  <c r="FX120" i="113" s="1"/>
  <c r="FY120" i="113" s="1"/>
  <c r="FZ120" i="113" s="1"/>
  <c r="GA120" i="113" s="1"/>
  <c r="GB120" i="113" s="1"/>
  <c r="GC120" i="113" s="1"/>
  <c r="GD120" i="113" s="1"/>
  <c r="GE120" i="113" s="1"/>
  <c r="GF120" i="113" s="1"/>
  <c r="GG120" i="113" s="1"/>
  <c r="GH120" i="113" s="1"/>
  <c r="GI120" i="113" s="1"/>
  <c r="GJ120" i="113" s="1"/>
  <c r="GK120" i="113" s="1"/>
  <c r="GL120" i="113" s="1"/>
  <c r="GM120" i="113" s="1"/>
  <c r="GN120" i="113" s="1"/>
  <c r="GO120" i="113" s="1"/>
  <c r="GP120" i="113" s="1"/>
  <c r="GQ120" i="113" s="1"/>
  <c r="GR120" i="113" s="1"/>
  <c r="GS120" i="113" s="1"/>
  <c r="GT120" i="113" s="1"/>
  <c r="GU120" i="113" s="1"/>
  <c r="GV120" i="113" s="1"/>
  <c r="GW120" i="113" s="1"/>
  <c r="GX120" i="113" s="1"/>
  <c r="GY120" i="113" s="1"/>
  <c r="GZ120" i="113" s="1"/>
  <c r="HA120" i="113" s="1"/>
  <c r="HB120" i="113" s="1"/>
  <c r="HC120" i="113" s="1"/>
  <c r="HD120" i="113" s="1"/>
  <c r="HE120" i="113" s="1"/>
  <c r="HF120" i="113" s="1"/>
  <c r="HG120" i="113" s="1"/>
  <c r="HH120" i="113" s="1"/>
  <c r="HI120" i="113" s="1"/>
  <c r="HJ120" i="113" s="1"/>
  <c r="DO2" i="113"/>
  <c r="DN55" i="112" s="1"/>
  <c r="E106" i="114" l="1"/>
  <c r="CX56" i="112"/>
  <c r="DP121" i="113"/>
  <c r="DN18" i="109"/>
  <c r="DP67" i="112" l="1"/>
  <c r="B122" i="113" s="1"/>
  <c r="DP67" i="115"/>
  <c r="CX95" i="112"/>
  <c r="F106" i="114"/>
  <c r="DQ121" i="113"/>
  <c r="DR121" i="113" s="1"/>
  <c r="DS121" i="113" s="1"/>
  <c r="DT121" i="113" s="1"/>
  <c r="DU121" i="113" s="1"/>
  <c r="DV121" i="113" s="1"/>
  <c r="DW121" i="113" s="1"/>
  <c r="DX121" i="113" s="1"/>
  <c r="DY121" i="113" s="1"/>
  <c r="DZ121" i="113" s="1"/>
  <c r="EA121" i="113" s="1"/>
  <c r="EB121" i="113" s="1"/>
  <c r="EC121" i="113" s="1"/>
  <c r="ED121" i="113" s="1"/>
  <c r="EE121" i="113" s="1"/>
  <c r="EF121" i="113" s="1"/>
  <c r="EG121" i="113" s="1"/>
  <c r="EH121" i="113" s="1"/>
  <c r="EI121" i="113" s="1"/>
  <c r="EJ121" i="113" s="1"/>
  <c r="EK121" i="113" s="1"/>
  <c r="EL121" i="113" s="1"/>
  <c r="EM121" i="113" s="1"/>
  <c r="EN121" i="113" s="1"/>
  <c r="EO121" i="113" s="1"/>
  <c r="EP121" i="113" s="1"/>
  <c r="EQ121" i="113" s="1"/>
  <c r="ER121" i="113" s="1"/>
  <c r="ES121" i="113" s="1"/>
  <c r="ET121" i="113" s="1"/>
  <c r="EU121" i="113" s="1"/>
  <c r="EV121" i="113" s="1"/>
  <c r="EW121" i="113" s="1"/>
  <c r="EX121" i="113" s="1"/>
  <c r="EY121" i="113" s="1"/>
  <c r="EZ121" i="113" s="1"/>
  <c r="FA121" i="113" s="1"/>
  <c r="FB121" i="113" s="1"/>
  <c r="FC121" i="113" s="1"/>
  <c r="FD121" i="113" s="1"/>
  <c r="FE121" i="113" s="1"/>
  <c r="FF121" i="113" s="1"/>
  <c r="FG121" i="113" s="1"/>
  <c r="FH121" i="113" s="1"/>
  <c r="FI121" i="113" s="1"/>
  <c r="FJ121" i="113" s="1"/>
  <c r="FK121" i="113" s="1"/>
  <c r="FL121" i="113" s="1"/>
  <c r="FM121" i="113" s="1"/>
  <c r="FN121" i="113" s="1"/>
  <c r="FO121" i="113" s="1"/>
  <c r="FP121" i="113" s="1"/>
  <c r="FQ121" i="113" s="1"/>
  <c r="FR121" i="113" s="1"/>
  <c r="FS121" i="113" s="1"/>
  <c r="FT121" i="113" s="1"/>
  <c r="FU121" i="113" s="1"/>
  <c r="FV121" i="113" s="1"/>
  <c r="FW121" i="113" s="1"/>
  <c r="FX121" i="113" s="1"/>
  <c r="FY121" i="113" s="1"/>
  <c r="FZ121" i="113" s="1"/>
  <c r="GA121" i="113" s="1"/>
  <c r="GB121" i="113" s="1"/>
  <c r="GC121" i="113" s="1"/>
  <c r="GD121" i="113" s="1"/>
  <c r="GE121" i="113" s="1"/>
  <c r="GF121" i="113" s="1"/>
  <c r="GG121" i="113" s="1"/>
  <c r="GH121" i="113" s="1"/>
  <c r="GI121" i="113" s="1"/>
  <c r="GJ121" i="113" s="1"/>
  <c r="GK121" i="113" s="1"/>
  <c r="GL121" i="113" s="1"/>
  <c r="GM121" i="113" s="1"/>
  <c r="GN121" i="113" s="1"/>
  <c r="GO121" i="113" s="1"/>
  <c r="GP121" i="113" s="1"/>
  <c r="GQ121" i="113" s="1"/>
  <c r="GR121" i="113" s="1"/>
  <c r="GS121" i="113" s="1"/>
  <c r="GT121" i="113" s="1"/>
  <c r="GU121" i="113" s="1"/>
  <c r="GV121" i="113" s="1"/>
  <c r="GW121" i="113" s="1"/>
  <c r="GX121" i="113" s="1"/>
  <c r="GY121" i="113" s="1"/>
  <c r="GZ121" i="113" s="1"/>
  <c r="HA121" i="113" s="1"/>
  <c r="HB121" i="113" s="1"/>
  <c r="HC121" i="113" s="1"/>
  <c r="HD121" i="113" s="1"/>
  <c r="HE121" i="113" s="1"/>
  <c r="HF121" i="113" s="1"/>
  <c r="HG121" i="113" s="1"/>
  <c r="HH121" i="113" s="1"/>
  <c r="HI121" i="113" s="1"/>
  <c r="HJ121" i="113" s="1"/>
  <c r="DP2" i="113"/>
  <c r="DO55" i="112" s="1"/>
  <c r="C107" i="114" l="1"/>
  <c r="DQ122" i="113"/>
  <c r="DO18" i="109"/>
  <c r="DQ67" i="112" l="1"/>
  <c r="B123" i="113" s="1"/>
  <c r="DQ67" i="115"/>
  <c r="E107" i="114"/>
  <c r="CY56" i="112"/>
  <c r="DR122" i="113"/>
  <c r="DS122" i="113" s="1"/>
  <c r="DT122" i="113" s="1"/>
  <c r="DU122" i="113" s="1"/>
  <c r="DV122" i="113" s="1"/>
  <c r="DW122" i="113" s="1"/>
  <c r="DX122" i="113" s="1"/>
  <c r="DY122" i="113" s="1"/>
  <c r="DZ122" i="113" s="1"/>
  <c r="EA122" i="113" s="1"/>
  <c r="EB122" i="113" s="1"/>
  <c r="EC122" i="113" s="1"/>
  <c r="ED122" i="113" s="1"/>
  <c r="EE122" i="113" s="1"/>
  <c r="EF122" i="113" s="1"/>
  <c r="EG122" i="113" s="1"/>
  <c r="EH122" i="113" s="1"/>
  <c r="EI122" i="113" s="1"/>
  <c r="EJ122" i="113" s="1"/>
  <c r="EK122" i="113" s="1"/>
  <c r="EL122" i="113" s="1"/>
  <c r="EM122" i="113" s="1"/>
  <c r="EN122" i="113" s="1"/>
  <c r="EO122" i="113" s="1"/>
  <c r="EP122" i="113" s="1"/>
  <c r="EQ122" i="113" s="1"/>
  <c r="ER122" i="113" s="1"/>
  <c r="ES122" i="113" s="1"/>
  <c r="ET122" i="113" s="1"/>
  <c r="EU122" i="113" s="1"/>
  <c r="EV122" i="113" s="1"/>
  <c r="EW122" i="113" s="1"/>
  <c r="EX122" i="113" s="1"/>
  <c r="EY122" i="113" s="1"/>
  <c r="EZ122" i="113" s="1"/>
  <c r="FA122" i="113" s="1"/>
  <c r="FB122" i="113" s="1"/>
  <c r="FC122" i="113" s="1"/>
  <c r="FD122" i="113" s="1"/>
  <c r="FE122" i="113" s="1"/>
  <c r="FF122" i="113" s="1"/>
  <c r="FG122" i="113" s="1"/>
  <c r="FH122" i="113" s="1"/>
  <c r="FI122" i="113" s="1"/>
  <c r="FJ122" i="113" s="1"/>
  <c r="FK122" i="113" s="1"/>
  <c r="FL122" i="113" s="1"/>
  <c r="FM122" i="113" s="1"/>
  <c r="FN122" i="113" s="1"/>
  <c r="FO122" i="113" s="1"/>
  <c r="FP122" i="113" s="1"/>
  <c r="FQ122" i="113" s="1"/>
  <c r="FR122" i="113" s="1"/>
  <c r="FS122" i="113" s="1"/>
  <c r="FT122" i="113" s="1"/>
  <c r="FU122" i="113" s="1"/>
  <c r="FV122" i="113" s="1"/>
  <c r="FW122" i="113" s="1"/>
  <c r="FX122" i="113" s="1"/>
  <c r="FY122" i="113" s="1"/>
  <c r="FZ122" i="113" s="1"/>
  <c r="GA122" i="113" s="1"/>
  <c r="GB122" i="113" s="1"/>
  <c r="GC122" i="113" s="1"/>
  <c r="GD122" i="113" s="1"/>
  <c r="GE122" i="113" s="1"/>
  <c r="GF122" i="113" s="1"/>
  <c r="GG122" i="113" s="1"/>
  <c r="GH122" i="113" s="1"/>
  <c r="GI122" i="113" s="1"/>
  <c r="GJ122" i="113" s="1"/>
  <c r="GK122" i="113" s="1"/>
  <c r="GL122" i="113" s="1"/>
  <c r="GM122" i="113" s="1"/>
  <c r="GN122" i="113" s="1"/>
  <c r="GO122" i="113" s="1"/>
  <c r="GP122" i="113" s="1"/>
  <c r="GQ122" i="113" s="1"/>
  <c r="GR122" i="113" s="1"/>
  <c r="GS122" i="113" s="1"/>
  <c r="GT122" i="113" s="1"/>
  <c r="GU122" i="113" s="1"/>
  <c r="GV122" i="113" s="1"/>
  <c r="GW122" i="113" s="1"/>
  <c r="GX122" i="113" s="1"/>
  <c r="GY122" i="113" s="1"/>
  <c r="GZ122" i="113" s="1"/>
  <c r="HA122" i="113" s="1"/>
  <c r="HB122" i="113" s="1"/>
  <c r="HC122" i="113" s="1"/>
  <c r="HD122" i="113" s="1"/>
  <c r="HE122" i="113" s="1"/>
  <c r="HF122" i="113" s="1"/>
  <c r="HG122" i="113" s="1"/>
  <c r="HH122" i="113" s="1"/>
  <c r="HI122" i="113" s="1"/>
  <c r="HJ122" i="113" s="1"/>
  <c r="DQ2" i="113"/>
  <c r="DP55" i="112" s="1"/>
  <c r="CY95" i="112" l="1"/>
  <c r="F107" i="114"/>
  <c r="DR123" i="113"/>
  <c r="DP18" i="109"/>
  <c r="DR67" i="112" l="1"/>
  <c r="B124" i="113" s="1"/>
  <c r="DR67" i="115"/>
  <c r="C108" i="114"/>
  <c r="DS123" i="113"/>
  <c r="DT123" i="113" s="1"/>
  <c r="DU123" i="113" s="1"/>
  <c r="DV123" i="113" s="1"/>
  <c r="DW123" i="113" s="1"/>
  <c r="DX123" i="113" s="1"/>
  <c r="DY123" i="113" s="1"/>
  <c r="DZ123" i="113" s="1"/>
  <c r="EA123" i="113" s="1"/>
  <c r="EB123" i="113" s="1"/>
  <c r="EC123" i="113" s="1"/>
  <c r="ED123" i="113" s="1"/>
  <c r="EE123" i="113" s="1"/>
  <c r="EF123" i="113" s="1"/>
  <c r="EG123" i="113" s="1"/>
  <c r="EH123" i="113" s="1"/>
  <c r="EI123" i="113" s="1"/>
  <c r="EJ123" i="113" s="1"/>
  <c r="EK123" i="113" s="1"/>
  <c r="EL123" i="113" s="1"/>
  <c r="EM123" i="113" s="1"/>
  <c r="EN123" i="113" s="1"/>
  <c r="EO123" i="113" s="1"/>
  <c r="EP123" i="113" s="1"/>
  <c r="EQ123" i="113" s="1"/>
  <c r="ER123" i="113" s="1"/>
  <c r="ES123" i="113" s="1"/>
  <c r="ET123" i="113" s="1"/>
  <c r="EU123" i="113" s="1"/>
  <c r="EV123" i="113" s="1"/>
  <c r="EW123" i="113" s="1"/>
  <c r="EX123" i="113" s="1"/>
  <c r="EY123" i="113" s="1"/>
  <c r="EZ123" i="113" s="1"/>
  <c r="FA123" i="113" s="1"/>
  <c r="FB123" i="113" s="1"/>
  <c r="FC123" i="113" s="1"/>
  <c r="FD123" i="113" s="1"/>
  <c r="FE123" i="113" s="1"/>
  <c r="FF123" i="113" s="1"/>
  <c r="FG123" i="113" s="1"/>
  <c r="FH123" i="113" s="1"/>
  <c r="FI123" i="113" s="1"/>
  <c r="FJ123" i="113" s="1"/>
  <c r="FK123" i="113" s="1"/>
  <c r="FL123" i="113" s="1"/>
  <c r="FM123" i="113" s="1"/>
  <c r="FN123" i="113" s="1"/>
  <c r="FO123" i="113" s="1"/>
  <c r="FP123" i="113" s="1"/>
  <c r="FQ123" i="113" s="1"/>
  <c r="FR123" i="113" s="1"/>
  <c r="FS123" i="113" s="1"/>
  <c r="FT123" i="113" s="1"/>
  <c r="FU123" i="113" s="1"/>
  <c r="FV123" i="113" s="1"/>
  <c r="FW123" i="113" s="1"/>
  <c r="FX123" i="113" s="1"/>
  <c r="FY123" i="113" s="1"/>
  <c r="FZ123" i="113" s="1"/>
  <c r="GA123" i="113" s="1"/>
  <c r="GB123" i="113" s="1"/>
  <c r="GC123" i="113" s="1"/>
  <c r="GD123" i="113" s="1"/>
  <c r="GE123" i="113" s="1"/>
  <c r="GF123" i="113" s="1"/>
  <c r="GG123" i="113" s="1"/>
  <c r="GH123" i="113" s="1"/>
  <c r="GI123" i="113" s="1"/>
  <c r="GJ123" i="113" s="1"/>
  <c r="GK123" i="113" s="1"/>
  <c r="GL123" i="113" s="1"/>
  <c r="GM123" i="113" s="1"/>
  <c r="GN123" i="113" s="1"/>
  <c r="GO123" i="113" s="1"/>
  <c r="GP123" i="113" s="1"/>
  <c r="GQ123" i="113" s="1"/>
  <c r="GR123" i="113" s="1"/>
  <c r="GS123" i="113" s="1"/>
  <c r="GT123" i="113" s="1"/>
  <c r="GU123" i="113" s="1"/>
  <c r="GV123" i="113" s="1"/>
  <c r="GW123" i="113" s="1"/>
  <c r="GX123" i="113" s="1"/>
  <c r="GY123" i="113" s="1"/>
  <c r="GZ123" i="113" s="1"/>
  <c r="HA123" i="113" s="1"/>
  <c r="HB123" i="113" s="1"/>
  <c r="HC123" i="113" s="1"/>
  <c r="HD123" i="113" s="1"/>
  <c r="HE123" i="113" s="1"/>
  <c r="HF123" i="113" s="1"/>
  <c r="HG123" i="113" s="1"/>
  <c r="HH123" i="113" s="1"/>
  <c r="HI123" i="113" s="1"/>
  <c r="HJ123" i="113" s="1"/>
  <c r="DR2" i="113"/>
  <c r="DQ55" i="112" s="1"/>
  <c r="E108" i="114" l="1"/>
  <c r="CZ56" i="112"/>
  <c r="DS124" i="113"/>
  <c r="DQ18" i="109"/>
  <c r="DS67" i="112" l="1"/>
  <c r="B125" i="113" s="1"/>
  <c r="DS67" i="115"/>
  <c r="CZ95" i="112"/>
  <c r="F108" i="114"/>
  <c r="DT124" i="113"/>
  <c r="DU124" i="113" s="1"/>
  <c r="DV124" i="113" s="1"/>
  <c r="DW124" i="113" s="1"/>
  <c r="DX124" i="113" s="1"/>
  <c r="DY124" i="113" s="1"/>
  <c r="DZ124" i="113" s="1"/>
  <c r="EA124" i="113" s="1"/>
  <c r="EB124" i="113" s="1"/>
  <c r="EC124" i="113" s="1"/>
  <c r="ED124" i="113" s="1"/>
  <c r="EE124" i="113" s="1"/>
  <c r="EF124" i="113" s="1"/>
  <c r="EG124" i="113" s="1"/>
  <c r="EH124" i="113" s="1"/>
  <c r="EI124" i="113" s="1"/>
  <c r="EJ124" i="113" s="1"/>
  <c r="EK124" i="113" s="1"/>
  <c r="EL124" i="113" s="1"/>
  <c r="EM124" i="113" s="1"/>
  <c r="EN124" i="113" s="1"/>
  <c r="EO124" i="113" s="1"/>
  <c r="EP124" i="113" s="1"/>
  <c r="EQ124" i="113" s="1"/>
  <c r="ER124" i="113" s="1"/>
  <c r="ES124" i="113" s="1"/>
  <c r="ET124" i="113" s="1"/>
  <c r="EU124" i="113" s="1"/>
  <c r="EV124" i="113" s="1"/>
  <c r="EW124" i="113" s="1"/>
  <c r="EX124" i="113" s="1"/>
  <c r="EY124" i="113" s="1"/>
  <c r="EZ124" i="113" s="1"/>
  <c r="FA124" i="113" s="1"/>
  <c r="FB124" i="113" s="1"/>
  <c r="FC124" i="113" s="1"/>
  <c r="FD124" i="113" s="1"/>
  <c r="FE124" i="113" s="1"/>
  <c r="FF124" i="113" s="1"/>
  <c r="FG124" i="113" s="1"/>
  <c r="FH124" i="113" s="1"/>
  <c r="FI124" i="113" s="1"/>
  <c r="FJ124" i="113" s="1"/>
  <c r="FK124" i="113" s="1"/>
  <c r="FL124" i="113" s="1"/>
  <c r="FM124" i="113" s="1"/>
  <c r="FN124" i="113" s="1"/>
  <c r="FO124" i="113" s="1"/>
  <c r="FP124" i="113" s="1"/>
  <c r="FQ124" i="113" s="1"/>
  <c r="FR124" i="113" s="1"/>
  <c r="FS124" i="113" s="1"/>
  <c r="FT124" i="113" s="1"/>
  <c r="FU124" i="113" s="1"/>
  <c r="FV124" i="113" s="1"/>
  <c r="FW124" i="113" s="1"/>
  <c r="FX124" i="113" s="1"/>
  <c r="FY124" i="113" s="1"/>
  <c r="FZ124" i="113" s="1"/>
  <c r="GA124" i="113" s="1"/>
  <c r="GB124" i="113" s="1"/>
  <c r="GC124" i="113" s="1"/>
  <c r="GD124" i="113" s="1"/>
  <c r="GE124" i="113" s="1"/>
  <c r="GF124" i="113" s="1"/>
  <c r="GG124" i="113" s="1"/>
  <c r="GH124" i="113" s="1"/>
  <c r="GI124" i="113" s="1"/>
  <c r="GJ124" i="113" s="1"/>
  <c r="GK124" i="113" s="1"/>
  <c r="GL124" i="113" s="1"/>
  <c r="GM124" i="113" s="1"/>
  <c r="GN124" i="113" s="1"/>
  <c r="GO124" i="113" s="1"/>
  <c r="GP124" i="113" s="1"/>
  <c r="GQ124" i="113" s="1"/>
  <c r="GR124" i="113" s="1"/>
  <c r="GS124" i="113" s="1"/>
  <c r="GT124" i="113" s="1"/>
  <c r="GU124" i="113" s="1"/>
  <c r="GV124" i="113" s="1"/>
  <c r="GW124" i="113" s="1"/>
  <c r="GX124" i="113" s="1"/>
  <c r="GY124" i="113" s="1"/>
  <c r="GZ124" i="113" s="1"/>
  <c r="HA124" i="113" s="1"/>
  <c r="HB124" i="113" s="1"/>
  <c r="HC124" i="113" s="1"/>
  <c r="HD124" i="113" s="1"/>
  <c r="HE124" i="113" s="1"/>
  <c r="HF124" i="113" s="1"/>
  <c r="HG124" i="113" s="1"/>
  <c r="HH124" i="113" s="1"/>
  <c r="HI124" i="113" s="1"/>
  <c r="HJ124" i="113" s="1"/>
  <c r="DS2" i="113"/>
  <c r="DR55" i="112" s="1"/>
  <c r="C109" i="114" l="1"/>
  <c r="DT125" i="113"/>
  <c r="DR18" i="109"/>
  <c r="DT67" i="112" l="1"/>
  <c r="B126" i="113" s="1"/>
  <c r="DT67" i="115"/>
  <c r="E109" i="114"/>
  <c r="DA56" i="112"/>
  <c r="DU125" i="113"/>
  <c r="DV125" i="113" s="1"/>
  <c r="DW125" i="113" s="1"/>
  <c r="DX125" i="113" s="1"/>
  <c r="DY125" i="113" s="1"/>
  <c r="DZ125" i="113" s="1"/>
  <c r="EA125" i="113" s="1"/>
  <c r="EB125" i="113" s="1"/>
  <c r="EC125" i="113" s="1"/>
  <c r="ED125" i="113" s="1"/>
  <c r="EE125" i="113" s="1"/>
  <c r="EF125" i="113" s="1"/>
  <c r="EG125" i="113" s="1"/>
  <c r="EH125" i="113" s="1"/>
  <c r="EI125" i="113" s="1"/>
  <c r="EJ125" i="113" s="1"/>
  <c r="EK125" i="113" s="1"/>
  <c r="EL125" i="113" s="1"/>
  <c r="EM125" i="113" s="1"/>
  <c r="EN125" i="113" s="1"/>
  <c r="EO125" i="113" s="1"/>
  <c r="EP125" i="113" s="1"/>
  <c r="EQ125" i="113" s="1"/>
  <c r="ER125" i="113" s="1"/>
  <c r="ES125" i="113" s="1"/>
  <c r="ET125" i="113" s="1"/>
  <c r="EU125" i="113" s="1"/>
  <c r="EV125" i="113" s="1"/>
  <c r="EW125" i="113" s="1"/>
  <c r="EX125" i="113" s="1"/>
  <c r="EY125" i="113" s="1"/>
  <c r="EZ125" i="113" s="1"/>
  <c r="FA125" i="113" s="1"/>
  <c r="FB125" i="113" s="1"/>
  <c r="FC125" i="113" s="1"/>
  <c r="FD125" i="113" s="1"/>
  <c r="FE125" i="113" s="1"/>
  <c r="FF125" i="113" s="1"/>
  <c r="FG125" i="113" s="1"/>
  <c r="FH125" i="113" s="1"/>
  <c r="FI125" i="113" s="1"/>
  <c r="FJ125" i="113" s="1"/>
  <c r="FK125" i="113" s="1"/>
  <c r="FL125" i="113" s="1"/>
  <c r="FM125" i="113" s="1"/>
  <c r="FN125" i="113" s="1"/>
  <c r="FO125" i="113" s="1"/>
  <c r="FP125" i="113" s="1"/>
  <c r="FQ125" i="113" s="1"/>
  <c r="FR125" i="113" s="1"/>
  <c r="FS125" i="113" s="1"/>
  <c r="FT125" i="113" s="1"/>
  <c r="FU125" i="113" s="1"/>
  <c r="FV125" i="113" s="1"/>
  <c r="FW125" i="113" s="1"/>
  <c r="FX125" i="113" s="1"/>
  <c r="FY125" i="113" s="1"/>
  <c r="FZ125" i="113" s="1"/>
  <c r="GA125" i="113" s="1"/>
  <c r="GB125" i="113" s="1"/>
  <c r="GC125" i="113" s="1"/>
  <c r="GD125" i="113" s="1"/>
  <c r="GE125" i="113" s="1"/>
  <c r="GF125" i="113" s="1"/>
  <c r="GG125" i="113" s="1"/>
  <c r="GH125" i="113" s="1"/>
  <c r="GI125" i="113" s="1"/>
  <c r="GJ125" i="113" s="1"/>
  <c r="GK125" i="113" s="1"/>
  <c r="GL125" i="113" s="1"/>
  <c r="GM125" i="113" s="1"/>
  <c r="GN125" i="113" s="1"/>
  <c r="GO125" i="113" s="1"/>
  <c r="GP125" i="113" s="1"/>
  <c r="GQ125" i="113" s="1"/>
  <c r="GR125" i="113" s="1"/>
  <c r="GS125" i="113" s="1"/>
  <c r="GT125" i="113" s="1"/>
  <c r="GU125" i="113" s="1"/>
  <c r="GV125" i="113" s="1"/>
  <c r="GW125" i="113" s="1"/>
  <c r="GX125" i="113" s="1"/>
  <c r="GY125" i="113" s="1"/>
  <c r="GZ125" i="113" s="1"/>
  <c r="HA125" i="113" s="1"/>
  <c r="HB125" i="113" s="1"/>
  <c r="HC125" i="113" s="1"/>
  <c r="HD125" i="113" s="1"/>
  <c r="HE125" i="113" s="1"/>
  <c r="HF125" i="113" s="1"/>
  <c r="HG125" i="113" s="1"/>
  <c r="HH125" i="113" s="1"/>
  <c r="HI125" i="113" s="1"/>
  <c r="HJ125" i="113" s="1"/>
  <c r="DT2" i="113"/>
  <c r="DS55" i="112" s="1"/>
  <c r="DA95" i="112" l="1"/>
  <c r="F109" i="114"/>
  <c r="DU126" i="113"/>
  <c r="DS18" i="109"/>
  <c r="DU67" i="112" l="1"/>
  <c r="B127" i="113" s="1"/>
  <c r="DU67" i="115"/>
  <c r="C110" i="114"/>
  <c r="DV126" i="113"/>
  <c r="DW126" i="113" s="1"/>
  <c r="DX126" i="113" s="1"/>
  <c r="DY126" i="113" s="1"/>
  <c r="DZ126" i="113" s="1"/>
  <c r="EA126" i="113" s="1"/>
  <c r="EB126" i="113" s="1"/>
  <c r="EC126" i="113" s="1"/>
  <c r="ED126" i="113" s="1"/>
  <c r="EE126" i="113" s="1"/>
  <c r="EF126" i="113" s="1"/>
  <c r="EG126" i="113" s="1"/>
  <c r="EH126" i="113" s="1"/>
  <c r="EI126" i="113" s="1"/>
  <c r="EJ126" i="113" s="1"/>
  <c r="EK126" i="113" s="1"/>
  <c r="EL126" i="113" s="1"/>
  <c r="EM126" i="113" s="1"/>
  <c r="EN126" i="113" s="1"/>
  <c r="EO126" i="113" s="1"/>
  <c r="EP126" i="113" s="1"/>
  <c r="EQ126" i="113" s="1"/>
  <c r="ER126" i="113" s="1"/>
  <c r="ES126" i="113" s="1"/>
  <c r="ET126" i="113" s="1"/>
  <c r="EU126" i="113" s="1"/>
  <c r="EV126" i="113" s="1"/>
  <c r="EW126" i="113" s="1"/>
  <c r="EX126" i="113" s="1"/>
  <c r="EY126" i="113" s="1"/>
  <c r="EZ126" i="113" s="1"/>
  <c r="FA126" i="113" s="1"/>
  <c r="FB126" i="113" s="1"/>
  <c r="FC126" i="113" s="1"/>
  <c r="FD126" i="113" s="1"/>
  <c r="FE126" i="113" s="1"/>
  <c r="FF126" i="113" s="1"/>
  <c r="FG126" i="113" s="1"/>
  <c r="FH126" i="113" s="1"/>
  <c r="FI126" i="113" s="1"/>
  <c r="FJ126" i="113" s="1"/>
  <c r="FK126" i="113" s="1"/>
  <c r="FL126" i="113" s="1"/>
  <c r="FM126" i="113" s="1"/>
  <c r="FN126" i="113" s="1"/>
  <c r="FO126" i="113" s="1"/>
  <c r="FP126" i="113" s="1"/>
  <c r="FQ126" i="113" s="1"/>
  <c r="FR126" i="113" s="1"/>
  <c r="FS126" i="113" s="1"/>
  <c r="FT126" i="113" s="1"/>
  <c r="FU126" i="113" s="1"/>
  <c r="FV126" i="113" s="1"/>
  <c r="FW126" i="113" s="1"/>
  <c r="FX126" i="113" s="1"/>
  <c r="FY126" i="113" s="1"/>
  <c r="FZ126" i="113" s="1"/>
  <c r="GA126" i="113" s="1"/>
  <c r="GB126" i="113" s="1"/>
  <c r="GC126" i="113" s="1"/>
  <c r="GD126" i="113" s="1"/>
  <c r="GE126" i="113" s="1"/>
  <c r="GF126" i="113" s="1"/>
  <c r="GG126" i="113" s="1"/>
  <c r="GH126" i="113" s="1"/>
  <c r="GI126" i="113" s="1"/>
  <c r="GJ126" i="113" s="1"/>
  <c r="GK126" i="113" s="1"/>
  <c r="GL126" i="113" s="1"/>
  <c r="GM126" i="113" s="1"/>
  <c r="GN126" i="113" s="1"/>
  <c r="GO126" i="113" s="1"/>
  <c r="GP126" i="113" s="1"/>
  <c r="GQ126" i="113" s="1"/>
  <c r="GR126" i="113" s="1"/>
  <c r="GS126" i="113" s="1"/>
  <c r="GT126" i="113" s="1"/>
  <c r="GU126" i="113" s="1"/>
  <c r="GV126" i="113" s="1"/>
  <c r="GW126" i="113" s="1"/>
  <c r="GX126" i="113" s="1"/>
  <c r="GY126" i="113" s="1"/>
  <c r="GZ126" i="113" s="1"/>
  <c r="HA126" i="113" s="1"/>
  <c r="HB126" i="113" s="1"/>
  <c r="HC126" i="113" s="1"/>
  <c r="HD126" i="113" s="1"/>
  <c r="HE126" i="113" s="1"/>
  <c r="HF126" i="113" s="1"/>
  <c r="HG126" i="113" s="1"/>
  <c r="HH126" i="113" s="1"/>
  <c r="HI126" i="113" s="1"/>
  <c r="HJ126" i="113" s="1"/>
  <c r="DU2" i="113"/>
  <c r="DT55" i="112" s="1"/>
  <c r="E110" i="114" l="1"/>
  <c r="DB56" i="112"/>
  <c r="DV127" i="113"/>
  <c r="DT18" i="109"/>
  <c r="DV67" i="112" l="1"/>
  <c r="B128" i="113" s="1"/>
  <c r="DV67" i="115"/>
  <c r="DB95" i="112"/>
  <c r="F110" i="114"/>
  <c r="DW127" i="113"/>
  <c r="DX127" i="113" s="1"/>
  <c r="DY127" i="113" s="1"/>
  <c r="DZ127" i="113" s="1"/>
  <c r="EA127" i="113" s="1"/>
  <c r="EB127" i="113" s="1"/>
  <c r="EC127" i="113" s="1"/>
  <c r="ED127" i="113" s="1"/>
  <c r="EE127" i="113" s="1"/>
  <c r="EF127" i="113" s="1"/>
  <c r="EG127" i="113" s="1"/>
  <c r="EH127" i="113" s="1"/>
  <c r="EI127" i="113" s="1"/>
  <c r="EJ127" i="113" s="1"/>
  <c r="EK127" i="113" s="1"/>
  <c r="EL127" i="113" s="1"/>
  <c r="EM127" i="113" s="1"/>
  <c r="EN127" i="113" s="1"/>
  <c r="EO127" i="113" s="1"/>
  <c r="EP127" i="113" s="1"/>
  <c r="EQ127" i="113" s="1"/>
  <c r="ER127" i="113" s="1"/>
  <c r="ES127" i="113" s="1"/>
  <c r="ET127" i="113" s="1"/>
  <c r="EU127" i="113" s="1"/>
  <c r="EV127" i="113" s="1"/>
  <c r="EW127" i="113" s="1"/>
  <c r="EX127" i="113" s="1"/>
  <c r="EY127" i="113" s="1"/>
  <c r="EZ127" i="113" s="1"/>
  <c r="FA127" i="113" s="1"/>
  <c r="FB127" i="113" s="1"/>
  <c r="FC127" i="113" s="1"/>
  <c r="FD127" i="113" s="1"/>
  <c r="FE127" i="113" s="1"/>
  <c r="FF127" i="113" s="1"/>
  <c r="FG127" i="113" s="1"/>
  <c r="FH127" i="113" s="1"/>
  <c r="FI127" i="113" s="1"/>
  <c r="FJ127" i="113" s="1"/>
  <c r="FK127" i="113" s="1"/>
  <c r="FL127" i="113" s="1"/>
  <c r="FM127" i="113" s="1"/>
  <c r="FN127" i="113" s="1"/>
  <c r="FO127" i="113" s="1"/>
  <c r="FP127" i="113" s="1"/>
  <c r="FQ127" i="113" s="1"/>
  <c r="FR127" i="113" s="1"/>
  <c r="FS127" i="113" s="1"/>
  <c r="FT127" i="113" s="1"/>
  <c r="FU127" i="113" s="1"/>
  <c r="FV127" i="113" s="1"/>
  <c r="FW127" i="113" s="1"/>
  <c r="FX127" i="113" s="1"/>
  <c r="FY127" i="113" s="1"/>
  <c r="FZ127" i="113" s="1"/>
  <c r="GA127" i="113" s="1"/>
  <c r="GB127" i="113" s="1"/>
  <c r="GC127" i="113" s="1"/>
  <c r="GD127" i="113" s="1"/>
  <c r="GE127" i="113" s="1"/>
  <c r="GF127" i="113" s="1"/>
  <c r="GG127" i="113" s="1"/>
  <c r="GH127" i="113" s="1"/>
  <c r="GI127" i="113" s="1"/>
  <c r="GJ127" i="113" s="1"/>
  <c r="GK127" i="113" s="1"/>
  <c r="GL127" i="113" s="1"/>
  <c r="GM127" i="113" s="1"/>
  <c r="GN127" i="113" s="1"/>
  <c r="GO127" i="113" s="1"/>
  <c r="GP127" i="113" s="1"/>
  <c r="GQ127" i="113" s="1"/>
  <c r="GR127" i="113" s="1"/>
  <c r="GS127" i="113" s="1"/>
  <c r="GT127" i="113" s="1"/>
  <c r="GU127" i="113" s="1"/>
  <c r="GV127" i="113" s="1"/>
  <c r="GW127" i="113" s="1"/>
  <c r="GX127" i="113" s="1"/>
  <c r="GY127" i="113" s="1"/>
  <c r="GZ127" i="113" s="1"/>
  <c r="HA127" i="113" s="1"/>
  <c r="HB127" i="113" s="1"/>
  <c r="HC127" i="113" s="1"/>
  <c r="HD127" i="113" s="1"/>
  <c r="HE127" i="113" s="1"/>
  <c r="HF127" i="113" s="1"/>
  <c r="HG127" i="113" s="1"/>
  <c r="HH127" i="113" s="1"/>
  <c r="HI127" i="113" s="1"/>
  <c r="HJ127" i="113" s="1"/>
  <c r="DV2" i="113"/>
  <c r="DU55" i="112" s="1"/>
  <c r="C111" i="114" l="1"/>
  <c r="DW128" i="113"/>
  <c r="DU18" i="109"/>
  <c r="DW67" i="112" l="1"/>
  <c r="B129" i="113" s="1"/>
  <c r="DW67" i="115"/>
  <c r="DC56" i="112"/>
  <c r="E111" i="114"/>
  <c r="DX128" i="113"/>
  <c r="DY128" i="113" s="1"/>
  <c r="DZ128" i="113" s="1"/>
  <c r="EA128" i="113" s="1"/>
  <c r="EB128" i="113" s="1"/>
  <c r="EC128" i="113" s="1"/>
  <c r="ED128" i="113" s="1"/>
  <c r="EE128" i="113" s="1"/>
  <c r="EF128" i="113" s="1"/>
  <c r="EG128" i="113" s="1"/>
  <c r="EH128" i="113" s="1"/>
  <c r="EI128" i="113" s="1"/>
  <c r="EJ128" i="113" s="1"/>
  <c r="EK128" i="113" s="1"/>
  <c r="EL128" i="113" s="1"/>
  <c r="EM128" i="113" s="1"/>
  <c r="EN128" i="113" s="1"/>
  <c r="EO128" i="113" s="1"/>
  <c r="EP128" i="113" s="1"/>
  <c r="EQ128" i="113" s="1"/>
  <c r="ER128" i="113" s="1"/>
  <c r="ES128" i="113" s="1"/>
  <c r="ET128" i="113" s="1"/>
  <c r="EU128" i="113" s="1"/>
  <c r="EV128" i="113" s="1"/>
  <c r="EW128" i="113" s="1"/>
  <c r="EX128" i="113" s="1"/>
  <c r="EY128" i="113" s="1"/>
  <c r="EZ128" i="113" s="1"/>
  <c r="FA128" i="113" s="1"/>
  <c r="FB128" i="113" s="1"/>
  <c r="FC128" i="113" s="1"/>
  <c r="FD128" i="113" s="1"/>
  <c r="FE128" i="113" s="1"/>
  <c r="FF128" i="113" s="1"/>
  <c r="FG128" i="113" s="1"/>
  <c r="FH128" i="113" s="1"/>
  <c r="FI128" i="113" s="1"/>
  <c r="FJ128" i="113" s="1"/>
  <c r="FK128" i="113" s="1"/>
  <c r="FL128" i="113" s="1"/>
  <c r="FM128" i="113" s="1"/>
  <c r="FN128" i="113" s="1"/>
  <c r="FO128" i="113" s="1"/>
  <c r="FP128" i="113" s="1"/>
  <c r="FQ128" i="113" s="1"/>
  <c r="FR128" i="113" s="1"/>
  <c r="FS128" i="113" s="1"/>
  <c r="FT128" i="113" s="1"/>
  <c r="FU128" i="113" s="1"/>
  <c r="FV128" i="113" s="1"/>
  <c r="FW128" i="113" s="1"/>
  <c r="FX128" i="113" s="1"/>
  <c r="FY128" i="113" s="1"/>
  <c r="FZ128" i="113" s="1"/>
  <c r="GA128" i="113" s="1"/>
  <c r="GB128" i="113" s="1"/>
  <c r="GC128" i="113" s="1"/>
  <c r="GD128" i="113" s="1"/>
  <c r="GE128" i="113" s="1"/>
  <c r="GF128" i="113" s="1"/>
  <c r="GG128" i="113" s="1"/>
  <c r="GH128" i="113" s="1"/>
  <c r="GI128" i="113" s="1"/>
  <c r="GJ128" i="113" s="1"/>
  <c r="GK128" i="113" s="1"/>
  <c r="GL128" i="113" s="1"/>
  <c r="GM128" i="113" s="1"/>
  <c r="GN128" i="113" s="1"/>
  <c r="GO128" i="113" s="1"/>
  <c r="GP128" i="113" s="1"/>
  <c r="GQ128" i="113" s="1"/>
  <c r="GR128" i="113" s="1"/>
  <c r="GS128" i="113" s="1"/>
  <c r="GT128" i="113" s="1"/>
  <c r="GU128" i="113" s="1"/>
  <c r="GV128" i="113" s="1"/>
  <c r="GW128" i="113" s="1"/>
  <c r="GX128" i="113" s="1"/>
  <c r="GY128" i="113" s="1"/>
  <c r="GZ128" i="113" s="1"/>
  <c r="HA128" i="113" s="1"/>
  <c r="HB128" i="113" s="1"/>
  <c r="HC128" i="113" s="1"/>
  <c r="HD128" i="113" s="1"/>
  <c r="HE128" i="113" s="1"/>
  <c r="HF128" i="113" s="1"/>
  <c r="HG128" i="113" s="1"/>
  <c r="HH128" i="113" s="1"/>
  <c r="HI128" i="113" s="1"/>
  <c r="HJ128" i="113" s="1"/>
  <c r="DW2" i="113"/>
  <c r="DV55" i="112" s="1"/>
  <c r="DC95" i="112" l="1"/>
  <c r="F111" i="114"/>
  <c r="DX129" i="113"/>
  <c r="DV18" i="109"/>
  <c r="DX67" i="112" l="1"/>
  <c r="B130" i="113" s="1"/>
  <c r="DX67" i="115"/>
  <c r="C112" i="114"/>
  <c r="DY129" i="113"/>
  <c r="DZ129" i="113" s="1"/>
  <c r="EA129" i="113" s="1"/>
  <c r="EB129" i="113" s="1"/>
  <c r="EC129" i="113" s="1"/>
  <c r="ED129" i="113" s="1"/>
  <c r="EE129" i="113" s="1"/>
  <c r="EF129" i="113" s="1"/>
  <c r="EG129" i="113" s="1"/>
  <c r="EH129" i="113" s="1"/>
  <c r="EI129" i="113" s="1"/>
  <c r="EJ129" i="113" s="1"/>
  <c r="EK129" i="113" s="1"/>
  <c r="EL129" i="113" s="1"/>
  <c r="EM129" i="113" s="1"/>
  <c r="EN129" i="113" s="1"/>
  <c r="EO129" i="113" s="1"/>
  <c r="EP129" i="113" s="1"/>
  <c r="EQ129" i="113" s="1"/>
  <c r="ER129" i="113" s="1"/>
  <c r="ES129" i="113" s="1"/>
  <c r="ET129" i="113" s="1"/>
  <c r="EU129" i="113" s="1"/>
  <c r="EV129" i="113" s="1"/>
  <c r="EW129" i="113" s="1"/>
  <c r="EX129" i="113" s="1"/>
  <c r="EY129" i="113" s="1"/>
  <c r="EZ129" i="113" s="1"/>
  <c r="FA129" i="113" s="1"/>
  <c r="FB129" i="113" s="1"/>
  <c r="FC129" i="113" s="1"/>
  <c r="FD129" i="113" s="1"/>
  <c r="FE129" i="113" s="1"/>
  <c r="FF129" i="113" s="1"/>
  <c r="FG129" i="113" s="1"/>
  <c r="FH129" i="113" s="1"/>
  <c r="FI129" i="113" s="1"/>
  <c r="FJ129" i="113" s="1"/>
  <c r="FK129" i="113" s="1"/>
  <c r="FL129" i="113" s="1"/>
  <c r="FM129" i="113" s="1"/>
  <c r="FN129" i="113" s="1"/>
  <c r="FO129" i="113" s="1"/>
  <c r="FP129" i="113" s="1"/>
  <c r="FQ129" i="113" s="1"/>
  <c r="FR129" i="113" s="1"/>
  <c r="FS129" i="113" s="1"/>
  <c r="FT129" i="113" s="1"/>
  <c r="FU129" i="113" s="1"/>
  <c r="FV129" i="113" s="1"/>
  <c r="FW129" i="113" s="1"/>
  <c r="FX129" i="113" s="1"/>
  <c r="FY129" i="113" s="1"/>
  <c r="FZ129" i="113" s="1"/>
  <c r="GA129" i="113" s="1"/>
  <c r="GB129" i="113" s="1"/>
  <c r="GC129" i="113" s="1"/>
  <c r="GD129" i="113" s="1"/>
  <c r="GE129" i="113" s="1"/>
  <c r="GF129" i="113" s="1"/>
  <c r="GG129" i="113" s="1"/>
  <c r="GH129" i="113" s="1"/>
  <c r="GI129" i="113" s="1"/>
  <c r="GJ129" i="113" s="1"/>
  <c r="GK129" i="113" s="1"/>
  <c r="GL129" i="113" s="1"/>
  <c r="GM129" i="113" s="1"/>
  <c r="GN129" i="113" s="1"/>
  <c r="GO129" i="113" s="1"/>
  <c r="GP129" i="113" s="1"/>
  <c r="GQ129" i="113" s="1"/>
  <c r="GR129" i="113" s="1"/>
  <c r="GS129" i="113" s="1"/>
  <c r="GT129" i="113" s="1"/>
  <c r="GU129" i="113" s="1"/>
  <c r="GV129" i="113" s="1"/>
  <c r="GW129" i="113" s="1"/>
  <c r="GX129" i="113" s="1"/>
  <c r="GY129" i="113" s="1"/>
  <c r="GZ129" i="113" s="1"/>
  <c r="HA129" i="113" s="1"/>
  <c r="HB129" i="113" s="1"/>
  <c r="HC129" i="113" s="1"/>
  <c r="HD129" i="113" s="1"/>
  <c r="HE129" i="113" s="1"/>
  <c r="HF129" i="113" s="1"/>
  <c r="HG129" i="113" s="1"/>
  <c r="HH129" i="113" s="1"/>
  <c r="HI129" i="113" s="1"/>
  <c r="HJ129" i="113" s="1"/>
  <c r="DX2" i="113"/>
  <c r="DW55" i="112" s="1"/>
  <c r="E112" i="114" l="1"/>
  <c r="DD56" i="112"/>
  <c r="DY130" i="113"/>
  <c r="DW18" i="109"/>
  <c r="DY67" i="112" l="1"/>
  <c r="B131" i="113" s="1"/>
  <c r="DY67" i="115"/>
  <c r="DD95" i="112"/>
  <c r="F112" i="114"/>
  <c r="DZ130" i="113"/>
  <c r="EA130" i="113" s="1"/>
  <c r="EB130" i="113" s="1"/>
  <c r="EC130" i="113" s="1"/>
  <c r="ED130" i="113" s="1"/>
  <c r="EE130" i="113" s="1"/>
  <c r="EF130" i="113" s="1"/>
  <c r="EG130" i="113" s="1"/>
  <c r="EH130" i="113" s="1"/>
  <c r="EI130" i="113" s="1"/>
  <c r="EJ130" i="113" s="1"/>
  <c r="EK130" i="113" s="1"/>
  <c r="EL130" i="113" s="1"/>
  <c r="EM130" i="113" s="1"/>
  <c r="EN130" i="113" s="1"/>
  <c r="EO130" i="113" s="1"/>
  <c r="EP130" i="113" s="1"/>
  <c r="EQ130" i="113" s="1"/>
  <c r="ER130" i="113" s="1"/>
  <c r="ES130" i="113" s="1"/>
  <c r="ET130" i="113" s="1"/>
  <c r="EU130" i="113" s="1"/>
  <c r="EV130" i="113" s="1"/>
  <c r="EW130" i="113" s="1"/>
  <c r="EX130" i="113" s="1"/>
  <c r="EY130" i="113" s="1"/>
  <c r="EZ130" i="113" s="1"/>
  <c r="FA130" i="113" s="1"/>
  <c r="FB130" i="113" s="1"/>
  <c r="FC130" i="113" s="1"/>
  <c r="FD130" i="113" s="1"/>
  <c r="FE130" i="113" s="1"/>
  <c r="FF130" i="113" s="1"/>
  <c r="FG130" i="113" s="1"/>
  <c r="FH130" i="113" s="1"/>
  <c r="FI130" i="113" s="1"/>
  <c r="FJ130" i="113" s="1"/>
  <c r="FK130" i="113" s="1"/>
  <c r="FL130" i="113" s="1"/>
  <c r="FM130" i="113" s="1"/>
  <c r="FN130" i="113" s="1"/>
  <c r="FO130" i="113" s="1"/>
  <c r="FP130" i="113" s="1"/>
  <c r="FQ130" i="113" s="1"/>
  <c r="FR130" i="113" s="1"/>
  <c r="FS130" i="113" s="1"/>
  <c r="FT130" i="113" s="1"/>
  <c r="FU130" i="113" s="1"/>
  <c r="FV130" i="113" s="1"/>
  <c r="FW130" i="113" s="1"/>
  <c r="FX130" i="113" s="1"/>
  <c r="FY130" i="113" s="1"/>
  <c r="FZ130" i="113" s="1"/>
  <c r="GA130" i="113" s="1"/>
  <c r="GB130" i="113" s="1"/>
  <c r="GC130" i="113" s="1"/>
  <c r="GD130" i="113" s="1"/>
  <c r="GE130" i="113" s="1"/>
  <c r="GF130" i="113" s="1"/>
  <c r="GG130" i="113" s="1"/>
  <c r="GH130" i="113" s="1"/>
  <c r="GI130" i="113" s="1"/>
  <c r="GJ130" i="113" s="1"/>
  <c r="GK130" i="113" s="1"/>
  <c r="GL130" i="113" s="1"/>
  <c r="GM130" i="113" s="1"/>
  <c r="GN130" i="113" s="1"/>
  <c r="GO130" i="113" s="1"/>
  <c r="GP130" i="113" s="1"/>
  <c r="GQ130" i="113" s="1"/>
  <c r="GR130" i="113" s="1"/>
  <c r="GS130" i="113" s="1"/>
  <c r="GT130" i="113" s="1"/>
  <c r="GU130" i="113" s="1"/>
  <c r="GV130" i="113" s="1"/>
  <c r="GW130" i="113" s="1"/>
  <c r="GX130" i="113" s="1"/>
  <c r="GY130" i="113" s="1"/>
  <c r="GZ130" i="113" s="1"/>
  <c r="HA130" i="113" s="1"/>
  <c r="HB130" i="113" s="1"/>
  <c r="HC130" i="113" s="1"/>
  <c r="HD130" i="113" s="1"/>
  <c r="HE130" i="113" s="1"/>
  <c r="HF130" i="113" s="1"/>
  <c r="HG130" i="113" s="1"/>
  <c r="HH130" i="113" s="1"/>
  <c r="HI130" i="113" s="1"/>
  <c r="HJ130" i="113" s="1"/>
  <c r="DY2" i="113"/>
  <c r="DX55" i="112" s="1"/>
  <c r="C113" i="114" l="1"/>
  <c r="DZ131" i="113"/>
  <c r="DX18" i="109"/>
  <c r="DZ67" i="112" l="1"/>
  <c r="B132" i="113" s="1"/>
  <c r="DZ67" i="115"/>
  <c r="E113" i="114"/>
  <c r="DE56" i="112"/>
  <c r="EA131" i="113"/>
  <c r="EB131" i="113" s="1"/>
  <c r="EC131" i="113" s="1"/>
  <c r="ED131" i="113" s="1"/>
  <c r="EE131" i="113" s="1"/>
  <c r="EF131" i="113" s="1"/>
  <c r="EG131" i="113" s="1"/>
  <c r="EH131" i="113" s="1"/>
  <c r="EI131" i="113" s="1"/>
  <c r="EJ131" i="113" s="1"/>
  <c r="EK131" i="113" s="1"/>
  <c r="EL131" i="113" s="1"/>
  <c r="EM131" i="113" s="1"/>
  <c r="EN131" i="113" s="1"/>
  <c r="EO131" i="113" s="1"/>
  <c r="EP131" i="113" s="1"/>
  <c r="EQ131" i="113" s="1"/>
  <c r="ER131" i="113" s="1"/>
  <c r="ES131" i="113" s="1"/>
  <c r="ET131" i="113" s="1"/>
  <c r="EU131" i="113" s="1"/>
  <c r="EV131" i="113" s="1"/>
  <c r="EW131" i="113" s="1"/>
  <c r="EX131" i="113" s="1"/>
  <c r="EY131" i="113" s="1"/>
  <c r="EZ131" i="113" s="1"/>
  <c r="FA131" i="113" s="1"/>
  <c r="FB131" i="113" s="1"/>
  <c r="FC131" i="113" s="1"/>
  <c r="FD131" i="113" s="1"/>
  <c r="FE131" i="113" s="1"/>
  <c r="FF131" i="113" s="1"/>
  <c r="FG131" i="113" s="1"/>
  <c r="FH131" i="113" s="1"/>
  <c r="FI131" i="113" s="1"/>
  <c r="FJ131" i="113" s="1"/>
  <c r="FK131" i="113" s="1"/>
  <c r="FL131" i="113" s="1"/>
  <c r="FM131" i="113" s="1"/>
  <c r="FN131" i="113" s="1"/>
  <c r="FO131" i="113" s="1"/>
  <c r="FP131" i="113" s="1"/>
  <c r="FQ131" i="113" s="1"/>
  <c r="FR131" i="113" s="1"/>
  <c r="FS131" i="113" s="1"/>
  <c r="FT131" i="113" s="1"/>
  <c r="FU131" i="113" s="1"/>
  <c r="FV131" i="113" s="1"/>
  <c r="FW131" i="113" s="1"/>
  <c r="FX131" i="113" s="1"/>
  <c r="FY131" i="113" s="1"/>
  <c r="FZ131" i="113" s="1"/>
  <c r="GA131" i="113" s="1"/>
  <c r="GB131" i="113" s="1"/>
  <c r="GC131" i="113" s="1"/>
  <c r="GD131" i="113" s="1"/>
  <c r="GE131" i="113" s="1"/>
  <c r="GF131" i="113" s="1"/>
  <c r="GG131" i="113" s="1"/>
  <c r="GH131" i="113" s="1"/>
  <c r="GI131" i="113" s="1"/>
  <c r="GJ131" i="113" s="1"/>
  <c r="GK131" i="113" s="1"/>
  <c r="GL131" i="113" s="1"/>
  <c r="GM131" i="113" s="1"/>
  <c r="GN131" i="113" s="1"/>
  <c r="GO131" i="113" s="1"/>
  <c r="GP131" i="113" s="1"/>
  <c r="GQ131" i="113" s="1"/>
  <c r="GR131" i="113" s="1"/>
  <c r="GS131" i="113" s="1"/>
  <c r="GT131" i="113" s="1"/>
  <c r="GU131" i="113" s="1"/>
  <c r="GV131" i="113" s="1"/>
  <c r="GW131" i="113" s="1"/>
  <c r="GX131" i="113" s="1"/>
  <c r="GY131" i="113" s="1"/>
  <c r="GZ131" i="113" s="1"/>
  <c r="HA131" i="113" s="1"/>
  <c r="HB131" i="113" s="1"/>
  <c r="HC131" i="113" s="1"/>
  <c r="HD131" i="113" s="1"/>
  <c r="HE131" i="113" s="1"/>
  <c r="HF131" i="113" s="1"/>
  <c r="HG131" i="113" s="1"/>
  <c r="HH131" i="113" s="1"/>
  <c r="HI131" i="113" s="1"/>
  <c r="HJ131" i="113" s="1"/>
  <c r="DZ2" i="113"/>
  <c r="DY55" i="112" s="1"/>
  <c r="DE95" i="112" l="1"/>
  <c r="F113" i="114"/>
  <c r="EA132" i="113"/>
  <c r="DY18" i="109"/>
  <c r="EA67" i="112" l="1"/>
  <c r="B133" i="113" s="1"/>
  <c r="EA67" i="115"/>
  <c r="C114" i="114"/>
  <c r="EB132" i="113"/>
  <c r="EC132" i="113" s="1"/>
  <c r="ED132" i="113" s="1"/>
  <c r="EE132" i="113" s="1"/>
  <c r="EF132" i="113" s="1"/>
  <c r="EG132" i="113" s="1"/>
  <c r="EH132" i="113" s="1"/>
  <c r="EI132" i="113" s="1"/>
  <c r="EJ132" i="113" s="1"/>
  <c r="EK132" i="113" s="1"/>
  <c r="EL132" i="113" s="1"/>
  <c r="EM132" i="113" s="1"/>
  <c r="EN132" i="113" s="1"/>
  <c r="EO132" i="113" s="1"/>
  <c r="EP132" i="113" s="1"/>
  <c r="EQ132" i="113" s="1"/>
  <c r="ER132" i="113" s="1"/>
  <c r="ES132" i="113" s="1"/>
  <c r="ET132" i="113" s="1"/>
  <c r="EU132" i="113" s="1"/>
  <c r="EV132" i="113" s="1"/>
  <c r="EW132" i="113" s="1"/>
  <c r="EX132" i="113" s="1"/>
  <c r="EY132" i="113" s="1"/>
  <c r="EZ132" i="113" s="1"/>
  <c r="FA132" i="113" s="1"/>
  <c r="FB132" i="113" s="1"/>
  <c r="FC132" i="113" s="1"/>
  <c r="FD132" i="113" s="1"/>
  <c r="FE132" i="113" s="1"/>
  <c r="FF132" i="113" s="1"/>
  <c r="FG132" i="113" s="1"/>
  <c r="FH132" i="113" s="1"/>
  <c r="FI132" i="113" s="1"/>
  <c r="FJ132" i="113" s="1"/>
  <c r="FK132" i="113" s="1"/>
  <c r="FL132" i="113" s="1"/>
  <c r="FM132" i="113" s="1"/>
  <c r="FN132" i="113" s="1"/>
  <c r="FO132" i="113" s="1"/>
  <c r="FP132" i="113" s="1"/>
  <c r="FQ132" i="113" s="1"/>
  <c r="FR132" i="113" s="1"/>
  <c r="FS132" i="113" s="1"/>
  <c r="FT132" i="113" s="1"/>
  <c r="FU132" i="113" s="1"/>
  <c r="FV132" i="113" s="1"/>
  <c r="FW132" i="113" s="1"/>
  <c r="FX132" i="113" s="1"/>
  <c r="FY132" i="113" s="1"/>
  <c r="FZ132" i="113" s="1"/>
  <c r="GA132" i="113" s="1"/>
  <c r="GB132" i="113" s="1"/>
  <c r="GC132" i="113" s="1"/>
  <c r="GD132" i="113" s="1"/>
  <c r="GE132" i="113" s="1"/>
  <c r="GF132" i="113" s="1"/>
  <c r="GG132" i="113" s="1"/>
  <c r="GH132" i="113" s="1"/>
  <c r="GI132" i="113" s="1"/>
  <c r="GJ132" i="113" s="1"/>
  <c r="GK132" i="113" s="1"/>
  <c r="GL132" i="113" s="1"/>
  <c r="GM132" i="113" s="1"/>
  <c r="GN132" i="113" s="1"/>
  <c r="GO132" i="113" s="1"/>
  <c r="GP132" i="113" s="1"/>
  <c r="GQ132" i="113" s="1"/>
  <c r="GR132" i="113" s="1"/>
  <c r="GS132" i="113" s="1"/>
  <c r="GT132" i="113" s="1"/>
  <c r="GU132" i="113" s="1"/>
  <c r="GV132" i="113" s="1"/>
  <c r="GW132" i="113" s="1"/>
  <c r="GX132" i="113" s="1"/>
  <c r="GY132" i="113" s="1"/>
  <c r="GZ132" i="113" s="1"/>
  <c r="HA132" i="113" s="1"/>
  <c r="HB132" i="113" s="1"/>
  <c r="HC132" i="113" s="1"/>
  <c r="HD132" i="113" s="1"/>
  <c r="HE132" i="113" s="1"/>
  <c r="HF132" i="113" s="1"/>
  <c r="HG132" i="113" s="1"/>
  <c r="HH132" i="113" s="1"/>
  <c r="HI132" i="113" s="1"/>
  <c r="HJ132" i="113" s="1"/>
  <c r="EA2" i="113"/>
  <c r="DZ55" i="112" s="1"/>
  <c r="E114" i="114" l="1"/>
  <c r="DF56" i="112"/>
  <c r="EB133" i="113"/>
  <c r="DZ18" i="109"/>
  <c r="EB67" i="112" l="1"/>
  <c r="B134" i="113" s="1"/>
  <c r="EB67" i="115"/>
  <c r="DF95" i="112"/>
  <c r="F114" i="114"/>
  <c r="EC133" i="113"/>
  <c r="ED133" i="113" s="1"/>
  <c r="EE133" i="113" s="1"/>
  <c r="EF133" i="113" s="1"/>
  <c r="EG133" i="113" s="1"/>
  <c r="EH133" i="113" s="1"/>
  <c r="EI133" i="113" s="1"/>
  <c r="EJ133" i="113" s="1"/>
  <c r="EK133" i="113" s="1"/>
  <c r="EL133" i="113" s="1"/>
  <c r="EM133" i="113" s="1"/>
  <c r="EN133" i="113" s="1"/>
  <c r="EO133" i="113" s="1"/>
  <c r="EP133" i="113" s="1"/>
  <c r="EQ133" i="113" s="1"/>
  <c r="ER133" i="113" s="1"/>
  <c r="ES133" i="113" s="1"/>
  <c r="ET133" i="113" s="1"/>
  <c r="EU133" i="113" s="1"/>
  <c r="EV133" i="113" s="1"/>
  <c r="EW133" i="113" s="1"/>
  <c r="EX133" i="113" s="1"/>
  <c r="EY133" i="113" s="1"/>
  <c r="EZ133" i="113" s="1"/>
  <c r="FA133" i="113" s="1"/>
  <c r="FB133" i="113" s="1"/>
  <c r="FC133" i="113" s="1"/>
  <c r="FD133" i="113" s="1"/>
  <c r="FE133" i="113" s="1"/>
  <c r="FF133" i="113" s="1"/>
  <c r="FG133" i="113" s="1"/>
  <c r="FH133" i="113" s="1"/>
  <c r="FI133" i="113" s="1"/>
  <c r="FJ133" i="113" s="1"/>
  <c r="FK133" i="113" s="1"/>
  <c r="FL133" i="113" s="1"/>
  <c r="FM133" i="113" s="1"/>
  <c r="FN133" i="113" s="1"/>
  <c r="FO133" i="113" s="1"/>
  <c r="FP133" i="113" s="1"/>
  <c r="FQ133" i="113" s="1"/>
  <c r="FR133" i="113" s="1"/>
  <c r="FS133" i="113" s="1"/>
  <c r="FT133" i="113" s="1"/>
  <c r="FU133" i="113" s="1"/>
  <c r="FV133" i="113" s="1"/>
  <c r="FW133" i="113" s="1"/>
  <c r="FX133" i="113" s="1"/>
  <c r="FY133" i="113" s="1"/>
  <c r="FZ133" i="113" s="1"/>
  <c r="GA133" i="113" s="1"/>
  <c r="GB133" i="113" s="1"/>
  <c r="GC133" i="113" s="1"/>
  <c r="GD133" i="113" s="1"/>
  <c r="GE133" i="113" s="1"/>
  <c r="GF133" i="113" s="1"/>
  <c r="GG133" i="113" s="1"/>
  <c r="GH133" i="113" s="1"/>
  <c r="GI133" i="113" s="1"/>
  <c r="GJ133" i="113" s="1"/>
  <c r="GK133" i="113" s="1"/>
  <c r="GL133" i="113" s="1"/>
  <c r="GM133" i="113" s="1"/>
  <c r="GN133" i="113" s="1"/>
  <c r="GO133" i="113" s="1"/>
  <c r="GP133" i="113" s="1"/>
  <c r="GQ133" i="113" s="1"/>
  <c r="GR133" i="113" s="1"/>
  <c r="GS133" i="113" s="1"/>
  <c r="GT133" i="113" s="1"/>
  <c r="GU133" i="113" s="1"/>
  <c r="GV133" i="113" s="1"/>
  <c r="GW133" i="113" s="1"/>
  <c r="GX133" i="113" s="1"/>
  <c r="GY133" i="113" s="1"/>
  <c r="GZ133" i="113" s="1"/>
  <c r="HA133" i="113" s="1"/>
  <c r="HB133" i="113" s="1"/>
  <c r="HC133" i="113" s="1"/>
  <c r="HD133" i="113" s="1"/>
  <c r="HE133" i="113" s="1"/>
  <c r="HF133" i="113" s="1"/>
  <c r="HG133" i="113" s="1"/>
  <c r="HH133" i="113" s="1"/>
  <c r="HI133" i="113" s="1"/>
  <c r="HJ133" i="113" s="1"/>
  <c r="EB2" i="113"/>
  <c r="EA55" i="112" s="1"/>
  <c r="C115" i="114" l="1"/>
  <c r="EC134" i="113"/>
  <c r="EA18" i="109"/>
  <c r="EC67" i="112" l="1"/>
  <c r="B135" i="113" s="1"/>
  <c r="EC67" i="115"/>
  <c r="E115" i="114"/>
  <c r="DG56" i="112"/>
  <c r="ED134" i="113"/>
  <c r="EE134" i="113" s="1"/>
  <c r="EF134" i="113" s="1"/>
  <c r="EG134" i="113" s="1"/>
  <c r="EH134" i="113" s="1"/>
  <c r="EI134" i="113" s="1"/>
  <c r="EJ134" i="113" s="1"/>
  <c r="EK134" i="113" s="1"/>
  <c r="EL134" i="113" s="1"/>
  <c r="EM134" i="113" s="1"/>
  <c r="EN134" i="113" s="1"/>
  <c r="EO134" i="113" s="1"/>
  <c r="EP134" i="113" s="1"/>
  <c r="EQ134" i="113" s="1"/>
  <c r="ER134" i="113" s="1"/>
  <c r="ES134" i="113" s="1"/>
  <c r="ET134" i="113" s="1"/>
  <c r="EU134" i="113" s="1"/>
  <c r="EV134" i="113" s="1"/>
  <c r="EW134" i="113" s="1"/>
  <c r="EX134" i="113" s="1"/>
  <c r="EY134" i="113" s="1"/>
  <c r="EZ134" i="113" s="1"/>
  <c r="FA134" i="113" s="1"/>
  <c r="FB134" i="113" s="1"/>
  <c r="FC134" i="113" s="1"/>
  <c r="FD134" i="113" s="1"/>
  <c r="FE134" i="113" s="1"/>
  <c r="FF134" i="113" s="1"/>
  <c r="FG134" i="113" s="1"/>
  <c r="FH134" i="113" s="1"/>
  <c r="FI134" i="113" s="1"/>
  <c r="FJ134" i="113" s="1"/>
  <c r="FK134" i="113" s="1"/>
  <c r="FL134" i="113" s="1"/>
  <c r="FM134" i="113" s="1"/>
  <c r="FN134" i="113" s="1"/>
  <c r="FO134" i="113" s="1"/>
  <c r="FP134" i="113" s="1"/>
  <c r="FQ134" i="113" s="1"/>
  <c r="FR134" i="113" s="1"/>
  <c r="FS134" i="113" s="1"/>
  <c r="FT134" i="113" s="1"/>
  <c r="FU134" i="113" s="1"/>
  <c r="FV134" i="113" s="1"/>
  <c r="FW134" i="113" s="1"/>
  <c r="FX134" i="113" s="1"/>
  <c r="FY134" i="113" s="1"/>
  <c r="FZ134" i="113" s="1"/>
  <c r="GA134" i="113" s="1"/>
  <c r="GB134" i="113" s="1"/>
  <c r="GC134" i="113" s="1"/>
  <c r="GD134" i="113" s="1"/>
  <c r="GE134" i="113" s="1"/>
  <c r="GF134" i="113" s="1"/>
  <c r="GG134" i="113" s="1"/>
  <c r="GH134" i="113" s="1"/>
  <c r="GI134" i="113" s="1"/>
  <c r="GJ134" i="113" s="1"/>
  <c r="GK134" i="113" s="1"/>
  <c r="GL134" i="113" s="1"/>
  <c r="GM134" i="113" s="1"/>
  <c r="GN134" i="113" s="1"/>
  <c r="GO134" i="113" s="1"/>
  <c r="GP134" i="113" s="1"/>
  <c r="GQ134" i="113" s="1"/>
  <c r="GR134" i="113" s="1"/>
  <c r="GS134" i="113" s="1"/>
  <c r="GT134" i="113" s="1"/>
  <c r="GU134" i="113" s="1"/>
  <c r="GV134" i="113" s="1"/>
  <c r="GW134" i="113" s="1"/>
  <c r="GX134" i="113" s="1"/>
  <c r="GY134" i="113" s="1"/>
  <c r="GZ134" i="113" s="1"/>
  <c r="HA134" i="113" s="1"/>
  <c r="HB134" i="113" s="1"/>
  <c r="HC134" i="113" s="1"/>
  <c r="HD134" i="113" s="1"/>
  <c r="HE134" i="113" s="1"/>
  <c r="HF134" i="113" s="1"/>
  <c r="HG134" i="113" s="1"/>
  <c r="HH134" i="113" s="1"/>
  <c r="HI134" i="113" s="1"/>
  <c r="HJ134" i="113" s="1"/>
  <c r="EC2" i="113"/>
  <c r="EB55" i="112" s="1"/>
  <c r="DG95" i="112" l="1"/>
  <c r="F115" i="114"/>
  <c r="ED135" i="113"/>
  <c r="EB18" i="109"/>
  <c r="ED67" i="112" l="1"/>
  <c r="B136" i="113" s="1"/>
  <c r="ED67" i="115"/>
  <c r="C116" i="114"/>
  <c r="EE135" i="113"/>
  <c r="EF135" i="113" s="1"/>
  <c r="EG135" i="113" s="1"/>
  <c r="EH135" i="113" s="1"/>
  <c r="EI135" i="113" s="1"/>
  <c r="EJ135" i="113" s="1"/>
  <c r="EK135" i="113" s="1"/>
  <c r="EL135" i="113" s="1"/>
  <c r="EM135" i="113" s="1"/>
  <c r="EN135" i="113" s="1"/>
  <c r="EO135" i="113" s="1"/>
  <c r="EP135" i="113" s="1"/>
  <c r="EQ135" i="113" s="1"/>
  <c r="ER135" i="113" s="1"/>
  <c r="ES135" i="113" s="1"/>
  <c r="ET135" i="113" s="1"/>
  <c r="EU135" i="113" s="1"/>
  <c r="EV135" i="113" s="1"/>
  <c r="EW135" i="113" s="1"/>
  <c r="EX135" i="113" s="1"/>
  <c r="EY135" i="113" s="1"/>
  <c r="EZ135" i="113" s="1"/>
  <c r="FA135" i="113" s="1"/>
  <c r="FB135" i="113" s="1"/>
  <c r="FC135" i="113" s="1"/>
  <c r="FD135" i="113" s="1"/>
  <c r="FE135" i="113" s="1"/>
  <c r="FF135" i="113" s="1"/>
  <c r="FG135" i="113" s="1"/>
  <c r="FH135" i="113" s="1"/>
  <c r="FI135" i="113" s="1"/>
  <c r="FJ135" i="113" s="1"/>
  <c r="FK135" i="113" s="1"/>
  <c r="FL135" i="113" s="1"/>
  <c r="FM135" i="113" s="1"/>
  <c r="FN135" i="113" s="1"/>
  <c r="FO135" i="113" s="1"/>
  <c r="FP135" i="113" s="1"/>
  <c r="FQ135" i="113" s="1"/>
  <c r="FR135" i="113" s="1"/>
  <c r="FS135" i="113" s="1"/>
  <c r="FT135" i="113" s="1"/>
  <c r="FU135" i="113" s="1"/>
  <c r="FV135" i="113" s="1"/>
  <c r="FW135" i="113" s="1"/>
  <c r="FX135" i="113" s="1"/>
  <c r="FY135" i="113" s="1"/>
  <c r="FZ135" i="113" s="1"/>
  <c r="GA135" i="113" s="1"/>
  <c r="GB135" i="113" s="1"/>
  <c r="GC135" i="113" s="1"/>
  <c r="GD135" i="113" s="1"/>
  <c r="GE135" i="113" s="1"/>
  <c r="GF135" i="113" s="1"/>
  <c r="GG135" i="113" s="1"/>
  <c r="GH135" i="113" s="1"/>
  <c r="GI135" i="113" s="1"/>
  <c r="GJ135" i="113" s="1"/>
  <c r="GK135" i="113" s="1"/>
  <c r="GL135" i="113" s="1"/>
  <c r="GM135" i="113" s="1"/>
  <c r="GN135" i="113" s="1"/>
  <c r="GO135" i="113" s="1"/>
  <c r="GP135" i="113" s="1"/>
  <c r="GQ135" i="113" s="1"/>
  <c r="GR135" i="113" s="1"/>
  <c r="GS135" i="113" s="1"/>
  <c r="GT135" i="113" s="1"/>
  <c r="GU135" i="113" s="1"/>
  <c r="GV135" i="113" s="1"/>
  <c r="GW135" i="113" s="1"/>
  <c r="GX135" i="113" s="1"/>
  <c r="GY135" i="113" s="1"/>
  <c r="GZ135" i="113" s="1"/>
  <c r="HA135" i="113" s="1"/>
  <c r="HB135" i="113" s="1"/>
  <c r="HC135" i="113" s="1"/>
  <c r="HD135" i="113" s="1"/>
  <c r="HE135" i="113" s="1"/>
  <c r="HF135" i="113" s="1"/>
  <c r="HG135" i="113" s="1"/>
  <c r="HH135" i="113" s="1"/>
  <c r="HI135" i="113" s="1"/>
  <c r="HJ135" i="113" s="1"/>
  <c r="ED2" i="113"/>
  <c r="EC55" i="112" s="1"/>
  <c r="E116" i="114" l="1"/>
  <c r="DH56" i="112"/>
  <c r="EE136" i="113"/>
  <c r="EC18" i="109"/>
  <c r="EE67" i="112" l="1"/>
  <c r="B137" i="113" s="1"/>
  <c r="EE67" i="115"/>
  <c r="DH95" i="112"/>
  <c r="F116" i="114"/>
  <c r="EF136" i="113"/>
  <c r="EG136" i="113" s="1"/>
  <c r="EH136" i="113" s="1"/>
  <c r="EI136" i="113" s="1"/>
  <c r="EJ136" i="113" s="1"/>
  <c r="EK136" i="113" s="1"/>
  <c r="EL136" i="113" s="1"/>
  <c r="EM136" i="113" s="1"/>
  <c r="EN136" i="113" s="1"/>
  <c r="EO136" i="113" s="1"/>
  <c r="EP136" i="113" s="1"/>
  <c r="EQ136" i="113" s="1"/>
  <c r="ER136" i="113" s="1"/>
  <c r="ES136" i="113" s="1"/>
  <c r="ET136" i="113" s="1"/>
  <c r="EU136" i="113" s="1"/>
  <c r="EV136" i="113" s="1"/>
  <c r="EW136" i="113" s="1"/>
  <c r="EX136" i="113" s="1"/>
  <c r="EY136" i="113" s="1"/>
  <c r="EZ136" i="113" s="1"/>
  <c r="FA136" i="113" s="1"/>
  <c r="FB136" i="113" s="1"/>
  <c r="FC136" i="113" s="1"/>
  <c r="FD136" i="113" s="1"/>
  <c r="FE136" i="113" s="1"/>
  <c r="FF136" i="113" s="1"/>
  <c r="FG136" i="113" s="1"/>
  <c r="FH136" i="113" s="1"/>
  <c r="FI136" i="113" s="1"/>
  <c r="FJ136" i="113" s="1"/>
  <c r="FK136" i="113" s="1"/>
  <c r="FL136" i="113" s="1"/>
  <c r="FM136" i="113" s="1"/>
  <c r="FN136" i="113" s="1"/>
  <c r="FO136" i="113" s="1"/>
  <c r="FP136" i="113" s="1"/>
  <c r="FQ136" i="113" s="1"/>
  <c r="FR136" i="113" s="1"/>
  <c r="FS136" i="113" s="1"/>
  <c r="FT136" i="113" s="1"/>
  <c r="FU136" i="113" s="1"/>
  <c r="FV136" i="113" s="1"/>
  <c r="FW136" i="113" s="1"/>
  <c r="FX136" i="113" s="1"/>
  <c r="FY136" i="113" s="1"/>
  <c r="FZ136" i="113" s="1"/>
  <c r="GA136" i="113" s="1"/>
  <c r="GB136" i="113" s="1"/>
  <c r="GC136" i="113" s="1"/>
  <c r="GD136" i="113" s="1"/>
  <c r="GE136" i="113" s="1"/>
  <c r="GF136" i="113" s="1"/>
  <c r="GG136" i="113" s="1"/>
  <c r="GH136" i="113" s="1"/>
  <c r="GI136" i="113" s="1"/>
  <c r="GJ136" i="113" s="1"/>
  <c r="GK136" i="113" s="1"/>
  <c r="GL136" i="113" s="1"/>
  <c r="GM136" i="113" s="1"/>
  <c r="GN136" i="113" s="1"/>
  <c r="GO136" i="113" s="1"/>
  <c r="GP136" i="113" s="1"/>
  <c r="GQ136" i="113" s="1"/>
  <c r="GR136" i="113" s="1"/>
  <c r="GS136" i="113" s="1"/>
  <c r="GT136" i="113" s="1"/>
  <c r="GU136" i="113" s="1"/>
  <c r="GV136" i="113" s="1"/>
  <c r="GW136" i="113" s="1"/>
  <c r="GX136" i="113" s="1"/>
  <c r="GY136" i="113" s="1"/>
  <c r="GZ136" i="113" s="1"/>
  <c r="HA136" i="113" s="1"/>
  <c r="HB136" i="113" s="1"/>
  <c r="HC136" i="113" s="1"/>
  <c r="HD136" i="113" s="1"/>
  <c r="HE136" i="113" s="1"/>
  <c r="HF136" i="113" s="1"/>
  <c r="HG136" i="113" s="1"/>
  <c r="HH136" i="113" s="1"/>
  <c r="HI136" i="113" s="1"/>
  <c r="HJ136" i="113" s="1"/>
  <c r="EE2" i="113"/>
  <c r="ED55" i="112" s="1"/>
  <c r="C117" i="114" l="1"/>
  <c r="EF137" i="113"/>
  <c r="ED18" i="109"/>
  <c r="EF67" i="112" l="1"/>
  <c r="B138" i="113" s="1"/>
  <c r="EF67" i="115"/>
  <c r="E117" i="114"/>
  <c r="DI56" i="112"/>
  <c r="EG137" i="113"/>
  <c r="EH137" i="113" s="1"/>
  <c r="EI137" i="113" s="1"/>
  <c r="EJ137" i="113" s="1"/>
  <c r="EK137" i="113" s="1"/>
  <c r="EL137" i="113" s="1"/>
  <c r="EM137" i="113" s="1"/>
  <c r="EN137" i="113" s="1"/>
  <c r="EO137" i="113" s="1"/>
  <c r="EP137" i="113" s="1"/>
  <c r="EQ137" i="113" s="1"/>
  <c r="ER137" i="113" s="1"/>
  <c r="ES137" i="113" s="1"/>
  <c r="ET137" i="113" s="1"/>
  <c r="EU137" i="113" s="1"/>
  <c r="EV137" i="113" s="1"/>
  <c r="EW137" i="113" s="1"/>
  <c r="EX137" i="113" s="1"/>
  <c r="EY137" i="113" s="1"/>
  <c r="EZ137" i="113" s="1"/>
  <c r="FA137" i="113" s="1"/>
  <c r="FB137" i="113" s="1"/>
  <c r="FC137" i="113" s="1"/>
  <c r="FD137" i="113" s="1"/>
  <c r="FE137" i="113" s="1"/>
  <c r="FF137" i="113" s="1"/>
  <c r="FG137" i="113" s="1"/>
  <c r="FH137" i="113" s="1"/>
  <c r="FI137" i="113" s="1"/>
  <c r="FJ137" i="113" s="1"/>
  <c r="FK137" i="113" s="1"/>
  <c r="FL137" i="113" s="1"/>
  <c r="FM137" i="113" s="1"/>
  <c r="FN137" i="113" s="1"/>
  <c r="FO137" i="113" s="1"/>
  <c r="FP137" i="113" s="1"/>
  <c r="FQ137" i="113" s="1"/>
  <c r="FR137" i="113" s="1"/>
  <c r="FS137" i="113" s="1"/>
  <c r="FT137" i="113" s="1"/>
  <c r="FU137" i="113" s="1"/>
  <c r="FV137" i="113" s="1"/>
  <c r="FW137" i="113" s="1"/>
  <c r="FX137" i="113" s="1"/>
  <c r="FY137" i="113" s="1"/>
  <c r="FZ137" i="113" s="1"/>
  <c r="GA137" i="113" s="1"/>
  <c r="GB137" i="113" s="1"/>
  <c r="GC137" i="113" s="1"/>
  <c r="GD137" i="113" s="1"/>
  <c r="GE137" i="113" s="1"/>
  <c r="GF137" i="113" s="1"/>
  <c r="GG137" i="113" s="1"/>
  <c r="GH137" i="113" s="1"/>
  <c r="GI137" i="113" s="1"/>
  <c r="GJ137" i="113" s="1"/>
  <c r="GK137" i="113" s="1"/>
  <c r="GL137" i="113" s="1"/>
  <c r="GM137" i="113" s="1"/>
  <c r="GN137" i="113" s="1"/>
  <c r="GO137" i="113" s="1"/>
  <c r="GP137" i="113" s="1"/>
  <c r="GQ137" i="113" s="1"/>
  <c r="GR137" i="113" s="1"/>
  <c r="GS137" i="113" s="1"/>
  <c r="GT137" i="113" s="1"/>
  <c r="GU137" i="113" s="1"/>
  <c r="GV137" i="113" s="1"/>
  <c r="GW137" i="113" s="1"/>
  <c r="GX137" i="113" s="1"/>
  <c r="GY137" i="113" s="1"/>
  <c r="GZ137" i="113" s="1"/>
  <c r="HA137" i="113" s="1"/>
  <c r="HB137" i="113" s="1"/>
  <c r="HC137" i="113" s="1"/>
  <c r="HD137" i="113" s="1"/>
  <c r="HE137" i="113" s="1"/>
  <c r="HF137" i="113" s="1"/>
  <c r="HG137" i="113" s="1"/>
  <c r="HH137" i="113" s="1"/>
  <c r="HI137" i="113" s="1"/>
  <c r="HJ137" i="113" s="1"/>
  <c r="EF2" i="113"/>
  <c r="EE55" i="112" s="1"/>
  <c r="DI95" i="112" l="1"/>
  <c r="F117" i="114"/>
  <c r="EG138" i="113"/>
  <c r="EE18" i="109"/>
  <c r="EG67" i="112" l="1"/>
  <c r="B139" i="113" s="1"/>
  <c r="EG67" i="115"/>
  <c r="C118" i="114"/>
  <c r="EH138" i="113"/>
  <c r="EI138" i="113" s="1"/>
  <c r="EJ138" i="113" s="1"/>
  <c r="EK138" i="113" s="1"/>
  <c r="EL138" i="113" s="1"/>
  <c r="EM138" i="113" s="1"/>
  <c r="EN138" i="113" s="1"/>
  <c r="EO138" i="113" s="1"/>
  <c r="EP138" i="113" s="1"/>
  <c r="EQ138" i="113" s="1"/>
  <c r="ER138" i="113" s="1"/>
  <c r="ES138" i="113" s="1"/>
  <c r="ET138" i="113" s="1"/>
  <c r="EU138" i="113" s="1"/>
  <c r="EV138" i="113" s="1"/>
  <c r="EW138" i="113" s="1"/>
  <c r="EX138" i="113" s="1"/>
  <c r="EY138" i="113" s="1"/>
  <c r="EZ138" i="113" s="1"/>
  <c r="FA138" i="113" s="1"/>
  <c r="FB138" i="113" s="1"/>
  <c r="FC138" i="113" s="1"/>
  <c r="FD138" i="113" s="1"/>
  <c r="FE138" i="113" s="1"/>
  <c r="FF138" i="113" s="1"/>
  <c r="FG138" i="113" s="1"/>
  <c r="FH138" i="113" s="1"/>
  <c r="FI138" i="113" s="1"/>
  <c r="FJ138" i="113" s="1"/>
  <c r="FK138" i="113" s="1"/>
  <c r="FL138" i="113" s="1"/>
  <c r="FM138" i="113" s="1"/>
  <c r="FN138" i="113" s="1"/>
  <c r="FO138" i="113" s="1"/>
  <c r="FP138" i="113" s="1"/>
  <c r="FQ138" i="113" s="1"/>
  <c r="FR138" i="113" s="1"/>
  <c r="FS138" i="113" s="1"/>
  <c r="FT138" i="113" s="1"/>
  <c r="FU138" i="113" s="1"/>
  <c r="FV138" i="113" s="1"/>
  <c r="FW138" i="113" s="1"/>
  <c r="FX138" i="113" s="1"/>
  <c r="FY138" i="113" s="1"/>
  <c r="FZ138" i="113" s="1"/>
  <c r="GA138" i="113" s="1"/>
  <c r="GB138" i="113" s="1"/>
  <c r="GC138" i="113" s="1"/>
  <c r="GD138" i="113" s="1"/>
  <c r="GE138" i="113" s="1"/>
  <c r="GF138" i="113" s="1"/>
  <c r="GG138" i="113" s="1"/>
  <c r="GH138" i="113" s="1"/>
  <c r="GI138" i="113" s="1"/>
  <c r="GJ138" i="113" s="1"/>
  <c r="GK138" i="113" s="1"/>
  <c r="GL138" i="113" s="1"/>
  <c r="GM138" i="113" s="1"/>
  <c r="GN138" i="113" s="1"/>
  <c r="GO138" i="113" s="1"/>
  <c r="GP138" i="113" s="1"/>
  <c r="GQ138" i="113" s="1"/>
  <c r="GR138" i="113" s="1"/>
  <c r="GS138" i="113" s="1"/>
  <c r="GT138" i="113" s="1"/>
  <c r="GU138" i="113" s="1"/>
  <c r="GV138" i="113" s="1"/>
  <c r="GW138" i="113" s="1"/>
  <c r="GX138" i="113" s="1"/>
  <c r="GY138" i="113" s="1"/>
  <c r="GZ138" i="113" s="1"/>
  <c r="HA138" i="113" s="1"/>
  <c r="HB138" i="113" s="1"/>
  <c r="HC138" i="113" s="1"/>
  <c r="HD138" i="113" s="1"/>
  <c r="HE138" i="113" s="1"/>
  <c r="HF138" i="113" s="1"/>
  <c r="HG138" i="113" s="1"/>
  <c r="HH138" i="113" s="1"/>
  <c r="HI138" i="113" s="1"/>
  <c r="HJ138" i="113" s="1"/>
  <c r="EG2" i="113"/>
  <c r="EF55" i="112" s="1"/>
  <c r="E118" i="114" l="1"/>
  <c r="DJ56" i="112"/>
  <c r="EH139" i="113"/>
  <c r="EF18" i="109"/>
  <c r="EH67" i="112" l="1"/>
  <c r="B140" i="113" s="1"/>
  <c r="EH67" i="115"/>
  <c r="DJ95" i="112"/>
  <c r="F118" i="114"/>
  <c r="EI139" i="113"/>
  <c r="EJ139" i="113" s="1"/>
  <c r="EK139" i="113" s="1"/>
  <c r="EL139" i="113" s="1"/>
  <c r="EM139" i="113" s="1"/>
  <c r="EN139" i="113" s="1"/>
  <c r="EO139" i="113" s="1"/>
  <c r="EP139" i="113" s="1"/>
  <c r="EQ139" i="113" s="1"/>
  <c r="ER139" i="113" s="1"/>
  <c r="ES139" i="113" s="1"/>
  <c r="ET139" i="113" s="1"/>
  <c r="EU139" i="113" s="1"/>
  <c r="EV139" i="113" s="1"/>
  <c r="EW139" i="113" s="1"/>
  <c r="EX139" i="113" s="1"/>
  <c r="EY139" i="113" s="1"/>
  <c r="EZ139" i="113" s="1"/>
  <c r="FA139" i="113" s="1"/>
  <c r="FB139" i="113" s="1"/>
  <c r="FC139" i="113" s="1"/>
  <c r="FD139" i="113" s="1"/>
  <c r="FE139" i="113" s="1"/>
  <c r="FF139" i="113" s="1"/>
  <c r="FG139" i="113" s="1"/>
  <c r="FH139" i="113" s="1"/>
  <c r="FI139" i="113" s="1"/>
  <c r="FJ139" i="113" s="1"/>
  <c r="FK139" i="113" s="1"/>
  <c r="FL139" i="113" s="1"/>
  <c r="FM139" i="113" s="1"/>
  <c r="FN139" i="113" s="1"/>
  <c r="FO139" i="113" s="1"/>
  <c r="FP139" i="113" s="1"/>
  <c r="FQ139" i="113" s="1"/>
  <c r="FR139" i="113" s="1"/>
  <c r="FS139" i="113" s="1"/>
  <c r="FT139" i="113" s="1"/>
  <c r="FU139" i="113" s="1"/>
  <c r="FV139" i="113" s="1"/>
  <c r="FW139" i="113" s="1"/>
  <c r="FX139" i="113" s="1"/>
  <c r="FY139" i="113" s="1"/>
  <c r="FZ139" i="113" s="1"/>
  <c r="GA139" i="113" s="1"/>
  <c r="GB139" i="113" s="1"/>
  <c r="GC139" i="113" s="1"/>
  <c r="GD139" i="113" s="1"/>
  <c r="GE139" i="113" s="1"/>
  <c r="GF139" i="113" s="1"/>
  <c r="GG139" i="113" s="1"/>
  <c r="GH139" i="113" s="1"/>
  <c r="GI139" i="113" s="1"/>
  <c r="GJ139" i="113" s="1"/>
  <c r="GK139" i="113" s="1"/>
  <c r="GL139" i="113" s="1"/>
  <c r="GM139" i="113" s="1"/>
  <c r="GN139" i="113" s="1"/>
  <c r="GO139" i="113" s="1"/>
  <c r="GP139" i="113" s="1"/>
  <c r="GQ139" i="113" s="1"/>
  <c r="GR139" i="113" s="1"/>
  <c r="GS139" i="113" s="1"/>
  <c r="GT139" i="113" s="1"/>
  <c r="GU139" i="113" s="1"/>
  <c r="GV139" i="113" s="1"/>
  <c r="GW139" i="113" s="1"/>
  <c r="GX139" i="113" s="1"/>
  <c r="GY139" i="113" s="1"/>
  <c r="GZ139" i="113" s="1"/>
  <c r="HA139" i="113" s="1"/>
  <c r="HB139" i="113" s="1"/>
  <c r="HC139" i="113" s="1"/>
  <c r="HD139" i="113" s="1"/>
  <c r="HE139" i="113" s="1"/>
  <c r="HF139" i="113" s="1"/>
  <c r="HG139" i="113" s="1"/>
  <c r="HH139" i="113" s="1"/>
  <c r="HI139" i="113" s="1"/>
  <c r="HJ139" i="113" s="1"/>
  <c r="EH2" i="113"/>
  <c r="EG55" i="112" s="1"/>
  <c r="C119" i="114" l="1"/>
  <c r="EI140" i="113"/>
  <c r="EG18" i="109"/>
  <c r="EI67" i="112" l="1"/>
  <c r="B141" i="113" s="1"/>
  <c r="EI67" i="115"/>
  <c r="E119" i="114"/>
  <c r="DK56" i="112"/>
  <c r="EJ140" i="113"/>
  <c r="EK140" i="113" s="1"/>
  <c r="EL140" i="113" s="1"/>
  <c r="EM140" i="113" s="1"/>
  <c r="EN140" i="113" s="1"/>
  <c r="EO140" i="113" s="1"/>
  <c r="EP140" i="113" s="1"/>
  <c r="EQ140" i="113" s="1"/>
  <c r="ER140" i="113" s="1"/>
  <c r="ES140" i="113" s="1"/>
  <c r="ET140" i="113" s="1"/>
  <c r="EU140" i="113" s="1"/>
  <c r="EV140" i="113" s="1"/>
  <c r="EW140" i="113" s="1"/>
  <c r="EX140" i="113" s="1"/>
  <c r="EY140" i="113" s="1"/>
  <c r="EZ140" i="113" s="1"/>
  <c r="FA140" i="113" s="1"/>
  <c r="FB140" i="113" s="1"/>
  <c r="FC140" i="113" s="1"/>
  <c r="FD140" i="113" s="1"/>
  <c r="FE140" i="113" s="1"/>
  <c r="FF140" i="113" s="1"/>
  <c r="FG140" i="113" s="1"/>
  <c r="FH140" i="113" s="1"/>
  <c r="FI140" i="113" s="1"/>
  <c r="FJ140" i="113" s="1"/>
  <c r="FK140" i="113" s="1"/>
  <c r="FL140" i="113" s="1"/>
  <c r="FM140" i="113" s="1"/>
  <c r="FN140" i="113" s="1"/>
  <c r="FO140" i="113" s="1"/>
  <c r="FP140" i="113" s="1"/>
  <c r="FQ140" i="113" s="1"/>
  <c r="FR140" i="113" s="1"/>
  <c r="FS140" i="113" s="1"/>
  <c r="FT140" i="113" s="1"/>
  <c r="FU140" i="113" s="1"/>
  <c r="FV140" i="113" s="1"/>
  <c r="FW140" i="113" s="1"/>
  <c r="FX140" i="113" s="1"/>
  <c r="FY140" i="113" s="1"/>
  <c r="FZ140" i="113" s="1"/>
  <c r="GA140" i="113" s="1"/>
  <c r="GB140" i="113" s="1"/>
  <c r="GC140" i="113" s="1"/>
  <c r="GD140" i="113" s="1"/>
  <c r="GE140" i="113" s="1"/>
  <c r="GF140" i="113" s="1"/>
  <c r="GG140" i="113" s="1"/>
  <c r="GH140" i="113" s="1"/>
  <c r="GI140" i="113" s="1"/>
  <c r="GJ140" i="113" s="1"/>
  <c r="GK140" i="113" s="1"/>
  <c r="GL140" i="113" s="1"/>
  <c r="GM140" i="113" s="1"/>
  <c r="GN140" i="113" s="1"/>
  <c r="GO140" i="113" s="1"/>
  <c r="GP140" i="113" s="1"/>
  <c r="GQ140" i="113" s="1"/>
  <c r="GR140" i="113" s="1"/>
  <c r="GS140" i="113" s="1"/>
  <c r="GT140" i="113" s="1"/>
  <c r="GU140" i="113" s="1"/>
  <c r="GV140" i="113" s="1"/>
  <c r="GW140" i="113" s="1"/>
  <c r="GX140" i="113" s="1"/>
  <c r="GY140" i="113" s="1"/>
  <c r="GZ140" i="113" s="1"/>
  <c r="HA140" i="113" s="1"/>
  <c r="HB140" i="113" s="1"/>
  <c r="HC140" i="113" s="1"/>
  <c r="HD140" i="113" s="1"/>
  <c r="HE140" i="113" s="1"/>
  <c r="HF140" i="113" s="1"/>
  <c r="HG140" i="113" s="1"/>
  <c r="HH140" i="113" s="1"/>
  <c r="HI140" i="113" s="1"/>
  <c r="HJ140" i="113" s="1"/>
  <c r="EI2" i="113"/>
  <c r="EH55" i="112" s="1"/>
  <c r="DK95" i="112" l="1"/>
  <c r="F119" i="114"/>
  <c r="EJ141" i="113"/>
  <c r="EH18" i="109"/>
  <c r="EJ67" i="112" l="1"/>
  <c r="B142" i="113" s="1"/>
  <c r="EJ67" i="115"/>
  <c r="C120" i="114"/>
  <c r="EK141" i="113"/>
  <c r="EL141" i="113" s="1"/>
  <c r="EM141" i="113" s="1"/>
  <c r="EN141" i="113" s="1"/>
  <c r="EO141" i="113" s="1"/>
  <c r="EP141" i="113" s="1"/>
  <c r="EQ141" i="113" s="1"/>
  <c r="ER141" i="113" s="1"/>
  <c r="ES141" i="113" s="1"/>
  <c r="ET141" i="113" s="1"/>
  <c r="EU141" i="113" s="1"/>
  <c r="EV141" i="113" s="1"/>
  <c r="EW141" i="113" s="1"/>
  <c r="EX141" i="113" s="1"/>
  <c r="EY141" i="113" s="1"/>
  <c r="EZ141" i="113" s="1"/>
  <c r="FA141" i="113" s="1"/>
  <c r="FB141" i="113" s="1"/>
  <c r="FC141" i="113" s="1"/>
  <c r="FD141" i="113" s="1"/>
  <c r="FE141" i="113" s="1"/>
  <c r="FF141" i="113" s="1"/>
  <c r="FG141" i="113" s="1"/>
  <c r="FH141" i="113" s="1"/>
  <c r="FI141" i="113" s="1"/>
  <c r="FJ141" i="113" s="1"/>
  <c r="FK141" i="113" s="1"/>
  <c r="FL141" i="113" s="1"/>
  <c r="FM141" i="113" s="1"/>
  <c r="FN141" i="113" s="1"/>
  <c r="FO141" i="113" s="1"/>
  <c r="FP141" i="113" s="1"/>
  <c r="FQ141" i="113" s="1"/>
  <c r="FR141" i="113" s="1"/>
  <c r="FS141" i="113" s="1"/>
  <c r="FT141" i="113" s="1"/>
  <c r="FU141" i="113" s="1"/>
  <c r="FV141" i="113" s="1"/>
  <c r="FW141" i="113" s="1"/>
  <c r="FX141" i="113" s="1"/>
  <c r="FY141" i="113" s="1"/>
  <c r="FZ141" i="113" s="1"/>
  <c r="GA141" i="113" s="1"/>
  <c r="GB141" i="113" s="1"/>
  <c r="GC141" i="113" s="1"/>
  <c r="GD141" i="113" s="1"/>
  <c r="GE141" i="113" s="1"/>
  <c r="GF141" i="113" s="1"/>
  <c r="GG141" i="113" s="1"/>
  <c r="GH141" i="113" s="1"/>
  <c r="GI141" i="113" s="1"/>
  <c r="GJ141" i="113" s="1"/>
  <c r="GK141" i="113" s="1"/>
  <c r="GL141" i="113" s="1"/>
  <c r="GM141" i="113" s="1"/>
  <c r="GN141" i="113" s="1"/>
  <c r="GO141" i="113" s="1"/>
  <c r="GP141" i="113" s="1"/>
  <c r="GQ141" i="113" s="1"/>
  <c r="GR141" i="113" s="1"/>
  <c r="GS141" i="113" s="1"/>
  <c r="GT141" i="113" s="1"/>
  <c r="GU141" i="113" s="1"/>
  <c r="GV141" i="113" s="1"/>
  <c r="GW141" i="113" s="1"/>
  <c r="GX141" i="113" s="1"/>
  <c r="GY141" i="113" s="1"/>
  <c r="GZ141" i="113" s="1"/>
  <c r="HA141" i="113" s="1"/>
  <c r="HB141" i="113" s="1"/>
  <c r="HC141" i="113" s="1"/>
  <c r="HD141" i="113" s="1"/>
  <c r="HE141" i="113" s="1"/>
  <c r="HF141" i="113" s="1"/>
  <c r="HG141" i="113" s="1"/>
  <c r="HH141" i="113" s="1"/>
  <c r="HI141" i="113" s="1"/>
  <c r="HJ141" i="113" s="1"/>
  <c r="EJ2" i="113"/>
  <c r="EI55" i="112" s="1"/>
  <c r="E120" i="114" l="1"/>
  <c r="DL56" i="112"/>
  <c r="EK142" i="113"/>
  <c r="EI18" i="109"/>
  <c r="EK67" i="112" l="1"/>
  <c r="B143" i="113" s="1"/>
  <c r="EK67" i="115"/>
  <c r="DL95" i="112"/>
  <c r="F120" i="114"/>
  <c r="EL142" i="113"/>
  <c r="EM142" i="113" s="1"/>
  <c r="EN142" i="113" s="1"/>
  <c r="EO142" i="113" s="1"/>
  <c r="EP142" i="113" s="1"/>
  <c r="EQ142" i="113" s="1"/>
  <c r="ER142" i="113" s="1"/>
  <c r="ES142" i="113" s="1"/>
  <c r="ET142" i="113" s="1"/>
  <c r="EU142" i="113" s="1"/>
  <c r="EV142" i="113" s="1"/>
  <c r="EW142" i="113" s="1"/>
  <c r="EX142" i="113" s="1"/>
  <c r="EY142" i="113" s="1"/>
  <c r="EZ142" i="113" s="1"/>
  <c r="FA142" i="113" s="1"/>
  <c r="FB142" i="113" s="1"/>
  <c r="FC142" i="113" s="1"/>
  <c r="FD142" i="113" s="1"/>
  <c r="FE142" i="113" s="1"/>
  <c r="FF142" i="113" s="1"/>
  <c r="FG142" i="113" s="1"/>
  <c r="FH142" i="113" s="1"/>
  <c r="FI142" i="113" s="1"/>
  <c r="FJ142" i="113" s="1"/>
  <c r="FK142" i="113" s="1"/>
  <c r="FL142" i="113" s="1"/>
  <c r="FM142" i="113" s="1"/>
  <c r="FN142" i="113" s="1"/>
  <c r="FO142" i="113" s="1"/>
  <c r="FP142" i="113" s="1"/>
  <c r="FQ142" i="113" s="1"/>
  <c r="FR142" i="113" s="1"/>
  <c r="FS142" i="113" s="1"/>
  <c r="FT142" i="113" s="1"/>
  <c r="FU142" i="113" s="1"/>
  <c r="FV142" i="113" s="1"/>
  <c r="FW142" i="113" s="1"/>
  <c r="FX142" i="113" s="1"/>
  <c r="FY142" i="113" s="1"/>
  <c r="FZ142" i="113" s="1"/>
  <c r="GA142" i="113" s="1"/>
  <c r="GB142" i="113" s="1"/>
  <c r="GC142" i="113" s="1"/>
  <c r="GD142" i="113" s="1"/>
  <c r="GE142" i="113" s="1"/>
  <c r="GF142" i="113" s="1"/>
  <c r="GG142" i="113" s="1"/>
  <c r="GH142" i="113" s="1"/>
  <c r="GI142" i="113" s="1"/>
  <c r="GJ142" i="113" s="1"/>
  <c r="GK142" i="113" s="1"/>
  <c r="GL142" i="113" s="1"/>
  <c r="GM142" i="113" s="1"/>
  <c r="GN142" i="113" s="1"/>
  <c r="GO142" i="113" s="1"/>
  <c r="GP142" i="113" s="1"/>
  <c r="GQ142" i="113" s="1"/>
  <c r="GR142" i="113" s="1"/>
  <c r="GS142" i="113" s="1"/>
  <c r="GT142" i="113" s="1"/>
  <c r="GU142" i="113" s="1"/>
  <c r="GV142" i="113" s="1"/>
  <c r="GW142" i="113" s="1"/>
  <c r="GX142" i="113" s="1"/>
  <c r="GY142" i="113" s="1"/>
  <c r="GZ142" i="113" s="1"/>
  <c r="HA142" i="113" s="1"/>
  <c r="HB142" i="113" s="1"/>
  <c r="HC142" i="113" s="1"/>
  <c r="HD142" i="113" s="1"/>
  <c r="HE142" i="113" s="1"/>
  <c r="HF142" i="113" s="1"/>
  <c r="HG142" i="113" s="1"/>
  <c r="HH142" i="113" s="1"/>
  <c r="HI142" i="113" s="1"/>
  <c r="HJ142" i="113" s="1"/>
  <c r="EK2" i="113"/>
  <c r="EJ55" i="112" s="1"/>
  <c r="C121" i="114" l="1"/>
  <c r="EL143" i="113"/>
  <c r="EJ18" i="109"/>
  <c r="EL67" i="112" l="1"/>
  <c r="B144" i="113" s="1"/>
  <c r="EL67" i="115"/>
  <c r="E121" i="114"/>
  <c r="DM56" i="112"/>
  <c r="EM143" i="113"/>
  <c r="EN143" i="113" s="1"/>
  <c r="EO143" i="113" s="1"/>
  <c r="EP143" i="113" s="1"/>
  <c r="EQ143" i="113" s="1"/>
  <c r="ER143" i="113" s="1"/>
  <c r="ES143" i="113" s="1"/>
  <c r="ET143" i="113" s="1"/>
  <c r="EU143" i="113" s="1"/>
  <c r="EV143" i="113" s="1"/>
  <c r="EW143" i="113" s="1"/>
  <c r="EX143" i="113" s="1"/>
  <c r="EY143" i="113" s="1"/>
  <c r="EZ143" i="113" s="1"/>
  <c r="FA143" i="113" s="1"/>
  <c r="FB143" i="113" s="1"/>
  <c r="FC143" i="113" s="1"/>
  <c r="FD143" i="113" s="1"/>
  <c r="FE143" i="113" s="1"/>
  <c r="FF143" i="113" s="1"/>
  <c r="FG143" i="113" s="1"/>
  <c r="FH143" i="113" s="1"/>
  <c r="FI143" i="113" s="1"/>
  <c r="FJ143" i="113" s="1"/>
  <c r="FK143" i="113" s="1"/>
  <c r="FL143" i="113" s="1"/>
  <c r="FM143" i="113" s="1"/>
  <c r="FN143" i="113" s="1"/>
  <c r="FO143" i="113" s="1"/>
  <c r="FP143" i="113" s="1"/>
  <c r="FQ143" i="113" s="1"/>
  <c r="FR143" i="113" s="1"/>
  <c r="FS143" i="113" s="1"/>
  <c r="FT143" i="113" s="1"/>
  <c r="FU143" i="113" s="1"/>
  <c r="FV143" i="113" s="1"/>
  <c r="FW143" i="113" s="1"/>
  <c r="FX143" i="113" s="1"/>
  <c r="FY143" i="113" s="1"/>
  <c r="FZ143" i="113" s="1"/>
  <c r="GA143" i="113" s="1"/>
  <c r="GB143" i="113" s="1"/>
  <c r="GC143" i="113" s="1"/>
  <c r="GD143" i="113" s="1"/>
  <c r="GE143" i="113" s="1"/>
  <c r="GF143" i="113" s="1"/>
  <c r="GG143" i="113" s="1"/>
  <c r="GH143" i="113" s="1"/>
  <c r="GI143" i="113" s="1"/>
  <c r="GJ143" i="113" s="1"/>
  <c r="GK143" i="113" s="1"/>
  <c r="GL143" i="113" s="1"/>
  <c r="GM143" i="113" s="1"/>
  <c r="GN143" i="113" s="1"/>
  <c r="GO143" i="113" s="1"/>
  <c r="GP143" i="113" s="1"/>
  <c r="GQ143" i="113" s="1"/>
  <c r="GR143" i="113" s="1"/>
  <c r="GS143" i="113" s="1"/>
  <c r="GT143" i="113" s="1"/>
  <c r="GU143" i="113" s="1"/>
  <c r="GV143" i="113" s="1"/>
  <c r="GW143" i="113" s="1"/>
  <c r="GX143" i="113" s="1"/>
  <c r="GY143" i="113" s="1"/>
  <c r="GZ143" i="113" s="1"/>
  <c r="HA143" i="113" s="1"/>
  <c r="HB143" i="113" s="1"/>
  <c r="HC143" i="113" s="1"/>
  <c r="HD143" i="113" s="1"/>
  <c r="HE143" i="113" s="1"/>
  <c r="HF143" i="113" s="1"/>
  <c r="HG143" i="113" s="1"/>
  <c r="HH143" i="113" s="1"/>
  <c r="HI143" i="113" s="1"/>
  <c r="HJ143" i="113" s="1"/>
  <c r="EL2" i="113"/>
  <c r="EK55" i="112" s="1"/>
  <c r="DM95" i="112" l="1"/>
  <c r="F121" i="114"/>
  <c r="EM144" i="113"/>
  <c r="EK18" i="109"/>
  <c r="EM67" i="112" l="1"/>
  <c r="B145" i="113" s="1"/>
  <c r="EM67" i="115"/>
  <c r="C122" i="114"/>
  <c r="EN144" i="113"/>
  <c r="EO144" i="113" s="1"/>
  <c r="EP144" i="113" s="1"/>
  <c r="EQ144" i="113" s="1"/>
  <c r="ER144" i="113" s="1"/>
  <c r="ES144" i="113" s="1"/>
  <c r="ET144" i="113" s="1"/>
  <c r="EU144" i="113" s="1"/>
  <c r="EV144" i="113" s="1"/>
  <c r="EW144" i="113" s="1"/>
  <c r="EX144" i="113" s="1"/>
  <c r="EY144" i="113" s="1"/>
  <c r="EZ144" i="113" s="1"/>
  <c r="FA144" i="113" s="1"/>
  <c r="FB144" i="113" s="1"/>
  <c r="FC144" i="113" s="1"/>
  <c r="FD144" i="113" s="1"/>
  <c r="FE144" i="113" s="1"/>
  <c r="FF144" i="113" s="1"/>
  <c r="FG144" i="113" s="1"/>
  <c r="FH144" i="113" s="1"/>
  <c r="FI144" i="113" s="1"/>
  <c r="FJ144" i="113" s="1"/>
  <c r="FK144" i="113" s="1"/>
  <c r="FL144" i="113" s="1"/>
  <c r="FM144" i="113" s="1"/>
  <c r="FN144" i="113" s="1"/>
  <c r="FO144" i="113" s="1"/>
  <c r="FP144" i="113" s="1"/>
  <c r="FQ144" i="113" s="1"/>
  <c r="FR144" i="113" s="1"/>
  <c r="FS144" i="113" s="1"/>
  <c r="FT144" i="113" s="1"/>
  <c r="FU144" i="113" s="1"/>
  <c r="FV144" i="113" s="1"/>
  <c r="FW144" i="113" s="1"/>
  <c r="FX144" i="113" s="1"/>
  <c r="FY144" i="113" s="1"/>
  <c r="FZ144" i="113" s="1"/>
  <c r="GA144" i="113" s="1"/>
  <c r="GB144" i="113" s="1"/>
  <c r="GC144" i="113" s="1"/>
  <c r="GD144" i="113" s="1"/>
  <c r="GE144" i="113" s="1"/>
  <c r="GF144" i="113" s="1"/>
  <c r="GG144" i="113" s="1"/>
  <c r="GH144" i="113" s="1"/>
  <c r="GI144" i="113" s="1"/>
  <c r="GJ144" i="113" s="1"/>
  <c r="GK144" i="113" s="1"/>
  <c r="GL144" i="113" s="1"/>
  <c r="GM144" i="113" s="1"/>
  <c r="GN144" i="113" s="1"/>
  <c r="GO144" i="113" s="1"/>
  <c r="GP144" i="113" s="1"/>
  <c r="GQ144" i="113" s="1"/>
  <c r="GR144" i="113" s="1"/>
  <c r="GS144" i="113" s="1"/>
  <c r="GT144" i="113" s="1"/>
  <c r="GU144" i="113" s="1"/>
  <c r="GV144" i="113" s="1"/>
  <c r="GW144" i="113" s="1"/>
  <c r="GX144" i="113" s="1"/>
  <c r="GY144" i="113" s="1"/>
  <c r="GZ144" i="113" s="1"/>
  <c r="HA144" i="113" s="1"/>
  <c r="HB144" i="113" s="1"/>
  <c r="HC144" i="113" s="1"/>
  <c r="HD144" i="113" s="1"/>
  <c r="HE144" i="113" s="1"/>
  <c r="HF144" i="113" s="1"/>
  <c r="HG144" i="113" s="1"/>
  <c r="HH144" i="113" s="1"/>
  <c r="HI144" i="113" s="1"/>
  <c r="HJ144" i="113" s="1"/>
  <c r="EM2" i="113"/>
  <c r="EL55" i="112" s="1"/>
  <c r="E122" i="114" l="1"/>
  <c r="DN56" i="112"/>
  <c r="EN145" i="113"/>
  <c r="EL18" i="109"/>
  <c r="EN67" i="112" l="1"/>
  <c r="B146" i="113" s="1"/>
  <c r="EN67" i="115"/>
  <c r="DN95" i="112"/>
  <c r="F122" i="114"/>
  <c r="EO145" i="113"/>
  <c r="EP145" i="113" s="1"/>
  <c r="EQ145" i="113" s="1"/>
  <c r="ER145" i="113" s="1"/>
  <c r="ES145" i="113" s="1"/>
  <c r="ET145" i="113" s="1"/>
  <c r="EU145" i="113" s="1"/>
  <c r="EV145" i="113" s="1"/>
  <c r="EW145" i="113" s="1"/>
  <c r="EX145" i="113" s="1"/>
  <c r="EY145" i="113" s="1"/>
  <c r="EZ145" i="113" s="1"/>
  <c r="FA145" i="113" s="1"/>
  <c r="FB145" i="113" s="1"/>
  <c r="FC145" i="113" s="1"/>
  <c r="FD145" i="113" s="1"/>
  <c r="FE145" i="113" s="1"/>
  <c r="FF145" i="113" s="1"/>
  <c r="FG145" i="113" s="1"/>
  <c r="FH145" i="113" s="1"/>
  <c r="FI145" i="113" s="1"/>
  <c r="FJ145" i="113" s="1"/>
  <c r="FK145" i="113" s="1"/>
  <c r="FL145" i="113" s="1"/>
  <c r="FM145" i="113" s="1"/>
  <c r="FN145" i="113" s="1"/>
  <c r="FO145" i="113" s="1"/>
  <c r="FP145" i="113" s="1"/>
  <c r="FQ145" i="113" s="1"/>
  <c r="FR145" i="113" s="1"/>
  <c r="FS145" i="113" s="1"/>
  <c r="FT145" i="113" s="1"/>
  <c r="FU145" i="113" s="1"/>
  <c r="FV145" i="113" s="1"/>
  <c r="FW145" i="113" s="1"/>
  <c r="FX145" i="113" s="1"/>
  <c r="FY145" i="113" s="1"/>
  <c r="FZ145" i="113" s="1"/>
  <c r="GA145" i="113" s="1"/>
  <c r="GB145" i="113" s="1"/>
  <c r="GC145" i="113" s="1"/>
  <c r="GD145" i="113" s="1"/>
  <c r="GE145" i="113" s="1"/>
  <c r="GF145" i="113" s="1"/>
  <c r="GG145" i="113" s="1"/>
  <c r="GH145" i="113" s="1"/>
  <c r="GI145" i="113" s="1"/>
  <c r="GJ145" i="113" s="1"/>
  <c r="GK145" i="113" s="1"/>
  <c r="GL145" i="113" s="1"/>
  <c r="GM145" i="113" s="1"/>
  <c r="GN145" i="113" s="1"/>
  <c r="GO145" i="113" s="1"/>
  <c r="GP145" i="113" s="1"/>
  <c r="GQ145" i="113" s="1"/>
  <c r="GR145" i="113" s="1"/>
  <c r="GS145" i="113" s="1"/>
  <c r="GT145" i="113" s="1"/>
  <c r="GU145" i="113" s="1"/>
  <c r="GV145" i="113" s="1"/>
  <c r="GW145" i="113" s="1"/>
  <c r="GX145" i="113" s="1"/>
  <c r="GY145" i="113" s="1"/>
  <c r="GZ145" i="113" s="1"/>
  <c r="HA145" i="113" s="1"/>
  <c r="HB145" i="113" s="1"/>
  <c r="HC145" i="113" s="1"/>
  <c r="HD145" i="113" s="1"/>
  <c r="HE145" i="113" s="1"/>
  <c r="HF145" i="113" s="1"/>
  <c r="HG145" i="113" s="1"/>
  <c r="HH145" i="113" s="1"/>
  <c r="HI145" i="113" s="1"/>
  <c r="HJ145" i="113" s="1"/>
  <c r="EN2" i="113"/>
  <c r="EM55" i="112" s="1"/>
  <c r="C123" i="114" l="1"/>
  <c r="EO146" i="113"/>
  <c r="EM18" i="109"/>
  <c r="EO67" i="112" l="1"/>
  <c r="B147" i="113" s="1"/>
  <c r="EO67" i="115"/>
  <c r="E123" i="114"/>
  <c r="DO56" i="112"/>
  <c r="EP146" i="113"/>
  <c r="EQ146" i="113" s="1"/>
  <c r="ER146" i="113" s="1"/>
  <c r="ES146" i="113" s="1"/>
  <c r="ET146" i="113" s="1"/>
  <c r="EU146" i="113" s="1"/>
  <c r="EV146" i="113" s="1"/>
  <c r="EW146" i="113" s="1"/>
  <c r="EX146" i="113" s="1"/>
  <c r="EY146" i="113" s="1"/>
  <c r="EZ146" i="113" s="1"/>
  <c r="FA146" i="113" s="1"/>
  <c r="FB146" i="113" s="1"/>
  <c r="FC146" i="113" s="1"/>
  <c r="FD146" i="113" s="1"/>
  <c r="FE146" i="113" s="1"/>
  <c r="FF146" i="113" s="1"/>
  <c r="FG146" i="113" s="1"/>
  <c r="FH146" i="113" s="1"/>
  <c r="FI146" i="113" s="1"/>
  <c r="FJ146" i="113" s="1"/>
  <c r="FK146" i="113" s="1"/>
  <c r="FL146" i="113" s="1"/>
  <c r="FM146" i="113" s="1"/>
  <c r="FN146" i="113" s="1"/>
  <c r="FO146" i="113" s="1"/>
  <c r="FP146" i="113" s="1"/>
  <c r="FQ146" i="113" s="1"/>
  <c r="FR146" i="113" s="1"/>
  <c r="FS146" i="113" s="1"/>
  <c r="FT146" i="113" s="1"/>
  <c r="FU146" i="113" s="1"/>
  <c r="FV146" i="113" s="1"/>
  <c r="FW146" i="113" s="1"/>
  <c r="FX146" i="113" s="1"/>
  <c r="FY146" i="113" s="1"/>
  <c r="FZ146" i="113" s="1"/>
  <c r="GA146" i="113" s="1"/>
  <c r="GB146" i="113" s="1"/>
  <c r="GC146" i="113" s="1"/>
  <c r="GD146" i="113" s="1"/>
  <c r="GE146" i="113" s="1"/>
  <c r="GF146" i="113" s="1"/>
  <c r="GG146" i="113" s="1"/>
  <c r="GH146" i="113" s="1"/>
  <c r="GI146" i="113" s="1"/>
  <c r="GJ146" i="113" s="1"/>
  <c r="GK146" i="113" s="1"/>
  <c r="GL146" i="113" s="1"/>
  <c r="GM146" i="113" s="1"/>
  <c r="GN146" i="113" s="1"/>
  <c r="GO146" i="113" s="1"/>
  <c r="GP146" i="113" s="1"/>
  <c r="GQ146" i="113" s="1"/>
  <c r="GR146" i="113" s="1"/>
  <c r="GS146" i="113" s="1"/>
  <c r="GT146" i="113" s="1"/>
  <c r="GU146" i="113" s="1"/>
  <c r="GV146" i="113" s="1"/>
  <c r="GW146" i="113" s="1"/>
  <c r="GX146" i="113" s="1"/>
  <c r="GY146" i="113" s="1"/>
  <c r="GZ146" i="113" s="1"/>
  <c r="HA146" i="113" s="1"/>
  <c r="HB146" i="113" s="1"/>
  <c r="HC146" i="113" s="1"/>
  <c r="HD146" i="113" s="1"/>
  <c r="HE146" i="113" s="1"/>
  <c r="HF146" i="113" s="1"/>
  <c r="HG146" i="113" s="1"/>
  <c r="HH146" i="113" s="1"/>
  <c r="HI146" i="113" s="1"/>
  <c r="HJ146" i="113" s="1"/>
  <c r="EO2" i="113"/>
  <c r="EN55" i="112" s="1"/>
  <c r="DO95" i="112" l="1"/>
  <c r="F123" i="114"/>
  <c r="EP147" i="113"/>
  <c r="EN18" i="109"/>
  <c r="EP67" i="112" l="1"/>
  <c r="B148" i="113" s="1"/>
  <c r="EP67" i="115"/>
  <c r="C124" i="114"/>
  <c r="EQ147" i="113"/>
  <c r="ER147" i="113" s="1"/>
  <c r="ES147" i="113" s="1"/>
  <c r="ET147" i="113" s="1"/>
  <c r="EU147" i="113" s="1"/>
  <c r="EV147" i="113" s="1"/>
  <c r="EW147" i="113" s="1"/>
  <c r="EX147" i="113" s="1"/>
  <c r="EY147" i="113" s="1"/>
  <c r="EZ147" i="113" s="1"/>
  <c r="FA147" i="113" s="1"/>
  <c r="FB147" i="113" s="1"/>
  <c r="FC147" i="113" s="1"/>
  <c r="FD147" i="113" s="1"/>
  <c r="FE147" i="113" s="1"/>
  <c r="FF147" i="113" s="1"/>
  <c r="FG147" i="113" s="1"/>
  <c r="FH147" i="113" s="1"/>
  <c r="FI147" i="113" s="1"/>
  <c r="FJ147" i="113" s="1"/>
  <c r="FK147" i="113" s="1"/>
  <c r="FL147" i="113" s="1"/>
  <c r="FM147" i="113" s="1"/>
  <c r="FN147" i="113" s="1"/>
  <c r="FO147" i="113" s="1"/>
  <c r="FP147" i="113" s="1"/>
  <c r="FQ147" i="113" s="1"/>
  <c r="FR147" i="113" s="1"/>
  <c r="FS147" i="113" s="1"/>
  <c r="FT147" i="113" s="1"/>
  <c r="FU147" i="113" s="1"/>
  <c r="FV147" i="113" s="1"/>
  <c r="FW147" i="113" s="1"/>
  <c r="FX147" i="113" s="1"/>
  <c r="FY147" i="113" s="1"/>
  <c r="FZ147" i="113" s="1"/>
  <c r="GA147" i="113" s="1"/>
  <c r="GB147" i="113" s="1"/>
  <c r="GC147" i="113" s="1"/>
  <c r="GD147" i="113" s="1"/>
  <c r="GE147" i="113" s="1"/>
  <c r="GF147" i="113" s="1"/>
  <c r="GG147" i="113" s="1"/>
  <c r="GH147" i="113" s="1"/>
  <c r="GI147" i="113" s="1"/>
  <c r="GJ147" i="113" s="1"/>
  <c r="GK147" i="113" s="1"/>
  <c r="GL147" i="113" s="1"/>
  <c r="GM147" i="113" s="1"/>
  <c r="GN147" i="113" s="1"/>
  <c r="GO147" i="113" s="1"/>
  <c r="GP147" i="113" s="1"/>
  <c r="GQ147" i="113" s="1"/>
  <c r="GR147" i="113" s="1"/>
  <c r="GS147" i="113" s="1"/>
  <c r="GT147" i="113" s="1"/>
  <c r="GU147" i="113" s="1"/>
  <c r="GV147" i="113" s="1"/>
  <c r="GW147" i="113" s="1"/>
  <c r="GX147" i="113" s="1"/>
  <c r="GY147" i="113" s="1"/>
  <c r="GZ147" i="113" s="1"/>
  <c r="HA147" i="113" s="1"/>
  <c r="HB147" i="113" s="1"/>
  <c r="HC147" i="113" s="1"/>
  <c r="HD147" i="113" s="1"/>
  <c r="HE147" i="113" s="1"/>
  <c r="HF147" i="113" s="1"/>
  <c r="HG147" i="113" s="1"/>
  <c r="HH147" i="113" s="1"/>
  <c r="HI147" i="113" s="1"/>
  <c r="HJ147" i="113" s="1"/>
  <c r="EP2" i="113"/>
  <c r="EO55" i="112" s="1"/>
  <c r="E124" i="114" l="1"/>
  <c r="DP56" i="112"/>
  <c r="EQ148" i="113"/>
  <c r="EO18" i="109"/>
  <c r="EQ67" i="112" l="1"/>
  <c r="B149" i="113" s="1"/>
  <c r="EQ67" i="115"/>
  <c r="DP95" i="112"/>
  <c r="F124" i="114"/>
  <c r="ER148" i="113"/>
  <c r="ES148" i="113" s="1"/>
  <c r="ET148" i="113" s="1"/>
  <c r="EU148" i="113" s="1"/>
  <c r="EV148" i="113" s="1"/>
  <c r="EW148" i="113" s="1"/>
  <c r="EX148" i="113" s="1"/>
  <c r="EY148" i="113" s="1"/>
  <c r="EZ148" i="113" s="1"/>
  <c r="FA148" i="113" s="1"/>
  <c r="FB148" i="113" s="1"/>
  <c r="FC148" i="113" s="1"/>
  <c r="FD148" i="113" s="1"/>
  <c r="FE148" i="113" s="1"/>
  <c r="FF148" i="113" s="1"/>
  <c r="FG148" i="113" s="1"/>
  <c r="FH148" i="113" s="1"/>
  <c r="FI148" i="113" s="1"/>
  <c r="FJ148" i="113" s="1"/>
  <c r="FK148" i="113" s="1"/>
  <c r="FL148" i="113" s="1"/>
  <c r="FM148" i="113" s="1"/>
  <c r="FN148" i="113" s="1"/>
  <c r="FO148" i="113" s="1"/>
  <c r="FP148" i="113" s="1"/>
  <c r="FQ148" i="113" s="1"/>
  <c r="FR148" i="113" s="1"/>
  <c r="FS148" i="113" s="1"/>
  <c r="FT148" i="113" s="1"/>
  <c r="FU148" i="113" s="1"/>
  <c r="FV148" i="113" s="1"/>
  <c r="FW148" i="113" s="1"/>
  <c r="FX148" i="113" s="1"/>
  <c r="FY148" i="113" s="1"/>
  <c r="FZ148" i="113" s="1"/>
  <c r="GA148" i="113" s="1"/>
  <c r="GB148" i="113" s="1"/>
  <c r="GC148" i="113" s="1"/>
  <c r="GD148" i="113" s="1"/>
  <c r="GE148" i="113" s="1"/>
  <c r="GF148" i="113" s="1"/>
  <c r="GG148" i="113" s="1"/>
  <c r="GH148" i="113" s="1"/>
  <c r="GI148" i="113" s="1"/>
  <c r="GJ148" i="113" s="1"/>
  <c r="GK148" i="113" s="1"/>
  <c r="GL148" i="113" s="1"/>
  <c r="GM148" i="113" s="1"/>
  <c r="GN148" i="113" s="1"/>
  <c r="GO148" i="113" s="1"/>
  <c r="GP148" i="113" s="1"/>
  <c r="GQ148" i="113" s="1"/>
  <c r="GR148" i="113" s="1"/>
  <c r="GS148" i="113" s="1"/>
  <c r="GT148" i="113" s="1"/>
  <c r="GU148" i="113" s="1"/>
  <c r="GV148" i="113" s="1"/>
  <c r="GW148" i="113" s="1"/>
  <c r="GX148" i="113" s="1"/>
  <c r="GY148" i="113" s="1"/>
  <c r="GZ148" i="113" s="1"/>
  <c r="HA148" i="113" s="1"/>
  <c r="HB148" i="113" s="1"/>
  <c r="HC148" i="113" s="1"/>
  <c r="HD148" i="113" s="1"/>
  <c r="HE148" i="113" s="1"/>
  <c r="HF148" i="113" s="1"/>
  <c r="HG148" i="113" s="1"/>
  <c r="HH148" i="113" s="1"/>
  <c r="HI148" i="113" s="1"/>
  <c r="HJ148" i="113" s="1"/>
  <c r="EQ2" i="113"/>
  <c r="EP55" i="112" s="1"/>
  <c r="C125" i="114" l="1"/>
  <c r="ER149" i="113"/>
  <c r="EP18" i="109"/>
  <c r="ER67" i="112" l="1"/>
  <c r="B150" i="113" s="1"/>
  <c r="ER67" i="115"/>
  <c r="E125" i="114"/>
  <c r="DQ56" i="112"/>
  <c r="ES149" i="113"/>
  <c r="ET149" i="113" s="1"/>
  <c r="EU149" i="113" s="1"/>
  <c r="EV149" i="113" s="1"/>
  <c r="EW149" i="113" s="1"/>
  <c r="EX149" i="113" s="1"/>
  <c r="EY149" i="113" s="1"/>
  <c r="EZ149" i="113" s="1"/>
  <c r="FA149" i="113" s="1"/>
  <c r="FB149" i="113" s="1"/>
  <c r="FC149" i="113" s="1"/>
  <c r="FD149" i="113" s="1"/>
  <c r="FE149" i="113" s="1"/>
  <c r="FF149" i="113" s="1"/>
  <c r="FG149" i="113" s="1"/>
  <c r="FH149" i="113" s="1"/>
  <c r="FI149" i="113" s="1"/>
  <c r="FJ149" i="113" s="1"/>
  <c r="FK149" i="113" s="1"/>
  <c r="FL149" i="113" s="1"/>
  <c r="FM149" i="113" s="1"/>
  <c r="FN149" i="113" s="1"/>
  <c r="FO149" i="113" s="1"/>
  <c r="FP149" i="113" s="1"/>
  <c r="FQ149" i="113" s="1"/>
  <c r="FR149" i="113" s="1"/>
  <c r="FS149" i="113" s="1"/>
  <c r="FT149" i="113" s="1"/>
  <c r="FU149" i="113" s="1"/>
  <c r="FV149" i="113" s="1"/>
  <c r="FW149" i="113" s="1"/>
  <c r="FX149" i="113" s="1"/>
  <c r="FY149" i="113" s="1"/>
  <c r="FZ149" i="113" s="1"/>
  <c r="GA149" i="113" s="1"/>
  <c r="GB149" i="113" s="1"/>
  <c r="GC149" i="113" s="1"/>
  <c r="GD149" i="113" s="1"/>
  <c r="GE149" i="113" s="1"/>
  <c r="GF149" i="113" s="1"/>
  <c r="GG149" i="113" s="1"/>
  <c r="GH149" i="113" s="1"/>
  <c r="GI149" i="113" s="1"/>
  <c r="GJ149" i="113" s="1"/>
  <c r="GK149" i="113" s="1"/>
  <c r="GL149" i="113" s="1"/>
  <c r="GM149" i="113" s="1"/>
  <c r="GN149" i="113" s="1"/>
  <c r="GO149" i="113" s="1"/>
  <c r="GP149" i="113" s="1"/>
  <c r="GQ149" i="113" s="1"/>
  <c r="GR149" i="113" s="1"/>
  <c r="GS149" i="113" s="1"/>
  <c r="GT149" i="113" s="1"/>
  <c r="GU149" i="113" s="1"/>
  <c r="GV149" i="113" s="1"/>
  <c r="GW149" i="113" s="1"/>
  <c r="GX149" i="113" s="1"/>
  <c r="GY149" i="113" s="1"/>
  <c r="GZ149" i="113" s="1"/>
  <c r="HA149" i="113" s="1"/>
  <c r="HB149" i="113" s="1"/>
  <c r="HC149" i="113" s="1"/>
  <c r="HD149" i="113" s="1"/>
  <c r="HE149" i="113" s="1"/>
  <c r="HF149" i="113" s="1"/>
  <c r="HG149" i="113" s="1"/>
  <c r="HH149" i="113" s="1"/>
  <c r="HI149" i="113" s="1"/>
  <c r="HJ149" i="113" s="1"/>
  <c r="ER2" i="113"/>
  <c r="EQ55" i="112" s="1"/>
  <c r="DQ95" i="112" l="1"/>
  <c r="F125" i="114"/>
  <c r="ES150" i="113"/>
  <c r="EQ18" i="109"/>
  <c r="ES67" i="112" l="1"/>
  <c r="B151" i="113" s="1"/>
  <c r="ES67" i="115"/>
  <c r="CJ93" i="112"/>
  <c r="CQ93" i="112"/>
  <c r="BP93" i="112"/>
  <c r="DE93" i="112"/>
  <c r="CN93" i="112"/>
  <c r="AC93" i="112"/>
  <c r="S93" i="112"/>
  <c r="P93" i="112"/>
  <c r="AJ93" i="112"/>
  <c r="CO93" i="112"/>
  <c r="DI93" i="112"/>
  <c r="CK93" i="112"/>
  <c r="BI93" i="112"/>
  <c r="AS93" i="112"/>
  <c r="BA93" i="112"/>
  <c r="R93" i="112"/>
  <c r="BY93" i="112"/>
  <c r="BE93" i="112"/>
  <c r="K93" i="112"/>
  <c r="BQ93" i="112"/>
  <c r="Q93" i="112"/>
  <c r="AO93" i="112"/>
  <c r="DH93" i="112"/>
  <c r="CE93" i="112"/>
  <c r="AK93" i="112"/>
  <c r="AH93" i="112"/>
  <c r="CT93" i="112"/>
  <c r="DC93" i="112"/>
  <c r="G93" i="112"/>
  <c r="AM93" i="112"/>
  <c r="AY93" i="112"/>
  <c r="CD93" i="112"/>
  <c r="AU93" i="112"/>
  <c r="F93" i="112"/>
  <c r="BF93" i="112"/>
  <c r="AB93" i="112"/>
  <c r="AW93" i="112"/>
  <c r="V93" i="112"/>
  <c r="DF93" i="112"/>
  <c r="BO93" i="112"/>
  <c r="O93" i="112"/>
  <c r="BK93" i="112"/>
  <c r="BT93" i="112"/>
  <c r="Y93" i="112"/>
  <c r="CF93" i="112"/>
  <c r="BW93" i="112"/>
  <c r="CB93" i="112"/>
  <c r="CH93" i="112"/>
  <c r="AN93" i="112"/>
  <c r="AZ93" i="112"/>
  <c r="T93" i="112"/>
  <c r="D93" i="112"/>
  <c r="DM93" i="112"/>
  <c r="M93" i="112"/>
  <c r="CG93" i="112"/>
  <c r="AA93" i="112"/>
  <c r="BG93" i="112"/>
  <c r="AE93" i="112"/>
  <c r="BL93" i="112"/>
  <c r="B93" i="112"/>
  <c r="BZ93" i="112"/>
  <c r="AG93" i="112"/>
  <c r="BJ93" i="112"/>
  <c r="CC93" i="112"/>
  <c r="BU93" i="112"/>
  <c r="U93" i="112"/>
  <c r="H93" i="112"/>
  <c r="BC93" i="112"/>
  <c r="DA93" i="112"/>
  <c r="DG93" i="112"/>
  <c r="AI93" i="112"/>
  <c r="DL93" i="112"/>
  <c r="BX93" i="112"/>
  <c r="J93" i="112"/>
  <c r="N93" i="112"/>
  <c r="X93" i="112"/>
  <c r="AD93" i="112"/>
  <c r="AT93" i="112"/>
  <c r="CS93" i="112"/>
  <c r="AF93" i="112"/>
  <c r="CP93" i="112"/>
  <c r="DJ93" i="112"/>
  <c r="CM93" i="112"/>
  <c r="I93" i="112"/>
  <c r="BV93" i="112"/>
  <c r="BD93" i="112"/>
  <c r="DP93" i="112"/>
  <c r="DD93" i="112"/>
  <c r="Z93" i="112"/>
  <c r="AR93" i="112"/>
  <c r="AQ93" i="112"/>
  <c r="BB93" i="112"/>
  <c r="CL93" i="112"/>
  <c r="CU93" i="112"/>
  <c r="CR93" i="112"/>
  <c r="DK93" i="112"/>
  <c r="E93" i="112"/>
  <c r="DN93" i="112"/>
  <c r="DO93" i="112"/>
  <c r="AP93" i="112"/>
  <c r="BM93" i="112"/>
  <c r="CA93" i="112"/>
  <c r="W93" i="112"/>
  <c r="AL93" i="112"/>
  <c r="C93" i="112"/>
  <c r="AX93" i="112"/>
  <c r="BR93" i="112"/>
  <c r="DQ93" i="112"/>
  <c r="CX93" i="112"/>
  <c r="L93" i="112"/>
  <c r="CZ93" i="112"/>
  <c r="BS93" i="112"/>
  <c r="BH93" i="112"/>
  <c r="CV93" i="112"/>
  <c r="CI93" i="112"/>
  <c r="BN93" i="112"/>
  <c r="AV93" i="112"/>
  <c r="CY93" i="112"/>
  <c r="CW93" i="112"/>
  <c r="DB93" i="112"/>
  <c r="ET150" i="113"/>
  <c r="EU150" i="113" s="1"/>
  <c r="EV150" i="113" s="1"/>
  <c r="EW150" i="113" s="1"/>
  <c r="EX150" i="113" s="1"/>
  <c r="EY150" i="113" s="1"/>
  <c r="EZ150" i="113" s="1"/>
  <c r="FA150" i="113" s="1"/>
  <c r="FB150" i="113" s="1"/>
  <c r="FC150" i="113" s="1"/>
  <c r="FD150" i="113" s="1"/>
  <c r="FE150" i="113" s="1"/>
  <c r="FF150" i="113" s="1"/>
  <c r="FG150" i="113" s="1"/>
  <c r="FH150" i="113" s="1"/>
  <c r="FI150" i="113" s="1"/>
  <c r="FJ150" i="113" s="1"/>
  <c r="FK150" i="113" s="1"/>
  <c r="FL150" i="113" s="1"/>
  <c r="FM150" i="113" s="1"/>
  <c r="FN150" i="113" s="1"/>
  <c r="FO150" i="113" s="1"/>
  <c r="FP150" i="113" s="1"/>
  <c r="FQ150" i="113" s="1"/>
  <c r="FR150" i="113" s="1"/>
  <c r="FS150" i="113" s="1"/>
  <c r="FT150" i="113" s="1"/>
  <c r="FU150" i="113" s="1"/>
  <c r="FV150" i="113" s="1"/>
  <c r="FW150" i="113" s="1"/>
  <c r="FX150" i="113" s="1"/>
  <c r="FY150" i="113" s="1"/>
  <c r="FZ150" i="113" s="1"/>
  <c r="GA150" i="113" s="1"/>
  <c r="GB150" i="113" s="1"/>
  <c r="GC150" i="113" s="1"/>
  <c r="GD150" i="113" s="1"/>
  <c r="GE150" i="113" s="1"/>
  <c r="GF150" i="113" s="1"/>
  <c r="GG150" i="113" s="1"/>
  <c r="GH150" i="113" s="1"/>
  <c r="GI150" i="113" s="1"/>
  <c r="GJ150" i="113" s="1"/>
  <c r="GK150" i="113" s="1"/>
  <c r="GL150" i="113" s="1"/>
  <c r="GM150" i="113" s="1"/>
  <c r="GN150" i="113" s="1"/>
  <c r="GO150" i="113" s="1"/>
  <c r="GP150" i="113" s="1"/>
  <c r="GQ150" i="113" s="1"/>
  <c r="GR150" i="113" s="1"/>
  <c r="GS150" i="113" s="1"/>
  <c r="GT150" i="113" s="1"/>
  <c r="GU150" i="113" s="1"/>
  <c r="GV150" i="113" s="1"/>
  <c r="GW150" i="113" s="1"/>
  <c r="GX150" i="113" s="1"/>
  <c r="GY150" i="113" s="1"/>
  <c r="GZ150" i="113" s="1"/>
  <c r="HA150" i="113" s="1"/>
  <c r="HB150" i="113" s="1"/>
  <c r="HC150" i="113" s="1"/>
  <c r="HD150" i="113" s="1"/>
  <c r="HE150" i="113" s="1"/>
  <c r="HF150" i="113" s="1"/>
  <c r="HG150" i="113" s="1"/>
  <c r="HH150" i="113" s="1"/>
  <c r="HI150" i="113" s="1"/>
  <c r="HJ150" i="113" s="1"/>
  <c r="ES2" i="113"/>
  <c r="ER55" i="112" s="1"/>
  <c r="ET151" i="113" l="1"/>
  <c r="ER18" i="109"/>
  <c r="ET67" i="112" l="1"/>
  <c r="B152" i="113" s="1"/>
  <c r="ET67" i="115"/>
  <c r="EU151" i="113"/>
  <c r="EV151" i="113" s="1"/>
  <c r="EW151" i="113" s="1"/>
  <c r="EX151" i="113" s="1"/>
  <c r="EY151" i="113" s="1"/>
  <c r="EZ151" i="113" s="1"/>
  <c r="FA151" i="113" s="1"/>
  <c r="FB151" i="113" s="1"/>
  <c r="FC151" i="113" s="1"/>
  <c r="FD151" i="113" s="1"/>
  <c r="FE151" i="113" s="1"/>
  <c r="FF151" i="113" s="1"/>
  <c r="FG151" i="113" s="1"/>
  <c r="FH151" i="113" s="1"/>
  <c r="FI151" i="113" s="1"/>
  <c r="FJ151" i="113" s="1"/>
  <c r="FK151" i="113" s="1"/>
  <c r="FL151" i="113" s="1"/>
  <c r="FM151" i="113" s="1"/>
  <c r="FN151" i="113" s="1"/>
  <c r="FO151" i="113" s="1"/>
  <c r="FP151" i="113" s="1"/>
  <c r="FQ151" i="113" s="1"/>
  <c r="FR151" i="113" s="1"/>
  <c r="FS151" i="113" s="1"/>
  <c r="FT151" i="113" s="1"/>
  <c r="FU151" i="113" s="1"/>
  <c r="FV151" i="113" s="1"/>
  <c r="FW151" i="113" s="1"/>
  <c r="FX151" i="113" s="1"/>
  <c r="FY151" i="113" s="1"/>
  <c r="FZ151" i="113" s="1"/>
  <c r="GA151" i="113" s="1"/>
  <c r="GB151" i="113" s="1"/>
  <c r="GC151" i="113" s="1"/>
  <c r="GD151" i="113" s="1"/>
  <c r="GE151" i="113" s="1"/>
  <c r="GF151" i="113" s="1"/>
  <c r="GG151" i="113" s="1"/>
  <c r="GH151" i="113" s="1"/>
  <c r="GI151" i="113" s="1"/>
  <c r="GJ151" i="113" s="1"/>
  <c r="GK151" i="113" s="1"/>
  <c r="GL151" i="113" s="1"/>
  <c r="GM151" i="113" s="1"/>
  <c r="GN151" i="113" s="1"/>
  <c r="GO151" i="113" s="1"/>
  <c r="GP151" i="113" s="1"/>
  <c r="GQ151" i="113" s="1"/>
  <c r="GR151" i="113" s="1"/>
  <c r="GS151" i="113" s="1"/>
  <c r="GT151" i="113" s="1"/>
  <c r="GU151" i="113" s="1"/>
  <c r="GV151" i="113" s="1"/>
  <c r="GW151" i="113" s="1"/>
  <c r="GX151" i="113" s="1"/>
  <c r="GY151" i="113" s="1"/>
  <c r="GZ151" i="113" s="1"/>
  <c r="HA151" i="113" s="1"/>
  <c r="HB151" i="113" s="1"/>
  <c r="HC151" i="113" s="1"/>
  <c r="HD151" i="113" s="1"/>
  <c r="HE151" i="113" s="1"/>
  <c r="HF151" i="113" s="1"/>
  <c r="HG151" i="113" s="1"/>
  <c r="HH151" i="113" s="1"/>
  <c r="HI151" i="113" s="1"/>
  <c r="HJ151" i="113" s="1"/>
  <c r="ET2" i="113"/>
  <c r="ES55" i="112" s="1"/>
  <c r="EU152" i="113" l="1"/>
  <c r="ES18" i="109"/>
  <c r="EU67" i="112" l="1"/>
  <c r="B153" i="113" s="1"/>
  <c r="EU67" i="115"/>
  <c r="EV152" i="113"/>
  <c r="EW152" i="113" s="1"/>
  <c r="EX152" i="113" s="1"/>
  <c r="EY152" i="113" s="1"/>
  <c r="EZ152" i="113" s="1"/>
  <c r="FA152" i="113" s="1"/>
  <c r="FB152" i="113" s="1"/>
  <c r="FC152" i="113" s="1"/>
  <c r="FD152" i="113" s="1"/>
  <c r="FE152" i="113" s="1"/>
  <c r="FF152" i="113" s="1"/>
  <c r="FG152" i="113" s="1"/>
  <c r="FH152" i="113" s="1"/>
  <c r="FI152" i="113" s="1"/>
  <c r="FJ152" i="113" s="1"/>
  <c r="FK152" i="113" s="1"/>
  <c r="FL152" i="113" s="1"/>
  <c r="FM152" i="113" s="1"/>
  <c r="FN152" i="113" s="1"/>
  <c r="FO152" i="113" s="1"/>
  <c r="FP152" i="113" s="1"/>
  <c r="FQ152" i="113" s="1"/>
  <c r="FR152" i="113" s="1"/>
  <c r="FS152" i="113" s="1"/>
  <c r="FT152" i="113" s="1"/>
  <c r="FU152" i="113" s="1"/>
  <c r="FV152" i="113" s="1"/>
  <c r="FW152" i="113" s="1"/>
  <c r="FX152" i="113" s="1"/>
  <c r="FY152" i="113" s="1"/>
  <c r="FZ152" i="113" s="1"/>
  <c r="GA152" i="113" s="1"/>
  <c r="GB152" i="113" s="1"/>
  <c r="GC152" i="113" s="1"/>
  <c r="GD152" i="113" s="1"/>
  <c r="GE152" i="113" s="1"/>
  <c r="GF152" i="113" s="1"/>
  <c r="GG152" i="113" s="1"/>
  <c r="GH152" i="113" s="1"/>
  <c r="GI152" i="113" s="1"/>
  <c r="GJ152" i="113" s="1"/>
  <c r="GK152" i="113" s="1"/>
  <c r="GL152" i="113" s="1"/>
  <c r="GM152" i="113" s="1"/>
  <c r="GN152" i="113" s="1"/>
  <c r="GO152" i="113" s="1"/>
  <c r="GP152" i="113" s="1"/>
  <c r="GQ152" i="113" s="1"/>
  <c r="GR152" i="113" s="1"/>
  <c r="GS152" i="113" s="1"/>
  <c r="GT152" i="113" s="1"/>
  <c r="GU152" i="113" s="1"/>
  <c r="GV152" i="113" s="1"/>
  <c r="GW152" i="113" s="1"/>
  <c r="GX152" i="113" s="1"/>
  <c r="GY152" i="113" s="1"/>
  <c r="GZ152" i="113" s="1"/>
  <c r="HA152" i="113" s="1"/>
  <c r="HB152" i="113" s="1"/>
  <c r="HC152" i="113" s="1"/>
  <c r="HD152" i="113" s="1"/>
  <c r="HE152" i="113" s="1"/>
  <c r="HF152" i="113" s="1"/>
  <c r="HG152" i="113" s="1"/>
  <c r="HH152" i="113" s="1"/>
  <c r="HI152" i="113" s="1"/>
  <c r="HJ152" i="113" s="1"/>
  <c r="EU2" i="113"/>
  <c r="ET55" i="112" s="1"/>
  <c r="EV153" i="113" l="1"/>
  <c r="ET18" i="109"/>
  <c r="EV67" i="112" l="1"/>
  <c r="B154" i="113" s="1"/>
  <c r="EV67" i="115"/>
  <c r="EW153" i="113"/>
  <c r="EX153" i="113" s="1"/>
  <c r="EY153" i="113" s="1"/>
  <c r="EZ153" i="113" s="1"/>
  <c r="FA153" i="113" s="1"/>
  <c r="FB153" i="113" s="1"/>
  <c r="FC153" i="113" s="1"/>
  <c r="FD153" i="113" s="1"/>
  <c r="FE153" i="113" s="1"/>
  <c r="FF153" i="113" s="1"/>
  <c r="FG153" i="113" s="1"/>
  <c r="FH153" i="113" s="1"/>
  <c r="FI153" i="113" s="1"/>
  <c r="FJ153" i="113" s="1"/>
  <c r="FK153" i="113" s="1"/>
  <c r="FL153" i="113" s="1"/>
  <c r="FM153" i="113" s="1"/>
  <c r="FN153" i="113" s="1"/>
  <c r="FO153" i="113" s="1"/>
  <c r="FP153" i="113" s="1"/>
  <c r="FQ153" i="113" s="1"/>
  <c r="FR153" i="113" s="1"/>
  <c r="FS153" i="113" s="1"/>
  <c r="FT153" i="113" s="1"/>
  <c r="FU153" i="113" s="1"/>
  <c r="FV153" i="113" s="1"/>
  <c r="FW153" i="113" s="1"/>
  <c r="FX153" i="113" s="1"/>
  <c r="FY153" i="113" s="1"/>
  <c r="FZ153" i="113" s="1"/>
  <c r="GA153" i="113" s="1"/>
  <c r="GB153" i="113" s="1"/>
  <c r="GC153" i="113" s="1"/>
  <c r="GD153" i="113" s="1"/>
  <c r="GE153" i="113" s="1"/>
  <c r="GF153" i="113" s="1"/>
  <c r="GG153" i="113" s="1"/>
  <c r="GH153" i="113" s="1"/>
  <c r="GI153" i="113" s="1"/>
  <c r="GJ153" i="113" s="1"/>
  <c r="GK153" i="113" s="1"/>
  <c r="GL153" i="113" s="1"/>
  <c r="GM153" i="113" s="1"/>
  <c r="GN153" i="113" s="1"/>
  <c r="GO153" i="113" s="1"/>
  <c r="GP153" i="113" s="1"/>
  <c r="GQ153" i="113" s="1"/>
  <c r="GR153" i="113" s="1"/>
  <c r="GS153" i="113" s="1"/>
  <c r="GT153" i="113" s="1"/>
  <c r="GU153" i="113" s="1"/>
  <c r="GV153" i="113" s="1"/>
  <c r="GW153" i="113" s="1"/>
  <c r="GX153" i="113" s="1"/>
  <c r="GY153" i="113" s="1"/>
  <c r="GZ153" i="113" s="1"/>
  <c r="HA153" i="113" s="1"/>
  <c r="HB153" i="113" s="1"/>
  <c r="HC153" i="113" s="1"/>
  <c r="HD153" i="113" s="1"/>
  <c r="HE153" i="113" s="1"/>
  <c r="HF153" i="113" s="1"/>
  <c r="HG153" i="113" s="1"/>
  <c r="HH153" i="113" s="1"/>
  <c r="HI153" i="113" s="1"/>
  <c r="HJ153" i="113" s="1"/>
  <c r="EV2" i="113"/>
  <c r="EU55" i="112" s="1"/>
  <c r="EW154" i="113" l="1"/>
  <c r="EU18" i="109"/>
  <c r="EW67" i="112" l="1"/>
  <c r="B155" i="113" s="1"/>
  <c r="EW67" i="115"/>
  <c r="EX154" i="113"/>
  <c r="EY154" i="113" s="1"/>
  <c r="EZ154" i="113" s="1"/>
  <c r="FA154" i="113" s="1"/>
  <c r="FB154" i="113" s="1"/>
  <c r="FC154" i="113" s="1"/>
  <c r="FD154" i="113" s="1"/>
  <c r="FE154" i="113" s="1"/>
  <c r="FF154" i="113" s="1"/>
  <c r="FG154" i="113" s="1"/>
  <c r="FH154" i="113" s="1"/>
  <c r="FI154" i="113" s="1"/>
  <c r="FJ154" i="113" s="1"/>
  <c r="FK154" i="113" s="1"/>
  <c r="FL154" i="113" s="1"/>
  <c r="FM154" i="113" s="1"/>
  <c r="FN154" i="113" s="1"/>
  <c r="FO154" i="113" s="1"/>
  <c r="FP154" i="113" s="1"/>
  <c r="FQ154" i="113" s="1"/>
  <c r="FR154" i="113" s="1"/>
  <c r="FS154" i="113" s="1"/>
  <c r="FT154" i="113" s="1"/>
  <c r="FU154" i="113" s="1"/>
  <c r="FV154" i="113" s="1"/>
  <c r="FW154" i="113" s="1"/>
  <c r="FX154" i="113" s="1"/>
  <c r="FY154" i="113" s="1"/>
  <c r="FZ154" i="113" s="1"/>
  <c r="GA154" i="113" s="1"/>
  <c r="GB154" i="113" s="1"/>
  <c r="GC154" i="113" s="1"/>
  <c r="GD154" i="113" s="1"/>
  <c r="GE154" i="113" s="1"/>
  <c r="GF154" i="113" s="1"/>
  <c r="GG154" i="113" s="1"/>
  <c r="GH154" i="113" s="1"/>
  <c r="GI154" i="113" s="1"/>
  <c r="GJ154" i="113" s="1"/>
  <c r="GK154" i="113" s="1"/>
  <c r="GL154" i="113" s="1"/>
  <c r="GM154" i="113" s="1"/>
  <c r="GN154" i="113" s="1"/>
  <c r="GO154" i="113" s="1"/>
  <c r="GP154" i="113" s="1"/>
  <c r="GQ154" i="113" s="1"/>
  <c r="GR154" i="113" s="1"/>
  <c r="GS154" i="113" s="1"/>
  <c r="GT154" i="113" s="1"/>
  <c r="GU154" i="113" s="1"/>
  <c r="GV154" i="113" s="1"/>
  <c r="GW154" i="113" s="1"/>
  <c r="GX154" i="113" s="1"/>
  <c r="GY154" i="113" s="1"/>
  <c r="GZ154" i="113" s="1"/>
  <c r="HA154" i="113" s="1"/>
  <c r="HB154" i="113" s="1"/>
  <c r="HC154" i="113" s="1"/>
  <c r="HD154" i="113" s="1"/>
  <c r="HE154" i="113" s="1"/>
  <c r="HF154" i="113" s="1"/>
  <c r="HG154" i="113" s="1"/>
  <c r="HH154" i="113" s="1"/>
  <c r="HI154" i="113" s="1"/>
  <c r="HJ154" i="113" s="1"/>
  <c r="EW2" i="113"/>
  <c r="EV55" i="112" s="1"/>
  <c r="EX155" i="113" l="1"/>
  <c r="EV18" i="109"/>
  <c r="EX67" i="112" l="1"/>
  <c r="B156" i="113" s="1"/>
  <c r="EX67" i="115"/>
  <c r="EY155" i="113"/>
  <c r="EZ155" i="113" s="1"/>
  <c r="FA155" i="113" s="1"/>
  <c r="FB155" i="113" s="1"/>
  <c r="FC155" i="113" s="1"/>
  <c r="FD155" i="113" s="1"/>
  <c r="FE155" i="113" s="1"/>
  <c r="FF155" i="113" s="1"/>
  <c r="FG155" i="113" s="1"/>
  <c r="FH155" i="113" s="1"/>
  <c r="FI155" i="113" s="1"/>
  <c r="FJ155" i="113" s="1"/>
  <c r="FK155" i="113" s="1"/>
  <c r="FL155" i="113" s="1"/>
  <c r="FM155" i="113" s="1"/>
  <c r="FN155" i="113" s="1"/>
  <c r="FO155" i="113" s="1"/>
  <c r="FP155" i="113" s="1"/>
  <c r="FQ155" i="113" s="1"/>
  <c r="FR155" i="113" s="1"/>
  <c r="FS155" i="113" s="1"/>
  <c r="FT155" i="113" s="1"/>
  <c r="FU155" i="113" s="1"/>
  <c r="FV155" i="113" s="1"/>
  <c r="FW155" i="113" s="1"/>
  <c r="FX155" i="113" s="1"/>
  <c r="FY155" i="113" s="1"/>
  <c r="FZ155" i="113" s="1"/>
  <c r="GA155" i="113" s="1"/>
  <c r="GB155" i="113" s="1"/>
  <c r="GC155" i="113" s="1"/>
  <c r="GD155" i="113" s="1"/>
  <c r="GE155" i="113" s="1"/>
  <c r="GF155" i="113" s="1"/>
  <c r="GG155" i="113" s="1"/>
  <c r="GH155" i="113" s="1"/>
  <c r="GI155" i="113" s="1"/>
  <c r="GJ155" i="113" s="1"/>
  <c r="GK155" i="113" s="1"/>
  <c r="GL155" i="113" s="1"/>
  <c r="GM155" i="113" s="1"/>
  <c r="GN155" i="113" s="1"/>
  <c r="GO155" i="113" s="1"/>
  <c r="GP155" i="113" s="1"/>
  <c r="GQ155" i="113" s="1"/>
  <c r="GR155" i="113" s="1"/>
  <c r="GS155" i="113" s="1"/>
  <c r="GT155" i="113" s="1"/>
  <c r="GU155" i="113" s="1"/>
  <c r="GV155" i="113" s="1"/>
  <c r="GW155" i="113" s="1"/>
  <c r="GX155" i="113" s="1"/>
  <c r="GY155" i="113" s="1"/>
  <c r="GZ155" i="113" s="1"/>
  <c r="HA155" i="113" s="1"/>
  <c r="HB155" i="113" s="1"/>
  <c r="HC155" i="113" s="1"/>
  <c r="HD155" i="113" s="1"/>
  <c r="HE155" i="113" s="1"/>
  <c r="HF155" i="113" s="1"/>
  <c r="HG155" i="113" s="1"/>
  <c r="HH155" i="113" s="1"/>
  <c r="HI155" i="113" s="1"/>
  <c r="HJ155" i="113" s="1"/>
  <c r="EX2" i="113"/>
  <c r="EW55" i="112" s="1"/>
  <c r="EY156" i="113" l="1"/>
  <c r="EW18" i="109"/>
  <c r="EY67" i="112" l="1"/>
  <c r="B157" i="113" s="1"/>
  <c r="EY67" i="115"/>
  <c r="EZ156" i="113"/>
  <c r="FA156" i="113" s="1"/>
  <c r="FB156" i="113" s="1"/>
  <c r="FC156" i="113" s="1"/>
  <c r="FD156" i="113" s="1"/>
  <c r="FE156" i="113" s="1"/>
  <c r="FF156" i="113" s="1"/>
  <c r="FG156" i="113" s="1"/>
  <c r="FH156" i="113" s="1"/>
  <c r="FI156" i="113" s="1"/>
  <c r="FJ156" i="113" s="1"/>
  <c r="FK156" i="113" s="1"/>
  <c r="FL156" i="113" s="1"/>
  <c r="FM156" i="113" s="1"/>
  <c r="FN156" i="113" s="1"/>
  <c r="FO156" i="113" s="1"/>
  <c r="FP156" i="113" s="1"/>
  <c r="FQ156" i="113" s="1"/>
  <c r="FR156" i="113" s="1"/>
  <c r="FS156" i="113" s="1"/>
  <c r="FT156" i="113" s="1"/>
  <c r="FU156" i="113" s="1"/>
  <c r="FV156" i="113" s="1"/>
  <c r="FW156" i="113" s="1"/>
  <c r="FX156" i="113" s="1"/>
  <c r="FY156" i="113" s="1"/>
  <c r="FZ156" i="113" s="1"/>
  <c r="GA156" i="113" s="1"/>
  <c r="GB156" i="113" s="1"/>
  <c r="GC156" i="113" s="1"/>
  <c r="GD156" i="113" s="1"/>
  <c r="GE156" i="113" s="1"/>
  <c r="GF156" i="113" s="1"/>
  <c r="GG156" i="113" s="1"/>
  <c r="GH156" i="113" s="1"/>
  <c r="GI156" i="113" s="1"/>
  <c r="GJ156" i="113" s="1"/>
  <c r="GK156" i="113" s="1"/>
  <c r="GL156" i="113" s="1"/>
  <c r="GM156" i="113" s="1"/>
  <c r="GN156" i="113" s="1"/>
  <c r="GO156" i="113" s="1"/>
  <c r="GP156" i="113" s="1"/>
  <c r="GQ156" i="113" s="1"/>
  <c r="GR156" i="113" s="1"/>
  <c r="GS156" i="113" s="1"/>
  <c r="GT156" i="113" s="1"/>
  <c r="GU156" i="113" s="1"/>
  <c r="GV156" i="113" s="1"/>
  <c r="GW156" i="113" s="1"/>
  <c r="GX156" i="113" s="1"/>
  <c r="GY156" i="113" s="1"/>
  <c r="GZ156" i="113" s="1"/>
  <c r="HA156" i="113" s="1"/>
  <c r="HB156" i="113" s="1"/>
  <c r="HC156" i="113" s="1"/>
  <c r="HD156" i="113" s="1"/>
  <c r="HE156" i="113" s="1"/>
  <c r="HF156" i="113" s="1"/>
  <c r="HG156" i="113" s="1"/>
  <c r="HH156" i="113" s="1"/>
  <c r="HI156" i="113" s="1"/>
  <c r="HJ156" i="113" s="1"/>
  <c r="EY2" i="113"/>
  <c r="EX55" i="112" s="1"/>
  <c r="EZ157" i="113" l="1"/>
  <c r="EX18" i="109"/>
  <c r="EZ67" i="112" l="1"/>
  <c r="B158" i="113" s="1"/>
  <c r="EZ67" i="115"/>
  <c r="FA157" i="113"/>
  <c r="FB157" i="113" s="1"/>
  <c r="FC157" i="113" s="1"/>
  <c r="FD157" i="113" s="1"/>
  <c r="FE157" i="113" s="1"/>
  <c r="FF157" i="113" s="1"/>
  <c r="FG157" i="113" s="1"/>
  <c r="FH157" i="113" s="1"/>
  <c r="FI157" i="113" s="1"/>
  <c r="FJ157" i="113" s="1"/>
  <c r="FK157" i="113" s="1"/>
  <c r="FL157" i="113" s="1"/>
  <c r="FM157" i="113" s="1"/>
  <c r="FN157" i="113" s="1"/>
  <c r="FO157" i="113" s="1"/>
  <c r="FP157" i="113" s="1"/>
  <c r="FQ157" i="113" s="1"/>
  <c r="FR157" i="113" s="1"/>
  <c r="FS157" i="113" s="1"/>
  <c r="FT157" i="113" s="1"/>
  <c r="FU157" i="113" s="1"/>
  <c r="FV157" i="113" s="1"/>
  <c r="FW157" i="113" s="1"/>
  <c r="FX157" i="113" s="1"/>
  <c r="FY157" i="113" s="1"/>
  <c r="FZ157" i="113" s="1"/>
  <c r="GA157" i="113" s="1"/>
  <c r="GB157" i="113" s="1"/>
  <c r="GC157" i="113" s="1"/>
  <c r="GD157" i="113" s="1"/>
  <c r="GE157" i="113" s="1"/>
  <c r="GF157" i="113" s="1"/>
  <c r="GG157" i="113" s="1"/>
  <c r="GH157" i="113" s="1"/>
  <c r="GI157" i="113" s="1"/>
  <c r="GJ157" i="113" s="1"/>
  <c r="GK157" i="113" s="1"/>
  <c r="GL157" i="113" s="1"/>
  <c r="GM157" i="113" s="1"/>
  <c r="GN157" i="113" s="1"/>
  <c r="GO157" i="113" s="1"/>
  <c r="GP157" i="113" s="1"/>
  <c r="GQ157" i="113" s="1"/>
  <c r="GR157" i="113" s="1"/>
  <c r="GS157" i="113" s="1"/>
  <c r="GT157" i="113" s="1"/>
  <c r="GU157" i="113" s="1"/>
  <c r="GV157" i="113" s="1"/>
  <c r="GW157" i="113" s="1"/>
  <c r="GX157" i="113" s="1"/>
  <c r="GY157" i="113" s="1"/>
  <c r="GZ157" i="113" s="1"/>
  <c r="HA157" i="113" s="1"/>
  <c r="HB157" i="113" s="1"/>
  <c r="HC157" i="113" s="1"/>
  <c r="HD157" i="113" s="1"/>
  <c r="HE157" i="113" s="1"/>
  <c r="HF157" i="113" s="1"/>
  <c r="HG157" i="113" s="1"/>
  <c r="HH157" i="113" s="1"/>
  <c r="HI157" i="113" s="1"/>
  <c r="HJ157" i="113" s="1"/>
  <c r="EZ2" i="113"/>
  <c r="EY55" i="112" s="1"/>
  <c r="FA158" i="113" l="1"/>
  <c r="EY18" i="109"/>
  <c r="FA67" i="112" l="1"/>
  <c r="B159" i="113" s="1"/>
  <c r="FA67" i="115"/>
  <c r="FB158" i="113"/>
  <c r="FC158" i="113" s="1"/>
  <c r="FD158" i="113" s="1"/>
  <c r="FE158" i="113" s="1"/>
  <c r="FF158" i="113" s="1"/>
  <c r="FG158" i="113" s="1"/>
  <c r="FH158" i="113" s="1"/>
  <c r="FI158" i="113" s="1"/>
  <c r="FJ158" i="113" s="1"/>
  <c r="FK158" i="113" s="1"/>
  <c r="FL158" i="113" s="1"/>
  <c r="FM158" i="113" s="1"/>
  <c r="FN158" i="113" s="1"/>
  <c r="FO158" i="113" s="1"/>
  <c r="FP158" i="113" s="1"/>
  <c r="FQ158" i="113" s="1"/>
  <c r="FR158" i="113" s="1"/>
  <c r="FS158" i="113" s="1"/>
  <c r="FT158" i="113" s="1"/>
  <c r="FU158" i="113" s="1"/>
  <c r="FV158" i="113" s="1"/>
  <c r="FW158" i="113" s="1"/>
  <c r="FX158" i="113" s="1"/>
  <c r="FY158" i="113" s="1"/>
  <c r="FZ158" i="113" s="1"/>
  <c r="GA158" i="113" s="1"/>
  <c r="GB158" i="113" s="1"/>
  <c r="GC158" i="113" s="1"/>
  <c r="GD158" i="113" s="1"/>
  <c r="GE158" i="113" s="1"/>
  <c r="GF158" i="113" s="1"/>
  <c r="GG158" i="113" s="1"/>
  <c r="GH158" i="113" s="1"/>
  <c r="GI158" i="113" s="1"/>
  <c r="GJ158" i="113" s="1"/>
  <c r="GK158" i="113" s="1"/>
  <c r="GL158" i="113" s="1"/>
  <c r="GM158" i="113" s="1"/>
  <c r="GN158" i="113" s="1"/>
  <c r="GO158" i="113" s="1"/>
  <c r="GP158" i="113" s="1"/>
  <c r="GQ158" i="113" s="1"/>
  <c r="GR158" i="113" s="1"/>
  <c r="GS158" i="113" s="1"/>
  <c r="GT158" i="113" s="1"/>
  <c r="GU158" i="113" s="1"/>
  <c r="GV158" i="113" s="1"/>
  <c r="GW158" i="113" s="1"/>
  <c r="GX158" i="113" s="1"/>
  <c r="GY158" i="113" s="1"/>
  <c r="GZ158" i="113" s="1"/>
  <c r="HA158" i="113" s="1"/>
  <c r="HB158" i="113" s="1"/>
  <c r="HC158" i="113" s="1"/>
  <c r="HD158" i="113" s="1"/>
  <c r="HE158" i="113" s="1"/>
  <c r="HF158" i="113" s="1"/>
  <c r="HG158" i="113" s="1"/>
  <c r="HH158" i="113" s="1"/>
  <c r="HI158" i="113" s="1"/>
  <c r="HJ158" i="113" s="1"/>
  <c r="FA2" i="113"/>
  <c r="EZ55" i="112" s="1"/>
  <c r="FB159" i="113" l="1"/>
  <c r="EZ18" i="109"/>
  <c r="FB67" i="112" l="1"/>
  <c r="B160" i="113" s="1"/>
  <c r="FB67" i="115"/>
  <c r="FC159" i="113"/>
  <c r="FD159" i="113" s="1"/>
  <c r="FE159" i="113" s="1"/>
  <c r="FF159" i="113" s="1"/>
  <c r="FG159" i="113" s="1"/>
  <c r="FH159" i="113" s="1"/>
  <c r="FI159" i="113" s="1"/>
  <c r="FJ159" i="113" s="1"/>
  <c r="FK159" i="113" s="1"/>
  <c r="FL159" i="113" s="1"/>
  <c r="FM159" i="113" s="1"/>
  <c r="FN159" i="113" s="1"/>
  <c r="FO159" i="113" s="1"/>
  <c r="FP159" i="113" s="1"/>
  <c r="FQ159" i="113" s="1"/>
  <c r="FR159" i="113" s="1"/>
  <c r="FS159" i="113" s="1"/>
  <c r="FT159" i="113" s="1"/>
  <c r="FU159" i="113" s="1"/>
  <c r="FV159" i="113" s="1"/>
  <c r="FW159" i="113" s="1"/>
  <c r="FX159" i="113" s="1"/>
  <c r="FY159" i="113" s="1"/>
  <c r="FZ159" i="113" s="1"/>
  <c r="GA159" i="113" s="1"/>
  <c r="GB159" i="113" s="1"/>
  <c r="GC159" i="113" s="1"/>
  <c r="GD159" i="113" s="1"/>
  <c r="GE159" i="113" s="1"/>
  <c r="GF159" i="113" s="1"/>
  <c r="GG159" i="113" s="1"/>
  <c r="GH159" i="113" s="1"/>
  <c r="GI159" i="113" s="1"/>
  <c r="GJ159" i="113" s="1"/>
  <c r="GK159" i="113" s="1"/>
  <c r="GL159" i="113" s="1"/>
  <c r="GM159" i="113" s="1"/>
  <c r="GN159" i="113" s="1"/>
  <c r="GO159" i="113" s="1"/>
  <c r="GP159" i="113" s="1"/>
  <c r="GQ159" i="113" s="1"/>
  <c r="GR159" i="113" s="1"/>
  <c r="GS159" i="113" s="1"/>
  <c r="GT159" i="113" s="1"/>
  <c r="GU159" i="113" s="1"/>
  <c r="GV159" i="113" s="1"/>
  <c r="GW159" i="113" s="1"/>
  <c r="GX159" i="113" s="1"/>
  <c r="GY159" i="113" s="1"/>
  <c r="GZ159" i="113" s="1"/>
  <c r="HA159" i="113" s="1"/>
  <c r="HB159" i="113" s="1"/>
  <c r="HC159" i="113" s="1"/>
  <c r="HD159" i="113" s="1"/>
  <c r="HE159" i="113" s="1"/>
  <c r="HF159" i="113" s="1"/>
  <c r="HG159" i="113" s="1"/>
  <c r="HH159" i="113" s="1"/>
  <c r="HI159" i="113" s="1"/>
  <c r="HJ159" i="113" s="1"/>
  <c r="FB2" i="113"/>
  <c r="FA55" i="112" s="1"/>
  <c r="FC160" i="113" l="1"/>
  <c r="FA18" i="109"/>
  <c r="FC67" i="112" l="1"/>
  <c r="B161" i="113" s="1"/>
  <c r="FC67" i="115"/>
  <c r="FD160" i="113"/>
  <c r="FE160" i="113" s="1"/>
  <c r="FF160" i="113" s="1"/>
  <c r="FG160" i="113" s="1"/>
  <c r="FH160" i="113" s="1"/>
  <c r="FI160" i="113" s="1"/>
  <c r="FJ160" i="113" s="1"/>
  <c r="FK160" i="113" s="1"/>
  <c r="FL160" i="113" s="1"/>
  <c r="FM160" i="113" s="1"/>
  <c r="FN160" i="113" s="1"/>
  <c r="FO160" i="113" s="1"/>
  <c r="FP160" i="113" s="1"/>
  <c r="FQ160" i="113" s="1"/>
  <c r="FR160" i="113" s="1"/>
  <c r="FS160" i="113" s="1"/>
  <c r="FT160" i="113" s="1"/>
  <c r="FU160" i="113" s="1"/>
  <c r="FV160" i="113" s="1"/>
  <c r="FW160" i="113" s="1"/>
  <c r="FX160" i="113" s="1"/>
  <c r="FY160" i="113" s="1"/>
  <c r="FZ160" i="113" s="1"/>
  <c r="GA160" i="113" s="1"/>
  <c r="GB160" i="113" s="1"/>
  <c r="GC160" i="113" s="1"/>
  <c r="GD160" i="113" s="1"/>
  <c r="GE160" i="113" s="1"/>
  <c r="GF160" i="113" s="1"/>
  <c r="GG160" i="113" s="1"/>
  <c r="GH160" i="113" s="1"/>
  <c r="GI160" i="113" s="1"/>
  <c r="GJ160" i="113" s="1"/>
  <c r="GK160" i="113" s="1"/>
  <c r="GL160" i="113" s="1"/>
  <c r="GM160" i="113" s="1"/>
  <c r="GN160" i="113" s="1"/>
  <c r="GO160" i="113" s="1"/>
  <c r="GP160" i="113" s="1"/>
  <c r="GQ160" i="113" s="1"/>
  <c r="GR160" i="113" s="1"/>
  <c r="GS160" i="113" s="1"/>
  <c r="GT160" i="113" s="1"/>
  <c r="GU160" i="113" s="1"/>
  <c r="GV160" i="113" s="1"/>
  <c r="GW160" i="113" s="1"/>
  <c r="GX160" i="113" s="1"/>
  <c r="GY160" i="113" s="1"/>
  <c r="GZ160" i="113" s="1"/>
  <c r="HA160" i="113" s="1"/>
  <c r="HB160" i="113" s="1"/>
  <c r="HC160" i="113" s="1"/>
  <c r="HD160" i="113" s="1"/>
  <c r="HE160" i="113" s="1"/>
  <c r="HF160" i="113" s="1"/>
  <c r="HG160" i="113" s="1"/>
  <c r="HH160" i="113" s="1"/>
  <c r="HI160" i="113" s="1"/>
  <c r="HJ160" i="113" s="1"/>
  <c r="FC2" i="113"/>
  <c r="FB55" i="112" s="1"/>
  <c r="FD161" i="113" l="1"/>
  <c r="FB18" i="109"/>
  <c r="FD67" i="112" l="1"/>
  <c r="B162" i="113" s="1"/>
  <c r="FD67" i="115"/>
  <c r="FE161" i="113"/>
  <c r="FF161" i="113" s="1"/>
  <c r="FG161" i="113" s="1"/>
  <c r="FH161" i="113" s="1"/>
  <c r="FI161" i="113" s="1"/>
  <c r="FJ161" i="113" s="1"/>
  <c r="FK161" i="113" s="1"/>
  <c r="FL161" i="113" s="1"/>
  <c r="FM161" i="113" s="1"/>
  <c r="FN161" i="113" s="1"/>
  <c r="FO161" i="113" s="1"/>
  <c r="FP161" i="113" s="1"/>
  <c r="FQ161" i="113" s="1"/>
  <c r="FR161" i="113" s="1"/>
  <c r="FS161" i="113" s="1"/>
  <c r="FT161" i="113" s="1"/>
  <c r="FU161" i="113" s="1"/>
  <c r="FV161" i="113" s="1"/>
  <c r="FW161" i="113" s="1"/>
  <c r="FX161" i="113" s="1"/>
  <c r="FY161" i="113" s="1"/>
  <c r="FZ161" i="113" s="1"/>
  <c r="GA161" i="113" s="1"/>
  <c r="GB161" i="113" s="1"/>
  <c r="GC161" i="113" s="1"/>
  <c r="GD161" i="113" s="1"/>
  <c r="GE161" i="113" s="1"/>
  <c r="GF161" i="113" s="1"/>
  <c r="GG161" i="113" s="1"/>
  <c r="GH161" i="113" s="1"/>
  <c r="GI161" i="113" s="1"/>
  <c r="GJ161" i="113" s="1"/>
  <c r="GK161" i="113" s="1"/>
  <c r="GL161" i="113" s="1"/>
  <c r="GM161" i="113" s="1"/>
  <c r="GN161" i="113" s="1"/>
  <c r="GO161" i="113" s="1"/>
  <c r="GP161" i="113" s="1"/>
  <c r="GQ161" i="113" s="1"/>
  <c r="GR161" i="113" s="1"/>
  <c r="GS161" i="113" s="1"/>
  <c r="GT161" i="113" s="1"/>
  <c r="GU161" i="113" s="1"/>
  <c r="GV161" i="113" s="1"/>
  <c r="GW161" i="113" s="1"/>
  <c r="GX161" i="113" s="1"/>
  <c r="GY161" i="113" s="1"/>
  <c r="GZ161" i="113" s="1"/>
  <c r="HA161" i="113" s="1"/>
  <c r="HB161" i="113" s="1"/>
  <c r="HC161" i="113" s="1"/>
  <c r="HD161" i="113" s="1"/>
  <c r="HE161" i="113" s="1"/>
  <c r="HF161" i="113" s="1"/>
  <c r="HG161" i="113" s="1"/>
  <c r="HH161" i="113" s="1"/>
  <c r="HI161" i="113" s="1"/>
  <c r="HJ161" i="113" s="1"/>
  <c r="FD2" i="113"/>
  <c r="FC55" i="112" s="1"/>
  <c r="FE162" i="113" l="1"/>
  <c r="FC18" i="109"/>
  <c r="FE67" i="112" l="1"/>
  <c r="B163" i="113" s="1"/>
  <c r="FE67" i="115"/>
  <c r="FF162" i="113"/>
  <c r="FG162" i="113" s="1"/>
  <c r="FH162" i="113" s="1"/>
  <c r="FI162" i="113" s="1"/>
  <c r="FJ162" i="113" s="1"/>
  <c r="FK162" i="113" s="1"/>
  <c r="FL162" i="113" s="1"/>
  <c r="FM162" i="113" s="1"/>
  <c r="FN162" i="113" s="1"/>
  <c r="FO162" i="113" s="1"/>
  <c r="FP162" i="113" s="1"/>
  <c r="FQ162" i="113" s="1"/>
  <c r="FR162" i="113" s="1"/>
  <c r="FS162" i="113" s="1"/>
  <c r="FT162" i="113" s="1"/>
  <c r="FU162" i="113" s="1"/>
  <c r="FV162" i="113" s="1"/>
  <c r="FW162" i="113" s="1"/>
  <c r="FX162" i="113" s="1"/>
  <c r="FY162" i="113" s="1"/>
  <c r="FZ162" i="113" s="1"/>
  <c r="GA162" i="113" s="1"/>
  <c r="GB162" i="113" s="1"/>
  <c r="GC162" i="113" s="1"/>
  <c r="GD162" i="113" s="1"/>
  <c r="GE162" i="113" s="1"/>
  <c r="GF162" i="113" s="1"/>
  <c r="GG162" i="113" s="1"/>
  <c r="GH162" i="113" s="1"/>
  <c r="GI162" i="113" s="1"/>
  <c r="GJ162" i="113" s="1"/>
  <c r="GK162" i="113" s="1"/>
  <c r="GL162" i="113" s="1"/>
  <c r="GM162" i="113" s="1"/>
  <c r="GN162" i="113" s="1"/>
  <c r="GO162" i="113" s="1"/>
  <c r="GP162" i="113" s="1"/>
  <c r="GQ162" i="113" s="1"/>
  <c r="GR162" i="113" s="1"/>
  <c r="GS162" i="113" s="1"/>
  <c r="GT162" i="113" s="1"/>
  <c r="GU162" i="113" s="1"/>
  <c r="GV162" i="113" s="1"/>
  <c r="GW162" i="113" s="1"/>
  <c r="GX162" i="113" s="1"/>
  <c r="GY162" i="113" s="1"/>
  <c r="GZ162" i="113" s="1"/>
  <c r="HA162" i="113" s="1"/>
  <c r="HB162" i="113" s="1"/>
  <c r="HC162" i="113" s="1"/>
  <c r="HD162" i="113" s="1"/>
  <c r="HE162" i="113" s="1"/>
  <c r="HF162" i="113" s="1"/>
  <c r="HG162" i="113" s="1"/>
  <c r="HH162" i="113" s="1"/>
  <c r="HI162" i="113" s="1"/>
  <c r="HJ162" i="113" s="1"/>
  <c r="FE2" i="113"/>
  <c r="FD55" i="112" s="1"/>
  <c r="FF163" i="113" l="1"/>
  <c r="FD18" i="109"/>
  <c r="FF67" i="112" l="1"/>
  <c r="B164" i="113" s="1"/>
  <c r="FF67" i="115"/>
  <c r="FG163" i="113"/>
  <c r="FH163" i="113" s="1"/>
  <c r="FI163" i="113" s="1"/>
  <c r="FJ163" i="113" s="1"/>
  <c r="FK163" i="113" s="1"/>
  <c r="FL163" i="113" s="1"/>
  <c r="FM163" i="113" s="1"/>
  <c r="FN163" i="113" s="1"/>
  <c r="FO163" i="113" s="1"/>
  <c r="FP163" i="113" s="1"/>
  <c r="FQ163" i="113" s="1"/>
  <c r="FR163" i="113" s="1"/>
  <c r="FS163" i="113" s="1"/>
  <c r="FT163" i="113" s="1"/>
  <c r="FU163" i="113" s="1"/>
  <c r="FV163" i="113" s="1"/>
  <c r="FW163" i="113" s="1"/>
  <c r="FX163" i="113" s="1"/>
  <c r="FY163" i="113" s="1"/>
  <c r="FZ163" i="113" s="1"/>
  <c r="GA163" i="113" s="1"/>
  <c r="GB163" i="113" s="1"/>
  <c r="GC163" i="113" s="1"/>
  <c r="GD163" i="113" s="1"/>
  <c r="GE163" i="113" s="1"/>
  <c r="GF163" i="113" s="1"/>
  <c r="GG163" i="113" s="1"/>
  <c r="GH163" i="113" s="1"/>
  <c r="GI163" i="113" s="1"/>
  <c r="GJ163" i="113" s="1"/>
  <c r="GK163" i="113" s="1"/>
  <c r="GL163" i="113" s="1"/>
  <c r="GM163" i="113" s="1"/>
  <c r="GN163" i="113" s="1"/>
  <c r="GO163" i="113" s="1"/>
  <c r="GP163" i="113" s="1"/>
  <c r="GQ163" i="113" s="1"/>
  <c r="GR163" i="113" s="1"/>
  <c r="GS163" i="113" s="1"/>
  <c r="GT163" i="113" s="1"/>
  <c r="GU163" i="113" s="1"/>
  <c r="GV163" i="113" s="1"/>
  <c r="GW163" i="113" s="1"/>
  <c r="GX163" i="113" s="1"/>
  <c r="GY163" i="113" s="1"/>
  <c r="GZ163" i="113" s="1"/>
  <c r="HA163" i="113" s="1"/>
  <c r="HB163" i="113" s="1"/>
  <c r="HC163" i="113" s="1"/>
  <c r="HD163" i="113" s="1"/>
  <c r="HE163" i="113" s="1"/>
  <c r="HF163" i="113" s="1"/>
  <c r="HG163" i="113" s="1"/>
  <c r="HH163" i="113" s="1"/>
  <c r="HI163" i="113" s="1"/>
  <c r="HJ163" i="113" s="1"/>
  <c r="FF2" i="113"/>
  <c r="FE55" i="112" s="1"/>
  <c r="FG164" i="113" l="1"/>
  <c r="FE18" i="109"/>
  <c r="FG67" i="112" l="1"/>
  <c r="B165" i="113" s="1"/>
  <c r="FG67" i="115"/>
  <c r="FH164" i="113"/>
  <c r="FI164" i="113" s="1"/>
  <c r="FJ164" i="113" s="1"/>
  <c r="FK164" i="113" s="1"/>
  <c r="FL164" i="113" s="1"/>
  <c r="FM164" i="113" s="1"/>
  <c r="FN164" i="113" s="1"/>
  <c r="FO164" i="113" s="1"/>
  <c r="FP164" i="113" s="1"/>
  <c r="FQ164" i="113" s="1"/>
  <c r="FR164" i="113" s="1"/>
  <c r="FS164" i="113" s="1"/>
  <c r="FT164" i="113" s="1"/>
  <c r="FU164" i="113" s="1"/>
  <c r="FV164" i="113" s="1"/>
  <c r="FW164" i="113" s="1"/>
  <c r="FX164" i="113" s="1"/>
  <c r="FY164" i="113" s="1"/>
  <c r="FZ164" i="113" s="1"/>
  <c r="GA164" i="113" s="1"/>
  <c r="GB164" i="113" s="1"/>
  <c r="GC164" i="113" s="1"/>
  <c r="GD164" i="113" s="1"/>
  <c r="GE164" i="113" s="1"/>
  <c r="GF164" i="113" s="1"/>
  <c r="GG164" i="113" s="1"/>
  <c r="GH164" i="113" s="1"/>
  <c r="GI164" i="113" s="1"/>
  <c r="GJ164" i="113" s="1"/>
  <c r="GK164" i="113" s="1"/>
  <c r="GL164" i="113" s="1"/>
  <c r="GM164" i="113" s="1"/>
  <c r="GN164" i="113" s="1"/>
  <c r="GO164" i="113" s="1"/>
  <c r="GP164" i="113" s="1"/>
  <c r="GQ164" i="113" s="1"/>
  <c r="GR164" i="113" s="1"/>
  <c r="GS164" i="113" s="1"/>
  <c r="GT164" i="113" s="1"/>
  <c r="GU164" i="113" s="1"/>
  <c r="GV164" i="113" s="1"/>
  <c r="GW164" i="113" s="1"/>
  <c r="GX164" i="113" s="1"/>
  <c r="GY164" i="113" s="1"/>
  <c r="GZ164" i="113" s="1"/>
  <c r="HA164" i="113" s="1"/>
  <c r="HB164" i="113" s="1"/>
  <c r="HC164" i="113" s="1"/>
  <c r="HD164" i="113" s="1"/>
  <c r="HE164" i="113" s="1"/>
  <c r="HF164" i="113" s="1"/>
  <c r="HG164" i="113" s="1"/>
  <c r="HH164" i="113" s="1"/>
  <c r="HI164" i="113" s="1"/>
  <c r="HJ164" i="113" s="1"/>
  <c r="FG2" i="113"/>
  <c r="FF55" i="112" s="1"/>
  <c r="FH165" i="113" l="1"/>
  <c r="FF18" i="109"/>
  <c r="FH67" i="112" l="1"/>
  <c r="B166" i="113" s="1"/>
  <c r="FH67" i="115"/>
  <c r="FI165" i="113"/>
  <c r="FJ165" i="113" s="1"/>
  <c r="FK165" i="113" s="1"/>
  <c r="FL165" i="113" s="1"/>
  <c r="FM165" i="113" s="1"/>
  <c r="FN165" i="113" s="1"/>
  <c r="FO165" i="113" s="1"/>
  <c r="FP165" i="113" s="1"/>
  <c r="FQ165" i="113" s="1"/>
  <c r="FR165" i="113" s="1"/>
  <c r="FS165" i="113" s="1"/>
  <c r="FT165" i="113" s="1"/>
  <c r="FU165" i="113" s="1"/>
  <c r="FV165" i="113" s="1"/>
  <c r="FW165" i="113" s="1"/>
  <c r="FX165" i="113" s="1"/>
  <c r="FY165" i="113" s="1"/>
  <c r="FZ165" i="113" s="1"/>
  <c r="GA165" i="113" s="1"/>
  <c r="GB165" i="113" s="1"/>
  <c r="GC165" i="113" s="1"/>
  <c r="GD165" i="113" s="1"/>
  <c r="GE165" i="113" s="1"/>
  <c r="GF165" i="113" s="1"/>
  <c r="GG165" i="113" s="1"/>
  <c r="GH165" i="113" s="1"/>
  <c r="GI165" i="113" s="1"/>
  <c r="GJ165" i="113" s="1"/>
  <c r="GK165" i="113" s="1"/>
  <c r="GL165" i="113" s="1"/>
  <c r="GM165" i="113" s="1"/>
  <c r="GN165" i="113" s="1"/>
  <c r="GO165" i="113" s="1"/>
  <c r="GP165" i="113" s="1"/>
  <c r="GQ165" i="113" s="1"/>
  <c r="GR165" i="113" s="1"/>
  <c r="GS165" i="113" s="1"/>
  <c r="GT165" i="113" s="1"/>
  <c r="GU165" i="113" s="1"/>
  <c r="GV165" i="113" s="1"/>
  <c r="GW165" i="113" s="1"/>
  <c r="GX165" i="113" s="1"/>
  <c r="GY165" i="113" s="1"/>
  <c r="GZ165" i="113" s="1"/>
  <c r="HA165" i="113" s="1"/>
  <c r="HB165" i="113" s="1"/>
  <c r="HC165" i="113" s="1"/>
  <c r="HD165" i="113" s="1"/>
  <c r="HE165" i="113" s="1"/>
  <c r="HF165" i="113" s="1"/>
  <c r="HG165" i="113" s="1"/>
  <c r="HH165" i="113" s="1"/>
  <c r="HI165" i="113" s="1"/>
  <c r="HJ165" i="113" s="1"/>
  <c r="FH2" i="113"/>
  <c r="FG55" i="112" s="1"/>
  <c r="FI166" i="113" l="1"/>
  <c r="FG18" i="109"/>
  <c r="FI67" i="112" l="1"/>
  <c r="B167" i="113" s="1"/>
  <c r="FI67" i="115"/>
  <c r="FJ166" i="113"/>
  <c r="FK166" i="113" s="1"/>
  <c r="FL166" i="113" s="1"/>
  <c r="FM166" i="113" s="1"/>
  <c r="FN166" i="113" s="1"/>
  <c r="FO166" i="113" s="1"/>
  <c r="FP166" i="113" s="1"/>
  <c r="FQ166" i="113" s="1"/>
  <c r="FR166" i="113" s="1"/>
  <c r="FS166" i="113" s="1"/>
  <c r="FT166" i="113" s="1"/>
  <c r="FU166" i="113" s="1"/>
  <c r="FV166" i="113" s="1"/>
  <c r="FW166" i="113" s="1"/>
  <c r="FX166" i="113" s="1"/>
  <c r="FY166" i="113" s="1"/>
  <c r="FZ166" i="113" s="1"/>
  <c r="GA166" i="113" s="1"/>
  <c r="GB166" i="113" s="1"/>
  <c r="GC166" i="113" s="1"/>
  <c r="GD166" i="113" s="1"/>
  <c r="GE166" i="113" s="1"/>
  <c r="GF166" i="113" s="1"/>
  <c r="GG166" i="113" s="1"/>
  <c r="GH166" i="113" s="1"/>
  <c r="GI166" i="113" s="1"/>
  <c r="GJ166" i="113" s="1"/>
  <c r="GK166" i="113" s="1"/>
  <c r="GL166" i="113" s="1"/>
  <c r="GM166" i="113" s="1"/>
  <c r="GN166" i="113" s="1"/>
  <c r="GO166" i="113" s="1"/>
  <c r="GP166" i="113" s="1"/>
  <c r="GQ166" i="113" s="1"/>
  <c r="GR166" i="113" s="1"/>
  <c r="GS166" i="113" s="1"/>
  <c r="GT166" i="113" s="1"/>
  <c r="GU166" i="113" s="1"/>
  <c r="GV166" i="113" s="1"/>
  <c r="GW166" i="113" s="1"/>
  <c r="GX166" i="113" s="1"/>
  <c r="GY166" i="113" s="1"/>
  <c r="GZ166" i="113" s="1"/>
  <c r="HA166" i="113" s="1"/>
  <c r="HB166" i="113" s="1"/>
  <c r="HC166" i="113" s="1"/>
  <c r="HD166" i="113" s="1"/>
  <c r="HE166" i="113" s="1"/>
  <c r="HF166" i="113" s="1"/>
  <c r="HG166" i="113" s="1"/>
  <c r="HH166" i="113" s="1"/>
  <c r="HI166" i="113" s="1"/>
  <c r="HJ166" i="113" s="1"/>
  <c r="FI2" i="113"/>
  <c r="FH55" i="112" s="1"/>
  <c r="FJ167" i="113" l="1"/>
  <c r="FH18" i="109"/>
  <c r="FJ67" i="112" l="1"/>
  <c r="B168" i="113" s="1"/>
  <c r="FJ67" i="115"/>
  <c r="FK167" i="113"/>
  <c r="FL167" i="113" s="1"/>
  <c r="FM167" i="113" s="1"/>
  <c r="FN167" i="113" s="1"/>
  <c r="FO167" i="113" s="1"/>
  <c r="FP167" i="113" s="1"/>
  <c r="FQ167" i="113" s="1"/>
  <c r="FR167" i="113" s="1"/>
  <c r="FS167" i="113" s="1"/>
  <c r="FT167" i="113" s="1"/>
  <c r="FU167" i="113" s="1"/>
  <c r="FV167" i="113" s="1"/>
  <c r="FW167" i="113" s="1"/>
  <c r="FX167" i="113" s="1"/>
  <c r="FY167" i="113" s="1"/>
  <c r="FZ167" i="113" s="1"/>
  <c r="GA167" i="113" s="1"/>
  <c r="GB167" i="113" s="1"/>
  <c r="GC167" i="113" s="1"/>
  <c r="GD167" i="113" s="1"/>
  <c r="GE167" i="113" s="1"/>
  <c r="GF167" i="113" s="1"/>
  <c r="GG167" i="113" s="1"/>
  <c r="GH167" i="113" s="1"/>
  <c r="GI167" i="113" s="1"/>
  <c r="GJ167" i="113" s="1"/>
  <c r="GK167" i="113" s="1"/>
  <c r="GL167" i="113" s="1"/>
  <c r="GM167" i="113" s="1"/>
  <c r="GN167" i="113" s="1"/>
  <c r="GO167" i="113" s="1"/>
  <c r="GP167" i="113" s="1"/>
  <c r="GQ167" i="113" s="1"/>
  <c r="GR167" i="113" s="1"/>
  <c r="GS167" i="113" s="1"/>
  <c r="GT167" i="113" s="1"/>
  <c r="GU167" i="113" s="1"/>
  <c r="GV167" i="113" s="1"/>
  <c r="GW167" i="113" s="1"/>
  <c r="GX167" i="113" s="1"/>
  <c r="GY167" i="113" s="1"/>
  <c r="GZ167" i="113" s="1"/>
  <c r="HA167" i="113" s="1"/>
  <c r="HB167" i="113" s="1"/>
  <c r="HC167" i="113" s="1"/>
  <c r="HD167" i="113" s="1"/>
  <c r="HE167" i="113" s="1"/>
  <c r="HF167" i="113" s="1"/>
  <c r="HG167" i="113" s="1"/>
  <c r="HH167" i="113" s="1"/>
  <c r="HI167" i="113" s="1"/>
  <c r="HJ167" i="113" s="1"/>
  <c r="FJ2" i="113"/>
  <c r="FI55" i="112" s="1"/>
  <c r="FK168" i="113" l="1"/>
  <c r="FI18" i="109"/>
  <c r="FK67" i="112" l="1"/>
  <c r="B169" i="113" s="1"/>
  <c r="FK67" i="115"/>
  <c r="FL168" i="113"/>
  <c r="FM168" i="113" s="1"/>
  <c r="FN168" i="113" s="1"/>
  <c r="FO168" i="113" s="1"/>
  <c r="FP168" i="113" s="1"/>
  <c r="FQ168" i="113" s="1"/>
  <c r="FR168" i="113" s="1"/>
  <c r="FS168" i="113" s="1"/>
  <c r="FT168" i="113" s="1"/>
  <c r="FU168" i="113" s="1"/>
  <c r="FV168" i="113" s="1"/>
  <c r="FW168" i="113" s="1"/>
  <c r="FX168" i="113" s="1"/>
  <c r="FY168" i="113" s="1"/>
  <c r="FZ168" i="113" s="1"/>
  <c r="GA168" i="113" s="1"/>
  <c r="GB168" i="113" s="1"/>
  <c r="GC168" i="113" s="1"/>
  <c r="GD168" i="113" s="1"/>
  <c r="GE168" i="113" s="1"/>
  <c r="GF168" i="113" s="1"/>
  <c r="GG168" i="113" s="1"/>
  <c r="GH168" i="113" s="1"/>
  <c r="GI168" i="113" s="1"/>
  <c r="GJ168" i="113" s="1"/>
  <c r="GK168" i="113" s="1"/>
  <c r="GL168" i="113" s="1"/>
  <c r="GM168" i="113" s="1"/>
  <c r="GN168" i="113" s="1"/>
  <c r="GO168" i="113" s="1"/>
  <c r="GP168" i="113" s="1"/>
  <c r="GQ168" i="113" s="1"/>
  <c r="GR168" i="113" s="1"/>
  <c r="GS168" i="113" s="1"/>
  <c r="GT168" i="113" s="1"/>
  <c r="GU168" i="113" s="1"/>
  <c r="GV168" i="113" s="1"/>
  <c r="GW168" i="113" s="1"/>
  <c r="GX168" i="113" s="1"/>
  <c r="GY168" i="113" s="1"/>
  <c r="GZ168" i="113" s="1"/>
  <c r="HA168" i="113" s="1"/>
  <c r="HB168" i="113" s="1"/>
  <c r="HC168" i="113" s="1"/>
  <c r="HD168" i="113" s="1"/>
  <c r="HE168" i="113" s="1"/>
  <c r="HF168" i="113" s="1"/>
  <c r="HG168" i="113" s="1"/>
  <c r="HH168" i="113" s="1"/>
  <c r="HI168" i="113" s="1"/>
  <c r="HJ168" i="113" s="1"/>
  <c r="FK2" i="113"/>
  <c r="FJ55" i="112" s="1"/>
  <c r="FL169" i="113" l="1"/>
  <c r="FJ18" i="109"/>
  <c r="FL67" i="112" l="1"/>
  <c r="B170" i="113" s="1"/>
  <c r="FL67" i="115"/>
  <c r="FM169" i="113"/>
  <c r="FN169" i="113" s="1"/>
  <c r="FO169" i="113" s="1"/>
  <c r="FP169" i="113" s="1"/>
  <c r="FQ169" i="113" s="1"/>
  <c r="FR169" i="113" s="1"/>
  <c r="FS169" i="113" s="1"/>
  <c r="FT169" i="113" s="1"/>
  <c r="FU169" i="113" s="1"/>
  <c r="FV169" i="113" s="1"/>
  <c r="FW169" i="113" s="1"/>
  <c r="FX169" i="113" s="1"/>
  <c r="FY169" i="113" s="1"/>
  <c r="FZ169" i="113" s="1"/>
  <c r="GA169" i="113" s="1"/>
  <c r="GB169" i="113" s="1"/>
  <c r="GC169" i="113" s="1"/>
  <c r="GD169" i="113" s="1"/>
  <c r="GE169" i="113" s="1"/>
  <c r="GF169" i="113" s="1"/>
  <c r="GG169" i="113" s="1"/>
  <c r="GH169" i="113" s="1"/>
  <c r="GI169" i="113" s="1"/>
  <c r="GJ169" i="113" s="1"/>
  <c r="GK169" i="113" s="1"/>
  <c r="GL169" i="113" s="1"/>
  <c r="GM169" i="113" s="1"/>
  <c r="GN169" i="113" s="1"/>
  <c r="GO169" i="113" s="1"/>
  <c r="GP169" i="113" s="1"/>
  <c r="GQ169" i="113" s="1"/>
  <c r="GR169" i="113" s="1"/>
  <c r="GS169" i="113" s="1"/>
  <c r="GT169" i="113" s="1"/>
  <c r="GU169" i="113" s="1"/>
  <c r="GV169" i="113" s="1"/>
  <c r="GW169" i="113" s="1"/>
  <c r="GX169" i="113" s="1"/>
  <c r="GY169" i="113" s="1"/>
  <c r="GZ169" i="113" s="1"/>
  <c r="HA169" i="113" s="1"/>
  <c r="HB169" i="113" s="1"/>
  <c r="HC169" i="113" s="1"/>
  <c r="HD169" i="113" s="1"/>
  <c r="HE169" i="113" s="1"/>
  <c r="HF169" i="113" s="1"/>
  <c r="HG169" i="113" s="1"/>
  <c r="HH169" i="113" s="1"/>
  <c r="HI169" i="113" s="1"/>
  <c r="HJ169" i="113" s="1"/>
  <c r="FL2" i="113"/>
  <c r="FK55" i="112" s="1"/>
  <c r="FM170" i="113" l="1"/>
  <c r="FK18" i="109"/>
  <c r="FM67" i="112" l="1"/>
  <c r="B171" i="113" s="1"/>
  <c r="FM67" i="115"/>
  <c r="FN170" i="113"/>
  <c r="FO170" i="113" s="1"/>
  <c r="FP170" i="113" s="1"/>
  <c r="FQ170" i="113" s="1"/>
  <c r="FR170" i="113" s="1"/>
  <c r="FS170" i="113" s="1"/>
  <c r="FT170" i="113" s="1"/>
  <c r="FU170" i="113" s="1"/>
  <c r="FV170" i="113" s="1"/>
  <c r="FW170" i="113" s="1"/>
  <c r="FX170" i="113" s="1"/>
  <c r="FY170" i="113" s="1"/>
  <c r="FZ170" i="113" s="1"/>
  <c r="GA170" i="113" s="1"/>
  <c r="GB170" i="113" s="1"/>
  <c r="GC170" i="113" s="1"/>
  <c r="GD170" i="113" s="1"/>
  <c r="GE170" i="113" s="1"/>
  <c r="GF170" i="113" s="1"/>
  <c r="GG170" i="113" s="1"/>
  <c r="GH170" i="113" s="1"/>
  <c r="GI170" i="113" s="1"/>
  <c r="GJ170" i="113" s="1"/>
  <c r="GK170" i="113" s="1"/>
  <c r="GL170" i="113" s="1"/>
  <c r="GM170" i="113" s="1"/>
  <c r="GN170" i="113" s="1"/>
  <c r="GO170" i="113" s="1"/>
  <c r="GP170" i="113" s="1"/>
  <c r="GQ170" i="113" s="1"/>
  <c r="GR170" i="113" s="1"/>
  <c r="GS170" i="113" s="1"/>
  <c r="GT170" i="113" s="1"/>
  <c r="GU170" i="113" s="1"/>
  <c r="GV170" i="113" s="1"/>
  <c r="GW170" i="113" s="1"/>
  <c r="GX170" i="113" s="1"/>
  <c r="GY170" i="113" s="1"/>
  <c r="GZ170" i="113" s="1"/>
  <c r="HA170" i="113" s="1"/>
  <c r="HB170" i="113" s="1"/>
  <c r="HC170" i="113" s="1"/>
  <c r="HD170" i="113" s="1"/>
  <c r="HE170" i="113" s="1"/>
  <c r="HF170" i="113" s="1"/>
  <c r="HG170" i="113" s="1"/>
  <c r="HH170" i="113" s="1"/>
  <c r="HI170" i="113" s="1"/>
  <c r="HJ170" i="113" s="1"/>
  <c r="FM2" i="113"/>
  <c r="FL55" i="112" s="1"/>
  <c r="FN171" i="113" l="1"/>
  <c r="FL18" i="109"/>
  <c r="FN67" i="112" l="1"/>
  <c r="B172" i="113" s="1"/>
  <c r="FN67" i="115"/>
  <c r="FO171" i="113"/>
  <c r="FP171" i="113" s="1"/>
  <c r="FQ171" i="113" s="1"/>
  <c r="FR171" i="113" s="1"/>
  <c r="FS171" i="113" s="1"/>
  <c r="FT171" i="113" s="1"/>
  <c r="FU171" i="113" s="1"/>
  <c r="FV171" i="113" s="1"/>
  <c r="FW171" i="113" s="1"/>
  <c r="FX171" i="113" s="1"/>
  <c r="FY171" i="113" s="1"/>
  <c r="FZ171" i="113" s="1"/>
  <c r="GA171" i="113" s="1"/>
  <c r="GB171" i="113" s="1"/>
  <c r="GC171" i="113" s="1"/>
  <c r="GD171" i="113" s="1"/>
  <c r="GE171" i="113" s="1"/>
  <c r="GF171" i="113" s="1"/>
  <c r="GG171" i="113" s="1"/>
  <c r="GH171" i="113" s="1"/>
  <c r="GI171" i="113" s="1"/>
  <c r="GJ171" i="113" s="1"/>
  <c r="GK171" i="113" s="1"/>
  <c r="GL171" i="113" s="1"/>
  <c r="GM171" i="113" s="1"/>
  <c r="GN171" i="113" s="1"/>
  <c r="GO171" i="113" s="1"/>
  <c r="GP171" i="113" s="1"/>
  <c r="GQ171" i="113" s="1"/>
  <c r="GR171" i="113" s="1"/>
  <c r="GS171" i="113" s="1"/>
  <c r="GT171" i="113" s="1"/>
  <c r="GU171" i="113" s="1"/>
  <c r="GV171" i="113" s="1"/>
  <c r="GW171" i="113" s="1"/>
  <c r="GX171" i="113" s="1"/>
  <c r="GY171" i="113" s="1"/>
  <c r="GZ171" i="113" s="1"/>
  <c r="HA171" i="113" s="1"/>
  <c r="HB171" i="113" s="1"/>
  <c r="HC171" i="113" s="1"/>
  <c r="HD171" i="113" s="1"/>
  <c r="HE171" i="113" s="1"/>
  <c r="HF171" i="113" s="1"/>
  <c r="HG171" i="113" s="1"/>
  <c r="HH171" i="113" s="1"/>
  <c r="HI171" i="113" s="1"/>
  <c r="HJ171" i="113" s="1"/>
  <c r="FN2" i="113"/>
  <c r="FM55" i="112" s="1"/>
  <c r="FO172" i="113" l="1"/>
  <c r="FM18" i="109"/>
  <c r="FO67" i="112" l="1"/>
  <c r="B173" i="113" s="1"/>
  <c r="FO67" i="115"/>
  <c r="FP172" i="113"/>
  <c r="FQ172" i="113" s="1"/>
  <c r="FR172" i="113" s="1"/>
  <c r="FS172" i="113" s="1"/>
  <c r="FT172" i="113" s="1"/>
  <c r="FU172" i="113" s="1"/>
  <c r="FV172" i="113" s="1"/>
  <c r="FW172" i="113" s="1"/>
  <c r="FX172" i="113" s="1"/>
  <c r="FY172" i="113" s="1"/>
  <c r="FZ172" i="113" s="1"/>
  <c r="GA172" i="113" s="1"/>
  <c r="GB172" i="113" s="1"/>
  <c r="GC172" i="113" s="1"/>
  <c r="GD172" i="113" s="1"/>
  <c r="GE172" i="113" s="1"/>
  <c r="GF172" i="113" s="1"/>
  <c r="GG172" i="113" s="1"/>
  <c r="GH172" i="113" s="1"/>
  <c r="GI172" i="113" s="1"/>
  <c r="GJ172" i="113" s="1"/>
  <c r="GK172" i="113" s="1"/>
  <c r="GL172" i="113" s="1"/>
  <c r="GM172" i="113" s="1"/>
  <c r="GN172" i="113" s="1"/>
  <c r="GO172" i="113" s="1"/>
  <c r="GP172" i="113" s="1"/>
  <c r="GQ172" i="113" s="1"/>
  <c r="GR172" i="113" s="1"/>
  <c r="GS172" i="113" s="1"/>
  <c r="GT172" i="113" s="1"/>
  <c r="GU172" i="113" s="1"/>
  <c r="GV172" i="113" s="1"/>
  <c r="GW172" i="113" s="1"/>
  <c r="GX172" i="113" s="1"/>
  <c r="GY172" i="113" s="1"/>
  <c r="GZ172" i="113" s="1"/>
  <c r="HA172" i="113" s="1"/>
  <c r="HB172" i="113" s="1"/>
  <c r="HC172" i="113" s="1"/>
  <c r="HD172" i="113" s="1"/>
  <c r="HE172" i="113" s="1"/>
  <c r="HF172" i="113" s="1"/>
  <c r="HG172" i="113" s="1"/>
  <c r="HH172" i="113" s="1"/>
  <c r="HI172" i="113" s="1"/>
  <c r="HJ172" i="113" s="1"/>
  <c r="FO2" i="113"/>
  <c r="FN55" i="112" s="1"/>
  <c r="FP173" i="113" l="1"/>
  <c r="FN18" i="109"/>
  <c r="FP67" i="112" l="1"/>
  <c r="B174" i="113" s="1"/>
  <c r="FP67" i="115"/>
  <c r="FQ173" i="113"/>
  <c r="FR173" i="113" s="1"/>
  <c r="FS173" i="113" s="1"/>
  <c r="FT173" i="113" s="1"/>
  <c r="FU173" i="113" s="1"/>
  <c r="FV173" i="113" s="1"/>
  <c r="FW173" i="113" s="1"/>
  <c r="FX173" i="113" s="1"/>
  <c r="FY173" i="113" s="1"/>
  <c r="FZ173" i="113" s="1"/>
  <c r="GA173" i="113" s="1"/>
  <c r="GB173" i="113" s="1"/>
  <c r="GC173" i="113" s="1"/>
  <c r="GD173" i="113" s="1"/>
  <c r="GE173" i="113" s="1"/>
  <c r="GF173" i="113" s="1"/>
  <c r="GG173" i="113" s="1"/>
  <c r="GH173" i="113" s="1"/>
  <c r="GI173" i="113" s="1"/>
  <c r="GJ173" i="113" s="1"/>
  <c r="GK173" i="113" s="1"/>
  <c r="GL173" i="113" s="1"/>
  <c r="GM173" i="113" s="1"/>
  <c r="GN173" i="113" s="1"/>
  <c r="GO173" i="113" s="1"/>
  <c r="GP173" i="113" s="1"/>
  <c r="GQ173" i="113" s="1"/>
  <c r="GR173" i="113" s="1"/>
  <c r="GS173" i="113" s="1"/>
  <c r="GT173" i="113" s="1"/>
  <c r="GU173" i="113" s="1"/>
  <c r="GV173" i="113" s="1"/>
  <c r="GW173" i="113" s="1"/>
  <c r="GX173" i="113" s="1"/>
  <c r="GY173" i="113" s="1"/>
  <c r="GZ173" i="113" s="1"/>
  <c r="HA173" i="113" s="1"/>
  <c r="HB173" i="113" s="1"/>
  <c r="HC173" i="113" s="1"/>
  <c r="HD173" i="113" s="1"/>
  <c r="HE173" i="113" s="1"/>
  <c r="HF173" i="113" s="1"/>
  <c r="HG173" i="113" s="1"/>
  <c r="HH173" i="113" s="1"/>
  <c r="HI173" i="113" s="1"/>
  <c r="HJ173" i="113" s="1"/>
  <c r="FP2" i="113"/>
  <c r="FO55" i="112" s="1"/>
  <c r="FQ174" i="113" l="1"/>
  <c r="FO18" i="109"/>
  <c r="FQ67" i="112" l="1"/>
  <c r="B175" i="113" s="1"/>
  <c r="FQ67" i="115"/>
  <c r="FR174" i="113"/>
  <c r="FS174" i="113" s="1"/>
  <c r="FT174" i="113" s="1"/>
  <c r="FU174" i="113" s="1"/>
  <c r="FV174" i="113" s="1"/>
  <c r="FW174" i="113" s="1"/>
  <c r="FX174" i="113" s="1"/>
  <c r="FY174" i="113" s="1"/>
  <c r="FZ174" i="113" s="1"/>
  <c r="GA174" i="113" s="1"/>
  <c r="GB174" i="113" s="1"/>
  <c r="GC174" i="113" s="1"/>
  <c r="GD174" i="113" s="1"/>
  <c r="GE174" i="113" s="1"/>
  <c r="GF174" i="113" s="1"/>
  <c r="GG174" i="113" s="1"/>
  <c r="GH174" i="113" s="1"/>
  <c r="GI174" i="113" s="1"/>
  <c r="GJ174" i="113" s="1"/>
  <c r="GK174" i="113" s="1"/>
  <c r="GL174" i="113" s="1"/>
  <c r="GM174" i="113" s="1"/>
  <c r="GN174" i="113" s="1"/>
  <c r="GO174" i="113" s="1"/>
  <c r="GP174" i="113" s="1"/>
  <c r="GQ174" i="113" s="1"/>
  <c r="GR174" i="113" s="1"/>
  <c r="GS174" i="113" s="1"/>
  <c r="GT174" i="113" s="1"/>
  <c r="GU174" i="113" s="1"/>
  <c r="GV174" i="113" s="1"/>
  <c r="GW174" i="113" s="1"/>
  <c r="GX174" i="113" s="1"/>
  <c r="GY174" i="113" s="1"/>
  <c r="GZ174" i="113" s="1"/>
  <c r="HA174" i="113" s="1"/>
  <c r="HB174" i="113" s="1"/>
  <c r="HC174" i="113" s="1"/>
  <c r="HD174" i="113" s="1"/>
  <c r="HE174" i="113" s="1"/>
  <c r="HF174" i="113" s="1"/>
  <c r="HG174" i="113" s="1"/>
  <c r="HH174" i="113" s="1"/>
  <c r="HI174" i="113" s="1"/>
  <c r="HJ174" i="113" s="1"/>
  <c r="FQ2" i="113"/>
  <c r="FP55" i="112" s="1"/>
  <c r="FR175" i="113" l="1"/>
  <c r="FP18" i="109"/>
  <c r="FR67" i="112" l="1"/>
  <c r="B176" i="113" s="1"/>
  <c r="FR67" i="115"/>
  <c r="FS175" i="113"/>
  <c r="FT175" i="113" s="1"/>
  <c r="FU175" i="113" s="1"/>
  <c r="FV175" i="113" s="1"/>
  <c r="FW175" i="113" s="1"/>
  <c r="FX175" i="113" s="1"/>
  <c r="FY175" i="113" s="1"/>
  <c r="FZ175" i="113" s="1"/>
  <c r="GA175" i="113" s="1"/>
  <c r="GB175" i="113" s="1"/>
  <c r="GC175" i="113" s="1"/>
  <c r="GD175" i="113" s="1"/>
  <c r="GE175" i="113" s="1"/>
  <c r="GF175" i="113" s="1"/>
  <c r="GG175" i="113" s="1"/>
  <c r="GH175" i="113" s="1"/>
  <c r="GI175" i="113" s="1"/>
  <c r="GJ175" i="113" s="1"/>
  <c r="GK175" i="113" s="1"/>
  <c r="GL175" i="113" s="1"/>
  <c r="GM175" i="113" s="1"/>
  <c r="GN175" i="113" s="1"/>
  <c r="GO175" i="113" s="1"/>
  <c r="GP175" i="113" s="1"/>
  <c r="GQ175" i="113" s="1"/>
  <c r="GR175" i="113" s="1"/>
  <c r="GS175" i="113" s="1"/>
  <c r="GT175" i="113" s="1"/>
  <c r="GU175" i="113" s="1"/>
  <c r="GV175" i="113" s="1"/>
  <c r="GW175" i="113" s="1"/>
  <c r="GX175" i="113" s="1"/>
  <c r="GY175" i="113" s="1"/>
  <c r="GZ175" i="113" s="1"/>
  <c r="HA175" i="113" s="1"/>
  <c r="HB175" i="113" s="1"/>
  <c r="HC175" i="113" s="1"/>
  <c r="HD175" i="113" s="1"/>
  <c r="HE175" i="113" s="1"/>
  <c r="HF175" i="113" s="1"/>
  <c r="HG175" i="113" s="1"/>
  <c r="HH175" i="113" s="1"/>
  <c r="HI175" i="113" s="1"/>
  <c r="HJ175" i="113" s="1"/>
  <c r="FR2" i="113"/>
  <c r="FQ55" i="112" s="1"/>
  <c r="FS176" i="113" l="1"/>
  <c r="FQ18" i="109"/>
  <c r="FS67" i="112" l="1"/>
  <c r="B177" i="113" s="1"/>
  <c r="FS67" i="115"/>
  <c r="FT176" i="113"/>
  <c r="FU176" i="113" s="1"/>
  <c r="FV176" i="113" s="1"/>
  <c r="FW176" i="113" s="1"/>
  <c r="FX176" i="113" s="1"/>
  <c r="FY176" i="113" s="1"/>
  <c r="FZ176" i="113" s="1"/>
  <c r="GA176" i="113" s="1"/>
  <c r="GB176" i="113" s="1"/>
  <c r="GC176" i="113" s="1"/>
  <c r="GD176" i="113" s="1"/>
  <c r="GE176" i="113" s="1"/>
  <c r="GF176" i="113" s="1"/>
  <c r="GG176" i="113" s="1"/>
  <c r="GH176" i="113" s="1"/>
  <c r="GI176" i="113" s="1"/>
  <c r="GJ176" i="113" s="1"/>
  <c r="GK176" i="113" s="1"/>
  <c r="GL176" i="113" s="1"/>
  <c r="GM176" i="113" s="1"/>
  <c r="GN176" i="113" s="1"/>
  <c r="GO176" i="113" s="1"/>
  <c r="GP176" i="113" s="1"/>
  <c r="GQ176" i="113" s="1"/>
  <c r="GR176" i="113" s="1"/>
  <c r="GS176" i="113" s="1"/>
  <c r="GT176" i="113" s="1"/>
  <c r="GU176" i="113" s="1"/>
  <c r="GV176" i="113" s="1"/>
  <c r="GW176" i="113" s="1"/>
  <c r="GX176" i="113" s="1"/>
  <c r="GY176" i="113" s="1"/>
  <c r="GZ176" i="113" s="1"/>
  <c r="HA176" i="113" s="1"/>
  <c r="HB176" i="113" s="1"/>
  <c r="HC176" i="113" s="1"/>
  <c r="HD176" i="113" s="1"/>
  <c r="HE176" i="113" s="1"/>
  <c r="HF176" i="113" s="1"/>
  <c r="HG176" i="113" s="1"/>
  <c r="HH176" i="113" s="1"/>
  <c r="HI176" i="113" s="1"/>
  <c r="HJ176" i="113" s="1"/>
  <c r="FS2" i="113"/>
  <c r="FR55" i="112" s="1"/>
  <c r="FT177" i="113" l="1"/>
  <c r="FR18" i="109"/>
  <c r="FT67" i="112" l="1"/>
  <c r="B178" i="113" s="1"/>
  <c r="FT67" i="115"/>
  <c r="FU177" i="113"/>
  <c r="FV177" i="113" s="1"/>
  <c r="FW177" i="113" s="1"/>
  <c r="FX177" i="113" s="1"/>
  <c r="FY177" i="113" s="1"/>
  <c r="FZ177" i="113" s="1"/>
  <c r="GA177" i="113" s="1"/>
  <c r="GB177" i="113" s="1"/>
  <c r="GC177" i="113" s="1"/>
  <c r="GD177" i="113" s="1"/>
  <c r="GE177" i="113" s="1"/>
  <c r="GF177" i="113" s="1"/>
  <c r="GG177" i="113" s="1"/>
  <c r="GH177" i="113" s="1"/>
  <c r="GI177" i="113" s="1"/>
  <c r="GJ177" i="113" s="1"/>
  <c r="GK177" i="113" s="1"/>
  <c r="GL177" i="113" s="1"/>
  <c r="GM177" i="113" s="1"/>
  <c r="GN177" i="113" s="1"/>
  <c r="GO177" i="113" s="1"/>
  <c r="GP177" i="113" s="1"/>
  <c r="GQ177" i="113" s="1"/>
  <c r="GR177" i="113" s="1"/>
  <c r="GS177" i="113" s="1"/>
  <c r="GT177" i="113" s="1"/>
  <c r="GU177" i="113" s="1"/>
  <c r="GV177" i="113" s="1"/>
  <c r="GW177" i="113" s="1"/>
  <c r="GX177" i="113" s="1"/>
  <c r="GY177" i="113" s="1"/>
  <c r="GZ177" i="113" s="1"/>
  <c r="HA177" i="113" s="1"/>
  <c r="HB177" i="113" s="1"/>
  <c r="HC177" i="113" s="1"/>
  <c r="HD177" i="113" s="1"/>
  <c r="HE177" i="113" s="1"/>
  <c r="HF177" i="113" s="1"/>
  <c r="HG177" i="113" s="1"/>
  <c r="HH177" i="113" s="1"/>
  <c r="HI177" i="113" s="1"/>
  <c r="HJ177" i="113" s="1"/>
  <c r="FT2" i="113"/>
  <c r="FS55" i="112" s="1"/>
  <c r="FU178" i="113" l="1"/>
  <c r="FS18" i="109"/>
  <c r="FU67" i="112" l="1"/>
  <c r="B179" i="113" s="1"/>
  <c r="FU67" i="115"/>
  <c r="FV178" i="113"/>
  <c r="FW178" i="113" s="1"/>
  <c r="FX178" i="113" s="1"/>
  <c r="FY178" i="113" s="1"/>
  <c r="FZ178" i="113" s="1"/>
  <c r="GA178" i="113" s="1"/>
  <c r="GB178" i="113" s="1"/>
  <c r="GC178" i="113" s="1"/>
  <c r="GD178" i="113" s="1"/>
  <c r="GE178" i="113" s="1"/>
  <c r="GF178" i="113" s="1"/>
  <c r="GG178" i="113" s="1"/>
  <c r="GH178" i="113" s="1"/>
  <c r="GI178" i="113" s="1"/>
  <c r="GJ178" i="113" s="1"/>
  <c r="GK178" i="113" s="1"/>
  <c r="GL178" i="113" s="1"/>
  <c r="GM178" i="113" s="1"/>
  <c r="GN178" i="113" s="1"/>
  <c r="GO178" i="113" s="1"/>
  <c r="GP178" i="113" s="1"/>
  <c r="GQ178" i="113" s="1"/>
  <c r="GR178" i="113" s="1"/>
  <c r="GS178" i="113" s="1"/>
  <c r="GT178" i="113" s="1"/>
  <c r="GU178" i="113" s="1"/>
  <c r="GV178" i="113" s="1"/>
  <c r="GW178" i="113" s="1"/>
  <c r="GX178" i="113" s="1"/>
  <c r="GY178" i="113" s="1"/>
  <c r="GZ178" i="113" s="1"/>
  <c r="HA178" i="113" s="1"/>
  <c r="HB178" i="113" s="1"/>
  <c r="HC178" i="113" s="1"/>
  <c r="HD178" i="113" s="1"/>
  <c r="HE178" i="113" s="1"/>
  <c r="HF178" i="113" s="1"/>
  <c r="HG178" i="113" s="1"/>
  <c r="HH178" i="113" s="1"/>
  <c r="HI178" i="113" s="1"/>
  <c r="HJ178" i="113" s="1"/>
  <c r="FU2" i="113"/>
  <c r="FT55" i="112" s="1"/>
  <c r="FV179" i="113" l="1"/>
  <c r="FT18" i="109"/>
  <c r="FV67" i="112" l="1"/>
  <c r="B180" i="113" s="1"/>
  <c r="FV67" i="115"/>
  <c r="FW179" i="113"/>
  <c r="FX179" i="113" s="1"/>
  <c r="FY179" i="113" s="1"/>
  <c r="FZ179" i="113" s="1"/>
  <c r="GA179" i="113" s="1"/>
  <c r="GB179" i="113" s="1"/>
  <c r="GC179" i="113" s="1"/>
  <c r="GD179" i="113" s="1"/>
  <c r="GE179" i="113" s="1"/>
  <c r="GF179" i="113" s="1"/>
  <c r="GG179" i="113" s="1"/>
  <c r="GH179" i="113" s="1"/>
  <c r="GI179" i="113" s="1"/>
  <c r="GJ179" i="113" s="1"/>
  <c r="GK179" i="113" s="1"/>
  <c r="GL179" i="113" s="1"/>
  <c r="GM179" i="113" s="1"/>
  <c r="GN179" i="113" s="1"/>
  <c r="GO179" i="113" s="1"/>
  <c r="GP179" i="113" s="1"/>
  <c r="GQ179" i="113" s="1"/>
  <c r="GR179" i="113" s="1"/>
  <c r="GS179" i="113" s="1"/>
  <c r="GT179" i="113" s="1"/>
  <c r="GU179" i="113" s="1"/>
  <c r="GV179" i="113" s="1"/>
  <c r="GW179" i="113" s="1"/>
  <c r="GX179" i="113" s="1"/>
  <c r="GY179" i="113" s="1"/>
  <c r="GZ179" i="113" s="1"/>
  <c r="HA179" i="113" s="1"/>
  <c r="HB179" i="113" s="1"/>
  <c r="HC179" i="113" s="1"/>
  <c r="HD179" i="113" s="1"/>
  <c r="HE179" i="113" s="1"/>
  <c r="HF179" i="113" s="1"/>
  <c r="HG179" i="113" s="1"/>
  <c r="HH179" i="113" s="1"/>
  <c r="HI179" i="113" s="1"/>
  <c r="HJ179" i="113" s="1"/>
  <c r="FV2" i="113"/>
  <c r="FU55" i="112" s="1"/>
  <c r="FW180" i="113" l="1"/>
  <c r="FU18" i="109"/>
  <c r="FW67" i="112" l="1"/>
  <c r="B181" i="113" s="1"/>
  <c r="FW67" i="115"/>
  <c r="FX180" i="113"/>
  <c r="FY180" i="113" s="1"/>
  <c r="FZ180" i="113" s="1"/>
  <c r="GA180" i="113" s="1"/>
  <c r="GB180" i="113" s="1"/>
  <c r="GC180" i="113" s="1"/>
  <c r="GD180" i="113" s="1"/>
  <c r="GE180" i="113" s="1"/>
  <c r="GF180" i="113" s="1"/>
  <c r="GG180" i="113" s="1"/>
  <c r="GH180" i="113" s="1"/>
  <c r="GI180" i="113" s="1"/>
  <c r="GJ180" i="113" s="1"/>
  <c r="GK180" i="113" s="1"/>
  <c r="GL180" i="113" s="1"/>
  <c r="GM180" i="113" s="1"/>
  <c r="GN180" i="113" s="1"/>
  <c r="GO180" i="113" s="1"/>
  <c r="GP180" i="113" s="1"/>
  <c r="GQ180" i="113" s="1"/>
  <c r="GR180" i="113" s="1"/>
  <c r="GS180" i="113" s="1"/>
  <c r="GT180" i="113" s="1"/>
  <c r="GU180" i="113" s="1"/>
  <c r="GV180" i="113" s="1"/>
  <c r="GW180" i="113" s="1"/>
  <c r="GX180" i="113" s="1"/>
  <c r="GY180" i="113" s="1"/>
  <c r="GZ180" i="113" s="1"/>
  <c r="HA180" i="113" s="1"/>
  <c r="HB180" i="113" s="1"/>
  <c r="HC180" i="113" s="1"/>
  <c r="HD180" i="113" s="1"/>
  <c r="HE180" i="113" s="1"/>
  <c r="HF180" i="113" s="1"/>
  <c r="HG180" i="113" s="1"/>
  <c r="HH180" i="113" s="1"/>
  <c r="HI180" i="113" s="1"/>
  <c r="HJ180" i="113" s="1"/>
  <c r="FW2" i="113"/>
  <c r="FV55" i="112" s="1"/>
  <c r="FX181" i="113" l="1"/>
  <c r="FV18" i="109"/>
  <c r="FX67" i="112" l="1"/>
  <c r="B182" i="113" s="1"/>
  <c r="FX67" i="115"/>
  <c r="FY181" i="113"/>
  <c r="FZ181" i="113" s="1"/>
  <c r="GA181" i="113" s="1"/>
  <c r="GB181" i="113" s="1"/>
  <c r="GC181" i="113" s="1"/>
  <c r="GD181" i="113" s="1"/>
  <c r="GE181" i="113" s="1"/>
  <c r="GF181" i="113" s="1"/>
  <c r="GG181" i="113" s="1"/>
  <c r="GH181" i="113" s="1"/>
  <c r="GI181" i="113" s="1"/>
  <c r="GJ181" i="113" s="1"/>
  <c r="GK181" i="113" s="1"/>
  <c r="GL181" i="113" s="1"/>
  <c r="GM181" i="113" s="1"/>
  <c r="GN181" i="113" s="1"/>
  <c r="GO181" i="113" s="1"/>
  <c r="GP181" i="113" s="1"/>
  <c r="GQ181" i="113" s="1"/>
  <c r="GR181" i="113" s="1"/>
  <c r="GS181" i="113" s="1"/>
  <c r="GT181" i="113" s="1"/>
  <c r="GU181" i="113" s="1"/>
  <c r="GV181" i="113" s="1"/>
  <c r="GW181" i="113" s="1"/>
  <c r="GX181" i="113" s="1"/>
  <c r="GY181" i="113" s="1"/>
  <c r="GZ181" i="113" s="1"/>
  <c r="HA181" i="113" s="1"/>
  <c r="HB181" i="113" s="1"/>
  <c r="HC181" i="113" s="1"/>
  <c r="HD181" i="113" s="1"/>
  <c r="HE181" i="113" s="1"/>
  <c r="HF181" i="113" s="1"/>
  <c r="HG181" i="113" s="1"/>
  <c r="HH181" i="113" s="1"/>
  <c r="HI181" i="113" s="1"/>
  <c r="HJ181" i="113" s="1"/>
  <c r="FX2" i="113"/>
  <c r="FW55" i="112" s="1"/>
  <c r="FY182" i="113" l="1"/>
  <c r="FW18" i="109"/>
  <c r="FY67" i="112" l="1"/>
  <c r="B183" i="113" s="1"/>
  <c r="FY67" i="115"/>
  <c r="FZ182" i="113"/>
  <c r="GA182" i="113" s="1"/>
  <c r="GB182" i="113" s="1"/>
  <c r="GC182" i="113" s="1"/>
  <c r="GD182" i="113" s="1"/>
  <c r="GE182" i="113" s="1"/>
  <c r="GF182" i="113" s="1"/>
  <c r="GG182" i="113" s="1"/>
  <c r="GH182" i="113" s="1"/>
  <c r="GI182" i="113" s="1"/>
  <c r="GJ182" i="113" s="1"/>
  <c r="GK182" i="113" s="1"/>
  <c r="GL182" i="113" s="1"/>
  <c r="GM182" i="113" s="1"/>
  <c r="GN182" i="113" s="1"/>
  <c r="GO182" i="113" s="1"/>
  <c r="GP182" i="113" s="1"/>
  <c r="GQ182" i="113" s="1"/>
  <c r="GR182" i="113" s="1"/>
  <c r="GS182" i="113" s="1"/>
  <c r="GT182" i="113" s="1"/>
  <c r="GU182" i="113" s="1"/>
  <c r="GV182" i="113" s="1"/>
  <c r="GW182" i="113" s="1"/>
  <c r="GX182" i="113" s="1"/>
  <c r="GY182" i="113" s="1"/>
  <c r="GZ182" i="113" s="1"/>
  <c r="HA182" i="113" s="1"/>
  <c r="HB182" i="113" s="1"/>
  <c r="HC182" i="113" s="1"/>
  <c r="HD182" i="113" s="1"/>
  <c r="HE182" i="113" s="1"/>
  <c r="HF182" i="113" s="1"/>
  <c r="HG182" i="113" s="1"/>
  <c r="HH182" i="113" s="1"/>
  <c r="HI182" i="113" s="1"/>
  <c r="HJ182" i="113" s="1"/>
  <c r="FY2" i="113"/>
  <c r="FX55" i="112" s="1"/>
  <c r="FZ183" i="113" l="1"/>
  <c r="FX18" i="109"/>
  <c r="FZ67" i="112" l="1"/>
  <c r="B184" i="113" s="1"/>
  <c r="FZ67" i="115"/>
  <c r="GA183" i="113"/>
  <c r="GB183" i="113" s="1"/>
  <c r="GC183" i="113" s="1"/>
  <c r="GD183" i="113" s="1"/>
  <c r="GE183" i="113" s="1"/>
  <c r="GF183" i="113" s="1"/>
  <c r="GG183" i="113" s="1"/>
  <c r="GH183" i="113" s="1"/>
  <c r="GI183" i="113" s="1"/>
  <c r="GJ183" i="113" s="1"/>
  <c r="GK183" i="113" s="1"/>
  <c r="GL183" i="113" s="1"/>
  <c r="GM183" i="113" s="1"/>
  <c r="GN183" i="113" s="1"/>
  <c r="GO183" i="113" s="1"/>
  <c r="GP183" i="113" s="1"/>
  <c r="GQ183" i="113" s="1"/>
  <c r="GR183" i="113" s="1"/>
  <c r="GS183" i="113" s="1"/>
  <c r="GT183" i="113" s="1"/>
  <c r="GU183" i="113" s="1"/>
  <c r="GV183" i="113" s="1"/>
  <c r="GW183" i="113" s="1"/>
  <c r="GX183" i="113" s="1"/>
  <c r="GY183" i="113" s="1"/>
  <c r="GZ183" i="113" s="1"/>
  <c r="HA183" i="113" s="1"/>
  <c r="HB183" i="113" s="1"/>
  <c r="HC183" i="113" s="1"/>
  <c r="HD183" i="113" s="1"/>
  <c r="HE183" i="113" s="1"/>
  <c r="HF183" i="113" s="1"/>
  <c r="HG183" i="113" s="1"/>
  <c r="HH183" i="113" s="1"/>
  <c r="HI183" i="113" s="1"/>
  <c r="HJ183" i="113" s="1"/>
  <c r="FZ2" i="113"/>
  <c r="FY55" i="112" s="1"/>
  <c r="GA184" i="113" l="1"/>
  <c r="FY18" i="109"/>
  <c r="GA67" i="112" l="1"/>
  <c r="B185" i="113" s="1"/>
  <c r="GA67" i="115"/>
  <c r="GB184" i="113"/>
  <c r="GC184" i="113" s="1"/>
  <c r="GD184" i="113" s="1"/>
  <c r="GE184" i="113" s="1"/>
  <c r="GF184" i="113" s="1"/>
  <c r="GG184" i="113" s="1"/>
  <c r="GH184" i="113" s="1"/>
  <c r="GI184" i="113" s="1"/>
  <c r="GJ184" i="113" s="1"/>
  <c r="GK184" i="113" s="1"/>
  <c r="GL184" i="113" s="1"/>
  <c r="GM184" i="113" s="1"/>
  <c r="GN184" i="113" s="1"/>
  <c r="GO184" i="113" s="1"/>
  <c r="GP184" i="113" s="1"/>
  <c r="GQ184" i="113" s="1"/>
  <c r="GR184" i="113" s="1"/>
  <c r="GS184" i="113" s="1"/>
  <c r="GT184" i="113" s="1"/>
  <c r="GU184" i="113" s="1"/>
  <c r="GV184" i="113" s="1"/>
  <c r="GW184" i="113" s="1"/>
  <c r="GX184" i="113" s="1"/>
  <c r="GY184" i="113" s="1"/>
  <c r="GZ184" i="113" s="1"/>
  <c r="HA184" i="113" s="1"/>
  <c r="HB184" i="113" s="1"/>
  <c r="HC184" i="113" s="1"/>
  <c r="HD184" i="113" s="1"/>
  <c r="HE184" i="113" s="1"/>
  <c r="HF184" i="113" s="1"/>
  <c r="HG184" i="113" s="1"/>
  <c r="HH184" i="113" s="1"/>
  <c r="HI184" i="113" s="1"/>
  <c r="HJ184" i="113" s="1"/>
  <c r="GA2" i="113"/>
  <c r="FZ55" i="112" s="1"/>
  <c r="GB185" i="113" l="1"/>
  <c r="FZ18" i="109"/>
  <c r="GB67" i="112" l="1"/>
  <c r="B186" i="113" s="1"/>
  <c r="GB67" i="115"/>
  <c r="GC185" i="113"/>
  <c r="GD185" i="113" s="1"/>
  <c r="GE185" i="113" s="1"/>
  <c r="GF185" i="113" s="1"/>
  <c r="GG185" i="113" s="1"/>
  <c r="GH185" i="113" s="1"/>
  <c r="GI185" i="113" s="1"/>
  <c r="GJ185" i="113" s="1"/>
  <c r="GK185" i="113" s="1"/>
  <c r="GL185" i="113" s="1"/>
  <c r="GM185" i="113" s="1"/>
  <c r="GN185" i="113" s="1"/>
  <c r="GO185" i="113" s="1"/>
  <c r="GP185" i="113" s="1"/>
  <c r="GQ185" i="113" s="1"/>
  <c r="GR185" i="113" s="1"/>
  <c r="GS185" i="113" s="1"/>
  <c r="GT185" i="113" s="1"/>
  <c r="GU185" i="113" s="1"/>
  <c r="GV185" i="113" s="1"/>
  <c r="GW185" i="113" s="1"/>
  <c r="GX185" i="113" s="1"/>
  <c r="GY185" i="113" s="1"/>
  <c r="GZ185" i="113" s="1"/>
  <c r="HA185" i="113" s="1"/>
  <c r="HB185" i="113" s="1"/>
  <c r="HC185" i="113" s="1"/>
  <c r="HD185" i="113" s="1"/>
  <c r="HE185" i="113" s="1"/>
  <c r="HF185" i="113" s="1"/>
  <c r="HG185" i="113" s="1"/>
  <c r="HH185" i="113" s="1"/>
  <c r="HI185" i="113" s="1"/>
  <c r="HJ185" i="113" s="1"/>
  <c r="GB2" i="113"/>
  <c r="GA55" i="112" s="1"/>
  <c r="GC186" i="113" l="1"/>
  <c r="GA18" i="109"/>
  <c r="GC67" i="112" l="1"/>
  <c r="B187" i="113" s="1"/>
  <c r="GC67" i="115"/>
  <c r="GD186" i="113"/>
  <c r="GE186" i="113" s="1"/>
  <c r="GF186" i="113" s="1"/>
  <c r="GG186" i="113" s="1"/>
  <c r="GH186" i="113" s="1"/>
  <c r="GI186" i="113" s="1"/>
  <c r="GJ186" i="113" s="1"/>
  <c r="GK186" i="113" s="1"/>
  <c r="GL186" i="113" s="1"/>
  <c r="GM186" i="113" s="1"/>
  <c r="GN186" i="113" s="1"/>
  <c r="GO186" i="113" s="1"/>
  <c r="GP186" i="113" s="1"/>
  <c r="GQ186" i="113" s="1"/>
  <c r="GR186" i="113" s="1"/>
  <c r="GS186" i="113" s="1"/>
  <c r="GT186" i="113" s="1"/>
  <c r="GU186" i="113" s="1"/>
  <c r="GV186" i="113" s="1"/>
  <c r="GW186" i="113" s="1"/>
  <c r="GX186" i="113" s="1"/>
  <c r="GY186" i="113" s="1"/>
  <c r="GZ186" i="113" s="1"/>
  <c r="HA186" i="113" s="1"/>
  <c r="HB186" i="113" s="1"/>
  <c r="HC186" i="113" s="1"/>
  <c r="HD186" i="113" s="1"/>
  <c r="HE186" i="113" s="1"/>
  <c r="HF186" i="113" s="1"/>
  <c r="HG186" i="113" s="1"/>
  <c r="HH186" i="113" s="1"/>
  <c r="HI186" i="113" s="1"/>
  <c r="HJ186" i="113" s="1"/>
  <c r="GC2" i="113"/>
  <c r="GB55" i="112" s="1"/>
  <c r="GD187" i="113" l="1"/>
  <c r="GB18" i="109"/>
  <c r="GD67" i="112" l="1"/>
  <c r="B188" i="113" s="1"/>
  <c r="GD67" i="115"/>
  <c r="GE187" i="113"/>
  <c r="GF187" i="113" s="1"/>
  <c r="GG187" i="113" s="1"/>
  <c r="GH187" i="113" s="1"/>
  <c r="GI187" i="113" s="1"/>
  <c r="GJ187" i="113" s="1"/>
  <c r="GK187" i="113" s="1"/>
  <c r="GL187" i="113" s="1"/>
  <c r="GM187" i="113" s="1"/>
  <c r="GN187" i="113" s="1"/>
  <c r="GO187" i="113" s="1"/>
  <c r="GP187" i="113" s="1"/>
  <c r="GQ187" i="113" s="1"/>
  <c r="GR187" i="113" s="1"/>
  <c r="GS187" i="113" s="1"/>
  <c r="GT187" i="113" s="1"/>
  <c r="GU187" i="113" s="1"/>
  <c r="GV187" i="113" s="1"/>
  <c r="GW187" i="113" s="1"/>
  <c r="GX187" i="113" s="1"/>
  <c r="GY187" i="113" s="1"/>
  <c r="GZ187" i="113" s="1"/>
  <c r="HA187" i="113" s="1"/>
  <c r="HB187" i="113" s="1"/>
  <c r="HC187" i="113" s="1"/>
  <c r="HD187" i="113" s="1"/>
  <c r="HE187" i="113" s="1"/>
  <c r="HF187" i="113" s="1"/>
  <c r="HG187" i="113" s="1"/>
  <c r="HH187" i="113" s="1"/>
  <c r="HI187" i="113" s="1"/>
  <c r="HJ187" i="113" s="1"/>
  <c r="GD2" i="113"/>
  <c r="GC55" i="112" s="1"/>
  <c r="GE188" i="113" l="1"/>
  <c r="GC18" i="109"/>
  <c r="GE67" i="112" l="1"/>
  <c r="B189" i="113" s="1"/>
  <c r="GE67" i="115"/>
  <c r="GF188" i="113"/>
  <c r="GG188" i="113" s="1"/>
  <c r="GH188" i="113" s="1"/>
  <c r="GI188" i="113" s="1"/>
  <c r="GJ188" i="113" s="1"/>
  <c r="GK188" i="113" s="1"/>
  <c r="GL188" i="113" s="1"/>
  <c r="GM188" i="113" s="1"/>
  <c r="GN188" i="113" s="1"/>
  <c r="GO188" i="113" s="1"/>
  <c r="GP188" i="113" s="1"/>
  <c r="GQ188" i="113" s="1"/>
  <c r="GR188" i="113" s="1"/>
  <c r="GS188" i="113" s="1"/>
  <c r="GT188" i="113" s="1"/>
  <c r="GU188" i="113" s="1"/>
  <c r="GV188" i="113" s="1"/>
  <c r="GW188" i="113" s="1"/>
  <c r="GX188" i="113" s="1"/>
  <c r="GY188" i="113" s="1"/>
  <c r="GZ188" i="113" s="1"/>
  <c r="HA188" i="113" s="1"/>
  <c r="HB188" i="113" s="1"/>
  <c r="HC188" i="113" s="1"/>
  <c r="HD188" i="113" s="1"/>
  <c r="HE188" i="113" s="1"/>
  <c r="HF188" i="113" s="1"/>
  <c r="HG188" i="113" s="1"/>
  <c r="HH188" i="113" s="1"/>
  <c r="HI188" i="113" s="1"/>
  <c r="HJ188" i="113" s="1"/>
  <c r="GE2" i="113"/>
  <c r="GD55" i="112" s="1"/>
  <c r="GF189" i="113" l="1"/>
  <c r="GD18" i="109"/>
  <c r="GF67" i="112" l="1"/>
  <c r="B190" i="113" s="1"/>
  <c r="GF67" i="115"/>
  <c r="GG189" i="113"/>
  <c r="GH189" i="113" s="1"/>
  <c r="GI189" i="113" s="1"/>
  <c r="GJ189" i="113" s="1"/>
  <c r="GK189" i="113" s="1"/>
  <c r="GL189" i="113" s="1"/>
  <c r="GM189" i="113" s="1"/>
  <c r="GN189" i="113" s="1"/>
  <c r="GO189" i="113" s="1"/>
  <c r="GP189" i="113" s="1"/>
  <c r="GQ189" i="113" s="1"/>
  <c r="GR189" i="113" s="1"/>
  <c r="GS189" i="113" s="1"/>
  <c r="GT189" i="113" s="1"/>
  <c r="GU189" i="113" s="1"/>
  <c r="GV189" i="113" s="1"/>
  <c r="GW189" i="113" s="1"/>
  <c r="GX189" i="113" s="1"/>
  <c r="GY189" i="113" s="1"/>
  <c r="GZ189" i="113" s="1"/>
  <c r="HA189" i="113" s="1"/>
  <c r="HB189" i="113" s="1"/>
  <c r="HC189" i="113" s="1"/>
  <c r="HD189" i="113" s="1"/>
  <c r="HE189" i="113" s="1"/>
  <c r="HF189" i="113" s="1"/>
  <c r="HG189" i="113" s="1"/>
  <c r="HH189" i="113" s="1"/>
  <c r="HI189" i="113" s="1"/>
  <c r="HJ189" i="113" s="1"/>
  <c r="GF2" i="113"/>
  <c r="GE55" i="112" s="1"/>
  <c r="GG190" i="113" l="1"/>
  <c r="GE18" i="109"/>
  <c r="GG67" i="112" l="1"/>
  <c r="B191" i="113" s="1"/>
  <c r="GG67" i="115"/>
  <c r="GH190" i="113"/>
  <c r="GI190" i="113" s="1"/>
  <c r="GJ190" i="113" s="1"/>
  <c r="GK190" i="113" s="1"/>
  <c r="GL190" i="113" s="1"/>
  <c r="GM190" i="113" s="1"/>
  <c r="GN190" i="113" s="1"/>
  <c r="GO190" i="113" s="1"/>
  <c r="GP190" i="113" s="1"/>
  <c r="GQ190" i="113" s="1"/>
  <c r="GR190" i="113" s="1"/>
  <c r="GS190" i="113" s="1"/>
  <c r="GT190" i="113" s="1"/>
  <c r="GU190" i="113" s="1"/>
  <c r="GV190" i="113" s="1"/>
  <c r="GW190" i="113" s="1"/>
  <c r="GX190" i="113" s="1"/>
  <c r="GY190" i="113" s="1"/>
  <c r="GZ190" i="113" s="1"/>
  <c r="HA190" i="113" s="1"/>
  <c r="HB190" i="113" s="1"/>
  <c r="HC190" i="113" s="1"/>
  <c r="HD190" i="113" s="1"/>
  <c r="HE190" i="113" s="1"/>
  <c r="HF190" i="113" s="1"/>
  <c r="HG190" i="113" s="1"/>
  <c r="HH190" i="113" s="1"/>
  <c r="HI190" i="113" s="1"/>
  <c r="HJ190" i="113" s="1"/>
  <c r="GG2" i="113"/>
  <c r="GF55" i="112" s="1"/>
  <c r="GH191" i="113" l="1"/>
  <c r="GF18" i="109"/>
  <c r="GH67" i="112" l="1"/>
  <c r="B192" i="113" s="1"/>
  <c r="GH67" i="115"/>
  <c r="GI191" i="113"/>
  <c r="GJ191" i="113" s="1"/>
  <c r="GK191" i="113" s="1"/>
  <c r="GL191" i="113" s="1"/>
  <c r="GM191" i="113" s="1"/>
  <c r="GN191" i="113" s="1"/>
  <c r="GO191" i="113" s="1"/>
  <c r="GP191" i="113" s="1"/>
  <c r="GQ191" i="113" s="1"/>
  <c r="GR191" i="113" s="1"/>
  <c r="GS191" i="113" s="1"/>
  <c r="GT191" i="113" s="1"/>
  <c r="GU191" i="113" s="1"/>
  <c r="GV191" i="113" s="1"/>
  <c r="GW191" i="113" s="1"/>
  <c r="GX191" i="113" s="1"/>
  <c r="GY191" i="113" s="1"/>
  <c r="GZ191" i="113" s="1"/>
  <c r="HA191" i="113" s="1"/>
  <c r="HB191" i="113" s="1"/>
  <c r="HC191" i="113" s="1"/>
  <c r="HD191" i="113" s="1"/>
  <c r="HE191" i="113" s="1"/>
  <c r="HF191" i="113" s="1"/>
  <c r="HG191" i="113" s="1"/>
  <c r="HH191" i="113" s="1"/>
  <c r="HI191" i="113" s="1"/>
  <c r="HJ191" i="113" s="1"/>
  <c r="GH2" i="113"/>
  <c r="GG55" i="112" s="1"/>
  <c r="GI192" i="113" l="1"/>
  <c r="GG18" i="109"/>
  <c r="GI67" i="112" l="1"/>
  <c r="B193" i="113" s="1"/>
  <c r="GI67" i="115"/>
  <c r="GJ192" i="113"/>
  <c r="GK192" i="113" s="1"/>
  <c r="GL192" i="113" s="1"/>
  <c r="GM192" i="113" s="1"/>
  <c r="GN192" i="113" s="1"/>
  <c r="GO192" i="113" s="1"/>
  <c r="GP192" i="113" s="1"/>
  <c r="GQ192" i="113" s="1"/>
  <c r="GR192" i="113" s="1"/>
  <c r="GS192" i="113" s="1"/>
  <c r="GT192" i="113" s="1"/>
  <c r="GU192" i="113" s="1"/>
  <c r="GV192" i="113" s="1"/>
  <c r="GW192" i="113" s="1"/>
  <c r="GX192" i="113" s="1"/>
  <c r="GY192" i="113" s="1"/>
  <c r="GZ192" i="113" s="1"/>
  <c r="HA192" i="113" s="1"/>
  <c r="HB192" i="113" s="1"/>
  <c r="HC192" i="113" s="1"/>
  <c r="HD192" i="113" s="1"/>
  <c r="HE192" i="113" s="1"/>
  <c r="HF192" i="113" s="1"/>
  <c r="HG192" i="113" s="1"/>
  <c r="HH192" i="113" s="1"/>
  <c r="HI192" i="113" s="1"/>
  <c r="HJ192" i="113" s="1"/>
  <c r="GI2" i="113"/>
  <c r="GH55" i="112" s="1"/>
  <c r="GJ193" i="113" l="1"/>
  <c r="GH18" i="109"/>
  <c r="GJ67" i="112" l="1"/>
  <c r="B194" i="113" s="1"/>
  <c r="GJ67" i="115"/>
  <c r="GK193" i="113"/>
  <c r="GL193" i="113" s="1"/>
  <c r="GM193" i="113" s="1"/>
  <c r="GN193" i="113" s="1"/>
  <c r="GO193" i="113" s="1"/>
  <c r="GP193" i="113" s="1"/>
  <c r="GQ193" i="113" s="1"/>
  <c r="GR193" i="113" s="1"/>
  <c r="GS193" i="113" s="1"/>
  <c r="GT193" i="113" s="1"/>
  <c r="GU193" i="113" s="1"/>
  <c r="GV193" i="113" s="1"/>
  <c r="GW193" i="113" s="1"/>
  <c r="GX193" i="113" s="1"/>
  <c r="GY193" i="113" s="1"/>
  <c r="GZ193" i="113" s="1"/>
  <c r="HA193" i="113" s="1"/>
  <c r="HB193" i="113" s="1"/>
  <c r="HC193" i="113" s="1"/>
  <c r="HD193" i="113" s="1"/>
  <c r="HE193" i="113" s="1"/>
  <c r="HF193" i="113" s="1"/>
  <c r="HG193" i="113" s="1"/>
  <c r="HH193" i="113" s="1"/>
  <c r="HI193" i="113" s="1"/>
  <c r="HJ193" i="113" s="1"/>
  <c r="GJ2" i="113"/>
  <c r="GI55" i="112" s="1"/>
  <c r="GK194" i="113" l="1"/>
  <c r="GI18" i="109"/>
  <c r="GK67" i="112" l="1"/>
  <c r="B195" i="113" s="1"/>
  <c r="GK67" i="115"/>
  <c r="GL194" i="113"/>
  <c r="GM194" i="113" s="1"/>
  <c r="GN194" i="113" s="1"/>
  <c r="GO194" i="113" s="1"/>
  <c r="GP194" i="113" s="1"/>
  <c r="GQ194" i="113" s="1"/>
  <c r="GR194" i="113" s="1"/>
  <c r="GS194" i="113" s="1"/>
  <c r="GT194" i="113" s="1"/>
  <c r="GU194" i="113" s="1"/>
  <c r="GV194" i="113" s="1"/>
  <c r="GW194" i="113" s="1"/>
  <c r="GX194" i="113" s="1"/>
  <c r="GY194" i="113" s="1"/>
  <c r="GZ194" i="113" s="1"/>
  <c r="HA194" i="113" s="1"/>
  <c r="HB194" i="113" s="1"/>
  <c r="HC194" i="113" s="1"/>
  <c r="HD194" i="113" s="1"/>
  <c r="HE194" i="113" s="1"/>
  <c r="HF194" i="113" s="1"/>
  <c r="HG194" i="113" s="1"/>
  <c r="HH194" i="113" s="1"/>
  <c r="HI194" i="113" s="1"/>
  <c r="HJ194" i="113" s="1"/>
  <c r="GK2" i="113"/>
  <c r="GJ55" i="112" s="1"/>
  <c r="GL195" i="113" l="1"/>
  <c r="GJ18" i="109"/>
  <c r="GL67" i="112" l="1"/>
  <c r="B196" i="113" s="1"/>
  <c r="GL67" i="115"/>
  <c r="GM195" i="113"/>
  <c r="GN195" i="113" s="1"/>
  <c r="GO195" i="113" s="1"/>
  <c r="GP195" i="113" s="1"/>
  <c r="GQ195" i="113" s="1"/>
  <c r="GR195" i="113" s="1"/>
  <c r="GS195" i="113" s="1"/>
  <c r="GT195" i="113" s="1"/>
  <c r="GU195" i="113" s="1"/>
  <c r="GV195" i="113" s="1"/>
  <c r="GW195" i="113" s="1"/>
  <c r="GX195" i="113" s="1"/>
  <c r="GY195" i="113" s="1"/>
  <c r="GZ195" i="113" s="1"/>
  <c r="HA195" i="113" s="1"/>
  <c r="HB195" i="113" s="1"/>
  <c r="HC195" i="113" s="1"/>
  <c r="HD195" i="113" s="1"/>
  <c r="HE195" i="113" s="1"/>
  <c r="HF195" i="113" s="1"/>
  <c r="HG195" i="113" s="1"/>
  <c r="HH195" i="113" s="1"/>
  <c r="HI195" i="113" s="1"/>
  <c r="HJ195" i="113" s="1"/>
  <c r="GL2" i="113"/>
  <c r="GK55" i="112" s="1"/>
  <c r="GM196" i="113" l="1"/>
  <c r="GK18" i="109"/>
  <c r="GM67" i="112" l="1"/>
  <c r="B197" i="113" s="1"/>
  <c r="GM67" i="115"/>
  <c r="GN196" i="113"/>
  <c r="GO196" i="113" s="1"/>
  <c r="GP196" i="113" s="1"/>
  <c r="GQ196" i="113" s="1"/>
  <c r="GR196" i="113" s="1"/>
  <c r="GS196" i="113" s="1"/>
  <c r="GT196" i="113" s="1"/>
  <c r="GU196" i="113" s="1"/>
  <c r="GV196" i="113" s="1"/>
  <c r="GW196" i="113" s="1"/>
  <c r="GX196" i="113" s="1"/>
  <c r="GY196" i="113" s="1"/>
  <c r="GZ196" i="113" s="1"/>
  <c r="HA196" i="113" s="1"/>
  <c r="HB196" i="113" s="1"/>
  <c r="HC196" i="113" s="1"/>
  <c r="HD196" i="113" s="1"/>
  <c r="HE196" i="113" s="1"/>
  <c r="HF196" i="113" s="1"/>
  <c r="HG196" i="113" s="1"/>
  <c r="HH196" i="113" s="1"/>
  <c r="HI196" i="113" s="1"/>
  <c r="HJ196" i="113" s="1"/>
  <c r="GM2" i="113"/>
  <c r="GL55" i="112" s="1"/>
  <c r="GN197" i="113" l="1"/>
  <c r="GL18" i="109"/>
  <c r="GN67" i="112" l="1"/>
  <c r="B198" i="113" s="1"/>
  <c r="GN67" i="115"/>
  <c r="GO197" i="113"/>
  <c r="GP197" i="113" s="1"/>
  <c r="GQ197" i="113" s="1"/>
  <c r="GR197" i="113" s="1"/>
  <c r="GS197" i="113" s="1"/>
  <c r="GT197" i="113" s="1"/>
  <c r="GU197" i="113" s="1"/>
  <c r="GV197" i="113" s="1"/>
  <c r="GW197" i="113" s="1"/>
  <c r="GX197" i="113" s="1"/>
  <c r="GY197" i="113" s="1"/>
  <c r="GZ197" i="113" s="1"/>
  <c r="HA197" i="113" s="1"/>
  <c r="HB197" i="113" s="1"/>
  <c r="HC197" i="113" s="1"/>
  <c r="HD197" i="113" s="1"/>
  <c r="HE197" i="113" s="1"/>
  <c r="HF197" i="113" s="1"/>
  <c r="HG197" i="113" s="1"/>
  <c r="HH197" i="113" s="1"/>
  <c r="HI197" i="113" s="1"/>
  <c r="HJ197" i="113" s="1"/>
  <c r="GN2" i="113"/>
  <c r="GM55" i="112" s="1"/>
  <c r="GO198" i="113" l="1"/>
  <c r="GM18" i="109"/>
  <c r="GO67" i="112" l="1"/>
  <c r="B199" i="113" s="1"/>
  <c r="GO67" i="115"/>
  <c r="GP198" i="113"/>
  <c r="GQ198" i="113" s="1"/>
  <c r="GR198" i="113" s="1"/>
  <c r="GS198" i="113" s="1"/>
  <c r="GT198" i="113" s="1"/>
  <c r="GU198" i="113" s="1"/>
  <c r="GV198" i="113" s="1"/>
  <c r="GW198" i="113" s="1"/>
  <c r="GX198" i="113" s="1"/>
  <c r="GY198" i="113" s="1"/>
  <c r="GZ198" i="113" s="1"/>
  <c r="HA198" i="113" s="1"/>
  <c r="HB198" i="113" s="1"/>
  <c r="HC198" i="113" s="1"/>
  <c r="HD198" i="113" s="1"/>
  <c r="HE198" i="113" s="1"/>
  <c r="HF198" i="113" s="1"/>
  <c r="HG198" i="113" s="1"/>
  <c r="HH198" i="113" s="1"/>
  <c r="HI198" i="113" s="1"/>
  <c r="HJ198" i="113" s="1"/>
  <c r="GO2" i="113"/>
  <c r="GN55" i="112" s="1"/>
  <c r="GP199" i="113" l="1"/>
  <c r="GN18" i="109"/>
  <c r="GP67" i="112" l="1"/>
  <c r="B200" i="113" s="1"/>
  <c r="GP67" i="115"/>
  <c r="GQ199" i="113"/>
  <c r="GR199" i="113" s="1"/>
  <c r="GS199" i="113" s="1"/>
  <c r="GT199" i="113" s="1"/>
  <c r="GU199" i="113" s="1"/>
  <c r="GV199" i="113" s="1"/>
  <c r="GW199" i="113" s="1"/>
  <c r="GX199" i="113" s="1"/>
  <c r="GY199" i="113" s="1"/>
  <c r="GZ199" i="113" s="1"/>
  <c r="HA199" i="113" s="1"/>
  <c r="HB199" i="113" s="1"/>
  <c r="HC199" i="113" s="1"/>
  <c r="HD199" i="113" s="1"/>
  <c r="HE199" i="113" s="1"/>
  <c r="HF199" i="113" s="1"/>
  <c r="HG199" i="113" s="1"/>
  <c r="HH199" i="113" s="1"/>
  <c r="HI199" i="113" s="1"/>
  <c r="HJ199" i="113" s="1"/>
  <c r="GP2" i="113"/>
  <c r="GO55" i="112" s="1"/>
  <c r="GQ200" i="113" l="1"/>
  <c r="GO18" i="109"/>
  <c r="GQ67" i="112" l="1"/>
  <c r="B201" i="113" s="1"/>
  <c r="GQ67" i="115"/>
  <c r="GR200" i="113"/>
  <c r="GS200" i="113" s="1"/>
  <c r="GT200" i="113" s="1"/>
  <c r="GU200" i="113" s="1"/>
  <c r="GV200" i="113" s="1"/>
  <c r="GW200" i="113" s="1"/>
  <c r="GX200" i="113" s="1"/>
  <c r="GY200" i="113" s="1"/>
  <c r="GZ200" i="113" s="1"/>
  <c r="HA200" i="113" s="1"/>
  <c r="HB200" i="113" s="1"/>
  <c r="HC200" i="113" s="1"/>
  <c r="HD200" i="113" s="1"/>
  <c r="HE200" i="113" s="1"/>
  <c r="HF200" i="113" s="1"/>
  <c r="HG200" i="113" s="1"/>
  <c r="HH200" i="113" s="1"/>
  <c r="HI200" i="113" s="1"/>
  <c r="HJ200" i="113" s="1"/>
  <c r="GQ2" i="113"/>
  <c r="GP55" i="112" s="1"/>
  <c r="GR201" i="113" l="1"/>
  <c r="GP18" i="109"/>
  <c r="GR67" i="112" l="1"/>
  <c r="B202" i="113" s="1"/>
  <c r="GR67" i="115"/>
  <c r="GS201" i="113"/>
  <c r="GT201" i="113" s="1"/>
  <c r="GU201" i="113" s="1"/>
  <c r="GV201" i="113" s="1"/>
  <c r="GW201" i="113" s="1"/>
  <c r="GX201" i="113" s="1"/>
  <c r="GY201" i="113" s="1"/>
  <c r="GZ201" i="113" s="1"/>
  <c r="HA201" i="113" s="1"/>
  <c r="HB201" i="113" s="1"/>
  <c r="HC201" i="113" s="1"/>
  <c r="HD201" i="113" s="1"/>
  <c r="HE201" i="113" s="1"/>
  <c r="HF201" i="113" s="1"/>
  <c r="HG201" i="113" s="1"/>
  <c r="HH201" i="113" s="1"/>
  <c r="HI201" i="113" s="1"/>
  <c r="HJ201" i="113" s="1"/>
  <c r="GR2" i="113"/>
  <c r="GQ55" i="112" s="1"/>
  <c r="GS202" i="113" l="1"/>
  <c r="GQ18" i="109"/>
  <c r="GS67" i="112" l="1"/>
  <c r="B203" i="113" s="1"/>
  <c r="GS67" i="115"/>
  <c r="GT202" i="113"/>
  <c r="GU202" i="113" s="1"/>
  <c r="GV202" i="113" s="1"/>
  <c r="GW202" i="113" s="1"/>
  <c r="GX202" i="113" s="1"/>
  <c r="GY202" i="113" s="1"/>
  <c r="GZ202" i="113" s="1"/>
  <c r="HA202" i="113" s="1"/>
  <c r="HB202" i="113" s="1"/>
  <c r="HC202" i="113" s="1"/>
  <c r="HD202" i="113" s="1"/>
  <c r="HE202" i="113" s="1"/>
  <c r="HF202" i="113" s="1"/>
  <c r="HG202" i="113" s="1"/>
  <c r="HH202" i="113" s="1"/>
  <c r="HI202" i="113" s="1"/>
  <c r="HJ202" i="113" s="1"/>
  <c r="GS2" i="113"/>
  <c r="GR55" i="112" s="1"/>
  <c r="GT203" i="113" l="1"/>
  <c r="GR18" i="109"/>
  <c r="GT67" i="112" l="1"/>
  <c r="B204" i="113" s="1"/>
  <c r="GT67" i="115"/>
  <c r="GU203" i="113"/>
  <c r="GV203" i="113" s="1"/>
  <c r="GW203" i="113" s="1"/>
  <c r="GX203" i="113" s="1"/>
  <c r="GY203" i="113" s="1"/>
  <c r="GZ203" i="113" s="1"/>
  <c r="HA203" i="113" s="1"/>
  <c r="HB203" i="113" s="1"/>
  <c r="HC203" i="113" s="1"/>
  <c r="HD203" i="113" s="1"/>
  <c r="HE203" i="113" s="1"/>
  <c r="HF203" i="113" s="1"/>
  <c r="HG203" i="113" s="1"/>
  <c r="HH203" i="113" s="1"/>
  <c r="HI203" i="113" s="1"/>
  <c r="HJ203" i="113" s="1"/>
  <c r="GT2" i="113"/>
  <c r="GS55" i="112" s="1"/>
  <c r="GU204" i="113" l="1"/>
  <c r="GS18" i="109"/>
  <c r="GU67" i="112" l="1"/>
  <c r="B205" i="113" s="1"/>
  <c r="GU67" i="115"/>
  <c r="GV204" i="113"/>
  <c r="GW204" i="113" s="1"/>
  <c r="GX204" i="113" s="1"/>
  <c r="GY204" i="113" s="1"/>
  <c r="GZ204" i="113" s="1"/>
  <c r="HA204" i="113" s="1"/>
  <c r="HB204" i="113" s="1"/>
  <c r="HC204" i="113" s="1"/>
  <c r="HD204" i="113" s="1"/>
  <c r="HE204" i="113" s="1"/>
  <c r="HF204" i="113" s="1"/>
  <c r="HG204" i="113" s="1"/>
  <c r="HH204" i="113" s="1"/>
  <c r="HI204" i="113" s="1"/>
  <c r="HJ204" i="113" s="1"/>
  <c r="GU2" i="113"/>
  <c r="GT55" i="112" s="1"/>
  <c r="GV205" i="113" l="1"/>
  <c r="GT18" i="109"/>
  <c r="GV67" i="112" l="1"/>
  <c r="B206" i="113" s="1"/>
  <c r="GV67" i="115"/>
  <c r="GW205" i="113"/>
  <c r="GX205" i="113" s="1"/>
  <c r="GY205" i="113" s="1"/>
  <c r="GZ205" i="113" s="1"/>
  <c r="HA205" i="113" s="1"/>
  <c r="HB205" i="113" s="1"/>
  <c r="HC205" i="113" s="1"/>
  <c r="HD205" i="113" s="1"/>
  <c r="HE205" i="113" s="1"/>
  <c r="HF205" i="113" s="1"/>
  <c r="HG205" i="113" s="1"/>
  <c r="HH205" i="113" s="1"/>
  <c r="HI205" i="113" s="1"/>
  <c r="HJ205" i="113" s="1"/>
  <c r="GV2" i="113"/>
  <c r="GU55" i="112" s="1"/>
  <c r="GW206" i="113" l="1"/>
  <c r="GU18" i="109"/>
  <c r="GW67" i="112" l="1"/>
  <c r="B207" i="113" s="1"/>
  <c r="GW67" i="115"/>
  <c r="GX206" i="113"/>
  <c r="GY206" i="113" s="1"/>
  <c r="GZ206" i="113" s="1"/>
  <c r="HA206" i="113" s="1"/>
  <c r="HB206" i="113" s="1"/>
  <c r="HC206" i="113" s="1"/>
  <c r="HD206" i="113" s="1"/>
  <c r="HE206" i="113" s="1"/>
  <c r="HF206" i="113" s="1"/>
  <c r="HG206" i="113" s="1"/>
  <c r="HH206" i="113" s="1"/>
  <c r="HI206" i="113" s="1"/>
  <c r="HJ206" i="113" s="1"/>
  <c r="GW2" i="113"/>
  <c r="GV55" i="112" s="1"/>
  <c r="GX207" i="113" l="1"/>
  <c r="GV18" i="109"/>
  <c r="GX67" i="112" l="1"/>
  <c r="B208" i="113" s="1"/>
  <c r="GX67" i="115"/>
  <c r="GY207" i="113"/>
  <c r="GZ207" i="113" s="1"/>
  <c r="HA207" i="113" s="1"/>
  <c r="HB207" i="113" s="1"/>
  <c r="HC207" i="113" s="1"/>
  <c r="HD207" i="113" s="1"/>
  <c r="HE207" i="113" s="1"/>
  <c r="HF207" i="113" s="1"/>
  <c r="HG207" i="113" s="1"/>
  <c r="HH207" i="113" s="1"/>
  <c r="HI207" i="113" s="1"/>
  <c r="HJ207" i="113" s="1"/>
  <c r="GX2" i="113"/>
  <c r="GW55" i="112" s="1"/>
  <c r="GY67" i="112" l="1"/>
  <c r="B209" i="113" s="1"/>
  <c r="GY67" i="115"/>
  <c r="GY208" i="113"/>
  <c r="GW18" i="109"/>
  <c r="GZ208" i="113" l="1"/>
  <c r="HA208" i="113" s="1"/>
  <c r="HB208" i="113" s="1"/>
  <c r="HC208" i="113" s="1"/>
  <c r="HD208" i="113" s="1"/>
  <c r="HE208" i="113" s="1"/>
  <c r="HF208" i="113" s="1"/>
  <c r="HG208" i="113" s="1"/>
  <c r="HH208" i="113" s="1"/>
  <c r="HI208" i="113" s="1"/>
  <c r="HJ208" i="113" s="1"/>
  <c r="GY2" i="113"/>
  <c r="GX55" i="112" s="1"/>
  <c r="GZ209" i="113"/>
  <c r="GZ67" i="112" l="1"/>
  <c r="B210" i="113" s="1"/>
  <c r="GZ67" i="115"/>
  <c r="HA209" i="113"/>
  <c r="HB209" i="113" s="1"/>
  <c r="HC209" i="113" s="1"/>
  <c r="HD209" i="113" s="1"/>
  <c r="HE209" i="113" s="1"/>
  <c r="HF209" i="113" s="1"/>
  <c r="HG209" i="113" s="1"/>
  <c r="HH209" i="113" s="1"/>
  <c r="HI209" i="113" s="1"/>
  <c r="HJ209" i="113" s="1"/>
  <c r="GZ2" i="113"/>
  <c r="GY55" i="112" s="1"/>
  <c r="GX18" i="109"/>
  <c r="HA210" i="113" l="1"/>
  <c r="HA67" i="112" l="1"/>
  <c r="B211" i="113" s="1"/>
  <c r="HA67" i="115"/>
  <c r="HB210" i="113"/>
  <c r="HC210" i="113" s="1"/>
  <c r="HD210" i="113" s="1"/>
  <c r="HE210" i="113" s="1"/>
  <c r="HF210" i="113" s="1"/>
  <c r="HG210" i="113" s="1"/>
  <c r="HH210" i="113" s="1"/>
  <c r="HI210" i="113" s="1"/>
  <c r="HJ210" i="113" s="1"/>
  <c r="HA2" i="113"/>
  <c r="GZ55" i="112" s="1"/>
  <c r="GY18" i="109"/>
  <c r="HB211" i="113" l="1"/>
  <c r="HB67" i="112" l="1"/>
  <c r="B212" i="113" s="1"/>
  <c r="HB67" i="115"/>
  <c r="HC211" i="113"/>
  <c r="HD211" i="113" s="1"/>
  <c r="HE211" i="113" s="1"/>
  <c r="HF211" i="113" s="1"/>
  <c r="HG211" i="113" s="1"/>
  <c r="HH211" i="113" s="1"/>
  <c r="HI211" i="113" s="1"/>
  <c r="HJ211" i="113" s="1"/>
  <c r="HB2" i="113"/>
  <c r="HA55" i="112" s="1"/>
  <c r="GZ18" i="109"/>
  <c r="HC212" i="113" l="1"/>
  <c r="HC67" i="112" l="1"/>
  <c r="B213" i="113" s="1"/>
  <c r="HC67" i="115"/>
  <c r="HD212" i="113"/>
  <c r="HE212" i="113" s="1"/>
  <c r="HF212" i="113" s="1"/>
  <c r="HG212" i="113" s="1"/>
  <c r="HH212" i="113" s="1"/>
  <c r="HI212" i="113" s="1"/>
  <c r="HJ212" i="113" s="1"/>
  <c r="HC2" i="113"/>
  <c r="HB55" i="112" s="1"/>
  <c r="HA18" i="109"/>
  <c r="HD213" i="113" l="1"/>
  <c r="HD67" i="112" l="1"/>
  <c r="B214" i="113" s="1"/>
  <c r="HD67" i="115"/>
  <c r="HE213" i="113"/>
  <c r="HF213" i="113" s="1"/>
  <c r="HG213" i="113" s="1"/>
  <c r="HH213" i="113" s="1"/>
  <c r="HI213" i="113" s="1"/>
  <c r="HJ213" i="113" s="1"/>
  <c r="HD2" i="113"/>
  <c r="HC55" i="112" s="1"/>
  <c r="HB18" i="109"/>
  <c r="HE214" i="113" l="1"/>
  <c r="HE67" i="112" l="1"/>
  <c r="B215" i="113" s="1"/>
  <c r="HE67" i="115"/>
  <c r="HF214" i="113"/>
  <c r="HG214" i="113" s="1"/>
  <c r="HH214" i="113" s="1"/>
  <c r="HI214" i="113" s="1"/>
  <c r="HJ214" i="113" s="1"/>
  <c r="HE2" i="113"/>
  <c r="HD55" i="112" s="1"/>
  <c r="HC18" i="109"/>
  <c r="HF215" i="113" l="1"/>
  <c r="HF67" i="112" l="1"/>
  <c r="B216" i="113" s="1"/>
  <c r="HF67" i="115"/>
  <c r="HG215" i="113"/>
  <c r="HH215" i="113" s="1"/>
  <c r="HI215" i="113" s="1"/>
  <c r="HJ215" i="113" s="1"/>
  <c r="HF2" i="113"/>
  <c r="HE55" i="112" s="1"/>
  <c r="HD18" i="109"/>
  <c r="HG216" i="113" l="1"/>
  <c r="HG67" i="112" l="1"/>
  <c r="B217" i="113" s="1"/>
  <c r="HG67" i="115"/>
  <c r="HH216" i="113"/>
  <c r="HI216" i="113" s="1"/>
  <c r="HJ216" i="113" s="1"/>
  <c r="HG2" i="113"/>
  <c r="HF55" i="112" s="1"/>
  <c r="HE18" i="109"/>
  <c r="HH217" i="113" l="1"/>
  <c r="HH67" i="112" l="1"/>
  <c r="B218" i="113" s="1"/>
  <c r="HH67" i="115"/>
  <c r="HI217" i="113"/>
  <c r="HJ217" i="113" s="1"/>
  <c r="HH2" i="113"/>
  <c r="HG55" i="112" s="1"/>
  <c r="HF18" i="109"/>
  <c r="HI218" i="113" l="1"/>
  <c r="HI67" i="112" l="1"/>
  <c r="B219" i="113" s="1"/>
  <c r="HI67" i="115"/>
  <c r="HJ218" i="113"/>
  <c r="HI2" i="113"/>
  <c r="HH55" i="112" s="1"/>
  <c r="HG18" i="109"/>
  <c r="HJ219" i="113" l="1"/>
  <c r="HJ2" i="113" s="1"/>
  <c r="HI55" i="112" s="1"/>
  <c r="B2" i="113"/>
  <c r="HH18" i="109" l="1"/>
  <c r="HI18" i="109" l="1"/>
  <c r="HI38" i="112" l="1"/>
  <c r="HI39" i="112"/>
  <c r="HI43" i="112"/>
  <c r="HI38" i="109"/>
  <c r="HI43" i="109"/>
  <c r="HI39" i="109"/>
  <c r="HI43" i="106"/>
  <c r="HI39" i="106"/>
  <c r="HI38" i="106"/>
  <c r="HI39" i="100"/>
  <c r="HI38" i="100"/>
  <c r="HI43" i="100"/>
  <c r="DQ43" i="112" l="1"/>
  <c r="DQ38" i="112"/>
  <c r="DQ39" i="112"/>
  <c r="AE39" i="112"/>
  <c r="AE38" i="112"/>
  <c r="AE43" i="112"/>
  <c r="BS38" i="112"/>
  <c r="BS43" i="112"/>
  <c r="BS39" i="112"/>
  <c r="DA43" i="112"/>
  <c r="DA39" i="112"/>
  <c r="DA38" i="112"/>
  <c r="EM39" i="112"/>
  <c r="EM38" i="112"/>
  <c r="EM43" i="112"/>
  <c r="FU43" i="112"/>
  <c r="FU38" i="112"/>
  <c r="FU39" i="112"/>
  <c r="HG43" i="112"/>
  <c r="HG38" i="112"/>
  <c r="HG39" i="112"/>
  <c r="BL43" i="112"/>
  <c r="BL39" i="112"/>
  <c r="BL38" i="112"/>
  <c r="DX43" i="112"/>
  <c r="DX39" i="112"/>
  <c r="DX38" i="112"/>
  <c r="GJ43" i="112"/>
  <c r="GJ39" i="112"/>
  <c r="GJ38" i="112"/>
  <c r="AH43" i="112"/>
  <c r="AH38" i="112"/>
  <c r="AH39" i="112"/>
  <c r="CT38" i="112"/>
  <c r="CT39" i="112"/>
  <c r="CT43" i="112"/>
  <c r="FF43" i="112"/>
  <c r="FF38" i="112"/>
  <c r="FF39" i="112"/>
  <c r="K43" i="112"/>
  <c r="K39" i="112"/>
  <c r="K38" i="112"/>
  <c r="BW39" i="112"/>
  <c r="BW38" i="112"/>
  <c r="BW43" i="112"/>
  <c r="EI43" i="112"/>
  <c r="EI39" i="112"/>
  <c r="EI38" i="112"/>
  <c r="GU38" i="112"/>
  <c r="GU43" i="112"/>
  <c r="GU39" i="112"/>
  <c r="AZ43" i="112"/>
  <c r="AZ38" i="112"/>
  <c r="AZ39" i="112"/>
  <c r="DL43" i="112"/>
  <c r="DL38" i="112"/>
  <c r="DL39" i="112"/>
  <c r="FX43" i="112"/>
  <c r="FX38" i="112"/>
  <c r="FX39" i="112"/>
  <c r="AC43" i="112"/>
  <c r="AC39" i="112"/>
  <c r="AC38" i="112"/>
  <c r="CO38" i="112"/>
  <c r="CO43" i="112"/>
  <c r="CO39" i="112"/>
  <c r="FA39" i="112"/>
  <c r="FA38" i="112"/>
  <c r="FA43" i="112"/>
  <c r="F43" i="112"/>
  <c r="F39" i="112"/>
  <c r="F38" i="112"/>
  <c r="BR38" i="112"/>
  <c r="BR43" i="112"/>
  <c r="BR39" i="112"/>
  <c r="ED38" i="112"/>
  <c r="ED43" i="112"/>
  <c r="ED39" i="112"/>
  <c r="GP38" i="112"/>
  <c r="GP43" i="112"/>
  <c r="GP39" i="112"/>
  <c r="DY43" i="112"/>
  <c r="DY38" i="112"/>
  <c r="DY39" i="112"/>
  <c r="BK43" i="112"/>
  <c r="BK39" i="112"/>
  <c r="BK38" i="112"/>
  <c r="CY43" i="112"/>
  <c r="CY38" i="112"/>
  <c r="CY39" i="112"/>
  <c r="EG38" i="112"/>
  <c r="EG43" i="112"/>
  <c r="EG39" i="112"/>
  <c r="FS38" i="112"/>
  <c r="FS39" i="112"/>
  <c r="FS43" i="112"/>
  <c r="HA38" i="112"/>
  <c r="HA43" i="112"/>
  <c r="HA39" i="112"/>
  <c r="H43" i="112"/>
  <c r="H39" i="112"/>
  <c r="H38" i="112"/>
  <c r="BT43" i="112"/>
  <c r="BT39" i="112"/>
  <c r="BT38" i="112"/>
  <c r="EF39" i="112"/>
  <c r="EF38" i="112"/>
  <c r="EF43" i="112"/>
  <c r="GR43" i="112"/>
  <c r="GR39" i="112"/>
  <c r="GR38" i="112"/>
  <c r="AP43" i="112"/>
  <c r="AP38" i="112"/>
  <c r="AP39" i="112"/>
  <c r="DB39" i="112"/>
  <c r="DB38" i="112"/>
  <c r="DB43" i="112"/>
  <c r="FN43" i="112"/>
  <c r="FN38" i="112"/>
  <c r="FN39" i="112"/>
  <c r="S43" i="112"/>
  <c r="S39" i="112"/>
  <c r="S38" i="112"/>
  <c r="CE38" i="112"/>
  <c r="CE43" i="112"/>
  <c r="CE39" i="112"/>
  <c r="EQ43" i="112"/>
  <c r="EQ39" i="112"/>
  <c r="EQ38" i="112"/>
  <c r="HC38" i="112"/>
  <c r="HC43" i="112"/>
  <c r="HC39" i="112"/>
  <c r="BH38" i="112"/>
  <c r="BH43" i="112"/>
  <c r="BH39" i="112"/>
  <c r="DT43" i="112"/>
  <c r="DT38" i="112"/>
  <c r="DT39" i="112"/>
  <c r="GF39" i="112"/>
  <c r="GF43" i="112"/>
  <c r="GF38" i="112"/>
  <c r="AK43" i="112"/>
  <c r="AK39" i="112"/>
  <c r="AK38" i="112"/>
  <c r="CW43" i="112"/>
  <c r="CW39" i="112"/>
  <c r="CW38" i="112"/>
  <c r="FI43" i="112"/>
  <c r="FI39" i="112"/>
  <c r="FI38" i="112"/>
  <c r="N43" i="112"/>
  <c r="N38" i="112"/>
  <c r="N39" i="112"/>
  <c r="BZ43" i="112"/>
  <c r="BZ38" i="112"/>
  <c r="BZ39" i="112"/>
  <c r="EL39" i="112"/>
  <c r="EL43" i="112"/>
  <c r="EL38" i="112"/>
  <c r="GX43" i="112"/>
  <c r="GX38" i="112"/>
  <c r="GX39" i="112"/>
  <c r="Y39" i="112"/>
  <c r="Y43" i="112"/>
  <c r="Y38" i="112"/>
  <c r="CQ39" i="112"/>
  <c r="CQ38" i="112"/>
  <c r="CQ43" i="112"/>
  <c r="EE38" i="112"/>
  <c r="EE43" i="112"/>
  <c r="EE39" i="112"/>
  <c r="FM43" i="112"/>
  <c r="FM39" i="112"/>
  <c r="FM38" i="112"/>
  <c r="GY38" i="112"/>
  <c r="GY43" i="112"/>
  <c r="GY39" i="112"/>
  <c r="W39" i="112"/>
  <c r="W43" i="112"/>
  <c r="W38" i="112"/>
  <c r="P43" i="112"/>
  <c r="P39" i="112"/>
  <c r="P38" i="112"/>
  <c r="CB43" i="112"/>
  <c r="CB39" i="112"/>
  <c r="CB38" i="112"/>
  <c r="EN39" i="112"/>
  <c r="EN38" i="112"/>
  <c r="EN43" i="112"/>
  <c r="GZ43" i="112"/>
  <c r="GZ39" i="112"/>
  <c r="GZ38" i="112"/>
  <c r="AX38" i="112"/>
  <c r="AX43" i="112"/>
  <c r="AX39" i="112"/>
  <c r="DJ39" i="112"/>
  <c r="DJ38" i="112"/>
  <c r="DJ43" i="112"/>
  <c r="FV39" i="112"/>
  <c r="FV43" i="112"/>
  <c r="FV38" i="112"/>
  <c r="AA38" i="112"/>
  <c r="AA39" i="112"/>
  <c r="AA43" i="112"/>
  <c r="CM43" i="112"/>
  <c r="CM39" i="112"/>
  <c r="CM38" i="112"/>
  <c r="EY43" i="112"/>
  <c r="EY39" i="112"/>
  <c r="EY38" i="112"/>
  <c r="D39" i="112"/>
  <c r="D38" i="112"/>
  <c r="D43" i="112"/>
  <c r="BP43" i="112"/>
  <c r="BP38" i="112"/>
  <c r="BP39" i="112"/>
  <c r="EB43" i="112"/>
  <c r="EB38" i="112"/>
  <c r="EB39" i="112"/>
  <c r="GN39" i="112"/>
  <c r="GN43" i="112"/>
  <c r="GN38" i="112"/>
  <c r="AS43" i="112"/>
  <c r="AS39" i="112"/>
  <c r="AS38" i="112"/>
  <c r="DE43" i="112"/>
  <c r="DE39" i="112"/>
  <c r="DE38" i="112"/>
  <c r="FQ39" i="112"/>
  <c r="FQ38" i="112"/>
  <c r="FQ43" i="112"/>
  <c r="V39" i="112"/>
  <c r="V43" i="112"/>
  <c r="V38" i="112"/>
  <c r="CH39" i="112"/>
  <c r="CH43" i="112"/>
  <c r="CH38" i="112"/>
  <c r="ET43" i="112"/>
  <c r="ET38" i="112"/>
  <c r="ET39" i="112"/>
  <c r="HF38" i="112"/>
  <c r="HF39" i="112"/>
  <c r="HF43" i="112"/>
  <c r="CS38" i="112"/>
  <c r="CS39" i="112"/>
  <c r="CS43" i="112"/>
  <c r="EW39" i="112"/>
  <c r="EW43" i="112"/>
  <c r="EW38" i="112"/>
  <c r="DW39" i="112"/>
  <c r="DW43" i="112"/>
  <c r="DW38" i="112"/>
  <c r="FK38" i="112"/>
  <c r="FK39" i="112"/>
  <c r="FK43" i="112"/>
  <c r="GS39" i="112"/>
  <c r="GS38" i="112"/>
  <c r="GS43" i="112"/>
  <c r="Q38" i="112"/>
  <c r="Q43" i="112"/>
  <c r="Q39" i="112"/>
  <c r="BC43" i="112"/>
  <c r="BC39" i="112"/>
  <c r="BC38" i="112"/>
  <c r="X43" i="112"/>
  <c r="X39" i="112"/>
  <c r="X38" i="112"/>
  <c r="CJ43" i="112"/>
  <c r="CJ39" i="112"/>
  <c r="CJ38" i="112"/>
  <c r="EV43" i="112"/>
  <c r="EV39" i="112"/>
  <c r="EV38" i="112"/>
  <c r="HH43" i="112"/>
  <c r="HH39" i="112"/>
  <c r="HH38" i="112"/>
  <c r="BF43" i="112"/>
  <c r="BF39" i="112"/>
  <c r="BF38" i="112"/>
  <c r="DR38" i="112"/>
  <c r="DR39" i="112"/>
  <c r="DR43" i="112"/>
  <c r="GD38" i="112"/>
  <c r="GD39" i="112"/>
  <c r="GD43" i="112"/>
  <c r="AI43" i="112"/>
  <c r="AI39" i="112"/>
  <c r="AI38" i="112"/>
  <c r="CU43" i="112"/>
  <c r="CU39" i="112"/>
  <c r="CU38" i="112"/>
  <c r="FG38" i="112"/>
  <c r="FG43" i="112"/>
  <c r="FG39" i="112"/>
  <c r="L43" i="112"/>
  <c r="L39" i="112"/>
  <c r="L38" i="112"/>
  <c r="BX43" i="112"/>
  <c r="BX39" i="112"/>
  <c r="BX38" i="112"/>
  <c r="EJ43" i="112"/>
  <c r="EJ39" i="112"/>
  <c r="EJ38" i="112"/>
  <c r="GV43" i="112"/>
  <c r="GV39" i="112"/>
  <c r="GV38" i="112"/>
  <c r="BA43" i="112"/>
  <c r="BA39" i="112"/>
  <c r="BA38" i="112"/>
  <c r="DM43" i="112"/>
  <c r="DM39" i="112"/>
  <c r="DM38" i="112"/>
  <c r="FY43" i="112"/>
  <c r="FY39" i="112"/>
  <c r="FY38" i="112"/>
  <c r="AD43" i="112"/>
  <c r="AD38" i="112"/>
  <c r="AD39" i="112"/>
  <c r="CP43" i="112"/>
  <c r="CP39" i="112"/>
  <c r="CP38" i="112"/>
  <c r="FB43" i="112"/>
  <c r="FB38" i="112"/>
  <c r="FB39" i="112"/>
  <c r="GK39" i="112"/>
  <c r="GK43" i="112"/>
  <c r="GK38" i="112"/>
  <c r="AG38" i="112"/>
  <c r="AG39" i="112"/>
  <c r="AG43" i="112"/>
  <c r="FC38" i="112"/>
  <c r="FC39" i="112"/>
  <c r="FC43" i="112"/>
  <c r="GQ38" i="112"/>
  <c r="GQ43" i="112"/>
  <c r="GQ39" i="112"/>
  <c r="O38" i="112"/>
  <c r="O39" i="112"/>
  <c r="O43" i="112"/>
  <c r="AW39" i="112"/>
  <c r="AW38" i="112"/>
  <c r="AW43" i="112"/>
  <c r="CI39" i="112"/>
  <c r="CI43" i="112"/>
  <c r="CI38" i="112"/>
  <c r="AF43" i="112"/>
  <c r="AF39" i="112"/>
  <c r="AF38" i="112"/>
  <c r="CR43" i="112"/>
  <c r="CR39" i="112"/>
  <c r="CR38" i="112"/>
  <c r="FD39" i="112"/>
  <c r="FD38" i="112"/>
  <c r="FD43" i="112"/>
  <c r="B38" i="112"/>
  <c r="B39" i="112"/>
  <c r="B43" i="112"/>
  <c r="BN39" i="112"/>
  <c r="BN43" i="112"/>
  <c r="BN38" i="112"/>
  <c r="DZ43" i="112"/>
  <c r="DZ38" i="112"/>
  <c r="DZ39" i="112"/>
  <c r="GL39" i="112"/>
  <c r="GL43" i="112"/>
  <c r="GL38" i="112"/>
  <c r="AQ43" i="112"/>
  <c r="AQ39" i="112"/>
  <c r="AQ38" i="112"/>
  <c r="DC43" i="112"/>
  <c r="DC39" i="112"/>
  <c r="DC38" i="112"/>
  <c r="FO43" i="112"/>
  <c r="FO39" i="112"/>
  <c r="FO38" i="112"/>
  <c r="T38" i="112"/>
  <c r="T43" i="112"/>
  <c r="T39" i="112"/>
  <c r="CF39" i="112"/>
  <c r="CF38" i="112"/>
  <c r="CF43" i="112"/>
  <c r="ER43" i="112"/>
  <c r="ER38" i="112"/>
  <c r="ER39" i="112"/>
  <c r="HD39" i="112"/>
  <c r="HD43" i="112"/>
  <c r="HD38" i="112"/>
  <c r="BI43" i="112"/>
  <c r="BI39" i="112"/>
  <c r="BI38" i="112"/>
  <c r="DU43" i="112"/>
  <c r="DU39" i="112"/>
  <c r="DU38" i="112"/>
  <c r="GG38" i="112"/>
  <c r="GG43" i="112"/>
  <c r="GG39" i="112"/>
  <c r="AL38" i="112"/>
  <c r="AL39" i="112"/>
  <c r="AL43" i="112"/>
  <c r="CX39" i="112"/>
  <c r="CX43" i="112"/>
  <c r="CX38" i="112"/>
  <c r="FJ39" i="112"/>
  <c r="FJ43" i="112"/>
  <c r="FJ38" i="112"/>
  <c r="BM43" i="112"/>
  <c r="BM38" i="112"/>
  <c r="BM39" i="112"/>
  <c r="FE38" i="112"/>
  <c r="FE39" i="112"/>
  <c r="FE43" i="112"/>
  <c r="GI39" i="112"/>
  <c r="GI43" i="112"/>
  <c r="GI38" i="112"/>
  <c r="I43" i="112"/>
  <c r="I39" i="112"/>
  <c r="I38" i="112"/>
  <c r="AU39" i="112"/>
  <c r="AU38" i="112"/>
  <c r="AU43" i="112"/>
  <c r="CC38" i="112"/>
  <c r="CC43" i="112"/>
  <c r="CC39" i="112"/>
  <c r="DO39" i="112"/>
  <c r="DO43" i="112"/>
  <c r="DO38" i="112"/>
  <c r="AN43" i="112"/>
  <c r="AN39" i="112"/>
  <c r="AN38" i="112"/>
  <c r="CZ38" i="112"/>
  <c r="CZ43" i="112"/>
  <c r="CZ39" i="112"/>
  <c r="FL38" i="112"/>
  <c r="FL43" i="112"/>
  <c r="FL39" i="112"/>
  <c r="J43" i="112"/>
  <c r="J39" i="112"/>
  <c r="J38" i="112"/>
  <c r="BV43" i="112"/>
  <c r="BV39" i="112"/>
  <c r="BV38" i="112"/>
  <c r="EH43" i="112"/>
  <c r="EH39" i="112"/>
  <c r="EH38" i="112"/>
  <c r="GT38" i="112"/>
  <c r="GT43" i="112"/>
  <c r="GT39" i="112"/>
  <c r="AY43" i="112"/>
  <c r="AY39" i="112"/>
  <c r="AY38" i="112"/>
  <c r="DK43" i="112"/>
  <c r="DK39" i="112"/>
  <c r="DK38" i="112"/>
  <c r="FW38" i="112"/>
  <c r="FW43" i="112"/>
  <c r="FW39" i="112"/>
  <c r="AB43" i="112"/>
  <c r="AB39" i="112"/>
  <c r="AB38" i="112"/>
  <c r="CN43" i="112"/>
  <c r="CN39" i="112"/>
  <c r="CN38" i="112"/>
  <c r="EZ43" i="112"/>
  <c r="EZ39" i="112"/>
  <c r="EZ38" i="112"/>
  <c r="E43" i="112"/>
  <c r="E39" i="112"/>
  <c r="E38" i="112"/>
  <c r="BQ43" i="112"/>
  <c r="BQ39" i="112"/>
  <c r="BQ38" i="112"/>
  <c r="EC38" i="112"/>
  <c r="EC43" i="112"/>
  <c r="EC39" i="112"/>
  <c r="GO43" i="112"/>
  <c r="GO39" i="112"/>
  <c r="GO38" i="112"/>
  <c r="AT43" i="112"/>
  <c r="AT39" i="112"/>
  <c r="AT38" i="112"/>
  <c r="DF43" i="112"/>
  <c r="DF38" i="112"/>
  <c r="DF39" i="112"/>
  <c r="FR43" i="112"/>
  <c r="FR38" i="112"/>
  <c r="FR39" i="112"/>
  <c r="CK38" i="112"/>
  <c r="CK43" i="112"/>
  <c r="CK39" i="112"/>
  <c r="BE43" i="112"/>
  <c r="BE39" i="112"/>
  <c r="BE38" i="112"/>
  <c r="G43" i="112"/>
  <c r="G39" i="112"/>
  <c r="G38" i="112"/>
  <c r="AO43" i="112"/>
  <c r="AO38" i="112"/>
  <c r="AO39" i="112"/>
  <c r="CA39" i="112"/>
  <c r="CA43" i="112"/>
  <c r="CA38" i="112"/>
  <c r="DI38" i="112"/>
  <c r="DI39" i="112"/>
  <c r="DI43" i="112"/>
  <c r="EU38" i="112"/>
  <c r="EU39" i="112"/>
  <c r="EU43" i="112"/>
  <c r="AV43" i="112"/>
  <c r="AV39" i="112"/>
  <c r="AV38" i="112"/>
  <c r="DH43" i="112"/>
  <c r="DH39" i="112"/>
  <c r="DH38" i="112"/>
  <c r="FT43" i="112"/>
  <c r="FT39" i="112"/>
  <c r="FT38" i="112"/>
  <c r="R38" i="112"/>
  <c r="R39" i="112"/>
  <c r="R43" i="112"/>
  <c r="CD39" i="112"/>
  <c r="CD43" i="112"/>
  <c r="CD38" i="112"/>
  <c r="EP38" i="112"/>
  <c r="EP39" i="112"/>
  <c r="EP43" i="112"/>
  <c r="HB39" i="112"/>
  <c r="HB43" i="112"/>
  <c r="HB38" i="112"/>
  <c r="BG39" i="112"/>
  <c r="BG38" i="112"/>
  <c r="BG43" i="112"/>
  <c r="DS43" i="112"/>
  <c r="DS39" i="112"/>
  <c r="DS38" i="112"/>
  <c r="GE43" i="112"/>
  <c r="GE39" i="112"/>
  <c r="GE38" i="112"/>
  <c r="AJ43" i="112"/>
  <c r="AJ39" i="112"/>
  <c r="AJ38" i="112"/>
  <c r="CV39" i="112"/>
  <c r="CV43" i="112"/>
  <c r="CV38" i="112"/>
  <c r="FH43" i="112"/>
  <c r="FH38" i="112"/>
  <c r="FH39" i="112"/>
  <c r="M43" i="112"/>
  <c r="M39" i="112"/>
  <c r="M38" i="112"/>
  <c r="BY43" i="112"/>
  <c r="BY39" i="112"/>
  <c r="BY38" i="112"/>
  <c r="EK43" i="112"/>
  <c r="EK39" i="112"/>
  <c r="EK38" i="112"/>
  <c r="GW43" i="112"/>
  <c r="GW39" i="112"/>
  <c r="GW38" i="112"/>
  <c r="BB38" i="112"/>
  <c r="BB43" i="112"/>
  <c r="BB39" i="112"/>
  <c r="DN43" i="112"/>
  <c r="DN39" i="112"/>
  <c r="DN38" i="112"/>
  <c r="FZ43" i="112"/>
  <c r="FZ39" i="112"/>
  <c r="FZ38" i="112"/>
  <c r="GC43" i="112"/>
  <c r="GC38" i="112"/>
  <c r="GC39" i="112"/>
  <c r="AM43" i="112"/>
  <c r="AM38" i="112"/>
  <c r="AM39" i="112"/>
  <c r="BU43" i="112"/>
  <c r="BU39" i="112"/>
  <c r="BU38" i="112"/>
  <c r="DG38" i="112"/>
  <c r="DG39" i="112"/>
  <c r="DG43" i="112"/>
  <c r="EO38" i="112"/>
  <c r="EO43" i="112"/>
  <c r="EO39" i="112"/>
  <c r="GA38" i="112"/>
  <c r="GA39" i="112"/>
  <c r="GA43" i="112"/>
  <c r="BD43" i="112"/>
  <c r="BD39" i="112"/>
  <c r="BD38" i="112"/>
  <c r="DP43" i="112"/>
  <c r="DP39" i="112"/>
  <c r="DP38" i="112"/>
  <c r="GB43" i="112"/>
  <c r="GB39" i="112"/>
  <c r="GB38" i="112"/>
  <c r="Z43" i="112"/>
  <c r="Z38" i="112"/>
  <c r="Z39" i="112"/>
  <c r="CL38" i="112"/>
  <c r="CL43" i="112"/>
  <c r="CL39" i="112"/>
  <c r="EX43" i="112"/>
  <c r="EX38" i="112"/>
  <c r="EX39" i="112"/>
  <c r="C43" i="112"/>
  <c r="C39" i="112"/>
  <c r="C38" i="112"/>
  <c r="BO43" i="112"/>
  <c r="BO39" i="112"/>
  <c r="BO38" i="112"/>
  <c r="EA43" i="112"/>
  <c r="EA39" i="112"/>
  <c r="EA38" i="112"/>
  <c r="GM43" i="112"/>
  <c r="GM39" i="112"/>
  <c r="GM38" i="112"/>
  <c r="AR38" i="112"/>
  <c r="AR39" i="112"/>
  <c r="AR43" i="112"/>
  <c r="DD43" i="112"/>
  <c r="DD38" i="112"/>
  <c r="DD39" i="112"/>
  <c r="FP43" i="112"/>
  <c r="FP38" i="112"/>
  <c r="FP39" i="112"/>
  <c r="U43" i="112"/>
  <c r="U39" i="112"/>
  <c r="U38" i="112"/>
  <c r="CG43" i="112"/>
  <c r="CG39" i="112"/>
  <c r="CG38" i="112"/>
  <c r="ES38" i="112"/>
  <c r="ES43" i="112"/>
  <c r="ES39" i="112"/>
  <c r="HE38" i="112"/>
  <c r="HE43" i="112"/>
  <c r="HE39" i="112"/>
  <c r="BJ38" i="112"/>
  <c r="BJ43" i="112"/>
  <c r="BJ39" i="112"/>
  <c r="DV43" i="112"/>
  <c r="DV38" i="112"/>
  <c r="DV39" i="112"/>
  <c r="GH43" i="112"/>
  <c r="GH38" i="112"/>
  <c r="GH39" i="112"/>
  <c r="C43" i="109"/>
  <c r="C39" i="109"/>
  <c r="C38" i="109"/>
  <c r="BO43" i="109"/>
  <c r="BO39" i="109"/>
  <c r="BO38" i="109"/>
  <c r="EA43" i="109"/>
  <c r="EA39" i="109"/>
  <c r="EA38" i="109"/>
  <c r="GM43" i="109"/>
  <c r="GM39" i="109"/>
  <c r="GM38" i="109"/>
  <c r="AR43" i="109"/>
  <c r="AR39" i="109"/>
  <c r="AR38" i="109"/>
  <c r="DD43" i="109"/>
  <c r="DD39" i="109"/>
  <c r="DD38" i="109"/>
  <c r="FP43" i="109"/>
  <c r="FP39" i="109"/>
  <c r="FP38" i="109"/>
  <c r="U39" i="109"/>
  <c r="U38" i="109"/>
  <c r="U43" i="109"/>
  <c r="CG43" i="109"/>
  <c r="CG39" i="109"/>
  <c r="CG38" i="109"/>
  <c r="ES38" i="109"/>
  <c r="ES43" i="109"/>
  <c r="ES39" i="109"/>
  <c r="HE43" i="109"/>
  <c r="HE39" i="109"/>
  <c r="HE38" i="109"/>
  <c r="BJ43" i="109"/>
  <c r="BJ39" i="109"/>
  <c r="BJ38" i="109"/>
  <c r="DV43" i="109"/>
  <c r="DV39" i="109"/>
  <c r="DV38" i="109"/>
  <c r="GH38" i="109"/>
  <c r="GH43" i="109"/>
  <c r="GH39" i="109"/>
  <c r="AM43" i="109"/>
  <c r="AM39" i="109"/>
  <c r="AM38" i="109"/>
  <c r="CY43" i="109"/>
  <c r="CY39" i="109"/>
  <c r="CY38" i="109"/>
  <c r="FK43" i="109"/>
  <c r="FK39" i="109"/>
  <c r="FK38" i="109"/>
  <c r="P43" i="109"/>
  <c r="P39" i="109"/>
  <c r="P38" i="109"/>
  <c r="CB43" i="109"/>
  <c r="CB39" i="109"/>
  <c r="CB38" i="109"/>
  <c r="EN43" i="109"/>
  <c r="EN39" i="109"/>
  <c r="EN38" i="109"/>
  <c r="GZ43" i="109"/>
  <c r="GZ39" i="109"/>
  <c r="GZ38" i="109"/>
  <c r="BE43" i="109"/>
  <c r="BE39" i="109"/>
  <c r="BE38" i="109"/>
  <c r="DQ39" i="109"/>
  <c r="DQ38" i="109"/>
  <c r="DQ43" i="109"/>
  <c r="GC38" i="109"/>
  <c r="GC43" i="109"/>
  <c r="GC39" i="109"/>
  <c r="Z39" i="109"/>
  <c r="Z38" i="109"/>
  <c r="Z43" i="109"/>
  <c r="CL43" i="109"/>
  <c r="CL39" i="109"/>
  <c r="CL38" i="109"/>
  <c r="EX43" i="109"/>
  <c r="EX39" i="109"/>
  <c r="EX38" i="109"/>
  <c r="K39" i="109"/>
  <c r="K38" i="109"/>
  <c r="K43" i="109"/>
  <c r="BW39" i="109"/>
  <c r="BW38" i="109"/>
  <c r="BW43" i="109"/>
  <c r="EI43" i="109"/>
  <c r="EI39" i="109"/>
  <c r="EI38" i="109"/>
  <c r="GU38" i="109"/>
  <c r="GU43" i="109"/>
  <c r="GU39" i="109"/>
  <c r="AZ43" i="109"/>
  <c r="AZ39" i="109"/>
  <c r="AZ38" i="109"/>
  <c r="DL43" i="109"/>
  <c r="DL39" i="109"/>
  <c r="DL38" i="109"/>
  <c r="FX43" i="109"/>
  <c r="FX39" i="109"/>
  <c r="FX38" i="109"/>
  <c r="AC38" i="109"/>
  <c r="AC43" i="109"/>
  <c r="AC39" i="109"/>
  <c r="CO43" i="109"/>
  <c r="CO39" i="109"/>
  <c r="CO38" i="109"/>
  <c r="FA43" i="109"/>
  <c r="FA39" i="109"/>
  <c r="FA38" i="109"/>
  <c r="F43" i="109"/>
  <c r="F39" i="109"/>
  <c r="F38" i="109"/>
  <c r="BR43" i="109"/>
  <c r="BR39" i="109"/>
  <c r="BR38" i="109"/>
  <c r="ED43" i="109"/>
  <c r="ED39" i="109"/>
  <c r="ED38" i="109"/>
  <c r="GP43" i="109"/>
  <c r="GP39" i="109"/>
  <c r="GP38" i="109"/>
  <c r="AU43" i="109"/>
  <c r="AU39" i="109"/>
  <c r="AU38" i="109"/>
  <c r="DG39" i="109"/>
  <c r="DG38" i="109"/>
  <c r="DG43" i="109"/>
  <c r="FS43" i="109"/>
  <c r="FS39" i="109"/>
  <c r="FS38" i="109"/>
  <c r="X43" i="109"/>
  <c r="X39" i="109"/>
  <c r="X38" i="109"/>
  <c r="CJ43" i="109"/>
  <c r="CJ39" i="109"/>
  <c r="CJ38" i="109"/>
  <c r="EV39" i="109"/>
  <c r="EV38" i="109"/>
  <c r="EV43" i="109"/>
  <c r="HH43" i="109"/>
  <c r="HH39" i="109"/>
  <c r="HH38" i="109"/>
  <c r="BM43" i="109"/>
  <c r="BM39" i="109"/>
  <c r="BM38" i="109"/>
  <c r="DY39" i="109"/>
  <c r="DY38" i="109"/>
  <c r="DY43" i="109"/>
  <c r="GK43" i="109"/>
  <c r="GK39" i="109"/>
  <c r="GK38" i="109"/>
  <c r="AH43" i="109"/>
  <c r="AH39" i="109"/>
  <c r="AH38" i="109"/>
  <c r="CT43" i="109"/>
  <c r="CT39" i="109"/>
  <c r="CT38" i="109"/>
  <c r="FF43" i="109"/>
  <c r="FF39" i="109"/>
  <c r="FF38" i="109"/>
  <c r="S43" i="109"/>
  <c r="S39" i="109"/>
  <c r="S38" i="109"/>
  <c r="CE43" i="109"/>
  <c r="CE39" i="109"/>
  <c r="CE38" i="109"/>
  <c r="EQ43" i="109"/>
  <c r="EQ39" i="109"/>
  <c r="EQ38" i="109"/>
  <c r="HC38" i="109"/>
  <c r="HC43" i="109"/>
  <c r="HC39" i="109"/>
  <c r="BH43" i="109"/>
  <c r="BH39" i="109"/>
  <c r="BH38" i="109"/>
  <c r="DT43" i="109"/>
  <c r="DT39" i="109"/>
  <c r="DT38" i="109"/>
  <c r="GF38" i="109"/>
  <c r="GF43" i="109"/>
  <c r="GF39" i="109"/>
  <c r="AK38" i="109"/>
  <c r="AK43" i="109"/>
  <c r="AK39" i="109"/>
  <c r="CW43" i="109"/>
  <c r="CW39" i="109"/>
  <c r="CW38" i="109"/>
  <c r="FI43" i="109"/>
  <c r="FI39" i="109"/>
  <c r="FI38" i="109"/>
  <c r="N43" i="109"/>
  <c r="N39" i="109"/>
  <c r="N38" i="109"/>
  <c r="BZ43" i="109"/>
  <c r="BZ39" i="109"/>
  <c r="BZ38" i="109"/>
  <c r="EL43" i="109"/>
  <c r="EL39" i="109"/>
  <c r="EL38" i="109"/>
  <c r="GX43" i="109"/>
  <c r="GX39" i="109"/>
  <c r="GX38" i="109"/>
  <c r="BC43" i="109"/>
  <c r="BC39" i="109"/>
  <c r="BC38" i="109"/>
  <c r="DO43" i="109"/>
  <c r="DO39" i="109"/>
  <c r="DO38" i="109"/>
  <c r="GA43" i="109"/>
  <c r="GA39" i="109"/>
  <c r="GA38" i="109"/>
  <c r="AF43" i="109"/>
  <c r="AF39" i="109"/>
  <c r="AF38" i="109"/>
  <c r="CR38" i="109"/>
  <c r="CR43" i="109"/>
  <c r="CR39" i="109"/>
  <c r="FD43" i="109"/>
  <c r="FD39" i="109"/>
  <c r="FD38" i="109"/>
  <c r="I43" i="109"/>
  <c r="I39" i="109"/>
  <c r="I38" i="109"/>
  <c r="BU43" i="109"/>
  <c r="BU39" i="109"/>
  <c r="BU38" i="109"/>
  <c r="EG43" i="109"/>
  <c r="EG39" i="109"/>
  <c r="EG38" i="109"/>
  <c r="GS43" i="109"/>
  <c r="GS39" i="109"/>
  <c r="GS38" i="109"/>
  <c r="AP43" i="109"/>
  <c r="AP39" i="109"/>
  <c r="AP38" i="109"/>
  <c r="DB43" i="109"/>
  <c r="DB39" i="109"/>
  <c r="DB38" i="109"/>
  <c r="FN43" i="109"/>
  <c r="FN39" i="109"/>
  <c r="FN38" i="109"/>
  <c r="AA39" i="109"/>
  <c r="AA38" i="109"/>
  <c r="AA43" i="109"/>
  <c r="CM43" i="109"/>
  <c r="CM39" i="109"/>
  <c r="CM38" i="109"/>
  <c r="EY43" i="109"/>
  <c r="EY39" i="109"/>
  <c r="EY38" i="109"/>
  <c r="D43" i="109"/>
  <c r="D39" i="109"/>
  <c r="D38" i="109"/>
  <c r="BP43" i="109"/>
  <c r="BP39" i="109"/>
  <c r="BP38" i="109"/>
  <c r="EB43" i="109"/>
  <c r="EB39" i="109"/>
  <c r="EB38" i="109"/>
  <c r="GN43" i="109"/>
  <c r="GN39" i="109"/>
  <c r="GN38" i="109"/>
  <c r="AS43" i="109"/>
  <c r="AS39" i="109"/>
  <c r="AS38" i="109"/>
  <c r="DE43" i="109"/>
  <c r="DE39" i="109"/>
  <c r="DE38" i="109"/>
  <c r="FQ43" i="109"/>
  <c r="FQ39" i="109"/>
  <c r="FQ38" i="109"/>
  <c r="V39" i="109"/>
  <c r="V38" i="109"/>
  <c r="V43" i="109"/>
  <c r="CH43" i="109"/>
  <c r="CH39" i="109"/>
  <c r="CH38" i="109"/>
  <c r="ET43" i="109"/>
  <c r="ET39" i="109"/>
  <c r="ET38" i="109"/>
  <c r="HF43" i="109"/>
  <c r="HF39" i="109"/>
  <c r="HF38" i="109"/>
  <c r="BK38" i="109"/>
  <c r="BK43" i="109"/>
  <c r="BK39" i="109"/>
  <c r="DW43" i="109"/>
  <c r="DW39" i="109"/>
  <c r="DW38" i="109"/>
  <c r="GI43" i="109"/>
  <c r="GI39" i="109"/>
  <c r="GI38" i="109"/>
  <c r="AN38" i="109"/>
  <c r="AN43" i="109"/>
  <c r="AN39" i="109"/>
  <c r="CZ43" i="109"/>
  <c r="CZ39" i="109"/>
  <c r="CZ38" i="109"/>
  <c r="FL43" i="109"/>
  <c r="FL39" i="109"/>
  <c r="FL38" i="109"/>
  <c r="Q38" i="109"/>
  <c r="Q43" i="109"/>
  <c r="Q39" i="109"/>
  <c r="CC43" i="109"/>
  <c r="CC39" i="109"/>
  <c r="CC38" i="109"/>
  <c r="EO43" i="109"/>
  <c r="EO39" i="109"/>
  <c r="EO38" i="109"/>
  <c r="HA38" i="109"/>
  <c r="HA43" i="109"/>
  <c r="HA39" i="109"/>
  <c r="AX43" i="109"/>
  <c r="AX39" i="109"/>
  <c r="AX38" i="109"/>
  <c r="DJ43" i="109"/>
  <c r="DJ39" i="109"/>
  <c r="DJ38" i="109"/>
  <c r="FV43" i="109"/>
  <c r="FV39" i="109"/>
  <c r="FV38" i="109"/>
  <c r="AI43" i="109"/>
  <c r="AI39" i="109"/>
  <c r="AI38" i="109"/>
  <c r="CU43" i="109"/>
  <c r="CU39" i="109"/>
  <c r="CU38" i="109"/>
  <c r="FG38" i="109"/>
  <c r="FG43" i="109"/>
  <c r="FG39" i="109"/>
  <c r="L38" i="109"/>
  <c r="L43" i="109"/>
  <c r="L39" i="109"/>
  <c r="BX43" i="109"/>
  <c r="BX39" i="109"/>
  <c r="BX38" i="109"/>
  <c r="EJ43" i="109"/>
  <c r="EJ39" i="109"/>
  <c r="EJ38" i="109"/>
  <c r="GV43" i="109"/>
  <c r="GV39" i="109"/>
  <c r="GV38" i="109"/>
  <c r="BA39" i="109"/>
  <c r="BA38" i="109"/>
  <c r="BA43" i="109"/>
  <c r="DM43" i="109"/>
  <c r="DM39" i="109"/>
  <c r="DM38" i="109"/>
  <c r="FY43" i="109"/>
  <c r="FY39" i="109"/>
  <c r="FY38" i="109"/>
  <c r="AD38" i="109"/>
  <c r="AD43" i="109"/>
  <c r="AD39" i="109"/>
  <c r="CP43" i="109"/>
  <c r="CP39" i="109"/>
  <c r="CP38" i="109"/>
  <c r="FB43" i="109"/>
  <c r="FB39" i="109"/>
  <c r="FB38" i="109"/>
  <c r="G43" i="109"/>
  <c r="G39" i="109"/>
  <c r="G38" i="109"/>
  <c r="BS43" i="109"/>
  <c r="BS39" i="109"/>
  <c r="BS38" i="109"/>
  <c r="EE43" i="109"/>
  <c r="EE39" i="109"/>
  <c r="EE38" i="109"/>
  <c r="GQ43" i="109"/>
  <c r="GQ39" i="109"/>
  <c r="GQ38" i="109"/>
  <c r="AV43" i="109"/>
  <c r="AV39" i="109"/>
  <c r="AV38" i="109"/>
  <c r="DH43" i="109"/>
  <c r="DH39" i="109"/>
  <c r="DH38" i="109"/>
  <c r="FT43" i="109"/>
  <c r="FT39" i="109"/>
  <c r="FT38" i="109"/>
  <c r="Y43" i="109"/>
  <c r="Y39" i="109"/>
  <c r="Y38" i="109"/>
  <c r="CK38" i="109"/>
  <c r="CK43" i="109"/>
  <c r="CK39" i="109"/>
  <c r="EW43" i="109"/>
  <c r="EW39" i="109"/>
  <c r="EW38" i="109"/>
  <c r="BF43" i="109"/>
  <c r="BF39" i="109"/>
  <c r="BF38" i="109"/>
  <c r="DR43" i="109"/>
  <c r="DR39" i="109"/>
  <c r="DR38" i="109"/>
  <c r="GD38" i="109"/>
  <c r="GD43" i="109"/>
  <c r="GD39" i="109"/>
  <c r="AQ43" i="109"/>
  <c r="AQ39" i="109"/>
  <c r="AQ38" i="109"/>
  <c r="DC43" i="109"/>
  <c r="DC39" i="109"/>
  <c r="DC38" i="109"/>
  <c r="FO43" i="109"/>
  <c r="FO39" i="109"/>
  <c r="FO38" i="109"/>
  <c r="T43" i="109"/>
  <c r="T39" i="109"/>
  <c r="T38" i="109"/>
  <c r="CF43" i="109"/>
  <c r="CF39" i="109"/>
  <c r="CF38" i="109"/>
  <c r="ER43" i="109"/>
  <c r="ER39" i="109"/>
  <c r="ER38" i="109"/>
  <c r="HD38" i="109"/>
  <c r="HD43" i="109"/>
  <c r="HD39" i="109"/>
  <c r="BI43" i="109"/>
  <c r="BI39" i="109"/>
  <c r="BI38" i="109"/>
  <c r="DU43" i="109"/>
  <c r="DU39" i="109"/>
  <c r="DU38" i="109"/>
  <c r="GG38" i="109"/>
  <c r="GG43" i="109"/>
  <c r="GG39" i="109"/>
  <c r="AL43" i="109"/>
  <c r="AL39" i="109"/>
  <c r="AL38" i="109"/>
  <c r="CX43" i="109"/>
  <c r="CX39" i="109"/>
  <c r="CX38" i="109"/>
  <c r="FJ43" i="109"/>
  <c r="FJ39" i="109"/>
  <c r="FJ38" i="109"/>
  <c r="O43" i="109"/>
  <c r="O39" i="109"/>
  <c r="O38" i="109"/>
  <c r="CA43" i="109"/>
  <c r="CA39" i="109"/>
  <c r="CA38" i="109"/>
  <c r="EM43" i="109"/>
  <c r="EM39" i="109"/>
  <c r="EM38" i="109"/>
  <c r="GY43" i="109"/>
  <c r="GY39" i="109"/>
  <c r="GY38" i="109"/>
  <c r="BD43" i="109"/>
  <c r="BD39" i="109"/>
  <c r="BD38" i="109"/>
  <c r="DP39" i="109"/>
  <c r="DP38" i="109"/>
  <c r="DP43" i="109"/>
  <c r="GB43" i="109"/>
  <c r="GB39" i="109"/>
  <c r="GB38" i="109"/>
  <c r="AG39" i="109"/>
  <c r="AG38" i="109"/>
  <c r="AG43" i="109"/>
  <c r="CS43" i="109"/>
  <c r="CS39" i="109"/>
  <c r="CS38" i="109"/>
  <c r="FE43" i="109"/>
  <c r="FE39" i="109"/>
  <c r="FE38" i="109"/>
  <c r="B43" i="109"/>
  <c r="B39" i="109"/>
  <c r="B38" i="109"/>
  <c r="BN43" i="109"/>
  <c r="BN39" i="109"/>
  <c r="BN38" i="109"/>
  <c r="DZ43" i="109"/>
  <c r="DZ39" i="109"/>
  <c r="DZ38" i="109"/>
  <c r="GL43" i="109"/>
  <c r="GL39" i="109"/>
  <c r="GL38" i="109"/>
  <c r="AY43" i="109"/>
  <c r="AY39" i="109"/>
  <c r="AY38" i="109"/>
  <c r="DK43" i="109"/>
  <c r="DK39" i="109"/>
  <c r="DK38" i="109"/>
  <c r="FW43" i="109"/>
  <c r="FW39" i="109"/>
  <c r="FW38" i="109"/>
  <c r="AB43" i="109"/>
  <c r="AB39" i="109"/>
  <c r="AB38" i="109"/>
  <c r="CN43" i="109"/>
  <c r="CN39" i="109"/>
  <c r="CN38" i="109"/>
  <c r="EZ43" i="109"/>
  <c r="EZ39" i="109"/>
  <c r="EZ38" i="109"/>
  <c r="E43" i="109"/>
  <c r="E39" i="109"/>
  <c r="E38" i="109"/>
  <c r="BQ39" i="109"/>
  <c r="BQ43" i="109"/>
  <c r="BQ38" i="109"/>
  <c r="EC43" i="109"/>
  <c r="EC39" i="109"/>
  <c r="EC38" i="109"/>
  <c r="GO38" i="109"/>
  <c r="GO43" i="109"/>
  <c r="GO39" i="109"/>
  <c r="AT43" i="109"/>
  <c r="AT39" i="109"/>
  <c r="AT38" i="109"/>
  <c r="DF43" i="109"/>
  <c r="DF39" i="109"/>
  <c r="DF38" i="109"/>
  <c r="FR43" i="109"/>
  <c r="FR39" i="109"/>
  <c r="FR38" i="109"/>
  <c r="W43" i="109"/>
  <c r="W39" i="109"/>
  <c r="W38" i="109"/>
  <c r="CI43" i="109"/>
  <c r="CI39" i="109"/>
  <c r="CI38" i="109"/>
  <c r="EU43" i="109"/>
  <c r="EU39" i="109"/>
  <c r="EU38" i="109"/>
  <c r="HG38" i="109"/>
  <c r="HG43" i="109"/>
  <c r="HG39" i="109"/>
  <c r="BL43" i="109"/>
  <c r="BL39" i="109"/>
  <c r="BL38" i="109"/>
  <c r="DX43" i="109"/>
  <c r="DX39" i="109"/>
  <c r="DX38" i="109"/>
  <c r="GJ43" i="109"/>
  <c r="GJ39" i="109"/>
  <c r="GJ38" i="109"/>
  <c r="AO43" i="109"/>
  <c r="AO39" i="109"/>
  <c r="AO38" i="109"/>
  <c r="DA43" i="109"/>
  <c r="DA39" i="109"/>
  <c r="DA38" i="109"/>
  <c r="FM43" i="109"/>
  <c r="FM39" i="109"/>
  <c r="FM38" i="109"/>
  <c r="J43" i="109"/>
  <c r="J39" i="109"/>
  <c r="J38" i="109"/>
  <c r="BV39" i="109"/>
  <c r="BV38" i="109"/>
  <c r="BV43" i="109"/>
  <c r="EH39" i="109"/>
  <c r="EH38" i="109"/>
  <c r="EH43" i="109"/>
  <c r="GT43" i="109"/>
  <c r="GT39" i="109"/>
  <c r="GT38" i="109"/>
  <c r="BG43" i="109"/>
  <c r="BG39" i="109"/>
  <c r="BG38" i="109"/>
  <c r="DS43" i="109"/>
  <c r="DS39" i="109"/>
  <c r="DS38" i="109"/>
  <c r="GE43" i="109"/>
  <c r="GE39" i="109"/>
  <c r="GE38" i="109"/>
  <c r="AJ43" i="109"/>
  <c r="AJ39" i="109"/>
  <c r="AJ38" i="109"/>
  <c r="CV43" i="109"/>
  <c r="CV39" i="109"/>
  <c r="CV38" i="109"/>
  <c r="FH43" i="109"/>
  <c r="FH39" i="109"/>
  <c r="FH38" i="109"/>
  <c r="M43" i="109"/>
  <c r="M39" i="109"/>
  <c r="M38" i="109"/>
  <c r="BY43" i="109"/>
  <c r="BY39" i="109"/>
  <c r="BY38" i="109"/>
  <c r="EK43" i="109"/>
  <c r="EK39" i="109"/>
  <c r="EK38" i="109"/>
  <c r="GW43" i="109"/>
  <c r="GW39" i="109"/>
  <c r="GW38" i="109"/>
  <c r="BB43" i="109"/>
  <c r="BB39" i="109"/>
  <c r="BB38" i="109"/>
  <c r="DN43" i="109"/>
  <c r="DN39" i="109"/>
  <c r="DN38" i="109"/>
  <c r="FZ43" i="109"/>
  <c r="FZ39" i="109"/>
  <c r="FZ38" i="109"/>
  <c r="AE43" i="109"/>
  <c r="AE39" i="109"/>
  <c r="AE38" i="109"/>
  <c r="CQ39" i="109"/>
  <c r="CQ38" i="109"/>
  <c r="CQ43" i="109"/>
  <c r="FC43" i="109"/>
  <c r="FC39" i="109"/>
  <c r="FC38" i="109"/>
  <c r="H43" i="109"/>
  <c r="H39" i="109"/>
  <c r="H38" i="109"/>
  <c r="BT39" i="109"/>
  <c r="BT38" i="109"/>
  <c r="BT43" i="109"/>
  <c r="EF39" i="109"/>
  <c r="EF38" i="109"/>
  <c r="EF43" i="109"/>
  <c r="GR43" i="109"/>
  <c r="GR39" i="109"/>
  <c r="GR38" i="109"/>
  <c r="AW39" i="109"/>
  <c r="AW38" i="109"/>
  <c r="AW43" i="109"/>
  <c r="DI38" i="109"/>
  <c r="DI43" i="109"/>
  <c r="DI39" i="109"/>
  <c r="FU43" i="109"/>
  <c r="FU39" i="109"/>
  <c r="FU38" i="109"/>
  <c r="R38" i="109"/>
  <c r="R43" i="109"/>
  <c r="R39" i="109"/>
  <c r="CD38" i="109"/>
  <c r="CD43" i="109"/>
  <c r="CD39" i="109"/>
  <c r="EP43" i="109"/>
  <c r="EP39" i="109"/>
  <c r="EP38" i="109"/>
  <c r="HB43" i="109"/>
  <c r="HB39" i="109"/>
  <c r="HB38" i="109"/>
  <c r="EB39" i="106"/>
  <c r="EB38" i="106"/>
  <c r="EB43" i="106"/>
  <c r="ER38" i="106"/>
  <c r="ER43" i="106"/>
  <c r="ER39" i="106"/>
  <c r="AR39" i="106"/>
  <c r="AR38" i="106"/>
  <c r="AR43" i="106"/>
  <c r="U43" i="106"/>
  <c r="U39" i="106"/>
  <c r="U38" i="106"/>
  <c r="CG43" i="106"/>
  <c r="CG39" i="106"/>
  <c r="CG38" i="106"/>
  <c r="ES43" i="106"/>
  <c r="ES39" i="106"/>
  <c r="ES38" i="106"/>
  <c r="HE39" i="106"/>
  <c r="HE38" i="106"/>
  <c r="HE43" i="106"/>
  <c r="BJ43" i="106"/>
  <c r="BJ39" i="106"/>
  <c r="BJ38" i="106"/>
  <c r="DV43" i="106"/>
  <c r="DV39" i="106"/>
  <c r="DV38" i="106"/>
  <c r="GH43" i="106"/>
  <c r="GH39" i="106"/>
  <c r="GH38" i="106"/>
  <c r="AM43" i="106"/>
  <c r="AM39" i="106"/>
  <c r="AM38" i="106"/>
  <c r="CY43" i="106"/>
  <c r="CY39" i="106"/>
  <c r="CY38" i="106"/>
  <c r="FK43" i="106"/>
  <c r="FK39" i="106"/>
  <c r="FK38" i="106"/>
  <c r="P43" i="106"/>
  <c r="P39" i="106"/>
  <c r="P38" i="106"/>
  <c r="CB43" i="106"/>
  <c r="CB39" i="106"/>
  <c r="CB38" i="106"/>
  <c r="EN43" i="106"/>
  <c r="EN39" i="106"/>
  <c r="EN38" i="106"/>
  <c r="GZ43" i="106"/>
  <c r="GZ39" i="106"/>
  <c r="GZ38" i="106"/>
  <c r="BE43" i="106"/>
  <c r="BE39" i="106"/>
  <c r="BE38" i="106"/>
  <c r="DQ39" i="106"/>
  <c r="DQ38" i="106"/>
  <c r="DQ43" i="106"/>
  <c r="GC43" i="106"/>
  <c r="GC39" i="106"/>
  <c r="GC38" i="106"/>
  <c r="Z43" i="106"/>
  <c r="Z39" i="106"/>
  <c r="Z38" i="106"/>
  <c r="CL43" i="106"/>
  <c r="CL39" i="106"/>
  <c r="CL38" i="106"/>
  <c r="EX43" i="106"/>
  <c r="EX39" i="106"/>
  <c r="EX38" i="106"/>
  <c r="C43" i="106"/>
  <c r="C39" i="106"/>
  <c r="C38" i="106"/>
  <c r="BO43" i="106"/>
  <c r="BO39" i="106"/>
  <c r="BO38" i="106"/>
  <c r="EA43" i="106"/>
  <c r="EA39" i="106"/>
  <c r="EA38" i="106"/>
  <c r="GM43" i="106"/>
  <c r="GM39" i="106"/>
  <c r="GM38" i="106"/>
  <c r="GN39" i="106"/>
  <c r="GN38" i="106"/>
  <c r="GN43" i="106"/>
  <c r="HD39" i="106"/>
  <c r="HD38" i="106"/>
  <c r="HD43" i="106"/>
  <c r="DD39" i="106"/>
  <c r="DD38" i="106"/>
  <c r="DD43" i="106"/>
  <c r="AC43" i="106"/>
  <c r="AC39" i="106"/>
  <c r="AC38" i="106"/>
  <c r="CO43" i="106"/>
  <c r="CO39" i="106"/>
  <c r="CO38" i="106"/>
  <c r="FA38" i="106"/>
  <c r="FA43" i="106"/>
  <c r="FA39" i="106"/>
  <c r="F43" i="106"/>
  <c r="F39" i="106"/>
  <c r="F38" i="106"/>
  <c r="BR43" i="106"/>
  <c r="BR39" i="106"/>
  <c r="BR38" i="106"/>
  <c r="ED43" i="106"/>
  <c r="ED39" i="106"/>
  <c r="ED38" i="106"/>
  <c r="GP39" i="106"/>
  <c r="GP38" i="106"/>
  <c r="GP43" i="106"/>
  <c r="AU43" i="106"/>
  <c r="AU39" i="106"/>
  <c r="AU38" i="106"/>
  <c r="DG43" i="106"/>
  <c r="DG39" i="106"/>
  <c r="DG38" i="106"/>
  <c r="FS43" i="106"/>
  <c r="FS39" i="106"/>
  <c r="FS38" i="106"/>
  <c r="X43" i="106"/>
  <c r="X39" i="106"/>
  <c r="X38" i="106"/>
  <c r="CJ43" i="106"/>
  <c r="CJ39" i="106"/>
  <c r="CJ38" i="106"/>
  <c r="EV43" i="106"/>
  <c r="EV39" i="106"/>
  <c r="EV38" i="106"/>
  <c r="HH43" i="106"/>
  <c r="HH39" i="106"/>
  <c r="HH38" i="106"/>
  <c r="BM39" i="106"/>
  <c r="BM38" i="106"/>
  <c r="BM43" i="106"/>
  <c r="DY38" i="106"/>
  <c r="DY43" i="106"/>
  <c r="DY39" i="106"/>
  <c r="GK39" i="106"/>
  <c r="GK38" i="106"/>
  <c r="GK43" i="106"/>
  <c r="AH39" i="106"/>
  <c r="AH38" i="106"/>
  <c r="AH43" i="106"/>
  <c r="CT43" i="106"/>
  <c r="CT39" i="106"/>
  <c r="CT38" i="106"/>
  <c r="FF43" i="106"/>
  <c r="FF39" i="106"/>
  <c r="FF38" i="106"/>
  <c r="K43" i="106"/>
  <c r="K39" i="106"/>
  <c r="K38" i="106"/>
  <c r="BW39" i="106"/>
  <c r="BW38" i="106"/>
  <c r="BW43" i="106"/>
  <c r="EI43" i="106"/>
  <c r="EI39" i="106"/>
  <c r="EI38" i="106"/>
  <c r="GU43" i="106"/>
  <c r="GU39" i="106"/>
  <c r="GU38" i="106"/>
  <c r="L39" i="106"/>
  <c r="L38" i="106"/>
  <c r="L43" i="106"/>
  <c r="AB38" i="106"/>
  <c r="AB43" i="106"/>
  <c r="AB39" i="106"/>
  <c r="FP39" i="106"/>
  <c r="FP38" i="106"/>
  <c r="FP43" i="106"/>
  <c r="AK43" i="106"/>
  <c r="AK39" i="106"/>
  <c r="AK38" i="106"/>
  <c r="CW38" i="106"/>
  <c r="CW43" i="106"/>
  <c r="CW39" i="106"/>
  <c r="FI39" i="106"/>
  <c r="FI38" i="106"/>
  <c r="FI43" i="106"/>
  <c r="N43" i="106"/>
  <c r="N39" i="106"/>
  <c r="N38" i="106"/>
  <c r="BZ43" i="106"/>
  <c r="BZ39" i="106"/>
  <c r="BZ38" i="106"/>
  <c r="EL43" i="106"/>
  <c r="EL39" i="106"/>
  <c r="EL38" i="106"/>
  <c r="GX43" i="106"/>
  <c r="GX39" i="106"/>
  <c r="GX38" i="106"/>
  <c r="BC38" i="106"/>
  <c r="BC43" i="106"/>
  <c r="BC39" i="106"/>
  <c r="DO38" i="106"/>
  <c r="DO43" i="106"/>
  <c r="DO39" i="106"/>
  <c r="GA38" i="106"/>
  <c r="GA43" i="106"/>
  <c r="GA39" i="106"/>
  <c r="AF43" i="106"/>
  <c r="AF39" i="106"/>
  <c r="AF38" i="106"/>
  <c r="CR38" i="106"/>
  <c r="CR43" i="106"/>
  <c r="CR39" i="106"/>
  <c r="FD39" i="106"/>
  <c r="FD38" i="106"/>
  <c r="FD43" i="106"/>
  <c r="I38" i="106"/>
  <c r="I43" i="106"/>
  <c r="I39" i="106"/>
  <c r="BU38" i="106"/>
  <c r="BU43" i="106"/>
  <c r="BU39" i="106"/>
  <c r="EG43" i="106"/>
  <c r="EG39" i="106"/>
  <c r="EG38" i="106"/>
  <c r="GS43" i="106"/>
  <c r="GS39" i="106"/>
  <c r="GS38" i="106"/>
  <c r="AP39" i="106"/>
  <c r="AP38" i="106"/>
  <c r="AP43" i="106"/>
  <c r="DB43" i="106"/>
  <c r="DB39" i="106"/>
  <c r="DB38" i="106"/>
  <c r="FN39" i="106"/>
  <c r="FN38" i="106"/>
  <c r="FN43" i="106"/>
  <c r="S43" i="106"/>
  <c r="S39" i="106"/>
  <c r="S38" i="106"/>
  <c r="CE39" i="106"/>
  <c r="CE38" i="106"/>
  <c r="CE43" i="106"/>
  <c r="EQ43" i="106"/>
  <c r="EQ39" i="106"/>
  <c r="EQ38" i="106"/>
  <c r="HC43" i="106"/>
  <c r="HC39" i="106"/>
  <c r="HC38" i="106"/>
  <c r="BH39" i="106"/>
  <c r="BH38" i="106"/>
  <c r="BH43" i="106"/>
  <c r="BX39" i="106"/>
  <c r="BX38" i="106"/>
  <c r="BX43" i="106"/>
  <c r="CN39" i="106"/>
  <c r="CN38" i="106"/>
  <c r="CN43" i="106"/>
  <c r="AZ43" i="106"/>
  <c r="AZ39" i="106"/>
  <c r="AZ38" i="106"/>
  <c r="AS43" i="106"/>
  <c r="AS39" i="106"/>
  <c r="AS38" i="106"/>
  <c r="DE39" i="106"/>
  <c r="DE38" i="106"/>
  <c r="DE43" i="106"/>
  <c r="FQ43" i="106"/>
  <c r="FQ39" i="106"/>
  <c r="FQ38" i="106"/>
  <c r="V39" i="106"/>
  <c r="V38" i="106"/>
  <c r="V43" i="106"/>
  <c r="CH43" i="106"/>
  <c r="CH39" i="106"/>
  <c r="CH38" i="106"/>
  <c r="ET43" i="106"/>
  <c r="ET39" i="106"/>
  <c r="ET38" i="106"/>
  <c r="HF43" i="106"/>
  <c r="HF39" i="106"/>
  <c r="HF38" i="106"/>
  <c r="BK38" i="106"/>
  <c r="BK43" i="106"/>
  <c r="BK39" i="106"/>
  <c r="DW39" i="106"/>
  <c r="DW38" i="106"/>
  <c r="DW43" i="106"/>
  <c r="GI38" i="106"/>
  <c r="GI43" i="106"/>
  <c r="GI39" i="106"/>
  <c r="AN43" i="106"/>
  <c r="AN39" i="106"/>
  <c r="AN38" i="106"/>
  <c r="CZ39" i="106"/>
  <c r="CZ38" i="106"/>
  <c r="CZ43" i="106"/>
  <c r="FL43" i="106"/>
  <c r="FL39" i="106"/>
  <c r="FL38" i="106"/>
  <c r="Q39" i="106"/>
  <c r="Q38" i="106"/>
  <c r="Q43" i="106"/>
  <c r="CC38" i="106"/>
  <c r="CC43" i="106"/>
  <c r="CC39" i="106"/>
  <c r="EO39" i="106"/>
  <c r="EO38" i="106"/>
  <c r="EO43" i="106"/>
  <c r="HA43" i="106"/>
  <c r="HA39" i="106"/>
  <c r="HA38" i="106"/>
  <c r="AX43" i="106"/>
  <c r="AX39" i="106"/>
  <c r="AX38" i="106"/>
  <c r="DJ39" i="106"/>
  <c r="DJ38" i="106"/>
  <c r="DJ43" i="106"/>
  <c r="FV43" i="106"/>
  <c r="FV39" i="106"/>
  <c r="FV38" i="106"/>
  <c r="AA43" i="106"/>
  <c r="AA39" i="106"/>
  <c r="AA38" i="106"/>
  <c r="CM43" i="106"/>
  <c r="CM39" i="106"/>
  <c r="CM38" i="106"/>
  <c r="EY43" i="106"/>
  <c r="EY39" i="106"/>
  <c r="EY38" i="106"/>
  <c r="DT39" i="106"/>
  <c r="DT38" i="106"/>
  <c r="DT43" i="106"/>
  <c r="EJ43" i="106"/>
  <c r="EJ39" i="106"/>
  <c r="EJ38" i="106"/>
  <c r="EZ39" i="106"/>
  <c r="EZ38" i="106"/>
  <c r="EZ43" i="106"/>
  <c r="DL38" i="106"/>
  <c r="DL43" i="106"/>
  <c r="DL39" i="106"/>
  <c r="BA43" i="106"/>
  <c r="BA38" i="106"/>
  <c r="BA39" i="106"/>
  <c r="DM43" i="106"/>
  <c r="DM38" i="106"/>
  <c r="DM39" i="106"/>
  <c r="FY43" i="106"/>
  <c r="FY38" i="106"/>
  <c r="FY39" i="106"/>
  <c r="AD43" i="106"/>
  <c r="AD39" i="106"/>
  <c r="AD38" i="106"/>
  <c r="CP43" i="106"/>
  <c r="CP39" i="106"/>
  <c r="CP38" i="106"/>
  <c r="FB43" i="106"/>
  <c r="FB39" i="106"/>
  <c r="FB38" i="106"/>
  <c r="G43" i="106"/>
  <c r="G39" i="106"/>
  <c r="G38" i="106"/>
  <c r="BS43" i="106"/>
  <c r="BS39" i="106"/>
  <c r="BS38" i="106"/>
  <c r="EE43" i="106"/>
  <c r="EE39" i="106"/>
  <c r="EE38" i="106"/>
  <c r="GQ43" i="106"/>
  <c r="GQ39" i="106"/>
  <c r="GQ38" i="106"/>
  <c r="AV38" i="106"/>
  <c r="AV43" i="106"/>
  <c r="AV39" i="106"/>
  <c r="DH43" i="106"/>
  <c r="DH39" i="106"/>
  <c r="DH38" i="106"/>
  <c r="FT39" i="106"/>
  <c r="FT38" i="106"/>
  <c r="FT43" i="106"/>
  <c r="Y43" i="106"/>
  <c r="Y39" i="106"/>
  <c r="Y38" i="106"/>
  <c r="CK38" i="106"/>
  <c r="CK43" i="106"/>
  <c r="CK39" i="106"/>
  <c r="EW43" i="106"/>
  <c r="EW39" i="106"/>
  <c r="EW38" i="106"/>
  <c r="BF39" i="106"/>
  <c r="BF38" i="106"/>
  <c r="BF43" i="106"/>
  <c r="DR39" i="106"/>
  <c r="DR38" i="106"/>
  <c r="DR43" i="106"/>
  <c r="GD39" i="106"/>
  <c r="GD38" i="106"/>
  <c r="GD43" i="106"/>
  <c r="AI43" i="106"/>
  <c r="AI39" i="106"/>
  <c r="AI38" i="106"/>
  <c r="CU43" i="106"/>
  <c r="CU39" i="106"/>
  <c r="CU38" i="106"/>
  <c r="FG43" i="106"/>
  <c r="FG39" i="106"/>
  <c r="FG38" i="106"/>
  <c r="GF38" i="106"/>
  <c r="GF43" i="106"/>
  <c r="GF39" i="106"/>
  <c r="GV39" i="106"/>
  <c r="GV38" i="106"/>
  <c r="GV43" i="106"/>
  <c r="AJ39" i="106"/>
  <c r="AJ38" i="106"/>
  <c r="AJ43" i="106"/>
  <c r="FX43" i="106"/>
  <c r="FX39" i="106"/>
  <c r="FX38" i="106"/>
  <c r="BI43" i="106"/>
  <c r="BI38" i="106"/>
  <c r="BI39" i="106"/>
  <c r="DU43" i="106"/>
  <c r="DU38" i="106"/>
  <c r="DU39" i="106"/>
  <c r="GG43" i="106"/>
  <c r="GG38" i="106"/>
  <c r="GG39" i="106"/>
  <c r="AL38" i="106"/>
  <c r="AL43" i="106"/>
  <c r="AL39" i="106"/>
  <c r="CX43" i="106"/>
  <c r="CX39" i="106"/>
  <c r="CX38" i="106"/>
  <c r="FJ43" i="106"/>
  <c r="FJ39" i="106"/>
  <c r="FJ38" i="106"/>
  <c r="O43" i="106"/>
  <c r="O39" i="106"/>
  <c r="O38" i="106"/>
  <c r="CA43" i="106"/>
  <c r="CA39" i="106"/>
  <c r="CA38" i="106"/>
  <c r="EM43" i="106"/>
  <c r="EM39" i="106"/>
  <c r="EM38" i="106"/>
  <c r="GY43" i="106"/>
  <c r="GY39" i="106"/>
  <c r="GY38" i="106"/>
  <c r="BD43" i="106"/>
  <c r="BD39" i="106"/>
  <c r="BD38" i="106"/>
  <c r="DP43" i="106"/>
  <c r="DP39" i="106"/>
  <c r="DP38" i="106"/>
  <c r="GB43" i="106"/>
  <c r="GB39" i="106"/>
  <c r="GB38" i="106"/>
  <c r="AG43" i="106"/>
  <c r="AG39" i="106"/>
  <c r="AG38" i="106"/>
  <c r="CS43" i="106"/>
  <c r="CS39" i="106"/>
  <c r="CS38" i="106"/>
  <c r="FE43" i="106"/>
  <c r="FE39" i="106"/>
  <c r="FE38" i="106"/>
  <c r="B38" i="106"/>
  <c r="B43" i="106"/>
  <c r="B39" i="106"/>
  <c r="BN39" i="106"/>
  <c r="BN38" i="106"/>
  <c r="BN43" i="106"/>
  <c r="DZ39" i="106"/>
  <c r="DZ38" i="106"/>
  <c r="DZ43" i="106"/>
  <c r="GL43" i="106"/>
  <c r="GL39" i="106"/>
  <c r="GL38" i="106"/>
  <c r="AQ43" i="106"/>
  <c r="AQ39" i="106"/>
  <c r="AQ38" i="106"/>
  <c r="DC38" i="106"/>
  <c r="DC43" i="106"/>
  <c r="DC39" i="106"/>
  <c r="FO38" i="106"/>
  <c r="FO43" i="106"/>
  <c r="FO39" i="106"/>
  <c r="D38" i="106"/>
  <c r="D43" i="106"/>
  <c r="D39" i="106"/>
  <c r="T39" i="106"/>
  <c r="T38" i="106"/>
  <c r="T43" i="106"/>
  <c r="CV39" i="106"/>
  <c r="CV38" i="106"/>
  <c r="CV43" i="106"/>
  <c r="E39" i="106"/>
  <c r="E43" i="106"/>
  <c r="E38" i="106"/>
  <c r="BQ39" i="106"/>
  <c r="BQ43" i="106"/>
  <c r="BQ38" i="106"/>
  <c r="EC43" i="106"/>
  <c r="EC38" i="106"/>
  <c r="EC39" i="106"/>
  <c r="GO43" i="106"/>
  <c r="GO38" i="106"/>
  <c r="GO39" i="106"/>
  <c r="AT43" i="106"/>
  <c r="AT39" i="106"/>
  <c r="AT38" i="106"/>
  <c r="DF38" i="106"/>
  <c r="DF43" i="106"/>
  <c r="DF39" i="106"/>
  <c r="FR43" i="106"/>
  <c r="FR39" i="106"/>
  <c r="FR38" i="106"/>
  <c r="W43" i="106"/>
  <c r="W39" i="106"/>
  <c r="W38" i="106"/>
  <c r="CI38" i="106"/>
  <c r="CI43" i="106"/>
  <c r="CI39" i="106"/>
  <c r="EU43" i="106"/>
  <c r="EU39" i="106"/>
  <c r="EU38" i="106"/>
  <c r="HG43" i="106"/>
  <c r="HG39" i="106"/>
  <c r="HG38" i="106"/>
  <c r="BL43" i="106"/>
  <c r="BL39" i="106"/>
  <c r="BL38" i="106"/>
  <c r="DX43" i="106"/>
  <c r="DX39" i="106"/>
  <c r="DX38" i="106"/>
  <c r="GJ43" i="106"/>
  <c r="GJ39" i="106"/>
  <c r="GJ38" i="106"/>
  <c r="AO39" i="106"/>
  <c r="AO38" i="106"/>
  <c r="AO43" i="106"/>
  <c r="DA39" i="106"/>
  <c r="DA38" i="106"/>
  <c r="DA43" i="106"/>
  <c r="FM39" i="106"/>
  <c r="FM38" i="106"/>
  <c r="FM43" i="106"/>
  <c r="J43" i="106"/>
  <c r="J39" i="106"/>
  <c r="J38" i="106"/>
  <c r="BV43" i="106"/>
  <c r="BV39" i="106"/>
  <c r="BV38" i="106"/>
  <c r="EH43" i="106"/>
  <c r="EH39" i="106"/>
  <c r="EH38" i="106"/>
  <c r="GT43" i="106"/>
  <c r="GT39" i="106"/>
  <c r="GT38" i="106"/>
  <c r="AY39" i="106"/>
  <c r="AY38" i="106"/>
  <c r="AY43" i="106"/>
  <c r="DK38" i="106"/>
  <c r="DK43" i="106"/>
  <c r="DK39" i="106"/>
  <c r="FW43" i="106"/>
  <c r="FW39" i="106"/>
  <c r="FW38" i="106"/>
  <c r="BP39" i="106"/>
  <c r="BP38" i="106"/>
  <c r="BP43" i="106"/>
  <c r="CF38" i="106"/>
  <c r="CF43" i="106"/>
  <c r="CF39" i="106"/>
  <c r="FH39" i="106"/>
  <c r="FH38" i="106"/>
  <c r="FH43" i="106"/>
  <c r="M43" i="106"/>
  <c r="M39" i="106"/>
  <c r="M38" i="106"/>
  <c r="BY43" i="106"/>
  <c r="BY39" i="106"/>
  <c r="BY38" i="106"/>
  <c r="EK43" i="106"/>
  <c r="EK39" i="106"/>
  <c r="EK38" i="106"/>
  <c r="GW43" i="106"/>
  <c r="GW39" i="106"/>
  <c r="GW38" i="106"/>
  <c r="BB43" i="106"/>
  <c r="BB39" i="106"/>
  <c r="BB38" i="106"/>
  <c r="DN38" i="106"/>
  <c r="DN43" i="106"/>
  <c r="DN39" i="106"/>
  <c r="FZ43" i="106"/>
  <c r="FZ39" i="106"/>
  <c r="FZ38" i="106"/>
  <c r="AE43" i="106"/>
  <c r="AE39" i="106"/>
  <c r="AE38" i="106"/>
  <c r="CQ43" i="106"/>
  <c r="CQ39" i="106"/>
  <c r="CQ38" i="106"/>
  <c r="FC43" i="106"/>
  <c r="FC39" i="106"/>
  <c r="FC38" i="106"/>
  <c r="H43" i="106"/>
  <c r="H39" i="106"/>
  <c r="H38" i="106"/>
  <c r="BT43" i="106"/>
  <c r="BT39" i="106"/>
  <c r="BT38" i="106"/>
  <c r="EF39" i="106"/>
  <c r="EF38" i="106"/>
  <c r="EF43" i="106"/>
  <c r="GR39" i="106"/>
  <c r="GR38" i="106"/>
  <c r="GR43" i="106"/>
  <c r="AW39" i="106"/>
  <c r="AW38" i="106"/>
  <c r="AW43" i="106"/>
  <c r="DI43" i="106"/>
  <c r="DI39" i="106"/>
  <c r="DI38" i="106"/>
  <c r="FU43" i="106"/>
  <c r="FU39" i="106"/>
  <c r="FU38" i="106"/>
  <c r="R43" i="106"/>
  <c r="R39" i="106"/>
  <c r="R38" i="106"/>
  <c r="CD39" i="106"/>
  <c r="CD38" i="106"/>
  <c r="CD43" i="106"/>
  <c r="EP43" i="106"/>
  <c r="EP39" i="106"/>
  <c r="EP38" i="106"/>
  <c r="HB43" i="106"/>
  <c r="HB39" i="106"/>
  <c r="HB38" i="106"/>
  <c r="BG43" i="106"/>
  <c r="BG39" i="106"/>
  <c r="BG38" i="106"/>
  <c r="DS43" i="106"/>
  <c r="DS39" i="106"/>
  <c r="DS38" i="106"/>
  <c r="GE43" i="106"/>
  <c r="GE39" i="106"/>
  <c r="GE38" i="106"/>
  <c r="CW43" i="100"/>
  <c r="CW39" i="100"/>
  <c r="CW38" i="100"/>
  <c r="BI43" i="100"/>
  <c r="BI39" i="100"/>
  <c r="BI38" i="100"/>
  <c r="DV43" i="100"/>
  <c r="DV39" i="100"/>
  <c r="DV38" i="100"/>
  <c r="FJ43" i="100"/>
  <c r="FJ39" i="100"/>
  <c r="FJ38" i="100"/>
  <c r="GW38" i="100"/>
  <c r="GW43" i="100"/>
  <c r="GW39" i="100"/>
  <c r="U43" i="100"/>
  <c r="U39" i="100"/>
  <c r="U38" i="100"/>
  <c r="BB43" i="100"/>
  <c r="BB39" i="100"/>
  <c r="BB38" i="100"/>
  <c r="W43" i="100"/>
  <c r="W39" i="100"/>
  <c r="W38" i="100"/>
  <c r="CI43" i="100"/>
  <c r="CI39" i="100"/>
  <c r="CI38" i="100"/>
  <c r="EU43" i="100"/>
  <c r="EU39" i="100"/>
  <c r="EU38" i="100"/>
  <c r="HG38" i="100"/>
  <c r="HG43" i="100"/>
  <c r="HG39" i="100"/>
  <c r="BL43" i="100"/>
  <c r="BL39" i="100"/>
  <c r="BL38" i="100"/>
  <c r="DX43" i="100"/>
  <c r="DX39" i="100"/>
  <c r="DX38" i="100"/>
  <c r="GJ43" i="100"/>
  <c r="GJ39" i="100"/>
  <c r="GJ38" i="100"/>
  <c r="AO43" i="100"/>
  <c r="AO38" i="100"/>
  <c r="AO39" i="100"/>
  <c r="DA43" i="100"/>
  <c r="DA38" i="100"/>
  <c r="DA39" i="100"/>
  <c r="FM43" i="100"/>
  <c r="FM38" i="100"/>
  <c r="FM39" i="100"/>
  <c r="J38" i="100"/>
  <c r="J43" i="100"/>
  <c r="J39" i="100"/>
  <c r="BV38" i="100"/>
  <c r="BV39" i="100"/>
  <c r="BV43" i="100"/>
  <c r="EH39" i="100"/>
  <c r="EH43" i="100"/>
  <c r="EH38" i="100"/>
  <c r="GT43" i="100"/>
  <c r="GT38" i="100"/>
  <c r="GT39" i="100"/>
  <c r="AY43" i="100"/>
  <c r="AY39" i="100"/>
  <c r="AY38" i="100"/>
  <c r="DK43" i="100"/>
  <c r="DK39" i="100"/>
  <c r="DK38" i="100"/>
  <c r="FW43" i="100"/>
  <c r="FW39" i="100"/>
  <c r="FW38" i="100"/>
  <c r="AB43" i="100"/>
  <c r="AB39" i="100"/>
  <c r="AB38" i="100"/>
  <c r="CN43" i="100"/>
  <c r="CN39" i="100"/>
  <c r="CN38" i="100"/>
  <c r="EZ43" i="100"/>
  <c r="EZ39" i="100"/>
  <c r="EZ38" i="100"/>
  <c r="AK43" i="100"/>
  <c r="AK39" i="100"/>
  <c r="AK38" i="100"/>
  <c r="CO43" i="100"/>
  <c r="CO39" i="100"/>
  <c r="CO38" i="100"/>
  <c r="FB43" i="100"/>
  <c r="FB39" i="100"/>
  <c r="FB38" i="100"/>
  <c r="GP43" i="100"/>
  <c r="GP39" i="100"/>
  <c r="GP38" i="100"/>
  <c r="N43" i="100"/>
  <c r="N39" i="100"/>
  <c r="N38" i="100"/>
  <c r="BA43" i="100"/>
  <c r="BA39" i="100"/>
  <c r="BA38" i="100"/>
  <c r="CH43" i="100"/>
  <c r="CH39" i="100"/>
  <c r="CH38" i="100"/>
  <c r="AE43" i="100"/>
  <c r="AE39" i="100"/>
  <c r="AE38" i="100"/>
  <c r="CQ39" i="100"/>
  <c r="CQ38" i="100"/>
  <c r="CQ43" i="100"/>
  <c r="FC43" i="100"/>
  <c r="FC39" i="100"/>
  <c r="FC38" i="100"/>
  <c r="H43" i="100"/>
  <c r="H38" i="100"/>
  <c r="H39" i="100"/>
  <c r="BT43" i="100"/>
  <c r="BT39" i="100"/>
  <c r="BT38" i="100"/>
  <c r="EF43" i="100"/>
  <c r="EF39" i="100"/>
  <c r="EF38" i="100"/>
  <c r="GR38" i="100"/>
  <c r="GR43" i="100"/>
  <c r="GR39" i="100"/>
  <c r="AW43" i="100"/>
  <c r="AW38" i="100"/>
  <c r="AW39" i="100"/>
  <c r="DI43" i="100"/>
  <c r="DI38" i="100"/>
  <c r="DI39" i="100"/>
  <c r="FU43" i="100"/>
  <c r="FU38" i="100"/>
  <c r="FU39" i="100"/>
  <c r="R43" i="100"/>
  <c r="R39" i="100"/>
  <c r="R38" i="100"/>
  <c r="CD38" i="100"/>
  <c r="CD43" i="100"/>
  <c r="CD39" i="100"/>
  <c r="EP43" i="100"/>
  <c r="EP39" i="100"/>
  <c r="EP38" i="100"/>
  <c r="HB43" i="100"/>
  <c r="HB39" i="100"/>
  <c r="HB38" i="100"/>
  <c r="BG43" i="100"/>
  <c r="BG39" i="100"/>
  <c r="BG38" i="100"/>
  <c r="DS38" i="100"/>
  <c r="DS43" i="100"/>
  <c r="DS39" i="100"/>
  <c r="GE43" i="100"/>
  <c r="GE39" i="100"/>
  <c r="GE38" i="100"/>
  <c r="AJ38" i="100"/>
  <c r="AJ43" i="100"/>
  <c r="AJ39" i="100"/>
  <c r="CV43" i="100"/>
  <c r="CV39" i="100"/>
  <c r="CV38" i="100"/>
  <c r="FH43" i="100"/>
  <c r="FH39" i="100"/>
  <c r="FH38" i="100"/>
  <c r="BQ43" i="100"/>
  <c r="BQ39" i="100"/>
  <c r="BQ38" i="100"/>
  <c r="DU43" i="100"/>
  <c r="DU39" i="100"/>
  <c r="DU38" i="100"/>
  <c r="GH43" i="100"/>
  <c r="GH39" i="100"/>
  <c r="GH38" i="100"/>
  <c r="M38" i="100"/>
  <c r="M43" i="100"/>
  <c r="M39" i="100"/>
  <c r="AT43" i="100"/>
  <c r="AT39" i="100"/>
  <c r="AT38" i="100"/>
  <c r="CG38" i="100"/>
  <c r="CG43" i="100"/>
  <c r="CG39" i="100"/>
  <c r="DN43" i="100"/>
  <c r="DN39" i="100"/>
  <c r="DN38" i="100"/>
  <c r="AM43" i="100"/>
  <c r="AM39" i="100"/>
  <c r="AM38" i="100"/>
  <c r="CY43" i="100"/>
  <c r="CY39" i="100"/>
  <c r="CY38" i="100"/>
  <c r="FK43" i="100"/>
  <c r="FK39" i="100"/>
  <c r="FK38" i="100"/>
  <c r="P43" i="100"/>
  <c r="P39" i="100"/>
  <c r="P38" i="100"/>
  <c r="CB39" i="100"/>
  <c r="CB38" i="100"/>
  <c r="CB43" i="100"/>
  <c r="EN43" i="100"/>
  <c r="EN39" i="100"/>
  <c r="EN38" i="100"/>
  <c r="GZ43" i="100"/>
  <c r="GZ39" i="100"/>
  <c r="GZ38" i="100"/>
  <c r="BE39" i="100"/>
  <c r="BE38" i="100"/>
  <c r="BE43" i="100"/>
  <c r="DQ39" i="100"/>
  <c r="DQ38" i="100"/>
  <c r="DQ43" i="100"/>
  <c r="GC39" i="100"/>
  <c r="GC38" i="100"/>
  <c r="GC43" i="100"/>
  <c r="Z43" i="100"/>
  <c r="Z39" i="100"/>
  <c r="Z38" i="100"/>
  <c r="CL43" i="100"/>
  <c r="CL39" i="100"/>
  <c r="CL38" i="100"/>
  <c r="EX43" i="100"/>
  <c r="EX39" i="100"/>
  <c r="EX38" i="100"/>
  <c r="C43" i="100"/>
  <c r="C39" i="100"/>
  <c r="C38" i="100"/>
  <c r="BO38" i="100"/>
  <c r="BO43" i="100"/>
  <c r="BO39" i="100"/>
  <c r="EA43" i="100"/>
  <c r="EA39" i="100"/>
  <c r="EA38" i="100"/>
  <c r="GM43" i="100"/>
  <c r="GM39" i="100"/>
  <c r="GM38" i="100"/>
  <c r="AR43" i="100"/>
  <c r="AR39" i="100"/>
  <c r="AR38" i="100"/>
  <c r="DD43" i="100"/>
  <c r="DD39" i="100"/>
  <c r="DD38" i="100"/>
  <c r="FP43" i="100"/>
  <c r="FP39" i="100"/>
  <c r="FP38" i="100"/>
  <c r="EC43" i="100"/>
  <c r="EC39" i="100"/>
  <c r="EC38" i="100"/>
  <c r="FA38" i="100"/>
  <c r="FA43" i="100"/>
  <c r="FA39" i="100"/>
  <c r="F39" i="100"/>
  <c r="F38" i="100"/>
  <c r="F43" i="100"/>
  <c r="AS43" i="100"/>
  <c r="AS39" i="100"/>
  <c r="AS38" i="100"/>
  <c r="BZ38" i="100"/>
  <c r="BZ39" i="100"/>
  <c r="BZ43" i="100"/>
  <c r="DM43" i="100"/>
  <c r="DM39" i="100"/>
  <c r="DM38" i="100"/>
  <c r="ET43" i="100"/>
  <c r="ET39" i="100"/>
  <c r="ET38" i="100"/>
  <c r="AU43" i="100"/>
  <c r="AU39" i="100"/>
  <c r="AU38" i="100"/>
  <c r="DG38" i="100"/>
  <c r="DG43" i="100"/>
  <c r="DG39" i="100"/>
  <c r="FS38" i="100"/>
  <c r="FS43" i="100"/>
  <c r="FS39" i="100"/>
  <c r="X43" i="100"/>
  <c r="X39" i="100"/>
  <c r="X38" i="100"/>
  <c r="CJ43" i="100"/>
  <c r="CJ39" i="100"/>
  <c r="CJ38" i="100"/>
  <c r="EV43" i="100"/>
  <c r="EV39" i="100"/>
  <c r="EV38" i="100"/>
  <c r="HH43" i="100"/>
  <c r="HH39" i="100"/>
  <c r="HH38" i="100"/>
  <c r="BM43" i="100"/>
  <c r="BM39" i="100"/>
  <c r="BM38" i="100"/>
  <c r="DY43" i="100"/>
  <c r="DY39" i="100"/>
  <c r="DY38" i="100"/>
  <c r="GK43" i="100"/>
  <c r="GK39" i="100"/>
  <c r="GK38" i="100"/>
  <c r="AH38" i="100"/>
  <c r="AH39" i="100"/>
  <c r="AH43" i="100"/>
  <c r="CT43" i="100"/>
  <c r="CT38" i="100"/>
  <c r="CT39" i="100"/>
  <c r="FF38" i="100"/>
  <c r="FF39" i="100"/>
  <c r="FF43" i="100"/>
  <c r="K43" i="100"/>
  <c r="K39" i="100"/>
  <c r="K38" i="100"/>
  <c r="BW43" i="100"/>
  <c r="BW38" i="100"/>
  <c r="BW39" i="100"/>
  <c r="EI43" i="100"/>
  <c r="EI39" i="100"/>
  <c r="EI38" i="100"/>
  <c r="GU43" i="100"/>
  <c r="GU39" i="100"/>
  <c r="GU38" i="100"/>
  <c r="AZ43" i="100"/>
  <c r="AZ39" i="100"/>
  <c r="AZ38" i="100"/>
  <c r="DL43" i="100"/>
  <c r="DL39" i="100"/>
  <c r="DL38" i="100"/>
  <c r="FX39" i="100"/>
  <c r="FX38" i="100"/>
  <c r="FX43" i="100"/>
  <c r="FI43" i="100"/>
  <c r="FI39" i="100"/>
  <c r="FI38" i="100"/>
  <c r="GG38" i="100"/>
  <c r="GG43" i="100"/>
  <c r="GG39" i="100"/>
  <c r="AL43" i="100"/>
  <c r="AL39" i="100"/>
  <c r="AL38" i="100"/>
  <c r="BY43" i="100"/>
  <c r="BY39" i="100"/>
  <c r="BY38" i="100"/>
  <c r="DF43" i="100"/>
  <c r="DF39" i="100"/>
  <c r="DF38" i="100"/>
  <c r="ES43" i="100"/>
  <c r="ES39" i="100"/>
  <c r="ES38" i="100"/>
  <c r="FZ43" i="100"/>
  <c r="FZ39" i="100"/>
  <c r="FZ38" i="100"/>
  <c r="BC43" i="100"/>
  <c r="BC39" i="100"/>
  <c r="BC38" i="100"/>
  <c r="DO43" i="100"/>
  <c r="DO39" i="100"/>
  <c r="DO38" i="100"/>
  <c r="GA43" i="100"/>
  <c r="GA39" i="100"/>
  <c r="GA38" i="100"/>
  <c r="AF43" i="100"/>
  <c r="AF39" i="100"/>
  <c r="AF38" i="100"/>
  <c r="CR43" i="100"/>
  <c r="CR39" i="100"/>
  <c r="CR38" i="100"/>
  <c r="FD43" i="100"/>
  <c r="FD39" i="100"/>
  <c r="FD38" i="100"/>
  <c r="I39" i="100"/>
  <c r="I38" i="100"/>
  <c r="I43" i="100"/>
  <c r="BU38" i="100"/>
  <c r="BU39" i="100"/>
  <c r="BU43" i="100"/>
  <c r="EG38" i="100"/>
  <c r="EG43" i="100"/>
  <c r="EG39" i="100"/>
  <c r="GS39" i="100"/>
  <c r="GS38" i="100"/>
  <c r="GS43" i="100"/>
  <c r="AP43" i="100"/>
  <c r="AP39" i="100"/>
  <c r="AP38" i="100"/>
  <c r="DB43" i="100"/>
  <c r="DB39" i="100"/>
  <c r="DB38" i="100"/>
  <c r="FN43" i="100"/>
  <c r="FN39" i="100"/>
  <c r="FN38" i="100"/>
  <c r="S43" i="100"/>
  <c r="S39" i="100"/>
  <c r="S38" i="100"/>
  <c r="CE43" i="100"/>
  <c r="CE39" i="100"/>
  <c r="CE38" i="100"/>
  <c r="EQ43" i="100"/>
  <c r="EQ39" i="100"/>
  <c r="EQ38" i="100"/>
  <c r="HC43" i="100"/>
  <c r="HC39" i="100"/>
  <c r="HC38" i="100"/>
  <c r="BH39" i="100"/>
  <c r="BH38" i="100"/>
  <c r="BH43" i="100"/>
  <c r="DT43" i="100"/>
  <c r="DT39" i="100"/>
  <c r="DT38" i="100"/>
  <c r="GF43" i="100"/>
  <c r="GF39" i="100"/>
  <c r="GF38" i="100"/>
  <c r="GO39" i="100"/>
  <c r="GO38" i="100"/>
  <c r="GO43" i="100"/>
  <c r="AD43" i="100"/>
  <c r="AD39" i="100"/>
  <c r="AD38" i="100"/>
  <c r="BR38" i="100"/>
  <c r="BR43" i="100"/>
  <c r="BR39" i="100"/>
  <c r="DE43" i="100"/>
  <c r="DE39" i="100"/>
  <c r="DE38" i="100"/>
  <c r="EL43" i="100"/>
  <c r="EL39" i="100"/>
  <c r="EL38" i="100"/>
  <c r="FY43" i="100"/>
  <c r="FY39" i="100"/>
  <c r="FY38" i="100"/>
  <c r="HF43" i="100"/>
  <c r="HF39" i="100"/>
  <c r="HF38" i="100"/>
  <c r="BK43" i="100"/>
  <c r="BK38" i="100"/>
  <c r="BK39" i="100"/>
  <c r="DW43" i="100"/>
  <c r="DW39" i="100"/>
  <c r="DW38" i="100"/>
  <c r="GI43" i="100"/>
  <c r="GI39" i="100"/>
  <c r="GI38" i="100"/>
  <c r="AN43" i="100"/>
  <c r="AN39" i="100"/>
  <c r="AN38" i="100"/>
  <c r="CZ43" i="100"/>
  <c r="CZ39" i="100"/>
  <c r="CZ38" i="100"/>
  <c r="FL43" i="100"/>
  <c r="FL39" i="100"/>
  <c r="FL38" i="100"/>
  <c r="Q39" i="100"/>
  <c r="Q43" i="100"/>
  <c r="Q38" i="100"/>
  <c r="CC38" i="100"/>
  <c r="CC39" i="100"/>
  <c r="CC43" i="100"/>
  <c r="EO39" i="100"/>
  <c r="EO43" i="100"/>
  <c r="EO38" i="100"/>
  <c r="HA39" i="100"/>
  <c r="HA43" i="100"/>
  <c r="HA38" i="100"/>
  <c r="AX43" i="100"/>
  <c r="AX38" i="100"/>
  <c r="AX39" i="100"/>
  <c r="DJ43" i="100"/>
  <c r="DJ38" i="100"/>
  <c r="DJ39" i="100"/>
  <c r="FV43" i="100"/>
  <c r="FV38" i="100"/>
  <c r="FV39" i="100"/>
  <c r="AA43" i="100"/>
  <c r="AA39" i="100"/>
  <c r="AA38" i="100"/>
  <c r="CM39" i="100"/>
  <c r="CM38" i="100"/>
  <c r="CM43" i="100"/>
  <c r="EY43" i="100"/>
  <c r="EY39" i="100"/>
  <c r="EY38" i="100"/>
  <c r="D43" i="100"/>
  <c r="D38" i="100"/>
  <c r="D39" i="100"/>
  <c r="BP43" i="100"/>
  <c r="BP39" i="100"/>
  <c r="BP38" i="100"/>
  <c r="EB43" i="100"/>
  <c r="EB39" i="100"/>
  <c r="EB38" i="100"/>
  <c r="GN43" i="100"/>
  <c r="GN39" i="100"/>
  <c r="GN38" i="100"/>
  <c r="E43" i="100"/>
  <c r="E39" i="100"/>
  <c r="E38" i="100"/>
  <c r="BJ43" i="100"/>
  <c r="BJ39" i="100"/>
  <c r="BJ38" i="100"/>
  <c r="CX38" i="100"/>
  <c r="CX43" i="100"/>
  <c r="CX39" i="100"/>
  <c r="EK43" i="100"/>
  <c r="EK39" i="100"/>
  <c r="EK38" i="100"/>
  <c r="FR43" i="100"/>
  <c r="FR39" i="100"/>
  <c r="FR38" i="100"/>
  <c r="HE43" i="100"/>
  <c r="HE39" i="100"/>
  <c r="HE38" i="100"/>
  <c r="G43" i="100"/>
  <c r="G39" i="100"/>
  <c r="G38" i="100"/>
  <c r="BS43" i="100"/>
  <c r="BS39" i="100"/>
  <c r="BS38" i="100"/>
  <c r="EE38" i="100"/>
  <c r="EE43" i="100"/>
  <c r="EE39" i="100"/>
  <c r="GQ43" i="100"/>
  <c r="GQ39" i="100"/>
  <c r="GQ38" i="100"/>
  <c r="AV43" i="100"/>
  <c r="AV39" i="100"/>
  <c r="AV38" i="100"/>
  <c r="DH43" i="100"/>
  <c r="DH39" i="100"/>
  <c r="DH38" i="100"/>
  <c r="FT43" i="100"/>
  <c r="FT39" i="100"/>
  <c r="FT38" i="100"/>
  <c r="Y38" i="100"/>
  <c r="Y39" i="100"/>
  <c r="Y43" i="100"/>
  <c r="CK38" i="100"/>
  <c r="CK39" i="100"/>
  <c r="CK43" i="100"/>
  <c r="EW38" i="100"/>
  <c r="EW39" i="100"/>
  <c r="EW43" i="100"/>
  <c r="BF43" i="100"/>
  <c r="BF39" i="100"/>
  <c r="BF38" i="100"/>
  <c r="DR43" i="100"/>
  <c r="DR39" i="100"/>
  <c r="DR38" i="100"/>
  <c r="GD43" i="100"/>
  <c r="GD39" i="100"/>
  <c r="GD38" i="100"/>
  <c r="AI43" i="100"/>
  <c r="AI39" i="100"/>
  <c r="AI38" i="100"/>
  <c r="CU43" i="100"/>
  <c r="CU39" i="100"/>
  <c r="CU38" i="100"/>
  <c r="FG43" i="100"/>
  <c r="FG39" i="100"/>
  <c r="FG38" i="100"/>
  <c r="L43" i="100"/>
  <c r="L39" i="100"/>
  <c r="L38" i="100"/>
  <c r="BX43" i="100"/>
  <c r="BX39" i="100"/>
  <c r="BX38" i="100"/>
  <c r="EJ39" i="100"/>
  <c r="EJ38" i="100"/>
  <c r="EJ43" i="100"/>
  <c r="GV43" i="100"/>
  <c r="GV39" i="100"/>
  <c r="GV38" i="100"/>
  <c r="AC43" i="100"/>
  <c r="AC39" i="100"/>
  <c r="AC38" i="100"/>
  <c r="CP43" i="100"/>
  <c r="CP39" i="100"/>
  <c r="CP38" i="100"/>
  <c r="ED43" i="100"/>
  <c r="ED39" i="100"/>
  <c r="ED38" i="100"/>
  <c r="FQ38" i="100"/>
  <c r="FQ43" i="100"/>
  <c r="FQ39" i="100"/>
  <c r="GX43" i="100"/>
  <c r="GX39" i="100"/>
  <c r="GX38" i="100"/>
  <c r="V43" i="100"/>
  <c r="V39" i="100"/>
  <c r="V38" i="100"/>
  <c r="O43" i="100"/>
  <c r="O39" i="100"/>
  <c r="O38" i="100"/>
  <c r="CA43" i="100"/>
  <c r="CA39" i="100"/>
  <c r="CA38" i="100"/>
  <c r="EM38" i="100"/>
  <c r="EM43" i="100"/>
  <c r="EM39" i="100"/>
  <c r="GY43" i="100"/>
  <c r="GY39" i="100"/>
  <c r="GY38" i="100"/>
  <c r="BD43" i="100"/>
  <c r="BD39" i="100"/>
  <c r="BD38" i="100"/>
  <c r="DP43" i="100"/>
  <c r="DP39" i="100"/>
  <c r="DP38" i="100"/>
  <c r="GB43" i="100"/>
  <c r="GB39" i="100"/>
  <c r="GB38" i="100"/>
  <c r="AG43" i="100"/>
  <c r="AG38" i="100"/>
  <c r="AG39" i="100"/>
  <c r="CS43" i="100"/>
  <c r="CS38" i="100"/>
  <c r="CS39" i="100"/>
  <c r="FE43" i="100"/>
  <c r="FE38" i="100"/>
  <c r="FE39" i="100"/>
  <c r="B38" i="100"/>
  <c r="B43" i="100"/>
  <c r="B39" i="100"/>
  <c r="BN43" i="100"/>
  <c r="BN39" i="100"/>
  <c r="BN38" i="100"/>
  <c r="DZ43" i="100"/>
  <c r="DZ39" i="100"/>
  <c r="DZ38" i="100"/>
  <c r="GL43" i="100"/>
  <c r="GL39" i="100"/>
  <c r="GL38" i="100"/>
  <c r="AQ43" i="100"/>
  <c r="AQ39" i="100"/>
  <c r="AQ38" i="100"/>
  <c r="DC43" i="100"/>
  <c r="DC39" i="100"/>
  <c r="DC38" i="100"/>
  <c r="FO38" i="100"/>
  <c r="FO43" i="100"/>
  <c r="FO39" i="100"/>
  <c r="T39" i="100"/>
  <c r="T38" i="100"/>
  <c r="T43" i="100"/>
  <c r="CF39" i="100"/>
  <c r="CF38" i="100"/>
  <c r="CF43" i="100"/>
  <c r="ER43" i="100"/>
  <c r="ER39" i="100"/>
  <c r="ER38" i="100"/>
  <c r="HD43" i="100"/>
  <c r="HD39" i="100"/>
  <c r="HD38" i="100"/>
  <c r="J34" i="112" l="1"/>
  <c r="J41" i="112" s="1"/>
  <c r="J54" i="112" s="1"/>
  <c r="J58" i="112" s="1"/>
  <c r="J61" i="112" s="1"/>
  <c r="P34" i="112"/>
  <c r="P41" i="112" s="1"/>
  <c r="P54" i="112" s="1"/>
  <c r="P58" i="112" s="1"/>
  <c r="P61" i="112" s="1"/>
  <c r="T34" i="112"/>
  <c r="T41" i="112" s="1"/>
  <c r="T54" i="112" s="1"/>
  <c r="T58" i="112" s="1"/>
  <c r="O34" i="112"/>
  <c r="O41" i="112" s="1"/>
  <c r="O54" i="112" s="1"/>
  <c r="O58" i="112" s="1"/>
  <c r="O61" i="112" s="1"/>
  <c r="S34" i="112"/>
  <c r="S41" i="112" s="1"/>
  <c r="S54" i="112" s="1"/>
  <c r="S58" i="112" s="1"/>
  <c r="S61" i="112" s="1"/>
  <c r="F34" i="112"/>
  <c r="F41" i="112" s="1"/>
  <c r="F54" i="112" s="1"/>
  <c r="F58" i="112" s="1"/>
  <c r="F61" i="112" s="1"/>
  <c r="N34" i="112"/>
  <c r="N41" i="112" s="1"/>
  <c r="N54" i="112" s="1"/>
  <c r="N58" i="112" s="1"/>
  <c r="K34" i="112"/>
  <c r="K41" i="112" s="1"/>
  <c r="K54" i="112" s="1"/>
  <c r="K58" i="112" s="1"/>
  <c r="L34" i="112"/>
  <c r="L41" i="112" s="1"/>
  <c r="L54" i="112" s="1"/>
  <c r="L58" i="112" s="1"/>
  <c r="Q34" i="112"/>
  <c r="Q41" i="112" s="1"/>
  <c r="Q54" i="112" s="1"/>
  <c r="Q58" i="112" s="1"/>
  <c r="G34" i="112"/>
  <c r="G41" i="112" s="1"/>
  <c r="G54" i="112" s="1"/>
  <c r="G58" i="112" s="1"/>
  <c r="M34" i="112"/>
  <c r="M41" i="112" s="1"/>
  <c r="M54" i="112" s="1"/>
  <c r="M58" i="112" s="1"/>
  <c r="R34" i="112"/>
  <c r="R41" i="112" s="1"/>
  <c r="R54" i="112" s="1"/>
  <c r="R58" i="112" s="1"/>
  <c r="H34" i="112"/>
  <c r="H41" i="112" s="1"/>
  <c r="H54" i="112" s="1"/>
  <c r="H58" i="112" s="1"/>
  <c r="B34" i="112"/>
  <c r="B41" i="112" s="1"/>
  <c r="I34" i="112"/>
  <c r="I41" i="112" s="1"/>
  <c r="I54" i="112" s="1"/>
  <c r="I58" i="112" s="1"/>
  <c r="D34" i="109"/>
  <c r="D41" i="109" s="1"/>
  <c r="D54" i="109" s="1"/>
  <c r="D58" i="109" s="1"/>
  <c r="P34" i="106"/>
  <c r="P41" i="106" s="1"/>
  <c r="P54" i="106" s="1"/>
  <c r="M34" i="109"/>
  <c r="M41" i="109" s="1"/>
  <c r="M54" i="109" s="1"/>
  <c r="F34" i="109"/>
  <c r="F41" i="109" s="1"/>
  <c r="F54" i="109" s="1"/>
  <c r="F58" i="109" s="1"/>
  <c r="F61" i="109" s="1"/>
  <c r="F34" i="106"/>
  <c r="F41" i="106" s="1"/>
  <c r="F54" i="106" s="1"/>
  <c r="F58" i="106" s="1"/>
  <c r="C34" i="109"/>
  <c r="C41" i="109" s="1"/>
  <c r="C54" i="109" s="1"/>
  <c r="C58" i="109" s="1"/>
  <c r="C61" i="109" s="1"/>
  <c r="L34" i="106"/>
  <c r="L41" i="106" s="1"/>
  <c r="L54" i="106" s="1"/>
  <c r="J34" i="109"/>
  <c r="J41" i="109" s="1"/>
  <c r="J54" i="109" s="1"/>
  <c r="O34" i="106"/>
  <c r="O41" i="106" s="1"/>
  <c r="O54" i="106" s="1"/>
  <c r="L34" i="109"/>
  <c r="L41" i="109" s="1"/>
  <c r="L54" i="109" s="1"/>
  <c r="E34" i="109"/>
  <c r="E41" i="109" s="1"/>
  <c r="E54" i="109" s="1"/>
  <c r="E58" i="109" s="1"/>
  <c r="I34" i="109"/>
  <c r="I41" i="109" s="1"/>
  <c r="I54" i="109" s="1"/>
  <c r="S34" i="109"/>
  <c r="S41" i="109" s="1"/>
  <c r="S54" i="109" s="1"/>
  <c r="G34" i="109"/>
  <c r="G41" i="109" s="1"/>
  <c r="G54" i="109" s="1"/>
  <c r="G58" i="109" s="1"/>
  <c r="O34" i="109"/>
  <c r="O41" i="109" s="1"/>
  <c r="O54" i="109" s="1"/>
  <c r="P34" i="109"/>
  <c r="P41" i="109" s="1"/>
  <c r="P54" i="109" s="1"/>
  <c r="R34" i="109"/>
  <c r="R41" i="109" s="1"/>
  <c r="R54" i="109" s="1"/>
  <c r="B34" i="109"/>
  <c r="N34" i="109"/>
  <c r="N41" i="109" s="1"/>
  <c r="N54" i="109" s="1"/>
  <c r="K34" i="109"/>
  <c r="K41" i="109" s="1"/>
  <c r="K54" i="109" s="1"/>
  <c r="H34" i="109"/>
  <c r="H41" i="109" s="1"/>
  <c r="H54" i="109" s="1"/>
  <c r="Q34" i="109"/>
  <c r="Q41" i="109" s="1"/>
  <c r="Q54" i="109" s="1"/>
  <c r="H34" i="106"/>
  <c r="H41" i="106" s="1"/>
  <c r="H54" i="106" s="1"/>
  <c r="N34" i="106"/>
  <c r="N41" i="106" s="1"/>
  <c r="N54" i="106" s="1"/>
  <c r="L34" i="100"/>
  <c r="L41" i="100" s="1"/>
  <c r="L54" i="100" s="1"/>
  <c r="G34" i="100"/>
  <c r="G41" i="100" s="1"/>
  <c r="G54" i="100" s="1"/>
  <c r="M34" i="100"/>
  <c r="M41" i="100" s="1"/>
  <c r="M54" i="100" s="1"/>
  <c r="I34" i="106"/>
  <c r="I41" i="106" s="1"/>
  <c r="I54" i="106" s="1"/>
  <c r="E34" i="106"/>
  <c r="E41" i="106" s="1"/>
  <c r="E54" i="106" s="1"/>
  <c r="E58" i="106" s="1"/>
  <c r="B34" i="106"/>
  <c r="Q34" i="106"/>
  <c r="Q41" i="106" s="1"/>
  <c r="Q54" i="106" s="1"/>
  <c r="G34" i="106"/>
  <c r="G41" i="106" s="1"/>
  <c r="G54" i="106" s="1"/>
  <c r="G58" i="106" s="1"/>
  <c r="J34" i="106"/>
  <c r="J41" i="106" s="1"/>
  <c r="J54" i="106" s="1"/>
  <c r="M34" i="106"/>
  <c r="M41" i="106" s="1"/>
  <c r="M54" i="106" s="1"/>
  <c r="K34" i="106"/>
  <c r="K41" i="106" s="1"/>
  <c r="K54" i="106" s="1"/>
  <c r="N34" i="100"/>
  <c r="N41" i="100" s="1"/>
  <c r="N54" i="100" s="1"/>
  <c r="H34" i="100"/>
  <c r="H41" i="100" s="1"/>
  <c r="H54" i="100" s="1"/>
  <c r="I34" i="100"/>
  <c r="I41" i="100" s="1"/>
  <c r="I54" i="100" s="1"/>
  <c r="D34" i="100"/>
  <c r="D41" i="100" s="1"/>
  <c r="D54" i="100" s="1"/>
  <c r="O34" i="100"/>
  <c r="O41" i="100" s="1"/>
  <c r="O54" i="100" s="1"/>
  <c r="B34" i="100"/>
  <c r="B41" i="100" s="1"/>
  <c r="B54" i="100" s="1"/>
  <c r="B58" i="100" s="1"/>
  <c r="F34" i="100"/>
  <c r="F41" i="100" s="1"/>
  <c r="F54" i="100" s="1"/>
  <c r="K34" i="100"/>
  <c r="K41" i="100" s="1"/>
  <c r="K54" i="100" s="1"/>
  <c r="J34" i="100"/>
  <c r="J41" i="100" s="1"/>
  <c r="J54" i="100" s="1"/>
  <c r="B54" i="112" l="1"/>
  <c r="B58" i="112" s="1"/>
  <c r="B61" i="112" s="1"/>
  <c r="F63" i="112"/>
  <c r="F62" i="112"/>
  <c r="R61" i="112"/>
  <c r="I61" i="112"/>
  <c r="Q61" i="112"/>
  <c r="M61" i="112"/>
  <c r="L61" i="112"/>
  <c r="N61" i="112"/>
  <c r="T61" i="112"/>
  <c r="O63" i="112"/>
  <c r="O62" i="112"/>
  <c r="S63" i="112"/>
  <c r="S62" i="112"/>
  <c r="P63" i="112"/>
  <c r="P62" i="112"/>
  <c r="J63" i="112"/>
  <c r="J62" i="112"/>
  <c r="K61" i="112"/>
  <c r="H61" i="112"/>
  <c r="G61" i="112"/>
  <c r="B41" i="109"/>
  <c r="B41" i="106"/>
  <c r="D61" i="109"/>
  <c r="E61" i="109"/>
  <c r="C63" i="109"/>
  <c r="C62" i="109"/>
  <c r="F63" i="109"/>
  <c r="F62" i="109"/>
  <c r="G61" i="109"/>
  <c r="F61" i="106"/>
  <c r="G61" i="106"/>
  <c r="E61" i="106"/>
  <c r="B61" i="100"/>
  <c r="J60" i="112" l="1"/>
  <c r="J65" i="112" s="1"/>
  <c r="J97" i="112" s="1"/>
  <c r="P60" i="112"/>
  <c r="P65" i="112" s="1"/>
  <c r="P97" i="112" s="1"/>
  <c r="F60" i="112"/>
  <c r="F65" i="112" s="1"/>
  <c r="F97" i="112" s="1"/>
  <c r="O60" i="112"/>
  <c r="O65" i="112" s="1"/>
  <c r="O97" i="112" s="1"/>
  <c r="S60" i="112"/>
  <c r="S65" i="112" s="1"/>
  <c r="S97" i="112" s="1"/>
  <c r="H63" i="112"/>
  <c r="H62" i="112"/>
  <c r="N63" i="112"/>
  <c r="N62" i="112"/>
  <c r="Q62" i="112"/>
  <c r="Q63" i="112"/>
  <c r="G63" i="112"/>
  <c r="G62" i="112"/>
  <c r="B63" i="112"/>
  <c r="B62" i="112"/>
  <c r="M63" i="112"/>
  <c r="M62" i="112"/>
  <c r="K62" i="112"/>
  <c r="K63" i="112"/>
  <c r="T63" i="112"/>
  <c r="T62" i="112"/>
  <c r="L63" i="112"/>
  <c r="L62" i="112"/>
  <c r="R63" i="112"/>
  <c r="R62" i="112"/>
  <c r="I62" i="112"/>
  <c r="I63" i="112"/>
  <c r="B54" i="109"/>
  <c r="B58" i="109" s="1"/>
  <c r="B54" i="106"/>
  <c r="C60" i="109"/>
  <c r="C65" i="109" s="1"/>
  <c r="F60" i="109"/>
  <c r="F65" i="109" s="1"/>
  <c r="D63" i="109"/>
  <c r="D62" i="109"/>
  <c r="G62" i="109"/>
  <c r="G63" i="109"/>
  <c r="E63" i="109"/>
  <c r="E62" i="109"/>
  <c r="F63" i="106"/>
  <c r="F62" i="106"/>
  <c r="E63" i="106"/>
  <c r="E62" i="106"/>
  <c r="G63" i="106"/>
  <c r="G62" i="106"/>
  <c r="B63" i="100"/>
  <c r="B62" i="100"/>
  <c r="N60" i="112" l="1"/>
  <c r="N65" i="112" s="1"/>
  <c r="N97" i="112" s="1"/>
  <c r="K60" i="112"/>
  <c r="K65" i="112" s="1"/>
  <c r="K97" i="112" s="1"/>
  <c r="I60" i="112"/>
  <c r="I65" i="112" s="1"/>
  <c r="I97" i="112" s="1"/>
  <c r="G60" i="112"/>
  <c r="G65" i="112" s="1"/>
  <c r="G97" i="112" s="1"/>
  <c r="L60" i="112"/>
  <c r="L65" i="112" s="1"/>
  <c r="L97" i="112" s="1"/>
  <c r="T60" i="112"/>
  <c r="T65" i="112" s="1"/>
  <c r="T97" i="112" s="1"/>
  <c r="M60" i="112"/>
  <c r="M65" i="112" s="1"/>
  <c r="M97" i="112" s="1"/>
  <c r="B60" i="112"/>
  <c r="B65" i="112" s="1"/>
  <c r="B97" i="112" s="1"/>
  <c r="B98" i="112" s="1"/>
  <c r="Q60" i="112"/>
  <c r="Q65" i="112" s="1"/>
  <c r="Q97" i="112" s="1"/>
  <c r="H60" i="112"/>
  <c r="H65" i="112" s="1"/>
  <c r="H97" i="112" s="1"/>
  <c r="R60" i="112"/>
  <c r="R65" i="112" s="1"/>
  <c r="R97" i="112" s="1"/>
  <c r="B61" i="109"/>
  <c r="B58" i="106"/>
  <c r="G60" i="109"/>
  <c r="G65" i="109" s="1"/>
  <c r="D60" i="109"/>
  <c r="D65" i="109" s="1"/>
  <c r="E60" i="109"/>
  <c r="E65" i="109" s="1"/>
  <c r="G60" i="106"/>
  <c r="G65" i="106" s="1"/>
  <c r="F60" i="106"/>
  <c r="F65" i="106" s="1"/>
  <c r="E60" i="106"/>
  <c r="E65" i="106" s="1"/>
  <c r="B60" i="100"/>
  <c r="B65" i="100" s="1"/>
  <c r="B63" i="109" l="1"/>
  <c r="B62" i="109"/>
  <c r="B61" i="106"/>
  <c r="B60" i="109" l="1"/>
  <c r="B63" i="106"/>
  <c r="B62" i="106"/>
  <c r="B65" i="109" l="1"/>
  <c r="B60" i="106"/>
  <c r="B65" i="106" l="1"/>
  <c r="B41" i="87" l="1"/>
  <c r="B124" i="87" s="1"/>
  <c r="M76" i="106" l="1"/>
  <c r="S76" i="106"/>
  <c r="O76" i="106"/>
  <c r="P76" i="106"/>
  <c r="K76" i="106"/>
  <c r="N76" i="106"/>
  <c r="R76" i="106"/>
  <c r="I76" i="106"/>
  <c r="J76" i="106"/>
  <c r="Q76" i="106"/>
  <c r="L76" i="106"/>
  <c r="H76" i="106"/>
  <c r="I85" i="106" l="1"/>
  <c r="J85" i="106" l="1"/>
  <c r="K85" i="106" l="1"/>
  <c r="L85" i="106" l="1"/>
  <c r="M85" i="106" l="1"/>
  <c r="N85" i="106" l="1"/>
  <c r="O85" i="106" l="1"/>
  <c r="P85" i="106" l="1"/>
  <c r="Q85" i="106" l="1"/>
  <c r="R85" i="106" l="1"/>
  <c r="S85" i="106" l="1"/>
  <c r="T85" i="106" l="1"/>
  <c r="H77" i="109" l="1"/>
  <c r="H67" i="109" s="1"/>
  <c r="B10" i="110" l="1"/>
  <c r="B12" i="111"/>
  <c r="I88" i="109" l="1"/>
  <c r="I67" i="109" s="1"/>
  <c r="F12" i="111"/>
  <c r="I10" i="110"/>
  <c r="I2" i="110" l="1"/>
  <c r="H55" i="109" s="1"/>
  <c r="H58" i="109" s="1"/>
  <c r="J10" i="110"/>
  <c r="C13" i="111"/>
  <c r="B11" i="110"/>
  <c r="B13" i="111"/>
  <c r="J11" i="110" l="1"/>
  <c r="K11" i="110" s="1"/>
  <c r="L11" i="110" s="1"/>
  <c r="M11" i="110" s="1"/>
  <c r="N11" i="110" s="1"/>
  <c r="O11" i="110" s="1"/>
  <c r="P11" i="110" s="1"/>
  <c r="Q11" i="110" s="1"/>
  <c r="R11" i="110" s="1"/>
  <c r="S11" i="110" s="1"/>
  <c r="T11" i="110" s="1"/>
  <c r="U11" i="110" s="1"/>
  <c r="V11" i="110" s="1"/>
  <c r="W11" i="110" s="1"/>
  <c r="X11" i="110" s="1"/>
  <c r="Y11" i="110" s="1"/>
  <c r="Z11" i="110" s="1"/>
  <c r="AA11" i="110" s="1"/>
  <c r="AB11" i="110" s="1"/>
  <c r="AC11" i="110" s="1"/>
  <c r="AD11" i="110" s="1"/>
  <c r="AE11" i="110" s="1"/>
  <c r="AF11" i="110" s="1"/>
  <c r="AG11" i="110" s="1"/>
  <c r="AH11" i="110" s="1"/>
  <c r="AI11" i="110" s="1"/>
  <c r="AJ11" i="110" s="1"/>
  <c r="AK11" i="110" s="1"/>
  <c r="AL11" i="110" s="1"/>
  <c r="AM11" i="110" s="1"/>
  <c r="AN11" i="110" s="1"/>
  <c r="AO11" i="110" s="1"/>
  <c r="AP11" i="110" s="1"/>
  <c r="AQ11" i="110" s="1"/>
  <c r="AR11" i="110" s="1"/>
  <c r="AS11" i="110" s="1"/>
  <c r="AT11" i="110" s="1"/>
  <c r="AU11" i="110" s="1"/>
  <c r="AV11" i="110" s="1"/>
  <c r="AW11" i="110" s="1"/>
  <c r="AX11" i="110" s="1"/>
  <c r="AY11" i="110" s="1"/>
  <c r="AZ11" i="110" s="1"/>
  <c r="BA11" i="110" s="1"/>
  <c r="BB11" i="110" s="1"/>
  <c r="BC11" i="110" s="1"/>
  <c r="BD11" i="110" s="1"/>
  <c r="BE11" i="110" s="1"/>
  <c r="BF11" i="110" s="1"/>
  <c r="BG11" i="110" s="1"/>
  <c r="BH11" i="110" s="1"/>
  <c r="BI11" i="110" s="1"/>
  <c r="BJ11" i="110" s="1"/>
  <c r="BK11" i="110" s="1"/>
  <c r="BL11" i="110" s="1"/>
  <c r="BM11" i="110" s="1"/>
  <c r="BN11" i="110" s="1"/>
  <c r="BO11" i="110" s="1"/>
  <c r="BP11" i="110" s="1"/>
  <c r="BQ11" i="110" s="1"/>
  <c r="BR11" i="110" s="1"/>
  <c r="BS11" i="110" s="1"/>
  <c r="BT11" i="110" s="1"/>
  <c r="BU11" i="110" s="1"/>
  <c r="BV11" i="110" s="1"/>
  <c r="BW11" i="110" s="1"/>
  <c r="BX11" i="110" s="1"/>
  <c r="BY11" i="110" s="1"/>
  <c r="BZ11" i="110" s="1"/>
  <c r="CA11" i="110" s="1"/>
  <c r="CB11" i="110" s="1"/>
  <c r="CC11" i="110" s="1"/>
  <c r="CD11" i="110" s="1"/>
  <c r="CE11" i="110" s="1"/>
  <c r="CF11" i="110" s="1"/>
  <c r="CG11" i="110" s="1"/>
  <c r="CH11" i="110" s="1"/>
  <c r="CI11" i="110" s="1"/>
  <c r="CJ11" i="110" s="1"/>
  <c r="CK11" i="110" s="1"/>
  <c r="CL11" i="110" s="1"/>
  <c r="CM11" i="110" s="1"/>
  <c r="CN11" i="110" s="1"/>
  <c r="CO11" i="110" s="1"/>
  <c r="CP11" i="110" s="1"/>
  <c r="CQ11" i="110" s="1"/>
  <c r="CR11" i="110" s="1"/>
  <c r="CS11" i="110" s="1"/>
  <c r="CT11" i="110" s="1"/>
  <c r="CU11" i="110" s="1"/>
  <c r="CV11" i="110" s="1"/>
  <c r="CW11" i="110" s="1"/>
  <c r="CX11" i="110" s="1"/>
  <c r="CY11" i="110" s="1"/>
  <c r="CZ11" i="110" s="1"/>
  <c r="DA11" i="110" s="1"/>
  <c r="DB11" i="110" s="1"/>
  <c r="DC11" i="110" s="1"/>
  <c r="DD11" i="110" s="1"/>
  <c r="DE11" i="110" s="1"/>
  <c r="DF11" i="110" s="1"/>
  <c r="DG11" i="110" s="1"/>
  <c r="DH11" i="110" s="1"/>
  <c r="DI11" i="110" s="1"/>
  <c r="DJ11" i="110" s="1"/>
  <c r="DK11" i="110" s="1"/>
  <c r="DL11" i="110" s="1"/>
  <c r="DM11" i="110" s="1"/>
  <c r="DN11" i="110" s="1"/>
  <c r="DO11" i="110" s="1"/>
  <c r="DP11" i="110" s="1"/>
  <c r="DQ11" i="110" s="1"/>
  <c r="DR11" i="110" s="1"/>
  <c r="DS11" i="110" s="1"/>
  <c r="DT11" i="110" s="1"/>
  <c r="DU11" i="110" s="1"/>
  <c r="DV11" i="110" s="1"/>
  <c r="DW11" i="110" s="1"/>
  <c r="DX11" i="110" s="1"/>
  <c r="DY11" i="110" s="1"/>
  <c r="DZ11" i="110" s="1"/>
  <c r="EA11" i="110" s="1"/>
  <c r="EB11" i="110" s="1"/>
  <c r="EC11" i="110" s="1"/>
  <c r="ED11" i="110" s="1"/>
  <c r="EE11" i="110" s="1"/>
  <c r="EF11" i="110" s="1"/>
  <c r="EG11" i="110" s="1"/>
  <c r="EH11" i="110" s="1"/>
  <c r="EI11" i="110" s="1"/>
  <c r="EJ11" i="110" s="1"/>
  <c r="EK11" i="110" s="1"/>
  <c r="EL11" i="110" s="1"/>
  <c r="EM11" i="110" s="1"/>
  <c r="EN11" i="110" s="1"/>
  <c r="EO11" i="110" s="1"/>
  <c r="EP11" i="110" s="1"/>
  <c r="EQ11" i="110" s="1"/>
  <c r="ER11" i="110" s="1"/>
  <c r="ES11" i="110" s="1"/>
  <c r="ET11" i="110" s="1"/>
  <c r="EU11" i="110" s="1"/>
  <c r="EV11" i="110" s="1"/>
  <c r="EW11" i="110" s="1"/>
  <c r="EX11" i="110" s="1"/>
  <c r="EY11" i="110" s="1"/>
  <c r="EZ11" i="110" s="1"/>
  <c r="FA11" i="110" s="1"/>
  <c r="FB11" i="110" s="1"/>
  <c r="FC11" i="110" s="1"/>
  <c r="FD11" i="110" s="1"/>
  <c r="FE11" i="110" s="1"/>
  <c r="FF11" i="110" s="1"/>
  <c r="FG11" i="110" s="1"/>
  <c r="FH11" i="110" s="1"/>
  <c r="FI11" i="110" s="1"/>
  <c r="FJ11" i="110" s="1"/>
  <c r="FK11" i="110" s="1"/>
  <c r="FL11" i="110" s="1"/>
  <c r="FM11" i="110" s="1"/>
  <c r="FN11" i="110" s="1"/>
  <c r="FO11" i="110" s="1"/>
  <c r="FP11" i="110" s="1"/>
  <c r="FQ11" i="110" s="1"/>
  <c r="FR11" i="110" s="1"/>
  <c r="FS11" i="110" s="1"/>
  <c r="FT11" i="110" s="1"/>
  <c r="FU11" i="110" s="1"/>
  <c r="FV11" i="110" s="1"/>
  <c r="FW11" i="110" s="1"/>
  <c r="FX11" i="110" s="1"/>
  <c r="FY11" i="110" s="1"/>
  <c r="FZ11" i="110" s="1"/>
  <c r="GA11" i="110" s="1"/>
  <c r="GB11" i="110" s="1"/>
  <c r="GC11" i="110" s="1"/>
  <c r="GD11" i="110" s="1"/>
  <c r="GE11" i="110" s="1"/>
  <c r="GF11" i="110" s="1"/>
  <c r="GG11" i="110" s="1"/>
  <c r="GH11" i="110" s="1"/>
  <c r="GI11" i="110" s="1"/>
  <c r="GJ11" i="110" s="1"/>
  <c r="GK11" i="110" s="1"/>
  <c r="GL11" i="110" s="1"/>
  <c r="GM11" i="110" s="1"/>
  <c r="GN11" i="110" s="1"/>
  <c r="GO11" i="110" s="1"/>
  <c r="GP11" i="110" s="1"/>
  <c r="GQ11" i="110" s="1"/>
  <c r="GR11" i="110" s="1"/>
  <c r="GS11" i="110" s="1"/>
  <c r="GT11" i="110" s="1"/>
  <c r="GU11" i="110" s="1"/>
  <c r="GV11" i="110" s="1"/>
  <c r="GW11" i="110" s="1"/>
  <c r="GX11" i="110" s="1"/>
  <c r="GY11" i="110" s="1"/>
  <c r="GZ11" i="110" s="1"/>
  <c r="HA11" i="110" s="1"/>
  <c r="HB11" i="110" s="1"/>
  <c r="HC11" i="110" s="1"/>
  <c r="HD11" i="110" s="1"/>
  <c r="HE11" i="110" s="1"/>
  <c r="HF11" i="110" s="1"/>
  <c r="HG11" i="110" s="1"/>
  <c r="HH11" i="110" s="1"/>
  <c r="HI11" i="110" s="1"/>
  <c r="HJ11" i="110" s="1"/>
  <c r="J88" i="109"/>
  <c r="J67" i="109" s="1"/>
  <c r="I56" i="109"/>
  <c r="D13" i="111"/>
  <c r="K10" i="110"/>
  <c r="H61" i="109"/>
  <c r="B12" i="110" l="1"/>
  <c r="B14" i="111"/>
  <c r="H62" i="109"/>
  <c r="H63" i="109"/>
  <c r="L10" i="110"/>
  <c r="J2" i="110"/>
  <c r="I55" i="109" s="1"/>
  <c r="I58" i="109" s="1"/>
  <c r="E13" i="111"/>
  <c r="I91" i="109"/>
  <c r="K88" i="109" l="1"/>
  <c r="K67" i="109" s="1"/>
  <c r="B13" i="110" s="1"/>
  <c r="L13" i="110" s="1"/>
  <c r="M13" i="110" s="1"/>
  <c r="N13" i="110" s="1"/>
  <c r="O13" i="110" s="1"/>
  <c r="P13" i="110" s="1"/>
  <c r="Q13" i="110" s="1"/>
  <c r="R13" i="110" s="1"/>
  <c r="S13" i="110" s="1"/>
  <c r="T13" i="110" s="1"/>
  <c r="U13" i="110" s="1"/>
  <c r="V13" i="110" s="1"/>
  <c r="W13" i="110" s="1"/>
  <c r="X13" i="110" s="1"/>
  <c r="Y13" i="110" s="1"/>
  <c r="Z13" i="110" s="1"/>
  <c r="AA13" i="110" s="1"/>
  <c r="AB13" i="110" s="1"/>
  <c r="AC13" i="110" s="1"/>
  <c r="AD13" i="110" s="1"/>
  <c r="AE13" i="110" s="1"/>
  <c r="AF13" i="110" s="1"/>
  <c r="AG13" i="110" s="1"/>
  <c r="AH13" i="110" s="1"/>
  <c r="AI13" i="110" s="1"/>
  <c r="AJ13" i="110" s="1"/>
  <c r="AK13" i="110" s="1"/>
  <c r="AL13" i="110" s="1"/>
  <c r="AM13" i="110" s="1"/>
  <c r="AN13" i="110" s="1"/>
  <c r="AO13" i="110" s="1"/>
  <c r="AP13" i="110" s="1"/>
  <c r="AQ13" i="110" s="1"/>
  <c r="AR13" i="110" s="1"/>
  <c r="AS13" i="110" s="1"/>
  <c r="AT13" i="110" s="1"/>
  <c r="AU13" i="110" s="1"/>
  <c r="AV13" i="110" s="1"/>
  <c r="AW13" i="110" s="1"/>
  <c r="AX13" i="110" s="1"/>
  <c r="AY13" i="110" s="1"/>
  <c r="AZ13" i="110" s="1"/>
  <c r="BA13" i="110" s="1"/>
  <c r="BB13" i="110" s="1"/>
  <c r="BC13" i="110" s="1"/>
  <c r="BD13" i="110" s="1"/>
  <c r="BE13" i="110" s="1"/>
  <c r="BF13" i="110" s="1"/>
  <c r="BG13" i="110" s="1"/>
  <c r="BH13" i="110" s="1"/>
  <c r="BI13" i="110" s="1"/>
  <c r="BJ13" i="110" s="1"/>
  <c r="BK13" i="110" s="1"/>
  <c r="BL13" i="110" s="1"/>
  <c r="BM13" i="110" s="1"/>
  <c r="BN13" i="110" s="1"/>
  <c r="BO13" i="110" s="1"/>
  <c r="BP13" i="110" s="1"/>
  <c r="BQ13" i="110" s="1"/>
  <c r="BR13" i="110" s="1"/>
  <c r="BS13" i="110" s="1"/>
  <c r="BT13" i="110" s="1"/>
  <c r="BU13" i="110" s="1"/>
  <c r="BV13" i="110" s="1"/>
  <c r="BW13" i="110" s="1"/>
  <c r="BX13" i="110" s="1"/>
  <c r="BY13" i="110" s="1"/>
  <c r="BZ13" i="110" s="1"/>
  <c r="CA13" i="110" s="1"/>
  <c r="CB13" i="110" s="1"/>
  <c r="CC13" i="110" s="1"/>
  <c r="CD13" i="110" s="1"/>
  <c r="CE13" i="110" s="1"/>
  <c r="CF13" i="110" s="1"/>
  <c r="CG13" i="110" s="1"/>
  <c r="CH13" i="110" s="1"/>
  <c r="CI13" i="110" s="1"/>
  <c r="CJ13" i="110" s="1"/>
  <c r="CK13" i="110" s="1"/>
  <c r="CL13" i="110" s="1"/>
  <c r="CM13" i="110" s="1"/>
  <c r="CN13" i="110" s="1"/>
  <c r="CO13" i="110" s="1"/>
  <c r="CP13" i="110" s="1"/>
  <c r="CQ13" i="110" s="1"/>
  <c r="CR13" i="110" s="1"/>
  <c r="CS13" i="110" s="1"/>
  <c r="CT13" i="110" s="1"/>
  <c r="CU13" i="110" s="1"/>
  <c r="CV13" i="110" s="1"/>
  <c r="CW13" i="110" s="1"/>
  <c r="CX13" i="110" s="1"/>
  <c r="CY13" i="110" s="1"/>
  <c r="CZ13" i="110" s="1"/>
  <c r="DA13" i="110" s="1"/>
  <c r="DB13" i="110" s="1"/>
  <c r="DC13" i="110" s="1"/>
  <c r="DD13" i="110" s="1"/>
  <c r="DE13" i="110" s="1"/>
  <c r="DF13" i="110" s="1"/>
  <c r="DG13" i="110" s="1"/>
  <c r="DH13" i="110" s="1"/>
  <c r="DI13" i="110" s="1"/>
  <c r="DJ13" i="110" s="1"/>
  <c r="DK13" i="110" s="1"/>
  <c r="DL13" i="110" s="1"/>
  <c r="DM13" i="110" s="1"/>
  <c r="DN13" i="110" s="1"/>
  <c r="DO13" i="110" s="1"/>
  <c r="DP13" i="110" s="1"/>
  <c r="DQ13" i="110" s="1"/>
  <c r="DR13" i="110" s="1"/>
  <c r="DS13" i="110" s="1"/>
  <c r="DT13" i="110" s="1"/>
  <c r="DU13" i="110" s="1"/>
  <c r="DV13" i="110" s="1"/>
  <c r="DW13" i="110" s="1"/>
  <c r="DX13" i="110" s="1"/>
  <c r="DY13" i="110" s="1"/>
  <c r="DZ13" i="110" s="1"/>
  <c r="EA13" i="110" s="1"/>
  <c r="EB13" i="110" s="1"/>
  <c r="EC13" i="110" s="1"/>
  <c r="ED13" i="110" s="1"/>
  <c r="EE13" i="110" s="1"/>
  <c r="EF13" i="110" s="1"/>
  <c r="EG13" i="110" s="1"/>
  <c r="EH13" i="110" s="1"/>
  <c r="EI13" i="110" s="1"/>
  <c r="EJ13" i="110" s="1"/>
  <c r="EK13" i="110" s="1"/>
  <c r="EL13" i="110" s="1"/>
  <c r="EM13" i="110" s="1"/>
  <c r="EN13" i="110" s="1"/>
  <c r="EO13" i="110" s="1"/>
  <c r="EP13" i="110" s="1"/>
  <c r="EQ13" i="110" s="1"/>
  <c r="ER13" i="110" s="1"/>
  <c r="ES13" i="110" s="1"/>
  <c r="ET13" i="110" s="1"/>
  <c r="EU13" i="110" s="1"/>
  <c r="EV13" i="110" s="1"/>
  <c r="EW13" i="110" s="1"/>
  <c r="EX13" i="110" s="1"/>
  <c r="EY13" i="110" s="1"/>
  <c r="EZ13" i="110" s="1"/>
  <c r="FA13" i="110" s="1"/>
  <c r="FB13" i="110" s="1"/>
  <c r="FC13" i="110" s="1"/>
  <c r="FD13" i="110" s="1"/>
  <c r="FE13" i="110" s="1"/>
  <c r="FF13" i="110" s="1"/>
  <c r="FG13" i="110" s="1"/>
  <c r="FH13" i="110" s="1"/>
  <c r="FI13" i="110" s="1"/>
  <c r="FJ13" i="110" s="1"/>
  <c r="FK13" i="110" s="1"/>
  <c r="FL13" i="110" s="1"/>
  <c r="FM13" i="110" s="1"/>
  <c r="FN13" i="110" s="1"/>
  <c r="FO13" i="110" s="1"/>
  <c r="FP13" i="110" s="1"/>
  <c r="FQ13" i="110" s="1"/>
  <c r="FR13" i="110" s="1"/>
  <c r="FS13" i="110" s="1"/>
  <c r="FT13" i="110" s="1"/>
  <c r="FU13" i="110" s="1"/>
  <c r="FV13" i="110" s="1"/>
  <c r="FW13" i="110" s="1"/>
  <c r="FX13" i="110" s="1"/>
  <c r="FY13" i="110" s="1"/>
  <c r="FZ13" i="110" s="1"/>
  <c r="GA13" i="110" s="1"/>
  <c r="GB13" i="110" s="1"/>
  <c r="GC13" i="110" s="1"/>
  <c r="GD13" i="110" s="1"/>
  <c r="GE13" i="110" s="1"/>
  <c r="GF13" i="110" s="1"/>
  <c r="GG13" i="110" s="1"/>
  <c r="GH13" i="110" s="1"/>
  <c r="GI13" i="110" s="1"/>
  <c r="GJ13" i="110" s="1"/>
  <c r="GK13" i="110" s="1"/>
  <c r="GL13" i="110" s="1"/>
  <c r="GM13" i="110" s="1"/>
  <c r="GN13" i="110" s="1"/>
  <c r="GO13" i="110" s="1"/>
  <c r="GP13" i="110" s="1"/>
  <c r="GQ13" i="110" s="1"/>
  <c r="GR13" i="110" s="1"/>
  <c r="GS13" i="110" s="1"/>
  <c r="GT13" i="110" s="1"/>
  <c r="GU13" i="110" s="1"/>
  <c r="GV13" i="110" s="1"/>
  <c r="GW13" i="110" s="1"/>
  <c r="GX13" i="110" s="1"/>
  <c r="GY13" i="110" s="1"/>
  <c r="GZ13" i="110" s="1"/>
  <c r="HA13" i="110" s="1"/>
  <c r="HB13" i="110" s="1"/>
  <c r="HC13" i="110" s="1"/>
  <c r="HD13" i="110" s="1"/>
  <c r="HE13" i="110" s="1"/>
  <c r="HF13" i="110" s="1"/>
  <c r="HG13" i="110" s="1"/>
  <c r="HH13" i="110" s="1"/>
  <c r="HI13" i="110" s="1"/>
  <c r="HJ13" i="110" s="1"/>
  <c r="I61" i="109"/>
  <c r="H60" i="109"/>
  <c r="H65" i="109" s="1"/>
  <c r="M10" i="110"/>
  <c r="I95" i="109"/>
  <c r="F13" i="111"/>
  <c r="K12" i="110"/>
  <c r="B15" i="111" l="1"/>
  <c r="L88" i="109"/>
  <c r="L67" i="109" s="1"/>
  <c r="B16" i="111" s="1"/>
  <c r="I62" i="109"/>
  <c r="I63" i="109"/>
  <c r="L12" i="110"/>
  <c r="K2" i="110"/>
  <c r="J55" i="109" s="1"/>
  <c r="N10" i="110"/>
  <c r="C14" i="111"/>
  <c r="B14" i="110" l="1"/>
  <c r="M14" i="110" s="1"/>
  <c r="N14" i="110" s="1"/>
  <c r="O14" i="110" s="1"/>
  <c r="P14" i="110" s="1"/>
  <c r="Q14" i="110" s="1"/>
  <c r="R14" i="110" s="1"/>
  <c r="S14" i="110" s="1"/>
  <c r="T14" i="110" s="1"/>
  <c r="U14" i="110" s="1"/>
  <c r="V14" i="110" s="1"/>
  <c r="W14" i="110" s="1"/>
  <c r="X14" i="110" s="1"/>
  <c r="Y14" i="110" s="1"/>
  <c r="Z14" i="110" s="1"/>
  <c r="AA14" i="110" s="1"/>
  <c r="AB14" i="110" s="1"/>
  <c r="AC14" i="110" s="1"/>
  <c r="AD14" i="110" s="1"/>
  <c r="AE14" i="110" s="1"/>
  <c r="AF14" i="110" s="1"/>
  <c r="AG14" i="110" s="1"/>
  <c r="AH14" i="110" s="1"/>
  <c r="AI14" i="110" s="1"/>
  <c r="AJ14" i="110" s="1"/>
  <c r="AK14" i="110" s="1"/>
  <c r="AL14" i="110" s="1"/>
  <c r="AM14" i="110" s="1"/>
  <c r="AN14" i="110" s="1"/>
  <c r="AO14" i="110" s="1"/>
  <c r="AP14" i="110" s="1"/>
  <c r="AQ14" i="110" s="1"/>
  <c r="AR14" i="110" s="1"/>
  <c r="AS14" i="110" s="1"/>
  <c r="AT14" i="110" s="1"/>
  <c r="AU14" i="110" s="1"/>
  <c r="AV14" i="110" s="1"/>
  <c r="AW14" i="110" s="1"/>
  <c r="AX14" i="110" s="1"/>
  <c r="AY14" i="110" s="1"/>
  <c r="AZ14" i="110" s="1"/>
  <c r="BA14" i="110" s="1"/>
  <c r="BB14" i="110" s="1"/>
  <c r="BC14" i="110" s="1"/>
  <c r="BD14" i="110" s="1"/>
  <c r="BE14" i="110" s="1"/>
  <c r="BF14" i="110" s="1"/>
  <c r="BG14" i="110" s="1"/>
  <c r="BH14" i="110" s="1"/>
  <c r="BI14" i="110" s="1"/>
  <c r="BJ14" i="110" s="1"/>
  <c r="BK14" i="110" s="1"/>
  <c r="BL14" i="110" s="1"/>
  <c r="BM14" i="110" s="1"/>
  <c r="BN14" i="110" s="1"/>
  <c r="BO14" i="110" s="1"/>
  <c r="BP14" i="110" s="1"/>
  <c r="BQ14" i="110" s="1"/>
  <c r="BR14" i="110" s="1"/>
  <c r="BS14" i="110" s="1"/>
  <c r="BT14" i="110" s="1"/>
  <c r="BU14" i="110" s="1"/>
  <c r="BV14" i="110" s="1"/>
  <c r="BW14" i="110" s="1"/>
  <c r="BX14" i="110" s="1"/>
  <c r="BY14" i="110" s="1"/>
  <c r="BZ14" i="110" s="1"/>
  <c r="CA14" i="110" s="1"/>
  <c r="CB14" i="110" s="1"/>
  <c r="CC14" i="110" s="1"/>
  <c r="CD14" i="110" s="1"/>
  <c r="CE14" i="110" s="1"/>
  <c r="CF14" i="110" s="1"/>
  <c r="CG14" i="110" s="1"/>
  <c r="CH14" i="110" s="1"/>
  <c r="CI14" i="110" s="1"/>
  <c r="CJ14" i="110" s="1"/>
  <c r="CK14" i="110" s="1"/>
  <c r="CL14" i="110" s="1"/>
  <c r="CM14" i="110" s="1"/>
  <c r="CN14" i="110" s="1"/>
  <c r="CO14" i="110" s="1"/>
  <c r="CP14" i="110" s="1"/>
  <c r="CQ14" i="110" s="1"/>
  <c r="CR14" i="110" s="1"/>
  <c r="CS14" i="110" s="1"/>
  <c r="CT14" i="110" s="1"/>
  <c r="CU14" i="110" s="1"/>
  <c r="CV14" i="110" s="1"/>
  <c r="CW14" i="110" s="1"/>
  <c r="CX14" i="110" s="1"/>
  <c r="CY14" i="110" s="1"/>
  <c r="CZ14" i="110" s="1"/>
  <c r="DA14" i="110" s="1"/>
  <c r="DB14" i="110" s="1"/>
  <c r="DC14" i="110" s="1"/>
  <c r="DD14" i="110" s="1"/>
  <c r="DE14" i="110" s="1"/>
  <c r="DF14" i="110" s="1"/>
  <c r="DG14" i="110" s="1"/>
  <c r="DH14" i="110" s="1"/>
  <c r="DI14" i="110" s="1"/>
  <c r="DJ14" i="110" s="1"/>
  <c r="DK14" i="110" s="1"/>
  <c r="DL14" i="110" s="1"/>
  <c r="DM14" i="110" s="1"/>
  <c r="DN14" i="110" s="1"/>
  <c r="DO14" i="110" s="1"/>
  <c r="DP14" i="110" s="1"/>
  <c r="DQ14" i="110" s="1"/>
  <c r="DR14" i="110" s="1"/>
  <c r="DS14" i="110" s="1"/>
  <c r="DT14" i="110" s="1"/>
  <c r="DU14" i="110" s="1"/>
  <c r="DV14" i="110" s="1"/>
  <c r="DW14" i="110" s="1"/>
  <c r="DX14" i="110" s="1"/>
  <c r="DY14" i="110" s="1"/>
  <c r="DZ14" i="110" s="1"/>
  <c r="EA14" i="110" s="1"/>
  <c r="EB14" i="110" s="1"/>
  <c r="EC14" i="110" s="1"/>
  <c r="ED14" i="110" s="1"/>
  <c r="EE14" i="110" s="1"/>
  <c r="EF14" i="110" s="1"/>
  <c r="EG14" i="110" s="1"/>
  <c r="EH14" i="110" s="1"/>
  <c r="EI14" i="110" s="1"/>
  <c r="EJ14" i="110" s="1"/>
  <c r="EK14" i="110" s="1"/>
  <c r="EL14" i="110" s="1"/>
  <c r="EM14" i="110" s="1"/>
  <c r="EN14" i="110" s="1"/>
  <c r="EO14" i="110" s="1"/>
  <c r="EP14" i="110" s="1"/>
  <c r="EQ14" i="110" s="1"/>
  <c r="ER14" i="110" s="1"/>
  <c r="ES14" i="110" s="1"/>
  <c r="ET14" i="110" s="1"/>
  <c r="EU14" i="110" s="1"/>
  <c r="EV14" i="110" s="1"/>
  <c r="EW14" i="110" s="1"/>
  <c r="EX14" i="110" s="1"/>
  <c r="EY14" i="110" s="1"/>
  <c r="EZ14" i="110" s="1"/>
  <c r="FA14" i="110" s="1"/>
  <c r="FB14" i="110" s="1"/>
  <c r="FC14" i="110" s="1"/>
  <c r="FD14" i="110" s="1"/>
  <c r="FE14" i="110" s="1"/>
  <c r="FF14" i="110" s="1"/>
  <c r="FG14" i="110" s="1"/>
  <c r="FH14" i="110" s="1"/>
  <c r="FI14" i="110" s="1"/>
  <c r="FJ14" i="110" s="1"/>
  <c r="FK14" i="110" s="1"/>
  <c r="FL14" i="110" s="1"/>
  <c r="FM14" i="110" s="1"/>
  <c r="FN14" i="110" s="1"/>
  <c r="FO14" i="110" s="1"/>
  <c r="FP14" i="110" s="1"/>
  <c r="FQ14" i="110" s="1"/>
  <c r="FR14" i="110" s="1"/>
  <c r="FS14" i="110" s="1"/>
  <c r="FT14" i="110" s="1"/>
  <c r="FU14" i="110" s="1"/>
  <c r="FV14" i="110" s="1"/>
  <c r="FW14" i="110" s="1"/>
  <c r="FX14" i="110" s="1"/>
  <c r="FY14" i="110" s="1"/>
  <c r="FZ14" i="110" s="1"/>
  <c r="GA14" i="110" s="1"/>
  <c r="GB14" i="110" s="1"/>
  <c r="GC14" i="110" s="1"/>
  <c r="GD14" i="110" s="1"/>
  <c r="GE14" i="110" s="1"/>
  <c r="GF14" i="110" s="1"/>
  <c r="GG14" i="110" s="1"/>
  <c r="GH14" i="110" s="1"/>
  <c r="GI14" i="110" s="1"/>
  <c r="GJ14" i="110" s="1"/>
  <c r="GK14" i="110" s="1"/>
  <c r="GL14" i="110" s="1"/>
  <c r="GM14" i="110" s="1"/>
  <c r="GN14" i="110" s="1"/>
  <c r="GO14" i="110" s="1"/>
  <c r="GP14" i="110" s="1"/>
  <c r="GQ14" i="110" s="1"/>
  <c r="GR14" i="110" s="1"/>
  <c r="GS14" i="110" s="1"/>
  <c r="GT14" i="110" s="1"/>
  <c r="GU14" i="110" s="1"/>
  <c r="GV14" i="110" s="1"/>
  <c r="GW14" i="110" s="1"/>
  <c r="GX14" i="110" s="1"/>
  <c r="GY14" i="110" s="1"/>
  <c r="GZ14" i="110" s="1"/>
  <c r="HA14" i="110" s="1"/>
  <c r="HB14" i="110" s="1"/>
  <c r="HC14" i="110" s="1"/>
  <c r="HD14" i="110" s="1"/>
  <c r="HE14" i="110" s="1"/>
  <c r="HF14" i="110" s="1"/>
  <c r="HG14" i="110" s="1"/>
  <c r="HH14" i="110" s="1"/>
  <c r="HI14" i="110" s="1"/>
  <c r="HJ14" i="110" s="1"/>
  <c r="J56" i="109"/>
  <c r="J58" i="109" s="1"/>
  <c r="D14" i="111"/>
  <c r="O10" i="110"/>
  <c r="M12" i="110"/>
  <c r="L2" i="110"/>
  <c r="K55" i="109" s="1"/>
  <c r="I60" i="109"/>
  <c r="I65" i="109" s="1"/>
  <c r="M88" i="109" l="1"/>
  <c r="M67" i="109" s="1"/>
  <c r="J61" i="109"/>
  <c r="J91" i="109"/>
  <c r="E14" i="111"/>
  <c r="P10" i="110"/>
  <c r="N12" i="110"/>
  <c r="M2" i="110"/>
  <c r="L55" i="109" s="1"/>
  <c r="B17" i="111" l="1"/>
  <c r="B15" i="110"/>
  <c r="N15" i="110" s="1"/>
  <c r="O15" i="110" s="1"/>
  <c r="P15" i="110" s="1"/>
  <c r="Q15" i="110" s="1"/>
  <c r="R15" i="110" s="1"/>
  <c r="S15" i="110" s="1"/>
  <c r="T15" i="110" s="1"/>
  <c r="U15" i="110" s="1"/>
  <c r="V15" i="110" s="1"/>
  <c r="W15" i="110" s="1"/>
  <c r="X15" i="110" s="1"/>
  <c r="Y15" i="110" s="1"/>
  <c r="Z15" i="110" s="1"/>
  <c r="AA15" i="110" s="1"/>
  <c r="AB15" i="110" s="1"/>
  <c r="AC15" i="110" s="1"/>
  <c r="AD15" i="110" s="1"/>
  <c r="AE15" i="110" s="1"/>
  <c r="AF15" i="110" s="1"/>
  <c r="AG15" i="110" s="1"/>
  <c r="AH15" i="110" s="1"/>
  <c r="AI15" i="110" s="1"/>
  <c r="AJ15" i="110" s="1"/>
  <c r="AK15" i="110" s="1"/>
  <c r="AL15" i="110" s="1"/>
  <c r="AM15" i="110" s="1"/>
  <c r="AN15" i="110" s="1"/>
  <c r="AO15" i="110" s="1"/>
  <c r="AP15" i="110" s="1"/>
  <c r="AQ15" i="110" s="1"/>
  <c r="AR15" i="110" s="1"/>
  <c r="AS15" i="110" s="1"/>
  <c r="AT15" i="110" s="1"/>
  <c r="AU15" i="110" s="1"/>
  <c r="AV15" i="110" s="1"/>
  <c r="AW15" i="110" s="1"/>
  <c r="AX15" i="110" s="1"/>
  <c r="AY15" i="110" s="1"/>
  <c r="AZ15" i="110" s="1"/>
  <c r="BA15" i="110" s="1"/>
  <c r="BB15" i="110" s="1"/>
  <c r="BC15" i="110" s="1"/>
  <c r="BD15" i="110" s="1"/>
  <c r="BE15" i="110" s="1"/>
  <c r="BF15" i="110" s="1"/>
  <c r="BG15" i="110" s="1"/>
  <c r="BH15" i="110" s="1"/>
  <c r="BI15" i="110" s="1"/>
  <c r="BJ15" i="110" s="1"/>
  <c r="BK15" i="110" s="1"/>
  <c r="BL15" i="110" s="1"/>
  <c r="BM15" i="110" s="1"/>
  <c r="BN15" i="110" s="1"/>
  <c r="BO15" i="110" s="1"/>
  <c r="BP15" i="110" s="1"/>
  <c r="BQ15" i="110" s="1"/>
  <c r="BR15" i="110" s="1"/>
  <c r="BS15" i="110" s="1"/>
  <c r="BT15" i="110" s="1"/>
  <c r="BU15" i="110" s="1"/>
  <c r="BV15" i="110" s="1"/>
  <c r="BW15" i="110" s="1"/>
  <c r="BX15" i="110" s="1"/>
  <c r="BY15" i="110" s="1"/>
  <c r="BZ15" i="110" s="1"/>
  <c r="CA15" i="110" s="1"/>
  <c r="CB15" i="110" s="1"/>
  <c r="CC15" i="110" s="1"/>
  <c r="CD15" i="110" s="1"/>
  <c r="CE15" i="110" s="1"/>
  <c r="CF15" i="110" s="1"/>
  <c r="CG15" i="110" s="1"/>
  <c r="CH15" i="110" s="1"/>
  <c r="CI15" i="110" s="1"/>
  <c r="CJ15" i="110" s="1"/>
  <c r="CK15" i="110" s="1"/>
  <c r="CL15" i="110" s="1"/>
  <c r="CM15" i="110" s="1"/>
  <c r="CN15" i="110" s="1"/>
  <c r="CO15" i="110" s="1"/>
  <c r="CP15" i="110" s="1"/>
  <c r="CQ15" i="110" s="1"/>
  <c r="CR15" i="110" s="1"/>
  <c r="CS15" i="110" s="1"/>
  <c r="CT15" i="110" s="1"/>
  <c r="CU15" i="110" s="1"/>
  <c r="CV15" i="110" s="1"/>
  <c r="CW15" i="110" s="1"/>
  <c r="CX15" i="110" s="1"/>
  <c r="CY15" i="110" s="1"/>
  <c r="CZ15" i="110" s="1"/>
  <c r="DA15" i="110" s="1"/>
  <c r="DB15" i="110" s="1"/>
  <c r="DC15" i="110" s="1"/>
  <c r="DD15" i="110" s="1"/>
  <c r="DE15" i="110" s="1"/>
  <c r="DF15" i="110" s="1"/>
  <c r="DG15" i="110" s="1"/>
  <c r="DH15" i="110" s="1"/>
  <c r="DI15" i="110" s="1"/>
  <c r="DJ15" i="110" s="1"/>
  <c r="DK15" i="110" s="1"/>
  <c r="DL15" i="110" s="1"/>
  <c r="DM15" i="110" s="1"/>
  <c r="DN15" i="110" s="1"/>
  <c r="DO15" i="110" s="1"/>
  <c r="DP15" i="110" s="1"/>
  <c r="DQ15" i="110" s="1"/>
  <c r="DR15" i="110" s="1"/>
  <c r="DS15" i="110" s="1"/>
  <c r="DT15" i="110" s="1"/>
  <c r="DU15" i="110" s="1"/>
  <c r="DV15" i="110" s="1"/>
  <c r="DW15" i="110" s="1"/>
  <c r="DX15" i="110" s="1"/>
  <c r="DY15" i="110" s="1"/>
  <c r="DZ15" i="110" s="1"/>
  <c r="EA15" i="110" s="1"/>
  <c r="EB15" i="110" s="1"/>
  <c r="EC15" i="110" s="1"/>
  <c r="ED15" i="110" s="1"/>
  <c r="EE15" i="110" s="1"/>
  <c r="EF15" i="110" s="1"/>
  <c r="EG15" i="110" s="1"/>
  <c r="EH15" i="110" s="1"/>
  <c r="EI15" i="110" s="1"/>
  <c r="EJ15" i="110" s="1"/>
  <c r="EK15" i="110" s="1"/>
  <c r="EL15" i="110" s="1"/>
  <c r="EM15" i="110" s="1"/>
  <c r="EN15" i="110" s="1"/>
  <c r="EO15" i="110" s="1"/>
  <c r="EP15" i="110" s="1"/>
  <c r="EQ15" i="110" s="1"/>
  <c r="ER15" i="110" s="1"/>
  <c r="ES15" i="110" s="1"/>
  <c r="ET15" i="110" s="1"/>
  <c r="EU15" i="110" s="1"/>
  <c r="EV15" i="110" s="1"/>
  <c r="EW15" i="110" s="1"/>
  <c r="EX15" i="110" s="1"/>
  <c r="EY15" i="110" s="1"/>
  <c r="EZ15" i="110" s="1"/>
  <c r="FA15" i="110" s="1"/>
  <c r="FB15" i="110" s="1"/>
  <c r="FC15" i="110" s="1"/>
  <c r="FD15" i="110" s="1"/>
  <c r="FE15" i="110" s="1"/>
  <c r="FF15" i="110" s="1"/>
  <c r="FG15" i="110" s="1"/>
  <c r="FH15" i="110" s="1"/>
  <c r="FI15" i="110" s="1"/>
  <c r="FJ15" i="110" s="1"/>
  <c r="FK15" i="110" s="1"/>
  <c r="FL15" i="110" s="1"/>
  <c r="FM15" i="110" s="1"/>
  <c r="FN15" i="110" s="1"/>
  <c r="FO15" i="110" s="1"/>
  <c r="FP15" i="110" s="1"/>
  <c r="FQ15" i="110" s="1"/>
  <c r="FR15" i="110" s="1"/>
  <c r="FS15" i="110" s="1"/>
  <c r="FT15" i="110" s="1"/>
  <c r="FU15" i="110" s="1"/>
  <c r="FV15" i="110" s="1"/>
  <c r="FW15" i="110" s="1"/>
  <c r="FX15" i="110" s="1"/>
  <c r="FY15" i="110" s="1"/>
  <c r="FZ15" i="110" s="1"/>
  <c r="GA15" i="110" s="1"/>
  <c r="GB15" i="110" s="1"/>
  <c r="GC15" i="110" s="1"/>
  <c r="GD15" i="110" s="1"/>
  <c r="GE15" i="110" s="1"/>
  <c r="GF15" i="110" s="1"/>
  <c r="GG15" i="110" s="1"/>
  <c r="GH15" i="110" s="1"/>
  <c r="GI15" i="110" s="1"/>
  <c r="GJ15" i="110" s="1"/>
  <c r="GK15" i="110" s="1"/>
  <c r="GL15" i="110" s="1"/>
  <c r="GM15" i="110" s="1"/>
  <c r="GN15" i="110" s="1"/>
  <c r="GO15" i="110" s="1"/>
  <c r="GP15" i="110" s="1"/>
  <c r="GQ15" i="110" s="1"/>
  <c r="GR15" i="110" s="1"/>
  <c r="GS15" i="110" s="1"/>
  <c r="GT15" i="110" s="1"/>
  <c r="GU15" i="110" s="1"/>
  <c r="GV15" i="110" s="1"/>
  <c r="GW15" i="110" s="1"/>
  <c r="GX15" i="110" s="1"/>
  <c r="GY15" i="110" s="1"/>
  <c r="GZ15" i="110" s="1"/>
  <c r="HA15" i="110" s="1"/>
  <c r="HB15" i="110" s="1"/>
  <c r="HC15" i="110" s="1"/>
  <c r="HD15" i="110" s="1"/>
  <c r="HE15" i="110" s="1"/>
  <c r="HF15" i="110" s="1"/>
  <c r="HG15" i="110" s="1"/>
  <c r="HH15" i="110" s="1"/>
  <c r="HI15" i="110" s="1"/>
  <c r="HJ15" i="110" s="1"/>
  <c r="Q10" i="110"/>
  <c r="O12" i="110"/>
  <c r="J95" i="109"/>
  <c r="F14" i="111"/>
  <c r="J62" i="109"/>
  <c r="J63" i="109"/>
  <c r="N88" i="109" l="1"/>
  <c r="N67" i="109" s="1"/>
  <c r="N2" i="110"/>
  <c r="M55" i="109" s="1"/>
  <c r="P12" i="110"/>
  <c r="J60" i="109"/>
  <c r="J65" i="109" s="1"/>
  <c r="R10" i="110"/>
  <c r="C15" i="111"/>
  <c r="B16" i="110" l="1"/>
  <c r="O16" i="110" s="1"/>
  <c r="B18" i="111"/>
  <c r="S10" i="110"/>
  <c r="D15" i="111"/>
  <c r="K56" i="109"/>
  <c r="K58" i="109" s="1"/>
  <c r="Q12" i="110"/>
  <c r="P16" i="110" l="1"/>
  <c r="O2" i="110"/>
  <c r="N55" i="109" s="1"/>
  <c r="O88" i="109"/>
  <c r="O67" i="109" s="1"/>
  <c r="T10" i="110"/>
  <c r="K91" i="109"/>
  <c r="E15" i="111"/>
  <c r="R12" i="110"/>
  <c r="K61" i="109"/>
  <c r="P88" i="109" l="1"/>
  <c r="P67" i="109" s="1"/>
  <c r="B17" i="110"/>
  <c r="P17" i="110" s="1"/>
  <c r="Q17" i="110" s="1"/>
  <c r="R17" i="110" s="1"/>
  <c r="S17" i="110" s="1"/>
  <c r="T17" i="110" s="1"/>
  <c r="U17" i="110" s="1"/>
  <c r="V17" i="110" s="1"/>
  <c r="W17" i="110" s="1"/>
  <c r="X17" i="110" s="1"/>
  <c r="Y17" i="110" s="1"/>
  <c r="Z17" i="110" s="1"/>
  <c r="AA17" i="110" s="1"/>
  <c r="AB17" i="110" s="1"/>
  <c r="AC17" i="110" s="1"/>
  <c r="AD17" i="110" s="1"/>
  <c r="AE17" i="110" s="1"/>
  <c r="AF17" i="110" s="1"/>
  <c r="AG17" i="110" s="1"/>
  <c r="AH17" i="110" s="1"/>
  <c r="AI17" i="110" s="1"/>
  <c r="AJ17" i="110" s="1"/>
  <c r="AK17" i="110" s="1"/>
  <c r="AL17" i="110" s="1"/>
  <c r="AM17" i="110" s="1"/>
  <c r="AN17" i="110" s="1"/>
  <c r="AO17" i="110" s="1"/>
  <c r="AP17" i="110" s="1"/>
  <c r="AQ17" i="110" s="1"/>
  <c r="AR17" i="110" s="1"/>
  <c r="AS17" i="110" s="1"/>
  <c r="AT17" i="110" s="1"/>
  <c r="AU17" i="110" s="1"/>
  <c r="AV17" i="110" s="1"/>
  <c r="AW17" i="110" s="1"/>
  <c r="AX17" i="110" s="1"/>
  <c r="AY17" i="110" s="1"/>
  <c r="AZ17" i="110" s="1"/>
  <c r="BA17" i="110" s="1"/>
  <c r="BB17" i="110" s="1"/>
  <c r="BC17" i="110" s="1"/>
  <c r="BD17" i="110" s="1"/>
  <c r="BE17" i="110" s="1"/>
  <c r="BF17" i="110" s="1"/>
  <c r="BG17" i="110" s="1"/>
  <c r="BH17" i="110" s="1"/>
  <c r="BI17" i="110" s="1"/>
  <c r="BJ17" i="110" s="1"/>
  <c r="BK17" i="110" s="1"/>
  <c r="BL17" i="110" s="1"/>
  <c r="BM17" i="110" s="1"/>
  <c r="BN17" i="110" s="1"/>
  <c r="BO17" i="110" s="1"/>
  <c r="BP17" i="110" s="1"/>
  <c r="BQ17" i="110" s="1"/>
  <c r="BR17" i="110" s="1"/>
  <c r="BS17" i="110" s="1"/>
  <c r="BT17" i="110" s="1"/>
  <c r="BU17" i="110" s="1"/>
  <c r="BV17" i="110" s="1"/>
  <c r="BW17" i="110" s="1"/>
  <c r="BX17" i="110" s="1"/>
  <c r="BY17" i="110" s="1"/>
  <c r="BZ17" i="110" s="1"/>
  <c r="CA17" i="110" s="1"/>
  <c r="CB17" i="110" s="1"/>
  <c r="CC17" i="110" s="1"/>
  <c r="CD17" i="110" s="1"/>
  <c r="CE17" i="110" s="1"/>
  <c r="CF17" i="110" s="1"/>
  <c r="CG17" i="110" s="1"/>
  <c r="CH17" i="110" s="1"/>
  <c r="CI17" i="110" s="1"/>
  <c r="CJ17" i="110" s="1"/>
  <c r="CK17" i="110" s="1"/>
  <c r="CL17" i="110" s="1"/>
  <c r="CM17" i="110" s="1"/>
  <c r="CN17" i="110" s="1"/>
  <c r="CO17" i="110" s="1"/>
  <c r="CP17" i="110" s="1"/>
  <c r="CQ17" i="110" s="1"/>
  <c r="CR17" i="110" s="1"/>
  <c r="CS17" i="110" s="1"/>
  <c r="CT17" i="110" s="1"/>
  <c r="CU17" i="110" s="1"/>
  <c r="CV17" i="110" s="1"/>
  <c r="CW17" i="110" s="1"/>
  <c r="CX17" i="110" s="1"/>
  <c r="CY17" i="110" s="1"/>
  <c r="CZ17" i="110" s="1"/>
  <c r="DA17" i="110" s="1"/>
  <c r="DB17" i="110" s="1"/>
  <c r="DC17" i="110" s="1"/>
  <c r="DD17" i="110" s="1"/>
  <c r="DE17" i="110" s="1"/>
  <c r="DF17" i="110" s="1"/>
  <c r="DG17" i="110" s="1"/>
  <c r="DH17" i="110" s="1"/>
  <c r="DI17" i="110" s="1"/>
  <c r="DJ17" i="110" s="1"/>
  <c r="DK17" i="110" s="1"/>
  <c r="DL17" i="110" s="1"/>
  <c r="DM17" i="110" s="1"/>
  <c r="DN17" i="110" s="1"/>
  <c r="DO17" i="110" s="1"/>
  <c r="DP17" i="110" s="1"/>
  <c r="DQ17" i="110" s="1"/>
  <c r="DR17" i="110" s="1"/>
  <c r="DS17" i="110" s="1"/>
  <c r="DT17" i="110" s="1"/>
  <c r="DU17" i="110" s="1"/>
  <c r="DV17" i="110" s="1"/>
  <c r="DW17" i="110" s="1"/>
  <c r="DX17" i="110" s="1"/>
  <c r="DY17" i="110" s="1"/>
  <c r="DZ17" i="110" s="1"/>
  <c r="EA17" i="110" s="1"/>
  <c r="EB17" i="110" s="1"/>
  <c r="EC17" i="110" s="1"/>
  <c r="ED17" i="110" s="1"/>
  <c r="EE17" i="110" s="1"/>
  <c r="EF17" i="110" s="1"/>
  <c r="EG17" i="110" s="1"/>
  <c r="EH17" i="110" s="1"/>
  <c r="EI17" i="110" s="1"/>
  <c r="EJ17" i="110" s="1"/>
  <c r="EK17" i="110" s="1"/>
  <c r="EL17" i="110" s="1"/>
  <c r="EM17" i="110" s="1"/>
  <c r="EN17" i="110" s="1"/>
  <c r="EO17" i="110" s="1"/>
  <c r="EP17" i="110" s="1"/>
  <c r="EQ17" i="110" s="1"/>
  <c r="ER17" i="110" s="1"/>
  <c r="ES17" i="110" s="1"/>
  <c r="ET17" i="110" s="1"/>
  <c r="EU17" i="110" s="1"/>
  <c r="EV17" i="110" s="1"/>
  <c r="EW17" i="110" s="1"/>
  <c r="EX17" i="110" s="1"/>
  <c r="EY17" i="110" s="1"/>
  <c r="EZ17" i="110" s="1"/>
  <c r="FA17" i="110" s="1"/>
  <c r="FB17" i="110" s="1"/>
  <c r="FC17" i="110" s="1"/>
  <c r="FD17" i="110" s="1"/>
  <c r="FE17" i="110" s="1"/>
  <c r="FF17" i="110" s="1"/>
  <c r="FG17" i="110" s="1"/>
  <c r="FH17" i="110" s="1"/>
  <c r="FI17" i="110" s="1"/>
  <c r="FJ17" i="110" s="1"/>
  <c r="FK17" i="110" s="1"/>
  <c r="FL17" i="110" s="1"/>
  <c r="FM17" i="110" s="1"/>
  <c r="FN17" i="110" s="1"/>
  <c r="FO17" i="110" s="1"/>
  <c r="FP17" i="110" s="1"/>
  <c r="FQ17" i="110" s="1"/>
  <c r="FR17" i="110" s="1"/>
  <c r="FS17" i="110" s="1"/>
  <c r="FT17" i="110" s="1"/>
  <c r="FU17" i="110" s="1"/>
  <c r="FV17" i="110" s="1"/>
  <c r="FW17" i="110" s="1"/>
  <c r="FX17" i="110" s="1"/>
  <c r="FY17" i="110" s="1"/>
  <c r="FZ17" i="110" s="1"/>
  <c r="GA17" i="110" s="1"/>
  <c r="GB17" i="110" s="1"/>
  <c r="GC17" i="110" s="1"/>
  <c r="GD17" i="110" s="1"/>
  <c r="GE17" i="110" s="1"/>
  <c r="GF17" i="110" s="1"/>
  <c r="GG17" i="110" s="1"/>
  <c r="GH17" i="110" s="1"/>
  <c r="GI17" i="110" s="1"/>
  <c r="GJ17" i="110" s="1"/>
  <c r="GK17" i="110" s="1"/>
  <c r="GL17" i="110" s="1"/>
  <c r="GM17" i="110" s="1"/>
  <c r="GN17" i="110" s="1"/>
  <c r="GO17" i="110" s="1"/>
  <c r="GP17" i="110" s="1"/>
  <c r="GQ17" i="110" s="1"/>
  <c r="GR17" i="110" s="1"/>
  <c r="GS17" i="110" s="1"/>
  <c r="GT17" i="110" s="1"/>
  <c r="GU17" i="110" s="1"/>
  <c r="GV17" i="110" s="1"/>
  <c r="GW17" i="110" s="1"/>
  <c r="GX17" i="110" s="1"/>
  <c r="GY17" i="110" s="1"/>
  <c r="GZ17" i="110" s="1"/>
  <c r="HA17" i="110" s="1"/>
  <c r="HB17" i="110" s="1"/>
  <c r="HC17" i="110" s="1"/>
  <c r="HD17" i="110" s="1"/>
  <c r="HE17" i="110" s="1"/>
  <c r="HF17" i="110" s="1"/>
  <c r="HG17" i="110" s="1"/>
  <c r="HH17" i="110" s="1"/>
  <c r="HI17" i="110" s="1"/>
  <c r="HJ17" i="110" s="1"/>
  <c r="B19" i="111"/>
  <c r="Q16" i="110"/>
  <c r="K62" i="109"/>
  <c r="K63" i="109"/>
  <c r="K95" i="109"/>
  <c r="F15" i="111"/>
  <c r="U10" i="110"/>
  <c r="S12" i="110"/>
  <c r="B18" i="110" l="1"/>
  <c r="Q18" i="110" s="1"/>
  <c r="R18" i="110" s="1"/>
  <c r="S18" i="110" s="1"/>
  <c r="T18" i="110" s="1"/>
  <c r="U18" i="110" s="1"/>
  <c r="V18" i="110" s="1"/>
  <c r="W18" i="110" s="1"/>
  <c r="X18" i="110" s="1"/>
  <c r="Y18" i="110" s="1"/>
  <c r="Z18" i="110" s="1"/>
  <c r="AA18" i="110" s="1"/>
  <c r="AB18" i="110" s="1"/>
  <c r="AC18" i="110" s="1"/>
  <c r="AD18" i="110" s="1"/>
  <c r="AE18" i="110" s="1"/>
  <c r="AF18" i="110" s="1"/>
  <c r="AG18" i="110" s="1"/>
  <c r="AH18" i="110" s="1"/>
  <c r="AI18" i="110" s="1"/>
  <c r="AJ18" i="110" s="1"/>
  <c r="AK18" i="110" s="1"/>
  <c r="AL18" i="110" s="1"/>
  <c r="AM18" i="110" s="1"/>
  <c r="AN18" i="110" s="1"/>
  <c r="AO18" i="110" s="1"/>
  <c r="AP18" i="110" s="1"/>
  <c r="AQ18" i="110" s="1"/>
  <c r="AR18" i="110" s="1"/>
  <c r="AS18" i="110" s="1"/>
  <c r="AT18" i="110" s="1"/>
  <c r="AU18" i="110" s="1"/>
  <c r="AV18" i="110" s="1"/>
  <c r="AW18" i="110" s="1"/>
  <c r="AX18" i="110" s="1"/>
  <c r="AY18" i="110" s="1"/>
  <c r="AZ18" i="110" s="1"/>
  <c r="BA18" i="110" s="1"/>
  <c r="BB18" i="110" s="1"/>
  <c r="BC18" i="110" s="1"/>
  <c r="BD18" i="110" s="1"/>
  <c r="BE18" i="110" s="1"/>
  <c r="BF18" i="110" s="1"/>
  <c r="BG18" i="110" s="1"/>
  <c r="BH18" i="110" s="1"/>
  <c r="BI18" i="110" s="1"/>
  <c r="BJ18" i="110" s="1"/>
  <c r="BK18" i="110" s="1"/>
  <c r="BL18" i="110" s="1"/>
  <c r="BM18" i="110" s="1"/>
  <c r="BN18" i="110" s="1"/>
  <c r="BO18" i="110" s="1"/>
  <c r="BP18" i="110" s="1"/>
  <c r="BQ18" i="110" s="1"/>
  <c r="BR18" i="110" s="1"/>
  <c r="BS18" i="110" s="1"/>
  <c r="BT18" i="110" s="1"/>
  <c r="BU18" i="110" s="1"/>
  <c r="BV18" i="110" s="1"/>
  <c r="BW18" i="110" s="1"/>
  <c r="BX18" i="110" s="1"/>
  <c r="BY18" i="110" s="1"/>
  <c r="BZ18" i="110" s="1"/>
  <c r="CA18" i="110" s="1"/>
  <c r="CB18" i="110" s="1"/>
  <c r="CC18" i="110" s="1"/>
  <c r="CD18" i="110" s="1"/>
  <c r="CE18" i="110" s="1"/>
  <c r="CF18" i="110" s="1"/>
  <c r="CG18" i="110" s="1"/>
  <c r="CH18" i="110" s="1"/>
  <c r="CI18" i="110" s="1"/>
  <c r="CJ18" i="110" s="1"/>
  <c r="CK18" i="110" s="1"/>
  <c r="CL18" i="110" s="1"/>
  <c r="CM18" i="110" s="1"/>
  <c r="CN18" i="110" s="1"/>
  <c r="CO18" i="110" s="1"/>
  <c r="CP18" i="110" s="1"/>
  <c r="CQ18" i="110" s="1"/>
  <c r="CR18" i="110" s="1"/>
  <c r="CS18" i="110" s="1"/>
  <c r="CT18" i="110" s="1"/>
  <c r="CU18" i="110" s="1"/>
  <c r="CV18" i="110" s="1"/>
  <c r="CW18" i="110" s="1"/>
  <c r="CX18" i="110" s="1"/>
  <c r="CY18" i="110" s="1"/>
  <c r="CZ18" i="110" s="1"/>
  <c r="DA18" i="110" s="1"/>
  <c r="DB18" i="110" s="1"/>
  <c r="DC18" i="110" s="1"/>
  <c r="DD18" i="110" s="1"/>
  <c r="DE18" i="110" s="1"/>
  <c r="DF18" i="110" s="1"/>
  <c r="DG18" i="110" s="1"/>
  <c r="DH18" i="110" s="1"/>
  <c r="DI18" i="110" s="1"/>
  <c r="DJ18" i="110" s="1"/>
  <c r="DK18" i="110" s="1"/>
  <c r="DL18" i="110" s="1"/>
  <c r="DM18" i="110" s="1"/>
  <c r="DN18" i="110" s="1"/>
  <c r="DO18" i="110" s="1"/>
  <c r="DP18" i="110" s="1"/>
  <c r="DQ18" i="110" s="1"/>
  <c r="DR18" i="110" s="1"/>
  <c r="DS18" i="110" s="1"/>
  <c r="DT18" i="110" s="1"/>
  <c r="DU18" i="110" s="1"/>
  <c r="DV18" i="110" s="1"/>
  <c r="DW18" i="110" s="1"/>
  <c r="DX18" i="110" s="1"/>
  <c r="DY18" i="110" s="1"/>
  <c r="DZ18" i="110" s="1"/>
  <c r="EA18" i="110" s="1"/>
  <c r="EB18" i="110" s="1"/>
  <c r="EC18" i="110" s="1"/>
  <c r="ED18" i="110" s="1"/>
  <c r="EE18" i="110" s="1"/>
  <c r="EF18" i="110" s="1"/>
  <c r="EG18" i="110" s="1"/>
  <c r="EH18" i="110" s="1"/>
  <c r="EI18" i="110" s="1"/>
  <c r="EJ18" i="110" s="1"/>
  <c r="EK18" i="110" s="1"/>
  <c r="EL18" i="110" s="1"/>
  <c r="EM18" i="110" s="1"/>
  <c r="EN18" i="110" s="1"/>
  <c r="EO18" i="110" s="1"/>
  <c r="EP18" i="110" s="1"/>
  <c r="EQ18" i="110" s="1"/>
  <c r="ER18" i="110" s="1"/>
  <c r="ES18" i="110" s="1"/>
  <c r="ET18" i="110" s="1"/>
  <c r="EU18" i="110" s="1"/>
  <c r="EV18" i="110" s="1"/>
  <c r="EW18" i="110" s="1"/>
  <c r="EX18" i="110" s="1"/>
  <c r="EY18" i="110" s="1"/>
  <c r="EZ18" i="110" s="1"/>
  <c r="FA18" i="110" s="1"/>
  <c r="FB18" i="110" s="1"/>
  <c r="FC18" i="110" s="1"/>
  <c r="FD18" i="110" s="1"/>
  <c r="FE18" i="110" s="1"/>
  <c r="FF18" i="110" s="1"/>
  <c r="FG18" i="110" s="1"/>
  <c r="FH18" i="110" s="1"/>
  <c r="FI18" i="110" s="1"/>
  <c r="FJ18" i="110" s="1"/>
  <c r="FK18" i="110" s="1"/>
  <c r="FL18" i="110" s="1"/>
  <c r="FM18" i="110" s="1"/>
  <c r="FN18" i="110" s="1"/>
  <c r="FO18" i="110" s="1"/>
  <c r="FP18" i="110" s="1"/>
  <c r="FQ18" i="110" s="1"/>
  <c r="FR18" i="110" s="1"/>
  <c r="FS18" i="110" s="1"/>
  <c r="FT18" i="110" s="1"/>
  <c r="FU18" i="110" s="1"/>
  <c r="FV18" i="110" s="1"/>
  <c r="FW18" i="110" s="1"/>
  <c r="FX18" i="110" s="1"/>
  <c r="FY18" i="110" s="1"/>
  <c r="FZ18" i="110" s="1"/>
  <c r="GA18" i="110" s="1"/>
  <c r="GB18" i="110" s="1"/>
  <c r="GC18" i="110" s="1"/>
  <c r="GD18" i="110" s="1"/>
  <c r="GE18" i="110" s="1"/>
  <c r="GF18" i="110" s="1"/>
  <c r="GG18" i="110" s="1"/>
  <c r="GH18" i="110" s="1"/>
  <c r="GI18" i="110" s="1"/>
  <c r="GJ18" i="110" s="1"/>
  <c r="GK18" i="110" s="1"/>
  <c r="GL18" i="110" s="1"/>
  <c r="GM18" i="110" s="1"/>
  <c r="GN18" i="110" s="1"/>
  <c r="GO18" i="110" s="1"/>
  <c r="GP18" i="110" s="1"/>
  <c r="GQ18" i="110" s="1"/>
  <c r="GR18" i="110" s="1"/>
  <c r="GS18" i="110" s="1"/>
  <c r="GT18" i="110" s="1"/>
  <c r="GU18" i="110" s="1"/>
  <c r="GV18" i="110" s="1"/>
  <c r="GW18" i="110" s="1"/>
  <c r="GX18" i="110" s="1"/>
  <c r="GY18" i="110" s="1"/>
  <c r="GZ18" i="110" s="1"/>
  <c r="HA18" i="110" s="1"/>
  <c r="HB18" i="110" s="1"/>
  <c r="HC18" i="110" s="1"/>
  <c r="HD18" i="110" s="1"/>
  <c r="HE18" i="110" s="1"/>
  <c r="HF18" i="110" s="1"/>
  <c r="HG18" i="110" s="1"/>
  <c r="HH18" i="110" s="1"/>
  <c r="HI18" i="110" s="1"/>
  <c r="HJ18" i="110" s="1"/>
  <c r="B20" i="111"/>
  <c r="Q88" i="109"/>
  <c r="Q67" i="109" s="1"/>
  <c r="P2" i="110"/>
  <c r="O55" i="109" s="1"/>
  <c r="R16" i="110"/>
  <c r="K60" i="109"/>
  <c r="K65" i="109" s="1"/>
  <c r="T12" i="110"/>
  <c r="C16" i="111"/>
  <c r="V10" i="110"/>
  <c r="Q2" i="110" l="1"/>
  <c r="P55" i="109" s="1"/>
  <c r="S16" i="110"/>
  <c r="T16" i="110" s="1"/>
  <c r="U16" i="110" s="1"/>
  <c r="V16" i="110" s="1"/>
  <c r="W16" i="110" s="1"/>
  <c r="X16" i="110" s="1"/>
  <c r="Y16" i="110" s="1"/>
  <c r="Z16" i="110" s="1"/>
  <c r="AA16" i="110" s="1"/>
  <c r="AB16" i="110" s="1"/>
  <c r="AC16" i="110" s="1"/>
  <c r="AD16" i="110" s="1"/>
  <c r="AE16" i="110" s="1"/>
  <c r="AF16" i="110" s="1"/>
  <c r="AG16" i="110" s="1"/>
  <c r="AH16" i="110" s="1"/>
  <c r="AI16" i="110" s="1"/>
  <c r="AJ16" i="110" s="1"/>
  <c r="AK16" i="110" s="1"/>
  <c r="AL16" i="110" s="1"/>
  <c r="AM16" i="110" s="1"/>
  <c r="AN16" i="110" s="1"/>
  <c r="AO16" i="110" s="1"/>
  <c r="AP16" i="110" s="1"/>
  <c r="AQ16" i="110" s="1"/>
  <c r="AR16" i="110" s="1"/>
  <c r="AS16" i="110" s="1"/>
  <c r="AT16" i="110" s="1"/>
  <c r="AU16" i="110" s="1"/>
  <c r="AV16" i="110" s="1"/>
  <c r="AW16" i="110" s="1"/>
  <c r="AX16" i="110" s="1"/>
  <c r="AY16" i="110" s="1"/>
  <c r="AZ16" i="110" s="1"/>
  <c r="BA16" i="110" s="1"/>
  <c r="BB16" i="110" s="1"/>
  <c r="BC16" i="110" s="1"/>
  <c r="BD16" i="110" s="1"/>
  <c r="BE16" i="110" s="1"/>
  <c r="BF16" i="110" s="1"/>
  <c r="BG16" i="110" s="1"/>
  <c r="BH16" i="110" s="1"/>
  <c r="BI16" i="110" s="1"/>
  <c r="BJ16" i="110" s="1"/>
  <c r="BK16" i="110" s="1"/>
  <c r="BL16" i="110" s="1"/>
  <c r="BM16" i="110" s="1"/>
  <c r="BN16" i="110" s="1"/>
  <c r="BO16" i="110" s="1"/>
  <c r="BP16" i="110" s="1"/>
  <c r="BQ16" i="110" s="1"/>
  <c r="BR16" i="110" s="1"/>
  <c r="BS16" i="110" s="1"/>
  <c r="BT16" i="110" s="1"/>
  <c r="BU16" i="110" s="1"/>
  <c r="BV16" i="110" s="1"/>
  <c r="BW16" i="110" s="1"/>
  <c r="BX16" i="110" s="1"/>
  <c r="BY16" i="110" s="1"/>
  <c r="BZ16" i="110" s="1"/>
  <c r="CA16" i="110" s="1"/>
  <c r="CB16" i="110" s="1"/>
  <c r="CC16" i="110" s="1"/>
  <c r="CD16" i="110" s="1"/>
  <c r="CE16" i="110" s="1"/>
  <c r="CF16" i="110" s="1"/>
  <c r="CG16" i="110" s="1"/>
  <c r="CH16" i="110" s="1"/>
  <c r="CI16" i="110" s="1"/>
  <c r="CJ16" i="110" s="1"/>
  <c r="CK16" i="110" s="1"/>
  <c r="CL16" i="110" s="1"/>
  <c r="CM16" i="110" s="1"/>
  <c r="CN16" i="110" s="1"/>
  <c r="CO16" i="110" s="1"/>
  <c r="CP16" i="110" s="1"/>
  <c r="CQ16" i="110" s="1"/>
  <c r="CR16" i="110" s="1"/>
  <c r="CS16" i="110" s="1"/>
  <c r="CT16" i="110" s="1"/>
  <c r="CU16" i="110" s="1"/>
  <c r="CV16" i="110" s="1"/>
  <c r="CW16" i="110" s="1"/>
  <c r="CX16" i="110" s="1"/>
  <c r="CY16" i="110" s="1"/>
  <c r="CZ16" i="110" s="1"/>
  <c r="DA16" i="110" s="1"/>
  <c r="DB16" i="110" s="1"/>
  <c r="DC16" i="110" s="1"/>
  <c r="DD16" i="110" s="1"/>
  <c r="DE16" i="110" s="1"/>
  <c r="DF16" i="110" s="1"/>
  <c r="DG16" i="110" s="1"/>
  <c r="DH16" i="110" s="1"/>
  <c r="DI16" i="110" s="1"/>
  <c r="DJ16" i="110" s="1"/>
  <c r="DK16" i="110" s="1"/>
  <c r="DL16" i="110" s="1"/>
  <c r="DM16" i="110" s="1"/>
  <c r="DN16" i="110" s="1"/>
  <c r="DO16" i="110" s="1"/>
  <c r="DP16" i="110" s="1"/>
  <c r="DQ16" i="110" s="1"/>
  <c r="DR16" i="110" s="1"/>
  <c r="DS16" i="110" s="1"/>
  <c r="DT16" i="110" s="1"/>
  <c r="DU16" i="110" s="1"/>
  <c r="DV16" i="110" s="1"/>
  <c r="DW16" i="110" s="1"/>
  <c r="DX16" i="110" s="1"/>
  <c r="DY16" i="110" s="1"/>
  <c r="DZ16" i="110" s="1"/>
  <c r="EA16" i="110" s="1"/>
  <c r="EB16" i="110" s="1"/>
  <c r="EC16" i="110" s="1"/>
  <c r="ED16" i="110" s="1"/>
  <c r="EE16" i="110" s="1"/>
  <c r="EF16" i="110" s="1"/>
  <c r="EG16" i="110" s="1"/>
  <c r="EH16" i="110" s="1"/>
  <c r="EI16" i="110" s="1"/>
  <c r="EJ16" i="110" s="1"/>
  <c r="EK16" i="110" s="1"/>
  <c r="EL16" i="110" s="1"/>
  <c r="EM16" i="110" s="1"/>
  <c r="EN16" i="110" s="1"/>
  <c r="EO16" i="110" s="1"/>
  <c r="EP16" i="110" s="1"/>
  <c r="EQ16" i="110" s="1"/>
  <c r="ER16" i="110" s="1"/>
  <c r="ES16" i="110" s="1"/>
  <c r="ET16" i="110" s="1"/>
  <c r="EU16" i="110" s="1"/>
  <c r="EV16" i="110" s="1"/>
  <c r="EW16" i="110" s="1"/>
  <c r="EX16" i="110" s="1"/>
  <c r="EY16" i="110" s="1"/>
  <c r="EZ16" i="110" s="1"/>
  <c r="FA16" i="110" s="1"/>
  <c r="FB16" i="110" s="1"/>
  <c r="FC16" i="110" s="1"/>
  <c r="FD16" i="110" s="1"/>
  <c r="FE16" i="110" s="1"/>
  <c r="FF16" i="110" s="1"/>
  <c r="FG16" i="110" s="1"/>
  <c r="FH16" i="110" s="1"/>
  <c r="FI16" i="110" s="1"/>
  <c r="FJ16" i="110" s="1"/>
  <c r="FK16" i="110" s="1"/>
  <c r="FL16" i="110" s="1"/>
  <c r="FM16" i="110" s="1"/>
  <c r="FN16" i="110" s="1"/>
  <c r="FO16" i="110" s="1"/>
  <c r="FP16" i="110" s="1"/>
  <c r="FQ16" i="110" s="1"/>
  <c r="FR16" i="110" s="1"/>
  <c r="FS16" i="110" s="1"/>
  <c r="FT16" i="110" s="1"/>
  <c r="FU16" i="110" s="1"/>
  <c r="FV16" i="110" s="1"/>
  <c r="FW16" i="110" s="1"/>
  <c r="FX16" i="110" s="1"/>
  <c r="FY16" i="110" s="1"/>
  <c r="FZ16" i="110" s="1"/>
  <c r="GA16" i="110" s="1"/>
  <c r="GB16" i="110" s="1"/>
  <c r="GC16" i="110" s="1"/>
  <c r="GD16" i="110" s="1"/>
  <c r="GE16" i="110" s="1"/>
  <c r="GF16" i="110" s="1"/>
  <c r="GG16" i="110" s="1"/>
  <c r="GH16" i="110" s="1"/>
  <c r="GI16" i="110" s="1"/>
  <c r="GJ16" i="110" s="1"/>
  <c r="GK16" i="110" s="1"/>
  <c r="GL16" i="110" s="1"/>
  <c r="GM16" i="110" s="1"/>
  <c r="GN16" i="110" s="1"/>
  <c r="GO16" i="110" s="1"/>
  <c r="GP16" i="110" s="1"/>
  <c r="GQ16" i="110" s="1"/>
  <c r="GR16" i="110" s="1"/>
  <c r="GS16" i="110" s="1"/>
  <c r="GT16" i="110" s="1"/>
  <c r="GU16" i="110" s="1"/>
  <c r="GV16" i="110" s="1"/>
  <c r="GW16" i="110" s="1"/>
  <c r="GX16" i="110" s="1"/>
  <c r="GY16" i="110" s="1"/>
  <c r="GZ16" i="110" s="1"/>
  <c r="HA16" i="110" s="1"/>
  <c r="HB16" i="110" s="1"/>
  <c r="HC16" i="110" s="1"/>
  <c r="HD16" i="110" s="1"/>
  <c r="HE16" i="110" s="1"/>
  <c r="HF16" i="110" s="1"/>
  <c r="HG16" i="110" s="1"/>
  <c r="HH16" i="110" s="1"/>
  <c r="HI16" i="110" s="1"/>
  <c r="HJ16" i="110" s="1"/>
  <c r="R88" i="109"/>
  <c r="R67" i="109" s="1"/>
  <c r="B19" i="110"/>
  <c r="R19" i="110" s="1"/>
  <c r="S19" i="110" s="1"/>
  <c r="T19" i="110" s="1"/>
  <c r="U19" i="110" s="1"/>
  <c r="V19" i="110" s="1"/>
  <c r="W19" i="110" s="1"/>
  <c r="X19" i="110" s="1"/>
  <c r="Y19" i="110" s="1"/>
  <c r="Z19" i="110" s="1"/>
  <c r="AA19" i="110" s="1"/>
  <c r="AB19" i="110" s="1"/>
  <c r="AC19" i="110" s="1"/>
  <c r="AD19" i="110" s="1"/>
  <c r="AE19" i="110" s="1"/>
  <c r="AF19" i="110" s="1"/>
  <c r="AG19" i="110" s="1"/>
  <c r="AH19" i="110" s="1"/>
  <c r="AI19" i="110" s="1"/>
  <c r="AJ19" i="110" s="1"/>
  <c r="AK19" i="110" s="1"/>
  <c r="AL19" i="110" s="1"/>
  <c r="AM19" i="110" s="1"/>
  <c r="AN19" i="110" s="1"/>
  <c r="AO19" i="110" s="1"/>
  <c r="AP19" i="110" s="1"/>
  <c r="AQ19" i="110" s="1"/>
  <c r="AR19" i="110" s="1"/>
  <c r="AS19" i="110" s="1"/>
  <c r="AT19" i="110" s="1"/>
  <c r="AU19" i="110" s="1"/>
  <c r="AV19" i="110" s="1"/>
  <c r="AW19" i="110" s="1"/>
  <c r="AX19" i="110" s="1"/>
  <c r="AY19" i="110" s="1"/>
  <c r="AZ19" i="110" s="1"/>
  <c r="BA19" i="110" s="1"/>
  <c r="BB19" i="110" s="1"/>
  <c r="BC19" i="110" s="1"/>
  <c r="BD19" i="110" s="1"/>
  <c r="BE19" i="110" s="1"/>
  <c r="BF19" i="110" s="1"/>
  <c r="BG19" i="110" s="1"/>
  <c r="BH19" i="110" s="1"/>
  <c r="BI19" i="110" s="1"/>
  <c r="BJ19" i="110" s="1"/>
  <c r="BK19" i="110" s="1"/>
  <c r="BL19" i="110" s="1"/>
  <c r="BM19" i="110" s="1"/>
  <c r="BN19" i="110" s="1"/>
  <c r="BO19" i="110" s="1"/>
  <c r="BP19" i="110" s="1"/>
  <c r="BQ19" i="110" s="1"/>
  <c r="BR19" i="110" s="1"/>
  <c r="BS19" i="110" s="1"/>
  <c r="BT19" i="110" s="1"/>
  <c r="BU19" i="110" s="1"/>
  <c r="BV19" i="110" s="1"/>
  <c r="BW19" i="110" s="1"/>
  <c r="BX19" i="110" s="1"/>
  <c r="BY19" i="110" s="1"/>
  <c r="BZ19" i="110" s="1"/>
  <c r="CA19" i="110" s="1"/>
  <c r="CB19" i="110" s="1"/>
  <c r="CC19" i="110" s="1"/>
  <c r="CD19" i="110" s="1"/>
  <c r="CE19" i="110" s="1"/>
  <c r="CF19" i="110" s="1"/>
  <c r="CG19" i="110" s="1"/>
  <c r="CH19" i="110" s="1"/>
  <c r="CI19" i="110" s="1"/>
  <c r="CJ19" i="110" s="1"/>
  <c r="CK19" i="110" s="1"/>
  <c r="CL19" i="110" s="1"/>
  <c r="CM19" i="110" s="1"/>
  <c r="CN19" i="110" s="1"/>
  <c r="CO19" i="110" s="1"/>
  <c r="CP19" i="110" s="1"/>
  <c r="CQ19" i="110" s="1"/>
  <c r="CR19" i="110" s="1"/>
  <c r="CS19" i="110" s="1"/>
  <c r="CT19" i="110" s="1"/>
  <c r="CU19" i="110" s="1"/>
  <c r="CV19" i="110" s="1"/>
  <c r="CW19" i="110" s="1"/>
  <c r="CX19" i="110" s="1"/>
  <c r="CY19" i="110" s="1"/>
  <c r="CZ19" i="110" s="1"/>
  <c r="DA19" i="110" s="1"/>
  <c r="DB19" i="110" s="1"/>
  <c r="DC19" i="110" s="1"/>
  <c r="DD19" i="110" s="1"/>
  <c r="DE19" i="110" s="1"/>
  <c r="DF19" i="110" s="1"/>
  <c r="DG19" i="110" s="1"/>
  <c r="DH19" i="110" s="1"/>
  <c r="DI19" i="110" s="1"/>
  <c r="DJ19" i="110" s="1"/>
  <c r="DK19" i="110" s="1"/>
  <c r="DL19" i="110" s="1"/>
  <c r="DM19" i="110" s="1"/>
  <c r="DN19" i="110" s="1"/>
  <c r="DO19" i="110" s="1"/>
  <c r="DP19" i="110" s="1"/>
  <c r="DQ19" i="110" s="1"/>
  <c r="DR19" i="110" s="1"/>
  <c r="DS19" i="110" s="1"/>
  <c r="DT19" i="110" s="1"/>
  <c r="DU19" i="110" s="1"/>
  <c r="DV19" i="110" s="1"/>
  <c r="DW19" i="110" s="1"/>
  <c r="DX19" i="110" s="1"/>
  <c r="DY19" i="110" s="1"/>
  <c r="DZ19" i="110" s="1"/>
  <c r="EA19" i="110" s="1"/>
  <c r="EB19" i="110" s="1"/>
  <c r="EC19" i="110" s="1"/>
  <c r="ED19" i="110" s="1"/>
  <c r="EE19" i="110" s="1"/>
  <c r="EF19" i="110" s="1"/>
  <c r="EG19" i="110" s="1"/>
  <c r="EH19" i="110" s="1"/>
  <c r="EI19" i="110" s="1"/>
  <c r="EJ19" i="110" s="1"/>
  <c r="EK19" i="110" s="1"/>
  <c r="EL19" i="110" s="1"/>
  <c r="EM19" i="110" s="1"/>
  <c r="EN19" i="110" s="1"/>
  <c r="EO19" i="110" s="1"/>
  <c r="EP19" i="110" s="1"/>
  <c r="EQ19" i="110" s="1"/>
  <c r="ER19" i="110" s="1"/>
  <c r="ES19" i="110" s="1"/>
  <c r="ET19" i="110" s="1"/>
  <c r="EU19" i="110" s="1"/>
  <c r="EV19" i="110" s="1"/>
  <c r="EW19" i="110" s="1"/>
  <c r="EX19" i="110" s="1"/>
  <c r="EY19" i="110" s="1"/>
  <c r="EZ19" i="110" s="1"/>
  <c r="FA19" i="110" s="1"/>
  <c r="FB19" i="110" s="1"/>
  <c r="FC19" i="110" s="1"/>
  <c r="FD19" i="110" s="1"/>
  <c r="FE19" i="110" s="1"/>
  <c r="FF19" i="110" s="1"/>
  <c r="FG19" i="110" s="1"/>
  <c r="FH19" i="110" s="1"/>
  <c r="FI19" i="110" s="1"/>
  <c r="FJ19" i="110" s="1"/>
  <c r="FK19" i="110" s="1"/>
  <c r="FL19" i="110" s="1"/>
  <c r="FM19" i="110" s="1"/>
  <c r="FN19" i="110" s="1"/>
  <c r="FO19" i="110" s="1"/>
  <c r="FP19" i="110" s="1"/>
  <c r="FQ19" i="110" s="1"/>
  <c r="FR19" i="110" s="1"/>
  <c r="FS19" i="110" s="1"/>
  <c r="FT19" i="110" s="1"/>
  <c r="FU19" i="110" s="1"/>
  <c r="FV19" i="110" s="1"/>
  <c r="FW19" i="110" s="1"/>
  <c r="FX19" i="110" s="1"/>
  <c r="FY19" i="110" s="1"/>
  <c r="FZ19" i="110" s="1"/>
  <c r="GA19" i="110" s="1"/>
  <c r="GB19" i="110" s="1"/>
  <c r="GC19" i="110" s="1"/>
  <c r="GD19" i="110" s="1"/>
  <c r="GE19" i="110" s="1"/>
  <c r="GF19" i="110" s="1"/>
  <c r="GG19" i="110" s="1"/>
  <c r="GH19" i="110" s="1"/>
  <c r="GI19" i="110" s="1"/>
  <c r="GJ19" i="110" s="1"/>
  <c r="GK19" i="110" s="1"/>
  <c r="GL19" i="110" s="1"/>
  <c r="GM19" i="110" s="1"/>
  <c r="GN19" i="110" s="1"/>
  <c r="GO19" i="110" s="1"/>
  <c r="GP19" i="110" s="1"/>
  <c r="GQ19" i="110" s="1"/>
  <c r="GR19" i="110" s="1"/>
  <c r="GS19" i="110" s="1"/>
  <c r="GT19" i="110" s="1"/>
  <c r="GU19" i="110" s="1"/>
  <c r="GV19" i="110" s="1"/>
  <c r="GW19" i="110" s="1"/>
  <c r="GX19" i="110" s="1"/>
  <c r="GY19" i="110" s="1"/>
  <c r="GZ19" i="110" s="1"/>
  <c r="HA19" i="110" s="1"/>
  <c r="HB19" i="110" s="1"/>
  <c r="HC19" i="110" s="1"/>
  <c r="HD19" i="110" s="1"/>
  <c r="HE19" i="110" s="1"/>
  <c r="HF19" i="110" s="1"/>
  <c r="HG19" i="110" s="1"/>
  <c r="HH19" i="110" s="1"/>
  <c r="HI19" i="110" s="1"/>
  <c r="HJ19" i="110" s="1"/>
  <c r="B21" i="111"/>
  <c r="U12" i="110"/>
  <c r="W10" i="110"/>
  <c r="L56" i="109"/>
  <c r="L58" i="109" s="1"/>
  <c r="D16" i="111"/>
  <c r="R2" i="110" l="1"/>
  <c r="Q55" i="109" s="1"/>
  <c r="B22" i="111"/>
  <c r="B20" i="110"/>
  <c r="S20" i="110" s="1"/>
  <c r="S88" i="109"/>
  <c r="S67" i="109" s="1"/>
  <c r="X10" i="110"/>
  <c r="V12" i="110"/>
  <c r="L91" i="109"/>
  <c r="E16" i="111"/>
  <c r="L61" i="109"/>
  <c r="B23" i="111" l="1"/>
  <c r="B21" i="110"/>
  <c r="T21" i="110" s="1"/>
  <c r="U21" i="110" s="1"/>
  <c r="V21" i="110" s="1"/>
  <c r="W21" i="110" s="1"/>
  <c r="X21" i="110" s="1"/>
  <c r="Y21" i="110" s="1"/>
  <c r="Z21" i="110" s="1"/>
  <c r="AA21" i="110" s="1"/>
  <c r="AB21" i="110" s="1"/>
  <c r="AC21" i="110" s="1"/>
  <c r="AD21" i="110" s="1"/>
  <c r="AE21" i="110" s="1"/>
  <c r="AF21" i="110" s="1"/>
  <c r="AG21" i="110" s="1"/>
  <c r="AH21" i="110" s="1"/>
  <c r="AI21" i="110" s="1"/>
  <c r="AJ21" i="110" s="1"/>
  <c r="AK21" i="110" s="1"/>
  <c r="AL21" i="110" s="1"/>
  <c r="AM21" i="110" s="1"/>
  <c r="AN21" i="110" s="1"/>
  <c r="AO21" i="110" s="1"/>
  <c r="AP21" i="110" s="1"/>
  <c r="AQ21" i="110" s="1"/>
  <c r="AR21" i="110" s="1"/>
  <c r="AS21" i="110" s="1"/>
  <c r="AT21" i="110" s="1"/>
  <c r="AU21" i="110" s="1"/>
  <c r="AV21" i="110" s="1"/>
  <c r="AW21" i="110" s="1"/>
  <c r="AX21" i="110" s="1"/>
  <c r="AY21" i="110" s="1"/>
  <c r="AZ21" i="110" s="1"/>
  <c r="BA21" i="110" s="1"/>
  <c r="BB21" i="110" s="1"/>
  <c r="BC21" i="110" s="1"/>
  <c r="BD21" i="110" s="1"/>
  <c r="BE21" i="110" s="1"/>
  <c r="BF21" i="110" s="1"/>
  <c r="BG21" i="110" s="1"/>
  <c r="BH21" i="110" s="1"/>
  <c r="BI21" i="110" s="1"/>
  <c r="BJ21" i="110" s="1"/>
  <c r="BK21" i="110" s="1"/>
  <c r="BL21" i="110" s="1"/>
  <c r="BM21" i="110" s="1"/>
  <c r="BN21" i="110" s="1"/>
  <c r="BO21" i="110" s="1"/>
  <c r="BP21" i="110" s="1"/>
  <c r="BQ21" i="110" s="1"/>
  <c r="BR21" i="110" s="1"/>
  <c r="BS21" i="110" s="1"/>
  <c r="BT21" i="110" s="1"/>
  <c r="BU21" i="110" s="1"/>
  <c r="BV21" i="110" s="1"/>
  <c r="BW21" i="110" s="1"/>
  <c r="BX21" i="110" s="1"/>
  <c r="BY21" i="110" s="1"/>
  <c r="BZ21" i="110" s="1"/>
  <c r="CA21" i="110" s="1"/>
  <c r="CB21" i="110" s="1"/>
  <c r="CC21" i="110" s="1"/>
  <c r="CD21" i="110" s="1"/>
  <c r="CE21" i="110" s="1"/>
  <c r="CF21" i="110" s="1"/>
  <c r="CG21" i="110" s="1"/>
  <c r="CH21" i="110" s="1"/>
  <c r="CI21" i="110" s="1"/>
  <c r="CJ21" i="110" s="1"/>
  <c r="CK21" i="110" s="1"/>
  <c r="CL21" i="110" s="1"/>
  <c r="CM21" i="110" s="1"/>
  <c r="CN21" i="110" s="1"/>
  <c r="CO21" i="110" s="1"/>
  <c r="CP21" i="110" s="1"/>
  <c r="CQ21" i="110" s="1"/>
  <c r="CR21" i="110" s="1"/>
  <c r="CS21" i="110" s="1"/>
  <c r="CT21" i="110" s="1"/>
  <c r="CU21" i="110" s="1"/>
  <c r="CV21" i="110" s="1"/>
  <c r="CW21" i="110" s="1"/>
  <c r="CX21" i="110" s="1"/>
  <c r="CY21" i="110" s="1"/>
  <c r="CZ21" i="110" s="1"/>
  <c r="DA21" i="110" s="1"/>
  <c r="DB21" i="110" s="1"/>
  <c r="DC21" i="110" s="1"/>
  <c r="DD21" i="110" s="1"/>
  <c r="DE21" i="110" s="1"/>
  <c r="DF21" i="110" s="1"/>
  <c r="DG21" i="110" s="1"/>
  <c r="DH21" i="110" s="1"/>
  <c r="DI21" i="110" s="1"/>
  <c r="DJ21" i="110" s="1"/>
  <c r="DK21" i="110" s="1"/>
  <c r="DL21" i="110" s="1"/>
  <c r="DM21" i="110" s="1"/>
  <c r="DN21" i="110" s="1"/>
  <c r="DO21" i="110" s="1"/>
  <c r="DP21" i="110" s="1"/>
  <c r="DQ21" i="110" s="1"/>
  <c r="DR21" i="110" s="1"/>
  <c r="DS21" i="110" s="1"/>
  <c r="DT21" i="110" s="1"/>
  <c r="DU21" i="110" s="1"/>
  <c r="DV21" i="110" s="1"/>
  <c r="DW21" i="110" s="1"/>
  <c r="DX21" i="110" s="1"/>
  <c r="DY21" i="110" s="1"/>
  <c r="DZ21" i="110" s="1"/>
  <c r="EA21" i="110" s="1"/>
  <c r="EB21" i="110" s="1"/>
  <c r="EC21" i="110" s="1"/>
  <c r="ED21" i="110" s="1"/>
  <c r="EE21" i="110" s="1"/>
  <c r="EF21" i="110" s="1"/>
  <c r="EG21" i="110" s="1"/>
  <c r="EH21" i="110" s="1"/>
  <c r="EI21" i="110" s="1"/>
  <c r="EJ21" i="110" s="1"/>
  <c r="EK21" i="110" s="1"/>
  <c r="EL21" i="110" s="1"/>
  <c r="EM21" i="110" s="1"/>
  <c r="EN21" i="110" s="1"/>
  <c r="EO21" i="110" s="1"/>
  <c r="EP21" i="110" s="1"/>
  <c r="EQ21" i="110" s="1"/>
  <c r="ER21" i="110" s="1"/>
  <c r="ES21" i="110" s="1"/>
  <c r="ET21" i="110" s="1"/>
  <c r="EU21" i="110" s="1"/>
  <c r="EV21" i="110" s="1"/>
  <c r="EW21" i="110" s="1"/>
  <c r="EX21" i="110" s="1"/>
  <c r="EY21" i="110" s="1"/>
  <c r="EZ21" i="110" s="1"/>
  <c r="FA21" i="110" s="1"/>
  <c r="FB21" i="110" s="1"/>
  <c r="FC21" i="110" s="1"/>
  <c r="FD21" i="110" s="1"/>
  <c r="FE21" i="110" s="1"/>
  <c r="FF21" i="110" s="1"/>
  <c r="FG21" i="110" s="1"/>
  <c r="FH21" i="110" s="1"/>
  <c r="FI21" i="110" s="1"/>
  <c r="FJ21" i="110" s="1"/>
  <c r="FK21" i="110" s="1"/>
  <c r="FL21" i="110" s="1"/>
  <c r="FM21" i="110" s="1"/>
  <c r="FN21" i="110" s="1"/>
  <c r="FO21" i="110" s="1"/>
  <c r="FP21" i="110" s="1"/>
  <c r="FQ21" i="110" s="1"/>
  <c r="FR21" i="110" s="1"/>
  <c r="FS21" i="110" s="1"/>
  <c r="FT21" i="110" s="1"/>
  <c r="FU21" i="110" s="1"/>
  <c r="FV21" i="110" s="1"/>
  <c r="FW21" i="110" s="1"/>
  <c r="FX21" i="110" s="1"/>
  <c r="FY21" i="110" s="1"/>
  <c r="FZ21" i="110" s="1"/>
  <c r="GA21" i="110" s="1"/>
  <c r="GB21" i="110" s="1"/>
  <c r="GC21" i="110" s="1"/>
  <c r="GD21" i="110" s="1"/>
  <c r="GE21" i="110" s="1"/>
  <c r="GF21" i="110" s="1"/>
  <c r="GG21" i="110" s="1"/>
  <c r="GH21" i="110" s="1"/>
  <c r="GI21" i="110" s="1"/>
  <c r="GJ21" i="110" s="1"/>
  <c r="GK21" i="110" s="1"/>
  <c r="GL21" i="110" s="1"/>
  <c r="GM21" i="110" s="1"/>
  <c r="GN21" i="110" s="1"/>
  <c r="GO21" i="110" s="1"/>
  <c r="GP21" i="110" s="1"/>
  <c r="GQ21" i="110" s="1"/>
  <c r="GR21" i="110" s="1"/>
  <c r="GS21" i="110" s="1"/>
  <c r="GT21" i="110" s="1"/>
  <c r="GU21" i="110" s="1"/>
  <c r="GV21" i="110" s="1"/>
  <c r="GW21" i="110" s="1"/>
  <c r="GX21" i="110" s="1"/>
  <c r="GY21" i="110" s="1"/>
  <c r="GZ21" i="110" s="1"/>
  <c r="HA21" i="110" s="1"/>
  <c r="HB21" i="110" s="1"/>
  <c r="HC21" i="110" s="1"/>
  <c r="HD21" i="110" s="1"/>
  <c r="HE21" i="110" s="1"/>
  <c r="HF21" i="110" s="1"/>
  <c r="HG21" i="110" s="1"/>
  <c r="HH21" i="110" s="1"/>
  <c r="HI21" i="110" s="1"/>
  <c r="HJ21" i="110" s="1"/>
  <c r="T20" i="110"/>
  <c r="S2" i="110"/>
  <c r="R55" i="109" s="1"/>
  <c r="L63" i="109"/>
  <c r="L62" i="109"/>
  <c r="L95" i="109"/>
  <c r="F16" i="111"/>
  <c r="W12" i="110"/>
  <c r="Y10" i="110"/>
  <c r="U20" i="110" l="1"/>
  <c r="T2" i="110"/>
  <c r="S55" i="109" s="1"/>
  <c r="T88" i="109"/>
  <c r="L60" i="109"/>
  <c r="L65" i="109" s="1"/>
  <c r="X12" i="110"/>
  <c r="Z10" i="110"/>
  <c r="C17" i="111"/>
  <c r="V20" i="110" l="1"/>
  <c r="D17" i="111"/>
  <c r="M56" i="109"/>
  <c r="M58" i="109" s="1"/>
  <c r="AA10" i="110"/>
  <c r="Y12" i="110"/>
  <c r="W20" i="110" l="1"/>
  <c r="M61" i="109"/>
  <c r="Z12" i="110"/>
  <c r="M91" i="109"/>
  <c r="E17" i="111"/>
  <c r="AB10" i="110"/>
  <c r="X20" i="110" l="1"/>
  <c r="Y20" i="110" s="1"/>
  <c r="Z20" i="110" s="1"/>
  <c r="AA20" i="110" s="1"/>
  <c r="AB20" i="110" s="1"/>
  <c r="AC20" i="110" s="1"/>
  <c r="AD20" i="110" s="1"/>
  <c r="AE20" i="110" s="1"/>
  <c r="AF20" i="110" s="1"/>
  <c r="AG20" i="110" s="1"/>
  <c r="AH20" i="110" s="1"/>
  <c r="AI20" i="110" s="1"/>
  <c r="AJ20" i="110" s="1"/>
  <c r="AK20" i="110" s="1"/>
  <c r="AL20" i="110" s="1"/>
  <c r="AM20" i="110" s="1"/>
  <c r="AN20" i="110" s="1"/>
  <c r="AO20" i="110" s="1"/>
  <c r="AP20" i="110" s="1"/>
  <c r="AQ20" i="110" s="1"/>
  <c r="AR20" i="110" s="1"/>
  <c r="AS20" i="110" s="1"/>
  <c r="AT20" i="110" s="1"/>
  <c r="AU20" i="110" s="1"/>
  <c r="AV20" i="110" s="1"/>
  <c r="AW20" i="110" s="1"/>
  <c r="AX20" i="110" s="1"/>
  <c r="AY20" i="110" s="1"/>
  <c r="AZ20" i="110" s="1"/>
  <c r="BA20" i="110" s="1"/>
  <c r="BB20" i="110" s="1"/>
  <c r="BC20" i="110" s="1"/>
  <c r="BD20" i="110" s="1"/>
  <c r="BE20" i="110" s="1"/>
  <c r="BF20" i="110" s="1"/>
  <c r="BG20" i="110" s="1"/>
  <c r="BH20" i="110" s="1"/>
  <c r="BI20" i="110" s="1"/>
  <c r="BJ20" i="110" s="1"/>
  <c r="BK20" i="110" s="1"/>
  <c r="BL20" i="110" s="1"/>
  <c r="BM20" i="110" s="1"/>
  <c r="BN20" i="110" s="1"/>
  <c r="BO20" i="110" s="1"/>
  <c r="BP20" i="110" s="1"/>
  <c r="BQ20" i="110" s="1"/>
  <c r="BR20" i="110" s="1"/>
  <c r="BS20" i="110" s="1"/>
  <c r="BT20" i="110" s="1"/>
  <c r="BU20" i="110" s="1"/>
  <c r="BV20" i="110" s="1"/>
  <c r="BW20" i="110" s="1"/>
  <c r="BX20" i="110" s="1"/>
  <c r="BY20" i="110" s="1"/>
  <c r="BZ20" i="110" s="1"/>
  <c r="CA20" i="110" s="1"/>
  <c r="CB20" i="110" s="1"/>
  <c r="CC20" i="110" s="1"/>
  <c r="CD20" i="110" s="1"/>
  <c r="CE20" i="110" s="1"/>
  <c r="CF20" i="110" s="1"/>
  <c r="CG20" i="110" s="1"/>
  <c r="CH20" i="110" s="1"/>
  <c r="CI20" i="110" s="1"/>
  <c r="CJ20" i="110" s="1"/>
  <c r="CK20" i="110" s="1"/>
  <c r="CL20" i="110" s="1"/>
  <c r="CM20" i="110" s="1"/>
  <c r="CN20" i="110" s="1"/>
  <c r="CO20" i="110" s="1"/>
  <c r="CP20" i="110" s="1"/>
  <c r="CQ20" i="110" s="1"/>
  <c r="CR20" i="110" s="1"/>
  <c r="CS20" i="110" s="1"/>
  <c r="CT20" i="110" s="1"/>
  <c r="CU20" i="110" s="1"/>
  <c r="CV20" i="110" s="1"/>
  <c r="CW20" i="110" s="1"/>
  <c r="CX20" i="110" s="1"/>
  <c r="CY20" i="110" s="1"/>
  <c r="CZ20" i="110" s="1"/>
  <c r="DA20" i="110" s="1"/>
  <c r="DB20" i="110" s="1"/>
  <c r="DC20" i="110" s="1"/>
  <c r="DD20" i="110" s="1"/>
  <c r="DE20" i="110" s="1"/>
  <c r="DF20" i="110" s="1"/>
  <c r="DG20" i="110" s="1"/>
  <c r="DH20" i="110" s="1"/>
  <c r="DI20" i="110" s="1"/>
  <c r="DJ20" i="110" s="1"/>
  <c r="DK20" i="110" s="1"/>
  <c r="DL20" i="110" s="1"/>
  <c r="DM20" i="110" s="1"/>
  <c r="DN20" i="110" s="1"/>
  <c r="DO20" i="110" s="1"/>
  <c r="DP20" i="110" s="1"/>
  <c r="DQ20" i="110" s="1"/>
  <c r="DR20" i="110" s="1"/>
  <c r="DS20" i="110" s="1"/>
  <c r="DT20" i="110" s="1"/>
  <c r="DU20" i="110" s="1"/>
  <c r="DV20" i="110" s="1"/>
  <c r="DW20" i="110" s="1"/>
  <c r="DX20" i="110" s="1"/>
  <c r="DY20" i="110" s="1"/>
  <c r="DZ20" i="110" s="1"/>
  <c r="EA20" i="110" s="1"/>
  <c r="EB20" i="110" s="1"/>
  <c r="EC20" i="110" s="1"/>
  <c r="ED20" i="110" s="1"/>
  <c r="EE20" i="110" s="1"/>
  <c r="EF20" i="110" s="1"/>
  <c r="EG20" i="110" s="1"/>
  <c r="EH20" i="110" s="1"/>
  <c r="EI20" i="110" s="1"/>
  <c r="EJ20" i="110" s="1"/>
  <c r="EK20" i="110" s="1"/>
  <c r="EL20" i="110" s="1"/>
  <c r="EM20" i="110" s="1"/>
  <c r="EN20" i="110" s="1"/>
  <c r="EO20" i="110" s="1"/>
  <c r="EP20" i="110" s="1"/>
  <c r="EQ20" i="110" s="1"/>
  <c r="ER20" i="110" s="1"/>
  <c r="ES20" i="110" s="1"/>
  <c r="ET20" i="110" s="1"/>
  <c r="EU20" i="110" s="1"/>
  <c r="EV20" i="110" s="1"/>
  <c r="EW20" i="110" s="1"/>
  <c r="EX20" i="110" s="1"/>
  <c r="EY20" i="110" s="1"/>
  <c r="EZ20" i="110" s="1"/>
  <c r="FA20" i="110" s="1"/>
  <c r="FB20" i="110" s="1"/>
  <c r="FC20" i="110" s="1"/>
  <c r="FD20" i="110" s="1"/>
  <c r="FE20" i="110" s="1"/>
  <c r="FF20" i="110" s="1"/>
  <c r="FG20" i="110" s="1"/>
  <c r="FH20" i="110" s="1"/>
  <c r="FI20" i="110" s="1"/>
  <c r="FJ20" i="110" s="1"/>
  <c r="FK20" i="110" s="1"/>
  <c r="FL20" i="110" s="1"/>
  <c r="FM20" i="110" s="1"/>
  <c r="FN20" i="110" s="1"/>
  <c r="FO20" i="110" s="1"/>
  <c r="FP20" i="110" s="1"/>
  <c r="FQ20" i="110" s="1"/>
  <c r="FR20" i="110" s="1"/>
  <c r="FS20" i="110" s="1"/>
  <c r="FT20" i="110" s="1"/>
  <c r="FU20" i="110" s="1"/>
  <c r="FV20" i="110" s="1"/>
  <c r="FW20" i="110" s="1"/>
  <c r="FX20" i="110" s="1"/>
  <c r="FY20" i="110" s="1"/>
  <c r="FZ20" i="110" s="1"/>
  <c r="GA20" i="110" s="1"/>
  <c r="GB20" i="110" s="1"/>
  <c r="GC20" i="110" s="1"/>
  <c r="GD20" i="110" s="1"/>
  <c r="GE20" i="110" s="1"/>
  <c r="GF20" i="110" s="1"/>
  <c r="GG20" i="110" s="1"/>
  <c r="GH20" i="110" s="1"/>
  <c r="GI20" i="110" s="1"/>
  <c r="GJ20" i="110" s="1"/>
  <c r="GK20" i="110" s="1"/>
  <c r="GL20" i="110" s="1"/>
  <c r="GM20" i="110" s="1"/>
  <c r="GN20" i="110" s="1"/>
  <c r="GO20" i="110" s="1"/>
  <c r="GP20" i="110" s="1"/>
  <c r="GQ20" i="110" s="1"/>
  <c r="GR20" i="110" s="1"/>
  <c r="GS20" i="110" s="1"/>
  <c r="GT20" i="110" s="1"/>
  <c r="GU20" i="110" s="1"/>
  <c r="GV20" i="110" s="1"/>
  <c r="GW20" i="110" s="1"/>
  <c r="GX20" i="110" s="1"/>
  <c r="GY20" i="110" s="1"/>
  <c r="GZ20" i="110" s="1"/>
  <c r="HA20" i="110" s="1"/>
  <c r="HB20" i="110" s="1"/>
  <c r="HC20" i="110" s="1"/>
  <c r="HD20" i="110" s="1"/>
  <c r="HE20" i="110" s="1"/>
  <c r="HF20" i="110" s="1"/>
  <c r="HG20" i="110" s="1"/>
  <c r="HH20" i="110" s="1"/>
  <c r="HI20" i="110" s="1"/>
  <c r="HJ20" i="110" s="1"/>
  <c r="AA12" i="110"/>
  <c r="AC10" i="110"/>
  <c r="M95" i="109"/>
  <c r="F17" i="111"/>
  <c r="M63" i="109"/>
  <c r="M62" i="109"/>
  <c r="AD10" i="110" l="1"/>
  <c r="M60" i="109"/>
  <c r="M65" i="109" s="1"/>
  <c r="AB12" i="110"/>
  <c r="C18" i="111"/>
  <c r="AC12" i="110" l="1"/>
  <c r="D18" i="111"/>
  <c r="N56" i="109"/>
  <c r="N58" i="109" s="1"/>
  <c r="AE10" i="110"/>
  <c r="AF10" i="110" l="1"/>
  <c r="AD12" i="110"/>
  <c r="N61" i="109"/>
  <c r="E18" i="111"/>
  <c r="N91" i="109"/>
  <c r="N95" i="109" l="1"/>
  <c r="F18" i="111"/>
  <c r="AE12" i="110"/>
  <c r="N62" i="109"/>
  <c r="N63" i="109"/>
  <c r="AG10" i="110"/>
  <c r="AF12" i="110" l="1"/>
  <c r="N60" i="109"/>
  <c r="N65" i="109" s="1"/>
  <c r="AH10" i="110"/>
  <c r="C19" i="111"/>
  <c r="D19" i="111" l="1"/>
  <c r="O56" i="109"/>
  <c r="O58" i="109" s="1"/>
  <c r="AI10" i="110"/>
  <c r="AG12" i="110"/>
  <c r="AH12" i="110" l="1"/>
  <c r="AJ10" i="110"/>
  <c r="O61" i="109"/>
  <c r="O91" i="109"/>
  <c r="E19" i="111"/>
  <c r="AK10" i="110" l="1"/>
  <c r="O62" i="109"/>
  <c r="O63" i="109"/>
  <c r="O95" i="109"/>
  <c r="F19" i="111"/>
  <c r="AI12" i="110"/>
  <c r="O60" i="109" l="1"/>
  <c r="O65" i="109" s="1"/>
  <c r="AL10" i="110"/>
  <c r="C20" i="111"/>
  <c r="AJ12" i="110"/>
  <c r="D20" i="111" l="1"/>
  <c r="P56" i="109"/>
  <c r="P58" i="109" s="1"/>
  <c r="AM10" i="110"/>
  <c r="AK12" i="110"/>
  <c r="AN10" i="110" l="1"/>
  <c r="AL12" i="110"/>
  <c r="P61" i="109"/>
  <c r="P91" i="109"/>
  <c r="E20" i="111"/>
  <c r="AO10" i="110" l="1"/>
  <c r="P63" i="109"/>
  <c r="P62" i="109"/>
  <c r="AM12" i="110"/>
  <c r="P95" i="109"/>
  <c r="F20" i="111"/>
  <c r="C21" i="111" l="1"/>
  <c r="AP10" i="110"/>
  <c r="AN12" i="110"/>
  <c r="P60" i="109"/>
  <c r="P65" i="109" s="1"/>
  <c r="AQ10" i="110" l="1"/>
  <c r="AO12" i="110"/>
  <c r="D21" i="111"/>
  <c r="Q56" i="109"/>
  <c r="Q58" i="109" s="1"/>
  <c r="AP12" i="110" l="1"/>
  <c r="Q61" i="109"/>
  <c r="Q91" i="109"/>
  <c r="E21" i="111"/>
  <c r="AR10" i="110"/>
  <c r="Q62" i="109" l="1"/>
  <c r="Q63" i="109"/>
  <c r="AS10" i="110"/>
  <c r="Q95" i="109"/>
  <c r="F21" i="111"/>
  <c r="AQ12" i="110"/>
  <c r="Q60" i="109" l="1"/>
  <c r="Q65" i="109" s="1"/>
  <c r="AT10" i="110"/>
  <c r="C22" i="111"/>
  <c r="AR12" i="110"/>
  <c r="AS12" i="110" l="1"/>
  <c r="D22" i="111"/>
  <c r="R56" i="109"/>
  <c r="R58" i="109" s="1"/>
  <c r="AU10" i="110"/>
  <c r="R91" i="109" l="1"/>
  <c r="E22" i="111"/>
  <c r="R61" i="109"/>
  <c r="AV10" i="110"/>
  <c r="AT12" i="110"/>
  <c r="R95" i="109" l="1"/>
  <c r="F22" i="111"/>
  <c r="AW10" i="110"/>
  <c r="R62" i="109"/>
  <c r="R63" i="109"/>
  <c r="AU12" i="110"/>
  <c r="AX10" i="110" l="1"/>
  <c r="R60" i="109"/>
  <c r="R65" i="109" s="1"/>
  <c r="C23" i="111"/>
  <c r="AV12" i="110"/>
  <c r="D23" i="111" l="1"/>
  <c r="S56" i="109"/>
  <c r="S58" i="109" s="1"/>
  <c r="AY10" i="110"/>
  <c r="AW12" i="110"/>
  <c r="AZ10" i="110" l="1"/>
  <c r="S61" i="109"/>
  <c r="AX12" i="110"/>
  <c r="E23" i="111"/>
  <c r="S91" i="109"/>
  <c r="AY12" i="110" l="1"/>
  <c r="BA10" i="110"/>
  <c r="S62" i="109"/>
  <c r="S63" i="109"/>
  <c r="S95" i="109"/>
  <c r="F23" i="111"/>
  <c r="C24" i="111" l="1"/>
  <c r="BB10" i="110"/>
  <c r="AZ12" i="110"/>
  <c r="S60" i="109"/>
  <c r="S65" i="109" s="1"/>
  <c r="BC10" i="110" l="1"/>
  <c r="BA12" i="110"/>
  <c r="T56" i="109"/>
  <c r="D24" i="111"/>
  <c r="BD10" i="110" l="1"/>
  <c r="T91" i="109"/>
  <c r="E24" i="111"/>
  <c r="BB12" i="110"/>
  <c r="BC12" i="110" l="1"/>
  <c r="T95" i="109"/>
  <c r="BE10" i="110"/>
  <c r="BD12" i="110" l="1"/>
  <c r="BF10" i="110"/>
  <c r="BG10" i="110" l="1"/>
  <c r="BE12" i="110"/>
  <c r="BH10" i="110" l="1"/>
  <c r="BF12" i="110"/>
  <c r="BI10" i="110" l="1"/>
  <c r="BG12" i="110"/>
  <c r="BJ10" i="110" l="1"/>
  <c r="BH12" i="110"/>
  <c r="BI12" i="110" l="1"/>
  <c r="BK10" i="110"/>
  <c r="BL10" i="110" l="1"/>
  <c r="BJ12" i="110"/>
  <c r="BM10" i="110" l="1"/>
  <c r="BK12" i="110"/>
  <c r="BN10" i="110" l="1"/>
  <c r="BL12" i="110"/>
  <c r="BO10" i="110" l="1"/>
  <c r="BM12" i="110"/>
  <c r="BN12" i="110" l="1"/>
  <c r="BP10" i="110"/>
  <c r="BQ10" i="110" l="1"/>
  <c r="BO12" i="110"/>
  <c r="BP12" i="110" l="1"/>
  <c r="BR10" i="110"/>
  <c r="BQ12" i="110" l="1"/>
  <c r="BS10" i="110"/>
  <c r="BR12" i="110" l="1"/>
  <c r="BT10" i="110"/>
  <c r="BU10" i="110" l="1"/>
  <c r="BS12" i="110"/>
  <c r="BV10" i="110" l="1"/>
  <c r="BT12" i="110"/>
  <c r="BW10" i="110" l="1"/>
  <c r="BU12" i="110"/>
  <c r="BV12" i="110" l="1"/>
  <c r="BX10" i="110"/>
  <c r="BW12" i="110" l="1"/>
  <c r="BY10" i="110"/>
  <c r="BX12" i="110" l="1"/>
  <c r="BZ10" i="110"/>
  <c r="BY12" i="110" l="1"/>
  <c r="CA10" i="110"/>
  <c r="CB10" i="110" l="1"/>
  <c r="BZ12" i="110"/>
  <c r="CA12" i="110" l="1"/>
  <c r="CC10" i="110"/>
  <c r="CD10" i="110" l="1"/>
  <c r="CB12" i="110"/>
  <c r="CC12" i="110" l="1"/>
  <c r="CE10" i="110"/>
  <c r="CF10" i="110" l="1"/>
  <c r="CD12" i="110"/>
  <c r="CE12" i="110" l="1"/>
  <c r="CG10" i="110"/>
  <c r="CF12" i="110" l="1"/>
  <c r="CH10" i="110"/>
  <c r="CI10" i="110" l="1"/>
  <c r="CG12" i="110"/>
  <c r="CH12" i="110" l="1"/>
  <c r="CJ10" i="110"/>
  <c r="CK10" i="110" l="1"/>
  <c r="CI12" i="110"/>
  <c r="CL10" i="110" l="1"/>
  <c r="CJ12" i="110"/>
  <c r="CK12" i="110" l="1"/>
  <c r="CM10" i="110"/>
  <c r="CN10" i="110" l="1"/>
  <c r="CL12" i="110"/>
  <c r="CM12" i="110" l="1"/>
  <c r="CO10" i="110"/>
  <c r="CN12" i="110" l="1"/>
  <c r="CP10" i="110"/>
  <c r="CQ10" i="110" l="1"/>
  <c r="CO12" i="110"/>
  <c r="CP12" i="110" l="1"/>
  <c r="CR10" i="110"/>
  <c r="CS10" i="110" l="1"/>
  <c r="CQ12" i="110"/>
  <c r="CT10" i="110" l="1"/>
  <c r="CR12" i="110"/>
  <c r="CS12" i="110" l="1"/>
  <c r="CU10" i="110"/>
  <c r="CV10" i="110" l="1"/>
  <c r="CT12" i="110"/>
  <c r="CW10" i="110" l="1"/>
  <c r="CU12" i="110"/>
  <c r="CX10" i="110" l="1"/>
  <c r="CV12" i="110"/>
  <c r="CY10" i="110" l="1"/>
  <c r="CW12" i="110"/>
  <c r="CZ10" i="110" l="1"/>
  <c r="CX12" i="110"/>
  <c r="CY12" i="110" l="1"/>
  <c r="DA10" i="110"/>
  <c r="CZ12" i="110" l="1"/>
  <c r="DB10" i="110"/>
  <c r="DA12" i="110" l="1"/>
  <c r="DC10" i="110"/>
  <c r="DB12" i="110" l="1"/>
  <c r="DD10" i="110"/>
  <c r="DC12" i="110" l="1"/>
  <c r="DE10" i="110"/>
  <c r="DF10" i="110" l="1"/>
  <c r="DD12" i="110"/>
  <c r="DG10" i="110" l="1"/>
  <c r="DE12" i="110"/>
  <c r="DF12" i="110" l="1"/>
  <c r="DH10" i="110"/>
  <c r="DI10" i="110" l="1"/>
  <c r="DG12" i="110"/>
  <c r="DH12" i="110" l="1"/>
  <c r="DJ10" i="110"/>
  <c r="DK10" i="110" l="1"/>
  <c r="DI12" i="110"/>
  <c r="DL10" i="110" l="1"/>
  <c r="DJ12" i="110"/>
  <c r="DK12" i="110" l="1"/>
  <c r="DM10" i="110"/>
  <c r="DL12" i="110" l="1"/>
  <c r="DN10" i="110"/>
  <c r="DM12" i="110" l="1"/>
  <c r="DO10" i="110"/>
  <c r="DP10" i="110" l="1"/>
  <c r="DN12" i="110"/>
  <c r="DO12" i="110" l="1"/>
  <c r="DQ10" i="110"/>
  <c r="DR10" i="110" l="1"/>
  <c r="DP12" i="110"/>
  <c r="DQ12" i="110" l="1"/>
  <c r="DS10" i="110"/>
  <c r="DT10" i="110" l="1"/>
  <c r="DR12" i="110"/>
  <c r="DS12" i="110" l="1"/>
  <c r="DU10" i="110"/>
  <c r="DT12" i="110" l="1"/>
  <c r="DV10" i="110"/>
  <c r="DU12" i="110" l="1"/>
  <c r="DW10" i="110"/>
  <c r="DV12" i="110" l="1"/>
  <c r="DX10" i="110"/>
  <c r="DY10" i="110" l="1"/>
  <c r="DW12" i="110"/>
  <c r="DZ10" i="110" l="1"/>
  <c r="DX12" i="110"/>
  <c r="DY12" i="110" l="1"/>
  <c r="EA10" i="110"/>
  <c r="EB10" i="110" l="1"/>
  <c r="DZ12" i="110"/>
  <c r="EC10" i="110" l="1"/>
  <c r="EA12" i="110"/>
  <c r="ED10" i="110" l="1"/>
  <c r="EB12" i="110"/>
  <c r="EC12" i="110" l="1"/>
  <c r="EE10" i="110"/>
  <c r="ED12" i="110" l="1"/>
  <c r="EF10" i="110"/>
  <c r="EE12" i="110" l="1"/>
  <c r="EG10" i="110"/>
  <c r="EF12" i="110" l="1"/>
  <c r="EH10" i="110"/>
  <c r="EI10" i="110" l="1"/>
  <c r="EG12" i="110"/>
  <c r="EJ10" i="110" l="1"/>
  <c r="EH12" i="110"/>
  <c r="EK10" i="110" l="1"/>
  <c r="EI12" i="110"/>
  <c r="EJ12" i="110" l="1"/>
  <c r="EL10" i="110"/>
  <c r="EK12" i="110" l="1"/>
  <c r="EM10" i="110"/>
  <c r="EN10" i="110" l="1"/>
  <c r="EL12" i="110"/>
  <c r="EM12" i="110" l="1"/>
  <c r="EO10" i="110"/>
  <c r="EN12" i="110" l="1"/>
  <c r="EP10" i="110"/>
  <c r="EO12" i="110" l="1"/>
  <c r="EQ10" i="110"/>
  <c r="ER10" i="110" l="1"/>
  <c r="EP12" i="110"/>
  <c r="EQ12" i="110" l="1"/>
  <c r="ES10" i="110"/>
  <c r="ER12" i="110" l="1"/>
  <c r="ET10" i="110"/>
  <c r="ES12" i="110" l="1"/>
  <c r="EU10" i="110"/>
  <c r="ET12" i="110" l="1"/>
  <c r="EV10" i="110"/>
  <c r="EU12" i="110" l="1"/>
  <c r="EW10" i="110"/>
  <c r="EX10" i="110" l="1"/>
  <c r="EV12" i="110"/>
  <c r="EW12" i="110" l="1"/>
  <c r="EY10" i="110"/>
  <c r="EX12" i="110" l="1"/>
  <c r="EZ10" i="110"/>
  <c r="FA10" i="110" l="1"/>
  <c r="EY12" i="110"/>
  <c r="FB10" i="110" l="1"/>
  <c r="EZ12" i="110"/>
  <c r="FC10" i="110" l="1"/>
  <c r="FA12" i="110"/>
  <c r="FD10" i="110" l="1"/>
  <c r="FB12" i="110"/>
  <c r="FE10" i="110" l="1"/>
  <c r="FC12" i="110"/>
  <c r="FD12" i="110" l="1"/>
  <c r="FF10" i="110"/>
  <c r="FG10" i="110" l="1"/>
  <c r="FE12" i="110"/>
  <c r="FH10" i="110" l="1"/>
  <c r="FF12" i="110"/>
  <c r="FG12" i="110" l="1"/>
  <c r="FI10" i="110"/>
  <c r="FJ10" i="110" l="1"/>
  <c r="FH12" i="110"/>
  <c r="FK10" i="110" l="1"/>
  <c r="FI12" i="110"/>
  <c r="FL10" i="110" l="1"/>
  <c r="FJ12" i="110"/>
  <c r="FM10" i="110" l="1"/>
  <c r="FK12" i="110"/>
  <c r="FN10" i="110" l="1"/>
  <c r="FL12" i="110"/>
  <c r="FM12" i="110" l="1"/>
  <c r="FO10" i="110"/>
  <c r="FN12" i="110" l="1"/>
  <c r="FP10" i="110"/>
  <c r="FQ10" i="110" l="1"/>
  <c r="FO12" i="110"/>
  <c r="FR10" i="110" l="1"/>
  <c r="FP12" i="110"/>
  <c r="FQ12" i="110" l="1"/>
  <c r="FS10" i="110"/>
  <c r="FT10" i="110" l="1"/>
  <c r="FR12" i="110"/>
  <c r="FU10" i="110" l="1"/>
  <c r="FS12" i="110"/>
  <c r="FT12" i="110" l="1"/>
  <c r="FV10" i="110"/>
  <c r="FW10" i="110" l="1"/>
  <c r="FU12" i="110"/>
  <c r="FX10" i="110" l="1"/>
  <c r="FV12" i="110"/>
  <c r="FY10" i="110" l="1"/>
  <c r="FW12" i="110"/>
  <c r="FZ10" i="110" l="1"/>
  <c r="FX12" i="110"/>
  <c r="GA10" i="110" l="1"/>
  <c r="FY12" i="110"/>
  <c r="FZ12" i="110" l="1"/>
  <c r="GB10" i="110"/>
  <c r="GC10" i="110" l="1"/>
  <c r="GA12" i="110"/>
  <c r="GB12" i="110" l="1"/>
  <c r="GD10" i="110"/>
  <c r="GE10" i="110" l="1"/>
  <c r="GC12" i="110"/>
  <c r="GD12" i="110" l="1"/>
  <c r="GF10" i="110"/>
  <c r="GG10" i="110" l="1"/>
  <c r="GE12" i="110"/>
  <c r="GF12" i="110" l="1"/>
  <c r="GH10" i="110"/>
  <c r="GG12" i="110" l="1"/>
  <c r="GI10" i="110"/>
  <c r="GJ10" i="110" l="1"/>
  <c r="GH12" i="110"/>
  <c r="GK10" i="110" l="1"/>
  <c r="GI12" i="110"/>
  <c r="GL10" i="110" l="1"/>
  <c r="GJ12" i="110"/>
  <c r="GK12" i="110" l="1"/>
  <c r="GM10" i="110"/>
  <c r="GN10" i="110" l="1"/>
  <c r="GL12" i="110"/>
  <c r="GO10" i="110" l="1"/>
  <c r="GM12" i="110"/>
  <c r="GP10" i="110" l="1"/>
  <c r="GN12" i="110"/>
  <c r="GQ10" i="110" l="1"/>
  <c r="GO12" i="110"/>
  <c r="GR10" i="110" l="1"/>
  <c r="GP12" i="110"/>
  <c r="GS10" i="110" l="1"/>
  <c r="GQ12" i="110"/>
  <c r="GT10" i="110" l="1"/>
  <c r="GR12" i="110"/>
  <c r="GS12" i="110" l="1"/>
  <c r="GU10" i="110"/>
  <c r="GV10" i="110" l="1"/>
  <c r="GT12" i="110"/>
  <c r="GU12" i="110" l="1"/>
  <c r="GW10" i="110"/>
  <c r="GX10" i="110" l="1"/>
  <c r="GV12" i="110"/>
  <c r="GY10" i="110" l="1"/>
  <c r="GW12" i="110"/>
  <c r="GX12" i="110" l="1"/>
  <c r="GZ10" i="110"/>
  <c r="HA10" i="110" l="1"/>
  <c r="GY12" i="110"/>
  <c r="HB10" i="110" l="1"/>
  <c r="GZ12" i="110"/>
  <c r="HA12" i="110" l="1"/>
  <c r="HC10" i="110"/>
  <c r="HD10" i="110" l="1"/>
  <c r="HB12" i="110"/>
  <c r="HE10" i="110" l="1"/>
  <c r="HC12" i="110"/>
  <c r="HD12" i="110" l="1"/>
  <c r="HF10" i="110"/>
  <c r="HE12" i="110" l="1"/>
  <c r="HG10" i="110"/>
  <c r="HH10" i="110" l="1"/>
  <c r="HF12" i="110"/>
  <c r="HG12" i="110" l="1"/>
  <c r="HI10" i="110"/>
  <c r="HH12" i="110" l="1"/>
  <c r="HJ10" i="110"/>
  <c r="HI12" i="110" l="1"/>
  <c r="HJ12" i="110" l="1"/>
  <c r="CE74" i="106" l="1"/>
  <c r="AR73" i="100"/>
  <c r="HB74" i="106"/>
  <c r="V74" i="106"/>
  <c r="BZ74" i="106"/>
  <c r="AM73" i="100"/>
  <c r="AL78" i="109"/>
  <c r="FF74" i="106"/>
  <c r="CM74" i="106"/>
  <c r="BX74" i="106"/>
  <c r="FH74" i="106"/>
  <c r="HD74" i="106"/>
  <c r="GI74" i="106"/>
  <c r="HI76" i="106"/>
  <c r="DT74" i="106"/>
  <c r="BW74" i="106"/>
  <c r="BN78" i="109"/>
  <c r="CY74" i="106"/>
  <c r="BU74" i="106"/>
  <c r="GU74" i="106"/>
  <c r="CC78" i="109"/>
  <c r="CT78" i="109"/>
  <c r="EU78" i="109"/>
  <c r="AX78" i="109"/>
  <c r="BV78" i="109"/>
  <c r="AX73" i="100"/>
  <c r="GV74" i="106"/>
  <c r="AO74" i="106"/>
  <c r="DI74" i="106"/>
  <c r="CB74" i="106"/>
  <c r="CT48" i="115"/>
  <c r="DR76" i="106"/>
  <c r="BC78" i="109"/>
  <c r="BF74" i="106"/>
  <c r="AB74" i="106"/>
  <c r="GJ48" i="115"/>
  <c r="AI73" i="100"/>
  <c r="AQ73" i="100"/>
  <c r="BV74" i="106"/>
  <c r="AL74" i="106"/>
  <c r="BR74" i="106"/>
  <c r="GO74" i="106"/>
  <c r="AT74" i="106"/>
  <c r="CD74" i="106"/>
  <c r="CQ74" i="106"/>
  <c r="DQ74" i="106"/>
  <c r="EV74" i="106"/>
  <c r="BI76" i="106"/>
  <c r="FS74" i="106"/>
  <c r="GQ74" i="106"/>
  <c r="EQ74" i="106"/>
  <c r="FP74" i="106"/>
  <c r="CS76" i="106"/>
  <c r="DJ74" i="106"/>
  <c r="CP76" i="106"/>
  <c r="CW78" i="109"/>
  <c r="FJ78" i="109"/>
  <c r="FO74" i="106"/>
  <c r="FE76" i="106"/>
  <c r="Z74" i="106"/>
  <c r="DZ78" i="109"/>
  <c r="EV76" i="106"/>
  <c r="EM76" i="106"/>
  <c r="HH78" i="109"/>
  <c r="GF76" i="106"/>
  <c r="CE78" i="109"/>
  <c r="GU76" i="106"/>
  <c r="BM76" i="106"/>
  <c r="FR76" i="106"/>
  <c r="FX76" i="106"/>
  <c r="EB78" i="109"/>
  <c r="EA78" i="109"/>
  <c r="AT78" i="109"/>
  <c r="FF76" i="106"/>
  <c r="EC76" i="106"/>
  <c r="AB48" i="115"/>
  <c r="AG76" i="106"/>
  <c r="DE74" i="106"/>
  <c r="GN78" i="109"/>
  <c r="GE78" i="109"/>
  <c r="FF78" i="109"/>
  <c r="DD74" i="106"/>
  <c r="DF74" i="106"/>
  <c r="DM74" i="106"/>
  <c r="AK73" i="100"/>
  <c r="BE76" i="106"/>
  <c r="DB76" i="106"/>
  <c r="DT76" i="106"/>
  <c r="AO78" i="109"/>
  <c r="AM74" i="106"/>
  <c r="FV76" i="106"/>
  <c r="FT78" i="109"/>
  <c r="HI74" i="106"/>
  <c r="AW74" i="106"/>
  <c r="BH78" i="109"/>
  <c r="AE76" i="106"/>
  <c r="CN78" i="109"/>
  <c r="BQ76" i="106"/>
  <c r="FB76" i="106"/>
  <c r="EY78" i="109"/>
  <c r="HF78" i="109"/>
  <c r="BU78" i="109"/>
  <c r="AW76" i="106"/>
  <c r="HD78" i="109"/>
  <c r="BT78" i="109"/>
  <c r="AU76" i="106"/>
  <c r="GS78" i="109"/>
  <c r="U76" i="106"/>
  <c r="AK78" i="109"/>
  <c r="GM78" i="109"/>
  <c r="CU76" i="106"/>
  <c r="CG74" i="106"/>
  <c r="HC76" i="106"/>
  <c r="CY78" i="109"/>
  <c r="FZ76" i="106"/>
  <c r="EG74" i="106"/>
  <c r="GW76" i="106"/>
  <c r="BL78" i="109"/>
  <c r="Y78" i="109"/>
  <c r="AY74" i="106"/>
  <c r="AH74" i="106"/>
  <c r="CP78" i="109"/>
  <c r="BD74" i="106"/>
  <c r="FA76" i="106"/>
  <c r="DQ76" i="106"/>
  <c r="GB78" i="109"/>
  <c r="BY74" i="106"/>
  <c r="HA76" i="106"/>
  <c r="GX78" i="109"/>
  <c r="GE76" i="106"/>
  <c r="FE78" i="109"/>
  <c r="FK74" i="106"/>
  <c r="AJ76" i="106"/>
  <c r="FM78" i="109"/>
  <c r="DY74" i="106"/>
  <c r="DG78" i="109"/>
  <c r="FS78" i="109"/>
  <c r="DL76" i="106"/>
  <c r="GG76" i="106"/>
  <c r="CK76" i="106"/>
  <c r="EJ76" i="106"/>
  <c r="CH74" i="106"/>
  <c r="AA74" i="106"/>
  <c r="AR76" i="106"/>
  <c r="BC76" i="106"/>
  <c r="CZ76" i="106"/>
  <c r="GY76" i="106"/>
  <c r="GV78" i="109"/>
  <c r="V76" i="106"/>
  <c r="HI78" i="109"/>
  <c r="EJ78" i="109"/>
  <c r="CV78" i="109"/>
  <c r="AF78" i="109"/>
  <c r="T76" i="106"/>
  <c r="AM76" i="106"/>
  <c r="GM76" i="106"/>
  <c r="EM74" i="106"/>
  <c r="AF74" i="106"/>
  <c r="FZ78" i="109"/>
  <c r="GA78" i="109"/>
  <c r="GL78" i="109"/>
  <c r="Z78" i="109"/>
  <c r="EP78" i="109"/>
  <c r="DR78" i="109"/>
  <c r="EE78" i="109"/>
  <c r="GD78" i="109"/>
  <c r="DA74" i="106"/>
  <c r="DH78" i="109"/>
  <c r="BR78" i="109"/>
  <c r="DF78" i="109"/>
  <c r="ED78" i="109"/>
  <c r="AV78" i="109"/>
  <c r="GK76" i="106"/>
  <c r="Z76" i="106"/>
  <c r="ET78" i="109"/>
  <c r="DJ78" i="109"/>
  <c r="EB76" i="106"/>
  <c r="FD78" i="109"/>
  <c r="GN76" i="106"/>
  <c r="HD76" i="106"/>
  <c r="BT74" i="106"/>
  <c r="CT76" i="106"/>
  <c r="BQ78" i="109"/>
  <c r="BD76" i="106"/>
  <c r="EO78" i="109"/>
  <c r="GT76" i="106"/>
  <c r="DI78" i="109"/>
  <c r="DC74" i="106"/>
  <c r="BA78" i="109"/>
  <c r="FO78" i="109"/>
  <c r="AK76" i="106"/>
  <c r="AN76" i="106"/>
  <c r="EO76" i="106"/>
  <c r="GZ78" i="109"/>
  <c r="EO74" i="106"/>
  <c r="CX76" i="106"/>
  <c r="HB76" i="106"/>
  <c r="BE78" i="109"/>
  <c r="CO78" i="109"/>
  <c r="AB78" i="109"/>
  <c r="CR76" i="106"/>
  <c r="AZ76" i="106"/>
  <c r="EI78" i="109"/>
  <c r="FP78" i="109"/>
  <c r="CK78" i="109"/>
  <c r="DO76" i="106"/>
  <c r="FW76" i="106"/>
  <c r="ET74" i="106"/>
  <c r="GD74" i="106"/>
  <c r="GW78" i="109"/>
  <c r="BX78" i="109"/>
  <c r="Y76" i="106"/>
  <c r="X76" i="106"/>
  <c r="FH76" i="106"/>
  <c r="CA76" i="106"/>
  <c r="BF76" i="106"/>
  <c r="CI76" i="106"/>
  <c r="FM76" i="106"/>
  <c r="AR78" i="109"/>
  <c r="CJ76" i="106"/>
  <c r="CS78" i="109"/>
  <c r="CG78" i="109"/>
  <c r="FB78" i="109"/>
  <c r="FX78" i="109"/>
  <c r="U74" i="106"/>
  <c r="AI74" i="106"/>
  <c r="EL74" i="106"/>
  <c r="GO76" i="106"/>
  <c r="CO76" i="106"/>
  <c r="ET76" i="106"/>
  <c r="AC74" i="106"/>
  <c r="BW76" i="106"/>
  <c r="AI76" i="106"/>
  <c r="AE78" i="109"/>
  <c r="EV78" i="109"/>
  <c r="BG76" i="106"/>
  <c r="BI78" i="109"/>
  <c r="FA48" i="115"/>
  <c r="X74" i="106"/>
  <c r="EF78" i="109"/>
  <c r="AM78" i="109"/>
  <c r="CD76" i="106"/>
  <c r="GC78" i="109"/>
  <c r="GJ78" i="109"/>
  <c r="GT78" i="109"/>
  <c r="CG76" i="106"/>
  <c r="DU74" i="106"/>
  <c r="DQ78" i="109"/>
  <c r="BJ78" i="109"/>
  <c r="AA76" i="106"/>
  <c r="DK76" i="106"/>
  <c r="BP76" i="106"/>
  <c r="AD78" i="109"/>
  <c r="AO76" i="106"/>
  <c r="FN78" i="109"/>
  <c r="CL78" i="109"/>
  <c r="AH78" i="109"/>
  <c r="Y74" i="106"/>
  <c r="DJ76" i="106"/>
  <c r="AB76" i="106"/>
  <c r="DX78" i="109"/>
  <c r="FB74" i="106"/>
  <c r="BI74" i="106"/>
  <c r="GH76" i="106"/>
  <c r="FV78" i="109"/>
  <c r="GU78" i="109"/>
  <c r="BD78" i="109"/>
  <c r="BA76" i="106"/>
  <c r="GV76" i="106"/>
  <c r="HA78" i="109"/>
  <c r="AN78" i="109"/>
  <c r="EA74" i="106"/>
  <c r="AG78" i="109"/>
  <c r="EM78" i="109"/>
  <c r="AQ76" i="106"/>
  <c r="AH76" i="106"/>
  <c r="EZ74" i="106"/>
  <c r="BO76" i="106"/>
  <c r="FR78" i="109"/>
  <c r="AP78" i="109"/>
  <c r="AS76" i="106"/>
  <c r="EN78" i="109"/>
  <c r="EQ76" i="106"/>
  <c r="FY76" i="106"/>
  <c r="ES78" i="109"/>
  <c r="FU76" i="106"/>
  <c r="FK78" i="109"/>
  <c r="BY78" i="109"/>
  <c r="GR76" i="106"/>
  <c r="FI76" i="106"/>
  <c r="EK78" i="109"/>
  <c r="FU78" i="109"/>
  <c r="FP76" i="106"/>
  <c r="ES76" i="106"/>
  <c r="GC76" i="106"/>
  <c r="DT78" i="109"/>
  <c r="FI78" i="109"/>
  <c r="HE78" i="109"/>
  <c r="GJ76" i="106"/>
  <c r="CQ78" i="109"/>
  <c r="GP76" i="106"/>
  <c r="GQ76" i="106"/>
  <c r="HG78" i="109"/>
  <c r="BX76" i="106"/>
  <c r="CX78" i="109"/>
  <c r="AS78" i="109"/>
  <c r="GK78" i="109"/>
  <c r="CM78" i="109"/>
  <c r="GF78" i="109"/>
  <c r="BJ76" i="106"/>
  <c r="GA76" i="106"/>
  <c r="CQ76" i="106"/>
  <c r="HB78" i="109"/>
  <c r="GB76" i="106"/>
  <c r="DV76" i="106"/>
  <c r="BK78" i="109"/>
  <c r="DK78" i="109"/>
  <c r="CH76" i="106"/>
  <c r="DP78" i="109"/>
  <c r="GT74" i="106"/>
  <c r="AV76" i="106"/>
  <c r="DA76" i="106"/>
  <c r="BB76" i="106"/>
  <c r="W78" i="109"/>
  <c r="HG76" i="106"/>
  <c r="GR78" i="109"/>
  <c r="CI78" i="109"/>
  <c r="DC78" i="109"/>
  <c r="DY76" i="106"/>
  <c r="CR78" i="109"/>
  <c r="EL76" i="106"/>
  <c r="FJ76" i="106"/>
  <c r="DH76" i="106"/>
  <c r="FC78" i="109"/>
  <c r="AQ74" i="106"/>
  <c r="EF74" i="106"/>
  <c r="FO76" i="106"/>
  <c r="CW74" i="106"/>
  <c r="EY74" i="106"/>
  <c r="AV73" i="100"/>
  <c r="CJ74" i="106"/>
  <c r="FA74" i="106"/>
  <c r="GA74" i="106"/>
  <c r="CL74" i="106"/>
  <c r="DW74" i="106"/>
  <c r="EZ78" i="109"/>
  <c r="FK76" i="106"/>
  <c r="DE76" i="106"/>
  <c r="CJ78" i="109"/>
  <c r="CH78" i="109"/>
  <c r="BZ78" i="109"/>
  <c r="CV76" i="106"/>
  <c r="EN76" i="106"/>
  <c r="EX78" i="109"/>
  <c r="DC76" i="106"/>
  <c r="EP74" i="106"/>
  <c r="EE76" i="106"/>
  <c r="DU78" i="109"/>
  <c r="GQ78" i="109"/>
  <c r="DM78" i="109"/>
  <c r="HC78" i="109"/>
  <c r="BM78" i="109"/>
  <c r="BL76" i="106"/>
  <c r="DU76" i="106"/>
  <c r="BK76" i="106"/>
  <c r="EH76" i="106"/>
  <c r="GI76" i="106"/>
  <c r="FA78" i="109"/>
  <c r="AU78" i="109"/>
  <c r="DE78" i="109"/>
  <c r="FY78" i="109"/>
  <c r="DF76" i="106"/>
  <c r="GP78" i="109"/>
  <c r="DS78" i="109"/>
  <c r="CD78" i="109"/>
  <c r="DN78" i="109"/>
  <c r="BN76" i="106"/>
  <c r="ER78" i="109"/>
  <c r="CE76" i="106"/>
  <c r="ER76" i="106"/>
  <c r="EX76" i="106"/>
  <c r="BO78" i="109"/>
  <c r="DW78" i="109"/>
  <c r="DL78" i="109"/>
  <c r="EA76" i="106"/>
  <c r="EC78" i="109"/>
  <c r="BR76" i="106"/>
  <c r="DA78" i="109"/>
  <c r="DP76" i="106"/>
  <c r="CF74" i="106"/>
  <c r="BS74" i="106"/>
  <c r="CA73" i="100"/>
  <c r="CB78" i="109"/>
  <c r="CB76" i="106"/>
  <c r="BG74" i="106"/>
  <c r="DP74" i="106"/>
  <c r="AF48" i="115"/>
  <c r="DS76" i="106"/>
  <c r="GY78" i="109"/>
  <c r="AD76" i="106"/>
  <c r="BW78" i="109"/>
  <c r="EI76" i="106"/>
  <c r="FQ76" i="106"/>
  <c r="CL76" i="106"/>
  <c r="GZ76" i="106"/>
  <c r="FG78" i="109"/>
  <c r="AK74" i="106"/>
  <c r="EW74" i="106"/>
  <c r="BA74" i="106"/>
  <c r="V78" i="109"/>
  <c r="GR74" i="106"/>
  <c r="GP74" i="106"/>
  <c r="BH76" i="106"/>
  <c r="AW78" i="109"/>
  <c r="HA74" i="106"/>
  <c r="EL78" i="109"/>
  <c r="EG76" i="106"/>
  <c r="DB74" i="106"/>
  <c r="EK48" i="115"/>
  <c r="CQ73" i="100"/>
  <c r="BC74" i="106"/>
  <c r="BG73" i="100"/>
  <c r="EZ76" i="106"/>
  <c r="CF76" i="106"/>
  <c r="AY78" i="109"/>
  <c r="GG78" i="109"/>
  <c r="FW78" i="109"/>
  <c r="AA78" i="109"/>
  <c r="DZ76" i="106"/>
  <c r="DW76" i="106"/>
  <c r="EU76" i="106"/>
  <c r="GD76" i="106"/>
  <c r="DD76" i="106"/>
  <c r="AJ78" i="109"/>
  <c r="FV74" i="106"/>
  <c r="AP76" i="106"/>
  <c r="FL76" i="106"/>
  <c r="ED76" i="106"/>
  <c r="AZ48" i="115"/>
  <c r="GM48" i="115"/>
  <c r="DO78" i="109"/>
  <c r="HE74" i="106"/>
  <c r="CX74" i="106"/>
  <c r="GB74" i="106"/>
  <c r="DV74" i="106"/>
  <c r="EQ78" i="109"/>
  <c r="AC76" i="106"/>
  <c r="BP78" i="109"/>
  <c r="DG76" i="106"/>
  <c r="FL78" i="109"/>
  <c r="AC78" i="109"/>
  <c r="EH78" i="109"/>
  <c r="GX76" i="106"/>
  <c r="EG78" i="109"/>
  <c r="FT76" i="106"/>
  <c r="BF78" i="109"/>
  <c r="BG78" i="109"/>
  <c r="DV78" i="109"/>
  <c r="HE76" i="106"/>
  <c r="EW78" i="109"/>
  <c r="AI78" i="109"/>
  <c r="CF78" i="109"/>
  <c r="CM76" i="106"/>
  <c r="CC76" i="106"/>
  <c r="FQ78" i="109"/>
  <c r="DB78" i="109"/>
  <c r="DX76" i="106"/>
  <c r="GS76" i="106"/>
  <c r="AT76" i="106"/>
  <c r="DR74" i="106"/>
  <c r="BS78" i="109"/>
  <c r="X78" i="109"/>
  <c r="BY76" i="106"/>
  <c r="GL76" i="106"/>
  <c r="EY76" i="106"/>
  <c r="BB78" i="109"/>
  <c r="CA78" i="109"/>
  <c r="GI78" i="109"/>
  <c r="GO78" i="109"/>
  <c r="DM76" i="106"/>
  <c r="AQ78" i="109"/>
  <c r="CU78" i="109"/>
  <c r="BT76" i="106"/>
  <c r="CN76" i="106"/>
  <c r="DN76" i="106"/>
  <c r="DD78" i="109"/>
  <c r="FD76" i="106"/>
  <c r="AX76" i="106"/>
  <c r="EK76" i="106"/>
  <c r="DY78" i="109"/>
  <c r="GH78" i="109"/>
  <c r="HH76" i="106"/>
  <c r="AZ78" i="109"/>
  <c r="FH78" i="109"/>
  <c r="FS76" i="106"/>
  <c r="CA74" i="106"/>
  <c r="AL76" i="106"/>
  <c r="BV76" i="106"/>
  <c r="U78" i="109"/>
  <c r="CZ78" i="109"/>
  <c r="FG76" i="106"/>
  <c r="CY76" i="106"/>
  <c r="EW76" i="106"/>
  <c r="DL48" i="115"/>
  <c r="FN76" i="106"/>
  <c r="EP76" i="106"/>
  <c r="AF76" i="106"/>
  <c r="CU48" i="115"/>
  <c r="CT74" i="106"/>
  <c r="AP74" i="106"/>
  <c r="CW76" i="106"/>
  <c r="BY48" i="115"/>
  <c r="FK48" i="115"/>
  <c r="AY76" i="106"/>
  <c r="DX73" i="100"/>
  <c r="FC74" i="106"/>
  <c r="CO74" i="106"/>
  <c r="CT73" i="100"/>
  <c r="FT74" i="106"/>
  <c r="FM74" i="106"/>
  <c r="CK74" i="106"/>
  <c r="CD73" i="100"/>
  <c r="HF76" i="106"/>
  <c r="FC76" i="106"/>
  <c r="DI76" i="106"/>
  <c r="AN73" i="100"/>
  <c r="CR74" i="106"/>
  <c r="GB48" i="115"/>
  <c r="EE74" i="106"/>
  <c r="AJ74" i="106"/>
  <c r="HF74" i="106"/>
  <c r="BL74" i="106"/>
  <c r="DN74" i="106"/>
  <c r="CQ48" i="115"/>
  <c r="GR48" i="115"/>
  <c r="W76" i="106"/>
  <c r="GW74" i="106"/>
  <c r="DH74" i="106"/>
  <c r="DK74" i="106"/>
  <c r="EK74" i="106"/>
  <c r="GX74" i="106"/>
  <c r="EW48" i="115"/>
  <c r="GM74" i="106"/>
  <c r="CZ74" i="106"/>
  <c r="FZ74" i="106"/>
  <c r="ER74" i="106"/>
  <c r="BF73" i="100"/>
  <c r="EJ74" i="106"/>
  <c r="BU76" i="106"/>
  <c r="GS74" i="106"/>
  <c r="EC74" i="106"/>
  <c r="V73" i="100"/>
  <c r="BQ74" i="106"/>
  <c r="CO48" i="115"/>
  <c r="FW74" i="106"/>
  <c r="DJ48" i="115"/>
  <c r="DZ74" i="106"/>
  <c r="DX48" i="115"/>
  <c r="HH48" i="115"/>
  <c r="BI48" i="115"/>
  <c r="CR73" i="100"/>
  <c r="CP74" i="106"/>
  <c r="CC74" i="106"/>
  <c r="CJ48" i="115"/>
  <c r="AS74" i="106"/>
  <c r="EI74" i="106"/>
  <c r="ED74" i="106"/>
  <c r="CU74" i="106"/>
  <c r="EX74" i="106"/>
  <c r="EF76" i="106"/>
  <c r="BZ76" i="106"/>
  <c r="GW48" i="115"/>
  <c r="BS76" i="106"/>
  <c r="BB73" i="100"/>
  <c r="BT48" i="115"/>
  <c r="FX48" i="115"/>
  <c r="EA73" i="100"/>
  <c r="CY73" i="100"/>
  <c r="BH74" i="106"/>
  <c r="EN74" i="106"/>
  <c r="GK74" i="106"/>
  <c r="AQ48" i="115"/>
  <c r="CC48" i="115"/>
  <c r="W73" i="100"/>
  <c r="EO48" i="115"/>
  <c r="GP48" i="115"/>
  <c r="FF48" i="115"/>
  <c r="AG73" i="100"/>
  <c r="AJ73" i="100"/>
  <c r="BN74" i="106"/>
  <c r="AL48" i="115"/>
  <c r="GS48" i="115"/>
  <c r="GN74" i="106"/>
  <c r="AU74" i="106"/>
  <c r="GT48" i="115"/>
  <c r="EU74" i="106"/>
  <c r="DX74" i="106"/>
  <c r="AX74" i="106"/>
  <c r="CW73" i="100"/>
  <c r="BO74" i="106"/>
  <c r="CE73" i="100"/>
  <c r="DE48" i="115"/>
  <c r="AD74" i="106"/>
  <c r="AG74" i="106"/>
  <c r="AD73" i="100"/>
  <c r="GF74" i="106"/>
  <c r="FQ74" i="106"/>
  <c r="FB48" i="115"/>
  <c r="AW73" i="100"/>
  <c r="AY48" i="115"/>
  <c r="GL74" i="106"/>
  <c r="AR74" i="106"/>
  <c r="DC73" i="100"/>
  <c r="BX73" i="100"/>
  <c r="X48" i="115"/>
  <c r="BE74" i="106"/>
  <c r="GE74" i="106"/>
  <c r="BW73" i="100"/>
  <c r="ES74" i="106"/>
  <c r="GG74" i="106"/>
  <c r="FG74" i="106"/>
  <c r="BQ73" i="100"/>
  <c r="BT73" i="100"/>
  <c r="CL73" i="100"/>
  <c r="CG73" i="100"/>
  <c r="DB73" i="100"/>
  <c r="BY73" i="100"/>
  <c r="BJ74" i="106"/>
  <c r="BM74" i="106"/>
  <c r="EB74" i="106"/>
  <c r="EZ48" i="115"/>
  <c r="EM48" i="115"/>
  <c r="HC73" i="100"/>
  <c r="CZ73" i="100"/>
  <c r="GV48" i="115"/>
  <c r="DQ73" i="100"/>
  <c r="CS74" i="106"/>
  <c r="T78" i="109"/>
  <c r="FY48" i="115"/>
  <c r="FU48" i="115"/>
  <c r="AS73" i="100"/>
  <c r="DM73" i="100"/>
  <c r="HE48" i="115"/>
  <c r="W74" i="106"/>
  <c r="AN74" i="106"/>
  <c r="Y73" i="100"/>
  <c r="CH48" i="115"/>
  <c r="AO73" i="100"/>
  <c r="EB48" i="115"/>
  <c r="CY48" i="115"/>
  <c r="EL73" i="100"/>
  <c r="BV73" i="100"/>
  <c r="BA73" i="100"/>
  <c r="GK73" i="100"/>
  <c r="GD73" i="100"/>
  <c r="BI73" i="100"/>
  <c r="AY73" i="100"/>
  <c r="FX74" i="106"/>
  <c r="EB73" i="100"/>
  <c r="EV73" i="100"/>
  <c r="BJ48" i="115"/>
  <c r="AW48" i="115"/>
  <c r="BN48" i="115"/>
  <c r="V48" i="115"/>
  <c r="BC73" i="100"/>
  <c r="CU73" i="100"/>
  <c r="BB74" i="106"/>
  <c r="GP73" i="100"/>
  <c r="HD73" i="100"/>
  <c r="BE73" i="100"/>
  <c r="FN74" i="106"/>
  <c r="FE74" i="106"/>
  <c r="HG74" i="106"/>
  <c r="CN74" i="106"/>
  <c r="FN73" i="100"/>
  <c r="FL74" i="106"/>
  <c r="DS74" i="106"/>
  <c r="GC74" i="106"/>
  <c r="DO74" i="106"/>
  <c r="AL73" i="100"/>
  <c r="BS73" i="100"/>
  <c r="BO73" i="100"/>
  <c r="AV74" i="106"/>
  <c r="BK73" i="100"/>
  <c r="BN73" i="100"/>
  <c r="HB73" i="100"/>
  <c r="BG48" i="115"/>
  <c r="DT48" i="115"/>
  <c r="AP73" i="100"/>
  <c r="Z73" i="100"/>
  <c r="DP73" i="100"/>
  <c r="EK73" i="100"/>
  <c r="DR73" i="100"/>
  <c r="EH74" i="106"/>
  <c r="DK73" i="100"/>
  <c r="CA48" i="115"/>
  <c r="AM48" i="115"/>
  <c r="EF48" i="115"/>
  <c r="FD48" i="115"/>
  <c r="ER48" i="115"/>
  <c r="BR48" i="115"/>
  <c r="CS48" i="115"/>
  <c r="AE74" i="106"/>
  <c r="GH73" i="100"/>
  <c r="BU73" i="100"/>
  <c r="GY74" i="106"/>
  <c r="BK48" i="115"/>
  <c r="GY48" i="115"/>
  <c r="DQ48" i="115"/>
  <c r="DD73" i="100"/>
  <c r="AZ74" i="106"/>
  <c r="DV48" i="115"/>
  <c r="HH74" i="106"/>
  <c r="FJ74" i="106"/>
  <c r="HE73" i="100"/>
  <c r="EU73" i="100"/>
  <c r="AV48" i="115"/>
  <c r="GN48" i="115"/>
  <c r="BP73" i="100"/>
  <c r="FR74" i="106"/>
  <c r="DL74" i="106"/>
  <c r="CX48" i="115"/>
  <c r="BZ73" i="100"/>
  <c r="HC74" i="106"/>
  <c r="AN48" i="115"/>
  <c r="FD74" i="106"/>
  <c r="GH74" i="106"/>
  <c r="BD73" i="100"/>
  <c r="CP48" i="115"/>
  <c r="GM73" i="100"/>
  <c r="AS48" i="115"/>
  <c r="FJ48" i="115"/>
  <c r="DH73" i="100"/>
  <c r="EE73" i="100"/>
  <c r="AU73" i="100"/>
  <c r="BP74" i="106"/>
  <c r="EE48" i="115"/>
  <c r="AO48" i="115"/>
  <c r="EP73" i="100"/>
  <c r="EH73" i="100"/>
  <c r="GA73" i="100"/>
  <c r="FU73" i="100"/>
  <c r="FU74" i="106"/>
  <c r="CI74" i="106"/>
  <c r="CP73" i="100"/>
  <c r="AT73" i="100"/>
  <c r="DW73" i="100"/>
  <c r="GZ74" i="106"/>
  <c r="EM73" i="100"/>
  <c r="EF73" i="100"/>
  <c r="GD48" i="115"/>
  <c r="DO48" i="115"/>
  <c r="AH73" i="100"/>
  <c r="GJ74" i="106"/>
  <c r="DH48" i="115"/>
  <c r="CF73" i="100"/>
  <c r="DZ73" i="100"/>
  <c r="DG74" i="106"/>
  <c r="DU73" i="100"/>
  <c r="DF73" i="100"/>
  <c r="CX73" i="100"/>
  <c r="DV73" i="100"/>
  <c r="EN73" i="100"/>
  <c r="FM73" i="100"/>
  <c r="GT73" i="100"/>
  <c r="HA73" i="100"/>
  <c r="AE73" i="100"/>
  <c r="CV74" i="106"/>
  <c r="FV73" i="100"/>
  <c r="BK74" i="106"/>
  <c r="DZ48" i="115"/>
  <c r="GE48" i="115"/>
  <c r="FN48" i="115"/>
  <c r="U48" i="115"/>
  <c r="BJ73" i="100"/>
  <c r="FY73" i="100"/>
  <c r="BR73" i="100"/>
  <c r="AF73" i="100"/>
  <c r="HF73" i="100"/>
  <c r="AC73" i="100"/>
  <c r="GA48" i="115"/>
  <c r="AA73" i="100"/>
  <c r="FY74" i="106"/>
  <c r="CJ73" i="100"/>
  <c r="FI74" i="106"/>
  <c r="CF48" i="115"/>
  <c r="HB48" i="115"/>
  <c r="DD48" i="115"/>
  <c r="AB73" i="100"/>
  <c r="CS73" i="100"/>
  <c r="BM73" i="100"/>
  <c r="GE73" i="100"/>
  <c r="CK73" i="100"/>
  <c r="DL73" i="100"/>
  <c r="CN73" i="100"/>
  <c r="DI73" i="100"/>
  <c r="AZ73" i="100"/>
  <c r="ED73" i="100"/>
  <c r="CO73" i="100"/>
  <c r="GC73" i="100"/>
  <c r="DG73" i="100"/>
  <c r="FT73" i="100"/>
  <c r="GF73" i="100"/>
  <c r="CI73" i="100"/>
  <c r="GB73" i="100"/>
  <c r="GW73" i="100"/>
  <c r="GO73" i="100"/>
  <c r="EX73" i="100"/>
  <c r="DS73" i="100"/>
  <c r="FL73" i="100"/>
  <c r="DN73" i="100"/>
  <c r="GJ73" i="100"/>
  <c r="GI73" i="100"/>
  <c r="EW73" i="100"/>
  <c r="DA73" i="100"/>
  <c r="GY73" i="100"/>
  <c r="CC73" i="100"/>
  <c r="EC73" i="100"/>
  <c r="BL73" i="100"/>
  <c r="FZ73" i="100"/>
  <c r="FA73" i="100"/>
  <c r="BH73" i="100"/>
  <c r="GV73" i="100"/>
  <c r="EY73" i="100"/>
  <c r="FS73" i="100"/>
  <c r="FJ73" i="100"/>
  <c r="EO73" i="100"/>
  <c r="DE73" i="100"/>
  <c r="GS73" i="100"/>
  <c r="FR73" i="100"/>
  <c r="FB73" i="100"/>
  <c r="FD73" i="100"/>
  <c r="DJ73" i="100"/>
  <c r="GU73" i="100"/>
  <c r="GZ73" i="100"/>
  <c r="HH73" i="100"/>
  <c r="FH73" i="100"/>
  <c r="ET73" i="100"/>
  <c r="CB73" i="100"/>
  <c r="CH73" i="100"/>
  <c r="U73" i="100"/>
  <c r="EZ73" i="100"/>
  <c r="X73" i="100"/>
  <c r="GX73" i="100"/>
  <c r="GL73" i="100"/>
  <c r="GG73" i="100"/>
  <c r="FE73" i="100"/>
  <c r="FX73" i="100"/>
  <c r="FO73" i="100"/>
  <c r="EJ73" i="100"/>
  <c r="EI73" i="100"/>
  <c r="CU75" i="100"/>
  <c r="FY75" i="100"/>
  <c r="EQ73" i="100"/>
  <c r="CA77" i="109"/>
  <c r="FF73" i="100"/>
  <c r="GN73" i="100"/>
  <c r="FC73" i="100"/>
  <c r="FQ73" i="100"/>
  <c r="HH77" i="109"/>
  <c r="FG73" i="100"/>
  <c r="DD77" i="109"/>
  <c r="DO73" i="100"/>
  <c r="FA77" i="109"/>
  <c r="GG77" i="109"/>
  <c r="BA75" i="100"/>
  <c r="FW73" i="100"/>
  <c r="DD75" i="100"/>
  <c r="ES73" i="100"/>
  <c r="CM73" i="100"/>
  <c r="GU77" i="109"/>
  <c r="CV73" i="100"/>
  <c r="FI73" i="100"/>
  <c r="EG73" i="100"/>
  <c r="CT75" i="100"/>
  <c r="FO77" i="109"/>
  <c r="ER73" i="100"/>
  <c r="HI73" i="100"/>
  <c r="CP75" i="100"/>
  <c r="FK73" i="100"/>
  <c r="T74" i="106"/>
  <c r="FT75" i="100"/>
  <c r="BL75" i="100"/>
  <c r="DA75" i="100"/>
  <c r="BE77" i="109"/>
  <c r="AS75" i="100"/>
  <c r="GS75" i="100"/>
  <c r="EO75" i="100"/>
  <c r="EZ77" i="109"/>
  <c r="DT73" i="100"/>
  <c r="EG77" i="109"/>
  <c r="GJ77" i="109"/>
  <c r="AP75" i="100"/>
  <c r="EL77" i="109"/>
  <c r="FP75" i="100"/>
  <c r="EE75" i="100"/>
  <c r="BC75" i="100"/>
  <c r="BM77" i="109"/>
  <c r="HB75" i="100"/>
  <c r="AJ77" i="109"/>
  <c r="AF75" i="100"/>
  <c r="DI75" i="100"/>
  <c r="BG77" i="109"/>
  <c r="AZ75" i="100"/>
  <c r="CV75" i="100"/>
  <c r="AO75" i="100"/>
  <c r="DY73" i="100"/>
  <c r="FF77" i="109"/>
  <c r="CZ75" i="100"/>
  <c r="GN75" i="100"/>
  <c r="EK75" i="100"/>
  <c r="AB75" i="100"/>
  <c r="DG77" i="109"/>
  <c r="DT75" i="100"/>
  <c r="AM75" i="100"/>
  <c r="DN77" i="109"/>
  <c r="FQ75" i="100"/>
  <c r="BU75" i="100"/>
  <c r="BD75" i="100"/>
  <c r="GK75" i="100"/>
  <c r="AO77" i="109"/>
  <c r="HF77" i="109"/>
  <c r="AH75" i="100"/>
  <c r="GQ73" i="100"/>
  <c r="AK77" i="109"/>
  <c r="GL75" i="100"/>
  <c r="BQ77" i="109"/>
  <c r="CD75" i="100"/>
  <c r="DQ75" i="100"/>
  <c r="BY75" i="100"/>
  <c r="EI75" i="100"/>
  <c r="AK75" i="100"/>
  <c r="HG77" i="109"/>
  <c r="DB75" i="100"/>
  <c r="DL75" i="100"/>
  <c r="GZ77" i="109"/>
  <c r="EF75" i="100"/>
  <c r="GZ75" i="100"/>
  <c r="FG75" i="100"/>
  <c r="GC77" i="109"/>
  <c r="DZ75" i="100"/>
  <c r="BO75" i="100"/>
  <c r="EY75" i="100"/>
  <c r="EJ75" i="100"/>
  <c r="GI75" i="100"/>
  <c r="DP75" i="100"/>
  <c r="GX75" i="100"/>
  <c r="DJ77" i="109"/>
  <c r="BB77" i="109"/>
  <c r="AV77" i="109"/>
  <c r="CS77" i="109"/>
  <c r="FH77" i="109"/>
  <c r="AR75" i="100"/>
  <c r="BJ77" i="109"/>
  <c r="DQ77" i="109"/>
  <c r="GG75" i="100"/>
  <c r="GT75" i="100"/>
  <c r="BO77" i="109"/>
  <c r="FX75" i="100"/>
  <c r="DC77" i="109"/>
  <c r="BN75" i="100"/>
  <c r="HE75" i="100"/>
  <c r="BR75" i="100"/>
  <c r="BE75" i="100"/>
  <c r="EW75" i="100"/>
  <c r="FB75" i="100"/>
  <c r="BW77" i="109"/>
  <c r="ES77" i="109"/>
  <c r="HG73" i="100"/>
  <c r="FP73" i="100"/>
  <c r="GD75" i="100"/>
  <c r="EQ75" i="100"/>
  <c r="HD75" i="100"/>
  <c r="EB75" i="100"/>
  <c r="EV75" i="100"/>
  <c r="BI75" i="100"/>
  <c r="AX77" i="109"/>
  <c r="FZ75" i="100"/>
  <c r="FD75" i="100"/>
  <c r="GO75" i="100"/>
  <c r="AC75" i="100"/>
  <c r="DV75" i="100"/>
  <c r="EN75" i="100"/>
  <c r="T75" i="100"/>
  <c r="CK75" i="100"/>
  <c r="CM75" i="100"/>
  <c r="FC75" i="100"/>
  <c r="EH75" i="100"/>
  <c r="DM75" i="100"/>
  <c r="DF75" i="100"/>
  <c r="FK75" i="100"/>
  <c r="AG75" i="100"/>
  <c r="CC77" i="109"/>
  <c r="Y75" i="100"/>
  <c r="AR79" i="109"/>
  <c r="T79" i="109"/>
  <c r="CQ75" i="100"/>
  <c r="EA75" i="100"/>
  <c r="DR75" i="100"/>
  <c r="FH75" i="100"/>
  <c r="DW75" i="100"/>
  <c r="ET75" i="100"/>
  <c r="HG75" i="100"/>
  <c r="BF75" i="100"/>
  <c r="U75" i="100"/>
  <c r="FJ75" i="100"/>
  <c r="EL75" i="100"/>
  <c r="CG75" i="100"/>
  <c r="FU75" i="100"/>
  <c r="EU75" i="100"/>
  <c r="CF77" i="109"/>
  <c r="DH75" i="100"/>
  <c r="GY75" i="100"/>
  <c r="DJ75" i="100"/>
  <c r="GP75" i="100"/>
  <c r="ED75" i="100"/>
  <c r="BK75" i="100"/>
  <c r="AL75" i="100"/>
  <c r="CO75" i="100"/>
  <c r="ER75" i="100"/>
  <c r="AT75" i="100"/>
  <c r="AT77" i="109"/>
  <c r="BN77" i="109"/>
  <c r="CH75" i="100"/>
  <c r="FE77" i="109"/>
  <c r="GR75" i="100"/>
  <c r="FC77" i="109"/>
  <c r="GR77" i="109"/>
  <c r="BK77" i="109"/>
  <c r="AA75" i="100"/>
  <c r="GE77" i="109"/>
  <c r="BD79" i="109"/>
  <c r="V75" i="100"/>
  <c r="FZ77" i="109"/>
  <c r="EH77" i="109"/>
  <c r="CE79" i="109"/>
  <c r="BH77" i="109"/>
  <c r="HA75" i="100"/>
  <c r="DY75" i="100"/>
  <c r="GE75" i="100"/>
  <c r="FN75" i="100"/>
  <c r="AW77" i="109"/>
  <c r="AV75" i="100"/>
  <c r="GO77" i="109"/>
  <c r="EN77" i="109"/>
  <c r="GU75" i="100"/>
  <c r="FM75" i="100"/>
  <c r="CS75" i="100"/>
  <c r="DS75" i="100"/>
  <c r="CB75" i="100"/>
  <c r="ES75" i="100"/>
  <c r="FR75" i="100"/>
  <c r="BB75" i="100"/>
  <c r="FV75" i="100"/>
  <c r="W75" i="100"/>
  <c r="BR79" i="109"/>
  <c r="EM75" i="100"/>
  <c r="CF75" i="100"/>
  <c r="CN75" i="100"/>
  <c r="CJ77" i="109"/>
  <c r="GV75" i="100"/>
  <c r="GA77" i="109"/>
  <c r="EE77" i="109"/>
  <c r="AP77" i="109"/>
  <c r="DA77" i="109"/>
  <c r="BD77" i="109"/>
  <c r="Z77" i="109"/>
  <c r="GD77" i="109"/>
  <c r="HC75" i="100"/>
  <c r="CJ75" i="100"/>
  <c r="DC75" i="100"/>
  <c r="AW75" i="100"/>
  <c r="AJ75" i="100"/>
  <c r="GQ75" i="100"/>
  <c r="DK75" i="100"/>
  <c r="GA75" i="100"/>
  <c r="BW75" i="100"/>
  <c r="AF77" i="109"/>
  <c r="AZ77" i="109"/>
  <c r="BU79" i="109"/>
  <c r="BX75" i="100"/>
  <c r="AY75" i="100"/>
  <c r="FY77" i="109"/>
  <c r="DM77" i="109"/>
  <c r="FS75" i="100"/>
  <c r="AI75" i="100"/>
  <c r="GI79" i="109"/>
  <c r="BM79" i="109"/>
  <c r="FW77" i="109"/>
  <c r="BY77" i="109"/>
  <c r="EF77" i="109"/>
  <c r="AD77" i="109"/>
  <c r="CW75" i="100"/>
  <c r="BS75" i="100"/>
  <c r="CL77" i="109"/>
  <c r="HH75" i="100"/>
  <c r="CC75" i="100"/>
  <c r="GS77" i="109"/>
  <c r="GY77" i="109"/>
  <c r="GB75" i="100"/>
  <c r="EZ75" i="100"/>
  <c r="EX75" i="100"/>
  <c r="DN75" i="100"/>
  <c r="BI77" i="109"/>
  <c r="BZ75" i="100"/>
  <c r="GP77" i="109"/>
  <c r="EX79" i="109"/>
  <c r="BQ79" i="109"/>
  <c r="EJ77" i="109"/>
  <c r="CZ79" i="109"/>
  <c r="AU75" i="100"/>
  <c r="HB77" i="109"/>
  <c r="FS77" i="109"/>
  <c r="AN75" i="100"/>
  <c r="GH75" i="100"/>
  <c r="CA75" i="100"/>
  <c r="BV75" i="100"/>
  <c r="W77" i="109"/>
  <c r="CE75" i="100"/>
  <c r="EP75" i="100"/>
  <c r="X75" i="100"/>
  <c r="CY75" i="100"/>
  <c r="HE77" i="109"/>
  <c r="BT75" i="100"/>
  <c r="GF75" i="100"/>
  <c r="BH75" i="100"/>
  <c r="GM75" i="100"/>
  <c r="CL75" i="100"/>
  <c r="CR75" i="100"/>
  <c r="EG75" i="100"/>
  <c r="Z75" i="100"/>
  <c r="BQ75" i="100"/>
  <c r="BG75" i="100"/>
  <c r="GW75" i="100"/>
  <c r="GJ75" i="100"/>
  <c r="FE75" i="100"/>
  <c r="HI75" i="100"/>
  <c r="DG75" i="100"/>
  <c r="HD77" i="109"/>
  <c r="FL75" i="100"/>
  <c r="BM75" i="100"/>
  <c r="HF75" i="100"/>
  <c r="AX75" i="100"/>
  <c r="DO75" i="100"/>
  <c r="BP75" i="100"/>
  <c r="AQ75" i="100"/>
  <c r="EH79" i="109"/>
  <c r="FI75" i="100"/>
  <c r="FF75" i="100"/>
  <c r="EC75" i="100"/>
  <c r="BI79" i="109"/>
  <c r="CQ79" i="109"/>
  <c r="DE77" i="109"/>
  <c r="AZ79" i="109"/>
  <c r="GJ79" i="109"/>
  <c r="GZ79" i="109"/>
  <c r="DP77" i="109"/>
  <c r="CQ77" i="109"/>
  <c r="CI75" i="100"/>
  <c r="EX77" i="109"/>
  <c r="EQ77" i="109"/>
  <c r="AR77" i="109"/>
  <c r="FL79" i="109"/>
  <c r="V79" i="109"/>
  <c r="CP79" i="109"/>
  <c r="FG79" i="109"/>
  <c r="DK77" i="109"/>
  <c r="CX75" i="100"/>
  <c r="GV77" i="109"/>
  <c r="EU77" i="109"/>
  <c r="HC77" i="109"/>
  <c r="CB77" i="109"/>
  <c r="GB77" i="109"/>
  <c r="AB79" i="109"/>
  <c r="CF79" i="109"/>
  <c r="U79" i="109"/>
  <c r="DB79" i="109"/>
  <c r="FU77" i="109"/>
  <c r="GQ77" i="109"/>
  <c r="EM77" i="109"/>
  <c r="EF79" i="109"/>
  <c r="BL79" i="109"/>
  <c r="FI79" i="109"/>
  <c r="ET77" i="109"/>
  <c r="GH79" i="109"/>
  <c r="AC77" i="109"/>
  <c r="GC75" i="100"/>
  <c r="DI79" i="109"/>
  <c r="FA75" i="100"/>
  <c r="CN79" i="109"/>
  <c r="BN79" i="109"/>
  <c r="FX79" i="109"/>
  <c r="BW79" i="109"/>
  <c r="DA79" i="109"/>
  <c r="FL77" i="109"/>
  <c r="FX77" i="109"/>
  <c r="GS79" i="109"/>
  <c r="GM79" i="109"/>
  <c r="DM79" i="109"/>
  <c r="BX79" i="109"/>
  <c r="DE75" i="100"/>
  <c r="BJ75" i="100"/>
  <c r="AD75" i="100"/>
  <c r="GW77" i="109"/>
  <c r="AE75" i="100"/>
  <c r="FO75" i="100"/>
  <c r="FW75" i="100"/>
  <c r="GG79" i="109"/>
  <c r="GV79" i="109"/>
  <c r="ET79" i="109"/>
  <c r="CA79" i="109"/>
  <c r="BT79" i="109"/>
  <c r="EL79" i="109"/>
  <c r="CI79" i="109"/>
  <c r="GA79" i="109"/>
  <c r="GR73" i="100"/>
  <c r="CO77" i="109"/>
  <c r="EY79" i="109"/>
  <c r="FS79" i="109"/>
  <c r="BC79" i="109"/>
  <c r="BF79" i="109"/>
  <c r="CW79" i="109"/>
  <c r="CJ79" i="109"/>
  <c r="DR77" i="109"/>
  <c r="GT77" i="109"/>
  <c r="W79" i="109"/>
  <c r="DW79" i="109"/>
  <c r="HA79" i="109"/>
  <c r="FF79" i="109"/>
  <c r="FR79" i="109"/>
  <c r="AP79" i="109"/>
  <c r="EJ79" i="109"/>
  <c r="DX79" i="109"/>
  <c r="EM79" i="109"/>
  <c r="DY79" i="109"/>
  <c r="GE79" i="109"/>
  <c r="FR77" i="109"/>
  <c r="Y77" i="109"/>
  <c r="BT77" i="109"/>
  <c r="ED77" i="109"/>
  <c r="EO77" i="109"/>
  <c r="DX77" i="109"/>
  <c r="BH79" i="109"/>
  <c r="EB79" i="109"/>
  <c r="FJ79" i="109"/>
  <c r="DE79" i="109"/>
  <c r="EV79" i="109"/>
  <c r="GT79" i="109"/>
  <c r="GR79" i="109"/>
  <c r="FV79" i="109"/>
  <c r="FO79" i="109"/>
  <c r="CV79" i="109"/>
  <c r="CT77" i="109"/>
  <c r="DX75" i="100"/>
  <c r="EP79" i="109"/>
  <c r="BA79" i="109"/>
  <c r="DU75" i="100"/>
  <c r="DC79" i="109"/>
  <c r="GC79" i="109"/>
  <c r="CL79" i="109"/>
  <c r="HD79" i="109"/>
  <c r="AO79" i="109"/>
  <c r="DP79" i="109"/>
  <c r="AN79" i="109"/>
  <c r="DD79" i="109"/>
  <c r="EZ79" i="109"/>
  <c r="AY79" i="109"/>
  <c r="BK79" i="109"/>
  <c r="EN79" i="109"/>
  <c r="CO79" i="109"/>
  <c r="CX79" i="109"/>
  <c r="BS79" i="109"/>
  <c r="GP79" i="109"/>
  <c r="AD79" i="109"/>
  <c r="DH79" i="109"/>
  <c r="EW77" i="109"/>
  <c r="FU79" i="109"/>
  <c r="CT79" i="109"/>
  <c r="FT79" i="109"/>
  <c r="CC79" i="109"/>
  <c r="AM79" i="109"/>
  <c r="AF79" i="109"/>
  <c r="CR77" i="109"/>
  <c r="DU79" i="109"/>
  <c r="HE79" i="109"/>
  <c r="FC79" i="109"/>
  <c r="GL79" i="109"/>
  <c r="DJ79" i="109"/>
  <c r="EU79" i="109"/>
  <c r="GF79" i="109"/>
  <c r="CP77" i="109"/>
  <c r="CG77" i="109"/>
  <c r="BV77" i="109"/>
  <c r="AA77" i="109"/>
  <c r="EQ79" i="109"/>
  <c r="GK79" i="109"/>
  <c r="CW77" i="109"/>
  <c r="AU79" i="109"/>
  <c r="AL77" i="109"/>
  <c r="DL79" i="109"/>
  <c r="GN77" i="109"/>
  <c r="AM77" i="109"/>
  <c r="FA79" i="109"/>
  <c r="GW79" i="109"/>
  <c r="CK79" i="109"/>
  <c r="BG79" i="109"/>
  <c r="DK79" i="109"/>
  <c r="AW79" i="109"/>
  <c r="AE77" i="109"/>
  <c r="BF77" i="109"/>
  <c r="CU79" i="109"/>
  <c r="DZ79" i="109"/>
  <c r="EI79" i="109"/>
  <c r="AQ79" i="109"/>
  <c r="CM79" i="109"/>
  <c r="CN77" i="109"/>
  <c r="GQ79" i="109"/>
  <c r="EG79" i="109"/>
  <c r="AT79" i="109"/>
  <c r="FP79" i="109"/>
  <c r="GO79" i="109"/>
  <c r="AC79" i="109"/>
  <c r="AI79" i="109"/>
  <c r="CY79" i="109"/>
  <c r="HF79" i="109"/>
  <c r="EE79" i="109"/>
  <c r="FK79" i="109"/>
  <c r="BZ77" i="109"/>
  <c r="EP77" i="109"/>
  <c r="BZ79" i="109"/>
  <c r="GB79" i="109"/>
  <c r="DV79" i="109"/>
  <c r="CD77" i="109"/>
  <c r="FN79" i="109"/>
  <c r="EI77" i="109"/>
  <c r="GY79" i="109"/>
  <c r="HB79" i="109"/>
  <c r="CE77" i="109"/>
  <c r="CH77" i="109"/>
  <c r="X77" i="109"/>
  <c r="EB77" i="109"/>
  <c r="AE79" i="109"/>
  <c r="FQ79" i="109"/>
  <c r="AG77" i="109"/>
  <c r="X79" i="109"/>
  <c r="EK79" i="109"/>
  <c r="HC79" i="109"/>
  <c r="DS77" i="109"/>
  <c r="AJ79" i="109"/>
  <c r="FD79" i="109"/>
  <c r="DS79" i="109"/>
  <c r="BB79" i="109"/>
  <c r="BX77" i="109"/>
  <c r="EW79" i="109"/>
  <c r="FB77" i="109"/>
  <c r="BY79" i="109"/>
  <c r="CY77" i="109"/>
  <c r="DF79" i="109"/>
  <c r="BE79" i="109"/>
  <c r="CG79" i="109"/>
  <c r="EA79" i="109"/>
  <c r="AV79" i="109"/>
  <c r="GM77" i="109"/>
  <c r="GU79" i="109"/>
  <c r="DT79" i="109"/>
  <c r="DG79" i="109"/>
  <c r="FQ77" i="109"/>
  <c r="DO79" i="109"/>
  <c r="CR79" i="109"/>
  <c r="BO79" i="109"/>
  <c r="AX79" i="109"/>
  <c r="CK77" i="109"/>
  <c r="EA77" i="109"/>
  <c r="FM79" i="109"/>
  <c r="CS79" i="109"/>
  <c r="BA77" i="109"/>
  <c r="GD79" i="109"/>
  <c r="GX77" i="109"/>
  <c r="BU77" i="109"/>
  <c r="BL77" i="109"/>
  <c r="DZ77" i="109"/>
  <c r="HG79" i="109"/>
  <c r="EV77" i="109"/>
  <c r="AS79" i="109"/>
  <c r="GN79" i="109"/>
  <c r="FV77" i="109"/>
  <c r="GL77" i="109"/>
  <c r="V77" i="109"/>
  <c r="HH79" i="109"/>
  <c r="FE79" i="109"/>
  <c r="FH79" i="109"/>
  <c r="BP79" i="109"/>
  <c r="ES79" i="109"/>
  <c r="DL77" i="109"/>
  <c r="AH79" i="109"/>
  <c r="AY77" i="109"/>
  <c r="FD77" i="109"/>
  <c r="FK77" i="109"/>
  <c r="AA79" i="109"/>
  <c r="AG79" i="109"/>
  <c r="EC77" i="109"/>
  <c r="DN79" i="109"/>
  <c r="CV77" i="109"/>
  <c r="DO77" i="109"/>
  <c r="GF77" i="109"/>
  <c r="ED79" i="109"/>
  <c r="FW79" i="109"/>
  <c r="AK79" i="109"/>
  <c r="ER77" i="109"/>
  <c r="DF77" i="109"/>
  <c r="CD79" i="109"/>
  <c r="AI77" i="109"/>
  <c r="FM77" i="109"/>
  <c r="FN77" i="109"/>
  <c r="EK77" i="109"/>
  <c r="DI77" i="109"/>
  <c r="DU77" i="109"/>
  <c r="DB77" i="109"/>
  <c r="GX79" i="109"/>
  <c r="GH77" i="109"/>
  <c r="GI77" i="109"/>
  <c r="AN77" i="109"/>
  <c r="CB79" i="109"/>
  <c r="CZ77" i="109"/>
  <c r="GK77" i="109"/>
  <c r="FG77" i="109"/>
  <c r="Y79" i="109"/>
  <c r="ER79" i="109"/>
  <c r="AB77" i="109"/>
  <c r="CU77" i="109"/>
  <c r="DY77" i="109"/>
  <c r="DV77" i="109"/>
  <c r="DT77" i="109"/>
  <c r="AL79" i="109"/>
  <c r="CX77" i="109"/>
  <c r="HI79" i="109"/>
  <c r="FI77" i="109"/>
  <c r="DH77" i="109"/>
  <c r="DQ79" i="109"/>
  <c r="FP77" i="109"/>
  <c r="BS77" i="109"/>
  <c r="BR77" i="109"/>
  <c r="FY79" i="109"/>
  <c r="CM77" i="109"/>
  <c r="BP77" i="109"/>
  <c r="AS77" i="109"/>
  <c r="HA77" i="109"/>
  <c r="BC77" i="109"/>
  <c r="AQ77" i="109"/>
  <c r="EC79" i="109"/>
  <c r="BJ79" i="109"/>
  <c r="AU77" i="109"/>
  <c r="DR79" i="109"/>
  <c r="EY77" i="109"/>
  <c r="HI77" i="109"/>
  <c r="EO79" i="109"/>
  <c r="T73" i="100"/>
  <c r="FB79" i="109"/>
  <c r="DW77" i="109"/>
  <c r="CI77" i="109"/>
  <c r="FZ79" i="109"/>
  <c r="Z79" i="109"/>
  <c r="BV79" i="109"/>
  <c r="CH79" i="109"/>
  <c r="FT77" i="109"/>
  <c r="FJ77" i="109"/>
  <c r="AH77" i="109"/>
  <c r="U77" i="109"/>
  <c r="T77" i="109"/>
  <c r="DK48" i="115" l="1"/>
  <c r="DP48" i="115"/>
  <c r="BB48" i="115"/>
  <c r="EI48" i="115"/>
  <c r="HA48" i="115"/>
  <c r="GC48" i="115"/>
  <c r="DF48" i="115"/>
  <c r="BA48" i="115"/>
  <c r="AA48" i="115"/>
  <c r="AI48" i="115"/>
  <c r="GK48" i="115"/>
  <c r="CV48" i="115"/>
  <c r="GI48" i="115"/>
  <c r="GG48" i="115"/>
  <c r="T67" i="109"/>
  <c r="B24" i="111" s="1"/>
  <c r="CM48" i="115"/>
  <c r="FV48" i="115"/>
  <c r="DW48" i="115"/>
  <c r="EY48" i="115"/>
  <c r="BZ48" i="115"/>
  <c r="DG48" i="115"/>
  <c r="DM48" i="115"/>
  <c r="FI48" i="115"/>
  <c r="EG48" i="115"/>
  <c r="CN48" i="115"/>
  <c r="BL48" i="115"/>
  <c r="CW48" i="115"/>
  <c r="AC48" i="115"/>
  <c r="CE48" i="115"/>
  <c r="AG48" i="115"/>
  <c r="DU48" i="115"/>
  <c r="FG48" i="115"/>
  <c r="BP48" i="115"/>
  <c r="BU48" i="115"/>
  <c r="AP48" i="115"/>
  <c r="FM48" i="115"/>
  <c r="AJ48" i="115"/>
  <c r="GX48" i="115"/>
  <c r="BO48" i="115"/>
  <c r="GQ48" i="115"/>
  <c r="GZ48" i="115"/>
  <c r="BE48" i="115"/>
  <c r="CI48" i="115"/>
  <c r="FZ48" i="115"/>
  <c r="FR48" i="115"/>
  <c r="EP48" i="115"/>
  <c r="FC48" i="115"/>
  <c r="AT48" i="115"/>
  <c r="AH48" i="115"/>
  <c r="EH48" i="115"/>
  <c r="EL48" i="115"/>
  <c r="GH48" i="115"/>
  <c r="DS48" i="115"/>
  <c r="BM48" i="115"/>
  <c r="T48" i="115"/>
  <c r="HD48" i="115"/>
  <c r="HI48" i="115"/>
  <c r="BQ48" i="115"/>
  <c r="BH48" i="115"/>
  <c r="GF48" i="115"/>
  <c r="AU48" i="115"/>
  <c r="FQ48" i="115"/>
  <c r="FH48" i="115"/>
  <c r="BS48" i="115"/>
  <c r="EA48" i="115"/>
  <c r="DR48" i="115"/>
  <c r="DB48" i="115"/>
  <c r="CG48" i="115"/>
  <c r="CZ48" i="115"/>
  <c r="HF48" i="115"/>
  <c r="BD48" i="115"/>
  <c r="BF48" i="115"/>
  <c r="EN48" i="115"/>
  <c r="DI48" i="115"/>
  <c r="AK48" i="115"/>
  <c r="FS48" i="115"/>
  <c r="U88" i="109"/>
  <c r="V89" i="100"/>
  <c r="U89" i="100"/>
  <c r="U87" i="109"/>
  <c r="DY48" i="115"/>
  <c r="FP48" i="115"/>
  <c r="FW48" i="115"/>
  <c r="GO48" i="115"/>
  <c r="EX48" i="115"/>
  <c r="BX48" i="115"/>
  <c r="CD48" i="115"/>
  <c r="Y48" i="115"/>
  <c r="GU48" i="115"/>
  <c r="BV48" i="115"/>
  <c r="EV48" i="115"/>
  <c r="AR48" i="115"/>
  <c r="ED48" i="115"/>
  <c r="CR48" i="115"/>
  <c r="FE48" i="115"/>
  <c r="Z48" i="115"/>
  <c r="U85" i="106"/>
  <c r="DN48" i="115"/>
  <c r="W48" i="115"/>
  <c r="ET48" i="115"/>
  <c r="HC48" i="115"/>
  <c r="FL48" i="115"/>
  <c r="EJ48" i="115"/>
  <c r="AE48" i="115"/>
  <c r="EU48" i="115"/>
  <c r="BC48" i="115"/>
  <c r="DA48" i="115"/>
  <c r="FO48" i="115"/>
  <c r="ES48" i="115"/>
  <c r="EQ48" i="115"/>
  <c r="CK48" i="115"/>
  <c r="EC48" i="115"/>
  <c r="HG48" i="115"/>
  <c r="AX48" i="115"/>
  <c r="AD48" i="115"/>
  <c r="BW48" i="115"/>
  <c r="CB48" i="115"/>
  <c r="DC48" i="115"/>
  <c r="FT48" i="115"/>
  <c r="CL48" i="115"/>
  <c r="GL48" i="115"/>
  <c r="B22" i="110" l="1"/>
  <c r="U22" i="110" s="1"/>
  <c r="U67" i="109"/>
  <c r="B25" i="111" s="1"/>
  <c r="V85" i="106"/>
  <c r="W89" i="100"/>
  <c r="F24" i="111"/>
  <c r="V87" i="109"/>
  <c r="V88" i="109"/>
  <c r="B23" i="110" l="1"/>
  <c r="V23" i="110" s="1"/>
  <c r="W23" i="110" s="1"/>
  <c r="X23" i="110" s="1"/>
  <c r="Y23" i="110" s="1"/>
  <c r="Z23" i="110" s="1"/>
  <c r="AA23" i="110" s="1"/>
  <c r="AB23" i="110" s="1"/>
  <c r="AC23" i="110" s="1"/>
  <c r="AD23" i="110" s="1"/>
  <c r="AE23" i="110" s="1"/>
  <c r="AF23" i="110" s="1"/>
  <c r="AG23" i="110" s="1"/>
  <c r="AH23" i="110" s="1"/>
  <c r="AI23" i="110" s="1"/>
  <c r="AJ23" i="110" s="1"/>
  <c r="AK23" i="110" s="1"/>
  <c r="AL23" i="110" s="1"/>
  <c r="AM23" i="110" s="1"/>
  <c r="AN23" i="110" s="1"/>
  <c r="AO23" i="110" s="1"/>
  <c r="AP23" i="110" s="1"/>
  <c r="AQ23" i="110" s="1"/>
  <c r="AR23" i="110" s="1"/>
  <c r="AS23" i="110" s="1"/>
  <c r="AT23" i="110" s="1"/>
  <c r="AU23" i="110" s="1"/>
  <c r="AV23" i="110" s="1"/>
  <c r="AW23" i="110" s="1"/>
  <c r="AX23" i="110" s="1"/>
  <c r="AY23" i="110" s="1"/>
  <c r="AZ23" i="110" s="1"/>
  <c r="BA23" i="110" s="1"/>
  <c r="BB23" i="110" s="1"/>
  <c r="BC23" i="110" s="1"/>
  <c r="BD23" i="110" s="1"/>
  <c r="BE23" i="110" s="1"/>
  <c r="BF23" i="110" s="1"/>
  <c r="BG23" i="110" s="1"/>
  <c r="BH23" i="110" s="1"/>
  <c r="BI23" i="110" s="1"/>
  <c r="BJ23" i="110" s="1"/>
  <c r="BK23" i="110" s="1"/>
  <c r="BL23" i="110" s="1"/>
  <c r="BM23" i="110" s="1"/>
  <c r="BN23" i="110" s="1"/>
  <c r="BO23" i="110" s="1"/>
  <c r="BP23" i="110" s="1"/>
  <c r="BQ23" i="110" s="1"/>
  <c r="BR23" i="110" s="1"/>
  <c r="BS23" i="110" s="1"/>
  <c r="BT23" i="110" s="1"/>
  <c r="BU23" i="110" s="1"/>
  <c r="BV23" i="110" s="1"/>
  <c r="BW23" i="110" s="1"/>
  <c r="BX23" i="110" s="1"/>
  <c r="BY23" i="110" s="1"/>
  <c r="BZ23" i="110" s="1"/>
  <c r="CA23" i="110" s="1"/>
  <c r="CB23" i="110" s="1"/>
  <c r="CC23" i="110" s="1"/>
  <c r="CD23" i="110" s="1"/>
  <c r="CE23" i="110" s="1"/>
  <c r="CF23" i="110" s="1"/>
  <c r="CG23" i="110" s="1"/>
  <c r="CH23" i="110" s="1"/>
  <c r="CI23" i="110" s="1"/>
  <c r="CJ23" i="110" s="1"/>
  <c r="CK23" i="110" s="1"/>
  <c r="CL23" i="110" s="1"/>
  <c r="CM23" i="110" s="1"/>
  <c r="CN23" i="110" s="1"/>
  <c r="CO23" i="110" s="1"/>
  <c r="CP23" i="110" s="1"/>
  <c r="CQ23" i="110" s="1"/>
  <c r="CR23" i="110" s="1"/>
  <c r="CS23" i="110" s="1"/>
  <c r="CT23" i="110" s="1"/>
  <c r="CU23" i="110" s="1"/>
  <c r="CV23" i="110" s="1"/>
  <c r="CW23" i="110" s="1"/>
  <c r="CX23" i="110" s="1"/>
  <c r="CY23" i="110" s="1"/>
  <c r="CZ23" i="110" s="1"/>
  <c r="DA23" i="110" s="1"/>
  <c r="DB23" i="110" s="1"/>
  <c r="DC23" i="110" s="1"/>
  <c r="DD23" i="110" s="1"/>
  <c r="DE23" i="110" s="1"/>
  <c r="DF23" i="110" s="1"/>
  <c r="DG23" i="110" s="1"/>
  <c r="DH23" i="110" s="1"/>
  <c r="DI23" i="110" s="1"/>
  <c r="DJ23" i="110" s="1"/>
  <c r="DK23" i="110" s="1"/>
  <c r="DL23" i="110" s="1"/>
  <c r="DM23" i="110" s="1"/>
  <c r="DN23" i="110" s="1"/>
  <c r="DO23" i="110" s="1"/>
  <c r="DP23" i="110" s="1"/>
  <c r="DQ23" i="110" s="1"/>
  <c r="DR23" i="110" s="1"/>
  <c r="DS23" i="110" s="1"/>
  <c r="DT23" i="110" s="1"/>
  <c r="DU23" i="110" s="1"/>
  <c r="DV23" i="110" s="1"/>
  <c r="DW23" i="110" s="1"/>
  <c r="DX23" i="110" s="1"/>
  <c r="DY23" i="110" s="1"/>
  <c r="DZ23" i="110" s="1"/>
  <c r="EA23" i="110" s="1"/>
  <c r="EB23" i="110" s="1"/>
  <c r="EC23" i="110" s="1"/>
  <c r="ED23" i="110" s="1"/>
  <c r="EE23" i="110" s="1"/>
  <c r="EF23" i="110" s="1"/>
  <c r="EG23" i="110" s="1"/>
  <c r="EH23" i="110" s="1"/>
  <c r="EI23" i="110" s="1"/>
  <c r="EJ23" i="110" s="1"/>
  <c r="EK23" i="110" s="1"/>
  <c r="EL23" i="110" s="1"/>
  <c r="EM23" i="110" s="1"/>
  <c r="EN23" i="110" s="1"/>
  <c r="EO23" i="110" s="1"/>
  <c r="EP23" i="110" s="1"/>
  <c r="EQ23" i="110" s="1"/>
  <c r="ER23" i="110" s="1"/>
  <c r="ES23" i="110" s="1"/>
  <c r="ET23" i="110" s="1"/>
  <c r="EU23" i="110" s="1"/>
  <c r="EV23" i="110" s="1"/>
  <c r="EW23" i="110" s="1"/>
  <c r="EX23" i="110" s="1"/>
  <c r="EY23" i="110" s="1"/>
  <c r="EZ23" i="110" s="1"/>
  <c r="FA23" i="110" s="1"/>
  <c r="FB23" i="110" s="1"/>
  <c r="FC23" i="110" s="1"/>
  <c r="FD23" i="110" s="1"/>
  <c r="FE23" i="110" s="1"/>
  <c r="FF23" i="110" s="1"/>
  <c r="FG23" i="110" s="1"/>
  <c r="FH23" i="110" s="1"/>
  <c r="FI23" i="110" s="1"/>
  <c r="FJ23" i="110" s="1"/>
  <c r="FK23" i="110" s="1"/>
  <c r="FL23" i="110" s="1"/>
  <c r="FM23" i="110" s="1"/>
  <c r="FN23" i="110" s="1"/>
  <c r="FO23" i="110" s="1"/>
  <c r="FP23" i="110" s="1"/>
  <c r="FQ23" i="110" s="1"/>
  <c r="FR23" i="110" s="1"/>
  <c r="FS23" i="110" s="1"/>
  <c r="FT23" i="110" s="1"/>
  <c r="FU23" i="110" s="1"/>
  <c r="FV23" i="110" s="1"/>
  <c r="FW23" i="110" s="1"/>
  <c r="FX23" i="110" s="1"/>
  <c r="FY23" i="110" s="1"/>
  <c r="FZ23" i="110" s="1"/>
  <c r="GA23" i="110" s="1"/>
  <c r="GB23" i="110" s="1"/>
  <c r="GC23" i="110" s="1"/>
  <c r="GD23" i="110" s="1"/>
  <c r="GE23" i="110" s="1"/>
  <c r="GF23" i="110" s="1"/>
  <c r="GG23" i="110" s="1"/>
  <c r="GH23" i="110" s="1"/>
  <c r="GI23" i="110" s="1"/>
  <c r="GJ23" i="110" s="1"/>
  <c r="GK23" i="110" s="1"/>
  <c r="GL23" i="110" s="1"/>
  <c r="GM23" i="110" s="1"/>
  <c r="GN23" i="110" s="1"/>
  <c r="GO23" i="110" s="1"/>
  <c r="GP23" i="110" s="1"/>
  <c r="GQ23" i="110" s="1"/>
  <c r="GR23" i="110" s="1"/>
  <c r="GS23" i="110" s="1"/>
  <c r="GT23" i="110" s="1"/>
  <c r="GU23" i="110" s="1"/>
  <c r="GV23" i="110" s="1"/>
  <c r="GW23" i="110" s="1"/>
  <c r="GX23" i="110" s="1"/>
  <c r="GY23" i="110" s="1"/>
  <c r="GZ23" i="110" s="1"/>
  <c r="HA23" i="110" s="1"/>
  <c r="HB23" i="110" s="1"/>
  <c r="HC23" i="110" s="1"/>
  <c r="HD23" i="110" s="1"/>
  <c r="HE23" i="110" s="1"/>
  <c r="HF23" i="110" s="1"/>
  <c r="HG23" i="110" s="1"/>
  <c r="HH23" i="110" s="1"/>
  <c r="HI23" i="110" s="1"/>
  <c r="HJ23" i="110" s="1"/>
  <c r="W85" i="106"/>
  <c r="X89" i="100"/>
  <c r="W88" i="109"/>
  <c r="W87" i="109"/>
  <c r="V67" i="109"/>
  <c r="C25" i="111"/>
  <c r="U2" i="110"/>
  <c r="T55" i="109" s="1"/>
  <c r="V22" i="110"/>
  <c r="W67" i="109" l="1"/>
  <c r="B25" i="110" s="1"/>
  <c r="X25" i="110" s="1"/>
  <c r="Y25" i="110" s="1"/>
  <c r="Z25" i="110" s="1"/>
  <c r="AA25" i="110" s="1"/>
  <c r="AB25" i="110" s="1"/>
  <c r="AC25" i="110" s="1"/>
  <c r="AD25" i="110" s="1"/>
  <c r="AE25" i="110" s="1"/>
  <c r="AF25" i="110" s="1"/>
  <c r="AG25" i="110" s="1"/>
  <c r="AH25" i="110" s="1"/>
  <c r="AI25" i="110" s="1"/>
  <c r="AJ25" i="110" s="1"/>
  <c r="AK25" i="110" s="1"/>
  <c r="AL25" i="110" s="1"/>
  <c r="AM25" i="110" s="1"/>
  <c r="AN25" i="110" s="1"/>
  <c r="AO25" i="110" s="1"/>
  <c r="AP25" i="110" s="1"/>
  <c r="AQ25" i="110" s="1"/>
  <c r="AR25" i="110" s="1"/>
  <c r="AS25" i="110" s="1"/>
  <c r="AT25" i="110" s="1"/>
  <c r="AU25" i="110" s="1"/>
  <c r="AV25" i="110" s="1"/>
  <c r="AW25" i="110" s="1"/>
  <c r="AX25" i="110" s="1"/>
  <c r="AY25" i="110" s="1"/>
  <c r="AZ25" i="110" s="1"/>
  <c r="BA25" i="110" s="1"/>
  <c r="BB25" i="110" s="1"/>
  <c r="BC25" i="110" s="1"/>
  <c r="BD25" i="110" s="1"/>
  <c r="BE25" i="110" s="1"/>
  <c r="BF25" i="110" s="1"/>
  <c r="BG25" i="110" s="1"/>
  <c r="BH25" i="110" s="1"/>
  <c r="BI25" i="110" s="1"/>
  <c r="BJ25" i="110" s="1"/>
  <c r="BK25" i="110" s="1"/>
  <c r="BL25" i="110" s="1"/>
  <c r="BM25" i="110" s="1"/>
  <c r="BN25" i="110" s="1"/>
  <c r="BO25" i="110" s="1"/>
  <c r="BP25" i="110" s="1"/>
  <c r="BQ25" i="110" s="1"/>
  <c r="BR25" i="110" s="1"/>
  <c r="BS25" i="110" s="1"/>
  <c r="BT25" i="110" s="1"/>
  <c r="BU25" i="110" s="1"/>
  <c r="BV25" i="110" s="1"/>
  <c r="BW25" i="110" s="1"/>
  <c r="BX25" i="110" s="1"/>
  <c r="BY25" i="110" s="1"/>
  <c r="BZ25" i="110" s="1"/>
  <c r="CA25" i="110" s="1"/>
  <c r="CB25" i="110" s="1"/>
  <c r="CC25" i="110" s="1"/>
  <c r="CD25" i="110" s="1"/>
  <c r="CE25" i="110" s="1"/>
  <c r="CF25" i="110" s="1"/>
  <c r="CG25" i="110" s="1"/>
  <c r="CH25" i="110" s="1"/>
  <c r="CI25" i="110" s="1"/>
  <c r="CJ25" i="110" s="1"/>
  <c r="CK25" i="110" s="1"/>
  <c r="CL25" i="110" s="1"/>
  <c r="CM25" i="110" s="1"/>
  <c r="CN25" i="110" s="1"/>
  <c r="CO25" i="110" s="1"/>
  <c r="CP25" i="110" s="1"/>
  <c r="CQ25" i="110" s="1"/>
  <c r="CR25" i="110" s="1"/>
  <c r="CS25" i="110" s="1"/>
  <c r="CT25" i="110" s="1"/>
  <c r="CU25" i="110" s="1"/>
  <c r="CV25" i="110" s="1"/>
  <c r="CW25" i="110" s="1"/>
  <c r="CX25" i="110" s="1"/>
  <c r="CY25" i="110" s="1"/>
  <c r="CZ25" i="110" s="1"/>
  <c r="DA25" i="110" s="1"/>
  <c r="DB25" i="110" s="1"/>
  <c r="DC25" i="110" s="1"/>
  <c r="DD25" i="110" s="1"/>
  <c r="DE25" i="110" s="1"/>
  <c r="DF25" i="110" s="1"/>
  <c r="DG25" i="110" s="1"/>
  <c r="DH25" i="110" s="1"/>
  <c r="DI25" i="110" s="1"/>
  <c r="DJ25" i="110" s="1"/>
  <c r="DK25" i="110" s="1"/>
  <c r="DL25" i="110" s="1"/>
  <c r="DM25" i="110" s="1"/>
  <c r="DN25" i="110" s="1"/>
  <c r="DO25" i="110" s="1"/>
  <c r="DP25" i="110" s="1"/>
  <c r="DQ25" i="110" s="1"/>
  <c r="DR25" i="110" s="1"/>
  <c r="DS25" i="110" s="1"/>
  <c r="DT25" i="110" s="1"/>
  <c r="DU25" i="110" s="1"/>
  <c r="DV25" i="110" s="1"/>
  <c r="DW25" i="110" s="1"/>
  <c r="DX25" i="110" s="1"/>
  <c r="DY25" i="110" s="1"/>
  <c r="DZ25" i="110" s="1"/>
  <c r="EA25" i="110" s="1"/>
  <c r="EB25" i="110" s="1"/>
  <c r="EC25" i="110" s="1"/>
  <c r="ED25" i="110" s="1"/>
  <c r="EE25" i="110" s="1"/>
  <c r="EF25" i="110" s="1"/>
  <c r="EG25" i="110" s="1"/>
  <c r="EH25" i="110" s="1"/>
  <c r="EI25" i="110" s="1"/>
  <c r="EJ25" i="110" s="1"/>
  <c r="EK25" i="110" s="1"/>
  <c r="EL25" i="110" s="1"/>
  <c r="EM25" i="110" s="1"/>
  <c r="EN25" i="110" s="1"/>
  <c r="EO25" i="110" s="1"/>
  <c r="EP25" i="110" s="1"/>
  <c r="EQ25" i="110" s="1"/>
  <c r="ER25" i="110" s="1"/>
  <c r="ES25" i="110" s="1"/>
  <c r="ET25" i="110" s="1"/>
  <c r="EU25" i="110" s="1"/>
  <c r="EV25" i="110" s="1"/>
  <c r="EW25" i="110" s="1"/>
  <c r="EX25" i="110" s="1"/>
  <c r="EY25" i="110" s="1"/>
  <c r="EZ25" i="110" s="1"/>
  <c r="FA25" i="110" s="1"/>
  <c r="FB25" i="110" s="1"/>
  <c r="FC25" i="110" s="1"/>
  <c r="FD25" i="110" s="1"/>
  <c r="FE25" i="110" s="1"/>
  <c r="FF25" i="110" s="1"/>
  <c r="FG25" i="110" s="1"/>
  <c r="FH25" i="110" s="1"/>
  <c r="FI25" i="110" s="1"/>
  <c r="FJ25" i="110" s="1"/>
  <c r="FK25" i="110" s="1"/>
  <c r="FL25" i="110" s="1"/>
  <c r="FM25" i="110" s="1"/>
  <c r="FN25" i="110" s="1"/>
  <c r="FO25" i="110" s="1"/>
  <c r="FP25" i="110" s="1"/>
  <c r="FQ25" i="110" s="1"/>
  <c r="FR25" i="110" s="1"/>
  <c r="FS25" i="110" s="1"/>
  <c r="FT25" i="110" s="1"/>
  <c r="FU25" i="110" s="1"/>
  <c r="FV25" i="110" s="1"/>
  <c r="FW25" i="110" s="1"/>
  <c r="FX25" i="110" s="1"/>
  <c r="FY25" i="110" s="1"/>
  <c r="FZ25" i="110" s="1"/>
  <c r="GA25" i="110" s="1"/>
  <c r="GB25" i="110" s="1"/>
  <c r="GC25" i="110" s="1"/>
  <c r="GD25" i="110" s="1"/>
  <c r="GE25" i="110" s="1"/>
  <c r="GF25" i="110" s="1"/>
  <c r="GG25" i="110" s="1"/>
  <c r="GH25" i="110" s="1"/>
  <c r="GI25" i="110" s="1"/>
  <c r="GJ25" i="110" s="1"/>
  <c r="GK25" i="110" s="1"/>
  <c r="GL25" i="110" s="1"/>
  <c r="GM25" i="110" s="1"/>
  <c r="GN25" i="110" s="1"/>
  <c r="GO25" i="110" s="1"/>
  <c r="GP25" i="110" s="1"/>
  <c r="GQ25" i="110" s="1"/>
  <c r="GR25" i="110" s="1"/>
  <c r="GS25" i="110" s="1"/>
  <c r="GT25" i="110" s="1"/>
  <c r="GU25" i="110" s="1"/>
  <c r="GV25" i="110" s="1"/>
  <c r="GW25" i="110" s="1"/>
  <c r="GX25" i="110" s="1"/>
  <c r="GY25" i="110" s="1"/>
  <c r="GZ25" i="110" s="1"/>
  <c r="HA25" i="110" s="1"/>
  <c r="HB25" i="110" s="1"/>
  <c r="HC25" i="110" s="1"/>
  <c r="HD25" i="110" s="1"/>
  <c r="HE25" i="110" s="1"/>
  <c r="HF25" i="110" s="1"/>
  <c r="HG25" i="110" s="1"/>
  <c r="HH25" i="110" s="1"/>
  <c r="HI25" i="110" s="1"/>
  <c r="HJ25" i="110" s="1"/>
  <c r="X88" i="109"/>
  <c r="Y89" i="100"/>
  <c r="X85" i="106"/>
  <c r="V2" i="110"/>
  <c r="U55" i="109" s="1"/>
  <c r="W22" i="110"/>
  <c r="B24" i="110"/>
  <c r="B26" i="111"/>
  <c r="X87" i="109"/>
  <c r="D25" i="111"/>
  <c r="U56" i="109"/>
  <c r="B27" i="111" l="1"/>
  <c r="Z89" i="100"/>
  <c r="X67" i="109"/>
  <c r="B26" i="110" s="1"/>
  <c r="Y26" i="110" s="1"/>
  <c r="Z26" i="110" s="1"/>
  <c r="AA26" i="110" s="1"/>
  <c r="AB26" i="110" s="1"/>
  <c r="AC26" i="110" s="1"/>
  <c r="AD26" i="110" s="1"/>
  <c r="AE26" i="110" s="1"/>
  <c r="AF26" i="110" s="1"/>
  <c r="AG26" i="110" s="1"/>
  <c r="AH26" i="110" s="1"/>
  <c r="AI26" i="110" s="1"/>
  <c r="AJ26" i="110" s="1"/>
  <c r="AK26" i="110" s="1"/>
  <c r="AL26" i="110" s="1"/>
  <c r="AM26" i="110" s="1"/>
  <c r="AN26" i="110" s="1"/>
  <c r="AO26" i="110" s="1"/>
  <c r="AP26" i="110" s="1"/>
  <c r="AQ26" i="110" s="1"/>
  <c r="AR26" i="110" s="1"/>
  <c r="AS26" i="110" s="1"/>
  <c r="AT26" i="110" s="1"/>
  <c r="AU26" i="110" s="1"/>
  <c r="AV26" i="110" s="1"/>
  <c r="AW26" i="110" s="1"/>
  <c r="AX26" i="110" s="1"/>
  <c r="AY26" i="110" s="1"/>
  <c r="AZ26" i="110" s="1"/>
  <c r="BA26" i="110" s="1"/>
  <c r="BB26" i="110" s="1"/>
  <c r="BC26" i="110" s="1"/>
  <c r="BD26" i="110" s="1"/>
  <c r="BE26" i="110" s="1"/>
  <c r="BF26" i="110" s="1"/>
  <c r="BG26" i="110" s="1"/>
  <c r="BH26" i="110" s="1"/>
  <c r="BI26" i="110" s="1"/>
  <c r="BJ26" i="110" s="1"/>
  <c r="BK26" i="110" s="1"/>
  <c r="BL26" i="110" s="1"/>
  <c r="BM26" i="110" s="1"/>
  <c r="BN26" i="110" s="1"/>
  <c r="BO26" i="110" s="1"/>
  <c r="BP26" i="110" s="1"/>
  <c r="BQ26" i="110" s="1"/>
  <c r="BR26" i="110" s="1"/>
  <c r="BS26" i="110" s="1"/>
  <c r="BT26" i="110" s="1"/>
  <c r="BU26" i="110" s="1"/>
  <c r="BV26" i="110" s="1"/>
  <c r="BW26" i="110" s="1"/>
  <c r="BX26" i="110" s="1"/>
  <c r="BY26" i="110" s="1"/>
  <c r="BZ26" i="110" s="1"/>
  <c r="CA26" i="110" s="1"/>
  <c r="CB26" i="110" s="1"/>
  <c r="CC26" i="110" s="1"/>
  <c r="CD26" i="110" s="1"/>
  <c r="CE26" i="110" s="1"/>
  <c r="CF26" i="110" s="1"/>
  <c r="CG26" i="110" s="1"/>
  <c r="CH26" i="110" s="1"/>
  <c r="CI26" i="110" s="1"/>
  <c r="CJ26" i="110" s="1"/>
  <c r="CK26" i="110" s="1"/>
  <c r="CL26" i="110" s="1"/>
  <c r="CM26" i="110" s="1"/>
  <c r="CN26" i="110" s="1"/>
  <c r="CO26" i="110" s="1"/>
  <c r="CP26" i="110" s="1"/>
  <c r="CQ26" i="110" s="1"/>
  <c r="CR26" i="110" s="1"/>
  <c r="CS26" i="110" s="1"/>
  <c r="CT26" i="110" s="1"/>
  <c r="CU26" i="110" s="1"/>
  <c r="CV26" i="110" s="1"/>
  <c r="CW26" i="110" s="1"/>
  <c r="CX26" i="110" s="1"/>
  <c r="CY26" i="110" s="1"/>
  <c r="CZ26" i="110" s="1"/>
  <c r="DA26" i="110" s="1"/>
  <c r="DB26" i="110" s="1"/>
  <c r="DC26" i="110" s="1"/>
  <c r="DD26" i="110" s="1"/>
  <c r="DE26" i="110" s="1"/>
  <c r="DF26" i="110" s="1"/>
  <c r="DG26" i="110" s="1"/>
  <c r="DH26" i="110" s="1"/>
  <c r="DI26" i="110" s="1"/>
  <c r="DJ26" i="110" s="1"/>
  <c r="DK26" i="110" s="1"/>
  <c r="DL26" i="110" s="1"/>
  <c r="DM26" i="110" s="1"/>
  <c r="DN26" i="110" s="1"/>
  <c r="DO26" i="110" s="1"/>
  <c r="DP26" i="110" s="1"/>
  <c r="DQ26" i="110" s="1"/>
  <c r="DR26" i="110" s="1"/>
  <c r="DS26" i="110" s="1"/>
  <c r="DT26" i="110" s="1"/>
  <c r="DU26" i="110" s="1"/>
  <c r="DV26" i="110" s="1"/>
  <c r="DW26" i="110" s="1"/>
  <c r="DX26" i="110" s="1"/>
  <c r="DY26" i="110" s="1"/>
  <c r="DZ26" i="110" s="1"/>
  <c r="EA26" i="110" s="1"/>
  <c r="EB26" i="110" s="1"/>
  <c r="EC26" i="110" s="1"/>
  <c r="ED26" i="110" s="1"/>
  <c r="EE26" i="110" s="1"/>
  <c r="EF26" i="110" s="1"/>
  <c r="EG26" i="110" s="1"/>
  <c r="EH26" i="110" s="1"/>
  <c r="EI26" i="110" s="1"/>
  <c r="EJ26" i="110" s="1"/>
  <c r="EK26" i="110" s="1"/>
  <c r="EL26" i="110" s="1"/>
  <c r="EM26" i="110" s="1"/>
  <c r="EN26" i="110" s="1"/>
  <c r="EO26" i="110" s="1"/>
  <c r="EP26" i="110" s="1"/>
  <c r="EQ26" i="110" s="1"/>
  <c r="ER26" i="110" s="1"/>
  <c r="ES26" i="110" s="1"/>
  <c r="ET26" i="110" s="1"/>
  <c r="EU26" i="110" s="1"/>
  <c r="EV26" i="110" s="1"/>
  <c r="EW26" i="110" s="1"/>
  <c r="EX26" i="110" s="1"/>
  <c r="EY26" i="110" s="1"/>
  <c r="EZ26" i="110" s="1"/>
  <c r="FA26" i="110" s="1"/>
  <c r="FB26" i="110" s="1"/>
  <c r="FC26" i="110" s="1"/>
  <c r="FD26" i="110" s="1"/>
  <c r="FE26" i="110" s="1"/>
  <c r="FF26" i="110" s="1"/>
  <c r="FG26" i="110" s="1"/>
  <c r="FH26" i="110" s="1"/>
  <c r="FI26" i="110" s="1"/>
  <c r="FJ26" i="110" s="1"/>
  <c r="FK26" i="110" s="1"/>
  <c r="FL26" i="110" s="1"/>
  <c r="FM26" i="110" s="1"/>
  <c r="FN26" i="110" s="1"/>
  <c r="FO26" i="110" s="1"/>
  <c r="FP26" i="110" s="1"/>
  <c r="FQ26" i="110" s="1"/>
  <c r="FR26" i="110" s="1"/>
  <c r="FS26" i="110" s="1"/>
  <c r="FT26" i="110" s="1"/>
  <c r="FU26" i="110" s="1"/>
  <c r="FV26" i="110" s="1"/>
  <c r="FW26" i="110" s="1"/>
  <c r="FX26" i="110" s="1"/>
  <c r="FY26" i="110" s="1"/>
  <c r="FZ26" i="110" s="1"/>
  <c r="GA26" i="110" s="1"/>
  <c r="GB26" i="110" s="1"/>
  <c r="GC26" i="110" s="1"/>
  <c r="GD26" i="110" s="1"/>
  <c r="GE26" i="110" s="1"/>
  <c r="GF26" i="110" s="1"/>
  <c r="GG26" i="110" s="1"/>
  <c r="GH26" i="110" s="1"/>
  <c r="GI26" i="110" s="1"/>
  <c r="GJ26" i="110" s="1"/>
  <c r="GK26" i="110" s="1"/>
  <c r="GL26" i="110" s="1"/>
  <c r="GM26" i="110" s="1"/>
  <c r="GN26" i="110" s="1"/>
  <c r="GO26" i="110" s="1"/>
  <c r="GP26" i="110" s="1"/>
  <c r="GQ26" i="110" s="1"/>
  <c r="GR26" i="110" s="1"/>
  <c r="GS26" i="110" s="1"/>
  <c r="GT26" i="110" s="1"/>
  <c r="GU26" i="110" s="1"/>
  <c r="GV26" i="110" s="1"/>
  <c r="GW26" i="110" s="1"/>
  <c r="GX26" i="110" s="1"/>
  <c r="GY26" i="110" s="1"/>
  <c r="GZ26" i="110" s="1"/>
  <c r="HA26" i="110" s="1"/>
  <c r="HB26" i="110" s="1"/>
  <c r="HC26" i="110" s="1"/>
  <c r="HD26" i="110" s="1"/>
  <c r="HE26" i="110" s="1"/>
  <c r="HF26" i="110" s="1"/>
  <c r="HG26" i="110" s="1"/>
  <c r="HH26" i="110" s="1"/>
  <c r="HI26" i="110" s="1"/>
  <c r="HJ26" i="110" s="1"/>
  <c r="Y87" i="109"/>
  <c r="Y85" i="106"/>
  <c r="Y88" i="109"/>
  <c r="X22" i="110"/>
  <c r="U91" i="109"/>
  <c r="E25" i="111"/>
  <c r="W24" i="110"/>
  <c r="X24" i="110" s="1"/>
  <c r="Y24" i="110" s="1"/>
  <c r="Z24" i="110" s="1"/>
  <c r="AA24" i="110" s="1"/>
  <c r="AB24" i="110" s="1"/>
  <c r="AC24" i="110" s="1"/>
  <c r="AD24" i="110" s="1"/>
  <c r="AE24" i="110" s="1"/>
  <c r="AF24" i="110" s="1"/>
  <c r="AG24" i="110" s="1"/>
  <c r="AH24" i="110" s="1"/>
  <c r="AI24" i="110" s="1"/>
  <c r="AJ24" i="110" s="1"/>
  <c r="AK24" i="110" s="1"/>
  <c r="AL24" i="110" s="1"/>
  <c r="AM24" i="110" s="1"/>
  <c r="AN24" i="110" s="1"/>
  <c r="AO24" i="110" s="1"/>
  <c r="AP24" i="110" s="1"/>
  <c r="AQ24" i="110" s="1"/>
  <c r="AR24" i="110" s="1"/>
  <c r="AS24" i="110" s="1"/>
  <c r="AT24" i="110" s="1"/>
  <c r="AU24" i="110" s="1"/>
  <c r="AV24" i="110" s="1"/>
  <c r="AW24" i="110" s="1"/>
  <c r="AX24" i="110" s="1"/>
  <c r="AY24" i="110" s="1"/>
  <c r="AZ24" i="110" s="1"/>
  <c r="BA24" i="110" s="1"/>
  <c r="BB24" i="110" s="1"/>
  <c r="BC24" i="110" s="1"/>
  <c r="BD24" i="110" s="1"/>
  <c r="BE24" i="110" s="1"/>
  <c r="BF24" i="110" s="1"/>
  <c r="BG24" i="110" s="1"/>
  <c r="BH24" i="110" s="1"/>
  <c r="BI24" i="110" s="1"/>
  <c r="BJ24" i="110" s="1"/>
  <c r="BK24" i="110" s="1"/>
  <c r="BL24" i="110" s="1"/>
  <c r="BM24" i="110" s="1"/>
  <c r="BN24" i="110" s="1"/>
  <c r="BO24" i="110" s="1"/>
  <c r="BP24" i="110" s="1"/>
  <c r="BQ24" i="110" s="1"/>
  <c r="BR24" i="110" s="1"/>
  <c r="BS24" i="110" s="1"/>
  <c r="BT24" i="110" s="1"/>
  <c r="BU24" i="110" s="1"/>
  <c r="BV24" i="110" s="1"/>
  <c r="BW24" i="110" s="1"/>
  <c r="BX24" i="110" s="1"/>
  <c r="BY24" i="110" s="1"/>
  <c r="BZ24" i="110" s="1"/>
  <c r="CA24" i="110" s="1"/>
  <c r="CB24" i="110" s="1"/>
  <c r="CC24" i="110" s="1"/>
  <c r="CD24" i="110" s="1"/>
  <c r="CE24" i="110" s="1"/>
  <c r="CF24" i="110" s="1"/>
  <c r="CG24" i="110" s="1"/>
  <c r="CH24" i="110" s="1"/>
  <c r="CI24" i="110" s="1"/>
  <c r="CJ24" i="110" s="1"/>
  <c r="CK24" i="110" s="1"/>
  <c r="CL24" i="110" s="1"/>
  <c r="CM24" i="110" s="1"/>
  <c r="CN24" i="110" s="1"/>
  <c r="CO24" i="110" s="1"/>
  <c r="CP24" i="110" s="1"/>
  <c r="CQ24" i="110" s="1"/>
  <c r="CR24" i="110" s="1"/>
  <c r="CS24" i="110" s="1"/>
  <c r="CT24" i="110" s="1"/>
  <c r="CU24" i="110" s="1"/>
  <c r="CV24" i="110" s="1"/>
  <c r="CW24" i="110" s="1"/>
  <c r="CX24" i="110" s="1"/>
  <c r="CY24" i="110" s="1"/>
  <c r="CZ24" i="110" s="1"/>
  <c r="DA24" i="110" s="1"/>
  <c r="DB24" i="110" s="1"/>
  <c r="DC24" i="110" s="1"/>
  <c r="DD24" i="110" s="1"/>
  <c r="DE24" i="110" s="1"/>
  <c r="DF24" i="110" s="1"/>
  <c r="DG24" i="110" s="1"/>
  <c r="DH24" i="110" s="1"/>
  <c r="DI24" i="110" s="1"/>
  <c r="DJ24" i="110" s="1"/>
  <c r="DK24" i="110" s="1"/>
  <c r="DL24" i="110" s="1"/>
  <c r="DM24" i="110" s="1"/>
  <c r="DN24" i="110" s="1"/>
  <c r="DO24" i="110" s="1"/>
  <c r="DP24" i="110" s="1"/>
  <c r="DQ24" i="110" s="1"/>
  <c r="DR24" i="110" s="1"/>
  <c r="DS24" i="110" s="1"/>
  <c r="DT24" i="110" s="1"/>
  <c r="DU24" i="110" s="1"/>
  <c r="DV24" i="110" s="1"/>
  <c r="DW24" i="110" s="1"/>
  <c r="DX24" i="110" s="1"/>
  <c r="DY24" i="110" s="1"/>
  <c r="DZ24" i="110" s="1"/>
  <c r="EA24" i="110" s="1"/>
  <c r="EB24" i="110" s="1"/>
  <c r="EC24" i="110" s="1"/>
  <c r="ED24" i="110" s="1"/>
  <c r="EE24" i="110" s="1"/>
  <c r="EF24" i="110" s="1"/>
  <c r="EG24" i="110" s="1"/>
  <c r="EH24" i="110" s="1"/>
  <c r="EI24" i="110" s="1"/>
  <c r="EJ24" i="110" s="1"/>
  <c r="EK24" i="110" s="1"/>
  <c r="EL24" i="110" s="1"/>
  <c r="EM24" i="110" s="1"/>
  <c r="EN24" i="110" s="1"/>
  <c r="EO24" i="110" s="1"/>
  <c r="EP24" i="110" s="1"/>
  <c r="EQ24" i="110" s="1"/>
  <c r="ER24" i="110" s="1"/>
  <c r="ES24" i="110" s="1"/>
  <c r="ET24" i="110" s="1"/>
  <c r="EU24" i="110" s="1"/>
  <c r="EV24" i="110" s="1"/>
  <c r="EW24" i="110" s="1"/>
  <c r="EX24" i="110" s="1"/>
  <c r="EY24" i="110" s="1"/>
  <c r="EZ24" i="110" s="1"/>
  <c r="FA24" i="110" s="1"/>
  <c r="FB24" i="110" s="1"/>
  <c r="FC24" i="110" s="1"/>
  <c r="FD24" i="110" s="1"/>
  <c r="FE24" i="110" s="1"/>
  <c r="FF24" i="110" s="1"/>
  <c r="FG24" i="110" s="1"/>
  <c r="FH24" i="110" s="1"/>
  <c r="FI24" i="110" s="1"/>
  <c r="FJ24" i="110" s="1"/>
  <c r="FK24" i="110" s="1"/>
  <c r="FL24" i="110" s="1"/>
  <c r="FM24" i="110" s="1"/>
  <c r="FN24" i="110" s="1"/>
  <c r="FO24" i="110" s="1"/>
  <c r="FP24" i="110" s="1"/>
  <c r="FQ24" i="110" s="1"/>
  <c r="FR24" i="110" s="1"/>
  <c r="FS24" i="110" s="1"/>
  <c r="FT24" i="110" s="1"/>
  <c r="FU24" i="110" s="1"/>
  <c r="FV24" i="110" s="1"/>
  <c r="FW24" i="110" s="1"/>
  <c r="FX24" i="110" s="1"/>
  <c r="FY24" i="110" s="1"/>
  <c r="FZ24" i="110" s="1"/>
  <c r="GA24" i="110" s="1"/>
  <c r="GB24" i="110" s="1"/>
  <c r="GC24" i="110" s="1"/>
  <c r="GD24" i="110" s="1"/>
  <c r="GE24" i="110" s="1"/>
  <c r="GF24" i="110" s="1"/>
  <c r="GG24" i="110" s="1"/>
  <c r="GH24" i="110" s="1"/>
  <c r="GI24" i="110" s="1"/>
  <c r="GJ24" i="110" s="1"/>
  <c r="GK24" i="110" s="1"/>
  <c r="GL24" i="110" s="1"/>
  <c r="GM24" i="110" s="1"/>
  <c r="GN24" i="110" s="1"/>
  <c r="GO24" i="110" s="1"/>
  <c r="GP24" i="110" s="1"/>
  <c r="GQ24" i="110" s="1"/>
  <c r="GR24" i="110" s="1"/>
  <c r="GS24" i="110" s="1"/>
  <c r="GT24" i="110" s="1"/>
  <c r="GU24" i="110" s="1"/>
  <c r="GV24" i="110" s="1"/>
  <c r="GW24" i="110" s="1"/>
  <c r="GX24" i="110" s="1"/>
  <c r="GY24" i="110" s="1"/>
  <c r="GZ24" i="110" s="1"/>
  <c r="HA24" i="110" s="1"/>
  <c r="HB24" i="110" s="1"/>
  <c r="HC24" i="110" s="1"/>
  <c r="HD24" i="110" s="1"/>
  <c r="HE24" i="110" s="1"/>
  <c r="HF24" i="110" s="1"/>
  <c r="HG24" i="110" s="1"/>
  <c r="HH24" i="110" s="1"/>
  <c r="HI24" i="110" s="1"/>
  <c r="HJ24" i="110" s="1"/>
  <c r="B28" i="111" l="1"/>
  <c r="Z85" i="106"/>
  <c r="Y67" i="109"/>
  <c r="U95" i="109"/>
  <c r="F25" i="111"/>
  <c r="X2" i="110"/>
  <c r="W55" i="109" s="1"/>
  <c r="Y22" i="110"/>
  <c r="AA89" i="100"/>
  <c r="W2" i="110"/>
  <c r="V55" i="109" s="1"/>
  <c r="Z88" i="109" l="1"/>
  <c r="AA88" i="109"/>
  <c r="Z87" i="109"/>
  <c r="Z67" i="109" s="1"/>
  <c r="B28" i="110" s="1"/>
  <c r="AA28" i="110" s="1"/>
  <c r="AB28" i="110" s="1"/>
  <c r="AC28" i="110" s="1"/>
  <c r="AD28" i="110" s="1"/>
  <c r="AE28" i="110" s="1"/>
  <c r="AF28" i="110" s="1"/>
  <c r="AG28" i="110" s="1"/>
  <c r="AH28" i="110" s="1"/>
  <c r="AI28" i="110" s="1"/>
  <c r="AJ28" i="110" s="1"/>
  <c r="AK28" i="110" s="1"/>
  <c r="AL28" i="110" s="1"/>
  <c r="AM28" i="110" s="1"/>
  <c r="AN28" i="110" s="1"/>
  <c r="AO28" i="110" s="1"/>
  <c r="AP28" i="110" s="1"/>
  <c r="AQ28" i="110" s="1"/>
  <c r="AR28" i="110" s="1"/>
  <c r="AS28" i="110" s="1"/>
  <c r="AT28" i="110" s="1"/>
  <c r="AU28" i="110" s="1"/>
  <c r="AV28" i="110" s="1"/>
  <c r="AW28" i="110" s="1"/>
  <c r="AX28" i="110" s="1"/>
  <c r="AY28" i="110" s="1"/>
  <c r="AZ28" i="110" s="1"/>
  <c r="BA28" i="110" s="1"/>
  <c r="BB28" i="110" s="1"/>
  <c r="BC28" i="110" s="1"/>
  <c r="BD28" i="110" s="1"/>
  <c r="BE28" i="110" s="1"/>
  <c r="BF28" i="110" s="1"/>
  <c r="BG28" i="110" s="1"/>
  <c r="BH28" i="110" s="1"/>
  <c r="BI28" i="110" s="1"/>
  <c r="BJ28" i="110" s="1"/>
  <c r="BK28" i="110" s="1"/>
  <c r="BL28" i="110" s="1"/>
  <c r="BM28" i="110" s="1"/>
  <c r="BN28" i="110" s="1"/>
  <c r="BO28" i="110" s="1"/>
  <c r="BP28" i="110" s="1"/>
  <c r="BQ28" i="110" s="1"/>
  <c r="BR28" i="110" s="1"/>
  <c r="BS28" i="110" s="1"/>
  <c r="BT28" i="110" s="1"/>
  <c r="BU28" i="110" s="1"/>
  <c r="BV28" i="110" s="1"/>
  <c r="BW28" i="110" s="1"/>
  <c r="BX28" i="110" s="1"/>
  <c r="BY28" i="110" s="1"/>
  <c r="BZ28" i="110" s="1"/>
  <c r="CA28" i="110" s="1"/>
  <c r="CB28" i="110" s="1"/>
  <c r="CC28" i="110" s="1"/>
  <c r="CD28" i="110" s="1"/>
  <c r="CE28" i="110" s="1"/>
  <c r="CF28" i="110" s="1"/>
  <c r="CG28" i="110" s="1"/>
  <c r="CH28" i="110" s="1"/>
  <c r="CI28" i="110" s="1"/>
  <c r="CJ28" i="110" s="1"/>
  <c r="CK28" i="110" s="1"/>
  <c r="CL28" i="110" s="1"/>
  <c r="CM28" i="110" s="1"/>
  <c r="CN28" i="110" s="1"/>
  <c r="CO28" i="110" s="1"/>
  <c r="CP28" i="110" s="1"/>
  <c r="CQ28" i="110" s="1"/>
  <c r="CR28" i="110" s="1"/>
  <c r="CS28" i="110" s="1"/>
  <c r="CT28" i="110" s="1"/>
  <c r="CU28" i="110" s="1"/>
  <c r="CV28" i="110" s="1"/>
  <c r="CW28" i="110" s="1"/>
  <c r="CX28" i="110" s="1"/>
  <c r="CY28" i="110" s="1"/>
  <c r="CZ28" i="110" s="1"/>
  <c r="DA28" i="110" s="1"/>
  <c r="DB28" i="110" s="1"/>
  <c r="DC28" i="110" s="1"/>
  <c r="DD28" i="110" s="1"/>
  <c r="DE28" i="110" s="1"/>
  <c r="DF28" i="110" s="1"/>
  <c r="DG28" i="110" s="1"/>
  <c r="DH28" i="110" s="1"/>
  <c r="DI28" i="110" s="1"/>
  <c r="DJ28" i="110" s="1"/>
  <c r="DK28" i="110" s="1"/>
  <c r="DL28" i="110" s="1"/>
  <c r="DM28" i="110" s="1"/>
  <c r="DN28" i="110" s="1"/>
  <c r="DO28" i="110" s="1"/>
  <c r="DP28" i="110" s="1"/>
  <c r="DQ28" i="110" s="1"/>
  <c r="DR28" i="110" s="1"/>
  <c r="DS28" i="110" s="1"/>
  <c r="DT28" i="110" s="1"/>
  <c r="DU28" i="110" s="1"/>
  <c r="DV28" i="110" s="1"/>
  <c r="DW28" i="110" s="1"/>
  <c r="DX28" i="110" s="1"/>
  <c r="DY28" i="110" s="1"/>
  <c r="DZ28" i="110" s="1"/>
  <c r="EA28" i="110" s="1"/>
  <c r="EB28" i="110" s="1"/>
  <c r="EC28" i="110" s="1"/>
  <c r="ED28" i="110" s="1"/>
  <c r="EE28" i="110" s="1"/>
  <c r="EF28" i="110" s="1"/>
  <c r="EG28" i="110" s="1"/>
  <c r="EH28" i="110" s="1"/>
  <c r="EI28" i="110" s="1"/>
  <c r="EJ28" i="110" s="1"/>
  <c r="EK28" i="110" s="1"/>
  <c r="EL28" i="110" s="1"/>
  <c r="EM28" i="110" s="1"/>
  <c r="EN28" i="110" s="1"/>
  <c r="EO28" i="110" s="1"/>
  <c r="EP28" i="110" s="1"/>
  <c r="EQ28" i="110" s="1"/>
  <c r="ER28" i="110" s="1"/>
  <c r="ES28" i="110" s="1"/>
  <c r="ET28" i="110" s="1"/>
  <c r="EU28" i="110" s="1"/>
  <c r="EV28" i="110" s="1"/>
  <c r="EW28" i="110" s="1"/>
  <c r="EX28" i="110" s="1"/>
  <c r="EY28" i="110" s="1"/>
  <c r="EZ28" i="110" s="1"/>
  <c r="FA28" i="110" s="1"/>
  <c r="FB28" i="110" s="1"/>
  <c r="FC28" i="110" s="1"/>
  <c r="FD28" i="110" s="1"/>
  <c r="FE28" i="110" s="1"/>
  <c r="FF28" i="110" s="1"/>
  <c r="FG28" i="110" s="1"/>
  <c r="FH28" i="110" s="1"/>
  <c r="FI28" i="110" s="1"/>
  <c r="FJ28" i="110" s="1"/>
  <c r="FK28" i="110" s="1"/>
  <c r="FL28" i="110" s="1"/>
  <c r="FM28" i="110" s="1"/>
  <c r="FN28" i="110" s="1"/>
  <c r="FO28" i="110" s="1"/>
  <c r="FP28" i="110" s="1"/>
  <c r="FQ28" i="110" s="1"/>
  <c r="FR28" i="110" s="1"/>
  <c r="FS28" i="110" s="1"/>
  <c r="FT28" i="110" s="1"/>
  <c r="FU28" i="110" s="1"/>
  <c r="FV28" i="110" s="1"/>
  <c r="FW28" i="110" s="1"/>
  <c r="FX28" i="110" s="1"/>
  <c r="FY28" i="110" s="1"/>
  <c r="FZ28" i="110" s="1"/>
  <c r="GA28" i="110" s="1"/>
  <c r="GB28" i="110" s="1"/>
  <c r="GC28" i="110" s="1"/>
  <c r="GD28" i="110" s="1"/>
  <c r="GE28" i="110" s="1"/>
  <c r="GF28" i="110" s="1"/>
  <c r="GG28" i="110" s="1"/>
  <c r="GH28" i="110" s="1"/>
  <c r="GI28" i="110" s="1"/>
  <c r="GJ28" i="110" s="1"/>
  <c r="GK28" i="110" s="1"/>
  <c r="GL28" i="110" s="1"/>
  <c r="GM28" i="110" s="1"/>
  <c r="GN28" i="110" s="1"/>
  <c r="GO28" i="110" s="1"/>
  <c r="GP28" i="110" s="1"/>
  <c r="GQ28" i="110" s="1"/>
  <c r="GR28" i="110" s="1"/>
  <c r="GS28" i="110" s="1"/>
  <c r="GT28" i="110" s="1"/>
  <c r="GU28" i="110" s="1"/>
  <c r="GV28" i="110" s="1"/>
  <c r="GW28" i="110" s="1"/>
  <c r="GX28" i="110" s="1"/>
  <c r="GY28" i="110" s="1"/>
  <c r="GZ28" i="110" s="1"/>
  <c r="HA28" i="110" s="1"/>
  <c r="HB28" i="110" s="1"/>
  <c r="HC28" i="110" s="1"/>
  <c r="HD28" i="110" s="1"/>
  <c r="HE28" i="110" s="1"/>
  <c r="HF28" i="110" s="1"/>
  <c r="HG28" i="110" s="1"/>
  <c r="HH28" i="110" s="1"/>
  <c r="HI28" i="110" s="1"/>
  <c r="HJ28" i="110" s="1"/>
  <c r="AB89" i="100"/>
  <c r="C26" i="111"/>
  <c r="B27" i="110"/>
  <c r="B29" i="111"/>
  <c r="B92" i="109" s="1"/>
  <c r="AA85" i="106"/>
  <c r="Y2" i="110"/>
  <c r="X55" i="109" s="1"/>
  <c r="Z22" i="110"/>
  <c r="AA87" i="109" l="1"/>
  <c r="AA67" i="109" s="1"/>
  <c r="B29" i="110" s="1"/>
  <c r="AB29" i="110" s="1"/>
  <c r="AC29" i="110" s="1"/>
  <c r="AD29" i="110" s="1"/>
  <c r="AE29" i="110" s="1"/>
  <c r="AF29" i="110" s="1"/>
  <c r="AG29" i="110" s="1"/>
  <c r="AH29" i="110" s="1"/>
  <c r="AI29" i="110" s="1"/>
  <c r="AJ29" i="110" s="1"/>
  <c r="AK29" i="110" s="1"/>
  <c r="AL29" i="110" s="1"/>
  <c r="AM29" i="110" s="1"/>
  <c r="AN29" i="110" s="1"/>
  <c r="AO29" i="110" s="1"/>
  <c r="AP29" i="110" s="1"/>
  <c r="AQ29" i="110" s="1"/>
  <c r="AR29" i="110" s="1"/>
  <c r="AS29" i="110" s="1"/>
  <c r="AT29" i="110" s="1"/>
  <c r="AU29" i="110" s="1"/>
  <c r="AV29" i="110" s="1"/>
  <c r="AW29" i="110" s="1"/>
  <c r="AX29" i="110" s="1"/>
  <c r="AY29" i="110" s="1"/>
  <c r="AZ29" i="110" s="1"/>
  <c r="BA29" i="110" s="1"/>
  <c r="BB29" i="110" s="1"/>
  <c r="BC29" i="110" s="1"/>
  <c r="BD29" i="110" s="1"/>
  <c r="BE29" i="110" s="1"/>
  <c r="BF29" i="110" s="1"/>
  <c r="BG29" i="110" s="1"/>
  <c r="BH29" i="110" s="1"/>
  <c r="BI29" i="110" s="1"/>
  <c r="BJ29" i="110" s="1"/>
  <c r="BK29" i="110" s="1"/>
  <c r="BL29" i="110" s="1"/>
  <c r="BM29" i="110" s="1"/>
  <c r="BN29" i="110" s="1"/>
  <c r="BO29" i="110" s="1"/>
  <c r="BP29" i="110" s="1"/>
  <c r="BQ29" i="110" s="1"/>
  <c r="BR29" i="110" s="1"/>
  <c r="BS29" i="110" s="1"/>
  <c r="BT29" i="110" s="1"/>
  <c r="BU29" i="110" s="1"/>
  <c r="BV29" i="110" s="1"/>
  <c r="BW29" i="110" s="1"/>
  <c r="BX29" i="110" s="1"/>
  <c r="BY29" i="110" s="1"/>
  <c r="BZ29" i="110" s="1"/>
  <c r="CA29" i="110" s="1"/>
  <c r="CB29" i="110" s="1"/>
  <c r="CC29" i="110" s="1"/>
  <c r="CD29" i="110" s="1"/>
  <c r="CE29" i="110" s="1"/>
  <c r="CF29" i="110" s="1"/>
  <c r="CG29" i="110" s="1"/>
  <c r="CH29" i="110" s="1"/>
  <c r="CI29" i="110" s="1"/>
  <c r="CJ29" i="110" s="1"/>
  <c r="CK29" i="110" s="1"/>
  <c r="CL29" i="110" s="1"/>
  <c r="CM29" i="110" s="1"/>
  <c r="CN29" i="110" s="1"/>
  <c r="CO29" i="110" s="1"/>
  <c r="CP29" i="110" s="1"/>
  <c r="CQ29" i="110" s="1"/>
  <c r="CR29" i="110" s="1"/>
  <c r="CS29" i="110" s="1"/>
  <c r="CT29" i="110" s="1"/>
  <c r="CU29" i="110" s="1"/>
  <c r="CV29" i="110" s="1"/>
  <c r="CW29" i="110" s="1"/>
  <c r="CX29" i="110" s="1"/>
  <c r="CY29" i="110" s="1"/>
  <c r="CZ29" i="110" s="1"/>
  <c r="DA29" i="110" s="1"/>
  <c r="DB29" i="110" s="1"/>
  <c r="DC29" i="110" s="1"/>
  <c r="DD29" i="110" s="1"/>
  <c r="DE29" i="110" s="1"/>
  <c r="DF29" i="110" s="1"/>
  <c r="DG29" i="110" s="1"/>
  <c r="DH29" i="110" s="1"/>
  <c r="DI29" i="110" s="1"/>
  <c r="DJ29" i="110" s="1"/>
  <c r="DK29" i="110" s="1"/>
  <c r="DL29" i="110" s="1"/>
  <c r="DM29" i="110" s="1"/>
  <c r="DN29" i="110" s="1"/>
  <c r="DO29" i="110" s="1"/>
  <c r="DP29" i="110" s="1"/>
  <c r="DQ29" i="110" s="1"/>
  <c r="DR29" i="110" s="1"/>
  <c r="DS29" i="110" s="1"/>
  <c r="DT29" i="110" s="1"/>
  <c r="DU29" i="110" s="1"/>
  <c r="DV29" i="110" s="1"/>
  <c r="DW29" i="110" s="1"/>
  <c r="DX29" i="110" s="1"/>
  <c r="DY29" i="110" s="1"/>
  <c r="DZ29" i="110" s="1"/>
  <c r="EA29" i="110" s="1"/>
  <c r="EB29" i="110" s="1"/>
  <c r="EC29" i="110" s="1"/>
  <c r="ED29" i="110" s="1"/>
  <c r="EE29" i="110" s="1"/>
  <c r="EF29" i="110" s="1"/>
  <c r="EG29" i="110" s="1"/>
  <c r="EH29" i="110" s="1"/>
  <c r="EI29" i="110" s="1"/>
  <c r="EJ29" i="110" s="1"/>
  <c r="EK29" i="110" s="1"/>
  <c r="EL29" i="110" s="1"/>
  <c r="EM29" i="110" s="1"/>
  <c r="EN29" i="110" s="1"/>
  <c r="EO29" i="110" s="1"/>
  <c r="EP29" i="110" s="1"/>
  <c r="EQ29" i="110" s="1"/>
  <c r="ER29" i="110" s="1"/>
  <c r="ES29" i="110" s="1"/>
  <c r="ET29" i="110" s="1"/>
  <c r="EU29" i="110" s="1"/>
  <c r="EV29" i="110" s="1"/>
  <c r="EW29" i="110" s="1"/>
  <c r="EX29" i="110" s="1"/>
  <c r="EY29" i="110" s="1"/>
  <c r="EZ29" i="110" s="1"/>
  <c r="FA29" i="110" s="1"/>
  <c r="FB29" i="110" s="1"/>
  <c r="FC29" i="110" s="1"/>
  <c r="FD29" i="110" s="1"/>
  <c r="FE29" i="110" s="1"/>
  <c r="FF29" i="110" s="1"/>
  <c r="FG29" i="110" s="1"/>
  <c r="FH29" i="110" s="1"/>
  <c r="FI29" i="110" s="1"/>
  <c r="FJ29" i="110" s="1"/>
  <c r="FK29" i="110" s="1"/>
  <c r="FL29" i="110" s="1"/>
  <c r="FM29" i="110" s="1"/>
  <c r="FN29" i="110" s="1"/>
  <c r="FO29" i="110" s="1"/>
  <c r="FP29" i="110" s="1"/>
  <c r="FQ29" i="110" s="1"/>
  <c r="FR29" i="110" s="1"/>
  <c r="FS29" i="110" s="1"/>
  <c r="FT29" i="110" s="1"/>
  <c r="FU29" i="110" s="1"/>
  <c r="FV29" i="110" s="1"/>
  <c r="FW29" i="110" s="1"/>
  <c r="FX29" i="110" s="1"/>
  <c r="FY29" i="110" s="1"/>
  <c r="FZ29" i="110" s="1"/>
  <c r="GA29" i="110" s="1"/>
  <c r="GB29" i="110" s="1"/>
  <c r="GC29" i="110" s="1"/>
  <c r="GD29" i="110" s="1"/>
  <c r="GE29" i="110" s="1"/>
  <c r="GF29" i="110" s="1"/>
  <c r="GG29" i="110" s="1"/>
  <c r="GH29" i="110" s="1"/>
  <c r="GI29" i="110" s="1"/>
  <c r="GJ29" i="110" s="1"/>
  <c r="GK29" i="110" s="1"/>
  <c r="GL29" i="110" s="1"/>
  <c r="GM29" i="110" s="1"/>
  <c r="GN29" i="110" s="1"/>
  <c r="GO29" i="110" s="1"/>
  <c r="GP29" i="110" s="1"/>
  <c r="GQ29" i="110" s="1"/>
  <c r="GR29" i="110" s="1"/>
  <c r="GS29" i="110" s="1"/>
  <c r="GT29" i="110" s="1"/>
  <c r="GU29" i="110" s="1"/>
  <c r="GV29" i="110" s="1"/>
  <c r="GW29" i="110" s="1"/>
  <c r="GX29" i="110" s="1"/>
  <c r="GY29" i="110" s="1"/>
  <c r="GZ29" i="110" s="1"/>
  <c r="HA29" i="110" s="1"/>
  <c r="HB29" i="110" s="1"/>
  <c r="HC29" i="110" s="1"/>
  <c r="HD29" i="110" s="1"/>
  <c r="HE29" i="110" s="1"/>
  <c r="HF29" i="110" s="1"/>
  <c r="HG29" i="110" s="1"/>
  <c r="HH29" i="110" s="1"/>
  <c r="HI29" i="110" s="1"/>
  <c r="HJ29" i="110" s="1"/>
  <c r="AC89" i="100"/>
  <c r="Z27" i="110"/>
  <c r="AA27" i="110" s="1"/>
  <c r="AB27" i="110" s="1"/>
  <c r="AC27" i="110" s="1"/>
  <c r="AD27" i="110" s="1"/>
  <c r="AE27" i="110" s="1"/>
  <c r="AF27" i="110" s="1"/>
  <c r="AG27" i="110" s="1"/>
  <c r="AH27" i="110" s="1"/>
  <c r="AI27" i="110" s="1"/>
  <c r="AJ27" i="110" s="1"/>
  <c r="AK27" i="110" s="1"/>
  <c r="AL27" i="110" s="1"/>
  <c r="AM27" i="110" s="1"/>
  <c r="AN27" i="110" s="1"/>
  <c r="AO27" i="110" s="1"/>
  <c r="AP27" i="110" s="1"/>
  <c r="AQ27" i="110" s="1"/>
  <c r="AR27" i="110" s="1"/>
  <c r="AS27" i="110" s="1"/>
  <c r="AT27" i="110" s="1"/>
  <c r="AU27" i="110" s="1"/>
  <c r="AV27" i="110" s="1"/>
  <c r="AW27" i="110" s="1"/>
  <c r="AX27" i="110" s="1"/>
  <c r="AY27" i="110" s="1"/>
  <c r="AZ27" i="110" s="1"/>
  <c r="BA27" i="110" s="1"/>
  <c r="BB27" i="110" s="1"/>
  <c r="BC27" i="110" s="1"/>
  <c r="BD27" i="110" s="1"/>
  <c r="BE27" i="110" s="1"/>
  <c r="BF27" i="110" s="1"/>
  <c r="BG27" i="110" s="1"/>
  <c r="BH27" i="110" s="1"/>
  <c r="BI27" i="110" s="1"/>
  <c r="BJ27" i="110" s="1"/>
  <c r="BK27" i="110" s="1"/>
  <c r="BL27" i="110" s="1"/>
  <c r="BM27" i="110" s="1"/>
  <c r="BN27" i="110" s="1"/>
  <c r="BO27" i="110" s="1"/>
  <c r="BP27" i="110" s="1"/>
  <c r="BQ27" i="110" s="1"/>
  <c r="BR27" i="110" s="1"/>
  <c r="BS27" i="110" s="1"/>
  <c r="BT27" i="110" s="1"/>
  <c r="BU27" i="110" s="1"/>
  <c r="BV27" i="110" s="1"/>
  <c r="BW27" i="110" s="1"/>
  <c r="BX27" i="110" s="1"/>
  <c r="BY27" i="110" s="1"/>
  <c r="BZ27" i="110" s="1"/>
  <c r="CA27" i="110" s="1"/>
  <c r="CB27" i="110" s="1"/>
  <c r="CC27" i="110" s="1"/>
  <c r="CD27" i="110" s="1"/>
  <c r="CE27" i="110" s="1"/>
  <c r="CF27" i="110" s="1"/>
  <c r="CG27" i="110" s="1"/>
  <c r="CH27" i="110" s="1"/>
  <c r="CI27" i="110" s="1"/>
  <c r="CJ27" i="110" s="1"/>
  <c r="CK27" i="110" s="1"/>
  <c r="CL27" i="110" s="1"/>
  <c r="CM27" i="110" s="1"/>
  <c r="CN27" i="110" s="1"/>
  <c r="CO27" i="110" s="1"/>
  <c r="CP27" i="110" s="1"/>
  <c r="CQ27" i="110" s="1"/>
  <c r="CR27" i="110" s="1"/>
  <c r="CS27" i="110" s="1"/>
  <c r="CT27" i="110" s="1"/>
  <c r="CU27" i="110" s="1"/>
  <c r="CV27" i="110" s="1"/>
  <c r="CW27" i="110" s="1"/>
  <c r="CX27" i="110" s="1"/>
  <c r="CY27" i="110" s="1"/>
  <c r="CZ27" i="110" s="1"/>
  <c r="DA27" i="110" s="1"/>
  <c r="DB27" i="110" s="1"/>
  <c r="DC27" i="110" s="1"/>
  <c r="DD27" i="110" s="1"/>
  <c r="DE27" i="110" s="1"/>
  <c r="DF27" i="110" s="1"/>
  <c r="DG27" i="110" s="1"/>
  <c r="DH27" i="110" s="1"/>
  <c r="DI27" i="110" s="1"/>
  <c r="DJ27" i="110" s="1"/>
  <c r="DK27" i="110" s="1"/>
  <c r="DL27" i="110" s="1"/>
  <c r="DM27" i="110" s="1"/>
  <c r="DN27" i="110" s="1"/>
  <c r="DO27" i="110" s="1"/>
  <c r="DP27" i="110" s="1"/>
  <c r="DQ27" i="110" s="1"/>
  <c r="DR27" i="110" s="1"/>
  <c r="DS27" i="110" s="1"/>
  <c r="DT27" i="110" s="1"/>
  <c r="DU27" i="110" s="1"/>
  <c r="DV27" i="110" s="1"/>
  <c r="DW27" i="110" s="1"/>
  <c r="DX27" i="110" s="1"/>
  <c r="DY27" i="110" s="1"/>
  <c r="DZ27" i="110" s="1"/>
  <c r="EA27" i="110" s="1"/>
  <c r="EB27" i="110" s="1"/>
  <c r="EC27" i="110" s="1"/>
  <c r="ED27" i="110" s="1"/>
  <c r="EE27" i="110" s="1"/>
  <c r="EF27" i="110" s="1"/>
  <c r="EG27" i="110" s="1"/>
  <c r="EH27" i="110" s="1"/>
  <c r="EI27" i="110" s="1"/>
  <c r="EJ27" i="110" s="1"/>
  <c r="EK27" i="110" s="1"/>
  <c r="EL27" i="110" s="1"/>
  <c r="EM27" i="110" s="1"/>
  <c r="EN27" i="110" s="1"/>
  <c r="EO27" i="110" s="1"/>
  <c r="EP27" i="110" s="1"/>
  <c r="EQ27" i="110" s="1"/>
  <c r="ER27" i="110" s="1"/>
  <c r="ES27" i="110" s="1"/>
  <c r="ET27" i="110" s="1"/>
  <c r="EU27" i="110" s="1"/>
  <c r="EV27" i="110" s="1"/>
  <c r="EW27" i="110" s="1"/>
  <c r="EX27" i="110" s="1"/>
  <c r="EY27" i="110" s="1"/>
  <c r="EZ27" i="110" s="1"/>
  <c r="FA27" i="110" s="1"/>
  <c r="FB27" i="110" s="1"/>
  <c r="FC27" i="110" s="1"/>
  <c r="FD27" i="110" s="1"/>
  <c r="FE27" i="110" s="1"/>
  <c r="FF27" i="110" s="1"/>
  <c r="FG27" i="110" s="1"/>
  <c r="FH27" i="110" s="1"/>
  <c r="FI27" i="110" s="1"/>
  <c r="FJ27" i="110" s="1"/>
  <c r="FK27" i="110" s="1"/>
  <c r="FL27" i="110" s="1"/>
  <c r="FM27" i="110" s="1"/>
  <c r="FN27" i="110" s="1"/>
  <c r="FO27" i="110" s="1"/>
  <c r="FP27" i="110" s="1"/>
  <c r="FQ27" i="110" s="1"/>
  <c r="FR27" i="110" s="1"/>
  <c r="FS27" i="110" s="1"/>
  <c r="FT27" i="110" s="1"/>
  <c r="FU27" i="110" s="1"/>
  <c r="FV27" i="110" s="1"/>
  <c r="FW27" i="110" s="1"/>
  <c r="FX27" i="110" s="1"/>
  <c r="FY27" i="110" s="1"/>
  <c r="FZ27" i="110" s="1"/>
  <c r="GA27" i="110" s="1"/>
  <c r="GB27" i="110" s="1"/>
  <c r="GC27" i="110" s="1"/>
  <c r="GD27" i="110" s="1"/>
  <c r="GE27" i="110" s="1"/>
  <c r="GF27" i="110" s="1"/>
  <c r="GG27" i="110" s="1"/>
  <c r="GH27" i="110" s="1"/>
  <c r="GI27" i="110" s="1"/>
  <c r="GJ27" i="110" s="1"/>
  <c r="GK27" i="110" s="1"/>
  <c r="GL27" i="110" s="1"/>
  <c r="GM27" i="110" s="1"/>
  <c r="GN27" i="110" s="1"/>
  <c r="GO27" i="110" s="1"/>
  <c r="GP27" i="110" s="1"/>
  <c r="GQ27" i="110" s="1"/>
  <c r="GR27" i="110" s="1"/>
  <c r="GS27" i="110" s="1"/>
  <c r="GT27" i="110" s="1"/>
  <c r="GU27" i="110" s="1"/>
  <c r="GV27" i="110" s="1"/>
  <c r="GW27" i="110" s="1"/>
  <c r="GX27" i="110" s="1"/>
  <c r="GY27" i="110" s="1"/>
  <c r="GZ27" i="110" s="1"/>
  <c r="HA27" i="110" s="1"/>
  <c r="HB27" i="110" s="1"/>
  <c r="HC27" i="110" s="1"/>
  <c r="HD27" i="110" s="1"/>
  <c r="HE27" i="110" s="1"/>
  <c r="HF27" i="110" s="1"/>
  <c r="HG27" i="110" s="1"/>
  <c r="HH27" i="110" s="1"/>
  <c r="HI27" i="110" s="1"/>
  <c r="HJ27" i="110" s="1"/>
  <c r="AB85" i="106"/>
  <c r="V56" i="109"/>
  <c r="D26" i="111"/>
  <c r="AA22" i="110"/>
  <c r="AB88" i="109"/>
  <c r="AB87" i="109"/>
  <c r="Z2" i="110" l="1"/>
  <c r="Y55" i="109" s="1"/>
  <c r="AB67" i="109"/>
  <c r="B30" i="110" s="1"/>
  <c r="AC30" i="110" s="1"/>
  <c r="AD30" i="110" s="1"/>
  <c r="AE30" i="110" s="1"/>
  <c r="AF30" i="110" s="1"/>
  <c r="AG30" i="110" s="1"/>
  <c r="AH30" i="110" s="1"/>
  <c r="AI30" i="110" s="1"/>
  <c r="AJ30" i="110" s="1"/>
  <c r="AK30" i="110" s="1"/>
  <c r="AL30" i="110" s="1"/>
  <c r="AM30" i="110" s="1"/>
  <c r="AN30" i="110" s="1"/>
  <c r="AO30" i="110" s="1"/>
  <c r="AP30" i="110" s="1"/>
  <c r="AQ30" i="110" s="1"/>
  <c r="AR30" i="110" s="1"/>
  <c r="AS30" i="110" s="1"/>
  <c r="AT30" i="110" s="1"/>
  <c r="AU30" i="110" s="1"/>
  <c r="AV30" i="110" s="1"/>
  <c r="AW30" i="110" s="1"/>
  <c r="AX30" i="110" s="1"/>
  <c r="AY30" i="110" s="1"/>
  <c r="AZ30" i="110" s="1"/>
  <c r="BA30" i="110" s="1"/>
  <c r="BB30" i="110" s="1"/>
  <c r="BC30" i="110" s="1"/>
  <c r="BD30" i="110" s="1"/>
  <c r="BE30" i="110" s="1"/>
  <c r="BF30" i="110" s="1"/>
  <c r="BG30" i="110" s="1"/>
  <c r="BH30" i="110" s="1"/>
  <c r="BI30" i="110" s="1"/>
  <c r="BJ30" i="110" s="1"/>
  <c r="BK30" i="110" s="1"/>
  <c r="BL30" i="110" s="1"/>
  <c r="BM30" i="110" s="1"/>
  <c r="BN30" i="110" s="1"/>
  <c r="BO30" i="110" s="1"/>
  <c r="BP30" i="110" s="1"/>
  <c r="BQ30" i="110" s="1"/>
  <c r="BR30" i="110" s="1"/>
  <c r="BS30" i="110" s="1"/>
  <c r="BT30" i="110" s="1"/>
  <c r="BU30" i="110" s="1"/>
  <c r="BV30" i="110" s="1"/>
  <c r="BW30" i="110" s="1"/>
  <c r="BX30" i="110" s="1"/>
  <c r="BY30" i="110" s="1"/>
  <c r="BZ30" i="110" s="1"/>
  <c r="CA30" i="110" s="1"/>
  <c r="CB30" i="110" s="1"/>
  <c r="CC30" i="110" s="1"/>
  <c r="CD30" i="110" s="1"/>
  <c r="CE30" i="110" s="1"/>
  <c r="CF30" i="110" s="1"/>
  <c r="CG30" i="110" s="1"/>
  <c r="CH30" i="110" s="1"/>
  <c r="CI30" i="110" s="1"/>
  <c r="CJ30" i="110" s="1"/>
  <c r="CK30" i="110" s="1"/>
  <c r="CL30" i="110" s="1"/>
  <c r="CM30" i="110" s="1"/>
  <c r="CN30" i="110" s="1"/>
  <c r="CO30" i="110" s="1"/>
  <c r="CP30" i="110" s="1"/>
  <c r="CQ30" i="110" s="1"/>
  <c r="CR30" i="110" s="1"/>
  <c r="CS30" i="110" s="1"/>
  <c r="CT30" i="110" s="1"/>
  <c r="CU30" i="110" s="1"/>
  <c r="CV30" i="110" s="1"/>
  <c r="CW30" i="110" s="1"/>
  <c r="CX30" i="110" s="1"/>
  <c r="CY30" i="110" s="1"/>
  <c r="CZ30" i="110" s="1"/>
  <c r="DA30" i="110" s="1"/>
  <c r="DB30" i="110" s="1"/>
  <c r="DC30" i="110" s="1"/>
  <c r="DD30" i="110" s="1"/>
  <c r="DE30" i="110" s="1"/>
  <c r="DF30" i="110" s="1"/>
  <c r="DG30" i="110" s="1"/>
  <c r="DH30" i="110" s="1"/>
  <c r="DI30" i="110" s="1"/>
  <c r="DJ30" i="110" s="1"/>
  <c r="DK30" i="110" s="1"/>
  <c r="DL30" i="110" s="1"/>
  <c r="DM30" i="110" s="1"/>
  <c r="DN30" i="110" s="1"/>
  <c r="DO30" i="110" s="1"/>
  <c r="DP30" i="110" s="1"/>
  <c r="DQ30" i="110" s="1"/>
  <c r="DR30" i="110" s="1"/>
  <c r="DS30" i="110" s="1"/>
  <c r="DT30" i="110" s="1"/>
  <c r="DU30" i="110" s="1"/>
  <c r="DV30" i="110" s="1"/>
  <c r="DW30" i="110" s="1"/>
  <c r="DX30" i="110" s="1"/>
  <c r="DY30" i="110" s="1"/>
  <c r="DZ30" i="110" s="1"/>
  <c r="EA30" i="110" s="1"/>
  <c r="EB30" i="110" s="1"/>
  <c r="EC30" i="110" s="1"/>
  <c r="ED30" i="110" s="1"/>
  <c r="EE30" i="110" s="1"/>
  <c r="EF30" i="110" s="1"/>
  <c r="EG30" i="110" s="1"/>
  <c r="EH30" i="110" s="1"/>
  <c r="EI30" i="110" s="1"/>
  <c r="EJ30" i="110" s="1"/>
  <c r="EK30" i="110" s="1"/>
  <c r="EL30" i="110" s="1"/>
  <c r="EM30" i="110" s="1"/>
  <c r="EN30" i="110" s="1"/>
  <c r="EO30" i="110" s="1"/>
  <c r="EP30" i="110" s="1"/>
  <c r="EQ30" i="110" s="1"/>
  <c r="ER30" i="110" s="1"/>
  <c r="ES30" i="110" s="1"/>
  <c r="ET30" i="110" s="1"/>
  <c r="EU30" i="110" s="1"/>
  <c r="EV30" i="110" s="1"/>
  <c r="EW30" i="110" s="1"/>
  <c r="EX30" i="110" s="1"/>
  <c r="EY30" i="110" s="1"/>
  <c r="EZ30" i="110" s="1"/>
  <c r="FA30" i="110" s="1"/>
  <c r="FB30" i="110" s="1"/>
  <c r="FC30" i="110" s="1"/>
  <c r="FD30" i="110" s="1"/>
  <c r="FE30" i="110" s="1"/>
  <c r="FF30" i="110" s="1"/>
  <c r="FG30" i="110" s="1"/>
  <c r="FH30" i="110" s="1"/>
  <c r="FI30" i="110" s="1"/>
  <c r="FJ30" i="110" s="1"/>
  <c r="FK30" i="110" s="1"/>
  <c r="FL30" i="110" s="1"/>
  <c r="FM30" i="110" s="1"/>
  <c r="FN30" i="110" s="1"/>
  <c r="FO30" i="110" s="1"/>
  <c r="FP30" i="110" s="1"/>
  <c r="FQ30" i="110" s="1"/>
  <c r="FR30" i="110" s="1"/>
  <c r="FS30" i="110" s="1"/>
  <c r="FT30" i="110" s="1"/>
  <c r="FU30" i="110" s="1"/>
  <c r="FV30" i="110" s="1"/>
  <c r="FW30" i="110" s="1"/>
  <c r="FX30" i="110" s="1"/>
  <c r="FY30" i="110" s="1"/>
  <c r="FZ30" i="110" s="1"/>
  <c r="GA30" i="110" s="1"/>
  <c r="GB30" i="110" s="1"/>
  <c r="GC30" i="110" s="1"/>
  <c r="GD30" i="110" s="1"/>
  <c r="GE30" i="110" s="1"/>
  <c r="GF30" i="110" s="1"/>
  <c r="GG30" i="110" s="1"/>
  <c r="GH30" i="110" s="1"/>
  <c r="GI30" i="110" s="1"/>
  <c r="GJ30" i="110" s="1"/>
  <c r="GK30" i="110" s="1"/>
  <c r="GL30" i="110" s="1"/>
  <c r="GM30" i="110" s="1"/>
  <c r="GN30" i="110" s="1"/>
  <c r="GO30" i="110" s="1"/>
  <c r="GP30" i="110" s="1"/>
  <c r="GQ30" i="110" s="1"/>
  <c r="GR30" i="110" s="1"/>
  <c r="GS30" i="110" s="1"/>
  <c r="GT30" i="110" s="1"/>
  <c r="GU30" i="110" s="1"/>
  <c r="GV30" i="110" s="1"/>
  <c r="GW30" i="110" s="1"/>
  <c r="GX30" i="110" s="1"/>
  <c r="GY30" i="110" s="1"/>
  <c r="GZ30" i="110" s="1"/>
  <c r="HA30" i="110" s="1"/>
  <c r="HB30" i="110" s="1"/>
  <c r="HC30" i="110" s="1"/>
  <c r="HD30" i="110" s="1"/>
  <c r="HE30" i="110" s="1"/>
  <c r="HF30" i="110" s="1"/>
  <c r="HG30" i="110" s="1"/>
  <c r="HH30" i="110" s="1"/>
  <c r="HI30" i="110" s="1"/>
  <c r="HJ30" i="110" s="1"/>
  <c r="V91" i="109"/>
  <c r="E26" i="111"/>
  <c r="AC87" i="109"/>
  <c r="AC85" i="106"/>
  <c r="AD89" i="100"/>
  <c r="AC88" i="109"/>
  <c r="AA2" i="110"/>
  <c r="Z55" i="109" s="1"/>
  <c r="AB22" i="110"/>
  <c r="AD85" i="106" l="1"/>
  <c r="AD88" i="109"/>
  <c r="AE89" i="100"/>
  <c r="AC67" i="109"/>
  <c r="B31" i="110" s="1"/>
  <c r="AD87" i="109"/>
  <c r="AB2" i="110"/>
  <c r="AA55" i="109" s="1"/>
  <c r="AC22" i="110"/>
  <c r="V95" i="109"/>
  <c r="F26" i="111"/>
  <c r="AD67" i="109" l="1"/>
  <c r="B32" i="110" s="1"/>
  <c r="AE32" i="110" s="1"/>
  <c r="AF32" i="110" s="1"/>
  <c r="AG32" i="110" s="1"/>
  <c r="AH32" i="110" s="1"/>
  <c r="AI32" i="110" s="1"/>
  <c r="AJ32" i="110" s="1"/>
  <c r="AK32" i="110" s="1"/>
  <c r="AL32" i="110" s="1"/>
  <c r="AM32" i="110" s="1"/>
  <c r="AN32" i="110" s="1"/>
  <c r="AO32" i="110" s="1"/>
  <c r="AP32" i="110" s="1"/>
  <c r="AQ32" i="110" s="1"/>
  <c r="AR32" i="110" s="1"/>
  <c r="AS32" i="110" s="1"/>
  <c r="AT32" i="110" s="1"/>
  <c r="AU32" i="110" s="1"/>
  <c r="AV32" i="110" s="1"/>
  <c r="AW32" i="110" s="1"/>
  <c r="AX32" i="110" s="1"/>
  <c r="AY32" i="110" s="1"/>
  <c r="AZ32" i="110" s="1"/>
  <c r="BA32" i="110" s="1"/>
  <c r="BB32" i="110" s="1"/>
  <c r="BC32" i="110" s="1"/>
  <c r="BD32" i="110" s="1"/>
  <c r="BE32" i="110" s="1"/>
  <c r="BF32" i="110" s="1"/>
  <c r="BG32" i="110" s="1"/>
  <c r="BH32" i="110" s="1"/>
  <c r="BI32" i="110" s="1"/>
  <c r="BJ32" i="110" s="1"/>
  <c r="BK32" i="110" s="1"/>
  <c r="BL32" i="110" s="1"/>
  <c r="BM32" i="110" s="1"/>
  <c r="BN32" i="110" s="1"/>
  <c r="BO32" i="110" s="1"/>
  <c r="BP32" i="110" s="1"/>
  <c r="BQ32" i="110" s="1"/>
  <c r="BR32" i="110" s="1"/>
  <c r="BS32" i="110" s="1"/>
  <c r="BT32" i="110" s="1"/>
  <c r="BU32" i="110" s="1"/>
  <c r="BV32" i="110" s="1"/>
  <c r="BW32" i="110" s="1"/>
  <c r="BX32" i="110" s="1"/>
  <c r="BY32" i="110" s="1"/>
  <c r="BZ32" i="110" s="1"/>
  <c r="CA32" i="110" s="1"/>
  <c r="CB32" i="110" s="1"/>
  <c r="CC32" i="110" s="1"/>
  <c r="CD32" i="110" s="1"/>
  <c r="CE32" i="110" s="1"/>
  <c r="CF32" i="110" s="1"/>
  <c r="CG32" i="110" s="1"/>
  <c r="CH32" i="110" s="1"/>
  <c r="CI32" i="110" s="1"/>
  <c r="CJ32" i="110" s="1"/>
  <c r="CK32" i="110" s="1"/>
  <c r="CL32" i="110" s="1"/>
  <c r="CM32" i="110" s="1"/>
  <c r="CN32" i="110" s="1"/>
  <c r="CO32" i="110" s="1"/>
  <c r="CP32" i="110" s="1"/>
  <c r="CQ32" i="110" s="1"/>
  <c r="CR32" i="110" s="1"/>
  <c r="CS32" i="110" s="1"/>
  <c r="CT32" i="110" s="1"/>
  <c r="CU32" i="110" s="1"/>
  <c r="CV32" i="110" s="1"/>
  <c r="CW32" i="110" s="1"/>
  <c r="CX32" i="110" s="1"/>
  <c r="CY32" i="110" s="1"/>
  <c r="CZ32" i="110" s="1"/>
  <c r="DA32" i="110" s="1"/>
  <c r="DB32" i="110" s="1"/>
  <c r="DC32" i="110" s="1"/>
  <c r="DD32" i="110" s="1"/>
  <c r="DE32" i="110" s="1"/>
  <c r="DF32" i="110" s="1"/>
  <c r="DG32" i="110" s="1"/>
  <c r="DH32" i="110" s="1"/>
  <c r="DI32" i="110" s="1"/>
  <c r="DJ32" i="110" s="1"/>
  <c r="DK32" i="110" s="1"/>
  <c r="DL32" i="110" s="1"/>
  <c r="DM32" i="110" s="1"/>
  <c r="DN32" i="110" s="1"/>
  <c r="DO32" i="110" s="1"/>
  <c r="DP32" i="110" s="1"/>
  <c r="DQ32" i="110" s="1"/>
  <c r="DR32" i="110" s="1"/>
  <c r="DS32" i="110" s="1"/>
  <c r="DT32" i="110" s="1"/>
  <c r="DU32" i="110" s="1"/>
  <c r="DV32" i="110" s="1"/>
  <c r="DW32" i="110" s="1"/>
  <c r="DX32" i="110" s="1"/>
  <c r="DY32" i="110" s="1"/>
  <c r="DZ32" i="110" s="1"/>
  <c r="EA32" i="110" s="1"/>
  <c r="EB32" i="110" s="1"/>
  <c r="EC32" i="110" s="1"/>
  <c r="ED32" i="110" s="1"/>
  <c r="EE32" i="110" s="1"/>
  <c r="EF32" i="110" s="1"/>
  <c r="EG32" i="110" s="1"/>
  <c r="EH32" i="110" s="1"/>
  <c r="EI32" i="110" s="1"/>
  <c r="EJ32" i="110" s="1"/>
  <c r="EK32" i="110" s="1"/>
  <c r="EL32" i="110" s="1"/>
  <c r="EM32" i="110" s="1"/>
  <c r="EN32" i="110" s="1"/>
  <c r="EO32" i="110" s="1"/>
  <c r="EP32" i="110" s="1"/>
  <c r="EQ32" i="110" s="1"/>
  <c r="ER32" i="110" s="1"/>
  <c r="ES32" i="110" s="1"/>
  <c r="ET32" i="110" s="1"/>
  <c r="EU32" i="110" s="1"/>
  <c r="EV32" i="110" s="1"/>
  <c r="EW32" i="110" s="1"/>
  <c r="EX32" i="110" s="1"/>
  <c r="EY32" i="110" s="1"/>
  <c r="EZ32" i="110" s="1"/>
  <c r="FA32" i="110" s="1"/>
  <c r="FB32" i="110" s="1"/>
  <c r="FC32" i="110" s="1"/>
  <c r="FD32" i="110" s="1"/>
  <c r="FE32" i="110" s="1"/>
  <c r="FF32" i="110" s="1"/>
  <c r="FG32" i="110" s="1"/>
  <c r="FH32" i="110" s="1"/>
  <c r="FI32" i="110" s="1"/>
  <c r="FJ32" i="110" s="1"/>
  <c r="FK32" i="110" s="1"/>
  <c r="FL32" i="110" s="1"/>
  <c r="FM32" i="110" s="1"/>
  <c r="FN32" i="110" s="1"/>
  <c r="FO32" i="110" s="1"/>
  <c r="FP32" i="110" s="1"/>
  <c r="FQ32" i="110" s="1"/>
  <c r="FR32" i="110" s="1"/>
  <c r="FS32" i="110" s="1"/>
  <c r="FT32" i="110" s="1"/>
  <c r="FU32" i="110" s="1"/>
  <c r="FV32" i="110" s="1"/>
  <c r="FW32" i="110" s="1"/>
  <c r="FX32" i="110" s="1"/>
  <c r="FY32" i="110" s="1"/>
  <c r="FZ32" i="110" s="1"/>
  <c r="GA32" i="110" s="1"/>
  <c r="GB32" i="110" s="1"/>
  <c r="GC32" i="110" s="1"/>
  <c r="GD32" i="110" s="1"/>
  <c r="GE32" i="110" s="1"/>
  <c r="GF32" i="110" s="1"/>
  <c r="GG32" i="110" s="1"/>
  <c r="GH32" i="110" s="1"/>
  <c r="GI32" i="110" s="1"/>
  <c r="GJ32" i="110" s="1"/>
  <c r="GK32" i="110" s="1"/>
  <c r="GL32" i="110" s="1"/>
  <c r="GM32" i="110" s="1"/>
  <c r="GN32" i="110" s="1"/>
  <c r="GO32" i="110" s="1"/>
  <c r="GP32" i="110" s="1"/>
  <c r="GQ32" i="110" s="1"/>
  <c r="GR32" i="110" s="1"/>
  <c r="GS32" i="110" s="1"/>
  <c r="GT32" i="110" s="1"/>
  <c r="GU32" i="110" s="1"/>
  <c r="GV32" i="110" s="1"/>
  <c r="GW32" i="110" s="1"/>
  <c r="GX32" i="110" s="1"/>
  <c r="GY32" i="110" s="1"/>
  <c r="GZ32" i="110" s="1"/>
  <c r="HA32" i="110" s="1"/>
  <c r="HB32" i="110" s="1"/>
  <c r="HC32" i="110" s="1"/>
  <c r="HD32" i="110" s="1"/>
  <c r="HE32" i="110" s="1"/>
  <c r="HF32" i="110" s="1"/>
  <c r="HG32" i="110" s="1"/>
  <c r="HH32" i="110" s="1"/>
  <c r="HI32" i="110" s="1"/>
  <c r="HJ32" i="110" s="1"/>
  <c r="AE87" i="109"/>
  <c r="AC2" i="110"/>
  <c r="AB55" i="109" s="1"/>
  <c r="AD22" i="110"/>
  <c r="AD31" i="110"/>
  <c r="AE31" i="110" s="1"/>
  <c r="AF31" i="110" s="1"/>
  <c r="AG31" i="110" s="1"/>
  <c r="AH31" i="110" s="1"/>
  <c r="AI31" i="110" s="1"/>
  <c r="AJ31" i="110" s="1"/>
  <c r="AK31" i="110" s="1"/>
  <c r="AL31" i="110" s="1"/>
  <c r="AM31" i="110" s="1"/>
  <c r="AN31" i="110" s="1"/>
  <c r="AO31" i="110" s="1"/>
  <c r="AP31" i="110" s="1"/>
  <c r="AQ31" i="110" s="1"/>
  <c r="AR31" i="110" s="1"/>
  <c r="AS31" i="110" s="1"/>
  <c r="AT31" i="110" s="1"/>
  <c r="AU31" i="110" s="1"/>
  <c r="AV31" i="110" s="1"/>
  <c r="AW31" i="110" s="1"/>
  <c r="AX31" i="110" s="1"/>
  <c r="AY31" i="110" s="1"/>
  <c r="AZ31" i="110" s="1"/>
  <c r="BA31" i="110" s="1"/>
  <c r="BB31" i="110" s="1"/>
  <c r="BC31" i="110" s="1"/>
  <c r="BD31" i="110" s="1"/>
  <c r="BE31" i="110" s="1"/>
  <c r="BF31" i="110" s="1"/>
  <c r="BG31" i="110" s="1"/>
  <c r="BH31" i="110" s="1"/>
  <c r="BI31" i="110" s="1"/>
  <c r="BJ31" i="110" s="1"/>
  <c r="BK31" i="110" s="1"/>
  <c r="BL31" i="110" s="1"/>
  <c r="BM31" i="110" s="1"/>
  <c r="BN31" i="110" s="1"/>
  <c r="BO31" i="110" s="1"/>
  <c r="BP31" i="110" s="1"/>
  <c r="BQ31" i="110" s="1"/>
  <c r="BR31" i="110" s="1"/>
  <c r="BS31" i="110" s="1"/>
  <c r="BT31" i="110" s="1"/>
  <c r="BU31" i="110" s="1"/>
  <c r="BV31" i="110" s="1"/>
  <c r="BW31" i="110" s="1"/>
  <c r="BX31" i="110" s="1"/>
  <c r="BY31" i="110" s="1"/>
  <c r="BZ31" i="110" s="1"/>
  <c r="CA31" i="110" s="1"/>
  <c r="CB31" i="110" s="1"/>
  <c r="CC31" i="110" s="1"/>
  <c r="CD31" i="110" s="1"/>
  <c r="CE31" i="110" s="1"/>
  <c r="CF31" i="110" s="1"/>
  <c r="CG31" i="110" s="1"/>
  <c r="CH31" i="110" s="1"/>
  <c r="CI31" i="110" s="1"/>
  <c r="CJ31" i="110" s="1"/>
  <c r="CK31" i="110" s="1"/>
  <c r="CL31" i="110" s="1"/>
  <c r="CM31" i="110" s="1"/>
  <c r="CN31" i="110" s="1"/>
  <c r="CO31" i="110" s="1"/>
  <c r="CP31" i="110" s="1"/>
  <c r="CQ31" i="110" s="1"/>
  <c r="CR31" i="110" s="1"/>
  <c r="CS31" i="110" s="1"/>
  <c r="CT31" i="110" s="1"/>
  <c r="CU31" i="110" s="1"/>
  <c r="CV31" i="110" s="1"/>
  <c r="CW31" i="110" s="1"/>
  <c r="CX31" i="110" s="1"/>
  <c r="CY31" i="110" s="1"/>
  <c r="CZ31" i="110" s="1"/>
  <c r="DA31" i="110" s="1"/>
  <c r="DB31" i="110" s="1"/>
  <c r="DC31" i="110" s="1"/>
  <c r="DD31" i="110" s="1"/>
  <c r="DE31" i="110" s="1"/>
  <c r="DF31" i="110" s="1"/>
  <c r="DG31" i="110" s="1"/>
  <c r="DH31" i="110" s="1"/>
  <c r="DI31" i="110" s="1"/>
  <c r="DJ31" i="110" s="1"/>
  <c r="DK31" i="110" s="1"/>
  <c r="DL31" i="110" s="1"/>
  <c r="DM31" i="110" s="1"/>
  <c r="DN31" i="110" s="1"/>
  <c r="DO31" i="110" s="1"/>
  <c r="DP31" i="110" s="1"/>
  <c r="DQ31" i="110" s="1"/>
  <c r="DR31" i="110" s="1"/>
  <c r="DS31" i="110" s="1"/>
  <c r="DT31" i="110" s="1"/>
  <c r="DU31" i="110" s="1"/>
  <c r="DV31" i="110" s="1"/>
  <c r="DW31" i="110" s="1"/>
  <c r="DX31" i="110" s="1"/>
  <c r="DY31" i="110" s="1"/>
  <c r="DZ31" i="110" s="1"/>
  <c r="EA31" i="110" s="1"/>
  <c r="EB31" i="110" s="1"/>
  <c r="EC31" i="110" s="1"/>
  <c r="ED31" i="110" s="1"/>
  <c r="EE31" i="110" s="1"/>
  <c r="EF31" i="110" s="1"/>
  <c r="EG31" i="110" s="1"/>
  <c r="EH31" i="110" s="1"/>
  <c r="EI31" i="110" s="1"/>
  <c r="EJ31" i="110" s="1"/>
  <c r="EK31" i="110" s="1"/>
  <c r="EL31" i="110" s="1"/>
  <c r="EM31" i="110" s="1"/>
  <c r="EN31" i="110" s="1"/>
  <c r="EO31" i="110" s="1"/>
  <c r="EP31" i="110" s="1"/>
  <c r="EQ31" i="110" s="1"/>
  <c r="ER31" i="110" s="1"/>
  <c r="ES31" i="110" s="1"/>
  <c r="ET31" i="110" s="1"/>
  <c r="EU31" i="110" s="1"/>
  <c r="EV31" i="110" s="1"/>
  <c r="EW31" i="110" s="1"/>
  <c r="EX31" i="110" s="1"/>
  <c r="EY31" i="110" s="1"/>
  <c r="EZ31" i="110" s="1"/>
  <c r="FA31" i="110" s="1"/>
  <c r="FB31" i="110" s="1"/>
  <c r="FC31" i="110" s="1"/>
  <c r="FD31" i="110" s="1"/>
  <c r="FE31" i="110" s="1"/>
  <c r="FF31" i="110" s="1"/>
  <c r="FG31" i="110" s="1"/>
  <c r="FH31" i="110" s="1"/>
  <c r="FI31" i="110" s="1"/>
  <c r="FJ31" i="110" s="1"/>
  <c r="FK31" i="110" s="1"/>
  <c r="FL31" i="110" s="1"/>
  <c r="FM31" i="110" s="1"/>
  <c r="FN31" i="110" s="1"/>
  <c r="FO31" i="110" s="1"/>
  <c r="FP31" i="110" s="1"/>
  <c r="FQ31" i="110" s="1"/>
  <c r="FR31" i="110" s="1"/>
  <c r="FS31" i="110" s="1"/>
  <c r="FT31" i="110" s="1"/>
  <c r="FU31" i="110" s="1"/>
  <c r="FV31" i="110" s="1"/>
  <c r="FW31" i="110" s="1"/>
  <c r="FX31" i="110" s="1"/>
  <c r="FY31" i="110" s="1"/>
  <c r="FZ31" i="110" s="1"/>
  <c r="GA31" i="110" s="1"/>
  <c r="GB31" i="110" s="1"/>
  <c r="GC31" i="110" s="1"/>
  <c r="GD31" i="110" s="1"/>
  <c r="GE31" i="110" s="1"/>
  <c r="GF31" i="110" s="1"/>
  <c r="GG31" i="110" s="1"/>
  <c r="GH31" i="110" s="1"/>
  <c r="GI31" i="110" s="1"/>
  <c r="GJ31" i="110" s="1"/>
  <c r="GK31" i="110" s="1"/>
  <c r="GL31" i="110" s="1"/>
  <c r="GM31" i="110" s="1"/>
  <c r="GN31" i="110" s="1"/>
  <c r="GO31" i="110" s="1"/>
  <c r="GP31" i="110" s="1"/>
  <c r="GQ31" i="110" s="1"/>
  <c r="GR31" i="110" s="1"/>
  <c r="GS31" i="110" s="1"/>
  <c r="GT31" i="110" s="1"/>
  <c r="GU31" i="110" s="1"/>
  <c r="GV31" i="110" s="1"/>
  <c r="GW31" i="110" s="1"/>
  <c r="GX31" i="110" s="1"/>
  <c r="GY31" i="110" s="1"/>
  <c r="GZ31" i="110" s="1"/>
  <c r="HA31" i="110" s="1"/>
  <c r="HB31" i="110" s="1"/>
  <c r="HC31" i="110" s="1"/>
  <c r="HD31" i="110" s="1"/>
  <c r="HE31" i="110" s="1"/>
  <c r="HF31" i="110" s="1"/>
  <c r="HG31" i="110" s="1"/>
  <c r="HH31" i="110" s="1"/>
  <c r="HI31" i="110" s="1"/>
  <c r="HJ31" i="110" s="1"/>
  <c r="AE88" i="109"/>
  <c r="AE85" i="106"/>
  <c r="AF89" i="100"/>
  <c r="C27" i="111"/>
  <c r="AF85" i="106" l="1"/>
  <c r="AG89" i="100"/>
  <c r="W56" i="109"/>
  <c r="D27" i="111"/>
  <c r="AE67" i="109"/>
  <c r="B33" i="110" s="1"/>
  <c r="AF33" i="110" s="1"/>
  <c r="AG33" i="110" s="1"/>
  <c r="AH33" i="110" s="1"/>
  <c r="AI33" i="110" s="1"/>
  <c r="AJ33" i="110" s="1"/>
  <c r="AK33" i="110" s="1"/>
  <c r="AL33" i="110" s="1"/>
  <c r="AM33" i="110" s="1"/>
  <c r="AN33" i="110" s="1"/>
  <c r="AO33" i="110" s="1"/>
  <c r="AP33" i="110" s="1"/>
  <c r="AQ33" i="110" s="1"/>
  <c r="AR33" i="110" s="1"/>
  <c r="AS33" i="110" s="1"/>
  <c r="AT33" i="110" s="1"/>
  <c r="AU33" i="110" s="1"/>
  <c r="AV33" i="110" s="1"/>
  <c r="AW33" i="110" s="1"/>
  <c r="AX33" i="110" s="1"/>
  <c r="AY33" i="110" s="1"/>
  <c r="AZ33" i="110" s="1"/>
  <c r="BA33" i="110" s="1"/>
  <c r="BB33" i="110" s="1"/>
  <c r="BC33" i="110" s="1"/>
  <c r="BD33" i="110" s="1"/>
  <c r="BE33" i="110" s="1"/>
  <c r="BF33" i="110" s="1"/>
  <c r="BG33" i="110" s="1"/>
  <c r="BH33" i="110" s="1"/>
  <c r="BI33" i="110" s="1"/>
  <c r="BJ33" i="110" s="1"/>
  <c r="BK33" i="110" s="1"/>
  <c r="BL33" i="110" s="1"/>
  <c r="BM33" i="110" s="1"/>
  <c r="BN33" i="110" s="1"/>
  <c r="BO33" i="110" s="1"/>
  <c r="BP33" i="110" s="1"/>
  <c r="BQ33" i="110" s="1"/>
  <c r="BR33" i="110" s="1"/>
  <c r="BS33" i="110" s="1"/>
  <c r="BT33" i="110" s="1"/>
  <c r="BU33" i="110" s="1"/>
  <c r="BV33" i="110" s="1"/>
  <c r="BW33" i="110" s="1"/>
  <c r="BX33" i="110" s="1"/>
  <c r="BY33" i="110" s="1"/>
  <c r="BZ33" i="110" s="1"/>
  <c r="CA33" i="110" s="1"/>
  <c r="CB33" i="110" s="1"/>
  <c r="CC33" i="110" s="1"/>
  <c r="CD33" i="110" s="1"/>
  <c r="CE33" i="110" s="1"/>
  <c r="CF33" i="110" s="1"/>
  <c r="CG33" i="110" s="1"/>
  <c r="CH33" i="110" s="1"/>
  <c r="CI33" i="110" s="1"/>
  <c r="CJ33" i="110" s="1"/>
  <c r="CK33" i="110" s="1"/>
  <c r="CL33" i="110" s="1"/>
  <c r="CM33" i="110" s="1"/>
  <c r="CN33" i="110" s="1"/>
  <c r="CO33" i="110" s="1"/>
  <c r="CP33" i="110" s="1"/>
  <c r="CQ33" i="110" s="1"/>
  <c r="CR33" i="110" s="1"/>
  <c r="CS33" i="110" s="1"/>
  <c r="CT33" i="110" s="1"/>
  <c r="CU33" i="110" s="1"/>
  <c r="CV33" i="110" s="1"/>
  <c r="CW33" i="110" s="1"/>
  <c r="CX33" i="110" s="1"/>
  <c r="CY33" i="110" s="1"/>
  <c r="CZ33" i="110" s="1"/>
  <c r="DA33" i="110" s="1"/>
  <c r="DB33" i="110" s="1"/>
  <c r="DC33" i="110" s="1"/>
  <c r="DD33" i="110" s="1"/>
  <c r="DE33" i="110" s="1"/>
  <c r="DF33" i="110" s="1"/>
  <c r="DG33" i="110" s="1"/>
  <c r="DH33" i="110" s="1"/>
  <c r="DI33" i="110" s="1"/>
  <c r="DJ33" i="110" s="1"/>
  <c r="DK33" i="110" s="1"/>
  <c r="DL33" i="110" s="1"/>
  <c r="DM33" i="110" s="1"/>
  <c r="DN33" i="110" s="1"/>
  <c r="DO33" i="110" s="1"/>
  <c r="DP33" i="110" s="1"/>
  <c r="DQ33" i="110" s="1"/>
  <c r="DR33" i="110" s="1"/>
  <c r="DS33" i="110" s="1"/>
  <c r="DT33" i="110" s="1"/>
  <c r="DU33" i="110" s="1"/>
  <c r="DV33" i="110" s="1"/>
  <c r="DW33" i="110" s="1"/>
  <c r="DX33" i="110" s="1"/>
  <c r="DY33" i="110" s="1"/>
  <c r="DZ33" i="110" s="1"/>
  <c r="EA33" i="110" s="1"/>
  <c r="EB33" i="110" s="1"/>
  <c r="EC33" i="110" s="1"/>
  <c r="ED33" i="110" s="1"/>
  <c r="EE33" i="110" s="1"/>
  <c r="EF33" i="110" s="1"/>
  <c r="EG33" i="110" s="1"/>
  <c r="EH33" i="110" s="1"/>
  <c r="EI33" i="110" s="1"/>
  <c r="EJ33" i="110" s="1"/>
  <c r="EK33" i="110" s="1"/>
  <c r="EL33" i="110" s="1"/>
  <c r="EM33" i="110" s="1"/>
  <c r="EN33" i="110" s="1"/>
  <c r="EO33" i="110" s="1"/>
  <c r="EP33" i="110" s="1"/>
  <c r="EQ33" i="110" s="1"/>
  <c r="ER33" i="110" s="1"/>
  <c r="ES33" i="110" s="1"/>
  <c r="ET33" i="110" s="1"/>
  <c r="EU33" i="110" s="1"/>
  <c r="EV33" i="110" s="1"/>
  <c r="EW33" i="110" s="1"/>
  <c r="EX33" i="110" s="1"/>
  <c r="EY33" i="110" s="1"/>
  <c r="EZ33" i="110" s="1"/>
  <c r="FA33" i="110" s="1"/>
  <c r="FB33" i="110" s="1"/>
  <c r="FC33" i="110" s="1"/>
  <c r="FD33" i="110" s="1"/>
  <c r="FE33" i="110" s="1"/>
  <c r="FF33" i="110" s="1"/>
  <c r="FG33" i="110" s="1"/>
  <c r="FH33" i="110" s="1"/>
  <c r="FI33" i="110" s="1"/>
  <c r="FJ33" i="110" s="1"/>
  <c r="FK33" i="110" s="1"/>
  <c r="FL33" i="110" s="1"/>
  <c r="FM33" i="110" s="1"/>
  <c r="FN33" i="110" s="1"/>
  <c r="FO33" i="110" s="1"/>
  <c r="FP33" i="110" s="1"/>
  <c r="FQ33" i="110" s="1"/>
  <c r="FR33" i="110" s="1"/>
  <c r="FS33" i="110" s="1"/>
  <c r="FT33" i="110" s="1"/>
  <c r="FU33" i="110" s="1"/>
  <c r="FV33" i="110" s="1"/>
  <c r="FW33" i="110" s="1"/>
  <c r="FX33" i="110" s="1"/>
  <c r="FY33" i="110" s="1"/>
  <c r="FZ33" i="110" s="1"/>
  <c r="GA33" i="110" s="1"/>
  <c r="GB33" i="110" s="1"/>
  <c r="GC33" i="110" s="1"/>
  <c r="GD33" i="110" s="1"/>
  <c r="GE33" i="110" s="1"/>
  <c r="GF33" i="110" s="1"/>
  <c r="GG33" i="110" s="1"/>
  <c r="GH33" i="110" s="1"/>
  <c r="GI33" i="110" s="1"/>
  <c r="GJ33" i="110" s="1"/>
  <c r="GK33" i="110" s="1"/>
  <c r="GL33" i="110" s="1"/>
  <c r="GM33" i="110" s="1"/>
  <c r="GN33" i="110" s="1"/>
  <c r="GO33" i="110" s="1"/>
  <c r="GP33" i="110" s="1"/>
  <c r="GQ33" i="110" s="1"/>
  <c r="GR33" i="110" s="1"/>
  <c r="GS33" i="110" s="1"/>
  <c r="GT33" i="110" s="1"/>
  <c r="GU33" i="110" s="1"/>
  <c r="GV33" i="110" s="1"/>
  <c r="GW33" i="110" s="1"/>
  <c r="GX33" i="110" s="1"/>
  <c r="GY33" i="110" s="1"/>
  <c r="GZ33" i="110" s="1"/>
  <c r="HA33" i="110" s="1"/>
  <c r="HB33" i="110" s="1"/>
  <c r="HC33" i="110" s="1"/>
  <c r="HD33" i="110" s="1"/>
  <c r="HE33" i="110" s="1"/>
  <c r="HF33" i="110" s="1"/>
  <c r="HG33" i="110" s="1"/>
  <c r="HH33" i="110" s="1"/>
  <c r="HI33" i="110" s="1"/>
  <c r="HJ33" i="110" s="1"/>
  <c r="AF87" i="109"/>
  <c r="AF88" i="109"/>
  <c r="AD2" i="110"/>
  <c r="AC55" i="109" s="1"/>
  <c r="AE22" i="110"/>
  <c r="AF67" i="109" l="1"/>
  <c r="B34" i="110" s="1"/>
  <c r="AG34" i="110" s="1"/>
  <c r="AH34" i="110" s="1"/>
  <c r="AI34" i="110" s="1"/>
  <c r="AJ34" i="110" s="1"/>
  <c r="AK34" i="110" s="1"/>
  <c r="AL34" i="110" s="1"/>
  <c r="AM34" i="110" s="1"/>
  <c r="AN34" i="110" s="1"/>
  <c r="AO34" i="110" s="1"/>
  <c r="AP34" i="110" s="1"/>
  <c r="AQ34" i="110" s="1"/>
  <c r="AR34" i="110" s="1"/>
  <c r="AS34" i="110" s="1"/>
  <c r="AT34" i="110" s="1"/>
  <c r="AU34" i="110" s="1"/>
  <c r="AV34" i="110" s="1"/>
  <c r="AW34" i="110" s="1"/>
  <c r="AX34" i="110" s="1"/>
  <c r="AY34" i="110" s="1"/>
  <c r="AZ34" i="110" s="1"/>
  <c r="BA34" i="110" s="1"/>
  <c r="BB34" i="110" s="1"/>
  <c r="BC34" i="110" s="1"/>
  <c r="BD34" i="110" s="1"/>
  <c r="BE34" i="110" s="1"/>
  <c r="BF34" i="110" s="1"/>
  <c r="BG34" i="110" s="1"/>
  <c r="BH34" i="110" s="1"/>
  <c r="BI34" i="110" s="1"/>
  <c r="BJ34" i="110" s="1"/>
  <c r="BK34" i="110" s="1"/>
  <c r="BL34" i="110" s="1"/>
  <c r="BM34" i="110" s="1"/>
  <c r="BN34" i="110" s="1"/>
  <c r="BO34" i="110" s="1"/>
  <c r="BP34" i="110" s="1"/>
  <c r="BQ34" i="110" s="1"/>
  <c r="BR34" i="110" s="1"/>
  <c r="BS34" i="110" s="1"/>
  <c r="BT34" i="110" s="1"/>
  <c r="BU34" i="110" s="1"/>
  <c r="BV34" i="110" s="1"/>
  <c r="BW34" i="110" s="1"/>
  <c r="BX34" i="110" s="1"/>
  <c r="BY34" i="110" s="1"/>
  <c r="BZ34" i="110" s="1"/>
  <c r="CA34" i="110" s="1"/>
  <c r="CB34" i="110" s="1"/>
  <c r="CC34" i="110" s="1"/>
  <c r="CD34" i="110" s="1"/>
  <c r="CE34" i="110" s="1"/>
  <c r="CF34" i="110" s="1"/>
  <c r="CG34" i="110" s="1"/>
  <c r="CH34" i="110" s="1"/>
  <c r="CI34" i="110" s="1"/>
  <c r="CJ34" i="110" s="1"/>
  <c r="CK34" i="110" s="1"/>
  <c r="CL34" i="110" s="1"/>
  <c r="CM34" i="110" s="1"/>
  <c r="CN34" i="110" s="1"/>
  <c r="CO34" i="110" s="1"/>
  <c r="CP34" i="110" s="1"/>
  <c r="CQ34" i="110" s="1"/>
  <c r="CR34" i="110" s="1"/>
  <c r="CS34" i="110" s="1"/>
  <c r="CT34" i="110" s="1"/>
  <c r="CU34" i="110" s="1"/>
  <c r="CV34" i="110" s="1"/>
  <c r="CW34" i="110" s="1"/>
  <c r="CX34" i="110" s="1"/>
  <c r="CY34" i="110" s="1"/>
  <c r="CZ34" i="110" s="1"/>
  <c r="DA34" i="110" s="1"/>
  <c r="DB34" i="110" s="1"/>
  <c r="DC34" i="110" s="1"/>
  <c r="DD34" i="110" s="1"/>
  <c r="DE34" i="110" s="1"/>
  <c r="DF34" i="110" s="1"/>
  <c r="DG34" i="110" s="1"/>
  <c r="DH34" i="110" s="1"/>
  <c r="DI34" i="110" s="1"/>
  <c r="DJ34" i="110" s="1"/>
  <c r="DK34" i="110" s="1"/>
  <c r="DL34" i="110" s="1"/>
  <c r="DM34" i="110" s="1"/>
  <c r="DN34" i="110" s="1"/>
  <c r="DO34" i="110" s="1"/>
  <c r="DP34" i="110" s="1"/>
  <c r="DQ34" i="110" s="1"/>
  <c r="DR34" i="110" s="1"/>
  <c r="DS34" i="110" s="1"/>
  <c r="DT34" i="110" s="1"/>
  <c r="DU34" i="110" s="1"/>
  <c r="DV34" i="110" s="1"/>
  <c r="DW34" i="110" s="1"/>
  <c r="DX34" i="110" s="1"/>
  <c r="DY34" i="110" s="1"/>
  <c r="DZ34" i="110" s="1"/>
  <c r="EA34" i="110" s="1"/>
  <c r="EB34" i="110" s="1"/>
  <c r="EC34" i="110" s="1"/>
  <c r="ED34" i="110" s="1"/>
  <c r="EE34" i="110" s="1"/>
  <c r="EF34" i="110" s="1"/>
  <c r="EG34" i="110" s="1"/>
  <c r="EH34" i="110" s="1"/>
  <c r="EI34" i="110" s="1"/>
  <c r="EJ34" i="110" s="1"/>
  <c r="EK34" i="110" s="1"/>
  <c r="EL34" i="110" s="1"/>
  <c r="EM34" i="110" s="1"/>
  <c r="EN34" i="110" s="1"/>
  <c r="EO34" i="110" s="1"/>
  <c r="EP34" i="110" s="1"/>
  <c r="EQ34" i="110" s="1"/>
  <c r="ER34" i="110" s="1"/>
  <c r="ES34" i="110" s="1"/>
  <c r="ET34" i="110" s="1"/>
  <c r="EU34" i="110" s="1"/>
  <c r="EV34" i="110" s="1"/>
  <c r="EW34" i="110" s="1"/>
  <c r="EX34" i="110" s="1"/>
  <c r="EY34" i="110" s="1"/>
  <c r="EZ34" i="110" s="1"/>
  <c r="FA34" i="110" s="1"/>
  <c r="FB34" i="110" s="1"/>
  <c r="FC34" i="110" s="1"/>
  <c r="FD34" i="110" s="1"/>
  <c r="FE34" i="110" s="1"/>
  <c r="FF34" i="110" s="1"/>
  <c r="FG34" i="110" s="1"/>
  <c r="FH34" i="110" s="1"/>
  <c r="FI34" i="110" s="1"/>
  <c r="FJ34" i="110" s="1"/>
  <c r="FK34" i="110" s="1"/>
  <c r="FL34" i="110" s="1"/>
  <c r="FM34" i="110" s="1"/>
  <c r="FN34" i="110" s="1"/>
  <c r="FO34" i="110" s="1"/>
  <c r="FP34" i="110" s="1"/>
  <c r="FQ34" i="110" s="1"/>
  <c r="FR34" i="110" s="1"/>
  <c r="FS34" i="110" s="1"/>
  <c r="FT34" i="110" s="1"/>
  <c r="FU34" i="110" s="1"/>
  <c r="FV34" i="110" s="1"/>
  <c r="FW34" i="110" s="1"/>
  <c r="FX34" i="110" s="1"/>
  <c r="FY34" i="110" s="1"/>
  <c r="FZ34" i="110" s="1"/>
  <c r="GA34" i="110" s="1"/>
  <c r="GB34" i="110" s="1"/>
  <c r="GC34" i="110" s="1"/>
  <c r="GD34" i="110" s="1"/>
  <c r="GE34" i="110" s="1"/>
  <c r="GF34" i="110" s="1"/>
  <c r="GG34" i="110" s="1"/>
  <c r="GH34" i="110" s="1"/>
  <c r="GI34" i="110" s="1"/>
  <c r="GJ34" i="110" s="1"/>
  <c r="GK34" i="110" s="1"/>
  <c r="GL34" i="110" s="1"/>
  <c r="GM34" i="110" s="1"/>
  <c r="GN34" i="110" s="1"/>
  <c r="GO34" i="110" s="1"/>
  <c r="GP34" i="110" s="1"/>
  <c r="GQ34" i="110" s="1"/>
  <c r="GR34" i="110" s="1"/>
  <c r="GS34" i="110" s="1"/>
  <c r="GT34" i="110" s="1"/>
  <c r="GU34" i="110" s="1"/>
  <c r="GV34" i="110" s="1"/>
  <c r="GW34" i="110" s="1"/>
  <c r="GX34" i="110" s="1"/>
  <c r="GY34" i="110" s="1"/>
  <c r="GZ34" i="110" s="1"/>
  <c r="HA34" i="110" s="1"/>
  <c r="HB34" i="110" s="1"/>
  <c r="HC34" i="110" s="1"/>
  <c r="HD34" i="110" s="1"/>
  <c r="HE34" i="110" s="1"/>
  <c r="HF34" i="110" s="1"/>
  <c r="HG34" i="110" s="1"/>
  <c r="HH34" i="110" s="1"/>
  <c r="HI34" i="110" s="1"/>
  <c r="HJ34" i="110" s="1"/>
  <c r="AG88" i="109"/>
  <c r="AG85" i="106"/>
  <c r="E27" i="111"/>
  <c r="W91" i="109"/>
  <c r="AG87" i="109"/>
  <c r="AE2" i="110"/>
  <c r="AD55" i="109" s="1"/>
  <c r="AF22" i="110"/>
  <c r="AH89" i="100"/>
  <c r="AG67" i="109" l="1"/>
  <c r="B35" i="110" s="1"/>
  <c r="AH35" i="110" s="1"/>
  <c r="AI35" i="110" s="1"/>
  <c r="AJ35" i="110" s="1"/>
  <c r="AK35" i="110" s="1"/>
  <c r="AL35" i="110" s="1"/>
  <c r="AM35" i="110" s="1"/>
  <c r="AN35" i="110" s="1"/>
  <c r="AO35" i="110" s="1"/>
  <c r="AP35" i="110" s="1"/>
  <c r="AQ35" i="110" s="1"/>
  <c r="AR35" i="110" s="1"/>
  <c r="AS35" i="110" s="1"/>
  <c r="AT35" i="110" s="1"/>
  <c r="AU35" i="110" s="1"/>
  <c r="AV35" i="110" s="1"/>
  <c r="AW35" i="110" s="1"/>
  <c r="AX35" i="110" s="1"/>
  <c r="AY35" i="110" s="1"/>
  <c r="AZ35" i="110" s="1"/>
  <c r="BA35" i="110" s="1"/>
  <c r="BB35" i="110" s="1"/>
  <c r="BC35" i="110" s="1"/>
  <c r="BD35" i="110" s="1"/>
  <c r="BE35" i="110" s="1"/>
  <c r="BF35" i="110" s="1"/>
  <c r="BG35" i="110" s="1"/>
  <c r="BH35" i="110" s="1"/>
  <c r="BI35" i="110" s="1"/>
  <c r="BJ35" i="110" s="1"/>
  <c r="BK35" i="110" s="1"/>
  <c r="BL35" i="110" s="1"/>
  <c r="BM35" i="110" s="1"/>
  <c r="BN35" i="110" s="1"/>
  <c r="BO35" i="110" s="1"/>
  <c r="BP35" i="110" s="1"/>
  <c r="BQ35" i="110" s="1"/>
  <c r="BR35" i="110" s="1"/>
  <c r="BS35" i="110" s="1"/>
  <c r="BT35" i="110" s="1"/>
  <c r="BU35" i="110" s="1"/>
  <c r="BV35" i="110" s="1"/>
  <c r="BW35" i="110" s="1"/>
  <c r="BX35" i="110" s="1"/>
  <c r="BY35" i="110" s="1"/>
  <c r="BZ35" i="110" s="1"/>
  <c r="CA35" i="110" s="1"/>
  <c r="CB35" i="110" s="1"/>
  <c r="CC35" i="110" s="1"/>
  <c r="CD35" i="110" s="1"/>
  <c r="CE35" i="110" s="1"/>
  <c r="CF35" i="110" s="1"/>
  <c r="CG35" i="110" s="1"/>
  <c r="CH35" i="110" s="1"/>
  <c r="CI35" i="110" s="1"/>
  <c r="CJ35" i="110" s="1"/>
  <c r="CK35" i="110" s="1"/>
  <c r="CL35" i="110" s="1"/>
  <c r="CM35" i="110" s="1"/>
  <c r="CN35" i="110" s="1"/>
  <c r="CO35" i="110" s="1"/>
  <c r="CP35" i="110" s="1"/>
  <c r="CQ35" i="110" s="1"/>
  <c r="CR35" i="110" s="1"/>
  <c r="CS35" i="110" s="1"/>
  <c r="CT35" i="110" s="1"/>
  <c r="CU35" i="110" s="1"/>
  <c r="CV35" i="110" s="1"/>
  <c r="CW35" i="110" s="1"/>
  <c r="CX35" i="110" s="1"/>
  <c r="CY35" i="110" s="1"/>
  <c r="CZ35" i="110" s="1"/>
  <c r="DA35" i="110" s="1"/>
  <c r="DB35" i="110" s="1"/>
  <c r="DC35" i="110" s="1"/>
  <c r="DD35" i="110" s="1"/>
  <c r="DE35" i="110" s="1"/>
  <c r="DF35" i="110" s="1"/>
  <c r="DG35" i="110" s="1"/>
  <c r="DH35" i="110" s="1"/>
  <c r="DI35" i="110" s="1"/>
  <c r="DJ35" i="110" s="1"/>
  <c r="DK35" i="110" s="1"/>
  <c r="DL35" i="110" s="1"/>
  <c r="DM35" i="110" s="1"/>
  <c r="DN35" i="110" s="1"/>
  <c r="DO35" i="110" s="1"/>
  <c r="DP35" i="110" s="1"/>
  <c r="DQ35" i="110" s="1"/>
  <c r="DR35" i="110" s="1"/>
  <c r="DS35" i="110" s="1"/>
  <c r="DT35" i="110" s="1"/>
  <c r="DU35" i="110" s="1"/>
  <c r="DV35" i="110" s="1"/>
  <c r="DW35" i="110" s="1"/>
  <c r="DX35" i="110" s="1"/>
  <c r="DY35" i="110" s="1"/>
  <c r="DZ35" i="110" s="1"/>
  <c r="EA35" i="110" s="1"/>
  <c r="EB35" i="110" s="1"/>
  <c r="EC35" i="110" s="1"/>
  <c r="ED35" i="110" s="1"/>
  <c r="EE35" i="110" s="1"/>
  <c r="EF35" i="110" s="1"/>
  <c r="EG35" i="110" s="1"/>
  <c r="EH35" i="110" s="1"/>
  <c r="EI35" i="110" s="1"/>
  <c r="EJ35" i="110" s="1"/>
  <c r="EK35" i="110" s="1"/>
  <c r="EL35" i="110" s="1"/>
  <c r="EM35" i="110" s="1"/>
  <c r="EN35" i="110" s="1"/>
  <c r="EO35" i="110" s="1"/>
  <c r="EP35" i="110" s="1"/>
  <c r="EQ35" i="110" s="1"/>
  <c r="ER35" i="110" s="1"/>
  <c r="ES35" i="110" s="1"/>
  <c r="ET35" i="110" s="1"/>
  <c r="EU35" i="110" s="1"/>
  <c r="EV35" i="110" s="1"/>
  <c r="EW35" i="110" s="1"/>
  <c r="EX35" i="110" s="1"/>
  <c r="EY35" i="110" s="1"/>
  <c r="EZ35" i="110" s="1"/>
  <c r="FA35" i="110" s="1"/>
  <c r="FB35" i="110" s="1"/>
  <c r="FC35" i="110" s="1"/>
  <c r="FD35" i="110" s="1"/>
  <c r="FE35" i="110" s="1"/>
  <c r="FF35" i="110" s="1"/>
  <c r="FG35" i="110" s="1"/>
  <c r="FH35" i="110" s="1"/>
  <c r="FI35" i="110" s="1"/>
  <c r="FJ35" i="110" s="1"/>
  <c r="FK35" i="110" s="1"/>
  <c r="FL35" i="110" s="1"/>
  <c r="FM35" i="110" s="1"/>
  <c r="FN35" i="110" s="1"/>
  <c r="FO35" i="110" s="1"/>
  <c r="FP35" i="110" s="1"/>
  <c r="FQ35" i="110" s="1"/>
  <c r="FR35" i="110" s="1"/>
  <c r="FS35" i="110" s="1"/>
  <c r="FT35" i="110" s="1"/>
  <c r="FU35" i="110" s="1"/>
  <c r="FV35" i="110" s="1"/>
  <c r="FW35" i="110" s="1"/>
  <c r="FX35" i="110" s="1"/>
  <c r="FY35" i="110" s="1"/>
  <c r="FZ35" i="110" s="1"/>
  <c r="GA35" i="110" s="1"/>
  <c r="GB35" i="110" s="1"/>
  <c r="GC35" i="110" s="1"/>
  <c r="GD35" i="110" s="1"/>
  <c r="GE35" i="110" s="1"/>
  <c r="GF35" i="110" s="1"/>
  <c r="GG35" i="110" s="1"/>
  <c r="GH35" i="110" s="1"/>
  <c r="GI35" i="110" s="1"/>
  <c r="GJ35" i="110" s="1"/>
  <c r="GK35" i="110" s="1"/>
  <c r="GL35" i="110" s="1"/>
  <c r="GM35" i="110" s="1"/>
  <c r="GN35" i="110" s="1"/>
  <c r="GO35" i="110" s="1"/>
  <c r="GP35" i="110" s="1"/>
  <c r="GQ35" i="110" s="1"/>
  <c r="GR35" i="110" s="1"/>
  <c r="GS35" i="110" s="1"/>
  <c r="GT35" i="110" s="1"/>
  <c r="GU35" i="110" s="1"/>
  <c r="GV35" i="110" s="1"/>
  <c r="GW35" i="110" s="1"/>
  <c r="GX35" i="110" s="1"/>
  <c r="GY35" i="110" s="1"/>
  <c r="GZ35" i="110" s="1"/>
  <c r="HA35" i="110" s="1"/>
  <c r="HB35" i="110" s="1"/>
  <c r="HC35" i="110" s="1"/>
  <c r="HD35" i="110" s="1"/>
  <c r="HE35" i="110" s="1"/>
  <c r="HF35" i="110" s="1"/>
  <c r="HG35" i="110" s="1"/>
  <c r="HH35" i="110" s="1"/>
  <c r="HI35" i="110" s="1"/>
  <c r="HJ35" i="110" s="1"/>
  <c r="W95" i="109"/>
  <c r="F27" i="111"/>
  <c r="AH88" i="109"/>
  <c r="AH85" i="106"/>
  <c r="AH87" i="109"/>
  <c r="AF2" i="110"/>
  <c r="AE55" i="109" s="1"/>
  <c r="AG22" i="110"/>
  <c r="AI89" i="100"/>
  <c r="AH67" i="109" l="1"/>
  <c r="B36" i="110" s="1"/>
  <c r="AI36" i="110" s="1"/>
  <c r="AJ36" i="110" s="1"/>
  <c r="AK36" i="110" s="1"/>
  <c r="AL36" i="110" s="1"/>
  <c r="AM36" i="110" s="1"/>
  <c r="AN36" i="110" s="1"/>
  <c r="AO36" i="110" s="1"/>
  <c r="AP36" i="110" s="1"/>
  <c r="AQ36" i="110" s="1"/>
  <c r="AR36" i="110" s="1"/>
  <c r="AS36" i="110" s="1"/>
  <c r="AT36" i="110" s="1"/>
  <c r="AU36" i="110" s="1"/>
  <c r="AV36" i="110" s="1"/>
  <c r="AW36" i="110" s="1"/>
  <c r="AX36" i="110" s="1"/>
  <c r="AY36" i="110" s="1"/>
  <c r="AZ36" i="110" s="1"/>
  <c r="BA36" i="110" s="1"/>
  <c r="BB36" i="110" s="1"/>
  <c r="BC36" i="110" s="1"/>
  <c r="BD36" i="110" s="1"/>
  <c r="BE36" i="110" s="1"/>
  <c r="BF36" i="110" s="1"/>
  <c r="BG36" i="110" s="1"/>
  <c r="BH36" i="110" s="1"/>
  <c r="BI36" i="110" s="1"/>
  <c r="BJ36" i="110" s="1"/>
  <c r="BK36" i="110" s="1"/>
  <c r="BL36" i="110" s="1"/>
  <c r="BM36" i="110" s="1"/>
  <c r="BN36" i="110" s="1"/>
  <c r="BO36" i="110" s="1"/>
  <c r="BP36" i="110" s="1"/>
  <c r="BQ36" i="110" s="1"/>
  <c r="BR36" i="110" s="1"/>
  <c r="BS36" i="110" s="1"/>
  <c r="BT36" i="110" s="1"/>
  <c r="BU36" i="110" s="1"/>
  <c r="BV36" i="110" s="1"/>
  <c r="BW36" i="110" s="1"/>
  <c r="BX36" i="110" s="1"/>
  <c r="BY36" i="110" s="1"/>
  <c r="BZ36" i="110" s="1"/>
  <c r="CA36" i="110" s="1"/>
  <c r="CB36" i="110" s="1"/>
  <c r="CC36" i="110" s="1"/>
  <c r="CD36" i="110" s="1"/>
  <c r="CE36" i="110" s="1"/>
  <c r="CF36" i="110" s="1"/>
  <c r="CG36" i="110" s="1"/>
  <c r="CH36" i="110" s="1"/>
  <c r="CI36" i="110" s="1"/>
  <c r="CJ36" i="110" s="1"/>
  <c r="CK36" i="110" s="1"/>
  <c r="CL36" i="110" s="1"/>
  <c r="CM36" i="110" s="1"/>
  <c r="CN36" i="110" s="1"/>
  <c r="CO36" i="110" s="1"/>
  <c r="CP36" i="110" s="1"/>
  <c r="CQ36" i="110" s="1"/>
  <c r="CR36" i="110" s="1"/>
  <c r="CS36" i="110" s="1"/>
  <c r="CT36" i="110" s="1"/>
  <c r="CU36" i="110" s="1"/>
  <c r="CV36" i="110" s="1"/>
  <c r="CW36" i="110" s="1"/>
  <c r="CX36" i="110" s="1"/>
  <c r="CY36" i="110" s="1"/>
  <c r="CZ36" i="110" s="1"/>
  <c r="DA36" i="110" s="1"/>
  <c r="DB36" i="110" s="1"/>
  <c r="DC36" i="110" s="1"/>
  <c r="DD36" i="110" s="1"/>
  <c r="DE36" i="110" s="1"/>
  <c r="DF36" i="110" s="1"/>
  <c r="DG36" i="110" s="1"/>
  <c r="DH36" i="110" s="1"/>
  <c r="DI36" i="110" s="1"/>
  <c r="DJ36" i="110" s="1"/>
  <c r="DK36" i="110" s="1"/>
  <c r="DL36" i="110" s="1"/>
  <c r="DM36" i="110" s="1"/>
  <c r="DN36" i="110" s="1"/>
  <c r="DO36" i="110" s="1"/>
  <c r="DP36" i="110" s="1"/>
  <c r="DQ36" i="110" s="1"/>
  <c r="DR36" i="110" s="1"/>
  <c r="DS36" i="110" s="1"/>
  <c r="DT36" i="110" s="1"/>
  <c r="DU36" i="110" s="1"/>
  <c r="DV36" i="110" s="1"/>
  <c r="DW36" i="110" s="1"/>
  <c r="DX36" i="110" s="1"/>
  <c r="DY36" i="110" s="1"/>
  <c r="DZ36" i="110" s="1"/>
  <c r="EA36" i="110" s="1"/>
  <c r="EB36" i="110" s="1"/>
  <c r="EC36" i="110" s="1"/>
  <c r="ED36" i="110" s="1"/>
  <c r="EE36" i="110" s="1"/>
  <c r="EF36" i="110" s="1"/>
  <c r="EG36" i="110" s="1"/>
  <c r="EH36" i="110" s="1"/>
  <c r="EI36" i="110" s="1"/>
  <c r="EJ36" i="110" s="1"/>
  <c r="EK36" i="110" s="1"/>
  <c r="EL36" i="110" s="1"/>
  <c r="EM36" i="110" s="1"/>
  <c r="EN36" i="110" s="1"/>
  <c r="EO36" i="110" s="1"/>
  <c r="EP36" i="110" s="1"/>
  <c r="EQ36" i="110" s="1"/>
  <c r="ER36" i="110" s="1"/>
  <c r="ES36" i="110" s="1"/>
  <c r="ET36" i="110" s="1"/>
  <c r="EU36" i="110" s="1"/>
  <c r="EV36" i="110" s="1"/>
  <c r="EW36" i="110" s="1"/>
  <c r="EX36" i="110" s="1"/>
  <c r="EY36" i="110" s="1"/>
  <c r="EZ36" i="110" s="1"/>
  <c r="FA36" i="110" s="1"/>
  <c r="FB36" i="110" s="1"/>
  <c r="FC36" i="110" s="1"/>
  <c r="FD36" i="110" s="1"/>
  <c r="FE36" i="110" s="1"/>
  <c r="FF36" i="110" s="1"/>
  <c r="FG36" i="110" s="1"/>
  <c r="FH36" i="110" s="1"/>
  <c r="FI36" i="110" s="1"/>
  <c r="FJ36" i="110" s="1"/>
  <c r="FK36" i="110" s="1"/>
  <c r="FL36" i="110" s="1"/>
  <c r="FM36" i="110" s="1"/>
  <c r="FN36" i="110" s="1"/>
  <c r="FO36" i="110" s="1"/>
  <c r="FP36" i="110" s="1"/>
  <c r="FQ36" i="110" s="1"/>
  <c r="FR36" i="110" s="1"/>
  <c r="FS36" i="110" s="1"/>
  <c r="FT36" i="110" s="1"/>
  <c r="FU36" i="110" s="1"/>
  <c r="FV36" i="110" s="1"/>
  <c r="FW36" i="110" s="1"/>
  <c r="FX36" i="110" s="1"/>
  <c r="FY36" i="110" s="1"/>
  <c r="FZ36" i="110" s="1"/>
  <c r="GA36" i="110" s="1"/>
  <c r="GB36" i="110" s="1"/>
  <c r="GC36" i="110" s="1"/>
  <c r="GD36" i="110" s="1"/>
  <c r="GE36" i="110" s="1"/>
  <c r="GF36" i="110" s="1"/>
  <c r="GG36" i="110" s="1"/>
  <c r="GH36" i="110" s="1"/>
  <c r="GI36" i="110" s="1"/>
  <c r="GJ36" i="110" s="1"/>
  <c r="GK36" i="110" s="1"/>
  <c r="GL36" i="110" s="1"/>
  <c r="GM36" i="110" s="1"/>
  <c r="GN36" i="110" s="1"/>
  <c r="GO36" i="110" s="1"/>
  <c r="GP36" i="110" s="1"/>
  <c r="GQ36" i="110" s="1"/>
  <c r="GR36" i="110" s="1"/>
  <c r="GS36" i="110" s="1"/>
  <c r="GT36" i="110" s="1"/>
  <c r="GU36" i="110" s="1"/>
  <c r="GV36" i="110" s="1"/>
  <c r="GW36" i="110" s="1"/>
  <c r="GX36" i="110" s="1"/>
  <c r="GY36" i="110" s="1"/>
  <c r="GZ36" i="110" s="1"/>
  <c r="HA36" i="110" s="1"/>
  <c r="HB36" i="110" s="1"/>
  <c r="HC36" i="110" s="1"/>
  <c r="HD36" i="110" s="1"/>
  <c r="HE36" i="110" s="1"/>
  <c r="HF36" i="110" s="1"/>
  <c r="HG36" i="110" s="1"/>
  <c r="HH36" i="110" s="1"/>
  <c r="HI36" i="110" s="1"/>
  <c r="HJ36" i="110" s="1"/>
  <c r="AJ89" i="100"/>
  <c r="AI85" i="106"/>
  <c r="AI88" i="109"/>
  <c r="AI87" i="109"/>
  <c r="AG2" i="110"/>
  <c r="AF55" i="109" s="1"/>
  <c r="AH22" i="110"/>
  <c r="C28" i="111"/>
  <c r="AJ85" i="106" l="1"/>
  <c r="AJ88" i="109"/>
  <c r="AK89" i="100"/>
  <c r="AH2" i="110"/>
  <c r="AG55" i="109" s="1"/>
  <c r="AI22" i="110"/>
  <c r="X56" i="109"/>
  <c r="D28" i="111"/>
  <c r="AJ87" i="109"/>
  <c r="AI67" i="109"/>
  <c r="B37" i="110" s="1"/>
  <c r="AJ37" i="110" s="1"/>
  <c r="AK37" i="110" s="1"/>
  <c r="AL37" i="110" s="1"/>
  <c r="AM37" i="110" s="1"/>
  <c r="AN37" i="110" s="1"/>
  <c r="AO37" i="110" s="1"/>
  <c r="AP37" i="110" s="1"/>
  <c r="AQ37" i="110" s="1"/>
  <c r="AR37" i="110" s="1"/>
  <c r="AS37" i="110" s="1"/>
  <c r="AT37" i="110" s="1"/>
  <c r="AU37" i="110" s="1"/>
  <c r="AV37" i="110" s="1"/>
  <c r="AW37" i="110" s="1"/>
  <c r="AX37" i="110" s="1"/>
  <c r="AY37" i="110" s="1"/>
  <c r="AZ37" i="110" s="1"/>
  <c r="BA37" i="110" s="1"/>
  <c r="BB37" i="110" s="1"/>
  <c r="BC37" i="110" s="1"/>
  <c r="BD37" i="110" s="1"/>
  <c r="BE37" i="110" s="1"/>
  <c r="BF37" i="110" s="1"/>
  <c r="BG37" i="110" s="1"/>
  <c r="BH37" i="110" s="1"/>
  <c r="BI37" i="110" s="1"/>
  <c r="BJ37" i="110" s="1"/>
  <c r="BK37" i="110" s="1"/>
  <c r="BL37" i="110" s="1"/>
  <c r="BM37" i="110" s="1"/>
  <c r="BN37" i="110" s="1"/>
  <c r="BO37" i="110" s="1"/>
  <c r="BP37" i="110" s="1"/>
  <c r="BQ37" i="110" s="1"/>
  <c r="BR37" i="110" s="1"/>
  <c r="BS37" i="110" s="1"/>
  <c r="BT37" i="110" s="1"/>
  <c r="BU37" i="110" s="1"/>
  <c r="BV37" i="110" s="1"/>
  <c r="BW37" i="110" s="1"/>
  <c r="BX37" i="110" s="1"/>
  <c r="BY37" i="110" s="1"/>
  <c r="BZ37" i="110" s="1"/>
  <c r="CA37" i="110" s="1"/>
  <c r="CB37" i="110" s="1"/>
  <c r="CC37" i="110" s="1"/>
  <c r="CD37" i="110" s="1"/>
  <c r="CE37" i="110" s="1"/>
  <c r="CF37" i="110" s="1"/>
  <c r="CG37" i="110" s="1"/>
  <c r="CH37" i="110" s="1"/>
  <c r="CI37" i="110" s="1"/>
  <c r="CJ37" i="110" s="1"/>
  <c r="CK37" i="110" s="1"/>
  <c r="CL37" i="110" s="1"/>
  <c r="CM37" i="110" s="1"/>
  <c r="CN37" i="110" s="1"/>
  <c r="CO37" i="110" s="1"/>
  <c r="CP37" i="110" s="1"/>
  <c r="CQ37" i="110" s="1"/>
  <c r="CR37" i="110" s="1"/>
  <c r="CS37" i="110" s="1"/>
  <c r="CT37" i="110" s="1"/>
  <c r="CU37" i="110" s="1"/>
  <c r="CV37" i="110" s="1"/>
  <c r="CW37" i="110" s="1"/>
  <c r="CX37" i="110" s="1"/>
  <c r="CY37" i="110" s="1"/>
  <c r="CZ37" i="110" s="1"/>
  <c r="DA37" i="110" s="1"/>
  <c r="DB37" i="110" s="1"/>
  <c r="DC37" i="110" s="1"/>
  <c r="DD37" i="110" s="1"/>
  <c r="DE37" i="110" s="1"/>
  <c r="DF37" i="110" s="1"/>
  <c r="DG37" i="110" s="1"/>
  <c r="DH37" i="110" s="1"/>
  <c r="DI37" i="110" s="1"/>
  <c r="DJ37" i="110" s="1"/>
  <c r="DK37" i="110" s="1"/>
  <c r="DL37" i="110" s="1"/>
  <c r="DM37" i="110" s="1"/>
  <c r="DN37" i="110" s="1"/>
  <c r="DO37" i="110" s="1"/>
  <c r="DP37" i="110" s="1"/>
  <c r="DQ37" i="110" s="1"/>
  <c r="DR37" i="110" s="1"/>
  <c r="DS37" i="110" s="1"/>
  <c r="DT37" i="110" s="1"/>
  <c r="DU37" i="110" s="1"/>
  <c r="DV37" i="110" s="1"/>
  <c r="DW37" i="110" s="1"/>
  <c r="DX37" i="110" s="1"/>
  <c r="DY37" i="110" s="1"/>
  <c r="DZ37" i="110" s="1"/>
  <c r="EA37" i="110" s="1"/>
  <c r="EB37" i="110" s="1"/>
  <c r="EC37" i="110" s="1"/>
  <c r="ED37" i="110" s="1"/>
  <c r="EE37" i="110" s="1"/>
  <c r="EF37" i="110" s="1"/>
  <c r="EG37" i="110" s="1"/>
  <c r="EH37" i="110" s="1"/>
  <c r="EI37" i="110" s="1"/>
  <c r="EJ37" i="110" s="1"/>
  <c r="EK37" i="110" s="1"/>
  <c r="EL37" i="110" s="1"/>
  <c r="EM37" i="110" s="1"/>
  <c r="EN37" i="110" s="1"/>
  <c r="EO37" i="110" s="1"/>
  <c r="EP37" i="110" s="1"/>
  <c r="EQ37" i="110" s="1"/>
  <c r="ER37" i="110" s="1"/>
  <c r="ES37" i="110" s="1"/>
  <c r="ET37" i="110" s="1"/>
  <c r="EU37" i="110" s="1"/>
  <c r="EV37" i="110" s="1"/>
  <c r="EW37" i="110" s="1"/>
  <c r="EX37" i="110" s="1"/>
  <c r="EY37" i="110" s="1"/>
  <c r="EZ37" i="110" s="1"/>
  <c r="FA37" i="110" s="1"/>
  <c r="FB37" i="110" s="1"/>
  <c r="FC37" i="110" s="1"/>
  <c r="FD37" i="110" s="1"/>
  <c r="FE37" i="110" s="1"/>
  <c r="FF37" i="110" s="1"/>
  <c r="FG37" i="110" s="1"/>
  <c r="FH37" i="110" s="1"/>
  <c r="FI37" i="110" s="1"/>
  <c r="FJ37" i="110" s="1"/>
  <c r="FK37" i="110" s="1"/>
  <c r="FL37" i="110" s="1"/>
  <c r="FM37" i="110" s="1"/>
  <c r="FN37" i="110" s="1"/>
  <c r="FO37" i="110" s="1"/>
  <c r="FP37" i="110" s="1"/>
  <c r="FQ37" i="110" s="1"/>
  <c r="FR37" i="110" s="1"/>
  <c r="FS37" i="110" s="1"/>
  <c r="FT37" i="110" s="1"/>
  <c r="FU37" i="110" s="1"/>
  <c r="FV37" i="110" s="1"/>
  <c r="FW37" i="110" s="1"/>
  <c r="FX37" i="110" s="1"/>
  <c r="FY37" i="110" s="1"/>
  <c r="FZ37" i="110" s="1"/>
  <c r="GA37" i="110" s="1"/>
  <c r="GB37" i="110" s="1"/>
  <c r="GC37" i="110" s="1"/>
  <c r="GD37" i="110" s="1"/>
  <c r="GE37" i="110" s="1"/>
  <c r="GF37" i="110" s="1"/>
  <c r="GG37" i="110" s="1"/>
  <c r="GH37" i="110" s="1"/>
  <c r="GI37" i="110" s="1"/>
  <c r="GJ37" i="110" s="1"/>
  <c r="GK37" i="110" s="1"/>
  <c r="GL37" i="110" s="1"/>
  <c r="GM37" i="110" s="1"/>
  <c r="GN37" i="110" s="1"/>
  <c r="GO37" i="110" s="1"/>
  <c r="GP37" i="110" s="1"/>
  <c r="GQ37" i="110" s="1"/>
  <c r="GR37" i="110" s="1"/>
  <c r="GS37" i="110" s="1"/>
  <c r="GT37" i="110" s="1"/>
  <c r="GU37" i="110" s="1"/>
  <c r="GV37" i="110" s="1"/>
  <c r="GW37" i="110" s="1"/>
  <c r="GX37" i="110" s="1"/>
  <c r="GY37" i="110" s="1"/>
  <c r="GZ37" i="110" s="1"/>
  <c r="HA37" i="110" s="1"/>
  <c r="HB37" i="110" s="1"/>
  <c r="HC37" i="110" s="1"/>
  <c r="HD37" i="110" s="1"/>
  <c r="HE37" i="110" s="1"/>
  <c r="HF37" i="110" s="1"/>
  <c r="HG37" i="110" s="1"/>
  <c r="HH37" i="110" s="1"/>
  <c r="HI37" i="110" s="1"/>
  <c r="HJ37" i="110" s="1"/>
  <c r="AL89" i="100" l="1"/>
  <c r="AJ67" i="109"/>
  <c r="B38" i="110" s="1"/>
  <c r="AK38" i="110" s="1"/>
  <c r="AL38" i="110" s="1"/>
  <c r="AM38" i="110" s="1"/>
  <c r="AN38" i="110" s="1"/>
  <c r="AO38" i="110" s="1"/>
  <c r="AP38" i="110" s="1"/>
  <c r="AQ38" i="110" s="1"/>
  <c r="AR38" i="110" s="1"/>
  <c r="AS38" i="110" s="1"/>
  <c r="AT38" i="110" s="1"/>
  <c r="AU38" i="110" s="1"/>
  <c r="AV38" i="110" s="1"/>
  <c r="AW38" i="110" s="1"/>
  <c r="AX38" i="110" s="1"/>
  <c r="AY38" i="110" s="1"/>
  <c r="AZ38" i="110" s="1"/>
  <c r="BA38" i="110" s="1"/>
  <c r="BB38" i="110" s="1"/>
  <c r="BC38" i="110" s="1"/>
  <c r="BD38" i="110" s="1"/>
  <c r="BE38" i="110" s="1"/>
  <c r="BF38" i="110" s="1"/>
  <c r="BG38" i="110" s="1"/>
  <c r="BH38" i="110" s="1"/>
  <c r="BI38" i="110" s="1"/>
  <c r="BJ38" i="110" s="1"/>
  <c r="BK38" i="110" s="1"/>
  <c r="BL38" i="110" s="1"/>
  <c r="BM38" i="110" s="1"/>
  <c r="BN38" i="110" s="1"/>
  <c r="BO38" i="110" s="1"/>
  <c r="BP38" i="110" s="1"/>
  <c r="BQ38" i="110" s="1"/>
  <c r="BR38" i="110" s="1"/>
  <c r="BS38" i="110" s="1"/>
  <c r="BT38" i="110" s="1"/>
  <c r="BU38" i="110" s="1"/>
  <c r="BV38" i="110" s="1"/>
  <c r="BW38" i="110" s="1"/>
  <c r="BX38" i="110" s="1"/>
  <c r="BY38" i="110" s="1"/>
  <c r="BZ38" i="110" s="1"/>
  <c r="CA38" i="110" s="1"/>
  <c r="CB38" i="110" s="1"/>
  <c r="CC38" i="110" s="1"/>
  <c r="CD38" i="110" s="1"/>
  <c r="CE38" i="110" s="1"/>
  <c r="CF38" i="110" s="1"/>
  <c r="CG38" i="110" s="1"/>
  <c r="CH38" i="110" s="1"/>
  <c r="CI38" i="110" s="1"/>
  <c r="CJ38" i="110" s="1"/>
  <c r="CK38" i="110" s="1"/>
  <c r="CL38" i="110" s="1"/>
  <c r="CM38" i="110" s="1"/>
  <c r="CN38" i="110" s="1"/>
  <c r="CO38" i="110" s="1"/>
  <c r="CP38" i="110" s="1"/>
  <c r="CQ38" i="110" s="1"/>
  <c r="CR38" i="110" s="1"/>
  <c r="CS38" i="110" s="1"/>
  <c r="CT38" i="110" s="1"/>
  <c r="CU38" i="110" s="1"/>
  <c r="CV38" i="110" s="1"/>
  <c r="CW38" i="110" s="1"/>
  <c r="CX38" i="110" s="1"/>
  <c r="CY38" i="110" s="1"/>
  <c r="CZ38" i="110" s="1"/>
  <c r="DA38" i="110" s="1"/>
  <c r="DB38" i="110" s="1"/>
  <c r="DC38" i="110" s="1"/>
  <c r="DD38" i="110" s="1"/>
  <c r="DE38" i="110" s="1"/>
  <c r="DF38" i="110" s="1"/>
  <c r="DG38" i="110" s="1"/>
  <c r="DH38" i="110" s="1"/>
  <c r="DI38" i="110" s="1"/>
  <c r="DJ38" i="110" s="1"/>
  <c r="DK38" i="110" s="1"/>
  <c r="DL38" i="110" s="1"/>
  <c r="DM38" i="110" s="1"/>
  <c r="DN38" i="110" s="1"/>
  <c r="DO38" i="110" s="1"/>
  <c r="DP38" i="110" s="1"/>
  <c r="DQ38" i="110" s="1"/>
  <c r="DR38" i="110" s="1"/>
  <c r="DS38" i="110" s="1"/>
  <c r="DT38" i="110" s="1"/>
  <c r="DU38" i="110" s="1"/>
  <c r="DV38" i="110" s="1"/>
  <c r="DW38" i="110" s="1"/>
  <c r="DX38" i="110" s="1"/>
  <c r="DY38" i="110" s="1"/>
  <c r="DZ38" i="110" s="1"/>
  <c r="EA38" i="110" s="1"/>
  <c r="EB38" i="110" s="1"/>
  <c r="EC38" i="110" s="1"/>
  <c r="ED38" i="110" s="1"/>
  <c r="EE38" i="110" s="1"/>
  <c r="EF38" i="110" s="1"/>
  <c r="EG38" i="110" s="1"/>
  <c r="EH38" i="110" s="1"/>
  <c r="EI38" i="110" s="1"/>
  <c r="EJ38" i="110" s="1"/>
  <c r="EK38" i="110" s="1"/>
  <c r="EL38" i="110" s="1"/>
  <c r="EM38" i="110" s="1"/>
  <c r="EN38" i="110" s="1"/>
  <c r="EO38" i="110" s="1"/>
  <c r="EP38" i="110" s="1"/>
  <c r="EQ38" i="110" s="1"/>
  <c r="ER38" i="110" s="1"/>
  <c r="ES38" i="110" s="1"/>
  <c r="ET38" i="110" s="1"/>
  <c r="EU38" i="110" s="1"/>
  <c r="EV38" i="110" s="1"/>
  <c r="EW38" i="110" s="1"/>
  <c r="EX38" i="110" s="1"/>
  <c r="EY38" i="110" s="1"/>
  <c r="EZ38" i="110" s="1"/>
  <c r="FA38" i="110" s="1"/>
  <c r="FB38" i="110" s="1"/>
  <c r="FC38" i="110" s="1"/>
  <c r="FD38" i="110" s="1"/>
  <c r="FE38" i="110" s="1"/>
  <c r="FF38" i="110" s="1"/>
  <c r="FG38" i="110" s="1"/>
  <c r="FH38" i="110" s="1"/>
  <c r="FI38" i="110" s="1"/>
  <c r="FJ38" i="110" s="1"/>
  <c r="FK38" i="110" s="1"/>
  <c r="FL38" i="110" s="1"/>
  <c r="FM38" i="110" s="1"/>
  <c r="FN38" i="110" s="1"/>
  <c r="FO38" i="110" s="1"/>
  <c r="FP38" i="110" s="1"/>
  <c r="FQ38" i="110" s="1"/>
  <c r="FR38" i="110" s="1"/>
  <c r="FS38" i="110" s="1"/>
  <c r="FT38" i="110" s="1"/>
  <c r="FU38" i="110" s="1"/>
  <c r="FV38" i="110" s="1"/>
  <c r="FW38" i="110" s="1"/>
  <c r="FX38" i="110" s="1"/>
  <c r="FY38" i="110" s="1"/>
  <c r="FZ38" i="110" s="1"/>
  <c r="GA38" i="110" s="1"/>
  <c r="GB38" i="110" s="1"/>
  <c r="GC38" i="110" s="1"/>
  <c r="GD38" i="110" s="1"/>
  <c r="GE38" i="110" s="1"/>
  <c r="GF38" i="110" s="1"/>
  <c r="GG38" i="110" s="1"/>
  <c r="GH38" i="110" s="1"/>
  <c r="GI38" i="110" s="1"/>
  <c r="GJ38" i="110" s="1"/>
  <c r="GK38" i="110" s="1"/>
  <c r="GL38" i="110" s="1"/>
  <c r="GM38" i="110" s="1"/>
  <c r="GN38" i="110" s="1"/>
  <c r="GO38" i="110" s="1"/>
  <c r="GP38" i="110" s="1"/>
  <c r="GQ38" i="110" s="1"/>
  <c r="GR38" i="110" s="1"/>
  <c r="GS38" i="110" s="1"/>
  <c r="GT38" i="110" s="1"/>
  <c r="GU38" i="110" s="1"/>
  <c r="GV38" i="110" s="1"/>
  <c r="GW38" i="110" s="1"/>
  <c r="GX38" i="110" s="1"/>
  <c r="GY38" i="110" s="1"/>
  <c r="GZ38" i="110" s="1"/>
  <c r="HA38" i="110" s="1"/>
  <c r="HB38" i="110" s="1"/>
  <c r="HC38" i="110" s="1"/>
  <c r="HD38" i="110" s="1"/>
  <c r="HE38" i="110" s="1"/>
  <c r="HF38" i="110" s="1"/>
  <c r="HG38" i="110" s="1"/>
  <c r="HH38" i="110" s="1"/>
  <c r="HI38" i="110" s="1"/>
  <c r="HJ38" i="110" s="1"/>
  <c r="AI2" i="110"/>
  <c r="AH55" i="109" s="1"/>
  <c r="AJ22" i="110"/>
  <c r="E28" i="111"/>
  <c r="X91" i="109"/>
  <c r="AK88" i="109"/>
  <c r="AK85" i="106"/>
  <c r="AK87" i="109"/>
  <c r="AM89" i="100" l="1"/>
  <c r="AL85" i="106"/>
  <c r="X95" i="109"/>
  <c r="F28" i="111"/>
  <c r="AK67" i="109"/>
  <c r="B39" i="110" s="1"/>
  <c r="AL39" i="110" s="1"/>
  <c r="AM39" i="110" s="1"/>
  <c r="AN39" i="110" s="1"/>
  <c r="AO39" i="110" s="1"/>
  <c r="AP39" i="110" s="1"/>
  <c r="AQ39" i="110" s="1"/>
  <c r="AR39" i="110" s="1"/>
  <c r="AS39" i="110" s="1"/>
  <c r="AT39" i="110" s="1"/>
  <c r="AU39" i="110" s="1"/>
  <c r="AV39" i="110" s="1"/>
  <c r="AW39" i="110" s="1"/>
  <c r="AX39" i="110" s="1"/>
  <c r="AY39" i="110" s="1"/>
  <c r="AZ39" i="110" s="1"/>
  <c r="BA39" i="110" s="1"/>
  <c r="BB39" i="110" s="1"/>
  <c r="BC39" i="110" s="1"/>
  <c r="BD39" i="110" s="1"/>
  <c r="BE39" i="110" s="1"/>
  <c r="BF39" i="110" s="1"/>
  <c r="BG39" i="110" s="1"/>
  <c r="BH39" i="110" s="1"/>
  <c r="BI39" i="110" s="1"/>
  <c r="BJ39" i="110" s="1"/>
  <c r="BK39" i="110" s="1"/>
  <c r="BL39" i="110" s="1"/>
  <c r="BM39" i="110" s="1"/>
  <c r="BN39" i="110" s="1"/>
  <c r="BO39" i="110" s="1"/>
  <c r="BP39" i="110" s="1"/>
  <c r="BQ39" i="110" s="1"/>
  <c r="BR39" i="110" s="1"/>
  <c r="BS39" i="110" s="1"/>
  <c r="BT39" i="110" s="1"/>
  <c r="BU39" i="110" s="1"/>
  <c r="BV39" i="110" s="1"/>
  <c r="BW39" i="110" s="1"/>
  <c r="BX39" i="110" s="1"/>
  <c r="BY39" i="110" s="1"/>
  <c r="BZ39" i="110" s="1"/>
  <c r="CA39" i="110" s="1"/>
  <c r="CB39" i="110" s="1"/>
  <c r="CC39" i="110" s="1"/>
  <c r="CD39" i="110" s="1"/>
  <c r="CE39" i="110" s="1"/>
  <c r="CF39" i="110" s="1"/>
  <c r="CG39" i="110" s="1"/>
  <c r="CH39" i="110" s="1"/>
  <c r="CI39" i="110" s="1"/>
  <c r="CJ39" i="110" s="1"/>
  <c r="CK39" i="110" s="1"/>
  <c r="CL39" i="110" s="1"/>
  <c r="CM39" i="110" s="1"/>
  <c r="CN39" i="110" s="1"/>
  <c r="CO39" i="110" s="1"/>
  <c r="CP39" i="110" s="1"/>
  <c r="CQ39" i="110" s="1"/>
  <c r="CR39" i="110" s="1"/>
  <c r="CS39" i="110" s="1"/>
  <c r="CT39" i="110" s="1"/>
  <c r="CU39" i="110" s="1"/>
  <c r="CV39" i="110" s="1"/>
  <c r="CW39" i="110" s="1"/>
  <c r="CX39" i="110" s="1"/>
  <c r="CY39" i="110" s="1"/>
  <c r="CZ39" i="110" s="1"/>
  <c r="DA39" i="110" s="1"/>
  <c r="DB39" i="110" s="1"/>
  <c r="DC39" i="110" s="1"/>
  <c r="DD39" i="110" s="1"/>
  <c r="DE39" i="110" s="1"/>
  <c r="DF39" i="110" s="1"/>
  <c r="DG39" i="110" s="1"/>
  <c r="DH39" i="110" s="1"/>
  <c r="DI39" i="110" s="1"/>
  <c r="DJ39" i="110" s="1"/>
  <c r="DK39" i="110" s="1"/>
  <c r="DL39" i="110" s="1"/>
  <c r="DM39" i="110" s="1"/>
  <c r="DN39" i="110" s="1"/>
  <c r="DO39" i="110" s="1"/>
  <c r="DP39" i="110" s="1"/>
  <c r="DQ39" i="110" s="1"/>
  <c r="DR39" i="110" s="1"/>
  <c r="DS39" i="110" s="1"/>
  <c r="DT39" i="110" s="1"/>
  <c r="DU39" i="110" s="1"/>
  <c r="DV39" i="110" s="1"/>
  <c r="DW39" i="110" s="1"/>
  <c r="DX39" i="110" s="1"/>
  <c r="DY39" i="110" s="1"/>
  <c r="DZ39" i="110" s="1"/>
  <c r="EA39" i="110" s="1"/>
  <c r="EB39" i="110" s="1"/>
  <c r="EC39" i="110" s="1"/>
  <c r="ED39" i="110" s="1"/>
  <c r="EE39" i="110" s="1"/>
  <c r="EF39" i="110" s="1"/>
  <c r="EG39" i="110" s="1"/>
  <c r="EH39" i="110" s="1"/>
  <c r="EI39" i="110" s="1"/>
  <c r="EJ39" i="110" s="1"/>
  <c r="EK39" i="110" s="1"/>
  <c r="EL39" i="110" s="1"/>
  <c r="EM39" i="110" s="1"/>
  <c r="EN39" i="110" s="1"/>
  <c r="EO39" i="110" s="1"/>
  <c r="EP39" i="110" s="1"/>
  <c r="EQ39" i="110" s="1"/>
  <c r="ER39" i="110" s="1"/>
  <c r="ES39" i="110" s="1"/>
  <c r="ET39" i="110" s="1"/>
  <c r="EU39" i="110" s="1"/>
  <c r="EV39" i="110" s="1"/>
  <c r="EW39" i="110" s="1"/>
  <c r="EX39" i="110" s="1"/>
  <c r="EY39" i="110" s="1"/>
  <c r="EZ39" i="110" s="1"/>
  <c r="FA39" i="110" s="1"/>
  <c r="FB39" i="110" s="1"/>
  <c r="FC39" i="110" s="1"/>
  <c r="FD39" i="110" s="1"/>
  <c r="FE39" i="110" s="1"/>
  <c r="FF39" i="110" s="1"/>
  <c r="FG39" i="110" s="1"/>
  <c r="FH39" i="110" s="1"/>
  <c r="FI39" i="110" s="1"/>
  <c r="FJ39" i="110" s="1"/>
  <c r="FK39" i="110" s="1"/>
  <c r="FL39" i="110" s="1"/>
  <c r="FM39" i="110" s="1"/>
  <c r="FN39" i="110" s="1"/>
  <c r="FO39" i="110" s="1"/>
  <c r="FP39" i="110" s="1"/>
  <c r="FQ39" i="110" s="1"/>
  <c r="FR39" i="110" s="1"/>
  <c r="FS39" i="110" s="1"/>
  <c r="FT39" i="110" s="1"/>
  <c r="FU39" i="110" s="1"/>
  <c r="FV39" i="110" s="1"/>
  <c r="FW39" i="110" s="1"/>
  <c r="FX39" i="110" s="1"/>
  <c r="FY39" i="110" s="1"/>
  <c r="FZ39" i="110" s="1"/>
  <c r="GA39" i="110" s="1"/>
  <c r="GB39" i="110" s="1"/>
  <c r="GC39" i="110" s="1"/>
  <c r="GD39" i="110" s="1"/>
  <c r="GE39" i="110" s="1"/>
  <c r="GF39" i="110" s="1"/>
  <c r="GG39" i="110" s="1"/>
  <c r="GH39" i="110" s="1"/>
  <c r="GI39" i="110" s="1"/>
  <c r="GJ39" i="110" s="1"/>
  <c r="GK39" i="110" s="1"/>
  <c r="GL39" i="110" s="1"/>
  <c r="GM39" i="110" s="1"/>
  <c r="GN39" i="110" s="1"/>
  <c r="GO39" i="110" s="1"/>
  <c r="GP39" i="110" s="1"/>
  <c r="GQ39" i="110" s="1"/>
  <c r="GR39" i="110" s="1"/>
  <c r="GS39" i="110" s="1"/>
  <c r="GT39" i="110" s="1"/>
  <c r="GU39" i="110" s="1"/>
  <c r="GV39" i="110" s="1"/>
  <c r="GW39" i="110" s="1"/>
  <c r="GX39" i="110" s="1"/>
  <c r="GY39" i="110" s="1"/>
  <c r="GZ39" i="110" s="1"/>
  <c r="HA39" i="110" s="1"/>
  <c r="HB39" i="110" s="1"/>
  <c r="HC39" i="110" s="1"/>
  <c r="HD39" i="110" s="1"/>
  <c r="HE39" i="110" s="1"/>
  <c r="HF39" i="110" s="1"/>
  <c r="HG39" i="110" s="1"/>
  <c r="HH39" i="110" s="1"/>
  <c r="HI39" i="110" s="1"/>
  <c r="HJ39" i="110" s="1"/>
  <c r="AJ2" i="110"/>
  <c r="AI55" i="109" s="1"/>
  <c r="AK22" i="110"/>
  <c r="AL88" i="109" l="1"/>
  <c r="AM88" i="109"/>
  <c r="AK2" i="110"/>
  <c r="AJ55" i="109" s="1"/>
  <c r="AL22" i="110"/>
  <c r="C29" i="111"/>
  <c r="AM85" i="106"/>
  <c r="AL87" i="109"/>
  <c r="AL67" i="109" l="1"/>
  <c r="B40" i="110" s="1"/>
  <c r="AM40" i="110" s="1"/>
  <c r="AN40" i="110" s="1"/>
  <c r="AO40" i="110" s="1"/>
  <c r="AP40" i="110" s="1"/>
  <c r="AQ40" i="110" s="1"/>
  <c r="AR40" i="110" s="1"/>
  <c r="AS40" i="110" s="1"/>
  <c r="AT40" i="110" s="1"/>
  <c r="AU40" i="110" s="1"/>
  <c r="AV40" i="110" s="1"/>
  <c r="AW40" i="110" s="1"/>
  <c r="AX40" i="110" s="1"/>
  <c r="AY40" i="110" s="1"/>
  <c r="AZ40" i="110" s="1"/>
  <c r="BA40" i="110" s="1"/>
  <c r="BB40" i="110" s="1"/>
  <c r="BC40" i="110" s="1"/>
  <c r="BD40" i="110" s="1"/>
  <c r="BE40" i="110" s="1"/>
  <c r="BF40" i="110" s="1"/>
  <c r="BG40" i="110" s="1"/>
  <c r="BH40" i="110" s="1"/>
  <c r="BI40" i="110" s="1"/>
  <c r="BJ40" i="110" s="1"/>
  <c r="BK40" i="110" s="1"/>
  <c r="BL40" i="110" s="1"/>
  <c r="BM40" i="110" s="1"/>
  <c r="BN40" i="110" s="1"/>
  <c r="BO40" i="110" s="1"/>
  <c r="BP40" i="110" s="1"/>
  <c r="BQ40" i="110" s="1"/>
  <c r="BR40" i="110" s="1"/>
  <c r="BS40" i="110" s="1"/>
  <c r="BT40" i="110" s="1"/>
  <c r="BU40" i="110" s="1"/>
  <c r="BV40" i="110" s="1"/>
  <c r="BW40" i="110" s="1"/>
  <c r="BX40" i="110" s="1"/>
  <c r="BY40" i="110" s="1"/>
  <c r="BZ40" i="110" s="1"/>
  <c r="CA40" i="110" s="1"/>
  <c r="CB40" i="110" s="1"/>
  <c r="CC40" i="110" s="1"/>
  <c r="CD40" i="110" s="1"/>
  <c r="CE40" i="110" s="1"/>
  <c r="CF40" i="110" s="1"/>
  <c r="CG40" i="110" s="1"/>
  <c r="CH40" i="110" s="1"/>
  <c r="CI40" i="110" s="1"/>
  <c r="CJ40" i="110" s="1"/>
  <c r="CK40" i="110" s="1"/>
  <c r="CL40" i="110" s="1"/>
  <c r="CM40" i="110" s="1"/>
  <c r="CN40" i="110" s="1"/>
  <c r="CO40" i="110" s="1"/>
  <c r="CP40" i="110" s="1"/>
  <c r="CQ40" i="110" s="1"/>
  <c r="CR40" i="110" s="1"/>
  <c r="CS40" i="110" s="1"/>
  <c r="CT40" i="110" s="1"/>
  <c r="CU40" i="110" s="1"/>
  <c r="CV40" i="110" s="1"/>
  <c r="CW40" i="110" s="1"/>
  <c r="CX40" i="110" s="1"/>
  <c r="CY40" i="110" s="1"/>
  <c r="CZ40" i="110" s="1"/>
  <c r="DA40" i="110" s="1"/>
  <c r="DB40" i="110" s="1"/>
  <c r="DC40" i="110" s="1"/>
  <c r="DD40" i="110" s="1"/>
  <c r="DE40" i="110" s="1"/>
  <c r="DF40" i="110" s="1"/>
  <c r="DG40" i="110" s="1"/>
  <c r="DH40" i="110" s="1"/>
  <c r="DI40" i="110" s="1"/>
  <c r="DJ40" i="110" s="1"/>
  <c r="DK40" i="110" s="1"/>
  <c r="DL40" i="110" s="1"/>
  <c r="DM40" i="110" s="1"/>
  <c r="DN40" i="110" s="1"/>
  <c r="DO40" i="110" s="1"/>
  <c r="DP40" i="110" s="1"/>
  <c r="DQ40" i="110" s="1"/>
  <c r="DR40" i="110" s="1"/>
  <c r="DS40" i="110" s="1"/>
  <c r="DT40" i="110" s="1"/>
  <c r="DU40" i="110" s="1"/>
  <c r="DV40" i="110" s="1"/>
  <c r="DW40" i="110" s="1"/>
  <c r="DX40" i="110" s="1"/>
  <c r="DY40" i="110" s="1"/>
  <c r="DZ40" i="110" s="1"/>
  <c r="EA40" i="110" s="1"/>
  <c r="EB40" i="110" s="1"/>
  <c r="EC40" i="110" s="1"/>
  <c r="ED40" i="110" s="1"/>
  <c r="EE40" i="110" s="1"/>
  <c r="EF40" i="110" s="1"/>
  <c r="EG40" i="110" s="1"/>
  <c r="EH40" i="110" s="1"/>
  <c r="EI40" i="110" s="1"/>
  <c r="EJ40" i="110" s="1"/>
  <c r="EK40" i="110" s="1"/>
  <c r="EL40" i="110" s="1"/>
  <c r="EM40" i="110" s="1"/>
  <c r="EN40" i="110" s="1"/>
  <c r="EO40" i="110" s="1"/>
  <c r="EP40" i="110" s="1"/>
  <c r="EQ40" i="110" s="1"/>
  <c r="ER40" i="110" s="1"/>
  <c r="ES40" i="110" s="1"/>
  <c r="ET40" i="110" s="1"/>
  <c r="EU40" i="110" s="1"/>
  <c r="EV40" i="110" s="1"/>
  <c r="EW40" i="110" s="1"/>
  <c r="EX40" i="110" s="1"/>
  <c r="EY40" i="110" s="1"/>
  <c r="EZ40" i="110" s="1"/>
  <c r="FA40" i="110" s="1"/>
  <c r="FB40" i="110" s="1"/>
  <c r="FC40" i="110" s="1"/>
  <c r="FD40" i="110" s="1"/>
  <c r="FE40" i="110" s="1"/>
  <c r="FF40" i="110" s="1"/>
  <c r="FG40" i="110" s="1"/>
  <c r="FH40" i="110" s="1"/>
  <c r="FI40" i="110" s="1"/>
  <c r="FJ40" i="110" s="1"/>
  <c r="FK40" i="110" s="1"/>
  <c r="FL40" i="110" s="1"/>
  <c r="FM40" i="110" s="1"/>
  <c r="FN40" i="110" s="1"/>
  <c r="FO40" i="110" s="1"/>
  <c r="FP40" i="110" s="1"/>
  <c r="FQ40" i="110" s="1"/>
  <c r="FR40" i="110" s="1"/>
  <c r="FS40" i="110" s="1"/>
  <c r="FT40" i="110" s="1"/>
  <c r="FU40" i="110" s="1"/>
  <c r="FV40" i="110" s="1"/>
  <c r="FW40" i="110" s="1"/>
  <c r="FX40" i="110" s="1"/>
  <c r="FY40" i="110" s="1"/>
  <c r="FZ40" i="110" s="1"/>
  <c r="GA40" i="110" s="1"/>
  <c r="GB40" i="110" s="1"/>
  <c r="GC40" i="110" s="1"/>
  <c r="GD40" i="110" s="1"/>
  <c r="GE40" i="110" s="1"/>
  <c r="GF40" i="110" s="1"/>
  <c r="GG40" i="110" s="1"/>
  <c r="GH40" i="110" s="1"/>
  <c r="GI40" i="110" s="1"/>
  <c r="GJ40" i="110" s="1"/>
  <c r="GK40" i="110" s="1"/>
  <c r="GL40" i="110" s="1"/>
  <c r="GM40" i="110" s="1"/>
  <c r="GN40" i="110" s="1"/>
  <c r="GO40" i="110" s="1"/>
  <c r="GP40" i="110" s="1"/>
  <c r="GQ40" i="110" s="1"/>
  <c r="GR40" i="110" s="1"/>
  <c r="GS40" i="110" s="1"/>
  <c r="GT40" i="110" s="1"/>
  <c r="GU40" i="110" s="1"/>
  <c r="GV40" i="110" s="1"/>
  <c r="GW40" i="110" s="1"/>
  <c r="GX40" i="110" s="1"/>
  <c r="GY40" i="110" s="1"/>
  <c r="GZ40" i="110" s="1"/>
  <c r="HA40" i="110" s="1"/>
  <c r="HB40" i="110" s="1"/>
  <c r="HC40" i="110" s="1"/>
  <c r="HD40" i="110" s="1"/>
  <c r="HE40" i="110" s="1"/>
  <c r="HF40" i="110" s="1"/>
  <c r="HG40" i="110" s="1"/>
  <c r="HH40" i="110" s="1"/>
  <c r="HI40" i="110" s="1"/>
  <c r="HJ40" i="110" s="1"/>
  <c r="AN89" i="100"/>
  <c r="AO89" i="100"/>
  <c r="AN88" i="109"/>
  <c r="AM87" i="109"/>
  <c r="AM67" i="109" s="1"/>
  <c r="B41" i="110" s="1"/>
  <c r="AN41" i="110" s="1"/>
  <c r="AO41" i="110" s="1"/>
  <c r="AP41" i="110" s="1"/>
  <c r="AQ41" i="110" s="1"/>
  <c r="AR41" i="110" s="1"/>
  <c r="AS41" i="110" s="1"/>
  <c r="AT41" i="110" s="1"/>
  <c r="AU41" i="110" s="1"/>
  <c r="AV41" i="110" s="1"/>
  <c r="AW41" i="110" s="1"/>
  <c r="AX41" i="110" s="1"/>
  <c r="AY41" i="110" s="1"/>
  <c r="AZ41" i="110" s="1"/>
  <c r="BA41" i="110" s="1"/>
  <c r="BB41" i="110" s="1"/>
  <c r="BC41" i="110" s="1"/>
  <c r="BD41" i="110" s="1"/>
  <c r="BE41" i="110" s="1"/>
  <c r="BF41" i="110" s="1"/>
  <c r="BG41" i="110" s="1"/>
  <c r="BH41" i="110" s="1"/>
  <c r="BI41" i="110" s="1"/>
  <c r="BJ41" i="110" s="1"/>
  <c r="BK41" i="110" s="1"/>
  <c r="BL41" i="110" s="1"/>
  <c r="BM41" i="110" s="1"/>
  <c r="BN41" i="110" s="1"/>
  <c r="BO41" i="110" s="1"/>
  <c r="BP41" i="110" s="1"/>
  <c r="BQ41" i="110" s="1"/>
  <c r="BR41" i="110" s="1"/>
  <c r="BS41" i="110" s="1"/>
  <c r="BT41" i="110" s="1"/>
  <c r="BU41" i="110" s="1"/>
  <c r="BV41" i="110" s="1"/>
  <c r="BW41" i="110" s="1"/>
  <c r="BX41" i="110" s="1"/>
  <c r="BY41" i="110" s="1"/>
  <c r="BZ41" i="110" s="1"/>
  <c r="CA41" i="110" s="1"/>
  <c r="CB41" i="110" s="1"/>
  <c r="CC41" i="110" s="1"/>
  <c r="CD41" i="110" s="1"/>
  <c r="CE41" i="110" s="1"/>
  <c r="CF41" i="110" s="1"/>
  <c r="CG41" i="110" s="1"/>
  <c r="CH41" i="110" s="1"/>
  <c r="CI41" i="110" s="1"/>
  <c r="CJ41" i="110" s="1"/>
  <c r="CK41" i="110" s="1"/>
  <c r="CL41" i="110" s="1"/>
  <c r="CM41" i="110" s="1"/>
  <c r="CN41" i="110" s="1"/>
  <c r="CO41" i="110" s="1"/>
  <c r="CP41" i="110" s="1"/>
  <c r="CQ41" i="110" s="1"/>
  <c r="CR41" i="110" s="1"/>
  <c r="CS41" i="110" s="1"/>
  <c r="CT41" i="110" s="1"/>
  <c r="CU41" i="110" s="1"/>
  <c r="CV41" i="110" s="1"/>
  <c r="CW41" i="110" s="1"/>
  <c r="CX41" i="110" s="1"/>
  <c r="CY41" i="110" s="1"/>
  <c r="CZ41" i="110" s="1"/>
  <c r="DA41" i="110" s="1"/>
  <c r="DB41" i="110" s="1"/>
  <c r="DC41" i="110" s="1"/>
  <c r="DD41" i="110" s="1"/>
  <c r="DE41" i="110" s="1"/>
  <c r="DF41" i="110" s="1"/>
  <c r="DG41" i="110" s="1"/>
  <c r="DH41" i="110" s="1"/>
  <c r="DI41" i="110" s="1"/>
  <c r="DJ41" i="110" s="1"/>
  <c r="DK41" i="110" s="1"/>
  <c r="DL41" i="110" s="1"/>
  <c r="DM41" i="110" s="1"/>
  <c r="DN41" i="110" s="1"/>
  <c r="DO41" i="110" s="1"/>
  <c r="DP41" i="110" s="1"/>
  <c r="DQ41" i="110" s="1"/>
  <c r="DR41" i="110" s="1"/>
  <c r="DS41" i="110" s="1"/>
  <c r="DT41" i="110" s="1"/>
  <c r="DU41" i="110" s="1"/>
  <c r="DV41" i="110" s="1"/>
  <c r="DW41" i="110" s="1"/>
  <c r="DX41" i="110" s="1"/>
  <c r="DY41" i="110" s="1"/>
  <c r="DZ41" i="110" s="1"/>
  <c r="EA41" i="110" s="1"/>
  <c r="EB41" i="110" s="1"/>
  <c r="EC41" i="110" s="1"/>
  <c r="ED41" i="110" s="1"/>
  <c r="EE41" i="110" s="1"/>
  <c r="EF41" i="110" s="1"/>
  <c r="EG41" i="110" s="1"/>
  <c r="EH41" i="110" s="1"/>
  <c r="EI41" i="110" s="1"/>
  <c r="EJ41" i="110" s="1"/>
  <c r="EK41" i="110" s="1"/>
  <c r="EL41" i="110" s="1"/>
  <c r="EM41" i="110" s="1"/>
  <c r="EN41" i="110" s="1"/>
  <c r="EO41" i="110" s="1"/>
  <c r="EP41" i="110" s="1"/>
  <c r="EQ41" i="110" s="1"/>
  <c r="ER41" i="110" s="1"/>
  <c r="ES41" i="110" s="1"/>
  <c r="ET41" i="110" s="1"/>
  <c r="EU41" i="110" s="1"/>
  <c r="EV41" i="110" s="1"/>
  <c r="EW41" i="110" s="1"/>
  <c r="EX41" i="110" s="1"/>
  <c r="EY41" i="110" s="1"/>
  <c r="EZ41" i="110" s="1"/>
  <c r="FA41" i="110" s="1"/>
  <c r="FB41" i="110" s="1"/>
  <c r="FC41" i="110" s="1"/>
  <c r="FD41" i="110" s="1"/>
  <c r="FE41" i="110" s="1"/>
  <c r="FF41" i="110" s="1"/>
  <c r="FG41" i="110" s="1"/>
  <c r="FH41" i="110" s="1"/>
  <c r="FI41" i="110" s="1"/>
  <c r="FJ41" i="110" s="1"/>
  <c r="FK41" i="110" s="1"/>
  <c r="FL41" i="110" s="1"/>
  <c r="FM41" i="110" s="1"/>
  <c r="FN41" i="110" s="1"/>
  <c r="FO41" i="110" s="1"/>
  <c r="FP41" i="110" s="1"/>
  <c r="FQ41" i="110" s="1"/>
  <c r="FR41" i="110" s="1"/>
  <c r="FS41" i="110" s="1"/>
  <c r="FT41" i="110" s="1"/>
  <c r="FU41" i="110" s="1"/>
  <c r="FV41" i="110" s="1"/>
  <c r="FW41" i="110" s="1"/>
  <c r="FX41" i="110" s="1"/>
  <c r="FY41" i="110" s="1"/>
  <c r="FZ41" i="110" s="1"/>
  <c r="GA41" i="110" s="1"/>
  <c r="GB41" i="110" s="1"/>
  <c r="GC41" i="110" s="1"/>
  <c r="GD41" i="110" s="1"/>
  <c r="GE41" i="110" s="1"/>
  <c r="GF41" i="110" s="1"/>
  <c r="GG41" i="110" s="1"/>
  <c r="GH41" i="110" s="1"/>
  <c r="GI41" i="110" s="1"/>
  <c r="GJ41" i="110" s="1"/>
  <c r="GK41" i="110" s="1"/>
  <c r="GL41" i="110" s="1"/>
  <c r="GM41" i="110" s="1"/>
  <c r="GN41" i="110" s="1"/>
  <c r="GO41" i="110" s="1"/>
  <c r="GP41" i="110" s="1"/>
  <c r="GQ41" i="110" s="1"/>
  <c r="GR41" i="110" s="1"/>
  <c r="GS41" i="110" s="1"/>
  <c r="GT41" i="110" s="1"/>
  <c r="GU41" i="110" s="1"/>
  <c r="GV41" i="110" s="1"/>
  <c r="GW41" i="110" s="1"/>
  <c r="GX41" i="110" s="1"/>
  <c r="GY41" i="110" s="1"/>
  <c r="GZ41" i="110" s="1"/>
  <c r="HA41" i="110" s="1"/>
  <c r="HB41" i="110" s="1"/>
  <c r="HC41" i="110" s="1"/>
  <c r="HD41" i="110" s="1"/>
  <c r="HE41" i="110" s="1"/>
  <c r="HF41" i="110" s="1"/>
  <c r="HG41" i="110" s="1"/>
  <c r="HH41" i="110" s="1"/>
  <c r="HI41" i="110" s="1"/>
  <c r="HJ41" i="110" s="1"/>
  <c r="AL2" i="110"/>
  <c r="AK55" i="109" s="1"/>
  <c r="AM22" i="110"/>
  <c r="AN85" i="106"/>
  <c r="Y56" i="109"/>
  <c r="D29" i="111"/>
  <c r="AO85" i="106" l="1"/>
  <c r="AP89" i="100"/>
  <c r="AO88" i="109"/>
  <c r="Y91" i="109"/>
  <c r="E29" i="111"/>
  <c r="AM2" i="110"/>
  <c r="AL55" i="109" s="1"/>
  <c r="AN22" i="110"/>
  <c r="AN87" i="109"/>
  <c r="AN67" i="109" s="1"/>
  <c r="B42" i="110" s="1"/>
  <c r="AO42" i="110" s="1"/>
  <c r="AP42" i="110" s="1"/>
  <c r="AQ42" i="110" s="1"/>
  <c r="AR42" i="110" s="1"/>
  <c r="AS42" i="110" s="1"/>
  <c r="AT42" i="110" s="1"/>
  <c r="AU42" i="110" s="1"/>
  <c r="AV42" i="110" s="1"/>
  <c r="AW42" i="110" s="1"/>
  <c r="AX42" i="110" s="1"/>
  <c r="AY42" i="110" s="1"/>
  <c r="AZ42" i="110" s="1"/>
  <c r="BA42" i="110" s="1"/>
  <c r="BB42" i="110" s="1"/>
  <c r="BC42" i="110" s="1"/>
  <c r="BD42" i="110" s="1"/>
  <c r="BE42" i="110" s="1"/>
  <c r="BF42" i="110" s="1"/>
  <c r="BG42" i="110" s="1"/>
  <c r="BH42" i="110" s="1"/>
  <c r="BI42" i="110" s="1"/>
  <c r="BJ42" i="110" s="1"/>
  <c r="BK42" i="110" s="1"/>
  <c r="BL42" i="110" s="1"/>
  <c r="BM42" i="110" s="1"/>
  <c r="BN42" i="110" s="1"/>
  <c r="BO42" i="110" s="1"/>
  <c r="BP42" i="110" s="1"/>
  <c r="BQ42" i="110" s="1"/>
  <c r="BR42" i="110" s="1"/>
  <c r="BS42" i="110" s="1"/>
  <c r="BT42" i="110" s="1"/>
  <c r="BU42" i="110" s="1"/>
  <c r="BV42" i="110" s="1"/>
  <c r="BW42" i="110" s="1"/>
  <c r="BX42" i="110" s="1"/>
  <c r="BY42" i="110" s="1"/>
  <c r="BZ42" i="110" s="1"/>
  <c r="CA42" i="110" s="1"/>
  <c r="CB42" i="110" s="1"/>
  <c r="CC42" i="110" s="1"/>
  <c r="CD42" i="110" s="1"/>
  <c r="CE42" i="110" s="1"/>
  <c r="CF42" i="110" s="1"/>
  <c r="CG42" i="110" s="1"/>
  <c r="CH42" i="110" s="1"/>
  <c r="CI42" i="110" s="1"/>
  <c r="CJ42" i="110" s="1"/>
  <c r="CK42" i="110" s="1"/>
  <c r="CL42" i="110" s="1"/>
  <c r="CM42" i="110" s="1"/>
  <c r="CN42" i="110" s="1"/>
  <c r="CO42" i="110" s="1"/>
  <c r="CP42" i="110" s="1"/>
  <c r="CQ42" i="110" s="1"/>
  <c r="CR42" i="110" s="1"/>
  <c r="CS42" i="110" s="1"/>
  <c r="CT42" i="110" s="1"/>
  <c r="CU42" i="110" s="1"/>
  <c r="CV42" i="110" s="1"/>
  <c r="CW42" i="110" s="1"/>
  <c r="CX42" i="110" s="1"/>
  <c r="CY42" i="110" s="1"/>
  <c r="CZ42" i="110" s="1"/>
  <c r="DA42" i="110" s="1"/>
  <c r="DB42" i="110" s="1"/>
  <c r="DC42" i="110" s="1"/>
  <c r="DD42" i="110" s="1"/>
  <c r="DE42" i="110" s="1"/>
  <c r="DF42" i="110" s="1"/>
  <c r="DG42" i="110" s="1"/>
  <c r="DH42" i="110" s="1"/>
  <c r="DI42" i="110" s="1"/>
  <c r="DJ42" i="110" s="1"/>
  <c r="DK42" i="110" s="1"/>
  <c r="DL42" i="110" s="1"/>
  <c r="DM42" i="110" s="1"/>
  <c r="DN42" i="110" s="1"/>
  <c r="DO42" i="110" s="1"/>
  <c r="DP42" i="110" s="1"/>
  <c r="DQ42" i="110" s="1"/>
  <c r="DR42" i="110" s="1"/>
  <c r="DS42" i="110" s="1"/>
  <c r="DT42" i="110" s="1"/>
  <c r="DU42" i="110" s="1"/>
  <c r="DV42" i="110" s="1"/>
  <c r="DW42" i="110" s="1"/>
  <c r="DX42" i="110" s="1"/>
  <c r="DY42" i="110" s="1"/>
  <c r="DZ42" i="110" s="1"/>
  <c r="EA42" i="110" s="1"/>
  <c r="EB42" i="110" s="1"/>
  <c r="EC42" i="110" s="1"/>
  <c r="ED42" i="110" s="1"/>
  <c r="EE42" i="110" s="1"/>
  <c r="EF42" i="110" s="1"/>
  <c r="EG42" i="110" s="1"/>
  <c r="EH42" i="110" s="1"/>
  <c r="EI42" i="110" s="1"/>
  <c r="EJ42" i="110" s="1"/>
  <c r="EK42" i="110" s="1"/>
  <c r="EL42" i="110" s="1"/>
  <c r="EM42" i="110" s="1"/>
  <c r="EN42" i="110" s="1"/>
  <c r="EO42" i="110" s="1"/>
  <c r="EP42" i="110" s="1"/>
  <c r="EQ42" i="110" s="1"/>
  <c r="ER42" i="110" s="1"/>
  <c r="ES42" i="110" s="1"/>
  <c r="ET42" i="110" s="1"/>
  <c r="EU42" i="110" s="1"/>
  <c r="EV42" i="110" s="1"/>
  <c r="EW42" i="110" s="1"/>
  <c r="EX42" i="110" s="1"/>
  <c r="EY42" i="110" s="1"/>
  <c r="EZ42" i="110" s="1"/>
  <c r="FA42" i="110" s="1"/>
  <c r="FB42" i="110" s="1"/>
  <c r="FC42" i="110" s="1"/>
  <c r="FD42" i="110" s="1"/>
  <c r="FE42" i="110" s="1"/>
  <c r="FF42" i="110" s="1"/>
  <c r="FG42" i="110" s="1"/>
  <c r="FH42" i="110" s="1"/>
  <c r="FI42" i="110" s="1"/>
  <c r="FJ42" i="110" s="1"/>
  <c r="FK42" i="110" s="1"/>
  <c r="FL42" i="110" s="1"/>
  <c r="FM42" i="110" s="1"/>
  <c r="FN42" i="110" s="1"/>
  <c r="FO42" i="110" s="1"/>
  <c r="FP42" i="110" s="1"/>
  <c r="FQ42" i="110" s="1"/>
  <c r="FR42" i="110" s="1"/>
  <c r="FS42" i="110" s="1"/>
  <c r="FT42" i="110" s="1"/>
  <c r="FU42" i="110" s="1"/>
  <c r="FV42" i="110" s="1"/>
  <c r="FW42" i="110" s="1"/>
  <c r="FX42" i="110" s="1"/>
  <c r="FY42" i="110" s="1"/>
  <c r="FZ42" i="110" s="1"/>
  <c r="GA42" i="110" s="1"/>
  <c r="GB42" i="110" s="1"/>
  <c r="GC42" i="110" s="1"/>
  <c r="GD42" i="110" s="1"/>
  <c r="GE42" i="110" s="1"/>
  <c r="GF42" i="110" s="1"/>
  <c r="GG42" i="110" s="1"/>
  <c r="GH42" i="110" s="1"/>
  <c r="GI42" i="110" s="1"/>
  <c r="GJ42" i="110" s="1"/>
  <c r="GK42" i="110" s="1"/>
  <c r="GL42" i="110" s="1"/>
  <c r="GM42" i="110" s="1"/>
  <c r="GN42" i="110" s="1"/>
  <c r="GO42" i="110" s="1"/>
  <c r="GP42" i="110" s="1"/>
  <c r="GQ42" i="110" s="1"/>
  <c r="GR42" i="110" s="1"/>
  <c r="GS42" i="110" s="1"/>
  <c r="GT42" i="110" s="1"/>
  <c r="GU42" i="110" s="1"/>
  <c r="GV42" i="110" s="1"/>
  <c r="GW42" i="110" s="1"/>
  <c r="GX42" i="110" s="1"/>
  <c r="GY42" i="110" s="1"/>
  <c r="GZ42" i="110" s="1"/>
  <c r="HA42" i="110" s="1"/>
  <c r="HB42" i="110" s="1"/>
  <c r="HC42" i="110" s="1"/>
  <c r="HD42" i="110" s="1"/>
  <c r="HE42" i="110" s="1"/>
  <c r="HF42" i="110" s="1"/>
  <c r="HG42" i="110" s="1"/>
  <c r="HH42" i="110" s="1"/>
  <c r="HI42" i="110" s="1"/>
  <c r="HJ42" i="110" s="1"/>
  <c r="AO87" i="109" l="1"/>
  <c r="AO67" i="109" s="1"/>
  <c r="B43" i="110" s="1"/>
  <c r="AP43" i="110" s="1"/>
  <c r="AQ43" i="110" s="1"/>
  <c r="AR43" i="110" s="1"/>
  <c r="AS43" i="110" s="1"/>
  <c r="AT43" i="110" s="1"/>
  <c r="AU43" i="110" s="1"/>
  <c r="AV43" i="110" s="1"/>
  <c r="AW43" i="110" s="1"/>
  <c r="AX43" i="110" s="1"/>
  <c r="AY43" i="110" s="1"/>
  <c r="AZ43" i="110" s="1"/>
  <c r="BA43" i="110" s="1"/>
  <c r="BB43" i="110" s="1"/>
  <c r="BC43" i="110" s="1"/>
  <c r="BD43" i="110" s="1"/>
  <c r="BE43" i="110" s="1"/>
  <c r="BF43" i="110" s="1"/>
  <c r="BG43" i="110" s="1"/>
  <c r="BH43" i="110" s="1"/>
  <c r="BI43" i="110" s="1"/>
  <c r="BJ43" i="110" s="1"/>
  <c r="BK43" i="110" s="1"/>
  <c r="BL43" i="110" s="1"/>
  <c r="BM43" i="110" s="1"/>
  <c r="BN43" i="110" s="1"/>
  <c r="BO43" i="110" s="1"/>
  <c r="BP43" i="110" s="1"/>
  <c r="BQ43" i="110" s="1"/>
  <c r="BR43" i="110" s="1"/>
  <c r="BS43" i="110" s="1"/>
  <c r="BT43" i="110" s="1"/>
  <c r="BU43" i="110" s="1"/>
  <c r="BV43" i="110" s="1"/>
  <c r="BW43" i="110" s="1"/>
  <c r="BX43" i="110" s="1"/>
  <c r="BY43" i="110" s="1"/>
  <c r="BZ43" i="110" s="1"/>
  <c r="CA43" i="110" s="1"/>
  <c r="CB43" i="110" s="1"/>
  <c r="CC43" i="110" s="1"/>
  <c r="CD43" i="110" s="1"/>
  <c r="CE43" i="110" s="1"/>
  <c r="CF43" i="110" s="1"/>
  <c r="CG43" i="110" s="1"/>
  <c r="CH43" i="110" s="1"/>
  <c r="CI43" i="110" s="1"/>
  <c r="CJ43" i="110" s="1"/>
  <c r="CK43" i="110" s="1"/>
  <c r="CL43" i="110" s="1"/>
  <c r="CM43" i="110" s="1"/>
  <c r="CN43" i="110" s="1"/>
  <c r="CO43" i="110" s="1"/>
  <c r="CP43" i="110" s="1"/>
  <c r="CQ43" i="110" s="1"/>
  <c r="CR43" i="110" s="1"/>
  <c r="CS43" i="110" s="1"/>
  <c r="CT43" i="110" s="1"/>
  <c r="CU43" i="110" s="1"/>
  <c r="CV43" i="110" s="1"/>
  <c r="CW43" i="110" s="1"/>
  <c r="CX43" i="110" s="1"/>
  <c r="CY43" i="110" s="1"/>
  <c r="CZ43" i="110" s="1"/>
  <c r="DA43" i="110" s="1"/>
  <c r="DB43" i="110" s="1"/>
  <c r="DC43" i="110" s="1"/>
  <c r="DD43" i="110" s="1"/>
  <c r="DE43" i="110" s="1"/>
  <c r="DF43" i="110" s="1"/>
  <c r="DG43" i="110" s="1"/>
  <c r="DH43" i="110" s="1"/>
  <c r="DI43" i="110" s="1"/>
  <c r="DJ43" i="110" s="1"/>
  <c r="DK43" i="110" s="1"/>
  <c r="DL43" i="110" s="1"/>
  <c r="DM43" i="110" s="1"/>
  <c r="DN43" i="110" s="1"/>
  <c r="DO43" i="110" s="1"/>
  <c r="DP43" i="110" s="1"/>
  <c r="DQ43" i="110" s="1"/>
  <c r="DR43" i="110" s="1"/>
  <c r="DS43" i="110" s="1"/>
  <c r="DT43" i="110" s="1"/>
  <c r="DU43" i="110" s="1"/>
  <c r="DV43" i="110" s="1"/>
  <c r="DW43" i="110" s="1"/>
  <c r="DX43" i="110" s="1"/>
  <c r="DY43" i="110" s="1"/>
  <c r="DZ43" i="110" s="1"/>
  <c r="EA43" i="110" s="1"/>
  <c r="EB43" i="110" s="1"/>
  <c r="EC43" i="110" s="1"/>
  <c r="ED43" i="110" s="1"/>
  <c r="EE43" i="110" s="1"/>
  <c r="EF43" i="110" s="1"/>
  <c r="EG43" i="110" s="1"/>
  <c r="EH43" i="110" s="1"/>
  <c r="EI43" i="110" s="1"/>
  <c r="EJ43" i="110" s="1"/>
  <c r="EK43" i="110" s="1"/>
  <c r="EL43" i="110" s="1"/>
  <c r="EM43" i="110" s="1"/>
  <c r="EN43" i="110" s="1"/>
  <c r="EO43" i="110" s="1"/>
  <c r="EP43" i="110" s="1"/>
  <c r="EQ43" i="110" s="1"/>
  <c r="ER43" i="110" s="1"/>
  <c r="ES43" i="110" s="1"/>
  <c r="ET43" i="110" s="1"/>
  <c r="EU43" i="110" s="1"/>
  <c r="EV43" i="110" s="1"/>
  <c r="EW43" i="110" s="1"/>
  <c r="EX43" i="110" s="1"/>
  <c r="EY43" i="110" s="1"/>
  <c r="EZ43" i="110" s="1"/>
  <c r="FA43" i="110" s="1"/>
  <c r="FB43" i="110" s="1"/>
  <c r="FC43" i="110" s="1"/>
  <c r="FD43" i="110" s="1"/>
  <c r="FE43" i="110" s="1"/>
  <c r="FF43" i="110" s="1"/>
  <c r="FG43" i="110" s="1"/>
  <c r="FH43" i="110" s="1"/>
  <c r="FI43" i="110" s="1"/>
  <c r="FJ43" i="110" s="1"/>
  <c r="FK43" i="110" s="1"/>
  <c r="FL43" i="110" s="1"/>
  <c r="FM43" i="110" s="1"/>
  <c r="FN43" i="110" s="1"/>
  <c r="FO43" i="110" s="1"/>
  <c r="FP43" i="110" s="1"/>
  <c r="FQ43" i="110" s="1"/>
  <c r="FR43" i="110" s="1"/>
  <c r="FS43" i="110" s="1"/>
  <c r="FT43" i="110" s="1"/>
  <c r="FU43" i="110" s="1"/>
  <c r="FV43" i="110" s="1"/>
  <c r="FW43" i="110" s="1"/>
  <c r="FX43" i="110" s="1"/>
  <c r="FY43" i="110" s="1"/>
  <c r="FZ43" i="110" s="1"/>
  <c r="GA43" i="110" s="1"/>
  <c r="GB43" i="110" s="1"/>
  <c r="GC43" i="110" s="1"/>
  <c r="GD43" i="110" s="1"/>
  <c r="GE43" i="110" s="1"/>
  <c r="GF43" i="110" s="1"/>
  <c r="GG43" i="110" s="1"/>
  <c r="GH43" i="110" s="1"/>
  <c r="GI43" i="110" s="1"/>
  <c r="GJ43" i="110" s="1"/>
  <c r="GK43" i="110" s="1"/>
  <c r="GL43" i="110" s="1"/>
  <c r="GM43" i="110" s="1"/>
  <c r="GN43" i="110" s="1"/>
  <c r="GO43" i="110" s="1"/>
  <c r="GP43" i="110" s="1"/>
  <c r="GQ43" i="110" s="1"/>
  <c r="GR43" i="110" s="1"/>
  <c r="GS43" i="110" s="1"/>
  <c r="GT43" i="110" s="1"/>
  <c r="GU43" i="110" s="1"/>
  <c r="GV43" i="110" s="1"/>
  <c r="GW43" i="110" s="1"/>
  <c r="GX43" i="110" s="1"/>
  <c r="GY43" i="110" s="1"/>
  <c r="GZ43" i="110" s="1"/>
  <c r="HA43" i="110" s="1"/>
  <c r="HB43" i="110" s="1"/>
  <c r="HC43" i="110" s="1"/>
  <c r="HD43" i="110" s="1"/>
  <c r="HE43" i="110" s="1"/>
  <c r="HF43" i="110" s="1"/>
  <c r="HG43" i="110" s="1"/>
  <c r="HH43" i="110" s="1"/>
  <c r="HI43" i="110" s="1"/>
  <c r="HJ43" i="110" s="1"/>
  <c r="AP85" i="106"/>
  <c r="AN2" i="110"/>
  <c r="AM55" i="109" s="1"/>
  <c r="AO22" i="110"/>
  <c r="AP88" i="109"/>
  <c r="AQ89" i="100"/>
  <c r="Y95" i="109"/>
  <c r="F29" i="111"/>
  <c r="AP87" i="109" l="1"/>
  <c r="AP67" i="109" s="1"/>
  <c r="B44" i="110" s="1"/>
  <c r="AQ44" i="110" s="1"/>
  <c r="AR44" i="110" s="1"/>
  <c r="AS44" i="110" s="1"/>
  <c r="AT44" i="110" s="1"/>
  <c r="AU44" i="110" s="1"/>
  <c r="AV44" i="110" s="1"/>
  <c r="AW44" i="110" s="1"/>
  <c r="AX44" i="110" s="1"/>
  <c r="AY44" i="110" s="1"/>
  <c r="AZ44" i="110" s="1"/>
  <c r="BA44" i="110" s="1"/>
  <c r="BB44" i="110" s="1"/>
  <c r="BC44" i="110" s="1"/>
  <c r="BD44" i="110" s="1"/>
  <c r="BE44" i="110" s="1"/>
  <c r="BF44" i="110" s="1"/>
  <c r="BG44" i="110" s="1"/>
  <c r="BH44" i="110" s="1"/>
  <c r="BI44" i="110" s="1"/>
  <c r="BJ44" i="110" s="1"/>
  <c r="BK44" i="110" s="1"/>
  <c r="BL44" i="110" s="1"/>
  <c r="BM44" i="110" s="1"/>
  <c r="BN44" i="110" s="1"/>
  <c r="BO44" i="110" s="1"/>
  <c r="BP44" i="110" s="1"/>
  <c r="BQ44" i="110" s="1"/>
  <c r="BR44" i="110" s="1"/>
  <c r="BS44" i="110" s="1"/>
  <c r="BT44" i="110" s="1"/>
  <c r="BU44" i="110" s="1"/>
  <c r="BV44" i="110" s="1"/>
  <c r="BW44" i="110" s="1"/>
  <c r="BX44" i="110" s="1"/>
  <c r="BY44" i="110" s="1"/>
  <c r="BZ44" i="110" s="1"/>
  <c r="CA44" i="110" s="1"/>
  <c r="CB44" i="110" s="1"/>
  <c r="CC44" i="110" s="1"/>
  <c r="CD44" i="110" s="1"/>
  <c r="CE44" i="110" s="1"/>
  <c r="CF44" i="110" s="1"/>
  <c r="CG44" i="110" s="1"/>
  <c r="CH44" i="110" s="1"/>
  <c r="CI44" i="110" s="1"/>
  <c r="CJ44" i="110" s="1"/>
  <c r="CK44" i="110" s="1"/>
  <c r="CL44" i="110" s="1"/>
  <c r="CM44" i="110" s="1"/>
  <c r="CN44" i="110" s="1"/>
  <c r="CO44" i="110" s="1"/>
  <c r="CP44" i="110" s="1"/>
  <c r="CQ44" i="110" s="1"/>
  <c r="CR44" i="110" s="1"/>
  <c r="CS44" i="110" s="1"/>
  <c r="CT44" i="110" s="1"/>
  <c r="CU44" i="110" s="1"/>
  <c r="CV44" i="110" s="1"/>
  <c r="CW44" i="110" s="1"/>
  <c r="CX44" i="110" s="1"/>
  <c r="CY44" i="110" s="1"/>
  <c r="CZ44" i="110" s="1"/>
  <c r="DA44" i="110" s="1"/>
  <c r="DB44" i="110" s="1"/>
  <c r="DC44" i="110" s="1"/>
  <c r="DD44" i="110" s="1"/>
  <c r="DE44" i="110" s="1"/>
  <c r="DF44" i="110" s="1"/>
  <c r="DG44" i="110" s="1"/>
  <c r="DH44" i="110" s="1"/>
  <c r="DI44" i="110" s="1"/>
  <c r="DJ44" i="110" s="1"/>
  <c r="DK44" i="110" s="1"/>
  <c r="DL44" i="110" s="1"/>
  <c r="DM44" i="110" s="1"/>
  <c r="DN44" i="110" s="1"/>
  <c r="DO44" i="110" s="1"/>
  <c r="DP44" i="110" s="1"/>
  <c r="DQ44" i="110" s="1"/>
  <c r="DR44" i="110" s="1"/>
  <c r="DS44" i="110" s="1"/>
  <c r="DT44" i="110" s="1"/>
  <c r="DU44" i="110" s="1"/>
  <c r="DV44" i="110" s="1"/>
  <c r="DW44" i="110" s="1"/>
  <c r="DX44" i="110" s="1"/>
  <c r="DY44" i="110" s="1"/>
  <c r="DZ44" i="110" s="1"/>
  <c r="EA44" i="110" s="1"/>
  <c r="EB44" i="110" s="1"/>
  <c r="EC44" i="110" s="1"/>
  <c r="ED44" i="110" s="1"/>
  <c r="EE44" i="110" s="1"/>
  <c r="EF44" i="110" s="1"/>
  <c r="EG44" i="110" s="1"/>
  <c r="EH44" i="110" s="1"/>
  <c r="EI44" i="110" s="1"/>
  <c r="EJ44" i="110" s="1"/>
  <c r="EK44" i="110" s="1"/>
  <c r="EL44" i="110" s="1"/>
  <c r="EM44" i="110" s="1"/>
  <c r="EN44" i="110" s="1"/>
  <c r="EO44" i="110" s="1"/>
  <c r="EP44" i="110" s="1"/>
  <c r="EQ44" i="110" s="1"/>
  <c r="ER44" i="110" s="1"/>
  <c r="ES44" i="110" s="1"/>
  <c r="ET44" i="110" s="1"/>
  <c r="EU44" i="110" s="1"/>
  <c r="EV44" i="110" s="1"/>
  <c r="EW44" i="110" s="1"/>
  <c r="EX44" i="110" s="1"/>
  <c r="EY44" i="110" s="1"/>
  <c r="EZ44" i="110" s="1"/>
  <c r="FA44" i="110" s="1"/>
  <c r="FB44" i="110" s="1"/>
  <c r="FC44" i="110" s="1"/>
  <c r="FD44" i="110" s="1"/>
  <c r="FE44" i="110" s="1"/>
  <c r="FF44" i="110" s="1"/>
  <c r="FG44" i="110" s="1"/>
  <c r="FH44" i="110" s="1"/>
  <c r="FI44" i="110" s="1"/>
  <c r="FJ44" i="110" s="1"/>
  <c r="FK44" i="110" s="1"/>
  <c r="FL44" i="110" s="1"/>
  <c r="FM44" i="110" s="1"/>
  <c r="FN44" i="110" s="1"/>
  <c r="FO44" i="110" s="1"/>
  <c r="FP44" i="110" s="1"/>
  <c r="FQ44" i="110" s="1"/>
  <c r="FR44" i="110" s="1"/>
  <c r="FS44" i="110" s="1"/>
  <c r="FT44" i="110" s="1"/>
  <c r="FU44" i="110" s="1"/>
  <c r="FV44" i="110" s="1"/>
  <c r="FW44" i="110" s="1"/>
  <c r="FX44" i="110" s="1"/>
  <c r="FY44" i="110" s="1"/>
  <c r="FZ44" i="110" s="1"/>
  <c r="GA44" i="110" s="1"/>
  <c r="GB44" i="110" s="1"/>
  <c r="GC44" i="110" s="1"/>
  <c r="GD44" i="110" s="1"/>
  <c r="GE44" i="110" s="1"/>
  <c r="GF44" i="110" s="1"/>
  <c r="GG44" i="110" s="1"/>
  <c r="GH44" i="110" s="1"/>
  <c r="GI44" i="110" s="1"/>
  <c r="GJ44" i="110" s="1"/>
  <c r="GK44" i="110" s="1"/>
  <c r="GL44" i="110" s="1"/>
  <c r="GM44" i="110" s="1"/>
  <c r="GN44" i="110" s="1"/>
  <c r="GO44" i="110" s="1"/>
  <c r="GP44" i="110" s="1"/>
  <c r="GQ44" i="110" s="1"/>
  <c r="GR44" i="110" s="1"/>
  <c r="GS44" i="110" s="1"/>
  <c r="GT44" i="110" s="1"/>
  <c r="GU44" i="110" s="1"/>
  <c r="GV44" i="110" s="1"/>
  <c r="GW44" i="110" s="1"/>
  <c r="GX44" i="110" s="1"/>
  <c r="GY44" i="110" s="1"/>
  <c r="GZ44" i="110" s="1"/>
  <c r="HA44" i="110" s="1"/>
  <c r="HB44" i="110" s="1"/>
  <c r="HC44" i="110" s="1"/>
  <c r="HD44" i="110" s="1"/>
  <c r="HE44" i="110" s="1"/>
  <c r="HF44" i="110" s="1"/>
  <c r="HG44" i="110" s="1"/>
  <c r="HH44" i="110" s="1"/>
  <c r="HI44" i="110" s="1"/>
  <c r="HJ44" i="110" s="1"/>
  <c r="AR89" i="100"/>
  <c r="AQ85" i="106"/>
  <c r="AQ88" i="109"/>
  <c r="AO2" i="110"/>
  <c r="AN55" i="109" s="1"/>
  <c r="AP22" i="110"/>
  <c r="C30" i="111"/>
  <c r="AS89" i="100" l="1"/>
  <c r="AR88" i="109"/>
  <c r="E30" i="111"/>
  <c r="Z56" i="109"/>
  <c r="AP2" i="110"/>
  <c r="AO55" i="109" s="1"/>
  <c r="AQ22" i="110"/>
  <c r="AR85" i="106"/>
  <c r="AQ87" i="109"/>
  <c r="AQ67" i="109" s="1"/>
  <c r="B45" i="110" s="1"/>
  <c r="AR45" i="110" s="1"/>
  <c r="AS45" i="110" s="1"/>
  <c r="AT45" i="110" s="1"/>
  <c r="AU45" i="110" s="1"/>
  <c r="AV45" i="110" s="1"/>
  <c r="AW45" i="110" s="1"/>
  <c r="AX45" i="110" s="1"/>
  <c r="AY45" i="110" s="1"/>
  <c r="AZ45" i="110" s="1"/>
  <c r="BA45" i="110" s="1"/>
  <c r="BB45" i="110" s="1"/>
  <c r="BC45" i="110" s="1"/>
  <c r="BD45" i="110" s="1"/>
  <c r="BE45" i="110" s="1"/>
  <c r="BF45" i="110" s="1"/>
  <c r="BG45" i="110" s="1"/>
  <c r="BH45" i="110" s="1"/>
  <c r="BI45" i="110" s="1"/>
  <c r="BJ45" i="110" s="1"/>
  <c r="BK45" i="110" s="1"/>
  <c r="BL45" i="110" s="1"/>
  <c r="BM45" i="110" s="1"/>
  <c r="BN45" i="110" s="1"/>
  <c r="BO45" i="110" s="1"/>
  <c r="BP45" i="110" s="1"/>
  <c r="BQ45" i="110" s="1"/>
  <c r="BR45" i="110" s="1"/>
  <c r="BS45" i="110" s="1"/>
  <c r="BT45" i="110" s="1"/>
  <c r="BU45" i="110" s="1"/>
  <c r="BV45" i="110" s="1"/>
  <c r="BW45" i="110" s="1"/>
  <c r="BX45" i="110" s="1"/>
  <c r="BY45" i="110" s="1"/>
  <c r="BZ45" i="110" s="1"/>
  <c r="CA45" i="110" s="1"/>
  <c r="CB45" i="110" s="1"/>
  <c r="CC45" i="110" s="1"/>
  <c r="CD45" i="110" s="1"/>
  <c r="CE45" i="110" s="1"/>
  <c r="CF45" i="110" s="1"/>
  <c r="CG45" i="110" s="1"/>
  <c r="CH45" i="110" s="1"/>
  <c r="CI45" i="110" s="1"/>
  <c r="CJ45" i="110" s="1"/>
  <c r="CK45" i="110" s="1"/>
  <c r="CL45" i="110" s="1"/>
  <c r="CM45" i="110" s="1"/>
  <c r="CN45" i="110" s="1"/>
  <c r="CO45" i="110" s="1"/>
  <c r="CP45" i="110" s="1"/>
  <c r="CQ45" i="110" s="1"/>
  <c r="CR45" i="110" s="1"/>
  <c r="CS45" i="110" s="1"/>
  <c r="CT45" i="110" s="1"/>
  <c r="CU45" i="110" s="1"/>
  <c r="CV45" i="110" s="1"/>
  <c r="CW45" i="110" s="1"/>
  <c r="CX45" i="110" s="1"/>
  <c r="CY45" i="110" s="1"/>
  <c r="CZ45" i="110" s="1"/>
  <c r="DA45" i="110" s="1"/>
  <c r="DB45" i="110" s="1"/>
  <c r="DC45" i="110" s="1"/>
  <c r="DD45" i="110" s="1"/>
  <c r="DE45" i="110" s="1"/>
  <c r="DF45" i="110" s="1"/>
  <c r="DG45" i="110" s="1"/>
  <c r="DH45" i="110" s="1"/>
  <c r="DI45" i="110" s="1"/>
  <c r="DJ45" i="110" s="1"/>
  <c r="DK45" i="110" s="1"/>
  <c r="DL45" i="110" s="1"/>
  <c r="DM45" i="110" s="1"/>
  <c r="DN45" i="110" s="1"/>
  <c r="DO45" i="110" s="1"/>
  <c r="DP45" i="110" s="1"/>
  <c r="DQ45" i="110" s="1"/>
  <c r="DR45" i="110" s="1"/>
  <c r="DS45" i="110" s="1"/>
  <c r="DT45" i="110" s="1"/>
  <c r="DU45" i="110" s="1"/>
  <c r="DV45" i="110" s="1"/>
  <c r="DW45" i="110" s="1"/>
  <c r="DX45" i="110" s="1"/>
  <c r="DY45" i="110" s="1"/>
  <c r="DZ45" i="110" s="1"/>
  <c r="EA45" i="110" s="1"/>
  <c r="EB45" i="110" s="1"/>
  <c r="EC45" i="110" s="1"/>
  <c r="ED45" i="110" s="1"/>
  <c r="EE45" i="110" s="1"/>
  <c r="EF45" i="110" s="1"/>
  <c r="EG45" i="110" s="1"/>
  <c r="EH45" i="110" s="1"/>
  <c r="EI45" i="110" s="1"/>
  <c r="EJ45" i="110" s="1"/>
  <c r="EK45" i="110" s="1"/>
  <c r="EL45" i="110" s="1"/>
  <c r="EM45" i="110" s="1"/>
  <c r="EN45" i="110" s="1"/>
  <c r="EO45" i="110" s="1"/>
  <c r="EP45" i="110" s="1"/>
  <c r="EQ45" i="110" s="1"/>
  <c r="ER45" i="110" s="1"/>
  <c r="ES45" i="110" s="1"/>
  <c r="ET45" i="110" s="1"/>
  <c r="EU45" i="110" s="1"/>
  <c r="EV45" i="110" s="1"/>
  <c r="EW45" i="110" s="1"/>
  <c r="EX45" i="110" s="1"/>
  <c r="EY45" i="110" s="1"/>
  <c r="EZ45" i="110" s="1"/>
  <c r="FA45" i="110" s="1"/>
  <c r="FB45" i="110" s="1"/>
  <c r="FC45" i="110" s="1"/>
  <c r="FD45" i="110" s="1"/>
  <c r="FE45" i="110" s="1"/>
  <c r="FF45" i="110" s="1"/>
  <c r="FG45" i="110" s="1"/>
  <c r="FH45" i="110" s="1"/>
  <c r="FI45" i="110" s="1"/>
  <c r="FJ45" i="110" s="1"/>
  <c r="FK45" i="110" s="1"/>
  <c r="FL45" i="110" s="1"/>
  <c r="FM45" i="110" s="1"/>
  <c r="FN45" i="110" s="1"/>
  <c r="FO45" i="110" s="1"/>
  <c r="FP45" i="110" s="1"/>
  <c r="FQ45" i="110" s="1"/>
  <c r="FR45" i="110" s="1"/>
  <c r="FS45" i="110" s="1"/>
  <c r="FT45" i="110" s="1"/>
  <c r="FU45" i="110" s="1"/>
  <c r="FV45" i="110" s="1"/>
  <c r="FW45" i="110" s="1"/>
  <c r="FX45" i="110" s="1"/>
  <c r="FY45" i="110" s="1"/>
  <c r="FZ45" i="110" s="1"/>
  <c r="GA45" i="110" s="1"/>
  <c r="GB45" i="110" s="1"/>
  <c r="GC45" i="110" s="1"/>
  <c r="GD45" i="110" s="1"/>
  <c r="GE45" i="110" s="1"/>
  <c r="GF45" i="110" s="1"/>
  <c r="GG45" i="110" s="1"/>
  <c r="GH45" i="110" s="1"/>
  <c r="GI45" i="110" s="1"/>
  <c r="GJ45" i="110" s="1"/>
  <c r="GK45" i="110" s="1"/>
  <c r="GL45" i="110" s="1"/>
  <c r="GM45" i="110" s="1"/>
  <c r="GN45" i="110" s="1"/>
  <c r="GO45" i="110" s="1"/>
  <c r="GP45" i="110" s="1"/>
  <c r="GQ45" i="110" s="1"/>
  <c r="GR45" i="110" s="1"/>
  <c r="GS45" i="110" s="1"/>
  <c r="GT45" i="110" s="1"/>
  <c r="GU45" i="110" s="1"/>
  <c r="GV45" i="110" s="1"/>
  <c r="GW45" i="110" s="1"/>
  <c r="GX45" i="110" s="1"/>
  <c r="GY45" i="110" s="1"/>
  <c r="GZ45" i="110" s="1"/>
  <c r="HA45" i="110" s="1"/>
  <c r="HB45" i="110" s="1"/>
  <c r="HC45" i="110" s="1"/>
  <c r="HD45" i="110" s="1"/>
  <c r="HE45" i="110" s="1"/>
  <c r="HF45" i="110" s="1"/>
  <c r="HG45" i="110" s="1"/>
  <c r="HH45" i="110" s="1"/>
  <c r="HI45" i="110" s="1"/>
  <c r="HJ45" i="110" s="1"/>
  <c r="AR87" i="109" l="1"/>
  <c r="AR67" i="109" s="1"/>
  <c r="B46" i="110" s="1"/>
  <c r="AS46" i="110" s="1"/>
  <c r="AT46" i="110" s="1"/>
  <c r="AU46" i="110" s="1"/>
  <c r="AV46" i="110" s="1"/>
  <c r="AW46" i="110" s="1"/>
  <c r="AX46" i="110" s="1"/>
  <c r="AY46" i="110" s="1"/>
  <c r="AZ46" i="110" s="1"/>
  <c r="BA46" i="110" s="1"/>
  <c r="BB46" i="110" s="1"/>
  <c r="BC46" i="110" s="1"/>
  <c r="BD46" i="110" s="1"/>
  <c r="BE46" i="110" s="1"/>
  <c r="BF46" i="110" s="1"/>
  <c r="BG46" i="110" s="1"/>
  <c r="BH46" i="110" s="1"/>
  <c r="BI46" i="110" s="1"/>
  <c r="BJ46" i="110" s="1"/>
  <c r="BK46" i="110" s="1"/>
  <c r="BL46" i="110" s="1"/>
  <c r="BM46" i="110" s="1"/>
  <c r="BN46" i="110" s="1"/>
  <c r="BO46" i="110" s="1"/>
  <c r="BP46" i="110" s="1"/>
  <c r="BQ46" i="110" s="1"/>
  <c r="BR46" i="110" s="1"/>
  <c r="BS46" i="110" s="1"/>
  <c r="BT46" i="110" s="1"/>
  <c r="BU46" i="110" s="1"/>
  <c r="BV46" i="110" s="1"/>
  <c r="BW46" i="110" s="1"/>
  <c r="BX46" i="110" s="1"/>
  <c r="BY46" i="110" s="1"/>
  <c r="BZ46" i="110" s="1"/>
  <c r="CA46" i="110" s="1"/>
  <c r="CB46" i="110" s="1"/>
  <c r="CC46" i="110" s="1"/>
  <c r="CD46" i="110" s="1"/>
  <c r="CE46" i="110" s="1"/>
  <c r="CF46" i="110" s="1"/>
  <c r="CG46" i="110" s="1"/>
  <c r="CH46" i="110" s="1"/>
  <c r="CI46" i="110" s="1"/>
  <c r="CJ46" i="110" s="1"/>
  <c r="CK46" i="110" s="1"/>
  <c r="CL46" i="110" s="1"/>
  <c r="CM46" i="110" s="1"/>
  <c r="CN46" i="110" s="1"/>
  <c r="CO46" i="110" s="1"/>
  <c r="CP46" i="110" s="1"/>
  <c r="CQ46" i="110" s="1"/>
  <c r="CR46" i="110" s="1"/>
  <c r="CS46" i="110" s="1"/>
  <c r="CT46" i="110" s="1"/>
  <c r="CU46" i="110" s="1"/>
  <c r="CV46" i="110" s="1"/>
  <c r="CW46" i="110" s="1"/>
  <c r="CX46" i="110" s="1"/>
  <c r="CY46" i="110" s="1"/>
  <c r="CZ46" i="110" s="1"/>
  <c r="DA46" i="110" s="1"/>
  <c r="DB46" i="110" s="1"/>
  <c r="DC46" i="110" s="1"/>
  <c r="DD46" i="110" s="1"/>
  <c r="DE46" i="110" s="1"/>
  <c r="DF46" i="110" s="1"/>
  <c r="DG46" i="110" s="1"/>
  <c r="DH46" i="110" s="1"/>
  <c r="DI46" i="110" s="1"/>
  <c r="DJ46" i="110" s="1"/>
  <c r="DK46" i="110" s="1"/>
  <c r="DL46" i="110" s="1"/>
  <c r="DM46" i="110" s="1"/>
  <c r="DN46" i="110" s="1"/>
  <c r="DO46" i="110" s="1"/>
  <c r="DP46" i="110" s="1"/>
  <c r="DQ46" i="110" s="1"/>
  <c r="DR46" i="110" s="1"/>
  <c r="DS46" i="110" s="1"/>
  <c r="DT46" i="110" s="1"/>
  <c r="DU46" i="110" s="1"/>
  <c r="DV46" i="110" s="1"/>
  <c r="DW46" i="110" s="1"/>
  <c r="DX46" i="110" s="1"/>
  <c r="DY46" i="110" s="1"/>
  <c r="DZ46" i="110" s="1"/>
  <c r="EA46" i="110" s="1"/>
  <c r="EB46" i="110" s="1"/>
  <c r="EC46" i="110" s="1"/>
  <c r="ED46" i="110" s="1"/>
  <c r="EE46" i="110" s="1"/>
  <c r="EF46" i="110" s="1"/>
  <c r="EG46" i="110" s="1"/>
  <c r="EH46" i="110" s="1"/>
  <c r="EI46" i="110" s="1"/>
  <c r="EJ46" i="110" s="1"/>
  <c r="EK46" i="110" s="1"/>
  <c r="EL46" i="110" s="1"/>
  <c r="EM46" i="110" s="1"/>
  <c r="EN46" i="110" s="1"/>
  <c r="EO46" i="110" s="1"/>
  <c r="EP46" i="110" s="1"/>
  <c r="EQ46" i="110" s="1"/>
  <c r="ER46" i="110" s="1"/>
  <c r="ES46" i="110" s="1"/>
  <c r="ET46" i="110" s="1"/>
  <c r="EU46" i="110" s="1"/>
  <c r="EV46" i="110" s="1"/>
  <c r="EW46" i="110" s="1"/>
  <c r="EX46" i="110" s="1"/>
  <c r="EY46" i="110" s="1"/>
  <c r="EZ46" i="110" s="1"/>
  <c r="FA46" i="110" s="1"/>
  <c r="FB46" i="110" s="1"/>
  <c r="FC46" i="110" s="1"/>
  <c r="FD46" i="110" s="1"/>
  <c r="FE46" i="110" s="1"/>
  <c r="FF46" i="110" s="1"/>
  <c r="FG46" i="110" s="1"/>
  <c r="FH46" i="110" s="1"/>
  <c r="FI46" i="110" s="1"/>
  <c r="FJ46" i="110" s="1"/>
  <c r="FK46" i="110" s="1"/>
  <c r="FL46" i="110" s="1"/>
  <c r="FM46" i="110" s="1"/>
  <c r="FN46" i="110" s="1"/>
  <c r="FO46" i="110" s="1"/>
  <c r="FP46" i="110" s="1"/>
  <c r="FQ46" i="110" s="1"/>
  <c r="FR46" i="110" s="1"/>
  <c r="FS46" i="110" s="1"/>
  <c r="FT46" i="110" s="1"/>
  <c r="FU46" i="110" s="1"/>
  <c r="FV46" i="110" s="1"/>
  <c r="FW46" i="110" s="1"/>
  <c r="FX46" i="110" s="1"/>
  <c r="FY46" i="110" s="1"/>
  <c r="FZ46" i="110" s="1"/>
  <c r="GA46" i="110" s="1"/>
  <c r="GB46" i="110" s="1"/>
  <c r="GC46" i="110" s="1"/>
  <c r="GD46" i="110" s="1"/>
  <c r="GE46" i="110" s="1"/>
  <c r="GF46" i="110" s="1"/>
  <c r="GG46" i="110" s="1"/>
  <c r="GH46" i="110" s="1"/>
  <c r="GI46" i="110" s="1"/>
  <c r="GJ46" i="110" s="1"/>
  <c r="GK46" i="110" s="1"/>
  <c r="GL46" i="110" s="1"/>
  <c r="GM46" i="110" s="1"/>
  <c r="GN46" i="110" s="1"/>
  <c r="GO46" i="110" s="1"/>
  <c r="GP46" i="110" s="1"/>
  <c r="GQ46" i="110" s="1"/>
  <c r="GR46" i="110" s="1"/>
  <c r="GS46" i="110" s="1"/>
  <c r="GT46" i="110" s="1"/>
  <c r="GU46" i="110" s="1"/>
  <c r="GV46" i="110" s="1"/>
  <c r="GW46" i="110" s="1"/>
  <c r="GX46" i="110" s="1"/>
  <c r="GY46" i="110" s="1"/>
  <c r="GZ46" i="110" s="1"/>
  <c r="HA46" i="110" s="1"/>
  <c r="HB46" i="110" s="1"/>
  <c r="HC46" i="110" s="1"/>
  <c r="HD46" i="110" s="1"/>
  <c r="HE46" i="110" s="1"/>
  <c r="HF46" i="110" s="1"/>
  <c r="HG46" i="110" s="1"/>
  <c r="HH46" i="110" s="1"/>
  <c r="HI46" i="110" s="1"/>
  <c r="HJ46" i="110" s="1"/>
  <c r="AQ2" i="110"/>
  <c r="AP55" i="109" s="1"/>
  <c r="AR22" i="110"/>
  <c r="AT89" i="100"/>
  <c r="AS88" i="109"/>
  <c r="AS85" i="106"/>
  <c r="Z95" i="109"/>
  <c r="F30" i="111"/>
  <c r="AT88" i="109" l="1"/>
  <c r="AS87" i="109"/>
  <c r="AS67" i="109" s="1"/>
  <c r="B47" i="110" s="1"/>
  <c r="AT47" i="110" s="1"/>
  <c r="AU47" i="110" s="1"/>
  <c r="AV47" i="110" s="1"/>
  <c r="AW47" i="110" s="1"/>
  <c r="AX47" i="110" s="1"/>
  <c r="AY47" i="110" s="1"/>
  <c r="AZ47" i="110" s="1"/>
  <c r="BA47" i="110" s="1"/>
  <c r="BB47" i="110" s="1"/>
  <c r="BC47" i="110" s="1"/>
  <c r="BD47" i="110" s="1"/>
  <c r="BE47" i="110" s="1"/>
  <c r="BF47" i="110" s="1"/>
  <c r="BG47" i="110" s="1"/>
  <c r="BH47" i="110" s="1"/>
  <c r="BI47" i="110" s="1"/>
  <c r="BJ47" i="110" s="1"/>
  <c r="BK47" i="110" s="1"/>
  <c r="BL47" i="110" s="1"/>
  <c r="BM47" i="110" s="1"/>
  <c r="BN47" i="110" s="1"/>
  <c r="BO47" i="110" s="1"/>
  <c r="BP47" i="110" s="1"/>
  <c r="BQ47" i="110" s="1"/>
  <c r="BR47" i="110" s="1"/>
  <c r="BS47" i="110" s="1"/>
  <c r="BT47" i="110" s="1"/>
  <c r="BU47" i="110" s="1"/>
  <c r="BV47" i="110" s="1"/>
  <c r="BW47" i="110" s="1"/>
  <c r="BX47" i="110" s="1"/>
  <c r="BY47" i="110" s="1"/>
  <c r="BZ47" i="110" s="1"/>
  <c r="CA47" i="110" s="1"/>
  <c r="CB47" i="110" s="1"/>
  <c r="CC47" i="110" s="1"/>
  <c r="CD47" i="110" s="1"/>
  <c r="CE47" i="110" s="1"/>
  <c r="CF47" i="110" s="1"/>
  <c r="CG47" i="110" s="1"/>
  <c r="CH47" i="110" s="1"/>
  <c r="CI47" i="110" s="1"/>
  <c r="CJ47" i="110" s="1"/>
  <c r="CK47" i="110" s="1"/>
  <c r="CL47" i="110" s="1"/>
  <c r="CM47" i="110" s="1"/>
  <c r="CN47" i="110" s="1"/>
  <c r="CO47" i="110" s="1"/>
  <c r="CP47" i="110" s="1"/>
  <c r="CQ47" i="110" s="1"/>
  <c r="CR47" i="110" s="1"/>
  <c r="CS47" i="110" s="1"/>
  <c r="CT47" i="110" s="1"/>
  <c r="CU47" i="110" s="1"/>
  <c r="CV47" i="110" s="1"/>
  <c r="CW47" i="110" s="1"/>
  <c r="CX47" i="110" s="1"/>
  <c r="CY47" i="110" s="1"/>
  <c r="CZ47" i="110" s="1"/>
  <c r="DA47" i="110" s="1"/>
  <c r="DB47" i="110" s="1"/>
  <c r="DC47" i="110" s="1"/>
  <c r="DD47" i="110" s="1"/>
  <c r="DE47" i="110" s="1"/>
  <c r="DF47" i="110" s="1"/>
  <c r="DG47" i="110" s="1"/>
  <c r="DH47" i="110" s="1"/>
  <c r="DI47" i="110" s="1"/>
  <c r="DJ47" i="110" s="1"/>
  <c r="DK47" i="110" s="1"/>
  <c r="DL47" i="110" s="1"/>
  <c r="DM47" i="110" s="1"/>
  <c r="DN47" i="110" s="1"/>
  <c r="DO47" i="110" s="1"/>
  <c r="DP47" i="110" s="1"/>
  <c r="DQ47" i="110" s="1"/>
  <c r="DR47" i="110" s="1"/>
  <c r="DS47" i="110" s="1"/>
  <c r="DT47" i="110" s="1"/>
  <c r="DU47" i="110" s="1"/>
  <c r="DV47" i="110" s="1"/>
  <c r="DW47" i="110" s="1"/>
  <c r="DX47" i="110" s="1"/>
  <c r="DY47" i="110" s="1"/>
  <c r="DZ47" i="110" s="1"/>
  <c r="EA47" i="110" s="1"/>
  <c r="EB47" i="110" s="1"/>
  <c r="EC47" i="110" s="1"/>
  <c r="ED47" i="110" s="1"/>
  <c r="EE47" i="110" s="1"/>
  <c r="EF47" i="110" s="1"/>
  <c r="EG47" i="110" s="1"/>
  <c r="EH47" i="110" s="1"/>
  <c r="EI47" i="110" s="1"/>
  <c r="EJ47" i="110" s="1"/>
  <c r="EK47" i="110" s="1"/>
  <c r="EL47" i="110" s="1"/>
  <c r="EM47" i="110" s="1"/>
  <c r="EN47" i="110" s="1"/>
  <c r="EO47" i="110" s="1"/>
  <c r="EP47" i="110" s="1"/>
  <c r="EQ47" i="110" s="1"/>
  <c r="ER47" i="110" s="1"/>
  <c r="ES47" i="110" s="1"/>
  <c r="ET47" i="110" s="1"/>
  <c r="EU47" i="110" s="1"/>
  <c r="EV47" i="110" s="1"/>
  <c r="EW47" i="110" s="1"/>
  <c r="EX47" i="110" s="1"/>
  <c r="EY47" i="110" s="1"/>
  <c r="EZ47" i="110" s="1"/>
  <c r="FA47" i="110" s="1"/>
  <c r="FB47" i="110" s="1"/>
  <c r="FC47" i="110" s="1"/>
  <c r="FD47" i="110" s="1"/>
  <c r="FE47" i="110" s="1"/>
  <c r="FF47" i="110" s="1"/>
  <c r="FG47" i="110" s="1"/>
  <c r="FH47" i="110" s="1"/>
  <c r="FI47" i="110" s="1"/>
  <c r="FJ47" i="110" s="1"/>
  <c r="FK47" i="110" s="1"/>
  <c r="FL47" i="110" s="1"/>
  <c r="FM47" i="110" s="1"/>
  <c r="FN47" i="110" s="1"/>
  <c r="FO47" i="110" s="1"/>
  <c r="FP47" i="110" s="1"/>
  <c r="FQ47" i="110" s="1"/>
  <c r="FR47" i="110" s="1"/>
  <c r="FS47" i="110" s="1"/>
  <c r="FT47" i="110" s="1"/>
  <c r="FU47" i="110" s="1"/>
  <c r="FV47" i="110" s="1"/>
  <c r="FW47" i="110" s="1"/>
  <c r="FX47" i="110" s="1"/>
  <c r="FY47" i="110" s="1"/>
  <c r="FZ47" i="110" s="1"/>
  <c r="GA47" i="110" s="1"/>
  <c r="GB47" i="110" s="1"/>
  <c r="GC47" i="110" s="1"/>
  <c r="GD47" i="110" s="1"/>
  <c r="GE47" i="110" s="1"/>
  <c r="GF47" i="110" s="1"/>
  <c r="GG47" i="110" s="1"/>
  <c r="GH47" i="110" s="1"/>
  <c r="GI47" i="110" s="1"/>
  <c r="GJ47" i="110" s="1"/>
  <c r="GK47" i="110" s="1"/>
  <c r="GL47" i="110" s="1"/>
  <c r="GM47" i="110" s="1"/>
  <c r="GN47" i="110" s="1"/>
  <c r="GO47" i="110" s="1"/>
  <c r="GP47" i="110" s="1"/>
  <c r="GQ47" i="110" s="1"/>
  <c r="GR47" i="110" s="1"/>
  <c r="GS47" i="110" s="1"/>
  <c r="GT47" i="110" s="1"/>
  <c r="GU47" i="110" s="1"/>
  <c r="GV47" i="110" s="1"/>
  <c r="GW47" i="110" s="1"/>
  <c r="GX47" i="110" s="1"/>
  <c r="GY47" i="110" s="1"/>
  <c r="GZ47" i="110" s="1"/>
  <c r="HA47" i="110" s="1"/>
  <c r="HB47" i="110" s="1"/>
  <c r="HC47" i="110" s="1"/>
  <c r="HD47" i="110" s="1"/>
  <c r="HE47" i="110" s="1"/>
  <c r="HF47" i="110" s="1"/>
  <c r="HG47" i="110" s="1"/>
  <c r="HH47" i="110" s="1"/>
  <c r="HI47" i="110" s="1"/>
  <c r="HJ47" i="110" s="1"/>
  <c r="C31" i="111"/>
  <c r="AR2" i="110"/>
  <c r="AQ55" i="109" s="1"/>
  <c r="AS22" i="110"/>
  <c r="AU89" i="100"/>
  <c r="AT85" i="106"/>
  <c r="AU85" i="106" l="1"/>
  <c r="AS2" i="110"/>
  <c r="AR55" i="109" s="1"/>
  <c r="AT22" i="110"/>
  <c r="E31" i="111"/>
  <c r="AA56" i="109"/>
  <c r="AT87" i="109"/>
  <c r="AT67" i="109" s="1"/>
  <c r="B48" i="110" s="1"/>
  <c r="AU48" i="110" s="1"/>
  <c r="AV48" i="110" s="1"/>
  <c r="AW48" i="110" s="1"/>
  <c r="AX48" i="110" s="1"/>
  <c r="AY48" i="110" s="1"/>
  <c r="AZ48" i="110" s="1"/>
  <c r="BA48" i="110" s="1"/>
  <c r="BB48" i="110" s="1"/>
  <c r="BC48" i="110" s="1"/>
  <c r="BD48" i="110" s="1"/>
  <c r="BE48" i="110" s="1"/>
  <c r="BF48" i="110" s="1"/>
  <c r="BG48" i="110" s="1"/>
  <c r="BH48" i="110" s="1"/>
  <c r="BI48" i="110" s="1"/>
  <c r="BJ48" i="110" s="1"/>
  <c r="BK48" i="110" s="1"/>
  <c r="BL48" i="110" s="1"/>
  <c r="BM48" i="110" s="1"/>
  <c r="BN48" i="110" s="1"/>
  <c r="BO48" i="110" s="1"/>
  <c r="BP48" i="110" s="1"/>
  <c r="BQ48" i="110" s="1"/>
  <c r="BR48" i="110" s="1"/>
  <c r="BS48" i="110" s="1"/>
  <c r="BT48" i="110" s="1"/>
  <c r="BU48" i="110" s="1"/>
  <c r="BV48" i="110" s="1"/>
  <c r="BW48" i="110" s="1"/>
  <c r="BX48" i="110" s="1"/>
  <c r="BY48" i="110" s="1"/>
  <c r="BZ48" i="110" s="1"/>
  <c r="CA48" i="110" s="1"/>
  <c r="CB48" i="110" s="1"/>
  <c r="CC48" i="110" s="1"/>
  <c r="CD48" i="110" s="1"/>
  <c r="CE48" i="110" s="1"/>
  <c r="CF48" i="110" s="1"/>
  <c r="CG48" i="110" s="1"/>
  <c r="CH48" i="110" s="1"/>
  <c r="CI48" i="110" s="1"/>
  <c r="CJ48" i="110" s="1"/>
  <c r="CK48" i="110" s="1"/>
  <c r="CL48" i="110" s="1"/>
  <c r="CM48" i="110" s="1"/>
  <c r="CN48" i="110" s="1"/>
  <c r="CO48" i="110" s="1"/>
  <c r="CP48" i="110" s="1"/>
  <c r="CQ48" i="110" s="1"/>
  <c r="CR48" i="110" s="1"/>
  <c r="CS48" i="110" s="1"/>
  <c r="CT48" i="110" s="1"/>
  <c r="CU48" i="110" s="1"/>
  <c r="CV48" i="110" s="1"/>
  <c r="CW48" i="110" s="1"/>
  <c r="CX48" i="110" s="1"/>
  <c r="CY48" i="110" s="1"/>
  <c r="CZ48" i="110" s="1"/>
  <c r="DA48" i="110" s="1"/>
  <c r="DB48" i="110" s="1"/>
  <c r="DC48" i="110" s="1"/>
  <c r="DD48" i="110" s="1"/>
  <c r="DE48" i="110" s="1"/>
  <c r="DF48" i="110" s="1"/>
  <c r="DG48" i="110" s="1"/>
  <c r="DH48" i="110" s="1"/>
  <c r="DI48" i="110" s="1"/>
  <c r="DJ48" i="110" s="1"/>
  <c r="DK48" i="110" s="1"/>
  <c r="DL48" i="110" s="1"/>
  <c r="DM48" i="110" s="1"/>
  <c r="DN48" i="110" s="1"/>
  <c r="DO48" i="110" s="1"/>
  <c r="DP48" i="110" s="1"/>
  <c r="DQ48" i="110" s="1"/>
  <c r="DR48" i="110" s="1"/>
  <c r="DS48" i="110" s="1"/>
  <c r="DT48" i="110" s="1"/>
  <c r="DU48" i="110" s="1"/>
  <c r="DV48" i="110" s="1"/>
  <c r="DW48" i="110" s="1"/>
  <c r="DX48" i="110" s="1"/>
  <c r="DY48" i="110" s="1"/>
  <c r="DZ48" i="110" s="1"/>
  <c r="EA48" i="110" s="1"/>
  <c r="EB48" i="110" s="1"/>
  <c r="EC48" i="110" s="1"/>
  <c r="ED48" i="110" s="1"/>
  <c r="EE48" i="110" s="1"/>
  <c r="EF48" i="110" s="1"/>
  <c r="EG48" i="110" s="1"/>
  <c r="EH48" i="110" s="1"/>
  <c r="EI48" i="110" s="1"/>
  <c r="EJ48" i="110" s="1"/>
  <c r="EK48" i="110" s="1"/>
  <c r="EL48" i="110" s="1"/>
  <c r="EM48" i="110" s="1"/>
  <c r="EN48" i="110" s="1"/>
  <c r="EO48" i="110" s="1"/>
  <c r="EP48" i="110" s="1"/>
  <c r="EQ48" i="110" s="1"/>
  <c r="ER48" i="110" s="1"/>
  <c r="ES48" i="110" s="1"/>
  <c r="ET48" i="110" s="1"/>
  <c r="EU48" i="110" s="1"/>
  <c r="EV48" i="110" s="1"/>
  <c r="EW48" i="110" s="1"/>
  <c r="EX48" i="110" s="1"/>
  <c r="EY48" i="110" s="1"/>
  <c r="EZ48" i="110" s="1"/>
  <c r="FA48" i="110" s="1"/>
  <c r="FB48" i="110" s="1"/>
  <c r="FC48" i="110" s="1"/>
  <c r="FD48" i="110" s="1"/>
  <c r="FE48" i="110" s="1"/>
  <c r="FF48" i="110" s="1"/>
  <c r="FG48" i="110" s="1"/>
  <c r="FH48" i="110" s="1"/>
  <c r="FI48" i="110" s="1"/>
  <c r="FJ48" i="110" s="1"/>
  <c r="FK48" i="110" s="1"/>
  <c r="FL48" i="110" s="1"/>
  <c r="FM48" i="110" s="1"/>
  <c r="FN48" i="110" s="1"/>
  <c r="FO48" i="110" s="1"/>
  <c r="FP48" i="110" s="1"/>
  <c r="FQ48" i="110" s="1"/>
  <c r="FR48" i="110" s="1"/>
  <c r="FS48" i="110" s="1"/>
  <c r="FT48" i="110" s="1"/>
  <c r="FU48" i="110" s="1"/>
  <c r="FV48" i="110" s="1"/>
  <c r="FW48" i="110" s="1"/>
  <c r="FX48" i="110" s="1"/>
  <c r="FY48" i="110" s="1"/>
  <c r="FZ48" i="110" s="1"/>
  <c r="GA48" i="110" s="1"/>
  <c r="GB48" i="110" s="1"/>
  <c r="GC48" i="110" s="1"/>
  <c r="GD48" i="110" s="1"/>
  <c r="GE48" i="110" s="1"/>
  <c r="GF48" i="110" s="1"/>
  <c r="GG48" i="110" s="1"/>
  <c r="GH48" i="110" s="1"/>
  <c r="GI48" i="110" s="1"/>
  <c r="GJ48" i="110" s="1"/>
  <c r="GK48" i="110" s="1"/>
  <c r="GL48" i="110" s="1"/>
  <c r="GM48" i="110" s="1"/>
  <c r="GN48" i="110" s="1"/>
  <c r="GO48" i="110" s="1"/>
  <c r="GP48" i="110" s="1"/>
  <c r="GQ48" i="110" s="1"/>
  <c r="GR48" i="110" s="1"/>
  <c r="GS48" i="110" s="1"/>
  <c r="GT48" i="110" s="1"/>
  <c r="GU48" i="110" s="1"/>
  <c r="GV48" i="110" s="1"/>
  <c r="GW48" i="110" s="1"/>
  <c r="GX48" i="110" s="1"/>
  <c r="GY48" i="110" s="1"/>
  <c r="GZ48" i="110" s="1"/>
  <c r="HA48" i="110" s="1"/>
  <c r="HB48" i="110" s="1"/>
  <c r="HC48" i="110" s="1"/>
  <c r="HD48" i="110" s="1"/>
  <c r="HE48" i="110" s="1"/>
  <c r="HF48" i="110" s="1"/>
  <c r="HG48" i="110" s="1"/>
  <c r="HH48" i="110" s="1"/>
  <c r="HI48" i="110" s="1"/>
  <c r="HJ48" i="110" s="1"/>
  <c r="AU88" i="109"/>
  <c r="AV89" i="100"/>
  <c r="AV85" i="106" l="1"/>
  <c r="AW89" i="100"/>
  <c r="AU87" i="109"/>
  <c r="AU67" i="109" s="1"/>
  <c r="B49" i="110" s="1"/>
  <c r="AV49" i="110" s="1"/>
  <c r="AW49" i="110" s="1"/>
  <c r="AX49" i="110" s="1"/>
  <c r="AY49" i="110" s="1"/>
  <c r="AZ49" i="110" s="1"/>
  <c r="BA49" i="110" s="1"/>
  <c r="BB49" i="110" s="1"/>
  <c r="BC49" i="110" s="1"/>
  <c r="BD49" i="110" s="1"/>
  <c r="BE49" i="110" s="1"/>
  <c r="BF49" i="110" s="1"/>
  <c r="BG49" i="110" s="1"/>
  <c r="BH49" i="110" s="1"/>
  <c r="BI49" i="110" s="1"/>
  <c r="BJ49" i="110" s="1"/>
  <c r="BK49" i="110" s="1"/>
  <c r="BL49" i="110" s="1"/>
  <c r="BM49" i="110" s="1"/>
  <c r="BN49" i="110" s="1"/>
  <c r="BO49" i="110" s="1"/>
  <c r="BP49" i="110" s="1"/>
  <c r="BQ49" i="110" s="1"/>
  <c r="BR49" i="110" s="1"/>
  <c r="BS49" i="110" s="1"/>
  <c r="BT49" i="110" s="1"/>
  <c r="BU49" i="110" s="1"/>
  <c r="BV49" i="110" s="1"/>
  <c r="BW49" i="110" s="1"/>
  <c r="BX49" i="110" s="1"/>
  <c r="BY49" i="110" s="1"/>
  <c r="BZ49" i="110" s="1"/>
  <c r="CA49" i="110" s="1"/>
  <c r="CB49" i="110" s="1"/>
  <c r="CC49" i="110" s="1"/>
  <c r="CD49" i="110" s="1"/>
  <c r="CE49" i="110" s="1"/>
  <c r="CF49" i="110" s="1"/>
  <c r="CG49" i="110" s="1"/>
  <c r="CH49" i="110" s="1"/>
  <c r="CI49" i="110" s="1"/>
  <c r="CJ49" i="110" s="1"/>
  <c r="CK49" i="110" s="1"/>
  <c r="CL49" i="110" s="1"/>
  <c r="CM49" i="110" s="1"/>
  <c r="CN49" i="110" s="1"/>
  <c r="CO49" i="110" s="1"/>
  <c r="CP49" i="110" s="1"/>
  <c r="CQ49" i="110" s="1"/>
  <c r="CR49" i="110" s="1"/>
  <c r="CS49" i="110" s="1"/>
  <c r="CT49" i="110" s="1"/>
  <c r="CU49" i="110" s="1"/>
  <c r="CV49" i="110" s="1"/>
  <c r="CW49" i="110" s="1"/>
  <c r="CX49" i="110" s="1"/>
  <c r="CY49" i="110" s="1"/>
  <c r="CZ49" i="110" s="1"/>
  <c r="DA49" i="110" s="1"/>
  <c r="DB49" i="110" s="1"/>
  <c r="DC49" i="110" s="1"/>
  <c r="DD49" i="110" s="1"/>
  <c r="DE49" i="110" s="1"/>
  <c r="DF49" i="110" s="1"/>
  <c r="DG49" i="110" s="1"/>
  <c r="DH49" i="110" s="1"/>
  <c r="DI49" i="110" s="1"/>
  <c r="DJ49" i="110" s="1"/>
  <c r="DK49" i="110" s="1"/>
  <c r="DL49" i="110" s="1"/>
  <c r="DM49" i="110" s="1"/>
  <c r="DN49" i="110" s="1"/>
  <c r="DO49" i="110" s="1"/>
  <c r="DP49" i="110" s="1"/>
  <c r="DQ49" i="110" s="1"/>
  <c r="DR49" i="110" s="1"/>
  <c r="DS49" i="110" s="1"/>
  <c r="DT49" i="110" s="1"/>
  <c r="DU49" i="110" s="1"/>
  <c r="DV49" i="110" s="1"/>
  <c r="DW49" i="110" s="1"/>
  <c r="DX49" i="110" s="1"/>
  <c r="DY49" i="110" s="1"/>
  <c r="DZ49" i="110" s="1"/>
  <c r="EA49" i="110" s="1"/>
  <c r="EB49" i="110" s="1"/>
  <c r="EC49" i="110" s="1"/>
  <c r="ED49" i="110" s="1"/>
  <c r="EE49" i="110" s="1"/>
  <c r="EF49" i="110" s="1"/>
  <c r="EG49" i="110" s="1"/>
  <c r="EH49" i="110" s="1"/>
  <c r="EI49" i="110" s="1"/>
  <c r="EJ49" i="110" s="1"/>
  <c r="EK49" i="110" s="1"/>
  <c r="EL49" i="110" s="1"/>
  <c r="EM49" i="110" s="1"/>
  <c r="EN49" i="110" s="1"/>
  <c r="EO49" i="110" s="1"/>
  <c r="EP49" i="110" s="1"/>
  <c r="EQ49" i="110" s="1"/>
  <c r="ER49" i="110" s="1"/>
  <c r="ES49" i="110" s="1"/>
  <c r="ET49" i="110" s="1"/>
  <c r="EU49" i="110" s="1"/>
  <c r="EV49" i="110" s="1"/>
  <c r="EW49" i="110" s="1"/>
  <c r="EX49" i="110" s="1"/>
  <c r="EY49" i="110" s="1"/>
  <c r="EZ49" i="110" s="1"/>
  <c r="FA49" i="110" s="1"/>
  <c r="FB49" i="110" s="1"/>
  <c r="FC49" i="110" s="1"/>
  <c r="FD49" i="110" s="1"/>
  <c r="FE49" i="110" s="1"/>
  <c r="FF49" i="110" s="1"/>
  <c r="FG49" i="110" s="1"/>
  <c r="FH49" i="110" s="1"/>
  <c r="FI49" i="110" s="1"/>
  <c r="FJ49" i="110" s="1"/>
  <c r="FK49" i="110" s="1"/>
  <c r="FL49" i="110" s="1"/>
  <c r="FM49" i="110" s="1"/>
  <c r="FN49" i="110" s="1"/>
  <c r="FO49" i="110" s="1"/>
  <c r="FP49" i="110" s="1"/>
  <c r="FQ49" i="110" s="1"/>
  <c r="FR49" i="110" s="1"/>
  <c r="FS49" i="110" s="1"/>
  <c r="FT49" i="110" s="1"/>
  <c r="FU49" i="110" s="1"/>
  <c r="FV49" i="110" s="1"/>
  <c r="FW49" i="110" s="1"/>
  <c r="FX49" i="110" s="1"/>
  <c r="FY49" i="110" s="1"/>
  <c r="FZ49" i="110" s="1"/>
  <c r="GA49" i="110" s="1"/>
  <c r="GB49" i="110" s="1"/>
  <c r="GC49" i="110" s="1"/>
  <c r="GD49" i="110" s="1"/>
  <c r="GE49" i="110" s="1"/>
  <c r="GF49" i="110" s="1"/>
  <c r="GG49" i="110" s="1"/>
  <c r="GH49" i="110" s="1"/>
  <c r="GI49" i="110" s="1"/>
  <c r="GJ49" i="110" s="1"/>
  <c r="GK49" i="110" s="1"/>
  <c r="GL49" i="110" s="1"/>
  <c r="GM49" i="110" s="1"/>
  <c r="GN49" i="110" s="1"/>
  <c r="GO49" i="110" s="1"/>
  <c r="GP49" i="110" s="1"/>
  <c r="GQ49" i="110" s="1"/>
  <c r="GR49" i="110" s="1"/>
  <c r="GS49" i="110" s="1"/>
  <c r="GT49" i="110" s="1"/>
  <c r="GU49" i="110" s="1"/>
  <c r="GV49" i="110" s="1"/>
  <c r="GW49" i="110" s="1"/>
  <c r="GX49" i="110" s="1"/>
  <c r="GY49" i="110" s="1"/>
  <c r="GZ49" i="110" s="1"/>
  <c r="HA49" i="110" s="1"/>
  <c r="HB49" i="110" s="1"/>
  <c r="HC49" i="110" s="1"/>
  <c r="HD49" i="110" s="1"/>
  <c r="HE49" i="110" s="1"/>
  <c r="HF49" i="110" s="1"/>
  <c r="HG49" i="110" s="1"/>
  <c r="HH49" i="110" s="1"/>
  <c r="HI49" i="110" s="1"/>
  <c r="HJ49" i="110" s="1"/>
  <c r="AV88" i="109"/>
  <c r="AA95" i="109"/>
  <c r="F31" i="111"/>
  <c r="AT2" i="110"/>
  <c r="AS55" i="109" s="1"/>
  <c r="AU22" i="110"/>
  <c r="C32" i="111" l="1"/>
  <c r="AW88" i="109"/>
  <c r="AV87" i="109"/>
  <c r="AV67" i="109" s="1"/>
  <c r="B50" i="110" s="1"/>
  <c r="AW50" i="110" s="1"/>
  <c r="AX50" i="110" s="1"/>
  <c r="AY50" i="110" s="1"/>
  <c r="AZ50" i="110" s="1"/>
  <c r="BA50" i="110" s="1"/>
  <c r="BB50" i="110" s="1"/>
  <c r="BC50" i="110" s="1"/>
  <c r="BD50" i="110" s="1"/>
  <c r="BE50" i="110" s="1"/>
  <c r="BF50" i="110" s="1"/>
  <c r="BG50" i="110" s="1"/>
  <c r="BH50" i="110" s="1"/>
  <c r="BI50" i="110" s="1"/>
  <c r="BJ50" i="110" s="1"/>
  <c r="BK50" i="110" s="1"/>
  <c r="BL50" i="110" s="1"/>
  <c r="BM50" i="110" s="1"/>
  <c r="BN50" i="110" s="1"/>
  <c r="BO50" i="110" s="1"/>
  <c r="BP50" i="110" s="1"/>
  <c r="BQ50" i="110" s="1"/>
  <c r="BR50" i="110" s="1"/>
  <c r="BS50" i="110" s="1"/>
  <c r="BT50" i="110" s="1"/>
  <c r="BU50" i="110" s="1"/>
  <c r="BV50" i="110" s="1"/>
  <c r="BW50" i="110" s="1"/>
  <c r="BX50" i="110" s="1"/>
  <c r="BY50" i="110" s="1"/>
  <c r="BZ50" i="110" s="1"/>
  <c r="CA50" i="110" s="1"/>
  <c r="CB50" i="110" s="1"/>
  <c r="CC50" i="110" s="1"/>
  <c r="CD50" i="110" s="1"/>
  <c r="CE50" i="110" s="1"/>
  <c r="CF50" i="110" s="1"/>
  <c r="CG50" i="110" s="1"/>
  <c r="CH50" i="110" s="1"/>
  <c r="CI50" i="110" s="1"/>
  <c r="CJ50" i="110" s="1"/>
  <c r="CK50" i="110" s="1"/>
  <c r="CL50" i="110" s="1"/>
  <c r="CM50" i="110" s="1"/>
  <c r="CN50" i="110" s="1"/>
  <c r="CO50" i="110" s="1"/>
  <c r="CP50" i="110" s="1"/>
  <c r="CQ50" i="110" s="1"/>
  <c r="CR50" i="110" s="1"/>
  <c r="CS50" i="110" s="1"/>
  <c r="CT50" i="110" s="1"/>
  <c r="CU50" i="110" s="1"/>
  <c r="CV50" i="110" s="1"/>
  <c r="CW50" i="110" s="1"/>
  <c r="CX50" i="110" s="1"/>
  <c r="CY50" i="110" s="1"/>
  <c r="CZ50" i="110" s="1"/>
  <c r="DA50" i="110" s="1"/>
  <c r="DB50" i="110" s="1"/>
  <c r="DC50" i="110" s="1"/>
  <c r="DD50" i="110" s="1"/>
  <c r="DE50" i="110" s="1"/>
  <c r="DF50" i="110" s="1"/>
  <c r="DG50" i="110" s="1"/>
  <c r="DH50" i="110" s="1"/>
  <c r="DI50" i="110" s="1"/>
  <c r="DJ50" i="110" s="1"/>
  <c r="DK50" i="110" s="1"/>
  <c r="DL50" i="110" s="1"/>
  <c r="DM50" i="110" s="1"/>
  <c r="DN50" i="110" s="1"/>
  <c r="DO50" i="110" s="1"/>
  <c r="DP50" i="110" s="1"/>
  <c r="DQ50" i="110" s="1"/>
  <c r="DR50" i="110" s="1"/>
  <c r="DS50" i="110" s="1"/>
  <c r="DT50" i="110" s="1"/>
  <c r="DU50" i="110" s="1"/>
  <c r="DV50" i="110" s="1"/>
  <c r="DW50" i="110" s="1"/>
  <c r="DX50" i="110" s="1"/>
  <c r="DY50" i="110" s="1"/>
  <c r="DZ50" i="110" s="1"/>
  <c r="EA50" i="110" s="1"/>
  <c r="EB50" i="110" s="1"/>
  <c r="EC50" i="110" s="1"/>
  <c r="ED50" i="110" s="1"/>
  <c r="EE50" i="110" s="1"/>
  <c r="EF50" i="110" s="1"/>
  <c r="EG50" i="110" s="1"/>
  <c r="EH50" i="110" s="1"/>
  <c r="EI50" i="110" s="1"/>
  <c r="EJ50" i="110" s="1"/>
  <c r="EK50" i="110" s="1"/>
  <c r="EL50" i="110" s="1"/>
  <c r="EM50" i="110" s="1"/>
  <c r="EN50" i="110" s="1"/>
  <c r="EO50" i="110" s="1"/>
  <c r="EP50" i="110" s="1"/>
  <c r="EQ50" i="110" s="1"/>
  <c r="ER50" i="110" s="1"/>
  <c r="ES50" i="110" s="1"/>
  <c r="ET50" i="110" s="1"/>
  <c r="EU50" i="110" s="1"/>
  <c r="EV50" i="110" s="1"/>
  <c r="EW50" i="110" s="1"/>
  <c r="EX50" i="110" s="1"/>
  <c r="EY50" i="110" s="1"/>
  <c r="EZ50" i="110" s="1"/>
  <c r="FA50" i="110" s="1"/>
  <c r="FB50" i="110" s="1"/>
  <c r="FC50" i="110" s="1"/>
  <c r="FD50" i="110" s="1"/>
  <c r="FE50" i="110" s="1"/>
  <c r="FF50" i="110" s="1"/>
  <c r="FG50" i="110" s="1"/>
  <c r="FH50" i="110" s="1"/>
  <c r="FI50" i="110" s="1"/>
  <c r="FJ50" i="110" s="1"/>
  <c r="FK50" i="110" s="1"/>
  <c r="FL50" i="110" s="1"/>
  <c r="FM50" i="110" s="1"/>
  <c r="FN50" i="110" s="1"/>
  <c r="FO50" i="110" s="1"/>
  <c r="FP50" i="110" s="1"/>
  <c r="FQ50" i="110" s="1"/>
  <c r="FR50" i="110" s="1"/>
  <c r="FS50" i="110" s="1"/>
  <c r="FT50" i="110" s="1"/>
  <c r="FU50" i="110" s="1"/>
  <c r="FV50" i="110" s="1"/>
  <c r="FW50" i="110" s="1"/>
  <c r="FX50" i="110" s="1"/>
  <c r="FY50" i="110" s="1"/>
  <c r="FZ50" i="110" s="1"/>
  <c r="GA50" i="110" s="1"/>
  <c r="GB50" i="110" s="1"/>
  <c r="GC50" i="110" s="1"/>
  <c r="GD50" i="110" s="1"/>
  <c r="GE50" i="110" s="1"/>
  <c r="GF50" i="110" s="1"/>
  <c r="GG50" i="110" s="1"/>
  <c r="GH50" i="110" s="1"/>
  <c r="GI50" i="110" s="1"/>
  <c r="GJ50" i="110" s="1"/>
  <c r="GK50" i="110" s="1"/>
  <c r="GL50" i="110" s="1"/>
  <c r="GM50" i="110" s="1"/>
  <c r="GN50" i="110" s="1"/>
  <c r="GO50" i="110" s="1"/>
  <c r="GP50" i="110" s="1"/>
  <c r="GQ50" i="110" s="1"/>
  <c r="GR50" i="110" s="1"/>
  <c r="GS50" i="110" s="1"/>
  <c r="GT50" i="110" s="1"/>
  <c r="GU50" i="110" s="1"/>
  <c r="GV50" i="110" s="1"/>
  <c r="GW50" i="110" s="1"/>
  <c r="GX50" i="110" s="1"/>
  <c r="GY50" i="110" s="1"/>
  <c r="GZ50" i="110" s="1"/>
  <c r="HA50" i="110" s="1"/>
  <c r="HB50" i="110" s="1"/>
  <c r="HC50" i="110" s="1"/>
  <c r="HD50" i="110" s="1"/>
  <c r="HE50" i="110" s="1"/>
  <c r="HF50" i="110" s="1"/>
  <c r="HG50" i="110" s="1"/>
  <c r="HH50" i="110" s="1"/>
  <c r="HI50" i="110" s="1"/>
  <c r="HJ50" i="110" s="1"/>
  <c r="AW85" i="106"/>
  <c r="AU2" i="110"/>
  <c r="AT55" i="109" s="1"/>
  <c r="AV22" i="110"/>
  <c r="AX89" i="100" l="1"/>
  <c r="AY89" i="100"/>
  <c r="AX88" i="109"/>
  <c r="AW87" i="109"/>
  <c r="AW67" i="109" s="1"/>
  <c r="B51" i="110" s="1"/>
  <c r="AX51" i="110" s="1"/>
  <c r="AY51" i="110" s="1"/>
  <c r="AZ51" i="110" s="1"/>
  <c r="BA51" i="110" s="1"/>
  <c r="BB51" i="110" s="1"/>
  <c r="BC51" i="110" s="1"/>
  <c r="BD51" i="110" s="1"/>
  <c r="BE51" i="110" s="1"/>
  <c r="BF51" i="110" s="1"/>
  <c r="BG51" i="110" s="1"/>
  <c r="BH51" i="110" s="1"/>
  <c r="BI51" i="110" s="1"/>
  <c r="BJ51" i="110" s="1"/>
  <c r="BK51" i="110" s="1"/>
  <c r="BL51" i="110" s="1"/>
  <c r="BM51" i="110" s="1"/>
  <c r="BN51" i="110" s="1"/>
  <c r="BO51" i="110" s="1"/>
  <c r="BP51" i="110" s="1"/>
  <c r="BQ51" i="110" s="1"/>
  <c r="BR51" i="110" s="1"/>
  <c r="BS51" i="110" s="1"/>
  <c r="BT51" i="110" s="1"/>
  <c r="BU51" i="110" s="1"/>
  <c r="BV51" i="110" s="1"/>
  <c r="BW51" i="110" s="1"/>
  <c r="BX51" i="110" s="1"/>
  <c r="BY51" i="110" s="1"/>
  <c r="BZ51" i="110" s="1"/>
  <c r="CA51" i="110" s="1"/>
  <c r="CB51" i="110" s="1"/>
  <c r="CC51" i="110" s="1"/>
  <c r="CD51" i="110" s="1"/>
  <c r="CE51" i="110" s="1"/>
  <c r="CF51" i="110" s="1"/>
  <c r="CG51" i="110" s="1"/>
  <c r="CH51" i="110" s="1"/>
  <c r="CI51" i="110" s="1"/>
  <c r="CJ51" i="110" s="1"/>
  <c r="CK51" i="110" s="1"/>
  <c r="CL51" i="110" s="1"/>
  <c r="CM51" i="110" s="1"/>
  <c r="CN51" i="110" s="1"/>
  <c r="CO51" i="110" s="1"/>
  <c r="CP51" i="110" s="1"/>
  <c r="CQ51" i="110" s="1"/>
  <c r="CR51" i="110" s="1"/>
  <c r="CS51" i="110" s="1"/>
  <c r="CT51" i="110" s="1"/>
  <c r="CU51" i="110" s="1"/>
  <c r="CV51" i="110" s="1"/>
  <c r="CW51" i="110" s="1"/>
  <c r="CX51" i="110" s="1"/>
  <c r="CY51" i="110" s="1"/>
  <c r="CZ51" i="110" s="1"/>
  <c r="DA51" i="110" s="1"/>
  <c r="DB51" i="110" s="1"/>
  <c r="DC51" i="110" s="1"/>
  <c r="DD51" i="110" s="1"/>
  <c r="DE51" i="110" s="1"/>
  <c r="DF51" i="110" s="1"/>
  <c r="DG51" i="110" s="1"/>
  <c r="DH51" i="110" s="1"/>
  <c r="DI51" i="110" s="1"/>
  <c r="DJ51" i="110" s="1"/>
  <c r="DK51" i="110" s="1"/>
  <c r="DL51" i="110" s="1"/>
  <c r="DM51" i="110" s="1"/>
  <c r="DN51" i="110" s="1"/>
  <c r="DO51" i="110" s="1"/>
  <c r="DP51" i="110" s="1"/>
  <c r="DQ51" i="110" s="1"/>
  <c r="DR51" i="110" s="1"/>
  <c r="DS51" i="110" s="1"/>
  <c r="DT51" i="110" s="1"/>
  <c r="DU51" i="110" s="1"/>
  <c r="DV51" i="110" s="1"/>
  <c r="DW51" i="110" s="1"/>
  <c r="DX51" i="110" s="1"/>
  <c r="DY51" i="110" s="1"/>
  <c r="DZ51" i="110" s="1"/>
  <c r="EA51" i="110" s="1"/>
  <c r="EB51" i="110" s="1"/>
  <c r="EC51" i="110" s="1"/>
  <c r="ED51" i="110" s="1"/>
  <c r="EE51" i="110" s="1"/>
  <c r="EF51" i="110" s="1"/>
  <c r="EG51" i="110" s="1"/>
  <c r="EH51" i="110" s="1"/>
  <c r="EI51" i="110" s="1"/>
  <c r="EJ51" i="110" s="1"/>
  <c r="EK51" i="110" s="1"/>
  <c r="EL51" i="110" s="1"/>
  <c r="EM51" i="110" s="1"/>
  <c r="EN51" i="110" s="1"/>
  <c r="EO51" i="110" s="1"/>
  <c r="EP51" i="110" s="1"/>
  <c r="EQ51" i="110" s="1"/>
  <c r="ER51" i="110" s="1"/>
  <c r="ES51" i="110" s="1"/>
  <c r="ET51" i="110" s="1"/>
  <c r="EU51" i="110" s="1"/>
  <c r="EV51" i="110" s="1"/>
  <c r="EW51" i="110" s="1"/>
  <c r="EX51" i="110" s="1"/>
  <c r="EY51" i="110" s="1"/>
  <c r="EZ51" i="110" s="1"/>
  <c r="FA51" i="110" s="1"/>
  <c r="FB51" i="110" s="1"/>
  <c r="FC51" i="110" s="1"/>
  <c r="FD51" i="110" s="1"/>
  <c r="FE51" i="110" s="1"/>
  <c r="FF51" i="110" s="1"/>
  <c r="FG51" i="110" s="1"/>
  <c r="FH51" i="110" s="1"/>
  <c r="FI51" i="110" s="1"/>
  <c r="FJ51" i="110" s="1"/>
  <c r="FK51" i="110" s="1"/>
  <c r="FL51" i="110" s="1"/>
  <c r="FM51" i="110" s="1"/>
  <c r="FN51" i="110" s="1"/>
  <c r="FO51" i="110" s="1"/>
  <c r="FP51" i="110" s="1"/>
  <c r="FQ51" i="110" s="1"/>
  <c r="FR51" i="110" s="1"/>
  <c r="FS51" i="110" s="1"/>
  <c r="FT51" i="110" s="1"/>
  <c r="FU51" i="110" s="1"/>
  <c r="FV51" i="110" s="1"/>
  <c r="FW51" i="110" s="1"/>
  <c r="FX51" i="110" s="1"/>
  <c r="FY51" i="110" s="1"/>
  <c r="FZ51" i="110" s="1"/>
  <c r="GA51" i="110" s="1"/>
  <c r="GB51" i="110" s="1"/>
  <c r="GC51" i="110" s="1"/>
  <c r="GD51" i="110" s="1"/>
  <c r="GE51" i="110" s="1"/>
  <c r="GF51" i="110" s="1"/>
  <c r="GG51" i="110" s="1"/>
  <c r="GH51" i="110" s="1"/>
  <c r="GI51" i="110" s="1"/>
  <c r="GJ51" i="110" s="1"/>
  <c r="GK51" i="110" s="1"/>
  <c r="GL51" i="110" s="1"/>
  <c r="GM51" i="110" s="1"/>
  <c r="GN51" i="110" s="1"/>
  <c r="GO51" i="110" s="1"/>
  <c r="GP51" i="110" s="1"/>
  <c r="GQ51" i="110" s="1"/>
  <c r="GR51" i="110" s="1"/>
  <c r="GS51" i="110" s="1"/>
  <c r="GT51" i="110" s="1"/>
  <c r="GU51" i="110" s="1"/>
  <c r="GV51" i="110" s="1"/>
  <c r="GW51" i="110" s="1"/>
  <c r="GX51" i="110" s="1"/>
  <c r="GY51" i="110" s="1"/>
  <c r="GZ51" i="110" s="1"/>
  <c r="HA51" i="110" s="1"/>
  <c r="HB51" i="110" s="1"/>
  <c r="HC51" i="110" s="1"/>
  <c r="HD51" i="110" s="1"/>
  <c r="HE51" i="110" s="1"/>
  <c r="HF51" i="110" s="1"/>
  <c r="HG51" i="110" s="1"/>
  <c r="HH51" i="110" s="1"/>
  <c r="HI51" i="110" s="1"/>
  <c r="HJ51" i="110" s="1"/>
  <c r="E32" i="111"/>
  <c r="AB56" i="109"/>
  <c r="AV2" i="110"/>
  <c r="AU55" i="109" s="1"/>
  <c r="AW22" i="110"/>
  <c r="AZ89" i="100" l="1"/>
  <c r="AX85" i="106"/>
  <c r="AX87" i="109"/>
  <c r="AX67" i="109" s="1"/>
  <c r="B52" i="110" s="1"/>
  <c r="AY52" i="110" s="1"/>
  <c r="AZ52" i="110" s="1"/>
  <c r="BA52" i="110" s="1"/>
  <c r="BB52" i="110" s="1"/>
  <c r="BC52" i="110" s="1"/>
  <c r="BD52" i="110" s="1"/>
  <c r="BE52" i="110" s="1"/>
  <c r="BF52" i="110" s="1"/>
  <c r="BG52" i="110" s="1"/>
  <c r="BH52" i="110" s="1"/>
  <c r="BI52" i="110" s="1"/>
  <c r="BJ52" i="110" s="1"/>
  <c r="BK52" i="110" s="1"/>
  <c r="BL52" i="110" s="1"/>
  <c r="BM52" i="110" s="1"/>
  <c r="BN52" i="110" s="1"/>
  <c r="BO52" i="110" s="1"/>
  <c r="BP52" i="110" s="1"/>
  <c r="BQ52" i="110" s="1"/>
  <c r="BR52" i="110" s="1"/>
  <c r="BS52" i="110" s="1"/>
  <c r="BT52" i="110" s="1"/>
  <c r="BU52" i="110" s="1"/>
  <c r="BV52" i="110" s="1"/>
  <c r="BW52" i="110" s="1"/>
  <c r="BX52" i="110" s="1"/>
  <c r="BY52" i="110" s="1"/>
  <c r="BZ52" i="110" s="1"/>
  <c r="CA52" i="110" s="1"/>
  <c r="CB52" i="110" s="1"/>
  <c r="CC52" i="110" s="1"/>
  <c r="CD52" i="110" s="1"/>
  <c r="CE52" i="110" s="1"/>
  <c r="CF52" i="110" s="1"/>
  <c r="CG52" i="110" s="1"/>
  <c r="CH52" i="110" s="1"/>
  <c r="CI52" i="110" s="1"/>
  <c r="CJ52" i="110" s="1"/>
  <c r="CK52" i="110" s="1"/>
  <c r="CL52" i="110" s="1"/>
  <c r="CM52" i="110" s="1"/>
  <c r="CN52" i="110" s="1"/>
  <c r="CO52" i="110" s="1"/>
  <c r="CP52" i="110" s="1"/>
  <c r="CQ52" i="110" s="1"/>
  <c r="CR52" i="110" s="1"/>
  <c r="CS52" i="110" s="1"/>
  <c r="CT52" i="110" s="1"/>
  <c r="CU52" i="110" s="1"/>
  <c r="CV52" i="110" s="1"/>
  <c r="CW52" i="110" s="1"/>
  <c r="CX52" i="110" s="1"/>
  <c r="CY52" i="110" s="1"/>
  <c r="CZ52" i="110" s="1"/>
  <c r="DA52" i="110" s="1"/>
  <c r="DB52" i="110" s="1"/>
  <c r="DC52" i="110" s="1"/>
  <c r="DD52" i="110" s="1"/>
  <c r="DE52" i="110" s="1"/>
  <c r="DF52" i="110" s="1"/>
  <c r="DG52" i="110" s="1"/>
  <c r="DH52" i="110" s="1"/>
  <c r="DI52" i="110" s="1"/>
  <c r="DJ52" i="110" s="1"/>
  <c r="DK52" i="110" s="1"/>
  <c r="DL52" i="110" s="1"/>
  <c r="DM52" i="110" s="1"/>
  <c r="DN52" i="110" s="1"/>
  <c r="DO52" i="110" s="1"/>
  <c r="DP52" i="110" s="1"/>
  <c r="DQ52" i="110" s="1"/>
  <c r="DR52" i="110" s="1"/>
  <c r="DS52" i="110" s="1"/>
  <c r="DT52" i="110" s="1"/>
  <c r="DU52" i="110" s="1"/>
  <c r="DV52" i="110" s="1"/>
  <c r="DW52" i="110" s="1"/>
  <c r="DX52" i="110" s="1"/>
  <c r="DY52" i="110" s="1"/>
  <c r="DZ52" i="110" s="1"/>
  <c r="EA52" i="110" s="1"/>
  <c r="EB52" i="110" s="1"/>
  <c r="EC52" i="110" s="1"/>
  <c r="ED52" i="110" s="1"/>
  <c r="EE52" i="110" s="1"/>
  <c r="EF52" i="110" s="1"/>
  <c r="EG52" i="110" s="1"/>
  <c r="EH52" i="110" s="1"/>
  <c r="EI52" i="110" s="1"/>
  <c r="EJ52" i="110" s="1"/>
  <c r="EK52" i="110" s="1"/>
  <c r="EL52" i="110" s="1"/>
  <c r="EM52" i="110" s="1"/>
  <c r="EN52" i="110" s="1"/>
  <c r="EO52" i="110" s="1"/>
  <c r="EP52" i="110" s="1"/>
  <c r="EQ52" i="110" s="1"/>
  <c r="ER52" i="110" s="1"/>
  <c r="ES52" i="110" s="1"/>
  <c r="ET52" i="110" s="1"/>
  <c r="EU52" i="110" s="1"/>
  <c r="EV52" i="110" s="1"/>
  <c r="EW52" i="110" s="1"/>
  <c r="EX52" i="110" s="1"/>
  <c r="EY52" i="110" s="1"/>
  <c r="EZ52" i="110" s="1"/>
  <c r="FA52" i="110" s="1"/>
  <c r="FB52" i="110" s="1"/>
  <c r="FC52" i="110" s="1"/>
  <c r="FD52" i="110" s="1"/>
  <c r="FE52" i="110" s="1"/>
  <c r="FF52" i="110" s="1"/>
  <c r="FG52" i="110" s="1"/>
  <c r="FH52" i="110" s="1"/>
  <c r="FI52" i="110" s="1"/>
  <c r="FJ52" i="110" s="1"/>
  <c r="FK52" i="110" s="1"/>
  <c r="FL52" i="110" s="1"/>
  <c r="FM52" i="110" s="1"/>
  <c r="FN52" i="110" s="1"/>
  <c r="FO52" i="110" s="1"/>
  <c r="FP52" i="110" s="1"/>
  <c r="FQ52" i="110" s="1"/>
  <c r="FR52" i="110" s="1"/>
  <c r="FS52" i="110" s="1"/>
  <c r="FT52" i="110" s="1"/>
  <c r="FU52" i="110" s="1"/>
  <c r="FV52" i="110" s="1"/>
  <c r="FW52" i="110" s="1"/>
  <c r="FX52" i="110" s="1"/>
  <c r="FY52" i="110" s="1"/>
  <c r="FZ52" i="110" s="1"/>
  <c r="GA52" i="110" s="1"/>
  <c r="GB52" i="110" s="1"/>
  <c r="GC52" i="110" s="1"/>
  <c r="GD52" i="110" s="1"/>
  <c r="GE52" i="110" s="1"/>
  <c r="GF52" i="110" s="1"/>
  <c r="GG52" i="110" s="1"/>
  <c r="GH52" i="110" s="1"/>
  <c r="GI52" i="110" s="1"/>
  <c r="GJ52" i="110" s="1"/>
  <c r="GK52" i="110" s="1"/>
  <c r="GL52" i="110" s="1"/>
  <c r="GM52" i="110" s="1"/>
  <c r="GN52" i="110" s="1"/>
  <c r="GO52" i="110" s="1"/>
  <c r="GP52" i="110" s="1"/>
  <c r="GQ52" i="110" s="1"/>
  <c r="GR52" i="110" s="1"/>
  <c r="GS52" i="110" s="1"/>
  <c r="GT52" i="110" s="1"/>
  <c r="GU52" i="110" s="1"/>
  <c r="GV52" i="110" s="1"/>
  <c r="GW52" i="110" s="1"/>
  <c r="GX52" i="110" s="1"/>
  <c r="GY52" i="110" s="1"/>
  <c r="GZ52" i="110" s="1"/>
  <c r="HA52" i="110" s="1"/>
  <c r="HB52" i="110" s="1"/>
  <c r="HC52" i="110" s="1"/>
  <c r="HD52" i="110" s="1"/>
  <c r="HE52" i="110" s="1"/>
  <c r="HF52" i="110" s="1"/>
  <c r="HG52" i="110" s="1"/>
  <c r="HH52" i="110" s="1"/>
  <c r="HI52" i="110" s="1"/>
  <c r="HJ52" i="110" s="1"/>
  <c r="AX22" i="110"/>
  <c r="AW2" i="110"/>
  <c r="AV55" i="109" s="1"/>
  <c r="AB95" i="109"/>
  <c r="F32" i="111"/>
  <c r="AY85" i="106"/>
  <c r="AY88" i="109" l="1"/>
  <c r="BA89" i="100"/>
  <c r="AZ85" i="106"/>
  <c r="C33" i="111"/>
  <c r="AX2" i="110"/>
  <c r="AW55" i="109" s="1"/>
  <c r="AY22" i="110"/>
  <c r="AZ88" i="109"/>
  <c r="AY87" i="109" l="1"/>
  <c r="AY67" i="109" s="1"/>
  <c r="B53" i="110" s="1"/>
  <c r="AZ53" i="110" s="1"/>
  <c r="BA53" i="110" s="1"/>
  <c r="BB53" i="110" s="1"/>
  <c r="BC53" i="110" s="1"/>
  <c r="BD53" i="110" s="1"/>
  <c r="BE53" i="110" s="1"/>
  <c r="BF53" i="110" s="1"/>
  <c r="BG53" i="110" s="1"/>
  <c r="BH53" i="110" s="1"/>
  <c r="BI53" i="110" s="1"/>
  <c r="BJ53" i="110" s="1"/>
  <c r="BK53" i="110" s="1"/>
  <c r="BL53" i="110" s="1"/>
  <c r="BM53" i="110" s="1"/>
  <c r="BN53" i="110" s="1"/>
  <c r="BO53" i="110" s="1"/>
  <c r="BP53" i="110" s="1"/>
  <c r="BQ53" i="110" s="1"/>
  <c r="BR53" i="110" s="1"/>
  <c r="BS53" i="110" s="1"/>
  <c r="BT53" i="110" s="1"/>
  <c r="BU53" i="110" s="1"/>
  <c r="BV53" i="110" s="1"/>
  <c r="BW53" i="110" s="1"/>
  <c r="BX53" i="110" s="1"/>
  <c r="BY53" i="110" s="1"/>
  <c r="BZ53" i="110" s="1"/>
  <c r="CA53" i="110" s="1"/>
  <c r="CB53" i="110" s="1"/>
  <c r="CC53" i="110" s="1"/>
  <c r="CD53" i="110" s="1"/>
  <c r="CE53" i="110" s="1"/>
  <c r="CF53" i="110" s="1"/>
  <c r="CG53" i="110" s="1"/>
  <c r="CH53" i="110" s="1"/>
  <c r="CI53" i="110" s="1"/>
  <c r="CJ53" i="110" s="1"/>
  <c r="CK53" i="110" s="1"/>
  <c r="CL53" i="110" s="1"/>
  <c r="CM53" i="110" s="1"/>
  <c r="CN53" i="110" s="1"/>
  <c r="CO53" i="110" s="1"/>
  <c r="CP53" i="110" s="1"/>
  <c r="CQ53" i="110" s="1"/>
  <c r="CR53" i="110" s="1"/>
  <c r="CS53" i="110" s="1"/>
  <c r="CT53" i="110" s="1"/>
  <c r="CU53" i="110" s="1"/>
  <c r="CV53" i="110" s="1"/>
  <c r="CW53" i="110" s="1"/>
  <c r="CX53" i="110" s="1"/>
  <c r="CY53" i="110" s="1"/>
  <c r="CZ53" i="110" s="1"/>
  <c r="DA53" i="110" s="1"/>
  <c r="DB53" i="110" s="1"/>
  <c r="DC53" i="110" s="1"/>
  <c r="DD53" i="110" s="1"/>
  <c r="DE53" i="110" s="1"/>
  <c r="DF53" i="110" s="1"/>
  <c r="DG53" i="110" s="1"/>
  <c r="DH53" i="110" s="1"/>
  <c r="DI53" i="110" s="1"/>
  <c r="DJ53" i="110" s="1"/>
  <c r="DK53" i="110" s="1"/>
  <c r="DL53" i="110" s="1"/>
  <c r="DM53" i="110" s="1"/>
  <c r="DN53" i="110" s="1"/>
  <c r="DO53" i="110" s="1"/>
  <c r="DP53" i="110" s="1"/>
  <c r="DQ53" i="110" s="1"/>
  <c r="DR53" i="110" s="1"/>
  <c r="DS53" i="110" s="1"/>
  <c r="DT53" i="110" s="1"/>
  <c r="DU53" i="110" s="1"/>
  <c r="DV53" i="110" s="1"/>
  <c r="DW53" i="110" s="1"/>
  <c r="DX53" i="110" s="1"/>
  <c r="DY53" i="110" s="1"/>
  <c r="DZ53" i="110" s="1"/>
  <c r="EA53" i="110" s="1"/>
  <c r="EB53" i="110" s="1"/>
  <c r="EC53" i="110" s="1"/>
  <c r="ED53" i="110" s="1"/>
  <c r="EE53" i="110" s="1"/>
  <c r="EF53" i="110" s="1"/>
  <c r="EG53" i="110" s="1"/>
  <c r="EH53" i="110" s="1"/>
  <c r="EI53" i="110" s="1"/>
  <c r="EJ53" i="110" s="1"/>
  <c r="EK53" i="110" s="1"/>
  <c r="EL53" i="110" s="1"/>
  <c r="EM53" i="110" s="1"/>
  <c r="EN53" i="110" s="1"/>
  <c r="EO53" i="110" s="1"/>
  <c r="EP53" i="110" s="1"/>
  <c r="EQ53" i="110" s="1"/>
  <c r="ER53" i="110" s="1"/>
  <c r="ES53" i="110" s="1"/>
  <c r="ET53" i="110" s="1"/>
  <c r="EU53" i="110" s="1"/>
  <c r="EV53" i="110" s="1"/>
  <c r="EW53" i="110" s="1"/>
  <c r="EX53" i="110" s="1"/>
  <c r="EY53" i="110" s="1"/>
  <c r="EZ53" i="110" s="1"/>
  <c r="FA53" i="110" s="1"/>
  <c r="FB53" i="110" s="1"/>
  <c r="FC53" i="110" s="1"/>
  <c r="FD53" i="110" s="1"/>
  <c r="FE53" i="110" s="1"/>
  <c r="FF53" i="110" s="1"/>
  <c r="FG53" i="110" s="1"/>
  <c r="FH53" i="110" s="1"/>
  <c r="FI53" i="110" s="1"/>
  <c r="FJ53" i="110" s="1"/>
  <c r="FK53" i="110" s="1"/>
  <c r="FL53" i="110" s="1"/>
  <c r="FM53" i="110" s="1"/>
  <c r="FN53" i="110" s="1"/>
  <c r="FO53" i="110" s="1"/>
  <c r="FP53" i="110" s="1"/>
  <c r="FQ53" i="110" s="1"/>
  <c r="FR53" i="110" s="1"/>
  <c r="FS53" i="110" s="1"/>
  <c r="FT53" i="110" s="1"/>
  <c r="FU53" i="110" s="1"/>
  <c r="FV53" i="110" s="1"/>
  <c r="FW53" i="110" s="1"/>
  <c r="FX53" i="110" s="1"/>
  <c r="FY53" i="110" s="1"/>
  <c r="FZ53" i="110" s="1"/>
  <c r="GA53" i="110" s="1"/>
  <c r="GB53" i="110" s="1"/>
  <c r="GC53" i="110" s="1"/>
  <c r="GD53" i="110" s="1"/>
  <c r="GE53" i="110" s="1"/>
  <c r="GF53" i="110" s="1"/>
  <c r="GG53" i="110" s="1"/>
  <c r="GH53" i="110" s="1"/>
  <c r="GI53" i="110" s="1"/>
  <c r="GJ53" i="110" s="1"/>
  <c r="GK53" i="110" s="1"/>
  <c r="GL53" i="110" s="1"/>
  <c r="GM53" i="110" s="1"/>
  <c r="GN53" i="110" s="1"/>
  <c r="GO53" i="110" s="1"/>
  <c r="GP53" i="110" s="1"/>
  <c r="GQ53" i="110" s="1"/>
  <c r="GR53" i="110" s="1"/>
  <c r="GS53" i="110" s="1"/>
  <c r="GT53" i="110" s="1"/>
  <c r="GU53" i="110" s="1"/>
  <c r="GV53" i="110" s="1"/>
  <c r="GW53" i="110" s="1"/>
  <c r="GX53" i="110" s="1"/>
  <c r="GY53" i="110" s="1"/>
  <c r="GZ53" i="110" s="1"/>
  <c r="HA53" i="110" s="1"/>
  <c r="HB53" i="110" s="1"/>
  <c r="HC53" i="110" s="1"/>
  <c r="HD53" i="110" s="1"/>
  <c r="HE53" i="110" s="1"/>
  <c r="HF53" i="110" s="1"/>
  <c r="HG53" i="110" s="1"/>
  <c r="HH53" i="110" s="1"/>
  <c r="HI53" i="110" s="1"/>
  <c r="HJ53" i="110" s="1"/>
  <c r="BB89" i="100"/>
  <c r="BA88" i="109"/>
  <c r="AY2" i="110"/>
  <c r="AX55" i="109" s="1"/>
  <c r="AZ22" i="110"/>
  <c r="E33" i="111"/>
  <c r="AC56" i="109"/>
  <c r="AZ87" i="109"/>
  <c r="AZ67" i="109" s="1"/>
  <c r="B54" i="110" s="1"/>
  <c r="BA54" i="110" s="1"/>
  <c r="BB54" i="110" s="1"/>
  <c r="BC54" i="110" s="1"/>
  <c r="BD54" i="110" s="1"/>
  <c r="BE54" i="110" s="1"/>
  <c r="BF54" i="110" s="1"/>
  <c r="BG54" i="110" s="1"/>
  <c r="BH54" i="110" s="1"/>
  <c r="BI54" i="110" s="1"/>
  <c r="BJ54" i="110" s="1"/>
  <c r="BK54" i="110" s="1"/>
  <c r="BL54" i="110" s="1"/>
  <c r="BM54" i="110" s="1"/>
  <c r="BN54" i="110" s="1"/>
  <c r="BO54" i="110" s="1"/>
  <c r="BP54" i="110" s="1"/>
  <c r="BQ54" i="110" s="1"/>
  <c r="BR54" i="110" s="1"/>
  <c r="BS54" i="110" s="1"/>
  <c r="BT54" i="110" s="1"/>
  <c r="BU54" i="110" s="1"/>
  <c r="BV54" i="110" s="1"/>
  <c r="BW54" i="110" s="1"/>
  <c r="BX54" i="110" s="1"/>
  <c r="BY54" i="110" s="1"/>
  <c r="BZ54" i="110" s="1"/>
  <c r="CA54" i="110" s="1"/>
  <c r="CB54" i="110" s="1"/>
  <c r="CC54" i="110" s="1"/>
  <c r="CD54" i="110" s="1"/>
  <c r="CE54" i="110" s="1"/>
  <c r="CF54" i="110" s="1"/>
  <c r="CG54" i="110" s="1"/>
  <c r="CH54" i="110" s="1"/>
  <c r="CI54" i="110" s="1"/>
  <c r="CJ54" i="110" s="1"/>
  <c r="CK54" i="110" s="1"/>
  <c r="CL54" i="110" s="1"/>
  <c r="CM54" i="110" s="1"/>
  <c r="CN54" i="110" s="1"/>
  <c r="CO54" i="110" s="1"/>
  <c r="CP54" i="110" s="1"/>
  <c r="CQ54" i="110" s="1"/>
  <c r="CR54" i="110" s="1"/>
  <c r="CS54" i="110" s="1"/>
  <c r="CT54" i="110" s="1"/>
  <c r="CU54" i="110" s="1"/>
  <c r="CV54" i="110" s="1"/>
  <c r="CW54" i="110" s="1"/>
  <c r="CX54" i="110" s="1"/>
  <c r="CY54" i="110" s="1"/>
  <c r="CZ54" i="110" s="1"/>
  <c r="DA54" i="110" s="1"/>
  <c r="DB54" i="110" s="1"/>
  <c r="DC54" i="110" s="1"/>
  <c r="DD54" i="110" s="1"/>
  <c r="DE54" i="110" s="1"/>
  <c r="DF54" i="110" s="1"/>
  <c r="DG54" i="110" s="1"/>
  <c r="DH54" i="110" s="1"/>
  <c r="DI54" i="110" s="1"/>
  <c r="DJ54" i="110" s="1"/>
  <c r="DK54" i="110" s="1"/>
  <c r="DL54" i="110" s="1"/>
  <c r="DM54" i="110" s="1"/>
  <c r="DN54" i="110" s="1"/>
  <c r="DO54" i="110" s="1"/>
  <c r="DP54" i="110" s="1"/>
  <c r="DQ54" i="110" s="1"/>
  <c r="DR54" i="110" s="1"/>
  <c r="DS54" i="110" s="1"/>
  <c r="DT54" i="110" s="1"/>
  <c r="DU54" i="110" s="1"/>
  <c r="DV54" i="110" s="1"/>
  <c r="DW54" i="110" s="1"/>
  <c r="DX54" i="110" s="1"/>
  <c r="DY54" i="110" s="1"/>
  <c r="DZ54" i="110" s="1"/>
  <c r="EA54" i="110" s="1"/>
  <c r="EB54" i="110" s="1"/>
  <c r="EC54" i="110" s="1"/>
  <c r="ED54" i="110" s="1"/>
  <c r="EE54" i="110" s="1"/>
  <c r="EF54" i="110" s="1"/>
  <c r="EG54" i="110" s="1"/>
  <c r="EH54" i="110" s="1"/>
  <c r="EI54" i="110" s="1"/>
  <c r="EJ54" i="110" s="1"/>
  <c r="EK54" i="110" s="1"/>
  <c r="EL54" i="110" s="1"/>
  <c r="EM54" i="110" s="1"/>
  <c r="EN54" i="110" s="1"/>
  <c r="EO54" i="110" s="1"/>
  <c r="EP54" i="110" s="1"/>
  <c r="EQ54" i="110" s="1"/>
  <c r="ER54" i="110" s="1"/>
  <c r="ES54" i="110" s="1"/>
  <c r="ET54" i="110" s="1"/>
  <c r="EU54" i="110" s="1"/>
  <c r="EV54" i="110" s="1"/>
  <c r="EW54" i="110" s="1"/>
  <c r="EX54" i="110" s="1"/>
  <c r="EY54" i="110" s="1"/>
  <c r="EZ54" i="110" s="1"/>
  <c r="FA54" i="110" s="1"/>
  <c r="FB54" i="110" s="1"/>
  <c r="FC54" i="110" s="1"/>
  <c r="FD54" i="110" s="1"/>
  <c r="FE54" i="110" s="1"/>
  <c r="FF54" i="110" s="1"/>
  <c r="FG54" i="110" s="1"/>
  <c r="FH54" i="110" s="1"/>
  <c r="FI54" i="110" s="1"/>
  <c r="FJ54" i="110" s="1"/>
  <c r="FK54" i="110" s="1"/>
  <c r="FL54" i="110" s="1"/>
  <c r="FM54" i="110" s="1"/>
  <c r="FN54" i="110" s="1"/>
  <c r="FO54" i="110" s="1"/>
  <c r="FP54" i="110" s="1"/>
  <c r="FQ54" i="110" s="1"/>
  <c r="FR54" i="110" s="1"/>
  <c r="FS54" i="110" s="1"/>
  <c r="FT54" i="110" s="1"/>
  <c r="FU54" i="110" s="1"/>
  <c r="FV54" i="110" s="1"/>
  <c r="FW54" i="110" s="1"/>
  <c r="FX54" i="110" s="1"/>
  <c r="FY54" i="110" s="1"/>
  <c r="FZ54" i="110" s="1"/>
  <c r="GA54" i="110" s="1"/>
  <c r="GB54" i="110" s="1"/>
  <c r="GC54" i="110" s="1"/>
  <c r="GD54" i="110" s="1"/>
  <c r="GE54" i="110" s="1"/>
  <c r="GF54" i="110" s="1"/>
  <c r="GG54" i="110" s="1"/>
  <c r="GH54" i="110" s="1"/>
  <c r="GI54" i="110" s="1"/>
  <c r="GJ54" i="110" s="1"/>
  <c r="GK54" i="110" s="1"/>
  <c r="GL54" i="110" s="1"/>
  <c r="GM54" i="110" s="1"/>
  <c r="GN54" i="110" s="1"/>
  <c r="GO54" i="110" s="1"/>
  <c r="GP54" i="110" s="1"/>
  <c r="GQ54" i="110" s="1"/>
  <c r="GR54" i="110" s="1"/>
  <c r="GS54" i="110" s="1"/>
  <c r="GT54" i="110" s="1"/>
  <c r="GU54" i="110" s="1"/>
  <c r="GV54" i="110" s="1"/>
  <c r="GW54" i="110" s="1"/>
  <c r="GX54" i="110" s="1"/>
  <c r="GY54" i="110" s="1"/>
  <c r="GZ54" i="110" s="1"/>
  <c r="HA54" i="110" s="1"/>
  <c r="HB54" i="110" s="1"/>
  <c r="HC54" i="110" s="1"/>
  <c r="HD54" i="110" s="1"/>
  <c r="HE54" i="110" s="1"/>
  <c r="HF54" i="110" s="1"/>
  <c r="HG54" i="110" s="1"/>
  <c r="HH54" i="110" s="1"/>
  <c r="HI54" i="110" s="1"/>
  <c r="HJ54" i="110" s="1"/>
  <c r="BA85" i="106"/>
  <c r="BB85" i="106" l="1"/>
  <c r="AC95" i="109"/>
  <c r="F33" i="111"/>
  <c r="BC89" i="100"/>
  <c r="BB88" i="109"/>
  <c r="BA87" i="109"/>
  <c r="BA67" i="109" s="1"/>
  <c r="B55" i="110" s="1"/>
  <c r="BB55" i="110" s="1"/>
  <c r="BC55" i="110" s="1"/>
  <c r="BD55" i="110" s="1"/>
  <c r="BE55" i="110" s="1"/>
  <c r="BF55" i="110" s="1"/>
  <c r="BG55" i="110" s="1"/>
  <c r="BH55" i="110" s="1"/>
  <c r="BI55" i="110" s="1"/>
  <c r="BJ55" i="110" s="1"/>
  <c r="BK55" i="110" s="1"/>
  <c r="BL55" i="110" s="1"/>
  <c r="BM55" i="110" s="1"/>
  <c r="BN55" i="110" s="1"/>
  <c r="BO55" i="110" s="1"/>
  <c r="BP55" i="110" s="1"/>
  <c r="BQ55" i="110" s="1"/>
  <c r="BR55" i="110" s="1"/>
  <c r="BS55" i="110" s="1"/>
  <c r="BT55" i="110" s="1"/>
  <c r="BU55" i="110" s="1"/>
  <c r="BV55" i="110" s="1"/>
  <c r="BW55" i="110" s="1"/>
  <c r="BX55" i="110" s="1"/>
  <c r="BY55" i="110" s="1"/>
  <c r="BZ55" i="110" s="1"/>
  <c r="CA55" i="110" s="1"/>
  <c r="CB55" i="110" s="1"/>
  <c r="CC55" i="110" s="1"/>
  <c r="CD55" i="110" s="1"/>
  <c r="CE55" i="110" s="1"/>
  <c r="CF55" i="110" s="1"/>
  <c r="CG55" i="110" s="1"/>
  <c r="CH55" i="110" s="1"/>
  <c r="CI55" i="110" s="1"/>
  <c r="CJ55" i="110" s="1"/>
  <c r="CK55" i="110" s="1"/>
  <c r="CL55" i="110" s="1"/>
  <c r="CM55" i="110" s="1"/>
  <c r="CN55" i="110" s="1"/>
  <c r="CO55" i="110" s="1"/>
  <c r="CP55" i="110" s="1"/>
  <c r="CQ55" i="110" s="1"/>
  <c r="CR55" i="110" s="1"/>
  <c r="CS55" i="110" s="1"/>
  <c r="CT55" i="110" s="1"/>
  <c r="CU55" i="110" s="1"/>
  <c r="CV55" i="110" s="1"/>
  <c r="CW55" i="110" s="1"/>
  <c r="CX55" i="110" s="1"/>
  <c r="CY55" i="110" s="1"/>
  <c r="CZ55" i="110" s="1"/>
  <c r="DA55" i="110" s="1"/>
  <c r="DB55" i="110" s="1"/>
  <c r="DC55" i="110" s="1"/>
  <c r="DD55" i="110" s="1"/>
  <c r="DE55" i="110" s="1"/>
  <c r="DF55" i="110" s="1"/>
  <c r="DG55" i="110" s="1"/>
  <c r="DH55" i="110" s="1"/>
  <c r="DI55" i="110" s="1"/>
  <c r="DJ55" i="110" s="1"/>
  <c r="DK55" i="110" s="1"/>
  <c r="DL55" i="110" s="1"/>
  <c r="DM55" i="110" s="1"/>
  <c r="DN55" i="110" s="1"/>
  <c r="DO55" i="110" s="1"/>
  <c r="DP55" i="110" s="1"/>
  <c r="DQ55" i="110" s="1"/>
  <c r="DR55" i="110" s="1"/>
  <c r="DS55" i="110" s="1"/>
  <c r="DT55" i="110" s="1"/>
  <c r="DU55" i="110" s="1"/>
  <c r="DV55" i="110" s="1"/>
  <c r="DW55" i="110" s="1"/>
  <c r="DX55" i="110" s="1"/>
  <c r="DY55" i="110" s="1"/>
  <c r="DZ55" i="110" s="1"/>
  <c r="EA55" i="110" s="1"/>
  <c r="EB55" i="110" s="1"/>
  <c r="EC55" i="110" s="1"/>
  <c r="ED55" i="110" s="1"/>
  <c r="EE55" i="110" s="1"/>
  <c r="EF55" i="110" s="1"/>
  <c r="EG55" i="110" s="1"/>
  <c r="EH55" i="110" s="1"/>
  <c r="EI55" i="110" s="1"/>
  <c r="EJ55" i="110" s="1"/>
  <c r="EK55" i="110" s="1"/>
  <c r="EL55" i="110" s="1"/>
  <c r="EM55" i="110" s="1"/>
  <c r="EN55" i="110" s="1"/>
  <c r="EO55" i="110" s="1"/>
  <c r="EP55" i="110" s="1"/>
  <c r="EQ55" i="110" s="1"/>
  <c r="ER55" i="110" s="1"/>
  <c r="ES55" i="110" s="1"/>
  <c r="ET55" i="110" s="1"/>
  <c r="EU55" i="110" s="1"/>
  <c r="EV55" i="110" s="1"/>
  <c r="EW55" i="110" s="1"/>
  <c r="EX55" i="110" s="1"/>
  <c r="EY55" i="110" s="1"/>
  <c r="EZ55" i="110" s="1"/>
  <c r="FA55" i="110" s="1"/>
  <c r="FB55" i="110" s="1"/>
  <c r="FC55" i="110" s="1"/>
  <c r="FD55" i="110" s="1"/>
  <c r="FE55" i="110" s="1"/>
  <c r="FF55" i="110" s="1"/>
  <c r="FG55" i="110" s="1"/>
  <c r="FH55" i="110" s="1"/>
  <c r="FI55" i="110" s="1"/>
  <c r="FJ55" i="110" s="1"/>
  <c r="FK55" i="110" s="1"/>
  <c r="FL55" i="110" s="1"/>
  <c r="FM55" i="110" s="1"/>
  <c r="FN55" i="110" s="1"/>
  <c r="FO55" i="110" s="1"/>
  <c r="FP55" i="110" s="1"/>
  <c r="FQ55" i="110" s="1"/>
  <c r="FR55" i="110" s="1"/>
  <c r="FS55" i="110" s="1"/>
  <c r="FT55" i="110" s="1"/>
  <c r="FU55" i="110" s="1"/>
  <c r="FV55" i="110" s="1"/>
  <c r="FW55" i="110" s="1"/>
  <c r="FX55" i="110" s="1"/>
  <c r="FY55" i="110" s="1"/>
  <c r="FZ55" i="110" s="1"/>
  <c r="GA55" i="110" s="1"/>
  <c r="GB55" i="110" s="1"/>
  <c r="GC55" i="110" s="1"/>
  <c r="GD55" i="110" s="1"/>
  <c r="GE55" i="110" s="1"/>
  <c r="GF55" i="110" s="1"/>
  <c r="GG55" i="110" s="1"/>
  <c r="GH55" i="110" s="1"/>
  <c r="GI55" i="110" s="1"/>
  <c r="GJ55" i="110" s="1"/>
  <c r="GK55" i="110" s="1"/>
  <c r="GL55" i="110" s="1"/>
  <c r="GM55" i="110" s="1"/>
  <c r="GN55" i="110" s="1"/>
  <c r="GO55" i="110" s="1"/>
  <c r="GP55" i="110" s="1"/>
  <c r="GQ55" i="110" s="1"/>
  <c r="GR55" i="110" s="1"/>
  <c r="GS55" i="110" s="1"/>
  <c r="GT55" i="110" s="1"/>
  <c r="GU55" i="110" s="1"/>
  <c r="GV55" i="110" s="1"/>
  <c r="GW55" i="110" s="1"/>
  <c r="GX55" i="110" s="1"/>
  <c r="GY55" i="110" s="1"/>
  <c r="GZ55" i="110" s="1"/>
  <c r="HA55" i="110" s="1"/>
  <c r="HB55" i="110" s="1"/>
  <c r="HC55" i="110" s="1"/>
  <c r="HD55" i="110" s="1"/>
  <c r="HE55" i="110" s="1"/>
  <c r="HF55" i="110" s="1"/>
  <c r="HG55" i="110" s="1"/>
  <c r="HH55" i="110" s="1"/>
  <c r="HI55" i="110" s="1"/>
  <c r="HJ55" i="110" s="1"/>
  <c r="AZ2" i="110"/>
  <c r="AY55" i="109" s="1"/>
  <c r="BA22" i="110"/>
  <c r="BD89" i="100" l="1"/>
  <c r="BC85" i="106"/>
  <c r="BB87" i="109"/>
  <c r="BB67" i="109" s="1"/>
  <c r="B56" i="110" s="1"/>
  <c r="BC56" i="110" s="1"/>
  <c r="BD56" i="110" s="1"/>
  <c r="BE56" i="110" s="1"/>
  <c r="BF56" i="110" s="1"/>
  <c r="BG56" i="110" s="1"/>
  <c r="BH56" i="110" s="1"/>
  <c r="BI56" i="110" s="1"/>
  <c r="BJ56" i="110" s="1"/>
  <c r="BK56" i="110" s="1"/>
  <c r="BL56" i="110" s="1"/>
  <c r="BM56" i="110" s="1"/>
  <c r="BN56" i="110" s="1"/>
  <c r="BO56" i="110" s="1"/>
  <c r="BP56" i="110" s="1"/>
  <c r="BQ56" i="110" s="1"/>
  <c r="BR56" i="110" s="1"/>
  <c r="BS56" i="110" s="1"/>
  <c r="BT56" i="110" s="1"/>
  <c r="BU56" i="110" s="1"/>
  <c r="BV56" i="110" s="1"/>
  <c r="BW56" i="110" s="1"/>
  <c r="BX56" i="110" s="1"/>
  <c r="BY56" i="110" s="1"/>
  <c r="BZ56" i="110" s="1"/>
  <c r="CA56" i="110" s="1"/>
  <c r="CB56" i="110" s="1"/>
  <c r="CC56" i="110" s="1"/>
  <c r="CD56" i="110" s="1"/>
  <c r="CE56" i="110" s="1"/>
  <c r="CF56" i="110" s="1"/>
  <c r="CG56" i="110" s="1"/>
  <c r="CH56" i="110" s="1"/>
  <c r="CI56" i="110" s="1"/>
  <c r="CJ56" i="110" s="1"/>
  <c r="CK56" i="110" s="1"/>
  <c r="CL56" i="110" s="1"/>
  <c r="CM56" i="110" s="1"/>
  <c r="CN56" i="110" s="1"/>
  <c r="CO56" i="110" s="1"/>
  <c r="CP56" i="110" s="1"/>
  <c r="CQ56" i="110" s="1"/>
  <c r="CR56" i="110" s="1"/>
  <c r="CS56" i="110" s="1"/>
  <c r="CT56" i="110" s="1"/>
  <c r="CU56" i="110" s="1"/>
  <c r="CV56" i="110" s="1"/>
  <c r="CW56" i="110" s="1"/>
  <c r="CX56" i="110" s="1"/>
  <c r="CY56" i="110" s="1"/>
  <c r="CZ56" i="110" s="1"/>
  <c r="DA56" i="110" s="1"/>
  <c r="DB56" i="110" s="1"/>
  <c r="DC56" i="110" s="1"/>
  <c r="DD56" i="110" s="1"/>
  <c r="DE56" i="110" s="1"/>
  <c r="DF56" i="110" s="1"/>
  <c r="DG56" i="110" s="1"/>
  <c r="DH56" i="110" s="1"/>
  <c r="DI56" i="110" s="1"/>
  <c r="DJ56" i="110" s="1"/>
  <c r="DK56" i="110" s="1"/>
  <c r="DL56" i="110" s="1"/>
  <c r="DM56" i="110" s="1"/>
  <c r="DN56" i="110" s="1"/>
  <c r="DO56" i="110" s="1"/>
  <c r="DP56" i="110" s="1"/>
  <c r="DQ56" i="110" s="1"/>
  <c r="DR56" i="110" s="1"/>
  <c r="DS56" i="110" s="1"/>
  <c r="DT56" i="110" s="1"/>
  <c r="DU56" i="110" s="1"/>
  <c r="DV56" i="110" s="1"/>
  <c r="DW56" i="110" s="1"/>
  <c r="DX56" i="110" s="1"/>
  <c r="DY56" i="110" s="1"/>
  <c r="DZ56" i="110" s="1"/>
  <c r="EA56" i="110" s="1"/>
  <c r="EB56" i="110" s="1"/>
  <c r="EC56" i="110" s="1"/>
  <c r="ED56" i="110" s="1"/>
  <c r="EE56" i="110" s="1"/>
  <c r="EF56" i="110" s="1"/>
  <c r="EG56" i="110" s="1"/>
  <c r="EH56" i="110" s="1"/>
  <c r="EI56" i="110" s="1"/>
  <c r="EJ56" i="110" s="1"/>
  <c r="EK56" i="110" s="1"/>
  <c r="EL56" i="110" s="1"/>
  <c r="EM56" i="110" s="1"/>
  <c r="EN56" i="110" s="1"/>
  <c r="EO56" i="110" s="1"/>
  <c r="EP56" i="110" s="1"/>
  <c r="EQ56" i="110" s="1"/>
  <c r="ER56" i="110" s="1"/>
  <c r="ES56" i="110" s="1"/>
  <c r="ET56" i="110" s="1"/>
  <c r="EU56" i="110" s="1"/>
  <c r="EV56" i="110" s="1"/>
  <c r="EW56" i="110" s="1"/>
  <c r="EX56" i="110" s="1"/>
  <c r="EY56" i="110" s="1"/>
  <c r="EZ56" i="110" s="1"/>
  <c r="FA56" i="110" s="1"/>
  <c r="FB56" i="110" s="1"/>
  <c r="FC56" i="110" s="1"/>
  <c r="FD56" i="110" s="1"/>
  <c r="FE56" i="110" s="1"/>
  <c r="FF56" i="110" s="1"/>
  <c r="FG56" i="110" s="1"/>
  <c r="FH56" i="110" s="1"/>
  <c r="FI56" i="110" s="1"/>
  <c r="FJ56" i="110" s="1"/>
  <c r="FK56" i="110" s="1"/>
  <c r="FL56" i="110" s="1"/>
  <c r="FM56" i="110" s="1"/>
  <c r="FN56" i="110" s="1"/>
  <c r="FO56" i="110" s="1"/>
  <c r="FP56" i="110" s="1"/>
  <c r="FQ56" i="110" s="1"/>
  <c r="FR56" i="110" s="1"/>
  <c r="FS56" i="110" s="1"/>
  <c r="FT56" i="110" s="1"/>
  <c r="FU56" i="110" s="1"/>
  <c r="FV56" i="110" s="1"/>
  <c r="FW56" i="110" s="1"/>
  <c r="FX56" i="110" s="1"/>
  <c r="FY56" i="110" s="1"/>
  <c r="FZ56" i="110" s="1"/>
  <c r="GA56" i="110" s="1"/>
  <c r="GB56" i="110" s="1"/>
  <c r="GC56" i="110" s="1"/>
  <c r="GD56" i="110" s="1"/>
  <c r="GE56" i="110" s="1"/>
  <c r="GF56" i="110" s="1"/>
  <c r="GG56" i="110" s="1"/>
  <c r="GH56" i="110" s="1"/>
  <c r="GI56" i="110" s="1"/>
  <c r="GJ56" i="110" s="1"/>
  <c r="GK56" i="110" s="1"/>
  <c r="GL56" i="110" s="1"/>
  <c r="GM56" i="110" s="1"/>
  <c r="GN56" i="110" s="1"/>
  <c r="GO56" i="110" s="1"/>
  <c r="GP56" i="110" s="1"/>
  <c r="GQ56" i="110" s="1"/>
  <c r="GR56" i="110" s="1"/>
  <c r="GS56" i="110" s="1"/>
  <c r="GT56" i="110" s="1"/>
  <c r="GU56" i="110" s="1"/>
  <c r="GV56" i="110" s="1"/>
  <c r="GW56" i="110" s="1"/>
  <c r="GX56" i="110" s="1"/>
  <c r="GY56" i="110" s="1"/>
  <c r="GZ56" i="110" s="1"/>
  <c r="HA56" i="110" s="1"/>
  <c r="HB56" i="110" s="1"/>
  <c r="HC56" i="110" s="1"/>
  <c r="HD56" i="110" s="1"/>
  <c r="HE56" i="110" s="1"/>
  <c r="HF56" i="110" s="1"/>
  <c r="HG56" i="110" s="1"/>
  <c r="HH56" i="110" s="1"/>
  <c r="HI56" i="110" s="1"/>
  <c r="HJ56" i="110" s="1"/>
  <c r="C34" i="111"/>
  <c r="BA2" i="110"/>
  <c r="AZ55" i="109" s="1"/>
  <c r="BB22" i="110"/>
  <c r="BC88" i="109"/>
  <c r="BE89" i="100" l="1"/>
  <c r="BD88" i="109"/>
  <c r="AD56" i="109"/>
  <c r="E34" i="111"/>
  <c r="BC87" i="109"/>
  <c r="BC67" i="109" s="1"/>
  <c r="B57" i="110" s="1"/>
  <c r="BD57" i="110" s="1"/>
  <c r="BE57" i="110" s="1"/>
  <c r="BF57" i="110" s="1"/>
  <c r="BG57" i="110" s="1"/>
  <c r="BH57" i="110" s="1"/>
  <c r="BI57" i="110" s="1"/>
  <c r="BJ57" i="110" s="1"/>
  <c r="BK57" i="110" s="1"/>
  <c r="BL57" i="110" s="1"/>
  <c r="BM57" i="110" s="1"/>
  <c r="BN57" i="110" s="1"/>
  <c r="BO57" i="110" s="1"/>
  <c r="BP57" i="110" s="1"/>
  <c r="BQ57" i="110" s="1"/>
  <c r="BR57" i="110" s="1"/>
  <c r="BS57" i="110" s="1"/>
  <c r="BT57" i="110" s="1"/>
  <c r="BU57" i="110" s="1"/>
  <c r="BV57" i="110" s="1"/>
  <c r="BW57" i="110" s="1"/>
  <c r="BX57" i="110" s="1"/>
  <c r="BY57" i="110" s="1"/>
  <c r="BZ57" i="110" s="1"/>
  <c r="CA57" i="110" s="1"/>
  <c r="CB57" i="110" s="1"/>
  <c r="CC57" i="110" s="1"/>
  <c r="CD57" i="110" s="1"/>
  <c r="CE57" i="110" s="1"/>
  <c r="CF57" i="110" s="1"/>
  <c r="CG57" i="110" s="1"/>
  <c r="CH57" i="110" s="1"/>
  <c r="CI57" i="110" s="1"/>
  <c r="CJ57" i="110" s="1"/>
  <c r="CK57" i="110" s="1"/>
  <c r="CL57" i="110" s="1"/>
  <c r="CM57" i="110" s="1"/>
  <c r="CN57" i="110" s="1"/>
  <c r="CO57" i="110" s="1"/>
  <c r="CP57" i="110" s="1"/>
  <c r="CQ57" i="110" s="1"/>
  <c r="CR57" i="110" s="1"/>
  <c r="CS57" i="110" s="1"/>
  <c r="CT57" i="110" s="1"/>
  <c r="CU57" i="110" s="1"/>
  <c r="CV57" i="110" s="1"/>
  <c r="CW57" i="110" s="1"/>
  <c r="CX57" i="110" s="1"/>
  <c r="CY57" i="110" s="1"/>
  <c r="CZ57" i="110" s="1"/>
  <c r="DA57" i="110" s="1"/>
  <c r="DB57" i="110" s="1"/>
  <c r="DC57" i="110" s="1"/>
  <c r="DD57" i="110" s="1"/>
  <c r="DE57" i="110" s="1"/>
  <c r="DF57" i="110" s="1"/>
  <c r="DG57" i="110" s="1"/>
  <c r="DH57" i="110" s="1"/>
  <c r="DI57" i="110" s="1"/>
  <c r="DJ57" i="110" s="1"/>
  <c r="DK57" i="110" s="1"/>
  <c r="DL57" i="110" s="1"/>
  <c r="DM57" i="110" s="1"/>
  <c r="DN57" i="110" s="1"/>
  <c r="DO57" i="110" s="1"/>
  <c r="DP57" i="110" s="1"/>
  <c r="DQ57" i="110" s="1"/>
  <c r="DR57" i="110" s="1"/>
  <c r="DS57" i="110" s="1"/>
  <c r="DT57" i="110" s="1"/>
  <c r="DU57" i="110" s="1"/>
  <c r="DV57" i="110" s="1"/>
  <c r="DW57" i="110" s="1"/>
  <c r="DX57" i="110" s="1"/>
  <c r="DY57" i="110" s="1"/>
  <c r="DZ57" i="110" s="1"/>
  <c r="EA57" i="110" s="1"/>
  <c r="EB57" i="110" s="1"/>
  <c r="EC57" i="110" s="1"/>
  <c r="ED57" i="110" s="1"/>
  <c r="EE57" i="110" s="1"/>
  <c r="EF57" i="110" s="1"/>
  <c r="EG57" i="110" s="1"/>
  <c r="EH57" i="110" s="1"/>
  <c r="EI57" i="110" s="1"/>
  <c r="EJ57" i="110" s="1"/>
  <c r="EK57" i="110" s="1"/>
  <c r="EL57" i="110" s="1"/>
  <c r="EM57" i="110" s="1"/>
  <c r="EN57" i="110" s="1"/>
  <c r="EO57" i="110" s="1"/>
  <c r="EP57" i="110" s="1"/>
  <c r="EQ57" i="110" s="1"/>
  <c r="ER57" i="110" s="1"/>
  <c r="ES57" i="110" s="1"/>
  <c r="ET57" i="110" s="1"/>
  <c r="EU57" i="110" s="1"/>
  <c r="EV57" i="110" s="1"/>
  <c r="EW57" i="110" s="1"/>
  <c r="EX57" i="110" s="1"/>
  <c r="EY57" i="110" s="1"/>
  <c r="EZ57" i="110" s="1"/>
  <c r="FA57" i="110" s="1"/>
  <c r="FB57" i="110" s="1"/>
  <c r="FC57" i="110" s="1"/>
  <c r="FD57" i="110" s="1"/>
  <c r="FE57" i="110" s="1"/>
  <c r="FF57" i="110" s="1"/>
  <c r="FG57" i="110" s="1"/>
  <c r="FH57" i="110" s="1"/>
  <c r="FI57" i="110" s="1"/>
  <c r="FJ57" i="110" s="1"/>
  <c r="FK57" i="110" s="1"/>
  <c r="FL57" i="110" s="1"/>
  <c r="FM57" i="110" s="1"/>
  <c r="FN57" i="110" s="1"/>
  <c r="FO57" i="110" s="1"/>
  <c r="FP57" i="110" s="1"/>
  <c r="FQ57" i="110" s="1"/>
  <c r="FR57" i="110" s="1"/>
  <c r="FS57" i="110" s="1"/>
  <c r="FT57" i="110" s="1"/>
  <c r="FU57" i="110" s="1"/>
  <c r="FV57" i="110" s="1"/>
  <c r="FW57" i="110" s="1"/>
  <c r="FX57" i="110" s="1"/>
  <c r="FY57" i="110" s="1"/>
  <c r="FZ57" i="110" s="1"/>
  <c r="GA57" i="110" s="1"/>
  <c r="GB57" i="110" s="1"/>
  <c r="GC57" i="110" s="1"/>
  <c r="GD57" i="110" s="1"/>
  <c r="GE57" i="110" s="1"/>
  <c r="GF57" i="110" s="1"/>
  <c r="GG57" i="110" s="1"/>
  <c r="GH57" i="110" s="1"/>
  <c r="GI57" i="110" s="1"/>
  <c r="GJ57" i="110" s="1"/>
  <c r="GK57" i="110" s="1"/>
  <c r="GL57" i="110" s="1"/>
  <c r="GM57" i="110" s="1"/>
  <c r="GN57" i="110" s="1"/>
  <c r="GO57" i="110" s="1"/>
  <c r="GP57" i="110" s="1"/>
  <c r="GQ57" i="110" s="1"/>
  <c r="GR57" i="110" s="1"/>
  <c r="GS57" i="110" s="1"/>
  <c r="GT57" i="110" s="1"/>
  <c r="GU57" i="110" s="1"/>
  <c r="GV57" i="110" s="1"/>
  <c r="GW57" i="110" s="1"/>
  <c r="GX57" i="110" s="1"/>
  <c r="GY57" i="110" s="1"/>
  <c r="GZ57" i="110" s="1"/>
  <c r="HA57" i="110" s="1"/>
  <c r="HB57" i="110" s="1"/>
  <c r="HC57" i="110" s="1"/>
  <c r="HD57" i="110" s="1"/>
  <c r="HE57" i="110" s="1"/>
  <c r="HF57" i="110" s="1"/>
  <c r="HG57" i="110" s="1"/>
  <c r="HH57" i="110" s="1"/>
  <c r="HI57" i="110" s="1"/>
  <c r="HJ57" i="110" s="1"/>
  <c r="BB2" i="110"/>
  <c r="BA55" i="109" s="1"/>
  <c r="BC22" i="110"/>
  <c r="BD85" i="106"/>
  <c r="BF89" i="100" l="1"/>
  <c r="BE85" i="106"/>
  <c r="BE88" i="109"/>
  <c r="AD95" i="109"/>
  <c r="F34" i="111"/>
  <c r="BD87" i="109"/>
  <c r="BD67" i="109" s="1"/>
  <c r="B58" i="110" s="1"/>
  <c r="BE58" i="110" s="1"/>
  <c r="BF58" i="110" s="1"/>
  <c r="BG58" i="110" s="1"/>
  <c r="BH58" i="110" s="1"/>
  <c r="BI58" i="110" s="1"/>
  <c r="BJ58" i="110" s="1"/>
  <c r="BK58" i="110" s="1"/>
  <c r="BL58" i="110" s="1"/>
  <c r="BM58" i="110" s="1"/>
  <c r="BN58" i="110" s="1"/>
  <c r="BO58" i="110" s="1"/>
  <c r="BP58" i="110" s="1"/>
  <c r="BQ58" i="110" s="1"/>
  <c r="BR58" i="110" s="1"/>
  <c r="BS58" i="110" s="1"/>
  <c r="BT58" i="110" s="1"/>
  <c r="BU58" i="110" s="1"/>
  <c r="BV58" i="110" s="1"/>
  <c r="BW58" i="110" s="1"/>
  <c r="BX58" i="110" s="1"/>
  <c r="BY58" i="110" s="1"/>
  <c r="BZ58" i="110" s="1"/>
  <c r="CA58" i="110" s="1"/>
  <c r="CB58" i="110" s="1"/>
  <c r="CC58" i="110" s="1"/>
  <c r="CD58" i="110" s="1"/>
  <c r="CE58" i="110" s="1"/>
  <c r="CF58" i="110" s="1"/>
  <c r="CG58" i="110" s="1"/>
  <c r="CH58" i="110" s="1"/>
  <c r="CI58" i="110" s="1"/>
  <c r="CJ58" i="110" s="1"/>
  <c r="CK58" i="110" s="1"/>
  <c r="CL58" i="110" s="1"/>
  <c r="CM58" i="110" s="1"/>
  <c r="CN58" i="110" s="1"/>
  <c r="CO58" i="110" s="1"/>
  <c r="CP58" i="110" s="1"/>
  <c r="CQ58" i="110" s="1"/>
  <c r="CR58" i="110" s="1"/>
  <c r="CS58" i="110" s="1"/>
  <c r="CT58" i="110" s="1"/>
  <c r="CU58" i="110" s="1"/>
  <c r="CV58" i="110" s="1"/>
  <c r="CW58" i="110" s="1"/>
  <c r="CX58" i="110" s="1"/>
  <c r="CY58" i="110" s="1"/>
  <c r="CZ58" i="110" s="1"/>
  <c r="DA58" i="110" s="1"/>
  <c r="DB58" i="110" s="1"/>
  <c r="DC58" i="110" s="1"/>
  <c r="DD58" i="110" s="1"/>
  <c r="DE58" i="110" s="1"/>
  <c r="DF58" i="110" s="1"/>
  <c r="DG58" i="110" s="1"/>
  <c r="DH58" i="110" s="1"/>
  <c r="DI58" i="110" s="1"/>
  <c r="DJ58" i="110" s="1"/>
  <c r="DK58" i="110" s="1"/>
  <c r="DL58" i="110" s="1"/>
  <c r="DM58" i="110" s="1"/>
  <c r="DN58" i="110" s="1"/>
  <c r="DO58" i="110" s="1"/>
  <c r="DP58" i="110" s="1"/>
  <c r="DQ58" i="110" s="1"/>
  <c r="DR58" i="110" s="1"/>
  <c r="DS58" i="110" s="1"/>
  <c r="DT58" i="110" s="1"/>
  <c r="DU58" i="110" s="1"/>
  <c r="DV58" i="110" s="1"/>
  <c r="DW58" i="110" s="1"/>
  <c r="DX58" i="110" s="1"/>
  <c r="DY58" i="110" s="1"/>
  <c r="DZ58" i="110" s="1"/>
  <c r="EA58" i="110" s="1"/>
  <c r="EB58" i="110" s="1"/>
  <c r="EC58" i="110" s="1"/>
  <c r="ED58" i="110" s="1"/>
  <c r="EE58" i="110" s="1"/>
  <c r="EF58" i="110" s="1"/>
  <c r="EG58" i="110" s="1"/>
  <c r="EH58" i="110" s="1"/>
  <c r="EI58" i="110" s="1"/>
  <c r="EJ58" i="110" s="1"/>
  <c r="EK58" i="110" s="1"/>
  <c r="EL58" i="110" s="1"/>
  <c r="EM58" i="110" s="1"/>
  <c r="EN58" i="110" s="1"/>
  <c r="EO58" i="110" s="1"/>
  <c r="EP58" i="110" s="1"/>
  <c r="EQ58" i="110" s="1"/>
  <c r="ER58" i="110" s="1"/>
  <c r="ES58" i="110" s="1"/>
  <c r="ET58" i="110" s="1"/>
  <c r="EU58" i="110" s="1"/>
  <c r="EV58" i="110" s="1"/>
  <c r="EW58" i="110" s="1"/>
  <c r="EX58" i="110" s="1"/>
  <c r="EY58" i="110" s="1"/>
  <c r="EZ58" i="110" s="1"/>
  <c r="FA58" i="110" s="1"/>
  <c r="FB58" i="110" s="1"/>
  <c r="FC58" i="110" s="1"/>
  <c r="FD58" i="110" s="1"/>
  <c r="FE58" i="110" s="1"/>
  <c r="FF58" i="110" s="1"/>
  <c r="FG58" i="110" s="1"/>
  <c r="FH58" i="110" s="1"/>
  <c r="FI58" i="110" s="1"/>
  <c r="FJ58" i="110" s="1"/>
  <c r="FK58" i="110" s="1"/>
  <c r="FL58" i="110" s="1"/>
  <c r="FM58" i="110" s="1"/>
  <c r="FN58" i="110" s="1"/>
  <c r="FO58" i="110" s="1"/>
  <c r="FP58" i="110" s="1"/>
  <c r="FQ58" i="110" s="1"/>
  <c r="FR58" i="110" s="1"/>
  <c r="FS58" i="110" s="1"/>
  <c r="FT58" i="110" s="1"/>
  <c r="FU58" i="110" s="1"/>
  <c r="FV58" i="110" s="1"/>
  <c r="FW58" i="110" s="1"/>
  <c r="FX58" i="110" s="1"/>
  <c r="FY58" i="110" s="1"/>
  <c r="FZ58" i="110" s="1"/>
  <c r="GA58" i="110" s="1"/>
  <c r="GB58" i="110" s="1"/>
  <c r="GC58" i="110" s="1"/>
  <c r="GD58" i="110" s="1"/>
  <c r="GE58" i="110" s="1"/>
  <c r="GF58" i="110" s="1"/>
  <c r="GG58" i="110" s="1"/>
  <c r="GH58" i="110" s="1"/>
  <c r="GI58" i="110" s="1"/>
  <c r="GJ58" i="110" s="1"/>
  <c r="GK58" i="110" s="1"/>
  <c r="GL58" i="110" s="1"/>
  <c r="GM58" i="110" s="1"/>
  <c r="GN58" i="110" s="1"/>
  <c r="GO58" i="110" s="1"/>
  <c r="GP58" i="110" s="1"/>
  <c r="GQ58" i="110" s="1"/>
  <c r="GR58" i="110" s="1"/>
  <c r="GS58" i="110" s="1"/>
  <c r="GT58" i="110" s="1"/>
  <c r="GU58" i="110" s="1"/>
  <c r="GV58" i="110" s="1"/>
  <c r="GW58" i="110" s="1"/>
  <c r="GX58" i="110" s="1"/>
  <c r="GY58" i="110" s="1"/>
  <c r="GZ58" i="110" s="1"/>
  <c r="HA58" i="110" s="1"/>
  <c r="HB58" i="110" s="1"/>
  <c r="HC58" i="110" s="1"/>
  <c r="HD58" i="110" s="1"/>
  <c r="HE58" i="110" s="1"/>
  <c r="HF58" i="110" s="1"/>
  <c r="HG58" i="110" s="1"/>
  <c r="HH58" i="110" s="1"/>
  <c r="HI58" i="110" s="1"/>
  <c r="HJ58" i="110" s="1"/>
  <c r="BC2" i="110"/>
  <c r="BB55" i="109" s="1"/>
  <c r="BD22" i="110"/>
  <c r="BE87" i="109" l="1"/>
  <c r="BE67" i="109" s="1"/>
  <c r="B59" i="110" s="1"/>
  <c r="BF59" i="110" s="1"/>
  <c r="BG59" i="110" s="1"/>
  <c r="BH59" i="110" s="1"/>
  <c r="BI59" i="110" s="1"/>
  <c r="BJ59" i="110" s="1"/>
  <c r="BK59" i="110" s="1"/>
  <c r="BL59" i="110" s="1"/>
  <c r="BM59" i="110" s="1"/>
  <c r="BN59" i="110" s="1"/>
  <c r="BO59" i="110" s="1"/>
  <c r="BP59" i="110" s="1"/>
  <c r="BQ59" i="110" s="1"/>
  <c r="BR59" i="110" s="1"/>
  <c r="BS59" i="110" s="1"/>
  <c r="BT59" i="110" s="1"/>
  <c r="BU59" i="110" s="1"/>
  <c r="BV59" i="110" s="1"/>
  <c r="BW59" i="110" s="1"/>
  <c r="BX59" i="110" s="1"/>
  <c r="BY59" i="110" s="1"/>
  <c r="BZ59" i="110" s="1"/>
  <c r="CA59" i="110" s="1"/>
  <c r="CB59" i="110" s="1"/>
  <c r="CC59" i="110" s="1"/>
  <c r="CD59" i="110" s="1"/>
  <c r="CE59" i="110" s="1"/>
  <c r="CF59" i="110" s="1"/>
  <c r="CG59" i="110" s="1"/>
  <c r="CH59" i="110" s="1"/>
  <c r="CI59" i="110" s="1"/>
  <c r="CJ59" i="110" s="1"/>
  <c r="CK59" i="110" s="1"/>
  <c r="CL59" i="110" s="1"/>
  <c r="CM59" i="110" s="1"/>
  <c r="CN59" i="110" s="1"/>
  <c r="CO59" i="110" s="1"/>
  <c r="CP59" i="110" s="1"/>
  <c r="CQ59" i="110" s="1"/>
  <c r="CR59" i="110" s="1"/>
  <c r="CS59" i="110" s="1"/>
  <c r="CT59" i="110" s="1"/>
  <c r="CU59" i="110" s="1"/>
  <c r="CV59" i="110" s="1"/>
  <c r="CW59" i="110" s="1"/>
  <c r="CX59" i="110" s="1"/>
  <c r="CY59" i="110" s="1"/>
  <c r="CZ59" i="110" s="1"/>
  <c r="DA59" i="110" s="1"/>
  <c r="DB59" i="110" s="1"/>
  <c r="DC59" i="110" s="1"/>
  <c r="DD59" i="110" s="1"/>
  <c r="DE59" i="110" s="1"/>
  <c r="DF59" i="110" s="1"/>
  <c r="DG59" i="110" s="1"/>
  <c r="DH59" i="110" s="1"/>
  <c r="DI59" i="110" s="1"/>
  <c r="DJ59" i="110" s="1"/>
  <c r="DK59" i="110" s="1"/>
  <c r="DL59" i="110" s="1"/>
  <c r="DM59" i="110" s="1"/>
  <c r="DN59" i="110" s="1"/>
  <c r="DO59" i="110" s="1"/>
  <c r="DP59" i="110" s="1"/>
  <c r="DQ59" i="110" s="1"/>
  <c r="DR59" i="110" s="1"/>
  <c r="DS59" i="110" s="1"/>
  <c r="DT59" i="110" s="1"/>
  <c r="DU59" i="110" s="1"/>
  <c r="DV59" i="110" s="1"/>
  <c r="DW59" i="110" s="1"/>
  <c r="DX59" i="110" s="1"/>
  <c r="DY59" i="110" s="1"/>
  <c r="DZ59" i="110" s="1"/>
  <c r="EA59" i="110" s="1"/>
  <c r="EB59" i="110" s="1"/>
  <c r="EC59" i="110" s="1"/>
  <c r="ED59" i="110" s="1"/>
  <c r="EE59" i="110" s="1"/>
  <c r="EF59" i="110" s="1"/>
  <c r="EG59" i="110" s="1"/>
  <c r="EH59" i="110" s="1"/>
  <c r="EI59" i="110" s="1"/>
  <c r="EJ59" i="110" s="1"/>
  <c r="EK59" i="110" s="1"/>
  <c r="EL59" i="110" s="1"/>
  <c r="EM59" i="110" s="1"/>
  <c r="EN59" i="110" s="1"/>
  <c r="EO59" i="110" s="1"/>
  <c r="EP59" i="110" s="1"/>
  <c r="EQ59" i="110" s="1"/>
  <c r="ER59" i="110" s="1"/>
  <c r="ES59" i="110" s="1"/>
  <c r="ET59" i="110" s="1"/>
  <c r="EU59" i="110" s="1"/>
  <c r="EV59" i="110" s="1"/>
  <c r="EW59" i="110" s="1"/>
  <c r="EX59" i="110" s="1"/>
  <c r="EY59" i="110" s="1"/>
  <c r="EZ59" i="110" s="1"/>
  <c r="FA59" i="110" s="1"/>
  <c r="FB59" i="110" s="1"/>
  <c r="FC59" i="110" s="1"/>
  <c r="FD59" i="110" s="1"/>
  <c r="FE59" i="110" s="1"/>
  <c r="FF59" i="110" s="1"/>
  <c r="FG59" i="110" s="1"/>
  <c r="FH59" i="110" s="1"/>
  <c r="FI59" i="110" s="1"/>
  <c r="FJ59" i="110" s="1"/>
  <c r="FK59" i="110" s="1"/>
  <c r="FL59" i="110" s="1"/>
  <c r="FM59" i="110" s="1"/>
  <c r="FN59" i="110" s="1"/>
  <c r="FO59" i="110" s="1"/>
  <c r="FP59" i="110" s="1"/>
  <c r="FQ59" i="110" s="1"/>
  <c r="FR59" i="110" s="1"/>
  <c r="FS59" i="110" s="1"/>
  <c r="FT59" i="110" s="1"/>
  <c r="FU59" i="110" s="1"/>
  <c r="FV59" i="110" s="1"/>
  <c r="FW59" i="110" s="1"/>
  <c r="FX59" i="110" s="1"/>
  <c r="FY59" i="110" s="1"/>
  <c r="FZ59" i="110" s="1"/>
  <c r="GA59" i="110" s="1"/>
  <c r="GB59" i="110" s="1"/>
  <c r="GC59" i="110" s="1"/>
  <c r="GD59" i="110" s="1"/>
  <c r="GE59" i="110" s="1"/>
  <c r="GF59" i="110" s="1"/>
  <c r="GG59" i="110" s="1"/>
  <c r="GH59" i="110" s="1"/>
  <c r="GI59" i="110" s="1"/>
  <c r="GJ59" i="110" s="1"/>
  <c r="GK59" i="110" s="1"/>
  <c r="GL59" i="110" s="1"/>
  <c r="GM59" i="110" s="1"/>
  <c r="GN59" i="110" s="1"/>
  <c r="GO59" i="110" s="1"/>
  <c r="GP59" i="110" s="1"/>
  <c r="GQ59" i="110" s="1"/>
  <c r="GR59" i="110" s="1"/>
  <c r="GS59" i="110" s="1"/>
  <c r="GT59" i="110" s="1"/>
  <c r="GU59" i="110" s="1"/>
  <c r="GV59" i="110" s="1"/>
  <c r="GW59" i="110" s="1"/>
  <c r="GX59" i="110" s="1"/>
  <c r="GY59" i="110" s="1"/>
  <c r="GZ59" i="110" s="1"/>
  <c r="HA59" i="110" s="1"/>
  <c r="HB59" i="110" s="1"/>
  <c r="HC59" i="110" s="1"/>
  <c r="HD59" i="110" s="1"/>
  <c r="HE59" i="110" s="1"/>
  <c r="HF59" i="110" s="1"/>
  <c r="HG59" i="110" s="1"/>
  <c r="HH59" i="110" s="1"/>
  <c r="HI59" i="110" s="1"/>
  <c r="HJ59" i="110" s="1"/>
  <c r="BD2" i="110"/>
  <c r="BC55" i="109" s="1"/>
  <c r="BE22" i="110"/>
  <c r="BG89" i="100"/>
  <c r="BF85" i="106"/>
  <c r="BF88" i="109"/>
  <c r="C35" i="111"/>
  <c r="BH89" i="100" l="1"/>
  <c r="BF87" i="109"/>
  <c r="BF67" i="109" s="1"/>
  <c r="B60" i="110" s="1"/>
  <c r="BG60" i="110" s="1"/>
  <c r="BH60" i="110" s="1"/>
  <c r="BI60" i="110" s="1"/>
  <c r="BJ60" i="110" s="1"/>
  <c r="BK60" i="110" s="1"/>
  <c r="BL60" i="110" s="1"/>
  <c r="BM60" i="110" s="1"/>
  <c r="BN60" i="110" s="1"/>
  <c r="BO60" i="110" s="1"/>
  <c r="BP60" i="110" s="1"/>
  <c r="BQ60" i="110" s="1"/>
  <c r="BR60" i="110" s="1"/>
  <c r="BS60" i="110" s="1"/>
  <c r="BT60" i="110" s="1"/>
  <c r="BU60" i="110" s="1"/>
  <c r="BV60" i="110" s="1"/>
  <c r="BW60" i="110" s="1"/>
  <c r="BX60" i="110" s="1"/>
  <c r="BY60" i="110" s="1"/>
  <c r="BZ60" i="110" s="1"/>
  <c r="CA60" i="110" s="1"/>
  <c r="CB60" i="110" s="1"/>
  <c r="CC60" i="110" s="1"/>
  <c r="CD60" i="110" s="1"/>
  <c r="CE60" i="110" s="1"/>
  <c r="CF60" i="110" s="1"/>
  <c r="CG60" i="110" s="1"/>
  <c r="CH60" i="110" s="1"/>
  <c r="CI60" i="110" s="1"/>
  <c r="CJ60" i="110" s="1"/>
  <c r="CK60" i="110" s="1"/>
  <c r="CL60" i="110" s="1"/>
  <c r="CM60" i="110" s="1"/>
  <c r="CN60" i="110" s="1"/>
  <c r="CO60" i="110" s="1"/>
  <c r="CP60" i="110" s="1"/>
  <c r="CQ60" i="110" s="1"/>
  <c r="CR60" i="110" s="1"/>
  <c r="CS60" i="110" s="1"/>
  <c r="CT60" i="110" s="1"/>
  <c r="CU60" i="110" s="1"/>
  <c r="CV60" i="110" s="1"/>
  <c r="CW60" i="110" s="1"/>
  <c r="CX60" i="110" s="1"/>
  <c r="CY60" i="110" s="1"/>
  <c r="CZ60" i="110" s="1"/>
  <c r="DA60" i="110" s="1"/>
  <c r="DB60" i="110" s="1"/>
  <c r="DC60" i="110" s="1"/>
  <c r="DD60" i="110" s="1"/>
  <c r="DE60" i="110" s="1"/>
  <c r="DF60" i="110" s="1"/>
  <c r="DG60" i="110" s="1"/>
  <c r="DH60" i="110" s="1"/>
  <c r="DI60" i="110" s="1"/>
  <c r="DJ60" i="110" s="1"/>
  <c r="DK60" i="110" s="1"/>
  <c r="DL60" i="110" s="1"/>
  <c r="DM60" i="110" s="1"/>
  <c r="DN60" i="110" s="1"/>
  <c r="DO60" i="110" s="1"/>
  <c r="DP60" i="110" s="1"/>
  <c r="DQ60" i="110" s="1"/>
  <c r="DR60" i="110" s="1"/>
  <c r="DS60" i="110" s="1"/>
  <c r="DT60" i="110" s="1"/>
  <c r="DU60" i="110" s="1"/>
  <c r="DV60" i="110" s="1"/>
  <c r="DW60" i="110" s="1"/>
  <c r="DX60" i="110" s="1"/>
  <c r="DY60" i="110" s="1"/>
  <c r="DZ60" i="110" s="1"/>
  <c r="EA60" i="110" s="1"/>
  <c r="EB60" i="110" s="1"/>
  <c r="EC60" i="110" s="1"/>
  <c r="ED60" i="110" s="1"/>
  <c r="EE60" i="110" s="1"/>
  <c r="EF60" i="110" s="1"/>
  <c r="EG60" i="110" s="1"/>
  <c r="EH60" i="110" s="1"/>
  <c r="EI60" i="110" s="1"/>
  <c r="EJ60" i="110" s="1"/>
  <c r="EK60" i="110" s="1"/>
  <c r="EL60" i="110" s="1"/>
  <c r="EM60" i="110" s="1"/>
  <c r="EN60" i="110" s="1"/>
  <c r="EO60" i="110" s="1"/>
  <c r="EP60" i="110" s="1"/>
  <c r="EQ60" i="110" s="1"/>
  <c r="ER60" i="110" s="1"/>
  <c r="ES60" i="110" s="1"/>
  <c r="ET60" i="110" s="1"/>
  <c r="EU60" i="110" s="1"/>
  <c r="EV60" i="110" s="1"/>
  <c r="EW60" i="110" s="1"/>
  <c r="EX60" i="110" s="1"/>
  <c r="EY60" i="110" s="1"/>
  <c r="EZ60" i="110" s="1"/>
  <c r="FA60" i="110" s="1"/>
  <c r="FB60" i="110" s="1"/>
  <c r="FC60" i="110" s="1"/>
  <c r="FD60" i="110" s="1"/>
  <c r="FE60" i="110" s="1"/>
  <c r="FF60" i="110" s="1"/>
  <c r="FG60" i="110" s="1"/>
  <c r="FH60" i="110" s="1"/>
  <c r="FI60" i="110" s="1"/>
  <c r="FJ60" i="110" s="1"/>
  <c r="FK60" i="110" s="1"/>
  <c r="FL60" i="110" s="1"/>
  <c r="FM60" i="110" s="1"/>
  <c r="FN60" i="110" s="1"/>
  <c r="FO60" i="110" s="1"/>
  <c r="FP60" i="110" s="1"/>
  <c r="FQ60" i="110" s="1"/>
  <c r="FR60" i="110" s="1"/>
  <c r="FS60" i="110" s="1"/>
  <c r="FT60" i="110" s="1"/>
  <c r="FU60" i="110" s="1"/>
  <c r="FV60" i="110" s="1"/>
  <c r="FW60" i="110" s="1"/>
  <c r="FX60" i="110" s="1"/>
  <c r="FY60" i="110" s="1"/>
  <c r="FZ60" i="110" s="1"/>
  <c r="GA60" i="110" s="1"/>
  <c r="GB60" i="110" s="1"/>
  <c r="GC60" i="110" s="1"/>
  <c r="GD60" i="110" s="1"/>
  <c r="GE60" i="110" s="1"/>
  <c r="GF60" i="110" s="1"/>
  <c r="GG60" i="110" s="1"/>
  <c r="GH60" i="110" s="1"/>
  <c r="GI60" i="110" s="1"/>
  <c r="GJ60" i="110" s="1"/>
  <c r="GK60" i="110" s="1"/>
  <c r="GL60" i="110" s="1"/>
  <c r="GM60" i="110" s="1"/>
  <c r="GN60" i="110" s="1"/>
  <c r="GO60" i="110" s="1"/>
  <c r="GP60" i="110" s="1"/>
  <c r="GQ60" i="110" s="1"/>
  <c r="GR60" i="110" s="1"/>
  <c r="GS60" i="110" s="1"/>
  <c r="GT60" i="110" s="1"/>
  <c r="GU60" i="110" s="1"/>
  <c r="GV60" i="110" s="1"/>
  <c r="GW60" i="110" s="1"/>
  <c r="GX60" i="110" s="1"/>
  <c r="GY60" i="110" s="1"/>
  <c r="GZ60" i="110" s="1"/>
  <c r="HA60" i="110" s="1"/>
  <c r="HB60" i="110" s="1"/>
  <c r="HC60" i="110" s="1"/>
  <c r="HD60" i="110" s="1"/>
  <c r="HE60" i="110" s="1"/>
  <c r="HF60" i="110" s="1"/>
  <c r="HG60" i="110" s="1"/>
  <c r="HH60" i="110" s="1"/>
  <c r="HI60" i="110" s="1"/>
  <c r="HJ60" i="110" s="1"/>
  <c r="BE2" i="110"/>
  <c r="BD55" i="109" s="1"/>
  <c r="BF22" i="110"/>
  <c r="BG85" i="106"/>
  <c r="BG88" i="109"/>
  <c r="E35" i="111"/>
  <c r="AE56" i="109"/>
  <c r="BH85" i="106" l="1"/>
  <c r="BG87" i="109"/>
  <c r="BG67" i="109" s="1"/>
  <c r="B61" i="110" s="1"/>
  <c r="BH61" i="110" s="1"/>
  <c r="BI61" i="110" s="1"/>
  <c r="BJ61" i="110" s="1"/>
  <c r="BK61" i="110" s="1"/>
  <c r="BL61" i="110" s="1"/>
  <c r="BM61" i="110" s="1"/>
  <c r="BN61" i="110" s="1"/>
  <c r="BO61" i="110" s="1"/>
  <c r="BP61" i="110" s="1"/>
  <c r="BQ61" i="110" s="1"/>
  <c r="BR61" i="110" s="1"/>
  <c r="BS61" i="110" s="1"/>
  <c r="BT61" i="110" s="1"/>
  <c r="BU61" i="110" s="1"/>
  <c r="BV61" i="110" s="1"/>
  <c r="BW61" i="110" s="1"/>
  <c r="BX61" i="110" s="1"/>
  <c r="BY61" i="110" s="1"/>
  <c r="BZ61" i="110" s="1"/>
  <c r="CA61" i="110" s="1"/>
  <c r="CB61" i="110" s="1"/>
  <c r="CC61" i="110" s="1"/>
  <c r="CD61" i="110" s="1"/>
  <c r="CE61" i="110" s="1"/>
  <c r="CF61" i="110" s="1"/>
  <c r="CG61" i="110" s="1"/>
  <c r="CH61" i="110" s="1"/>
  <c r="CI61" i="110" s="1"/>
  <c r="CJ61" i="110" s="1"/>
  <c r="CK61" i="110" s="1"/>
  <c r="CL61" i="110" s="1"/>
  <c r="CM61" i="110" s="1"/>
  <c r="CN61" i="110" s="1"/>
  <c r="CO61" i="110" s="1"/>
  <c r="CP61" i="110" s="1"/>
  <c r="CQ61" i="110" s="1"/>
  <c r="CR61" i="110" s="1"/>
  <c r="CS61" i="110" s="1"/>
  <c r="CT61" i="110" s="1"/>
  <c r="CU61" i="110" s="1"/>
  <c r="CV61" i="110" s="1"/>
  <c r="CW61" i="110" s="1"/>
  <c r="CX61" i="110" s="1"/>
  <c r="CY61" i="110" s="1"/>
  <c r="CZ61" i="110" s="1"/>
  <c r="DA61" i="110" s="1"/>
  <c r="DB61" i="110" s="1"/>
  <c r="DC61" i="110" s="1"/>
  <c r="DD61" i="110" s="1"/>
  <c r="DE61" i="110" s="1"/>
  <c r="DF61" i="110" s="1"/>
  <c r="DG61" i="110" s="1"/>
  <c r="DH61" i="110" s="1"/>
  <c r="DI61" i="110" s="1"/>
  <c r="DJ61" i="110" s="1"/>
  <c r="DK61" i="110" s="1"/>
  <c r="DL61" i="110" s="1"/>
  <c r="DM61" i="110" s="1"/>
  <c r="DN61" i="110" s="1"/>
  <c r="DO61" i="110" s="1"/>
  <c r="DP61" i="110" s="1"/>
  <c r="DQ61" i="110" s="1"/>
  <c r="DR61" i="110" s="1"/>
  <c r="DS61" i="110" s="1"/>
  <c r="DT61" i="110" s="1"/>
  <c r="DU61" i="110" s="1"/>
  <c r="DV61" i="110" s="1"/>
  <c r="DW61" i="110" s="1"/>
  <c r="DX61" i="110" s="1"/>
  <c r="DY61" i="110" s="1"/>
  <c r="DZ61" i="110" s="1"/>
  <c r="EA61" i="110" s="1"/>
  <c r="EB61" i="110" s="1"/>
  <c r="EC61" i="110" s="1"/>
  <c r="ED61" i="110" s="1"/>
  <c r="EE61" i="110" s="1"/>
  <c r="EF61" i="110" s="1"/>
  <c r="EG61" i="110" s="1"/>
  <c r="EH61" i="110" s="1"/>
  <c r="EI61" i="110" s="1"/>
  <c r="EJ61" i="110" s="1"/>
  <c r="EK61" i="110" s="1"/>
  <c r="EL61" i="110" s="1"/>
  <c r="EM61" i="110" s="1"/>
  <c r="EN61" i="110" s="1"/>
  <c r="EO61" i="110" s="1"/>
  <c r="EP61" i="110" s="1"/>
  <c r="EQ61" i="110" s="1"/>
  <c r="ER61" i="110" s="1"/>
  <c r="ES61" i="110" s="1"/>
  <c r="ET61" i="110" s="1"/>
  <c r="EU61" i="110" s="1"/>
  <c r="EV61" i="110" s="1"/>
  <c r="EW61" i="110" s="1"/>
  <c r="EX61" i="110" s="1"/>
  <c r="EY61" i="110" s="1"/>
  <c r="EZ61" i="110" s="1"/>
  <c r="FA61" i="110" s="1"/>
  <c r="FB61" i="110" s="1"/>
  <c r="FC61" i="110" s="1"/>
  <c r="FD61" i="110" s="1"/>
  <c r="FE61" i="110" s="1"/>
  <c r="FF61" i="110" s="1"/>
  <c r="FG61" i="110" s="1"/>
  <c r="FH61" i="110" s="1"/>
  <c r="FI61" i="110" s="1"/>
  <c r="FJ61" i="110" s="1"/>
  <c r="FK61" i="110" s="1"/>
  <c r="FL61" i="110" s="1"/>
  <c r="FM61" i="110" s="1"/>
  <c r="FN61" i="110" s="1"/>
  <c r="FO61" i="110" s="1"/>
  <c r="FP61" i="110" s="1"/>
  <c r="FQ61" i="110" s="1"/>
  <c r="FR61" i="110" s="1"/>
  <c r="FS61" i="110" s="1"/>
  <c r="FT61" i="110" s="1"/>
  <c r="FU61" i="110" s="1"/>
  <c r="FV61" i="110" s="1"/>
  <c r="FW61" i="110" s="1"/>
  <c r="FX61" i="110" s="1"/>
  <c r="FY61" i="110" s="1"/>
  <c r="FZ61" i="110" s="1"/>
  <c r="GA61" i="110" s="1"/>
  <c r="GB61" i="110" s="1"/>
  <c r="GC61" i="110" s="1"/>
  <c r="GD61" i="110" s="1"/>
  <c r="GE61" i="110" s="1"/>
  <c r="GF61" i="110" s="1"/>
  <c r="GG61" i="110" s="1"/>
  <c r="GH61" i="110" s="1"/>
  <c r="GI61" i="110" s="1"/>
  <c r="GJ61" i="110" s="1"/>
  <c r="GK61" i="110" s="1"/>
  <c r="GL61" i="110" s="1"/>
  <c r="GM61" i="110" s="1"/>
  <c r="GN61" i="110" s="1"/>
  <c r="GO61" i="110" s="1"/>
  <c r="GP61" i="110" s="1"/>
  <c r="GQ61" i="110" s="1"/>
  <c r="GR61" i="110" s="1"/>
  <c r="GS61" i="110" s="1"/>
  <c r="GT61" i="110" s="1"/>
  <c r="GU61" i="110" s="1"/>
  <c r="GV61" i="110" s="1"/>
  <c r="GW61" i="110" s="1"/>
  <c r="GX61" i="110" s="1"/>
  <c r="GY61" i="110" s="1"/>
  <c r="GZ61" i="110" s="1"/>
  <c r="HA61" i="110" s="1"/>
  <c r="HB61" i="110" s="1"/>
  <c r="HC61" i="110" s="1"/>
  <c r="HD61" i="110" s="1"/>
  <c r="HE61" i="110" s="1"/>
  <c r="HF61" i="110" s="1"/>
  <c r="HG61" i="110" s="1"/>
  <c r="HH61" i="110" s="1"/>
  <c r="HI61" i="110" s="1"/>
  <c r="HJ61" i="110" s="1"/>
  <c r="BF2" i="110"/>
  <c r="BE55" i="109" s="1"/>
  <c r="BG22" i="110"/>
  <c r="BI89" i="100"/>
  <c r="AE95" i="109"/>
  <c r="F35" i="111"/>
  <c r="BH88" i="109"/>
  <c r="BH87" i="109" l="1"/>
  <c r="BH67" i="109" s="1"/>
  <c r="B62" i="110" s="1"/>
  <c r="BI62" i="110" s="1"/>
  <c r="BJ62" i="110" s="1"/>
  <c r="BK62" i="110" s="1"/>
  <c r="BL62" i="110" s="1"/>
  <c r="BM62" i="110" s="1"/>
  <c r="BN62" i="110" s="1"/>
  <c r="BO62" i="110" s="1"/>
  <c r="BP62" i="110" s="1"/>
  <c r="BQ62" i="110" s="1"/>
  <c r="BR62" i="110" s="1"/>
  <c r="BS62" i="110" s="1"/>
  <c r="BT62" i="110" s="1"/>
  <c r="BU62" i="110" s="1"/>
  <c r="BV62" i="110" s="1"/>
  <c r="BW62" i="110" s="1"/>
  <c r="BX62" i="110" s="1"/>
  <c r="BY62" i="110" s="1"/>
  <c r="BZ62" i="110" s="1"/>
  <c r="CA62" i="110" s="1"/>
  <c r="CB62" i="110" s="1"/>
  <c r="CC62" i="110" s="1"/>
  <c r="CD62" i="110" s="1"/>
  <c r="CE62" i="110" s="1"/>
  <c r="CF62" i="110" s="1"/>
  <c r="CG62" i="110" s="1"/>
  <c r="CH62" i="110" s="1"/>
  <c r="CI62" i="110" s="1"/>
  <c r="CJ62" i="110" s="1"/>
  <c r="CK62" i="110" s="1"/>
  <c r="CL62" i="110" s="1"/>
  <c r="CM62" i="110" s="1"/>
  <c r="CN62" i="110" s="1"/>
  <c r="CO62" i="110" s="1"/>
  <c r="CP62" i="110" s="1"/>
  <c r="CQ62" i="110" s="1"/>
  <c r="CR62" i="110" s="1"/>
  <c r="CS62" i="110" s="1"/>
  <c r="CT62" i="110" s="1"/>
  <c r="CU62" i="110" s="1"/>
  <c r="CV62" i="110" s="1"/>
  <c r="CW62" i="110" s="1"/>
  <c r="CX62" i="110" s="1"/>
  <c r="CY62" i="110" s="1"/>
  <c r="CZ62" i="110" s="1"/>
  <c r="DA62" i="110" s="1"/>
  <c r="DB62" i="110" s="1"/>
  <c r="DC62" i="110" s="1"/>
  <c r="DD62" i="110" s="1"/>
  <c r="DE62" i="110" s="1"/>
  <c r="DF62" i="110" s="1"/>
  <c r="DG62" i="110" s="1"/>
  <c r="DH62" i="110" s="1"/>
  <c r="DI62" i="110" s="1"/>
  <c r="DJ62" i="110" s="1"/>
  <c r="DK62" i="110" s="1"/>
  <c r="DL62" i="110" s="1"/>
  <c r="DM62" i="110" s="1"/>
  <c r="DN62" i="110" s="1"/>
  <c r="DO62" i="110" s="1"/>
  <c r="DP62" i="110" s="1"/>
  <c r="DQ62" i="110" s="1"/>
  <c r="DR62" i="110" s="1"/>
  <c r="DS62" i="110" s="1"/>
  <c r="DT62" i="110" s="1"/>
  <c r="DU62" i="110" s="1"/>
  <c r="DV62" i="110" s="1"/>
  <c r="DW62" i="110" s="1"/>
  <c r="DX62" i="110" s="1"/>
  <c r="DY62" i="110" s="1"/>
  <c r="DZ62" i="110" s="1"/>
  <c r="EA62" i="110" s="1"/>
  <c r="EB62" i="110" s="1"/>
  <c r="EC62" i="110" s="1"/>
  <c r="ED62" i="110" s="1"/>
  <c r="EE62" i="110" s="1"/>
  <c r="EF62" i="110" s="1"/>
  <c r="EG62" i="110" s="1"/>
  <c r="EH62" i="110" s="1"/>
  <c r="EI62" i="110" s="1"/>
  <c r="EJ62" i="110" s="1"/>
  <c r="EK62" i="110" s="1"/>
  <c r="EL62" i="110" s="1"/>
  <c r="EM62" i="110" s="1"/>
  <c r="EN62" i="110" s="1"/>
  <c r="EO62" i="110" s="1"/>
  <c r="EP62" i="110" s="1"/>
  <c r="EQ62" i="110" s="1"/>
  <c r="ER62" i="110" s="1"/>
  <c r="ES62" i="110" s="1"/>
  <c r="ET62" i="110" s="1"/>
  <c r="EU62" i="110" s="1"/>
  <c r="EV62" i="110" s="1"/>
  <c r="EW62" i="110" s="1"/>
  <c r="EX62" i="110" s="1"/>
  <c r="EY62" i="110" s="1"/>
  <c r="EZ62" i="110" s="1"/>
  <c r="FA62" i="110" s="1"/>
  <c r="FB62" i="110" s="1"/>
  <c r="FC62" i="110" s="1"/>
  <c r="FD62" i="110" s="1"/>
  <c r="FE62" i="110" s="1"/>
  <c r="FF62" i="110" s="1"/>
  <c r="FG62" i="110" s="1"/>
  <c r="FH62" i="110" s="1"/>
  <c r="FI62" i="110" s="1"/>
  <c r="FJ62" i="110" s="1"/>
  <c r="FK62" i="110" s="1"/>
  <c r="FL62" i="110" s="1"/>
  <c r="FM62" i="110" s="1"/>
  <c r="FN62" i="110" s="1"/>
  <c r="FO62" i="110" s="1"/>
  <c r="FP62" i="110" s="1"/>
  <c r="FQ62" i="110" s="1"/>
  <c r="FR62" i="110" s="1"/>
  <c r="FS62" i="110" s="1"/>
  <c r="FT62" i="110" s="1"/>
  <c r="FU62" i="110" s="1"/>
  <c r="FV62" i="110" s="1"/>
  <c r="FW62" i="110" s="1"/>
  <c r="FX62" i="110" s="1"/>
  <c r="FY62" i="110" s="1"/>
  <c r="FZ62" i="110" s="1"/>
  <c r="GA62" i="110" s="1"/>
  <c r="GB62" i="110" s="1"/>
  <c r="GC62" i="110" s="1"/>
  <c r="GD62" i="110" s="1"/>
  <c r="GE62" i="110" s="1"/>
  <c r="GF62" i="110" s="1"/>
  <c r="GG62" i="110" s="1"/>
  <c r="GH62" i="110" s="1"/>
  <c r="GI62" i="110" s="1"/>
  <c r="GJ62" i="110" s="1"/>
  <c r="GK62" i="110" s="1"/>
  <c r="GL62" i="110" s="1"/>
  <c r="GM62" i="110" s="1"/>
  <c r="GN62" i="110" s="1"/>
  <c r="GO62" i="110" s="1"/>
  <c r="GP62" i="110" s="1"/>
  <c r="GQ62" i="110" s="1"/>
  <c r="GR62" i="110" s="1"/>
  <c r="GS62" i="110" s="1"/>
  <c r="GT62" i="110" s="1"/>
  <c r="GU62" i="110" s="1"/>
  <c r="GV62" i="110" s="1"/>
  <c r="GW62" i="110" s="1"/>
  <c r="GX62" i="110" s="1"/>
  <c r="GY62" i="110" s="1"/>
  <c r="GZ62" i="110" s="1"/>
  <c r="HA62" i="110" s="1"/>
  <c r="HB62" i="110" s="1"/>
  <c r="HC62" i="110" s="1"/>
  <c r="HD62" i="110" s="1"/>
  <c r="HE62" i="110" s="1"/>
  <c r="HF62" i="110" s="1"/>
  <c r="HG62" i="110" s="1"/>
  <c r="HH62" i="110" s="1"/>
  <c r="HI62" i="110" s="1"/>
  <c r="HJ62" i="110" s="1"/>
  <c r="C36" i="111"/>
  <c r="BH22" i="110"/>
  <c r="BG2" i="110"/>
  <c r="BF55" i="109" s="1"/>
  <c r="BI85" i="106"/>
  <c r="BI88" i="109"/>
  <c r="BJ89" i="100"/>
  <c r="BI87" i="109" l="1"/>
  <c r="BI67" i="109" s="1"/>
  <c r="B63" i="110" s="1"/>
  <c r="BJ63" i="110" s="1"/>
  <c r="BK63" i="110" s="1"/>
  <c r="BL63" i="110" s="1"/>
  <c r="BM63" i="110" s="1"/>
  <c r="BN63" i="110" s="1"/>
  <c r="BO63" i="110" s="1"/>
  <c r="BP63" i="110" s="1"/>
  <c r="BQ63" i="110" s="1"/>
  <c r="BR63" i="110" s="1"/>
  <c r="BS63" i="110" s="1"/>
  <c r="BT63" i="110" s="1"/>
  <c r="BU63" i="110" s="1"/>
  <c r="BV63" i="110" s="1"/>
  <c r="BW63" i="110" s="1"/>
  <c r="BX63" i="110" s="1"/>
  <c r="BY63" i="110" s="1"/>
  <c r="BZ63" i="110" s="1"/>
  <c r="CA63" i="110" s="1"/>
  <c r="CB63" i="110" s="1"/>
  <c r="CC63" i="110" s="1"/>
  <c r="CD63" i="110" s="1"/>
  <c r="CE63" i="110" s="1"/>
  <c r="CF63" i="110" s="1"/>
  <c r="CG63" i="110" s="1"/>
  <c r="CH63" i="110" s="1"/>
  <c r="CI63" i="110" s="1"/>
  <c r="CJ63" i="110" s="1"/>
  <c r="CK63" i="110" s="1"/>
  <c r="CL63" i="110" s="1"/>
  <c r="CM63" i="110" s="1"/>
  <c r="CN63" i="110" s="1"/>
  <c r="CO63" i="110" s="1"/>
  <c r="CP63" i="110" s="1"/>
  <c r="CQ63" i="110" s="1"/>
  <c r="CR63" i="110" s="1"/>
  <c r="CS63" i="110" s="1"/>
  <c r="CT63" i="110" s="1"/>
  <c r="CU63" i="110" s="1"/>
  <c r="CV63" i="110" s="1"/>
  <c r="CW63" i="110" s="1"/>
  <c r="CX63" i="110" s="1"/>
  <c r="CY63" i="110" s="1"/>
  <c r="CZ63" i="110" s="1"/>
  <c r="DA63" i="110" s="1"/>
  <c r="DB63" i="110" s="1"/>
  <c r="DC63" i="110" s="1"/>
  <c r="DD63" i="110" s="1"/>
  <c r="DE63" i="110" s="1"/>
  <c r="DF63" i="110" s="1"/>
  <c r="DG63" i="110" s="1"/>
  <c r="DH63" i="110" s="1"/>
  <c r="DI63" i="110" s="1"/>
  <c r="DJ63" i="110" s="1"/>
  <c r="DK63" i="110" s="1"/>
  <c r="DL63" i="110" s="1"/>
  <c r="DM63" i="110" s="1"/>
  <c r="DN63" i="110" s="1"/>
  <c r="DO63" i="110" s="1"/>
  <c r="DP63" i="110" s="1"/>
  <c r="DQ63" i="110" s="1"/>
  <c r="DR63" i="110" s="1"/>
  <c r="DS63" i="110" s="1"/>
  <c r="DT63" i="110" s="1"/>
  <c r="DU63" i="110" s="1"/>
  <c r="DV63" i="110" s="1"/>
  <c r="DW63" i="110" s="1"/>
  <c r="DX63" i="110" s="1"/>
  <c r="DY63" i="110" s="1"/>
  <c r="DZ63" i="110" s="1"/>
  <c r="EA63" i="110" s="1"/>
  <c r="EB63" i="110" s="1"/>
  <c r="EC63" i="110" s="1"/>
  <c r="ED63" i="110" s="1"/>
  <c r="EE63" i="110" s="1"/>
  <c r="EF63" i="110" s="1"/>
  <c r="EG63" i="110" s="1"/>
  <c r="EH63" i="110" s="1"/>
  <c r="EI63" i="110" s="1"/>
  <c r="EJ63" i="110" s="1"/>
  <c r="EK63" i="110" s="1"/>
  <c r="EL63" i="110" s="1"/>
  <c r="EM63" i="110" s="1"/>
  <c r="EN63" i="110" s="1"/>
  <c r="EO63" i="110" s="1"/>
  <c r="EP63" i="110" s="1"/>
  <c r="EQ63" i="110" s="1"/>
  <c r="ER63" i="110" s="1"/>
  <c r="ES63" i="110" s="1"/>
  <c r="ET63" i="110" s="1"/>
  <c r="EU63" i="110" s="1"/>
  <c r="EV63" i="110" s="1"/>
  <c r="EW63" i="110" s="1"/>
  <c r="EX63" i="110" s="1"/>
  <c r="EY63" i="110" s="1"/>
  <c r="EZ63" i="110" s="1"/>
  <c r="FA63" i="110" s="1"/>
  <c r="FB63" i="110" s="1"/>
  <c r="FC63" i="110" s="1"/>
  <c r="FD63" i="110" s="1"/>
  <c r="FE63" i="110" s="1"/>
  <c r="FF63" i="110" s="1"/>
  <c r="FG63" i="110" s="1"/>
  <c r="FH63" i="110" s="1"/>
  <c r="FI63" i="110" s="1"/>
  <c r="FJ63" i="110" s="1"/>
  <c r="FK63" i="110" s="1"/>
  <c r="FL63" i="110" s="1"/>
  <c r="FM63" i="110" s="1"/>
  <c r="FN63" i="110" s="1"/>
  <c r="FO63" i="110" s="1"/>
  <c r="FP63" i="110" s="1"/>
  <c r="FQ63" i="110" s="1"/>
  <c r="FR63" i="110" s="1"/>
  <c r="FS63" i="110" s="1"/>
  <c r="FT63" i="110" s="1"/>
  <c r="FU63" i="110" s="1"/>
  <c r="FV63" i="110" s="1"/>
  <c r="FW63" i="110" s="1"/>
  <c r="FX63" i="110" s="1"/>
  <c r="FY63" i="110" s="1"/>
  <c r="FZ63" i="110" s="1"/>
  <c r="GA63" i="110" s="1"/>
  <c r="GB63" i="110" s="1"/>
  <c r="GC63" i="110" s="1"/>
  <c r="GD63" i="110" s="1"/>
  <c r="GE63" i="110" s="1"/>
  <c r="GF63" i="110" s="1"/>
  <c r="GG63" i="110" s="1"/>
  <c r="GH63" i="110" s="1"/>
  <c r="GI63" i="110" s="1"/>
  <c r="GJ63" i="110" s="1"/>
  <c r="GK63" i="110" s="1"/>
  <c r="GL63" i="110" s="1"/>
  <c r="GM63" i="110" s="1"/>
  <c r="GN63" i="110" s="1"/>
  <c r="GO63" i="110" s="1"/>
  <c r="GP63" i="110" s="1"/>
  <c r="GQ63" i="110" s="1"/>
  <c r="GR63" i="110" s="1"/>
  <c r="GS63" i="110" s="1"/>
  <c r="GT63" i="110" s="1"/>
  <c r="GU63" i="110" s="1"/>
  <c r="GV63" i="110" s="1"/>
  <c r="GW63" i="110" s="1"/>
  <c r="GX63" i="110" s="1"/>
  <c r="GY63" i="110" s="1"/>
  <c r="GZ63" i="110" s="1"/>
  <c r="HA63" i="110" s="1"/>
  <c r="HB63" i="110" s="1"/>
  <c r="HC63" i="110" s="1"/>
  <c r="HD63" i="110" s="1"/>
  <c r="HE63" i="110" s="1"/>
  <c r="HF63" i="110" s="1"/>
  <c r="HG63" i="110" s="1"/>
  <c r="HH63" i="110" s="1"/>
  <c r="HI63" i="110" s="1"/>
  <c r="HJ63" i="110" s="1"/>
  <c r="BK89" i="100"/>
  <c r="BH2" i="110"/>
  <c r="BG55" i="109" s="1"/>
  <c r="BI22" i="110"/>
  <c r="AF56" i="109"/>
  <c r="E36" i="111"/>
  <c r="BJ85" i="106"/>
  <c r="BJ88" i="109" l="1"/>
  <c r="BJ87" i="109"/>
  <c r="BK88" i="109"/>
  <c r="BI2" i="110"/>
  <c r="BH55" i="109" s="1"/>
  <c r="BJ22" i="110"/>
  <c r="BL89" i="100"/>
  <c r="BK85" i="106"/>
  <c r="AF95" i="109"/>
  <c r="F36" i="111"/>
  <c r="BJ67" i="109" l="1"/>
  <c r="B64" i="110" s="1"/>
  <c r="BK64" i="110" s="1"/>
  <c r="BL64" i="110" s="1"/>
  <c r="BM64" i="110" s="1"/>
  <c r="BN64" i="110" s="1"/>
  <c r="BO64" i="110" s="1"/>
  <c r="BP64" i="110" s="1"/>
  <c r="BQ64" i="110" s="1"/>
  <c r="BR64" i="110" s="1"/>
  <c r="BS64" i="110" s="1"/>
  <c r="BT64" i="110" s="1"/>
  <c r="BU64" i="110" s="1"/>
  <c r="BV64" i="110" s="1"/>
  <c r="BW64" i="110" s="1"/>
  <c r="BX64" i="110" s="1"/>
  <c r="BY64" i="110" s="1"/>
  <c r="BZ64" i="110" s="1"/>
  <c r="CA64" i="110" s="1"/>
  <c r="CB64" i="110" s="1"/>
  <c r="CC64" i="110" s="1"/>
  <c r="CD64" i="110" s="1"/>
  <c r="CE64" i="110" s="1"/>
  <c r="CF64" i="110" s="1"/>
  <c r="CG64" i="110" s="1"/>
  <c r="CH64" i="110" s="1"/>
  <c r="CI64" i="110" s="1"/>
  <c r="CJ64" i="110" s="1"/>
  <c r="CK64" i="110" s="1"/>
  <c r="CL64" i="110" s="1"/>
  <c r="CM64" i="110" s="1"/>
  <c r="CN64" i="110" s="1"/>
  <c r="CO64" i="110" s="1"/>
  <c r="CP64" i="110" s="1"/>
  <c r="CQ64" i="110" s="1"/>
  <c r="CR64" i="110" s="1"/>
  <c r="CS64" i="110" s="1"/>
  <c r="CT64" i="110" s="1"/>
  <c r="CU64" i="110" s="1"/>
  <c r="CV64" i="110" s="1"/>
  <c r="CW64" i="110" s="1"/>
  <c r="CX64" i="110" s="1"/>
  <c r="CY64" i="110" s="1"/>
  <c r="CZ64" i="110" s="1"/>
  <c r="DA64" i="110" s="1"/>
  <c r="DB64" i="110" s="1"/>
  <c r="DC64" i="110" s="1"/>
  <c r="DD64" i="110" s="1"/>
  <c r="DE64" i="110" s="1"/>
  <c r="DF64" i="110" s="1"/>
  <c r="DG64" i="110" s="1"/>
  <c r="DH64" i="110" s="1"/>
  <c r="DI64" i="110" s="1"/>
  <c r="DJ64" i="110" s="1"/>
  <c r="DK64" i="110" s="1"/>
  <c r="DL64" i="110" s="1"/>
  <c r="DM64" i="110" s="1"/>
  <c r="DN64" i="110" s="1"/>
  <c r="DO64" i="110" s="1"/>
  <c r="DP64" i="110" s="1"/>
  <c r="DQ64" i="110" s="1"/>
  <c r="DR64" i="110" s="1"/>
  <c r="DS64" i="110" s="1"/>
  <c r="DT64" i="110" s="1"/>
  <c r="DU64" i="110" s="1"/>
  <c r="DV64" i="110" s="1"/>
  <c r="DW64" i="110" s="1"/>
  <c r="DX64" i="110" s="1"/>
  <c r="DY64" i="110" s="1"/>
  <c r="DZ64" i="110" s="1"/>
  <c r="EA64" i="110" s="1"/>
  <c r="EB64" i="110" s="1"/>
  <c r="EC64" i="110" s="1"/>
  <c r="ED64" i="110" s="1"/>
  <c r="EE64" i="110" s="1"/>
  <c r="EF64" i="110" s="1"/>
  <c r="EG64" i="110" s="1"/>
  <c r="EH64" i="110" s="1"/>
  <c r="EI64" i="110" s="1"/>
  <c r="EJ64" i="110" s="1"/>
  <c r="EK64" i="110" s="1"/>
  <c r="EL64" i="110" s="1"/>
  <c r="EM64" i="110" s="1"/>
  <c r="EN64" i="110" s="1"/>
  <c r="EO64" i="110" s="1"/>
  <c r="EP64" i="110" s="1"/>
  <c r="EQ64" i="110" s="1"/>
  <c r="ER64" i="110" s="1"/>
  <c r="ES64" i="110" s="1"/>
  <c r="ET64" i="110" s="1"/>
  <c r="EU64" i="110" s="1"/>
  <c r="EV64" i="110" s="1"/>
  <c r="EW64" i="110" s="1"/>
  <c r="EX64" i="110" s="1"/>
  <c r="EY64" i="110" s="1"/>
  <c r="EZ64" i="110" s="1"/>
  <c r="FA64" i="110" s="1"/>
  <c r="FB64" i="110" s="1"/>
  <c r="FC64" i="110" s="1"/>
  <c r="FD64" i="110" s="1"/>
  <c r="FE64" i="110" s="1"/>
  <c r="FF64" i="110" s="1"/>
  <c r="FG64" i="110" s="1"/>
  <c r="FH64" i="110" s="1"/>
  <c r="FI64" i="110" s="1"/>
  <c r="FJ64" i="110" s="1"/>
  <c r="FK64" i="110" s="1"/>
  <c r="FL64" i="110" s="1"/>
  <c r="FM64" i="110" s="1"/>
  <c r="FN64" i="110" s="1"/>
  <c r="FO64" i="110" s="1"/>
  <c r="FP64" i="110" s="1"/>
  <c r="FQ64" i="110" s="1"/>
  <c r="FR64" i="110" s="1"/>
  <c r="FS64" i="110" s="1"/>
  <c r="FT64" i="110" s="1"/>
  <c r="FU64" i="110" s="1"/>
  <c r="FV64" i="110" s="1"/>
  <c r="FW64" i="110" s="1"/>
  <c r="FX64" i="110" s="1"/>
  <c r="FY64" i="110" s="1"/>
  <c r="FZ64" i="110" s="1"/>
  <c r="GA64" i="110" s="1"/>
  <c r="GB64" i="110" s="1"/>
  <c r="GC64" i="110" s="1"/>
  <c r="GD64" i="110" s="1"/>
  <c r="GE64" i="110" s="1"/>
  <c r="GF64" i="110" s="1"/>
  <c r="GG64" i="110" s="1"/>
  <c r="GH64" i="110" s="1"/>
  <c r="GI64" i="110" s="1"/>
  <c r="GJ64" i="110" s="1"/>
  <c r="GK64" i="110" s="1"/>
  <c r="GL64" i="110" s="1"/>
  <c r="GM64" i="110" s="1"/>
  <c r="GN64" i="110" s="1"/>
  <c r="GO64" i="110" s="1"/>
  <c r="GP64" i="110" s="1"/>
  <c r="GQ64" i="110" s="1"/>
  <c r="GR64" i="110" s="1"/>
  <c r="GS64" i="110" s="1"/>
  <c r="GT64" i="110" s="1"/>
  <c r="GU64" i="110" s="1"/>
  <c r="GV64" i="110" s="1"/>
  <c r="GW64" i="110" s="1"/>
  <c r="GX64" i="110" s="1"/>
  <c r="GY64" i="110" s="1"/>
  <c r="GZ64" i="110" s="1"/>
  <c r="HA64" i="110" s="1"/>
  <c r="HB64" i="110" s="1"/>
  <c r="HC64" i="110" s="1"/>
  <c r="HD64" i="110" s="1"/>
  <c r="HE64" i="110" s="1"/>
  <c r="HF64" i="110" s="1"/>
  <c r="HG64" i="110" s="1"/>
  <c r="HH64" i="110" s="1"/>
  <c r="HI64" i="110" s="1"/>
  <c r="HJ64" i="110" s="1"/>
  <c r="BK87" i="109"/>
  <c r="BK67" i="109" s="1"/>
  <c r="B65" i="110" s="1"/>
  <c r="BL65" i="110" s="1"/>
  <c r="BM65" i="110" s="1"/>
  <c r="BN65" i="110" s="1"/>
  <c r="BO65" i="110" s="1"/>
  <c r="BP65" i="110" s="1"/>
  <c r="BQ65" i="110" s="1"/>
  <c r="BR65" i="110" s="1"/>
  <c r="BS65" i="110" s="1"/>
  <c r="BT65" i="110" s="1"/>
  <c r="BU65" i="110" s="1"/>
  <c r="BV65" i="110" s="1"/>
  <c r="BW65" i="110" s="1"/>
  <c r="BX65" i="110" s="1"/>
  <c r="BY65" i="110" s="1"/>
  <c r="BZ65" i="110" s="1"/>
  <c r="CA65" i="110" s="1"/>
  <c r="CB65" i="110" s="1"/>
  <c r="CC65" i="110" s="1"/>
  <c r="CD65" i="110" s="1"/>
  <c r="CE65" i="110" s="1"/>
  <c r="CF65" i="110" s="1"/>
  <c r="CG65" i="110" s="1"/>
  <c r="CH65" i="110" s="1"/>
  <c r="CI65" i="110" s="1"/>
  <c r="CJ65" i="110" s="1"/>
  <c r="CK65" i="110" s="1"/>
  <c r="CL65" i="110" s="1"/>
  <c r="CM65" i="110" s="1"/>
  <c r="CN65" i="110" s="1"/>
  <c r="CO65" i="110" s="1"/>
  <c r="CP65" i="110" s="1"/>
  <c r="CQ65" i="110" s="1"/>
  <c r="CR65" i="110" s="1"/>
  <c r="CS65" i="110" s="1"/>
  <c r="CT65" i="110" s="1"/>
  <c r="CU65" i="110" s="1"/>
  <c r="CV65" i="110" s="1"/>
  <c r="CW65" i="110" s="1"/>
  <c r="CX65" i="110" s="1"/>
  <c r="CY65" i="110" s="1"/>
  <c r="CZ65" i="110" s="1"/>
  <c r="DA65" i="110" s="1"/>
  <c r="DB65" i="110" s="1"/>
  <c r="DC65" i="110" s="1"/>
  <c r="DD65" i="110" s="1"/>
  <c r="DE65" i="110" s="1"/>
  <c r="DF65" i="110" s="1"/>
  <c r="DG65" i="110" s="1"/>
  <c r="DH65" i="110" s="1"/>
  <c r="DI65" i="110" s="1"/>
  <c r="DJ65" i="110" s="1"/>
  <c r="DK65" i="110" s="1"/>
  <c r="DL65" i="110" s="1"/>
  <c r="DM65" i="110" s="1"/>
  <c r="DN65" i="110" s="1"/>
  <c r="DO65" i="110" s="1"/>
  <c r="DP65" i="110" s="1"/>
  <c r="DQ65" i="110" s="1"/>
  <c r="DR65" i="110" s="1"/>
  <c r="DS65" i="110" s="1"/>
  <c r="DT65" i="110" s="1"/>
  <c r="DU65" i="110" s="1"/>
  <c r="DV65" i="110" s="1"/>
  <c r="DW65" i="110" s="1"/>
  <c r="DX65" i="110" s="1"/>
  <c r="DY65" i="110" s="1"/>
  <c r="DZ65" i="110" s="1"/>
  <c r="EA65" i="110" s="1"/>
  <c r="EB65" i="110" s="1"/>
  <c r="EC65" i="110" s="1"/>
  <c r="ED65" i="110" s="1"/>
  <c r="EE65" i="110" s="1"/>
  <c r="EF65" i="110" s="1"/>
  <c r="EG65" i="110" s="1"/>
  <c r="EH65" i="110" s="1"/>
  <c r="EI65" i="110" s="1"/>
  <c r="EJ65" i="110" s="1"/>
  <c r="EK65" i="110" s="1"/>
  <c r="EL65" i="110" s="1"/>
  <c r="EM65" i="110" s="1"/>
  <c r="EN65" i="110" s="1"/>
  <c r="EO65" i="110" s="1"/>
  <c r="EP65" i="110" s="1"/>
  <c r="EQ65" i="110" s="1"/>
  <c r="ER65" i="110" s="1"/>
  <c r="ES65" i="110" s="1"/>
  <c r="ET65" i="110" s="1"/>
  <c r="EU65" i="110" s="1"/>
  <c r="EV65" i="110" s="1"/>
  <c r="EW65" i="110" s="1"/>
  <c r="EX65" i="110" s="1"/>
  <c r="EY65" i="110" s="1"/>
  <c r="EZ65" i="110" s="1"/>
  <c r="FA65" i="110" s="1"/>
  <c r="FB65" i="110" s="1"/>
  <c r="FC65" i="110" s="1"/>
  <c r="FD65" i="110" s="1"/>
  <c r="FE65" i="110" s="1"/>
  <c r="FF65" i="110" s="1"/>
  <c r="FG65" i="110" s="1"/>
  <c r="FH65" i="110" s="1"/>
  <c r="FI65" i="110" s="1"/>
  <c r="FJ65" i="110" s="1"/>
  <c r="FK65" i="110" s="1"/>
  <c r="FL65" i="110" s="1"/>
  <c r="FM65" i="110" s="1"/>
  <c r="FN65" i="110" s="1"/>
  <c r="FO65" i="110" s="1"/>
  <c r="FP65" i="110" s="1"/>
  <c r="FQ65" i="110" s="1"/>
  <c r="FR65" i="110" s="1"/>
  <c r="FS65" i="110" s="1"/>
  <c r="FT65" i="110" s="1"/>
  <c r="FU65" i="110" s="1"/>
  <c r="FV65" i="110" s="1"/>
  <c r="FW65" i="110" s="1"/>
  <c r="FX65" i="110" s="1"/>
  <c r="FY65" i="110" s="1"/>
  <c r="FZ65" i="110" s="1"/>
  <c r="GA65" i="110" s="1"/>
  <c r="GB65" i="110" s="1"/>
  <c r="GC65" i="110" s="1"/>
  <c r="GD65" i="110" s="1"/>
  <c r="GE65" i="110" s="1"/>
  <c r="GF65" i="110" s="1"/>
  <c r="GG65" i="110" s="1"/>
  <c r="GH65" i="110" s="1"/>
  <c r="GI65" i="110" s="1"/>
  <c r="GJ65" i="110" s="1"/>
  <c r="GK65" i="110" s="1"/>
  <c r="GL65" i="110" s="1"/>
  <c r="GM65" i="110" s="1"/>
  <c r="GN65" i="110" s="1"/>
  <c r="GO65" i="110" s="1"/>
  <c r="GP65" i="110" s="1"/>
  <c r="GQ65" i="110" s="1"/>
  <c r="GR65" i="110" s="1"/>
  <c r="GS65" i="110" s="1"/>
  <c r="GT65" i="110" s="1"/>
  <c r="GU65" i="110" s="1"/>
  <c r="GV65" i="110" s="1"/>
  <c r="GW65" i="110" s="1"/>
  <c r="GX65" i="110" s="1"/>
  <c r="GY65" i="110" s="1"/>
  <c r="GZ65" i="110" s="1"/>
  <c r="HA65" i="110" s="1"/>
  <c r="HB65" i="110" s="1"/>
  <c r="HC65" i="110" s="1"/>
  <c r="HD65" i="110" s="1"/>
  <c r="HE65" i="110" s="1"/>
  <c r="HF65" i="110" s="1"/>
  <c r="HG65" i="110" s="1"/>
  <c r="HH65" i="110" s="1"/>
  <c r="HI65" i="110" s="1"/>
  <c r="HJ65" i="110" s="1"/>
  <c r="BM89" i="100"/>
  <c r="BJ2" i="110"/>
  <c r="BI55" i="109" s="1"/>
  <c r="BK22" i="110"/>
  <c r="C37" i="111"/>
  <c r="BL88" i="109"/>
  <c r="BL85" i="106"/>
  <c r="BN89" i="100" l="1"/>
  <c r="BM88" i="109"/>
  <c r="BK2" i="110"/>
  <c r="BJ55" i="109" s="1"/>
  <c r="BL22" i="110"/>
  <c r="BM85" i="106"/>
  <c r="E37" i="111"/>
  <c r="AG56" i="109"/>
  <c r="BL87" i="109" l="1"/>
  <c r="BL67" i="109" s="1"/>
  <c r="B66" i="110" s="1"/>
  <c r="BM66" i="110" s="1"/>
  <c r="BN66" i="110" s="1"/>
  <c r="BO66" i="110" s="1"/>
  <c r="BP66" i="110" s="1"/>
  <c r="BQ66" i="110" s="1"/>
  <c r="BR66" i="110" s="1"/>
  <c r="BS66" i="110" s="1"/>
  <c r="BT66" i="110" s="1"/>
  <c r="BU66" i="110" s="1"/>
  <c r="BV66" i="110" s="1"/>
  <c r="BW66" i="110" s="1"/>
  <c r="BX66" i="110" s="1"/>
  <c r="BY66" i="110" s="1"/>
  <c r="BZ66" i="110" s="1"/>
  <c r="CA66" i="110" s="1"/>
  <c r="CB66" i="110" s="1"/>
  <c r="CC66" i="110" s="1"/>
  <c r="CD66" i="110" s="1"/>
  <c r="CE66" i="110" s="1"/>
  <c r="CF66" i="110" s="1"/>
  <c r="CG66" i="110" s="1"/>
  <c r="CH66" i="110" s="1"/>
  <c r="CI66" i="110" s="1"/>
  <c r="CJ66" i="110" s="1"/>
  <c r="CK66" i="110" s="1"/>
  <c r="CL66" i="110" s="1"/>
  <c r="CM66" i="110" s="1"/>
  <c r="CN66" i="110" s="1"/>
  <c r="CO66" i="110" s="1"/>
  <c r="CP66" i="110" s="1"/>
  <c r="CQ66" i="110" s="1"/>
  <c r="CR66" i="110" s="1"/>
  <c r="CS66" i="110" s="1"/>
  <c r="CT66" i="110" s="1"/>
  <c r="CU66" i="110" s="1"/>
  <c r="CV66" i="110" s="1"/>
  <c r="CW66" i="110" s="1"/>
  <c r="CX66" i="110" s="1"/>
  <c r="CY66" i="110" s="1"/>
  <c r="CZ66" i="110" s="1"/>
  <c r="DA66" i="110" s="1"/>
  <c r="DB66" i="110" s="1"/>
  <c r="DC66" i="110" s="1"/>
  <c r="DD66" i="110" s="1"/>
  <c r="DE66" i="110" s="1"/>
  <c r="DF66" i="110" s="1"/>
  <c r="DG66" i="110" s="1"/>
  <c r="DH66" i="110" s="1"/>
  <c r="DI66" i="110" s="1"/>
  <c r="DJ66" i="110" s="1"/>
  <c r="DK66" i="110" s="1"/>
  <c r="DL66" i="110" s="1"/>
  <c r="DM66" i="110" s="1"/>
  <c r="DN66" i="110" s="1"/>
  <c r="DO66" i="110" s="1"/>
  <c r="DP66" i="110" s="1"/>
  <c r="DQ66" i="110" s="1"/>
  <c r="DR66" i="110" s="1"/>
  <c r="DS66" i="110" s="1"/>
  <c r="DT66" i="110" s="1"/>
  <c r="DU66" i="110" s="1"/>
  <c r="DV66" i="110" s="1"/>
  <c r="DW66" i="110" s="1"/>
  <c r="DX66" i="110" s="1"/>
  <c r="DY66" i="110" s="1"/>
  <c r="DZ66" i="110" s="1"/>
  <c r="EA66" i="110" s="1"/>
  <c r="EB66" i="110" s="1"/>
  <c r="EC66" i="110" s="1"/>
  <c r="ED66" i="110" s="1"/>
  <c r="EE66" i="110" s="1"/>
  <c r="EF66" i="110" s="1"/>
  <c r="EG66" i="110" s="1"/>
  <c r="EH66" i="110" s="1"/>
  <c r="EI66" i="110" s="1"/>
  <c r="EJ66" i="110" s="1"/>
  <c r="EK66" i="110" s="1"/>
  <c r="EL66" i="110" s="1"/>
  <c r="EM66" i="110" s="1"/>
  <c r="EN66" i="110" s="1"/>
  <c r="EO66" i="110" s="1"/>
  <c r="EP66" i="110" s="1"/>
  <c r="EQ66" i="110" s="1"/>
  <c r="ER66" i="110" s="1"/>
  <c r="ES66" i="110" s="1"/>
  <c r="ET66" i="110" s="1"/>
  <c r="EU66" i="110" s="1"/>
  <c r="EV66" i="110" s="1"/>
  <c r="EW66" i="110" s="1"/>
  <c r="EX66" i="110" s="1"/>
  <c r="EY66" i="110" s="1"/>
  <c r="EZ66" i="110" s="1"/>
  <c r="FA66" i="110" s="1"/>
  <c r="FB66" i="110" s="1"/>
  <c r="FC66" i="110" s="1"/>
  <c r="FD66" i="110" s="1"/>
  <c r="FE66" i="110" s="1"/>
  <c r="FF66" i="110" s="1"/>
  <c r="FG66" i="110" s="1"/>
  <c r="FH66" i="110" s="1"/>
  <c r="FI66" i="110" s="1"/>
  <c r="FJ66" i="110" s="1"/>
  <c r="FK66" i="110" s="1"/>
  <c r="FL66" i="110" s="1"/>
  <c r="FM66" i="110" s="1"/>
  <c r="FN66" i="110" s="1"/>
  <c r="FO66" i="110" s="1"/>
  <c r="FP66" i="110" s="1"/>
  <c r="FQ66" i="110" s="1"/>
  <c r="FR66" i="110" s="1"/>
  <c r="FS66" i="110" s="1"/>
  <c r="FT66" i="110" s="1"/>
  <c r="FU66" i="110" s="1"/>
  <c r="FV66" i="110" s="1"/>
  <c r="FW66" i="110" s="1"/>
  <c r="FX66" i="110" s="1"/>
  <c r="FY66" i="110" s="1"/>
  <c r="FZ66" i="110" s="1"/>
  <c r="GA66" i="110" s="1"/>
  <c r="GB66" i="110" s="1"/>
  <c r="GC66" i="110" s="1"/>
  <c r="GD66" i="110" s="1"/>
  <c r="GE66" i="110" s="1"/>
  <c r="GF66" i="110" s="1"/>
  <c r="GG66" i="110" s="1"/>
  <c r="GH66" i="110" s="1"/>
  <c r="GI66" i="110" s="1"/>
  <c r="GJ66" i="110" s="1"/>
  <c r="GK66" i="110" s="1"/>
  <c r="GL66" i="110" s="1"/>
  <c r="GM66" i="110" s="1"/>
  <c r="GN66" i="110" s="1"/>
  <c r="GO66" i="110" s="1"/>
  <c r="GP66" i="110" s="1"/>
  <c r="GQ66" i="110" s="1"/>
  <c r="GR66" i="110" s="1"/>
  <c r="GS66" i="110" s="1"/>
  <c r="GT66" i="110" s="1"/>
  <c r="GU66" i="110" s="1"/>
  <c r="GV66" i="110" s="1"/>
  <c r="GW66" i="110" s="1"/>
  <c r="GX66" i="110" s="1"/>
  <c r="GY66" i="110" s="1"/>
  <c r="GZ66" i="110" s="1"/>
  <c r="HA66" i="110" s="1"/>
  <c r="HB66" i="110" s="1"/>
  <c r="HC66" i="110" s="1"/>
  <c r="HD66" i="110" s="1"/>
  <c r="HE66" i="110" s="1"/>
  <c r="HF66" i="110" s="1"/>
  <c r="HG66" i="110" s="1"/>
  <c r="HH66" i="110" s="1"/>
  <c r="HI66" i="110" s="1"/>
  <c r="HJ66" i="110" s="1"/>
  <c r="BN88" i="109"/>
  <c r="BN85" i="106"/>
  <c r="AG95" i="109"/>
  <c r="F37" i="111"/>
  <c r="BO89" i="100"/>
  <c r="BL2" i="110"/>
  <c r="BK55" i="109" s="1"/>
  <c r="BM22" i="110"/>
  <c r="BM87" i="109" l="1"/>
  <c r="BM67" i="109" s="1"/>
  <c r="B67" i="110" s="1"/>
  <c r="BN67" i="110" s="1"/>
  <c r="BO67" i="110" s="1"/>
  <c r="BP67" i="110" s="1"/>
  <c r="BQ67" i="110" s="1"/>
  <c r="BR67" i="110" s="1"/>
  <c r="BS67" i="110" s="1"/>
  <c r="BT67" i="110" s="1"/>
  <c r="BU67" i="110" s="1"/>
  <c r="BV67" i="110" s="1"/>
  <c r="BW67" i="110" s="1"/>
  <c r="BX67" i="110" s="1"/>
  <c r="BY67" i="110" s="1"/>
  <c r="BZ67" i="110" s="1"/>
  <c r="CA67" i="110" s="1"/>
  <c r="CB67" i="110" s="1"/>
  <c r="CC67" i="110" s="1"/>
  <c r="CD67" i="110" s="1"/>
  <c r="CE67" i="110" s="1"/>
  <c r="CF67" i="110" s="1"/>
  <c r="CG67" i="110" s="1"/>
  <c r="CH67" i="110" s="1"/>
  <c r="CI67" i="110" s="1"/>
  <c r="CJ67" i="110" s="1"/>
  <c r="CK67" i="110" s="1"/>
  <c r="CL67" i="110" s="1"/>
  <c r="CM67" i="110" s="1"/>
  <c r="CN67" i="110" s="1"/>
  <c r="CO67" i="110" s="1"/>
  <c r="CP67" i="110" s="1"/>
  <c r="CQ67" i="110" s="1"/>
  <c r="CR67" i="110" s="1"/>
  <c r="CS67" i="110" s="1"/>
  <c r="CT67" i="110" s="1"/>
  <c r="CU67" i="110" s="1"/>
  <c r="CV67" i="110" s="1"/>
  <c r="CW67" i="110" s="1"/>
  <c r="CX67" i="110" s="1"/>
  <c r="CY67" i="110" s="1"/>
  <c r="CZ67" i="110" s="1"/>
  <c r="DA67" i="110" s="1"/>
  <c r="DB67" i="110" s="1"/>
  <c r="DC67" i="110" s="1"/>
  <c r="DD67" i="110" s="1"/>
  <c r="DE67" i="110" s="1"/>
  <c r="DF67" i="110" s="1"/>
  <c r="DG67" i="110" s="1"/>
  <c r="DH67" i="110" s="1"/>
  <c r="DI67" i="110" s="1"/>
  <c r="DJ67" i="110" s="1"/>
  <c r="DK67" i="110" s="1"/>
  <c r="DL67" i="110" s="1"/>
  <c r="DM67" i="110" s="1"/>
  <c r="DN67" i="110" s="1"/>
  <c r="DO67" i="110" s="1"/>
  <c r="DP67" i="110" s="1"/>
  <c r="DQ67" i="110" s="1"/>
  <c r="DR67" i="110" s="1"/>
  <c r="DS67" i="110" s="1"/>
  <c r="DT67" i="110" s="1"/>
  <c r="DU67" i="110" s="1"/>
  <c r="DV67" i="110" s="1"/>
  <c r="DW67" i="110" s="1"/>
  <c r="DX67" i="110" s="1"/>
  <c r="DY67" i="110" s="1"/>
  <c r="DZ67" i="110" s="1"/>
  <c r="EA67" i="110" s="1"/>
  <c r="EB67" i="110" s="1"/>
  <c r="EC67" i="110" s="1"/>
  <c r="ED67" i="110" s="1"/>
  <c r="EE67" i="110" s="1"/>
  <c r="EF67" i="110" s="1"/>
  <c r="EG67" i="110" s="1"/>
  <c r="EH67" i="110" s="1"/>
  <c r="EI67" i="110" s="1"/>
  <c r="EJ67" i="110" s="1"/>
  <c r="EK67" i="110" s="1"/>
  <c r="EL67" i="110" s="1"/>
  <c r="EM67" i="110" s="1"/>
  <c r="EN67" i="110" s="1"/>
  <c r="EO67" i="110" s="1"/>
  <c r="EP67" i="110" s="1"/>
  <c r="EQ67" i="110" s="1"/>
  <c r="ER67" i="110" s="1"/>
  <c r="ES67" i="110" s="1"/>
  <c r="ET67" i="110" s="1"/>
  <c r="EU67" i="110" s="1"/>
  <c r="EV67" i="110" s="1"/>
  <c r="EW67" i="110" s="1"/>
  <c r="EX67" i="110" s="1"/>
  <c r="EY67" i="110" s="1"/>
  <c r="EZ67" i="110" s="1"/>
  <c r="FA67" i="110" s="1"/>
  <c r="FB67" i="110" s="1"/>
  <c r="FC67" i="110" s="1"/>
  <c r="FD67" i="110" s="1"/>
  <c r="FE67" i="110" s="1"/>
  <c r="FF67" i="110" s="1"/>
  <c r="FG67" i="110" s="1"/>
  <c r="FH67" i="110" s="1"/>
  <c r="FI67" i="110" s="1"/>
  <c r="FJ67" i="110" s="1"/>
  <c r="FK67" i="110" s="1"/>
  <c r="FL67" i="110" s="1"/>
  <c r="FM67" i="110" s="1"/>
  <c r="FN67" i="110" s="1"/>
  <c r="FO67" i="110" s="1"/>
  <c r="FP67" i="110" s="1"/>
  <c r="FQ67" i="110" s="1"/>
  <c r="FR67" i="110" s="1"/>
  <c r="FS67" i="110" s="1"/>
  <c r="FT67" i="110" s="1"/>
  <c r="FU67" i="110" s="1"/>
  <c r="FV67" i="110" s="1"/>
  <c r="FW67" i="110" s="1"/>
  <c r="FX67" i="110" s="1"/>
  <c r="FY67" i="110" s="1"/>
  <c r="FZ67" i="110" s="1"/>
  <c r="GA67" i="110" s="1"/>
  <c r="GB67" i="110" s="1"/>
  <c r="GC67" i="110" s="1"/>
  <c r="GD67" i="110" s="1"/>
  <c r="GE67" i="110" s="1"/>
  <c r="GF67" i="110" s="1"/>
  <c r="GG67" i="110" s="1"/>
  <c r="GH67" i="110" s="1"/>
  <c r="GI67" i="110" s="1"/>
  <c r="GJ67" i="110" s="1"/>
  <c r="GK67" i="110" s="1"/>
  <c r="GL67" i="110" s="1"/>
  <c r="GM67" i="110" s="1"/>
  <c r="GN67" i="110" s="1"/>
  <c r="GO67" i="110" s="1"/>
  <c r="GP67" i="110" s="1"/>
  <c r="GQ67" i="110" s="1"/>
  <c r="GR67" i="110" s="1"/>
  <c r="GS67" i="110" s="1"/>
  <c r="GT67" i="110" s="1"/>
  <c r="GU67" i="110" s="1"/>
  <c r="GV67" i="110" s="1"/>
  <c r="GW67" i="110" s="1"/>
  <c r="GX67" i="110" s="1"/>
  <c r="GY67" i="110" s="1"/>
  <c r="GZ67" i="110" s="1"/>
  <c r="HA67" i="110" s="1"/>
  <c r="HB67" i="110" s="1"/>
  <c r="HC67" i="110" s="1"/>
  <c r="HD67" i="110" s="1"/>
  <c r="HE67" i="110" s="1"/>
  <c r="HF67" i="110" s="1"/>
  <c r="HG67" i="110" s="1"/>
  <c r="HH67" i="110" s="1"/>
  <c r="HI67" i="110" s="1"/>
  <c r="HJ67" i="110" s="1"/>
  <c r="BP89" i="100"/>
  <c r="BN87" i="109"/>
  <c r="BN67" i="109" s="1"/>
  <c r="B68" i="110" s="1"/>
  <c r="BO68" i="110" s="1"/>
  <c r="BP68" i="110" s="1"/>
  <c r="BQ68" i="110" s="1"/>
  <c r="BR68" i="110" s="1"/>
  <c r="BS68" i="110" s="1"/>
  <c r="BT68" i="110" s="1"/>
  <c r="BU68" i="110" s="1"/>
  <c r="BV68" i="110" s="1"/>
  <c r="BW68" i="110" s="1"/>
  <c r="BX68" i="110" s="1"/>
  <c r="BY68" i="110" s="1"/>
  <c r="BZ68" i="110" s="1"/>
  <c r="CA68" i="110" s="1"/>
  <c r="CB68" i="110" s="1"/>
  <c r="CC68" i="110" s="1"/>
  <c r="CD68" i="110" s="1"/>
  <c r="CE68" i="110" s="1"/>
  <c r="CF68" i="110" s="1"/>
  <c r="CG68" i="110" s="1"/>
  <c r="CH68" i="110" s="1"/>
  <c r="CI68" i="110" s="1"/>
  <c r="CJ68" i="110" s="1"/>
  <c r="CK68" i="110" s="1"/>
  <c r="CL68" i="110" s="1"/>
  <c r="CM68" i="110" s="1"/>
  <c r="CN68" i="110" s="1"/>
  <c r="CO68" i="110" s="1"/>
  <c r="CP68" i="110" s="1"/>
  <c r="CQ68" i="110" s="1"/>
  <c r="CR68" i="110" s="1"/>
  <c r="CS68" i="110" s="1"/>
  <c r="CT68" i="110" s="1"/>
  <c r="CU68" i="110" s="1"/>
  <c r="CV68" i="110" s="1"/>
  <c r="CW68" i="110" s="1"/>
  <c r="CX68" i="110" s="1"/>
  <c r="CY68" i="110" s="1"/>
  <c r="CZ68" i="110" s="1"/>
  <c r="DA68" i="110" s="1"/>
  <c r="DB68" i="110" s="1"/>
  <c r="DC68" i="110" s="1"/>
  <c r="DD68" i="110" s="1"/>
  <c r="DE68" i="110" s="1"/>
  <c r="DF68" i="110" s="1"/>
  <c r="DG68" i="110" s="1"/>
  <c r="DH68" i="110" s="1"/>
  <c r="DI68" i="110" s="1"/>
  <c r="DJ68" i="110" s="1"/>
  <c r="DK68" i="110" s="1"/>
  <c r="DL68" i="110" s="1"/>
  <c r="DM68" i="110" s="1"/>
  <c r="DN68" i="110" s="1"/>
  <c r="DO68" i="110" s="1"/>
  <c r="DP68" i="110" s="1"/>
  <c r="DQ68" i="110" s="1"/>
  <c r="DR68" i="110" s="1"/>
  <c r="DS68" i="110" s="1"/>
  <c r="DT68" i="110" s="1"/>
  <c r="DU68" i="110" s="1"/>
  <c r="DV68" i="110" s="1"/>
  <c r="DW68" i="110" s="1"/>
  <c r="DX68" i="110" s="1"/>
  <c r="DY68" i="110" s="1"/>
  <c r="DZ68" i="110" s="1"/>
  <c r="EA68" i="110" s="1"/>
  <c r="EB68" i="110" s="1"/>
  <c r="EC68" i="110" s="1"/>
  <c r="ED68" i="110" s="1"/>
  <c r="EE68" i="110" s="1"/>
  <c r="EF68" i="110" s="1"/>
  <c r="EG68" i="110" s="1"/>
  <c r="EH68" i="110" s="1"/>
  <c r="EI68" i="110" s="1"/>
  <c r="EJ68" i="110" s="1"/>
  <c r="EK68" i="110" s="1"/>
  <c r="EL68" i="110" s="1"/>
  <c r="EM68" i="110" s="1"/>
  <c r="EN68" i="110" s="1"/>
  <c r="EO68" i="110" s="1"/>
  <c r="EP68" i="110" s="1"/>
  <c r="EQ68" i="110" s="1"/>
  <c r="ER68" i="110" s="1"/>
  <c r="ES68" i="110" s="1"/>
  <c r="ET68" i="110" s="1"/>
  <c r="EU68" i="110" s="1"/>
  <c r="EV68" i="110" s="1"/>
  <c r="EW68" i="110" s="1"/>
  <c r="EX68" i="110" s="1"/>
  <c r="EY68" i="110" s="1"/>
  <c r="EZ68" i="110" s="1"/>
  <c r="FA68" i="110" s="1"/>
  <c r="FB68" i="110" s="1"/>
  <c r="FC68" i="110" s="1"/>
  <c r="FD68" i="110" s="1"/>
  <c r="FE68" i="110" s="1"/>
  <c r="FF68" i="110" s="1"/>
  <c r="FG68" i="110" s="1"/>
  <c r="FH68" i="110" s="1"/>
  <c r="FI68" i="110" s="1"/>
  <c r="FJ68" i="110" s="1"/>
  <c r="FK68" i="110" s="1"/>
  <c r="FL68" i="110" s="1"/>
  <c r="FM68" i="110" s="1"/>
  <c r="FN68" i="110" s="1"/>
  <c r="FO68" i="110" s="1"/>
  <c r="FP68" i="110" s="1"/>
  <c r="FQ68" i="110" s="1"/>
  <c r="FR68" i="110" s="1"/>
  <c r="FS68" i="110" s="1"/>
  <c r="FT68" i="110" s="1"/>
  <c r="FU68" i="110" s="1"/>
  <c r="FV68" i="110" s="1"/>
  <c r="FW68" i="110" s="1"/>
  <c r="FX68" i="110" s="1"/>
  <c r="FY68" i="110" s="1"/>
  <c r="FZ68" i="110" s="1"/>
  <c r="GA68" i="110" s="1"/>
  <c r="GB68" i="110" s="1"/>
  <c r="GC68" i="110" s="1"/>
  <c r="GD68" i="110" s="1"/>
  <c r="GE68" i="110" s="1"/>
  <c r="GF68" i="110" s="1"/>
  <c r="GG68" i="110" s="1"/>
  <c r="GH68" i="110" s="1"/>
  <c r="GI68" i="110" s="1"/>
  <c r="GJ68" i="110" s="1"/>
  <c r="GK68" i="110" s="1"/>
  <c r="GL68" i="110" s="1"/>
  <c r="GM68" i="110" s="1"/>
  <c r="GN68" i="110" s="1"/>
  <c r="GO68" i="110" s="1"/>
  <c r="GP68" i="110" s="1"/>
  <c r="GQ68" i="110" s="1"/>
  <c r="GR68" i="110" s="1"/>
  <c r="GS68" i="110" s="1"/>
  <c r="GT68" i="110" s="1"/>
  <c r="GU68" i="110" s="1"/>
  <c r="GV68" i="110" s="1"/>
  <c r="GW68" i="110" s="1"/>
  <c r="GX68" i="110" s="1"/>
  <c r="GY68" i="110" s="1"/>
  <c r="GZ68" i="110" s="1"/>
  <c r="HA68" i="110" s="1"/>
  <c r="HB68" i="110" s="1"/>
  <c r="HC68" i="110" s="1"/>
  <c r="HD68" i="110" s="1"/>
  <c r="HE68" i="110" s="1"/>
  <c r="HF68" i="110" s="1"/>
  <c r="HG68" i="110" s="1"/>
  <c r="HH68" i="110" s="1"/>
  <c r="HI68" i="110" s="1"/>
  <c r="HJ68" i="110" s="1"/>
  <c r="C38" i="111"/>
  <c r="BN22" i="110"/>
  <c r="BM2" i="110"/>
  <c r="BL55" i="109" s="1"/>
  <c r="BO85" i="106"/>
  <c r="BO88" i="109"/>
  <c r="BQ89" i="100" l="1"/>
  <c r="BP85" i="106"/>
  <c r="BP88" i="109"/>
  <c r="BO87" i="109"/>
  <c r="BO67" i="109" s="1"/>
  <c r="B69" i="110" s="1"/>
  <c r="BP69" i="110" s="1"/>
  <c r="BQ69" i="110" s="1"/>
  <c r="BR69" i="110" s="1"/>
  <c r="BS69" i="110" s="1"/>
  <c r="BT69" i="110" s="1"/>
  <c r="BU69" i="110" s="1"/>
  <c r="BV69" i="110" s="1"/>
  <c r="BW69" i="110" s="1"/>
  <c r="BX69" i="110" s="1"/>
  <c r="BY69" i="110" s="1"/>
  <c r="BZ69" i="110" s="1"/>
  <c r="CA69" i="110" s="1"/>
  <c r="CB69" i="110" s="1"/>
  <c r="CC69" i="110" s="1"/>
  <c r="CD69" i="110" s="1"/>
  <c r="CE69" i="110" s="1"/>
  <c r="CF69" i="110" s="1"/>
  <c r="CG69" i="110" s="1"/>
  <c r="CH69" i="110" s="1"/>
  <c r="CI69" i="110" s="1"/>
  <c r="CJ69" i="110" s="1"/>
  <c r="CK69" i="110" s="1"/>
  <c r="CL69" i="110" s="1"/>
  <c r="CM69" i="110" s="1"/>
  <c r="CN69" i="110" s="1"/>
  <c r="CO69" i="110" s="1"/>
  <c r="CP69" i="110" s="1"/>
  <c r="CQ69" i="110" s="1"/>
  <c r="CR69" i="110" s="1"/>
  <c r="CS69" i="110" s="1"/>
  <c r="CT69" i="110" s="1"/>
  <c r="CU69" i="110" s="1"/>
  <c r="CV69" i="110" s="1"/>
  <c r="CW69" i="110" s="1"/>
  <c r="CX69" i="110" s="1"/>
  <c r="CY69" i="110" s="1"/>
  <c r="CZ69" i="110" s="1"/>
  <c r="DA69" i="110" s="1"/>
  <c r="DB69" i="110" s="1"/>
  <c r="DC69" i="110" s="1"/>
  <c r="DD69" i="110" s="1"/>
  <c r="DE69" i="110" s="1"/>
  <c r="DF69" i="110" s="1"/>
  <c r="DG69" i="110" s="1"/>
  <c r="DH69" i="110" s="1"/>
  <c r="DI69" i="110" s="1"/>
  <c r="DJ69" i="110" s="1"/>
  <c r="DK69" i="110" s="1"/>
  <c r="DL69" i="110" s="1"/>
  <c r="DM69" i="110" s="1"/>
  <c r="DN69" i="110" s="1"/>
  <c r="DO69" i="110" s="1"/>
  <c r="DP69" i="110" s="1"/>
  <c r="DQ69" i="110" s="1"/>
  <c r="DR69" i="110" s="1"/>
  <c r="DS69" i="110" s="1"/>
  <c r="DT69" i="110" s="1"/>
  <c r="DU69" i="110" s="1"/>
  <c r="DV69" i="110" s="1"/>
  <c r="DW69" i="110" s="1"/>
  <c r="DX69" i="110" s="1"/>
  <c r="DY69" i="110" s="1"/>
  <c r="DZ69" i="110" s="1"/>
  <c r="EA69" i="110" s="1"/>
  <c r="EB69" i="110" s="1"/>
  <c r="EC69" i="110" s="1"/>
  <c r="ED69" i="110" s="1"/>
  <c r="EE69" i="110" s="1"/>
  <c r="EF69" i="110" s="1"/>
  <c r="EG69" i="110" s="1"/>
  <c r="EH69" i="110" s="1"/>
  <c r="EI69" i="110" s="1"/>
  <c r="EJ69" i="110" s="1"/>
  <c r="EK69" i="110" s="1"/>
  <c r="EL69" i="110" s="1"/>
  <c r="EM69" i="110" s="1"/>
  <c r="EN69" i="110" s="1"/>
  <c r="EO69" i="110" s="1"/>
  <c r="EP69" i="110" s="1"/>
  <c r="EQ69" i="110" s="1"/>
  <c r="ER69" i="110" s="1"/>
  <c r="ES69" i="110" s="1"/>
  <c r="ET69" i="110" s="1"/>
  <c r="EU69" i="110" s="1"/>
  <c r="EV69" i="110" s="1"/>
  <c r="EW69" i="110" s="1"/>
  <c r="EX69" i="110" s="1"/>
  <c r="EY69" i="110" s="1"/>
  <c r="EZ69" i="110" s="1"/>
  <c r="FA69" i="110" s="1"/>
  <c r="FB69" i="110" s="1"/>
  <c r="FC69" i="110" s="1"/>
  <c r="FD69" i="110" s="1"/>
  <c r="FE69" i="110" s="1"/>
  <c r="FF69" i="110" s="1"/>
  <c r="FG69" i="110" s="1"/>
  <c r="FH69" i="110" s="1"/>
  <c r="FI69" i="110" s="1"/>
  <c r="FJ69" i="110" s="1"/>
  <c r="FK69" i="110" s="1"/>
  <c r="FL69" i="110" s="1"/>
  <c r="FM69" i="110" s="1"/>
  <c r="FN69" i="110" s="1"/>
  <c r="FO69" i="110" s="1"/>
  <c r="FP69" i="110" s="1"/>
  <c r="FQ69" i="110" s="1"/>
  <c r="FR69" i="110" s="1"/>
  <c r="FS69" i="110" s="1"/>
  <c r="FT69" i="110" s="1"/>
  <c r="FU69" i="110" s="1"/>
  <c r="FV69" i="110" s="1"/>
  <c r="FW69" i="110" s="1"/>
  <c r="FX69" i="110" s="1"/>
  <c r="FY69" i="110" s="1"/>
  <c r="FZ69" i="110" s="1"/>
  <c r="GA69" i="110" s="1"/>
  <c r="GB69" i="110" s="1"/>
  <c r="GC69" i="110" s="1"/>
  <c r="GD69" i="110" s="1"/>
  <c r="GE69" i="110" s="1"/>
  <c r="GF69" i="110" s="1"/>
  <c r="GG69" i="110" s="1"/>
  <c r="GH69" i="110" s="1"/>
  <c r="GI69" i="110" s="1"/>
  <c r="GJ69" i="110" s="1"/>
  <c r="GK69" i="110" s="1"/>
  <c r="GL69" i="110" s="1"/>
  <c r="GM69" i="110" s="1"/>
  <c r="GN69" i="110" s="1"/>
  <c r="GO69" i="110" s="1"/>
  <c r="GP69" i="110" s="1"/>
  <c r="GQ69" i="110" s="1"/>
  <c r="GR69" i="110" s="1"/>
  <c r="GS69" i="110" s="1"/>
  <c r="GT69" i="110" s="1"/>
  <c r="GU69" i="110" s="1"/>
  <c r="GV69" i="110" s="1"/>
  <c r="GW69" i="110" s="1"/>
  <c r="GX69" i="110" s="1"/>
  <c r="GY69" i="110" s="1"/>
  <c r="GZ69" i="110" s="1"/>
  <c r="HA69" i="110" s="1"/>
  <c r="HB69" i="110" s="1"/>
  <c r="HC69" i="110" s="1"/>
  <c r="HD69" i="110" s="1"/>
  <c r="HE69" i="110" s="1"/>
  <c r="HF69" i="110" s="1"/>
  <c r="HG69" i="110" s="1"/>
  <c r="HH69" i="110" s="1"/>
  <c r="HI69" i="110" s="1"/>
  <c r="HJ69" i="110" s="1"/>
  <c r="BN2" i="110"/>
  <c r="BM55" i="109" s="1"/>
  <c r="BO22" i="110"/>
  <c r="E38" i="111"/>
  <c r="AH56" i="109"/>
  <c r="BP87" i="109" l="1"/>
  <c r="BP67" i="109" s="1"/>
  <c r="B70" i="110" s="1"/>
  <c r="BQ70" i="110" s="1"/>
  <c r="BR70" i="110" s="1"/>
  <c r="BS70" i="110" s="1"/>
  <c r="BT70" i="110" s="1"/>
  <c r="BU70" i="110" s="1"/>
  <c r="BV70" i="110" s="1"/>
  <c r="BW70" i="110" s="1"/>
  <c r="BX70" i="110" s="1"/>
  <c r="BY70" i="110" s="1"/>
  <c r="BZ70" i="110" s="1"/>
  <c r="CA70" i="110" s="1"/>
  <c r="CB70" i="110" s="1"/>
  <c r="CC70" i="110" s="1"/>
  <c r="CD70" i="110" s="1"/>
  <c r="CE70" i="110" s="1"/>
  <c r="CF70" i="110" s="1"/>
  <c r="CG70" i="110" s="1"/>
  <c r="CH70" i="110" s="1"/>
  <c r="CI70" i="110" s="1"/>
  <c r="CJ70" i="110" s="1"/>
  <c r="CK70" i="110" s="1"/>
  <c r="CL70" i="110" s="1"/>
  <c r="CM70" i="110" s="1"/>
  <c r="CN70" i="110" s="1"/>
  <c r="CO70" i="110" s="1"/>
  <c r="CP70" i="110" s="1"/>
  <c r="CQ70" i="110" s="1"/>
  <c r="CR70" i="110" s="1"/>
  <c r="CS70" i="110" s="1"/>
  <c r="CT70" i="110" s="1"/>
  <c r="CU70" i="110" s="1"/>
  <c r="CV70" i="110" s="1"/>
  <c r="CW70" i="110" s="1"/>
  <c r="CX70" i="110" s="1"/>
  <c r="CY70" i="110" s="1"/>
  <c r="CZ70" i="110" s="1"/>
  <c r="DA70" i="110" s="1"/>
  <c r="DB70" i="110" s="1"/>
  <c r="DC70" i="110" s="1"/>
  <c r="DD70" i="110" s="1"/>
  <c r="DE70" i="110" s="1"/>
  <c r="DF70" i="110" s="1"/>
  <c r="DG70" i="110" s="1"/>
  <c r="DH70" i="110" s="1"/>
  <c r="DI70" i="110" s="1"/>
  <c r="DJ70" i="110" s="1"/>
  <c r="DK70" i="110" s="1"/>
  <c r="DL70" i="110" s="1"/>
  <c r="DM70" i="110" s="1"/>
  <c r="DN70" i="110" s="1"/>
  <c r="DO70" i="110" s="1"/>
  <c r="DP70" i="110" s="1"/>
  <c r="DQ70" i="110" s="1"/>
  <c r="DR70" i="110" s="1"/>
  <c r="DS70" i="110" s="1"/>
  <c r="DT70" i="110" s="1"/>
  <c r="DU70" i="110" s="1"/>
  <c r="DV70" i="110" s="1"/>
  <c r="DW70" i="110" s="1"/>
  <c r="DX70" i="110" s="1"/>
  <c r="DY70" i="110" s="1"/>
  <c r="DZ70" i="110" s="1"/>
  <c r="EA70" i="110" s="1"/>
  <c r="EB70" i="110" s="1"/>
  <c r="EC70" i="110" s="1"/>
  <c r="ED70" i="110" s="1"/>
  <c r="EE70" i="110" s="1"/>
  <c r="EF70" i="110" s="1"/>
  <c r="EG70" i="110" s="1"/>
  <c r="EH70" i="110" s="1"/>
  <c r="EI70" i="110" s="1"/>
  <c r="EJ70" i="110" s="1"/>
  <c r="EK70" i="110" s="1"/>
  <c r="EL70" i="110" s="1"/>
  <c r="EM70" i="110" s="1"/>
  <c r="EN70" i="110" s="1"/>
  <c r="EO70" i="110" s="1"/>
  <c r="EP70" i="110" s="1"/>
  <c r="EQ70" i="110" s="1"/>
  <c r="ER70" i="110" s="1"/>
  <c r="ES70" i="110" s="1"/>
  <c r="ET70" i="110" s="1"/>
  <c r="EU70" i="110" s="1"/>
  <c r="EV70" i="110" s="1"/>
  <c r="EW70" i="110" s="1"/>
  <c r="EX70" i="110" s="1"/>
  <c r="EY70" i="110" s="1"/>
  <c r="EZ70" i="110" s="1"/>
  <c r="FA70" i="110" s="1"/>
  <c r="FB70" i="110" s="1"/>
  <c r="FC70" i="110" s="1"/>
  <c r="FD70" i="110" s="1"/>
  <c r="FE70" i="110" s="1"/>
  <c r="FF70" i="110" s="1"/>
  <c r="FG70" i="110" s="1"/>
  <c r="FH70" i="110" s="1"/>
  <c r="FI70" i="110" s="1"/>
  <c r="FJ70" i="110" s="1"/>
  <c r="FK70" i="110" s="1"/>
  <c r="FL70" i="110" s="1"/>
  <c r="FM70" i="110" s="1"/>
  <c r="FN70" i="110" s="1"/>
  <c r="FO70" i="110" s="1"/>
  <c r="FP70" i="110" s="1"/>
  <c r="FQ70" i="110" s="1"/>
  <c r="FR70" i="110" s="1"/>
  <c r="FS70" i="110" s="1"/>
  <c r="FT70" i="110" s="1"/>
  <c r="FU70" i="110" s="1"/>
  <c r="FV70" i="110" s="1"/>
  <c r="FW70" i="110" s="1"/>
  <c r="FX70" i="110" s="1"/>
  <c r="FY70" i="110" s="1"/>
  <c r="FZ70" i="110" s="1"/>
  <c r="GA70" i="110" s="1"/>
  <c r="GB70" i="110" s="1"/>
  <c r="GC70" i="110" s="1"/>
  <c r="GD70" i="110" s="1"/>
  <c r="GE70" i="110" s="1"/>
  <c r="GF70" i="110" s="1"/>
  <c r="GG70" i="110" s="1"/>
  <c r="GH70" i="110" s="1"/>
  <c r="GI70" i="110" s="1"/>
  <c r="GJ70" i="110" s="1"/>
  <c r="GK70" i="110" s="1"/>
  <c r="GL70" i="110" s="1"/>
  <c r="GM70" i="110" s="1"/>
  <c r="GN70" i="110" s="1"/>
  <c r="GO70" i="110" s="1"/>
  <c r="GP70" i="110" s="1"/>
  <c r="GQ70" i="110" s="1"/>
  <c r="GR70" i="110" s="1"/>
  <c r="GS70" i="110" s="1"/>
  <c r="GT70" i="110" s="1"/>
  <c r="GU70" i="110" s="1"/>
  <c r="GV70" i="110" s="1"/>
  <c r="GW70" i="110" s="1"/>
  <c r="GX70" i="110" s="1"/>
  <c r="GY70" i="110" s="1"/>
  <c r="GZ70" i="110" s="1"/>
  <c r="HA70" i="110" s="1"/>
  <c r="HB70" i="110" s="1"/>
  <c r="HC70" i="110" s="1"/>
  <c r="HD70" i="110" s="1"/>
  <c r="HE70" i="110" s="1"/>
  <c r="HF70" i="110" s="1"/>
  <c r="HG70" i="110" s="1"/>
  <c r="HH70" i="110" s="1"/>
  <c r="HI70" i="110" s="1"/>
  <c r="HJ70" i="110" s="1"/>
  <c r="BQ88" i="109"/>
  <c r="BQ85" i="106"/>
  <c r="BR89" i="100"/>
  <c r="BP22" i="110"/>
  <c r="BO2" i="110"/>
  <c r="BN55" i="109" s="1"/>
  <c r="AH95" i="109"/>
  <c r="F38" i="111"/>
  <c r="BS89" i="100" l="1"/>
  <c r="BQ87" i="109"/>
  <c r="BQ67" i="109" s="1"/>
  <c r="B71" i="110" s="1"/>
  <c r="BR71" i="110" s="1"/>
  <c r="BS71" i="110" s="1"/>
  <c r="BT71" i="110" s="1"/>
  <c r="BU71" i="110" s="1"/>
  <c r="BV71" i="110" s="1"/>
  <c r="BW71" i="110" s="1"/>
  <c r="BX71" i="110" s="1"/>
  <c r="BY71" i="110" s="1"/>
  <c r="BZ71" i="110" s="1"/>
  <c r="CA71" i="110" s="1"/>
  <c r="CB71" i="110" s="1"/>
  <c r="CC71" i="110" s="1"/>
  <c r="CD71" i="110" s="1"/>
  <c r="CE71" i="110" s="1"/>
  <c r="CF71" i="110" s="1"/>
  <c r="CG71" i="110" s="1"/>
  <c r="CH71" i="110" s="1"/>
  <c r="CI71" i="110" s="1"/>
  <c r="CJ71" i="110" s="1"/>
  <c r="CK71" i="110" s="1"/>
  <c r="CL71" i="110" s="1"/>
  <c r="CM71" i="110" s="1"/>
  <c r="CN71" i="110" s="1"/>
  <c r="CO71" i="110" s="1"/>
  <c r="CP71" i="110" s="1"/>
  <c r="CQ71" i="110" s="1"/>
  <c r="CR71" i="110" s="1"/>
  <c r="CS71" i="110" s="1"/>
  <c r="CT71" i="110" s="1"/>
  <c r="CU71" i="110" s="1"/>
  <c r="CV71" i="110" s="1"/>
  <c r="CW71" i="110" s="1"/>
  <c r="CX71" i="110" s="1"/>
  <c r="CY71" i="110" s="1"/>
  <c r="CZ71" i="110" s="1"/>
  <c r="DA71" i="110" s="1"/>
  <c r="DB71" i="110" s="1"/>
  <c r="DC71" i="110" s="1"/>
  <c r="DD71" i="110" s="1"/>
  <c r="DE71" i="110" s="1"/>
  <c r="DF71" i="110" s="1"/>
  <c r="DG71" i="110" s="1"/>
  <c r="DH71" i="110" s="1"/>
  <c r="DI71" i="110" s="1"/>
  <c r="DJ71" i="110" s="1"/>
  <c r="DK71" i="110" s="1"/>
  <c r="DL71" i="110" s="1"/>
  <c r="DM71" i="110" s="1"/>
  <c r="DN71" i="110" s="1"/>
  <c r="DO71" i="110" s="1"/>
  <c r="DP71" i="110" s="1"/>
  <c r="DQ71" i="110" s="1"/>
  <c r="DR71" i="110" s="1"/>
  <c r="DS71" i="110" s="1"/>
  <c r="DT71" i="110" s="1"/>
  <c r="DU71" i="110" s="1"/>
  <c r="DV71" i="110" s="1"/>
  <c r="DW71" i="110" s="1"/>
  <c r="DX71" i="110" s="1"/>
  <c r="DY71" i="110" s="1"/>
  <c r="DZ71" i="110" s="1"/>
  <c r="EA71" i="110" s="1"/>
  <c r="EB71" i="110" s="1"/>
  <c r="EC71" i="110" s="1"/>
  <c r="ED71" i="110" s="1"/>
  <c r="EE71" i="110" s="1"/>
  <c r="EF71" i="110" s="1"/>
  <c r="EG71" i="110" s="1"/>
  <c r="EH71" i="110" s="1"/>
  <c r="EI71" i="110" s="1"/>
  <c r="EJ71" i="110" s="1"/>
  <c r="EK71" i="110" s="1"/>
  <c r="EL71" i="110" s="1"/>
  <c r="EM71" i="110" s="1"/>
  <c r="EN71" i="110" s="1"/>
  <c r="EO71" i="110" s="1"/>
  <c r="EP71" i="110" s="1"/>
  <c r="EQ71" i="110" s="1"/>
  <c r="ER71" i="110" s="1"/>
  <c r="ES71" i="110" s="1"/>
  <c r="ET71" i="110" s="1"/>
  <c r="EU71" i="110" s="1"/>
  <c r="EV71" i="110" s="1"/>
  <c r="EW71" i="110" s="1"/>
  <c r="EX71" i="110" s="1"/>
  <c r="EY71" i="110" s="1"/>
  <c r="EZ71" i="110" s="1"/>
  <c r="FA71" i="110" s="1"/>
  <c r="FB71" i="110" s="1"/>
  <c r="FC71" i="110" s="1"/>
  <c r="FD71" i="110" s="1"/>
  <c r="FE71" i="110" s="1"/>
  <c r="FF71" i="110" s="1"/>
  <c r="FG71" i="110" s="1"/>
  <c r="FH71" i="110" s="1"/>
  <c r="FI71" i="110" s="1"/>
  <c r="FJ71" i="110" s="1"/>
  <c r="FK71" i="110" s="1"/>
  <c r="FL71" i="110" s="1"/>
  <c r="FM71" i="110" s="1"/>
  <c r="FN71" i="110" s="1"/>
  <c r="FO71" i="110" s="1"/>
  <c r="FP71" i="110" s="1"/>
  <c r="FQ71" i="110" s="1"/>
  <c r="FR71" i="110" s="1"/>
  <c r="FS71" i="110" s="1"/>
  <c r="FT71" i="110" s="1"/>
  <c r="FU71" i="110" s="1"/>
  <c r="FV71" i="110" s="1"/>
  <c r="FW71" i="110" s="1"/>
  <c r="FX71" i="110" s="1"/>
  <c r="FY71" i="110" s="1"/>
  <c r="FZ71" i="110" s="1"/>
  <c r="GA71" i="110" s="1"/>
  <c r="GB71" i="110" s="1"/>
  <c r="GC71" i="110" s="1"/>
  <c r="GD71" i="110" s="1"/>
  <c r="GE71" i="110" s="1"/>
  <c r="GF71" i="110" s="1"/>
  <c r="GG71" i="110" s="1"/>
  <c r="GH71" i="110" s="1"/>
  <c r="GI71" i="110" s="1"/>
  <c r="GJ71" i="110" s="1"/>
  <c r="GK71" i="110" s="1"/>
  <c r="GL71" i="110" s="1"/>
  <c r="GM71" i="110" s="1"/>
  <c r="GN71" i="110" s="1"/>
  <c r="GO71" i="110" s="1"/>
  <c r="GP71" i="110" s="1"/>
  <c r="GQ71" i="110" s="1"/>
  <c r="GR71" i="110" s="1"/>
  <c r="GS71" i="110" s="1"/>
  <c r="GT71" i="110" s="1"/>
  <c r="GU71" i="110" s="1"/>
  <c r="GV71" i="110" s="1"/>
  <c r="GW71" i="110" s="1"/>
  <c r="GX71" i="110" s="1"/>
  <c r="GY71" i="110" s="1"/>
  <c r="GZ71" i="110" s="1"/>
  <c r="HA71" i="110" s="1"/>
  <c r="HB71" i="110" s="1"/>
  <c r="HC71" i="110" s="1"/>
  <c r="HD71" i="110" s="1"/>
  <c r="HE71" i="110" s="1"/>
  <c r="HF71" i="110" s="1"/>
  <c r="HG71" i="110" s="1"/>
  <c r="HH71" i="110" s="1"/>
  <c r="HI71" i="110" s="1"/>
  <c r="HJ71" i="110" s="1"/>
  <c r="BR85" i="106"/>
  <c r="C39" i="111"/>
  <c r="BQ22" i="110"/>
  <c r="BP2" i="110"/>
  <c r="BO55" i="109" s="1"/>
  <c r="BR88" i="109"/>
  <c r="BS85" i="106" l="1"/>
  <c r="BQ2" i="110"/>
  <c r="BP55" i="109" s="1"/>
  <c r="BR22" i="110"/>
  <c r="BT89" i="100"/>
  <c r="BR87" i="109"/>
  <c r="BR67" i="109" s="1"/>
  <c r="B72" i="110" s="1"/>
  <c r="BS72" i="110" s="1"/>
  <c r="BT72" i="110" s="1"/>
  <c r="BU72" i="110" s="1"/>
  <c r="BV72" i="110" s="1"/>
  <c r="BW72" i="110" s="1"/>
  <c r="BX72" i="110" s="1"/>
  <c r="BY72" i="110" s="1"/>
  <c r="BZ72" i="110" s="1"/>
  <c r="CA72" i="110" s="1"/>
  <c r="CB72" i="110" s="1"/>
  <c r="CC72" i="110" s="1"/>
  <c r="CD72" i="110" s="1"/>
  <c r="CE72" i="110" s="1"/>
  <c r="CF72" i="110" s="1"/>
  <c r="CG72" i="110" s="1"/>
  <c r="CH72" i="110" s="1"/>
  <c r="CI72" i="110" s="1"/>
  <c r="CJ72" i="110" s="1"/>
  <c r="CK72" i="110" s="1"/>
  <c r="CL72" i="110" s="1"/>
  <c r="CM72" i="110" s="1"/>
  <c r="CN72" i="110" s="1"/>
  <c r="CO72" i="110" s="1"/>
  <c r="CP72" i="110" s="1"/>
  <c r="CQ72" i="110" s="1"/>
  <c r="CR72" i="110" s="1"/>
  <c r="CS72" i="110" s="1"/>
  <c r="CT72" i="110" s="1"/>
  <c r="CU72" i="110" s="1"/>
  <c r="CV72" i="110" s="1"/>
  <c r="CW72" i="110" s="1"/>
  <c r="CX72" i="110" s="1"/>
  <c r="CY72" i="110" s="1"/>
  <c r="CZ72" i="110" s="1"/>
  <c r="DA72" i="110" s="1"/>
  <c r="DB72" i="110" s="1"/>
  <c r="DC72" i="110" s="1"/>
  <c r="DD72" i="110" s="1"/>
  <c r="DE72" i="110" s="1"/>
  <c r="DF72" i="110" s="1"/>
  <c r="DG72" i="110" s="1"/>
  <c r="DH72" i="110" s="1"/>
  <c r="DI72" i="110" s="1"/>
  <c r="DJ72" i="110" s="1"/>
  <c r="DK72" i="110" s="1"/>
  <c r="DL72" i="110" s="1"/>
  <c r="DM72" i="110" s="1"/>
  <c r="DN72" i="110" s="1"/>
  <c r="DO72" i="110" s="1"/>
  <c r="DP72" i="110" s="1"/>
  <c r="DQ72" i="110" s="1"/>
  <c r="DR72" i="110" s="1"/>
  <c r="DS72" i="110" s="1"/>
  <c r="DT72" i="110" s="1"/>
  <c r="DU72" i="110" s="1"/>
  <c r="DV72" i="110" s="1"/>
  <c r="DW72" i="110" s="1"/>
  <c r="DX72" i="110" s="1"/>
  <c r="DY72" i="110" s="1"/>
  <c r="DZ72" i="110" s="1"/>
  <c r="EA72" i="110" s="1"/>
  <c r="EB72" i="110" s="1"/>
  <c r="EC72" i="110" s="1"/>
  <c r="ED72" i="110" s="1"/>
  <c r="EE72" i="110" s="1"/>
  <c r="EF72" i="110" s="1"/>
  <c r="EG72" i="110" s="1"/>
  <c r="EH72" i="110" s="1"/>
  <c r="EI72" i="110" s="1"/>
  <c r="EJ72" i="110" s="1"/>
  <c r="EK72" i="110" s="1"/>
  <c r="EL72" i="110" s="1"/>
  <c r="EM72" i="110" s="1"/>
  <c r="EN72" i="110" s="1"/>
  <c r="EO72" i="110" s="1"/>
  <c r="EP72" i="110" s="1"/>
  <c r="EQ72" i="110" s="1"/>
  <c r="ER72" i="110" s="1"/>
  <c r="ES72" i="110" s="1"/>
  <c r="ET72" i="110" s="1"/>
  <c r="EU72" i="110" s="1"/>
  <c r="EV72" i="110" s="1"/>
  <c r="EW72" i="110" s="1"/>
  <c r="EX72" i="110" s="1"/>
  <c r="EY72" i="110" s="1"/>
  <c r="EZ72" i="110" s="1"/>
  <c r="FA72" i="110" s="1"/>
  <c r="FB72" i="110" s="1"/>
  <c r="FC72" i="110" s="1"/>
  <c r="FD72" i="110" s="1"/>
  <c r="FE72" i="110" s="1"/>
  <c r="FF72" i="110" s="1"/>
  <c r="FG72" i="110" s="1"/>
  <c r="FH72" i="110" s="1"/>
  <c r="FI72" i="110" s="1"/>
  <c r="FJ72" i="110" s="1"/>
  <c r="FK72" i="110" s="1"/>
  <c r="FL72" i="110" s="1"/>
  <c r="FM72" i="110" s="1"/>
  <c r="FN72" i="110" s="1"/>
  <c r="FO72" i="110" s="1"/>
  <c r="FP72" i="110" s="1"/>
  <c r="FQ72" i="110" s="1"/>
  <c r="FR72" i="110" s="1"/>
  <c r="FS72" i="110" s="1"/>
  <c r="FT72" i="110" s="1"/>
  <c r="FU72" i="110" s="1"/>
  <c r="FV72" i="110" s="1"/>
  <c r="FW72" i="110" s="1"/>
  <c r="FX72" i="110" s="1"/>
  <c r="FY72" i="110" s="1"/>
  <c r="FZ72" i="110" s="1"/>
  <c r="GA72" i="110" s="1"/>
  <c r="GB72" i="110" s="1"/>
  <c r="GC72" i="110" s="1"/>
  <c r="GD72" i="110" s="1"/>
  <c r="GE72" i="110" s="1"/>
  <c r="GF72" i="110" s="1"/>
  <c r="GG72" i="110" s="1"/>
  <c r="GH72" i="110" s="1"/>
  <c r="GI72" i="110" s="1"/>
  <c r="GJ72" i="110" s="1"/>
  <c r="GK72" i="110" s="1"/>
  <c r="GL72" i="110" s="1"/>
  <c r="GM72" i="110" s="1"/>
  <c r="GN72" i="110" s="1"/>
  <c r="GO72" i="110" s="1"/>
  <c r="GP72" i="110" s="1"/>
  <c r="GQ72" i="110" s="1"/>
  <c r="GR72" i="110" s="1"/>
  <c r="GS72" i="110" s="1"/>
  <c r="GT72" i="110" s="1"/>
  <c r="GU72" i="110" s="1"/>
  <c r="GV72" i="110" s="1"/>
  <c r="GW72" i="110" s="1"/>
  <c r="GX72" i="110" s="1"/>
  <c r="GY72" i="110" s="1"/>
  <c r="GZ72" i="110" s="1"/>
  <c r="HA72" i="110" s="1"/>
  <c r="HB72" i="110" s="1"/>
  <c r="HC72" i="110" s="1"/>
  <c r="HD72" i="110" s="1"/>
  <c r="HE72" i="110" s="1"/>
  <c r="HF72" i="110" s="1"/>
  <c r="HG72" i="110" s="1"/>
  <c r="HH72" i="110" s="1"/>
  <c r="HI72" i="110" s="1"/>
  <c r="HJ72" i="110" s="1"/>
  <c r="BS88" i="109"/>
  <c r="E39" i="111"/>
  <c r="AI56" i="109"/>
  <c r="BT88" i="109" l="1"/>
  <c r="BR2" i="110"/>
  <c r="BQ55" i="109" s="1"/>
  <c r="BS22" i="110"/>
  <c r="BS87" i="109"/>
  <c r="BS67" i="109" s="1"/>
  <c r="B73" i="110" s="1"/>
  <c r="BT73" i="110" s="1"/>
  <c r="BU73" i="110" s="1"/>
  <c r="BV73" i="110" s="1"/>
  <c r="BW73" i="110" s="1"/>
  <c r="BX73" i="110" s="1"/>
  <c r="BY73" i="110" s="1"/>
  <c r="BZ73" i="110" s="1"/>
  <c r="CA73" i="110" s="1"/>
  <c r="CB73" i="110" s="1"/>
  <c r="CC73" i="110" s="1"/>
  <c r="CD73" i="110" s="1"/>
  <c r="CE73" i="110" s="1"/>
  <c r="CF73" i="110" s="1"/>
  <c r="CG73" i="110" s="1"/>
  <c r="CH73" i="110" s="1"/>
  <c r="CI73" i="110" s="1"/>
  <c r="CJ73" i="110" s="1"/>
  <c r="CK73" i="110" s="1"/>
  <c r="CL73" i="110" s="1"/>
  <c r="CM73" i="110" s="1"/>
  <c r="CN73" i="110" s="1"/>
  <c r="CO73" i="110" s="1"/>
  <c r="CP73" i="110" s="1"/>
  <c r="CQ73" i="110" s="1"/>
  <c r="CR73" i="110" s="1"/>
  <c r="CS73" i="110" s="1"/>
  <c r="CT73" i="110" s="1"/>
  <c r="CU73" i="110" s="1"/>
  <c r="CV73" i="110" s="1"/>
  <c r="CW73" i="110" s="1"/>
  <c r="CX73" i="110" s="1"/>
  <c r="CY73" i="110" s="1"/>
  <c r="CZ73" i="110" s="1"/>
  <c r="DA73" i="110" s="1"/>
  <c r="DB73" i="110" s="1"/>
  <c r="DC73" i="110" s="1"/>
  <c r="DD73" i="110" s="1"/>
  <c r="DE73" i="110" s="1"/>
  <c r="DF73" i="110" s="1"/>
  <c r="DG73" i="110" s="1"/>
  <c r="DH73" i="110" s="1"/>
  <c r="DI73" i="110" s="1"/>
  <c r="DJ73" i="110" s="1"/>
  <c r="DK73" i="110" s="1"/>
  <c r="DL73" i="110" s="1"/>
  <c r="DM73" i="110" s="1"/>
  <c r="DN73" i="110" s="1"/>
  <c r="DO73" i="110" s="1"/>
  <c r="DP73" i="110" s="1"/>
  <c r="DQ73" i="110" s="1"/>
  <c r="DR73" i="110" s="1"/>
  <c r="DS73" i="110" s="1"/>
  <c r="DT73" i="110" s="1"/>
  <c r="DU73" i="110" s="1"/>
  <c r="DV73" i="110" s="1"/>
  <c r="DW73" i="110" s="1"/>
  <c r="DX73" i="110" s="1"/>
  <c r="DY73" i="110" s="1"/>
  <c r="DZ73" i="110" s="1"/>
  <c r="EA73" i="110" s="1"/>
  <c r="EB73" i="110" s="1"/>
  <c r="EC73" i="110" s="1"/>
  <c r="ED73" i="110" s="1"/>
  <c r="EE73" i="110" s="1"/>
  <c r="EF73" i="110" s="1"/>
  <c r="EG73" i="110" s="1"/>
  <c r="EH73" i="110" s="1"/>
  <c r="EI73" i="110" s="1"/>
  <c r="EJ73" i="110" s="1"/>
  <c r="EK73" i="110" s="1"/>
  <c r="EL73" i="110" s="1"/>
  <c r="EM73" i="110" s="1"/>
  <c r="EN73" i="110" s="1"/>
  <c r="EO73" i="110" s="1"/>
  <c r="EP73" i="110" s="1"/>
  <c r="EQ73" i="110" s="1"/>
  <c r="ER73" i="110" s="1"/>
  <c r="ES73" i="110" s="1"/>
  <c r="ET73" i="110" s="1"/>
  <c r="EU73" i="110" s="1"/>
  <c r="EV73" i="110" s="1"/>
  <c r="EW73" i="110" s="1"/>
  <c r="EX73" i="110" s="1"/>
  <c r="EY73" i="110" s="1"/>
  <c r="EZ73" i="110" s="1"/>
  <c r="FA73" i="110" s="1"/>
  <c r="FB73" i="110" s="1"/>
  <c r="FC73" i="110" s="1"/>
  <c r="FD73" i="110" s="1"/>
  <c r="FE73" i="110" s="1"/>
  <c r="FF73" i="110" s="1"/>
  <c r="FG73" i="110" s="1"/>
  <c r="FH73" i="110" s="1"/>
  <c r="FI73" i="110" s="1"/>
  <c r="FJ73" i="110" s="1"/>
  <c r="FK73" i="110" s="1"/>
  <c r="FL73" i="110" s="1"/>
  <c r="FM73" i="110" s="1"/>
  <c r="FN73" i="110" s="1"/>
  <c r="FO73" i="110" s="1"/>
  <c r="FP73" i="110" s="1"/>
  <c r="FQ73" i="110" s="1"/>
  <c r="FR73" i="110" s="1"/>
  <c r="FS73" i="110" s="1"/>
  <c r="FT73" i="110" s="1"/>
  <c r="FU73" i="110" s="1"/>
  <c r="FV73" i="110" s="1"/>
  <c r="FW73" i="110" s="1"/>
  <c r="FX73" i="110" s="1"/>
  <c r="FY73" i="110" s="1"/>
  <c r="FZ73" i="110" s="1"/>
  <c r="GA73" i="110" s="1"/>
  <c r="GB73" i="110" s="1"/>
  <c r="GC73" i="110" s="1"/>
  <c r="GD73" i="110" s="1"/>
  <c r="GE73" i="110" s="1"/>
  <c r="GF73" i="110" s="1"/>
  <c r="GG73" i="110" s="1"/>
  <c r="GH73" i="110" s="1"/>
  <c r="GI73" i="110" s="1"/>
  <c r="GJ73" i="110" s="1"/>
  <c r="GK73" i="110" s="1"/>
  <c r="GL73" i="110" s="1"/>
  <c r="GM73" i="110" s="1"/>
  <c r="GN73" i="110" s="1"/>
  <c r="GO73" i="110" s="1"/>
  <c r="GP73" i="110" s="1"/>
  <c r="GQ73" i="110" s="1"/>
  <c r="GR73" i="110" s="1"/>
  <c r="GS73" i="110" s="1"/>
  <c r="GT73" i="110" s="1"/>
  <c r="GU73" i="110" s="1"/>
  <c r="GV73" i="110" s="1"/>
  <c r="GW73" i="110" s="1"/>
  <c r="GX73" i="110" s="1"/>
  <c r="GY73" i="110" s="1"/>
  <c r="GZ73" i="110" s="1"/>
  <c r="HA73" i="110" s="1"/>
  <c r="HB73" i="110" s="1"/>
  <c r="HC73" i="110" s="1"/>
  <c r="HD73" i="110" s="1"/>
  <c r="HE73" i="110" s="1"/>
  <c r="HF73" i="110" s="1"/>
  <c r="HG73" i="110" s="1"/>
  <c r="HH73" i="110" s="1"/>
  <c r="HI73" i="110" s="1"/>
  <c r="HJ73" i="110" s="1"/>
  <c r="BU89" i="100"/>
  <c r="BT85" i="106"/>
  <c r="AI95" i="109"/>
  <c r="F39" i="111"/>
  <c r="BU88" i="109" l="1"/>
  <c r="BU85" i="106"/>
  <c r="C40" i="111"/>
  <c r="BT87" i="109"/>
  <c r="BT67" i="109" s="1"/>
  <c r="B74" i="110" s="1"/>
  <c r="BU74" i="110" s="1"/>
  <c r="BV74" i="110" s="1"/>
  <c r="BW74" i="110" s="1"/>
  <c r="BX74" i="110" s="1"/>
  <c r="BY74" i="110" s="1"/>
  <c r="BZ74" i="110" s="1"/>
  <c r="CA74" i="110" s="1"/>
  <c r="CB74" i="110" s="1"/>
  <c r="CC74" i="110" s="1"/>
  <c r="CD74" i="110" s="1"/>
  <c r="CE74" i="110" s="1"/>
  <c r="CF74" i="110" s="1"/>
  <c r="CG74" i="110" s="1"/>
  <c r="CH74" i="110" s="1"/>
  <c r="CI74" i="110" s="1"/>
  <c r="CJ74" i="110" s="1"/>
  <c r="CK74" i="110" s="1"/>
  <c r="CL74" i="110" s="1"/>
  <c r="CM74" i="110" s="1"/>
  <c r="CN74" i="110" s="1"/>
  <c r="CO74" i="110" s="1"/>
  <c r="CP74" i="110" s="1"/>
  <c r="CQ74" i="110" s="1"/>
  <c r="CR74" i="110" s="1"/>
  <c r="CS74" i="110" s="1"/>
  <c r="CT74" i="110" s="1"/>
  <c r="CU74" i="110" s="1"/>
  <c r="CV74" i="110" s="1"/>
  <c r="CW74" i="110" s="1"/>
  <c r="CX74" i="110" s="1"/>
  <c r="CY74" i="110" s="1"/>
  <c r="CZ74" i="110" s="1"/>
  <c r="DA74" i="110" s="1"/>
  <c r="DB74" i="110" s="1"/>
  <c r="DC74" i="110" s="1"/>
  <c r="DD74" i="110" s="1"/>
  <c r="DE74" i="110" s="1"/>
  <c r="DF74" i="110" s="1"/>
  <c r="DG74" i="110" s="1"/>
  <c r="DH74" i="110" s="1"/>
  <c r="DI74" i="110" s="1"/>
  <c r="DJ74" i="110" s="1"/>
  <c r="DK74" i="110" s="1"/>
  <c r="DL74" i="110" s="1"/>
  <c r="DM74" i="110" s="1"/>
  <c r="DN74" i="110" s="1"/>
  <c r="DO74" i="110" s="1"/>
  <c r="DP74" i="110" s="1"/>
  <c r="DQ74" i="110" s="1"/>
  <c r="DR74" i="110" s="1"/>
  <c r="DS74" i="110" s="1"/>
  <c r="DT74" i="110" s="1"/>
  <c r="DU74" i="110" s="1"/>
  <c r="DV74" i="110" s="1"/>
  <c r="DW74" i="110" s="1"/>
  <c r="DX74" i="110" s="1"/>
  <c r="DY74" i="110" s="1"/>
  <c r="DZ74" i="110" s="1"/>
  <c r="EA74" i="110" s="1"/>
  <c r="EB74" i="110" s="1"/>
  <c r="EC74" i="110" s="1"/>
  <c r="ED74" i="110" s="1"/>
  <c r="EE74" i="110" s="1"/>
  <c r="EF74" i="110" s="1"/>
  <c r="EG74" i="110" s="1"/>
  <c r="EH74" i="110" s="1"/>
  <c r="EI74" i="110" s="1"/>
  <c r="EJ74" i="110" s="1"/>
  <c r="EK74" i="110" s="1"/>
  <c r="EL74" i="110" s="1"/>
  <c r="EM74" i="110" s="1"/>
  <c r="EN74" i="110" s="1"/>
  <c r="EO74" i="110" s="1"/>
  <c r="EP74" i="110" s="1"/>
  <c r="EQ74" i="110" s="1"/>
  <c r="ER74" i="110" s="1"/>
  <c r="ES74" i="110" s="1"/>
  <c r="ET74" i="110" s="1"/>
  <c r="EU74" i="110" s="1"/>
  <c r="EV74" i="110" s="1"/>
  <c r="EW74" i="110" s="1"/>
  <c r="EX74" i="110" s="1"/>
  <c r="EY74" i="110" s="1"/>
  <c r="EZ74" i="110" s="1"/>
  <c r="FA74" i="110" s="1"/>
  <c r="FB74" i="110" s="1"/>
  <c r="FC74" i="110" s="1"/>
  <c r="FD74" i="110" s="1"/>
  <c r="FE74" i="110" s="1"/>
  <c r="FF74" i="110" s="1"/>
  <c r="FG74" i="110" s="1"/>
  <c r="FH74" i="110" s="1"/>
  <c r="FI74" i="110" s="1"/>
  <c r="FJ74" i="110" s="1"/>
  <c r="FK74" i="110" s="1"/>
  <c r="FL74" i="110" s="1"/>
  <c r="FM74" i="110" s="1"/>
  <c r="FN74" i="110" s="1"/>
  <c r="FO74" i="110" s="1"/>
  <c r="FP74" i="110" s="1"/>
  <c r="FQ74" i="110" s="1"/>
  <c r="FR74" i="110" s="1"/>
  <c r="FS74" i="110" s="1"/>
  <c r="FT74" i="110" s="1"/>
  <c r="FU74" i="110" s="1"/>
  <c r="FV74" i="110" s="1"/>
  <c r="FW74" i="110" s="1"/>
  <c r="FX74" i="110" s="1"/>
  <c r="FY74" i="110" s="1"/>
  <c r="FZ74" i="110" s="1"/>
  <c r="GA74" i="110" s="1"/>
  <c r="GB74" i="110" s="1"/>
  <c r="GC74" i="110" s="1"/>
  <c r="GD74" i="110" s="1"/>
  <c r="GE74" i="110" s="1"/>
  <c r="GF74" i="110" s="1"/>
  <c r="GG74" i="110" s="1"/>
  <c r="GH74" i="110" s="1"/>
  <c r="GI74" i="110" s="1"/>
  <c r="GJ74" i="110" s="1"/>
  <c r="GK74" i="110" s="1"/>
  <c r="GL74" i="110" s="1"/>
  <c r="GM74" i="110" s="1"/>
  <c r="GN74" i="110" s="1"/>
  <c r="GO74" i="110" s="1"/>
  <c r="GP74" i="110" s="1"/>
  <c r="GQ74" i="110" s="1"/>
  <c r="GR74" i="110" s="1"/>
  <c r="GS74" i="110" s="1"/>
  <c r="GT74" i="110" s="1"/>
  <c r="GU74" i="110" s="1"/>
  <c r="GV74" i="110" s="1"/>
  <c r="GW74" i="110" s="1"/>
  <c r="GX74" i="110" s="1"/>
  <c r="GY74" i="110" s="1"/>
  <c r="GZ74" i="110" s="1"/>
  <c r="HA74" i="110" s="1"/>
  <c r="HB74" i="110" s="1"/>
  <c r="HC74" i="110" s="1"/>
  <c r="HD74" i="110" s="1"/>
  <c r="HE74" i="110" s="1"/>
  <c r="HF74" i="110" s="1"/>
  <c r="HG74" i="110" s="1"/>
  <c r="HH74" i="110" s="1"/>
  <c r="HI74" i="110" s="1"/>
  <c r="HJ74" i="110" s="1"/>
  <c r="BS2" i="110"/>
  <c r="BR55" i="109" s="1"/>
  <c r="BT22" i="110"/>
  <c r="BV89" i="100"/>
  <c r="BW89" i="100" l="1"/>
  <c r="BT2" i="110"/>
  <c r="BS55" i="109" s="1"/>
  <c r="BU22" i="110"/>
  <c r="BU87" i="109"/>
  <c r="BU67" i="109" s="1"/>
  <c r="B75" i="110" s="1"/>
  <c r="BV75" i="110" s="1"/>
  <c r="BW75" i="110" s="1"/>
  <c r="BX75" i="110" s="1"/>
  <c r="BY75" i="110" s="1"/>
  <c r="BZ75" i="110" s="1"/>
  <c r="CA75" i="110" s="1"/>
  <c r="CB75" i="110" s="1"/>
  <c r="CC75" i="110" s="1"/>
  <c r="CD75" i="110" s="1"/>
  <c r="CE75" i="110" s="1"/>
  <c r="CF75" i="110" s="1"/>
  <c r="CG75" i="110" s="1"/>
  <c r="CH75" i="110" s="1"/>
  <c r="CI75" i="110" s="1"/>
  <c r="CJ75" i="110" s="1"/>
  <c r="CK75" i="110" s="1"/>
  <c r="CL75" i="110" s="1"/>
  <c r="CM75" i="110" s="1"/>
  <c r="CN75" i="110" s="1"/>
  <c r="CO75" i="110" s="1"/>
  <c r="CP75" i="110" s="1"/>
  <c r="CQ75" i="110" s="1"/>
  <c r="CR75" i="110" s="1"/>
  <c r="CS75" i="110" s="1"/>
  <c r="CT75" i="110" s="1"/>
  <c r="CU75" i="110" s="1"/>
  <c r="CV75" i="110" s="1"/>
  <c r="CW75" i="110" s="1"/>
  <c r="CX75" i="110" s="1"/>
  <c r="CY75" i="110" s="1"/>
  <c r="CZ75" i="110" s="1"/>
  <c r="DA75" i="110" s="1"/>
  <c r="DB75" i="110" s="1"/>
  <c r="DC75" i="110" s="1"/>
  <c r="DD75" i="110" s="1"/>
  <c r="DE75" i="110" s="1"/>
  <c r="DF75" i="110" s="1"/>
  <c r="DG75" i="110" s="1"/>
  <c r="DH75" i="110" s="1"/>
  <c r="DI75" i="110" s="1"/>
  <c r="DJ75" i="110" s="1"/>
  <c r="DK75" i="110" s="1"/>
  <c r="DL75" i="110" s="1"/>
  <c r="DM75" i="110" s="1"/>
  <c r="DN75" i="110" s="1"/>
  <c r="DO75" i="110" s="1"/>
  <c r="DP75" i="110" s="1"/>
  <c r="DQ75" i="110" s="1"/>
  <c r="DR75" i="110" s="1"/>
  <c r="DS75" i="110" s="1"/>
  <c r="DT75" i="110" s="1"/>
  <c r="DU75" i="110" s="1"/>
  <c r="DV75" i="110" s="1"/>
  <c r="DW75" i="110" s="1"/>
  <c r="DX75" i="110" s="1"/>
  <c r="DY75" i="110" s="1"/>
  <c r="DZ75" i="110" s="1"/>
  <c r="EA75" i="110" s="1"/>
  <c r="EB75" i="110" s="1"/>
  <c r="EC75" i="110" s="1"/>
  <c r="ED75" i="110" s="1"/>
  <c r="EE75" i="110" s="1"/>
  <c r="EF75" i="110" s="1"/>
  <c r="EG75" i="110" s="1"/>
  <c r="EH75" i="110" s="1"/>
  <c r="EI75" i="110" s="1"/>
  <c r="EJ75" i="110" s="1"/>
  <c r="EK75" i="110" s="1"/>
  <c r="EL75" i="110" s="1"/>
  <c r="EM75" i="110" s="1"/>
  <c r="EN75" i="110" s="1"/>
  <c r="EO75" i="110" s="1"/>
  <c r="EP75" i="110" s="1"/>
  <c r="EQ75" i="110" s="1"/>
  <c r="ER75" i="110" s="1"/>
  <c r="ES75" i="110" s="1"/>
  <c r="ET75" i="110" s="1"/>
  <c r="EU75" i="110" s="1"/>
  <c r="EV75" i="110" s="1"/>
  <c r="EW75" i="110" s="1"/>
  <c r="EX75" i="110" s="1"/>
  <c r="EY75" i="110" s="1"/>
  <c r="EZ75" i="110" s="1"/>
  <c r="FA75" i="110" s="1"/>
  <c r="FB75" i="110" s="1"/>
  <c r="FC75" i="110" s="1"/>
  <c r="FD75" i="110" s="1"/>
  <c r="FE75" i="110" s="1"/>
  <c r="FF75" i="110" s="1"/>
  <c r="FG75" i="110" s="1"/>
  <c r="FH75" i="110" s="1"/>
  <c r="FI75" i="110" s="1"/>
  <c r="FJ75" i="110" s="1"/>
  <c r="FK75" i="110" s="1"/>
  <c r="FL75" i="110" s="1"/>
  <c r="FM75" i="110" s="1"/>
  <c r="FN75" i="110" s="1"/>
  <c r="FO75" i="110" s="1"/>
  <c r="FP75" i="110" s="1"/>
  <c r="FQ75" i="110" s="1"/>
  <c r="FR75" i="110" s="1"/>
  <c r="FS75" i="110" s="1"/>
  <c r="FT75" i="110" s="1"/>
  <c r="FU75" i="110" s="1"/>
  <c r="FV75" i="110" s="1"/>
  <c r="FW75" i="110" s="1"/>
  <c r="FX75" i="110" s="1"/>
  <c r="FY75" i="110" s="1"/>
  <c r="FZ75" i="110" s="1"/>
  <c r="GA75" i="110" s="1"/>
  <c r="GB75" i="110" s="1"/>
  <c r="GC75" i="110" s="1"/>
  <c r="GD75" i="110" s="1"/>
  <c r="GE75" i="110" s="1"/>
  <c r="GF75" i="110" s="1"/>
  <c r="GG75" i="110" s="1"/>
  <c r="GH75" i="110" s="1"/>
  <c r="GI75" i="110" s="1"/>
  <c r="GJ75" i="110" s="1"/>
  <c r="GK75" i="110" s="1"/>
  <c r="GL75" i="110" s="1"/>
  <c r="GM75" i="110" s="1"/>
  <c r="GN75" i="110" s="1"/>
  <c r="GO75" i="110" s="1"/>
  <c r="GP75" i="110" s="1"/>
  <c r="GQ75" i="110" s="1"/>
  <c r="GR75" i="110" s="1"/>
  <c r="GS75" i="110" s="1"/>
  <c r="GT75" i="110" s="1"/>
  <c r="GU75" i="110" s="1"/>
  <c r="GV75" i="110" s="1"/>
  <c r="GW75" i="110" s="1"/>
  <c r="GX75" i="110" s="1"/>
  <c r="GY75" i="110" s="1"/>
  <c r="GZ75" i="110" s="1"/>
  <c r="HA75" i="110" s="1"/>
  <c r="HB75" i="110" s="1"/>
  <c r="HC75" i="110" s="1"/>
  <c r="HD75" i="110" s="1"/>
  <c r="HE75" i="110" s="1"/>
  <c r="HF75" i="110" s="1"/>
  <c r="HG75" i="110" s="1"/>
  <c r="HH75" i="110" s="1"/>
  <c r="HI75" i="110" s="1"/>
  <c r="HJ75" i="110" s="1"/>
  <c r="AJ56" i="109"/>
  <c r="E40" i="111"/>
  <c r="BV88" i="109"/>
  <c r="BV85" i="106"/>
  <c r="AJ95" i="109" l="1"/>
  <c r="F40" i="111"/>
  <c r="BU2" i="110"/>
  <c r="BT55" i="109" s="1"/>
  <c r="BV22" i="110"/>
  <c r="BW85" i="106"/>
  <c r="BW88" i="109"/>
  <c r="BX89" i="100"/>
  <c r="BV87" i="109" l="1"/>
  <c r="BV67" i="109" s="1"/>
  <c r="B76" i="110" s="1"/>
  <c r="BW76" i="110" s="1"/>
  <c r="BX76" i="110" s="1"/>
  <c r="BY76" i="110" s="1"/>
  <c r="BZ76" i="110" s="1"/>
  <c r="CA76" i="110" s="1"/>
  <c r="CB76" i="110" s="1"/>
  <c r="CC76" i="110" s="1"/>
  <c r="CD76" i="110" s="1"/>
  <c r="CE76" i="110" s="1"/>
  <c r="CF76" i="110" s="1"/>
  <c r="CG76" i="110" s="1"/>
  <c r="CH76" i="110" s="1"/>
  <c r="CI76" i="110" s="1"/>
  <c r="CJ76" i="110" s="1"/>
  <c r="CK76" i="110" s="1"/>
  <c r="CL76" i="110" s="1"/>
  <c r="CM76" i="110" s="1"/>
  <c r="CN76" i="110" s="1"/>
  <c r="CO76" i="110" s="1"/>
  <c r="CP76" i="110" s="1"/>
  <c r="CQ76" i="110" s="1"/>
  <c r="CR76" i="110" s="1"/>
  <c r="CS76" i="110" s="1"/>
  <c r="CT76" i="110" s="1"/>
  <c r="CU76" i="110" s="1"/>
  <c r="CV76" i="110" s="1"/>
  <c r="CW76" i="110" s="1"/>
  <c r="CX76" i="110" s="1"/>
  <c r="CY76" i="110" s="1"/>
  <c r="CZ76" i="110" s="1"/>
  <c r="DA76" i="110" s="1"/>
  <c r="DB76" i="110" s="1"/>
  <c r="DC76" i="110" s="1"/>
  <c r="DD76" i="110" s="1"/>
  <c r="DE76" i="110" s="1"/>
  <c r="DF76" i="110" s="1"/>
  <c r="DG76" i="110" s="1"/>
  <c r="DH76" i="110" s="1"/>
  <c r="DI76" i="110" s="1"/>
  <c r="DJ76" i="110" s="1"/>
  <c r="DK76" i="110" s="1"/>
  <c r="DL76" i="110" s="1"/>
  <c r="DM76" i="110" s="1"/>
  <c r="DN76" i="110" s="1"/>
  <c r="DO76" i="110" s="1"/>
  <c r="DP76" i="110" s="1"/>
  <c r="DQ76" i="110" s="1"/>
  <c r="DR76" i="110" s="1"/>
  <c r="DS76" i="110" s="1"/>
  <c r="DT76" i="110" s="1"/>
  <c r="DU76" i="110" s="1"/>
  <c r="DV76" i="110" s="1"/>
  <c r="DW76" i="110" s="1"/>
  <c r="DX76" i="110" s="1"/>
  <c r="DY76" i="110" s="1"/>
  <c r="DZ76" i="110" s="1"/>
  <c r="EA76" i="110" s="1"/>
  <c r="EB76" i="110" s="1"/>
  <c r="EC76" i="110" s="1"/>
  <c r="ED76" i="110" s="1"/>
  <c r="EE76" i="110" s="1"/>
  <c r="EF76" i="110" s="1"/>
  <c r="EG76" i="110" s="1"/>
  <c r="EH76" i="110" s="1"/>
  <c r="EI76" i="110" s="1"/>
  <c r="EJ76" i="110" s="1"/>
  <c r="EK76" i="110" s="1"/>
  <c r="EL76" i="110" s="1"/>
  <c r="EM76" i="110" s="1"/>
  <c r="EN76" i="110" s="1"/>
  <c r="EO76" i="110" s="1"/>
  <c r="EP76" i="110" s="1"/>
  <c r="EQ76" i="110" s="1"/>
  <c r="ER76" i="110" s="1"/>
  <c r="ES76" i="110" s="1"/>
  <c r="ET76" i="110" s="1"/>
  <c r="EU76" i="110" s="1"/>
  <c r="EV76" i="110" s="1"/>
  <c r="EW76" i="110" s="1"/>
  <c r="EX76" i="110" s="1"/>
  <c r="EY76" i="110" s="1"/>
  <c r="EZ76" i="110" s="1"/>
  <c r="FA76" i="110" s="1"/>
  <c r="FB76" i="110" s="1"/>
  <c r="FC76" i="110" s="1"/>
  <c r="FD76" i="110" s="1"/>
  <c r="FE76" i="110" s="1"/>
  <c r="FF76" i="110" s="1"/>
  <c r="FG76" i="110" s="1"/>
  <c r="FH76" i="110" s="1"/>
  <c r="FI76" i="110" s="1"/>
  <c r="FJ76" i="110" s="1"/>
  <c r="FK76" i="110" s="1"/>
  <c r="FL76" i="110" s="1"/>
  <c r="FM76" i="110" s="1"/>
  <c r="FN76" i="110" s="1"/>
  <c r="FO76" i="110" s="1"/>
  <c r="FP76" i="110" s="1"/>
  <c r="FQ76" i="110" s="1"/>
  <c r="FR76" i="110" s="1"/>
  <c r="FS76" i="110" s="1"/>
  <c r="FT76" i="110" s="1"/>
  <c r="FU76" i="110" s="1"/>
  <c r="FV76" i="110" s="1"/>
  <c r="FW76" i="110" s="1"/>
  <c r="FX76" i="110" s="1"/>
  <c r="FY76" i="110" s="1"/>
  <c r="FZ76" i="110" s="1"/>
  <c r="GA76" i="110" s="1"/>
  <c r="GB76" i="110" s="1"/>
  <c r="GC76" i="110" s="1"/>
  <c r="GD76" i="110" s="1"/>
  <c r="GE76" i="110" s="1"/>
  <c r="GF76" i="110" s="1"/>
  <c r="GG76" i="110" s="1"/>
  <c r="GH76" i="110" s="1"/>
  <c r="GI76" i="110" s="1"/>
  <c r="GJ76" i="110" s="1"/>
  <c r="GK76" i="110" s="1"/>
  <c r="GL76" i="110" s="1"/>
  <c r="GM76" i="110" s="1"/>
  <c r="GN76" i="110" s="1"/>
  <c r="GO76" i="110" s="1"/>
  <c r="GP76" i="110" s="1"/>
  <c r="GQ76" i="110" s="1"/>
  <c r="GR76" i="110" s="1"/>
  <c r="GS76" i="110" s="1"/>
  <c r="GT76" i="110" s="1"/>
  <c r="GU76" i="110" s="1"/>
  <c r="GV76" i="110" s="1"/>
  <c r="GW76" i="110" s="1"/>
  <c r="GX76" i="110" s="1"/>
  <c r="GY76" i="110" s="1"/>
  <c r="GZ76" i="110" s="1"/>
  <c r="HA76" i="110" s="1"/>
  <c r="HB76" i="110" s="1"/>
  <c r="HC76" i="110" s="1"/>
  <c r="HD76" i="110" s="1"/>
  <c r="HE76" i="110" s="1"/>
  <c r="HF76" i="110" s="1"/>
  <c r="HG76" i="110" s="1"/>
  <c r="HH76" i="110" s="1"/>
  <c r="HI76" i="110" s="1"/>
  <c r="HJ76" i="110" s="1"/>
  <c r="BX88" i="109"/>
  <c r="BW87" i="109"/>
  <c r="BW67" i="109" s="1"/>
  <c r="B77" i="110" s="1"/>
  <c r="BX77" i="110" s="1"/>
  <c r="BY77" i="110" s="1"/>
  <c r="BZ77" i="110" s="1"/>
  <c r="CA77" i="110" s="1"/>
  <c r="CB77" i="110" s="1"/>
  <c r="CC77" i="110" s="1"/>
  <c r="CD77" i="110" s="1"/>
  <c r="CE77" i="110" s="1"/>
  <c r="CF77" i="110" s="1"/>
  <c r="CG77" i="110" s="1"/>
  <c r="CH77" i="110" s="1"/>
  <c r="CI77" i="110" s="1"/>
  <c r="CJ77" i="110" s="1"/>
  <c r="CK77" i="110" s="1"/>
  <c r="CL77" i="110" s="1"/>
  <c r="CM77" i="110" s="1"/>
  <c r="CN77" i="110" s="1"/>
  <c r="CO77" i="110" s="1"/>
  <c r="CP77" i="110" s="1"/>
  <c r="CQ77" i="110" s="1"/>
  <c r="CR77" i="110" s="1"/>
  <c r="CS77" i="110" s="1"/>
  <c r="CT77" i="110" s="1"/>
  <c r="CU77" i="110" s="1"/>
  <c r="CV77" i="110" s="1"/>
  <c r="CW77" i="110" s="1"/>
  <c r="CX77" i="110" s="1"/>
  <c r="CY77" i="110" s="1"/>
  <c r="CZ77" i="110" s="1"/>
  <c r="DA77" i="110" s="1"/>
  <c r="DB77" i="110" s="1"/>
  <c r="DC77" i="110" s="1"/>
  <c r="DD77" i="110" s="1"/>
  <c r="DE77" i="110" s="1"/>
  <c r="DF77" i="110" s="1"/>
  <c r="DG77" i="110" s="1"/>
  <c r="DH77" i="110" s="1"/>
  <c r="DI77" i="110" s="1"/>
  <c r="DJ77" i="110" s="1"/>
  <c r="DK77" i="110" s="1"/>
  <c r="DL77" i="110" s="1"/>
  <c r="DM77" i="110" s="1"/>
  <c r="DN77" i="110" s="1"/>
  <c r="DO77" i="110" s="1"/>
  <c r="DP77" i="110" s="1"/>
  <c r="DQ77" i="110" s="1"/>
  <c r="DR77" i="110" s="1"/>
  <c r="DS77" i="110" s="1"/>
  <c r="DT77" i="110" s="1"/>
  <c r="DU77" i="110" s="1"/>
  <c r="DV77" i="110" s="1"/>
  <c r="DW77" i="110" s="1"/>
  <c r="DX77" i="110" s="1"/>
  <c r="DY77" i="110" s="1"/>
  <c r="DZ77" i="110" s="1"/>
  <c r="EA77" i="110" s="1"/>
  <c r="EB77" i="110" s="1"/>
  <c r="EC77" i="110" s="1"/>
  <c r="ED77" i="110" s="1"/>
  <c r="EE77" i="110" s="1"/>
  <c r="EF77" i="110" s="1"/>
  <c r="EG77" i="110" s="1"/>
  <c r="EH77" i="110" s="1"/>
  <c r="EI77" i="110" s="1"/>
  <c r="EJ77" i="110" s="1"/>
  <c r="EK77" i="110" s="1"/>
  <c r="EL77" i="110" s="1"/>
  <c r="EM77" i="110" s="1"/>
  <c r="EN77" i="110" s="1"/>
  <c r="EO77" i="110" s="1"/>
  <c r="EP77" i="110" s="1"/>
  <c r="EQ77" i="110" s="1"/>
  <c r="ER77" i="110" s="1"/>
  <c r="ES77" i="110" s="1"/>
  <c r="ET77" i="110" s="1"/>
  <c r="EU77" i="110" s="1"/>
  <c r="EV77" i="110" s="1"/>
  <c r="EW77" i="110" s="1"/>
  <c r="EX77" i="110" s="1"/>
  <c r="EY77" i="110" s="1"/>
  <c r="EZ77" i="110" s="1"/>
  <c r="FA77" i="110" s="1"/>
  <c r="FB77" i="110" s="1"/>
  <c r="FC77" i="110" s="1"/>
  <c r="FD77" i="110" s="1"/>
  <c r="FE77" i="110" s="1"/>
  <c r="FF77" i="110" s="1"/>
  <c r="FG77" i="110" s="1"/>
  <c r="FH77" i="110" s="1"/>
  <c r="FI77" i="110" s="1"/>
  <c r="FJ77" i="110" s="1"/>
  <c r="FK77" i="110" s="1"/>
  <c r="FL77" i="110" s="1"/>
  <c r="FM77" i="110" s="1"/>
  <c r="FN77" i="110" s="1"/>
  <c r="FO77" i="110" s="1"/>
  <c r="FP77" i="110" s="1"/>
  <c r="FQ77" i="110" s="1"/>
  <c r="FR77" i="110" s="1"/>
  <c r="FS77" i="110" s="1"/>
  <c r="FT77" i="110" s="1"/>
  <c r="FU77" i="110" s="1"/>
  <c r="FV77" i="110" s="1"/>
  <c r="FW77" i="110" s="1"/>
  <c r="FX77" i="110" s="1"/>
  <c r="FY77" i="110" s="1"/>
  <c r="FZ77" i="110" s="1"/>
  <c r="GA77" i="110" s="1"/>
  <c r="GB77" i="110" s="1"/>
  <c r="GC77" i="110" s="1"/>
  <c r="GD77" i="110" s="1"/>
  <c r="GE77" i="110" s="1"/>
  <c r="GF77" i="110" s="1"/>
  <c r="GG77" i="110" s="1"/>
  <c r="GH77" i="110" s="1"/>
  <c r="GI77" i="110" s="1"/>
  <c r="GJ77" i="110" s="1"/>
  <c r="GK77" i="110" s="1"/>
  <c r="GL77" i="110" s="1"/>
  <c r="GM77" i="110" s="1"/>
  <c r="GN77" i="110" s="1"/>
  <c r="GO77" i="110" s="1"/>
  <c r="GP77" i="110" s="1"/>
  <c r="GQ77" i="110" s="1"/>
  <c r="GR77" i="110" s="1"/>
  <c r="GS77" i="110" s="1"/>
  <c r="GT77" i="110" s="1"/>
  <c r="GU77" i="110" s="1"/>
  <c r="GV77" i="110" s="1"/>
  <c r="GW77" i="110" s="1"/>
  <c r="GX77" i="110" s="1"/>
  <c r="GY77" i="110" s="1"/>
  <c r="GZ77" i="110" s="1"/>
  <c r="HA77" i="110" s="1"/>
  <c r="HB77" i="110" s="1"/>
  <c r="HC77" i="110" s="1"/>
  <c r="HD77" i="110" s="1"/>
  <c r="HE77" i="110" s="1"/>
  <c r="HF77" i="110" s="1"/>
  <c r="HG77" i="110" s="1"/>
  <c r="HH77" i="110" s="1"/>
  <c r="HI77" i="110" s="1"/>
  <c r="HJ77" i="110" s="1"/>
  <c r="BX85" i="106"/>
  <c r="C41" i="111"/>
  <c r="BY89" i="100"/>
  <c r="BW22" i="110"/>
  <c r="BV2" i="110"/>
  <c r="BU55" i="109" s="1"/>
  <c r="AK56" i="109" l="1"/>
  <c r="E41" i="111"/>
  <c r="BY88" i="109"/>
  <c r="BX87" i="109"/>
  <c r="BX67" i="109" s="1"/>
  <c r="B78" i="110" s="1"/>
  <c r="BY78" i="110" s="1"/>
  <c r="BZ78" i="110" s="1"/>
  <c r="CA78" i="110" s="1"/>
  <c r="CB78" i="110" s="1"/>
  <c r="CC78" i="110" s="1"/>
  <c r="CD78" i="110" s="1"/>
  <c r="CE78" i="110" s="1"/>
  <c r="CF78" i="110" s="1"/>
  <c r="CG78" i="110" s="1"/>
  <c r="CH78" i="110" s="1"/>
  <c r="CI78" i="110" s="1"/>
  <c r="CJ78" i="110" s="1"/>
  <c r="CK78" i="110" s="1"/>
  <c r="CL78" i="110" s="1"/>
  <c r="CM78" i="110" s="1"/>
  <c r="CN78" i="110" s="1"/>
  <c r="CO78" i="110" s="1"/>
  <c r="CP78" i="110" s="1"/>
  <c r="CQ78" i="110" s="1"/>
  <c r="CR78" i="110" s="1"/>
  <c r="CS78" i="110" s="1"/>
  <c r="CT78" i="110" s="1"/>
  <c r="CU78" i="110" s="1"/>
  <c r="CV78" i="110" s="1"/>
  <c r="CW78" i="110" s="1"/>
  <c r="CX78" i="110" s="1"/>
  <c r="CY78" i="110" s="1"/>
  <c r="CZ78" i="110" s="1"/>
  <c r="DA78" i="110" s="1"/>
  <c r="DB78" i="110" s="1"/>
  <c r="DC78" i="110" s="1"/>
  <c r="DD78" i="110" s="1"/>
  <c r="DE78" i="110" s="1"/>
  <c r="DF78" i="110" s="1"/>
  <c r="DG78" i="110" s="1"/>
  <c r="DH78" i="110" s="1"/>
  <c r="DI78" i="110" s="1"/>
  <c r="DJ78" i="110" s="1"/>
  <c r="DK78" i="110" s="1"/>
  <c r="DL78" i="110" s="1"/>
  <c r="DM78" i="110" s="1"/>
  <c r="DN78" i="110" s="1"/>
  <c r="DO78" i="110" s="1"/>
  <c r="DP78" i="110" s="1"/>
  <c r="DQ78" i="110" s="1"/>
  <c r="DR78" i="110" s="1"/>
  <c r="DS78" i="110" s="1"/>
  <c r="DT78" i="110" s="1"/>
  <c r="DU78" i="110" s="1"/>
  <c r="DV78" i="110" s="1"/>
  <c r="DW78" i="110" s="1"/>
  <c r="DX78" i="110" s="1"/>
  <c r="DY78" i="110" s="1"/>
  <c r="DZ78" i="110" s="1"/>
  <c r="EA78" i="110" s="1"/>
  <c r="EB78" i="110" s="1"/>
  <c r="EC78" i="110" s="1"/>
  <c r="ED78" i="110" s="1"/>
  <c r="EE78" i="110" s="1"/>
  <c r="EF78" i="110" s="1"/>
  <c r="EG78" i="110" s="1"/>
  <c r="EH78" i="110" s="1"/>
  <c r="EI78" i="110" s="1"/>
  <c r="EJ78" i="110" s="1"/>
  <c r="EK78" i="110" s="1"/>
  <c r="EL78" i="110" s="1"/>
  <c r="EM78" i="110" s="1"/>
  <c r="EN78" i="110" s="1"/>
  <c r="EO78" i="110" s="1"/>
  <c r="EP78" i="110" s="1"/>
  <c r="EQ78" i="110" s="1"/>
  <c r="ER78" i="110" s="1"/>
  <c r="ES78" i="110" s="1"/>
  <c r="ET78" i="110" s="1"/>
  <c r="EU78" i="110" s="1"/>
  <c r="EV78" i="110" s="1"/>
  <c r="EW78" i="110" s="1"/>
  <c r="EX78" i="110" s="1"/>
  <c r="EY78" i="110" s="1"/>
  <c r="EZ78" i="110" s="1"/>
  <c r="FA78" i="110" s="1"/>
  <c r="FB78" i="110" s="1"/>
  <c r="FC78" i="110" s="1"/>
  <c r="FD78" i="110" s="1"/>
  <c r="FE78" i="110" s="1"/>
  <c r="FF78" i="110" s="1"/>
  <c r="FG78" i="110" s="1"/>
  <c r="FH78" i="110" s="1"/>
  <c r="FI78" i="110" s="1"/>
  <c r="FJ78" i="110" s="1"/>
  <c r="FK78" i="110" s="1"/>
  <c r="FL78" i="110" s="1"/>
  <c r="FM78" i="110" s="1"/>
  <c r="FN78" i="110" s="1"/>
  <c r="FO78" i="110" s="1"/>
  <c r="FP78" i="110" s="1"/>
  <c r="FQ78" i="110" s="1"/>
  <c r="FR78" i="110" s="1"/>
  <c r="FS78" i="110" s="1"/>
  <c r="FT78" i="110" s="1"/>
  <c r="FU78" i="110" s="1"/>
  <c r="FV78" i="110" s="1"/>
  <c r="FW78" i="110" s="1"/>
  <c r="FX78" i="110" s="1"/>
  <c r="FY78" i="110" s="1"/>
  <c r="FZ78" i="110" s="1"/>
  <c r="GA78" i="110" s="1"/>
  <c r="GB78" i="110" s="1"/>
  <c r="GC78" i="110" s="1"/>
  <c r="GD78" i="110" s="1"/>
  <c r="GE78" i="110" s="1"/>
  <c r="GF78" i="110" s="1"/>
  <c r="GG78" i="110" s="1"/>
  <c r="GH78" i="110" s="1"/>
  <c r="GI78" i="110" s="1"/>
  <c r="GJ78" i="110" s="1"/>
  <c r="GK78" i="110" s="1"/>
  <c r="GL78" i="110" s="1"/>
  <c r="GM78" i="110" s="1"/>
  <c r="GN78" i="110" s="1"/>
  <c r="GO78" i="110" s="1"/>
  <c r="GP78" i="110" s="1"/>
  <c r="GQ78" i="110" s="1"/>
  <c r="GR78" i="110" s="1"/>
  <c r="GS78" i="110" s="1"/>
  <c r="GT78" i="110" s="1"/>
  <c r="GU78" i="110" s="1"/>
  <c r="GV78" i="110" s="1"/>
  <c r="GW78" i="110" s="1"/>
  <c r="GX78" i="110" s="1"/>
  <c r="GY78" i="110" s="1"/>
  <c r="GZ78" i="110" s="1"/>
  <c r="HA78" i="110" s="1"/>
  <c r="HB78" i="110" s="1"/>
  <c r="HC78" i="110" s="1"/>
  <c r="HD78" i="110" s="1"/>
  <c r="HE78" i="110" s="1"/>
  <c r="HF78" i="110" s="1"/>
  <c r="HG78" i="110" s="1"/>
  <c r="HH78" i="110" s="1"/>
  <c r="HI78" i="110" s="1"/>
  <c r="HJ78" i="110" s="1"/>
  <c r="BZ89" i="100"/>
  <c r="BY85" i="106"/>
  <c r="BW2" i="110"/>
  <c r="BV55" i="109" s="1"/>
  <c r="BX22" i="110"/>
  <c r="BZ85" i="106" l="1"/>
  <c r="BY87" i="109"/>
  <c r="BY67" i="109" s="1"/>
  <c r="B79" i="110" s="1"/>
  <c r="BZ79" i="110" s="1"/>
  <c r="CA79" i="110" s="1"/>
  <c r="CB79" i="110" s="1"/>
  <c r="CC79" i="110" s="1"/>
  <c r="CD79" i="110" s="1"/>
  <c r="CE79" i="110" s="1"/>
  <c r="CF79" i="110" s="1"/>
  <c r="CG79" i="110" s="1"/>
  <c r="CH79" i="110" s="1"/>
  <c r="CI79" i="110" s="1"/>
  <c r="CJ79" i="110" s="1"/>
  <c r="CK79" i="110" s="1"/>
  <c r="CL79" i="110" s="1"/>
  <c r="CM79" i="110" s="1"/>
  <c r="CN79" i="110" s="1"/>
  <c r="CO79" i="110" s="1"/>
  <c r="CP79" i="110" s="1"/>
  <c r="CQ79" i="110" s="1"/>
  <c r="CR79" i="110" s="1"/>
  <c r="CS79" i="110" s="1"/>
  <c r="CT79" i="110" s="1"/>
  <c r="CU79" i="110" s="1"/>
  <c r="CV79" i="110" s="1"/>
  <c r="CW79" i="110" s="1"/>
  <c r="CX79" i="110" s="1"/>
  <c r="CY79" i="110" s="1"/>
  <c r="CZ79" i="110" s="1"/>
  <c r="DA79" i="110" s="1"/>
  <c r="DB79" i="110" s="1"/>
  <c r="DC79" i="110" s="1"/>
  <c r="DD79" i="110" s="1"/>
  <c r="DE79" i="110" s="1"/>
  <c r="DF79" i="110" s="1"/>
  <c r="DG79" i="110" s="1"/>
  <c r="DH79" i="110" s="1"/>
  <c r="DI79" i="110" s="1"/>
  <c r="DJ79" i="110" s="1"/>
  <c r="DK79" i="110" s="1"/>
  <c r="DL79" i="110" s="1"/>
  <c r="DM79" i="110" s="1"/>
  <c r="DN79" i="110" s="1"/>
  <c r="DO79" i="110" s="1"/>
  <c r="DP79" i="110" s="1"/>
  <c r="DQ79" i="110" s="1"/>
  <c r="DR79" i="110" s="1"/>
  <c r="DS79" i="110" s="1"/>
  <c r="DT79" i="110" s="1"/>
  <c r="DU79" i="110" s="1"/>
  <c r="DV79" i="110" s="1"/>
  <c r="DW79" i="110" s="1"/>
  <c r="DX79" i="110" s="1"/>
  <c r="DY79" i="110" s="1"/>
  <c r="DZ79" i="110" s="1"/>
  <c r="EA79" i="110" s="1"/>
  <c r="EB79" i="110" s="1"/>
  <c r="EC79" i="110" s="1"/>
  <c r="ED79" i="110" s="1"/>
  <c r="EE79" i="110" s="1"/>
  <c r="EF79" i="110" s="1"/>
  <c r="EG79" i="110" s="1"/>
  <c r="EH79" i="110" s="1"/>
  <c r="EI79" i="110" s="1"/>
  <c r="EJ79" i="110" s="1"/>
  <c r="EK79" i="110" s="1"/>
  <c r="EL79" i="110" s="1"/>
  <c r="EM79" i="110" s="1"/>
  <c r="EN79" i="110" s="1"/>
  <c r="EO79" i="110" s="1"/>
  <c r="EP79" i="110" s="1"/>
  <c r="EQ79" i="110" s="1"/>
  <c r="ER79" i="110" s="1"/>
  <c r="ES79" i="110" s="1"/>
  <c r="ET79" i="110" s="1"/>
  <c r="EU79" i="110" s="1"/>
  <c r="EV79" i="110" s="1"/>
  <c r="EW79" i="110" s="1"/>
  <c r="EX79" i="110" s="1"/>
  <c r="EY79" i="110" s="1"/>
  <c r="EZ79" i="110" s="1"/>
  <c r="FA79" i="110" s="1"/>
  <c r="FB79" i="110" s="1"/>
  <c r="FC79" i="110" s="1"/>
  <c r="FD79" i="110" s="1"/>
  <c r="FE79" i="110" s="1"/>
  <c r="FF79" i="110" s="1"/>
  <c r="FG79" i="110" s="1"/>
  <c r="FH79" i="110" s="1"/>
  <c r="FI79" i="110" s="1"/>
  <c r="FJ79" i="110" s="1"/>
  <c r="FK79" i="110" s="1"/>
  <c r="FL79" i="110" s="1"/>
  <c r="FM79" i="110" s="1"/>
  <c r="FN79" i="110" s="1"/>
  <c r="FO79" i="110" s="1"/>
  <c r="FP79" i="110" s="1"/>
  <c r="FQ79" i="110" s="1"/>
  <c r="FR79" i="110" s="1"/>
  <c r="FS79" i="110" s="1"/>
  <c r="FT79" i="110" s="1"/>
  <c r="FU79" i="110" s="1"/>
  <c r="FV79" i="110" s="1"/>
  <c r="FW79" i="110" s="1"/>
  <c r="FX79" i="110" s="1"/>
  <c r="FY79" i="110" s="1"/>
  <c r="FZ79" i="110" s="1"/>
  <c r="GA79" i="110" s="1"/>
  <c r="GB79" i="110" s="1"/>
  <c r="GC79" i="110" s="1"/>
  <c r="GD79" i="110" s="1"/>
  <c r="GE79" i="110" s="1"/>
  <c r="GF79" i="110" s="1"/>
  <c r="GG79" i="110" s="1"/>
  <c r="GH79" i="110" s="1"/>
  <c r="GI79" i="110" s="1"/>
  <c r="GJ79" i="110" s="1"/>
  <c r="GK79" i="110" s="1"/>
  <c r="GL79" i="110" s="1"/>
  <c r="GM79" i="110" s="1"/>
  <c r="GN79" i="110" s="1"/>
  <c r="GO79" i="110" s="1"/>
  <c r="GP79" i="110" s="1"/>
  <c r="GQ79" i="110" s="1"/>
  <c r="GR79" i="110" s="1"/>
  <c r="GS79" i="110" s="1"/>
  <c r="GT79" i="110" s="1"/>
  <c r="GU79" i="110" s="1"/>
  <c r="GV79" i="110" s="1"/>
  <c r="GW79" i="110" s="1"/>
  <c r="GX79" i="110" s="1"/>
  <c r="GY79" i="110" s="1"/>
  <c r="GZ79" i="110" s="1"/>
  <c r="HA79" i="110" s="1"/>
  <c r="HB79" i="110" s="1"/>
  <c r="HC79" i="110" s="1"/>
  <c r="HD79" i="110" s="1"/>
  <c r="HE79" i="110" s="1"/>
  <c r="HF79" i="110" s="1"/>
  <c r="HG79" i="110" s="1"/>
  <c r="HH79" i="110" s="1"/>
  <c r="HI79" i="110" s="1"/>
  <c r="HJ79" i="110" s="1"/>
  <c r="BY22" i="110"/>
  <c r="BX2" i="110"/>
  <c r="BW55" i="109" s="1"/>
  <c r="BZ88" i="109"/>
  <c r="CA89" i="100"/>
  <c r="AK95" i="109"/>
  <c r="F41" i="111"/>
  <c r="CA88" i="109" l="1"/>
  <c r="CB89" i="100"/>
  <c r="CA85" i="106"/>
  <c r="BZ87" i="109"/>
  <c r="BZ67" i="109" s="1"/>
  <c r="B80" i="110" s="1"/>
  <c r="CA80" i="110" s="1"/>
  <c r="CB80" i="110" s="1"/>
  <c r="CC80" i="110" s="1"/>
  <c r="CD80" i="110" s="1"/>
  <c r="CE80" i="110" s="1"/>
  <c r="CF80" i="110" s="1"/>
  <c r="CG80" i="110" s="1"/>
  <c r="CH80" i="110" s="1"/>
  <c r="CI80" i="110" s="1"/>
  <c r="CJ80" i="110" s="1"/>
  <c r="CK80" i="110" s="1"/>
  <c r="CL80" i="110" s="1"/>
  <c r="CM80" i="110" s="1"/>
  <c r="CN80" i="110" s="1"/>
  <c r="CO80" i="110" s="1"/>
  <c r="CP80" i="110" s="1"/>
  <c r="CQ80" i="110" s="1"/>
  <c r="CR80" i="110" s="1"/>
  <c r="CS80" i="110" s="1"/>
  <c r="CT80" i="110" s="1"/>
  <c r="CU80" i="110" s="1"/>
  <c r="CV80" i="110" s="1"/>
  <c r="CW80" i="110" s="1"/>
  <c r="CX80" i="110" s="1"/>
  <c r="CY80" i="110" s="1"/>
  <c r="CZ80" i="110" s="1"/>
  <c r="DA80" i="110" s="1"/>
  <c r="DB80" i="110" s="1"/>
  <c r="DC80" i="110" s="1"/>
  <c r="DD80" i="110" s="1"/>
  <c r="DE80" i="110" s="1"/>
  <c r="DF80" i="110" s="1"/>
  <c r="DG80" i="110" s="1"/>
  <c r="DH80" i="110" s="1"/>
  <c r="DI80" i="110" s="1"/>
  <c r="DJ80" i="110" s="1"/>
  <c r="DK80" i="110" s="1"/>
  <c r="DL80" i="110" s="1"/>
  <c r="DM80" i="110" s="1"/>
  <c r="DN80" i="110" s="1"/>
  <c r="DO80" i="110" s="1"/>
  <c r="DP80" i="110" s="1"/>
  <c r="DQ80" i="110" s="1"/>
  <c r="DR80" i="110" s="1"/>
  <c r="DS80" i="110" s="1"/>
  <c r="DT80" i="110" s="1"/>
  <c r="DU80" i="110" s="1"/>
  <c r="DV80" i="110" s="1"/>
  <c r="DW80" i="110" s="1"/>
  <c r="DX80" i="110" s="1"/>
  <c r="DY80" i="110" s="1"/>
  <c r="DZ80" i="110" s="1"/>
  <c r="EA80" i="110" s="1"/>
  <c r="EB80" i="110" s="1"/>
  <c r="EC80" i="110" s="1"/>
  <c r="ED80" i="110" s="1"/>
  <c r="EE80" i="110" s="1"/>
  <c r="EF80" i="110" s="1"/>
  <c r="EG80" i="110" s="1"/>
  <c r="EH80" i="110" s="1"/>
  <c r="EI80" i="110" s="1"/>
  <c r="EJ80" i="110" s="1"/>
  <c r="EK80" i="110" s="1"/>
  <c r="EL80" i="110" s="1"/>
  <c r="EM80" i="110" s="1"/>
  <c r="EN80" i="110" s="1"/>
  <c r="EO80" i="110" s="1"/>
  <c r="EP80" i="110" s="1"/>
  <c r="EQ80" i="110" s="1"/>
  <c r="ER80" i="110" s="1"/>
  <c r="ES80" i="110" s="1"/>
  <c r="ET80" i="110" s="1"/>
  <c r="EU80" i="110" s="1"/>
  <c r="EV80" i="110" s="1"/>
  <c r="EW80" i="110" s="1"/>
  <c r="EX80" i="110" s="1"/>
  <c r="EY80" i="110" s="1"/>
  <c r="EZ80" i="110" s="1"/>
  <c r="FA80" i="110" s="1"/>
  <c r="FB80" i="110" s="1"/>
  <c r="FC80" i="110" s="1"/>
  <c r="FD80" i="110" s="1"/>
  <c r="FE80" i="110" s="1"/>
  <c r="FF80" i="110" s="1"/>
  <c r="FG80" i="110" s="1"/>
  <c r="FH80" i="110" s="1"/>
  <c r="FI80" i="110" s="1"/>
  <c r="FJ80" i="110" s="1"/>
  <c r="FK80" i="110" s="1"/>
  <c r="FL80" i="110" s="1"/>
  <c r="FM80" i="110" s="1"/>
  <c r="FN80" i="110" s="1"/>
  <c r="FO80" i="110" s="1"/>
  <c r="FP80" i="110" s="1"/>
  <c r="FQ80" i="110" s="1"/>
  <c r="FR80" i="110" s="1"/>
  <c r="FS80" i="110" s="1"/>
  <c r="FT80" i="110" s="1"/>
  <c r="FU80" i="110" s="1"/>
  <c r="FV80" i="110" s="1"/>
  <c r="FW80" i="110" s="1"/>
  <c r="FX80" i="110" s="1"/>
  <c r="FY80" i="110" s="1"/>
  <c r="FZ80" i="110" s="1"/>
  <c r="GA80" i="110" s="1"/>
  <c r="GB80" i="110" s="1"/>
  <c r="GC80" i="110" s="1"/>
  <c r="GD80" i="110" s="1"/>
  <c r="GE80" i="110" s="1"/>
  <c r="GF80" i="110" s="1"/>
  <c r="GG80" i="110" s="1"/>
  <c r="GH80" i="110" s="1"/>
  <c r="GI80" i="110" s="1"/>
  <c r="GJ80" i="110" s="1"/>
  <c r="GK80" i="110" s="1"/>
  <c r="GL80" i="110" s="1"/>
  <c r="GM80" i="110" s="1"/>
  <c r="GN80" i="110" s="1"/>
  <c r="GO80" i="110" s="1"/>
  <c r="GP80" i="110" s="1"/>
  <c r="GQ80" i="110" s="1"/>
  <c r="GR80" i="110" s="1"/>
  <c r="GS80" i="110" s="1"/>
  <c r="GT80" i="110" s="1"/>
  <c r="GU80" i="110" s="1"/>
  <c r="GV80" i="110" s="1"/>
  <c r="GW80" i="110" s="1"/>
  <c r="GX80" i="110" s="1"/>
  <c r="GY80" i="110" s="1"/>
  <c r="GZ80" i="110" s="1"/>
  <c r="HA80" i="110" s="1"/>
  <c r="HB80" i="110" s="1"/>
  <c r="HC80" i="110" s="1"/>
  <c r="HD80" i="110" s="1"/>
  <c r="HE80" i="110" s="1"/>
  <c r="HF80" i="110" s="1"/>
  <c r="HG80" i="110" s="1"/>
  <c r="HH80" i="110" s="1"/>
  <c r="HI80" i="110" s="1"/>
  <c r="HJ80" i="110" s="1"/>
  <c r="BY2" i="110"/>
  <c r="BX55" i="109" s="1"/>
  <c r="BZ22" i="110"/>
  <c r="C42" i="111"/>
  <c r="CB85" i="106" l="1"/>
  <c r="CB88" i="109"/>
  <c r="BZ2" i="110"/>
  <c r="BY55" i="109" s="1"/>
  <c r="CA22" i="110"/>
  <c r="CA87" i="109"/>
  <c r="CA67" i="109" s="1"/>
  <c r="B81" i="110" s="1"/>
  <c r="CB81" i="110" s="1"/>
  <c r="CC81" i="110" s="1"/>
  <c r="CD81" i="110" s="1"/>
  <c r="CE81" i="110" s="1"/>
  <c r="CF81" i="110" s="1"/>
  <c r="CG81" i="110" s="1"/>
  <c r="CH81" i="110" s="1"/>
  <c r="CI81" i="110" s="1"/>
  <c r="CJ81" i="110" s="1"/>
  <c r="CK81" i="110" s="1"/>
  <c r="CL81" i="110" s="1"/>
  <c r="CM81" i="110" s="1"/>
  <c r="CN81" i="110" s="1"/>
  <c r="CO81" i="110" s="1"/>
  <c r="CP81" i="110" s="1"/>
  <c r="CQ81" i="110" s="1"/>
  <c r="CR81" i="110" s="1"/>
  <c r="CS81" i="110" s="1"/>
  <c r="CT81" i="110" s="1"/>
  <c r="CU81" i="110" s="1"/>
  <c r="CV81" i="110" s="1"/>
  <c r="CW81" i="110" s="1"/>
  <c r="CX81" i="110" s="1"/>
  <c r="CY81" i="110" s="1"/>
  <c r="CZ81" i="110" s="1"/>
  <c r="DA81" i="110" s="1"/>
  <c r="DB81" i="110" s="1"/>
  <c r="DC81" i="110" s="1"/>
  <c r="DD81" i="110" s="1"/>
  <c r="DE81" i="110" s="1"/>
  <c r="DF81" i="110" s="1"/>
  <c r="DG81" i="110" s="1"/>
  <c r="DH81" i="110" s="1"/>
  <c r="DI81" i="110" s="1"/>
  <c r="DJ81" i="110" s="1"/>
  <c r="DK81" i="110" s="1"/>
  <c r="DL81" i="110" s="1"/>
  <c r="DM81" i="110" s="1"/>
  <c r="DN81" i="110" s="1"/>
  <c r="DO81" i="110" s="1"/>
  <c r="DP81" i="110" s="1"/>
  <c r="DQ81" i="110" s="1"/>
  <c r="DR81" i="110" s="1"/>
  <c r="DS81" i="110" s="1"/>
  <c r="DT81" i="110" s="1"/>
  <c r="DU81" i="110" s="1"/>
  <c r="DV81" i="110" s="1"/>
  <c r="DW81" i="110" s="1"/>
  <c r="DX81" i="110" s="1"/>
  <c r="DY81" i="110" s="1"/>
  <c r="DZ81" i="110" s="1"/>
  <c r="EA81" i="110" s="1"/>
  <c r="EB81" i="110" s="1"/>
  <c r="EC81" i="110" s="1"/>
  <c r="ED81" i="110" s="1"/>
  <c r="EE81" i="110" s="1"/>
  <c r="EF81" i="110" s="1"/>
  <c r="EG81" i="110" s="1"/>
  <c r="EH81" i="110" s="1"/>
  <c r="EI81" i="110" s="1"/>
  <c r="EJ81" i="110" s="1"/>
  <c r="EK81" i="110" s="1"/>
  <c r="EL81" i="110" s="1"/>
  <c r="EM81" i="110" s="1"/>
  <c r="EN81" i="110" s="1"/>
  <c r="EO81" i="110" s="1"/>
  <c r="EP81" i="110" s="1"/>
  <c r="EQ81" i="110" s="1"/>
  <c r="ER81" i="110" s="1"/>
  <c r="ES81" i="110" s="1"/>
  <c r="ET81" i="110" s="1"/>
  <c r="EU81" i="110" s="1"/>
  <c r="EV81" i="110" s="1"/>
  <c r="EW81" i="110" s="1"/>
  <c r="EX81" i="110" s="1"/>
  <c r="EY81" i="110" s="1"/>
  <c r="EZ81" i="110" s="1"/>
  <c r="FA81" i="110" s="1"/>
  <c r="FB81" i="110" s="1"/>
  <c r="FC81" i="110" s="1"/>
  <c r="FD81" i="110" s="1"/>
  <c r="FE81" i="110" s="1"/>
  <c r="FF81" i="110" s="1"/>
  <c r="FG81" i="110" s="1"/>
  <c r="FH81" i="110" s="1"/>
  <c r="FI81" i="110" s="1"/>
  <c r="FJ81" i="110" s="1"/>
  <c r="FK81" i="110" s="1"/>
  <c r="FL81" i="110" s="1"/>
  <c r="FM81" i="110" s="1"/>
  <c r="FN81" i="110" s="1"/>
  <c r="FO81" i="110" s="1"/>
  <c r="FP81" i="110" s="1"/>
  <c r="FQ81" i="110" s="1"/>
  <c r="FR81" i="110" s="1"/>
  <c r="FS81" i="110" s="1"/>
  <c r="FT81" i="110" s="1"/>
  <c r="FU81" i="110" s="1"/>
  <c r="FV81" i="110" s="1"/>
  <c r="FW81" i="110" s="1"/>
  <c r="FX81" i="110" s="1"/>
  <c r="FY81" i="110" s="1"/>
  <c r="FZ81" i="110" s="1"/>
  <c r="GA81" i="110" s="1"/>
  <c r="GB81" i="110" s="1"/>
  <c r="GC81" i="110" s="1"/>
  <c r="GD81" i="110" s="1"/>
  <c r="GE81" i="110" s="1"/>
  <c r="GF81" i="110" s="1"/>
  <c r="GG81" i="110" s="1"/>
  <c r="GH81" i="110" s="1"/>
  <c r="GI81" i="110" s="1"/>
  <c r="GJ81" i="110" s="1"/>
  <c r="GK81" i="110" s="1"/>
  <c r="GL81" i="110" s="1"/>
  <c r="GM81" i="110" s="1"/>
  <c r="GN81" i="110" s="1"/>
  <c r="GO81" i="110" s="1"/>
  <c r="GP81" i="110" s="1"/>
  <c r="GQ81" i="110" s="1"/>
  <c r="GR81" i="110" s="1"/>
  <c r="GS81" i="110" s="1"/>
  <c r="GT81" i="110" s="1"/>
  <c r="GU81" i="110" s="1"/>
  <c r="GV81" i="110" s="1"/>
  <c r="GW81" i="110" s="1"/>
  <c r="GX81" i="110" s="1"/>
  <c r="GY81" i="110" s="1"/>
  <c r="GZ81" i="110" s="1"/>
  <c r="HA81" i="110" s="1"/>
  <c r="HB81" i="110" s="1"/>
  <c r="HC81" i="110" s="1"/>
  <c r="HD81" i="110" s="1"/>
  <c r="HE81" i="110" s="1"/>
  <c r="HF81" i="110" s="1"/>
  <c r="HG81" i="110" s="1"/>
  <c r="HH81" i="110" s="1"/>
  <c r="HI81" i="110" s="1"/>
  <c r="HJ81" i="110" s="1"/>
  <c r="CC89" i="100"/>
  <c r="E42" i="111"/>
  <c r="AL56" i="109"/>
  <c r="CD89" i="100" l="1"/>
  <c r="CC88" i="109"/>
  <c r="CC85" i="106"/>
  <c r="CB87" i="109"/>
  <c r="CB67" i="109" s="1"/>
  <c r="B82" i="110" s="1"/>
  <c r="CC82" i="110" s="1"/>
  <c r="CD82" i="110" s="1"/>
  <c r="CE82" i="110" s="1"/>
  <c r="CF82" i="110" s="1"/>
  <c r="CG82" i="110" s="1"/>
  <c r="CH82" i="110" s="1"/>
  <c r="CI82" i="110" s="1"/>
  <c r="CJ82" i="110" s="1"/>
  <c r="CK82" i="110" s="1"/>
  <c r="CL82" i="110" s="1"/>
  <c r="CM82" i="110" s="1"/>
  <c r="CN82" i="110" s="1"/>
  <c r="CO82" i="110" s="1"/>
  <c r="CP82" i="110" s="1"/>
  <c r="CQ82" i="110" s="1"/>
  <c r="CR82" i="110" s="1"/>
  <c r="CS82" i="110" s="1"/>
  <c r="CT82" i="110" s="1"/>
  <c r="CU82" i="110" s="1"/>
  <c r="CV82" i="110" s="1"/>
  <c r="CW82" i="110" s="1"/>
  <c r="CX82" i="110" s="1"/>
  <c r="CY82" i="110" s="1"/>
  <c r="CZ82" i="110" s="1"/>
  <c r="DA82" i="110" s="1"/>
  <c r="DB82" i="110" s="1"/>
  <c r="DC82" i="110" s="1"/>
  <c r="DD82" i="110" s="1"/>
  <c r="DE82" i="110" s="1"/>
  <c r="DF82" i="110" s="1"/>
  <c r="DG82" i="110" s="1"/>
  <c r="DH82" i="110" s="1"/>
  <c r="DI82" i="110" s="1"/>
  <c r="DJ82" i="110" s="1"/>
  <c r="DK82" i="110" s="1"/>
  <c r="DL82" i="110" s="1"/>
  <c r="DM82" i="110" s="1"/>
  <c r="DN82" i="110" s="1"/>
  <c r="DO82" i="110" s="1"/>
  <c r="DP82" i="110" s="1"/>
  <c r="DQ82" i="110" s="1"/>
  <c r="DR82" i="110" s="1"/>
  <c r="DS82" i="110" s="1"/>
  <c r="DT82" i="110" s="1"/>
  <c r="DU82" i="110" s="1"/>
  <c r="DV82" i="110" s="1"/>
  <c r="DW82" i="110" s="1"/>
  <c r="DX82" i="110" s="1"/>
  <c r="DY82" i="110" s="1"/>
  <c r="DZ82" i="110" s="1"/>
  <c r="EA82" i="110" s="1"/>
  <c r="EB82" i="110" s="1"/>
  <c r="EC82" i="110" s="1"/>
  <c r="ED82" i="110" s="1"/>
  <c r="EE82" i="110" s="1"/>
  <c r="EF82" i="110" s="1"/>
  <c r="EG82" i="110" s="1"/>
  <c r="EH82" i="110" s="1"/>
  <c r="EI82" i="110" s="1"/>
  <c r="EJ82" i="110" s="1"/>
  <c r="EK82" i="110" s="1"/>
  <c r="EL82" i="110" s="1"/>
  <c r="EM82" i="110" s="1"/>
  <c r="EN82" i="110" s="1"/>
  <c r="EO82" i="110" s="1"/>
  <c r="EP82" i="110" s="1"/>
  <c r="EQ82" i="110" s="1"/>
  <c r="ER82" i="110" s="1"/>
  <c r="ES82" i="110" s="1"/>
  <c r="ET82" i="110" s="1"/>
  <c r="EU82" i="110" s="1"/>
  <c r="EV82" i="110" s="1"/>
  <c r="EW82" i="110" s="1"/>
  <c r="EX82" i="110" s="1"/>
  <c r="EY82" i="110" s="1"/>
  <c r="EZ82" i="110" s="1"/>
  <c r="FA82" i="110" s="1"/>
  <c r="FB82" i="110" s="1"/>
  <c r="FC82" i="110" s="1"/>
  <c r="FD82" i="110" s="1"/>
  <c r="FE82" i="110" s="1"/>
  <c r="FF82" i="110" s="1"/>
  <c r="FG82" i="110" s="1"/>
  <c r="FH82" i="110" s="1"/>
  <c r="FI82" i="110" s="1"/>
  <c r="FJ82" i="110" s="1"/>
  <c r="FK82" i="110" s="1"/>
  <c r="FL82" i="110" s="1"/>
  <c r="FM82" i="110" s="1"/>
  <c r="FN82" i="110" s="1"/>
  <c r="FO82" i="110" s="1"/>
  <c r="FP82" i="110" s="1"/>
  <c r="FQ82" i="110" s="1"/>
  <c r="FR82" i="110" s="1"/>
  <c r="FS82" i="110" s="1"/>
  <c r="FT82" i="110" s="1"/>
  <c r="FU82" i="110" s="1"/>
  <c r="FV82" i="110" s="1"/>
  <c r="FW82" i="110" s="1"/>
  <c r="FX82" i="110" s="1"/>
  <c r="FY82" i="110" s="1"/>
  <c r="FZ82" i="110" s="1"/>
  <c r="GA82" i="110" s="1"/>
  <c r="GB82" i="110" s="1"/>
  <c r="GC82" i="110" s="1"/>
  <c r="GD82" i="110" s="1"/>
  <c r="GE82" i="110" s="1"/>
  <c r="GF82" i="110" s="1"/>
  <c r="GG82" i="110" s="1"/>
  <c r="GH82" i="110" s="1"/>
  <c r="GI82" i="110" s="1"/>
  <c r="GJ82" i="110" s="1"/>
  <c r="GK82" i="110" s="1"/>
  <c r="GL82" i="110" s="1"/>
  <c r="GM82" i="110" s="1"/>
  <c r="GN82" i="110" s="1"/>
  <c r="GO82" i="110" s="1"/>
  <c r="GP82" i="110" s="1"/>
  <c r="GQ82" i="110" s="1"/>
  <c r="GR82" i="110" s="1"/>
  <c r="GS82" i="110" s="1"/>
  <c r="GT82" i="110" s="1"/>
  <c r="GU82" i="110" s="1"/>
  <c r="GV82" i="110" s="1"/>
  <c r="GW82" i="110" s="1"/>
  <c r="GX82" i="110" s="1"/>
  <c r="GY82" i="110" s="1"/>
  <c r="GZ82" i="110" s="1"/>
  <c r="HA82" i="110" s="1"/>
  <c r="HB82" i="110" s="1"/>
  <c r="HC82" i="110" s="1"/>
  <c r="HD82" i="110" s="1"/>
  <c r="HE82" i="110" s="1"/>
  <c r="HF82" i="110" s="1"/>
  <c r="HG82" i="110" s="1"/>
  <c r="HH82" i="110" s="1"/>
  <c r="HI82" i="110" s="1"/>
  <c r="HJ82" i="110" s="1"/>
  <c r="AL95" i="109"/>
  <c r="F42" i="111"/>
  <c r="CA2" i="110"/>
  <c r="BZ55" i="109" s="1"/>
  <c r="CB22" i="110"/>
  <c r="CC87" i="109" l="1"/>
  <c r="CC67" i="109" s="1"/>
  <c r="B83" i="110" s="1"/>
  <c r="CD83" i="110" s="1"/>
  <c r="CE83" i="110" s="1"/>
  <c r="CF83" i="110" s="1"/>
  <c r="CG83" i="110" s="1"/>
  <c r="CH83" i="110" s="1"/>
  <c r="CI83" i="110" s="1"/>
  <c r="CJ83" i="110" s="1"/>
  <c r="CK83" i="110" s="1"/>
  <c r="CL83" i="110" s="1"/>
  <c r="CM83" i="110" s="1"/>
  <c r="CN83" i="110" s="1"/>
  <c r="CO83" i="110" s="1"/>
  <c r="CP83" i="110" s="1"/>
  <c r="CQ83" i="110" s="1"/>
  <c r="CR83" i="110" s="1"/>
  <c r="CS83" i="110" s="1"/>
  <c r="CT83" i="110" s="1"/>
  <c r="CU83" i="110" s="1"/>
  <c r="CV83" i="110" s="1"/>
  <c r="CW83" i="110" s="1"/>
  <c r="CX83" i="110" s="1"/>
  <c r="CY83" i="110" s="1"/>
  <c r="CZ83" i="110" s="1"/>
  <c r="DA83" i="110" s="1"/>
  <c r="DB83" i="110" s="1"/>
  <c r="DC83" i="110" s="1"/>
  <c r="DD83" i="110" s="1"/>
  <c r="DE83" i="110" s="1"/>
  <c r="DF83" i="110" s="1"/>
  <c r="DG83" i="110" s="1"/>
  <c r="DH83" i="110" s="1"/>
  <c r="DI83" i="110" s="1"/>
  <c r="DJ83" i="110" s="1"/>
  <c r="DK83" i="110" s="1"/>
  <c r="DL83" i="110" s="1"/>
  <c r="DM83" i="110" s="1"/>
  <c r="DN83" i="110" s="1"/>
  <c r="DO83" i="110" s="1"/>
  <c r="DP83" i="110" s="1"/>
  <c r="DQ83" i="110" s="1"/>
  <c r="DR83" i="110" s="1"/>
  <c r="DS83" i="110" s="1"/>
  <c r="DT83" i="110" s="1"/>
  <c r="DU83" i="110" s="1"/>
  <c r="DV83" i="110" s="1"/>
  <c r="DW83" i="110" s="1"/>
  <c r="DX83" i="110" s="1"/>
  <c r="DY83" i="110" s="1"/>
  <c r="DZ83" i="110" s="1"/>
  <c r="EA83" i="110" s="1"/>
  <c r="EB83" i="110" s="1"/>
  <c r="EC83" i="110" s="1"/>
  <c r="ED83" i="110" s="1"/>
  <c r="EE83" i="110" s="1"/>
  <c r="EF83" i="110" s="1"/>
  <c r="EG83" i="110" s="1"/>
  <c r="EH83" i="110" s="1"/>
  <c r="EI83" i="110" s="1"/>
  <c r="EJ83" i="110" s="1"/>
  <c r="EK83" i="110" s="1"/>
  <c r="EL83" i="110" s="1"/>
  <c r="EM83" i="110" s="1"/>
  <c r="EN83" i="110" s="1"/>
  <c r="EO83" i="110" s="1"/>
  <c r="EP83" i="110" s="1"/>
  <c r="EQ83" i="110" s="1"/>
  <c r="ER83" i="110" s="1"/>
  <c r="ES83" i="110" s="1"/>
  <c r="ET83" i="110" s="1"/>
  <c r="EU83" i="110" s="1"/>
  <c r="EV83" i="110" s="1"/>
  <c r="EW83" i="110" s="1"/>
  <c r="EX83" i="110" s="1"/>
  <c r="EY83" i="110" s="1"/>
  <c r="EZ83" i="110" s="1"/>
  <c r="FA83" i="110" s="1"/>
  <c r="FB83" i="110" s="1"/>
  <c r="FC83" i="110" s="1"/>
  <c r="FD83" i="110" s="1"/>
  <c r="FE83" i="110" s="1"/>
  <c r="FF83" i="110" s="1"/>
  <c r="FG83" i="110" s="1"/>
  <c r="FH83" i="110" s="1"/>
  <c r="FI83" i="110" s="1"/>
  <c r="FJ83" i="110" s="1"/>
  <c r="FK83" i="110" s="1"/>
  <c r="FL83" i="110" s="1"/>
  <c r="FM83" i="110" s="1"/>
  <c r="FN83" i="110" s="1"/>
  <c r="FO83" i="110" s="1"/>
  <c r="FP83" i="110" s="1"/>
  <c r="FQ83" i="110" s="1"/>
  <c r="FR83" i="110" s="1"/>
  <c r="FS83" i="110" s="1"/>
  <c r="FT83" i="110" s="1"/>
  <c r="FU83" i="110" s="1"/>
  <c r="FV83" i="110" s="1"/>
  <c r="FW83" i="110" s="1"/>
  <c r="FX83" i="110" s="1"/>
  <c r="FY83" i="110" s="1"/>
  <c r="FZ83" i="110" s="1"/>
  <c r="GA83" i="110" s="1"/>
  <c r="GB83" i="110" s="1"/>
  <c r="GC83" i="110" s="1"/>
  <c r="GD83" i="110" s="1"/>
  <c r="GE83" i="110" s="1"/>
  <c r="GF83" i="110" s="1"/>
  <c r="GG83" i="110" s="1"/>
  <c r="GH83" i="110" s="1"/>
  <c r="GI83" i="110" s="1"/>
  <c r="GJ83" i="110" s="1"/>
  <c r="GK83" i="110" s="1"/>
  <c r="GL83" i="110" s="1"/>
  <c r="GM83" i="110" s="1"/>
  <c r="GN83" i="110" s="1"/>
  <c r="GO83" i="110" s="1"/>
  <c r="GP83" i="110" s="1"/>
  <c r="GQ83" i="110" s="1"/>
  <c r="GR83" i="110" s="1"/>
  <c r="GS83" i="110" s="1"/>
  <c r="GT83" i="110" s="1"/>
  <c r="GU83" i="110" s="1"/>
  <c r="GV83" i="110" s="1"/>
  <c r="GW83" i="110" s="1"/>
  <c r="GX83" i="110" s="1"/>
  <c r="GY83" i="110" s="1"/>
  <c r="GZ83" i="110" s="1"/>
  <c r="HA83" i="110" s="1"/>
  <c r="HB83" i="110" s="1"/>
  <c r="HC83" i="110" s="1"/>
  <c r="HD83" i="110" s="1"/>
  <c r="HE83" i="110" s="1"/>
  <c r="HF83" i="110" s="1"/>
  <c r="HG83" i="110" s="1"/>
  <c r="HH83" i="110" s="1"/>
  <c r="HI83" i="110" s="1"/>
  <c r="HJ83" i="110" s="1"/>
  <c r="CD88" i="109"/>
  <c r="CD85" i="106"/>
  <c r="CE89" i="100"/>
  <c r="C43" i="111"/>
  <c r="CB2" i="110"/>
  <c r="CA55" i="109" s="1"/>
  <c r="CC22" i="110"/>
  <c r="CF89" i="100" l="1"/>
  <c r="CD87" i="109"/>
  <c r="CD67" i="109" s="1"/>
  <c r="B84" i="110" s="1"/>
  <c r="CE84" i="110" s="1"/>
  <c r="CF84" i="110" s="1"/>
  <c r="CG84" i="110" s="1"/>
  <c r="CH84" i="110" s="1"/>
  <c r="CI84" i="110" s="1"/>
  <c r="CJ84" i="110" s="1"/>
  <c r="CK84" i="110" s="1"/>
  <c r="CL84" i="110" s="1"/>
  <c r="CM84" i="110" s="1"/>
  <c r="CN84" i="110" s="1"/>
  <c r="CO84" i="110" s="1"/>
  <c r="CP84" i="110" s="1"/>
  <c r="CQ84" i="110" s="1"/>
  <c r="CR84" i="110" s="1"/>
  <c r="CS84" i="110" s="1"/>
  <c r="CT84" i="110" s="1"/>
  <c r="CU84" i="110" s="1"/>
  <c r="CV84" i="110" s="1"/>
  <c r="CW84" i="110" s="1"/>
  <c r="CX84" i="110" s="1"/>
  <c r="CY84" i="110" s="1"/>
  <c r="CZ84" i="110" s="1"/>
  <c r="DA84" i="110" s="1"/>
  <c r="DB84" i="110" s="1"/>
  <c r="DC84" i="110" s="1"/>
  <c r="DD84" i="110" s="1"/>
  <c r="DE84" i="110" s="1"/>
  <c r="DF84" i="110" s="1"/>
  <c r="DG84" i="110" s="1"/>
  <c r="DH84" i="110" s="1"/>
  <c r="DI84" i="110" s="1"/>
  <c r="DJ84" i="110" s="1"/>
  <c r="DK84" i="110" s="1"/>
  <c r="DL84" i="110" s="1"/>
  <c r="DM84" i="110" s="1"/>
  <c r="DN84" i="110" s="1"/>
  <c r="DO84" i="110" s="1"/>
  <c r="DP84" i="110" s="1"/>
  <c r="DQ84" i="110" s="1"/>
  <c r="DR84" i="110" s="1"/>
  <c r="DS84" i="110" s="1"/>
  <c r="DT84" i="110" s="1"/>
  <c r="DU84" i="110" s="1"/>
  <c r="DV84" i="110" s="1"/>
  <c r="DW84" i="110" s="1"/>
  <c r="DX84" i="110" s="1"/>
  <c r="DY84" i="110" s="1"/>
  <c r="DZ84" i="110" s="1"/>
  <c r="EA84" i="110" s="1"/>
  <c r="EB84" i="110" s="1"/>
  <c r="EC84" i="110" s="1"/>
  <c r="ED84" i="110" s="1"/>
  <c r="EE84" i="110" s="1"/>
  <c r="EF84" i="110" s="1"/>
  <c r="EG84" i="110" s="1"/>
  <c r="EH84" i="110" s="1"/>
  <c r="EI84" i="110" s="1"/>
  <c r="EJ84" i="110" s="1"/>
  <c r="EK84" i="110" s="1"/>
  <c r="EL84" i="110" s="1"/>
  <c r="EM84" i="110" s="1"/>
  <c r="EN84" i="110" s="1"/>
  <c r="EO84" i="110" s="1"/>
  <c r="EP84" i="110" s="1"/>
  <c r="EQ84" i="110" s="1"/>
  <c r="ER84" i="110" s="1"/>
  <c r="ES84" i="110" s="1"/>
  <c r="ET84" i="110" s="1"/>
  <c r="EU84" i="110" s="1"/>
  <c r="EV84" i="110" s="1"/>
  <c r="EW84" i="110" s="1"/>
  <c r="EX84" i="110" s="1"/>
  <c r="EY84" i="110" s="1"/>
  <c r="EZ84" i="110" s="1"/>
  <c r="FA84" i="110" s="1"/>
  <c r="FB84" i="110" s="1"/>
  <c r="FC84" i="110" s="1"/>
  <c r="FD84" i="110" s="1"/>
  <c r="FE84" i="110" s="1"/>
  <c r="FF84" i="110" s="1"/>
  <c r="FG84" i="110" s="1"/>
  <c r="FH84" i="110" s="1"/>
  <c r="FI84" i="110" s="1"/>
  <c r="FJ84" i="110" s="1"/>
  <c r="FK84" i="110" s="1"/>
  <c r="FL84" i="110" s="1"/>
  <c r="FM84" i="110" s="1"/>
  <c r="FN84" i="110" s="1"/>
  <c r="FO84" i="110" s="1"/>
  <c r="FP84" i="110" s="1"/>
  <c r="FQ84" i="110" s="1"/>
  <c r="FR84" i="110" s="1"/>
  <c r="FS84" i="110" s="1"/>
  <c r="FT84" i="110" s="1"/>
  <c r="FU84" i="110" s="1"/>
  <c r="FV84" i="110" s="1"/>
  <c r="FW84" i="110" s="1"/>
  <c r="FX84" i="110" s="1"/>
  <c r="FY84" i="110" s="1"/>
  <c r="FZ84" i="110" s="1"/>
  <c r="GA84" i="110" s="1"/>
  <c r="GB84" i="110" s="1"/>
  <c r="GC84" i="110" s="1"/>
  <c r="GD84" i="110" s="1"/>
  <c r="GE84" i="110" s="1"/>
  <c r="GF84" i="110" s="1"/>
  <c r="GG84" i="110" s="1"/>
  <c r="GH84" i="110" s="1"/>
  <c r="GI84" i="110" s="1"/>
  <c r="GJ84" i="110" s="1"/>
  <c r="GK84" i="110" s="1"/>
  <c r="GL84" i="110" s="1"/>
  <c r="GM84" i="110" s="1"/>
  <c r="GN84" i="110" s="1"/>
  <c r="GO84" i="110" s="1"/>
  <c r="GP84" i="110" s="1"/>
  <c r="GQ84" i="110" s="1"/>
  <c r="GR84" i="110" s="1"/>
  <c r="GS84" i="110" s="1"/>
  <c r="GT84" i="110" s="1"/>
  <c r="GU84" i="110" s="1"/>
  <c r="GV84" i="110" s="1"/>
  <c r="GW84" i="110" s="1"/>
  <c r="GX84" i="110" s="1"/>
  <c r="GY84" i="110" s="1"/>
  <c r="GZ84" i="110" s="1"/>
  <c r="HA84" i="110" s="1"/>
  <c r="HB84" i="110" s="1"/>
  <c r="HC84" i="110" s="1"/>
  <c r="HD84" i="110" s="1"/>
  <c r="HE84" i="110" s="1"/>
  <c r="HF84" i="110" s="1"/>
  <c r="HG84" i="110" s="1"/>
  <c r="HH84" i="110" s="1"/>
  <c r="HI84" i="110" s="1"/>
  <c r="HJ84" i="110" s="1"/>
  <c r="E43" i="111"/>
  <c r="AM56" i="109"/>
  <c r="CE88" i="109"/>
  <c r="CE85" i="106"/>
  <c r="CC2" i="110"/>
  <c r="CB55" i="109" s="1"/>
  <c r="CD22" i="110"/>
  <c r="CE87" i="109" l="1"/>
  <c r="CE67" i="109" s="1"/>
  <c r="B85" i="110" s="1"/>
  <c r="CF85" i="110" s="1"/>
  <c r="CG85" i="110" s="1"/>
  <c r="CH85" i="110" s="1"/>
  <c r="CI85" i="110" s="1"/>
  <c r="CJ85" i="110" s="1"/>
  <c r="CK85" i="110" s="1"/>
  <c r="CL85" i="110" s="1"/>
  <c r="CM85" i="110" s="1"/>
  <c r="CN85" i="110" s="1"/>
  <c r="CO85" i="110" s="1"/>
  <c r="CP85" i="110" s="1"/>
  <c r="CQ85" i="110" s="1"/>
  <c r="CR85" i="110" s="1"/>
  <c r="CS85" i="110" s="1"/>
  <c r="CT85" i="110" s="1"/>
  <c r="CU85" i="110" s="1"/>
  <c r="CV85" i="110" s="1"/>
  <c r="CW85" i="110" s="1"/>
  <c r="CX85" i="110" s="1"/>
  <c r="CY85" i="110" s="1"/>
  <c r="CZ85" i="110" s="1"/>
  <c r="DA85" i="110" s="1"/>
  <c r="DB85" i="110" s="1"/>
  <c r="DC85" i="110" s="1"/>
  <c r="DD85" i="110" s="1"/>
  <c r="DE85" i="110" s="1"/>
  <c r="DF85" i="110" s="1"/>
  <c r="DG85" i="110" s="1"/>
  <c r="DH85" i="110" s="1"/>
  <c r="DI85" i="110" s="1"/>
  <c r="DJ85" i="110" s="1"/>
  <c r="DK85" i="110" s="1"/>
  <c r="DL85" i="110" s="1"/>
  <c r="DM85" i="110" s="1"/>
  <c r="DN85" i="110" s="1"/>
  <c r="DO85" i="110" s="1"/>
  <c r="DP85" i="110" s="1"/>
  <c r="DQ85" i="110" s="1"/>
  <c r="DR85" i="110" s="1"/>
  <c r="DS85" i="110" s="1"/>
  <c r="DT85" i="110" s="1"/>
  <c r="DU85" i="110" s="1"/>
  <c r="DV85" i="110" s="1"/>
  <c r="DW85" i="110" s="1"/>
  <c r="DX85" i="110" s="1"/>
  <c r="DY85" i="110" s="1"/>
  <c r="DZ85" i="110" s="1"/>
  <c r="EA85" i="110" s="1"/>
  <c r="EB85" i="110" s="1"/>
  <c r="EC85" i="110" s="1"/>
  <c r="ED85" i="110" s="1"/>
  <c r="EE85" i="110" s="1"/>
  <c r="EF85" i="110" s="1"/>
  <c r="EG85" i="110" s="1"/>
  <c r="EH85" i="110" s="1"/>
  <c r="EI85" i="110" s="1"/>
  <c r="EJ85" i="110" s="1"/>
  <c r="EK85" i="110" s="1"/>
  <c r="EL85" i="110" s="1"/>
  <c r="EM85" i="110" s="1"/>
  <c r="EN85" i="110" s="1"/>
  <c r="EO85" i="110" s="1"/>
  <c r="EP85" i="110" s="1"/>
  <c r="EQ85" i="110" s="1"/>
  <c r="ER85" i="110" s="1"/>
  <c r="ES85" i="110" s="1"/>
  <c r="ET85" i="110" s="1"/>
  <c r="EU85" i="110" s="1"/>
  <c r="EV85" i="110" s="1"/>
  <c r="EW85" i="110" s="1"/>
  <c r="EX85" i="110" s="1"/>
  <c r="EY85" i="110" s="1"/>
  <c r="EZ85" i="110" s="1"/>
  <c r="FA85" i="110" s="1"/>
  <c r="FB85" i="110" s="1"/>
  <c r="FC85" i="110" s="1"/>
  <c r="FD85" i="110" s="1"/>
  <c r="FE85" i="110" s="1"/>
  <c r="FF85" i="110" s="1"/>
  <c r="FG85" i="110" s="1"/>
  <c r="FH85" i="110" s="1"/>
  <c r="FI85" i="110" s="1"/>
  <c r="FJ85" i="110" s="1"/>
  <c r="FK85" i="110" s="1"/>
  <c r="FL85" i="110" s="1"/>
  <c r="FM85" i="110" s="1"/>
  <c r="FN85" i="110" s="1"/>
  <c r="FO85" i="110" s="1"/>
  <c r="FP85" i="110" s="1"/>
  <c r="FQ85" i="110" s="1"/>
  <c r="FR85" i="110" s="1"/>
  <c r="FS85" i="110" s="1"/>
  <c r="FT85" i="110" s="1"/>
  <c r="FU85" i="110" s="1"/>
  <c r="FV85" i="110" s="1"/>
  <c r="FW85" i="110" s="1"/>
  <c r="FX85" i="110" s="1"/>
  <c r="FY85" i="110" s="1"/>
  <c r="FZ85" i="110" s="1"/>
  <c r="GA85" i="110" s="1"/>
  <c r="GB85" i="110" s="1"/>
  <c r="GC85" i="110" s="1"/>
  <c r="GD85" i="110" s="1"/>
  <c r="GE85" i="110" s="1"/>
  <c r="GF85" i="110" s="1"/>
  <c r="GG85" i="110" s="1"/>
  <c r="GH85" i="110" s="1"/>
  <c r="GI85" i="110" s="1"/>
  <c r="GJ85" i="110" s="1"/>
  <c r="GK85" i="110" s="1"/>
  <c r="GL85" i="110" s="1"/>
  <c r="GM85" i="110" s="1"/>
  <c r="GN85" i="110" s="1"/>
  <c r="GO85" i="110" s="1"/>
  <c r="GP85" i="110" s="1"/>
  <c r="GQ85" i="110" s="1"/>
  <c r="GR85" i="110" s="1"/>
  <c r="GS85" i="110" s="1"/>
  <c r="GT85" i="110" s="1"/>
  <c r="GU85" i="110" s="1"/>
  <c r="GV85" i="110" s="1"/>
  <c r="GW85" i="110" s="1"/>
  <c r="GX85" i="110" s="1"/>
  <c r="GY85" i="110" s="1"/>
  <c r="GZ85" i="110" s="1"/>
  <c r="HA85" i="110" s="1"/>
  <c r="HB85" i="110" s="1"/>
  <c r="HC85" i="110" s="1"/>
  <c r="HD85" i="110" s="1"/>
  <c r="HE85" i="110" s="1"/>
  <c r="HF85" i="110" s="1"/>
  <c r="HG85" i="110" s="1"/>
  <c r="HH85" i="110" s="1"/>
  <c r="HI85" i="110" s="1"/>
  <c r="HJ85" i="110" s="1"/>
  <c r="CD2" i="110"/>
  <c r="CC55" i="109" s="1"/>
  <c r="CE22" i="110"/>
  <c r="AM95" i="109"/>
  <c r="F43" i="111"/>
  <c r="CG89" i="100"/>
  <c r="CF88" i="109"/>
  <c r="CF85" i="106"/>
  <c r="CH89" i="100" l="1"/>
  <c r="CG85" i="106"/>
  <c r="CF87" i="109"/>
  <c r="CF67" i="109" s="1"/>
  <c r="B86" i="110" s="1"/>
  <c r="CG86" i="110" s="1"/>
  <c r="CH86" i="110" s="1"/>
  <c r="CI86" i="110" s="1"/>
  <c r="CJ86" i="110" s="1"/>
  <c r="CK86" i="110" s="1"/>
  <c r="CL86" i="110" s="1"/>
  <c r="CM86" i="110" s="1"/>
  <c r="CN86" i="110" s="1"/>
  <c r="CO86" i="110" s="1"/>
  <c r="CP86" i="110" s="1"/>
  <c r="CQ86" i="110" s="1"/>
  <c r="CR86" i="110" s="1"/>
  <c r="CS86" i="110" s="1"/>
  <c r="CT86" i="110" s="1"/>
  <c r="CU86" i="110" s="1"/>
  <c r="CV86" i="110" s="1"/>
  <c r="CW86" i="110" s="1"/>
  <c r="CX86" i="110" s="1"/>
  <c r="CY86" i="110" s="1"/>
  <c r="CZ86" i="110" s="1"/>
  <c r="DA86" i="110" s="1"/>
  <c r="DB86" i="110" s="1"/>
  <c r="DC86" i="110" s="1"/>
  <c r="DD86" i="110" s="1"/>
  <c r="DE86" i="110" s="1"/>
  <c r="DF86" i="110" s="1"/>
  <c r="DG86" i="110" s="1"/>
  <c r="DH86" i="110" s="1"/>
  <c r="DI86" i="110" s="1"/>
  <c r="DJ86" i="110" s="1"/>
  <c r="DK86" i="110" s="1"/>
  <c r="DL86" i="110" s="1"/>
  <c r="DM86" i="110" s="1"/>
  <c r="DN86" i="110" s="1"/>
  <c r="DO86" i="110" s="1"/>
  <c r="DP86" i="110" s="1"/>
  <c r="DQ86" i="110" s="1"/>
  <c r="DR86" i="110" s="1"/>
  <c r="DS86" i="110" s="1"/>
  <c r="DT86" i="110" s="1"/>
  <c r="DU86" i="110" s="1"/>
  <c r="DV86" i="110" s="1"/>
  <c r="DW86" i="110" s="1"/>
  <c r="DX86" i="110" s="1"/>
  <c r="DY86" i="110" s="1"/>
  <c r="DZ86" i="110" s="1"/>
  <c r="EA86" i="110" s="1"/>
  <c r="EB86" i="110" s="1"/>
  <c r="EC86" i="110" s="1"/>
  <c r="ED86" i="110" s="1"/>
  <c r="EE86" i="110" s="1"/>
  <c r="EF86" i="110" s="1"/>
  <c r="EG86" i="110" s="1"/>
  <c r="EH86" i="110" s="1"/>
  <c r="EI86" i="110" s="1"/>
  <c r="EJ86" i="110" s="1"/>
  <c r="EK86" i="110" s="1"/>
  <c r="EL86" i="110" s="1"/>
  <c r="EM86" i="110" s="1"/>
  <c r="EN86" i="110" s="1"/>
  <c r="EO86" i="110" s="1"/>
  <c r="EP86" i="110" s="1"/>
  <c r="EQ86" i="110" s="1"/>
  <c r="ER86" i="110" s="1"/>
  <c r="ES86" i="110" s="1"/>
  <c r="ET86" i="110" s="1"/>
  <c r="EU86" i="110" s="1"/>
  <c r="EV86" i="110" s="1"/>
  <c r="EW86" i="110" s="1"/>
  <c r="EX86" i="110" s="1"/>
  <c r="EY86" i="110" s="1"/>
  <c r="EZ86" i="110" s="1"/>
  <c r="FA86" i="110" s="1"/>
  <c r="FB86" i="110" s="1"/>
  <c r="FC86" i="110" s="1"/>
  <c r="FD86" i="110" s="1"/>
  <c r="FE86" i="110" s="1"/>
  <c r="FF86" i="110" s="1"/>
  <c r="FG86" i="110" s="1"/>
  <c r="FH86" i="110" s="1"/>
  <c r="FI86" i="110" s="1"/>
  <c r="FJ86" i="110" s="1"/>
  <c r="FK86" i="110" s="1"/>
  <c r="FL86" i="110" s="1"/>
  <c r="FM86" i="110" s="1"/>
  <c r="FN86" i="110" s="1"/>
  <c r="FO86" i="110" s="1"/>
  <c r="FP86" i="110" s="1"/>
  <c r="FQ86" i="110" s="1"/>
  <c r="FR86" i="110" s="1"/>
  <c r="FS86" i="110" s="1"/>
  <c r="FT86" i="110" s="1"/>
  <c r="FU86" i="110" s="1"/>
  <c r="FV86" i="110" s="1"/>
  <c r="FW86" i="110" s="1"/>
  <c r="FX86" i="110" s="1"/>
  <c r="FY86" i="110" s="1"/>
  <c r="FZ86" i="110" s="1"/>
  <c r="GA86" i="110" s="1"/>
  <c r="GB86" i="110" s="1"/>
  <c r="GC86" i="110" s="1"/>
  <c r="GD86" i="110" s="1"/>
  <c r="GE86" i="110" s="1"/>
  <c r="GF86" i="110" s="1"/>
  <c r="GG86" i="110" s="1"/>
  <c r="GH86" i="110" s="1"/>
  <c r="GI86" i="110" s="1"/>
  <c r="GJ86" i="110" s="1"/>
  <c r="GK86" i="110" s="1"/>
  <c r="GL86" i="110" s="1"/>
  <c r="GM86" i="110" s="1"/>
  <c r="GN86" i="110" s="1"/>
  <c r="GO86" i="110" s="1"/>
  <c r="GP86" i="110" s="1"/>
  <c r="GQ86" i="110" s="1"/>
  <c r="GR86" i="110" s="1"/>
  <c r="GS86" i="110" s="1"/>
  <c r="GT86" i="110" s="1"/>
  <c r="GU86" i="110" s="1"/>
  <c r="GV86" i="110" s="1"/>
  <c r="GW86" i="110" s="1"/>
  <c r="GX86" i="110" s="1"/>
  <c r="GY86" i="110" s="1"/>
  <c r="GZ86" i="110" s="1"/>
  <c r="HA86" i="110" s="1"/>
  <c r="HB86" i="110" s="1"/>
  <c r="HC86" i="110" s="1"/>
  <c r="HD86" i="110" s="1"/>
  <c r="HE86" i="110" s="1"/>
  <c r="HF86" i="110" s="1"/>
  <c r="HG86" i="110" s="1"/>
  <c r="HH86" i="110" s="1"/>
  <c r="HI86" i="110" s="1"/>
  <c r="HJ86" i="110" s="1"/>
  <c r="C44" i="111"/>
  <c r="CG88" i="109"/>
  <c r="CE2" i="110"/>
  <c r="CD55" i="109" s="1"/>
  <c r="CF22" i="110"/>
  <c r="CH85" i="106" l="1"/>
  <c r="CF2" i="110"/>
  <c r="CE55" i="109" s="1"/>
  <c r="CG22" i="110"/>
  <c r="E44" i="111"/>
  <c r="AN56" i="109"/>
  <c r="CI89" i="100"/>
  <c r="CG87" i="109"/>
  <c r="CG67" i="109" s="1"/>
  <c r="B87" i="110" s="1"/>
  <c r="CH87" i="110" s="1"/>
  <c r="CI87" i="110" s="1"/>
  <c r="CJ87" i="110" s="1"/>
  <c r="CK87" i="110" s="1"/>
  <c r="CL87" i="110" s="1"/>
  <c r="CM87" i="110" s="1"/>
  <c r="CN87" i="110" s="1"/>
  <c r="CO87" i="110" s="1"/>
  <c r="CP87" i="110" s="1"/>
  <c r="CQ87" i="110" s="1"/>
  <c r="CR87" i="110" s="1"/>
  <c r="CS87" i="110" s="1"/>
  <c r="CT87" i="110" s="1"/>
  <c r="CU87" i="110" s="1"/>
  <c r="CV87" i="110" s="1"/>
  <c r="CW87" i="110" s="1"/>
  <c r="CX87" i="110" s="1"/>
  <c r="CY87" i="110" s="1"/>
  <c r="CZ87" i="110" s="1"/>
  <c r="DA87" i="110" s="1"/>
  <c r="DB87" i="110" s="1"/>
  <c r="DC87" i="110" s="1"/>
  <c r="DD87" i="110" s="1"/>
  <c r="DE87" i="110" s="1"/>
  <c r="DF87" i="110" s="1"/>
  <c r="DG87" i="110" s="1"/>
  <c r="DH87" i="110" s="1"/>
  <c r="DI87" i="110" s="1"/>
  <c r="DJ87" i="110" s="1"/>
  <c r="DK87" i="110" s="1"/>
  <c r="DL87" i="110" s="1"/>
  <c r="DM87" i="110" s="1"/>
  <c r="DN87" i="110" s="1"/>
  <c r="DO87" i="110" s="1"/>
  <c r="DP87" i="110" s="1"/>
  <c r="DQ87" i="110" s="1"/>
  <c r="DR87" i="110" s="1"/>
  <c r="DS87" i="110" s="1"/>
  <c r="DT87" i="110" s="1"/>
  <c r="DU87" i="110" s="1"/>
  <c r="DV87" i="110" s="1"/>
  <c r="DW87" i="110" s="1"/>
  <c r="DX87" i="110" s="1"/>
  <c r="DY87" i="110" s="1"/>
  <c r="DZ87" i="110" s="1"/>
  <c r="EA87" i="110" s="1"/>
  <c r="EB87" i="110" s="1"/>
  <c r="EC87" i="110" s="1"/>
  <c r="ED87" i="110" s="1"/>
  <c r="EE87" i="110" s="1"/>
  <c r="EF87" i="110" s="1"/>
  <c r="EG87" i="110" s="1"/>
  <c r="EH87" i="110" s="1"/>
  <c r="EI87" i="110" s="1"/>
  <c r="EJ87" i="110" s="1"/>
  <c r="EK87" i="110" s="1"/>
  <c r="EL87" i="110" s="1"/>
  <c r="EM87" i="110" s="1"/>
  <c r="EN87" i="110" s="1"/>
  <c r="EO87" i="110" s="1"/>
  <c r="EP87" i="110" s="1"/>
  <c r="EQ87" i="110" s="1"/>
  <c r="ER87" i="110" s="1"/>
  <c r="ES87" i="110" s="1"/>
  <c r="ET87" i="110" s="1"/>
  <c r="EU87" i="110" s="1"/>
  <c r="EV87" i="110" s="1"/>
  <c r="EW87" i="110" s="1"/>
  <c r="EX87" i="110" s="1"/>
  <c r="EY87" i="110" s="1"/>
  <c r="EZ87" i="110" s="1"/>
  <c r="FA87" i="110" s="1"/>
  <c r="FB87" i="110" s="1"/>
  <c r="FC87" i="110" s="1"/>
  <c r="FD87" i="110" s="1"/>
  <c r="FE87" i="110" s="1"/>
  <c r="FF87" i="110" s="1"/>
  <c r="FG87" i="110" s="1"/>
  <c r="FH87" i="110" s="1"/>
  <c r="FI87" i="110" s="1"/>
  <c r="FJ87" i="110" s="1"/>
  <c r="FK87" i="110" s="1"/>
  <c r="FL87" i="110" s="1"/>
  <c r="FM87" i="110" s="1"/>
  <c r="FN87" i="110" s="1"/>
  <c r="FO87" i="110" s="1"/>
  <c r="FP87" i="110" s="1"/>
  <c r="FQ87" i="110" s="1"/>
  <c r="FR87" i="110" s="1"/>
  <c r="FS87" i="110" s="1"/>
  <c r="FT87" i="110" s="1"/>
  <c r="FU87" i="110" s="1"/>
  <c r="FV87" i="110" s="1"/>
  <c r="FW87" i="110" s="1"/>
  <c r="FX87" i="110" s="1"/>
  <c r="FY87" i="110" s="1"/>
  <c r="FZ87" i="110" s="1"/>
  <c r="GA87" i="110" s="1"/>
  <c r="GB87" i="110" s="1"/>
  <c r="GC87" i="110" s="1"/>
  <c r="GD87" i="110" s="1"/>
  <c r="GE87" i="110" s="1"/>
  <c r="GF87" i="110" s="1"/>
  <c r="GG87" i="110" s="1"/>
  <c r="GH87" i="110" s="1"/>
  <c r="GI87" i="110" s="1"/>
  <c r="GJ87" i="110" s="1"/>
  <c r="GK87" i="110" s="1"/>
  <c r="GL87" i="110" s="1"/>
  <c r="GM87" i="110" s="1"/>
  <c r="GN87" i="110" s="1"/>
  <c r="GO87" i="110" s="1"/>
  <c r="GP87" i="110" s="1"/>
  <c r="GQ87" i="110" s="1"/>
  <c r="GR87" i="110" s="1"/>
  <c r="GS87" i="110" s="1"/>
  <c r="GT87" i="110" s="1"/>
  <c r="GU87" i="110" s="1"/>
  <c r="GV87" i="110" s="1"/>
  <c r="GW87" i="110" s="1"/>
  <c r="GX87" i="110" s="1"/>
  <c r="GY87" i="110" s="1"/>
  <c r="GZ87" i="110" s="1"/>
  <c r="HA87" i="110" s="1"/>
  <c r="HB87" i="110" s="1"/>
  <c r="HC87" i="110" s="1"/>
  <c r="HD87" i="110" s="1"/>
  <c r="HE87" i="110" s="1"/>
  <c r="HF87" i="110" s="1"/>
  <c r="HG87" i="110" s="1"/>
  <c r="HH87" i="110" s="1"/>
  <c r="HI87" i="110" s="1"/>
  <c r="HJ87" i="110" s="1"/>
  <c r="CH88" i="109" l="1"/>
  <c r="CH87" i="109"/>
  <c r="CH67" i="109" s="1"/>
  <c r="B88" i="110" s="1"/>
  <c r="CI88" i="110" s="1"/>
  <c r="CJ88" i="110" s="1"/>
  <c r="CK88" i="110" s="1"/>
  <c r="CL88" i="110" s="1"/>
  <c r="CM88" i="110" s="1"/>
  <c r="CN88" i="110" s="1"/>
  <c r="CO88" i="110" s="1"/>
  <c r="CP88" i="110" s="1"/>
  <c r="CQ88" i="110" s="1"/>
  <c r="CR88" i="110" s="1"/>
  <c r="CS88" i="110" s="1"/>
  <c r="CT88" i="110" s="1"/>
  <c r="CU88" i="110" s="1"/>
  <c r="CV88" i="110" s="1"/>
  <c r="CW88" i="110" s="1"/>
  <c r="CX88" i="110" s="1"/>
  <c r="CY88" i="110" s="1"/>
  <c r="CZ88" i="110" s="1"/>
  <c r="DA88" i="110" s="1"/>
  <c r="DB88" i="110" s="1"/>
  <c r="DC88" i="110" s="1"/>
  <c r="DD88" i="110" s="1"/>
  <c r="DE88" i="110" s="1"/>
  <c r="DF88" i="110" s="1"/>
  <c r="DG88" i="110" s="1"/>
  <c r="DH88" i="110" s="1"/>
  <c r="DI88" i="110" s="1"/>
  <c r="DJ88" i="110" s="1"/>
  <c r="DK88" i="110" s="1"/>
  <c r="DL88" i="110" s="1"/>
  <c r="DM88" i="110" s="1"/>
  <c r="DN88" i="110" s="1"/>
  <c r="DO88" i="110" s="1"/>
  <c r="DP88" i="110" s="1"/>
  <c r="DQ88" i="110" s="1"/>
  <c r="DR88" i="110" s="1"/>
  <c r="DS88" i="110" s="1"/>
  <c r="DT88" i="110" s="1"/>
  <c r="DU88" i="110" s="1"/>
  <c r="DV88" i="110" s="1"/>
  <c r="DW88" i="110" s="1"/>
  <c r="DX88" i="110" s="1"/>
  <c r="DY88" i="110" s="1"/>
  <c r="DZ88" i="110" s="1"/>
  <c r="EA88" i="110" s="1"/>
  <c r="EB88" i="110" s="1"/>
  <c r="EC88" i="110" s="1"/>
  <c r="ED88" i="110" s="1"/>
  <c r="EE88" i="110" s="1"/>
  <c r="EF88" i="110" s="1"/>
  <c r="EG88" i="110" s="1"/>
  <c r="EH88" i="110" s="1"/>
  <c r="EI88" i="110" s="1"/>
  <c r="EJ88" i="110" s="1"/>
  <c r="EK88" i="110" s="1"/>
  <c r="EL88" i="110" s="1"/>
  <c r="EM88" i="110" s="1"/>
  <c r="EN88" i="110" s="1"/>
  <c r="EO88" i="110" s="1"/>
  <c r="EP88" i="110" s="1"/>
  <c r="EQ88" i="110" s="1"/>
  <c r="ER88" i="110" s="1"/>
  <c r="ES88" i="110" s="1"/>
  <c r="ET88" i="110" s="1"/>
  <c r="EU88" i="110" s="1"/>
  <c r="EV88" i="110" s="1"/>
  <c r="EW88" i="110" s="1"/>
  <c r="EX88" i="110" s="1"/>
  <c r="EY88" i="110" s="1"/>
  <c r="EZ88" i="110" s="1"/>
  <c r="FA88" i="110" s="1"/>
  <c r="FB88" i="110" s="1"/>
  <c r="FC88" i="110" s="1"/>
  <c r="FD88" i="110" s="1"/>
  <c r="FE88" i="110" s="1"/>
  <c r="FF88" i="110" s="1"/>
  <c r="FG88" i="110" s="1"/>
  <c r="FH88" i="110" s="1"/>
  <c r="FI88" i="110" s="1"/>
  <c r="FJ88" i="110" s="1"/>
  <c r="FK88" i="110" s="1"/>
  <c r="FL88" i="110" s="1"/>
  <c r="FM88" i="110" s="1"/>
  <c r="FN88" i="110" s="1"/>
  <c r="FO88" i="110" s="1"/>
  <c r="FP88" i="110" s="1"/>
  <c r="FQ88" i="110" s="1"/>
  <c r="FR88" i="110" s="1"/>
  <c r="FS88" i="110" s="1"/>
  <c r="FT88" i="110" s="1"/>
  <c r="FU88" i="110" s="1"/>
  <c r="FV88" i="110" s="1"/>
  <c r="FW88" i="110" s="1"/>
  <c r="FX88" i="110" s="1"/>
  <c r="FY88" i="110" s="1"/>
  <c r="FZ88" i="110" s="1"/>
  <c r="GA88" i="110" s="1"/>
  <c r="GB88" i="110" s="1"/>
  <c r="GC88" i="110" s="1"/>
  <c r="GD88" i="110" s="1"/>
  <c r="GE88" i="110" s="1"/>
  <c r="GF88" i="110" s="1"/>
  <c r="GG88" i="110" s="1"/>
  <c r="GH88" i="110" s="1"/>
  <c r="GI88" i="110" s="1"/>
  <c r="GJ88" i="110" s="1"/>
  <c r="GK88" i="110" s="1"/>
  <c r="GL88" i="110" s="1"/>
  <c r="GM88" i="110" s="1"/>
  <c r="GN88" i="110" s="1"/>
  <c r="GO88" i="110" s="1"/>
  <c r="GP88" i="110" s="1"/>
  <c r="GQ88" i="110" s="1"/>
  <c r="GR88" i="110" s="1"/>
  <c r="GS88" i="110" s="1"/>
  <c r="GT88" i="110" s="1"/>
  <c r="GU88" i="110" s="1"/>
  <c r="GV88" i="110" s="1"/>
  <c r="GW88" i="110" s="1"/>
  <c r="GX88" i="110" s="1"/>
  <c r="GY88" i="110" s="1"/>
  <c r="GZ88" i="110" s="1"/>
  <c r="HA88" i="110" s="1"/>
  <c r="HB88" i="110" s="1"/>
  <c r="HC88" i="110" s="1"/>
  <c r="HD88" i="110" s="1"/>
  <c r="HE88" i="110" s="1"/>
  <c r="HF88" i="110" s="1"/>
  <c r="HG88" i="110" s="1"/>
  <c r="HH88" i="110" s="1"/>
  <c r="HI88" i="110" s="1"/>
  <c r="HJ88" i="110" s="1"/>
  <c r="CI85" i="106"/>
  <c r="CI88" i="109"/>
  <c r="CJ89" i="100"/>
  <c r="CG2" i="110"/>
  <c r="CF55" i="109" s="1"/>
  <c r="CH22" i="110"/>
  <c r="AN95" i="109"/>
  <c r="F44" i="111"/>
  <c r="CJ85" i="106" l="1"/>
  <c r="CJ88" i="109"/>
  <c r="CH2" i="110"/>
  <c r="CG55" i="109" s="1"/>
  <c r="CI22" i="110"/>
  <c r="CK89" i="100"/>
  <c r="C45" i="111"/>
  <c r="CI87" i="109" l="1"/>
  <c r="CI67" i="109" s="1"/>
  <c r="B89" i="110" s="1"/>
  <c r="CJ89" i="110" s="1"/>
  <c r="CK89" i="110" s="1"/>
  <c r="CL89" i="110" s="1"/>
  <c r="CM89" i="110" s="1"/>
  <c r="CN89" i="110" s="1"/>
  <c r="CO89" i="110" s="1"/>
  <c r="CP89" i="110" s="1"/>
  <c r="CQ89" i="110" s="1"/>
  <c r="CR89" i="110" s="1"/>
  <c r="CS89" i="110" s="1"/>
  <c r="CT89" i="110" s="1"/>
  <c r="CU89" i="110" s="1"/>
  <c r="CV89" i="110" s="1"/>
  <c r="CW89" i="110" s="1"/>
  <c r="CX89" i="110" s="1"/>
  <c r="CY89" i="110" s="1"/>
  <c r="CZ89" i="110" s="1"/>
  <c r="DA89" i="110" s="1"/>
  <c r="DB89" i="110" s="1"/>
  <c r="DC89" i="110" s="1"/>
  <c r="DD89" i="110" s="1"/>
  <c r="DE89" i="110" s="1"/>
  <c r="DF89" i="110" s="1"/>
  <c r="DG89" i="110" s="1"/>
  <c r="DH89" i="110" s="1"/>
  <c r="DI89" i="110" s="1"/>
  <c r="DJ89" i="110" s="1"/>
  <c r="DK89" i="110" s="1"/>
  <c r="DL89" i="110" s="1"/>
  <c r="DM89" i="110" s="1"/>
  <c r="DN89" i="110" s="1"/>
  <c r="DO89" i="110" s="1"/>
  <c r="DP89" i="110" s="1"/>
  <c r="DQ89" i="110" s="1"/>
  <c r="DR89" i="110" s="1"/>
  <c r="DS89" i="110" s="1"/>
  <c r="DT89" i="110" s="1"/>
  <c r="DU89" i="110" s="1"/>
  <c r="DV89" i="110" s="1"/>
  <c r="DW89" i="110" s="1"/>
  <c r="DX89" i="110" s="1"/>
  <c r="DY89" i="110" s="1"/>
  <c r="DZ89" i="110" s="1"/>
  <c r="EA89" i="110" s="1"/>
  <c r="EB89" i="110" s="1"/>
  <c r="EC89" i="110" s="1"/>
  <c r="ED89" i="110" s="1"/>
  <c r="EE89" i="110" s="1"/>
  <c r="EF89" i="110" s="1"/>
  <c r="EG89" i="110" s="1"/>
  <c r="EH89" i="110" s="1"/>
  <c r="EI89" i="110" s="1"/>
  <c r="EJ89" i="110" s="1"/>
  <c r="EK89" i="110" s="1"/>
  <c r="EL89" i="110" s="1"/>
  <c r="EM89" i="110" s="1"/>
  <c r="EN89" i="110" s="1"/>
  <c r="EO89" i="110" s="1"/>
  <c r="EP89" i="110" s="1"/>
  <c r="EQ89" i="110" s="1"/>
  <c r="ER89" i="110" s="1"/>
  <c r="ES89" i="110" s="1"/>
  <c r="ET89" i="110" s="1"/>
  <c r="EU89" i="110" s="1"/>
  <c r="EV89" i="110" s="1"/>
  <c r="EW89" i="110" s="1"/>
  <c r="EX89" i="110" s="1"/>
  <c r="EY89" i="110" s="1"/>
  <c r="EZ89" i="110" s="1"/>
  <c r="FA89" i="110" s="1"/>
  <c r="FB89" i="110" s="1"/>
  <c r="FC89" i="110" s="1"/>
  <c r="FD89" i="110" s="1"/>
  <c r="FE89" i="110" s="1"/>
  <c r="FF89" i="110" s="1"/>
  <c r="FG89" i="110" s="1"/>
  <c r="FH89" i="110" s="1"/>
  <c r="FI89" i="110" s="1"/>
  <c r="FJ89" i="110" s="1"/>
  <c r="FK89" i="110" s="1"/>
  <c r="FL89" i="110" s="1"/>
  <c r="FM89" i="110" s="1"/>
  <c r="FN89" i="110" s="1"/>
  <c r="FO89" i="110" s="1"/>
  <c r="FP89" i="110" s="1"/>
  <c r="FQ89" i="110" s="1"/>
  <c r="FR89" i="110" s="1"/>
  <c r="FS89" i="110" s="1"/>
  <c r="FT89" i="110" s="1"/>
  <c r="FU89" i="110" s="1"/>
  <c r="FV89" i="110" s="1"/>
  <c r="FW89" i="110" s="1"/>
  <c r="FX89" i="110" s="1"/>
  <c r="FY89" i="110" s="1"/>
  <c r="FZ89" i="110" s="1"/>
  <c r="GA89" i="110" s="1"/>
  <c r="GB89" i="110" s="1"/>
  <c r="GC89" i="110" s="1"/>
  <c r="GD89" i="110" s="1"/>
  <c r="GE89" i="110" s="1"/>
  <c r="GF89" i="110" s="1"/>
  <c r="GG89" i="110" s="1"/>
  <c r="GH89" i="110" s="1"/>
  <c r="GI89" i="110" s="1"/>
  <c r="GJ89" i="110" s="1"/>
  <c r="GK89" i="110" s="1"/>
  <c r="GL89" i="110" s="1"/>
  <c r="GM89" i="110" s="1"/>
  <c r="GN89" i="110" s="1"/>
  <c r="GO89" i="110" s="1"/>
  <c r="GP89" i="110" s="1"/>
  <c r="GQ89" i="110" s="1"/>
  <c r="GR89" i="110" s="1"/>
  <c r="GS89" i="110" s="1"/>
  <c r="GT89" i="110" s="1"/>
  <c r="GU89" i="110" s="1"/>
  <c r="GV89" i="110" s="1"/>
  <c r="GW89" i="110" s="1"/>
  <c r="GX89" i="110" s="1"/>
  <c r="GY89" i="110" s="1"/>
  <c r="GZ89" i="110" s="1"/>
  <c r="HA89" i="110" s="1"/>
  <c r="HB89" i="110" s="1"/>
  <c r="HC89" i="110" s="1"/>
  <c r="HD89" i="110" s="1"/>
  <c r="HE89" i="110" s="1"/>
  <c r="HF89" i="110" s="1"/>
  <c r="HG89" i="110" s="1"/>
  <c r="HH89" i="110" s="1"/>
  <c r="HI89" i="110" s="1"/>
  <c r="HJ89" i="110" s="1"/>
  <c r="CK88" i="109"/>
  <c r="CI2" i="110"/>
  <c r="CH55" i="109" s="1"/>
  <c r="CJ22" i="110"/>
  <c r="CL89" i="100"/>
  <c r="E45" i="111"/>
  <c r="AO56" i="109"/>
  <c r="CK85" i="106"/>
  <c r="CJ87" i="109" l="1"/>
  <c r="CJ67" i="109" s="1"/>
  <c r="B90" i="110" s="1"/>
  <c r="CK90" i="110" s="1"/>
  <c r="CL90" i="110" s="1"/>
  <c r="CM90" i="110" s="1"/>
  <c r="CN90" i="110" s="1"/>
  <c r="CO90" i="110" s="1"/>
  <c r="CP90" i="110" s="1"/>
  <c r="CQ90" i="110" s="1"/>
  <c r="CR90" i="110" s="1"/>
  <c r="CS90" i="110" s="1"/>
  <c r="CT90" i="110" s="1"/>
  <c r="CU90" i="110" s="1"/>
  <c r="CV90" i="110" s="1"/>
  <c r="CW90" i="110" s="1"/>
  <c r="CX90" i="110" s="1"/>
  <c r="CY90" i="110" s="1"/>
  <c r="CZ90" i="110" s="1"/>
  <c r="DA90" i="110" s="1"/>
  <c r="DB90" i="110" s="1"/>
  <c r="DC90" i="110" s="1"/>
  <c r="DD90" i="110" s="1"/>
  <c r="DE90" i="110" s="1"/>
  <c r="DF90" i="110" s="1"/>
  <c r="DG90" i="110" s="1"/>
  <c r="DH90" i="110" s="1"/>
  <c r="DI90" i="110" s="1"/>
  <c r="DJ90" i="110" s="1"/>
  <c r="DK90" i="110" s="1"/>
  <c r="DL90" i="110" s="1"/>
  <c r="DM90" i="110" s="1"/>
  <c r="DN90" i="110" s="1"/>
  <c r="DO90" i="110" s="1"/>
  <c r="DP90" i="110" s="1"/>
  <c r="DQ90" i="110" s="1"/>
  <c r="DR90" i="110" s="1"/>
  <c r="DS90" i="110" s="1"/>
  <c r="DT90" i="110" s="1"/>
  <c r="DU90" i="110" s="1"/>
  <c r="DV90" i="110" s="1"/>
  <c r="DW90" i="110" s="1"/>
  <c r="DX90" i="110" s="1"/>
  <c r="DY90" i="110" s="1"/>
  <c r="DZ90" i="110" s="1"/>
  <c r="EA90" i="110" s="1"/>
  <c r="EB90" i="110" s="1"/>
  <c r="EC90" i="110" s="1"/>
  <c r="ED90" i="110" s="1"/>
  <c r="EE90" i="110" s="1"/>
  <c r="EF90" i="110" s="1"/>
  <c r="EG90" i="110" s="1"/>
  <c r="EH90" i="110" s="1"/>
  <c r="EI90" i="110" s="1"/>
  <c r="EJ90" i="110" s="1"/>
  <c r="EK90" i="110" s="1"/>
  <c r="EL90" i="110" s="1"/>
  <c r="EM90" i="110" s="1"/>
  <c r="EN90" i="110" s="1"/>
  <c r="EO90" i="110" s="1"/>
  <c r="EP90" i="110" s="1"/>
  <c r="EQ90" i="110" s="1"/>
  <c r="ER90" i="110" s="1"/>
  <c r="ES90" i="110" s="1"/>
  <c r="ET90" i="110" s="1"/>
  <c r="EU90" i="110" s="1"/>
  <c r="EV90" i="110" s="1"/>
  <c r="EW90" i="110" s="1"/>
  <c r="EX90" i="110" s="1"/>
  <c r="EY90" i="110" s="1"/>
  <c r="EZ90" i="110" s="1"/>
  <c r="FA90" i="110" s="1"/>
  <c r="FB90" i="110" s="1"/>
  <c r="FC90" i="110" s="1"/>
  <c r="FD90" i="110" s="1"/>
  <c r="FE90" i="110" s="1"/>
  <c r="FF90" i="110" s="1"/>
  <c r="FG90" i="110" s="1"/>
  <c r="FH90" i="110" s="1"/>
  <c r="FI90" i="110" s="1"/>
  <c r="FJ90" i="110" s="1"/>
  <c r="FK90" i="110" s="1"/>
  <c r="FL90" i="110" s="1"/>
  <c r="FM90" i="110" s="1"/>
  <c r="FN90" i="110" s="1"/>
  <c r="FO90" i="110" s="1"/>
  <c r="FP90" i="110" s="1"/>
  <c r="FQ90" i="110" s="1"/>
  <c r="FR90" i="110" s="1"/>
  <c r="FS90" i="110" s="1"/>
  <c r="FT90" i="110" s="1"/>
  <c r="FU90" i="110" s="1"/>
  <c r="FV90" i="110" s="1"/>
  <c r="FW90" i="110" s="1"/>
  <c r="FX90" i="110" s="1"/>
  <c r="FY90" i="110" s="1"/>
  <c r="FZ90" i="110" s="1"/>
  <c r="GA90" i="110" s="1"/>
  <c r="GB90" i="110" s="1"/>
  <c r="GC90" i="110" s="1"/>
  <c r="GD90" i="110" s="1"/>
  <c r="GE90" i="110" s="1"/>
  <c r="GF90" i="110" s="1"/>
  <c r="GG90" i="110" s="1"/>
  <c r="GH90" i="110" s="1"/>
  <c r="GI90" i="110" s="1"/>
  <c r="GJ90" i="110" s="1"/>
  <c r="GK90" i="110" s="1"/>
  <c r="GL90" i="110" s="1"/>
  <c r="GM90" i="110" s="1"/>
  <c r="GN90" i="110" s="1"/>
  <c r="GO90" i="110" s="1"/>
  <c r="GP90" i="110" s="1"/>
  <c r="GQ90" i="110" s="1"/>
  <c r="GR90" i="110" s="1"/>
  <c r="GS90" i="110" s="1"/>
  <c r="GT90" i="110" s="1"/>
  <c r="GU90" i="110" s="1"/>
  <c r="GV90" i="110" s="1"/>
  <c r="GW90" i="110" s="1"/>
  <c r="GX90" i="110" s="1"/>
  <c r="GY90" i="110" s="1"/>
  <c r="GZ90" i="110" s="1"/>
  <c r="HA90" i="110" s="1"/>
  <c r="HB90" i="110" s="1"/>
  <c r="HC90" i="110" s="1"/>
  <c r="HD90" i="110" s="1"/>
  <c r="HE90" i="110" s="1"/>
  <c r="HF90" i="110" s="1"/>
  <c r="HG90" i="110" s="1"/>
  <c r="HH90" i="110" s="1"/>
  <c r="HI90" i="110" s="1"/>
  <c r="HJ90" i="110" s="1"/>
  <c r="CL88" i="109"/>
  <c r="AO95" i="109"/>
  <c r="F45" i="111"/>
  <c r="CL85" i="106"/>
  <c r="CJ2" i="110"/>
  <c r="CI55" i="109" s="1"/>
  <c r="CK22" i="110"/>
  <c r="CK87" i="109"/>
  <c r="CK67" i="109" s="1"/>
  <c r="B91" i="110" s="1"/>
  <c r="CL91" i="110" s="1"/>
  <c r="CM91" i="110" s="1"/>
  <c r="CN91" i="110" s="1"/>
  <c r="CO91" i="110" s="1"/>
  <c r="CP91" i="110" s="1"/>
  <c r="CQ91" i="110" s="1"/>
  <c r="CR91" i="110" s="1"/>
  <c r="CS91" i="110" s="1"/>
  <c r="CT91" i="110" s="1"/>
  <c r="CU91" i="110" s="1"/>
  <c r="CV91" i="110" s="1"/>
  <c r="CW91" i="110" s="1"/>
  <c r="CX91" i="110" s="1"/>
  <c r="CY91" i="110" s="1"/>
  <c r="CZ91" i="110" s="1"/>
  <c r="DA91" i="110" s="1"/>
  <c r="DB91" i="110" s="1"/>
  <c r="DC91" i="110" s="1"/>
  <c r="DD91" i="110" s="1"/>
  <c r="DE91" i="110" s="1"/>
  <c r="DF91" i="110" s="1"/>
  <c r="DG91" i="110" s="1"/>
  <c r="DH91" i="110" s="1"/>
  <c r="DI91" i="110" s="1"/>
  <c r="DJ91" i="110" s="1"/>
  <c r="DK91" i="110" s="1"/>
  <c r="DL91" i="110" s="1"/>
  <c r="DM91" i="110" s="1"/>
  <c r="DN91" i="110" s="1"/>
  <c r="DO91" i="110" s="1"/>
  <c r="DP91" i="110" s="1"/>
  <c r="DQ91" i="110" s="1"/>
  <c r="DR91" i="110" s="1"/>
  <c r="DS91" i="110" s="1"/>
  <c r="DT91" i="110" s="1"/>
  <c r="DU91" i="110" s="1"/>
  <c r="DV91" i="110" s="1"/>
  <c r="DW91" i="110" s="1"/>
  <c r="DX91" i="110" s="1"/>
  <c r="DY91" i="110" s="1"/>
  <c r="DZ91" i="110" s="1"/>
  <c r="EA91" i="110" s="1"/>
  <c r="EB91" i="110" s="1"/>
  <c r="EC91" i="110" s="1"/>
  <c r="ED91" i="110" s="1"/>
  <c r="EE91" i="110" s="1"/>
  <c r="EF91" i="110" s="1"/>
  <c r="EG91" i="110" s="1"/>
  <c r="EH91" i="110" s="1"/>
  <c r="EI91" i="110" s="1"/>
  <c r="EJ91" i="110" s="1"/>
  <c r="EK91" i="110" s="1"/>
  <c r="EL91" i="110" s="1"/>
  <c r="EM91" i="110" s="1"/>
  <c r="EN91" i="110" s="1"/>
  <c r="EO91" i="110" s="1"/>
  <c r="EP91" i="110" s="1"/>
  <c r="EQ91" i="110" s="1"/>
  <c r="ER91" i="110" s="1"/>
  <c r="ES91" i="110" s="1"/>
  <c r="ET91" i="110" s="1"/>
  <c r="EU91" i="110" s="1"/>
  <c r="EV91" i="110" s="1"/>
  <c r="EW91" i="110" s="1"/>
  <c r="EX91" i="110" s="1"/>
  <c r="EY91" i="110" s="1"/>
  <c r="EZ91" i="110" s="1"/>
  <c r="FA91" i="110" s="1"/>
  <c r="FB91" i="110" s="1"/>
  <c r="FC91" i="110" s="1"/>
  <c r="FD91" i="110" s="1"/>
  <c r="FE91" i="110" s="1"/>
  <c r="FF91" i="110" s="1"/>
  <c r="FG91" i="110" s="1"/>
  <c r="FH91" i="110" s="1"/>
  <c r="FI91" i="110" s="1"/>
  <c r="FJ91" i="110" s="1"/>
  <c r="FK91" i="110" s="1"/>
  <c r="FL91" i="110" s="1"/>
  <c r="FM91" i="110" s="1"/>
  <c r="FN91" i="110" s="1"/>
  <c r="FO91" i="110" s="1"/>
  <c r="FP91" i="110" s="1"/>
  <c r="FQ91" i="110" s="1"/>
  <c r="FR91" i="110" s="1"/>
  <c r="FS91" i="110" s="1"/>
  <c r="FT91" i="110" s="1"/>
  <c r="FU91" i="110" s="1"/>
  <c r="FV91" i="110" s="1"/>
  <c r="FW91" i="110" s="1"/>
  <c r="FX91" i="110" s="1"/>
  <c r="FY91" i="110" s="1"/>
  <c r="FZ91" i="110" s="1"/>
  <c r="GA91" i="110" s="1"/>
  <c r="GB91" i="110" s="1"/>
  <c r="GC91" i="110" s="1"/>
  <c r="GD91" i="110" s="1"/>
  <c r="GE91" i="110" s="1"/>
  <c r="GF91" i="110" s="1"/>
  <c r="GG91" i="110" s="1"/>
  <c r="GH91" i="110" s="1"/>
  <c r="GI91" i="110" s="1"/>
  <c r="GJ91" i="110" s="1"/>
  <c r="GK91" i="110" s="1"/>
  <c r="GL91" i="110" s="1"/>
  <c r="GM91" i="110" s="1"/>
  <c r="GN91" i="110" s="1"/>
  <c r="GO91" i="110" s="1"/>
  <c r="GP91" i="110" s="1"/>
  <c r="GQ91" i="110" s="1"/>
  <c r="GR91" i="110" s="1"/>
  <c r="GS91" i="110" s="1"/>
  <c r="GT91" i="110" s="1"/>
  <c r="GU91" i="110" s="1"/>
  <c r="GV91" i="110" s="1"/>
  <c r="GW91" i="110" s="1"/>
  <c r="GX91" i="110" s="1"/>
  <c r="GY91" i="110" s="1"/>
  <c r="GZ91" i="110" s="1"/>
  <c r="HA91" i="110" s="1"/>
  <c r="HB91" i="110" s="1"/>
  <c r="HC91" i="110" s="1"/>
  <c r="HD91" i="110" s="1"/>
  <c r="HE91" i="110" s="1"/>
  <c r="HF91" i="110" s="1"/>
  <c r="HG91" i="110" s="1"/>
  <c r="HH91" i="110" s="1"/>
  <c r="HI91" i="110" s="1"/>
  <c r="HJ91" i="110" s="1"/>
  <c r="CM89" i="100"/>
  <c r="CN89" i="100" l="1"/>
  <c r="CL87" i="109"/>
  <c r="CL67" i="109" s="1"/>
  <c r="B92" i="110" s="1"/>
  <c r="CM92" i="110" s="1"/>
  <c r="CN92" i="110" s="1"/>
  <c r="CO92" i="110" s="1"/>
  <c r="CP92" i="110" s="1"/>
  <c r="CQ92" i="110" s="1"/>
  <c r="CR92" i="110" s="1"/>
  <c r="CS92" i="110" s="1"/>
  <c r="CT92" i="110" s="1"/>
  <c r="CU92" i="110" s="1"/>
  <c r="CV92" i="110" s="1"/>
  <c r="CW92" i="110" s="1"/>
  <c r="CX92" i="110" s="1"/>
  <c r="CY92" i="110" s="1"/>
  <c r="CZ92" i="110" s="1"/>
  <c r="DA92" i="110" s="1"/>
  <c r="DB92" i="110" s="1"/>
  <c r="DC92" i="110" s="1"/>
  <c r="DD92" i="110" s="1"/>
  <c r="DE92" i="110" s="1"/>
  <c r="DF92" i="110" s="1"/>
  <c r="DG92" i="110" s="1"/>
  <c r="DH92" i="110" s="1"/>
  <c r="DI92" i="110" s="1"/>
  <c r="DJ92" i="110" s="1"/>
  <c r="DK92" i="110" s="1"/>
  <c r="DL92" i="110" s="1"/>
  <c r="DM92" i="110" s="1"/>
  <c r="DN92" i="110" s="1"/>
  <c r="DO92" i="110" s="1"/>
  <c r="DP92" i="110" s="1"/>
  <c r="DQ92" i="110" s="1"/>
  <c r="DR92" i="110" s="1"/>
  <c r="DS92" i="110" s="1"/>
  <c r="DT92" i="110" s="1"/>
  <c r="DU92" i="110" s="1"/>
  <c r="DV92" i="110" s="1"/>
  <c r="DW92" i="110" s="1"/>
  <c r="DX92" i="110" s="1"/>
  <c r="DY92" i="110" s="1"/>
  <c r="DZ92" i="110" s="1"/>
  <c r="EA92" i="110" s="1"/>
  <c r="EB92" i="110" s="1"/>
  <c r="EC92" i="110" s="1"/>
  <c r="ED92" i="110" s="1"/>
  <c r="EE92" i="110" s="1"/>
  <c r="EF92" i="110" s="1"/>
  <c r="EG92" i="110" s="1"/>
  <c r="EH92" i="110" s="1"/>
  <c r="EI92" i="110" s="1"/>
  <c r="EJ92" i="110" s="1"/>
  <c r="EK92" i="110" s="1"/>
  <c r="EL92" i="110" s="1"/>
  <c r="EM92" i="110" s="1"/>
  <c r="EN92" i="110" s="1"/>
  <c r="EO92" i="110" s="1"/>
  <c r="EP92" i="110" s="1"/>
  <c r="EQ92" i="110" s="1"/>
  <c r="ER92" i="110" s="1"/>
  <c r="ES92" i="110" s="1"/>
  <c r="ET92" i="110" s="1"/>
  <c r="EU92" i="110" s="1"/>
  <c r="EV92" i="110" s="1"/>
  <c r="EW92" i="110" s="1"/>
  <c r="EX92" i="110" s="1"/>
  <c r="EY92" i="110" s="1"/>
  <c r="EZ92" i="110" s="1"/>
  <c r="FA92" i="110" s="1"/>
  <c r="FB92" i="110" s="1"/>
  <c r="FC92" i="110" s="1"/>
  <c r="FD92" i="110" s="1"/>
  <c r="FE92" i="110" s="1"/>
  <c r="FF92" i="110" s="1"/>
  <c r="FG92" i="110" s="1"/>
  <c r="FH92" i="110" s="1"/>
  <c r="FI92" i="110" s="1"/>
  <c r="FJ92" i="110" s="1"/>
  <c r="FK92" i="110" s="1"/>
  <c r="FL92" i="110" s="1"/>
  <c r="FM92" i="110" s="1"/>
  <c r="FN92" i="110" s="1"/>
  <c r="FO92" i="110" s="1"/>
  <c r="FP92" i="110" s="1"/>
  <c r="FQ92" i="110" s="1"/>
  <c r="FR92" i="110" s="1"/>
  <c r="FS92" i="110" s="1"/>
  <c r="FT92" i="110" s="1"/>
  <c r="FU92" i="110" s="1"/>
  <c r="FV92" i="110" s="1"/>
  <c r="FW92" i="110" s="1"/>
  <c r="FX92" i="110" s="1"/>
  <c r="FY92" i="110" s="1"/>
  <c r="FZ92" i="110" s="1"/>
  <c r="GA92" i="110" s="1"/>
  <c r="GB92" i="110" s="1"/>
  <c r="GC92" i="110" s="1"/>
  <c r="GD92" i="110" s="1"/>
  <c r="GE92" i="110" s="1"/>
  <c r="GF92" i="110" s="1"/>
  <c r="GG92" i="110" s="1"/>
  <c r="GH92" i="110" s="1"/>
  <c r="GI92" i="110" s="1"/>
  <c r="GJ92" i="110" s="1"/>
  <c r="GK92" i="110" s="1"/>
  <c r="GL92" i="110" s="1"/>
  <c r="GM92" i="110" s="1"/>
  <c r="GN92" i="110" s="1"/>
  <c r="GO92" i="110" s="1"/>
  <c r="GP92" i="110" s="1"/>
  <c r="GQ92" i="110" s="1"/>
  <c r="GR92" i="110" s="1"/>
  <c r="GS92" i="110" s="1"/>
  <c r="GT92" i="110" s="1"/>
  <c r="GU92" i="110" s="1"/>
  <c r="GV92" i="110" s="1"/>
  <c r="GW92" i="110" s="1"/>
  <c r="GX92" i="110" s="1"/>
  <c r="GY92" i="110" s="1"/>
  <c r="GZ92" i="110" s="1"/>
  <c r="HA92" i="110" s="1"/>
  <c r="HB92" i="110" s="1"/>
  <c r="HC92" i="110" s="1"/>
  <c r="HD92" i="110" s="1"/>
  <c r="HE92" i="110" s="1"/>
  <c r="HF92" i="110" s="1"/>
  <c r="HG92" i="110" s="1"/>
  <c r="HH92" i="110" s="1"/>
  <c r="HI92" i="110" s="1"/>
  <c r="HJ92" i="110" s="1"/>
  <c r="CM85" i="106"/>
  <c r="C46" i="111"/>
  <c r="CM88" i="109"/>
  <c r="CK2" i="110"/>
  <c r="CJ55" i="109" s="1"/>
  <c r="CL22" i="110"/>
  <c r="CO89" i="100" l="1"/>
  <c r="CM87" i="109"/>
  <c r="CM67" i="109" s="1"/>
  <c r="B93" i="110" s="1"/>
  <c r="CN93" i="110" s="1"/>
  <c r="CO93" i="110" s="1"/>
  <c r="CP93" i="110" s="1"/>
  <c r="CQ93" i="110" s="1"/>
  <c r="CR93" i="110" s="1"/>
  <c r="CS93" i="110" s="1"/>
  <c r="CT93" i="110" s="1"/>
  <c r="CU93" i="110" s="1"/>
  <c r="CV93" i="110" s="1"/>
  <c r="CW93" i="110" s="1"/>
  <c r="CX93" i="110" s="1"/>
  <c r="CY93" i="110" s="1"/>
  <c r="CZ93" i="110" s="1"/>
  <c r="DA93" i="110" s="1"/>
  <c r="DB93" i="110" s="1"/>
  <c r="DC93" i="110" s="1"/>
  <c r="DD93" i="110" s="1"/>
  <c r="DE93" i="110" s="1"/>
  <c r="DF93" i="110" s="1"/>
  <c r="DG93" i="110" s="1"/>
  <c r="DH93" i="110" s="1"/>
  <c r="DI93" i="110" s="1"/>
  <c r="DJ93" i="110" s="1"/>
  <c r="DK93" i="110" s="1"/>
  <c r="DL93" i="110" s="1"/>
  <c r="DM93" i="110" s="1"/>
  <c r="DN93" i="110" s="1"/>
  <c r="DO93" i="110" s="1"/>
  <c r="DP93" i="110" s="1"/>
  <c r="DQ93" i="110" s="1"/>
  <c r="DR93" i="110" s="1"/>
  <c r="DS93" i="110" s="1"/>
  <c r="DT93" i="110" s="1"/>
  <c r="DU93" i="110" s="1"/>
  <c r="DV93" i="110" s="1"/>
  <c r="DW93" i="110" s="1"/>
  <c r="DX93" i="110" s="1"/>
  <c r="DY93" i="110" s="1"/>
  <c r="DZ93" i="110" s="1"/>
  <c r="EA93" i="110" s="1"/>
  <c r="EB93" i="110" s="1"/>
  <c r="EC93" i="110" s="1"/>
  <c r="ED93" i="110" s="1"/>
  <c r="EE93" i="110" s="1"/>
  <c r="EF93" i="110" s="1"/>
  <c r="EG93" i="110" s="1"/>
  <c r="EH93" i="110" s="1"/>
  <c r="EI93" i="110" s="1"/>
  <c r="EJ93" i="110" s="1"/>
  <c r="EK93" i="110" s="1"/>
  <c r="EL93" i="110" s="1"/>
  <c r="EM93" i="110" s="1"/>
  <c r="EN93" i="110" s="1"/>
  <c r="EO93" i="110" s="1"/>
  <c r="EP93" i="110" s="1"/>
  <c r="EQ93" i="110" s="1"/>
  <c r="ER93" i="110" s="1"/>
  <c r="ES93" i="110" s="1"/>
  <c r="ET93" i="110" s="1"/>
  <c r="EU93" i="110" s="1"/>
  <c r="EV93" i="110" s="1"/>
  <c r="EW93" i="110" s="1"/>
  <c r="EX93" i="110" s="1"/>
  <c r="EY93" i="110" s="1"/>
  <c r="EZ93" i="110" s="1"/>
  <c r="FA93" i="110" s="1"/>
  <c r="FB93" i="110" s="1"/>
  <c r="FC93" i="110" s="1"/>
  <c r="FD93" i="110" s="1"/>
  <c r="FE93" i="110" s="1"/>
  <c r="FF93" i="110" s="1"/>
  <c r="FG93" i="110" s="1"/>
  <c r="FH93" i="110" s="1"/>
  <c r="FI93" i="110" s="1"/>
  <c r="FJ93" i="110" s="1"/>
  <c r="FK93" i="110" s="1"/>
  <c r="FL93" i="110" s="1"/>
  <c r="FM93" i="110" s="1"/>
  <c r="FN93" i="110" s="1"/>
  <c r="FO93" i="110" s="1"/>
  <c r="FP93" i="110" s="1"/>
  <c r="FQ93" i="110" s="1"/>
  <c r="FR93" i="110" s="1"/>
  <c r="FS93" i="110" s="1"/>
  <c r="FT93" i="110" s="1"/>
  <c r="FU93" i="110" s="1"/>
  <c r="FV93" i="110" s="1"/>
  <c r="FW93" i="110" s="1"/>
  <c r="FX93" i="110" s="1"/>
  <c r="FY93" i="110" s="1"/>
  <c r="FZ93" i="110" s="1"/>
  <c r="GA93" i="110" s="1"/>
  <c r="GB93" i="110" s="1"/>
  <c r="GC93" i="110" s="1"/>
  <c r="GD93" i="110" s="1"/>
  <c r="GE93" i="110" s="1"/>
  <c r="GF93" i="110" s="1"/>
  <c r="GG93" i="110" s="1"/>
  <c r="GH93" i="110" s="1"/>
  <c r="GI93" i="110" s="1"/>
  <c r="GJ93" i="110" s="1"/>
  <c r="GK93" i="110" s="1"/>
  <c r="GL93" i="110" s="1"/>
  <c r="GM93" i="110" s="1"/>
  <c r="GN93" i="110" s="1"/>
  <c r="GO93" i="110" s="1"/>
  <c r="GP93" i="110" s="1"/>
  <c r="GQ93" i="110" s="1"/>
  <c r="GR93" i="110" s="1"/>
  <c r="GS93" i="110" s="1"/>
  <c r="GT93" i="110" s="1"/>
  <c r="GU93" i="110" s="1"/>
  <c r="GV93" i="110" s="1"/>
  <c r="GW93" i="110" s="1"/>
  <c r="GX93" i="110" s="1"/>
  <c r="GY93" i="110" s="1"/>
  <c r="GZ93" i="110" s="1"/>
  <c r="HA93" i="110" s="1"/>
  <c r="HB93" i="110" s="1"/>
  <c r="HC93" i="110" s="1"/>
  <c r="HD93" i="110" s="1"/>
  <c r="HE93" i="110" s="1"/>
  <c r="HF93" i="110" s="1"/>
  <c r="HG93" i="110" s="1"/>
  <c r="HH93" i="110" s="1"/>
  <c r="HI93" i="110" s="1"/>
  <c r="HJ93" i="110" s="1"/>
  <c r="CN85" i="106"/>
  <c r="CL2" i="110"/>
  <c r="CK55" i="109" s="1"/>
  <c r="CM22" i="110"/>
  <c r="CN88" i="109"/>
  <c r="E46" i="111"/>
  <c r="AP56" i="109"/>
  <c r="CO85" i="106" l="1"/>
  <c r="CO88" i="109"/>
  <c r="AP95" i="109"/>
  <c r="F46" i="111"/>
  <c r="CN87" i="109"/>
  <c r="CN67" i="109" s="1"/>
  <c r="B94" i="110" s="1"/>
  <c r="CO94" i="110" s="1"/>
  <c r="CP94" i="110" s="1"/>
  <c r="CQ94" i="110" s="1"/>
  <c r="CR94" i="110" s="1"/>
  <c r="CS94" i="110" s="1"/>
  <c r="CT94" i="110" s="1"/>
  <c r="CU94" i="110" s="1"/>
  <c r="CV94" i="110" s="1"/>
  <c r="CW94" i="110" s="1"/>
  <c r="CX94" i="110" s="1"/>
  <c r="CY94" i="110" s="1"/>
  <c r="CZ94" i="110" s="1"/>
  <c r="DA94" i="110" s="1"/>
  <c r="DB94" i="110" s="1"/>
  <c r="DC94" i="110" s="1"/>
  <c r="DD94" i="110" s="1"/>
  <c r="DE94" i="110" s="1"/>
  <c r="DF94" i="110" s="1"/>
  <c r="DG94" i="110" s="1"/>
  <c r="DH94" i="110" s="1"/>
  <c r="DI94" i="110" s="1"/>
  <c r="DJ94" i="110" s="1"/>
  <c r="DK94" i="110" s="1"/>
  <c r="DL94" i="110" s="1"/>
  <c r="DM94" i="110" s="1"/>
  <c r="DN94" i="110" s="1"/>
  <c r="DO94" i="110" s="1"/>
  <c r="DP94" i="110" s="1"/>
  <c r="DQ94" i="110" s="1"/>
  <c r="DR94" i="110" s="1"/>
  <c r="DS94" i="110" s="1"/>
  <c r="DT94" i="110" s="1"/>
  <c r="DU94" i="110" s="1"/>
  <c r="DV94" i="110" s="1"/>
  <c r="DW94" i="110" s="1"/>
  <c r="DX94" i="110" s="1"/>
  <c r="DY94" i="110" s="1"/>
  <c r="DZ94" i="110" s="1"/>
  <c r="EA94" i="110" s="1"/>
  <c r="EB94" i="110" s="1"/>
  <c r="EC94" i="110" s="1"/>
  <c r="ED94" i="110" s="1"/>
  <c r="EE94" i="110" s="1"/>
  <c r="EF94" i="110" s="1"/>
  <c r="EG94" i="110" s="1"/>
  <c r="EH94" i="110" s="1"/>
  <c r="EI94" i="110" s="1"/>
  <c r="EJ94" i="110" s="1"/>
  <c r="EK94" i="110" s="1"/>
  <c r="EL94" i="110" s="1"/>
  <c r="EM94" i="110" s="1"/>
  <c r="EN94" i="110" s="1"/>
  <c r="EO94" i="110" s="1"/>
  <c r="EP94" i="110" s="1"/>
  <c r="EQ94" i="110" s="1"/>
  <c r="ER94" i="110" s="1"/>
  <c r="ES94" i="110" s="1"/>
  <c r="ET94" i="110" s="1"/>
  <c r="EU94" i="110" s="1"/>
  <c r="EV94" i="110" s="1"/>
  <c r="EW94" i="110" s="1"/>
  <c r="EX94" i="110" s="1"/>
  <c r="EY94" i="110" s="1"/>
  <c r="EZ94" i="110" s="1"/>
  <c r="FA94" i="110" s="1"/>
  <c r="FB94" i="110" s="1"/>
  <c r="FC94" i="110" s="1"/>
  <c r="FD94" i="110" s="1"/>
  <c r="FE94" i="110" s="1"/>
  <c r="FF94" i="110" s="1"/>
  <c r="FG94" i="110" s="1"/>
  <c r="FH94" i="110" s="1"/>
  <c r="FI94" i="110" s="1"/>
  <c r="FJ94" i="110" s="1"/>
  <c r="FK94" i="110" s="1"/>
  <c r="FL94" i="110" s="1"/>
  <c r="FM94" i="110" s="1"/>
  <c r="FN94" i="110" s="1"/>
  <c r="FO94" i="110" s="1"/>
  <c r="FP94" i="110" s="1"/>
  <c r="FQ94" i="110" s="1"/>
  <c r="FR94" i="110" s="1"/>
  <c r="FS94" i="110" s="1"/>
  <c r="FT94" i="110" s="1"/>
  <c r="FU94" i="110" s="1"/>
  <c r="FV94" i="110" s="1"/>
  <c r="FW94" i="110" s="1"/>
  <c r="FX94" i="110" s="1"/>
  <c r="FY94" i="110" s="1"/>
  <c r="FZ94" i="110" s="1"/>
  <c r="GA94" i="110" s="1"/>
  <c r="GB94" i="110" s="1"/>
  <c r="GC94" i="110" s="1"/>
  <c r="GD94" i="110" s="1"/>
  <c r="GE94" i="110" s="1"/>
  <c r="GF94" i="110" s="1"/>
  <c r="GG94" i="110" s="1"/>
  <c r="GH94" i="110" s="1"/>
  <c r="GI94" i="110" s="1"/>
  <c r="GJ94" i="110" s="1"/>
  <c r="GK94" i="110" s="1"/>
  <c r="GL94" i="110" s="1"/>
  <c r="GM94" i="110" s="1"/>
  <c r="GN94" i="110" s="1"/>
  <c r="GO94" i="110" s="1"/>
  <c r="GP94" i="110" s="1"/>
  <c r="GQ94" i="110" s="1"/>
  <c r="GR94" i="110" s="1"/>
  <c r="GS94" i="110" s="1"/>
  <c r="GT94" i="110" s="1"/>
  <c r="GU94" i="110" s="1"/>
  <c r="GV94" i="110" s="1"/>
  <c r="GW94" i="110" s="1"/>
  <c r="GX94" i="110" s="1"/>
  <c r="GY94" i="110" s="1"/>
  <c r="GZ94" i="110" s="1"/>
  <c r="HA94" i="110" s="1"/>
  <c r="HB94" i="110" s="1"/>
  <c r="HC94" i="110" s="1"/>
  <c r="HD94" i="110" s="1"/>
  <c r="HE94" i="110" s="1"/>
  <c r="HF94" i="110" s="1"/>
  <c r="HG94" i="110" s="1"/>
  <c r="HH94" i="110" s="1"/>
  <c r="HI94" i="110" s="1"/>
  <c r="HJ94" i="110" s="1"/>
  <c r="CM2" i="110"/>
  <c r="CL55" i="109" s="1"/>
  <c r="CN22" i="110"/>
  <c r="CP89" i="100"/>
  <c r="CQ89" i="100" l="1"/>
  <c r="CP85" i="106"/>
  <c r="CO87" i="109"/>
  <c r="CO67" i="109" s="1"/>
  <c r="B95" i="110" s="1"/>
  <c r="CP95" i="110" s="1"/>
  <c r="CQ95" i="110" s="1"/>
  <c r="CR95" i="110" s="1"/>
  <c r="CS95" i="110" s="1"/>
  <c r="CT95" i="110" s="1"/>
  <c r="CU95" i="110" s="1"/>
  <c r="CV95" i="110" s="1"/>
  <c r="CW95" i="110" s="1"/>
  <c r="CX95" i="110" s="1"/>
  <c r="CY95" i="110" s="1"/>
  <c r="CZ95" i="110" s="1"/>
  <c r="DA95" i="110" s="1"/>
  <c r="DB95" i="110" s="1"/>
  <c r="DC95" i="110" s="1"/>
  <c r="DD95" i="110" s="1"/>
  <c r="DE95" i="110" s="1"/>
  <c r="DF95" i="110" s="1"/>
  <c r="DG95" i="110" s="1"/>
  <c r="DH95" i="110" s="1"/>
  <c r="DI95" i="110" s="1"/>
  <c r="DJ95" i="110" s="1"/>
  <c r="DK95" i="110" s="1"/>
  <c r="DL95" i="110" s="1"/>
  <c r="DM95" i="110" s="1"/>
  <c r="DN95" i="110" s="1"/>
  <c r="DO95" i="110" s="1"/>
  <c r="DP95" i="110" s="1"/>
  <c r="DQ95" i="110" s="1"/>
  <c r="DR95" i="110" s="1"/>
  <c r="DS95" i="110" s="1"/>
  <c r="DT95" i="110" s="1"/>
  <c r="DU95" i="110" s="1"/>
  <c r="DV95" i="110" s="1"/>
  <c r="DW95" i="110" s="1"/>
  <c r="DX95" i="110" s="1"/>
  <c r="DY95" i="110" s="1"/>
  <c r="DZ95" i="110" s="1"/>
  <c r="EA95" i="110" s="1"/>
  <c r="EB95" i="110" s="1"/>
  <c r="EC95" i="110" s="1"/>
  <c r="ED95" i="110" s="1"/>
  <c r="EE95" i="110" s="1"/>
  <c r="EF95" i="110" s="1"/>
  <c r="EG95" i="110" s="1"/>
  <c r="EH95" i="110" s="1"/>
  <c r="EI95" i="110" s="1"/>
  <c r="EJ95" i="110" s="1"/>
  <c r="EK95" i="110" s="1"/>
  <c r="EL95" i="110" s="1"/>
  <c r="EM95" i="110" s="1"/>
  <c r="EN95" i="110" s="1"/>
  <c r="EO95" i="110" s="1"/>
  <c r="EP95" i="110" s="1"/>
  <c r="EQ95" i="110" s="1"/>
  <c r="ER95" i="110" s="1"/>
  <c r="ES95" i="110" s="1"/>
  <c r="ET95" i="110" s="1"/>
  <c r="EU95" i="110" s="1"/>
  <c r="EV95" i="110" s="1"/>
  <c r="EW95" i="110" s="1"/>
  <c r="EX95" i="110" s="1"/>
  <c r="EY95" i="110" s="1"/>
  <c r="EZ95" i="110" s="1"/>
  <c r="FA95" i="110" s="1"/>
  <c r="FB95" i="110" s="1"/>
  <c r="FC95" i="110" s="1"/>
  <c r="FD95" i="110" s="1"/>
  <c r="FE95" i="110" s="1"/>
  <c r="FF95" i="110" s="1"/>
  <c r="FG95" i="110" s="1"/>
  <c r="FH95" i="110" s="1"/>
  <c r="FI95" i="110" s="1"/>
  <c r="FJ95" i="110" s="1"/>
  <c r="FK95" i="110" s="1"/>
  <c r="FL95" i="110" s="1"/>
  <c r="FM95" i="110" s="1"/>
  <c r="FN95" i="110" s="1"/>
  <c r="FO95" i="110" s="1"/>
  <c r="FP95" i="110" s="1"/>
  <c r="FQ95" i="110" s="1"/>
  <c r="FR95" i="110" s="1"/>
  <c r="FS95" i="110" s="1"/>
  <c r="FT95" i="110" s="1"/>
  <c r="FU95" i="110" s="1"/>
  <c r="FV95" i="110" s="1"/>
  <c r="FW95" i="110" s="1"/>
  <c r="FX95" i="110" s="1"/>
  <c r="FY95" i="110" s="1"/>
  <c r="FZ95" i="110" s="1"/>
  <c r="GA95" i="110" s="1"/>
  <c r="GB95" i="110" s="1"/>
  <c r="GC95" i="110" s="1"/>
  <c r="GD95" i="110" s="1"/>
  <c r="GE95" i="110" s="1"/>
  <c r="GF95" i="110" s="1"/>
  <c r="GG95" i="110" s="1"/>
  <c r="GH95" i="110" s="1"/>
  <c r="GI95" i="110" s="1"/>
  <c r="GJ95" i="110" s="1"/>
  <c r="GK95" i="110" s="1"/>
  <c r="GL95" i="110" s="1"/>
  <c r="GM95" i="110" s="1"/>
  <c r="GN95" i="110" s="1"/>
  <c r="GO95" i="110" s="1"/>
  <c r="GP95" i="110" s="1"/>
  <c r="GQ95" i="110" s="1"/>
  <c r="GR95" i="110" s="1"/>
  <c r="GS95" i="110" s="1"/>
  <c r="GT95" i="110" s="1"/>
  <c r="GU95" i="110" s="1"/>
  <c r="GV95" i="110" s="1"/>
  <c r="GW95" i="110" s="1"/>
  <c r="GX95" i="110" s="1"/>
  <c r="GY95" i="110" s="1"/>
  <c r="GZ95" i="110" s="1"/>
  <c r="HA95" i="110" s="1"/>
  <c r="HB95" i="110" s="1"/>
  <c r="HC95" i="110" s="1"/>
  <c r="HD95" i="110" s="1"/>
  <c r="HE95" i="110" s="1"/>
  <c r="HF95" i="110" s="1"/>
  <c r="HG95" i="110" s="1"/>
  <c r="HH95" i="110" s="1"/>
  <c r="HI95" i="110" s="1"/>
  <c r="HJ95" i="110" s="1"/>
  <c r="CP88" i="109"/>
  <c r="CN2" i="110"/>
  <c r="CM55" i="109" s="1"/>
  <c r="CO22" i="110"/>
  <c r="C47" i="111"/>
  <c r="CP87" i="109" l="1"/>
  <c r="CP67" i="109" s="1"/>
  <c r="B96" i="110" s="1"/>
  <c r="CQ96" i="110" s="1"/>
  <c r="CR96" i="110" s="1"/>
  <c r="CS96" i="110" s="1"/>
  <c r="CT96" i="110" s="1"/>
  <c r="CU96" i="110" s="1"/>
  <c r="CV96" i="110" s="1"/>
  <c r="CW96" i="110" s="1"/>
  <c r="CX96" i="110" s="1"/>
  <c r="CY96" i="110" s="1"/>
  <c r="CZ96" i="110" s="1"/>
  <c r="DA96" i="110" s="1"/>
  <c r="DB96" i="110" s="1"/>
  <c r="DC96" i="110" s="1"/>
  <c r="DD96" i="110" s="1"/>
  <c r="DE96" i="110" s="1"/>
  <c r="DF96" i="110" s="1"/>
  <c r="DG96" i="110" s="1"/>
  <c r="DH96" i="110" s="1"/>
  <c r="DI96" i="110" s="1"/>
  <c r="DJ96" i="110" s="1"/>
  <c r="DK96" i="110" s="1"/>
  <c r="DL96" i="110" s="1"/>
  <c r="DM96" i="110" s="1"/>
  <c r="DN96" i="110" s="1"/>
  <c r="DO96" i="110" s="1"/>
  <c r="DP96" i="110" s="1"/>
  <c r="DQ96" i="110" s="1"/>
  <c r="DR96" i="110" s="1"/>
  <c r="DS96" i="110" s="1"/>
  <c r="DT96" i="110" s="1"/>
  <c r="DU96" i="110" s="1"/>
  <c r="DV96" i="110" s="1"/>
  <c r="DW96" i="110" s="1"/>
  <c r="DX96" i="110" s="1"/>
  <c r="DY96" i="110" s="1"/>
  <c r="DZ96" i="110" s="1"/>
  <c r="EA96" i="110" s="1"/>
  <c r="EB96" i="110" s="1"/>
  <c r="EC96" i="110" s="1"/>
  <c r="ED96" i="110" s="1"/>
  <c r="EE96" i="110" s="1"/>
  <c r="EF96" i="110" s="1"/>
  <c r="EG96" i="110" s="1"/>
  <c r="EH96" i="110" s="1"/>
  <c r="EI96" i="110" s="1"/>
  <c r="EJ96" i="110" s="1"/>
  <c r="EK96" i="110" s="1"/>
  <c r="EL96" i="110" s="1"/>
  <c r="EM96" i="110" s="1"/>
  <c r="EN96" i="110" s="1"/>
  <c r="EO96" i="110" s="1"/>
  <c r="EP96" i="110" s="1"/>
  <c r="EQ96" i="110" s="1"/>
  <c r="ER96" i="110" s="1"/>
  <c r="ES96" i="110" s="1"/>
  <c r="ET96" i="110" s="1"/>
  <c r="EU96" i="110" s="1"/>
  <c r="EV96" i="110" s="1"/>
  <c r="EW96" i="110" s="1"/>
  <c r="EX96" i="110" s="1"/>
  <c r="EY96" i="110" s="1"/>
  <c r="EZ96" i="110" s="1"/>
  <c r="FA96" i="110" s="1"/>
  <c r="FB96" i="110" s="1"/>
  <c r="FC96" i="110" s="1"/>
  <c r="FD96" i="110" s="1"/>
  <c r="FE96" i="110" s="1"/>
  <c r="FF96" i="110" s="1"/>
  <c r="FG96" i="110" s="1"/>
  <c r="FH96" i="110" s="1"/>
  <c r="FI96" i="110" s="1"/>
  <c r="FJ96" i="110" s="1"/>
  <c r="FK96" i="110" s="1"/>
  <c r="FL96" i="110" s="1"/>
  <c r="FM96" i="110" s="1"/>
  <c r="FN96" i="110" s="1"/>
  <c r="FO96" i="110" s="1"/>
  <c r="FP96" i="110" s="1"/>
  <c r="FQ96" i="110" s="1"/>
  <c r="FR96" i="110" s="1"/>
  <c r="FS96" i="110" s="1"/>
  <c r="FT96" i="110" s="1"/>
  <c r="FU96" i="110" s="1"/>
  <c r="FV96" i="110" s="1"/>
  <c r="FW96" i="110" s="1"/>
  <c r="FX96" i="110" s="1"/>
  <c r="FY96" i="110" s="1"/>
  <c r="FZ96" i="110" s="1"/>
  <c r="GA96" i="110" s="1"/>
  <c r="GB96" i="110" s="1"/>
  <c r="GC96" i="110" s="1"/>
  <c r="GD96" i="110" s="1"/>
  <c r="GE96" i="110" s="1"/>
  <c r="GF96" i="110" s="1"/>
  <c r="GG96" i="110" s="1"/>
  <c r="GH96" i="110" s="1"/>
  <c r="GI96" i="110" s="1"/>
  <c r="GJ96" i="110" s="1"/>
  <c r="GK96" i="110" s="1"/>
  <c r="GL96" i="110" s="1"/>
  <c r="GM96" i="110" s="1"/>
  <c r="GN96" i="110" s="1"/>
  <c r="GO96" i="110" s="1"/>
  <c r="GP96" i="110" s="1"/>
  <c r="GQ96" i="110" s="1"/>
  <c r="GR96" i="110" s="1"/>
  <c r="GS96" i="110" s="1"/>
  <c r="GT96" i="110" s="1"/>
  <c r="GU96" i="110" s="1"/>
  <c r="GV96" i="110" s="1"/>
  <c r="GW96" i="110" s="1"/>
  <c r="GX96" i="110" s="1"/>
  <c r="GY96" i="110" s="1"/>
  <c r="GZ96" i="110" s="1"/>
  <c r="HA96" i="110" s="1"/>
  <c r="HB96" i="110" s="1"/>
  <c r="HC96" i="110" s="1"/>
  <c r="HD96" i="110" s="1"/>
  <c r="HE96" i="110" s="1"/>
  <c r="HF96" i="110" s="1"/>
  <c r="HG96" i="110" s="1"/>
  <c r="HH96" i="110" s="1"/>
  <c r="HI96" i="110" s="1"/>
  <c r="HJ96" i="110" s="1"/>
  <c r="CO2" i="110"/>
  <c r="CN55" i="109" s="1"/>
  <c r="CP22" i="110"/>
  <c r="CQ88" i="109"/>
  <c r="CR89" i="100"/>
  <c r="AQ56" i="109"/>
  <c r="E47" i="111"/>
  <c r="CQ85" i="106"/>
  <c r="CS89" i="100" l="1"/>
  <c r="CP2" i="110"/>
  <c r="CO55" i="109" s="1"/>
  <c r="CQ22" i="110"/>
  <c r="CR85" i="106"/>
  <c r="CR88" i="109"/>
  <c r="CQ87" i="109"/>
  <c r="CQ67" i="109" s="1"/>
  <c r="B97" i="110" s="1"/>
  <c r="CR97" i="110" s="1"/>
  <c r="CS97" i="110" s="1"/>
  <c r="CT97" i="110" s="1"/>
  <c r="CU97" i="110" s="1"/>
  <c r="CV97" i="110" s="1"/>
  <c r="CW97" i="110" s="1"/>
  <c r="CX97" i="110" s="1"/>
  <c r="CY97" i="110" s="1"/>
  <c r="CZ97" i="110" s="1"/>
  <c r="DA97" i="110" s="1"/>
  <c r="DB97" i="110" s="1"/>
  <c r="DC97" i="110" s="1"/>
  <c r="DD97" i="110" s="1"/>
  <c r="DE97" i="110" s="1"/>
  <c r="DF97" i="110" s="1"/>
  <c r="DG97" i="110" s="1"/>
  <c r="DH97" i="110" s="1"/>
  <c r="DI97" i="110" s="1"/>
  <c r="DJ97" i="110" s="1"/>
  <c r="DK97" i="110" s="1"/>
  <c r="DL97" i="110" s="1"/>
  <c r="DM97" i="110" s="1"/>
  <c r="DN97" i="110" s="1"/>
  <c r="DO97" i="110" s="1"/>
  <c r="DP97" i="110" s="1"/>
  <c r="DQ97" i="110" s="1"/>
  <c r="DR97" i="110" s="1"/>
  <c r="DS97" i="110" s="1"/>
  <c r="DT97" i="110" s="1"/>
  <c r="DU97" i="110" s="1"/>
  <c r="DV97" i="110" s="1"/>
  <c r="DW97" i="110" s="1"/>
  <c r="DX97" i="110" s="1"/>
  <c r="DY97" i="110" s="1"/>
  <c r="DZ97" i="110" s="1"/>
  <c r="EA97" i="110" s="1"/>
  <c r="EB97" i="110" s="1"/>
  <c r="EC97" i="110" s="1"/>
  <c r="ED97" i="110" s="1"/>
  <c r="EE97" i="110" s="1"/>
  <c r="EF97" i="110" s="1"/>
  <c r="EG97" i="110" s="1"/>
  <c r="EH97" i="110" s="1"/>
  <c r="EI97" i="110" s="1"/>
  <c r="EJ97" i="110" s="1"/>
  <c r="EK97" i="110" s="1"/>
  <c r="EL97" i="110" s="1"/>
  <c r="EM97" i="110" s="1"/>
  <c r="EN97" i="110" s="1"/>
  <c r="EO97" i="110" s="1"/>
  <c r="EP97" i="110" s="1"/>
  <c r="EQ97" i="110" s="1"/>
  <c r="ER97" i="110" s="1"/>
  <c r="ES97" i="110" s="1"/>
  <c r="ET97" i="110" s="1"/>
  <c r="EU97" i="110" s="1"/>
  <c r="EV97" i="110" s="1"/>
  <c r="EW97" i="110" s="1"/>
  <c r="EX97" i="110" s="1"/>
  <c r="EY97" i="110" s="1"/>
  <c r="EZ97" i="110" s="1"/>
  <c r="FA97" i="110" s="1"/>
  <c r="FB97" i="110" s="1"/>
  <c r="FC97" i="110" s="1"/>
  <c r="FD97" i="110" s="1"/>
  <c r="FE97" i="110" s="1"/>
  <c r="FF97" i="110" s="1"/>
  <c r="FG97" i="110" s="1"/>
  <c r="FH97" i="110" s="1"/>
  <c r="FI97" i="110" s="1"/>
  <c r="FJ97" i="110" s="1"/>
  <c r="FK97" i="110" s="1"/>
  <c r="FL97" i="110" s="1"/>
  <c r="FM97" i="110" s="1"/>
  <c r="FN97" i="110" s="1"/>
  <c r="FO97" i="110" s="1"/>
  <c r="FP97" i="110" s="1"/>
  <c r="FQ97" i="110" s="1"/>
  <c r="FR97" i="110" s="1"/>
  <c r="FS97" i="110" s="1"/>
  <c r="FT97" i="110" s="1"/>
  <c r="FU97" i="110" s="1"/>
  <c r="FV97" i="110" s="1"/>
  <c r="FW97" i="110" s="1"/>
  <c r="FX97" i="110" s="1"/>
  <c r="FY97" i="110" s="1"/>
  <c r="FZ97" i="110" s="1"/>
  <c r="GA97" i="110" s="1"/>
  <c r="GB97" i="110" s="1"/>
  <c r="GC97" i="110" s="1"/>
  <c r="GD97" i="110" s="1"/>
  <c r="GE97" i="110" s="1"/>
  <c r="GF97" i="110" s="1"/>
  <c r="GG97" i="110" s="1"/>
  <c r="GH97" i="110" s="1"/>
  <c r="GI97" i="110" s="1"/>
  <c r="GJ97" i="110" s="1"/>
  <c r="GK97" i="110" s="1"/>
  <c r="GL97" i="110" s="1"/>
  <c r="GM97" i="110" s="1"/>
  <c r="GN97" i="110" s="1"/>
  <c r="GO97" i="110" s="1"/>
  <c r="GP97" i="110" s="1"/>
  <c r="GQ97" i="110" s="1"/>
  <c r="GR97" i="110" s="1"/>
  <c r="GS97" i="110" s="1"/>
  <c r="GT97" i="110" s="1"/>
  <c r="GU97" i="110" s="1"/>
  <c r="GV97" i="110" s="1"/>
  <c r="GW97" i="110" s="1"/>
  <c r="GX97" i="110" s="1"/>
  <c r="GY97" i="110" s="1"/>
  <c r="GZ97" i="110" s="1"/>
  <c r="HA97" i="110" s="1"/>
  <c r="HB97" i="110" s="1"/>
  <c r="HC97" i="110" s="1"/>
  <c r="HD97" i="110" s="1"/>
  <c r="HE97" i="110" s="1"/>
  <c r="HF97" i="110" s="1"/>
  <c r="HG97" i="110" s="1"/>
  <c r="HH97" i="110" s="1"/>
  <c r="HI97" i="110" s="1"/>
  <c r="HJ97" i="110" s="1"/>
  <c r="AQ95" i="109"/>
  <c r="F47" i="111"/>
  <c r="CR87" i="109" l="1"/>
  <c r="CR67" i="109" s="1"/>
  <c r="B98" i="110" s="1"/>
  <c r="CS98" i="110" s="1"/>
  <c r="CT98" i="110" s="1"/>
  <c r="CU98" i="110" s="1"/>
  <c r="CV98" i="110" s="1"/>
  <c r="CW98" i="110" s="1"/>
  <c r="CX98" i="110" s="1"/>
  <c r="CY98" i="110" s="1"/>
  <c r="CZ98" i="110" s="1"/>
  <c r="DA98" i="110" s="1"/>
  <c r="DB98" i="110" s="1"/>
  <c r="DC98" i="110" s="1"/>
  <c r="DD98" i="110" s="1"/>
  <c r="DE98" i="110" s="1"/>
  <c r="DF98" i="110" s="1"/>
  <c r="DG98" i="110" s="1"/>
  <c r="DH98" i="110" s="1"/>
  <c r="DI98" i="110" s="1"/>
  <c r="DJ98" i="110" s="1"/>
  <c r="DK98" i="110" s="1"/>
  <c r="DL98" i="110" s="1"/>
  <c r="DM98" i="110" s="1"/>
  <c r="DN98" i="110" s="1"/>
  <c r="DO98" i="110" s="1"/>
  <c r="DP98" i="110" s="1"/>
  <c r="DQ98" i="110" s="1"/>
  <c r="DR98" i="110" s="1"/>
  <c r="DS98" i="110" s="1"/>
  <c r="DT98" i="110" s="1"/>
  <c r="DU98" i="110" s="1"/>
  <c r="DV98" i="110" s="1"/>
  <c r="DW98" i="110" s="1"/>
  <c r="DX98" i="110" s="1"/>
  <c r="DY98" i="110" s="1"/>
  <c r="DZ98" i="110" s="1"/>
  <c r="EA98" i="110" s="1"/>
  <c r="EB98" i="110" s="1"/>
  <c r="EC98" i="110" s="1"/>
  <c r="ED98" i="110" s="1"/>
  <c r="EE98" i="110" s="1"/>
  <c r="EF98" i="110" s="1"/>
  <c r="EG98" i="110" s="1"/>
  <c r="EH98" i="110" s="1"/>
  <c r="EI98" i="110" s="1"/>
  <c r="EJ98" i="110" s="1"/>
  <c r="EK98" i="110" s="1"/>
  <c r="EL98" i="110" s="1"/>
  <c r="EM98" i="110" s="1"/>
  <c r="EN98" i="110" s="1"/>
  <c r="EO98" i="110" s="1"/>
  <c r="EP98" i="110" s="1"/>
  <c r="EQ98" i="110" s="1"/>
  <c r="ER98" i="110" s="1"/>
  <c r="ES98" i="110" s="1"/>
  <c r="ET98" i="110" s="1"/>
  <c r="EU98" i="110" s="1"/>
  <c r="EV98" i="110" s="1"/>
  <c r="EW98" i="110" s="1"/>
  <c r="EX98" i="110" s="1"/>
  <c r="EY98" i="110" s="1"/>
  <c r="EZ98" i="110" s="1"/>
  <c r="FA98" i="110" s="1"/>
  <c r="FB98" i="110" s="1"/>
  <c r="FC98" i="110" s="1"/>
  <c r="FD98" i="110" s="1"/>
  <c r="FE98" i="110" s="1"/>
  <c r="FF98" i="110" s="1"/>
  <c r="FG98" i="110" s="1"/>
  <c r="FH98" i="110" s="1"/>
  <c r="FI98" i="110" s="1"/>
  <c r="FJ98" i="110" s="1"/>
  <c r="FK98" i="110" s="1"/>
  <c r="FL98" i="110" s="1"/>
  <c r="FM98" i="110" s="1"/>
  <c r="FN98" i="110" s="1"/>
  <c r="FO98" i="110" s="1"/>
  <c r="FP98" i="110" s="1"/>
  <c r="FQ98" i="110" s="1"/>
  <c r="FR98" i="110" s="1"/>
  <c r="FS98" i="110" s="1"/>
  <c r="FT98" i="110" s="1"/>
  <c r="FU98" i="110" s="1"/>
  <c r="FV98" i="110" s="1"/>
  <c r="FW98" i="110" s="1"/>
  <c r="FX98" i="110" s="1"/>
  <c r="FY98" i="110" s="1"/>
  <c r="FZ98" i="110" s="1"/>
  <c r="GA98" i="110" s="1"/>
  <c r="GB98" i="110" s="1"/>
  <c r="GC98" i="110" s="1"/>
  <c r="GD98" i="110" s="1"/>
  <c r="GE98" i="110" s="1"/>
  <c r="GF98" i="110" s="1"/>
  <c r="GG98" i="110" s="1"/>
  <c r="GH98" i="110" s="1"/>
  <c r="GI98" i="110" s="1"/>
  <c r="GJ98" i="110" s="1"/>
  <c r="GK98" i="110" s="1"/>
  <c r="GL98" i="110" s="1"/>
  <c r="GM98" i="110" s="1"/>
  <c r="GN98" i="110" s="1"/>
  <c r="GO98" i="110" s="1"/>
  <c r="GP98" i="110" s="1"/>
  <c r="GQ98" i="110" s="1"/>
  <c r="GR98" i="110" s="1"/>
  <c r="GS98" i="110" s="1"/>
  <c r="GT98" i="110" s="1"/>
  <c r="GU98" i="110" s="1"/>
  <c r="GV98" i="110" s="1"/>
  <c r="GW98" i="110" s="1"/>
  <c r="GX98" i="110" s="1"/>
  <c r="GY98" i="110" s="1"/>
  <c r="GZ98" i="110" s="1"/>
  <c r="HA98" i="110" s="1"/>
  <c r="HB98" i="110" s="1"/>
  <c r="HC98" i="110" s="1"/>
  <c r="HD98" i="110" s="1"/>
  <c r="HE98" i="110" s="1"/>
  <c r="HF98" i="110" s="1"/>
  <c r="HG98" i="110" s="1"/>
  <c r="HH98" i="110" s="1"/>
  <c r="HI98" i="110" s="1"/>
  <c r="HJ98" i="110" s="1"/>
  <c r="C48" i="111"/>
  <c r="CS85" i="106"/>
  <c r="CS88" i="109"/>
  <c r="CQ2" i="110"/>
  <c r="CP55" i="109" s="1"/>
  <c r="CR22" i="110"/>
  <c r="CT89" i="100" l="1"/>
  <c r="CR2" i="110"/>
  <c r="CQ55" i="109" s="1"/>
  <c r="CS22" i="110"/>
  <c r="E48" i="111"/>
  <c r="AR56" i="109"/>
  <c r="CU89" i="100"/>
  <c r="CS87" i="109"/>
  <c r="CS67" i="109" s="1"/>
  <c r="B99" i="110" s="1"/>
  <c r="CT99" i="110" s="1"/>
  <c r="CU99" i="110" s="1"/>
  <c r="CV99" i="110" s="1"/>
  <c r="CW99" i="110" s="1"/>
  <c r="CX99" i="110" s="1"/>
  <c r="CY99" i="110" s="1"/>
  <c r="CZ99" i="110" s="1"/>
  <c r="DA99" i="110" s="1"/>
  <c r="DB99" i="110" s="1"/>
  <c r="DC99" i="110" s="1"/>
  <c r="DD99" i="110" s="1"/>
  <c r="DE99" i="110" s="1"/>
  <c r="DF99" i="110" s="1"/>
  <c r="DG99" i="110" s="1"/>
  <c r="DH99" i="110" s="1"/>
  <c r="DI99" i="110" s="1"/>
  <c r="DJ99" i="110" s="1"/>
  <c r="DK99" i="110" s="1"/>
  <c r="DL99" i="110" s="1"/>
  <c r="DM99" i="110" s="1"/>
  <c r="DN99" i="110" s="1"/>
  <c r="DO99" i="110" s="1"/>
  <c r="DP99" i="110" s="1"/>
  <c r="DQ99" i="110" s="1"/>
  <c r="DR99" i="110" s="1"/>
  <c r="DS99" i="110" s="1"/>
  <c r="DT99" i="110" s="1"/>
  <c r="DU99" i="110" s="1"/>
  <c r="DV99" i="110" s="1"/>
  <c r="DW99" i="110" s="1"/>
  <c r="DX99" i="110" s="1"/>
  <c r="DY99" i="110" s="1"/>
  <c r="DZ99" i="110" s="1"/>
  <c r="EA99" i="110" s="1"/>
  <c r="EB99" i="110" s="1"/>
  <c r="EC99" i="110" s="1"/>
  <c r="ED99" i="110" s="1"/>
  <c r="EE99" i="110" s="1"/>
  <c r="EF99" i="110" s="1"/>
  <c r="EG99" i="110" s="1"/>
  <c r="EH99" i="110" s="1"/>
  <c r="EI99" i="110" s="1"/>
  <c r="EJ99" i="110" s="1"/>
  <c r="EK99" i="110" s="1"/>
  <c r="EL99" i="110" s="1"/>
  <c r="EM99" i="110" s="1"/>
  <c r="EN99" i="110" s="1"/>
  <c r="EO99" i="110" s="1"/>
  <c r="EP99" i="110" s="1"/>
  <c r="EQ99" i="110" s="1"/>
  <c r="ER99" i="110" s="1"/>
  <c r="ES99" i="110" s="1"/>
  <c r="ET99" i="110" s="1"/>
  <c r="EU99" i="110" s="1"/>
  <c r="EV99" i="110" s="1"/>
  <c r="EW99" i="110" s="1"/>
  <c r="EX99" i="110" s="1"/>
  <c r="EY99" i="110" s="1"/>
  <c r="EZ99" i="110" s="1"/>
  <c r="FA99" i="110" s="1"/>
  <c r="FB99" i="110" s="1"/>
  <c r="FC99" i="110" s="1"/>
  <c r="FD99" i="110" s="1"/>
  <c r="FE99" i="110" s="1"/>
  <c r="FF99" i="110" s="1"/>
  <c r="FG99" i="110" s="1"/>
  <c r="FH99" i="110" s="1"/>
  <c r="FI99" i="110" s="1"/>
  <c r="FJ99" i="110" s="1"/>
  <c r="FK99" i="110" s="1"/>
  <c r="FL99" i="110" s="1"/>
  <c r="FM99" i="110" s="1"/>
  <c r="FN99" i="110" s="1"/>
  <c r="FO99" i="110" s="1"/>
  <c r="FP99" i="110" s="1"/>
  <c r="FQ99" i="110" s="1"/>
  <c r="FR99" i="110" s="1"/>
  <c r="FS99" i="110" s="1"/>
  <c r="FT99" i="110" s="1"/>
  <c r="FU99" i="110" s="1"/>
  <c r="FV99" i="110" s="1"/>
  <c r="FW99" i="110" s="1"/>
  <c r="FX99" i="110" s="1"/>
  <c r="FY99" i="110" s="1"/>
  <c r="FZ99" i="110" s="1"/>
  <c r="GA99" i="110" s="1"/>
  <c r="GB99" i="110" s="1"/>
  <c r="GC99" i="110" s="1"/>
  <c r="GD99" i="110" s="1"/>
  <c r="GE99" i="110" s="1"/>
  <c r="GF99" i="110" s="1"/>
  <c r="GG99" i="110" s="1"/>
  <c r="GH99" i="110" s="1"/>
  <c r="GI99" i="110" s="1"/>
  <c r="GJ99" i="110" s="1"/>
  <c r="GK99" i="110" s="1"/>
  <c r="GL99" i="110" s="1"/>
  <c r="GM99" i="110" s="1"/>
  <c r="GN99" i="110" s="1"/>
  <c r="GO99" i="110" s="1"/>
  <c r="GP99" i="110" s="1"/>
  <c r="GQ99" i="110" s="1"/>
  <c r="GR99" i="110" s="1"/>
  <c r="GS99" i="110" s="1"/>
  <c r="GT99" i="110" s="1"/>
  <c r="GU99" i="110" s="1"/>
  <c r="GV99" i="110" s="1"/>
  <c r="GW99" i="110" s="1"/>
  <c r="GX99" i="110" s="1"/>
  <c r="GY99" i="110" s="1"/>
  <c r="GZ99" i="110" s="1"/>
  <c r="HA99" i="110" s="1"/>
  <c r="HB99" i="110" s="1"/>
  <c r="HC99" i="110" s="1"/>
  <c r="HD99" i="110" s="1"/>
  <c r="HE99" i="110" s="1"/>
  <c r="HF99" i="110" s="1"/>
  <c r="HG99" i="110" s="1"/>
  <c r="HH99" i="110" s="1"/>
  <c r="HI99" i="110" s="1"/>
  <c r="HJ99" i="110" s="1"/>
  <c r="CT88" i="109" l="1"/>
  <c r="CT87" i="109"/>
  <c r="CT67" i="109" s="1"/>
  <c r="B100" i="110" s="1"/>
  <c r="CU100" i="110" s="1"/>
  <c r="CV100" i="110" s="1"/>
  <c r="CW100" i="110" s="1"/>
  <c r="CX100" i="110" s="1"/>
  <c r="CY100" i="110" s="1"/>
  <c r="CZ100" i="110" s="1"/>
  <c r="DA100" i="110" s="1"/>
  <c r="DB100" i="110" s="1"/>
  <c r="DC100" i="110" s="1"/>
  <c r="DD100" i="110" s="1"/>
  <c r="DE100" i="110" s="1"/>
  <c r="DF100" i="110" s="1"/>
  <c r="DG100" i="110" s="1"/>
  <c r="DH100" i="110" s="1"/>
  <c r="DI100" i="110" s="1"/>
  <c r="DJ100" i="110" s="1"/>
  <c r="DK100" i="110" s="1"/>
  <c r="DL100" i="110" s="1"/>
  <c r="DM100" i="110" s="1"/>
  <c r="DN100" i="110" s="1"/>
  <c r="DO100" i="110" s="1"/>
  <c r="DP100" i="110" s="1"/>
  <c r="DQ100" i="110" s="1"/>
  <c r="DR100" i="110" s="1"/>
  <c r="DS100" i="110" s="1"/>
  <c r="DT100" i="110" s="1"/>
  <c r="DU100" i="110" s="1"/>
  <c r="DV100" i="110" s="1"/>
  <c r="DW100" i="110" s="1"/>
  <c r="DX100" i="110" s="1"/>
  <c r="DY100" i="110" s="1"/>
  <c r="DZ100" i="110" s="1"/>
  <c r="EA100" i="110" s="1"/>
  <c r="EB100" i="110" s="1"/>
  <c r="EC100" i="110" s="1"/>
  <c r="ED100" i="110" s="1"/>
  <c r="EE100" i="110" s="1"/>
  <c r="EF100" i="110" s="1"/>
  <c r="EG100" i="110" s="1"/>
  <c r="EH100" i="110" s="1"/>
  <c r="EI100" i="110" s="1"/>
  <c r="EJ100" i="110" s="1"/>
  <c r="EK100" i="110" s="1"/>
  <c r="EL100" i="110" s="1"/>
  <c r="EM100" i="110" s="1"/>
  <c r="EN100" i="110" s="1"/>
  <c r="EO100" i="110" s="1"/>
  <c r="EP100" i="110" s="1"/>
  <c r="EQ100" i="110" s="1"/>
  <c r="ER100" i="110" s="1"/>
  <c r="ES100" i="110" s="1"/>
  <c r="ET100" i="110" s="1"/>
  <c r="EU100" i="110" s="1"/>
  <c r="EV100" i="110" s="1"/>
  <c r="EW100" i="110" s="1"/>
  <c r="EX100" i="110" s="1"/>
  <c r="EY100" i="110" s="1"/>
  <c r="EZ100" i="110" s="1"/>
  <c r="FA100" i="110" s="1"/>
  <c r="FB100" i="110" s="1"/>
  <c r="FC100" i="110" s="1"/>
  <c r="FD100" i="110" s="1"/>
  <c r="FE100" i="110" s="1"/>
  <c r="FF100" i="110" s="1"/>
  <c r="FG100" i="110" s="1"/>
  <c r="FH100" i="110" s="1"/>
  <c r="FI100" i="110" s="1"/>
  <c r="FJ100" i="110" s="1"/>
  <c r="FK100" i="110" s="1"/>
  <c r="FL100" i="110" s="1"/>
  <c r="FM100" i="110" s="1"/>
  <c r="FN100" i="110" s="1"/>
  <c r="FO100" i="110" s="1"/>
  <c r="FP100" i="110" s="1"/>
  <c r="FQ100" i="110" s="1"/>
  <c r="FR100" i="110" s="1"/>
  <c r="FS100" i="110" s="1"/>
  <c r="FT100" i="110" s="1"/>
  <c r="FU100" i="110" s="1"/>
  <c r="FV100" i="110" s="1"/>
  <c r="FW100" i="110" s="1"/>
  <c r="FX100" i="110" s="1"/>
  <c r="FY100" i="110" s="1"/>
  <c r="FZ100" i="110" s="1"/>
  <c r="GA100" i="110" s="1"/>
  <c r="GB100" i="110" s="1"/>
  <c r="GC100" i="110" s="1"/>
  <c r="GD100" i="110" s="1"/>
  <c r="GE100" i="110" s="1"/>
  <c r="GF100" i="110" s="1"/>
  <c r="GG100" i="110" s="1"/>
  <c r="GH100" i="110" s="1"/>
  <c r="GI100" i="110" s="1"/>
  <c r="GJ100" i="110" s="1"/>
  <c r="GK100" i="110" s="1"/>
  <c r="GL100" i="110" s="1"/>
  <c r="GM100" i="110" s="1"/>
  <c r="GN100" i="110" s="1"/>
  <c r="GO100" i="110" s="1"/>
  <c r="GP100" i="110" s="1"/>
  <c r="GQ100" i="110" s="1"/>
  <c r="GR100" i="110" s="1"/>
  <c r="GS100" i="110" s="1"/>
  <c r="GT100" i="110" s="1"/>
  <c r="GU100" i="110" s="1"/>
  <c r="GV100" i="110" s="1"/>
  <c r="GW100" i="110" s="1"/>
  <c r="GX100" i="110" s="1"/>
  <c r="GY100" i="110" s="1"/>
  <c r="GZ100" i="110" s="1"/>
  <c r="HA100" i="110" s="1"/>
  <c r="HB100" i="110" s="1"/>
  <c r="HC100" i="110" s="1"/>
  <c r="HD100" i="110" s="1"/>
  <c r="HE100" i="110" s="1"/>
  <c r="HF100" i="110" s="1"/>
  <c r="HG100" i="110" s="1"/>
  <c r="HH100" i="110" s="1"/>
  <c r="HI100" i="110" s="1"/>
  <c r="HJ100" i="110" s="1"/>
  <c r="CT85" i="106"/>
  <c r="CV89" i="100"/>
  <c r="CU88" i="109"/>
  <c r="AR95" i="109"/>
  <c r="F48" i="111"/>
  <c r="CS2" i="110"/>
  <c r="CR55" i="109" s="1"/>
  <c r="CT22" i="110"/>
  <c r="CW89" i="100" l="1"/>
  <c r="CV88" i="109"/>
  <c r="CT2" i="110"/>
  <c r="CS55" i="109" s="1"/>
  <c r="CU22" i="110"/>
  <c r="CU85" i="106"/>
  <c r="CU87" i="109"/>
  <c r="CU67" i="109" s="1"/>
  <c r="B101" i="110" s="1"/>
  <c r="CV101" i="110" s="1"/>
  <c r="CW101" i="110" s="1"/>
  <c r="CX101" i="110" s="1"/>
  <c r="CY101" i="110" s="1"/>
  <c r="CZ101" i="110" s="1"/>
  <c r="DA101" i="110" s="1"/>
  <c r="DB101" i="110" s="1"/>
  <c r="DC101" i="110" s="1"/>
  <c r="DD101" i="110" s="1"/>
  <c r="DE101" i="110" s="1"/>
  <c r="DF101" i="110" s="1"/>
  <c r="DG101" i="110" s="1"/>
  <c r="DH101" i="110" s="1"/>
  <c r="DI101" i="110" s="1"/>
  <c r="DJ101" i="110" s="1"/>
  <c r="DK101" i="110" s="1"/>
  <c r="DL101" i="110" s="1"/>
  <c r="DM101" i="110" s="1"/>
  <c r="DN101" i="110" s="1"/>
  <c r="DO101" i="110" s="1"/>
  <c r="DP101" i="110" s="1"/>
  <c r="DQ101" i="110" s="1"/>
  <c r="DR101" i="110" s="1"/>
  <c r="DS101" i="110" s="1"/>
  <c r="DT101" i="110" s="1"/>
  <c r="DU101" i="110" s="1"/>
  <c r="DV101" i="110" s="1"/>
  <c r="DW101" i="110" s="1"/>
  <c r="DX101" i="110" s="1"/>
  <c r="DY101" i="110" s="1"/>
  <c r="DZ101" i="110" s="1"/>
  <c r="EA101" i="110" s="1"/>
  <c r="EB101" i="110" s="1"/>
  <c r="EC101" i="110" s="1"/>
  <c r="ED101" i="110" s="1"/>
  <c r="EE101" i="110" s="1"/>
  <c r="EF101" i="110" s="1"/>
  <c r="EG101" i="110" s="1"/>
  <c r="EH101" i="110" s="1"/>
  <c r="EI101" i="110" s="1"/>
  <c r="EJ101" i="110" s="1"/>
  <c r="EK101" i="110" s="1"/>
  <c r="EL101" i="110" s="1"/>
  <c r="EM101" i="110" s="1"/>
  <c r="EN101" i="110" s="1"/>
  <c r="EO101" i="110" s="1"/>
  <c r="EP101" i="110" s="1"/>
  <c r="EQ101" i="110" s="1"/>
  <c r="ER101" i="110" s="1"/>
  <c r="ES101" i="110" s="1"/>
  <c r="ET101" i="110" s="1"/>
  <c r="EU101" i="110" s="1"/>
  <c r="EV101" i="110" s="1"/>
  <c r="EW101" i="110" s="1"/>
  <c r="EX101" i="110" s="1"/>
  <c r="EY101" i="110" s="1"/>
  <c r="EZ101" i="110" s="1"/>
  <c r="FA101" i="110" s="1"/>
  <c r="FB101" i="110" s="1"/>
  <c r="FC101" i="110" s="1"/>
  <c r="FD101" i="110" s="1"/>
  <c r="FE101" i="110" s="1"/>
  <c r="FF101" i="110" s="1"/>
  <c r="FG101" i="110" s="1"/>
  <c r="FH101" i="110" s="1"/>
  <c r="FI101" i="110" s="1"/>
  <c r="FJ101" i="110" s="1"/>
  <c r="FK101" i="110" s="1"/>
  <c r="FL101" i="110" s="1"/>
  <c r="FM101" i="110" s="1"/>
  <c r="FN101" i="110" s="1"/>
  <c r="FO101" i="110" s="1"/>
  <c r="FP101" i="110" s="1"/>
  <c r="FQ101" i="110" s="1"/>
  <c r="FR101" i="110" s="1"/>
  <c r="FS101" i="110" s="1"/>
  <c r="FT101" i="110" s="1"/>
  <c r="FU101" i="110" s="1"/>
  <c r="FV101" i="110" s="1"/>
  <c r="FW101" i="110" s="1"/>
  <c r="FX101" i="110" s="1"/>
  <c r="FY101" i="110" s="1"/>
  <c r="FZ101" i="110" s="1"/>
  <c r="GA101" i="110" s="1"/>
  <c r="GB101" i="110" s="1"/>
  <c r="GC101" i="110" s="1"/>
  <c r="GD101" i="110" s="1"/>
  <c r="GE101" i="110" s="1"/>
  <c r="GF101" i="110" s="1"/>
  <c r="GG101" i="110" s="1"/>
  <c r="GH101" i="110" s="1"/>
  <c r="GI101" i="110" s="1"/>
  <c r="GJ101" i="110" s="1"/>
  <c r="GK101" i="110" s="1"/>
  <c r="GL101" i="110" s="1"/>
  <c r="GM101" i="110" s="1"/>
  <c r="GN101" i="110" s="1"/>
  <c r="GO101" i="110" s="1"/>
  <c r="GP101" i="110" s="1"/>
  <c r="GQ101" i="110" s="1"/>
  <c r="GR101" i="110" s="1"/>
  <c r="GS101" i="110" s="1"/>
  <c r="GT101" i="110" s="1"/>
  <c r="GU101" i="110" s="1"/>
  <c r="GV101" i="110" s="1"/>
  <c r="GW101" i="110" s="1"/>
  <c r="GX101" i="110" s="1"/>
  <c r="GY101" i="110" s="1"/>
  <c r="GZ101" i="110" s="1"/>
  <c r="HA101" i="110" s="1"/>
  <c r="HB101" i="110" s="1"/>
  <c r="HC101" i="110" s="1"/>
  <c r="HD101" i="110" s="1"/>
  <c r="HE101" i="110" s="1"/>
  <c r="HF101" i="110" s="1"/>
  <c r="HG101" i="110" s="1"/>
  <c r="HH101" i="110" s="1"/>
  <c r="HI101" i="110" s="1"/>
  <c r="HJ101" i="110" s="1"/>
  <c r="C49" i="111"/>
  <c r="CW88" i="109" l="1"/>
  <c r="CV85" i="106"/>
  <c r="CU2" i="110"/>
  <c r="CT55" i="109" s="1"/>
  <c r="CV22" i="110"/>
  <c r="CX89" i="100"/>
  <c r="E49" i="111"/>
  <c r="AS56" i="109"/>
  <c r="CV87" i="109" l="1"/>
  <c r="CV67" i="109" s="1"/>
  <c r="B102" i="110" s="1"/>
  <c r="CW102" i="110" s="1"/>
  <c r="CX102" i="110" s="1"/>
  <c r="CY102" i="110" s="1"/>
  <c r="CZ102" i="110" s="1"/>
  <c r="DA102" i="110" s="1"/>
  <c r="DB102" i="110" s="1"/>
  <c r="DC102" i="110" s="1"/>
  <c r="DD102" i="110" s="1"/>
  <c r="DE102" i="110" s="1"/>
  <c r="DF102" i="110" s="1"/>
  <c r="DG102" i="110" s="1"/>
  <c r="DH102" i="110" s="1"/>
  <c r="DI102" i="110" s="1"/>
  <c r="DJ102" i="110" s="1"/>
  <c r="DK102" i="110" s="1"/>
  <c r="DL102" i="110" s="1"/>
  <c r="DM102" i="110" s="1"/>
  <c r="DN102" i="110" s="1"/>
  <c r="DO102" i="110" s="1"/>
  <c r="DP102" i="110" s="1"/>
  <c r="DQ102" i="110" s="1"/>
  <c r="DR102" i="110" s="1"/>
  <c r="DS102" i="110" s="1"/>
  <c r="DT102" i="110" s="1"/>
  <c r="DU102" i="110" s="1"/>
  <c r="DV102" i="110" s="1"/>
  <c r="DW102" i="110" s="1"/>
  <c r="DX102" i="110" s="1"/>
  <c r="DY102" i="110" s="1"/>
  <c r="DZ102" i="110" s="1"/>
  <c r="EA102" i="110" s="1"/>
  <c r="EB102" i="110" s="1"/>
  <c r="EC102" i="110" s="1"/>
  <c r="ED102" i="110" s="1"/>
  <c r="EE102" i="110" s="1"/>
  <c r="EF102" i="110" s="1"/>
  <c r="EG102" i="110" s="1"/>
  <c r="EH102" i="110" s="1"/>
  <c r="EI102" i="110" s="1"/>
  <c r="EJ102" i="110" s="1"/>
  <c r="EK102" i="110" s="1"/>
  <c r="EL102" i="110" s="1"/>
  <c r="EM102" i="110" s="1"/>
  <c r="EN102" i="110" s="1"/>
  <c r="EO102" i="110" s="1"/>
  <c r="EP102" i="110" s="1"/>
  <c r="EQ102" i="110" s="1"/>
  <c r="ER102" i="110" s="1"/>
  <c r="ES102" i="110" s="1"/>
  <c r="ET102" i="110" s="1"/>
  <c r="EU102" i="110" s="1"/>
  <c r="EV102" i="110" s="1"/>
  <c r="EW102" i="110" s="1"/>
  <c r="EX102" i="110" s="1"/>
  <c r="EY102" i="110" s="1"/>
  <c r="EZ102" i="110" s="1"/>
  <c r="FA102" i="110" s="1"/>
  <c r="FB102" i="110" s="1"/>
  <c r="FC102" i="110" s="1"/>
  <c r="FD102" i="110" s="1"/>
  <c r="FE102" i="110" s="1"/>
  <c r="FF102" i="110" s="1"/>
  <c r="FG102" i="110" s="1"/>
  <c r="FH102" i="110" s="1"/>
  <c r="FI102" i="110" s="1"/>
  <c r="FJ102" i="110" s="1"/>
  <c r="FK102" i="110" s="1"/>
  <c r="FL102" i="110" s="1"/>
  <c r="FM102" i="110" s="1"/>
  <c r="FN102" i="110" s="1"/>
  <c r="FO102" i="110" s="1"/>
  <c r="FP102" i="110" s="1"/>
  <c r="FQ102" i="110" s="1"/>
  <c r="FR102" i="110" s="1"/>
  <c r="FS102" i="110" s="1"/>
  <c r="FT102" i="110" s="1"/>
  <c r="FU102" i="110" s="1"/>
  <c r="FV102" i="110" s="1"/>
  <c r="FW102" i="110" s="1"/>
  <c r="FX102" i="110" s="1"/>
  <c r="FY102" i="110" s="1"/>
  <c r="FZ102" i="110" s="1"/>
  <c r="GA102" i="110" s="1"/>
  <c r="GB102" i="110" s="1"/>
  <c r="GC102" i="110" s="1"/>
  <c r="GD102" i="110" s="1"/>
  <c r="GE102" i="110" s="1"/>
  <c r="GF102" i="110" s="1"/>
  <c r="GG102" i="110" s="1"/>
  <c r="GH102" i="110" s="1"/>
  <c r="GI102" i="110" s="1"/>
  <c r="GJ102" i="110" s="1"/>
  <c r="GK102" i="110" s="1"/>
  <c r="GL102" i="110" s="1"/>
  <c r="GM102" i="110" s="1"/>
  <c r="GN102" i="110" s="1"/>
  <c r="GO102" i="110" s="1"/>
  <c r="GP102" i="110" s="1"/>
  <c r="GQ102" i="110" s="1"/>
  <c r="GR102" i="110" s="1"/>
  <c r="GS102" i="110" s="1"/>
  <c r="GT102" i="110" s="1"/>
  <c r="GU102" i="110" s="1"/>
  <c r="GV102" i="110" s="1"/>
  <c r="GW102" i="110" s="1"/>
  <c r="GX102" i="110" s="1"/>
  <c r="GY102" i="110" s="1"/>
  <c r="GZ102" i="110" s="1"/>
  <c r="HA102" i="110" s="1"/>
  <c r="HB102" i="110" s="1"/>
  <c r="HC102" i="110" s="1"/>
  <c r="HD102" i="110" s="1"/>
  <c r="HE102" i="110" s="1"/>
  <c r="HF102" i="110" s="1"/>
  <c r="HG102" i="110" s="1"/>
  <c r="HH102" i="110" s="1"/>
  <c r="HI102" i="110" s="1"/>
  <c r="HJ102" i="110" s="1"/>
  <c r="CW87" i="109"/>
  <c r="CW67" i="109" s="1"/>
  <c r="B103" i="110" s="1"/>
  <c r="CX103" i="110" s="1"/>
  <c r="CY103" i="110" s="1"/>
  <c r="CZ103" i="110" s="1"/>
  <c r="DA103" i="110" s="1"/>
  <c r="DB103" i="110" s="1"/>
  <c r="DC103" i="110" s="1"/>
  <c r="DD103" i="110" s="1"/>
  <c r="DE103" i="110" s="1"/>
  <c r="DF103" i="110" s="1"/>
  <c r="DG103" i="110" s="1"/>
  <c r="DH103" i="110" s="1"/>
  <c r="DI103" i="110" s="1"/>
  <c r="DJ103" i="110" s="1"/>
  <c r="DK103" i="110" s="1"/>
  <c r="DL103" i="110" s="1"/>
  <c r="DM103" i="110" s="1"/>
  <c r="DN103" i="110" s="1"/>
  <c r="DO103" i="110" s="1"/>
  <c r="DP103" i="110" s="1"/>
  <c r="DQ103" i="110" s="1"/>
  <c r="DR103" i="110" s="1"/>
  <c r="DS103" i="110" s="1"/>
  <c r="DT103" i="110" s="1"/>
  <c r="DU103" i="110" s="1"/>
  <c r="DV103" i="110" s="1"/>
  <c r="DW103" i="110" s="1"/>
  <c r="DX103" i="110" s="1"/>
  <c r="DY103" i="110" s="1"/>
  <c r="DZ103" i="110" s="1"/>
  <c r="EA103" i="110" s="1"/>
  <c r="EB103" i="110" s="1"/>
  <c r="EC103" i="110" s="1"/>
  <c r="ED103" i="110" s="1"/>
  <c r="EE103" i="110" s="1"/>
  <c r="EF103" i="110" s="1"/>
  <c r="EG103" i="110" s="1"/>
  <c r="EH103" i="110" s="1"/>
  <c r="EI103" i="110" s="1"/>
  <c r="EJ103" i="110" s="1"/>
  <c r="EK103" i="110" s="1"/>
  <c r="EL103" i="110" s="1"/>
  <c r="EM103" i="110" s="1"/>
  <c r="EN103" i="110" s="1"/>
  <c r="EO103" i="110" s="1"/>
  <c r="EP103" i="110" s="1"/>
  <c r="EQ103" i="110" s="1"/>
  <c r="ER103" i="110" s="1"/>
  <c r="ES103" i="110" s="1"/>
  <c r="ET103" i="110" s="1"/>
  <c r="EU103" i="110" s="1"/>
  <c r="EV103" i="110" s="1"/>
  <c r="EW103" i="110" s="1"/>
  <c r="EX103" i="110" s="1"/>
  <c r="EY103" i="110" s="1"/>
  <c r="EZ103" i="110" s="1"/>
  <c r="FA103" i="110" s="1"/>
  <c r="FB103" i="110" s="1"/>
  <c r="FC103" i="110" s="1"/>
  <c r="FD103" i="110" s="1"/>
  <c r="FE103" i="110" s="1"/>
  <c r="FF103" i="110" s="1"/>
  <c r="FG103" i="110" s="1"/>
  <c r="FH103" i="110" s="1"/>
  <c r="FI103" i="110" s="1"/>
  <c r="FJ103" i="110" s="1"/>
  <c r="FK103" i="110" s="1"/>
  <c r="FL103" i="110" s="1"/>
  <c r="FM103" i="110" s="1"/>
  <c r="FN103" i="110" s="1"/>
  <c r="FO103" i="110" s="1"/>
  <c r="FP103" i="110" s="1"/>
  <c r="FQ103" i="110" s="1"/>
  <c r="FR103" i="110" s="1"/>
  <c r="FS103" i="110" s="1"/>
  <c r="FT103" i="110" s="1"/>
  <c r="FU103" i="110" s="1"/>
  <c r="FV103" i="110" s="1"/>
  <c r="FW103" i="110" s="1"/>
  <c r="FX103" i="110" s="1"/>
  <c r="FY103" i="110" s="1"/>
  <c r="FZ103" i="110" s="1"/>
  <c r="GA103" i="110" s="1"/>
  <c r="GB103" i="110" s="1"/>
  <c r="GC103" i="110" s="1"/>
  <c r="GD103" i="110" s="1"/>
  <c r="GE103" i="110" s="1"/>
  <c r="GF103" i="110" s="1"/>
  <c r="GG103" i="110" s="1"/>
  <c r="GH103" i="110" s="1"/>
  <c r="GI103" i="110" s="1"/>
  <c r="GJ103" i="110" s="1"/>
  <c r="GK103" i="110" s="1"/>
  <c r="GL103" i="110" s="1"/>
  <c r="GM103" i="110" s="1"/>
  <c r="GN103" i="110" s="1"/>
  <c r="GO103" i="110" s="1"/>
  <c r="GP103" i="110" s="1"/>
  <c r="GQ103" i="110" s="1"/>
  <c r="GR103" i="110" s="1"/>
  <c r="GS103" i="110" s="1"/>
  <c r="GT103" i="110" s="1"/>
  <c r="GU103" i="110" s="1"/>
  <c r="GV103" i="110" s="1"/>
  <c r="GW103" i="110" s="1"/>
  <c r="GX103" i="110" s="1"/>
  <c r="GY103" i="110" s="1"/>
  <c r="GZ103" i="110" s="1"/>
  <c r="HA103" i="110" s="1"/>
  <c r="HB103" i="110" s="1"/>
  <c r="HC103" i="110" s="1"/>
  <c r="HD103" i="110" s="1"/>
  <c r="HE103" i="110" s="1"/>
  <c r="HF103" i="110" s="1"/>
  <c r="HG103" i="110" s="1"/>
  <c r="HH103" i="110" s="1"/>
  <c r="HI103" i="110" s="1"/>
  <c r="HJ103" i="110" s="1"/>
  <c r="AS95" i="109"/>
  <c r="F49" i="111"/>
  <c r="CY89" i="100"/>
  <c r="CW85" i="106"/>
  <c r="CV2" i="110"/>
  <c r="CU55" i="109" s="1"/>
  <c r="CW22" i="110"/>
  <c r="CX88" i="109"/>
  <c r="CZ89" i="100" l="1"/>
  <c r="CY88" i="109"/>
  <c r="C50" i="111"/>
  <c r="CX87" i="109"/>
  <c r="CX67" i="109" s="1"/>
  <c r="B104" i="110" s="1"/>
  <c r="CY104" i="110" s="1"/>
  <c r="CZ104" i="110" s="1"/>
  <c r="DA104" i="110" s="1"/>
  <c r="DB104" i="110" s="1"/>
  <c r="DC104" i="110" s="1"/>
  <c r="DD104" i="110" s="1"/>
  <c r="DE104" i="110" s="1"/>
  <c r="DF104" i="110" s="1"/>
  <c r="DG104" i="110" s="1"/>
  <c r="DH104" i="110" s="1"/>
  <c r="DI104" i="110" s="1"/>
  <c r="DJ104" i="110" s="1"/>
  <c r="DK104" i="110" s="1"/>
  <c r="DL104" i="110" s="1"/>
  <c r="DM104" i="110" s="1"/>
  <c r="DN104" i="110" s="1"/>
  <c r="DO104" i="110" s="1"/>
  <c r="DP104" i="110" s="1"/>
  <c r="DQ104" i="110" s="1"/>
  <c r="DR104" i="110" s="1"/>
  <c r="DS104" i="110" s="1"/>
  <c r="DT104" i="110" s="1"/>
  <c r="DU104" i="110" s="1"/>
  <c r="DV104" i="110" s="1"/>
  <c r="DW104" i="110" s="1"/>
  <c r="DX104" i="110" s="1"/>
  <c r="DY104" i="110" s="1"/>
  <c r="DZ104" i="110" s="1"/>
  <c r="EA104" i="110" s="1"/>
  <c r="EB104" i="110" s="1"/>
  <c r="EC104" i="110" s="1"/>
  <c r="ED104" i="110" s="1"/>
  <c r="EE104" i="110" s="1"/>
  <c r="EF104" i="110" s="1"/>
  <c r="EG104" i="110" s="1"/>
  <c r="EH104" i="110" s="1"/>
  <c r="EI104" i="110" s="1"/>
  <c r="EJ104" i="110" s="1"/>
  <c r="EK104" i="110" s="1"/>
  <c r="EL104" i="110" s="1"/>
  <c r="EM104" i="110" s="1"/>
  <c r="EN104" i="110" s="1"/>
  <c r="EO104" i="110" s="1"/>
  <c r="EP104" i="110" s="1"/>
  <c r="EQ104" i="110" s="1"/>
  <c r="ER104" i="110" s="1"/>
  <c r="ES104" i="110" s="1"/>
  <c r="ET104" i="110" s="1"/>
  <c r="EU104" i="110" s="1"/>
  <c r="EV104" i="110" s="1"/>
  <c r="EW104" i="110" s="1"/>
  <c r="EX104" i="110" s="1"/>
  <c r="EY104" i="110" s="1"/>
  <c r="EZ104" i="110" s="1"/>
  <c r="FA104" i="110" s="1"/>
  <c r="FB104" i="110" s="1"/>
  <c r="FC104" i="110" s="1"/>
  <c r="FD104" i="110" s="1"/>
  <c r="FE104" i="110" s="1"/>
  <c r="FF104" i="110" s="1"/>
  <c r="FG104" i="110" s="1"/>
  <c r="FH104" i="110" s="1"/>
  <c r="FI104" i="110" s="1"/>
  <c r="FJ104" i="110" s="1"/>
  <c r="FK104" i="110" s="1"/>
  <c r="FL104" i="110" s="1"/>
  <c r="FM104" i="110" s="1"/>
  <c r="FN104" i="110" s="1"/>
  <c r="FO104" i="110" s="1"/>
  <c r="FP104" i="110" s="1"/>
  <c r="FQ104" i="110" s="1"/>
  <c r="FR104" i="110" s="1"/>
  <c r="FS104" i="110" s="1"/>
  <c r="FT104" i="110" s="1"/>
  <c r="FU104" i="110" s="1"/>
  <c r="FV104" i="110" s="1"/>
  <c r="FW104" i="110" s="1"/>
  <c r="FX104" i="110" s="1"/>
  <c r="FY104" i="110" s="1"/>
  <c r="FZ104" i="110" s="1"/>
  <c r="GA104" i="110" s="1"/>
  <c r="GB104" i="110" s="1"/>
  <c r="GC104" i="110" s="1"/>
  <c r="GD104" i="110" s="1"/>
  <c r="GE104" i="110" s="1"/>
  <c r="GF104" i="110" s="1"/>
  <c r="GG104" i="110" s="1"/>
  <c r="GH104" i="110" s="1"/>
  <c r="GI104" i="110" s="1"/>
  <c r="GJ104" i="110" s="1"/>
  <c r="GK104" i="110" s="1"/>
  <c r="GL104" i="110" s="1"/>
  <c r="GM104" i="110" s="1"/>
  <c r="GN104" i="110" s="1"/>
  <c r="GO104" i="110" s="1"/>
  <c r="GP104" i="110" s="1"/>
  <c r="GQ104" i="110" s="1"/>
  <c r="GR104" i="110" s="1"/>
  <c r="GS104" i="110" s="1"/>
  <c r="GT104" i="110" s="1"/>
  <c r="GU104" i="110" s="1"/>
  <c r="GV104" i="110" s="1"/>
  <c r="GW104" i="110" s="1"/>
  <c r="GX104" i="110" s="1"/>
  <c r="GY104" i="110" s="1"/>
  <c r="GZ104" i="110" s="1"/>
  <c r="HA104" i="110" s="1"/>
  <c r="HB104" i="110" s="1"/>
  <c r="HC104" i="110" s="1"/>
  <c r="HD104" i="110" s="1"/>
  <c r="HE104" i="110" s="1"/>
  <c r="HF104" i="110" s="1"/>
  <c r="HG104" i="110" s="1"/>
  <c r="HH104" i="110" s="1"/>
  <c r="HI104" i="110" s="1"/>
  <c r="HJ104" i="110" s="1"/>
  <c r="CW2" i="110"/>
  <c r="CV55" i="109" s="1"/>
  <c r="CX22" i="110"/>
  <c r="CX85" i="106"/>
  <c r="CX2" i="110" l="1"/>
  <c r="CW55" i="109" s="1"/>
  <c r="CY22" i="110"/>
  <c r="AT56" i="109"/>
  <c r="E50" i="111"/>
  <c r="CY85" i="106"/>
  <c r="CY87" i="109"/>
  <c r="CY67" i="109" s="1"/>
  <c r="B105" i="110" s="1"/>
  <c r="CZ105" i="110" s="1"/>
  <c r="DA105" i="110" s="1"/>
  <c r="DB105" i="110" s="1"/>
  <c r="DC105" i="110" s="1"/>
  <c r="DD105" i="110" s="1"/>
  <c r="DE105" i="110" s="1"/>
  <c r="DF105" i="110" s="1"/>
  <c r="DG105" i="110" s="1"/>
  <c r="DH105" i="110" s="1"/>
  <c r="DI105" i="110" s="1"/>
  <c r="DJ105" i="110" s="1"/>
  <c r="DK105" i="110" s="1"/>
  <c r="DL105" i="110" s="1"/>
  <c r="DM105" i="110" s="1"/>
  <c r="DN105" i="110" s="1"/>
  <c r="DO105" i="110" s="1"/>
  <c r="DP105" i="110" s="1"/>
  <c r="DQ105" i="110" s="1"/>
  <c r="DR105" i="110" s="1"/>
  <c r="DS105" i="110" s="1"/>
  <c r="DT105" i="110" s="1"/>
  <c r="DU105" i="110" s="1"/>
  <c r="DV105" i="110" s="1"/>
  <c r="DW105" i="110" s="1"/>
  <c r="DX105" i="110" s="1"/>
  <c r="DY105" i="110" s="1"/>
  <c r="DZ105" i="110" s="1"/>
  <c r="EA105" i="110" s="1"/>
  <c r="EB105" i="110" s="1"/>
  <c r="EC105" i="110" s="1"/>
  <c r="ED105" i="110" s="1"/>
  <c r="EE105" i="110" s="1"/>
  <c r="EF105" i="110" s="1"/>
  <c r="EG105" i="110" s="1"/>
  <c r="EH105" i="110" s="1"/>
  <c r="EI105" i="110" s="1"/>
  <c r="EJ105" i="110" s="1"/>
  <c r="EK105" i="110" s="1"/>
  <c r="EL105" i="110" s="1"/>
  <c r="EM105" i="110" s="1"/>
  <c r="EN105" i="110" s="1"/>
  <c r="EO105" i="110" s="1"/>
  <c r="EP105" i="110" s="1"/>
  <c r="EQ105" i="110" s="1"/>
  <c r="ER105" i="110" s="1"/>
  <c r="ES105" i="110" s="1"/>
  <c r="ET105" i="110" s="1"/>
  <c r="EU105" i="110" s="1"/>
  <c r="EV105" i="110" s="1"/>
  <c r="EW105" i="110" s="1"/>
  <c r="EX105" i="110" s="1"/>
  <c r="EY105" i="110" s="1"/>
  <c r="EZ105" i="110" s="1"/>
  <c r="FA105" i="110" s="1"/>
  <c r="FB105" i="110" s="1"/>
  <c r="FC105" i="110" s="1"/>
  <c r="FD105" i="110" s="1"/>
  <c r="FE105" i="110" s="1"/>
  <c r="FF105" i="110" s="1"/>
  <c r="FG105" i="110" s="1"/>
  <c r="FH105" i="110" s="1"/>
  <c r="FI105" i="110" s="1"/>
  <c r="FJ105" i="110" s="1"/>
  <c r="FK105" i="110" s="1"/>
  <c r="FL105" i="110" s="1"/>
  <c r="FM105" i="110" s="1"/>
  <c r="FN105" i="110" s="1"/>
  <c r="FO105" i="110" s="1"/>
  <c r="FP105" i="110" s="1"/>
  <c r="FQ105" i="110" s="1"/>
  <c r="FR105" i="110" s="1"/>
  <c r="FS105" i="110" s="1"/>
  <c r="FT105" i="110" s="1"/>
  <c r="FU105" i="110" s="1"/>
  <c r="FV105" i="110" s="1"/>
  <c r="FW105" i="110" s="1"/>
  <c r="FX105" i="110" s="1"/>
  <c r="FY105" i="110" s="1"/>
  <c r="FZ105" i="110" s="1"/>
  <c r="GA105" i="110" s="1"/>
  <c r="GB105" i="110" s="1"/>
  <c r="GC105" i="110" s="1"/>
  <c r="GD105" i="110" s="1"/>
  <c r="GE105" i="110" s="1"/>
  <c r="GF105" i="110" s="1"/>
  <c r="GG105" i="110" s="1"/>
  <c r="GH105" i="110" s="1"/>
  <c r="GI105" i="110" s="1"/>
  <c r="GJ105" i="110" s="1"/>
  <c r="GK105" i="110" s="1"/>
  <c r="GL105" i="110" s="1"/>
  <c r="GM105" i="110" s="1"/>
  <c r="GN105" i="110" s="1"/>
  <c r="GO105" i="110" s="1"/>
  <c r="GP105" i="110" s="1"/>
  <c r="GQ105" i="110" s="1"/>
  <c r="GR105" i="110" s="1"/>
  <c r="GS105" i="110" s="1"/>
  <c r="GT105" i="110" s="1"/>
  <c r="GU105" i="110" s="1"/>
  <c r="GV105" i="110" s="1"/>
  <c r="GW105" i="110" s="1"/>
  <c r="GX105" i="110" s="1"/>
  <c r="GY105" i="110" s="1"/>
  <c r="GZ105" i="110" s="1"/>
  <c r="HA105" i="110" s="1"/>
  <c r="HB105" i="110" s="1"/>
  <c r="HC105" i="110" s="1"/>
  <c r="HD105" i="110" s="1"/>
  <c r="HE105" i="110" s="1"/>
  <c r="HF105" i="110" s="1"/>
  <c r="HG105" i="110" s="1"/>
  <c r="HH105" i="110" s="1"/>
  <c r="HI105" i="110" s="1"/>
  <c r="HJ105" i="110" s="1"/>
  <c r="DA89" i="100"/>
  <c r="CZ88" i="109"/>
  <c r="CZ85" i="106" l="1"/>
  <c r="DA88" i="109"/>
  <c r="AT95" i="109"/>
  <c r="F50" i="111"/>
  <c r="CZ87" i="109"/>
  <c r="CZ67" i="109" s="1"/>
  <c r="B106" i="110" s="1"/>
  <c r="DA106" i="110" s="1"/>
  <c r="DB106" i="110" s="1"/>
  <c r="DC106" i="110" s="1"/>
  <c r="DD106" i="110" s="1"/>
  <c r="DE106" i="110" s="1"/>
  <c r="DF106" i="110" s="1"/>
  <c r="DG106" i="110" s="1"/>
  <c r="DH106" i="110" s="1"/>
  <c r="DI106" i="110" s="1"/>
  <c r="DJ106" i="110" s="1"/>
  <c r="DK106" i="110" s="1"/>
  <c r="DL106" i="110" s="1"/>
  <c r="DM106" i="110" s="1"/>
  <c r="DN106" i="110" s="1"/>
  <c r="DO106" i="110" s="1"/>
  <c r="DP106" i="110" s="1"/>
  <c r="DQ106" i="110" s="1"/>
  <c r="DR106" i="110" s="1"/>
  <c r="DS106" i="110" s="1"/>
  <c r="DT106" i="110" s="1"/>
  <c r="DU106" i="110" s="1"/>
  <c r="DV106" i="110" s="1"/>
  <c r="DW106" i="110" s="1"/>
  <c r="DX106" i="110" s="1"/>
  <c r="DY106" i="110" s="1"/>
  <c r="DZ106" i="110" s="1"/>
  <c r="EA106" i="110" s="1"/>
  <c r="EB106" i="110" s="1"/>
  <c r="EC106" i="110" s="1"/>
  <c r="ED106" i="110" s="1"/>
  <c r="EE106" i="110" s="1"/>
  <c r="EF106" i="110" s="1"/>
  <c r="EG106" i="110" s="1"/>
  <c r="EH106" i="110" s="1"/>
  <c r="EI106" i="110" s="1"/>
  <c r="EJ106" i="110" s="1"/>
  <c r="EK106" i="110" s="1"/>
  <c r="EL106" i="110" s="1"/>
  <c r="EM106" i="110" s="1"/>
  <c r="EN106" i="110" s="1"/>
  <c r="EO106" i="110" s="1"/>
  <c r="EP106" i="110" s="1"/>
  <c r="EQ106" i="110" s="1"/>
  <c r="ER106" i="110" s="1"/>
  <c r="ES106" i="110" s="1"/>
  <c r="ET106" i="110" s="1"/>
  <c r="EU106" i="110" s="1"/>
  <c r="EV106" i="110" s="1"/>
  <c r="EW106" i="110" s="1"/>
  <c r="EX106" i="110" s="1"/>
  <c r="EY106" i="110" s="1"/>
  <c r="EZ106" i="110" s="1"/>
  <c r="FA106" i="110" s="1"/>
  <c r="FB106" i="110" s="1"/>
  <c r="FC106" i="110" s="1"/>
  <c r="FD106" i="110" s="1"/>
  <c r="FE106" i="110" s="1"/>
  <c r="FF106" i="110" s="1"/>
  <c r="FG106" i="110" s="1"/>
  <c r="FH106" i="110" s="1"/>
  <c r="FI106" i="110" s="1"/>
  <c r="FJ106" i="110" s="1"/>
  <c r="FK106" i="110" s="1"/>
  <c r="FL106" i="110" s="1"/>
  <c r="FM106" i="110" s="1"/>
  <c r="FN106" i="110" s="1"/>
  <c r="FO106" i="110" s="1"/>
  <c r="FP106" i="110" s="1"/>
  <c r="FQ106" i="110" s="1"/>
  <c r="FR106" i="110" s="1"/>
  <c r="FS106" i="110" s="1"/>
  <c r="FT106" i="110" s="1"/>
  <c r="FU106" i="110" s="1"/>
  <c r="FV106" i="110" s="1"/>
  <c r="FW106" i="110" s="1"/>
  <c r="FX106" i="110" s="1"/>
  <c r="FY106" i="110" s="1"/>
  <c r="FZ106" i="110" s="1"/>
  <c r="GA106" i="110" s="1"/>
  <c r="GB106" i="110" s="1"/>
  <c r="GC106" i="110" s="1"/>
  <c r="GD106" i="110" s="1"/>
  <c r="GE106" i="110" s="1"/>
  <c r="GF106" i="110" s="1"/>
  <c r="GG106" i="110" s="1"/>
  <c r="GH106" i="110" s="1"/>
  <c r="GI106" i="110" s="1"/>
  <c r="GJ106" i="110" s="1"/>
  <c r="GK106" i="110" s="1"/>
  <c r="GL106" i="110" s="1"/>
  <c r="GM106" i="110" s="1"/>
  <c r="GN106" i="110" s="1"/>
  <c r="GO106" i="110" s="1"/>
  <c r="GP106" i="110" s="1"/>
  <c r="GQ106" i="110" s="1"/>
  <c r="GR106" i="110" s="1"/>
  <c r="GS106" i="110" s="1"/>
  <c r="GT106" i="110" s="1"/>
  <c r="GU106" i="110" s="1"/>
  <c r="GV106" i="110" s="1"/>
  <c r="GW106" i="110" s="1"/>
  <c r="GX106" i="110" s="1"/>
  <c r="GY106" i="110" s="1"/>
  <c r="GZ106" i="110" s="1"/>
  <c r="HA106" i="110" s="1"/>
  <c r="HB106" i="110" s="1"/>
  <c r="HC106" i="110" s="1"/>
  <c r="HD106" i="110" s="1"/>
  <c r="HE106" i="110" s="1"/>
  <c r="HF106" i="110" s="1"/>
  <c r="HG106" i="110" s="1"/>
  <c r="HH106" i="110" s="1"/>
  <c r="HI106" i="110" s="1"/>
  <c r="HJ106" i="110" s="1"/>
  <c r="CY2" i="110"/>
  <c r="CX55" i="109" s="1"/>
  <c r="CZ22" i="110"/>
  <c r="DB89" i="100"/>
  <c r="DA87" i="109" l="1"/>
  <c r="DA67" i="109" s="1"/>
  <c r="B107" i="110" s="1"/>
  <c r="DB107" i="110" s="1"/>
  <c r="DC107" i="110" s="1"/>
  <c r="DD107" i="110" s="1"/>
  <c r="DE107" i="110" s="1"/>
  <c r="DF107" i="110" s="1"/>
  <c r="DG107" i="110" s="1"/>
  <c r="DH107" i="110" s="1"/>
  <c r="DI107" i="110" s="1"/>
  <c r="DJ107" i="110" s="1"/>
  <c r="DK107" i="110" s="1"/>
  <c r="DL107" i="110" s="1"/>
  <c r="DM107" i="110" s="1"/>
  <c r="DN107" i="110" s="1"/>
  <c r="DO107" i="110" s="1"/>
  <c r="DP107" i="110" s="1"/>
  <c r="DQ107" i="110" s="1"/>
  <c r="DR107" i="110" s="1"/>
  <c r="DS107" i="110" s="1"/>
  <c r="DT107" i="110" s="1"/>
  <c r="DU107" i="110" s="1"/>
  <c r="DV107" i="110" s="1"/>
  <c r="DW107" i="110" s="1"/>
  <c r="DX107" i="110" s="1"/>
  <c r="DY107" i="110" s="1"/>
  <c r="DZ107" i="110" s="1"/>
  <c r="EA107" i="110" s="1"/>
  <c r="EB107" i="110" s="1"/>
  <c r="EC107" i="110" s="1"/>
  <c r="ED107" i="110" s="1"/>
  <c r="EE107" i="110" s="1"/>
  <c r="EF107" i="110" s="1"/>
  <c r="EG107" i="110" s="1"/>
  <c r="EH107" i="110" s="1"/>
  <c r="EI107" i="110" s="1"/>
  <c r="EJ107" i="110" s="1"/>
  <c r="EK107" i="110" s="1"/>
  <c r="EL107" i="110" s="1"/>
  <c r="EM107" i="110" s="1"/>
  <c r="EN107" i="110" s="1"/>
  <c r="EO107" i="110" s="1"/>
  <c r="EP107" i="110" s="1"/>
  <c r="EQ107" i="110" s="1"/>
  <c r="ER107" i="110" s="1"/>
  <c r="ES107" i="110" s="1"/>
  <c r="ET107" i="110" s="1"/>
  <c r="EU107" i="110" s="1"/>
  <c r="EV107" i="110" s="1"/>
  <c r="EW107" i="110" s="1"/>
  <c r="EX107" i="110" s="1"/>
  <c r="EY107" i="110" s="1"/>
  <c r="EZ107" i="110" s="1"/>
  <c r="FA107" i="110" s="1"/>
  <c r="FB107" i="110" s="1"/>
  <c r="FC107" i="110" s="1"/>
  <c r="FD107" i="110" s="1"/>
  <c r="FE107" i="110" s="1"/>
  <c r="FF107" i="110" s="1"/>
  <c r="FG107" i="110" s="1"/>
  <c r="FH107" i="110" s="1"/>
  <c r="FI107" i="110" s="1"/>
  <c r="FJ107" i="110" s="1"/>
  <c r="FK107" i="110" s="1"/>
  <c r="FL107" i="110" s="1"/>
  <c r="FM107" i="110" s="1"/>
  <c r="FN107" i="110" s="1"/>
  <c r="FO107" i="110" s="1"/>
  <c r="FP107" i="110" s="1"/>
  <c r="FQ107" i="110" s="1"/>
  <c r="FR107" i="110" s="1"/>
  <c r="FS107" i="110" s="1"/>
  <c r="FT107" i="110" s="1"/>
  <c r="FU107" i="110" s="1"/>
  <c r="FV107" i="110" s="1"/>
  <c r="FW107" i="110" s="1"/>
  <c r="FX107" i="110" s="1"/>
  <c r="FY107" i="110" s="1"/>
  <c r="FZ107" i="110" s="1"/>
  <c r="GA107" i="110" s="1"/>
  <c r="GB107" i="110" s="1"/>
  <c r="GC107" i="110" s="1"/>
  <c r="GD107" i="110" s="1"/>
  <c r="GE107" i="110" s="1"/>
  <c r="GF107" i="110" s="1"/>
  <c r="GG107" i="110" s="1"/>
  <c r="GH107" i="110" s="1"/>
  <c r="GI107" i="110" s="1"/>
  <c r="GJ107" i="110" s="1"/>
  <c r="GK107" i="110" s="1"/>
  <c r="GL107" i="110" s="1"/>
  <c r="GM107" i="110" s="1"/>
  <c r="GN107" i="110" s="1"/>
  <c r="GO107" i="110" s="1"/>
  <c r="GP107" i="110" s="1"/>
  <c r="GQ107" i="110" s="1"/>
  <c r="GR107" i="110" s="1"/>
  <c r="GS107" i="110" s="1"/>
  <c r="GT107" i="110" s="1"/>
  <c r="GU107" i="110" s="1"/>
  <c r="GV107" i="110" s="1"/>
  <c r="GW107" i="110" s="1"/>
  <c r="GX107" i="110" s="1"/>
  <c r="GY107" i="110" s="1"/>
  <c r="GZ107" i="110" s="1"/>
  <c r="HA107" i="110" s="1"/>
  <c r="HB107" i="110" s="1"/>
  <c r="HC107" i="110" s="1"/>
  <c r="HD107" i="110" s="1"/>
  <c r="HE107" i="110" s="1"/>
  <c r="HF107" i="110" s="1"/>
  <c r="HG107" i="110" s="1"/>
  <c r="HH107" i="110" s="1"/>
  <c r="HI107" i="110" s="1"/>
  <c r="HJ107" i="110" s="1"/>
  <c r="CZ2" i="110"/>
  <c r="CY55" i="109" s="1"/>
  <c r="DA22" i="110"/>
  <c r="DB88" i="109"/>
  <c r="DA85" i="106"/>
  <c r="DC89" i="100"/>
  <c r="C51" i="111"/>
  <c r="DB87" i="109" l="1"/>
  <c r="DB67" i="109" s="1"/>
  <c r="B108" i="110" s="1"/>
  <c r="DC108" i="110" s="1"/>
  <c r="DD108" i="110" s="1"/>
  <c r="DE108" i="110" s="1"/>
  <c r="DF108" i="110" s="1"/>
  <c r="DG108" i="110" s="1"/>
  <c r="DH108" i="110" s="1"/>
  <c r="DI108" i="110" s="1"/>
  <c r="DJ108" i="110" s="1"/>
  <c r="DK108" i="110" s="1"/>
  <c r="DL108" i="110" s="1"/>
  <c r="DM108" i="110" s="1"/>
  <c r="DN108" i="110" s="1"/>
  <c r="DO108" i="110" s="1"/>
  <c r="DP108" i="110" s="1"/>
  <c r="DQ108" i="110" s="1"/>
  <c r="DR108" i="110" s="1"/>
  <c r="DS108" i="110" s="1"/>
  <c r="DT108" i="110" s="1"/>
  <c r="DU108" i="110" s="1"/>
  <c r="DV108" i="110" s="1"/>
  <c r="DW108" i="110" s="1"/>
  <c r="DX108" i="110" s="1"/>
  <c r="DY108" i="110" s="1"/>
  <c r="DZ108" i="110" s="1"/>
  <c r="EA108" i="110" s="1"/>
  <c r="EB108" i="110" s="1"/>
  <c r="EC108" i="110" s="1"/>
  <c r="ED108" i="110" s="1"/>
  <c r="EE108" i="110" s="1"/>
  <c r="EF108" i="110" s="1"/>
  <c r="EG108" i="110" s="1"/>
  <c r="EH108" i="110" s="1"/>
  <c r="EI108" i="110" s="1"/>
  <c r="EJ108" i="110" s="1"/>
  <c r="EK108" i="110" s="1"/>
  <c r="EL108" i="110" s="1"/>
  <c r="EM108" i="110" s="1"/>
  <c r="EN108" i="110" s="1"/>
  <c r="EO108" i="110" s="1"/>
  <c r="EP108" i="110" s="1"/>
  <c r="EQ108" i="110" s="1"/>
  <c r="ER108" i="110" s="1"/>
  <c r="ES108" i="110" s="1"/>
  <c r="ET108" i="110" s="1"/>
  <c r="EU108" i="110" s="1"/>
  <c r="EV108" i="110" s="1"/>
  <c r="EW108" i="110" s="1"/>
  <c r="EX108" i="110" s="1"/>
  <c r="EY108" i="110" s="1"/>
  <c r="EZ108" i="110" s="1"/>
  <c r="FA108" i="110" s="1"/>
  <c r="FB108" i="110" s="1"/>
  <c r="FC108" i="110" s="1"/>
  <c r="FD108" i="110" s="1"/>
  <c r="FE108" i="110" s="1"/>
  <c r="FF108" i="110" s="1"/>
  <c r="FG108" i="110" s="1"/>
  <c r="FH108" i="110" s="1"/>
  <c r="FI108" i="110" s="1"/>
  <c r="FJ108" i="110" s="1"/>
  <c r="FK108" i="110" s="1"/>
  <c r="FL108" i="110" s="1"/>
  <c r="FM108" i="110" s="1"/>
  <c r="FN108" i="110" s="1"/>
  <c r="FO108" i="110" s="1"/>
  <c r="FP108" i="110" s="1"/>
  <c r="FQ108" i="110" s="1"/>
  <c r="FR108" i="110" s="1"/>
  <c r="FS108" i="110" s="1"/>
  <c r="FT108" i="110" s="1"/>
  <c r="FU108" i="110" s="1"/>
  <c r="FV108" i="110" s="1"/>
  <c r="FW108" i="110" s="1"/>
  <c r="FX108" i="110" s="1"/>
  <c r="FY108" i="110" s="1"/>
  <c r="FZ108" i="110" s="1"/>
  <c r="GA108" i="110" s="1"/>
  <c r="GB108" i="110" s="1"/>
  <c r="GC108" i="110" s="1"/>
  <c r="GD108" i="110" s="1"/>
  <c r="GE108" i="110" s="1"/>
  <c r="GF108" i="110" s="1"/>
  <c r="GG108" i="110" s="1"/>
  <c r="GH108" i="110" s="1"/>
  <c r="GI108" i="110" s="1"/>
  <c r="GJ108" i="110" s="1"/>
  <c r="GK108" i="110" s="1"/>
  <c r="GL108" i="110" s="1"/>
  <c r="GM108" i="110" s="1"/>
  <c r="GN108" i="110" s="1"/>
  <c r="GO108" i="110" s="1"/>
  <c r="GP108" i="110" s="1"/>
  <c r="GQ108" i="110" s="1"/>
  <c r="GR108" i="110" s="1"/>
  <c r="GS108" i="110" s="1"/>
  <c r="GT108" i="110" s="1"/>
  <c r="GU108" i="110" s="1"/>
  <c r="GV108" i="110" s="1"/>
  <c r="GW108" i="110" s="1"/>
  <c r="GX108" i="110" s="1"/>
  <c r="GY108" i="110" s="1"/>
  <c r="GZ108" i="110" s="1"/>
  <c r="HA108" i="110" s="1"/>
  <c r="HB108" i="110" s="1"/>
  <c r="HC108" i="110" s="1"/>
  <c r="HD108" i="110" s="1"/>
  <c r="HE108" i="110" s="1"/>
  <c r="HF108" i="110" s="1"/>
  <c r="HG108" i="110" s="1"/>
  <c r="HH108" i="110" s="1"/>
  <c r="HI108" i="110" s="1"/>
  <c r="HJ108" i="110" s="1"/>
  <c r="E51" i="111"/>
  <c r="AU56" i="109"/>
  <c r="DD89" i="100"/>
  <c r="DA2" i="110"/>
  <c r="CZ55" i="109" s="1"/>
  <c r="DB22" i="110"/>
  <c r="DC88" i="109"/>
  <c r="DB85" i="106"/>
  <c r="DE89" i="100" l="1"/>
  <c r="DC87" i="109"/>
  <c r="DC67" i="109" s="1"/>
  <c r="B109" i="110" s="1"/>
  <c r="DD109" i="110" s="1"/>
  <c r="DE109" i="110" s="1"/>
  <c r="DF109" i="110" s="1"/>
  <c r="DG109" i="110" s="1"/>
  <c r="DH109" i="110" s="1"/>
  <c r="DI109" i="110" s="1"/>
  <c r="DJ109" i="110" s="1"/>
  <c r="DK109" i="110" s="1"/>
  <c r="DL109" i="110" s="1"/>
  <c r="DM109" i="110" s="1"/>
  <c r="DN109" i="110" s="1"/>
  <c r="DO109" i="110" s="1"/>
  <c r="DP109" i="110" s="1"/>
  <c r="DQ109" i="110" s="1"/>
  <c r="DR109" i="110" s="1"/>
  <c r="DS109" i="110" s="1"/>
  <c r="DT109" i="110" s="1"/>
  <c r="DU109" i="110" s="1"/>
  <c r="DV109" i="110" s="1"/>
  <c r="DW109" i="110" s="1"/>
  <c r="DX109" i="110" s="1"/>
  <c r="DY109" i="110" s="1"/>
  <c r="DZ109" i="110" s="1"/>
  <c r="EA109" i="110" s="1"/>
  <c r="EB109" i="110" s="1"/>
  <c r="EC109" i="110" s="1"/>
  <c r="ED109" i="110" s="1"/>
  <c r="EE109" i="110" s="1"/>
  <c r="EF109" i="110" s="1"/>
  <c r="EG109" i="110" s="1"/>
  <c r="EH109" i="110" s="1"/>
  <c r="EI109" i="110" s="1"/>
  <c r="EJ109" i="110" s="1"/>
  <c r="EK109" i="110" s="1"/>
  <c r="EL109" i="110" s="1"/>
  <c r="EM109" i="110" s="1"/>
  <c r="EN109" i="110" s="1"/>
  <c r="EO109" i="110" s="1"/>
  <c r="EP109" i="110" s="1"/>
  <c r="EQ109" i="110" s="1"/>
  <c r="ER109" i="110" s="1"/>
  <c r="ES109" i="110" s="1"/>
  <c r="ET109" i="110" s="1"/>
  <c r="EU109" i="110" s="1"/>
  <c r="EV109" i="110" s="1"/>
  <c r="EW109" i="110" s="1"/>
  <c r="EX109" i="110" s="1"/>
  <c r="EY109" i="110" s="1"/>
  <c r="EZ109" i="110" s="1"/>
  <c r="FA109" i="110" s="1"/>
  <c r="FB109" i="110" s="1"/>
  <c r="FC109" i="110" s="1"/>
  <c r="FD109" i="110" s="1"/>
  <c r="FE109" i="110" s="1"/>
  <c r="FF109" i="110" s="1"/>
  <c r="FG109" i="110" s="1"/>
  <c r="FH109" i="110" s="1"/>
  <c r="FI109" i="110" s="1"/>
  <c r="FJ109" i="110" s="1"/>
  <c r="FK109" i="110" s="1"/>
  <c r="FL109" i="110" s="1"/>
  <c r="FM109" i="110" s="1"/>
  <c r="FN109" i="110" s="1"/>
  <c r="FO109" i="110" s="1"/>
  <c r="FP109" i="110" s="1"/>
  <c r="FQ109" i="110" s="1"/>
  <c r="FR109" i="110" s="1"/>
  <c r="FS109" i="110" s="1"/>
  <c r="FT109" i="110" s="1"/>
  <c r="FU109" i="110" s="1"/>
  <c r="FV109" i="110" s="1"/>
  <c r="FW109" i="110" s="1"/>
  <c r="FX109" i="110" s="1"/>
  <c r="FY109" i="110" s="1"/>
  <c r="FZ109" i="110" s="1"/>
  <c r="GA109" i="110" s="1"/>
  <c r="GB109" i="110" s="1"/>
  <c r="GC109" i="110" s="1"/>
  <c r="GD109" i="110" s="1"/>
  <c r="GE109" i="110" s="1"/>
  <c r="GF109" i="110" s="1"/>
  <c r="GG109" i="110" s="1"/>
  <c r="GH109" i="110" s="1"/>
  <c r="GI109" i="110" s="1"/>
  <c r="GJ109" i="110" s="1"/>
  <c r="GK109" i="110" s="1"/>
  <c r="GL109" i="110" s="1"/>
  <c r="GM109" i="110" s="1"/>
  <c r="GN109" i="110" s="1"/>
  <c r="GO109" i="110" s="1"/>
  <c r="GP109" i="110" s="1"/>
  <c r="GQ109" i="110" s="1"/>
  <c r="GR109" i="110" s="1"/>
  <c r="GS109" i="110" s="1"/>
  <c r="GT109" i="110" s="1"/>
  <c r="GU109" i="110" s="1"/>
  <c r="GV109" i="110" s="1"/>
  <c r="GW109" i="110" s="1"/>
  <c r="GX109" i="110" s="1"/>
  <c r="GY109" i="110" s="1"/>
  <c r="GZ109" i="110" s="1"/>
  <c r="HA109" i="110" s="1"/>
  <c r="HB109" i="110" s="1"/>
  <c r="HC109" i="110" s="1"/>
  <c r="HD109" i="110" s="1"/>
  <c r="HE109" i="110" s="1"/>
  <c r="HF109" i="110" s="1"/>
  <c r="HG109" i="110" s="1"/>
  <c r="HH109" i="110" s="1"/>
  <c r="HI109" i="110" s="1"/>
  <c r="HJ109" i="110" s="1"/>
  <c r="AU95" i="109"/>
  <c r="F51" i="111"/>
  <c r="DC85" i="106"/>
  <c r="DD88" i="109"/>
  <c r="DB2" i="110"/>
  <c r="DA55" i="109" s="1"/>
  <c r="DC22" i="110"/>
  <c r="DE88" i="109" l="1"/>
  <c r="DD85" i="106"/>
  <c r="DD87" i="109"/>
  <c r="DD67" i="109" s="1"/>
  <c r="B110" i="110" s="1"/>
  <c r="DE110" i="110" s="1"/>
  <c r="DF110" i="110" s="1"/>
  <c r="DG110" i="110" s="1"/>
  <c r="DH110" i="110" s="1"/>
  <c r="DI110" i="110" s="1"/>
  <c r="DJ110" i="110" s="1"/>
  <c r="DK110" i="110" s="1"/>
  <c r="DL110" i="110" s="1"/>
  <c r="DM110" i="110" s="1"/>
  <c r="DN110" i="110" s="1"/>
  <c r="DO110" i="110" s="1"/>
  <c r="DP110" i="110" s="1"/>
  <c r="DQ110" i="110" s="1"/>
  <c r="DR110" i="110" s="1"/>
  <c r="DS110" i="110" s="1"/>
  <c r="DT110" i="110" s="1"/>
  <c r="DU110" i="110" s="1"/>
  <c r="DV110" i="110" s="1"/>
  <c r="DW110" i="110" s="1"/>
  <c r="DX110" i="110" s="1"/>
  <c r="DY110" i="110" s="1"/>
  <c r="DZ110" i="110" s="1"/>
  <c r="EA110" i="110" s="1"/>
  <c r="EB110" i="110" s="1"/>
  <c r="EC110" i="110" s="1"/>
  <c r="ED110" i="110" s="1"/>
  <c r="EE110" i="110" s="1"/>
  <c r="EF110" i="110" s="1"/>
  <c r="EG110" i="110" s="1"/>
  <c r="EH110" i="110" s="1"/>
  <c r="EI110" i="110" s="1"/>
  <c r="EJ110" i="110" s="1"/>
  <c r="EK110" i="110" s="1"/>
  <c r="EL110" i="110" s="1"/>
  <c r="EM110" i="110" s="1"/>
  <c r="EN110" i="110" s="1"/>
  <c r="EO110" i="110" s="1"/>
  <c r="EP110" i="110" s="1"/>
  <c r="EQ110" i="110" s="1"/>
  <c r="ER110" i="110" s="1"/>
  <c r="ES110" i="110" s="1"/>
  <c r="ET110" i="110" s="1"/>
  <c r="EU110" i="110" s="1"/>
  <c r="EV110" i="110" s="1"/>
  <c r="EW110" i="110" s="1"/>
  <c r="EX110" i="110" s="1"/>
  <c r="EY110" i="110" s="1"/>
  <c r="EZ110" i="110" s="1"/>
  <c r="FA110" i="110" s="1"/>
  <c r="FB110" i="110" s="1"/>
  <c r="FC110" i="110" s="1"/>
  <c r="FD110" i="110" s="1"/>
  <c r="FE110" i="110" s="1"/>
  <c r="FF110" i="110" s="1"/>
  <c r="FG110" i="110" s="1"/>
  <c r="FH110" i="110" s="1"/>
  <c r="FI110" i="110" s="1"/>
  <c r="FJ110" i="110" s="1"/>
  <c r="FK110" i="110" s="1"/>
  <c r="FL110" i="110" s="1"/>
  <c r="FM110" i="110" s="1"/>
  <c r="FN110" i="110" s="1"/>
  <c r="FO110" i="110" s="1"/>
  <c r="FP110" i="110" s="1"/>
  <c r="FQ110" i="110" s="1"/>
  <c r="FR110" i="110" s="1"/>
  <c r="FS110" i="110" s="1"/>
  <c r="FT110" i="110" s="1"/>
  <c r="FU110" i="110" s="1"/>
  <c r="FV110" i="110" s="1"/>
  <c r="FW110" i="110" s="1"/>
  <c r="FX110" i="110" s="1"/>
  <c r="FY110" i="110" s="1"/>
  <c r="FZ110" i="110" s="1"/>
  <c r="GA110" i="110" s="1"/>
  <c r="GB110" i="110" s="1"/>
  <c r="GC110" i="110" s="1"/>
  <c r="GD110" i="110" s="1"/>
  <c r="GE110" i="110" s="1"/>
  <c r="GF110" i="110" s="1"/>
  <c r="GG110" i="110" s="1"/>
  <c r="GH110" i="110" s="1"/>
  <c r="GI110" i="110" s="1"/>
  <c r="GJ110" i="110" s="1"/>
  <c r="GK110" i="110" s="1"/>
  <c r="GL110" i="110" s="1"/>
  <c r="GM110" i="110" s="1"/>
  <c r="GN110" i="110" s="1"/>
  <c r="GO110" i="110" s="1"/>
  <c r="GP110" i="110" s="1"/>
  <c r="GQ110" i="110" s="1"/>
  <c r="GR110" i="110" s="1"/>
  <c r="GS110" i="110" s="1"/>
  <c r="GT110" i="110" s="1"/>
  <c r="GU110" i="110" s="1"/>
  <c r="GV110" i="110" s="1"/>
  <c r="GW110" i="110" s="1"/>
  <c r="GX110" i="110" s="1"/>
  <c r="GY110" i="110" s="1"/>
  <c r="GZ110" i="110" s="1"/>
  <c r="HA110" i="110" s="1"/>
  <c r="HB110" i="110" s="1"/>
  <c r="HC110" i="110" s="1"/>
  <c r="HD110" i="110" s="1"/>
  <c r="HE110" i="110" s="1"/>
  <c r="HF110" i="110" s="1"/>
  <c r="HG110" i="110" s="1"/>
  <c r="HH110" i="110" s="1"/>
  <c r="HI110" i="110" s="1"/>
  <c r="HJ110" i="110" s="1"/>
  <c r="DF89" i="100"/>
  <c r="C52" i="111"/>
  <c r="DC2" i="110"/>
  <c r="DB55" i="109" s="1"/>
  <c r="DD22" i="110"/>
  <c r="DE85" i="106" l="1"/>
  <c r="DF88" i="109"/>
  <c r="DD2" i="110"/>
  <c r="DC55" i="109" s="1"/>
  <c r="DE22" i="110"/>
  <c r="DG89" i="100"/>
  <c r="DE87" i="109"/>
  <c r="DE67" i="109" s="1"/>
  <c r="B111" i="110" s="1"/>
  <c r="DF111" i="110" s="1"/>
  <c r="DG111" i="110" s="1"/>
  <c r="DH111" i="110" s="1"/>
  <c r="DI111" i="110" s="1"/>
  <c r="DJ111" i="110" s="1"/>
  <c r="DK111" i="110" s="1"/>
  <c r="DL111" i="110" s="1"/>
  <c r="DM111" i="110" s="1"/>
  <c r="DN111" i="110" s="1"/>
  <c r="DO111" i="110" s="1"/>
  <c r="DP111" i="110" s="1"/>
  <c r="DQ111" i="110" s="1"/>
  <c r="DR111" i="110" s="1"/>
  <c r="DS111" i="110" s="1"/>
  <c r="DT111" i="110" s="1"/>
  <c r="DU111" i="110" s="1"/>
  <c r="DV111" i="110" s="1"/>
  <c r="DW111" i="110" s="1"/>
  <c r="DX111" i="110" s="1"/>
  <c r="DY111" i="110" s="1"/>
  <c r="DZ111" i="110" s="1"/>
  <c r="EA111" i="110" s="1"/>
  <c r="EB111" i="110" s="1"/>
  <c r="EC111" i="110" s="1"/>
  <c r="ED111" i="110" s="1"/>
  <c r="EE111" i="110" s="1"/>
  <c r="EF111" i="110" s="1"/>
  <c r="EG111" i="110" s="1"/>
  <c r="EH111" i="110" s="1"/>
  <c r="EI111" i="110" s="1"/>
  <c r="EJ111" i="110" s="1"/>
  <c r="EK111" i="110" s="1"/>
  <c r="EL111" i="110" s="1"/>
  <c r="EM111" i="110" s="1"/>
  <c r="EN111" i="110" s="1"/>
  <c r="EO111" i="110" s="1"/>
  <c r="EP111" i="110" s="1"/>
  <c r="EQ111" i="110" s="1"/>
  <c r="ER111" i="110" s="1"/>
  <c r="ES111" i="110" s="1"/>
  <c r="ET111" i="110" s="1"/>
  <c r="EU111" i="110" s="1"/>
  <c r="EV111" i="110" s="1"/>
  <c r="EW111" i="110" s="1"/>
  <c r="EX111" i="110" s="1"/>
  <c r="EY111" i="110" s="1"/>
  <c r="EZ111" i="110" s="1"/>
  <c r="FA111" i="110" s="1"/>
  <c r="FB111" i="110" s="1"/>
  <c r="FC111" i="110" s="1"/>
  <c r="FD111" i="110" s="1"/>
  <c r="FE111" i="110" s="1"/>
  <c r="FF111" i="110" s="1"/>
  <c r="FG111" i="110" s="1"/>
  <c r="FH111" i="110" s="1"/>
  <c r="FI111" i="110" s="1"/>
  <c r="FJ111" i="110" s="1"/>
  <c r="FK111" i="110" s="1"/>
  <c r="FL111" i="110" s="1"/>
  <c r="FM111" i="110" s="1"/>
  <c r="FN111" i="110" s="1"/>
  <c r="FO111" i="110" s="1"/>
  <c r="FP111" i="110" s="1"/>
  <c r="FQ111" i="110" s="1"/>
  <c r="FR111" i="110" s="1"/>
  <c r="FS111" i="110" s="1"/>
  <c r="FT111" i="110" s="1"/>
  <c r="FU111" i="110" s="1"/>
  <c r="FV111" i="110" s="1"/>
  <c r="FW111" i="110" s="1"/>
  <c r="FX111" i="110" s="1"/>
  <c r="FY111" i="110" s="1"/>
  <c r="FZ111" i="110" s="1"/>
  <c r="GA111" i="110" s="1"/>
  <c r="GB111" i="110" s="1"/>
  <c r="GC111" i="110" s="1"/>
  <c r="GD111" i="110" s="1"/>
  <c r="GE111" i="110" s="1"/>
  <c r="GF111" i="110" s="1"/>
  <c r="GG111" i="110" s="1"/>
  <c r="GH111" i="110" s="1"/>
  <c r="GI111" i="110" s="1"/>
  <c r="GJ111" i="110" s="1"/>
  <c r="GK111" i="110" s="1"/>
  <c r="GL111" i="110" s="1"/>
  <c r="GM111" i="110" s="1"/>
  <c r="GN111" i="110" s="1"/>
  <c r="GO111" i="110" s="1"/>
  <c r="GP111" i="110" s="1"/>
  <c r="GQ111" i="110" s="1"/>
  <c r="GR111" i="110" s="1"/>
  <c r="GS111" i="110" s="1"/>
  <c r="GT111" i="110" s="1"/>
  <c r="GU111" i="110" s="1"/>
  <c r="GV111" i="110" s="1"/>
  <c r="GW111" i="110" s="1"/>
  <c r="GX111" i="110" s="1"/>
  <c r="GY111" i="110" s="1"/>
  <c r="GZ111" i="110" s="1"/>
  <c r="HA111" i="110" s="1"/>
  <c r="HB111" i="110" s="1"/>
  <c r="HC111" i="110" s="1"/>
  <c r="HD111" i="110" s="1"/>
  <c r="HE111" i="110" s="1"/>
  <c r="HF111" i="110" s="1"/>
  <c r="HG111" i="110" s="1"/>
  <c r="HH111" i="110" s="1"/>
  <c r="HI111" i="110" s="1"/>
  <c r="HJ111" i="110" s="1"/>
  <c r="AV56" i="109"/>
  <c r="E52" i="111"/>
  <c r="DF87" i="109" l="1"/>
  <c r="DF67" i="109" s="1"/>
  <c r="B112" i="110" s="1"/>
  <c r="DG112" i="110" s="1"/>
  <c r="DH112" i="110" s="1"/>
  <c r="DI112" i="110" s="1"/>
  <c r="DJ112" i="110" s="1"/>
  <c r="DK112" i="110" s="1"/>
  <c r="DL112" i="110" s="1"/>
  <c r="DM112" i="110" s="1"/>
  <c r="DN112" i="110" s="1"/>
  <c r="DO112" i="110" s="1"/>
  <c r="DP112" i="110" s="1"/>
  <c r="DQ112" i="110" s="1"/>
  <c r="DR112" i="110" s="1"/>
  <c r="DS112" i="110" s="1"/>
  <c r="DT112" i="110" s="1"/>
  <c r="DU112" i="110" s="1"/>
  <c r="DV112" i="110" s="1"/>
  <c r="DW112" i="110" s="1"/>
  <c r="DX112" i="110" s="1"/>
  <c r="DY112" i="110" s="1"/>
  <c r="DZ112" i="110" s="1"/>
  <c r="EA112" i="110" s="1"/>
  <c r="EB112" i="110" s="1"/>
  <c r="EC112" i="110" s="1"/>
  <c r="ED112" i="110" s="1"/>
  <c r="EE112" i="110" s="1"/>
  <c r="EF112" i="110" s="1"/>
  <c r="EG112" i="110" s="1"/>
  <c r="EH112" i="110" s="1"/>
  <c r="EI112" i="110" s="1"/>
  <c r="EJ112" i="110" s="1"/>
  <c r="EK112" i="110" s="1"/>
  <c r="EL112" i="110" s="1"/>
  <c r="EM112" i="110" s="1"/>
  <c r="EN112" i="110" s="1"/>
  <c r="EO112" i="110" s="1"/>
  <c r="EP112" i="110" s="1"/>
  <c r="EQ112" i="110" s="1"/>
  <c r="ER112" i="110" s="1"/>
  <c r="ES112" i="110" s="1"/>
  <c r="ET112" i="110" s="1"/>
  <c r="EU112" i="110" s="1"/>
  <c r="EV112" i="110" s="1"/>
  <c r="EW112" i="110" s="1"/>
  <c r="EX112" i="110" s="1"/>
  <c r="EY112" i="110" s="1"/>
  <c r="EZ112" i="110" s="1"/>
  <c r="FA112" i="110" s="1"/>
  <c r="FB112" i="110" s="1"/>
  <c r="FC112" i="110" s="1"/>
  <c r="FD112" i="110" s="1"/>
  <c r="FE112" i="110" s="1"/>
  <c r="FF112" i="110" s="1"/>
  <c r="FG112" i="110" s="1"/>
  <c r="FH112" i="110" s="1"/>
  <c r="FI112" i="110" s="1"/>
  <c r="FJ112" i="110" s="1"/>
  <c r="FK112" i="110" s="1"/>
  <c r="FL112" i="110" s="1"/>
  <c r="FM112" i="110" s="1"/>
  <c r="FN112" i="110" s="1"/>
  <c r="FO112" i="110" s="1"/>
  <c r="FP112" i="110" s="1"/>
  <c r="FQ112" i="110" s="1"/>
  <c r="FR112" i="110" s="1"/>
  <c r="FS112" i="110" s="1"/>
  <c r="FT112" i="110" s="1"/>
  <c r="FU112" i="110" s="1"/>
  <c r="FV112" i="110" s="1"/>
  <c r="FW112" i="110" s="1"/>
  <c r="FX112" i="110" s="1"/>
  <c r="FY112" i="110" s="1"/>
  <c r="FZ112" i="110" s="1"/>
  <c r="GA112" i="110" s="1"/>
  <c r="GB112" i="110" s="1"/>
  <c r="GC112" i="110" s="1"/>
  <c r="GD112" i="110" s="1"/>
  <c r="GE112" i="110" s="1"/>
  <c r="GF112" i="110" s="1"/>
  <c r="GG112" i="110" s="1"/>
  <c r="GH112" i="110" s="1"/>
  <c r="GI112" i="110" s="1"/>
  <c r="GJ112" i="110" s="1"/>
  <c r="GK112" i="110" s="1"/>
  <c r="GL112" i="110" s="1"/>
  <c r="GM112" i="110" s="1"/>
  <c r="GN112" i="110" s="1"/>
  <c r="GO112" i="110" s="1"/>
  <c r="GP112" i="110" s="1"/>
  <c r="GQ112" i="110" s="1"/>
  <c r="GR112" i="110" s="1"/>
  <c r="GS112" i="110" s="1"/>
  <c r="GT112" i="110" s="1"/>
  <c r="GU112" i="110" s="1"/>
  <c r="GV112" i="110" s="1"/>
  <c r="GW112" i="110" s="1"/>
  <c r="GX112" i="110" s="1"/>
  <c r="GY112" i="110" s="1"/>
  <c r="GZ112" i="110" s="1"/>
  <c r="HA112" i="110" s="1"/>
  <c r="HB112" i="110" s="1"/>
  <c r="HC112" i="110" s="1"/>
  <c r="HD112" i="110" s="1"/>
  <c r="HE112" i="110" s="1"/>
  <c r="HF112" i="110" s="1"/>
  <c r="HG112" i="110" s="1"/>
  <c r="HH112" i="110" s="1"/>
  <c r="HI112" i="110" s="1"/>
  <c r="HJ112" i="110" s="1"/>
  <c r="AV95" i="109"/>
  <c r="F52" i="111"/>
  <c r="DH89" i="100"/>
  <c r="DF85" i="106"/>
  <c r="DG88" i="109"/>
  <c r="DE2" i="110"/>
  <c r="DD55" i="109" s="1"/>
  <c r="DF22" i="110"/>
  <c r="DI89" i="100" l="1"/>
  <c r="DH88" i="109"/>
  <c r="DG87" i="109"/>
  <c r="DG67" i="109" s="1"/>
  <c r="B113" i="110" s="1"/>
  <c r="DH113" i="110" s="1"/>
  <c r="DI113" i="110" s="1"/>
  <c r="DJ113" i="110" s="1"/>
  <c r="DK113" i="110" s="1"/>
  <c r="DL113" i="110" s="1"/>
  <c r="DM113" i="110" s="1"/>
  <c r="DN113" i="110" s="1"/>
  <c r="DO113" i="110" s="1"/>
  <c r="DP113" i="110" s="1"/>
  <c r="DQ113" i="110" s="1"/>
  <c r="DR113" i="110" s="1"/>
  <c r="DS113" i="110" s="1"/>
  <c r="DT113" i="110" s="1"/>
  <c r="DU113" i="110" s="1"/>
  <c r="DV113" i="110" s="1"/>
  <c r="DW113" i="110" s="1"/>
  <c r="DX113" i="110" s="1"/>
  <c r="DY113" i="110" s="1"/>
  <c r="DZ113" i="110" s="1"/>
  <c r="EA113" i="110" s="1"/>
  <c r="EB113" i="110" s="1"/>
  <c r="EC113" i="110" s="1"/>
  <c r="ED113" i="110" s="1"/>
  <c r="EE113" i="110" s="1"/>
  <c r="EF113" i="110" s="1"/>
  <c r="EG113" i="110" s="1"/>
  <c r="EH113" i="110" s="1"/>
  <c r="EI113" i="110" s="1"/>
  <c r="EJ113" i="110" s="1"/>
  <c r="EK113" i="110" s="1"/>
  <c r="EL113" i="110" s="1"/>
  <c r="EM113" i="110" s="1"/>
  <c r="EN113" i="110" s="1"/>
  <c r="EO113" i="110" s="1"/>
  <c r="EP113" i="110" s="1"/>
  <c r="EQ113" i="110" s="1"/>
  <c r="ER113" i="110" s="1"/>
  <c r="ES113" i="110" s="1"/>
  <c r="ET113" i="110" s="1"/>
  <c r="EU113" i="110" s="1"/>
  <c r="EV113" i="110" s="1"/>
  <c r="EW113" i="110" s="1"/>
  <c r="EX113" i="110" s="1"/>
  <c r="EY113" i="110" s="1"/>
  <c r="EZ113" i="110" s="1"/>
  <c r="FA113" i="110" s="1"/>
  <c r="FB113" i="110" s="1"/>
  <c r="FC113" i="110" s="1"/>
  <c r="FD113" i="110" s="1"/>
  <c r="FE113" i="110" s="1"/>
  <c r="FF113" i="110" s="1"/>
  <c r="FG113" i="110" s="1"/>
  <c r="FH113" i="110" s="1"/>
  <c r="FI113" i="110" s="1"/>
  <c r="FJ113" i="110" s="1"/>
  <c r="FK113" i="110" s="1"/>
  <c r="FL113" i="110" s="1"/>
  <c r="FM113" i="110" s="1"/>
  <c r="FN113" i="110" s="1"/>
  <c r="FO113" i="110" s="1"/>
  <c r="FP113" i="110" s="1"/>
  <c r="FQ113" i="110" s="1"/>
  <c r="FR113" i="110" s="1"/>
  <c r="FS113" i="110" s="1"/>
  <c r="FT113" i="110" s="1"/>
  <c r="FU113" i="110" s="1"/>
  <c r="FV113" i="110" s="1"/>
  <c r="FW113" i="110" s="1"/>
  <c r="FX113" i="110" s="1"/>
  <c r="FY113" i="110" s="1"/>
  <c r="FZ113" i="110" s="1"/>
  <c r="GA113" i="110" s="1"/>
  <c r="GB113" i="110" s="1"/>
  <c r="GC113" i="110" s="1"/>
  <c r="GD113" i="110" s="1"/>
  <c r="GE113" i="110" s="1"/>
  <c r="GF113" i="110" s="1"/>
  <c r="GG113" i="110" s="1"/>
  <c r="GH113" i="110" s="1"/>
  <c r="GI113" i="110" s="1"/>
  <c r="GJ113" i="110" s="1"/>
  <c r="GK113" i="110" s="1"/>
  <c r="GL113" i="110" s="1"/>
  <c r="GM113" i="110" s="1"/>
  <c r="GN113" i="110" s="1"/>
  <c r="GO113" i="110" s="1"/>
  <c r="GP113" i="110" s="1"/>
  <c r="GQ113" i="110" s="1"/>
  <c r="GR113" i="110" s="1"/>
  <c r="GS113" i="110" s="1"/>
  <c r="GT113" i="110" s="1"/>
  <c r="GU113" i="110" s="1"/>
  <c r="GV113" i="110" s="1"/>
  <c r="GW113" i="110" s="1"/>
  <c r="GX113" i="110" s="1"/>
  <c r="GY113" i="110" s="1"/>
  <c r="GZ113" i="110" s="1"/>
  <c r="HA113" i="110" s="1"/>
  <c r="HB113" i="110" s="1"/>
  <c r="HC113" i="110" s="1"/>
  <c r="HD113" i="110" s="1"/>
  <c r="HE113" i="110" s="1"/>
  <c r="HF113" i="110" s="1"/>
  <c r="HG113" i="110" s="1"/>
  <c r="HH113" i="110" s="1"/>
  <c r="HI113" i="110" s="1"/>
  <c r="HJ113" i="110" s="1"/>
  <c r="C53" i="111"/>
  <c r="DG85" i="106"/>
  <c r="DF2" i="110"/>
  <c r="DE55" i="109" s="1"/>
  <c r="DG22" i="110"/>
  <c r="DH87" i="109" l="1"/>
  <c r="DH67" i="109" s="1"/>
  <c r="B114" i="110" s="1"/>
  <c r="DI114" i="110" s="1"/>
  <c r="DJ114" i="110" s="1"/>
  <c r="DK114" i="110" s="1"/>
  <c r="DL114" i="110" s="1"/>
  <c r="DM114" i="110" s="1"/>
  <c r="DN114" i="110" s="1"/>
  <c r="DO114" i="110" s="1"/>
  <c r="DP114" i="110" s="1"/>
  <c r="DQ114" i="110" s="1"/>
  <c r="DR114" i="110" s="1"/>
  <c r="DS114" i="110" s="1"/>
  <c r="DT114" i="110" s="1"/>
  <c r="DU114" i="110" s="1"/>
  <c r="DV114" i="110" s="1"/>
  <c r="DW114" i="110" s="1"/>
  <c r="DX114" i="110" s="1"/>
  <c r="DY114" i="110" s="1"/>
  <c r="DZ114" i="110" s="1"/>
  <c r="EA114" i="110" s="1"/>
  <c r="EB114" i="110" s="1"/>
  <c r="EC114" i="110" s="1"/>
  <c r="ED114" i="110" s="1"/>
  <c r="EE114" i="110" s="1"/>
  <c r="EF114" i="110" s="1"/>
  <c r="EG114" i="110" s="1"/>
  <c r="EH114" i="110" s="1"/>
  <c r="EI114" i="110" s="1"/>
  <c r="EJ114" i="110" s="1"/>
  <c r="EK114" i="110" s="1"/>
  <c r="EL114" i="110" s="1"/>
  <c r="EM114" i="110" s="1"/>
  <c r="EN114" i="110" s="1"/>
  <c r="EO114" i="110" s="1"/>
  <c r="EP114" i="110" s="1"/>
  <c r="EQ114" i="110" s="1"/>
  <c r="ER114" i="110" s="1"/>
  <c r="ES114" i="110" s="1"/>
  <c r="ET114" i="110" s="1"/>
  <c r="EU114" i="110" s="1"/>
  <c r="EV114" i="110" s="1"/>
  <c r="EW114" i="110" s="1"/>
  <c r="EX114" i="110" s="1"/>
  <c r="EY114" i="110" s="1"/>
  <c r="EZ114" i="110" s="1"/>
  <c r="FA114" i="110" s="1"/>
  <c r="FB114" i="110" s="1"/>
  <c r="FC114" i="110" s="1"/>
  <c r="FD114" i="110" s="1"/>
  <c r="FE114" i="110" s="1"/>
  <c r="FF114" i="110" s="1"/>
  <c r="FG114" i="110" s="1"/>
  <c r="FH114" i="110" s="1"/>
  <c r="FI114" i="110" s="1"/>
  <c r="FJ114" i="110" s="1"/>
  <c r="FK114" i="110" s="1"/>
  <c r="FL114" i="110" s="1"/>
  <c r="FM114" i="110" s="1"/>
  <c r="FN114" i="110" s="1"/>
  <c r="FO114" i="110" s="1"/>
  <c r="FP114" i="110" s="1"/>
  <c r="FQ114" i="110" s="1"/>
  <c r="FR114" i="110" s="1"/>
  <c r="FS114" i="110" s="1"/>
  <c r="FT114" i="110" s="1"/>
  <c r="FU114" i="110" s="1"/>
  <c r="FV114" i="110" s="1"/>
  <c r="FW114" i="110" s="1"/>
  <c r="FX114" i="110" s="1"/>
  <c r="FY114" i="110" s="1"/>
  <c r="FZ114" i="110" s="1"/>
  <c r="GA114" i="110" s="1"/>
  <c r="GB114" i="110" s="1"/>
  <c r="GC114" i="110" s="1"/>
  <c r="GD114" i="110" s="1"/>
  <c r="GE114" i="110" s="1"/>
  <c r="GF114" i="110" s="1"/>
  <c r="GG114" i="110" s="1"/>
  <c r="GH114" i="110" s="1"/>
  <c r="GI114" i="110" s="1"/>
  <c r="GJ114" i="110" s="1"/>
  <c r="GK114" i="110" s="1"/>
  <c r="GL114" i="110" s="1"/>
  <c r="GM114" i="110" s="1"/>
  <c r="GN114" i="110" s="1"/>
  <c r="GO114" i="110" s="1"/>
  <c r="GP114" i="110" s="1"/>
  <c r="GQ114" i="110" s="1"/>
  <c r="GR114" i="110" s="1"/>
  <c r="GS114" i="110" s="1"/>
  <c r="GT114" i="110" s="1"/>
  <c r="GU114" i="110" s="1"/>
  <c r="GV114" i="110" s="1"/>
  <c r="GW114" i="110" s="1"/>
  <c r="GX114" i="110" s="1"/>
  <c r="GY114" i="110" s="1"/>
  <c r="GZ114" i="110" s="1"/>
  <c r="HA114" i="110" s="1"/>
  <c r="HB114" i="110" s="1"/>
  <c r="HC114" i="110" s="1"/>
  <c r="HD114" i="110" s="1"/>
  <c r="HE114" i="110" s="1"/>
  <c r="HF114" i="110" s="1"/>
  <c r="HG114" i="110" s="1"/>
  <c r="HH114" i="110" s="1"/>
  <c r="HI114" i="110" s="1"/>
  <c r="HJ114" i="110" s="1"/>
  <c r="DH85" i="106"/>
  <c r="DI88" i="109"/>
  <c r="DJ89" i="100"/>
  <c r="E53" i="111"/>
  <c r="AW56" i="109"/>
  <c r="DG2" i="110"/>
  <c r="DF55" i="109" s="1"/>
  <c r="DH22" i="110"/>
  <c r="DI87" i="109" l="1"/>
  <c r="DI67" i="109" s="1"/>
  <c r="B115" i="110" s="1"/>
  <c r="DJ115" i="110" s="1"/>
  <c r="DK115" i="110" s="1"/>
  <c r="DL115" i="110" s="1"/>
  <c r="DM115" i="110" s="1"/>
  <c r="DN115" i="110" s="1"/>
  <c r="DO115" i="110" s="1"/>
  <c r="DP115" i="110" s="1"/>
  <c r="DQ115" i="110" s="1"/>
  <c r="DR115" i="110" s="1"/>
  <c r="DS115" i="110" s="1"/>
  <c r="DT115" i="110" s="1"/>
  <c r="DU115" i="110" s="1"/>
  <c r="DV115" i="110" s="1"/>
  <c r="DW115" i="110" s="1"/>
  <c r="DX115" i="110" s="1"/>
  <c r="DY115" i="110" s="1"/>
  <c r="DZ115" i="110" s="1"/>
  <c r="EA115" i="110" s="1"/>
  <c r="EB115" i="110" s="1"/>
  <c r="EC115" i="110" s="1"/>
  <c r="ED115" i="110" s="1"/>
  <c r="EE115" i="110" s="1"/>
  <c r="EF115" i="110" s="1"/>
  <c r="EG115" i="110" s="1"/>
  <c r="EH115" i="110" s="1"/>
  <c r="EI115" i="110" s="1"/>
  <c r="EJ115" i="110" s="1"/>
  <c r="EK115" i="110" s="1"/>
  <c r="EL115" i="110" s="1"/>
  <c r="EM115" i="110" s="1"/>
  <c r="EN115" i="110" s="1"/>
  <c r="EO115" i="110" s="1"/>
  <c r="EP115" i="110" s="1"/>
  <c r="EQ115" i="110" s="1"/>
  <c r="ER115" i="110" s="1"/>
  <c r="ES115" i="110" s="1"/>
  <c r="ET115" i="110" s="1"/>
  <c r="EU115" i="110" s="1"/>
  <c r="EV115" i="110" s="1"/>
  <c r="EW115" i="110" s="1"/>
  <c r="EX115" i="110" s="1"/>
  <c r="EY115" i="110" s="1"/>
  <c r="EZ115" i="110" s="1"/>
  <c r="FA115" i="110" s="1"/>
  <c r="FB115" i="110" s="1"/>
  <c r="FC115" i="110" s="1"/>
  <c r="FD115" i="110" s="1"/>
  <c r="FE115" i="110" s="1"/>
  <c r="FF115" i="110" s="1"/>
  <c r="FG115" i="110" s="1"/>
  <c r="FH115" i="110" s="1"/>
  <c r="FI115" i="110" s="1"/>
  <c r="FJ115" i="110" s="1"/>
  <c r="FK115" i="110" s="1"/>
  <c r="FL115" i="110" s="1"/>
  <c r="FM115" i="110" s="1"/>
  <c r="FN115" i="110" s="1"/>
  <c r="FO115" i="110" s="1"/>
  <c r="FP115" i="110" s="1"/>
  <c r="FQ115" i="110" s="1"/>
  <c r="FR115" i="110" s="1"/>
  <c r="FS115" i="110" s="1"/>
  <c r="FT115" i="110" s="1"/>
  <c r="FU115" i="110" s="1"/>
  <c r="FV115" i="110" s="1"/>
  <c r="FW115" i="110" s="1"/>
  <c r="FX115" i="110" s="1"/>
  <c r="FY115" i="110" s="1"/>
  <c r="FZ115" i="110" s="1"/>
  <c r="GA115" i="110" s="1"/>
  <c r="GB115" i="110" s="1"/>
  <c r="GC115" i="110" s="1"/>
  <c r="GD115" i="110" s="1"/>
  <c r="GE115" i="110" s="1"/>
  <c r="GF115" i="110" s="1"/>
  <c r="GG115" i="110" s="1"/>
  <c r="GH115" i="110" s="1"/>
  <c r="GI115" i="110" s="1"/>
  <c r="GJ115" i="110" s="1"/>
  <c r="GK115" i="110" s="1"/>
  <c r="GL115" i="110" s="1"/>
  <c r="GM115" i="110" s="1"/>
  <c r="GN115" i="110" s="1"/>
  <c r="GO115" i="110" s="1"/>
  <c r="GP115" i="110" s="1"/>
  <c r="GQ115" i="110" s="1"/>
  <c r="GR115" i="110" s="1"/>
  <c r="GS115" i="110" s="1"/>
  <c r="GT115" i="110" s="1"/>
  <c r="GU115" i="110" s="1"/>
  <c r="GV115" i="110" s="1"/>
  <c r="GW115" i="110" s="1"/>
  <c r="GX115" i="110" s="1"/>
  <c r="GY115" i="110" s="1"/>
  <c r="GZ115" i="110" s="1"/>
  <c r="HA115" i="110" s="1"/>
  <c r="HB115" i="110" s="1"/>
  <c r="HC115" i="110" s="1"/>
  <c r="HD115" i="110" s="1"/>
  <c r="HE115" i="110" s="1"/>
  <c r="HF115" i="110" s="1"/>
  <c r="HG115" i="110" s="1"/>
  <c r="HH115" i="110" s="1"/>
  <c r="HI115" i="110" s="1"/>
  <c r="HJ115" i="110" s="1"/>
  <c r="DH2" i="110"/>
  <c r="DG55" i="109" s="1"/>
  <c r="DI22" i="110"/>
  <c r="DJ88" i="109"/>
  <c r="DK89" i="100"/>
  <c r="DI85" i="106"/>
  <c r="AW95" i="109"/>
  <c r="F53" i="111"/>
  <c r="DJ85" i="106" l="1"/>
  <c r="DJ87" i="109"/>
  <c r="DJ67" i="109" s="1"/>
  <c r="B116" i="110" s="1"/>
  <c r="DK116" i="110" s="1"/>
  <c r="DL116" i="110" s="1"/>
  <c r="DM116" i="110" s="1"/>
  <c r="DN116" i="110" s="1"/>
  <c r="DO116" i="110" s="1"/>
  <c r="DP116" i="110" s="1"/>
  <c r="DQ116" i="110" s="1"/>
  <c r="DR116" i="110" s="1"/>
  <c r="DS116" i="110" s="1"/>
  <c r="DT116" i="110" s="1"/>
  <c r="DU116" i="110" s="1"/>
  <c r="DV116" i="110" s="1"/>
  <c r="DW116" i="110" s="1"/>
  <c r="DX116" i="110" s="1"/>
  <c r="DY116" i="110" s="1"/>
  <c r="DZ116" i="110" s="1"/>
  <c r="EA116" i="110" s="1"/>
  <c r="EB116" i="110" s="1"/>
  <c r="EC116" i="110" s="1"/>
  <c r="ED116" i="110" s="1"/>
  <c r="EE116" i="110" s="1"/>
  <c r="EF116" i="110" s="1"/>
  <c r="EG116" i="110" s="1"/>
  <c r="EH116" i="110" s="1"/>
  <c r="EI116" i="110" s="1"/>
  <c r="EJ116" i="110" s="1"/>
  <c r="EK116" i="110" s="1"/>
  <c r="EL116" i="110" s="1"/>
  <c r="EM116" i="110" s="1"/>
  <c r="EN116" i="110" s="1"/>
  <c r="EO116" i="110" s="1"/>
  <c r="EP116" i="110" s="1"/>
  <c r="EQ116" i="110" s="1"/>
  <c r="ER116" i="110" s="1"/>
  <c r="ES116" i="110" s="1"/>
  <c r="ET116" i="110" s="1"/>
  <c r="EU116" i="110" s="1"/>
  <c r="EV116" i="110" s="1"/>
  <c r="EW116" i="110" s="1"/>
  <c r="EX116" i="110" s="1"/>
  <c r="EY116" i="110" s="1"/>
  <c r="EZ116" i="110" s="1"/>
  <c r="FA116" i="110" s="1"/>
  <c r="FB116" i="110" s="1"/>
  <c r="FC116" i="110" s="1"/>
  <c r="FD116" i="110" s="1"/>
  <c r="FE116" i="110" s="1"/>
  <c r="FF116" i="110" s="1"/>
  <c r="FG116" i="110" s="1"/>
  <c r="FH116" i="110" s="1"/>
  <c r="FI116" i="110" s="1"/>
  <c r="FJ116" i="110" s="1"/>
  <c r="FK116" i="110" s="1"/>
  <c r="FL116" i="110" s="1"/>
  <c r="FM116" i="110" s="1"/>
  <c r="FN116" i="110" s="1"/>
  <c r="FO116" i="110" s="1"/>
  <c r="FP116" i="110" s="1"/>
  <c r="FQ116" i="110" s="1"/>
  <c r="FR116" i="110" s="1"/>
  <c r="FS116" i="110" s="1"/>
  <c r="FT116" i="110" s="1"/>
  <c r="FU116" i="110" s="1"/>
  <c r="FV116" i="110" s="1"/>
  <c r="FW116" i="110" s="1"/>
  <c r="FX116" i="110" s="1"/>
  <c r="FY116" i="110" s="1"/>
  <c r="FZ116" i="110" s="1"/>
  <c r="GA116" i="110" s="1"/>
  <c r="GB116" i="110" s="1"/>
  <c r="GC116" i="110" s="1"/>
  <c r="GD116" i="110" s="1"/>
  <c r="GE116" i="110" s="1"/>
  <c r="GF116" i="110" s="1"/>
  <c r="GG116" i="110" s="1"/>
  <c r="GH116" i="110" s="1"/>
  <c r="GI116" i="110" s="1"/>
  <c r="GJ116" i="110" s="1"/>
  <c r="GK116" i="110" s="1"/>
  <c r="GL116" i="110" s="1"/>
  <c r="GM116" i="110" s="1"/>
  <c r="GN116" i="110" s="1"/>
  <c r="GO116" i="110" s="1"/>
  <c r="GP116" i="110" s="1"/>
  <c r="GQ116" i="110" s="1"/>
  <c r="GR116" i="110" s="1"/>
  <c r="GS116" i="110" s="1"/>
  <c r="GT116" i="110" s="1"/>
  <c r="GU116" i="110" s="1"/>
  <c r="GV116" i="110" s="1"/>
  <c r="GW116" i="110" s="1"/>
  <c r="GX116" i="110" s="1"/>
  <c r="GY116" i="110" s="1"/>
  <c r="GZ116" i="110" s="1"/>
  <c r="HA116" i="110" s="1"/>
  <c r="HB116" i="110" s="1"/>
  <c r="HC116" i="110" s="1"/>
  <c r="HD116" i="110" s="1"/>
  <c r="HE116" i="110" s="1"/>
  <c r="HF116" i="110" s="1"/>
  <c r="HG116" i="110" s="1"/>
  <c r="HH116" i="110" s="1"/>
  <c r="HI116" i="110" s="1"/>
  <c r="HJ116" i="110" s="1"/>
  <c r="C54" i="111"/>
  <c r="DK88" i="109"/>
  <c r="DL89" i="100"/>
  <c r="DI2" i="110"/>
  <c r="DH55" i="109" s="1"/>
  <c r="DJ22" i="110"/>
  <c r="DK87" i="109" l="1"/>
  <c r="DK67" i="109" s="1"/>
  <c r="B117" i="110" s="1"/>
  <c r="DL117" i="110" s="1"/>
  <c r="DM117" i="110" s="1"/>
  <c r="DN117" i="110" s="1"/>
  <c r="DO117" i="110" s="1"/>
  <c r="DP117" i="110" s="1"/>
  <c r="DQ117" i="110" s="1"/>
  <c r="DR117" i="110" s="1"/>
  <c r="DS117" i="110" s="1"/>
  <c r="DT117" i="110" s="1"/>
  <c r="DU117" i="110" s="1"/>
  <c r="DV117" i="110" s="1"/>
  <c r="DW117" i="110" s="1"/>
  <c r="DX117" i="110" s="1"/>
  <c r="DY117" i="110" s="1"/>
  <c r="DZ117" i="110" s="1"/>
  <c r="EA117" i="110" s="1"/>
  <c r="EB117" i="110" s="1"/>
  <c r="EC117" i="110" s="1"/>
  <c r="ED117" i="110" s="1"/>
  <c r="EE117" i="110" s="1"/>
  <c r="EF117" i="110" s="1"/>
  <c r="EG117" i="110" s="1"/>
  <c r="EH117" i="110" s="1"/>
  <c r="EI117" i="110" s="1"/>
  <c r="EJ117" i="110" s="1"/>
  <c r="EK117" i="110" s="1"/>
  <c r="EL117" i="110" s="1"/>
  <c r="EM117" i="110" s="1"/>
  <c r="EN117" i="110" s="1"/>
  <c r="EO117" i="110" s="1"/>
  <c r="EP117" i="110" s="1"/>
  <c r="EQ117" i="110" s="1"/>
  <c r="ER117" i="110" s="1"/>
  <c r="ES117" i="110" s="1"/>
  <c r="ET117" i="110" s="1"/>
  <c r="EU117" i="110" s="1"/>
  <c r="EV117" i="110" s="1"/>
  <c r="EW117" i="110" s="1"/>
  <c r="EX117" i="110" s="1"/>
  <c r="EY117" i="110" s="1"/>
  <c r="EZ117" i="110" s="1"/>
  <c r="FA117" i="110" s="1"/>
  <c r="FB117" i="110" s="1"/>
  <c r="FC117" i="110" s="1"/>
  <c r="FD117" i="110" s="1"/>
  <c r="FE117" i="110" s="1"/>
  <c r="FF117" i="110" s="1"/>
  <c r="FG117" i="110" s="1"/>
  <c r="FH117" i="110" s="1"/>
  <c r="FI117" i="110" s="1"/>
  <c r="FJ117" i="110" s="1"/>
  <c r="FK117" i="110" s="1"/>
  <c r="FL117" i="110" s="1"/>
  <c r="FM117" i="110" s="1"/>
  <c r="FN117" i="110" s="1"/>
  <c r="FO117" i="110" s="1"/>
  <c r="FP117" i="110" s="1"/>
  <c r="FQ117" i="110" s="1"/>
  <c r="FR117" i="110" s="1"/>
  <c r="FS117" i="110" s="1"/>
  <c r="FT117" i="110" s="1"/>
  <c r="FU117" i="110" s="1"/>
  <c r="FV117" i="110" s="1"/>
  <c r="FW117" i="110" s="1"/>
  <c r="FX117" i="110" s="1"/>
  <c r="FY117" i="110" s="1"/>
  <c r="FZ117" i="110" s="1"/>
  <c r="GA117" i="110" s="1"/>
  <c r="GB117" i="110" s="1"/>
  <c r="GC117" i="110" s="1"/>
  <c r="GD117" i="110" s="1"/>
  <c r="GE117" i="110" s="1"/>
  <c r="GF117" i="110" s="1"/>
  <c r="GG117" i="110" s="1"/>
  <c r="GH117" i="110" s="1"/>
  <c r="GI117" i="110" s="1"/>
  <c r="GJ117" i="110" s="1"/>
  <c r="GK117" i="110" s="1"/>
  <c r="GL117" i="110" s="1"/>
  <c r="GM117" i="110" s="1"/>
  <c r="GN117" i="110" s="1"/>
  <c r="GO117" i="110" s="1"/>
  <c r="GP117" i="110" s="1"/>
  <c r="GQ117" i="110" s="1"/>
  <c r="GR117" i="110" s="1"/>
  <c r="GS117" i="110" s="1"/>
  <c r="GT117" i="110" s="1"/>
  <c r="GU117" i="110" s="1"/>
  <c r="GV117" i="110" s="1"/>
  <c r="GW117" i="110" s="1"/>
  <c r="GX117" i="110" s="1"/>
  <c r="GY117" i="110" s="1"/>
  <c r="GZ117" i="110" s="1"/>
  <c r="HA117" i="110" s="1"/>
  <c r="HB117" i="110" s="1"/>
  <c r="HC117" i="110" s="1"/>
  <c r="HD117" i="110" s="1"/>
  <c r="HE117" i="110" s="1"/>
  <c r="HF117" i="110" s="1"/>
  <c r="HG117" i="110" s="1"/>
  <c r="HH117" i="110" s="1"/>
  <c r="HI117" i="110" s="1"/>
  <c r="HJ117" i="110" s="1"/>
  <c r="DM89" i="100"/>
  <c r="AX56" i="109"/>
  <c r="E54" i="111"/>
  <c r="DJ2" i="110"/>
  <c r="DI55" i="109" s="1"/>
  <c r="DK22" i="110"/>
  <c r="DK85" i="106"/>
  <c r="DL88" i="109"/>
  <c r="DL87" i="109" l="1"/>
  <c r="DL67" i="109" s="1"/>
  <c r="B118" i="110" s="1"/>
  <c r="DM118" i="110" s="1"/>
  <c r="DN118" i="110" s="1"/>
  <c r="DO118" i="110" s="1"/>
  <c r="DP118" i="110" s="1"/>
  <c r="DQ118" i="110" s="1"/>
  <c r="DR118" i="110" s="1"/>
  <c r="DS118" i="110" s="1"/>
  <c r="DT118" i="110" s="1"/>
  <c r="DU118" i="110" s="1"/>
  <c r="DV118" i="110" s="1"/>
  <c r="DW118" i="110" s="1"/>
  <c r="DX118" i="110" s="1"/>
  <c r="DY118" i="110" s="1"/>
  <c r="DZ118" i="110" s="1"/>
  <c r="EA118" i="110" s="1"/>
  <c r="EB118" i="110" s="1"/>
  <c r="EC118" i="110" s="1"/>
  <c r="ED118" i="110" s="1"/>
  <c r="EE118" i="110" s="1"/>
  <c r="EF118" i="110" s="1"/>
  <c r="EG118" i="110" s="1"/>
  <c r="EH118" i="110" s="1"/>
  <c r="EI118" i="110" s="1"/>
  <c r="EJ118" i="110" s="1"/>
  <c r="EK118" i="110" s="1"/>
  <c r="EL118" i="110" s="1"/>
  <c r="EM118" i="110" s="1"/>
  <c r="EN118" i="110" s="1"/>
  <c r="EO118" i="110" s="1"/>
  <c r="EP118" i="110" s="1"/>
  <c r="EQ118" i="110" s="1"/>
  <c r="ER118" i="110" s="1"/>
  <c r="ES118" i="110" s="1"/>
  <c r="ET118" i="110" s="1"/>
  <c r="EU118" i="110" s="1"/>
  <c r="EV118" i="110" s="1"/>
  <c r="EW118" i="110" s="1"/>
  <c r="EX118" i="110" s="1"/>
  <c r="EY118" i="110" s="1"/>
  <c r="EZ118" i="110" s="1"/>
  <c r="FA118" i="110" s="1"/>
  <c r="FB118" i="110" s="1"/>
  <c r="FC118" i="110" s="1"/>
  <c r="FD118" i="110" s="1"/>
  <c r="FE118" i="110" s="1"/>
  <c r="FF118" i="110" s="1"/>
  <c r="FG118" i="110" s="1"/>
  <c r="FH118" i="110" s="1"/>
  <c r="FI118" i="110" s="1"/>
  <c r="FJ118" i="110" s="1"/>
  <c r="FK118" i="110" s="1"/>
  <c r="FL118" i="110" s="1"/>
  <c r="FM118" i="110" s="1"/>
  <c r="FN118" i="110" s="1"/>
  <c r="FO118" i="110" s="1"/>
  <c r="FP118" i="110" s="1"/>
  <c r="FQ118" i="110" s="1"/>
  <c r="FR118" i="110" s="1"/>
  <c r="FS118" i="110" s="1"/>
  <c r="FT118" i="110" s="1"/>
  <c r="FU118" i="110" s="1"/>
  <c r="FV118" i="110" s="1"/>
  <c r="FW118" i="110" s="1"/>
  <c r="FX118" i="110" s="1"/>
  <c r="FY118" i="110" s="1"/>
  <c r="FZ118" i="110" s="1"/>
  <c r="GA118" i="110" s="1"/>
  <c r="GB118" i="110" s="1"/>
  <c r="GC118" i="110" s="1"/>
  <c r="GD118" i="110" s="1"/>
  <c r="GE118" i="110" s="1"/>
  <c r="GF118" i="110" s="1"/>
  <c r="GG118" i="110" s="1"/>
  <c r="GH118" i="110" s="1"/>
  <c r="GI118" i="110" s="1"/>
  <c r="GJ118" i="110" s="1"/>
  <c r="GK118" i="110" s="1"/>
  <c r="GL118" i="110" s="1"/>
  <c r="GM118" i="110" s="1"/>
  <c r="GN118" i="110" s="1"/>
  <c r="GO118" i="110" s="1"/>
  <c r="GP118" i="110" s="1"/>
  <c r="GQ118" i="110" s="1"/>
  <c r="GR118" i="110" s="1"/>
  <c r="GS118" i="110" s="1"/>
  <c r="GT118" i="110" s="1"/>
  <c r="GU118" i="110" s="1"/>
  <c r="GV118" i="110" s="1"/>
  <c r="GW118" i="110" s="1"/>
  <c r="GX118" i="110" s="1"/>
  <c r="GY118" i="110" s="1"/>
  <c r="GZ118" i="110" s="1"/>
  <c r="HA118" i="110" s="1"/>
  <c r="HB118" i="110" s="1"/>
  <c r="HC118" i="110" s="1"/>
  <c r="HD118" i="110" s="1"/>
  <c r="HE118" i="110" s="1"/>
  <c r="HF118" i="110" s="1"/>
  <c r="HG118" i="110" s="1"/>
  <c r="HH118" i="110" s="1"/>
  <c r="HI118" i="110" s="1"/>
  <c r="HJ118" i="110" s="1"/>
  <c r="DL85" i="106"/>
  <c r="DK2" i="110"/>
  <c r="DJ55" i="109" s="1"/>
  <c r="DL22" i="110"/>
  <c r="DN89" i="100"/>
  <c r="DM88" i="109"/>
  <c r="AX95" i="109"/>
  <c r="F54" i="111"/>
  <c r="DM87" i="109" l="1"/>
  <c r="DM67" i="109" s="1"/>
  <c r="B119" i="110" s="1"/>
  <c r="DN119" i="110" s="1"/>
  <c r="DO119" i="110" s="1"/>
  <c r="DP119" i="110" s="1"/>
  <c r="DQ119" i="110" s="1"/>
  <c r="DR119" i="110" s="1"/>
  <c r="DS119" i="110" s="1"/>
  <c r="DT119" i="110" s="1"/>
  <c r="DU119" i="110" s="1"/>
  <c r="DV119" i="110" s="1"/>
  <c r="DW119" i="110" s="1"/>
  <c r="DX119" i="110" s="1"/>
  <c r="DY119" i="110" s="1"/>
  <c r="DZ119" i="110" s="1"/>
  <c r="EA119" i="110" s="1"/>
  <c r="EB119" i="110" s="1"/>
  <c r="EC119" i="110" s="1"/>
  <c r="ED119" i="110" s="1"/>
  <c r="EE119" i="110" s="1"/>
  <c r="EF119" i="110" s="1"/>
  <c r="EG119" i="110" s="1"/>
  <c r="EH119" i="110" s="1"/>
  <c r="EI119" i="110" s="1"/>
  <c r="EJ119" i="110" s="1"/>
  <c r="EK119" i="110" s="1"/>
  <c r="EL119" i="110" s="1"/>
  <c r="EM119" i="110" s="1"/>
  <c r="EN119" i="110" s="1"/>
  <c r="EO119" i="110" s="1"/>
  <c r="EP119" i="110" s="1"/>
  <c r="EQ119" i="110" s="1"/>
  <c r="ER119" i="110" s="1"/>
  <c r="ES119" i="110" s="1"/>
  <c r="ET119" i="110" s="1"/>
  <c r="EU119" i="110" s="1"/>
  <c r="EV119" i="110" s="1"/>
  <c r="EW119" i="110" s="1"/>
  <c r="EX119" i="110" s="1"/>
  <c r="EY119" i="110" s="1"/>
  <c r="EZ119" i="110" s="1"/>
  <c r="FA119" i="110" s="1"/>
  <c r="FB119" i="110" s="1"/>
  <c r="FC119" i="110" s="1"/>
  <c r="FD119" i="110" s="1"/>
  <c r="FE119" i="110" s="1"/>
  <c r="FF119" i="110" s="1"/>
  <c r="FG119" i="110" s="1"/>
  <c r="FH119" i="110" s="1"/>
  <c r="FI119" i="110" s="1"/>
  <c r="FJ119" i="110" s="1"/>
  <c r="FK119" i="110" s="1"/>
  <c r="FL119" i="110" s="1"/>
  <c r="FM119" i="110" s="1"/>
  <c r="FN119" i="110" s="1"/>
  <c r="FO119" i="110" s="1"/>
  <c r="FP119" i="110" s="1"/>
  <c r="FQ119" i="110" s="1"/>
  <c r="FR119" i="110" s="1"/>
  <c r="FS119" i="110" s="1"/>
  <c r="FT119" i="110" s="1"/>
  <c r="FU119" i="110" s="1"/>
  <c r="FV119" i="110" s="1"/>
  <c r="FW119" i="110" s="1"/>
  <c r="FX119" i="110" s="1"/>
  <c r="FY119" i="110" s="1"/>
  <c r="FZ119" i="110" s="1"/>
  <c r="GA119" i="110" s="1"/>
  <c r="GB119" i="110" s="1"/>
  <c r="GC119" i="110" s="1"/>
  <c r="GD119" i="110" s="1"/>
  <c r="GE119" i="110" s="1"/>
  <c r="GF119" i="110" s="1"/>
  <c r="GG119" i="110" s="1"/>
  <c r="GH119" i="110" s="1"/>
  <c r="GI119" i="110" s="1"/>
  <c r="GJ119" i="110" s="1"/>
  <c r="GK119" i="110" s="1"/>
  <c r="GL119" i="110" s="1"/>
  <c r="GM119" i="110" s="1"/>
  <c r="GN119" i="110" s="1"/>
  <c r="GO119" i="110" s="1"/>
  <c r="GP119" i="110" s="1"/>
  <c r="GQ119" i="110" s="1"/>
  <c r="GR119" i="110" s="1"/>
  <c r="GS119" i="110" s="1"/>
  <c r="GT119" i="110" s="1"/>
  <c r="GU119" i="110" s="1"/>
  <c r="GV119" i="110" s="1"/>
  <c r="GW119" i="110" s="1"/>
  <c r="GX119" i="110" s="1"/>
  <c r="GY119" i="110" s="1"/>
  <c r="GZ119" i="110" s="1"/>
  <c r="HA119" i="110" s="1"/>
  <c r="HB119" i="110" s="1"/>
  <c r="HC119" i="110" s="1"/>
  <c r="HD119" i="110" s="1"/>
  <c r="HE119" i="110" s="1"/>
  <c r="HF119" i="110" s="1"/>
  <c r="HG119" i="110" s="1"/>
  <c r="HH119" i="110" s="1"/>
  <c r="HI119" i="110" s="1"/>
  <c r="HJ119" i="110" s="1"/>
  <c r="DN88" i="109"/>
  <c r="C55" i="111"/>
  <c r="DM85" i="106"/>
  <c r="DO89" i="100"/>
  <c r="DL2" i="110"/>
  <c r="DK55" i="109" s="1"/>
  <c r="DM22" i="110"/>
  <c r="DN85" i="106" l="1"/>
  <c r="DP89" i="100"/>
  <c r="DO88" i="109"/>
  <c r="DN87" i="109"/>
  <c r="DN67" i="109" s="1"/>
  <c r="B120" i="110" s="1"/>
  <c r="DO120" i="110" s="1"/>
  <c r="DP120" i="110" s="1"/>
  <c r="DQ120" i="110" s="1"/>
  <c r="DR120" i="110" s="1"/>
  <c r="DS120" i="110" s="1"/>
  <c r="DT120" i="110" s="1"/>
  <c r="DU120" i="110" s="1"/>
  <c r="DV120" i="110" s="1"/>
  <c r="DW120" i="110" s="1"/>
  <c r="DX120" i="110" s="1"/>
  <c r="DY120" i="110" s="1"/>
  <c r="DZ120" i="110" s="1"/>
  <c r="EA120" i="110" s="1"/>
  <c r="EB120" i="110" s="1"/>
  <c r="EC120" i="110" s="1"/>
  <c r="ED120" i="110" s="1"/>
  <c r="EE120" i="110" s="1"/>
  <c r="EF120" i="110" s="1"/>
  <c r="EG120" i="110" s="1"/>
  <c r="EH120" i="110" s="1"/>
  <c r="EI120" i="110" s="1"/>
  <c r="EJ120" i="110" s="1"/>
  <c r="EK120" i="110" s="1"/>
  <c r="EL120" i="110" s="1"/>
  <c r="EM120" i="110" s="1"/>
  <c r="EN120" i="110" s="1"/>
  <c r="EO120" i="110" s="1"/>
  <c r="EP120" i="110" s="1"/>
  <c r="EQ120" i="110" s="1"/>
  <c r="ER120" i="110" s="1"/>
  <c r="ES120" i="110" s="1"/>
  <c r="ET120" i="110" s="1"/>
  <c r="EU120" i="110" s="1"/>
  <c r="EV120" i="110" s="1"/>
  <c r="EW120" i="110" s="1"/>
  <c r="EX120" i="110" s="1"/>
  <c r="EY120" i="110" s="1"/>
  <c r="EZ120" i="110" s="1"/>
  <c r="FA120" i="110" s="1"/>
  <c r="FB120" i="110" s="1"/>
  <c r="FC120" i="110" s="1"/>
  <c r="FD120" i="110" s="1"/>
  <c r="FE120" i="110" s="1"/>
  <c r="FF120" i="110" s="1"/>
  <c r="FG120" i="110" s="1"/>
  <c r="FH120" i="110" s="1"/>
  <c r="FI120" i="110" s="1"/>
  <c r="FJ120" i="110" s="1"/>
  <c r="FK120" i="110" s="1"/>
  <c r="FL120" i="110" s="1"/>
  <c r="FM120" i="110" s="1"/>
  <c r="FN120" i="110" s="1"/>
  <c r="FO120" i="110" s="1"/>
  <c r="FP120" i="110" s="1"/>
  <c r="FQ120" i="110" s="1"/>
  <c r="FR120" i="110" s="1"/>
  <c r="FS120" i="110" s="1"/>
  <c r="FT120" i="110" s="1"/>
  <c r="FU120" i="110" s="1"/>
  <c r="FV120" i="110" s="1"/>
  <c r="FW120" i="110" s="1"/>
  <c r="FX120" i="110" s="1"/>
  <c r="FY120" i="110" s="1"/>
  <c r="FZ120" i="110" s="1"/>
  <c r="GA120" i="110" s="1"/>
  <c r="GB120" i="110" s="1"/>
  <c r="GC120" i="110" s="1"/>
  <c r="GD120" i="110" s="1"/>
  <c r="GE120" i="110" s="1"/>
  <c r="GF120" i="110" s="1"/>
  <c r="GG120" i="110" s="1"/>
  <c r="GH120" i="110" s="1"/>
  <c r="GI120" i="110" s="1"/>
  <c r="GJ120" i="110" s="1"/>
  <c r="GK120" i="110" s="1"/>
  <c r="GL120" i="110" s="1"/>
  <c r="GM120" i="110" s="1"/>
  <c r="GN120" i="110" s="1"/>
  <c r="GO120" i="110" s="1"/>
  <c r="GP120" i="110" s="1"/>
  <c r="GQ120" i="110" s="1"/>
  <c r="GR120" i="110" s="1"/>
  <c r="GS120" i="110" s="1"/>
  <c r="GT120" i="110" s="1"/>
  <c r="GU120" i="110" s="1"/>
  <c r="GV120" i="110" s="1"/>
  <c r="GW120" i="110" s="1"/>
  <c r="GX120" i="110" s="1"/>
  <c r="GY120" i="110" s="1"/>
  <c r="GZ120" i="110" s="1"/>
  <c r="HA120" i="110" s="1"/>
  <c r="HB120" i="110" s="1"/>
  <c r="HC120" i="110" s="1"/>
  <c r="HD120" i="110" s="1"/>
  <c r="HE120" i="110" s="1"/>
  <c r="HF120" i="110" s="1"/>
  <c r="HG120" i="110" s="1"/>
  <c r="HH120" i="110" s="1"/>
  <c r="HI120" i="110" s="1"/>
  <c r="HJ120" i="110" s="1"/>
  <c r="E55" i="111"/>
  <c r="AY56" i="109"/>
  <c r="DM2" i="110"/>
  <c r="DL55" i="109" s="1"/>
  <c r="DN22" i="110"/>
  <c r="DQ89" i="100" l="1"/>
  <c r="DN2" i="110"/>
  <c r="DM55" i="109" s="1"/>
  <c r="DO22" i="110"/>
  <c r="AY95" i="109"/>
  <c r="F55" i="111"/>
  <c r="DO85" i="106"/>
  <c r="DO87" i="109"/>
  <c r="DO67" i="109" s="1"/>
  <c r="B121" i="110" s="1"/>
  <c r="DP121" i="110" s="1"/>
  <c r="DQ121" i="110" s="1"/>
  <c r="DR121" i="110" s="1"/>
  <c r="DS121" i="110" s="1"/>
  <c r="DT121" i="110" s="1"/>
  <c r="DU121" i="110" s="1"/>
  <c r="DV121" i="110" s="1"/>
  <c r="DW121" i="110" s="1"/>
  <c r="DX121" i="110" s="1"/>
  <c r="DY121" i="110" s="1"/>
  <c r="DZ121" i="110" s="1"/>
  <c r="EA121" i="110" s="1"/>
  <c r="EB121" i="110" s="1"/>
  <c r="EC121" i="110" s="1"/>
  <c r="ED121" i="110" s="1"/>
  <c r="EE121" i="110" s="1"/>
  <c r="EF121" i="110" s="1"/>
  <c r="EG121" i="110" s="1"/>
  <c r="EH121" i="110" s="1"/>
  <c r="EI121" i="110" s="1"/>
  <c r="EJ121" i="110" s="1"/>
  <c r="EK121" i="110" s="1"/>
  <c r="EL121" i="110" s="1"/>
  <c r="EM121" i="110" s="1"/>
  <c r="EN121" i="110" s="1"/>
  <c r="EO121" i="110" s="1"/>
  <c r="EP121" i="110" s="1"/>
  <c r="EQ121" i="110" s="1"/>
  <c r="ER121" i="110" s="1"/>
  <c r="ES121" i="110" s="1"/>
  <c r="ET121" i="110" s="1"/>
  <c r="EU121" i="110" s="1"/>
  <c r="EV121" i="110" s="1"/>
  <c r="EW121" i="110" s="1"/>
  <c r="EX121" i="110" s="1"/>
  <c r="EY121" i="110" s="1"/>
  <c r="EZ121" i="110" s="1"/>
  <c r="FA121" i="110" s="1"/>
  <c r="FB121" i="110" s="1"/>
  <c r="FC121" i="110" s="1"/>
  <c r="FD121" i="110" s="1"/>
  <c r="FE121" i="110" s="1"/>
  <c r="FF121" i="110" s="1"/>
  <c r="FG121" i="110" s="1"/>
  <c r="FH121" i="110" s="1"/>
  <c r="FI121" i="110" s="1"/>
  <c r="FJ121" i="110" s="1"/>
  <c r="FK121" i="110" s="1"/>
  <c r="FL121" i="110" s="1"/>
  <c r="FM121" i="110" s="1"/>
  <c r="FN121" i="110" s="1"/>
  <c r="FO121" i="110" s="1"/>
  <c r="FP121" i="110" s="1"/>
  <c r="FQ121" i="110" s="1"/>
  <c r="FR121" i="110" s="1"/>
  <c r="FS121" i="110" s="1"/>
  <c r="FT121" i="110" s="1"/>
  <c r="FU121" i="110" s="1"/>
  <c r="FV121" i="110" s="1"/>
  <c r="FW121" i="110" s="1"/>
  <c r="FX121" i="110" s="1"/>
  <c r="FY121" i="110" s="1"/>
  <c r="FZ121" i="110" s="1"/>
  <c r="GA121" i="110" s="1"/>
  <c r="GB121" i="110" s="1"/>
  <c r="GC121" i="110" s="1"/>
  <c r="GD121" i="110" s="1"/>
  <c r="GE121" i="110" s="1"/>
  <c r="GF121" i="110" s="1"/>
  <c r="GG121" i="110" s="1"/>
  <c r="GH121" i="110" s="1"/>
  <c r="GI121" i="110" s="1"/>
  <c r="GJ121" i="110" s="1"/>
  <c r="GK121" i="110" s="1"/>
  <c r="GL121" i="110" s="1"/>
  <c r="GM121" i="110" s="1"/>
  <c r="GN121" i="110" s="1"/>
  <c r="GO121" i="110" s="1"/>
  <c r="GP121" i="110" s="1"/>
  <c r="GQ121" i="110" s="1"/>
  <c r="GR121" i="110" s="1"/>
  <c r="GS121" i="110" s="1"/>
  <c r="GT121" i="110" s="1"/>
  <c r="GU121" i="110" s="1"/>
  <c r="GV121" i="110" s="1"/>
  <c r="GW121" i="110" s="1"/>
  <c r="GX121" i="110" s="1"/>
  <c r="GY121" i="110" s="1"/>
  <c r="GZ121" i="110" s="1"/>
  <c r="HA121" i="110" s="1"/>
  <c r="HB121" i="110" s="1"/>
  <c r="HC121" i="110" s="1"/>
  <c r="HD121" i="110" s="1"/>
  <c r="HE121" i="110" s="1"/>
  <c r="HF121" i="110" s="1"/>
  <c r="HG121" i="110" s="1"/>
  <c r="HH121" i="110" s="1"/>
  <c r="HI121" i="110" s="1"/>
  <c r="HJ121" i="110" s="1"/>
  <c r="DP88" i="109"/>
  <c r="C56" i="111" l="1"/>
  <c r="DP85" i="106"/>
  <c r="DQ88" i="109"/>
  <c r="DP87" i="109"/>
  <c r="DP67" i="109" s="1"/>
  <c r="B122" i="110" s="1"/>
  <c r="DQ122" i="110" s="1"/>
  <c r="DR122" i="110" s="1"/>
  <c r="DS122" i="110" s="1"/>
  <c r="DT122" i="110" s="1"/>
  <c r="DU122" i="110" s="1"/>
  <c r="DV122" i="110" s="1"/>
  <c r="DW122" i="110" s="1"/>
  <c r="DX122" i="110" s="1"/>
  <c r="DY122" i="110" s="1"/>
  <c r="DZ122" i="110" s="1"/>
  <c r="EA122" i="110" s="1"/>
  <c r="EB122" i="110" s="1"/>
  <c r="EC122" i="110" s="1"/>
  <c r="ED122" i="110" s="1"/>
  <c r="EE122" i="110" s="1"/>
  <c r="EF122" i="110" s="1"/>
  <c r="EG122" i="110" s="1"/>
  <c r="EH122" i="110" s="1"/>
  <c r="EI122" i="110" s="1"/>
  <c r="EJ122" i="110" s="1"/>
  <c r="EK122" i="110" s="1"/>
  <c r="EL122" i="110" s="1"/>
  <c r="EM122" i="110" s="1"/>
  <c r="EN122" i="110" s="1"/>
  <c r="EO122" i="110" s="1"/>
  <c r="EP122" i="110" s="1"/>
  <c r="EQ122" i="110" s="1"/>
  <c r="ER122" i="110" s="1"/>
  <c r="ES122" i="110" s="1"/>
  <c r="ET122" i="110" s="1"/>
  <c r="EU122" i="110" s="1"/>
  <c r="EV122" i="110" s="1"/>
  <c r="EW122" i="110" s="1"/>
  <c r="EX122" i="110" s="1"/>
  <c r="EY122" i="110" s="1"/>
  <c r="EZ122" i="110" s="1"/>
  <c r="FA122" i="110" s="1"/>
  <c r="FB122" i="110" s="1"/>
  <c r="FC122" i="110" s="1"/>
  <c r="FD122" i="110" s="1"/>
  <c r="FE122" i="110" s="1"/>
  <c r="FF122" i="110" s="1"/>
  <c r="FG122" i="110" s="1"/>
  <c r="FH122" i="110" s="1"/>
  <c r="FI122" i="110" s="1"/>
  <c r="FJ122" i="110" s="1"/>
  <c r="FK122" i="110" s="1"/>
  <c r="FL122" i="110" s="1"/>
  <c r="FM122" i="110" s="1"/>
  <c r="FN122" i="110" s="1"/>
  <c r="FO122" i="110" s="1"/>
  <c r="FP122" i="110" s="1"/>
  <c r="FQ122" i="110" s="1"/>
  <c r="FR122" i="110" s="1"/>
  <c r="FS122" i="110" s="1"/>
  <c r="FT122" i="110" s="1"/>
  <c r="FU122" i="110" s="1"/>
  <c r="FV122" i="110" s="1"/>
  <c r="FW122" i="110" s="1"/>
  <c r="FX122" i="110" s="1"/>
  <c r="FY122" i="110" s="1"/>
  <c r="FZ122" i="110" s="1"/>
  <c r="GA122" i="110" s="1"/>
  <c r="GB122" i="110" s="1"/>
  <c r="GC122" i="110" s="1"/>
  <c r="GD122" i="110" s="1"/>
  <c r="GE122" i="110" s="1"/>
  <c r="GF122" i="110" s="1"/>
  <c r="GG122" i="110" s="1"/>
  <c r="GH122" i="110" s="1"/>
  <c r="GI122" i="110" s="1"/>
  <c r="GJ122" i="110" s="1"/>
  <c r="GK122" i="110" s="1"/>
  <c r="GL122" i="110" s="1"/>
  <c r="GM122" i="110" s="1"/>
  <c r="GN122" i="110" s="1"/>
  <c r="GO122" i="110" s="1"/>
  <c r="GP122" i="110" s="1"/>
  <c r="GQ122" i="110" s="1"/>
  <c r="GR122" i="110" s="1"/>
  <c r="GS122" i="110" s="1"/>
  <c r="GT122" i="110" s="1"/>
  <c r="GU122" i="110" s="1"/>
  <c r="GV122" i="110" s="1"/>
  <c r="GW122" i="110" s="1"/>
  <c r="GX122" i="110" s="1"/>
  <c r="GY122" i="110" s="1"/>
  <c r="GZ122" i="110" s="1"/>
  <c r="HA122" i="110" s="1"/>
  <c r="HB122" i="110" s="1"/>
  <c r="HC122" i="110" s="1"/>
  <c r="HD122" i="110" s="1"/>
  <c r="HE122" i="110" s="1"/>
  <c r="HF122" i="110" s="1"/>
  <c r="HG122" i="110" s="1"/>
  <c r="HH122" i="110" s="1"/>
  <c r="HI122" i="110" s="1"/>
  <c r="HJ122" i="110" s="1"/>
  <c r="DO2" i="110"/>
  <c r="DN55" i="109" s="1"/>
  <c r="DP22" i="110"/>
  <c r="DR89" i="100" l="1"/>
  <c r="DQ85" i="106"/>
  <c r="DP2" i="110"/>
  <c r="DO55" i="109" s="1"/>
  <c r="DQ22" i="110"/>
  <c r="DQ87" i="109"/>
  <c r="DQ67" i="109" s="1"/>
  <c r="B123" i="110" s="1"/>
  <c r="DR123" i="110" s="1"/>
  <c r="DS123" i="110" s="1"/>
  <c r="DT123" i="110" s="1"/>
  <c r="DU123" i="110" s="1"/>
  <c r="DV123" i="110" s="1"/>
  <c r="DW123" i="110" s="1"/>
  <c r="DX123" i="110" s="1"/>
  <c r="DY123" i="110" s="1"/>
  <c r="DZ123" i="110" s="1"/>
  <c r="EA123" i="110" s="1"/>
  <c r="EB123" i="110" s="1"/>
  <c r="EC123" i="110" s="1"/>
  <c r="ED123" i="110" s="1"/>
  <c r="EE123" i="110" s="1"/>
  <c r="EF123" i="110" s="1"/>
  <c r="EG123" i="110" s="1"/>
  <c r="EH123" i="110" s="1"/>
  <c r="EI123" i="110" s="1"/>
  <c r="EJ123" i="110" s="1"/>
  <c r="EK123" i="110" s="1"/>
  <c r="EL123" i="110" s="1"/>
  <c r="EM123" i="110" s="1"/>
  <c r="EN123" i="110" s="1"/>
  <c r="EO123" i="110" s="1"/>
  <c r="EP123" i="110" s="1"/>
  <c r="EQ123" i="110" s="1"/>
  <c r="ER123" i="110" s="1"/>
  <c r="ES123" i="110" s="1"/>
  <c r="ET123" i="110" s="1"/>
  <c r="EU123" i="110" s="1"/>
  <c r="EV123" i="110" s="1"/>
  <c r="EW123" i="110" s="1"/>
  <c r="EX123" i="110" s="1"/>
  <c r="EY123" i="110" s="1"/>
  <c r="EZ123" i="110" s="1"/>
  <c r="FA123" i="110" s="1"/>
  <c r="FB123" i="110" s="1"/>
  <c r="FC123" i="110" s="1"/>
  <c r="FD123" i="110" s="1"/>
  <c r="FE123" i="110" s="1"/>
  <c r="FF123" i="110" s="1"/>
  <c r="FG123" i="110" s="1"/>
  <c r="FH123" i="110" s="1"/>
  <c r="FI123" i="110" s="1"/>
  <c r="FJ123" i="110" s="1"/>
  <c r="FK123" i="110" s="1"/>
  <c r="FL123" i="110" s="1"/>
  <c r="FM123" i="110" s="1"/>
  <c r="FN123" i="110" s="1"/>
  <c r="FO123" i="110" s="1"/>
  <c r="FP123" i="110" s="1"/>
  <c r="FQ123" i="110" s="1"/>
  <c r="FR123" i="110" s="1"/>
  <c r="FS123" i="110" s="1"/>
  <c r="FT123" i="110" s="1"/>
  <c r="FU123" i="110" s="1"/>
  <c r="FV123" i="110" s="1"/>
  <c r="FW123" i="110" s="1"/>
  <c r="FX123" i="110" s="1"/>
  <c r="FY123" i="110" s="1"/>
  <c r="FZ123" i="110" s="1"/>
  <c r="GA123" i="110" s="1"/>
  <c r="GB123" i="110" s="1"/>
  <c r="GC123" i="110" s="1"/>
  <c r="GD123" i="110" s="1"/>
  <c r="GE123" i="110" s="1"/>
  <c r="GF123" i="110" s="1"/>
  <c r="GG123" i="110" s="1"/>
  <c r="GH123" i="110" s="1"/>
  <c r="GI123" i="110" s="1"/>
  <c r="GJ123" i="110" s="1"/>
  <c r="GK123" i="110" s="1"/>
  <c r="GL123" i="110" s="1"/>
  <c r="GM123" i="110" s="1"/>
  <c r="GN123" i="110" s="1"/>
  <c r="GO123" i="110" s="1"/>
  <c r="GP123" i="110" s="1"/>
  <c r="GQ123" i="110" s="1"/>
  <c r="GR123" i="110" s="1"/>
  <c r="GS123" i="110" s="1"/>
  <c r="GT123" i="110" s="1"/>
  <c r="GU123" i="110" s="1"/>
  <c r="GV123" i="110" s="1"/>
  <c r="GW123" i="110" s="1"/>
  <c r="GX123" i="110" s="1"/>
  <c r="GY123" i="110" s="1"/>
  <c r="GZ123" i="110" s="1"/>
  <c r="HA123" i="110" s="1"/>
  <c r="HB123" i="110" s="1"/>
  <c r="HC123" i="110" s="1"/>
  <c r="HD123" i="110" s="1"/>
  <c r="HE123" i="110" s="1"/>
  <c r="HF123" i="110" s="1"/>
  <c r="HG123" i="110" s="1"/>
  <c r="HH123" i="110" s="1"/>
  <c r="HI123" i="110" s="1"/>
  <c r="HJ123" i="110" s="1"/>
  <c r="E56" i="111"/>
  <c r="AZ56" i="109"/>
  <c r="DS89" i="100"/>
  <c r="DR88" i="109" l="1"/>
  <c r="DT89" i="100"/>
  <c r="DQ2" i="110"/>
  <c r="DP55" i="109" s="1"/>
  <c r="DR22" i="110"/>
  <c r="AZ95" i="109"/>
  <c r="F56" i="111"/>
  <c r="DS88" i="109" l="1"/>
  <c r="DR85" i="106"/>
  <c r="C57" i="111"/>
  <c r="DR87" i="109"/>
  <c r="DR67" i="109" s="1"/>
  <c r="B124" i="110" s="1"/>
  <c r="DS124" i="110" s="1"/>
  <c r="DT124" i="110" s="1"/>
  <c r="DU124" i="110" s="1"/>
  <c r="DV124" i="110" s="1"/>
  <c r="DW124" i="110" s="1"/>
  <c r="DX124" i="110" s="1"/>
  <c r="DY124" i="110" s="1"/>
  <c r="DZ124" i="110" s="1"/>
  <c r="EA124" i="110" s="1"/>
  <c r="EB124" i="110" s="1"/>
  <c r="EC124" i="110" s="1"/>
  <c r="ED124" i="110" s="1"/>
  <c r="EE124" i="110" s="1"/>
  <c r="EF124" i="110" s="1"/>
  <c r="EG124" i="110" s="1"/>
  <c r="EH124" i="110" s="1"/>
  <c r="EI124" i="110" s="1"/>
  <c r="EJ124" i="110" s="1"/>
  <c r="EK124" i="110" s="1"/>
  <c r="EL124" i="110" s="1"/>
  <c r="EM124" i="110" s="1"/>
  <c r="EN124" i="110" s="1"/>
  <c r="EO124" i="110" s="1"/>
  <c r="EP124" i="110" s="1"/>
  <c r="EQ124" i="110" s="1"/>
  <c r="ER124" i="110" s="1"/>
  <c r="ES124" i="110" s="1"/>
  <c r="ET124" i="110" s="1"/>
  <c r="EU124" i="110" s="1"/>
  <c r="EV124" i="110" s="1"/>
  <c r="EW124" i="110" s="1"/>
  <c r="EX124" i="110" s="1"/>
  <c r="EY124" i="110" s="1"/>
  <c r="EZ124" i="110" s="1"/>
  <c r="FA124" i="110" s="1"/>
  <c r="FB124" i="110" s="1"/>
  <c r="FC124" i="110" s="1"/>
  <c r="FD124" i="110" s="1"/>
  <c r="FE124" i="110" s="1"/>
  <c r="FF124" i="110" s="1"/>
  <c r="FG124" i="110" s="1"/>
  <c r="FH124" i="110" s="1"/>
  <c r="FI124" i="110" s="1"/>
  <c r="FJ124" i="110" s="1"/>
  <c r="FK124" i="110" s="1"/>
  <c r="FL124" i="110" s="1"/>
  <c r="FM124" i="110" s="1"/>
  <c r="FN124" i="110" s="1"/>
  <c r="FO124" i="110" s="1"/>
  <c r="FP124" i="110" s="1"/>
  <c r="FQ124" i="110" s="1"/>
  <c r="FR124" i="110" s="1"/>
  <c r="FS124" i="110" s="1"/>
  <c r="FT124" i="110" s="1"/>
  <c r="FU124" i="110" s="1"/>
  <c r="FV124" i="110" s="1"/>
  <c r="FW124" i="110" s="1"/>
  <c r="FX124" i="110" s="1"/>
  <c r="FY124" i="110" s="1"/>
  <c r="FZ124" i="110" s="1"/>
  <c r="GA124" i="110" s="1"/>
  <c r="GB124" i="110" s="1"/>
  <c r="GC124" i="110" s="1"/>
  <c r="GD124" i="110" s="1"/>
  <c r="GE124" i="110" s="1"/>
  <c r="GF124" i="110" s="1"/>
  <c r="GG124" i="110" s="1"/>
  <c r="GH124" i="110" s="1"/>
  <c r="GI124" i="110" s="1"/>
  <c r="GJ124" i="110" s="1"/>
  <c r="GK124" i="110" s="1"/>
  <c r="GL124" i="110" s="1"/>
  <c r="GM124" i="110" s="1"/>
  <c r="GN124" i="110" s="1"/>
  <c r="GO124" i="110" s="1"/>
  <c r="GP124" i="110" s="1"/>
  <c r="GQ124" i="110" s="1"/>
  <c r="GR124" i="110" s="1"/>
  <c r="GS124" i="110" s="1"/>
  <c r="GT124" i="110" s="1"/>
  <c r="GU124" i="110" s="1"/>
  <c r="GV124" i="110" s="1"/>
  <c r="GW124" i="110" s="1"/>
  <c r="GX124" i="110" s="1"/>
  <c r="GY124" i="110" s="1"/>
  <c r="GZ124" i="110" s="1"/>
  <c r="HA124" i="110" s="1"/>
  <c r="HB124" i="110" s="1"/>
  <c r="HC124" i="110" s="1"/>
  <c r="HD124" i="110" s="1"/>
  <c r="HE124" i="110" s="1"/>
  <c r="HF124" i="110" s="1"/>
  <c r="HG124" i="110" s="1"/>
  <c r="HH124" i="110" s="1"/>
  <c r="HI124" i="110" s="1"/>
  <c r="HJ124" i="110" s="1"/>
  <c r="DU89" i="100"/>
  <c r="DR2" i="110"/>
  <c r="DQ55" i="109" s="1"/>
  <c r="DS22" i="110"/>
  <c r="DT88" i="109" l="1"/>
  <c r="DS85" i="106"/>
  <c r="DS87" i="109"/>
  <c r="DS67" i="109" s="1"/>
  <c r="B125" i="110" s="1"/>
  <c r="DT125" i="110" s="1"/>
  <c r="DU125" i="110" s="1"/>
  <c r="DV125" i="110" s="1"/>
  <c r="DW125" i="110" s="1"/>
  <c r="DX125" i="110" s="1"/>
  <c r="DY125" i="110" s="1"/>
  <c r="DZ125" i="110" s="1"/>
  <c r="EA125" i="110" s="1"/>
  <c r="EB125" i="110" s="1"/>
  <c r="EC125" i="110" s="1"/>
  <c r="ED125" i="110" s="1"/>
  <c r="EE125" i="110" s="1"/>
  <c r="EF125" i="110" s="1"/>
  <c r="EG125" i="110" s="1"/>
  <c r="EH125" i="110" s="1"/>
  <c r="EI125" i="110" s="1"/>
  <c r="EJ125" i="110" s="1"/>
  <c r="EK125" i="110" s="1"/>
  <c r="EL125" i="110" s="1"/>
  <c r="EM125" i="110" s="1"/>
  <c r="EN125" i="110" s="1"/>
  <c r="EO125" i="110" s="1"/>
  <c r="EP125" i="110" s="1"/>
  <c r="EQ125" i="110" s="1"/>
  <c r="ER125" i="110" s="1"/>
  <c r="ES125" i="110" s="1"/>
  <c r="ET125" i="110" s="1"/>
  <c r="EU125" i="110" s="1"/>
  <c r="EV125" i="110" s="1"/>
  <c r="EW125" i="110" s="1"/>
  <c r="EX125" i="110" s="1"/>
  <c r="EY125" i="110" s="1"/>
  <c r="EZ125" i="110" s="1"/>
  <c r="FA125" i="110" s="1"/>
  <c r="FB125" i="110" s="1"/>
  <c r="FC125" i="110" s="1"/>
  <c r="FD125" i="110" s="1"/>
  <c r="FE125" i="110" s="1"/>
  <c r="FF125" i="110" s="1"/>
  <c r="FG125" i="110" s="1"/>
  <c r="FH125" i="110" s="1"/>
  <c r="FI125" i="110" s="1"/>
  <c r="FJ125" i="110" s="1"/>
  <c r="FK125" i="110" s="1"/>
  <c r="FL125" i="110" s="1"/>
  <c r="FM125" i="110" s="1"/>
  <c r="FN125" i="110" s="1"/>
  <c r="FO125" i="110" s="1"/>
  <c r="FP125" i="110" s="1"/>
  <c r="FQ125" i="110" s="1"/>
  <c r="FR125" i="110" s="1"/>
  <c r="FS125" i="110" s="1"/>
  <c r="FT125" i="110" s="1"/>
  <c r="FU125" i="110" s="1"/>
  <c r="FV125" i="110" s="1"/>
  <c r="FW125" i="110" s="1"/>
  <c r="FX125" i="110" s="1"/>
  <c r="FY125" i="110" s="1"/>
  <c r="FZ125" i="110" s="1"/>
  <c r="GA125" i="110" s="1"/>
  <c r="GB125" i="110" s="1"/>
  <c r="GC125" i="110" s="1"/>
  <c r="GD125" i="110" s="1"/>
  <c r="GE125" i="110" s="1"/>
  <c r="GF125" i="110" s="1"/>
  <c r="GG125" i="110" s="1"/>
  <c r="GH125" i="110" s="1"/>
  <c r="GI125" i="110" s="1"/>
  <c r="GJ125" i="110" s="1"/>
  <c r="GK125" i="110" s="1"/>
  <c r="GL125" i="110" s="1"/>
  <c r="GM125" i="110" s="1"/>
  <c r="GN125" i="110" s="1"/>
  <c r="GO125" i="110" s="1"/>
  <c r="GP125" i="110" s="1"/>
  <c r="GQ125" i="110" s="1"/>
  <c r="GR125" i="110" s="1"/>
  <c r="GS125" i="110" s="1"/>
  <c r="GT125" i="110" s="1"/>
  <c r="GU125" i="110" s="1"/>
  <c r="GV125" i="110" s="1"/>
  <c r="GW125" i="110" s="1"/>
  <c r="GX125" i="110" s="1"/>
  <c r="GY125" i="110" s="1"/>
  <c r="GZ125" i="110" s="1"/>
  <c r="HA125" i="110" s="1"/>
  <c r="HB125" i="110" s="1"/>
  <c r="HC125" i="110" s="1"/>
  <c r="HD125" i="110" s="1"/>
  <c r="HE125" i="110" s="1"/>
  <c r="HF125" i="110" s="1"/>
  <c r="HG125" i="110" s="1"/>
  <c r="HH125" i="110" s="1"/>
  <c r="HI125" i="110" s="1"/>
  <c r="HJ125" i="110" s="1"/>
  <c r="E57" i="111"/>
  <c r="BA56" i="109"/>
  <c r="DV89" i="100"/>
  <c r="DS2" i="110"/>
  <c r="DR55" i="109" s="1"/>
  <c r="DT22" i="110"/>
  <c r="DT85" i="106" l="1"/>
  <c r="DU88" i="109"/>
  <c r="DT87" i="109"/>
  <c r="DT67" i="109" s="1"/>
  <c r="B126" i="110" s="1"/>
  <c r="DU126" i="110" s="1"/>
  <c r="DV126" i="110" s="1"/>
  <c r="DW126" i="110" s="1"/>
  <c r="DX126" i="110" s="1"/>
  <c r="DY126" i="110" s="1"/>
  <c r="DZ126" i="110" s="1"/>
  <c r="EA126" i="110" s="1"/>
  <c r="EB126" i="110" s="1"/>
  <c r="EC126" i="110" s="1"/>
  <c r="ED126" i="110" s="1"/>
  <c r="EE126" i="110" s="1"/>
  <c r="EF126" i="110" s="1"/>
  <c r="EG126" i="110" s="1"/>
  <c r="EH126" i="110" s="1"/>
  <c r="EI126" i="110" s="1"/>
  <c r="EJ126" i="110" s="1"/>
  <c r="EK126" i="110" s="1"/>
  <c r="EL126" i="110" s="1"/>
  <c r="EM126" i="110" s="1"/>
  <c r="EN126" i="110" s="1"/>
  <c r="EO126" i="110" s="1"/>
  <c r="EP126" i="110" s="1"/>
  <c r="EQ126" i="110" s="1"/>
  <c r="ER126" i="110" s="1"/>
  <c r="ES126" i="110" s="1"/>
  <c r="ET126" i="110" s="1"/>
  <c r="EU126" i="110" s="1"/>
  <c r="EV126" i="110" s="1"/>
  <c r="EW126" i="110" s="1"/>
  <c r="EX126" i="110" s="1"/>
  <c r="EY126" i="110" s="1"/>
  <c r="EZ126" i="110" s="1"/>
  <c r="FA126" i="110" s="1"/>
  <c r="FB126" i="110" s="1"/>
  <c r="FC126" i="110" s="1"/>
  <c r="FD126" i="110" s="1"/>
  <c r="FE126" i="110" s="1"/>
  <c r="FF126" i="110" s="1"/>
  <c r="FG126" i="110" s="1"/>
  <c r="FH126" i="110" s="1"/>
  <c r="FI126" i="110" s="1"/>
  <c r="FJ126" i="110" s="1"/>
  <c r="FK126" i="110" s="1"/>
  <c r="FL126" i="110" s="1"/>
  <c r="FM126" i="110" s="1"/>
  <c r="FN126" i="110" s="1"/>
  <c r="FO126" i="110" s="1"/>
  <c r="FP126" i="110" s="1"/>
  <c r="FQ126" i="110" s="1"/>
  <c r="FR126" i="110" s="1"/>
  <c r="FS126" i="110" s="1"/>
  <c r="FT126" i="110" s="1"/>
  <c r="FU126" i="110" s="1"/>
  <c r="FV126" i="110" s="1"/>
  <c r="FW126" i="110" s="1"/>
  <c r="FX126" i="110" s="1"/>
  <c r="FY126" i="110" s="1"/>
  <c r="FZ126" i="110" s="1"/>
  <c r="GA126" i="110" s="1"/>
  <c r="GB126" i="110" s="1"/>
  <c r="GC126" i="110" s="1"/>
  <c r="GD126" i="110" s="1"/>
  <c r="GE126" i="110" s="1"/>
  <c r="GF126" i="110" s="1"/>
  <c r="GG126" i="110" s="1"/>
  <c r="GH126" i="110" s="1"/>
  <c r="GI126" i="110" s="1"/>
  <c r="GJ126" i="110" s="1"/>
  <c r="GK126" i="110" s="1"/>
  <c r="GL126" i="110" s="1"/>
  <c r="GM126" i="110" s="1"/>
  <c r="GN126" i="110" s="1"/>
  <c r="GO126" i="110" s="1"/>
  <c r="GP126" i="110" s="1"/>
  <c r="GQ126" i="110" s="1"/>
  <c r="GR126" i="110" s="1"/>
  <c r="GS126" i="110" s="1"/>
  <c r="GT126" i="110" s="1"/>
  <c r="GU126" i="110" s="1"/>
  <c r="GV126" i="110" s="1"/>
  <c r="GW126" i="110" s="1"/>
  <c r="GX126" i="110" s="1"/>
  <c r="GY126" i="110" s="1"/>
  <c r="GZ126" i="110" s="1"/>
  <c r="HA126" i="110" s="1"/>
  <c r="HB126" i="110" s="1"/>
  <c r="HC126" i="110" s="1"/>
  <c r="HD126" i="110" s="1"/>
  <c r="HE126" i="110" s="1"/>
  <c r="HF126" i="110" s="1"/>
  <c r="HG126" i="110" s="1"/>
  <c r="HH126" i="110" s="1"/>
  <c r="HI126" i="110" s="1"/>
  <c r="HJ126" i="110" s="1"/>
  <c r="DW89" i="100"/>
  <c r="DT2" i="110"/>
  <c r="DS55" i="109" s="1"/>
  <c r="DU22" i="110"/>
  <c r="DU85" i="106"/>
  <c r="BA95" i="109"/>
  <c r="F57" i="111"/>
  <c r="DV88" i="109" l="1"/>
  <c r="DX89" i="100"/>
  <c r="DU87" i="109"/>
  <c r="DU67" i="109" s="1"/>
  <c r="B127" i="110" s="1"/>
  <c r="DV127" i="110" s="1"/>
  <c r="DW127" i="110" s="1"/>
  <c r="DX127" i="110" s="1"/>
  <c r="DY127" i="110" s="1"/>
  <c r="DZ127" i="110" s="1"/>
  <c r="EA127" i="110" s="1"/>
  <c r="EB127" i="110" s="1"/>
  <c r="EC127" i="110" s="1"/>
  <c r="ED127" i="110" s="1"/>
  <c r="EE127" i="110" s="1"/>
  <c r="EF127" i="110" s="1"/>
  <c r="EG127" i="110" s="1"/>
  <c r="EH127" i="110" s="1"/>
  <c r="EI127" i="110" s="1"/>
  <c r="EJ127" i="110" s="1"/>
  <c r="EK127" i="110" s="1"/>
  <c r="EL127" i="110" s="1"/>
  <c r="EM127" i="110" s="1"/>
  <c r="EN127" i="110" s="1"/>
  <c r="EO127" i="110" s="1"/>
  <c r="EP127" i="110" s="1"/>
  <c r="EQ127" i="110" s="1"/>
  <c r="ER127" i="110" s="1"/>
  <c r="ES127" i="110" s="1"/>
  <c r="ET127" i="110" s="1"/>
  <c r="EU127" i="110" s="1"/>
  <c r="EV127" i="110" s="1"/>
  <c r="EW127" i="110" s="1"/>
  <c r="EX127" i="110" s="1"/>
  <c r="EY127" i="110" s="1"/>
  <c r="EZ127" i="110" s="1"/>
  <c r="FA127" i="110" s="1"/>
  <c r="FB127" i="110" s="1"/>
  <c r="FC127" i="110" s="1"/>
  <c r="FD127" i="110" s="1"/>
  <c r="FE127" i="110" s="1"/>
  <c r="FF127" i="110" s="1"/>
  <c r="FG127" i="110" s="1"/>
  <c r="FH127" i="110" s="1"/>
  <c r="FI127" i="110" s="1"/>
  <c r="FJ127" i="110" s="1"/>
  <c r="FK127" i="110" s="1"/>
  <c r="FL127" i="110" s="1"/>
  <c r="FM127" i="110" s="1"/>
  <c r="FN127" i="110" s="1"/>
  <c r="FO127" i="110" s="1"/>
  <c r="FP127" i="110" s="1"/>
  <c r="FQ127" i="110" s="1"/>
  <c r="FR127" i="110" s="1"/>
  <c r="FS127" i="110" s="1"/>
  <c r="FT127" i="110" s="1"/>
  <c r="FU127" i="110" s="1"/>
  <c r="FV127" i="110" s="1"/>
  <c r="FW127" i="110" s="1"/>
  <c r="FX127" i="110" s="1"/>
  <c r="FY127" i="110" s="1"/>
  <c r="FZ127" i="110" s="1"/>
  <c r="GA127" i="110" s="1"/>
  <c r="GB127" i="110" s="1"/>
  <c r="GC127" i="110" s="1"/>
  <c r="GD127" i="110" s="1"/>
  <c r="GE127" i="110" s="1"/>
  <c r="GF127" i="110" s="1"/>
  <c r="GG127" i="110" s="1"/>
  <c r="GH127" i="110" s="1"/>
  <c r="GI127" i="110" s="1"/>
  <c r="GJ127" i="110" s="1"/>
  <c r="GK127" i="110" s="1"/>
  <c r="GL127" i="110" s="1"/>
  <c r="GM127" i="110" s="1"/>
  <c r="GN127" i="110" s="1"/>
  <c r="GO127" i="110" s="1"/>
  <c r="GP127" i="110" s="1"/>
  <c r="GQ127" i="110" s="1"/>
  <c r="GR127" i="110" s="1"/>
  <c r="GS127" i="110" s="1"/>
  <c r="GT127" i="110" s="1"/>
  <c r="GU127" i="110" s="1"/>
  <c r="GV127" i="110" s="1"/>
  <c r="GW127" i="110" s="1"/>
  <c r="GX127" i="110" s="1"/>
  <c r="GY127" i="110" s="1"/>
  <c r="GZ127" i="110" s="1"/>
  <c r="HA127" i="110" s="1"/>
  <c r="HB127" i="110" s="1"/>
  <c r="HC127" i="110" s="1"/>
  <c r="HD127" i="110" s="1"/>
  <c r="HE127" i="110" s="1"/>
  <c r="HF127" i="110" s="1"/>
  <c r="HG127" i="110" s="1"/>
  <c r="HH127" i="110" s="1"/>
  <c r="HI127" i="110" s="1"/>
  <c r="HJ127" i="110" s="1"/>
  <c r="DV85" i="106"/>
  <c r="C58" i="111"/>
  <c r="DU2" i="110"/>
  <c r="DT55" i="109" s="1"/>
  <c r="DV22" i="110"/>
  <c r="DW88" i="109" l="1"/>
  <c r="DY89" i="100"/>
  <c r="DV2" i="110"/>
  <c r="DU55" i="109" s="1"/>
  <c r="DW22" i="110"/>
  <c r="DV87" i="109"/>
  <c r="DV67" i="109" s="1"/>
  <c r="B128" i="110" s="1"/>
  <c r="DW128" i="110" s="1"/>
  <c r="DX128" i="110" s="1"/>
  <c r="DY128" i="110" s="1"/>
  <c r="DZ128" i="110" s="1"/>
  <c r="EA128" i="110" s="1"/>
  <c r="EB128" i="110" s="1"/>
  <c r="EC128" i="110" s="1"/>
  <c r="ED128" i="110" s="1"/>
  <c r="EE128" i="110" s="1"/>
  <c r="EF128" i="110" s="1"/>
  <c r="EG128" i="110" s="1"/>
  <c r="EH128" i="110" s="1"/>
  <c r="EI128" i="110" s="1"/>
  <c r="EJ128" i="110" s="1"/>
  <c r="EK128" i="110" s="1"/>
  <c r="EL128" i="110" s="1"/>
  <c r="EM128" i="110" s="1"/>
  <c r="EN128" i="110" s="1"/>
  <c r="EO128" i="110" s="1"/>
  <c r="EP128" i="110" s="1"/>
  <c r="EQ128" i="110" s="1"/>
  <c r="ER128" i="110" s="1"/>
  <c r="ES128" i="110" s="1"/>
  <c r="ET128" i="110" s="1"/>
  <c r="EU128" i="110" s="1"/>
  <c r="EV128" i="110" s="1"/>
  <c r="EW128" i="110" s="1"/>
  <c r="EX128" i="110" s="1"/>
  <c r="EY128" i="110" s="1"/>
  <c r="EZ128" i="110" s="1"/>
  <c r="FA128" i="110" s="1"/>
  <c r="FB128" i="110" s="1"/>
  <c r="FC128" i="110" s="1"/>
  <c r="FD128" i="110" s="1"/>
  <c r="FE128" i="110" s="1"/>
  <c r="FF128" i="110" s="1"/>
  <c r="FG128" i="110" s="1"/>
  <c r="FH128" i="110" s="1"/>
  <c r="FI128" i="110" s="1"/>
  <c r="FJ128" i="110" s="1"/>
  <c r="FK128" i="110" s="1"/>
  <c r="FL128" i="110" s="1"/>
  <c r="FM128" i="110" s="1"/>
  <c r="FN128" i="110" s="1"/>
  <c r="FO128" i="110" s="1"/>
  <c r="FP128" i="110" s="1"/>
  <c r="FQ128" i="110" s="1"/>
  <c r="FR128" i="110" s="1"/>
  <c r="FS128" i="110" s="1"/>
  <c r="FT128" i="110" s="1"/>
  <c r="FU128" i="110" s="1"/>
  <c r="FV128" i="110" s="1"/>
  <c r="FW128" i="110" s="1"/>
  <c r="FX128" i="110" s="1"/>
  <c r="FY128" i="110" s="1"/>
  <c r="FZ128" i="110" s="1"/>
  <c r="GA128" i="110" s="1"/>
  <c r="GB128" i="110" s="1"/>
  <c r="GC128" i="110" s="1"/>
  <c r="GD128" i="110" s="1"/>
  <c r="GE128" i="110" s="1"/>
  <c r="GF128" i="110" s="1"/>
  <c r="GG128" i="110" s="1"/>
  <c r="GH128" i="110" s="1"/>
  <c r="GI128" i="110" s="1"/>
  <c r="GJ128" i="110" s="1"/>
  <c r="GK128" i="110" s="1"/>
  <c r="GL128" i="110" s="1"/>
  <c r="GM128" i="110" s="1"/>
  <c r="GN128" i="110" s="1"/>
  <c r="GO128" i="110" s="1"/>
  <c r="GP128" i="110" s="1"/>
  <c r="GQ128" i="110" s="1"/>
  <c r="GR128" i="110" s="1"/>
  <c r="GS128" i="110" s="1"/>
  <c r="GT128" i="110" s="1"/>
  <c r="GU128" i="110" s="1"/>
  <c r="GV128" i="110" s="1"/>
  <c r="GW128" i="110" s="1"/>
  <c r="GX128" i="110" s="1"/>
  <c r="GY128" i="110" s="1"/>
  <c r="GZ128" i="110" s="1"/>
  <c r="HA128" i="110" s="1"/>
  <c r="HB128" i="110" s="1"/>
  <c r="HC128" i="110" s="1"/>
  <c r="HD128" i="110" s="1"/>
  <c r="HE128" i="110" s="1"/>
  <c r="HF128" i="110" s="1"/>
  <c r="HG128" i="110" s="1"/>
  <c r="HH128" i="110" s="1"/>
  <c r="HI128" i="110" s="1"/>
  <c r="HJ128" i="110" s="1"/>
  <c r="E58" i="111"/>
  <c r="BB56" i="109"/>
  <c r="DW85" i="106"/>
  <c r="DX88" i="109" l="1"/>
  <c r="DW87" i="109"/>
  <c r="DW67" i="109" s="1"/>
  <c r="B129" i="110" s="1"/>
  <c r="DX129" i="110" s="1"/>
  <c r="DY129" i="110" s="1"/>
  <c r="DZ129" i="110" s="1"/>
  <c r="EA129" i="110" s="1"/>
  <c r="EB129" i="110" s="1"/>
  <c r="EC129" i="110" s="1"/>
  <c r="ED129" i="110" s="1"/>
  <c r="EE129" i="110" s="1"/>
  <c r="EF129" i="110" s="1"/>
  <c r="EG129" i="110" s="1"/>
  <c r="EH129" i="110" s="1"/>
  <c r="EI129" i="110" s="1"/>
  <c r="EJ129" i="110" s="1"/>
  <c r="EK129" i="110" s="1"/>
  <c r="EL129" i="110" s="1"/>
  <c r="EM129" i="110" s="1"/>
  <c r="EN129" i="110" s="1"/>
  <c r="EO129" i="110" s="1"/>
  <c r="EP129" i="110" s="1"/>
  <c r="EQ129" i="110" s="1"/>
  <c r="ER129" i="110" s="1"/>
  <c r="ES129" i="110" s="1"/>
  <c r="ET129" i="110" s="1"/>
  <c r="EU129" i="110" s="1"/>
  <c r="EV129" i="110" s="1"/>
  <c r="EW129" i="110" s="1"/>
  <c r="EX129" i="110" s="1"/>
  <c r="EY129" i="110" s="1"/>
  <c r="EZ129" i="110" s="1"/>
  <c r="FA129" i="110" s="1"/>
  <c r="FB129" i="110" s="1"/>
  <c r="FC129" i="110" s="1"/>
  <c r="FD129" i="110" s="1"/>
  <c r="FE129" i="110" s="1"/>
  <c r="FF129" i="110" s="1"/>
  <c r="FG129" i="110" s="1"/>
  <c r="FH129" i="110" s="1"/>
  <c r="FI129" i="110" s="1"/>
  <c r="FJ129" i="110" s="1"/>
  <c r="FK129" i="110" s="1"/>
  <c r="FL129" i="110" s="1"/>
  <c r="FM129" i="110" s="1"/>
  <c r="FN129" i="110" s="1"/>
  <c r="FO129" i="110" s="1"/>
  <c r="FP129" i="110" s="1"/>
  <c r="FQ129" i="110" s="1"/>
  <c r="FR129" i="110" s="1"/>
  <c r="FS129" i="110" s="1"/>
  <c r="FT129" i="110" s="1"/>
  <c r="FU129" i="110" s="1"/>
  <c r="FV129" i="110" s="1"/>
  <c r="FW129" i="110" s="1"/>
  <c r="FX129" i="110" s="1"/>
  <c r="FY129" i="110" s="1"/>
  <c r="FZ129" i="110" s="1"/>
  <c r="GA129" i="110" s="1"/>
  <c r="GB129" i="110" s="1"/>
  <c r="GC129" i="110" s="1"/>
  <c r="GD129" i="110" s="1"/>
  <c r="GE129" i="110" s="1"/>
  <c r="GF129" i="110" s="1"/>
  <c r="GG129" i="110" s="1"/>
  <c r="GH129" i="110" s="1"/>
  <c r="GI129" i="110" s="1"/>
  <c r="GJ129" i="110" s="1"/>
  <c r="GK129" i="110" s="1"/>
  <c r="GL129" i="110" s="1"/>
  <c r="GM129" i="110" s="1"/>
  <c r="GN129" i="110" s="1"/>
  <c r="GO129" i="110" s="1"/>
  <c r="GP129" i="110" s="1"/>
  <c r="GQ129" i="110" s="1"/>
  <c r="GR129" i="110" s="1"/>
  <c r="GS129" i="110" s="1"/>
  <c r="GT129" i="110" s="1"/>
  <c r="GU129" i="110" s="1"/>
  <c r="GV129" i="110" s="1"/>
  <c r="GW129" i="110" s="1"/>
  <c r="GX129" i="110" s="1"/>
  <c r="GY129" i="110" s="1"/>
  <c r="GZ129" i="110" s="1"/>
  <c r="HA129" i="110" s="1"/>
  <c r="HB129" i="110" s="1"/>
  <c r="HC129" i="110" s="1"/>
  <c r="HD129" i="110" s="1"/>
  <c r="HE129" i="110" s="1"/>
  <c r="HF129" i="110" s="1"/>
  <c r="HG129" i="110" s="1"/>
  <c r="HH129" i="110" s="1"/>
  <c r="HI129" i="110" s="1"/>
  <c r="HJ129" i="110" s="1"/>
  <c r="DW2" i="110"/>
  <c r="DV55" i="109" s="1"/>
  <c r="DX22" i="110"/>
  <c r="BB95" i="109"/>
  <c r="F58" i="111"/>
  <c r="DZ89" i="100"/>
  <c r="DX85" i="106"/>
  <c r="DY88" i="109" l="1"/>
  <c r="DX2" i="110"/>
  <c r="DW55" i="109" s="1"/>
  <c r="DY22" i="110"/>
  <c r="DX87" i="109"/>
  <c r="DX67" i="109" s="1"/>
  <c r="B130" i="110" s="1"/>
  <c r="DY130" i="110" s="1"/>
  <c r="DZ130" i="110" s="1"/>
  <c r="EA130" i="110" s="1"/>
  <c r="EB130" i="110" s="1"/>
  <c r="EC130" i="110" s="1"/>
  <c r="ED130" i="110" s="1"/>
  <c r="EE130" i="110" s="1"/>
  <c r="EF130" i="110" s="1"/>
  <c r="EG130" i="110" s="1"/>
  <c r="EH130" i="110" s="1"/>
  <c r="EI130" i="110" s="1"/>
  <c r="EJ130" i="110" s="1"/>
  <c r="EK130" i="110" s="1"/>
  <c r="EL130" i="110" s="1"/>
  <c r="EM130" i="110" s="1"/>
  <c r="EN130" i="110" s="1"/>
  <c r="EO130" i="110" s="1"/>
  <c r="EP130" i="110" s="1"/>
  <c r="EQ130" i="110" s="1"/>
  <c r="ER130" i="110" s="1"/>
  <c r="ES130" i="110" s="1"/>
  <c r="ET130" i="110" s="1"/>
  <c r="EU130" i="110" s="1"/>
  <c r="EV130" i="110" s="1"/>
  <c r="EW130" i="110" s="1"/>
  <c r="EX130" i="110" s="1"/>
  <c r="EY130" i="110" s="1"/>
  <c r="EZ130" i="110" s="1"/>
  <c r="FA130" i="110" s="1"/>
  <c r="FB130" i="110" s="1"/>
  <c r="FC130" i="110" s="1"/>
  <c r="FD130" i="110" s="1"/>
  <c r="FE130" i="110" s="1"/>
  <c r="FF130" i="110" s="1"/>
  <c r="FG130" i="110" s="1"/>
  <c r="FH130" i="110" s="1"/>
  <c r="FI130" i="110" s="1"/>
  <c r="FJ130" i="110" s="1"/>
  <c r="FK130" i="110" s="1"/>
  <c r="FL130" i="110" s="1"/>
  <c r="FM130" i="110" s="1"/>
  <c r="FN130" i="110" s="1"/>
  <c r="FO130" i="110" s="1"/>
  <c r="FP130" i="110" s="1"/>
  <c r="FQ130" i="110" s="1"/>
  <c r="FR130" i="110" s="1"/>
  <c r="FS130" i="110" s="1"/>
  <c r="FT130" i="110" s="1"/>
  <c r="FU130" i="110" s="1"/>
  <c r="FV130" i="110" s="1"/>
  <c r="FW130" i="110" s="1"/>
  <c r="FX130" i="110" s="1"/>
  <c r="FY130" i="110" s="1"/>
  <c r="FZ130" i="110" s="1"/>
  <c r="GA130" i="110" s="1"/>
  <c r="GB130" i="110" s="1"/>
  <c r="GC130" i="110" s="1"/>
  <c r="GD130" i="110" s="1"/>
  <c r="GE130" i="110" s="1"/>
  <c r="GF130" i="110" s="1"/>
  <c r="GG130" i="110" s="1"/>
  <c r="GH130" i="110" s="1"/>
  <c r="GI130" i="110" s="1"/>
  <c r="GJ130" i="110" s="1"/>
  <c r="GK130" i="110" s="1"/>
  <c r="GL130" i="110" s="1"/>
  <c r="GM130" i="110" s="1"/>
  <c r="GN130" i="110" s="1"/>
  <c r="GO130" i="110" s="1"/>
  <c r="GP130" i="110" s="1"/>
  <c r="GQ130" i="110" s="1"/>
  <c r="GR130" i="110" s="1"/>
  <c r="GS130" i="110" s="1"/>
  <c r="GT130" i="110" s="1"/>
  <c r="GU130" i="110" s="1"/>
  <c r="GV130" i="110" s="1"/>
  <c r="GW130" i="110" s="1"/>
  <c r="GX130" i="110" s="1"/>
  <c r="GY130" i="110" s="1"/>
  <c r="GZ130" i="110" s="1"/>
  <c r="HA130" i="110" s="1"/>
  <c r="HB130" i="110" s="1"/>
  <c r="HC130" i="110" s="1"/>
  <c r="HD130" i="110" s="1"/>
  <c r="HE130" i="110" s="1"/>
  <c r="HF130" i="110" s="1"/>
  <c r="HG130" i="110" s="1"/>
  <c r="HH130" i="110" s="1"/>
  <c r="HI130" i="110" s="1"/>
  <c r="HJ130" i="110" s="1"/>
  <c r="DY85" i="106"/>
  <c r="EA89" i="100"/>
  <c r="C59" i="111"/>
  <c r="EA88" i="109" l="1"/>
  <c r="DZ88" i="109"/>
  <c r="E59" i="111"/>
  <c r="BC56" i="109"/>
  <c r="EB89" i="100"/>
  <c r="DY2" i="110"/>
  <c r="DX55" i="109" s="1"/>
  <c r="DZ22" i="110"/>
  <c r="DY87" i="109"/>
  <c r="DY67" i="109" s="1"/>
  <c r="B131" i="110" s="1"/>
  <c r="DZ131" i="110" s="1"/>
  <c r="EA131" i="110" s="1"/>
  <c r="EB131" i="110" s="1"/>
  <c r="EC131" i="110" s="1"/>
  <c r="ED131" i="110" s="1"/>
  <c r="EE131" i="110" s="1"/>
  <c r="EF131" i="110" s="1"/>
  <c r="EG131" i="110" s="1"/>
  <c r="EH131" i="110" s="1"/>
  <c r="EI131" i="110" s="1"/>
  <c r="EJ131" i="110" s="1"/>
  <c r="EK131" i="110" s="1"/>
  <c r="EL131" i="110" s="1"/>
  <c r="EM131" i="110" s="1"/>
  <c r="EN131" i="110" s="1"/>
  <c r="EO131" i="110" s="1"/>
  <c r="EP131" i="110" s="1"/>
  <c r="EQ131" i="110" s="1"/>
  <c r="ER131" i="110" s="1"/>
  <c r="ES131" i="110" s="1"/>
  <c r="ET131" i="110" s="1"/>
  <c r="EU131" i="110" s="1"/>
  <c r="EV131" i="110" s="1"/>
  <c r="EW131" i="110" s="1"/>
  <c r="EX131" i="110" s="1"/>
  <c r="EY131" i="110" s="1"/>
  <c r="EZ131" i="110" s="1"/>
  <c r="FA131" i="110" s="1"/>
  <c r="FB131" i="110" s="1"/>
  <c r="FC131" i="110" s="1"/>
  <c r="FD131" i="110" s="1"/>
  <c r="FE131" i="110" s="1"/>
  <c r="FF131" i="110" s="1"/>
  <c r="FG131" i="110" s="1"/>
  <c r="FH131" i="110" s="1"/>
  <c r="FI131" i="110" s="1"/>
  <c r="FJ131" i="110" s="1"/>
  <c r="FK131" i="110" s="1"/>
  <c r="FL131" i="110" s="1"/>
  <c r="FM131" i="110" s="1"/>
  <c r="FN131" i="110" s="1"/>
  <c r="FO131" i="110" s="1"/>
  <c r="FP131" i="110" s="1"/>
  <c r="FQ131" i="110" s="1"/>
  <c r="FR131" i="110" s="1"/>
  <c r="FS131" i="110" s="1"/>
  <c r="FT131" i="110" s="1"/>
  <c r="FU131" i="110" s="1"/>
  <c r="FV131" i="110" s="1"/>
  <c r="FW131" i="110" s="1"/>
  <c r="FX131" i="110" s="1"/>
  <c r="FY131" i="110" s="1"/>
  <c r="FZ131" i="110" s="1"/>
  <c r="GA131" i="110" s="1"/>
  <c r="GB131" i="110" s="1"/>
  <c r="GC131" i="110" s="1"/>
  <c r="GD131" i="110" s="1"/>
  <c r="GE131" i="110" s="1"/>
  <c r="GF131" i="110" s="1"/>
  <c r="GG131" i="110" s="1"/>
  <c r="GH131" i="110" s="1"/>
  <c r="GI131" i="110" s="1"/>
  <c r="GJ131" i="110" s="1"/>
  <c r="GK131" i="110" s="1"/>
  <c r="GL131" i="110" s="1"/>
  <c r="GM131" i="110" s="1"/>
  <c r="GN131" i="110" s="1"/>
  <c r="GO131" i="110" s="1"/>
  <c r="GP131" i="110" s="1"/>
  <c r="GQ131" i="110" s="1"/>
  <c r="GR131" i="110" s="1"/>
  <c r="GS131" i="110" s="1"/>
  <c r="GT131" i="110" s="1"/>
  <c r="GU131" i="110" s="1"/>
  <c r="GV131" i="110" s="1"/>
  <c r="GW131" i="110" s="1"/>
  <c r="GX131" i="110" s="1"/>
  <c r="GY131" i="110" s="1"/>
  <c r="GZ131" i="110" s="1"/>
  <c r="HA131" i="110" s="1"/>
  <c r="HB131" i="110" s="1"/>
  <c r="HC131" i="110" s="1"/>
  <c r="HD131" i="110" s="1"/>
  <c r="HE131" i="110" s="1"/>
  <c r="HF131" i="110" s="1"/>
  <c r="HG131" i="110" s="1"/>
  <c r="HH131" i="110" s="1"/>
  <c r="HI131" i="110" s="1"/>
  <c r="HJ131" i="110" s="1"/>
  <c r="DZ85" i="106"/>
  <c r="EA85" i="106" l="1"/>
  <c r="BC95" i="109"/>
  <c r="F59" i="111"/>
  <c r="DZ87" i="109"/>
  <c r="DZ67" i="109" s="1"/>
  <c r="B132" i="110" s="1"/>
  <c r="EA132" i="110" s="1"/>
  <c r="EB132" i="110" s="1"/>
  <c r="EC132" i="110" s="1"/>
  <c r="ED132" i="110" s="1"/>
  <c r="EE132" i="110" s="1"/>
  <c r="EF132" i="110" s="1"/>
  <c r="EG132" i="110" s="1"/>
  <c r="EH132" i="110" s="1"/>
  <c r="EI132" i="110" s="1"/>
  <c r="EJ132" i="110" s="1"/>
  <c r="EK132" i="110" s="1"/>
  <c r="EL132" i="110" s="1"/>
  <c r="EM132" i="110" s="1"/>
  <c r="EN132" i="110" s="1"/>
  <c r="EO132" i="110" s="1"/>
  <c r="EP132" i="110" s="1"/>
  <c r="EQ132" i="110" s="1"/>
  <c r="ER132" i="110" s="1"/>
  <c r="ES132" i="110" s="1"/>
  <c r="ET132" i="110" s="1"/>
  <c r="EU132" i="110" s="1"/>
  <c r="EV132" i="110" s="1"/>
  <c r="EW132" i="110" s="1"/>
  <c r="EX132" i="110" s="1"/>
  <c r="EY132" i="110" s="1"/>
  <c r="EZ132" i="110" s="1"/>
  <c r="FA132" i="110" s="1"/>
  <c r="FB132" i="110" s="1"/>
  <c r="FC132" i="110" s="1"/>
  <c r="FD132" i="110" s="1"/>
  <c r="FE132" i="110" s="1"/>
  <c r="FF132" i="110" s="1"/>
  <c r="FG132" i="110" s="1"/>
  <c r="FH132" i="110" s="1"/>
  <c r="FI132" i="110" s="1"/>
  <c r="FJ132" i="110" s="1"/>
  <c r="FK132" i="110" s="1"/>
  <c r="FL132" i="110" s="1"/>
  <c r="FM132" i="110" s="1"/>
  <c r="FN132" i="110" s="1"/>
  <c r="FO132" i="110" s="1"/>
  <c r="FP132" i="110" s="1"/>
  <c r="FQ132" i="110" s="1"/>
  <c r="FR132" i="110" s="1"/>
  <c r="FS132" i="110" s="1"/>
  <c r="FT132" i="110" s="1"/>
  <c r="FU132" i="110" s="1"/>
  <c r="FV132" i="110" s="1"/>
  <c r="FW132" i="110" s="1"/>
  <c r="FX132" i="110" s="1"/>
  <c r="FY132" i="110" s="1"/>
  <c r="FZ132" i="110" s="1"/>
  <c r="GA132" i="110" s="1"/>
  <c r="GB132" i="110" s="1"/>
  <c r="GC132" i="110" s="1"/>
  <c r="GD132" i="110" s="1"/>
  <c r="GE132" i="110" s="1"/>
  <c r="GF132" i="110" s="1"/>
  <c r="GG132" i="110" s="1"/>
  <c r="GH132" i="110" s="1"/>
  <c r="GI132" i="110" s="1"/>
  <c r="GJ132" i="110" s="1"/>
  <c r="GK132" i="110" s="1"/>
  <c r="GL132" i="110" s="1"/>
  <c r="GM132" i="110" s="1"/>
  <c r="GN132" i="110" s="1"/>
  <c r="GO132" i="110" s="1"/>
  <c r="GP132" i="110" s="1"/>
  <c r="GQ132" i="110" s="1"/>
  <c r="GR132" i="110" s="1"/>
  <c r="GS132" i="110" s="1"/>
  <c r="GT132" i="110" s="1"/>
  <c r="GU132" i="110" s="1"/>
  <c r="GV132" i="110" s="1"/>
  <c r="GW132" i="110" s="1"/>
  <c r="GX132" i="110" s="1"/>
  <c r="GY132" i="110" s="1"/>
  <c r="GZ132" i="110" s="1"/>
  <c r="HA132" i="110" s="1"/>
  <c r="HB132" i="110" s="1"/>
  <c r="HC132" i="110" s="1"/>
  <c r="HD132" i="110" s="1"/>
  <c r="HE132" i="110" s="1"/>
  <c r="HF132" i="110" s="1"/>
  <c r="HG132" i="110" s="1"/>
  <c r="HH132" i="110" s="1"/>
  <c r="HI132" i="110" s="1"/>
  <c r="HJ132" i="110" s="1"/>
  <c r="EC89" i="100"/>
  <c r="DZ2" i="110"/>
  <c r="DY55" i="109" s="1"/>
  <c r="EA22" i="110"/>
  <c r="EB88" i="109"/>
  <c r="EC88" i="109" l="1"/>
  <c r="EB22" i="110"/>
  <c r="EA2" i="110"/>
  <c r="DZ55" i="109" s="1"/>
  <c r="EA87" i="109"/>
  <c r="EA67" i="109" s="1"/>
  <c r="B133" i="110" s="1"/>
  <c r="EB133" i="110" s="1"/>
  <c r="EC133" i="110" s="1"/>
  <c r="ED133" i="110" s="1"/>
  <c r="EE133" i="110" s="1"/>
  <c r="EF133" i="110" s="1"/>
  <c r="EG133" i="110" s="1"/>
  <c r="EH133" i="110" s="1"/>
  <c r="EI133" i="110" s="1"/>
  <c r="EJ133" i="110" s="1"/>
  <c r="EK133" i="110" s="1"/>
  <c r="EL133" i="110" s="1"/>
  <c r="EM133" i="110" s="1"/>
  <c r="EN133" i="110" s="1"/>
  <c r="EO133" i="110" s="1"/>
  <c r="EP133" i="110" s="1"/>
  <c r="EQ133" i="110" s="1"/>
  <c r="ER133" i="110" s="1"/>
  <c r="ES133" i="110" s="1"/>
  <c r="ET133" i="110" s="1"/>
  <c r="EU133" i="110" s="1"/>
  <c r="EV133" i="110" s="1"/>
  <c r="EW133" i="110" s="1"/>
  <c r="EX133" i="110" s="1"/>
  <c r="EY133" i="110" s="1"/>
  <c r="EZ133" i="110" s="1"/>
  <c r="FA133" i="110" s="1"/>
  <c r="FB133" i="110" s="1"/>
  <c r="FC133" i="110" s="1"/>
  <c r="FD133" i="110" s="1"/>
  <c r="FE133" i="110" s="1"/>
  <c r="FF133" i="110" s="1"/>
  <c r="FG133" i="110" s="1"/>
  <c r="FH133" i="110" s="1"/>
  <c r="FI133" i="110" s="1"/>
  <c r="FJ133" i="110" s="1"/>
  <c r="FK133" i="110" s="1"/>
  <c r="FL133" i="110" s="1"/>
  <c r="FM133" i="110" s="1"/>
  <c r="FN133" i="110" s="1"/>
  <c r="FO133" i="110" s="1"/>
  <c r="FP133" i="110" s="1"/>
  <c r="FQ133" i="110" s="1"/>
  <c r="FR133" i="110" s="1"/>
  <c r="FS133" i="110" s="1"/>
  <c r="FT133" i="110" s="1"/>
  <c r="FU133" i="110" s="1"/>
  <c r="FV133" i="110" s="1"/>
  <c r="FW133" i="110" s="1"/>
  <c r="FX133" i="110" s="1"/>
  <c r="FY133" i="110" s="1"/>
  <c r="FZ133" i="110" s="1"/>
  <c r="GA133" i="110" s="1"/>
  <c r="GB133" i="110" s="1"/>
  <c r="GC133" i="110" s="1"/>
  <c r="GD133" i="110" s="1"/>
  <c r="GE133" i="110" s="1"/>
  <c r="GF133" i="110" s="1"/>
  <c r="GG133" i="110" s="1"/>
  <c r="GH133" i="110" s="1"/>
  <c r="GI133" i="110" s="1"/>
  <c r="GJ133" i="110" s="1"/>
  <c r="GK133" i="110" s="1"/>
  <c r="GL133" i="110" s="1"/>
  <c r="GM133" i="110" s="1"/>
  <c r="GN133" i="110" s="1"/>
  <c r="GO133" i="110" s="1"/>
  <c r="GP133" i="110" s="1"/>
  <c r="GQ133" i="110" s="1"/>
  <c r="GR133" i="110" s="1"/>
  <c r="GS133" i="110" s="1"/>
  <c r="GT133" i="110" s="1"/>
  <c r="GU133" i="110" s="1"/>
  <c r="GV133" i="110" s="1"/>
  <c r="GW133" i="110" s="1"/>
  <c r="GX133" i="110" s="1"/>
  <c r="GY133" i="110" s="1"/>
  <c r="GZ133" i="110" s="1"/>
  <c r="HA133" i="110" s="1"/>
  <c r="HB133" i="110" s="1"/>
  <c r="HC133" i="110" s="1"/>
  <c r="HD133" i="110" s="1"/>
  <c r="HE133" i="110" s="1"/>
  <c r="HF133" i="110" s="1"/>
  <c r="HG133" i="110" s="1"/>
  <c r="HH133" i="110" s="1"/>
  <c r="HI133" i="110" s="1"/>
  <c r="HJ133" i="110" s="1"/>
  <c r="ED89" i="100"/>
  <c r="EB85" i="106"/>
  <c r="C60" i="111"/>
  <c r="EC85" i="106" l="1"/>
  <c r="EB87" i="109"/>
  <c r="EB67" i="109" s="1"/>
  <c r="B134" i="110" s="1"/>
  <c r="EC134" i="110" s="1"/>
  <c r="ED134" i="110" s="1"/>
  <c r="EE134" i="110" s="1"/>
  <c r="EF134" i="110" s="1"/>
  <c r="EG134" i="110" s="1"/>
  <c r="EH134" i="110" s="1"/>
  <c r="EI134" i="110" s="1"/>
  <c r="EJ134" i="110" s="1"/>
  <c r="EK134" i="110" s="1"/>
  <c r="EL134" i="110" s="1"/>
  <c r="EM134" i="110" s="1"/>
  <c r="EN134" i="110" s="1"/>
  <c r="EO134" i="110" s="1"/>
  <c r="EP134" i="110" s="1"/>
  <c r="EQ134" i="110" s="1"/>
  <c r="ER134" i="110" s="1"/>
  <c r="ES134" i="110" s="1"/>
  <c r="ET134" i="110" s="1"/>
  <c r="EU134" i="110" s="1"/>
  <c r="EV134" i="110" s="1"/>
  <c r="EW134" i="110" s="1"/>
  <c r="EX134" i="110" s="1"/>
  <c r="EY134" i="110" s="1"/>
  <c r="EZ134" i="110" s="1"/>
  <c r="FA134" i="110" s="1"/>
  <c r="FB134" i="110" s="1"/>
  <c r="FC134" i="110" s="1"/>
  <c r="FD134" i="110" s="1"/>
  <c r="FE134" i="110" s="1"/>
  <c r="FF134" i="110" s="1"/>
  <c r="FG134" i="110" s="1"/>
  <c r="FH134" i="110" s="1"/>
  <c r="FI134" i="110" s="1"/>
  <c r="FJ134" i="110" s="1"/>
  <c r="FK134" i="110" s="1"/>
  <c r="FL134" i="110" s="1"/>
  <c r="FM134" i="110" s="1"/>
  <c r="FN134" i="110" s="1"/>
  <c r="FO134" i="110" s="1"/>
  <c r="FP134" i="110" s="1"/>
  <c r="FQ134" i="110" s="1"/>
  <c r="FR134" i="110" s="1"/>
  <c r="FS134" i="110" s="1"/>
  <c r="FT134" i="110" s="1"/>
  <c r="FU134" i="110" s="1"/>
  <c r="FV134" i="110" s="1"/>
  <c r="FW134" i="110" s="1"/>
  <c r="FX134" i="110" s="1"/>
  <c r="FY134" i="110" s="1"/>
  <c r="FZ134" i="110" s="1"/>
  <c r="GA134" i="110" s="1"/>
  <c r="GB134" i="110" s="1"/>
  <c r="GC134" i="110" s="1"/>
  <c r="GD134" i="110" s="1"/>
  <c r="GE134" i="110" s="1"/>
  <c r="GF134" i="110" s="1"/>
  <c r="GG134" i="110" s="1"/>
  <c r="GH134" i="110" s="1"/>
  <c r="GI134" i="110" s="1"/>
  <c r="GJ134" i="110" s="1"/>
  <c r="GK134" i="110" s="1"/>
  <c r="GL134" i="110" s="1"/>
  <c r="GM134" i="110" s="1"/>
  <c r="GN134" i="110" s="1"/>
  <c r="GO134" i="110" s="1"/>
  <c r="GP134" i="110" s="1"/>
  <c r="GQ134" i="110" s="1"/>
  <c r="GR134" i="110" s="1"/>
  <c r="GS134" i="110" s="1"/>
  <c r="GT134" i="110" s="1"/>
  <c r="GU134" i="110" s="1"/>
  <c r="GV134" i="110" s="1"/>
  <c r="GW134" i="110" s="1"/>
  <c r="GX134" i="110" s="1"/>
  <c r="GY134" i="110" s="1"/>
  <c r="GZ134" i="110" s="1"/>
  <c r="HA134" i="110" s="1"/>
  <c r="HB134" i="110" s="1"/>
  <c r="HC134" i="110" s="1"/>
  <c r="HD134" i="110" s="1"/>
  <c r="HE134" i="110" s="1"/>
  <c r="HF134" i="110" s="1"/>
  <c r="HG134" i="110" s="1"/>
  <c r="HH134" i="110" s="1"/>
  <c r="HI134" i="110" s="1"/>
  <c r="HJ134" i="110" s="1"/>
  <c r="EE89" i="100"/>
  <c r="BD56" i="109"/>
  <c r="E60" i="111"/>
  <c r="EB2" i="110"/>
  <c r="EA55" i="109" s="1"/>
  <c r="EC22" i="110"/>
  <c r="ED88" i="109" l="1"/>
  <c r="EF89" i="100"/>
  <c r="EE88" i="109"/>
  <c r="EC87" i="109"/>
  <c r="EC67" i="109" s="1"/>
  <c r="B135" i="110" s="1"/>
  <c r="ED135" i="110" s="1"/>
  <c r="EE135" i="110" s="1"/>
  <c r="EF135" i="110" s="1"/>
  <c r="EG135" i="110" s="1"/>
  <c r="EH135" i="110" s="1"/>
  <c r="EI135" i="110" s="1"/>
  <c r="EJ135" i="110" s="1"/>
  <c r="EK135" i="110" s="1"/>
  <c r="EL135" i="110" s="1"/>
  <c r="EM135" i="110" s="1"/>
  <c r="EN135" i="110" s="1"/>
  <c r="EO135" i="110" s="1"/>
  <c r="EP135" i="110" s="1"/>
  <c r="EQ135" i="110" s="1"/>
  <c r="ER135" i="110" s="1"/>
  <c r="ES135" i="110" s="1"/>
  <c r="ET135" i="110" s="1"/>
  <c r="EU135" i="110" s="1"/>
  <c r="EV135" i="110" s="1"/>
  <c r="EW135" i="110" s="1"/>
  <c r="EX135" i="110" s="1"/>
  <c r="EY135" i="110" s="1"/>
  <c r="EZ135" i="110" s="1"/>
  <c r="FA135" i="110" s="1"/>
  <c r="FB135" i="110" s="1"/>
  <c r="FC135" i="110" s="1"/>
  <c r="FD135" i="110" s="1"/>
  <c r="FE135" i="110" s="1"/>
  <c r="FF135" i="110" s="1"/>
  <c r="FG135" i="110" s="1"/>
  <c r="FH135" i="110" s="1"/>
  <c r="FI135" i="110" s="1"/>
  <c r="FJ135" i="110" s="1"/>
  <c r="FK135" i="110" s="1"/>
  <c r="FL135" i="110" s="1"/>
  <c r="FM135" i="110" s="1"/>
  <c r="FN135" i="110" s="1"/>
  <c r="FO135" i="110" s="1"/>
  <c r="FP135" i="110" s="1"/>
  <c r="FQ135" i="110" s="1"/>
  <c r="FR135" i="110" s="1"/>
  <c r="FS135" i="110" s="1"/>
  <c r="FT135" i="110" s="1"/>
  <c r="FU135" i="110" s="1"/>
  <c r="FV135" i="110" s="1"/>
  <c r="FW135" i="110" s="1"/>
  <c r="FX135" i="110" s="1"/>
  <c r="FY135" i="110" s="1"/>
  <c r="FZ135" i="110" s="1"/>
  <c r="GA135" i="110" s="1"/>
  <c r="GB135" i="110" s="1"/>
  <c r="GC135" i="110" s="1"/>
  <c r="GD135" i="110" s="1"/>
  <c r="GE135" i="110" s="1"/>
  <c r="GF135" i="110" s="1"/>
  <c r="GG135" i="110" s="1"/>
  <c r="GH135" i="110" s="1"/>
  <c r="GI135" i="110" s="1"/>
  <c r="GJ135" i="110" s="1"/>
  <c r="GK135" i="110" s="1"/>
  <c r="GL135" i="110" s="1"/>
  <c r="GM135" i="110" s="1"/>
  <c r="GN135" i="110" s="1"/>
  <c r="GO135" i="110" s="1"/>
  <c r="GP135" i="110" s="1"/>
  <c r="GQ135" i="110" s="1"/>
  <c r="GR135" i="110" s="1"/>
  <c r="GS135" i="110" s="1"/>
  <c r="GT135" i="110" s="1"/>
  <c r="GU135" i="110" s="1"/>
  <c r="GV135" i="110" s="1"/>
  <c r="GW135" i="110" s="1"/>
  <c r="GX135" i="110" s="1"/>
  <c r="GY135" i="110" s="1"/>
  <c r="GZ135" i="110" s="1"/>
  <c r="HA135" i="110" s="1"/>
  <c r="HB135" i="110" s="1"/>
  <c r="HC135" i="110" s="1"/>
  <c r="HD135" i="110" s="1"/>
  <c r="HE135" i="110" s="1"/>
  <c r="HF135" i="110" s="1"/>
  <c r="HG135" i="110" s="1"/>
  <c r="HH135" i="110" s="1"/>
  <c r="HI135" i="110" s="1"/>
  <c r="HJ135" i="110" s="1"/>
  <c r="BD95" i="109"/>
  <c r="F60" i="111"/>
  <c r="EC2" i="110"/>
  <c r="EB55" i="109" s="1"/>
  <c r="ED22" i="110"/>
  <c r="ED85" i="106" l="1"/>
  <c r="EE85" i="106"/>
  <c r="EG89" i="100"/>
  <c r="EF88" i="109"/>
  <c r="ED2" i="110"/>
  <c r="EC55" i="109" s="1"/>
  <c r="EE22" i="110"/>
  <c r="C61" i="111"/>
  <c r="EH89" i="100" l="1"/>
  <c r="E61" i="111"/>
  <c r="BE56" i="109"/>
  <c r="EF22" i="110"/>
  <c r="ED87" i="109"/>
  <c r="ED67" i="109" s="1"/>
  <c r="B136" i="110" s="1"/>
  <c r="EE136" i="110" s="1"/>
  <c r="EF136" i="110" s="1"/>
  <c r="EG136" i="110" s="1"/>
  <c r="EH136" i="110" s="1"/>
  <c r="EI136" i="110" s="1"/>
  <c r="EJ136" i="110" s="1"/>
  <c r="EK136" i="110" s="1"/>
  <c r="EL136" i="110" s="1"/>
  <c r="EM136" i="110" s="1"/>
  <c r="EN136" i="110" s="1"/>
  <c r="EO136" i="110" s="1"/>
  <c r="EP136" i="110" s="1"/>
  <c r="EQ136" i="110" s="1"/>
  <c r="ER136" i="110" s="1"/>
  <c r="ES136" i="110" s="1"/>
  <c r="ET136" i="110" s="1"/>
  <c r="EU136" i="110" s="1"/>
  <c r="EV136" i="110" s="1"/>
  <c r="EW136" i="110" s="1"/>
  <c r="EX136" i="110" s="1"/>
  <c r="EY136" i="110" s="1"/>
  <c r="EZ136" i="110" s="1"/>
  <c r="FA136" i="110" s="1"/>
  <c r="FB136" i="110" s="1"/>
  <c r="FC136" i="110" s="1"/>
  <c r="FD136" i="110" s="1"/>
  <c r="FE136" i="110" s="1"/>
  <c r="FF136" i="110" s="1"/>
  <c r="FG136" i="110" s="1"/>
  <c r="FH136" i="110" s="1"/>
  <c r="FI136" i="110" s="1"/>
  <c r="FJ136" i="110" s="1"/>
  <c r="FK136" i="110" s="1"/>
  <c r="FL136" i="110" s="1"/>
  <c r="FM136" i="110" s="1"/>
  <c r="FN136" i="110" s="1"/>
  <c r="FO136" i="110" s="1"/>
  <c r="FP136" i="110" s="1"/>
  <c r="FQ136" i="110" s="1"/>
  <c r="FR136" i="110" s="1"/>
  <c r="FS136" i="110" s="1"/>
  <c r="FT136" i="110" s="1"/>
  <c r="FU136" i="110" s="1"/>
  <c r="FV136" i="110" s="1"/>
  <c r="FW136" i="110" s="1"/>
  <c r="FX136" i="110" s="1"/>
  <c r="FY136" i="110" s="1"/>
  <c r="FZ136" i="110" s="1"/>
  <c r="GA136" i="110" s="1"/>
  <c r="GB136" i="110" s="1"/>
  <c r="GC136" i="110" s="1"/>
  <c r="GD136" i="110" s="1"/>
  <c r="GE136" i="110" s="1"/>
  <c r="GF136" i="110" s="1"/>
  <c r="GG136" i="110" s="1"/>
  <c r="GH136" i="110" s="1"/>
  <c r="GI136" i="110" s="1"/>
  <c r="GJ136" i="110" s="1"/>
  <c r="GK136" i="110" s="1"/>
  <c r="GL136" i="110" s="1"/>
  <c r="GM136" i="110" s="1"/>
  <c r="GN136" i="110" s="1"/>
  <c r="GO136" i="110" s="1"/>
  <c r="GP136" i="110" s="1"/>
  <c r="GQ136" i="110" s="1"/>
  <c r="GR136" i="110" s="1"/>
  <c r="GS136" i="110" s="1"/>
  <c r="GT136" i="110" s="1"/>
  <c r="GU136" i="110" s="1"/>
  <c r="GV136" i="110" s="1"/>
  <c r="GW136" i="110" s="1"/>
  <c r="GX136" i="110" s="1"/>
  <c r="GY136" i="110" s="1"/>
  <c r="GZ136" i="110" s="1"/>
  <c r="HA136" i="110" s="1"/>
  <c r="HB136" i="110" s="1"/>
  <c r="HC136" i="110" s="1"/>
  <c r="HD136" i="110" s="1"/>
  <c r="HE136" i="110" s="1"/>
  <c r="HF136" i="110" s="1"/>
  <c r="HG136" i="110" s="1"/>
  <c r="HH136" i="110" s="1"/>
  <c r="HI136" i="110" s="1"/>
  <c r="HJ136" i="110" s="1"/>
  <c r="EF85" i="106"/>
  <c r="EG88" i="109"/>
  <c r="EE2" i="110" l="1"/>
  <c r="ED55" i="109" s="1"/>
  <c r="EH88" i="109"/>
  <c r="EG85" i="106"/>
  <c r="EG22" i="110"/>
  <c r="EE87" i="109"/>
  <c r="EE67" i="109" s="1"/>
  <c r="B137" i="110" s="1"/>
  <c r="EF137" i="110" s="1"/>
  <c r="EG137" i="110" s="1"/>
  <c r="EH137" i="110" s="1"/>
  <c r="EI137" i="110" s="1"/>
  <c r="EJ137" i="110" s="1"/>
  <c r="EK137" i="110" s="1"/>
  <c r="EL137" i="110" s="1"/>
  <c r="EM137" i="110" s="1"/>
  <c r="EN137" i="110" s="1"/>
  <c r="EO137" i="110" s="1"/>
  <c r="EP137" i="110" s="1"/>
  <c r="EQ137" i="110" s="1"/>
  <c r="ER137" i="110" s="1"/>
  <c r="ES137" i="110" s="1"/>
  <c r="ET137" i="110" s="1"/>
  <c r="EU137" i="110" s="1"/>
  <c r="EV137" i="110" s="1"/>
  <c r="EW137" i="110" s="1"/>
  <c r="EX137" i="110" s="1"/>
  <c r="EY137" i="110" s="1"/>
  <c r="EZ137" i="110" s="1"/>
  <c r="FA137" i="110" s="1"/>
  <c r="FB137" i="110" s="1"/>
  <c r="FC137" i="110" s="1"/>
  <c r="FD137" i="110" s="1"/>
  <c r="FE137" i="110" s="1"/>
  <c r="FF137" i="110" s="1"/>
  <c r="FG137" i="110" s="1"/>
  <c r="FH137" i="110" s="1"/>
  <c r="FI137" i="110" s="1"/>
  <c r="FJ137" i="110" s="1"/>
  <c r="FK137" i="110" s="1"/>
  <c r="FL137" i="110" s="1"/>
  <c r="FM137" i="110" s="1"/>
  <c r="FN137" i="110" s="1"/>
  <c r="FO137" i="110" s="1"/>
  <c r="FP137" i="110" s="1"/>
  <c r="FQ137" i="110" s="1"/>
  <c r="FR137" i="110" s="1"/>
  <c r="FS137" i="110" s="1"/>
  <c r="FT137" i="110" s="1"/>
  <c r="FU137" i="110" s="1"/>
  <c r="FV137" i="110" s="1"/>
  <c r="FW137" i="110" s="1"/>
  <c r="FX137" i="110" s="1"/>
  <c r="FY137" i="110" s="1"/>
  <c r="FZ137" i="110" s="1"/>
  <c r="GA137" i="110" s="1"/>
  <c r="GB137" i="110" s="1"/>
  <c r="GC137" i="110" s="1"/>
  <c r="GD137" i="110" s="1"/>
  <c r="GE137" i="110" s="1"/>
  <c r="GF137" i="110" s="1"/>
  <c r="GG137" i="110" s="1"/>
  <c r="GH137" i="110" s="1"/>
  <c r="GI137" i="110" s="1"/>
  <c r="GJ137" i="110" s="1"/>
  <c r="GK137" i="110" s="1"/>
  <c r="GL137" i="110" s="1"/>
  <c r="GM137" i="110" s="1"/>
  <c r="GN137" i="110" s="1"/>
  <c r="GO137" i="110" s="1"/>
  <c r="GP137" i="110" s="1"/>
  <c r="GQ137" i="110" s="1"/>
  <c r="GR137" i="110" s="1"/>
  <c r="GS137" i="110" s="1"/>
  <c r="GT137" i="110" s="1"/>
  <c r="GU137" i="110" s="1"/>
  <c r="GV137" i="110" s="1"/>
  <c r="GW137" i="110" s="1"/>
  <c r="GX137" i="110" s="1"/>
  <c r="GY137" i="110" s="1"/>
  <c r="GZ137" i="110" s="1"/>
  <c r="HA137" i="110" s="1"/>
  <c r="HB137" i="110" s="1"/>
  <c r="HC137" i="110" s="1"/>
  <c r="HD137" i="110" s="1"/>
  <c r="HE137" i="110" s="1"/>
  <c r="HF137" i="110" s="1"/>
  <c r="HG137" i="110" s="1"/>
  <c r="HH137" i="110" s="1"/>
  <c r="HI137" i="110" s="1"/>
  <c r="HJ137" i="110" s="1"/>
  <c r="EI89" i="100"/>
  <c r="BE95" i="109"/>
  <c r="F61" i="111"/>
  <c r="EF2" i="110" l="1"/>
  <c r="EE55" i="109" s="1"/>
  <c r="EF87" i="109"/>
  <c r="EF67" i="109" s="1"/>
  <c r="B138" i="110" s="1"/>
  <c r="EG138" i="110" s="1"/>
  <c r="EH138" i="110" s="1"/>
  <c r="EI138" i="110" s="1"/>
  <c r="EJ138" i="110" s="1"/>
  <c r="EK138" i="110" s="1"/>
  <c r="EL138" i="110" s="1"/>
  <c r="EM138" i="110" s="1"/>
  <c r="EN138" i="110" s="1"/>
  <c r="EO138" i="110" s="1"/>
  <c r="EP138" i="110" s="1"/>
  <c r="EQ138" i="110" s="1"/>
  <c r="ER138" i="110" s="1"/>
  <c r="ES138" i="110" s="1"/>
  <c r="ET138" i="110" s="1"/>
  <c r="EU138" i="110" s="1"/>
  <c r="EV138" i="110" s="1"/>
  <c r="EW138" i="110" s="1"/>
  <c r="EX138" i="110" s="1"/>
  <c r="EY138" i="110" s="1"/>
  <c r="EZ138" i="110" s="1"/>
  <c r="FA138" i="110" s="1"/>
  <c r="FB138" i="110" s="1"/>
  <c r="FC138" i="110" s="1"/>
  <c r="FD138" i="110" s="1"/>
  <c r="FE138" i="110" s="1"/>
  <c r="FF138" i="110" s="1"/>
  <c r="FG138" i="110" s="1"/>
  <c r="FH138" i="110" s="1"/>
  <c r="FI138" i="110" s="1"/>
  <c r="FJ138" i="110" s="1"/>
  <c r="FK138" i="110" s="1"/>
  <c r="FL138" i="110" s="1"/>
  <c r="FM138" i="110" s="1"/>
  <c r="FN138" i="110" s="1"/>
  <c r="FO138" i="110" s="1"/>
  <c r="FP138" i="110" s="1"/>
  <c r="FQ138" i="110" s="1"/>
  <c r="FR138" i="110" s="1"/>
  <c r="FS138" i="110" s="1"/>
  <c r="FT138" i="110" s="1"/>
  <c r="FU138" i="110" s="1"/>
  <c r="FV138" i="110" s="1"/>
  <c r="FW138" i="110" s="1"/>
  <c r="FX138" i="110" s="1"/>
  <c r="FY138" i="110" s="1"/>
  <c r="FZ138" i="110" s="1"/>
  <c r="GA138" i="110" s="1"/>
  <c r="GB138" i="110" s="1"/>
  <c r="GC138" i="110" s="1"/>
  <c r="GD138" i="110" s="1"/>
  <c r="GE138" i="110" s="1"/>
  <c r="GF138" i="110" s="1"/>
  <c r="GG138" i="110" s="1"/>
  <c r="GH138" i="110" s="1"/>
  <c r="GI138" i="110" s="1"/>
  <c r="GJ138" i="110" s="1"/>
  <c r="GK138" i="110" s="1"/>
  <c r="GL138" i="110" s="1"/>
  <c r="GM138" i="110" s="1"/>
  <c r="GN138" i="110" s="1"/>
  <c r="GO138" i="110" s="1"/>
  <c r="GP138" i="110" s="1"/>
  <c r="GQ138" i="110" s="1"/>
  <c r="GR138" i="110" s="1"/>
  <c r="GS138" i="110" s="1"/>
  <c r="GT138" i="110" s="1"/>
  <c r="GU138" i="110" s="1"/>
  <c r="GV138" i="110" s="1"/>
  <c r="GW138" i="110" s="1"/>
  <c r="GX138" i="110" s="1"/>
  <c r="GY138" i="110" s="1"/>
  <c r="GZ138" i="110" s="1"/>
  <c r="HA138" i="110" s="1"/>
  <c r="HB138" i="110" s="1"/>
  <c r="HC138" i="110" s="1"/>
  <c r="HD138" i="110" s="1"/>
  <c r="HE138" i="110" s="1"/>
  <c r="HF138" i="110" s="1"/>
  <c r="HG138" i="110" s="1"/>
  <c r="HH138" i="110" s="1"/>
  <c r="HI138" i="110" s="1"/>
  <c r="HJ138" i="110" s="1"/>
  <c r="EI88" i="109"/>
  <c r="EJ89" i="100"/>
  <c r="EH85" i="106"/>
  <c r="C62" i="111"/>
  <c r="EH22" i="110"/>
  <c r="EG2" i="110" l="1"/>
  <c r="EF55" i="109" s="1"/>
  <c r="EG87" i="109"/>
  <c r="EG67" i="109" s="1"/>
  <c r="B139" i="110" s="1"/>
  <c r="EH139" i="110" s="1"/>
  <c r="EI139" i="110" s="1"/>
  <c r="EJ139" i="110" s="1"/>
  <c r="EK139" i="110" s="1"/>
  <c r="EL139" i="110" s="1"/>
  <c r="EM139" i="110" s="1"/>
  <c r="EN139" i="110" s="1"/>
  <c r="EO139" i="110" s="1"/>
  <c r="EP139" i="110" s="1"/>
  <c r="EQ139" i="110" s="1"/>
  <c r="ER139" i="110" s="1"/>
  <c r="ES139" i="110" s="1"/>
  <c r="ET139" i="110" s="1"/>
  <c r="EU139" i="110" s="1"/>
  <c r="EV139" i="110" s="1"/>
  <c r="EW139" i="110" s="1"/>
  <c r="EX139" i="110" s="1"/>
  <c r="EY139" i="110" s="1"/>
  <c r="EZ139" i="110" s="1"/>
  <c r="FA139" i="110" s="1"/>
  <c r="FB139" i="110" s="1"/>
  <c r="FC139" i="110" s="1"/>
  <c r="FD139" i="110" s="1"/>
  <c r="FE139" i="110" s="1"/>
  <c r="FF139" i="110" s="1"/>
  <c r="FG139" i="110" s="1"/>
  <c r="FH139" i="110" s="1"/>
  <c r="FI139" i="110" s="1"/>
  <c r="FJ139" i="110" s="1"/>
  <c r="FK139" i="110" s="1"/>
  <c r="FL139" i="110" s="1"/>
  <c r="FM139" i="110" s="1"/>
  <c r="FN139" i="110" s="1"/>
  <c r="FO139" i="110" s="1"/>
  <c r="FP139" i="110" s="1"/>
  <c r="FQ139" i="110" s="1"/>
  <c r="FR139" i="110" s="1"/>
  <c r="FS139" i="110" s="1"/>
  <c r="FT139" i="110" s="1"/>
  <c r="FU139" i="110" s="1"/>
  <c r="FV139" i="110" s="1"/>
  <c r="FW139" i="110" s="1"/>
  <c r="FX139" i="110" s="1"/>
  <c r="FY139" i="110" s="1"/>
  <c r="FZ139" i="110" s="1"/>
  <c r="GA139" i="110" s="1"/>
  <c r="GB139" i="110" s="1"/>
  <c r="GC139" i="110" s="1"/>
  <c r="GD139" i="110" s="1"/>
  <c r="GE139" i="110" s="1"/>
  <c r="GF139" i="110" s="1"/>
  <c r="GG139" i="110" s="1"/>
  <c r="GH139" i="110" s="1"/>
  <c r="GI139" i="110" s="1"/>
  <c r="GJ139" i="110" s="1"/>
  <c r="GK139" i="110" s="1"/>
  <c r="GL139" i="110" s="1"/>
  <c r="GM139" i="110" s="1"/>
  <c r="GN139" i="110" s="1"/>
  <c r="GO139" i="110" s="1"/>
  <c r="GP139" i="110" s="1"/>
  <c r="GQ139" i="110" s="1"/>
  <c r="GR139" i="110" s="1"/>
  <c r="GS139" i="110" s="1"/>
  <c r="GT139" i="110" s="1"/>
  <c r="GU139" i="110" s="1"/>
  <c r="GV139" i="110" s="1"/>
  <c r="GW139" i="110" s="1"/>
  <c r="GX139" i="110" s="1"/>
  <c r="GY139" i="110" s="1"/>
  <c r="GZ139" i="110" s="1"/>
  <c r="HA139" i="110" s="1"/>
  <c r="HB139" i="110" s="1"/>
  <c r="HC139" i="110" s="1"/>
  <c r="HD139" i="110" s="1"/>
  <c r="HE139" i="110" s="1"/>
  <c r="HF139" i="110" s="1"/>
  <c r="HG139" i="110" s="1"/>
  <c r="HH139" i="110" s="1"/>
  <c r="HI139" i="110" s="1"/>
  <c r="HJ139" i="110" s="1"/>
  <c r="EJ88" i="109"/>
  <c r="EI22" i="110"/>
  <c r="EK89" i="100"/>
  <c r="EI85" i="106"/>
  <c r="BF56" i="109"/>
  <c r="E62" i="111"/>
  <c r="EH2" i="110" l="1"/>
  <c r="EG55" i="109" s="1"/>
  <c r="EJ85" i="106"/>
  <c r="EJ22" i="110"/>
  <c r="EH87" i="109"/>
  <c r="EH67" i="109" s="1"/>
  <c r="B140" i="110" s="1"/>
  <c r="EI140" i="110" s="1"/>
  <c r="EJ140" i="110" s="1"/>
  <c r="EK140" i="110" s="1"/>
  <c r="EL140" i="110" s="1"/>
  <c r="EM140" i="110" s="1"/>
  <c r="EN140" i="110" s="1"/>
  <c r="EO140" i="110" s="1"/>
  <c r="EP140" i="110" s="1"/>
  <c r="EQ140" i="110" s="1"/>
  <c r="ER140" i="110" s="1"/>
  <c r="ES140" i="110" s="1"/>
  <c r="ET140" i="110" s="1"/>
  <c r="EU140" i="110" s="1"/>
  <c r="EV140" i="110" s="1"/>
  <c r="EW140" i="110" s="1"/>
  <c r="EX140" i="110" s="1"/>
  <c r="EY140" i="110" s="1"/>
  <c r="EZ140" i="110" s="1"/>
  <c r="FA140" i="110" s="1"/>
  <c r="FB140" i="110" s="1"/>
  <c r="FC140" i="110" s="1"/>
  <c r="FD140" i="110" s="1"/>
  <c r="FE140" i="110" s="1"/>
  <c r="FF140" i="110" s="1"/>
  <c r="FG140" i="110" s="1"/>
  <c r="FH140" i="110" s="1"/>
  <c r="FI140" i="110" s="1"/>
  <c r="FJ140" i="110" s="1"/>
  <c r="FK140" i="110" s="1"/>
  <c r="FL140" i="110" s="1"/>
  <c r="FM140" i="110" s="1"/>
  <c r="FN140" i="110" s="1"/>
  <c r="FO140" i="110" s="1"/>
  <c r="FP140" i="110" s="1"/>
  <c r="FQ140" i="110" s="1"/>
  <c r="FR140" i="110" s="1"/>
  <c r="FS140" i="110" s="1"/>
  <c r="FT140" i="110" s="1"/>
  <c r="FU140" i="110" s="1"/>
  <c r="FV140" i="110" s="1"/>
  <c r="FW140" i="110" s="1"/>
  <c r="FX140" i="110" s="1"/>
  <c r="FY140" i="110" s="1"/>
  <c r="FZ140" i="110" s="1"/>
  <c r="GA140" i="110" s="1"/>
  <c r="GB140" i="110" s="1"/>
  <c r="GC140" i="110" s="1"/>
  <c r="GD140" i="110" s="1"/>
  <c r="GE140" i="110" s="1"/>
  <c r="GF140" i="110" s="1"/>
  <c r="GG140" i="110" s="1"/>
  <c r="GH140" i="110" s="1"/>
  <c r="GI140" i="110" s="1"/>
  <c r="GJ140" i="110" s="1"/>
  <c r="GK140" i="110" s="1"/>
  <c r="GL140" i="110" s="1"/>
  <c r="GM140" i="110" s="1"/>
  <c r="GN140" i="110" s="1"/>
  <c r="GO140" i="110" s="1"/>
  <c r="GP140" i="110" s="1"/>
  <c r="GQ140" i="110" s="1"/>
  <c r="GR140" i="110" s="1"/>
  <c r="GS140" i="110" s="1"/>
  <c r="GT140" i="110" s="1"/>
  <c r="GU140" i="110" s="1"/>
  <c r="GV140" i="110" s="1"/>
  <c r="GW140" i="110" s="1"/>
  <c r="GX140" i="110" s="1"/>
  <c r="GY140" i="110" s="1"/>
  <c r="GZ140" i="110" s="1"/>
  <c r="HA140" i="110" s="1"/>
  <c r="HB140" i="110" s="1"/>
  <c r="HC140" i="110" s="1"/>
  <c r="HD140" i="110" s="1"/>
  <c r="HE140" i="110" s="1"/>
  <c r="HF140" i="110" s="1"/>
  <c r="HG140" i="110" s="1"/>
  <c r="HH140" i="110" s="1"/>
  <c r="HI140" i="110" s="1"/>
  <c r="HJ140" i="110" s="1"/>
  <c r="BF95" i="109"/>
  <c r="F62" i="111"/>
  <c r="EL89" i="100"/>
  <c r="EK88" i="109"/>
  <c r="EI2" i="110" l="1"/>
  <c r="EH55" i="109" s="1"/>
  <c r="EK85" i="106"/>
  <c r="EI87" i="109"/>
  <c r="EI67" i="109" s="1"/>
  <c r="B141" i="110" s="1"/>
  <c r="EJ141" i="110" s="1"/>
  <c r="EK141" i="110" s="1"/>
  <c r="EL141" i="110" s="1"/>
  <c r="EM141" i="110" s="1"/>
  <c r="EN141" i="110" s="1"/>
  <c r="EO141" i="110" s="1"/>
  <c r="EP141" i="110" s="1"/>
  <c r="EQ141" i="110" s="1"/>
  <c r="ER141" i="110" s="1"/>
  <c r="ES141" i="110" s="1"/>
  <c r="ET141" i="110" s="1"/>
  <c r="EU141" i="110" s="1"/>
  <c r="EV141" i="110" s="1"/>
  <c r="EW141" i="110" s="1"/>
  <c r="EX141" i="110" s="1"/>
  <c r="EY141" i="110" s="1"/>
  <c r="EZ141" i="110" s="1"/>
  <c r="FA141" i="110" s="1"/>
  <c r="FB141" i="110" s="1"/>
  <c r="FC141" i="110" s="1"/>
  <c r="FD141" i="110" s="1"/>
  <c r="FE141" i="110" s="1"/>
  <c r="FF141" i="110" s="1"/>
  <c r="FG141" i="110" s="1"/>
  <c r="FH141" i="110" s="1"/>
  <c r="FI141" i="110" s="1"/>
  <c r="FJ141" i="110" s="1"/>
  <c r="FK141" i="110" s="1"/>
  <c r="FL141" i="110" s="1"/>
  <c r="FM141" i="110" s="1"/>
  <c r="FN141" i="110" s="1"/>
  <c r="FO141" i="110" s="1"/>
  <c r="FP141" i="110" s="1"/>
  <c r="FQ141" i="110" s="1"/>
  <c r="FR141" i="110" s="1"/>
  <c r="FS141" i="110" s="1"/>
  <c r="FT141" i="110" s="1"/>
  <c r="FU141" i="110" s="1"/>
  <c r="FV141" i="110" s="1"/>
  <c r="FW141" i="110" s="1"/>
  <c r="FX141" i="110" s="1"/>
  <c r="FY141" i="110" s="1"/>
  <c r="FZ141" i="110" s="1"/>
  <c r="GA141" i="110" s="1"/>
  <c r="GB141" i="110" s="1"/>
  <c r="GC141" i="110" s="1"/>
  <c r="GD141" i="110" s="1"/>
  <c r="GE141" i="110" s="1"/>
  <c r="GF141" i="110" s="1"/>
  <c r="GG141" i="110" s="1"/>
  <c r="GH141" i="110" s="1"/>
  <c r="GI141" i="110" s="1"/>
  <c r="GJ141" i="110" s="1"/>
  <c r="GK141" i="110" s="1"/>
  <c r="GL141" i="110" s="1"/>
  <c r="GM141" i="110" s="1"/>
  <c r="GN141" i="110" s="1"/>
  <c r="GO141" i="110" s="1"/>
  <c r="GP141" i="110" s="1"/>
  <c r="GQ141" i="110" s="1"/>
  <c r="GR141" i="110" s="1"/>
  <c r="GS141" i="110" s="1"/>
  <c r="GT141" i="110" s="1"/>
  <c r="GU141" i="110" s="1"/>
  <c r="GV141" i="110" s="1"/>
  <c r="GW141" i="110" s="1"/>
  <c r="GX141" i="110" s="1"/>
  <c r="GY141" i="110" s="1"/>
  <c r="GZ141" i="110" s="1"/>
  <c r="HA141" i="110" s="1"/>
  <c r="HB141" i="110" s="1"/>
  <c r="HC141" i="110" s="1"/>
  <c r="HD141" i="110" s="1"/>
  <c r="HE141" i="110" s="1"/>
  <c r="HF141" i="110" s="1"/>
  <c r="HG141" i="110" s="1"/>
  <c r="HH141" i="110" s="1"/>
  <c r="HI141" i="110" s="1"/>
  <c r="HJ141" i="110" s="1"/>
  <c r="EL88" i="109"/>
  <c r="EM89" i="100"/>
  <c r="C63" i="111"/>
  <c r="EK22" i="110"/>
  <c r="EJ2" i="110" l="1"/>
  <c r="EI55" i="109" s="1"/>
  <c r="EL85" i="106"/>
  <c r="BG56" i="109"/>
  <c r="E63" i="111"/>
  <c r="EN89" i="100"/>
  <c r="EM88" i="109"/>
  <c r="EJ87" i="109"/>
  <c r="EJ67" i="109" s="1"/>
  <c r="B142" i="110" s="1"/>
  <c r="EK142" i="110" s="1"/>
  <c r="EL142" i="110" s="1"/>
  <c r="EM142" i="110" s="1"/>
  <c r="EN142" i="110" s="1"/>
  <c r="EO142" i="110" s="1"/>
  <c r="EP142" i="110" s="1"/>
  <c r="EQ142" i="110" s="1"/>
  <c r="ER142" i="110" s="1"/>
  <c r="ES142" i="110" s="1"/>
  <c r="ET142" i="110" s="1"/>
  <c r="EU142" i="110" s="1"/>
  <c r="EV142" i="110" s="1"/>
  <c r="EW142" i="110" s="1"/>
  <c r="EX142" i="110" s="1"/>
  <c r="EY142" i="110" s="1"/>
  <c r="EZ142" i="110" s="1"/>
  <c r="FA142" i="110" s="1"/>
  <c r="FB142" i="110" s="1"/>
  <c r="FC142" i="110" s="1"/>
  <c r="FD142" i="110" s="1"/>
  <c r="FE142" i="110" s="1"/>
  <c r="FF142" i="110" s="1"/>
  <c r="FG142" i="110" s="1"/>
  <c r="FH142" i="110" s="1"/>
  <c r="FI142" i="110" s="1"/>
  <c r="FJ142" i="110" s="1"/>
  <c r="FK142" i="110" s="1"/>
  <c r="FL142" i="110" s="1"/>
  <c r="FM142" i="110" s="1"/>
  <c r="FN142" i="110" s="1"/>
  <c r="FO142" i="110" s="1"/>
  <c r="FP142" i="110" s="1"/>
  <c r="FQ142" i="110" s="1"/>
  <c r="FR142" i="110" s="1"/>
  <c r="FS142" i="110" s="1"/>
  <c r="FT142" i="110" s="1"/>
  <c r="FU142" i="110" s="1"/>
  <c r="FV142" i="110" s="1"/>
  <c r="FW142" i="110" s="1"/>
  <c r="FX142" i="110" s="1"/>
  <c r="FY142" i="110" s="1"/>
  <c r="FZ142" i="110" s="1"/>
  <c r="GA142" i="110" s="1"/>
  <c r="GB142" i="110" s="1"/>
  <c r="GC142" i="110" s="1"/>
  <c r="GD142" i="110" s="1"/>
  <c r="GE142" i="110" s="1"/>
  <c r="GF142" i="110" s="1"/>
  <c r="GG142" i="110" s="1"/>
  <c r="GH142" i="110" s="1"/>
  <c r="GI142" i="110" s="1"/>
  <c r="GJ142" i="110" s="1"/>
  <c r="GK142" i="110" s="1"/>
  <c r="GL142" i="110" s="1"/>
  <c r="GM142" i="110" s="1"/>
  <c r="GN142" i="110" s="1"/>
  <c r="GO142" i="110" s="1"/>
  <c r="GP142" i="110" s="1"/>
  <c r="GQ142" i="110" s="1"/>
  <c r="GR142" i="110" s="1"/>
  <c r="GS142" i="110" s="1"/>
  <c r="GT142" i="110" s="1"/>
  <c r="GU142" i="110" s="1"/>
  <c r="GV142" i="110" s="1"/>
  <c r="GW142" i="110" s="1"/>
  <c r="GX142" i="110" s="1"/>
  <c r="GY142" i="110" s="1"/>
  <c r="GZ142" i="110" s="1"/>
  <c r="HA142" i="110" s="1"/>
  <c r="HB142" i="110" s="1"/>
  <c r="HC142" i="110" s="1"/>
  <c r="HD142" i="110" s="1"/>
  <c r="HE142" i="110" s="1"/>
  <c r="HF142" i="110" s="1"/>
  <c r="HG142" i="110" s="1"/>
  <c r="HH142" i="110" s="1"/>
  <c r="HI142" i="110" s="1"/>
  <c r="HJ142" i="110" s="1"/>
  <c r="EL22" i="110"/>
  <c r="EK2" i="110" l="1"/>
  <c r="EJ55" i="109" s="1"/>
  <c r="EO89" i="100"/>
  <c r="EK87" i="109"/>
  <c r="EK67" i="109" s="1"/>
  <c r="B143" i="110" s="1"/>
  <c r="EL143" i="110" s="1"/>
  <c r="EM143" i="110" s="1"/>
  <c r="EN143" i="110" s="1"/>
  <c r="EO143" i="110" s="1"/>
  <c r="EP143" i="110" s="1"/>
  <c r="EQ143" i="110" s="1"/>
  <c r="ER143" i="110" s="1"/>
  <c r="ES143" i="110" s="1"/>
  <c r="ET143" i="110" s="1"/>
  <c r="EU143" i="110" s="1"/>
  <c r="EV143" i="110" s="1"/>
  <c r="EW143" i="110" s="1"/>
  <c r="EX143" i="110" s="1"/>
  <c r="EY143" i="110" s="1"/>
  <c r="EZ143" i="110" s="1"/>
  <c r="FA143" i="110" s="1"/>
  <c r="FB143" i="110" s="1"/>
  <c r="FC143" i="110" s="1"/>
  <c r="FD143" i="110" s="1"/>
  <c r="FE143" i="110" s="1"/>
  <c r="FF143" i="110" s="1"/>
  <c r="FG143" i="110" s="1"/>
  <c r="FH143" i="110" s="1"/>
  <c r="FI143" i="110" s="1"/>
  <c r="FJ143" i="110" s="1"/>
  <c r="FK143" i="110" s="1"/>
  <c r="FL143" i="110" s="1"/>
  <c r="FM143" i="110" s="1"/>
  <c r="FN143" i="110" s="1"/>
  <c r="FO143" i="110" s="1"/>
  <c r="FP143" i="110" s="1"/>
  <c r="FQ143" i="110" s="1"/>
  <c r="FR143" i="110" s="1"/>
  <c r="FS143" i="110" s="1"/>
  <c r="FT143" i="110" s="1"/>
  <c r="FU143" i="110" s="1"/>
  <c r="FV143" i="110" s="1"/>
  <c r="FW143" i="110" s="1"/>
  <c r="FX143" i="110" s="1"/>
  <c r="FY143" i="110" s="1"/>
  <c r="FZ143" i="110" s="1"/>
  <c r="GA143" i="110" s="1"/>
  <c r="GB143" i="110" s="1"/>
  <c r="GC143" i="110" s="1"/>
  <c r="GD143" i="110" s="1"/>
  <c r="GE143" i="110" s="1"/>
  <c r="GF143" i="110" s="1"/>
  <c r="GG143" i="110" s="1"/>
  <c r="GH143" i="110" s="1"/>
  <c r="GI143" i="110" s="1"/>
  <c r="GJ143" i="110" s="1"/>
  <c r="GK143" i="110" s="1"/>
  <c r="GL143" i="110" s="1"/>
  <c r="GM143" i="110" s="1"/>
  <c r="GN143" i="110" s="1"/>
  <c r="GO143" i="110" s="1"/>
  <c r="GP143" i="110" s="1"/>
  <c r="GQ143" i="110" s="1"/>
  <c r="GR143" i="110" s="1"/>
  <c r="GS143" i="110" s="1"/>
  <c r="GT143" i="110" s="1"/>
  <c r="GU143" i="110" s="1"/>
  <c r="GV143" i="110" s="1"/>
  <c r="GW143" i="110" s="1"/>
  <c r="GX143" i="110" s="1"/>
  <c r="GY143" i="110" s="1"/>
  <c r="GZ143" i="110" s="1"/>
  <c r="HA143" i="110" s="1"/>
  <c r="HB143" i="110" s="1"/>
  <c r="HC143" i="110" s="1"/>
  <c r="HD143" i="110" s="1"/>
  <c r="HE143" i="110" s="1"/>
  <c r="HF143" i="110" s="1"/>
  <c r="HG143" i="110" s="1"/>
  <c r="HH143" i="110" s="1"/>
  <c r="HI143" i="110" s="1"/>
  <c r="HJ143" i="110" s="1"/>
  <c r="EM22" i="110"/>
  <c r="BG95" i="109"/>
  <c r="F63" i="111"/>
  <c r="EM85" i="106"/>
  <c r="EN88" i="109"/>
  <c r="EL2" i="110" l="1"/>
  <c r="EK55" i="109" s="1"/>
  <c r="EN85" i="106"/>
  <c r="EL87" i="109"/>
  <c r="EL67" i="109" s="1"/>
  <c r="B144" i="110" s="1"/>
  <c r="EM144" i="110" s="1"/>
  <c r="EN144" i="110" s="1"/>
  <c r="EO144" i="110" s="1"/>
  <c r="EP144" i="110" s="1"/>
  <c r="EQ144" i="110" s="1"/>
  <c r="ER144" i="110" s="1"/>
  <c r="ES144" i="110" s="1"/>
  <c r="ET144" i="110" s="1"/>
  <c r="EU144" i="110" s="1"/>
  <c r="EV144" i="110" s="1"/>
  <c r="EW144" i="110" s="1"/>
  <c r="EX144" i="110" s="1"/>
  <c r="EY144" i="110" s="1"/>
  <c r="EZ144" i="110" s="1"/>
  <c r="FA144" i="110" s="1"/>
  <c r="FB144" i="110" s="1"/>
  <c r="FC144" i="110" s="1"/>
  <c r="FD144" i="110" s="1"/>
  <c r="FE144" i="110" s="1"/>
  <c r="FF144" i="110" s="1"/>
  <c r="FG144" i="110" s="1"/>
  <c r="FH144" i="110" s="1"/>
  <c r="FI144" i="110" s="1"/>
  <c r="FJ144" i="110" s="1"/>
  <c r="FK144" i="110" s="1"/>
  <c r="FL144" i="110" s="1"/>
  <c r="FM144" i="110" s="1"/>
  <c r="FN144" i="110" s="1"/>
  <c r="FO144" i="110" s="1"/>
  <c r="FP144" i="110" s="1"/>
  <c r="FQ144" i="110" s="1"/>
  <c r="FR144" i="110" s="1"/>
  <c r="FS144" i="110" s="1"/>
  <c r="FT144" i="110" s="1"/>
  <c r="FU144" i="110" s="1"/>
  <c r="FV144" i="110" s="1"/>
  <c r="FW144" i="110" s="1"/>
  <c r="FX144" i="110" s="1"/>
  <c r="FY144" i="110" s="1"/>
  <c r="FZ144" i="110" s="1"/>
  <c r="GA144" i="110" s="1"/>
  <c r="GB144" i="110" s="1"/>
  <c r="GC144" i="110" s="1"/>
  <c r="GD144" i="110" s="1"/>
  <c r="GE144" i="110" s="1"/>
  <c r="GF144" i="110" s="1"/>
  <c r="GG144" i="110" s="1"/>
  <c r="GH144" i="110" s="1"/>
  <c r="GI144" i="110" s="1"/>
  <c r="GJ144" i="110" s="1"/>
  <c r="GK144" i="110" s="1"/>
  <c r="GL144" i="110" s="1"/>
  <c r="GM144" i="110" s="1"/>
  <c r="GN144" i="110" s="1"/>
  <c r="GO144" i="110" s="1"/>
  <c r="GP144" i="110" s="1"/>
  <c r="GQ144" i="110" s="1"/>
  <c r="GR144" i="110" s="1"/>
  <c r="GS144" i="110" s="1"/>
  <c r="GT144" i="110" s="1"/>
  <c r="GU144" i="110" s="1"/>
  <c r="GV144" i="110" s="1"/>
  <c r="GW144" i="110" s="1"/>
  <c r="GX144" i="110" s="1"/>
  <c r="GY144" i="110" s="1"/>
  <c r="GZ144" i="110" s="1"/>
  <c r="HA144" i="110" s="1"/>
  <c r="HB144" i="110" s="1"/>
  <c r="HC144" i="110" s="1"/>
  <c r="HD144" i="110" s="1"/>
  <c r="HE144" i="110" s="1"/>
  <c r="HF144" i="110" s="1"/>
  <c r="HG144" i="110" s="1"/>
  <c r="HH144" i="110" s="1"/>
  <c r="HI144" i="110" s="1"/>
  <c r="HJ144" i="110" s="1"/>
  <c r="EN22" i="110"/>
  <c r="EO88" i="109"/>
  <c r="C64" i="111"/>
  <c r="EM2" i="110" l="1"/>
  <c r="EL55" i="109" s="1"/>
  <c r="EP89" i="100"/>
  <c r="E64" i="111"/>
  <c r="BH56" i="109"/>
  <c r="EM87" i="109"/>
  <c r="EM67" i="109" s="1"/>
  <c r="B145" i="110" s="1"/>
  <c r="EN145" i="110" s="1"/>
  <c r="EO145" i="110" s="1"/>
  <c r="EP145" i="110" s="1"/>
  <c r="EQ145" i="110" s="1"/>
  <c r="ER145" i="110" s="1"/>
  <c r="ES145" i="110" s="1"/>
  <c r="ET145" i="110" s="1"/>
  <c r="EU145" i="110" s="1"/>
  <c r="EV145" i="110" s="1"/>
  <c r="EW145" i="110" s="1"/>
  <c r="EX145" i="110" s="1"/>
  <c r="EY145" i="110" s="1"/>
  <c r="EZ145" i="110" s="1"/>
  <c r="FA145" i="110" s="1"/>
  <c r="FB145" i="110" s="1"/>
  <c r="FC145" i="110" s="1"/>
  <c r="FD145" i="110" s="1"/>
  <c r="FE145" i="110" s="1"/>
  <c r="FF145" i="110" s="1"/>
  <c r="FG145" i="110" s="1"/>
  <c r="FH145" i="110" s="1"/>
  <c r="FI145" i="110" s="1"/>
  <c r="FJ145" i="110" s="1"/>
  <c r="FK145" i="110" s="1"/>
  <c r="FL145" i="110" s="1"/>
  <c r="FM145" i="110" s="1"/>
  <c r="FN145" i="110" s="1"/>
  <c r="FO145" i="110" s="1"/>
  <c r="FP145" i="110" s="1"/>
  <c r="FQ145" i="110" s="1"/>
  <c r="FR145" i="110" s="1"/>
  <c r="FS145" i="110" s="1"/>
  <c r="FT145" i="110" s="1"/>
  <c r="FU145" i="110" s="1"/>
  <c r="FV145" i="110" s="1"/>
  <c r="FW145" i="110" s="1"/>
  <c r="FX145" i="110" s="1"/>
  <c r="FY145" i="110" s="1"/>
  <c r="FZ145" i="110" s="1"/>
  <c r="GA145" i="110" s="1"/>
  <c r="GB145" i="110" s="1"/>
  <c r="GC145" i="110" s="1"/>
  <c r="GD145" i="110" s="1"/>
  <c r="GE145" i="110" s="1"/>
  <c r="GF145" i="110" s="1"/>
  <c r="GG145" i="110" s="1"/>
  <c r="GH145" i="110" s="1"/>
  <c r="GI145" i="110" s="1"/>
  <c r="GJ145" i="110" s="1"/>
  <c r="GK145" i="110" s="1"/>
  <c r="GL145" i="110" s="1"/>
  <c r="GM145" i="110" s="1"/>
  <c r="GN145" i="110" s="1"/>
  <c r="GO145" i="110" s="1"/>
  <c r="GP145" i="110" s="1"/>
  <c r="GQ145" i="110" s="1"/>
  <c r="GR145" i="110" s="1"/>
  <c r="GS145" i="110" s="1"/>
  <c r="GT145" i="110" s="1"/>
  <c r="GU145" i="110" s="1"/>
  <c r="GV145" i="110" s="1"/>
  <c r="GW145" i="110" s="1"/>
  <c r="GX145" i="110" s="1"/>
  <c r="GY145" i="110" s="1"/>
  <c r="GZ145" i="110" s="1"/>
  <c r="HA145" i="110" s="1"/>
  <c r="HB145" i="110" s="1"/>
  <c r="HC145" i="110" s="1"/>
  <c r="HD145" i="110" s="1"/>
  <c r="HE145" i="110" s="1"/>
  <c r="HF145" i="110" s="1"/>
  <c r="HG145" i="110" s="1"/>
  <c r="HH145" i="110" s="1"/>
  <c r="HI145" i="110" s="1"/>
  <c r="HJ145" i="110" s="1"/>
  <c r="EO85" i="106"/>
  <c r="EO22" i="110"/>
  <c r="EQ89" i="100" l="1"/>
  <c r="EP88" i="109"/>
  <c r="EN2" i="110"/>
  <c r="EM55" i="109" s="1"/>
  <c r="ER89" i="100"/>
  <c r="EN87" i="109"/>
  <c r="EN67" i="109" s="1"/>
  <c r="B146" i="110" s="1"/>
  <c r="EO146" i="110" s="1"/>
  <c r="EP146" i="110" s="1"/>
  <c r="EQ146" i="110" s="1"/>
  <c r="ER146" i="110" s="1"/>
  <c r="ES146" i="110" s="1"/>
  <c r="ET146" i="110" s="1"/>
  <c r="EU146" i="110" s="1"/>
  <c r="EV146" i="110" s="1"/>
  <c r="EW146" i="110" s="1"/>
  <c r="EX146" i="110" s="1"/>
  <c r="EY146" i="110" s="1"/>
  <c r="EZ146" i="110" s="1"/>
  <c r="FA146" i="110" s="1"/>
  <c r="FB146" i="110" s="1"/>
  <c r="FC146" i="110" s="1"/>
  <c r="FD146" i="110" s="1"/>
  <c r="FE146" i="110" s="1"/>
  <c r="FF146" i="110" s="1"/>
  <c r="FG146" i="110" s="1"/>
  <c r="FH146" i="110" s="1"/>
  <c r="FI146" i="110" s="1"/>
  <c r="FJ146" i="110" s="1"/>
  <c r="FK146" i="110" s="1"/>
  <c r="FL146" i="110" s="1"/>
  <c r="FM146" i="110" s="1"/>
  <c r="FN146" i="110" s="1"/>
  <c r="FO146" i="110" s="1"/>
  <c r="FP146" i="110" s="1"/>
  <c r="FQ146" i="110" s="1"/>
  <c r="FR146" i="110" s="1"/>
  <c r="FS146" i="110" s="1"/>
  <c r="FT146" i="110" s="1"/>
  <c r="FU146" i="110" s="1"/>
  <c r="FV146" i="110" s="1"/>
  <c r="FW146" i="110" s="1"/>
  <c r="FX146" i="110" s="1"/>
  <c r="FY146" i="110" s="1"/>
  <c r="FZ146" i="110" s="1"/>
  <c r="GA146" i="110" s="1"/>
  <c r="GB146" i="110" s="1"/>
  <c r="GC146" i="110" s="1"/>
  <c r="GD146" i="110" s="1"/>
  <c r="GE146" i="110" s="1"/>
  <c r="GF146" i="110" s="1"/>
  <c r="GG146" i="110" s="1"/>
  <c r="GH146" i="110" s="1"/>
  <c r="GI146" i="110" s="1"/>
  <c r="GJ146" i="110" s="1"/>
  <c r="GK146" i="110" s="1"/>
  <c r="GL146" i="110" s="1"/>
  <c r="GM146" i="110" s="1"/>
  <c r="GN146" i="110" s="1"/>
  <c r="GO146" i="110" s="1"/>
  <c r="GP146" i="110" s="1"/>
  <c r="GQ146" i="110" s="1"/>
  <c r="GR146" i="110" s="1"/>
  <c r="GS146" i="110" s="1"/>
  <c r="GT146" i="110" s="1"/>
  <c r="GU146" i="110" s="1"/>
  <c r="GV146" i="110" s="1"/>
  <c r="GW146" i="110" s="1"/>
  <c r="GX146" i="110" s="1"/>
  <c r="GY146" i="110" s="1"/>
  <c r="GZ146" i="110" s="1"/>
  <c r="HA146" i="110" s="1"/>
  <c r="HB146" i="110" s="1"/>
  <c r="HC146" i="110" s="1"/>
  <c r="HD146" i="110" s="1"/>
  <c r="HE146" i="110" s="1"/>
  <c r="HF146" i="110" s="1"/>
  <c r="HG146" i="110" s="1"/>
  <c r="HH146" i="110" s="1"/>
  <c r="HI146" i="110" s="1"/>
  <c r="HJ146" i="110" s="1"/>
  <c r="EP22" i="110"/>
  <c r="BH95" i="109"/>
  <c r="F64" i="111"/>
  <c r="EQ88" i="109" l="1"/>
  <c r="EO2" i="110"/>
  <c r="EN55" i="109" s="1"/>
  <c r="EP85" i="106"/>
  <c r="C65" i="111"/>
  <c r="EQ22" i="110"/>
  <c r="EO87" i="109"/>
  <c r="EO67" i="109" s="1"/>
  <c r="B147" i="110" s="1"/>
  <c r="EP147" i="110" s="1"/>
  <c r="EQ147" i="110" s="1"/>
  <c r="ER147" i="110" s="1"/>
  <c r="ES147" i="110" s="1"/>
  <c r="ET147" i="110" s="1"/>
  <c r="EU147" i="110" s="1"/>
  <c r="EV147" i="110" s="1"/>
  <c r="EW147" i="110" s="1"/>
  <c r="EX147" i="110" s="1"/>
  <c r="EY147" i="110" s="1"/>
  <c r="EZ147" i="110" s="1"/>
  <c r="FA147" i="110" s="1"/>
  <c r="FB147" i="110" s="1"/>
  <c r="FC147" i="110" s="1"/>
  <c r="FD147" i="110" s="1"/>
  <c r="FE147" i="110" s="1"/>
  <c r="FF147" i="110" s="1"/>
  <c r="FG147" i="110" s="1"/>
  <c r="FH147" i="110" s="1"/>
  <c r="FI147" i="110" s="1"/>
  <c r="FJ147" i="110" s="1"/>
  <c r="FK147" i="110" s="1"/>
  <c r="FL147" i="110" s="1"/>
  <c r="FM147" i="110" s="1"/>
  <c r="FN147" i="110" s="1"/>
  <c r="FO147" i="110" s="1"/>
  <c r="FP147" i="110" s="1"/>
  <c r="FQ147" i="110" s="1"/>
  <c r="FR147" i="110" s="1"/>
  <c r="FS147" i="110" s="1"/>
  <c r="FT147" i="110" s="1"/>
  <c r="FU147" i="110" s="1"/>
  <c r="FV147" i="110" s="1"/>
  <c r="FW147" i="110" s="1"/>
  <c r="FX147" i="110" s="1"/>
  <c r="FY147" i="110" s="1"/>
  <c r="FZ147" i="110" s="1"/>
  <c r="GA147" i="110" s="1"/>
  <c r="GB147" i="110" s="1"/>
  <c r="GC147" i="110" s="1"/>
  <c r="GD147" i="110" s="1"/>
  <c r="GE147" i="110" s="1"/>
  <c r="GF147" i="110" s="1"/>
  <c r="GG147" i="110" s="1"/>
  <c r="GH147" i="110" s="1"/>
  <c r="GI147" i="110" s="1"/>
  <c r="GJ147" i="110" s="1"/>
  <c r="GK147" i="110" s="1"/>
  <c r="GL147" i="110" s="1"/>
  <c r="GM147" i="110" s="1"/>
  <c r="GN147" i="110" s="1"/>
  <c r="GO147" i="110" s="1"/>
  <c r="GP147" i="110" s="1"/>
  <c r="GQ147" i="110" s="1"/>
  <c r="GR147" i="110" s="1"/>
  <c r="GS147" i="110" s="1"/>
  <c r="GT147" i="110" s="1"/>
  <c r="GU147" i="110" s="1"/>
  <c r="GV147" i="110" s="1"/>
  <c r="GW147" i="110" s="1"/>
  <c r="GX147" i="110" s="1"/>
  <c r="GY147" i="110" s="1"/>
  <c r="GZ147" i="110" s="1"/>
  <c r="HA147" i="110" s="1"/>
  <c r="HB147" i="110" s="1"/>
  <c r="HC147" i="110" s="1"/>
  <c r="HD147" i="110" s="1"/>
  <c r="HE147" i="110" s="1"/>
  <c r="HF147" i="110" s="1"/>
  <c r="HG147" i="110" s="1"/>
  <c r="HH147" i="110" s="1"/>
  <c r="HI147" i="110" s="1"/>
  <c r="HJ147" i="110" s="1"/>
  <c r="ES89" i="100" l="1"/>
  <c r="ER88" i="109"/>
  <c r="EP2" i="110"/>
  <c r="EO55" i="109" s="1"/>
  <c r="EQ85" i="106"/>
  <c r="ES88" i="109"/>
  <c r="ET89" i="100"/>
  <c r="ER22" i="110"/>
  <c r="E65" i="111"/>
  <c r="BI56" i="109"/>
  <c r="ER85" i="106" l="1"/>
  <c r="EP87" i="109"/>
  <c r="EP67" i="109" s="1"/>
  <c r="B148" i="110" s="1"/>
  <c r="EQ148" i="110" s="1"/>
  <c r="EU89" i="100"/>
  <c r="BI95" i="109"/>
  <c r="F65" i="111"/>
  <c r="ES22" i="110"/>
  <c r="ET88" i="109"/>
  <c r="ES85" i="106" l="1"/>
  <c r="EQ87" i="109"/>
  <c r="EQ67" i="109" s="1"/>
  <c r="B149" i="110" s="1"/>
  <c r="ER149" i="110" s="1"/>
  <c r="ES149" i="110" s="1"/>
  <c r="ET149" i="110" s="1"/>
  <c r="EU149" i="110" s="1"/>
  <c r="EV149" i="110" s="1"/>
  <c r="EW149" i="110" s="1"/>
  <c r="EX149" i="110" s="1"/>
  <c r="EY149" i="110" s="1"/>
  <c r="EZ149" i="110" s="1"/>
  <c r="FA149" i="110" s="1"/>
  <c r="FB149" i="110" s="1"/>
  <c r="FC149" i="110" s="1"/>
  <c r="FD149" i="110" s="1"/>
  <c r="FE149" i="110" s="1"/>
  <c r="FF149" i="110" s="1"/>
  <c r="FG149" i="110" s="1"/>
  <c r="FH149" i="110" s="1"/>
  <c r="FI149" i="110" s="1"/>
  <c r="FJ149" i="110" s="1"/>
  <c r="FK149" i="110" s="1"/>
  <c r="FL149" i="110" s="1"/>
  <c r="FM149" i="110" s="1"/>
  <c r="FN149" i="110" s="1"/>
  <c r="FO149" i="110" s="1"/>
  <c r="FP149" i="110" s="1"/>
  <c r="FQ149" i="110" s="1"/>
  <c r="FR149" i="110" s="1"/>
  <c r="FS149" i="110" s="1"/>
  <c r="FT149" i="110" s="1"/>
  <c r="FU149" i="110" s="1"/>
  <c r="FV149" i="110" s="1"/>
  <c r="FW149" i="110" s="1"/>
  <c r="FX149" i="110" s="1"/>
  <c r="FY149" i="110" s="1"/>
  <c r="FZ149" i="110" s="1"/>
  <c r="GA149" i="110" s="1"/>
  <c r="GB149" i="110" s="1"/>
  <c r="GC149" i="110" s="1"/>
  <c r="GD149" i="110" s="1"/>
  <c r="GE149" i="110" s="1"/>
  <c r="GF149" i="110" s="1"/>
  <c r="GG149" i="110" s="1"/>
  <c r="GH149" i="110" s="1"/>
  <c r="GI149" i="110" s="1"/>
  <c r="GJ149" i="110" s="1"/>
  <c r="GK149" i="110" s="1"/>
  <c r="GL149" i="110" s="1"/>
  <c r="GM149" i="110" s="1"/>
  <c r="GN149" i="110" s="1"/>
  <c r="GO149" i="110" s="1"/>
  <c r="GP149" i="110" s="1"/>
  <c r="GQ149" i="110" s="1"/>
  <c r="GR149" i="110" s="1"/>
  <c r="GS149" i="110" s="1"/>
  <c r="GT149" i="110" s="1"/>
  <c r="GU149" i="110" s="1"/>
  <c r="GV149" i="110" s="1"/>
  <c r="GW149" i="110" s="1"/>
  <c r="GX149" i="110" s="1"/>
  <c r="GY149" i="110" s="1"/>
  <c r="GZ149" i="110" s="1"/>
  <c r="HA149" i="110" s="1"/>
  <c r="HB149" i="110" s="1"/>
  <c r="HC149" i="110" s="1"/>
  <c r="HD149" i="110" s="1"/>
  <c r="HE149" i="110" s="1"/>
  <c r="HF149" i="110" s="1"/>
  <c r="HG149" i="110" s="1"/>
  <c r="HH149" i="110" s="1"/>
  <c r="HI149" i="110" s="1"/>
  <c r="HJ149" i="110" s="1"/>
  <c r="ER148" i="110"/>
  <c r="EQ2" i="110"/>
  <c r="EP55" i="109" s="1"/>
  <c r="EU88" i="109"/>
  <c r="ET85" i="106"/>
  <c r="C66" i="111"/>
  <c r="ET22" i="110"/>
  <c r="EV89" i="100"/>
  <c r="ER87" i="109" l="1"/>
  <c r="ER67" i="109" s="1"/>
  <c r="B150" i="110" s="1"/>
  <c r="ES150" i="110" s="1"/>
  <c r="ET150" i="110" s="1"/>
  <c r="EU150" i="110" s="1"/>
  <c r="EV150" i="110" s="1"/>
  <c r="EW150" i="110" s="1"/>
  <c r="EX150" i="110" s="1"/>
  <c r="EY150" i="110" s="1"/>
  <c r="EZ150" i="110" s="1"/>
  <c r="FA150" i="110" s="1"/>
  <c r="FB150" i="110" s="1"/>
  <c r="FC150" i="110" s="1"/>
  <c r="FD150" i="110" s="1"/>
  <c r="FE150" i="110" s="1"/>
  <c r="FF150" i="110" s="1"/>
  <c r="FG150" i="110" s="1"/>
  <c r="FH150" i="110" s="1"/>
  <c r="FI150" i="110" s="1"/>
  <c r="FJ150" i="110" s="1"/>
  <c r="FK150" i="110" s="1"/>
  <c r="FL150" i="110" s="1"/>
  <c r="FM150" i="110" s="1"/>
  <c r="FN150" i="110" s="1"/>
  <c r="FO150" i="110" s="1"/>
  <c r="FP150" i="110" s="1"/>
  <c r="FQ150" i="110" s="1"/>
  <c r="FR150" i="110" s="1"/>
  <c r="FS150" i="110" s="1"/>
  <c r="FT150" i="110" s="1"/>
  <c r="FU150" i="110" s="1"/>
  <c r="FV150" i="110" s="1"/>
  <c r="FW150" i="110" s="1"/>
  <c r="FX150" i="110" s="1"/>
  <c r="FY150" i="110" s="1"/>
  <c r="FZ150" i="110" s="1"/>
  <c r="GA150" i="110" s="1"/>
  <c r="GB150" i="110" s="1"/>
  <c r="GC150" i="110" s="1"/>
  <c r="GD150" i="110" s="1"/>
  <c r="GE150" i="110" s="1"/>
  <c r="GF150" i="110" s="1"/>
  <c r="GG150" i="110" s="1"/>
  <c r="GH150" i="110" s="1"/>
  <c r="GI150" i="110" s="1"/>
  <c r="GJ150" i="110" s="1"/>
  <c r="GK150" i="110" s="1"/>
  <c r="GL150" i="110" s="1"/>
  <c r="GM150" i="110" s="1"/>
  <c r="GN150" i="110" s="1"/>
  <c r="GO150" i="110" s="1"/>
  <c r="GP150" i="110" s="1"/>
  <c r="GQ150" i="110" s="1"/>
  <c r="GR150" i="110" s="1"/>
  <c r="GS150" i="110" s="1"/>
  <c r="GT150" i="110" s="1"/>
  <c r="GU150" i="110" s="1"/>
  <c r="GV150" i="110" s="1"/>
  <c r="GW150" i="110" s="1"/>
  <c r="GX150" i="110" s="1"/>
  <c r="GY150" i="110" s="1"/>
  <c r="GZ150" i="110" s="1"/>
  <c r="HA150" i="110" s="1"/>
  <c r="HB150" i="110" s="1"/>
  <c r="HC150" i="110" s="1"/>
  <c r="HD150" i="110" s="1"/>
  <c r="HE150" i="110" s="1"/>
  <c r="HF150" i="110" s="1"/>
  <c r="HG150" i="110" s="1"/>
  <c r="HH150" i="110" s="1"/>
  <c r="HI150" i="110" s="1"/>
  <c r="HJ150" i="110" s="1"/>
  <c r="ES148" i="110"/>
  <c r="ER2" i="110"/>
  <c r="EQ55" i="109" s="1"/>
  <c r="E66" i="111"/>
  <c r="BJ56" i="109"/>
  <c r="EU85" i="106"/>
  <c r="EW89" i="100"/>
  <c r="EV88" i="109"/>
  <c r="EU22" i="110"/>
  <c r="ES87" i="109" l="1"/>
  <c r="ES67" i="109" s="1"/>
  <c r="B151" i="110" s="1"/>
  <c r="ET151" i="110" s="1"/>
  <c r="EU151" i="110" s="1"/>
  <c r="EV151" i="110" s="1"/>
  <c r="EW151" i="110" s="1"/>
  <c r="EX151" i="110" s="1"/>
  <c r="EY151" i="110" s="1"/>
  <c r="EZ151" i="110" s="1"/>
  <c r="FA151" i="110" s="1"/>
  <c r="FB151" i="110" s="1"/>
  <c r="FC151" i="110" s="1"/>
  <c r="FD151" i="110" s="1"/>
  <c r="FE151" i="110" s="1"/>
  <c r="FF151" i="110" s="1"/>
  <c r="FG151" i="110" s="1"/>
  <c r="FH151" i="110" s="1"/>
  <c r="FI151" i="110" s="1"/>
  <c r="FJ151" i="110" s="1"/>
  <c r="FK151" i="110" s="1"/>
  <c r="FL151" i="110" s="1"/>
  <c r="FM151" i="110" s="1"/>
  <c r="FN151" i="110" s="1"/>
  <c r="FO151" i="110" s="1"/>
  <c r="FP151" i="110" s="1"/>
  <c r="FQ151" i="110" s="1"/>
  <c r="FR151" i="110" s="1"/>
  <c r="FS151" i="110" s="1"/>
  <c r="FT151" i="110" s="1"/>
  <c r="FU151" i="110" s="1"/>
  <c r="FV151" i="110" s="1"/>
  <c r="FW151" i="110" s="1"/>
  <c r="FX151" i="110" s="1"/>
  <c r="FY151" i="110" s="1"/>
  <c r="FZ151" i="110" s="1"/>
  <c r="GA151" i="110" s="1"/>
  <c r="GB151" i="110" s="1"/>
  <c r="GC151" i="110" s="1"/>
  <c r="GD151" i="110" s="1"/>
  <c r="GE151" i="110" s="1"/>
  <c r="GF151" i="110" s="1"/>
  <c r="GG151" i="110" s="1"/>
  <c r="GH151" i="110" s="1"/>
  <c r="GI151" i="110" s="1"/>
  <c r="GJ151" i="110" s="1"/>
  <c r="GK151" i="110" s="1"/>
  <c r="GL151" i="110" s="1"/>
  <c r="GM151" i="110" s="1"/>
  <c r="GN151" i="110" s="1"/>
  <c r="GO151" i="110" s="1"/>
  <c r="GP151" i="110" s="1"/>
  <c r="GQ151" i="110" s="1"/>
  <c r="GR151" i="110" s="1"/>
  <c r="GS151" i="110" s="1"/>
  <c r="GT151" i="110" s="1"/>
  <c r="GU151" i="110" s="1"/>
  <c r="GV151" i="110" s="1"/>
  <c r="GW151" i="110" s="1"/>
  <c r="GX151" i="110" s="1"/>
  <c r="GY151" i="110" s="1"/>
  <c r="GZ151" i="110" s="1"/>
  <c r="HA151" i="110" s="1"/>
  <c r="HB151" i="110" s="1"/>
  <c r="HC151" i="110" s="1"/>
  <c r="HD151" i="110" s="1"/>
  <c r="HE151" i="110" s="1"/>
  <c r="HF151" i="110" s="1"/>
  <c r="HG151" i="110" s="1"/>
  <c r="HH151" i="110" s="1"/>
  <c r="HI151" i="110" s="1"/>
  <c r="HJ151" i="110" s="1"/>
  <c r="ET148" i="110"/>
  <c r="ES2" i="110"/>
  <c r="ER55" i="109" s="1"/>
  <c r="EX89" i="100"/>
  <c r="ET87" i="109"/>
  <c r="ET67" i="109" s="1"/>
  <c r="B152" i="110" s="1"/>
  <c r="EU152" i="110" s="1"/>
  <c r="EV152" i="110" s="1"/>
  <c r="EW152" i="110" s="1"/>
  <c r="EX152" i="110" s="1"/>
  <c r="EY152" i="110" s="1"/>
  <c r="EZ152" i="110" s="1"/>
  <c r="FA152" i="110" s="1"/>
  <c r="FB152" i="110" s="1"/>
  <c r="FC152" i="110" s="1"/>
  <c r="FD152" i="110" s="1"/>
  <c r="FE152" i="110" s="1"/>
  <c r="FF152" i="110" s="1"/>
  <c r="FG152" i="110" s="1"/>
  <c r="FH152" i="110" s="1"/>
  <c r="FI152" i="110" s="1"/>
  <c r="FJ152" i="110" s="1"/>
  <c r="FK152" i="110" s="1"/>
  <c r="FL152" i="110" s="1"/>
  <c r="FM152" i="110" s="1"/>
  <c r="FN152" i="110" s="1"/>
  <c r="FO152" i="110" s="1"/>
  <c r="FP152" i="110" s="1"/>
  <c r="FQ152" i="110" s="1"/>
  <c r="FR152" i="110" s="1"/>
  <c r="FS152" i="110" s="1"/>
  <c r="FT152" i="110" s="1"/>
  <c r="FU152" i="110" s="1"/>
  <c r="FV152" i="110" s="1"/>
  <c r="FW152" i="110" s="1"/>
  <c r="FX152" i="110" s="1"/>
  <c r="FY152" i="110" s="1"/>
  <c r="FZ152" i="110" s="1"/>
  <c r="GA152" i="110" s="1"/>
  <c r="GB152" i="110" s="1"/>
  <c r="GC152" i="110" s="1"/>
  <c r="GD152" i="110" s="1"/>
  <c r="GE152" i="110" s="1"/>
  <c r="GF152" i="110" s="1"/>
  <c r="GG152" i="110" s="1"/>
  <c r="GH152" i="110" s="1"/>
  <c r="GI152" i="110" s="1"/>
  <c r="GJ152" i="110" s="1"/>
  <c r="GK152" i="110" s="1"/>
  <c r="GL152" i="110" s="1"/>
  <c r="GM152" i="110" s="1"/>
  <c r="GN152" i="110" s="1"/>
  <c r="GO152" i="110" s="1"/>
  <c r="GP152" i="110" s="1"/>
  <c r="GQ152" i="110" s="1"/>
  <c r="GR152" i="110" s="1"/>
  <c r="GS152" i="110" s="1"/>
  <c r="GT152" i="110" s="1"/>
  <c r="GU152" i="110" s="1"/>
  <c r="GV152" i="110" s="1"/>
  <c r="GW152" i="110" s="1"/>
  <c r="GX152" i="110" s="1"/>
  <c r="GY152" i="110" s="1"/>
  <c r="GZ152" i="110" s="1"/>
  <c r="HA152" i="110" s="1"/>
  <c r="HB152" i="110" s="1"/>
  <c r="HC152" i="110" s="1"/>
  <c r="HD152" i="110" s="1"/>
  <c r="HE152" i="110" s="1"/>
  <c r="HF152" i="110" s="1"/>
  <c r="HG152" i="110" s="1"/>
  <c r="HH152" i="110" s="1"/>
  <c r="HI152" i="110" s="1"/>
  <c r="HJ152" i="110" s="1"/>
  <c r="EV85" i="106"/>
  <c r="EW88" i="109"/>
  <c r="BJ95" i="109"/>
  <c r="F66" i="111"/>
  <c r="EV22" i="110"/>
  <c r="EU148" i="110" l="1"/>
  <c r="ET2" i="110"/>
  <c r="ES55" i="109" s="1"/>
  <c r="EX88" i="109"/>
  <c r="EU87" i="109"/>
  <c r="EU67" i="109" s="1"/>
  <c r="B153" i="110" s="1"/>
  <c r="EV153" i="110" s="1"/>
  <c r="EW153" i="110" s="1"/>
  <c r="EX153" i="110" s="1"/>
  <c r="EY153" i="110" s="1"/>
  <c r="EZ153" i="110" s="1"/>
  <c r="FA153" i="110" s="1"/>
  <c r="FB153" i="110" s="1"/>
  <c r="FC153" i="110" s="1"/>
  <c r="FD153" i="110" s="1"/>
  <c r="FE153" i="110" s="1"/>
  <c r="FF153" i="110" s="1"/>
  <c r="FG153" i="110" s="1"/>
  <c r="FH153" i="110" s="1"/>
  <c r="FI153" i="110" s="1"/>
  <c r="FJ153" i="110" s="1"/>
  <c r="FK153" i="110" s="1"/>
  <c r="FL153" i="110" s="1"/>
  <c r="FM153" i="110" s="1"/>
  <c r="FN153" i="110" s="1"/>
  <c r="FO153" i="110" s="1"/>
  <c r="FP153" i="110" s="1"/>
  <c r="FQ153" i="110" s="1"/>
  <c r="FR153" i="110" s="1"/>
  <c r="FS153" i="110" s="1"/>
  <c r="FT153" i="110" s="1"/>
  <c r="FU153" i="110" s="1"/>
  <c r="FV153" i="110" s="1"/>
  <c r="FW153" i="110" s="1"/>
  <c r="FX153" i="110" s="1"/>
  <c r="FY153" i="110" s="1"/>
  <c r="FZ153" i="110" s="1"/>
  <c r="GA153" i="110" s="1"/>
  <c r="GB153" i="110" s="1"/>
  <c r="GC153" i="110" s="1"/>
  <c r="GD153" i="110" s="1"/>
  <c r="GE153" i="110" s="1"/>
  <c r="GF153" i="110" s="1"/>
  <c r="GG153" i="110" s="1"/>
  <c r="GH153" i="110" s="1"/>
  <c r="GI153" i="110" s="1"/>
  <c r="GJ153" i="110" s="1"/>
  <c r="GK153" i="110" s="1"/>
  <c r="GL153" i="110" s="1"/>
  <c r="GM153" i="110" s="1"/>
  <c r="GN153" i="110" s="1"/>
  <c r="GO153" i="110" s="1"/>
  <c r="GP153" i="110" s="1"/>
  <c r="GQ153" i="110" s="1"/>
  <c r="GR153" i="110" s="1"/>
  <c r="GS153" i="110" s="1"/>
  <c r="GT153" i="110" s="1"/>
  <c r="GU153" i="110" s="1"/>
  <c r="GV153" i="110" s="1"/>
  <c r="GW153" i="110" s="1"/>
  <c r="GX153" i="110" s="1"/>
  <c r="GY153" i="110" s="1"/>
  <c r="GZ153" i="110" s="1"/>
  <c r="HA153" i="110" s="1"/>
  <c r="HB153" i="110" s="1"/>
  <c r="HC153" i="110" s="1"/>
  <c r="HD153" i="110" s="1"/>
  <c r="HE153" i="110" s="1"/>
  <c r="HF153" i="110" s="1"/>
  <c r="HG153" i="110" s="1"/>
  <c r="HH153" i="110" s="1"/>
  <c r="HI153" i="110" s="1"/>
  <c r="HJ153" i="110" s="1"/>
  <c r="EY89" i="100"/>
  <c r="EW22" i="110"/>
  <c r="EW85" i="106"/>
  <c r="C67" i="111"/>
  <c r="EV148" i="110" l="1"/>
  <c r="EU2" i="110"/>
  <c r="ET55" i="109" s="1"/>
  <c r="EZ89" i="100"/>
  <c r="EV87" i="109"/>
  <c r="EV67" i="109" s="1"/>
  <c r="B154" i="110" s="1"/>
  <c r="EW154" i="110" s="1"/>
  <c r="EX154" i="110" s="1"/>
  <c r="EY154" i="110" s="1"/>
  <c r="EZ154" i="110" s="1"/>
  <c r="FA154" i="110" s="1"/>
  <c r="FB154" i="110" s="1"/>
  <c r="FC154" i="110" s="1"/>
  <c r="FD154" i="110" s="1"/>
  <c r="FE154" i="110" s="1"/>
  <c r="FF154" i="110" s="1"/>
  <c r="FG154" i="110" s="1"/>
  <c r="FH154" i="110" s="1"/>
  <c r="FI154" i="110" s="1"/>
  <c r="FJ154" i="110" s="1"/>
  <c r="FK154" i="110" s="1"/>
  <c r="FL154" i="110" s="1"/>
  <c r="FM154" i="110" s="1"/>
  <c r="FN154" i="110" s="1"/>
  <c r="FO154" i="110" s="1"/>
  <c r="FP154" i="110" s="1"/>
  <c r="FQ154" i="110" s="1"/>
  <c r="FR154" i="110" s="1"/>
  <c r="FS154" i="110" s="1"/>
  <c r="FT154" i="110" s="1"/>
  <c r="FU154" i="110" s="1"/>
  <c r="FV154" i="110" s="1"/>
  <c r="FW154" i="110" s="1"/>
  <c r="FX154" i="110" s="1"/>
  <c r="FY154" i="110" s="1"/>
  <c r="FZ154" i="110" s="1"/>
  <c r="GA154" i="110" s="1"/>
  <c r="GB154" i="110" s="1"/>
  <c r="GC154" i="110" s="1"/>
  <c r="GD154" i="110" s="1"/>
  <c r="GE154" i="110" s="1"/>
  <c r="GF154" i="110" s="1"/>
  <c r="GG154" i="110" s="1"/>
  <c r="GH154" i="110" s="1"/>
  <c r="GI154" i="110" s="1"/>
  <c r="GJ154" i="110" s="1"/>
  <c r="GK154" i="110" s="1"/>
  <c r="GL154" i="110" s="1"/>
  <c r="GM154" i="110" s="1"/>
  <c r="GN154" i="110" s="1"/>
  <c r="GO154" i="110" s="1"/>
  <c r="GP154" i="110" s="1"/>
  <c r="GQ154" i="110" s="1"/>
  <c r="GR154" i="110" s="1"/>
  <c r="GS154" i="110" s="1"/>
  <c r="GT154" i="110" s="1"/>
  <c r="GU154" i="110" s="1"/>
  <c r="GV154" i="110" s="1"/>
  <c r="GW154" i="110" s="1"/>
  <c r="GX154" i="110" s="1"/>
  <c r="GY154" i="110" s="1"/>
  <c r="GZ154" i="110" s="1"/>
  <c r="HA154" i="110" s="1"/>
  <c r="HB154" i="110" s="1"/>
  <c r="HC154" i="110" s="1"/>
  <c r="HD154" i="110" s="1"/>
  <c r="HE154" i="110" s="1"/>
  <c r="HF154" i="110" s="1"/>
  <c r="HG154" i="110" s="1"/>
  <c r="HH154" i="110" s="1"/>
  <c r="HI154" i="110" s="1"/>
  <c r="HJ154" i="110" s="1"/>
  <c r="EY88" i="109"/>
  <c r="E67" i="111"/>
  <c r="BK56" i="109"/>
  <c r="EX22" i="110"/>
  <c r="EX85" i="106"/>
  <c r="EW148" i="110" l="1"/>
  <c r="EV2" i="110"/>
  <c r="EU55" i="109" s="1"/>
  <c r="EZ88" i="109"/>
  <c r="EY85" i="106"/>
  <c r="EW87" i="109"/>
  <c r="EW67" i="109" s="1"/>
  <c r="B155" i="110" s="1"/>
  <c r="EX155" i="110" s="1"/>
  <c r="EY155" i="110" s="1"/>
  <c r="EZ155" i="110" s="1"/>
  <c r="FA155" i="110" s="1"/>
  <c r="FB155" i="110" s="1"/>
  <c r="FC155" i="110" s="1"/>
  <c r="FD155" i="110" s="1"/>
  <c r="FE155" i="110" s="1"/>
  <c r="FF155" i="110" s="1"/>
  <c r="FG155" i="110" s="1"/>
  <c r="FH155" i="110" s="1"/>
  <c r="FI155" i="110" s="1"/>
  <c r="FJ155" i="110" s="1"/>
  <c r="FK155" i="110" s="1"/>
  <c r="FL155" i="110" s="1"/>
  <c r="FM155" i="110" s="1"/>
  <c r="FN155" i="110" s="1"/>
  <c r="FO155" i="110" s="1"/>
  <c r="FP155" i="110" s="1"/>
  <c r="FQ155" i="110" s="1"/>
  <c r="FR155" i="110" s="1"/>
  <c r="FS155" i="110" s="1"/>
  <c r="FT155" i="110" s="1"/>
  <c r="FU155" i="110" s="1"/>
  <c r="FV155" i="110" s="1"/>
  <c r="FW155" i="110" s="1"/>
  <c r="FX155" i="110" s="1"/>
  <c r="FY155" i="110" s="1"/>
  <c r="FZ155" i="110" s="1"/>
  <c r="GA155" i="110" s="1"/>
  <c r="GB155" i="110" s="1"/>
  <c r="GC155" i="110" s="1"/>
  <c r="GD155" i="110" s="1"/>
  <c r="GE155" i="110" s="1"/>
  <c r="GF155" i="110" s="1"/>
  <c r="GG155" i="110" s="1"/>
  <c r="GH155" i="110" s="1"/>
  <c r="GI155" i="110" s="1"/>
  <c r="GJ155" i="110" s="1"/>
  <c r="GK155" i="110" s="1"/>
  <c r="GL155" i="110" s="1"/>
  <c r="GM155" i="110" s="1"/>
  <c r="GN155" i="110" s="1"/>
  <c r="GO155" i="110" s="1"/>
  <c r="GP155" i="110" s="1"/>
  <c r="GQ155" i="110" s="1"/>
  <c r="GR155" i="110" s="1"/>
  <c r="GS155" i="110" s="1"/>
  <c r="GT155" i="110" s="1"/>
  <c r="GU155" i="110" s="1"/>
  <c r="GV155" i="110" s="1"/>
  <c r="GW155" i="110" s="1"/>
  <c r="GX155" i="110" s="1"/>
  <c r="GY155" i="110" s="1"/>
  <c r="GZ155" i="110" s="1"/>
  <c r="HA155" i="110" s="1"/>
  <c r="HB155" i="110" s="1"/>
  <c r="HC155" i="110" s="1"/>
  <c r="HD155" i="110" s="1"/>
  <c r="HE155" i="110" s="1"/>
  <c r="HF155" i="110" s="1"/>
  <c r="HG155" i="110" s="1"/>
  <c r="HH155" i="110" s="1"/>
  <c r="HI155" i="110" s="1"/>
  <c r="HJ155" i="110" s="1"/>
  <c r="EY22" i="110"/>
  <c r="FA89" i="100"/>
  <c r="BK95" i="109"/>
  <c r="F67" i="111"/>
  <c r="EX148" i="110" l="1"/>
  <c r="EW2" i="110"/>
  <c r="EV55" i="109" s="1"/>
  <c r="EX87" i="109"/>
  <c r="EX67" i="109" s="1"/>
  <c r="B156" i="110" s="1"/>
  <c r="EY156" i="110" s="1"/>
  <c r="EZ156" i="110" s="1"/>
  <c r="FA156" i="110" s="1"/>
  <c r="FB156" i="110" s="1"/>
  <c r="FC156" i="110" s="1"/>
  <c r="FD156" i="110" s="1"/>
  <c r="FE156" i="110" s="1"/>
  <c r="FF156" i="110" s="1"/>
  <c r="FG156" i="110" s="1"/>
  <c r="FH156" i="110" s="1"/>
  <c r="FI156" i="110" s="1"/>
  <c r="FJ156" i="110" s="1"/>
  <c r="FK156" i="110" s="1"/>
  <c r="FL156" i="110" s="1"/>
  <c r="FM156" i="110" s="1"/>
  <c r="FN156" i="110" s="1"/>
  <c r="FO156" i="110" s="1"/>
  <c r="FP156" i="110" s="1"/>
  <c r="FQ156" i="110" s="1"/>
  <c r="FR156" i="110" s="1"/>
  <c r="FS156" i="110" s="1"/>
  <c r="FT156" i="110" s="1"/>
  <c r="FU156" i="110" s="1"/>
  <c r="FV156" i="110" s="1"/>
  <c r="FW156" i="110" s="1"/>
  <c r="FX156" i="110" s="1"/>
  <c r="FY156" i="110" s="1"/>
  <c r="FZ156" i="110" s="1"/>
  <c r="GA156" i="110" s="1"/>
  <c r="GB156" i="110" s="1"/>
  <c r="GC156" i="110" s="1"/>
  <c r="GD156" i="110" s="1"/>
  <c r="GE156" i="110" s="1"/>
  <c r="GF156" i="110" s="1"/>
  <c r="GG156" i="110" s="1"/>
  <c r="GH156" i="110" s="1"/>
  <c r="GI156" i="110" s="1"/>
  <c r="GJ156" i="110" s="1"/>
  <c r="GK156" i="110" s="1"/>
  <c r="GL156" i="110" s="1"/>
  <c r="GM156" i="110" s="1"/>
  <c r="GN156" i="110" s="1"/>
  <c r="GO156" i="110" s="1"/>
  <c r="GP156" i="110" s="1"/>
  <c r="GQ156" i="110" s="1"/>
  <c r="GR156" i="110" s="1"/>
  <c r="GS156" i="110" s="1"/>
  <c r="GT156" i="110" s="1"/>
  <c r="GU156" i="110" s="1"/>
  <c r="GV156" i="110" s="1"/>
  <c r="GW156" i="110" s="1"/>
  <c r="GX156" i="110" s="1"/>
  <c r="GY156" i="110" s="1"/>
  <c r="GZ156" i="110" s="1"/>
  <c r="HA156" i="110" s="1"/>
  <c r="HB156" i="110" s="1"/>
  <c r="HC156" i="110" s="1"/>
  <c r="HD156" i="110" s="1"/>
  <c r="HE156" i="110" s="1"/>
  <c r="HF156" i="110" s="1"/>
  <c r="HG156" i="110" s="1"/>
  <c r="HH156" i="110" s="1"/>
  <c r="HI156" i="110" s="1"/>
  <c r="HJ156" i="110" s="1"/>
  <c r="EZ85" i="106"/>
  <c r="EZ22" i="110"/>
  <c r="C68" i="111"/>
  <c r="FB89" i="100"/>
  <c r="FA88" i="109"/>
  <c r="EY148" i="110" l="1"/>
  <c r="EX2" i="110"/>
  <c r="EW55" i="109" s="1"/>
  <c r="FA85" i="106"/>
  <c r="EY87" i="109"/>
  <c r="EY67" i="109" s="1"/>
  <c r="B157" i="110" s="1"/>
  <c r="EZ157" i="110" s="1"/>
  <c r="FA157" i="110" s="1"/>
  <c r="FB157" i="110" s="1"/>
  <c r="FC157" i="110" s="1"/>
  <c r="FD157" i="110" s="1"/>
  <c r="FE157" i="110" s="1"/>
  <c r="FF157" i="110" s="1"/>
  <c r="FG157" i="110" s="1"/>
  <c r="FH157" i="110" s="1"/>
  <c r="FI157" i="110" s="1"/>
  <c r="FJ157" i="110" s="1"/>
  <c r="FK157" i="110" s="1"/>
  <c r="FL157" i="110" s="1"/>
  <c r="FM157" i="110" s="1"/>
  <c r="FN157" i="110" s="1"/>
  <c r="FO157" i="110" s="1"/>
  <c r="FP157" i="110" s="1"/>
  <c r="FQ157" i="110" s="1"/>
  <c r="FR157" i="110" s="1"/>
  <c r="FS157" i="110" s="1"/>
  <c r="FT157" i="110" s="1"/>
  <c r="FU157" i="110" s="1"/>
  <c r="FV157" i="110" s="1"/>
  <c r="FW157" i="110" s="1"/>
  <c r="FX157" i="110" s="1"/>
  <c r="FY157" i="110" s="1"/>
  <c r="FZ157" i="110" s="1"/>
  <c r="GA157" i="110" s="1"/>
  <c r="GB157" i="110" s="1"/>
  <c r="GC157" i="110" s="1"/>
  <c r="GD157" i="110" s="1"/>
  <c r="GE157" i="110" s="1"/>
  <c r="GF157" i="110" s="1"/>
  <c r="GG157" i="110" s="1"/>
  <c r="GH157" i="110" s="1"/>
  <c r="GI157" i="110" s="1"/>
  <c r="GJ157" i="110" s="1"/>
  <c r="GK157" i="110" s="1"/>
  <c r="GL157" i="110" s="1"/>
  <c r="GM157" i="110" s="1"/>
  <c r="GN157" i="110" s="1"/>
  <c r="GO157" i="110" s="1"/>
  <c r="GP157" i="110" s="1"/>
  <c r="GQ157" i="110" s="1"/>
  <c r="GR157" i="110" s="1"/>
  <c r="GS157" i="110" s="1"/>
  <c r="GT157" i="110" s="1"/>
  <c r="GU157" i="110" s="1"/>
  <c r="GV157" i="110" s="1"/>
  <c r="GW157" i="110" s="1"/>
  <c r="GX157" i="110" s="1"/>
  <c r="GY157" i="110" s="1"/>
  <c r="GZ157" i="110" s="1"/>
  <c r="HA157" i="110" s="1"/>
  <c r="HB157" i="110" s="1"/>
  <c r="HC157" i="110" s="1"/>
  <c r="HD157" i="110" s="1"/>
  <c r="HE157" i="110" s="1"/>
  <c r="HF157" i="110" s="1"/>
  <c r="HG157" i="110" s="1"/>
  <c r="HH157" i="110" s="1"/>
  <c r="HI157" i="110" s="1"/>
  <c r="HJ157" i="110" s="1"/>
  <c r="BL56" i="109"/>
  <c r="E68" i="111"/>
  <c r="FC89" i="100"/>
  <c r="FA22" i="110"/>
  <c r="FB88" i="109" l="1"/>
  <c r="EZ148" i="110"/>
  <c r="EY2" i="110"/>
  <c r="EX55" i="109" s="1"/>
  <c r="FD89" i="100"/>
  <c r="EZ87" i="109"/>
  <c r="EZ67" i="109" s="1"/>
  <c r="B158" i="110" s="1"/>
  <c r="FA158" i="110" s="1"/>
  <c r="FB158" i="110" s="1"/>
  <c r="FC158" i="110" s="1"/>
  <c r="FD158" i="110" s="1"/>
  <c r="FE158" i="110" s="1"/>
  <c r="FF158" i="110" s="1"/>
  <c r="FG158" i="110" s="1"/>
  <c r="FH158" i="110" s="1"/>
  <c r="FI158" i="110" s="1"/>
  <c r="FJ158" i="110" s="1"/>
  <c r="FK158" i="110" s="1"/>
  <c r="FL158" i="110" s="1"/>
  <c r="FM158" i="110" s="1"/>
  <c r="FN158" i="110" s="1"/>
  <c r="FO158" i="110" s="1"/>
  <c r="FP158" i="110" s="1"/>
  <c r="FQ158" i="110" s="1"/>
  <c r="FR158" i="110" s="1"/>
  <c r="FS158" i="110" s="1"/>
  <c r="FT158" i="110" s="1"/>
  <c r="FU158" i="110" s="1"/>
  <c r="FV158" i="110" s="1"/>
  <c r="FW158" i="110" s="1"/>
  <c r="FX158" i="110" s="1"/>
  <c r="FY158" i="110" s="1"/>
  <c r="FZ158" i="110" s="1"/>
  <c r="GA158" i="110" s="1"/>
  <c r="GB158" i="110" s="1"/>
  <c r="GC158" i="110" s="1"/>
  <c r="GD158" i="110" s="1"/>
  <c r="GE158" i="110" s="1"/>
  <c r="GF158" i="110" s="1"/>
  <c r="GG158" i="110" s="1"/>
  <c r="GH158" i="110" s="1"/>
  <c r="GI158" i="110" s="1"/>
  <c r="GJ158" i="110" s="1"/>
  <c r="GK158" i="110" s="1"/>
  <c r="GL158" i="110" s="1"/>
  <c r="GM158" i="110" s="1"/>
  <c r="GN158" i="110" s="1"/>
  <c r="GO158" i="110" s="1"/>
  <c r="GP158" i="110" s="1"/>
  <c r="GQ158" i="110" s="1"/>
  <c r="GR158" i="110" s="1"/>
  <c r="GS158" i="110" s="1"/>
  <c r="GT158" i="110" s="1"/>
  <c r="GU158" i="110" s="1"/>
  <c r="GV158" i="110" s="1"/>
  <c r="GW158" i="110" s="1"/>
  <c r="GX158" i="110" s="1"/>
  <c r="GY158" i="110" s="1"/>
  <c r="GZ158" i="110" s="1"/>
  <c r="HA158" i="110" s="1"/>
  <c r="HB158" i="110" s="1"/>
  <c r="HC158" i="110" s="1"/>
  <c r="HD158" i="110" s="1"/>
  <c r="HE158" i="110" s="1"/>
  <c r="HF158" i="110" s="1"/>
  <c r="HG158" i="110" s="1"/>
  <c r="HH158" i="110" s="1"/>
  <c r="HI158" i="110" s="1"/>
  <c r="HJ158" i="110" s="1"/>
  <c r="BL95" i="109"/>
  <c r="F68" i="111"/>
  <c r="FB22" i="110"/>
  <c r="FB85" i="106" l="1"/>
  <c r="FC88" i="109"/>
  <c r="FA148" i="110"/>
  <c r="EZ2" i="110"/>
  <c r="EY55" i="109" s="1"/>
  <c r="FE89" i="100"/>
  <c r="FC22" i="110"/>
  <c r="C69" i="111"/>
  <c r="FA87" i="109"/>
  <c r="FA67" i="109" s="1"/>
  <c r="B159" i="110" s="1"/>
  <c r="FB159" i="110" s="1"/>
  <c r="FC159" i="110" s="1"/>
  <c r="FD159" i="110" s="1"/>
  <c r="FE159" i="110" s="1"/>
  <c r="FF159" i="110" s="1"/>
  <c r="FG159" i="110" s="1"/>
  <c r="FH159" i="110" s="1"/>
  <c r="FI159" i="110" s="1"/>
  <c r="FJ159" i="110" s="1"/>
  <c r="FK159" i="110" s="1"/>
  <c r="FL159" i="110" s="1"/>
  <c r="FM159" i="110" s="1"/>
  <c r="FN159" i="110" s="1"/>
  <c r="FO159" i="110" s="1"/>
  <c r="FP159" i="110" s="1"/>
  <c r="FQ159" i="110" s="1"/>
  <c r="FR159" i="110" s="1"/>
  <c r="FS159" i="110" s="1"/>
  <c r="FT159" i="110" s="1"/>
  <c r="FU159" i="110" s="1"/>
  <c r="FV159" i="110" s="1"/>
  <c r="FW159" i="110" s="1"/>
  <c r="FX159" i="110" s="1"/>
  <c r="FY159" i="110" s="1"/>
  <c r="FZ159" i="110" s="1"/>
  <c r="GA159" i="110" s="1"/>
  <c r="GB159" i="110" s="1"/>
  <c r="GC159" i="110" s="1"/>
  <c r="GD159" i="110" s="1"/>
  <c r="GE159" i="110" s="1"/>
  <c r="GF159" i="110" s="1"/>
  <c r="GG159" i="110" s="1"/>
  <c r="GH159" i="110" s="1"/>
  <c r="GI159" i="110" s="1"/>
  <c r="GJ159" i="110" s="1"/>
  <c r="GK159" i="110" s="1"/>
  <c r="GL159" i="110" s="1"/>
  <c r="GM159" i="110" s="1"/>
  <c r="GN159" i="110" s="1"/>
  <c r="GO159" i="110" s="1"/>
  <c r="GP159" i="110" s="1"/>
  <c r="GQ159" i="110" s="1"/>
  <c r="GR159" i="110" s="1"/>
  <c r="GS159" i="110" s="1"/>
  <c r="GT159" i="110" s="1"/>
  <c r="GU159" i="110" s="1"/>
  <c r="GV159" i="110" s="1"/>
  <c r="GW159" i="110" s="1"/>
  <c r="GX159" i="110" s="1"/>
  <c r="GY159" i="110" s="1"/>
  <c r="GZ159" i="110" s="1"/>
  <c r="HA159" i="110" s="1"/>
  <c r="HB159" i="110" s="1"/>
  <c r="HC159" i="110" s="1"/>
  <c r="HD159" i="110" s="1"/>
  <c r="HE159" i="110" s="1"/>
  <c r="HF159" i="110" s="1"/>
  <c r="HG159" i="110" s="1"/>
  <c r="HH159" i="110" s="1"/>
  <c r="HI159" i="110" s="1"/>
  <c r="HJ159" i="110" s="1"/>
  <c r="FD88" i="109" l="1"/>
  <c r="FC85" i="106"/>
  <c r="FB148" i="110"/>
  <c r="FA2" i="110"/>
  <c r="EZ55" i="109" s="1"/>
  <c r="FE88" i="109"/>
  <c r="BM56" i="109"/>
  <c r="E69" i="111"/>
  <c r="FD22" i="110"/>
  <c r="FF89" i="100"/>
  <c r="FE85" i="106" l="1"/>
  <c r="FD85" i="106"/>
  <c r="FC148" i="110"/>
  <c r="FB2" i="110"/>
  <c r="FA55" i="109" s="1"/>
  <c r="FB87" i="109"/>
  <c r="FB67" i="109" s="1"/>
  <c r="B160" i="110" s="1"/>
  <c r="FC160" i="110" s="1"/>
  <c r="FD160" i="110" s="1"/>
  <c r="FE160" i="110" s="1"/>
  <c r="FF160" i="110" s="1"/>
  <c r="FG160" i="110" s="1"/>
  <c r="FH160" i="110" s="1"/>
  <c r="FI160" i="110" s="1"/>
  <c r="FJ160" i="110" s="1"/>
  <c r="FK160" i="110" s="1"/>
  <c r="FL160" i="110" s="1"/>
  <c r="FM160" i="110" s="1"/>
  <c r="FN160" i="110" s="1"/>
  <c r="FO160" i="110" s="1"/>
  <c r="FP160" i="110" s="1"/>
  <c r="FQ160" i="110" s="1"/>
  <c r="FR160" i="110" s="1"/>
  <c r="FS160" i="110" s="1"/>
  <c r="FT160" i="110" s="1"/>
  <c r="FU160" i="110" s="1"/>
  <c r="FV160" i="110" s="1"/>
  <c r="FW160" i="110" s="1"/>
  <c r="FX160" i="110" s="1"/>
  <c r="FY160" i="110" s="1"/>
  <c r="FZ160" i="110" s="1"/>
  <c r="GA160" i="110" s="1"/>
  <c r="GB160" i="110" s="1"/>
  <c r="GC160" i="110" s="1"/>
  <c r="GD160" i="110" s="1"/>
  <c r="GE160" i="110" s="1"/>
  <c r="GF160" i="110" s="1"/>
  <c r="GG160" i="110" s="1"/>
  <c r="GH160" i="110" s="1"/>
  <c r="GI160" i="110" s="1"/>
  <c r="GJ160" i="110" s="1"/>
  <c r="GK160" i="110" s="1"/>
  <c r="GL160" i="110" s="1"/>
  <c r="GM160" i="110" s="1"/>
  <c r="GN160" i="110" s="1"/>
  <c r="GO160" i="110" s="1"/>
  <c r="GP160" i="110" s="1"/>
  <c r="GQ160" i="110" s="1"/>
  <c r="GR160" i="110" s="1"/>
  <c r="GS160" i="110" s="1"/>
  <c r="GT160" i="110" s="1"/>
  <c r="GU160" i="110" s="1"/>
  <c r="GV160" i="110" s="1"/>
  <c r="GW160" i="110" s="1"/>
  <c r="GX160" i="110" s="1"/>
  <c r="GY160" i="110" s="1"/>
  <c r="GZ160" i="110" s="1"/>
  <c r="HA160" i="110" s="1"/>
  <c r="HB160" i="110" s="1"/>
  <c r="HC160" i="110" s="1"/>
  <c r="HD160" i="110" s="1"/>
  <c r="HE160" i="110" s="1"/>
  <c r="HF160" i="110" s="1"/>
  <c r="HG160" i="110" s="1"/>
  <c r="HH160" i="110" s="1"/>
  <c r="HI160" i="110" s="1"/>
  <c r="HJ160" i="110" s="1"/>
  <c r="FE22" i="110"/>
  <c r="BM95" i="109"/>
  <c r="F69" i="111"/>
  <c r="FF88" i="109"/>
  <c r="FG89" i="100"/>
  <c r="FD148" i="110" l="1"/>
  <c r="FC2" i="110"/>
  <c r="FB55" i="109" s="1"/>
  <c r="FC87" i="109"/>
  <c r="FC67" i="109" s="1"/>
  <c r="B161" i="110" s="1"/>
  <c r="FD161" i="110" s="1"/>
  <c r="FE161" i="110" s="1"/>
  <c r="FF161" i="110" s="1"/>
  <c r="FG161" i="110" s="1"/>
  <c r="FH161" i="110" s="1"/>
  <c r="FI161" i="110" s="1"/>
  <c r="FJ161" i="110" s="1"/>
  <c r="FK161" i="110" s="1"/>
  <c r="FL161" i="110" s="1"/>
  <c r="FM161" i="110" s="1"/>
  <c r="FN161" i="110" s="1"/>
  <c r="FO161" i="110" s="1"/>
  <c r="FP161" i="110" s="1"/>
  <c r="FQ161" i="110" s="1"/>
  <c r="FR161" i="110" s="1"/>
  <c r="FS161" i="110" s="1"/>
  <c r="FT161" i="110" s="1"/>
  <c r="FU161" i="110" s="1"/>
  <c r="FV161" i="110" s="1"/>
  <c r="FW161" i="110" s="1"/>
  <c r="FX161" i="110" s="1"/>
  <c r="FY161" i="110" s="1"/>
  <c r="FZ161" i="110" s="1"/>
  <c r="GA161" i="110" s="1"/>
  <c r="GB161" i="110" s="1"/>
  <c r="GC161" i="110" s="1"/>
  <c r="GD161" i="110" s="1"/>
  <c r="GE161" i="110" s="1"/>
  <c r="GF161" i="110" s="1"/>
  <c r="GG161" i="110" s="1"/>
  <c r="GH161" i="110" s="1"/>
  <c r="GI161" i="110" s="1"/>
  <c r="GJ161" i="110" s="1"/>
  <c r="GK161" i="110" s="1"/>
  <c r="GL161" i="110" s="1"/>
  <c r="GM161" i="110" s="1"/>
  <c r="GN161" i="110" s="1"/>
  <c r="GO161" i="110" s="1"/>
  <c r="GP161" i="110" s="1"/>
  <c r="GQ161" i="110" s="1"/>
  <c r="GR161" i="110" s="1"/>
  <c r="GS161" i="110" s="1"/>
  <c r="GT161" i="110" s="1"/>
  <c r="GU161" i="110" s="1"/>
  <c r="GV161" i="110" s="1"/>
  <c r="GW161" i="110" s="1"/>
  <c r="GX161" i="110" s="1"/>
  <c r="GY161" i="110" s="1"/>
  <c r="GZ161" i="110" s="1"/>
  <c r="HA161" i="110" s="1"/>
  <c r="HB161" i="110" s="1"/>
  <c r="HC161" i="110" s="1"/>
  <c r="HD161" i="110" s="1"/>
  <c r="HE161" i="110" s="1"/>
  <c r="HF161" i="110" s="1"/>
  <c r="HG161" i="110" s="1"/>
  <c r="HH161" i="110" s="1"/>
  <c r="HI161" i="110" s="1"/>
  <c r="HJ161" i="110" s="1"/>
  <c r="FH89" i="100"/>
  <c r="FG88" i="109"/>
  <c r="FF85" i="106"/>
  <c r="FF22" i="110"/>
  <c r="C70" i="111"/>
  <c r="FE148" i="110" l="1"/>
  <c r="FD2" i="110"/>
  <c r="FC55" i="109" s="1"/>
  <c r="FD87" i="109"/>
  <c r="FD67" i="109" s="1"/>
  <c r="B162" i="110" s="1"/>
  <c r="FE162" i="110" s="1"/>
  <c r="FF162" i="110" s="1"/>
  <c r="FG162" i="110" s="1"/>
  <c r="FH162" i="110" s="1"/>
  <c r="FI162" i="110" s="1"/>
  <c r="FJ162" i="110" s="1"/>
  <c r="FK162" i="110" s="1"/>
  <c r="FL162" i="110" s="1"/>
  <c r="FM162" i="110" s="1"/>
  <c r="FN162" i="110" s="1"/>
  <c r="FO162" i="110" s="1"/>
  <c r="FP162" i="110" s="1"/>
  <c r="FQ162" i="110" s="1"/>
  <c r="FR162" i="110" s="1"/>
  <c r="FS162" i="110" s="1"/>
  <c r="FT162" i="110" s="1"/>
  <c r="FU162" i="110" s="1"/>
  <c r="FV162" i="110" s="1"/>
  <c r="FW162" i="110" s="1"/>
  <c r="FX162" i="110" s="1"/>
  <c r="FY162" i="110" s="1"/>
  <c r="FZ162" i="110" s="1"/>
  <c r="GA162" i="110" s="1"/>
  <c r="GB162" i="110" s="1"/>
  <c r="GC162" i="110" s="1"/>
  <c r="GD162" i="110" s="1"/>
  <c r="GE162" i="110" s="1"/>
  <c r="GF162" i="110" s="1"/>
  <c r="GG162" i="110" s="1"/>
  <c r="GH162" i="110" s="1"/>
  <c r="GI162" i="110" s="1"/>
  <c r="GJ162" i="110" s="1"/>
  <c r="GK162" i="110" s="1"/>
  <c r="GL162" i="110" s="1"/>
  <c r="GM162" i="110" s="1"/>
  <c r="GN162" i="110" s="1"/>
  <c r="GO162" i="110" s="1"/>
  <c r="GP162" i="110" s="1"/>
  <c r="GQ162" i="110" s="1"/>
  <c r="GR162" i="110" s="1"/>
  <c r="GS162" i="110" s="1"/>
  <c r="GT162" i="110" s="1"/>
  <c r="GU162" i="110" s="1"/>
  <c r="GV162" i="110" s="1"/>
  <c r="GW162" i="110" s="1"/>
  <c r="GX162" i="110" s="1"/>
  <c r="GY162" i="110" s="1"/>
  <c r="GZ162" i="110" s="1"/>
  <c r="HA162" i="110" s="1"/>
  <c r="HB162" i="110" s="1"/>
  <c r="HC162" i="110" s="1"/>
  <c r="HD162" i="110" s="1"/>
  <c r="HE162" i="110" s="1"/>
  <c r="HF162" i="110" s="1"/>
  <c r="HG162" i="110" s="1"/>
  <c r="HH162" i="110" s="1"/>
  <c r="HI162" i="110" s="1"/>
  <c r="HJ162" i="110" s="1"/>
  <c r="FH88" i="109"/>
  <c r="FI89" i="100"/>
  <c r="FG85" i="106"/>
  <c r="BN56" i="109"/>
  <c r="E70" i="111"/>
  <c r="FG22" i="110"/>
  <c r="FE87" i="109" l="1"/>
  <c r="FE67" i="109" s="1"/>
  <c r="B163" i="110" s="1"/>
  <c r="FF163" i="110" s="1"/>
  <c r="FG163" i="110" s="1"/>
  <c r="FH163" i="110" s="1"/>
  <c r="FI163" i="110" s="1"/>
  <c r="FJ163" i="110" s="1"/>
  <c r="FK163" i="110" s="1"/>
  <c r="FL163" i="110" s="1"/>
  <c r="FM163" i="110" s="1"/>
  <c r="FN163" i="110" s="1"/>
  <c r="FO163" i="110" s="1"/>
  <c r="FP163" i="110" s="1"/>
  <c r="FQ163" i="110" s="1"/>
  <c r="FR163" i="110" s="1"/>
  <c r="FS163" i="110" s="1"/>
  <c r="FT163" i="110" s="1"/>
  <c r="FU163" i="110" s="1"/>
  <c r="FV163" i="110" s="1"/>
  <c r="FW163" i="110" s="1"/>
  <c r="FX163" i="110" s="1"/>
  <c r="FY163" i="110" s="1"/>
  <c r="FZ163" i="110" s="1"/>
  <c r="GA163" i="110" s="1"/>
  <c r="GB163" i="110" s="1"/>
  <c r="GC163" i="110" s="1"/>
  <c r="GD163" i="110" s="1"/>
  <c r="GE163" i="110" s="1"/>
  <c r="GF163" i="110" s="1"/>
  <c r="GG163" i="110" s="1"/>
  <c r="GH163" i="110" s="1"/>
  <c r="GI163" i="110" s="1"/>
  <c r="GJ163" i="110" s="1"/>
  <c r="GK163" i="110" s="1"/>
  <c r="GL163" i="110" s="1"/>
  <c r="GM163" i="110" s="1"/>
  <c r="GN163" i="110" s="1"/>
  <c r="GO163" i="110" s="1"/>
  <c r="GP163" i="110" s="1"/>
  <c r="GQ163" i="110" s="1"/>
  <c r="GR163" i="110" s="1"/>
  <c r="GS163" i="110" s="1"/>
  <c r="GT163" i="110" s="1"/>
  <c r="GU163" i="110" s="1"/>
  <c r="GV163" i="110" s="1"/>
  <c r="GW163" i="110" s="1"/>
  <c r="GX163" i="110" s="1"/>
  <c r="GY163" i="110" s="1"/>
  <c r="GZ163" i="110" s="1"/>
  <c r="HA163" i="110" s="1"/>
  <c r="HB163" i="110" s="1"/>
  <c r="HC163" i="110" s="1"/>
  <c r="HD163" i="110" s="1"/>
  <c r="HE163" i="110" s="1"/>
  <c r="HF163" i="110" s="1"/>
  <c r="HG163" i="110" s="1"/>
  <c r="HH163" i="110" s="1"/>
  <c r="HI163" i="110" s="1"/>
  <c r="HJ163" i="110" s="1"/>
  <c r="FF148" i="110"/>
  <c r="FE2" i="110"/>
  <c r="FD55" i="109" s="1"/>
  <c r="FH22" i="110"/>
  <c r="FH85" i="106"/>
  <c r="FI88" i="109"/>
  <c r="FJ89" i="100"/>
  <c r="BN95" i="109"/>
  <c r="F70" i="111"/>
  <c r="FF87" i="109" l="1"/>
  <c r="FF67" i="109" s="1"/>
  <c r="B164" i="110" s="1"/>
  <c r="FG164" i="110" s="1"/>
  <c r="FH164" i="110" s="1"/>
  <c r="FI164" i="110" s="1"/>
  <c r="FJ164" i="110" s="1"/>
  <c r="FK164" i="110" s="1"/>
  <c r="FL164" i="110" s="1"/>
  <c r="FM164" i="110" s="1"/>
  <c r="FN164" i="110" s="1"/>
  <c r="FO164" i="110" s="1"/>
  <c r="FP164" i="110" s="1"/>
  <c r="FQ164" i="110" s="1"/>
  <c r="FR164" i="110" s="1"/>
  <c r="FS164" i="110" s="1"/>
  <c r="FT164" i="110" s="1"/>
  <c r="FU164" i="110" s="1"/>
  <c r="FV164" i="110" s="1"/>
  <c r="FW164" i="110" s="1"/>
  <c r="FX164" i="110" s="1"/>
  <c r="FY164" i="110" s="1"/>
  <c r="FZ164" i="110" s="1"/>
  <c r="GA164" i="110" s="1"/>
  <c r="GB164" i="110" s="1"/>
  <c r="GC164" i="110" s="1"/>
  <c r="GD164" i="110" s="1"/>
  <c r="GE164" i="110" s="1"/>
  <c r="GF164" i="110" s="1"/>
  <c r="GG164" i="110" s="1"/>
  <c r="GH164" i="110" s="1"/>
  <c r="GI164" i="110" s="1"/>
  <c r="GJ164" i="110" s="1"/>
  <c r="GK164" i="110" s="1"/>
  <c r="GL164" i="110" s="1"/>
  <c r="GM164" i="110" s="1"/>
  <c r="GN164" i="110" s="1"/>
  <c r="GO164" i="110" s="1"/>
  <c r="GP164" i="110" s="1"/>
  <c r="GQ164" i="110" s="1"/>
  <c r="GR164" i="110" s="1"/>
  <c r="GS164" i="110" s="1"/>
  <c r="GT164" i="110" s="1"/>
  <c r="GU164" i="110" s="1"/>
  <c r="GV164" i="110" s="1"/>
  <c r="GW164" i="110" s="1"/>
  <c r="GX164" i="110" s="1"/>
  <c r="GY164" i="110" s="1"/>
  <c r="GZ164" i="110" s="1"/>
  <c r="HA164" i="110" s="1"/>
  <c r="HB164" i="110" s="1"/>
  <c r="HC164" i="110" s="1"/>
  <c r="HD164" i="110" s="1"/>
  <c r="HE164" i="110" s="1"/>
  <c r="HF164" i="110" s="1"/>
  <c r="HG164" i="110" s="1"/>
  <c r="HH164" i="110" s="1"/>
  <c r="HI164" i="110" s="1"/>
  <c r="HJ164" i="110" s="1"/>
  <c r="FG148" i="110"/>
  <c r="FF2" i="110"/>
  <c r="FE55" i="109" s="1"/>
  <c r="FI85" i="106"/>
  <c r="FK89" i="100"/>
  <c r="FI22" i="110"/>
  <c r="C71" i="111"/>
  <c r="FJ88" i="109"/>
  <c r="FG87" i="109" l="1"/>
  <c r="FG67" i="109" s="1"/>
  <c r="B165" i="110" s="1"/>
  <c r="FH165" i="110" s="1"/>
  <c r="FI165" i="110" s="1"/>
  <c r="FJ165" i="110" s="1"/>
  <c r="FK165" i="110" s="1"/>
  <c r="FL165" i="110" s="1"/>
  <c r="FM165" i="110" s="1"/>
  <c r="FN165" i="110" s="1"/>
  <c r="FO165" i="110" s="1"/>
  <c r="FP165" i="110" s="1"/>
  <c r="FQ165" i="110" s="1"/>
  <c r="FR165" i="110" s="1"/>
  <c r="FS165" i="110" s="1"/>
  <c r="FT165" i="110" s="1"/>
  <c r="FU165" i="110" s="1"/>
  <c r="FV165" i="110" s="1"/>
  <c r="FW165" i="110" s="1"/>
  <c r="FX165" i="110" s="1"/>
  <c r="FY165" i="110" s="1"/>
  <c r="FZ165" i="110" s="1"/>
  <c r="GA165" i="110" s="1"/>
  <c r="GB165" i="110" s="1"/>
  <c r="GC165" i="110" s="1"/>
  <c r="GD165" i="110" s="1"/>
  <c r="GE165" i="110" s="1"/>
  <c r="GF165" i="110" s="1"/>
  <c r="GG165" i="110" s="1"/>
  <c r="GH165" i="110" s="1"/>
  <c r="GI165" i="110" s="1"/>
  <c r="GJ165" i="110" s="1"/>
  <c r="GK165" i="110" s="1"/>
  <c r="GL165" i="110" s="1"/>
  <c r="GM165" i="110" s="1"/>
  <c r="GN165" i="110" s="1"/>
  <c r="GO165" i="110" s="1"/>
  <c r="GP165" i="110" s="1"/>
  <c r="GQ165" i="110" s="1"/>
  <c r="GR165" i="110" s="1"/>
  <c r="GS165" i="110" s="1"/>
  <c r="GT165" i="110" s="1"/>
  <c r="GU165" i="110" s="1"/>
  <c r="GV165" i="110" s="1"/>
  <c r="GW165" i="110" s="1"/>
  <c r="GX165" i="110" s="1"/>
  <c r="GY165" i="110" s="1"/>
  <c r="GZ165" i="110" s="1"/>
  <c r="HA165" i="110" s="1"/>
  <c r="HB165" i="110" s="1"/>
  <c r="HC165" i="110" s="1"/>
  <c r="HD165" i="110" s="1"/>
  <c r="HE165" i="110" s="1"/>
  <c r="HF165" i="110" s="1"/>
  <c r="HG165" i="110" s="1"/>
  <c r="HH165" i="110" s="1"/>
  <c r="HI165" i="110" s="1"/>
  <c r="HJ165" i="110" s="1"/>
  <c r="FH148" i="110"/>
  <c r="FG2" i="110"/>
  <c r="FF55" i="109" s="1"/>
  <c r="FJ85" i="106"/>
  <c r="FK88" i="109"/>
  <c r="FJ22" i="110"/>
  <c r="FL89" i="100"/>
  <c r="FH87" i="109"/>
  <c r="FH67" i="109" s="1"/>
  <c r="B166" i="110" s="1"/>
  <c r="FI166" i="110" s="1"/>
  <c r="FJ166" i="110" s="1"/>
  <c r="FK166" i="110" s="1"/>
  <c r="FL166" i="110" s="1"/>
  <c r="FM166" i="110" s="1"/>
  <c r="FN166" i="110" s="1"/>
  <c r="FO166" i="110" s="1"/>
  <c r="FP166" i="110" s="1"/>
  <c r="FQ166" i="110" s="1"/>
  <c r="FR166" i="110" s="1"/>
  <c r="FS166" i="110" s="1"/>
  <c r="FT166" i="110" s="1"/>
  <c r="FU166" i="110" s="1"/>
  <c r="FV166" i="110" s="1"/>
  <c r="FW166" i="110" s="1"/>
  <c r="FX166" i="110" s="1"/>
  <c r="FY166" i="110" s="1"/>
  <c r="FZ166" i="110" s="1"/>
  <c r="GA166" i="110" s="1"/>
  <c r="GB166" i="110" s="1"/>
  <c r="GC166" i="110" s="1"/>
  <c r="GD166" i="110" s="1"/>
  <c r="GE166" i="110" s="1"/>
  <c r="GF166" i="110" s="1"/>
  <c r="GG166" i="110" s="1"/>
  <c r="GH166" i="110" s="1"/>
  <c r="GI166" i="110" s="1"/>
  <c r="GJ166" i="110" s="1"/>
  <c r="GK166" i="110" s="1"/>
  <c r="GL166" i="110" s="1"/>
  <c r="GM166" i="110" s="1"/>
  <c r="GN166" i="110" s="1"/>
  <c r="GO166" i="110" s="1"/>
  <c r="GP166" i="110" s="1"/>
  <c r="GQ166" i="110" s="1"/>
  <c r="GR166" i="110" s="1"/>
  <c r="GS166" i="110" s="1"/>
  <c r="GT166" i="110" s="1"/>
  <c r="GU166" i="110" s="1"/>
  <c r="GV166" i="110" s="1"/>
  <c r="GW166" i="110" s="1"/>
  <c r="GX166" i="110" s="1"/>
  <c r="GY166" i="110" s="1"/>
  <c r="GZ166" i="110" s="1"/>
  <c r="HA166" i="110" s="1"/>
  <c r="HB166" i="110" s="1"/>
  <c r="HC166" i="110" s="1"/>
  <c r="HD166" i="110" s="1"/>
  <c r="HE166" i="110" s="1"/>
  <c r="HF166" i="110" s="1"/>
  <c r="HG166" i="110" s="1"/>
  <c r="HH166" i="110" s="1"/>
  <c r="HI166" i="110" s="1"/>
  <c r="HJ166" i="110" s="1"/>
  <c r="E71" i="111"/>
  <c r="BO56" i="109"/>
  <c r="FI148" i="110" l="1"/>
  <c r="FH2" i="110"/>
  <c r="FG55" i="109" s="1"/>
  <c r="FI87" i="109"/>
  <c r="FI67" i="109" s="1"/>
  <c r="B167" i="110" s="1"/>
  <c r="FJ167" i="110" s="1"/>
  <c r="FK167" i="110" s="1"/>
  <c r="FL167" i="110" s="1"/>
  <c r="FM167" i="110" s="1"/>
  <c r="FN167" i="110" s="1"/>
  <c r="FO167" i="110" s="1"/>
  <c r="FP167" i="110" s="1"/>
  <c r="FQ167" i="110" s="1"/>
  <c r="FR167" i="110" s="1"/>
  <c r="FS167" i="110" s="1"/>
  <c r="FT167" i="110" s="1"/>
  <c r="FU167" i="110" s="1"/>
  <c r="FV167" i="110" s="1"/>
  <c r="FW167" i="110" s="1"/>
  <c r="FX167" i="110" s="1"/>
  <c r="FY167" i="110" s="1"/>
  <c r="FZ167" i="110" s="1"/>
  <c r="GA167" i="110" s="1"/>
  <c r="GB167" i="110" s="1"/>
  <c r="GC167" i="110" s="1"/>
  <c r="GD167" i="110" s="1"/>
  <c r="GE167" i="110" s="1"/>
  <c r="GF167" i="110" s="1"/>
  <c r="GG167" i="110" s="1"/>
  <c r="GH167" i="110" s="1"/>
  <c r="GI167" i="110" s="1"/>
  <c r="GJ167" i="110" s="1"/>
  <c r="GK167" i="110" s="1"/>
  <c r="GL167" i="110" s="1"/>
  <c r="GM167" i="110" s="1"/>
  <c r="GN167" i="110" s="1"/>
  <c r="GO167" i="110" s="1"/>
  <c r="GP167" i="110" s="1"/>
  <c r="GQ167" i="110" s="1"/>
  <c r="GR167" i="110" s="1"/>
  <c r="GS167" i="110" s="1"/>
  <c r="GT167" i="110" s="1"/>
  <c r="GU167" i="110" s="1"/>
  <c r="GV167" i="110" s="1"/>
  <c r="GW167" i="110" s="1"/>
  <c r="GX167" i="110" s="1"/>
  <c r="GY167" i="110" s="1"/>
  <c r="GZ167" i="110" s="1"/>
  <c r="HA167" i="110" s="1"/>
  <c r="HB167" i="110" s="1"/>
  <c r="HC167" i="110" s="1"/>
  <c r="HD167" i="110" s="1"/>
  <c r="HE167" i="110" s="1"/>
  <c r="HF167" i="110" s="1"/>
  <c r="HG167" i="110" s="1"/>
  <c r="HH167" i="110" s="1"/>
  <c r="HI167" i="110" s="1"/>
  <c r="HJ167" i="110" s="1"/>
  <c r="FL88" i="109"/>
  <c r="FK85" i="106"/>
  <c r="FM89" i="100"/>
  <c r="BO95" i="109"/>
  <c r="F71" i="111"/>
  <c r="FK22" i="110"/>
  <c r="FJ148" i="110" l="1"/>
  <c r="FI2" i="110"/>
  <c r="FH55" i="109" s="1"/>
  <c r="FJ87" i="109"/>
  <c r="FJ67" i="109" s="1"/>
  <c r="B168" i="110" s="1"/>
  <c r="FK168" i="110" s="1"/>
  <c r="FL168" i="110" s="1"/>
  <c r="FM168" i="110" s="1"/>
  <c r="FN168" i="110" s="1"/>
  <c r="FO168" i="110" s="1"/>
  <c r="FP168" i="110" s="1"/>
  <c r="FQ168" i="110" s="1"/>
  <c r="FR168" i="110" s="1"/>
  <c r="FS168" i="110" s="1"/>
  <c r="FT168" i="110" s="1"/>
  <c r="FU168" i="110" s="1"/>
  <c r="FV168" i="110" s="1"/>
  <c r="FW168" i="110" s="1"/>
  <c r="FX168" i="110" s="1"/>
  <c r="FY168" i="110" s="1"/>
  <c r="FZ168" i="110" s="1"/>
  <c r="GA168" i="110" s="1"/>
  <c r="GB168" i="110" s="1"/>
  <c r="GC168" i="110" s="1"/>
  <c r="GD168" i="110" s="1"/>
  <c r="GE168" i="110" s="1"/>
  <c r="GF168" i="110" s="1"/>
  <c r="GG168" i="110" s="1"/>
  <c r="GH168" i="110" s="1"/>
  <c r="GI168" i="110" s="1"/>
  <c r="GJ168" i="110" s="1"/>
  <c r="GK168" i="110" s="1"/>
  <c r="GL168" i="110" s="1"/>
  <c r="GM168" i="110" s="1"/>
  <c r="GN168" i="110" s="1"/>
  <c r="GO168" i="110" s="1"/>
  <c r="GP168" i="110" s="1"/>
  <c r="GQ168" i="110" s="1"/>
  <c r="GR168" i="110" s="1"/>
  <c r="GS168" i="110" s="1"/>
  <c r="GT168" i="110" s="1"/>
  <c r="GU168" i="110" s="1"/>
  <c r="GV168" i="110" s="1"/>
  <c r="GW168" i="110" s="1"/>
  <c r="GX168" i="110" s="1"/>
  <c r="GY168" i="110" s="1"/>
  <c r="GZ168" i="110" s="1"/>
  <c r="HA168" i="110" s="1"/>
  <c r="HB168" i="110" s="1"/>
  <c r="HC168" i="110" s="1"/>
  <c r="HD168" i="110" s="1"/>
  <c r="HE168" i="110" s="1"/>
  <c r="HF168" i="110" s="1"/>
  <c r="HG168" i="110" s="1"/>
  <c r="HH168" i="110" s="1"/>
  <c r="HI168" i="110" s="1"/>
  <c r="HJ168" i="110" s="1"/>
  <c r="FL22" i="110"/>
  <c r="FL85" i="106"/>
  <c r="FM88" i="109"/>
  <c r="C72" i="111"/>
  <c r="FN89" i="100"/>
  <c r="FK148" i="110" l="1"/>
  <c r="FJ2" i="110"/>
  <c r="FI55" i="109" s="1"/>
  <c r="FM85" i="106"/>
  <c r="FM22" i="110"/>
  <c r="FO89" i="100"/>
  <c r="FK87" i="109"/>
  <c r="FK67" i="109" s="1"/>
  <c r="B169" i="110" s="1"/>
  <c r="FL169" i="110" s="1"/>
  <c r="FM169" i="110" s="1"/>
  <c r="FN169" i="110" s="1"/>
  <c r="FO169" i="110" s="1"/>
  <c r="FP169" i="110" s="1"/>
  <c r="FQ169" i="110" s="1"/>
  <c r="FR169" i="110" s="1"/>
  <c r="FS169" i="110" s="1"/>
  <c r="FT169" i="110" s="1"/>
  <c r="FU169" i="110" s="1"/>
  <c r="FV169" i="110" s="1"/>
  <c r="FW169" i="110" s="1"/>
  <c r="FX169" i="110" s="1"/>
  <c r="FY169" i="110" s="1"/>
  <c r="FZ169" i="110" s="1"/>
  <c r="GA169" i="110" s="1"/>
  <c r="GB169" i="110" s="1"/>
  <c r="GC169" i="110" s="1"/>
  <c r="GD169" i="110" s="1"/>
  <c r="GE169" i="110" s="1"/>
  <c r="GF169" i="110" s="1"/>
  <c r="GG169" i="110" s="1"/>
  <c r="GH169" i="110" s="1"/>
  <c r="GI169" i="110" s="1"/>
  <c r="GJ169" i="110" s="1"/>
  <c r="GK169" i="110" s="1"/>
  <c r="GL169" i="110" s="1"/>
  <c r="GM169" i="110" s="1"/>
  <c r="GN169" i="110" s="1"/>
  <c r="GO169" i="110" s="1"/>
  <c r="GP169" i="110" s="1"/>
  <c r="GQ169" i="110" s="1"/>
  <c r="GR169" i="110" s="1"/>
  <c r="GS169" i="110" s="1"/>
  <c r="GT169" i="110" s="1"/>
  <c r="GU169" i="110" s="1"/>
  <c r="GV169" i="110" s="1"/>
  <c r="GW169" i="110" s="1"/>
  <c r="GX169" i="110" s="1"/>
  <c r="GY169" i="110" s="1"/>
  <c r="GZ169" i="110" s="1"/>
  <c r="HA169" i="110" s="1"/>
  <c r="HB169" i="110" s="1"/>
  <c r="HC169" i="110" s="1"/>
  <c r="HD169" i="110" s="1"/>
  <c r="HE169" i="110" s="1"/>
  <c r="HF169" i="110" s="1"/>
  <c r="HG169" i="110" s="1"/>
  <c r="HH169" i="110" s="1"/>
  <c r="HI169" i="110" s="1"/>
  <c r="HJ169" i="110" s="1"/>
  <c r="BP56" i="109"/>
  <c r="E72" i="111"/>
  <c r="FN88" i="109" l="1"/>
  <c r="FL148" i="110"/>
  <c r="FK2" i="110"/>
  <c r="FJ55" i="109" s="1"/>
  <c r="FN22" i="110"/>
  <c r="FP89" i="100"/>
  <c r="BP95" i="109"/>
  <c r="F72" i="111"/>
  <c r="FL87" i="109"/>
  <c r="FL67" i="109" s="1"/>
  <c r="B170" i="110" s="1"/>
  <c r="FM170" i="110" s="1"/>
  <c r="FN170" i="110" s="1"/>
  <c r="FO170" i="110" s="1"/>
  <c r="FP170" i="110" s="1"/>
  <c r="FQ170" i="110" s="1"/>
  <c r="FR170" i="110" s="1"/>
  <c r="FS170" i="110" s="1"/>
  <c r="FT170" i="110" s="1"/>
  <c r="FU170" i="110" s="1"/>
  <c r="FV170" i="110" s="1"/>
  <c r="FW170" i="110" s="1"/>
  <c r="FX170" i="110" s="1"/>
  <c r="FY170" i="110" s="1"/>
  <c r="FZ170" i="110" s="1"/>
  <c r="GA170" i="110" s="1"/>
  <c r="GB170" i="110" s="1"/>
  <c r="GC170" i="110" s="1"/>
  <c r="GD170" i="110" s="1"/>
  <c r="GE170" i="110" s="1"/>
  <c r="GF170" i="110" s="1"/>
  <c r="GG170" i="110" s="1"/>
  <c r="GH170" i="110" s="1"/>
  <c r="GI170" i="110" s="1"/>
  <c r="GJ170" i="110" s="1"/>
  <c r="GK170" i="110" s="1"/>
  <c r="GL170" i="110" s="1"/>
  <c r="GM170" i="110" s="1"/>
  <c r="GN170" i="110" s="1"/>
  <c r="GO170" i="110" s="1"/>
  <c r="GP170" i="110" s="1"/>
  <c r="GQ170" i="110" s="1"/>
  <c r="GR170" i="110" s="1"/>
  <c r="GS170" i="110" s="1"/>
  <c r="GT170" i="110" s="1"/>
  <c r="GU170" i="110" s="1"/>
  <c r="GV170" i="110" s="1"/>
  <c r="GW170" i="110" s="1"/>
  <c r="GX170" i="110" s="1"/>
  <c r="GY170" i="110" s="1"/>
  <c r="GZ170" i="110" s="1"/>
  <c r="HA170" i="110" s="1"/>
  <c r="HB170" i="110" s="1"/>
  <c r="HC170" i="110" s="1"/>
  <c r="HD170" i="110" s="1"/>
  <c r="HE170" i="110" s="1"/>
  <c r="HF170" i="110" s="1"/>
  <c r="HG170" i="110" s="1"/>
  <c r="HH170" i="110" s="1"/>
  <c r="HI170" i="110" s="1"/>
  <c r="HJ170" i="110" s="1"/>
  <c r="FO88" i="109" l="1"/>
  <c r="FN85" i="106"/>
  <c r="FM148" i="110"/>
  <c r="FL2" i="110"/>
  <c r="FK55" i="109" s="1"/>
  <c r="FQ89" i="100"/>
  <c r="FP88" i="109"/>
  <c r="C73" i="111"/>
  <c r="FO22" i="110"/>
  <c r="FM87" i="109"/>
  <c r="FM67" i="109" s="1"/>
  <c r="B171" i="110" s="1"/>
  <c r="FN171" i="110" s="1"/>
  <c r="FO171" i="110" s="1"/>
  <c r="FP171" i="110" s="1"/>
  <c r="FQ171" i="110" s="1"/>
  <c r="FR171" i="110" s="1"/>
  <c r="FS171" i="110" s="1"/>
  <c r="FT171" i="110" s="1"/>
  <c r="FU171" i="110" s="1"/>
  <c r="FV171" i="110" s="1"/>
  <c r="FW171" i="110" s="1"/>
  <c r="FX171" i="110" s="1"/>
  <c r="FY171" i="110" s="1"/>
  <c r="FZ171" i="110" s="1"/>
  <c r="GA171" i="110" s="1"/>
  <c r="GB171" i="110" s="1"/>
  <c r="GC171" i="110" s="1"/>
  <c r="GD171" i="110" s="1"/>
  <c r="GE171" i="110" s="1"/>
  <c r="GF171" i="110" s="1"/>
  <c r="GG171" i="110" s="1"/>
  <c r="GH171" i="110" s="1"/>
  <c r="GI171" i="110" s="1"/>
  <c r="GJ171" i="110" s="1"/>
  <c r="GK171" i="110" s="1"/>
  <c r="GL171" i="110" s="1"/>
  <c r="GM171" i="110" s="1"/>
  <c r="GN171" i="110" s="1"/>
  <c r="GO171" i="110" s="1"/>
  <c r="GP171" i="110" s="1"/>
  <c r="GQ171" i="110" s="1"/>
  <c r="GR171" i="110" s="1"/>
  <c r="GS171" i="110" s="1"/>
  <c r="GT171" i="110" s="1"/>
  <c r="GU171" i="110" s="1"/>
  <c r="GV171" i="110" s="1"/>
  <c r="GW171" i="110" s="1"/>
  <c r="GX171" i="110" s="1"/>
  <c r="GY171" i="110" s="1"/>
  <c r="GZ171" i="110" s="1"/>
  <c r="HA171" i="110" s="1"/>
  <c r="HB171" i="110" s="1"/>
  <c r="HC171" i="110" s="1"/>
  <c r="HD171" i="110" s="1"/>
  <c r="HE171" i="110" s="1"/>
  <c r="HF171" i="110" s="1"/>
  <c r="HG171" i="110" s="1"/>
  <c r="HH171" i="110" s="1"/>
  <c r="HI171" i="110" s="1"/>
  <c r="HJ171" i="110" s="1"/>
  <c r="FO85" i="106" l="1"/>
  <c r="FN148" i="110"/>
  <c r="FM2" i="110"/>
  <c r="FL55" i="109" s="1"/>
  <c r="FR89" i="100"/>
  <c r="FP22" i="110"/>
  <c r="E73" i="111"/>
  <c r="BQ56" i="109"/>
  <c r="FP85" i="106" l="1"/>
  <c r="FQ88" i="109"/>
  <c r="FO148" i="110"/>
  <c r="FN2" i="110"/>
  <c r="FM55" i="109" s="1"/>
  <c r="FR88" i="109"/>
  <c r="BQ95" i="109"/>
  <c r="F73" i="111"/>
  <c r="FQ85" i="106"/>
  <c r="FS89" i="100"/>
  <c r="FN87" i="109"/>
  <c r="FN67" i="109" s="1"/>
  <c r="B172" i="110" s="1"/>
  <c r="FO172" i="110" s="1"/>
  <c r="FP172" i="110" s="1"/>
  <c r="FQ172" i="110" s="1"/>
  <c r="FR172" i="110" s="1"/>
  <c r="FS172" i="110" s="1"/>
  <c r="FT172" i="110" s="1"/>
  <c r="FU172" i="110" s="1"/>
  <c r="FV172" i="110" s="1"/>
  <c r="FW172" i="110" s="1"/>
  <c r="FX172" i="110" s="1"/>
  <c r="FY172" i="110" s="1"/>
  <c r="FZ172" i="110" s="1"/>
  <c r="GA172" i="110" s="1"/>
  <c r="GB172" i="110" s="1"/>
  <c r="GC172" i="110" s="1"/>
  <c r="GD172" i="110" s="1"/>
  <c r="GE172" i="110" s="1"/>
  <c r="GF172" i="110" s="1"/>
  <c r="GG172" i="110" s="1"/>
  <c r="GH172" i="110" s="1"/>
  <c r="GI172" i="110" s="1"/>
  <c r="GJ172" i="110" s="1"/>
  <c r="GK172" i="110" s="1"/>
  <c r="GL172" i="110" s="1"/>
  <c r="GM172" i="110" s="1"/>
  <c r="GN172" i="110" s="1"/>
  <c r="GO172" i="110" s="1"/>
  <c r="GP172" i="110" s="1"/>
  <c r="GQ172" i="110" s="1"/>
  <c r="GR172" i="110" s="1"/>
  <c r="GS172" i="110" s="1"/>
  <c r="GT172" i="110" s="1"/>
  <c r="GU172" i="110" s="1"/>
  <c r="GV172" i="110" s="1"/>
  <c r="GW172" i="110" s="1"/>
  <c r="GX172" i="110" s="1"/>
  <c r="GY172" i="110" s="1"/>
  <c r="GZ172" i="110" s="1"/>
  <c r="HA172" i="110" s="1"/>
  <c r="HB172" i="110" s="1"/>
  <c r="HC172" i="110" s="1"/>
  <c r="HD172" i="110" s="1"/>
  <c r="HE172" i="110" s="1"/>
  <c r="HF172" i="110" s="1"/>
  <c r="HG172" i="110" s="1"/>
  <c r="HH172" i="110" s="1"/>
  <c r="HI172" i="110" s="1"/>
  <c r="HJ172" i="110" s="1"/>
  <c r="FQ22" i="110"/>
  <c r="FP148" i="110" l="1"/>
  <c r="FO2" i="110"/>
  <c r="FN55" i="109" s="1"/>
  <c r="FR85" i="106"/>
  <c r="FS88" i="109"/>
  <c r="C74" i="111"/>
  <c r="FT89" i="100"/>
  <c r="FR22" i="110"/>
  <c r="FO87" i="109"/>
  <c r="FO67" i="109" s="1"/>
  <c r="B173" i="110" s="1"/>
  <c r="FP173" i="110" s="1"/>
  <c r="FQ173" i="110" s="1"/>
  <c r="FR173" i="110" s="1"/>
  <c r="FS173" i="110" s="1"/>
  <c r="FT173" i="110" s="1"/>
  <c r="FU173" i="110" s="1"/>
  <c r="FV173" i="110" s="1"/>
  <c r="FW173" i="110" s="1"/>
  <c r="FX173" i="110" s="1"/>
  <c r="FY173" i="110" s="1"/>
  <c r="FZ173" i="110" s="1"/>
  <c r="GA173" i="110" s="1"/>
  <c r="GB173" i="110" s="1"/>
  <c r="GC173" i="110" s="1"/>
  <c r="GD173" i="110" s="1"/>
  <c r="GE173" i="110" s="1"/>
  <c r="GF173" i="110" s="1"/>
  <c r="GG173" i="110" s="1"/>
  <c r="GH173" i="110" s="1"/>
  <c r="GI173" i="110" s="1"/>
  <c r="GJ173" i="110" s="1"/>
  <c r="GK173" i="110" s="1"/>
  <c r="GL173" i="110" s="1"/>
  <c r="GM173" i="110" s="1"/>
  <c r="GN173" i="110" s="1"/>
  <c r="GO173" i="110" s="1"/>
  <c r="GP173" i="110" s="1"/>
  <c r="GQ173" i="110" s="1"/>
  <c r="GR173" i="110" s="1"/>
  <c r="GS173" i="110" s="1"/>
  <c r="GT173" i="110" s="1"/>
  <c r="GU173" i="110" s="1"/>
  <c r="GV173" i="110" s="1"/>
  <c r="GW173" i="110" s="1"/>
  <c r="GX173" i="110" s="1"/>
  <c r="GY173" i="110" s="1"/>
  <c r="GZ173" i="110" s="1"/>
  <c r="HA173" i="110" s="1"/>
  <c r="HB173" i="110" s="1"/>
  <c r="HC173" i="110" s="1"/>
  <c r="HD173" i="110" s="1"/>
  <c r="HE173" i="110" s="1"/>
  <c r="HF173" i="110" s="1"/>
  <c r="HG173" i="110" s="1"/>
  <c r="HH173" i="110" s="1"/>
  <c r="HI173" i="110" s="1"/>
  <c r="HJ173" i="110" s="1"/>
  <c r="FQ148" i="110" l="1"/>
  <c r="FP2" i="110"/>
  <c r="FO55" i="109" s="1"/>
  <c r="FT88" i="109"/>
  <c r="FU89" i="100"/>
  <c r="FP87" i="109"/>
  <c r="FP67" i="109" s="1"/>
  <c r="B174" i="110" s="1"/>
  <c r="FQ174" i="110" s="1"/>
  <c r="FR174" i="110" s="1"/>
  <c r="FS174" i="110" s="1"/>
  <c r="FT174" i="110" s="1"/>
  <c r="FU174" i="110" s="1"/>
  <c r="FV174" i="110" s="1"/>
  <c r="FW174" i="110" s="1"/>
  <c r="FX174" i="110" s="1"/>
  <c r="FY174" i="110" s="1"/>
  <c r="FZ174" i="110" s="1"/>
  <c r="GA174" i="110" s="1"/>
  <c r="GB174" i="110" s="1"/>
  <c r="GC174" i="110" s="1"/>
  <c r="GD174" i="110" s="1"/>
  <c r="GE174" i="110" s="1"/>
  <c r="GF174" i="110" s="1"/>
  <c r="GG174" i="110" s="1"/>
  <c r="GH174" i="110" s="1"/>
  <c r="GI174" i="110" s="1"/>
  <c r="GJ174" i="110" s="1"/>
  <c r="GK174" i="110" s="1"/>
  <c r="GL174" i="110" s="1"/>
  <c r="GM174" i="110" s="1"/>
  <c r="GN174" i="110" s="1"/>
  <c r="GO174" i="110" s="1"/>
  <c r="GP174" i="110" s="1"/>
  <c r="GQ174" i="110" s="1"/>
  <c r="GR174" i="110" s="1"/>
  <c r="GS174" i="110" s="1"/>
  <c r="GT174" i="110" s="1"/>
  <c r="GU174" i="110" s="1"/>
  <c r="GV174" i="110" s="1"/>
  <c r="GW174" i="110" s="1"/>
  <c r="GX174" i="110" s="1"/>
  <c r="GY174" i="110" s="1"/>
  <c r="GZ174" i="110" s="1"/>
  <c r="HA174" i="110" s="1"/>
  <c r="HB174" i="110" s="1"/>
  <c r="HC174" i="110" s="1"/>
  <c r="HD174" i="110" s="1"/>
  <c r="HE174" i="110" s="1"/>
  <c r="HF174" i="110" s="1"/>
  <c r="HG174" i="110" s="1"/>
  <c r="HH174" i="110" s="1"/>
  <c r="HI174" i="110" s="1"/>
  <c r="HJ174" i="110" s="1"/>
  <c r="FS85" i="106"/>
  <c r="BR56" i="109"/>
  <c r="E74" i="111"/>
  <c r="FS22" i="110"/>
  <c r="FR148" i="110" l="1"/>
  <c r="FQ2" i="110"/>
  <c r="FP55" i="109" s="1"/>
  <c r="FT85" i="106"/>
  <c r="FU88" i="109"/>
  <c r="FQ87" i="109"/>
  <c r="FQ67" i="109" s="1"/>
  <c r="B175" i="110" s="1"/>
  <c r="FR175" i="110" s="1"/>
  <c r="FS175" i="110" s="1"/>
  <c r="FT175" i="110" s="1"/>
  <c r="FU175" i="110" s="1"/>
  <c r="FV175" i="110" s="1"/>
  <c r="FW175" i="110" s="1"/>
  <c r="FX175" i="110" s="1"/>
  <c r="FY175" i="110" s="1"/>
  <c r="FZ175" i="110" s="1"/>
  <c r="GA175" i="110" s="1"/>
  <c r="GB175" i="110" s="1"/>
  <c r="GC175" i="110" s="1"/>
  <c r="GD175" i="110" s="1"/>
  <c r="GE175" i="110" s="1"/>
  <c r="GF175" i="110" s="1"/>
  <c r="GG175" i="110" s="1"/>
  <c r="GH175" i="110" s="1"/>
  <c r="GI175" i="110" s="1"/>
  <c r="GJ175" i="110" s="1"/>
  <c r="GK175" i="110" s="1"/>
  <c r="GL175" i="110" s="1"/>
  <c r="GM175" i="110" s="1"/>
  <c r="GN175" i="110" s="1"/>
  <c r="GO175" i="110" s="1"/>
  <c r="GP175" i="110" s="1"/>
  <c r="GQ175" i="110" s="1"/>
  <c r="GR175" i="110" s="1"/>
  <c r="GS175" i="110" s="1"/>
  <c r="GT175" i="110" s="1"/>
  <c r="GU175" i="110" s="1"/>
  <c r="GV175" i="110" s="1"/>
  <c r="GW175" i="110" s="1"/>
  <c r="GX175" i="110" s="1"/>
  <c r="GY175" i="110" s="1"/>
  <c r="GZ175" i="110" s="1"/>
  <c r="HA175" i="110" s="1"/>
  <c r="HB175" i="110" s="1"/>
  <c r="HC175" i="110" s="1"/>
  <c r="HD175" i="110" s="1"/>
  <c r="HE175" i="110" s="1"/>
  <c r="HF175" i="110" s="1"/>
  <c r="HG175" i="110" s="1"/>
  <c r="HH175" i="110" s="1"/>
  <c r="HI175" i="110" s="1"/>
  <c r="HJ175" i="110" s="1"/>
  <c r="FT22" i="110"/>
  <c r="BR95" i="109"/>
  <c r="F74" i="111"/>
  <c r="FV89" i="100"/>
  <c r="FS148" i="110" l="1"/>
  <c r="FR2" i="110"/>
  <c r="FQ55" i="109" s="1"/>
  <c r="FU85" i="106"/>
  <c r="FW89" i="100"/>
  <c r="C75" i="111"/>
  <c r="FU22" i="110"/>
  <c r="FR87" i="109"/>
  <c r="FR67" i="109" s="1"/>
  <c r="B176" i="110" s="1"/>
  <c r="FS176" i="110" s="1"/>
  <c r="FT176" i="110" s="1"/>
  <c r="FU176" i="110" s="1"/>
  <c r="FV176" i="110" s="1"/>
  <c r="FW176" i="110" s="1"/>
  <c r="FX176" i="110" s="1"/>
  <c r="FY176" i="110" s="1"/>
  <c r="FZ176" i="110" s="1"/>
  <c r="GA176" i="110" s="1"/>
  <c r="GB176" i="110" s="1"/>
  <c r="GC176" i="110" s="1"/>
  <c r="GD176" i="110" s="1"/>
  <c r="GE176" i="110" s="1"/>
  <c r="GF176" i="110" s="1"/>
  <c r="GG176" i="110" s="1"/>
  <c r="GH176" i="110" s="1"/>
  <c r="GI176" i="110" s="1"/>
  <c r="GJ176" i="110" s="1"/>
  <c r="GK176" i="110" s="1"/>
  <c r="GL176" i="110" s="1"/>
  <c r="GM176" i="110" s="1"/>
  <c r="GN176" i="110" s="1"/>
  <c r="GO176" i="110" s="1"/>
  <c r="GP176" i="110" s="1"/>
  <c r="GQ176" i="110" s="1"/>
  <c r="GR176" i="110" s="1"/>
  <c r="GS176" i="110" s="1"/>
  <c r="GT176" i="110" s="1"/>
  <c r="GU176" i="110" s="1"/>
  <c r="GV176" i="110" s="1"/>
  <c r="GW176" i="110" s="1"/>
  <c r="GX176" i="110" s="1"/>
  <c r="GY176" i="110" s="1"/>
  <c r="GZ176" i="110" s="1"/>
  <c r="HA176" i="110" s="1"/>
  <c r="HB176" i="110" s="1"/>
  <c r="HC176" i="110" s="1"/>
  <c r="HD176" i="110" s="1"/>
  <c r="HE176" i="110" s="1"/>
  <c r="HF176" i="110" s="1"/>
  <c r="HG176" i="110" s="1"/>
  <c r="HH176" i="110" s="1"/>
  <c r="HI176" i="110" s="1"/>
  <c r="HJ176" i="110" s="1"/>
  <c r="FV88" i="109"/>
  <c r="FT148" i="110" l="1"/>
  <c r="FS2" i="110"/>
  <c r="FR55" i="109" s="1"/>
  <c r="FW88" i="109"/>
  <c r="FX89" i="100"/>
  <c r="FV85" i="106"/>
  <c r="FS87" i="109"/>
  <c r="FS67" i="109" s="1"/>
  <c r="B177" i="110" s="1"/>
  <c r="FT177" i="110" s="1"/>
  <c r="FU177" i="110" s="1"/>
  <c r="FV177" i="110" s="1"/>
  <c r="FW177" i="110" s="1"/>
  <c r="FX177" i="110" s="1"/>
  <c r="FY177" i="110" s="1"/>
  <c r="FZ177" i="110" s="1"/>
  <c r="GA177" i="110" s="1"/>
  <c r="GB177" i="110" s="1"/>
  <c r="GC177" i="110" s="1"/>
  <c r="GD177" i="110" s="1"/>
  <c r="GE177" i="110" s="1"/>
  <c r="GF177" i="110" s="1"/>
  <c r="GG177" i="110" s="1"/>
  <c r="GH177" i="110" s="1"/>
  <c r="GI177" i="110" s="1"/>
  <c r="GJ177" i="110" s="1"/>
  <c r="GK177" i="110" s="1"/>
  <c r="GL177" i="110" s="1"/>
  <c r="GM177" i="110" s="1"/>
  <c r="GN177" i="110" s="1"/>
  <c r="GO177" i="110" s="1"/>
  <c r="GP177" i="110" s="1"/>
  <c r="GQ177" i="110" s="1"/>
  <c r="GR177" i="110" s="1"/>
  <c r="GS177" i="110" s="1"/>
  <c r="GT177" i="110" s="1"/>
  <c r="GU177" i="110" s="1"/>
  <c r="GV177" i="110" s="1"/>
  <c r="GW177" i="110" s="1"/>
  <c r="GX177" i="110" s="1"/>
  <c r="GY177" i="110" s="1"/>
  <c r="GZ177" i="110" s="1"/>
  <c r="HA177" i="110" s="1"/>
  <c r="HB177" i="110" s="1"/>
  <c r="HC177" i="110" s="1"/>
  <c r="HD177" i="110" s="1"/>
  <c r="HE177" i="110" s="1"/>
  <c r="HF177" i="110" s="1"/>
  <c r="HG177" i="110" s="1"/>
  <c r="HH177" i="110" s="1"/>
  <c r="HI177" i="110" s="1"/>
  <c r="HJ177" i="110" s="1"/>
  <c r="FV22" i="110"/>
  <c r="E75" i="111"/>
  <c r="BS56" i="109"/>
  <c r="FU148" i="110" l="1"/>
  <c r="FT2" i="110"/>
  <c r="FS55" i="109" s="1"/>
  <c r="FY89" i="100"/>
  <c r="FT87" i="109"/>
  <c r="FT67" i="109" s="1"/>
  <c r="B178" i="110" s="1"/>
  <c r="FU178" i="110" s="1"/>
  <c r="FV178" i="110" s="1"/>
  <c r="FW178" i="110" s="1"/>
  <c r="FX178" i="110" s="1"/>
  <c r="FY178" i="110" s="1"/>
  <c r="FZ178" i="110" s="1"/>
  <c r="GA178" i="110" s="1"/>
  <c r="GB178" i="110" s="1"/>
  <c r="GC178" i="110" s="1"/>
  <c r="GD178" i="110" s="1"/>
  <c r="GE178" i="110" s="1"/>
  <c r="GF178" i="110" s="1"/>
  <c r="GG178" i="110" s="1"/>
  <c r="GH178" i="110" s="1"/>
  <c r="GI178" i="110" s="1"/>
  <c r="GJ178" i="110" s="1"/>
  <c r="GK178" i="110" s="1"/>
  <c r="GL178" i="110" s="1"/>
  <c r="GM178" i="110" s="1"/>
  <c r="GN178" i="110" s="1"/>
  <c r="GO178" i="110" s="1"/>
  <c r="GP178" i="110" s="1"/>
  <c r="GQ178" i="110" s="1"/>
  <c r="GR178" i="110" s="1"/>
  <c r="GS178" i="110" s="1"/>
  <c r="GT178" i="110" s="1"/>
  <c r="GU178" i="110" s="1"/>
  <c r="GV178" i="110" s="1"/>
  <c r="GW178" i="110" s="1"/>
  <c r="GX178" i="110" s="1"/>
  <c r="GY178" i="110" s="1"/>
  <c r="GZ178" i="110" s="1"/>
  <c r="HA178" i="110" s="1"/>
  <c r="HB178" i="110" s="1"/>
  <c r="HC178" i="110" s="1"/>
  <c r="HD178" i="110" s="1"/>
  <c r="HE178" i="110" s="1"/>
  <c r="HF178" i="110" s="1"/>
  <c r="HG178" i="110" s="1"/>
  <c r="HH178" i="110" s="1"/>
  <c r="HI178" i="110" s="1"/>
  <c r="HJ178" i="110" s="1"/>
  <c r="FX88" i="109"/>
  <c r="FW85" i="106"/>
  <c r="BS95" i="109"/>
  <c r="F75" i="111"/>
  <c r="FW22" i="110"/>
  <c r="FV148" i="110" l="1"/>
  <c r="FU2" i="110"/>
  <c r="FT55" i="109" s="1"/>
  <c r="FX85" i="106"/>
  <c r="FY88" i="109"/>
  <c r="C76" i="111"/>
  <c r="FU87" i="109"/>
  <c r="FU67" i="109" s="1"/>
  <c r="B179" i="110" s="1"/>
  <c r="FV179" i="110" s="1"/>
  <c r="FW179" i="110" s="1"/>
  <c r="FX179" i="110" s="1"/>
  <c r="FY179" i="110" s="1"/>
  <c r="FZ179" i="110" s="1"/>
  <c r="GA179" i="110" s="1"/>
  <c r="GB179" i="110" s="1"/>
  <c r="GC179" i="110" s="1"/>
  <c r="GD179" i="110" s="1"/>
  <c r="GE179" i="110" s="1"/>
  <c r="GF179" i="110" s="1"/>
  <c r="GG179" i="110" s="1"/>
  <c r="GH179" i="110" s="1"/>
  <c r="GI179" i="110" s="1"/>
  <c r="GJ179" i="110" s="1"/>
  <c r="GK179" i="110" s="1"/>
  <c r="GL179" i="110" s="1"/>
  <c r="GM179" i="110" s="1"/>
  <c r="GN179" i="110" s="1"/>
  <c r="GO179" i="110" s="1"/>
  <c r="GP179" i="110" s="1"/>
  <c r="GQ179" i="110" s="1"/>
  <c r="GR179" i="110" s="1"/>
  <c r="GS179" i="110" s="1"/>
  <c r="GT179" i="110" s="1"/>
  <c r="GU179" i="110" s="1"/>
  <c r="GV179" i="110" s="1"/>
  <c r="GW179" i="110" s="1"/>
  <c r="GX179" i="110" s="1"/>
  <c r="GY179" i="110" s="1"/>
  <c r="GZ179" i="110" s="1"/>
  <c r="HA179" i="110" s="1"/>
  <c r="HB179" i="110" s="1"/>
  <c r="HC179" i="110" s="1"/>
  <c r="HD179" i="110" s="1"/>
  <c r="HE179" i="110" s="1"/>
  <c r="HF179" i="110" s="1"/>
  <c r="HG179" i="110" s="1"/>
  <c r="HH179" i="110" s="1"/>
  <c r="HI179" i="110" s="1"/>
  <c r="HJ179" i="110" s="1"/>
  <c r="FX22" i="110"/>
  <c r="FZ89" i="100" l="1"/>
  <c r="FW148" i="110"/>
  <c r="FV2" i="110"/>
  <c r="FU55" i="109" s="1"/>
  <c r="FY85" i="106"/>
  <c r="FY22" i="110"/>
  <c r="FV87" i="109"/>
  <c r="FV67" i="109" s="1"/>
  <c r="B180" i="110" s="1"/>
  <c r="FW180" i="110" s="1"/>
  <c r="FX180" i="110" s="1"/>
  <c r="FY180" i="110" s="1"/>
  <c r="FZ180" i="110" s="1"/>
  <c r="GA180" i="110" s="1"/>
  <c r="GB180" i="110" s="1"/>
  <c r="GC180" i="110" s="1"/>
  <c r="GD180" i="110" s="1"/>
  <c r="GE180" i="110" s="1"/>
  <c r="GF180" i="110" s="1"/>
  <c r="GG180" i="110" s="1"/>
  <c r="GH180" i="110" s="1"/>
  <c r="GI180" i="110" s="1"/>
  <c r="GJ180" i="110" s="1"/>
  <c r="GK180" i="110" s="1"/>
  <c r="GL180" i="110" s="1"/>
  <c r="GM180" i="110" s="1"/>
  <c r="GN180" i="110" s="1"/>
  <c r="GO180" i="110" s="1"/>
  <c r="GP180" i="110" s="1"/>
  <c r="GQ180" i="110" s="1"/>
  <c r="GR180" i="110" s="1"/>
  <c r="GS180" i="110" s="1"/>
  <c r="GT180" i="110" s="1"/>
  <c r="GU180" i="110" s="1"/>
  <c r="GV180" i="110" s="1"/>
  <c r="GW180" i="110" s="1"/>
  <c r="GX180" i="110" s="1"/>
  <c r="GY180" i="110" s="1"/>
  <c r="GZ180" i="110" s="1"/>
  <c r="HA180" i="110" s="1"/>
  <c r="HB180" i="110" s="1"/>
  <c r="HC180" i="110" s="1"/>
  <c r="HD180" i="110" s="1"/>
  <c r="HE180" i="110" s="1"/>
  <c r="HF180" i="110" s="1"/>
  <c r="HG180" i="110" s="1"/>
  <c r="HH180" i="110" s="1"/>
  <c r="HI180" i="110" s="1"/>
  <c r="HJ180" i="110" s="1"/>
  <c r="E76" i="111"/>
  <c r="BT56" i="109"/>
  <c r="GA89" i="100" l="1"/>
  <c r="FZ88" i="109"/>
  <c r="FX148" i="110"/>
  <c r="FW2" i="110"/>
  <c r="FV55" i="109" s="1"/>
  <c r="BT95" i="109"/>
  <c r="F76" i="111"/>
  <c r="FW87" i="109"/>
  <c r="FW67" i="109" s="1"/>
  <c r="B181" i="110" s="1"/>
  <c r="FX181" i="110" s="1"/>
  <c r="FY181" i="110" s="1"/>
  <c r="FZ181" i="110" s="1"/>
  <c r="GA181" i="110" s="1"/>
  <c r="GB181" i="110" s="1"/>
  <c r="GC181" i="110" s="1"/>
  <c r="GD181" i="110" s="1"/>
  <c r="GE181" i="110" s="1"/>
  <c r="GF181" i="110" s="1"/>
  <c r="GG181" i="110" s="1"/>
  <c r="GH181" i="110" s="1"/>
  <c r="GI181" i="110" s="1"/>
  <c r="GJ181" i="110" s="1"/>
  <c r="GK181" i="110" s="1"/>
  <c r="GL181" i="110" s="1"/>
  <c r="GM181" i="110" s="1"/>
  <c r="GN181" i="110" s="1"/>
  <c r="GO181" i="110" s="1"/>
  <c r="GP181" i="110" s="1"/>
  <c r="GQ181" i="110" s="1"/>
  <c r="GR181" i="110" s="1"/>
  <c r="GS181" i="110" s="1"/>
  <c r="GT181" i="110" s="1"/>
  <c r="GU181" i="110" s="1"/>
  <c r="GV181" i="110" s="1"/>
  <c r="GW181" i="110" s="1"/>
  <c r="GX181" i="110" s="1"/>
  <c r="GY181" i="110" s="1"/>
  <c r="GZ181" i="110" s="1"/>
  <c r="HA181" i="110" s="1"/>
  <c r="HB181" i="110" s="1"/>
  <c r="HC181" i="110" s="1"/>
  <c r="HD181" i="110" s="1"/>
  <c r="HE181" i="110" s="1"/>
  <c r="HF181" i="110" s="1"/>
  <c r="HG181" i="110" s="1"/>
  <c r="HH181" i="110" s="1"/>
  <c r="HI181" i="110" s="1"/>
  <c r="HJ181" i="110" s="1"/>
  <c r="GB89" i="100"/>
  <c r="FZ22" i="110"/>
  <c r="GA88" i="109" l="1"/>
  <c r="FY148" i="110"/>
  <c r="FX2" i="110"/>
  <c r="FW55" i="109" s="1"/>
  <c r="FZ85" i="106"/>
  <c r="GA85" i="106"/>
  <c r="GC89" i="100"/>
  <c r="C77" i="111"/>
  <c r="FX87" i="109"/>
  <c r="FX67" i="109" s="1"/>
  <c r="B182" i="110" s="1"/>
  <c r="FY182" i="110" s="1"/>
  <c r="FZ182" i="110" s="1"/>
  <c r="GA182" i="110" s="1"/>
  <c r="GB182" i="110" s="1"/>
  <c r="GC182" i="110" s="1"/>
  <c r="GD182" i="110" s="1"/>
  <c r="GE182" i="110" s="1"/>
  <c r="GF182" i="110" s="1"/>
  <c r="GG182" i="110" s="1"/>
  <c r="GH182" i="110" s="1"/>
  <c r="GI182" i="110" s="1"/>
  <c r="GJ182" i="110" s="1"/>
  <c r="GK182" i="110" s="1"/>
  <c r="GL182" i="110" s="1"/>
  <c r="GM182" i="110" s="1"/>
  <c r="GN182" i="110" s="1"/>
  <c r="GO182" i="110" s="1"/>
  <c r="GP182" i="110" s="1"/>
  <c r="GQ182" i="110" s="1"/>
  <c r="GR182" i="110" s="1"/>
  <c r="GS182" i="110" s="1"/>
  <c r="GT182" i="110" s="1"/>
  <c r="GU182" i="110" s="1"/>
  <c r="GV182" i="110" s="1"/>
  <c r="GW182" i="110" s="1"/>
  <c r="GX182" i="110" s="1"/>
  <c r="GY182" i="110" s="1"/>
  <c r="GZ182" i="110" s="1"/>
  <c r="HA182" i="110" s="1"/>
  <c r="HB182" i="110" s="1"/>
  <c r="HC182" i="110" s="1"/>
  <c r="HD182" i="110" s="1"/>
  <c r="HE182" i="110" s="1"/>
  <c r="HF182" i="110" s="1"/>
  <c r="HG182" i="110" s="1"/>
  <c r="HH182" i="110" s="1"/>
  <c r="HI182" i="110" s="1"/>
  <c r="HJ182" i="110" s="1"/>
  <c r="GA22" i="110"/>
  <c r="GB88" i="109" l="1"/>
  <c r="FZ148" i="110"/>
  <c r="FY2" i="110"/>
  <c r="FX55" i="109" s="1"/>
  <c r="GB85" i="106"/>
  <c r="FY87" i="109"/>
  <c r="FY67" i="109" s="1"/>
  <c r="B183" i="110" s="1"/>
  <c r="FZ183" i="110" s="1"/>
  <c r="GA183" i="110" s="1"/>
  <c r="GB183" i="110" s="1"/>
  <c r="GC183" i="110" s="1"/>
  <c r="GD183" i="110" s="1"/>
  <c r="GE183" i="110" s="1"/>
  <c r="GF183" i="110" s="1"/>
  <c r="GG183" i="110" s="1"/>
  <c r="GH183" i="110" s="1"/>
  <c r="GI183" i="110" s="1"/>
  <c r="GJ183" i="110" s="1"/>
  <c r="GK183" i="110" s="1"/>
  <c r="GL183" i="110" s="1"/>
  <c r="GM183" i="110" s="1"/>
  <c r="GN183" i="110" s="1"/>
  <c r="GO183" i="110" s="1"/>
  <c r="GP183" i="110" s="1"/>
  <c r="GQ183" i="110" s="1"/>
  <c r="GR183" i="110" s="1"/>
  <c r="GS183" i="110" s="1"/>
  <c r="GT183" i="110" s="1"/>
  <c r="GU183" i="110" s="1"/>
  <c r="GV183" i="110" s="1"/>
  <c r="GW183" i="110" s="1"/>
  <c r="GX183" i="110" s="1"/>
  <c r="GY183" i="110" s="1"/>
  <c r="GZ183" i="110" s="1"/>
  <c r="HA183" i="110" s="1"/>
  <c r="HB183" i="110" s="1"/>
  <c r="HC183" i="110" s="1"/>
  <c r="HD183" i="110" s="1"/>
  <c r="HE183" i="110" s="1"/>
  <c r="HF183" i="110" s="1"/>
  <c r="HG183" i="110" s="1"/>
  <c r="HH183" i="110" s="1"/>
  <c r="HI183" i="110" s="1"/>
  <c r="HJ183" i="110" s="1"/>
  <c r="GD89" i="100"/>
  <c r="E77" i="111"/>
  <c r="BU56" i="109"/>
  <c r="GB22" i="110"/>
  <c r="GC88" i="109" l="1"/>
  <c r="GA148" i="110"/>
  <c r="FZ2" i="110"/>
  <c r="FY55" i="109" s="1"/>
  <c r="GC85" i="106"/>
  <c r="GD88" i="109"/>
  <c r="GC22" i="110"/>
  <c r="GE89" i="100"/>
  <c r="BU95" i="109"/>
  <c r="F77" i="111"/>
  <c r="FZ87" i="109" l="1"/>
  <c r="FZ67" i="109" s="1"/>
  <c r="B184" i="110" s="1"/>
  <c r="GA184" i="110" s="1"/>
  <c r="GB184" i="110" s="1"/>
  <c r="GC184" i="110" s="1"/>
  <c r="GD184" i="110" s="1"/>
  <c r="GE184" i="110" s="1"/>
  <c r="GF184" i="110" s="1"/>
  <c r="GG184" i="110" s="1"/>
  <c r="GH184" i="110" s="1"/>
  <c r="GI184" i="110" s="1"/>
  <c r="GJ184" i="110" s="1"/>
  <c r="GK184" i="110" s="1"/>
  <c r="GL184" i="110" s="1"/>
  <c r="GM184" i="110" s="1"/>
  <c r="GN184" i="110" s="1"/>
  <c r="GO184" i="110" s="1"/>
  <c r="GP184" i="110" s="1"/>
  <c r="GQ184" i="110" s="1"/>
  <c r="GR184" i="110" s="1"/>
  <c r="GS184" i="110" s="1"/>
  <c r="GT184" i="110" s="1"/>
  <c r="GU184" i="110" s="1"/>
  <c r="GV184" i="110" s="1"/>
  <c r="GW184" i="110" s="1"/>
  <c r="GX184" i="110" s="1"/>
  <c r="GY184" i="110" s="1"/>
  <c r="GZ184" i="110" s="1"/>
  <c r="HA184" i="110" s="1"/>
  <c r="HB184" i="110" s="1"/>
  <c r="HC184" i="110" s="1"/>
  <c r="HD184" i="110" s="1"/>
  <c r="HE184" i="110" s="1"/>
  <c r="HF184" i="110" s="1"/>
  <c r="HG184" i="110" s="1"/>
  <c r="HH184" i="110" s="1"/>
  <c r="HI184" i="110" s="1"/>
  <c r="HJ184" i="110" s="1"/>
  <c r="GB148" i="110"/>
  <c r="GE88" i="109"/>
  <c r="GD22" i="110"/>
  <c r="GF89" i="100"/>
  <c r="C78" i="111"/>
  <c r="GD85" i="106"/>
  <c r="GA87" i="109" l="1"/>
  <c r="GA67" i="109" s="1"/>
  <c r="B185" i="110" s="1"/>
  <c r="GB185" i="110" s="1"/>
  <c r="GC185" i="110" s="1"/>
  <c r="GD185" i="110" s="1"/>
  <c r="GE185" i="110" s="1"/>
  <c r="GF185" i="110" s="1"/>
  <c r="GG185" i="110" s="1"/>
  <c r="GH185" i="110" s="1"/>
  <c r="GI185" i="110" s="1"/>
  <c r="GJ185" i="110" s="1"/>
  <c r="GK185" i="110" s="1"/>
  <c r="GL185" i="110" s="1"/>
  <c r="GM185" i="110" s="1"/>
  <c r="GN185" i="110" s="1"/>
  <c r="GO185" i="110" s="1"/>
  <c r="GP185" i="110" s="1"/>
  <c r="GQ185" i="110" s="1"/>
  <c r="GR185" i="110" s="1"/>
  <c r="GS185" i="110" s="1"/>
  <c r="GT185" i="110" s="1"/>
  <c r="GU185" i="110" s="1"/>
  <c r="GV185" i="110" s="1"/>
  <c r="GW185" i="110" s="1"/>
  <c r="GX185" i="110" s="1"/>
  <c r="GY185" i="110" s="1"/>
  <c r="GZ185" i="110" s="1"/>
  <c r="HA185" i="110" s="1"/>
  <c r="HB185" i="110" s="1"/>
  <c r="HC185" i="110" s="1"/>
  <c r="HD185" i="110" s="1"/>
  <c r="HE185" i="110" s="1"/>
  <c r="HF185" i="110" s="1"/>
  <c r="HG185" i="110" s="1"/>
  <c r="HH185" i="110" s="1"/>
  <c r="HI185" i="110" s="1"/>
  <c r="HJ185" i="110" s="1"/>
  <c r="GA2" i="110"/>
  <c r="FZ55" i="109" s="1"/>
  <c r="GC148" i="110"/>
  <c r="GG89" i="100"/>
  <c r="GE85" i="106"/>
  <c r="GB87" i="109"/>
  <c r="GB67" i="109" s="1"/>
  <c r="B186" i="110" s="1"/>
  <c r="GC186" i="110" s="1"/>
  <c r="GD186" i="110" s="1"/>
  <c r="GE186" i="110" s="1"/>
  <c r="GF186" i="110" s="1"/>
  <c r="GG186" i="110" s="1"/>
  <c r="GH186" i="110" s="1"/>
  <c r="GI186" i="110" s="1"/>
  <c r="GJ186" i="110" s="1"/>
  <c r="GK186" i="110" s="1"/>
  <c r="GL186" i="110" s="1"/>
  <c r="GM186" i="110" s="1"/>
  <c r="GN186" i="110" s="1"/>
  <c r="GO186" i="110" s="1"/>
  <c r="GP186" i="110" s="1"/>
  <c r="GQ186" i="110" s="1"/>
  <c r="GR186" i="110" s="1"/>
  <c r="GS186" i="110" s="1"/>
  <c r="GT186" i="110" s="1"/>
  <c r="GU186" i="110" s="1"/>
  <c r="GV186" i="110" s="1"/>
  <c r="GW186" i="110" s="1"/>
  <c r="GX186" i="110" s="1"/>
  <c r="GY186" i="110" s="1"/>
  <c r="GZ186" i="110" s="1"/>
  <c r="HA186" i="110" s="1"/>
  <c r="HB186" i="110" s="1"/>
  <c r="HC186" i="110" s="1"/>
  <c r="HD186" i="110" s="1"/>
  <c r="HE186" i="110" s="1"/>
  <c r="HF186" i="110" s="1"/>
  <c r="HG186" i="110" s="1"/>
  <c r="HH186" i="110" s="1"/>
  <c r="HI186" i="110" s="1"/>
  <c r="HJ186" i="110" s="1"/>
  <c r="GF88" i="109"/>
  <c r="BV56" i="109"/>
  <c r="E78" i="111"/>
  <c r="GE22" i="110"/>
  <c r="GB2" i="110" l="1"/>
  <c r="GA55" i="109" s="1"/>
  <c r="GD148" i="110"/>
  <c r="GC2" i="110"/>
  <c r="GB55" i="109" s="1"/>
  <c r="GG88" i="109"/>
  <c r="GF22" i="110"/>
  <c r="GC87" i="109"/>
  <c r="GC67" i="109" s="1"/>
  <c r="B187" i="110" s="1"/>
  <c r="GD187" i="110" s="1"/>
  <c r="GE187" i="110" s="1"/>
  <c r="GF187" i="110" s="1"/>
  <c r="GG187" i="110" s="1"/>
  <c r="GH187" i="110" s="1"/>
  <c r="GI187" i="110" s="1"/>
  <c r="GJ187" i="110" s="1"/>
  <c r="GK187" i="110" s="1"/>
  <c r="GL187" i="110" s="1"/>
  <c r="GM187" i="110" s="1"/>
  <c r="GN187" i="110" s="1"/>
  <c r="GO187" i="110" s="1"/>
  <c r="GP187" i="110" s="1"/>
  <c r="GQ187" i="110" s="1"/>
  <c r="GR187" i="110" s="1"/>
  <c r="GS187" i="110" s="1"/>
  <c r="GT187" i="110" s="1"/>
  <c r="GU187" i="110" s="1"/>
  <c r="GV187" i="110" s="1"/>
  <c r="GW187" i="110" s="1"/>
  <c r="GX187" i="110" s="1"/>
  <c r="GY187" i="110" s="1"/>
  <c r="GZ187" i="110" s="1"/>
  <c r="HA187" i="110" s="1"/>
  <c r="HB187" i="110" s="1"/>
  <c r="HC187" i="110" s="1"/>
  <c r="HD187" i="110" s="1"/>
  <c r="HE187" i="110" s="1"/>
  <c r="HF187" i="110" s="1"/>
  <c r="HG187" i="110" s="1"/>
  <c r="HH187" i="110" s="1"/>
  <c r="HI187" i="110" s="1"/>
  <c r="HJ187" i="110" s="1"/>
  <c r="GH89" i="100"/>
  <c r="GF85" i="106"/>
  <c r="BV95" i="109"/>
  <c r="F78" i="111"/>
  <c r="GE148" i="110" l="1"/>
  <c r="GD2" i="110"/>
  <c r="GC55" i="109" s="1"/>
  <c r="GG85" i="106"/>
  <c r="GI89" i="100"/>
  <c r="GG22" i="110"/>
  <c r="GH88" i="109"/>
  <c r="GD87" i="109"/>
  <c r="GD67" i="109" s="1"/>
  <c r="B188" i="110" s="1"/>
  <c r="GE188" i="110" s="1"/>
  <c r="GF188" i="110" s="1"/>
  <c r="GG188" i="110" s="1"/>
  <c r="GH188" i="110" s="1"/>
  <c r="GI188" i="110" s="1"/>
  <c r="GJ188" i="110" s="1"/>
  <c r="GK188" i="110" s="1"/>
  <c r="GL188" i="110" s="1"/>
  <c r="GM188" i="110" s="1"/>
  <c r="GN188" i="110" s="1"/>
  <c r="GO188" i="110" s="1"/>
  <c r="GP188" i="110" s="1"/>
  <c r="GQ188" i="110" s="1"/>
  <c r="GR188" i="110" s="1"/>
  <c r="GS188" i="110" s="1"/>
  <c r="GT188" i="110" s="1"/>
  <c r="GU188" i="110" s="1"/>
  <c r="GV188" i="110" s="1"/>
  <c r="GW188" i="110" s="1"/>
  <c r="GX188" i="110" s="1"/>
  <c r="GY188" i="110" s="1"/>
  <c r="GZ188" i="110" s="1"/>
  <c r="HA188" i="110" s="1"/>
  <c r="HB188" i="110" s="1"/>
  <c r="HC188" i="110" s="1"/>
  <c r="HD188" i="110" s="1"/>
  <c r="HE188" i="110" s="1"/>
  <c r="HF188" i="110" s="1"/>
  <c r="HG188" i="110" s="1"/>
  <c r="HH188" i="110" s="1"/>
  <c r="HI188" i="110" s="1"/>
  <c r="HJ188" i="110" s="1"/>
  <c r="C79" i="111"/>
  <c r="GF148" i="110" l="1"/>
  <c r="GE2" i="110"/>
  <c r="GD55" i="109" s="1"/>
  <c r="GH85" i="106"/>
  <c r="GJ89" i="100"/>
  <c r="GE87" i="109"/>
  <c r="GE67" i="109" s="1"/>
  <c r="B189" i="110" s="1"/>
  <c r="GF189" i="110" s="1"/>
  <c r="GG189" i="110" s="1"/>
  <c r="GH189" i="110" s="1"/>
  <c r="GI189" i="110" s="1"/>
  <c r="GJ189" i="110" s="1"/>
  <c r="GK189" i="110" s="1"/>
  <c r="GL189" i="110" s="1"/>
  <c r="GM189" i="110" s="1"/>
  <c r="GN189" i="110" s="1"/>
  <c r="GO189" i="110" s="1"/>
  <c r="GP189" i="110" s="1"/>
  <c r="GQ189" i="110" s="1"/>
  <c r="GR189" i="110" s="1"/>
  <c r="GS189" i="110" s="1"/>
  <c r="GT189" i="110" s="1"/>
  <c r="GU189" i="110" s="1"/>
  <c r="GV189" i="110" s="1"/>
  <c r="GW189" i="110" s="1"/>
  <c r="GX189" i="110" s="1"/>
  <c r="GY189" i="110" s="1"/>
  <c r="GZ189" i="110" s="1"/>
  <c r="HA189" i="110" s="1"/>
  <c r="HB189" i="110" s="1"/>
  <c r="HC189" i="110" s="1"/>
  <c r="HD189" i="110" s="1"/>
  <c r="HE189" i="110" s="1"/>
  <c r="HF189" i="110" s="1"/>
  <c r="HG189" i="110" s="1"/>
  <c r="HH189" i="110" s="1"/>
  <c r="HI189" i="110" s="1"/>
  <c r="HJ189" i="110" s="1"/>
  <c r="BW56" i="109"/>
  <c r="E79" i="111"/>
  <c r="GH22" i="110"/>
  <c r="GI88" i="109"/>
  <c r="GG148" i="110" l="1"/>
  <c r="GF2" i="110"/>
  <c r="GE55" i="109" s="1"/>
  <c r="GK89" i="100"/>
  <c r="GJ88" i="109"/>
  <c r="GI22" i="110"/>
  <c r="GF87" i="109"/>
  <c r="GF67" i="109" s="1"/>
  <c r="B190" i="110" s="1"/>
  <c r="GG190" i="110" s="1"/>
  <c r="GH190" i="110" s="1"/>
  <c r="GI190" i="110" s="1"/>
  <c r="GJ190" i="110" s="1"/>
  <c r="GK190" i="110" s="1"/>
  <c r="GL190" i="110" s="1"/>
  <c r="GM190" i="110" s="1"/>
  <c r="GN190" i="110" s="1"/>
  <c r="GO190" i="110" s="1"/>
  <c r="GP190" i="110" s="1"/>
  <c r="GQ190" i="110" s="1"/>
  <c r="GR190" i="110" s="1"/>
  <c r="GS190" i="110" s="1"/>
  <c r="GT190" i="110" s="1"/>
  <c r="GU190" i="110" s="1"/>
  <c r="GV190" i="110" s="1"/>
  <c r="GW190" i="110" s="1"/>
  <c r="GX190" i="110" s="1"/>
  <c r="GY190" i="110" s="1"/>
  <c r="GZ190" i="110" s="1"/>
  <c r="HA190" i="110" s="1"/>
  <c r="HB190" i="110" s="1"/>
  <c r="HC190" i="110" s="1"/>
  <c r="HD190" i="110" s="1"/>
  <c r="HE190" i="110" s="1"/>
  <c r="HF190" i="110" s="1"/>
  <c r="HG190" i="110" s="1"/>
  <c r="HH190" i="110" s="1"/>
  <c r="HI190" i="110" s="1"/>
  <c r="HJ190" i="110" s="1"/>
  <c r="BW95" i="109"/>
  <c r="F79" i="111"/>
  <c r="GI85" i="106"/>
  <c r="GH148" i="110" l="1"/>
  <c r="GG2" i="110"/>
  <c r="GF55" i="109" s="1"/>
  <c r="GG87" i="109"/>
  <c r="GG67" i="109" s="1"/>
  <c r="B191" i="110" s="1"/>
  <c r="GH191" i="110" s="1"/>
  <c r="GI191" i="110" s="1"/>
  <c r="GJ191" i="110" s="1"/>
  <c r="GK191" i="110" s="1"/>
  <c r="GL191" i="110" s="1"/>
  <c r="GM191" i="110" s="1"/>
  <c r="GN191" i="110" s="1"/>
  <c r="GO191" i="110" s="1"/>
  <c r="GP191" i="110" s="1"/>
  <c r="GQ191" i="110" s="1"/>
  <c r="GR191" i="110" s="1"/>
  <c r="GS191" i="110" s="1"/>
  <c r="GT191" i="110" s="1"/>
  <c r="GU191" i="110" s="1"/>
  <c r="GV191" i="110" s="1"/>
  <c r="GW191" i="110" s="1"/>
  <c r="GX191" i="110" s="1"/>
  <c r="GY191" i="110" s="1"/>
  <c r="GZ191" i="110" s="1"/>
  <c r="HA191" i="110" s="1"/>
  <c r="HB191" i="110" s="1"/>
  <c r="HC191" i="110" s="1"/>
  <c r="HD191" i="110" s="1"/>
  <c r="HE191" i="110" s="1"/>
  <c r="HF191" i="110" s="1"/>
  <c r="HG191" i="110" s="1"/>
  <c r="HH191" i="110" s="1"/>
  <c r="HI191" i="110" s="1"/>
  <c r="HJ191" i="110" s="1"/>
  <c r="GL89" i="100"/>
  <c r="GJ85" i="106"/>
  <c r="GJ22" i="110"/>
  <c r="GK88" i="109"/>
  <c r="C80" i="111"/>
  <c r="GI148" i="110" l="1"/>
  <c r="GH2" i="110"/>
  <c r="GG55" i="109" s="1"/>
  <c r="GH87" i="109"/>
  <c r="GH67" i="109" s="1"/>
  <c r="B192" i="110" s="1"/>
  <c r="GI192" i="110" s="1"/>
  <c r="GJ192" i="110" s="1"/>
  <c r="GK192" i="110" s="1"/>
  <c r="GL192" i="110" s="1"/>
  <c r="GM192" i="110" s="1"/>
  <c r="GN192" i="110" s="1"/>
  <c r="GO192" i="110" s="1"/>
  <c r="GP192" i="110" s="1"/>
  <c r="GQ192" i="110" s="1"/>
  <c r="GR192" i="110" s="1"/>
  <c r="GS192" i="110" s="1"/>
  <c r="GT192" i="110" s="1"/>
  <c r="GU192" i="110" s="1"/>
  <c r="GV192" i="110" s="1"/>
  <c r="GW192" i="110" s="1"/>
  <c r="GX192" i="110" s="1"/>
  <c r="GY192" i="110" s="1"/>
  <c r="GZ192" i="110" s="1"/>
  <c r="HA192" i="110" s="1"/>
  <c r="HB192" i="110" s="1"/>
  <c r="HC192" i="110" s="1"/>
  <c r="HD192" i="110" s="1"/>
  <c r="HE192" i="110" s="1"/>
  <c r="HF192" i="110" s="1"/>
  <c r="HG192" i="110" s="1"/>
  <c r="HH192" i="110" s="1"/>
  <c r="HI192" i="110" s="1"/>
  <c r="HJ192" i="110" s="1"/>
  <c r="E80" i="111"/>
  <c r="BX56" i="109"/>
  <c r="GK22" i="110"/>
  <c r="GK85" i="106"/>
  <c r="GM89" i="100" l="1"/>
  <c r="GL88" i="109"/>
  <c r="GJ148" i="110"/>
  <c r="GI2" i="110"/>
  <c r="GH55" i="109" s="1"/>
  <c r="GL22" i="110"/>
  <c r="GI87" i="109"/>
  <c r="GI67" i="109" s="1"/>
  <c r="B193" i="110" s="1"/>
  <c r="GJ193" i="110" s="1"/>
  <c r="GK193" i="110" s="1"/>
  <c r="GL193" i="110" s="1"/>
  <c r="GM193" i="110" s="1"/>
  <c r="GN193" i="110" s="1"/>
  <c r="GO193" i="110" s="1"/>
  <c r="GP193" i="110" s="1"/>
  <c r="GQ193" i="110" s="1"/>
  <c r="GR193" i="110" s="1"/>
  <c r="GS193" i="110" s="1"/>
  <c r="GT193" i="110" s="1"/>
  <c r="GU193" i="110" s="1"/>
  <c r="GV193" i="110" s="1"/>
  <c r="GW193" i="110" s="1"/>
  <c r="GX193" i="110" s="1"/>
  <c r="GY193" i="110" s="1"/>
  <c r="GZ193" i="110" s="1"/>
  <c r="HA193" i="110" s="1"/>
  <c r="HB193" i="110" s="1"/>
  <c r="HC193" i="110" s="1"/>
  <c r="HD193" i="110" s="1"/>
  <c r="HE193" i="110" s="1"/>
  <c r="HF193" i="110" s="1"/>
  <c r="HG193" i="110" s="1"/>
  <c r="HH193" i="110" s="1"/>
  <c r="HI193" i="110" s="1"/>
  <c r="HJ193" i="110" s="1"/>
  <c r="GN89" i="100"/>
  <c r="BX95" i="109"/>
  <c r="F80" i="111"/>
  <c r="GM88" i="109" l="1"/>
  <c r="GK148" i="110"/>
  <c r="GJ2" i="110"/>
  <c r="GI55" i="109" s="1"/>
  <c r="GO89" i="100"/>
  <c r="GJ87" i="109"/>
  <c r="GJ67" i="109" s="1"/>
  <c r="B194" i="110" s="1"/>
  <c r="GK194" i="110" s="1"/>
  <c r="GL194" i="110" s="1"/>
  <c r="GM194" i="110" s="1"/>
  <c r="GN194" i="110" s="1"/>
  <c r="GO194" i="110" s="1"/>
  <c r="GP194" i="110" s="1"/>
  <c r="GQ194" i="110" s="1"/>
  <c r="GR194" i="110" s="1"/>
  <c r="GS194" i="110" s="1"/>
  <c r="GT194" i="110" s="1"/>
  <c r="GU194" i="110" s="1"/>
  <c r="GV194" i="110" s="1"/>
  <c r="GW194" i="110" s="1"/>
  <c r="GX194" i="110" s="1"/>
  <c r="GY194" i="110" s="1"/>
  <c r="GZ194" i="110" s="1"/>
  <c r="HA194" i="110" s="1"/>
  <c r="HB194" i="110" s="1"/>
  <c r="HC194" i="110" s="1"/>
  <c r="HD194" i="110" s="1"/>
  <c r="HE194" i="110" s="1"/>
  <c r="HF194" i="110" s="1"/>
  <c r="HG194" i="110" s="1"/>
  <c r="HH194" i="110" s="1"/>
  <c r="HI194" i="110" s="1"/>
  <c r="HJ194" i="110" s="1"/>
  <c r="GL85" i="106"/>
  <c r="GM22" i="110"/>
  <c r="C81" i="111"/>
  <c r="GN88" i="109" l="1"/>
  <c r="GL148" i="110"/>
  <c r="GK2" i="110"/>
  <c r="GJ55" i="109" s="1"/>
  <c r="GP89" i="100"/>
  <c r="GN22" i="110"/>
  <c r="GM85" i="106"/>
  <c r="BY56" i="109"/>
  <c r="E81" i="111"/>
  <c r="GK87" i="109"/>
  <c r="GK67" i="109" s="1"/>
  <c r="B195" i="110" s="1"/>
  <c r="GL195" i="110" s="1"/>
  <c r="GM195" i="110" s="1"/>
  <c r="GN195" i="110" s="1"/>
  <c r="GO195" i="110" s="1"/>
  <c r="GP195" i="110" s="1"/>
  <c r="GQ195" i="110" s="1"/>
  <c r="GR195" i="110" s="1"/>
  <c r="GS195" i="110" s="1"/>
  <c r="GT195" i="110" s="1"/>
  <c r="GU195" i="110" s="1"/>
  <c r="GV195" i="110" s="1"/>
  <c r="GW195" i="110" s="1"/>
  <c r="GX195" i="110" s="1"/>
  <c r="GY195" i="110" s="1"/>
  <c r="GZ195" i="110" s="1"/>
  <c r="HA195" i="110" s="1"/>
  <c r="HB195" i="110" s="1"/>
  <c r="HC195" i="110" s="1"/>
  <c r="HD195" i="110" s="1"/>
  <c r="HE195" i="110" s="1"/>
  <c r="HF195" i="110" s="1"/>
  <c r="HG195" i="110" s="1"/>
  <c r="HH195" i="110" s="1"/>
  <c r="HI195" i="110" s="1"/>
  <c r="HJ195" i="110" s="1"/>
  <c r="GO88" i="109" l="1"/>
  <c r="GM148" i="110"/>
  <c r="GL2" i="110"/>
  <c r="GK55" i="109" s="1"/>
  <c r="GN85" i="106"/>
  <c r="GQ89" i="100"/>
  <c r="GP88" i="109"/>
  <c r="BY95" i="109"/>
  <c r="F81" i="111"/>
  <c r="GO22" i="110"/>
  <c r="GN148" i="110" l="1"/>
  <c r="GL87" i="109"/>
  <c r="GL67" i="109" s="1"/>
  <c r="B196" i="110" s="1"/>
  <c r="GM196" i="110" s="1"/>
  <c r="GN196" i="110" s="1"/>
  <c r="GO196" i="110" s="1"/>
  <c r="GP196" i="110" s="1"/>
  <c r="GQ196" i="110" s="1"/>
  <c r="GR196" i="110" s="1"/>
  <c r="GS196" i="110" s="1"/>
  <c r="GT196" i="110" s="1"/>
  <c r="GU196" i="110" s="1"/>
  <c r="GV196" i="110" s="1"/>
  <c r="GW196" i="110" s="1"/>
  <c r="GX196" i="110" s="1"/>
  <c r="GY196" i="110" s="1"/>
  <c r="GZ196" i="110" s="1"/>
  <c r="HA196" i="110" s="1"/>
  <c r="HB196" i="110" s="1"/>
  <c r="HC196" i="110" s="1"/>
  <c r="HD196" i="110" s="1"/>
  <c r="HE196" i="110" s="1"/>
  <c r="HF196" i="110" s="1"/>
  <c r="HG196" i="110" s="1"/>
  <c r="HH196" i="110" s="1"/>
  <c r="HI196" i="110" s="1"/>
  <c r="HJ196" i="110" s="1"/>
  <c r="GM87" i="109"/>
  <c r="GM67" i="109" s="1"/>
  <c r="B197" i="110" s="1"/>
  <c r="GN197" i="110" s="1"/>
  <c r="GO197" i="110" s="1"/>
  <c r="GP197" i="110" s="1"/>
  <c r="GQ197" i="110" s="1"/>
  <c r="GR197" i="110" s="1"/>
  <c r="GS197" i="110" s="1"/>
  <c r="GT197" i="110" s="1"/>
  <c r="GU197" i="110" s="1"/>
  <c r="GV197" i="110" s="1"/>
  <c r="GW197" i="110" s="1"/>
  <c r="GX197" i="110" s="1"/>
  <c r="GY197" i="110" s="1"/>
  <c r="GZ197" i="110" s="1"/>
  <c r="HA197" i="110" s="1"/>
  <c r="HB197" i="110" s="1"/>
  <c r="HC197" i="110" s="1"/>
  <c r="HD197" i="110" s="1"/>
  <c r="HE197" i="110" s="1"/>
  <c r="HF197" i="110" s="1"/>
  <c r="HG197" i="110" s="1"/>
  <c r="HH197" i="110" s="1"/>
  <c r="HI197" i="110" s="1"/>
  <c r="HJ197" i="110" s="1"/>
  <c r="GR89" i="100"/>
  <c r="GQ88" i="109"/>
  <c r="GO85" i="106"/>
  <c r="C82" i="111"/>
  <c r="GP22" i="110"/>
  <c r="GM2" i="110" l="1"/>
  <c r="GL55" i="109" s="1"/>
  <c r="GO148" i="110"/>
  <c r="GN2" i="110"/>
  <c r="GM55" i="109" s="1"/>
  <c r="GR88" i="109"/>
  <c r="GS89" i="100"/>
  <c r="GQ22" i="110"/>
  <c r="GP85" i="106"/>
  <c r="E82" i="111"/>
  <c r="BZ56" i="109"/>
  <c r="GN87" i="109" l="1"/>
  <c r="GN67" i="109" s="1"/>
  <c r="B198" i="110" s="1"/>
  <c r="GO198" i="110" s="1"/>
  <c r="GP198" i="110" s="1"/>
  <c r="GQ198" i="110" s="1"/>
  <c r="GR198" i="110" s="1"/>
  <c r="GS198" i="110" s="1"/>
  <c r="GT198" i="110" s="1"/>
  <c r="GU198" i="110" s="1"/>
  <c r="GV198" i="110" s="1"/>
  <c r="GW198" i="110" s="1"/>
  <c r="GX198" i="110" s="1"/>
  <c r="GY198" i="110" s="1"/>
  <c r="GZ198" i="110" s="1"/>
  <c r="HA198" i="110" s="1"/>
  <c r="HB198" i="110" s="1"/>
  <c r="HC198" i="110" s="1"/>
  <c r="HD198" i="110" s="1"/>
  <c r="HE198" i="110" s="1"/>
  <c r="HF198" i="110" s="1"/>
  <c r="HG198" i="110" s="1"/>
  <c r="HH198" i="110" s="1"/>
  <c r="HI198" i="110" s="1"/>
  <c r="HJ198" i="110" s="1"/>
  <c r="GP148" i="110"/>
  <c r="GT89" i="100"/>
  <c r="GQ85" i="106"/>
  <c r="BZ95" i="109"/>
  <c r="F82" i="111"/>
  <c r="GS88" i="109"/>
  <c r="GR22" i="110"/>
  <c r="GO2" i="110" l="1"/>
  <c r="GN55" i="109" s="1"/>
  <c r="GO87" i="109"/>
  <c r="GO67" i="109" s="1"/>
  <c r="B199" i="110" s="1"/>
  <c r="GP199" i="110" s="1"/>
  <c r="GQ199" i="110" s="1"/>
  <c r="GR199" i="110" s="1"/>
  <c r="GS199" i="110" s="1"/>
  <c r="GT199" i="110" s="1"/>
  <c r="GU199" i="110" s="1"/>
  <c r="GV199" i="110" s="1"/>
  <c r="GW199" i="110" s="1"/>
  <c r="GX199" i="110" s="1"/>
  <c r="GY199" i="110" s="1"/>
  <c r="GZ199" i="110" s="1"/>
  <c r="HA199" i="110" s="1"/>
  <c r="HB199" i="110" s="1"/>
  <c r="HC199" i="110" s="1"/>
  <c r="HD199" i="110" s="1"/>
  <c r="HE199" i="110" s="1"/>
  <c r="HF199" i="110" s="1"/>
  <c r="HG199" i="110" s="1"/>
  <c r="HH199" i="110" s="1"/>
  <c r="HI199" i="110" s="1"/>
  <c r="HJ199" i="110" s="1"/>
  <c r="GQ148" i="110"/>
  <c r="GR85" i="106"/>
  <c r="GU89" i="100"/>
  <c r="GT88" i="109"/>
  <c r="GS22" i="110"/>
  <c r="C83" i="111"/>
  <c r="GP2" i="110" l="1"/>
  <c r="GO55" i="109" s="1"/>
  <c r="GP87" i="109"/>
  <c r="GP67" i="109" s="1"/>
  <c r="B200" i="110" s="1"/>
  <c r="GQ200" i="110" s="1"/>
  <c r="GR200" i="110" s="1"/>
  <c r="GS200" i="110" s="1"/>
  <c r="GT200" i="110" s="1"/>
  <c r="GU200" i="110" s="1"/>
  <c r="GV200" i="110" s="1"/>
  <c r="GW200" i="110" s="1"/>
  <c r="GX200" i="110" s="1"/>
  <c r="GY200" i="110" s="1"/>
  <c r="GZ200" i="110" s="1"/>
  <c r="HA200" i="110" s="1"/>
  <c r="HB200" i="110" s="1"/>
  <c r="HC200" i="110" s="1"/>
  <c r="HD200" i="110" s="1"/>
  <c r="HE200" i="110" s="1"/>
  <c r="HF200" i="110" s="1"/>
  <c r="HG200" i="110" s="1"/>
  <c r="HH200" i="110" s="1"/>
  <c r="HI200" i="110" s="1"/>
  <c r="HJ200" i="110" s="1"/>
  <c r="GR148" i="110"/>
  <c r="GU88" i="109"/>
  <c r="GS85" i="106"/>
  <c r="GT22" i="110"/>
  <c r="GV89" i="100"/>
  <c r="E83" i="111"/>
  <c r="CA56" i="109"/>
  <c r="GQ2" i="110" l="1"/>
  <c r="GP55" i="109" s="1"/>
  <c r="GQ87" i="109"/>
  <c r="GQ67" i="109" s="1"/>
  <c r="B201" i="110" s="1"/>
  <c r="GR201" i="110" s="1"/>
  <c r="GS201" i="110" s="1"/>
  <c r="GT201" i="110" s="1"/>
  <c r="GU201" i="110" s="1"/>
  <c r="GV201" i="110" s="1"/>
  <c r="GW201" i="110" s="1"/>
  <c r="GX201" i="110" s="1"/>
  <c r="GY201" i="110" s="1"/>
  <c r="GZ201" i="110" s="1"/>
  <c r="HA201" i="110" s="1"/>
  <c r="HB201" i="110" s="1"/>
  <c r="HC201" i="110" s="1"/>
  <c r="HD201" i="110" s="1"/>
  <c r="HE201" i="110" s="1"/>
  <c r="HF201" i="110" s="1"/>
  <c r="HG201" i="110" s="1"/>
  <c r="HH201" i="110" s="1"/>
  <c r="HI201" i="110" s="1"/>
  <c r="HJ201" i="110" s="1"/>
  <c r="GS148" i="110"/>
  <c r="GW89" i="100"/>
  <c r="GV88" i="109"/>
  <c r="GT85" i="106"/>
  <c r="CA95" i="109"/>
  <c r="F83" i="111"/>
  <c r="GU22" i="110"/>
  <c r="GR2" i="110" l="1"/>
  <c r="GQ55" i="109" s="1"/>
  <c r="GR87" i="109"/>
  <c r="GR67" i="109" s="1"/>
  <c r="B202" i="110" s="1"/>
  <c r="GS202" i="110" s="1"/>
  <c r="GT202" i="110" s="1"/>
  <c r="GU202" i="110" s="1"/>
  <c r="GV202" i="110" s="1"/>
  <c r="GW202" i="110" s="1"/>
  <c r="GX202" i="110" s="1"/>
  <c r="GY202" i="110" s="1"/>
  <c r="GZ202" i="110" s="1"/>
  <c r="HA202" i="110" s="1"/>
  <c r="HB202" i="110" s="1"/>
  <c r="HC202" i="110" s="1"/>
  <c r="HD202" i="110" s="1"/>
  <c r="HE202" i="110" s="1"/>
  <c r="HF202" i="110" s="1"/>
  <c r="HG202" i="110" s="1"/>
  <c r="HH202" i="110" s="1"/>
  <c r="HI202" i="110" s="1"/>
  <c r="HJ202" i="110" s="1"/>
  <c r="GT148" i="110"/>
  <c r="GU85" i="106"/>
  <c r="GW88" i="109"/>
  <c r="C84" i="111"/>
  <c r="GV22" i="110"/>
  <c r="GS87" i="109" l="1"/>
  <c r="GS67" i="109" s="1"/>
  <c r="B203" i="110" s="1"/>
  <c r="GT203" i="110" s="1"/>
  <c r="GU203" i="110" s="1"/>
  <c r="GV203" i="110" s="1"/>
  <c r="GW203" i="110" s="1"/>
  <c r="GX203" i="110" s="1"/>
  <c r="GY203" i="110" s="1"/>
  <c r="GZ203" i="110" s="1"/>
  <c r="HA203" i="110" s="1"/>
  <c r="HB203" i="110" s="1"/>
  <c r="HC203" i="110" s="1"/>
  <c r="HD203" i="110" s="1"/>
  <c r="HE203" i="110" s="1"/>
  <c r="HF203" i="110" s="1"/>
  <c r="HG203" i="110" s="1"/>
  <c r="HH203" i="110" s="1"/>
  <c r="HI203" i="110" s="1"/>
  <c r="HJ203" i="110" s="1"/>
  <c r="GS2" i="110"/>
  <c r="GR55" i="109" s="1"/>
  <c r="GX89" i="100"/>
  <c r="GU148" i="110"/>
  <c r="GT2" i="110"/>
  <c r="GS55" i="109" s="1"/>
  <c r="GV85" i="106"/>
  <c r="E84" i="111"/>
  <c r="CB56" i="109"/>
  <c r="GW22" i="110"/>
  <c r="GT87" i="109" l="1"/>
  <c r="GT67" i="109" s="1"/>
  <c r="B204" i="110" s="1"/>
  <c r="GU204" i="110" s="1"/>
  <c r="GV204" i="110" s="1"/>
  <c r="GW204" i="110" s="1"/>
  <c r="GX204" i="110" s="1"/>
  <c r="GY204" i="110" s="1"/>
  <c r="GZ204" i="110" s="1"/>
  <c r="HA204" i="110" s="1"/>
  <c r="HB204" i="110" s="1"/>
  <c r="HC204" i="110" s="1"/>
  <c r="HD204" i="110" s="1"/>
  <c r="HE204" i="110" s="1"/>
  <c r="HF204" i="110" s="1"/>
  <c r="HG204" i="110" s="1"/>
  <c r="HH204" i="110" s="1"/>
  <c r="HI204" i="110" s="1"/>
  <c r="HJ204" i="110" s="1"/>
  <c r="GX88" i="109"/>
  <c r="GY89" i="100"/>
  <c r="GV148" i="110"/>
  <c r="GU2" i="110"/>
  <c r="GT55" i="109" s="1"/>
  <c r="GW85" i="106"/>
  <c r="GU87" i="109"/>
  <c r="GU67" i="109" s="1"/>
  <c r="B205" i="110" s="1"/>
  <c r="GV205" i="110" s="1"/>
  <c r="GW205" i="110" s="1"/>
  <c r="GX205" i="110" s="1"/>
  <c r="GY205" i="110" s="1"/>
  <c r="GZ205" i="110" s="1"/>
  <c r="HA205" i="110" s="1"/>
  <c r="HB205" i="110" s="1"/>
  <c r="HC205" i="110" s="1"/>
  <c r="HD205" i="110" s="1"/>
  <c r="HE205" i="110" s="1"/>
  <c r="HF205" i="110" s="1"/>
  <c r="HG205" i="110" s="1"/>
  <c r="HH205" i="110" s="1"/>
  <c r="HI205" i="110" s="1"/>
  <c r="HJ205" i="110" s="1"/>
  <c r="GX22" i="110"/>
  <c r="CB95" i="109"/>
  <c r="F84" i="111"/>
  <c r="GY88" i="109" l="1"/>
  <c r="GZ89" i="100"/>
  <c r="GW148" i="110"/>
  <c r="GV2" i="110"/>
  <c r="GU55" i="109" s="1"/>
  <c r="GV87" i="109"/>
  <c r="GV67" i="109" s="1"/>
  <c r="B206" i="110" s="1"/>
  <c r="GW206" i="110" s="1"/>
  <c r="GX206" i="110" s="1"/>
  <c r="GY206" i="110" s="1"/>
  <c r="GZ206" i="110" s="1"/>
  <c r="HA206" i="110" s="1"/>
  <c r="HB206" i="110" s="1"/>
  <c r="HC206" i="110" s="1"/>
  <c r="HD206" i="110" s="1"/>
  <c r="HE206" i="110" s="1"/>
  <c r="HF206" i="110" s="1"/>
  <c r="HG206" i="110" s="1"/>
  <c r="HH206" i="110" s="1"/>
  <c r="HI206" i="110" s="1"/>
  <c r="HJ206" i="110" s="1"/>
  <c r="GZ88" i="109"/>
  <c r="GY22" i="110"/>
  <c r="C85" i="111"/>
  <c r="HA89" i="100" l="1"/>
  <c r="GX148" i="110"/>
  <c r="GW2" i="110"/>
  <c r="GV55" i="109" s="1"/>
  <c r="GX85" i="106"/>
  <c r="GW87" i="109"/>
  <c r="GW67" i="109" s="1"/>
  <c r="B207" i="110" s="1"/>
  <c r="GX207" i="110" s="1"/>
  <c r="GY207" i="110" s="1"/>
  <c r="GZ207" i="110" s="1"/>
  <c r="HA207" i="110" s="1"/>
  <c r="HB207" i="110" s="1"/>
  <c r="HC207" i="110" s="1"/>
  <c r="HD207" i="110" s="1"/>
  <c r="HE207" i="110" s="1"/>
  <c r="HF207" i="110" s="1"/>
  <c r="HG207" i="110" s="1"/>
  <c r="HH207" i="110" s="1"/>
  <c r="HI207" i="110" s="1"/>
  <c r="HJ207" i="110" s="1"/>
  <c r="HA88" i="109"/>
  <c r="E85" i="111"/>
  <c r="CC56" i="109"/>
  <c r="GZ22" i="110"/>
  <c r="HB89" i="100" l="1"/>
  <c r="GY148" i="110"/>
  <c r="GX2" i="110"/>
  <c r="GW55" i="109" s="1"/>
  <c r="GY85" i="106"/>
  <c r="HB88" i="109"/>
  <c r="HA22" i="110"/>
  <c r="CC95" i="109"/>
  <c r="F85" i="111"/>
  <c r="HC89" i="100" l="1"/>
  <c r="GZ85" i="106"/>
  <c r="GZ148" i="110"/>
  <c r="GX87" i="109"/>
  <c r="GX67" i="109" s="1"/>
  <c r="B208" i="110" s="1"/>
  <c r="GY208" i="110" s="1"/>
  <c r="GZ208" i="110" s="1"/>
  <c r="HA208" i="110" s="1"/>
  <c r="HB208" i="110" s="1"/>
  <c r="HC208" i="110" s="1"/>
  <c r="HD208" i="110" s="1"/>
  <c r="HE208" i="110" s="1"/>
  <c r="HF208" i="110" s="1"/>
  <c r="HG208" i="110" s="1"/>
  <c r="HH208" i="110" s="1"/>
  <c r="HI208" i="110" s="1"/>
  <c r="HJ208" i="110" s="1"/>
  <c r="HD89" i="100"/>
  <c r="C86" i="111"/>
  <c r="HB22" i="110"/>
  <c r="HC88" i="109"/>
  <c r="HA85" i="106"/>
  <c r="GY2" i="110" l="1"/>
  <c r="GX55" i="109" s="1"/>
  <c r="GY87" i="109"/>
  <c r="GY67" i="109" s="1"/>
  <c r="B209" i="110" s="1"/>
  <c r="GZ209" i="110" s="1"/>
  <c r="HA209" i="110" s="1"/>
  <c r="HB209" i="110" s="1"/>
  <c r="HC209" i="110" s="1"/>
  <c r="HD209" i="110" s="1"/>
  <c r="HE209" i="110" s="1"/>
  <c r="HF209" i="110" s="1"/>
  <c r="HG209" i="110" s="1"/>
  <c r="HH209" i="110" s="1"/>
  <c r="HI209" i="110" s="1"/>
  <c r="HJ209" i="110" s="1"/>
  <c r="HA148" i="110"/>
  <c r="HB85" i="106"/>
  <c r="HD88" i="109"/>
  <c r="HE89" i="100"/>
  <c r="HC22" i="110"/>
  <c r="CD56" i="109"/>
  <c r="E86" i="111"/>
  <c r="GZ2" i="110" l="1"/>
  <c r="GY55" i="109" s="1"/>
  <c r="GZ87" i="109"/>
  <c r="GZ67" i="109" s="1"/>
  <c r="B210" i="110" s="1"/>
  <c r="HA210" i="110" s="1"/>
  <c r="HB210" i="110" s="1"/>
  <c r="HC210" i="110" s="1"/>
  <c r="HD210" i="110" s="1"/>
  <c r="HE210" i="110" s="1"/>
  <c r="HF210" i="110" s="1"/>
  <c r="HG210" i="110" s="1"/>
  <c r="HH210" i="110" s="1"/>
  <c r="HI210" i="110" s="1"/>
  <c r="HJ210" i="110" s="1"/>
  <c r="HB148" i="110"/>
  <c r="HC85" i="106"/>
  <c r="HF89" i="100"/>
  <c r="HE88" i="109"/>
  <c r="CD95" i="109"/>
  <c r="F86" i="111"/>
  <c r="HD22" i="110"/>
  <c r="HA87" i="109" l="1"/>
  <c r="HA67" i="109" s="1"/>
  <c r="B211" i="110" s="1"/>
  <c r="HB211" i="110" s="1"/>
  <c r="HC211" i="110" s="1"/>
  <c r="HD211" i="110" s="1"/>
  <c r="HE211" i="110" s="1"/>
  <c r="HF211" i="110" s="1"/>
  <c r="HG211" i="110" s="1"/>
  <c r="HH211" i="110" s="1"/>
  <c r="HI211" i="110" s="1"/>
  <c r="HJ211" i="110" s="1"/>
  <c r="HA2" i="110"/>
  <c r="GZ55" i="109" s="1"/>
  <c r="HC148" i="110"/>
  <c r="HB2" i="110"/>
  <c r="HA55" i="109" s="1"/>
  <c r="HG89" i="100"/>
  <c r="C87" i="111"/>
  <c r="HE22" i="110"/>
  <c r="HD85" i="106"/>
  <c r="HF88" i="109"/>
  <c r="HB87" i="109" l="1"/>
  <c r="HB67" i="109" s="1"/>
  <c r="B212" i="110" s="1"/>
  <c r="HC212" i="110" s="1"/>
  <c r="HD212" i="110" s="1"/>
  <c r="HE212" i="110" s="1"/>
  <c r="HF212" i="110" s="1"/>
  <c r="HG212" i="110" s="1"/>
  <c r="HH212" i="110" s="1"/>
  <c r="HI212" i="110" s="1"/>
  <c r="HJ212" i="110" s="1"/>
  <c r="HD148" i="110"/>
  <c r="HC2" i="110"/>
  <c r="HB55" i="109" s="1"/>
  <c r="HG88" i="109"/>
  <c r="HE85" i="106"/>
  <c r="E87" i="111"/>
  <c r="CE56" i="109"/>
  <c r="HF22" i="110"/>
  <c r="HH89" i="100"/>
  <c r="HC87" i="109" l="1"/>
  <c r="HC67" i="109" s="1"/>
  <c r="B213" i="110" s="1"/>
  <c r="HD213" i="110" s="1"/>
  <c r="HE213" i="110" s="1"/>
  <c r="HF213" i="110" s="1"/>
  <c r="HG213" i="110" s="1"/>
  <c r="HH213" i="110" s="1"/>
  <c r="HI213" i="110" s="1"/>
  <c r="HJ213" i="110" s="1"/>
  <c r="HE148" i="110"/>
  <c r="HD2" i="110"/>
  <c r="HC55" i="109" s="1"/>
  <c r="HD87" i="109"/>
  <c r="HD67" i="109" s="1"/>
  <c r="B214" i="110" s="1"/>
  <c r="HE214" i="110" s="1"/>
  <c r="HF214" i="110" s="1"/>
  <c r="HG214" i="110" s="1"/>
  <c r="HH214" i="110" s="1"/>
  <c r="HI214" i="110" s="1"/>
  <c r="HJ214" i="110" s="1"/>
  <c r="HF85" i="106"/>
  <c r="CE95" i="109"/>
  <c r="F87" i="111"/>
  <c r="HG22" i="110"/>
  <c r="HI89" i="100"/>
  <c r="HH88" i="109"/>
  <c r="HF148" i="110" l="1"/>
  <c r="HE2" i="110"/>
  <c r="HD55" i="109" s="1"/>
  <c r="HE87" i="109"/>
  <c r="HE67" i="109" s="1"/>
  <c r="B215" i="110" s="1"/>
  <c r="HF215" i="110" s="1"/>
  <c r="HG215" i="110" s="1"/>
  <c r="HH215" i="110" s="1"/>
  <c r="HI215" i="110" s="1"/>
  <c r="HJ215" i="110" s="1"/>
  <c r="C88" i="111"/>
  <c r="HG85" i="106"/>
  <c r="HI88" i="109"/>
  <c r="HH22" i="110"/>
  <c r="HG148" i="110" l="1"/>
  <c r="HF2" i="110"/>
  <c r="HE55" i="109" s="1"/>
  <c r="HF87" i="109"/>
  <c r="HF67" i="109" s="1"/>
  <c r="B216" i="110" s="1"/>
  <c r="HG216" i="110" s="1"/>
  <c r="HH216" i="110" s="1"/>
  <c r="HI216" i="110" s="1"/>
  <c r="HJ216" i="110" s="1"/>
  <c r="E88" i="111"/>
  <c r="CF56" i="109"/>
  <c r="HI22" i="110"/>
  <c r="HH85" i="106"/>
  <c r="HH148" i="110" l="1"/>
  <c r="HG2" i="110"/>
  <c r="HF55" i="109" s="1"/>
  <c r="HG87" i="109"/>
  <c r="HG67" i="109" s="1"/>
  <c r="B217" i="110" s="1"/>
  <c r="HH217" i="110" s="1"/>
  <c r="HI217" i="110" s="1"/>
  <c r="HJ217" i="110" s="1"/>
  <c r="CF95" i="109"/>
  <c r="F88" i="111"/>
  <c r="HJ22" i="110"/>
  <c r="HI85" i="106"/>
  <c r="HI148" i="110" l="1"/>
  <c r="HH2" i="110"/>
  <c r="HG55" i="109" s="1"/>
  <c r="HH87" i="109"/>
  <c r="HH67" i="109" s="1"/>
  <c r="B218" i="110" s="1"/>
  <c r="HI218" i="110" s="1"/>
  <c r="HJ218" i="110" s="1"/>
  <c r="C89" i="111"/>
  <c r="HJ148" i="110" l="1"/>
  <c r="HI2" i="110"/>
  <c r="HH55" i="109" s="1"/>
  <c r="HI87" i="109"/>
  <c r="HI67" i="109" s="1"/>
  <c r="B219" i="110" s="1"/>
  <c r="CG56" i="109"/>
  <c r="E89" i="111"/>
  <c r="CG95" i="109" l="1"/>
  <c r="F89" i="111"/>
  <c r="HJ219" i="110"/>
  <c r="HJ2" i="110" s="1"/>
  <c r="HI55" i="109" s="1"/>
  <c r="B2" i="110"/>
  <c r="C90" i="111" l="1"/>
  <c r="E90" i="111" l="1"/>
  <c r="CH56" i="109"/>
  <c r="CH95" i="109" l="1"/>
  <c r="F90" i="111"/>
  <c r="C91" i="111" l="1"/>
  <c r="E91" i="111" l="1"/>
  <c r="CI56" i="109"/>
  <c r="CI95" i="109" l="1"/>
  <c r="F91" i="111"/>
  <c r="C92" i="111" l="1"/>
  <c r="CJ56" i="109" l="1"/>
  <c r="E92" i="111"/>
  <c r="CJ95" i="109" l="1"/>
  <c r="F92" i="111"/>
  <c r="C93" i="111" l="1"/>
  <c r="E93" i="111" l="1"/>
  <c r="CK56" i="109"/>
  <c r="CK95" i="109" l="1"/>
  <c r="F93" i="111"/>
  <c r="C94" i="111" l="1"/>
  <c r="E94" i="111" l="1"/>
  <c r="CL56" i="109"/>
  <c r="CL95" i="109" l="1"/>
  <c r="F94" i="111"/>
  <c r="C95" i="111" l="1"/>
  <c r="CM56" i="109" l="1"/>
  <c r="E95" i="111"/>
  <c r="CM95" i="109" l="1"/>
  <c r="F95" i="111"/>
  <c r="C96" i="111" l="1"/>
  <c r="E96" i="111" l="1"/>
  <c r="CN56" i="109"/>
  <c r="CN95" i="109" l="1"/>
  <c r="F96" i="111"/>
  <c r="C97" i="111" l="1"/>
  <c r="E97" i="111" l="1"/>
  <c r="CO56" i="109"/>
  <c r="CO95" i="109" l="1"/>
  <c r="F97" i="111"/>
  <c r="C98" i="111" l="1"/>
  <c r="E98" i="111" l="1"/>
  <c r="CP56" i="109"/>
  <c r="CP95" i="109" l="1"/>
  <c r="F98" i="111"/>
  <c r="C99" i="111" l="1"/>
  <c r="CQ56" i="109" l="1"/>
  <c r="E99" i="111"/>
  <c r="CQ95" i="109" l="1"/>
  <c r="F99" i="111"/>
  <c r="C100" i="111" l="1"/>
  <c r="CR56" i="109" l="1"/>
  <c r="E100" i="111"/>
  <c r="CR95" i="109" l="1"/>
  <c r="F100" i="111"/>
  <c r="C101" i="111" l="1"/>
  <c r="CS56" i="109" l="1"/>
  <c r="E101" i="111"/>
  <c r="CS95" i="109" l="1"/>
  <c r="F101" i="111"/>
  <c r="C102" i="111" l="1"/>
  <c r="E102" i="111" l="1"/>
  <c r="CT56" i="109"/>
  <c r="CT95" i="109" l="1"/>
  <c r="F102" i="111"/>
  <c r="C103" i="111" l="1"/>
  <c r="E103" i="111" l="1"/>
  <c r="CU56" i="109"/>
  <c r="CU95" i="109" l="1"/>
  <c r="F103" i="111"/>
  <c r="C104" i="111" l="1"/>
  <c r="E104" i="111" l="1"/>
  <c r="CV56" i="109"/>
  <c r="CV95" i="109" l="1"/>
  <c r="F104" i="111"/>
  <c r="C105" i="111" l="1"/>
  <c r="E105" i="111" l="1"/>
  <c r="CW56" i="109"/>
  <c r="CW95" i="109" l="1"/>
  <c r="F105" i="111"/>
  <c r="C106" i="111" l="1"/>
  <c r="E106" i="111" l="1"/>
  <c r="CX56" i="109"/>
  <c r="CX95" i="109" l="1"/>
  <c r="F106" i="111"/>
  <c r="C107" i="111" l="1"/>
  <c r="E107" i="111" l="1"/>
  <c r="CY56" i="109"/>
  <c r="CY95" i="109" l="1"/>
  <c r="F107" i="111"/>
  <c r="C108" i="111" l="1"/>
  <c r="E108" i="111" l="1"/>
  <c r="CZ56" i="109"/>
  <c r="CZ95" i="109" l="1"/>
  <c r="F108" i="111"/>
  <c r="C109" i="111" l="1"/>
  <c r="DA56" i="109" l="1"/>
  <c r="E109" i="111"/>
  <c r="DA95" i="109" l="1"/>
  <c r="F109" i="111"/>
  <c r="C110" i="111" l="1"/>
  <c r="E110" i="111" l="1"/>
  <c r="DB56" i="109"/>
  <c r="DB95" i="109" l="1"/>
  <c r="F110" i="111"/>
  <c r="C111" i="111" l="1"/>
  <c r="DC56" i="109" l="1"/>
  <c r="E111" i="111"/>
  <c r="DC95" i="109" l="1"/>
  <c r="F111" i="111"/>
  <c r="C112" i="111" l="1"/>
  <c r="DD56" i="109" l="1"/>
  <c r="E112" i="111"/>
  <c r="DD95" i="109" l="1"/>
  <c r="F112" i="111"/>
  <c r="C113" i="111" l="1"/>
  <c r="DE56" i="109" l="1"/>
  <c r="E113" i="111"/>
  <c r="DE95" i="109" l="1"/>
  <c r="F113" i="111"/>
  <c r="C114" i="111" l="1"/>
  <c r="DF56" i="109" l="1"/>
  <c r="E114" i="111"/>
  <c r="DF95" i="109" l="1"/>
  <c r="F114" i="111"/>
  <c r="C115" i="111" l="1"/>
  <c r="DG56" i="109" l="1"/>
  <c r="E115" i="111"/>
  <c r="DG95" i="109" l="1"/>
  <c r="F115" i="111"/>
  <c r="C116" i="111" l="1"/>
  <c r="DH56" i="109" l="1"/>
  <c r="E116" i="111"/>
  <c r="DH95" i="109" l="1"/>
  <c r="F116" i="111"/>
  <c r="C117" i="111" l="1"/>
  <c r="DI56" i="109" l="1"/>
  <c r="E117" i="111"/>
  <c r="DI95" i="109" l="1"/>
  <c r="F117" i="111"/>
  <c r="C118" i="111" l="1"/>
  <c r="E118" i="111" l="1"/>
  <c r="DJ56" i="109"/>
  <c r="DJ95" i="109" l="1"/>
  <c r="F118" i="111"/>
  <c r="C119" i="111" l="1"/>
  <c r="DK56" i="109" l="1"/>
  <c r="E119" i="111"/>
  <c r="DK95" i="109" l="1"/>
  <c r="F119" i="111"/>
  <c r="C120" i="111" l="1"/>
  <c r="E120" i="111" l="1"/>
  <c r="DL56" i="109"/>
  <c r="DL95" i="109" l="1"/>
  <c r="F120" i="111"/>
  <c r="C121" i="111" l="1"/>
  <c r="DM56" i="109" l="1"/>
  <c r="E121" i="111"/>
  <c r="DM95" i="109" l="1"/>
  <c r="F121" i="111"/>
  <c r="C122" i="111" l="1"/>
  <c r="E122" i="111" l="1"/>
  <c r="DN56" i="109"/>
  <c r="DN95" i="109" l="1"/>
  <c r="F122" i="111"/>
  <c r="C123" i="111" l="1"/>
  <c r="DO56" i="109" l="1"/>
  <c r="E123" i="111"/>
  <c r="DO95" i="109" l="1"/>
  <c r="F123" i="111"/>
  <c r="C124" i="111" l="1"/>
  <c r="E124" i="111" l="1"/>
  <c r="DP56" i="109"/>
  <c r="DP95" i="109" l="1"/>
  <c r="F124" i="111"/>
  <c r="C125" i="111" l="1"/>
  <c r="E125" i="111" l="1"/>
  <c r="DQ56" i="109"/>
  <c r="DQ95" i="109" l="1"/>
  <c r="F125" i="111"/>
  <c r="CJ93" i="109" l="1"/>
  <c r="BH93" i="109"/>
  <c r="CK93" i="109"/>
  <c r="AM93" i="109"/>
  <c r="AV93" i="109"/>
  <c r="BW93" i="109"/>
  <c r="AJ93" i="109"/>
  <c r="DF93" i="109"/>
  <c r="DQ93" i="109"/>
  <c r="AN93" i="109"/>
  <c r="BG93" i="109"/>
  <c r="CN93" i="109"/>
  <c r="H93" i="109"/>
  <c r="H97" i="109" s="1"/>
  <c r="CF93" i="109"/>
  <c r="DH93" i="109"/>
  <c r="DA93" i="109"/>
  <c r="AB93" i="109"/>
  <c r="X93" i="109"/>
  <c r="BX93" i="109"/>
  <c r="D93" i="109"/>
  <c r="D97" i="109" s="1"/>
  <c r="AR93" i="109"/>
  <c r="BD93" i="109"/>
  <c r="BS93" i="109"/>
  <c r="W93" i="109"/>
  <c r="CP93" i="109"/>
  <c r="AZ93" i="109"/>
  <c r="M93" i="109"/>
  <c r="M97" i="109" s="1"/>
  <c r="BI93" i="109"/>
  <c r="AK93" i="109"/>
  <c r="G93" i="109"/>
  <c r="G97" i="109" s="1"/>
  <c r="I93" i="109"/>
  <c r="I97" i="109" s="1"/>
  <c r="K93" i="109"/>
  <c r="K97" i="109" s="1"/>
  <c r="BU93" i="109"/>
  <c r="BV93" i="109"/>
  <c r="AD93" i="109"/>
  <c r="CS93" i="109"/>
  <c r="DL93" i="109"/>
  <c r="AX93" i="109"/>
  <c r="J93" i="109"/>
  <c r="J97" i="109" s="1"/>
  <c r="AG93" i="109"/>
  <c r="CY93" i="109"/>
  <c r="DK93" i="109"/>
  <c r="AF93" i="109"/>
  <c r="BM93" i="109"/>
  <c r="C93" i="109"/>
  <c r="C97" i="109" s="1"/>
  <c r="CI93" i="109"/>
  <c r="BB93" i="109"/>
  <c r="L93" i="109"/>
  <c r="L97" i="109" s="1"/>
  <c r="CV93" i="109"/>
  <c r="CZ93" i="109"/>
  <c r="CG93" i="109"/>
  <c r="DB93" i="109"/>
  <c r="AE93" i="109"/>
  <c r="CT93" i="109"/>
  <c r="BA93" i="109"/>
  <c r="BN93" i="109"/>
  <c r="CB93" i="109"/>
  <c r="BT93" i="109"/>
  <c r="CO93" i="109"/>
  <c r="DI93" i="109"/>
  <c r="BO93" i="109"/>
  <c r="BC93" i="109"/>
  <c r="AS93" i="109"/>
  <c r="B93" i="109"/>
  <c r="B97" i="109" s="1"/>
  <c r="DG93" i="109"/>
  <c r="Q93" i="109"/>
  <c r="Q97" i="109" s="1"/>
  <c r="CM93" i="109"/>
  <c r="CE93" i="109"/>
  <c r="DP93" i="109"/>
  <c r="AY93" i="109"/>
  <c r="AL93" i="109"/>
  <c r="DD93" i="109"/>
  <c r="AW93" i="109"/>
  <c r="BP93" i="109"/>
  <c r="BJ93" i="109"/>
  <c r="CH93" i="109"/>
  <c r="BY93" i="109"/>
  <c r="CD93" i="109"/>
  <c r="F93" i="109"/>
  <c r="F97" i="109" s="1"/>
  <c r="CR93" i="109"/>
  <c r="Z93" i="109"/>
  <c r="V93" i="109"/>
  <c r="AA93" i="109"/>
  <c r="CX93" i="109"/>
  <c r="AO93" i="109"/>
  <c r="AH93" i="109"/>
  <c r="CC93" i="109"/>
  <c r="DO93" i="109"/>
  <c r="CU93" i="109"/>
  <c r="CA93" i="109"/>
  <c r="DN93" i="109"/>
  <c r="AQ93" i="109"/>
  <c r="E93" i="109"/>
  <c r="E97" i="109" s="1"/>
  <c r="DC93" i="109"/>
  <c r="AT93" i="109"/>
  <c r="S93" i="109"/>
  <c r="S97" i="109" s="1"/>
  <c r="CW93" i="109"/>
  <c r="Y93" i="109"/>
  <c r="AI93" i="109"/>
  <c r="BQ93" i="109"/>
  <c r="AP93" i="109"/>
  <c r="CL93" i="109"/>
  <c r="AC93" i="109"/>
  <c r="BF93" i="109"/>
  <c r="P93" i="109"/>
  <c r="P97" i="109" s="1"/>
  <c r="AU93" i="109"/>
  <c r="T93" i="109"/>
  <c r="U93" i="109"/>
  <c r="BK93" i="109"/>
  <c r="BR93" i="109"/>
  <c r="BE93" i="109"/>
  <c r="DE93" i="109"/>
  <c r="O93" i="109"/>
  <c r="O97" i="109" s="1"/>
  <c r="BZ93" i="109"/>
  <c r="DM93" i="109"/>
  <c r="R93" i="109"/>
  <c r="R97" i="109" s="1"/>
  <c r="N93" i="109"/>
  <c r="N97" i="109" s="1"/>
  <c r="BL93" i="109"/>
  <c r="CQ93" i="109"/>
  <c r="DJ93" i="109"/>
  <c r="B98" i="109" l="1"/>
  <c r="C98" i="109" l="1"/>
  <c r="B100" i="109" s="1"/>
  <c r="C100" i="109" l="1"/>
  <c r="D98" i="109"/>
  <c r="D100" i="109" s="1"/>
  <c r="E98" i="109" l="1"/>
  <c r="E100" i="109" s="1"/>
  <c r="F98" i="109" l="1"/>
  <c r="G98" i="109" l="1"/>
  <c r="G100" i="109" s="1"/>
  <c r="F100" i="109"/>
  <c r="H98" i="109" l="1"/>
  <c r="H100" i="109" s="1"/>
  <c r="I98" i="109" l="1"/>
  <c r="I100" i="109" s="1"/>
  <c r="J98" i="109" l="1"/>
  <c r="J100" i="109" s="1"/>
  <c r="K98" i="109" l="1"/>
  <c r="K100" i="109" s="1"/>
  <c r="L98" i="109" l="1"/>
  <c r="M98" i="109" l="1"/>
  <c r="M100" i="109" s="1"/>
  <c r="L100" i="109"/>
  <c r="N98" i="109" l="1"/>
  <c r="N100" i="109" s="1"/>
  <c r="O98" i="109" l="1"/>
  <c r="P98" i="109" l="1"/>
  <c r="P100" i="109" s="1"/>
  <c r="O100" i="109"/>
  <c r="Q98" i="109" l="1"/>
  <c r="R98" i="109" l="1"/>
  <c r="R100" i="109" s="1"/>
  <c r="Q100" i="109"/>
  <c r="S98" i="109" l="1"/>
  <c r="S100" i="109" l="1"/>
  <c r="E12" i="106" l="1"/>
  <c r="E12" i="100"/>
  <c r="E37" i="100"/>
  <c r="E34" i="100" s="1"/>
  <c r="E41" i="100" s="1"/>
  <c r="E54" i="100" s="1"/>
  <c r="E18" i="109"/>
  <c r="E12" i="109"/>
  <c r="E12" i="112"/>
  <c r="E36" i="112"/>
  <c r="E34" i="112" s="1"/>
  <c r="E41" i="112" s="1"/>
  <c r="E54" i="112" s="1"/>
  <c r="E58" i="112" s="1"/>
  <c r="E61" i="112" s="1"/>
  <c r="D12" i="100"/>
  <c r="D12" i="106"/>
  <c r="D37" i="106"/>
  <c r="D34" i="106" s="1"/>
  <c r="D41" i="106" s="1"/>
  <c r="D54" i="106" s="1"/>
  <c r="D58" i="106" s="1"/>
  <c r="D61" i="106" s="1"/>
  <c r="D12" i="112"/>
  <c r="D35" i="112"/>
  <c r="D34" i="112" s="1"/>
  <c r="D41" i="112" s="1"/>
  <c r="D54" i="112" s="1"/>
  <c r="D58" i="112" s="1"/>
  <c r="D61" i="112" s="1"/>
  <c r="D18" i="109"/>
  <c r="D12" i="109"/>
  <c r="C12" i="112"/>
  <c r="C37" i="112"/>
  <c r="C34" i="112" s="1"/>
  <c r="C41" i="112" s="1"/>
  <c r="C54" i="112" s="1"/>
  <c r="C58" i="112" s="1"/>
  <c r="C61" i="112" s="1"/>
  <c r="C12" i="100"/>
  <c r="C36" i="100"/>
  <c r="C34" i="100" s="1"/>
  <c r="C41" i="100" s="1"/>
  <c r="C54" i="100" s="1"/>
  <c r="C18" i="109"/>
  <c r="C12" i="106"/>
  <c r="C35" i="106"/>
  <c r="C34" i="106" s="1"/>
  <c r="C41" i="106" s="1"/>
  <c r="C54" i="106" s="1"/>
  <c r="C58" i="106" s="1"/>
  <c r="C61" i="106" s="1"/>
  <c r="C62" i="106" l="1"/>
  <c r="C63" i="106"/>
  <c r="E63" i="112"/>
  <c r="E62" i="112"/>
  <c r="D63" i="112"/>
  <c r="D62" i="112"/>
  <c r="D63" i="106"/>
  <c r="D62" i="106"/>
  <c r="C63" i="112"/>
  <c r="C62" i="112"/>
  <c r="H84" i="100"/>
  <c r="E60" i="112" l="1"/>
  <c r="E65" i="112" s="1"/>
  <c r="E97" i="112" s="1"/>
  <c r="C60" i="112"/>
  <c r="C65" i="112" s="1"/>
  <c r="C97" i="112" s="1"/>
  <c r="C98" i="112" s="1"/>
  <c r="D60" i="106"/>
  <c r="D65" i="106" s="1"/>
  <c r="D60" i="112"/>
  <c r="D65" i="112" s="1"/>
  <c r="D97" i="112" s="1"/>
  <c r="C60" i="106"/>
  <c r="C65" i="106" s="1"/>
  <c r="H82" i="100"/>
  <c r="H67" i="100" s="1"/>
  <c r="B10" i="102" s="1"/>
  <c r="I10" i="102" s="1"/>
  <c r="D98" i="112" l="1"/>
  <c r="D100" i="112" s="1"/>
  <c r="B100" i="112"/>
  <c r="C100" i="112"/>
  <c r="I84" i="100"/>
  <c r="B12" i="101"/>
  <c r="F12" i="101" s="1"/>
  <c r="C13" i="101" s="1"/>
  <c r="J10" i="102"/>
  <c r="I2" i="102"/>
  <c r="H55" i="100" s="1"/>
  <c r="E98" i="112" l="1"/>
  <c r="F98" i="112" s="1"/>
  <c r="I82" i="100"/>
  <c r="I67" i="100" s="1"/>
  <c r="K10" i="102"/>
  <c r="D13" i="101"/>
  <c r="E100" i="112" l="1"/>
  <c r="F100" i="112"/>
  <c r="G98" i="112"/>
  <c r="G100" i="112" s="1"/>
  <c r="J84" i="100"/>
  <c r="B11" i="102"/>
  <c r="J11" i="102" s="1"/>
  <c r="K11" i="102" s="1"/>
  <c r="L11" i="102" s="1"/>
  <c r="M11" i="102" s="1"/>
  <c r="N11" i="102" s="1"/>
  <c r="O11" i="102" s="1"/>
  <c r="P11" i="102" s="1"/>
  <c r="Q11" i="102" s="1"/>
  <c r="R11" i="102" s="1"/>
  <c r="S11" i="102" s="1"/>
  <c r="T11" i="102" s="1"/>
  <c r="U11" i="102" s="1"/>
  <c r="V11" i="102" s="1"/>
  <c r="W11" i="102" s="1"/>
  <c r="X11" i="102" s="1"/>
  <c r="Y11" i="102" s="1"/>
  <c r="Z11" i="102" s="1"/>
  <c r="AA11" i="102" s="1"/>
  <c r="AB11" i="102" s="1"/>
  <c r="AC11" i="102" s="1"/>
  <c r="AD11" i="102" s="1"/>
  <c r="AE11" i="102" s="1"/>
  <c r="AF11" i="102" s="1"/>
  <c r="AG11" i="102" s="1"/>
  <c r="AH11" i="102" s="1"/>
  <c r="AI11" i="102" s="1"/>
  <c r="AJ11" i="102" s="1"/>
  <c r="AK11" i="102" s="1"/>
  <c r="AL11" i="102" s="1"/>
  <c r="AM11" i="102" s="1"/>
  <c r="AN11" i="102" s="1"/>
  <c r="AO11" i="102" s="1"/>
  <c r="AP11" i="102" s="1"/>
  <c r="AQ11" i="102" s="1"/>
  <c r="AR11" i="102" s="1"/>
  <c r="AS11" i="102" s="1"/>
  <c r="AT11" i="102" s="1"/>
  <c r="AU11" i="102" s="1"/>
  <c r="AV11" i="102" s="1"/>
  <c r="AW11" i="102" s="1"/>
  <c r="AX11" i="102" s="1"/>
  <c r="AY11" i="102" s="1"/>
  <c r="AZ11" i="102" s="1"/>
  <c r="BA11" i="102" s="1"/>
  <c r="BB11" i="102" s="1"/>
  <c r="BC11" i="102" s="1"/>
  <c r="BD11" i="102" s="1"/>
  <c r="BE11" i="102" s="1"/>
  <c r="BF11" i="102" s="1"/>
  <c r="BG11" i="102" s="1"/>
  <c r="BH11" i="102" s="1"/>
  <c r="BI11" i="102" s="1"/>
  <c r="BJ11" i="102" s="1"/>
  <c r="BK11" i="102" s="1"/>
  <c r="BL11" i="102" s="1"/>
  <c r="BM11" i="102" s="1"/>
  <c r="BN11" i="102" s="1"/>
  <c r="BO11" i="102" s="1"/>
  <c r="BP11" i="102" s="1"/>
  <c r="BQ11" i="102" s="1"/>
  <c r="BR11" i="102" s="1"/>
  <c r="BS11" i="102" s="1"/>
  <c r="BT11" i="102" s="1"/>
  <c r="BU11" i="102" s="1"/>
  <c r="BV11" i="102" s="1"/>
  <c r="BW11" i="102" s="1"/>
  <c r="BX11" i="102" s="1"/>
  <c r="BY11" i="102" s="1"/>
  <c r="BZ11" i="102" s="1"/>
  <c r="CA11" i="102" s="1"/>
  <c r="CB11" i="102" s="1"/>
  <c r="CC11" i="102" s="1"/>
  <c r="CD11" i="102" s="1"/>
  <c r="CE11" i="102" s="1"/>
  <c r="CF11" i="102" s="1"/>
  <c r="CG11" i="102" s="1"/>
  <c r="CH11" i="102" s="1"/>
  <c r="CI11" i="102" s="1"/>
  <c r="CJ11" i="102" s="1"/>
  <c r="CK11" i="102" s="1"/>
  <c r="CL11" i="102" s="1"/>
  <c r="CM11" i="102" s="1"/>
  <c r="CN11" i="102" s="1"/>
  <c r="CO11" i="102" s="1"/>
  <c r="CP11" i="102" s="1"/>
  <c r="CQ11" i="102" s="1"/>
  <c r="CR11" i="102" s="1"/>
  <c r="CS11" i="102" s="1"/>
  <c r="CT11" i="102" s="1"/>
  <c r="CU11" i="102" s="1"/>
  <c r="CV11" i="102" s="1"/>
  <c r="CW11" i="102" s="1"/>
  <c r="CX11" i="102" s="1"/>
  <c r="CY11" i="102" s="1"/>
  <c r="CZ11" i="102" s="1"/>
  <c r="DA11" i="102" s="1"/>
  <c r="DB11" i="102" s="1"/>
  <c r="DC11" i="102" s="1"/>
  <c r="DD11" i="102" s="1"/>
  <c r="DE11" i="102" s="1"/>
  <c r="DF11" i="102" s="1"/>
  <c r="DG11" i="102" s="1"/>
  <c r="DH11" i="102" s="1"/>
  <c r="DI11" i="102" s="1"/>
  <c r="DJ11" i="102" s="1"/>
  <c r="DK11" i="102" s="1"/>
  <c r="DL11" i="102" s="1"/>
  <c r="DM11" i="102" s="1"/>
  <c r="DN11" i="102" s="1"/>
  <c r="DO11" i="102" s="1"/>
  <c r="DP11" i="102" s="1"/>
  <c r="DQ11" i="102" s="1"/>
  <c r="DR11" i="102" s="1"/>
  <c r="DS11" i="102" s="1"/>
  <c r="DT11" i="102" s="1"/>
  <c r="DU11" i="102" s="1"/>
  <c r="DV11" i="102" s="1"/>
  <c r="DW11" i="102" s="1"/>
  <c r="DX11" i="102" s="1"/>
  <c r="DY11" i="102" s="1"/>
  <c r="DZ11" i="102" s="1"/>
  <c r="EA11" i="102" s="1"/>
  <c r="EB11" i="102" s="1"/>
  <c r="EC11" i="102" s="1"/>
  <c r="ED11" i="102" s="1"/>
  <c r="EE11" i="102" s="1"/>
  <c r="EF11" i="102" s="1"/>
  <c r="EG11" i="102" s="1"/>
  <c r="EH11" i="102" s="1"/>
  <c r="EI11" i="102" s="1"/>
  <c r="EJ11" i="102" s="1"/>
  <c r="EK11" i="102" s="1"/>
  <c r="EL11" i="102" s="1"/>
  <c r="EM11" i="102" s="1"/>
  <c r="EN11" i="102" s="1"/>
  <c r="EO11" i="102" s="1"/>
  <c r="EP11" i="102" s="1"/>
  <c r="EQ11" i="102" s="1"/>
  <c r="ER11" i="102" s="1"/>
  <c r="ES11" i="102" s="1"/>
  <c r="ET11" i="102" s="1"/>
  <c r="EU11" i="102" s="1"/>
  <c r="EV11" i="102" s="1"/>
  <c r="EW11" i="102" s="1"/>
  <c r="EX11" i="102" s="1"/>
  <c r="EY11" i="102" s="1"/>
  <c r="EZ11" i="102" s="1"/>
  <c r="FA11" i="102" s="1"/>
  <c r="FB11" i="102" s="1"/>
  <c r="FC11" i="102" s="1"/>
  <c r="FD11" i="102" s="1"/>
  <c r="FE11" i="102" s="1"/>
  <c r="FF11" i="102" s="1"/>
  <c r="FG11" i="102" s="1"/>
  <c r="FH11" i="102" s="1"/>
  <c r="FI11" i="102" s="1"/>
  <c r="FJ11" i="102" s="1"/>
  <c r="FK11" i="102" s="1"/>
  <c r="FL11" i="102" s="1"/>
  <c r="FM11" i="102" s="1"/>
  <c r="FN11" i="102" s="1"/>
  <c r="FO11" i="102" s="1"/>
  <c r="FP11" i="102" s="1"/>
  <c r="FQ11" i="102" s="1"/>
  <c r="FR11" i="102" s="1"/>
  <c r="FS11" i="102" s="1"/>
  <c r="FT11" i="102" s="1"/>
  <c r="FU11" i="102" s="1"/>
  <c r="FV11" i="102" s="1"/>
  <c r="FW11" i="102" s="1"/>
  <c r="FX11" i="102" s="1"/>
  <c r="FY11" i="102" s="1"/>
  <c r="FZ11" i="102" s="1"/>
  <c r="GA11" i="102" s="1"/>
  <c r="GB11" i="102" s="1"/>
  <c r="GC11" i="102" s="1"/>
  <c r="GD11" i="102" s="1"/>
  <c r="GE11" i="102" s="1"/>
  <c r="GF11" i="102" s="1"/>
  <c r="GG11" i="102" s="1"/>
  <c r="GH11" i="102" s="1"/>
  <c r="GI11" i="102" s="1"/>
  <c r="GJ11" i="102" s="1"/>
  <c r="GK11" i="102" s="1"/>
  <c r="GL11" i="102" s="1"/>
  <c r="GM11" i="102" s="1"/>
  <c r="GN11" i="102" s="1"/>
  <c r="GO11" i="102" s="1"/>
  <c r="GP11" i="102" s="1"/>
  <c r="GQ11" i="102" s="1"/>
  <c r="GR11" i="102" s="1"/>
  <c r="GS11" i="102" s="1"/>
  <c r="GT11" i="102" s="1"/>
  <c r="GU11" i="102" s="1"/>
  <c r="GV11" i="102" s="1"/>
  <c r="GW11" i="102" s="1"/>
  <c r="GX11" i="102" s="1"/>
  <c r="GY11" i="102" s="1"/>
  <c r="GZ11" i="102" s="1"/>
  <c r="HA11" i="102" s="1"/>
  <c r="HB11" i="102" s="1"/>
  <c r="HC11" i="102" s="1"/>
  <c r="HD11" i="102" s="1"/>
  <c r="HE11" i="102" s="1"/>
  <c r="HF11" i="102" s="1"/>
  <c r="HG11" i="102" s="1"/>
  <c r="HH11" i="102" s="1"/>
  <c r="HI11" i="102" s="1"/>
  <c r="HJ11" i="102" s="1"/>
  <c r="B13" i="101"/>
  <c r="L10" i="102"/>
  <c r="E13" i="101"/>
  <c r="I91" i="100"/>
  <c r="H98" i="112" l="1"/>
  <c r="H100" i="112" s="1"/>
  <c r="J2" i="102"/>
  <c r="I55" i="100" s="1"/>
  <c r="J82" i="100"/>
  <c r="J67" i="100" s="1"/>
  <c r="F13" i="101"/>
  <c r="M10" i="102"/>
  <c r="I98" i="112" l="1"/>
  <c r="I100" i="112" s="1"/>
  <c r="K84" i="100"/>
  <c r="B12" i="102"/>
  <c r="K12" i="102" s="1"/>
  <c r="L12" i="102" s="1"/>
  <c r="B14" i="101"/>
  <c r="N10" i="102"/>
  <c r="C14" i="101"/>
  <c r="J98" i="112" l="1"/>
  <c r="J100" i="112" s="1"/>
  <c r="K2" i="102"/>
  <c r="J55" i="100" s="1"/>
  <c r="K82" i="100"/>
  <c r="K67" i="100" s="1"/>
  <c r="M12" i="102"/>
  <c r="O10" i="102"/>
  <c r="D14" i="101"/>
  <c r="L82" i="100" l="1"/>
  <c r="K98" i="112"/>
  <c r="K100" i="112" s="1"/>
  <c r="L84" i="100"/>
  <c r="B15" i="101"/>
  <c r="B13" i="102"/>
  <c r="L13" i="102" s="1"/>
  <c r="P10" i="102"/>
  <c r="N12" i="102"/>
  <c r="E14" i="101"/>
  <c r="J91" i="100"/>
  <c r="L67" i="100" l="1"/>
  <c r="B16" i="101" s="1"/>
  <c r="L98" i="112"/>
  <c r="M98" i="112" s="1"/>
  <c r="M84" i="100"/>
  <c r="M13" i="102"/>
  <c r="L2" i="102"/>
  <c r="K55" i="100" s="1"/>
  <c r="F14" i="101"/>
  <c r="O12" i="102"/>
  <c r="Q10" i="102"/>
  <c r="B14" i="102" l="1"/>
  <c r="M14" i="102" s="1"/>
  <c r="N14" i="102" s="1"/>
  <c r="O14" i="102" s="1"/>
  <c r="P14" i="102" s="1"/>
  <c r="Q14" i="102" s="1"/>
  <c r="R14" i="102" s="1"/>
  <c r="S14" i="102" s="1"/>
  <c r="T14" i="102" s="1"/>
  <c r="U14" i="102" s="1"/>
  <c r="V14" i="102" s="1"/>
  <c r="W14" i="102" s="1"/>
  <c r="X14" i="102" s="1"/>
  <c r="Y14" i="102" s="1"/>
  <c r="Z14" i="102" s="1"/>
  <c r="AA14" i="102" s="1"/>
  <c r="AB14" i="102" s="1"/>
  <c r="AC14" i="102" s="1"/>
  <c r="AD14" i="102" s="1"/>
  <c r="AE14" i="102" s="1"/>
  <c r="AF14" i="102" s="1"/>
  <c r="AG14" i="102" s="1"/>
  <c r="AH14" i="102" s="1"/>
  <c r="AI14" i="102" s="1"/>
  <c r="AJ14" i="102" s="1"/>
  <c r="AK14" i="102" s="1"/>
  <c r="AL14" i="102" s="1"/>
  <c r="AM14" i="102" s="1"/>
  <c r="AN14" i="102" s="1"/>
  <c r="AO14" i="102" s="1"/>
  <c r="AP14" i="102" s="1"/>
  <c r="AQ14" i="102" s="1"/>
  <c r="AR14" i="102" s="1"/>
  <c r="AS14" i="102" s="1"/>
  <c r="AT14" i="102" s="1"/>
  <c r="AU14" i="102" s="1"/>
  <c r="AV14" i="102" s="1"/>
  <c r="AW14" i="102" s="1"/>
  <c r="AX14" i="102" s="1"/>
  <c r="AY14" i="102" s="1"/>
  <c r="AZ14" i="102" s="1"/>
  <c r="BA14" i="102" s="1"/>
  <c r="BB14" i="102" s="1"/>
  <c r="BC14" i="102" s="1"/>
  <c r="BD14" i="102" s="1"/>
  <c r="BE14" i="102" s="1"/>
  <c r="BF14" i="102" s="1"/>
  <c r="BG14" i="102" s="1"/>
  <c r="BH14" i="102" s="1"/>
  <c r="BI14" i="102" s="1"/>
  <c r="BJ14" i="102" s="1"/>
  <c r="BK14" i="102" s="1"/>
  <c r="BL14" i="102" s="1"/>
  <c r="BM14" i="102" s="1"/>
  <c r="BN14" i="102" s="1"/>
  <c r="BO14" i="102" s="1"/>
  <c r="BP14" i="102" s="1"/>
  <c r="BQ14" i="102" s="1"/>
  <c r="BR14" i="102" s="1"/>
  <c r="BS14" i="102" s="1"/>
  <c r="BT14" i="102" s="1"/>
  <c r="BU14" i="102" s="1"/>
  <c r="BV14" i="102" s="1"/>
  <c r="BW14" i="102" s="1"/>
  <c r="BX14" i="102" s="1"/>
  <c r="BY14" i="102" s="1"/>
  <c r="BZ14" i="102" s="1"/>
  <c r="CA14" i="102" s="1"/>
  <c r="CB14" i="102" s="1"/>
  <c r="CC14" i="102" s="1"/>
  <c r="CD14" i="102" s="1"/>
  <c r="CE14" i="102" s="1"/>
  <c r="CF14" i="102" s="1"/>
  <c r="CG14" i="102" s="1"/>
  <c r="CH14" i="102" s="1"/>
  <c r="CI14" i="102" s="1"/>
  <c r="CJ14" i="102" s="1"/>
  <c r="CK14" i="102" s="1"/>
  <c r="CL14" i="102" s="1"/>
  <c r="CM14" i="102" s="1"/>
  <c r="CN14" i="102" s="1"/>
  <c r="CO14" i="102" s="1"/>
  <c r="CP14" i="102" s="1"/>
  <c r="CQ14" i="102" s="1"/>
  <c r="CR14" i="102" s="1"/>
  <c r="CS14" i="102" s="1"/>
  <c r="CT14" i="102" s="1"/>
  <c r="CU14" i="102" s="1"/>
  <c r="CV14" i="102" s="1"/>
  <c r="CW14" i="102" s="1"/>
  <c r="CX14" i="102" s="1"/>
  <c r="CY14" i="102" s="1"/>
  <c r="CZ14" i="102" s="1"/>
  <c r="DA14" i="102" s="1"/>
  <c r="DB14" i="102" s="1"/>
  <c r="DC14" i="102" s="1"/>
  <c r="DD14" i="102" s="1"/>
  <c r="DE14" i="102" s="1"/>
  <c r="DF14" i="102" s="1"/>
  <c r="DG14" i="102" s="1"/>
  <c r="DH14" i="102" s="1"/>
  <c r="DI14" i="102" s="1"/>
  <c r="DJ14" i="102" s="1"/>
  <c r="DK14" i="102" s="1"/>
  <c r="DL14" i="102" s="1"/>
  <c r="DM14" i="102" s="1"/>
  <c r="DN14" i="102" s="1"/>
  <c r="DO14" i="102" s="1"/>
  <c r="DP14" i="102" s="1"/>
  <c r="DQ14" i="102" s="1"/>
  <c r="DR14" i="102" s="1"/>
  <c r="DS14" i="102" s="1"/>
  <c r="DT14" i="102" s="1"/>
  <c r="DU14" i="102" s="1"/>
  <c r="DV14" i="102" s="1"/>
  <c r="DW14" i="102" s="1"/>
  <c r="DX14" i="102" s="1"/>
  <c r="DY14" i="102" s="1"/>
  <c r="DZ14" i="102" s="1"/>
  <c r="EA14" i="102" s="1"/>
  <c r="EB14" i="102" s="1"/>
  <c r="EC14" i="102" s="1"/>
  <c r="ED14" i="102" s="1"/>
  <c r="EE14" i="102" s="1"/>
  <c r="EF14" i="102" s="1"/>
  <c r="EG14" i="102" s="1"/>
  <c r="EH14" i="102" s="1"/>
  <c r="EI14" i="102" s="1"/>
  <c r="EJ14" i="102" s="1"/>
  <c r="EK14" i="102" s="1"/>
  <c r="EL14" i="102" s="1"/>
  <c r="EM14" i="102" s="1"/>
  <c r="EN14" i="102" s="1"/>
  <c r="EO14" i="102" s="1"/>
  <c r="EP14" i="102" s="1"/>
  <c r="EQ14" i="102" s="1"/>
  <c r="ER14" i="102" s="1"/>
  <c r="ES14" i="102" s="1"/>
  <c r="ET14" i="102" s="1"/>
  <c r="EU14" i="102" s="1"/>
  <c r="EV14" i="102" s="1"/>
  <c r="EW14" i="102" s="1"/>
  <c r="EX14" i="102" s="1"/>
  <c r="EY14" i="102" s="1"/>
  <c r="EZ14" i="102" s="1"/>
  <c r="FA14" i="102" s="1"/>
  <c r="FB14" i="102" s="1"/>
  <c r="FC14" i="102" s="1"/>
  <c r="FD14" i="102" s="1"/>
  <c r="FE14" i="102" s="1"/>
  <c r="FF14" i="102" s="1"/>
  <c r="FG14" i="102" s="1"/>
  <c r="FH14" i="102" s="1"/>
  <c r="FI14" i="102" s="1"/>
  <c r="FJ14" i="102" s="1"/>
  <c r="FK14" i="102" s="1"/>
  <c r="FL14" i="102" s="1"/>
  <c r="FM14" i="102" s="1"/>
  <c r="FN14" i="102" s="1"/>
  <c r="FO14" i="102" s="1"/>
  <c r="FP14" i="102" s="1"/>
  <c r="FQ14" i="102" s="1"/>
  <c r="FR14" i="102" s="1"/>
  <c r="FS14" i="102" s="1"/>
  <c r="FT14" i="102" s="1"/>
  <c r="FU14" i="102" s="1"/>
  <c r="FV14" i="102" s="1"/>
  <c r="FW14" i="102" s="1"/>
  <c r="FX14" i="102" s="1"/>
  <c r="FY14" i="102" s="1"/>
  <c r="FZ14" i="102" s="1"/>
  <c r="GA14" i="102" s="1"/>
  <c r="GB14" i="102" s="1"/>
  <c r="GC14" i="102" s="1"/>
  <c r="GD14" i="102" s="1"/>
  <c r="GE14" i="102" s="1"/>
  <c r="GF14" i="102" s="1"/>
  <c r="GG14" i="102" s="1"/>
  <c r="GH14" i="102" s="1"/>
  <c r="GI14" i="102" s="1"/>
  <c r="GJ14" i="102" s="1"/>
  <c r="GK14" i="102" s="1"/>
  <c r="GL14" i="102" s="1"/>
  <c r="GM14" i="102" s="1"/>
  <c r="GN14" i="102" s="1"/>
  <c r="GO14" i="102" s="1"/>
  <c r="GP14" i="102" s="1"/>
  <c r="GQ14" i="102" s="1"/>
  <c r="GR14" i="102" s="1"/>
  <c r="GS14" i="102" s="1"/>
  <c r="GT14" i="102" s="1"/>
  <c r="GU14" i="102" s="1"/>
  <c r="GV14" i="102" s="1"/>
  <c r="GW14" i="102" s="1"/>
  <c r="GX14" i="102" s="1"/>
  <c r="GY14" i="102" s="1"/>
  <c r="GZ14" i="102" s="1"/>
  <c r="HA14" i="102" s="1"/>
  <c r="HB14" i="102" s="1"/>
  <c r="HC14" i="102" s="1"/>
  <c r="HD14" i="102" s="1"/>
  <c r="HE14" i="102" s="1"/>
  <c r="HF14" i="102" s="1"/>
  <c r="HG14" i="102" s="1"/>
  <c r="HH14" i="102" s="1"/>
  <c r="HI14" i="102" s="1"/>
  <c r="HJ14" i="102" s="1"/>
  <c r="L100" i="112"/>
  <c r="M82" i="100"/>
  <c r="M67" i="100" s="1"/>
  <c r="B15" i="102" s="1"/>
  <c r="N15" i="102" s="1"/>
  <c r="O15" i="102" s="1"/>
  <c r="P15" i="102" s="1"/>
  <c r="Q15" i="102" s="1"/>
  <c r="R15" i="102" s="1"/>
  <c r="S15" i="102" s="1"/>
  <c r="T15" i="102" s="1"/>
  <c r="U15" i="102" s="1"/>
  <c r="V15" i="102" s="1"/>
  <c r="W15" i="102" s="1"/>
  <c r="X15" i="102" s="1"/>
  <c r="Y15" i="102" s="1"/>
  <c r="Z15" i="102" s="1"/>
  <c r="AA15" i="102" s="1"/>
  <c r="AB15" i="102" s="1"/>
  <c r="AC15" i="102" s="1"/>
  <c r="AD15" i="102" s="1"/>
  <c r="AE15" i="102" s="1"/>
  <c r="AF15" i="102" s="1"/>
  <c r="AG15" i="102" s="1"/>
  <c r="AH15" i="102" s="1"/>
  <c r="AI15" i="102" s="1"/>
  <c r="AJ15" i="102" s="1"/>
  <c r="AK15" i="102" s="1"/>
  <c r="AL15" i="102" s="1"/>
  <c r="AM15" i="102" s="1"/>
  <c r="AN15" i="102" s="1"/>
  <c r="AO15" i="102" s="1"/>
  <c r="AP15" i="102" s="1"/>
  <c r="AQ15" i="102" s="1"/>
  <c r="AR15" i="102" s="1"/>
  <c r="AS15" i="102" s="1"/>
  <c r="AT15" i="102" s="1"/>
  <c r="AU15" i="102" s="1"/>
  <c r="AV15" i="102" s="1"/>
  <c r="AW15" i="102" s="1"/>
  <c r="AX15" i="102" s="1"/>
  <c r="AY15" i="102" s="1"/>
  <c r="AZ15" i="102" s="1"/>
  <c r="BA15" i="102" s="1"/>
  <c r="BB15" i="102" s="1"/>
  <c r="BC15" i="102" s="1"/>
  <c r="BD15" i="102" s="1"/>
  <c r="BE15" i="102" s="1"/>
  <c r="BF15" i="102" s="1"/>
  <c r="BG15" i="102" s="1"/>
  <c r="BH15" i="102" s="1"/>
  <c r="BI15" i="102" s="1"/>
  <c r="BJ15" i="102" s="1"/>
  <c r="BK15" i="102" s="1"/>
  <c r="BL15" i="102" s="1"/>
  <c r="BM15" i="102" s="1"/>
  <c r="BN15" i="102" s="1"/>
  <c r="BO15" i="102" s="1"/>
  <c r="BP15" i="102" s="1"/>
  <c r="BQ15" i="102" s="1"/>
  <c r="BR15" i="102" s="1"/>
  <c r="BS15" i="102" s="1"/>
  <c r="BT15" i="102" s="1"/>
  <c r="BU15" i="102" s="1"/>
  <c r="BV15" i="102" s="1"/>
  <c r="BW15" i="102" s="1"/>
  <c r="BX15" i="102" s="1"/>
  <c r="BY15" i="102" s="1"/>
  <c r="BZ15" i="102" s="1"/>
  <c r="CA15" i="102" s="1"/>
  <c r="CB15" i="102" s="1"/>
  <c r="CC15" i="102" s="1"/>
  <c r="CD15" i="102" s="1"/>
  <c r="CE15" i="102" s="1"/>
  <c r="CF15" i="102" s="1"/>
  <c r="CG15" i="102" s="1"/>
  <c r="CH15" i="102" s="1"/>
  <c r="CI15" i="102" s="1"/>
  <c r="CJ15" i="102" s="1"/>
  <c r="CK15" i="102" s="1"/>
  <c r="CL15" i="102" s="1"/>
  <c r="CM15" i="102" s="1"/>
  <c r="CN15" i="102" s="1"/>
  <c r="CO15" i="102" s="1"/>
  <c r="CP15" i="102" s="1"/>
  <c r="CQ15" i="102" s="1"/>
  <c r="CR15" i="102" s="1"/>
  <c r="CS15" i="102" s="1"/>
  <c r="CT15" i="102" s="1"/>
  <c r="CU15" i="102" s="1"/>
  <c r="CV15" i="102" s="1"/>
  <c r="CW15" i="102" s="1"/>
  <c r="CX15" i="102" s="1"/>
  <c r="CY15" i="102" s="1"/>
  <c r="CZ15" i="102" s="1"/>
  <c r="DA15" i="102" s="1"/>
  <c r="DB15" i="102" s="1"/>
  <c r="DC15" i="102" s="1"/>
  <c r="DD15" i="102" s="1"/>
  <c r="DE15" i="102" s="1"/>
  <c r="DF15" i="102" s="1"/>
  <c r="DG15" i="102" s="1"/>
  <c r="DH15" i="102" s="1"/>
  <c r="DI15" i="102" s="1"/>
  <c r="DJ15" i="102" s="1"/>
  <c r="DK15" i="102" s="1"/>
  <c r="DL15" i="102" s="1"/>
  <c r="DM15" i="102" s="1"/>
  <c r="DN15" i="102" s="1"/>
  <c r="DO15" i="102" s="1"/>
  <c r="DP15" i="102" s="1"/>
  <c r="DQ15" i="102" s="1"/>
  <c r="DR15" i="102" s="1"/>
  <c r="DS15" i="102" s="1"/>
  <c r="DT15" i="102" s="1"/>
  <c r="DU15" i="102" s="1"/>
  <c r="DV15" i="102" s="1"/>
  <c r="DW15" i="102" s="1"/>
  <c r="DX15" i="102" s="1"/>
  <c r="DY15" i="102" s="1"/>
  <c r="DZ15" i="102" s="1"/>
  <c r="EA15" i="102" s="1"/>
  <c r="EB15" i="102" s="1"/>
  <c r="EC15" i="102" s="1"/>
  <c r="ED15" i="102" s="1"/>
  <c r="EE15" i="102" s="1"/>
  <c r="EF15" i="102" s="1"/>
  <c r="EG15" i="102" s="1"/>
  <c r="EH15" i="102" s="1"/>
  <c r="EI15" i="102" s="1"/>
  <c r="EJ15" i="102" s="1"/>
  <c r="EK15" i="102" s="1"/>
  <c r="EL15" i="102" s="1"/>
  <c r="EM15" i="102" s="1"/>
  <c r="EN15" i="102" s="1"/>
  <c r="EO15" i="102" s="1"/>
  <c r="EP15" i="102" s="1"/>
  <c r="EQ15" i="102" s="1"/>
  <c r="ER15" i="102" s="1"/>
  <c r="ES15" i="102" s="1"/>
  <c r="ET15" i="102" s="1"/>
  <c r="EU15" i="102" s="1"/>
  <c r="EV15" i="102" s="1"/>
  <c r="EW15" i="102" s="1"/>
  <c r="EX15" i="102" s="1"/>
  <c r="EY15" i="102" s="1"/>
  <c r="EZ15" i="102" s="1"/>
  <c r="FA15" i="102" s="1"/>
  <c r="FB15" i="102" s="1"/>
  <c r="FC15" i="102" s="1"/>
  <c r="FD15" i="102" s="1"/>
  <c r="FE15" i="102" s="1"/>
  <c r="FF15" i="102" s="1"/>
  <c r="FG15" i="102" s="1"/>
  <c r="FH15" i="102" s="1"/>
  <c r="FI15" i="102" s="1"/>
  <c r="FJ15" i="102" s="1"/>
  <c r="FK15" i="102" s="1"/>
  <c r="FL15" i="102" s="1"/>
  <c r="FM15" i="102" s="1"/>
  <c r="FN15" i="102" s="1"/>
  <c r="FO15" i="102" s="1"/>
  <c r="FP15" i="102" s="1"/>
  <c r="FQ15" i="102" s="1"/>
  <c r="FR15" i="102" s="1"/>
  <c r="FS15" i="102" s="1"/>
  <c r="FT15" i="102" s="1"/>
  <c r="FU15" i="102" s="1"/>
  <c r="FV15" i="102" s="1"/>
  <c r="FW15" i="102" s="1"/>
  <c r="FX15" i="102" s="1"/>
  <c r="FY15" i="102" s="1"/>
  <c r="FZ15" i="102" s="1"/>
  <c r="GA15" i="102" s="1"/>
  <c r="GB15" i="102" s="1"/>
  <c r="GC15" i="102" s="1"/>
  <c r="GD15" i="102" s="1"/>
  <c r="GE15" i="102" s="1"/>
  <c r="GF15" i="102" s="1"/>
  <c r="GG15" i="102" s="1"/>
  <c r="GH15" i="102" s="1"/>
  <c r="GI15" i="102" s="1"/>
  <c r="GJ15" i="102" s="1"/>
  <c r="GK15" i="102" s="1"/>
  <c r="GL15" i="102" s="1"/>
  <c r="GM15" i="102" s="1"/>
  <c r="GN15" i="102" s="1"/>
  <c r="GO15" i="102" s="1"/>
  <c r="GP15" i="102" s="1"/>
  <c r="GQ15" i="102" s="1"/>
  <c r="GR15" i="102" s="1"/>
  <c r="GS15" i="102" s="1"/>
  <c r="GT15" i="102" s="1"/>
  <c r="GU15" i="102" s="1"/>
  <c r="GV15" i="102" s="1"/>
  <c r="GW15" i="102" s="1"/>
  <c r="GX15" i="102" s="1"/>
  <c r="GY15" i="102" s="1"/>
  <c r="GZ15" i="102" s="1"/>
  <c r="HA15" i="102" s="1"/>
  <c r="HB15" i="102" s="1"/>
  <c r="HC15" i="102" s="1"/>
  <c r="HD15" i="102" s="1"/>
  <c r="HE15" i="102" s="1"/>
  <c r="HF15" i="102" s="1"/>
  <c r="HG15" i="102" s="1"/>
  <c r="HH15" i="102" s="1"/>
  <c r="HI15" i="102" s="1"/>
  <c r="HJ15" i="102" s="1"/>
  <c r="M100" i="112"/>
  <c r="N98" i="112"/>
  <c r="N13" i="102"/>
  <c r="M2" i="102"/>
  <c r="L55" i="100" s="1"/>
  <c r="R10" i="102"/>
  <c r="C15" i="101"/>
  <c r="P12" i="102"/>
  <c r="N84" i="100" l="1"/>
  <c r="B17" i="101"/>
  <c r="N100" i="112"/>
  <c r="O98" i="112"/>
  <c r="N82" i="100"/>
  <c r="N67" i="100" s="1"/>
  <c r="O13" i="102"/>
  <c r="N2" i="102"/>
  <c r="M55" i="100" s="1"/>
  <c r="Q12" i="102"/>
  <c r="D15" i="101"/>
  <c r="S10" i="102"/>
  <c r="O84" i="100" l="1"/>
  <c r="O100" i="112"/>
  <c r="P98" i="112"/>
  <c r="P100" i="112" s="1"/>
  <c r="B18" i="101"/>
  <c r="B16" i="102"/>
  <c r="O16" i="102" s="1"/>
  <c r="P16" i="102" s="1"/>
  <c r="Q16" i="102" s="1"/>
  <c r="R16" i="102" s="1"/>
  <c r="S16" i="102" s="1"/>
  <c r="T16" i="102" s="1"/>
  <c r="U16" i="102" s="1"/>
  <c r="V16" i="102" s="1"/>
  <c r="W16" i="102" s="1"/>
  <c r="X16" i="102" s="1"/>
  <c r="Y16" i="102" s="1"/>
  <c r="Z16" i="102" s="1"/>
  <c r="AA16" i="102" s="1"/>
  <c r="AB16" i="102" s="1"/>
  <c r="AC16" i="102" s="1"/>
  <c r="AD16" i="102" s="1"/>
  <c r="AE16" i="102" s="1"/>
  <c r="AF16" i="102" s="1"/>
  <c r="AG16" i="102" s="1"/>
  <c r="AH16" i="102" s="1"/>
  <c r="AI16" i="102" s="1"/>
  <c r="AJ16" i="102" s="1"/>
  <c r="AK16" i="102" s="1"/>
  <c r="AL16" i="102" s="1"/>
  <c r="AM16" i="102" s="1"/>
  <c r="AN16" i="102" s="1"/>
  <c r="AO16" i="102" s="1"/>
  <c r="AP16" i="102" s="1"/>
  <c r="AQ16" i="102" s="1"/>
  <c r="AR16" i="102" s="1"/>
  <c r="AS16" i="102" s="1"/>
  <c r="AT16" i="102" s="1"/>
  <c r="AU16" i="102" s="1"/>
  <c r="AV16" i="102" s="1"/>
  <c r="AW16" i="102" s="1"/>
  <c r="AX16" i="102" s="1"/>
  <c r="AY16" i="102" s="1"/>
  <c r="AZ16" i="102" s="1"/>
  <c r="BA16" i="102" s="1"/>
  <c r="BB16" i="102" s="1"/>
  <c r="BC16" i="102" s="1"/>
  <c r="BD16" i="102" s="1"/>
  <c r="BE16" i="102" s="1"/>
  <c r="BF16" i="102" s="1"/>
  <c r="BG16" i="102" s="1"/>
  <c r="BH16" i="102" s="1"/>
  <c r="BI16" i="102" s="1"/>
  <c r="BJ16" i="102" s="1"/>
  <c r="BK16" i="102" s="1"/>
  <c r="BL16" i="102" s="1"/>
  <c r="BM16" i="102" s="1"/>
  <c r="BN16" i="102" s="1"/>
  <c r="BO16" i="102" s="1"/>
  <c r="BP16" i="102" s="1"/>
  <c r="BQ16" i="102" s="1"/>
  <c r="BR16" i="102" s="1"/>
  <c r="BS16" i="102" s="1"/>
  <c r="BT16" i="102" s="1"/>
  <c r="BU16" i="102" s="1"/>
  <c r="BV16" i="102" s="1"/>
  <c r="BW16" i="102" s="1"/>
  <c r="BX16" i="102" s="1"/>
  <c r="BY16" i="102" s="1"/>
  <c r="BZ16" i="102" s="1"/>
  <c r="CA16" i="102" s="1"/>
  <c r="CB16" i="102" s="1"/>
  <c r="CC16" i="102" s="1"/>
  <c r="CD16" i="102" s="1"/>
  <c r="CE16" i="102" s="1"/>
  <c r="CF16" i="102" s="1"/>
  <c r="CG16" i="102" s="1"/>
  <c r="CH16" i="102" s="1"/>
  <c r="CI16" i="102" s="1"/>
  <c r="CJ16" i="102" s="1"/>
  <c r="CK16" i="102" s="1"/>
  <c r="CL16" i="102" s="1"/>
  <c r="CM16" i="102" s="1"/>
  <c r="CN16" i="102" s="1"/>
  <c r="CO16" i="102" s="1"/>
  <c r="CP16" i="102" s="1"/>
  <c r="CQ16" i="102" s="1"/>
  <c r="CR16" i="102" s="1"/>
  <c r="CS16" i="102" s="1"/>
  <c r="CT16" i="102" s="1"/>
  <c r="CU16" i="102" s="1"/>
  <c r="CV16" i="102" s="1"/>
  <c r="CW16" i="102" s="1"/>
  <c r="CX16" i="102" s="1"/>
  <c r="CY16" i="102" s="1"/>
  <c r="CZ16" i="102" s="1"/>
  <c r="DA16" i="102" s="1"/>
  <c r="DB16" i="102" s="1"/>
  <c r="DC16" i="102" s="1"/>
  <c r="DD16" i="102" s="1"/>
  <c r="DE16" i="102" s="1"/>
  <c r="DF16" i="102" s="1"/>
  <c r="DG16" i="102" s="1"/>
  <c r="DH16" i="102" s="1"/>
  <c r="DI16" i="102" s="1"/>
  <c r="DJ16" i="102" s="1"/>
  <c r="DK16" i="102" s="1"/>
  <c r="DL16" i="102" s="1"/>
  <c r="DM16" i="102" s="1"/>
  <c r="DN16" i="102" s="1"/>
  <c r="DO16" i="102" s="1"/>
  <c r="DP16" i="102" s="1"/>
  <c r="DQ16" i="102" s="1"/>
  <c r="DR16" i="102" s="1"/>
  <c r="DS16" i="102" s="1"/>
  <c r="DT16" i="102" s="1"/>
  <c r="DU16" i="102" s="1"/>
  <c r="DV16" i="102" s="1"/>
  <c r="DW16" i="102" s="1"/>
  <c r="DX16" i="102" s="1"/>
  <c r="DY16" i="102" s="1"/>
  <c r="DZ16" i="102" s="1"/>
  <c r="EA16" i="102" s="1"/>
  <c r="EB16" i="102" s="1"/>
  <c r="EC16" i="102" s="1"/>
  <c r="ED16" i="102" s="1"/>
  <c r="EE16" i="102" s="1"/>
  <c r="EF16" i="102" s="1"/>
  <c r="EG16" i="102" s="1"/>
  <c r="EH16" i="102" s="1"/>
  <c r="EI16" i="102" s="1"/>
  <c r="EJ16" i="102" s="1"/>
  <c r="EK16" i="102" s="1"/>
  <c r="EL16" i="102" s="1"/>
  <c r="EM16" i="102" s="1"/>
  <c r="EN16" i="102" s="1"/>
  <c r="EO16" i="102" s="1"/>
  <c r="EP16" i="102" s="1"/>
  <c r="EQ16" i="102" s="1"/>
  <c r="ER16" i="102" s="1"/>
  <c r="ES16" i="102" s="1"/>
  <c r="ET16" i="102" s="1"/>
  <c r="EU16" i="102" s="1"/>
  <c r="EV16" i="102" s="1"/>
  <c r="EW16" i="102" s="1"/>
  <c r="EX16" i="102" s="1"/>
  <c r="EY16" i="102" s="1"/>
  <c r="EZ16" i="102" s="1"/>
  <c r="FA16" i="102" s="1"/>
  <c r="FB16" i="102" s="1"/>
  <c r="FC16" i="102" s="1"/>
  <c r="FD16" i="102" s="1"/>
  <c r="FE16" i="102" s="1"/>
  <c r="FF16" i="102" s="1"/>
  <c r="FG16" i="102" s="1"/>
  <c r="FH16" i="102" s="1"/>
  <c r="FI16" i="102" s="1"/>
  <c r="FJ16" i="102" s="1"/>
  <c r="FK16" i="102" s="1"/>
  <c r="FL16" i="102" s="1"/>
  <c r="FM16" i="102" s="1"/>
  <c r="FN16" i="102" s="1"/>
  <c r="FO16" i="102" s="1"/>
  <c r="FP16" i="102" s="1"/>
  <c r="FQ16" i="102" s="1"/>
  <c r="FR16" i="102" s="1"/>
  <c r="FS16" i="102" s="1"/>
  <c r="FT16" i="102" s="1"/>
  <c r="FU16" i="102" s="1"/>
  <c r="FV16" i="102" s="1"/>
  <c r="FW16" i="102" s="1"/>
  <c r="FX16" i="102" s="1"/>
  <c r="FY16" i="102" s="1"/>
  <c r="FZ16" i="102" s="1"/>
  <c r="GA16" i="102" s="1"/>
  <c r="GB16" i="102" s="1"/>
  <c r="GC16" i="102" s="1"/>
  <c r="GD16" i="102" s="1"/>
  <c r="GE16" i="102" s="1"/>
  <c r="GF16" i="102" s="1"/>
  <c r="GG16" i="102" s="1"/>
  <c r="GH16" i="102" s="1"/>
  <c r="GI16" i="102" s="1"/>
  <c r="GJ16" i="102" s="1"/>
  <c r="GK16" i="102" s="1"/>
  <c r="GL16" i="102" s="1"/>
  <c r="GM16" i="102" s="1"/>
  <c r="GN16" i="102" s="1"/>
  <c r="GO16" i="102" s="1"/>
  <c r="GP16" i="102" s="1"/>
  <c r="GQ16" i="102" s="1"/>
  <c r="GR16" i="102" s="1"/>
  <c r="GS16" i="102" s="1"/>
  <c r="GT16" i="102" s="1"/>
  <c r="GU16" i="102" s="1"/>
  <c r="GV16" i="102" s="1"/>
  <c r="GW16" i="102" s="1"/>
  <c r="GX16" i="102" s="1"/>
  <c r="GY16" i="102" s="1"/>
  <c r="GZ16" i="102" s="1"/>
  <c r="HA16" i="102" s="1"/>
  <c r="HB16" i="102" s="1"/>
  <c r="HC16" i="102" s="1"/>
  <c r="HD16" i="102" s="1"/>
  <c r="HE16" i="102" s="1"/>
  <c r="HF16" i="102" s="1"/>
  <c r="HG16" i="102" s="1"/>
  <c r="HH16" i="102" s="1"/>
  <c r="HI16" i="102" s="1"/>
  <c r="HJ16" i="102" s="1"/>
  <c r="P13" i="102"/>
  <c r="R12" i="102"/>
  <c r="T10" i="102"/>
  <c r="K91" i="100"/>
  <c r="E15" i="101"/>
  <c r="P84" i="100" l="1"/>
  <c r="O82" i="100"/>
  <c r="O67" i="100" s="1"/>
  <c r="B19" i="101" s="1"/>
  <c r="Q98" i="112"/>
  <c r="Q100" i="112" s="1"/>
  <c r="O2" i="102"/>
  <c r="N55" i="100" s="1"/>
  <c r="Q13" i="102"/>
  <c r="S12" i="102"/>
  <c r="F15" i="101"/>
  <c r="U10" i="102"/>
  <c r="Q84" i="100" l="1"/>
  <c r="B17" i="102"/>
  <c r="P17" i="102" s="1"/>
  <c r="Q17" i="102" s="1"/>
  <c r="R17" i="102" s="1"/>
  <c r="S17" i="102" s="1"/>
  <c r="T17" i="102" s="1"/>
  <c r="U17" i="102" s="1"/>
  <c r="V17" i="102" s="1"/>
  <c r="W17" i="102" s="1"/>
  <c r="X17" i="102" s="1"/>
  <c r="Y17" i="102" s="1"/>
  <c r="Z17" i="102" s="1"/>
  <c r="AA17" i="102" s="1"/>
  <c r="AB17" i="102" s="1"/>
  <c r="AC17" i="102" s="1"/>
  <c r="AD17" i="102" s="1"/>
  <c r="AE17" i="102" s="1"/>
  <c r="AF17" i="102" s="1"/>
  <c r="AG17" i="102" s="1"/>
  <c r="AH17" i="102" s="1"/>
  <c r="AI17" i="102" s="1"/>
  <c r="AJ17" i="102" s="1"/>
  <c r="AK17" i="102" s="1"/>
  <c r="AL17" i="102" s="1"/>
  <c r="AM17" i="102" s="1"/>
  <c r="AN17" i="102" s="1"/>
  <c r="AO17" i="102" s="1"/>
  <c r="AP17" i="102" s="1"/>
  <c r="AQ17" i="102" s="1"/>
  <c r="AR17" i="102" s="1"/>
  <c r="AS17" i="102" s="1"/>
  <c r="AT17" i="102" s="1"/>
  <c r="AU17" i="102" s="1"/>
  <c r="AV17" i="102" s="1"/>
  <c r="AW17" i="102" s="1"/>
  <c r="AX17" i="102" s="1"/>
  <c r="AY17" i="102" s="1"/>
  <c r="AZ17" i="102" s="1"/>
  <c r="BA17" i="102" s="1"/>
  <c r="BB17" i="102" s="1"/>
  <c r="BC17" i="102" s="1"/>
  <c r="BD17" i="102" s="1"/>
  <c r="BE17" i="102" s="1"/>
  <c r="BF17" i="102" s="1"/>
  <c r="BG17" i="102" s="1"/>
  <c r="BH17" i="102" s="1"/>
  <c r="BI17" i="102" s="1"/>
  <c r="BJ17" i="102" s="1"/>
  <c r="BK17" i="102" s="1"/>
  <c r="BL17" i="102" s="1"/>
  <c r="BM17" i="102" s="1"/>
  <c r="BN17" i="102" s="1"/>
  <c r="BO17" i="102" s="1"/>
  <c r="BP17" i="102" s="1"/>
  <c r="BQ17" i="102" s="1"/>
  <c r="BR17" i="102" s="1"/>
  <c r="BS17" i="102" s="1"/>
  <c r="BT17" i="102" s="1"/>
  <c r="BU17" i="102" s="1"/>
  <c r="BV17" i="102" s="1"/>
  <c r="BW17" i="102" s="1"/>
  <c r="BX17" i="102" s="1"/>
  <c r="BY17" i="102" s="1"/>
  <c r="BZ17" i="102" s="1"/>
  <c r="CA17" i="102" s="1"/>
  <c r="CB17" i="102" s="1"/>
  <c r="CC17" i="102" s="1"/>
  <c r="CD17" i="102" s="1"/>
  <c r="CE17" i="102" s="1"/>
  <c r="CF17" i="102" s="1"/>
  <c r="CG17" i="102" s="1"/>
  <c r="CH17" i="102" s="1"/>
  <c r="CI17" i="102" s="1"/>
  <c r="CJ17" i="102" s="1"/>
  <c r="CK17" i="102" s="1"/>
  <c r="CL17" i="102" s="1"/>
  <c r="CM17" i="102" s="1"/>
  <c r="CN17" i="102" s="1"/>
  <c r="CO17" i="102" s="1"/>
  <c r="CP17" i="102" s="1"/>
  <c r="CQ17" i="102" s="1"/>
  <c r="CR17" i="102" s="1"/>
  <c r="CS17" i="102" s="1"/>
  <c r="CT17" i="102" s="1"/>
  <c r="CU17" i="102" s="1"/>
  <c r="CV17" i="102" s="1"/>
  <c r="CW17" i="102" s="1"/>
  <c r="CX17" i="102" s="1"/>
  <c r="CY17" i="102" s="1"/>
  <c r="CZ17" i="102" s="1"/>
  <c r="DA17" i="102" s="1"/>
  <c r="DB17" i="102" s="1"/>
  <c r="DC17" i="102" s="1"/>
  <c r="DD17" i="102" s="1"/>
  <c r="DE17" i="102" s="1"/>
  <c r="DF17" i="102" s="1"/>
  <c r="DG17" i="102" s="1"/>
  <c r="DH17" i="102" s="1"/>
  <c r="DI17" i="102" s="1"/>
  <c r="DJ17" i="102" s="1"/>
  <c r="DK17" i="102" s="1"/>
  <c r="DL17" i="102" s="1"/>
  <c r="DM17" i="102" s="1"/>
  <c r="DN17" i="102" s="1"/>
  <c r="DO17" i="102" s="1"/>
  <c r="DP17" i="102" s="1"/>
  <c r="DQ17" i="102" s="1"/>
  <c r="DR17" i="102" s="1"/>
  <c r="DS17" i="102" s="1"/>
  <c r="DT17" i="102" s="1"/>
  <c r="DU17" i="102" s="1"/>
  <c r="DV17" i="102" s="1"/>
  <c r="DW17" i="102" s="1"/>
  <c r="DX17" i="102" s="1"/>
  <c r="DY17" i="102" s="1"/>
  <c r="DZ17" i="102" s="1"/>
  <c r="EA17" i="102" s="1"/>
  <c r="EB17" i="102" s="1"/>
  <c r="EC17" i="102" s="1"/>
  <c r="ED17" i="102" s="1"/>
  <c r="EE17" i="102" s="1"/>
  <c r="EF17" i="102" s="1"/>
  <c r="EG17" i="102" s="1"/>
  <c r="EH17" i="102" s="1"/>
  <c r="EI17" i="102" s="1"/>
  <c r="EJ17" i="102" s="1"/>
  <c r="EK17" i="102" s="1"/>
  <c r="EL17" i="102" s="1"/>
  <c r="EM17" i="102" s="1"/>
  <c r="EN17" i="102" s="1"/>
  <c r="EO17" i="102" s="1"/>
  <c r="EP17" i="102" s="1"/>
  <c r="EQ17" i="102" s="1"/>
  <c r="ER17" i="102" s="1"/>
  <c r="ES17" i="102" s="1"/>
  <c r="ET17" i="102" s="1"/>
  <c r="EU17" i="102" s="1"/>
  <c r="EV17" i="102" s="1"/>
  <c r="EW17" i="102" s="1"/>
  <c r="EX17" i="102" s="1"/>
  <c r="EY17" i="102" s="1"/>
  <c r="EZ17" i="102" s="1"/>
  <c r="FA17" i="102" s="1"/>
  <c r="FB17" i="102" s="1"/>
  <c r="FC17" i="102" s="1"/>
  <c r="FD17" i="102" s="1"/>
  <c r="FE17" i="102" s="1"/>
  <c r="FF17" i="102" s="1"/>
  <c r="FG17" i="102" s="1"/>
  <c r="FH17" i="102" s="1"/>
  <c r="FI17" i="102" s="1"/>
  <c r="FJ17" i="102" s="1"/>
  <c r="FK17" i="102" s="1"/>
  <c r="FL17" i="102" s="1"/>
  <c r="FM17" i="102" s="1"/>
  <c r="FN17" i="102" s="1"/>
  <c r="FO17" i="102" s="1"/>
  <c r="FP17" i="102" s="1"/>
  <c r="FQ17" i="102" s="1"/>
  <c r="FR17" i="102" s="1"/>
  <c r="FS17" i="102" s="1"/>
  <c r="FT17" i="102" s="1"/>
  <c r="FU17" i="102" s="1"/>
  <c r="FV17" i="102" s="1"/>
  <c r="FW17" i="102" s="1"/>
  <c r="FX17" i="102" s="1"/>
  <c r="FY17" i="102" s="1"/>
  <c r="FZ17" i="102" s="1"/>
  <c r="GA17" i="102" s="1"/>
  <c r="GB17" i="102" s="1"/>
  <c r="GC17" i="102" s="1"/>
  <c r="GD17" i="102" s="1"/>
  <c r="GE17" i="102" s="1"/>
  <c r="GF17" i="102" s="1"/>
  <c r="GG17" i="102" s="1"/>
  <c r="GH17" i="102" s="1"/>
  <c r="GI17" i="102" s="1"/>
  <c r="GJ17" i="102" s="1"/>
  <c r="GK17" i="102" s="1"/>
  <c r="GL17" i="102" s="1"/>
  <c r="GM17" i="102" s="1"/>
  <c r="GN17" i="102" s="1"/>
  <c r="GO17" i="102" s="1"/>
  <c r="GP17" i="102" s="1"/>
  <c r="GQ17" i="102" s="1"/>
  <c r="GR17" i="102" s="1"/>
  <c r="GS17" i="102" s="1"/>
  <c r="GT17" i="102" s="1"/>
  <c r="GU17" i="102" s="1"/>
  <c r="GV17" i="102" s="1"/>
  <c r="GW17" i="102" s="1"/>
  <c r="GX17" i="102" s="1"/>
  <c r="GY17" i="102" s="1"/>
  <c r="GZ17" i="102" s="1"/>
  <c r="HA17" i="102" s="1"/>
  <c r="HB17" i="102" s="1"/>
  <c r="HC17" i="102" s="1"/>
  <c r="HD17" i="102" s="1"/>
  <c r="HE17" i="102" s="1"/>
  <c r="HF17" i="102" s="1"/>
  <c r="HG17" i="102" s="1"/>
  <c r="HH17" i="102" s="1"/>
  <c r="HI17" i="102" s="1"/>
  <c r="HJ17" i="102" s="1"/>
  <c r="R98" i="112"/>
  <c r="R100" i="112" s="1"/>
  <c r="P82" i="100"/>
  <c r="P67" i="100" s="1"/>
  <c r="B18" i="102" s="1"/>
  <c r="Q18" i="102" s="1"/>
  <c r="R18" i="102" s="1"/>
  <c r="S18" i="102" s="1"/>
  <c r="T18" i="102" s="1"/>
  <c r="U18" i="102" s="1"/>
  <c r="V18" i="102" s="1"/>
  <c r="W18" i="102" s="1"/>
  <c r="X18" i="102" s="1"/>
  <c r="Y18" i="102" s="1"/>
  <c r="Z18" i="102" s="1"/>
  <c r="AA18" i="102" s="1"/>
  <c r="AB18" i="102" s="1"/>
  <c r="AC18" i="102" s="1"/>
  <c r="AD18" i="102" s="1"/>
  <c r="AE18" i="102" s="1"/>
  <c r="AF18" i="102" s="1"/>
  <c r="AG18" i="102" s="1"/>
  <c r="AH18" i="102" s="1"/>
  <c r="AI18" i="102" s="1"/>
  <c r="AJ18" i="102" s="1"/>
  <c r="AK18" i="102" s="1"/>
  <c r="AL18" i="102" s="1"/>
  <c r="AM18" i="102" s="1"/>
  <c r="AN18" i="102" s="1"/>
  <c r="AO18" i="102" s="1"/>
  <c r="AP18" i="102" s="1"/>
  <c r="AQ18" i="102" s="1"/>
  <c r="AR18" i="102" s="1"/>
  <c r="AS18" i="102" s="1"/>
  <c r="AT18" i="102" s="1"/>
  <c r="AU18" i="102" s="1"/>
  <c r="AV18" i="102" s="1"/>
  <c r="AW18" i="102" s="1"/>
  <c r="AX18" i="102" s="1"/>
  <c r="AY18" i="102" s="1"/>
  <c r="AZ18" i="102" s="1"/>
  <c r="BA18" i="102" s="1"/>
  <c r="BB18" i="102" s="1"/>
  <c r="BC18" i="102" s="1"/>
  <c r="BD18" i="102" s="1"/>
  <c r="BE18" i="102" s="1"/>
  <c r="BF18" i="102" s="1"/>
  <c r="BG18" i="102" s="1"/>
  <c r="BH18" i="102" s="1"/>
  <c r="BI18" i="102" s="1"/>
  <c r="BJ18" i="102" s="1"/>
  <c r="BK18" i="102" s="1"/>
  <c r="BL18" i="102" s="1"/>
  <c r="BM18" i="102" s="1"/>
  <c r="BN18" i="102" s="1"/>
  <c r="BO18" i="102" s="1"/>
  <c r="BP18" i="102" s="1"/>
  <c r="BQ18" i="102" s="1"/>
  <c r="BR18" i="102" s="1"/>
  <c r="BS18" i="102" s="1"/>
  <c r="BT18" i="102" s="1"/>
  <c r="BU18" i="102" s="1"/>
  <c r="BV18" i="102" s="1"/>
  <c r="BW18" i="102" s="1"/>
  <c r="BX18" i="102" s="1"/>
  <c r="BY18" i="102" s="1"/>
  <c r="BZ18" i="102" s="1"/>
  <c r="CA18" i="102" s="1"/>
  <c r="CB18" i="102" s="1"/>
  <c r="CC18" i="102" s="1"/>
  <c r="CD18" i="102" s="1"/>
  <c r="CE18" i="102" s="1"/>
  <c r="CF18" i="102" s="1"/>
  <c r="CG18" i="102" s="1"/>
  <c r="CH18" i="102" s="1"/>
  <c r="CI18" i="102" s="1"/>
  <c r="CJ18" i="102" s="1"/>
  <c r="CK18" i="102" s="1"/>
  <c r="CL18" i="102" s="1"/>
  <c r="CM18" i="102" s="1"/>
  <c r="CN18" i="102" s="1"/>
  <c r="CO18" i="102" s="1"/>
  <c r="CP18" i="102" s="1"/>
  <c r="CQ18" i="102" s="1"/>
  <c r="CR18" i="102" s="1"/>
  <c r="CS18" i="102" s="1"/>
  <c r="CT18" i="102" s="1"/>
  <c r="CU18" i="102" s="1"/>
  <c r="CV18" i="102" s="1"/>
  <c r="CW18" i="102" s="1"/>
  <c r="CX18" i="102" s="1"/>
  <c r="CY18" i="102" s="1"/>
  <c r="CZ18" i="102" s="1"/>
  <c r="DA18" i="102" s="1"/>
  <c r="DB18" i="102" s="1"/>
  <c r="DC18" i="102" s="1"/>
  <c r="DD18" i="102" s="1"/>
  <c r="DE18" i="102" s="1"/>
  <c r="DF18" i="102" s="1"/>
  <c r="DG18" i="102" s="1"/>
  <c r="DH18" i="102" s="1"/>
  <c r="DI18" i="102" s="1"/>
  <c r="DJ18" i="102" s="1"/>
  <c r="DK18" i="102" s="1"/>
  <c r="DL18" i="102" s="1"/>
  <c r="DM18" i="102" s="1"/>
  <c r="DN18" i="102" s="1"/>
  <c r="DO18" i="102" s="1"/>
  <c r="DP18" i="102" s="1"/>
  <c r="DQ18" i="102" s="1"/>
  <c r="DR18" i="102" s="1"/>
  <c r="DS18" i="102" s="1"/>
  <c r="DT18" i="102" s="1"/>
  <c r="DU18" i="102" s="1"/>
  <c r="DV18" i="102" s="1"/>
  <c r="DW18" i="102" s="1"/>
  <c r="DX18" i="102" s="1"/>
  <c r="DY18" i="102" s="1"/>
  <c r="DZ18" i="102" s="1"/>
  <c r="EA18" i="102" s="1"/>
  <c r="EB18" i="102" s="1"/>
  <c r="EC18" i="102" s="1"/>
  <c r="ED18" i="102" s="1"/>
  <c r="EE18" i="102" s="1"/>
  <c r="EF18" i="102" s="1"/>
  <c r="EG18" i="102" s="1"/>
  <c r="EH18" i="102" s="1"/>
  <c r="EI18" i="102" s="1"/>
  <c r="EJ18" i="102" s="1"/>
  <c r="EK18" i="102" s="1"/>
  <c r="EL18" i="102" s="1"/>
  <c r="EM18" i="102" s="1"/>
  <c r="EN18" i="102" s="1"/>
  <c r="EO18" i="102" s="1"/>
  <c r="EP18" i="102" s="1"/>
  <c r="EQ18" i="102" s="1"/>
  <c r="ER18" i="102" s="1"/>
  <c r="ES18" i="102" s="1"/>
  <c r="ET18" i="102" s="1"/>
  <c r="EU18" i="102" s="1"/>
  <c r="EV18" i="102" s="1"/>
  <c r="EW18" i="102" s="1"/>
  <c r="EX18" i="102" s="1"/>
  <c r="EY18" i="102" s="1"/>
  <c r="EZ18" i="102" s="1"/>
  <c r="FA18" i="102" s="1"/>
  <c r="FB18" i="102" s="1"/>
  <c r="FC18" i="102" s="1"/>
  <c r="FD18" i="102" s="1"/>
  <c r="FE18" i="102" s="1"/>
  <c r="FF18" i="102" s="1"/>
  <c r="FG18" i="102" s="1"/>
  <c r="FH18" i="102" s="1"/>
  <c r="FI18" i="102" s="1"/>
  <c r="FJ18" i="102" s="1"/>
  <c r="FK18" i="102" s="1"/>
  <c r="FL18" i="102" s="1"/>
  <c r="FM18" i="102" s="1"/>
  <c r="FN18" i="102" s="1"/>
  <c r="FO18" i="102" s="1"/>
  <c r="FP18" i="102" s="1"/>
  <c r="FQ18" i="102" s="1"/>
  <c r="FR18" i="102" s="1"/>
  <c r="FS18" i="102" s="1"/>
  <c r="FT18" i="102" s="1"/>
  <c r="FU18" i="102" s="1"/>
  <c r="FV18" i="102" s="1"/>
  <c r="FW18" i="102" s="1"/>
  <c r="FX18" i="102" s="1"/>
  <c r="FY18" i="102" s="1"/>
  <c r="FZ18" i="102" s="1"/>
  <c r="GA18" i="102" s="1"/>
  <c r="GB18" i="102" s="1"/>
  <c r="GC18" i="102" s="1"/>
  <c r="GD18" i="102" s="1"/>
  <c r="GE18" i="102" s="1"/>
  <c r="GF18" i="102" s="1"/>
  <c r="GG18" i="102" s="1"/>
  <c r="GH18" i="102" s="1"/>
  <c r="GI18" i="102" s="1"/>
  <c r="GJ18" i="102" s="1"/>
  <c r="GK18" i="102" s="1"/>
  <c r="GL18" i="102" s="1"/>
  <c r="GM18" i="102" s="1"/>
  <c r="GN18" i="102" s="1"/>
  <c r="GO18" i="102" s="1"/>
  <c r="GP18" i="102" s="1"/>
  <c r="GQ18" i="102" s="1"/>
  <c r="GR18" i="102" s="1"/>
  <c r="GS18" i="102" s="1"/>
  <c r="GT18" i="102" s="1"/>
  <c r="GU18" i="102" s="1"/>
  <c r="GV18" i="102" s="1"/>
  <c r="GW18" i="102" s="1"/>
  <c r="GX18" i="102" s="1"/>
  <c r="GY18" i="102" s="1"/>
  <c r="GZ18" i="102" s="1"/>
  <c r="HA18" i="102" s="1"/>
  <c r="HB18" i="102" s="1"/>
  <c r="HC18" i="102" s="1"/>
  <c r="HD18" i="102" s="1"/>
  <c r="HE18" i="102" s="1"/>
  <c r="HF18" i="102" s="1"/>
  <c r="HG18" i="102" s="1"/>
  <c r="HH18" i="102" s="1"/>
  <c r="HI18" i="102" s="1"/>
  <c r="HJ18" i="102" s="1"/>
  <c r="P2" i="102"/>
  <c r="O55" i="100" s="1"/>
  <c r="R13" i="102"/>
  <c r="V10" i="102"/>
  <c r="C16" i="101"/>
  <c r="T12" i="102"/>
  <c r="B20" i="101" l="1"/>
  <c r="S98" i="112"/>
  <c r="S100" i="112" s="1"/>
  <c r="Q82" i="100"/>
  <c r="Q67" i="100" s="1"/>
  <c r="Q2" i="102"/>
  <c r="P55" i="100" s="1"/>
  <c r="S13" i="102"/>
  <c r="D16" i="101"/>
  <c r="U12" i="102"/>
  <c r="W10" i="102"/>
  <c r="R82" i="100" l="1"/>
  <c r="T98" i="112"/>
  <c r="T100" i="112" s="1"/>
  <c r="R84" i="100"/>
  <c r="T13" i="102"/>
  <c r="B21" i="101"/>
  <c r="B19" i="102"/>
  <c r="R19" i="102" s="1"/>
  <c r="V12" i="102"/>
  <c r="X10" i="102"/>
  <c r="E16" i="101"/>
  <c r="L91" i="100"/>
  <c r="S84" i="100" l="1"/>
  <c r="R67" i="100"/>
  <c r="B22" i="101" s="1"/>
  <c r="U13" i="102"/>
  <c r="S19" i="102"/>
  <c r="R2" i="102"/>
  <c r="Q55" i="100" s="1"/>
  <c r="Y10" i="102"/>
  <c r="F16" i="101"/>
  <c r="W12" i="102"/>
  <c r="B20" i="102" l="1"/>
  <c r="S20" i="102" s="1"/>
  <c r="T20" i="102" s="1"/>
  <c r="U20" i="102" s="1"/>
  <c r="V20" i="102" s="1"/>
  <c r="W20" i="102" s="1"/>
  <c r="X20" i="102" s="1"/>
  <c r="Y20" i="102" s="1"/>
  <c r="Z20" i="102" s="1"/>
  <c r="AA20" i="102" s="1"/>
  <c r="AB20" i="102" s="1"/>
  <c r="AC20" i="102" s="1"/>
  <c r="AD20" i="102" s="1"/>
  <c r="AE20" i="102" s="1"/>
  <c r="AF20" i="102" s="1"/>
  <c r="AG20" i="102" s="1"/>
  <c r="AH20" i="102" s="1"/>
  <c r="AI20" i="102" s="1"/>
  <c r="AJ20" i="102" s="1"/>
  <c r="AK20" i="102" s="1"/>
  <c r="AL20" i="102" s="1"/>
  <c r="AM20" i="102" s="1"/>
  <c r="AN20" i="102" s="1"/>
  <c r="AO20" i="102" s="1"/>
  <c r="AP20" i="102" s="1"/>
  <c r="AQ20" i="102" s="1"/>
  <c r="AR20" i="102" s="1"/>
  <c r="AS20" i="102" s="1"/>
  <c r="AT20" i="102" s="1"/>
  <c r="AU20" i="102" s="1"/>
  <c r="AV20" i="102" s="1"/>
  <c r="AW20" i="102" s="1"/>
  <c r="AX20" i="102" s="1"/>
  <c r="AY20" i="102" s="1"/>
  <c r="AZ20" i="102" s="1"/>
  <c r="BA20" i="102" s="1"/>
  <c r="BB20" i="102" s="1"/>
  <c r="BC20" i="102" s="1"/>
  <c r="BD20" i="102" s="1"/>
  <c r="BE20" i="102" s="1"/>
  <c r="BF20" i="102" s="1"/>
  <c r="BG20" i="102" s="1"/>
  <c r="BH20" i="102" s="1"/>
  <c r="BI20" i="102" s="1"/>
  <c r="BJ20" i="102" s="1"/>
  <c r="BK20" i="102" s="1"/>
  <c r="BL20" i="102" s="1"/>
  <c r="BM20" i="102" s="1"/>
  <c r="BN20" i="102" s="1"/>
  <c r="BO20" i="102" s="1"/>
  <c r="BP20" i="102" s="1"/>
  <c r="BQ20" i="102" s="1"/>
  <c r="BR20" i="102" s="1"/>
  <c r="BS20" i="102" s="1"/>
  <c r="BT20" i="102" s="1"/>
  <c r="BU20" i="102" s="1"/>
  <c r="BV20" i="102" s="1"/>
  <c r="BW20" i="102" s="1"/>
  <c r="BX20" i="102" s="1"/>
  <c r="BY20" i="102" s="1"/>
  <c r="BZ20" i="102" s="1"/>
  <c r="CA20" i="102" s="1"/>
  <c r="CB20" i="102" s="1"/>
  <c r="CC20" i="102" s="1"/>
  <c r="CD20" i="102" s="1"/>
  <c r="CE20" i="102" s="1"/>
  <c r="CF20" i="102" s="1"/>
  <c r="CG20" i="102" s="1"/>
  <c r="CH20" i="102" s="1"/>
  <c r="CI20" i="102" s="1"/>
  <c r="CJ20" i="102" s="1"/>
  <c r="CK20" i="102" s="1"/>
  <c r="CL20" i="102" s="1"/>
  <c r="CM20" i="102" s="1"/>
  <c r="CN20" i="102" s="1"/>
  <c r="CO20" i="102" s="1"/>
  <c r="CP20" i="102" s="1"/>
  <c r="CQ20" i="102" s="1"/>
  <c r="CR20" i="102" s="1"/>
  <c r="CS20" i="102" s="1"/>
  <c r="CT20" i="102" s="1"/>
  <c r="CU20" i="102" s="1"/>
  <c r="CV20" i="102" s="1"/>
  <c r="CW20" i="102" s="1"/>
  <c r="CX20" i="102" s="1"/>
  <c r="CY20" i="102" s="1"/>
  <c r="CZ20" i="102" s="1"/>
  <c r="DA20" i="102" s="1"/>
  <c r="DB20" i="102" s="1"/>
  <c r="DC20" i="102" s="1"/>
  <c r="DD20" i="102" s="1"/>
  <c r="DE20" i="102" s="1"/>
  <c r="DF20" i="102" s="1"/>
  <c r="DG20" i="102" s="1"/>
  <c r="DH20" i="102" s="1"/>
  <c r="DI20" i="102" s="1"/>
  <c r="DJ20" i="102" s="1"/>
  <c r="DK20" i="102" s="1"/>
  <c r="DL20" i="102" s="1"/>
  <c r="DM20" i="102" s="1"/>
  <c r="DN20" i="102" s="1"/>
  <c r="DO20" i="102" s="1"/>
  <c r="DP20" i="102" s="1"/>
  <c r="DQ20" i="102" s="1"/>
  <c r="DR20" i="102" s="1"/>
  <c r="DS20" i="102" s="1"/>
  <c r="DT20" i="102" s="1"/>
  <c r="DU20" i="102" s="1"/>
  <c r="DV20" i="102" s="1"/>
  <c r="DW20" i="102" s="1"/>
  <c r="DX20" i="102" s="1"/>
  <c r="DY20" i="102" s="1"/>
  <c r="DZ20" i="102" s="1"/>
  <c r="EA20" i="102" s="1"/>
  <c r="EB20" i="102" s="1"/>
  <c r="EC20" i="102" s="1"/>
  <c r="ED20" i="102" s="1"/>
  <c r="EE20" i="102" s="1"/>
  <c r="EF20" i="102" s="1"/>
  <c r="EG20" i="102" s="1"/>
  <c r="EH20" i="102" s="1"/>
  <c r="EI20" i="102" s="1"/>
  <c r="EJ20" i="102" s="1"/>
  <c r="EK20" i="102" s="1"/>
  <c r="EL20" i="102" s="1"/>
  <c r="EM20" i="102" s="1"/>
  <c r="EN20" i="102" s="1"/>
  <c r="EO20" i="102" s="1"/>
  <c r="EP20" i="102" s="1"/>
  <c r="EQ20" i="102" s="1"/>
  <c r="ER20" i="102" s="1"/>
  <c r="ES20" i="102" s="1"/>
  <c r="ET20" i="102" s="1"/>
  <c r="EU20" i="102" s="1"/>
  <c r="EV20" i="102" s="1"/>
  <c r="EW20" i="102" s="1"/>
  <c r="EX20" i="102" s="1"/>
  <c r="EY20" i="102" s="1"/>
  <c r="EZ20" i="102" s="1"/>
  <c r="FA20" i="102" s="1"/>
  <c r="FB20" i="102" s="1"/>
  <c r="FC20" i="102" s="1"/>
  <c r="FD20" i="102" s="1"/>
  <c r="FE20" i="102" s="1"/>
  <c r="FF20" i="102" s="1"/>
  <c r="FG20" i="102" s="1"/>
  <c r="FH20" i="102" s="1"/>
  <c r="FI20" i="102" s="1"/>
  <c r="FJ20" i="102" s="1"/>
  <c r="FK20" i="102" s="1"/>
  <c r="FL20" i="102" s="1"/>
  <c r="FM20" i="102" s="1"/>
  <c r="FN20" i="102" s="1"/>
  <c r="FO20" i="102" s="1"/>
  <c r="FP20" i="102" s="1"/>
  <c r="FQ20" i="102" s="1"/>
  <c r="FR20" i="102" s="1"/>
  <c r="FS20" i="102" s="1"/>
  <c r="FT20" i="102" s="1"/>
  <c r="FU20" i="102" s="1"/>
  <c r="FV20" i="102" s="1"/>
  <c r="FW20" i="102" s="1"/>
  <c r="FX20" i="102" s="1"/>
  <c r="FY20" i="102" s="1"/>
  <c r="FZ20" i="102" s="1"/>
  <c r="GA20" i="102" s="1"/>
  <c r="GB20" i="102" s="1"/>
  <c r="GC20" i="102" s="1"/>
  <c r="GD20" i="102" s="1"/>
  <c r="GE20" i="102" s="1"/>
  <c r="GF20" i="102" s="1"/>
  <c r="GG20" i="102" s="1"/>
  <c r="GH20" i="102" s="1"/>
  <c r="GI20" i="102" s="1"/>
  <c r="GJ20" i="102" s="1"/>
  <c r="GK20" i="102" s="1"/>
  <c r="GL20" i="102" s="1"/>
  <c r="GM20" i="102" s="1"/>
  <c r="GN20" i="102" s="1"/>
  <c r="GO20" i="102" s="1"/>
  <c r="GP20" i="102" s="1"/>
  <c r="GQ20" i="102" s="1"/>
  <c r="GR20" i="102" s="1"/>
  <c r="GS20" i="102" s="1"/>
  <c r="GT20" i="102" s="1"/>
  <c r="GU20" i="102" s="1"/>
  <c r="GV20" i="102" s="1"/>
  <c r="GW20" i="102" s="1"/>
  <c r="GX20" i="102" s="1"/>
  <c r="GY20" i="102" s="1"/>
  <c r="GZ20" i="102" s="1"/>
  <c r="HA20" i="102" s="1"/>
  <c r="HB20" i="102" s="1"/>
  <c r="HC20" i="102" s="1"/>
  <c r="HD20" i="102" s="1"/>
  <c r="HE20" i="102" s="1"/>
  <c r="HF20" i="102" s="1"/>
  <c r="HG20" i="102" s="1"/>
  <c r="HH20" i="102" s="1"/>
  <c r="HI20" i="102" s="1"/>
  <c r="HJ20" i="102" s="1"/>
  <c r="S82" i="100"/>
  <c r="S67" i="100"/>
  <c r="B21" i="102" s="1"/>
  <c r="T21" i="102" s="1"/>
  <c r="U21" i="102" s="1"/>
  <c r="V21" i="102" s="1"/>
  <c r="W21" i="102" s="1"/>
  <c r="X21" i="102" s="1"/>
  <c r="Y21" i="102" s="1"/>
  <c r="Z21" i="102" s="1"/>
  <c r="AA21" i="102" s="1"/>
  <c r="AB21" i="102" s="1"/>
  <c r="AC21" i="102" s="1"/>
  <c r="AD21" i="102" s="1"/>
  <c r="AE21" i="102" s="1"/>
  <c r="AF21" i="102" s="1"/>
  <c r="AG21" i="102" s="1"/>
  <c r="AH21" i="102" s="1"/>
  <c r="AI21" i="102" s="1"/>
  <c r="AJ21" i="102" s="1"/>
  <c r="AK21" i="102" s="1"/>
  <c r="AL21" i="102" s="1"/>
  <c r="AM21" i="102" s="1"/>
  <c r="AN21" i="102" s="1"/>
  <c r="AO21" i="102" s="1"/>
  <c r="AP21" i="102" s="1"/>
  <c r="AQ21" i="102" s="1"/>
  <c r="AR21" i="102" s="1"/>
  <c r="AS21" i="102" s="1"/>
  <c r="AT21" i="102" s="1"/>
  <c r="AU21" i="102" s="1"/>
  <c r="AV21" i="102" s="1"/>
  <c r="AW21" i="102" s="1"/>
  <c r="AX21" i="102" s="1"/>
  <c r="AY21" i="102" s="1"/>
  <c r="AZ21" i="102" s="1"/>
  <c r="BA21" i="102" s="1"/>
  <c r="BB21" i="102" s="1"/>
  <c r="BC21" i="102" s="1"/>
  <c r="BD21" i="102" s="1"/>
  <c r="BE21" i="102" s="1"/>
  <c r="BF21" i="102" s="1"/>
  <c r="BG21" i="102" s="1"/>
  <c r="BH21" i="102" s="1"/>
  <c r="BI21" i="102" s="1"/>
  <c r="BJ21" i="102" s="1"/>
  <c r="BK21" i="102" s="1"/>
  <c r="BL21" i="102" s="1"/>
  <c r="BM21" i="102" s="1"/>
  <c r="BN21" i="102" s="1"/>
  <c r="BO21" i="102" s="1"/>
  <c r="BP21" i="102" s="1"/>
  <c r="BQ21" i="102" s="1"/>
  <c r="BR21" i="102" s="1"/>
  <c r="BS21" i="102" s="1"/>
  <c r="BT21" i="102" s="1"/>
  <c r="BU21" i="102" s="1"/>
  <c r="BV21" i="102" s="1"/>
  <c r="BW21" i="102" s="1"/>
  <c r="BX21" i="102" s="1"/>
  <c r="BY21" i="102" s="1"/>
  <c r="BZ21" i="102" s="1"/>
  <c r="CA21" i="102" s="1"/>
  <c r="CB21" i="102" s="1"/>
  <c r="CC21" i="102" s="1"/>
  <c r="CD21" i="102" s="1"/>
  <c r="CE21" i="102" s="1"/>
  <c r="CF21" i="102" s="1"/>
  <c r="CG21" i="102" s="1"/>
  <c r="CH21" i="102" s="1"/>
  <c r="CI21" i="102" s="1"/>
  <c r="CJ21" i="102" s="1"/>
  <c r="CK21" i="102" s="1"/>
  <c r="CL21" i="102" s="1"/>
  <c r="CM21" i="102" s="1"/>
  <c r="CN21" i="102" s="1"/>
  <c r="CO21" i="102" s="1"/>
  <c r="CP21" i="102" s="1"/>
  <c r="CQ21" i="102" s="1"/>
  <c r="CR21" i="102" s="1"/>
  <c r="CS21" i="102" s="1"/>
  <c r="CT21" i="102" s="1"/>
  <c r="CU21" i="102" s="1"/>
  <c r="CV21" i="102" s="1"/>
  <c r="CW21" i="102" s="1"/>
  <c r="CX21" i="102" s="1"/>
  <c r="CY21" i="102" s="1"/>
  <c r="CZ21" i="102" s="1"/>
  <c r="DA21" i="102" s="1"/>
  <c r="DB21" i="102" s="1"/>
  <c r="DC21" i="102" s="1"/>
  <c r="DD21" i="102" s="1"/>
  <c r="DE21" i="102" s="1"/>
  <c r="DF21" i="102" s="1"/>
  <c r="DG21" i="102" s="1"/>
  <c r="DH21" i="102" s="1"/>
  <c r="DI21" i="102" s="1"/>
  <c r="DJ21" i="102" s="1"/>
  <c r="DK21" i="102" s="1"/>
  <c r="DL21" i="102" s="1"/>
  <c r="DM21" i="102" s="1"/>
  <c r="DN21" i="102" s="1"/>
  <c r="DO21" i="102" s="1"/>
  <c r="DP21" i="102" s="1"/>
  <c r="DQ21" i="102" s="1"/>
  <c r="DR21" i="102" s="1"/>
  <c r="DS21" i="102" s="1"/>
  <c r="DT21" i="102" s="1"/>
  <c r="DU21" i="102" s="1"/>
  <c r="DV21" i="102" s="1"/>
  <c r="DW21" i="102" s="1"/>
  <c r="DX21" i="102" s="1"/>
  <c r="DY21" i="102" s="1"/>
  <c r="DZ21" i="102" s="1"/>
  <c r="EA21" i="102" s="1"/>
  <c r="EB21" i="102" s="1"/>
  <c r="EC21" i="102" s="1"/>
  <c r="ED21" i="102" s="1"/>
  <c r="EE21" i="102" s="1"/>
  <c r="EF21" i="102" s="1"/>
  <c r="EG21" i="102" s="1"/>
  <c r="EH21" i="102" s="1"/>
  <c r="EI21" i="102" s="1"/>
  <c r="EJ21" i="102" s="1"/>
  <c r="EK21" i="102" s="1"/>
  <c r="EL21" i="102" s="1"/>
  <c r="EM21" i="102" s="1"/>
  <c r="EN21" i="102" s="1"/>
  <c r="EO21" i="102" s="1"/>
  <c r="EP21" i="102" s="1"/>
  <c r="EQ21" i="102" s="1"/>
  <c r="ER21" i="102" s="1"/>
  <c r="ES21" i="102" s="1"/>
  <c r="ET21" i="102" s="1"/>
  <c r="EU21" i="102" s="1"/>
  <c r="EV21" i="102" s="1"/>
  <c r="EW21" i="102" s="1"/>
  <c r="EX21" i="102" s="1"/>
  <c r="EY21" i="102" s="1"/>
  <c r="EZ21" i="102" s="1"/>
  <c r="FA21" i="102" s="1"/>
  <c r="FB21" i="102" s="1"/>
  <c r="FC21" i="102" s="1"/>
  <c r="FD21" i="102" s="1"/>
  <c r="FE21" i="102" s="1"/>
  <c r="FF21" i="102" s="1"/>
  <c r="FG21" i="102" s="1"/>
  <c r="FH21" i="102" s="1"/>
  <c r="FI21" i="102" s="1"/>
  <c r="FJ21" i="102" s="1"/>
  <c r="FK21" i="102" s="1"/>
  <c r="FL21" i="102" s="1"/>
  <c r="FM21" i="102" s="1"/>
  <c r="FN21" i="102" s="1"/>
  <c r="FO21" i="102" s="1"/>
  <c r="FP21" i="102" s="1"/>
  <c r="FQ21" i="102" s="1"/>
  <c r="FR21" i="102" s="1"/>
  <c r="FS21" i="102" s="1"/>
  <c r="FT21" i="102" s="1"/>
  <c r="FU21" i="102" s="1"/>
  <c r="FV21" i="102" s="1"/>
  <c r="FW21" i="102" s="1"/>
  <c r="FX21" i="102" s="1"/>
  <c r="FY21" i="102" s="1"/>
  <c r="FZ21" i="102" s="1"/>
  <c r="GA21" i="102" s="1"/>
  <c r="GB21" i="102" s="1"/>
  <c r="GC21" i="102" s="1"/>
  <c r="GD21" i="102" s="1"/>
  <c r="GE21" i="102" s="1"/>
  <c r="GF21" i="102" s="1"/>
  <c r="GG21" i="102" s="1"/>
  <c r="GH21" i="102" s="1"/>
  <c r="GI21" i="102" s="1"/>
  <c r="GJ21" i="102" s="1"/>
  <c r="GK21" i="102" s="1"/>
  <c r="GL21" i="102" s="1"/>
  <c r="GM21" i="102" s="1"/>
  <c r="GN21" i="102" s="1"/>
  <c r="GO21" i="102" s="1"/>
  <c r="GP21" i="102" s="1"/>
  <c r="GQ21" i="102" s="1"/>
  <c r="GR21" i="102" s="1"/>
  <c r="GS21" i="102" s="1"/>
  <c r="GT21" i="102" s="1"/>
  <c r="GU21" i="102" s="1"/>
  <c r="GV21" i="102" s="1"/>
  <c r="GW21" i="102" s="1"/>
  <c r="GX21" i="102" s="1"/>
  <c r="GY21" i="102" s="1"/>
  <c r="GZ21" i="102" s="1"/>
  <c r="HA21" i="102" s="1"/>
  <c r="HB21" i="102" s="1"/>
  <c r="HC21" i="102" s="1"/>
  <c r="HD21" i="102" s="1"/>
  <c r="HE21" i="102" s="1"/>
  <c r="HF21" i="102" s="1"/>
  <c r="HG21" i="102" s="1"/>
  <c r="HH21" i="102" s="1"/>
  <c r="HI21" i="102" s="1"/>
  <c r="HJ21" i="102" s="1"/>
  <c r="V13" i="102"/>
  <c r="T19" i="102"/>
  <c r="S2" i="102"/>
  <c r="R55" i="100" s="1"/>
  <c r="X12" i="102"/>
  <c r="Z10" i="102"/>
  <c r="C17" i="101"/>
  <c r="B23" i="101" l="1"/>
  <c r="T82" i="100"/>
  <c r="W13" i="102"/>
  <c r="X13" i="102" s="1"/>
  <c r="Y13" i="102" s="1"/>
  <c r="Z13" i="102" s="1"/>
  <c r="AA13" i="102" s="1"/>
  <c r="AB13" i="102" s="1"/>
  <c r="AC13" i="102" s="1"/>
  <c r="AD13" i="102" s="1"/>
  <c r="AE13" i="102" s="1"/>
  <c r="AF13" i="102" s="1"/>
  <c r="AG13" i="102" s="1"/>
  <c r="AH13" i="102" s="1"/>
  <c r="AI13" i="102" s="1"/>
  <c r="AJ13" i="102" s="1"/>
  <c r="AK13" i="102" s="1"/>
  <c r="AL13" i="102" s="1"/>
  <c r="AM13" i="102" s="1"/>
  <c r="AN13" i="102" s="1"/>
  <c r="AO13" i="102" s="1"/>
  <c r="AP13" i="102" s="1"/>
  <c r="AQ13" i="102" s="1"/>
  <c r="AR13" i="102" s="1"/>
  <c r="AS13" i="102" s="1"/>
  <c r="AT13" i="102" s="1"/>
  <c r="AU13" i="102" s="1"/>
  <c r="AV13" i="102" s="1"/>
  <c r="AW13" i="102" s="1"/>
  <c r="AX13" i="102" s="1"/>
  <c r="AY13" i="102" s="1"/>
  <c r="AZ13" i="102" s="1"/>
  <c r="BA13" i="102" s="1"/>
  <c r="BB13" i="102" s="1"/>
  <c r="BC13" i="102" s="1"/>
  <c r="BD13" i="102" s="1"/>
  <c r="BE13" i="102" s="1"/>
  <c r="BF13" i="102" s="1"/>
  <c r="BG13" i="102" s="1"/>
  <c r="BH13" i="102" s="1"/>
  <c r="BI13" i="102" s="1"/>
  <c r="BJ13" i="102" s="1"/>
  <c r="BK13" i="102" s="1"/>
  <c r="BL13" i="102" s="1"/>
  <c r="BM13" i="102" s="1"/>
  <c r="BN13" i="102" s="1"/>
  <c r="BO13" i="102" s="1"/>
  <c r="BP13" i="102" s="1"/>
  <c r="BQ13" i="102" s="1"/>
  <c r="BR13" i="102" s="1"/>
  <c r="BS13" i="102" s="1"/>
  <c r="BT13" i="102" s="1"/>
  <c r="BU13" i="102" s="1"/>
  <c r="BV13" i="102" s="1"/>
  <c r="BW13" i="102" s="1"/>
  <c r="BX13" i="102" s="1"/>
  <c r="BY13" i="102" s="1"/>
  <c r="BZ13" i="102" s="1"/>
  <c r="CA13" i="102" s="1"/>
  <c r="CB13" i="102" s="1"/>
  <c r="CC13" i="102" s="1"/>
  <c r="CD13" i="102" s="1"/>
  <c r="CE13" i="102" s="1"/>
  <c r="CF13" i="102" s="1"/>
  <c r="CG13" i="102" s="1"/>
  <c r="CH13" i="102" s="1"/>
  <c r="CI13" i="102" s="1"/>
  <c r="CJ13" i="102" s="1"/>
  <c r="CK13" i="102" s="1"/>
  <c r="CL13" i="102" s="1"/>
  <c r="CM13" i="102" s="1"/>
  <c r="CN13" i="102" s="1"/>
  <c r="CO13" i="102" s="1"/>
  <c r="CP13" i="102" s="1"/>
  <c r="CQ13" i="102" s="1"/>
  <c r="CR13" i="102" s="1"/>
  <c r="CS13" i="102" s="1"/>
  <c r="CT13" i="102" s="1"/>
  <c r="CU13" i="102" s="1"/>
  <c r="CV13" i="102" s="1"/>
  <c r="CW13" i="102" s="1"/>
  <c r="CX13" i="102" s="1"/>
  <c r="CY13" i="102" s="1"/>
  <c r="CZ13" i="102" s="1"/>
  <c r="DA13" i="102" s="1"/>
  <c r="DB13" i="102" s="1"/>
  <c r="DC13" i="102" s="1"/>
  <c r="DD13" i="102" s="1"/>
  <c r="DE13" i="102" s="1"/>
  <c r="DF13" i="102" s="1"/>
  <c r="DG13" i="102" s="1"/>
  <c r="DH13" i="102" s="1"/>
  <c r="DI13" i="102" s="1"/>
  <c r="DJ13" i="102" s="1"/>
  <c r="DK13" i="102" s="1"/>
  <c r="DL13" i="102" s="1"/>
  <c r="DM13" i="102" s="1"/>
  <c r="DN13" i="102" s="1"/>
  <c r="DO13" i="102" s="1"/>
  <c r="DP13" i="102" s="1"/>
  <c r="DQ13" i="102" s="1"/>
  <c r="DR13" i="102" s="1"/>
  <c r="DS13" i="102" s="1"/>
  <c r="DT13" i="102" s="1"/>
  <c r="DU13" i="102" s="1"/>
  <c r="DV13" i="102" s="1"/>
  <c r="DW13" i="102" s="1"/>
  <c r="DX13" i="102" s="1"/>
  <c r="DY13" i="102" s="1"/>
  <c r="DZ13" i="102" s="1"/>
  <c r="EA13" i="102" s="1"/>
  <c r="EB13" i="102" s="1"/>
  <c r="EC13" i="102" s="1"/>
  <c r="ED13" i="102" s="1"/>
  <c r="EE13" i="102" s="1"/>
  <c r="EF13" i="102" s="1"/>
  <c r="EG13" i="102" s="1"/>
  <c r="EH13" i="102" s="1"/>
  <c r="EI13" i="102" s="1"/>
  <c r="EJ13" i="102" s="1"/>
  <c r="EK13" i="102" s="1"/>
  <c r="EL13" i="102" s="1"/>
  <c r="EM13" i="102" s="1"/>
  <c r="EN13" i="102" s="1"/>
  <c r="EO13" i="102" s="1"/>
  <c r="EP13" i="102" s="1"/>
  <c r="EQ13" i="102" s="1"/>
  <c r="ER13" i="102" s="1"/>
  <c r="ES13" i="102" s="1"/>
  <c r="ET13" i="102" s="1"/>
  <c r="EU13" i="102" s="1"/>
  <c r="EV13" i="102" s="1"/>
  <c r="EW13" i="102" s="1"/>
  <c r="EX13" i="102" s="1"/>
  <c r="EY13" i="102" s="1"/>
  <c r="EZ13" i="102" s="1"/>
  <c r="FA13" i="102" s="1"/>
  <c r="FB13" i="102" s="1"/>
  <c r="FC13" i="102" s="1"/>
  <c r="FD13" i="102" s="1"/>
  <c r="FE13" i="102" s="1"/>
  <c r="FF13" i="102" s="1"/>
  <c r="FG13" i="102" s="1"/>
  <c r="FH13" i="102" s="1"/>
  <c r="FI13" i="102" s="1"/>
  <c r="FJ13" i="102" s="1"/>
  <c r="FK13" i="102" s="1"/>
  <c r="FL13" i="102" s="1"/>
  <c r="FM13" i="102" s="1"/>
  <c r="FN13" i="102" s="1"/>
  <c r="FO13" i="102" s="1"/>
  <c r="FP13" i="102" s="1"/>
  <c r="FQ13" i="102" s="1"/>
  <c r="FR13" i="102" s="1"/>
  <c r="FS13" i="102" s="1"/>
  <c r="FT13" i="102" s="1"/>
  <c r="FU13" i="102" s="1"/>
  <c r="FV13" i="102" s="1"/>
  <c r="FW13" i="102" s="1"/>
  <c r="FX13" i="102" s="1"/>
  <c r="FY13" i="102" s="1"/>
  <c r="FZ13" i="102" s="1"/>
  <c r="GA13" i="102" s="1"/>
  <c r="GB13" i="102" s="1"/>
  <c r="GC13" i="102" s="1"/>
  <c r="GD13" i="102" s="1"/>
  <c r="GE13" i="102" s="1"/>
  <c r="GF13" i="102" s="1"/>
  <c r="GG13" i="102" s="1"/>
  <c r="GH13" i="102" s="1"/>
  <c r="GI13" i="102" s="1"/>
  <c r="GJ13" i="102" s="1"/>
  <c r="GK13" i="102" s="1"/>
  <c r="GL13" i="102" s="1"/>
  <c r="GM13" i="102" s="1"/>
  <c r="GN13" i="102" s="1"/>
  <c r="GO13" i="102" s="1"/>
  <c r="GP13" i="102" s="1"/>
  <c r="GQ13" i="102" s="1"/>
  <c r="GR13" i="102" s="1"/>
  <c r="GS13" i="102" s="1"/>
  <c r="GT13" i="102" s="1"/>
  <c r="GU13" i="102" s="1"/>
  <c r="GV13" i="102" s="1"/>
  <c r="GW13" i="102" s="1"/>
  <c r="GX13" i="102" s="1"/>
  <c r="GY13" i="102" s="1"/>
  <c r="GZ13" i="102" s="1"/>
  <c r="HA13" i="102" s="1"/>
  <c r="HB13" i="102" s="1"/>
  <c r="HC13" i="102" s="1"/>
  <c r="HD13" i="102" s="1"/>
  <c r="HE13" i="102" s="1"/>
  <c r="HF13" i="102" s="1"/>
  <c r="HG13" i="102" s="1"/>
  <c r="HH13" i="102" s="1"/>
  <c r="HI13" i="102" s="1"/>
  <c r="HJ13" i="102" s="1"/>
  <c r="U19" i="102"/>
  <c r="T2" i="102"/>
  <c r="S55" i="100" s="1"/>
  <c r="D17" i="101"/>
  <c r="AA10" i="102"/>
  <c r="Y12" i="102"/>
  <c r="T84" i="100" l="1"/>
  <c r="U84" i="100"/>
  <c r="T67" i="100"/>
  <c r="B24" i="101" s="1"/>
  <c r="V19" i="102"/>
  <c r="E17" i="101"/>
  <c r="M91" i="100"/>
  <c r="Z12" i="102"/>
  <c r="AB10" i="102"/>
  <c r="U82" i="100" l="1"/>
  <c r="B22" i="102"/>
  <c r="U22" i="102" s="1"/>
  <c r="V22" i="102" s="1"/>
  <c r="W22" i="102" s="1"/>
  <c r="X22" i="102" s="1"/>
  <c r="Y22" i="102" s="1"/>
  <c r="Z22" i="102" s="1"/>
  <c r="AA22" i="102" s="1"/>
  <c r="AB22" i="102" s="1"/>
  <c r="AC22" i="102" s="1"/>
  <c r="AD22" i="102" s="1"/>
  <c r="AE22" i="102" s="1"/>
  <c r="AF22" i="102" s="1"/>
  <c r="AG22" i="102" s="1"/>
  <c r="AH22" i="102" s="1"/>
  <c r="AI22" i="102" s="1"/>
  <c r="AJ22" i="102" s="1"/>
  <c r="AK22" i="102" s="1"/>
  <c r="AL22" i="102" s="1"/>
  <c r="AM22" i="102" s="1"/>
  <c r="AN22" i="102" s="1"/>
  <c r="AO22" i="102" s="1"/>
  <c r="AP22" i="102" s="1"/>
  <c r="AQ22" i="102" s="1"/>
  <c r="AR22" i="102" s="1"/>
  <c r="AS22" i="102" s="1"/>
  <c r="AT22" i="102" s="1"/>
  <c r="AU22" i="102" s="1"/>
  <c r="AV22" i="102" s="1"/>
  <c r="AW22" i="102" s="1"/>
  <c r="AX22" i="102" s="1"/>
  <c r="AY22" i="102" s="1"/>
  <c r="AZ22" i="102" s="1"/>
  <c r="BA22" i="102" s="1"/>
  <c r="BB22" i="102" s="1"/>
  <c r="BC22" i="102" s="1"/>
  <c r="BD22" i="102" s="1"/>
  <c r="BE22" i="102" s="1"/>
  <c r="BF22" i="102" s="1"/>
  <c r="BG22" i="102" s="1"/>
  <c r="BH22" i="102" s="1"/>
  <c r="BI22" i="102" s="1"/>
  <c r="BJ22" i="102" s="1"/>
  <c r="BK22" i="102" s="1"/>
  <c r="BL22" i="102" s="1"/>
  <c r="BM22" i="102" s="1"/>
  <c r="BN22" i="102" s="1"/>
  <c r="BO22" i="102" s="1"/>
  <c r="BP22" i="102" s="1"/>
  <c r="BQ22" i="102" s="1"/>
  <c r="BR22" i="102" s="1"/>
  <c r="BS22" i="102" s="1"/>
  <c r="BT22" i="102" s="1"/>
  <c r="BU22" i="102" s="1"/>
  <c r="BV22" i="102" s="1"/>
  <c r="BW22" i="102" s="1"/>
  <c r="BX22" i="102" s="1"/>
  <c r="BY22" i="102" s="1"/>
  <c r="BZ22" i="102" s="1"/>
  <c r="CA22" i="102" s="1"/>
  <c r="CB22" i="102" s="1"/>
  <c r="CC22" i="102" s="1"/>
  <c r="CD22" i="102" s="1"/>
  <c r="CE22" i="102" s="1"/>
  <c r="CF22" i="102" s="1"/>
  <c r="CG22" i="102" s="1"/>
  <c r="CH22" i="102" s="1"/>
  <c r="CI22" i="102" s="1"/>
  <c r="CJ22" i="102" s="1"/>
  <c r="CK22" i="102" s="1"/>
  <c r="CL22" i="102" s="1"/>
  <c r="CM22" i="102" s="1"/>
  <c r="CN22" i="102" s="1"/>
  <c r="CO22" i="102" s="1"/>
  <c r="CP22" i="102" s="1"/>
  <c r="CQ22" i="102" s="1"/>
  <c r="CR22" i="102" s="1"/>
  <c r="CS22" i="102" s="1"/>
  <c r="CT22" i="102" s="1"/>
  <c r="CU22" i="102" s="1"/>
  <c r="CV22" i="102" s="1"/>
  <c r="CW22" i="102" s="1"/>
  <c r="CX22" i="102" s="1"/>
  <c r="CY22" i="102" s="1"/>
  <c r="CZ22" i="102" s="1"/>
  <c r="DA22" i="102" s="1"/>
  <c r="DB22" i="102" s="1"/>
  <c r="DC22" i="102" s="1"/>
  <c r="DD22" i="102" s="1"/>
  <c r="DE22" i="102" s="1"/>
  <c r="DF22" i="102" s="1"/>
  <c r="DG22" i="102" s="1"/>
  <c r="DH22" i="102" s="1"/>
  <c r="DI22" i="102" s="1"/>
  <c r="DJ22" i="102" s="1"/>
  <c r="DK22" i="102" s="1"/>
  <c r="DL22" i="102" s="1"/>
  <c r="DM22" i="102" s="1"/>
  <c r="DN22" i="102" s="1"/>
  <c r="DO22" i="102" s="1"/>
  <c r="DP22" i="102" s="1"/>
  <c r="DQ22" i="102" s="1"/>
  <c r="DR22" i="102" s="1"/>
  <c r="DS22" i="102" s="1"/>
  <c r="DT22" i="102" s="1"/>
  <c r="DU22" i="102" s="1"/>
  <c r="DV22" i="102" s="1"/>
  <c r="DW22" i="102" s="1"/>
  <c r="DX22" i="102" s="1"/>
  <c r="DY22" i="102" s="1"/>
  <c r="DZ22" i="102" s="1"/>
  <c r="EA22" i="102" s="1"/>
  <c r="EB22" i="102" s="1"/>
  <c r="EC22" i="102" s="1"/>
  <c r="ED22" i="102" s="1"/>
  <c r="EE22" i="102" s="1"/>
  <c r="EF22" i="102" s="1"/>
  <c r="EG22" i="102" s="1"/>
  <c r="EH22" i="102" s="1"/>
  <c r="EI22" i="102" s="1"/>
  <c r="EJ22" i="102" s="1"/>
  <c r="EK22" i="102" s="1"/>
  <c r="EL22" i="102" s="1"/>
  <c r="EM22" i="102" s="1"/>
  <c r="EN22" i="102" s="1"/>
  <c r="EO22" i="102" s="1"/>
  <c r="EP22" i="102" s="1"/>
  <c r="EQ22" i="102" s="1"/>
  <c r="ER22" i="102" s="1"/>
  <c r="ES22" i="102" s="1"/>
  <c r="ET22" i="102" s="1"/>
  <c r="EU22" i="102" s="1"/>
  <c r="EV22" i="102" s="1"/>
  <c r="EW22" i="102" s="1"/>
  <c r="EX22" i="102" s="1"/>
  <c r="EY22" i="102" s="1"/>
  <c r="EZ22" i="102" s="1"/>
  <c r="FA22" i="102" s="1"/>
  <c r="FB22" i="102" s="1"/>
  <c r="FC22" i="102" s="1"/>
  <c r="FD22" i="102" s="1"/>
  <c r="FE22" i="102" s="1"/>
  <c r="FF22" i="102" s="1"/>
  <c r="FG22" i="102" s="1"/>
  <c r="FH22" i="102" s="1"/>
  <c r="FI22" i="102" s="1"/>
  <c r="FJ22" i="102" s="1"/>
  <c r="FK22" i="102" s="1"/>
  <c r="FL22" i="102" s="1"/>
  <c r="FM22" i="102" s="1"/>
  <c r="FN22" i="102" s="1"/>
  <c r="FO22" i="102" s="1"/>
  <c r="FP22" i="102" s="1"/>
  <c r="FQ22" i="102" s="1"/>
  <c r="FR22" i="102" s="1"/>
  <c r="FS22" i="102" s="1"/>
  <c r="FT22" i="102" s="1"/>
  <c r="FU22" i="102" s="1"/>
  <c r="FV22" i="102" s="1"/>
  <c r="FW22" i="102" s="1"/>
  <c r="FX22" i="102" s="1"/>
  <c r="FY22" i="102" s="1"/>
  <c r="FZ22" i="102" s="1"/>
  <c r="GA22" i="102" s="1"/>
  <c r="GB22" i="102" s="1"/>
  <c r="GC22" i="102" s="1"/>
  <c r="GD22" i="102" s="1"/>
  <c r="GE22" i="102" s="1"/>
  <c r="GF22" i="102" s="1"/>
  <c r="GG22" i="102" s="1"/>
  <c r="GH22" i="102" s="1"/>
  <c r="GI22" i="102" s="1"/>
  <c r="GJ22" i="102" s="1"/>
  <c r="GK22" i="102" s="1"/>
  <c r="GL22" i="102" s="1"/>
  <c r="GM22" i="102" s="1"/>
  <c r="GN22" i="102" s="1"/>
  <c r="GO22" i="102" s="1"/>
  <c r="GP22" i="102" s="1"/>
  <c r="GQ22" i="102" s="1"/>
  <c r="GR22" i="102" s="1"/>
  <c r="GS22" i="102" s="1"/>
  <c r="GT22" i="102" s="1"/>
  <c r="GU22" i="102" s="1"/>
  <c r="GV22" i="102" s="1"/>
  <c r="GW22" i="102" s="1"/>
  <c r="GX22" i="102" s="1"/>
  <c r="GY22" i="102" s="1"/>
  <c r="GZ22" i="102" s="1"/>
  <c r="HA22" i="102" s="1"/>
  <c r="HB22" i="102" s="1"/>
  <c r="HC22" i="102" s="1"/>
  <c r="HD22" i="102" s="1"/>
  <c r="HE22" i="102" s="1"/>
  <c r="HF22" i="102" s="1"/>
  <c r="HG22" i="102" s="1"/>
  <c r="HH22" i="102" s="1"/>
  <c r="HI22" i="102" s="1"/>
  <c r="HJ22" i="102" s="1"/>
  <c r="U67" i="100"/>
  <c r="B25" i="101" s="1"/>
  <c r="W19" i="102"/>
  <c r="AC10" i="102"/>
  <c r="F17" i="101"/>
  <c r="AA12" i="102"/>
  <c r="V84" i="100" l="1"/>
  <c r="B23" i="102"/>
  <c r="V23" i="102" s="1"/>
  <c r="W23" i="102" s="1"/>
  <c r="X23" i="102" s="1"/>
  <c r="Y23" i="102" s="1"/>
  <c r="Z23" i="102" s="1"/>
  <c r="AA23" i="102" s="1"/>
  <c r="AB23" i="102" s="1"/>
  <c r="AC23" i="102" s="1"/>
  <c r="AD23" i="102" s="1"/>
  <c r="AE23" i="102" s="1"/>
  <c r="AF23" i="102" s="1"/>
  <c r="AG23" i="102" s="1"/>
  <c r="AH23" i="102" s="1"/>
  <c r="AI23" i="102" s="1"/>
  <c r="AJ23" i="102" s="1"/>
  <c r="AK23" i="102" s="1"/>
  <c r="AL23" i="102" s="1"/>
  <c r="AM23" i="102" s="1"/>
  <c r="AN23" i="102" s="1"/>
  <c r="AO23" i="102" s="1"/>
  <c r="AP23" i="102" s="1"/>
  <c r="AQ23" i="102" s="1"/>
  <c r="AR23" i="102" s="1"/>
  <c r="AS23" i="102" s="1"/>
  <c r="AT23" i="102" s="1"/>
  <c r="AU23" i="102" s="1"/>
  <c r="AV23" i="102" s="1"/>
  <c r="AW23" i="102" s="1"/>
  <c r="AX23" i="102" s="1"/>
  <c r="AY23" i="102" s="1"/>
  <c r="AZ23" i="102" s="1"/>
  <c r="BA23" i="102" s="1"/>
  <c r="BB23" i="102" s="1"/>
  <c r="BC23" i="102" s="1"/>
  <c r="BD23" i="102" s="1"/>
  <c r="BE23" i="102" s="1"/>
  <c r="BF23" i="102" s="1"/>
  <c r="BG23" i="102" s="1"/>
  <c r="BH23" i="102" s="1"/>
  <c r="BI23" i="102" s="1"/>
  <c r="BJ23" i="102" s="1"/>
  <c r="BK23" i="102" s="1"/>
  <c r="BL23" i="102" s="1"/>
  <c r="BM23" i="102" s="1"/>
  <c r="BN23" i="102" s="1"/>
  <c r="BO23" i="102" s="1"/>
  <c r="BP23" i="102" s="1"/>
  <c r="BQ23" i="102" s="1"/>
  <c r="BR23" i="102" s="1"/>
  <c r="BS23" i="102" s="1"/>
  <c r="BT23" i="102" s="1"/>
  <c r="BU23" i="102" s="1"/>
  <c r="BV23" i="102" s="1"/>
  <c r="BW23" i="102" s="1"/>
  <c r="BX23" i="102" s="1"/>
  <c r="BY23" i="102" s="1"/>
  <c r="BZ23" i="102" s="1"/>
  <c r="CA23" i="102" s="1"/>
  <c r="CB23" i="102" s="1"/>
  <c r="CC23" i="102" s="1"/>
  <c r="CD23" i="102" s="1"/>
  <c r="CE23" i="102" s="1"/>
  <c r="CF23" i="102" s="1"/>
  <c r="CG23" i="102" s="1"/>
  <c r="CH23" i="102" s="1"/>
  <c r="CI23" i="102" s="1"/>
  <c r="CJ23" i="102" s="1"/>
  <c r="CK23" i="102" s="1"/>
  <c r="CL23" i="102" s="1"/>
  <c r="CM23" i="102" s="1"/>
  <c r="CN23" i="102" s="1"/>
  <c r="CO23" i="102" s="1"/>
  <c r="CP23" i="102" s="1"/>
  <c r="CQ23" i="102" s="1"/>
  <c r="CR23" i="102" s="1"/>
  <c r="CS23" i="102" s="1"/>
  <c r="CT23" i="102" s="1"/>
  <c r="CU23" i="102" s="1"/>
  <c r="CV23" i="102" s="1"/>
  <c r="CW23" i="102" s="1"/>
  <c r="CX23" i="102" s="1"/>
  <c r="CY23" i="102" s="1"/>
  <c r="CZ23" i="102" s="1"/>
  <c r="DA23" i="102" s="1"/>
  <c r="DB23" i="102" s="1"/>
  <c r="DC23" i="102" s="1"/>
  <c r="DD23" i="102" s="1"/>
  <c r="DE23" i="102" s="1"/>
  <c r="DF23" i="102" s="1"/>
  <c r="DG23" i="102" s="1"/>
  <c r="DH23" i="102" s="1"/>
  <c r="DI23" i="102" s="1"/>
  <c r="DJ23" i="102" s="1"/>
  <c r="DK23" i="102" s="1"/>
  <c r="DL23" i="102" s="1"/>
  <c r="DM23" i="102" s="1"/>
  <c r="DN23" i="102" s="1"/>
  <c r="DO23" i="102" s="1"/>
  <c r="DP23" i="102" s="1"/>
  <c r="DQ23" i="102" s="1"/>
  <c r="DR23" i="102" s="1"/>
  <c r="DS23" i="102" s="1"/>
  <c r="DT23" i="102" s="1"/>
  <c r="DU23" i="102" s="1"/>
  <c r="DV23" i="102" s="1"/>
  <c r="DW23" i="102" s="1"/>
  <c r="DX23" i="102" s="1"/>
  <c r="DY23" i="102" s="1"/>
  <c r="DZ23" i="102" s="1"/>
  <c r="EA23" i="102" s="1"/>
  <c r="EB23" i="102" s="1"/>
  <c r="EC23" i="102" s="1"/>
  <c r="ED23" i="102" s="1"/>
  <c r="EE23" i="102" s="1"/>
  <c r="EF23" i="102" s="1"/>
  <c r="EG23" i="102" s="1"/>
  <c r="EH23" i="102" s="1"/>
  <c r="EI23" i="102" s="1"/>
  <c r="EJ23" i="102" s="1"/>
  <c r="EK23" i="102" s="1"/>
  <c r="EL23" i="102" s="1"/>
  <c r="EM23" i="102" s="1"/>
  <c r="EN23" i="102" s="1"/>
  <c r="EO23" i="102" s="1"/>
  <c r="EP23" i="102" s="1"/>
  <c r="EQ23" i="102" s="1"/>
  <c r="ER23" i="102" s="1"/>
  <c r="ES23" i="102" s="1"/>
  <c r="ET23" i="102" s="1"/>
  <c r="EU23" i="102" s="1"/>
  <c r="EV23" i="102" s="1"/>
  <c r="EW23" i="102" s="1"/>
  <c r="EX23" i="102" s="1"/>
  <c r="EY23" i="102" s="1"/>
  <c r="EZ23" i="102" s="1"/>
  <c r="FA23" i="102" s="1"/>
  <c r="FB23" i="102" s="1"/>
  <c r="FC23" i="102" s="1"/>
  <c r="FD23" i="102" s="1"/>
  <c r="FE23" i="102" s="1"/>
  <c r="FF23" i="102" s="1"/>
  <c r="FG23" i="102" s="1"/>
  <c r="FH23" i="102" s="1"/>
  <c r="FI23" i="102" s="1"/>
  <c r="FJ23" i="102" s="1"/>
  <c r="FK23" i="102" s="1"/>
  <c r="FL23" i="102" s="1"/>
  <c r="FM23" i="102" s="1"/>
  <c r="FN23" i="102" s="1"/>
  <c r="FO23" i="102" s="1"/>
  <c r="FP23" i="102" s="1"/>
  <c r="FQ23" i="102" s="1"/>
  <c r="FR23" i="102" s="1"/>
  <c r="FS23" i="102" s="1"/>
  <c r="FT23" i="102" s="1"/>
  <c r="FU23" i="102" s="1"/>
  <c r="FV23" i="102" s="1"/>
  <c r="FW23" i="102" s="1"/>
  <c r="FX23" i="102" s="1"/>
  <c r="FY23" i="102" s="1"/>
  <c r="FZ23" i="102" s="1"/>
  <c r="GA23" i="102" s="1"/>
  <c r="GB23" i="102" s="1"/>
  <c r="GC23" i="102" s="1"/>
  <c r="GD23" i="102" s="1"/>
  <c r="GE23" i="102" s="1"/>
  <c r="GF23" i="102" s="1"/>
  <c r="GG23" i="102" s="1"/>
  <c r="GH23" i="102" s="1"/>
  <c r="GI23" i="102" s="1"/>
  <c r="GJ23" i="102" s="1"/>
  <c r="GK23" i="102" s="1"/>
  <c r="GL23" i="102" s="1"/>
  <c r="GM23" i="102" s="1"/>
  <c r="GN23" i="102" s="1"/>
  <c r="GO23" i="102" s="1"/>
  <c r="GP23" i="102" s="1"/>
  <c r="GQ23" i="102" s="1"/>
  <c r="GR23" i="102" s="1"/>
  <c r="GS23" i="102" s="1"/>
  <c r="GT23" i="102" s="1"/>
  <c r="GU23" i="102" s="1"/>
  <c r="GV23" i="102" s="1"/>
  <c r="GW23" i="102" s="1"/>
  <c r="GX23" i="102" s="1"/>
  <c r="GY23" i="102" s="1"/>
  <c r="GZ23" i="102" s="1"/>
  <c r="HA23" i="102" s="1"/>
  <c r="HB23" i="102" s="1"/>
  <c r="HC23" i="102" s="1"/>
  <c r="HD23" i="102" s="1"/>
  <c r="HE23" i="102" s="1"/>
  <c r="HF23" i="102" s="1"/>
  <c r="HG23" i="102" s="1"/>
  <c r="HH23" i="102" s="1"/>
  <c r="HI23" i="102" s="1"/>
  <c r="HJ23" i="102" s="1"/>
  <c r="U2" i="102"/>
  <c r="T55" i="100" s="1"/>
  <c r="V2" i="102"/>
  <c r="U55" i="100" s="1"/>
  <c r="X19" i="102"/>
  <c r="AB12" i="102"/>
  <c r="AD10" i="102"/>
  <c r="C18" i="101"/>
  <c r="D18" i="101" s="1"/>
  <c r="V82" i="100" l="1"/>
  <c r="V67" i="100" s="1"/>
  <c r="B26" i="101" s="1"/>
  <c r="W84" i="100"/>
  <c r="Y19" i="102"/>
  <c r="B24" i="102"/>
  <c r="W24" i="102" s="1"/>
  <c r="E18" i="101"/>
  <c r="F18" i="101" s="1"/>
  <c r="N91" i="100"/>
  <c r="AC12" i="102"/>
  <c r="AE10" i="102"/>
  <c r="W82" i="100" l="1"/>
  <c r="W67" i="100"/>
  <c r="B25" i="102" s="1"/>
  <c r="X25" i="102" s="1"/>
  <c r="Y25" i="102" s="1"/>
  <c r="Z25" i="102" s="1"/>
  <c r="AA25" i="102" s="1"/>
  <c r="AB25" i="102" s="1"/>
  <c r="AC25" i="102" s="1"/>
  <c r="AD25" i="102" s="1"/>
  <c r="AE25" i="102" s="1"/>
  <c r="AF25" i="102" s="1"/>
  <c r="AG25" i="102" s="1"/>
  <c r="AH25" i="102" s="1"/>
  <c r="AI25" i="102" s="1"/>
  <c r="AJ25" i="102" s="1"/>
  <c r="AK25" i="102" s="1"/>
  <c r="AL25" i="102" s="1"/>
  <c r="AM25" i="102" s="1"/>
  <c r="AN25" i="102" s="1"/>
  <c r="AO25" i="102" s="1"/>
  <c r="AP25" i="102" s="1"/>
  <c r="AQ25" i="102" s="1"/>
  <c r="AR25" i="102" s="1"/>
  <c r="AS25" i="102" s="1"/>
  <c r="AT25" i="102" s="1"/>
  <c r="AU25" i="102" s="1"/>
  <c r="AV25" i="102" s="1"/>
  <c r="AW25" i="102" s="1"/>
  <c r="AX25" i="102" s="1"/>
  <c r="AY25" i="102" s="1"/>
  <c r="AZ25" i="102" s="1"/>
  <c r="BA25" i="102" s="1"/>
  <c r="BB25" i="102" s="1"/>
  <c r="BC25" i="102" s="1"/>
  <c r="BD25" i="102" s="1"/>
  <c r="BE25" i="102" s="1"/>
  <c r="BF25" i="102" s="1"/>
  <c r="BG25" i="102" s="1"/>
  <c r="BH25" i="102" s="1"/>
  <c r="BI25" i="102" s="1"/>
  <c r="BJ25" i="102" s="1"/>
  <c r="BK25" i="102" s="1"/>
  <c r="BL25" i="102" s="1"/>
  <c r="BM25" i="102" s="1"/>
  <c r="BN25" i="102" s="1"/>
  <c r="BO25" i="102" s="1"/>
  <c r="BP25" i="102" s="1"/>
  <c r="BQ25" i="102" s="1"/>
  <c r="BR25" i="102" s="1"/>
  <c r="BS25" i="102" s="1"/>
  <c r="BT25" i="102" s="1"/>
  <c r="BU25" i="102" s="1"/>
  <c r="BV25" i="102" s="1"/>
  <c r="BW25" i="102" s="1"/>
  <c r="BX25" i="102" s="1"/>
  <c r="BY25" i="102" s="1"/>
  <c r="BZ25" i="102" s="1"/>
  <c r="CA25" i="102" s="1"/>
  <c r="CB25" i="102" s="1"/>
  <c r="CC25" i="102" s="1"/>
  <c r="CD25" i="102" s="1"/>
  <c r="CE25" i="102" s="1"/>
  <c r="CF25" i="102" s="1"/>
  <c r="CG25" i="102" s="1"/>
  <c r="CH25" i="102" s="1"/>
  <c r="CI25" i="102" s="1"/>
  <c r="CJ25" i="102" s="1"/>
  <c r="CK25" i="102" s="1"/>
  <c r="CL25" i="102" s="1"/>
  <c r="CM25" i="102" s="1"/>
  <c r="CN25" i="102" s="1"/>
  <c r="CO25" i="102" s="1"/>
  <c r="CP25" i="102" s="1"/>
  <c r="CQ25" i="102" s="1"/>
  <c r="CR25" i="102" s="1"/>
  <c r="CS25" i="102" s="1"/>
  <c r="CT25" i="102" s="1"/>
  <c r="CU25" i="102" s="1"/>
  <c r="CV25" i="102" s="1"/>
  <c r="CW25" i="102" s="1"/>
  <c r="CX25" i="102" s="1"/>
  <c r="CY25" i="102" s="1"/>
  <c r="CZ25" i="102" s="1"/>
  <c r="DA25" i="102" s="1"/>
  <c r="DB25" i="102" s="1"/>
  <c r="DC25" i="102" s="1"/>
  <c r="DD25" i="102" s="1"/>
  <c r="DE25" i="102" s="1"/>
  <c r="DF25" i="102" s="1"/>
  <c r="DG25" i="102" s="1"/>
  <c r="DH25" i="102" s="1"/>
  <c r="DI25" i="102" s="1"/>
  <c r="DJ25" i="102" s="1"/>
  <c r="DK25" i="102" s="1"/>
  <c r="DL25" i="102" s="1"/>
  <c r="DM25" i="102" s="1"/>
  <c r="DN25" i="102" s="1"/>
  <c r="DO25" i="102" s="1"/>
  <c r="DP25" i="102" s="1"/>
  <c r="DQ25" i="102" s="1"/>
  <c r="DR25" i="102" s="1"/>
  <c r="DS25" i="102" s="1"/>
  <c r="DT25" i="102" s="1"/>
  <c r="DU25" i="102" s="1"/>
  <c r="DV25" i="102" s="1"/>
  <c r="DW25" i="102" s="1"/>
  <c r="DX25" i="102" s="1"/>
  <c r="DY25" i="102" s="1"/>
  <c r="DZ25" i="102" s="1"/>
  <c r="EA25" i="102" s="1"/>
  <c r="EB25" i="102" s="1"/>
  <c r="EC25" i="102" s="1"/>
  <c r="ED25" i="102" s="1"/>
  <c r="EE25" i="102" s="1"/>
  <c r="EF25" i="102" s="1"/>
  <c r="EG25" i="102" s="1"/>
  <c r="EH25" i="102" s="1"/>
  <c r="EI25" i="102" s="1"/>
  <c r="EJ25" i="102" s="1"/>
  <c r="EK25" i="102" s="1"/>
  <c r="EL25" i="102" s="1"/>
  <c r="EM25" i="102" s="1"/>
  <c r="EN25" i="102" s="1"/>
  <c r="EO25" i="102" s="1"/>
  <c r="EP25" i="102" s="1"/>
  <c r="EQ25" i="102" s="1"/>
  <c r="ER25" i="102" s="1"/>
  <c r="ES25" i="102" s="1"/>
  <c r="ET25" i="102" s="1"/>
  <c r="EU25" i="102" s="1"/>
  <c r="EV25" i="102" s="1"/>
  <c r="EW25" i="102" s="1"/>
  <c r="EX25" i="102" s="1"/>
  <c r="EY25" i="102" s="1"/>
  <c r="EZ25" i="102" s="1"/>
  <c r="FA25" i="102" s="1"/>
  <c r="FB25" i="102" s="1"/>
  <c r="FC25" i="102" s="1"/>
  <c r="FD25" i="102" s="1"/>
  <c r="FE25" i="102" s="1"/>
  <c r="FF25" i="102" s="1"/>
  <c r="FG25" i="102" s="1"/>
  <c r="FH25" i="102" s="1"/>
  <c r="FI25" i="102" s="1"/>
  <c r="FJ25" i="102" s="1"/>
  <c r="FK25" i="102" s="1"/>
  <c r="FL25" i="102" s="1"/>
  <c r="FM25" i="102" s="1"/>
  <c r="FN25" i="102" s="1"/>
  <c r="FO25" i="102" s="1"/>
  <c r="FP25" i="102" s="1"/>
  <c r="FQ25" i="102" s="1"/>
  <c r="FR25" i="102" s="1"/>
  <c r="FS25" i="102" s="1"/>
  <c r="FT25" i="102" s="1"/>
  <c r="FU25" i="102" s="1"/>
  <c r="FV25" i="102" s="1"/>
  <c r="FW25" i="102" s="1"/>
  <c r="FX25" i="102" s="1"/>
  <c r="FY25" i="102" s="1"/>
  <c r="FZ25" i="102" s="1"/>
  <c r="GA25" i="102" s="1"/>
  <c r="GB25" i="102" s="1"/>
  <c r="GC25" i="102" s="1"/>
  <c r="GD25" i="102" s="1"/>
  <c r="GE25" i="102" s="1"/>
  <c r="GF25" i="102" s="1"/>
  <c r="GG25" i="102" s="1"/>
  <c r="GH25" i="102" s="1"/>
  <c r="GI25" i="102" s="1"/>
  <c r="GJ25" i="102" s="1"/>
  <c r="GK25" i="102" s="1"/>
  <c r="GL25" i="102" s="1"/>
  <c r="GM25" i="102" s="1"/>
  <c r="GN25" i="102" s="1"/>
  <c r="GO25" i="102" s="1"/>
  <c r="GP25" i="102" s="1"/>
  <c r="GQ25" i="102" s="1"/>
  <c r="GR25" i="102" s="1"/>
  <c r="GS25" i="102" s="1"/>
  <c r="GT25" i="102" s="1"/>
  <c r="GU25" i="102" s="1"/>
  <c r="GV25" i="102" s="1"/>
  <c r="GW25" i="102" s="1"/>
  <c r="GX25" i="102" s="1"/>
  <c r="GY25" i="102" s="1"/>
  <c r="GZ25" i="102" s="1"/>
  <c r="HA25" i="102" s="1"/>
  <c r="HB25" i="102" s="1"/>
  <c r="HC25" i="102" s="1"/>
  <c r="HD25" i="102" s="1"/>
  <c r="HE25" i="102" s="1"/>
  <c r="HF25" i="102" s="1"/>
  <c r="HG25" i="102" s="1"/>
  <c r="HH25" i="102" s="1"/>
  <c r="HI25" i="102" s="1"/>
  <c r="HJ25" i="102" s="1"/>
  <c r="X24" i="102"/>
  <c r="W2" i="102"/>
  <c r="V55" i="100" s="1"/>
  <c r="Z19" i="102"/>
  <c r="AF10" i="102"/>
  <c r="AD12" i="102"/>
  <c r="C19" i="101"/>
  <c r="D19" i="101" s="1"/>
  <c r="X84" i="100" l="1"/>
  <c r="B27" i="101"/>
  <c r="Y24" i="102"/>
  <c r="X2" i="102"/>
  <c r="W55" i="100" s="1"/>
  <c r="AA19" i="102"/>
  <c r="AB19" i="102" s="1"/>
  <c r="AC19" i="102" s="1"/>
  <c r="AD19" i="102" s="1"/>
  <c r="AE19" i="102" s="1"/>
  <c r="AF19" i="102" s="1"/>
  <c r="AG19" i="102" s="1"/>
  <c r="AH19" i="102" s="1"/>
  <c r="AI19" i="102" s="1"/>
  <c r="AJ19" i="102" s="1"/>
  <c r="AK19" i="102" s="1"/>
  <c r="AL19" i="102" s="1"/>
  <c r="AM19" i="102" s="1"/>
  <c r="AN19" i="102" s="1"/>
  <c r="AO19" i="102" s="1"/>
  <c r="AP19" i="102" s="1"/>
  <c r="AQ19" i="102" s="1"/>
  <c r="AR19" i="102" s="1"/>
  <c r="AS19" i="102" s="1"/>
  <c r="AT19" i="102" s="1"/>
  <c r="AU19" i="102" s="1"/>
  <c r="AV19" i="102" s="1"/>
  <c r="AW19" i="102" s="1"/>
  <c r="AX19" i="102" s="1"/>
  <c r="AY19" i="102" s="1"/>
  <c r="AZ19" i="102" s="1"/>
  <c r="BA19" i="102" s="1"/>
  <c r="BB19" i="102" s="1"/>
  <c r="BC19" i="102" s="1"/>
  <c r="BD19" i="102" s="1"/>
  <c r="BE19" i="102" s="1"/>
  <c r="BF19" i="102" s="1"/>
  <c r="BG19" i="102" s="1"/>
  <c r="BH19" i="102" s="1"/>
  <c r="BI19" i="102" s="1"/>
  <c r="BJ19" i="102" s="1"/>
  <c r="BK19" i="102" s="1"/>
  <c r="BL19" i="102" s="1"/>
  <c r="BM19" i="102" s="1"/>
  <c r="BN19" i="102" s="1"/>
  <c r="BO19" i="102" s="1"/>
  <c r="BP19" i="102" s="1"/>
  <c r="BQ19" i="102" s="1"/>
  <c r="BR19" i="102" s="1"/>
  <c r="BS19" i="102" s="1"/>
  <c r="BT19" i="102" s="1"/>
  <c r="BU19" i="102" s="1"/>
  <c r="BV19" i="102" s="1"/>
  <c r="BW19" i="102" s="1"/>
  <c r="BX19" i="102" s="1"/>
  <c r="BY19" i="102" s="1"/>
  <c r="BZ19" i="102" s="1"/>
  <c r="CA19" i="102" s="1"/>
  <c r="CB19" i="102" s="1"/>
  <c r="CC19" i="102" s="1"/>
  <c r="CD19" i="102" s="1"/>
  <c r="CE19" i="102" s="1"/>
  <c r="CF19" i="102" s="1"/>
  <c r="CG19" i="102" s="1"/>
  <c r="CH19" i="102" s="1"/>
  <c r="CI19" i="102" s="1"/>
  <c r="CJ19" i="102" s="1"/>
  <c r="CK19" i="102" s="1"/>
  <c r="CL19" i="102" s="1"/>
  <c r="CM19" i="102" s="1"/>
  <c r="CN19" i="102" s="1"/>
  <c r="CO19" i="102" s="1"/>
  <c r="CP19" i="102" s="1"/>
  <c r="CQ19" i="102" s="1"/>
  <c r="CR19" i="102" s="1"/>
  <c r="CS19" i="102" s="1"/>
  <c r="CT19" i="102" s="1"/>
  <c r="CU19" i="102" s="1"/>
  <c r="CV19" i="102" s="1"/>
  <c r="CW19" i="102" s="1"/>
  <c r="CX19" i="102" s="1"/>
  <c r="CY19" i="102" s="1"/>
  <c r="CZ19" i="102" s="1"/>
  <c r="DA19" i="102" s="1"/>
  <c r="DB19" i="102" s="1"/>
  <c r="DC19" i="102" s="1"/>
  <c r="DD19" i="102" s="1"/>
  <c r="DE19" i="102" s="1"/>
  <c r="DF19" i="102" s="1"/>
  <c r="DG19" i="102" s="1"/>
  <c r="DH19" i="102" s="1"/>
  <c r="DI19" i="102" s="1"/>
  <c r="DJ19" i="102" s="1"/>
  <c r="DK19" i="102" s="1"/>
  <c r="DL19" i="102" s="1"/>
  <c r="DM19" i="102" s="1"/>
  <c r="DN19" i="102" s="1"/>
  <c r="DO19" i="102" s="1"/>
  <c r="DP19" i="102" s="1"/>
  <c r="DQ19" i="102" s="1"/>
  <c r="DR19" i="102" s="1"/>
  <c r="DS19" i="102" s="1"/>
  <c r="DT19" i="102" s="1"/>
  <c r="DU19" i="102" s="1"/>
  <c r="DV19" i="102" s="1"/>
  <c r="DW19" i="102" s="1"/>
  <c r="DX19" i="102" s="1"/>
  <c r="DY19" i="102" s="1"/>
  <c r="DZ19" i="102" s="1"/>
  <c r="EA19" i="102" s="1"/>
  <c r="EB19" i="102" s="1"/>
  <c r="EC19" i="102" s="1"/>
  <c r="ED19" i="102" s="1"/>
  <c r="EE19" i="102" s="1"/>
  <c r="EF19" i="102" s="1"/>
  <c r="EG19" i="102" s="1"/>
  <c r="EH19" i="102" s="1"/>
  <c r="EI19" i="102" s="1"/>
  <c r="EJ19" i="102" s="1"/>
  <c r="EK19" i="102" s="1"/>
  <c r="EL19" i="102" s="1"/>
  <c r="EM19" i="102" s="1"/>
  <c r="EN19" i="102" s="1"/>
  <c r="EO19" i="102" s="1"/>
  <c r="EP19" i="102" s="1"/>
  <c r="EQ19" i="102" s="1"/>
  <c r="ER19" i="102" s="1"/>
  <c r="ES19" i="102" s="1"/>
  <c r="ET19" i="102" s="1"/>
  <c r="EU19" i="102" s="1"/>
  <c r="EV19" i="102" s="1"/>
  <c r="EW19" i="102" s="1"/>
  <c r="EX19" i="102" s="1"/>
  <c r="EY19" i="102" s="1"/>
  <c r="EZ19" i="102" s="1"/>
  <c r="FA19" i="102" s="1"/>
  <c r="FB19" i="102" s="1"/>
  <c r="FC19" i="102" s="1"/>
  <c r="FD19" i="102" s="1"/>
  <c r="FE19" i="102" s="1"/>
  <c r="FF19" i="102" s="1"/>
  <c r="FG19" i="102" s="1"/>
  <c r="FH19" i="102" s="1"/>
  <c r="FI19" i="102" s="1"/>
  <c r="FJ19" i="102" s="1"/>
  <c r="FK19" i="102" s="1"/>
  <c r="FL19" i="102" s="1"/>
  <c r="FM19" i="102" s="1"/>
  <c r="FN19" i="102" s="1"/>
  <c r="FO19" i="102" s="1"/>
  <c r="FP19" i="102" s="1"/>
  <c r="FQ19" i="102" s="1"/>
  <c r="FR19" i="102" s="1"/>
  <c r="FS19" i="102" s="1"/>
  <c r="FT19" i="102" s="1"/>
  <c r="FU19" i="102" s="1"/>
  <c r="FV19" i="102" s="1"/>
  <c r="FW19" i="102" s="1"/>
  <c r="FX19" i="102" s="1"/>
  <c r="FY19" i="102" s="1"/>
  <c r="FZ19" i="102" s="1"/>
  <c r="GA19" i="102" s="1"/>
  <c r="GB19" i="102" s="1"/>
  <c r="GC19" i="102" s="1"/>
  <c r="GD19" i="102" s="1"/>
  <c r="GE19" i="102" s="1"/>
  <c r="GF19" i="102" s="1"/>
  <c r="GG19" i="102" s="1"/>
  <c r="GH19" i="102" s="1"/>
  <c r="GI19" i="102" s="1"/>
  <c r="GJ19" i="102" s="1"/>
  <c r="GK19" i="102" s="1"/>
  <c r="GL19" i="102" s="1"/>
  <c r="GM19" i="102" s="1"/>
  <c r="GN19" i="102" s="1"/>
  <c r="GO19" i="102" s="1"/>
  <c r="GP19" i="102" s="1"/>
  <c r="GQ19" i="102" s="1"/>
  <c r="GR19" i="102" s="1"/>
  <c r="GS19" i="102" s="1"/>
  <c r="GT19" i="102" s="1"/>
  <c r="GU19" i="102" s="1"/>
  <c r="GV19" i="102" s="1"/>
  <c r="GW19" i="102" s="1"/>
  <c r="GX19" i="102" s="1"/>
  <c r="GY19" i="102" s="1"/>
  <c r="GZ19" i="102" s="1"/>
  <c r="HA19" i="102" s="1"/>
  <c r="HB19" i="102" s="1"/>
  <c r="HC19" i="102" s="1"/>
  <c r="HD19" i="102" s="1"/>
  <c r="HE19" i="102" s="1"/>
  <c r="HF19" i="102" s="1"/>
  <c r="HG19" i="102" s="1"/>
  <c r="HH19" i="102" s="1"/>
  <c r="HI19" i="102" s="1"/>
  <c r="HJ19" i="102" s="1"/>
  <c r="O91" i="100"/>
  <c r="E19" i="101"/>
  <c r="F19" i="101" s="1"/>
  <c r="AG10" i="102"/>
  <c r="AE12" i="102"/>
  <c r="Z24" i="102" l="1"/>
  <c r="AH10" i="102"/>
  <c r="C20" i="101"/>
  <c r="D20" i="101" s="1"/>
  <c r="AF12" i="102"/>
  <c r="X82" i="100" l="1"/>
  <c r="X67" i="100" s="1"/>
  <c r="B26" i="102" s="1"/>
  <c r="Y26" i="102" s="1"/>
  <c r="Z26" i="102" s="1"/>
  <c r="AA26" i="102" s="1"/>
  <c r="AB26" i="102" s="1"/>
  <c r="AC26" i="102" s="1"/>
  <c r="AD26" i="102" s="1"/>
  <c r="AE26" i="102" s="1"/>
  <c r="AF26" i="102" s="1"/>
  <c r="AG26" i="102" s="1"/>
  <c r="AH26" i="102" s="1"/>
  <c r="AI26" i="102" s="1"/>
  <c r="AJ26" i="102" s="1"/>
  <c r="AK26" i="102" s="1"/>
  <c r="AL26" i="102" s="1"/>
  <c r="AM26" i="102" s="1"/>
  <c r="AN26" i="102" s="1"/>
  <c r="AO26" i="102" s="1"/>
  <c r="AP26" i="102" s="1"/>
  <c r="AQ26" i="102" s="1"/>
  <c r="AR26" i="102" s="1"/>
  <c r="AS26" i="102" s="1"/>
  <c r="AT26" i="102" s="1"/>
  <c r="AU26" i="102" s="1"/>
  <c r="AV26" i="102" s="1"/>
  <c r="AW26" i="102" s="1"/>
  <c r="AX26" i="102" s="1"/>
  <c r="AY26" i="102" s="1"/>
  <c r="AZ26" i="102" s="1"/>
  <c r="BA26" i="102" s="1"/>
  <c r="BB26" i="102" s="1"/>
  <c r="BC26" i="102" s="1"/>
  <c r="BD26" i="102" s="1"/>
  <c r="BE26" i="102" s="1"/>
  <c r="BF26" i="102" s="1"/>
  <c r="BG26" i="102" s="1"/>
  <c r="BH26" i="102" s="1"/>
  <c r="BI26" i="102" s="1"/>
  <c r="BJ26" i="102" s="1"/>
  <c r="BK26" i="102" s="1"/>
  <c r="BL26" i="102" s="1"/>
  <c r="BM26" i="102" s="1"/>
  <c r="BN26" i="102" s="1"/>
  <c r="BO26" i="102" s="1"/>
  <c r="BP26" i="102" s="1"/>
  <c r="BQ26" i="102" s="1"/>
  <c r="BR26" i="102" s="1"/>
  <c r="BS26" i="102" s="1"/>
  <c r="BT26" i="102" s="1"/>
  <c r="BU26" i="102" s="1"/>
  <c r="BV26" i="102" s="1"/>
  <c r="BW26" i="102" s="1"/>
  <c r="BX26" i="102" s="1"/>
  <c r="BY26" i="102" s="1"/>
  <c r="BZ26" i="102" s="1"/>
  <c r="CA26" i="102" s="1"/>
  <c r="CB26" i="102" s="1"/>
  <c r="CC26" i="102" s="1"/>
  <c r="CD26" i="102" s="1"/>
  <c r="CE26" i="102" s="1"/>
  <c r="CF26" i="102" s="1"/>
  <c r="CG26" i="102" s="1"/>
  <c r="CH26" i="102" s="1"/>
  <c r="CI26" i="102" s="1"/>
  <c r="CJ26" i="102" s="1"/>
  <c r="CK26" i="102" s="1"/>
  <c r="CL26" i="102" s="1"/>
  <c r="CM26" i="102" s="1"/>
  <c r="CN26" i="102" s="1"/>
  <c r="CO26" i="102" s="1"/>
  <c r="CP26" i="102" s="1"/>
  <c r="CQ26" i="102" s="1"/>
  <c r="CR26" i="102" s="1"/>
  <c r="CS26" i="102" s="1"/>
  <c r="CT26" i="102" s="1"/>
  <c r="CU26" i="102" s="1"/>
  <c r="CV26" i="102" s="1"/>
  <c r="CW26" i="102" s="1"/>
  <c r="CX26" i="102" s="1"/>
  <c r="CY26" i="102" s="1"/>
  <c r="CZ26" i="102" s="1"/>
  <c r="DA26" i="102" s="1"/>
  <c r="DB26" i="102" s="1"/>
  <c r="DC26" i="102" s="1"/>
  <c r="DD26" i="102" s="1"/>
  <c r="DE26" i="102" s="1"/>
  <c r="DF26" i="102" s="1"/>
  <c r="DG26" i="102" s="1"/>
  <c r="DH26" i="102" s="1"/>
  <c r="DI26" i="102" s="1"/>
  <c r="DJ26" i="102" s="1"/>
  <c r="DK26" i="102" s="1"/>
  <c r="DL26" i="102" s="1"/>
  <c r="DM26" i="102" s="1"/>
  <c r="DN26" i="102" s="1"/>
  <c r="DO26" i="102" s="1"/>
  <c r="DP26" i="102" s="1"/>
  <c r="DQ26" i="102" s="1"/>
  <c r="DR26" i="102" s="1"/>
  <c r="DS26" i="102" s="1"/>
  <c r="DT26" i="102" s="1"/>
  <c r="DU26" i="102" s="1"/>
  <c r="DV26" i="102" s="1"/>
  <c r="DW26" i="102" s="1"/>
  <c r="DX26" i="102" s="1"/>
  <c r="DY26" i="102" s="1"/>
  <c r="DZ26" i="102" s="1"/>
  <c r="EA26" i="102" s="1"/>
  <c r="EB26" i="102" s="1"/>
  <c r="EC26" i="102" s="1"/>
  <c r="ED26" i="102" s="1"/>
  <c r="EE26" i="102" s="1"/>
  <c r="EF26" i="102" s="1"/>
  <c r="EG26" i="102" s="1"/>
  <c r="EH26" i="102" s="1"/>
  <c r="EI26" i="102" s="1"/>
  <c r="EJ26" i="102" s="1"/>
  <c r="EK26" i="102" s="1"/>
  <c r="EL26" i="102" s="1"/>
  <c r="EM26" i="102" s="1"/>
  <c r="EN26" i="102" s="1"/>
  <c r="EO26" i="102" s="1"/>
  <c r="EP26" i="102" s="1"/>
  <c r="EQ26" i="102" s="1"/>
  <c r="ER26" i="102" s="1"/>
  <c r="ES26" i="102" s="1"/>
  <c r="ET26" i="102" s="1"/>
  <c r="EU26" i="102" s="1"/>
  <c r="EV26" i="102" s="1"/>
  <c r="EW26" i="102" s="1"/>
  <c r="EX26" i="102" s="1"/>
  <c r="EY26" i="102" s="1"/>
  <c r="EZ26" i="102" s="1"/>
  <c r="FA26" i="102" s="1"/>
  <c r="FB26" i="102" s="1"/>
  <c r="FC26" i="102" s="1"/>
  <c r="FD26" i="102" s="1"/>
  <c r="FE26" i="102" s="1"/>
  <c r="FF26" i="102" s="1"/>
  <c r="FG26" i="102" s="1"/>
  <c r="FH26" i="102" s="1"/>
  <c r="FI26" i="102" s="1"/>
  <c r="FJ26" i="102" s="1"/>
  <c r="FK26" i="102" s="1"/>
  <c r="FL26" i="102" s="1"/>
  <c r="FM26" i="102" s="1"/>
  <c r="FN26" i="102" s="1"/>
  <c r="FO26" i="102" s="1"/>
  <c r="FP26" i="102" s="1"/>
  <c r="FQ26" i="102" s="1"/>
  <c r="FR26" i="102" s="1"/>
  <c r="FS26" i="102" s="1"/>
  <c r="FT26" i="102" s="1"/>
  <c r="FU26" i="102" s="1"/>
  <c r="FV26" i="102" s="1"/>
  <c r="FW26" i="102" s="1"/>
  <c r="FX26" i="102" s="1"/>
  <c r="FY26" i="102" s="1"/>
  <c r="FZ26" i="102" s="1"/>
  <c r="GA26" i="102" s="1"/>
  <c r="GB26" i="102" s="1"/>
  <c r="GC26" i="102" s="1"/>
  <c r="GD26" i="102" s="1"/>
  <c r="GE26" i="102" s="1"/>
  <c r="GF26" i="102" s="1"/>
  <c r="GG26" i="102" s="1"/>
  <c r="GH26" i="102" s="1"/>
  <c r="GI26" i="102" s="1"/>
  <c r="GJ26" i="102" s="1"/>
  <c r="GK26" i="102" s="1"/>
  <c r="GL26" i="102" s="1"/>
  <c r="GM26" i="102" s="1"/>
  <c r="GN26" i="102" s="1"/>
  <c r="GO26" i="102" s="1"/>
  <c r="GP26" i="102" s="1"/>
  <c r="GQ26" i="102" s="1"/>
  <c r="GR26" i="102" s="1"/>
  <c r="GS26" i="102" s="1"/>
  <c r="GT26" i="102" s="1"/>
  <c r="GU26" i="102" s="1"/>
  <c r="GV26" i="102" s="1"/>
  <c r="GW26" i="102" s="1"/>
  <c r="GX26" i="102" s="1"/>
  <c r="GY26" i="102" s="1"/>
  <c r="GZ26" i="102" s="1"/>
  <c r="HA26" i="102" s="1"/>
  <c r="HB26" i="102" s="1"/>
  <c r="HC26" i="102" s="1"/>
  <c r="HD26" i="102" s="1"/>
  <c r="HE26" i="102" s="1"/>
  <c r="HF26" i="102" s="1"/>
  <c r="HG26" i="102" s="1"/>
  <c r="HH26" i="102" s="1"/>
  <c r="HI26" i="102" s="1"/>
  <c r="HJ26" i="102" s="1"/>
  <c r="Y2" i="102"/>
  <c r="X55" i="100" s="1"/>
  <c r="AA24" i="102"/>
  <c r="P91" i="100"/>
  <c r="E20" i="101"/>
  <c r="F20" i="101" s="1"/>
  <c r="AG12" i="102"/>
  <c r="AI10" i="102"/>
  <c r="B28" i="101" l="1"/>
  <c r="Y82" i="100"/>
  <c r="Y84" i="100"/>
  <c r="AB24" i="102"/>
  <c r="AJ10" i="102"/>
  <c r="C21" i="101"/>
  <c r="D21" i="101" s="1"/>
  <c r="AH12" i="102"/>
  <c r="Z84" i="100" l="1"/>
  <c r="Z82" i="100"/>
  <c r="Y67" i="100"/>
  <c r="AC24" i="102"/>
  <c r="E21" i="101"/>
  <c r="F21" i="101" s="1"/>
  <c r="Q91" i="100"/>
  <c r="AI12" i="102"/>
  <c r="AK10" i="102"/>
  <c r="AA84" i="100" l="1"/>
  <c r="Z67" i="100"/>
  <c r="B28" i="102" s="1"/>
  <c r="AA28" i="102" s="1"/>
  <c r="AB28" i="102" s="1"/>
  <c r="B27" i="102"/>
  <c r="Z27" i="102" s="1"/>
  <c r="B29" i="101"/>
  <c r="B92" i="100" s="1"/>
  <c r="AA82" i="100"/>
  <c r="AD24" i="102"/>
  <c r="AJ12" i="102"/>
  <c r="AL10" i="102"/>
  <c r="C22" i="101"/>
  <c r="D22" i="101" s="1"/>
  <c r="AC84" i="100" l="1"/>
  <c r="AB82" i="100"/>
  <c r="AA27" i="102"/>
  <c r="Z2" i="102"/>
  <c r="Y55" i="100" s="1"/>
  <c r="AC28" i="102"/>
  <c r="AA67" i="100"/>
  <c r="B29" i="102" s="1"/>
  <c r="AB29" i="102" s="1"/>
  <c r="AC29" i="102" s="1"/>
  <c r="AD29" i="102" s="1"/>
  <c r="AE29" i="102" s="1"/>
  <c r="AF29" i="102" s="1"/>
  <c r="AG29" i="102" s="1"/>
  <c r="AE24" i="102"/>
  <c r="AF24" i="102" s="1"/>
  <c r="AG24" i="102" s="1"/>
  <c r="AH24" i="102" s="1"/>
  <c r="AI24" i="102" s="1"/>
  <c r="AM10" i="102"/>
  <c r="AK12" i="102"/>
  <c r="R91" i="100"/>
  <c r="E22" i="101"/>
  <c r="F22" i="101" s="1"/>
  <c r="AB84" i="100" l="1"/>
  <c r="AB67" i="100"/>
  <c r="B30" i="102" s="1"/>
  <c r="AC30" i="102" s="1"/>
  <c r="AD30" i="102" s="1"/>
  <c r="AE30" i="102" s="1"/>
  <c r="AF30" i="102" s="1"/>
  <c r="AG30" i="102" s="1"/>
  <c r="AH30" i="102" s="1"/>
  <c r="AI30" i="102" s="1"/>
  <c r="AJ30" i="102" s="1"/>
  <c r="AK30" i="102" s="1"/>
  <c r="AL30" i="102" s="1"/>
  <c r="AM30" i="102" s="1"/>
  <c r="AN30" i="102" s="1"/>
  <c r="AO30" i="102" s="1"/>
  <c r="AP30" i="102" s="1"/>
  <c r="AQ30" i="102" s="1"/>
  <c r="AR30" i="102" s="1"/>
  <c r="AS30" i="102" s="1"/>
  <c r="AT30" i="102" s="1"/>
  <c r="AU30" i="102" s="1"/>
  <c r="AV30" i="102" s="1"/>
  <c r="AW30" i="102" s="1"/>
  <c r="AX30" i="102" s="1"/>
  <c r="AY30" i="102" s="1"/>
  <c r="AZ30" i="102" s="1"/>
  <c r="BA30" i="102" s="1"/>
  <c r="BB30" i="102" s="1"/>
  <c r="BC30" i="102" s="1"/>
  <c r="BD30" i="102" s="1"/>
  <c r="BE30" i="102" s="1"/>
  <c r="BF30" i="102" s="1"/>
  <c r="BG30" i="102" s="1"/>
  <c r="BH30" i="102" s="1"/>
  <c r="BI30" i="102" s="1"/>
  <c r="BJ30" i="102" s="1"/>
  <c r="BK30" i="102" s="1"/>
  <c r="BL30" i="102" s="1"/>
  <c r="BM30" i="102" s="1"/>
  <c r="BN30" i="102" s="1"/>
  <c r="BO30" i="102" s="1"/>
  <c r="BP30" i="102" s="1"/>
  <c r="BQ30" i="102" s="1"/>
  <c r="BR30" i="102" s="1"/>
  <c r="BS30" i="102" s="1"/>
  <c r="BT30" i="102" s="1"/>
  <c r="BU30" i="102" s="1"/>
  <c r="BV30" i="102" s="1"/>
  <c r="BW30" i="102" s="1"/>
  <c r="BX30" i="102" s="1"/>
  <c r="BY30" i="102" s="1"/>
  <c r="BZ30" i="102" s="1"/>
  <c r="CA30" i="102" s="1"/>
  <c r="CB30" i="102" s="1"/>
  <c r="CC30" i="102" s="1"/>
  <c r="CD30" i="102" s="1"/>
  <c r="CE30" i="102" s="1"/>
  <c r="CF30" i="102" s="1"/>
  <c r="CG30" i="102" s="1"/>
  <c r="CH30" i="102" s="1"/>
  <c r="CI30" i="102" s="1"/>
  <c r="CJ30" i="102" s="1"/>
  <c r="CK30" i="102" s="1"/>
  <c r="CL30" i="102" s="1"/>
  <c r="CM30" i="102" s="1"/>
  <c r="CN30" i="102" s="1"/>
  <c r="CO30" i="102" s="1"/>
  <c r="CP30" i="102" s="1"/>
  <c r="CQ30" i="102" s="1"/>
  <c r="CR30" i="102" s="1"/>
  <c r="CS30" i="102" s="1"/>
  <c r="CT30" i="102" s="1"/>
  <c r="CU30" i="102" s="1"/>
  <c r="CV30" i="102" s="1"/>
  <c r="CW30" i="102" s="1"/>
  <c r="CX30" i="102" s="1"/>
  <c r="CY30" i="102" s="1"/>
  <c r="CZ30" i="102" s="1"/>
  <c r="DA30" i="102" s="1"/>
  <c r="DB30" i="102" s="1"/>
  <c r="DC30" i="102" s="1"/>
  <c r="DD30" i="102" s="1"/>
  <c r="DE30" i="102" s="1"/>
  <c r="DF30" i="102" s="1"/>
  <c r="DG30" i="102" s="1"/>
  <c r="DH30" i="102" s="1"/>
  <c r="DI30" i="102" s="1"/>
  <c r="DJ30" i="102" s="1"/>
  <c r="DK30" i="102" s="1"/>
  <c r="DL30" i="102" s="1"/>
  <c r="DM30" i="102" s="1"/>
  <c r="DN30" i="102" s="1"/>
  <c r="DO30" i="102" s="1"/>
  <c r="DP30" i="102" s="1"/>
  <c r="DQ30" i="102" s="1"/>
  <c r="DR30" i="102" s="1"/>
  <c r="DS30" i="102" s="1"/>
  <c r="DT30" i="102" s="1"/>
  <c r="DU30" i="102" s="1"/>
  <c r="DV30" i="102" s="1"/>
  <c r="DW30" i="102" s="1"/>
  <c r="DX30" i="102" s="1"/>
  <c r="DY30" i="102" s="1"/>
  <c r="DZ30" i="102" s="1"/>
  <c r="EA30" i="102" s="1"/>
  <c r="EB30" i="102" s="1"/>
  <c r="EC30" i="102" s="1"/>
  <c r="ED30" i="102" s="1"/>
  <c r="EE30" i="102" s="1"/>
  <c r="EF30" i="102" s="1"/>
  <c r="EG30" i="102" s="1"/>
  <c r="EH30" i="102" s="1"/>
  <c r="EI30" i="102" s="1"/>
  <c r="EJ30" i="102" s="1"/>
  <c r="EK30" i="102" s="1"/>
  <c r="EL30" i="102" s="1"/>
  <c r="EM30" i="102" s="1"/>
  <c r="EN30" i="102" s="1"/>
  <c r="EO30" i="102" s="1"/>
  <c r="EP30" i="102" s="1"/>
  <c r="EQ30" i="102" s="1"/>
  <c r="ER30" i="102" s="1"/>
  <c r="ES30" i="102" s="1"/>
  <c r="ET30" i="102" s="1"/>
  <c r="EU30" i="102" s="1"/>
  <c r="EV30" i="102" s="1"/>
  <c r="EW30" i="102" s="1"/>
  <c r="EX30" i="102" s="1"/>
  <c r="EY30" i="102" s="1"/>
  <c r="EZ30" i="102" s="1"/>
  <c r="FA30" i="102" s="1"/>
  <c r="FB30" i="102" s="1"/>
  <c r="FC30" i="102" s="1"/>
  <c r="FD30" i="102" s="1"/>
  <c r="FE30" i="102" s="1"/>
  <c r="FF30" i="102" s="1"/>
  <c r="FG30" i="102" s="1"/>
  <c r="FH30" i="102" s="1"/>
  <c r="FI30" i="102" s="1"/>
  <c r="FJ30" i="102" s="1"/>
  <c r="FK30" i="102" s="1"/>
  <c r="FL30" i="102" s="1"/>
  <c r="FM30" i="102" s="1"/>
  <c r="FN30" i="102" s="1"/>
  <c r="FO30" i="102" s="1"/>
  <c r="FP30" i="102" s="1"/>
  <c r="FQ30" i="102" s="1"/>
  <c r="FR30" i="102" s="1"/>
  <c r="FS30" i="102" s="1"/>
  <c r="FT30" i="102" s="1"/>
  <c r="FU30" i="102" s="1"/>
  <c r="FV30" i="102" s="1"/>
  <c r="FW30" i="102" s="1"/>
  <c r="FX30" i="102" s="1"/>
  <c r="FY30" i="102" s="1"/>
  <c r="FZ30" i="102" s="1"/>
  <c r="GA30" i="102" s="1"/>
  <c r="GB30" i="102" s="1"/>
  <c r="GC30" i="102" s="1"/>
  <c r="GD30" i="102" s="1"/>
  <c r="GE30" i="102" s="1"/>
  <c r="GF30" i="102" s="1"/>
  <c r="GG30" i="102" s="1"/>
  <c r="GH30" i="102" s="1"/>
  <c r="GI30" i="102" s="1"/>
  <c r="GJ30" i="102" s="1"/>
  <c r="GK30" i="102" s="1"/>
  <c r="GL30" i="102" s="1"/>
  <c r="GM30" i="102" s="1"/>
  <c r="GN30" i="102" s="1"/>
  <c r="GO30" i="102" s="1"/>
  <c r="GP30" i="102" s="1"/>
  <c r="GQ30" i="102" s="1"/>
  <c r="GR30" i="102" s="1"/>
  <c r="GS30" i="102" s="1"/>
  <c r="GT30" i="102" s="1"/>
  <c r="GU30" i="102" s="1"/>
  <c r="GV30" i="102" s="1"/>
  <c r="GW30" i="102" s="1"/>
  <c r="GX30" i="102" s="1"/>
  <c r="GY30" i="102" s="1"/>
  <c r="GZ30" i="102" s="1"/>
  <c r="HA30" i="102" s="1"/>
  <c r="HB30" i="102" s="1"/>
  <c r="HC30" i="102" s="1"/>
  <c r="HD30" i="102" s="1"/>
  <c r="HE30" i="102" s="1"/>
  <c r="HF30" i="102" s="1"/>
  <c r="HG30" i="102" s="1"/>
  <c r="HH30" i="102" s="1"/>
  <c r="HI30" i="102" s="1"/>
  <c r="HJ30" i="102" s="1"/>
  <c r="AB27" i="102"/>
  <c r="AC27" i="102" s="1"/>
  <c r="AD27" i="102" s="1"/>
  <c r="AE27" i="102" s="1"/>
  <c r="AF27" i="102" s="1"/>
  <c r="AG27" i="102" s="1"/>
  <c r="AH27" i="102" s="1"/>
  <c r="AI27" i="102" s="1"/>
  <c r="AJ27" i="102" s="1"/>
  <c r="AK27" i="102" s="1"/>
  <c r="AL27" i="102" s="1"/>
  <c r="AM27" i="102" s="1"/>
  <c r="AN27" i="102" s="1"/>
  <c r="AO27" i="102" s="1"/>
  <c r="AP27" i="102" s="1"/>
  <c r="AQ27" i="102" s="1"/>
  <c r="AR27" i="102" s="1"/>
  <c r="AS27" i="102" s="1"/>
  <c r="AT27" i="102" s="1"/>
  <c r="AU27" i="102" s="1"/>
  <c r="AV27" i="102" s="1"/>
  <c r="AW27" i="102" s="1"/>
  <c r="AX27" i="102" s="1"/>
  <c r="AY27" i="102" s="1"/>
  <c r="AZ27" i="102" s="1"/>
  <c r="BA27" i="102" s="1"/>
  <c r="BB27" i="102" s="1"/>
  <c r="BC27" i="102" s="1"/>
  <c r="BD27" i="102" s="1"/>
  <c r="BE27" i="102" s="1"/>
  <c r="BF27" i="102" s="1"/>
  <c r="BG27" i="102" s="1"/>
  <c r="BH27" i="102" s="1"/>
  <c r="BI27" i="102" s="1"/>
  <c r="BJ27" i="102" s="1"/>
  <c r="BK27" i="102" s="1"/>
  <c r="BL27" i="102" s="1"/>
  <c r="BM27" i="102" s="1"/>
  <c r="BN27" i="102" s="1"/>
  <c r="BO27" i="102" s="1"/>
  <c r="BP27" i="102" s="1"/>
  <c r="BQ27" i="102" s="1"/>
  <c r="BR27" i="102" s="1"/>
  <c r="BS27" i="102" s="1"/>
  <c r="BT27" i="102" s="1"/>
  <c r="BU27" i="102" s="1"/>
  <c r="BV27" i="102" s="1"/>
  <c r="BW27" i="102" s="1"/>
  <c r="BX27" i="102" s="1"/>
  <c r="BY27" i="102" s="1"/>
  <c r="BZ27" i="102" s="1"/>
  <c r="CA27" i="102" s="1"/>
  <c r="CB27" i="102" s="1"/>
  <c r="CC27" i="102" s="1"/>
  <c r="CD27" i="102" s="1"/>
  <c r="CE27" i="102" s="1"/>
  <c r="CF27" i="102" s="1"/>
  <c r="CG27" i="102" s="1"/>
  <c r="CH27" i="102" s="1"/>
  <c r="CI27" i="102" s="1"/>
  <c r="CJ27" i="102" s="1"/>
  <c r="CK27" i="102" s="1"/>
  <c r="CL27" i="102" s="1"/>
  <c r="CM27" i="102" s="1"/>
  <c r="CN27" i="102" s="1"/>
  <c r="CO27" i="102" s="1"/>
  <c r="CP27" i="102" s="1"/>
  <c r="CQ27" i="102" s="1"/>
  <c r="CR27" i="102" s="1"/>
  <c r="CS27" i="102" s="1"/>
  <c r="CT27" i="102" s="1"/>
  <c r="CU27" i="102" s="1"/>
  <c r="CV27" i="102" s="1"/>
  <c r="CW27" i="102" s="1"/>
  <c r="CX27" i="102" s="1"/>
  <c r="CY27" i="102" s="1"/>
  <c r="CZ27" i="102" s="1"/>
  <c r="DA27" i="102" s="1"/>
  <c r="DB27" i="102" s="1"/>
  <c r="DC27" i="102" s="1"/>
  <c r="DD27" i="102" s="1"/>
  <c r="DE27" i="102" s="1"/>
  <c r="DF27" i="102" s="1"/>
  <c r="DG27" i="102" s="1"/>
  <c r="DH27" i="102" s="1"/>
  <c r="DI27" i="102" s="1"/>
  <c r="DJ27" i="102" s="1"/>
  <c r="DK27" i="102" s="1"/>
  <c r="DL27" i="102" s="1"/>
  <c r="DM27" i="102" s="1"/>
  <c r="DN27" i="102" s="1"/>
  <c r="DO27" i="102" s="1"/>
  <c r="DP27" i="102" s="1"/>
  <c r="DQ27" i="102" s="1"/>
  <c r="DR27" i="102" s="1"/>
  <c r="DS27" i="102" s="1"/>
  <c r="DT27" i="102" s="1"/>
  <c r="DU27" i="102" s="1"/>
  <c r="DV27" i="102" s="1"/>
  <c r="DW27" i="102" s="1"/>
  <c r="DX27" i="102" s="1"/>
  <c r="DY27" i="102" s="1"/>
  <c r="DZ27" i="102" s="1"/>
  <c r="EA27" i="102" s="1"/>
  <c r="EB27" i="102" s="1"/>
  <c r="EC27" i="102" s="1"/>
  <c r="ED27" i="102" s="1"/>
  <c r="EE27" i="102" s="1"/>
  <c r="EF27" i="102" s="1"/>
  <c r="EG27" i="102" s="1"/>
  <c r="EH27" i="102" s="1"/>
  <c r="EI27" i="102" s="1"/>
  <c r="EJ27" i="102" s="1"/>
  <c r="EK27" i="102" s="1"/>
  <c r="EL27" i="102" s="1"/>
  <c r="EM27" i="102" s="1"/>
  <c r="EN27" i="102" s="1"/>
  <c r="EO27" i="102" s="1"/>
  <c r="EP27" i="102" s="1"/>
  <c r="EQ27" i="102" s="1"/>
  <c r="ER27" i="102" s="1"/>
  <c r="ES27" i="102" s="1"/>
  <c r="ET27" i="102" s="1"/>
  <c r="EU27" i="102" s="1"/>
  <c r="EV27" i="102" s="1"/>
  <c r="EW27" i="102" s="1"/>
  <c r="EX27" i="102" s="1"/>
  <c r="EY27" i="102" s="1"/>
  <c r="EZ27" i="102" s="1"/>
  <c r="FA27" i="102" s="1"/>
  <c r="FB27" i="102" s="1"/>
  <c r="FC27" i="102" s="1"/>
  <c r="FD27" i="102" s="1"/>
  <c r="FE27" i="102" s="1"/>
  <c r="FF27" i="102" s="1"/>
  <c r="FG27" i="102" s="1"/>
  <c r="FH27" i="102" s="1"/>
  <c r="FI27" i="102" s="1"/>
  <c r="FJ27" i="102" s="1"/>
  <c r="FK27" i="102" s="1"/>
  <c r="FL27" i="102" s="1"/>
  <c r="FM27" i="102" s="1"/>
  <c r="FN27" i="102" s="1"/>
  <c r="FO27" i="102" s="1"/>
  <c r="FP27" i="102" s="1"/>
  <c r="FQ27" i="102" s="1"/>
  <c r="FR27" i="102" s="1"/>
  <c r="FS27" i="102" s="1"/>
  <c r="FT27" i="102" s="1"/>
  <c r="FU27" i="102" s="1"/>
  <c r="FV27" i="102" s="1"/>
  <c r="FW27" i="102" s="1"/>
  <c r="FX27" i="102" s="1"/>
  <c r="FY27" i="102" s="1"/>
  <c r="FZ27" i="102" s="1"/>
  <c r="GA27" i="102" s="1"/>
  <c r="GB27" i="102" s="1"/>
  <c r="GC27" i="102" s="1"/>
  <c r="GD27" i="102" s="1"/>
  <c r="GE27" i="102" s="1"/>
  <c r="GF27" i="102" s="1"/>
  <c r="GG27" i="102" s="1"/>
  <c r="GH27" i="102" s="1"/>
  <c r="GI27" i="102" s="1"/>
  <c r="GJ27" i="102" s="1"/>
  <c r="GK27" i="102" s="1"/>
  <c r="GL27" i="102" s="1"/>
  <c r="GM27" i="102" s="1"/>
  <c r="GN27" i="102" s="1"/>
  <c r="GO27" i="102" s="1"/>
  <c r="GP27" i="102" s="1"/>
  <c r="GQ27" i="102" s="1"/>
  <c r="GR27" i="102" s="1"/>
  <c r="GS27" i="102" s="1"/>
  <c r="GT27" i="102" s="1"/>
  <c r="GU27" i="102" s="1"/>
  <c r="GV27" i="102" s="1"/>
  <c r="GW27" i="102" s="1"/>
  <c r="GX27" i="102" s="1"/>
  <c r="GY27" i="102" s="1"/>
  <c r="GZ27" i="102" s="1"/>
  <c r="HA27" i="102" s="1"/>
  <c r="HB27" i="102" s="1"/>
  <c r="HC27" i="102" s="1"/>
  <c r="HD27" i="102" s="1"/>
  <c r="HE27" i="102" s="1"/>
  <c r="HF27" i="102" s="1"/>
  <c r="HG27" i="102" s="1"/>
  <c r="HH27" i="102" s="1"/>
  <c r="HI27" i="102" s="1"/>
  <c r="HJ27" i="102" s="1"/>
  <c r="AA2" i="102"/>
  <c r="Z55" i="100" s="1"/>
  <c r="AC82" i="100"/>
  <c r="AC67" i="100" s="1"/>
  <c r="B31" i="102" s="1"/>
  <c r="AD31" i="102" s="1"/>
  <c r="AE31" i="102" s="1"/>
  <c r="AF31" i="102" s="1"/>
  <c r="AG31" i="102" s="1"/>
  <c r="AH31" i="102" s="1"/>
  <c r="AI31" i="102" s="1"/>
  <c r="AJ31" i="102" s="1"/>
  <c r="AK31" i="102" s="1"/>
  <c r="AL31" i="102" s="1"/>
  <c r="AM31" i="102" s="1"/>
  <c r="AN31" i="102" s="1"/>
  <c r="AO31" i="102" s="1"/>
  <c r="AP31" i="102" s="1"/>
  <c r="AQ31" i="102" s="1"/>
  <c r="AR31" i="102" s="1"/>
  <c r="AS31" i="102" s="1"/>
  <c r="AT31" i="102" s="1"/>
  <c r="AU31" i="102" s="1"/>
  <c r="AV31" i="102" s="1"/>
  <c r="AW31" i="102" s="1"/>
  <c r="AX31" i="102" s="1"/>
  <c r="AY31" i="102" s="1"/>
  <c r="AZ31" i="102" s="1"/>
  <c r="BA31" i="102" s="1"/>
  <c r="BB31" i="102" s="1"/>
  <c r="BC31" i="102" s="1"/>
  <c r="BD31" i="102" s="1"/>
  <c r="BE31" i="102" s="1"/>
  <c r="BF31" i="102" s="1"/>
  <c r="BG31" i="102" s="1"/>
  <c r="BH31" i="102" s="1"/>
  <c r="BI31" i="102" s="1"/>
  <c r="BJ31" i="102" s="1"/>
  <c r="BK31" i="102" s="1"/>
  <c r="BL31" i="102" s="1"/>
  <c r="BM31" i="102" s="1"/>
  <c r="BN31" i="102" s="1"/>
  <c r="BO31" i="102" s="1"/>
  <c r="BP31" i="102" s="1"/>
  <c r="BQ31" i="102" s="1"/>
  <c r="BR31" i="102" s="1"/>
  <c r="BS31" i="102" s="1"/>
  <c r="BT31" i="102" s="1"/>
  <c r="BU31" i="102" s="1"/>
  <c r="BV31" i="102" s="1"/>
  <c r="BW31" i="102" s="1"/>
  <c r="BX31" i="102" s="1"/>
  <c r="BY31" i="102" s="1"/>
  <c r="BZ31" i="102" s="1"/>
  <c r="CA31" i="102" s="1"/>
  <c r="CB31" i="102" s="1"/>
  <c r="CC31" i="102" s="1"/>
  <c r="CD31" i="102" s="1"/>
  <c r="CE31" i="102" s="1"/>
  <c r="CF31" i="102" s="1"/>
  <c r="CG31" i="102" s="1"/>
  <c r="CH31" i="102" s="1"/>
  <c r="CI31" i="102" s="1"/>
  <c r="CJ31" i="102" s="1"/>
  <c r="CK31" i="102" s="1"/>
  <c r="CL31" i="102" s="1"/>
  <c r="CM31" i="102" s="1"/>
  <c r="CN31" i="102" s="1"/>
  <c r="CO31" i="102" s="1"/>
  <c r="CP31" i="102" s="1"/>
  <c r="CQ31" i="102" s="1"/>
  <c r="CR31" i="102" s="1"/>
  <c r="CS31" i="102" s="1"/>
  <c r="CT31" i="102" s="1"/>
  <c r="CU31" i="102" s="1"/>
  <c r="CV31" i="102" s="1"/>
  <c r="CW31" i="102" s="1"/>
  <c r="CX31" i="102" s="1"/>
  <c r="CY31" i="102" s="1"/>
  <c r="CZ31" i="102" s="1"/>
  <c r="DA31" i="102" s="1"/>
  <c r="DB31" i="102" s="1"/>
  <c r="DC31" i="102" s="1"/>
  <c r="DD31" i="102" s="1"/>
  <c r="DE31" i="102" s="1"/>
  <c r="DF31" i="102" s="1"/>
  <c r="DG31" i="102" s="1"/>
  <c r="DH31" i="102" s="1"/>
  <c r="DI31" i="102" s="1"/>
  <c r="DJ31" i="102" s="1"/>
  <c r="DK31" i="102" s="1"/>
  <c r="DL31" i="102" s="1"/>
  <c r="DM31" i="102" s="1"/>
  <c r="DN31" i="102" s="1"/>
  <c r="DO31" i="102" s="1"/>
  <c r="DP31" i="102" s="1"/>
  <c r="DQ31" i="102" s="1"/>
  <c r="DR31" i="102" s="1"/>
  <c r="DS31" i="102" s="1"/>
  <c r="DT31" i="102" s="1"/>
  <c r="DU31" i="102" s="1"/>
  <c r="DV31" i="102" s="1"/>
  <c r="DW31" i="102" s="1"/>
  <c r="DX31" i="102" s="1"/>
  <c r="DY31" i="102" s="1"/>
  <c r="DZ31" i="102" s="1"/>
  <c r="EA31" i="102" s="1"/>
  <c r="EB31" i="102" s="1"/>
  <c r="EC31" i="102" s="1"/>
  <c r="ED31" i="102" s="1"/>
  <c r="EE31" i="102" s="1"/>
  <c r="EF31" i="102" s="1"/>
  <c r="EG31" i="102" s="1"/>
  <c r="EH31" i="102" s="1"/>
  <c r="EI31" i="102" s="1"/>
  <c r="EJ31" i="102" s="1"/>
  <c r="EK31" i="102" s="1"/>
  <c r="EL31" i="102" s="1"/>
  <c r="EM31" i="102" s="1"/>
  <c r="EN31" i="102" s="1"/>
  <c r="EO31" i="102" s="1"/>
  <c r="EP31" i="102" s="1"/>
  <c r="EQ31" i="102" s="1"/>
  <c r="ER31" i="102" s="1"/>
  <c r="ES31" i="102" s="1"/>
  <c r="ET31" i="102" s="1"/>
  <c r="EU31" i="102" s="1"/>
  <c r="EV31" i="102" s="1"/>
  <c r="EW31" i="102" s="1"/>
  <c r="EX31" i="102" s="1"/>
  <c r="EY31" i="102" s="1"/>
  <c r="EZ31" i="102" s="1"/>
  <c r="FA31" i="102" s="1"/>
  <c r="FB31" i="102" s="1"/>
  <c r="FC31" i="102" s="1"/>
  <c r="FD31" i="102" s="1"/>
  <c r="FE31" i="102" s="1"/>
  <c r="FF31" i="102" s="1"/>
  <c r="FG31" i="102" s="1"/>
  <c r="FH31" i="102" s="1"/>
  <c r="FI31" i="102" s="1"/>
  <c r="FJ31" i="102" s="1"/>
  <c r="FK31" i="102" s="1"/>
  <c r="FL31" i="102" s="1"/>
  <c r="FM31" i="102" s="1"/>
  <c r="FN31" i="102" s="1"/>
  <c r="FO31" i="102" s="1"/>
  <c r="FP31" i="102" s="1"/>
  <c r="FQ31" i="102" s="1"/>
  <c r="FR31" i="102" s="1"/>
  <c r="FS31" i="102" s="1"/>
  <c r="FT31" i="102" s="1"/>
  <c r="FU31" i="102" s="1"/>
  <c r="FV31" i="102" s="1"/>
  <c r="FW31" i="102" s="1"/>
  <c r="FX31" i="102" s="1"/>
  <c r="FY31" i="102" s="1"/>
  <c r="FZ31" i="102" s="1"/>
  <c r="GA31" i="102" s="1"/>
  <c r="GB31" i="102" s="1"/>
  <c r="GC31" i="102" s="1"/>
  <c r="GD31" i="102" s="1"/>
  <c r="GE31" i="102" s="1"/>
  <c r="GF31" i="102" s="1"/>
  <c r="GG31" i="102" s="1"/>
  <c r="GH31" i="102" s="1"/>
  <c r="GI31" i="102" s="1"/>
  <c r="GJ31" i="102" s="1"/>
  <c r="GK31" i="102" s="1"/>
  <c r="GL31" i="102" s="1"/>
  <c r="GM31" i="102" s="1"/>
  <c r="GN31" i="102" s="1"/>
  <c r="GO31" i="102" s="1"/>
  <c r="GP31" i="102" s="1"/>
  <c r="GQ31" i="102" s="1"/>
  <c r="GR31" i="102" s="1"/>
  <c r="GS31" i="102" s="1"/>
  <c r="GT31" i="102" s="1"/>
  <c r="GU31" i="102" s="1"/>
  <c r="GV31" i="102" s="1"/>
  <c r="GW31" i="102" s="1"/>
  <c r="GX31" i="102" s="1"/>
  <c r="GY31" i="102" s="1"/>
  <c r="GZ31" i="102" s="1"/>
  <c r="HA31" i="102" s="1"/>
  <c r="HB31" i="102" s="1"/>
  <c r="HC31" i="102" s="1"/>
  <c r="HD31" i="102" s="1"/>
  <c r="HE31" i="102" s="1"/>
  <c r="HF31" i="102" s="1"/>
  <c r="HG31" i="102" s="1"/>
  <c r="HH31" i="102" s="1"/>
  <c r="HI31" i="102" s="1"/>
  <c r="HJ31" i="102" s="1"/>
  <c r="AD28" i="102"/>
  <c r="AE28" i="102" s="1"/>
  <c r="AF28" i="102" s="1"/>
  <c r="AG28" i="102" s="1"/>
  <c r="AH28" i="102" s="1"/>
  <c r="AI28" i="102" s="1"/>
  <c r="AJ28" i="102" s="1"/>
  <c r="AK28" i="102" s="1"/>
  <c r="AL28" i="102" s="1"/>
  <c r="AM28" i="102" s="1"/>
  <c r="AN28" i="102" s="1"/>
  <c r="AO28" i="102" s="1"/>
  <c r="AP28" i="102" s="1"/>
  <c r="AQ28" i="102" s="1"/>
  <c r="AR28" i="102" s="1"/>
  <c r="AS28" i="102" s="1"/>
  <c r="AT28" i="102" s="1"/>
  <c r="AU28" i="102" s="1"/>
  <c r="AV28" i="102" s="1"/>
  <c r="AW28" i="102" s="1"/>
  <c r="AX28" i="102" s="1"/>
  <c r="AY28" i="102" s="1"/>
  <c r="AZ28" i="102" s="1"/>
  <c r="BA28" i="102" s="1"/>
  <c r="BB28" i="102" s="1"/>
  <c r="BC28" i="102" s="1"/>
  <c r="BD28" i="102" s="1"/>
  <c r="BE28" i="102" s="1"/>
  <c r="BF28" i="102" s="1"/>
  <c r="BG28" i="102" s="1"/>
  <c r="BH28" i="102" s="1"/>
  <c r="BI28" i="102" s="1"/>
  <c r="BJ28" i="102" s="1"/>
  <c r="BK28" i="102" s="1"/>
  <c r="BL28" i="102" s="1"/>
  <c r="BM28" i="102" s="1"/>
  <c r="BN28" i="102" s="1"/>
  <c r="BO28" i="102" s="1"/>
  <c r="BP28" i="102" s="1"/>
  <c r="BQ28" i="102" s="1"/>
  <c r="BR28" i="102" s="1"/>
  <c r="BS28" i="102" s="1"/>
  <c r="BT28" i="102" s="1"/>
  <c r="BU28" i="102" s="1"/>
  <c r="BV28" i="102" s="1"/>
  <c r="BW28" i="102" s="1"/>
  <c r="BX28" i="102" s="1"/>
  <c r="BY28" i="102" s="1"/>
  <c r="BZ28" i="102" s="1"/>
  <c r="CA28" i="102" s="1"/>
  <c r="CB28" i="102" s="1"/>
  <c r="CC28" i="102" s="1"/>
  <c r="CD28" i="102" s="1"/>
  <c r="CE28" i="102" s="1"/>
  <c r="CF28" i="102" s="1"/>
  <c r="CG28" i="102" s="1"/>
  <c r="CH28" i="102" s="1"/>
  <c r="CI28" i="102" s="1"/>
  <c r="CJ28" i="102" s="1"/>
  <c r="CK28" i="102" s="1"/>
  <c r="CL28" i="102" s="1"/>
  <c r="CM28" i="102" s="1"/>
  <c r="CN28" i="102" s="1"/>
  <c r="CO28" i="102" s="1"/>
  <c r="CP28" i="102" s="1"/>
  <c r="CQ28" i="102" s="1"/>
  <c r="CR28" i="102" s="1"/>
  <c r="CS28" i="102" s="1"/>
  <c r="CT28" i="102" s="1"/>
  <c r="CU28" i="102" s="1"/>
  <c r="CV28" i="102" s="1"/>
  <c r="CW28" i="102" s="1"/>
  <c r="CX28" i="102" s="1"/>
  <c r="CY28" i="102" s="1"/>
  <c r="CZ28" i="102" s="1"/>
  <c r="DA28" i="102" s="1"/>
  <c r="DB28" i="102" s="1"/>
  <c r="DC28" i="102" s="1"/>
  <c r="DD28" i="102" s="1"/>
  <c r="DE28" i="102" s="1"/>
  <c r="DF28" i="102" s="1"/>
  <c r="DG28" i="102" s="1"/>
  <c r="DH28" i="102" s="1"/>
  <c r="DI28" i="102" s="1"/>
  <c r="DJ28" i="102" s="1"/>
  <c r="DK28" i="102" s="1"/>
  <c r="DL28" i="102" s="1"/>
  <c r="DM28" i="102" s="1"/>
  <c r="DN28" i="102" s="1"/>
  <c r="DO28" i="102" s="1"/>
  <c r="DP28" i="102" s="1"/>
  <c r="DQ28" i="102" s="1"/>
  <c r="DR28" i="102" s="1"/>
  <c r="DS28" i="102" s="1"/>
  <c r="DT28" i="102" s="1"/>
  <c r="DU28" i="102" s="1"/>
  <c r="DV28" i="102" s="1"/>
  <c r="DW28" i="102" s="1"/>
  <c r="DX28" i="102" s="1"/>
  <c r="DY28" i="102" s="1"/>
  <c r="DZ28" i="102" s="1"/>
  <c r="EA28" i="102" s="1"/>
  <c r="EB28" i="102" s="1"/>
  <c r="EC28" i="102" s="1"/>
  <c r="ED28" i="102" s="1"/>
  <c r="EE28" i="102" s="1"/>
  <c r="EF28" i="102" s="1"/>
  <c r="EG28" i="102" s="1"/>
  <c r="EH28" i="102" s="1"/>
  <c r="EI28" i="102" s="1"/>
  <c r="EJ28" i="102" s="1"/>
  <c r="EK28" i="102" s="1"/>
  <c r="EL28" i="102" s="1"/>
  <c r="EM28" i="102" s="1"/>
  <c r="EN28" i="102" s="1"/>
  <c r="EO28" i="102" s="1"/>
  <c r="EP28" i="102" s="1"/>
  <c r="EQ28" i="102" s="1"/>
  <c r="ER28" i="102" s="1"/>
  <c r="ES28" i="102" s="1"/>
  <c r="ET28" i="102" s="1"/>
  <c r="EU28" i="102" s="1"/>
  <c r="EV28" i="102" s="1"/>
  <c r="EW28" i="102" s="1"/>
  <c r="EX28" i="102" s="1"/>
  <c r="EY28" i="102" s="1"/>
  <c r="EZ28" i="102" s="1"/>
  <c r="FA28" i="102" s="1"/>
  <c r="FB28" i="102" s="1"/>
  <c r="FC28" i="102" s="1"/>
  <c r="FD28" i="102" s="1"/>
  <c r="FE28" i="102" s="1"/>
  <c r="FF28" i="102" s="1"/>
  <c r="FG28" i="102" s="1"/>
  <c r="FH28" i="102" s="1"/>
  <c r="FI28" i="102" s="1"/>
  <c r="FJ28" i="102" s="1"/>
  <c r="FK28" i="102" s="1"/>
  <c r="FL28" i="102" s="1"/>
  <c r="FM28" i="102" s="1"/>
  <c r="FN28" i="102" s="1"/>
  <c r="FO28" i="102" s="1"/>
  <c r="FP28" i="102" s="1"/>
  <c r="FQ28" i="102" s="1"/>
  <c r="FR28" i="102" s="1"/>
  <c r="FS28" i="102" s="1"/>
  <c r="FT28" i="102" s="1"/>
  <c r="FU28" i="102" s="1"/>
  <c r="FV28" i="102" s="1"/>
  <c r="FW28" i="102" s="1"/>
  <c r="FX28" i="102" s="1"/>
  <c r="FY28" i="102" s="1"/>
  <c r="FZ28" i="102" s="1"/>
  <c r="GA28" i="102" s="1"/>
  <c r="GB28" i="102" s="1"/>
  <c r="GC28" i="102" s="1"/>
  <c r="GD28" i="102" s="1"/>
  <c r="GE28" i="102" s="1"/>
  <c r="GF28" i="102" s="1"/>
  <c r="GG28" i="102" s="1"/>
  <c r="GH28" i="102" s="1"/>
  <c r="GI28" i="102" s="1"/>
  <c r="GJ28" i="102" s="1"/>
  <c r="GK28" i="102" s="1"/>
  <c r="GL28" i="102" s="1"/>
  <c r="GM28" i="102" s="1"/>
  <c r="GN28" i="102" s="1"/>
  <c r="GO28" i="102" s="1"/>
  <c r="GP28" i="102" s="1"/>
  <c r="GQ28" i="102" s="1"/>
  <c r="GR28" i="102" s="1"/>
  <c r="GS28" i="102" s="1"/>
  <c r="GT28" i="102" s="1"/>
  <c r="GU28" i="102" s="1"/>
  <c r="GV28" i="102" s="1"/>
  <c r="GW28" i="102" s="1"/>
  <c r="GX28" i="102" s="1"/>
  <c r="GY28" i="102" s="1"/>
  <c r="GZ28" i="102" s="1"/>
  <c r="HA28" i="102" s="1"/>
  <c r="HB28" i="102" s="1"/>
  <c r="HC28" i="102" s="1"/>
  <c r="HD28" i="102" s="1"/>
  <c r="HE28" i="102" s="1"/>
  <c r="HF28" i="102" s="1"/>
  <c r="HG28" i="102" s="1"/>
  <c r="HH28" i="102" s="1"/>
  <c r="HI28" i="102" s="1"/>
  <c r="HJ28" i="102" s="1"/>
  <c r="AD82" i="100"/>
  <c r="AH29" i="102"/>
  <c r="AL12" i="102"/>
  <c r="C23" i="101"/>
  <c r="D23" i="101" s="1"/>
  <c r="AN10" i="102"/>
  <c r="AJ24" i="102"/>
  <c r="AC2" i="102" l="1"/>
  <c r="AB55" i="100" s="1"/>
  <c r="AB2" i="102"/>
  <c r="AA55" i="100" s="1"/>
  <c r="AD84" i="100"/>
  <c r="AD67" i="100" s="1"/>
  <c r="B32" i="102" s="1"/>
  <c r="AE32" i="102" s="1"/>
  <c r="AF32" i="102" s="1"/>
  <c r="AD2" i="102"/>
  <c r="AC55" i="100" s="1"/>
  <c r="AO10" i="102"/>
  <c r="AK24" i="102"/>
  <c r="E23" i="101"/>
  <c r="F23" i="101" s="1"/>
  <c r="S91" i="100"/>
  <c r="AM12" i="102"/>
  <c r="AI29" i="102"/>
  <c r="AE2" i="102" l="1"/>
  <c r="AD55" i="100" s="1"/>
  <c r="AE84" i="100"/>
  <c r="AE82" i="100"/>
  <c r="AG32" i="102"/>
  <c r="C24" i="101"/>
  <c r="D24" i="101" s="1"/>
  <c r="AL24" i="102"/>
  <c r="AN12" i="102"/>
  <c r="AP10" i="102"/>
  <c r="AJ29" i="102"/>
  <c r="AF84" i="100" l="1"/>
  <c r="AE67" i="100"/>
  <c r="B33" i="102" s="1"/>
  <c r="AF33" i="102" s="1"/>
  <c r="AG33" i="102" s="1"/>
  <c r="AH33" i="102" s="1"/>
  <c r="AI33" i="102" s="1"/>
  <c r="AJ33" i="102" s="1"/>
  <c r="AK33" i="102" s="1"/>
  <c r="AL33" i="102" s="1"/>
  <c r="AM33" i="102" s="1"/>
  <c r="AN33" i="102" s="1"/>
  <c r="AO33" i="102" s="1"/>
  <c r="AP33" i="102" s="1"/>
  <c r="AQ33" i="102" s="1"/>
  <c r="AR33" i="102" s="1"/>
  <c r="AS33" i="102" s="1"/>
  <c r="AT33" i="102" s="1"/>
  <c r="AU33" i="102" s="1"/>
  <c r="AV33" i="102" s="1"/>
  <c r="AW33" i="102" s="1"/>
  <c r="AX33" i="102" s="1"/>
  <c r="AY33" i="102" s="1"/>
  <c r="AZ33" i="102" s="1"/>
  <c r="BA33" i="102" s="1"/>
  <c r="BB33" i="102" s="1"/>
  <c r="BC33" i="102" s="1"/>
  <c r="BD33" i="102" s="1"/>
  <c r="BE33" i="102" s="1"/>
  <c r="BF33" i="102" s="1"/>
  <c r="BG33" i="102" s="1"/>
  <c r="BH33" i="102" s="1"/>
  <c r="BI33" i="102" s="1"/>
  <c r="BJ33" i="102" s="1"/>
  <c r="BK33" i="102" s="1"/>
  <c r="BL33" i="102" s="1"/>
  <c r="BM33" i="102" s="1"/>
  <c r="BN33" i="102" s="1"/>
  <c r="BO33" i="102" s="1"/>
  <c r="BP33" i="102" s="1"/>
  <c r="BQ33" i="102" s="1"/>
  <c r="BR33" i="102" s="1"/>
  <c r="BS33" i="102" s="1"/>
  <c r="BT33" i="102" s="1"/>
  <c r="BU33" i="102" s="1"/>
  <c r="BV33" i="102" s="1"/>
  <c r="BW33" i="102" s="1"/>
  <c r="BX33" i="102" s="1"/>
  <c r="BY33" i="102" s="1"/>
  <c r="BZ33" i="102" s="1"/>
  <c r="CA33" i="102" s="1"/>
  <c r="CB33" i="102" s="1"/>
  <c r="CC33" i="102" s="1"/>
  <c r="CD33" i="102" s="1"/>
  <c r="CE33" i="102" s="1"/>
  <c r="CF33" i="102" s="1"/>
  <c r="CG33" i="102" s="1"/>
  <c r="CH33" i="102" s="1"/>
  <c r="CI33" i="102" s="1"/>
  <c r="CJ33" i="102" s="1"/>
  <c r="CK33" i="102" s="1"/>
  <c r="CL33" i="102" s="1"/>
  <c r="CM33" i="102" s="1"/>
  <c r="CN33" i="102" s="1"/>
  <c r="CO33" i="102" s="1"/>
  <c r="CP33" i="102" s="1"/>
  <c r="CQ33" i="102" s="1"/>
  <c r="CR33" i="102" s="1"/>
  <c r="CS33" i="102" s="1"/>
  <c r="CT33" i="102" s="1"/>
  <c r="CU33" i="102" s="1"/>
  <c r="CV33" i="102" s="1"/>
  <c r="CW33" i="102" s="1"/>
  <c r="CX33" i="102" s="1"/>
  <c r="CY33" i="102" s="1"/>
  <c r="CZ33" i="102" s="1"/>
  <c r="DA33" i="102" s="1"/>
  <c r="DB33" i="102" s="1"/>
  <c r="DC33" i="102" s="1"/>
  <c r="DD33" i="102" s="1"/>
  <c r="DE33" i="102" s="1"/>
  <c r="DF33" i="102" s="1"/>
  <c r="DG33" i="102" s="1"/>
  <c r="DH33" i="102" s="1"/>
  <c r="DI33" i="102" s="1"/>
  <c r="DJ33" i="102" s="1"/>
  <c r="DK33" i="102" s="1"/>
  <c r="DL33" i="102" s="1"/>
  <c r="DM33" i="102" s="1"/>
  <c r="DN33" i="102" s="1"/>
  <c r="DO33" i="102" s="1"/>
  <c r="DP33" i="102" s="1"/>
  <c r="DQ33" i="102" s="1"/>
  <c r="DR33" i="102" s="1"/>
  <c r="DS33" i="102" s="1"/>
  <c r="DT33" i="102" s="1"/>
  <c r="DU33" i="102" s="1"/>
  <c r="DV33" i="102" s="1"/>
  <c r="DW33" i="102" s="1"/>
  <c r="DX33" i="102" s="1"/>
  <c r="DY33" i="102" s="1"/>
  <c r="DZ33" i="102" s="1"/>
  <c r="EA33" i="102" s="1"/>
  <c r="EB33" i="102" s="1"/>
  <c r="EC33" i="102" s="1"/>
  <c r="ED33" i="102" s="1"/>
  <c r="EE33" i="102" s="1"/>
  <c r="EF33" i="102" s="1"/>
  <c r="EG33" i="102" s="1"/>
  <c r="EH33" i="102" s="1"/>
  <c r="EI33" i="102" s="1"/>
  <c r="EJ33" i="102" s="1"/>
  <c r="EK33" i="102" s="1"/>
  <c r="EL33" i="102" s="1"/>
  <c r="EM33" i="102" s="1"/>
  <c r="EN33" i="102" s="1"/>
  <c r="EO33" i="102" s="1"/>
  <c r="EP33" i="102" s="1"/>
  <c r="EQ33" i="102" s="1"/>
  <c r="ER33" i="102" s="1"/>
  <c r="ES33" i="102" s="1"/>
  <c r="ET33" i="102" s="1"/>
  <c r="EU33" i="102" s="1"/>
  <c r="EV33" i="102" s="1"/>
  <c r="EW33" i="102" s="1"/>
  <c r="EX33" i="102" s="1"/>
  <c r="EY33" i="102" s="1"/>
  <c r="EZ33" i="102" s="1"/>
  <c r="FA33" i="102" s="1"/>
  <c r="FB33" i="102" s="1"/>
  <c r="FC33" i="102" s="1"/>
  <c r="FD33" i="102" s="1"/>
  <c r="FE33" i="102" s="1"/>
  <c r="FF33" i="102" s="1"/>
  <c r="FG33" i="102" s="1"/>
  <c r="FH33" i="102" s="1"/>
  <c r="FI33" i="102" s="1"/>
  <c r="FJ33" i="102" s="1"/>
  <c r="FK33" i="102" s="1"/>
  <c r="FL33" i="102" s="1"/>
  <c r="FM33" i="102" s="1"/>
  <c r="FN33" i="102" s="1"/>
  <c r="FO33" i="102" s="1"/>
  <c r="FP33" i="102" s="1"/>
  <c r="FQ33" i="102" s="1"/>
  <c r="FR33" i="102" s="1"/>
  <c r="FS33" i="102" s="1"/>
  <c r="FT33" i="102" s="1"/>
  <c r="FU33" i="102" s="1"/>
  <c r="FV33" i="102" s="1"/>
  <c r="FW33" i="102" s="1"/>
  <c r="FX33" i="102" s="1"/>
  <c r="FY33" i="102" s="1"/>
  <c r="FZ33" i="102" s="1"/>
  <c r="GA33" i="102" s="1"/>
  <c r="GB33" i="102" s="1"/>
  <c r="GC33" i="102" s="1"/>
  <c r="GD33" i="102" s="1"/>
  <c r="GE33" i="102" s="1"/>
  <c r="GF33" i="102" s="1"/>
  <c r="GG33" i="102" s="1"/>
  <c r="GH33" i="102" s="1"/>
  <c r="GI33" i="102" s="1"/>
  <c r="GJ33" i="102" s="1"/>
  <c r="GK33" i="102" s="1"/>
  <c r="GL33" i="102" s="1"/>
  <c r="GM33" i="102" s="1"/>
  <c r="GN33" i="102" s="1"/>
  <c r="GO33" i="102" s="1"/>
  <c r="GP33" i="102" s="1"/>
  <c r="GQ33" i="102" s="1"/>
  <c r="GR33" i="102" s="1"/>
  <c r="GS33" i="102" s="1"/>
  <c r="GT33" i="102" s="1"/>
  <c r="GU33" i="102" s="1"/>
  <c r="GV33" i="102" s="1"/>
  <c r="GW33" i="102" s="1"/>
  <c r="GX33" i="102" s="1"/>
  <c r="GY33" i="102" s="1"/>
  <c r="GZ33" i="102" s="1"/>
  <c r="HA33" i="102" s="1"/>
  <c r="HB33" i="102" s="1"/>
  <c r="HC33" i="102" s="1"/>
  <c r="HD33" i="102" s="1"/>
  <c r="HE33" i="102" s="1"/>
  <c r="HF33" i="102" s="1"/>
  <c r="HG33" i="102" s="1"/>
  <c r="HH33" i="102" s="1"/>
  <c r="HI33" i="102" s="1"/>
  <c r="HJ33" i="102" s="1"/>
  <c r="AH32" i="102"/>
  <c r="AI32" i="102" s="1"/>
  <c r="AJ32" i="102" s="1"/>
  <c r="AK32" i="102" s="1"/>
  <c r="AL32" i="102" s="1"/>
  <c r="AM32" i="102" s="1"/>
  <c r="AN32" i="102" s="1"/>
  <c r="AO32" i="102" s="1"/>
  <c r="AP32" i="102" s="1"/>
  <c r="AQ32" i="102" s="1"/>
  <c r="AR32" i="102" s="1"/>
  <c r="AS32" i="102" s="1"/>
  <c r="AT32" i="102" s="1"/>
  <c r="AU32" i="102" s="1"/>
  <c r="AV32" i="102" s="1"/>
  <c r="AW32" i="102" s="1"/>
  <c r="AX32" i="102" s="1"/>
  <c r="AY32" i="102" s="1"/>
  <c r="AZ32" i="102" s="1"/>
  <c r="BA32" i="102" s="1"/>
  <c r="BB32" i="102" s="1"/>
  <c r="BC32" i="102" s="1"/>
  <c r="BD32" i="102" s="1"/>
  <c r="BE32" i="102" s="1"/>
  <c r="BF32" i="102" s="1"/>
  <c r="BG32" i="102" s="1"/>
  <c r="BH32" i="102" s="1"/>
  <c r="BI32" i="102" s="1"/>
  <c r="BJ32" i="102" s="1"/>
  <c r="BK32" i="102" s="1"/>
  <c r="BL32" i="102" s="1"/>
  <c r="BM32" i="102" s="1"/>
  <c r="BN32" i="102" s="1"/>
  <c r="BO32" i="102" s="1"/>
  <c r="BP32" i="102" s="1"/>
  <c r="BQ32" i="102" s="1"/>
  <c r="BR32" i="102" s="1"/>
  <c r="BS32" i="102" s="1"/>
  <c r="BT32" i="102" s="1"/>
  <c r="BU32" i="102" s="1"/>
  <c r="BV32" i="102" s="1"/>
  <c r="BW32" i="102" s="1"/>
  <c r="BX32" i="102" s="1"/>
  <c r="BY32" i="102" s="1"/>
  <c r="BZ32" i="102" s="1"/>
  <c r="CA32" i="102" s="1"/>
  <c r="CB32" i="102" s="1"/>
  <c r="CC32" i="102" s="1"/>
  <c r="CD32" i="102" s="1"/>
  <c r="CE32" i="102" s="1"/>
  <c r="CF32" i="102" s="1"/>
  <c r="CG32" i="102" s="1"/>
  <c r="CH32" i="102" s="1"/>
  <c r="CI32" i="102" s="1"/>
  <c r="CJ32" i="102" s="1"/>
  <c r="CK32" i="102" s="1"/>
  <c r="CL32" i="102" s="1"/>
  <c r="CM32" i="102" s="1"/>
  <c r="CN32" i="102" s="1"/>
  <c r="CO32" i="102" s="1"/>
  <c r="CP32" i="102" s="1"/>
  <c r="CQ32" i="102" s="1"/>
  <c r="CR32" i="102" s="1"/>
  <c r="CS32" i="102" s="1"/>
  <c r="CT32" i="102" s="1"/>
  <c r="CU32" i="102" s="1"/>
  <c r="CV32" i="102" s="1"/>
  <c r="CW32" i="102" s="1"/>
  <c r="CX32" i="102" s="1"/>
  <c r="CY32" i="102" s="1"/>
  <c r="CZ32" i="102" s="1"/>
  <c r="DA32" i="102" s="1"/>
  <c r="DB32" i="102" s="1"/>
  <c r="DC32" i="102" s="1"/>
  <c r="DD32" i="102" s="1"/>
  <c r="DE32" i="102" s="1"/>
  <c r="DF32" i="102" s="1"/>
  <c r="DG32" i="102" s="1"/>
  <c r="DH32" i="102" s="1"/>
  <c r="DI32" i="102" s="1"/>
  <c r="DJ32" i="102" s="1"/>
  <c r="DK32" i="102" s="1"/>
  <c r="DL32" i="102" s="1"/>
  <c r="DM32" i="102" s="1"/>
  <c r="DN32" i="102" s="1"/>
  <c r="DO32" i="102" s="1"/>
  <c r="DP32" i="102" s="1"/>
  <c r="DQ32" i="102" s="1"/>
  <c r="DR32" i="102" s="1"/>
  <c r="DS32" i="102" s="1"/>
  <c r="DT32" i="102" s="1"/>
  <c r="DU32" i="102" s="1"/>
  <c r="DV32" i="102" s="1"/>
  <c r="DW32" i="102" s="1"/>
  <c r="DX32" i="102" s="1"/>
  <c r="DY32" i="102" s="1"/>
  <c r="DZ32" i="102" s="1"/>
  <c r="EA32" i="102" s="1"/>
  <c r="EB32" i="102" s="1"/>
  <c r="EC32" i="102" s="1"/>
  <c r="ED32" i="102" s="1"/>
  <c r="EE32" i="102" s="1"/>
  <c r="EF32" i="102" s="1"/>
  <c r="EG32" i="102" s="1"/>
  <c r="EH32" i="102" s="1"/>
  <c r="EI32" i="102" s="1"/>
  <c r="EJ32" i="102" s="1"/>
  <c r="EK32" i="102" s="1"/>
  <c r="EL32" i="102" s="1"/>
  <c r="EM32" i="102" s="1"/>
  <c r="EN32" i="102" s="1"/>
  <c r="EO32" i="102" s="1"/>
  <c r="EP32" i="102" s="1"/>
  <c r="EQ32" i="102" s="1"/>
  <c r="ER32" i="102" s="1"/>
  <c r="ES32" i="102" s="1"/>
  <c r="ET32" i="102" s="1"/>
  <c r="EU32" i="102" s="1"/>
  <c r="EV32" i="102" s="1"/>
  <c r="EW32" i="102" s="1"/>
  <c r="EX32" i="102" s="1"/>
  <c r="EY32" i="102" s="1"/>
  <c r="EZ32" i="102" s="1"/>
  <c r="FA32" i="102" s="1"/>
  <c r="FB32" i="102" s="1"/>
  <c r="FC32" i="102" s="1"/>
  <c r="FD32" i="102" s="1"/>
  <c r="FE32" i="102" s="1"/>
  <c r="FF32" i="102" s="1"/>
  <c r="FG32" i="102" s="1"/>
  <c r="FH32" i="102" s="1"/>
  <c r="FI32" i="102" s="1"/>
  <c r="FJ32" i="102" s="1"/>
  <c r="FK32" i="102" s="1"/>
  <c r="FL32" i="102" s="1"/>
  <c r="FM32" i="102" s="1"/>
  <c r="FN32" i="102" s="1"/>
  <c r="FO32" i="102" s="1"/>
  <c r="FP32" i="102" s="1"/>
  <c r="FQ32" i="102" s="1"/>
  <c r="FR32" i="102" s="1"/>
  <c r="FS32" i="102" s="1"/>
  <c r="FT32" i="102" s="1"/>
  <c r="FU32" i="102" s="1"/>
  <c r="FV32" i="102" s="1"/>
  <c r="FW32" i="102" s="1"/>
  <c r="FX32" i="102" s="1"/>
  <c r="FY32" i="102" s="1"/>
  <c r="FZ32" i="102" s="1"/>
  <c r="GA32" i="102" s="1"/>
  <c r="GB32" i="102" s="1"/>
  <c r="GC32" i="102" s="1"/>
  <c r="GD32" i="102" s="1"/>
  <c r="GE32" i="102" s="1"/>
  <c r="GF32" i="102" s="1"/>
  <c r="GG32" i="102" s="1"/>
  <c r="GH32" i="102" s="1"/>
  <c r="GI32" i="102" s="1"/>
  <c r="GJ32" i="102" s="1"/>
  <c r="GK32" i="102" s="1"/>
  <c r="GL32" i="102" s="1"/>
  <c r="GM32" i="102" s="1"/>
  <c r="GN32" i="102" s="1"/>
  <c r="GO32" i="102" s="1"/>
  <c r="GP32" i="102" s="1"/>
  <c r="GQ32" i="102" s="1"/>
  <c r="GR32" i="102" s="1"/>
  <c r="GS32" i="102" s="1"/>
  <c r="GT32" i="102" s="1"/>
  <c r="GU32" i="102" s="1"/>
  <c r="GV32" i="102" s="1"/>
  <c r="GW32" i="102" s="1"/>
  <c r="GX32" i="102" s="1"/>
  <c r="GY32" i="102" s="1"/>
  <c r="GZ32" i="102" s="1"/>
  <c r="HA32" i="102" s="1"/>
  <c r="HB32" i="102" s="1"/>
  <c r="HC32" i="102" s="1"/>
  <c r="HD32" i="102" s="1"/>
  <c r="HE32" i="102" s="1"/>
  <c r="HF32" i="102" s="1"/>
  <c r="HG32" i="102" s="1"/>
  <c r="HH32" i="102" s="1"/>
  <c r="HI32" i="102" s="1"/>
  <c r="HJ32" i="102" s="1"/>
  <c r="AM24" i="102"/>
  <c r="T91" i="100"/>
  <c r="E24" i="101"/>
  <c r="F24" i="101" s="1"/>
  <c r="AK29" i="102"/>
  <c r="AO12" i="102"/>
  <c r="AQ10" i="102"/>
  <c r="AF82" i="100" l="1"/>
  <c r="AF67" i="100" s="1"/>
  <c r="B34" i="102" s="1"/>
  <c r="AG34" i="102" s="1"/>
  <c r="AH34" i="102" s="1"/>
  <c r="AI34" i="102" s="1"/>
  <c r="AJ34" i="102" s="1"/>
  <c r="AK34" i="102" s="1"/>
  <c r="AL34" i="102" s="1"/>
  <c r="AM34" i="102" s="1"/>
  <c r="AN34" i="102" s="1"/>
  <c r="AO34" i="102" s="1"/>
  <c r="AP34" i="102" s="1"/>
  <c r="AQ34" i="102" s="1"/>
  <c r="AR34" i="102" s="1"/>
  <c r="AS34" i="102" s="1"/>
  <c r="AT34" i="102" s="1"/>
  <c r="AU34" i="102" s="1"/>
  <c r="AV34" i="102" s="1"/>
  <c r="AW34" i="102" s="1"/>
  <c r="AX34" i="102" s="1"/>
  <c r="AY34" i="102" s="1"/>
  <c r="AZ34" i="102" s="1"/>
  <c r="BA34" i="102" s="1"/>
  <c r="BB34" i="102" s="1"/>
  <c r="BC34" i="102" s="1"/>
  <c r="BD34" i="102" s="1"/>
  <c r="BE34" i="102" s="1"/>
  <c r="BF34" i="102" s="1"/>
  <c r="BG34" i="102" s="1"/>
  <c r="BH34" i="102" s="1"/>
  <c r="BI34" i="102" s="1"/>
  <c r="BJ34" i="102" s="1"/>
  <c r="BK34" i="102" s="1"/>
  <c r="BL34" i="102" s="1"/>
  <c r="BM34" i="102" s="1"/>
  <c r="BN34" i="102" s="1"/>
  <c r="BO34" i="102" s="1"/>
  <c r="BP34" i="102" s="1"/>
  <c r="BQ34" i="102" s="1"/>
  <c r="BR34" i="102" s="1"/>
  <c r="BS34" i="102" s="1"/>
  <c r="BT34" i="102" s="1"/>
  <c r="BU34" i="102" s="1"/>
  <c r="BV34" i="102" s="1"/>
  <c r="BW34" i="102" s="1"/>
  <c r="BX34" i="102" s="1"/>
  <c r="BY34" i="102" s="1"/>
  <c r="BZ34" i="102" s="1"/>
  <c r="CA34" i="102" s="1"/>
  <c r="CB34" i="102" s="1"/>
  <c r="CC34" i="102" s="1"/>
  <c r="CD34" i="102" s="1"/>
  <c r="CE34" i="102" s="1"/>
  <c r="CF34" i="102" s="1"/>
  <c r="CG34" i="102" s="1"/>
  <c r="CH34" i="102" s="1"/>
  <c r="CI34" i="102" s="1"/>
  <c r="CJ34" i="102" s="1"/>
  <c r="CK34" i="102" s="1"/>
  <c r="CL34" i="102" s="1"/>
  <c r="CM34" i="102" s="1"/>
  <c r="CN34" i="102" s="1"/>
  <c r="CO34" i="102" s="1"/>
  <c r="CP34" i="102" s="1"/>
  <c r="CQ34" i="102" s="1"/>
  <c r="CR34" i="102" s="1"/>
  <c r="CS34" i="102" s="1"/>
  <c r="CT34" i="102" s="1"/>
  <c r="CU34" i="102" s="1"/>
  <c r="CV34" i="102" s="1"/>
  <c r="CW34" i="102" s="1"/>
  <c r="CX34" i="102" s="1"/>
  <c r="CY34" i="102" s="1"/>
  <c r="CZ34" i="102" s="1"/>
  <c r="DA34" i="102" s="1"/>
  <c r="DB34" i="102" s="1"/>
  <c r="DC34" i="102" s="1"/>
  <c r="DD34" i="102" s="1"/>
  <c r="DE34" i="102" s="1"/>
  <c r="DF34" i="102" s="1"/>
  <c r="DG34" i="102" s="1"/>
  <c r="DH34" i="102" s="1"/>
  <c r="DI34" i="102" s="1"/>
  <c r="DJ34" i="102" s="1"/>
  <c r="DK34" i="102" s="1"/>
  <c r="DL34" i="102" s="1"/>
  <c r="DM34" i="102" s="1"/>
  <c r="DN34" i="102" s="1"/>
  <c r="DO34" i="102" s="1"/>
  <c r="DP34" i="102" s="1"/>
  <c r="DQ34" i="102" s="1"/>
  <c r="DR34" i="102" s="1"/>
  <c r="DS34" i="102" s="1"/>
  <c r="DT34" i="102" s="1"/>
  <c r="DU34" i="102" s="1"/>
  <c r="DV34" i="102" s="1"/>
  <c r="DW34" i="102" s="1"/>
  <c r="DX34" i="102" s="1"/>
  <c r="DY34" i="102" s="1"/>
  <c r="DZ34" i="102" s="1"/>
  <c r="EA34" i="102" s="1"/>
  <c r="EB34" i="102" s="1"/>
  <c r="EC34" i="102" s="1"/>
  <c r="ED34" i="102" s="1"/>
  <c r="EE34" i="102" s="1"/>
  <c r="EF34" i="102" s="1"/>
  <c r="EG34" i="102" s="1"/>
  <c r="EH34" i="102" s="1"/>
  <c r="EI34" i="102" s="1"/>
  <c r="EJ34" i="102" s="1"/>
  <c r="EK34" i="102" s="1"/>
  <c r="EL34" i="102" s="1"/>
  <c r="EM34" i="102" s="1"/>
  <c r="EN34" i="102" s="1"/>
  <c r="EO34" i="102" s="1"/>
  <c r="EP34" i="102" s="1"/>
  <c r="EQ34" i="102" s="1"/>
  <c r="ER34" i="102" s="1"/>
  <c r="ES34" i="102" s="1"/>
  <c r="ET34" i="102" s="1"/>
  <c r="EU34" i="102" s="1"/>
  <c r="EV34" i="102" s="1"/>
  <c r="EW34" i="102" s="1"/>
  <c r="EX34" i="102" s="1"/>
  <c r="EY34" i="102" s="1"/>
  <c r="EZ34" i="102" s="1"/>
  <c r="FA34" i="102" s="1"/>
  <c r="FB34" i="102" s="1"/>
  <c r="FC34" i="102" s="1"/>
  <c r="FD34" i="102" s="1"/>
  <c r="FE34" i="102" s="1"/>
  <c r="FF34" i="102" s="1"/>
  <c r="FG34" i="102" s="1"/>
  <c r="FH34" i="102" s="1"/>
  <c r="FI34" i="102" s="1"/>
  <c r="FJ34" i="102" s="1"/>
  <c r="FK34" i="102" s="1"/>
  <c r="FL34" i="102" s="1"/>
  <c r="FM34" i="102" s="1"/>
  <c r="FN34" i="102" s="1"/>
  <c r="FO34" i="102" s="1"/>
  <c r="FP34" i="102" s="1"/>
  <c r="FQ34" i="102" s="1"/>
  <c r="FR34" i="102" s="1"/>
  <c r="FS34" i="102" s="1"/>
  <c r="FT34" i="102" s="1"/>
  <c r="FU34" i="102" s="1"/>
  <c r="FV34" i="102" s="1"/>
  <c r="FW34" i="102" s="1"/>
  <c r="FX34" i="102" s="1"/>
  <c r="FY34" i="102" s="1"/>
  <c r="FZ34" i="102" s="1"/>
  <c r="GA34" i="102" s="1"/>
  <c r="GB34" i="102" s="1"/>
  <c r="GC34" i="102" s="1"/>
  <c r="GD34" i="102" s="1"/>
  <c r="GE34" i="102" s="1"/>
  <c r="GF34" i="102" s="1"/>
  <c r="GG34" i="102" s="1"/>
  <c r="GH34" i="102" s="1"/>
  <c r="GI34" i="102" s="1"/>
  <c r="GJ34" i="102" s="1"/>
  <c r="GK34" i="102" s="1"/>
  <c r="GL34" i="102" s="1"/>
  <c r="GM34" i="102" s="1"/>
  <c r="GN34" i="102" s="1"/>
  <c r="GO34" i="102" s="1"/>
  <c r="GP34" i="102" s="1"/>
  <c r="GQ34" i="102" s="1"/>
  <c r="GR34" i="102" s="1"/>
  <c r="GS34" i="102" s="1"/>
  <c r="GT34" i="102" s="1"/>
  <c r="GU34" i="102" s="1"/>
  <c r="GV34" i="102" s="1"/>
  <c r="GW34" i="102" s="1"/>
  <c r="GX34" i="102" s="1"/>
  <c r="GY34" i="102" s="1"/>
  <c r="GZ34" i="102" s="1"/>
  <c r="HA34" i="102" s="1"/>
  <c r="HB34" i="102" s="1"/>
  <c r="HC34" i="102" s="1"/>
  <c r="HD34" i="102" s="1"/>
  <c r="HE34" i="102" s="1"/>
  <c r="HF34" i="102" s="1"/>
  <c r="HG34" i="102" s="1"/>
  <c r="HH34" i="102" s="1"/>
  <c r="HI34" i="102" s="1"/>
  <c r="HJ34" i="102" s="1"/>
  <c r="AF2" i="102"/>
  <c r="AE55" i="100" s="1"/>
  <c r="C25" i="101"/>
  <c r="D25" i="101" s="1"/>
  <c r="AL29" i="102"/>
  <c r="AN24" i="102"/>
  <c r="AR10" i="102"/>
  <c r="AP12" i="102"/>
  <c r="AG84" i="100" l="1"/>
  <c r="AG2" i="102"/>
  <c r="AF55" i="100" s="1"/>
  <c r="AG82" i="100"/>
  <c r="AO24" i="102"/>
  <c r="AM29" i="102"/>
  <c r="U91" i="100"/>
  <c r="E25" i="101"/>
  <c r="F25" i="101" s="1"/>
  <c r="AQ12" i="102"/>
  <c r="AS10" i="102"/>
  <c r="AG67" i="100" l="1"/>
  <c r="B35" i="102" s="1"/>
  <c r="AH35" i="102" s="1"/>
  <c r="AI35" i="102" s="1"/>
  <c r="AH84" i="100"/>
  <c r="AH82" i="100"/>
  <c r="C26" i="101"/>
  <c r="D26" i="101" s="1"/>
  <c r="AP24" i="102"/>
  <c r="AR12" i="102"/>
  <c r="AN29" i="102"/>
  <c r="AT10" i="102"/>
  <c r="AH2" i="102" l="1"/>
  <c r="AG55" i="100" s="1"/>
  <c r="AH67" i="100"/>
  <c r="B36" i="102" s="1"/>
  <c r="AI36" i="102" s="1"/>
  <c r="AJ36" i="102" s="1"/>
  <c r="AK36" i="102" s="1"/>
  <c r="AL36" i="102" s="1"/>
  <c r="AM36" i="102" s="1"/>
  <c r="AN36" i="102" s="1"/>
  <c r="AO36" i="102" s="1"/>
  <c r="AP36" i="102" s="1"/>
  <c r="AQ36" i="102" s="1"/>
  <c r="AR36" i="102" s="1"/>
  <c r="AS36" i="102" s="1"/>
  <c r="AT36" i="102" s="1"/>
  <c r="AU36" i="102" s="1"/>
  <c r="AV36" i="102" s="1"/>
  <c r="AW36" i="102" s="1"/>
  <c r="AX36" i="102" s="1"/>
  <c r="AY36" i="102" s="1"/>
  <c r="AZ36" i="102" s="1"/>
  <c r="BA36" i="102" s="1"/>
  <c r="BB36" i="102" s="1"/>
  <c r="BC36" i="102" s="1"/>
  <c r="BD36" i="102" s="1"/>
  <c r="BE36" i="102" s="1"/>
  <c r="BF36" i="102" s="1"/>
  <c r="BG36" i="102" s="1"/>
  <c r="BH36" i="102" s="1"/>
  <c r="BI36" i="102" s="1"/>
  <c r="BJ36" i="102" s="1"/>
  <c r="BK36" i="102" s="1"/>
  <c r="BL36" i="102" s="1"/>
  <c r="BM36" i="102" s="1"/>
  <c r="BN36" i="102" s="1"/>
  <c r="BO36" i="102" s="1"/>
  <c r="BP36" i="102" s="1"/>
  <c r="BQ36" i="102" s="1"/>
  <c r="BR36" i="102" s="1"/>
  <c r="BS36" i="102" s="1"/>
  <c r="BT36" i="102" s="1"/>
  <c r="BU36" i="102" s="1"/>
  <c r="BV36" i="102" s="1"/>
  <c r="BW36" i="102" s="1"/>
  <c r="BX36" i="102" s="1"/>
  <c r="BY36" i="102" s="1"/>
  <c r="BZ36" i="102" s="1"/>
  <c r="CA36" i="102" s="1"/>
  <c r="CB36" i="102" s="1"/>
  <c r="CC36" i="102" s="1"/>
  <c r="CD36" i="102" s="1"/>
  <c r="CE36" i="102" s="1"/>
  <c r="CF36" i="102" s="1"/>
  <c r="CG36" i="102" s="1"/>
  <c r="CH36" i="102" s="1"/>
  <c r="CI36" i="102" s="1"/>
  <c r="CJ36" i="102" s="1"/>
  <c r="CK36" i="102" s="1"/>
  <c r="CL36" i="102" s="1"/>
  <c r="CM36" i="102" s="1"/>
  <c r="CN36" i="102" s="1"/>
  <c r="CO36" i="102" s="1"/>
  <c r="CP36" i="102" s="1"/>
  <c r="CQ36" i="102" s="1"/>
  <c r="CR36" i="102" s="1"/>
  <c r="CS36" i="102" s="1"/>
  <c r="CT36" i="102" s="1"/>
  <c r="CU36" i="102" s="1"/>
  <c r="CV36" i="102" s="1"/>
  <c r="CW36" i="102" s="1"/>
  <c r="CX36" i="102" s="1"/>
  <c r="CY36" i="102" s="1"/>
  <c r="CZ36" i="102" s="1"/>
  <c r="DA36" i="102" s="1"/>
  <c r="DB36" i="102" s="1"/>
  <c r="DC36" i="102" s="1"/>
  <c r="DD36" i="102" s="1"/>
  <c r="DE36" i="102" s="1"/>
  <c r="DF36" i="102" s="1"/>
  <c r="DG36" i="102" s="1"/>
  <c r="DH36" i="102" s="1"/>
  <c r="DI36" i="102" s="1"/>
  <c r="DJ36" i="102" s="1"/>
  <c r="DK36" i="102" s="1"/>
  <c r="DL36" i="102" s="1"/>
  <c r="DM36" i="102" s="1"/>
  <c r="DN36" i="102" s="1"/>
  <c r="DO36" i="102" s="1"/>
  <c r="DP36" i="102" s="1"/>
  <c r="DQ36" i="102" s="1"/>
  <c r="DR36" i="102" s="1"/>
  <c r="DS36" i="102" s="1"/>
  <c r="DT36" i="102" s="1"/>
  <c r="DU36" i="102" s="1"/>
  <c r="DV36" i="102" s="1"/>
  <c r="DW36" i="102" s="1"/>
  <c r="DX36" i="102" s="1"/>
  <c r="DY36" i="102" s="1"/>
  <c r="DZ36" i="102" s="1"/>
  <c r="EA36" i="102" s="1"/>
  <c r="EB36" i="102" s="1"/>
  <c r="EC36" i="102" s="1"/>
  <c r="ED36" i="102" s="1"/>
  <c r="EE36" i="102" s="1"/>
  <c r="EF36" i="102" s="1"/>
  <c r="EG36" i="102" s="1"/>
  <c r="EH36" i="102" s="1"/>
  <c r="EI36" i="102" s="1"/>
  <c r="EJ36" i="102" s="1"/>
  <c r="EK36" i="102" s="1"/>
  <c r="EL36" i="102" s="1"/>
  <c r="EM36" i="102" s="1"/>
  <c r="EN36" i="102" s="1"/>
  <c r="EO36" i="102" s="1"/>
  <c r="EP36" i="102" s="1"/>
  <c r="EQ36" i="102" s="1"/>
  <c r="ER36" i="102" s="1"/>
  <c r="ES36" i="102" s="1"/>
  <c r="ET36" i="102" s="1"/>
  <c r="EU36" i="102" s="1"/>
  <c r="EV36" i="102" s="1"/>
  <c r="EW36" i="102" s="1"/>
  <c r="EX36" i="102" s="1"/>
  <c r="EY36" i="102" s="1"/>
  <c r="EZ36" i="102" s="1"/>
  <c r="FA36" i="102" s="1"/>
  <c r="FB36" i="102" s="1"/>
  <c r="FC36" i="102" s="1"/>
  <c r="FD36" i="102" s="1"/>
  <c r="FE36" i="102" s="1"/>
  <c r="FF36" i="102" s="1"/>
  <c r="FG36" i="102" s="1"/>
  <c r="FH36" i="102" s="1"/>
  <c r="FI36" i="102" s="1"/>
  <c r="FJ36" i="102" s="1"/>
  <c r="FK36" i="102" s="1"/>
  <c r="FL36" i="102" s="1"/>
  <c r="FM36" i="102" s="1"/>
  <c r="FN36" i="102" s="1"/>
  <c r="FO36" i="102" s="1"/>
  <c r="FP36" i="102" s="1"/>
  <c r="FQ36" i="102" s="1"/>
  <c r="FR36" i="102" s="1"/>
  <c r="FS36" i="102" s="1"/>
  <c r="FT36" i="102" s="1"/>
  <c r="FU36" i="102" s="1"/>
  <c r="FV36" i="102" s="1"/>
  <c r="FW36" i="102" s="1"/>
  <c r="FX36" i="102" s="1"/>
  <c r="FY36" i="102" s="1"/>
  <c r="FZ36" i="102" s="1"/>
  <c r="GA36" i="102" s="1"/>
  <c r="GB36" i="102" s="1"/>
  <c r="GC36" i="102" s="1"/>
  <c r="GD36" i="102" s="1"/>
  <c r="GE36" i="102" s="1"/>
  <c r="GF36" i="102" s="1"/>
  <c r="GG36" i="102" s="1"/>
  <c r="GH36" i="102" s="1"/>
  <c r="GI36" i="102" s="1"/>
  <c r="GJ36" i="102" s="1"/>
  <c r="GK36" i="102" s="1"/>
  <c r="GL36" i="102" s="1"/>
  <c r="GM36" i="102" s="1"/>
  <c r="GN36" i="102" s="1"/>
  <c r="GO36" i="102" s="1"/>
  <c r="GP36" i="102" s="1"/>
  <c r="GQ36" i="102" s="1"/>
  <c r="GR36" i="102" s="1"/>
  <c r="GS36" i="102" s="1"/>
  <c r="GT36" i="102" s="1"/>
  <c r="GU36" i="102" s="1"/>
  <c r="GV36" i="102" s="1"/>
  <c r="GW36" i="102" s="1"/>
  <c r="GX36" i="102" s="1"/>
  <c r="GY36" i="102" s="1"/>
  <c r="GZ36" i="102" s="1"/>
  <c r="HA36" i="102" s="1"/>
  <c r="HB36" i="102" s="1"/>
  <c r="HC36" i="102" s="1"/>
  <c r="HD36" i="102" s="1"/>
  <c r="HE36" i="102" s="1"/>
  <c r="HF36" i="102" s="1"/>
  <c r="HG36" i="102" s="1"/>
  <c r="HH36" i="102" s="1"/>
  <c r="HI36" i="102" s="1"/>
  <c r="HJ36" i="102" s="1"/>
  <c r="AI84" i="100"/>
  <c r="AJ35" i="102"/>
  <c r="AK35" i="102" s="1"/>
  <c r="AL35" i="102" s="1"/>
  <c r="AM35" i="102" s="1"/>
  <c r="AS12" i="102"/>
  <c r="E26" i="101"/>
  <c r="F26" i="101" s="1"/>
  <c r="V91" i="100"/>
  <c r="AO29" i="102"/>
  <c r="AU10" i="102"/>
  <c r="AQ24" i="102"/>
  <c r="AI2" i="102" l="1"/>
  <c r="AH55" i="100" s="1"/>
  <c r="AV10" i="102"/>
  <c r="C27" i="101"/>
  <c r="D27" i="101" s="1"/>
  <c r="AT12" i="102"/>
  <c r="AP29" i="102"/>
  <c r="AR24" i="102"/>
  <c r="AN35" i="102"/>
  <c r="AJ84" i="100" l="1"/>
  <c r="AI82" i="100"/>
  <c r="AI67" i="100" s="1"/>
  <c r="B37" i="102" s="1"/>
  <c r="AJ37" i="102" s="1"/>
  <c r="AK37" i="102" s="1"/>
  <c r="AL37" i="102" s="1"/>
  <c r="AM37" i="102" s="1"/>
  <c r="AN37" i="102" s="1"/>
  <c r="AO37" i="102" s="1"/>
  <c r="AP37" i="102" s="1"/>
  <c r="AQ37" i="102" s="1"/>
  <c r="AR37" i="102" s="1"/>
  <c r="AS37" i="102" s="1"/>
  <c r="AT37" i="102" s="1"/>
  <c r="AU37" i="102" s="1"/>
  <c r="AV37" i="102" s="1"/>
  <c r="AW37" i="102" s="1"/>
  <c r="AX37" i="102" s="1"/>
  <c r="AY37" i="102" s="1"/>
  <c r="AZ37" i="102" s="1"/>
  <c r="BA37" i="102" s="1"/>
  <c r="BB37" i="102" s="1"/>
  <c r="BC37" i="102" s="1"/>
  <c r="BD37" i="102" s="1"/>
  <c r="BE37" i="102" s="1"/>
  <c r="BF37" i="102" s="1"/>
  <c r="BG37" i="102" s="1"/>
  <c r="BH37" i="102" s="1"/>
  <c r="BI37" i="102" s="1"/>
  <c r="BJ37" i="102" s="1"/>
  <c r="BK37" i="102" s="1"/>
  <c r="BL37" i="102" s="1"/>
  <c r="BM37" i="102" s="1"/>
  <c r="BN37" i="102" s="1"/>
  <c r="BO37" i="102" s="1"/>
  <c r="BP37" i="102" s="1"/>
  <c r="BQ37" i="102" s="1"/>
  <c r="BR37" i="102" s="1"/>
  <c r="BS37" i="102" s="1"/>
  <c r="BT37" i="102" s="1"/>
  <c r="BU37" i="102" s="1"/>
  <c r="BV37" i="102" s="1"/>
  <c r="BW37" i="102" s="1"/>
  <c r="BX37" i="102" s="1"/>
  <c r="BY37" i="102" s="1"/>
  <c r="BZ37" i="102" s="1"/>
  <c r="CA37" i="102" s="1"/>
  <c r="CB37" i="102" s="1"/>
  <c r="CC37" i="102" s="1"/>
  <c r="CD37" i="102" s="1"/>
  <c r="CE37" i="102" s="1"/>
  <c r="CF37" i="102" s="1"/>
  <c r="CG37" i="102" s="1"/>
  <c r="CH37" i="102" s="1"/>
  <c r="CI37" i="102" s="1"/>
  <c r="CJ37" i="102" s="1"/>
  <c r="CK37" i="102" s="1"/>
  <c r="CL37" i="102" s="1"/>
  <c r="CM37" i="102" s="1"/>
  <c r="CN37" i="102" s="1"/>
  <c r="CO37" i="102" s="1"/>
  <c r="CP37" i="102" s="1"/>
  <c r="CQ37" i="102" s="1"/>
  <c r="CR37" i="102" s="1"/>
  <c r="CS37" i="102" s="1"/>
  <c r="CT37" i="102" s="1"/>
  <c r="CU37" i="102" s="1"/>
  <c r="CV37" i="102" s="1"/>
  <c r="CW37" i="102" s="1"/>
  <c r="CX37" i="102" s="1"/>
  <c r="CY37" i="102" s="1"/>
  <c r="CZ37" i="102" s="1"/>
  <c r="DA37" i="102" s="1"/>
  <c r="DB37" i="102" s="1"/>
  <c r="DC37" i="102" s="1"/>
  <c r="DD37" i="102" s="1"/>
  <c r="DE37" i="102" s="1"/>
  <c r="DF37" i="102" s="1"/>
  <c r="DG37" i="102" s="1"/>
  <c r="DH37" i="102" s="1"/>
  <c r="DI37" i="102" s="1"/>
  <c r="DJ37" i="102" s="1"/>
  <c r="DK37" i="102" s="1"/>
  <c r="DL37" i="102" s="1"/>
  <c r="DM37" i="102" s="1"/>
  <c r="DN37" i="102" s="1"/>
  <c r="DO37" i="102" s="1"/>
  <c r="DP37" i="102" s="1"/>
  <c r="DQ37" i="102" s="1"/>
  <c r="DR37" i="102" s="1"/>
  <c r="DS37" i="102" s="1"/>
  <c r="DT37" i="102" s="1"/>
  <c r="DU37" i="102" s="1"/>
  <c r="DV37" i="102" s="1"/>
  <c r="DW37" i="102" s="1"/>
  <c r="DX37" i="102" s="1"/>
  <c r="DY37" i="102" s="1"/>
  <c r="DZ37" i="102" s="1"/>
  <c r="EA37" i="102" s="1"/>
  <c r="EB37" i="102" s="1"/>
  <c r="EC37" i="102" s="1"/>
  <c r="ED37" i="102" s="1"/>
  <c r="EE37" i="102" s="1"/>
  <c r="EF37" i="102" s="1"/>
  <c r="EG37" i="102" s="1"/>
  <c r="EH37" i="102" s="1"/>
  <c r="EI37" i="102" s="1"/>
  <c r="EJ37" i="102" s="1"/>
  <c r="EK37" i="102" s="1"/>
  <c r="EL37" i="102" s="1"/>
  <c r="EM37" i="102" s="1"/>
  <c r="EN37" i="102" s="1"/>
  <c r="EO37" i="102" s="1"/>
  <c r="EP37" i="102" s="1"/>
  <c r="EQ37" i="102" s="1"/>
  <c r="ER37" i="102" s="1"/>
  <c r="ES37" i="102" s="1"/>
  <c r="ET37" i="102" s="1"/>
  <c r="EU37" i="102" s="1"/>
  <c r="EV37" i="102" s="1"/>
  <c r="EW37" i="102" s="1"/>
  <c r="EX37" i="102" s="1"/>
  <c r="EY37" i="102" s="1"/>
  <c r="EZ37" i="102" s="1"/>
  <c r="FA37" i="102" s="1"/>
  <c r="FB37" i="102" s="1"/>
  <c r="FC37" i="102" s="1"/>
  <c r="FD37" i="102" s="1"/>
  <c r="FE37" i="102" s="1"/>
  <c r="FF37" i="102" s="1"/>
  <c r="FG37" i="102" s="1"/>
  <c r="FH37" i="102" s="1"/>
  <c r="FI37" i="102" s="1"/>
  <c r="FJ37" i="102" s="1"/>
  <c r="FK37" i="102" s="1"/>
  <c r="FL37" i="102" s="1"/>
  <c r="FM37" i="102" s="1"/>
  <c r="FN37" i="102" s="1"/>
  <c r="FO37" i="102" s="1"/>
  <c r="FP37" i="102" s="1"/>
  <c r="FQ37" i="102" s="1"/>
  <c r="FR37" i="102" s="1"/>
  <c r="FS37" i="102" s="1"/>
  <c r="FT37" i="102" s="1"/>
  <c r="FU37" i="102" s="1"/>
  <c r="FV37" i="102" s="1"/>
  <c r="FW37" i="102" s="1"/>
  <c r="FX37" i="102" s="1"/>
  <c r="FY37" i="102" s="1"/>
  <c r="FZ37" i="102" s="1"/>
  <c r="GA37" i="102" s="1"/>
  <c r="GB37" i="102" s="1"/>
  <c r="GC37" i="102" s="1"/>
  <c r="GD37" i="102" s="1"/>
  <c r="GE37" i="102" s="1"/>
  <c r="GF37" i="102" s="1"/>
  <c r="GG37" i="102" s="1"/>
  <c r="GH37" i="102" s="1"/>
  <c r="GI37" i="102" s="1"/>
  <c r="GJ37" i="102" s="1"/>
  <c r="GK37" i="102" s="1"/>
  <c r="GL37" i="102" s="1"/>
  <c r="GM37" i="102" s="1"/>
  <c r="GN37" i="102" s="1"/>
  <c r="GO37" i="102" s="1"/>
  <c r="GP37" i="102" s="1"/>
  <c r="GQ37" i="102" s="1"/>
  <c r="GR37" i="102" s="1"/>
  <c r="GS37" i="102" s="1"/>
  <c r="GT37" i="102" s="1"/>
  <c r="GU37" i="102" s="1"/>
  <c r="GV37" i="102" s="1"/>
  <c r="GW37" i="102" s="1"/>
  <c r="GX37" i="102" s="1"/>
  <c r="GY37" i="102" s="1"/>
  <c r="GZ37" i="102" s="1"/>
  <c r="HA37" i="102" s="1"/>
  <c r="HB37" i="102" s="1"/>
  <c r="HC37" i="102" s="1"/>
  <c r="HD37" i="102" s="1"/>
  <c r="HE37" i="102" s="1"/>
  <c r="HF37" i="102" s="1"/>
  <c r="HG37" i="102" s="1"/>
  <c r="HH37" i="102" s="1"/>
  <c r="HI37" i="102" s="1"/>
  <c r="HJ37" i="102" s="1"/>
  <c r="AS24" i="102"/>
  <c r="AU12" i="102"/>
  <c r="AO35" i="102"/>
  <c r="AQ29" i="102"/>
  <c r="W91" i="100"/>
  <c r="E27" i="101"/>
  <c r="F27" i="101" s="1"/>
  <c r="AW10" i="102"/>
  <c r="AJ2" i="102" l="1"/>
  <c r="AI55" i="100" s="1"/>
  <c r="AJ82" i="100"/>
  <c r="AJ67" i="100" s="1"/>
  <c r="B38" i="102" s="1"/>
  <c r="AK38" i="102" s="1"/>
  <c r="AV12" i="102"/>
  <c r="AT24" i="102"/>
  <c r="AR29" i="102"/>
  <c r="AX10" i="102"/>
  <c r="AP35" i="102"/>
  <c r="C28" i="101"/>
  <c r="D28" i="101" s="1"/>
  <c r="AK84" i="100" l="1"/>
  <c r="AK2" i="102"/>
  <c r="AJ55" i="100" s="1"/>
  <c r="AL38" i="102"/>
  <c r="AS29" i="102"/>
  <c r="E28" i="101"/>
  <c r="F28" i="101" s="1"/>
  <c r="X91" i="100"/>
  <c r="AU24" i="102"/>
  <c r="AQ35" i="102"/>
  <c r="AY10" i="102"/>
  <c r="AW12" i="102"/>
  <c r="AK82" i="100" l="1"/>
  <c r="AK67" i="100" s="1"/>
  <c r="B39" i="102" s="1"/>
  <c r="AL39" i="102" s="1"/>
  <c r="AM39" i="102" s="1"/>
  <c r="AN39" i="102" s="1"/>
  <c r="AO39" i="102" s="1"/>
  <c r="AP39" i="102" s="1"/>
  <c r="AQ39" i="102" s="1"/>
  <c r="AR39" i="102" s="1"/>
  <c r="AS39" i="102" s="1"/>
  <c r="AT39" i="102" s="1"/>
  <c r="AU39" i="102" s="1"/>
  <c r="AV39" i="102" s="1"/>
  <c r="AW39" i="102" s="1"/>
  <c r="AX39" i="102" s="1"/>
  <c r="AY39" i="102" s="1"/>
  <c r="AZ39" i="102" s="1"/>
  <c r="BA39" i="102" s="1"/>
  <c r="BB39" i="102" s="1"/>
  <c r="BC39" i="102" s="1"/>
  <c r="BD39" i="102" s="1"/>
  <c r="BE39" i="102" s="1"/>
  <c r="BF39" i="102" s="1"/>
  <c r="BG39" i="102" s="1"/>
  <c r="BH39" i="102" s="1"/>
  <c r="BI39" i="102" s="1"/>
  <c r="BJ39" i="102" s="1"/>
  <c r="BK39" i="102" s="1"/>
  <c r="BL39" i="102" s="1"/>
  <c r="BM39" i="102" s="1"/>
  <c r="BN39" i="102" s="1"/>
  <c r="BO39" i="102" s="1"/>
  <c r="BP39" i="102" s="1"/>
  <c r="BQ39" i="102" s="1"/>
  <c r="BR39" i="102" s="1"/>
  <c r="BS39" i="102" s="1"/>
  <c r="BT39" i="102" s="1"/>
  <c r="BU39" i="102" s="1"/>
  <c r="BV39" i="102" s="1"/>
  <c r="BW39" i="102" s="1"/>
  <c r="BX39" i="102" s="1"/>
  <c r="BY39" i="102" s="1"/>
  <c r="BZ39" i="102" s="1"/>
  <c r="CA39" i="102" s="1"/>
  <c r="CB39" i="102" s="1"/>
  <c r="CC39" i="102" s="1"/>
  <c r="CD39" i="102" s="1"/>
  <c r="CE39" i="102" s="1"/>
  <c r="CF39" i="102" s="1"/>
  <c r="CG39" i="102" s="1"/>
  <c r="CH39" i="102" s="1"/>
  <c r="CI39" i="102" s="1"/>
  <c r="CJ39" i="102" s="1"/>
  <c r="CK39" i="102" s="1"/>
  <c r="CL39" i="102" s="1"/>
  <c r="CM39" i="102" s="1"/>
  <c r="CN39" i="102" s="1"/>
  <c r="CO39" i="102" s="1"/>
  <c r="CP39" i="102" s="1"/>
  <c r="CQ39" i="102" s="1"/>
  <c r="CR39" i="102" s="1"/>
  <c r="CS39" i="102" s="1"/>
  <c r="CT39" i="102" s="1"/>
  <c r="CU39" i="102" s="1"/>
  <c r="CV39" i="102" s="1"/>
  <c r="CW39" i="102" s="1"/>
  <c r="CX39" i="102" s="1"/>
  <c r="CY39" i="102" s="1"/>
  <c r="CZ39" i="102" s="1"/>
  <c r="DA39" i="102" s="1"/>
  <c r="DB39" i="102" s="1"/>
  <c r="DC39" i="102" s="1"/>
  <c r="DD39" i="102" s="1"/>
  <c r="DE39" i="102" s="1"/>
  <c r="DF39" i="102" s="1"/>
  <c r="DG39" i="102" s="1"/>
  <c r="DH39" i="102" s="1"/>
  <c r="DI39" i="102" s="1"/>
  <c r="DJ39" i="102" s="1"/>
  <c r="DK39" i="102" s="1"/>
  <c r="DL39" i="102" s="1"/>
  <c r="DM39" i="102" s="1"/>
  <c r="DN39" i="102" s="1"/>
  <c r="DO39" i="102" s="1"/>
  <c r="DP39" i="102" s="1"/>
  <c r="DQ39" i="102" s="1"/>
  <c r="DR39" i="102" s="1"/>
  <c r="DS39" i="102" s="1"/>
  <c r="DT39" i="102" s="1"/>
  <c r="DU39" i="102" s="1"/>
  <c r="DV39" i="102" s="1"/>
  <c r="DW39" i="102" s="1"/>
  <c r="DX39" i="102" s="1"/>
  <c r="DY39" i="102" s="1"/>
  <c r="DZ39" i="102" s="1"/>
  <c r="EA39" i="102" s="1"/>
  <c r="EB39" i="102" s="1"/>
  <c r="EC39" i="102" s="1"/>
  <c r="ED39" i="102" s="1"/>
  <c r="EE39" i="102" s="1"/>
  <c r="EF39" i="102" s="1"/>
  <c r="EG39" i="102" s="1"/>
  <c r="EH39" i="102" s="1"/>
  <c r="EI39" i="102" s="1"/>
  <c r="EJ39" i="102" s="1"/>
  <c r="EK39" i="102" s="1"/>
  <c r="EL39" i="102" s="1"/>
  <c r="EM39" i="102" s="1"/>
  <c r="EN39" i="102" s="1"/>
  <c r="EO39" i="102" s="1"/>
  <c r="EP39" i="102" s="1"/>
  <c r="EQ39" i="102" s="1"/>
  <c r="ER39" i="102" s="1"/>
  <c r="ES39" i="102" s="1"/>
  <c r="ET39" i="102" s="1"/>
  <c r="EU39" i="102" s="1"/>
  <c r="EV39" i="102" s="1"/>
  <c r="EW39" i="102" s="1"/>
  <c r="EX39" i="102" s="1"/>
  <c r="EY39" i="102" s="1"/>
  <c r="EZ39" i="102" s="1"/>
  <c r="FA39" i="102" s="1"/>
  <c r="FB39" i="102" s="1"/>
  <c r="FC39" i="102" s="1"/>
  <c r="FD39" i="102" s="1"/>
  <c r="FE39" i="102" s="1"/>
  <c r="FF39" i="102" s="1"/>
  <c r="FG39" i="102" s="1"/>
  <c r="FH39" i="102" s="1"/>
  <c r="FI39" i="102" s="1"/>
  <c r="FJ39" i="102" s="1"/>
  <c r="FK39" i="102" s="1"/>
  <c r="FL39" i="102" s="1"/>
  <c r="FM39" i="102" s="1"/>
  <c r="FN39" i="102" s="1"/>
  <c r="FO39" i="102" s="1"/>
  <c r="FP39" i="102" s="1"/>
  <c r="FQ39" i="102" s="1"/>
  <c r="FR39" i="102" s="1"/>
  <c r="FS39" i="102" s="1"/>
  <c r="FT39" i="102" s="1"/>
  <c r="FU39" i="102" s="1"/>
  <c r="FV39" i="102" s="1"/>
  <c r="FW39" i="102" s="1"/>
  <c r="FX39" i="102" s="1"/>
  <c r="FY39" i="102" s="1"/>
  <c r="FZ39" i="102" s="1"/>
  <c r="GA39" i="102" s="1"/>
  <c r="GB39" i="102" s="1"/>
  <c r="GC39" i="102" s="1"/>
  <c r="GD39" i="102" s="1"/>
  <c r="GE39" i="102" s="1"/>
  <c r="GF39" i="102" s="1"/>
  <c r="GG39" i="102" s="1"/>
  <c r="GH39" i="102" s="1"/>
  <c r="GI39" i="102" s="1"/>
  <c r="GJ39" i="102" s="1"/>
  <c r="GK39" i="102" s="1"/>
  <c r="GL39" i="102" s="1"/>
  <c r="GM39" i="102" s="1"/>
  <c r="GN39" i="102" s="1"/>
  <c r="GO39" i="102" s="1"/>
  <c r="GP39" i="102" s="1"/>
  <c r="GQ39" i="102" s="1"/>
  <c r="GR39" i="102" s="1"/>
  <c r="GS39" i="102" s="1"/>
  <c r="GT39" i="102" s="1"/>
  <c r="GU39" i="102" s="1"/>
  <c r="GV39" i="102" s="1"/>
  <c r="GW39" i="102" s="1"/>
  <c r="GX39" i="102" s="1"/>
  <c r="GY39" i="102" s="1"/>
  <c r="GZ39" i="102" s="1"/>
  <c r="HA39" i="102" s="1"/>
  <c r="HB39" i="102" s="1"/>
  <c r="HC39" i="102" s="1"/>
  <c r="HD39" i="102" s="1"/>
  <c r="HE39" i="102" s="1"/>
  <c r="HF39" i="102" s="1"/>
  <c r="HG39" i="102" s="1"/>
  <c r="HH39" i="102" s="1"/>
  <c r="HI39" i="102" s="1"/>
  <c r="HJ39" i="102" s="1"/>
  <c r="AM38" i="102"/>
  <c r="AN38" i="102" s="1"/>
  <c r="AO38" i="102" s="1"/>
  <c r="AP38" i="102" s="1"/>
  <c r="AQ38" i="102" s="1"/>
  <c r="AR38" i="102" s="1"/>
  <c r="AS38" i="102" s="1"/>
  <c r="AT38" i="102" s="1"/>
  <c r="AU38" i="102" s="1"/>
  <c r="AV38" i="102" s="1"/>
  <c r="AW38" i="102" s="1"/>
  <c r="AX38" i="102" s="1"/>
  <c r="AY38" i="102" s="1"/>
  <c r="AZ38" i="102" s="1"/>
  <c r="BA38" i="102" s="1"/>
  <c r="BB38" i="102" s="1"/>
  <c r="BC38" i="102" s="1"/>
  <c r="BD38" i="102" s="1"/>
  <c r="BE38" i="102" s="1"/>
  <c r="BF38" i="102" s="1"/>
  <c r="BG38" i="102" s="1"/>
  <c r="BH38" i="102" s="1"/>
  <c r="BI38" i="102" s="1"/>
  <c r="BJ38" i="102" s="1"/>
  <c r="BK38" i="102" s="1"/>
  <c r="BL38" i="102" s="1"/>
  <c r="BM38" i="102" s="1"/>
  <c r="BN38" i="102" s="1"/>
  <c r="BO38" i="102" s="1"/>
  <c r="BP38" i="102" s="1"/>
  <c r="BQ38" i="102" s="1"/>
  <c r="BR38" i="102" s="1"/>
  <c r="BS38" i="102" s="1"/>
  <c r="BT38" i="102" s="1"/>
  <c r="BU38" i="102" s="1"/>
  <c r="BV38" i="102" s="1"/>
  <c r="BW38" i="102" s="1"/>
  <c r="BX38" i="102" s="1"/>
  <c r="BY38" i="102" s="1"/>
  <c r="BZ38" i="102" s="1"/>
  <c r="CA38" i="102" s="1"/>
  <c r="CB38" i="102" s="1"/>
  <c r="CC38" i="102" s="1"/>
  <c r="CD38" i="102" s="1"/>
  <c r="CE38" i="102" s="1"/>
  <c r="CF38" i="102" s="1"/>
  <c r="CG38" i="102" s="1"/>
  <c r="CH38" i="102" s="1"/>
  <c r="CI38" i="102" s="1"/>
  <c r="CJ38" i="102" s="1"/>
  <c r="CK38" i="102" s="1"/>
  <c r="CL38" i="102" s="1"/>
  <c r="CM38" i="102" s="1"/>
  <c r="CN38" i="102" s="1"/>
  <c r="CO38" i="102" s="1"/>
  <c r="CP38" i="102" s="1"/>
  <c r="CQ38" i="102" s="1"/>
  <c r="CR38" i="102" s="1"/>
  <c r="CS38" i="102" s="1"/>
  <c r="CT38" i="102" s="1"/>
  <c r="CU38" i="102" s="1"/>
  <c r="CV38" i="102" s="1"/>
  <c r="CW38" i="102" s="1"/>
  <c r="CX38" i="102" s="1"/>
  <c r="CY38" i="102" s="1"/>
  <c r="CZ38" i="102" s="1"/>
  <c r="DA38" i="102" s="1"/>
  <c r="DB38" i="102" s="1"/>
  <c r="DC38" i="102" s="1"/>
  <c r="DD38" i="102" s="1"/>
  <c r="DE38" i="102" s="1"/>
  <c r="DF38" i="102" s="1"/>
  <c r="DG38" i="102" s="1"/>
  <c r="DH38" i="102" s="1"/>
  <c r="DI38" i="102" s="1"/>
  <c r="DJ38" i="102" s="1"/>
  <c r="DK38" i="102" s="1"/>
  <c r="DL38" i="102" s="1"/>
  <c r="DM38" i="102" s="1"/>
  <c r="DN38" i="102" s="1"/>
  <c r="DO38" i="102" s="1"/>
  <c r="DP38" i="102" s="1"/>
  <c r="DQ38" i="102" s="1"/>
  <c r="DR38" i="102" s="1"/>
  <c r="DS38" i="102" s="1"/>
  <c r="DT38" i="102" s="1"/>
  <c r="DU38" i="102" s="1"/>
  <c r="DV38" i="102" s="1"/>
  <c r="DW38" i="102" s="1"/>
  <c r="DX38" i="102" s="1"/>
  <c r="DY38" i="102" s="1"/>
  <c r="DZ38" i="102" s="1"/>
  <c r="EA38" i="102" s="1"/>
  <c r="EB38" i="102" s="1"/>
  <c r="EC38" i="102" s="1"/>
  <c r="ED38" i="102" s="1"/>
  <c r="EE38" i="102" s="1"/>
  <c r="EF38" i="102" s="1"/>
  <c r="EG38" i="102" s="1"/>
  <c r="EH38" i="102" s="1"/>
  <c r="EI38" i="102" s="1"/>
  <c r="EJ38" i="102" s="1"/>
  <c r="EK38" i="102" s="1"/>
  <c r="EL38" i="102" s="1"/>
  <c r="EM38" i="102" s="1"/>
  <c r="EN38" i="102" s="1"/>
  <c r="EO38" i="102" s="1"/>
  <c r="EP38" i="102" s="1"/>
  <c r="EQ38" i="102" s="1"/>
  <c r="ER38" i="102" s="1"/>
  <c r="ES38" i="102" s="1"/>
  <c r="ET38" i="102" s="1"/>
  <c r="EU38" i="102" s="1"/>
  <c r="EV38" i="102" s="1"/>
  <c r="EW38" i="102" s="1"/>
  <c r="EX38" i="102" s="1"/>
  <c r="EY38" i="102" s="1"/>
  <c r="EZ38" i="102" s="1"/>
  <c r="FA38" i="102" s="1"/>
  <c r="FB38" i="102" s="1"/>
  <c r="FC38" i="102" s="1"/>
  <c r="FD38" i="102" s="1"/>
  <c r="FE38" i="102" s="1"/>
  <c r="FF38" i="102" s="1"/>
  <c r="FG38" i="102" s="1"/>
  <c r="FH38" i="102" s="1"/>
  <c r="FI38" i="102" s="1"/>
  <c r="FJ38" i="102" s="1"/>
  <c r="FK38" i="102" s="1"/>
  <c r="FL38" i="102" s="1"/>
  <c r="FM38" i="102" s="1"/>
  <c r="FN38" i="102" s="1"/>
  <c r="FO38" i="102" s="1"/>
  <c r="FP38" i="102" s="1"/>
  <c r="FQ38" i="102" s="1"/>
  <c r="FR38" i="102" s="1"/>
  <c r="FS38" i="102" s="1"/>
  <c r="FT38" i="102" s="1"/>
  <c r="FU38" i="102" s="1"/>
  <c r="FV38" i="102" s="1"/>
  <c r="FW38" i="102" s="1"/>
  <c r="FX38" i="102" s="1"/>
  <c r="FY38" i="102" s="1"/>
  <c r="FZ38" i="102" s="1"/>
  <c r="GA38" i="102" s="1"/>
  <c r="GB38" i="102" s="1"/>
  <c r="GC38" i="102" s="1"/>
  <c r="GD38" i="102" s="1"/>
  <c r="GE38" i="102" s="1"/>
  <c r="GF38" i="102" s="1"/>
  <c r="GG38" i="102" s="1"/>
  <c r="GH38" i="102" s="1"/>
  <c r="GI38" i="102" s="1"/>
  <c r="GJ38" i="102" s="1"/>
  <c r="GK38" i="102" s="1"/>
  <c r="GL38" i="102" s="1"/>
  <c r="GM38" i="102" s="1"/>
  <c r="GN38" i="102" s="1"/>
  <c r="GO38" i="102" s="1"/>
  <c r="GP38" i="102" s="1"/>
  <c r="GQ38" i="102" s="1"/>
  <c r="GR38" i="102" s="1"/>
  <c r="GS38" i="102" s="1"/>
  <c r="GT38" i="102" s="1"/>
  <c r="GU38" i="102" s="1"/>
  <c r="GV38" i="102" s="1"/>
  <c r="GW38" i="102" s="1"/>
  <c r="GX38" i="102" s="1"/>
  <c r="GY38" i="102" s="1"/>
  <c r="GZ38" i="102" s="1"/>
  <c r="HA38" i="102" s="1"/>
  <c r="HB38" i="102" s="1"/>
  <c r="HC38" i="102" s="1"/>
  <c r="HD38" i="102" s="1"/>
  <c r="HE38" i="102" s="1"/>
  <c r="HF38" i="102" s="1"/>
  <c r="HG38" i="102" s="1"/>
  <c r="HH38" i="102" s="1"/>
  <c r="HI38" i="102" s="1"/>
  <c r="HJ38" i="102" s="1"/>
  <c r="AX12" i="102"/>
  <c r="AZ10" i="102"/>
  <c r="AV24" i="102"/>
  <c r="AT29" i="102"/>
  <c r="C29" i="101"/>
  <c r="D29" i="101" s="1"/>
  <c r="AR35" i="102"/>
  <c r="AL2" i="102" l="1"/>
  <c r="AK55" i="100" s="1"/>
  <c r="E29" i="101"/>
  <c r="F29" i="101" s="1"/>
  <c r="Y91" i="100"/>
  <c r="AW24" i="102"/>
  <c r="AU29" i="102"/>
  <c r="BA10" i="102"/>
  <c r="AS35" i="102"/>
  <c r="AY12" i="102"/>
  <c r="AL82" i="100" l="1"/>
  <c r="AM84" i="100"/>
  <c r="AL84" i="100"/>
  <c r="BB10" i="102"/>
  <c r="AT35" i="102"/>
  <c r="AV29" i="102"/>
  <c r="C30" i="101"/>
  <c r="E30" i="101" s="1"/>
  <c r="F30" i="101" s="1"/>
  <c r="AZ12" i="102"/>
  <c r="AX24" i="102"/>
  <c r="AL67" i="100" l="1"/>
  <c r="B40" i="102" s="1"/>
  <c r="AM40" i="102" s="1"/>
  <c r="AN40" i="102" s="1"/>
  <c r="AO40" i="102" s="1"/>
  <c r="AP40" i="102" s="1"/>
  <c r="AQ40" i="102" s="1"/>
  <c r="AR40" i="102" s="1"/>
  <c r="AS40" i="102" s="1"/>
  <c r="AT40" i="102" s="1"/>
  <c r="AU40" i="102" s="1"/>
  <c r="AV40" i="102" s="1"/>
  <c r="AW40" i="102" s="1"/>
  <c r="AX40" i="102" s="1"/>
  <c r="AY40" i="102" s="1"/>
  <c r="AZ40" i="102" s="1"/>
  <c r="BA40" i="102" s="1"/>
  <c r="BB40" i="102" s="1"/>
  <c r="BC40" i="102" s="1"/>
  <c r="BD40" i="102" s="1"/>
  <c r="BE40" i="102" s="1"/>
  <c r="BF40" i="102" s="1"/>
  <c r="BG40" i="102" s="1"/>
  <c r="BH40" i="102" s="1"/>
  <c r="BI40" i="102" s="1"/>
  <c r="BJ40" i="102" s="1"/>
  <c r="BK40" i="102" s="1"/>
  <c r="BL40" i="102" s="1"/>
  <c r="BM40" i="102" s="1"/>
  <c r="BN40" i="102" s="1"/>
  <c r="BO40" i="102" s="1"/>
  <c r="BP40" i="102" s="1"/>
  <c r="BQ40" i="102" s="1"/>
  <c r="BR40" i="102" s="1"/>
  <c r="BS40" i="102" s="1"/>
  <c r="BT40" i="102" s="1"/>
  <c r="BU40" i="102" s="1"/>
  <c r="BV40" i="102" s="1"/>
  <c r="BW40" i="102" s="1"/>
  <c r="BX40" i="102" s="1"/>
  <c r="BY40" i="102" s="1"/>
  <c r="BZ40" i="102" s="1"/>
  <c r="CA40" i="102" s="1"/>
  <c r="CB40" i="102" s="1"/>
  <c r="CC40" i="102" s="1"/>
  <c r="CD40" i="102" s="1"/>
  <c r="CE40" i="102" s="1"/>
  <c r="CF40" i="102" s="1"/>
  <c r="CG40" i="102" s="1"/>
  <c r="CH40" i="102" s="1"/>
  <c r="CI40" i="102" s="1"/>
  <c r="CJ40" i="102" s="1"/>
  <c r="CK40" i="102" s="1"/>
  <c r="CL40" i="102" s="1"/>
  <c r="CM40" i="102" s="1"/>
  <c r="CN40" i="102" s="1"/>
  <c r="CO40" i="102" s="1"/>
  <c r="CP40" i="102" s="1"/>
  <c r="CQ40" i="102" s="1"/>
  <c r="CR40" i="102" s="1"/>
  <c r="CS40" i="102" s="1"/>
  <c r="CT40" i="102" s="1"/>
  <c r="CU40" i="102" s="1"/>
  <c r="CV40" i="102" s="1"/>
  <c r="CW40" i="102" s="1"/>
  <c r="CX40" i="102" s="1"/>
  <c r="CY40" i="102" s="1"/>
  <c r="CZ40" i="102" s="1"/>
  <c r="DA40" i="102" s="1"/>
  <c r="DB40" i="102" s="1"/>
  <c r="DC40" i="102" s="1"/>
  <c r="DD40" i="102" s="1"/>
  <c r="DE40" i="102" s="1"/>
  <c r="DF40" i="102" s="1"/>
  <c r="DG40" i="102" s="1"/>
  <c r="DH40" i="102" s="1"/>
  <c r="DI40" i="102" s="1"/>
  <c r="DJ40" i="102" s="1"/>
  <c r="DK40" i="102" s="1"/>
  <c r="DL40" i="102" s="1"/>
  <c r="DM40" i="102" s="1"/>
  <c r="DN40" i="102" s="1"/>
  <c r="DO40" i="102" s="1"/>
  <c r="DP40" i="102" s="1"/>
  <c r="DQ40" i="102" s="1"/>
  <c r="DR40" i="102" s="1"/>
  <c r="DS40" i="102" s="1"/>
  <c r="DT40" i="102" s="1"/>
  <c r="DU40" i="102" s="1"/>
  <c r="DV40" i="102" s="1"/>
  <c r="DW40" i="102" s="1"/>
  <c r="DX40" i="102" s="1"/>
  <c r="DY40" i="102" s="1"/>
  <c r="DZ40" i="102" s="1"/>
  <c r="EA40" i="102" s="1"/>
  <c r="EB40" i="102" s="1"/>
  <c r="EC40" i="102" s="1"/>
  <c r="ED40" i="102" s="1"/>
  <c r="EE40" i="102" s="1"/>
  <c r="EF40" i="102" s="1"/>
  <c r="EG40" i="102" s="1"/>
  <c r="EH40" i="102" s="1"/>
  <c r="EI40" i="102" s="1"/>
  <c r="EJ40" i="102" s="1"/>
  <c r="EK40" i="102" s="1"/>
  <c r="EL40" i="102" s="1"/>
  <c r="EM40" i="102" s="1"/>
  <c r="EN40" i="102" s="1"/>
  <c r="EO40" i="102" s="1"/>
  <c r="EP40" i="102" s="1"/>
  <c r="EQ40" i="102" s="1"/>
  <c r="ER40" i="102" s="1"/>
  <c r="ES40" i="102" s="1"/>
  <c r="ET40" i="102" s="1"/>
  <c r="EU40" i="102" s="1"/>
  <c r="EV40" i="102" s="1"/>
  <c r="EW40" i="102" s="1"/>
  <c r="EX40" i="102" s="1"/>
  <c r="EY40" i="102" s="1"/>
  <c r="EZ40" i="102" s="1"/>
  <c r="FA40" i="102" s="1"/>
  <c r="FB40" i="102" s="1"/>
  <c r="FC40" i="102" s="1"/>
  <c r="FD40" i="102" s="1"/>
  <c r="FE40" i="102" s="1"/>
  <c r="FF40" i="102" s="1"/>
  <c r="FG40" i="102" s="1"/>
  <c r="FH40" i="102" s="1"/>
  <c r="FI40" i="102" s="1"/>
  <c r="FJ40" i="102" s="1"/>
  <c r="FK40" i="102" s="1"/>
  <c r="FL40" i="102" s="1"/>
  <c r="FM40" i="102" s="1"/>
  <c r="FN40" i="102" s="1"/>
  <c r="FO40" i="102" s="1"/>
  <c r="FP40" i="102" s="1"/>
  <c r="FQ40" i="102" s="1"/>
  <c r="FR40" i="102" s="1"/>
  <c r="FS40" i="102" s="1"/>
  <c r="FT40" i="102" s="1"/>
  <c r="FU40" i="102" s="1"/>
  <c r="FV40" i="102" s="1"/>
  <c r="FW40" i="102" s="1"/>
  <c r="FX40" i="102" s="1"/>
  <c r="FY40" i="102" s="1"/>
  <c r="FZ40" i="102" s="1"/>
  <c r="GA40" i="102" s="1"/>
  <c r="GB40" i="102" s="1"/>
  <c r="GC40" i="102" s="1"/>
  <c r="GD40" i="102" s="1"/>
  <c r="GE40" i="102" s="1"/>
  <c r="GF40" i="102" s="1"/>
  <c r="GG40" i="102" s="1"/>
  <c r="GH40" i="102" s="1"/>
  <c r="GI40" i="102" s="1"/>
  <c r="GJ40" i="102" s="1"/>
  <c r="GK40" i="102" s="1"/>
  <c r="GL40" i="102" s="1"/>
  <c r="GM40" i="102" s="1"/>
  <c r="GN40" i="102" s="1"/>
  <c r="GO40" i="102" s="1"/>
  <c r="GP40" i="102" s="1"/>
  <c r="GQ40" i="102" s="1"/>
  <c r="GR40" i="102" s="1"/>
  <c r="GS40" i="102" s="1"/>
  <c r="GT40" i="102" s="1"/>
  <c r="GU40" i="102" s="1"/>
  <c r="GV40" i="102" s="1"/>
  <c r="GW40" i="102" s="1"/>
  <c r="GX40" i="102" s="1"/>
  <c r="GY40" i="102" s="1"/>
  <c r="GZ40" i="102" s="1"/>
  <c r="HA40" i="102" s="1"/>
  <c r="HB40" i="102" s="1"/>
  <c r="HC40" i="102" s="1"/>
  <c r="HD40" i="102" s="1"/>
  <c r="HE40" i="102" s="1"/>
  <c r="HF40" i="102" s="1"/>
  <c r="HG40" i="102" s="1"/>
  <c r="HH40" i="102" s="1"/>
  <c r="HI40" i="102" s="1"/>
  <c r="HJ40" i="102" s="1"/>
  <c r="AM2" i="102"/>
  <c r="AL55" i="100" s="1"/>
  <c r="AM82" i="100"/>
  <c r="AM67" i="100" s="1"/>
  <c r="B41" i="102" s="1"/>
  <c r="AN41" i="102" s="1"/>
  <c r="C31" i="101"/>
  <c r="E31" i="101" s="1"/>
  <c r="F31" i="101" s="1"/>
  <c r="AY24" i="102"/>
  <c r="BA12" i="102"/>
  <c r="AW29" i="102"/>
  <c r="BC10" i="102"/>
  <c r="AU35" i="102"/>
  <c r="AN82" i="100" l="1"/>
  <c r="AN84" i="100"/>
  <c r="AO41" i="102"/>
  <c r="AN2" i="102"/>
  <c r="AM55" i="100" s="1"/>
  <c r="BD10" i="102"/>
  <c r="AX29" i="102"/>
  <c r="BB12" i="102"/>
  <c r="AZ24" i="102"/>
  <c r="AV35" i="102"/>
  <c r="C32" i="101"/>
  <c r="E32" i="101" s="1"/>
  <c r="F32" i="101" s="1"/>
  <c r="AO84" i="100" l="1"/>
  <c r="AN67" i="100"/>
  <c r="B42" i="102" s="1"/>
  <c r="AO42" i="102" s="1"/>
  <c r="AP42" i="102" s="1"/>
  <c r="AQ42" i="102" s="1"/>
  <c r="AR42" i="102" s="1"/>
  <c r="AS42" i="102" s="1"/>
  <c r="AT42" i="102" s="1"/>
  <c r="AU42" i="102" s="1"/>
  <c r="AV42" i="102" s="1"/>
  <c r="AW42" i="102" s="1"/>
  <c r="AX42" i="102" s="1"/>
  <c r="AY42" i="102" s="1"/>
  <c r="AZ42" i="102" s="1"/>
  <c r="BA42" i="102" s="1"/>
  <c r="BB42" i="102" s="1"/>
  <c r="BC42" i="102" s="1"/>
  <c r="BD42" i="102" s="1"/>
  <c r="BE42" i="102" s="1"/>
  <c r="BF42" i="102" s="1"/>
  <c r="BG42" i="102" s="1"/>
  <c r="BH42" i="102" s="1"/>
  <c r="BI42" i="102" s="1"/>
  <c r="BJ42" i="102" s="1"/>
  <c r="BK42" i="102" s="1"/>
  <c r="BL42" i="102" s="1"/>
  <c r="BM42" i="102" s="1"/>
  <c r="BN42" i="102" s="1"/>
  <c r="BO42" i="102" s="1"/>
  <c r="BP42" i="102" s="1"/>
  <c r="BQ42" i="102" s="1"/>
  <c r="BR42" i="102" s="1"/>
  <c r="BS42" i="102" s="1"/>
  <c r="BT42" i="102" s="1"/>
  <c r="BU42" i="102" s="1"/>
  <c r="BV42" i="102" s="1"/>
  <c r="BW42" i="102" s="1"/>
  <c r="BX42" i="102" s="1"/>
  <c r="BY42" i="102" s="1"/>
  <c r="BZ42" i="102" s="1"/>
  <c r="CA42" i="102" s="1"/>
  <c r="CB42" i="102" s="1"/>
  <c r="CC42" i="102" s="1"/>
  <c r="CD42" i="102" s="1"/>
  <c r="CE42" i="102" s="1"/>
  <c r="CF42" i="102" s="1"/>
  <c r="CG42" i="102" s="1"/>
  <c r="CH42" i="102" s="1"/>
  <c r="CI42" i="102" s="1"/>
  <c r="CJ42" i="102" s="1"/>
  <c r="CK42" i="102" s="1"/>
  <c r="CL42" i="102" s="1"/>
  <c r="CM42" i="102" s="1"/>
  <c r="CN42" i="102" s="1"/>
  <c r="CO42" i="102" s="1"/>
  <c r="CP42" i="102" s="1"/>
  <c r="CQ42" i="102" s="1"/>
  <c r="CR42" i="102" s="1"/>
  <c r="CS42" i="102" s="1"/>
  <c r="CT42" i="102" s="1"/>
  <c r="CU42" i="102" s="1"/>
  <c r="CV42" i="102" s="1"/>
  <c r="CW42" i="102" s="1"/>
  <c r="CX42" i="102" s="1"/>
  <c r="CY42" i="102" s="1"/>
  <c r="CZ42" i="102" s="1"/>
  <c r="DA42" i="102" s="1"/>
  <c r="DB42" i="102" s="1"/>
  <c r="DC42" i="102" s="1"/>
  <c r="DD42" i="102" s="1"/>
  <c r="DE42" i="102" s="1"/>
  <c r="DF42" i="102" s="1"/>
  <c r="DG42" i="102" s="1"/>
  <c r="DH42" i="102" s="1"/>
  <c r="DI42" i="102" s="1"/>
  <c r="DJ42" i="102" s="1"/>
  <c r="DK42" i="102" s="1"/>
  <c r="DL42" i="102" s="1"/>
  <c r="DM42" i="102" s="1"/>
  <c r="DN42" i="102" s="1"/>
  <c r="DO42" i="102" s="1"/>
  <c r="DP42" i="102" s="1"/>
  <c r="DQ42" i="102" s="1"/>
  <c r="DR42" i="102" s="1"/>
  <c r="DS42" i="102" s="1"/>
  <c r="DT42" i="102" s="1"/>
  <c r="DU42" i="102" s="1"/>
  <c r="DV42" i="102" s="1"/>
  <c r="DW42" i="102" s="1"/>
  <c r="DX42" i="102" s="1"/>
  <c r="DY42" i="102" s="1"/>
  <c r="DZ42" i="102" s="1"/>
  <c r="EA42" i="102" s="1"/>
  <c r="EB42" i="102" s="1"/>
  <c r="EC42" i="102" s="1"/>
  <c r="ED42" i="102" s="1"/>
  <c r="EE42" i="102" s="1"/>
  <c r="EF42" i="102" s="1"/>
  <c r="EG42" i="102" s="1"/>
  <c r="EH42" i="102" s="1"/>
  <c r="EI42" i="102" s="1"/>
  <c r="EJ42" i="102" s="1"/>
  <c r="EK42" i="102" s="1"/>
  <c r="EL42" i="102" s="1"/>
  <c r="EM42" i="102" s="1"/>
  <c r="EN42" i="102" s="1"/>
  <c r="EO42" i="102" s="1"/>
  <c r="EP42" i="102" s="1"/>
  <c r="EQ42" i="102" s="1"/>
  <c r="ER42" i="102" s="1"/>
  <c r="ES42" i="102" s="1"/>
  <c r="ET42" i="102" s="1"/>
  <c r="EU42" i="102" s="1"/>
  <c r="EV42" i="102" s="1"/>
  <c r="EW42" i="102" s="1"/>
  <c r="EX42" i="102" s="1"/>
  <c r="EY42" i="102" s="1"/>
  <c r="EZ42" i="102" s="1"/>
  <c r="FA42" i="102" s="1"/>
  <c r="FB42" i="102" s="1"/>
  <c r="FC42" i="102" s="1"/>
  <c r="FD42" i="102" s="1"/>
  <c r="FE42" i="102" s="1"/>
  <c r="FF42" i="102" s="1"/>
  <c r="FG42" i="102" s="1"/>
  <c r="FH42" i="102" s="1"/>
  <c r="FI42" i="102" s="1"/>
  <c r="FJ42" i="102" s="1"/>
  <c r="FK42" i="102" s="1"/>
  <c r="FL42" i="102" s="1"/>
  <c r="FM42" i="102" s="1"/>
  <c r="FN42" i="102" s="1"/>
  <c r="FO42" i="102" s="1"/>
  <c r="FP42" i="102" s="1"/>
  <c r="FQ42" i="102" s="1"/>
  <c r="FR42" i="102" s="1"/>
  <c r="FS42" i="102" s="1"/>
  <c r="FT42" i="102" s="1"/>
  <c r="FU42" i="102" s="1"/>
  <c r="FV42" i="102" s="1"/>
  <c r="FW42" i="102" s="1"/>
  <c r="FX42" i="102" s="1"/>
  <c r="FY42" i="102" s="1"/>
  <c r="FZ42" i="102" s="1"/>
  <c r="GA42" i="102" s="1"/>
  <c r="GB42" i="102" s="1"/>
  <c r="GC42" i="102" s="1"/>
  <c r="GD42" i="102" s="1"/>
  <c r="GE42" i="102" s="1"/>
  <c r="GF42" i="102" s="1"/>
  <c r="GG42" i="102" s="1"/>
  <c r="GH42" i="102" s="1"/>
  <c r="GI42" i="102" s="1"/>
  <c r="GJ42" i="102" s="1"/>
  <c r="GK42" i="102" s="1"/>
  <c r="GL42" i="102" s="1"/>
  <c r="GM42" i="102" s="1"/>
  <c r="GN42" i="102" s="1"/>
  <c r="GO42" i="102" s="1"/>
  <c r="GP42" i="102" s="1"/>
  <c r="GQ42" i="102" s="1"/>
  <c r="GR42" i="102" s="1"/>
  <c r="GS42" i="102" s="1"/>
  <c r="GT42" i="102" s="1"/>
  <c r="GU42" i="102" s="1"/>
  <c r="GV42" i="102" s="1"/>
  <c r="GW42" i="102" s="1"/>
  <c r="GX42" i="102" s="1"/>
  <c r="GY42" i="102" s="1"/>
  <c r="GZ42" i="102" s="1"/>
  <c r="HA42" i="102" s="1"/>
  <c r="HB42" i="102" s="1"/>
  <c r="HC42" i="102" s="1"/>
  <c r="HD42" i="102" s="1"/>
  <c r="HE42" i="102" s="1"/>
  <c r="HF42" i="102" s="1"/>
  <c r="HG42" i="102" s="1"/>
  <c r="HH42" i="102" s="1"/>
  <c r="HI42" i="102" s="1"/>
  <c r="HJ42" i="102" s="1"/>
  <c r="AP41" i="102"/>
  <c r="AY29" i="102"/>
  <c r="C33" i="101"/>
  <c r="E33" i="101" s="1"/>
  <c r="F33" i="101" s="1"/>
  <c r="AW35" i="102"/>
  <c r="BE10" i="102"/>
  <c r="BC12" i="102"/>
  <c r="BA24" i="102"/>
  <c r="AO2" i="102" l="1"/>
  <c r="AN55" i="100" s="1"/>
  <c r="AQ41" i="102"/>
  <c r="AR41" i="102" s="1"/>
  <c r="AS41" i="102" s="1"/>
  <c r="AT41" i="102" s="1"/>
  <c r="AU41" i="102" s="1"/>
  <c r="AV41" i="102" s="1"/>
  <c r="AW41" i="102" s="1"/>
  <c r="AX41" i="102" s="1"/>
  <c r="AY41" i="102" s="1"/>
  <c r="AZ41" i="102" s="1"/>
  <c r="BA41" i="102" s="1"/>
  <c r="BB41" i="102" s="1"/>
  <c r="BC41" i="102" s="1"/>
  <c r="BD41" i="102" s="1"/>
  <c r="BE41" i="102" s="1"/>
  <c r="BF41" i="102" s="1"/>
  <c r="BG41" i="102" s="1"/>
  <c r="BH41" i="102" s="1"/>
  <c r="BI41" i="102" s="1"/>
  <c r="BJ41" i="102" s="1"/>
  <c r="BK41" i="102" s="1"/>
  <c r="BL41" i="102" s="1"/>
  <c r="BM41" i="102" s="1"/>
  <c r="BN41" i="102" s="1"/>
  <c r="BO41" i="102" s="1"/>
  <c r="BP41" i="102" s="1"/>
  <c r="BQ41" i="102" s="1"/>
  <c r="BR41" i="102" s="1"/>
  <c r="BS41" i="102" s="1"/>
  <c r="BT41" i="102" s="1"/>
  <c r="BU41" i="102" s="1"/>
  <c r="BV41" i="102" s="1"/>
  <c r="BW41" i="102" s="1"/>
  <c r="BX41" i="102" s="1"/>
  <c r="BY41" i="102" s="1"/>
  <c r="BZ41" i="102" s="1"/>
  <c r="CA41" i="102" s="1"/>
  <c r="CB41" i="102" s="1"/>
  <c r="CC41" i="102" s="1"/>
  <c r="CD41" i="102" s="1"/>
  <c r="CE41" i="102" s="1"/>
  <c r="CF41" i="102" s="1"/>
  <c r="CG41" i="102" s="1"/>
  <c r="CH41" i="102" s="1"/>
  <c r="CI41" i="102" s="1"/>
  <c r="CJ41" i="102" s="1"/>
  <c r="CK41" i="102" s="1"/>
  <c r="CL41" i="102" s="1"/>
  <c r="CM41" i="102" s="1"/>
  <c r="CN41" i="102" s="1"/>
  <c r="CO41" i="102" s="1"/>
  <c r="CP41" i="102" s="1"/>
  <c r="CQ41" i="102" s="1"/>
  <c r="CR41" i="102" s="1"/>
  <c r="CS41" i="102" s="1"/>
  <c r="CT41" i="102" s="1"/>
  <c r="CU41" i="102" s="1"/>
  <c r="CV41" i="102" s="1"/>
  <c r="CW41" i="102" s="1"/>
  <c r="CX41" i="102" s="1"/>
  <c r="CY41" i="102" s="1"/>
  <c r="CZ41" i="102" s="1"/>
  <c r="DA41" i="102" s="1"/>
  <c r="DB41" i="102" s="1"/>
  <c r="DC41" i="102" s="1"/>
  <c r="DD41" i="102" s="1"/>
  <c r="DE41" i="102" s="1"/>
  <c r="DF41" i="102" s="1"/>
  <c r="DG41" i="102" s="1"/>
  <c r="DH41" i="102" s="1"/>
  <c r="DI41" i="102" s="1"/>
  <c r="DJ41" i="102" s="1"/>
  <c r="DK41" i="102" s="1"/>
  <c r="DL41" i="102" s="1"/>
  <c r="DM41" i="102" s="1"/>
  <c r="DN41" i="102" s="1"/>
  <c r="DO41" i="102" s="1"/>
  <c r="DP41" i="102" s="1"/>
  <c r="DQ41" i="102" s="1"/>
  <c r="DR41" i="102" s="1"/>
  <c r="DS41" i="102" s="1"/>
  <c r="DT41" i="102" s="1"/>
  <c r="DU41" i="102" s="1"/>
  <c r="DV41" i="102" s="1"/>
  <c r="DW41" i="102" s="1"/>
  <c r="DX41" i="102" s="1"/>
  <c r="DY41" i="102" s="1"/>
  <c r="DZ41" i="102" s="1"/>
  <c r="EA41" i="102" s="1"/>
  <c r="EB41" i="102" s="1"/>
  <c r="EC41" i="102" s="1"/>
  <c r="ED41" i="102" s="1"/>
  <c r="EE41" i="102" s="1"/>
  <c r="EF41" i="102" s="1"/>
  <c r="EG41" i="102" s="1"/>
  <c r="EH41" i="102" s="1"/>
  <c r="EI41" i="102" s="1"/>
  <c r="EJ41" i="102" s="1"/>
  <c r="EK41" i="102" s="1"/>
  <c r="EL41" i="102" s="1"/>
  <c r="EM41" i="102" s="1"/>
  <c r="EN41" i="102" s="1"/>
  <c r="EO41" i="102" s="1"/>
  <c r="EP41" i="102" s="1"/>
  <c r="EQ41" i="102" s="1"/>
  <c r="ER41" i="102" s="1"/>
  <c r="ES41" i="102" s="1"/>
  <c r="ET41" i="102" s="1"/>
  <c r="EU41" i="102" s="1"/>
  <c r="EV41" i="102" s="1"/>
  <c r="EW41" i="102" s="1"/>
  <c r="EX41" i="102" s="1"/>
  <c r="EY41" i="102" s="1"/>
  <c r="EZ41" i="102" s="1"/>
  <c r="FA41" i="102" s="1"/>
  <c r="FB41" i="102" s="1"/>
  <c r="FC41" i="102" s="1"/>
  <c r="FD41" i="102" s="1"/>
  <c r="FE41" i="102" s="1"/>
  <c r="FF41" i="102" s="1"/>
  <c r="FG41" i="102" s="1"/>
  <c r="FH41" i="102" s="1"/>
  <c r="FI41" i="102" s="1"/>
  <c r="FJ41" i="102" s="1"/>
  <c r="FK41" i="102" s="1"/>
  <c r="FL41" i="102" s="1"/>
  <c r="FM41" i="102" s="1"/>
  <c r="FN41" i="102" s="1"/>
  <c r="FO41" i="102" s="1"/>
  <c r="FP41" i="102" s="1"/>
  <c r="FQ41" i="102" s="1"/>
  <c r="FR41" i="102" s="1"/>
  <c r="FS41" i="102" s="1"/>
  <c r="FT41" i="102" s="1"/>
  <c r="FU41" i="102" s="1"/>
  <c r="FV41" i="102" s="1"/>
  <c r="FW41" i="102" s="1"/>
  <c r="FX41" i="102" s="1"/>
  <c r="FY41" i="102" s="1"/>
  <c r="FZ41" i="102" s="1"/>
  <c r="GA41" i="102" s="1"/>
  <c r="GB41" i="102" s="1"/>
  <c r="GC41" i="102" s="1"/>
  <c r="GD41" i="102" s="1"/>
  <c r="GE41" i="102" s="1"/>
  <c r="GF41" i="102" s="1"/>
  <c r="GG41" i="102" s="1"/>
  <c r="GH41" i="102" s="1"/>
  <c r="GI41" i="102" s="1"/>
  <c r="GJ41" i="102" s="1"/>
  <c r="GK41" i="102" s="1"/>
  <c r="GL41" i="102" s="1"/>
  <c r="GM41" i="102" s="1"/>
  <c r="GN41" i="102" s="1"/>
  <c r="GO41" i="102" s="1"/>
  <c r="GP41" i="102" s="1"/>
  <c r="GQ41" i="102" s="1"/>
  <c r="GR41" i="102" s="1"/>
  <c r="GS41" i="102" s="1"/>
  <c r="GT41" i="102" s="1"/>
  <c r="GU41" i="102" s="1"/>
  <c r="GV41" i="102" s="1"/>
  <c r="GW41" i="102" s="1"/>
  <c r="GX41" i="102" s="1"/>
  <c r="GY41" i="102" s="1"/>
  <c r="GZ41" i="102" s="1"/>
  <c r="HA41" i="102" s="1"/>
  <c r="HB41" i="102" s="1"/>
  <c r="HC41" i="102" s="1"/>
  <c r="HD41" i="102" s="1"/>
  <c r="HE41" i="102" s="1"/>
  <c r="HF41" i="102" s="1"/>
  <c r="HG41" i="102" s="1"/>
  <c r="HH41" i="102" s="1"/>
  <c r="HI41" i="102" s="1"/>
  <c r="HJ41" i="102" s="1"/>
  <c r="AO82" i="100"/>
  <c r="AO67" i="100" s="1"/>
  <c r="B43" i="102" s="1"/>
  <c r="AP43" i="102" s="1"/>
  <c r="AQ43" i="102" s="1"/>
  <c r="AR43" i="102" s="1"/>
  <c r="AS43" i="102" s="1"/>
  <c r="AT43" i="102" s="1"/>
  <c r="AU43" i="102" s="1"/>
  <c r="AV43" i="102" s="1"/>
  <c r="AW43" i="102" s="1"/>
  <c r="AX43" i="102" s="1"/>
  <c r="AY43" i="102" s="1"/>
  <c r="AZ43" i="102" s="1"/>
  <c r="BA43" i="102" s="1"/>
  <c r="BB43" i="102" s="1"/>
  <c r="BC43" i="102" s="1"/>
  <c r="BD43" i="102" s="1"/>
  <c r="BE43" i="102" s="1"/>
  <c r="BF43" i="102" s="1"/>
  <c r="BG43" i="102" s="1"/>
  <c r="BH43" i="102" s="1"/>
  <c r="BI43" i="102" s="1"/>
  <c r="BJ43" i="102" s="1"/>
  <c r="BK43" i="102" s="1"/>
  <c r="BL43" i="102" s="1"/>
  <c r="BM43" i="102" s="1"/>
  <c r="BN43" i="102" s="1"/>
  <c r="BO43" i="102" s="1"/>
  <c r="BP43" i="102" s="1"/>
  <c r="BQ43" i="102" s="1"/>
  <c r="BR43" i="102" s="1"/>
  <c r="BS43" i="102" s="1"/>
  <c r="BT43" i="102" s="1"/>
  <c r="BU43" i="102" s="1"/>
  <c r="BV43" i="102" s="1"/>
  <c r="BW43" i="102" s="1"/>
  <c r="BX43" i="102" s="1"/>
  <c r="BY43" i="102" s="1"/>
  <c r="BZ43" i="102" s="1"/>
  <c r="CA43" i="102" s="1"/>
  <c r="CB43" i="102" s="1"/>
  <c r="CC43" i="102" s="1"/>
  <c r="CD43" i="102" s="1"/>
  <c r="CE43" i="102" s="1"/>
  <c r="CF43" i="102" s="1"/>
  <c r="CG43" i="102" s="1"/>
  <c r="CH43" i="102" s="1"/>
  <c r="CI43" i="102" s="1"/>
  <c r="CJ43" i="102" s="1"/>
  <c r="CK43" i="102" s="1"/>
  <c r="CL43" i="102" s="1"/>
  <c r="CM43" i="102" s="1"/>
  <c r="CN43" i="102" s="1"/>
  <c r="CO43" i="102" s="1"/>
  <c r="CP43" i="102" s="1"/>
  <c r="CQ43" i="102" s="1"/>
  <c r="CR43" i="102" s="1"/>
  <c r="CS43" i="102" s="1"/>
  <c r="CT43" i="102" s="1"/>
  <c r="CU43" i="102" s="1"/>
  <c r="CV43" i="102" s="1"/>
  <c r="CW43" i="102" s="1"/>
  <c r="CX43" i="102" s="1"/>
  <c r="CY43" i="102" s="1"/>
  <c r="CZ43" i="102" s="1"/>
  <c r="DA43" i="102" s="1"/>
  <c r="DB43" i="102" s="1"/>
  <c r="DC43" i="102" s="1"/>
  <c r="DD43" i="102" s="1"/>
  <c r="DE43" i="102" s="1"/>
  <c r="DF43" i="102" s="1"/>
  <c r="DG43" i="102" s="1"/>
  <c r="DH43" i="102" s="1"/>
  <c r="DI43" i="102" s="1"/>
  <c r="DJ43" i="102" s="1"/>
  <c r="DK43" i="102" s="1"/>
  <c r="DL43" i="102" s="1"/>
  <c r="DM43" i="102" s="1"/>
  <c r="DN43" i="102" s="1"/>
  <c r="DO43" i="102" s="1"/>
  <c r="DP43" i="102" s="1"/>
  <c r="DQ43" i="102" s="1"/>
  <c r="DR43" i="102" s="1"/>
  <c r="DS43" i="102" s="1"/>
  <c r="DT43" i="102" s="1"/>
  <c r="DU43" i="102" s="1"/>
  <c r="DV43" i="102" s="1"/>
  <c r="DW43" i="102" s="1"/>
  <c r="DX43" i="102" s="1"/>
  <c r="DY43" i="102" s="1"/>
  <c r="DZ43" i="102" s="1"/>
  <c r="EA43" i="102" s="1"/>
  <c r="EB43" i="102" s="1"/>
  <c r="EC43" i="102" s="1"/>
  <c r="ED43" i="102" s="1"/>
  <c r="EE43" i="102" s="1"/>
  <c r="EF43" i="102" s="1"/>
  <c r="EG43" i="102" s="1"/>
  <c r="EH43" i="102" s="1"/>
  <c r="EI43" i="102" s="1"/>
  <c r="EJ43" i="102" s="1"/>
  <c r="EK43" i="102" s="1"/>
  <c r="EL43" i="102" s="1"/>
  <c r="EM43" i="102" s="1"/>
  <c r="EN43" i="102" s="1"/>
  <c r="EO43" i="102" s="1"/>
  <c r="EP43" i="102" s="1"/>
  <c r="EQ43" i="102" s="1"/>
  <c r="ER43" i="102" s="1"/>
  <c r="ES43" i="102" s="1"/>
  <c r="ET43" i="102" s="1"/>
  <c r="EU43" i="102" s="1"/>
  <c r="EV43" i="102" s="1"/>
  <c r="EW43" i="102" s="1"/>
  <c r="EX43" i="102" s="1"/>
  <c r="EY43" i="102" s="1"/>
  <c r="EZ43" i="102" s="1"/>
  <c r="FA43" i="102" s="1"/>
  <c r="FB43" i="102" s="1"/>
  <c r="FC43" i="102" s="1"/>
  <c r="FD43" i="102" s="1"/>
  <c r="FE43" i="102" s="1"/>
  <c r="FF43" i="102" s="1"/>
  <c r="FG43" i="102" s="1"/>
  <c r="FH43" i="102" s="1"/>
  <c r="FI43" i="102" s="1"/>
  <c r="FJ43" i="102" s="1"/>
  <c r="FK43" i="102" s="1"/>
  <c r="FL43" i="102" s="1"/>
  <c r="FM43" i="102" s="1"/>
  <c r="FN43" i="102" s="1"/>
  <c r="FO43" i="102" s="1"/>
  <c r="FP43" i="102" s="1"/>
  <c r="FQ43" i="102" s="1"/>
  <c r="FR43" i="102" s="1"/>
  <c r="FS43" i="102" s="1"/>
  <c r="FT43" i="102" s="1"/>
  <c r="FU43" i="102" s="1"/>
  <c r="FV43" i="102" s="1"/>
  <c r="FW43" i="102" s="1"/>
  <c r="FX43" i="102" s="1"/>
  <c r="FY43" i="102" s="1"/>
  <c r="FZ43" i="102" s="1"/>
  <c r="GA43" i="102" s="1"/>
  <c r="GB43" i="102" s="1"/>
  <c r="GC43" i="102" s="1"/>
  <c r="GD43" i="102" s="1"/>
  <c r="GE43" i="102" s="1"/>
  <c r="GF43" i="102" s="1"/>
  <c r="GG43" i="102" s="1"/>
  <c r="GH43" i="102" s="1"/>
  <c r="GI43" i="102" s="1"/>
  <c r="GJ43" i="102" s="1"/>
  <c r="GK43" i="102" s="1"/>
  <c r="GL43" i="102" s="1"/>
  <c r="GM43" i="102" s="1"/>
  <c r="GN43" i="102" s="1"/>
  <c r="GO43" i="102" s="1"/>
  <c r="GP43" i="102" s="1"/>
  <c r="GQ43" i="102" s="1"/>
  <c r="GR43" i="102" s="1"/>
  <c r="GS43" i="102" s="1"/>
  <c r="GT43" i="102" s="1"/>
  <c r="GU43" i="102" s="1"/>
  <c r="GV43" i="102" s="1"/>
  <c r="GW43" i="102" s="1"/>
  <c r="GX43" i="102" s="1"/>
  <c r="GY43" i="102" s="1"/>
  <c r="GZ43" i="102" s="1"/>
  <c r="HA43" i="102" s="1"/>
  <c r="HB43" i="102" s="1"/>
  <c r="HC43" i="102" s="1"/>
  <c r="HD43" i="102" s="1"/>
  <c r="HE43" i="102" s="1"/>
  <c r="HF43" i="102" s="1"/>
  <c r="HG43" i="102" s="1"/>
  <c r="HH43" i="102" s="1"/>
  <c r="HI43" i="102" s="1"/>
  <c r="HJ43" i="102" s="1"/>
  <c r="C34" i="101"/>
  <c r="E34" i="101" s="1"/>
  <c r="F34" i="101" s="1"/>
  <c r="BF10" i="102"/>
  <c r="AZ29" i="102"/>
  <c r="BD12" i="102"/>
  <c r="BB24" i="102"/>
  <c r="AX35" i="102"/>
  <c r="AP84" i="100" l="1"/>
  <c r="AP2" i="102"/>
  <c r="AO55" i="100" s="1"/>
  <c r="C35" i="101"/>
  <c r="E35" i="101" s="1"/>
  <c r="F35" i="101" s="1"/>
  <c r="BC24" i="102"/>
  <c r="BA29" i="102"/>
  <c r="BG10" i="102"/>
  <c r="BE12" i="102"/>
  <c r="AY35" i="102"/>
  <c r="AP82" i="100" l="1"/>
  <c r="AP67" i="100" s="1"/>
  <c r="B44" i="102" s="1"/>
  <c r="AQ44" i="102" s="1"/>
  <c r="AR44" i="102" s="1"/>
  <c r="AS44" i="102" s="1"/>
  <c r="AT44" i="102" s="1"/>
  <c r="AU44" i="102" s="1"/>
  <c r="AV44" i="102" s="1"/>
  <c r="AW44" i="102" s="1"/>
  <c r="AX44" i="102" s="1"/>
  <c r="AY44" i="102" s="1"/>
  <c r="AZ44" i="102" s="1"/>
  <c r="BA44" i="102" s="1"/>
  <c r="BB44" i="102" s="1"/>
  <c r="BC44" i="102" s="1"/>
  <c r="BD44" i="102" s="1"/>
  <c r="BE44" i="102" s="1"/>
  <c r="BF44" i="102" s="1"/>
  <c r="BG44" i="102" s="1"/>
  <c r="BH44" i="102" s="1"/>
  <c r="BI44" i="102" s="1"/>
  <c r="BJ44" i="102" s="1"/>
  <c r="BK44" i="102" s="1"/>
  <c r="BL44" i="102" s="1"/>
  <c r="BM44" i="102" s="1"/>
  <c r="BN44" i="102" s="1"/>
  <c r="BO44" i="102" s="1"/>
  <c r="BP44" i="102" s="1"/>
  <c r="BQ44" i="102" s="1"/>
  <c r="BR44" i="102" s="1"/>
  <c r="BS44" i="102" s="1"/>
  <c r="BT44" i="102" s="1"/>
  <c r="BU44" i="102" s="1"/>
  <c r="BV44" i="102" s="1"/>
  <c r="BW44" i="102" s="1"/>
  <c r="BX44" i="102" s="1"/>
  <c r="BY44" i="102" s="1"/>
  <c r="BZ44" i="102" s="1"/>
  <c r="CA44" i="102" s="1"/>
  <c r="CB44" i="102" s="1"/>
  <c r="CC44" i="102" s="1"/>
  <c r="CD44" i="102" s="1"/>
  <c r="CE44" i="102" s="1"/>
  <c r="CF44" i="102" s="1"/>
  <c r="CG44" i="102" s="1"/>
  <c r="CH44" i="102" s="1"/>
  <c r="CI44" i="102" s="1"/>
  <c r="CJ44" i="102" s="1"/>
  <c r="CK44" i="102" s="1"/>
  <c r="CL44" i="102" s="1"/>
  <c r="CM44" i="102" s="1"/>
  <c r="CN44" i="102" s="1"/>
  <c r="CO44" i="102" s="1"/>
  <c r="CP44" i="102" s="1"/>
  <c r="CQ44" i="102" s="1"/>
  <c r="CR44" i="102" s="1"/>
  <c r="CS44" i="102" s="1"/>
  <c r="CT44" i="102" s="1"/>
  <c r="CU44" i="102" s="1"/>
  <c r="CV44" i="102" s="1"/>
  <c r="CW44" i="102" s="1"/>
  <c r="CX44" i="102" s="1"/>
  <c r="CY44" i="102" s="1"/>
  <c r="CZ44" i="102" s="1"/>
  <c r="DA44" i="102" s="1"/>
  <c r="DB44" i="102" s="1"/>
  <c r="DC44" i="102" s="1"/>
  <c r="DD44" i="102" s="1"/>
  <c r="DE44" i="102" s="1"/>
  <c r="DF44" i="102" s="1"/>
  <c r="DG44" i="102" s="1"/>
  <c r="DH44" i="102" s="1"/>
  <c r="DI44" i="102" s="1"/>
  <c r="DJ44" i="102" s="1"/>
  <c r="DK44" i="102" s="1"/>
  <c r="DL44" i="102" s="1"/>
  <c r="DM44" i="102" s="1"/>
  <c r="DN44" i="102" s="1"/>
  <c r="DO44" i="102" s="1"/>
  <c r="DP44" i="102" s="1"/>
  <c r="DQ44" i="102" s="1"/>
  <c r="DR44" i="102" s="1"/>
  <c r="DS44" i="102" s="1"/>
  <c r="DT44" i="102" s="1"/>
  <c r="DU44" i="102" s="1"/>
  <c r="DV44" i="102" s="1"/>
  <c r="DW44" i="102" s="1"/>
  <c r="DX44" i="102" s="1"/>
  <c r="DY44" i="102" s="1"/>
  <c r="DZ44" i="102" s="1"/>
  <c r="EA44" i="102" s="1"/>
  <c r="EB44" i="102" s="1"/>
  <c r="EC44" i="102" s="1"/>
  <c r="ED44" i="102" s="1"/>
  <c r="EE44" i="102" s="1"/>
  <c r="EF44" i="102" s="1"/>
  <c r="EG44" i="102" s="1"/>
  <c r="EH44" i="102" s="1"/>
  <c r="EI44" i="102" s="1"/>
  <c r="EJ44" i="102" s="1"/>
  <c r="EK44" i="102" s="1"/>
  <c r="EL44" i="102" s="1"/>
  <c r="EM44" i="102" s="1"/>
  <c r="EN44" i="102" s="1"/>
  <c r="EO44" i="102" s="1"/>
  <c r="EP44" i="102" s="1"/>
  <c r="EQ44" i="102" s="1"/>
  <c r="ER44" i="102" s="1"/>
  <c r="ES44" i="102" s="1"/>
  <c r="ET44" i="102" s="1"/>
  <c r="EU44" i="102" s="1"/>
  <c r="EV44" i="102" s="1"/>
  <c r="EW44" i="102" s="1"/>
  <c r="EX44" i="102" s="1"/>
  <c r="EY44" i="102" s="1"/>
  <c r="EZ44" i="102" s="1"/>
  <c r="FA44" i="102" s="1"/>
  <c r="FB44" i="102" s="1"/>
  <c r="FC44" i="102" s="1"/>
  <c r="FD44" i="102" s="1"/>
  <c r="FE44" i="102" s="1"/>
  <c r="FF44" i="102" s="1"/>
  <c r="FG44" i="102" s="1"/>
  <c r="FH44" i="102" s="1"/>
  <c r="FI44" i="102" s="1"/>
  <c r="FJ44" i="102" s="1"/>
  <c r="FK44" i="102" s="1"/>
  <c r="FL44" i="102" s="1"/>
  <c r="FM44" i="102" s="1"/>
  <c r="FN44" i="102" s="1"/>
  <c r="FO44" i="102" s="1"/>
  <c r="FP44" i="102" s="1"/>
  <c r="FQ44" i="102" s="1"/>
  <c r="FR44" i="102" s="1"/>
  <c r="FS44" i="102" s="1"/>
  <c r="FT44" i="102" s="1"/>
  <c r="FU44" i="102" s="1"/>
  <c r="FV44" i="102" s="1"/>
  <c r="FW44" i="102" s="1"/>
  <c r="FX44" i="102" s="1"/>
  <c r="FY44" i="102" s="1"/>
  <c r="FZ44" i="102" s="1"/>
  <c r="GA44" i="102" s="1"/>
  <c r="GB44" i="102" s="1"/>
  <c r="GC44" i="102" s="1"/>
  <c r="GD44" i="102" s="1"/>
  <c r="GE44" i="102" s="1"/>
  <c r="GF44" i="102" s="1"/>
  <c r="GG44" i="102" s="1"/>
  <c r="GH44" i="102" s="1"/>
  <c r="GI44" i="102" s="1"/>
  <c r="GJ44" i="102" s="1"/>
  <c r="GK44" i="102" s="1"/>
  <c r="GL44" i="102" s="1"/>
  <c r="GM44" i="102" s="1"/>
  <c r="GN44" i="102" s="1"/>
  <c r="GO44" i="102" s="1"/>
  <c r="GP44" i="102" s="1"/>
  <c r="GQ44" i="102" s="1"/>
  <c r="GR44" i="102" s="1"/>
  <c r="GS44" i="102" s="1"/>
  <c r="GT44" i="102" s="1"/>
  <c r="GU44" i="102" s="1"/>
  <c r="GV44" i="102" s="1"/>
  <c r="GW44" i="102" s="1"/>
  <c r="GX44" i="102" s="1"/>
  <c r="GY44" i="102" s="1"/>
  <c r="GZ44" i="102" s="1"/>
  <c r="HA44" i="102" s="1"/>
  <c r="HB44" i="102" s="1"/>
  <c r="HC44" i="102" s="1"/>
  <c r="HD44" i="102" s="1"/>
  <c r="HE44" i="102" s="1"/>
  <c r="HF44" i="102" s="1"/>
  <c r="HG44" i="102" s="1"/>
  <c r="HH44" i="102" s="1"/>
  <c r="HI44" i="102" s="1"/>
  <c r="HJ44" i="102" s="1"/>
  <c r="AQ84" i="100"/>
  <c r="BH10" i="102"/>
  <c r="BD24" i="102"/>
  <c r="BB29" i="102"/>
  <c r="AZ35" i="102"/>
  <c r="C36" i="101"/>
  <c r="E36" i="101" s="1"/>
  <c r="F36" i="101" s="1"/>
  <c r="BF12" i="102"/>
  <c r="AQ2" i="102" l="1"/>
  <c r="AP55" i="100" s="1"/>
  <c r="AQ82" i="100"/>
  <c r="AQ67" i="100" s="1"/>
  <c r="B45" i="102" s="1"/>
  <c r="AR45" i="102" s="1"/>
  <c r="C37" i="101"/>
  <c r="E37" i="101" s="1"/>
  <c r="F37" i="101" s="1"/>
  <c r="BI10" i="102"/>
  <c r="BC29" i="102"/>
  <c r="BE24" i="102"/>
  <c r="BG12" i="102"/>
  <c r="BA35" i="102"/>
  <c r="AR84" i="100" l="1"/>
  <c r="AS45" i="102"/>
  <c r="AR2" i="102"/>
  <c r="AQ55" i="100" s="1"/>
  <c r="BH12" i="102"/>
  <c r="BF24" i="102"/>
  <c r="BB35" i="102"/>
  <c r="C38" i="101"/>
  <c r="E38" i="101" s="1"/>
  <c r="F38" i="101" s="1"/>
  <c r="BD29" i="102"/>
  <c r="BJ10" i="102"/>
  <c r="AR82" i="100" l="1"/>
  <c r="AR67" i="100" s="1"/>
  <c r="B46" i="102" s="1"/>
  <c r="AS46" i="102" s="1"/>
  <c r="AT46" i="102" s="1"/>
  <c r="AU46" i="102" s="1"/>
  <c r="AV46" i="102" s="1"/>
  <c r="AW46" i="102" s="1"/>
  <c r="AX46" i="102" s="1"/>
  <c r="AY46" i="102" s="1"/>
  <c r="AZ46" i="102" s="1"/>
  <c r="BA46" i="102" s="1"/>
  <c r="BB46" i="102" s="1"/>
  <c r="BC46" i="102" s="1"/>
  <c r="BD46" i="102" s="1"/>
  <c r="BE46" i="102" s="1"/>
  <c r="BF46" i="102" s="1"/>
  <c r="BG46" i="102" s="1"/>
  <c r="BH46" i="102" s="1"/>
  <c r="BI46" i="102" s="1"/>
  <c r="BJ46" i="102" s="1"/>
  <c r="BK46" i="102" s="1"/>
  <c r="BL46" i="102" s="1"/>
  <c r="BM46" i="102" s="1"/>
  <c r="BN46" i="102" s="1"/>
  <c r="BO46" i="102" s="1"/>
  <c r="BP46" i="102" s="1"/>
  <c r="BQ46" i="102" s="1"/>
  <c r="BR46" i="102" s="1"/>
  <c r="BS46" i="102" s="1"/>
  <c r="BT46" i="102" s="1"/>
  <c r="BU46" i="102" s="1"/>
  <c r="BV46" i="102" s="1"/>
  <c r="BW46" i="102" s="1"/>
  <c r="BX46" i="102" s="1"/>
  <c r="BY46" i="102" s="1"/>
  <c r="BZ46" i="102" s="1"/>
  <c r="CA46" i="102" s="1"/>
  <c r="CB46" i="102" s="1"/>
  <c r="CC46" i="102" s="1"/>
  <c r="CD46" i="102" s="1"/>
  <c r="CE46" i="102" s="1"/>
  <c r="CF46" i="102" s="1"/>
  <c r="CG46" i="102" s="1"/>
  <c r="CH46" i="102" s="1"/>
  <c r="CI46" i="102" s="1"/>
  <c r="CJ46" i="102" s="1"/>
  <c r="CK46" i="102" s="1"/>
  <c r="CL46" i="102" s="1"/>
  <c r="CM46" i="102" s="1"/>
  <c r="CN46" i="102" s="1"/>
  <c r="CO46" i="102" s="1"/>
  <c r="CP46" i="102" s="1"/>
  <c r="CQ46" i="102" s="1"/>
  <c r="CR46" i="102" s="1"/>
  <c r="CS46" i="102" s="1"/>
  <c r="CT46" i="102" s="1"/>
  <c r="CU46" i="102" s="1"/>
  <c r="CV46" i="102" s="1"/>
  <c r="CW46" i="102" s="1"/>
  <c r="CX46" i="102" s="1"/>
  <c r="CY46" i="102" s="1"/>
  <c r="CZ46" i="102" s="1"/>
  <c r="DA46" i="102" s="1"/>
  <c r="DB46" i="102" s="1"/>
  <c r="DC46" i="102" s="1"/>
  <c r="DD46" i="102" s="1"/>
  <c r="DE46" i="102" s="1"/>
  <c r="DF46" i="102" s="1"/>
  <c r="DG46" i="102" s="1"/>
  <c r="DH46" i="102" s="1"/>
  <c r="DI46" i="102" s="1"/>
  <c r="DJ46" i="102" s="1"/>
  <c r="DK46" i="102" s="1"/>
  <c r="DL46" i="102" s="1"/>
  <c r="DM46" i="102" s="1"/>
  <c r="DN46" i="102" s="1"/>
  <c r="DO46" i="102" s="1"/>
  <c r="DP46" i="102" s="1"/>
  <c r="DQ46" i="102" s="1"/>
  <c r="DR46" i="102" s="1"/>
  <c r="DS46" i="102" s="1"/>
  <c r="DT46" i="102" s="1"/>
  <c r="DU46" i="102" s="1"/>
  <c r="DV46" i="102" s="1"/>
  <c r="DW46" i="102" s="1"/>
  <c r="DX46" i="102" s="1"/>
  <c r="DY46" i="102" s="1"/>
  <c r="DZ46" i="102" s="1"/>
  <c r="EA46" i="102" s="1"/>
  <c r="EB46" i="102" s="1"/>
  <c r="EC46" i="102" s="1"/>
  <c r="ED46" i="102" s="1"/>
  <c r="EE46" i="102" s="1"/>
  <c r="EF46" i="102" s="1"/>
  <c r="EG46" i="102" s="1"/>
  <c r="EH46" i="102" s="1"/>
  <c r="EI46" i="102" s="1"/>
  <c r="EJ46" i="102" s="1"/>
  <c r="EK46" i="102" s="1"/>
  <c r="EL46" i="102" s="1"/>
  <c r="EM46" i="102" s="1"/>
  <c r="EN46" i="102" s="1"/>
  <c r="EO46" i="102" s="1"/>
  <c r="EP46" i="102" s="1"/>
  <c r="EQ46" i="102" s="1"/>
  <c r="ER46" i="102" s="1"/>
  <c r="ES46" i="102" s="1"/>
  <c r="ET46" i="102" s="1"/>
  <c r="EU46" i="102" s="1"/>
  <c r="EV46" i="102" s="1"/>
  <c r="EW46" i="102" s="1"/>
  <c r="EX46" i="102" s="1"/>
  <c r="EY46" i="102" s="1"/>
  <c r="EZ46" i="102" s="1"/>
  <c r="FA46" i="102" s="1"/>
  <c r="FB46" i="102" s="1"/>
  <c r="FC46" i="102" s="1"/>
  <c r="FD46" i="102" s="1"/>
  <c r="FE46" i="102" s="1"/>
  <c r="FF46" i="102" s="1"/>
  <c r="FG46" i="102" s="1"/>
  <c r="FH46" i="102" s="1"/>
  <c r="FI46" i="102" s="1"/>
  <c r="FJ46" i="102" s="1"/>
  <c r="FK46" i="102" s="1"/>
  <c r="FL46" i="102" s="1"/>
  <c r="FM46" i="102" s="1"/>
  <c r="FN46" i="102" s="1"/>
  <c r="FO46" i="102" s="1"/>
  <c r="FP46" i="102" s="1"/>
  <c r="FQ46" i="102" s="1"/>
  <c r="FR46" i="102" s="1"/>
  <c r="FS46" i="102" s="1"/>
  <c r="FT46" i="102" s="1"/>
  <c r="FU46" i="102" s="1"/>
  <c r="FV46" i="102" s="1"/>
  <c r="FW46" i="102" s="1"/>
  <c r="FX46" i="102" s="1"/>
  <c r="FY46" i="102" s="1"/>
  <c r="FZ46" i="102" s="1"/>
  <c r="GA46" i="102" s="1"/>
  <c r="GB46" i="102" s="1"/>
  <c r="GC46" i="102" s="1"/>
  <c r="GD46" i="102" s="1"/>
  <c r="GE46" i="102" s="1"/>
  <c r="GF46" i="102" s="1"/>
  <c r="GG46" i="102" s="1"/>
  <c r="GH46" i="102" s="1"/>
  <c r="GI46" i="102" s="1"/>
  <c r="GJ46" i="102" s="1"/>
  <c r="GK46" i="102" s="1"/>
  <c r="GL46" i="102" s="1"/>
  <c r="GM46" i="102" s="1"/>
  <c r="GN46" i="102" s="1"/>
  <c r="GO46" i="102" s="1"/>
  <c r="GP46" i="102" s="1"/>
  <c r="GQ46" i="102" s="1"/>
  <c r="GR46" i="102" s="1"/>
  <c r="GS46" i="102" s="1"/>
  <c r="GT46" i="102" s="1"/>
  <c r="GU46" i="102" s="1"/>
  <c r="GV46" i="102" s="1"/>
  <c r="GW46" i="102" s="1"/>
  <c r="GX46" i="102" s="1"/>
  <c r="GY46" i="102" s="1"/>
  <c r="GZ46" i="102" s="1"/>
  <c r="HA46" i="102" s="1"/>
  <c r="HB46" i="102" s="1"/>
  <c r="HC46" i="102" s="1"/>
  <c r="HD46" i="102" s="1"/>
  <c r="HE46" i="102" s="1"/>
  <c r="HF46" i="102" s="1"/>
  <c r="HG46" i="102" s="1"/>
  <c r="HH46" i="102" s="1"/>
  <c r="HI46" i="102" s="1"/>
  <c r="HJ46" i="102" s="1"/>
  <c r="AT45" i="102"/>
  <c r="BE29" i="102"/>
  <c r="BI12" i="102"/>
  <c r="C39" i="101"/>
  <c r="E39" i="101" s="1"/>
  <c r="F39" i="101" s="1"/>
  <c r="BC35" i="102"/>
  <c r="BK10" i="102"/>
  <c r="BG24" i="102"/>
  <c r="AS84" i="100" l="1"/>
  <c r="AS2" i="102"/>
  <c r="AR55" i="100" s="1"/>
  <c r="AU45" i="102"/>
  <c r="C40" i="101"/>
  <c r="E40" i="101" s="1"/>
  <c r="F40" i="101" s="1"/>
  <c r="BL10" i="102"/>
  <c r="BH24" i="102"/>
  <c r="BD35" i="102"/>
  <c r="BF29" i="102"/>
  <c r="BJ12" i="102"/>
  <c r="AS82" i="100" l="1"/>
  <c r="AT84" i="100"/>
  <c r="AS67" i="100"/>
  <c r="B47" i="102" s="1"/>
  <c r="AT47" i="102" s="1"/>
  <c r="AU47" i="102" s="1"/>
  <c r="AV47" i="102" s="1"/>
  <c r="AW47" i="102" s="1"/>
  <c r="AX47" i="102" s="1"/>
  <c r="AY47" i="102" s="1"/>
  <c r="AZ47" i="102" s="1"/>
  <c r="BA47" i="102" s="1"/>
  <c r="BB47" i="102" s="1"/>
  <c r="BC47" i="102" s="1"/>
  <c r="BD47" i="102" s="1"/>
  <c r="BE47" i="102" s="1"/>
  <c r="BF47" i="102" s="1"/>
  <c r="BG47" i="102" s="1"/>
  <c r="BH47" i="102" s="1"/>
  <c r="BI47" i="102" s="1"/>
  <c r="BJ47" i="102" s="1"/>
  <c r="BK47" i="102" s="1"/>
  <c r="BL47" i="102" s="1"/>
  <c r="BM47" i="102" s="1"/>
  <c r="BN47" i="102" s="1"/>
  <c r="BO47" i="102" s="1"/>
  <c r="BP47" i="102" s="1"/>
  <c r="BQ47" i="102" s="1"/>
  <c r="BR47" i="102" s="1"/>
  <c r="BS47" i="102" s="1"/>
  <c r="BT47" i="102" s="1"/>
  <c r="BU47" i="102" s="1"/>
  <c r="BV47" i="102" s="1"/>
  <c r="BW47" i="102" s="1"/>
  <c r="BX47" i="102" s="1"/>
  <c r="BY47" i="102" s="1"/>
  <c r="BZ47" i="102" s="1"/>
  <c r="CA47" i="102" s="1"/>
  <c r="CB47" i="102" s="1"/>
  <c r="CC47" i="102" s="1"/>
  <c r="CD47" i="102" s="1"/>
  <c r="CE47" i="102" s="1"/>
  <c r="CF47" i="102" s="1"/>
  <c r="CG47" i="102" s="1"/>
  <c r="CH47" i="102" s="1"/>
  <c r="CI47" i="102" s="1"/>
  <c r="CJ47" i="102" s="1"/>
  <c r="CK47" i="102" s="1"/>
  <c r="CL47" i="102" s="1"/>
  <c r="CM47" i="102" s="1"/>
  <c r="CN47" i="102" s="1"/>
  <c r="CO47" i="102" s="1"/>
  <c r="CP47" i="102" s="1"/>
  <c r="CQ47" i="102" s="1"/>
  <c r="CR47" i="102" s="1"/>
  <c r="CS47" i="102" s="1"/>
  <c r="CT47" i="102" s="1"/>
  <c r="CU47" i="102" s="1"/>
  <c r="CV47" i="102" s="1"/>
  <c r="CW47" i="102" s="1"/>
  <c r="CX47" i="102" s="1"/>
  <c r="CY47" i="102" s="1"/>
  <c r="CZ47" i="102" s="1"/>
  <c r="DA47" i="102" s="1"/>
  <c r="DB47" i="102" s="1"/>
  <c r="DC47" i="102" s="1"/>
  <c r="DD47" i="102" s="1"/>
  <c r="DE47" i="102" s="1"/>
  <c r="DF47" i="102" s="1"/>
  <c r="DG47" i="102" s="1"/>
  <c r="DH47" i="102" s="1"/>
  <c r="DI47" i="102" s="1"/>
  <c r="DJ47" i="102" s="1"/>
  <c r="DK47" i="102" s="1"/>
  <c r="DL47" i="102" s="1"/>
  <c r="DM47" i="102" s="1"/>
  <c r="DN47" i="102" s="1"/>
  <c r="DO47" i="102" s="1"/>
  <c r="DP47" i="102" s="1"/>
  <c r="DQ47" i="102" s="1"/>
  <c r="DR47" i="102" s="1"/>
  <c r="DS47" i="102" s="1"/>
  <c r="DT47" i="102" s="1"/>
  <c r="DU47" i="102" s="1"/>
  <c r="DV47" i="102" s="1"/>
  <c r="DW47" i="102" s="1"/>
  <c r="DX47" i="102" s="1"/>
  <c r="DY47" i="102" s="1"/>
  <c r="DZ47" i="102" s="1"/>
  <c r="EA47" i="102" s="1"/>
  <c r="EB47" i="102" s="1"/>
  <c r="EC47" i="102" s="1"/>
  <c r="ED47" i="102" s="1"/>
  <c r="EE47" i="102" s="1"/>
  <c r="EF47" i="102" s="1"/>
  <c r="EG47" i="102" s="1"/>
  <c r="EH47" i="102" s="1"/>
  <c r="EI47" i="102" s="1"/>
  <c r="EJ47" i="102" s="1"/>
  <c r="EK47" i="102" s="1"/>
  <c r="EL47" i="102" s="1"/>
  <c r="EM47" i="102" s="1"/>
  <c r="EN47" i="102" s="1"/>
  <c r="EO47" i="102" s="1"/>
  <c r="EP47" i="102" s="1"/>
  <c r="EQ47" i="102" s="1"/>
  <c r="ER47" i="102" s="1"/>
  <c r="ES47" i="102" s="1"/>
  <c r="ET47" i="102" s="1"/>
  <c r="EU47" i="102" s="1"/>
  <c r="EV47" i="102" s="1"/>
  <c r="EW47" i="102" s="1"/>
  <c r="EX47" i="102" s="1"/>
  <c r="EY47" i="102" s="1"/>
  <c r="EZ47" i="102" s="1"/>
  <c r="FA47" i="102" s="1"/>
  <c r="FB47" i="102" s="1"/>
  <c r="FC47" i="102" s="1"/>
  <c r="FD47" i="102" s="1"/>
  <c r="FE47" i="102" s="1"/>
  <c r="FF47" i="102" s="1"/>
  <c r="FG47" i="102" s="1"/>
  <c r="FH47" i="102" s="1"/>
  <c r="FI47" i="102" s="1"/>
  <c r="FJ47" i="102" s="1"/>
  <c r="FK47" i="102" s="1"/>
  <c r="FL47" i="102" s="1"/>
  <c r="FM47" i="102" s="1"/>
  <c r="FN47" i="102" s="1"/>
  <c r="FO47" i="102" s="1"/>
  <c r="FP47" i="102" s="1"/>
  <c r="FQ47" i="102" s="1"/>
  <c r="FR47" i="102" s="1"/>
  <c r="FS47" i="102" s="1"/>
  <c r="FT47" i="102" s="1"/>
  <c r="FU47" i="102" s="1"/>
  <c r="FV47" i="102" s="1"/>
  <c r="FW47" i="102" s="1"/>
  <c r="FX47" i="102" s="1"/>
  <c r="FY47" i="102" s="1"/>
  <c r="FZ47" i="102" s="1"/>
  <c r="GA47" i="102" s="1"/>
  <c r="GB47" i="102" s="1"/>
  <c r="GC47" i="102" s="1"/>
  <c r="GD47" i="102" s="1"/>
  <c r="GE47" i="102" s="1"/>
  <c r="GF47" i="102" s="1"/>
  <c r="GG47" i="102" s="1"/>
  <c r="GH47" i="102" s="1"/>
  <c r="GI47" i="102" s="1"/>
  <c r="GJ47" i="102" s="1"/>
  <c r="GK47" i="102" s="1"/>
  <c r="GL47" i="102" s="1"/>
  <c r="GM47" i="102" s="1"/>
  <c r="GN47" i="102" s="1"/>
  <c r="GO47" i="102" s="1"/>
  <c r="GP47" i="102" s="1"/>
  <c r="GQ47" i="102" s="1"/>
  <c r="GR47" i="102" s="1"/>
  <c r="GS47" i="102" s="1"/>
  <c r="GT47" i="102" s="1"/>
  <c r="GU47" i="102" s="1"/>
  <c r="GV47" i="102" s="1"/>
  <c r="GW47" i="102" s="1"/>
  <c r="GX47" i="102" s="1"/>
  <c r="GY47" i="102" s="1"/>
  <c r="GZ47" i="102" s="1"/>
  <c r="HA47" i="102" s="1"/>
  <c r="HB47" i="102" s="1"/>
  <c r="HC47" i="102" s="1"/>
  <c r="HD47" i="102" s="1"/>
  <c r="HE47" i="102" s="1"/>
  <c r="HF47" i="102" s="1"/>
  <c r="HG47" i="102" s="1"/>
  <c r="HH47" i="102" s="1"/>
  <c r="HI47" i="102" s="1"/>
  <c r="HJ47" i="102" s="1"/>
  <c r="AV45" i="102"/>
  <c r="BM10" i="102"/>
  <c r="BK12" i="102"/>
  <c r="BE35" i="102"/>
  <c r="BG29" i="102"/>
  <c r="BI24" i="102"/>
  <c r="C41" i="101"/>
  <c r="E41" i="101" s="1"/>
  <c r="F41" i="101" s="1"/>
  <c r="AT2" i="102" l="1"/>
  <c r="AS55" i="100" s="1"/>
  <c r="AT67" i="100"/>
  <c r="B48" i="102" s="1"/>
  <c r="AU48" i="102" s="1"/>
  <c r="AW45" i="102"/>
  <c r="AX45" i="102" s="1"/>
  <c r="AY45" i="102" s="1"/>
  <c r="AZ45" i="102" s="1"/>
  <c r="BA45" i="102" s="1"/>
  <c r="BB45" i="102" s="1"/>
  <c r="BC45" i="102" s="1"/>
  <c r="BD45" i="102" s="1"/>
  <c r="BE45" i="102" s="1"/>
  <c r="BF45" i="102" s="1"/>
  <c r="BG45" i="102" s="1"/>
  <c r="BH45" i="102" s="1"/>
  <c r="BI45" i="102" s="1"/>
  <c r="BJ45" i="102" s="1"/>
  <c r="BK45" i="102" s="1"/>
  <c r="BL45" i="102" s="1"/>
  <c r="BM45" i="102" s="1"/>
  <c r="BN45" i="102" s="1"/>
  <c r="BO45" i="102" s="1"/>
  <c r="BP45" i="102" s="1"/>
  <c r="BQ45" i="102" s="1"/>
  <c r="BR45" i="102" s="1"/>
  <c r="BS45" i="102" s="1"/>
  <c r="BT45" i="102" s="1"/>
  <c r="BU45" i="102" s="1"/>
  <c r="BV45" i="102" s="1"/>
  <c r="BW45" i="102" s="1"/>
  <c r="BX45" i="102" s="1"/>
  <c r="BY45" i="102" s="1"/>
  <c r="BZ45" i="102" s="1"/>
  <c r="CA45" i="102" s="1"/>
  <c r="CB45" i="102" s="1"/>
  <c r="CC45" i="102" s="1"/>
  <c r="CD45" i="102" s="1"/>
  <c r="CE45" i="102" s="1"/>
  <c r="CF45" i="102" s="1"/>
  <c r="CG45" i="102" s="1"/>
  <c r="CH45" i="102" s="1"/>
  <c r="CI45" i="102" s="1"/>
  <c r="CJ45" i="102" s="1"/>
  <c r="CK45" i="102" s="1"/>
  <c r="CL45" i="102" s="1"/>
  <c r="CM45" i="102" s="1"/>
  <c r="CN45" i="102" s="1"/>
  <c r="CO45" i="102" s="1"/>
  <c r="CP45" i="102" s="1"/>
  <c r="CQ45" i="102" s="1"/>
  <c r="CR45" i="102" s="1"/>
  <c r="CS45" i="102" s="1"/>
  <c r="CT45" i="102" s="1"/>
  <c r="CU45" i="102" s="1"/>
  <c r="CV45" i="102" s="1"/>
  <c r="CW45" i="102" s="1"/>
  <c r="CX45" i="102" s="1"/>
  <c r="CY45" i="102" s="1"/>
  <c r="CZ45" i="102" s="1"/>
  <c r="DA45" i="102" s="1"/>
  <c r="DB45" i="102" s="1"/>
  <c r="DC45" i="102" s="1"/>
  <c r="DD45" i="102" s="1"/>
  <c r="DE45" i="102" s="1"/>
  <c r="DF45" i="102" s="1"/>
  <c r="DG45" i="102" s="1"/>
  <c r="DH45" i="102" s="1"/>
  <c r="DI45" i="102" s="1"/>
  <c r="DJ45" i="102" s="1"/>
  <c r="DK45" i="102" s="1"/>
  <c r="DL45" i="102" s="1"/>
  <c r="DM45" i="102" s="1"/>
  <c r="DN45" i="102" s="1"/>
  <c r="DO45" i="102" s="1"/>
  <c r="DP45" i="102" s="1"/>
  <c r="DQ45" i="102" s="1"/>
  <c r="DR45" i="102" s="1"/>
  <c r="DS45" i="102" s="1"/>
  <c r="DT45" i="102" s="1"/>
  <c r="DU45" i="102" s="1"/>
  <c r="DV45" i="102" s="1"/>
  <c r="DW45" i="102" s="1"/>
  <c r="DX45" i="102" s="1"/>
  <c r="DY45" i="102" s="1"/>
  <c r="DZ45" i="102" s="1"/>
  <c r="EA45" i="102" s="1"/>
  <c r="EB45" i="102" s="1"/>
  <c r="EC45" i="102" s="1"/>
  <c r="ED45" i="102" s="1"/>
  <c r="EE45" i="102" s="1"/>
  <c r="EF45" i="102" s="1"/>
  <c r="EG45" i="102" s="1"/>
  <c r="EH45" i="102" s="1"/>
  <c r="EI45" i="102" s="1"/>
  <c r="EJ45" i="102" s="1"/>
  <c r="EK45" i="102" s="1"/>
  <c r="EL45" i="102" s="1"/>
  <c r="EM45" i="102" s="1"/>
  <c r="EN45" i="102" s="1"/>
  <c r="EO45" i="102" s="1"/>
  <c r="EP45" i="102" s="1"/>
  <c r="EQ45" i="102" s="1"/>
  <c r="ER45" i="102" s="1"/>
  <c r="ES45" i="102" s="1"/>
  <c r="ET45" i="102" s="1"/>
  <c r="EU45" i="102" s="1"/>
  <c r="EV45" i="102" s="1"/>
  <c r="EW45" i="102" s="1"/>
  <c r="EX45" i="102" s="1"/>
  <c r="EY45" i="102" s="1"/>
  <c r="EZ45" i="102" s="1"/>
  <c r="FA45" i="102" s="1"/>
  <c r="FB45" i="102" s="1"/>
  <c r="FC45" i="102" s="1"/>
  <c r="FD45" i="102" s="1"/>
  <c r="FE45" i="102" s="1"/>
  <c r="FF45" i="102" s="1"/>
  <c r="FG45" i="102" s="1"/>
  <c r="FH45" i="102" s="1"/>
  <c r="FI45" i="102" s="1"/>
  <c r="FJ45" i="102" s="1"/>
  <c r="FK45" i="102" s="1"/>
  <c r="FL45" i="102" s="1"/>
  <c r="FM45" i="102" s="1"/>
  <c r="FN45" i="102" s="1"/>
  <c r="FO45" i="102" s="1"/>
  <c r="FP45" i="102" s="1"/>
  <c r="FQ45" i="102" s="1"/>
  <c r="FR45" i="102" s="1"/>
  <c r="FS45" i="102" s="1"/>
  <c r="FT45" i="102" s="1"/>
  <c r="FU45" i="102" s="1"/>
  <c r="FV45" i="102" s="1"/>
  <c r="FW45" i="102" s="1"/>
  <c r="FX45" i="102" s="1"/>
  <c r="FY45" i="102" s="1"/>
  <c r="FZ45" i="102" s="1"/>
  <c r="GA45" i="102" s="1"/>
  <c r="GB45" i="102" s="1"/>
  <c r="GC45" i="102" s="1"/>
  <c r="GD45" i="102" s="1"/>
  <c r="GE45" i="102" s="1"/>
  <c r="GF45" i="102" s="1"/>
  <c r="GG45" i="102" s="1"/>
  <c r="GH45" i="102" s="1"/>
  <c r="GI45" i="102" s="1"/>
  <c r="GJ45" i="102" s="1"/>
  <c r="GK45" i="102" s="1"/>
  <c r="GL45" i="102" s="1"/>
  <c r="GM45" i="102" s="1"/>
  <c r="GN45" i="102" s="1"/>
  <c r="GO45" i="102" s="1"/>
  <c r="GP45" i="102" s="1"/>
  <c r="GQ45" i="102" s="1"/>
  <c r="GR45" i="102" s="1"/>
  <c r="GS45" i="102" s="1"/>
  <c r="GT45" i="102" s="1"/>
  <c r="GU45" i="102" s="1"/>
  <c r="GV45" i="102" s="1"/>
  <c r="GW45" i="102" s="1"/>
  <c r="GX45" i="102" s="1"/>
  <c r="GY45" i="102" s="1"/>
  <c r="GZ45" i="102" s="1"/>
  <c r="HA45" i="102" s="1"/>
  <c r="HB45" i="102" s="1"/>
  <c r="HC45" i="102" s="1"/>
  <c r="HD45" i="102" s="1"/>
  <c r="HE45" i="102" s="1"/>
  <c r="HF45" i="102" s="1"/>
  <c r="HG45" i="102" s="1"/>
  <c r="HH45" i="102" s="1"/>
  <c r="HI45" i="102" s="1"/>
  <c r="HJ45" i="102" s="1"/>
  <c r="C42" i="101"/>
  <c r="E42" i="101" s="1"/>
  <c r="F42" i="101" s="1"/>
  <c r="BF35" i="102"/>
  <c r="BJ24" i="102"/>
  <c r="BN10" i="102"/>
  <c r="BH29" i="102"/>
  <c r="BL12" i="102"/>
  <c r="AU84" i="100" l="1"/>
  <c r="AT82" i="100"/>
  <c r="AV48" i="102"/>
  <c r="AW48" i="102" s="1"/>
  <c r="AX48" i="102" s="1"/>
  <c r="AY48" i="102" s="1"/>
  <c r="AZ48" i="102" s="1"/>
  <c r="BA48" i="102" s="1"/>
  <c r="BB48" i="102" s="1"/>
  <c r="BC48" i="102" s="1"/>
  <c r="BD48" i="102" s="1"/>
  <c r="BE48" i="102" s="1"/>
  <c r="BF48" i="102" s="1"/>
  <c r="BG48" i="102" s="1"/>
  <c r="BH48" i="102" s="1"/>
  <c r="BI48" i="102" s="1"/>
  <c r="BJ48" i="102" s="1"/>
  <c r="BK48" i="102" s="1"/>
  <c r="BL48" i="102" s="1"/>
  <c r="BM48" i="102" s="1"/>
  <c r="BN48" i="102" s="1"/>
  <c r="BO48" i="102" s="1"/>
  <c r="BP48" i="102" s="1"/>
  <c r="BQ48" i="102" s="1"/>
  <c r="BR48" i="102" s="1"/>
  <c r="BS48" i="102" s="1"/>
  <c r="BT48" i="102" s="1"/>
  <c r="BU48" i="102" s="1"/>
  <c r="BV48" i="102" s="1"/>
  <c r="BW48" i="102" s="1"/>
  <c r="BX48" i="102" s="1"/>
  <c r="BY48" i="102" s="1"/>
  <c r="BZ48" i="102" s="1"/>
  <c r="CA48" i="102" s="1"/>
  <c r="CB48" i="102" s="1"/>
  <c r="CC48" i="102" s="1"/>
  <c r="CD48" i="102" s="1"/>
  <c r="CE48" i="102" s="1"/>
  <c r="CF48" i="102" s="1"/>
  <c r="CG48" i="102" s="1"/>
  <c r="CH48" i="102" s="1"/>
  <c r="CI48" i="102" s="1"/>
  <c r="CJ48" i="102" s="1"/>
  <c r="CK48" i="102" s="1"/>
  <c r="CL48" i="102" s="1"/>
  <c r="CM48" i="102" s="1"/>
  <c r="CN48" i="102" s="1"/>
  <c r="CO48" i="102" s="1"/>
  <c r="CP48" i="102" s="1"/>
  <c r="CQ48" i="102" s="1"/>
  <c r="CR48" i="102" s="1"/>
  <c r="CS48" i="102" s="1"/>
  <c r="CT48" i="102" s="1"/>
  <c r="CU48" i="102" s="1"/>
  <c r="CV48" i="102" s="1"/>
  <c r="CW48" i="102" s="1"/>
  <c r="CX48" i="102" s="1"/>
  <c r="CY48" i="102" s="1"/>
  <c r="CZ48" i="102" s="1"/>
  <c r="DA48" i="102" s="1"/>
  <c r="DB48" i="102" s="1"/>
  <c r="DC48" i="102" s="1"/>
  <c r="DD48" i="102" s="1"/>
  <c r="DE48" i="102" s="1"/>
  <c r="DF48" i="102" s="1"/>
  <c r="DG48" i="102" s="1"/>
  <c r="DH48" i="102" s="1"/>
  <c r="DI48" i="102" s="1"/>
  <c r="DJ48" i="102" s="1"/>
  <c r="DK48" i="102" s="1"/>
  <c r="DL48" i="102" s="1"/>
  <c r="DM48" i="102" s="1"/>
  <c r="DN48" i="102" s="1"/>
  <c r="DO48" i="102" s="1"/>
  <c r="DP48" i="102" s="1"/>
  <c r="DQ48" i="102" s="1"/>
  <c r="DR48" i="102" s="1"/>
  <c r="DS48" i="102" s="1"/>
  <c r="DT48" i="102" s="1"/>
  <c r="DU48" i="102" s="1"/>
  <c r="DV48" i="102" s="1"/>
  <c r="DW48" i="102" s="1"/>
  <c r="DX48" i="102" s="1"/>
  <c r="DY48" i="102" s="1"/>
  <c r="DZ48" i="102" s="1"/>
  <c r="EA48" i="102" s="1"/>
  <c r="EB48" i="102" s="1"/>
  <c r="EC48" i="102" s="1"/>
  <c r="ED48" i="102" s="1"/>
  <c r="EE48" i="102" s="1"/>
  <c r="EF48" i="102" s="1"/>
  <c r="EG48" i="102" s="1"/>
  <c r="EH48" i="102" s="1"/>
  <c r="EI48" i="102" s="1"/>
  <c r="EJ48" i="102" s="1"/>
  <c r="EK48" i="102" s="1"/>
  <c r="EL48" i="102" s="1"/>
  <c r="EM48" i="102" s="1"/>
  <c r="EN48" i="102" s="1"/>
  <c r="EO48" i="102" s="1"/>
  <c r="EP48" i="102" s="1"/>
  <c r="EQ48" i="102" s="1"/>
  <c r="ER48" i="102" s="1"/>
  <c r="ES48" i="102" s="1"/>
  <c r="ET48" i="102" s="1"/>
  <c r="EU48" i="102" s="1"/>
  <c r="EV48" i="102" s="1"/>
  <c r="EW48" i="102" s="1"/>
  <c r="EX48" i="102" s="1"/>
  <c r="EY48" i="102" s="1"/>
  <c r="EZ48" i="102" s="1"/>
  <c r="FA48" i="102" s="1"/>
  <c r="FB48" i="102" s="1"/>
  <c r="FC48" i="102" s="1"/>
  <c r="FD48" i="102" s="1"/>
  <c r="FE48" i="102" s="1"/>
  <c r="FF48" i="102" s="1"/>
  <c r="FG48" i="102" s="1"/>
  <c r="FH48" i="102" s="1"/>
  <c r="FI48" i="102" s="1"/>
  <c r="FJ48" i="102" s="1"/>
  <c r="FK48" i="102" s="1"/>
  <c r="FL48" i="102" s="1"/>
  <c r="FM48" i="102" s="1"/>
  <c r="FN48" i="102" s="1"/>
  <c r="FO48" i="102" s="1"/>
  <c r="FP48" i="102" s="1"/>
  <c r="FQ48" i="102" s="1"/>
  <c r="FR48" i="102" s="1"/>
  <c r="FS48" i="102" s="1"/>
  <c r="FT48" i="102" s="1"/>
  <c r="FU48" i="102" s="1"/>
  <c r="FV48" i="102" s="1"/>
  <c r="FW48" i="102" s="1"/>
  <c r="FX48" i="102" s="1"/>
  <c r="FY48" i="102" s="1"/>
  <c r="FZ48" i="102" s="1"/>
  <c r="GA48" i="102" s="1"/>
  <c r="GB48" i="102" s="1"/>
  <c r="GC48" i="102" s="1"/>
  <c r="GD48" i="102" s="1"/>
  <c r="GE48" i="102" s="1"/>
  <c r="GF48" i="102" s="1"/>
  <c r="GG48" i="102" s="1"/>
  <c r="GH48" i="102" s="1"/>
  <c r="GI48" i="102" s="1"/>
  <c r="GJ48" i="102" s="1"/>
  <c r="GK48" i="102" s="1"/>
  <c r="GL48" i="102" s="1"/>
  <c r="GM48" i="102" s="1"/>
  <c r="GN48" i="102" s="1"/>
  <c r="GO48" i="102" s="1"/>
  <c r="GP48" i="102" s="1"/>
  <c r="GQ48" i="102" s="1"/>
  <c r="GR48" i="102" s="1"/>
  <c r="GS48" i="102" s="1"/>
  <c r="GT48" i="102" s="1"/>
  <c r="GU48" i="102" s="1"/>
  <c r="GV48" i="102" s="1"/>
  <c r="GW48" i="102" s="1"/>
  <c r="GX48" i="102" s="1"/>
  <c r="GY48" i="102" s="1"/>
  <c r="GZ48" i="102" s="1"/>
  <c r="HA48" i="102" s="1"/>
  <c r="HB48" i="102" s="1"/>
  <c r="HC48" i="102" s="1"/>
  <c r="HD48" i="102" s="1"/>
  <c r="HE48" i="102" s="1"/>
  <c r="HF48" i="102" s="1"/>
  <c r="HG48" i="102" s="1"/>
  <c r="HH48" i="102" s="1"/>
  <c r="HI48" i="102" s="1"/>
  <c r="HJ48" i="102" s="1"/>
  <c r="AU2" i="102"/>
  <c r="AT55" i="100" s="1"/>
  <c r="C43" i="101"/>
  <c r="E43" i="101" s="1"/>
  <c r="F43" i="101" s="1"/>
  <c r="BI29" i="102"/>
  <c r="BK24" i="102"/>
  <c r="BO10" i="102"/>
  <c r="BG35" i="102"/>
  <c r="BM12" i="102"/>
  <c r="AV84" i="100" l="1"/>
  <c r="AU82" i="100"/>
  <c r="AU67" i="100" s="1"/>
  <c r="B49" i="102" s="1"/>
  <c r="AV49" i="102" s="1"/>
  <c r="AW49" i="102" s="1"/>
  <c r="AX49" i="102" s="1"/>
  <c r="AY49" i="102" s="1"/>
  <c r="AZ49" i="102" s="1"/>
  <c r="BA49" i="102" s="1"/>
  <c r="BB49" i="102" s="1"/>
  <c r="BC49" i="102" s="1"/>
  <c r="BD49" i="102" s="1"/>
  <c r="BE49" i="102" s="1"/>
  <c r="BF49" i="102" s="1"/>
  <c r="BG49" i="102" s="1"/>
  <c r="BH49" i="102" s="1"/>
  <c r="BI49" i="102" s="1"/>
  <c r="BJ49" i="102" s="1"/>
  <c r="BK49" i="102" s="1"/>
  <c r="BL49" i="102" s="1"/>
  <c r="BM49" i="102" s="1"/>
  <c r="BN49" i="102" s="1"/>
  <c r="BO49" i="102" s="1"/>
  <c r="BP49" i="102" s="1"/>
  <c r="BQ49" i="102" s="1"/>
  <c r="BR49" i="102" s="1"/>
  <c r="BS49" i="102" s="1"/>
  <c r="BT49" i="102" s="1"/>
  <c r="BU49" i="102" s="1"/>
  <c r="BV49" i="102" s="1"/>
  <c r="BW49" i="102" s="1"/>
  <c r="BX49" i="102" s="1"/>
  <c r="BY49" i="102" s="1"/>
  <c r="BZ49" i="102" s="1"/>
  <c r="CA49" i="102" s="1"/>
  <c r="CB49" i="102" s="1"/>
  <c r="CC49" i="102" s="1"/>
  <c r="CD49" i="102" s="1"/>
  <c r="CE49" i="102" s="1"/>
  <c r="CF49" i="102" s="1"/>
  <c r="CG49" i="102" s="1"/>
  <c r="CH49" i="102" s="1"/>
  <c r="CI49" i="102" s="1"/>
  <c r="CJ49" i="102" s="1"/>
  <c r="CK49" i="102" s="1"/>
  <c r="CL49" i="102" s="1"/>
  <c r="CM49" i="102" s="1"/>
  <c r="CN49" i="102" s="1"/>
  <c r="CO49" i="102" s="1"/>
  <c r="CP49" i="102" s="1"/>
  <c r="CQ49" i="102" s="1"/>
  <c r="CR49" i="102" s="1"/>
  <c r="CS49" i="102" s="1"/>
  <c r="CT49" i="102" s="1"/>
  <c r="CU49" i="102" s="1"/>
  <c r="CV49" i="102" s="1"/>
  <c r="CW49" i="102" s="1"/>
  <c r="CX49" i="102" s="1"/>
  <c r="CY49" i="102" s="1"/>
  <c r="CZ49" i="102" s="1"/>
  <c r="DA49" i="102" s="1"/>
  <c r="DB49" i="102" s="1"/>
  <c r="DC49" i="102" s="1"/>
  <c r="DD49" i="102" s="1"/>
  <c r="DE49" i="102" s="1"/>
  <c r="DF49" i="102" s="1"/>
  <c r="DG49" i="102" s="1"/>
  <c r="DH49" i="102" s="1"/>
  <c r="DI49" i="102" s="1"/>
  <c r="DJ49" i="102" s="1"/>
  <c r="DK49" i="102" s="1"/>
  <c r="DL49" i="102" s="1"/>
  <c r="DM49" i="102" s="1"/>
  <c r="DN49" i="102" s="1"/>
  <c r="DO49" i="102" s="1"/>
  <c r="DP49" i="102" s="1"/>
  <c r="DQ49" i="102" s="1"/>
  <c r="DR49" i="102" s="1"/>
  <c r="DS49" i="102" s="1"/>
  <c r="DT49" i="102" s="1"/>
  <c r="DU49" i="102" s="1"/>
  <c r="DV49" i="102" s="1"/>
  <c r="DW49" i="102" s="1"/>
  <c r="DX49" i="102" s="1"/>
  <c r="DY49" i="102" s="1"/>
  <c r="DZ49" i="102" s="1"/>
  <c r="EA49" i="102" s="1"/>
  <c r="EB49" i="102" s="1"/>
  <c r="EC49" i="102" s="1"/>
  <c r="ED49" i="102" s="1"/>
  <c r="EE49" i="102" s="1"/>
  <c r="EF49" i="102" s="1"/>
  <c r="EG49" i="102" s="1"/>
  <c r="EH49" i="102" s="1"/>
  <c r="EI49" i="102" s="1"/>
  <c r="EJ49" i="102" s="1"/>
  <c r="EK49" i="102" s="1"/>
  <c r="EL49" i="102" s="1"/>
  <c r="EM49" i="102" s="1"/>
  <c r="EN49" i="102" s="1"/>
  <c r="EO49" i="102" s="1"/>
  <c r="EP49" i="102" s="1"/>
  <c r="EQ49" i="102" s="1"/>
  <c r="ER49" i="102" s="1"/>
  <c r="ES49" i="102" s="1"/>
  <c r="ET49" i="102" s="1"/>
  <c r="EU49" i="102" s="1"/>
  <c r="EV49" i="102" s="1"/>
  <c r="EW49" i="102" s="1"/>
  <c r="EX49" i="102" s="1"/>
  <c r="EY49" i="102" s="1"/>
  <c r="EZ49" i="102" s="1"/>
  <c r="FA49" i="102" s="1"/>
  <c r="FB49" i="102" s="1"/>
  <c r="FC49" i="102" s="1"/>
  <c r="FD49" i="102" s="1"/>
  <c r="FE49" i="102" s="1"/>
  <c r="FF49" i="102" s="1"/>
  <c r="FG49" i="102" s="1"/>
  <c r="FH49" i="102" s="1"/>
  <c r="FI49" i="102" s="1"/>
  <c r="FJ49" i="102" s="1"/>
  <c r="FK49" i="102" s="1"/>
  <c r="FL49" i="102" s="1"/>
  <c r="FM49" i="102" s="1"/>
  <c r="FN49" i="102" s="1"/>
  <c r="FO49" i="102" s="1"/>
  <c r="FP49" i="102" s="1"/>
  <c r="FQ49" i="102" s="1"/>
  <c r="FR49" i="102" s="1"/>
  <c r="FS49" i="102" s="1"/>
  <c r="FT49" i="102" s="1"/>
  <c r="FU49" i="102" s="1"/>
  <c r="FV49" i="102" s="1"/>
  <c r="FW49" i="102" s="1"/>
  <c r="FX49" i="102" s="1"/>
  <c r="FY49" i="102" s="1"/>
  <c r="FZ49" i="102" s="1"/>
  <c r="GA49" i="102" s="1"/>
  <c r="GB49" i="102" s="1"/>
  <c r="GC49" i="102" s="1"/>
  <c r="GD49" i="102" s="1"/>
  <c r="GE49" i="102" s="1"/>
  <c r="GF49" i="102" s="1"/>
  <c r="GG49" i="102" s="1"/>
  <c r="GH49" i="102" s="1"/>
  <c r="GI49" i="102" s="1"/>
  <c r="GJ49" i="102" s="1"/>
  <c r="GK49" i="102" s="1"/>
  <c r="GL49" i="102" s="1"/>
  <c r="GM49" i="102" s="1"/>
  <c r="GN49" i="102" s="1"/>
  <c r="GO49" i="102" s="1"/>
  <c r="GP49" i="102" s="1"/>
  <c r="GQ49" i="102" s="1"/>
  <c r="GR49" i="102" s="1"/>
  <c r="GS49" i="102" s="1"/>
  <c r="GT49" i="102" s="1"/>
  <c r="GU49" i="102" s="1"/>
  <c r="GV49" i="102" s="1"/>
  <c r="GW49" i="102" s="1"/>
  <c r="GX49" i="102" s="1"/>
  <c r="GY49" i="102" s="1"/>
  <c r="GZ49" i="102" s="1"/>
  <c r="HA49" i="102" s="1"/>
  <c r="HB49" i="102" s="1"/>
  <c r="HC49" i="102" s="1"/>
  <c r="HD49" i="102" s="1"/>
  <c r="HE49" i="102" s="1"/>
  <c r="HF49" i="102" s="1"/>
  <c r="HG49" i="102" s="1"/>
  <c r="HH49" i="102" s="1"/>
  <c r="HI49" i="102" s="1"/>
  <c r="HJ49" i="102" s="1"/>
  <c r="C44" i="101"/>
  <c r="E44" i="101" s="1"/>
  <c r="F44" i="101" s="1"/>
  <c r="BL24" i="102"/>
  <c r="BN12" i="102"/>
  <c r="BH35" i="102"/>
  <c r="BP10" i="102"/>
  <c r="BJ29" i="102"/>
  <c r="AW84" i="100" l="1"/>
  <c r="AV82" i="100"/>
  <c r="AV67" i="100" s="1"/>
  <c r="B50" i="102" s="1"/>
  <c r="AW50" i="102" s="1"/>
  <c r="AX50" i="102" s="1"/>
  <c r="AY50" i="102" s="1"/>
  <c r="AV2" i="102"/>
  <c r="AU55" i="100" s="1"/>
  <c r="AW2" i="102"/>
  <c r="AV55" i="100" s="1"/>
  <c r="C45" i="101"/>
  <c r="E45" i="101" s="1"/>
  <c r="F45" i="101" s="1"/>
  <c r="BO12" i="102"/>
  <c r="BK29" i="102"/>
  <c r="BI35" i="102"/>
  <c r="BM24" i="102"/>
  <c r="BQ10" i="102"/>
  <c r="AW82" i="100" l="1"/>
  <c r="AW67" i="100" s="1"/>
  <c r="B51" i="102" s="1"/>
  <c r="AX51" i="102" s="1"/>
  <c r="AY51" i="102" s="1"/>
  <c r="AZ51" i="102" s="1"/>
  <c r="BA51" i="102" s="1"/>
  <c r="BB51" i="102" s="1"/>
  <c r="BC51" i="102" s="1"/>
  <c r="BD51" i="102" s="1"/>
  <c r="BE51" i="102" s="1"/>
  <c r="BF51" i="102" s="1"/>
  <c r="BG51" i="102" s="1"/>
  <c r="BH51" i="102" s="1"/>
  <c r="BI51" i="102" s="1"/>
  <c r="BJ51" i="102" s="1"/>
  <c r="BK51" i="102" s="1"/>
  <c r="BL51" i="102" s="1"/>
  <c r="BM51" i="102" s="1"/>
  <c r="BN51" i="102" s="1"/>
  <c r="BO51" i="102" s="1"/>
  <c r="BP51" i="102" s="1"/>
  <c r="BQ51" i="102" s="1"/>
  <c r="BR51" i="102" s="1"/>
  <c r="BS51" i="102" s="1"/>
  <c r="BT51" i="102" s="1"/>
  <c r="BU51" i="102" s="1"/>
  <c r="BV51" i="102" s="1"/>
  <c r="BW51" i="102" s="1"/>
  <c r="BX51" i="102" s="1"/>
  <c r="BY51" i="102" s="1"/>
  <c r="BZ51" i="102" s="1"/>
  <c r="CA51" i="102" s="1"/>
  <c r="CB51" i="102" s="1"/>
  <c r="CC51" i="102" s="1"/>
  <c r="CD51" i="102" s="1"/>
  <c r="CE51" i="102" s="1"/>
  <c r="CF51" i="102" s="1"/>
  <c r="CG51" i="102" s="1"/>
  <c r="CH51" i="102" s="1"/>
  <c r="CI51" i="102" s="1"/>
  <c r="CJ51" i="102" s="1"/>
  <c r="CK51" i="102" s="1"/>
  <c r="CL51" i="102" s="1"/>
  <c r="CM51" i="102" s="1"/>
  <c r="CN51" i="102" s="1"/>
  <c r="CO51" i="102" s="1"/>
  <c r="CP51" i="102" s="1"/>
  <c r="CQ51" i="102" s="1"/>
  <c r="CR51" i="102" s="1"/>
  <c r="CS51" i="102" s="1"/>
  <c r="CT51" i="102" s="1"/>
  <c r="CU51" i="102" s="1"/>
  <c r="CV51" i="102" s="1"/>
  <c r="CW51" i="102" s="1"/>
  <c r="CX51" i="102" s="1"/>
  <c r="CY51" i="102" s="1"/>
  <c r="CZ51" i="102" s="1"/>
  <c r="DA51" i="102" s="1"/>
  <c r="DB51" i="102" s="1"/>
  <c r="DC51" i="102" s="1"/>
  <c r="DD51" i="102" s="1"/>
  <c r="DE51" i="102" s="1"/>
  <c r="DF51" i="102" s="1"/>
  <c r="DG51" i="102" s="1"/>
  <c r="DH51" i="102" s="1"/>
  <c r="DI51" i="102" s="1"/>
  <c r="DJ51" i="102" s="1"/>
  <c r="DK51" i="102" s="1"/>
  <c r="DL51" i="102" s="1"/>
  <c r="DM51" i="102" s="1"/>
  <c r="DN51" i="102" s="1"/>
  <c r="DO51" i="102" s="1"/>
  <c r="DP51" i="102" s="1"/>
  <c r="DQ51" i="102" s="1"/>
  <c r="DR51" i="102" s="1"/>
  <c r="DS51" i="102" s="1"/>
  <c r="DT51" i="102" s="1"/>
  <c r="DU51" i="102" s="1"/>
  <c r="DV51" i="102" s="1"/>
  <c r="DW51" i="102" s="1"/>
  <c r="DX51" i="102" s="1"/>
  <c r="DY51" i="102" s="1"/>
  <c r="DZ51" i="102" s="1"/>
  <c r="EA51" i="102" s="1"/>
  <c r="EB51" i="102" s="1"/>
  <c r="EC51" i="102" s="1"/>
  <c r="ED51" i="102" s="1"/>
  <c r="EE51" i="102" s="1"/>
  <c r="EF51" i="102" s="1"/>
  <c r="EG51" i="102" s="1"/>
  <c r="EH51" i="102" s="1"/>
  <c r="EI51" i="102" s="1"/>
  <c r="EJ51" i="102" s="1"/>
  <c r="EK51" i="102" s="1"/>
  <c r="EL51" i="102" s="1"/>
  <c r="EM51" i="102" s="1"/>
  <c r="EN51" i="102" s="1"/>
  <c r="EO51" i="102" s="1"/>
  <c r="EP51" i="102" s="1"/>
  <c r="EQ51" i="102" s="1"/>
  <c r="ER51" i="102" s="1"/>
  <c r="ES51" i="102" s="1"/>
  <c r="ET51" i="102" s="1"/>
  <c r="EU51" i="102" s="1"/>
  <c r="EV51" i="102" s="1"/>
  <c r="EW51" i="102" s="1"/>
  <c r="EX51" i="102" s="1"/>
  <c r="EY51" i="102" s="1"/>
  <c r="EZ51" i="102" s="1"/>
  <c r="FA51" i="102" s="1"/>
  <c r="FB51" i="102" s="1"/>
  <c r="FC51" i="102" s="1"/>
  <c r="FD51" i="102" s="1"/>
  <c r="FE51" i="102" s="1"/>
  <c r="FF51" i="102" s="1"/>
  <c r="FG51" i="102" s="1"/>
  <c r="FH51" i="102" s="1"/>
  <c r="FI51" i="102" s="1"/>
  <c r="FJ51" i="102" s="1"/>
  <c r="FK51" i="102" s="1"/>
  <c r="FL51" i="102" s="1"/>
  <c r="FM51" i="102" s="1"/>
  <c r="FN51" i="102" s="1"/>
  <c r="FO51" i="102" s="1"/>
  <c r="FP51" i="102" s="1"/>
  <c r="FQ51" i="102" s="1"/>
  <c r="FR51" i="102" s="1"/>
  <c r="FS51" i="102" s="1"/>
  <c r="FT51" i="102" s="1"/>
  <c r="FU51" i="102" s="1"/>
  <c r="FV51" i="102" s="1"/>
  <c r="FW51" i="102" s="1"/>
  <c r="FX51" i="102" s="1"/>
  <c r="FY51" i="102" s="1"/>
  <c r="FZ51" i="102" s="1"/>
  <c r="GA51" i="102" s="1"/>
  <c r="GB51" i="102" s="1"/>
  <c r="GC51" i="102" s="1"/>
  <c r="GD51" i="102" s="1"/>
  <c r="GE51" i="102" s="1"/>
  <c r="GF51" i="102" s="1"/>
  <c r="GG51" i="102" s="1"/>
  <c r="GH51" i="102" s="1"/>
  <c r="GI51" i="102" s="1"/>
  <c r="GJ51" i="102" s="1"/>
  <c r="GK51" i="102" s="1"/>
  <c r="GL51" i="102" s="1"/>
  <c r="GM51" i="102" s="1"/>
  <c r="GN51" i="102" s="1"/>
  <c r="GO51" i="102" s="1"/>
  <c r="GP51" i="102" s="1"/>
  <c r="GQ51" i="102" s="1"/>
  <c r="GR51" i="102" s="1"/>
  <c r="GS51" i="102" s="1"/>
  <c r="GT51" i="102" s="1"/>
  <c r="GU51" i="102" s="1"/>
  <c r="GV51" i="102" s="1"/>
  <c r="GW51" i="102" s="1"/>
  <c r="GX51" i="102" s="1"/>
  <c r="GY51" i="102" s="1"/>
  <c r="GZ51" i="102" s="1"/>
  <c r="HA51" i="102" s="1"/>
  <c r="HB51" i="102" s="1"/>
  <c r="HC51" i="102" s="1"/>
  <c r="HD51" i="102" s="1"/>
  <c r="HE51" i="102" s="1"/>
  <c r="HF51" i="102" s="1"/>
  <c r="HG51" i="102" s="1"/>
  <c r="HH51" i="102" s="1"/>
  <c r="HI51" i="102" s="1"/>
  <c r="HJ51" i="102" s="1"/>
  <c r="AZ50" i="102"/>
  <c r="BA50" i="102" s="1"/>
  <c r="BB50" i="102" s="1"/>
  <c r="BC50" i="102" s="1"/>
  <c r="BD50" i="102" s="1"/>
  <c r="BE50" i="102" s="1"/>
  <c r="BF50" i="102" s="1"/>
  <c r="BG50" i="102" s="1"/>
  <c r="BH50" i="102" s="1"/>
  <c r="BI50" i="102" s="1"/>
  <c r="BJ50" i="102" s="1"/>
  <c r="BK50" i="102" s="1"/>
  <c r="BL50" i="102" s="1"/>
  <c r="BM50" i="102" s="1"/>
  <c r="BN50" i="102" s="1"/>
  <c r="BO50" i="102" s="1"/>
  <c r="BP50" i="102" s="1"/>
  <c r="BQ50" i="102" s="1"/>
  <c r="BR50" i="102" s="1"/>
  <c r="BS50" i="102" s="1"/>
  <c r="BT50" i="102" s="1"/>
  <c r="BU50" i="102" s="1"/>
  <c r="BV50" i="102" s="1"/>
  <c r="BW50" i="102" s="1"/>
  <c r="BX50" i="102" s="1"/>
  <c r="BY50" i="102" s="1"/>
  <c r="BZ50" i="102" s="1"/>
  <c r="CA50" i="102" s="1"/>
  <c r="CB50" i="102" s="1"/>
  <c r="CC50" i="102" s="1"/>
  <c r="CD50" i="102" s="1"/>
  <c r="CE50" i="102" s="1"/>
  <c r="CF50" i="102" s="1"/>
  <c r="CG50" i="102" s="1"/>
  <c r="CH50" i="102" s="1"/>
  <c r="CI50" i="102" s="1"/>
  <c r="CJ50" i="102" s="1"/>
  <c r="CK50" i="102" s="1"/>
  <c r="CL50" i="102" s="1"/>
  <c r="CM50" i="102" s="1"/>
  <c r="CN50" i="102" s="1"/>
  <c r="CO50" i="102" s="1"/>
  <c r="CP50" i="102" s="1"/>
  <c r="CQ50" i="102" s="1"/>
  <c r="CR50" i="102" s="1"/>
  <c r="CS50" i="102" s="1"/>
  <c r="CT50" i="102" s="1"/>
  <c r="CU50" i="102" s="1"/>
  <c r="CV50" i="102" s="1"/>
  <c r="CW50" i="102" s="1"/>
  <c r="CX50" i="102" s="1"/>
  <c r="CY50" i="102" s="1"/>
  <c r="CZ50" i="102" s="1"/>
  <c r="DA50" i="102" s="1"/>
  <c r="DB50" i="102" s="1"/>
  <c r="DC50" i="102" s="1"/>
  <c r="DD50" i="102" s="1"/>
  <c r="DE50" i="102" s="1"/>
  <c r="DF50" i="102" s="1"/>
  <c r="DG50" i="102" s="1"/>
  <c r="DH50" i="102" s="1"/>
  <c r="DI50" i="102" s="1"/>
  <c r="DJ50" i="102" s="1"/>
  <c r="DK50" i="102" s="1"/>
  <c r="DL50" i="102" s="1"/>
  <c r="DM50" i="102" s="1"/>
  <c r="DN50" i="102" s="1"/>
  <c r="DO50" i="102" s="1"/>
  <c r="DP50" i="102" s="1"/>
  <c r="DQ50" i="102" s="1"/>
  <c r="DR50" i="102" s="1"/>
  <c r="DS50" i="102" s="1"/>
  <c r="DT50" i="102" s="1"/>
  <c r="DU50" i="102" s="1"/>
  <c r="DV50" i="102" s="1"/>
  <c r="DW50" i="102" s="1"/>
  <c r="DX50" i="102" s="1"/>
  <c r="DY50" i="102" s="1"/>
  <c r="DZ50" i="102" s="1"/>
  <c r="EA50" i="102" s="1"/>
  <c r="EB50" i="102" s="1"/>
  <c r="EC50" i="102" s="1"/>
  <c r="ED50" i="102" s="1"/>
  <c r="EE50" i="102" s="1"/>
  <c r="EF50" i="102" s="1"/>
  <c r="EG50" i="102" s="1"/>
  <c r="EH50" i="102" s="1"/>
  <c r="EI50" i="102" s="1"/>
  <c r="EJ50" i="102" s="1"/>
  <c r="EK50" i="102" s="1"/>
  <c r="EL50" i="102" s="1"/>
  <c r="EM50" i="102" s="1"/>
  <c r="EN50" i="102" s="1"/>
  <c r="EO50" i="102" s="1"/>
  <c r="EP50" i="102" s="1"/>
  <c r="EQ50" i="102" s="1"/>
  <c r="ER50" i="102" s="1"/>
  <c r="ES50" i="102" s="1"/>
  <c r="ET50" i="102" s="1"/>
  <c r="EU50" i="102" s="1"/>
  <c r="EV50" i="102" s="1"/>
  <c r="EW50" i="102" s="1"/>
  <c r="EX50" i="102" s="1"/>
  <c r="EY50" i="102" s="1"/>
  <c r="EZ50" i="102" s="1"/>
  <c r="FA50" i="102" s="1"/>
  <c r="FB50" i="102" s="1"/>
  <c r="FC50" i="102" s="1"/>
  <c r="FD50" i="102" s="1"/>
  <c r="FE50" i="102" s="1"/>
  <c r="FF50" i="102" s="1"/>
  <c r="FG50" i="102" s="1"/>
  <c r="FH50" i="102" s="1"/>
  <c r="FI50" i="102" s="1"/>
  <c r="FJ50" i="102" s="1"/>
  <c r="FK50" i="102" s="1"/>
  <c r="FL50" i="102" s="1"/>
  <c r="FM50" i="102" s="1"/>
  <c r="FN50" i="102" s="1"/>
  <c r="FO50" i="102" s="1"/>
  <c r="FP50" i="102" s="1"/>
  <c r="FQ50" i="102" s="1"/>
  <c r="FR50" i="102" s="1"/>
  <c r="FS50" i="102" s="1"/>
  <c r="FT50" i="102" s="1"/>
  <c r="FU50" i="102" s="1"/>
  <c r="FV50" i="102" s="1"/>
  <c r="FW50" i="102" s="1"/>
  <c r="FX50" i="102" s="1"/>
  <c r="FY50" i="102" s="1"/>
  <c r="FZ50" i="102" s="1"/>
  <c r="GA50" i="102" s="1"/>
  <c r="GB50" i="102" s="1"/>
  <c r="GC50" i="102" s="1"/>
  <c r="GD50" i="102" s="1"/>
  <c r="GE50" i="102" s="1"/>
  <c r="GF50" i="102" s="1"/>
  <c r="GG50" i="102" s="1"/>
  <c r="GH50" i="102" s="1"/>
  <c r="GI50" i="102" s="1"/>
  <c r="GJ50" i="102" s="1"/>
  <c r="GK50" i="102" s="1"/>
  <c r="GL50" i="102" s="1"/>
  <c r="GM50" i="102" s="1"/>
  <c r="GN50" i="102" s="1"/>
  <c r="GO50" i="102" s="1"/>
  <c r="GP50" i="102" s="1"/>
  <c r="GQ50" i="102" s="1"/>
  <c r="GR50" i="102" s="1"/>
  <c r="GS50" i="102" s="1"/>
  <c r="GT50" i="102" s="1"/>
  <c r="GU50" i="102" s="1"/>
  <c r="GV50" i="102" s="1"/>
  <c r="GW50" i="102" s="1"/>
  <c r="GX50" i="102" s="1"/>
  <c r="GY50" i="102" s="1"/>
  <c r="GZ50" i="102" s="1"/>
  <c r="HA50" i="102" s="1"/>
  <c r="HB50" i="102" s="1"/>
  <c r="HC50" i="102" s="1"/>
  <c r="HD50" i="102" s="1"/>
  <c r="HE50" i="102" s="1"/>
  <c r="HF50" i="102" s="1"/>
  <c r="HG50" i="102" s="1"/>
  <c r="HH50" i="102" s="1"/>
  <c r="HI50" i="102" s="1"/>
  <c r="HJ50" i="102" s="1"/>
  <c r="C46" i="101"/>
  <c r="E46" i="101" s="1"/>
  <c r="F46" i="101" s="1"/>
  <c r="BN24" i="102"/>
  <c r="BL29" i="102"/>
  <c r="BR10" i="102"/>
  <c r="BP12" i="102"/>
  <c r="BJ35" i="102"/>
  <c r="AX2" i="102" l="1"/>
  <c r="AW55" i="100" s="1"/>
  <c r="AX84" i="100"/>
  <c r="AX82" i="100"/>
  <c r="C47" i="101"/>
  <c r="E47" i="101" s="1"/>
  <c r="F47" i="101" s="1"/>
  <c r="BS10" i="102"/>
  <c r="BQ12" i="102"/>
  <c r="BM29" i="102"/>
  <c r="BO24" i="102"/>
  <c r="BK35" i="102"/>
  <c r="AX67" i="100" l="1"/>
  <c r="B52" i="102" s="1"/>
  <c r="AY52" i="102" s="1"/>
  <c r="AZ52" i="102" s="1"/>
  <c r="AY2" i="102"/>
  <c r="AX55" i="100" s="1"/>
  <c r="C48" i="101"/>
  <c r="E48" i="101" s="1"/>
  <c r="F48" i="101" s="1"/>
  <c r="BL35" i="102"/>
  <c r="BR12" i="102"/>
  <c r="BP24" i="102"/>
  <c r="BT10" i="102"/>
  <c r="BN29" i="102"/>
  <c r="AY82" i="100" l="1"/>
  <c r="AY84" i="100"/>
  <c r="AY67" i="100" s="1"/>
  <c r="B53" i="102" s="1"/>
  <c r="AZ53" i="102" s="1"/>
  <c r="BA52" i="102"/>
  <c r="C49" i="101"/>
  <c r="E49" i="101" s="1"/>
  <c r="F49" i="101" s="1"/>
  <c r="BU10" i="102"/>
  <c r="BQ24" i="102"/>
  <c r="BM35" i="102"/>
  <c r="BO29" i="102"/>
  <c r="BS12" i="102"/>
  <c r="BA53" i="102" l="1"/>
  <c r="BB53" i="102" s="1"/>
  <c r="BC53" i="102" s="1"/>
  <c r="BD53" i="102" s="1"/>
  <c r="BE53" i="102" s="1"/>
  <c r="BF53" i="102" s="1"/>
  <c r="BG53" i="102" s="1"/>
  <c r="BH53" i="102" s="1"/>
  <c r="BI53" i="102" s="1"/>
  <c r="BJ53" i="102" s="1"/>
  <c r="BK53" i="102" s="1"/>
  <c r="BL53" i="102" s="1"/>
  <c r="BM53" i="102" s="1"/>
  <c r="BN53" i="102" s="1"/>
  <c r="BO53" i="102" s="1"/>
  <c r="BP53" i="102" s="1"/>
  <c r="BQ53" i="102" s="1"/>
  <c r="BR53" i="102" s="1"/>
  <c r="BS53" i="102" s="1"/>
  <c r="BT53" i="102" s="1"/>
  <c r="BU53" i="102" s="1"/>
  <c r="BV53" i="102" s="1"/>
  <c r="BW53" i="102" s="1"/>
  <c r="BX53" i="102" s="1"/>
  <c r="BY53" i="102" s="1"/>
  <c r="BZ53" i="102" s="1"/>
  <c r="CA53" i="102" s="1"/>
  <c r="CB53" i="102" s="1"/>
  <c r="CC53" i="102" s="1"/>
  <c r="CD53" i="102" s="1"/>
  <c r="CE53" i="102" s="1"/>
  <c r="CF53" i="102" s="1"/>
  <c r="CG53" i="102" s="1"/>
  <c r="CH53" i="102" s="1"/>
  <c r="CI53" i="102" s="1"/>
  <c r="CJ53" i="102" s="1"/>
  <c r="CK53" i="102" s="1"/>
  <c r="CL53" i="102" s="1"/>
  <c r="CM53" i="102" s="1"/>
  <c r="CN53" i="102" s="1"/>
  <c r="CO53" i="102" s="1"/>
  <c r="CP53" i="102" s="1"/>
  <c r="CQ53" i="102" s="1"/>
  <c r="CR53" i="102" s="1"/>
  <c r="CS53" i="102" s="1"/>
  <c r="CT53" i="102" s="1"/>
  <c r="CU53" i="102" s="1"/>
  <c r="CV53" i="102" s="1"/>
  <c r="CW53" i="102" s="1"/>
  <c r="CX53" i="102" s="1"/>
  <c r="CY53" i="102" s="1"/>
  <c r="CZ53" i="102" s="1"/>
  <c r="DA53" i="102" s="1"/>
  <c r="DB53" i="102" s="1"/>
  <c r="DC53" i="102" s="1"/>
  <c r="DD53" i="102" s="1"/>
  <c r="DE53" i="102" s="1"/>
  <c r="DF53" i="102" s="1"/>
  <c r="DG53" i="102" s="1"/>
  <c r="DH53" i="102" s="1"/>
  <c r="DI53" i="102" s="1"/>
  <c r="DJ53" i="102" s="1"/>
  <c r="DK53" i="102" s="1"/>
  <c r="DL53" i="102" s="1"/>
  <c r="DM53" i="102" s="1"/>
  <c r="DN53" i="102" s="1"/>
  <c r="DO53" i="102" s="1"/>
  <c r="DP53" i="102" s="1"/>
  <c r="DQ53" i="102" s="1"/>
  <c r="DR53" i="102" s="1"/>
  <c r="DS53" i="102" s="1"/>
  <c r="DT53" i="102" s="1"/>
  <c r="DU53" i="102" s="1"/>
  <c r="DV53" i="102" s="1"/>
  <c r="DW53" i="102" s="1"/>
  <c r="DX53" i="102" s="1"/>
  <c r="DY53" i="102" s="1"/>
  <c r="DZ53" i="102" s="1"/>
  <c r="EA53" i="102" s="1"/>
  <c r="EB53" i="102" s="1"/>
  <c r="EC53" i="102" s="1"/>
  <c r="ED53" i="102" s="1"/>
  <c r="EE53" i="102" s="1"/>
  <c r="EF53" i="102" s="1"/>
  <c r="EG53" i="102" s="1"/>
  <c r="EH53" i="102" s="1"/>
  <c r="EI53" i="102" s="1"/>
  <c r="EJ53" i="102" s="1"/>
  <c r="EK53" i="102" s="1"/>
  <c r="EL53" i="102" s="1"/>
  <c r="EM53" i="102" s="1"/>
  <c r="EN53" i="102" s="1"/>
  <c r="EO53" i="102" s="1"/>
  <c r="EP53" i="102" s="1"/>
  <c r="EQ53" i="102" s="1"/>
  <c r="ER53" i="102" s="1"/>
  <c r="ES53" i="102" s="1"/>
  <c r="ET53" i="102" s="1"/>
  <c r="EU53" i="102" s="1"/>
  <c r="EV53" i="102" s="1"/>
  <c r="EW53" i="102" s="1"/>
  <c r="EX53" i="102" s="1"/>
  <c r="EY53" i="102" s="1"/>
  <c r="EZ53" i="102" s="1"/>
  <c r="FA53" i="102" s="1"/>
  <c r="FB53" i="102" s="1"/>
  <c r="FC53" i="102" s="1"/>
  <c r="FD53" i="102" s="1"/>
  <c r="FE53" i="102" s="1"/>
  <c r="FF53" i="102" s="1"/>
  <c r="FG53" i="102" s="1"/>
  <c r="FH53" i="102" s="1"/>
  <c r="FI53" i="102" s="1"/>
  <c r="FJ53" i="102" s="1"/>
  <c r="FK53" i="102" s="1"/>
  <c r="FL53" i="102" s="1"/>
  <c r="FM53" i="102" s="1"/>
  <c r="FN53" i="102" s="1"/>
  <c r="FO53" i="102" s="1"/>
  <c r="FP53" i="102" s="1"/>
  <c r="FQ53" i="102" s="1"/>
  <c r="FR53" i="102" s="1"/>
  <c r="FS53" i="102" s="1"/>
  <c r="FT53" i="102" s="1"/>
  <c r="FU53" i="102" s="1"/>
  <c r="FV53" i="102" s="1"/>
  <c r="FW53" i="102" s="1"/>
  <c r="FX53" i="102" s="1"/>
  <c r="FY53" i="102" s="1"/>
  <c r="FZ53" i="102" s="1"/>
  <c r="GA53" i="102" s="1"/>
  <c r="GB53" i="102" s="1"/>
  <c r="GC53" i="102" s="1"/>
  <c r="GD53" i="102" s="1"/>
  <c r="GE53" i="102" s="1"/>
  <c r="GF53" i="102" s="1"/>
  <c r="GG53" i="102" s="1"/>
  <c r="GH53" i="102" s="1"/>
  <c r="GI53" i="102" s="1"/>
  <c r="GJ53" i="102" s="1"/>
  <c r="GK53" i="102" s="1"/>
  <c r="GL53" i="102" s="1"/>
  <c r="GM53" i="102" s="1"/>
  <c r="GN53" i="102" s="1"/>
  <c r="GO53" i="102" s="1"/>
  <c r="GP53" i="102" s="1"/>
  <c r="GQ53" i="102" s="1"/>
  <c r="GR53" i="102" s="1"/>
  <c r="GS53" i="102" s="1"/>
  <c r="GT53" i="102" s="1"/>
  <c r="GU53" i="102" s="1"/>
  <c r="GV53" i="102" s="1"/>
  <c r="GW53" i="102" s="1"/>
  <c r="GX53" i="102" s="1"/>
  <c r="GY53" i="102" s="1"/>
  <c r="GZ53" i="102" s="1"/>
  <c r="HA53" i="102" s="1"/>
  <c r="HB53" i="102" s="1"/>
  <c r="HC53" i="102" s="1"/>
  <c r="HD53" i="102" s="1"/>
  <c r="HE53" i="102" s="1"/>
  <c r="HF53" i="102" s="1"/>
  <c r="HG53" i="102" s="1"/>
  <c r="HH53" i="102" s="1"/>
  <c r="HI53" i="102" s="1"/>
  <c r="HJ53" i="102" s="1"/>
  <c r="AZ2" i="102"/>
  <c r="AY55" i="100" s="1"/>
  <c r="AZ84" i="100"/>
  <c r="BB52" i="102"/>
  <c r="AZ82" i="100"/>
  <c r="C50" i="101"/>
  <c r="E50" i="101" s="1"/>
  <c r="F50" i="101" s="1"/>
  <c r="BV10" i="102"/>
  <c r="BT12" i="102"/>
  <c r="BN35" i="102"/>
  <c r="BR24" i="102"/>
  <c r="BP29" i="102"/>
  <c r="AZ67" i="100" l="1"/>
  <c r="B54" i="102" s="1"/>
  <c r="BA54" i="102" s="1"/>
  <c r="BB54" i="102" s="1"/>
  <c r="BC54" i="102" s="1"/>
  <c r="BD54" i="102" s="1"/>
  <c r="BE54" i="102" s="1"/>
  <c r="BF54" i="102" s="1"/>
  <c r="BG54" i="102" s="1"/>
  <c r="BH54" i="102" s="1"/>
  <c r="BI54" i="102" s="1"/>
  <c r="BJ54" i="102" s="1"/>
  <c r="BK54" i="102" s="1"/>
  <c r="BL54" i="102" s="1"/>
  <c r="BM54" i="102" s="1"/>
  <c r="BN54" i="102" s="1"/>
  <c r="BO54" i="102" s="1"/>
  <c r="BP54" i="102" s="1"/>
  <c r="BQ54" i="102" s="1"/>
  <c r="BR54" i="102" s="1"/>
  <c r="BS54" i="102" s="1"/>
  <c r="BT54" i="102" s="1"/>
  <c r="BU54" i="102" s="1"/>
  <c r="BV54" i="102" s="1"/>
  <c r="BW54" i="102" s="1"/>
  <c r="BX54" i="102" s="1"/>
  <c r="BY54" i="102" s="1"/>
  <c r="BZ54" i="102" s="1"/>
  <c r="CA54" i="102" s="1"/>
  <c r="CB54" i="102" s="1"/>
  <c r="CC54" i="102" s="1"/>
  <c r="CD54" i="102" s="1"/>
  <c r="CE54" i="102" s="1"/>
  <c r="CF54" i="102" s="1"/>
  <c r="CG54" i="102" s="1"/>
  <c r="CH54" i="102" s="1"/>
  <c r="CI54" i="102" s="1"/>
  <c r="CJ54" i="102" s="1"/>
  <c r="CK54" i="102" s="1"/>
  <c r="CL54" i="102" s="1"/>
  <c r="CM54" i="102" s="1"/>
  <c r="CN54" i="102" s="1"/>
  <c r="CO54" i="102" s="1"/>
  <c r="CP54" i="102" s="1"/>
  <c r="CQ54" i="102" s="1"/>
  <c r="CR54" i="102" s="1"/>
  <c r="CS54" i="102" s="1"/>
  <c r="CT54" i="102" s="1"/>
  <c r="CU54" i="102" s="1"/>
  <c r="CV54" i="102" s="1"/>
  <c r="CW54" i="102" s="1"/>
  <c r="CX54" i="102" s="1"/>
  <c r="CY54" i="102" s="1"/>
  <c r="CZ54" i="102" s="1"/>
  <c r="DA54" i="102" s="1"/>
  <c r="DB54" i="102" s="1"/>
  <c r="DC54" i="102" s="1"/>
  <c r="DD54" i="102" s="1"/>
  <c r="DE54" i="102" s="1"/>
  <c r="DF54" i="102" s="1"/>
  <c r="DG54" i="102" s="1"/>
  <c r="DH54" i="102" s="1"/>
  <c r="DI54" i="102" s="1"/>
  <c r="DJ54" i="102" s="1"/>
  <c r="DK54" i="102" s="1"/>
  <c r="DL54" i="102" s="1"/>
  <c r="DM54" i="102" s="1"/>
  <c r="DN54" i="102" s="1"/>
  <c r="DO54" i="102" s="1"/>
  <c r="DP54" i="102" s="1"/>
  <c r="DQ54" i="102" s="1"/>
  <c r="DR54" i="102" s="1"/>
  <c r="DS54" i="102" s="1"/>
  <c r="DT54" i="102" s="1"/>
  <c r="DU54" i="102" s="1"/>
  <c r="DV54" i="102" s="1"/>
  <c r="DW54" i="102" s="1"/>
  <c r="DX54" i="102" s="1"/>
  <c r="DY54" i="102" s="1"/>
  <c r="DZ54" i="102" s="1"/>
  <c r="EA54" i="102" s="1"/>
  <c r="EB54" i="102" s="1"/>
  <c r="EC54" i="102" s="1"/>
  <c r="ED54" i="102" s="1"/>
  <c r="EE54" i="102" s="1"/>
  <c r="EF54" i="102" s="1"/>
  <c r="EG54" i="102" s="1"/>
  <c r="EH54" i="102" s="1"/>
  <c r="EI54" i="102" s="1"/>
  <c r="EJ54" i="102" s="1"/>
  <c r="EK54" i="102" s="1"/>
  <c r="EL54" i="102" s="1"/>
  <c r="EM54" i="102" s="1"/>
  <c r="EN54" i="102" s="1"/>
  <c r="EO54" i="102" s="1"/>
  <c r="EP54" i="102" s="1"/>
  <c r="EQ54" i="102" s="1"/>
  <c r="ER54" i="102" s="1"/>
  <c r="ES54" i="102" s="1"/>
  <c r="ET54" i="102" s="1"/>
  <c r="EU54" i="102" s="1"/>
  <c r="EV54" i="102" s="1"/>
  <c r="EW54" i="102" s="1"/>
  <c r="EX54" i="102" s="1"/>
  <c r="EY54" i="102" s="1"/>
  <c r="EZ54" i="102" s="1"/>
  <c r="FA54" i="102" s="1"/>
  <c r="FB54" i="102" s="1"/>
  <c r="FC54" i="102" s="1"/>
  <c r="FD54" i="102" s="1"/>
  <c r="FE54" i="102" s="1"/>
  <c r="FF54" i="102" s="1"/>
  <c r="FG54" i="102" s="1"/>
  <c r="FH54" i="102" s="1"/>
  <c r="FI54" i="102" s="1"/>
  <c r="FJ54" i="102" s="1"/>
  <c r="FK54" i="102" s="1"/>
  <c r="FL54" i="102" s="1"/>
  <c r="FM54" i="102" s="1"/>
  <c r="FN54" i="102" s="1"/>
  <c r="FO54" i="102" s="1"/>
  <c r="FP54" i="102" s="1"/>
  <c r="FQ54" i="102" s="1"/>
  <c r="FR54" i="102" s="1"/>
  <c r="FS54" i="102" s="1"/>
  <c r="FT54" i="102" s="1"/>
  <c r="FU54" i="102" s="1"/>
  <c r="FV54" i="102" s="1"/>
  <c r="FW54" i="102" s="1"/>
  <c r="FX54" i="102" s="1"/>
  <c r="FY54" i="102" s="1"/>
  <c r="FZ54" i="102" s="1"/>
  <c r="GA54" i="102" s="1"/>
  <c r="GB54" i="102" s="1"/>
  <c r="GC54" i="102" s="1"/>
  <c r="GD54" i="102" s="1"/>
  <c r="GE54" i="102" s="1"/>
  <c r="GF54" i="102" s="1"/>
  <c r="GG54" i="102" s="1"/>
  <c r="GH54" i="102" s="1"/>
  <c r="GI54" i="102" s="1"/>
  <c r="GJ54" i="102" s="1"/>
  <c r="GK54" i="102" s="1"/>
  <c r="GL54" i="102" s="1"/>
  <c r="GM54" i="102" s="1"/>
  <c r="GN54" i="102" s="1"/>
  <c r="GO54" i="102" s="1"/>
  <c r="GP54" i="102" s="1"/>
  <c r="GQ54" i="102" s="1"/>
  <c r="GR54" i="102" s="1"/>
  <c r="GS54" i="102" s="1"/>
  <c r="GT54" i="102" s="1"/>
  <c r="GU54" i="102" s="1"/>
  <c r="GV54" i="102" s="1"/>
  <c r="GW54" i="102" s="1"/>
  <c r="GX54" i="102" s="1"/>
  <c r="GY54" i="102" s="1"/>
  <c r="GZ54" i="102" s="1"/>
  <c r="HA54" i="102" s="1"/>
  <c r="HB54" i="102" s="1"/>
  <c r="HC54" i="102" s="1"/>
  <c r="HD54" i="102" s="1"/>
  <c r="HE54" i="102" s="1"/>
  <c r="HF54" i="102" s="1"/>
  <c r="HG54" i="102" s="1"/>
  <c r="HH54" i="102" s="1"/>
  <c r="HI54" i="102" s="1"/>
  <c r="HJ54" i="102" s="1"/>
  <c r="BA84" i="100"/>
  <c r="BC52" i="102"/>
  <c r="C51" i="101"/>
  <c r="E51" i="101" s="1"/>
  <c r="F51" i="101" s="1"/>
  <c r="BS24" i="102"/>
  <c r="BU12" i="102"/>
  <c r="BW10" i="102"/>
  <c r="BQ29" i="102"/>
  <c r="BO35" i="102"/>
  <c r="BA2" i="102" l="1"/>
  <c r="AZ55" i="100" s="1"/>
  <c r="BA82" i="100"/>
  <c r="BA67" i="100" s="1"/>
  <c r="B55" i="102" s="1"/>
  <c r="BB55" i="102" s="1"/>
  <c r="BC55" i="102" s="1"/>
  <c r="BD55" i="102" s="1"/>
  <c r="BE55" i="102" s="1"/>
  <c r="BF55" i="102" s="1"/>
  <c r="BG55" i="102" s="1"/>
  <c r="BH55" i="102" s="1"/>
  <c r="BI55" i="102" s="1"/>
  <c r="BJ55" i="102" s="1"/>
  <c r="BK55" i="102" s="1"/>
  <c r="BL55" i="102" s="1"/>
  <c r="BM55" i="102" s="1"/>
  <c r="BN55" i="102" s="1"/>
  <c r="BO55" i="102" s="1"/>
  <c r="BP55" i="102" s="1"/>
  <c r="BQ55" i="102" s="1"/>
  <c r="BR55" i="102" s="1"/>
  <c r="BS55" i="102" s="1"/>
  <c r="BT55" i="102" s="1"/>
  <c r="BU55" i="102" s="1"/>
  <c r="BV55" i="102" s="1"/>
  <c r="BW55" i="102" s="1"/>
  <c r="BX55" i="102" s="1"/>
  <c r="BY55" i="102" s="1"/>
  <c r="BZ55" i="102" s="1"/>
  <c r="CA55" i="102" s="1"/>
  <c r="CB55" i="102" s="1"/>
  <c r="CC55" i="102" s="1"/>
  <c r="CD55" i="102" s="1"/>
  <c r="CE55" i="102" s="1"/>
  <c r="CF55" i="102" s="1"/>
  <c r="CG55" i="102" s="1"/>
  <c r="CH55" i="102" s="1"/>
  <c r="CI55" i="102" s="1"/>
  <c r="CJ55" i="102" s="1"/>
  <c r="CK55" i="102" s="1"/>
  <c r="CL55" i="102" s="1"/>
  <c r="CM55" i="102" s="1"/>
  <c r="CN55" i="102" s="1"/>
  <c r="CO55" i="102" s="1"/>
  <c r="CP55" i="102" s="1"/>
  <c r="CQ55" i="102" s="1"/>
  <c r="CR55" i="102" s="1"/>
  <c r="CS55" i="102" s="1"/>
  <c r="CT55" i="102" s="1"/>
  <c r="CU55" i="102" s="1"/>
  <c r="CV55" i="102" s="1"/>
  <c r="CW55" i="102" s="1"/>
  <c r="CX55" i="102" s="1"/>
  <c r="CY55" i="102" s="1"/>
  <c r="CZ55" i="102" s="1"/>
  <c r="DA55" i="102" s="1"/>
  <c r="DB55" i="102" s="1"/>
  <c r="DC55" i="102" s="1"/>
  <c r="DD55" i="102" s="1"/>
  <c r="DE55" i="102" s="1"/>
  <c r="DF55" i="102" s="1"/>
  <c r="DG55" i="102" s="1"/>
  <c r="DH55" i="102" s="1"/>
  <c r="DI55" i="102" s="1"/>
  <c r="DJ55" i="102" s="1"/>
  <c r="DK55" i="102" s="1"/>
  <c r="DL55" i="102" s="1"/>
  <c r="DM55" i="102" s="1"/>
  <c r="DN55" i="102" s="1"/>
  <c r="DO55" i="102" s="1"/>
  <c r="DP55" i="102" s="1"/>
  <c r="DQ55" i="102" s="1"/>
  <c r="DR55" i="102" s="1"/>
  <c r="DS55" i="102" s="1"/>
  <c r="DT55" i="102" s="1"/>
  <c r="DU55" i="102" s="1"/>
  <c r="DV55" i="102" s="1"/>
  <c r="DW55" i="102" s="1"/>
  <c r="DX55" i="102" s="1"/>
  <c r="DY55" i="102" s="1"/>
  <c r="DZ55" i="102" s="1"/>
  <c r="EA55" i="102" s="1"/>
  <c r="EB55" i="102" s="1"/>
  <c r="EC55" i="102" s="1"/>
  <c r="ED55" i="102" s="1"/>
  <c r="EE55" i="102" s="1"/>
  <c r="EF55" i="102" s="1"/>
  <c r="EG55" i="102" s="1"/>
  <c r="EH55" i="102" s="1"/>
  <c r="EI55" i="102" s="1"/>
  <c r="EJ55" i="102" s="1"/>
  <c r="EK55" i="102" s="1"/>
  <c r="EL55" i="102" s="1"/>
  <c r="EM55" i="102" s="1"/>
  <c r="EN55" i="102" s="1"/>
  <c r="EO55" i="102" s="1"/>
  <c r="EP55" i="102" s="1"/>
  <c r="EQ55" i="102" s="1"/>
  <c r="ER55" i="102" s="1"/>
  <c r="ES55" i="102" s="1"/>
  <c r="ET55" i="102" s="1"/>
  <c r="EU55" i="102" s="1"/>
  <c r="EV55" i="102" s="1"/>
  <c r="EW55" i="102" s="1"/>
  <c r="EX55" i="102" s="1"/>
  <c r="EY55" i="102" s="1"/>
  <c r="EZ55" i="102" s="1"/>
  <c r="FA55" i="102" s="1"/>
  <c r="FB55" i="102" s="1"/>
  <c r="FC55" i="102" s="1"/>
  <c r="FD55" i="102" s="1"/>
  <c r="FE55" i="102" s="1"/>
  <c r="FF55" i="102" s="1"/>
  <c r="FG55" i="102" s="1"/>
  <c r="FH55" i="102" s="1"/>
  <c r="FI55" i="102" s="1"/>
  <c r="FJ55" i="102" s="1"/>
  <c r="FK55" i="102" s="1"/>
  <c r="FL55" i="102" s="1"/>
  <c r="FM55" i="102" s="1"/>
  <c r="FN55" i="102" s="1"/>
  <c r="FO55" i="102" s="1"/>
  <c r="FP55" i="102" s="1"/>
  <c r="FQ55" i="102" s="1"/>
  <c r="FR55" i="102" s="1"/>
  <c r="FS55" i="102" s="1"/>
  <c r="FT55" i="102" s="1"/>
  <c r="FU55" i="102" s="1"/>
  <c r="FV55" i="102" s="1"/>
  <c r="FW55" i="102" s="1"/>
  <c r="FX55" i="102" s="1"/>
  <c r="FY55" i="102" s="1"/>
  <c r="FZ55" i="102" s="1"/>
  <c r="GA55" i="102" s="1"/>
  <c r="GB55" i="102" s="1"/>
  <c r="GC55" i="102" s="1"/>
  <c r="GD55" i="102" s="1"/>
  <c r="GE55" i="102" s="1"/>
  <c r="GF55" i="102" s="1"/>
  <c r="GG55" i="102" s="1"/>
  <c r="GH55" i="102" s="1"/>
  <c r="GI55" i="102" s="1"/>
  <c r="GJ55" i="102" s="1"/>
  <c r="GK55" i="102" s="1"/>
  <c r="GL55" i="102" s="1"/>
  <c r="GM55" i="102" s="1"/>
  <c r="GN55" i="102" s="1"/>
  <c r="GO55" i="102" s="1"/>
  <c r="GP55" i="102" s="1"/>
  <c r="GQ55" i="102" s="1"/>
  <c r="GR55" i="102" s="1"/>
  <c r="GS55" i="102" s="1"/>
  <c r="GT55" i="102" s="1"/>
  <c r="GU55" i="102" s="1"/>
  <c r="GV55" i="102" s="1"/>
  <c r="GW55" i="102" s="1"/>
  <c r="GX55" i="102" s="1"/>
  <c r="GY55" i="102" s="1"/>
  <c r="GZ55" i="102" s="1"/>
  <c r="HA55" i="102" s="1"/>
  <c r="HB55" i="102" s="1"/>
  <c r="HC55" i="102" s="1"/>
  <c r="HD55" i="102" s="1"/>
  <c r="HE55" i="102" s="1"/>
  <c r="HF55" i="102" s="1"/>
  <c r="HG55" i="102" s="1"/>
  <c r="HH55" i="102" s="1"/>
  <c r="HI55" i="102" s="1"/>
  <c r="HJ55" i="102" s="1"/>
  <c r="BB84" i="100"/>
  <c r="BD52" i="102"/>
  <c r="BV12" i="102"/>
  <c r="BP35" i="102"/>
  <c r="BT24" i="102"/>
  <c r="C52" i="101"/>
  <c r="E52" i="101" s="1"/>
  <c r="F52" i="101" s="1"/>
  <c r="BR29" i="102"/>
  <c r="BX10" i="102"/>
  <c r="BB2" i="102" l="1"/>
  <c r="BA55" i="100" s="1"/>
  <c r="BE52" i="102"/>
  <c r="BB82" i="100"/>
  <c r="BB67" i="100" s="1"/>
  <c r="B56" i="102" s="1"/>
  <c r="BC56" i="102" s="1"/>
  <c r="C53" i="101"/>
  <c r="E53" i="101" s="1"/>
  <c r="F53" i="101" s="1"/>
  <c r="BQ35" i="102"/>
  <c r="BW12" i="102"/>
  <c r="BS29" i="102"/>
  <c r="BU24" i="102"/>
  <c r="BY10" i="102"/>
  <c r="BC84" i="100" l="1"/>
  <c r="BF52" i="102"/>
  <c r="BD56" i="102"/>
  <c r="BC2" i="102"/>
  <c r="BB55" i="100" s="1"/>
  <c r="BT29" i="102"/>
  <c r="BV24" i="102"/>
  <c r="BR35" i="102"/>
  <c r="C54" i="101"/>
  <c r="E54" i="101" s="1"/>
  <c r="F54" i="101" s="1"/>
  <c r="BZ10" i="102"/>
  <c r="BX12" i="102"/>
  <c r="BD84" i="100" l="1"/>
  <c r="BC82" i="100"/>
  <c r="BC67" i="100" s="1"/>
  <c r="B57" i="102" s="1"/>
  <c r="BD57" i="102" s="1"/>
  <c r="BE57" i="102" s="1"/>
  <c r="BF57" i="102" s="1"/>
  <c r="BG57" i="102" s="1"/>
  <c r="BH57" i="102" s="1"/>
  <c r="BI57" i="102" s="1"/>
  <c r="BJ57" i="102" s="1"/>
  <c r="BK57" i="102" s="1"/>
  <c r="BL57" i="102" s="1"/>
  <c r="BM57" i="102" s="1"/>
  <c r="BN57" i="102" s="1"/>
  <c r="BO57" i="102" s="1"/>
  <c r="BP57" i="102" s="1"/>
  <c r="BQ57" i="102" s="1"/>
  <c r="BR57" i="102" s="1"/>
  <c r="BS57" i="102" s="1"/>
  <c r="BT57" i="102" s="1"/>
  <c r="BU57" i="102" s="1"/>
  <c r="BV57" i="102" s="1"/>
  <c r="BW57" i="102" s="1"/>
  <c r="BX57" i="102" s="1"/>
  <c r="BY57" i="102" s="1"/>
  <c r="BZ57" i="102" s="1"/>
  <c r="CA57" i="102" s="1"/>
  <c r="CB57" i="102" s="1"/>
  <c r="CC57" i="102" s="1"/>
  <c r="CD57" i="102" s="1"/>
  <c r="CE57" i="102" s="1"/>
  <c r="CF57" i="102" s="1"/>
  <c r="CG57" i="102" s="1"/>
  <c r="CH57" i="102" s="1"/>
  <c r="CI57" i="102" s="1"/>
  <c r="CJ57" i="102" s="1"/>
  <c r="CK57" i="102" s="1"/>
  <c r="CL57" i="102" s="1"/>
  <c r="CM57" i="102" s="1"/>
  <c r="CN57" i="102" s="1"/>
  <c r="CO57" i="102" s="1"/>
  <c r="CP57" i="102" s="1"/>
  <c r="CQ57" i="102" s="1"/>
  <c r="CR57" i="102" s="1"/>
  <c r="CS57" i="102" s="1"/>
  <c r="CT57" i="102" s="1"/>
  <c r="CU57" i="102" s="1"/>
  <c r="CV57" i="102" s="1"/>
  <c r="CW57" i="102" s="1"/>
  <c r="CX57" i="102" s="1"/>
  <c r="CY57" i="102" s="1"/>
  <c r="CZ57" i="102" s="1"/>
  <c r="DA57" i="102" s="1"/>
  <c r="DB57" i="102" s="1"/>
  <c r="DC57" i="102" s="1"/>
  <c r="DD57" i="102" s="1"/>
  <c r="DE57" i="102" s="1"/>
  <c r="DF57" i="102" s="1"/>
  <c r="DG57" i="102" s="1"/>
  <c r="DH57" i="102" s="1"/>
  <c r="DI57" i="102" s="1"/>
  <c r="DJ57" i="102" s="1"/>
  <c r="DK57" i="102" s="1"/>
  <c r="DL57" i="102" s="1"/>
  <c r="DM57" i="102" s="1"/>
  <c r="DN57" i="102" s="1"/>
  <c r="DO57" i="102" s="1"/>
  <c r="DP57" i="102" s="1"/>
  <c r="DQ57" i="102" s="1"/>
  <c r="DR57" i="102" s="1"/>
  <c r="DS57" i="102" s="1"/>
  <c r="DT57" i="102" s="1"/>
  <c r="DU57" i="102" s="1"/>
  <c r="DV57" i="102" s="1"/>
  <c r="DW57" i="102" s="1"/>
  <c r="DX57" i="102" s="1"/>
  <c r="DY57" i="102" s="1"/>
  <c r="DZ57" i="102" s="1"/>
  <c r="EA57" i="102" s="1"/>
  <c r="EB57" i="102" s="1"/>
  <c r="EC57" i="102" s="1"/>
  <c r="ED57" i="102" s="1"/>
  <c r="EE57" i="102" s="1"/>
  <c r="EF57" i="102" s="1"/>
  <c r="EG57" i="102" s="1"/>
  <c r="EH57" i="102" s="1"/>
  <c r="EI57" i="102" s="1"/>
  <c r="EJ57" i="102" s="1"/>
  <c r="EK57" i="102" s="1"/>
  <c r="EL57" i="102" s="1"/>
  <c r="EM57" i="102" s="1"/>
  <c r="EN57" i="102" s="1"/>
  <c r="EO57" i="102" s="1"/>
  <c r="EP57" i="102" s="1"/>
  <c r="EQ57" i="102" s="1"/>
  <c r="ER57" i="102" s="1"/>
  <c r="ES57" i="102" s="1"/>
  <c r="ET57" i="102" s="1"/>
  <c r="EU57" i="102" s="1"/>
  <c r="EV57" i="102" s="1"/>
  <c r="EW57" i="102" s="1"/>
  <c r="EX57" i="102" s="1"/>
  <c r="EY57" i="102" s="1"/>
  <c r="EZ57" i="102" s="1"/>
  <c r="FA57" i="102" s="1"/>
  <c r="FB57" i="102" s="1"/>
  <c r="FC57" i="102" s="1"/>
  <c r="FD57" i="102" s="1"/>
  <c r="FE57" i="102" s="1"/>
  <c r="FF57" i="102" s="1"/>
  <c r="FG57" i="102" s="1"/>
  <c r="FH57" i="102" s="1"/>
  <c r="FI57" i="102" s="1"/>
  <c r="FJ57" i="102" s="1"/>
  <c r="FK57" i="102" s="1"/>
  <c r="FL57" i="102" s="1"/>
  <c r="FM57" i="102" s="1"/>
  <c r="FN57" i="102" s="1"/>
  <c r="FO57" i="102" s="1"/>
  <c r="FP57" i="102" s="1"/>
  <c r="FQ57" i="102" s="1"/>
  <c r="FR57" i="102" s="1"/>
  <c r="FS57" i="102" s="1"/>
  <c r="FT57" i="102" s="1"/>
  <c r="FU57" i="102" s="1"/>
  <c r="FV57" i="102" s="1"/>
  <c r="FW57" i="102" s="1"/>
  <c r="FX57" i="102" s="1"/>
  <c r="FY57" i="102" s="1"/>
  <c r="FZ57" i="102" s="1"/>
  <c r="GA57" i="102" s="1"/>
  <c r="GB57" i="102" s="1"/>
  <c r="GC57" i="102" s="1"/>
  <c r="GD57" i="102" s="1"/>
  <c r="GE57" i="102" s="1"/>
  <c r="GF57" i="102" s="1"/>
  <c r="GG57" i="102" s="1"/>
  <c r="GH57" i="102" s="1"/>
  <c r="GI57" i="102" s="1"/>
  <c r="GJ57" i="102" s="1"/>
  <c r="GK57" i="102" s="1"/>
  <c r="GL57" i="102" s="1"/>
  <c r="GM57" i="102" s="1"/>
  <c r="GN57" i="102" s="1"/>
  <c r="GO57" i="102" s="1"/>
  <c r="GP57" i="102" s="1"/>
  <c r="GQ57" i="102" s="1"/>
  <c r="GR57" i="102" s="1"/>
  <c r="GS57" i="102" s="1"/>
  <c r="GT57" i="102" s="1"/>
  <c r="GU57" i="102" s="1"/>
  <c r="GV57" i="102" s="1"/>
  <c r="GW57" i="102" s="1"/>
  <c r="GX57" i="102" s="1"/>
  <c r="GY57" i="102" s="1"/>
  <c r="GZ57" i="102" s="1"/>
  <c r="HA57" i="102" s="1"/>
  <c r="HB57" i="102" s="1"/>
  <c r="HC57" i="102" s="1"/>
  <c r="HD57" i="102" s="1"/>
  <c r="HE57" i="102" s="1"/>
  <c r="HF57" i="102" s="1"/>
  <c r="HG57" i="102" s="1"/>
  <c r="HH57" i="102" s="1"/>
  <c r="HI57" i="102" s="1"/>
  <c r="HJ57" i="102" s="1"/>
  <c r="BE56" i="102"/>
  <c r="BG52" i="102"/>
  <c r="BS35" i="102"/>
  <c r="C55" i="101"/>
  <c r="E55" i="101" s="1"/>
  <c r="F55" i="101" s="1"/>
  <c r="BU29" i="102"/>
  <c r="BY12" i="102"/>
  <c r="CA10" i="102"/>
  <c r="BW24" i="102"/>
  <c r="BD2" i="102" l="1"/>
  <c r="BC55" i="100" s="1"/>
  <c r="BH52" i="102"/>
  <c r="BF56" i="102"/>
  <c r="C56" i="101"/>
  <c r="E56" i="101" s="1"/>
  <c r="F56" i="101" s="1"/>
  <c r="BZ12" i="102"/>
  <c r="BV29" i="102"/>
  <c r="BT35" i="102"/>
  <c r="BX24" i="102"/>
  <c r="CB10" i="102"/>
  <c r="BD82" i="100" l="1"/>
  <c r="BD67" i="100" s="1"/>
  <c r="B58" i="102" s="1"/>
  <c r="BE58" i="102" s="1"/>
  <c r="BF58" i="102" s="1"/>
  <c r="BG58" i="102" s="1"/>
  <c r="BH58" i="102" s="1"/>
  <c r="BI58" i="102" s="1"/>
  <c r="BJ58" i="102" s="1"/>
  <c r="BK58" i="102" s="1"/>
  <c r="BL58" i="102" s="1"/>
  <c r="BM58" i="102" s="1"/>
  <c r="BN58" i="102" s="1"/>
  <c r="BO58" i="102" s="1"/>
  <c r="BP58" i="102" s="1"/>
  <c r="BQ58" i="102" s="1"/>
  <c r="BR58" i="102" s="1"/>
  <c r="BS58" i="102" s="1"/>
  <c r="BT58" i="102" s="1"/>
  <c r="BU58" i="102" s="1"/>
  <c r="BV58" i="102" s="1"/>
  <c r="BW58" i="102" s="1"/>
  <c r="BX58" i="102" s="1"/>
  <c r="BY58" i="102" s="1"/>
  <c r="BZ58" i="102" s="1"/>
  <c r="CA58" i="102" s="1"/>
  <c r="CB58" i="102" s="1"/>
  <c r="CC58" i="102" s="1"/>
  <c r="CD58" i="102" s="1"/>
  <c r="CE58" i="102" s="1"/>
  <c r="CF58" i="102" s="1"/>
  <c r="CG58" i="102" s="1"/>
  <c r="CH58" i="102" s="1"/>
  <c r="CI58" i="102" s="1"/>
  <c r="CJ58" i="102" s="1"/>
  <c r="CK58" i="102" s="1"/>
  <c r="CL58" i="102" s="1"/>
  <c r="CM58" i="102" s="1"/>
  <c r="CN58" i="102" s="1"/>
  <c r="CO58" i="102" s="1"/>
  <c r="CP58" i="102" s="1"/>
  <c r="CQ58" i="102" s="1"/>
  <c r="CR58" i="102" s="1"/>
  <c r="CS58" i="102" s="1"/>
  <c r="CT58" i="102" s="1"/>
  <c r="CU58" i="102" s="1"/>
  <c r="CV58" i="102" s="1"/>
  <c r="CW58" i="102" s="1"/>
  <c r="CX58" i="102" s="1"/>
  <c r="CY58" i="102" s="1"/>
  <c r="CZ58" i="102" s="1"/>
  <c r="DA58" i="102" s="1"/>
  <c r="DB58" i="102" s="1"/>
  <c r="DC58" i="102" s="1"/>
  <c r="DD58" i="102" s="1"/>
  <c r="DE58" i="102" s="1"/>
  <c r="DF58" i="102" s="1"/>
  <c r="DG58" i="102" s="1"/>
  <c r="DH58" i="102" s="1"/>
  <c r="DI58" i="102" s="1"/>
  <c r="DJ58" i="102" s="1"/>
  <c r="DK58" i="102" s="1"/>
  <c r="DL58" i="102" s="1"/>
  <c r="DM58" i="102" s="1"/>
  <c r="DN58" i="102" s="1"/>
  <c r="DO58" i="102" s="1"/>
  <c r="DP58" i="102" s="1"/>
  <c r="DQ58" i="102" s="1"/>
  <c r="DR58" i="102" s="1"/>
  <c r="DS58" i="102" s="1"/>
  <c r="DT58" i="102" s="1"/>
  <c r="DU58" i="102" s="1"/>
  <c r="DV58" i="102" s="1"/>
  <c r="DW58" i="102" s="1"/>
  <c r="DX58" i="102" s="1"/>
  <c r="DY58" i="102" s="1"/>
  <c r="DZ58" i="102" s="1"/>
  <c r="EA58" i="102" s="1"/>
  <c r="EB58" i="102" s="1"/>
  <c r="EC58" i="102" s="1"/>
  <c r="ED58" i="102" s="1"/>
  <c r="EE58" i="102" s="1"/>
  <c r="EF58" i="102" s="1"/>
  <c r="EG58" i="102" s="1"/>
  <c r="EH58" i="102" s="1"/>
  <c r="EI58" i="102" s="1"/>
  <c r="EJ58" i="102" s="1"/>
  <c r="EK58" i="102" s="1"/>
  <c r="EL58" i="102" s="1"/>
  <c r="EM58" i="102" s="1"/>
  <c r="EN58" i="102" s="1"/>
  <c r="EO58" i="102" s="1"/>
  <c r="EP58" i="102" s="1"/>
  <c r="EQ58" i="102" s="1"/>
  <c r="ER58" i="102" s="1"/>
  <c r="ES58" i="102" s="1"/>
  <c r="ET58" i="102" s="1"/>
  <c r="EU58" i="102" s="1"/>
  <c r="EV58" i="102" s="1"/>
  <c r="EW58" i="102" s="1"/>
  <c r="EX58" i="102" s="1"/>
  <c r="EY58" i="102" s="1"/>
  <c r="EZ58" i="102" s="1"/>
  <c r="FA58" i="102" s="1"/>
  <c r="FB58" i="102" s="1"/>
  <c r="FC58" i="102" s="1"/>
  <c r="FD58" i="102" s="1"/>
  <c r="FE58" i="102" s="1"/>
  <c r="FF58" i="102" s="1"/>
  <c r="FG58" i="102" s="1"/>
  <c r="FH58" i="102" s="1"/>
  <c r="FI58" i="102" s="1"/>
  <c r="FJ58" i="102" s="1"/>
  <c r="FK58" i="102" s="1"/>
  <c r="FL58" i="102" s="1"/>
  <c r="FM58" i="102" s="1"/>
  <c r="FN58" i="102" s="1"/>
  <c r="FO58" i="102" s="1"/>
  <c r="FP58" i="102" s="1"/>
  <c r="FQ58" i="102" s="1"/>
  <c r="FR58" i="102" s="1"/>
  <c r="FS58" i="102" s="1"/>
  <c r="FT58" i="102" s="1"/>
  <c r="FU58" i="102" s="1"/>
  <c r="FV58" i="102" s="1"/>
  <c r="FW58" i="102" s="1"/>
  <c r="FX58" i="102" s="1"/>
  <c r="FY58" i="102" s="1"/>
  <c r="FZ58" i="102" s="1"/>
  <c r="GA58" i="102" s="1"/>
  <c r="GB58" i="102" s="1"/>
  <c r="GC58" i="102" s="1"/>
  <c r="GD58" i="102" s="1"/>
  <c r="GE58" i="102" s="1"/>
  <c r="GF58" i="102" s="1"/>
  <c r="GG58" i="102" s="1"/>
  <c r="GH58" i="102" s="1"/>
  <c r="GI58" i="102" s="1"/>
  <c r="GJ58" i="102" s="1"/>
  <c r="GK58" i="102" s="1"/>
  <c r="GL58" i="102" s="1"/>
  <c r="GM58" i="102" s="1"/>
  <c r="GN58" i="102" s="1"/>
  <c r="GO58" i="102" s="1"/>
  <c r="GP58" i="102" s="1"/>
  <c r="GQ58" i="102" s="1"/>
  <c r="GR58" i="102" s="1"/>
  <c r="GS58" i="102" s="1"/>
  <c r="GT58" i="102" s="1"/>
  <c r="GU58" i="102" s="1"/>
  <c r="GV58" i="102" s="1"/>
  <c r="GW58" i="102" s="1"/>
  <c r="GX58" i="102" s="1"/>
  <c r="GY58" i="102" s="1"/>
  <c r="GZ58" i="102" s="1"/>
  <c r="HA58" i="102" s="1"/>
  <c r="HB58" i="102" s="1"/>
  <c r="HC58" i="102" s="1"/>
  <c r="HD58" i="102" s="1"/>
  <c r="HE58" i="102" s="1"/>
  <c r="HF58" i="102" s="1"/>
  <c r="HG58" i="102" s="1"/>
  <c r="HH58" i="102" s="1"/>
  <c r="HI58" i="102" s="1"/>
  <c r="HJ58" i="102" s="1"/>
  <c r="BG56" i="102"/>
  <c r="BI52" i="102"/>
  <c r="BJ52" i="102" s="1"/>
  <c r="BK52" i="102" s="1"/>
  <c r="BL52" i="102" s="1"/>
  <c r="BM52" i="102" s="1"/>
  <c r="BN52" i="102" s="1"/>
  <c r="BO52" i="102" s="1"/>
  <c r="BP52" i="102" s="1"/>
  <c r="BQ52" i="102" s="1"/>
  <c r="BR52" i="102" s="1"/>
  <c r="BS52" i="102" s="1"/>
  <c r="BT52" i="102" s="1"/>
  <c r="BU52" i="102" s="1"/>
  <c r="BV52" i="102" s="1"/>
  <c r="BW52" i="102" s="1"/>
  <c r="BX52" i="102" s="1"/>
  <c r="BY52" i="102" s="1"/>
  <c r="BZ52" i="102" s="1"/>
  <c r="CA52" i="102" s="1"/>
  <c r="CB52" i="102" s="1"/>
  <c r="CC52" i="102" s="1"/>
  <c r="CD52" i="102" s="1"/>
  <c r="CE52" i="102" s="1"/>
  <c r="CF52" i="102" s="1"/>
  <c r="CG52" i="102" s="1"/>
  <c r="CH52" i="102" s="1"/>
  <c r="CI52" i="102" s="1"/>
  <c r="CJ52" i="102" s="1"/>
  <c r="CK52" i="102" s="1"/>
  <c r="CL52" i="102" s="1"/>
  <c r="CM52" i="102" s="1"/>
  <c r="CN52" i="102" s="1"/>
  <c r="CO52" i="102" s="1"/>
  <c r="CP52" i="102" s="1"/>
  <c r="CQ52" i="102" s="1"/>
  <c r="CR52" i="102" s="1"/>
  <c r="CS52" i="102" s="1"/>
  <c r="CT52" i="102" s="1"/>
  <c r="CU52" i="102" s="1"/>
  <c r="CV52" i="102" s="1"/>
  <c r="CW52" i="102" s="1"/>
  <c r="CX52" i="102" s="1"/>
  <c r="CY52" i="102" s="1"/>
  <c r="CZ52" i="102" s="1"/>
  <c r="DA52" i="102" s="1"/>
  <c r="DB52" i="102" s="1"/>
  <c r="DC52" i="102" s="1"/>
  <c r="DD52" i="102" s="1"/>
  <c r="DE52" i="102" s="1"/>
  <c r="DF52" i="102" s="1"/>
  <c r="DG52" i="102" s="1"/>
  <c r="DH52" i="102" s="1"/>
  <c r="DI52" i="102" s="1"/>
  <c r="DJ52" i="102" s="1"/>
  <c r="DK52" i="102" s="1"/>
  <c r="DL52" i="102" s="1"/>
  <c r="DM52" i="102" s="1"/>
  <c r="DN52" i="102" s="1"/>
  <c r="DO52" i="102" s="1"/>
  <c r="DP52" i="102" s="1"/>
  <c r="DQ52" i="102" s="1"/>
  <c r="DR52" i="102" s="1"/>
  <c r="DS52" i="102" s="1"/>
  <c r="DT52" i="102" s="1"/>
  <c r="DU52" i="102" s="1"/>
  <c r="DV52" i="102" s="1"/>
  <c r="DW52" i="102" s="1"/>
  <c r="DX52" i="102" s="1"/>
  <c r="DY52" i="102" s="1"/>
  <c r="DZ52" i="102" s="1"/>
  <c r="EA52" i="102" s="1"/>
  <c r="EB52" i="102" s="1"/>
  <c r="EC52" i="102" s="1"/>
  <c r="ED52" i="102" s="1"/>
  <c r="EE52" i="102" s="1"/>
  <c r="EF52" i="102" s="1"/>
  <c r="EG52" i="102" s="1"/>
  <c r="EH52" i="102" s="1"/>
  <c r="EI52" i="102" s="1"/>
  <c r="EJ52" i="102" s="1"/>
  <c r="EK52" i="102" s="1"/>
  <c r="EL52" i="102" s="1"/>
  <c r="EM52" i="102" s="1"/>
  <c r="EN52" i="102" s="1"/>
  <c r="EO52" i="102" s="1"/>
  <c r="EP52" i="102" s="1"/>
  <c r="EQ52" i="102" s="1"/>
  <c r="ER52" i="102" s="1"/>
  <c r="ES52" i="102" s="1"/>
  <c r="ET52" i="102" s="1"/>
  <c r="EU52" i="102" s="1"/>
  <c r="EV52" i="102" s="1"/>
  <c r="EW52" i="102" s="1"/>
  <c r="EX52" i="102" s="1"/>
  <c r="EY52" i="102" s="1"/>
  <c r="EZ52" i="102" s="1"/>
  <c r="FA52" i="102" s="1"/>
  <c r="FB52" i="102" s="1"/>
  <c r="FC52" i="102" s="1"/>
  <c r="FD52" i="102" s="1"/>
  <c r="FE52" i="102" s="1"/>
  <c r="FF52" i="102" s="1"/>
  <c r="FG52" i="102" s="1"/>
  <c r="FH52" i="102" s="1"/>
  <c r="FI52" i="102" s="1"/>
  <c r="FJ52" i="102" s="1"/>
  <c r="FK52" i="102" s="1"/>
  <c r="FL52" i="102" s="1"/>
  <c r="FM52" i="102" s="1"/>
  <c r="FN52" i="102" s="1"/>
  <c r="FO52" i="102" s="1"/>
  <c r="FP52" i="102" s="1"/>
  <c r="FQ52" i="102" s="1"/>
  <c r="FR52" i="102" s="1"/>
  <c r="FS52" i="102" s="1"/>
  <c r="FT52" i="102" s="1"/>
  <c r="FU52" i="102" s="1"/>
  <c r="FV52" i="102" s="1"/>
  <c r="FW52" i="102" s="1"/>
  <c r="FX52" i="102" s="1"/>
  <c r="FY52" i="102" s="1"/>
  <c r="FZ52" i="102" s="1"/>
  <c r="GA52" i="102" s="1"/>
  <c r="GB52" i="102" s="1"/>
  <c r="GC52" i="102" s="1"/>
  <c r="GD52" i="102" s="1"/>
  <c r="GE52" i="102" s="1"/>
  <c r="GF52" i="102" s="1"/>
  <c r="GG52" i="102" s="1"/>
  <c r="GH52" i="102" s="1"/>
  <c r="GI52" i="102" s="1"/>
  <c r="GJ52" i="102" s="1"/>
  <c r="GK52" i="102" s="1"/>
  <c r="GL52" i="102" s="1"/>
  <c r="GM52" i="102" s="1"/>
  <c r="GN52" i="102" s="1"/>
  <c r="GO52" i="102" s="1"/>
  <c r="GP52" i="102" s="1"/>
  <c r="GQ52" i="102" s="1"/>
  <c r="GR52" i="102" s="1"/>
  <c r="GS52" i="102" s="1"/>
  <c r="GT52" i="102" s="1"/>
  <c r="GU52" i="102" s="1"/>
  <c r="GV52" i="102" s="1"/>
  <c r="GW52" i="102" s="1"/>
  <c r="GX52" i="102" s="1"/>
  <c r="GY52" i="102" s="1"/>
  <c r="GZ52" i="102" s="1"/>
  <c r="HA52" i="102" s="1"/>
  <c r="HB52" i="102" s="1"/>
  <c r="HC52" i="102" s="1"/>
  <c r="HD52" i="102" s="1"/>
  <c r="HE52" i="102" s="1"/>
  <c r="HF52" i="102" s="1"/>
  <c r="HG52" i="102" s="1"/>
  <c r="HH52" i="102" s="1"/>
  <c r="HI52" i="102" s="1"/>
  <c r="HJ52" i="102" s="1"/>
  <c r="C57" i="101"/>
  <c r="E57" i="101" s="1"/>
  <c r="F57" i="101" s="1"/>
  <c r="BY24" i="102"/>
  <c r="CA12" i="102"/>
  <c r="BW29" i="102"/>
  <c r="CC10" i="102"/>
  <c r="BU35" i="102"/>
  <c r="BE2" i="102" l="1"/>
  <c r="BD55" i="100" s="1"/>
  <c r="BE84" i="100"/>
  <c r="BH56" i="102"/>
  <c r="C58" i="101"/>
  <c r="E58" i="101" s="1"/>
  <c r="F58" i="101" s="1"/>
  <c r="BZ24" i="102"/>
  <c r="CB12" i="102"/>
  <c r="BV35" i="102"/>
  <c r="CD10" i="102"/>
  <c r="BX29" i="102"/>
  <c r="BF84" i="100" l="1"/>
  <c r="BE82" i="100"/>
  <c r="BE67" i="100"/>
  <c r="B59" i="102" s="1"/>
  <c r="BF59" i="102" s="1"/>
  <c r="BG59" i="102" s="1"/>
  <c r="BH59" i="102" s="1"/>
  <c r="BI59" i="102" s="1"/>
  <c r="BJ59" i="102" s="1"/>
  <c r="BK59" i="102" s="1"/>
  <c r="BL59" i="102" s="1"/>
  <c r="BM59" i="102" s="1"/>
  <c r="BN59" i="102" s="1"/>
  <c r="BO59" i="102" s="1"/>
  <c r="BP59" i="102" s="1"/>
  <c r="BQ59" i="102" s="1"/>
  <c r="BR59" i="102" s="1"/>
  <c r="BS59" i="102" s="1"/>
  <c r="BT59" i="102" s="1"/>
  <c r="BU59" i="102" s="1"/>
  <c r="BV59" i="102" s="1"/>
  <c r="BW59" i="102" s="1"/>
  <c r="BX59" i="102" s="1"/>
  <c r="BY59" i="102" s="1"/>
  <c r="BZ59" i="102" s="1"/>
  <c r="CA59" i="102" s="1"/>
  <c r="CB59" i="102" s="1"/>
  <c r="CC59" i="102" s="1"/>
  <c r="CD59" i="102" s="1"/>
  <c r="CE59" i="102" s="1"/>
  <c r="CF59" i="102" s="1"/>
  <c r="CG59" i="102" s="1"/>
  <c r="CH59" i="102" s="1"/>
  <c r="CI59" i="102" s="1"/>
  <c r="CJ59" i="102" s="1"/>
  <c r="CK59" i="102" s="1"/>
  <c r="CL59" i="102" s="1"/>
  <c r="CM59" i="102" s="1"/>
  <c r="CN59" i="102" s="1"/>
  <c r="CO59" i="102" s="1"/>
  <c r="CP59" i="102" s="1"/>
  <c r="CQ59" i="102" s="1"/>
  <c r="CR59" i="102" s="1"/>
  <c r="CS59" i="102" s="1"/>
  <c r="CT59" i="102" s="1"/>
  <c r="CU59" i="102" s="1"/>
  <c r="CV59" i="102" s="1"/>
  <c r="CW59" i="102" s="1"/>
  <c r="CX59" i="102" s="1"/>
  <c r="CY59" i="102" s="1"/>
  <c r="CZ59" i="102" s="1"/>
  <c r="DA59" i="102" s="1"/>
  <c r="DB59" i="102" s="1"/>
  <c r="DC59" i="102" s="1"/>
  <c r="DD59" i="102" s="1"/>
  <c r="DE59" i="102" s="1"/>
  <c r="DF59" i="102" s="1"/>
  <c r="DG59" i="102" s="1"/>
  <c r="DH59" i="102" s="1"/>
  <c r="DI59" i="102" s="1"/>
  <c r="DJ59" i="102" s="1"/>
  <c r="DK59" i="102" s="1"/>
  <c r="DL59" i="102" s="1"/>
  <c r="DM59" i="102" s="1"/>
  <c r="DN59" i="102" s="1"/>
  <c r="DO59" i="102" s="1"/>
  <c r="DP59" i="102" s="1"/>
  <c r="DQ59" i="102" s="1"/>
  <c r="DR59" i="102" s="1"/>
  <c r="DS59" i="102" s="1"/>
  <c r="DT59" i="102" s="1"/>
  <c r="DU59" i="102" s="1"/>
  <c r="DV59" i="102" s="1"/>
  <c r="DW59" i="102" s="1"/>
  <c r="DX59" i="102" s="1"/>
  <c r="DY59" i="102" s="1"/>
  <c r="DZ59" i="102" s="1"/>
  <c r="EA59" i="102" s="1"/>
  <c r="EB59" i="102" s="1"/>
  <c r="EC59" i="102" s="1"/>
  <c r="ED59" i="102" s="1"/>
  <c r="EE59" i="102" s="1"/>
  <c r="EF59" i="102" s="1"/>
  <c r="EG59" i="102" s="1"/>
  <c r="EH59" i="102" s="1"/>
  <c r="EI59" i="102" s="1"/>
  <c r="EJ59" i="102" s="1"/>
  <c r="EK59" i="102" s="1"/>
  <c r="EL59" i="102" s="1"/>
  <c r="EM59" i="102" s="1"/>
  <c r="EN59" i="102" s="1"/>
  <c r="EO59" i="102" s="1"/>
  <c r="EP59" i="102" s="1"/>
  <c r="EQ59" i="102" s="1"/>
  <c r="ER59" i="102" s="1"/>
  <c r="ES59" i="102" s="1"/>
  <c r="ET59" i="102" s="1"/>
  <c r="EU59" i="102" s="1"/>
  <c r="EV59" i="102" s="1"/>
  <c r="EW59" i="102" s="1"/>
  <c r="EX59" i="102" s="1"/>
  <c r="EY59" i="102" s="1"/>
  <c r="EZ59" i="102" s="1"/>
  <c r="FA59" i="102" s="1"/>
  <c r="FB59" i="102" s="1"/>
  <c r="FC59" i="102" s="1"/>
  <c r="FD59" i="102" s="1"/>
  <c r="FE59" i="102" s="1"/>
  <c r="FF59" i="102" s="1"/>
  <c r="FG59" i="102" s="1"/>
  <c r="FH59" i="102" s="1"/>
  <c r="FI59" i="102" s="1"/>
  <c r="FJ59" i="102" s="1"/>
  <c r="FK59" i="102" s="1"/>
  <c r="FL59" i="102" s="1"/>
  <c r="FM59" i="102" s="1"/>
  <c r="FN59" i="102" s="1"/>
  <c r="FO59" i="102" s="1"/>
  <c r="FP59" i="102" s="1"/>
  <c r="FQ59" i="102" s="1"/>
  <c r="FR59" i="102" s="1"/>
  <c r="FS59" i="102" s="1"/>
  <c r="FT59" i="102" s="1"/>
  <c r="FU59" i="102" s="1"/>
  <c r="FV59" i="102" s="1"/>
  <c r="FW59" i="102" s="1"/>
  <c r="FX59" i="102" s="1"/>
  <c r="FY59" i="102" s="1"/>
  <c r="FZ59" i="102" s="1"/>
  <c r="GA59" i="102" s="1"/>
  <c r="GB59" i="102" s="1"/>
  <c r="GC59" i="102" s="1"/>
  <c r="GD59" i="102" s="1"/>
  <c r="GE59" i="102" s="1"/>
  <c r="GF59" i="102" s="1"/>
  <c r="GG59" i="102" s="1"/>
  <c r="GH59" i="102" s="1"/>
  <c r="GI59" i="102" s="1"/>
  <c r="GJ59" i="102" s="1"/>
  <c r="GK59" i="102" s="1"/>
  <c r="GL59" i="102" s="1"/>
  <c r="GM59" i="102" s="1"/>
  <c r="GN59" i="102" s="1"/>
  <c r="GO59" i="102" s="1"/>
  <c r="GP59" i="102" s="1"/>
  <c r="GQ59" i="102" s="1"/>
  <c r="GR59" i="102" s="1"/>
  <c r="GS59" i="102" s="1"/>
  <c r="GT59" i="102" s="1"/>
  <c r="GU59" i="102" s="1"/>
  <c r="GV59" i="102" s="1"/>
  <c r="GW59" i="102" s="1"/>
  <c r="GX59" i="102" s="1"/>
  <c r="GY59" i="102" s="1"/>
  <c r="GZ59" i="102" s="1"/>
  <c r="HA59" i="102" s="1"/>
  <c r="HB59" i="102" s="1"/>
  <c r="HC59" i="102" s="1"/>
  <c r="HD59" i="102" s="1"/>
  <c r="HE59" i="102" s="1"/>
  <c r="HF59" i="102" s="1"/>
  <c r="HG59" i="102" s="1"/>
  <c r="HH59" i="102" s="1"/>
  <c r="HI59" i="102" s="1"/>
  <c r="HJ59" i="102" s="1"/>
  <c r="BI56" i="102"/>
  <c r="CE10" i="102"/>
  <c r="BW35" i="102"/>
  <c r="BY29" i="102"/>
  <c r="CC12" i="102"/>
  <c r="CA24" i="102"/>
  <c r="C59" i="101"/>
  <c r="E59" i="101" s="1"/>
  <c r="F59" i="101" s="1"/>
  <c r="BF82" i="100" l="1"/>
  <c r="BF67" i="100" s="1"/>
  <c r="B60" i="102" s="1"/>
  <c r="BG60" i="102" s="1"/>
  <c r="BH60" i="102" s="1"/>
  <c r="BF2" i="102"/>
  <c r="BE55" i="100" s="1"/>
  <c r="BJ56" i="102"/>
  <c r="C60" i="101"/>
  <c r="E60" i="101" s="1"/>
  <c r="F60" i="101" s="1"/>
  <c r="CB24" i="102"/>
  <c r="CF10" i="102"/>
  <c r="CD12" i="102"/>
  <c r="BZ29" i="102"/>
  <c r="BX35" i="102"/>
  <c r="BG2" i="102" l="1"/>
  <c r="BF55" i="100" s="1"/>
  <c r="BG82" i="100"/>
  <c r="BG84" i="100"/>
  <c r="BK56" i="102"/>
  <c r="BL56" i="102" s="1"/>
  <c r="BM56" i="102" s="1"/>
  <c r="BN56" i="102" s="1"/>
  <c r="BO56" i="102" s="1"/>
  <c r="BP56" i="102" s="1"/>
  <c r="BQ56" i="102" s="1"/>
  <c r="BR56" i="102" s="1"/>
  <c r="BS56" i="102" s="1"/>
  <c r="BT56" i="102" s="1"/>
  <c r="BU56" i="102" s="1"/>
  <c r="BV56" i="102" s="1"/>
  <c r="BW56" i="102" s="1"/>
  <c r="BX56" i="102" s="1"/>
  <c r="BY56" i="102" s="1"/>
  <c r="BZ56" i="102" s="1"/>
  <c r="CA56" i="102" s="1"/>
  <c r="CB56" i="102" s="1"/>
  <c r="CC56" i="102" s="1"/>
  <c r="CD56" i="102" s="1"/>
  <c r="CE56" i="102" s="1"/>
  <c r="CF56" i="102" s="1"/>
  <c r="CG56" i="102" s="1"/>
  <c r="CH56" i="102" s="1"/>
  <c r="CI56" i="102" s="1"/>
  <c r="CJ56" i="102" s="1"/>
  <c r="CK56" i="102" s="1"/>
  <c r="CL56" i="102" s="1"/>
  <c r="CM56" i="102" s="1"/>
  <c r="CN56" i="102" s="1"/>
  <c r="CO56" i="102" s="1"/>
  <c r="CP56" i="102" s="1"/>
  <c r="CQ56" i="102" s="1"/>
  <c r="CR56" i="102" s="1"/>
  <c r="CS56" i="102" s="1"/>
  <c r="CT56" i="102" s="1"/>
  <c r="CU56" i="102" s="1"/>
  <c r="CV56" i="102" s="1"/>
  <c r="CW56" i="102" s="1"/>
  <c r="CX56" i="102" s="1"/>
  <c r="CY56" i="102" s="1"/>
  <c r="CZ56" i="102" s="1"/>
  <c r="DA56" i="102" s="1"/>
  <c r="DB56" i="102" s="1"/>
  <c r="DC56" i="102" s="1"/>
  <c r="DD56" i="102" s="1"/>
  <c r="DE56" i="102" s="1"/>
  <c r="DF56" i="102" s="1"/>
  <c r="DG56" i="102" s="1"/>
  <c r="DH56" i="102" s="1"/>
  <c r="DI56" i="102" s="1"/>
  <c r="DJ56" i="102" s="1"/>
  <c r="DK56" i="102" s="1"/>
  <c r="DL56" i="102" s="1"/>
  <c r="DM56" i="102" s="1"/>
  <c r="DN56" i="102" s="1"/>
  <c r="DO56" i="102" s="1"/>
  <c r="DP56" i="102" s="1"/>
  <c r="DQ56" i="102" s="1"/>
  <c r="DR56" i="102" s="1"/>
  <c r="DS56" i="102" s="1"/>
  <c r="DT56" i="102" s="1"/>
  <c r="DU56" i="102" s="1"/>
  <c r="DV56" i="102" s="1"/>
  <c r="DW56" i="102" s="1"/>
  <c r="DX56" i="102" s="1"/>
  <c r="DY56" i="102" s="1"/>
  <c r="DZ56" i="102" s="1"/>
  <c r="EA56" i="102" s="1"/>
  <c r="EB56" i="102" s="1"/>
  <c r="EC56" i="102" s="1"/>
  <c r="ED56" i="102" s="1"/>
  <c r="EE56" i="102" s="1"/>
  <c r="EF56" i="102" s="1"/>
  <c r="EG56" i="102" s="1"/>
  <c r="EH56" i="102" s="1"/>
  <c r="EI56" i="102" s="1"/>
  <c r="EJ56" i="102" s="1"/>
  <c r="EK56" i="102" s="1"/>
  <c r="EL56" i="102" s="1"/>
  <c r="EM56" i="102" s="1"/>
  <c r="EN56" i="102" s="1"/>
  <c r="EO56" i="102" s="1"/>
  <c r="EP56" i="102" s="1"/>
  <c r="EQ56" i="102" s="1"/>
  <c r="ER56" i="102" s="1"/>
  <c r="ES56" i="102" s="1"/>
  <c r="ET56" i="102" s="1"/>
  <c r="EU56" i="102" s="1"/>
  <c r="EV56" i="102" s="1"/>
  <c r="EW56" i="102" s="1"/>
  <c r="EX56" i="102" s="1"/>
  <c r="EY56" i="102" s="1"/>
  <c r="EZ56" i="102" s="1"/>
  <c r="FA56" i="102" s="1"/>
  <c r="FB56" i="102" s="1"/>
  <c r="FC56" i="102" s="1"/>
  <c r="FD56" i="102" s="1"/>
  <c r="FE56" i="102" s="1"/>
  <c r="FF56" i="102" s="1"/>
  <c r="FG56" i="102" s="1"/>
  <c r="FH56" i="102" s="1"/>
  <c r="FI56" i="102" s="1"/>
  <c r="FJ56" i="102" s="1"/>
  <c r="FK56" i="102" s="1"/>
  <c r="FL56" i="102" s="1"/>
  <c r="FM56" i="102" s="1"/>
  <c r="FN56" i="102" s="1"/>
  <c r="FO56" i="102" s="1"/>
  <c r="FP56" i="102" s="1"/>
  <c r="FQ56" i="102" s="1"/>
  <c r="FR56" i="102" s="1"/>
  <c r="FS56" i="102" s="1"/>
  <c r="FT56" i="102" s="1"/>
  <c r="FU56" i="102" s="1"/>
  <c r="FV56" i="102" s="1"/>
  <c r="FW56" i="102" s="1"/>
  <c r="FX56" i="102" s="1"/>
  <c r="FY56" i="102" s="1"/>
  <c r="FZ56" i="102" s="1"/>
  <c r="GA56" i="102" s="1"/>
  <c r="GB56" i="102" s="1"/>
  <c r="GC56" i="102" s="1"/>
  <c r="GD56" i="102" s="1"/>
  <c r="GE56" i="102" s="1"/>
  <c r="GF56" i="102" s="1"/>
  <c r="GG56" i="102" s="1"/>
  <c r="GH56" i="102" s="1"/>
  <c r="GI56" i="102" s="1"/>
  <c r="GJ56" i="102" s="1"/>
  <c r="GK56" i="102" s="1"/>
  <c r="GL56" i="102" s="1"/>
  <c r="GM56" i="102" s="1"/>
  <c r="GN56" i="102" s="1"/>
  <c r="GO56" i="102" s="1"/>
  <c r="GP56" i="102" s="1"/>
  <c r="GQ56" i="102" s="1"/>
  <c r="GR56" i="102" s="1"/>
  <c r="GS56" i="102" s="1"/>
  <c r="GT56" i="102" s="1"/>
  <c r="GU56" i="102" s="1"/>
  <c r="GV56" i="102" s="1"/>
  <c r="GW56" i="102" s="1"/>
  <c r="GX56" i="102" s="1"/>
  <c r="GY56" i="102" s="1"/>
  <c r="GZ56" i="102" s="1"/>
  <c r="HA56" i="102" s="1"/>
  <c r="HB56" i="102" s="1"/>
  <c r="HC56" i="102" s="1"/>
  <c r="HD56" i="102" s="1"/>
  <c r="HE56" i="102" s="1"/>
  <c r="HF56" i="102" s="1"/>
  <c r="HG56" i="102" s="1"/>
  <c r="HH56" i="102" s="1"/>
  <c r="HI56" i="102" s="1"/>
  <c r="HJ56" i="102" s="1"/>
  <c r="BI60" i="102"/>
  <c r="C61" i="101"/>
  <c r="E61" i="101" s="1"/>
  <c r="F61" i="101" s="1"/>
  <c r="CC24" i="102"/>
  <c r="CA29" i="102"/>
  <c r="BY35" i="102"/>
  <c r="CG10" i="102"/>
  <c r="CE12" i="102"/>
  <c r="BG67" i="100" l="1"/>
  <c r="B61" i="102" s="1"/>
  <c r="BH61" i="102" s="1"/>
  <c r="BI61" i="102" s="1"/>
  <c r="BJ61" i="102" s="1"/>
  <c r="BK61" i="102" s="1"/>
  <c r="BL61" i="102" s="1"/>
  <c r="BM61" i="102" s="1"/>
  <c r="BN61" i="102" s="1"/>
  <c r="BO61" i="102" s="1"/>
  <c r="BP61" i="102" s="1"/>
  <c r="BQ61" i="102" s="1"/>
  <c r="BR61" i="102" s="1"/>
  <c r="BS61" i="102" s="1"/>
  <c r="BT61" i="102" s="1"/>
  <c r="BU61" i="102" s="1"/>
  <c r="BV61" i="102" s="1"/>
  <c r="BW61" i="102" s="1"/>
  <c r="BX61" i="102" s="1"/>
  <c r="BY61" i="102" s="1"/>
  <c r="BZ61" i="102" s="1"/>
  <c r="CA61" i="102" s="1"/>
  <c r="CB61" i="102" s="1"/>
  <c r="CC61" i="102" s="1"/>
  <c r="CD61" i="102" s="1"/>
  <c r="CE61" i="102" s="1"/>
  <c r="CF61" i="102" s="1"/>
  <c r="CG61" i="102" s="1"/>
  <c r="CH61" i="102" s="1"/>
  <c r="CI61" i="102" s="1"/>
  <c r="CJ61" i="102" s="1"/>
  <c r="CK61" i="102" s="1"/>
  <c r="CL61" i="102" s="1"/>
  <c r="CM61" i="102" s="1"/>
  <c r="CN61" i="102" s="1"/>
  <c r="CO61" i="102" s="1"/>
  <c r="CP61" i="102" s="1"/>
  <c r="CQ61" i="102" s="1"/>
  <c r="CR61" i="102" s="1"/>
  <c r="CS61" i="102" s="1"/>
  <c r="CT61" i="102" s="1"/>
  <c r="CU61" i="102" s="1"/>
  <c r="CV61" i="102" s="1"/>
  <c r="CW61" i="102" s="1"/>
  <c r="CX61" i="102" s="1"/>
  <c r="CY61" i="102" s="1"/>
  <c r="CZ61" i="102" s="1"/>
  <c r="DA61" i="102" s="1"/>
  <c r="DB61" i="102" s="1"/>
  <c r="DC61" i="102" s="1"/>
  <c r="DD61" i="102" s="1"/>
  <c r="DE61" i="102" s="1"/>
  <c r="DF61" i="102" s="1"/>
  <c r="DG61" i="102" s="1"/>
  <c r="DH61" i="102" s="1"/>
  <c r="DI61" i="102" s="1"/>
  <c r="DJ61" i="102" s="1"/>
  <c r="DK61" i="102" s="1"/>
  <c r="DL61" i="102" s="1"/>
  <c r="DM61" i="102" s="1"/>
  <c r="DN61" i="102" s="1"/>
  <c r="DO61" i="102" s="1"/>
  <c r="DP61" i="102" s="1"/>
  <c r="DQ61" i="102" s="1"/>
  <c r="DR61" i="102" s="1"/>
  <c r="DS61" i="102" s="1"/>
  <c r="DT61" i="102" s="1"/>
  <c r="DU61" i="102" s="1"/>
  <c r="DV61" i="102" s="1"/>
  <c r="DW61" i="102" s="1"/>
  <c r="DX61" i="102" s="1"/>
  <c r="DY61" i="102" s="1"/>
  <c r="DZ61" i="102" s="1"/>
  <c r="EA61" i="102" s="1"/>
  <c r="EB61" i="102" s="1"/>
  <c r="EC61" i="102" s="1"/>
  <c r="ED61" i="102" s="1"/>
  <c r="EE61" i="102" s="1"/>
  <c r="EF61" i="102" s="1"/>
  <c r="EG61" i="102" s="1"/>
  <c r="EH61" i="102" s="1"/>
  <c r="EI61" i="102" s="1"/>
  <c r="EJ61" i="102" s="1"/>
  <c r="EK61" i="102" s="1"/>
  <c r="EL61" i="102" s="1"/>
  <c r="EM61" i="102" s="1"/>
  <c r="EN61" i="102" s="1"/>
  <c r="EO61" i="102" s="1"/>
  <c r="EP61" i="102" s="1"/>
  <c r="EQ61" i="102" s="1"/>
  <c r="ER61" i="102" s="1"/>
  <c r="ES61" i="102" s="1"/>
  <c r="ET61" i="102" s="1"/>
  <c r="EU61" i="102" s="1"/>
  <c r="EV61" i="102" s="1"/>
  <c r="EW61" i="102" s="1"/>
  <c r="EX61" i="102" s="1"/>
  <c r="EY61" i="102" s="1"/>
  <c r="EZ61" i="102" s="1"/>
  <c r="FA61" i="102" s="1"/>
  <c r="FB61" i="102" s="1"/>
  <c r="FC61" i="102" s="1"/>
  <c r="FD61" i="102" s="1"/>
  <c r="FE61" i="102" s="1"/>
  <c r="FF61" i="102" s="1"/>
  <c r="FG61" i="102" s="1"/>
  <c r="FH61" i="102" s="1"/>
  <c r="FI61" i="102" s="1"/>
  <c r="FJ61" i="102" s="1"/>
  <c r="FK61" i="102" s="1"/>
  <c r="FL61" i="102" s="1"/>
  <c r="FM61" i="102" s="1"/>
  <c r="FN61" i="102" s="1"/>
  <c r="FO61" i="102" s="1"/>
  <c r="FP61" i="102" s="1"/>
  <c r="FQ61" i="102" s="1"/>
  <c r="FR61" i="102" s="1"/>
  <c r="FS61" i="102" s="1"/>
  <c r="FT61" i="102" s="1"/>
  <c r="FU61" i="102" s="1"/>
  <c r="FV61" i="102" s="1"/>
  <c r="FW61" i="102" s="1"/>
  <c r="FX61" i="102" s="1"/>
  <c r="FY61" i="102" s="1"/>
  <c r="FZ61" i="102" s="1"/>
  <c r="GA61" i="102" s="1"/>
  <c r="GB61" i="102" s="1"/>
  <c r="GC61" i="102" s="1"/>
  <c r="GD61" i="102" s="1"/>
  <c r="GE61" i="102" s="1"/>
  <c r="GF61" i="102" s="1"/>
  <c r="GG61" i="102" s="1"/>
  <c r="GH61" i="102" s="1"/>
  <c r="GI61" i="102" s="1"/>
  <c r="GJ61" i="102" s="1"/>
  <c r="GK61" i="102" s="1"/>
  <c r="GL61" i="102" s="1"/>
  <c r="GM61" i="102" s="1"/>
  <c r="GN61" i="102" s="1"/>
  <c r="GO61" i="102" s="1"/>
  <c r="GP61" i="102" s="1"/>
  <c r="GQ61" i="102" s="1"/>
  <c r="GR61" i="102" s="1"/>
  <c r="GS61" i="102" s="1"/>
  <c r="GT61" i="102" s="1"/>
  <c r="GU61" i="102" s="1"/>
  <c r="GV61" i="102" s="1"/>
  <c r="GW61" i="102" s="1"/>
  <c r="GX61" i="102" s="1"/>
  <c r="GY61" i="102" s="1"/>
  <c r="GZ61" i="102" s="1"/>
  <c r="HA61" i="102" s="1"/>
  <c r="HB61" i="102" s="1"/>
  <c r="HC61" i="102" s="1"/>
  <c r="HD61" i="102" s="1"/>
  <c r="HE61" i="102" s="1"/>
  <c r="HF61" i="102" s="1"/>
  <c r="HG61" i="102" s="1"/>
  <c r="HH61" i="102" s="1"/>
  <c r="HI61" i="102" s="1"/>
  <c r="HJ61" i="102" s="1"/>
  <c r="BJ60" i="102"/>
  <c r="C62" i="101"/>
  <c r="E62" i="101" s="1"/>
  <c r="F62" i="101" s="1"/>
  <c r="CH10" i="102"/>
  <c r="CB29" i="102"/>
  <c r="BZ35" i="102"/>
  <c r="CD24" i="102"/>
  <c r="CF12" i="102"/>
  <c r="BH2" i="102" l="1"/>
  <c r="BG55" i="100" s="1"/>
  <c r="BK60" i="102"/>
  <c r="CA35" i="102"/>
  <c r="CC29" i="102"/>
  <c r="CG12" i="102"/>
  <c r="C63" i="101"/>
  <c r="E63" i="101" s="1"/>
  <c r="F63" i="101" s="1"/>
  <c r="CE24" i="102"/>
  <c r="CI10" i="102"/>
  <c r="BH82" i="100" l="1"/>
  <c r="BH84" i="100"/>
  <c r="BL60" i="102"/>
  <c r="CF24" i="102"/>
  <c r="C64" i="101"/>
  <c r="E64" i="101" s="1"/>
  <c r="F64" i="101" s="1"/>
  <c r="CD29" i="102"/>
  <c r="CH12" i="102"/>
  <c r="CJ10" i="102"/>
  <c r="CB35" i="102"/>
  <c r="BH67" i="100" l="1"/>
  <c r="B62" i="102" s="1"/>
  <c r="BI62" i="102" s="1"/>
  <c r="BM60" i="102"/>
  <c r="C65" i="101"/>
  <c r="E65" i="101" s="1"/>
  <c r="F65" i="101" s="1"/>
  <c r="CC35" i="102"/>
  <c r="CE29" i="102"/>
  <c r="CG24" i="102"/>
  <c r="CI12" i="102"/>
  <c r="CK10" i="102"/>
  <c r="BJ62" i="102" l="1"/>
  <c r="BI2" i="102"/>
  <c r="BH55" i="100" s="1"/>
  <c r="BI82" i="100"/>
  <c r="BI84" i="100"/>
  <c r="BN60" i="102"/>
  <c r="BO60" i="102" s="1"/>
  <c r="BP60" i="102" s="1"/>
  <c r="BQ60" i="102" s="1"/>
  <c r="BR60" i="102" s="1"/>
  <c r="BS60" i="102" s="1"/>
  <c r="BT60" i="102" s="1"/>
  <c r="BU60" i="102" s="1"/>
  <c r="BV60" i="102" s="1"/>
  <c r="BW60" i="102" s="1"/>
  <c r="BX60" i="102" s="1"/>
  <c r="BY60" i="102" s="1"/>
  <c r="BZ60" i="102" s="1"/>
  <c r="CA60" i="102" s="1"/>
  <c r="CB60" i="102" s="1"/>
  <c r="CC60" i="102" s="1"/>
  <c r="CD60" i="102" s="1"/>
  <c r="CE60" i="102" s="1"/>
  <c r="CF60" i="102" s="1"/>
  <c r="CG60" i="102" s="1"/>
  <c r="CH60" i="102" s="1"/>
  <c r="CI60" i="102" s="1"/>
  <c r="CJ60" i="102" s="1"/>
  <c r="CK60" i="102" s="1"/>
  <c r="CL60" i="102" s="1"/>
  <c r="CM60" i="102" s="1"/>
  <c r="CN60" i="102" s="1"/>
  <c r="CO60" i="102" s="1"/>
  <c r="CP60" i="102" s="1"/>
  <c r="CQ60" i="102" s="1"/>
  <c r="CR60" i="102" s="1"/>
  <c r="CS60" i="102" s="1"/>
  <c r="CT60" i="102" s="1"/>
  <c r="CU60" i="102" s="1"/>
  <c r="CV60" i="102" s="1"/>
  <c r="CW60" i="102" s="1"/>
  <c r="CX60" i="102" s="1"/>
  <c r="CY60" i="102" s="1"/>
  <c r="CZ60" i="102" s="1"/>
  <c r="DA60" i="102" s="1"/>
  <c r="DB60" i="102" s="1"/>
  <c r="DC60" i="102" s="1"/>
  <c r="DD60" i="102" s="1"/>
  <c r="DE60" i="102" s="1"/>
  <c r="DF60" i="102" s="1"/>
  <c r="DG60" i="102" s="1"/>
  <c r="DH60" i="102" s="1"/>
  <c r="DI60" i="102" s="1"/>
  <c r="DJ60" i="102" s="1"/>
  <c r="DK60" i="102" s="1"/>
  <c r="DL60" i="102" s="1"/>
  <c r="DM60" i="102" s="1"/>
  <c r="DN60" i="102" s="1"/>
  <c r="DO60" i="102" s="1"/>
  <c r="DP60" i="102" s="1"/>
  <c r="DQ60" i="102" s="1"/>
  <c r="DR60" i="102" s="1"/>
  <c r="DS60" i="102" s="1"/>
  <c r="DT60" i="102" s="1"/>
  <c r="DU60" i="102" s="1"/>
  <c r="DV60" i="102" s="1"/>
  <c r="DW60" i="102" s="1"/>
  <c r="DX60" i="102" s="1"/>
  <c r="DY60" i="102" s="1"/>
  <c r="DZ60" i="102" s="1"/>
  <c r="EA60" i="102" s="1"/>
  <c r="EB60" i="102" s="1"/>
  <c r="EC60" i="102" s="1"/>
  <c r="ED60" i="102" s="1"/>
  <c r="EE60" i="102" s="1"/>
  <c r="EF60" i="102" s="1"/>
  <c r="EG60" i="102" s="1"/>
  <c r="EH60" i="102" s="1"/>
  <c r="EI60" i="102" s="1"/>
  <c r="EJ60" i="102" s="1"/>
  <c r="EK60" i="102" s="1"/>
  <c r="EL60" i="102" s="1"/>
  <c r="EM60" i="102" s="1"/>
  <c r="EN60" i="102" s="1"/>
  <c r="EO60" i="102" s="1"/>
  <c r="EP60" i="102" s="1"/>
  <c r="EQ60" i="102" s="1"/>
  <c r="ER60" i="102" s="1"/>
  <c r="ES60" i="102" s="1"/>
  <c r="ET60" i="102" s="1"/>
  <c r="EU60" i="102" s="1"/>
  <c r="EV60" i="102" s="1"/>
  <c r="EW60" i="102" s="1"/>
  <c r="EX60" i="102" s="1"/>
  <c r="EY60" i="102" s="1"/>
  <c r="EZ60" i="102" s="1"/>
  <c r="FA60" i="102" s="1"/>
  <c r="FB60" i="102" s="1"/>
  <c r="FC60" i="102" s="1"/>
  <c r="FD60" i="102" s="1"/>
  <c r="FE60" i="102" s="1"/>
  <c r="FF60" i="102" s="1"/>
  <c r="FG60" i="102" s="1"/>
  <c r="FH60" i="102" s="1"/>
  <c r="FI60" i="102" s="1"/>
  <c r="FJ60" i="102" s="1"/>
  <c r="FK60" i="102" s="1"/>
  <c r="FL60" i="102" s="1"/>
  <c r="FM60" i="102" s="1"/>
  <c r="FN60" i="102" s="1"/>
  <c r="FO60" i="102" s="1"/>
  <c r="FP60" i="102" s="1"/>
  <c r="FQ60" i="102" s="1"/>
  <c r="FR60" i="102" s="1"/>
  <c r="FS60" i="102" s="1"/>
  <c r="FT60" i="102" s="1"/>
  <c r="FU60" i="102" s="1"/>
  <c r="FV60" i="102" s="1"/>
  <c r="FW60" i="102" s="1"/>
  <c r="FX60" i="102" s="1"/>
  <c r="FY60" i="102" s="1"/>
  <c r="FZ60" i="102" s="1"/>
  <c r="GA60" i="102" s="1"/>
  <c r="GB60" i="102" s="1"/>
  <c r="GC60" i="102" s="1"/>
  <c r="GD60" i="102" s="1"/>
  <c r="GE60" i="102" s="1"/>
  <c r="GF60" i="102" s="1"/>
  <c r="GG60" i="102" s="1"/>
  <c r="GH60" i="102" s="1"/>
  <c r="GI60" i="102" s="1"/>
  <c r="GJ60" i="102" s="1"/>
  <c r="GK60" i="102" s="1"/>
  <c r="GL60" i="102" s="1"/>
  <c r="GM60" i="102" s="1"/>
  <c r="GN60" i="102" s="1"/>
  <c r="GO60" i="102" s="1"/>
  <c r="GP60" i="102" s="1"/>
  <c r="GQ60" i="102" s="1"/>
  <c r="GR60" i="102" s="1"/>
  <c r="GS60" i="102" s="1"/>
  <c r="GT60" i="102" s="1"/>
  <c r="GU60" i="102" s="1"/>
  <c r="GV60" i="102" s="1"/>
  <c r="GW60" i="102" s="1"/>
  <c r="GX60" i="102" s="1"/>
  <c r="GY60" i="102" s="1"/>
  <c r="GZ60" i="102" s="1"/>
  <c r="HA60" i="102" s="1"/>
  <c r="HB60" i="102" s="1"/>
  <c r="HC60" i="102" s="1"/>
  <c r="HD60" i="102" s="1"/>
  <c r="HE60" i="102" s="1"/>
  <c r="HF60" i="102" s="1"/>
  <c r="HG60" i="102" s="1"/>
  <c r="HH60" i="102" s="1"/>
  <c r="HI60" i="102" s="1"/>
  <c r="HJ60" i="102" s="1"/>
  <c r="CF29" i="102"/>
  <c r="CL10" i="102"/>
  <c r="CH24" i="102"/>
  <c r="C66" i="101"/>
  <c r="E66" i="101" s="1"/>
  <c r="F66" i="101" s="1"/>
  <c r="CJ12" i="102"/>
  <c r="CD35" i="102"/>
  <c r="BI67" i="100" l="1"/>
  <c r="B63" i="102" s="1"/>
  <c r="BJ63" i="102" s="1"/>
  <c r="BK63" i="102" s="1"/>
  <c r="BL63" i="102" s="1"/>
  <c r="BM63" i="102" s="1"/>
  <c r="BN63" i="102" s="1"/>
  <c r="BO63" i="102" s="1"/>
  <c r="BP63" i="102" s="1"/>
  <c r="BQ63" i="102" s="1"/>
  <c r="BR63" i="102" s="1"/>
  <c r="BS63" i="102" s="1"/>
  <c r="BT63" i="102" s="1"/>
  <c r="BU63" i="102" s="1"/>
  <c r="BV63" i="102" s="1"/>
  <c r="BW63" i="102" s="1"/>
  <c r="BX63" i="102" s="1"/>
  <c r="BY63" i="102" s="1"/>
  <c r="BZ63" i="102" s="1"/>
  <c r="CA63" i="102" s="1"/>
  <c r="CB63" i="102" s="1"/>
  <c r="CC63" i="102" s="1"/>
  <c r="CD63" i="102" s="1"/>
  <c r="CE63" i="102" s="1"/>
  <c r="CF63" i="102" s="1"/>
  <c r="CG63" i="102" s="1"/>
  <c r="CH63" i="102" s="1"/>
  <c r="CI63" i="102" s="1"/>
  <c r="CJ63" i="102" s="1"/>
  <c r="CK63" i="102" s="1"/>
  <c r="CL63" i="102" s="1"/>
  <c r="CM63" i="102" s="1"/>
  <c r="CN63" i="102" s="1"/>
  <c r="CO63" i="102" s="1"/>
  <c r="CP63" i="102" s="1"/>
  <c r="CQ63" i="102" s="1"/>
  <c r="CR63" i="102" s="1"/>
  <c r="CS63" i="102" s="1"/>
  <c r="CT63" i="102" s="1"/>
  <c r="CU63" i="102" s="1"/>
  <c r="CV63" i="102" s="1"/>
  <c r="CW63" i="102" s="1"/>
  <c r="CX63" i="102" s="1"/>
  <c r="CY63" i="102" s="1"/>
  <c r="CZ63" i="102" s="1"/>
  <c r="DA63" i="102" s="1"/>
  <c r="DB63" i="102" s="1"/>
  <c r="DC63" i="102" s="1"/>
  <c r="DD63" i="102" s="1"/>
  <c r="DE63" i="102" s="1"/>
  <c r="DF63" i="102" s="1"/>
  <c r="DG63" i="102" s="1"/>
  <c r="DH63" i="102" s="1"/>
  <c r="DI63" i="102" s="1"/>
  <c r="DJ63" i="102" s="1"/>
  <c r="DK63" i="102" s="1"/>
  <c r="DL63" i="102" s="1"/>
  <c r="DM63" i="102" s="1"/>
  <c r="DN63" i="102" s="1"/>
  <c r="DO63" i="102" s="1"/>
  <c r="DP63" i="102" s="1"/>
  <c r="DQ63" i="102" s="1"/>
  <c r="DR63" i="102" s="1"/>
  <c r="DS63" i="102" s="1"/>
  <c r="DT63" i="102" s="1"/>
  <c r="DU63" i="102" s="1"/>
  <c r="DV63" i="102" s="1"/>
  <c r="DW63" i="102" s="1"/>
  <c r="DX63" i="102" s="1"/>
  <c r="DY63" i="102" s="1"/>
  <c r="DZ63" i="102" s="1"/>
  <c r="EA63" i="102" s="1"/>
  <c r="EB63" i="102" s="1"/>
  <c r="EC63" i="102" s="1"/>
  <c r="ED63" i="102" s="1"/>
  <c r="EE63" i="102" s="1"/>
  <c r="EF63" i="102" s="1"/>
  <c r="EG63" i="102" s="1"/>
  <c r="EH63" i="102" s="1"/>
  <c r="EI63" i="102" s="1"/>
  <c r="EJ63" i="102" s="1"/>
  <c r="EK63" i="102" s="1"/>
  <c r="EL63" i="102" s="1"/>
  <c r="EM63" i="102" s="1"/>
  <c r="EN63" i="102" s="1"/>
  <c r="EO63" i="102" s="1"/>
  <c r="EP63" i="102" s="1"/>
  <c r="EQ63" i="102" s="1"/>
  <c r="ER63" i="102" s="1"/>
  <c r="ES63" i="102" s="1"/>
  <c r="ET63" i="102" s="1"/>
  <c r="EU63" i="102" s="1"/>
  <c r="EV63" i="102" s="1"/>
  <c r="EW63" i="102" s="1"/>
  <c r="EX63" i="102" s="1"/>
  <c r="EY63" i="102" s="1"/>
  <c r="EZ63" i="102" s="1"/>
  <c r="FA63" i="102" s="1"/>
  <c r="FB63" i="102" s="1"/>
  <c r="FC63" i="102" s="1"/>
  <c r="FD63" i="102" s="1"/>
  <c r="FE63" i="102" s="1"/>
  <c r="FF63" i="102" s="1"/>
  <c r="FG63" i="102" s="1"/>
  <c r="FH63" i="102" s="1"/>
  <c r="FI63" i="102" s="1"/>
  <c r="FJ63" i="102" s="1"/>
  <c r="FK63" i="102" s="1"/>
  <c r="FL63" i="102" s="1"/>
  <c r="FM63" i="102" s="1"/>
  <c r="FN63" i="102" s="1"/>
  <c r="FO63" i="102" s="1"/>
  <c r="FP63" i="102" s="1"/>
  <c r="FQ63" i="102" s="1"/>
  <c r="FR63" i="102" s="1"/>
  <c r="FS63" i="102" s="1"/>
  <c r="FT63" i="102" s="1"/>
  <c r="FU63" i="102" s="1"/>
  <c r="FV63" i="102" s="1"/>
  <c r="FW63" i="102" s="1"/>
  <c r="FX63" i="102" s="1"/>
  <c r="FY63" i="102" s="1"/>
  <c r="FZ63" i="102" s="1"/>
  <c r="GA63" i="102" s="1"/>
  <c r="GB63" i="102" s="1"/>
  <c r="GC63" i="102" s="1"/>
  <c r="GD63" i="102" s="1"/>
  <c r="GE63" i="102" s="1"/>
  <c r="GF63" i="102" s="1"/>
  <c r="GG63" i="102" s="1"/>
  <c r="GH63" i="102" s="1"/>
  <c r="GI63" i="102" s="1"/>
  <c r="GJ63" i="102" s="1"/>
  <c r="GK63" i="102" s="1"/>
  <c r="GL63" i="102" s="1"/>
  <c r="GM63" i="102" s="1"/>
  <c r="GN63" i="102" s="1"/>
  <c r="GO63" i="102" s="1"/>
  <c r="GP63" i="102" s="1"/>
  <c r="GQ63" i="102" s="1"/>
  <c r="GR63" i="102" s="1"/>
  <c r="GS63" i="102" s="1"/>
  <c r="GT63" i="102" s="1"/>
  <c r="GU63" i="102" s="1"/>
  <c r="GV63" i="102" s="1"/>
  <c r="GW63" i="102" s="1"/>
  <c r="GX63" i="102" s="1"/>
  <c r="GY63" i="102" s="1"/>
  <c r="GZ63" i="102" s="1"/>
  <c r="HA63" i="102" s="1"/>
  <c r="HB63" i="102" s="1"/>
  <c r="HC63" i="102" s="1"/>
  <c r="HD63" i="102" s="1"/>
  <c r="HE63" i="102" s="1"/>
  <c r="HF63" i="102" s="1"/>
  <c r="HG63" i="102" s="1"/>
  <c r="HH63" i="102" s="1"/>
  <c r="HI63" i="102" s="1"/>
  <c r="HJ63" i="102" s="1"/>
  <c r="BJ82" i="100"/>
  <c r="BK62" i="102"/>
  <c r="BL62" i="102" s="1"/>
  <c r="BM62" i="102" s="1"/>
  <c r="BN62" i="102" s="1"/>
  <c r="BO62" i="102" s="1"/>
  <c r="BP62" i="102" s="1"/>
  <c r="BQ62" i="102" s="1"/>
  <c r="BR62" i="102" s="1"/>
  <c r="BS62" i="102" s="1"/>
  <c r="BT62" i="102" s="1"/>
  <c r="BU62" i="102" s="1"/>
  <c r="BV62" i="102" s="1"/>
  <c r="BW62" i="102" s="1"/>
  <c r="BX62" i="102" s="1"/>
  <c r="BY62" i="102" s="1"/>
  <c r="BZ62" i="102" s="1"/>
  <c r="CA62" i="102" s="1"/>
  <c r="CB62" i="102" s="1"/>
  <c r="CC62" i="102" s="1"/>
  <c r="CD62" i="102" s="1"/>
  <c r="CE62" i="102" s="1"/>
  <c r="CF62" i="102" s="1"/>
  <c r="CG62" i="102" s="1"/>
  <c r="CH62" i="102" s="1"/>
  <c r="CI62" i="102" s="1"/>
  <c r="CJ62" i="102" s="1"/>
  <c r="CK62" i="102" s="1"/>
  <c r="CL62" i="102" s="1"/>
  <c r="CM62" i="102" s="1"/>
  <c r="CN62" i="102" s="1"/>
  <c r="CO62" i="102" s="1"/>
  <c r="CP62" i="102" s="1"/>
  <c r="CQ62" i="102" s="1"/>
  <c r="CR62" i="102" s="1"/>
  <c r="CS62" i="102" s="1"/>
  <c r="CT62" i="102" s="1"/>
  <c r="CU62" i="102" s="1"/>
  <c r="CV62" i="102" s="1"/>
  <c r="CW62" i="102" s="1"/>
  <c r="CX62" i="102" s="1"/>
  <c r="CY62" i="102" s="1"/>
  <c r="CZ62" i="102" s="1"/>
  <c r="DA62" i="102" s="1"/>
  <c r="DB62" i="102" s="1"/>
  <c r="DC62" i="102" s="1"/>
  <c r="DD62" i="102" s="1"/>
  <c r="DE62" i="102" s="1"/>
  <c r="DF62" i="102" s="1"/>
  <c r="DG62" i="102" s="1"/>
  <c r="DH62" i="102" s="1"/>
  <c r="DI62" i="102" s="1"/>
  <c r="DJ62" i="102" s="1"/>
  <c r="DK62" i="102" s="1"/>
  <c r="DL62" i="102" s="1"/>
  <c r="DM62" i="102" s="1"/>
  <c r="DN62" i="102" s="1"/>
  <c r="DO62" i="102" s="1"/>
  <c r="DP62" i="102" s="1"/>
  <c r="DQ62" i="102" s="1"/>
  <c r="DR62" i="102" s="1"/>
  <c r="DS62" i="102" s="1"/>
  <c r="DT62" i="102" s="1"/>
  <c r="DU62" i="102" s="1"/>
  <c r="DV62" i="102" s="1"/>
  <c r="DW62" i="102" s="1"/>
  <c r="DX62" i="102" s="1"/>
  <c r="DY62" i="102" s="1"/>
  <c r="DZ62" i="102" s="1"/>
  <c r="EA62" i="102" s="1"/>
  <c r="EB62" i="102" s="1"/>
  <c r="EC62" i="102" s="1"/>
  <c r="ED62" i="102" s="1"/>
  <c r="EE62" i="102" s="1"/>
  <c r="EF62" i="102" s="1"/>
  <c r="EG62" i="102" s="1"/>
  <c r="EH62" i="102" s="1"/>
  <c r="EI62" i="102" s="1"/>
  <c r="EJ62" i="102" s="1"/>
  <c r="EK62" i="102" s="1"/>
  <c r="EL62" i="102" s="1"/>
  <c r="EM62" i="102" s="1"/>
  <c r="EN62" i="102" s="1"/>
  <c r="EO62" i="102" s="1"/>
  <c r="EP62" i="102" s="1"/>
  <c r="EQ62" i="102" s="1"/>
  <c r="ER62" i="102" s="1"/>
  <c r="ES62" i="102" s="1"/>
  <c r="ET62" i="102" s="1"/>
  <c r="EU62" i="102" s="1"/>
  <c r="EV62" i="102" s="1"/>
  <c r="EW62" i="102" s="1"/>
  <c r="EX62" i="102" s="1"/>
  <c r="EY62" i="102" s="1"/>
  <c r="EZ62" i="102" s="1"/>
  <c r="FA62" i="102" s="1"/>
  <c r="FB62" i="102" s="1"/>
  <c r="FC62" i="102" s="1"/>
  <c r="FD62" i="102" s="1"/>
  <c r="FE62" i="102" s="1"/>
  <c r="FF62" i="102" s="1"/>
  <c r="FG62" i="102" s="1"/>
  <c r="FH62" i="102" s="1"/>
  <c r="FI62" i="102" s="1"/>
  <c r="FJ62" i="102" s="1"/>
  <c r="FK62" i="102" s="1"/>
  <c r="FL62" i="102" s="1"/>
  <c r="FM62" i="102" s="1"/>
  <c r="FN62" i="102" s="1"/>
  <c r="FO62" i="102" s="1"/>
  <c r="FP62" i="102" s="1"/>
  <c r="FQ62" i="102" s="1"/>
  <c r="FR62" i="102" s="1"/>
  <c r="FS62" i="102" s="1"/>
  <c r="FT62" i="102" s="1"/>
  <c r="FU62" i="102" s="1"/>
  <c r="FV62" i="102" s="1"/>
  <c r="FW62" i="102" s="1"/>
  <c r="FX62" i="102" s="1"/>
  <c r="FY62" i="102" s="1"/>
  <c r="FZ62" i="102" s="1"/>
  <c r="GA62" i="102" s="1"/>
  <c r="GB62" i="102" s="1"/>
  <c r="GC62" i="102" s="1"/>
  <c r="GD62" i="102" s="1"/>
  <c r="GE62" i="102" s="1"/>
  <c r="GF62" i="102" s="1"/>
  <c r="GG62" i="102" s="1"/>
  <c r="GH62" i="102" s="1"/>
  <c r="GI62" i="102" s="1"/>
  <c r="GJ62" i="102" s="1"/>
  <c r="GK62" i="102" s="1"/>
  <c r="GL62" i="102" s="1"/>
  <c r="GM62" i="102" s="1"/>
  <c r="GN62" i="102" s="1"/>
  <c r="GO62" i="102" s="1"/>
  <c r="GP62" i="102" s="1"/>
  <c r="GQ62" i="102" s="1"/>
  <c r="GR62" i="102" s="1"/>
  <c r="GS62" i="102" s="1"/>
  <c r="GT62" i="102" s="1"/>
  <c r="GU62" i="102" s="1"/>
  <c r="GV62" i="102" s="1"/>
  <c r="GW62" i="102" s="1"/>
  <c r="GX62" i="102" s="1"/>
  <c r="GY62" i="102" s="1"/>
  <c r="GZ62" i="102" s="1"/>
  <c r="HA62" i="102" s="1"/>
  <c r="HB62" i="102" s="1"/>
  <c r="HC62" i="102" s="1"/>
  <c r="HD62" i="102" s="1"/>
  <c r="HE62" i="102" s="1"/>
  <c r="HF62" i="102" s="1"/>
  <c r="HG62" i="102" s="1"/>
  <c r="HH62" i="102" s="1"/>
  <c r="HI62" i="102" s="1"/>
  <c r="HJ62" i="102" s="1"/>
  <c r="BJ2" i="102"/>
  <c r="BI55" i="100" s="1"/>
  <c r="BJ84" i="100"/>
  <c r="BJ67" i="100" s="1"/>
  <c r="B64" i="102" s="1"/>
  <c r="BK64" i="102" s="1"/>
  <c r="CM10" i="102"/>
  <c r="CG29" i="102"/>
  <c r="C67" i="101"/>
  <c r="E67" i="101" s="1"/>
  <c r="F67" i="101" s="1"/>
  <c r="CK12" i="102"/>
  <c r="CE35" i="102"/>
  <c r="CI24" i="102"/>
  <c r="BL64" i="102" l="1"/>
  <c r="BK2" i="102"/>
  <c r="BJ55" i="100" s="1"/>
  <c r="BK82" i="100"/>
  <c r="BK84" i="100"/>
  <c r="C68" i="101"/>
  <c r="E68" i="101" s="1"/>
  <c r="F68" i="101" s="1"/>
  <c r="CL12" i="102"/>
  <c r="CF35" i="102"/>
  <c r="CJ24" i="102"/>
  <c r="CH29" i="102"/>
  <c r="CN10" i="102"/>
  <c r="BK67" i="100" l="1"/>
  <c r="B65" i="102" s="1"/>
  <c r="BL65" i="102" s="1"/>
  <c r="BM65" i="102" s="1"/>
  <c r="BN65" i="102" s="1"/>
  <c r="BO65" i="102" s="1"/>
  <c r="BM64" i="102"/>
  <c r="CK24" i="102"/>
  <c r="CG35" i="102"/>
  <c r="CM12" i="102"/>
  <c r="CI29" i="102"/>
  <c r="C69" i="101"/>
  <c r="E69" i="101" s="1"/>
  <c r="F69" i="101" s="1"/>
  <c r="CO10" i="102"/>
  <c r="BL2" i="102" l="1"/>
  <c r="BK55" i="100" s="1"/>
  <c r="BN64" i="102"/>
  <c r="BL82" i="100"/>
  <c r="BL84" i="100"/>
  <c r="BP65" i="102"/>
  <c r="C70" i="101"/>
  <c r="E70" i="101" s="1"/>
  <c r="F70" i="101" s="1"/>
  <c r="CJ29" i="102"/>
  <c r="CN12" i="102"/>
  <c r="CP10" i="102"/>
  <c r="CH35" i="102"/>
  <c r="CL24" i="102"/>
  <c r="BL67" i="100" l="1"/>
  <c r="B66" i="102" s="1"/>
  <c r="BM66" i="102" s="1"/>
  <c r="BM84" i="100"/>
  <c r="BO64" i="102"/>
  <c r="BQ65" i="102"/>
  <c r="CI35" i="102"/>
  <c r="CO12" i="102"/>
  <c r="CM24" i="102"/>
  <c r="CQ10" i="102"/>
  <c r="CK29" i="102"/>
  <c r="C71" i="101"/>
  <c r="E71" i="101" s="1"/>
  <c r="F71" i="101" s="1"/>
  <c r="BM82" i="100" l="1"/>
  <c r="BN84" i="100"/>
  <c r="BP64" i="102"/>
  <c r="BQ64" i="102" s="1"/>
  <c r="BR64" i="102" s="1"/>
  <c r="BS64" i="102" s="1"/>
  <c r="BT64" i="102" s="1"/>
  <c r="BU64" i="102" s="1"/>
  <c r="BV64" i="102" s="1"/>
  <c r="BW64" i="102" s="1"/>
  <c r="BX64" i="102" s="1"/>
  <c r="BY64" i="102" s="1"/>
  <c r="BZ64" i="102" s="1"/>
  <c r="CA64" i="102" s="1"/>
  <c r="CB64" i="102" s="1"/>
  <c r="CC64" i="102" s="1"/>
  <c r="CD64" i="102" s="1"/>
  <c r="CE64" i="102" s="1"/>
  <c r="CF64" i="102" s="1"/>
  <c r="CG64" i="102" s="1"/>
  <c r="CH64" i="102" s="1"/>
  <c r="CI64" i="102" s="1"/>
  <c r="CJ64" i="102" s="1"/>
  <c r="CK64" i="102" s="1"/>
  <c r="CL64" i="102" s="1"/>
  <c r="CM64" i="102" s="1"/>
  <c r="CN64" i="102" s="1"/>
  <c r="CO64" i="102" s="1"/>
  <c r="CP64" i="102" s="1"/>
  <c r="CQ64" i="102" s="1"/>
  <c r="CR64" i="102" s="1"/>
  <c r="CS64" i="102" s="1"/>
  <c r="CT64" i="102" s="1"/>
  <c r="CU64" i="102" s="1"/>
  <c r="CV64" i="102" s="1"/>
  <c r="CW64" i="102" s="1"/>
  <c r="CX64" i="102" s="1"/>
  <c r="CY64" i="102" s="1"/>
  <c r="CZ64" i="102" s="1"/>
  <c r="DA64" i="102" s="1"/>
  <c r="DB64" i="102" s="1"/>
  <c r="DC64" i="102" s="1"/>
  <c r="DD64" i="102" s="1"/>
  <c r="DE64" i="102" s="1"/>
  <c r="DF64" i="102" s="1"/>
  <c r="DG64" i="102" s="1"/>
  <c r="DH64" i="102" s="1"/>
  <c r="DI64" i="102" s="1"/>
  <c r="DJ64" i="102" s="1"/>
  <c r="DK64" i="102" s="1"/>
  <c r="DL64" i="102" s="1"/>
  <c r="DM64" i="102" s="1"/>
  <c r="DN64" i="102" s="1"/>
  <c r="DO64" i="102" s="1"/>
  <c r="DP64" i="102" s="1"/>
  <c r="DQ64" i="102" s="1"/>
  <c r="DR64" i="102" s="1"/>
  <c r="DS64" i="102" s="1"/>
  <c r="DT64" i="102" s="1"/>
  <c r="DU64" i="102" s="1"/>
  <c r="DV64" i="102" s="1"/>
  <c r="DW64" i="102" s="1"/>
  <c r="DX64" i="102" s="1"/>
  <c r="DY64" i="102" s="1"/>
  <c r="DZ64" i="102" s="1"/>
  <c r="EA64" i="102" s="1"/>
  <c r="EB64" i="102" s="1"/>
  <c r="EC64" i="102" s="1"/>
  <c r="ED64" i="102" s="1"/>
  <c r="EE64" i="102" s="1"/>
  <c r="EF64" i="102" s="1"/>
  <c r="EG64" i="102" s="1"/>
  <c r="EH64" i="102" s="1"/>
  <c r="EI64" i="102" s="1"/>
  <c r="EJ64" i="102" s="1"/>
  <c r="EK64" i="102" s="1"/>
  <c r="EL64" i="102" s="1"/>
  <c r="EM64" i="102" s="1"/>
  <c r="EN64" i="102" s="1"/>
  <c r="EO64" i="102" s="1"/>
  <c r="EP64" i="102" s="1"/>
  <c r="EQ64" i="102" s="1"/>
  <c r="ER64" i="102" s="1"/>
  <c r="ES64" i="102" s="1"/>
  <c r="ET64" i="102" s="1"/>
  <c r="EU64" i="102" s="1"/>
  <c r="EV64" i="102" s="1"/>
  <c r="EW64" i="102" s="1"/>
  <c r="EX64" i="102" s="1"/>
  <c r="EY64" i="102" s="1"/>
  <c r="EZ64" i="102" s="1"/>
  <c r="FA64" i="102" s="1"/>
  <c r="FB64" i="102" s="1"/>
  <c r="FC64" i="102" s="1"/>
  <c r="FD64" i="102" s="1"/>
  <c r="FE64" i="102" s="1"/>
  <c r="FF64" i="102" s="1"/>
  <c r="FG64" i="102" s="1"/>
  <c r="FH64" i="102" s="1"/>
  <c r="FI64" i="102" s="1"/>
  <c r="FJ64" i="102" s="1"/>
  <c r="FK64" i="102" s="1"/>
  <c r="FL64" i="102" s="1"/>
  <c r="FM64" i="102" s="1"/>
  <c r="FN64" i="102" s="1"/>
  <c r="FO64" i="102" s="1"/>
  <c r="FP64" i="102" s="1"/>
  <c r="FQ64" i="102" s="1"/>
  <c r="FR64" i="102" s="1"/>
  <c r="FS64" i="102" s="1"/>
  <c r="FT64" i="102" s="1"/>
  <c r="FU64" i="102" s="1"/>
  <c r="FV64" i="102" s="1"/>
  <c r="FW64" i="102" s="1"/>
  <c r="FX64" i="102" s="1"/>
  <c r="FY64" i="102" s="1"/>
  <c r="FZ64" i="102" s="1"/>
  <c r="GA64" i="102" s="1"/>
  <c r="GB64" i="102" s="1"/>
  <c r="GC64" i="102" s="1"/>
  <c r="GD64" i="102" s="1"/>
  <c r="GE64" i="102" s="1"/>
  <c r="GF64" i="102" s="1"/>
  <c r="GG64" i="102" s="1"/>
  <c r="GH64" i="102" s="1"/>
  <c r="GI64" i="102" s="1"/>
  <c r="GJ64" i="102" s="1"/>
  <c r="GK64" i="102" s="1"/>
  <c r="GL64" i="102" s="1"/>
  <c r="GM64" i="102" s="1"/>
  <c r="GN64" i="102" s="1"/>
  <c r="GO64" i="102" s="1"/>
  <c r="GP64" i="102" s="1"/>
  <c r="GQ64" i="102" s="1"/>
  <c r="GR64" i="102" s="1"/>
  <c r="GS64" i="102" s="1"/>
  <c r="GT64" i="102" s="1"/>
  <c r="GU64" i="102" s="1"/>
  <c r="GV64" i="102" s="1"/>
  <c r="GW64" i="102" s="1"/>
  <c r="GX64" i="102" s="1"/>
  <c r="GY64" i="102" s="1"/>
  <c r="GZ64" i="102" s="1"/>
  <c r="HA64" i="102" s="1"/>
  <c r="HB64" i="102" s="1"/>
  <c r="HC64" i="102" s="1"/>
  <c r="HD64" i="102" s="1"/>
  <c r="HE64" i="102" s="1"/>
  <c r="HF64" i="102" s="1"/>
  <c r="HG64" i="102" s="1"/>
  <c r="HH64" i="102" s="1"/>
  <c r="HI64" i="102" s="1"/>
  <c r="HJ64" i="102" s="1"/>
  <c r="BN66" i="102"/>
  <c r="BM2" i="102"/>
  <c r="BL55" i="100" s="1"/>
  <c r="BM67" i="100"/>
  <c r="B67" i="102" s="1"/>
  <c r="BN67" i="102" s="1"/>
  <c r="BO67" i="102" s="1"/>
  <c r="BP67" i="102" s="1"/>
  <c r="BQ67" i="102" s="1"/>
  <c r="BR67" i="102" s="1"/>
  <c r="BS67" i="102" s="1"/>
  <c r="BT67" i="102" s="1"/>
  <c r="BU67" i="102" s="1"/>
  <c r="BV67" i="102" s="1"/>
  <c r="BW67" i="102" s="1"/>
  <c r="BX67" i="102" s="1"/>
  <c r="BY67" i="102" s="1"/>
  <c r="BZ67" i="102" s="1"/>
  <c r="CA67" i="102" s="1"/>
  <c r="CB67" i="102" s="1"/>
  <c r="CC67" i="102" s="1"/>
  <c r="CD67" i="102" s="1"/>
  <c r="CE67" i="102" s="1"/>
  <c r="CF67" i="102" s="1"/>
  <c r="CG67" i="102" s="1"/>
  <c r="CH67" i="102" s="1"/>
  <c r="CI67" i="102" s="1"/>
  <c r="CJ67" i="102" s="1"/>
  <c r="CK67" i="102" s="1"/>
  <c r="CL67" i="102" s="1"/>
  <c r="CM67" i="102" s="1"/>
  <c r="CN67" i="102" s="1"/>
  <c r="CO67" i="102" s="1"/>
  <c r="CP67" i="102" s="1"/>
  <c r="CQ67" i="102" s="1"/>
  <c r="CR67" i="102" s="1"/>
  <c r="CS67" i="102" s="1"/>
  <c r="CT67" i="102" s="1"/>
  <c r="CU67" i="102" s="1"/>
  <c r="CV67" i="102" s="1"/>
  <c r="CW67" i="102" s="1"/>
  <c r="CX67" i="102" s="1"/>
  <c r="CY67" i="102" s="1"/>
  <c r="CZ67" i="102" s="1"/>
  <c r="DA67" i="102" s="1"/>
  <c r="DB67" i="102" s="1"/>
  <c r="DC67" i="102" s="1"/>
  <c r="DD67" i="102" s="1"/>
  <c r="DE67" i="102" s="1"/>
  <c r="DF67" i="102" s="1"/>
  <c r="DG67" i="102" s="1"/>
  <c r="DH67" i="102" s="1"/>
  <c r="DI67" i="102" s="1"/>
  <c r="DJ67" i="102" s="1"/>
  <c r="DK67" i="102" s="1"/>
  <c r="DL67" i="102" s="1"/>
  <c r="DM67" i="102" s="1"/>
  <c r="DN67" i="102" s="1"/>
  <c r="DO67" i="102" s="1"/>
  <c r="DP67" i="102" s="1"/>
  <c r="DQ67" i="102" s="1"/>
  <c r="DR67" i="102" s="1"/>
  <c r="DS67" i="102" s="1"/>
  <c r="DT67" i="102" s="1"/>
  <c r="DU67" i="102" s="1"/>
  <c r="DV67" i="102" s="1"/>
  <c r="DW67" i="102" s="1"/>
  <c r="DX67" i="102" s="1"/>
  <c r="DY67" i="102" s="1"/>
  <c r="DZ67" i="102" s="1"/>
  <c r="EA67" i="102" s="1"/>
  <c r="EB67" i="102" s="1"/>
  <c r="EC67" i="102" s="1"/>
  <c r="ED67" i="102" s="1"/>
  <c r="EE67" i="102" s="1"/>
  <c r="EF67" i="102" s="1"/>
  <c r="EG67" i="102" s="1"/>
  <c r="EH67" i="102" s="1"/>
  <c r="EI67" i="102" s="1"/>
  <c r="EJ67" i="102" s="1"/>
  <c r="EK67" i="102" s="1"/>
  <c r="EL67" i="102" s="1"/>
  <c r="EM67" i="102" s="1"/>
  <c r="EN67" i="102" s="1"/>
  <c r="EO67" i="102" s="1"/>
  <c r="EP67" i="102" s="1"/>
  <c r="EQ67" i="102" s="1"/>
  <c r="ER67" i="102" s="1"/>
  <c r="ES67" i="102" s="1"/>
  <c r="ET67" i="102" s="1"/>
  <c r="EU67" i="102" s="1"/>
  <c r="EV67" i="102" s="1"/>
  <c r="EW67" i="102" s="1"/>
  <c r="EX67" i="102" s="1"/>
  <c r="EY67" i="102" s="1"/>
  <c r="EZ67" i="102" s="1"/>
  <c r="FA67" i="102" s="1"/>
  <c r="FB67" i="102" s="1"/>
  <c r="FC67" i="102" s="1"/>
  <c r="FD67" i="102" s="1"/>
  <c r="FE67" i="102" s="1"/>
  <c r="FF67" i="102" s="1"/>
  <c r="FG67" i="102" s="1"/>
  <c r="FH67" i="102" s="1"/>
  <c r="FI67" i="102" s="1"/>
  <c r="FJ67" i="102" s="1"/>
  <c r="FK67" i="102" s="1"/>
  <c r="FL67" i="102" s="1"/>
  <c r="FM67" i="102" s="1"/>
  <c r="FN67" i="102" s="1"/>
  <c r="FO67" i="102" s="1"/>
  <c r="FP67" i="102" s="1"/>
  <c r="FQ67" i="102" s="1"/>
  <c r="FR67" i="102" s="1"/>
  <c r="FS67" i="102" s="1"/>
  <c r="FT67" i="102" s="1"/>
  <c r="FU67" i="102" s="1"/>
  <c r="FV67" i="102" s="1"/>
  <c r="FW67" i="102" s="1"/>
  <c r="FX67" i="102" s="1"/>
  <c r="FY67" i="102" s="1"/>
  <c r="FZ67" i="102" s="1"/>
  <c r="GA67" i="102" s="1"/>
  <c r="GB67" i="102" s="1"/>
  <c r="GC67" i="102" s="1"/>
  <c r="GD67" i="102" s="1"/>
  <c r="GE67" i="102" s="1"/>
  <c r="GF67" i="102" s="1"/>
  <c r="GG67" i="102" s="1"/>
  <c r="GH67" i="102" s="1"/>
  <c r="GI67" i="102" s="1"/>
  <c r="GJ67" i="102" s="1"/>
  <c r="GK67" i="102" s="1"/>
  <c r="GL67" i="102" s="1"/>
  <c r="GM67" i="102" s="1"/>
  <c r="GN67" i="102" s="1"/>
  <c r="GO67" i="102" s="1"/>
  <c r="GP67" i="102" s="1"/>
  <c r="GQ67" i="102" s="1"/>
  <c r="GR67" i="102" s="1"/>
  <c r="GS67" i="102" s="1"/>
  <c r="GT67" i="102" s="1"/>
  <c r="GU67" i="102" s="1"/>
  <c r="GV67" i="102" s="1"/>
  <c r="GW67" i="102" s="1"/>
  <c r="GX67" i="102" s="1"/>
  <c r="GY67" i="102" s="1"/>
  <c r="GZ67" i="102" s="1"/>
  <c r="HA67" i="102" s="1"/>
  <c r="HB67" i="102" s="1"/>
  <c r="HC67" i="102" s="1"/>
  <c r="HD67" i="102" s="1"/>
  <c r="HE67" i="102" s="1"/>
  <c r="HF67" i="102" s="1"/>
  <c r="HG67" i="102" s="1"/>
  <c r="HH67" i="102" s="1"/>
  <c r="HI67" i="102" s="1"/>
  <c r="HJ67" i="102" s="1"/>
  <c r="BR65" i="102"/>
  <c r="CR10" i="102"/>
  <c r="C72" i="101"/>
  <c r="E72" i="101" s="1"/>
  <c r="F72" i="101" s="1"/>
  <c r="CL29" i="102"/>
  <c r="CJ35" i="102"/>
  <c r="CP12" i="102"/>
  <c r="CN24" i="102"/>
  <c r="BN82" i="100" l="1"/>
  <c r="BN67" i="100" s="1"/>
  <c r="B68" i="102" s="1"/>
  <c r="BO68" i="102" s="1"/>
  <c r="BP68" i="102" s="1"/>
  <c r="BQ68" i="102" s="1"/>
  <c r="BR68" i="102" s="1"/>
  <c r="BS68" i="102" s="1"/>
  <c r="BT68" i="102" s="1"/>
  <c r="BU68" i="102" s="1"/>
  <c r="BV68" i="102" s="1"/>
  <c r="BW68" i="102" s="1"/>
  <c r="BX68" i="102" s="1"/>
  <c r="BY68" i="102" s="1"/>
  <c r="BZ68" i="102" s="1"/>
  <c r="CA68" i="102" s="1"/>
  <c r="CB68" i="102" s="1"/>
  <c r="CC68" i="102" s="1"/>
  <c r="CD68" i="102" s="1"/>
  <c r="CE68" i="102" s="1"/>
  <c r="CF68" i="102" s="1"/>
  <c r="CG68" i="102" s="1"/>
  <c r="CH68" i="102" s="1"/>
  <c r="CI68" i="102" s="1"/>
  <c r="CJ68" i="102" s="1"/>
  <c r="CK68" i="102" s="1"/>
  <c r="CL68" i="102" s="1"/>
  <c r="CM68" i="102" s="1"/>
  <c r="CN68" i="102" s="1"/>
  <c r="CO68" i="102" s="1"/>
  <c r="CP68" i="102" s="1"/>
  <c r="CQ68" i="102" s="1"/>
  <c r="CR68" i="102" s="1"/>
  <c r="CS68" i="102" s="1"/>
  <c r="CT68" i="102" s="1"/>
  <c r="CU68" i="102" s="1"/>
  <c r="CV68" i="102" s="1"/>
  <c r="CW68" i="102" s="1"/>
  <c r="CX68" i="102" s="1"/>
  <c r="CY68" i="102" s="1"/>
  <c r="CZ68" i="102" s="1"/>
  <c r="DA68" i="102" s="1"/>
  <c r="DB68" i="102" s="1"/>
  <c r="DC68" i="102" s="1"/>
  <c r="DD68" i="102" s="1"/>
  <c r="DE68" i="102" s="1"/>
  <c r="DF68" i="102" s="1"/>
  <c r="DG68" i="102" s="1"/>
  <c r="DH68" i="102" s="1"/>
  <c r="DI68" i="102" s="1"/>
  <c r="DJ68" i="102" s="1"/>
  <c r="DK68" i="102" s="1"/>
  <c r="DL68" i="102" s="1"/>
  <c r="DM68" i="102" s="1"/>
  <c r="DN68" i="102" s="1"/>
  <c r="DO68" i="102" s="1"/>
  <c r="DP68" i="102" s="1"/>
  <c r="DQ68" i="102" s="1"/>
  <c r="DR68" i="102" s="1"/>
  <c r="DS68" i="102" s="1"/>
  <c r="DT68" i="102" s="1"/>
  <c r="DU68" i="102" s="1"/>
  <c r="DV68" i="102" s="1"/>
  <c r="DW68" i="102" s="1"/>
  <c r="DX68" i="102" s="1"/>
  <c r="DY68" i="102" s="1"/>
  <c r="DZ68" i="102" s="1"/>
  <c r="EA68" i="102" s="1"/>
  <c r="EB68" i="102" s="1"/>
  <c r="EC68" i="102" s="1"/>
  <c r="ED68" i="102" s="1"/>
  <c r="EE68" i="102" s="1"/>
  <c r="EF68" i="102" s="1"/>
  <c r="EG68" i="102" s="1"/>
  <c r="EH68" i="102" s="1"/>
  <c r="EI68" i="102" s="1"/>
  <c r="EJ68" i="102" s="1"/>
  <c r="EK68" i="102" s="1"/>
  <c r="EL68" i="102" s="1"/>
  <c r="EM68" i="102" s="1"/>
  <c r="EN68" i="102" s="1"/>
  <c r="EO68" i="102" s="1"/>
  <c r="EP68" i="102" s="1"/>
  <c r="EQ68" i="102" s="1"/>
  <c r="ER68" i="102" s="1"/>
  <c r="ES68" i="102" s="1"/>
  <c r="ET68" i="102" s="1"/>
  <c r="EU68" i="102" s="1"/>
  <c r="EV68" i="102" s="1"/>
  <c r="EW68" i="102" s="1"/>
  <c r="EX68" i="102" s="1"/>
  <c r="EY68" i="102" s="1"/>
  <c r="EZ68" i="102" s="1"/>
  <c r="FA68" i="102" s="1"/>
  <c r="FB68" i="102" s="1"/>
  <c r="FC68" i="102" s="1"/>
  <c r="FD68" i="102" s="1"/>
  <c r="FE68" i="102" s="1"/>
  <c r="FF68" i="102" s="1"/>
  <c r="FG68" i="102" s="1"/>
  <c r="FH68" i="102" s="1"/>
  <c r="FI68" i="102" s="1"/>
  <c r="FJ68" i="102" s="1"/>
  <c r="FK68" i="102" s="1"/>
  <c r="FL68" i="102" s="1"/>
  <c r="FM68" i="102" s="1"/>
  <c r="FN68" i="102" s="1"/>
  <c r="FO68" i="102" s="1"/>
  <c r="FP68" i="102" s="1"/>
  <c r="FQ68" i="102" s="1"/>
  <c r="FR68" i="102" s="1"/>
  <c r="FS68" i="102" s="1"/>
  <c r="FT68" i="102" s="1"/>
  <c r="FU68" i="102" s="1"/>
  <c r="FV68" i="102" s="1"/>
  <c r="FW68" i="102" s="1"/>
  <c r="FX68" i="102" s="1"/>
  <c r="FY68" i="102" s="1"/>
  <c r="FZ68" i="102" s="1"/>
  <c r="GA68" i="102" s="1"/>
  <c r="GB68" i="102" s="1"/>
  <c r="GC68" i="102" s="1"/>
  <c r="GD68" i="102" s="1"/>
  <c r="GE68" i="102" s="1"/>
  <c r="GF68" i="102" s="1"/>
  <c r="GG68" i="102" s="1"/>
  <c r="GH68" i="102" s="1"/>
  <c r="GI68" i="102" s="1"/>
  <c r="GJ68" i="102" s="1"/>
  <c r="GK68" i="102" s="1"/>
  <c r="GL68" i="102" s="1"/>
  <c r="GM68" i="102" s="1"/>
  <c r="GN68" i="102" s="1"/>
  <c r="GO68" i="102" s="1"/>
  <c r="GP68" i="102" s="1"/>
  <c r="GQ68" i="102" s="1"/>
  <c r="GR68" i="102" s="1"/>
  <c r="GS68" i="102" s="1"/>
  <c r="GT68" i="102" s="1"/>
  <c r="GU68" i="102" s="1"/>
  <c r="GV68" i="102" s="1"/>
  <c r="GW68" i="102" s="1"/>
  <c r="GX68" i="102" s="1"/>
  <c r="GY68" i="102" s="1"/>
  <c r="GZ68" i="102" s="1"/>
  <c r="HA68" i="102" s="1"/>
  <c r="HB68" i="102" s="1"/>
  <c r="HC68" i="102" s="1"/>
  <c r="HD68" i="102" s="1"/>
  <c r="HE68" i="102" s="1"/>
  <c r="HF68" i="102" s="1"/>
  <c r="HG68" i="102" s="1"/>
  <c r="HH68" i="102" s="1"/>
  <c r="HI68" i="102" s="1"/>
  <c r="HJ68" i="102" s="1"/>
  <c r="BO82" i="100"/>
  <c r="BO66" i="102"/>
  <c r="BN2" i="102"/>
  <c r="BM55" i="100" s="1"/>
  <c r="BS65" i="102"/>
  <c r="C73" i="101"/>
  <c r="E73" i="101" s="1"/>
  <c r="F73" i="101" s="1"/>
  <c r="CM29" i="102"/>
  <c r="CS10" i="102"/>
  <c r="CK35" i="102"/>
  <c r="CO24" i="102"/>
  <c r="CQ12" i="102"/>
  <c r="BO84" i="100" l="1"/>
  <c r="BP84" i="100"/>
  <c r="BP66" i="102"/>
  <c r="BO2" i="102"/>
  <c r="BN55" i="100" s="1"/>
  <c r="BO67" i="100"/>
  <c r="B69" i="102" s="1"/>
  <c r="BP69" i="102" s="1"/>
  <c r="BQ69" i="102" s="1"/>
  <c r="BR69" i="102" s="1"/>
  <c r="BS69" i="102" s="1"/>
  <c r="BT69" i="102" s="1"/>
  <c r="BU69" i="102" s="1"/>
  <c r="BV69" i="102" s="1"/>
  <c r="BW69" i="102" s="1"/>
  <c r="BX69" i="102" s="1"/>
  <c r="BY69" i="102" s="1"/>
  <c r="BZ69" i="102" s="1"/>
  <c r="CA69" i="102" s="1"/>
  <c r="CB69" i="102" s="1"/>
  <c r="CC69" i="102" s="1"/>
  <c r="CD69" i="102" s="1"/>
  <c r="CE69" i="102" s="1"/>
  <c r="CF69" i="102" s="1"/>
  <c r="CG69" i="102" s="1"/>
  <c r="CH69" i="102" s="1"/>
  <c r="CI69" i="102" s="1"/>
  <c r="CJ69" i="102" s="1"/>
  <c r="CK69" i="102" s="1"/>
  <c r="CL69" i="102" s="1"/>
  <c r="CM69" i="102" s="1"/>
  <c r="CN69" i="102" s="1"/>
  <c r="CO69" i="102" s="1"/>
  <c r="CP69" i="102" s="1"/>
  <c r="CQ69" i="102" s="1"/>
  <c r="CR69" i="102" s="1"/>
  <c r="CS69" i="102" s="1"/>
  <c r="CT69" i="102" s="1"/>
  <c r="CU69" i="102" s="1"/>
  <c r="CV69" i="102" s="1"/>
  <c r="CW69" i="102" s="1"/>
  <c r="CX69" i="102" s="1"/>
  <c r="CY69" i="102" s="1"/>
  <c r="CZ69" i="102" s="1"/>
  <c r="DA69" i="102" s="1"/>
  <c r="DB69" i="102" s="1"/>
  <c r="DC69" i="102" s="1"/>
  <c r="DD69" i="102" s="1"/>
  <c r="DE69" i="102" s="1"/>
  <c r="DF69" i="102" s="1"/>
  <c r="DG69" i="102" s="1"/>
  <c r="DH69" i="102" s="1"/>
  <c r="DI69" i="102" s="1"/>
  <c r="DJ69" i="102" s="1"/>
  <c r="DK69" i="102" s="1"/>
  <c r="DL69" i="102" s="1"/>
  <c r="DM69" i="102" s="1"/>
  <c r="DN69" i="102" s="1"/>
  <c r="DO69" i="102" s="1"/>
  <c r="DP69" i="102" s="1"/>
  <c r="DQ69" i="102" s="1"/>
  <c r="DR69" i="102" s="1"/>
  <c r="DS69" i="102" s="1"/>
  <c r="DT69" i="102" s="1"/>
  <c r="DU69" i="102" s="1"/>
  <c r="DV69" i="102" s="1"/>
  <c r="DW69" i="102" s="1"/>
  <c r="DX69" i="102" s="1"/>
  <c r="DY69" i="102" s="1"/>
  <c r="DZ69" i="102" s="1"/>
  <c r="EA69" i="102" s="1"/>
  <c r="EB69" i="102" s="1"/>
  <c r="EC69" i="102" s="1"/>
  <c r="ED69" i="102" s="1"/>
  <c r="EE69" i="102" s="1"/>
  <c r="EF69" i="102" s="1"/>
  <c r="EG69" i="102" s="1"/>
  <c r="EH69" i="102" s="1"/>
  <c r="EI69" i="102" s="1"/>
  <c r="EJ69" i="102" s="1"/>
  <c r="EK69" i="102" s="1"/>
  <c r="EL69" i="102" s="1"/>
  <c r="EM69" i="102" s="1"/>
  <c r="EN69" i="102" s="1"/>
  <c r="EO69" i="102" s="1"/>
  <c r="EP69" i="102" s="1"/>
  <c r="EQ69" i="102" s="1"/>
  <c r="ER69" i="102" s="1"/>
  <c r="ES69" i="102" s="1"/>
  <c r="ET69" i="102" s="1"/>
  <c r="EU69" i="102" s="1"/>
  <c r="EV69" i="102" s="1"/>
  <c r="EW69" i="102" s="1"/>
  <c r="EX69" i="102" s="1"/>
  <c r="EY69" i="102" s="1"/>
  <c r="EZ69" i="102" s="1"/>
  <c r="FA69" i="102" s="1"/>
  <c r="FB69" i="102" s="1"/>
  <c r="FC69" i="102" s="1"/>
  <c r="FD69" i="102" s="1"/>
  <c r="FE69" i="102" s="1"/>
  <c r="FF69" i="102" s="1"/>
  <c r="FG69" i="102" s="1"/>
  <c r="FH69" i="102" s="1"/>
  <c r="FI69" i="102" s="1"/>
  <c r="FJ69" i="102" s="1"/>
  <c r="FK69" i="102" s="1"/>
  <c r="FL69" i="102" s="1"/>
  <c r="FM69" i="102" s="1"/>
  <c r="FN69" i="102" s="1"/>
  <c r="FO69" i="102" s="1"/>
  <c r="FP69" i="102" s="1"/>
  <c r="FQ69" i="102" s="1"/>
  <c r="FR69" i="102" s="1"/>
  <c r="FS69" i="102" s="1"/>
  <c r="FT69" i="102" s="1"/>
  <c r="FU69" i="102" s="1"/>
  <c r="FV69" i="102" s="1"/>
  <c r="FW69" i="102" s="1"/>
  <c r="FX69" i="102" s="1"/>
  <c r="FY69" i="102" s="1"/>
  <c r="FZ69" i="102" s="1"/>
  <c r="GA69" i="102" s="1"/>
  <c r="GB69" i="102" s="1"/>
  <c r="GC69" i="102" s="1"/>
  <c r="GD69" i="102" s="1"/>
  <c r="GE69" i="102" s="1"/>
  <c r="GF69" i="102" s="1"/>
  <c r="GG69" i="102" s="1"/>
  <c r="GH69" i="102" s="1"/>
  <c r="GI69" i="102" s="1"/>
  <c r="GJ69" i="102" s="1"/>
  <c r="GK69" i="102" s="1"/>
  <c r="GL69" i="102" s="1"/>
  <c r="GM69" i="102" s="1"/>
  <c r="GN69" i="102" s="1"/>
  <c r="GO69" i="102" s="1"/>
  <c r="GP69" i="102" s="1"/>
  <c r="GQ69" i="102" s="1"/>
  <c r="GR69" i="102" s="1"/>
  <c r="GS69" i="102" s="1"/>
  <c r="GT69" i="102" s="1"/>
  <c r="GU69" i="102" s="1"/>
  <c r="GV69" i="102" s="1"/>
  <c r="GW69" i="102" s="1"/>
  <c r="GX69" i="102" s="1"/>
  <c r="GY69" i="102" s="1"/>
  <c r="GZ69" i="102" s="1"/>
  <c r="HA69" i="102" s="1"/>
  <c r="HB69" i="102" s="1"/>
  <c r="HC69" i="102" s="1"/>
  <c r="HD69" i="102" s="1"/>
  <c r="HE69" i="102" s="1"/>
  <c r="HF69" i="102" s="1"/>
  <c r="HG69" i="102" s="1"/>
  <c r="HH69" i="102" s="1"/>
  <c r="HI69" i="102" s="1"/>
  <c r="HJ69" i="102" s="1"/>
  <c r="BT65" i="102"/>
  <c r="BU65" i="102" s="1"/>
  <c r="BV65" i="102" s="1"/>
  <c r="BW65" i="102" s="1"/>
  <c r="BX65" i="102" s="1"/>
  <c r="BY65" i="102" s="1"/>
  <c r="BZ65" i="102" s="1"/>
  <c r="CA65" i="102" s="1"/>
  <c r="CB65" i="102" s="1"/>
  <c r="CC65" i="102" s="1"/>
  <c r="CD65" i="102" s="1"/>
  <c r="CE65" i="102" s="1"/>
  <c r="CF65" i="102" s="1"/>
  <c r="CG65" i="102" s="1"/>
  <c r="CH65" i="102" s="1"/>
  <c r="CI65" i="102" s="1"/>
  <c r="CJ65" i="102" s="1"/>
  <c r="CK65" i="102" s="1"/>
  <c r="CL65" i="102" s="1"/>
  <c r="CM65" i="102" s="1"/>
  <c r="CN65" i="102" s="1"/>
  <c r="CO65" i="102" s="1"/>
  <c r="CP65" i="102" s="1"/>
  <c r="CQ65" i="102" s="1"/>
  <c r="CR65" i="102" s="1"/>
  <c r="CS65" i="102" s="1"/>
  <c r="CT65" i="102" s="1"/>
  <c r="CU65" i="102" s="1"/>
  <c r="CV65" i="102" s="1"/>
  <c r="CW65" i="102" s="1"/>
  <c r="CX65" i="102" s="1"/>
  <c r="CY65" i="102" s="1"/>
  <c r="CZ65" i="102" s="1"/>
  <c r="DA65" i="102" s="1"/>
  <c r="DB65" i="102" s="1"/>
  <c r="DC65" i="102" s="1"/>
  <c r="DD65" i="102" s="1"/>
  <c r="DE65" i="102" s="1"/>
  <c r="DF65" i="102" s="1"/>
  <c r="DG65" i="102" s="1"/>
  <c r="DH65" i="102" s="1"/>
  <c r="DI65" i="102" s="1"/>
  <c r="DJ65" i="102" s="1"/>
  <c r="DK65" i="102" s="1"/>
  <c r="DL65" i="102" s="1"/>
  <c r="DM65" i="102" s="1"/>
  <c r="DN65" i="102" s="1"/>
  <c r="DO65" i="102" s="1"/>
  <c r="DP65" i="102" s="1"/>
  <c r="DQ65" i="102" s="1"/>
  <c r="DR65" i="102" s="1"/>
  <c r="DS65" i="102" s="1"/>
  <c r="DT65" i="102" s="1"/>
  <c r="DU65" i="102" s="1"/>
  <c r="DV65" i="102" s="1"/>
  <c r="DW65" i="102" s="1"/>
  <c r="DX65" i="102" s="1"/>
  <c r="DY65" i="102" s="1"/>
  <c r="DZ65" i="102" s="1"/>
  <c r="EA65" i="102" s="1"/>
  <c r="EB65" i="102" s="1"/>
  <c r="EC65" i="102" s="1"/>
  <c r="ED65" i="102" s="1"/>
  <c r="EE65" i="102" s="1"/>
  <c r="EF65" i="102" s="1"/>
  <c r="EG65" i="102" s="1"/>
  <c r="EH65" i="102" s="1"/>
  <c r="EI65" i="102" s="1"/>
  <c r="EJ65" i="102" s="1"/>
  <c r="EK65" i="102" s="1"/>
  <c r="EL65" i="102" s="1"/>
  <c r="EM65" i="102" s="1"/>
  <c r="EN65" i="102" s="1"/>
  <c r="EO65" i="102" s="1"/>
  <c r="EP65" i="102" s="1"/>
  <c r="EQ65" i="102" s="1"/>
  <c r="ER65" i="102" s="1"/>
  <c r="ES65" i="102" s="1"/>
  <c r="ET65" i="102" s="1"/>
  <c r="EU65" i="102" s="1"/>
  <c r="EV65" i="102" s="1"/>
  <c r="EW65" i="102" s="1"/>
  <c r="EX65" i="102" s="1"/>
  <c r="EY65" i="102" s="1"/>
  <c r="EZ65" i="102" s="1"/>
  <c r="FA65" i="102" s="1"/>
  <c r="FB65" i="102" s="1"/>
  <c r="FC65" i="102" s="1"/>
  <c r="FD65" i="102" s="1"/>
  <c r="FE65" i="102" s="1"/>
  <c r="FF65" i="102" s="1"/>
  <c r="FG65" i="102" s="1"/>
  <c r="FH65" i="102" s="1"/>
  <c r="FI65" i="102" s="1"/>
  <c r="FJ65" i="102" s="1"/>
  <c r="FK65" i="102" s="1"/>
  <c r="FL65" i="102" s="1"/>
  <c r="FM65" i="102" s="1"/>
  <c r="FN65" i="102" s="1"/>
  <c r="FO65" i="102" s="1"/>
  <c r="FP65" i="102" s="1"/>
  <c r="FQ65" i="102" s="1"/>
  <c r="FR65" i="102" s="1"/>
  <c r="FS65" i="102" s="1"/>
  <c r="FT65" i="102" s="1"/>
  <c r="FU65" i="102" s="1"/>
  <c r="FV65" i="102" s="1"/>
  <c r="FW65" i="102" s="1"/>
  <c r="FX65" i="102" s="1"/>
  <c r="FY65" i="102" s="1"/>
  <c r="FZ65" i="102" s="1"/>
  <c r="GA65" i="102" s="1"/>
  <c r="GB65" i="102" s="1"/>
  <c r="GC65" i="102" s="1"/>
  <c r="GD65" i="102" s="1"/>
  <c r="GE65" i="102" s="1"/>
  <c r="GF65" i="102" s="1"/>
  <c r="GG65" i="102" s="1"/>
  <c r="GH65" i="102" s="1"/>
  <c r="GI65" i="102" s="1"/>
  <c r="GJ65" i="102" s="1"/>
  <c r="GK65" i="102" s="1"/>
  <c r="GL65" i="102" s="1"/>
  <c r="GM65" i="102" s="1"/>
  <c r="GN65" i="102" s="1"/>
  <c r="GO65" i="102" s="1"/>
  <c r="GP65" i="102" s="1"/>
  <c r="GQ65" i="102" s="1"/>
  <c r="GR65" i="102" s="1"/>
  <c r="GS65" i="102" s="1"/>
  <c r="GT65" i="102" s="1"/>
  <c r="GU65" i="102" s="1"/>
  <c r="GV65" i="102" s="1"/>
  <c r="GW65" i="102" s="1"/>
  <c r="GX65" i="102" s="1"/>
  <c r="GY65" i="102" s="1"/>
  <c r="GZ65" i="102" s="1"/>
  <c r="HA65" i="102" s="1"/>
  <c r="HB65" i="102" s="1"/>
  <c r="HC65" i="102" s="1"/>
  <c r="HD65" i="102" s="1"/>
  <c r="HE65" i="102" s="1"/>
  <c r="HF65" i="102" s="1"/>
  <c r="HG65" i="102" s="1"/>
  <c r="HH65" i="102" s="1"/>
  <c r="HI65" i="102" s="1"/>
  <c r="HJ65" i="102" s="1"/>
  <c r="CL35" i="102"/>
  <c r="CR12" i="102"/>
  <c r="CT10" i="102"/>
  <c r="C74" i="101"/>
  <c r="E74" i="101" s="1"/>
  <c r="F74" i="101" s="1"/>
  <c r="CP24" i="102"/>
  <c r="CN29" i="102"/>
  <c r="BP82" i="100" l="1"/>
  <c r="BP67" i="100" s="1"/>
  <c r="B70" i="102" s="1"/>
  <c r="BQ70" i="102" s="1"/>
  <c r="BR70" i="102" s="1"/>
  <c r="BS70" i="102" s="1"/>
  <c r="BQ66" i="102"/>
  <c r="BP2" i="102"/>
  <c r="BO55" i="100" s="1"/>
  <c r="C75" i="101"/>
  <c r="E75" i="101" s="1"/>
  <c r="F75" i="101" s="1"/>
  <c r="CS12" i="102"/>
  <c r="CM35" i="102"/>
  <c r="CQ24" i="102"/>
  <c r="CU10" i="102"/>
  <c r="CO29" i="102"/>
  <c r="BR66" i="102" l="1"/>
  <c r="BQ2" i="102"/>
  <c r="BP55" i="100" s="1"/>
  <c r="BT70" i="102"/>
  <c r="C76" i="101"/>
  <c r="E76" i="101" s="1"/>
  <c r="F76" i="101" s="1"/>
  <c r="CR24" i="102"/>
  <c r="CN35" i="102"/>
  <c r="CT12" i="102"/>
  <c r="CV10" i="102"/>
  <c r="CP29" i="102"/>
  <c r="BQ84" i="100" l="1"/>
  <c r="BQ82" i="100"/>
  <c r="BS66" i="102"/>
  <c r="BT66" i="102" s="1"/>
  <c r="BU66" i="102" s="1"/>
  <c r="BV66" i="102" s="1"/>
  <c r="BW66" i="102" s="1"/>
  <c r="BX66" i="102" s="1"/>
  <c r="BY66" i="102" s="1"/>
  <c r="BZ66" i="102" s="1"/>
  <c r="CA66" i="102" s="1"/>
  <c r="CB66" i="102" s="1"/>
  <c r="CC66" i="102" s="1"/>
  <c r="CD66" i="102" s="1"/>
  <c r="CE66" i="102" s="1"/>
  <c r="CF66" i="102" s="1"/>
  <c r="CG66" i="102" s="1"/>
  <c r="CH66" i="102" s="1"/>
  <c r="CI66" i="102" s="1"/>
  <c r="CJ66" i="102" s="1"/>
  <c r="CK66" i="102" s="1"/>
  <c r="CL66" i="102" s="1"/>
  <c r="CM66" i="102" s="1"/>
  <c r="CN66" i="102" s="1"/>
  <c r="CO66" i="102" s="1"/>
  <c r="CP66" i="102" s="1"/>
  <c r="CQ66" i="102" s="1"/>
  <c r="CR66" i="102" s="1"/>
  <c r="CS66" i="102" s="1"/>
  <c r="CT66" i="102" s="1"/>
  <c r="CU66" i="102" s="1"/>
  <c r="CV66" i="102" s="1"/>
  <c r="CW66" i="102" s="1"/>
  <c r="CX66" i="102" s="1"/>
  <c r="CY66" i="102" s="1"/>
  <c r="CZ66" i="102" s="1"/>
  <c r="DA66" i="102" s="1"/>
  <c r="DB66" i="102" s="1"/>
  <c r="DC66" i="102" s="1"/>
  <c r="DD66" i="102" s="1"/>
  <c r="DE66" i="102" s="1"/>
  <c r="DF66" i="102" s="1"/>
  <c r="DG66" i="102" s="1"/>
  <c r="DH66" i="102" s="1"/>
  <c r="DI66" i="102" s="1"/>
  <c r="DJ66" i="102" s="1"/>
  <c r="DK66" i="102" s="1"/>
  <c r="DL66" i="102" s="1"/>
  <c r="DM66" i="102" s="1"/>
  <c r="DN66" i="102" s="1"/>
  <c r="DO66" i="102" s="1"/>
  <c r="DP66" i="102" s="1"/>
  <c r="DQ66" i="102" s="1"/>
  <c r="DR66" i="102" s="1"/>
  <c r="DS66" i="102" s="1"/>
  <c r="DT66" i="102" s="1"/>
  <c r="DU66" i="102" s="1"/>
  <c r="DV66" i="102" s="1"/>
  <c r="DW66" i="102" s="1"/>
  <c r="DX66" i="102" s="1"/>
  <c r="DY66" i="102" s="1"/>
  <c r="DZ66" i="102" s="1"/>
  <c r="EA66" i="102" s="1"/>
  <c r="EB66" i="102" s="1"/>
  <c r="EC66" i="102" s="1"/>
  <c r="ED66" i="102" s="1"/>
  <c r="EE66" i="102" s="1"/>
  <c r="EF66" i="102" s="1"/>
  <c r="EG66" i="102" s="1"/>
  <c r="EH66" i="102" s="1"/>
  <c r="EI66" i="102" s="1"/>
  <c r="EJ66" i="102" s="1"/>
  <c r="EK66" i="102" s="1"/>
  <c r="EL66" i="102" s="1"/>
  <c r="EM66" i="102" s="1"/>
  <c r="EN66" i="102" s="1"/>
  <c r="EO66" i="102" s="1"/>
  <c r="EP66" i="102" s="1"/>
  <c r="EQ66" i="102" s="1"/>
  <c r="ER66" i="102" s="1"/>
  <c r="ES66" i="102" s="1"/>
  <c r="ET66" i="102" s="1"/>
  <c r="EU66" i="102" s="1"/>
  <c r="EV66" i="102" s="1"/>
  <c r="EW66" i="102" s="1"/>
  <c r="EX66" i="102" s="1"/>
  <c r="EY66" i="102" s="1"/>
  <c r="EZ66" i="102" s="1"/>
  <c r="FA66" i="102" s="1"/>
  <c r="FB66" i="102" s="1"/>
  <c r="FC66" i="102" s="1"/>
  <c r="FD66" i="102" s="1"/>
  <c r="FE66" i="102" s="1"/>
  <c r="FF66" i="102" s="1"/>
  <c r="FG66" i="102" s="1"/>
  <c r="FH66" i="102" s="1"/>
  <c r="FI66" i="102" s="1"/>
  <c r="FJ66" i="102" s="1"/>
  <c r="FK66" i="102" s="1"/>
  <c r="FL66" i="102" s="1"/>
  <c r="FM66" i="102" s="1"/>
  <c r="FN66" i="102" s="1"/>
  <c r="FO66" i="102" s="1"/>
  <c r="FP66" i="102" s="1"/>
  <c r="FQ66" i="102" s="1"/>
  <c r="FR66" i="102" s="1"/>
  <c r="FS66" i="102" s="1"/>
  <c r="FT66" i="102" s="1"/>
  <c r="FU66" i="102" s="1"/>
  <c r="FV66" i="102" s="1"/>
  <c r="FW66" i="102" s="1"/>
  <c r="FX66" i="102" s="1"/>
  <c r="FY66" i="102" s="1"/>
  <c r="FZ66" i="102" s="1"/>
  <c r="GA66" i="102" s="1"/>
  <c r="GB66" i="102" s="1"/>
  <c r="GC66" i="102" s="1"/>
  <c r="GD66" i="102" s="1"/>
  <c r="GE66" i="102" s="1"/>
  <c r="GF66" i="102" s="1"/>
  <c r="GG66" i="102" s="1"/>
  <c r="GH66" i="102" s="1"/>
  <c r="GI66" i="102" s="1"/>
  <c r="GJ66" i="102" s="1"/>
  <c r="GK66" i="102" s="1"/>
  <c r="GL66" i="102" s="1"/>
  <c r="GM66" i="102" s="1"/>
  <c r="GN66" i="102" s="1"/>
  <c r="GO66" i="102" s="1"/>
  <c r="GP66" i="102" s="1"/>
  <c r="GQ66" i="102" s="1"/>
  <c r="GR66" i="102" s="1"/>
  <c r="GS66" i="102" s="1"/>
  <c r="GT66" i="102" s="1"/>
  <c r="GU66" i="102" s="1"/>
  <c r="GV66" i="102" s="1"/>
  <c r="GW66" i="102" s="1"/>
  <c r="GX66" i="102" s="1"/>
  <c r="GY66" i="102" s="1"/>
  <c r="GZ66" i="102" s="1"/>
  <c r="HA66" i="102" s="1"/>
  <c r="HB66" i="102" s="1"/>
  <c r="HC66" i="102" s="1"/>
  <c r="HD66" i="102" s="1"/>
  <c r="HE66" i="102" s="1"/>
  <c r="HF66" i="102" s="1"/>
  <c r="HG66" i="102" s="1"/>
  <c r="HH66" i="102" s="1"/>
  <c r="HI66" i="102" s="1"/>
  <c r="HJ66" i="102" s="1"/>
  <c r="BU70" i="102"/>
  <c r="CO35" i="102"/>
  <c r="CQ29" i="102"/>
  <c r="CS24" i="102"/>
  <c r="C77" i="101"/>
  <c r="E77" i="101" s="1"/>
  <c r="F77" i="101" s="1"/>
  <c r="CU12" i="102"/>
  <c r="CW10" i="102"/>
  <c r="BQ67" i="100" l="1"/>
  <c r="B71" i="102" s="1"/>
  <c r="BR71" i="102" s="1"/>
  <c r="BS71" i="102" s="1"/>
  <c r="BT71" i="102" s="1"/>
  <c r="BU71" i="102" s="1"/>
  <c r="BV71" i="102" s="1"/>
  <c r="BW71" i="102" s="1"/>
  <c r="BX71" i="102" s="1"/>
  <c r="BY71" i="102" s="1"/>
  <c r="BZ71" i="102" s="1"/>
  <c r="CA71" i="102" s="1"/>
  <c r="CB71" i="102" s="1"/>
  <c r="CC71" i="102" s="1"/>
  <c r="CD71" i="102" s="1"/>
  <c r="CE71" i="102" s="1"/>
  <c r="CF71" i="102" s="1"/>
  <c r="CG71" i="102" s="1"/>
  <c r="CH71" i="102" s="1"/>
  <c r="CI71" i="102" s="1"/>
  <c r="CJ71" i="102" s="1"/>
  <c r="CK71" i="102" s="1"/>
  <c r="CL71" i="102" s="1"/>
  <c r="CM71" i="102" s="1"/>
  <c r="CN71" i="102" s="1"/>
  <c r="CO71" i="102" s="1"/>
  <c r="CP71" i="102" s="1"/>
  <c r="CQ71" i="102" s="1"/>
  <c r="CR71" i="102" s="1"/>
  <c r="CS71" i="102" s="1"/>
  <c r="CT71" i="102" s="1"/>
  <c r="CU71" i="102" s="1"/>
  <c r="CV71" i="102" s="1"/>
  <c r="CW71" i="102" s="1"/>
  <c r="CX71" i="102" s="1"/>
  <c r="CY71" i="102" s="1"/>
  <c r="CZ71" i="102" s="1"/>
  <c r="DA71" i="102" s="1"/>
  <c r="DB71" i="102" s="1"/>
  <c r="DC71" i="102" s="1"/>
  <c r="DD71" i="102" s="1"/>
  <c r="DE71" i="102" s="1"/>
  <c r="DF71" i="102" s="1"/>
  <c r="DG71" i="102" s="1"/>
  <c r="DH71" i="102" s="1"/>
  <c r="DI71" i="102" s="1"/>
  <c r="DJ71" i="102" s="1"/>
  <c r="DK71" i="102" s="1"/>
  <c r="DL71" i="102" s="1"/>
  <c r="DM71" i="102" s="1"/>
  <c r="DN71" i="102" s="1"/>
  <c r="DO71" i="102" s="1"/>
  <c r="DP71" i="102" s="1"/>
  <c r="DQ71" i="102" s="1"/>
  <c r="DR71" i="102" s="1"/>
  <c r="DS71" i="102" s="1"/>
  <c r="DT71" i="102" s="1"/>
  <c r="DU71" i="102" s="1"/>
  <c r="DV71" i="102" s="1"/>
  <c r="DW71" i="102" s="1"/>
  <c r="DX71" i="102" s="1"/>
  <c r="DY71" i="102" s="1"/>
  <c r="DZ71" i="102" s="1"/>
  <c r="EA71" i="102" s="1"/>
  <c r="EB71" i="102" s="1"/>
  <c r="EC71" i="102" s="1"/>
  <c r="ED71" i="102" s="1"/>
  <c r="EE71" i="102" s="1"/>
  <c r="EF71" i="102" s="1"/>
  <c r="EG71" i="102" s="1"/>
  <c r="EH71" i="102" s="1"/>
  <c r="EI71" i="102" s="1"/>
  <c r="EJ71" i="102" s="1"/>
  <c r="EK71" i="102" s="1"/>
  <c r="EL71" i="102" s="1"/>
  <c r="EM71" i="102" s="1"/>
  <c r="EN71" i="102" s="1"/>
  <c r="EO71" i="102" s="1"/>
  <c r="EP71" i="102" s="1"/>
  <c r="EQ71" i="102" s="1"/>
  <c r="ER71" i="102" s="1"/>
  <c r="ES71" i="102" s="1"/>
  <c r="ET71" i="102" s="1"/>
  <c r="EU71" i="102" s="1"/>
  <c r="EV71" i="102" s="1"/>
  <c r="EW71" i="102" s="1"/>
  <c r="EX71" i="102" s="1"/>
  <c r="EY71" i="102" s="1"/>
  <c r="EZ71" i="102" s="1"/>
  <c r="FA71" i="102" s="1"/>
  <c r="FB71" i="102" s="1"/>
  <c r="FC71" i="102" s="1"/>
  <c r="FD71" i="102" s="1"/>
  <c r="FE71" i="102" s="1"/>
  <c r="FF71" i="102" s="1"/>
  <c r="FG71" i="102" s="1"/>
  <c r="FH71" i="102" s="1"/>
  <c r="FI71" i="102" s="1"/>
  <c r="FJ71" i="102" s="1"/>
  <c r="FK71" i="102" s="1"/>
  <c r="FL71" i="102" s="1"/>
  <c r="FM71" i="102" s="1"/>
  <c r="FN71" i="102" s="1"/>
  <c r="FO71" i="102" s="1"/>
  <c r="FP71" i="102" s="1"/>
  <c r="FQ71" i="102" s="1"/>
  <c r="FR71" i="102" s="1"/>
  <c r="FS71" i="102" s="1"/>
  <c r="FT71" i="102" s="1"/>
  <c r="FU71" i="102" s="1"/>
  <c r="FV71" i="102" s="1"/>
  <c r="FW71" i="102" s="1"/>
  <c r="FX71" i="102" s="1"/>
  <c r="FY71" i="102" s="1"/>
  <c r="FZ71" i="102" s="1"/>
  <c r="GA71" i="102" s="1"/>
  <c r="GB71" i="102" s="1"/>
  <c r="GC71" i="102" s="1"/>
  <c r="GD71" i="102" s="1"/>
  <c r="GE71" i="102" s="1"/>
  <c r="GF71" i="102" s="1"/>
  <c r="GG71" i="102" s="1"/>
  <c r="GH71" i="102" s="1"/>
  <c r="GI71" i="102" s="1"/>
  <c r="GJ71" i="102" s="1"/>
  <c r="GK71" i="102" s="1"/>
  <c r="GL71" i="102" s="1"/>
  <c r="GM71" i="102" s="1"/>
  <c r="GN71" i="102" s="1"/>
  <c r="GO71" i="102" s="1"/>
  <c r="GP71" i="102" s="1"/>
  <c r="GQ71" i="102" s="1"/>
  <c r="GR71" i="102" s="1"/>
  <c r="GS71" i="102" s="1"/>
  <c r="GT71" i="102" s="1"/>
  <c r="GU71" i="102" s="1"/>
  <c r="GV71" i="102" s="1"/>
  <c r="GW71" i="102" s="1"/>
  <c r="GX71" i="102" s="1"/>
  <c r="GY71" i="102" s="1"/>
  <c r="GZ71" i="102" s="1"/>
  <c r="HA71" i="102" s="1"/>
  <c r="HB71" i="102" s="1"/>
  <c r="HC71" i="102" s="1"/>
  <c r="HD71" i="102" s="1"/>
  <c r="HE71" i="102" s="1"/>
  <c r="HF71" i="102" s="1"/>
  <c r="HG71" i="102" s="1"/>
  <c r="HH71" i="102" s="1"/>
  <c r="HI71" i="102" s="1"/>
  <c r="HJ71" i="102" s="1"/>
  <c r="BV70" i="102"/>
  <c r="C78" i="101"/>
  <c r="E78" i="101" s="1"/>
  <c r="F78" i="101" s="1"/>
  <c r="CR29" i="102"/>
  <c r="CP35" i="102"/>
  <c r="CT24" i="102"/>
  <c r="CV12" i="102"/>
  <c r="CX10" i="102"/>
  <c r="BR2" i="102" l="1"/>
  <c r="BQ55" i="100" s="1"/>
  <c r="BR84" i="100"/>
  <c r="BR82" i="100"/>
  <c r="BW70" i="102"/>
  <c r="C79" i="101"/>
  <c r="E79" i="101" s="1"/>
  <c r="F79" i="101" s="1"/>
  <c r="CW12" i="102"/>
  <c r="CS29" i="102"/>
  <c r="CQ35" i="102"/>
  <c r="CY10" i="102"/>
  <c r="CU24" i="102"/>
  <c r="BS82" i="100" l="1"/>
  <c r="BR67" i="100"/>
  <c r="B72" i="102" s="1"/>
  <c r="BS72" i="102" s="1"/>
  <c r="BT72" i="102" s="1"/>
  <c r="BS84" i="100"/>
  <c r="BX70" i="102"/>
  <c r="C80" i="101"/>
  <c r="E80" i="101" s="1"/>
  <c r="F80" i="101" s="1"/>
  <c r="CV24" i="102"/>
  <c r="CZ10" i="102"/>
  <c r="CR35" i="102"/>
  <c r="CT29" i="102"/>
  <c r="CX12" i="102"/>
  <c r="BS2" i="102" l="1"/>
  <c r="BR55" i="100" s="1"/>
  <c r="BS67" i="100"/>
  <c r="B73" i="102" s="1"/>
  <c r="BT73" i="102" s="1"/>
  <c r="BU73" i="102" s="1"/>
  <c r="BV73" i="102" s="1"/>
  <c r="BW73" i="102" s="1"/>
  <c r="BU72" i="102"/>
  <c r="BV72" i="102" s="1"/>
  <c r="BW72" i="102" s="1"/>
  <c r="BX72" i="102" s="1"/>
  <c r="BY72" i="102" s="1"/>
  <c r="BZ72" i="102" s="1"/>
  <c r="CA72" i="102" s="1"/>
  <c r="CB72" i="102" s="1"/>
  <c r="CC72" i="102" s="1"/>
  <c r="CD72" i="102" s="1"/>
  <c r="CE72" i="102" s="1"/>
  <c r="CF72" i="102" s="1"/>
  <c r="CG72" i="102" s="1"/>
  <c r="CH72" i="102" s="1"/>
  <c r="CI72" i="102" s="1"/>
  <c r="CJ72" i="102" s="1"/>
  <c r="CK72" i="102" s="1"/>
  <c r="CL72" i="102" s="1"/>
  <c r="CM72" i="102" s="1"/>
  <c r="CN72" i="102" s="1"/>
  <c r="CO72" i="102" s="1"/>
  <c r="CP72" i="102" s="1"/>
  <c r="CQ72" i="102" s="1"/>
  <c r="CR72" i="102" s="1"/>
  <c r="CS72" i="102" s="1"/>
  <c r="CT72" i="102" s="1"/>
  <c r="CU72" i="102" s="1"/>
  <c r="CV72" i="102" s="1"/>
  <c r="CW72" i="102" s="1"/>
  <c r="CX72" i="102" s="1"/>
  <c r="CY72" i="102" s="1"/>
  <c r="CZ72" i="102" s="1"/>
  <c r="DA72" i="102" s="1"/>
  <c r="DB72" i="102" s="1"/>
  <c r="DC72" i="102" s="1"/>
  <c r="DD72" i="102" s="1"/>
  <c r="DE72" i="102" s="1"/>
  <c r="DF72" i="102" s="1"/>
  <c r="DG72" i="102" s="1"/>
  <c r="DH72" i="102" s="1"/>
  <c r="DI72" i="102" s="1"/>
  <c r="DJ72" i="102" s="1"/>
  <c r="DK72" i="102" s="1"/>
  <c r="DL72" i="102" s="1"/>
  <c r="DM72" i="102" s="1"/>
  <c r="DN72" i="102" s="1"/>
  <c r="DO72" i="102" s="1"/>
  <c r="DP72" i="102" s="1"/>
  <c r="DQ72" i="102" s="1"/>
  <c r="DR72" i="102" s="1"/>
  <c r="DS72" i="102" s="1"/>
  <c r="DT72" i="102" s="1"/>
  <c r="DU72" i="102" s="1"/>
  <c r="DV72" i="102" s="1"/>
  <c r="DW72" i="102" s="1"/>
  <c r="DX72" i="102" s="1"/>
  <c r="DY72" i="102" s="1"/>
  <c r="DZ72" i="102" s="1"/>
  <c r="EA72" i="102" s="1"/>
  <c r="EB72" i="102" s="1"/>
  <c r="EC72" i="102" s="1"/>
  <c r="ED72" i="102" s="1"/>
  <c r="EE72" i="102" s="1"/>
  <c r="EF72" i="102" s="1"/>
  <c r="EG72" i="102" s="1"/>
  <c r="EH72" i="102" s="1"/>
  <c r="EI72" i="102" s="1"/>
  <c r="EJ72" i="102" s="1"/>
  <c r="EK72" i="102" s="1"/>
  <c r="EL72" i="102" s="1"/>
  <c r="EM72" i="102" s="1"/>
  <c r="EN72" i="102" s="1"/>
  <c r="EO72" i="102" s="1"/>
  <c r="EP72" i="102" s="1"/>
  <c r="EQ72" i="102" s="1"/>
  <c r="ER72" i="102" s="1"/>
  <c r="ES72" i="102" s="1"/>
  <c r="ET72" i="102" s="1"/>
  <c r="EU72" i="102" s="1"/>
  <c r="EV72" i="102" s="1"/>
  <c r="EW72" i="102" s="1"/>
  <c r="EX72" i="102" s="1"/>
  <c r="EY72" i="102" s="1"/>
  <c r="EZ72" i="102" s="1"/>
  <c r="FA72" i="102" s="1"/>
  <c r="FB72" i="102" s="1"/>
  <c r="FC72" i="102" s="1"/>
  <c r="FD72" i="102" s="1"/>
  <c r="FE72" i="102" s="1"/>
  <c r="FF72" i="102" s="1"/>
  <c r="FG72" i="102" s="1"/>
  <c r="FH72" i="102" s="1"/>
  <c r="FI72" i="102" s="1"/>
  <c r="FJ72" i="102" s="1"/>
  <c r="FK72" i="102" s="1"/>
  <c r="FL72" i="102" s="1"/>
  <c r="FM72" i="102" s="1"/>
  <c r="FN72" i="102" s="1"/>
  <c r="FO72" i="102" s="1"/>
  <c r="FP72" i="102" s="1"/>
  <c r="FQ72" i="102" s="1"/>
  <c r="FR72" i="102" s="1"/>
  <c r="FS72" i="102" s="1"/>
  <c r="FT72" i="102" s="1"/>
  <c r="FU72" i="102" s="1"/>
  <c r="FV72" i="102" s="1"/>
  <c r="FW72" i="102" s="1"/>
  <c r="FX72" i="102" s="1"/>
  <c r="FY72" i="102" s="1"/>
  <c r="FZ72" i="102" s="1"/>
  <c r="GA72" i="102" s="1"/>
  <c r="GB72" i="102" s="1"/>
  <c r="GC72" i="102" s="1"/>
  <c r="GD72" i="102" s="1"/>
  <c r="GE72" i="102" s="1"/>
  <c r="GF72" i="102" s="1"/>
  <c r="GG72" i="102" s="1"/>
  <c r="GH72" i="102" s="1"/>
  <c r="GI72" i="102" s="1"/>
  <c r="GJ72" i="102" s="1"/>
  <c r="GK72" i="102" s="1"/>
  <c r="GL72" i="102" s="1"/>
  <c r="GM72" i="102" s="1"/>
  <c r="GN72" i="102" s="1"/>
  <c r="GO72" i="102" s="1"/>
  <c r="GP72" i="102" s="1"/>
  <c r="GQ72" i="102" s="1"/>
  <c r="GR72" i="102" s="1"/>
  <c r="GS72" i="102" s="1"/>
  <c r="GT72" i="102" s="1"/>
  <c r="GU72" i="102" s="1"/>
  <c r="GV72" i="102" s="1"/>
  <c r="GW72" i="102" s="1"/>
  <c r="GX72" i="102" s="1"/>
  <c r="GY72" i="102" s="1"/>
  <c r="GZ72" i="102" s="1"/>
  <c r="HA72" i="102" s="1"/>
  <c r="HB72" i="102" s="1"/>
  <c r="HC72" i="102" s="1"/>
  <c r="HD72" i="102" s="1"/>
  <c r="HE72" i="102" s="1"/>
  <c r="HF72" i="102" s="1"/>
  <c r="HG72" i="102" s="1"/>
  <c r="HH72" i="102" s="1"/>
  <c r="HI72" i="102" s="1"/>
  <c r="HJ72" i="102" s="1"/>
  <c r="BY70" i="102"/>
  <c r="C81" i="101"/>
  <c r="E81" i="101" s="1"/>
  <c r="F81" i="101" s="1"/>
  <c r="CS35" i="102"/>
  <c r="CY12" i="102"/>
  <c r="CW24" i="102"/>
  <c r="CU29" i="102"/>
  <c r="DA10" i="102"/>
  <c r="BT2" i="102" l="1"/>
  <c r="BS55" i="100" s="1"/>
  <c r="BT84" i="100"/>
  <c r="BT82" i="100"/>
  <c r="BZ70" i="102"/>
  <c r="CA70" i="102" s="1"/>
  <c r="CB70" i="102" s="1"/>
  <c r="CC70" i="102" s="1"/>
  <c r="CD70" i="102" s="1"/>
  <c r="CE70" i="102" s="1"/>
  <c r="CF70" i="102" s="1"/>
  <c r="CG70" i="102" s="1"/>
  <c r="CH70" i="102" s="1"/>
  <c r="CI70" i="102" s="1"/>
  <c r="CJ70" i="102" s="1"/>
  <c r="CK70" i="102" s="1"/>
  <c r="CL70" i="102" s="1"/>
  <c r="CM70" i="102" s="1"/>
  <c r="CN70" i="102" s="1"/>
  <c r="CO70" i="102" s="1"/>
  <c r="CP70" i="102" s="1"/>
  <c r="CQ70" i="102" s="1"/>
  <c r="CR70" i="102" s="1"/>
  <c r="CS70" i="102" s="1"/>
  <c r="CT70" i="102" s="1"/>
  <c r="CU70" i="102" s="1"/>
  <c r="CV70" i="102" s="1"/>
  <c r="CW70" i="102" s="1"/>
  <c r="CX70" i="102" s="1"/>
  <c r="CY70" i="102" s="1"/>
  <c r="CZ70" i="102" s="1"/>
  <c r="DA70" i="102" s="1"/>
  <c r="DB70" i="102" s="1"/>
  <c r="DC70" i="102" s="1"/>
  <c r="DD70" i="102" s="1"/>
  <c r="DE70" i="102" s="1"/>
  <c r="DF70" i="102" s="1"/>
  <c r="DG70" i="102" s="1"/>
  <c r="DH70" i="102" s="1"/>
  <c r="DI70" i="102" s="1"/>
  <c r="DJ70" i="102" s="1"/>
  <c r="DK70" i="102" s="1"/>
  <c r="DL70" i="102" s="1"/>
  <c r="DM70" i="102" s="1"/>
  <c r="DN70" i="102" s="1"/>
  <c r="DO70" i="102" s="1"/>
  <c r="DP70" i="102" s="1"/>
  <c r="DQ70" i="102" s="1"/>
  <c r="DR70" i="102" s="1"/>
  <c r="DS70" i="102" s="1"/>
  <c r="DT70" i="102" s="1"/>
  <c r="DU70" i="102" s="1"/>
  <c r="DV70" i="102" s="1"/>
  <c r="DW70" i="102" s="1"/>
  <c r="DX70" i="102" s="1"/>
  <c r="DY70" i="102" s="1"/>
  <c r="DZ70" i="102" s="1"/>
  <c r="EA70" i="102" s="1"/>
  <c r="EB70" i="102" s="1"/>
  <c r="EC70" i="102" s="1"/>
  <c r="ED70" i="102" s="1"/>
  <c r="EE70" i="102" s="1"/>
  <c r="EF70" i="102" s="1"/>
  <c r="EG70" i="102" s="1"/>
  <c r="EH70" i="102" s="1"/>
  <c r="EI70" i="102" s="1"/>
  <c r="EJ70" i="102" s="1"/>
  <c r="EK70" i="102" s="1"/>
  <c r="EL70" i="102" s="1"/>
  <c r="EM70" i="102" s="1"/>
  <c r="EN70" i="102" s="1"/>
  <c r="EO70" i="102" s="1"/>
  <c r="EP70" i="102" s="1"/>
  <c r="EQ70" i="102" s="1"/>
  <c r="ER70" i="102" s="1"/>
  <c r="ES70" i="102" s="1"/>
  <c r="ET70" i="102" s="1"/>
  <c r="EU70" i="102" s="1"/>
  <c r="EV70" i="102" s="1"/>
  <c r="EW70" i="102" s="1"/>
  <c r="EX70" i="102" s="1"/>
  <c r="EY70" i="102" s="1"/>
  <c r="EZ70" i="102" s="1"/>
  <c r="FA70" i="102" s="1"/>
  <c r="FB70" i="102" s="1"/>
  <c r="FC70" i="102" s="1"/>
  <c r="FD70" i="102" s="1"/>
  <c r="FE70" i="102" s="1"/>
  <c r="FF70" i="102" s="1"/>
  <c r="FG70" i="102" s="1"/>
  <c r="FH70" i="102" s="1"/>
  <c r="FI70" i="102" s="1"/>
  <c r="FJ70" i="102" s="1"/>
  <c r="FK70" i="102" s="1"/>
  <c r="FL70" i="102" s="1"/>
  <c r="FM70" i="102" s="1"/>
  <c r="FN70" i="102" s="1"/>
  <c r="FO70" i="102" s="1"/>
  <c r="FP70" i="102" s="1"/>
  <c r="FQ70" i="102" s="1"/>
  <c r="FR70" i="102" s="1"/>
  <c r="FS70" i="102" s="1"/>
  <c r="FT70" i="102" s="1"/>
  <c r="FU70" i="102" s="1"/>
  <c r="FV70" i="102" s="1"/>
  <c r="FW70" i="102" s="1"/>
  <c r="FX70" i="102" s="1"/>
  <c r="FY70" i="102" s="1"/>
  <c r="FZ70" i="102" s="1"/>
  <c r="GA70" i="102" s="1"/>
  <c r="GB70" i="102" s="1"/>
  <c r="GC70" i="102" s="1"/>
  <c r="GD70" i="102" s="1"/>
  <c r="GE70" i="102" s="1"/>
  <c r="GF70" i="102" s="1"/>
  <c r="GG70" i="102" s="1"/>
  <c r="GH70" i="102" s="1"/>
  <c r="GI70" i="102" s="1"/>
  <c r="GJ70" i="102" s="1"/>
  <c r="GK70" i="102" s="1"/>
  <c r="GL70" i="102" s="1"/>
  <c r="GM70" i="102" s="1"/>
  <c r="GN70" i="102" s="1"/>
  <c r="GO70" i="102" s="1"/>
  <c r="GP70" i="102" s="1"/>
  <c r="GQ70" i="102" s="1"/>
  <c r="GR70" i="102" s="1"/>
  <c r="GS70" i="102" s="1"/>
  <c r="GT70" i="102" s="1"/>
  <c r="GU70" i="102" s="1"/>
  <c r="GV70" i="102" s="1"/>
  <c r="GW70" i="102" s="1"/>
  <c r="GX70" i="102" s="1"/>
  <c r="GY70" i="102" s="1"/>
  <c r="GZ70" i="102" s="1"/>
  <c r="HA70" i="102" s="1"/>
  <c r="HB70" i="102" s="1"/>
  <c r="HC70" i="102" s="1"/>
  <c r="HD70" i="102" s="1"/>
  <c r="HE70" i="102" s="1"/>
  <c r="HF70" i="102" s="1"/>
  <c r="HG70" i="102" s="1"/>
  <c r="HH70" i="102" s="1"/>
  <c r="HI70" i="102" s="1"/>
  <c r="HJ70" i="102" s="1"/>
  <c r="BX73" i="102"/>
  <c r="C82" i="101"/>
  <c r="E82" i="101" s="1"/>
  <c r="F82" i="101" s="1"/>
  <c r="CX24" i="102"/>
  <c r="CZ12" i="102"/>
  <c r="CT35" i="102"/>
  <c r="DB10" i="102"/>
  <c r="CV29" i="102"/>
  <c r="BT67" i="100" l="1"/>
  <c r="B74" i="102" s="1"/>
  <c r="BU74" i="102" s="1"/>
  <c r="BV74" i="102" s="1"/>
  <c r="BU84" i="100"/>
  <c r="BY73" i="102"/>
  <c r="C83" i="101"/>
  <c r="E83" i="101" s="1"/>
  <c r="F83" i="101" s="1"/>
  <c r="CW29" i="102"/>
  <c r="DA12" i="102"/>
  <c r="DC10" i="102"/>
  <c r="CY24" i="102"/>
  <c r="CU35" i="102"/>
  <c r="BU82" i="100" l="1"/>
  <c r="BU2" i="102"/>
  <c r="BT55" i="100" s="1"/>
  <c r="BU67" i="100"/>
  <c r="B75" i="102" s="1"/>
  <c r="BV75" i="102" s="1"/>
  <c r="BW75" i="102" s="1"/>
  <c r="BX75" i="102" s="1"/>
  <c r="BY75" i="102" s="1"/>
  <c r="BZ75" i="102" s="1"/>
  <c r="CA75" i="102" s="1"/>
  <c r="CB75" i="102" s="1"/>
  <c r="CC75" i="102" s="1"/>
  <c r="CD75" i="102" s="1"/>
  <c r="CE75" i="102" s="1"/>
  <c r="CF75" i="102" s="1"/>
  <c r="CG75" i="102" s="1"/>
  <c r="CH75" i="102" s="1"/>
  <c r="CI75" i="102" s="1"/>
  <c r="CJ75" i="102" s="1"/>
  <c r="CK75" i="102" s="1"/>
  <c r="CL75" i="102" s="1"/>
  <c r="CM75" i="102" s="1"/>
  <c r="CN75" i="102" s="1"/>
  <c r="CO75" i="102" s="1"/>
  <c r="CP75" i="102" s="1"/>
  <c r="CQ75" i="102" s="1"/>
  <c r="CR75" i="102" s="1"/>
  <c r="CS75" i="102" s="1"/>
  <c r="CT75" i="102" s="1"/>
  <c r="CU75" i="102" s="1"/>
  <c r="CV75" i="102" s="1"/>
  <c r="CW75" i="102" s="1"/>
  <c r="CX75" i="102" s="1"/>
  <c r="CY75" i="102" s="1"/>
  <c r="CZ75" i="102" s="1"/>
  <c r="DA75" i="102" s="1"/>
  <c r="DB75" i="102" s="1"/>
  <c r="DC75" i="102" s="1"/>
  <c r="DD75" i="102" s="1"/>
  <c r="DE75" i="102" s="1"/>
  <c r="DF75" i="102" s="1"/>
  <c r="DG75" i="102" s="1"/>
  <c r="DH75" i="102" s="1"/>
  <c r="DI75" i="102" s="1"/>
  <c r="DJ75" i="102" s="1"/>
  <c r="DK75" i="102" s="1"/>
  <c r="DL75" i="102" s="1"/>
  <c r="DM75" i="102" s="1"/>
  <c r="DN75" i="102" s="1"/>
  <c r="DO75" i="102" s="1"/>
  <c r="DP75" i="102" s="1"/>
  <c r="DQ75" i="102" s="1"/>
  <c r="DR75" i="102" s="1"/>
  <c r="DS75" i="102" s="1"/>
  <c r="DT75" i="102" s="1"/>
  <c r="DU75" i="102" s="1"/>
  <c r="DV75" i="102" s="1"/>
  <c r="DW75" i="102" s="1"/>
  <c r="DX75" i="102" s="1"/>
  <c r="DY75" i="102" s="1"/>
  <c r="DZ75" i="102" s="1"/>
  <c r="EA75" i="102" s="1"/>
  <c r="EB75" i="102" s="1"/>
  <c r="EC75" i="102" s="1"/>
  <c r="ED75" i="102" s="1"/>
  <c r="EE75" i="102" s="1"/>
  <c r="EF75" i="102" s="1"/>
  <c r="EG75" i="102" s="1"/>
  <c r="EH75" i="102" s="1"/>
  <c r="EI75" i="102" s="1"/>
  <c r="EJ75" i="102" s="1"/>
  <c r="EK75" i="102" s="1"/>
  <c r="EL75" i="102" s="1"/>
  <c r="EM75" i="102" s="1"/>
  <c r="EN75" i="102" s="1"/>
  <c r="EO75" i="102" s="1"/>
  <c r="EP75" i="102" s="1"/>
  <c r="EQ75" i="102" s="1"/>
  <c r="ER75" i="102" s="1"/>
  <c r="ES75" i="102" s="1"/>
  <c r="ET75" i="102" s="1"/>
  <c r="EU75" i="102" s="1"/>
  <c r="EV75" i="102" s="1"/>
  <c r="EW75" i="102" s="1"/>
  <c r="EX75" i="102" s="1"/>
  <c r="EY75" i="102" s="1"/>
  <c r="EZ75" i="102" s="1"/>
  <c r="FA75" i="102" s="1"/>
  <c r="FB75" i="102" s="1"/>
  <c r="FC75" i="102" s="1"/>
  <c r="FD75" i="102" s="1"/>
  <c r="FE75" i="102" s="1"/>
  <c r="FF75" i="102" s="1"/>
  <c r="FG75" i="102" s="1"/>
  <c r="FH75" i="102" s="1"/>
  <c r="FI75" i="102" s="1"/>
  <c r="FJ75" i="102" s="1"/>
  <c r="FK75" i="102" s="1"/>
  <c r="FL75" i="102" s="1"/>
  <c r="FM75" i="102" s="1"/>
  <c r="FN75" i="102" s="1"/>
  <c r="FO75" i="102" s="1"/>
  <c r="FP75" i="102" s="1"/>
  <c r="FQ75" i="102" s="1"/>
  <c r="FR75" i="102" s="1"/>
  <c r="FS75" i="102" s="1"/>
  <c r="FT75" i="102" s="1"/>
  <c r="FU75" i="102" s="1"/>
  <c r="FV75" i="102" s="1"/>
  <c r="FW75" i="102" s="1"/>
  <c r="FX75" i="102" s="1"/>
  <c r="FY75" i="102" s="1"/>
  <c r="FZ75" i="102" s="1"/>
  <c r="GA75" i="102" s="1"/>
  <c r="GB75" i="102" s="1"/>
  <c r="GC75" i="102" s="1"/>
  <c r="GD75" i="102" s="1"/>
  <c r="GE75" i="102" s="1"/>
  <c r="GF75" i="102" s="1"/>
  <c r="GG75" i="102" s="1"/>
  <c r="GH75" i="102" s="1"/>
  <c r="GI75" i="102" s="1"/>
  <c r="GJ75" i="102" s="1"/>
  <c r="GK75" i="102" s="1"/>
  <c r="GL75" i="102" s="1"/>
  <c r="GM75" i="102" s="1"/>
  <c r="GN75" i="102" s="1"/>
  <c r="GO75" i="102" s="1"/>
  <c r="GP75" i="102" s="1"/>
  <c r="GQ75" i="102" s="1"/>
  <c r="GR75" i="102" s="1"/>
  <c r="GS75" i="102" s="1"/>
  <c r="GT75" i="102" s="1"/>
  <c r="GU75" i="102" s="1"/>
  <c r="GV75" i="102" s="1"/>
  <c r="GW75" i="102" s="1"/>
  <c r="GX75" i="102" s="1"/>
  <c r="GY75" i="102" s="1"/>
  <c r="GZ75" i="102" s="1"/>
  <c r="HA75" i="102" s="1"/>
  <c r="HB75" i="102" s="1"/>
  <c r="HC75" i="102" s="1"/>
  <c r="HD75" i="102" s="1"/>
  <c r="HE75" i="102" s="1"/>
  <c r="HF75" i="102" s="1"/>
  <c r="HG75" i="102" s="1"/>
  <c r="HH75" i="102" s="1"/>
  <c r="HI75" i="102" s="1"/>
  <c r="HJ75" i="102" s="1"/>
  <c r="BW74" i="102"/>
  <c r="BZ73" i="102"/>
  <c r="DD10" i="102"/>
  <c r="DB12" i="102"/>
  <c r="CX29" i="102"/>
  <c r="CV35" i="102"/>
  <c r="C84" i="101"/>
  <c r="E84" i="101" s="1"/>
  <c r="F84" i="101" s="1"/>
  <c r="CZ24" i="102"/>
  <c r="BV2" i="102" l="1"/>
  <c r="BU55" i="100" s="1"/>
  <c r="BV84" i="100"/>
  <c r="BV82" i="100"/>
  <c r="BX74" i="102"/>
  <c r="BY74" i="102" s="1"/>
  <c r="BZ74" i="102" s="1"/>
  <c r="CA74" i="102" s="1"/>
  <c r="CB74" i="102" s="1"/>
  <c r="CC74" i="102" s="1"/>
  <c r="CD74" i="102" s="1"/>
  <c r="CE74" i="102" s="1"/>
  <c r="CF74" i="102" s="1"/>
  <c r="CG74" i="102" s="1"/>
  <c r="CH74" i="102" s="1"/>
  <c r="CI74" i="102" s="1"/>
  <c r="CJ74" i="102" s="1"/>
  <c r="CK74" i="102" s="1"/>
  <c r="CL74" i="102" s="1"/>
  <c r="CM74" i="102" s="1"/>
  <c r="CN74" i="102" s="1"/>
  <c r="CO74" i="102" s="1"/>
  <c r="CP74" i="102" s="1"/>
  <c r="CQ74" i="102" s="1"/>
  <c r="CR74" i="102" s="1"/>
  <c r="CS74" i="102" s="1"/>
  <c r="CT74" i="102" s="1"/>
  <c r="CU74" i="102" s="1"/>
  <c r="CV74" i="102" s="1"/>
  <c r="CW74" i="102" s="1"/>
  <c r="CX74" i="102" s="1"/>
  <c r="CY74" i="102" s="1"/>
  <c r="CZ74" i="102" s="1"/>
  <c r="DA74" i="102" s="1"/>
  <c r="DB74" i="102" s="1"/>
  <c r="DC74" i="102" s="1"/>
  <c r="DD74" i="102" s="1"/>
  <c r="DE74" i="102" s="1"/>
  <c r="DF74" i="102" s="1"/>
  <c r="DG74" i="102" s="1"/>
  <c r="DH74" i="102" s="1"/>
  <c r="DI74" i="102" s="1"/>
  <c r="DJ74" i="102" s="1"/>
  <c r="DK74" i="102" s="1"/>
  <c r="DL74" i="102" s="1"/>
  <c r="DM74" i="102" s="1"/>
  <c r="DN74" i="102" s="1"/>
  <c r="DO74" i="102" s="1"/>
  <c r="DP74" i="102" s="1"/>
  <c r="DQ74" i="102" s="1"/>
  <c r="DR74" i="102" s="1"/>
  <c r="DS74" i="102" s="1"/>
  <c r="DT74" i="102" s="1"/>
  <c r="DU74" i="102" s="1"/>
  <c r="DV74" i="102" s="1"/>
  <c r="DW74" i="102" s="1"/>
  <c r="DX74" i="102" s="1"/>
  <c r="DY74" i="102" s="1"/>
  <c r="DZ74" i="102" s="1"/>
  <c r="EA74" i="102" s="1"/>
  <c r="EB74" i="102" s="1"/>
  <c r="EC74" i="102" s="1"/>
  <c r="ED74" i="102" s="1"/>
  <c r="EE74" i="102" s="1"/>
  <c r="EF74" i="102" s="1"/>
  <c r="EG74" i="102" s="1"/>
  <c r="EH74" i="102" s="1"/>
  <c r="EI74" i="102" s="1"/>
  <c r="EJ74" i="102" s="1"/>
  <c r="EK74" i="102" s="1"/>
  <c r="EL74" i="102" s="1"/>
  <c r="EM74" i="102" s="1"/>
  <c r="EN74" i="102" s="1"/>
  <c r="EO74" i="102" s="1"/>
  <c r="EP74" i="102" s="1"/>
  <c r="EQ74" i="102" s="1"/>
  <c r="ER74" i="102" s="1"/>
  <c r="ES74" i="102" s="1"/>
  <c r="ET74" i="102" s="1"/>
  <c r="EU74" i="102" s="1"/>
  <c r="EV74" i="102" s="1"/>
  <c r="EW74" i="102" s="1"/>
  <c r="EX74" i="102" s="1"/>
  <c r="EY74" i="102" s="1"/>
  <c r="EZ74" i="102" s="1"/>
  <c r="FA74" i="102" s="1"/>
  <c r="FB74" i="102" s="1"/>
  <c r="FC74" i="102" s="1"/>
  <c r="FD74" i="102" s="1"/>
  <c r="FE74" i="102" s="1"/>
  <c r="FF74" i="102" s="1"/>
  <c r="FG74" i="102" s="1"/>
  <c r="FH74" i="102" s="1"/>
  <c r="FI74" i="102" s="1"/>
  <c r="FJ74" i="102" s="1"/>
  <c r="FK74" i="102" s="1"/>
  <c r="FL74" i="102" s="1"/>
  <c r="FM74" i="102" s="1"/>
  <c r="FN74" i="102" s="1"/>
  <c r="FO74" i="102" s="1"/>
  <c r="FP74" i="102" s="1"/>
  <c r="FQ74" i="102" s="1"/>
  <c r="FR74" i="102" s="1"/>
  <c r="FS74" i="102" s="1"/>
  <c r="FT74" i="102" s="1"/>
  <c r="FU74" i="102" s="1"/>
  <c r="FV74" i="102" s="1"/>
  <c r="FW74" i="102" s="1"/>
  <c r="FX74" i="102" s="1"/>
  <c r="FY74" i="102" s="1"/>
  <c r="FZ74" i="102" s="1"/>
  <c r="GA74" i="102" s="1"/>
  <c r="GB74" i="102" s="1"/>
  <c r="GC74" i="102" s="1"/>
  <c r="GD74" i="102" s="1"/>
  <c r="GE74" i="102" s="1"/>
  <c r="GF74" i="102" s="1"/>
  <c r="GG74" i="102" s="1"/>
  <c r="GH74" i="102" s="1"/>
  <c r="GI74" i="102" s="1"/>
  <c r="GJ74" i="102" s="1"/>
  <c r="GK74" i="102" s="1"/>
  <c r="GL74" i="102" s="1"/>
  <c r="GM74" i="102" s="1"/>
  <c r="GN74" i="102" s="1"/>
  <c r="GO74" i="102" s="1"/>
  <c r="GP74" i="102" s="1"/>
  <c r="GQ74" i="102" s="1"/>
  <c r="GR74" i="102" s="1"/>
  <c r="GS74" i="102" s="1"/>
  <c r="GT74" i="102" s="1"/>
  <c r="GU74" i="102" s="1"/>
  <c r="GV74" i="102" s="1"/>
  <c r="GW74" i="102" s="1"/>
  <c r="GX74" i="102" s="1"/>
  <c r="GY74" i="102" s="1"/>
  <c r="GZ74" i="102" s="1"/>
  <c r="HA74" i="102" s="1"/>
  <c r="HB74" i="102" s="1"/>
  <c r="HC74" i="102" s="1"/>
  <c r="HD74" i="102" s="1"/>
  <c r="HE74" i="102" s="1"/>
  <c r="HF74" i="102" s="1"/>
  <c r="HG74" i="102" s="1"/>
  <c r="HH74" i="102" s="1"/>
  <c r="HI74" i="102" s="1"/>
  <c r="HJ74" i="102" s="1"/>
  <c r="CA73" i="102"/>
  <c r="C85" i="101"/>
  <c r="E85" i="101" s="1"/>
  <c r="F85" i="101" s="1"/>
  <c r="CY29" i="102"/>
  <c r="DC12" i="102"/>
  <c r="DE10" i="102"/>
  <c r="DA24" i="102"/>
  <c r="CW35" i="102"/>
  <c r="BV67" i="100" l="1"/>
  <c r="B76" i="102" s="1"/>
  <c r="BW76" i="102" s="1"/>
  <c r="BX76" i="102" s="1"/>
  <c r="BY76" i="102" s="1"/>
  <c r="BZ76" i="102" s="1"/>
  <c r="CA76" i="102" s="1"/>
  <c r="CB76" i="102" s="1"/>
  <c r="CC76" i="102" s="1"/>
  <c r="CD76" i="102" s="1"/>
  <c r="CE76" i="102" s="1"/>
  <c r="CF76" i="102" s="1"/>
  <c r="CG76" i="102" s="1"/>
  <c r="CH76" i="102" s="1"/>
  <c r="CI76" i="102" s="1"/>
  <c r="CJ76" i="102" s="1"/>
  <c r="CK76" i="102" s="1"/>
  <c r="CL76" i="102" s="1"/>
  <c r="CM76" i="102" s="1"/>
  <c r="CN76" i="102" s="1"/>
  <c r="CO76" i="102" s="1"/>
  <c r="CP76" i="102" s="1"/>
  <c r="CQ76" i="102" s="1"/>
  <c r="CR76" i="102" s="1"/>
  <c r="CS76" i="102" s="1"/>
  <c r="CT76" i="102" s="1"/>
  <c r="CU76" i="102" s="1"/>
  <c r="CV76" i="102" s="1"/>
  <c r="CW76" i="102" s="1"/>
  <c r="CX76" i="102" s="1"/>
  <c r="CY76" i="102" s="1"/>
  <c r="CZ76" i="102" s="1"/>
  <c r="DA76" i="102" s="1"/>
  <c r="DB76" i="102" s="1"/>
  <c r="DC76" i="102" s="1"/>
  <c r="DD76" i="102" s="1"/>
  <c r="DE76" i="102" s="1"/>
  <c r="DF76" i="102" s="1"/>
  <c r="DG76" i="102" s="1"/>
  <c r="DH76" i="102" s="1"/>
  <c r="DI76" i="102" s="1"/>
  <c r="DJ76" i="102" s="1"/>
  <c r="DK76" i="102" s="1"/>
  <c r="DL76" i="102" s="1"/>
  <c r="DM76" i="102" s="1"/>
  <c r="DN76" i="102" s="1"/>
  <c r="DO76" i="102" s="1"/>
  <c r="DP76" i="102" s="1"/>
  <c r="DQ76" i="102" s="1"/>
  <c r="DR76" i="102" s="1"/>
  <c r="DS76" i="102" s="1"/>
  <c r="DT76" i="102" s="1"/>
  <c r="DU76" i="102" s="1"/>
  <c r="DV76" i="102" s="1"/>
  <c r="DW76" i="102" s="1"/>
  <c r="DX76" i="102" s="1"/>
  <c r="DY76" i="102" s="1"/>
  <c r="DZ76" i="102" s="1"/>
  <c r="EA76" i="102" s="1"/>
  <c r="EB76" i="102" s="1"/>
  <c r="EC76" i="102" s="1"/>
  <c r="ED76" i="102" s="1"/>
  <c r="EE76" i="102" s="1"/>
  <c r="EF76" i="102" s="1"/>
  <c r="EG76" i="102" s="1"/>
  <c r="EH76" i="102" s="1"/>
  <c r="EI76" i="102" s="1"/>
  <c r="EJ76" i="102" s="1"/>
  <c r="EK76" i="102" s="1"/>
  <c r="EL76" i="102" s="1"/>
  <c r="EM76" i="102" s="1"/>
  <c r="EN76" i="102" s="1"/>
  <c r="EO76" i="102" s="1"/>
  <c r="EP76" i="102" s="1"/>
  <c r="EQ76" i="102" s="1"/>
  <c r="ER76" i="102" s="1"/>
  <c r="ES76" i="102" s="1"/>
  <c r="ET76" i="102" s="1"/>
  <c r="EU76" i="102" s="1"/>
  <c r="EV76" i="102" s="1"/>
  <c r="EW76" i="102" s="1"/>
  <c r="EX76" i="102" s="1"/>
  <c r="EY76" i="102" s="1"/>
  <c r="EZ76" i="102" s="1"/>
  <c r="FA76" i="102" s="1"/>
  <c r="FB76" i="102" s="1"/>
  <c r="FC76" i="102" s="1"/>
  <c r="FD76" i="102" s="1"/>
  <c r="FE76" i="102" s="1"/>
  <c r="FF76" i="102" s="1"/>
  <c r="FG76" i="102" s="1"/>
  <c r="FH76" i="102" s="1"/>
  <c r="FI76" i="102" s="1"/>
  <c r="FJ76" i="102" s="1"/>
  <c r="FK76" i="102" s="1"/>
  <c r="FL76" i="102" s="1"/>
  <c r="FM76" i="102" s="1"/>
  <c r="FN76" i="102" s="1"/>
  <c r="FO76" i="102" s="1"/>
  <c r="FP76" i="102" s="1"/>
  <c r="FQ76" i="102" s="1"/>
  <c r="FR76" i="102" s="1"/>
  <c r="FS76" i="102" s="1"/>
  <c r="FT76" i="102" s="1"/>
  <c r="FU76" i="102" s="1"/>
  <c r="FV76" i="102" s="1"/>
  <c r="FW76" i="102" s="1"/>
  <c r="FX76" i="102" s="1"/>
  <c r="FY76" i="102" s="1"/>
  <c r="FZ76" i="102" s="1"/>
  <c r="GA76" i="102" s="1"/>
  <c r="GB76" i="102" s="1"/>
  <c r="GC76" i="102" s="1"/>
  <c r="GD76" i="102" s="1"/>
  <c r="GE76" i="102" s="1"/>
  <c r="GF76" i="102" s="1"/>
  <c r="GG76" i="102" s="1"/>
  <c r="GH76" i="102" s="1"/>
  <c r="GI76" i="102" s="1"/>
  <c r="GJ76" i="102" s="1"/>
  <c r="GK76" i="102" s="1"/>
  <c r="GL76" i="102" s="1"/>
  <c r="GM76" i="102" s="1"/>
  <c r="GN76" i="102" s="1"/>
  <c r="GO76" i="102" s="1"/>
  <c r="GP76" i="102" s="1"/>
  <c r="GQ76" i="102" s="1"/>
  <c r="GR76" i="102" s="1"/>
  <c r="GS76" i="102" s="1"/>
  <c r="GT76" i="102" s="1"/>
  <c r="GU76" i="102" s="1"/>
  <c r="GV76" i="102" s="1"/>
  <c r="GW76" i="102" s="1"/>
  <c r="GX76" i="102" s="1"/>
  <c r="GY76" i="102" s="1"/>
  <c r="GZ76" i="102" s="1"/>
  <c r="HA76" i="102" s="1"/>
  <c r="HB76" i="102" s="1"/>
  <c r="HC76" i="102" s="1"/>
  <c r="HD76" i="102" s="1"/>
  <c r="HE76" i="102" s="1"/>
  <c r="HF76" i="102" s="1"/>
  <c r="HG76" i="102" s="1"/>
  <c r="HH76" i="102" s="1"/>
  <c r="HI76" i="102" s="1"/>
  <c r="HJ76" i="102" s="1"/>
  <c r="CB73" i="102"/>
  <c r="CX35" i="102"/>
  <c r="DB24" i="102"/>
  <c r="DF10" i="102"/>
  <c r="DD12" i="102"/>
  <c r="C86" i="101"/>
  <c r="E86" i="101" s="1"/>
  <c r="F86" i="101" s="1"/>
  <c r="CZ29" i="102"/>
  <c r="BW82" i="100" l="1"/>
  <c r="BW2" i="102"/>
  <c r="BV55" i="100" s="1"/>
  <c r="BW84" i="100"/>
  <c r="BW67" i="100" s="1"/>
  <c r="B77" i="102" s="1"/>
  <c r="BX77" i="102" s="1"/>
  <c r="CC73" i="102"/>
  <c r="CD73" i="102" s="1"/>
  <c r="CE73" i="102" s="1"/>
  <c r="CF73" i="102" s="1"/>
  <c r="CG73" i="102" s="1"/>
  <c r="CH73" i="102" s="1"/>
  <c r="CI73" i="102" s="1"/>
  <c r="CJ73" i="102" s="1"/>
  <c r="CK73" i="102" s="1"/>
  <c r="CL73" i="102" s="1"/>
  <c r="CM73" i="102" s="1"/>
  <c r="CN73" i="102" s="1"/>
  <c r="CO73" i="102" s="1"/>
  <c r="CP73" i="102" s="1"/>
  <c r="CQ73" i="102" s="1"/>
  <c r="CR73" i="102" s="1"/>
  <c r="CS73" i="102" s="1"/>
  <c r="CT73" i="102" s="1"/>
  <c r="CU73" i="102" s="1"/>
  <c r="CV73" i="102" s="1"/>
  <c r="CW73" i="102" s="1"/>
  <c r="CX73" i="102" s="1"/>
  <c r="CY73" i="102" s="1"/>
  <c r="CZ73" i="102" s="1"/>
  <c r="DA73" i="102" s="1"/>
  <c r="DB73" i="102" s="1"/>
  <c r="DC73" i="102" s="1"/>
  <c r="DD73" i="102" s="1"/>
  <c r="DE73" i="102" s="1"/>
  <c r="DF73" i="102" s="1"/>
  <c r="DG73" i="102" s="1"/>
  <c r="DH73" i="102" s="1"/>
  <c r="DI73" i="102" s="1"/>
  <c r="DJ73" i="102" s="1"/>
  <c r="DK73" i="102" s="1"/>
  <c r="DL73" i="102" s="1"/>
  <c r="DM73" i="102" s="1"/>
  <c r="DN73" i="102" s="1"/>
  <c r="DO73" i="102" s="1"/>
  <c r="DP73" i="102" s="1"/>
  <c r="DQ73" i="102" s="1"/>
  <c r="DR73" i="102" s="1"/>
  <c r="DS73" i="102" s="1"/>
  <c r="DT73" i="102" s="1"/>
  <c r="DU73" i="102" s="1"/>
  <c r="DV73" i="102" s="1"/>
  <c r="DW73" i="102" s="1"/>
  <c r="DX73" i="102" s="1"/>
  <c r="DY73" i="102" s="1"/>
  <c r="DZ73" i="102" s="1"/>
  <c r="EA73" i="102" s="1"/>
  <c r="EB73" i="102" s="1"/>
  <c r="EC73" i="102" s="1"/>
  <c r="ED73" i="102" s="1"/>
  <c r="EE73" i="102" s="1"/>
  <c r="EF73" i="102" s="1"/>
  <c r="EG73" i="102" s="1"/>
  <c r="EH73" i="102" s="1"/>
  <c r="EI73" i="102" s="1"/>
  <c r="EJ73" i="102" s="1"/>
  <c r="EK73" i="102" s="1"/>
  <c r="EL73" i="102" s="1"/>
  <c r="EM73" i="102" s="1"/>
  <c r="EN73" i="102" s="1"/>
  <c r="EO73" i="102" s="1"/>
  <c r="EP73" i="102" s="1"/>
  <c r="EQ73" i="102" s="1"/>
  <c r="ER73" i="102" s="1"/>
  <c r="ES73" i="102" s="1"/>
  <c r="ET73" i="102" s="1"/>
  <c r="EU73" i="102" s="1"/>
  <c r="EV73" i="102" s="1"/>
  <c r="EW73" i="102" s="1"/>
  <c r="EX73" i="102" s="1"/>
  <c r="EY73" i="102" s="1"/>
  <c r="EZ73" i="102" s="1"/>
  <c r="FA73" i="102" s="1"/>
  <c r="FB73" i="102" s="1"/>
  <c r="FC73" i="102" s="1"/>
  <c r="FD73" i="102" s="1"/>
  <c r="FE73" i="102" s="1"/>
  <c r="FF73" i="102" s="1"/>
  <c r="FG73" i="102" s="1"/>
  <c r="FH73" i="102" s="1"/>
  <c r="FI73" i="102" s="1"/>
  <c r="FJ73" i="102" s="1"/>
  <c r="FK73" i="102" s="1"/>
  <c r="FL73" i="102" s="1"/>
  <c r="FM73" i="102" s="1"/>
  <c r="FN73" i="102" s="1"/>
  <c r="FO73" i="102" s="1"/>
  <c r="FP73" i="102" s="1"/>
  <c r="FQ73" i="102" s="1"/>
  <c r="FR73" i="102" s="1"/>
  <c r="FS73" i="102" s="1"/>
  <c r="FT73" i="102" s="1"/>
  <c r="FU73" i="102" s="1"/>
  <c r="FV73" i="102" s="1"/>
  <c r="FW73" i="102" s="1"/>
  <c r="FX73" i="102" s="1"/>
  <c r="FY73" i="102" s="1"/>
  <c r="FZ73" i="102" s="1"/>
  <c r="GA73" i="102" s="1"/>
  <c r="GB73" i="102" s="1"/>
  <c r="GC73" i="102" s="1"/>
  <c r="GD73" i="102" s="1"/>
  <c r="GE73" i="102" s="1"/>
  <c r="GF73" i="102" s="1"/>
  <c r="GG73" i="102" s="1"/>
  <c r="GH73" i="102" s="1"/>
  <c r="GI73" i="102" s="1"/>
  <c r="GJ73" i="102" s="1"/>
  <c r="GK73" i="102" s="1"/>
  <c r="GL73" i="102" s="1"/>
  <c r="GM73" i="102" s="1"/>
  <c r="GN73" i="102" s="1"/>
  <c r="GO73" i="102" s="1"/>
  <c r="GP73" i="102" s="1"/>
  <c r="GQ73" i="102" s="1"/>
  <c r="GR73" i="102" s="1"/>
  <c r="GS73" i="102" s="1"/>
  <c r="GT73" i="102" s="1"/>
  <c r="GU73" i="102" s="1"/>
  <c r="GV73" i="102" s="1"/>
  <c r="GW73" i="102" s="1"/>
  <c r="GX73" i="102" s="1"/>
  <c r="GY73" i="102" s="1"/>
  <c r="GZ73" i="102" s="1"/>
  <c r="HA73" i="102" s="1"/>
  <c r="HB73" i="102" s="1"/>
  <c r="HC73" i="102" s="1"/>
  <c r="HD73" i="102" s="1"/>
  <c r="HE73" i="102" s="1"/>
  <c r="HF73" i="102" s="1"/>
  <c r="HG73" i="102" s="1"/>
  <c r="HH73" i="102" s="1"/>
  <c r="HI73" i="102" s="1"/>
  <c r="HJ73" i="102" s="1"/>
  <c r="C87" i="101"/>
  <c r="E87" i="101" s="1"/>
  <c r="F87" i="101" s="1"/>
  <c r="DC24" i="102"/>
  <c r="CY35" i="102"/>
  <c r="DA29" i="102"/>
  <c r="DE12" i="102"/>
  <c r="DG10" i="102"/>
  <c r="BY77" i="102" l="1"/>
  <c r="BZ77" i="102" s="1"/>
  <c r="CA77" i="102" s="1"/>
  <c r="CB77" i="102" s="1"/>
  <c r="BX2" i="102"/>
  <c r="BW55" i="100" s="1"/>
  <c r="BX84" i="100"/>
  <c r="BX82" i="100"/>
  <c r="C88" i="101"/>
  <c r="E88" i="101" s="1"/>
  <c r="F88" i="101" s="1"/>
  <c r="CZ35" i="102"/>
  <c r="DB29" i="102"/>
  <c r="DD24" i="102"/>
  <c r="DF12" i="102"/>
  <c r="DH10" i="102"/>
  <c r="BX67" i="100" l="1"/>
  <c r="B78" i="102" s="1"/>
  <c r="BY78" i="102" s="1"/>
  <c r="BY2" i="102" s="1"/>
  <c r="BX55" i="100" s="1"/>
  <c r="BY84" i="100"/>
  <c r="CC77" i="102"/>
  <c r="DI10" i="102"/>
  <c r="DE24" i="102"/>
  <c r="DC29" i="102"/>
  <c r="DA35" i="102"/>
  <c r="C89" i="101"/>
  <c r="E89" i="101" s="1"/>
  <c r="F89" i="101" s="1"/>
  <c r="DG12" i="102"/>
  <c r="BY82" i="100" l="1"/>
  <c r="BZ78" i="102"/>
  <c r="CA78" i="102" s="1"/>
  <c r="BY67" i="100"/>
  <c r="B79" i="102" s="1"/>
  <c r="BZ79" i="102" s="1"/>
  <c r="CA79" i="102" s="1"/>
  <c r="CB79" i="102" s="1"/>
  <c r="CC79" i="102" s="1"/>
  <c r="CD79" i="102" s="1"/>
  <c r="CE79" i="102" s="1"/>
  <c r="CF79" i="102" s="1"/>
  <c r="CG79" i="102" s="1"/>
  <c r="CH79" i="102" s="1"/>
  <c r="CI79" i="102" s="1"/>
  <c r="CJ79" i="102" s="1"/>
  <c r="CK79" i="102" s="1"/>
  <c r="CL79" i="102" s="1"/>
  <c r="CM79" i="102" s="1"/>
  <c r="CN79" i="102" s="1"/>
  <c r="CO79" i="102" s="1"/>
  <c r="CP79" i="102" s="1"/>
  <c r="CQ79" i="102" s="1"/>
  <c r="CR79" i="102" s="1"/>
  <c r="CS79" i="102" s="1"/>
  <c r="CT79" i="102" s="1"/>
  <c r="CU79" i="102" s="1"/>
  <c r="CV79" i="102" s="1"/>
  <c r="CW79" i="102" s="1"/>
  <c r="CX79" i="102" s="1"/>
  <c r="CY79" i="102" s="1"/>
  <c r="CZ79" i="102" s="1"/>
  <c r="DA79" i="102" s="1"/>
  <c r="DB79" i="102" s="1"/>
  <c r="DC79" i="102" s="1"/>
  <c r="DD79" i="102" s="1"/>
  <c r="DE79" i="102" s="1"/>
  <c r="DF79" i="102" s="1"/>
  <c r="DG79" i="102" s="1"/>
  <c r="DH79" i="102" s="1"/>
  <c r="DI79" i="102" s="1"/>
  <c r="DJ79" i="102" s="1"/>
  <c r="DK79" i="102" s="1"/>
  <c r="DL79" i="102" s="1"/>
  <c r="DM79" i="102" s="1"/>
  <c r="DN79" i="102" s="1"/>
  <c r="DO79" i="102" s="1"/>
  <c r="DP79" i="102" s="1"/>
  <c r="DQ79" i="102" s="1"/>
  <c r="DR79" i="102" s="1"/>
  <c r="DS79" i="102" s="1"/>
  <c r="DT79" i="102" s="1"/>
  <c r="DU79" i="102" s="1"/>
  <c r="DV79" i="102" s="1"/>
  <c r="DW79" i="102" s="1"/>
  <c r="DX79" i="102" s="1"/>
  <c r="DY79" i="102" s="1"/>
  <c r="DZ79" i="102" s="1"/>
  <c r="EA79" i="102" s="1"/>
  <c r="EB79" i="102" s="1"/>
  <c r="EC79" i="102" s="1"/>
  <c r="ED79" i="102" s="1"/>
  <c r="EE79" i="102" s="1"/>
  <c r="EF79" i="102" s="1"/>
  <c r="EG79" i="102" s="1"/>
  <c r="EH79" i="102" s="1"/>
  <c r="EI79" i="102" s="1"/>
  <c r="EJ79" i="102" s="1"/>
  <c r="EK79" i="102" s="1"/>
  <c r="EL79" i="102" s="1"/>
  <c r="EM79" i="102" s="1"/>
  <c r="EN79" i="102" s="1"/>
  <c r="EO79" i="102" s="1"/>
  <c r="EP79" i="102" s="1"/>
  <c r="EQ79" i="102" s="1"/>
  <c r="ER79" i="102" s="1"/>
  <c r="ES79" i="102" s="1"/>
  <c r="ET79" i="102" s="1"/>
  <c r="EU79" i="102" s="1"/>
  <c r="EV79" i="102" s="1"/>
  <c r="EW79" i="102" s="1"/>
  <c r="EX79" i="102" s="1"/>
  <c r="EY79" i="102" s="1"/>
  <c r="EZ79" i="102" s="1"/>
  <c r="FA79" i="102" s="1"/>
  <c r="FB79" i="102" s="1"/>
  <c r="FC79" i="102" s="1"/>
  <c r="FD79" i="102" s="1"/>
  <c r="FE79" i="102" s="1"/>
  <c r="FF79" i="102" s="1"/>
  <c r="FG79" i="102" s="1"/>
  <c r="FH79" i="102" s="1"/>
  <c r="FI79" i="102" s="1"/>
  <c r="FJ79" i="102" s="1"/>
  <c r="FK79" i="102" s="1"/>
  <c r="FL79" i="102" s="1"/>
  <c r="FM79" i="102" s="1"/>
  <c r="FN79" i="102" s="1"/>
  <c r="FO79" i="102" s="1"/>
  <c r="FP79" i="102" s="1"/>
  <c r="FQ79" i="102" s="1"/>
  <c r="FR79" i="102" s="1"/>
  <c r="FS79" i="102" s="1"/>
  <c r="FT79" i="102" s="1"/>
  <c r="FU79" i="102" s="1"/>
  <c r="FV79" i="102" s="1"/>
  <c r="FW79" i="102" s="1"/>
  <c r="FX79" i="102" s="1"/>
  <c r="FY79" i="102" s="1"/>
  <c r="FZ79" i="102" s="1"/>
  <c r="GA79" i="102" s="1"/>
  <c r="GB79" i="102" s="1"/>
  <c r="GC79" i="102" s="1"/>
  <c r="GD79" i="102" s="1"/>
  <c r="GE79" i="102" s="1"/>
  <c r="GF79" i="102" s="1"/>
  <c r="GG79" i="102" s="1"/>
  <c r="GH79" i="102" s="1"/>
  <c r="GI79" i="102" s="1"/>
  <c r="GJ79" i="102" s="1"/>
  <c r="GK79" i="102" s="1"/>
  <c r="GL79" i="102" s="1"/>
  <c r="GM79" i="102" s="1"/>
  <c r="GN79" i="102" s="1"/>
  <c r="GO79" i="102" s="1"/>
  <c r="GP79" i="102" s="1"/>
  <c r="GQ79" i="102" s="1"/>
  <c r="GR79" i="102" s="1"/>
  <c r="GS79" i="102" s="1"/>
  <c r="GT79" i="102" s="1"/>
  <c r="GU79" i="102" s="1"/>
  <c r="GV79" i="102" s="1"/>
  <c r="GW79" i="102" s="1"/>
  <c r="GX79" i="102" s="1"/>
  <c r="GY79" i="102" s="1"/>
  <c r="GZ79" i="102" s="1"/>
  <c r="HA79" i="102" s="1"/>
  <c r="HB79" i="102" s="1"/>
  <c r="HC79" i="102" s="1"/>
  <c r="HD79" i="102" s="1"/>
  <c r="HE79" i="102" s="1"/>
  <c r="HF79" i="102" s="1"/>
  <c r="HG79" i="102" s="1"/>
  <c r="HH79" i="102" s="1"/>
  <c r="HI79" i="102" s="1"/>
  <c r="HJ79" i="102" s="1"/>
  <c r="BZ84" i="100"/>
  <c r="CD77" i="102"/>
  <c r="C90" i="101"/>
  <c r="E90" i="101" s="1"/>
  <c r="F90" i="101" s="1"/>
  <c r="DH12" i="102"/>
  <c r="DB35" i="102"/>
  <c r="DJ10" i="102"/>
  <c r="DD29" i="102"/>
  <c r="DF24" i="102"/>
  <c r="BZ82" i="100" l="1"/>
  <c r="BZ67" i="100" s="1"/>
  <c r="B80" i="102" s="1"/>
  <c r="CA80" i="102" s="1"/>
  <c r="BZ2" i="102"/>
  <c r="BY55" i="100" s="1"/>
  <c r="CB78" i="102"/>
  <c r="CC78" i="102" s="1"/>
  <c r="CD78" i="102" s="1"/>
  <c r="CE78" i="102" s="1"/>
  <c r="CF78" i="102" s="1"/>
  <c r="CG78" i="102" s="1"/>
  <c r="CH78" i="102" s="1"/>
  <c r="CI78" i="102" s="1"/>
  <c r="CJ78" i="102" s="1"/>
  <c r="CK78" i="102" s="1"/>
  <c r="CL78" i="102" s="1"/>
  <c r="CM78" i="102" s="1"/>
  <c r="CN78" i="102" s="1"/>
  <c r="CO78" i="102" s="1"/>
  <c r="CP78" i="102" s="1"/>
  <c r="CQ78" i="102" s="1"/>
  <c r="CR78" i="102" s="1"/>
  <c r="CS78" i="102" s="1"/>
  <c r="CT78" i="102" s="1"/>
  <c r="CU78" i="102" s="1"/>
  <c r="CV78" i="102" s="1"/>
  <c r="CW78" i="102" s="1"/>
  <c r="CX78" i="102" s="1"/>
  <c r="CY78" i="102" s="1"/>
  <c r="CZ78" i="102" s="1"/>
  <c r="DA78" i="102" s="1"/>
  <c r="DB78" i="102" s="1"/>
  <c r="DC78" i="102" s="1"/>
  <c r="DD78" i="102" s="1"/>
  <c r="DE78" i="102" s="1"/>
  <c r="DF78" i="102" s="1"/>
  <c r="DG78" i="102" s="1"/>
  <c r="DH78" i="102" s="1"/>
  <c r="DI78" i="102" s="1"/>
  <c r="DJ78" i="102" s="1"/>
  <c r="DK78" i="102" s="1"/>
  <c r="DL78" i="102" s="1"/>
  <c r="DM78" i="102" s="1"/>
  <c r="DN78" i="102" s="1"/>
  <c r="DO78" i="102" s="1"/>
  <c r="DP78" i="102" s="1"/>
  <c r="DQ78" i="102" s="1"/>
  <c r="DR78" i="102" s="1"/>
  <c r="DS78" i="102" s="1"/>
  <c r="DT78" i="102" s="1"/>
  <c r="DU78" i="102" s="1"/>
  <c r="DV78" i="102" s="1"/>
  <c r="DW78" i="102" s="1"/>
  <c r="DX78" i="102" s="1"/>
  <c r="DY78" i="102" s="1"/>
  <c r="DZ78" i="102" s="1"/>
  <c r="EA78" i="102" s="1"/>
  <c r="EB78" i="102" s="1"/>
  <c r="EC78" i="102" s="1"/>
  <c r="ED78" i="102" s="1"/>
  <c r="EE78" i="102" s="1"/>
  <c r="EF78" i="102" s="1"/>
  <c r="EG78" i="102" s="1"/>
  <c r="EH78" i="102" s="1"/>
  <c r="EI78" i="102" s="1"/>
  <c r="EJ78" i="102" s="1"/>
  <c r="EK78" i="102" s="1"/>
  <c r="EL78" i="102" s="1"/>
  <c r="EM78" i="102" s="1"/>
  <c r="EN78" i="102" s="1"/>
  <c r="EO78" i="102" s="1"/>
  <c r="EP78" i="102" s="1"/>
  <c r="EQ78" i="102" s="1"/>
  <c r="ER78" i="102" s="1"/>
  <c r="ES78" i="102" s="1"/>
  <c r="ET78" i="102" s="1"/>
  <c r="EU78" i="102" s="1"/>
  <c r="EV78" i="102" s="1"/>
  <c r="EW78" i="102" s="1"/>
  <c r="EX78" i="102" s="1"/>
  <c r="EY78" i="102" s="1"/>
  <c r="EZ78" i="102" s="1"/>
  <c r="FA78" i="102" s="1"/>
  <c r="FB78" i="102" s="1"/>
  <c r="FC78" i="102" s="1"/>
  <c r="FD78" i="102" s="1"/>
  <c r="FE78" i="102" s="1"/>
  <c r="FF78" i="102" s="1"/>
  <c r="FG78" i="102" s="1"/>
  <c r="FH78" i="102" s="1"/>
  <c r="FI78" i="102" s="1"/>
  <c r="FJ78" i="102" s="1"/>
  <c r="FK78" i="102" s="1"/>
  <c r="FL78" i="102" s="1"/>
  <c r="FM78" i="102" s="1"/>
  <c r="FN78" i="102" s="1"/>
  <c r="FO78" i="102" s="1"/>
  <c r="FP78" i="102" s="1"/>
  <c r="FQ78" i="102" s="1"/>
  <c r="FR78" i="102" s="1"/>
  <c r="FS78" i="102" s="1"/>
  <c r="FT78" i="102" s="1"/>
  <c r="FU78" i="102" s="1"/>
  <c r="FV78" i="102" s="1"/>
  <c r="FW78" i="102" s="1"/>
  <c r="FX78" i="102" s="1"/>
  <c r="FY78" i="102" s="1"/>
  <c r="FZ78" i="102" s="1"/>
  <c r="GA78" i="102" s="1"/>
  <c r="GB78" i="102" s="1"/>
  <c r="GC78" i="102" s="1"/>
  <c r="GD78" i="102" s="1"/>
  <c r="GE78" i="102" s="1"/>
  <c r="GF78" i="102" s="1"/>
  <c r="GG78" i="102" s="1"/>
  <c r="GH78" i="102" s="1"/>
  <c r="GI78" i="102" s="1"/>
  <c r="GJ78" i="102" s="1"/>
  <c r="GK78" i="102" s="1"/>
  <c r="GL78" i="102" s="1"/>
  <c r="GM78" i="102" s="1"/>
  <c r="GN78" i="102" s="1"/>
  <c r="GO78" i="102" s="1"/>
  <c r="GP78" i="102" s="1"/>
  <c r="GQ78" i="102" s="1"/>
  <c r="GR78" i="102" s="1"/>
  <c r="GS78" i="102" s="1"/>
  <c r="GT78" i="102" s="1"/>
  <c r="GU78" i="102" s="1"/>
  <c r="GV78" i="102" s="1"/>
  <c r="GW78" i="102" s="1"/>
  <c r="GX78" i="102" s="1"/>
  <c r="GY78" i="102" s="1"/>
  <c r="GZ78" i="102" s="1"/>
  <c r="HA78" i="102" s="1"/>
  <c r="HB78" i="102" s="1"/>
  <c r="HC78" i="102" s="1"/>
  <c r="HD78" i="102" s="1"/>
  <c r="HE78" i="102" s="1"/>
  <c r="HF78" i="102" s="1"/>
  <c r="HG78" i="102" s="1"/>
  <c r="HH78" i="102" s="1"/>
  <c r="HI78" i="102" s="1"/>
  <c r="HJ78" i="102" s="1"/>
  <c r="CE77" i="102"/>
  <c r="DE29" i="102"/>
  <c r="DK10" i="102"/>
  <c r="DI12" i="102"/>
  <c r="DG24" i="102"/>
  <c r="DC35" i="102"/>
  <c r="C91" i="101"/>
  <c r="E91" i="101" s="1"/>
  <c r="F91" i="101" s="1"/>
  <c r="CB80" i="102" l="1"/>
  <c r="CC80" i="102" s="1"/>
  <c r="CD80" i="102" s="1"/>
  <c r="CE80" i="102" s="1"/>
  <c r="CF80" i="102" s="1"/>
  <c r="CG80" i="102" s="1"/>
  <c r="CH80" i="102" s="1"/>
  <c r="CI80" i="102" s="1"/>
  <c r="CJ80" i="102" s="1"/>
  <c r="CK80" i="102" s="1"/>
  <c r="CL80" i="102" s="1"/>
  <c r="CM80" i="102" s="1"/>
  <c r="CN80" i="102" s="1"/>
  <c r="CO80" i="102" s="1"/>
  <c r="CP80" i="102" s="1"/>
  <c r="CQ80" i="102" s="1"/>
  <c r="CR80" i="102" s="1"/>
  <c r="CS80" i="102" s="1"/>
  <c r="CT80" i="102" s="1"/>
  <c r="CU80" i="102" s="1"/>
  <c r="CV80" i="102" s="1"/>
  <c r="CW80" i="102" s="1"/>
  <c r="CX80" i="102" s="1"/>
  <c r="CY80" i="102" s="1"/>
  <c r="CZ80" i="102" s="1"/>
  <c r="DA80" i="102" s="1"/>
  <c r="DB80" i="102" s="1"/>
  <c r="DC80" i="102" s="1"/>
  <c r="DD80" i="102" s="1"/>
  <c r="DE80" i="102" s="1"/>
  <c r="DF80" i="102" s="1"/>
  <c r="DG80" i="102" s="1"/>
  <c r="DH80" i="102" s="1"/>
  <c r="DI80" i="102" s="1"/>
  <c r="DJ80" i="102" s="1"/>
  <c r="DK80" i="102" s="1"/>
  <c r="DL80" i="102" s="1"/>
  <c r="DM80" i="102" s="1"/>
  <c r="DN80" i="102" s="1"/>
  <c r="DO80" i="102" s="1"/>
  <c r="DP80" i="102" s="1"/>
  <c r="DQ80" i="102" s="1"/>
  <c r="DR80" i="102" s="1"/>
  <c r="DS80" i="102" s="1"/>
  <c r="DT80" i="102" s="1"/>
  <c r="DU80" i="102" s="1"/>
  <c r="DV80" i="102" s="1"/>
  <c r="DW80" i="102" s="1"/>
  <c r="DX80" i="102" s="1"/>
  <c r="DY80" i="102" s="1"/>
  <c r="DZ80" i="102" s="1"/>
  <c r="EA80" i="102" s="1"/>
  <c r="EB80" i="102" s="1"/>
  <c r="EC80" i="102" s="1"/>
  <c r="ED80" i="102" s="1"/>
  <c r="EE80" i="102" s="1"/>
  <c r="EF80" i="102" s="1"/>
  <c r="EG80" i="102" s="1"/>
  <c r="EH80" i="102" s="1"/>
  <c r="EI80" i="102" s="1"/>
  <c r="EJ80" i="102" s="1"/>
  <c r="EK80" i="102" s="1"/>
  <c r="EL80" i="102" s="1"/>
  <c r="EM80" i="102" s="1"/>
  <c r="EN80" i="102" s="1"/>
  <c r="EO80" i="102" s="1"/>
  <c r="EP80" i="102" s="1"/>
  <c r="EQ80" i="102" s="1"/>
  <c r="ER80" i="102" s="1"/>
  <c r="ES80" i="102" s="1"/>
  <c r="ET80" i="102" s="1"/>
  <c r="EU80" i="102" s="1"/>
  <c r="EV80" i="102" s="1"/>
  <c r="EW80" i="102" s="1"/>
  <c r="EX80" i="102" s="1"/>
  <c r="EY80" i="102" s="1"/>
  <c r="EZ80" i="102" s="1"/>
  <c r="FA80" i="102" s="1"/>
  <c r="FB80" i="102" s="1"/>
  <c r="FC80" i="102" s="1"/>
  <c r="FD80" i="102" s="1"/>
  <c r="FE80" i="102" s="1"/>
  <c r="FF80" i="102" s="1"/>
  <c r="FG80" i="102" s="1"/>
  <c r="FH80" i="102" s="1"/>
  <c r="FI80" i="102" s="1"/>
  <c r="FJ80" i="102" s="1"/>
  <c r="FK80" i="102" s="1"/>
  <c r="FL80" i="102" s="1"/>
  <c r="FM80" i="102" s="1"/>
  <c r="FN80" i="102" s="1"/>
  <c r="FO80" i="102" s="1"/>
  <c r="FP80" i="102" s="1"/>
  <c r="FQ80" i="102" s="1"/>
  <c r="FR80" i="102" s="1"/>
  <c r="FS80" i="102" s="1"/>
  <c r="FT80" i="102" s="1"/>
  <c r="FU80" i="102" s="1"/>
  <c r="FV80" i="102" s="1"/>
  <c r="FW80" i="102" s="1"/>
  <c r="FX80" i="102" s="1"/>
  <c r="FY80" i="102" s="1"/>
  <c r="FZ80" i="102" s="1"/>
  <c r="GA80" i="102" s="1"/>
  <c r="GB80" i="102" s="1"/>
  <c r="GC80" i="102" s="1"/>
  <c r="GD80" i="102" s="1"/>
  <c r="GE80" i="102" s="1"/>
  <c r="GF80" i="102" s="1"/>
  <c r="GG80" i="102" s="1"/>
  <c r="GH80" i="102" s="1"/>
  <c r="GI80" i="102" s="1"/>
  <c r="GJ80" i="102" s="1"/>
  <c r="GK80" i="102" s="1"/>
  <c r="GL80" i="102" s="1"/>
  <c r="GM80" i="102" s="1"/>
  <c r="GN80" i="102" s="1"/>
  <c r="GO80" i="102" s="1"/>
  <c r="GP80" i="102" s="1"/>
  <c r="GQ80" i="102" s="1"/>
  <c r="GR80" i="102" s="1"/>
  <c r="GS80" i="102" s="1"/>
  <c r="GT80" i="102" s="1"/>
  <c r="GU80" i="102" s="1"/>
  <c r="GV80" i="102" s="1"/>
  <c r="GW80" i="102" s="1"/>
  <c r="GX80" i="102" s="1"/>
  <c r="GY80" i="102" s="1"/>
  <c r="GZ80" i="102" s="1"/>
  <c r="HA80" i="102" s="1"/>
  <c r="HB80" i="102" s="1"/>
  <c r="HC80" i="102" s="1"/>
  <c r="HD80" i="102" s="1"/>
  <c r="HE80" i="102" s="1"/>
  <c r="HF80" i="102" s="1"/>
  <c r="HG80" i="102" s="1"/>
  <c r="HH80" i="102" s="1"/>
  <c r="HI80" i="102" s="1"/>
  <c r="HJ80" i="102" s="1"/>
  <c r="CA2" i="102"/>
  <c r="BZ55" i="100" s="1"/>
  <c r="CA84" i="100"/>
  <c r="CA82" i="100"/>
  <c r="CF77" i="102"/>
  <c r="DJ12" i="102"/>
  <c r="DF29" i="102"/>
  <c r="DD35" i="102"/>
  <c r="C92" i="101"/>
  <c r="E92" i="101" s="1"/>
  <c r="F92" i="101" s="1"/>
  <c r="DL10" i="102"/>
  <c r="DH24" i="102"/>
  <c r="CA67" i="100" l="1"/>
  <c r="B81" i="102" s="1"/>
  <c r="CB81" i="102" s="1"/>
  <c r="CC81" i="102" s="1"/>
  <c r="CG77" i="102"/>
  <c r="CH77" i="102" s="1"/>
  <c r="CI77" i="102" s="1"/>
  <c r="CJ77" i="102" s="1"/>
  <c r="CK77" i="102" s="1"/>
  <c r="CL77" i="102" s="1"/>
  <c r="CM77" i="102" s="1"/>
  <c r="CN77" i="102" s="1"/>
  <c r="CO77" i="102" s="1"/>
  <c r="CP77" i="102" s="1"/>
  <c r="CQ77" i="102" s="1"/>
  <c r="CR77" i="102" s="1"/>
  <c r="CS77" i="102" s="1"/>
  <c r="CT77" i="102" s="1"/>
  <c r="CU77" i="102" s="1"/>
  <c r="CV77" i="102" s="1"/>
  <c r="CW77" i="102" s="1"/>
  <c r="CX77" i="102" s="1"/>
  <c r="CY77" i="102" s="1"/>
  <c r="CZ77" i="102" s="1"/>
  <c r="DA77" i="102" s="1"/>
  <c r="DB77" i="102" s="1"/>
  <c r="DC77" i="102" s="1"/>
  <c r="DD77" i="102" s="1"/>
  <c r="DE77" i="102" s="1"/>
  <c r="DF77" i="102" s="1"/>
  <c r="DG77" i="102" s="1"/>
  <c r="DH77" i="102" s="1"/>
  <c r="DI77" i="102" s="1"/>
  <c r="DJ77" i="102" s="1"/>
  <c r="DK77" i="102" s="1"/>
  <c r="DL77" i="102" s="1"/>
  <c r="DM77" i="102" s="1"/>
  <c r="DN77" i="102" s="1"/>
  <c r="DO77" i="102" s="1"/>
  <c r="DP77" i="102" s="1"/>
  <c r="DQ77" i="102" s="1"/>
  <c r="DR77" i="102" s="1"/>
  <c r="DS77" i="102" s="1"/>
  <c r="DT77" i="102" s="1"/>
  <c r="DU77" i="102" s="1"/>
  <c r="DV77" i="102" s="1"/>
  <c r="DW77" i="102" s="1"/>
  <c r="DX77" i="102" s="1"/>
  <c r="DY77" i="102" s="1"/>
  <c r="DZ77" i="102" s="1"/>
  <c r="EA77" i="102" s="1"/>
  <c r="EB77" i="102" s="1"/>
  <c r="EC77" i="102" s="1"/>
  <c r="ED77" i="102" s="1"/>
  <c r="EE77" i="102" s="1"/>
  <c r="EF77" i="102" s="1"/>
  <c r="EG77" i="102" s="1"/>
  <c r="EH77" i="102" s="1"/>
  <c r="EI77" i="102" s="1"/>
  <c r="EJ77" i="102" s="1"/>
  <c r="EK77" i="102" s="1"/>
  <c r="EL77" i="102" s="1"/>
  <c r="EM77" i="102" s="1"/>
  <c r="EN77" i="102" s="1"/>
  <c r="EO77" i="102" s="1"/>
  <c r="EP77" i="102" s="1"/>
  <c r="EQ77" i="102" s="1"/>
  <c r="ER77" i="102" s="1"/>
  <c r="ES77" i="102" s="1"/>
  <c r="ET77" i="102" s="1"/>
  <c r="EU77" i="102" s="1"/>
  <c r="EV77" i="102" s="1"/>
  <c r="EW77" i="102" s="1"/>
  <c r="EX77" i="102" s="1"/>
  <c r="EY77" i="102" s="1"/>
  <c r="EZ77" i="102" s="1"/>
  <c r="FA77" i="102" s="1"/>
  <c r="FB77" i="102" s="1"/>
  <c r="FC77" i="102" s="1"/>
  <c r="FD77" i="102" s="1"/>
  <c r="FE77" i="102" s="1"/>
  <c r="FF77" i="102" s="1"/>
  <c r="FG77" i="102" s="1"/>
  <c r="FH77" i="102" s="1"/>
  <c r="FI77" i="102" s="1"/>
  <c r="FJ77" i="102" s="1"/>
  <c r="FK77" i="102" s="1"/>
  <c r="FL77" i="102" s="1"/>
  <c r="FM77" i="102" s="1"/>
  <c r="FN77" i="102" s="1"/>
  <c r="FO77" i="102" s="1"/>
  <c r="FP77" i="102" s="1"/>
  <c r="FQ77" i="102" s="1"/>
  <c r="FR77" i="102" s="1"/>
  <c r="FS77" i="102" s="1"/>
  <c r="FT77" i="102" s="1"/>
  <c r="FU77" i="102" s="1"/>
  <c r="FV77" i="102" s="1"/>
  <c r="FW77" i="102" s="1"/>
  <c r="FX77" i="102" s="1"/>
  <c r="FY77" i="102" s="1"/>
  <c r="FZ77" i="102" s="1"/>
  <c r="GA77" i="102" s="1"/>
  <c r="GB77" i="102" s="1"/>
  <c r="GC77" i="102" s="1"/>
  <c r="GD77" i="102" s="1"/>
  <c r="GE77" i="102" s="1"/>
  <c r="GF77" i="102" s="1"/>
  <c r="GG77" i="102" s="1"/>
  <c r="GH77" i="102" s="1"/>
  <c r="GI77" i="102" s="1"/>
  <c r="GJ77" i="102" s="1"/>
  <c r="GK77" i="102" s="1"/>
  <c r="GL77" i="102" s="1"/>
  <c r="GM77" i="102" s="1"/>
  <c r="GN77" i="102" s="1"/>
  <c r="GO77" i="102" s="1"/>
  <c r="GP77" i="102" s="1"/>
  <c r="GQ77" i="102" s="1"/>
  <c r="GR77" i="102" s="1"/>
  <c r="GS77" i="102" s="1"/>
  <c r="GT77" i="102" s="1"/>
  <c r="GU77" i="102" s="1"/>
  <c r="GV77" i="102" s="1"/>
  <c r="GW77" i="102" s="1"/>
  <c r="GX77" i="102" s="1"/>
  <c r="GY77" i="102" s="1"/>
  <c r="GZ77" i="102" s="1"/>
  <c r="HA77" i="102" s="1"/>
  <c r="HB77" i="102" s="1"/>
  <c r="HC77" i="102" s="1"/>
  <c r="HD77" i="102" s="1"/>
  <c r="HE77" i="102" s="1"/>
  <c r="HF77" i="102" s="1"/>
  <c r="HG77" i="102" s="1"/>
  <c r="HH77" i="102" s="1"/>
  <c r="HI77" i="102" s="1"/>
  <c r="HJ77" i="102" s="1"/>
  <c r="C93" i="101"/>
  <c r="E93" i="101" s="1"/>
  <c r="F93" i="101" s="1"/>
  <c r="DG29" i="102"/>
  <c r="DK12" i="102"/>
  <c r="DM10" i="102"/>
  <c r="DI24" i="102"/>
  <c r="DE35" i="102"/>
  <c r="CB2" i="102" l="1"/>
  <c r="CA55" i="100" s="1"/>
  <c r="CB84" i="100"/>
  <c r="CB82" i="100"/>
  <c r="CD81" i="102"/>
  <c r="CE81" i="102" s="1"/>
  <c r="CF81" i="102" s="1"/>
  <c r="CG81" i="102" s="1"/>
  <c r="CH81" i="102" s="1"/>
  <c r="CI81" i="102" s="1"/>
  <c r="CJ81" i="102" s="1"/>
  <c r="CK81" i="102" s="1"/>
  <c r="CL81" i="102" s="1"/>
  <c r="CM81" i="102" s="1"/>
  <c r="CN81" i="102" s="1"/>
  <c r="CO81" i="102" s="1"/>
  <c r="CP81" i="102" s="1"/>
  <c r="CQ81" i="102" s="1"/>
  <c r="CR81" i="102" s="1"/>
  <c r="CS81" i="102" s="1"/>
  <c r="CT81" i="102" s="1"/>
  <c r="CU81" i="102" s="1"/>
  <c r="CV81" i="102" s="1"/>
  <c r="CW81" i="102" s="1"/>
  <c r="CX81" i="102" s="1"/>
  <c r="CY81" i="102" s="1"/>
  <c r="CZ81" i="102" s="1"/>
  <c r="DA81" i="102" s="1"/>
  <c r="DB81" i="102" s="1"/>
  <c r="DC81" i="102" s="1"/>
  <c r="DD81" i="102" s="1"/>
  <c r="DE81" i="102" s="1"/>
  <c r="DF81" i="102" s="1"/>
  <c r="DG81" i="102" s="1"/>
  <c r="DH81" i="102" s="1"/>
  <c r="DI81" i="102" s="1"/>
  <c r="DJ81" i="102" s="1"/>
  <c r="DK81" i="102" s="1"/>
  <c r="DL81" i="102" s="1"/>
  <c r="DM81" i="102" s="1"/>
  <c r="DN81" i="102" s="1"/>
  <c r="DO81" i="102" s="1"/>
  <c r="DP81" i="102" s="1"/>
  <c r="DQ81" i="102" s="1"/>
  <c r="DR81" i="102" s="1"/>
  <c r="DS81" i="102" s="1"/>
  <c r="DT81" i="102" s="1"/>
  <c r="DU81" i="102" s="1"/>
  <c r="DV81" i="102" s="1"/>
  <c r="DW81" i="102" s="1"/>
  <c r="DX81" i="102" s="1"/>
  <c r="DY81" i="102" s="1"/>
  <c r="DZ81" i="102" s="1"/>
  <c r="EA81" i="102" s="1"/>
  <c r="EB81" i="102" s="1"/>
  <c r="EC81" i="102" s="1"/>
  <c r="ED81" i="102" s="1"/>
  <c r="EE81" i="102" s="1"/>
  <c r="EF81" i="102" s="1"/>
  <c r="EG81" i="102" s="1"/>
  <c r="EH81" i="102" s="1"/>
  <c r="EI81" i="102" s="1"/>
  <c r="EJ81" i="102" s="1"/>
  <c r="EK81" i="102" s="1"/>
  <c r="EL81" i="102" s="1"/>
  <c r="EM81" i="102" s="1"/>
  <c r="EN81" i="102" s="1"/>
  <c r="EO81" i="102" s="1"/>
  <c r="EP81" i="102" s="1"/>
  <c r="EQ81" i="102" s="1"/>
  <c r="ER81" i="102" s="1"/>
  <c r="ES81" i="102" s="1"/>
  <c r="ET81" i="102" s="1"/>
  <c r="EU81" i="102" s="1"/>
  <c r="EV81" i="102" s="1"/>
  <c r="EW81" i="102" s="1"/>
  <c r="EX81" i="102" s="1"/>
  <c r="EY81" i="102" s="1"/>
  <c r="EZ81" i="102" s="1"/>
  <c r="FA81" i="102" s="1"/>
  <c r="FB81" i="102" s="1"/>
  <c r="FC81" i="102" s="1"/>
  <c r="FD81" i="102" s="1"/>
  <c r="FE81" i="102" s="1"/>
  <c r="FF81" i="102" s="1"/>
  <c r="FG81" i="102" s="1"/>
  <c r="FH81" i="102" s="1"/>
  <c r="FI81" i="102" s="1"/>
  <c r="FJ81" i="102" s="1"/>
  <c r="FK81" i="102" s="1"/>
  <c r="FL81" i="102" s="1"/>
  <c r="FM81" i="102" s="1"/>
  <c r="FN81" i="102" s="1"/>
  <c r="FO81" i="102" s="1"/>
  <c r="FP81" i="102" s="1"/>
  <c r="FQ81" i="102" s="1"/>
  <c r="FR81" i="102" s="1"/>
  <c r="FS81" i="102" s="1"/>
  <c r="FT81" i="102" s="1"/>
  <c r="FU81" i="102" s="1"/>
  <c r="FV81" i="102" s="1"/>
  <c r="FW81" i="102" s="1"/>
  <c r="FX81" i="102" s="1"/>
  <c r="FY81" i="102" s="1"/>
  <c r="FZ81" i="102" s="1"/>
  <c r="GA81" i="102" s="1"/>
  <c r="GB81" i="102" s="1"/>
  <c r="GC81" i="102" s="1"/>
  <c r="GD81" i="102" s="1"/>
  <c r="GE81" i="102" s="1"/>
  <c r="GF81" i="102" s="1"/>
  <c r="GG81" i="102" s="1"/>
  <c r="GH81" i="102" s="1"/>
  <c r="GI81" i="102" s="1"/>
  <c r="GJ81" i="102" s="1"/>
  <c r="GK81" i="102" s="1"/>
  <c r="GL81" i="102" s="1"/>
  <c r="GM81" i="102" s="1"/>
  <c r="GN81" i="102" s="1"/>
  <c r="GO81" i="102" s="1"/>
  <c r="GP81" i="102" s="1"/>
  <c r="GQ81" i="102" s="1"/>
  <c r="GR81" i="102" s="1"/>
  <c r="GS81" i="102" s="1"/>
  <c r="GT81" i="102" s="1"/>
  <c r="GU81" i="102" s="1"/>
  <c r="GV81" i="102" s="1"/>
  <c r="GW81" i="102" s="1"/>
  <c r="GX81" i="102" s="1"/>
  <c r="GY81" i="102" s="1"/>
  <c r="GZ81" i="102" s="1"/>
  <c r="HA81" i="102" s="1"/>
  <c r="HB81" i="102" s="1"/>
  <c r="HC81" i="102" s="1"/>
  <c r="HD81" i="102" s="1"/>
  <c r="HE81" i="102" s="1"/>
  <c r="HF81" i="102" s="1"/>
  <c r="HG81" i="102" s="1"/>
  <c r="HH81" i="102" s="1"/>
  <c r="HI81" i="102" s="1"/>
  <c r="HJ81" i="102" s="1"/>
  <c r="C94" i="101"/>
  <c r="E94" i="101" s="1"/>
  <c r="F94" i="101" s="1"/>
  <c r="DF35" i="102"/>
  <c r="DL12" i="102"/>
  <c r="DH29" i="102"/>
  <c r="DN10" i="102"/>
  <c r="DJ24" i="102"/>
  <c r="CB67" i="100" l="1"/>
  <c r="B82" i="102" s="1"/>
  <c r="CC82" i="102" s="1"/>
  <c r="CD82" i="102" s="1"/>
  <c r="CE82" i="102" s="1"/>
  <c r="CF82" i="102" s="1"/>
  <c r="CG82" i="102" s="1"/>
  <c r="CH82" i="102" s="1"/>
  <c r="CI82" i="102" s="1"/>
  <c r="CJ82" i="102" s="1"/>
  <c r="CK82" i="102" s="1"/>
  <c r="CL82" i="102" s="1"/>
  <c r="CM82" i="102" s="1"/>
  <c r="CN82" i="102" s="1"/>
  <c r="CO82" i="102" s="1"/>
  <c r="CP82" i="102" s="1"/>
  <c r="CQ82" i="102" s="1"/>
  <c r="CR82" i="102" s="1"/>
  <c r="CS82" i="102" s="1"/>
  <c r="CT82" i="102" s="1"/>
  <c r="CU82" i="102" s="1"/>
  <c r="CV82" i="102" s="1"/>
  <c r="CW82" i="102" s="1"/>
  <c r="CX82" i="102" s="1"/>
  <c r="CY82" i="102" s="1"/>
  <c r="CZ82" i="102" s="1"/>
  <c r="DA82" i="102" s="1"/>
  <c r="DB82" i="102" s="1"/>
  <c r="DC82" i="102" s="1"/>
  <c r="DD82" i="102" s="1"/>
  <c r="DE82" i="102" s="1"/>
  <c r="DF82" i="102" s="1"/>
  <c r="DG82" i="102" s="1"/>
  <c r="DH82" i="102" s="1"/>
  <c r="DI82" i="102" s="1"/>
  <c r="DJ82" i="102" s="1"/>
  <c r="DK82" i="102" s="1"/>
  <c r="DL82" i="102" s="1"/>
  <c r="DM82" i="102" s="1"/>
  <c r="DN82" i="102" s="1"/>
  <c r="DO82" i="102" s="1"/>
  <c r="DP82" i="102" s="1"/>
  <c r="DQ82" i="102" s="1"/>
  <c r="DR82" i="102" s="1"/>
  <c r="DS82" i="102" s="1"/>
  <c r="DT82" i="102" s="1"/>
  <c r="DU82" i="102" s="1"/>
  <c r="DV82" i="102" s="1"/>
  <c r="DW82" i="102" s="1"/>
  <c r="DX82" i="102" s="1"/>
  <c r="DY82" i="102" s="1"/>
  <c r="DZ82" i="102" s="1"/>
  <c r="EA82" i="102" s="1"/>
  <c r="EB82" i="102" s="1"/>
  <c r="EC82" i="102" s="1"/>
  <c r="ED82" i="102" s="1"/>
  <c r="EE82" i="102" s="1"/>
  <c r="EF82" i="102" s="1"/>
  <c r="EG82" i="102" s="1"/>
  <c r="EH82" i="102" s="1"/>
  <c r="EI82" i="102" s="1"/>
  <c r="EJ82" i="102" s="1"/>
  <c r="EK82" i="102" s="1"/>
  <c r="EL82" i="102" s="1"/>
  <c r="EM82" i="102" s="1"/>
  <c r="EN82" i="102" s="1"/>
  <c r="EO82" i="102" s="1"/>
  <c r="EP82" i="102" s="1"/>
  <c r="EQ82" i="102" s="1"/>
  <c r="ER82" i="102" s="1"/>
  <c r="ES82" i="102" s="1"/>
  <c r="ET82" i="102" s="1"/>
  <c r="EU82" i="102" s="1"/>
  <c r="EV82" i="102" s="1"/>
  <c r="EW82" i="102" s="1"/>
  <c r="EX82" i="102" s="1"/>
  <c r="EY82" i="102" s="1"/>
  <c r="EZ82" i="102" s="1"/>
  <c r="FA82" i="102" s="1"/>
  <c r="FB82" i="102" s="1"/>
  <c r="FC82" i="102" s="1"/>
  <c r="FD82" i="102" s="1"/>
  <c r="FE82" i="102" s="1"/>
  <c r="FF82" i="102" s="1"/>
  <c r="FG82" i="102" s="1"/>
  <c r="FH82" i="102" s="1"/>
  <c r="FI82" i="102" s="1"/>
  <c r="FJ82" i="102" s="1"/>
  <c r="FK82" i="102" s="1"/>
  <c r="FL82" i="102" s="1"/>
  <c r="FM82" i="102" s="1"/>
  <c r="FN82" i="102" s="1"/>
  <c r="FO82" i="102" s="1"/>
  <c r="FP82" i="102" s="1"/>
  <c r="FQ82" i="102" s="1"/>
  <c r="FR82" i="102" s="1"/>
  <c r="FS82" i="102" s="1"/>
  <c r="FT82" i="102" s="1"/>
  <c r="FU82" i="102" s="1"/>
  <c r="FV82" i="102" s="1"/>
  <c r="FW82" i="102" s="1"/>
  <c r="FX82" i="102" s="1"/>
  <c r="FY82" i="102" s="1"/>
  <c r="FZ82" i="102" s="1"/>
  <c r="GA82" i="102" s="1"/>
  <c r="GB82" i="102" s="1"/>
  <c r="GC82" i="102" s="1"/>
  <c r="GD82" i="102" s="1"/>
  <c r="GE82" i="102" s="1"/>
  <c r="GF82" i="102" s="1"/>
  <c r="GG82" i="102" s="1"/>
  <c r="GH82" i="102" s="1"/>
  <c r="GI82" i="102" s="1"/>
  <c r="GJ82" i="102" s="1"/>
  <c r="GK82" i="102" s="1"/>
  <c r="GL82" i="102" s="1"/>
  <c r="GM82" i="102" s="1"/>
  <c r="GN82" i="102" s="1"/>
  <c r="GO82" i="102" s="1"/>
  <c r="GP82" i="102" s="1"/>
  <c r="GQ82" i="102" s="1"/>
  <c r="GR82" i="102" s="1"/>
  <c r="GS82" i="102" s="1"/>
  <c r="GT82" i="102" s="1"/>
  <c r="GU82" i="102" s="1"/>
  <c r="GV82" i="102" s="1"/>
  <c r="GW82" i="102" s="1"/>
  <c r="GX82" i="102" s="1"/>
  <c r="GY82" i="102" s="1"/>
  <c r="GZ82" i="102" s="1"/>
  <c r="HA82" i="102" s="1"/>
  <c r="HB82" i="102" s="1"/>
  <c r="HC82" i="102" s="1"/>
  <c r="HD82" i="102" s="1"/>
  <c r="HE82" i="102" s="1"/>
  <c r="HF82" i="102" s="1"/>
  <c r="HG82" i="102" s="1"/>
  <c r="HH82" i="102" s="1"/>
  <c r="HI82" i="102" s="1"/>
  <c r="HJ82" i="102" s="1"/>
  <c r="CC84" i="100"/>
  <c r="CC82" i="100"/>
  <c r="C95" i="101"/>
  <c r="E95" i="101" s="1"/>
  <c r="F95" i="101" s="1"/>
  <c r="DG35" i="102"/>
  <c r="DK24" i="102"/>
  <c r="DM12" i="102"/>
  <c r="DI29" i="102"/>
  <c r="DO10" i="102"/>
  <c r="CC67" i="100" l="1"/>
  <c r="B83" i="102" s="1"/>
  <c r="CD83" i="102" s="1"/>
  <c r="CE83" i="102" s="1"/>
  <c r="CF83" i="102" s="1"/>
  <c r="CC2" i="102"/>
  <c r="CB55" i="100" s="1"/>
  <c r="CD84" i="100"/>
  <c r="CE84" i="100"/>
  <c r="C96" i="101"/>
  <c r="E96" i="101" s="1"/>
  <c r="F96" i="101" s="1"/>
  <c r="DJ29" i="102"/>
  <c r="DP10" i="102"/>
  <c r="DL24" i="102"/>
  <c r="DN12" i="102"/>
  <c r="DH35" i="102"/>
  <c r="CD2" i="102" l="1"/>
  <c r="CC55" i="100" s="1"/>
  <c r="CD82" i="100"/>
  <c r="CD67" i="100" s="1"/>
  <c r="B84" i="102" s="1"/>
  <c r="CE84" i="102" s="1"/>
  <c r="CG83" i="102"/>
  <c r="C97" i="101"/>
  <c r="E97" i="101" s="1"/>
  <c r="F97" i="101" s="1"/>
  <c r="DO12" i="102"/>
  <c r="DM24" i="102"/>
  <c r="DQ10" i="102"/>
  <c r="DI35" i="102"/>
  <c r="DK29" i="102"/>
  <c r="CE82" i="100" l="1"/>
  <c r="CE67" i="100" s="1"/>
  <c r="B85" i="102" s="1"/>
  <c r="CF85" i="102" s="1"/>
  <c r="CG85" i="102" s="1"/>
  <c r="CH85" i="102" s="1"/>
  <c r="CI85" i="102" s="1"/>
  <c r="CJ85" i="102" s="1"/>
  <c r="CK85" i="102" s="1"/>
  <c r="CL85" i="102" s="1"/>
  <c r="CM85" i="102" s="1"/>
  <c r="CN85" i="102" s="1"/>
  <c r="CO85" i="102" s="1"/>
  <c r="CP85" i="102" s="1"/>
  <c r="CQ85" i="102" s="1"/>
  <c r="CR85" i="102" s="1"/>
  <c r="CS85" i="102" s="1"/>
  <c r="CT85" i="102" s="1"/>
  <c r="CU85" i="102" s="1"/>
  <c r="CV85" i="102" s="1"/>
  <c r="CW85" i="102" s="1"/>
  <c r="CX85" i="102" s="1"/>
  <c r="CY85" i="102" s="1"/>
  <c r="CZ85" i="102" s="1"/>
  <c r="DA85" i="102" s="1"/>
  <c r="DB85" i="102" s="1"/>
  <c r="DC85" i="102" s="1"/>
  <c r="DD85" i="102" s="1"/>
  <c r="DE85" i="102" s="1"/>
  <c r="DF85" i="102" s="1"/>
  <c r="DG85" i="102" s="1"/>
  <c r="DH85" i="102" s="1"/>
  <c r="DI85" i="102" s="1"/>
  <c r="DJ85" i="102" s="1"/>
  <c r="DK85" i="102" s="1"/>
  <c r="DL85" i="102" s="1"/>
  <c r="DM85" i="102" s="1"/>
  <c r="DN85" i="102" s="1"/>
  <c r="DO85" i="102" s="1"/>
  <c r="DP85" i="102" s="1"/>
  <c r="DQ85" i="102" s="1"/>
  <c r="DR85" i="102" s="1"/>
  <c r="DS85" i="102" s="1"/>
  <c r="DT85" i="102" s="1"/>
  <c r="DU85" i="102" s="1"/>
  <c r="DV85" i="102" s="1"/>
  <c r="DW85" i="102" s="1"/>
  <c r="DX85" i="102" s="1"/>
  <c r="DY85" i="102" s="1"/>
  <c r="DZ85" i="102" s="1"/>
  <c r="EA85" i="102" s="1"/>
  <c r="EB85" i="102" s="1"/>
  <c r="EC85" i="102" s="1"/>
  <c r="ED85" i="102" s="1"/>
  <c r="EE85" i="102" s="1"/>
  <c r="EF85" i="102" s="1"/>
  <c r="EG85" i="102" s="1"/>
  <c r="EH85" i="102" s="1"/>
  <c r="EI85" i="102" s="1"/>
  <c r="EJ85" i="102" s="1"/>
  <c r="EK85" i="102" s="1"/>
  <c r="EL85" i="102" s="1"/>
  <c r="EM85" i="102" s="1"/>
  <c r="EN85" i="102" s="1"/>
  <c r="EO85" i="102" s="1"/>
  <c r="EP85" i="102" s="1"/>
  <c r="EQ85" i="102" s="1"/>
  <c r="ER85" i="102" s="1"/>
  <c r="ES85" i="102" s="1"/>
  <c r="ET85" i="102" s="1"/>
  <c r="EU85" i="102" s="1"/>
  <c r="EV85" i="102" s="1"/>
  <c r="EW85" i="102" s="1"/>
  <c r="EX85" i="102" s="1"/>
  <c r="EY85" i="102" s="1"/>
  <c r="EZ85" i="102" s="1"/>
  <c r="FA85" i="102" s="1"/>
  <c r="FB85" i="102" s="1"/>
  <c r="FC85" i="102" s="1"/>
  <c r="FD85" i="102" s="1"/>
  <c r="FE85" i="102" s="1"/>
  <c r="FF85" i="102" s="1"/>
  <c r="FG85" i="102" s="1"/>
  <c r="FH85" i="102" s="1"/>
  <c r="FI85" i="102" s="1"/>
  <c r="FJ85" i="102" s="1"/>
  <c r="FK85" i="102" s="1"/>
  <c r="FL85" i="102" s="1"/>
  <c r="FM85" i="102" s="1"/>
  <c r="FN85" i="102" s="1"/>
  <c r="FO85" i="102" s="1"/>
  <c r="FP85" i="102" s="1"/>
  <c r="FQ85" i="102" s="1"/>
  <c r="FR85" i="102" s="1"/>
  <c r="FS85" i="102" s="1"/>
  <c r="FT85" i="102" s="1"/>
  <c r="FU85" i="102" s="1"/>
  <c r="FV85" i="102" s="1"/>
  <c r="FW85" i="102" s="1"/>
  <c r="FX85" i="102" s="1"/>
  <c r="FY85" i="102" s="1"/>
  <c r="FZ85" i="102" s="1"/>
  <c r="GA85" i="102" s="1"/>
  <c r="GB85" i="102" s="1"/>
  <c r="GC85" i="102" s="1"/>
  <c r="GD85" i="102" s="1"/>
  <c r="GE85" i="102" s="1"/>
  <c r="GF85" i="102" s="1"/>
  <c r="GG85" i="102" s="1"/>
  <c r="GH85" i="102" s="1"/>
  <c r="GI85" i="102" s="1"/>
  <c r="GJ85" i="102" s="1"/>
  <c r="GK85" i="102" s="1"/>
  <c r="GL85" i="102" s="1"/>
  <c r="GM85" i="102" s="1"/>
  <c r="GN85" i="102" s="1"/>
  <c r="GO85" i="102" s="1"/>
  <c r="GP85" i="102" s="1"/>
  <c r="GQ85" i="102" s="1"/>
  <c r="GR85" i="102" s="1"/>
  <c r="GS85" i="102" s="1"/>
  <c r="GT85" i="102" s="1"/>
  <c r="GU85" i="102" s="1"/>
  <c r="GV85" i="102" s="1"/>
  <c r="GW85" i="102" s="1"/>
  <c r="GX85" i="102" s="1"/>
  <c r="GY85" i="102" s="1"/>
  <c r="GZ85" i="102" s="1"/>
  <c r="HA85" i="102" s="1"/>
  <c r="HB85" i="102" s="1"/>
  <c r="HC85" i="102" s="1"/>
  <c r="HD85" i="102" s="1"/>
  <c r="HE85" i="102" s="1"/>
  <c r="HF85" i="102" s="1"/>
  <c r="HG85" i="102" s="1"/>
  <c r="HH85" i="102" s="1"/>
  <c r="HI85" i="102" s="1"/>
  <c r="HJ85" i="102" s="1"/>
  <c r="CF84" i="102"/>
  <c r="CG84" i="102" s="1"/>
  <c r="CH84" i="102" s="1"/>
  <c r="CI84" i="102" s="1"/>
  <c r="CJ84" i="102" s="1"/>
  <c r="CK84" i="102" s="1"/>
  <c r="CL84" i="102" s="1"/>
  <c r="CM84" i="102" s="1"/>
  <c r="CN84" i="102" s="1"/>
  <c r="CO84" i="102" s="1"/>
  <c r="CP84" i="102" s="1"/>
  <c r="CQ84" i="102" s="1"/>
  <c r="CR84" i="102" s="1"/>
  <c r="CS84" i="102" s="1"/>
  <c r="CT84" i="102" s="1"/>
  <c r="CU84" i="102" s="1"/>
  <c r="CV84" i="102" s="1"/>
  <c r="CW84" i="102" s="1"/>
  <c r="CX84" i="102" s="1"/>
  <c r="CY84" i="102" s="1"/>
  <c r="CZ84" i="102" s="1"/>
  <c r="DA84" i="102" s="1"/>
  <c r="DB84" i="102" s="1"/>
  <c r="DC84" i="102" s="1"/>
  <c r="DD84" i="102" s="1"/>
  <c r="DE84" i="102" s="1"/>
  <c r="DF84" i="102" s="1"/>
  <c r="DG84" i="102" s="1"/>
  <c r="DH84" i="102" s="1"/>
  <c r="DI84" i="102" s="1"/>
  <c r="DJ84" i="102" s="1"/>
  <c r="DK84" i="102" s="1"/>
  <c r="DL84" i="102" s="1"/>
  <c r="DM84" i="102" s="1"/>
  <c r="DN84" i="102" s="1"/>
  <c r="DO84" i="102" s="1"/>
  <c r="DP84" i="102" s="1"/>
  <c r="DQ84" i="102" s="1"/>
  <c r="DR84" i="102" s="1"/>
  <c r="DS84" i="102" s="1"/>
  <c r="DT84" i="102" s="1"/>
  <c r="DU84" i="102" s="1"/>
  <c r="DV84" i="102" s="1"/>
  <c r="DW84" i="102" s="1"/>
  <c r="DX84" i="102" s="1"/>
  <c r="DY84" i="102" s="1"/>
  <c r="DZ84" i="102" s="1"/>
  <c r="EA84" i="102" s="1"/>
  <c r="EB84" i="102" s="1"/>
  <c r="EC84" i="102" s="1"/>
  <c r="ED84" i="102" s="1"/>
  <c r="EE84" i="102" s="1"/>
  <c r="EF84" i="102" s="1"/>
  <c r="EG84" i="102" s="1"/>
  <c r="EH84" i="102" s="1"/>
  <c r="EI84" i="102" s="1"/>
  <c r="EJ84" i="102" s="1"/>
  <c r="EK84" i="102" s="1"/>
  <c r="EL84" i="102" s="1"/>
  <c r="EM84" i="102" s="1"/>
  <c r="EN84" i="102" s="1"/>
  <c r="EO84" i="102" s="1"/>
  <c r="EP84" i="102" s="1"/>
  <c r="EQ84" i="102" s="1"/>
  <c r="ER84" i="102" s="1"/>
  <c r="ES84" i="102" s="1"/>
  <c r="ET84" i="102" s="1"/>
  <c r="EU84" i="102" s="1"/>
  <c r="EV84" i="102" s="1"/>
  <c r="EW84" i="102" s="1"/>
  <c r="EX84" i="102" s="1"/>
  <c r="EY84" i="102" s="1"/>
  <c r="EZ84" i="102" s="1"/>
  <c r="FA84" i="102" s="1"/>
  <c r="FB84" i="102" s="1"/>
  <c r="FC84" i="102" s="1"/>
  <c r="FD84" i="102" s="1"/>
  <c r="FE84" i="102" s="1"/>
  <c r="FF84" i="102" s="1"/>
  <c r="FG84" i="102" s="1"/>
  <c r="FH84" i="102" s="1"/>
  <c r="FI84" i="102" s="1"/>
  <c r="FJ84" i="102" s="1"/>
  <c r="FK84" i="102" s="1"/>
  <c r="FL84" i="102" s="1"/>
  <c r="FM84" i="102" s="1"/>
  <c r="FN84" i="102" s="1"/>
  <c r="FO84" i="102" s="1"/>
  <c r="FP84" i="102" s="1"/>
  <c r="FQ84" i="102" s="1"/>
  <c r="FR84" i="102" s="1"/>
  <c r="FS84" i="102" s="1"/>
  <c r="FT84" i="102" s="1"/>
  <c r="FU84" i="102" s="1"/>
  <c r="FV84" i="102" s="1"/>
  <c r="FW84" i="102" s="1"/>
  <c r="FX84" i="102" s="1"/>
  <c r="FY84" i="102" s="1"/>
  <c r="FZ84" i="102" s="1"/>
  <c r="GA84" i="102" s="1"/>
  <c r="GB84" i="102" s="1"/>
  <c r="GC84" i="102" s="1"/>
  <c r="GD84" i="102" s="1"/>
  <c r="GE84" i="102" s="1"/>
  <c r="GF84" i="102" s="1"/>
  <c r="GG84" i="102" s="1"/>
  <c r="GH84" i="102" s="1"/>
  <c r="GI84" i="102" s="1"/>
  <c r="GJ84" i="102" s="1"/>
  <c r="GK84" i="102" s="1"/>
  <c r="GL84" i="102" s="1"/>
  <c r="GM84" i="102" s="1"/>
  <c r="GN84" i="102" s="1"/>
  <c r="GO84" i="102" s="1"/>
  <c r="GP84" i="102" s="1"/>
  <c r="GQ84" i="102" s="1"/>
  <c r="GR84" i="102" s="1"/>
  <c r="GS84" i="102" s="1"/>
  <c r="GT84" i="102" s="1"/>
  <c r="GU84" i="102" s="1"/>
  <c r="GV84" i="102" s="1"/>
  <c r="GW84" i="102" s="1"/>
  <c r="GX84" i="102" s="1"/>
  <c r="GY84" i="102" s="1"/>
  <c r="GZ84" i="102" s="1"/>
  <c r="HA84" i="102" s="1"/>
  <c r="HB84" i="102" s="1"/>
  <c r="HC84" i="102" s="1"/>
  <c r="HD84" i="102" s="1"/>
  <c r="HE84" i="102" s="1"/>
  <c r="HF84" i="102" s="1"/>
  <c r="HG84" i="102" s="1"/>
  <c r="HH84" i="102" s="1"/>
  <c r="HI84" i="102" s="1"/>
  <c r="HJ84" i="102" s="1"/>
  <c r="CE2" i="102"/>
  <c r="CD55" i="100" s="1"/>
  <c r="CH83" i="102"/>
  <c r="C98" i="101"/>
  <c r="E98" i="101" s="1"/>
  <c r="F98" i="101" s="1"/>
  <c r="DR10" i="102"/>
  <c r="DJ35" i="102"/>
  <c r="DN24" i="102"/>
  <c r="DP12" i="102"/>
  <c r="DL29" i="102"/>
  <c r="CF2" i="102" l="1"/>
  <c r="CE55" i="100" s="1"/>
  <c r="CI83" i="102"/>
  <c r="CJ83" i="102" s="1"/>
  <c r="CK83" i="102" s="1"/>
  <c r="CL83" i="102" s="1"/>
  <c r="CM83" i="102" s="1"/>
  <c r="CN83" i="102" s="1"/>
  <c r="CO83" i="102" s="1"/>
  <c r="CP83" i="102" s="1"/>
  <c r="CQ83" i="102" s="1"/>
  <c r="CR83" i="102" s="1"/>
  <c r="CS83" i="102" s="1"/>
  <c r="CT83" i="102" s="1"/>
  <c r="CU83" i="102" s="1"/>
  <c r="CV83" i="102" s="1"/>
  <c r="CW83" i="102" s="1"/>
  <c r="CX83" i="102" s="1"/>
  <c r="CY83" i="102" s="1"/>
  <c r="CZ83" i="102" s="1"/>
  <c r="DA83" i="102" s="1"/>
  <c r="DB83" i="102" s="1"/>
  <c r="DC83" i="102" s="1"/>
  <c r="DD83" i="102" s="1"/>
  <c r="DE83" i="102" s="1"/>
  <c r="DF83" i="102" s="1"/>
  <c r="DG83" i="102" s="1"/>
  <c r="DH83" i="102" s="1"/>
  <c r="DI83" i="102" s="1"/>
  <c r="DJ83" i="102" s="1"/>
  <c r="DK83" i="102" s="1"/>
  <c r="DL83" i="102" s="1"/>
  <c r="DM83" i="102" s="1"/>
  <c r="DN83" i="102" s="1"/>
  <c r="DO83" i="102" s="1"/>
  <c r="DP83" i="102" s="1"/>
  <c r="DQ83" i="102" s="1"/>
  <c r="DR83" i="102" s="1"/>
  <c r="DS83" i="102" s="1"/>
  <c r="DT83" i="102" s="1"/>
  <c r="DU83" i="102" s="1"/>
  <c r="DV83" i="102" s="1"/>
  <c r="DW83" i="102" s="1"/>
  <c r="DX83" i="102" s="1"/>
  <c r="DY83" i="102" s="1"/>
  <c r="DZ83" i="102" s="1"/>
  <c r="EA83" i="102" s="1"/>
  <c r="EB83" i="102" s="1"/>
  <c r="EC83" i="102" s="1"/>
  <c r="ED83" i="102" s="1"/>
  <c r="EE83" i="102" s="1"/>
  <c r="EF83" i="102" s="1"/>
  <c r="EG83" i="102" s="1"/>
  <c r="EH83" i="102" s="1"/>
  <c r="EI83" i="102" s="1"/>
  <c r="EJ83" i="102" s="1"/>
  <c r="EK83" i="102" s="1"/>
  <c r="EL83" i="102" s="1"/>
  <c r="EM83" i="102" s="1"/>
  <c r="EN83" i="102" s="1"/>
  <c r="EO83" i="102" s="1"/>
  <c r="EP83" i="102" s="1"/>
  <c r="EQ83" i="102" s="1"/>
  <c r="ER83" i="102" s="1"/>
  <c r="ES83" i="102" s="1"/>
  <c r="ET83" i="102" s="1"/>
  <c r="EU83" i="102" s="1"/>
  <c r="EV83" i="102" s="1"/>
  <c r="EW83" i="102" s="1"/>
  <c r="EX83" i="102" s="1"/>
  <c r="EY83" i="102" s="1"/>
  <c r="EZ83" i="102" s="1"/>
  <c r="FA83" i="102" s="1"/>
  <c r="FB83" i="102" s="1"/>
  <c r="FC83" i="102" s="1"/>
  <c r="FD83" i="102" s="1"/>
  <c r="FE83" i="102" s="1"/>
  <c r="FF83" i="102" s="1"/>
  <c r="FG83" i="102" s="1"/>
  <c r="FH83" i="102" s="1"/>
  <c r="FI83" i="102" s="1"/>
  <c r="FJ83" i="102" s="1"/>
  <c r="FK83" i="102" s="1"/>
  <c r="FL83" i="102" s="1"/>
  <c r="FM83" i="102" s="1"/>
  <c r="FN83" i="102" s="1"/>
  <c r="FO83" i="102" s="1"/>
  <c r="FP83" i="102" s="1"/>
  <c r="FQ83" i="102" s="1"/>
  <c r="FR83" i="102" s="1"/>
  <c r="FS83" i="102" s="1"/>
  <c r="FT83" i="102" s="1"/>
  <c r="FU83" i="102" s="1"/>
  <c r="FV83" i="102" s="1"/>
  <c r="FW83" i="102" s="1"/>
  <c r="FX83" i="102" s="1"/>
  <c r="FY83" i="102" s="1"/>
  <c r="FZ83" i="102" s="1"/>
  <c r="GA83" i="102" s="1"/>
  <c r="GB83" i="102" s="1"/>
  <c r="GC83" i="102" s="1"/>
  <c r="GD83" i="102" s="1"/>
  <c r="GE83" i="102" s="1"/>
  <c r="GF83" i="102" s="1"/>
  <c r="GG83" i="102" s="1"/>
  <c r="GH83" i="102" s="1"/>
  <c r="GI83" i="102" s="1"/>
  <c r="GJ83" i="102" s="1"/>
  <c r="GK83" i="102" s="1"/>
  <c r="GL83" i="102" s="1"/>
  <c r="GM83" i="102" s="1"/>
  <c r="GN83" i="102" s="1"/>
  <c r="GO83" i="102" s="1"/>
  <c r="GP83" i="102" s="1"/>
  <c r="GQ83" i="102" s="1"/>
  <c r="GR83" i="102" s="1"/>
  <c r="GS83" i="102" s="1"/>
  <c r="GT83" i="102" s="1"/>
  <c r="GU83" i="102" s="1"/>
  <c r="GV83" i="102" s="1"/>
  <c r="GW83" i="102" s="1"/>
  <c r="GX83" i="102" s="1"/>
  <c r="GY83" i="102" s="1"/>
  <c r="GZ83" i="102" s="1"/>
  <c r="HA83" i="102" s="1"/>
  <c r="HB83" i="102" s="1"/>
  <c r="HC83" i="102" s="1"/>
  <c r="HD83" i="102" s="1"/>
  <c r="HE83" i="102" s="1"/>
  <c r="HF83" i="102" s="1"/>
  <c r="HG83" i="102" s="1"/>
  <c r="HH83" i="102" s="1"/>
  <c r="HI83" i="102" s="1"/>
  <c r="HJ83" i="102" s="1"/>
  <c r="C99" i="101"/>
  <c r="E99" i="101" s="1"/>
  <c r="F99" i="101" s="1"/>
  <c r="DQ12" i="102"/>
  <c r="DO24" i="102"/>
  <c r="DK35" i="102"/>
  <c r="DS10" i="102"/>
  <c r="DM29" i="102"/>
  <c r="CF84" i="100" l="1"/>
  <c r="CF82" i="100"/>
  <c r="DN29" i="102"/>
  <c r="DT10" i="102"/>
  <c r="C100" i="101"/>
  <c r="E100" i="101" s="1"/>
  <c r="F100" i="101" s="1"/>
  <c r="DP24" i="102"/>
  <c r="DL35" i="102"/>
  <c r="DR12" i="102"/>
  <c r="CG84" i="100" l="1"/>
  <c r="CF67" i="100"/>
  <c r="B86" i="102" s="1"/>
  <c r="CG86" i="102" s="1"/>
  <c r="CH86" i="102" s="1"/>
  <c r="C101" i="101"/>
  <c r="E101" i="101" s="1"/>
  <c r="F101" i="101" s="1"/>
  <c r="DS12" i="102"/>
  <c r="DO29" i="102"/>
  <c r="DU10" i="102"/>
  <c r="DM35" i="102"/>
  <c r="DQ24" i="102"/>
  <c r="CG82" i="100" l="1"/>
  <c r="CG67" i="100" s="1"/>
  <c r="B87" i="102" s="1"/>
  <c r="CH87" i="102" s="1"/>
  <c r="CI87" i="102" s="1"/>
  <c r="CJ87" i="102" s="1"/>
  <c r="CK87" i="102" s="1"/>
  <c r="CL87" i="102" s="1"/>
  <c r="CM87" i="102" s="1"/>
  <c r="CN87" i="102" s="1"/>
  <c r="CO87" i="102" s="1"/>
  <c r="CP87" i="102" s="1"/>
  <c r="CQ87" i="102" s="1"/>
  <c r="CR87" i="102" s="1"/>
  <c r="CS87" i="102" s="1"/>
  <c r="CT87" i="102" s="1"/>
  <c r="CU87" i="102" s="1"/>
  <c r="CV87" i="102" s="1"/>
  <c r="CW87" i="102" s="1"/>
  <c r="CX87" i="102" s="1"/>
  <c r="CY87" i="102" s="1"/>
  <c r="CZ87" i="102" s="1"/>
  <c r="DA87" i="102" s="1"/>
  <c r="DB87" i="102" s="1"/>
  <c r="DC87" i="102" s="1"/>
  <c r="DD87" i="102" s="1"/>
  <c r="DE87" i="102" s="1"/>
  <c r="DF87" i="102" s="1"/>
  <c r="DG87" i="102" s="1"/>
  <c r="DH87" i="102" s="1"/>
  <c r="DI87" i="102" s="1"/>
  <c r="DJ87" i="102" s="1"/>
  <c r="DK87" i="102" s="1"/>
  <c r="DL87" i="102" s="1"/>
  <c r="DM87" i="102" s="1"/>
  <c r="DN87" i="102" s="1"/>
  <c r="DO87" i="102" s="1"/>
  <c r="DP87" i="102" s="1"/>
  <c r="DQ87" i="102" s="1"/>
  <c r="DR87" i="102" s="1"/>
  <c r="DS87" i="102" s="1"/>
  <c r="DT87" i="102" s="1"/>
  <c r="DU87" i="102" s="1"/>
  <c r="DV87" i="102" s="1"/>
  <c r="DW87" i="102" s="1"/>
  <c r="DX87" i="102" s="1"/>
  <c r="DY87" i="102" s="1"/>
  <c r="DZ87" i="102" s="1"/>
  <c r="EA87" i="102" s="1"/>
  <c r="EB87" i="102" s="1"/>
  <c r="EC87" i="102" s="1"/>
  <c r="ED87" i="102" s="1"/>
  <c r="EE87" i="102" s="1"/>
  <c r="EF87" i="102" s="1"/>
  <c r="EG87" i="102" s="1"/>
  <c r="EH87" i="102" s="1"/>
  <c r="EI87" i="102" s="1"/>
  <c r="EJ87" i="102" s="1"/>
  <c r="EK87" i="102" s="1"/>
  <c r="EL87" i="102" s="1"/>
  <c r="EM87" i="102" s="1"/>
  <c r="EN87" i="102" s="1"/>
  <c r="EO87" i="102" s="1"/>
  <c r="EP87" i="102" s="1"/>
  <c r="EQ87" i="102" s="1"/>
  <c r="ER87" i="102" s="1"/>
  <c r="ES87" i="102" s="1"/>
  <c r="ET87" i="102" s="1"/>
  <c r="EU87" i="102" s="1"/>
  <c r="EV87" i="102" s="1"/>
  <c r="EW87" i="102" s="1"/>
  <c r="EX87" i="102" s="1"/>
  <c r="EY87" i="102" s="1"/>
  <c r="EZ87" i="102" s="1"/>
  <c r="FA87" i="102" s="1"/>
  <c r="FB87" i="102" s="1"/>
  <c r="FC87" i="102" s="1"/>
  <c r="FD87" i="102" s="1"/>
  <c r="FE87" i="102" s="1"/>
  <c r="FF87" i="102" s="1"/>
  <c r="FG87" i="102" s="1"/>
  <c r="FH87" i="102" s="1"/>
  <c r="FI87" i="102" s="1"/>
  <c r="FJ87" i="102" s="1"/>
  <c r="FK87" i="102" s="1"/>
  <c r="FL87" i="102" s="1"/>
  <c r="FM87" i="102" s="1"/>
  <c r="FN87" i="102" s="1"/>
  <c r="FO87" i="102" s="1"/>
  <c r="FP87" i="102" s="1"/>
  <c r="FQ87" i="102" s="1"/>
  <c r="FR87" i="102" s="1"/>
  <c r="FS87" i="102" s="1"/>
  <c r="FT87" i="102" s="1"/>
  <c r="FU87" i="102" s="1"/>
  <c r="FV87" i="102" s="1"/>
  <c r="FW87" i="102" s="1"/>
  <c r="FX87" i="102" s="1"/>
  <c r="FY87" i="102" s="1"/>
  <c r="FZ87" i="102" s="1"/>
  <c r="GA87" i="102" s="1"/>
  <c r="GB87" i="102" s="1"/>
  <c r="GC87" i="102" s="1"/>
  <c r="GD87" i="102" s="1"/>
  <c r="GE87" i="102" s="1"/>
  <c r="GF87" i="102" s="1"/>
  <c r="GG87" i="102" s="1"/>
  <c r="GH87" i="102" s="1"/>
  <c r="GI87" i="102" s="1"/>
  <c r="GJ87" i="102" s="1"/>
  <c r="GK87" i="102" s="1"/>
  <c r="GL87" i="102" s="1"/>
  <c r="GM87" i="102" s="1"/>
  <c r="GN87" i="102" s="1"/>
  <c r="GO87" i="102" s="1"/>
  <c r="GP87" i="102" s="1"/>
  <c r="GQ87" i="102" s="1"/>
  <c r="GR87" i="102" s="1"/>
  <c r="GS87" i="102" s="1"/>
  <c r="GT87" i="102" s="1"/>
  <c r="GU87" i="102" s="1"/>
  <c r="GV87" i="102" s="1"/>
  <c r="GW87" i="102" s="1"/>
  <c r="GX87" i="102" s="1"/>
  <c r="GY87" i="102" s="1"/>
  <c r="GZ87" i="102" s="1"/>
  <c r="HA87" i="102" s="1"/>
  <c r="HB87" i="102" s="1"/>
  <c r="HC87" i="102" s="1"/>
  <c r="HD87" i="102" s="1"/>
  <c r="HE87" i="102" s="1"/>
  <c r="HF87" i="102" s="1"/>
  <c r="HG87" i="102" s="1"/>
  <c r="HH87" i="102" s="1"/>
  <c r="HI87" i="102" s="1"/>
  <c r="HJ87" i="102" s="1"/>
  <c r="CH82" i="100"/>
  <c r="CH84" i="100"/>
  <c r="CG2" i="102"/>
  <c r="CF55" i="100" s="1"/>
  <c r="CI86" i="102"/>
  <c r="CJ86" i="102" s="1"/>
  <c r="CK86" i="102" s="1"/>
  <c r="CL86" i="102" s="1"/>
  <c r="CM86" i="102" s="1"/>
  <c r="CN86" i="102" s="1"/>
  <c r="CO86" i="102" s="1"/>
  <c r="CP86" i="102" s="1"/>
  <c r="CQ86" i="102" s="1"/>
  <c r="CR86" i="102" s="1"/>
  <c r="CS86" i="102" s="1"/>
  <c r="CT86" i="102" s="1"/>
  <c r="CU86" i="102" s="1"/>
  <c r="CV86" i="102" s="1"/>
  <c r="CW86" i="102" s="1"/>
  <c r="CX86" i="102" s="1"/>
  <c r="CY86" i="102" s="1"/>
  <c r="CZ86" i="102" s="1"/>
  <c r="DA86" i="102" s="1"/>
  <c r="DB86" i="102" s="1"/>
  <c r="DC86" i="102" s="1"/>
  <c r="DD86" i="102" s="1"/>
  <c r="DE86" i="102" s="1"/>
  <c r="DF86" i="102" s="1"/>
  <c r="DG86" i="102" s="1"/>
  <c r="DH86" i="102" s="1"/>
  <c r="DI86" i="102" s="1"/>
  <c r="DJ86" i="102" s="1"/>
  <c r="DK86" i="102" s="1"/>
  <c r="DL86" i="102" s="1"/>
  <c r="DM86" i="102" s="1"/>
  <c r="DN86" i="102" s="1"/>
  <c r="DO86" i="102" s="1"/>
  <c r="DP86" i="102" s="1"/>
  <c r="DQ86" i="102" s="1"/>
  <c r="DR86" i="102" s="1"/>
  <c r="DS86" i="102" s="1"/>
  <c r="DT86" i="102" s="1"/>
  <c r="DU86" i="102" s="1"/>
  <c r="DV86" i="102" s="1"/>
  <c r="DW86" i="102" s="1"/>
  <c r="DX86" i="102" s="1"/>
  <c r="DY86" i="102" s="1"/>
  <c r="DZ86" i="102" s="1"/>
  <c r="EA86" i="102" s="1"/>
  <c r="EB86" i="102" s="1"/>
  <c r="EC86" i="102" s="1"/>
  <c r="ED86" i="102" s="1"/>
  <c r="EE86" i="102" s="1"/>
  <c r="EF86" i="102" s="1"/>
  <c r="EG86" i="102" s="1"/>
  <c r="EH86" i="102" s="1"/>
  <c r="EI86" i="102" s="1"/>
  <c r="EJ86" i="102" s="1"/>
  <c r="EK86" i="102" s="1"/>
  <c r="EL86" i="102" s="1"/>
  <c r="EM86" i="102" s="1"/>
  <c r="EN86" i="102" s="1"/>
  <c r="EO86" i="102" s="1"/>
  <c r="EP86" i="102" s="1"/>
  <c r="EQ86" i="102" s="1"/>
  <c r="ER86" i="102" s="1"/>
  <c r="ES86" i="102" s="1"/>
  <c r="ET86" i="102" s="1"/>
  <c r="EU86" i="102" s="1"/>
  <c r="EV86" i="102" s="1"/>
  <c r="EW86" i="102" s="1"/>
  <c r="EX86" i="102" s="1"/>
  <c r="EY86" i="102" s="1"/>
  <c r="EZ86" i="102" s="1"/>
  <c r="FA86" i="102" s="1"/>
  <c r="FB86" i="102" s="1"/>
  <c r="FC86" i="102" s="1"/>
  <c r="FD86" i="102" s="1"/>
  <c r="FE86" i="102" s="1"/>
  <c r="FF86" i="102" s="1"/>
  <c r="FG86" i="102" s="1"/>
  <c r="FH86" i="102" s="1"/>
  <c r="FI86" i="102" s="1"/>
  <c r="FJ86" i="102" s="1"/>
  <c r="FK86" i="102" s="1"/>
  <c r="FL86" i="102" s="1"/>
  <c r="FM86" i="102" s="1"/>
  <c r="FN86" i="102" s="1"/>
  <c r="FO86" i="102" s="1"/>
  <c r="FP86" i="102" s="1"/>
  <c r="FQ86" i="102" s="1"/>
  <c r="FR86" i="102" s="1"/>
  <c r="FS86" i="102" s="1"/>
  <c r="FT86" i="102" s="1"/>
  <c r="FU86" i="102" s="1"/>
  <c r="FV86" i="102" s="1"/>
  <c r="FW86" i="102" s="1"/>
  <c r="FX86" i="102" s="1"/>
  <c r="FY86" i="102" s="1"/>
  <c r="FZ86" i="102" s="1"/>
  <c r="GA86" i="102" s="1"/>
  <c r="GB86" i="102" s="1"/>
  <c r="GC86" i="102" s="1"/>
  <c r="GD86" i="102" s="1"/>
  <c r="GE86" i="102" s="1"/>
  <c r="GF86" i="102" s="1"/>
  <c r="GG86" i="102" s="1"/>
  <c r="GH86" i="102" s="1"/>
  <c r="GI86" i="102" s="1"/>
  <c r="GJ86" i="102" s="1"/>
  <c r="GK86" i="102" s="1"/>
  <c r="GL86" i="102" s="1"/>
  <c r="GM86" i="102" s="1"/>
  <c r="GN86" i="102" s="1"/>
  <c r="GO86" i="102" s="1"/>
  <c r="GP86" i="102" s="1"/>
  <c r="GQ86" i="102" s="1"/>
  <c r="GR86" i="102" s="1"/>
  <c r="GS86" i="102" s="1"/>
  <c r="GT86" i="102" s="1"/>
  <c r="GU86" i="102" s="1"/>
  <c r="GV86" i="102" s="1"/>
  <c r="GW86" i="102" s="1"/>
  <c r="GX86" i="102" s="1"/>
  <c r="GY86" i="102" s="1"/>
  <c r="GZ86" i="102" s="1"/>
  <c r="HA86" i="102" s="1"/>
  <c r="HB86" i="102" s="1"/>
  <c r="HC86" i="102" s="1"/>
  <c r="HD86" i="102" s="1"/>
  <c r="HE86" i="102" s="1"/>
  <c r="HF86" i="102" s="1"/>
  <c r="HG86" i="102" s="1"/>
  <c r="HH86" i="102" s="1"/>
  <c r="HI86" i="102" s="1"/>
  <c r="HJ86" i="102" s="1"/>
  <c r="DN35" i="102"/>
  <c r="DR24" i="102"/>
  <c r="DV10" i="102"/>
  <c r="DP29" i="102"/>
  <c r="DT12" i="102"/>
  <c r="C102" i="101"/>
  <c r="E102" i="101" s="1"/>
  <c r="F102" i="101" s="1"/>
  <c r="CH2" i="102" l="1"/>
  <c r="CG55" i="100" s="1"/>
  <c r="CH67" i="100"/>
  <c r="B88" i="102" s="1"/>
  <c r="CI88" i="102" s="1"/>
  <c r="CJ88" i="102" s="1"/>
  <c r="CK88" i="102" s="1"/>
  <c r="CI84" i="100"/>
  <c r="C103" i="101"/>
  <c r="E103" i="101" s="1"/>
  <c r="F103" i="101" s="1"/>
  <c r="DO35" i="102"/>
  <c r="DQ29" i="102"/>
  <c r="DS24" i="102"/>
  <c r="DU12" i="102"/>
  <c r="DW10" i="102"/>
  <c r="CI2" i="102" l="1"/>
  <c r="CH55" i="100" s="1"/>
  <c r="CL88" i="102"/>
  <c r="CM88" i="102" s="1"/>
  <c r="CN88" i="102" s="1"/>
  <c r="CO88" i="102" s="1"/>
  <c r="CP88" i="102" s="1"/>
  <c r="CQ88" i="102" s="1"/>
  <c r="CR88" i="102" s="1"/>
  <c r="CS88" i="102" s="1"/>
  <c r="CT88" i="102" s="1"/>
  <c r="CU88" i="102" s="1"/>
  <c r="CV88" i="102" s="1"/>
  <c r="CW88" i="102" s="1"/>
  <c r="CX88" i="102" s="1"/>
  <c r="CY88" i="102" s="1"/>
  <c r="CZ88" i="102" s="1"/>
  <c r="DA88" i="102" s="1"/>
  <c r="DB88" i="102" s="1"/>
  <c r="DC88" i="102" s="1"/>
  <c r="DD88" i="102" s="1"/>
  <c r="DE88" i="102" s="1"/>
  <c r="DF88" i="102" s="1"/>
  <c r="DG88" i="102" s="1"/>
  <c r="DH88" i="102" s="1"/>
  <c r="DI88" i="102" s="1"/>
  <c r="DJ88" i="102" s="1"/>
  <c r="DK88" i="102" s="1"/>
  <c r="DL88" i="102" s="1"/>
  <c r="DM88" i="102" s="1"/>
  <c r="DN88" i="102" s="1"/>
  <c r="DO88" i="102" s="1"/>
  <c r="DP88" i="102" s="1"/>
  <c r="DQ88" i="102" s="1"/>
  <c r="DR88" i="102" s="1"/>
  <c r="DS88" i="102" s="1"/>
  <c r="DT88" i="102" s="1"/>
  <c r="DU88" i="102" s="1"/>
  <c r="DV88" i="102" s="1"/>
  <c r="DW88" i="102" s="1"/>
  <c r="DX88" i="102" s="1"/>
  <c r="DY88" i="102" s="1"/>
  <c r="DZ88" i="102" s="1"/>
  <c r="EA88" i="102" s="1"/>
  <c r="EB88" i="102" s="1"/>
  <c r="EC88" i="102" s="1"/>
  <c r="ED88" i="102" s="1"/>
  <c r="EE88" i="102" s="1"/>
  <c r="EF88" i="102" s="1"/>
  <c r="EG88" i="102" s="1"/>
  <c r="EH88" i="102" s="1"/>
  <c r="EI88" i="102" s="1"/>
  <c r="EJ88" i="102" s="1"/>
  <c r="EK88" i="102" s="1"/>
  <c r="EL88" i="102" s="1"/>
  <c r="EM88" i="102" s="1"/>
  <c r="EN88" i="102" s="1"/>
  <c r="EO88" i="102" s="1"/>
  <c r="EP88" i="102" s="1"/>
  <c r="EQ88" i="102" s="1"/>
  <c r="ER88" i="102" s="1"/>
  <c r="ES88" i="102" s="1"/>
  <c r="ET88" i="102" s="1"/>
  <c r="EU88" i="102" s="1"/>
  <c r="EV88" i="102" s="1"/>
  <c r="EW88" i="102" s="1"/>
  <c r="EX88" i="102" s="1"/>
  <c r="EY88" i="102" s="1"/>
  <c r="EZ88" i="102" s="1"/>
  <c r="FA88" i="102" s="1"/>
  <c r="FB88" i="102" s="1"/>
  <c r="FC88" i="102" s="1"/>
  <c r="FD88" i="102" s="1"/>
  <c r="FE88" i="102" s="1"/>
  <c r="FF88" i="102" s="1"/>
  <c r="FG88" i="102" s="1"/>
  <c r="FH88" i="102" s="1"/>
  <c r="FI88" i="102" s="1"/>
  <c r="FJ88" i="102" s="1"/>
  <c r="FK88" i="102" s="1"/>
  <c r="FL88" i="102" s="1"/>
  <c r="FM88" i="102" s="1"/>
  <c r="FN88" i="102" s="1"/>
  <c r="FO88" i="102" s="1"/>
  <c r="FP88" i="102" s="1"/>
  <c r="FQ88" i="102" s="1"/>
  <c r="FR88" i="102" s="1"/>
  <c r="FS88" i="102" s="1"/>
  <c r="FT88" i="102" s="1"/>
  <c r="FU88" i="102" s="1"/>
  <c r="FV88" i="102" s="1"/>
  <c r="FW88" i="102" s="1"/>
  <c r="FX88" i="102" s="1"/>
  <c r="FY88" i="102" s="1"/>
  <c r="FZ88" i="102" s="1"/>
  <c r="GA88" i="102" s="1"/>
  <c r="GB88" i="102" s="1"/>
  <c r="GC88" i="102" s="1"/>
  <c r="GD88" i="102" s="1"/>
  <c r="GE88" i="102" s="1"/>
  <c r="GF88" i="102" s="1"/>
  <c r="GG88" i="102" s="1"/>
  <c r="GH88" i="102" s="1"/>
  <c r="GI88" i="102" s="1"/>
  <c r="GJ88" i="102" s="1"/>
  <c r="GK88" i="102" s="1"/>
  <c r="GL88" i="102" s="1"/>
  <c r="GM88" i="102" s="1"/>
  <c r="GN88" i="102" s="1"/>
  <c r="GO88" i="102" s="1"/>
  <c r="GP88" i="102" s="1"/>
  <c r="GQ88" i="102" s="1"/>
  <c r="GR88" i="102" s="1"/>
  <c r="GS88" i="102" s="1"/>
  <c r="GT88" i="102" s="1"/>
  <c r="GU88" i="102" s="1"/>
  <c r="GV88" i="102" s="1"/>
  <c r="GW88" i="102" s="1"/>
  <c r="GX88" i="102" s="1"/>
  <c r="GY88" i="102" s="1"/>
  <c r="GZ88" i="102" s="1"/>
  <c r="HA88" i="102" s="1"/>
  <c r="HB88" i="102" s="1"/>
  <c r="HC88" i="102" s="1"/>
  <c r="HD88" i="102" s="1"/>
  <c r="HE88" i="102" s="1"/>
  <c r="HF88" i="102" s="1"/>
  <c r="HG88" i="102" s="1"/>
  <c r="HH88" i="102" s="1"/>
  <c r="HI88" i="102" s="1"/>
  <c r="HJ88" i="102" s="1"/>
  <c r="C104" i="101"/>
  <c r="E104" i="101" s="1"/>
  <c r="F104" i="101" s="1"/>
  <c r="DV12" i="102"/>
  <c r="DP35" i="102"/>
  <c r="DT24" i="102"/>
  <c r="DX10" i="102"/>
  <c r="DR29" i="102"/>
  <c r="CI82" i="100" l="1"/>
  <c r="CI67" i="100" s="1"/>
  <c r="B89" i="102" s="1"/>
  <c r="CJ89" i="102" s="1"/>
  <c r="CK89" i="102" s="1"/>
  <c r="CL89" i="102" s="1"/>
  <c r="CM89" i="102" s="1"/>
  <c r="CN89" i="102" s="1"/>
  <c r="CO89" i="102" s="1"/>
  <c r="CP89" i="102" s="1"/>
  <c r="CQ89" i="102" s="1"/>
  <c r="CR89" i="102" s="1"/>
  <c r="CS89" i="102" s="1"/>
  <c r="CT89" i="102" s="1"/>
  <c r="CU89" i="102" s="1"/>
  <c r="CV89" i="102" s="1"/>
  <c r="CW89" i="102" s="1"/>
  <c r="CX89" i="102" s="1"/>
  <c r="CY89" i="102" s="1"/>
  <c r="CZ89" i="102" s="1"/>
  <c r="DA89" i="102" s="1"/>
  <c r="DB89" i="102" s="1"/>
  <c r="DC89" i="102" s="1"/>
  <c r="DD89" i="102" s="1"/>
  <c r="DE89" i="102" s="1"/>
  <c r="DF89" i="102" s="1"/>
  <c r="DG89" i="102" s="1"/>
  <c r="DH89" i="102" s="1"/>
  <c r="DI89" i="102" s="1"/>
  <c r="DJ89" i="102" s="1"/>
  <c r="DK89" i="102" s="1"/>
  <c r="DL89" i="102" s="1"/>
  <c r="DM89" i="102" s="1"/>
  <c r="DN89" i="102" s="1"/>
  <c r="DO89" i="102" s="1"/>
  <c r="DP89" i="102" s="1"/>
  <c r="DQ89" i="102" s="1"/>
  <c r="DR89" i="102" s="1"/>
  <c r="DS89" i="102" s="1"/>
  <c r="DT89" i="102" s="1"/>
  <c r="DU89" i="102" s="1"/>
  <c r="DV89" i="102" s="1"/>
  <c r="DW89" i="102" s="1"/>
  <c r="DX89" i="102" s="1"/>
  <c r="DY89" i="102" s="1"/>
  <c r="DZ89" i="102" s="1"/>
  <c r="EA89" i="102" s="1"/>
  <c r="EB89" i="102" s="1"/>
  <c r="EC89" i="102" s="1"/>
  <c r="ED89" i="102" s="1"/>
  <c r="EE89" i="102" s="1"/>
  <c r="EF89" i="102" s="1"/>
  <c r="EG89" i="102" s="1"/>
  <c r="EH89" i="102" s="1"/>
  <c r="EI89" i="102" s="1"/>
  <c r="EJ89" i="102" s="1"/>
  <c r="EK89" i="102" s="1"/>
  <c r="EL89" i="102" s="1"/>
  <c r="EM89" i="102" s="1"/>
  <c r="EN89" i="102" s="1"/>
  <c r="EO89" i="102" s="1"/>
  <c r="EP89" i="102" s="1"/>
  <c r="EQ89" i="102" s="1"/>
  <c r="ER89" i="102" s="1"/>
  <c r="ES89" i="102" s="1"/>
  <c r="ET89" i="102" s="1"/>
  <c r="EU89" i="102" s="1"/>
  <c r="EV89" i="102" s="1"/>
  <c r="EW89" i="102" s="1"/>
  <c r="EX89" i="102" s="1"/>
  <c r="EY89" i="102" s="1"/>
  <c r="EZ89" i="102" s="1"/>
  <c r="FA89" i="102" s="1"/>
  <c r="FB89" i="102" s="1"/>
  <c r="FC89" i="102" s="1"/>
  <c r="FD89" i="102" s="1"/>
  <c r="FE89" i="102" s="1"/>
  <c r="FF89" i="102" s="1"/>
  <c r="FG89" i="102" s="1"/>
  <c r="FH89" i="102" s="1"/>
  <c r="FI89" i="102" s="1"/>
  <c r="FJ89" i="102" s="1"/>
  <c r="FK89" i="102" s="1"/>
  <c r="FL89" i="102" s="1"/>
  <c r="FM89" i="102" s="1"/>
  <c r="FN89" i="102" s="1"/>
  <c r="FO89" i="102" s="1"/>
  <c r="FP89" i="102" s="1"/>
  <c r="FQ89" i="102" s="1"/>
  <c r="FR89" i="102" s="1"/>
  <c r="FS89" i="102" s="1"/>
  <c r="FT89" i="102" s="1"/>
  <c r="FU89" i="102" s="1"/>
  <c r="FV89" i="102" s="1"/>
  <c r="FW89" i="102" s="1"/>
  <c r="FX89" i="102" s="1"/>
  <c r="FY89" i="102" s="1"/>
  <c r="FZ89" i="102" s="1"/>
  <c r="GA89" i="102" s="1"/>
  <c r="GB89" i="102" s="1"/>
  <c r="GC89" i="102" s="1"/>
  <c r="GD89" i="102" s="1"/>
  <c r="GE89" i="102" s="1"/>
  <c r="GF89" i="102" s="1"/>
  <c r="GG89" i="102" s="1"/>
  <c r="GH89" i="102" s="1"/>
  <c r="GI89" i="102" s="1"/>
  <c r="GJ89" i="102" s="1"/>
  <c r="GK89" i="102" s="1"/>
  <c r="GL89" i="102" s="1"/>
  <c r="GM89" i="102" s="1"/>
  <c r="GN89" i="102" s="1"/>
  <c r="GO89" i="102" s="1"/>
  <c r="GP89" i="102" s="1"/>
  <c r="GQ89" i="102" s="1"/>
  <c r="GR89" i="102" s="1"/>
  <c r="GS89" i="102" s="1"/>
  <c r="GT89" i="102" s="1"/>
  <c r="GU89" i="102" s="1"/>
  <c r="GV89" i="102" s="1"/>
  <c r="GW89" i="102" s="1"/>
  <c r="GX89" i="102" s="1"/>
  <c r="GY89" i="102" s="1"/>
  <c r="GZ89" i="102" s="1"/>
  <c r="HA89" i="102" s="1"/>
  <c r="HB89" i="102" s="1"/>
  <c r="HC89" i="102" s="1"/>
  <c r="HD89" i="102" s="1"/>
  <c r="HE89" i="102" s="1"/>
  <c r="HF89" i="102" s="1"/>
  <c r="HG89" i="102" s="1"/>
  <c r="HH89" i="102" s="1"/>
  <c r="HI89" i="102" s="1"/>
  <c r="HJ89" i="102" s="1"/>
  <c r="CJ2" i="102"/>
  <c r="CI55" i="100" s="1"/>
  <c r="C105" i="101"/>
  <c r="E105" i="101" s="1"/>
  <c r="F105" i="101" s="1"/>
  <c r="DW12" i="102"/>
  <c r="DY10" i="102"/>
  <c r="DU24" i="102"/>
  <c r="DS29" i="102"/>
  <c r="DQ35" i="102"/>
  <c r="CJ84" i="100" l="1"/>
  <c r="CJ82" i="100"/>
  <c r="C106" i="101"/>
  <c r="E106" i="101" s="1"/>
  <c r="F106" i="101" s="1"/>
  <c r="DR35" i="102"/>
  <c r="DX12" i="102"/>
  <c r="DV24" i="102"/>
  <c r="DT29" i="102"/>
  <c r="DZ10" i="102"/>
  <c r="CJ67" i="100" l="1"/>
  <c r="B90" i="102" s="1"/>
  <c r="CK90" i="102" s="1"/>
  <c r="CL90" i="102" s="1"/>
  <c r="CM90" i="102" s="1"/>
  <c r="CN90" i="102" s="1"/>
  <c r="CO90" i="102" s="1"/>
  <c r="CP90" i="102" s="1"/>
  <c r="CQ90" i="102" s="1"/>
  <c r="CR90" i="102" s="1"/>
  <c r="CS90" i="102" s="1"/>
  <c r="CT90" i="102" s="1"/>
  <c r="CU90" i="102" s="1"/>
  <c r="CV90" i="102" s="1"/>
  <c r="CW90" i="102" s="1"/>
  <c r="CX90" i="102" s="1"/>
  <c r="CY90" i="102" s="1"/>
  <c r="CZ90" i="102" s="1"/>
  <c r="DA90" i="102" s="1"/>
  <c r="DB90" i="102" s="1"/>
  <c r="DC90" i="102" s="1"/>
  <c r="DD90" i="102" s="1"/>
  <c r="DE90" i="102" s="1"/>
  <c r="DF90" i="102" s="1"/>
  <c r="DG90" i="102" s="1"/>
  <c r="DH90" i="102" s="1"/>
  <c r="DI90" i="102" s="1"/>
  <c r="DJ90" i="102" s="1"/>
  <c r="DK90" i="102" s="1"/>
  <c r="DL90" i="102" s="1"/>
  <c r="DM90" i="102" s="1"/>
  <c r="DN90" i="102" s="1"/>
  <c r="DO90" i="102" s="1"/>
  <c r="DP90" i="102" s="1"/>
  <c r="DQ90" i="102" s="1"/>
  <c r="DR90" i="102" s="1"/>
  <c r="DS90" i="102" s="1"/>
  <c r="DT90" i="102" s="1"/>
  <c r="DU90" i="102" s="1"/>
  <c r="DV90" i="102" s="1"/>
  <c r="DW90" i="102" s="1"/>
  <c r="DX90" i="102" s="1"/>
  <c r="DY90" i="102" s="1"/>
  <c r="DZ90" i="102" s="1"/>
  <c r="EA90" i="102" s="1"/>
  <c r="EB90" i="102" s="1"/>
  <c r="EC90" i="102" s="1"/>
  <c r="ED90" i="102" s="1"/>
  <c r="EE90" i="102" s="1"/>
  <c r="EF90" i="102" s="1"/>
  <c r="EG90" i="102" s="1"/>
  <c r="EH90" i="102" s="1"/>
  <c r="EI90" i="102" s="1"/>
  <c r="EJ90" i="102" s="1"/>
  <c r="EK90" i="102" s="1"/>
  <c r="EL90" i="102" s="1"/>
  <c r="EM90" i="102" s="1"/>
  <c r="EN90" i="102" s="1"/>
  <c r="EO90" i="102" s="1"/>
  <c r="EP90" i="102" s="1"/>
  <c r="EQ90" i="102" s="1"/>
  <c r="ER90" i="102" s="1"/>
  <c r="ES90" i="102" s="1"/>
  <c r="ET90" i="102" s="1"/>
  <c r="EU90" i="102" s="1"/>
  <c r="EV90" i="102" s="1"/>
  <c r="EW90" i="102" s="1"/>
  <c r="EX90" i="102" s="1"/>
  <c r="EY90" i="102" s="1"/>
  <c r="EZ90" i="102" s="1"/>
  <c r="FA90" i="102" s="1"/>
  <c r="FB90" i="102" s="1"/>
  <c r="FC90" i="102" s="1"/>
  <c r="FD90" i="102" s="1"/>
  <c r="FE90" i="102" s="1"/>
  <c r="FF90" i="102" s="1"/>
  <c r="FG90" i="102" s="1"/>
  <c r="FH90" i="102" s="1"/>
  <c r="FI90" i="102" s="1"/>
  <c r="FJ90" i="102" s="1"/>
  <c r="FK90" i="102" s="1"/>
  <c r="FL90" i="102" s="1"/>
  <c r="FM90" i="102" s="1"/>
  <c r="FN90" i="102" s="1"/>
  <c r="FO90" i="102" s="1"/>
  <c r="FP90" i="102" s="1"/>
  <c r="FQ90" i="102" s="1"/>
  <c r="FR90" i="102" s="1"/>
  <c r="FS90" i="102" s="1"/>
  <c r="FT90" i="102" s="1"/>
  <c r="FU90" i="102" s="1"/>
  <c r="FV90" i="102" s="1"/>
  <c r="FW90" i="102" s="1"/>
  <c r="FX90" i="102" s="1"/>
  <c r="FY90" i="102" s="1"/>
  <c r="FZ90" i="102" s="1"/>
  <c r="GA90" i="102" s="1"/>
  <c r="GB90" i="102" s="1"/>
  <c r="GC90" i="102" s="1"/>
  <c r="GD90" i="102" s="1"/>
  <c r="GE90" i="102" s="1"/>
  <c r="GF90" i="102" s="1"/>
  <c r="GG90" i="102" s="1"/>
  <c r="GH90" i="102" s="1"/>
  <c r="GI90" i="102" s="1"/>
  <c r="GJ90" i="102" s="1"/>
  <c r="GK90" i="102" s="1"/>
  <c r="GL90" i="102" s="1"/>
  <c r="GM90" i="102" s="1"/>
  <c r="GN90" i="102" s="1"/>
  <c r="GO90" i="102" s="1"/>
  <c r="GP90" i="102" s="1"/>
  <c r="GQ90" i="102" s="1"/>
  <c r="GR90" i="102" s="1"/>
  <c r="GS90" i="102" s="1"/>
  <c r="GT90" i="102" s="1"/>
  <c r="GU90" i="102" s="1"/>
  <c r="GV90" i="102" s="1"/>
  <c r="GW90" i="102" s="1"/>
  <c r="GX90" i="102" s="1"/>
  <c r="GY90" i="102" s="1"/>
  <c r="GZ90" i="102" s="1"/>
  <c r="HA90" i="102" s="1"/>
  <c r="HB90" i="102" s="1"/>
  <c r="HC90" i="102" s="1"/>
  <c r="HD90" i="102" s="1"/>
  <c r="HE90" i="102" s="1"/>
  <c r="HF90" i="102" s="1"/>
  <c r="HG90" i="102" s="1"/>
  <c r="HH90" i="102" s="1"/>
  <c r="HI90" i="102" s="1"/>
  <c r="HJ90" i="102" s="1"/>
  <c r="CK84" i="100"/>
  <c r="CK82" i="100"/>
  <c r="C107" i="101"/>
  <c r="E107" i="101" s="1"/>
  <c r="F107" i="101" s="1"/>
  <c r="DY12" i="102"/>
  <c r="DS35" i="102"/>
  <c r="DU29" i="102"/>
  <c r="EA10" i="102"/>
  <c r="DW24" i="102"/>
  <c r="CK2" i="102" l="1"/>
  <c r="CJ55" i="100" s="1"/>
  <c r="CL82" i="100"/>
  <c r="CK67" i="100"/>
  <c r="B91" i="102" s="1"/>
  <c r="CL91" i="102" s="1"/>
  <c r="CM91" i="102" s="1"/>
  <c r="CN91" i="102" s="1"/>
  <c r="CL84" i="100"/>
  <c r="DV29" i="102"/>
  <c r="EB10" i="102"/>
  <c r="DT35" i="102"/>
  <c r="DZ12" i="102"/>
  <c r="DX24" i="102"/>
  <c r="C108" i="101"/>
  <c r="E108" i="101" s="1"/>
  <c r="F108" i="101" s="1"/>
  <c r="CL2" i="102" l="1"/>
  <c r="CK55" i="100" s="1"/>
  <c r="CL67" i="100"/>
  <c r="B92" i="102" s="1"/>
  <c r="CM92" i="102" s="1"/>
  <c r="CN92" i="102" s="1"/>
  <c r="CO92" i="102" s="1"/>
  <c r="CP92" i="102" s="1"/>
  <c r="CQ92" i="102" s="1"/>
  <c r="CR92" i="102" s="1"/>
  <c r="CS92" i="102" s="1"/>
  <c r="CT92" i="102" s="1"/>
  <c r="CU92" i="102" s="1"/>
  <c r="CV92" i="102" s="1"/>
  <c r="CW92" i="102" s="1"/>
  <c r="CX92" i="102" s="1"/>
  <c r="CY92" i="102" s="1"/>
  <c r="CZ92" i="102" s="1"/>
  <c r="DA92" i="102" s="1"/>
  <c r="DB92" i="102" s="1"/>
  <c r="DC92" i="102" s="1"/>
  <c r="DD92" i="102" s="1"/>
  <c r="DE92" i="102" s="1"/>
  <c r="DF92" i="102" s="1"/>
  <c r="DG92" i="102" s="1"/>
  <c r="DH92" i="102" s="1"/>
  <c r="DI92" i="102" s="1"/>
  <c r="DJ92" i="102" s="1"/>
  <c r="DK92" i="102" s="1"/>
  <c r="DL92" i="102" s="1"/>
  <c r="DM92" i="102" s="1"/>
  <c r="DN92" i="102" s="1"/>
  <c r="DO92" i="102" s="1"/>
  <c r="DP92" i="102" s="1"/>
  <c r="DQ92" i="102" s="1"/>
  <c r="DR92" i="102" s="1"/>
  <c r="DS92" i="102" s="1"/>
  <c r="DT92" i="102" s="1"/>
  <c r="DU92" i="102" s="1"/>
  <c r="DV92" i="102" s="1"/>
  <c r="DW92" i="102" s="1"/>
  <c r="DX92" i="102" s="1"/>
  <c r="DY92" i="102" s="1"/>
  <c r="DZ92" i="102" s="1"/>
  <c r="EA92" i="102" s="1"/>
  <c r="EB92" i="102" s="1"/>
  <c r="EC92" i="102" s="1"/>
  <c r="ED92" i="102" s="1"/>
  <c r="EE92" i="102" s="1"/>
  <c r="EF92" i="102" s="1"/>
  <c r="EG92" i="102" s="1"/>
  <c r="EH92" i="102" s="1"/>
  <c r="EI92" i="102" s="1"/>
  <c r="EJ92" i="102" s="1"/>
  <c r="EK92" i="102" s="1"/>
  <c r="EL92" i="102" s="1"/>
  <c r="EM92" i="102" s="1"/>
  <c r="EN92" i="102" s="1"/>
  <c r="EO92" i="102" s="1"/>
  <c r="EP92" i="102" s="1"/>
  <c r="EQ92" i="102" s="1"/>
  <c r="ER92" i="102" s="1"/>
  <c r="ES92" i="102" s="1"/>
  <c r="ET92" i="102" s="1"/>
  <c r="EU92" i="102" s="1"/>
  <c r="EV92" i="102" s="1"/>
  <c r="EW92" i="102" s="1"/>
  <c r="EX92" i="102" s="1"/>
  <c r="EY92" i="102" s="1"/>
  <c r="EZ92" i="102" s="1"/>
  <c r="FA92" i="102" s="1"/>
  <c r="FB92" i="102" s="1"/>
  <c r="FC92" i="102" s="1"/>
  <c r="FD92" i="102" s="1"/>
  <c r="FE92" i="102" s="1"/>
  <c r="FF92" i="102" s="1"/>
  <c r="FG92" i="102" s="1"/>
  <c r="FH92" i="102" s="1"/>
  <c r="FI92" i="102" s="1"/>
  <c r="FJ92" i="102" s="1"/>
  <c r="FK92" i="102" s="1"/>
  <c r="FL92" i="102" s="1"/>
  <c r="FM92" i="102" s="1"/>
  <c r="FN92" i="102" s="1"/>
  <c r="FO92" i="102" s="1"/>
  <c r="FP92" i="102" s="1"/>
  <c r="FQ92" i="102" s="1"/>
  <c r="FR92" i="102" s="1"/>
  <c r="FS92" i="102" s="1"/>
  <c r="FT92" i="102" s="1"/>
  <c r="FU92" i="102" s="1"/>
  <c r="FV92" i="102" s="1"/>
  <c r="FW92" i="102" s="1"/>
  <c r="FX92" i="102" s="1"/>
  <c r="FY92" i="102" s="1"/>
  <c r="FZ92" i="102" s="1"/>
  <c r="GA92" i="102" s="1"/>
  <c r="GB92" i="102" s="1"/>
  <c r="GC92" i="102" s="1"/>
  <c r="GD92" i="102" s="1"/>
  <c r="GE92" i="102" s="1"/>
  <c r="GF92" i="102" s="1"/>
  <c r="GG92" i="102" s="1"/>
  <c r="GH92" i="102" s="1"/>
  <c r="GI92" i="102" s="1"/>
  <c r="GJ92" i="102" s="1"/>
  <c r="GK92" i="102" s="1"/>
  <c r="GL92" i="102" s="1"/>
  <c r="GM92" i="102" s="1"/>
  <c r="GN92" i="102" s="1"/>
  <c r="GO92" i="102" s="1"/>
  <c r="GP92" i="102" s="1"/>
  <c r="GQ92" i="102" s="1"/>
  <c r="GR92" i="102" s="1"/>
  <c r="GS92" i="102" s="1"/>
  <c r="GT92" i="102" s="1"/>
  <c r="GU92" i="102" s="1"/>
  <c r="GV92" i="102" s="1"/>
  <c r="GW92" i="102" s="1"/>
  <c r="GX92" i="102" s="1"/>
  <c r="GY92" i="102" s="1"/>
  <c r="GZ92" i="102" s="1"/>
  <c r="HA92" i="102" s="1"/>
  <c r="HB92" i="102" s="1"/>
  <c r="HC92" i="102" s="1"/>
  <c r="HD92" i="102" s="1"/>
  <c r="HE92" i="102" s="1"/>
  <c r="HF92" i="102" s="1"/>
  <c r="HG92" i="102" s="1"/>
  <c r="HH92" i="102" s="1"/>
  <c r="HI92" i="102" s="1"/>
  <c r="HJ92" i="102" s="1"/>
  <c r="CO91" i="102"/>
  <c r="C109" i="101"/>
  <c r="E109" i="101" s="1"/>
  <c r="F109" i="101" s="1"/>
  <c r="DY24" i="102"/>
  <c r="DW29" i="102"/>
  <c r="EC10" i="102"/>
  <c r="DU35" i="102"/>
  <c r="EA12" i="102"/>
  <c r="CM84" i="100" l="1"/>
  <c r="CM2" i="102"/>
  <c r="CL55" i="100" s="1"/>
  <c r="CN84" i="100"/>
  <c r="CM82" i="100"/>
  <c r="CP91" i="102"/>
  <c r="DV35" i="102"/>
  <c r="ED10" i="102"/>
  <c r="DX29" i="102"/>
  <c r="EB12" i="102"/>
  <c r="DZ24" i="102"/>
  <c r="C110" i="101"/>
  <c r="E110" i="101" s="1"/>
  <c r="F110" i="101" s="1"/>
  <c r="CM67" i="100" l="1"/>
  <c r="B93" i="102" s="1"/>
  <c r="CN93" i="102" s="1"/>
  <c r="CO93" i="102" s="1"/>
  <c r="CO84" i="100"/>
  <c r="CN82" i="100"/>
  <c r="CN67" i="100" s="1"/>
  <c r="B94" i="102" s="1"/>
  <c r="CO94" i="102" s="1"/>
  <c r="CP94" i="102" s="1"/>
  <c r="CQ94" i="102" s="1"/>
  <c r="CR94" i="102" s="1"/>
  <c r="CS94" i="102" s="1"/>
  <c r="CT94" i="102" s="1"/>
  <c r="CU94" i="102" s="1"/>
  <c r="CV94" i="102" s="1"/>
  <c r="CW94" i="102" s="1"/>
  <c r="CX94" i="102" s="1"/>
  <c r="CY94" i="102" s="1"/>
  <c r="CZ94" i="102" s="1"/>
  <c r="DA94" i="102" s="1"/>
  <c r="DB94" i="102" s="1"/>
  <c r="DC94" i="102" s="1"/>
  <c r="DD94" i="102" s="1"/>
  <c r="DE94" i="102" s="1"/>
  <c r="DF94" i="102" s="1"/>
  <c r="DG94" i="102" s="1"/>
  <c r="DH94" i="102" s="1"/>
  <c r="DI94" i="102" s="1"/>
  <c r="DJ94" i="102" s="1"/>
  <c r="DK94" i="102" s="1"/>
  <c r="DL94" i="102" s="1"/>
  <c r="DM94" i="102" s="1"/>
  <c r="DN94" i="102" s="1"/>
  <c r="DO94" i="102" s="1"/>
  <c r="DP94" i="102" s="1"/>
  <c r="DQ94" i="102" s="1"/>
  <c r="DR94" i="102" s="1"/>
  <c r="DS94" i="102" s="1"/>
  <c r="DT94" i="102" s="1"/>
  <c r="DU94" i="102" s="1"/>
  <c r="DV94" i="102" s="1"/>
  <c r="DW94" i="102" s="1"/>
  <c r="DX94" i="102" s="1"/>
  <c r="DY94" i="102" s="1"/>
  <c r="DZ94" i="102" s="1"/>
  <c r="EA94" i="102" s="1"/>
  <c r="EB94" i="102" s="1"/>
  <c r="EC94" i="102" s="1"/>
  <c r="ED94" i="102" s="1"/>
  <c r="EE94" i="102" s="1"/>
  <c r="EF94" i="102" s="1"/>
  <c r="EG94" i="102" s="1"/>
  <c r="EH94" i="102" s="1"/>
  <c r="EI94" i="102" s="1"/>
  <c r="EJ94" i="102" s="1"/>
  <c r="EK94" i="102" s="1"/>
  <c r="EL94" i="102" s="1"/>
  <c r="EM94" i="102" s="1"/>
  <c r="EN94" i="102" s="1"/>
  <c r="EO94" i="102" s="1"/>
  <c r="EP94" i="102" s="1"/>
  <c r="EQ94" i="102" s="1"/>
  <c r="ER94" i="102" s="1"/>
  <c r="ES94" i="102" s="1"/>
  <c r="ET94" i="102" s="1"/>
  <c r="EU94" i="102" s="1"/>
  <c r="EV94" i="102" s="1"/>
  <c r="EW94" i="102" s="1"/>
  <c r="EX94" i="102" s="1"/>
  <c r="EY94" i="102" s="1"/>
  <c r="EZ94" i="102" s="1"/>
  <c r="FA94" i="102" s="1"/>
  <c r="FB94" i="102" s="1"/>
  <c r="FC94" i="102" s="1"/>
  <c r="FD94" i="102" s="1"/>
  <c r="FE94" i="102" s="1"/>
  <c r="FF94" i="102" s="1"/>
  <c r="FG94" i="102" s="1"/>
  <c r="FH94" i="102" s="1"/>
  <c r="FI94" i="102" s="1"/>
  <c r="FJ94" i="102" s="1"/>
  <c r="FK94" i="102" s="1"/>
  <c r="FL94" i="102" s="1"/>
  <c r="FM94" i="102" s="1"/>
  <c r="FN94" i="102" s="1"/>
  <c r="FO94" i="102" s="1"/>
  <c r="FP94" i="102" s="1"/>
  <c r="FQ94" i="102" s="1"/>
  <c r="FR94" i="102" s="1"/>
  <c r="FS94" i="102" s="1"/>
  <c r="FT94" i="102" s="1"/>
  <c r="FU94" i="102" s="1"/>
  <c r="FV94" i="102" s="1"/>
  <c r="FW94" i="102" s="1"/>
  <c r="FX94" i="102" s="1"/>
  <c r="FY94" i="102" s="1"/>
  <c r="FZ94" i="102" s="1"/>
  <c r="GA94" i="102" s="1"/>
  <c r="GB94" i="102" s="1"/>
  <c r="GC94" i="102" s="1"/>
  <c r="GD94" i="102" s="1"/>
  <c r="GE94" i="102" s="1"/>
  <c r="GF94" i="102" s="1"/>
  <c r="GG94" i="102" s="1"/>
  <c r="GH94" i="102" s="1"/>
  <c r="GI94" i="102" s="1"/>
  <c r="GJ94" i="102" s="1"/>
  <c r="GK94" i="102" s="1"/>
  <c r="GL94" i="102" s="1"/>
  <c r="GM94" i="102" s="1"/>
  <c r="GN94" i="102" s="1"/>
  <c r="GO94" i="102" s="1"/>
  <c r="GP94" i="102" s="1"/>
  <c r="GQ94" i="102" s="1"/>
  <c r="GR94" i="102" s="1"/>
  <c r="GS94" i="102" s="1"/>
  <c r="GT94" i="102" s="1"/>
  <c r="GU94" i="102" s="1"/>
  <c r="GV94" i="102" s="1"/>
  <c r="GW94" i="102" s="1"/>
  <c r="GX94" i="102" s="1"/>
  <c r="GY94" i="102" s="1"/>
  <c r="GZ94" i="102" s="1"/>
  <c r="HA94" i="102" s="1"/>
  <c r="HB94" i="102" s="1"/>
  <c r="HC94" i="102" s="1"/>
  <c r="HD94" i="102" s="1"/>
  <c r="HE94" i="102" s="1"/>
  <c r="HF94" i="102" s="1"/>
  <c r="HG94" i="102" s="1"/>
  <c r="HH94" i="102" s="1"/>
  <c r="HI94" i="102" s="1"/>
  <c r="HJ94" i="102" s="1"/>
  <c r="CQ91" i="102"/>
  <c r="CR91" i="102" s="1"/>
  <c r="CS91" i="102" s="1"/>
  <c r="CT91" i="102" s="1"/>
  <c r="CU91" i="102" s="1"/>
  <c r="CV91" i="102" s="1"/>
  <c r="CW91" i="102" s="1"/>
  <c r="CX91" i="102" s="1"/>
  <c r="CY91" i="102" s="1"/>
  <c r="CZ91" i="102" s="1"/>
  <c r="DA91" i="102" s="1"/>
  <c r="DB91" i="102" s="1"/>
  <c r="DC91" i="102" s="1"/>
  <c r="DD91" i="102" s="1"/>
  <c r="DE91" i="102" s="1"/>
  <c r="DF91" i="102" s="1"/>
  <c r="DG91" i="102" s="1"/>
  <c r="DH91" i="102" s="1"/>
  <c r="DI91" i="102" s="1"/>
  <c r="DJ91" i="102" s="1"/>
  <c r="DK91" i="102" s="1"/>
  <c r="DL91" i="102" s="1"/>
  <c r="DM91" i="102" s="1"/>
  <c r="DN91" i="102" s="1"/>
  <c r="DO91" i="102" s="1"/>
  <c r="DP91" i="102" s="1"/>
  <c r="DQ91" i="102" s="1"/>
  <c r="DR91" i="102" s="1"/>
  <c r="DS91" i="102" s="1"/>
  <c r="DT91" i="102" s="1"/>
  <c r="DU91" i="102" s="1"/>
  <c r="DV91" i="102" s="1"/>
  <c r="DW91" i="102" s="1"/>
  <c r="DX91" i="102" s="1"/>
  <c r="DY91" i="102" s="1"/>
  <c r="DZ91" i="102" s="1"/>
  <c r="EA91" i="102" s="1"/>
  <c r="EB91" i="102" s="1"/>
  <c r="EC91" i="102" s="1"/>
  <c r="ED91" i="102" s="1"/>
  <c r="EE91" i="102" s="1"/>
  <c r="EF91" i="102" s="1"/>
  <c r="EG91" i="102" s="1"/>
  <c r="EH91" i="102" s="1"/>
  <c r="EI91" i="102" s="1"/>
  <c r="EJ91" i="102" s="1"/>
  <c r="EK91" i="102" s="1"/>
  <c r="EL91" i="102" s="1"/>
  <c r="EM91" i="102" s="1"/>
  <c r="EN91" i="102" s="1"/>
  <c r="EO91" i="102" s="1"/>
  <c r="EP91" i="102" s="1"/>
  <c r="EQ91" i="102" s="1"/>
  <c r="ER91" i="102" s="1"/>
  <c r="ES91" i="102" s="1"/>
  <c r="ET91" i="102" s="1"/>
  <c r="EU91" i="102" s="1"/>
  <c r="EV91" i="102" s="1"/>
  <c r="EW91" i="102" s="1"/>
  <c r="EX91" i="102" s="1"/>
  <c r="EY91" i="102" s="1"/>
  <c r="EZ91" i="102" s="1"/>
  <c r="FA91" i="102" s="1"/>
  <c r="FB91" i="102" s="1"/>
  <c r="FC91" i="102" s="1"/>
  <c r="FD91" i="102" s="1"/>
  <c r="FE91" i="102" s="1"/>
  <c r="FF91" i="102" s="1"/>
  <c r="FG91" i="102" s="1"/>
  <c r="FH91" i="102" s="1"/>
  <c r="FI91" i="102" s="1"/>
  <c r="FJ91" i="102" s="1"/>
  <c r="FK91" i="102" s="1"/>
  <c r="FL91" i="102" s="1"/>
  <c r="FM91" i="102" s="1"/>
  <c r="FN91" i="102" s="1"/>
  <c r="FO91" i="102" s="1"/>
  <c r="FP91" i="102" s="1"/>
  <c r="FQ91" i="102" s="1"/>
  <c r="FR91" i="102" s="1"/>
  <c r="FS91" i="102" s="1"/>
  <c r="FT91" i="102" s="1"/>
  <c r="FU91" i="102" s="1"/>
  <c r="FV91" i="102" s="1"/>
  <c r="FW91" i="102" s="1"/>
  <c r="FX91" i="102" s="1"/>
  <c r="FY91" i="102" s="1"/>
  <c r="FZ91" i="102" s="1"/>
  <c r="GA91" i="102" s="1"/>
  <c r="GB91" i="102" s="1"/>
  <c r="GC91" i="102" s="1"/>
  <c r="GD91" i="102" s="1"/>
  <c r="GE91" i="102" s="1"/>
  <c r="GF91" i="102" s="1"/>
  <c r="GG91" i="102" s="1"/>
  <c r="GH91" i="102" s="1"/>
  <c r="GI91" i="102" s="1"/>
  <c r="GJ91" i="102" s="1"/>
  <c r="GK91" i="102" s="1"/>
  <c r="GL91" i="102" s="1"/>
  <c r="GM91" i="102" s="1"/>
  <c r="GN91" i="102" s="1"/>
  <c r="GO91" i="102" s="1"/>
  <c r="GP91" i="102" s="1"/>
  <c r="GQ91" i="102" s="1"/>
  <c r="GR91" i="102" s="1"/>
  <c r="GS91" i="102" s="1"/>
  <c r="GT91" i="102" s="1"/>
  <c r="GU91" i="102" s="1"/>
  <c r="GV91" i="102" s="1"/>
  <c r="GW91" i="102" s="1"/>
  <c r="GX91" i="102" s="1"/>
  <c r="GY91" i="102" s="1"/>
  <c r="GZ91" i="102" s="1"/>
  <c r="HA91" i="102" s="1"/>
  <c r="HB91" i="102" s="1"/>
  <c r="HC91" i="102" s="1"/>
  <c r="HD91" i="102" s="1"/>
  <c r="HE91" i="102" s="1"/>
  <c r="HF91" i="102" s="1"/>
  <c r="HG91" i="102" s="1"/>
  <c r="HH91" i="102" s="1"/>
  <c r="HI91" i="102" s="1"/>
  <c r="HJ91" i="102" s="1"/>
  <c r="C111" i="101"/>
  <c r="E111" i="101" s="1"/>
  <c r="F111" i="101" s="1"/>
  <c r="DW35" i="102"/>
  <c r="DY29" i="102"/>
  <c r="EC12" i="102"/>
  <c r="EA24" i="102"/>
  <c r="EE10" i="102"/>
  <c r="CN2" i="102" l="1"/>
  <c r="CM55" i="100" s="1"/>
  <c r="CO82" i="100"/>
  <c r="CO67" i="100" s="1"/>
  <c r="B95" i="102" s="1"/>
  <c r="CP95" i="102" s="1"/>
  <c r="CQ95" i="102" s="1"/>
  <c r="CR95" i="102" s="1"/>
  <c r="CS95" i="102" s="1"/>
  <c r="CT95" i="102" s="1"/>
  <c r="CU95" i="102" s="1"/>
  <c r="CV95" i="102" s="1"/>
  <c r="CW95" i="102" s="1"/>
  <c r="CX95" i="102" s="1"/>
  <c r="CY95" i="102" s="1"/>
  <c r="CZ95" i="102" s="1"/>
  <c r="DA95" i="102" s="1"/>
  <c r="DB95" i="102" s="1"/>
  <c r="DC95" i="102" s="1"/>
  <c r="DD95" i="102" s="1"/>
  <c r="DE95" i="102" s="1"/>
  <c r="DF95" i="102" s="1"/>
  <c r="DG95" i="102" s="1"/>
  <c r="DH95" i="102" s="1"/>
  <c r="DI95" i="102" s="1"/>
  <c r="DJ95" i="102" s="1"/>
  <c r="DK95" i="102" s="1"/>
  <c r="DL95" i="102" s="1"/>
  <c r="DM95" i="102" s="1"/>
  <c r="DN95" i="102" s="1"/>
  <c r="DO95" i="102" s="1"/>
  <c r="DP95" i="102" s="1"/>
  <c r="DQ95" i="102" s="1"/>
  <c r="DR95" i="102" s="1"/>
  <c r="DS95" i="102" s="1"/>
  <c r="DT95" i="102" s="1"/>
  <c r="DU95" i="102" s="1"/>
  <c r="DV95" i="102" s="1"/>
  <c r="DW95" i="102" s="1"/>
  <c r="DX95" i="102" s="1"/>
  <c r="DY95" i="102" s="1"/>
  <c r="DZ95" i="102" s="1"/>
  <c r="EA95" i="102" s="1"/>
  <c r="EB95" i="102" s="1"/>
  <c r="EC95" i="102" s="1"/>
  <c r="ED95" i="102" s="1"/>
  <c r="EE95" i="102" s="1"/>
  <c r="EF95" i="102" s="1"/>
  <c r="EG95" i="102" s="1"/>
  <c r="EH95" i="102" s="1"/>
  <c r="EI95" i="102" s="1"/>
  <c r="EJ95" i="102" s="1"/>
  <c r="EK95" i="102" s="1"/>
  <c r="EL95" i="102" s="1"/>
  <c r="EM95" i="102" s="1"/>
  <c r="EN95" i="102" s="1"/>
  <c r="EO95" i="102" s="1"/>
  <c r="EP95" i="102" s="1"/>
  <c r="EQ95" i="102" s="1"/>
  <c r="ER95" i="102" s="1"/>
  <c r="ES95" i="102" s="1"/>
  <c r="ET95" i="102" s="1"/>
  <c r="EU95" i="102" s="1"/>
  <c r="EV95" i="102" s="1"/>
  <c r="EW95" i="102" s="1"/>
  <c r="EX95" i="102" s="1"/>
  <c r="EY95" i="102" s="1"/>
  <c r="EZ95" i="102" s="1"/>
  <c r="FA95" i="102" s="1"/>
  <c r="FB95" i="102" s="1"/>
  <c r="FC95" i="102" s="1"/>
  <c r="FD95" i="102" s="1"/>
  <c r="FE95" i="102" s="1"/>
  <c r="FF95" i="102" s="1"/>
  <c r="FG95" i="102" s="1"/>
  <c r="FH95" i="102" s="1"/>
  <c r="FI95" i="102" s="1"/>
  <c r="FJ95" i="102" s="1"/>
  <c r="FK95" i="102" s="1"/>
  <c r="FL95" i="102" s="1"/>
  <c r="FM95" i="102" s="1"/>
  <c r="FN95" i="102" s="1"/>
  <c r="FO95" i="102" s="1"/>
  <c r="FP95" i="102" s="1"/>
  <c r="FQ95" i="102" s="1"/>
  <c r="FR95" i="102" s="1"/>
  <c r="FS95" i="102" s="1"/>
  <c r="FT95" i="102" s="1"/>
  <c r="FU95" i="102" s="1"/>
  <c r="FV95" i="102" s="1"/>
  <c r="FW95" i="102" s="1"/>
  <c r="FX95" i="102" s="1"/>
  <c r="FY95" i="102" s="1"/>
  <c r="FZ95" i="102" s="1"/>
  <c r="GA95" i="102" s="1"/>
  <c r="GB95" i="102" s="1"/>
  <c r="GC95" i="102" s="1"/>
  <c r="GD95" i="102" s="1"/>
  <c r="GE95" i="102" s="1"/>
  <c r="GF95" i="102" s="1"/>
  <c r="GG95" i="102" s="1"/>
  <c r="GH95" i="102" s="1"/>
  <c r="GI95" i="102" s="1"/>
  <c r="GJ95" i="102" s="1"/>
  <c r="GK95" i="102" s="1"/>
  <c r="GL95" i="102" s="1"/>
  <c r="GM95" i="102" s="1"/>
  <c r="GN95" i="102" s="1"/>
  <c r="GO95" i="102" s="1"/>
  <c r="GP95" i="102" s="1"/>
  <c r="GQ95" i="102" s="1"/>
  <c r="GR95" i="102" s="1"/>
  <c r="GS95" i="102" s="1"/>
  <c r="GT95" i="102" s="1"/>
  <c r="GU95" i="102" s="1"/>
  <c r="GV95" i="102" s="1"/>
  <c r="GW95" i="102" s="1"/>
  <c r="GX95" i="102" s="1"/>
  <c r="GY95" i="102" s="1"/>
  <c r="GZ95" i="102" s="1"/>
  <c r="HA95" i="102" s="1"/>
  <c r="HB95" i="102" s="1"/>
  <c r="HC95" i="102" s="1"/>
  <c r="HD95" i="102" s="1"/>
  <c r="HE95" i="102" s="1"/>
  <c r="HF95" i="102" s="1"/>
  <c r="HG95" i="102" s="1"/>
  <c r="HH95" i="102" s="1"/>
  <c r="HI95" i="102" s="1"/>
  <c r="HJ95" i="102" s="1"/>
  <c r="CP93" i="102"/>
  <c r="CO2" i="102"/>
  <c r="CN55" i="100" s="1"/>
  <c r="C112" i="101"/>
  <c r="E112" i="101" s="1"/>
  <c r="F112" i="101" s="1"/>
  <c r="EB24" i="102"/>
  <c r="DX35" i="102"/>
  <c r="DZ29" i="102"/>
  <c r="EF10" i="102"/>
  <c r="ED12" i="102"/>
  <c r="CP84" i="100" l="1"/>
  <c r="CQ93" i="102"/>
  <c r="CP2" i="102"/>
  <c r="CO55" i="100" s="1"/>
  <c r="EG10" i="102"/>
  <c r="EA29" i="102"/>
  <c r="EE12" i="102"/>
  <c r="DY35" i="102"/>
  <c r="EC24" i="102"/>
  <c r="C113" i="101"/>
  <c r="E113" i="101" s="1"/>
  <c r="F113" i="101" s="1"/>
  <c r="CP82" i="100" l="1"/>
  <c r="CP67" i="100" s="1"/>
  <c r="B96" i="102" s="1"/>
  <c r="CQ96" i="102" s="1"/>
  <c r="CR96" i="102" s="1"/>
  <c r="CS96" i="102" s="1"/>
  <c r="CT96" i="102" s="1"/>
  <c r="CU96" i="102" s="1"/>
  <c r="CV96" i="102" s="1"/>
  <c r="CW96" i="102" s="1"/>
  <c r="CX96" i="102" s="1"/>
  <c r="CY96" i="102" s="1"/>
  <c r="CZ96" i="102" s="1"/>
  <c r="DA96" i="102" s="1"/>
  <c r="DB96" i="102" s="1"/>
  <c r="DC96" i="102" s="1"/>
  <c r="DD96" i="102" s="1"/>
  <c r="DE96" i="102" s="1"/>
  <c r="DF96" i="102" s="1"/>
  <c r="DG96" i="102" s="1"/>
  <c r="DH96" i="102" s="1"/>
  <c r="DI96" i="102" s="1"/>
  <c r="DJ96" i="102" s="1"/>
  <c r="DK96" i="102" s="1"/>
  <c r="DL96" i="102" s="1"/>
  <c r="DM96" i="102" s="1"/>
  <c r="DN96" i="102" s="1"/>
  <c r="DO96" i="102" s="1"/>
  <c r="DP96" i="102" s="1"/>
  <c r="DQ96" i="102" s="1"/>
  <c r="DR96" i="102" s="1"/>
  <c r="DS96" i="102" s="1"/>
  <c r="DT96" i="102" s="1"/>
  <c r="DU96" i="102" s="1"/>
  <c r="DV96" i="102" s="1"/>
  <c r="DW96" i="102" s="1"/>
  <c r="DX96" i="102" s="1"/>
  <c r="DY96" i="102" s="1"/>
  <c r="DZ96" i="102" s="1"/>
  <c r="EA96" i="102" s="1"/>
  <c r="EB96" i="102" s="1"/>
  <c r="EC96" i="102" s="1"/>
  <c r="ED96" i="102" s="1"/>
  <c r="EE96" i="102" s="1"/>
  <c r="EF96" i="102" s="1"/>
  <c r="EG96" i="102" s="1"/>
  <c r="EH96" i="102" s="1"/>
  <c r="EI96" i="102" s="1"/>
  <c r="EJ96" i="102" s="1"/>
  <c r="EK96" i="102" s="1"/>
  <c r="EL96" i="102" s="1"/>
  <c r="EM96" i="102" s="1"/>
  <c r="EN96" i="102" s="1"/>
  <c r="EO96" i="102" s="1"/>
  <c r="EP96" i="102" s="1"/>
  <c r="EQ96" i="102" s="1"/>
  <c r="ER96" i="102" s="1"/>
  <c r="ES96" i="102" s="1"/>
  <c r="ET96" i="102" s="1"/>
  <c r="EU96" i="102" s="1"/>
  <c r="EV96" i="102" s="1"/>
  <c r="EW96" i="102" s="1"/>
  <c r="EX96" i="102" s="1"/>
  <c r="EY96" i="102" s="1"/>
  <c r="EZ96" i="102" s="1"/>
  <c r="FA96" i="102" s="1"/>
  <c r="FB96" i="102" s="1"/>
  <c r="FC96" i="102" s="1"/>
  <c r="FD96" i="102" s="1"/>
  <c r="FE96" i="102" s="1"/>
  <c r="FF96" i="102" s="1"/>
  <c r="FG96" i="102" s="1"/>
  <c r="FH96" i="102" s="1"/>
  <c r="FI96" i="102" s="1"/>
  <c r="FJ96" i="102" s="1"/>
  <c r="FK96" i="102" s="1"/>
  <c r="FL96" i="102" s="1"/>
  <c r="FM96" i="102" s="1"/>
  <c r="FN96" i="102" s="1"/>
  <c r="FO96" i="102" s="1"/>
  <c r="FP96" i="102" s="1"/>
  <c r="FQ96" i="102" s="1"/>
  <c r="FR96" i="102" s="1"/>
  <c r="FS96" i="102" s="1"/>
  <c r="FT96" i="102" s="1"/>
  <c r="FU96" i="102" s="1"/>
  <c r="FV96" i="102" s="1"/>
  <c r="FW96" i="102" s="1"/>
  <c r="FX96" i="102" s="1"/>
  <c r="FY96" i="102" s="1"/>
  <c r="FZ96" i="102" s="1"/>
  <c r="GA96" i="102" s="1"/>
  <c r="GB96" i="102" s="1"/>
  <c r="GC96" i="102" s="1"/>
  <c r="GD96" i="102" s="1"/>
  <c r="GE96" i="102" s="1"/>
  <c r="GF96" i="102" s="1"/>
  <c r="GG96" i="102" s="1"/>
  <c r="GH96" i="102" s="1"/>
  <c r="GI96" i="102" s="1"/>
  <c r="GJ96" i="102" s="1"/>
  <c r="GK96" i="102" s="1"/>
  <c r="GL96" i="102" s="1"/>
  <c r="GM96" i="102" s="1"/>
  <c r="GN96" i="102" s="1"/>
  <c r="GO96" i="102" s="1"/>
  <c r="GP96" i="102" s="1"/>
  <c r="GQ96" i="102" s="1"/>
  <c r="GR96" i="102" s="1"/>
  <c r="GS96" i="102" s="1"/>
  <c r="GT96" i="102" s="1"/>
  <c r="GU96" i="102" s="1"/>
  <c r="GV96" i="102" s="1"/>
  <c r="GW96" i="102" s="1"/>
  <c r="GX96" i="102" s="1"/>
  <c r="GY96" i="102" s="1"/>
  <c r="GZ96" i="102" s="1"/>
  <c r="HA96" i="102" s="1"/>
  <c r="HB96" i="102" s="1"/>
  <c r="HC96" i="102" s="1"/>
  <c r="HD96" i="102" s="1"/>
  <c r="HE96" i="102" s="1"/>
  <c r="HF96" i="102" s="1"/>
  <c r="HG96" i="102" s="1"/>
  <c r="HH96" i="102" s="1"/>
  <c r="HI96" i="102" s="1"/>
  <c r="HJ96" i="102" s="1"/>
  <c r="CR93" i="102"/>
  <c r="ED24" i="102"/>
  <c r="EH10" i="102"/>
  <c r="C114" i="101"/>
  <c r="E114" i="101" s="1"/>
  <c r="F114" i="101" s="1"/>
  <c r="EF12" i="102"/>
  <c r="EB29" i="102"/>
  <c r="DZ35" i="102"/>
  <c r="CQ84" i="100" l="1"/>
  <c r="CQ2" i="102"/>
  <c r="CP55" i="100" s="1"/>
  <c r="CS93" i="102"/>
  <c r="CT93" i="102" s="1"/>
  <c r="CU93" i="102" s="1"/>
  <c r="CV93" i="102" s="1"/>
  <c r="CW93" i="102" s="1"/>
  <c r="CX93" i="102" s="1"/>
  <c r="CY93" i="102" s="1"/>
  <c r="CZ93" i="102" s="1"/>
  <c r="DA93" i="102" s="1"/>
  <c r="DB93" i="102" s="1"/>
  <c r="DC93" i="102" s="1"/>
  <c r="DD93" i="102" s="1"/>
  <c r="DE93" i="102" s="1"/>
  <c r="DF93" i="102" s="1"/>
  <c r="DG93" i="102" s="1"/>
  <c r="DH93" i="102" s="1"/>
  <c r="DI93" i="102" s="1"/>
  <c r="DJ93" i="102" s="1"/>
  <c r="DK93" i="102" s="1"/>
  <c r="DL93" i="102" s="1"/>
  <c r="DM93" i="102" s="1"/>
  <c r="DN93" i="102" s="1"/>
  <c r="DO93" i="102" s="1"/>
  <c r="DP93" i="102" s="1"/>
  <c r="DQ93" i="102" s="1"/>
  <c r="DR93" i="102" s="1"/>
  <c r="DS93" i="102" s="1"/>
  <c r="DT93" i="102" s="1"/>
  <c r="DU93" i="102" s="1"/>
  <c r="DV93" i="102" s="1"/>
  <c r="DW93" i="102" s="1"/>
  <c r="DX93" i="102" s="1"/>
  <c r="DY93" i="102" s="1"/>
  <c r="DZ93" i="102" s="1"/>
  <c r="EA93" i="102" s="1"/>
  <c r="EB93" i="102" s="1"/>
  <c r="EC93" i="102" s="1"/>
  <c r="ED93" i="102" s="1"/>
  <c r="EE93" i="102" s="1"/>
  <c r="EF93" i="102" s="1"/>
  <c r="EG93" i="102" s="1"/>
  <c r="EH93" i="102" s="1"/>
  <c r="EI93" i="102" s="1"/>
  <c r="EJ93" i="102" s="1"/>
  <c r="EK93" i="102" s="1"/>
  <c r="EL93" i="102" s="1"/>
  <c r="EM93" i="102" s="1"/>
  <c r="EN93" i="102" s="1"/>
  <c r="EO93" i="102" s="1"/>
  <c r="EP93" i="102" s="1"/>
  <c r="EQ93" i="102" s="1"/>
  <c r="ER93" i="102" s="1"/>
  <c r="ES93" i="102" s="1"/>
  <c r="ET93" i="102" s="1"/>
  <c r="EU93" i="102" s="1"/>
  <c r="EV93" i="102" s="1"/>
  <c r="EW93" i="102" s="1"/>
  <c r="EX93" i="102" s="1"/>
  <c r="EY93" i="102" s="1"/>
  <c r="EZ93" i="102" s="1"/>
  <c r="FA93" i="102" s="1"/>
  <c r="FB93" i="102" s="1"/>
  <c r="FC93" i="102" s="1"/>
  <c r="FD93" i="102" s="1"/>
  <c r="FE93" i="102" s="1"/>
  <c r="FF93" i="102" s="1"/>
  <c r="FG93" i="102" s="1"/>
  <c r="FH93" i="102" s="1"/>
  <c r="FI93" i="102" s="1"/>
  <c r="FJ93" i="102" s="1"/>
  <c r="FK93" i="102" s="1"/>
  <c r="FL93" i="102" s="1"/>
  <c r="FM93" i="102" s="1"/>
  <c r="FN93" i="102" s="1"/>
  <c r="FO93" i="102" s="1"/>
  <c r="FP93" i="102" s="1"/>
  <c r="FQ93" i="102" s="1"/>
  <c r="FR93" i="102" s="1"/>
  <c r="FS93" i="102" s="1"/>
  <c r="FT93" i="102" s="1"/>
  <c r="FU93" i="102" s="1"/>
  <c r="FV93" i="102" s="1"/>
  <c r="FW93" i="102" s="1"/>
  <c r="FX93" i="102" s="1"/>
  <c r="FY93" i="102" s="1"/>
  <c r="FZ93" i="102" s="1"/>
  <c r="GA93" i="102" s="1"/>
  <c r="GB93" i="102" s="1"/>
  <c r="GC93" i="102" s="1"/>
  <c r="GD93" i="102" s="1"/>
  <c r="GE93" i="102" s="1"/>
  <c r="GF93" i="102" s="1"/>
  <c r="GG93" i="102" s="1"/>
  <c r="GH93" i="102" s="1"/>
  <c r="GI93" i="102" s="1"/>
  <c r="GJ93" i="102" s="1"/>
  <c r="GK93" i="102" s="1"/>
  <c r="GL93" i="102" s="1"/>
  <c r="GM93" i="102" s="1"/>
  <c r="GN93" i="102" s="1"/>
  <c r="GO93" i="102" s="1"/>
  <c r="GP93" i="102" s="1"/>
  <c r="GQ93" i="102" s="1"/>
  <c r="GR93" i="102" s="1"/>
  <c r="GS93" i="102" s="1"/>
  <c r="GT93" i="102" s="1"/>
  <c r="GU93" i="102" s="1"/>
  <c r="GV93" i="102" s="1"/>
  <c r="GW93" i="102" s="1"/>
  <c r="GX93" i="102" s="1"/>
  <c r="GY93" i="102" s="1"/>
  <c r="GZ93" i="102" s="1"/>
  <c r="HA93" i="102" s="1"/>
  <c r="HB93" i="102" s="1"/>
  <c r="HC93" i="102" s="1"/>
  <c r="HD93" i="102" s="1"/>
  <c r="HE93" i="102" s="1"/>
  <c r="HF93" i="102" s="1"/>
  <c r="HG93" i="102" s="1"/>
  <c r="HH93" i="102" s="1"/>
  <c r="HI93" i="102" s="1"/>
  <c r="HJ93" i="102" s="1"/>
  <c r="C115" i="101"/>
  <c r="E115" i="101" s="1"/>
  <c r="F115" i="101" s="1"/>
  <c r="EG12" i="102"/>
  <c r="EE24" i="102"/>
  <c r="EA35" i="102"/>
  <c r="EI10" i="102"/>
  <c r="EC29" i="102"/>
  <c r="CQ82" i="100" l="1"/>
  <c r="CQ67" i="100" s="1"/>
  <c r="B97" i="102" s="1"/>
  <c r="CR97" i="102" s="1"/>
  <c r="CS97" i="102" s="1"/>
  <c r="CT97" i="102" s="1"/>
  <c r="CU97" i="102" s="1"/>
  <c r="CV97" i="102" s="1"/>
  <c r="CW97" i="102" s="1"/>
  <c r="CX97" i="102" s="1"/>
  <c r="CY97" i="102" s="1"/>
  <c r="CZ97" i="102" s="1"/>
  <c r="DA97" i="102" s="1"/>
  <c r="DB97" i="102" s="1"/>
  <c r="DC97" i="102" s="1"/>
  <c r="DD97" i="102" s="1"/>
  <c r="DE97" i="102" s="1"/>
  <c r="DF97" i="102" s="1"/>
  <c r="DG97" i="102" s="1"/>
  <c r="DH97" i="102" s="1"/>
  <c r="DI97" i="102" s="1"/>
  <c r="DJ97" i="102" s="1"/>
  <c r="DK97" i="102" s="1"/>
  <c r="DL97" i="102" s="1"/>
  <c r="DM97" i="102" s="1"/>
  <c r="DN97" i="102" s="1"/>
  <c r="DO97" i="102" s="1"/>
  <c r="DP97" i="102" s="1"/>
  <c r="DQ97" i="102" s="1"/>
  <c r="DR97" i="102" s="1"/>
  <c r="DS97" i="102" s="1"/>
  <c r="DT97" i="102" s="1"/>
  <c r="DU97" i="102" s="1"/>
  <c r="DV97" i="102" s="1"/>
  <c r="DW97" i="102" s="1"/>
  <c r="DX97" i="102" s="1"/>
  <c r="DY97" i="102" s="1"/>
  <c r="DZ97" i="102" s="1"/>
  <c r="EA97" i="102" s="1"/>
  <c r="EB97" i="102" s="1"/>
  <c r="EC97" i="102" s="1"/>
  <c r="ED97" i="102" s="1"/>
  <c r="EE97" i="102" s="1"/>
  <c r="EF97" i="102" s="1"/>
  <c r="EG97" i="102" s="1"/>
  <c r="EH97" i="102" s="1"/>
  <c r="EI97" i="102" s="1"/>
  <c r="EJ97" i="102" s="1"/>
  <c r="EK97" i="102" s="1"/>
  <c r="EL97" i="102" s="1"/>
  <c r="EM97" i="102" s="1"/>
  <c r="EN97" i="102" s="1"/>
  <c r="EO97" i="102" s="1"/>
  <c r="EP97" i="102" s="1"/>
  <c r="EQ97" i="102" s="1"/>
  <c r="ER97" i="102" s="1"/>
  <c r="ES97" i="102" s="1"/>
  <c r="ET97" i="102" s="1"/>
  <c r="EU97" i="102" s="1"/>
  <c r="EV97" i="102" s="1"/>
  <c r="EW97" i="102" s="1"/>
  <c r="EX97" i="102" s="1"/>
  <c r="EY97" i="102" s="1"/>
  <c r="EZ97" i="102" s="1"/>
  <c r="FA97" i="102" s="1"/>
  <c r="FB97" i="102" s="1"/>
  <c r="FC97" i="102" s="1"/>
  <c r="FD97" i="102" s="1"/>
  <c r="FE97" i="102" s="1"/>
  <c r="FF97" i="102" s="1"/>
  <c r="FG97" i="102" s="1"/>
  <c r="FH97" i="102" s="1"/>
  <c r="FI97" i="102" s="1"/>
  <c r="FJ97" i="102" s="1"/>
  <c r="FK97" i="102" s="1"/>
  <c r="FL97" i="102" s="1"/>
  <c r="FM97" i="102" s="1"/>
  <c r="FN97" i="102" s="1"/>
  <c r="FO97" i="102" s="1"/>
  <c r="FP97" i="102" s="1"/>
  <c r="FQ97" i="102" s="1"/>
  <c r="FR97" i="102" s="1"/>
  <c r="FS97" i="102" s="1"/>
  <c r="FT97" i="102" s="1"/>
  <c r="FU97" i="102" s="1"/>
  <c r="FV97" i="102" s="1"/>
  <c r="FW97" i="102" s="1"/>
  <c r="FX97" i="102" s="1"/>
  <c r="FY97" i="102" s="1"/>
  <c r="FZ97" i="102" s="1"/>
  <c r="GA97" i="102" s="1"/>
  <c r="GB97" i="102" s="1"/>
  <c r="GC97" i="102" s="1"/>
  <c r="GD97" i="102" s="1"/>
  <c r="GE97" i="102" s="1"/>
  <c r="GF97" i="102" s="1"/>
  <c r="GG97" i="102" s="1"/>
  <c r="GH97" i="102" s="1"/>
  <c r="GI97" i="102" s="1"/>
  <c r="GJ97" i="102" s="1"/>
  <c r="GK97" i="102" s="1"/>
  <c r="GL97" i="102" s="1"/>
  <c r="GM97" i="102" s="1"/>
  <c r="GN97" i="102" s="1"/>
  <c r="GO97" i="102" s="1"/>
  <c r="GP97" i="102" s="1"/>
  <c r="GQ97" i="102" s="1"/>
  <c r="GR97" i="102" s="1"/>
  <c r="GS97" i="102" s="1"/>
  <c r="GT97" i="102" s="1"/>
  <c r="GU97" i="102" s="1"/>
  <c r="GV97" i="102" s="1"/>
  <c r="GW97" i="102" s="1"/>
  <c r="GX97" i="102" s="1"/>
  <c r="GY97" i="102" s="1"/>
  <c r="GZ97" i="102" s="1"/>
  <c r="HA97" i="102" s="1"/>
  <c r="HB97" i="102" s="1"/>
  <c r="HC97" i="102" s="1"/>
  <c r="HD97" i="102" s="1"/>
  <c r="HE97" i="102" s="1"/>
  <c r="HF97" i="102" s="1"/>
  <c r="HG97" i="102" s="1"/>
  <c r="HH97" i="102" s="1"/>
  <c r="HI97" i="102" s="1"/>
  <c r="HJ97" i="102" s="1"/>
  <c r="CR84" i="100"/>
  <c r="CR2" i="102"/>
  <c r="CQ55" i="100" s="1"/>
  <c r="C116" i="101"/>
  <c r="E116" i="101" s="1"/>
  <c r="F116" i="101" s="1"/>
  <c r="EB35" i="102"/>
  <c r="EJ10" i="102"/>
  <c r="ED29" i="102"/>
  <c r="EH12" i="102"/>
  <c r="EF24" i="102"/>
  <c r="CR82" i="100" l="1"/>
  <c r="CR67" i="100" s="1"/>
  <c r="B98" i="102" s="1"/>
  <c r="CS98" i="102" s="1"/>
  <c r="CT98" i="102" s="1"/>
  <c r="CU98" i="102" s="1"/>
  <c r="CV98" i="102" s="1"/>
  <c r="CW98" i="102" s="1"/>
  <c r="CX98" i="102" s="1"/>
  <c r="CY98" i="102" s="1"/>
  <c r="CZ98" i="102" s="1"/>
  <c r="DA98" i="102" s="1"/>
  <c r="DB98" i="102" s="1"/>
  <c r="DC98" i="102" s="1"/>
  <c r="DD98" i="102" s="1"/>
  <c r="DE98" i="102" s="1"/>
  <c r="DF98" i="102" s="1"/>
  <c r="DG98" i="102" s="1"/>
  <c r="DH98" i="102" s="1"/>
  <c r="DI98" i="102" s="1"/>
  <c r="DJ98" i="102" s="1"/>
  <c r="DK98" i="102" s="1"/>
  <c r="DL98" i="102" s="1"/>
  <c r="DM98" i="102" s="1"/>
  <c r="DN98" i="102" s="1"/>
  <c r="DO98" i="102" s="1"/>
  <c r="DP98" i="102" s="1"/>
  <c r="DQ98" i="102" s="1"/>
  <c r="DR98" i="102" s="1"/>
  <c r="DS98" i="102" s="1"/>
  <c r="DT98" i="102" s="1"/>
  <c r="DU98" i="102" s="1"/>
  <c r="DV98" i="102" s="1"/>
  <c r="DW98" i="102" s="1"/>
  <c r="DX98" i="102" s="1"/>
  <c r="DY98" i="102" s="1"/>
  <c r="DZ98" i="102" s="1"/>
  <c r="EA98" i="102" s="1"/>
  <c r="EB98" i="102" s="1"/>
  <c r="EC98" i="102" s="1"/>
  <c r="ED98" i="102" s="1"/>
  <c r="EE98" i="102" s="1"/>
  <c r="EF98" i="102" s="1"/>
  <c r="EG98" i="102" s="1"/>
  <c r="EH98" i="102" s="1"/>
  <c r="EI98" i="102" s="1"/>
  <c r="EJ98" i="102" s="1"/>
  <c r="EK98" i="102" s="1"/>
  <c r="EL98" i="102" s="1"/>
  <c r="EM98" i="102" s="1"/>
  <c r="EN98" i="102" s="1"/>
  <c r="EO98" i="102" s="1"/>
  <c r="EP98" i="102" s="1"/>
  <c r="EQ98" i="102" s="1"/>
  <c r="ER98" i="102" s="1"/>
  <c r="ES98" i="102" s="1"/>
  <c r="ET98" i="102" s="1"/>
  <c r="EU98" i="102" s="1"/>
  <c r="EV98" i="102" s="1"/>
  <c r="EW98" i="102" s="1"/>
  <c r="EX98" i="102" s="1"/>
  <c r="EY98" i="102" s="1"/>
  <c r="EZ98" i="102" s="1"/>
  <c r="FA98" i="102" s="1"/>
  <c r="FB98" i="102" s="1"/>
  <c r="FC98" i="102" s="1"/>
  <c r="FD98" i="102" s="1"/>
  <c r="FE98" i="102" s="1"/>
  <c r="FF98" i="102" s="1"/>
  <c r="FG98" i="102" s="1"/>
  <c r="FH98" i="102" s="1"/>
  <c r="FI98" i="102" s="1"/>
  <c r="FJ98" i="102" s="1"/>
  <c r="FK98" i="102" s="1"/>
  <c r="FL98" i="102" s="1"/>
  <c r="FM98" i="102" s="1"/>
  <c r="FN98" i="102" s="1"/>
  <c r="FO98" i="102" s="1"/>
  <c r="FP98" i="102" s="1"/>
  <c r="FQ98" i="102" s="1"/>
  <c r="FR98" i="102" s="1"/>
  <c r="FS98" i="102" s="1"/>
  <c r="FT98" i="102" s="1"/>
  <c r="FU98" i="102" s="1"/>
  <c r="FV98" i="102" s="1"/>
  <c r="FW98" i="102" s="1"/>
  <c r="FX98" i="102" s="1"/>
  <c r="FY98" i="102" s="1"/>
  <c r="FZ98" i="102" s="1"/>
  <c r="GA98" i="102" s="1"/>
  <c r="GB98" i="102" s="1"/>
  <c r="GC98" i="102" s="1"/>
  <c r="GD98" i="102" s="1"/>
  <c r="GE98" i="102" s="1"/>
  <c r="GF98" i="102" s="1"/>
  <c r="GG98" i="102" s="1"/>
  <c r="GH98" i="102" s="1"/>
  <c r="GI98" i="102" s="1"/>
  <c r="GJ98" i="102" s="1"/>
  <c r="GK98" i="102" s="1"/>
  <c r="GL98" i="102" s="1"/>
  <c r="GM98" i="102" s="1"/>
  <c r="GN98" i="102" s="1"/>
  <c r="GO98" i="102" s="1"/>
  <c r="GP98" i="102" s="1"/>
  <c r="GQ98" i="102" s="1"/>
  <c r="GR98" i="102" s="1"/>
  <c r="GS98" i="102" s="1"/>
  <c r="GT98" i="102" s="1"/>
  <c r="GU98" i="102" s="1"/>
  <c r="GV98" i="102" s="1"/>
  <c r="GW98" i="102" s="1"/>
  <c r="GX98" i="102" s="1"/>
  <c r="GY98" i="102" s="1"/>
  <c r="GZ98" i="102" s="1"/>
  <c r="HA98" i="102" s="1"/>
  <c r="HB98" i="102" s="1"/>
  <c r="HC98" i="102" s="1"/>
  <c r="HD98" i="102" s="1"/>
  <c r="HE98" i="102" s="1"/>
  <c r="HF98" i="102" s="1"/>
  <c r="HG98" i="102" s="1"/>
  <c r="HH98" i="102" s="1"/>
  <c r="HI98" i="102" s="1"/>
  <c r="HJ98" i="102" s="1"/>
  <c r="CS84" i="100"/>
  <c r="CS2" i="102"/>
  <c r="CR55" i="100" s="1"/>
  <c r="C117" i="101"/>
  <c r="E117" i="101" s="1"/>
  <c r="F117" i="101" s="1"/>
  <c r="EI12" i="102"/>
  <c r="EE29" i="102"/>
  <c r="EG24" i="102"/>
  <c r="EK10" i="102"/>
  <c r="EC35" i="102"/>
  <c r="CS82" i="100" l="1"/>
  <c r="CS67" i="100" s="1"/>
  <c r="B99" i="102" s="1"/>
  <c r="CT99" i="102" s="1"/>
  <c r="CU99" i="102" s="1"/>
  <c r="CV99" i="102" s="1"/>
  <c r="CT84" i="100"/>
  <c r="C118" i="101"/>
  <c r="E118" i="101" s="1"/>
  <c r="F118" i="101" s="1"/>
  <c r="ED35" i="102"/>
  <c r="EH24" i="102"/>
  <c r="EF29" i="102"/>
  <c r="EJ12" i="102"/>
  <c r="EL10" i="102"/>
  <c r="CT82" i="100" l="1"/>
  <c r="CT67" i="100" s="1"/>
  <c r="B100" i="102" s="1"/>
  <c r="CU100" i="102" s="1"/>
  <c r="CV100" i="102" s="1"/>
  <c r="CW100" i="102" s="1"/>
  <c r="CX100" i="102" s="1"/>
  <c r="CY100" i="102" s="1"/>
  <c r="CZ100" i="102" s="1"/>
  <c r="DA100" i="102" s="1"/>
  <c r="DB100" i="102" s="1"/>
  <c r="DC100" i="102" s="1"/>
  <c r="DD100" i="102" s="1"/>
  <c r="DE100" i="102" s="1"/>
  <c r="DF100" i="102" s="1"/>
  <c r="DG100" i="102" s="1"/>
  <c r="DH100" i="102" s="1"/>
  <c r="DI100" i="102" s="1"/>
  <c r="DJ100" i="102" s="1"/>
  <c r="DK100" i="102" s="1"/>
  <c r="DL100" i="102" s="1"/>
  <c r="DM100" i="102" s="1"/>
  <c r="DN100" i="102" s="1"/>
  <c r="DO100" i="102" s="1"/>
  <c r="DP100" i="102" s="1"/>
  <c r="DQ100" i="102" s="1"/>
  <c r="DR100" i="102" s="1"/>
  <c r="DS100" i="102" s="1"/>
  <c r="DT100" i="102" s="1"/>
  <c r="DU100" i="102" s="1"/>
  <c r="DV100" i="102" s="1"/>
  <c r="DW100" i="102" s="1"/>
  <c r="DX100" i="102" s="1"/>
  <c r="DY100" i="102" s="1"/>
  <c r="DZ100" i="102" s="1"/>
  <c r="EA100" i="102" s="1"/>
  <c r="EB100" i="102" s="1"/>
  <c r="EC100" i="102" s="1"/>
  <c r="ED100" i="102" s="1"/>
  <c r="EE100" i="102" s="1"/>
  <c r="EF100" i="102" s="1"/>
  <c r="EG100" i="102" s="1"/>
  <c r="EH100" i="102" s="1"/>
  <c r="EI100" i="102" s="1"/>
  <c r="EJ100" i="102" s="1"/>
  <c r="EK100" i="102" s="1"/>
  <c r="EL100" i="102" s="1"/>
  <c r="EM100" i="102" s="1"/>
  <c r="EN100" i="102" s="1"/>
  <c r="EO100" i="102" s="1"/>
  <c r="EP100" i="102" s="1"/>
  <c r="EQ100" i="102" s="1"/>
  <c r="ER100" i="102" s="1"/>
  <c r="ES100" i="102" s="1"/>
  <c r="ET100" i="102" s="1"/>
  <c r="EU100" i="102" s="1"/>
  <c r="EV100" i="102" s="1"/>
  <c r="EW100" i="102" s="1"/>
  <c r="EX100" i="102" s="1"/>
  <c r="EY100" i="102" s="1"/>
  <c r="EZ100" i="102" s="1"/>
  <c r="FA100" i="102" s="1"/>
  <c r="FB100" i="102" s="1"/>
  <c r="FC100" i="102" s="1"/>
  <c r="FD100" i="102" s="1"/>
  <c r="FE100" i="102" s="1"/>
  <c r="FF100" i="102" s="1"/>
  <c r="FG100" i="102" s="1"/>
  <c r="FH100" i="102" s="1"/>
  <c r="FI100" i="102" s="1"/>
  <c r="FJ100" i="102" s="1"/>
  <c r="FK100" i="102" s="1"/>
  <c r="FL100" i="102" s="1"/>
  <c r="FM100" i="102" s="1"/>
  <c r="FN100" i="102" s="1"/>
  <c r="FO100" i="102" s="1"/>
  <c r="FP100" i="102" s="1"/>
  <c r="FQ100" i="102" s="1"/>
  <c r="FR100" i="102" s="1"/>
  <c r="FS100" i="102" s="1"/>
  <c r="FT100" i="102" s="1"/>
  <c r="FU100" i="102" s="1"/>
  <c r="FV100" i="102" s="1"/>
  <c r="FW100" i="102" s="1"/>
  <c r="FX100" i="102" s="1"/>
  <c r="FY100" i="102" s="1"/>
  <c r="FZ100" i="102" s="1"/>
  <c r="GA100" i="102" s="1"/>
  <c r="GB100" i="102" s="1"/>
  <c r="GC100" i="102" s="1"/>
  <c r="GD100" i="102" s="1"/>
  <c r="GE100" i="102" s="1"/>
  <c r="GF100" i="102" s="1"/>
  <c r="GG100" i="102" s="1"/>
  <c r="GH100" i="102" s="1"/>
  <c r="GI100" i="102" s="1"/>
  <c r="GJ100" i="102" s="1"/>
  <c r="GK100" i="102" s="1"/>
  <c r="GL100" i="102" s="1"/>
  <c r="GM100" i="102" s="1"/>
  <c r="GN100" i="102" s="1"/>
  <c r="GO100" i="102" s="1"/>
  <c r="GP100" i="102" s="1"/>
  <c r="GQ100" i="102" s="1"/>
  <c r="GR100" i="102" s="1"/>
  <c r="GS100" i="102" s="1"/>
  <c r="GT100" i="102" s="1"/>
  <c r="GU100" i="102" s="1"/>
  <c r="GV100" i="102" s="1"/>
  <c r="GW100" i="102" s="1"/>
  <c r="GX100" i="102" s="1"/>
  <c r="GY100" i="102" s="1"/>
  <c r="GZ100" i="102" s="1"/>
  <c r="HA100" i="102" s="1"/>
  <c r="HB100" i="102" s="1"/>
  <c r="HC100" i="102" s="1"/>
  <c r="HD100" i="102" s="1"/>
  <c r="HE100" i="102" s="1"/>
  <c r="HF100" i="102" s="1"/>
  <c r="HG100" i="102" s="1"/>
  <c r="HH100" i="102" s="1"/>
  <c r="HI100" i="102" s="1"/>
  <c r="HJ100" i="102" s="1"/>
  <c r="CT2" i="102"/>
  <c r="CS55" i="100" s="1"/>
  <c r="CU84" i="100"/>
  <c r="CW99" i="102"/>
  <c r="C119" i="101"/>
  <c r="E119" i="101" s="1"/>
  <c r="F119" i="101" s="1"/>
  <c r="EK12" i="102"/>
  <c r="EG29" i="102"/>
  <c r="EE35" i="102"/>
  <c r="EM10" i="102"/>
  <c r="EI24" i="102"/>
  <c r="CU82" i="100" l="1"/>
  <c r="CU2" i="102"/>
  <c r="CT55" i="100" s="1"/>
  <c r="CU67" i="100"/>
  <c r="B101" i="102" s="1"/>
  <c r="CV101" i="102" s="1"/>
  <c r="CW101" i="102" s="1"/>
  <c r="CX101" i="102" s="1"/>
  <c r="CY101" i="102" s="1"/>
  <c r="CZ101" i="102" s="1"/>
  <c r="DA101" i="102" s="1"/>
  <c r="DB101" i="102" s="1"/>
  <c r="DC101" i="102" s="1"/>
  <c r="DD101" i="102" s="1"/>
  <c r="DE101" i="102" s="1"/>
  <c r="DF101" i="102" s="1"/>
  <c r="DG101" i="102" s="1"/>
  <c r="DH101" i="102" s="1"/>
  <c r="DI101" i="102" s="1"/>
  <c r="DJ101" i="102" s="1"/>
  <c r="DK101" i="102" s="1"/>
  <c r="DL101" i="102" s="1"/>
  <c r="DM101" i="102" s="1"/>
  <c r="DN101" i="102" s="1"/>
  <c r="DO101" i="102" s="1"/>
  <c r="DP101" i="102" s="1"/>
  <c r="DQ101" i="102" s="1"/>
  <c r="DR101" i="102" s="1"/>
  <c r="DS101" i="102" s="1"/>
  <c r="DT101" i="102" s="1"/>
  <c r="DU101" i="102" s="1"/>
  <c r="DV101" i="102" s="1"/>
  <c r="DW101" i="102" s="1"/>
  <c r="DX101" i="102" s="1"/>
  <c r="DY101" i="102" s="1"/>
  <c r="DZ101" i="102" s="1"/>
  <c r="EA101" i="102" s="1"/>
  <c r="EB101" i="102" s="1"/>
  <c r="EC101" i="102" s="1"/>
  <c r="ED101" i="102" s="1"/>
  <c r="EE101" i="102" s="1"/>
  <c r="EF101" i="102" s="1"/>
  <c r="EG101" i="102" s="1"/>
  <c r="EH101" i="102" s="1"/>
  <c r="EI101" i="102" s="1"/>
  <c r="EJ101" i="102" s="1"/>
  <c r="EK101" i="102" s="1"/>
  <c r="EL101" i="102" s="1"/>
  <c r="EM101" i="102" s="1"/>
  <c r="EN101" i="102" s="1"/>
  <c r="EO101" i="102" s="1"/>
  <c r="EP101" i="102" s="1"/>
  <c r="EQ101" i="102" s="1"/>
  <c r="ER101" i="102" s="1"/>
  <c r="ES101" i="102" s="1"/>
  <c r="ET101" i="102" s="1"/>
  <c r="EU101" i="102" s="1"/>
  <c r="EV101" i="102" s="1"/>
  <c r="EW101" i="102" s="1"/>
  <c r="EX101" i="102" s="1"/>
  <c r="EY101" i="102" s="1"/>
  <c r="EZ101" i="102" s="1"/>
  <c r="FA101" i="102" s="1"/>
  <c r="FB101" i="102" s="1"/>
  <c r="FC101" i="102" s="1"/>
  <c r="FD101" i="102" s="1"/>
  <c r="FE101" i="102" s="1"/>
  <c r="FF101" i="102" s="1"/>
  <c r="FG101" i="102" s="1"/>
  <c r="FH101" i="102" s="1"/>
  <c r="FI101" i="102" s="1"/>
  <c r="FJ101" i="102" s="1"/>
  <c r="FK101" i="102" s="1"/>
  <c r="FL101" i="102" s="1"/>
  <c r="FM101" i="102" s="1"/>
  <c r="FN101" i="102" s="1"/>
  <c r="FO101" i="102" s="1"/>
  <c r="FP101" i="102" s="1"/>
  <c r="FQ101" i="102" s="1"/>
  <c r="FR101" i="102" s="1"/>
  <c r="FS101" i="102" s="1"/>
  <c r="FT101" i="102" s="1"/>
  <c r="FU101" i="102" s="1"/>
  <c r="FV101" i="102" s="1"/>
  <c r="FW101" i="102" s="1"/>
  <c r="FX101" i="102" s="1"/>
  <c r="FY101" i="102" s="1"/>
  <c r="FZ101" i="102" s="1"/>
  <c r="GA101" i="102" s="1"/>
  <c r="GB101" i="102" s="1"/>
  <c r="GC101" i="102" s="1"/>
  <c r="GD101" i="102" s="1"/>
  <c r="GE101" i="102" s="1"/>
  <c r="GF101" i="102" s="1"/>
  <c r="GG101" i="102" s="1"/>
  <c r="GH101" i="102" s="1"/>
  <c r="GI101" i="102" s="1"/>
  <c r="GJ101" i="102" s="1"/>
  <c r="GK101" i="102" s="1"/>
  <c r="GL101" i="102" s="1"/>
  <c r="GM101" i="102" s="1"/>
  <c r="GN101" i="102" s="1"/>
  <c r="GO101" i="102" s="1"/>
  <c r="GP101" i="102" s="1"/>
  <c r="GQ101" i="102" s="1"/>
  <c r="GR101" i="102" s="1"/>
  <c r="GS101" i="102" s="1"/>
  <c r="GT101" i="102" s="1"/>
  <c r="GU101" i="102" s="1"/>
  <c r="GV101" i="102" s="1"/>
  <c r="GW101" i="102" s="1"/>
  <c r="GX101" i="102" s="1"/>
  <c r="GY101" i="102" s="1"/>
  <c r="GZ101" i="102" s="1"/>
  <c r="HA101" i="102" s="1"/>
  <c r="HB101" i="102" s="1"/>
  <c r="HC101" i="102" s="1"/>
  <c r="HD101" i="102" s="1"/>
  <c r="HE101" i="102" s="1"/>
  <c r="HF101" i="102" s="1"/>
  <c r="HG101" i="102" s="1"/>
  <c r="HH101" i="102" s="1"/>
  <c r="HI101" i="102" s="1"/>
  <c r="HJ101" i="102" s="1"/>
  <c r="CV84" i="100"/>
  <c r="CX99" i="102"/>
  <c r="C120" i="101"/>
  <c r="E120" i="101" s="1"/>
  <c r="F120" i="101" s="1"/>
  <c r="EJ24" i="102"/>
  <c r="EF35" i="102"/>
  <c r="EH29" i="102"/>
  <c r="EN10" i="102"/>
  <c r="EL12" i="102"/>
  <c r="CV2" i="102" l="1"/>
  <c r="CU55" i="100" s="1"/>
  <c r="CY99" i="102"/>
  <c r="CV82" i="100"/>
  <c r="CV67" i="100" s="1"/>
  <c r="B102" i="102" s="1"/>
  <c r="CW102" i="102" s="1"/>
  <c r="EG35" i="102"/>
  <c r="EM12" i="102"/>
  <c r="EO10" i="102"/>
  <c r="EK24" i="102"/>
  <c r="C121" i="101"/>
  <c r="E121" i="101" s="1"/>
  <c r="F121" i="101" s="1"/>
  <c r="EI29" i="102"/>
  <c r="CW84" i="100" l="1"/>
  <c r="CZ99" i="102"/>
  <c r="DA99" i="102" s="1"/>
  <c r="DB99" i="102" s="1"/>
  <c r="DC99" i="102" s="1"/>
  <c r="DD99" i="102" s="1"/>
  <c r="DE99" i="102" s="1"/>
  <c r="DF99" i="102" s="1"/>
  <c r="DG99" i="102" s="1"/>
  <c r="DH99" i="102" s="1"/>
  <c r="DI99" i="102" s="1"/>
  <c r="DJ99" i="102" s="1"/>
  <c r="DK99" i="102" s="1"/>
  <c r="DL99" i="102" s="1"/>
  <c r="DM99" i="102" s="1"/>
  <c r="DN99" i="102" s="1"/>
  <c r="DO99" i="102" s="1"/>
  <c r="DP99" i="102" s="1"/>
  <c r="DQ99" i="102" s="1"/>
  <c r="DR99" i="102" s="1"/>
  <c r="DS99" i="102" s="1"/>
  <c r="DT99" i="102" s="1"/>
  <c r="DU99" i="102" s="1"/>
  <c r="DV99" i="102" s="1"/>
  <c r="DW99" i="102" s="1"/>
  <c r="DX99" i="102" s="1"/>
  <c r="DY99" i="102" s="1"/>
  <c r="DZ99" i="102" s="1"/>
  <c r="EA99" i="102" s="1"/>
  <c r="EB99" i="102" s="1"/>
  <c r="EC99" i="102" s="1"/>
  <c r="ED99" i="102" s="1"/>
  <c r="EE99" i="102" s="1"/>
  <c r="EF99" i="102" s="1"/>
  <c r="EG99" i="102" s="1"/>
  <c r="EH99" i="102" s="1"/>
  <c r="EI99" i="102" s="1"/>
  <c r="EJ99" i="102" s="1"/>
  <c r="EK99" i="102" s="1"/>
  <c r="EL99" i="102" s="1"/>
  <c r="EM99" i="102" s="1"/>
  <c r="EN99" i="102" s="1"/>
  <c r="EO99" i="102" s="1"/>
  <c r="EP99" i="102" s="1"/>
  <c r="EQ99" i="102" s="1"/>
  <c r="ER99" i="102" s="1"/>
  <c r="ES99" i="102" s="1"/>
  <c r="ET99" i="102" s="1"/>
  <c r="EU99" i="102" s="1"/>
  <c r="EV99" i="102" s="1"/>
  <c r="EW99" i="102" s="1"/>
  <c r="EX99" i="102" s="1"/>
  <c r="EY99" i="102" s="1"/>
  <c r="EZ99" i="102" s="1"/>
  <c r="FA99" i="102" s="1"/>
  <c r="FB99" i="102" s="1"/>
  <c r="FC99" i="102" s="1"/>
  <c r="FD99" i="102" s="1"/>
  <c r="FE99" i="102" s="1"/>
  <c r="FF99" i="102" s="1"/>
  <c r="FG99" i="102" s="1"/>
  <c r="FH99" i="102" s="1"/>
  <c r="FI99" i="102" s="1"/>
  <c r="FJ99" i="102" s="1"/>
  <c r="FK99" i="102" s="1"/>
  <c r="FL99" i="102" s="1"/>
  <c r="FM99" i="102" s="1"/>
  <c r="FN99" i="102" s="1"/>
  <c r="FO99" i="102" s="1"/>
  <c r="FP99" i="102" s="1"/>
  <c r="FQ99" i="102" s="1"/>
  <c r="FR99" i="102" s="1"/>
  <c r="FS99" i="102" s="1"/>
  <c r="FT99" i="102" s="1"/>
  <c r="FU99" i="102" s="1"/>
  <c r="FV99" i="102" s="1"/>
  <c r="FW99" i="102" s="1"/>
  <c r="FX99" i="102" s="1"/>
  <c r="FY99" i="102" s="1"/>
  <c r="FZ99" i="102" s="1"/>
  <c r="GA99" i="102" s="1"/>
  <c r="GB99" i="102" s="1"/>
  <c r="GC99" i="102" s="1"/>
  <c r="GD99" i="102" s="1"/>
  <c r="GE99" i="102" s="1"/>
  <c r="GF99" i="102" s="1"/>
  <c r="GG99" i="102" s="1"/>
  <c r="GH99" i="102" s="1"/>
  <c r="GI99" i="102" s="1"/>
  <c r="GJ99" i="102" s="1"/>
  <c r="GK99" i="102" s="1"/>
  <c r="GL99" i="102" s="1"/>
  <c r="GM99" i="102" s="1"/>
  <c r="GN99" i="102" s="1"/>
  <c r="GO99" i="102" s="1"/>
  <c r="GP99" i="102" s="1"/>
  <c r="GQ99" i="102" s="1"/>
  <c r="GR99" i="102" s="1"/>
  <c r="GS99" i="102" s="1"/>
  <c r="GT99" i="102" s="1"/>
  <c r="GU99" i="102" s="1"/>
  <c r="GV99" i="102" s="1"/>
  <c r="GW99" i="102" s="1"/>
  <c r="GX99" i="102" s="1"/>
  <c r="GY99" i="102" s="1"/>
  <c r="GZ99" i="102" s="1"/>
  <c r="HA99" i="102" s="1"/>
  <c r="HB99" i="102" s="1"/>
  <c r="HC99" i="102" s="1"/>
  <c r="HD99" i="102" s="1"/>
  <c r="HE99" i="102" s="1"/>
  <c r="HF99" i="102" s="1"/>
  <c r="HG99" i="102" s="1"/>
  <c r="HH99" i="102" s="1"/>
  <c r="HI99" i="102" s="1"/>
  <c r="HJ99" i="102" s="1"/>
  <c r="CX102" i="102"/>
  <c r="CW2" i="102"/>
  <c r="CV55" i="100" s="1"/>
  <c r="C122" i="101"/>
  <c r="E122" i="101" s="1"/>
  <c r="F122" i="101" s="1"/>
  <c r="EL24" i="102"/>
  <c r="EN12" i="102"/>
  <c r="EH35" i="102"/>
  <c r="EP10" i="102"/>
  <c r="EJ29" i="102"/>
  <c r="CY102" i="102" l="1"/>
  <c r="CW82" i="100"/>
  <c r="CW67" i="100" s="1"/>
  <c r="B103" i="102" s="1"/>
  <c r="CX103" i="102" s="1"/>
  <c r="CY103" i="102" s="1"/>
  <c r="CZ103" i="102" s="1"/>
  <c r="DA103" i="102" s="1"/>
  <c r="DB103" i="102" s="1"/>
  <c r="DC103" i="102" s="1"/>
  <c r="DD103" i="102" s="1"/>
  <c r="DE103" i="102" s="1"/>
  <c r="DF103" i="102" s="1"/>
  <c r="DG103" i="102" s="1"/>
  <c r="DH103" i="102" s="1"/>
  <c r="DI103" i="102" s="1"/>
  <c r="DJ103" i="102" s="1"/>
  <c r="DK103" i="102" s="1"/>
  <c r="DL103" i="102" s="1"/>
  <c r="DM103" i="102" s="1"/>
  <c r="DN103" i="102" s="1"/>
  <c r="DO103" i="102" s="1"/>
  <c r="DP103" i="102" s="1"/>
  <c r="DQ103" i="102" s="1"/>
  <c r="DR103" i="102" s="1"/>
  <c r="DS103" i="102" s="1"/>
  <c r="DT103" i="102" s="1"/>
  <c r="DU103" i="102" s="1"/>
  <c r="DV103" i="102" s="1"/>
  <c r="DW103" i="102" s="1"/>
  <c r="DX103" i="102" s="1"/>
  <c r="DY103" i="102" s="1"/>
  <c r="DZ103" i="102" s="1"/>
  <c r="EA103" i="102" s="1"/>
  <c r="EB103" i="102" s="1"/>
  <c r="EC103" i="102" s="1"/>
  <c r="ED103" i="102" s="1"/>
  <c r="EE103" i="102" s="1"/>
  <c r="EF103" i="102" s="1"/>
  <c r="EG103" i="102" s="1"/>
  <c r="EH103" i="102" s="1"/>
  <c r="EI103" i="102" s="1"/>
  <c r="EJ103" i="102" s="1"/>
  <c r="EK103" i="102" s="1"/>
  <c r="EL103" i="102" s="1"/>
  <c r="EM103" i="102" s="1"/>
  <c r="EN103" i="102" s="1"/>
  <c r="EO103" i="102" s="1"/>
  <c r="EP103" i="102" s="1"/>
  <c r="EQ103" i="102" s="1"/>
  <c r="ER103" i="102" s="1"/>
  <c r="ES103" i="102" s="1"/>
  <c r="ET103" i="102" s="1"/>
  <c r="EU103" i="102" s="1"/>
  <c r="EV103" i="102" s="1"/>
  <c r="EW103" i="102" s="1"/>
  <c r="EX103" i="102" s="1"/>
  <c r="EY103" i="102" s="1"/>
  <c r="EZ103" i="102" s="1"/>
  <c r="FA103" i="102" s="1"/>
  <c r="FB103" i="102" s="1"/>
  <c r="FC103" i="102" s="1"/>
  <c r="FD103" i="102" s="1"/>
  <c r="FE103" i="102" s="1"/>
  <c r="FF103" i="102" s="1"/>
  <c r="FG103" i="102" s="1"/>
  <c r="FH103" i="102" s="1"/>
  <c r="FI103" i="102" s="1"/>
  <c r="FJ103" i="102" s="1"/>
  <c r="FK103" i="102" s="1"/>
  <c r="FL103" i="102" s="1"/>
  <c r="FM103" i="102" s="1"/>
  <c r="FN103" i="102" s="1"/>
  <c r="FO103" i="102" s="1"/>
  <c r="FP103" i="102" s="1"/>
  <c r="FQ103" i="102" s="1"/>
  <c r="FR103" i="102" s="1"/>
  <c r="FS103" i="102" s="1"/>
  <c r="FT103" i="102" s="1"/>
  <c r="FU103" i="102" s="1"/>
  <c r="FV103" i="102" s="1"/>
  <c r="FW103" i="102" s="1"/>
  <c r="FX103" i="102" s="1"/>
  <c r="FY103" i="102" s="1"/>
  <c r="FZ103" i="102" s="1"/>
  <c r="GA103" i="102" s="1"/>
  <c r="GB103" i="102" s="1"/>
  <c r="GC103" i="102" s="1"/>
  <c r="GD103" i="102" s="1"/>
  <c r="GE103" i="102" s="1"/>
  <c r="GF103" i="102" s="1"/>
  <c r="GG103" i="102" s="1"/>
  <c r="GH103" i="102" s="1"/>
  <c r="GI103" i="102" s="1"/>
  <c r="GJ103" i="102" s="1"/>
  <c r="GK103" i="102" s="1"/>
  <c r="GL103" i="102" s="1"/>
  <c r="GM103" i="102" s="1"/>
  <c r="GN103" i="102" s="1"/>
  <c r="GO103" i="102" s="1"/>
  <c r="GP103" i="102" s="1"/>
  <c r="GQ103" i="102" s="1"/>
  <c r="GR103" i="102" s="1"/>
  <c r="GS103" i="102" s="1"/>
  <c r="GT103" i="102" s="1"/>
  <c r="GU103" i="102" s="1"/>
  <c r="GV103" i="102" s="1"/>
  <c r="GW103" i="102" s="1"/>
  <c r="GX103" i="102" s="1"/>
  <c r="GY103" i="102" s="1"/>
  <c r="GZ103" i="102" s="1"/>
  <c r="HA103" i="102" s="1"/>
  <c r="HB103" i="102" s="1"/>
  <c r="HC103" i="102" s="1"/>
  <c r="HD103" i="102" s="1"/>
  <c r="HE103" i="102" s="1"/>
  <c r="HF103" i="102" s="1"/>
  <c r="HG103" i="102" s="1"/>
  <c r="HH103" i="102" s="1"/>
  <c r="HI103" i="102" s="1"/>
  <c r="HJ103" i="102" s="1"/>
  <c r="EO12" i="102"/>
  <c r="EM24" i="102"/>
  <c r="C123" i="101"/>
  <c r="E123" i="101" s="1"/>
  <c r="F123" i="101" s="1"/>
  <c r="EK29" i="102"/>
  <c r="EQ10" i="102"/>
  <c r="EI35" i="102"/>
  <c r="CX84" i="100" l="1"/>
  <c r="CX2" i="102"/>
  <c r="CW55" i="100" s="1"/>
  <c r="CZ102" i="102"/>
  <c r="EP12" i="102"/>
  <c r="C124" i="101"/>
  <c r="E124" i="101" s="1"/>
  <c r="F124" i="101" s="1"/>
  <c r="EN24" i="102"/>
  <c r="EJ35" i="102"/>
  <c r="EL29" i="102"/>
  <c r="ER10" i="102"/>
  <c r="DA102" i="102" l="1"/>
  <c r="CX82" i="100"/>
  <c r="CX67" i="100" s="1"/>
  <c r="B104" i="102" s="1"/>
  <c r="CY104" i="102" s="1"/>
  <c r="C125" i="101"/>
  <c r="E125" i="101" s="1"/>
  <c r="BV93" i="100"/>
  <c r="CM93" i="100"/>
  <c r="AY93" i="100"/>
  <c r="N93" i="100"/>
  <c r="AD93" i="100"/>
  <c r="BA93" i="100"/>
  <c r="CN93" i="100"/>
  <c r="BN93" i="100"/>
  <c r="BH93" i="100"/>
  <c r="DK93" i="100"/>
  <c r="BM93" i="100"/>
  <c r="F93" i="100"/>
  <c r="DN93" i="100"/>
  <c r="BG93" i="100"/>
  <c r="AV93" i="100"/>
  <c r="AJ93" i="100"/>
  <c r="BQ93" i="100"/>
  <c r="AM93" i="100"/>
  <c r="DA93" i="100"/>
  <c r="I93" i="100"/>
  <c r="AH93" i="100"/>
  <c r="CV93" i="100"/>
  <c r="X93" i="100"/>
  <c r="BL93" i="100"/>
  <c r="AP93" i="100"/>
  <c r="CX93" i="100"/>
  <c r="DB93" i="100"/>
  <c r="BE93" i="100"/>
  <c r="AA93" i="100"/>
  <c r="J93" i="100"/>
  <c r="BT93" i="100"/>
  <c r="O93" i="100"/>
  <c r="B93" i="100"/>
  <c r="B97" i="100" s="1"/>
  <c r="AK93" i="100"/>
  <c r="DO93" i="100"/>
  <c r="CP93" i="100"/>
  <c r="CA93" i="100"/>
  <c r="CF93" i="100"/>
  <c r="CQ93" i="100"/>
  <c r="BW93" i="100"/>
  <c r="CL93" i="100"/>
  <c r="L93" i="100"/>
  <c r="CI93" i="100"/>
  <c r="AI93" i="100"/>
  <c r="D93" i="100"/>
  <c r="CC93" i="100"/>
  <c r="AL93" i="100"/>
  <c r="Y93" i="100"/>
  <c r="AO93" i="100"/>
  <c r="H93" i="100"/>
  <c r="V93" i="100"/>
  <c r="DM93" i="100"/>
  <c r="Z93" i="100"/>
  <c r="BU93" i="100"/>
  <c r="AB93" i="100"/>
  <c r="DL93" i="100"/>
  <c r="S93" i="100"/>
  <c r="AE93" i="100"/>
  <c r="AF93" i="100"/>
  <c r="CO93" i="100"/>
  <c r="BD93" i="100"/>
  <c r="BI93" i="100"/>
  <c r="DP93" i="100"/>
  <c r="AZ93" i="100"/>
  <c r="CS93" i="100"/>
  <c r="BJ93" i="100"/>
  <c r="P93" i="100"/>
  <c r="DD93" i="100"/>
  <c r="BB93" i="100"/>
  <c r="DQ93" i="100"/>
  <c r="CR93" i="100"/>
  <c r="BR93" i="100"/>
  <c r="CY93" i="100"/>
  <c r="CZ93" i="100"/>
  <c r="BF93" i="100"/>
  <c r="AG93" i="100"/>
  <c r="AW93" i="100"/>
  <c r="G93" i="100"/>
  <c r="K93" i="100"/>
  <c r="BS93" i="100"/>
  <c r="BY93" i="100"/>
  <c r="G95" i="100"/>
  <c r="DF93" i="100"/>
  <c r="DJ93" i="100"/>
  <c r="BC93" i="100"/>
  <c r="C93" i="100"/>
  <c r="AC93" i="100"/>
  <c r="E93" i="100"/>
  <c r="DE93" i="100"/>
  <c r="M93" i="100"/>
  <c r="BP93" i="100"/>
  <c r="CD93" i="100"/>
  <c r="CW93" i="100"/>
  <c r="DC93" i="100"/>
  <c r="DI93" i="100"/>
  <c r="CK93" i="100"/>
  <c r="DG93" i="100"/>
  <c r="CE93" i="100"/>
  <c r="CU93" i="100"/>
  <c r="AS93" i="100"/>
  <c r="DH93" i="100"/>
  <c r="CJ93" i="100"/>
  <c r="CT93" i="100"/>
  <c r="BK93" i="100"/>
  <c r="AX93" i="100"/>
  <c r="AR93" i="100"/>
  <c r="AN93" i="100"/>
  <c r="BZ93" i="100"/>
  <c r="R93" i="100"/>
  <c r="AT93" i="100"/>
  <c r="U93" i="100"/>
  <c r="T93" i="100"/>
  <c r="W93" i="100"/>
  <c r="Q93" i="100"/>
  <c r="AQ93" i="100"/>
  <c r="AU93" i="100"/>
  <c r="CH93" i="100"/>
  <c r="BX93" i="100"/>
  <c r="CG93" i="100"/>
  <c r="CB93" i="100"/>
  <c r="BO93" i="100"/>
  <c r="EK35" i="102"/>
  <c r="EM29" i="102"/>
  <c r="ES10" i="102"/>
  <c r="EQ12" i="102"/>
  <c r="EO24" i="102"/>
  <c r="CY82" i="100" l="1"/>
  <c r="CY84" i="100"/>
  <c r="DB102" i="102"/>
  <c r="CZ104" i="102"/>
  <c r="CY2" i="102"/>
  <c r="CX55" i="100" s="1"/>
  <c r="EL35" i="102"/>
  <c r="ER12" i="102"/>
  <c r="EN29" i="102"/>
  <c r="EP24" i="102"/>
  <c r="ET10" i="102"/>
  <c r="B98" i="100"/>
  <c r="C95" i="100"/>
  <c r="D95" i="100"/>
  <c r="E95" i="100"/>
  <c r="F95" i="100"/>
  <c r="CY67" i="100" l="1"/>
  <c r="B105" i="102" s="1"/>
  <c r="CZ105" i="102" s="1"/>
  <c r="DA105" i="102" s="1"/>
  <c r="DB105" i="102" s="1"/>
  <c r="DC105" i="102" s="1"/>
  <c r="DD105" i="102" s="1"/>
  <c r="DE105" i="102" s="1"/>
  <c r="DF105" i="102" s="1"/>
  <c r="DG105" i="102" s="1"/>
  <c r="DH105" i="102" s="1"/>
  <c r="DI105" i="102" s="1"/>
  <c r="DJ105" i="102" s="1"/>
  <c r="DK105" i="102" s="1"/>
  <c r="DL105" i="102" s="1"/>
  <c r="DM105" i="102" s="1"/>
  <c r="DN105" i="102" s="1"/>
  <c r="DO105" i="102" s="1"/>
  <c r="DP105" i="102" s="1"/>
  <c r="DQ105" i="102" s="1"/>
  <c r="DR105" i="102" s="1"/>
  <c r="DS105" i="102" s="1"/>
  <c r="DT105" i="102" s="1"/>
  <c r="DU105" i="102" s="1"/>
  <c r="DV105" i="102" s="1"/>
  <c r="DW105" i="102" s="1"/>
  <c r="DX105" i="102" s="1"/>
  <c r="DY105" i="102" s="1"/>
  <c r="DZ105" i="102" s="1"/>
  <c r="EA105" i="102" s="1"/>
  <c r="EB105" i="102" s="1"/>
  <c r="EC105" i="102" s="1"/>
  <c r="ED105" i="102" s="1"/>
  <c r="EE105" i="102" s="1"/>
  <c r="EF105" i="102" s="1"/>
  <c r="EG105" i="102" s="1"/>
  <c r="EH105" i="102" s="1"/>
  <c r="EI105" i="102" s="1"/>
  <c r="EJ105" i="102" s="1"/>
  <c r="EK105" i="102" s="1"/>
  <c r="EL105" i="102" s="1"/>
  <c r="EM105" i="102" s="1"/>
  <c r="EN105" i="102" s="1"/>
  <c r="EO105" i="102" s="1"/>
  <c r="EP105" i="102" s="1"/>
  <c r="EQ105" i="102" s="1"/>
  <c r="ER105" i="102" s="1"/>
  <c r="ES105" i="102" s="1"/>
  <c r="ET105" i="102" s="1"/>
  <c r="EU105" i="102" s="1"/>
  <c r="EV105" i="102" s="1"/>
  <c r="EW105" i="102" s="1"/>
  <c r="EX105" i="102" s="1"/>
  <c r="EY105" i="102" s="1"/>
  <c r="EZ105" i="102" s="1"/>
  <c r="FA105" i="102" s="1"/>
  <c r="FB105" i="102" s="1"/>
  <c r="FC105" i="102" s="1"/>
  <c r="FD105" i="102" s="1"/>
  <c r="FE105" i="102" s="1"/>
  <c r="FF105" i="102" s="1"/>
  <c r="FG105" i="102" s="1"/>
  <c r="FH105" i="102" s="1"/>
  <c r="FI105" i="102" s="1"/>
  <c r="FJ105" i="102" s="1"/>
  <c r="FK105" i="102" s="1"/>
  <c r="FL105" i="102" s="1"/>
  <c r="FM105" i="102" s="1"/>
  <c r="FN105" i="102" s="1"/>
  <c r="FO105" i="102" s="1"/>
  <c r="FP105" i="102" s="1"/>
  <c r="FQ105" i="102" s="1"/>
  <c r="FR105" i="102" s="1"/>
  <c r="FS105" i="102" s="1"/>
  <c r="FT105" i="102" s="1"/>
  <c r="FU105" i="102" s="1"/>
  <c r="FV105" i="102" s="1"/>
  <c r="FW105" i="102" s="1"/>
  <c r="FX105" i="102" s="1"/>
  <c r="FY105" i="102" s="1"/>
  <c r="FZ105" i="102" s="1"/>
  <c r="GA105" i="102" s="1"/>
  <c r="GB105" i="102" s="1"/>
  <c r="GC105" i="102" s="1"/>
  <c r="GD105" i="102" s="1"/>
  <c r="GE105" i="102" s="1"/>
  <c r="GF105" i="102" s="1"/>
  <c r="GG105" i="102" s="1"/>
  <c r="GH105" i="102" s="1"/>
  <c r="GI105" i="102" s="1"/>
  <c r="GJ105" i="102" s="1"/>
  <c r="GK105" i="102" s="1"/>
  <c r="GL105" i="102" s="1"/>
  <c r="GM105" i="102" s="1"/>
  <c r="GN105" i="102" s="1"/>
  <c r="GO105" i="102" s="1"/>
  <c r="GP105" i="102" s="1"/>
  <c r="GQ105" i="102" s="1"/>
  <c r="GR105" i="102" s="1"/>
  <c r="GS105" i="102" s="1"/>
  <c r="GT105" i="102" s="1"/>
  <c r="GU105" i="102" s="1"/>
  <c r="GV105" i="102" s="1"/>
  <c r="GW105" i="102" s="1"/>
  <c r="GX105" i="102" s="1"/>
  <c r="GY105" i="102" s="1"/>
  <c r="GZ105" i="102" s="1"/>
  <c r="HA105" i="102" s="1"/>
  <c r="HB105" i="102" s="1"/>
  <c r="HC105" i="102" s="1"/>
  <c r="HD105" i="102" s="1"/>
  <c r="HE105" i="102" s="1"/>
  <c r="HF105" i="102" s="1"/>
  <c r="HG105" i="102" s="1"/>
  <c r="HH105" i="102" s="1"/>
  <c r="HI105" i="102" s="1"/>
  <c r="HJ105" i="102" s="1"/>
  <c r="DA104" i="102"/>
  <c r="DC102" i="102"/>
  <c r="EQ24" i="102"/>
  <c r="ES12" i="102"/>
  <c r="EU10" i="102"/>
  <c r="EO29" i="102"/>
  <c r="EM35" i="102"/>
  <c r="CZ84" i="100" l="1"/>
  <c r="CZ2" i="102"/>
  <c r="CY55" i="100" s="1"/>
  <c r="DB104" i="102"/>
  <c r="DD102" i="102"/>
  <c r="DE102" i="102" s="1"/>
  <c r="DF102" i="102" s="1"/>
  <c r="DG102" i="102" s="1"/>
  <c r="DH102" i="102" s="1"/>
  <c r="DI102" i="102" s="1"/>
  <c r="DJ102" i="102" s="1"/>
  <c r="DK102" i="102" s="1"/>
  <c r="DL102" i="102" s="1"/>
  <c r="DM102" i="102" s="1"/>
  <c r="DN102" i="102" s="1"/>
  <c r="DO102" i="102" s="1"/>
  <c r="DP102" i="102" s="1"/>
  <c r="DQ102" i="102" s="1"/>
  <c r="DR102" i="102" s="1"/>
  <c r="DS102" i="102" s="1"/>
  <c r="DT102" i="102" s="1"/>
  <c r="DU102" i="102" s="1"/>
  <c r="DV102" i="102" s="1"/>
  <c r="DW102" i="102" s="1"/>
  <c r="DX102" i="102" s="1"/>
  <c r="DY102" i="102" s="1"/>
  <c r="DZ102" i="102" s="1"/>
  <c r="EA102" i="102" s="1"/>
  <c r="EB102" i="102" s="1"/>
  <c r="EC102" i="102" s="1"/>
  <c r="ED102" i="102" s="1"/>
  <c r="EE102" i="102" s="1"/>
  <c r="EF102" i="102" s="1"/>
  <c r="EG102" i="102" s="1"/>
  <c r="EH102" i="102" s="1"/>
  <c r="EI102" i="102" s="1"/>
  <c r="EJ102" i="102" s="1"/>
  <c r="EK102" i="102" s="1"/>
  <c r="EL102" i="102" s="1"/>
  <c r="EM102" i="102" s="1"/>
  <c r="EN102" i="102" s="1"/>
  <c r="EO102" i="102" s="1"/>
  <c r="EP102" i="102" s="1"/>
  <c r="EQ102" i="102" s="1"/>
  <c r="ER102" i="102" s="1"/>
  <c r="ES102" i="102" s="1"/>
  <c r="ET102" i="102" s="1"/>
  <c r="EU102" i="102" s="1"/>
  <c r="EV102" i="102" s="1"/>
  <c r="EW102" i="102" s="1"/>
  <c r="EX102" i="102" s="1"/>
  <c r="EY102" i="102" s="1"/>
  <c r="EZ102" i="102" s="1"/>
  <c r="FA102" i="102" s="1"/>
  <c r="FB102" i="102" s="1"/>
  <c r="FC102" i="102" s="1"/>
  <c r="FD102" i="102" s="1"/>
  <c r="FE102" i="102" s="1"/>
  <c r="FF102" i="102" s="1"/>
  <c r="FG102" i="102" s="1"/>
  <c r="FH102" i="102" s="1"/>
  <c r="FI102" i="102" s="1"/>
  <c r="FJ102" i="102" s="1"/>
  <c r="FK102" i="102" s="1"/>
  <c r="FL102" i="102" s="1"/>
  <c r="FM102" i="102" s="1"/>
  <c r="FN102" i="102" s="1"/>
  <c r="FO102" i="102" s="1"/>
  <c r="FP102" i="102" s="1"/>
  <c r="FQ102" i="102" s="1"/>
  <c r="FR102" i="102" s="1"/>
  <c r="FS102" i="102" s="1"/>
  <c r="FT102" i="102" s="1"/>
  <c r="FU102" i="102" s="1"/>
  <c r="FV102" i="102" s="1"/>
  <c r="FW102" i="102" s="1"/>
  <c r="FX102" i="102" s="1"/>
  <c r="FY102" i="102" s="1"/>
  <c r="FZ102" i="102" s="1"/>
  <c r="GA102" i="102" s="1"/>
  <c r="GB102" i="102" s="1"/>
  <c r="GC102" i="102" s="1"/>
  <c r="GD102" i="102" s="1"/>
  <c r="GE102" i="102" s="1"/>
  <c r="GF102" i="102" s="1"/>
  <c r="GG102" i="102" s="1"/>
  <c r="GH102" i="102" s="1"/>
  <c r="GI102" i="102" s="1"/>
  <c r="GJ102" i="102" s="1"/>
  <c r="GK102" i="102" s="1"/>
  <c r="GL102" i="102" s="1"/>
  <c r="GM102" i="102" s="1"/>
  <c r="GN102" i="102" s="1"/>
  <c r="GO102" i="102" s="1"/>
  <c r="GP102" i="102" s="1"/>
  <c r="GQ102" i="102" s="1"/>
  <c r="GR102" i="102" s="1"/>
  <c r="GS102" i="102" s="1"/>
  <c r="GT102" i="102" s="1"/>
  <c r="GU102" i="102" s="1"/>
  <c r="GV102" i="102" s="1"/>
  <c r="GW102" i="102" s="1"/>
  <c r="GX102" i="102" s="1"/>
  <c r="GY102" i="102" s="1"/>
  <c r="GZ102" i="102" s="1"/>
  <c r="HA102" i="102" s="1"/>
  <c r="HB102" i="102" s="1"/>
  <c r="HC102" i="102" s="1"/>
  <c r="HD102" i="102" s="1"/>
  <c r="HE102" i="102" s="1"/>
  <c r="HF102" i="102" s="1"/>
  <c r="HG102" i="102" s="1"/>
  <c r="HH102" i="102" s="1"/>
  <c r="HI102" i="102" s="1"/>
  <c r="HJ102" i="102" s="1"/>
  <c r="EP29" i="102"/>
  <c r="EV10" i="102"/>
  <c r="ET12" i="102"/>
  <c r="ER24" i="102"/>
  <c r="EN35" i="102"/>
  <c r="CZ82" i="100" l="1"/>
  <c r="CZ67" i="100" s="1"/>
  <c r="B106" i="102" s="1"/>
  <c r="DA106" i="102" s="1"/>
  <c r="DB106" i="102" s="1"/>
  <c r="DC106" i="102" s="1"/>
  <c r="DD106" i="102" s="1"/>
  <c r="DE106" i="102" s="1"/>
  <c r="DF106" i="102" s="1"/>
  <c r="DG106" i="102" s="1"/>
  <c r="DH106" i="102" s="1"/>
  <c r="DI106" i="102" s="1"/>
  <c r="DJ106" i="102" s="1"/>
  <c r="DK106" i="102" s="1"/>
  <c r="DL106" i="102" s="1"/>
  <c r="DM106" i="102" s="1"/>
  <c r="DN106" i="102" s="1"/>
  <c r="DO106" i="102" s="1"/>
  <c r="DP106" i="102" s="1"/>
  <c r="DQ106" i="102" s="1"/>
  <c r="DR106" i="102" s="1"/>
  <c r="DS106" i="102" s="1"/>
  <c r="DT106" i="102" s="1"/>
  <c r="DU106" i="102" s="1"/>
  <c r="DV106" i="102" s="1"/>
  <c r="DW106" i="102" s="1"/>
  <c r="DX106" i="102" s="1"/>
  <c r="DY106" i="102" s="1"/>
  <c r="DZ106" i="102" s="1"/>
  <c r="EA106" i="102" s="1"/>
  <c r="EB106" i="102" s="1"/>
  <c r="EC106" i="102" s="1"/>
  <c r="ED106" i="102" s="1"/>
  <c r="EE106" i="102" s="1"/>
  <c r="EF106" i="102" s="1"/>
  <c r="EG106" i="102" s="1"/>
  <c r="EH106" i="102" s="1"/>
  <c r="EI106" i="102" s="1"/>
  <c r="EJ106" i="102" s="1"/>
  <c r="EK106" i="102" s="1"/>
  <c r="EL106" i="102" s="1"/>
  <c r="EM106" i="102" s="1"/>
  <c r="EN106" i="102" s="1"/>
  <c r="EO106" i="102" s="1"/>
  <c r="EP106" i="102" s="1"/>
  <c r="EQ106" i="102" s="1"/>
  <c r="ER106" i="102" s="1"/>
  <c r="ES106" i="102" s="1"/>
  <c r="ET106" i="102" s="1"/>
  <c r="EU106" i="102" s="1"/>
  <c r="EV106" i="102" s="1"/>
  <c r="EW106" i="102" s="1"/>
  <c r="EX106" i="102" s="1"/>
  <c r="EY106" i="102" s="1"/>
  <c r="EZ106" i="102" s="1"/>
  <c r="FA106" i="102" s="1"/>
  <c r="FB106" i="102" s="1"/>
  <c r="FC106" i="102" s="1"/>
  <c r="FD106" i="102" s="1"/>
  <c r="FE106" i="102" s="1"/>
  <c r="FF106" i="102" s="1"/>
  <c r="FG106" i="102" s="1"/>
  <c r="FH106" i="102" s="1"/>
  <c r="FI106" i="102" s="1"/>
  <c r="FJ106" i="102" s="1"/>
  <c r="FK106" i="102" s="1"/>
  <c r="FL106" i="102" s="1"/>
  <c r="FM106" i="102" s="1"/>
  <c r="FN106" i="102" s="1"/>
  <c r="FO106" i="102" s="1"/>
  <c r="FP106" i="102" s="1"/>
  <c r="FQ106" i="102" s="1"/>
  <c r="FR106" i="102" s="1"/>
  <c r="FS106" i="102" s="1"/>
  <c r="FT106" i="102" s="1"/>
  <c r="FU106" i="102" s="1"/>
  <c r="FV106" i="102" s="1"/>
  <c r="FW106" i="102" s="1"/>
  <c r="FX106" i="102" s="1"/>
  <c r="FY106" i="102" s="1"/>
  <c r="FZ106" i="102" s="1"/>
  <c r="GA106" i="102" s="1"/>
  <c r="GB106" i="102" s="1"/>
  <c r="GC106" i="102" s="1"/>
  <c r="GD106" i="102" s="1"/>
  <c r="GE106" i="102" s="1"/>
  <c r="GF106" i="102" s="1"/>
  <c r="GG106" i="102" s="1"/>
  <c r="GH106" i="102" s="1"/>
  <c r="GI106" i="102" s="1"/>
  <c r="GJ106" i="102" s="1"/>
  <c r="GK106" i="102" s="1"/>
  <c r="GL106" i="102" s="1"/>
  <c r="GM106" i="102" s="1"/>
  <c r="GN106" i="102" s="1"/>
  <c r="GO106" i="102" s="1"/>
  <c r="GP106" i="102" s="1"/>
  <c r="GQ106" i="102" s="1"/>
  <c r="GR106" i="102" s="1"/>
  <c r="GS106" i="102" s="1"/>
  <c r="GT106" i="102" s="1"/>
  <c r="GU106" i="102" s="1"/>
  <c r="GV106" i="102" s="1"/>
  <c r="GW106" i="102" s="1"/>
  <c r="GX106" i="102" s="1"/>
  <c r="GY106" i="102" s="1"/>
  <c r="GZ106" i="102" s="1"/>
  <c r="HA106" i="102" s="1"/>
  <c r="HB106" i="102" s="1"/>
  <c r="HC106" i="102" s="1"/>
  <c r="HD106" i="102" s="1"/>
  <c r="HE106" i="102" s="1"/>
  <c r="HF106" i="102" s="1"/>
  <c r="HG106" i="102" s="1"/>
  <c r="HH106" i="102" s="1"/>
  <c r="HI106" i="102" s="1"/>
  <c r="HJ106" i="102" s="1"/>
  <c r="DA84" i="100"/>
  <c r="DA2" i="102"/>
  <c r="CZ55" i="100" s="1"/>
  <c r="DC104" i="102"/>
  <c r="EU12" i="102"/>
  <c r="EW10" i="102"/>
  <c r="ES24" i="102"/>
  <c r="EQ29" i="102"/>
  <c r="EO35" i="102"/>
  <c r="DA82" i="100" l="1"/>
  <c r="DA67" i="100" s="1"/>
  <c r="B107" i="102" s="1"/>
  <c r="DB107" i="102" s="1"/>
  <c r="DC107" i="102" s="1"/>
  <c r="DD107" i="102" s="1"/>
  <c r="DE107" i="102" s="1"/>
  <c r="DF107" i="102" s="1"/>
  <c r="DG107" i="102" s="1"/>
  <c r="DH107" i="102" s="1"/>
  <c r="DI107" i="102" s="1"/>
  <c r="DJ107" i="102" s="1"/>
  <c r="DK107" i="102" s="1"/>
  <c r="DL107" i="102" s="1"/>
  <c r="DM107" i="102" s="1"/>
  <c r="DN107" i="102" s="1"/>
  <c r="DO107" i="102" s="1"/>
  <c r="DP107" i="102" s="1"/>
  <c r="DQ107" i="102" s="1"/>
  <c r="DR107" i="102" s="1"/>
  <c r="DS107" i="102" s="1"/>
  <c r="DT107" i="102" s="1"/>
  <c r="DU107" i="102" s="1"/>
  <c r="DV107" i="102" s="1"/>
  <c r="DW107" i="102" s="1"/>
  <c r="DX107" i="102" s="1"/>
  <c r="DY107" i="102" s="1"/>
  <c r="DZ107" i="102" s="1"/>
  <c r="EA107" i="102" s="1"/>
  <c r="EB107" i="102" s="1"/>
  <c r="EC107" i="102" s="1"/>
  <c r="ED107" i="102" s="1"/>
  <c r="EE107" i="102" s="1"/>
  <c r="EF107" i="102" s="1"/>
  <c r="EG107" i="102" s="1"/>
  <c r="EH107" i="102" s="1"/>
  <c r="EI107" i="102" s="1"/>
  <c r="EJ107" i="102" s="1"/>
  <c r="EK107" i="102" s="1"/>
  <c r="EL107" i="102" s="1"/>
  <c r="EM107" i="102" s="1"/>
  <c r="EN107" i="102" s="1"/>
  <c r="EO107" i="102" s="1"/>
  <c r="EP107" i="102" s="1"/>
  <c r="EQ107" i="102" s="1"/>
  <c r="ER107" i="102" s="1"/>
  <c r="ES107" i="102" s="1"/>
  <c r="ET107" i="102" s="1"/>
  <c r="EU107" i="102" s="1"/>
  <c r="EV107" i="102" s="1"/>
  <c r="EW107" i="102" s="1"/>
  <c r="EX107" i="102" s="1"/>
  <c r="EY107" i="102" s="1"/>
  <c r="EZ107" i="102" s="1"/>
  <c r="FA107" i="102" s="1"/>
  <c r="FB107" i="102" s="1"/>
  <c r="FC107" i="102" s="1"/>
  <c r="FD107" i="102" s="1"/>
  <c r="FE107" i="102" s="1"/>
  <c r="FF107" i="102" s="1"/>
  <c r="FG107" i="102" s="1"/>
  <c r="FH107" i="102" s="1"/>
  <c r="FI107" i="102" s="1"/>
  <c r="FJ107" i="102" s="1"/>
  <c r="FK107" i="102" s="1"/>
  <c r="FL107" i="102" s="1"/>
  <c r="FM107" i="102" s="1"/>
  <c r="FN107" i="102" s="1"/>
  <c r="FO107" i="102" s="1"/>
  <c r="FP107" i="102" s="1"/>
  <c r="FQ107" i="102" s="1"/>
  <c r="FR107" i="102" s="1"/>
  <c r="FS107" i="102" s="1"/>
  <c r="FT107" i="102" s="1"/>
  <c r="FU107" i="102" s="1"/>
  <c r="FV107" i="102" s="1"/>
  <c r="FW107" i="102" s="1"/>
  <c r="FX107" i="102" s="1"/>
  <c r="FY107" i="102" s="1"/>
  <c r="FZ107" i="102" s="1"/>
  <c r="GA107" i="102" s="1"/>
  <c r="GB107" i="102" s="1"/>
  <c r="GC107" i="102" s="1"/>
  <c r="GD107" i="102" s="1"/>
  <c r="GE107" i="102" s="1"/>
  <c r="GF107" i="102" s="1"/>
  <c r="GG107" i="102" s="1"/>
  <c r="GH107" i="102" s="1"/>
  <c r="GI107" i="102" s="1"/>
  <c r="GJ107" i="102" s="1"/>
  <c r="GK107" i="102" s="1"/>
  <c r="GL107" i="102" s="1"/>
  <c r="GM107" i="102" s="1"/>
  <c r="GN107" i="102" s="1"/>
  <c r="GO107" i="102" s="1"/>
  <c r="GP107" i="102" s="1"/>
  <c r="GQ107" i="102" s="1"/>
  <c r="GR107" i="102" s="1"/>
  <c r="GS107" i="102" s="1"/>
  <c r="GT107" i="102" s="1"/>
  <c r="GU107" i="102" s="1"/>
  <c r="GV107" i="102" s="1"/>
  <c r="GW107" i="102" s="1"/>
  <c r="GX107" i="102" s="1"/>
  <c r="GY107" i="102" s="1"/>
  <c r="GZ107" i="102" s="1"/>
  <c r="HA107" i="102" s="1"/>
  <c r="HB107" i="102" s="1"/>
  <c r="HC107" i="102" s="1"/>
  <c r="HD107" i="102" s="1"/>
  <c r="HE107" i="102" s="1"/>
  <c r="HF107" i="102" s="1"/>
  <c r="HG107" i="102" s="1"/>
  <c r="HH107" i="102" s="1"/>
  <c r="HI107" i="102" s="1"/>
  <c r="HJ107" i="102" s="1"/>
  <c r="DD104" i="102"/>
  <c r="EP35" i="102"/>
  <c r="EV12" i="102"/>
  <c r="ER29" i="102"/>
  <c r="ET24" i="102"/>
  <c r="EX10" i="102"/>
  <c r="DB2" i="102" l="1"/>
  <c r="DA55" i="100" s="1"/>
  <c r="DB82" i="100"/>
  <c r="DB84" i="100"/>
  <c r="DE104" i="102"/>
  <c r="EQ35" i="102"/>
  <c r="EU24" i="102"/>
  <c r="ES29" i="102"/>
  <c r="EW12" i="102"/>
  <c r="EY10" i="102"/>
  <c r="DB67" i="100" l="1"/>
  <c r="B108" i="102" s="1"/>
  <c r="DC108" i="102" s="1"/>
  <c r="DD108" i="102" s="1"/>
  <c r="DE108" i="102" s="1"/>
  <c r="DF108" i="102" s="1"/>
  <c r="DG108" i="102" s="1"/>
  <c r="DH108" i="102" s="1"/>
  <c r="DI108" i="102" s="1"/>
  <c r="DJ108" i="102" s="1"/>
  <c r="DK108" i="102" s="1"/>
  <c r="DL108" i="102" s="1"/>
  <c r="DM108" i="102" s="1"/>
  <c r="DN108" i="102" s="1"/>
  <c r="DO108" i="102" s="1"/>
  <c r="DP108" i="102" s="1"/>
  <c r="DQ108" i="102" s="1"/>
  <c r="DR108" i="102" s="1"/>
  <c r="DS108" i="102" s="1"/>
  <c r="DT108" i="102" s="1"/>
  <c r="DU108" i="102" s="1"/>
  <c r="DV108" i="102" s="1"/>
  <c r="DW108" i="102" s="1"/>
  <c r="DX108" i="102" s="1"/>
  <c r="DY108" i="102" s="1"/>
  <c r="DZ108" i="102" s="1"/>
  <c r="EA108" i="102" s="1"/>
  <c r="EB108" i="102" s="1"/>
  <c r="EC108" i="102" s="1"/>
  <c r="ED108" i="102" s="1"/>
  <c r="EE108" i="102" s="1"/>
  <c r="EF108" i="102" s="1"/>
  <c r="EG108" i="102" s="1"/>
  <c r="EH108" i="102" s="1"/>
  <c r="EI108" i="102" s="1"/>
  <c r="EJ108" i="102" s="1"/>
  <c r="EK108" i="102" s="1"/>
  <c r="EL108" i="102" s="1"/>
  <c r="EM108" i="102" s="1"/>
  <c r="EN108" i="102" s="1"/>
  <c r="EO108" i="102" s="1"/>
  <c r="EP108" i="102" s="1"/>
  <c r="EQ108" i="102" s="1"/>
  <c r="ER108" i="102" s="1"/>
  <c r="ES108" i="102" s="1"/>
  <c r="ET108" i="102" s="1"/>
  <c r="EU108" i="102" s="1"/>
  <c r="EV108" i="102" s="1"/>
  <c r="EW108" i="102" s="1"/>
  <c r="EX108" i="102" s="1"/>
  <c r="EY108" i="102" s="1"/>
  <c r="EZ108" i="102" s="1"/>
  <c r="FA108" i="102" s="1"/>
  <c r="FB108" i="102" s="1"/>
  <c r="FC108" i="102" s="1"/>
  <c r="FD108" i="102" s="1"/>
  <c r="FE108" i="102" s="1"/>
  <c r="FF108" i="102" s="1"/>
  <c r="FG108" i="102" s="1"/>
  <c r="FH108" i="102" s="1"/>
  <c r="FI108" i="102" s="1"/>
  <c r="FJ108" i="102" s="1"/>
  <c r="FK108" i="102" s="1"/>
  <c r="FL108" i="102" s="1"/>
  <c r="FM108" i="102" s="1"/>
  <c r="FN108" i="102" s="1"/>
  <c r="FO108" i="102" s="1"/>
  <c r="FP108" i="102" s="1"/>
  <c r="FQ108" i="102" s="1"/>
  <c r="FR108" i="102" s="1"/>
  <c r="FS108" i="102" s="1"/>
  <c r="FT108" i="102" s="1"/>
  <c r="FU108" i="102" s="1"/>
  <c r="FV108" i="102" s="1"/>
  <c r="FW108" i="102" s="1"/>
  <c r="FX108" i="102" s="1"/>
  <c r="FY108" i="102" s="1"/>
  <c r="FZ108" i="102" s="1"/>
  <c r="GA108" i="102" s="1"/>
  <c r="GB108" i="102" s="1"/>
  <c r="GC108" i="102" s="1"/>
  <c r="GD108" i="102" s="1"/>
  <c r="GE108" i="102" s="1"/>
  <c r="GF108" i="102" s="1"/>
  <c r="GG108" i="102" s="1"/>
  <c r="GH108" i="102" s="1"/>
  <c r="GI108" i="102" s="1"/>
  <c r="GJ108" i="102" s="1"/>
  <c r="GK108" i="102" s="1"/>
  <c r="GL108" i="102" s="1"/>
  <c r="GM108" i="102" s="1"/>
  <c r="GN108" i="102" s="1"/>
  <c r="GO108" i="102" s="1"/>
  <c r="GP108" i="102" s="1"/>
  <c r="GQ108" i="102" s="1"/>
  <c r="GR108" i="102" s="1"/>
  <c r="GS108" i="102" s="1"/>
  <c r="GT108" i="102" s="1"/>
  <c r="GU108" i="102" s="1"/>
  <c r="GV108" i="102" s="1"/>
  <c r="GW108" i="102" s="1"/>
  <c r="GX108" i="102" s="1"/>
  <c r="GY108" i="102" s="1"/>
  <c r="GZ108" i="102" s="1"/>
  <c r="HA108" i="102" s="1"/>
  <c r="HB108" i="102" s="1"/>
  <c r="HC108" i="102" s="1"/>
  <c r="HD108" i="102" s="1"/>
  <c r="HE108" i="102" s="1"/>
  <c r="HF108" i="102" s="1"/>
  <c r="HG108" i="102" s="1"/>
  <c r="HH108" i="102" s="1"/>
  <c r="HI108" i="102" s="1"/>
  <c r="HJ108" i="102" s="1"/>
  <c r="DC82" i="100"/>
  <c r="DC84" i="100"/>
  <c r="DF104" i="102"/>
  <c r="EX12" i="102"/>
  <c r="ER35" i="102"/>
  <c r="ET29" i="102"/>
  <c r="EZ10" i="102"/>
  <c r="EV24" i="102"/>
  <c r="DC2" i="102" l="1"/>
  <c r="DB55" i="100" s="1"/>
  <c r="DD84" i="100"/>
  <c r="DC67" i="100"/>
  <c r="B109" i="102" s="1"/>
  <c r="DD109" i="102" s="1"/>
  <c r="DE109" i="102" s="1"/>
  <c r="DF109" i="102" s="1"/>
  <c r="DG109" i="102" s="1"/>
  <c r="DH109" i="102" s="1"/>
  <c r="DI109" i="102" s="1"/>
  <c r="DJ109" i="102" s="1"/>
  <c r="DK109" i="102" s="1"/>
  <c r="DL109" i="102" s="1"/>
  <c r="DM109" i="102" s="1"/>
  <c r="DN109" i="102" s="1"/>
  <c r="DO109" i="102" s="1"/>
  <c r="DP109" i="102" s="1"/>
  <c r="DQ109" i="102" s="1"/>
  <c r="DR109" i="102" s="1"/>
  <c r="DS109" i="102" s="1"/>
  <c r="DT109" i="102" s="1"/>
  <c r="DU109" i="102" s="1"/>
  <c r="DV109" i="102" s="1"/>
  <c r="DW109" i="102" s="1"/>
  <c r="DX109" i="102" s="1"/>
  <c r="DY109" i="102" s="1"/>
  <c r="DZ109" i="102" s="1"/>
  <c r="EA109" i="102" s="1"/>
  <c r="EB109" i="102" s="1"/>
  <c r="EC109" i="102" s="1"/>
  <c r="ED109" i="102" s="1"/>
  <c r="EE109" i="102" s="1"/>
  <c r="EF109" i="102" s="1"/>
  <c r="EG109" i="102" s="1"/>
  <c r="EH109" i="102" s="1"/>
  <c r="EI109" i="102" s="1"/>
  <c r="EJ109" i="102" s="1"/>
  <c r="EK109" i="102" s="1"/>
  <c r="EL109" i="102" s="1"/>
  <c r="EM109" i="102" s="1"/>
  <c r="EN109" i="102" s="1"/>
  <c r="EO109" i="102" s="1"/>
  <c r="EP109" i="102" s="1"/>
  <c r="EQ109" i="102" s="1"/>
  <c r="ER109" i="102" s="1"/>
  <c r="ES109" i="102" s="1"/>
  <c r="ET109" i="102" s="1"/>
  <c r="EU109" i="102" s="1"/>
  <c r="EV109" i="102" s="1"/>
  <c r="EW109" i="102" s="1"/>
  <c r="EX109" i="102" s="1"/>
  <c r="EY109" i="102" s="1"/>
  <c r="EZ109" i="102" s="1"/>
  <c r="FA109" i="102" s="1"/>
  <c r="FB109" i="102" s="1"/>
  <c r="FC109" i="102" s="1"/>
  <c r="FD109" i="102" s="1"/>
  <c r="FE109" i="102" s="1"/>
  <c r="FF109" i="102" s="1"/>
  <c r="FG109" i="102" s="1"/>
  <c r="FH109" i="102" s="1"/>
  <c r="FI109" i="102" s="1"/>
  <c r="FJ109" i="102" s="1"/>
  <c r="FK109" i="102" s="1"/>
  <c r="FL109" i="102" s="1"/>
  <c r="FM109" i="102" s="1"/>
  <c r="FN109" i="102" s="1"/>
  <c r="FO109" i="102" s="1"/>
  <c r="FP109" i="102" s="1"/>
  <c r="FQ109" i="102" s="1"/>
  <c r="FR109" i="102" s="1"/>
  <c r="FS109" i="102" s="1"/>
  <c r="FT109" i="102" s="1"/>
  <c r="FU109" i="102" s="1"/>
  <c r="FV109" i="102" s="1"/>
  <c r="FW109" i="102" s="1"/>
  <c r="FX109" i="102" s="1"/>
  <c r="FY109" i="102" s="1"/>
  <c r="FZ109" i="102" s="1"/>
  <c r="GA109" i="102" s="1"/>
  <c r="GB109" i="102" s="1"/>
  <c r="GC109" i="102" s="1"/>
  <c r="GD109" i="102" s="1"/>
  <c r="GE109" i="102" s="1"/>
  <c r="GF109" i="102" s="1"/>
  <c r="GG109" i="102" s="1"/>
  <c r="GH109" i="102" s="1"/>
  <c r="GI109" i="102" s="1"/>
  <c r="GJ109" i="102" s="1"/>
  <c r="GK109" i="102" s="1"/>
  <c r="GL109" i="102" s="1"/>
  <c r="GM109" i="102" s="1"/>
  <c r="GN109" i="102" s="1"/>
  <c r="GO109" i="102" s="1"/>
  <c r="GP109" i="102" s="1"/>
  <c r="GQ109" i="102" s="1"/>
  <c r="GR109" i="102" s="1"/>
  <c r="GS109" i="102" s="1"/>
  <c r="GT109" i="102" s="1"/>
  <c r="GU109" i="102" s="1"/>
  <c r="GV109" i="102" s="1"/>
  <c r="GW109" i="102" s="1"/>
  <c r="GX109" i="102" s="1"/>
  <c r="GY109" i="102" s="1"/>
  <c r="GZ109" i="102" s="1"/>
  <c r="HA109" i="102" s="1"/>
  <c r="HB109" i="102" s="1"/>
  <c r="HC109" i="102" s="1"/>
  <c r="HD109" i="102" s="1"/>
  <c r="HE109" i="102" s="1"/>
  <c r="HF109" i="102" s="1"/>
  <c r="HG109" i="102" s="1"/>
  <c r="HH109" i="102" s="1"/>
  <c r="HI109" i="102" s="1"/>
  <c r="HJ109" i="102" s="1"/>
  <c r="DG104" i="102"/>
  <c r="FA10" i="102"/>
  <c r="EU29" i="102"/>
  <c r="ES35" i="102"/>
  <c r="EW24" i="102"/>
  <c r="EY12" i="102"/>
  <c r="DD2" i="102" l="1"/>
  <c r="DC55" i="100" s="1"/>
  <c r="DH104" i="102"/>
  <c r="DI104" i="102" s="1"/>
  <c r="DJ104" i="102" s="1"/>
  <c r="DK104" i="102" s="1"/>
  <c r="DL104" i="102" s="1"/>
  <c r="DM104" i="102" s="1"/>
  <c r="DN104" i="102" s="1"/>
  <c r="DO104" i="102" s="1"/>
  <c r="DP104" i="102" s="1"/>
  <c r="DQ104" i="102" s="1"/>
  <c r="DR104" i="102" s="1"/>
  <c r="DS104" i="102" s="1"/>
  <c r="DT104" i="102" s="1"/>
  <c r="DU104" i="102" s="1"/>
  <c r="DV104" i="102" s="1"/>
  <c r="DW104" i="102" s="1"/>
  <c r="DX104" i="102" s="1"/>
  <c r="DY104" i="102" s="1"/>
  <c r="DZ104" i="102" s="1"/>
  <c r="EA104" i="102" s="1"/>
  <c r="EB104" i="102" s="1"/>
  <c r="EC104" i="102" s="1"/>
  <c r="ED104" i="102" s="1"/>
  <c r="EE104" i="102" s="1"/>
  <c r="EF104" i="102" s="1"/>
  <c r="EG104" i="102" s="1"/>
  <c r="EH104" i="102" s="1"/>
  <c r="EI104" i="102" s="1"/>
  <c r="EJ104" i="102" s="1"/>
  <c r="EK104" i="102" s="1"/>
  <c r="EL104" i="102" s="1"/>
  <c r="EM104" i="102" s="1"/>
  <c r="EN104" i="102" s="1"/>
  <c r="EO104" i="102" s="1"/>
  <c r="EP104" i="102" s="1"/>
  <c r="EQ104" i="102" s="1"/>
  <c r="ER104" i="102" s="1"/>
  <c r="ES104" i="102" s="1"/>
  <c r="ET104" i="102" s="1"/>
  <c r="EU104" i="102" s="1"/>
  <c r="EV104" i="102" s="1"/>
  <c r="EW104" i="102" s="1"/>
  <c r="EX104" i="102" s="1"/>
  <c r="EY104" i="102" s="1"/>
  <c r="EZ104" i="102" s="1"/>
  <c r="FA104" i="102" s="1"/>
  <c r="FB104" i="102" s="1"/>
  <c r="FC104" i="102" s="1"/>
  <c r="FD104" i="102" s="1"/>
  <c r="FE104" i="102" s="1"/>
  <c r="FF104" i="102" s="1"/>
  <c r="FG104" i="102" s="1"/>
  <c r="FH104" i="102" s="1"/>
  <c r="FI104" i="102" s="1"/>
  <c r="FJ104" i="102" s="1"/>
  <c r="FK104" i="102" s="1"/>
  <c r="FL104" i="102" s="1"/>
  <c r="FM104" i="102" s="1"/>
  <c r="FN104" i="102" s="1"/>
  <c r="FO104" i="102" s="1"/>
  <c r="FP104" i="102" s="1"/>
  <c r="FQ104" i="102" s="1"/>
  <c r="FR104" i="102" s="1"/>
  <c r="FS104" i="102" s="1"/>
  <c r="FT104" i="102" s="1"/>
  <c r="FU104" i="102" s="1"/>
  <c r="FV104" i="102" s="1"/>
  <c r="FW104" i="102" s="1"/>
  <c r="FX104" i="102" s="1"/>
  <c r="FY104" i="102" s="1"/>
  <c r="FZ104" i="102" s="1"/>
  <c r="GA104" i="102" s="1"/>
  <c r="GB104" i="102" s="1"/>
  <c r="GC104" i="102" s="1"/>
  <c r="GD104" i="102" s="1"/>
  <c r="GE104" i="102" s="1"/>
  <c r="GF104" i="102" s="1"/>
  <c r="GG104" i="102" s="1"/>
  <c r="GH104" i="102" s="1"/>
  <c r="GI104" i="102" s="1"/>
  <c r="GJ104" i="102" s="1"/>
  <c r="GK104" i="102" s="1"/>
  <c r="GL104" i="102" s="1"/>
  <c r="GM104" i="102" s="1"/>
  <c r="GN104" i="102" s="1"/>
  <c r="GO104" i="102" s="1"/>
  <c r="GP104" i="102" s="1"/>
  <c r="GQ104" i="102" s="1"/>
  <c r="GR104" i="102" s="1"/>
  <c r="GS104" i="102" s="1"/>
  <c r="GT104" i="102" s="1"/>
  <c r="GU104" i="102" s="1"/>
  <c r="GV104" i="102" s="1"/>
  <c r="GW104" i="102" s="1"/>
  <c r="GX104" i="102" s="1"/>
  <c r="GY104" i="102" s="1"/>
  <c r="GZ104" i="102" s="1"/>
  <c r="HA104" i="102" s="1"/>
  <c r="HB104" i="102" s="1"/>
  <c r="HC104" i="102" s="1"/>
  <c r="HD104" i="102" s="1"/>
  <c r="HE104" i="102" s="1"/>
  <c r="HF104" i="102" s="1"/>
  <c r="HG104" i="102" s="1"/>
  <c r="HH104" i="102" s="1"/>
  <c r="HI104" i="102" s="1"/>
  <c r="HJ104" i="102" s="1"/>
  <c r="EZ12" i="102"/>
  <c r="EX24" i="102"/>
  <c r="ET35" i="102"/>
  <c r="EV29" i="102"/>
  <c r="FB10" i="102"/>
  <c r="DD82" i="100" l="1"/>
  <c r="DD67" i="100" s="1"/>
  <c r="B110" i="102" s="1"/>
  <c r="DE110" i="102" s="1"/>
  <c r="DF110" i="102" s="1"/>
  <c r="DG110" i="102" s="1"/>
  <c r="DE2" i="102"/>
  <c r="DD55" i="100" s="1"/>
  <c r="EU35" i="102"/>
  <c r="FC10" i="102"/>
  <c r="EW29" i="102"/>
  <c r="EY24" i="102"/>
  <c r="FA12" i="102"/>
  <c r="DE84" i="100" l="1"/>
  <c r="DE82" i="100"/>
  <c r="DE67" i="100" s="1"/>
  <c r="B111" i="102" s="1"/>
  <c r="DF111" i="102" s="1"/>
  <c r="DG111" i="102" s="1"/>
  <c r="DH111" i="102" s="1"/>
  <c r="DI111" i="102" s="1"/>
  <c r="DJ111" i="102" s="1"/>
  <c r="DK111" i="102" s="1"/>
  <c r="DL111" i="102" s="1"/>
  <c r="DM111" i="102" s="1"/>
  <c r="DN111" i="102" s="1"/>
  <c r="DO111" i="102" s="1"/>
  <c r="DP111" i="102" s="1"/>
  <c r="DQ111" i="102" s="1"/>
  <c r="DR111" i="102" s="1"/>
  <c r="DS111" i="102" s="1"/>
  <c r="DT111" i="102" s="1"/>
  <c r="DU111" i="102" s="1"/>
  <c r="DV111" i="102" s="1"/>
  <c r="DW111" i="102" s="1"/>
  <c r="DX111" i="102" s="1"/>
  <c r="DY111" i="102" s="1"/>
  <c r="DZ111" i="102" s="1"/>
  <c r="EA111" i="102" s="1"/>
  <c r="EB111" i="102" s="1"/>
  <c r="EC111" i="102" s="1"/>
  <c r="ED111" i="102" s="1"/>
  <c r="EE111" i="102" s="1"/>
  <c r="EF111" i="102" s="1"/>
  <c r="EG111" i="102" s="1"/>
  <c r="EH111" i="102" s="1"/>
  <c r="EI111" i="102" s="1"/>
  <c r="EJ111" i="102" s="1"/>
  <c r="EK111" i="102" s="1"/>
  <c r="EL111" i="102" s="1"/>
  <c r="EM111" i="102" s="1"/>
  <c r="EN111" i="102" s="1"/>
  <c r="EO111" i="102" s="1"/>
  <c r="EP111" i="102" s="1"/>
  <c r="EQ111" i="102" s="1"/>
  <c r="ER111" i="102" s="1"/>
  <c r="ES111" i="102" s="1"/>
  <c r="ET111" i="102" s="1"/>
  <c r="EU111" i="102" s="1"/>
  <c r="EV111" i="102" s="1"/>
  <c r="EW111" i="102" s="1"/>
  <c r="EX111" i="102" s="1"/>
  <c r="EY111" i="102" s="1"/>
  <c r="EZ111" i="102" s="1"/>
  <c r="FA111" i="102" s="1"/>
  <c r="FB111" i="102" s="1"/>
  <c r="FC111" i="102" s="1"/>
  <c r="FD111" i="102" s="1"/>
  <c r="FE111" i="102" s="1"/>
  <c r="FF111" i="102" s="1"/>
  <c r="FG111" i="102" s="1"/>
  <c r="FH111" i="102" s="1"/>
  <c r="FI111" i="102" s="1"/>
  <c r="FJ111" i="102" s="1"/>
  <c r="FK111" i="102" s="1"/>
  <c r="FL111" i="102" s="1"/>
  <c r="FM111" i="102" s="1"/>
  <c r="FN111" i="102" s="1"/>
  <c r="FO111" i="102" s="1"/>
  <c r="FP111" i="102" s="1"/>
  <c r="FQ111" i="102" s="1"/>
  <c r="FR111" i="102" s="1"/>
  <c r="FS111" i="102" s="1"/>
  <c r="FT111" i="102" s="1"/>
  <c r="FU111" i="102" s="1"/>
  <c r="FV111" i="102" s="1"/>
  <c r="FW111" i="102" s="1"/>
  <c r="FX111" i="102" s="1"/>
  <c r="FY111" i="102" s="1"/>
  <c r="FZ111" i="102" s="1"/>
  <c r="GA111" i="102" s="1"/>
  <c r="GB111" i="102" s="1"/>
  <c r="GC111" i="102" s="1"/>
  <c r="GD111" i="102" s="1"/>
  <c r="GE111" i="102" s="1"/>
  <c r="GF111" i="102" s="1"/>
  <c r="GG111" i="102" s="1"/>
  <c r="GH111" i="102" s="1"/>
  <c r="GI111" i="102" s="1"/>
  <c r="GJ111" i="102" s="1"/>
  <c r="GK111" i="102" s="1"/>
  <c r="GL111" i="102" s="1"/>
  <c r="GM111" i="102" s="1"/>
  <c r="GN111" i="102" s="1"/>
  <c r="GO111" i="102" s="1"/>
  <c r="GP111" i="102" s="1"/>
  <c r="GQ111" i="102" s="1"/>
  <c r="GR111" i="102" s="1"/>
  <c r="GS111" i="102" s="1"/>
  <c r="GT111" i="102" s="1"/>
  <c r="GU111" i="102" s="1"/>
  <c r="GV111" i="102" s="1"/>
  <c r="GW111" i="102" s="1"/>
  <c r="GX111" i="102" s="1"/>
  <c r="GY111" i="102" s="1"/>
  <c r="GZ111" i="102" s="1"/>
  <c r="HA111" i="102" s="1"/>
  <c r="HB111" i="102" s="1"/>
  <c r="HC111" i="102" s="1"/>
  <c r="HD111" i="102" s="1"/>
  <c r="HE111" i="102" s="1"/>
  <c r="HF111" i="102" s="1"/>
  <c r="HG111" i="102" s="1"/>
  <c r="HH111" i="102" s="1"/>
  <c r="HI111" i="102" s="1"/>
  <c r="HJ111" i="102" s="1"/>
  <c r="DF2" i="102"/>
  <c r="DE55" i="100" s="1"/>
  <c r="DH110" i="102"/>
  <c r="EX29" i="102"/>
  <c r="FD10" i="102"/>
  <c r="EV35" i="102"/>
  <c r="FB12" i="102"/>
  <c r="EZ24" i="102"/>
  <c r="DF82" i="100" l="1"/>
  <c r="DF84" i="100"/>
  <c r="DI110" i="102"/>
  <c r="EY29" i="102"/>
  <c r="FA24" i="102"/>
  <c r="FC12" i="102"/>
  <c r="FE10" i="102"/>
  <c r="EW35" i="102"/>
  <c r="DF67" i="100" l="1"/>
  <c r="B112" i="102" s="1"/>
  <c r="DG112" i="102" s="1"/>
  <c r="DH112" i="102" s="1"/>
  <c r="DH84" i="100"/>
  <c r="DG84" i="100"/>
  <c r="DJ110" i="102"/>
  <c r="EX35" i="102"/>
  <c r="FB24" i="102"/>
  <c r="FD12" i="102"/>
  <c r="EZ29" i="102"/>
  <c r="FF10" i="102"/>
  <c r="DG2" i="102" l="1"/>
  <c r="DF55" i="100" s="1"/>
  <c r="DG82" i="100"/>
  <c r="DG67" i="100" s="1"/>
  <c r="B113" i="102" s="1"/>
  <c r="DH113" i="102" s="1"/>
  <c r="DI113" i="102" s="1"/>
  <c r="DJ113" i="102" s="1"/>
  <c r="DK113" i="102" s="1"/>
  <c r="DL113" i="102" s="1"/>
  <c r="DM113" i="102" s="1"/>
  <c r="DN113" i="102" s="1"/>
  <c r="DO113" i="102" s="1"/>
  <c r="DP113" i="102" s="1"/>
  <c r="DQ113" i="102" s="1"/>
  <c r="DR113" i="102" s="1"/>
  <c r="DS113" i="102" s="1"/>
  <c r="DT113" i="102" s="1"/>
  <c r="DU113" i="102" s="1"/>
  <c r="DV113" i="102" s="1"/>
  <c r="DW113" i="102" s="1"/>
  <c r="DX113" i="102" s="1"/>
  <c r="DY113" i="102" s="1"/>
  <c r="DZ113" i="102" s="1"/>
  <c r="EA113" i="102" s="1"/>
  <c r="EB113" i="102" s="1"/>
  <c r="EC113" i="102" s="1"/>
  <c r="ED113" i="102" s="1"/>
  <c r="EE113" i="102" s="1"/>
  <c r="EF113" i="102" s="1"/>
  <c r="EG113" i="102" s="1"/>
  <c r="EH113" i="102" s="1"/>
  <c r="EI113" i="102" s="1"/>
  <c r="EJ113" i="102" s="1"/>
  <c r="EK113" i="102" s="1"/>
  <c r="EL113" i="102" s="1"/>
  <c r="EM113" i="102" s="1"/>
  <c r="EN113" i="102" s="1"/>
  <c r="EO113" i="102" s="1"/>
  <c r="EP113" i="102" s="1"/>
  <c r="EQ113" i="102" s="1"/>
  <c r="ER113" i="102" s="1"/>
  <c r="ES113" i="102" s="1"/>
  <c r="ET113" i="102" s="1"/>
  <c r="EU113" i="102" s="1"/>
  <c r="EV113" i="102" s="1"/>
  <c r="EW113" i="102" s="1"/>
  <c r="EX113" i="102" s="1"/>
  <c r="EY113" i="102" s="1"/>
  <c r="EZ113" i="102" s="1"/>
  <c r="FA113" i="102" s="1"/>
  <c r="FB113" i="102" s="1"/>
  <c r="FC113" i="102" s="1"/>
  <c r="FD113" i="102" s="1"/>
  <c r="FE113" i="102" s="1"/>
  <c r="FF113" i="102" s="1"/>
  <c r="FG113" i="102" s="1"/>
  <c r="FH113" i="102" s="1"/>
  <c r="FI113" i="102" s="1"/>
  <c r="FJ113" i="102" s="1"/>
  <c r="FK113" i="102" s="1"/>
  <c r="FL113" i="102" s="1"/>
  <c r="FM113" i="102" s="1"/>
  <c r="FN113" i="102" s="1"/>
  <c r="FO113" i="102" s="1"/>
  <c r="FP113" i="102" s="1"/>
  <c r="FQ113" i="102" s="1"/>
  <c r="FR113" i="102" s="1"/>
  <c r="FS113" i="102" s="1"/>
  <c r="FT113" i="102" s="1"/>
  <c r="FU113" i="102" s="1"/>
  <c r="FV113" i="102" s="1"/>
  <c r="FW113" i="102" s="1"/>
  <c r="FX113" i="102" s="1"/>
  <c r="FY113" i="102" s="1"/>
  <c r="FZ113" i="102" s="1"/>
  <c r="GA113" i="102" s="1"/>
  <c r="GB113" i="102" s="1"/>
  <c r="GC113" i="102" s="1"/>
  <c r="GD113" i="102" s="1"/>
  <c r="GE113" i="102" s="1"/>
  <c r="GF113" i="102" s="1"/>
  <c r="GG113" i="102" s="1"/>
  <c r="GH113" i="102" s="1"/>
  <c r="GI113" i="102" s="1"/>
  <c r="GJ113" i="102" s="1"/>
  <c r="GK113" i="102" s="1"/>
  <c r="GL113" i="102" s="1"/>
  <c r="GM113" i="102" s="1"/>
  <c r="GN113" i="102" s="1"/>
  <c r="GO113" i="102" s="1"/>
  <c r="GP113" i="102" s="1"/>
  <c r="GQ113" i="102" s="1"/>
  <c r="GR113" i="102" s="1"/>
  <c r="GS113" i="102" s="1"/>
  <c r="GT113" i="102" s="1"/>
  <c r="GU113" i="102" s="1"/>
  <c r="GV113" i="102" s="1"/>
  <c r="GW113" i="102" s="1"/>
  <c r="GX113" i="102" s="1"/>
  <c r="GY113" i="102" s="1"/>
  <c r="GZ113" i="102" s="1"/>
  <c r="HA113" i="102" s="1"/>
  <c r="HB113" i="102" s="1"/>
  <c r="HC113" i="102" s="1"/>
  <c r="HD113" i="102" s="1"/>
  <c r="HE113" i="102" s="1"/>
  <c r="HF113" i="102" s="1"/>
  <c r="HG113" i="102" s="1"/>
  <c r="HH113" i="102" s="1"/>
  <c r="HI113" i="102" s="1"/>
  <c r="HJ113" i="102" s="1"/>
  <c r="DI112" i="102"/>
  <c r="DJ112" i="102" s="1"/>
  <c r="DK112" i="102" s="1"/>
  <c r="DL112" i="102" s="1"/>
  <c r="DM112" i="102" s="1"/>
  <c r="DN112" i="102" s="1"/>
  <c r="DO112" i="102" s="1"/>
  <c r="DP112" i="102" s="1"/>
  <c r="DQ112" i="102" s="1"/>
  <c r="DR112" i="102" s="1"/>
  <c r="DS112" i="102" s="1"/>
  <c r="DT112" i="102" s="1"/>
  <c r="DU112" i="102" s="1"/>
  <c r="DV112" i="102" s="1"/>
  <c r="DW112" i="102" s="1"/>
  <c r="DX112" i="102" s="1"/>
  <c r="DY112" i="102" s="1"/>
  <c r="DZ112" i="102" s="1"/>
  <c r="EA112" i="102" s="1"/>
  <c r="EB112" i="102" s="1"/>
  <c r="EC112" i="102" s="1"/>
  <c r="ED112" i="102" s="1"/>
  <c r="EE112" i="102" s="1"/>
  <c r="EF112" i="102" s="1"/>
  <c r="EG112" i="102" s="1"/>
  <c r="EH112" i="102" s="1"/>
  <c r="EI112" i="102" s="1"/>
  <c r="EJ112" i="102" s="1"/>
  <c r="EK112" i="102" s="1"/>
  <c r="EL112" i="102" s="1"/>
  <c r="EM112" i="102" s="1"/>
  <c r="EN112" i="102" s="1"/>
  <c r="EO112" i="102" s="1"/>
  <c r="EP112" i="102" s="1"/>
  <c r="EQ112" i="102" s="1"/>
  <c r="ER112" i="102" s="1"/>
  <c r="ES112" i="102" s="1"/>
  <c r="ET112" i="102" s="1"/>
  <c r="EU112" i="102" s="1"/>
  <c r="EV112" i="102" s="1"/>
  <c r="EW112" i="102" s="1"/>
  <c r="EX112" i="102" s="1"/>
  <c r="EY112" i="102" s="1"/>
  <c r="EZ112" i="102" s="1"/>
  <c r="FA112" i="102" s="1"/>
  <c r="FB112" i="102" s="1"/>
  <c r="FC112" i="102" s="1"/>
  <c r="FD112" i="102" s="1"/>
  <c r="FE112" i="102" s="1"/>
  <c r="FF112" i="102" s="1"/>
  <c r="FG112" i="102" s="1"/>
  <c r="FH112" i="102" s="1"/>
  <c r="FI112" i="102" s="1"/>
  <c r="FJ112" i="102" s="1"/>
  <c r="FK112" i="102" s="1"/>
  <c r="FL112" i="102" s="1"/>
  <c r="FM112" i="102" s="1"/>
  <c r="FN112" i="102" s="1"/>
  <c r="FO112" i="102" s="1"/>
  <c r="FP112" i="102" s="1"/>
  <c r="FQ112" i="102" s="1"/>
  <c r="FR112" i="102" s="1"/>
  <c r="FS112" i="102" s="1"/>
  <c r="FT112" i="102" s="1"/>
  <c r="FU112" i="102" s="1"/>
  <c r="FV112" i="102" s="1"/>
  <c r="FW112" i="102" s="1"/>
  <c r="FX112" i="102" s="1"/>
  <c r="FY112" i="102" s="1"/>
  <c r="FZ112" i="102" s="1"/>
  <c r="GA112" i="102" s="1"/>
  <c r="GB112" i="102" s="1"/>
  <c r="GC112" i="102" s="1"/>
  <c r="GD112" i="102" s="1"/>
  <c r="GE112" i="102" s="1"/>
  <c r="GF112" i="102" s="1"/>
  <c r="GG112" i="102" s="1"/>
  <c r="GH112" i="102" s="1"/>
  <c r="GI112" i="102" s="1"/>
  <c r="GJ112" i="102" s="1"/>
  <c r="GK112" i="102" s="1"/>
  <c r="GL112" i="102" s="1"/>
  <c r="GM112" i="102" s="1"/>
  <c r="GN112" i="102" s="1"/>
  <c r="GO112" i="102" s="1"/>
  <c r="GP112" i="102" s="1"/>
  <c r="GQ112" i="102" s="1"/>
  <c r="GR112" i="102" s="1"/>
  <c r="GS112" i="102" s="1"/>
  <c r="GT112" i="102" s="1"/>
  <c r="GU112" i="102" s="1"/>
  <c r="GV112" i="102" s="1"/>
  <c r="GW112" i="102" s="1"/>
  <c r="GX112" i="102" s="1"/>
  <c r="GY112" i="102" s="1"/>
  <c r="GZ112" i="102" s="1"/>
  <c r="HA112" i="102" s="1"/>
  <c r="HB112" i="102" s="1"/>
  <c r="HC112" i="102" s="1"/>
  <c r="HD112" i="102" s="1"/>
  <c r="HE112" i="102" s="1"/>
  <c r="HF112" i="102" s="1"/>
  <c r="HG112" i="102" s="1"/>
  <c r="HH112" i="102" s="1"/>
  <c r="HI112" i="102" s="1"/>
  <c r="HJ112" i="102" s="1"/>
  <c r="DK110" i="102"/>
  <c r="FG10" i="102"/>
  <c r="FC24" i="102"/>
  <c r="EY35" i="102"/>
  <c r="FA29" i="102"/>
  <c r="FE12" i="102"/>
  <c r="DH82" i="100" l="1"/>
  <c r="DH67" i="100" s="1"/>
  <c r="B114" i="102" s="1"/>
  <c r="DI114" i="102" s="1"/>
  <c r="DJ114" i="102" s="1"/>
  <c r="DK114" i="102" s="1"/>
  <c r="DL114" i="102" s="1"/>
  <c r="DM114" i="102" s="1"/>
  <c r="DN114" i="102" s="1"/>
  <c r="DO114" i="102" s="1"/>
  <c r="DP114" i="102" s="1"/>
  <c r="DQ114" i="102" s="1"/>
  <c r="DR114" i="102" s="1"/>
  <c r="DS114" i="102" s="1"/>
  <c r="DT114" i="102" s="1"/>
  <c r="DU114" i="102" s="1"/>
  <c r="DV114" i="102" s="1"/>
  <c r="DW114" i="102" s="1"/>
  <c r="DX114" i="102" s="1"/>
  <c r="DY114" i="102" s="1"/>
  <c r="DZ114" i="102" s="1"/>
  <c r="EA114" i="102" s="1"/>
  <c r="EB114" i="102" s="1"/>
  <c r="EC114" i="102" s="1"/>
  <c r="ED114" i="102" s="1"/>
  <c r="EE114" i="102" s="1"/>
  <c r="EF114" i="102" s="1"/>
  <c r="EG114" i="102" s="1"/>
  <c r="EH114" i="102" s="1"/>
  <c r="EI114" i="102" s="1"/>
  <c r="EJ114" i="102" s="1"/>
  <c r="EK114" i="102" s="1"/>
  <c r="EL114" i="102" s="1"/>
  <c r="EM114" i="102" s="1"/>
  <c r="EN114" i="102" s="1"/>
  <c r="EO114" i="102" s="1"/>
  <c r="EP114" i="102" s="1"/>
  <c r="EQ114" i="102" s="1"/>
  <c r="ER114" i="102" s="1"/>
  <c r="ES114" i="102" s="1"/>
  <c r="ET114" i="102" s="1"/>
  <c r="EU114" i="102" s="1"/>
  <c r="EV114" i="102" s="1"/>
  <c r="EW114" i="102" s="1"/>
  <c r="EX114" i="102" s="1"/>
  <c r="EY114" i="102" s="1"/>
  <c r="EZ114" i="102" s="1"/>
  <c r="FA114" i="102" s="1"/>
  <c r="FB114" i="102" s="1"/>
  <c r="FC114" i="102" s="1"/>
  <c r="FD114" i="102" s="1"/>
  <c r="FE114" i="102" s="1"/>
  <c r="FF114" i="102" s="1"/>
  <c r="FG114" i="102" s="1"/>
  <c r="FH114" i="102" s="1"/>
  <c r="FI114" i="102" s="1"/>
  <c r="FJ114" i="102" s="1"/>
  <c r="FK114" i="102" s="1"/>
  <c r="FL114" i="102" s="1"/>
  <c r="FM114" i="102" s="1"/>
  <c r="FN114" i="102" s="1"/>
  <c r="FO114" i="102" s="1"/>
  <c r="FP114" i="102" s="1"/>
  <c r="FQ114" i="102" s="1"/>
  <c r="FR114" i="102" s="1"/>
  <c r="FS114" i="102" s="1"/>
  <c r="FT114" i="102" s="1"/>
  <c r="FU114" i="102" s="1"/>
  <c r="FV114" i="102" s="1"/>
  <c r="FW114" i="102" s="1"/>
  <c r="FX114" i="102" s="1"/>
  <c r="FY114" i="102" s="1"/>
  <c r="FZ114" i="102" s="1"/>
  <c r="GA114" i="102" s="1"/>
  <c r="GB114" i="102" s="1"/>
  <c r="GC114" i="102" s="1"/>
  <c r="GD114" i="102" s="1"/>
  <c r="GE114" i="102" s="1"/>
  <c r="GF114" i="102" s="1"/>
  <c r="GG114" i="102" s="1"/>
  <c r="GH114" i="102" s="1"/>
  <c r="GI114" i="102" s="1"/>
  <c r="GJ114" i="102" s="1"/>
  <c r="GK114" i="102" s="1"/>
  <c r="GL114" i="102" s="1"/>
  <c r="GM114" i="102" s="1"/>
  <c r="GN114" i="102" s="1"/>
  <c r="GO114" i="102" s="1"/>
  <c r="GP114" i="102" s="1"/>
  <c r="GQ114" i="102" s="1"/>
  <c r="GR114" i="102" s="1"/>
  <c r="GS114" i="102" s="1"/>
  <c r="GT114" i="102" s="1"/>
  <c r="GU114" i="102" s="1"/>
  <c r="GV114" i="102" s="1"/>
  <c r="GW114" i="102" s="1"/>
  <c r="GX114" i="102" s="1"/>
  <c r="GY114" i="102" s="1"/>
  <c r="GZ114" i="102" s="1"/>
  <c r="HA114" i="102" s="1"/>
  <c r="HB114" i="102" s="1"/>
  <c r="HC114" i="102" s="1"/>
  <c r="HD114" i="102" s="1"/>
  <c r="HE114" i="102" s="1"/>
  <c r="HF114" i="102" s="1"/>
  <c r="HG114" i="102" s="1"/>
  <c r="HH114" i="102" s="1"/>
  <c r="HI114" i="102" s="1"/>
  <c r="HJ114" i="102" s="1"/>
  <c r="DH2" i="102"/>
  <c r="DG55" i="100" s="1"/>
  <c r="DL110" i="102"/>
  <c r="DM110" i="102" s="1"/>
  <c r="DN110" i="102" s="1"/>
  <c r="DO110" i="102" s="1"/>
  <c r="DP110" i="102" s="1"/>
  <c r="DQ110" i="102" s="1"/>
  <c r="DR110" i="102" s="1"/>
  <c r="DS110" i="102" s="1"/>
  <c r="DT110" i="102" s="1"/>
  <c r="DU110" i="102" s="1"/>
  <c r="DV110" i="102" s="1"/>
  <c r="DW110" i="102" s="1"/>
  <c r="DX110" i="102" s="1"/>
  <c r="DY110" i="102" s="1"/>
  <c r="DZ110" i="102" s="1"/>
  <c r="EA110" i="102" s="1"/>
  <c r="EB110" i="102" s="1"/>
  <c r="EC110" i="102" s="1"/>
  <c r="ED110" i="102" s="1"/>
  <c r="EE110" i="102" s="1"/>
  <c r="EF110" i="102" s="1"/>
  <c r="EG110" i="102" s="1"/>
  <c r="EH110" i="102" s="1"/>
  <c r="EI110" i="102" s="1"/>
  <c r="EJ110" i="102" s="1"/>
  <c r="EK110" i="102" s="1"/>
  <c r="EL110" i="102" s="1"/>
  <c r="EM110" i="102" s="1"/>
  <c r="EN110" i="102" s="1"/>
  <c r="EO110" i="102" s="1"/>
  <c r="EP110" i="102" s="1"/>
  <c r="EQ110" i="102" s="1"/>
  <c r="ER110" i="102" s="1"/>
  <c r="ES110" i="102" s="1"/>
  <c r="ET110" i="102" s="1"/>
  <c r="EU110" i="102" s="1"/>
  <c r="EV110" i="102" s="1"/>
  <c r="EW110" i="102" s="1"/>
  <c r="EX110" i="102" s="1"/>
  <c r="EY110" i="102" s="1"/>
  <c r="EZ110" i="102" s="1"/>
  <c r="FA110" i="102" s="1"/>
  <c r="FB110" i="102" s="1"/>
  <c r="FC110" i="102" s="1"/>
  <c r="FD110" i="102" s="1"/>
  <c r="FE110" i="102" s="1"/>
  <c r="FF110" i="102" s="1"/>
  <c r="FG110" i="102" s="1"/>
  <c r="FH110" i="102" s="1"/>
  <c r="FI110" i="102" s="1"/>
  <c r="FJ110" i="102" s="1"/>
  <c r="FK110" i="102" s="1"/>
  <c r="FL110" i="102" s="1"/>
  <c r="FM110" i="102" s="1"/>
  <c r="FN110" i="102" s="1"/>
  <c r="FO110" i="102" s="1"/>
  <c r="FP110" i="102" s="1"/>
  <c r="FQ110" i="102" s="1"/>
  <c r="FR110" i="102" s="1"/>
  <c r="FS110" i="102" s="1"/>
  <c r="FT110" i="102" s="1"/>
  <c r="FU110" i="102" s="1"/>
  <c r="FV110" i="102" s="1"/>
  <c r="FW110" i="102" s="1"/>
  <c r="FX110" i="102" s="1"/>
  <c r="FY110" i="102" s="1"/>
  <c r="FZ110" i="102" s="1"/>
  <c r="GA110" i="102" s="1"/>
  <c r="GB110" i="102" s="1"/>
  <c r="GC110" i="102" s="1"/>
  <c r="GD110" i="102" s="1"/>
  <c r="GE110" i="102" s="1"/>
  <c r="GF110" i="102" s="1"/>
  <c r="GG110" i="102" s="1"/>
  <c r="GH110" i="102" s="1"/>
  <c r="GI110" i="102" s="1"/>
  <c r="GJ110" i="102" s="1"/>
  <c r="GK110" i="102" s="1"/>
  <c r="GL110" i="102" s="1"/>
  <c r="GM110" i="102" s="1"/>
  <c r="GN110" i="102" s="1"/>
  <c r="GO110" i="102" s="1"/>
  <c r="GP110" i="102" s="1"/>
  <c r="GQ110" i="102" s="1"/>
  <c r="GR110" i="102" s="1"/>
  <c r="GS110" i="102" s="1"/>
  <c r="GT110" i="102" s="1"/>
  <c r="GU110" i="102" s="1"/>
  <c r="GV110" i="102" s="1"/>
  <c r="GW110" i="102" s="1"/>
  <c r="GX110" i="102" s="1"/>
  <c r="GY110" i="102" s="1"/>
  <c r="GZ110" i="102" s="1"/>
  <c r="HA110" i="102" s="1"/>
  <c r="HB110" i="102" s="1"/>
  <c r="HC110" i="102" s="1"/>
  <c r="HD110" i="102" s="1"/>
  <c r="HE110" i="102" s="1"/>
  <c r="HF110" i="102" s="1"/>
  <c r="HG110" i="102" s="1"/>
  <c r="HH110" i="102" s="1"/>
  <c r="HI110" i="102" s="1"/>
  <c r="HJ110" i="102" s="1"/>
  <c r="EZ35" i="102"/>
  <c r="FB29" i="102"/>
  <c r="FD24" i="102"/>
  <c r="FH10" i="102"/>
  <c r="FF12" i="102"/>
  <c r="DI82" i="100" l="1"/>
  <c r="DI67" i="100" s="1"/>
  <c r="B115" i="102" s="1"/>
  <c r="DJ115" i="102" s="1"/>
  <c r="DJ2" i="102" s="1"/>
  <c r="DI55" i="100" s="1"/>
  <c r="DI84" i="100"/>
  <c r="DI2" i="102"/>
  <c r="DH55" i="100" s="1"/>
  <c r="FG12" i="102"/>
  <c r="FE24" i="102"/>
  <c r="FA35" i="102"/>
  <c r="FI10" i="102"/>
  <c r="FC29" i="102"/>
  <c r="DK84" i="100" l="1"/>
  <c r="DJ84" i="100"/>
  <c r="DK115" i="102"/>
  <c r="DL115" i="102" s="1"/>
  <c r="FJ10" i="102"/>
  <c r="FB35" i="102"/>
  <c r="FF24" i="102"/>
  <c r="FD29" i="102"/>
  <c r="FH12" i="102"/>
  <c r="DK82" i="100" l="1"/>
  <c r="DJ82" i="100"/>
  <c r="DJ67" i="100"/>
  <c r="B116" i="102" s="1"/>
  <c r="DK116" i="102" s="1"/>
  <c r="DL116" i="102" s="1"/>
  <c r="DM116" i="102" s="1"/>
  <c r="DN116" i="102" s="1"/>
  <c r="DO116" i="102" s="1"/>
  <c r="DP116" i="102" s="1"/>
  <c r="DQ116" i="102" s="1"/>
  <c r="DR116" i="102" s="1"/>
  <c r="DS116" i="102" s="1"/>
  <c r="DT116" i="102" s="1"/>
  <c r="DU116" i="102" s="1"/>
  <c r="DV116" i="102" s="1"/>
  <c r="DW116" i="102" s="1"/>
  <c r="DX116" i="102" s="1"/>
  <c r="DY116" i="102" s="1"/>
  <c r="DZ116" i="102" s="1"/>
  <c r="EA116" i="102" s="1"/>
  <c r="EB116" i="102" s="1"/>
  <c r="EC116" i="102" s="1"/>
  <c r="ED116" i="102" s="1"/>
  <c r="EE116" i="102" s="1"/>
  <c r="EF116" i="102" s="1"/>
  <c r="EG116" i="102" s="1"/>
  <c r="EH116" i="102" s="1"/>
  <c r="EI116" i="102" s="1"/>
  <c r="EJ116" i="102" s="1"/>
  <c r="EK116" i="102" s="1"/>
  <c r="EL116" i="102" s="1"/>
  <c r="EM116" i="102" s="1"/>
  <c r="EN116" i="102" s="1"/>
  <c r="EO116" i="102" s="1"/>
  <c r="EP116" i="102" s="1"/>
  <c r="EQ116" i="102" s="1"/>
  <c r="ER116" i="102" s="1"/>
  <c r="ES116" i="102" s="1"/>
  <c r="ET116" i="102" s="1"/>
  <c r="EU116" i="102" s="1"/>
  <c r="EV116" i="102" s="1"/>
  <c r="EW116" i="102" s="1"/>
  <c r="EX116" i="102" s="1"/>
  <c r="EY116" i="102" s="1"/>
  <c r="EZ116" i="102" s="1"/>
  <c r="FA116" i="102" s="1"/>
  <c r="FB116" i="102" s="1"/>
  <c r="FC116" i="102" s="1"/>
  <c r="FD116" i="102" s="1"/>
  <c r="FE116" i="102" s="1"/>
  <c r="FF116" i="102" s="1"/>
  <c r="FG116" i="102" s="1"/>
  <c r="FH116" i="102" s="1"/>
  <c r="FI116" i="102" s="1"/>
  <c r="FJ116" i="102" s="1"/>
  <c r="FK116" i="102" s="1"/>
  <c r="FL116" i="102" s="1"/>
  <c r="FM116" i="102" s="1"/>
  <c r="FN116" i="102" s="1"/>
  <c r="FO116" i="102" s="1"/>
  <c r="FP116" i="102" s="1"/>
  <c r="FQ116" i="102" s="1"/>
  <c r="FR116" i="102" s="1"/>
  <c r="FS116" i="102" s="1"/>
  <c r="FT116" i="102" s="1"/>
  <c r="FU116" i="102" s="1"/>
  <c r="FV116" i="102" s="1"/>
  <c r="FW116" i="102" s="1"/>
  <c r="FX116" i="102" s="1"/>
  <c r="FY116" i="102" s="1"/>
  <c r="FZ116" i="102" s="1"/>
  <c r="GA116" i="102" s="1"/>
  <c r="GB116" i="102" s="1"/>
  <c r="GC116" i="102" s="1"/>
  <c r="GD116" i="102" s="1"/>
  <c r="GE116" i="102" s="1"/>
  <c r="GF116" i="102" s="1"/>
  <c r="GG116" i="102" s="1"/>
  <c r="GH116" i="102" s="1"/>
  <c r="GI116" i="102" s="1"/>
  <c r="GJ116" i="102" s="1"/>
  <c r="GK116" i="102" s="1"/>
  <c r="GL116" i="102" s="1"/>
  <c r="GM116" i="102" s="1"/>
  <c r="GN116" i="102" s="1"/>
  <c r="GO116" i="102" s="1"/>
  <c r="GP116" i="102" s="1"/>
  <c r="GQ116" i="102" s="1"/>
  <c r="GR116" i="102" s="1"/>
  <c r="GS116" i="102" s="1"/>
  <c r="GT116" i="102" s="1"/>
  <c r="GU116" i="102" s="1"/>
  <c r="GV116" i="102" s="1"/>
  <c r="GW116" i="102" s="1"/>
  <c r="GX116" i="102" s="1"/>
  <c r="GY116" i="102" s="1"/>
  <c r="GZ116" i="102" s="1"/>
  <c r="HA116" i="102" s="1"/>
  <c r="HB116" i="102" s="1"/>
  <c r="HC116" i="102" s="1"/>
  <c r="HD116" i="102" s="1"/>
  <c r="HE116" i="102" s="1"/>
  <c r="HF116" i="102" s="1"/>
  <c r="HG116" i="102" s="1"/>
  <c r="HH116" i="102" s="1"/>
  <c r="HI116" i="102" s="1"/>
  <c r="HJ116" i="102" s="1"/>
  <c r="DK67" i="100"/>
  <c r="B117" i="102" s="1"/>
  <c r="DL117" i="102" s="1"/>
  <c r="DM117" i="102" s="1"/>
  <c r="DN117" i="102" s="1"/>
  <c r="DO117" i="102" s="1"/>
  <c r="DP117" i="102" s="1"/>
  <c r="DQ117" i="102" s="1"/>
  <c r="DR117" i="102" s="1"/>
  <c r="DS117" i="102" s="1"/>
  <c r="DT117" i="102" s="1"/>
  <c r="DU117" i="102" s="1"/>
  <c r="DV117" i="102" s="1"/>
  <c r="DW117" i="102" s="1"/>
  <c r="DX117" i="102" s="1"/>
  <c r="DY117" i="102" s="1"/>
  <c r="DZ117" i="102" s="1"/>
  <c r="EA117" i="102" s="1"/>
  <c r="EB117" i="102" s="1"/>
  <c r="EC117" i="102" s="1"/>
  <c r="ED117" i="102" s="1"/>
  <c r="EE117" i="102" s="1"/>
  <c r="EF117" i="102" s="1"/>
  <c r="EG117" i="102" s="1"/>
  <c r="EH117" i="102" s="1"/>
  <c r="EI117" i="102" s="1"/>
  <c r="EJ117" i="102" s="1"/>
  <c r="EK117" i="102" s="1"/>
  <c r="EL117" i="102" s="1"/>
  <c r="EM117" i="102" s="1"/>
  <c r="EN117" i="102" s="1"/>
  <c r="EO117" i="102" s="1"/>
  <c r="EP117" i="102" s="1"/>
  <c r="EQ117" i="102" s="1"/>
  <c r="ER117" i="102" s="1"/>
  <c r="ES117" i="102" s="1"/>
  <c r="ET117" i="102" s="1"/>
  <c r="EU117" i="102" s="1"/>
  <c r="EV117" i="102" s="1"/>
  <c r="EW117" i="102" s="1"/>
  <c r="EX117" i="102" s="1"/>
  <c r="EY117" i="102" s="1"/>
  <c r="EZ117" i="102" s="1"/>
  <c r="FA117" i="102" s="1"/>
  <c r="FB117" i="102" s="1"/>
  <c r="FC117" i="102" s="1"/>
  <c r="FD117" i="102" s="1"/>
  <c r="FE117" i="102" s="1"/>
  <c r="FF117" i="102" s="1"/>
  <c r="FG117" i="102" s="1"/>
  <c r="FH117" i="102" s="1"/>
  <c r="FI117" i="102" s="1"/>
  <c r="FJ117" i="102" s="1"/>
  <c r="FK117" i="102" s="1"/>
  <c r="FL117" i="102" s="1"/>
  <c r="FM117" i="102" s="1"/>
  <c r="FN117" i="102" s="1"/>
  <c r="FO117" i="102" s="1"/>
  <c r="FP117" i="102" s="1"/>
  <c r="FQ117" i="102" s="1"/>
  <c r="FR117" i="102" s="1"/>
  <c r="FS117" i="102" s="1"/>
  <c r="FT117" i="102" s="1"/>
  <c r="FU117" i="102" s="1"/>
  <c r="FV117" i="102" s="1"/>
  <c r="FW117" i="102" s="1"/>
  <c r="FX117" i="102" s="1"/>
  <c r="FY117" i="102" s="1"/>
  <c r="FZ117" i="102" s="1"/>
  <c r="GA117" i="102" s="1"/>
  <c r="GB117" i="102" s="1"/>
  <c r="GC117" i="102" s="1"/>
  <c r="GD117" i="102" s="1"/>
  <c r="GE117" i="102" s="1"/>
  <c r="GF117" i="102" s="1"/>
  <c r="GG117" i="102" s="1"/>
  <c r="GH117" i="102" s="1"/>
  <c r="GI117" i="102" s="1"/>
  <c r="GJ117" i="102" s="1"/>
  <c r="GK117" i="102" s="1"/>
  <c r="GL117" i="102" s="1"/>
  <c r="GM117" i="102" s="1"/>
  <c r="GN117" i="102" s="1"/>
  <c r="GO117" i="102" s="1"/>
  <c r="GP117" i="102" s="1"/>
  <c r="GQ117" i="102" s="1"/>
  <c r="GR117" i="102" s="1"/>
  <c r="GS117" i="102" s="1"/>
  <c r="GT117" i="102" s="1"/>
  <c r="GU117" i="102" s="1"/>
  <c r="GV117" i="102" s="1"/>
  <c r="GW117" i="102" s="1"/>
  <c r="GX117" i="102" s="1"/>
  <c r="GY117" i="102" s="1"/>
  <c r="GZ117" i="102" s="1"/>
  <c r="HA117" i="102" s="1"/>
  <c r="HB117" i="102" s="1"/>
  <c r="HC117" i="102" s="1"/>
  <c r="HD117" i="102" s="1"/>
  <c r="HE117" i="102" s="1"/>
  <c r="HF117" i="102" s="1"/>
  <c r="HG117" i="102" s="1"/>
  <c r="HH117" i="102" s="1"/>
  <c r="HI117" i="102" s="1"/>
  <c r="HJ117" i="102" s="1"/>
  <c r="DL84" i="100"/>
  <c r="DM115" i="102"/>
  <c r="FI12" i="102"/>
  <c r="FG24" i="102"/>
  <c r="FC35" i="102"/>
  <c r="FE29" i="102"/>
  <c r="FK10" i="102"/>
  <c r="DK2" i="102" l="1"/>
  <c r="DJ55" i="100" s="1"/>
  <c r="DL2" i="102"/>
  <c r="DK55" i="100" s="1"/>
  <c r="DN115" i="102"/>
  <c r="FL10" i="102"/>
  <c r="FH24" i="102"/>
  <c r="FF29" i="102"/>
  <c r="FD35" i="102"/>
  <c r="FJ12" i="102"/>
  <c r="DL82" i="100" l="1"/>
  <c r="DL67" i="100" s="1"/>
  <c r="B118" i="102" s="1"/>
  <c r="DM118" i="102" s="1"/>
  <c r="DN118" i="102" s="1"/>
  <c r="DO118" i="102" s="1"/>
  <c r="DP118" i="102" s="1"/>
  <c r="DQ118" i="102" s="1"/>
  <c r="DR118" i="102" s="1"/>
  <c r="DS118" i="102" s="1"/>
  <c r="DT118" i="102" s="1"/>
  <c r="DU118" i="102" s="1"/>
  <c r="DV118" i="102" s="1"/>
  <c r="DW118" i="102" s="1"/>
  <c r="DX118" i="102" s="1"/>
  <c r="DY118" i="102" s="1"/>
  <c r="DZ118" i="102" s="1"/>
  <c r="EA118" i="102" s="1"/>
  <c r="EB118" i="102" s="1"/>
  <c r="EC118" i="102" s="1"/>
  <c r="ED118" i="102" s="1"/>
  <c r="EE118" i="102" s="1"/>
  <c r="EF118" i="102" s="1"/>
  <c r="EG118" i="102" s="1"/>
  <c r="EH118" i="102" s="1"/>
  <c r="EI118" i="102" s="1"/>
  <c r="EJ118" i="102" s="1"/>
  <c r="EK118" i="102" s="1"/>
  <c r="EL118" i="102" s="1"/>
  <c r="EM118" i="102" s="1"/>
  <c r="EN118" i="102" s="1"/>
  <c r="EO118" i="102" s="1"/>
  <c r="EP118" i="102" s="1"/>
  <c r="EQ118" i="102" s="1"/>
  <c r="ER118" i="102" s="1"/>
  <c r="ES118" i="102" s="1"/>
  <c r="ET118" i="102" s="1"/>
  <c r="EU118" i="102" s="1"/>
  <c r="EV118" i="102" s="1"/>
  <c r="EW118" i="102" s="1"/>
  <c r="EX118" i="102" s="1"/>
  <c r="EY118" i="102" s="1"/>
  <c r="EZ118" i="102" s="1"/>
  <c r="FA118" i="102" s="1"/>
  <c r="FB118" i="102" s="1"/>
  <c r="FC118" i="102" s="1"/>
  <c r="FD118" i="102" s="1"/>
  <c r="FE118" i="102" s="1"/>
  <c r="FF118" i="102" s="1"/>
  <c r="FG118" i="102" s="1"/>
  <c r="FH118" i="102" s="1"/>
  <c r="FI118" i="102" s="1"/>
  <c r="FJ118" i="102" s="1"/>
  <c r="FK118" i="102" s="1"/>
  <c r="FL118" i="102" s="1"/>
  <c r="FM118" i="102" s="1"/>
  <c r="FN118" i="102" s="1"/>
  <c r="FO118" i="102" s="1"/>
  <c r="FP118" i="102" s="1"/>
  <c r="FQ118" i="102" s="1"/>
  <c r="FR118" i="102" s="1"/>
  <c r="FS118" i="102" s="1"/>
  <c r="FT118" i="102" s="1"/>
  <c r="FU118" i="102" s="1"/>
  <c r="FV118" i="102" s="1"/>
  <c r="FW118" i="102" s="1"/>
  <c r="FX118" i="102" s="1"/>
  <c r="FY118" i="102" s="1"/>
  <c r="FZ118" i="102" s="1"/>
  <c r="GA118" i="102" s="1"/>
  <c r="GB118" i="102" s="1"/>
  <c r="GC118" i="102" s="1"/>
  <c r="GD118" i="102" s="1"/>
  <c r="GE118" i="102" s="1"/>
  <c r="GF118" i="102" s="1"/>
  <c r="GG118" i="102" s="1"/>
  <c r="GH118" i="102" s="1"/>
  <c r="GI118" i="102" s="1"/>
  <c r="GJ118" i="102" s="1"/>
  <c r="GK118" i="102" s="1"/>
  <c r="GL118" i="102" s="1"/>
  <c r="GM118" i="102" s="1"/>
  <c r="GN118" i="102" s="1"/>
  <c r="GO118" i="102" s="1"/>
  <c r="GP118" i="102" s="1"/>
  <c r="GQ118" i="102" s="1"/>
  <c r="GR118" i="102" s="1"/>
  <c r="GS118" i="102" s="1"/>
  <c r="GT118" i="102" s="1"/>
  <c r="GU118" i="102" s="1"/>
  <c r="GV118" i="102" s="1"/>
  <c r="GW118" i="102" s="1"/>
  <c r="GX118" i="102" s="1"/>
  <c r="GY118" i="102" s="1"/>
  <c r="GZ118" i="102" s="1"/>
  <c r="HA118" i="102" s="1"/>
  <c r="HB118" i="102" s="1"/>
  <c r="HC118" i="102" s="1"/>
  <c r="HD118" i="102" s="1"/>
  <c r="HE118" i="102" s="1"/>
  <c r="HF118" i="102" s="1"/>
  <c r="HG118" i="102" s="1"/>
  <c r="HH118" i="102" s="1"/>
  <c r="HI118" i="102" s="1"/>
  <c r="HJ118" i="102" s="1"/>
  <c r="DM84" i="100"/>
  <c r="DO115" i="102"/>
  <c r="FI24" i="102"/>
  <c r="FE35" i="102"/>
  <c r="FG29" i="102"/>
  <c r="FK12" i="102"/>
  <c r="FM10" i="102"/>
  <c r="DM82" i="100" l="1"/>
  <c r="DM67" i="100" s="1"/>
  <c r="B119" i="102" s="1"/>
  <c r="DN119" i="102" s="1"/>
  <c r="DO119" i="102" s="1"/>
  <c r="DP119" i="102" s="1"/>
  <c r="DQ119" i="102" s="1"/>
  <c r="DR119" i="102" s="1"/>
  <c r="DS119" i="102" s="1"/>
  <c r="DT119" i="102" s="1"/>
  <c r="DU119" i="102" s="1"/>
  <c r="DV119" i="102" s="1"/>
  <c r="DW119" i="102" s="1"/>
  <c r="DX119" i="102" s="1"/>
  <c r="DY119" i="102" s="1"/>
  <c r="DZ119" i="102" s="1"/>
  <c r="EA119" i="102" s="1"/>
  <c r="EB119" i="102" s="1"/>
  <c r="EC119" i="102" s="1"/>
  <c r="ED119" i="102" s="1"/>
  <c r="EE119" i="102" s="1"/>
  <c r="EF119" i="102" s="1"/>
  <c r="EG119" i="102" s="1"/>
  <c r="EH119" i="102" s="1"/>
  <c r="EI119" i="102" s="1"/>
  <c r="EJ119" i="102" s="1"/>
  <c r="EK119" i="102" s="1"/>
  <c r="EL119" i="102" s="1"/>
  <c r="EM119" i="102" s="1"/>
  <c r="EN119" i="102" s="1"/>
  <c r="EO119" i="102" s="1"/>
  <c r="EP119" i="102" s="1"/>
  <c r="EQ119" i="102" s="1"/>
  <c r="ER119" i="102" s="1"/>
  <c r="ES119" i="102" s="1"/>
  <c r="ET119" i="102" s="1"/>
  <c r="EU119" i="102" s="1"/>
  <c r="EV119" i="102" s="1"/>
  <c r="EW119" i="102" s="1"/>
  <c r="EX119" i="102" s="1"/>
  <c r="EY119" i="102" s="1"/>
  <c r="EZ119" i="102" s="1"/>
  <c r="FA119" i="102" s="1"/>
  <c r="FB119" i="102" s="1"/>
  <c r="FC119" i="102" s="1"/>
  <c r="FD119" i="102" s="1"/>
  <c r="FE119" i="102" s="1"/>
  <c r="FF119" i="102" s="1"/>
  <c r="FG119" i="102" s="1"/>
  <c r="FH119" i="102" s="1"/>
  <c r="FI119" i="102" s="1"/>
  <c r="FJ119" i="102" s="1"/>
  <c r="FK119" i="102" s="1"/>
  <c r="FL119" i="102" s="1"/>
  <c r="FM119" i="102" s="1"/>
  <c r="FN119" i="102" s="1"/>
  <c r="FO119" i="102" s="1"/>
  <c r="FP119" i="102" s="1"/>
  <c r="FQ119" i="102" s="1"/>
  <c r="FR119" i="102" s="1"/>
  <c r="FS119" i="102" s="1"/>
  <c r="FT119" i="102" s="1"/>
  <c r="FU119" i="102" s="1"/>
  <c r="FV119" i="102" s="1"/>
  <c r="FW119" i="102" s="1"/>
  <c r="FX119" i="102" s="1"/>
  <c r="FY119" i="102" s="1"/>
  <c r="FZ119" i="102" s="1"/>
  <c r="GA119" i="102" s="1"/>
  <c r="GB119" i="102" s="1"/>
  <c r="GC119" i="102" s="1"/>
  <c r="GD119" i="102" s="1"/>
  <c r="GE119" i="102" s="1"/>
  <c r="GF119" i="102" s="1"/>
  <c r="GG119" i="102" s="1"/>
  <c r="GH119" i="102" s="1"/>
  <c r="GI119" i="102" s="1"/>
  <c r="GJ119" i="102" s="1"/>
  <c r="GK119" i="102" s="1"/>
  <c r="GL119" i="102" s="1"/>
  <c r="GM119" i="102" s="1"/>
  <c r="GN119" i="102" s="1"/>
  <c r="GO119" i="102" s="1"/>
  <c r="GP119" i="102" s="1"/>
  <c r="GQ119" i="102" s="1"/>
  <c r="GR119" i="102" s="1"/>
  <c r="GS119" i="102" s="1"/>
  <c r="GT119" i="102" s="1"/>
  <c r="GU119" i="102" s="1"/>
  <c r="GV119" i="102" s="1"/>
  <c r="GW119" i="102" s="1"/>
  <c r="GX119" i="102" s="1"/>
  <c r="GY119" i="102" s="1"/>
  <c r="GZ119" i="102" s="1"/>
  <c r="HA119" i="102" s="1"/>
  <c r="HB119" i="102" s="1"/>
  <c r="HC119" i="102" s="1"/>
  <c r="HD119" i="102" s="1"/>
  <c r="HE119" i="102" s="1"/>
  <c r="HF119" i="102" s="1"/>
  <c r="HG119" i="102" s="1"/>
  <c r="HH119" i="102" s="1"/>
  <c r="HI119" i="102" s="1"/>
  <c r="HJ119" i="102" s="1"/>
  <c r="DN82" i="100"/>
  <c r="DM2" i="102"/>
  <c r="DL55" i="100" s="1"/>
  <c r="DN84" i="100"/>
  <c r="DP115" i="102"/>
  <c r="DQ115" i="102" s="1"/>
  <c r="DR115" i="102" s="1"/>
  <c r="DS115" i="102" s="1"/>
  <c r="DT115" i="102" s="1"/>
  <c r="DU115" i="102" s="1"/>
  <c r="DV115" i="102" s="1"/>
  <c r="DW115" i="102" s="1"/>
  <c r="DX115" i="102" s="1"/>
  <c r="DY115" i="102" s="1"/>
  <c r="DZ115" i="102" s="1"/>
  <c r="EA115" i="102" s="1"/>
  <c r="EB115" i="102" s="1"/>
  <c r="EC115" i="102" s="1"/>
  <c r="ED115" i="102" s="1"/>
  <c r="EE115" i="102" s="1"/>
  <c r="EF115" i="102" s="1"/>
  <c r="EG115" i="102" s="1"/>
  <c r="EH115" i="102" s="1"/>
  <c r="EI115" i="102" s="1"/>
  <c r="EJ115" i="102" s="1"/>
  <c r="EK115" i="102" s="1"/>
  <c r="EL115" i="102" s="1"/>
  <c r="EM115" i="102" s="1"/>
  <c r="EN115" i="102" s="1"/>
  <c r="EO115" i="102" s="1"/>
  <c r="EP115" i="102" s="1"/>
  <c r="EQ115" i="102" s="1"/>
  <c r="ER115" i="102" s="1"/>
  <c r="ES115" i="102" s="1"/>
  <c r="ET115" i="102" s="1"/>
  <c r="EU115" i="102" s="1"/>
  <c r="EV115" i="102" s="1"/>
  <c r="EW115" i="102" s="1"/>
  <c r="EX115" i="102" s="1"/>
  <c r="EY115" i="102" s="1"/>
  <c r="EZ115" i="102" s="1"/>
  <c r="FA115" i="102" s="1"/>
  <c r="FB115" i="102" s="1"/>
  <c r="FC115" i="102" s="1"/>
  <c r="FD115" i="102" s="1"/>
  <c r="FE115" i="102" s="1"/>
  <c r="FF115" i="102" s="1"/>
  <c r="FG115" i="102" s="1"/>
  <c r="FH115" i="102" s="1"/>
  <c r="FI115" i="102" s="1"/>
  <c r="FJ115" i="102" s="1"/>
  <c r="FK115" i="102" s="1"/>
  <c r="FL115" i="102" s="1"/>
  <c r="FM115" i="102" s="1"/>
  <c r="FN115" i="102" s="1"/>
  <c r="FO115" i="102" s="1"/>
  <c r="FP115" i="102" s="1"/>
  <c r="FQ115" i="102" s="1"/>
  <c r="FR115" i="102" s="1"/>
  <c r="FS115" i="102" s="1"/>
  <c r="FT115" i="102" s="1"/>
  <c r="FU115" i="102" s="1"/>
  <c r="FV115" i="102" s="1"/>
  <c r="FW115" i="102" s="1"/>
  <c r="FX115" i="102" s="1"/>
  <c r="FY115" i="102" s="1"/>
  <c r="FZ115" i="102" s="1"/>
  <c r="GA115" i="102" s="1"/>
  <c r="GB115" i="102" s="1"/>
  <c r="GC115" i="102" s="1"/>
  <c r="GD115" i="102" s="1"/>
  <c r="GE115" i="102" s="1"/>
  <c r="GF115" i="102" s="1"/>
  <c r="GG115" i="102" s="1"/>
  <c r="GH115" i="102" s="1"/>
  <c r="GI115" i="102" s="1"/>
  <c r="GJ115" i="102" s="1"/>
  <c r="GK115" i="102" s="1"/>
  <c r="GL115" i="102" s="1"/>
  <c r="GM115" i="102" s="1"/>
  <c r="GN115" i="102" s="1"/>
  <c r="GO115" i="102" s="1"/>
  <c r="GP115" i="102" s="1"/>
  <c r="GQ115" i="102" s="1"/>
  <c r="GR115" i="102" s="1"/>
  <c r="GS115" i="102" s="1"/>
  <c r="GT115" i="102" s="1"/>
  <c r="GU115" i="102" s="1"/>
  <c r="GV115" i="102" s="1"/>
  <c r="GW115" i="102" s="1"/>
  <c r="GX115" i="102" s="1"/>
  <c r="GY115" i="102" s="1"/>
  <c r="GZ115" i="102" s="1"/>
  <c r="HA115" i="102" s="1"/>
  <c r="HB115" i="102" s="1"/>
  <c r="HC115" i="102" s="1"/>
  <c r="HD115" i="102" s="1"/>
  <c r="HE115" i="102" s="1"/>
  <c r="HF115" i="102" s="1"/>
  <c r="HG115" i="102" s="1"/>
  <c r="HH115" i="102" s="1"/>
  <c r="HI115" i="102" s="1"/>
  <c r="HJ115" i="102" s="1"/>
  <c r="FH29" i="102"/>
  <c r="FF35" i="102"/>
  <c r="FN10" i="102"/>
  <c r="FJ24" i="102"/>
  <c r="FL12" i="102"/>
  <c r="DN2" i="102" l="1"/>
  <c r="DM55" i="100" s="1"/>
  <c r="DN67" i="100"/>
  <c r="B120" i="102" s="1"/>
  <c r="DO120" i="102" s="1"/>
  <c r="DP120" i="102" s="1"/>
  <c r="DQ120" i="102" s="1"/>
  <c r="DR120" i="102" s="1"/>
  <c r="DS120" i="102" s="1"/>
  <c r="DT120" i="102" s="1"/>
  <c r="DU120" i="102" s="1"/>
  <c r="DV120" i="102" s="1"/>
  <c r="DW120" i="102" s="1"/>
  <c r="DX120" i="102" s="1"/>
  <c r="DY120" i="102" s="1"/>
  <c r="DZ120" i="102" s="1"/>
  <c r="EA120" i="102" s="1"/>
  <c r="EB120" i="102" s="1"/>
  <c r="EC120" i="102" s="1"/>
  <c r="ED120" i="102" s="1"/>
  <c r="EE120" i="102" s="1"/>
  <c r="EF120" i="102" s="1"/>
  <c r="EG120" i="102" s="1"/>
  <c r="EH120" i="102" s="1"/>
  <c r="EI120" i="102" s="1"/>
  <c r="EJ120" i="102" s="1"/>
  <c r="EK120" i="102" s="1"/>
  <c r="EL120" i="102" s="1"/>
  <c r="EM120" i="102" s="1"/>
  <c r="EN120" i="102" s="1"/>
  <c r="EO120" i="102" s="1"/>
  <c r="EP120" i="102" s="1"/>
  <c r="EQ120" i="102" s="1"/>
  <c r="ER120" i="102" s="1"/>
  <c r="ES120" i="102" s="1"/>
  <c r="ET120" i="102" s="1"/>
  <c r="EU120" i="102" s="1"/>
  <c r="EV120" i="102" s="1"/>
  <c r="EW120" i="102" s="1"/>
  <c r="EX120" i="102" s="1"/>
  <c r="EY120" i="102" s="1"/>
  <c r="EZ120" i="102" s="1"/>
  <c r="FA120" i="102" s="1"/>
  <c r="FB120" i="102" s="1"/>
  <c r="FC120" i="102" s="1"/>
  <c r="FD120" i="102" s="1"/>
  <c r="FE120" i="102" s="1"/>
  <c r="FF120" i="102" s="1"/>
  <c r="FG120" i="102" s="1"/>
  <c r="FH120" i="102" s="1"/>
  <c r="FI120" i="102" s="1"/>
  <c r="FJ120" i="102" s="1"/>
  <c r="FK120" i="102" s="1"/>
  <c r="FL120" i="102" s="1"/>
  <c r="FM120" i="102" s="1"/>
  <c r="FN120" i="102" s="1"/>
  <c r="FO120" i="102" s="1"/>
  <c r="FP120" i="102" s="1"/>
  <c r="FQ120" i="102" s="1"/>
  <c r="FR120" i="102" s="1"/>
  <c r="FS120" i="102" s="1"/>
  <c r="FT120" i="102" s="1"/>
  <c r="FU120" i="102" s="1"/>
  <c r="FV120" i="102" s="1"/>
  <c r="FW120" i="102" s="1"/>
  <c r="FX120" i="102" s="1"/>
  <c r="FY120" i="102" s="1"/>
  <c r="FZ120" i="102" s="1"/>
  <c r="GA120" i="102" s="1"/>
  <c r="GB120" i="102" s="1"/>
  <c r="GC120" i="102" s="1"/>
  <c r="GD120" i="102" s="1"/>
  <c r="GE120" i="102" s="1"/>
  <c r="GF120" i="102" s="1"/>
  <c r="GG120" i="102" s="1"/>
  <c r="GH120" i="102" s="1"/>
  <c r="GI120" i="102" s="1"/>
  <c r="GJ120" i="102" s="1"/>
  <c r="GK120" i="102" s="1"/>
  <c r="GL120" i="102" s="1"/>
  <c r="GM120" i="102" s="1"/>
  <c r="GN120" i="102" s="1"/>
  <c r="GO120" i="102" s="1"/>
  <c r="GP120" i="102" s="1"/>
  <c r="GQ120" i="102" s="1"/>
  <c r="GR120" i="102" s="1"/>
  <c r="GS120" i="102" s="1"/>
  <c r="GT120" i="102" s="1"/>
  <c r="GU120" i="102" s="1"/>
  <c r="GV120" i="102" s="1"/>
  <c r="GW120" i="102" s="1"/>
  <c r="GX120" i="102" s="1"/>
  <c r="GY120" i="102" s="1"/>
  <c r="GZ120" i="102" s="1"/>
  <c r="HA120" i="102" s="1"/>
  <c r="HB120" i="102" s="1"/>
  <c r="HC120" i="102" s="1"/>
  <c r="HD120" i="102" s="1"/>
  <c r="HE120" i="102" s="1"/>
  <c r="HF120" i="102" s="1"/>
  <c r="HG120" i="102" s="1"/>
  <c r="HH120" i="102" s="1"/>
  <c r="HI120" i="102" s="1"/>
  <c r="HJ120" i="102" s="1"/>
  <c r="FO10" i="102"/>
  <c r="FG35" i="102"/>
  <c r="FI29" i="102"/>
  <c r="FK24" i="102"/>
  <c r="FM12" i="102"/>
  <c r="DP84" i="100" l="1"/>
  <c r="DO84" i="100"/>
  <c r="DO2" i="102"/>
  <c r="DN55" i="100" s="1"/>
  <c r="FJ29" i="102"/>
  <c r="FP10" i="102"/>
  <c r="FN12" i="102"/>
  <c r="FL24" i="102"/>
  <c r="FH35" i="102"/>
  <c r="DO82" i="100" l="1"/>
  <c r="DO67" i="100" s="1"/>
  <c r="B121" i="102" s="1"/>
  <c r="DP121" i="102" s="1"/>
  <c r="DQ121" i="102" s="1"/>
  <c r="DR121" i="102" s="1"/>
  <c r="DS121" i="102" s="1"/>
  <c r="DT121" i="102" s="1"/>
  <c r="DU121" i="102" s="1"/>
  <c r="DV121" i="102" s="1"/>
  <c r="DW121" i="102" s="1"/>
  <c r="DX121" i="102" s="1"/>
  <c r="DY121" i="102" s="1"/>
  <c r="DZ121" i="102" s="1"/>
  <c r="EA121" i="102" s="1"/>
  <c r="EB121" i="102" s="1"/>
  <c r="EC121" i="102" s="1"/>
  <c r="ED121" i="102" s="1"/>
  <c r="EE121" i="102" s="1"/>
  <c r="EF121" i="102" s="1"/>
  <c r="EG121" i="102" s="1"/>
  <c r="EH121" i="102" s="1"/>
  <c r="EI121" i="102" s="1"/>
  <c r="EJ121" i="102" s="1"/>
  <c r="EK121" i="102" s="1"/>
  <c r="EL121" i="102" s="1"/>
  <c r="EM121" i="102" s="1"/>
  <c r="EN121" i="102" s="1"/>
  <c r="EO121" i="102" s="1"/>
  <c r="EP121" i="102" s="1"/>
  <c r="EQ121" i="102" s="1"/>
  <c r="ER121" i="102" s="1"/>
  <c r="ES121" i="102" s="1"/>
  <c r="ET121" i="102" s="1"/>
  <c r="EU121" i="102" s="1"/>
  <c r="EV121" i="102" s="1"/>
  <c r="EW121" i="102" s="1"/>
  <c r="EX121" i="102" s="1"/>
  <c r="EY121" i="102" s="1"/>
  <c r="EZ121" i="102" s="1"/>
  <c r="FA121" i="102" s="1"/>
  <c r="FB121" i="102" s="1"/>
  <c r="FC121" i="102" s="1"/>
  <c r="FD121" i="102" s="1"/>
  <c r="FE121" i="102" s="1"/>
  <c r="FF121" i="102" s="1"/>
  <c r="FG121" i="102" s="1"/>
  <c r="FH121" i="102" s="1"/>
  <c r="FI121" i="102" s="1"/>
  <c r="FJ121" i="102" s="1"/>
  <c r="FK121" i="102" s="1"/>
  <c r="FL121" i="102" s="1"/>
  <c r="FM121" i="102" s="1"/>
  <c r="FN121" i="102" s="1"/>
  <c r="FO121" i="102" s="1"/>
  <c r="FP121" i="102" s="1"/>
  <c r="FQ121" i="102" s="1"/>
  <c r="FR121" i="102" s="1"/>
  <c r="FS121" i="102" s="1"/>
  <c r="FT121" i="102" s="1"/>
  <c r="FU121" i="102" s="1"/>
  <c r="FV121" i="102" s="1"/>
  <c r="FW121" i="102" s="1"/>
  <c r="FX121" i="102" s="1"/>
  <c r="FY121" i="102" s="1"/>
  <c r="FZ121" i="102" s="1"/>
  <c r="GA121" i="102" s="1"/>
  <c r="GB121" i="102" s="1"/>
  <c r="GC121" i="102" s="1"/>
  <c r="GD121" i="102" s="1"/>
  <c r="GE121" i="102" s="1"/>
  <c r="GF121" i="102" s="1"/>
  <c r="GG121" i="102" s="1"/>
  <c r="GH121" i="102" s="1"/>
  <c r="GI121" i="102" s="1"/>
  <c r="GJ121" i="102" s="1"/>
  <c r="GK121" i="102" s="1"/>
  <c r="GL121" i="102" s="1"/>
  <c r="GM121" i="102" s="1"/>
  <c r="GN121" i="102" s="1"/>
  <c r="GO121" i="102" s="1"/>
  <c r="GP121" i="102" s="1"/>
  <c r="GQ121" i="102" s="1"/>
  <c r="GR121" i="102" s="1"/>
  <c r="GS121" i="102" s="1"/>
  <c r="GT121" i="102" s="1"/>
  <c r="GU121" i="102" s="1"/>
  <c r="GV121" i="102" s="1"/>
  <c r="GW121" i="102" s="1"/>
  <c r="GX121" i="102" s="1"/>
  <c r="GY121" i="102" s="1"/>
  <c r="GZ121" i="102" s="1"/>
  <c r="HA121" i="102" s="1"/>
  <c r="HB121" i="102" s="1"/>
  <c r="HC121" i="102" s="1"/>
  <c r="HD121" i="102" s="1"/>
  <c r="HE121" i="102" s="1"/>
  <c r="HF121" i="102" s="1"/>
  <c r="HG121" i="102" s="1"/>
  <c r="HH121" i="102" s="1"/>
  <c r="HI121" i="102" s="1"/>
  <c r="HJ121" i="102" s="1"/>
  <c r="DP82" i="100"/>
  <c r="DP67" i="100" s="1"/>
  <c r="B122" i="102" s="1"/>
  <c r="DQ122" i="102" s="1"/>
  <c r="FM24" i="102"/>
  <c r="FI35" i="102"/>
  <c r="FO12" i="102"/>
  <c r="FK29" i="102"/>
  <c r="FQ10" i="102"/>
  <c r="DP2" i="102" l="1"/>
  <c r="DO55" i="100" s="1"/>
  <c r="DQ84" i="100"/>
  <c r="DR122" i="102"/>
  <c r="DS122" i="102" s="1"/>
  <c r="DT122" i="102" s="1"/>
  <c r="DQ2" i="102"/>
  <c r="DP55" i="100" s="1"/>
  <c r="FJ35" i="102"/>
  <c r="FR10" i="102"/>
  <c r="FN24" i="102"/>
  <c r="FL29" i="102"/>
  <c r="FP12" i="102"/>
  <c r="DQ82" i="100" l="1"/>
  <c r="DQ67" i="100" s="1"/>
  <c r="B123" i="102" s="1"/>
  <c r="DR123" i="102" s="1"/>
  <c r="DU122" i="102"/>
  <c r="DV122" i="102" s="1"/>
  <c r="DW122" i="102" s="1"/>
  <c r="DX122" i="102" s="1"/>
  <c r="DY122" i="102" s="1"/>
  <c r="DZ122" i="102" s="1"/>
  <c r="EA122" i="102" s="1"/>
  <c r="EB122" i="102" s="1"/>
  <c r="EC122" i="102" s="1"/>
  <c r="ED122" i="102" s="1"/>
  <c r="EE122" i="102" s="1"/>
  <c r="EF122" i="102" s="1"/>
  <c r="EG122" i="102" s="1"/>
  <c r="EH122" i="102" s="1"/>
  <c r="EI122" i="102" s="1"/>
  <c r="EJ122" i="102" s="1"/>
  <c r="EK122" i="102" s="1"/>
  <c r="EL122" i="102" s="1"/>
  <c r="EM122" i="102" s="1"/>
  <c r="EN122" i="102" s="1"/>
  <c r="EO122" i="102" s="1"/>
  <c r="EP122" i="102" s="1"/>
  <c r="EQ122" i="102" s="1"/>
  <c r="ER122" i="102" s="1"/>
  <c r="ES122" i="102" s="1"/>
  <c r="ET122" i="102" s="1"/>
  <c r="EU122" i="102" s="1"/>
  <c r="EV122" i="102" s="1"/>
  <c r="EW122" i="102" s="1"/>
  <c r="EX122" i="102" s="1"/>
  <c r="EY122" i="102" s="1"/>
  <c r="EZ122" i="102" s="1"/>
  <c r="FA122" i="102" s="1"/>
  <c r="FB122" i="102" s="1"/>
  <c r="FC122" i="102" s="1"/>
  <c r="FD122" i="102" s="1"/>
  <c r="FE122" i="102" s="1"/>
  <c r="FF122" i="102" s="1"/>
  <c r="FG122" i="102" s="1"/>
  <c r="FH122" i="102" s="1"/>
  <c r="FM29" i="102"/>
  <c r="FQ12" i="102"/>
  <c r="FS10" i="102"/>
  <c r="FK35" i="102"/>
  <c r="FO24" i="102"/>
  <c r="DS123" i="102" l="1"/>
  <c r="DT123" i="102" s="1"/>
  <c r="DU123" i="102" s="1"/>
  <c r="DV123" i="102" s="1"/>
  <c r="DW123" i="102" s="1"/>
  <c r="DX123" i="102" s="1"/>
  <c r="DY123" i="102" s="1"/>
  <c r="DZ123" i="102" s="1"/>
  <c r="EA123" i="102" s="1"/>
  <c r="EB123" i="102" s="1"/>
  <c r="EC123" i="102" s="1"/>
  <c r="ED123" i="102" s="1"/>
  <c r="EE123" i="102" s="1"/>
  <c r="EF123" i="102" s="1"/>
  <c r="EG123" i="102" s="1"/>
  <c r="EH123" i="102" s="1"/>
  <c r="EI123" i="102" s="1"/>
  <c r="EJ123" i="102" s="1"/>
  <c r="EK123" i="102" s="1"/>
  <c r="EL123" i="102" s="1"/>
  <c r="EM123" i="102" s="1"/>
  <c r="EN123" i="102" s="1"/>
  <c r="EO123" i="102" s="1"/>
  <c r="EP123" i="102" s="1"/>
  <c r="EQ123" i="102" s="1"/>
  <c r="ER123" i="102" s="1"/>
  <c r="ES123" i="102" s="1"/>
  <c r="ET123" i="102" s="1"/>
  <c r="EU123" i="102" s="1"/>
  <c r="EV123" i="102" s="1"/>
  <c r="EW123" i="102" s="1"/>
  <c r="EX123" i="102" s="1"/>
  <c r="EY123" i="102" s="1"/>
  <c r="EZ123" i="102" s="1"/>
  <c r="FA123" i="102" s="1"/>
  <c r="FB123" i="102" s="1"/>
  <c r="FC123" i="102" s="1"/>
  <c r="FD123" i="102" s="1"/>
  <c r="FE123" i="102" s="1"/>
  <c r="FF123" i="102" s="1"/>
  <c r="FG123" i="102" s="1"/>
  <c r="FH123" i="102" s="1"/>
  <c r="FI123" i="102" s="1"/>
  <c r="FJ123" i="102" s="1"/>
  <c r="FK123" i="102" s="1"/>
  <c r="FL123" i="102" s="1"/>
  <c r="FM123" i="102" s="1"/>
  <c r="FN123" i="102" s="1"/>
  <c r="FO123" i="102" s="1"/>
  <c r="FP123" i="102" s="1"/>
  <c r="FQ123" i="102" s="1"/>
  <c r="FR123" i="102" s="1"/>
  <c r="FS123" i="102" s="1"/>
  <c r="FT123" i="102" s="1"/>
  <c r="FU123" i="102" s="1"/>
  <c r="FV123" i="102" s="1"/>
  <c r="FW123" i="102" s="1"/>
  <c r="FX123" i="102" s="1"/>
  <c r="FY123" i="102" s="1"/>
  <c r="FZ123" i="102" s="1"/>
  <c r="GA123" i="102" s="1"/>
  <c r="GB123" i="102" s="1"/>
  <c r="GC123" i="102" s="1"/>
  <c r="GD123" i="102" s="1"/>
  <c r="GE123" i="102" s="1"/>
  <c r="GF123" i="102" s="1"/>
  <c r="GG123" i="102" s="1"/>
  <c r="GH123" i="102" s="1"/>
  <c r="GI123" i="102" s="1"/>
  <c r="GJ123" i="102" s="1"/>
  <c r="GK123" i="102" s="1"/>
  <c r="GL123" i="102" s="1"/>
  <c r="GM123" i="102" s="1"/>
  <c r="GN123" i="102" s="1"/>
  <c r="GO123" i="102" s="1"/>
  <c r="GP123" i="102" s="1"/>
  <c r="GQ123" i="102" s="1"/>
  <c r="GR123" i="102" s="1"/>
  <c r="GS123" i="102" s="1"/>
  <c r="GT123" i="102" s="1"/>
  <c r="GU123" i="102" s="1"/>
  <c r="GV123" i="102" s="1"/>
  <c r="GW123" i="102" s="1"/>
  <c r="GX123" i="102" s="1"/>
  <c r="GY123" i="102" s="1"/>
  <c r="GZ123" i="102" s="1"/>
  <c r="HA123" i="102" s="1"/>
  <c r="HB123" i="102" s="1"/>
  <c r="HC123" i="102" s="1"/>
  <c r="HD123" i="102" s="1"/>
  <c r="HE123" i="102" s="1"/>
  <c r="HF123" i="102" s="1"/>
  <c r="HG123" i="102" s="1"/>
  <c r="HH123" i="102" s="1"/>
  <c r="HI123" i="102" s="1"/>
  <c r="HJ123" i="102" s="1"/>
  <c r="DR2" i="102"/>
  <c r="DQ55" i="100" s="1"/>
  <c r="FI122" i="102"/>
  <c r="FT10" i="102"/>
  <c r="FN29" i="102"/>
  <c r="FR12" i="102"/>
  <c r="FP24" i="102"/>
  <c r="FL35" i="102"/>
  <c r="DR84" i="100" l="1"/>
  <c r="DR82" i="100"/>
  <c r="DR67" i="100" s="1"/>
  <c r="B124" i="102" s="1"/>
  <c r="DS124" i="102" s="1"/>
  <c r="DT124" i="102" s="1"/>
  <c r="FJ122" i="102"/>
  <c r="FM35" i="102"/>
  <c r="FO29" i="102"/>
  <c r="FS12" i="102"/>
  <c r="FQ24" i="102"/>
  <c r="FU10" i="102"/>
  <c r="DS82" i="100" l="1"/>
  <c r="DS2" i="102"/>
  <c r="DR55" i="100" s="1"/>
  <c r="DU124" i="102"/>
  <c r="DV124" i="102" s="1"/>
  <c r="FK122" i="102"/>
  <c r="FP29" i="102"/>
  <c r="FR24" i="102"/>
  <c r="FT12" i="102"/>
  <c r="FN35" i="102"/>
  <c r="FV10" i="102"/>
  <c r="DS84" i="100" l="1"/>
  <c r="DS67" i="100" s="1"/>
  <c r="B125" i="102" s="1"/>
  <c r="DT125" i="102" s="1"/>
  <c r="DW124" i="102"/>
  <c r="FL122" i="102"/>
  <c r="DT82" i="100"/>
  <c r="FO35" i="102"/>
  <c r="FU12" i="102"/>
  <c r="FW10" i="102"/>
  <c r="FQ29" i="102"/>
  <c r="FS24" i="102"/>
  <c r="DU125" i="102" l="1"/>
  <c r="DT2" i="102"/>
  <c r="DS55" i="100" s="1"/>
  <c r="DT84" i="100"/>
  <c r="DT67" i="100" s="1"/>
  <c r="B126" i="102" s="1"/>
  <c r="DU126" i="102" s="1"/>
  <c r="DV126" i="102" s="1"/>
  <c r="DW126" i="102" s="1"/>
  <c r="DX126" i="102" s="1"/>
  <c r="DY126" i="102" s="1"/>
  <c r="DZ126" i="102" s="1"/>
  <c r="EA126" i="102" s="1"/>
  <c r="EB126" i="102" s="1"/>
  <c r="EC126" i="102" s="1"/>
  <c r="ED126" i="102" s="1"/>
  <c r="EE126" i="102" s="1"/>
  <c r="EF126" i="102" s="1"/>
  <c r="EG126" i="102" s="1"/>
  <c r="EH126" i="102" s="1"/>
  <c r="EI126" i="102" s="1"/>
  <c r="EJ126" i="102" s="1"/>
  <c r="EK126" i="102" s="1"/>
  <c r="EL126" i="102" s="1"/>
  <c r="EM126" i="102" s="1"/>
  <c r="EN126" i="102" s="1"/>
  <c r="EO126" i="102" s="1"/>
  <c r="EP126" i="102" s="1"/>
  <c r="EQ126" i="102" s="1"/>
  <c r="ER126" i="102" s="1"/>
  <c r="ES126" i="102" s="1"/>
  <c r="ET126" i="102" s="1"/>
  <c r="EU126" i="102" s="1"/>
  <c r="EV126" i="102" s="1"/>
  <c r="EW126" i="102" s="1"/>
  <c r="EX126" i="102" s="1"/>
  <c r="EY126" i="102" s="1"/>
  <c r="EZ126" i="102" s="1"/>
  <c r="FA126" i="102" s="1"/>
  <c r="FB126" i="102" s="1"/>
  <c r="FC126" i="102" s="1"/>
  <c r="FD126" i="102" s="1"/>
  <c r="FE126" i="102" s="1"/>
  <c r="FF126" i="102" s="1"/>
  <c r="FG126" i="102" s="1"/>
  <c r="FH126" i="102" s="1"/>
  <c r="FI126" i="102" s="1"/>
  <c r="FJ126" i="102" s="1"/>
  <c r="FK126" i="102" s="1"/>
  <c r="FL126" i="102" s="1"/>
  <c r="FM126" i="102" s="1"/>
  <c r="FN126" i="102" s="1"/>
  <c r="FO126" i="102" s="1"/>
  <c r="FP126" i="102" s="1"/>
  <c r="FQ126" i="102" s="1"/>
  <c r="FR126" i="102" s="1"/>
  <c r="FS126" i="102" s="1"/>
  <c r="FT126" i="102" s="1"/>
  <c r="FU126" i="102" s="1"/>
  <c r="FV126" i="102" s="1"/>
  <c r="FW126" i="102" s="1"/>
  <c r="FX126" i="102" s="1"/>
  <c r="FY126" i="102" s="1"/>
  <c r="FZ126" i="102" s="1"/>
  <c r="GA126" i="102" s="1"/>
  <c r="GB126" i="102" s="1"/>
  <c r="GC126" i="102" s="1"/>
  <c r="GD126" i="102" s="1"/>
  <c r="GE126" i="102" s="1"/>
  <c r="GF126" i="102" s="1"/>
  <c r="GG126" i="102" s="1"/>
  <c r="GH126" i="102" s="1"/>
  <c r="GI126" i="102" s="1"/>
  <c r="GJ126" i="102" s="1"/>
  <c r="GK126" i="102" s="1"/>
  <c r="GL126" i="102" s="1"/>
  <c r="GM126" i="102" s="1"/>
  <c r="GN126" i="102" s="1"/>
  <c r="GO126" i="102" s="1"/>
  <c r="GP126" i="102" s="1"/>
  <c r="GQ126" i="102" s="1"/>
  <c r="GR126" i="102" s="1"/>
  <c r="GS126" i="102" s="1"/>
  <c r="GT126" i="102" s="1"/>
  <c r="GU126" i="102" s="1"/>
  <c r="GV126" i="102" s="1"/>
  <c r="GW126" i="102" s="1"/>
  <c r="GX126" i="102" s="1"/>
  <c r="GY126" i="102" s="1"/>
  <c r="GZ126" i="102" s="1"/>
  <c r="HA126" i="102" s="1"/>
  <c r="HB126" i="102" s="1"/>
  <c r="HC126" i="102" s="1"/>
  <c r="HD126" i="102" s="1"/>
  <c r="HE126" i="102" s="1"/>
  <c r="HF126" i="102" s="1"/>
  <c r="HG126" i="102" s="1"/>
  <c r="HH126" i="102" s="1"/>
  <c r="HI126" i="102" s="1"/>
  <c r="HJ126" i="102" s="1"/>
  <c r="FM122" i="102"/>
  <c r="DX124" i="102"/>
  <c r="FR29" i="102"/>
  <c r="FV12" i="102"/>
  <c r="FX10" i="102"/>
  <c r="FP35" i="102"/>
  <c r="FT24" i="102"/>
  <c r="DV125" i="102" l="1"/>
  <c r="DU2" i="102"/>
  <c r="DT55" i="100" s="1"/>
  <c r="DU84" i="100"/>
  <c r="DU82" i="100"/>
  <c r="DY124" i="102"/>
  <c r="FN122" i="102"/>
  <c r="FQ35" i="102"/>
  <c r="FS29" i="102"/>
  <c r="FY10" i="102"/>
  <c r="FW12" i="102"/>
  <c r="FU24" i="102"/>
  <c r="DU67" i="100" l="1"/>
  <c r="B127" i="102" s="1"/>
  <c r="DV127" i="102" s="1"/>
  <c r="DW127" i="102" s="1"/>
  <c r="DX127" i="102" s="1"/>
  <c r="DY127" i="102" s="1"/>
  <c r="DZ127" i="102" s="1"/>
  <c r="EA127" i="102" s="1"/>
  <c r="EB127" i="102" s="1"/>
  <c r="EC127" i="102" s="1"/>
  <c r="ED127" i="102" s="1"/>
  <c r="EE127" i="102" s="1"/>
  <c r="EF127" i="102" s="1"/>
  <c r="EG127" i="102" s="1"/>
  <c r="EH127" i="102" s="1"/>
  <c r="EI127" i="102" s="1"/>
  <c r="EJ127" i="102" s="1"/>
  <c r="EK127" i="102" s="1"/>
  <c r="EL127" i="102" s="1"/>
  <c r="EM127" i="102" s="1"/>
  <c r="EN127" i="102" s="1"/>
  <c r="EO127" i="102" s="1"/>
  <c r="EP127" i="102" s="1"/>
  <c r="EQ127" i="102" s="1"/>
  <c r="ER127" i="102" s="1"/>
  <c r="ES127" i="102" s="1"/>
  <c r="ET127" i="102" s="1"/>
  <c r="EU127" i="102" s="1"/>
  <c r="EV127" i="102" s="1"/>
  <c r="EW127" i="102" s="1"/>
  <c r="EX127" i="102" s="1"/>
  <c r="EY127" i="102" s="1"/>
  <c r="EZ127" i="102" s="1"/>
  <c r="FA127" i="102" s="1"/>
  <c r="FB127" i="102" s="1"/>
  <c r="FC127" i="102" s="1"/>
  <c r="FD127" i="102" s="1"/>
  <c r="FE127" i="102" s="1"/>
  <c r="FF127" i="102" s="1"/>
  <c r="FG127" i="102" s="1"/>
  <c r="FH127" i="102" s="1"/>
  <c r="FI127" i="102" s="1"/>
  <c r="FJ127" i="102" s="1"/>
  <c r="FK127" i="102" s="1"/>
  <c r="FL127" i="102" s="1"/>
  <c r="FM127" i="102" s="1"/>
  <c r="FN127" i="102" s="1"/>
  <c r="FO127" i="102" s="1"/>
  <c r="FP127" i="102" s="1"/>
  <c r="FQ127" i="102" s="1"/>
  <c r="FR127" i="102" s="1"/>
  <c r="FS127" i="102" s="1"/>
  <c r="FT127" i="102" s="1"/>
  <c r="FU127" i="102" s="1"/>
  <c r="FV127" i="102" s="1"/>
  <c r="FW127" i="102" s="1"/>
  <c r="FX127" i="102" s="1"/>
  <c r="FY127" i="102" s="1"/>
  <c r="FZ127" i="102" s="1"/>
  <c r="GA127" i="102" s="1"/>
  <c r="GB127" i="102" s="1"/>
  <c r="GC127" i="102" s="1"/>
  <c r="GD127" i="102" s="1"/>
  <c r="GE127" i="102" s="1"/>
  <c r="GF127" i="102" s="1"/>
  <c r="GG127" i="102" s="1"/>
  <c r="GH127" i="102" s="1"/>
  <c r="GI127" i="102" s="1"/>
  <c r="GJ127" i="102" s="1"/>
  <c r="GK127" i="102" s="1"/>
  <c r="GL127" i="102" s="1"/>
  <c r="GM127" i="102" s="1"/>
  <c r="GN127" i="102" s="1"/>
  <c r="GO127" i="102" s="1"/>
  <c r="GP127" i="102" s="1"/>
  <c r="GQ127" i="102" s="1"/>
  <c r="GR127" i="102" s="1"/>
  <c r="GS127" i="102" s="1"/>
  <c r="GT127" i="102" s="1"/>
  <c r="GU127" i="102" s="1"/>
  <c r="GV127" i="102" s="1"/>
  <c r="GW127" i="102" s="1"/>
  <c r="GX127" i="102" s="1"/>
  <c r="GY127" i="102" s="1"/>
  <c r="GZ127" i="102" s="1"/>
  <c r="HA127" i="102" s="1"/>
  <c r="HB127" i="102" s="1"/>
  <c r="HC127" i="102" s="1"/>
  <c r="HD127" i="102" s="1"/>
  <c r="HE127" i="102" s="1"/>
  <c r="HF127" i="102" s="1"/>
  <c r="HG127" i="102" s="1"/>
  <c r="HH127" i="102" s="1"/>
  <c r="HI127" i="102" s="1"/>
  <c r="HJ127" i="102" s="1"/>
  <c r="DW125" i="102"/>
  <c r="DV84" i="100"/>
  <c r="FO122" i="102"/>
  <c r="DZ124" i="102"/>
  <c r="EA124" i="102" s="1"/>
  <c r="EB124" i="102" s="1"/>
  <c r="EC124" i="102" s="1"/>
  <c r="ED124" i="102" s="1"/>
  <c r="EE124" i="102" s="1"/>
  <c r="EF124" i="102" s="1"/>
  <c r="EG124" i="102" s="1"/>
  <c r="EH124" i="102" s="1"/>
  <c r="EI124" i="102" s="1"/>
  <c r="EJ124" i="102" s="1"/>
  <c r="EK124" i="102" s="1"/>
  <c r="EL124" i="102" s="1"/>
  <c r="EM124" i="102" s="1"/>
  <c r="EN124" i="102" s="1"/>
  <c r="EO124" i="102" s="1"/>
  <c r="EP124" i="102" s="1"/>
  <c r="EQ124" i="102" s="1"/>
  <c r="ER124" i="102" s="1"/>
  <c r="ES124" i="102" s="1"/>
  <c r="ET124" i="102" s="1"/>
  <c r="EU124" i="102" s="1"/>
  <c r="EV124" i="102" s="1"/>
  <c r="EW124" i="102" s="1"/>
  <c r="EX124" i="102" s="1"/>
  <c r="EY124" i="102" s="1"/>
  <c r="EZ124" i="102" s="1"/>
  <c r="FA124" i="102" s="1"/>
  <c r="FB124" i="102" s="1"/>
  <c r="FC124" i="102" s="1"/>
  <c r="FD124" i="102" s="1"/>
  <c r="FE124" i="102" s="1"/>
  <c r="FF124" i="102" s="1"/>
  <c r="FG124" i="102" s="1"/>
  <c r="FH124" i="102" s="1"/>
  <c r="FV24" i="102"/>
  <c r="FT29" i="102"/>
  <c r="FR35" i="102"/>
  <c r="FX12" i="102"/>
  <c r="FZ10" i="102"/>
  <c r="DV2" i="102" l="1"/>
  <c r="DU55" i="100" s="1"/>
  <c r="DX125" i="102"/>
  <c r="DV82" i="100"/>
  <c r="DV67" i="100" s="1"/>
  <c r="B128" i="102" s="1"/>
  <c r="DW128" i="102" s="1"/>
  <c r="DX128" i="102" s="1"/>
  <c r="DY128" i="102" s="1"/>
  <c r="DZ128" i="102" s="1"/>
  <c r="EA128" i="102" s="1"/>
  <c r="EB128" i="102" s="1"/>
  <c r="EC128" i="102" s="1"/>
  <c r="ED128" i="102" s="1"/>
  <c r="EE128" i="102" s="1"/>
  <c r="EF128" i="102" s="1"/>
  <c r="EG128" i="102" s="1"/>
  <c r="EH128" i="102" s="1"/>
  <c r="EI128" i="102" s="1"/>
  <c r="EJ128" i="102" s="1"/>
  <c r="EK128" i="102" s="1"/>
  <c r="EL128" i="102" s="1"/>
  <c r="EM128" i="102" s="1"/>
  <c r="EN128" i="102" s="1"/>
  <c r="EO128" i="102" s="1"/>
  <c r="EP128" i="102" s="1"/>
  <c r="EQ128" i="102" s="1"/>
  <c r="ER128" i="102" s="1"/>
  <c r="ES128" i="102" s="1"/>
  <c r="ET128" i="102" s="1"/>
  <c r="EU128" i="102" s="1"/>
  <c r="EV128" i="102" s="1"/>
  <c r="EW128" i="102" s="1"/>
  <c r="EX128" i="102" s="1"/>
  <c r="EY128" i="102" s="1"/>
  <c r="EZ128" i="102" s="1"/>
  <c r="FA128" i="102" s="1"/>
  <c r="FB128" i="102" s="1"/>
  <c r="FC128" i="102" s="1"/>
  <c r="FD128" i="102" s="1"/>
  <c r="FE128" i="102" s="1"/>
  <c r="FF128" i="102" s="1"/>
  <c r="FG128" i="102" s="1"/>
  <c r="FH128" i="102" s="1"/>
  <c r="FI128" i="102" s="1"/>
  <c r="FJ128" i="102" s="1"/>
  <c r="FK128" i="102" s="1"/>
  <c r="FL128" i="102" s="1"/>
  <c r="FM128" i="102" s="1"/>
  <c r="FN128" i="102" s="1"/>
  <c r="FO128" i="102" s="1"/>
  <c r="FP128" i="102" s="1"/>
  <c r="FQ128" i="102" s="1"/>
  <c r="FR128" i="102" s="1"/>
  <c r="FS128" i="102" s="1"/>
  <c r="FT128" i="102" s="1"/>
  <c r="FU128" i="102" s="1"/>
  <c r="FV128" i="102" s="1"/>
  <c r="FW128" i="102" s="1"/>
  <c r="FX128" i="102" s="1"/>
  <c r="FY128" i="102" s="1"/>
  <c r="FZ128" i="102" s="1"/>
  <c r="GA128" i="102" s="1"/>
  <c r="GB128" i="102" s="1"/>
  <c r="GC128" i="102" s="1"/>
  <c r="GD128" i="102" s="1"/>
  <c r="GE128" i="102" s="1"/>
  <c r="GF128" i="102" s="1"/>
  <c r="GG128" i="102" s="1"/>
  <c r="GH128" i="102" s="1"/>
  <c r="GI128" i="102" s="1"/>
  <c r="GJ128" i="102" s="1"/>
  <c r="GK128" i="102" s="1"/>
  <c r="GL128" i="102" s="1"/>
  <c r="GM128" i="102" s="1"/>
  <c r="GN128" i="102" s="1"/>
  <c r="GO128" i="102" s="1"/>
  <c r="GP128" i="102" s="1"/>
  <c r="GQ128" i="102" s="1"/>
  <c r="GR128" i="102" s="1"/>
  <c r="GS128" i="102" s="1"/>
  <c r="GT128" i="102" s="1"/>
  <c r="GU128" i="102" s="1"/>
  <c r="GV128" i="102" s="1"/>
  <c r="GW128" i="102" s="1"/>
  <c r="GX128" i="102" s="1"/>
  <c r="GY128" i="102" s="1"/>
  <c r="GZ128" i="102" s="1"/>
  <c r="HA128" i="102" s="1"/>
  <c r="HB128" i="102" s="1"/>
  <c r="HC128" i="102" s="1"/>
  <c r="HD128" i="102" s="1"/>
  <c r="HE128" i="102" s="1"/>
  <c r="HF128" i="102" s="1"/>
  <c r="HG128" i="102" s="1"/>
  <c r="HH128" i="102" s="1"/>
  <c r="HI128" i="102" s="1"/>
  <c r="HJ128" i="102" s="1"/>
  <c r="FP122" i="102"/>
  <c r="FI124" i="102"/>
  <c r="FY12" i="102"/>
  <c r="FU29" i="102"/>
  <c r="GA10" i="102"/>
  <c r="FW24" i="102"/>
  <c r="FS35" i="102"/>
  <c r="DW2" i="102" l="1"/>
  <c r="DV55" i="100" s="1"/>
  <c r="DY125" i="102"/>
  <c r="DW84" i="100"/>
  <c r="FJ124" i="102"/>
  <c r="FQ122" i="102"/>
  <c r="GB10" i="102"/>
  <c r="FV29" i="102"/>
  <c r="FZ12" i="102"/>
  <c r="FT35" i="102"/>
  <c r="FX24" i="102"/>
  <c r="DW82" i="100" l="1"/>
  <c r="DZ125" i="102"/>
  <c r="DW67" i="100"/>
  <c r="B129" i="102" s="1"/>
  <c r="DX129" i="102" s="1"/>
  <c r="FR122" i="102"/>
  <c r="FK124" i="102"/>
  <c r="FU35" i="102"/>
  <c r="FY24" i="102"/>
  <c r="FW29" i="102"/>
  <c r="GA12" i="102"/>
  <c r="GC10" i="102"/>
  <c r="DX84" i="100" l="1"/>
  <c r="DY129" i="102"/>
  <c r="DX2" i="102"/>
  <c r="DW55" i="100" s="1"/>
  <c r="EA125" i="102"/>
  <c r="DX82" i="100"/>
  <c r="DX67" i="100" s="1"/>
  <c r="B130" i="102" s="1"/>
  <c r="DY130" i="102" s="1"/>
  <c r="DZ130" i="102" s="1"/>
  <c r="EA130" i="102" s="1"/>
  <c r="EB130" i="102" s="1"/>
  <c r="EC130" i="102" s="1"/>
  <c r="ED130" i="102" s="1"/>
  <c r="EE130" i="102" s="1"/>
  <c r="EF130" i="102" s="1"/>
  <c r="EG130" i="102" s="1"/>
  <c r="EH130" i="102" s="1"/>
  <c r="EI130" i="102" s="1"/>
  <c r="EJ130" i="102" s="1"/>
  <c r="EK130" i="102" s="1"/>
  <c r="EL130" i="102" s="1"/>
  <c r="EM130" i="102" s="1"/>
  <c r="EN130" i="102" s="1"/>
  <c r="EO130" i="102" s="1"/>
  <c r="EP130" i="102" s="1"/>
  <c r="EQ130" i="102" s="1"/>
  <c r="ER130" i="102" s="1"/>
  <c r="ES130" i="102" s="1"/>
  <c r="ET130" i="102" s="1"/>
  <c r="EU130" i="102" s="1"/>
  <c r="EV130" i="102" s="1"/>
  <c r="EW130" i="102" s="1"/>
  <c r="EX130" i="102" s="1"/>
  <c r="EY130" i="102" s="1"/>
  <c r="EZ130" i="102" s="1"/>
  <c r="FA130" i="102" s="1"/>
  <c r="FB130" i="102" s="1"/>
  <c r="FC130" i="102" s="1"/>
  <c r="FD130" i="102" s="1"/>
  <c r="FE130" i="102" s="1"/>
  <c r="FF130" i="102" s="1"/>
  <c r="FG130" i="102" s="1"/>
  <c r="FH130" i="102" s="1"/>
  <c r="FI130" i="102" s="1"/>
  <c r="FJ130" i="102" s="1"/>
  <c r="FK130" i="102" s="1"/>
  <c r="FL130" i="102" s="1"/>
  <c r="FM130" i="102" s="1"/>
  <c r="FN130" i="102" s="1"/>
  <c r="FO130" i="102" s="1"/>
  <c r="FP130" i="102" s="1"/>
  <c r="FQ130" i="102" s="1"/>
  <c r="FR130" i="102" s="1"/>
  <c r="FS130" i="102" s="1"/>
  <c r="FT130" i="102" s="1"/>
  <c r="FU130" i="102" s="1"/>
  <c r="FV130" i="102" s="1"/>
  <c r="FW130" i="102" s="1"/>
  <c r="FX130" i="102" s="1"/>
  <c r="FY130" i="102" s="1"/>
  <c r="FZ130" i="102" s="1"/>
  <c r="GA130" i="102" s="1"/>
  <c r="GB130" i="102" s="1"/>
  <c r="GC130" i="102" s="1"/>
  <c r="GD130" i="102" s="1"/>
  <c r="GE130" i="102" s="1"/>
  <c r="GF130" i="102" s="1"/>
  <c r="GG130" i="102" s="1"/>
  <c r="GH130" i="102" s="1"/>
  <c r="GI130" i="102" s="1"/>
  <c r="GJ130" i="102" s="1"/>
  <c r="GK130" i="102" s="1"/>
  <c r="GL130" i="102" s="1"/>
  <c r="GM130" i="102" s="1"/>
  <c r="GN130" i="102" s="1"/>
  <c r="GO130" i="102" s="1"/>
  <c r="GP130" i="102" s="1"/>
  <c r="GQ130" i="102" s="1"/>
  <c r="GR130" i="102" s="1"/>
  <c r="GS130" i="102" s="1"/>
  <c r="GT130" i="102" s="1"/>
  <c r="GU130" i="102" s="1"/>
  <c r="GV130" i="102" s="1"/>
  <c r="GW130" i="102" s="1"/>
  <c r="GX130" i="102" s="1"/>
  <c r="GY130" i="102" s="1"/>
  <c r="GZ130" i="102" s="1"/>
  <c r="HA130" i="102" s="1"/>
  <c r="HB130" i="102" s="1"/>
  <c r="HC130" i="102" s="1"/>
  <c r="HD130" i="102" s="1"/>
  <c r="HE130" i="102" s="1"/>
  <c r="HF130" i="102" s="1"/>
  <c r="HG130" i="102" s="1"/>
  <c r="HH130" i="102" s="1"/>
  <c r="HI130" i="102" s="1"/>
  <c r="HJ130" i="102" s="1"/>
  <c r="FS122" i="102"/>
  <c r="FL124" i="102"/>
  <c r="FX29" i="102"/>
  <c r="FZ24" i="102"/>
  <c r="GB12" i="102"/>
  <c r="FV35" i="102"/>
  <c r="GD10" i="102"/>
  <c r="EB125" i="102" l="1"/>
  <c r="DZ129" i="102"/>
  <c r="DY2" i="102"/>
  <c r="DX55" i="100" s="1"/>
  <c r="DY84" i="100"/>
  <c r="FM124" i="102"/>
  <c r="FT122" i="102"/>
  <c r="GE10" i="102"/>
  <c r="GC12" i="102"/>
  <c r="GA24" i="102"/>
  <c r="FY29" i="102"/>
  <c r="FW35" i="102"/>
  <c r="DY82" i="100" l="1"/>
  <c r="DY67" i="100" s="1"/>
  <c r="B131" i="102" s="1"/>
  <c r="DZ131" i="102" s="1"/>
  <c r="EA131" i="102" s="1"/>
  <c r="EB131" i="102" s="1"/>
  <c r="EC131" i="102" s="1"/>
  <c r="ED131" i="102" s="1"/>
  <c r="EE131" i="102" s="1"/>
  <c r="EF131" i="102" s="1"/>
  <c r="EG131" i="102" s="1"/>
  <c r="EH131" i="102" s="1"/>
  <c r="EI131" i="102" s="1"/>
  <c r="EJ131" i="102" s="1"/>
  <c r="EK131" i="102" s="1"/>
  <c r="EL131" i="102" s="1"/>
  <c r="EM131" i="102" s="1"/>
  <c r="EN131" i="102" s="1"/>
  <c r="EO131" i="102" s="1"/>
  <c r="EP131" i="102" s="1"/>
  <c r="EQ131" i="102" s="1"/>
  <c r="ER131" i="102" s="1"/>
  <c r="ES131" i="102" s="1"/>
  <c r="ET131" i="102" s="1"/>
  <c r="EU131" i="102" s="1"/>
  <c r="EV131" i="102" s="1"/>
  <c r="EW131" i="102" s="1"/>
  <c r="EX131" i="102" s="1"/>
  <c r="EY131" i="102" s="1"/>
  <c r="EZ131" i="102" s="1"/>
  <c r="FA131" i="102" s="1"/>
  <c r="FB131" i="102" s="1"/>
  <c r="FC131" i="102" s="1"/>
  <c r="FD131" i="102" s="1"/>
  <c r="FE131" i="102" s="1"/>
  <c r="FF131" i="102" s="1"/>
  <c r="FG131" i="102" s="1"/>
  <c r="FH131" i="102" s="1"/>
  <c r="FI131" i="102" s="1"/>
  <c r="FJ131" i="102" s="1"/>
  <c r="FK131" i="102" s="1"/>
  <c r="FL131" i="102" s="1"/>
  <c r="FM131" i="102" s="1"/>
  <c r="FN131" i="102" s="1"/>
  <c r="FO131" i="102" s="1"/>
  <c r="FP131" i="102" s="1"/>
  <c r="FQ131" i="102" s="1"/>
  <c r="FR131" i="102" s="1"/>
  <c r="FS131" i="102" s="1"/>
  <c r="FT131" i="102" s="1"/>
  <c r="FU131" i="102" s="1"/>
  <c r="FV131" i="102" s="1"/>
  <c r="FW131" i="102" s="1"/>
  <c r="FX131" i="102" s="1"/>
  <c r="FY131" i="102" s="1"/>
  <c r="FZ131" i="102" s="1"/>
  <c r="GA131" i="102" s="1"/>
  <c r="GB131" i="102" s="1"/>
  <c r="GC131" i="102" s="1"/>
  <c r="GD131" i="102" s="1"/>
  <c r="GE131" i="102" s="1"/>
  <c r="GF131" i="102" s="1"/>
  <c r="GG131" i="102" s="1"/>
  <c r="GH131" i="102" s="1"/>
  <c r="GI131" i="102" s="1"/>
  <c r="GJ131" i="102" s="1"/>
  <c r="GK131" i="102" s="1"/>
  <c r="GL131" i="102" s="1"/>
  <c r="GM131" i="102" s="1"/>
  <c r="GN131" i="102" s="1"/>
  <c r="GO131" i="102" s="1"/>
  <c r="GP131" i="102" s="1"/>
  <c r="GQ131" i="102" s="1"/>
  <c r="GR131" i="102" s="1"/>
  <c r="GS131" i="102" s="1"/>
  <c r="GT131" i="102" s="1"/>
  <c r="GU131" i="102" s="1"/>
  <c r="GV131" i="102" s="1"/>
  <c r="GW131" i="102" s="1"/>
  <c r="GX131" i="102" s="1"/>
  <c r="GY131" i="102" s="1"/>
  <c r="GZ131" i="102" s="1"/>
  <c r="HA131" i="102" s="1"/>
  <c r="HB131" i="102" s="1"/>
  <c r="HC131" i="102" s="1"/>
  <c r="HD131" i="102" s="1"/>
  <c r="HE131" i="102" s="1"/>
  <c r="HF131" i="102" s="1"/>
  <c r="HG131" i="102" s="1"/>
  <c r="HH131" i="102" s="1"/>
  <c r="HI131" i="102" s="1"/>
  <c r="HJ131" i="102" s="1"/>
  <c r="EA129" i="102"/>
  <c r="EC125" i="102"/>
  <c r="FN124" i="102"/>
  <c r="FU122" i="102"/>
  <c r="FX35" i="102"/>
  <c r="GD12" i="102"/>
  <c r="GF10" i="102"/>
  <c r="FZ29" i="102"/>
  <c r="GB24" i="102"/>
  <c r="DZ84" i="100" l="1"/>
  <c r="ED125" i="102"/>
  <c r="EE125" i="102" s="1"/>
  <c r="EF125" i="102" s="1"/>
  <c r="EG125" i="102" s="1"/>
  <c r="EH125" i="102" s="1"/>
  <c r="EI125" i="102" s="1"/>
  <c r="EJ125" i="102" s="1"/>
  <c r="EK125" i="102" s="1"/>
  <c r="EL125" i="102" s="1"/>
  <c r="EM125" i="102" s="1"/>
  <c r="EN125" i="102" s="1"/>
  <c r="EO125" i="102" s="1"/>
  <c r="EP125" i="102" s="1"/>
  <c r="EQ125" i="102" s="1"/>
  <c r="ER125" i="102" s="1"/>
  <c r="ES125" i="102" s="1"/>
  <c r="ET125" i="102" s="1"/>
  <c r="EU125" i="102" s="1"/>
  <c r="EV125" i="102" s="1"/>
  <c r="EW125" i="102" s="1"/>
  <c r="EX125" i="102" s="1"/>
  <c r="EY125" i="102" s="1"/>
  <c r="EZ125" i="102" s="1"/>
  <c r="FA125" i="102" s="1"/>
  <c r="FB125" i="102" s="1"/>
  <c r="FC125" i="102" s="1"/>
  <c r="FD125" i="102" s="1"/>
  <c r="FE125" i="102" s="1"/>
  <c r="FF125" i="102" s="1"/>
  <c r="FG125" i="102" s="1"/>
  <c r="FH125" i="102" s="1"/>
  <c r="DZ2" i="102"/>
  <c r="DY55" i="100" s="1"/>
  <c r="EB129" i="102"/>
  <c r="DZ82" i="100"/>
  <c r="DZ67" i="100" s="1"/>
  <c r="FV122" i="102"/>
  <c r="FO124" i="102"/>
  <c r="GA29" i="102"/>
  <c r="FY35" i="102"/>
  <c r="GE12" i="102"/>
  <c r="GG10" i="102"/>
  <c r="GC24" i="102"/>
  <c r="EC129" i="102" l="1"/>
  <c r="FI125" i="102"/>
  <c r="EA84" i="100"/>
  <c r="B132" i="102"/>
  <c r="EA132" i="102" s="1"/>
  <c r="FP124" i="102"/>
  <c r="FW122" i="102"/>
  <c r="GF12" i="102"/>
  <c r="FZ35" i="102"/>
  <c r="GD24" i="102"/>
  <c r="GB29" i="102"/>
  <c r="GH10" i="102"/>
  <c r="FJ125" i="102" l="1"/>
  <c r="EB132" i="102"/>
  <c r="EA2" i="102"/>
  <c r="DZ55" i="100" s="1"/>
  <c r="ED129" i="102"/>
  <c r="EB84" i="100"/>
  <c r="EA82" i="100"/>
  <c r="EA67" i="100" s="1"/>
  <c r="FQ124" i="102"/>
  <c r="FX122" i="102"/>
  <c r="GI10" i="102"/>
  <c r="GE24" i="102"/>
  <c r="GC29" i="102"/>
  <c r="GA35" i="102"/>
  <c r="GG12" i="102"/>
  <c r="EB82" i="100" l="1"/>
  <c r="EB67" i="100" s="1"/>
  <c r="B134" i="102" s="1"/>
  <c r="EC134" i="102" s="1"/>
  <c r="ED134" i="102" s="1"/>
  <c r="EE134" i="102" s="1"/>
  <c r="EF134" i="102" s="1"/>
  <c r="EG134" i="102" s="1"/>
  <c r="EH134" i="102" s="1"/>
  <c r="EI134" i="102" s="1"/>
  <c r="EJ134" i="102" s="1"/>
  <c r="EK134" i="102" s="1"/>
  <c r="EL134" i="102" s="1"/>
  <c r="EM134" i="102" s="1"/>
  <c r="EN134" i="102" s="1"/>
  <c r="EO134" i="102" s="1"/>
  <c r="EP134" i="102" s="1"/>
  <c r="EQ134" i="102" s="1"/>
  <c r="ER134" i="102" s="1"/>
  <c r="ES134" i="102" s="1"/>
  <c r="ET134" i="102" s="1"/>
  <c r="EU134" i="102" s="1"/>
  <c r="EV134" i="102" s="1"/>
  <c r="EW134" i="102" s="1"/>
  <c r="EX134" i="102" s="1"/>
  <c r="EY134" i="102" s="1"/>
  <c r="EZ134" i="102" s="1"/>
  <c r="FA134" i="102" s="1"/>
  <c r="FB134" i="102" s="1"/>
  <c r="FC134" i="102" s="1"/>
  <c r="FD134" i="102" s="1"/>
  <c r="FE134" i="102" s="1"/>
  <c r="FF134" i="102" s="1"/>
  <c r="FG134" i="102" s="1"/>
  <c r="FH134" i="102" s="1"/>
  <c r="FI134" i="102" s="1"/>
  <c r="FJ134" i="102" s="1"/>
  <c r="FK134" i="102" s="1"/>
  <c r="FL134" i="102" s="1"/>
  <c r="FM134" i="102" s="1"/>
  <c r="FN134" i="102" s="1"/>
  <c r="FO134" i="102" s="1"/>
  <c r="FP134" i="102" s="1"/>
  <c r="FQ134" i="102" s="1"/>
  <c r="FR134" i="102" s="1"/>
  <c r="FS134" i="102" s="1"/>
  <c r="FT134" i="102" s="1"/>
  <c r="FU134" i="102" s="1"/>
  <c r="FV134" i="102" s="1"/>
  <c r="FW134" i="102" s="1"/>
  <c r="FX134" i="102" s="1"/>
  <c r="FY134" i="102" s="1"/>
  <c r="FZ134" i="102" s="1"/>
  <c r="GA134" i="102" s="1"/>
  <c r="GB134" i="102" s="1"/>
  <c r="GC134" i="102" s="1"/>
  <c r="GD134" i="102" s="1"/>
  <c r="GE134" i="102" s="1"/>
  <c r="GF134" i="102" s="1"/>
  <c r="GG134" i="102" s="1"/>
  <c r="GH134" i="102" s="1"/>
  <c r="GI134" i="102" s="1"/>
  <c r="GJ134" i="102" s="1"/>
  <c r="GK134" i="102" s="1"/>
  <c r="GL134" i="102" s="1"/>
  <c r="GM134" i="102" s="1"/>
  <c r="GN134" i="102" s="1"/>
  <c r="GO134" i="102" s="1"/>
  <c r="GP134" i="102" s="1"/>
  <c r="GQ134" i="102" s="1"/>
  <c r="GR134" i="102" s="1"/>
  <c r="GS134" i="102" s="1"/>
  <c r="GT134" i="102" s="1"/>
  <c r="GU134" i="102" s="1"/>
  <c r="GV134" i="102" s="1"/>
  <c r="GW134" i="102" s="1"/>
  <c r="GX134" i="102" s="1"/>
  <c r="GY134" i="102" s="1"/>
  <c r="GZ134" i="102" s="1"/>
  <c r="HA134" i="102" s="1"/>
  <c r="HB134" i="102" s="1"/>
  <c r="HC134" i="102" s="1"/>
  <c r="HD134" i="102" s="1"/>
  <c r="HE134" i="102" s="1"/>
  <c r="HF134" i="102" s="1"/>
  <c r="HG134" i="102" s="1"/>
  <c r="HH134" i="102" s="1"/>
  <c r="HI134" i="102" s="1"/>
  <c r="HJ134" i="102" s="1"/>
  <c r="EE129" i="102"/>
  <c r="EC132" i="102"/>
  <c r="FK125" i="102"/>
  <c r="B133" i="102"/>
  <c r="EB133" i="102" s="1"/>
  <c r="EC133" i="102" s="1"/>
  <c r="ED133" i="102" s="1"/>
  <c r="EE133" i="102" s="1"/>
  <c r="EF133" i="102" s="1"/>
  <c r="EG133" i="102" s="1"/>
  <c r="EH133" i="102" s="1"/>
  <c r="EI133" i="102" s="1"/>
  <c r="EJ133" i="102" s="1"/>
  <c r="EK133" i="102" s="1"/>
  <c r="EL133" i="102" s="1"/>
  <c r="EM133" i="102" s="1"/>
  <c r="EN133" i="102" s="1"/>
  <c r="EO133" i="102" s="1"/>
  <c r="EP133" i="102" s="1"/>
  <c r="EQ133" i="102" s="1"/>
  <c r="ER133" i="102" s="1"/>
  <c r="ES133" i="102" s="1"/>
  <c r="ET133" i="102" s="1"/>
  <c r="EU133" i="102" s="1"/>
  <c r="EV133" i="102" s="1"/>
  <c r="EW133" i="102" s="1"/>
  <c r="EX133" i="102" s="1"/>
  <c r="EY133" i="102" s="1"/>
  <c r="EZ133" i="102" s="1"/>
  <c r="FA133" i="102" s="1"/>
  <c r="FB133" i="102" s="1"/>
  <c r="FC133" i="102" s="1"/>
  <c r="FD133" i="102" s="1"/>
  <c r="FE133" i="102" s="1"/>
  <c r="FF133" i="102" s="1"/>
  <c r="FG133" i="102" s="1"/>
  <c r="FH133" i="102" s="1"/>
  <c r="FI133" i="102" s="1"/>
  <c r="FJ133" i="102" s="1"/>
  <c r="FK133" i="102" s="1"/>
  <c r="FL133" i="102" s="1"/>
  <c r="FM133" i="102" s="1"/>
  <c r="FN133" i="102" s="1"/>
  <c r="FO133" i="102" s="1"/>
  <c r="FP133" i="102" s="1"/>
  <c r="FQ133" i="102" s="1"/>
  <c r="FR133" i="102" s="1"/>
  <c r="FS133" i="102" s="1"/>
  <c r="FT133" i="102" s="1"/>
  <c r="FU133" i="102" s="1"/>
  <c r="FV133" i="102" s="1"/>
  <c r="FW133" i="102" s="1"/>
  <c r="FX133" i="102" s="1"/>
  <c r="FY133" i="102" s="1"/>
  <c r="FZ133" i="102" s="1"/>
  <c r="GA133" i="102" s="1"/>
  <c r="GB133" i="102" s="1"/>
  <c r="GC133" i="102" s="1"/>
  <c r="GD133" i="102" s="1"/>
  <c r="GE133" i="102" s="1"/>
  <c r="GF133" i="102" s="1"/>
  <c r="GG133" i="102" s="1"/>
  <c r="GH133" i="102" s="1"/>
  <c r="GI133" i="102" s="1"/>
  <c r="GJ133" i="102" s="1"/>
  <c r="GK133" i="102" s="1"/>
  <c r="GL133" i="102" s="1"/>
  <c r="GM133" i="102" s="1"/>
  <c r="GN133" i="102" s="1"/>
  <c r="GO133" i="102" s="1"/>
  <c r="GP133" i="102" s="1"/>
  <c r="GQ133" i="102" s="1"/>
  <c r="GR133" i="102" s="1"/>
  <c r="GS133" i="102" s="1"/>
  <c r="GT133" i="102" s="1"/>
  <c r="GU133" i="102" s="1"/>
  <c r="GV133" i="102" s="1"/>
  <c r="GW133" i="102" s="1"/>
  <c r="GX133" i="102" s="1"/>
  <c r="GY133" i="102" s="1"/>
  <c r="GZ133" i="102" s="1"/>
  <c r="HA133" i="102" s="1"/>
  <c r="HB133" i="102" s="1"/>
  <c r="HC133" i="102" s="1"/>
  <c r="HD133" i="102" s="1"/>
  <c r="HE133" i="102" s="1"/>
  <c r="HF133" i="102" s="1"/>
  <c r="HG133" i="102" s="1"/>
  <c r="HH133" i="102" s="1"/>
  <c r="HI133" i="102" s="1"/>
  <c r="HJ133" i="102" s="1"/>
  <c r="EC84" i="100"/>
  <c r="EC82" i="100"/>
  <c r="FR124" i="102"/>
  <c r="FY122" i="102"/>
  <c r="GD29" i="102"/>
  <c r="GF24" i="102"/>
  <c r="GB35" i="102"/>
  <c r="GJ10" i="102"/>
  <c r="GH12" i="102"/>
  <c r="EB2" i="102" l="1"/>
  <c r="EA55" i="100" s="1"/>
  <c r="FL125" i="102"/>
  <c r="ED132" i="102"/>
  <c r="EC2" i="102"/>
  <c r="EB55" i="100" s="1"/>
  <c r="EC67" i="100"/>
  <c r="B135" i="102" s="1"/>
  <c r="ED135" i="102" s="1"/>
  <c r="EE135" i="102" s="1"/>
  <c r="EF135" i="102" s="1"/>
  <c r="EG135" i="102" s="1"/>
  <c r="EH135" i="102" s="1"/>
  <c r="EI135" i="102" s="1"/>
  <c r="EJ135" i="102" s="1"/>
  <c r="EK135" i="102" s="1"/>
  <c r="EL135" i="102" s="1"/>
  <c r="EM135" i="102" s="1"/>
  <c r="EN135" i="102" s="1"/>
  <c r="EO135" i="102" s="1"/>
  <c r="EP135" i="102" s="1"/>
  <c r="EQ135" i="102" s="1"/>
  <c r="ER135" i="102" s="1"/>
  <c r="ES135" i="102" s="1"/>
  <c r="ET135" i="102" s="1"/>
  <c r="EU135" i="102" s="1"/>
  <c r="EV135" i="102" s="1"/>
  <c r="EW135" i="102" s="1"/>
  <c r="EX135" i="102" s="1"/>
  <c r="EY135" i="102" s="1"/>
  <c r="EZ135" i="102" s="1"/>
  <c r="FA135" i="102" s="1"/>
  <c r="FB135" i="102" s="1"/>
  <c r="FC135" i="102" s="1"/>
  <c r="FD135" i="102" s="1"/>
  <c r="FE135" i="102" s="1"/>
  <c r="FF135" i="102" s="1"/>
  <c r="FG135" i="102" s="1"/>
  <c r="FH135" i="102" s="1"/>
  <c r="FI135" i="102" s="1"/>
  <c r="FJ135" i="102" s="1"/>
  <c r="FK135" i="102" s="1"/>
  <c r="FL135" i="102" s="1"/>
  <c r="FM135" i="102" s="1"/>
  <c r="FN135" i="102" s="1"/>
  <c r="FO135" i="102" s="1"/>
  <c r="FP135" i="102" s="1"/>
  <c r="FQ135" i="102" s="1"/>
  <c r="FR135" i="102" s="1"/>
  <c r="FS135" i="102" s="1"/>
  <c r="FT135" i="102" s="1"/>
  <c r="FU135" i="102" s="1"/>
  <c r="FV135" i="102" s="1"/>
  <c r="FW135" i="102" s="1"/>
  <c r="FX135" i="102" s="1"/>
  <c r="FY135" i="102" s="1"/>
  <c r="FZ135" i="102" s="1"/>
  <c r="GA135" i="102" s="1"/>
  <c r="GB135" i="102" s="1"/>
  <c r="GC135" i="102" s="1"/>
  <c r="GD135" i="102" s="1"/>
  <c r="GE135" i="102" s="1"/>
  <c r="GF135" i="102" s="1"/>
  <c r="GG135" i="102" s="1"/>
  <c r="GH135" i="102" s="1"/>
  <c r="GI135" i="102" s="1"/>
  <c r="GJ135" i="102" s="1"/>
  <c r="GK135" i="102" s="1"/>
  <c r="GL135" i="102" s="1"/>
  <c r="GM135" i="102" s="1"/>
  <c r="GN135" i="102" s="1"/>
  <c r="GO135" i="102" s="1"/>
  <c r="GP135" i="102" s="1"/>
  <c r="GQ135" i="102" s="1"/>
  <c r="GR135" i="102" s="1"/>
  <c r="GS135" i="102" s="1"/>
  <c r="GT135" i="102" s="1"/>
  <c r="GU135" i="102" s="1"/>
  <c r="GV135" i="102" s="1"/>
  <c r="GW135" i="102" s="1"/>
  <c r="GX135" i="102" s="1"/>
  <c r="GY135" i="102" s="1"/>
  <c r="GZ135" i="102" s="1"/>
  <c r="HA135" i="102" s="1"/>
  <c r="HB135" i="102" s="1"/>
  <c r="HC135" i="102" s="1"/>
  <c r="HD135" i="102" s="1"/>
  <c r="HE135" i="102" s="1"/>
  <c r="HF135" i="102" s="1"/>
  <c r="HG135" i="102" s="1"/>
  <c r="HH135" i="102" s="1"/>
  <c r="HI135" i="102" s="1"/>
  <c r="HJ135" i="102" s="1"/>
  <c r="EF129" i="102"/>
  <c r="FS124" i="102"/>
  <c r="FZ122" i="102"/>
  <c r="GC35" i="102"/>
  <c r="GE29" i="102"/>
  <c r="GK10" i="102"/>
  <c r="GI12" i="102"/>
  <c r="GG24" i="102"/>
  <c r="EG129" i="102" l="1"/>
  <c r="EH129" i="102" s="1"/>
  <c r="EI129" i="102" s="1"/>
  <c r="EJ129" i="102" s="1"/>
  <c r="EK129" i="102" s="1"/>
  <c r="EL129" i="102" s="1"/>
  <c r="EM129" i="102" s="1"/>
  <c r="EN129" i="102" s="1"/>
  <c r="EO129" i="102" s="1"/>
  <c r="EP129" i="102" s="1"/>
  <c r="EQ129" i="102" s="1"/>
  <c r="ER129" i="102" s="1"/>
  <c r="ES129" i="102" s="1"/>
  <c r="ET129" i="102" s="1"/>
  <c r="EU129" i="102" s="1"/>
  <c r="EV129" i="102" s="1"/>
  <c r="EW129" i="102" s="1"/>
  <c r="EX129" i="102" s="1"/>
  <c r="EY129" i="102" s="1"/>
  <c r="EZ129" i="102" s="1"/>
  <c r="FA129" i="102" s="1"/>
  <c r="FB129" i="102" s="1"/>
  <c r="FC129" i="102" s="1"/>
  <c r="FD129" i="102" s="1"/>
  <c r="FE129" i="102" s="1"/>
  <c r="FF129" i="102" s="1"/>
  <c r="FG129" i="102" s="1"/>
  <c r="FH129" i="102" s="1"/>
  <c r="EE132" i="102"/>
  <c r="ED2" i="102"/>
  <c r="EC55" i="100" s="1"/>
  <c r="FM125" i="102"/>
  <c r="ED82" i="100"/>
  <c r="FT124" i="102"/>
  <c r="GA122" i="102"/>
  <c r="GJ12" i="102"/>
  <c r="GH24" i="102"/>
  <c r="GD35" i="102"/>
  <c r="GF29" i="102"/>
  <c r="GL10" i="102"/>
  <c r="FN125" i="102" l="1"/>
  <c r="EF132" i="102"/>
  <c r="FI129" i="102"/>
  <c r="ED84" i="100"/>
  <c r="ED67" i="100" s="1"/>
  <c r="B136" i="102" s="1"/>
  <c r="EE136" i="102" s="1"/>
  <c r="EF136" i="102" s="1"/>
  <c r="EG136" i="102" s="1"/>
  <c r="EH136" i="102" s="1"/>
  <c r="EI136" i="102" s="1"/>
  <c r="EJ136" i="102" s="1"/>
  <c r="EK136" i="102" s="1"/>
  <c r="EL136" i="102" s="1"/>
  <c r="EM136" i="102" s="1"/>
  <c r="EN136" i="102" s="1"/>
  <c r="EO136" i="102" s="1"/>
  <c r="EP136" i="102" s="1"/>
  <c r="EQ136" i="102" s="1"/>
  <c r="ER136" i="102" s="1"/>
  <c r="ES136" i="102" s="1"/>
  <c r="ET136" i="102" s="1"/>
  <c r="EU136" i="102" s="1"/>
  <c r="EV136" i="102" s="1"/>
  <c r="EW136" i="102" s="1"/>
  <c r="EX136" i="102" s="1"/>
  <c r="EY136" i="102" s="1"/>
  <c r="EZ136" i="102" s="1"/>
  <c r="FA136" i="102" s="1"/>
  <c r="FB136" i="102" s="1"/>
  <c r="FC136" i="102" s="1"/>
  <c r="FD136" i="102" s="1"/>
  <c r="FE136" i="102" s="1"/>
  <c r="FF136" i="102" s="1"/>
  <c r="FG136" i="102" s="1"/>
  <c r="FH136" i="102" s="1"/>
  <c r="FI136" i="102" s="1"/>
  <c r="FJ136" i="102" s="1"/>
  <c r="FK136" i="102" s="1"/>
  <c r="FL136" i="102" s="1"/>
  <c r="FM136" i="102" s="1"/>
  <c r="FN136" i="102" s="1"/>
  <c r="FO136" i="102" s="1"/>
  <c r="FP136" i="102" s="1"/>
  <c r="FQ136" i="102" s="1"/>
  <c r="FR136" i="102" s="1"/>
  <c r="FS136" i="102" s="1"/>
  <c r="FT136" i="102" s="1"/>
  <c r="FU136" i="102" s="1"/>
  <c r="FV136" i="102" s="1"/>
  <c r="FW136" i="102" s="1"/>
  <c r="FX136" i="102" s="1"/>
  <c r="FY136" i="102" s="1"/>
  <c r="FZ136" i="102" s="1"/>
  <c r="GA136" i="102" s="1"/>
  <c r="GB136" i="102" s="1"/>
  <c r="GC136" i="102" s="1"/>
  <c r="GD136" i="102" s="1"/>
  <c r="GE136" i="102" s="1"/>
  <c r="GF136" i="102" s="1"/>
  <c r="GG136" i="102" s="1"/>
  <c r="GH136" i="102" s="1"/>
  <c r="GI136" i="102" s="1"/>
  <c r="GJ136" i="102" s="1"/>
  <c r="GK136" i="102" s="1"/>
  <c r="GL136" i="102" s="1"/>
  <c r="GM136" i="102" s="1"/>
  <c r="GN136" i="102" s="1"/>
  <c r="GO136" i="102" s="1"/>
  <c r="GP136" i="102" s="1"/>
  <c r="GQ136" i="102" s="1"/>
  <c r="GR136" i="102" s="1"/>
  <c r="GS136" i="102" s="1"/>
  <c r="GT136" i="102" s="1"/>
  <c r="GU136" i="102" s="1"/>
  <c r="GV136" i="102" s="1"/>
  <c r="GW136" i="102" s="1"/>
  <c r="GX136" i="102" s="1"/>
  <c r="GY136" i="102" s="1"/>
  <c r="GZ136" i="102" s="1"/>
  <c r="HA136" i="102" s="1"/>
  <c r="HB136" i="102" s="1"/>
  <c r="HC136" i="102" s="1"/>
  <c r="HD136" i="102" s="1"/>
  <c r="HE136" i="102" s="1"/>
  <c r="HF136" i="102" s="1"/>
  <c r="HG136" i="102" s="1"/>
  <c r="HH136" i="102" s="1"/>
  <c r="HI136" i="102" s="1"/>
  <c r="HJ136" i="102" s="1"/>
  <c r="GB122" i="102"/>
  <c r="FU124" i="102"/>
  <c r="GG29" i="102"/>
  <c r="GI24" i="102"/>
  <c r="GE35" i="102"/>
  <c r="GM10" i="102"/>
  <c r="GK12" i="102"/>
  <c r="EE2" i="102" l="1"/>
  <c r="ED55" i="100" s="1"/>
  <c r="FJ129" i="102"/>
  <c r="EG132" i="102"/>
  <c r="FO125" i="102"/>
  <c r="EE82" i="100"/>
  <c r="EE84" i="100"/>
  <c r="FV124" i="102"/>
  <c r="GC122" i="102"/>
  <c r="GJ24" i="102"/>
  <c r="GN10" i="102"/>
  <c r="GF35" i="102"/>
  <c r="GH29" i="102"/>
  <c r="GL12" i="102"/>
  <c r="FP125" i="102" l="1"/>
  <c r="EH132" i="102"/>
  <c r="FK129" i="102"/>
  <c r="EF84" i="100"/>
  <c r="EE67" i="100"/>
  <c r="FW124" i="102"/>
  <c r="GD122" i="102"/>
  <c r="GI29" i="102"/>
  <c r="GK24" i="102"/>
  <c r="GM12" i="102"/>
  <c r="GG35" i="102"/>
  <c r="GO10" i="102"/>
  <c r="FL129" i="102" l="1"/>
  <c r="EI132" i="102"/>
  <c r="FQ125" i="102"/>
  <c r="EF82" i="100"/>
  <c r="EF67" i="100" s="1"/>
  <c r="B138" i="102" s="1"/>
  <c r="EG138" i="102" s="1"/>
  <c r="EH138" i="102" s="1"/>
  <c r="EI138" i="102" s="1"/>
  <c r="EJ138" i="102" s="1"/>
  <c r="EK138" i="102" s="1"/>
  <c r="EL138" i="102" s="1"/>
  <c r="EM138" i="102" s="1"/>
  <c r="EN138" i="102" s="1"/>
  <c r="EO138" i="102" s="1"/>
  <c r="EP138" i="102" s="1"/>
  <c r="EQ138" i="102" s="1"/>
  <c r="ER138" i="102" s="1"/>
  <c r="ES138" i="102" s="1"/>
  <c r="ET138" i="102" s="1"/>
  <c r="EU138" i="102" s="1"/>
  <c r="EV138" i="102" s="1"/>
  <c r="EW138" i="102" s="1"/>
  <c r="EX138" i="102" s="1"/>
  <c r="EY138" i="102" s="1"/>
  <c r="EZ138" i="102" s="1"/>
  <c r="FA138" i="102" s="1"/>
  <c r="FB138" i="102" s="1"/>
  <c r="FC138" i="102" s="1"/>
  <c r="FD138" i="102" s="1"/>
  <c r="FE138" i="102" s="1"/>
  <c r="FF138" i="102" s="1"/>
  <c r="FG138" i="102" s="1"/>
  <c r="FH138" i="102" s="1"/>
  <c r="FI138" i="102" s="1"/>
  <c r="FJ138" i="102" s="1"/>
  <c r="FK138" i="102" s="1"/>
  <c r="FL138" i="102" s="1"/>
  <c r="FM138" i="102" s="1"/>
  <c r="FN138" i="102" s="1"/>
  <c r="FO138" i="102" s="1"/>
  <c r="FP138" i="102" s="1"/>
  <c r="FQ138" i="102" s="1"/>
  <c r="FR138" i="102" s="1"/>
  <c r="FS138" i="102" s="1"/>
  <c r="FT138" i="102" s="1"/>
  <c r="FU138" i="102" s="1"/>
  <c r="FV138" i="102" s="1"/>
  <c r="FW138" i="102" s="1"/>
  <c r="FX138" i="102" s="1"/>
  <c r="FY138" i="102" s="1"/>
  <c r="FZ138" i="102" s="1"/>
  <c r="GA138" i="102" s="1"/>
  <c r="GB138" i="102" s="1"/>
  <c r="GC138" i="102" s="1"/>
  <c r="GD138" i="102" s="1"/>
  <c r="GE138" i="102" s="1"/>
  <c r="GF138" i="102" s="1"/>
  <c r="GG138" i="102" s="1"/>
  <c r="GH138" i="102" s="1"/>
  <c r="GI138" i="102" s="1"/>
  <c r="GJ138" i="102" s="1"/>
  <c r="GK138" i="102" s="1"/>
  <c r="GL138" i="102" s="1"/>
  <c r="GM138" i="102" s="1"/>
  <c r="GN138" i="102" s="1"/>
  <c r="GO138" i="102" s="1"/>
  <c r="GP138" i="102" s="1"/>
  <c r="GQ138" i="102" s="1"/>
  <c r="GR138" i="102" s="1"/>
  <c r="GS138" i="102" s="1"/>
  <c r="GT138" i="102" s="1"/>
  <c r="GU138" i="102" s="1"/>
  <c r="GV138" i="102" s="1"/>
  <c r="GW138" i="102" s="1"/>
  <c r="GX138" i="102" s="1"/>
  <c r="GY138" i="102" s="1"/>
  <c r="GZ138" i="102" s="1"/>
  <c r="HA138" i="102" s="1"/>
  <c r="HB138" i="102" s="1"/>
  <c r="HC138" i="102" s="1"/>
  <c r="HD138" i="102" s="1"/>
  <c r="HE138" i="102" s="1"/>
  <c r="HF138" i="102" s="1"/>
  <c r="HG138" i="102" s="1"/>
  <c r="HH138" i="102" s="1"/>
  <c r="HI138" i="102" s="1"/>
  <c r="HJ138" i="102" s="1"/>
  <c r="B137" i="102"/>
  <c r="EF137" i="102" s="1"/>
  <c r="GE122" i="102"/>
  <c r="FX124" i="102"/>
  <c r="GH35" i="102"/>
  <c r="GL24" i="102"/>
  <c r="GJ29" i="102"/>
  <c r="GN12" i="102"/>
  <c r="GP10" i="102"/>
  <c r="FR125" i="102" l="1"/>
  <c r="EG137" i="102"/>
  <c r="EF2" i="102"/>
  <c r="EE55" i="100" s="1"/>
  <c r="EJ132" i="102"/>
  <c r="FM129" i="102"/>
  <c r="EG82" i="100"/>
  <c r="EG84" i="100"/>
  <c r="FY124" i="102"/>
  <c r="GF122" i="102"/>
  <c r="GK29" i="102"/>
  <c r="GM24" i="102"/>
  <c r="GQ10" i="102"/>
  <c r="GI35" i="102"/>
  <c r="GO12" i="102"/>
  <c r="FN129" i="102" l="1"/>
  <c r="EK132" i="102"/>
  <c r="EH137" i="102"/>
  <c r="EG2" i="102"/>
  <c r="EF55" i="100" s="1"/>
  <c r="FS125" i="102"/>
  <c r="EG67" i="100"/>
  <c r="B139" i="102" s="1"/>
  <c r="EH139" i="102" s="1"/>
  <c r="EI139" i="102" s="1"/>
  <c r="EJ139" i="102" s="1"/>
  <c r="EK139" i="102" s="1"/>
  <c r="EL139" i="102" s="1"/>
  <c r="EM139" i="102" s="1"/>
  <c r="EN139" i="102" s="1"/>
  <c r="EO139" i="102" s="1"/>
  <c r="EP139" i="102" s="1"/>
  <c r="EQ139" i="102" s="1"/>
  <c r="ER139" i="102" s="1"/>
  <c r="ES139" i="102" s="1"/>
  <c r="ET139" i="102" s="1"/>
  <c r="EU139" i="102" s="1"/>
  <c r="EV139" i="102" s="1"/>
  <c r="EW139" i="102" s="1"/>
  <c r="EX139" i="102" s="1"/>
  <c r="EY139" i="102" s="1"/>
  <c r="EZ139" i="102" s="1"/>
  <c r="FA139" i="102" s="1"/>
  <c r="FB139" i="102" s="1"/>
  <c r="FC139" i="102" s="1"/>
  <c r="FD139" i="102" s="1"/>
  <c r="FE139" i="102" s="1"/>
  <c r="FF139" i="102" s="1"/>
  <c r="FG139" i="102" s="1"/>
  <c r="FH139" i="102" s="1"/>
  <c r="FI139" i="102" s="1"/>
  <c r="FJ139" i="102" s="1"/>
  <c r="FK139" i="102" s="1"/>
  <c r="FL139" i="102" s="1"/>
  <c r="FM139" i="102" s="1"/>
  <c r="FN139" i="102" s="1"/>
  <c r="FO139" i="102" s="1"/>
  <c r="FP139" i="102" s="1"/>
  <c r="FQ139" i="102" s="1"/>
  <c r="FR139" i="102" s="1"/>
  <c r="FS139" i="102" s="1"/>
  <c r="FT139" i="102" s="1"/>
  <c r="FU139" i="102" s="1"/>
  <c r="FV139" i="102" s="1"/>
  <c r="FW139" i="102" s="1"/>
  <c r="FX139" i="102" s="1"/>
  <c r="FY139" i="102" s="1"/>
  <c r="FZ139" i="102" s="1"/>
  <c r="GA139" i="102" s="1"/>
  <c r="GB139" i="102" s="1"/>
  <c r="GC139" i="102" s="1"/>
  <c r="GD139" i="102" s="1"/>
  <c r="GE139" i="102" s="1"/>
  <c r="GF139" i="102" s="1"/>
  <c r="GG139" i="102" s="1"/>
  <c r="GH139" i="102" s="1"/>
  <c r="GI139" i="102" s="1"/>
  <c r="GJ139" i="102" s="1"/>
  <c r="GK139" i="102" s="1"/>
  <c r="GL139" i="102" s="1"/>
  <c r="GM139" i="102" s="1"/>
  <c r="GN139" i="102" s="1"/>
  <c r="GO139" i="102" s="1"/>
  <c r="GP139" i="102" s="1"/>
  <c r="GQ139" i="102" s="1"/>
  <c r="GR139" i="102" s="1"/>
  <c r="GS139" i="102" s="1"/>
  <c r="GT139" i="102" s="1"/>
  <c r="GU139" i="102" s="1"/>
  <c r="GV139" i="102" s="1"/>
  <c r="GW139" i="102" s="1"/>
  <c r="GX139" i="102" s="1"/>
  <c r="GY139" i="102" s="1"/>
  <c r="GZ139" i="102" s="1"/>
  <c r="HA139" i="102" s="1"/>
  <c r="HB139" i="102" s="1"/>
  <c r="HC139" i="102" s="1"/>
  <c r="HD139" i="102" s="1"/>
  <c r="HE139" i="102" s="1"/>
  <c r="HF139" i="102" s="1"/>
  <c r="HG139" i="102" s="1"/>
  <c r="HH139" i="102" s="1"/>
  <c r="HI139" i="102" s="1"/>
  <c r="HJ139" i="102" s="1"/>
  <c r="GG122" i="102"/>
  <c r="FZ124" i="102"/>
  <c r="GR10" i="102"/>
  <c r="GJ35" i="102"/>
  <c r="GN24" i="102"/>
  <c r="GL29" i="102"/>
  <c r="GP12" i="102"/>
  <c r="EI137" i="102" l="1"/>
  <c r="EH2" i="102"/>
  <c r="EG55" i="100" s="1"/>
  <c r="EL132" i="102"/>
  <c r="FT125" i="102"/>
  <c r="FO129" i="102"/>
  <c r="EH82" i="100"/>
  <c r="EH84" i="100"/>
  <c r="GH122" i="102"/>
  <c r="GA124" i="102"/>
  <c r="GK35" i="102"/>
  <c r="GM29" i="102"/>
  <c r="GO24" i="102"/>
  <c r="GS10" i="102"/>
  <c r="GQ12" i="102"/>
  <c r="FU125" i="102" l="1"/>
  <c r="EM132" i="102"/>
  <c r="EN132" i="102" s="1"/>
  <c r="EO132" i="102" s="1"/>
  <c r="EP132" i="102" s="1"/>
  <c r="EQ132" i="102" s="1"/>
  <c r="ER132" i="102" s="1"/>
  <c r="ES132" i="102" s="1"/>
  <c r="ET132" i="102" s="1"/>
  <c r="EU132" i="102" s="1"/>
  <c r="EV132" i="102" s="1"/>
  <c r="EW132" i="102" s="1"/>
  <c r="EX132" i="102" s="1"/>
  <c r="EY132" i="102" s="1"/>
  <c r="EZ132" i="102" s="1"/>
  <c r="FA132" i="102" s="1"/>
  <c r="FB132" i="102" s="1"/>
  <c r="FC132" i="102" s="1"/>
  <c r="FD132" i="102" s="1"/>
  <c r="FE132" i="102" s="1"/>
  <c r="FF132" i="102" s="1"/>
  <c r="FG132" i="102" s="1"/>
  <c r="FH132" i="102" s="1"/>
  <c r="EJ137" i="102"/>
  <c r="FP129" i="102"/>
  <c r="EH67" i="100"/>
  <c r="GI122" i="102"/>
  <c r="GB124" i="102"/>
  <c r="GT10" i="102"/>
  <c r="GN29" i="102"/>
  <c r="GL35" i="102"/>
  <c r="GR12" i="102"/>
  <c r="GP24" i="102"/>
  <c r="EK137" i="102" l="1"/>
  <c r="FI132" i="102"/>
  <c r="FQ129" i="102"/>
  <c r="FV125" i="102"/>
  <c r="B140" i="102"/>
  <c r="EI140" i="102" s="1"/>
  <c r="EI82" i="100"/>
  <c r="EI84" i="100"/>
  <c r="GJ122" i="102"/>
  <c r="GC124" i="102"/>
  <c r="GS12" i="102"/>
  <c r="GU10" i="102"/>
  <c r="GM35" i="102"/>
  <c r="GO29" i="102"/>
  <c r="GQ24" i="102"/>
  <c r="FW125" i="102" l="1"/>
  <c r="FR129" i="102"/>
  <c r="FJ132" i="102"/>
  <c r="EJ140" i="102"/>
  <c r="EI2" i="102"/>
  <c r="EH55" i="100" s="1"/>
  <c r="EL137" i="102"/>
  <c r="EI67" i="100"/>
  <c r="EJ84" i="100"/>
  <c r="GK122" i="102"/>
  <c r="GD124" i="102"/>
  <c r="GP29" i="102"/>
  <c r="GR24" i="102"/>
  <c r="GN35" i="102"/>
  <c r="GT12" i="102"/>
  <c r="GV10" i="102"/>
  <c r="EK140" i="102" l="1"/>
  <c r="FK132" i="102"/>
  <c r="FS129" i="102"/>
  <c r="EM137" i="102"/>
  <c r="FX125" i="102"/>
  <c r="EJ82" i="100"/>
  <c r="EJ67" i="100" s="1"/>
  <c r="B141" i="102"/>
  <c r="EJ141" i="102" s="1"/>
  <c r="EK141" i="102" s="1"/>
  <c r="EL141" i="102" s="1"/>
  <c r="EM141" i="102" s="1"/>
  <c r="EN141" i="102" s="1"/>
  <c r="EO141" i="102" s="1"/>
  <c r="EP141" i="102" s="1"/>
  <c r="EQ141" i="102" s="1"/>
  <c r="ER141" i="102" s="1"/>
  <c r="ES141" i="102" s="1"/>
  <c r="ET141" i="102" s="1"/>
  <c r="EU141" i="102" s="1"/>
  <c r="EV141" i="102" s="1"/>
  <c r="EW141" i="102" s="1"/>
  <c r="EX141" i="102" s="1"/>
  <c r="EY141" i="102" s="1"/>
  <c r="EZ141" i="102" s="1"/>
  <c r="FA141" i="102" s="1"/>
  <c r="FB141" i="102" s="1"/>
  <c r="FC141" i="102" s="1"/>
  <c r="FD141" i="102" s="1"/>
  <c r="FE141" i="102" s="1"/>
  <c r="FF141" i="102" s="1"/>
  <c r="FG141" i="102" s="1"/>
  <c r="FH141" i="102" s="1"/>
  <c r="FI141" i="102" s="1"/>
  <c r="FJ141" i="102" s="1"/>
  <c r="FK141" i="102" s="1"/>
  <c r="FL141" i="102" s="1"/>
  <c r="FM141" i="102" s="1"/>
  <c r="FN141" i="102" s="1"/>
  <c r="FO141" i="102" s="1"/>
  <c r="FP141" i="102" s="1"/>
  <c r="FQ141" i="102" s="1"/>
  <c r="FR141" i="102" s="1"/>
  <c r="FS141" i="102" s="1"/>
  <c r="FT141" i="102" s="1"/>
  <c r="FU141" i="102" s="1"/>
  <c r="FV141" i="102" s="1"/>
  <c r="FW141" i="102" s="1"/>
  <c r="FX141" i="102" s="1"/>
  <c r="FY141" i="102" s="1"/>
  <c r="FZ141" i="102" s="1"/>
  <c r="GA141" i="102" s="1"/>
  <c r="GB141" i="102" s="1"/>
  <c r="GC141" i="102" s="1"/>
  <c r="GD141" i="102" s="1"/>
  <c r="GE141" i="102" s="1"/>
  <c r="GF141" i="102" s="1"/>
  <c r="GG141" i="102" s="1"/>
  <c r="GH141" i="102" s="1"/>
  <c r="GI141" i="102" s="1"/>
  <c r="GJ141" i="102" s="1"/>
  <c r="GK141" i="102" s="1"/>
  <c r="GL141" i="102" s="1"/>
  <c r="GM141" i="102" s="1"/>
  <c r="GN141" i="102" s="1"/>
  <c r="GO141" i="102" s="1"/>
  <c r="GP141" i="102" s="1"/>
  <c r="GQ141" i="102" s="1"/>
  <c r="GR141" i="102" s="1"/>
  <c r="GS141" i="102" s="1"/>
  <c r="GT141" i="102" s="1"/>
  <c r="GU141" i="102" s="1"/>
  <c r="GV141" i="102" s="1"/>
  <c r="GW141" i="102" s="1"/>
  <c r="GX141" i="102" s="1"/>
  <c r="GY141" i="102" s="1"/>
  <c r="GZ141" i="102" s="1"/>
  <c r="HA141" i="102" s="1"/>
  <c r="HB141" i="102" s="1"/>
  <c r="HC141" i="102" s="1"/>
  <c r="HD141" i="102" s="1"/>
  <c r="HE141" i="102" s="1"/>
  <c r="HF141" i="102" s="1"/>
  <c r="HG141" i="102" s="1"/>
  <c r="HH141" i="102" s="1"/>
  <c r="HI141" i="102" s="1"/>
  <c r="HJ141" i="102" s="1"/>
  <c r="GE124" i="102"/>
  <c r="GL122" i="102"/>
  <c r="GU12" i="102"/>
  <c r="GQ29" i="102"/>
  <c r="GW10" i="102"/>
  <c r="GO35" i="102"/>
  <c r="GS24" i="102"/>
  <c r="FT129" i="102" l="1"/>
  <c r="FL132" i="102"/>
  <c r="EJ2" i="102"/>
  <c r="EI55" i="100" s="1"/>
  <c r="FY125" i="102"/>
  <c r="EL140" i="102"/>
  <c r="EN137" i="102"/>
  <c r="EK84" i="100"/>
  <c r="B142" i="102"/>
  <c r="EK142" i="102" s="1"/>
  <c r="EL142" i="102" s="1"/>
  <c r="EM142" i="102" s="1"/>
  <c r="EN142" i="102" s="1"/>
  <c r="EO142" i="102" s="1"/>
  <c r="EP142" i="102" s="1"/>
  <c r="EQ142" i="102" s="1"/>
  <c r="ER142" i="102" s="1"/>
  <c r="ES142" i="102" s="1"/>
  <c r="ET142" i="102" s="1"/>
  <c r="EU142" i="102" s="1"/>
  <c r="EV142" i="102" s="1"/>
  <c r="EW142" i="102" s="1"/>
  <c r="EX142" i="102" s="1"/>
  <c r="EY142" i="102" s="1"/>
  <c r="EZ142" i="102" s="1"/>
  <c r="FA142" i="102" s="1"/>
  <c r="FB142" i="102" s="1"/>
  <c r="FC142" i="102" s="1"/>
  <c r="FD142" i="102" s="1"/>
  <c r="FE142" i="102" s="1"/>
  <c r="FF142" i="102" s="1"/>
  <c r="FG142" i="102" s="1"/>
  <c r="FH142" i="102" s="1"/>
  <c r="FI142" i="102" s="1"/>
  <c r="FJ142" i="102" s="1"/>
  <c r="FK142" i="102" s="1"/>
  <c r="FL142" i="102" s="1"/>
  <c r="FM142" i="102" s="1"/>
  <c r="FN142" i="102" s="1"/>
  <c r="FO142" i="102" s="1"/>
  <c r="FP142" i="102" s="1"/>
  <c r="FQ142" i="102" s="1"/>
  <c r="FR142" i="102" s="1"/>
  <c r="FS142" i="102" s="1"/>
  <c r="FT142" i="102" s="1"/>
  <c r="FU142" i="102" s="1"/>
  <c r="FV142" i="102" s="1"/>
  <c r="FW142" i="102" s="1"/>
  <c r="FX142" i="102" s="1"/>
  <c r="FY142" i="102" s="1"/>
  <c r="FZ142" i="102" s="1"/>
  <c r="GA142" i="102" s="1"/>
  <c r="GB142" i="102" s="1"/>
  <c r="GC142" i="102" s="1"/>
  <c r="GD142" i="102" s="1"/>
  <c r="GE142" i="102" s="1"/>
  <c r="GF142" i="102" s="1"/>
  <c r="GG142" i="102" s="1"/>
  <c r="GH142" i="102" s="1"/>
  <c r="GI142" i="102" s="1"/>
  <c r="GJ142" i="102" s="1"/>
  <c r="GK142" i="102" s="1"/>
  <c r="GL142" i="102" s="1"/>
  <c r="GM142" i="102" s="1"/>
  <c r="GN142" i="102" s="1"/>
  <c r="GO142" i="102" s="1"/>
  <c r="GP142" i="102" s="1"/>
  <c r="GQ142" i="102" s="1"/>
  <c r="GR142" i="102" s="1"/>
  <c r="GS142" i="102" s="1"/>
  <c r="GT142" i="102" s="1"/>
  <c r="GU142" i="102" s="1"/>
  <c r="GV142" i="102" s="1"/>
  <c r="GW142" i="102" s="1"/>
  <c r="GX142" i="102" s="1"/>
  <c r="GY142" i="102" s="1"/>
  <c r="GZ142" i="102" s="1"/>
  <c r="HA142" i="102" s="1"/>
  <c r="HB142" i="102" s="1"/>
  <c r="HC142" i="102" s="1"/>
  <c r="HD142" i="102" s="1"/>
  <c r="HE142" i="102" s="1"/>
  <c r="HF142" i="102" s="1"/>
  <c r="HG142" i="102" s="1"/>
  <c r="HH142" i="102" s="1"/>
  <c r="HI142" i="102" s="1"/>
  <c r="HJ142" i="102" s="1"/>
  <c r="GM122" i="102"/>
  <c r="GF124" i="102"/>
  <c r="GR29" i="102"/>
  <c r="GP35" i="102"/>
  <c r="GV12" i="102"/>
  <c r="GT24" i="102"/>
  <c r="GX10" i="102"/>
  <c r="EK82" i="100" l="1"/>
  <c r="EK67" i="100" s="1"/>
  <c r="B143" i="102" s="1"/>
  <c r="EL143" i="102" s="1"/>
  <c r="EM143" i="102" s="1"/>
  <c r="EN143" i="102" s="1"/>
  <c r="EO143" i="102" s="1"/>
  <c r="EP143" i="102" s="1"/>
  <c r="EQ143" i="102" s="1"/>
  <c r="ER143" i="102" s="1"/>
  <c r="ES143" i="102" s="1"/>
  <c r="ET143" i="102" s="1"/>
  <c r="EU143" i="102" s="1"/>
  <c r="EV143" i="102" s="1"/>
  <c r="EW143" i="102" s="1"/>
  <c r="EX143" i="102" s="1"/>
  <c r="EY143" i="102" s="1"/>
  <c r="EZ143" i="102" s="1"/>
  <c r="FA143" i="102" s="1"/>
  <c r="FB143" i="102" s="1"/>
  <c r="FC143" i="102" s="1"/>
  <c r="FD143" i="102" s="1"/>
  <c r="FE143" i="102" s="1"/>
  <c r="FF143" i="102" s="1"/>
  <c r="FG143" i="102" s="1"/>
  <c r="FH143" i="102" s="1"/>
  <c r="FI143" i="102" s="1"/>
  <c r="FJ143" i="102" s="1"/>
  <c r="FK143" i="102" s="1"/>
  <c r="FL143" i="102" s="1"/>
  <c r="FM143" i="102" s="1"/>
  <c r="FN143" i="102" s="1"/>
  <c r="FO143" i="102" s="1"/>
  <c r="FP143" i="102" s="1"/>
  <c r="FQ143" i="102" s="1"/>
  <c r="FR143" i="102" s="1"/>
  <c r="FS143" i="102" s="1"/>
  <c r="FT143" i="102" s="1"/>
  <c r="FU143" i="102" s="1"/>
  <c r="FV143" i="102" s="1"/>
  <c r="FW143" i="102" s="1"/>
  <c r="FX143" i="102" s="1"/>
  <c r="FY143" i="102" s="1"/>
  <c r="FZ143" i="102" s="1"/>
  <c r="GA143" i="102" s="1"/>
  <c r="GB143" i="102" s="1"/>
  <c r="GC143" i="102" s="1"/>
  <c r="GD143" i="102" s="1"/>
  <c r="GE143" i="102" s="1"/>
  <c r="GF143" i="102" s="1"/>
  <c r="GG143" i="102" s="1"/>
  <c r="GH143" i="102" s="1"/>
  <c r="GI143" i="102" s="1"/>
  <c r="GJ143" i="102" s="1"/>
  <c r="GK143" i="102" s="1"/>
  <c r="GL143" i="102" s="1"/>
  <c r="GM143" i="102" s="1"/>
  <c r="GN143" i="102" s="1"/>
  <c r="GO143" i="102" s="1"/>
  <c r="GP143" i="102" s="1"/>
  <c r="GQ143" i="102" s="1"/>
  <c r="GR143" i="102" s="1"/>
  <c r="GS143" i="102" s="1"/>
  <c r="GT143" i="102" s="1"/>
  <c r="GU143" i="102" s="1"/>
  <c r="GV143" i="102" s="1"/>
  <c r="GW143" i="102" s="1"/>
  <c r="GX143" i="102" s="1"/>
  <c r="GY143" i="102" s="1"/>
  <c r="GZ143" i="102" s="1"/>
  <c r="HA143" i="102" s="1"/>
  <c r="HB143" i="102" s="1"/>
  <c r="HC143" i="102" s="1"/>
  <c r="HD143" i="102" s="1"/>
  <c r="HE143" i="102" s="1"/>
  <c r="HF143" i="102" s="1"/>
  <c r="HG143" i="102" s="1"/>
  <c r="HH143" i="102" s="1"/>
  <c r="HI143" i="102" s="1"/>
  <c r="HJ143" i="102" s="1"/>
  <c r="EM140" i="102"/>
  <c r="FZ125" i="102"/>
  <c r="FM132" i="102"/>
  <c r="EO137" i="102"/>
  <c r="EK2" i="102"/>
  <c r="EJ55" i="100" s="1"/>
  <c r="FU129" i="102"/>
  <c r="GN122" i="102"/>
  <c r="GG124" i="102"/>
  <c r="GW12" i="102"/>
  <c r="GY10" i="102"/>
  <c r="GU24" i="102"/>
  <c r="GS29" i="102"/>
  <c r="GQ35" i="102"/>
  <c r="EL84" i="100" l="1"/>
  <c r="FN132" i="102"/>
  <c r="FV129" i="102"/>
  <c r="GA125" i="102"/>
  <c r="EL2" i="102"/>
  <c r="EK55" i="100" s="1"/>
  <c r="EP137" i="102"/>
  <c r="EQ137" i="102" s="1"/>
  <c r="ER137" i="102" s="1"/>
  <c r="ES137" i="102" s="1"/>
  <c r="ET137" i="102" s="1"/>
  <c r="EU137" i="102" s="1"/>
  <c r="EV137" i="102" s="1"/>
  <c r="EW137" i="102" s="1"/>
  <c r="EX137" i="102" s="1"/>
  <c r="EY137" i="102" s="1"/>
  <c r="EZ137" i="102" s="1"/>
  <c r="FA137" i="102" s="1"/>
  <c r="FB137" i="102" s="1"/>
  <c r="FC137" i="102" s="1"/>
  <c r="FD137" i="102" s="1"/>
  <c r="FE137" i="102" s="1"/>
  <c r="FF137" i="102" s="1"/>
  <c r="FG137" i="102" s="1"/>
  <c r="FH137" i="102" s="1"/>
  <c r="EN140" i="102"/>
  <c r="EL82" i="100"/>
  <c r="EL67" i="100" s="1"/>
  <c r="GH124" i="102"/>
  <c r="GO122" i="102"/>
  <c r="GR35" i="102"/>
  <c r="GT29" i="102"/>
  <c r="GV24" i="102"/>
  <c r="GZ10" i="102"/>
  <c r="GX12" i="102"/>
  <c r="GB125" i="102" l="1"/>
  <c r="EO140" i="102"/>
  <c r="FW129" i="102"/>
  <c r="FI137" i="102"/>
  <c r="FO132" i="102"/>
  <c r="EM84" i="100"/>
  <c r="B144" i="102"/>
  <c r="EM144" i="102" s="1"/>
  <c r="GI124" i="102"/>
  <c r="GP122" i="102"/>
  <c r="GW24" i="102"/>
  <c r="GY12" i="102"/>
  <c r="GU29" i="102"/>
  <c r="HA10" i="102"/>
  <c r="GS35" i="102"/>
  <c r="FX129" i="102" l="1"/>
  <c r="FP132" i="102"/>
  <c r="EN144" i="102"/>
  <c r="EM2" i="102"/>
  <c r="EL55" i="100" s="1"/>
  <c r="EP140" i="102"/>
  <c r="EM82" i="100"/>
  <c r="EM67" i="100" s="1"/>
  <c r="B145" i="102" s="1"/>
  <c r="EN145" i="102" s="1"/>
  <c r="EO145" i="102" s="1"/>
  <c r="EP145" i="102" s="1"/>
  <c r="EQ145" i="102" s="1"/>
  <c r="ER145" i="102" s="1"/>
  <c r="ES145" i="102" s="1"/>
  <c r="ET145" i="102" s="1"/>
  <c r="EU145" i="102" s="1"/>
  <c r="EV145" i="102" s="1"/>
  <c r="EW145" i="102" s="1"/>
  <c r="EX145" i="102" s="1"/>
  <c r="EY145" i="102" s="1"/>
  <c r="EZ145" i="102" s="1"/>
  <c r="FA145" i="102" s="1"/>
  <c r="FB145" i="102" s="1"/>
  <c r="FC145" i="102" s="1"/>
  <c r="FD145" i="102" s="1"/>
  <c r="FE145" i="102" s="1"/>
  <c r="FF145" i="102" s="1"/>
  <c r="FG145" i="102" s="1"/>
  <c r="FH145" i="102" s="1"/>
  <c r="FI145" i="102" s="1"/>
  <c r="FJ145" i="102" s="1"/>
  <c r="FK145" i="102" s="1"/>
  <c r="FL145" i="102" s="1"/>
  <c r="FM145" i="102" s="1"/>
  <c r="FN145" i="102" s="1"/>
  <c r="FO145" i="102" s="1"/>
  <c r="FP145" i="102" s="1"/>
  <c r="FQ145" i="102" s="1"/>
  <c r="FR145" i="102" s="1"/>
  <c r="FS145" i="102" s="1"/>
  <c r="FT145" i="102" s="1"/>
  <c r="FU145" i="102" s="1"/>
  <c r="FV145" i="102" s="1"/>
  <c r="FW145" i="102" s="1"/>
  <c r="FX145" i="102" s="1"/>
  <c r="FY145" i="102" s="1"/>
  <c r="FZ145" i="102" s="1"/>
  <c r="GA145" i="102" s="1"/>
  <c r="GB145" i="102" s="1"/>
  <c r="GC145" i="102" s="1"/>
  <c r="GD145" i="102" s="1"/>
  <c r="GE145" i="102" s="1"/>
  <c r="GF145" i="102" s="1"/>
  <c r="GG145" i="102" s="1"/>
  <c r="GH145" i="102" s="1"/>
  <c r="GI145" i="102" s="1"/>
  <c r="GJ145" i="102" s="1"/>
  <c r="GK145" i="102" s="1"/>
  <c r="GL145" i="102" s="1"/>
  <c r="GM145" i="102" s="1"/>
  <c r="GN145" i="102" s="1"/>
  <c r="GO145" i="102" s="1"/>
  <c r="GP145" i="102" s="1"/>
  <c r="GQ145" i="102" s="1"/>
  <c r="GR145" i="102" s="1"/>
  <c r="GS145" i="102" s="1"/>
  <c r="GT145" i="102" s="1"/>
  <c r="GU145" i="102" s="1"/>
  <c r="GV145" i="102" s="1"/>
  <c r="GW145" i="102" s="1"/>
  <c r="GX145" i="102" s="1"/>
  <c r="GY145" i="102" s="1"/>
  <c r="GZ145" i="102" s="1"/>
  <c r="HA145" i="102" s="1"/>
  <c r="HB145" i="102" s="1"/>
  <c r="HC145" i="102" s="1"/>
  <c r="HD145" i="102" s="1"/>
  <c r="HE145" i="102" s="1"/>
  <c r="HF145" i="102" s="1"/>
  <c r="HG145" i="102" s="1"/>
  <c r="HH145" i="102" s="1"/>
  <c r="HI145" i="102" s="1"/>
  <c r="HJ145" i="102" s="1"/>
  <c r="EN84" i="100"/>
  <c r="FJ137" i="102"/>
  <c r="GC125" i="102"/>
  <c r="GQ122" i="102"/>
  <c r="GJ124" i="102"/>
  <c r="HB10" i="102"/>
  <c r="GX24" i="102"/>
  <c r="GT35" i="102"/>
  <c r="GV29" i="102"/>
  <c r="GZ12" i="102"/>
  <c r="GD125" i="102" l="1"/>
  <c r="EQ140" i="102"/>
  <c r="FK137" i="102"/>
  <c r="EO144" i="102"/>
  <c r="EN2" i="102"/>
  <c r="EM55" i="100" s="1"/>
  <c r="FQ132" i="102"/>
  <c r="FY129" i="102"/>
  <c r="GK124" i="102"/>
  <c r="GR122" i="102"/>
  <c r="GU35" i="102"/>
  <c r="GW29" i="102"/>
  <c r="GY24" i="102"/>
  <c r="HC10" i="102"/>
  <c r="HA12" i="102"/>
  <c r="FZ129" i="102" l="1"/>
  <c r="FL137" i="102"/>
  <c r="EN82" i="100"/>
  <c r="EN67" i="100" s="1"/>
  <c r="B146" i="102" s="1"/>
  <c r="EO146" i="102" s="1"/>
  <c r="EP146" i="102" s="1"/>
  <c r="EQ146" i="102" s="1"/>
  <c r="ER146" i="102" s="1"/>
  <c r="ES146" i="102" s="1"/>
  <c r="ET146" i="102" s="1"/>
  <c r="EU146" i="102" s="1"/>
  <c r="EV146" i="102" s="1"/>
  <c r="EW146" i="102" s="1"/>
  <c r="EX146" i="102" s="1"/>
  <c r="EY146" i="102" s="1"/>
  <c r="EZ146" i="102" s="1"/>
  <c r="FA146" i="102" s="1"/>
  <c r="FB146" i="102" s="1"/>
  <c r="FC146" i="102" s="1"/>
  <c r="FD146" i="102" s="1"/>
  <c r="FE146" i="102" s="1"/>
  <c r="FF146" i="102" s="1"/>
  <c r="FG146" i="102" s="1"/>
  <c r="FH146" i="102" s="1"/>
  <c r="FI146" i="102" s="1"/>
  <c r="FJ146" i="102" s="1"/>
  <c r="FK146" i="102" s="1"/>
  <c r="FL146" i="102" s="1"/>
  <c r="FM146" i="102" s="1"/>
  <c r="FN146" i="102" s="1"/>
  <c r="FO146" i="102" s="1"/>
  <c r="FP146" i="102" s="1"/>
  <c r="FQ146" i="102" s="1"/>
  <c r="FR146" i="102" s="1"/>
  <c r="FS146" i="102" s="1"/>
  <c r="FT146" i="102" s="1"/>
  <c r="FU146" i="102" s="1"/>
  <c r="FV146" i="102" s="1"/>
  <c r="FW146" i="102" s="1"/>
  <c r="FX146" i="102" s="1"/>
  <c r="FY146" i="102" s="1"/>
  <c r="FZ146" i="102" s="1"/>
  <c r="GA146" i="102" s="1"/>
  <c r="GB146" i="102" s="1"/>
  <c r="GC146" i="102" s="1"/>
  <c r="GD146" i="102" s="1"/>
  <c r="GE146" i="102" s="1"/>
  <c r="GF146" i="102" s="1"/>
  <c r="GG146" i="102" s="1"/>
  <c r="GH146" i="102" s="1"/>
  <c r="GI146" i="102" s="1"/>
  <c r="GJ146" i="102" s="1"/>
  <c r="GK146" i="102" s="1"/>
  <c r="GL146" i="102" s="1"/>
  <c r="GM146" i="102" s="1"/>
  <c r="GN146" i="102" s="1"/>
  <c r="GO146" i="102" s="1"/>
  <c r="GP146" i="102" s="1"/>
  <c r="GQ146" i="102" s="1"/>
  <c r="GR146" i="102" s="1"/>
  <c r="GS146" i="102" s="1"/>
  <c r="GT146" i="102" s="1"/>
  <c r="GU146" i="102" s="1"/>
  <c r="GV146" i="102" s="1"/>
  <c r="GW146" i="102" s="1"/>
  <c r="GX146" i="102" s="1"/>
  <c r="GY146" i="102" s="1"/>
  <c r="GZ146" i="102" s="1"/>
  <c r="HA146" i="102" s="1"/>
  <c r="HB146" i="102" s="1"/>
  <c r="HC146" i="102" s="1"/>
  <c r="HD146" i="102" s="1"/>
  <c r="HE146" i="102" s="1"/>
  <c r="HF146" i="102" s="1"/>
  <c r="HG146" i="102" s="1"/>
  <c r="HH146" i="102" s="1"/>
  <c r="HI146" i="102" s="1"/>
  <c r="HJ146" i="102" s="1"/>
  <c r="FR132" i="102"/>
  <c r="ER140" i="102"/>
  <c r="EP144" i="102"/>
  <c r="GE125" i="102"/>
  <c r="GS122" i="102"/>
  <c r="GL124" i="102"/>
  <c r="HD10" i="102"/>
  <c r="GV35" i="102"/>
  <c r="HB12" i="102"/>
  <c r="GX29" i="102"/>
  <c r="GZ24" i="102"/>
  <c r="EO2" i="102" l="1"/>
  <c r="EN55" i="100" s="1"/>
  <c r="EQ144" i="102"/>
  <c r="EO84" i="100"/>
  <c r="ES140" i="102"/>
  <c r="FM137" i="102"/>
  <c r="GF125" i="102"/>
  <c r="FS132" i="102"/>
  <c r="GA129" i="102"/>
  <c r="GM124" i="102"/>
  <c r="GT122" i="102"/>
  <c r="GY29" i="102"/>
  <c r="HA24" i="102"/>
  <c r="GW35" i="102"/>
  <c r="HE10" i="102"/>
  <c r="HC12" i="102"/>
  <c r="FT132" i="102" l="1"/>
  <c r="EP84" i="100"/>
  <c r="GG125" i="102"/>
  <c r="ER144" i="102"/>
  <c r="FN137" i="102"/>
  <c r="EO82" i="100"/>
  <c r="EO67" i="100" s="1"/>
  <c r="B147" i="102" s="1"/>
  <c r="EP147" i="102" s="1"/>
  <c r="GB129" i="102"/>
  <c r="ET140" i="102"/>
  <c r="GU122" i="102"/>
  <c r="GN124" i="102"/>
  <c r="HF10" i="102"/>
  <c r="GZ29" i="102"/>
  <c r="HD12" i="102"/>
  <c r="HB24" i="102"/>
  <c r="GX35" i="102"/>
  <c r="EU140" i="102" l="1"/>
  <c r="FO137" i="102"/>
  <c r="GC129" i="102"/>
  <c r="ES144" i="102"/>
  <c r="EP82" i="100"/>
  <c r="EP67" i="100" s="1"/>
  <c r="B148" i="102" s="1"/>
  <c r="EQ148" i="102" s="1"/>
  <c r="ER148" i="102" s="1"/>
  <c r="ES148" i="102" s="1"/>
  <c r="ET148" i="102" s="1"/>
  <c r="EU148" i="102" s="1"/>
  <c r="EV148" i="102" s="1"/>
  <c r="EW148" i="102" s="1"/>
  <c r="EX148" i="102" s="1"/>
  <c r="EY148" i="102" s="1"/>
  <c r="EZ148" i="102" s="1"/>
  <c r="FA148" i="102" s="1"/>
  <c r="FB148" i="102" s="1"/>
  <c r="FC148" i="102" s="1"/>
  <c r="FD148" i="102" s="1"/>
  <c r="FE148" i="102" s="1"/>
  <c r="FF148" i="102" s="1"/>
  <c r="FG148" i="102" s="1"/>
  <c r="FH148" i="102" s="1"/>
  <c r="FI148" i="102" s="1"/>
  <c r="FJ148" i="102" s="1"/>
  <c r="FK148" i="102" s="1"/>
  <c r="FL148" i="102" s="1"/>
  <c r="FM148" i="102" s="1"/>
  <c r="FN148" i="102" s="1"/>
  <c r="FO148" i="102" s="1"/>
  <c r="FP148" i="102" s="1"/>
  <c r="FQ148" i="102" s="1"/>
  <c r="FR148" i="102" s="1"/>
  <c r="FS148" i="102" s="1"/>
  <c r="FT148" i="102" s="1"/>
  <c r="FU148" i="102" s="1"/>
  <c r="FV148" i="102" s="1"/>
  <c r="FW148" i="102" s="1"/>
  <c r="FX148" i="102" s="1"/>
  <c r="FY148" i="102" s="1"/>
  <c r="FZ148" i="102" s="1"/>
  <c r="GA148" i="102" s="1"/>
  <c r="GB148" i="102" s="1"/>
  <c r="GC148" i="102" s="1"/>
  <c r="GD148" i="102" s="1"/>
  <c r="GE148" i="102" s="1"/>
  <c r="GF148" i="102" s="1"/>
  <c r="GG148" i="102" s="1"/>
  <c r="GH148" i="102" s="1"/>
  <c r="GI148" i="102" s="1"/>
  <c r="GJ148" i="102" s="1"/>
  <c r="GK148" i="102" s="1"/>
  <c r="GL148" i="102" s="1"/>
  <c r="GM148" i="102" s="1"/>
  <c r="GN148" i="102" s="1"/>
  <c r="GO148" i="102" s="1"/>
  <c r="GP148" i="102" s="1"/>
  <c r="GQ148" i="102" s="1"/>
  <c r="GR148" i="102" s="1"/>
  <c r="GS148" i="102" s="1"/>
  <c r="GT148" i="102" s="1"/>
  <c r="GU148" i="102" s="1"/>
  <c r="GV148" i="102" s="1"/>
  <c r="GW148" i="102" s="1"/>
  <c r="GX148" i="102" s="1"/>
  <c r="GY148" i="102" s="1"/>
  <c r="GZ148" i="102" s="1"/>
  <c r="HA148" i="102" s="1"/>
  <c r="HB148" i="102" s="1"/>
  <c r="HC148" i="102" s="1"/>
  <c r="HD148" i="102" s="1"/>
  <c r="HE148" i="102" s="1"/>
  <c r="HF148" i="102" s="1"/>
  <c r="HG148" i="102" s="1"/>
  <c r="HH148" i="102" s="1"/>
  <c r="HI148" i="102" s="1"/>
  <c r="HJ148" i="102" s="1"/>
  <c r="GH125" i="102"/>
  <c r="EQ147" i="102"/>
  <c r="EP2" i="102"/>
  <c r="EO55" i="100" s="1"/>
  <c r="FU132" i="102"/>
  <c r="EQ84" i="100"/>
  <c r="GV122" i="102"/>
  <c r="GO124" i="102"/>
  <c r="GY35" i="102"/>
  <c r="HA29" i="102"/>
  <c r="HG10" i="102"/>
  <c r="HC24" i="102"/>
  <c r="HE12" i="102"/>
  <c r="ET144" i="102" l="1"/>
  <c r="ER147" i="102"/>
  <c r="EQ2" i="102"/>
  <c r="EP55" i="100" s="1"/>
  <c r="GD129" i="102"/>
  <c r="GI125" i="102"/>
  <c r="FP137" i="102"/>
  <c r="EV140" i="102"/>
  <c r="FV132" i="102"/>
  <c r="GP124" i="102"/>
  <c r="GW122" i="102"/>
  <c r="HH10" i="102"/>
  <c r="HF12" i="102"/>
  <c r="GZ35" i="102"/>
  <c r="HD24" i="102"/>
  <c r="HB29" i="102"/>
  <c r="FW132" i="102" l="1"/>
  <c r="GE129" i="102"/>
  <c r="EW140" i="102"/>
  <c r="EX140" i="102" s="1"/>
  <c r="EY140" i="102" s="1"/>
  <c r="EZ140" i="102" s="1"/>
  <c r="FA140" i="102" s="1"/>
  <c r="FB140" i="102" s="1"/>
  <c r="FC140" i="102" s="1"/>
  <c r="FD140" i="102" s="1"/>
  <c r="FE140" i="102" s="1"/>
  <c r="FF140" i="102" s="1"/>
  <c r="FG140" i="102" s="1"/>
  <c r="FH140" i="102" s="1"/>
  <c r="ES147" i="102"/>
  <c r="FQ137" i="102"/>
  <c r="EU144" i="102"/>
  <c r="EQ82" i="100"/>
  <c r="EQ67" i="100" s="1"/>
  <c r="B149" i="102" s="1"/>
  <c r="ER149" i="102" s="1"/>
  <c r="ES149" i="102" s="1"/>
  <c r="ET149" i="102" s="1"/>
  <c r="EU149" i="102" s="1"/>
  <c r="EV149" i="102" s="1"/>
  <c r="EW149" i="102" s="1"/>
  <c r="EX149" i="102" s="1"/>
  <c r="EY149" i="102" s="1"/>
  <c r="EZ149" i="102" s="1"/>
  <c r="FA149" i="102" s="1"/>
  <c r="FB149" i="102" s="1"/>
  <c r="FC149" i="102" s="1"/>
  <c r="FD149" i="102" s="1"/>
  <c r="FE149" i="102" s="1"/>
  <c r="FF149" i="102" s="1"/>
  <c r="FG149" i="102" s="1"/>
  <c r="FH149" i="102" s="1"/>
  <c r="FI149" i="102" s="1"/>
  <c r="FJ149" i="102" s="1"/>
  <c r="FK149" i="102" s="1"/>
  <c r="FL149" i="102" s="1"/>
  <c r="FM149" i="102" s="1"/>
  <c r="FN149" i="102" s="1"/>
  <c r="FO149" i="102" s="1"/>
  <c r="FP149" i="102" s="1"/>
  <c r="FQ149" i="102" s="1"/>
  <c r="FR149" i="102" s="1"/>
  <c r="FS149" i="102" s="1"/>
  <c r="FT149" i="102" s="1"/>
  <c r="FU149" i="102" s="1"/>
  <c r="FV149" i="102" s="1"/>
  <c r="FW149" i="102" s="1"/>
  <c r="FX149" i="102" s="1"/>
  <c r="FY149" i="102" s="1"/>
  <c r="FZ149" i="102" s="1"/>
  <c r="GA149" i="102" s="1"/>
  <c r="GB149" i="102" s="1"/>
  <c r="GC149" i="102" s="1"/>
  <c r="GD149" i="102" s="1"/>
  <c r="GE149" i="102" s="1"/>
  <c r="GF149" i="102" s="1"/>
  <c r="GG149" i="102" s="1"/>
  <c r="GH149" i="102" s="1"/>
  <c r="GI149" i="102" s="1"/>
  <c r="GJ149" i="102" s="1"/>
  <c r="GK149" i="102" s="1"/>
  <c r="GL149" i="102" s="1"/>
  <c r="GM149" i="102" s="1"/>
  <c r="GN149" i="102" s="1"/>
  <c r="GO149" i="102" s="1"/>
  <c r="GP149" i="102" s="1"/>
  <c r="GQ149" i="102" s="1"/>
  <c r="GR149" i="102" s="1"/>
  <c r="GS149" i="102" s="1"/>
  <c r="GT149" i="102" s="1"/>
  <c r="GU149" i="102" s="1"/>
  <c r="GV149" i="102" s="1"/>
  <c r="GW149" i="102" s="1"/>
  <c r="GX149" i="102" s="1"/>
  <c r="GY149" i="102" s="1"/>
  <c r="GZ149" i="102" s="1"/>
  <c r="HA149" i="102" s="1"/>
  <c r="HB149" i="102" s="1"/>
  <c r="HC149" i="102" s="1"/>
  <c r="HD149" i="102" s="1"/>
  <c r="HE149" i="102" s="1"/>
  <c r="HF149" i="102" s="1"/>
  <c r="HG149" i="102" s="1"/>
  <c r="HH149" i="102" s="1"/>
  <c r="HI149" i="102" s="1"/>
  <c r="HJ149" i="102" s="1"/>
  <c r="GJ125" i="102"/>
  <c r="GX122" i="102"/>
  <c r="GQ124" i="102"/>
  <c r="HA35" i="102"/>
  <c r="HG12" i="102"/>
  <c r="HE24" i="102"/>
  <c r="HI10" i="102"/>
  <c r="HC29" i="102"/>
  <c r="ER84" i="100" l="1"/>
  <c r="FI140" i="102"/>
  <c r="EV144" i="102"/>
  <c r="GK125" i="102"/>
  <c r="FR137" i="102"/>
  <c r="GF129" i="102"/>
  <c r="ER2" i="102"/>
  <c r="EQ55" i="100" s="1"/>
  <c r="ET147" i="102"/>
  <c r="FX132" i="102"/>
  <c r="ES84" i="100"/>
  <c r="GY122" i="102"/>
  <c r="GR124" i="102"/>
  <c r="HF24" i="102"/>
  <c r="HD29" i="102"/>
  <c r="HJ10" i="102"/>
  <c r="HB35" i="102"/>
  <c r="HH12" i="102"/>
  <c r="EU147" i="102" l="1"/>
  <c r="GL125" i="102"/>
  <c r="ER82" i="100"/>
  <c r="ER67" i="100" s="1"/>
  <c r="B150" i="102" s="1"/>
  <c r="ES150" i="102" s="1"/>
  <c r="EW144" i="102"/>
  <c r="GG129" i="102"/>
  <c r="FJ140" i="102"/>
  <c r="FY132" i="102"/>
  <c r="FS137" i="102"/>
  <c r="GZ122" i="102"/>
  <c r="GS124" i="102"/>
  <c r="HE29" i="102"/>
  <c r="HC35" i="102"/>
  <c r="HG24" i="102"/>
  <c r="HI12" i="102"/>
  <c r="ET150" i="102" l="1"/>
  <c r="ES2" i="102"/>
  <c r="ER55" i="100" s="1"/>
  <c r="FK140" i="102"/>
  <c r="GH129" i="102"/>
  <c r="FT137" i="102"/>
  <c r="EX144" i="102"/>
  <c r="GM125" i="102"/>
  <c r="ES82" i="100"/>
  <c r="ES67" i="100" s="1"/>
  <c r="B151" i="102" s="1"/>
  <c r="ET151" i="102" s="1"/>
  <c r="EU151" i="102" s="1"/>
  <c r="EV151" i="102" s="1"/>
  <c r="EW151" i="102" s="1"/>
  <c r="EX151" i="102" s="1"/>
  <c r="EY151" i="102" s="1"/>
  <c r="EZ151" i="102" s="1"/>
  <c r="FA151" i="102" s="1"/>
  <c r="FB151" i="102" s="1"/>
  <c r="FC151" i="102" s="1"/>
  <c r="FD151" i="102" s="1"/>
  <c r="FE151" i="102" s="1"/>
  <c r="FF151" i="102" s="1"/>
  <c r="FG151" i="102" s="1"/>
  <c r="FH151" i="102" s="1"/>
  <c r="FI151" i="102" s="1"/>
  <c r="FJ151" i="102" s="1"/>
  <c r="FK151" i="102" s="1"/>
  <c r="FL151" i="102" s="1"/>
  <c r="FM151" i="102" s="1"/>
  <c r="FN151" i="102" s="1"/>
  <c r="FO151" i="102" s="1"/>
  <c r="FP151" i="102" s="1"/>
  <c r="FQ151" i="102" s="1"/>
  <c r="FR151" i="102" s="1"/>
  <c r="FS151" i="102" s="1"/>
  <c r="FT151" i="102" s="1"/>
  <c r="FU151" i="102" s="1"/>
  <c r="FV151" i="102" s="1"/>
  <c r="FW151" i="102" s="1"/>
  <c r="FX151" i="102" s="1"/>
  <c r="FY151" i="102" s="1"/>
  <c r="FZ151" i="102" s="1"/>
  <c r="GA151" i="102" s="1"/>
  <c r="GB151" i="102" s="1"/>
  <c r="GC151" i="102" s="1"/>
  <c r="GD151" i="102" s="1"/>
  <c r="GE151" i="102" s="1"/>
  <c r="GF151" i="102" s="1"/>
  <c r="GG151" i="102" s="1"/>
  <c r="GH151" i="102" s="1"/>
  <c r="GI151" i="102" s="1"/>
  <c r="GJ151" i="102" s="1"/>
  <c r="GK151" i="102" s="1"/>
  <c r="GL151" i="102" s="1"/>
  <c r="GM151" i="102" s="1"/>
  <c r="GN151" i="102" s="1"/>
  <c r="GO151" i="102" s="1"/>
  <c r="GP151" i="102" s="1"/>
  <c r="GQ151" i="102" s="1"/>
  <c r="GR151" i="102" s="1"/>
  <c r="GS151" i="102" s="1"/>
  <c r="GT151" i="102" s="1"/>
  <c r="GU151" i="102" s="1"/>
  <c r="GV151" i="102" s="1"/>
  <c r="GW151" i="102" s="1"/>
  <c r="GX151" i="102" s="1"/>
  <c r="GY151" i="102" s="1"/>
  <c r="GZ151" i="102" s="1"/>
  <c r="HA151" i="102" s="1"/>
  <c r="HB151" i="102" s="1"/>
  <c r="HC151" i="102" s="1"/>
  <c r="HD151" i="102" s="1"/>
  <c r="HE151" i="102" s="1"/>
  <c r="HF151" i="102" s="1"/>
  <c r="HG151" i="102" s="1"/>
  <c r="HH151" i="102" s="1"/>
  <c r="HI151" i="102" s="1"/>
  <c r="HJ151" i="102" s="1"/>
  <c r="FZ132" i="102"/>
  <c r="EV147" i="102"/>
  <c r="HA122" i="102"/>
  <c r="GT124" i="102"/>
  <c r="HH24" i="102"/>
  <c r="HD35" i="102"/>
  <c r="HF29" i="102"/>
  <c r="HJ12" i="102"/>
  <c r="GA132" i="102" l="1"/>
  <c r="FU137" i="102"/>
  <c r="GI129" i="102"/>
  <c r="GN125" i="102"/>
  <c r="FL140" i="102"/>
  <c r="EW147" i="102"/>
  <c r="EY144" i="102"/>
  <c r="EU150" i="102"/>
  <c r="ET2" i="102"/>
  <c r="ES55" i="100" s="1"/>
  <c r="GU124" i="102"/>
  <c r="HB122" i="102"/>
  <c r="HG29" i="102"/>
  <c r="HI24" i="102"/>
  <c r="HE35" i="102"/>
  <c r="GJ129" i="102" l="1"/>
  <c r="EX147" i="102"/>
  <c r="FV137" i="102"/>
  <c r="ET82" i="100"/>
  <c r="FM140" i="102"/>
  <c r="ET84" i="100"/>
  <c r="EV150" i="102"/>
  <c r="EZ144" i="102"/>
  <c r="FA144" i="102" s="1"/>
  <c r="FB144" i="102" s="1"/>
  <c r="FC144" i="102" s="1"/>
  <c r="FD144" i="102" s="1"/>
  <c r="FE144" i="102" s="1"/>
  <c r="FF144" i="102" s="1"/>
  <c r="FG144" i="102" s="1"/>
  <c r="FH144" i="102" s="1"/>
  <c r="FI144" i="102" s="1"/>
  <c r="FJ144" i="102" s="1"/>
  <c r="FK144" i="102" s="1"/>
  <c r="FL144" i="102" s="1"/>
  <c r="FM144" i="102" s="1"/>
  <c r="FN144" i="102" s="1"/>
  <c r="FO144" i="102" s="1"/>
  <c r="FP144" i="102" s="1"/>
  <c r="FQ144" i="102" s="1"/>
  <c r="FR144" i="102" s="1"/>
  <c r="FS144" i="102" s="1"/>
  <c r="FT144" i="102" s="1"/>
  <c r="FU144" i="102" s="1"/>
  <c r="FV144" i="102" s="1"/>
  <c r="FW144" i="102" s="1"/>
  <c r="FX144" i="102" s="1"/>
  <c r="FY144" i="102" s="1"/>
  <c r="FZ144" i="102" s="1"/>
  <c r="GA144" i="102" s="1"/>
  <c r="GB144" i="102" s="1"/>
  <c r="GC144" i="102" s="1"/>
  <c r="GD144" i="102" s="1"/>
  <c r="GE144" i="102" s="1"/>
  <c r="GF144" i="102" s="1"/>
  <c r="GG144" i="102" s="1"/>
  <c r="GH144" i="102" s="1"/>
  <c r="GI144" i="102" s="1"/>
  <c r="GJ144" i="102" s="1"/>
  <c r="GK144" i="102" s="1"/>
  <c r="GL144" i="102" s="1"/>
  <c r="GM144" i="102" s="1"/>
  <c r="GN144" i="102" s="1"/>
  <c r="GO144" i="102" s="1"/>
  <c r="GP144" i="102" s="1"/>
  <c r="GQ144" i="102" s="1"/>
  <c r="GR144" i="102" s="1"/>
  <c r="GS144" i="102" s="1"/>
  <c r="GT144" i="102" s="1"/>
  <c r="GU144" i="102" s="1"/>
  <c r="GV144" i="102" s="1"/>
  <c r="GW144" i="102" s="1"/>
  <c r="GX144" i="102" s="1"/>
  <c r="GY144" i="102" s="1"/>
  <c r="GZ144" i="102" s="1"/>
  <c r="HA144" i="102" s="1"/>
  <c r="HB144" i="102" s="1"/>
  <c r="HC144" i="102" s="1"/>
  <c r="HD144" i="102" s="1"/>
  <c r="HE144" i="102" s="1"/>
  <c r="HF144" i="102" s="1"/>
  <c r="HG144" i="102" s="1"/>
  <c r="HH144" i="102" s="1"/>
  <c r="HI144" i="102" s="1"/>
  <c r="HJ144" i="102" s="1"/>
  <c r="GO125" i="102"/>
  <c r="GB132" i="102"/>
  <c r="GV124" i="102"/>
  <c r="HC122" i="102"/>
  <c r="HH29" i="102"/>
  <c r="HF35" i="102"/>
  <c r="HJ24" i="102"/>
  <c r="EW150" i="102" l="1"/>
  <c r="GC132" i="102"/>
  <c r="FW137" i="102"/>
  <c r="GP125" i="102"/>
  <c r="EY147" i="102"/>
  <c r="FN140" i="102"/>
  <c r="ET67" i="100"/>
  <c r="B152" i="102" s="1"/>
  <c r="EU152" i="102" s="1"/>
  <c r="GK129" i="102"/>
  <c r="HD122" i="102"/>
  <c r="GW124" i="102"/>
  <c r="HI29" i="102"/>
  <c r="HG35" i="102"/>
  <c r="GL129" i="102" l="1"/>
  <c r="EV152" i="102"/>
  <c r="EU2" i="102"/>
  <c r="ET55" i="100" s="1"/>
  <c r="FX137" i="102"/>
  <c r="FO140" i="102"/>
  <c r="GD132" i="102"/>
  <c r="EU82" i="100"/>
  <c r="EZ147" i="102"/>
  <c r="EU84" i="100"/>
  <c r="GQ125" i="102"/>
  <c r="EX150" i="102"/>
  <c r="HE122" i="102"/>
  <c r="GX124" i="102"/>
  <c r="HH35" i="102"/>
  <c r="HJ29" i="102"/>
  <c r="FA147" i="102" l="1"/>
  <c r="FP140" i="102"/>
  <c r="EV84" i="100"/>
  <c r="EY150" i="102"/>
  <c r="EU67" i="100"/>
  <c r="B153" i="102" s="1"/>
  <c r="EV153" i="102" s="1"/>
  <c r="EW153" i="102" s="1"/>
  <c r="EX153" i="102" s="1"/>
  <c r="EY153" i="102" s="1"/>
  <c r="EZ153" i="102" s="1"/>
  <c r="FA153" i="102" s="1"/>
  <c r="FB153" i="102" s="1"/>
  <c r="FC153" i="102" s="1"/>
  <c r="FD153" i="102" s="1"/>
  <c r="FE153" i="102" s="1"/>
  <c r="FF153" i="102" s="1"/>
  <c r="FG153" i="102" s="1"/>
  <c r="FH153" i="102" s="1"/>
  <c r="FI153" i="102" s="1"/>
  <c r="FJ153" i="102" s="1"/>
  <c r="FK153" i="102" s="1"/>
  <c r="FL153" i="102" s="1"/>
  <c r="FM153" i="102" s="1"/>
  <c r="FN153" i="102" s="1"/>
  <c r="FO153" i="102" s="1"/>
  <c r="FP153" i="102" s="1"/>
  <c r="FQ153" i="102" s="1"/>
  <c r="FR153" i="102" s="1"/>
  <c r="FS153" i="102" s="1"/>
  <c r="FT153" i="102" s="1"/>
  <c r="FU153" i="102" s="1"/>
  <c r="FV153" i="102" s="1"/>
  <c r="FW153" i="102" s="1"/>
  <c r="FX153" i="102" s="1"/>
  <c r="FY153" i="102" s="1"/>
  <c r="FZ153" i="102" s="1"/>
  <c r="GA153" i="102" s="1"/>
  <c r="GB153" i="102" s="1"/>
  <c r="GC153" i="102" s="1"/>
  <c r="GD153" i="102" s="1"/>
  <c r="GE153" i="102" s="1"/>
  <c r="GF153" i="102" s="1"/>
  <c r="GG153" i="102" s="1"/>
  <c r="GH153" i="102" s="1"/>
  <c r="GI153" i="102" s="1"/>
  <c r="GJ153" i="102" s="1"/>
  <c r="GK153" i="102" s="1"/>
  <c r="GL153" i="102" s="1"/>
  <c r="GM153" i="102" s="1"/>
  <c r="GN153" i="102" s="1"/>
  <c r="GO153" i="102" s="1"/>
  <c r="GP153" i="102" s="1"/>
  <c r="GQ153" i="102" s="1"/>
  <c r="GR153" i="102" s="1"/>
  <c r="GS153" i="102" s="1"/>
  <c r="GT153" i="102" s="1"/>
  <c r="GU153" i="102" s="1"/>
  <c r="GV153" i="102" s="1"/>
  <c r="GW153" i="102" s="1"/>
  <c r="GX153" i="102" s="1"/>
  <c r="GY153" i="102" s="1"/>
  <c r="GZ153" i="102" s="1"/>
  <c r="HA153" i="102" s="1"/>
  <c r="HB153" i="102" s="1"/>
  <c r="HC153" i="102" s="1"/>
  <c r="HD153" i="102" s="1"/>
  <c r="HE153" i="102" s="1"/>
  <c r="HF153" i="102" s="1"/>
  <c r="HG153" i="102" s="1"/>
  <c r="HH153" i="102" s="1"/>
  <c r="HI153" i="102" s="1"/>
  <c r="HJ153" i="102" s="1"/>
  <c r="FY137" i="102"/>
  <c r="GR125" i="102"/>
  <c r="EW152" i="102"/>
  <c r="GE132" i="102"/>
  <c r="GM129" i="102"/>
  <c r="GY124" i="102"/>
  <c r="HF122" i="102"/>
  <c r="HI35" i="102"/>
  <c r="EV2" i="102" l="1"/>
  <c r="EU55" i="100" s="1"/>
  <c r="GS125" i="102"/>
  <c r="EZ150" i="102"/>
  <c r="EV82" i="100"/>
  <c r="EV67" i="100" s="1"/>
  <c r="B154" i="102" s="1"/>
  <c r="EW154" i="102" s="1"/>
  <c r="EX154" i="102" s="1"/>
  <c r="EY154" i="102" s="1"/>
  <c r="EZ154" i="102" s="1"/>
  <c r="FA154" i="102" s="1"/>
  <c r="FB154" i="102" s="1"/>
  <c r="FC154" i="102" s="1"/>
  <c r="FD154" i="102" s="1"/>
  <c r="FE154" i="102" s="1"/>
  <c r="FF154" i="102" s="1"/>
  <c r="FG154" i="102" s="1"/>
  <c r="FH154" i="102" s="1"/>
  <c r="FI154" i="102" s="1"/>
  <c r="FJ154" i="102" s="1"/>
  <c r="FK154" i="102" s="1"/>
  <c r="FL154" i="102" s="1"/>
  <c r="FM154" i="102" s="1"/>
  <c r="FN154" i="102" s="1"/>
  <c r="FO154" i="102" s="1"/>
  <c r="FP154" i="102" s="1"/>
  <c r="FQ154" i="102" s="1"/>
  <c r="FR154" i="102" s="1"/>
  <c r="FS154" i="102" s="1"/>
  <c r="FT154" i="102" s="1"/>
  <c r="FU154" i="102" s="1"/>
  <c r="FV154" i="102" s="1"/>
  <c r="FW154" i="102" s="1"/>
  <c r="FX154" i="102" s="1"/>
  <c r="FY154" i="102" s="1"/>
  <c r="FZ154" i="102" s="1"/>
  <c r="GA154" i="102" s="1"/>
  <c r="GB154" i="102" s="1"/>
  <c r="GC154" i="102" s="1"/>
  <c r="GD154" i="102" s="1"/>
  <c r="GE154" i="102" s="1"/>
  <c r="GF154" i="102" s="1"/>
  <c r="GG154" i="102" s="1"/>
  <c r="GH154" i="102" s="1"/>
  <c r="GI154" i="102" s="1"/>
  <c r="GJ154" i="102" s="1"/>
  <c r="GK154" i="102" s="1"/>
  <c r="GL154" i="102" s="1"/>
  <c r="GM154" i="102" s="1"/>
  <c r="GN154" i="102" s="1"/>
  <c r="GO154" i="102" s="1"/>
  <c r="GP154" i="102" s="1"/>
  <c r="GQ154" i="102" s="1"/>
  <c r="GR154" i="102" s="1"/>
  <c r="GS154" i="102" s="1"/>
  <c r="GT154" i="102" s="1"/>
  <c r="GU154" i="102" s="1"/>
  <c r="GV154" i="102" s="1"/>
  <c r="GW154" i="102" s="1"/>
  <c r="GX154" i="102" s="1"/>
  <c r="GY154" i="102" s="1"/>
  <c r="GZ154" i="102" s="1"/>
  <c r="HA154" i="102" s="1"/>
  <c r="HB154" i="102" s="1"/>
  <c r="HC154" i="102" s="1"/>
  <c r="HD154" i="102" s="1"/>
  <c r="HE154" i="102" s="1"/>
  <c r="HF154" i="102" s="1"/>
  <c r="HG154" i="102" s="1"/>
  <c r="HH154" i="102" s="1"/>
  <c r="HI154" i="102" s="1"/>
  <c r="HJ154" i="102" s="1"/>
  <c r="GN129" i="102"/>
  <c r="GF132" i="102"/>
  <c r="FQ140" i="102"/>
  <c r="FZ137" i="102"/>
  <c r="EX152" i="102"/>
  <c r="FB147" i="102"/>
  <c r="FC147" i="102" s="1"/>
  <c r="FD147" i="102" s="1"/>
  <c r="FE147" i="102" s="1"/>
  <c r="FF147" i="102" s="1"/>
  <c r="FG147" i="102" s="1"/>
  <c r="FH147" i="102" s="1"/>
  <c r="FI147" i="102" s="1"/>
  <c r="FJ147" i="102" s="1"/>
  <c r="FK147" i="102" s="1"/>
  <c r="FL147" i="102" s="1"/>
  <c r="FM147" i="102" s="1"/>
  <c r="FN147" i="102" s="1"/>
  <c r="FO147" i="102" s="1"/>
  <c r="FP147" i="102" s="1"/>
  <c r="FQ147" i="102" s="1"/>
  <c r="FR147" i="102" s="1"/>
  <c r="FS147" i="102" s="1"/>
  <c r="FT147" i="102" s="1"/>
  <c r="FU147" i="102" s="1"/>
  <c r="FV147" i="102" s="1"/>
  <c r="FW147" i="102" s="1"/>
  <c r="FX147" i="102" s="1"/>
  <c r="FY147" i="102" s="1"/>
  <c r="FZ147" i="102" s="1"/>
  <c r="GA147" i="102" s="1"/>
  <c r="GB147" i="102" s="1"/>
  <c r="GC147" i="102" s="1"/>
  <c r="GD147" i="102" s="1"/>
  <c r="GE147" i="102" s="1"/>
  <c r="GF147" i="102" s="1"/>
  <c r="GG147" i="102" s="1"/>
  <c r="GH147" i="102" s="1"/>
  <c r="GI147" i="102" s="1"/>
  <c r="GJ147" i="102" s="1"/>
  <c r="GK147" i="102" s="1"/>
  <c r="GL147" i="102" s="1"/>
  <c r="GM147" i="102" s="1"/>
  <c r="GN147" i="102" s="1"/>
  <c r="GO147" i="102" s="1"/>
  <c r="GP147" i="102" s="1"/>
  <c r="GQ147" i="102" s="1"/>
  <c r="GR147" i="102" s="1"/>
  <c r="GS147" i="102" s="1"/>
  <c r="GT147" i="102" s="1"/>
  <c r="GU147" i="102" s="1"/>
  <c r="GV147" i="102" s="1"/>
  <c r="GW147" i="102" s="1"/>
  <c r="GX147" i="102" s="1"/>
  <c r="GY147" i="102" s="1"/>
  <c r="GZ147" i="102" s="1"/>
  <c r="HA147" i="102" s="1"/>
  <c r="HB147" i="102" s="1"/>
  <c r="HC147" i="102" s="1"/>
  <c r="HD147" i="102" s="1"/>
  <c r="HE147" i="102" s="1"/>
  <c r="HF147" i="102" s="1"/>
  <c r="HG147" i="102" s="1"/>
  <c r="HH147" i="102" s="1"/>
  <c r="HI147" i="102" s="1"/>
  <c r="HJ147" i="102" s="1"/>
  <c r="HG122" i="102"/>
  <c r="GZ124" i="102"/>
  <c r="HJ35" i="102"/>
  <c r="EW84" i="100" l="1"/>
  <c r="FR140" i="102"/>
  <c r="EW2" i="102"/>
  <c r="EV55" i="100" s="1"/>
  <c r="EY152" i="102"/>
  <c r="GG132" i="102"/>
  <c r="FA150" i="102"/>
  <c r="GA137" i="102"/>
  <c r="GO129" i="102"/>
  <c r="GT125" i="102"/>
  <c r="HA124" i="102"/>
  <c r="HH122" i="102"/>
  <c r="EX84" i="100" l="1"/>
  <c r="EW82" i="100"/>
  <c r="EW67" i="100" s="1"/>
  <c r="B155" i="102" s="1"/>
  <c r="EX155" i="102" s="1"/>
  <c r="FS140" i="102"/>
  <c r="GB137" i="102"/>
  <c r="FB150" i="102"/>
  <c r="GU125" i="102"/>
  <c r="GH132" i="102"/>
  <c r="GP129" i="102"/>
  <c r="EZ152" i="102"/>
  <c r="HB124" i="102"/>
  <c r="HI122" i="102"/>
  <c r="EY84" i="100" l="1"/>
  <c r="EX82" i="100"/>
  <c r="GV125" i="102"/>
  <c r="EX67" i="100"/>
  <c r="B156" i="102" s="1"/>
  <c r="EY156" i="102" s="1"/>
  <c r="EZ156" i="102" s="1"/>
  <c r="FA156" i="102" s="1"/>
  <c r="FB156" i="102" s="1"/>
  <c r="FC156" i="102" s="1"/>
  <c r="FD156" i="102" s="1"/>
  <c r="FE156" i="102" s="1"/>
  <c r="FF156" i="102" s="1"/>
  <c r="FG156" i="102" s="1"/>
  <c r="FH156" i="102" s="1"/>
  <c r="FI156" i="102" s="1"/>
  <c r="FJ156" i="102" s="1"/>
  <c r="FK156" i="102" s="1"/>
  <c r="FL156" i="102" s="1"/>
  <c r="FM156" i="102" s="1"/>
  <c r="FN156" i="102" s="1"/>
  <c r="FO156" i="102" s="1"/>
  <c r="FP156" i="102" s="1"/>
  <c r="FQ156" i="102" s="1"/>
  <c r="FR156" i="102" s="1"/>
  <c r="FS156" i="102" s="1"/>
  <c r="FT156" i="102" s="1"/>
  <c r="FU156" i="102" s="1"/>
  <c r="FV156" i="102" s="1"/>
  <c r="FW156" i="102" s="1"/>
  <c r="FX156" i="102" s="1"/>
  <c r="FY156" i="102" s="1"/>
  <c r="FZ156" i="102" s="1"/>
  <c r="GA156" i="102" s="1"/>
  <c r="GB156" i="102" s="1"/>
  <c r="GC156" i="102" s="1"/>
  <c r="GD156" i="102" s="1"/>
  <c r="GE156" i="102" s="1"/>
  <c r="GF156" i="102" s="1"/>
  <c r="GG156" i="102" s="1"/>
  <c r="GH156" i="102" s="1"/>
  <c r="GI156" i="102" s="1"/>
  <c r="GJ156" i="102" s="1"/>
  <c r="GK156" i="102" s="1"/>
  <c r="GL156" i="102" s="1"/>
  <c r="GM156" i="102" s="1"/>
  <c r="GN156" i="102" s="1"/>
  <c r="GO156" i="102" s="1"/>
  <c r="GP156" i="102" s="1"/>
  <c r="GQ156" i="102" s="1"/>
  <c r="GR156" i="102" s="1"/>
  <c r="GS156" i="102" s="1"/>
  <c r="GT156" i="102" s="1"/>
  <c r="GU156" i="102" s="1"/>
  <c r="GV156" i="102" s="1"/>
  <c r="GW156" i="102" s="1"/>
  <c r="GX156" i="102" s="1"/>
  <c r="GY156" i="102" s="1"/>
  <c r="GZ156" i="102" s="1"/>
  <c r="HA156" i="102" s="1"/>
  <c r="HB156" i="102" s="1"/>
  <c r="HC156" i="102" s="1"/>
  <c r="HD156" i="102" s="1"/>
  <c r="HE156" i="102" s="1"/>
  <c r="HF156" i="102" s="1"/>
  <c r="HG156" i="102" s="1"/>
  <c r="HH156" i="102" s="1"/>
  <c r="HI156" i="102" s="1"/>
  <c r="HJ156" i="102" s="1"/>
  <c r="EY155" i="102"/>
  <c r="EX2" i="102"/>
  <c r="EW55" i="100" s="1"/>
  <c r="FC150" i="102"/>
  <c r="FA152" i="102"/>
  <c r="GC137" i="102"/>
  <c r="GQ129" i="102"/>
  <c r="GI132" i="102"/>
  <c r="FT140" i="102"/>
  <c r="HJ122" i="102"/>
  <c r="HC124" i="102"/>
  <c r="EY82" i="100" l="1"/>
  <c r="EY67" i="100" s="1"/>
  <c r="B157" i="102" s="1"/>
  <c r="EZ157" i="102" s="1"/>
  <c r="FA157" i="102" s="1"/>
  <c r="FB157" i="102" s="1"/>
  <c r="FC157" i="102" s="1"/>
  <c r="FD157" i="102" s="1"/>
  <c r="FE157" i="102" s="1"/>
  <c r="FF157" i="102" s="1"/>
  <c r="FG157" i="102" s="1"/>
  <c r="FH157" i="102" s="1"/>
  <c r="FI157" i="102" s="1"/>
  <c r="FJ157" i="102" s="1"/>
  <c r="FK157" i="102" s="1"/>
  <c r="FL157" i="102" s="1"/>
  <c r="FM157" i="102" s="1"/>
  <c r="FN157" i="102" s="1"/>
  <c r="FO157" i="102" s="1"/>
  <c r="FP157" i="102" s="1"/>
  <c r="FQ157" i="102" s="1"/>
  <c r="FR157" i="102" s="1"/>
  <c r="FS157" i="102" s="1"/>
  <c r="FT157" i="102" s="1"/>
  <c r="FU157" i="102" s="1"/>
  <c r="FV157" i="102" s="1"/>
  <c r="FW157" i="102" s="1"/>
  <c r="FX157" i="102" s="1"/>
  <c r="FY157" i="102" s="1"/>
  <c r="FZ157" i="102" s="1"/>
  <c r="GA157" i="102" s="1"/>
  <c r="GB157" i="102" s="1"/>
  <c r="GC157" i="102" s="1"/>
  <c r="GD157" i="102" s="1"/>
  <c r="GE157" i="102" s="1"/>
  <c r="GF157" i="102" s="1"/>
  <c r="GG157" i="102" s="1"/>
  <c r="GH157" i="102" s="1"/>
  <c r="GI157" i="102" s="1"/>
  <c r="GJ157" i="102" s="1"/>
  <c r="GK157" i="102" s="1"/>
  <c r="GL157" i="102" s="1"/>
  <c r="GM157" i="102" s="1"/>
  <c r="GN157" i="102" s="1"/>
  <c r="GO157" i="102" s="1"/>
  <c r="GP157" i="102" s="1"/>
  <c r="GQ157" i="102" s="1"/>
  <c r="GR157" i="102" s="1"/>
  <c r="GS157" i="102" s="1"/>
  <c r="GT157" i="102" s="1"/>
  <c r="GU157" i="102" s="1"/>
  <c r="GV157" i="102" s="1"/>
  <c r="GW157" i="102" s="1"/>
  <c r="GX157" i="102" s="1"/>
  <c r="GY157" i="102" s="1"/>
  <c r="GZ157" i="102" s="1"/>
  <c r="HA157" i="102" s="1"/>
  <c r="HB157" i="102" s="1"/>
  <c r="HC157" i="102" s="1"/>
  <c r="HD157" i="102" s="1"/>
  <c r="HE157" i="102" s="1"/>
  <c r="HF157" i="102" s="1"/>
  <c r="HG157" i="102" s="1"/>
  <c r="HH157" i="102" s="1"/>
  <c r="HI157" i="102" s="1"/>
  <c r="HJ157" i="102" s="1"/>
  <c r="EZ82" i="100"/>
  <c r="FU140" i="102"/>
  <c r="FB152" i="102"/>
  <c r="GJ132" i="102"/>
  <c r="EZ155" i="102"/>
  <c r="EY2" i="102"/>
  <c r="EX55" i="100" s="1"/>
  <c r="GR129" i="102"/>
  <c r="GW125" i="102"/>
  <c r="GD137" i="102"/>
  <c r="FD150" i="102"/>
  <c r="HD124" i="102"/>
  <c r="EZ84" i="100" l="1"/>
  <c r="FE150" i="102"/>
  <c r="GK132" i="102"/>
  <c r="GE137" i="102"/>
  <c r="GX125" i="102"/>
  <c r="EZ67" i="100"/>
  <c r="B158" i="102" s="1"/>
  <c r="FA158" i="102" s="1"/>
  <c r="FB158" i="102" s="1"/>
  <c r="FC158" i="102" s="1"/>
  <c r="FD158" i="102" s="1"/>
  <c r="FE158" i="102" s="1"/>
  <c r="FF158" i="102" s="1"/>
  <c r="FG158" i="102" s="1"/>
  <c r="FH158" i="102" s="1"/>
  <c r="FI158" i="102" s="1"/>
  <c r="FJ158" i="102" s="1"/>
  <c r="FK158" i="102" s="1"/>
  <c r="FL158" i="102" s="1"/>
  <c r="FM158" i="102" s="1"/>
  <c r="FN158" i="102" s="1"/>
  <c r="FO158" i="102" s="1"/>
  <c r="FP158" i="102" s="1"/>
  <c r="FQ158" i="102" s="1"/>
  <c r="FR158" i="102" s="1"/>
  <c r="FS158" i="102" s="1"/>
  <c r="FT158" i="102" s="1"/>
  <c r="FU158" i="102" s="1"/>
  <c r="FV158" i="102" s="1"/>
  <c r="FW158" i="102" s="1"/>
  <c r="FX158" i="102" s="1"/>
  <c r="FY158" i="102" s="1"/>
  <c r="FZ158" i="102" s="1"/>
  <c r="GA158" i="102" s="1"/>
  <c r="GB158" i="102" s="1"/>
  <c r="GC158" i="102" s="1"/>
  <c r="GD158" i="102" s="1"/>
  <c r="GE158" i="102" s="1"/>
  <c r="GF158" i="102" s="1"/>
  <c r="GG158" i="102" s="1"/>
  <c r="GH158" i="102" s="1"/>
  <c r="GI158" i="102" s="1"/>
  <c r="GJ158" i="102" s="1"/>
  <c r="GK158" i="102" s="1"/>
  <c r="GL158" i="102" s="1"/>
  <c r="GM158" i="102" s="1"/>
  <c r="GN158" i="102" s="1"/>
  <c r="GO158" i="102" s="1"/>
  <c r="GP158" i="102" s="1"/>
  <c r="GQ158" i="102" s="1"/>
  <c r="GR158" i="102" s="1"/>
  <c r="GS158" i="102" s="1"/>
  <c r="GT158" i="102" s="1"/>
  <c r="GU158" i="102" s="1"/>
  <c r="GV158" i="102" s="1"/>
  <c r="GW158" i="102" s="1"/>
  <c r="GX158" i="102" s="1"/>
  <c r="GY158" i="102" s="1"/>
  <c r="GZ158" i="102" s="1"/>
  <c r="HA158" i="102" s="1"/>
  <c r="HB158" i="102" s="1"/>
  <c r="HC158" i="102" s="1"/>
  <c r="HD158" i="102" s="1"/>
  <c r="HE158" i="102" s="1"/>
  <c r="HF158" i="102" s="1"/>
  <c r="HG158" i="102" s="1"/>
  <c r="HH158" i="102" s="1"/>
  <c r="HI158" i="102" s="1"/>
  <c r="HJ158" i="102" s="1"/>
  <c r="FC152" i="102"/>
  <c r="GS129" i="102"/>
  <c r="FA155" i="102"/>
  <c r="EZ2" i="102"/>
  <c r="EY55" i="100" s="1"/>
  <c r="FV140" i="102"/>
  <c r="HE124" i="102"/>
  <c r="FA84" i="100" l="1"/>
  <c r="FB84" i="100"/>
  <c r="FA82" i="100"/>
  <c r="FA67" i="100" s="1"/>
  <c r="B159" i="102" s="1"/>
  <c r="FB159" i="102" s="1"/>
  <c r="FC159" i="102" s="1"/>
  <c r="FD159" i="102" s="1"/>
  <c r="FE159" i="102" s="1"/>
  <c r="FF159" i="102" s="1"/>
  <c r="FG159" i="102" s="1"/>
  <c r="FH159" i="102" s="1"/>
  <c r="FI159" i="102" s="1"/>
  <c r="FJ159" i="102" s="1"/>
  <c r="FK159" i="102" s="1"/>
  <c r="FL159" i="102" s="1"/>
  <c r="FM159" i="102" s="1"/>
  <c r="FN159" i="102" s="1"/>
  <c r="FO159" i="102" s="1"/>
  <c r="FP159" i="102" s="1"/>
  <c r="FQ159" i="102" s="1"/>
  <c r="FR159" i="102" s="1"/>
  <c r="FS159" i="102" s="1"/>
  <c r="FT159" i="102" s="1"/>
  <c r="FU159" i="102" s="1"/>
  <c r="FV159" i="102" s="1"/>
  <c r="FW159" i="102" s="1"/>
  <c r="FX159" i="102" s="1"/>
  <c r="FY159" i="102" s="1"/>
  <c r="FZ159" i="102" s="1"/>
  <c r="GA159" i="102" s="1"/>
  <c r="GB159" i="102" s="1"/>
  <c r="GC159" i="102" s="1"/>
  <c r="GD159" i="102" s="1"/>
  <c r="GE159" i="102" s="1"/>
  <c r="GF159" i="102" s="1"/>
  <c r="GG159" i="102" s="1"/>
  <c r="GH159" i="102" s="1"/>
  <c r="GI159" i="102" s="1"/>
  <c r="GJ159" i="102" s="1"/>
  <c r="GK159" i="102" s="1"/>
  <c r="GL159" i="102" s="1"/>
  <c r="GM159" i="102" s="1"/>
  <c r="GN159" i="102" s="1"/>
  <c r="GO159" i="102" s="1"/>
  <c r="GP159" i="102" s="1"/>
  <c r="GQ159" i="102" s="1"/>
  <c r="GR159" i="102" s="1"/>
  <c r="GS159" i="102" s="1"/>
  <c r="GT159" i="102" s="1"/>
  <c r="GU159" i="102" s="1"/>
  <c r="GV159" i="102" s="1"/>
  <c r="GW159" i="102" s="1"/>
  <c r="GX159" i="102" s="1"/>
  <c r="GY159" i="102" s="1"/>
  <c r="GZ159" i="102" s="1"/>
  <c r="HA159" i="102" s="1"/>
  <c r="HB159" i="102" s="1"/>
  <c r="HC159" i="102" s="1"/>
  <c r="HD159" i="102" s="1"/>
  <c r="HE159" i="102" s="1"/>
  <c r="HF159" i="102" s="1"/>
  <c r="HG159" i="102" s="1"/>
  <c r="HH159" i="102" s="1"/>
  <c r="HI159" i="102" s="1"/>
  <c r="HJ159" i="102" s="1"/>
  <c r="GF137" i="102"/>
  <c r="GL132" i="102"/>
  <c r="FB155" i="102"/>
  <c r="FA2" i="102"/>
  <c r="EZ55" i="100" s="1"/>
  <c r="FD152" i="102"/>
  <c r="FF150" i="102"/>
  <c r="GY125" i="102"/>
  <c r="FW140" i="102"/>
  <c r="GT129" i="102"/>
  <c r="HF124" i="102"/>
  <c r="FB82" i="100" l="1"/>
  <c r="FB67" i="100" s="1"/>
  <c r="B160" i="102" s="1"/>
  <c r="FC160" i="102" s="1"/>
  <c r="FD160" i="102" s="1"/>
  <c r="FE160" i="102" s="1"/>
  <c r="FF160" i="102" s="1"/>
  <c r="FG160" i="102" s="1"/>
  <c r="FH160" i="102" s="1"/>
  <c r="FI160" i="102" s="1"/>
  <c r="FJ160" i="102" s="1"/>
  <c r="FK160" i="102" s="1"/>
  <c r="FL160" i="102" s="1"/>
  <c r="FM160" i="102" s="1"/>
  <c r="FN160" i="102" s="1"/>
  <c r="FO160" i="102" s="1"/>
  <c r="FP160" i="102" s="1"/>
  <c r="FQ160" i="102" s="1"/>
  <c r="FR160" i="102" s="1"/>
  <c r="FS160" i="102" s="1"/>
  <c r="FT160" i="102" s="1"/>
  <c r="FU160" i="102" s="1"/>
  <c r="FV160" i="102" s="1"/>
  <c r="FW160" i="102" s="1"/>
  <c r="FX160" i="102" s="1"/>
  <c r="FY160" i="102" s="1"/>
  <c r="FZ160" i="102" s="1"/>
  <c r="GA160" i="102" s="1"/>
  <c r="GB160" i="102" s="1"/>
  <c r="GC160" i="102" s="1"/>
  <c r="GD160" i="102" s="1"/>
  <c r="GE160" i="102" s="1"/>
  <c r="GF160" i="102" s="1"/>
  <c r="GG160" i="102" s="1"/>
  <c r="GH160" i="102" s="1"/>
  <c r="GI160" i="102" s="1"/>
  <c r="GJ160" i="102" s="1"/>
  <c r="GK160" i="102" s="1"/>
  <c r="GL160" i="102" s="1"/>
  <c r="GM160" i="102" s="1"/>
  <c r="GN160" i="102" s="1"/>
  <c r="GO160" i="102" s="1"/>
  <c r="GP160" i="102" s="1"/>
  <c r="GQ160" i="102" s="1"/>
  <c r="GR160" i="102" s="1"/>
  <c r="GS160" i="102" s="1"/>
  <c r="GT160" i="102" s="1"/>
  <c r="GU160" i="102" s="1"/>
  <c r="GV160" i="102" s="1"/>
  <c r="GW160" i="102" s="1"/>
  <c r="GX160" i="102" s="1"/>
  <c r="GY160" i="102" s="1"/>
  <c r="GZ160" i="102" s="1"/>
  <c r="HA160" i="102" s="1"/>
  <c r="HB160" i="102" s="1"/>
  <c r="HC160" i="102" s="1"/>
  <c r="HD160" i="102" s="1"/>
  <c r="HE160" i="102" s="1"/>
  <c r="HF160" i="102" s="1"/>
  <c r="HG160" i="102" s="1"/>
  <c r="HH160" i="102" s="1"/>
  <c r="HI160" i="102" s="1"/>
  <c r="HJ160" i="102" s="1"/>
  <c r="GZ125" i="102"/>
  <c r="FC155" i="102"/>
  <c r="FB2" i="102"/>
  <c r="FA55" i="100" s="1"/>
  <c r="GU129" i="102"/>
  <c r="GM132" i="102"/>
  <c r="FX140" i="102"/>
  <c r="FG150" i="102"/>
  <c r="FH150" i="102" s="1"/>
  <c r="FI150" i="102" s="1"/>
  <c r="FJ150" i="102" s="1"/>
  <c r="FK150" i="102" s="1"/>
  <c r="FL150" i="102" s="1"/>
  <c r="FM150" i="102" s="1"/>
  <c r="FN150" i="102" s="1"/>
  <c r="FO150" i="102" s="1"/>
  <c r="FP150" i="102" s="1"/>
  <c r="FQ150" i="102" s="1"/>
  <c r="FR150" i="102" s="1"/>
  <c r="FS150" i="102" s="1"/>
  <c r="FT150" i="102" s="1"/>
  <c r="FU150" i="102" s="1"/>
  <c r="FV150" i="102" s="1"/>
  <c r="FW150" i="102" s="1"/>
  <c r="FX150" i="102" s="1"/>
  <c r="FY150" i="102" s="1"/>
  <c r="FZ150" i="102" s="1"/>
  <c r="GA150" i="102" s="1"/>
  <c r="GB150" i="102" s="1"/>
  <c r="GC150" i="102" s="1"/>
  <c r="GD150" i="102" s="1"/>
  <c r="GE150" i="102" s="1"/>
  <c r="GF150" i="102" s="1"/>
  <c r="GG150" i="102" s="1"/>
  <c r="GH150" i="102" s="1"/>
  <c r="GI150" i="102" s="1"/>
  <c r="GJ150" i="102" s="1"/>
  <c r="GK150" i="102" s="1"/>
  <c r="GL150" i="102" s="1"/>
  <c r="GM150" i="102" s="1"/>
  <c r="GN150" i="102" s="1"/>
  <c r="GO150" i="102" s="1"/>
  <c r="GP150" i="102" s="1"/>
  <c r="GQ150" i="102" s="1"/>
  <c r="GR150" i="102" s="1"/>
  <c r="GS150" i="102" s="1"/>
  <c r="GT150" i="102" s="1"/>
  <c r="GU150" i="102" s="1"/>
  <c r="GV150" i="102" s="1"/>
  <c r="GW150" i="102" s="1"/>
  <c r="GX150" i="102" s="1"/>
  <c r="GY150" i="102" s="1"/>
  <c r="GZ150" i="102" s="1"/>
  <c r="HA150" i="102" s="1"/>
  <c r="HB150" i="102" s="1"/>
  <c r="HC150" i="102" s="1"/>
  <c r="HD150" i="102" s="1"/>
  <c r="HE150" i="102" s="1"/>
  <c r="HF150" i="102" s="1"/>
  <c r="HG150" i="102" s="1"/>
  <c r="HH150" i="102" s="1"/>
  <c r="HI150" i="102" s="1"/>
  <c r="HJ150" i="102" s="1"/>
  <c r="FE152" i="102"/>
  <c r="GG137" i="102"/>
  <c r="FC84" i="100"/>
  <c r="HG124" i="102"/>
  <c r="FD84" i="100" l="1"/>
  <c r="GV129" i="102"/>
  <c r="FD155" i="102"/>
  <c r="FC2" i="102"/>
  <c r="FB55" i="100" s="1"/>
  <c r="GH137" i="102"/>
  <c r="GN132" i="102"/>
  <c r="HA125" i="102"/>
  <c r="FY140" i="102"/>
  <c r="FF152" i="102"/>
  <c r="HH124" i="102"/>
  <c r="FG152" i="102" l="1"/>
  <c r="GI137" i="102"/>
  <c r="FZ140" i="102"/>
  <c r="FE155" i="102"/>
  <c r="HB125" i="102"/>
  <c r="FC82" i="100"/>
  <c r="FC67" i="100" s="1"/>
  <c r="B161" i="102" s="1"/>
  <c r="FD161" i="102" s="1"/>
  <c r="FE161" i="102" s="1"/>
  <c r="FF161" i="102" s="1"/>
  <c r="FG161" i="102" s="1"/>
  <c r="FH161" i="102" s="1"/>
  <c r="FI161" i="102" s="1"/>
  <c r="FJ161" i="102" s="1"/>
  <c r="FK161" i="102" s="1"/>
  <c r="FL161" i="102" s="1"/>
  <c r="FM161" i="102" s="1"/>
  <c r="FN161" i="102" s="1"/>
  <c r="FO161" i="102" s="1"/>
  <c r="FP161" i="102" s="1"/>
  <c r="FQ161" i="102" s="1"/>
  <c r="FR161" i="102" s="1"/>
  <c r="FS161" i="102" s="1"/>
  <c r="FT161" i="102" s="1"/>
  <c r="FU161" i="102" s="1"/>
  <c r="FV161" i="102" s="1"/>
  <c r="FW161" i="102" s="1"/>
  <c r="FX161" i="102" s="1"/>
  <c r="FY161" i="102" s="1"/>
  <c r="FZ161" i="102" s="1"/>
  <c r="GA161" i="102" s="1"/>
  <c r="GB161" i="102" s="1"/>
  <c r="GC161" i="102" s="1"/>
  <c r="GD161" i="102" s="1"/>
  <c r="GE161" i="102" s="1"/>
  <c r="GF161" i="102" s="1"/>
  <c r="GG161" i="102" s="1"/>
  <c r="GH161" i="102" s="1"/>
  <c r="GI161" i="102" s="1"/>
  <c r="GJ161" i="102" s="1"/>
  <c r="GK161" i="102" s="1"/>
  <c r="GL161" i="102" s="1"/>
  <c r="GM161" i="102" s="1"/>
  <c r="GN161" i="102" s="1"/>
  <c r="GO161" i="102" s="1"/>
  <c r="GP161" i="102" s="1"/>
  <c r="GQ161" i="102" s="1"/>
  <c r="GR161" i="102" s="1"/>
  <c r="GS161" i="102" s="1"/>
  <c r="GT161" i="102" s="1"/>
  <c r="GU161" i="102" s="1"/>
  <c r="GV161" i="102" s="1"/>
  <c r="GW161" i="102" s="1"/>
  <c r="GX161" i="102" s="1"/>
  <c r="GY161" i="102" s="1"/>
  <c r="GZ161" i="102" s="1"/>
  <c r="HA161" i="102" s="1"/>
  <c r="HB161" i="102" s="1"/>
  <c r="HC161" i="102" s="1"/>
  <c r="HD161" i="102" s="1"/>
  <c r="HE161" i="102" s="1"/>
  <c r="HF161" i="102" s="1"/>
  <c r="HG161" i="102" s="1"/>
  <c r="HH161" i="102" s="1"/>
  <c r="HI161" i="102" s="1"/>
  <c r="HJ161" i="102" s="1"/>
  <c r="GO132" i="102"/>
  <c r="GW129" i="102"/>
  <c r="HI124" i="102"/>
  <c r="FD82" i="100" l="1"/>
  <c r="FD67" i="100" s="1"/>
  <c r="B162" i="102" s="1"/>
  <c r="FE162" i="102" s="1"/>
  <c r="FF162" i="102" s="1"/>
  <c r="FG162" i="102" s="1"/>
  <c r="FH162" i="102" s="1"/>
  <c r="FI162" i="102" s="1"/>
  <c r="FJ162" i="102" s="1"/>
  <c r="FK162" i="102" s="1"/>
  <c r="FL162" i="102" s="1"/>
  <c r="FM162" i="102" s="1"/>
  <c r="FN162" i="102" s="1"/>
  <c r="FO162" i="102" s="1"/>
  <c r="FP162" i="102" s="1"/>
  <c r="FQ162" i="102" s="1"/>
  <c r="FR162" i="102" s="1"/>
  <c r="FS162" i="102" s="1"/>
  <c r="FT162" i="102" s="1"/>
  <c r="FU162" i="102" s="1"/>
  <c r="FV162" i="102" s="1"/>
  <c r="FW162" i="102" s="1"/>
  <c r="FX162" i="102" s="1"/>
  <c r="FY162" i="102" s="1"/>
  <c r="FZ162" i="102" s="1"/>
  <c r="GA162" i="102" s="1"/>
  <c r="GB162" i="102" s="1"/>
  <c r="GC162" i="102" s="1"/>
  <c r="GD162" i="102" s="1"/>
  <c r="GE162" i="102" s="1"/>
  <c r="GF162" i="102" s="1"/>
  <c r="GG162" i="102" s="1"/>
  <c r="GH162" i="102" s="1"/>
  <c r="GI162" i="102" s="1"/>
  <c r="GJ162" i="102" s="1"/>
  <c r="GK162" i="102" s="1"/>
  <c r="GL162" i="102" s="1"/>
  <c r="GM162" i="102" s="1"/>
  <c r="GN162" i="102" s="1"/>
  <c r="GO162" i="102" s="1"/>
  <c r="GP162" i="102" s="1"/>
  <c r="GQ162" i="102" s="1"/>
  <c r="GR162" i="102" s="1"/>
  <c r="GS162" i="102" s="1"/>
  <c r="GT162" i="102" s="1"/>
  <c r="GU162" i="102" s="1"/>
  <c r="GV162" i="102" s="1"/>
  <c r="GW162" i="102" s="1"/>
  <c r="GX162" i="102" s="1"/>
  <c r="GY162" i="102" s="1"/>
  <c r="GZ162" i="102" s="1"/>
  <c r="HA162" i="102" s="1"/>
  <c r="HB162" i="102" s="1"/>
  <c r="HC162" i="102" s="1"/>
  <c r="HD162" i="102" s="1"/>
  <c r="HE162" i="102" s="1"/>
  <c r="HF162" i="102" s="1"/>
  <c r="HG162" i="102" s="1"/>
  <c r="HH162" i="102" s="1"/>
  <c r="HI162" i="102" s="1"/>
  <c r="HJ162" i="102" s="1"/>
  <c r="GA140" i="102"/>
  <c r="GX129" i="102"/>
  <c r="HC125" i="102"/>
  <c r="GJ137" i="102"/>
  <c r="FD2" i="102"/>
  <c r="FC55" i="100" s="1"/>
  <c r="GP132" i="102"/>
  <c r="FF155" i="102"/>
  <c r="FH152" i="102"/>
  <c r="FI152" i="102" s="1"/>
  <c r="FJ152" i="102" s="1"/>
  <c r="FK152" i="102" s="1"/>
  <c r="FL152" i="102" s="1"/>
  <c r="FM152" i="102" s="1"/>
  <c r="FN152" i="102" s="1"/>
  <c r="FO152" i="102" s="1"/>
  <c r="FP152" i="102" s="1"/>
  <c r="FQ152" i="102" s="1"/>
  <c r="FR152" i="102" s="1"/>
  <c r="FS152" i="102" s="1"/>
  <c r="FT152" i="102" s="1"/>
  <c r="FU152" i="102" s="1"/>
  <c r="FV152" i="102" s="1"/>
  <c r="FW152" i="102" s="1"/>
  <c r="FX152" i="102" s="1"/>
  <c r="FY152" i="102" s="1"/>
  <c r="FZ152" i="102" s="1"/>
  <c r="GA152" i="102" s="1"/>
  <c r="GB152" i="102" s="1"/>
  <c r="GC152" i="102" s="1"/>
  <c r="GD152" i="102" s="1"/>
  <c r="GE152" i="102" s="1"/>
  <c r="GF152" i="102" s="1"/>
  <c r="GG152" i="102" s="1"/>
  <c r="GH152" i="102" s="1"/>
  <c r="GI152" i="102" s="1"/>
  <c r="GJ152" i="102" s="1"/>
  <c r="GK152" i="102" s="1"/>
  <c r="GL152" i="102" s="1"/>
  <c r="GM152" i="102" s="1"/>
  <c r="GN152" i="102" s="1"/>
  <c r="GO152" i="102" s="1"/>
  <c r="GP152" i="102" s="1"/>
  <c r="GQ152" i="102" s="1"/>
  <c r="GR152" i="102" s="1"/>
  <c r="GS152" i="102" s="1"/>
  <c r="GT152" i="102" s="1"/>
  <c r="GU152" i="102" s="1"/>
  <c r="GV152" i="102" s="1"/>
  <c r="GW152" i="102" s="1"/>
  <c r="GX152" i="102" s="1"/>
  <c r="GY152" i="102" s="1"/>
  <c r="GZ152" i="102" s="1"/>
  <c r="HA152" i="102" s="1"/>
  <c r="HB152" i="102" s="1"/>
  <c r="HC152" i="102" s="1"/>
  <c r="HD152" i="102" s="1"/>
  <c r="HE152" i="102" s="1"/>
  <c r="HF152" i="102" s="1"/>
  <c r="HG152" i="102" s="1"/>
  <c r="HH152" i="102" s="1"/>
  <c r="HI152" i="102" s="1"/>
  <c r="HJ152" i="102" s="1"/>
  <c r="HJ124" i="102"/>
  <c r="FE82" i="100" l="1"/>
  <c r="FE2" i="102"/>
  <c r="FD55" i="100" s="1"/>
  <c r="FG155" i="102"/>
  <c r="GY129" i="102"/>
  <c r="GQ132" i="102"/>
  <c r="GB140" i="102"/>
  <c r="GK137" i="102"/>
  <c r="FE84" i="100"/>
  <c r="HD125" i="102"/>
  <c r="FF84" i="100" l="1"/>
  <c r="FE67" i="100"/>
  <c r="B163" i="102" s="1"/>
  <c r="FF163" i="102" s="1"/>
  <c r="FG163" i="102" s="1"/>
  <c r="FH163" i="102" s="1"/>
  <c r="FI163" i="102" s="1"/>
  <c r="FJ163" i="102" s="1"/>
  <c r="FK163" i="102" s="1"/>
  <c r="FL163" i="102" s="1"/>
  <c r="FM163" i="102" s="1"/>
  <c r="FN163" i="102" s="1"/>
  <c r="FO163" i="102" s="1"/>
  <c r="FP163" i="102" s="1"/>
  <c r="FQ163" i="102" s="1"/>
  <c r="FR163" i="102" s="1"/>
  <c r="FS163" i="102" s="1"/>
  <c r="FT163" i="102" s="1"/>
  <c r="FU163" i="102" s="1"/>
  <c r="FV163" i="102" s="1"/>
  <c r="FW163" i="102" s="1"/>
  <c r="FX163" i="102" s="1"/>
  <c r="FY163" i="102" s="1"/>
  <c r="FZ163" i="102" s="1"/>
  <c r="GA163" i="102" s="1"/>
  <c r="GB163" i="102" s="1"/>
  <c r="GC163" i="102" s="1"/>
  <c r="GD163" i="102" s="1"/>
  <c r="GE163" i="102" s="1"/>
  <c r="GF163" i="102" s="1"/>
  <c r="GG163" i="102" s="1"/>
  <c r="GH163" i="102" s="1"/>
  <c r="GI163" i="102" s="1"/>
  <c r="GJ163" i="102" s="1"/>
  <c r="GK163" i="102" s="1"/>
  <c r="GL163" i="102" s="1"/>
  <c r="GM163" i="102" s="1"/>
  <c r="GN163" i="102" s="1"/>
  <c r="GO163" i="102" s="1"/>
  <c r="GP163" i="102" s="1"/>
  <c r="GQ163" i="102" s="1"/>
  <c r="GR163" i="102" s="1"/>
  <c r="GS163" i="102" s="1"/>
  <c r="GT163" i="102" s="1"/>
  <c r="GU163" i="102" s="1"/>
  <c r="GV163" i="102" s="1"/>
  <c r="GW163" i="102" s="1"/>
  <c r="GX163" i="102" s="1"/>
  <c r="GY163" i="102" s="1"/>
  <c r="GZ163" i="102" s="1"/>
  <c r="HA163" i="102" s="1"/>
  <c r="HB163" i="102" s="1"/>
  <c r="HC163" i="102" s="1"/>
  <c r="HD163" i="102" s="1"/>
  <c r="HE163" i="102" s="1"/>
  <c r="HF163" i="102" s="1"/>
  <c r="HG163" i="102" s="1"/>
  <c r="HH163" i="102" s="1"/>
  <c r="HI163" i="102" s="1"/>
  <c r="HJ163" i="102" s="1"/>
  <c r="GL137" i="102"/>
  <c r="HE125" i="102"/>
  <c r="GR132" i="102"/>
  <c r="GZ129" i="102"/>
  <c r="FF2" i="102"/>
  <c r="FE55" i="100" s="1"/>
  <c r="GC140" i="102"/>
  <c r="FH155" i="102"/>
  <c r="FI155" i="102" s="1"/>
  <c r="FJ155" i="102" s="1"/>
  <c r="FK155" i="102" s="1"/>
  <c r="FL155" i="102" s="1"/>
  <c r="FM155" i="102" s="1"/>
  <c r="FN155" i="102" s="1"/>
  <c r="FO155" i="102" s="1"/>
  <c r="FP155" i="102" s="1"/>
  <c r="FQ155" i="102" s="1"/>
  <c r="FR155" i="102" s="1"/>
  <c r="FS155" i="102" s="1"/>
  <c r="FT155" i="102" s="1"/>
  <c r="FU155" i="102" s="1"/>
  <c r="FV155" i="102" s="1"/>
  <c r="FW155" i="102" s="1"/>
  <c r="FX155" i="102" s="1"/>
  <c r="FY155" i="102" s="1"/>
  <c r="FZ155" i="102" s="1"/>
  <c r="GA155" i="102" s="1"/>
  <c r="GB155" i="102" s="1"/>
  <c r="GC155" i="102" s="1"/>
  <c r="GD155" i="102" s="1"/>
  <c r="GE155" i="102" s="1"/>
  <c r="GF155" i="102" s="1"/>
  <c r="GG155" i="102" s="1"/>
  <c r="GH155" i="102" s="1"/>
  <c r="GI155" i="102" s="1"/>
  <c r="GJ155" i="102" s="1"/>
  <c r="GK155" i="102" s="1"/>
  <c r="GL155" i="102" s="1"/>
  <c r="GM155" i="102" s="1"/>
  <c r="GN155" i="102" s="1"/>
  <c r="GO155" i="102" s="1"/>
  <c r="GP155" i="102" s="1"/>
  <c r="GQ155" i="102" s="1"/>
  <c r="GR155" i="102" s="1"/>
  <c r="GS155" i="102" s="1"/>
  <c r="GT155" i="102" s="1"/>
  <c r="GU155" i="102" s="1"/>
  <c r="GV155" i="102" s="1"/>
  <c r="GW155" i="102" s="1"/>
  <c r="GX155" i="102" s="1"/>
  <c r="GY155" i="102" s="1"/>
  <c r="GZ155" i="102" s="1"/>
  <c r="HA155" i="102" s="1"/>
  <c r="HB155" i="102" s="1"/>
  <c r="HC155" i="102" s="1"/>
  <c r="HD155" i="102" s="1"/>
  <c r="HE155" i="102" s="1"/>
  <c r="HF155" i="102" s="1"/>
  <c r="HG155" i="102" s="1"/>
  <c r="HH155" i="102" s="1"/>
  <c r="HI155" i="102" s="1"/>
  <c r="HJ155" i="102" s="1"/>
  <c r="FF82" i="100" l="1"/>
  <c r="FF67" i="100" s="1"/>
  <c r="B164" i="102" s="1"/>
  <c r="FG164" i="102" s="1"/>
  <c r="FG84" i="100"/>
  <c r="HF125" i="102"/>
  <c r="GD140" i="102"/>
  <c r="HA129" i="102"/>
  <c r="GS132" i="102"/>
  <c r="GM137" i="102"/>
  <c r="FG82" i="100" l="1"/>
  <c r="FG67" i="100" s="1"/>
  <c r="B165" i="102" s="1"/>
  <c r="FH165" i="102" s="1"/>
  <c r="GT132" i="102"/>
  <c r="HG125" i="102"/>
  <c r="HB129" i="102"/>
  <c r="GE140" i="102"/>
  <c r="GN137" i="102"/>
  <c r="FH164" i="102"/>
  <c r="FI164" i="102" s="1"/>
  <c r="FJ164" i="102" s="1"/>
  <c r="FK164" i="102" s="1"/>
  <c r="FL164" i="102" s="1"/>
  <c r="FM164" i="102" s="1"/>
  <c r="FN164" i="102" s="1"/>
  <c r="FO164" i="102" s="1"/>
  <c r="FP164" i="102" s="1"/>
  <c r="FQ164" i="102" s="1"/>
  <c r="FR164" i="102" s="1"/>
  <c r="FS164" i="102" s="1"/>
  <c r="FT164" i="102" s="1"/>
  <c r="FU164" i="102" s="1"/>
  <c r="FV164" i="102" s="1"/>
  <c r="FW164" i="102" s="1"/>
  <c r="FX164" i="102" s="1"/>
  <c r="FY164" i="102" s="1"/>
  <c r="FZ164" i="102" s="1"/>
  <c r="GA164" i="102" s="1"/>
  <c r="GB164" i="102" s="1"/>
  <c r="GC164" i="102" s="1"/>
  <c r="GD164" i="102" s="1"/>
  <c r="GE164" i="102" s="1"/>
  <c r="GF164" i="102" s="1"/>
  <c r="GG164" i="102" s="1"/>
  <c r="GH164" i="102" s="1"/>
  <c r="GI164" i="102" s="1"/>
  <c r="GJ164" i="102" s="1"/>
  <c r="GK164" i="102" s="1"/>
  <c r="GL164" i="102" s="1"/>
  <c r="GM164" i="102" s="1"/>
  <c r="GN164" i="102" s="1"/>
  <c r="GO164" i="102" s="1"/>
  <c r="GP164" i="102" s="1"/>
  <c r="GQ164" i="102" s="1"/>
  <c r="GR164" i="102" s="1"/>
  <c r="GS164" i="102" s="1"/>
  <c r="GT164" i="102" s="1"/>
  <c r="GU164" i="102" s="1"/>
  <c r="GV164" i="102" s="1"/>
  <c r="GW164" i="102" s="1"/>
  <c r="GX164" i="102" s="1"/>
  <c r="GY164" i="102" s="1"/>
  <c r="GZ164" i="102" s="1"/>
  <c r="HA164" i="102" s="1"/>
  <c r="HB164" i="102" s="1"/>
  <c r="HC164" i="102" s="1"/>
  <c r="HD164" i="102" s="1"/>
  <c r="HE164" i="102" s="1"/>
  <c r="HF164" i="102" s="1"/>
  <c r="HG164" i="102" s="1"/>
  <c r="HH164" i="102" s="1"/>
  <c r="HI164" i="102" s="1"/>
  <c r="HJ164" i="102" s="1"/>
  <c r="FG2" i="102"/>
  <c r="FF55" i="100" s="1"/>
  <c r="HH125" i="102" l="1"/>
  <c r="GO137" i="102"/>
  <c r="GU132" i="102"/>
  <c r="GF140" i="102"/>
  <c r="FH84" i="100"/>
  <c r="HC129" i="102"/>
  <c r="FI165" i="102"/>
  <c r="FJ165" i="102" s="1"/>
  <c r="FK165" i="102" s="1"/>
  <c r="FL165" i="102" s="1"/>
  <c r="FM165" i="102" s="1"/>
  <c r="FN165" i="102" s="1"/>
  <c r="FO165" i="102" s="1"/>
  <c r="FP165" i="102" s="1"/>
  <c r="FQ165" i="102" s="1"/>
  <c r="FR165" i="102" s="1"/>
  <c r="FS165" i="102" s="1"/>
  <c r="FT165" i="102" s="1"/>
  <c r="FU165" i="102" s="1"/>
  <c r="FV165" i="102" s="1"/>
  <c r="FW165" i="102" s="1"/>
  <c r="FX165" i="102" s="1"/>
  <c r="FY165" i="102" s="1"/>
  <c r="FZ165" i="102" s="1"/>
  <c r="GA165" i="102" s="1"/>
  <c r="GB165" i="102" s="1"/>
  <c r="GC165" i="102" s="1"/>
  <c r="GD165" i="102" s="1"/>
  <c r="GE165" i="102" s="1"/>
  <c r="GF165" i="102" s="1"/>
  <c r="GG165" i="102" s="1"/>
  <c r="GH165" i="102" s="1"/>
  <c r="GI165" i="102" s="1"/>
  <c r="GJ165" i="102" s="1"/>
  <c r="GK165" i="102" s="1"/>
  <c r="GL165" i="102" s="1"/>
  <c r="GM165" i="102" s="1"/>
  <c r="GN165" i="102" s="1"/>
  <c r="GO165" i="102" s="1"/>
  <c r="GP165" i="102" s="1"/>
  <c r="GQ165" i="102" s="1"/>
  <c r="GR165" i="102" s="1"/>
  <c r="GS165" i="102" s="1"/>
  <c r="GT165" i="102" s="1"/>
  <c r="GU165" i="102" s="1"/>
  <c r="GV165" i="102" s="1"/>
  <c r="GW165" i="102" s="1"/>
  <c r="GX165" i="102" s="1"/>
  <c r="GY165" i="102" s="1"/>
  <c r="GZ165" i="102" s="1"/>
  <c r="HA165" i="102" s="1"/>
  <c r="HB165" i="102" s="1"/>
  <c r="HC165" i="102" s="1"/>
  <c r="HD165" i="102" s="1"/>
  <c r="HE165" i="102" s="1"/>
  <c r="HF165" i="102" s="1"/>
  <c r="HG165" i="102" s="1"/>
  <c r="HH165" i="102" s="1"/>
  <c r="HI165" i="102" s="1"/>
  <c r="HJ165" i="102" s="1"/>
  <c r="FH2" i="102"/>
  <c r="FG55" i="100" s="1"/>
  <c r="FH82" i="100" l="1"/>
  <c r="FI84" i="100"/>
  <c r="FH67" i="100"/>
  <c r="B166" i="102" s="1"/>
  <c r="FI166" i="102" s="1"/>
  <c r="GG140" i="102"/>
  <c r="GV132" i="102"/>
  <c r="GP137" i="102"/>
  <c r="HD129" i="102"/>
  <c r="HI125" i="102"/>
  <c r="FI82" i="100" l="1"/>
  <c r="FI67" i="100" s="1"/>
  <c r="B167" i="102" s="1"/>
  <c r="FJ167" i="102" s="1"/>
  <c r="FJ166" i="102"/>
  <c r="FK166" i="102" s="1"/>
  <c r="FL166" i="102" s="1"/>
  <c r="FM166" i="102" s="1"/>
  <c r="FN166" i="102" s="1"/>
  <c r="FO166" i="102" s="1"/>
  <c r="FP166" i="102" s="1"/>
  <c r="FQ166" i="102" s="1"/>
  <c r="FR166" i="102" s="1"/>
  <c r="FS166" i="102" s="1"/>
  <c r="FT166" i="102" s="1"/>
  <c r="FU166" i="102" s="1"/>
  <c r="FV166" i="102" s="1"/>
  <c r="FW166" i="102" s="1"/>
  <c r="FX166" i="102" s="1"/>
  <c r="FY166" i="102" s="1"/>
  <c r="FZ166" i="102" s="1"/>
  <c r="GA166" i="102" s="1"/>
  <c r="GB166" i="102" s="1"/>
  <c r="GC166" i="102" s="1"/>
  <c r="GD166" i="102" s="1"/>
  <c r="GE166" i="102" s="1"/>
  <c r="GF166" i="102" s="1"/>
  <c r="GG166" i="102" s="1"/>
  <c r="GH166" i="102" s="1"/>
  <c r="GI166" i="102" s="1"/>
  <c r="GJ166" i="102" s="1"/>
  <c r="GK166" i="102" s="1"/>
  <c r="GL166" i="102" s="1"/>
  <c r="GM166" i="102" s="1"/>
  <c r="GN166" i="102" s="1"/>
  <c r="GO166" i="102" s="1"/>
  <c r="GP166" i="102" s="1"/>
  <c r="GQ166" i="102" s="1"/>
  <c r="GR166" i="102" s="1"/>
  <c r="GS166" i="102" s="1"/>
  <c r="GT166" i="102" s="1"/>
  <c r="GU166" i="102" s="1"/>
  <c r="GV166" i="102" s="1"/>
  <c r="GW166" i="102" s="1"/>
  <c r="GX166" i="102" s="1"/>
  <c r="GY166" i="102" s="1"/>
  <c r="GZ166" i="102" s="1"/>
  <c r="HA166" i="102" s="1"/>
  <c r="HB166" i="102" s="1"/>
  <c r="HC166" i="102" s="1"/>
  <c r="HD166" i="102" s="1"/>
  <c r="HE166" i="102" s="1"/>
  <c r="HF166" i="102" s="1"/>
  <c r="HG166" i="102" s="1"/>
  <c r="HH166" i="102" s="1"/>
  <c r="HI166" i="102" s="1"/>
  <c r="HJ166" i="102" s="1"/>
  <c r="FI2" i="102"/>
  <c r="FH55" i="100" s="1"/>
  <c r="HJ125" i="102"/>
  <c r="GQ137" i="102"/>
  <c r="HE129" i="102"/>
  <c r="GW132" i="102"/>
  <c r="GH140" i="102"/>
  <c r="FJ84" i="100" l="1"/>
  <c r="FJ82" i="100"/>
  <c r="GI140" i="102"/>
  <c r="GX132" i="102"/>
  <c r="FK167" i="102"/>
  <c r="FL167" i="102" s="1"/>
  <c r="FM167" i="102" s="1"/>
  <c r="FN167" i="102" s="1"/>
  <c r="FO167" i="102" s="1"/>
  <c r="FP167" i="102" s="1"/>
  <c r="FQ167" i="102" s="1"/>
  <c r="FR167" i="102" s="1"/>
  <c r="FS167" i="102" s="1"/>
  <c r="FT167" i="102" s="1"/>
  <c r="FU167" i="102" s="1"/>
  <c r="FV167" i="102" s="1"/>
  <c r="FW167" i="102" s="1"/>
  <c r="FX167" i="102" s="1"/>
  <c r="FY167" i="102" s="1"/>
  <c r="FZ167" i="102" s="1"/>
  <c r="GA167" i="102" s="1"/>
  <c r="GB167" i="102" s="1"/>
  <c r="GC167" i="102" s="1"/>
  <c r="GD167" i="102" s="1"/>
  <c r="GE167" i="102" s="1"/>
  <c r="GF167" i="102" s="1"/>
  <c r="GG167" i="102" s="1"/>
  <c r="GH167" i="102" s="1"/>
  <c r="GI167" i="102" s="1"/>
  <c r="GJ167" i="102" s="1"/>
  <c r="GK167" i="102" s="1"/>
  <c r="GL167" i="102" s="1"/>
  <c r="GM167" i="102" s="1"/>
  <c r="GN167" i="102" s="1"/>
  <c r="GO167" i="102" s="1"/>
  <c r="GP167" i="102" s="1"/>
  <c r="GQ167" i="102" s="1"/>
  <c r="GR167" i="102" s="1"/>
  <c r="GS167" i="102" s="1"/>
  <c r="GT167" i="102" s="1"/>
  <c r="GU167" i="102" s="1"/>
  <c r="GV167" i="102" s="1"/>
  <c r="GW167" i="102" s="1"/>
  <c r="GX167" i="102" s="1"/>
  <c r="GY167" i="102" s="1"/>
  <c r="GZ167" i="102" s="1"/>
  <c r="HA167" i="102" s="1"/>
  <c r="HB167" i="102" s="1"/>
  <c r="HC167" i="102" s="1"/>
  <c r="HD167" i="102" s="1"/>
  <c r="HE167" i="102" s="1"/>
  <c r="HF167" i="102" s="1"/>
  <c r="HG167" i="102" s="1"/>
  <c r="HH167" i="102" s="1"/>
  <c r="HI167" i="102" s="1"/>
  <c r="HJ167" i="102" s="1"/>
  <c r="FJ2" i="102"/>
  <c r="FI55" i="100" s="1"/>
  <c r="HF129" i="102"/>
  <c r="GR137" i="102"/>
  <c r="FJ67" i="100" l="1"/>
  <c r="B168" i="102" s="1"/>
  <c r="FK168" i="102" s="1"/>
  <c r="FL168" i="102" s="1"/>
  <c r="FM168" i="102" s="1"/>
  <c r="FN168" i="102" s="1"/>
  <c r="FO168" i="102" s="1"/>
  <c r="FP168" i="102" s="1"/>
  <c r="FQ168" i="102" s="1"/>
  <c r="FR168" i="102" s="1"/>
  <c r="FS168" i="102" s="1"/>
  <c r="FT168" i="102" s="1"/>
  <c r="FU168" i="102" s="1"/>
  <c r="FV168" i="102" s="1"/>
  <c r="FW168" i="102" s="1"/>
  <c r="FX168" i="102" s="1"/>
  <c r="FY168" i="102" s="1"/>
  <c r="FZ168" i="102" s="1"/>
  <c r="GA168" i="102" s="1"/>
  <c r="GB168" i="102" s="1"/>
  <c r="GC168" i="102" s="1"/>
  <c r="GD168" i="102" s="1"/>
  <c r="GE168" i="102" s="1"/>
  <c r="GF168" i="102" s="1"/>
  <c r="GG168" i="102" s="1"/>
  <c r="GH168" i="102" s="1"/>
  <c r="GI168" i="102" s="1"/>
  <c r="GJ168" i="102" s="1"/>
  <c r="GK168" i="102" s="1"/>
  <c r="GL168" i="102" s="1"/>
  <c r="GM168" i="102" s="1"/>
  <c r="GN168" i="102" s="1"/>
  <c r="GO168" i="102" s="1"/>
  <c r="GP168" i="102" s="1"/>
  <c r="GQ168" i="102" s="1"/>
  <c r="GR168" i="102" s="1"/>
  <c r="GS168" i="102" s="1"/>
  <c r="GT168" i="102" s="1"/>
  <c r="GU168" i="102" s="1"/>
  <c r="GV168" i="102" s="1"/>
  <c r="GW168" i="102" s="1"/>
  <c r="GX168" i="102" s="1"/>
  <c r="GY168" i="102" s="1"/>
  <c r="GZ168" i="102" s="1"/>
  <c r="HA168" i="102" s="1"/>
  <c r="HB168" i="102" s="1"/>
  <c r="HC168" i="102" s="1"/>
  <c r="HD168" i="102" s="1"/>
  <c r="HE168" i="102" s="1"/>
  <c r="HF168" i="102" s="1"/>
  <c r="HG168" i="102" s="1"/>
  <c r="HH168" i="102" s="1"/>
  <c r="HI168" i="102" s="1"/>
  <c r="HJ168" i="102" s="1"/>
  <c r="FK84" i="100"/>
  <c r="GS137" i="102"/>
  <c r="HG129" i="102"/>
  <c r="GY132" i="102"/>
  <c r="FK2" i="102"/>
  <c r="FJ55" i="100" s="1"/>
  <c r="GJ140" i="102"/>
  <c r="FK82" i="100" l="1"/>
  <c r="FK67" i="100" s="1"/>
  <c r="B169" i="102" s="1"/>
  <c r="FL169" i="102" s="1"/>
  <c r="GZ132" i="102"/>
  <c r="GK140" i="102"/>
  <c r="HH129" i="102"/>
  <c r="GT137" i="102"/>
  <c r="FM169" i="102" l="1"/>
  <c r="FN169" i="102" s="1"/>
  <c r="FO169" i="102" s="1"/>
  <c r="FP169" i="102" s="1"/>
  <c r="FQ169" i="102" s="1"/>
  <c r="FR169" i="102" s="1"/>
  <c r="FS169" i="102" s="1"/>
  <c r="FT169" i="102" s="1"/>
  <c r="FU169" i="102" s="1"/>
  <c r="FV169" i="102" s="1"/>
  <c r="FW169" i="102" s="1"/>
  <c r="FX169" i="102" s="1"/>
  <c r="FY169" i="102" s="1"/>
  <c r="FZ169" i="102" s="1"/>
  <c r="GA169" i="102" s="1"/>
  <c r="GB169" i="102" s="1"/>
  <c r="GC169" i="102" s="1"/>
  <c r="GD169" i="102" s="1"/>
  <c r="GE169" i="102" s="1"/>
  <c r="GF169" i="102" s="1"/>
  <c r="GG169" i="102" s="1"/>
  <c r="GH169" i="102" s="1"/>
  <c r="GI169" i="102" s="1"/>
  <c r="GJ169" i="102" s="1"/>
  <c r="GK169" i="102" s="1"/>
  <c r="GL169" i="102" s="1"/>
  <c r="GM169" i="102" s="1"/>
  <c r="GN169" i="102" s="1"/>
  <c r="GO169" i="102" s="1"/>
  <c r="GP169" i="102" s="1"/>
  <c r="GQ169" i="102" s="1"/>
  <c r="GR169" i="102" s="1"/>
  <c r="GS169" i="102" s="1"/>
  <c r="GT169" i="102" s="1"/>
  <c r="GU169" i="102" s="1"/>
  <c r="GV169" i="102" s="1"/>
  <c r="GW169" i="102" s="1"/>
  <c r="GX169" i="102" s="1"/>
  <c r="GY169" i="102" s="1"/>
  <c r="GZ169" i="102" s="1"/>
  <c r="HA169" i="102" s="1"/>
  <c r="HB169" i="102" s="1"/>
  <c r="HC169" i="102" s="1"/>
  <c r="HD169" i="102" s="1"/>
  <c r="HE169" i="102" s="1"/>
  <c r="HF169" i="102" s="1"/>
  <c r="HG169" i="102" s="1"/>
  <c r="HH169" i="102" s="1"/>
  <c r="HI169" i="102" s="1"/>
  <c r="HJ169" i="102" s="1"/>
  <c r="FL2" i="102"/>
  <c r="FK55" i="100" s="1"/>
  <c r="FL82" i="100"/>
  <c r="FL84" i="100"/>
  <c r="GL140" i="102"/>
  <c r="GU137" i="102"/>
  <c r="HA132" i="102"/>
  <c r="HI129" i="102"/>
  <c r="FM82" i="100" l="1"/>
  <c r="FL67" i="100"/>
  <c r="B170" i="102" s="1"/>
  <c r="FM170" i="102" s="1"/>
  <c r="FM84" i="100"/>
  <c r="HB132" i="102"/>
  <c r="GV137" i="102"/>
  <c r="HJ129" i="102"/>
  <c r="GM140" i="102"/>
  <c r="FN84" i="100"/>
  <c r="FM67" i="100" l="1"/>
  <c r="B171" i="102" s="1"/>
  <c r="FN171" i="102" s="1"/>
  <c r="FO171" i="102" s="1"/>
  <c r="FP171" i="102" s="1"/>
  <c r="FQ171" i="102" s="1"/>
  <c r="FR171" i="102" s="1"/>
  <c r="FS171" i="102" s="1"/>
  <c r="FT171" i="102" s="1"/>
  <c r="FU171" i="102" s="1"/>
  <c r="FV171" i="102" s="1"/>
  <c r="FW171" i="102" s="1"/>
  <c r="FX171" i="102" s="1"/>
  <c r="FY171" i="102" s="1"/>
  <c r="FZ171" i="102" s="1"/>
  <c r="GA171" i="102" s="1"/>
  <c r="GB171" i="102" s="1"/>
  <c r="GC171" i="102" s="1"/>
  <c r="GD171" i="102" s="1"/>
  <c r="GE171" i="102" s="1"/>
  <c r="GF171" i="102" s="1"/>
  <c r="GG171" i="102" s="1"/>
  <c r="GH171" i="102" s="1"/>
  <c r="GI171" i="102" s="1"/>
  <c r="GJ171" i="102" s="1"/>
  <c r="GK171" i="102" s="1"/>
  <c r="GL171" i="102" s="1"/>
  <c r="GM171" i="102" s="1"/>
  <c r="GN171" i="102" s="1"/>
  <c r="GO171" i="102" s="1"/>
  <c r="GP171" i="102" s="1"/>
  <c r="GQ171" i="102" s="1"/>
  <c r="GR171" i="102" s="1"/>
  <c r="GS171" i="102" s="1"/>
  <c r="GT171" i="102" s="1"/>
  <c r="GU171" i="102" s="1"/>
  <c r="GV171" i="102" s="1"/>
  <c r="GW171" i="102" s="1"/>
  <c r="GX171" i="102" s="1"/>
  <c r="GY171" i="102" s="1"/>
  <c r="GZ171" i="102" s="1"/>
  <c r="HA171" i="102" s="1"/>
  <c r="HB171" i="102" s="1"/>
  <c r="HC171" i="102" s="1"/>
  <c r="HD171" i="102" s="1"/>
  <c r="HE171" i="102" s="1"/>
  <c r="HF171" i="102" s="1"/>
  <c r="HG171" i="102" s="1"/>
  <c r="HH171" i="102" s="1"/>
  <c r="HI171" i="102" s="1"/>
  <c r="HJ171" i="102" s="1"/>
  <c r="FN170" i="102"/>
  <c r="FM2" i="102"/>
  <c r="FL55" i="100" s="1"/>
  <c r="GN140" i="102"/>
  <c r="GW137" i="102"/>
  <c r="HC132" i="102"/>
  <c r="FO170" i="102" l="1"/>
  <c r="FP170" i="102" s="1"/>
  <c r="FQ170" i="102" s="1"/>
  <c r="FR170" i="102" s="1"/>
  <c r="FS170" i="102" s="1"/>
  <c r="FT170" i="102" s="1"/>
  <c r="FU170" i="102" s="1"/>
  <c r="FV170" i="102" s="1"/>
  <c r="FW170" i="102" s="1"/>
  <c r="FX170" i="102" s="1"/>
  <c r="FY170" i="102" s="1"/>
  <c r="FZ170" i="102" s="1"/>
  <c r="GA170" i="102" s="1"/>
  <c r="GB170" i="102" s="1"/>
  <c r="GC170" i="102" s="1"/>
  <c r="GD170" i="102" s="1"/>
  <c r="GE170" i="102" s="1"/>
  <c r="GF170" i="102" s="1"/>
  <c r="GG170" i="102" s="1"/>
  <c r="GH170" i="102" s="1"/>
  <c r="GI170" i="102" s="1"/>
  <c r="GJ170" i="102" s="1"/>
  <c r="GK170" i="102" s="1"/>
  <c r="GL170" i="102" s="1"/>
  <c r="GM170" i="102" s="1"/>
  <c r="GN170" i="102" s="1"/>
  <c r="GO170" i="102" s="1"/>
  <c r="GP170" i="102" s="1"/>
  <c r="GQ170" i="102" s="1"/>
  <c r="GR170" i="102" s="1"/>
  <c r="GS170" i="102" s="1"/>
  <c r="GT170" i="102" s="1"/>
  <c r="GU170" i="102" s="1"/>
  <c r="GV170" i="102" s="1"/>
  <c r="GW170" i="102" s="1"/>
  <c r="GX170" i="102" s="1"/>
  <c r="GY170" i="102" s="1"/>
  <c r="GZ170" i="102" s="1"/>
  <c r="HA170" i="102" s="1"/>
  <c r="HB170" i="102" s="1"/>
  <c r="HC170" i="102" s="1"/>
  <c r="HD170" i="102" s="1"/>
  <c r="HE170" i="102" s="1"/>
  <c r="HF170" i="102" s="1"/>
  <c r="HG170" i="102" s="1"/>
  <c r="HH170" i="102" s="1"/>
  <c r="HI170" i="102" s="1"/>
  <c r="HJ170" i="102" s="1"/>
  <c r="FN2" i="102"/>
  <c r="FM55" i="100" s="1"/>
  <c r="FN82" i="100"/>
  <c r="FN67" i="100" s="1"/>
  <c r="B172" i="102" s="1"/>
  <c r="FO172" i="102" s="1"/>
  <c r="GO140" i="102"/>
  <c r="GX137" i="102"/>
  <c r="HD132" i="102"/>
  <c r="FO82" i="100" l="1"/>
  <c r="HE132" i="102"/>
  <c r="GY137" i="102"/>
  <c r="FP172" i="102"/>
  <c r="FQ172" i="102" s="1"/>
  <c r="FR172" i="102" s="1"/>
  <c r="FS172" i="102" s="1"/>
  <c r="FT172" i="102" s="1"/>
  <c r="FU172" i="102" s="1"/>
  <c r="FV172" i="102" s="1"/>
  <c r="FW172" i="102" s="1"/>
  <c r="FX172" i="102" s="1"/>
  <c r="FY172" i="102" s="1"/>
  <c r="FZ172" i="102" s="1"/>
  <c r="GA172" i="102" s="1"/>
  <c r="GB172" i="102" s="1"/>
  <c r="GC172" i="102" s="1"/>
  <c r="GD172" i="102" s="1"/>
  <c r="GE172" i="102" s="1"/>
  <c r="GF172" i="102" s="1"/>
  <c r="GG172" i="102" s="1"/>
  <c r="GH172" i="102" s="1"/>
  <c r="GI172" i="102" s="1"/>
  <c r="GJ172" i="102" s="1"/>
  <c r="GK172" i="102" s="1"/>
  <c r="GL172" i="102" s="1"/>
  <c r="GM172" i="102" s="1"/>
  <c r="GN172" i="102" s="1"/>
  <c r="GO172" i="102" s="1"/>
  <c r="GP172" i="102" s="1"/>
  <c r="GQ172" i="102" s="1"/>
  <c r="GR172" i="102" s="1"/>
  <c r="GS172" i="102" s="1"/>
  <c r="GT172" i="102" s="1"/>
  <c r="GU172" i="102" s="1"/>
  <c r="GV172" i="102" s="1"/>
  <c r="GW172" i="102" s="1"/>
  <c r="GX172" i="102" s="1"/>
  <c r="GY172" i="102" s="1"/>
  <c r="GZ172" i="102" s="1"/>
  <c r="HA172" i="102" s="1"/>
  <c r="HB172" i="102" s="1"/>
  <c r="HC172" i="102" s="1"/>
  <c r="HD172" i="102" s="1"/>
  <c r="HE172" i="102" s="1"/>
  <c r="HF172" i="102" s="1"/>
  <c r="HG172" i="102" s="1"/>
  <c r="HH172" i="102" s="1"/>
  <c r="HI172" i="102" s="1"/>
  <c r="HJ172" i="102" s="1"/>
  <c r="FO2" i="102"/>
  <c r="FN55" i="100" s="1"/>
  <c r="GP140" i="102"/>
  <c r="FP82" i="100" l="1"/>
  <c r="FO84" i="100"/>
  <c r="FO67" i="100" s="1"/>
  <c r="B173" i="102" s="1"/>
  <c r="FP173" i="102" s="1"/>
  <c r="FQ82" i="100"/>
  <c r="GZ137" i="102"/>
  <c r="GQ140" i="102"/>
  <c r="HF132" i="102"/>
  <c r="FQ173" i="102" l="1"/>
  <c r="FP2" i="102"/>
  <c r="FO55" i="100" s="1"/>
  <c r="FP84" i="100"/>
  <c r="FP67" i="100" s="1"/>
  <c r="B174" i="102" s="1"/>
  <c r="FQ174" i="102" s="1"/>
  <c r="FR174" i="102" s="1"/>
  <c r="FS174" i="102" s="1"/>
  <c r="FT174" i="102" s="1"/>
  <c r="FU174" i="102" s="1"/>
  <c r="FV174" i="102" s="1"/>
  <c r="FW174" i="102" s="1"/>
  <c r="FX174" i="102" s="1"/>
  <c r="FY174" i="102" s="1"/>
  <c r="FZ174" i="102" s="1"/>
  <c r="GA174" i="102" s="1"/>
  <c r="GB174" i="102" s="1"/>
  <c r="GC174" i="102" s="1"/>
  <c r="GD174" i="102" s="1"/>
  <c r="GE174" i="102" s="1"/>
  <c r="GF174" i="102" s="1"/>
  <c r="GG174" i="102" s="1"/>
  <c r="GH174" i="102" s="1"/>
  <c r="GI174" i="102" s="1"/>
  <c r="GJ174" i="102" s="1"/>
  <c r="GK174" i="102" s="1"/>
  <c r="GL174" i="102" s="1"/>
  <c r="GM174" i="102" s="1"/>
  <c r="GN174" i="102" s="1"/>
  <c r="GO174" i="102" s="1"/>
  <c r="GP174" i="102" s="1"/>
  <c r="GQ174" i="102" s="1"/>
  <c r="GR174" i="102" s="1"/>
  <c r="GS174" i="102" s="1"/>
  <c r="GT174" i="102" s="1"/>
  <c r="GU174" i="102" s="1"/>
  <c r="GV174" i="102" s="1"/>
  <c r="GW174" i="102" s="1"/>
  <c r="GX174" i="102" s="1"/>
  <c r="GY174" i="102" s="1"/>
  <c r="GZ174" i="102" s="1"/>
  <c r="HA174" i="102" s="1"/>
  <c r="HB174" i="102" s="1"/>
  <c r="HC174" i="102" s="1"/>
  <c r="HD174" i="102" s="1"/>
  <c r="HE174" i="102" s="1"/>
  <c r="HF174" i="102" s="1"/>
  <c r="HG174" i="102" s="1"/>
  <c r="HH174" i="102" s="1"/>
  <c r="HI174" i="102" s="1"/>
  <c r="HJ174" i="102" s="1"/>
  <c r="GR140" i="102"/>
  <c r="HA137" i="102"/>
  <c r="HG132" i="102"/>
  <c r="FR82" i="100" l="1"/>
  <c r="FR173" i="102"/>
  <c r="FS173" i="102" s="1"/>
  <c r="FT173" i="102" s="1"/>
  <c r="FU173" i="102" s="1"/>
  <c r="FV173" i="102" s="1"/>
  <c r="FW173" i="102" s="1"/>
  <c r="FX173" i="102" s="1"/>
  <c r="FY173" i="102" s="1"/>
  <c r="FZ173" i="102" s="1"/>
  <c r="GA173" i="102" s="1"/>
  <c r="GB173" i="102" s="1"/>
  <c r="GC173" i="102" s="1"/>
  <c r="GD173" i="102" s="1"/>
  <c r="GE173" i="102" s="1"/>
  <c r="GF173" i="102" s="1"/>
  <c r="GG173" i="102" s="1"/>
  <c r="GH173" i="102" s="1"/>
  <c r="GI173" i="102" s="1"/>
  <c r="GJ173" i="102" s="1"/>
  <c r="GK173" i="102" s="1"/>
  <c r="GL173" i="102" s="1"/>
  <c r="GM173" i="102" s="1"/>
  <c r="GN173" i="102" s="1"/>
  <c r="GO173" i="102" s="1"/>
  <c r="GP173" i="102" s="1"/>
  <c r="GQ173" i="102" s="1"/>
  <c r="GR173" i="102" s="1"/>
  <c r="GS173" i="102" s="1"/>
  <c r="GT173" i="102" s="1"/>
  <c r="GU173" i="102" s="1"/>
  <c r="GV173" i="102" s="1"/>
  <c r="GW173" i="102" s="1"/>
  <c r="GX173" i="102" s="1"/>
  <c r="GY173" i="102" s="1"/>
  <c r="GZ173" i="102" s="1"/>
  <c r="HA173" i="102" s="1"/>
  <c r="HB173" i="102" s="1"/>
  <c r="HC173" i="102" s="1"/>
  <c r="HD173" i="102" s="1"/>
  <c r="HE173" i="102" s="1"/>
  <c r="HF173" i="102" s="1"/>
  <c r="HG173" i="102" s="1"/>
  <c r="HH173" i="102" s="1"/>
  <c r="HI173" i="102" s="1"/>
  <c r="HJ173" i="102" s="1"/>
  <c r="FQ2" i="102"/>
  <c r="FP55" i="100" s="1"/>
  <c r="FQ84" i="100"/>
  <c r="FQ67" i="100" s="1"/>
  <c r="B175" i="102" s="1"/>
  <c r="FR175" i="102" s="1"/>
  <c r="FS175" i="102" s="1"/>
  <c r="FT175" i="102" s="1"/>
  <c r="FU175" i="102" s="1"/>
  <c r="FV175" i="102" s="1"/>
  <c r="FW175" i="102" s="1"/>
  <c r="FX175" i="102" s="1"/>
  <c r="FY175" i="102" s="1"/>
  <c r="FZ175" i="102" s="1"/>
  <c r="GA175" i="102" s="1"/>
  <c r="GB175" i="102" s="1"/>
  <c r="GC175" i="102" s="1"/>
  <c r="GD175" i="102" s="1"/>
  <c r="GE175" i="102" s="1"/>
  <c r="GF175" i="102" s="1"/>
  <c r="GG175" i="102" s="1"/>
  <c r="GH175" i="102" s="1"/>
  <c r="GI175" i="102" s="1"/>
  <c r="GJ175" i="102" s="1"/>
  <c r="GK175" i="102" s="1"/>
  <c r="GL175" i="102" s="1"/>
  <c r="GM175" i="102" s="1"/>
  <c r="GN175" i="102" s="1"/>
  <c r="GO175" i="102" s="1"/>
  <c r="GP175" i="102" s="1"/>
  <c r="GQ175" i="102" s="1"/>
  <c r="GR175" i="102" s="1"/>
  <c r="GS175" i="102" s="1"/>
  <c r="GT175" i="102" s="1"/>
  <c r="GU175" i="102" s="1"/>
  <c r="GV175" i="102" s="1"/>
  <c r="GW175" i="102" s="1"/>
  <c r="GX175" i="102" s="1"/>
  <c r="GY175" i="102" s="1"/>
  <c r="GZ175" i="102" s="1"/>
  <c r="HA175" i="102" s="1"/>
  <c r="HB175" i="102" s="1"/>
  <c r="HC175" i="102" s="1"/>
  <c r="HD175" i="102" s="1"/>
  <c r="HE175" i="102" s="1"/>
  <c r="HF175" i="102" s="1"/>
  <c r="HG175" i="102" s="1"/>
  <c r="HH175" i="102" s="1"/>
  <c r="HI175" i="102" s="1"/>
  <c r="HJ175" i="102" s="1"/>
  <c r="HH132" i="102"/>
  <c r="HB137" i="102"/>
  <c r="GS140" i="102"/>
  <c r="FR84" i="100" l="1"/>
  <c r="FR67" i="100" s="1"/>
  <c r="B176" i="102" s="1"/>
  <c r="FS176" i="102" s="1"/>
  <c r="FR2" i="102"/>
  <c r="FQ55" i="100" s="1"/>
  <c r="HC137" i="102"/>
  <c r="GT140" i="102"/>
  <c r="HI132" i="102"/>
  <c r="FS84" i="100" l="1"/>
  <c r="GU140" i="102"/>
  <c r="HJ132" i="102"/>
  <c r="HD137" i="102"/>
  <c r="FT176" i="102"/>
  <c r="FU176" i="102" s="1"/>
  <c r="FV176" i="102" s="1"/>
  <c r="FW176" i="102" s="1"/>
  <c r="FX176" i="102" s="1"/>
  <c r="FY176" i="102" s="1"/>
  <c r="FZ176" i="102" s="1"/>
  <c r="GA176" i="102" s="1"/>
  <c r="GB176" i="102" s="1"/>
  <c r="GC176" i="102" s="1"/>
  <c r="GD176" i="102" s="1"/>
  <c r="GE176" i="102" s="1"/>
  <c r="GF176" i="102" s="1"/>
  <c r="GG176" i="102" s="1"/>
  <c r="GH176" i="102" s="1"/>
  <c r="GI176" i="102" s="1"/>
  <c r="GJ176" i="102" s="1"/>
  <c r="GK176" i="102" s="1"/>
  <c r="GL176" i="102" s="1"/>
  <c r="GM176" i="102" s="1"/>
  <c r="GN176" i="102" s="1"/>
  <c r="GO176" i="102" s="1"/>
  <c r="GP176" i="102" s="1"/>
  <c r="GQ176" i="102" s="1"/>
  <c r="GR176" i="102" s="1"/>
  <c r="GS176" i="102" s="1"/>
  <c r="GT176" i="102" s="1"/>
  <c r="GU176" i="102" s="1"/>
  <c r="GV176" i="102" s="1"/>
  <c r="GW176" i="102" s="1"/>
  <c r="GX176" i="102" s="1"/>
  <c r="GY176" i="102" s="1"/>
  <c r="GZ176" i="102" s="1"/>
  <c r="HA176" i="102" s="1"/>
  <c r="HB176" i="102" s="1"/>
  <c r="HC176" i="102" s="1"/>
  <c r="HD176" i="102" s="1"/>
  <c r="HE176" i="102" s="1"/>
  <c r="HF176" i="102" s="1"/>
  <c r="HG176" i="102" s="1"/>
  <c r="HH176" i="102" s="1"/>
  <c r="HI176" i="102" s="1"/>
  <c r="HJ176" i="102" s="1"/>
  <c r="FS2" i="102"/>
  <c r="FR55" i="100" s="1"/>
  <c r="FS82" i="100" l="1"/>
  <c r="FS67" i="100" s="1"/>
  <c r="B177" i="102" s="1"/>
  <c r="FT177" i="102" s="1"/>
  <c r="FU177" i="102" s="1"/>
  <c r="FV177" i="102" s="1"/>
  <c r="FW177" i="102" s="1"/>
  <c r="FX177" i="102" s="1"/>
  <c r="FY177" i="102" s="1"/>
  <c r="FZ177" i="102" s="1"/>
  <c r="GA177" i="102" s="1"/>
  <c r="GB177" i="102" s="1"/>
  <c r="GC177" i="102" s="1"/>
  <c r="GD177" i="102" s="1"/>
  <c r="GE177" i="102" s="1"/>
  <c r="GF177" i="102" s="1"/>
  <c r="GG177" i="102" s="1"/>
  <c r="GH177" i="102" s="1"/>
  <c r="GI177" i="102" s="1"/>
  <c r="GJ177" i="102" s="1"/>
  <c r="GK177" i="102" s="1"/>
  <c r="GL177" i="102" s="1"/>
  <c r="GM177" i="102" s="1"/>
  <c r="GN177" i="102" s="1"/>
  <c r="GO177" i="102" s="1"/>
  <c r="GP177" i="102" s="1"/>
  <c r="GQ177" i="102" s="1"/>
  <c r="GR177" i="102" s="1"/>
  <c r="GS177" i="102" s="1"/>
  <c r="GT177" i="102" s="1"/>
  <c r="GU177" i="102" s="1"/>
  <c r="GV177" i="102" s="1"/>
  <c r="GW177" i="102" s="1"/>
  <c r="GX177" i="102" s="1"/>
  <c r="GY177" i="102" s="1"/>
  <c r="GZ177" i="102" s="1"/>
  <c r="HA177" i="102" s="1"/>
  <c r="HB177" i="102" s="1"/>
  <c r="HC177" i="102" s="1"/>
  <c r="HD177" i="102" s="1"/>
  <c r="HE177" i="102" s="1"/>
  <c r="HF177" i="102" s="1"/>
  <c r="HG177" i="102" s="1"/>
  <c r="HH177" i="102" s="1"/>
  <c r="HI177" i="102" s="1"/>
  <c r="HJ177" i="102" s="1"/>
  <c r="FT2" i="102"/>
  <c r="FS55" i="100" s="1"/>
  <c r="HE137" i="102"/>
  <c r="GV140" i="102"/>
  <c r="FT82" i="100" l="1"/>
  <c r="FT84" i="100"/>
  <c r="GW140" i="102"/>
  <c r="HF137" i="102"/>
  <c r="FU82" i="100" l="1"/>
  <c r="FT67" i="100"/>
  <c r="B178" i="102" s="1"/>
  <c r="FU178" i="102" s="1"/>
  <c r="FU84" i="100"/>
  <c r="HG137" i="102"/>
  <c r="GX140" i="102"/>
  <c r="FU2" i="102" l="1"/>
  <c r="FT55" i="100" s="1"/>
  <c r="FV178" i="102"/>
  <c r="FU67" i="100"/>
  <c r="B179" i="102" s="1"/>
  <c r="FV179" i="102" s="1"/>
  <c r="FW179" i="102" s="1"/>
  <c r="FX179" i="102" s="1"/>
  <c r="FY179" i="102" s="1"/>
  <c r="FZ179" i="102" s="1"/>
  <c r="GA179" i="102" s="1"/>
  <c r="GB179" i="102" s="1"/>
  <c r="GC179" i="102" s="1"/>
  <c r="GD179" i="102" s="1"/>
  <c r="GE179" i="102" s="1"/>
  <c r="GF179" i="102" s="1"/>
  <c r="GG179" i="102" s="1"/>
  <c r="GH179" i="102" s="1"/>
  <c r="GI179" i="102" s="1"/>
  <c r="GJ179" i="102" s="1"/>
  <c r="GK179" i="102" s="1"/>
  <c r="GL179" i="102" s="1"/>
  <c r="GM179" i="102" s="1"/>
  <c r="GN179" i="102" s="1"/>
  <c r="GO179" i="102" s="1"/>
  <c r="GP179" i="102" s="1"/>
  <c r="GQ179" i="102" s="1"/>
  <c r="GR179" i="102" s="1"/>
  <c r="GS179" i="102" s="1"/>
  <c r="GT179" i="102" s="1"/>
  <c r="GU179" i="102" s="1"/>
  <c r="GV179" i="102" s="1"/>
  <c r="GW179" i="102" s="1"/>
  <c r="GX179" i="102" s="1"/>
  <c r="GY179" i="102" s="1"/>
  <c r="GZ179" i="102" s="1"/>
  <c r="HA179" i="102" s="1"/>
  <c r="HB179" i="102" s="1"/>
  <c r="HC179" i="102" s="1"/>
  <c r="HD179" i="102" s="1"/>
  <c r="HE179" i="102" s="1"/>
  <c r="HF179" i="102" s="1"/>
  <c r="HG179" i="102" s="1"/>
  <c r="HH179" i="102" s="1"/>
  <c r="HI179" i="102" s="1"/>
  <c r="HJ179" i="102" s="1"/>
  <c r="GY140" i="102"/>
  <c r="HH137" i="102"/>
  <c r="FV82" i="100" l="1"/>
  <c r="FV84" i="100"/>
  <c r="FW178" i="102"/>
  <c r="FV2" i="102"/>
  <c r="FU55" i="100" s="1"/>
  <c r="HI137" i="102"/>
  <c r="GZ140" i="102"/>
  <c r="FX178" i="102" l="1"/>
  <c r="FY178" i="102" s="1"/>
  <c r="FZ178" i="102" s="1"/>
  <c r="GA178" i="102" s="1"/>
  <c r="GB178" i="102" s="1"/>
  <c r="GC178" i="102" s="1"/>
  <c r="GD178" i="102" s="1"/>
  <c r="GE178" i="102" s="1"/>
  <c r="GF178" i="102" s="1"/>
  <c r="GG178" i="102" s="1"/>
  <c r="GH178" i="102" s="1"/>
  <c r="GI178" i="102" s="1"/>
  <c r="GJ178" i="102" s="1"/>
  <c r="GK178" i="102" s="1"/>
  <c r="GL178" i="102" s="1"/>
  <c r="GM178" i="102" s="1"/>
  <c r="GN178" i="102" s="1"/>
  <c r="GO178" i="102" s="1"/>
  <c r="GP178" i="102" s="1"/>
  <c r="GQ178" i="102" s="1"/>
  <c r="GR178" i="102" s="1"/>
  <c r="GS178" i="102" s="1"/>
  <c r="GT178" i="102" s="1"/>
  <c r="GU178" i="102" s="1"/>
  <c r="GV178" i="102" s="1"/>
  <c r="GW178" i="102" s="1"/>
  <c r="GX178" i="102" s="1"/>
  <c r="GY178" i="102" s="1"/>
  <c r="GZ178" i="102" s="1"/>
  <c r="HA178" i="102" s="1"/>
  <c r="HB178" i="102" s="1"/>
  <c r="HC178" i="102" s="1"/>
  <c r="HD178" i="102" s="1"/>
  <c r="HE178" i="102" s="1"/>
  <c r="HF178" i="102" s="1"/>
  <c r="HG178" i="102" s="1"/>
  <c r="HH178" i="102" s="1"/>
  <c r="HI178" i="102" s="1"/>
  <c r="HJ178" i="102" s="1"/>
  <c r="FW84" i="100"/>
  <c r="FV67" i="100"/>
  <c r="B180" i="102" s="1"/>
  <c r="FW180" i="102" s="1"/>
  <c r="FX180" i="102" s="1"/>
  <c r="FY180" i="102" s="1"/>
  <c r="FZ180" i="102" s="1"/>
  <c r="GA180" i="102" s="1"/>
  <c r="GB180" i="102" s="1"/>
  <c r="GC180" i="102" s="1"/>
  <c r="GD180" i="102" s="1"/>
  <c r="GE180" i="102" s="1"/>
  <c r="GF180" i="102" s="1"/>
  <c r="GG180" i="102" s="1"/>
  <c r="GH180" i="102" s="1"/>
  <c r="GI180" i="102" s="1"/>
  <c r="GJ180" i="102" s="1"/>
  <c r="GK180" i="102" s="1"/>
  <c r="GL180" i="102" s="1"/>
  <c r="GM180" i="102" s="1"/>
  <c r="GN180" i="102" s="1"/>
  <c r="GO180" i="102" s="1"/>
  <c r="GP180" i="102" s="1"/>
  <c r="GQ180" i="102" s="1"/>
  <c r="GR180" i="102" s="1"/>
  <c r="GS180" i="102" s="1"/>
  <c r="GT180" i="102" s="1"/>
  <c r="GU180" i="102" s="1"/>
  <c r="GV180" i="102" s="1"/>
  <c r="GW180" i="102" s="1"/>
  <c r="GX180" i="102" s="1"/>
  <c r="GY180" i="102" s="1"/>
  <c r="GZ180" i="102" s="1"/>
  <c r="HA180" i="102" s="1"/>
  <c r="HB180" i="102" s="1"/>
  <c r="HC180" i="102" s="1"/>
  <c r="HD180" i="102" s="1"/>
  <c r="HE180" i="102" s="1"/>
  <c r="HF180" i="102" s="1"/>
  <c r="HG180" i="102" s="1"/>
  <c r="HH180" i="102" s="1"/>
  <c r="HI180" i="102" s="1"/>
  <c r="HJ180" i="102" s="1"/>
  <c r="HA140" i="102"/>
  <c r="HJ137" i="102"/>
  <c r="FW82" i="100" l="1"/>
  <c r="FW67" i="100" s="1"/>
  <c r="B181" i="102" s="1"/>
  <c r="FX181" i="102" s="1"/>
  <c r="FY181" i="102" s="1"/>
  <c r="FZ181" i="102" s="1"/>
  <c r="GA181" i="102" s="1"/>
  <c r="GB181" i="102" s="1"/>
  <c r="GC181" i="102" s="1"/>
  <c r="GD181" i="102" s="1"/>
  <c r="GE181" i="102" s="1"/>
  <c r="GF181" i="102" s="1"/>
  <c r="GG181" i="102" s="1"/>
  <c r="GH181" i="102" s="1"/>
  <c r="GI181" i="102" s="1"/>
  <c r="GJ181" i="102" s="1"/>
  <c r="GK181" i="102" s="1"/>
  <c r="GL181" i="102" s="1"/>
  <c r="GM181" i="102" s="1"/>
  <c r="GN181" i="102" s="1"/>
  <c r="GO181" i="102" s="1"/>
  <c r="GP181" i="102" s="1"/>
  <c r="GQ181" i="102" s="1"/>
  <c r="GR181" i="102" s="1"/>
  <c r="GS181" i="102" s="1"/>
  <c r="GT181" i="102" s="1"/>
  <c r="GU181" i="102" s="1"/>
  <c r="GV181" i="102" s="1"/>
  <c r="GW181" i="102" s="1"/>
  <c r="GX181" i="102" s="1"/>
  <c r="GY181" i="102" s="1"/>
  <c r="GZ181" i="102" s="1"/>
  <c r="HA181" i="102" s="1"/>
  <c r="HB181" i="102" s="1"/>
  <c r="HC181" i="102" s="1"/>
  <c r="HD181" i="102" s="1"/>
  <c r="HE181" i="102" s="1"/>
  <c r="HF181" i="102" s="1"/>
  <c r="HG181" i="102" s="1"/>
  <c r="HH181" i="102" s="1"/>
  <c r="HI181" i="102" s="1"/>
  <c r="HJ181" i="102" s="1"/>
  <c r="FW2" i="102"/>
  <c r="FV55" i="100" s="1"/>
  <c r="HB140" i="102"/>
  <c r="FX2" i="102" l="1"/>
  <c r="FW55" i="100" s="1"/>
  <c r="FX84" i="100"/>
  <c r="HC140" i="102"/>
  <c r="FX82" i="100" l="1"/>
  <c r="FX67" i="100" s="1"/>
  <c r="B182" i="102" s="1"/>
  <c r="FY182" i="102" s="1"/>
  <c r="FY84" i="100"/>
  <c r="HD140" i="102"/>
  <c r="FZ182" i="102" l="1"/>
  <c r="GA182" i="102" s="1"/>
  <c r="GB182" i="102" s="1"/>
  <c r="GC182" i="102" s="1"/>
  <c r="GD182" i="102" s="1"/>
  <c r="GE182" i="102" s="1"/>
  <c r="GF182" i="102" s="1"/>
  <c r="GG182" i="102" s="1"/>
  <c r="GH182" i="102" s="1"/>
  <c r="GI182" i="102" s="1"/>
  <c r="GJ182" i="102" s="1"/>
  <c r="GK182" i="102" s="1"/>
  <c r="GL182" i="102" s="1"/>
  <c r="GM182" i="102" s="1"/>
  <c r="GN182" i="102" s="1"/>
  <c r="GO182" i="102" s="1"/>
  <c r="GP182" i="102" s="1"/>
  <c r="GQ182" i="102" s="1"/>
  <c r="GR182" i="102" s="1"/>
  <c r="GS182" i="102" s="1"/>
  <c r="GT182" i="102" s="1"/>
  <c r="GU182" i="102" s="1"/>
  <c r="GV182" i="102" s="1"/>
  <c r="GW182" i="102" s="1"/>
  <c r="GX182" i="102" s="1"/>
  <c r="GY182" i="102" s="1"/>
  <c r="GZ182" i="102" s="1"/>
  <c r="HA182" i="102" s="1"/>
  <c r="HB182" i="102" s="1"/>
  <c r="HC182" i="102" s="1"/>
  <c r="HD182" i="102" s="1"/>
  <c r="HE182" i="102" s="1"/>
  <c r="HF182" i="102" s="1"/>
  <c r="HG182" i="102" s="1"/>
  <c r="HH182" i="102" s="1"/>
  <c r="HI182" i="102" s="1"/>
  <c r="HJ182" i="102" s="1"/>
  <c r="FY2" i="102"/>
  <c r="FX55" i="100" s="1"/>
  <c r="FY82" i="100"/>
  <c r="FY67" i="100" s="1"/>
  <c r="B183" i="102" s="1"/>
  <c r="FZ183" i="102" s="1"/>
  <c r="HE140" i="102"/>
  <c r="GA183" i="102" l="1"/>
  <c r="GB183" i="102" s="1"/>
  <c r="GC183" i="102" s="1"/>
  <c r="GD183" i="102" s="1"/>
  <c r="GE183" i="102" s="1"/>
  <c r="GF183" i="102" s="1"/>
  <c r="GG183" i="102" s="1"/>
  <c r="GH183" i="102" s="1"/>
  <c r="GI183" i="102" s="1"/>
  <c r="GJ183" i="102" s="1"/>
  <c r="GK183" i="102" s="1"/>
  <c r="GL183" i="102" s="1"/>
  <c r="GM183" i="102" s="1"/>
  <c r="GN183" i="102" s="1"/>
  <c r="GO183" i="102" s="1"/>
  <c r="GP183" i="102" s="1"/>
  <c r="GQ183" i="102" s="1"/>
  <c r="GR183" i="102" s="1"/>
  <c r="GS183" i="102" s="1"/>
  <c r="GT183" i="102" s="1"/>
  <c r="GU183" i="102" s="1"/>
  <c r="GV183" i="102" s="1"/>
  <c r="GW183" i="102" s="1"/>
  <c r="GX183" i="102" s="1"/>
  <c r="GY183" i="102" s="1"/>
  <c r="GZ183" i="102" s="1"/>
  <c r="HA183" i="102" s="1"/>
  <c r="HB183" i="102" s="1"/>
  <c r="HC183" i="102" s="1"/>
  <c r="HD183" i="102" s="1"/>
  <c r="HE183" i="102" s="1"/>
  <c r="HF183" i="102" s="1"/>
  <c r="HG183" i="102" s="1"/>
  <c r="HH183" i="102" s="1"/>
  <c r="HI183" i="102" s="1"/>
  <c r="HJ183" i="102" s="1"/>
  <c r="FZ2" i="102"/>
  <c r="FY55" i="100" s="1"/>
  <c r="HF140" i="102"/>
  <c r="FZ82" i="100" l="1"/>
  <c r="FZ84" i="100"/>
  <c r="HG140" i="102"/>
  <c r="GA82" i="100" l="1"/>
  <c r="FZ67" i="100"/>
  <c r="B184" i="102" s="1"/>
  <c r="GA184" i="102" s="1"/>
  <c r="GA84" i="100"/>
  <c r="GA67" i="100" s="1"/>
  <c r="B185" i="102" s="1"/>
  <c r="GB185" i="102" s="1"/>
  <c r="GC185" i="102" s="1"/>
  <c r="GD185" i="102" s="1"/>
  <c r="GE185" i="102" s="1"/>
  <c r="GF185" i="102" s="1"/>
  <c r="GG185" i="102" s="1"/>
  <c r="GH185" i="102" s="1"/>
  <c r="GI185" i="102" s="1"/>
  <c r="GJ185" i="102" s="1"/>
  <c r="GK185" i="102" s="1"/>
  <c r="GL185" i="102" s="1"/>
  <c r="GM185" i="102" s="1"/>
  <c r="GN185" i="102" s="1"/>
  <c r="GO185" i="102" s="1"/>
  <c r="GP185" i="102" s="1"/>
  <c r="GQ185" i="102" s="1"/>
  <c r="GR185" i="102" s="1"/>
  <c r="GS185" i="102" s="1"/>
  <c r="GT185" i="102" s="1"/>
  <c r="GU185" i="102" s="1"/>
  <c r="GV185" i="102" s="1"/>
  <c r="GW185" i="102" s="1"/>
  <c r="GX185" i="102" s="1"/>
  <c r="GY185" i="102" s="1"/>
  <c r="GZ185" i="102" s="1"/>
  <c r="HA185" i="102" s="1"/>
  <c r="HB185" i="102" s="1"/>
  <c r="HC185" i="102" s="1"/>
  <c r="HD185" i="102" s="1"/>
  <c r="HE185" i="102" s="1"/>
  <c r="HF185" i="102" s="1"/>
  <c r="HG185" i="102" s="1"/>
  <c r="HH185" i="102" s="1"/>
  <c r="HI185" i="102" s="1"/>
  <c r="HJ185" i="102" s="1"/>
  <c r="HH140" i="102"/>
  <c r="GB184" i="102" l="1"/>
  <c r="GA2" i="102"/>
  <c r="FZ55" i="100" s="1"/>
  <c r="HI140" i="102"/>
  <c r="GB82" i="100" l="1"/>
  <c r="GB84" i="100"/>
  <c r="GC184" i="102"/>
  <c r="GB2" i="102"/>
  <c r="GA55" i="100" s="1"/>
  <c r="HJ140" i="102"/>
  <c r="GC84" i="100" l="1"/>
  <c r="GB67" i="100"/>
  <c r="B186" i="102" s="1"/>
  <c r="GC186" i="102" s="1"/>
  <c r="GD186" i="102" s="1"/>
  <c r="GE186" i="102" s="1"/>
  <c r="GF186" i="102" s="1"/>
  <c r="GG186" i="102" s="1"/>
  <c r="GH186" i="102" s="1"/>
  <c r="GI186" i="102" s="1"/>
  <c r="GJ186" i="102" s="1"/>
  <c r="GK186" i="102" s="1"/>
  <c r="GL186" i="102" s="1"/>
  <c r="GM186" i="102" s="1"/>
  <c r="GN186" i="102" s="1"/>
  <c r="GO186" i="102" s="1"/>
  <c r="GP186" i="102" s="1"/>
  <c r="GQ186" i="102" s="1"/>
  <c r="GR186" i="102" s="1"/>
  <c r="GS186" i="102" s="1"/>
  <c r="GT186" i="102" s="1"/>
  <c r="GU186" i="102" s="1"/>
  <c r="GV186" i="102" s="1"/>
  <c r="GW186" i="102" s="1"/>
  <c r="GX186" i="102" s="1"/>
  <c r="GY186" i="102" s="1"/>
  <c r="GZ186" i="102" s="1"/>
  <c r="HA186" i="102" s="1"/>
  <c r="HB186" i="102" s="1"/>
  <c r="HC186" i="102" s="1"/>
  <c r="HD186" i="102" s="1"/>
  <c r="HE186" i="102" s="1"/>
  <c r="HF186" i="102" s="1"/>
  <c r="HG186" i="102" s="1"/>
  <c r="HH186" i="102" s="1"/>
  <c r="HI186" i="102" s="1"/>
  <c r="HJ186" i="102" s="1"/>
  <c r="GD184" i="102"/>
  <c r="GE184" i="102" s="1"/>
  <c r="GF184" i="102" s="1"/>
  <c r="GG184" i="102" s="1"/>
  <c r="GH184" i="102" s="1"/>
  <c r="GI184" i="102" s="1"/>
  <c r="GJ184" i="102" s="1"/>
  <c r="GK184" i="102" s="1"/>
  <c r="GL184" i="102" s="1"/>
  <c r="GM184" i="102" s="1"/>
  <c r="GN184" i="102" s="1"/>
  <c r="GO184" i="102" s="1"/>
  <c r="GP184" i="102" s="1"/>
  <c r="GQ184" i="102" s="1"/>
  <c r="GR184" i="102" s="1"/>
  <c r="GS184" i="102" s="1"/>
  <c r="GT184" i="102" s="1"/>
  <c r="GU184" i="102" s="1"/>
  <c r="GV184" i="102" s="1"/>
  <c r="GW184" i="102" s="1"/>
  <c r="GX184" i="102" s="1"/>
  <c r="GY184" i="102" s="1"/>
  <c r="GZ184" i="102" s="1"/>
  <c r="HA184" i="102" s="1"/>
  <c r="HB184" i="102" s="1"/>
  <c r="HC184" i="102" s="1"/>
  <c r="HD184" i="102" s="1"/>
  <c r="HE184" i="102" s="1"/>
  <c r="HF184" i="102" s="1"/>
  <c r="HG184" i="102" s="1"/>
  <c r="HH184" i="102" s="1"/>
  <c r="HI184" i="102" s="1"/>
  <c r="HJ184" i="102" s="1"/>
  <c r="GD84" i="100"/>
  <c r="GC2" i="102" l="1"/>
  <c r="GB55" i="100" s="1"/>
  <c r="GC82" i="100"/>
  <c r="GC67" i="100" s="1"/>
  <c r="B187" i="102" s="1"/>
  <c r="GD187" i="102" s="1"/>
  <c r="GE187" i="102" l="1"/>
  <c r="GF187" i="102" s="1"/>
  <c r="GG187" i="102" s="1"/>
  <c r="GH187" i="102" s="1"/>
  <c r="GI187" i="102" s="1"/>
  <c r="GJ187" i="102" s="1"/>
  <c r="GK187" i="102" s="1"/>
  <c r="GL187" i="102" s="1"/>
  <c r="GM187" i="102" s="1"/>
  <c r="GN187" i="102" s="1"/>
  <c r="GO187" i="102" s="1"/>
  <c r="GP187" i="102" s="1"/>
  <c r="GQ187" i="102" s="1"/>
  <c r="GR187" i="102" s="1"/>
  <c r="GS187" i="102" s="1"/>
  <c r="GT187" i="102" s="1"/>
  <c r="GU187" i="102" s="1"/>
  <c r="GV187" i="102" s="1"/>
  <c r="GW187" i="102" s="1"/>
  <c r="GX187" i="102" s="1"/>
  <c r="GY187" i="102" s="1"/>
  <c r="GZ187" i="102" s="1"/>
  <c r="HA187" i="102" s="1"/>
  <c r="HB187" i="102" s="1"/>
  <c r="HC187" i="102" s="1"/>
  <c r="HD187" i="102" s="1"/>
  <c r="HE187" i="102" s="1"/>
  <c r="HF187" i="102" s="1"/>
  <c r="HG187" i="102" s="1"/>
  <c r="HH187" i="102" s="1"/>
  <c r="HI187" i="102" s="1"/>
  <c r="HJ187" i="102" s="1"/>
  <c r="GD2" i="102"/>
  <c r="GC55" i="100" s="1"/>
  <c r="GD82" i="100"/>
  <c r="GD67" i="100" s="1"/>
  <c r="B188" i="102" s="1"/>
  <c r="GE188" i="102" s="1"/>
  <c r="GE84" i="100"/>
  <c r="GE82" i="100" l="1"/>
  <c r="GF188" i="102"/>
  <c r="GG188" i="102" s="1"/>
  <c r="GH188" i="102" s="1"/>
  <c r="GI188" i="102" s="1"/>
  <c r="GJ188" i="102" s="1"/>
  <c r="GK188" i="102" s="1"/>
  <c r="GL188" i="102" s="1"/>
  <c r="GM188" i="102" s="1"/>
  <c r="GN188" i="102" s="1"/>
  <c r="GO188" i="102" s="1"/>
  <c r="GP188" i="102" s="1"/>
  <c r="GQ188" i="102" s="1"/>
  <c r="GR188" i="102" s="1"/>
  <c r="GS188" i="102" s="1"/>
  <c r="GT188" i="102" s="1"/>
  <c r="GU188" i="102" s="1"/>
  <c r="GV188" i="102" s="1"/>
  <c r="GW188" i="102" s="1"/>
  <c r="GX188" i="102" s="1"/>
  <c r="GY188" i="102" s="1"/>
  <c r="GZ188" i="102" s="1"/>
  <c r="HA188" i="102" s="1"/>
  <c r="HB188" i="102" s="1"/>
  <c r="HC188" i="102" s="1"/>
  <c r="HD188" i="102" s="1"/>
  <c r="HE188" i="102" s="1"/>
  <c r="HF188" i="102" s="1"/>
  <c r="HG188" i="102" s="1"/>
  <c r="HH188" i="102" s="1"/>
  <c r="HI188" i="102" s="1"/>
  <c r="HJ188" i="102" s="1"/>
  <c r="GE2" i="102"/>
  <c r="GD55" i="100" s="1"/>
  <c r="GE67" i="100"/>
  <c r="B189" i="102" s="1"/>
  <c r="GF189" i="102" s="1"/>
  <c r="GG189" i="102" l="1"/>
  <c r="GH189" i="102" s="1"/>
  <c r="GI189" i="102" s="1"/>
  <c r="GJ189" i="102" s="1"/>
  <c r="GK189" i="102" s="1"/>
  <c r="GL189" i="102" s="1"/>
  <c r="GM189" i="102" s="1"/>
  <c r="GN189" i="102" s="1"/>
  <c r="GO189" i="102" s="1"/>
  <c r="GP189" i="102" s="1"/>
  <c r="GQ189" i="102" s="1"/>
  <c r="GR189" i="102" s="1"/>
  <c r="GS189" i="102" s="1"/>
  <c r="GT189" i="102" s="1"/>
  <c r="GU189" i="102" s="1"/>
  <c r="GV189" i="102" s="1"/>
  <c r="GW189" i="102" s="1"/>
  <c r="GX189" i="102" s="1"/>
  <c r="GY189" i="102" s="1"/>
  <c r="GZ189" i="102" s="1"/>
  <c r="HA189" i="102" s="1"/>
  <c r="HB189" i="102" s="1"/>
  <c r="HC189" i="102" s="1"/>
  <c r="HD189" i="102" s="1"/>
  <c r="HE189" i="102" s="1"/>
  <c r="HF189" i="102" s="1"/>
  <c r="HG189" i="102" s="1"/>
  <c r="HH189" i="102" s="1"/>
  <c r="HI189" i="102" s="1"/>
  <c r="HJ189" i="102" s="1"/>
  <c r="GF2" i="102"/>
  <c r="GE55" i="100" s="1"/>
  <c r="GF84" i="100"/>
  <c r="GF82" i="100"/>
  <c r="GF67" i="100" l="1"/>
  <c r="GG84" i="100"/>
  <c r="GG82" i="100"/>
  <c r="B190" i="102" l="1"/>
  <c r="GG190" i="102" s="1"/>
  <c r="GG67" i="100"/>
  <c r="GH84" i="100"/>
  <c r="GH82" i="100" l="1"/>
  <c r="GH190" i="102"/>
  <c r="GI190" i="102" s="1"/>
  <c r="GJ190" i="102" s="1"/>
  <c r="GK190" i="102" s="1"/>
  <c r="GL190" i="102" s="1"/>
  <c r="GM190" i="102" s="1"/>
  <c r="GN190" i="102" s="1"/>
  <c r="GO190" i="102" s="1"/>
  <c r="GP190" i="102" s="1"/>
  <c r="GQ190" i="102" s="1"/>
  <c r="GR190" i="102" s="1"/>
  <c r="GS190" i="102" s="1"/>
  <c r="GT190" i="102" s="1"/>
  <c r="GU190" i="102" s="1"/>
  <c r="GV190" i="102" s="1"/>
  <c r="GW190" i="102" s="1"/>
  <c r="GX190" i="102" s="1"/>
  <c r="GY190" i="102" s="1"/>
  <c r="GZ190" i="102" s="1"/>
  <c r="HA190" i="102" s="1"/>
  <c r="HB190" i="102" s="1"/>
  <c r="HC190" i="102" s="1"/>
  <c r="HD190" i="102" s="1"/>
  <c r="HE190" i="102" s="1"/>
  <c r="HF190" i="102" s="1"/>
  <c r="HG190" i="102" s="1"/>
  <c r="HH190" i="102" s="1"/>
  <c r="HI190" i="102" s="1"/>
  <c r="HJ190" i="102" s="1"/>
  <c r="GG2" i="102"/>
  <c r="GF55" i="100" s="1"/>
  <c r="B191" i="102"/>
  <c r="GH191" i="102" s="1"/>
  <c r="GH67" i="100"/>
  <c r="B192" i="102" s="1"/>
  <c r="GI192" i="102" s="1"/>
  <c r="GI84" i="100"/>
  <c r="GJ192" i="102" l="1"/>
  <c r="GK192" i="102" s="1"/>
  <c r="GL192" i="102" s="1"/>
  <c r="GM192" i="102" s="1"/>
  <c r="GN192" i="102" s="1"/>
  <c r="GO192" i="102" s="1"/>
  <c r="GP192" i="102" s="1"/>
  <c r="GQ192" i="102" s="1"/>
  <c r="GR192" i="102" s="1"/>
  <c r="GS192" i="102" s="1"/>
  <c r="GT192" i="102" s="1"/>
  <c r="GU192" i="102" s="1"/>
  <c r="GV192" i="102" s="1"/>
  <c r="GW192" i="102" s="1"/>
  <c r="GX192" i="102" s="1"/>
  <c r="GY192" i="102" s="1"/>
  <c r="GZ192" i="102" s="1"/>
  <c r="HA192" i="102" s="1"/>
  <c r="HB192" i="102" s="1"/>
  <c r="HC192" i="102" s="1"/>
  <c r="HD192" i="102" s="1"/>
  <c r="HE192" i="102" s="1"/>
  <c r="HF192" i="102" s="1"/>
  <c r="HG192" i="102" s="1"/>
  <c r="HH192" i="102" s="1"/>
  <c r="HI192" i="102" s="1"/>
  <c r="HJ192" i="102" s="1"/>
  <c r="GI191" i="102"/>
  <c r="GJ191" i="102" s="1"/>
  <c r="GK191" i="102" s="1"/>
  <c r="GL191" i="102" s="1"/>
  <c r="GM191" i="102" s="1"/>
  <c r="GN191" i="102" s="1"/>
  <c r="GO191" i="102" s="1"/>
  <c r="GP191" i="102" s="1"/>
  <c r="GQ191" i="102" s="1"/>
  <c r="GR191" i="102" s="1"/>
  <c r="GS191" i="102" s="1"/>
  <c r="GT191" i="102" s="1"/>
  <c r="GU191" i="102" s="1"/>
  <c r="GV191" i="102" s="1"/>
  <c r="GW191" i="102" s="1"/>
  <c r="GX191" i="102" s="1"/>
  <c r="GY191" i="102" s="1"/>
  <c r="GZ191" i="102" s="1"/>
  <c r="HA191" i="102" s="1"/>
  <c r="HB191" i="102" s="1"/>
  <c r="HC191" i="102" s="1"/>
  <c r="HD191" i="102" s="1"/>
  <c r="HE191" i="102" s="1"/>
  <c r="HF191" i="102" s="1"/>
  <c r="HG191" i="102" s="1"/>
  <c r="HH191" i="102" s="1"/>
  <c r="HI191" i="102" s="1"/>
  <c r="HJ191" i="102" s="1"/>
  <c r="GH2" i="102"/>
  <c r="GG55" i="100" s="1"/>
  <c r="GI67" i="100"/>
  <c r="B193" i="102" s="1"/>
  <c r="GJ193" i="102" s="1"/>
  <c r="GI82" i="100" l="1"/>
  <c r="GI2" i="102"/>
  <c r="GH55" i="100" s="1"/>
  <c r="GK193" i="102"/>
  <c r="GL193" i="102" s="1"/>
  <c r="GM193" i="102" s="1"/>
  <c r="GN193" i="102" s="1"/>
  <c r="GO193" i="102" s="1"/>
  <c r="GP193" i="102" s="1"/>
  <c r="GQ193" i="102" s="1"/>
  <c r="GR193" i="102" s="1"/>
  <c r="GS193" i="102" s="1"/>
  <c r="GT193" i="102" s="1"/>
  <c r="GU193" i="102" s="1"/>
  <c r="GV193" i="102" s="1"/>
  <c r="GW193" i="102" s="1"/>
  <c r="GX193" i="102" s="1"/>
  <c r="GY193" i="102" s="1"/>
  <c r="GZ193" i="102" s="1"/>
  <c r="HA193" i="102" s="1"/>
  <c r="HB193" i="102" s="1"/>
  <c r="HC193" i="102" s="1"/>
  <c r="HD193" i="102" s="1"/>
  <c r="HE193" i="102" s="1"/>
  <c r="HF193" i="102" s="1"/>
  <c r="HG193" i="102" s="1"/>
  <c r="HH193" i="102" s="1"/>
  <c r="HI193" i="102" s="1"/>
  <c r="HJ193" i="102" s="1"/>
  <c r="GJ2" i="102"/>
  <c r="GI55" i="100" s="1"/>
  <c r="GJ82" i="100" l="1"/>
  <c r="GJ67" i="100" s="1"/>
  <c r="B194" i="102" s="1"/>
  <c r="GK194" i="102" s="1"/>
  <c r="GL194" i="102" s="1"/>
  <c r="GM194" i="102" s="1"/>
  <c r="GN194" i="102" s="1"/>
  <c r="GO194" i="102" s="1"/>
  <c r="GP194" i="102" s="1"/>
  <c r="GQ194" i="102" s="1"/>
  <c r="GR194" i="102" s="1"/>
  <c r="GS194" i="102" s="1"/>
  <c r="GT194" i="102" s="1"/>
  <c r="GU194" i="102" s="1"/>
  <c r="GV194" i="102" s="1"/>
  <c r="GW194" i="102" s="1"/>
  <c r="GX194" i="102" s="1"/>
  <c r="GY194" i="102" s="1"/>
  <c r="GZ194" i="102" s="1"/>
  <c r="HA194" i="102" s="1"/>
  <c r="HB194" i="102" s="1"/>
  <c r="HC194" i="102" s="1"/>
  <c r="HD194" i="102" s="1"/>
  <c r="HE194" i="102" s="1"/>
  <c r="HF194" i="102" s="1"/>
  <c r="HG194" i="102" s="1"/>
  <c r="HH194" i="102" s="1"/>
  <c r="HI194" i="102" s="1"/>
  <c r="HJ194" i="102" s="1"/>
  <c r="GJ84" i="100"/>
  <c r="GK2" i="102"/>
  <c r="GJ55" i="100" s="1"/>
  <c r="GK82" i="100" l="1"/>
  <c r="GK67" i="100" s="1"/>
  <c r="B195" i="102" s="1"/>
  <c r="GL195" i="102" s="1"/>
  <c r="GL82" i="100"/>
  <c r="GK84" i="100"/>
  <c r="GM195" i="102"/>
  <c r="GN195" i="102" s="1"/>
  <c r="GO195" i="102" s="1"/>
  <c r="GP195" i="102" s="1"/>
  <c r="GQ195" i="102" s="1"/>
  <c r="GR195" i="102" s="1"/>
  <c r="GS195" i="102" s="1"/>
  <c r="GT195" i="102" s="1"/>
  <c r="GU195" i="102" s="1"/>
  <c r="GV195" i="102" s="1"/>
  <c r="GW195" i="102" s="1"/>
  <c r="GX195" i="102" s="1"/>
  <c r="GY195" i="102" s="1"/>
  <c r="GZ195" i="102" s="1"/>
  <c r="HA195" i="102" s="1"/>
  <c r="HB195" i="102" s="1"/>
  <c r="HC195" i="102" s="1"/>
  <c r="HD195" i="102" s="1"/>
  <c r="HE195" i="102" s="1"/>
  <c r="HF195" i="102" s="1"/>
  <c r="HG195" i="102" s="1"/>
  <c r="HH195" i="102" s="1"/>
  <c r="HI195" i="102" s="1"/>
  <c r="HJ195" i="102" s="1"/>
  <c r="GL2" i="102"/>
  <c r="GK55" i="100" s="1"/>
  <c r="GL84" i="100"/>
  <c r="GL67" i="100" s="1"/>
  <c r="B196" i="102" s="1"/>
  <c r="GM196" i="102" s="1"/>
  <c r="GN196" i="102" l="1"/>
  <c r="GO196" i="102" s="1"/>
  <c r="GP196" i="102" s="1"/>
  <c r="GQ196" i="102" s="1"/>
  <c r="GR196" i="102" s="1"/>
  <c r="GS196" i="102" s="1"/>
  <c r="GT196" i="102" s="1"/>
  <c r="GU196" i="102" s="1"/>
  <c r="GV196" i="102" s="1"/>
  <c r="GW196" i="102" s="1"/>
  <c r="GX196" i="102" s="1"/>
  <c r="GY196" i="102" s="1"/>
  <c r="GZ196" i="102" s="1"/>
  <c r="HA196" i="102" s="1"/>
  <c r="HB196" i="102" s="1"/>
  <c r="HC196" i="102" s="1"/>
  <c r="HD196" i="102" s="1"/>
  <c r="HE196" i="102" s="1"/>
  <c r="HF196" i="102" s="1"/>
  <c r="HG196" i="102" s="1"/>
  <c r="HH196" i="102" s="1"/>
  <c r="HI196" i="102" s="1"/>
  <c r="HJ196" i="102" s="1"/>
  <c r="GM2" i="102"/>
  <c r="GL55" i="100" s="1"/>
  <c r="GM84" i="100"/>
  <c r="GM82" i="100"/>
  <c r="GM67" i="100" l="1"/>
  <c r="B197" i="102" s="1"/>
  <c r="GN197" i="102" s="1"/>
  <c r="GN84" i="100"/>
  <c r="GO197" i="102" l="1"/>
  <c r="GP197" i="102" s="1"/>
  <c r="GQ197" i="102" s="1"/>
  <c r="GR197" i="102" s="1"/>
  <c r="GS197" i="102" s="1"/>
  <c r="GT197" i="102" s="1"/>
  <c r="GU197" i="102" s="1"/>
  <c r="GV197" i="102" s="1"/>
  <c r="GW197" i="102" s="1"/>
  <c r="GX197" i="102" s="1"/>
  <c r="GY197" i="102" s="1"/>
  <c r="GZ197" i="102" s="1"/>
  <c r="HA197" i="102" s="1"/>
  <c r="HB197" i="102" s="1"/>
  <c r="HC197" i="102" s="1"/>
  <c r="HD197" i="102" s="1"/>
  <c r="HE197" i="102" s="1"/>
  <c r="HF197" i="102" s="1"/>
  <c r="HG197" i="102" s="1"/>
  <c r="HH197" i="102" s="1"/>
  <c r="HI197" i="102" s="1"/>
  <c r="HJ197" i="102" s="1"/>
  <c r="GN2" i="102"/>
  <c r="GM55" i="100" s="1"/>
  <c r="GN82" i="100"/>
  <c r="GN67" i="100" s="1"/>
  <c r="GO84" i="100" l="1"/>
  <c r="B198" i="102"/>
  <c r="GO198" i="102" s="1"/>
  <c r="GO82" i="100" l="1"/>
  <c r="GO67" i="100"/>
  <c r="GP198" i="102"/>
  <c r="GQ198" i="102" s="1"/>
  <c r="GR198" i="102" s="1"/>
  <c r="GS198" i="102" s="1"/>
  <c r="GT198" i="102" s="1"/>
  <c r="GU198" i="102" s="1"/>
  <c r="GV198" i="102" s="1"/>
  <c r="GW198" i="102" s="1"/>
  <c r="GX198" i="102" s="1"/>
  <c r="GY198" i="102" s="1"/>
  <c r="GZ198" i="102" s="1"/>
  <c r="HA198" i="102" s="1"/>
  <c r="HB198" i="102" s="1"/>
  <c r="HC198" i="102" s="1"/>
  <c r="HD198" i="102" s="1"/>
  <c r="HE198" i="102" s="1"/>
  <c r="HF198" i="102" s="1"/>
  <c r="HG198" i="102" s="1"/>
  <c r="HH198" i="102" s="1"/>
  <c r="HI198" i="102" s="1"/>
  <c r="HJ198" i="102" s="1"/>
  <c r="GO2" i="102"/>
  <c r="GN55" i="100" s="1"/>
  <c r="GP84" i="100"/>
  <c r="B199" i="102"/>
  <c r="GP199" i="102" s="1"/>
  <c r="GQ199" i="102" l="1"/>
  <c r="GR199" i="102" s="1"/>
  <c r="GS199" i="102" s="1"/>
  <c r="GT199" i="102" s="1"/>
  <c r="GU199" i="102" s="1"/>
  <c r="GV199" i="102" s="1"/>
  <c r="GW199" i="102" s="1"/>
  <c r="GX199" i="102" s="1"/>
  <c r="GY199" i="102" s="1"/>
  <c r="GZ199" i="102" s="1"/>
  <c r="HA199" i="102" s="1"/>
  <c r="HB199" i="102" s="1"/>
  <c r="HC199" i="102" s="1"/>
  <c r="HD199" i="102" s="1"/>
  <c r="HE199" i="102" s="1"/>
  <c r="HF199" i="102" s="1"/>
  <c r="HG199" i="102" s="1"/>
  <c r="HH199" i="102" s="1"/>
  <c r="HI199" i="102" s="1"/>
  <c r="HJ199" i="102" s="1"/>
  <c r="GP2" i="102"/>
  <c r="GO55" i="100" s="1"/>
  <c r="GP82" i="100"/>
  <c r="GP67" i="100" s="1"/>
  <c r="B200" i="102" s="1"/>
  <c r="GQ200" i="102" s="1"/>
  <c r="GR200" i="102" l="1"/>
  <c r="GS200" i="102" s="1"/>
  <c r="GT200" i="102" s="1"/>
  <c r="GU200" i="102" s="1"/>
  <c r="GV200" i="102" s="1"/>
  <c r="GW200" i="102" s="1"/>
  <c r="GX200" i="102" s="1"/>
  <c r="GY200" i="102" s="1"/>
  <c r="GZ200" i="102" s="1"/>
  <c r="HA200" i="102" s="1"/>
  <c r="HB200" i="102" s="1"/>
  <c r="HC200" i="102" s="1"/>
  <c r="HD200" i="102" s="1"/>
  <c r="HE200" i="102" s="1"/>
  <c r="HF200" i="102" s="1"/>
  <c r="HG200" i="102" s="1"/>
  <c r="HH200" i="102" s="1"/>
  <c r="HI200" i="102" s="1"/>
  <c r="HJ200" i="102" s="1"/>
  <c r="GQ2" i="102"/>
  <c r="GP55" i="100" s="1"/>
  <c r="GQ84" i="100"/>
  <c r="GQ82" i="100" l="1"/>
  <c r="GQ67" i="100" s="1"/>
  <c r="B201" i="102" s="1"/>
  <c r="GR201" i="102" s="1"/>
  <c r="GR84" i="100" l="1"/>
  <c r="GR82" i="100"/>
  <c r="GR67" i="100" s="1"/>
  <c r="B202" i="102" s="1"/>
  <c r="GS202" i="102" s="1"/>
  <c r="GS201" i="102"/>
  <c r="GT201" i="102" s="1"/>
  <c r="GU201" i="102" s="1"/>
  <c r="GV201" i="102" s="1"/>
  <c r="GW201" i="102" s="1"/>
  <c r="GX201" i="102" s="1"/>
  <c r="GY201" i="102" s="1"/>
  <c r="GZ201" i="102" s="1"/>
  <c r="HA201" i="102" s="1"/>
  <c r="HB201" i="102" s="1"/>
  <c r="HC201" i="102" s="1"/>
  <c r="HD201" i="102" s="1"/>
  <c r="HE201" i="102" s="1"/>
  <c r="HF201" i="102" s="1"/>
  <c r="HG201" i="102" s="1"/>
  <c r="HH201" i="102" s="1"/>
  <c r="HI201" i="102" s="1"/>
  <c r="HJ201" i="102" s="1"/>
  <c r="GR2" i="102"/>
  <c r="GQ55" i="100" s="1"/>
  <c r="GT202" i="102" l="1"/>
  <c r="GU202" i="102" s="1"/>
  <c r="GV202" i="102" s="1"/>
  <c r="GW202" i="102" s="1"/>
  <c r="GX202" i="102" s="1"/>
  <c r="GY202" i="102" s="1"/>
  <c r="GZ202" i="102" s="1"/>
  <c r="HA202" i="102" s="1"/>
  <c r="HB202" i="102" s="1"/>
  <c r="HC202" i="102" s="1"/>
  <c r="HD202" i="102" s="1"/>
  <c r="HE202" i="102" s="1"/>
  <c r="HF202" i="102" s="1"/>
  <c r="HG202" i="102" s="1"/>
  <c r="HH202" i="102" s="1"/>
  <c r="HI202" i="102" s="1"/>
  <c r="HJ202" i="102" s="1"/>
  <c r="GS2" i="102"/>
  <c r="GR55" i="100" s="1"/>
  <c r="GS84" i="100"/>
  <c r="GS82" i="100"/>
  <c r="GS67" i="100" l="1"/>
  <c r="GT84" i="100"/>
  <c r="B203" i="102"/>
  <c r="GT203" i="102" s="1"/>
  <c r="GT82" i="100" l="1"/>
  <c r="GT67" i="100" s="1"/>
  <c r="B204" i="102" s="1"/>
  <c r="GU204" i="102" s="1"/>
  <c r="GU203" i="102"/>
  <c r="GV203" i="102" s="1"/>
  <c r="GW203" i="102" s="1"/>
  <c r="GX203" i="102" s="1"/>
  <c r="GY203" i="102" s="1"/>
  <c r="GZ203" i="102" s="1"/>
  <c r="HA203" i="102" s="1"/>
  <c r="HB203" i="102" s="1"/>
  <c r="HC203" i="102" s="1"/>
  <c r="HD203" i="102" s="1"/>
  <c r="HE203" i="102" s="1"/>
  <c r="HF203" i="102" s="1"/>
  <c r="HG203" i="102" s="1"/>
  <c r="HH203" i="102" s="1"/>
  <c r="HI203" i="102" s="1"/>
  <c r="HJ203" i="102" s="1"/>
  <c r="GT2" i="102"/>
  <c r="GS55" i="100" s="1"/>
  <c r="GV204" i="102" l="1"/>
  <c r="GW204" i="102" s="1"/>
  <c r="GX204" i="102" s="1"/>
  <c r="GY204" i="102" s="1"/>
  <c r="GZ204" i="102" s="1"/>
  <c r="HA204" i="102" s="1"/>
  <c r="HB204" i="102" s="1"/>
  <c r="HC204" i="102" s="1"/>
  <c r="HD204" i="102" s="1"/>
  <c r="HE204" i="102" s="1"/>
  <c r="HF204" i="102" s="1"/>
  <c r="HG204" i="102" s="1"/>
  <c r="HH204" i="102" s="1"/>
  <c r="HI204" i="102" s="1"/>
  <c r="HJ204" i="102" s="1"/>
  <c r="GU2" i="102"/>
  <c r="GT55" i="100" s="1"/>
  <c r="GU84" i="100"/>
  <c r="GU82" i="100"/>
  <c r="GU67" i="100" l="1"/>
  <c r="GV84" i="100"/>
  <c r="GV82" i="100" l="1"/>
  <c r="GV67" i="100" s="1"/>
  <c r="B205" i="102"/>
  <c r="GV205" i="102" s="1"/>
  <c r="GW205" i="102" l="1"/>
  <c r="GX205" i="102" s="1"/>
  <c r="GY205" i="102" s="1"/>
  <c r="GZ205" i="102" s="1"/>
  <c r="HA205" i="102" s="1"/>
  <c r="HB205" i="102" s="1"/>
  <c r="HC205" i="102" s="1"/>
  <c r="HD205" i="102" s="1"/>
  <c r="HE205" i="102" s="1"/>
  <c r="HF205" i="102" s="1"/>
  <c r="HG205" i="102" s="1"/>
  <c r="HH205" i="102" s="1"/>
  <c r="HI205" i="102" s="1"/>
  <c r="HJ205" i="102" s="1"/>
  <c r="GV2" i="102"/>
  <c r="GU55" i="100" s="1"/>
  <c r="GW84" i="100"/>
  <c r="B206" i="102"/>
  <c r="GW206" i="102" s="1"/>
  <c r="GW82" i="100"/>
  <c r="GW67" i="100" s="1"/>
  <c r="GX206" i="102" l="1"/>
  <c r="GY206" i="102" s="1"/>
  <c r="GZ206" i="102" s="1"/>
  <c r="HA206" i="102" s="1"/>
  <c r="HB206" i="102" s="1"/>
  <c r="HC206" i="102" s="1"/>
  <c r="HD206" i="102" s="1"/>
  <c r="HE206" i="102" s="1"/>
  <c r="HF206" i="102" s="1"/>
  <c r="HG206" i="102" s="1"/>
  <c r="HH206" i="102" s="1"/>
  <c r="HI206" i="102" s="1"/>
  <c r="HJ206" i="102" s="1"/>
  <c r="GW2" i="102"/>
  <c r="GV55" i="100" s="1"/>
  <c r="B207" i="102"/>
  <c r="GX207" i="102" s="1"/>
  <c r="GX82" i="100" l="1"/>
  <c r="GY207" i="102"/>
  <c r="GZ207" i="102" s="1"/>
  <c r="HA207" i="102" s="1"/>
  <c r="HB207" i="102" s="1"/>
  <c r="HC207" i="102" s="1"/>
  <c r="HD207" i="102" s="1"/>
  <c r="HE207" i="102" s="1"/>
  <c r="HF207" i="102" s="1"/>
  <c r="HG207" i="102" s="1"/>
  <c r="HH207" i="102" s="1"/>
  <c r="HI207" i="102" s="1"/>
  <c r="HJ207" i="102" s="1"/>
  <c r="GX2" i="102"/>
  <c r="GW55" i="100" s="1"/>
  <c r="GX84" i="100"/>
  <c r="GX67" i="100" s="1"/>
  <c r="GY82" i="100" l="1"/>
  <c r="B208" i="102"/>
  <c r="GY208" i="102" s="1"/>
  <c r="GY84" i="100"/>
  <c r="GY67" i="100" s="1"/>
  <c r="HA82" i="100" l="1"/>
  <c r="GZ82" i="100"/>
  <c r="GZ208" i="102"/>
  <c r="HA208" i="102" s="1"/>
  <c r="HB208" i="102" s="1"/>
  <c r="HC208" i="102" s="1"/>
  <c r="HD208" i="102" s="1"/>
  <c r="HE208" i="102" s="1"/>
  <c r="HF208" i="102" s="1"/>
  <c r="HG208" i="102" s="1"/>
  <c r="HH208" i="102" s="1"/>
  <c r="HI208" i="102" s="1"/>
  <c r="HJ208" i="102" s="1"/>
  <c r="GY2" i="102"/>
  <c r="GX55" i="100" s="1"/>
  <c r="B209" i="102"/>
  <c r="GZ209" i="102" s="1"/>
  <c r="GZ84" i="100"/>
  <c r="GZ67" i="100" s="1"/>
  <c r="HA209" i="102" l="1"/>
  <c r="HB209" i="102" s="1"/>
  <c r="HC209" i="102" s="1"/>
  <c r="HD209" i="102" s="1"/>
  <c r="HE209" i="102" s="1"/>
  <c r="HF209" i="102" s="1"/>
  <c r="HG209" i="102" s="1"/>
  <c r="HH209" i="102" s="1"/>
  <c r="HI209" i="102" s="1"/>
  <c r="HJ209" i="102" s="1"/>
  <c r="GZ2" i="102"/>
  <c r="GY55" i="100" s="1"/>
  <c r="HB82" i="100"/>
  <c r="B210" i="102"/>
  <c r="HA210" i="102" s="1"/>
  <c r="HA84" i="100"/>
  <c r="HA67" i="100" s="1"/>
  <c r="HB210" i="102" l="1"/>
  <c r="HC210" i="102" s="1"/>
  <c r="HD210" i="102" s="1"/>
  <c r="HE210" i="102" s="1"/>
  <c r="HF210" i="102" s="1"/>
  <c r="HG210" i="102" s="1"/>
  <c r="HH210" i="102" s="1"/>
  <c r="HI210" i="102" s="1"/>
  <c r="HJ210" i="102" s="1"/>
  <c r="HA2" i="102"/>
  <c r="GZ55" i="100" s="1"/>
  <c r="HB84" i="100"/>
  <c r="HB67" i="100" s="1"/>
  <c r="HC82" i="100"/>
  <c r="B211" i="102"/>
  <c r="HB211" i="102" s="1"/>
  <c r="HC211" i="102" l="1"/>
  <c r="HD211" i="102" s="1"/>
  <c r="HE211" i="102" s="1"/>
  <c r="HF211" i="102" s="1"/>
  <c r="HG211" i="102" s="1"/>
  <c r="HH211" i="102" s="1"/>
  <c r="HI211" i="102" s="1"/>
  <c r="HJ211" i="102" s="1"/>
  <c r="HB2" i="102"/>
  <c r="HA55" i="100" s="1"/>
  <c r="B212" i="102"/>
  <c r="HC212" i="102" s="1"/>
  <c r="HC84" i="100"/>
  <c r="HC67" i="100" s="1"/>
  <c r="B213" i="102" s="1"/>
  <c r="HD213" i="102" s="1"/>
  <c r="HD82" i="100"/>
  <c r="HE213" i="102" l="1"/>
  <c r="HF213" i="102" s="1"/>
  <c r="HG213" i="102" s="1"/>
  <c r="HH213" i="102" s="1"/>
  <c r="HI213" i="102" s="1"/>
  <c r="HJ213" i="102" s="1"/>
  <c r="HD212" i="102"/>
  <c r="HE212" i="102" s="1"/>
  <c r="HF212" i="102" s="1"/>
  <c r="HG212" i="102" s="1"/>
  <c r="HH212" i="102" s="1"/>
  <c r="HI212" i="102" s="1"/>
  <c r="HJ212" i="102" s="1"/>
  <c r="HC2" i="102"/>
  <c r="HB55" i="100" s="1"/>
  <c r="HD84" i="100"/>
  <c r="HD67" i="100" s="1"/>
  <c r="B214" i="102" s="1"/>
  <c r="HE214" i="102" s="1"/>
  <c r="HD2" i="102" l="1"/>
  <c r="HC55" i="100" s="1"/>
  <c r="HF214" i="102"/>
  <c r="HG214" i="102" s="1"/>
  <c r="HH214" i="102" s="1"/>
  <c r="HI214" i="102" s="1"/>
  <c r="HJ214" i="102" s="1"/>
  <c r="HE2" i="102"/>
  <c r="HD55" i="100" s="1"/>
  <c r="HE84" i="100"/>
  <c r="HE82" i="100"/>
  <c r="HE67" i="100" l="1"/>
  <c r="B215" i="102"/>
  <c r="HF215" i="102" s="1"/>
  <c r="HG215" i="102" l="1"/>
  <c r="HH215" i="102" s="1"/>
  <c r="HI215" i="102" s="1"/>
  <c r="HJ215" i="102" s="1"/>
  <c r="HF2" i="102"/>
  <c r="HE55" i="100" s="1"/>
  <c r="HF84" i="100"/>
  <c r="HF82" i="100"/>
  <c r="HF67" i="100" l="1"/>
  <c r="B216" i="102" l="1"/>
  <c r="HG216" i="102" s="1"/>
  <c r="HG84" i="100"/>
  <c r="HG82" i="100"/>
  <c r="HH216" i="102" l="1"/>
  <c r="HI216" i="102" s="1"/>
  <c r="HJ216" i="102" s="1"/>
  <c r="HG2" i="102"/>
  <c r="HF55" i="100" s="1"/>
  <c r="HH84" i="100"/>
  <c r="HG67" i="100"/>
  <c r="B217" i="102" s="1"/>
  <c r="HH217" i="102" s="1"/>
  <c r="HI217" i="102" l="1"/>
  <c r="HJ217" i="102" s="1"/>
  <c r="HH2" i="102"/>
  <c r="HG55" i="100" s="1"/>
  <c r="HH82" i="100"/>
  <c r="HH67" i="100" s="1"/>
  <c r="HI82" i="100" l="1"/>
  <c r="D10" i="100"/>
  <c r="HI84" i="100"/>
  <c r="B218" i="102"/>
  <c r="F10" i="109"/>
  <c r="F10" i="106"/>
  <c r="F10" i="100"/>
  <c r="F10" i="112"/>
  <c r="F10" i="115"/>
  <c r="G10" i="112"/>
  <c r="G10" i="100"/>
  <c r="G10" i="109"/>
  <c r="G10" i="106"/>
  <c r="G10" i="115"/>
  <c r="C10" i="106"/>
  <c r="C10" i="115"/>
  <c r="C10" i="109"/>
  <c r="C10" i="100"/>
  <c r="C10" i="112"/>
  <c r="D10" i="115"/>
  <c r="D10" i="109"/>
  <c r="D10" i="106"/>
  <c r="D10" i="112"/>
  <c r="E10" i="109"/>
  <c r="E10" i="112"/>
  <c r="E10" i="115"/>
  <c r="E10" i="100"/>
  <c r="E10" i="106"/>
  <c r="E44" i="115" l="1"/>
  <c r="H83" i="106"/>
  <c r="H67" i="106" s="1"/>
  <c r="B12" i="108" s="1"/>
  <c r="E45" i="115"/>
  <c r="HI67" i="100"/>
  <c r="B219" i="102" s="1"/>
  <c r="HJ219" i="102" s="1"/>
  <c r="HI218" i="102"/>
  <c r="D44" i="115"/>
  <c r="D45" i="115"/>
  <c r="G44" i="115"/>
  <c r="G45" i="115"/>
  <c r="F45" i="115"/>
  <c r="F44" i="115"/>
  <c r="G47" i="115"/>
  <c r="C45" i="115"/>
  <c r="C44" i="115"/>
  <c r="F47" i="115"/>
  <c r="B10" i="107" l="1"/>
  <c r="I10" i="107" s="1"/>
  <c r="I83" i="106"/>
  <c r="I67" i="106" s="1"/>
  <c r="H10" i="106"/>
  <c r="H10" i="100"/>
  <c r="H10" i="115"/>
  <c r="H47" i="115" s="1"/>
  <c r="H10" i="112"/>
  <c r="H10" i="109"/>
  <c r="HJ218" i="102"/>
  <c r="HJ2" i="102" s="1"/>
  <c r="HI55" i="100" s="1"/>
  <c r="HI2" i="102"/>
  <c r="HH55" i="100" s="1"/>
  <c r="B2" i="102"/>
  <c r="F12" i="108"/>
  <c r="I10" i="106" l="1"/>
  <c r="H44" i="115"/>
  <c r="H45" i="115"/>
  <c r="B13" i="108"/>
  <c r="B11" i="107"/>
  <c r="I2" i="107"/>
  <c r="H55" i="106" s="1"/>
  <c r="H58" i="106" s="1"/>
  <c r="J10" i="107"/>
  <c r="C13" i="108"/>
  <c r="I10" i="115" l="1"/>
  <c r="I10" i="100"/>
  <c r="I10" i="112"/>
  <c r="I10" i="109"/>
  <c r="I56" i="106"/>
  <c r="D13" i="108"/>
  <c r="I44" i="115"/>
  <c r="I45" i="115"/>
  <c r="J11" i="107"/>
  <c r="K11" i="107" s="1"/>
  <c r="L11" i="107" s="1"/>
  <c r="M11" i="107" s="1"/>
  <c r="N11" i="107" s="1"/>
  <c r="O11" i="107" s="1"/>
  <c r="P11" i="107" s="1"/>
  <c r="Q11" i="107" s="1"/>
  <c r="R11" i="107" s="1"/>
  <c r="S11" i="107" s="1"/>
  <c r="T11" i="107" s="1"/>
  <c r="U11" i="107" s="1"/>
  <c r="V11" i="107" s="1"/>
  <c r="W11" i="107" s="1"/>
  <c r="X11" i="107" s="1"/>
  <c r="Y11" i="107" s="1"/>
  <c r="Z11" i="107" s="1"/>
  <c r="AA11" i="107" s="1"/>
  <c r="AB11" i="107" s="1"/>
  <c r="AC11" i="107" s="1"/>
  <c r="AD11" i="107" s="1"/>
  <c r="AE11" i="107" s="1"/>
  <c r="AF11" i="107" s="1"/>
  <c r="AG11" i="107" s="1"/>
  <c r="AH11" i="107" s="1"/>
  <c r="AI11" i="107" s="1"/>
  <c r="AJ11" i="107" s="1"/>
  <c r="AK11" i="107" s="1"/>
  <c r="AL11" i="107" s="1"/>
  <c r="AM11" i="107" s="1"/>
  <c r="AN11" i="107" s="1"/>
  <c r="AO11" i="107" s="1"/>
  <c r="AP11" i="107" s="1"/>
  <c r="AQ11" i="107" s="1"/>
  <c r="AR11" i="107" s="1"/>
  <c r="AS11" i="107" s="1"/>
  <c r="AT11" i="107" s="1"/>
  <c r="AU11" i="107" s="1"/>
  <c r="AV11" i="107" s="1"/>
  <c r="AW11" i="107" s="1"/>
  <c r="AX11" i="107" s="1"/>
  <c r="AY11" i="107" s="1"/>
  <c r="AZ11" i="107" s="1"/>
  <c r="BA11" i="107" s="1"/>
  <c r="BB11" i="107" s="1"/>
  <c r="BC11" i="107" s="1"/>
  <c r="BD11" i="107" s="1"/>
  <c r="BE11" i="107" s="1"/>
  <c r="BF11" i="107" s="1"/>
  <c r="BG11" i="107" s="1"/>
  <c r="BH11" i="107" s="1"/>
  <c r="BI11" i="107" s="1"/>
  <c r="BJ11" i="107" s="1"/>
  <c r="BK11" i="107" s="1"/>
  <c r="BL11" i="107" s="1"/>
  <c r="BM11" i="107" s="1"/>
  <c r="BN11" i="107" s="1"/>
  <c r="BO11" i="107" s="1"/>
  <c r="BP11" i="107" s="1"/>
  <c r="BQ11" i="107" s="1"/>
  <c r="BR11" i="107" s="1"/>
  <c r="BS11" i="107" s="1"/>
  <c r="BT11" i="107" s="1"/>
  <c r="BU11" i="107" s="1"/>
  <c r="BV11" i="107" s="1"/>
  <c r="BW11" i="107" s="1"/>
  <c r="BX11" i="107" s="1"/>
  <c r="BY11" i="107" s="1"/>
  <c r="BZ11" i="107" s="1"/>
  <c r="CA11" i="107" s="1"/>
  <c r="CB11" i="107" s="1"/>
  <c r="CC11" i="107" s="1"/>
  <c r="CD11" i="107" s="1"/>
  <c r="CE11" i="107" s="1"/>
  <c r="CF11" i="107" s="1"/>
  <c r="CG11" i="107" s="1"/>
  <c r="CH11" i="107" s="1"/>
  <c r="CI11" i="107" s="1"/>
  <c r="CJ11" i="107" s="1"/>
  <c r="CK11" i="107" s="1"/>
  <c r="CL11" i="107" s="1"/>
  <c r="CM11" i="107" s="1"/>
  <c r="CN11" i="107" s="1"/>
  <c r="CO11" i="107" s="1"/>
  <c r="CP11" i="107" s="1"/>
  <c r="CQ11" i="107" s="1"/>
  <c r="CR11" i="107" s="1"/>
  <c r="CS11" i="107" s="1"/>
  <c r="CT11" i="107" s="1"/>
  <c r="CU11" i="107" s="1"/>
  <c r="CV11" i="107" s="1"/>
  <c r="CW11" i="107" s="1"/>
  <c r="CX11" i="107" s="1"/>
  <c r="CY11" i="107" s="1"/>
  <c r="CZ11" i="107" s="1"/>
  <c r="DA11" i="107" s="1"/>
  <c r="DB11" i="107" s="1"/>
  <c r="DC11" i="107" s="1"/>
  <c r="DD11" i="107" s="1"/>
  <c r="DE11" i="107" s="1"/>
  <c r="DF11" i="107" s="1"/>
  <c r="DG11" i="107" s="1"/>
  <c r="DH11" i="107" s="1"/>
  <c r="DI11" i="107" s="1"/>
  <c r="DJ11" i="107" s="1"/>
  <c r="DK11" i="107" s="1"/>
  <c r="DL11" i="107" s="1"/>
  <c r="DM11" i="107" s="1"/>
  <c r="DN11" i="107" s="1"/>
  <c r="DO11" i="107" s="1"/>
  <c r="DP11" i="107" s="1"/>
  <c r="DQ11" i="107" s="1"/>
  <c r="DR11" i="107" s="1"/>
  <c r="DS11" i="107" s="1"/>
  <c r="DT11" i="107" s="1"/>
  <c r="DU11" i="107" s="1"/>
  <c r="DV11" i="107" s="1"/>
  <c r="DW11" i="107" s="1"/>
  <c r="DX11" i="107" s="1"/>
  <c r="DY11" i="107" s="1"/>
  <c r="DZ11" i="107" s="1"/>
  <c r="EA11" i="107" s="1"/>
  <c r="EB11" i="107" s="1"/>
  <c r="EC11" i="107" s="1"/>
  <c r="ED11" i="107" s="1"/>
  <c r="EE11" i="107" s="1"/>
  <c r="EF11" i="107" s="1"/>
  <c r="EG11" i="107" s="1"/>
  <c r="EH11" i="107" s="1"/>
  <c r="EI11" i="107" s="1"/>
  <c r="EJ11" i="107" s="1"/>
  <c r="EK11" i="107" s="1"/>
  <c r="EL11" i="107" s="1"/>
  <c r="EM11" i="107" s="1"/>
  <c r="EN11" i="107" s="1"/>
  <c r="EO11" i="107" s="1"/>
  <c r="EP11" i="107" s="1"/>
  <c r="EQ11" i="107" s="1"/>
  <c r="ER11" i="107" s="1"/>
  <c r="ES11" i="107" s="1"/>
  <c r="ET11" i="107" s="1"/>
  <c r="EU11" i="107" s="1"/>
  <c r="EV11" i="107" s="1"/>
  <c r="EW11" i="107" s="1"/>
  <c r="EX11" i="107" s="1"/>
  <c r="EY11" i="107" s="1"/>
  <c r="EZ11" i="107" s="1"/>
  <c r="FA11" i="107" s="1"/>
  <c r="FB11" i="107" s="1"/>
  <c r="FC11" i="107" s="1"/>
  <c r="FD11" i="107" s="1"/>
  <c r="FE11" i="107" s="1"/>
  <c r="FF11" i="107" s="1"/>
  <c r="FG11" i="107" s="1"/>
  <c r="FH11" i="107" s="1"/>
  <c r="FI11" i="107" s="1"/>
  <c r="FJ11" i="107" s="1"/>
  <c r="FK11" i="107" s="1"/>
  <c r="FL11" i="107" s="1"/>
  <c r="FM11" i="107" s="1"/>
  <c r="FN11" i="107" s="1"/>
  <c r="FO11" i="107" s="1"/>
  <c r="FP11" i="107" s="1"/>
  <c r="FQ11" i="107" s="1"/>
  <c r="FR11" i="107" s="1"/>
  <c r="FS11" i="107" s="1"/>
  <c r="FT11" i="107" s="1"/>
  <c r="FU11" i="107" s="1"/>
  <c r="FV11" i="107" s="1"/>
  <c r="FW11" i="107" s="1"/>
  <c r="FX11" i="107" s="1"/>
  <c r="FY11" i="107" s="1"/>
  <c r="FZ11" i="107" s="1"/>
  <c r="GA11" i="107" s="1"/>
  <c r="GB11" i="107" s="1"/>
  <c r="GC11" i="107" s="1"/>
  <c r="GD11" i="107" s="1"/>
  <c r="GE11" i="107" s="1"/>
  <c r="GF11" i="107" s="1"/>
  <c r="GG11" i="107" s="1"/>
  <c r="GH11" i="107" s="1"/>
  <c r="GI11" i="107" s="1"/>
  <c r="GJ11" i="107" s="1"/>
  <c r="GK11" i="107" s="1"/>
  <c r="GL11" i="107" s="1"/>
  <c r="GM11" i="107" s="1"/>
  <c r="GN11" i="107" s="1"/>
  <c r="GO11" i="107" s="1"/>
  <c r="GP11" i="107" s="1"/>
  <c r="GQ11" i="107" s="1"/>
  <c r="GR11" i="107" s="1"/>
  <c r="GS11" i="107" s="1"/>
  <c r="GT11" i="107" s="1"/>
  <c r="GU11" i="107" s="1"/>
  <c r="GV11" i="107" s="1"/>
  <c r="GW11" i="107" s="1"/>
  <c r="GX11" i="107" s="1"/>
  <c r="GY11" i="107" s="1"/>
  <c r="GZ11" i="107" s="1"/>
  <c r="HA11" i="107" s="1"/>
  <c r="HB11" i="107" s="1"/>
  <c r="HC11" i="107" s="1"/>
  <c r="HD11" i="107" s="1"/>
  <c r="HE11" i="107" s="1"/>
  <c r="HF11" i="107" s="1"/>
  <c r="HG11" i="107" s="1"/>
  <c r="HH11" i="107" s="1"/>
  <c r="HI11" i="107" s="1"/>
  <c r="HJ11" i="107" s="1"/>
  <c r="K10" i="107"/>
  <c r="H61" i="106"/>
  <c r="I47" i="115"/>
  <c r="J83" i="106"/>
  <c r="J67" i="106" s="1"/>
  <c r="J2" i="107" l="1"/>
  <c r="I55" i="106" s="1"/>
  <c r="I58" i="106" s="1"/>
  <c r="I61" i="106" s="1"/>
  <c r="K83" i="106"/>
  <c r="K67" i="106" s="1"/>
  <c r="E13" i="108"/>
  <c r="I91" i="106"/>
  <c r="B12" i="107"/>
  <c r="B14" i="108"/>
  <c r="J10" i="112"/>
  <c r="J10" i="106"/>
  <c r="J10" i="100"/>
  <c r="J10" i="109"/>
  <c r="J10" i="115"/>
  <c r="L10" i="107"/>
  <c r="H63" i="106"/>
  <c r="H62" i="106"/>
  <c r="H60" i="106" l="1"/>
  <c r="H65" i="106" s="1"/>
  <c r="J47" i="115"/>
  <c r="I63" i="106"/>
  <c r="I62" i="106"/>
  <c r="J44" i="115"/>
  <c r="J45" i="115"/>
  <c r="B13" i="107"/>
  <c r="L13" i="107" s="1"/>
  <c r="M13" i="107" s="1"/>
  <c r="N13" i="107" s="1"/>
  <c r="O13" i="107" s="1"/>
  <c r="P13" i="107" s="1"/>
  <c r="Q13" i="107" s="1"/>
  <c r="R13" i="107" s="1"/>
  <c r="S13" i="107" s="1"/>
  <c r="T13" i="107" s="1"/>
  <c r="U13" i="107" s="1"/>
  <c r="V13" i="107" s="1"/>
  <c r="W13" i="107" s="1"/>
  <c r="X13" i="107" s="1"/>
  <c r="Y13" i="107" s="1"/>
  <c r="Z13" i="107" s="1"/>
  <c r="AA13" i="107" s="1"/>
  <c r="AB13" i="107" s="1"/>
  <c r="AC13" i="107" s="1"/>
  <c r="AD13" i="107" s="1"/>
  <c r="AE13" i="107" s="1"/>
  <c r="AF13" i="107" s="1"/>
  <c r="AG13" i="107" s="1"/>
  <c r="AH13" i="107" s="1"/>
  <c r="AI13" i="107" s="1"/>
  <c r="AJ13" i="107" s="1"/>
  <c r="AK13" i="107" s="1"/>
  <c r="AL13" i="107" s="1"/>
  <c r="AM13" i="107" s="1"/>
  <c r="AN13" i="107" s="1"/>
  <c r="AO13" i="107" s="1"/>
  <c r="AP13" i="107" s="1"/>
  <c r="AQ13" i="107" s="1"/>
  <c r="AR13" i="107" s="1"/>
  <c r="AS13" i="107" s="1"/>
  <c r="AT13" i="107" s="1"/>
  <c r="AU13" i="107" s="1"/>
  <c r="AV13" i="107" s="1"/>
  <c r="AW13" i="107" s="1"/>
  <c r="AX13" i="107" s="1"/>
  <c r="AY13" i="107" s="1"/>
  <c r="AZ13" i="107" s="1"/>
  <c r="BA13" i="107" s="1"/>
  <c r="BB13" i="107" s="1"/>
  <c r="BC13" i="107" s="1"/>
  <c r="BD13" i="107" s="1"/>
  <c r="BE13" i="107" s="1"/>
  <c r="BF13" i="107" s="1"/>
  <c r="BG13" i="107" s="1"/>
  <c r="BH13" i="107" s="1"/>
  <c r="BI13" i="107" s="1"/>
  <c r="BJ13" i="107" s="1"/>
  <c r="BK13" i="107" s="1"/>
  <c r="BL13" i="107" s="1"/>
  <c r="BM13" i="107" s="1"/>
  <c r="BN13" i="107" s="1"/>
  <c r="BO13" i="107" s="1"/>
  <c r="BP13" i="107" s="1"/>
  <c r="BQ13" i="107" s="1"/>
  <c r="BR13" i="107" s="1"/>
  <c r="BS13" i="107" s="1"/>
  <c r="BT13" i="107" s="1"/>
  <c r="BU13" i="107" s="1"/>
  <c r="BV13" i="107" s="1"/>
  <c r="BW13" i="107" s="1"/>
  <c r="BX13" i="107" s="1"/>
  <c r="BY13" i="107" s="1"/>
  <c r="BZ13" i="107" s="1"/>
  <c r="CA13" i="107" s="1"/>
  <c r="CB13" i="107" s="1"/>
  <c r="CC13" i="107" s="1"/>
  <c r="CD13" i="107" s="1"/>
  <c r="CE13" i="107" s="1"/>
  <c r="CF13" i="107" s="1"/>
  <c r="CG13" i="107" s="1"/>
  <c r="CH13" i="107" s="1"/>
  <c r="CI13" i="107" s="1"/>
  <c r="CJ13" i="107" s="1"/>
  <c r="CK13" i="107" s="1"/>
  <c r="CL13" i="107" s="1"/>
  <c r="CM13" i="107" s="1"/>
  <c r="CN13" i="107" s="1"/>
  <c r="CO13" i="107" s="1"/>
  <c r="CP13" i="107" s="1"/>
  <c r="CQ13" i="107" s="1"/>
  <c r="CR13" i="107" s="1"/>
  <c r="CS13" i="107" s="1"/>
  <c r="CT13" i="107" s="1"/>
  <c r="CU13" i="107" s="1"/>
  <c r="CV13" i="107" s="1"/>
  <c r="CW13" i="107" s="1"/>
  <c r="CX13" i="107" s="1"/>
  <c r="CY13" i="107" s="1"/>
  <c r="CZ13" i="107" s="1"/>
  <c r="DA13" i="107" s="1"/>
  <c r="DB13" i="107" s="1"/>
  <c r="DC13" i="107" s="1"/>
  <c r="DD13" i="107" s="1"/>
  <c r="DE13" i="107" s="1"/>
  <c r="DF13" i="107" s="1"/>
  <c r="DG13" i="107" s="1"/>
  <c r="DH13" i="107" s="1"/>
  <c r="DI13" i="107" s="1"/>
  <c r="DJ13" i="107" s="1"/>
  <c r="DK13" i="107" s="1"/>
  <c r="DL13" i="107" s="1"/>
  <c r="DM13" i="107" s="1"/>
  <c r="DN13" i="107" s="1"/>
  <c r="DO13" i="107" s="1"/>
  <c r="DP13" i="107" s="1"/>
  <c r="DQ13" i="107" s="1"/>
  <c r="DR13" i="107" s="1"/>
  <c r="DS13" i="107" s="1"/>
  <c r="DT13" i="107" s="1"/>
  <c r="DU13" i="107" s="1"/>
  <c r="DV13" i="107" s="1"/>
  <c r="DW13" i="107" s="1"/>
  <c r="DX13" i="107" s="1"/>
  <c r="DY13" i="107" s="1"/>
  <c r="DZ13" i="107" s="1"/>
  <c r="EA13" i="107" s="1"/>
  <c r="EB13" i="107" s="1"/>
  <c r="EC13" i="107" s="1"/>
  <c r="ED13" i="107" s="1"/>
  <c r="EE13" i="107" s="1"/>
  <c r="EF13" i="107" s="1"/>
  <c r="EG13" i="107" s="1"/>
  <c r="EH13" i="107" s="1"/>
  <c r="EI13" i="107" s="1"/>
  <c r="EJ13" i="107" s="1"/>
  <c r="EK13" i="107" s="1"/>
  <c r="EL13" i="107" s="1"/>
  <c r="EM13" i="107" s="1"/>
  <c r="EN13" i="107" s="1"/>
  <c r="EO13" i="107" s="1"/>
  <c r="EP13" i="107" s="1"/>
  <c r="EQ13" i="107" s="1"/>
  <c r="ER13" i="107" s="1"/>
  <c r="ES13" i="107" s="1"/>
  <c r="ET13" i="107" s="1"/>
  <c r="EU13" i="107" s="1"/>
  <c r="EV13" i="107" s="1"/>
  <c r="EW13" i="107" s="1"/>
  <c r="EX13" i="107" s="1"/>
  <c r="EY13" i="107" s="1"/>
  <c r="EZ13" i="107" s="1"/>
  <c r="FA13" i="107" s="1"/>
  <c r="FB13" i="107" s="1"/>
  <c r="FC13" i="107" s="1"/>
  <c r="FD13" i="107" s="1"/>
  <c r="FE13" i="107" s="1"/>
  <c r="FF13" i="107" s="1"/>
  <c r="FG13" i="107" s="1"/>
  <c r="FH13" i="107" s="1"/>
  <c r="FI13" i="107" s="1"/>
  <c r="FJ13" i="107" s="1"/>
  <c r="FK13" i="107" s="1"/>
  <c r="FL13" i="107" s="1"/>
  <c r="FM13" i="107" s="1"/>
  <c r="FN13" i="107" s="1"/>
  <c r="FO13" i="107" s="1"/>
  <c r="FP13" i="107" s="1"/>
  <c r="FQ13" i="107" s="1"/>
  <c r="FR13" i="107" s="1"/>
  <c r="FS13" i="107" s="1"/>
  <c r="FT13" i="107" s="1"/>
  <c r="FU13" i="107" s="1"/>
  <c r="FV13" i="107" s="1"/>
  <c r="FW13" i="107" s="1"/>
  <c r="FX13" i="107" s="1"/>
  <c r="FY13" i="107" s="1"/>
  <c r="FZ13" i="107" s="1"/>
  <c r="GA13" i="107" s="1"/>
  <c r="GB13" i="107" s="1"/>
  <c r="GC13" i="107" s="1"/>
  <c r="GD13" i="107" s="1"/>
  <c r="GE13" i="107" s="1"/>
  <c r="GF13" i="107" s="1"/>
  <c r="GG13" i="107" s="1"/>
  <c r="GH13" i="107" s="1"/>
  <c r="GI13" i="107" s="1"/>
  <c r="GJ13" i="107" s="1"/>
  <c r="GK13" i="107" s="1"/>
  <c r="GL13" i="107" s="1"/>
  <c r="GM13" i="107" s="1"/>
  <c r="GN13" i="107" s="1"/>
  <c r="GO13" i="107" s="1"/>
  <c r="GP13" i="107" s="1"/>
  <c r="GQ13" i="107" s="1"/>
  <c r="GR13" i="107" s="1"/>
  <c r="GS13" i="107" s="1"/>
  <c r="GT13" i="107" s="1"/>
  <c r="GU13" i="107" s="1"/>
  <c r="GV13" i="107" s="1"/>
  <c r="GW13" i="107" s="1"/>
  <c r="GX13" i="107" s="1"/>
  <c r="GY13" i="107" s="1"/>
  <c r="GZ13" i="107" s="1"/>
  <c r="HA13" i="107" s="1"/>
  <c r="HB13" i="107" s="1"/>
  <c r="HC13" i="107" s="1"/>
  <c r="HD13" i="107" s="1"/>
  <c r="HE13" i="107" s="1"/>
  <c r="HF13" i="107" s="1"/>
  <c r="HG13" i="107" s="1"/>
  <c r="HH13" i="107" s="1"/>
  <c r="HI13" i="107" s="1"/>
  <c r="HJ13" i="107" s="1"/>
  <c r="B15" i="108"/>
  <c r="M10" i="107"/>
  <c r="K12" i="107"/>
  <c r="I95" i="106"/>
  <c r="F13" i="108"/>
  <c r="K10" i="115" l="1"/>
  <c r="L83" i="106"/>
  <c r="L67" i="106" s="1"/>
  <c r="K10" i="112"/>
  <c r="K10" i="106"/>
  <c r="K10" i="100"/>
  <c r="K10" i="109"/>
  <c r="I60" i="106"/>
  <c r="I65" i="106" s="1"/>
  <c r="N10" i="107"/>
  <c r="C14" i="108"/>
  <c r="K47" i="115"/>
  <c r="L12" i="107"/>
  <c r="K2" i="107"/>
  <c r="J55" i="106" s="1"/>
  <c r="K45" i="115" l="1"/>
  <c r="K44" i="115"/>
  <c r="M12" i="107"/>
  <c r="L2" i="107"/>
  <c r="K55" i="106" s="1"/>
  <c r="B14" i="107"/>
  <c r="B16" i="108"/>
  <c r="O10" i="107"/>
  <c r="D14" i="108"/>
  <c r="J56" i="106"/>
  <c r="J58" i="106" s="1"/>
  <c r="L10" i="115" l="1"/>
  <c r="L10" i="100"/>
  <c r="L10" i="112"/>
  <c r="L10" i="109"/>
  <c r="L10" i="106"/>
  <c r="M83" i="106"/>
  <c r="M67" i="106" s="1"/>
  <c r="B17" i="108" s="1"/>
  <c r="J61" i="106"/>
  <c r="M14" i="107"/>
  <c r="N14" i="107" s="1"/>
  <c r="O14" i="107" s="1"/>
  <c r="P14" i="107" s="1"/>
  <c r="Q14" i="107" s="1"/>
  <c r="R14" i="107" s="1"/>
  <c r="S14" i="107" s="1"/>
  <c r="T14" i="107" s="1"/>
  <c r="U14" i="107" s="1"/>
  <c r="V14" i="107" s="1"/>
  <c r="W14" i="107" s="1"/>
  <c r="X14" i="107" s="1"/>
  <c r="Y14" i="107" s="1"/>
  <c r="Z14" i="107" s="1"/>
  <c r="AA14" i="107" s="1"/>
  <c r="AB14" i="107" s="1"/>
  <c r="AC14" i="107" s="1"/>
  <c r="AD14" i="107" s="1"/>
  <c r="AE14" i="107" s="1"/>
  <c r="AF14" i="107" s="1"/>
  <c r="AG14" i="107" s="1"/>
  <c r="AH14" i="107" s="1"/>
  <c r="AI14" i="107" s="1"/>
  <c r="AJ14" i="107" s="1"/>
  <c r="AK14" i="107" s="1"/>
  <c r="AL14" i="107" s="1"/>
  <c r="AM14" i="107" s="1"/>
  <c r="AN14" i="107" s="1"/>
  <c r="AO14" i="107" s="1"/>
  <c r="AP14" i="107" s="1"/>
  <c r="AQ14" i="107" s="1"/>
  <c r="AR14" i="107" s="1"/>
  <c r="AS14" i="107" s="1"/>
  <c r="AT14" i="107" s="1"/>
  <c r="AU14" i="107" s="1"/>
  <c r="AV14" i="107" s="1"/>
  <c r="AW14" i="107" s="1"/>
  <c r="AX14" i="107" s="1"/>
  <c r="AY14" i="107" s="1"/>
  <c r="AZ14" i="107" s="1"/>
  <c r="BA14" i="107" s="1"/>
  <c r="BB14" i="107" s="1"/>
  <c r="BC14" i="107" s="1"/>
  <c r="BD14" i="107" s="1"/>
  <c r="BE14" i="107" s="1"/>
  <c r="BF14" i="107" s="1"/>
  <c r="BG14" i="107" s="1"/>
  <c r="BH14" i="107" s="1"/>
  <c r="BI14" i="107" s="1"/>
  <c r="BJ14" i="107" s="1"/>
  <c r="BK14" i="107" s="1"/>
  <c r="BL14" i="107" s="1"/>
  <c r="BM14" i="107" s="1"/>
  <c r="BN14" i="107" s="1"/>
  <c r="BO14" i="107" s="1"/>
  <c r="BP14" i="107" s="1"/>
  <c r="BQ14" i="107" s="1"/>
  <c r="BR14" i="107" s="1"/>
  <c r="BS14" i="107" s="1"/>
  <c r="BT14" i="107" s="1"/>
  <c r="BU14" i="107" s="1"/>
  <c r="BV14" i="107" s="1"/>
  <c r="BW14" i="107" s="1"/>
  <c r="BX14" i="107" s="1"/>
  <c r="BY14" i="107" s="1"/>
  <c r="BZ14" i="107" s="1"/>
  <c r="CA14" i="107" s="1"/>
  <c r="CB14" i="107" s="1"/>
  <c r="CC14" i="107" s="1"/>
  <c r="CD14" i="107" s="1"/>
  <c r="CE14" i="107" s="1"/>
  <c r="CF14" i="107" s="1"/>
  <c r="CG14" i="107" s="1"/>
  <c r="CH14" i="107" s="1"/>
  <c r="CI14" i="107" s="1"/>
  <c r="CJ14" i="107" s="1"/>
  <c r="CK14" i="107" s="1"/>
  <c r="CL14" i="107" s="1"/>
  <c r="CM14" i="107" s="1"/>
  <c r="CN14" i="107" s="1"/>
  <c r="CO14" i="107" s="1"/>
  <c r="CP14" i="107" s="1"/>
  <c r="CQ14" i="107" s="1"/>
  <c r="CR14" i="107" s="1"/>
  <c r="CS14" i="107" s="1"/>
  <c r="CT14" i="107" s="1"/>
  <c r="CU14" i="107" s="1"/>
  <c r="CV14" i="107" s="1"/>
  <c r="CW14" i="107" s="1"/>
  <c r="CX14" i="107" s="1"/>
  <c r="CY14" i="107" s="1"/>
  <c r="CZ14" i="107" s="1"/>
  <c r="DA14" i="107" s="1"/>
  <c r="DB14" i="107" s="1"/>
  <c r="DC14" i="107" s="1"/>
  <c r="DD14" i="107" s="1"/>
  <c r="DE14" i="107" s="1"/>
  <c r="DF14" i="107" s="1"/>
  <c r="DG14" i="107" s="1"/>
  <c r="DH14" i="107" s="1"/>
  <c r="DI14" i="107" s="1"/>
  <c r="DJ14" i="107" s="1"/>
  <c r="DK14" i="107" s="1"/>
  <c r="DL14" i="107" s="1"/>
  <c r="DM14" i="107" s="1"/>
  <c r="DN14" i="107" s="1"/>
  <c r="DO14" i="107" s="1"/>
  <c r="DP14" i="107" s="1"/>
  <c r="DQ14" i="107" s="1"/>
  <c r="DR14" i="107" s="1"/>
  <c r="DS14" i="107" s="1"/>
  <c r="DT14" i="107" s="1"/>
  <c r="DU14" i="107" s="1"/>
  <c r="DV14" i="107" s="1"/>
  <c r="DW14" i="107" s="1"/>
  <c r="DX14" i="107" s="1"/>
  <c r="DY14" i="107" s="1"/>
  <c r="DZ14" i="107" s="1"/>
  <c r="EA14" i="107" s="1"/>
  <c r="EB14" i="107" s="1"/>
  <c r="EC14" i="107" s="1"/>
  <c r="ED14" i="107" s="1"/>
  <c r="EE14" i="107" s="1"/>
  <c r="EF14" i="107" s="1"/>
  <c r="EG14" i="107" s="1"/>
  <c r="EH14" i="107" s="1"/>
  <c r="EI14" i="107" s="1"/>
  <c r="EJ14" i="107" s="1"/>
  <c r="EK14" i="107" s="1"/>
  <c r="EL14" i="107" s="1"/>
  <c r="EM14" i="107" s="1"/>
  <c r="EN14" i="107" s="1"/>
  <c r="EO14" i="107" s="1"/>
  <c r="EP14" i="107" s="1"/>
  <c r="EQ14" i="107" s="1"/>
  <c r="ER14" i="107" s="1"/>
  <c r="ES14" i="107" s="1"/>
  <c r="ET14" i="107" s="1"/>
  <c r="EU14" i="107" s="1"/>
  <c r="EV14" i="107" s="1"/>
  <c r="EW14" i="107" s="1"/>
  <c r="EX14" i="107" s="1"/>
  <c r="EY14" i="107" s="1"/>
  <c r="EZ14" i="107" s="1"/>
  <c r="FA14" i="107" s="1"/>
  <c r="FB14" i="107" s="1"/>
  <c r="FC14" i="107" s="1"/>
  <c r="FD14" i="107" s="1"/>
  <c r="FE14" i="107" s="1"/>
  <c r="FF14" i="107" s="1"/>
  <c r="FG14" i="107" s="1"/>
  <c r="FH14" i="107" s="1"/>
  <c r="FI14" i="107" s="1"/>
  <c r="FJ14" i="107" s="1"/>
  <c r="FK14" i="107" s="1"/>
  <c r="FL14" i="107" s="1"/>
  <c r="FM14" i="107" s="1"/>
  <c r="FN14" i="107" s="1"/>
  <c r="FO14" i="107" s="1"/>
  <c r="FP14" i="107" s="1"/>
  <c r="FQ14" i="107" s="1"/>
  <c r="FR14" i="107" s="1"/>
  <c r="FS14" i="107" s="1"/>
  <c r="FT14" i="107" s="1"/>
  <c r="FU14" i="107" s="1"/>
  <c r="FV14" i="107" s="1"/>
  <c r="FW14" i="107" s="1"/>
  <c r="FX14" i="107" s="1"/>
  <c r="FY14" i="107" s="1"/>
  <c r="FZ14" i="107" s="1"/>
  <c r="GA14" i="107" s="1"/>
  <c r="GB14" i="107" s="1"/>
  <c r="GC14" i="107" s="1"/>
  <c r="GD14" i="107" s="1"/>
  <c r="GE14" i="107" s="1"/>
  <c r="GF14" i="107" s="1"/>
  <c r="GG14" i="107" s="1"/>
  <c r="GH14" i="107" s="1"/>
  <c r="GI14" i="107" s="1"/>
  <c r="GJ14" i="107" s="1"/>
  <c r="GK14" i="107" s="1"/>
  <c r="GL14" i="107" s="1"/>
  <c r="GM14" i="107" s="1"/>
  <c r="GN14" i="107" s="1"/>
  <c r="GO14" i="107" s="1"/>
  <c r="GP14" i="107" s="1"/>
  <c r="GQ14" i="107" s="1"/>
  <c r="GR14" i="107" s="1"/>
  <c r="GS14" i="107" s="1"/>
  <c r="GT14" i="107" s="1"/>
  <c r="GU14" i="107" s="1"/>
  <c r="GV14" i="107" s="1"/>
  <c r="GW14" i="107" s="1"/>
  <c r="GX14" i="107" s="1"/>
  <c r="GY14" i="107" s="1"/>
  <c r="GZ14" i="107" s="1"/>
  <c r="HA14" i="107" s="1"/>
  <c r="HB14" i="107" s="1"/>
  <c r="HC14" i="107" s="1"/>
  <c r="HD14" i="107" s="1"/>
  <c r="HE14" i="107" s="1"/>
  <c r="HF14" i="107" s="1"/>
  <c r="HG14" i="107" s="1"/>
  <c r="HH14" i="107" s="1"/>
  <c r="HI14" i="107" s="1"/>
  <c r="HJ14" i="107" s="1"/>
  <c r="L44" i="115"/>
  <c r="L45" i="115"/>
  <c r="E14" i="108"/>
  <c r="J91" i="106"/>
  <c r="N12" i="107"/>
  <c r="L47" i="115"/>
  <c r="P10" i="107"/>
  <c r="B15" i="107" l="1"/>
  <c r="N15" i="107" s="1"/>
  <c r="O15" i="107" s="1"/>
  <c r="P15" i="107" s="1"/>
  <c r="Q15" i="107" s="1"/>
  <c r="R15" i="107" s="1"/>
  <c r="S15" i="107" s="1"/>
  <c r="T15" i="107" s="1"/>
  <c r="U15" i="107" s="1"/>
  <c r="V15" i="107" s="1"/>
  <c r="W15" i="107" s="1"/>
  <c r="X15" i="107" s="1"/>
  <c r="Y15" i="107" s="1"/>
  <c r="Z15" i="107" s="1"/>
  <c r="AA15" i="107" s="1"/>
  <c r="AB15" i="107" s="1"/>
  <c r="AC15" i="107" s="1"/>
  <c r="AD15" i="107" s="1"/>
  <c r="AE15" i="107" s="1"/>
  <c r="AF15" i="107" s="1"/>
  <c r="AG15" i="107" s="1"/>
  <c r="AH15" i="107" s="1"/>
  <c r="AI15" i="107" s="1"/>
  <c r="AJ15" i="107" s="1"/>
  <c r="AK15" i="107" s="1"/>
  <c r="AL15" i="107" s="1"/>
  <c r="AM15" i="107" s="1"/>
  <c r="AN15" i="107" s="1"/>
  <c r="AO15" i="107" s="1"/>
  <c r="AP15" i="107" s="1"/>
  <c r="AQ15" i="107" s="1"/>
  <c r="AR15" i="107" s="1"/>
  <c r="AS15" i="107" s="1"/>
  <c r="AT15" i="107" s="1"/>
  <c r="AU15" i="107" s="1"/>
  <c r="AV15" i="107" s="1"/>
  <c r="AW15" i="107" s="1"/>
  <c r="AX15" i="107" s="1"/>
  <c r="AY15" i="107" s="1"/>
  <c r="AZ15" i="107" s="1"/>
  <c r="BA15" i="107" s="1"/>
  <c r="BB15" i="107" s="1"/>
  <c r="BC15" i="107" s="1"/>
  <c r="BD15" i="107" s="1"/>
  <c r="BE15" i="107" s="1"/>
  <c r="BF15" i="107" s="1"/>
  <c r="BG15" i="107" s="1"/>
  <c r="BH15" i="107" s="1"/>
  <c r="BI15" i="107" s="1"/>
  <c r="BJ15" i="107" s="1"/>
  <c r="BK15" i="107" s="1"/>
  <c r="BL15" i="107" s="1"/>
  <c r="BM15" i="107" s="1"/>
  <c r="BN15" i="107" s="1"/>
  <c r="BO15" i="107" s="1"/>
  <c r="BP15" i="107" s="1"/>
  <c r="BQ15" i="107" s="1"/>
  <c r="BR15" i="107" s="1"/>
  <c r="BS15" i="107" s="1"/>
  <c r="BT15" i="107" s="1"/>
  <c r="BU15" i="107" s="1"/>
  <c r="BV15" i="107" s="1"/>
  <c r="BW15" i="107" s="1"/>
  <c r="BX15" i="107" s="1"/>
  <c r="BY15" i="107" s="1"/>
  <c r="BZ15" i="107" s="1"/>
  <c r="CA15" i="107" s="1"/>
  <c r="CB15" i="107" s="1"/>
  <c r="CC15" i="107" s="1"/>
  <c r="CD15" i="107" s="1"/>
  <c r="CE15" i="107" s="1"/>
  <c r="CF15" i="107" s="1"/>
  <c r="CG15" i="107" s="1"/>
  <c r="CH15" i="107" s="1"/>
  <c r="CI15" i="107" s="1"/>
  <c r="CJ15" i="107" s="1"/>
  <c r="CK15" i="107" s="1"/>
  <c r="CL15" i="107" s="1"/>
  <c r="CM15" i="107" s="1"/>
  <c r="CN15" i="107" s="1"/>
  <c r="CO15" i="107" s="1"/>
  <c r="CP15" i="107" s="1"/>
  <c r="CQ15" i="107" s="1"/>
  <c r="CR15" i="107" s="1"/>
  <c r="CS15" i="107" s="1"/>
  <c r="CT15" i="107" s="1"/>
  <c r="CU15" i="107" s="1"/>
  <c r="CV15" i="107" s="1"/>
  <c r="CW15" i="107" s="1"/>
  <c r="CX15" i="107" s="1"/>
  <c r="CY15" i="107" s="1"/>
  <c r="CZ15" i="107" s="1"/>
  <c r="DA15" i="107" s="1"/>
  <c r="DB15" i="107" s="1"/>
  <c r="DC15" i="107" s="1"/>
  <c r="DD15" i="107" s="1"/>
  <c r="DE15" i="107" s="1"/>
  <c r="DF15" i="107" s="1"/>
  <c r="DG15" i="107" s="1"/>
  <c r="DH15" i="107" s="1"/>
  <c r="DI15" i="107" s="1"/>
  <c r="DJ15" i="107" s="1"/>
  <c r="DK15" i="107" s="1"/>
  <c r="DL15" i="107" s="1"/>
  <c r="DM15" i="107" s="1"/>
  <c r="DN15" i="107" s="1"/>
  <c r="DO15" i="107" s="1"/>
  <c r="DP15" i="107" s="1"/>
  <c r="DQ15" i="107" s="1"/>
  <c r="DR15" i="107" s="1"/>
  <c r="DS15" i="107" s="1"/>
  <c r="DT15" i="107" s="1"/>
  <c r="DU15" i="107" s="1"/>
  <c r="DV15" i="107" s="1"/>
  <c r="DW15" i="107" s="1"/>
  <c r="DX15" i="107" s="1"/>
  <c r="DY15" i="107" s="1"/>
  <c r="DZ15" i="107" s="1"/>
  <c r="EA15" i="107" s="1"/>
  <c r="EB15" i="107" s="1"/>
  <c r="EC15" i="107" s="1"/>
  <c r="ED15" i="107" s="1"/>
  <c r="EE15" i="107" s="1"/>
  <c r="EF15" i="107" s="1"/>
  <c r="EG15" i="107" s="1"/>
  <c r="EH15" i="107" s="1"/>
  <c r="EI15" i="107" s="1"/>
  <c r="EJ15" i="107" s="1"/>
  <c r="EK15" i="107" s="1"/>
  <c r="EL15" i="107" s="1"/>
  <c r="EM15" i="107" s="1"/>
  <c r="EN15" i="107" s="1"/>
  <c r="EO15" i="107" s="1"/>
  <c r="EP15" i="107" s="1"/>
  <c r="EQ15" i="107" s="1"/>
  <c r="ER15" i="107" s="1"/>
  <c r="ES15" i="107" s="1"/>
  <c r="ET15" i="107" s="1"/>
  <c r="EU15" i="107" s="1"/>
  <c r="EV15" i="107" s="1"/>
  <c r="EW15" i="107" s="1"/>
  <c r="EX15" i="107" s="1"/>
  <c r="EY15" i="107" s="1"/>
  <c r="EZ15" i="107" s="1"/>
  <c r="FA15" i="107" s="1"/>
  <c r="FB15" i="107" s="1"/>
  <c r="FC15" i="107" s="1"/>
  <c r="FD15" i="107" s="1"/>
  <c r="FE15" i="107" s="1"/>
  <c r="FF15" i="107" s="1"/>
  <c r="FG15" i="107" s="1"/>
  <c r="FH15" i="107" s="1"/>
  <c r="FI15" i="107" s="1"/>
  <c r="FJ15" i="107" s="1"/>
  <c r="FK15" i="107" s="1"/>
  <c r="FL15" i="107" s="1"/>
  <c r="FM15" i="107" s="1"/>
  <c r="FN15" i="107" s="1"/>
  <c r="FO15" i="107" s="1"/>
  <c r="FP15" i="107" s="1"/>
  <c r="FQ15" i="107" s="1"/>
  <c r="FR15" i="107" s="1"/>
  <c r="FS15" i="107" s="1"/>
  <c r="FT15" i="107" s="1"/>
  <c r="FU15" i="107" s="1"/>
  <c r="FV15" i="107" s="1"/>
  <c r="FW15" i="107" s="1"/>
  <c r="FX15" i="107" s="1"/>
  <c r="FY15" i="107" s="1"/>
  <c r="FZ15" i="107" s="1"/>
  <c r="GA15" i="107" s="1"/>
  <c r="GB15" i="107" s="1"/>
  <c r="GC15" i="107" s="1"/>
  <c r="GD15" i="107" s="1"/>
  <c r="GE15" i="107" s="1"/>
  <c r="GF15" i="107" s="1"/>
  <c r="GG15" i="107" s="1"/>
  <c r="GH15" i="107" s="1"/>
  <c r="GI15" i="107" s="1"/>
  <c r="GJ15" i="107" s="1"/>
  <c r="GK15" i="107" s="1"/>
  <c r="GL15" i="107" s="1"/>
  <c r="GM15" i="107" s="1"/>
  <c r="GN15" i="107" s="1"/>
  <c r="GO15" i="107" s="1"/>
  <c r="GP15" i="107" s="1"/>
  <c r="GQ15" i="107" s="1"/>
  <c r="GR15" i="107" s="1"/>
  <c r="GS15" i="107" s="1"/>
  <c r="GT15" i="107" s="1"/>
  <c r="GU15" i="107" s="1"/>
  <c r="GV15" i="107" s="1"/>
  <c r="GW15" i="107" s="1"/>
  <c r="GX15" i="107" s="1"/>
  <c r="GY15" i="107" s="1"/>
  <c r="GZ15" i="107" s="1"/>
  <c r="HA15" i="107" s="1"/>
  <c r="HB15" i="107" s="1"/>
  <c r="HC15" i="107" s="1"/>
  <c r="HD15" i="107" s="1"/>
  <c r="HE15" i="107" s="1"/>
  <c r="HF15" i="107" s="1"/>
  <c r="HG15" i="107" s="1"/>
  <c r="HH15" i="107" s="1"/>
  <c r="HI15" i="107" s="1"/>
  <c r="HJ15" i="107" s="1"/>
  <c r="M2" i="107"/>
  <c r="L55" i="106" s="1"/>
  <c r="Q10" i="107"/>
  <c r="J95" i="106"/>
  <c r="F14" i="108"/>
  <c r="O12" i="107"/>
  <c r="J63" i="106"/>
  <c r="J62" i="106"/>
  <c r="N2" i="107" l="1"/>
  <c r="M55" i="106" s="1"/>
  <c r="N83" i="106"/>
  <c r="N67" i="106" s="1"/>
  <c r="M10" i="106"/>
  <c r="M10" i="112"/>
  <c r="M10" i="100"/>
  <c r="M10" i="115"/>
  <c r="M10" i="109"/>
  <c r="J60" i="106"/>
  <c r="J65" i="106" s="1"/>
  <c r="R10" i="107"/>
  <c r="P12" i="107"/>
  <c r="C15" i="108"/>
  <c r="N10" i="109" l="1"/>
  <c r="B16" i="107"/>
  <c r="O16" i="107" s="1"/>
  <c r="B18" i="108"/>
  <c r="M47" i="115"/>
  <c r="M45" i="115"/>
  <c r="M44" i="115"/>
  <c r="Q12" i="107"/>
  <c r="S10" i="107"/>
  <c r="K56" i="106"/>
  <c r="K58" i="106" s="1"/>
  <c r="D15" i="108"/>
  <c r="N10" i="112" l="1"/>
  <c r="N10" i="115"/>
  <c r="N47" i="115" s="1"/>
  <c r="N10" i="106"/>
  <c r="N10" i="100"/>
  <c r="N44" i="115"/>
  <c r="P16" i="107"/>
  <c r="O2" i="107"/>
  <c r="N55" i="106" s="1"/>
  <c r="O83" i="106"/>
  <c r="O67" i="106" s="1"/>
  <c r="T10" i="107"/>
  <c r="E15" i="108"/>
  <c r="K91" i="106"/>
  <c r="K61" i="106"/>
  <c r="R12" i="107"/>
  <c r="N45" i="115" l="1"/>
  <c r="Q16" i="107"/>
  <c r="O10" i="109"/>
  <c r="O10" i="112"/>
  <c r="O10" i="100"/>
  <c r="O10" i="115"/>
  <c r="O10" i="106"/>
  <c r="B17" i="107"/>
  <c r="P17" i="107" s="1"/>
  <c r="Q17" i="107" s="1"/>
  <c r="R17" i="107" s="1"/>
  <c r="S17" i="107" s="1"/>
  <c r="T17" i="107" s="1"/>
  <c r="U17" i="107" s="1"/>
  <c r="V17" i="107" s="1"/>
  <c r="W17" i="107" s="1"/>
  <c r="X17" i="107" s="1"/>
  <c r="Y17" i="107" s="1"/>
  <c r="Z17" i="107" s="1"/>
  <c r="AA17" i="107" s="1"/>
  <c r="AB17" i="107" s="1"/>
  <c r="AC17" i="107" s="1"/>
  <c r="AD17" i="107" s="1"/>
  <c r="AE17" i="107" s="1"/>
  <c r="AF17" i="107" s="1"/>
  <c r="AG17" i="107" s="1"/>
  <c r="AH17" i="107" s="1"/>
  <c r="AI17" i="107" s="1"/>
  <c r="AJ17" i="107" s="1"/>
  <c r="AK17" i="107" s="1"/>
  <c r="AL17" i="107" s="1"/>
  <c r="AM17" i="107" s="1"/>
  <c r="AN17" i="107" s="1"/>
  <c r="AO17" i="107" s="1"/>
  <c r="AP17" i="107" s="1"/>
  <c r="AQ17" i="107" s="1"/>
  <c r="AR17" i="107" s="1"/>
  <c r="AS17" i="107" s="1"/>
  <c r="AT17" i="107" s="1"/>
  <c r="AU17" i="107" s="1"/>
  <c r="AV17" i="107" s="1"/>
  <c r="AW17" i="107" s="1"/>
  <c r="AX17" i="107" s="1"/>
  <c r="AY17" i="107" s="1"/>
  <c r="AZ17" i="107" s="1"/>
  <c r="BA17" i="107" s="1"/>
  <c r="BB17" i="107" s="1"/>
  <c r="BC17" i="107" s="1"/>
  <c r="BD17" i="107" s="1"/>
  <c r="BE17" i="107" s="1"/>
  <c r="BF17" i="107" s="1"/>
  <c r="BG17" i="107" s="1"/>
  <c r="BH17" i="107" s="1"/>
  <c r="BI17" i="107" s="1"/>
  <c r="BJ17" i="107" s="1"/>
  <c r="BK17" i="107" s="1"/>
  <c r="BL17" i="107" s="1"/>
  <c r="BM17" i="107" s="1"/>
  <c r="BN17" i="107" s="1"/>
  <c r="BO17" i="107" s="1"/>
  <c r="BP17" i="107" s="1"/>
  <c r="BQ17" i="107" s="1"/>
  <c r="BR17" i="107" s="1"/>
  <c r="BS17" i="107" s="1"/>
  <c r="BT17" i="107" s="1"/>
  <c r="BU17" i="107" s="1"/>
  <c r="BV17" i="107" s="1"/>
  <c r="BW17" i="107" s="1"/>
  <c r="BX17" i="107" s="1"/>
  <c r="BY17" i="107" s="1"/>
  <c r="BZ17" i="107" s="1"/>
  <c r="CA17" i="107" s="1"/>
  <c r="CB17" i="107" s="1"/>
  <c r="CC17" i="107" s="1"/>
  <c r="CD17" i="107" s="1"/>
  <c r="CE17" i="107" s="1"/>
  <c r="CF17" i="107" s="1"/>
  <c r="CG17" i="107" s="1"/>
  <c r="CH17" i="107" s="1"/>
  <c r="CI17" i="107" s="1"/>
  <c r="CJ17" i="107" s="1"/>
  <c r="CK17" i="107" s="1"/>
  <c r="CL17" i="107" s="1"/>
  <c r="CM17" i="107" s="1"/>
  <c r="CN17" i="107" s="1"/>
  <c r="CO17" i="107" s="1"/>
  <c r="CP17" i="107" s="1"/>
  <c r="CQ17" i="107" s="1"/>
  <c r="CR17" i="107" s="1"/>
  <c r="CS17" i="107" s="1"/>
  <c r="CT17" i="107" s="1"/>
  <c r="CU17" i="107" s="1"/>
  <c r="CV17" i="107" s="1"/>
  <c r="CW17" i="107" s="1"/>
  <c r="CX17" i="107" s="1"/>
  <c r="CY17" i="107" s="1"/>
  <c r="CZ17" i="107" s="1"/>
  <c r="DA17" i="107" s="1"/>
  <c r="DB17" i="107" s="1"/>
  <c r="DC17" i="107" s="1"/>
  <c r="DD17" i="107" s="1"/>
  <c r="DE17" i="107" s="1"/>
  <c r="DF17" i="107" s="1"/>
  <c r="DG17" i="107" s="1"/>
  <c r="DH17" i="107" s="1"/>
  <c r="DI17" i="107" s="1"/>
  <c r="DJ17" i="107" s="1"/>
  <c r="DK17" i="107" s="1"/>
  <c r="DL17" i="107" s="1"/>
  <c r="DM17" i="107" s="1"/>
  <c r="DN17" i="107" s="1"/>
  <c r="DO17" i="107" s="1"/>
  <c r="DP17" i="107" s="1"/>
  <c r="DQ17" i="107" s="1"/>
  <c r="DR17" i="107" s="1"/>
  <c r="DS17" i="107" s="1"/>
  <c r="DT17" i="107" s="1"/>
  <c r="DU17" i="107" s="1"/>
  <c r="DV17" i="107" s="1"/>
  <c r="DW17" i="107" s="1"/>
  <c r="DX17" i="107" s="1"/>
  <c r="DY17" i="107" s="1"/>
  <c r="DZ17" i="107" s="1"/>
  <c r="EA17" i="107" s="1"/>
  <c r="EB17" i="107" s="1"/>
  <c r="EC17" i="107" s="1"/>
  <c r="ED17" i="107" s="1"/>
  <c r="EE17" i="107" s="1"/>
  <c r="EF17" i="107" s="1"/>
  <c r="EG17" i="107" s="1"/>
  <c r="EH17" i="107" s="1"/>
  <c r="EI17" i="107" s="1"/>
  <c r="EJ17" i="107" s="1"/>
  <c r="EK17" i="107" s="1"/>
  <c r="EL17" i="107" s="1"/>
  <c r="EM17" i="107" s="1"/>
  <c r="EN17" i="107" s="1"/>
  <c r="EO17" i="107" s="1"/>
  <c r="EP17" i="107" s="1"/>
  <c r="EQ17" i="107" s="1"/>
  <c r="ER17" i="107" s="1"/>
  <c r="ES17" i="107" s="1"/>
  <c r="ET17" i="107" s="1"/>
  <c r="EU17" i="107" s="1"/>
  <c r="EV17" i="107" s="1"/>
  <c r="EW17" i="107" s="1"/>
  <c r="EX17" i="107" s="1"/>
  <c r="EY17" i="107" s="1"/>
  <c r="EZ17" i="107" s="1"/>
  <c r="FA17" i="107" s="1"/>
  <c r="FB17" i="107" s="1"/>
  <c r="FC17" i="107" s="1"/>
  <c r="FD17" i="107" s="1"/>
  <c r="FE17" i="107" s="1"/>
  <c r="FF17" i="107" s="1"/>
  <c r="FG17" i="107" s="1"/>
  <c r="FH17" i="107" s="1"/>
  <c r="FI17" i="107" s="1"/>
  <c r="FJ17" i="107" s="1"/>
  <c r="FK17" i="107" s="1"/>
  <c r="FL17" i="107" s="1"/>
  <c r="FM17" i="107" s="1"/>
  <c r="FN17" i="107" s="1"/>
  <c r="FO17" i="107" s="1"/>
  <c r="FP17" i="107" s="1"/>
  <c r="FQ17" i="107" s="1"/>
  <c r="FR17" i="107" s="1"/>
  <c r="FS17" i="107" s="1"/>
  <c r="FT17" i="107" s="1"/>
  <c r="FU17" i="107" s="1"/>
  <c r="FV17" i="107" s="1"/>
  <c r="FW17" i="107" s="1"/>
  <c r="FX17" i="107" s="1"/>
  <c r="FY17" i="107" s="1"/>
  <c r="FZ17" i="107" s="1"/>
  <c r="GA17" i="107" s="1"/>
  <c r="GB17" i="107" s="1"/>
  <c r="GC17" i="107" s="1"/>
  <c r="GD17" i="107" s="1"/>
  <c r="GE17" i="107" s="1"/>
  <c r="GF17" i="107" s="1"/>
  <c r="GG17" i="107" s="1"/>
  <c r="GH17" i="107" s="1"/>
  <c r="GI17" i="107" s="1"/>
  <c r="GJ17" i="107" s="1"/>
  <c r="GK17" i="107" s="1"/>
  <c r="GL17" i="107" s="1"/>
  <c r="GM17" i="107" s="1"/>
  <c r="GN17" i="107" s="1"/>
  <c r="GO17" i="107" s="1"/>
  <c r="GP17" i="107" s="1"/>
  <c r="GQ17" i="107" s="1"/>
  <c r="GR17" i="107" s="1"/>
  <c r="GS17" i="107" s="1"/>
  <c r="GT17" i="107" s="1"/>
  <c r="GU17" i="107" s="1"/>
  <c r="GV17" i="107" s="1"/>
  <c r="GW17" i="107" s="1"/>
  <c r="GX17" i="107" s="1"/>
  <c r="GY17" i="107" s="1"/>
  <c r="GZ17" i="107" s="1"/>
  <c r="HA17" i="107" s="1"/>
  <c r="HB17" i="107" s="1"/>
  <c r="HC17" i="107" s="1"/>
  <c r="HD17" i="107" s="1"/>
  <c r="HE17" i="107" s="1"/>
  <c r="HF17" i="107" s="1"/>
  <c r="HG17" i="107" s="1"/>
  <c r="HH17" i="107" s="1"/>
  <c r="HI17" i="107" s="1"/>
  <c r="HJ17" i="107" s="1"/>
  <c r="B19" i="108"/>
  <c r="S12" i="107"/>
  <c r="K62" i="106"/>
  <c r="K63" i="106"/>
  <c r="K95" i="106"/>
  <c r="F15" i="108"/>
  <c r="U10" i="107"/>
  <c r="O47" i="115" l="1"/>
  <c r="O45" i="115"/>
  <c r="O44" i="115"/>
  <c r="P2" i="107"/>
  <c r="O55" i="106" s="1"/>
  <c r="R16" i="107"/>
  <c r="S16" i="107" s="1"/>
  <c r="T16" i="107" s="1"/>
  <c r="U16" i="107" s="1"/>
  <c r="V16" i="107" s="1"/>
  <c r="W16" i="107" s="1"/>
  <c r="X16" i="107" s="1"/>
  <c r="Y16" i="107" s="1"/>
  <c r="Z16" i="107" s="1"/>
  <c r="AA16" i="107" s="1"/>
  <c r="AB16" i="107" s="1"/>
  <c r="AC16" i="107" s="1"/>
  <c r="AD16" i="107" s="1"/>
  <c r="AE16" i="107" s="1"/>
  <c r="AF16" i="107" s="1"/>
  <c r="AG16" i="107" s="1"/>
  <c r="AH16" i="107" s="1"/>
  <c r="AI16" i="107" s="1"/>
  <c r="AJ16" i="107" s="1"/>
  <c r="AK16" i="107" s="1"/>
  <c r="AL16" i="107" s="1"/>
  <c r="AM16" i="107" s="1"/>
  <c r="AN16" i="107" s="1"/>
  <c r="AO16" i="107" s="1"/>
  <c r="AP16" i="107" s="1"/>
  <c r="AQ16" i="107" s="1"/>
  <c r="AR16" i="107" s="1"/>
  <c r="AS16" i="107" s="1"/>
  <c r="AT16" i="107" s="1"/>
  <c r="AU16" i="107" s="1"/>
  <c r="AV16" i="107" s="1"/>
  <c r="AW16" i="107" s="1"/>
  <c r="AX16" i="107" s="1"/>
  <c r="AY16" i="107" s="1"/>
  <c r="AZ16" i="107" s="1"/>
  <c r="BA16" i="107" s="1"/>
  <c r="BB16" i="107" s="1"/>
  <c r="BC16" i="107" s="1"/>
  <c r="BD16" i="107" s="1"/>
  <c r="BE16" i="107" s="1"/>
  <c r="BF16" i="107" s="1"/>
  <c r="BG16" i="107" s="1"/>
  <c r="BH16" i="107" s="1"/>
  <c r="BI16" i="107" s="1"/>
  <c r="BJ16" i="107" s="1"/>
  <c r="BK16" i="107" s="1"/>
  <c r="BL16" i="107" s="1"/>
  <c r="BM16" i="107" s="1"/>
  <c r="BN16" i="107" s="1"/>
  <c r="BO16" i="107" s="1"/>
  <c r="BP16" i="107" s="1"/>
  <c r="BQ16" i="107" s="1"/>
  <c r="BR16" i="107" s="1"/>
  <c r="BS16" i="107" s="1"/>
  <c r="BT16" i="107" s="1"/>
  <c r="BU16" i="107" s="1"/>
  <c r="BV16" i="107" s="1"/>
  <c r="BW16" i="107" s="1"/>
  <c r="BX16" i="107" s="1"/>
  <c r="BY16" i="107" s="1"/>
  <c r="BZ16" i="107" s="1"/>
  <c r="CA16" i="107" s="1"/>
  <c r="CB16" i="107" s="1"/>
  <c r="CC16" i="107" s="1"/>
  <c r="CD16" i="107" s="1"/>
  <c r="CE16" i="107" s="1"/>
  <c r="CF16" i="107" s="1"/>
  <c r="CG16" i="107" s="1"/>
  <c r="CH16" i="107" s="1"/>
  <c r="CI16" i="107" s="1"/>
  <c r="CJ16" i="107" s="1"/>
  <c r="CK16" i="107" s="1"/>
  <c r="CL16" i="107" s="1"/>
  <c r="CM16" i="107" s="1"/>
  <c r="CN16" i="107" s="1"/>
  <c r="CO16" i="107" s="1"/>
  <c r="CP16" i="107" s="1"/>
  <c r="CQ16" i="107" s="1"/>
  <c r="CR16" i="107" s="1"/>
  <c r="CS16" i="107" s="1"/>
  <c r="CT16" i="107" s="1"/>
  <c r="CU16" i="107" s="1"/>
  <c r="CV16" i="107" s="1"/>
  <c r="CW16" i="107" s="1"/>
  <c r="CX16" i="107" s="1"/>
  <c r="CY16" i="107" s="1"/>
  <c r="CZ16" i="107" s="1"/>
  <c r="DA16" i="107" s="1"/>
  <c r="DB16" i="107" s="1"/>
  <c r="DC16" i="107" s="1"/>
  <c r="DD16" i="107" s="1"/>
  <c r="DE16" i="107" s="1"/>
  <c r="DF16" i="107" s="1"/>
  <c r="DG16" i="107" s="1"/>
  <c r="DH16" i="107" s="1"/>
  <c r="DI16" i="107" s="1"/>
  <c r="DJ16" i="107" s="1"/>
  <c r="DK16" i="107" s="1"/>
  <c r="DL16" i="107" s="1"/>
  <c r="DM16" i="107" s="1"/>
  <c r="DN16" i="107" s="1"/>
  <c r="DO16" i="107" s="1"/>
  <c r="DP16" i="107" s="1"/>
  <c r="DQ16" i="107" s="1"/>
  <c r="DR16" i="107" s="1"/>
  <c r="DS16" i="107" s="1"/>
  <c r="DT16" i="107" s="1"/>
  <c r="DU16" i="107" s="1"/>
  <c r="DV16" i="107" s="1"/>
  <c r="DW16" i="107" s="1"/>
  <c r="DX16" i="107" s="1"/>
  <c r="DY16" i="107" s="1"/>
  <c r="DZ16" i="107" s="1"/>
  <c r="EA16" i="107" s="1"/>
  <c r="EB16" i="107" s="1"/>
  <c r="EC16" i="107" s="1"/>
  <c r="ED16" i="107" s="1"/>
  <c r="EE16" i="107" s="1"/>
  <c r="EF16" i="107" s="1"/>
  <c r="EG16" i="107" s="1"/>
  <c r="EH16" i="107" s="1"/>
  <c r="EI16" i="107" s="1"/>
  <c r="EJ16" i="107" s="1"/>
  <c r="EK16" i="107" s="1"/>
  <c r="EL16" i="107" s="1"/>
  <c r="EM16" i="107" s="1"/>
  <c r="EN16" i="107" s="1"/>
  <c r="EO16" i="107" s="1"/>
  <c r="EP16" i="107" s="1"/>
  <c r="EQ16" i="107" s="1"/>
  <c r="ER16" i="107" s="1"/>
  <c r="ES16" i="107" s="1"/>
  <c r="ET16" i="107" s="1"/>
  <c r="EU16" i="107" s="1"/>
  <c r="EV16" i="107" s="1"/>
  <c r="EW16" i="107" s="1"/>
  <c r="EX16" i="107" s="1"/>
  <c r="EY16" i="107" s="1"/>
  <c r="EZ16" i="107" s="1"/>
  <c r="FA16" i="107" s="1"/>
  <c r="FB16" i="107" s="1"/>
  <c r="FC16" i="107" s="1"/>
  <c r="FD16" i="107" s="1"/>
  <c r="FE16" i="107" s="1"/>
  <c r="FF16" i="107" s="1"/>
  <c r="FG16" i="107" s="1"/>
  <c r="FH16" i="107" s="1"/>
  <c r="FI16" i="107" s="1"/>
  <c r="FJ16" i="107" s="1"/>
  <c r="FK16" i="107" s="1"/>
  <c r="FL16" i="107" s="1"/>
  <c r="FM16" i="107" s="1"/>
  <c r="FN16" i="107" s="1"/>
  <c r="FO16" i="107" s="1"/>
  <c r="FP16" i="107" s="1"/>
  <c r="FQ16" i="107" s="1"/>
  <c r="FR16" i="107" s="1"/>
  <c r="FS16" i="107" s="1"/>
  <c r="FT16" i="107" s="1"/>
  <c r="FU16" i="107" s="1"/>
  <c r="FV16" i="107" s="1"/>
  <c r="FW16" i="107" s="1"/>
  <c r="FX16" i="107" s="1"/>
  <c r="FY16" i="107" s="1"/>
  <c r="FZ16" i="107" s="1"/>
  <c r="GA16" i="107" s="1"/>
  <c r="GB16" i="107" s="1"/>
  <c r="GC16" i="107" s="1"/>
  <c r="GD16" i="107" s="1"/>
  <c r="GE16" i="107" s="1"/>
  <c r="GF16" i="107" s="1"/>
  <c r="GG16" i="107" s="1"/>
  <c r="GH16" i="107" s="1"/>
  <c r="GI16" i="107" s="1"/>
  <c r="GJ16" i="107" s="1"/>
  <c r="GK16" i="107" s="1"/>
  <c r="GL16" i="107" s="1"/>
  <c r="GM16" i="107" s="1"/>
  <c r="GN16" i="107" s="1"/>
  <c r="GO16" i="107" s="1"/>
  <c r="GP16" i="107" s="1"/>
  <c r="GQ16" i="107" s="1"/>
  <c r="GR16" i="107" s="1"/>
  <c r="GS16" i="107" s="1"/>
  <c r="GT16" i="107" s="1"/>
  <c r="GU16" i="107" s="1"/>
  <c r="GV16" i="107" s="1"/>
  <c r="GW16" i="107" s="1"/>
  <c r="GX16" i="107" s="1"/>
  <c r="GY16" i="107" s="1"/>
  <c r="GZ16" i="107" s="1"/>
  <c r="HA16" i="107" s="1"/>
  <c r="HB16" i="107" s="1"/>
  <c r="HC16" i="107" s="1"/>
  <c r="HD16" i="107" s="1"/>
  <c r="HE16" i="107" s="1"/>
  <c r="HF16" i="107" s="1"/>
  <c r="HG16" i="107" s="1"/>
  <c r="HH16" i="107" s="1"/>
  <c r="HI16" i="107" s="1"/>
  <c r="HJ16" i="107" s="1"/>
  <c r="P83" i="106"/>
  <c r="P67" i="106" s="1"/>
  <c r="C16" i="108"/>
  <c r="K60" i="106"/>
  <c r="K65" i="106" s="1"/>
  <c r="T12" i="107"/>
  <c r="V10" i="107"/>
  <c r="P10" i="112" l="1"/>
  <c r="P10" i="115"/>
  <c r="P10" i="106"/>
  <c r="P10" i="109"/>
  <c r="P10" i="100"/>
  <c r="B20" i="108"/>
  <c r="B18" i="107"/>
  <c r="Q18" i="107" s="1"/>
  <c r="D16" i="108"/>
  <c r="L56" i="106"/>
  <c r="L58" i="106" s="1"/>
  <c r="W10" i="107"/>
  <c r="U12" i="107"/>
  <c r="Q83" i="106" l="1"/>
  <c r="Q67" i="106" s="1"/>
  <c r="B19" i="107" s="1"/>
  <c r="R19" i="107" s="1"/>
  <c r="S19" i="107" s="1"/>
  <c r="T19" i="107" s="1"/>
  <c r="R18" i="107"/>
  <c r="Q2" i="107"/>
  <c r="P55" i="106" s="1"/>
  <c r="Q10" i="115"/>
  <c r="Q10" i="106"/>
  <c r="Q10" i="112"/>
  <c r="Q10" i="109"/>
  <c r="Q10" i="100"/>
  <c r="P47" i="115"/>
  <c r="P44" i="115"/>
  <c r="P45" i="115"/>
  <c r="L91" i="106"/>
  <c r="E16" i="108"/>
  <c r="V12" i="107"/>
  <c r="X10" i="107"/>
  <c r="L61" i="106"/>
  <c r="B21" i="108" l="1"/>
  <c r="S18" i="107"/>
  <c r="T18" i="107" s="1"/>
  <c r="U18" i="107" s="1"/>
  <c r="V18" i="107" s="1"/>
  <c r="W18" i="107" s="1"/>
  <c r="X18" i="107" s="1"/>
  <c r="Y18" i="107" s="1"/>
  <c r="Z18" i="107" s="1"/>
  <c r="AA18" i="107" s="1"/>
  <c r="AB18" i="107" s="1"/>
  <c r="AC18" i="107" s="1"/>
  <c r="AD18" i="107" s="1"/>
  <c r="AE18" i="107" s="1"/>
  <c r="AF18" i="107" s="1"/>
  <c r="AG18" i="107" s="1"/>
  <c r="AH18" i="107" s="1"/>
  <c r="AI18" i="107" s="1"/>
  <c r="AJ18" i="107" s="1"/>
  <c r="AK18" i="107" s="1"/>
  <c r="AL18" i="107" s="1"/>
  <c r="AM18" i="107" s="1"/>
  <c r="AN18" i="107" s="1"/>
  <c r="AO18" i="107" s="1"/>
  <c r="AP18" i="107" s="1"/>
  <c r="AQ18" i="107" s="1"/>
  <c r="AR18" i="107" s="1"/>
  <c r="AS18" i="107" s="1"/>
  <c r="AT18" i="107" s="1"/>
  <c r="AU18" i="107" s="1"/>
  <c r="AV18" i="107" s="1"/>
  <c r="AW18" i="107" s="1"/>
  <c r="AX18" i="107" s="1"/>
  <c r="AY18" i="107" s="1"/>
  <c r="AZ18" i="107" s="1"/>
  <c r="BA18" i="107" s="1"/>
  <c r="BB18" i="107" s="1"/>
  <c r="BC18" i="107" s="1"/>
  <c r="BD18" i="107" s="1"/>
  <c r="BE18" i="107" s="1"/>
  <c r="BF18" i="107" s="1"/>
  <c r="BG18" i="107" s="1"/>
  <c r="BH18" i="107" s="1"/>
  <c r="BI18" i="107" s="1"/>
  <c r="BJ18" i="107" s="1"/>
  <c r="BK18" i="107" s="1"/>
  <c r="BL18" i="107" s="1"/>
  <c r="BM18" i="107" s="1"/>
  <c r="BN18" i="107" s="1"/>
  <c r="BO18" i="107" s="1"/>
  <c r="BP18" i="107" s="1"/>
  <c r="BQ18" i="107" s="1"/>
  <c r="BR18" i="107" s="1"/>
  <c r="BS18" i="107" s="1"/>
  <c r="BT18" i="107" s="1"/>
  <c r="BU18" i="107" s="1"/>
  <c r="BV18" i="107" s="1"/>
  <c r="BW18" i="107" s="1"/>
  <c r="BX18" i="107" s="1"/>
  <c r="BY18" i="107" s="1"/>
  <c r="BZ18" i="107" s="1"/>
  <c r="CA18" i="107" s="1"/>
  <c r="CB18" i="107" s="1"/>
  <c r="CC18" i="107" s="1"/>
  <c r="CD18" i="107" s="1"/>
  <c r="CE18" i="107" s="1"/>
  <c r="CF18" i="107" s="1"/>
  <c r="CG18" i="107" s="1"/>
  <c r="CH18" i="107" s="1"/>
  <c r="CI18" i="107" s="1"/>
  <c r="CJ18" i="107" s="1"/>
  <c r="CK18" i="107" s="1"/>
  <c r="CL18" i="107" s="1"/>
  <c r="CM18" i="107" s="1"/>
  <c r="CN18" i="107" s="1"/>
  <c r="CO18" i="107" s="1"/>
  <c r="CP18" i="107" s="1"/>
  <c r="CQ18" i="107" s="1"/>
  <c r="CR18" i="107" s="1"/>
  <c r="CS18" i="107" s="1"/>
  <c r="CT18" i="107" s="1"/>
  <c r="CU18" i="107" s="1"/>
  <c r="CV18" i="107" s="1"/>
  <c r="CW18" i="107" s="1"/>
  <c r="CX18" i="107" s="1"/>
  <c r="CY18" i="107" s="1"/>
  <c r="CZ18" i="107" s="1"/>
  <c r="DA18" i="107" s="1"/>
  <c r="DB18" i="107" s="1"/>
  <c r="DC18" i="107" s="1"/>
  <c r="DD18" i="107" s="1"/>
  <c r="DE18" i="107" s="1"/>
  <c r="DF18" i="107" s="1"/>
  <c r="DG18" i="107" s="1"/>
  <c r="DH18" i="107" s="1"/>
  <c r="DI18" i="107" s="1"/>
  <c r="DJ18" i="107" s="1"/>
  <c r="DK18" i="107" s="1"/>
  <c r="DL18" i="107" s="1"/>
  <c r="DM18" i="107" s="1"/>
  <c r="DN18" i="107" s="1"/>
  <c r="DO18" i="107" s="1"/>
  <c r="DP18" i="107" s="1"/>
  <c r="DQ18" i="107" s="1"/>
  <c r="DR18" i="107" s="1"/>
  <c r="DS18" i="107" s="1"/>
  <c r="DT18" i="107" s="1"/>
  <c r="DU18" i="107" s="1"/>
  <c r="DV18" i="107" s="1"/>
  <c r="DW18" i="107" s="1"/>
  <c r="DX18" i="107" s="1"/>
  <c r="DY18" i="107" s="1"/>
  <c r="DZ18" i="107" s="1"/>
  <c r="EA18" i="107" s="1"/>
  <c r="EB18" i="107" s="1"/>
  <c r="EC18" i="107" s="1"/>
  <c r="ED18" i="107" s="1"/>
  <c r="EE18" i="107" s="1"/>
  <c r="EF18" i="107" s="1"/>
  <c r="EG18" i="107" s="1"/>
  <c r="EH18" i="107" s="1"/>
  <c r="EI18" i="107" s="1"/>
  <c r="EJ18" i="107" s="1"/>
  <c r="EK18" i="107" s="1"/>
  <c r="EL18" i="107" s="1"/>
  <c r="EM18" i="107" s="1"/>
  <c r="EN18" i="107" s="1"/>
  <c r="EO18" i="107" s="1"/>
  <c r="EP18" i="107" s="1"/>
  <c r="EQ18" i="107" s="1"/>
  <c r="ER18" i="107" s="1"/>
  <c r="ES18" i="107" s="1"/>
  <c r="ET18" i="107" s="1"/>
  <c r="EU18" i="107" s="1"/>
  <c r="EV18" i="107" s="1"/>
  <c r="EW18" i="107" s="1"/>
  <c r="EX18" i="107" s="1"/>
  <c r="EY18" i="107" s="1"/>
  <c r="EZ18" i="107" s="1"/>
  <c r="FA18" i="107" s="1"/>
  <c r="FB18" i="107" s="1"/>
  <c r="FC18" i="107" s="1"/>
  <c r="FD18" i="107" s="1"/>
  <c r="FE18" i="107" s="1"/>
  <c r="FF18" i="107" s="1"/>
  <c r="FG18" i="107" s="1"/>
  <c r="FH18" i="107" s="1"/>
  <c r="FI18" i="107" s="1"/>
  <c r="FJ18" i="107" s="1"/>
  <c r="FK18" i="107" s="1"/>
  <c r="FL18" i="107" s="1"/>
  <c r="FM18" i="107" s="1"/>
  <c r="FN18" i="107" s="1"/>
  <c r="FO18" i="107" s="1"/>
  <c r="FP18" i="107" s="1"/>
  <c r="FQ18" i="107" s="1"/>
  <c r="FR18" i="107" s="1"/>
  <c r="FS18" i="107" s="1"/>
  <c r="FT18" i="107" s="1"/>
  <c r="FU18" i="107" s="1"/>
  <c r="FV18" i="107" s="1"/>
  <c r="FW18" i="107" s="1"/>
  <c r="FX18" i="107" s="1"/>
  <c r="FY18" i="107" s="1"/>
  <c r="FZ18" i="107" s="1"/>
  <c r="GA18" i="107" s="1"/>
  <c r="GB18" i="107" s="1"/>
  <c r="GC18" i="107" s="1"/>
  <c r="GD18" i="107" s="1"/>
  <c r="GE18" i="107" s="1"/>
  <c r="GF18" i="107" s="1"/>
  <c r="GG18" i="107" s="1"/>
  <c r="GH18" i="107" s="1"/>
  <c r="GI18" i="107" s="1"/>
  <c r="GJ18" i="107" s="1"/>
  <c r="GK18" i="107" s="1"/>
  <c r="GL18" i="107" s="1"/>
  <c r="GM18" i="107" s="1"/>
  <c r="GN18" i="107" s="1"/>
  <c r="GO18" i="107" s="1"/>
  <c r="GP18" i="107" s="1"/>
  <c r="GQ18" i="107" s="1"/>
  <c r="GR18" i="107" s="1"/>
  <c r="GS18" i="107" s="1"/>
  <c r="GT18" i="107" s="1"/>
  <c r="GU18" i="107" s="1"/>
  <c r="GV18" i="107" s="1"/>
  <c r="GW18" i="107" s="1"/>
  <c r="GX18" i="107" s="1"/>
  <c r="GY18" i="107" s="1"/>
  <c r="GZ18" i="107" s="1"/>
  <c r="HA18" i="107" s="1"/>
  <c r="HB18" i="107" s="1"/>
  <c r="HC18" i="107" s="1"/>
  <c r="HD18" i="107" s="1"/>
  <c r="HE18" i="107" s="1"/>
  <c r="HF18" i="107" s="1"/>
  <c r="HG18" i="107" s="1"/>
  <c r="HH18" i="107" s="1"/>
  <c r="HI18" i="107" s="1"/>
  <c r="HJ18" i="107" s="1"/>
  <c r="R2" i="107"/>
  <c r="Q55" i="106" s="1"/>
  <c r="Q47" i="115"/>
  <c r="Q45" i="115"/>
  <c r="Q44" i="115"/>
  <c r="R83" i="106"/>
  <c r="R67" i="106" s="1"/>
  <c r="U19" i="107"/>
  <c r="L63" i="106"/>
  <c r="L62" i="106"/>
  <c r="W12" i="107"/>
  <c r="Y10" i="107"/>
  <c r="L95" i="106"/>
  <c r="F16" i="108"/>
  <c r="R10" i="106" l="1"/>
  <c r="R10" i="109"/>
  <c r="R10" i="100"/>
  <c r="R10" i="115"/>
  <c r="R10" i="112"/>
  <c r="B22" i="108"/>
  <c r="B20" i="107"/>
  <c r="S20" i="107" s="1"/>
  <c r="Z10" i="107"/>
  <c r="C17" i="108"/>
  <c r="L60" i="106"/>
  <c r="L65" i="106" s="1"/>
  <c r="X12" i="107"/>
  <c r="V19" i="107"/>
  <c r="R44" i="115" l="1"/>
  <c r="R45" i="115"/>
  <c r="R47" i="115"/>
  <c r="S83" i="106"/>
  <c r="S67" i="106" s="1"/>
  <c r="T20" i="107"/>
  <c r="U20" i="107" s="1"/>
  <c r="V20" i="107" s="1"/>
  <c r="W20" i="107" s="1"/>
  <c r="X20" i="107" s="1"/>
  <c r="Y20" i="107" s="1"/>
  <c r="Z20" i="107" s="1"/>
  <c r="AA20" i="107" s="1"/>
  <c r="AB20" i="107" s="1"/>
  <c r="AC20" i="107" s="1"/>
  <c r="AD20" i="107" s="1"/>
  <c r="AE20" i="107" s="1"/>
  <c r="AF20" i="107" s="1"/>
  <c r="AG20" i="107" s="1"/>
  <c r="AH20" i="107" s="1"/>
  <c r="AI20" i="107" s="1"/>
  <c r="AJ20" i="107" s="1"/>
  <c r="AK20" i="107" s="1"/>
  <c r="AL20" i="107" s="1"/>
  <c r="AM20" i="107" s="1"/>
  <c r="AN20" i="107" s="1"/>
  <c r="AO20" i="107" s="1"/>
  <c r="AP20" i="107" s="1"/>
  <c r="AQ20" i="107" s="1"/>
  <c r="AR20" i="107" s="1"/>
  <c r="AS20" i="107" s="1"/>
  <c r="AT20" i="107" s="1"/>
  <c r="AU20" i="107" s="1"/>
  <c r="AV20" i="107" s="1"/>
  <c r="AW20" i="107" s="1"/>
  <c r="AX20" i="107" s="1"/>
  <c r="AY20" i="107" s="1"/>
  <c r="AZ20" i="107" s="1"/>
  <c r="BA20" i="107" s="1"/>
  <c r="BB20" i="107" s="1"/>
  <c r="BC20" i="107" s="1"/>
  <c r="BD20" i="107" s="1"/>
  <c r="BE20" i="107" s="1"/>
  <c r="BF20" i="107" s="1"/>
  <c r="BG20" i="107" s="1"/>
  <c r="BH20" i="107" s="1"/>
  <c r="BI20" i="107" s="1"/>
  <c r="BJ20" i="107" s="1"/>
  <c r="BK20" i="107" s="1"/>
  <c r="BL20" i="107" s="1"/>
  <c r="BM20" i="107" s="1"/>
  <c r="BN20" i="107" s="1"/>
  <c r="BO20" i="107" s="1"/>
  <c r="BP20" i="107" s="1"/>
  <c r="BQ20" i="107" s="1"/>
  <c r="BR20" i="107" s="1"/>
  <c r="BS20" i="107" s="1"/>
  <c r="BT20" i="107" s="1"/>
  <c r="BU20" i="107" s="1"/>
  <c r="BV20" i="107" s="1"/>
  <c r="BW20" i="107" s="1"/>
  <c r="BX20" i="107" s="1"/>
  <c r="BY20" i="107" s="1"/>
  <c r="BZ20" i="107" s="1"/>
  <c r="CA20" i="107" s="1"/>
  <c r="CB20" i="107" s="1"/>
  <c r="CC20" i="107" s="1"/>
  <c r="CD20" i="107" s="1"/>
  <c r="CE20" i="107" s="1"/>
  <c r="CF20" i="107" s="1"/>
  <c r="CG20" i="107" s="1"/>
  <c r="CH20" i="107" s="1"/>
  <c r="CI20" i="107" s="1"/>
  <c r="CJ20" i="107" s="1"/>
  <c r="CK20" i="107" s="1"/>
  <c r="CL20" i="107" s="1"/>
  <c r="CM20" i="107" s="1"/>
  <c r="CN20" i="107" s="1"/>
  <c r="CO20" i="107" s="1"/>
  <c r="CP20" i="107" s="1"/>
  <c r="CQ20" i="107" s="1"/>
  <c r="CR20" i="107" s="1"/>
  <c r="CS20" i="107" s="1"/>
  <c r="CT20" i="107" s="1"/>
  <c r="CU20" i="107" s="1"/>
  <c r="CV20" i="107" s="1"/>
  <c r="CW20" i="107" s="1"/>
  <c r="CX20" i="107" s="1"/>
  <c r="CY20" i="107" s="1"/>
  <c r="CZ20" i="107" s="1"/>
  <c r="DA20" i="107" s="1"/>
  <c r="DB20" i="107" s="1"/>
  <c r="DC20" i="107" s="1"/>
  <c r="DD20" i="107" s="1"/>
  <c r="DE20" i="107" s="1"/>
  <c r="DF20" i="107" s="1"/>
  <c r="DG20" i="107" s="1"/>
  <c r="DH20" i="107" s="1"/>
  <c r="DI20" i="107" s="1"/>
  <c r="DJ20" i="107" s="1"/>
  <c r="DK20" i="107" s="1"/>
  <c r="DL20" i="107" s="1"/>
  <c r="DM20" i="107" s="1"/>
  <c r="DN20" i="107" s="1"/>
  <c r="DO20" i="107" s="1"/>
  <c r="DP20" i="107" s="1"/>
  <c r="DQ20" i="107" s="1"/>
  <c r="DR20" i="107" s="1"/>
  <c r="DS20" i="107" s="1"/>
  <c r="DT20" i="107" s="1"/>
  <c r="DU20" i="107" s="1"/>
  <c r="DV20" i="107" s="1"/>
  <c r="DW20" i="107" s="1"/>
  <c r="DX20" i="107" s="1"/>
  <c r="DY20" i="107" s="1"/>
  <c r="DZ20" i="107" s="1"/>
  <c r="EA20" i="107" s="1"/>
  <c r="EB20" i="107" s="1"/>
  <c r="EC20" i="107" s="1"/>
  <c r="ED20" i="107" s="1"/>
  <c r="EE20" i="107" s="1"/>
  <c r="EF20" i="107" s="1"/>
  <c r="EG20" i="107" s="1"/>
  <c r="EH20" i="107" s="1"/>
  <c r="EI20" i="107" s="1"/>
  <c r="EJ20" i="107" s="1"/>
  <c r="EK20" i="107" s="1"/>
  <c r="EL20" i="107" s="1"/>
  <c r="EM20" i="107" s="1"/>
  <c r="EN20" i="107" s="1"/>
  <c r="EO20" i="107" s="1"/>
  <c r="EP20" i="107" s="1"/>
  <c r="EQ20" i="107" s="1"/>
  <c r="ER20" i="107" s="1"/>
  <c r="ES20" i="107" s="1"/>
  <c r="ET20" i="107" s="1"/>
  <c r="EU20" i="107" s="1"/>
  <c r="EV20" i="107" s="1"/>
  <c r="EW20" i="107" s="1"/>
  <c r="EX20" i="107" s="1"/>
  <c r="EY20" i="107" s="1"/>
  <c r="EZ20" i="107" s="1"/>
  <c r="FA20" i="107" s="1"/>
  <c r="FB20" i="107" s="1"/>
  <c r="FC20" i="107" s="1"/>
  <c r="FD20" i="107" s="1"/>
  <c r="FE20" i="107" s="1"/>
  <c r="FF20" i="107" s="1"/>
  <c r="FG20" i="107" s="1"/>
  <c r="FH20" i="107" s="1"/>
  <c r="FI20" i="107" s="1"/>
  <c r="FJ20" i="107" s="1"/>
  <c r="FK20" i="107" s="1"/>
  <c r="FL20" i="107" s="1"/>
  <c r="FM20" i="107" s="1"/>
  <c r="FN20" i="107" s="1"/>
  <c r="FO20" i="107" s="1"/>
  <c r="FP20" i="107" s="1"/>
  <c r="FQ20" i="107" s="1"/>
  <c r="FR20" i="107" s="1"/>
  <c r="FS20" i="107" s="1"/>
  <c r="FT20" i="107" s="1"/>
  <c r="FU20" i="107" s="1"/>
  <c r="FV20" i="107" s="1"/>
  <c r="FW20" i="107" s="1"/>
  <c r="FX20" i="107" s="1"/>
  <c r="FY20" i="107" s="1"/>
  <c r="FZ20" i="107" s="1"/>
  <c r="GA20" i="107" s="1"/>
  <c r="GB20" i="107" s="1"/>
  <c r="GC20" i="107" s="1"/>
  <c r="GD20" i="107" s="1"/>
  <c r="GE20" i="107" s="1"/>
  <c r="GF20" i="107" s="1"/>
  <c r="GG20" i="107" s="1"/>
  <c r="GH20" i="107" s="1"/>
  <c r="GI20" i="107" s="1"/>
  <c r="GJ20" i="107" s="1"/>
  <c r="GK20" i="107" s="1"/>
  <c r="GL20" i="107" s="1"/>
  <c r="GM20" i="107" s="1"/>
  <c r="GN20" i="107" s="1"/>
  <c r="GO20" i="107" s="1"/>
  <c r="GP20" i="107" s="1"/>
  <c r="GQ20" i="107" s="1"/>
  <c r="GR20" i="107" s="1"/>
  <c r="GS20" i="107" s="1"/>
  <c r="GT20" i="107" s="1"/>
  <c r="GU20" i="107" s="1"/>
  <c r="GV20" i="107" s="1"/>
  <c r="GW20" i="107" s="1"/>
  <c r="GX20" i="107" s="1"/>
  <c r="GY20" i="107" s="1"/>
  <c r="GZ20" i="107" s="1"/>
  <c r="HA20" i="107" s="1"/>
  <c r="HB20" i="107" s="1"/>
  <c r="HC20" i="107" s="1"/>
  <c r="HD20" i="107" s="1"/>
  <c r="HE20" i="107" s="1"/>
  <c r="HF20" i="107" s="1"/>
  <c r="HG20" i="107" s="1"/>
  <c r="HH20" i="107" s="1"/>
  <c r="HI20" i="107" s="1"/>
  <c r="HJ20" i="107" s="1"/>
  <c r="S2" i="107"/>
  <c r="R55" i="106" s="1"/>
  <c r="W19" i="107"/>
  <c r="AA10" i="107"/>
  <c r="M56" i="106"/>
  <c r="M58" i="106" s="1"/>
  <c r="D17" i="108"/>
  <c r="Y12" i="107"/>
  <c r="B23" i="108" l="1"/>
  <c r="B21" i="107"/>
  <c r="T21" i="107" s="1"/>
  <c r="S10" i="115"/>
  <c r="S10" i="106"/>
  <c r="S10" i="112"/>
  <c r="S10" i="100"/>
  <c r="S10" i="109"/>
  <c r="E17" i="108"/>
  <c r="M91" i="106"/>
  <c r="M61" i="106"/>
  <c r="Z12" i="107"/>
  <c r="AB10" i="107"/>
  <c r="X19" i="107"/>
  <c r="S45" i="115" l="1"/>
  <c r="S44" i="115"/>
  <c r="T83" i="106"/>
  <c r="T67" i="106" s="1"/>
  <c r="S47" i="115"/>
  <c r="T2" i="107"/>
  <c r="S55" i="106" s="1"/>
  <c r="U21" i="107"/>
  <c r="AA12" i="107"/>
  <c r="M95" i="106"/>
  <c r="F17" i="108"/>
  <c r="M63" i="106"/>
  <c r="M62" i="106"/>
  <c r="Y19" i="107"/>
  <c r="AC10" i="107"/>
  <c r="M60" i="106" l="1"/>
  <c r="M65" i="106" s="1"/>
  <c r="U83" i="106"/>
  <c r="U67" i="106" s="1"/>
  <c r="T10" i="115"/>
  <c r="T10" i="109"/>
  <c r="T10" i="100"/>
  <c r="T10" i="106"/>
  <c r="T10" i="112"/>
  <c r="T32" i="115"/>
  <c r="T30" i="115" s="1"/>
  <c r="V21" i="107"/>
  <c r="W21" i="107" s="1"/>
  <c r="X21" i="107" s="1"/>
  <c r="B22" i="107"/>
  <c r="U22" i="107" s="1"/>
  <c r="V22" i="107" s="1"/>
  <c r="W22" i="107" s="1"/>
  <c r="X22" i="107" s="1"/>
  <c r="Y22" i="107" s="1"/>
  <c r="Z22" i="107" s="1"/>
  <c r="AA22" i="107" s="1"/>
  <c r="AB22" i="107" s="1"/>
  <c r="AC22" i="107" s="1"/>
  <c r="AD22" i="107" s="1"/>
  <c r="AE22" i="107" s="1"/>
  <c r="AF22" i="107" s="1"/>
  <c r="AG22" i="107" s="1"/>
  <c r="AH22" i="107" s="1"/>
  <c r="AI22" i="107" s="1"/>
  <c r="AJ22" i="107" s="1"/>
  <c r="AK22" i="107" s="1"/>
  <c r="AL22" i="107" s="1"/>
  <c r="AM22" i="107" s="1"/>
  <c r="AN22" i="107" s="1"/>
  <c r="AO22" i="107" s="1"/>
  <c r="AP22" i="107" s="1"/>
  <c r="AQ22" i="107" s="1"/>
  <c r="AR22" i="107" s="1"/>
  <c r="AS22" i="107" s="1"/>
  <c r="AT22" i="107" s="1"/>
  <c r="AU22" i="107" s="1"/>
  <c r="AV22" i="107" s="1"/>
  <c r="AW22" i="107" s="1"/>
  <c r="AX22" i="107" s="1"/>
  <c r="AY22" i="107" s="1"/>
  <c r="AZ22" i="107" s="1"/>
  <c r="BA22" i="107" s="1"/>
  <c r="BB22" i="107" s="1"/>
  <c r="BC22" i="107" s="1"/>
  <c r="BD22" i="107" s="1"/>
  <c r="BE22" i="107" s="1"/>
  <c r="BF22" i="107" s="1"/>
  <c r="BG22" i="107" s="1"/>
  <c r="BH22" i="107" s="1"/>
  <c r="BI22" i="107" s="1"/>
  <c r="BJ22" i="107" s="1"/>
  <c r="BK22" i="107" s="1"/>
  <c r="BL22" i="107" s="1"/>
  <c r="BM22" i="107" s="1"/>
  <c r="BN22" i="107" s="1"/>
  <c r="BO22" i="107" s="1"/>
  <c r="BP22" i="107" s="1"/>
  <c r="BQ22" i="107" s="1"/>
  <c r="BR22" i="107" s="1"/>
  <c r="BS22" i="107" s="1"/>
  <c r="BT22" i="107" s="1"/>
  <c r="BU22" i="107" s="1"/>
  <c r="BV22" i="107" s="1"/>
  <c r="BW22" i="107" s="1"/>
  <c r="BX22" i="107" s="1"/>
  <c r="BY22" i="107" s="1"/>
  <c r="BZ22" i="107" s="1"/>
  <c r="CA22" i="107" s="1"/>
  <c r="CB22" i="107" s="1"/>
  <c r="CC22" i="107" s="1"/>
  <c r="CD22" i="107" s="1"/>
  <c r="CE22" i="107" s="1"/>
  <c r="CF22" i="107" s="1"/>
  <c r="CG22" i="107" s="1"/>
  <c r="CH22" i="107" s="1"/>
  <c r="CI22" i="107" s="1"/>
  <c r="CJ22" i="107" s="1"/>
  <c r="CK22" i="107" s="1"/>
  <c r="CL22" i="107" s="1"/>
  <c r="CM22" i="107" s="1"/>
  <c r="CN22" i="107" s="1"/>
  <c r="CO22" i="107" s="1"/>
  <c r="CP22" i="107" s="1"/>
  <c r="CQ22" i="107" s="1"/>
  <c r="CR22" i="107" s="1"/>
  <c r="CS22" i="107" s="1"/>
  <c r="CT22" i="107" s="1"/>
  <c r="CU22" i="107" s="1"/>
  <c r="CV22" i="107" s="1"/>
  <c r="CW22" i="107" s="1"/>
  <c r="CX22" i="107" s="1"/>
  <c r="CY22" i="107" s="1"/>
  <c r="CZ22" i="107" s="1"/>
  <c r="DA22" i="107" s="1"/>
  <c r="DB22" i="107" s="1"/>
  <c r="DC22" i="107" s="1"/>
  <c r="DD22" i="107" s="1"/>
  <c r="DE22" i="107" s="1"/>
  <c r="DF22" i="107" s="1"/>
  <c r="DG22" i="107" s="1"/>
  <c r="DH22" i="107" s="1"/>
  <c r="DI22" i="107" s="1"/>
  <c r="DJ22" i="107" s="1"/>
  <c r="DK22" i="107" s="1"/>
  <c r="DL22" i="107" s="1"/>
  <c r="DM22" i="107" s="1"/>
  <c r="DN22" i="107" s="1"/>
  <c r="DO22" i="107" s="1"/>
  <c r="DP22" i="107" s="1"/>
  <c r="DQ22" i="107" s="1"/>
  <c r="DR22" i="107" s="1"/>
  <c r="DS22" i="107" s="1"/>
  <c r="DT22" i="107" s="1"/>
  <c r="DU22" i="107" s="1"/>
  <c r="DV22" i="107" s="1"/>
  <c r="DW22" i="107" s="1"/>
  <c r="DX22" i="107" s="1"/>
  <c r="DY22" i="107" s="1"/>
  <c r="DZ22" i="107" s="1"/>
  <c r="EA22" i="107" s="1"/>
  <c r="EB22" i="107" s="1"/>
  <c r="EC22" i="107" s="1"/>
  <c r="ED22" i="107" s="1"/>
  <c r="EE22" i="107" s="1"/>
  <c r="EF22" i="107" s="1"/>
  <c r="EG22" i="107" s="1"/>
  <c r="EH22" i="107" s="1"/>
  <c r="EI22" i="107" s="1"/>
  <c r="EJ22" i="107" s="1"/>
  <c r="EK22" i="107" s="1"/>
  <c r="EL22" i="107" s="1"/>
  <c r="EM22" i="107" s="1"/>
  <c r="EN22" i="107" s="1"/>
  <c r="EO22" i="107" s="1"/>
  <c r="EP22" i="107" s="1"/>
  <c r="EQ22" i="107" s="1"/>
  <c r="ER22" i="107" s="1"/>
  <c r="ES22" i="107" s="1"/>
  <c r="ET22" i="107" s="1"/>
  <c r="EU22" i="107" s="1"/>
  <c r="EV22" i="107" s="1"/>
  <c r="EW22" i="107" s="1"/>
  <c r="EX22" i="107" s="1"/>
  <c r="EY22" i="107" s="1"/>
  <c r="EZ22" i="107" s="1"/>
  <c r="FA22" i="107" s="1"/>
  <c r="FB22" i="107" s="1"/>
  <c r="FC22" i="107" s="1"/>
  <c r="FD22" i="107" s="1"/>
  <c r="FE22" i="107" s="1"/>
  <c r="FF22" i="107" s="1"/>
  <c r="FG22" i="107" s="1"/>
  <c r="FH22" i="107" s="1"/>
  <c r="FI22" i="107" s="1"/>
  <c r="FJ22" i="107" s="1"/>
  <c r="FK22" i="107" s="1"/>
  <c r="FL22" i="107" s="1"/>
  <c r="FM22" i="107" s="1"/>
  <c r="FN22" i="107" s="1"/>
  <c r="FO22" i="107" s="1"/>
  <c r="FP22" i="107" s="1"/>
  <c r="FQ22" i="107" s="1"/>
  <c r="FR22" i="107" s="1"/>
  <c r="FS22" i="107" s="1"/>
  <c r="FT22" i="107" s="1"/>
  <c r="FU22" i="107" s="1"/>
  <c r="FV22" i="107" s="1"/>
  <c r="FW22" i="107" s="1"/>
  <c r="FX22" i="107" s="1"/>
  <c r="FY22" i="107" s="1"/>
  <c r="FZ22" i="107" s="1"/>
  <c r="GA22" i="107" s="1"/>
  <c r="GB22" i="107" s="1"/>
  <c r="GC22" i="107" s="1"/>
  <c r="GD22" i="107" s="1"/>
  <c r="GE22" i="107" s="1"/>
  <c r="GF22" i="107" s="1"/>
  <c r="GG22" i="107" s="1"/>
  <c r="GH22" i="107" s="1"/>
  <c r="GI22" i="107" s="1"/>
  <c r="GJ22" i="107" s="1"/>
  <c r="GK22" i="107" s="1"/>
  <c r="GL22" i="107" s="1"/>
  <c r="GM22" i="107" s="1"/>
  <c r="GN22" i="107" s="1"/>
  <c r="GO22" i="107" s="1"/>
  <c r="GP22" i="107" s="1"/>
  <c r="GQ22" i="107" s="1"/>
  <c r="GR22" i="107" s="1"/>
  <c r="GS22" i="107" s="1"/>
  <c r="GT22" i="107" s="1"/>
  <c r="GU22" i="107" s="1"/>
  <c r="GV22" i="107" s="1"/>
  <c r="GW22" i="107" s="1"/>
  <c r="GX22" i="107" s="1"/>
  <c r="GY22" i="107" s="1"/>
  <c r="GZ22" i="107" s="1"/>
  <c r="HA22" i="107" s="1"/>
  <c r="HB22" i="107" s="1"/>
  <c r="HC22" i="107" s="1"/>
  <c r="HD22" i="107" s="1"/>
  <c r="HE22" i="107" s="1"/>
  <c r="HF22" i="107" s="1"/>
  <c r="HG22" i="107" s="1"/>
  <c r="HH22" i="107" s="1"/>
  <c r="HI22" i="107" s="1"/>
  <c r="HJ22" i="107" s="1"/>
  <c r="B24" i="108"/>
  <c r="C18" i="108"/>
  <c r="Z19" i="107"/>
  <c r="AD10" i="107"/>
  <c r="AB12" i="107"/>
  <c r="B23" i="107" l="1"/>
  <c r="V23" i="107" s="1"/>
  <c r="B25" i="108"/>
  <c r="T20" i="115"/>
  <c r="T47" i="115"/>
  <c r="T45" i="115"/>
  <c r="T44" i="115"/>
  <c r="U2" i="107"/>
  <c r="T55" i="106" s="1"/>
  <c r="T102" i="87"/>
  <c r="T76" i="87"/>
  <c r="AC12" i="107"/>
  <c r="AA19" i="107"/>
  <c r="Y21" i="107"/>
  <c r="AE10" i="107"/>
  <c r="D18" i="108"/>
  <c r="N56" i="106"/>
  <c r="N58" i="106" s="1"/>
  <c r="U10" i="112" l="1"/>
  <c r="U10" i="100"/>
  <c r="U10" i="115"/>
  <c r="U32" i="115"/>
  <c r="U30" i="115" s="1"/>
  <c r="U10" i="109"/>
  <c r="U10" i="106"/>
  <c r="W23" i="107"/>
  <c r="X23" i="107" s="1"/>
  <c r="Y23" i="107" s="1"/>
  <c r="Z23" i="107" s="1"/>
  <c r="AA23" i="107" s="1"/>
  <c r="AB23" i="107" s="1"/>
  <c r="AC23" i="107" s="1"/>
  <c r="AD23" i="107" s="1"/>
  <c r="AE23" i="107" s="1"/>
  <c r="AF23" i="107" s="1"/>
  <c r="AG23" i="107" s="1"/>
  <c r="AH23" i="107" s="1"/>
  <c r="AI23" i="107" s="1"/>
  <c r="AJ23" i="107" s="1"/>
  <c r="AK23" i="107" s="1"/>
  <c r="AL23" i="107" s="1"/>
  <c r="AM23" i="107" s="1"/>
  <c r="AN23" i="107" s="1"/>
  <c r="AO23" i="107" s="1"/>
  <c r="AP23" i="107" s="1"/>
  <c r="AQ23" i="107" s="1"/>
  <c r="AR23" i="107" s="1"/>
  <c r="AS23" i="107" s="1"/>
  <c r="AT23" i="107" s="1"/>
  <c r="AU23" i="107" s="1"/>
  <c r="AV23" i="107" s="1"/>
  <c r="AW23" i="107" s="1"/>
  <c r="AX23" i="107" s="1"/>
  <c r="AY23" i="107" s="1"/>
  <c r="AZ23" i="107" s="1"/>
  <c r="BA23" i="107" s="1"/>
  <c r="BB23" i="107" s="1"/>
  <c r="BC23" i="107" s="1"/>
  <c r="BD23" i="107" s="1"/>
  <c r="BE23" i="107" s="1"/>
  <c r="BF23" i="107" s="1"/>
  <c r="BG23" i="107" s="1"/>
  <c r="BH23" i="107" s="1"/>
  <c r="BI23" i="107" s="1"/>
  <c r="BJ23" i="107" s="1"/>
  <c r="BK23" i="107" s="1"/>
  <c r="BL23" i="107" s="1"/>
  <c r="BM23" i="107" s="1"/>
  <c r="BN23" i="107" s="1"/>
  <c r="BO23" i="107" s="1"/>
  <c r="BP23" i="107" s="1"/>
  <c r="BQ23" i="107" s="1"/>
  <c r="BR23" i="107" s="1"/>
  <c r="BS23" i="107" s="1"/>
  <c r="BT23" i="107" s="1"/>
  <c r="BU23" i="107" s="1"/>
  <c r="BV23" i="107" s="1"/>
  <c r="BW23" i="107" s="1"/>
  <c r="BX23" i="107" s="1"/>
  <c r="BY23" i="107" s="1"/>
  <c r="BZ23" i="107" s="1"/>
  <c r="CA23" i="107" s="1"/>
  <c r="CB23" i="107" s="1"/>
  <c r="CC23" i="107" s="1"/>
  <c r="CD23" i="107" s="1"/>
  <c r="CE23" i="107" s="1"/>
  <c r="CF23" i="107" s="1"/>
  <c r="CG23" i="107" s="1"/>
  <c r="CH23" i="107" s="1"/>
  <c r="CI23" i="107" s="1"/>
  <c r="CJ23" i="107" s="1"/>
  <c r="CK23" i="107" s="1"/>
  <c r="CL23" i="107" s="1"/>
  <c r="CM23" i="107" s="1"/>
  <c r="CN23" i="107" s="1"/>
  <c r="CO23" i="107" s="1"/>
  <c r="CP23" i="107" s="1"/>
  <c r="CQ23" i="107" s="1"/>
  <c r="CR23" i="107" s="1"/>
  <c r="CS23" i="107" s="1"/>
  <c r="CT23" i="107" s="1"/>
  <c r="CU23" i="107" s="1"/>
  <c r="CV23" i="107" s="1"/>
  <c r="CW23" i="107" s="1"/>
  <c r="CX23" i="107" s="1"/>
  <c r="CY23" i="107" s="1"/>
  <c r="CZ23" i="107" s="1"/>
  <c r="DA23" i="107" s="1"/>
  <c r="DB23" i="107" s="1"/>
  <c r="DC23" i="107" s="1"/>
  <c r="DD23" i="107" s="1"/>
  <c r="DE23" i="107" s="1"/>
  <c r="DF23" i="107" s="1"/>
  <c r="DG23" i="107" s="1"/>
  <c r="DH23" i="107" s="1"/>
  <c r="DI23" i="107" s="1"/>
  <c r="DJ23" i="107" s="1"/>
  <c r="DK23" i="107" s="1"/>
  <c r="DL23" i="107" s="1"/>
  <c r="DM23" i="107" s="1"/>
  <c r="DN23" i="107" s="1"/>
  <c r="DO23" i="107" s="1"/>
  <c r="DP23" i="107" s="1"/>
  <c r="DQ23" i="107" s="1"/>
  <c r="DR23" i="107" s="1"/>
  <c r="DS23" i="107" s="1"/>
  <c r="DT23" i="107" s="1"/>
  <c r="DU23" i="107" s="1"/>
  <c r="DV23" i="107" s="1"/>
  <c r="DW23" i="107" s="1"/>
  <c r="DX23" i="107" s="1"/>
  <c r="DY23" i="107" s="1"/>
  <c r="DZ23" i="107" s="1"/>
  <c r="EA23" i="107" s="1"/>
  <c r="EB23" i="107" s="1"/>
  <c r="EC23" i="107" s="1"/>
  <c r="ED23" i="107" s="1"/>
  <c r="EE23" i="107" s="1"/>
  <c r="EF23" i="107" s="1"/>
  <c r="EG23" i="107" s="1"/>
  <c r="EH23" i="107" s="1"/>
  <c r="EI23" i="107" s="1"/>
  <c r="EJ23" i="107" s="1"/>
  <c r="EK23" i="107" s="1"/>
  <c r="EL23" i="107" s="1"/>
  <c r="EM23" i="107" s="1"/>
  <c r="EN23" i="107" s="1"/>
  <c r="EO23" i="107" s="1"/>
  <c r="EP23" i="107" s="1"/>
  <c r="EQ23" i="107" s="1"/>
  <c r="ER23" i="107" s="1"/>
  <c r="ES23" i="107" s="1"/>
  <c r="ET23" i="107" s="1"/>
  <c r="EU23" i="107" s="1"/>
  <c r="EV23" i="107" s="1"/>
  <c r="EW23" i="107" s="1"/>
  <c r="EX23" i="107" s="1"/>
  <c r="EY23" i="107" s="1"/>
  <c r="EZ23" i="107" s="1"/>
  <c r="FA23" i="107" s="1"/>
  <c r="FB23" i="107" s="1"/>
  <c r="FC23" i="107" s="1"/>
  <c r="FD23" i="107" s="1"/>
  <c r="FE23" i="107" s="1"/>
  <c r="FF23" i="107" s="1"/>
  <c r="FG23" i="107" s="1"/>
  <c r="FH23" i="107" s="1"/>
  <c r="FI23" i="107" s="1"/>
  <c r="FJ23" i="107" s="1"/>
  <c r="FK23" i="107" s="1"/>
  <c r="FL23" i="107" s="1"/>
  <c r="FM23" i="107" s="1"/>
  <c r="FN23" i="107" s="1"/>
  <c r="FO23" i="107" s="1"/>
  <c r="FP23" i="107" s="1"/>
  <c r="FQ23" i="107" s="1"/>
  <c r="FR23" i="107" s="1"/>
  <c r="FS23" i="107" s="1"/>
  <c r="FT23" i="107" s="1"/>
  <c r="FU23" i="107" s="1"/>
  <c r="FV23" i="107" s="1"/>
  <c r="FW23" i="107" s="1"/>
  <c r="FX23" i="107" s="1"/>
  <c r="FY23" i="107" s="1"/>
  <c r="FZ23" i="107" s="1"/>
  <c r="GA23" i="107" s="1"/>
  <c r="GB23" i="107" s="1"/>
  <c r="GC23" i="107" s="1"/>
  <c r="GD23" i="107" s="1"/>
  <c r="GE23" i="107" s="1"/>
  <c r="GF23" i="107" s="1"/>
  <c r="GG23" i="107" s="1"/>
  <c r="GH23" i="107" s="1"/>
  <c r="GI23" i="107" s="1"/>
  <c r="GJ23" i="107" s="1"/>
  <c r="GK23" i="107" s="1"/>
  <c r="GL23" i="107" s="1"/>
  <c r="GM23" i="107" s="1"/>
  <c r="GN23" i="107" s="1"/>
  <c r="GO23" i="107" s="1"/>
  <c r="GP23" i="107" s="1"/>
  <c r="GQ23" i="107" s="1"/>
  <c r="GR23" i="107" s="1"/>
  <c r="GS23" i="107" s="1"/>
  <c r="GT23" i="107" s="1"/>
  <c r="GU23" i="107" s="1"/>
  <c r="GV23" i="107" s="1"/>
  <c r="GW23" i="107" s="1"/>
  <c r="GX23" i="107" s="1"/>
  <c r="GY23" i="107" s="1"/>
  <c r="GZ23" i="107" s="1"/>
  <c r="HA23" i="107" s="1"/>
  <c r="HB23" i="107" s="1"/>
  <c r="HC23" i="107" s="1"/>
  <c r="HD23" i="107" s="1"/>
  <c r="HE23" i="107" s="1"/>
  <c r="HF23" i="107" s="1"/>
  <c r="HG23" i="107" s="1"/>
  <c r="HH23" i="107" s="1"/>
  <c r="HI23" i="107" s="1"/>
  <c r="HJ23" i="107" s="1"/>
  <c r="V2" i="107"/>
  <c r="U55" i="106" s="1"/>
  <c r="Z21" i="107"/>
  <c r="AD12" i="107"/>
  <c r="N61" i="106"/>
  <c r="E18" i="108"/>
  <c r="N91" i="106"/>
  <c r="AB19" i="107"/>
  <c r="AF10" i="107"/>
  <c r="V83" i="106" l="1"/>
  <c r="V67" i="106" s="1"/>
  <c r="B26" i="108" s="1"/>
  <c r="U45" i="115"/>
  <c r="U44" i="115"/>
  <c r="U102" i="87"/>
  <c r="U76" i="87"/>
  <c r="U47" i="115"/>
  <c r="U20" i="115"/>
  <c r="AE12" i="107"/>
  <c r="N62" i="106"/>
  <c r="N63" i="106"/>
  <c r="N95" i="106"/>
  <c r="F18" i="108"/>
  <c r="AG10" i="107"/>
  <c r="AA21" i="107"/>
  <c r="AC19" i="107"/>
  <c r="B24" i="107" l="1"/>
  <c r="W24" i="107" s="1"/>
  <c r="X24" i="107" s="1"/>
  <c r="Y24" i="107" s="1"/>
  <c r="Z24" i="107" s="1"/>
  <c r="W83" i="106"/>
  <c r="W67" i="106" s="1"/>
  <c r="V10" i="100"/>
  <c r="V10" i="109"/>
  <c r="V10" i="115"/>
  <c r="V10" i="112"/>
  <c r="V10" i="106"/>
  <c r="V32" i="115"/>
  <c r="V30" i="115" s="1"/>
  <c r="N60" i="106"/>
  <c r="N65" i="106" s="1"/>
  <c r="W2" i="107"/>
  <c r="V55" i="106" s="1"/>
  <c r="AB21" i="107"/>
  <c r="AF12" i="107"/>
  <c r="C19" i="108"/>
  <c r="AD19" i="107"/>
  <c r="AH10" i="107"/>
  <c r="V76" i="87" l="1"/>
  <c r="V102" i="87"/>
  <c r="V44" i="115"/>
  <c r="V45" i="115"/>
  <c r="W10" i="106"/>
  <c r="W10" i="109"/>
  <c r="W10" i="112"/>
  <c r="W10" i="100"/>
  <c r="W102" i="87"/>
  <c r="W10" i="115"/>
  <c r="W32" i="115"/>
  <c r="W30" i="115" s="1"/>
  <c r="V47" i="115"/>
  <c r="V20" i="115"/>
  <c r="B25" i="107"/>
  <c r="X25" i="107" s="1"/>
  <c r="B27" i="108"/>
  <c r="AI10" i="107"/>
  <c r="AC21" i="107"/>
  <c r="D19" i="108"/>
  <c r="O56" i="106"/>
  <c r="O58" i="106" s="1"/>
  <c r="AG12" i="107"/>
  <c r="AE19" i="107"/>
  <c r="AA24" i="107"/>
  <c r="W76" i="87" l="1"/>
  <c r="X83" i="106"/>
  <c r="X67" i="106" s="1"/>
  <c r="W20" i="115"/>
  <c r="W47" i="115"/>
  <c r="Y25" i="107"/>
  <c r="X2" i="107"/>
  <c r="W55" i="106" s="1"/>
  <c r="W44" i="115"/>
  <c r="W45" i="115"/>
  <c r="AD21" i="107"/>
  <c r="AB24" i="107"/>
  <c r="AH12" i="107"/>
  <c r="O61" i="106"/>
  <c r="AJ10" i="107"/>
  <c r="AF19" i="107"/>
  <c r="E19" i="108"/>
  <c r="O91" i="106"/>
  <c r="X10" i="106" l="1"/>
  <c r="X10" i="112"/>
  <c r="X10" i="115"/>
  <c r="X32" i="115"/>
  <c r="X30" i="115" s="1"/>
  <c r="X10" i="109"/>
  <c r="X10" i="100"/>
  <c r="B26" i="107"/>
  <c r="Y26" i="107" s="1"/>
  <c r="Z26" i="107" s="1"/>
  <c r="AA26" i="107" s="1"/>
  <c r="AB26" i="107" s="1"/>
  <c r="AC26" i="107" s="1"/>
  <c r="AD26" i="107" s="1"/>
  <c r="AE26" i="107" s="1"/>
  <c r="AF26" i="107" s="1"/>
  <c r="AG26" i="107" s="1"/>
  <c r="AH26" i="107" s="1"/>
  <c r="AI26" i="107" s="1"/>
  <c r="AJ26" i="107" s="1"/>
  <c r="AK26" i="107" s="1"/>
  <c r="AL26" i="107" s="1"/>
  <c r="AM26" i="107" s="1"/>
  <c r="AN26" i="107" s="1"/>
  <c r="AO26" i="107" s="1"/>
  <c r="AP26" i="107" s="1"/>
  <c r="AQ26" i="107" s="1"/>
  <c r="AR26" i="107" s="1"/>
  <c r="AS26" i="107" s="1"/>
  <c r="AT26" i="107" s="1"/>
  <c r="AU26" i="107" s="1"/>
  <c r="AV26" i="107" s="1"/>
  <c r="AW26" i="107" s="1"/>
  <c r="AX26" i="107" s="1"/>
  <c r="AY26" i="107" s="1"/>
  <c r="AZ26" i="107" s="1"/>
  <c r="BA26" i="107" s="1"/>
  <c r="BB26" i="107" s="1"/>
  <c r="BC26" i="107" s="1"/>
  <c r="BD26" i="107" s="1"/>
  <c r="BE26" i="107" s="1"/>
  <c r="BF26" i="107" s="1"/>
  <c r="BG26" i="107" s="1"/>
  <c r="BH26" i="107" s="1"/>
  <c r="BI26" i="107" s="1"/>
  <c r="BJ26" i="107" s="1"/>
  <c r="BK26" i="107" s="1"/>
  <c r="BL26" i="107" s="1"/>
  <c r="BM26" i="107" s="1"/>
  <c r="BN26" i="107" s="1"/>
  <c r="BO26" i="107" s="1"/>
  <c r="BP26" i="107" s="1"/>
  <c r="BQ26" i="107" s="1"/>
  <c r="BR26" i="107" s="1"/>
  <c r="BS26" i="107" s="1"/>
  <c r="BT26" i="107" s="1"/>
  <c r="BU26" i="107" s="1"/>
  <c r="BV26" i="107" s="1"/>
  <c r="BW26" i="107" s="1"/>
  <c r="BX26" i="107" s="1"/>
  <c r="BY26" i="107" s="1"/>
  <c r="BZ26" i="107" s="1"/>
  <c r="CA26" i="107" s="1"/>
  <c r="CB26" i="107" s="1"/>
  <c r="CC26" i="107" s="1"/>
  <c r="CD26" i="107" s="1"/>
  <c r="CE26" i="107" s="1"/>
  <c r="CF26" i="107" s="1"/>
  <c r="CG26" i="107" s="1"/>
  <c r="CH26" i="107" s="1"/>
  <c r="CI26" i="107" s="1"/>
  <c r="CJ26" i="107" s="1"/>
  <c r="CK26" i="107" s="1"/>
  <c r="CL26" i="107" s="1"/>
  <c r="CM26" i="107" s="1"/>
  <c r="CN26" i="107" s="1"/>
  <c r="CO26" i="107" s="1"/>
  <c r="CP26" i="107" s="1"/>
  <c r="CQ26" i="107" s="1"/>
  <c r="CR26" i="107" s="1"/>
  <c r="CS26" i="107" s="1"/>
  <c r="CT26" i="107" s="1"/>
  <c r="CU26" i="107" s="1"/>
  <c r="CV26" i="107" s="1"/>
  <c r="CW26" i="107" s="1"/>
  <c r="CX26" i="107" s="1"/>
  <c r="CY26" i="107" s="1"/>
  <c r="CZ26" i="107" s="1"/>
  <c r="DA26" i="107" s="1"/>
  <c r="DB26" i="107" s="1"/>
  <c r="DC26" i="107" s="1"/>
  <c r="DD26" i="107" s="1"/>
  <c r="DE26" i="107" s="1"/>
  <c r="DF26" i="107" s="1"/>
  <c r="DG26" i="107" s="1"/>
  <c r="DH26" i="107" s="1"/>
  <c r="DI26" i="107" s="1"/>
  <c r="DJ26" i="107" s="1"/>
  <c r="DK26" i="107" s="1"/>
  <c r="DL26" i="107" s="1"/>
  <c r="DM26" i="107" s="1"/>
  <c r="DN26" i="107" s="1"/>
  <c r="DO26" i="107" s="1"/>
  <c r="DP26" i="107" s="1"/>
  <c r="DQ26" i="107" s="1"/>
  <c r="DR26" i="107" s="1"/>
  <c r="DS26" i="107" s="1"/>
  <c r="DT26" i="107" s="1"/>
  <c r="DU26" i="107" s="1"/>
  <c r="DV26" i="107" s="1"/>
  <c r="DW26" i="107" s="1"/>
  <c r="DX26" i="107" s="1"/>
  <c r="DY26" i="107" s="1"/>
  <c r="DZ26" i="107" s="1"/>
  <c r="EA26" i="107" s="1"/>
  <c r="EB26" i="107" s="1"/>
  <c r="EC26" i="107" s="1"/>
  <c r="ED26" i="107" s="1"/>
  <c r="EE26" i="107" s="1"/>
  <c r="EF26" i="107" s="1"/>
  <c r="EG26" i="107" s="1"/>
  <c r="EH26" i="107" s="1"/>
  <c r="EI26" i="107" s="1"/>
  <c r="EJ26" i="107" s="1"/>
  <c r="EK26" i="107" s="1"/>
  <c r="EL26" i="107" s="1"/>
  <c r="EM26" i="107" s="1"/>
  <c r="EN26" i="107" s="1"/>
  <c r="EO26" i="107" s="1"/>
  <c r="EP26" i="107" s="1"/>
  <c r="EQ26" i="107" s="1"/>
  <c r="ER26" i="107" s="1"/>
  <c r="ES26" i="107" s="1"/>
  <c r="ET26" i="107" s="1"/>
  <c r="EU26" i="107" s="1"/>
  <c r="EV26" i="107" s="1"/>
  <c r="EW26" i="107" s="1"/>
  <c r="EX26" i="107" s="1"/>
  <c r="EY26" i="107" s="1"/>
  <c r="EZ26" i="107" s="1"/>
  <c r="FA26" i="107" s="1"/>
  <c r="FB26" i="107" s="1"/>
  <c r="FC26" i="107" s="1"/>
  <c r="FD26" i="107" s="1"/>
  <c r="FE26" i="107" s="1"/>
  <c r="FF26" i="107" s="1"/>
  <c r="FG26" i="107" s="1"/>
  <c r="FH26" i="107" s="1"/>
  <c r="FI26" i="107" s="1"/>
  <c r="FJ26" i="107" s="1"/>
  <c r="FK26" i="107" s="1"/>
  <c r="FL26" i="107" s="1"/>
  <c r="FM26" i="107" s="1"/>
  <c r="FN26" i="107" s="1"/>
  <c r="FO26" i="107" s="1"/>
  <c r="FP26" i="107" s="1"/>
  <c r="FQ26" i="107" s="1"/>
  <c r="FR26" i="107" s="1"/>
  <c r="FS26" i="107" s="1"/>
  <c r="FT26" i="107" s="1"/>
  <c r="FU26" i="107" s="1"/>
  <c r="FV26" i="107" s="1"/>
  <c r="FW26" i="107" s="1"/>
  <c r="FX26" i="107" s="1"/>
  <c r="FY26" i="107" s="1"/>
  <c r="FZ26" i="107" s="1"/>
  <c r="GA26" i="107" s="1"/>
  <c r="GB26" i="107" s="1"/>
  <c r="GC26" i="107" s="1"/>
  <c r="GD26" i="107" s="1"/>
  <c r="GE26" i="107" s="1"/>
  <c r="GF26" i="107" s="1"/>
  <c r="GG26" i="107" s="1"/>
  <c r="GH26" i="107" s="1"/>
  <c r="GI26" i="107" s="1"/>
  <c r="GJ26" i="107" s="1"/>
  <c r="GK26" i="107" s="1"/>
  <c r="GL26" i="107" s="1"/>
  <c r="GM26" i="107" s="1"/>
  <c r="GN26" i="107" s="1"/>
  <c r="GO26" i="107" s="1"/>
  <c r="GP26" i="107" s="1"/>
  <c r="GQ26" i="107" s="1"/>
  <c r="GR26" i="107" s="1"/>
  <c r="GS26" i="107" s="1"/>
  <c r="GT26" i="107" s="1"/>
  <c r="GU26" i="107" s="1"/>
  <c r="GV26" i="107" s="1"/>
  <c r="GW26" i="107" s="1"/>
  <c r="GX26" i="107" s="1"/>
  <c r="GY26" i="107" s="1"/>
  <c r="GZ26" i="107" s="1"/>
  <c r="HA26" i="107" s="1"/>
  <c r="HB26" i="107" s="1"/>
  <c r="HC26" i="107" s="1"/>
  <c r="HD26" i="107" s="1"/>
  <c r="HE26" i="107" s="1"/>
  <c r="HF26" i="107" s="1"/>
  <c r="HG26" i="107" s="1"/>
  <c r="HH26" i="107" s="1"/>
  <c r="HI26" i="107" s="1"/>
  <c r="HJ26" i="107" s="1"/>
  <c r="B28" i="108"/>
  <c r="Z25" i="107"/>
  <c r="AA25" i="107" s="1"/>
  <c r="AB25" i="107" s="1"/>
  <c r="AC25" i="107" s="1"/>
  <c r="AD25" i="107" s="1"/>
  <c r="AE25" i="107" s="1"/>
  <c r="AF25" i="107" s="1"/>
  <c r="AG25" i="107" s="1"/>
  <c r="AH25" i="107" s="1"/>
  <c r="AI25" i="107" s="1"/>
  <c r="AJ25" i="107" s="1"/>
  <c r="AK25" i="107" s="1"/>
  <c r="AL25" i="107" s="1"/>
  <c r="AM25" i="107" s="1"/>
  <c r="AN25" i="107" s="1"/>
  <c r="AO25" i="107" s="1"/>
  <c r="AP25" i="107" s="1"/>
  <c r="AQ25" i="107" s="1"/>
  <c r="AR25" i="107" s="1"/>
  <c r="AS25" i="107" s="1"/>
  <c r="AT25" i="107" s="1"/>
  <c r="AU25" i="107" s="1"/>
  <c r="AV25" i="107" s="1"/>
  <c r="AW25" i="107" s="1"/>
  <c r="AX25" i="107" s="1"/>
  <c r="AY25" i="107" s="1"/>
  <c r="AZ25" i="107" s="1"/>
  <c r="BA25" i="107" s="1"/>
  <c r="BB25" i="107" s="1"/>
  <c r="BC25" i="107" s="1"/>
  <c r="BD25" i="107" s="1"/>
  <c r="BE25" i="107" s="1"/>
  <c r="BF25" i="107" s="1"/>
  <c r="BG25" i="107" s="1"/>
  <c r="BH25" i="107" s="1"/>
  <c r="BI25" i="107" s="1"/>
  <c r="BJ25" i="107" s="1"/>
  <c r="BK25" i="107" s="1"/>
  <c r="BL25" i="107" s="1"/>
  <c r="BM25" i="107" s="1"/>
  <c r="BN25" i="107" s="1"/>
  <c r="BO25" i="107" s="1"/>
  <c r="BP25" i="107" s="1"/>
  <c r="BQ25" i="107" s="1"/>
  <c r="BR25" i="107" s="1"/>
  <c r="BS25" i="107" s="1"/>
  <c r="BT25" i="107" s="1"/>
  <c r="BU25" i="107" s="1"/>
  <c r="BV25" i="107" s="1"/>
  <c r="BW25" i="107" s="1"/>
  <c r="BX25" i="107" s="1"/>
  <c r="BY25" i="107" s="1"/>
  <c r="BZ25" i="107" s="1"/>
  <c r="CA25" i="107" s="1"/>
  <c r="CB25" i="107" s="1"/>
  <c r="CC25" i="107" s="1"/>
  <c r="CD25" i="107" s="1"/>
  <c r="CE25" i="107" s="1"/>
  <c r="CF25" i="107" s="1"/>
  <c r="CG25" i="107" s="1"/>
  <c r="CH25" i="107" s="1"/>
  <c r="CI25" i="107" s="1"/>
  <c r="CJ25" i="107" s="1"/>
  <c r="CK25" i="107" s="1"/>
  <c r="CL25" i="107" s="1"/>
  <c r="CM25" i="107" s="1"/>
  <c r="CN25" i="107" s="1"/>
  <c r="CO25" i="107" s="1"/>
  <c r="CP25" i="107" s="1"/>
  <c r="CQ25" i="107" s="1"/>
  <c r="CR25" i="107" s="1"/>
  <c r="CS25" i="107" s="1"/>
  <c r="CT25" i="107" s="1"/>
  <c r="CU25" i="107" s="1"/>
  <c r="CV25" i="107" s="1"/>
  <c r="CW25" i="107" s="1"/>
  <c r="CX25" i="107" s="1"/>
  <c r="CY25" i="107" s="1"/>
  <c r="CZ25" i="107" s="1"/>
  <c r="DA25" i="107" s="1"/>
  <c r="DB25" i="107" s="1"/>
  <c r="DC25" i="107" s="1"/>
  <c r="DD25" i="107" s="1"/>
  <c r="DE25" i="107" s="1"/>
  <c r="DF25" i="107" s="1"/>
  <c r="DG25" i="107" s="1"/>
  <c r="DH25" i="107" s="1"/>
  <c r="DI25" i="107" s="1"/>
  <c r="DJ25" i="107" s="1"/>
  <c r="DK25" i="107" s="1"/>
  <c r="DL25" i="107" s="1"/>
  <c r="DM25" i="107" s="1"/>
  <c r="DN25" i="107" s="1"/>
  <c r="DO25" i="107" s="1"/>
  <c r="DP25" i="107" s="1"/>
  <c r="DQ25" i="107" s="1"/>
  <c r="DR25" i="107" s="1"/>
  <c r="DS25" i="107" s="1"/>
  <c r="DT25" i="107" s="1"/>
  <c r="DU25" i="107" s="1"/>
  <c r="DV25" i="107" s="1"/>
  <c r="DW25" i="107" s="1"/>
  <c r="DX25" i="107" s="1"/>
  <c r="DY25" i="107" s="1"/>
  <c r="DZ25" i="107" s="1"/>
  <c r="EA25" i="107" s="1"/>
  <c r="EB25" i="107" s="1"/>
  <c r="EC25" i="107" s="1"/>
  <c r="ED25" i="107" s="1"/>
  <c r="EE25" i="107" s="1"/>
  <c r="EF25" i="107" s="1"/>
  <c r="EG25" i="107" s="1"/>
  <c r="EH25" i="107" s="1"/>
  <c r="EI25" i="107" s="1"/>
  <c r="EJ25" i="107" s="1"/>
  <c r="EK25" i="107" s="1"/>
  <c r="EL25" i="107" s="1"/>
  <c r="EM25" i="107" s="1"/>
  <c r="EN25" i="107" s="1"/>
  <c r="EO25" i="107" s="1"/>
  <c r="EP25" i="107" s="1"/>
  <c r="EQ25" i="107" s="1"/>
  <c r="ER25" i="107" s="1"/>
  <c r="ES25" i="107" s="1"/>
  <c r="ET25" i="107" s="1"/>
  <c r="EU25" i="107" s="1"/>
  <c r="EV25" i="107" s="1"/>
  <c r="EW25" i="107" s="1"/>
  <c r="EX25" i="107" s="1"/>
  <c r="EY25" i="107" s="1"/>
  <c r="EZ25" i="107" s="1"/>
  <c r="FA25" i="107" s="1"/>
  <c r="FB25" i="107" s="1"/>
  <c r="FC25" i="107" s="1"/>
  <c r="FD25" i="107" s="1"/>
  <c r="FE25" i="107" s="1"/>
  <c r="FF25" i="107" s="1"/>
  <c r="FG25" i="107" s="1"/>
  <c r="FH25" i="107" s="1"/>
  <c r="FI25" i="107" s="1"/>
  <c r="FJ25" i="107" s="1"/>
  <c r="FK25" i="107" s="1"/>
  <c r="FL25" i="107" s="1"/>
  <c r="FM25" i="107" s="1"/>
  <c r="FN25" i="107" s="1"/>
  <c r="FO25" i="107" s="1"/>
  <c r="FP25" i="107" s="1"/>
  <c r="FQ25" i="107" s="1"/>
  <c r="FR25" i="107" s="1"/>
  <c r="FS25" i="107" s="1"/>
  <c r="FT25" i="107" s="1"/>
  <c r="FU25" i="107" s="1"/>
  <c r="FV25" i="107" s="1"/>
  <c r="FW25" i="107" s="1"/>
  <c r="FX25" i="107" s="1"/>
  <c r="FY25" i="107" s="1"/>
  <c r="FZ25" i="107" s="1"/>
  <c r="GA25" i="107" s="1"/>
  <c r="GB25" i="107" s="1"/>
  <c r="GC25" i="107" s="1"/>
  <c r="GD25" i="107" s="1"/>
  <c r="GE25" i="107" s="1"/>
  <c r="GF25" i="107" s="1"/>
  <c r="GG25" i="107" s="1"/>
  <c r="GH25" i="107" s="1"/>
  <c r="GI25" i="107" s="1"/>
  <c r="GJ25" i="107" s="1"/>
  <c r="GK25" i="107" s="1"/>
  <c r="GL25" i="107" s="1"/>
  <c r="GM25" i="107" s="1"/>
  <c r="GN25" i="107" s="1"/>
  <c r="GO25" i="107" s="1"/>
  <c r="GP25" i="107" s="1"/>
  <c r="GQ25" i="107" s="1"/>
  <c r="GR25" i="107" s="1"/>
  <c r="GS25" i="107" s="1"/>
  <c r="GT25" i="107" s="1"/>
  <c r="GU25" i="107" s="1"/>
  <c r="GV25" i="107" s="1"/>
  <c r="GW25" i="107" s="1"/>
  <c r="GX25" i="107" s="1"/>
  <c r="GY25" i="107" s="1"/>
  <c r="GZ25" i="107" s="1"/>
  <c r="HA25" i="107" s="1"/>
  <c r="HB25" i="107" s="1"/>
  <c r="HC25" i="107" s="1"/>
  <c r="HD25" i="107" s="1"/>
  <c r="HE25" i="107" s="1"/>
  <c r="HF25" i="107" s="1"/>
  <c r="HG25" i="107" s="1"/>
  <c r="HH25" i="107" s="1"/>
  <c r="HI25" i="107" s="1"/>
  <c r="HJ25" i="107" s="1"/>
  <c r="AI12" i="107"/>
  <c r="AG19" i="107"/>
  <c r="AK10" i="107"/>
  <c r="AC24" i="107"/>
  <c r="O95" i="106"/>
  <c r="F19" i="108"/>
  <c r="O62" i="106"/>
  <c r="O63" i="106"/>
  <c r="AE21" i="107"/>
  <c r="Y2" i="107" l="1"/>
  <c r="X55" i="106" s="1"/>
  <c r="X45" i="115"/>
  <c r="X44" i="115"/>
  <c r="X47" i="115"/>
  <c r="X20" i="115"/>
  <c r="X102" i="87"/>
  <c r="X76" i="87"/>
  <c r="Y83" i="106"/>
  <c r="Y67" i="106" s="1"/>
  <c r="O60" i="106"/>
  <c r="O65" i="106" s="1"/>
  <c r="C20" i="108"/>
  <c r="AF21" i="107"/>
  <c r="AD24" i="107"/>
  <c r="AL10" i="107"/>
  <c r="AJ12" i="107"/>
  <c r="AH19" i="107"/>
  <c r="B29" i="108" l="1"/>
  <c r="B92" i="106" s="1"/>
  <c r="B27" i="107"/>
  <c r="Z27" i="107" s="1"/>
  <c r="AE24" i="107"/>
  <c r="AM10" i="107"/>
  <c r="AG21" i="107"/>
  <c r="P56" i="106"/>
  <c r="P58" i="106" s="1"/>
  <c r="D20" i="108"/>
  <c r="AI19" i="107"/>
  <c r="AK12" i="107"/>
  <c r="Y44" i="115" l="1"/>
  <c r="Y10" i="109"/>
  <c r="Y10" i="100"/>
  <c r="Y10" i="112"/>
  <c r="Y10" i="115"/>
  <c r="Y20" i="115" s="1"/>
  <c r="Y10" i="106"/>
  <c r="Y32" i="115"/>
  <c r="Y30" i="115" s="1"/>
  <c r="Z83" i="106"/>
  <c r="Z67" i="106" s="1"/>
  <c r="B28" i="107" s="1"/>
  <c r="AA28" i="107" s="1"/>
  <c r="AB28" i="107" s="1"/>
  <c r="AC28" i="107" s="1"/>
  <c r="AD28" i="107" s="1"/>
  <c r="AE28" i="107" s="1"/>
  <c r="AF28" i="107" s="1"/>
  <c r="AG28" i="107" s="1"/>
  <c r="AH28" i="107" s="1"/>
  <c r="AI28" i="107" s="1"/>
  <c r="AJ28" i="107" s="1"/>
  <c r="AK28" i="107" s="1"/>
  <c r="AL28" i="107" s="1"/>
  <c r="AM28" i="107" s="1"/>
  <c r="AN28" i="107" s="1"/>
  <c r="AO28" i="107" s="1"/>
  <c r="AP28" i="107" s="1"/>
  <c r="AQ28" i="107" s="1"/>
  <c r="AR28" i="107" s="1"/>
  <c r="AS28" i="107" s="1"/>
  <c r="AT28" i="107" s="1"/>
  <c r="AU28" i="107" s="1"/>
  <c r="AV28" i="107" s="1"/>
  <c r="AW28" i="107" s="1"/>
  <c r="AX28" i="107" s="1"/>
  <c r="AY28" i="107" s="1"/>
  <c r="AZ28" i="107" s="1"/>
  <c r="BA28" i="107" s="1"/>
  <c r="BB28" i="107" s="1"/>
  <c r="BC28" i="107" s="1"/>
  <c r="BD28" i="107" s="1"/>
  <c r="BE28" i="107" s="1"/>
  <c r="BF28" i="107" s="1"/>
  <c r="BG28" i="107" s="1"/>
  <c r="BH28" i="107" s="1"/>
  <c r="BI28" i="107" s="1"/>
  <c r="BJ28" i="107" s="1"/>
  <c r="BK28" i="107" s="1"/>
  <c r="BL28" i="107" s="1"/>
  <c r="BM28" i="107" s="1"/>
  <c r="BN28" i="107" s="1"/>
  <c r="BO28" i="107" s="1"/>
  <c r="BP28" i="107" s="1"/>
  <c r="BQ28" i="107" s="1"/>
  <c r="BR28" i="107" s="1"/>
  <c r="BS28" i="107" s="1"/>
  <c r="BT28" i="107" s="1"/>
  <c r="BU28" i="107" s="1"/>
  <c r="BV28" i="107" s="1"/>
  <c r="BW28" i="107" s="1"/>
  <c r="BX28" i="107" s="1"/>
  <c r="BY28" i="107" s="1"/>
  <c r="BZ28" i="107" s="1"/>
  <c r="CA28" i="107" s="1"/>
  <c r="CB28" i="107" s="1"/>
  <c r="CC28" i="107" s="1"/>
  <c r="CD28" i="107" s="1"/>
  <c r="CE28" i="107" s="1"/>
  <c r="CF28" i="107" s="1"/>
  <c r="CG28" i="107" s="1"/>
  <c r="CH28" i="107" s="1"/>
  <c r="CI28" i="107" s="1"/>
  <c r="CJ28" i="107" s="1"/>
  <c r="CK28" i="107" s="1"/>
  <c r="CL28" i="107" s="1"/>
  <c r="CM28" i="107" s="1"/>
  <c r="CN28" i="107" s="1"/>
  <c r="CO28" i="107" s="1"/>
  <c r="CP28" i="107" s="1"/>
  <c r="CQ28" i="107" s="1"/>
  <c r="CR28" i="107" s="1"/>
  <c r="CS28" i="107" s="1"/>
  <c r="CT28" i="107" s="1"/>
  <c r="CU28" i="107" s="1"/>
  <c r="CV28" i="107" s="1"/>
  <c r="CW28" i="107" s="1"/>
  <c r="CX28" i="107" s="1"/>
  <c r="CY28" i="107" s="1"/>
  <c r="CZ28" i="107" s="1"/>
  <c r="DA28" i="107" s="1"/>
  <c r="DB28" i="107" s="1"/>
  <c r="DC28" i="107" s="1"/>
  <c r="DD28" i="107" s="1"/>
  <c r="DE28" i="107" s="1"/>
  <c r="DF28" i="107" s="1"/>
  <c r="DG28" i="107" s="1"/>
  <c r="DH28" i="107" s="1"/>
  <c r="DI28" i="107" s="1"/>
  <c r="DJ28" i="107" s="1"/>
  <c r="DK28" i="107" s="1"/>
  <c r="DL28" i="107" s="1"/>
  <c r="DM28" i="107" s="1"/>
  <c r="DN28" i="107" s="1"/>
  <c r="DO28" i="107" s="1"/>
  <c r="DP28" i="107" s="1"/>
  <c r="DQ28" i="107" s="1"/>
  <c r="DR28" i="107" s="1"/>
  <c r="DS28" i="107" s="1"/>
  <c r="DT28" i="107" s="1"/>
  <c r="DU28" i="107" s="1"/>
  <c r="DV28" i="107" s="1"/>
  <c r="DW28" i="107" s="1"/>
  <c r="DX28" i="107" s="1"/>
  <c r="DY28" i="107" s="1"/>
  <c r="DZ28" i="107" s="1"/>
  <c r="EA28" i="107" s="1"/>
  <c r="EB28" i="107" s="1"/>
  <c r="EC28" i="107" s="1"/>
  <c r="ED28" i="107" s="1"/>
  <c r="EE28" i="107" s="1"/>
  <c r="EF28" i="107" s="1"/>
  <c r="EG28" i="107" s="1"/>
  <c r="EH28" i="107" s="1"/>
  <c r="EI28" i="107" s="1"/>
  <c r="EJ28" i="107" s="1"/>
  <c r="EK28" i="107" s="1"/>
  <c r="EL28" i="107" s="1"/>
  <c r="EM28" i="107" s="1"/>
  <c r="EN28" i="107" s="1"/>
  <c r="EO28" i="107" s="1"/>
  <c r="EP28" i="107" s="1"/>
  <c r="EQ28" i="107" s="1"/>
  <c r="ER28" i="107" s="1"/>
  <c r="ES28" i="107" s="1"/>
  <c r="ET28" i="107" s="1"/>
  <c r="EU28" i="107" s="1"/>
  <c r="EV28" i="107" s="1"/>
  <c r="EW28" i="107" s="1"/>
  <c r="EX28" i="107" s="1"/>
  <c r="EY28" i="107" s="1"/>
  <c r="EZ28" i="107" s="1"/>
  <c r="FA28" i="107" s="1"/>
  <c r="FB28" i="107" s="1"/>
  <c r="FC28" i="107" s="1"/>
  <c r="FD28" i="107" s="1"/>
  <c r="FE28" i="107" s="1"/>
  <c r="FF28" i="107" s="1"/>
  <c r="FG28" i="107" s="1"/>
  <c r="FH28" i="107" s="1"/>
  <c r="FI28" i="107" s="1"/>
  <c r="FJ28" i="107" s="1"/>
  <c r="FK28" i="107" s="1"/>
  <c r="FL28" i="107" s="1"/>
  <c r="FM28" i="107" s="1"/>
  <c r="FN28" i="107" s="1"/>
  <c r="FO28" i="107" s="1"/>
  <c r="FP28" i="107" s="1"/>
  <c r="FQ28" i="107" s="1"/>
  <c r="FR28" i="107" s="1"/>
  <c r="FS28" i="107" s="1"/>
  <c r="FT28" i="107" s="1"/>
  <c r="FU28" i="107" s="1"/>
  <c r="FV28" i="107" s="1"/>
  <c r="FW28" i="107" s="1"/>
  <c r="FX28" i="107" s="1"/>
  <c r="FY28" i="107" s="1"/>
  <c r="FZ28" i="107" s="1"/>
  <c r="GA28" i="107" s="1"/>
  <c r="GB28" i="107" s="1"/>
  <c r="GC28" i="107" s="1"/>
  <c r="GD28" i="107" s="1"/>
  <c r="GE28" i="107" s="1"/>
  <c r="GF28" i="107" s="1"/>
  <c r="GG28" i="107" s="1"/>
  <c r="GH28" i="107" s="1"/>
  <c r="GI28" i="107" s="1"/>
  <c r="GJ28" i="107" s="1"/>
  <c r="GK28" i="107" s="1"/>
  <c r="GL28" i="107" s="1"/>
  <c r="GM28" i="107" s="1"/>
  <c r="GN28" i="107" s="1"/>
  <c r="GO28" i="107" s="1"/>
  <c r="GP28" i="107" s="1"/>
  <c r="GQ28" i="107" s="1"/>
  <c r="GR28" i="107" s="1"/>
  <c r="GS28" i="107" s="1"/>
  <c r="GT28" i="107" s="1"/>
  <c r="GU28" i="107" s="1"/>
  <c r="GV28" i="107" s="1"/>
  <c r="GW28" i="107" s="1"/>
  <c r="GX28" i="107" s="1"/>
  <c r="GY28" i="107" s="1"/>
  <c r="GZ28" i="107" s="1"/>
  <c r="HA28" i="107" s="1"/>
  <c r="HB28" i="107" s="1"/>
  <c r="HC28" i="107" s="1"/>
  <c r="HD28" i="107" s="1"/>
  <c r="HE28" i="107" s="1"/>
  <c r="HF28" i="107" s="1"/>
  <c r="HG28" i="107" s="1"/>
  <c r="HH28" i="107" s="1"/>
  <c r="HI28" i="107" s="1"/>
  <c r="HJ28" i="107" s="1"/>
  <c r="Y45" i="115"/>
  <c r="AA27" i="107"/>
  <c r="Z2" i="107"/>
  <c r="Y55" i="106" s="1"/>
  <c r="AL12" i="107"/>
  <c r="AF24" i="107"/>
  <c r="E20" i="108"/>
  <c r="P91" i="106"/>
  <c r="P61" i="106"/>
  <c r="AH21" i="107"/>
  <c r="AJ19" i="107"/>
  <c r="AN10" i="107"/>
  <c r="Y47" i="115" l="1"/>
  <c r="Z10" i="109"/>
  <c r="AA2" i="107"/>
  <c r="Z55" i="106" s="1"/>
  <c r="AB27" i="107"/>
  <c r="Y76" i="87"/>
  <c r="Y102" i="87"/>
  <c r="P95" i="106"/>
  <c r="F20" i="108"/>
  <c r="AK19" i="107"/>
  <c r="AI21" i="107"/>
  <c r="P62" i="106"/>
  <c r="P63" i="106"/>
  <c r="AM12" i="107"/>
  <c r="AG24" i="107"/>
  <c r="AO10" i="107"/>
  <c r="Z76" i="87" l="1"/>
  <c r="Z45" i="115"/>
  <c r="Z10" i="112"/>
  <c r="Z10" i="106"/>
  <c r="Z32" i="115"/>
  <c r="Z30" i="115" s="1"/>
  <c r="Z10" i="100"/>
  <c r="Z10" i="115"/>
  <c r="Z47" i="115" s="1"/>
  <c r="AC27" i="107"/>
  <c r="AA83" i="106"/>
  <c r="AA67" i="106" s="1"/>
  <c r="B29" i="107" s="1"/>
  <c r="AB29" i="107" s="1"/>
  <c r="AC29" i="107" s="1"/>
  <c r="AD29" i="107" s="1"/>
  <c r="AE29" i="107" s="1"/>
  <c r="AF29" i="107" s="1"/>
  <c r="AG29" i="107" s="1"/>
  <c r="AH29" i="107" s="1"/>
  <c r="AI29" i="107" s="1"/>
  <c r="AJ29" i="107" s="1"/>
  <c r="AK29" i="107" s="1"/>
  <c r="AL29" i="107" s="1"/>
  <c r="AM29" i="107" s="1"/>
  <c r="AN29" i="107" s="1"/>
  <c r="AO29" i="107" s="1"/>
  <c r="AP29" i="107" s="1"/>
  <c r="AQ29" i="107" s="1"/>
  <c r="AR29" i="107" s="1"/>
  <c r="AS29" i="107" s="1"/>
  <c r="AT29" i="107" s="1"/>
  <c r="AU29" i="107" s="1"/>
  <c r="AV29" i="107" s="1"/>
  <c r="AW29" i="107" s="1"/>
  <c r="AX29" i="107" s="1"/>
  <c r="AY29" i="107" s="1"/>
  <c r="AZ29" i="107" s="1"/>
  <c r="BA29" i="107" s="1"/>
  <c r="BB29" i="107" s="1"/>
  <c r="BC29" i="107" s="1"/>
  <c r="BD29" i="107" s="1"/>
  <c r="BE29" i="107" s="1"/>
  <c r="BF29" i="107" s="1"/>
  <c r="BG29" i="107" s="1"/>
  <c r="BH29" i="107" s="1"/>
  <c r="BI29" i="107" s="1"/>
  <c r="BJ29" i="107" s="1"/>
  <c r="BK29" i="107" s="1"/>
  <c r="BL29" i="107" s="1"/>
  <c r="BM29" i="107" s="1"/>
  <c r="BN29" i="107" s="1"/>
  <c r="BO29" i="107" s="1"/>
  <c r="BP29" i="107" s="1"/>
  <c r="BQ29" i="107" s="1"/>
  <c r="BR29" i="107" s="1"/>
  <c r="BS29" i="107" s="1"/>
  <c r="BT29" i="107" s="1"/>
  <c r="BU29" i="107" s="1"/>
  <c r="BV29" i="107" s="1"/>
  <c r="BW29" i="107" s="1"/>
  <c r="BX29" i="107" s="1"/>
  <c r="BY29" i="107" s="1"/>
  <c r="BZ29" i="107" s="1"/>
  <c r="CA29" i="107" s="1"/>
  <c r="CB29" i="107" s="1"/>
  <c r="CC29" i="107" s="1"/>
  <c r="CD29" i="107" s="1"/>
  <c r="CE29" i="107" s="1"/>
  <c r="CF29" i="107" s="1"/>
  <c r="CG29" i="107" s="1"/>
  <c r="CH29" i="107" s="1"/>
  <c r="CI29" i="107" s="1"/>
  <c r="CJ29" i="107" s="1"/>
  <c r="CK29" i="107" s="1"/>
  <c r="CL29" i="107" s="1"/>
  <c r="CM29" i="107" s="1"/>
  <c r="CN29" i="107" s="1"/>
  <c r="CO29" i="107" s="1"/>
  <c r="CP29" i="107" s="1"/>
  <c r="CQ29" i="107" s="1"/>
  <c r="CR29" i="107" s="1"/>
  <c r="CS29" i="107" s="1"/>
  <c r="CT29" i="107" s="1"/>
  <c r="CU29" i="107" s="1"/>
  <c r="CV29" i="107" s="1"/>
  <c r="CW29" i="107" s="1"/>
  <c r="CX29" i="107" s="1"/>
  <c r="CY29" i="107" s="1"/>
  <c r="CZ29" i="107" s="1"/>
  <c r="DA29" i="107" s="1"/>
  <c r="DB29" i="107" s="1"/>
  <c r="DC29" i="107" s="1"/>
  <c r="DD29" i="107" s="1"/>
  <c r="DE29" i="107" s="1"/>
  <c r="DF29" i="107" s="1"/>
  <c r="DG29" i="107" s="1"/>
  <c r="DH29" i="107" s="1"/>
  <c r="DI29" i="107" s="1"/>
  <c r="DJ29" i="107" s="1"/>
  <c r="DK29" i="107" s="1"/>
  <c r="DL29" i="107" s="1"/>
  <c r="DM29" i="107" s="1"/>
  <c r="DN29" i="107" s="1"/>
  <c r="DO29" i="107" s="1"/>
  <c r="DP29" i="107" s="1"/>
  <c r="DQ29" i="107" s="1"/>
  <c r="DR29" i="107" s="1"/>
  <c r="DS29" i="107" s="1"/>
  <c r="DT29" i="107" s="1"/>
  <c r="DU29" i="107" s="1"/>
  <c r="DV29" i="107" s="1"/>
  <c r="DW29" i="107" s="1"/>
  <c r="DX29" i="107" s="1"/>
  <c r="DY29" i="107" s="1"/>
  <c r="DZ29" i="107" s="1"/>
  <c r="EA29" i="107" s="1"/>
  <c r="EB29" i="107" s="1"/>
  <c r="EC29" i="107" s="1"/>
  <c r="ED29" i="107" s="1"/>
  <c r="EE29" i="107" s="1"/>
  <c r="EF29" i="107" s="1"/>
  <c r="EG29" i="107" s="1"/>
  <c r="EH29" i="107" s="1"/>
  <c r="EI29" i="107" s="1"/>
  <c r="EJ29" i="107" s="1"/>
  <c r="EK29" i="107" s="1"/>
  <c r="EL29" i="107" s="1"/>
  <c r="EM29" i="107" s="1"/>
  <c r="EN29" i="107" s="1"/>
  <c r="EO29" i="107" s="1"/>
  <c r="EP29" i="107" s="1"/>
  <c r="EQ29" i="107" s="1"/>
  <c r="ER29" i="107" s="1"/>
  <c r="ES29" i="107" s="1"/>
  <c r="ET29" i="107" s="1"/>
  <c r="EU29" i="107" s="1"/>
  <c r="EV29" i="107" s="1"/>
  <c r="EW29" i="107" s="1"/>
  <c r="EX29" i="107" s="1"/>
  <c r="EY29" i="107" s="1"/>
  <c r="EZ29" i="107" s="1"/>
  <c r="FA29" i="107" s="1"/>
  <c r="FB29" i="107" s="1"/>
  <c r="FC29" i="107" s="1"/>
  <c r="FD29" i="107" s="1"/>
  <c r="FE29" i="107" s="1"/>
  <c r="FF29" i="107" s="1"/>
  <c r="FG29" i="107" s="1"/>
  <c r="FH29" i="107" s="1"/>
  <c r="FI29" i="107" s="1"/>
  <c r="FJ29" i="107" s="1"/>
  <c r="FK29" i="107" s="1"/>
  <c r="FL29" i="107" s="1"/>
  <c r="FM29" i="107" s="1"/>
  <c r="FN29" i="107" s="1"/>
  <c r="FO29" i="107" s="1"/>
  <c r="FP29" i="107" s="1"/>
  <c r="FQ29" i="107" s="1"/>
  <c r="FR29" i="107" s="1"/>
  <c r="FS29" i="107" s="1"/>
  <c r="FT29" i="107" s="1"/>
  <c r="FU29" i="107" s="1"/>
  <c r="FV29" i="107" s="1"/>
  <c r="FW29" i="107" s="1"/>
  <c r="FX29" i="107" s="1"/>
  <c r="FY29" i="107" s="1"/>
  <c r="FZ29" i="107" s="1"/>
  <c r="GA29" i="107" s="1"/>
  <c r="GB29" i="107" s="1"/>
  <c r="GC29" i="107" s="1"/>
  <c r="GD29" i="107" s="1"/>
  <c r="GE29" i="107" s="1"/>
  <c r="GF29" i="107" s="1"/>
  <c r="GG29" i="107" s="1"/>
  <c r="GH29" i="107" s="1"/>
  <c r="GI29" i="107" s="1"/>
  <c r="GJ29" i="107" s="1"/>
  <c r="GK29" i="107" s="1"/>
  <c r="GL29" i="107" s="1"/>
  <c r="GM29" i="107" s="1"/>
  <c r="GN29" i="107" s="1"/>
  <c r="GO29" i="107" s="1"/>
  <c r="GP29" i="107" s="1"/>
  <c r="GQ29" i="107" s="1"/>
  <c r="GR29" i="107" s="1"/>
  <c r="GS29" i="107" s="1"/>
  <c r="GT29" i="107" s="1"/>
  <c r="GU29" i="107" s="1"/>
  <c r="GV29" i="107" s="1"/>
  <c r="GW29" i="107" s="1"/>
  <c r="GX29" i="107" s="1"/>
  <c r="GY29" i="107" s="1"/>
  <c r="GZ29" i="107" s="1"/>
  <c r="HA29" i="107" s="1"/>
  <c r="HB29" i="107" s="1"/>
  <c r="HC29" i="107" s="1"/>
  <c r="HD29" i="107" s="1"/>
  <c r="HE29" i="107" s="1"/>
  <c r="HF29" i="107" s="1"/>
  <c r="HG29" i="107" s="1"/>
  <c r="HH29" i="107" s="1"/>
  <c r="HI29" i="107" s="1"/>
  <c r="HJ29" i="107" s="1"/>
  <c r="P60" i="106"/>
  <c r="P65" i="106" s="1"/>
  <c r="AP10" i="107"/>
  <c r="AJ21" i="107"/>
  <c r="C21" i="108"/>
  <c r="AH24" i="107"/>
  <c r="AL19" i="107"/>
  <c r="AN12" i="107"/>
  <c r="Z20" i="115" l="1"/>
  <c r="Z44" i="115"/>
  <c r="Z102" i="87"/>
  <c r="AA10" i="112"/>
  <c r="AA10" i="106"/>
  <c r="AA10" i="100"/>
  <c r="AA10" i="109"/>
  <c r="AA10" i="115"/>
  <c r="AA32" i="115"/>
  <c r="AA30" i="115" s="1"/>
  <c r="AB2" i="107"/>
  <c r="AA55" i="106" s="1"/>
  <c r="AD27" i="107"/>
  <c r="AI24" i="107"/>
  <c r="AO12" i="107"/>
  <c r="AQ10" i="107"/>
  <c r="Q56" i="106"/>
  <c r="Q58" i="106" s="1"/>
  <c r="D21" i="108"/>
  <c r="AM19" i="107"/>
  <c r="AK21" i="107"/>
  <c r="AB83" i="106" l="1"/>
  <c r="AB67" i="106" s="1"/>
  <c r="B30" i="107" s="1"/>
  <c r="AC30" i="107" s="1"/>
  <c r="AD30" i="107" s="1"/>
  <c r="AE30" i="107" s="1"/>
  <c r="AF30" i="107" s="1"/>
  <c r="AG30" i="107" s="1"/>
  <c r="AH30" i="107" s="1"/>
  <c r="AI30" i="107" s="1"/>
  <c r="AJ30" i="107" s="1"/>
  <c r="AK30" i="107" s="1"/>
  <c r="AL30" i="107" s="1"/>
  <c r="AM30" i="107" s="1"/>
  <c r="AN30" i="107" s="1"/>
  <c r="AO30" i="107" s="1"/>
  <c r="AP30" i="107" s="1"/>
  <c r="AQ30" i="107" s="1"/>
  <c r="AR30" i="107" s="1"/>
  <c r="AS30" i="107" s="1"/>
  <c r="AT30" i="107" s="1"/>
  <c r="AU30" i="107" s="1"/>
  <c r="AV30" i="107" s="1"/>
  <c r="AW30" i="107" s="1"/>
  <c r="AX30" i="107" s="1"/>
  <c r="AY30" i="107" s="1"/>
  <c r="AZ30" i="107" s="1"/>
  <c r="BA30" i="107" s="1"/>
  <c r="BB30" i="107" s="1"/>
  <c r="BC30" i="107" s="1"/>
  <c r="BD30" i="107" s="1"/>
  <c r="BE30" i="107" s="1"/>
  <c r="BF30" i="107" s="1"/>
  <c r="BG30" i="107" s="1"/>
  <c r="BH30" i="107" s="1"/>
  <c r="BI30" i="107" s="1"/>
  <c r="BJ30" i="107" s="1"/>
  <c r="BK30" i="107" s="1"/>
  <c r="BL30" i="107" s="1"/>
  <c r="BM30" i="107" s="1"/>
  <c r="BN30" i="107" s="1"/>
  <c r="BO30" i="107" s="1"/>
  <c r="BP30" i="107" s="1"/>
  <c r="BQ30" i="107" s="1"/>
  <c r="BR30" i="107" s="1"/>
  <c r="BS30" i="107" s="1"/>
  <c r="BT30" i="107" s="1"/>
  <c r="BU30" i="107" s="1"/>
  <c r="BV30" i="107" s="1"/>
  <c r="BW30" i="107" s="1"/>
  <c r="BX30" i="107" s="1"/>
  <c r="BY30" i="107" s="1"/>
  <c r="BZ30" i="107" s="1"/>
  <c r="CA30" i="107" s="1"/>
  <c r="CB30" i="107" s="1"/>
  <c r="CC30" i="107" s="1"/>
  <c r="CD30" i="107" s="1"/>
  <c r="CE30" i="107" s="1"/>
  <c r="CF30" i="107" s="1"/>
  <c r="CG30" i="107" s="1"/>
  <c r="CH30" i="107" s="1"/>
  <c r="CI30" i="107" s="1"/>
  <c r="CJ30" i="107" s="1"/>
  <c r="CK30" i="107" s="1"/>
  <c r="CL30" i="107" s="1"/>
  <c r="CM30" i="107" s="1"/>
  <c r="CN30" i="107" s="1"/>
  <c r="CO30" i="107" s="1"/>
  <c r="CP30" i="107" s="1"/>
  <c r="CQ30" i="107" s="1"/>
  <c r="CR30" i="107" s="1"/>
  <c r="CS30" i="107" s="1"/>
  <c r="CT30" i="107" s="1"/>
  <c r="CU30" i="107" s="1"/>
  <c r="CV30" i="107" s="1"/>
  <c r="CW30" i="107" s="1"/>
  <c r="CX30" i="107" s="1"/>
  <c r="CY30" i="107" s="1"/>
  <c r="CZ30" i="107" s="1"/>
  <c r="DA30" i="107" s="1"/>
  <c r="DB30" i="107" s="1"/>
  <c r="DC30" i="107" s="1"/>
  <c r="DD30" i="107" s="1"/>
  <c r="DE30" i="107" s="1"/>
  <c r="DF30" i="107" s="1"/>
  <c r="DG30" i="107" s="1"/>
  <c r="DH30" i="107" s="1"/>
  <c r="DI30" i="107" s="1"/>
  <c r="DJ30" i="107" s="1"/>
  <c r="DK30" i="107" s="1"/>
  <c r="DL30" i="107" s="1"/>
  <c r="DM30" i="107" s="1"/>
  <c r="DN30" i="107" s="1"/>
  <c r="DO30" i="107" s="1"/>
  <c r="DP30" i="107" s="1"/>
  <c r="DQ30" i="107" s="1"/>
  <c r="DR30" i="107" s="1"/>
  <c r="DS30" i="107" s="1"/>
  <c r="DT30" i="107" s="1"/>
  <c r="DU30" i="107" s="1"/>
  <c r="DV30" i="107" s="1"/>
  <c r="DW30" i="107" s="1"/>
  <c r="DX30" i="107" s="1"/>
  <c r="DY30" i="107" s="1"/>
  <c r="DZ30" i="107" s="1"/>
  <c r="EA30" i="107" s="1"/>
  <c r="EB30" i="107" s="1"/>
  <c r="EC30" i="107" s="1"/>
  <c r="ED30" i="107" s="1"/>
  <c r="EE30" i="107" s="1"/>
  <c r="EF30" i="107" s="1"/>
  <c r="EG30" i="107" s="1"/>
  <c r="EH30" i="107" s="1"/>
  <c r="EI30" i="107" s="1"/>
  <c r="EJ30" i="107" s="1"/>
  <c r="EK30" i="107" s="1"/>
  <c r="EL30" i="107" s="1"/>
  <c r="EM30" i="107" s="1"/>
  <c r="EN30" i="107" s="1"/>
  <c r="EO30" i="107" s="1"/>
  <c r="EP30" i="107" s="1"/>
  <c r="EQ30" i="107" s="1"/>
  <c r="ER30" i="107" s="1"/>
  <c r="ES30" i="107" s="1"/>
  <c r="ET30" i="107" s="1"/>
  <c r="EU30" i="107" s="1"/>
  <c r="EV30" i="107" s="1"/>
  <c r="EW30" i="107" s="1"/>
  <c r="EX30" i="107" s="1"/>
  <c r="EY30" i="107" s="1"/>
  <c r="EZ30" i="107" s="1"/>
  <c r="FA30" i="107" s="1"/>
  <c r="FB30" i="107" s="1"/>
  <c r="FC30" i="107" s="1"/>
  <c r="FD30" i="107" s="1"/>
  <c r="FE30" i="107" s="1"/>
  <c r="FF30" i="107" s="1"/>
  <c r="FG30" i="107" s="1"/>
  <c r="FH30" i="107" s="1"/>
  <c r="FI30" i="107" s="1"/>
  <c r="FJ30" i="107" s="1"/>
  <c r="FK30" i="107" s="1"/>
  <c r="FL30" i="107" s="1"/>
  <c r="FM30" i="107" s="1"/>
  <c r="FN30" i="107" s="1"/>
  <c r="FO30" i="107" s="1"/>
  <c r="FP30" i="107" s="1"/>
  <c r="FQ30" i="107" s="1"/>
  <c r="FR30" i="107" s="1"/>
  <c r="FS30" i="107" s="1"/>
  <c r="FT30" i="107" s="1"/>
  <c r="FU30" i="107" s="1"/>
  <c r="FV30" i="107" s="1"/>
  <c r="FW30" i="107" s="1"/>
  <c r="FX30" i="107" s="1"/>
  <c r="FY30" i="107" s="1"/>
  <c r="FZ30" i="107" s="1"/>
  <c r="GA30" i="107" s="1"/>
  <c r="GB30" i="107" s="1"/>
  <c r="GC30" i="107" s="1"/>
  <c r="GD30" i="107" s="1"/>
  <c r="GE30" i="107" s="1"/>
  <c r="GF30" i="107" s="1"/>
  <c r="GG30" i="107" s="1"/>
  <c r="GH30" i="107" s="1"/>
  <c r="GI30" i="107" s="1"/>
  <c r="GJ30" i="107" s="1"/>
  <c r="GK30" i="107" s="1"/>
  <c r="GL30" i="107" s="1"/>
  <c r="GM30" i="107" s="1"/>
  <c r="GN30" i="107" s="1"/>
  <c r="GO30" i="107" s="1"/>
  <c r="GP30" i="107" s="1"/>
  <c r="GQ30" i="107" s="1"/>
  <c r="GR30" i="107" s="1"/>
  <c r="GS30" i="107" s="1"/>
  <c r="GT30" i="107" s="1"/>
  <c r="GU30" i="107" s="1"/>
  <c r="GV30" i="107" s="1"/>
  <c r="GW30" i="107" s="1"/>
  <c r="GX30" i="107" s="1"/>
  <c r="GY30" i="107" s="1"/>
  <c r="GZ30" i="107" s="1"/>
  <c r="HA30" i="107" s="1"/>
  <c r="HB30" i="107" s="1"/>
  <c r="HC30" i="107" s="1"/>
  <c r="HD30" i="107" s="1"/>
  <c r="HE30" i="107" s="1"/>
  <c r="HF30" i="107" s="1"/>
  <c r="HG30" i="107" s="1"/>
  <c r="HH30" i="107" s="1"/>
  <c r="HI30" i="107" s="1"/>
  <c r="HJ30" i="107" s="1"/>
  <c r="AB10" i="100"/>
  <c r="AC83" i="106"/>
  <c r="AC67" i="106" s="1"/>
  <c r="B31" i="107" s="1"/>
  <c r="AD31" i="107" s="1"/>
  <c r="AE31" i="107" s="1"/>
  <c r="AF31" i="107" s="1"/>
  <c r="AG31" i="107" s="1"/>
  <c r="AH31" i="107" s="1"/>
  <c r="AI31" i="107" s="1"/>
  <c r="AJ31" i="107" s="1"/>
  <c r="AK31" i="107" s="1"/>
  <c r="AL31" i="107" s="1"/>
  <c r="AM31" i="107" s="1"/>
  <c r="AN31" i="107" s="1"/>
  <c r="AO31" i="107" s="1"/>
  <c r="AP31" i="107" s="1"/>
  <c r="AQ31" i="107" s="1"/>
  <c r="AR31" i="107" s="1"/>
  <c r="AS31" i="107" s="1"/>
  <c r="AT31" i="107" s="1"/>
  <c r="AU31" i="107" s="1"/>
  <c r="AV31" i="107" s="1"/>
  <c r="AW31" i="107" s="1"/>
  <c r="AX31" i="107" s="1"/>
  <c r="AY31" i="107" s="1"/>
  <c r="AZ31" i="107" s="1"/>
  <c r="BA31" i="107" s="1"/>
  <c r="BB31" i="107" s="1"/>
  <c r="BC31" i="107" s="1"/>
  <c r="BD31" i="107" s="1"/>
  <c r="BE31" i="107" s="1"/>
  <c r="BF31" i="107" s="1"/>
  <c r="BG31" i="107" s="1"/>
  <c r="BH31" i="107" s="1"/>
  <c r="BI31" i="107" s="1"/>
  <c r="BJ31" i="107" s="1"/>
  <c r="BK31" i="107" s="1"/>
  <c r="BL31" i="107" s="1"/>
  <c r="BM31" i="107" s="1"/>
  <c r="BN31" i="107" s="1"/>
  <c r="BO31" i="107" s="1"/>
  <c r="BP31" i="107" s="1"/>
  <c r="BQ31" i="107" s="1"/>
  <c r="BR31" i="107" s="1"/>
  <c r="BS31" i="107" s="1"/>
  <c r="BT31" i="107" s="1"/>
  <c r="BU31" i="107" s="1"/>
  <c r="BV31" i="107" s="1"/>
  <c r="BW31" i="107" s="1"/>
  <c r="BX31" i="107" s="1"/>
  <c r="BY31" i="107" s="1"/>
  <c r="BZ31" i="107" s="1"/>
  <c r="CA31" i="107" s="1"/>
  <c r="CB31" i="107" s="1"/>
  <c r="CC31" i="107" s="1"/>
  <c r="CD31" i="107" s="1"/>
  <c r="CE31" i="107" s="1"/>
  <c r="CF31" i="107" s="1"/>
  <c r="CG31" i="107" s="1"/>
  <c r="CH31" i="107" s="1"/>
  <c r="CI31" i="107" s="1"/>
  <c r="CJ31" i="107" s="1"/>
  <c r="CK31" i="107" s="1"/>
  <c r="CL31" i="107" s="1"/>
  <c r="CM31" i="107" s="1"/>
  <c r="CN31" i="107" s="1"/>
  <c r="CO31" i="107" s="1"/>
  <c r="CP31" i="107" s="1"/>
  <c r="CQ31" i="107" s="1"/>
  <c r="CR31" i="107" s="1"/>
  <c r="CS31" i="107" s="1"/>
  <c r="CT31" i="107" s="1"/>
  <c r="CU31" i="107" s="1"/>
  <c r="CV31" i="107" s="1"/>
  <c r="CW31" i="107" s="1"/>
  <c r="CX31" i="107" s="1"/>
  <c r="CY31" i="107" s="1"/>
  <c r="CZ31" i="107" s="1"/>
  <c r="DA31" i="107" s="1"/>
  <c r="DB31" i="107" s="1"/>
  <c r="DC31" i="107" s="1"/>
  <c r="DD31" i="107" s="1"/>
  <c r="DE31" i="107" s="1"/>
  <c r="DF31" i="107" s="1"/>
  <c r="DG31" i="107" s="1"/>
  <c r="DH31" i="107" s="1"/>
  <c r="DI31" i="107" s="1"/>
  <c r="DJ31" i="107" s="1"/>
  <c r="DK31" i="107" s="1"/>
  <c r="DL31" i="107" s="1"/>
  <c r="DM31" i="107" s="1"/>
  <c r="DN31" i="107" s="1"/>
  <c r="DO31" i="107" s="1"/>
  <c r="DP31" i="107" s="1"/>
  <c r="DQ31" i="107" s="1"/>
  <c r="DR31" i="107" s="1"/>
  <c r="DS31" i="107" s="1"/>
  <c r="DT31" i="107" s="1"/>
  <c r="DU31" i="107" s="1"/>
  <c r="DV31" i="107" s="1"/>
  <c r="DW31" i="107" s="1"/>
  <c r="DX31" i="107" s="1"/>
  <c r="DY31" i="107" s="1"/>
  <c r="DZ31" i="107" s="1"/>
  <c r="EA31" i="107" s="1"/>
  <c r="EB31" i="107" s="1"/>
  <c r="EC31" i="107" s="1"/>
  <c r="ED31" i="107" s="1"/>
  <c r="EE31" i="107" s="1"/>
  <c r="EF31" i="107" s="1"/>
  <c r="EG31" i="107" s="1"/>
  <c r="EH31" i="107" s="1"/>
  <c r="EI31" i="107" s="1"/>
  <c r="EJ31" i="107" s="1"/>
  <c r="EK31" i="107" s="1"/>
  <c r="EL31" i="107" s="1"/>
  <c r="EM31" i="107" s="1"/>
  <c r="EN31" i="107" s="1"/>
  <c r="EO31" i="107" s="1"/>
  <c r="EP31" i="107" s="1"/>
  <c r="EQ31" i="107" s="1"/>
  <c r="ER31" i="107" s="1"/>
  <c r="ES31" i="107" s="1"/>
  <c r="ET31" i="107" s="1"/>
  <c r="EU31" i="107" s="1"/>
  <c r="EV31" i="107" s="1"/>
  <c r="EW31" i="107" s="1"/>
  <c r="EX31" i="107" s="1"/>
  <c r="EY31" i="107" s="1"/>
  <c r="EZ31" i="107" s="1"/>
  <c r="FA31" i="107" s="1"/>
  <c r="FB31" i="107" s="1"/>
  <c r="FC31" i="107" s="1"/>
  <c r="FD31" i="107" s="1"/>
  <c r="FE31" i="107" s="1"/>
  <c r="FF31" i="107" s="1"/>
  <c r="FG31" i="107" s="1"/>
  <c r="FH31" i="107" s="1"/>
  <c r="FI31" i="107" s="1"/>
  <c r="FJ31" i="107" s="1"/>
  <c r="FK31" i="107" s="1"/>
  <c r="FL31" i="107" s="1"/>
  <c r="FM31" i="107" s="1"/>
  <c r="FN31" i="107" s="1"/>
  <c r="FO31" i="107" s="1"/>
  <c r="FP31" i="107" s="1"/>
  <c r="FQ31" i="107" s="1"/>
  <c r="FR31" i="107" s="1"/>
  <c r="FS31" i="107" s="1"/>
  <c r="FT31" i="107" s="1"/>
  <c r="FU31" i="107" s="1"/>
  <c r="FV31" i="107" s="1"/>
  <c r="FW31" i="107" s="1"/>
  <c r="FX31" i="107" s="1"/>
  <c r="FY31" i="107" s="1"/>
  <c r="FZ31" i="107" s="1"/>
  <c r="GA31" i="107" s="1"/>
  <c r="GB31" i="107" s="1"/>
  <c r="GC31" i="107" s="1"/>
  <c r="GD31" i="107" s="1"/>
  <c r="GE31" i="107" s="1"/>
  <c r="GF31" i="107" s="1"/>
  <c r="GG31" i="107" s="1"/>
  <c r="GH31" i="107" s="1"/>
  <c r="GI31" i="107" s="1"/>
  <c r="GJ31" i="107" s="1"/>
  <c r="GK31" i="107" s="1"/>
  <c r="GL31" i="107" s="1"/>
  <c r="GM31" i="107" s="1"/>
  <c r="GN31" i="107" s="1"/>
  <c r="GO31" i="107" s="1"/>
  <c r="GP31" i="107" s="1"/>
  <c r="GQ31" i="107" s="1"/>
  <c r="GR31" i="107" s="1"/>
  <c r="GS31" i="107" s="1"/>
  <c r="GT31" i="107" s="1"/>
  <c r="GU31" i="107" s="1"/>
  <c r="GV31" i="107" s="1"/>
  <c r="GW31" i="107" s="1"/>
  <c r="GX31" i="107" s="1"/>
  <c r="GY31" i="107" s="1"/>
  <c r="GZ31" i="107" s="1"/>
  <c r="HA31" i="107" s="1"/>
  <c r="HB31" i="107" s="1"/>
  <c r="HC31" i="107" s="1"/>
  <c r="HD31" i="107" s="1"/>
  <c r="HE31" i="107" s="1"/>
  <c r="HF31" i="107" s="1"/>
  <c r="HG31" i="107" s="1"/>
  <c r="HH31" i="107" s="1"/>
  <c r="HI31" i="107" s="1"/>
  <c r="HJ31" i="107" s="1"/>
  <c r="AA102" i="87"/>
  <c r="AA76" i="87"/>
  <c r="AA45" i="115"/>
  <c r="AA44" i="115"/>
  <c r="AE27" i="107"/>
  <c r="AA47" i="115"/>
  <c r="AA20" i="115"/>
  <c r="AR10" i="107"/>
  <c r="AJ24" i="107"/>
  <c r="AL21" i="107"/>
  <c r="E21" i="108"/>
  <c r="Q91" i="106"/>
  <c r="Q61" i="106"/>
  <c r="AN19" i="107"/>
  <c r="AP12" i="107"/>
  <c r="AB10" i="109" l="1"/>
  <c r="AB10" i="112"/>
  <c r="AB102" i="87"/>
  <c r="AB10" i="115"/>
  <c r="AB47" i="115" s="1"/>
  <c r="AB32" i="115"/>
  <c r="AB30" i="115" s="1"/>
  <c r="AB10" i="106"/>
  <c r="AC2" i="107"/>
  <c r="AB55" i="106" s="1"/>
  <c r="AD2" i="107"/>
  <c r="AC55" i="106" s="1"/>
  <c r="AB44" i="115"/>
  <c r="AB45" i="115"/>
  <c r="AF27" i="107"/>
  <c r="AQ12" i="107"/>
  <c r="Q95" i="106"/>
  <c r="F21" i="108"/>
  <c r="Q62" i="106"/>
  <c r="Q63" i="106"/>
  <c r="AO19" i="107"/>
  <c r="AM21" i="107"/>
  <c r="AK24" i="107"/>
  <c r="AS10" i="107"/>
  <c r="AB76" i="87" l="1"/>
  <c r="AB20" i="115"/>
  <c r="AC45" i="115"/>
  <c r="AC10" i="115"/>
  <c r="AC20" i="115" s="1"/>
  <c r="AC10" i="109"/>
  <c r="AC10" i="100"/>
  <c r="AC76" i="87"/>
  <c r="AC10" i="112"/>
  <c r="AC10" i="106"/>
  <c r="AC32" i="115"/>
  <c r="AC30" i="115" s="1"/>
  <c r="AG27" i="107"/>
  <c r="Q60" i="106"/>
  <c r="Q65" i="106" s="1"/>
  <c r="AP19" i="107"/>
  <c r="AL24" i="107"/>
  <c r="C22" i="108"/>
  <c r="AR12" i="107"/>
  <c r="AT10" i="107"/>
  <c r="AN21" i="107"/>
  <c r="AC44" i="115" l="1"/>
  <c r="AC47" i="115"/>
  <c r="AC102" i="87"/>
  <c r="AD83" i="106"/>
  <c r="AD67" i="106" s="1"/>
  <c r="B32" i="107" s="1"/>
  <c r="AE32" i="107" s="1"/>
  <c r="AH27" i="107"/>
  <c r="AS12" i="107"/>
  <c r="AQ19" i="107"/>
  <c r="AO21" i="107"/>
  <c r="AU10" i="107"/>
  <c r="D22" i="108"/>
  <c r="R56" i="106"/>
  <c r="AM24" i="107"/>
  <c r="AF32" i="107" l="1"/>
  <c r="AE2" i="107"/>
  <c r="AD55" i="106" s="1"/>
  <c r="AI27" i="107"/>
  <c r="AJ27" i="107" s="1"/>
  <c r="AK27" i="107" s="1"/>
  <c r="AL27" i="107" s="1"/>
  <c r="AM27" i="107" s="1"/>
  <c r="AN27" i="107" s="1"/>
  <c r="AO27" i="107" s="1"/>
  <c r="AP27" i="107" s="1"/>
  <c r="AQ27" i="107" s="1"/>
  <c r="AR27" i="107" s="1"/>
  <c r="AS27" i="107" s="1"/>
  <c r="AT27" i="107" s="1"/>
  <c r="AU27" i="107" s="1"/>
  <c r="AV27" i="107" s="1"/>
  <c r="AW27" i="107" s="1"/>
  <c r="AX27" i="107" s="1"/>
  <c r="AY27" i="107" s="1"/>
  <c r="AZ27" i="107" s="1"/>
  <c r="BA27" i="107" s="1"/>
  <c r="BB27" i="107" s="1"/>
  <c r="BC27" i="107" s="1"/>
  <c r="BD27" i="107" s="1"/>
  <c r="BE27" i="107" s="1"/>
  <c r="BF27" i="107" s="1"/>
  <c r="BG27" i="107" s="1"/>
  <c r="BH27" i="107" s="1"/>
  <c r="BI27" i="107" s="1"/>
  <c r="BJ27" i="107" s="1"/>
  <c r="BK27" i="107" s="1"/>
  <c r="BL27" i="107" s="1"/>
  <c r="BM27" i="107" s="1"/>
  <c r="BN27" i="107" s="1"/>
  <c r="BO27" i="107" s="1"/>
  <c r="BP27" i="107" s="1"/>
  <c r="BQ27" i="107" s="1"/>
  <c r="BR27" i="107" s="1"/>
  <c r="BS27" i="107" s="1"/>
  <c r="BT27" i="107" s="1"/>
  <c r="BU27" i="107" s="1"/>
  <c r="BV27" i="107" s="1"/>
  <c r="BW27" i="107" s="1"/>
  <c r="BX27" i="107" s="1"/>
  <c r="BY27" i="107" s="1"/>
  <c r="BZ27" i="107" s="1"/>
  <c r="CA27" i="107" s="1"/>
  <c r="CB27" i="107" s="1"/>
  <c r="CC27" i="107" s="1"/>
  <c r="CD27" i="107" s="1"/>
  <c r="CE27" i="107" s="1"/>
  <c r="CF27" i="107" s="1"/>
  <c r="CG27" i="107" s="1"/>
  <c r="CH27" i="107" s="1"/>
  <c r="CI27" i="107" s="1"/>
  <c r="CJ27" i="107" s="1"/>
  <c r="CK27" i="107" s="1"/>
  <c r="CL27" i="107" s="1"/>
  <c r="CM27" i="107" s="1"/>
  <c r="CN27" i="107" s="1"/>
  <c r="CO27" i="107" s="1"/>
  <c r="CP27" i="107" s="1"/>
  <c r="CQ27" i="107" s="1"/>
  <c r="CR27" i="107" s="1"/>
  <c r="CS27" i="107" s="1"/>
  <c r="CT27" i="107" s="1"/>
  <c r="CU27" i="107" s="1"/>
  <c r="CV27" i="107" s="1"/>
  <c r="CW27" i="107" s="1"/>
  <c r="CX27" i="107" s="1"/>
  <c r="CY27" i="107" s="1"/>
  <c r="CZ27" i="107" s="1"/>
  <c r="DA27" i="107" s="1"/>
  <c r="DB27" i="107" s="1"/>
  <c r="DC27" i="107" s="1"/>
  <c r="DD27" i="107" s="1"/>
  <c r="DE27" i="107" s="1"/>
  <c r="DF27" i="107" s="1"/>
  <c r="DG27" i="107" s="1"/>
  <c r="DH27" i="107" s="1"/>
  <c r="DI27" i="107" s="1"/>
  <c r="DJ27" i="107" s="1"/>
  <c r="DK27" i="107" s="1"/>
  <c r="DL27" i="107" s="1"/>
  <c r="DM27" i="107" s="1"/>
  <c r="DN27" i="107" s="1"/>
  <c r="DO27" i="107" s="1"/>
  <c r="DP27" i="107" s="1"/>
  <c r="DQ27" i="107" s="1"/>
  <c r="DR27" i="107" s="1"/>
  <c r="DS27" i="107" s="1"/>
  <c r="DT27" i="107" s="1"/>
  <c r="DU27" i="107" s="1"/>
  <c r="DV27" i="107" s="1"/>
  <c r="DW27" i="107" s="1"/>
  <c r="DX27" i="107" s="1"/>
  <c r="DY27" i="107" s="1"/>
  <c r="DZ27" i="107" s="1"/>
  <c r="EA27" i="107" s="1"/>
  <c r="EB27" i="107" s="1"/>
  <c r="EC27" i="107" s="1"/>
  <c r="ED27" i="107" s="1"/>
  <c r="EE27" i="107" s="1"/>
  <c r="EF27" i="107" s="1"/>
  <c r="EG27" i="107" s="1"/>
  <c r="EH27" i="107" s="1"/>
  <c r="EI27" i="107" s="1"/>
  <c r="EJ27" i="107" s="1"/>
  <c r="EK27" i="107" s="1"/>
  <c r="EL27" i="107" s="1"/>
  <c r="EM27" i="107" s="1"/>
  <c r="EN27" i="107" s="1"/>
  <c r="EO27" i="107" s="1"/>
  <c r="EP27" i="107" s="1"/>
  <c r="EQ27" i="107" s="1"/>
  <c r="ER27" i="107" s="1"/>
  <c r="ES27" i="107" s="1"/>
  <c r="ET27" i="107" s="1"/>
  <c r="EU27" i="107" s="1"/>
  <c r="EV27" i="107" s="1"/>
  <c r="EW27" i="107" s="1"/>
  <c r="EX27" i="107" s="1"/>
  <c r="EY27" i="107" s="1"/>
  <c r="EZ27" i="107" s="1"/>
  <c r="FA27" i="107" s="1"/>
  <c r="FB27" i="107" s="1"/>
  <c r="FC27" i="107" s="1"/>
  <c r="FD27" i="107" s="1"/>
  <c r="FE27" i="107" s="1"/>
  <c r="FF27" i="107" s="1"/>
  <c r="FG27" i="107" s="1"/>
  <c r="FH27" i="107" s="1"/>
  <c r="FI27" i="107" s="1"/>
  <c r="FJ27" i="107" s="1"/>
  <c r="FK27" i="107" s="1"/>
  <c r="FL27" i="107" s="1"/>
  <c r="FM27" i="107" s="1"/>
  <c r="FN27" i="107" s="1"/>
  <c r="FO27" i="107" s="1"/>
  <c r="FP27" i="107" s="1"/>
  <c r="FQ27" i="107" s="1"/>
  <c r="FR27" i="107" s="1"/>
  <c r="FS27" i="107" s="1"/>
  <c r="FT27" i="107" s="1"/>
  <c r="FU27" i="107" s="1"/>
  <c r="FV27" i="107" s="1"/>
  <c r="FW27" i="107" s="1"/>
  <c r="FX27" i="107" s="1"/>
  <c r="FY27" i="107" s="1"/>
  <c r="FZ27" i="107" s="1"/>
  <c r="GA27" i="107" s="1"/>
  <c r="GB27" i="107" s="1"/>
  <c r="GC27" i="107" s="1"/>
  <c r="GD27" i="107" s="1"/>
  <c r="GE27" i="107" s="1"/>
  <c r="GF27" i="107" s="1"/>
  <c r="GG27" i="107" s="1"/>
  <c r="GH27" i="107" s="1"/>
  <c r="GI27" i="107" s="1"/>
  <c r="GJ27" i="107" s="1"/>
  <c r="GK27" i="107" s="1"/>
  <c r="GL27" i="107" s="1"/>
  <c r="GM27" i="107" s="1"/>
  <c r="GN27" i="107" s="1"/>
  <c r="GO27" i="107" s="1"/>
  <c r="GP27" i="107" s="1"/>
  <c r="GQ27" i="107" s="1"/>
  <c r="GR27" i="107" s="1"/>
  <c r="GS27" i="107" s="1"/>
  <c r="GT27" i="107" s="1"/>
  <c r="GU27" i="107" s="1"/>
  <c r="GV27" i="107" s="1"/>
  <c r="GW27" i="107" s="1"/>
  <c r="GX27" i="107" s="1"/>
  <c r="GY27" i="107" s="1"/>
  <c r="GZ27" i="107" s="1"/>
  <c r="HA27" i="107" s="1"/>
  <c r="HB27" i="107" s="1"/>
  <c r="HC27" i="107" s="1"/>
  <c r="HD27" i="107" s="1"/>
  <c r="HE27" i="107" s="1"/>
  <c r="HF27" i="107" s="1"/>
  <c r="HG27" i="107" s="1"/>
  <c r="HH27" i="107" s="1"/>
  <c r="HI27" i="107" s="1"/>
  <c r="HJ27" i="107" s="1"/>
  <c r="AT12" i="107"/>
  <c r="AN24" i="107"/>
  <c r="E22" i="108"/>
  <c r="R91" i="106"/>
  <c r="AP21" i="107"/>
  <c r="AR19" i="107"/>
  <c r="AV10" i="107"/>
  <c r="AG32" i="107" l="1"/>
  <c r="AH32" i="107" s="1"/>
  <c r="AI32" i="107" s="1"/>
  <c r="AJ32" i="107" s="1"/>
  <c r="AK32" i="107" s="1"/>
  <c r="AL32" i="107" s="1"/>
  <c r="AM32" i="107" s="1"/>
  <c r="AN32" i="107" s="1"/>
  <c r="AO32" i="107" s="1"/>
  <c r="AP32" i="107" s="1"/>
  <c r="AQ32" i="107" s="1"/>
  <c r="AR32" i="107" s="1"/>
  <c r="AS32" i="107" s="1"/>
  <c r="AT32" i="107" s="1"/>
  <c r="AU32" i="107" s="1"/>
  <c r="AV32" i="107" s="1"/>
  <c r="AW32" i="107" s="1"/>
  <c r="AX32" i="107" s="1"/>
  <c r="AY32" i="107" s="1"/>
  <c r="AZ32" i="107" s="1"/>
  <c r="BA32" i="107" s="1"/>
  <c r="BB32" i="107" s="1"/>
  <c r="BC32" i="107" s="1"/>
  <c r="BD32" i="107" s="1"/>
  <c r="BE32" i="107" s="1"/>
  <c r="BF32" i="107" s="1"/>
  <c r="BG32" i="107" s="1"/>
  <c r="BH32" i="107" s="1"/>
  <c r="BI32" i="107" s="1"/>
  <c r="BJ32" i="107" s="1"/>
  <c r="BK32" i="107" s="1"/>
  <c r="BL32" i="107" s="1"/>
  <c r="BM32" i="107" s="1"/>
  <c r="BN32" i="107" s="1"/>
  <c r="BO32" i="107" s="1"/>
  <c r="BP32" i="107" s="1"/>
  <c r="BQ32" i="107" s="1"/>
  <c r="BR32" i="107" s="1"/>
  <c r="BS32" i="107" s="1"/>
  <c r="BT32" i="107" s="1"/>
  <c r="BU32" i="107" s="1"/>
  <c r="BV32" i="107" s="1"/>
  <c r="BW32" i="107" s="1"/>
  <c r="BX32" i="107" s="1"/>
  <c r="BY32" i="107" s="1"/>
  <c r="BZ32" i="107" s="1"/>
  <c r="CA32" i="107" s="1"/>
  <c r="CB32" i="107" s="1"/>
  <c r="CC32" i="107" s="1"/>
  <c r="CD32" i="107" s="1"/>
  <c r="CE32" i="107" s="1"/>
  <c r="CF32" i="107" s="1"/>
  <c r="CG32" i="107" s="1"/>
  <c r="CH32" i="107" s="1"/>
  <c r="CI32" i="107" s="1"/>
  <c r="CJ32" i="107" s="1"/>
  <c r="CK32" i="107" s="1"/>
  <c r="CL32" i="107" s="1"/>
  <c r="CM32" i="107" s="1"/>
  <c r="CN32" i="107" s="1"/>
  <c r="CO32" i="107" s="1"/>
  <c r="CP32" i="107" s="1"/>
  <c r="CQ32" i="107" s="1"/>
  <c r="CR32" i="107" s="1"/>
  <c r="CS32" i="107" s="1"/>
  <c r="CT32" i="107" s="1"/>
  <c r="CU32" i="107" s="1"/>
  <c r="CV32" i="107" s="1"/>
  <c r="CW32" i="107" s="1"/>
  <c r="CX32" i="107" s="1"/>
  <c r="CY32" i="107" s="1"/>
  <c r="CZ32" i="107" s="1"/>
  <c r="DA32" i="107" s="1"/>
  <c r="DB32" i="107" s="1"/>
  <c r="DC32" i="107" s="1"/>
  <c r="DD32" i="107" s="1"/>
  <c r="DE32" i="107" s="1"/>
  <c r="DF32" i="107" s="1"/>
  <c r="DG32" i="107" s="1"/>
  <c r="DH32" i="107" s="1"/>
  <c r="DI32" i="107" s="1"/>
  <c r="DJ32" i="107" s="1"/>
  <c r="DK32" i="107" s="1"/>
  <c r="DL32" i="107" s="1"/>
  <c r="DM32" i="107" s="1"/>
  <c r="DN32" i="107" s="1"/>
  <c r="DO32" i="107" s="1"/>
  <c r="DP32" i="107" s="1"/>
  <c r="DQ32" i="107" s="1"/>
  <c r="DR32" i="107" s="1"/>
  <c r="DS32" i="107" s="1"/>
  <c r="DT32" i="107" s="1"/>
  <c r="DU32" i="107" s="1"/>
  <c r="DV32" i="107" s="1"/>
  <c r="DW32" i="107" s="1"/>
  <c r="DX32" i="107" s="1"/>
  <c r="DY32" i="107" s="1"/>
  <c r="DZ32" i="107" s="1"/>
  <c r="EA32" i="107" s="1"/>
  <c r="EB32" i="107" s="1"/>
  <c r="EC32" i="107" s="1"/>
  <c r="ED32" i="107" s="1"/>
  <c r="EE32" i="107" s="1"/>
  <c r="EF32" i="107" s="1"/>
  <c r="EG32" i="107" s="1"/>
  <c r="EH32" i="107" s="1"/>
  <c r="EI32" i="107" s="1"/>
  <c r="EJ32" i="107" s="1"/>
  <c r="EK32" i="107" s="1"/>
  <c r="EL32" i="107" s="1"/>
  <c r="EM32" i="107" s="1"/>
  <c r="EN32" i="107" s="1"/>
  <c r="EO32" i="107" s="1"/>
  <c r="EP32" i="107" s="1"/>
  <c r="EQ32" i="107" s="1"/>
  <c r="ER32" i="107" s="1"/>
  <c r="ES32" i="107" s="1"/>
  <c r="ET32" i="107" s="1"/>
  <c r="EU32" i="107" s="1"/>
  <c r="EV32" i="107" s="1"/>
  <c r="EW32" i="107" s="1"/>
  <c r="EX32" i="107" s="1"/>
  <c r="EY32" i="107" s="1"/>
  <c r="EZ32" i="107" s="1"/>
  <c r="FA32" i="107" s="1"/>
  <c r="FB32" i="107" s="1"/>
  <c r="FC32" i="107" s="1"/>
  <c r="FD32" i="107" s="1"/>
  <c r="FE32" i="107" s="1"/>
  <c r="FF32" i="107" s="1"/>
  <c r="FG32" i="107" s="1"/>
  <c r="FH32" i="107" s="1"/>
  <c r="FI32" i="107" s="1"/>
  <c r="FJ32" i="107" s="1"/>
  <c r="FK32" i="107" s="1"/>
  <c r="FL32" i="107" s="1"/>
  <c r="FM32" i="107" s="1"/>
  <c r="FN32" i="107" s="1"/>
  <c r="FO32" i="107" s="1"/>
  <c r="FP32" i="107" s="1"/>
  <c r="FQ32" i="107" s="1"/>
  <c r="FR32" i="107" s="1"/>
  <c r="FS32" i="107" s="1"/>
  <c r="FT32" i="107" s="1"/>
  <c r="FU32" i="107" s="1"/>
  <c r="FV32" i="107" s="1"/>
  <c r="FW32" i="107" s="1"/>
  <c r="FX32" i="107" s="1"/>
  <c r="FY32" i="107" s="1"/>
  <c r="FZ32" i="107" s="1"/>
  <c r="GA32" i="107" s="1"/>
  <c r="GB32" i="107" s="1"/>
  <c r="GC32" i="107" s="1"/>
  <c r="GD32" i="107" s="1"/>
  <c r="GE32" i="107" s="1"/>
  <c r="GF32" i="107" s="1"/>
  <c r="GG32" i="107" s="1"/>
  <c r="GH32" i="107" s="1"/>
  <c r="GI32" i="107" s="1"/>
  <c r="GJ32" i="107" s="1"/>
  <c r="GK32" i="107" s="1"/>
  <c r="GL32" i="107" s="1"/>
  <c r="GM32" i="107" s="1"/>
  <c r="GN32" i="107" s="1"/>
  <c r="GO32" i="107" s="1"/>
  <c r="GP32" i="107" s="1"/>
  <c r="GQ32" i="107" s="1"/>
  <c r="GR32" i="107" s="1"/>
  <c r="GS32" i="107" s="1"/>
  <c r="GT32" i="107" s="1"/>
  <c r="GU32" i="107" s="1"/>
  <c r="GV32" i="107" s="1"/>
  <c r="GW32" i="107" s="1"/>
  <c r="GX32" i="107" s="1"/>
  <c r="GY32" i="107" s="1"/>
  <c r="GZ32" i="107" s="1"/>
  <c r="HA32" i="107" s="1"/>
  <c r="HB32" i="107" s="1"/>
  <c r="HC32" i="107" s="1"/>
  <c r="HD32" i="107" s="1"/>
  <c r="HE32" i="107" s="1"/>
  <c r="HF32" i="107" s="1"/>
  <c r="HG32" i="107" s="1"/>
  <c r="HH32" i="107" s="1"/>
  <c r="HI32" i="107" s="1"/>
  <c r="HJ32" i="107" s="1"/>
  <c r="AE83" i="106"/>
  <c r="AE67" i="106" s="1"/>
  <c r="B33" i="107" s="1"/>
  <c r="AF33" i="107" s="1"/>
  <c r="AG33" i="107" s="1"/>
  <c r="AH33" i="107" s="1"/>
  <c r="AI33" i="107" s="1"/>
  <c r="AJ33" i="107" s="1"/>
  <c r="AK33" i="107" s="1"/>
  <c r="AL33" i="107" s="1"/>
  <c r="AM33" i="107" s="1"/>
  <c r="AN33" i="107" s="1"/>
  <c r="AO33" i="107" s="1"/>
  <c r="AP33" i="107" s="1"/>
  <c r="AQ33" i="107" s="1"/>
  <c r="AR33" i="107" s="1"/>
  <c r="AS33" i="107" s="1"/>
  <c r="AT33" i="107" s="1"/>
  <c r="AU33" i="107" s="1"/>
  <c r="AV33" i="107" s="1"/>
  <c r="AW33" i="107" s="1"/>
  <c r="AX33" i="107" s="1"/>
  <c r="AY33" i="107" s="1"/>
  <c r="AZ33" i="107" s="1"/>
  <c r="BA33" i="107" s="1"/>
  <c r="BB33" i="107" s="1"/>
  <c r="BC33" i="107" s="1"/>
  <c r="BD33" i="107" s="1"/>
  <c r="BE33" i="107" s="1"/>
  <c r="BF33" i="107" s="1"/>
  <c r="BG33" i="107" s="1"/>
  <c r="BH33" i="107" s="1"/>
  <c r="BI33" i="107" s="1"/>
  <c r="BJ33" i="107" s="1"/>
  <c r="BK33" i="107" s="1"/>
  <c r="BL33" i="107" s="1"/>
  <c r="BM33" i="107" s="1"/>
  <c r="BN33" i="107" s="1"/>
  <c r="BO33" i="107" s="1"/>
  <c r="BP33" i="107" s="1"/>
  <c r="BQ33" i="107" s="1"/>
  <c r="BR33" i="107" s="1"/>
  <c r="BS33" i="107" s="1"/>
  <c r="BT33" i="107" s="1"/>
  <c r="BU33" i="107" s="1"/>
  <c r="BV33" i="107" s="1"/>
  <c r="BW33" i="107" s="1"/>
  <c r="BX33" i="107" s="1"/>
  <c r="BY33" i="107" s="1"/>
  <c r="BZ33" i="107" s="1"/>
  <c r="CA33" i="107" s="1"/>
  <c r="CB33" i="107" s="1"/>
  <c r="CC33" i="107" s="1"/>
  <c r="CD33" i="107" s="1"/>
  <c r="CE33" i="107" s="1"/>
  <c r="CF33" i="107" s="1"/>
  <c r="CG33" i="107" s="1"/>
  <c r="CH33" i="107" s="1"/>
  <c r="CI33" i="107" s="1"/>
  <c r="CJ33" i="107" s="1"/>
  <c r="CK33" i="107" s="1"/>
  <c r="CL33" i="107" s="1"/>
  <c r="CM33" i="107" s="1"/>
  <c r="CN33" i="107" s="1"/>
  <c r="CO33" i="107" s="1"/>
  <c r="CP33" i="107" s="1"/>
  <c r="CQ33" i="107" s="1"/>
  <c r="CR33" i="107" s="1"/>
  <c r="CS33" i="107" s="1"/>
  <c r="CT33" i="107" s="1"/>
  <c r="CU33" i="107" s="1"/>
  <c r="CV33" i="107" s="1"/>
  <c r="CW33" i="107" s="1"/>
  <c r="CX33" i="107" s="1"/>
  <c r="CY33" i="107" s="1"/>
  <c r="CZ33" i="107" s="1"/>
  <c r="DA33" i="107" s="1"/>
  <c r="DB33" i="107" s="1"/>
  <c r="DC33" i="107" s="1"/>
  <c r="DD33" i="107" s="1"/>
  <c r="DE33" i="107" s="1"/>
  <c r="DF33" i="107" s="1"/>
  <c r="DG33" i="107" s="1"/>
  <c r="DH33" i="107" s="1"/>
  <c r="DI33" i="107" s="1"/>
  <c r="DJ33" i="107" s="1"/>
  <c r="DK33" i="107" s="1"/>
  <c r="DL33" i="107" s="1"/>
  <c r="DM33" i="107" s="1"/>
  <c r="DN33" i="107" s="1"/>
  <c r="DO33" i="107" s="1"/>
  <c r="DP33" i="107" s="1"/>
  <c r="DQ33" i="107" s="1"/>
  <c r="DR33" i="107" s="1"/>
  <c r="DS33" i="107" s="1"/>
  <c r="DT33" i="107" s="1"/>
  <c r="DU33" i="107" s="1"/>
  <c r="DV33" i="107" s="1"/>
  <c r="DW33" i="107" s="1"/>
  <c r="DX33" i="107" s="1"/>
  <c r="DY33" i="107" s="1"/>
  <c r="DZ33" i="107" s="1"/>
  <c r="EA33" i="107" s="1"/>
  <c r="EB33" i="107" s="1"/>
  <c r="EC33" i="107" s="1"/>
  <c r="ED33" i="107" s="1"/>
  <c r="EE33" i="107" s="1"/>
  <c r="EF33" i="107" s="1"/>
  <c r="EG33" i="107" s="1"/>
  <c r="EH33" i="107" s="1"/>
  <c r="EI33" i="107" s="1"/>
  <c r="EJ33" i="107" s="1"/>
  <c r="EK33" i="107" s="1"/>
  <c r="EL33" i="107" s="1"/>
  <c r="EM33" i="107" s="1"/>
  <c r="EN33" i="107" s="1"/>
  <c r="EO33" i="107" s="1"/>
  <c r="EP33" i="107" s="1"/>
  <c r="EQ33" i="107" s="1"/>
  <c r="ER33" i="107" s="1"/>
  <c r="ES33" i="107" s="1"/>
  <c r="ET33" i="107" s="1"/>
  <c r="EU33" i="107" s="1"/>
  <c r="EV33" i="107" s="1"/>
  <c r="EW33" i="107" s="1"/>
  <c r="EX33" i="107" s="1"/>
  <c r="EY33" i="107" s="1"/>
  <c r="EZ33" i="107" s="1"/>
  <c r="FA33" i="107" s="1"/>
  <c r="FB33" i="107" s="1"/>
  <c r="FC33" i="107" s="1"/>
  <c r="FD33" i="107" s="1"/>
  <c r="FE33" i="107" s="1"/>
  <c r="FF33" i="107" s="1"/>
  <c r="FG33" i="107" s="1"/>
  <c r="FH33" i="107" s="1"/>
  <c r="FI33" i="107" s="1"/>
  <c r="FJ33" i="107" s="1"/>
  <c r="FK33" i="107" s="1"/>
  <c r="FL33" i="107" s="1"/>
  <c r="FM33" i="107" s="1"/>
  <c r="FN33" i="107" s="1"/>
  <c r="FO33" i="107" s="1"/>
  <c r="FP33" i="107" s="1"/>
  <c r="FQ33" i="107" s="1"/>
  <c r="FR33" i="107" s="1"/>
  <c r="FS33" i="107" s="1"/>
  <c r="FT33" i="107" s="1"/>
  <c r="FU33" i="107" s="1"/>
  <c r="FV33" i="107" s="1"/>
  <c r="FW33" i="107" s="1"/>
  <c r="FX33" i="107" s="1"/>
  <c r="FY33" i="107" s="1"/>
  <c r="FZ33" i="107" s="1"/>
  <c r="GA33" i="107" s="1"/>
  <c r="GB33" i="107" s="1"/>
  <c r="GC33" i="107" s="1"/>
  <c r="GD33" i="107" s="1"/>
  <c r="GE33" i="107" s="1"/>
  <c r="GF33" i="107" s="1"/>
  <c r="GG33" i="107" s="1"/>
  <c r="GH33" i="107" s="1"/>
  <c r="GI33" i="107" s="1"/>
  <c r="GJ33" i="107" s="1"/>
  <c r="GK33" i="107" s="1"/>
  <c r="GL33" i="107" s="1"/>
  <c r="GM33" i="107" s="1"/>
  <c r="GN33" i="107" s="1"/>
  <c r="GO33" i="107" s="1"/>
  <c r="GP33" i="107" s="1"/>
  <c r="GQ33" i="107" s="1"/>
  <c r="GR33" i="107" s="1"/>
  <c r="GS33" i="107" s="1"/>
  <c r="GT33" i="107" s="1"/>
  <c r="GU33" i="107" s="1"/>
  <c r="GV33" i="107" s="1"/>
  <c r="GW33" i="107" s="1"/>
  <c r="GX33" i="107" s="1"/>
  <c r="GY33" i="107" s="1"/>
  <c r="GZ33" i="107" s="1"/>
  <c r="HA33" i="107" s="1"/>
  <c r="HB33" i="107" s="1"/>
  <c r="HC33" i="107" s="1"/>
  <c r="HD33" i="107" s="1"/>
  <c r="HE33" i="107" s="1"/>
  <c r="HF33" i="107" s="1"/>
  <c r="HG33" i="107" s="1"/>
  <c r="HH33" i="107" s="1"/>
  <c r="HI33" i="107" s="1"/>
  <c r="HJ33" i="107" s="1"/>
  <c r="AD10" i="106"/>
  <c r="AD32" i="115"/>
  <c r="AD30" i="115" s="1"/>
  <c r="AD10" i="109"/>
  <c r="AD10" i="112"/>
  <c r="AD10" i="100"/>
  <c r="AD10" i="115"/>
  <c r="AS19" i="107"/>
  <c r="AU12" i="107"/>
  <c r="AQ21" i="107"/>
  <c r="AO24" i="107"/>
  <c r="AW10" i="107"/>
  <c r="R95" i="106"/>
  <c r="F22" i="108"/>
  <c r="AF2" i="107" l="1"/>
  <c r="AE55" i="106" s="1"/>
  <c r="AD20" i="115"/>
  <c r="AD47" i="115"/>
  <c r="AD44" i="115"/>
  <c r="AD45" i="115"/>
  <c r="AD102" i="87"/>
  <c r="AD76" i="87"/>
  <c r="AE32" i="115"/>
  <c r="AE30" i="115" s="1"/>
  <c r="AE10" i="115"/>
  <c r="AE10" i="106"/>
  <c r="AE10" i="109"/>
  <c r="AE10" i="112"/>
  <c r="AE10" i="100"/>
  <c r="AV12" i="107"/>
  <c r="AP24" i="107"/>
  <c r="C23" i="108"/>
  <c r="AR21" i="107"/>
  <c r="AT19" i="107"/>
  <c r="AX10" i="107"/>
  <c r="AF83" i="106" l="1"/>
  <c r="AF67" i="106" s="1"/>
  <c r="B34" i="107" s="1"/>
  <c r="AG34" i="107" s="1"/>
  <c r="AH34" i="107" s="1"/>
  <c r="AI34" i="107" s="1"/>
  <c r="AJ34" i="107" s="1"/>
  <c r="AE44" i="115"/>
  <c r="AE45" i="115"/>
  <c r="AE76" i="87"/>
  <c r="AE102" i="87"/>
  <c r="AE47" i="115"/>
  <c r="AE20" i="115"/>
  <c r="AY10" i="107"/>
  <c r="AU19" i="107"/>
  <c r="S56" i="106"/>
  <c r="D23" i="108"/>
  <c r="AQ24" i="107"/>
  <c r="AS21" i="107"/>
  <c r="AW12" i="107"/>
  <c r="AG2" i="107" l="1"/>
  <c r="AF55" i="106" s="1"/>
  <c r="AG83" i="106"/>
  <c r="AG67" i="106" s="1"/>
  <c r="B35" i="107" s="1"/>
  <c r="AH35" i="107" s="1"/>
  <c r="AF10" i="109"/>
  <c r="AF10" i="106"/>
  <c r="AF10" i="115"/>
  <c r="AF10" i="100"/>
  <c r="AF32" i="115"/>
  <c r="AF30" i="115" s="1"/>
  <c r="AF10" i="112"/>
  <c r="AK34" i="107"/>
  <c r="AL34" i="107" s="1"/>
  <c r="AM34" i="107" s="1"/>
  <c r="AN34" i="107" s="1"/>
  <c r="AO34" i="107" s="1"/>
  <c r="AP34" i="107" s="1"/>
  <c r="AQ34" i="107" s="1"/>
  <c r="AR34" i="107" s="1"/>
  <c r="AS34" i="107" s="1"/>
  <c r="AT34" i="107" s="1"/>
  <c r="AU34" i="107" s="1"/>
  <c r="AV34" i="107" s="1"/>
  <c r="AW34" i="107" s="1"/>
  <c r="AX34" i="107" s="1"/>
  <c r="AY34" i="107" s="1"/>
  <c r="AZ34" i="107" s="1"/>
  <c r="BA34" i="107" s="1"/>
  <c r="BB34" i="107" s="1"/>
  <c r="BC34" i="107" s="1"/>
  <c r="BD34" i="107" s="1"/>
  <c r="BE34" i="107" s="1"/>
  <c r="BF34" i="107" s="1"/>
  <c r="BG34" i="107" s="1"/>
  <c r="BH34" i="107" s="1"/>
  <c r="BI34" i="107" s="1"/>
  <c r="BJ34" i="107" s="1"/>
  <c r="BK34" i="107" s="1"/>
  <c r="BL34" i="107" s="1"/>
  <c r="BM34" i="107" s="1"/>
  <c r="BN34" i="107" s="1"/>
  <c r="BO34" i="107" s="1"/>
  <c r="BP34" i="107" s="1"/>
  <c r="BQ34" i="107" s="1"/>
  <c r="BR34" i="107" s="1"/>
  <c r="BS34" i="107" s="1"/>
  <c r="BT34" i="107" s="1"/>
  <c r="BU34" i="107" s="1"/>
  <c r="BV34" i="107" s="1"/>
  <c r="BW34" i="107" s="1"/>
  <c r="BX34" i="107" s="1"/>
  <c r="BY34" i="107" s="1"/>
  <c r="BZ34" i="107" s="1"/>
  <c r="CA34" i="107" s="1"/>
  <c r="CB34" i="107" s="1"/>
  <c r="CC34" i="107" s="1"/>
  <c r="CD34" i="107" s="1"/>
  <c r="CE34" i="107" s="1"/>
  <c r="CF34" i="107" s="1"/>
  <c r="CG34" i="107" s="1"/>
  <c r="CH34" i="107" s="1"/>
  <c r="CI34" i="107" s="1"/>
  <c r="CJ34" i="107" s="1"/>
  <c r="CK34" i="107" s="1"/>
  <c r="CL34" i="107" s="1"/>
  <c r="CM34" i="107" s="1"/>
  <c r="CN34" i="107" s="1"/>
  <c r="CO34" i="107" s="1"/>
  <c r="CP34" i="107" s="1"/>
  <c r="CQ34" i="107" s="1"/>
  <c r="CR34" i="107" s="1"/>
  <c r="CS34" i="107" s="1"/>
  <c r="CT34" i="107" s="1"/>
  <c r="CU34" i="107" s="1"/>
  <c r="CV34" i="107" s="1"/>
  <c r="CW34" i="107" s="1"/>
  <c r="CX34" i="107" s="1"/>
  <c r="CY34" i="107" s="1"/>
  <c r="CZ34" i="107" s="1"/>
  <c r="DA34" i="107" s="1"/>
  <c r="DB34" i="107" s="1"/>
  <c r="DC34" i="107" s="1"/>
  <c r="DD34" i="107" s="1"/>
  <c r="DE34" i="107" s="1"/>
  <c r="DF34" i="107" s="1"/>
  <c r="DG34" i="107" s="1"/>
  <c r="DH34" i="107" s="1"/>
  <c r="DI34" i="107" s="1"/>
  <c r="DJ34" i="107" s="1"/>
  <c r="DK34" i="107" s="1"/>
  <c r="DL34" i="107" s="1"/>
  <c r="DM34" i="107" s="1"/>
  <c r="DN34" i="107" s="1"/>
  <c r="DO34" i="107" s="1"/>
  <c r="DP34" i="107" s="1"/>
  <c r="DQ34" i="107" s="1"/>
  <c r="DR34" i="107" s="1"/>
  <c r="DS34" i="107" s="1"/>
  <c r="DT34" i="107" s="1"/>
  <c r="DU34" i="107" s="1"/>
  <c r="DV34" i="107" s="1"/>
  <c r="DW34" i="107" s="1"/>
  <c r="DX34" i="107" s="1"/>
  <c r="DY34" i="107" s="1"/>
  <c r="DZ34" i="107" s="1"/>
  <c r="EA34" i="107" s="1"/>
  <c r="EB34" i="107" s="1"/>
  <c r="EC34" i="107" s="1"/>
  <c r="ED34" i="107" s="1"/>
  <c r="EE34" i="107" s="1"/>
  <c r="EF34" i="107" s="1"/>
  <c r="EG34" i="107" s="1"/>
  <c r="EH34" i="107" s="1"/>
  <c r="EI34" i="107" s="1"/>
  <c r="EJ34" i="107" s="1"/>
  <c r="EK34" i="107" s="1"/>
  <c r="EL34" i="107" s="1"/>
  <c r="EM34" i="107" s="1"/>
  <c r="EN34" i="107" s="1"/>
  <c r="EO34" i="107" s="1"/>
  <c r="EP34" i="107" s="1"/>
  <c r="EQ34" i="107" s="1"/>
  <c r="ER34" i="107" s="1"/>
  <c r="ES34" i="107" s="1"/>
  <c r="ET34" i="107" s="1"/>
  <c r="EU34" i="107" s="1"/>
  <c r="EV34" i="107" s="1"/>
  <c r="EW34" i="107" s="1"/>
  <c r="EX34" i="107" s="1"/>
  <c r="EY34" i="107" s="1"/>
  <c r="EZ34" i="107" s="1"/>
  <c r="FA34" i="107" s="1"/>
  <c r="FB34" i="107" s="1"/>
  <c r="FC34" i="107" s="1"/>
  <c r="FD34" i="107" s="1"/>
  <c r="FE34" i="107" s="1"/>
  <c r="FF34" i="107" s="1"/>
  <c r="FG34" i="107" s="1"/>
  <c r="FH34" i="107" s="1"/>
  <c r="FI34" i="107" s="1"/>
  <c r="FJ34" i="107" s="1"/>
  <c r="FK34" i="107" s="1"/>
  <c r="FL34" i="107" s="1"/>
  <c r="FM34" i="107" s="1"/>
  <c r="FN34" i="107" s="1"/>
  <c r="FO34" i="107" s="1"/>
  <c r="FP34" i="107" s="1"/>
  <c r="FQ34" i="107" s="1"/>
  <c r="FR34" i="107" s="1"/>
  <c r="FS34" i="107" s="1"/>
  <c r="FT34" i="107" s="1"/>
  <c r="FU34" i="107" s="1"/>
  <c r="FV34" i="107" s="1"/>
  <c r="FW34" i="107" s="1"/>
  <c r="FX34" i="107" s="1"/>
  <c r="FY34" i="107" s="1"/>
  <c r="FZ34" i="107" s="1"/>
  <c r="GA34" i="107" s="1"/>
  <c r="GB34" i="107" s="1"/>
  <c r="GC34" i="107" s="1"/>
  <c r="GD34" i="107" s="1"/>
  <c r="GE34" i="107" s="1"/>
  <c r="GF34" i="107" s="1"/>
  <c r="GG34" i="107" s="1"/>
  <c r="GH34" i="107" s="1"/>
  <c r="GI34" i="107" s="1"/>
  <c r="GJ34" i="107" s="1"/>
  <c r="GK34" i="107" s="1"/>
  <c r="GL34" i="107" s="1"/>
  <c r="GM34" i="107" s="1"/>
  <c r="GN34" i="107" s="1"/>
  <c r="GO34" i="107" s="1"/>
  <c r="GP34" i="107" s="1"/>
  <c r="GQ34" i="107" s="1"/>
  <c r="GR34" i="107" s="1"/>
  <c r="GS34" i="107" s="1"/>
  <c r="GT34" i="107" s="1"/>
  <c r="GU34" i="107" s="1"/>
  <c r="GV34" i="107" s="1"/>
  <c r="GW34" i="107" s="1"/>
  <c r="GX34" i="107" s="1"/>
  <c r="GY34" i="107" s="1"/>
  <c r="GZ34" i="107" s="1"/>
  <c r="HA34" i="107" s="1"/>
  <c r="HB34" i="107" s="1"/>
  <c r="HC34" i="107" s="1"/>
  <c r="HD34" i="107" s="1"/>
  <c r="HE34" i="107" s="1"/>
  <c r="HF34" i="107" s="1"/>
  <c r="HG34" i="107" s="1"/>
  <c r="HH34" i="107" s="1"/>
  <c r="HI34" i="107" s="1"/>
  <c r="HJ34" i="107" s="1"/>
  <c r="AT21" i="107"/>
  <c r="E23" i="108"/>
  <c r="S91" i="106"/>
  <c r="AX12" i="107"/>
  <c r="AV19" i="107"/>
  <c r="AZ10" i="107"/>
  <c r="AR24" i="107"/>
  <c r="AF44" i="115" l="1"/>
  <c r="AF45" i="115"/>
  <c r="AF76" i="87"/>
  <c r="AF102" i="87"/>
  <c r="AI35" i="107"/>
  <c r="AH2" i="107"/>
  <c r="AG55" i="106" s="1"/>
  <c r="AF20" i="115"/>
  <c r="AF47" i="115"/>
  <c r="AY12" i="107"/>
  <c r="BA10" i="107"/>
  <c r="S95" i="106"/>
  <c r="F23" i="108"/>
  <c r="AS24" i="107"/>
  <c r="AU21" i="107"/>
  <c r="AW19" i="107"/>
  <c r="AH83" i="106" l="1"/>
  <c r="AH67" i="106" s="1"/>
  <c r="B36" i="107" s="1"/>
  <c r="AI36" i="107" s="1"/>
  <c r="AJ36" i="107" s="1"/>
  <c r="AK36" i="107" s="1"/>
  <c r="AL36" i="107" s="1"/>
  <c r="AM36" i="107" s="1"/>
  <c r="AN36" i="107" s="1"/>
  <c r="AO36" i="107" s="1"/>
  <c r="AP36" i="107" s="1"/>
  <c r="AQ36" i="107" s="1"/>
  <c r="AR36" i="107" s="1"/>
  <c r="AS36" i="107" s="1"/>
  <c r="AT36" i="107" s="1"/>
  <c r="AU36" i="107" s="1"/>
  <c r="AV36" i="107" s="1"/>
  <c r="AW36" i="107" s="1"/>
  <c r="AX36" i="107" s="1"/>
  <c r="AY36" i="107" s="1"/>
  <c r="AZ36" i="107" s="1"/>
  <c r="BA36" i="107" s="1"/>
  <c r="BB36" i="107" s="1"/>
  <c r="BC36" i="107" s="1"/>
  <c r="BD36" i="107" s="1"/>
  <c r="BE36" i="107" s="1"/>
  <c r="BF36" i="107" s="1"/>
  <c r="BG36" i="107" s="1"/>
  <c r="BH36" i="107" s="1"/>
  <c r="BI36" i="107" s="1"/>
  <c r="BJ36" i="107" s="1"/>
  <c r="BK36" i="107" s="1"/>
  <c r="BL36" i="107" s="1"/>
  <c r="BM36" i="107" s="1"/>
  <c r="BN36" i="107" s="1"/>
  <c r="BO36" i="107" s="1"/>
  <c r="BP36" i="107" s="1"/>
  <c r="BQ36" i="107" s="1"/>
  <c r="BR36" i="107" s="1"/>
  <c r="BS36" i="107" s="1"/>
  <c r="BT36" i="107" s="1"/>
  <c r="BU36" i="107" s="1"/>
  <c r="BV36" i="107" s="1"/>
  <c r="BW36" i="107" s="1"/>
  <c r="BX36" i="107" s="1"/>
  <c r="BY36" i="107" s="1"/>
  <c r="BZ36" i="107" s="1"/>
  <c r="CA36" i="107" s="1"/>
  <c r="CB36" i="107" s="1"/>
  <c r="CC36" i="107" s="1"/>
  <c r="CD36" i="107" s="1"/>
  <c r="CE36" i="107" s="1"/>
  <c r="CF36" i="107" s="1"/>
  <c r="CG36" i="107" s="1"/>
  <c r="CH36" i="107" s="1"/>
  <c r="CI36" i="107" s="1"/>
  <c r="CJ36" i="107" s="1"/>
  <c r="CK36" i="107" s="1"/>
  <c r="CL36" i="107" s="1"/>
  <c r="CM36" i="107" s="1"/>
  <c r="CN36" i="107" s="1"/>
  <c r="CO36" i="107" s="1"/>
  <c r="CP36" i="107" s="1"/>
  <c r="CQ36" i="107" s="1"/>
  <c r="CR36" i="107" s="1"/>
  <c r="CS36" i="107" s="1"/>
  <c r="CT36" i="107" s="1"/>
  <c r="CU36" i="107" s="1"/>
  <c r="CV36" i="107" s="1"/>
  <c r="CW36" i="107" s="1"/>
  <c r="CX36" i="107" s="1"/>
  <c r="CY36" i="107" s="1"/>
  <c r="CZ36" i="107" s="1"/>
  <c r="DA36" i="107" s="1"/>
  <c r="DB36" i="107" s="1"/>
  <c r="DC36" i="107" s="1"/>
  <c r="DD36" i="107" s="1"/>
  <c r="DE36" i="107" s="1"/>
  <c r="DF36" i="107" s="1"/>
  <c r="DG36" i="107" s="1"/>
  <c r="DH36" i="107" s="1"/>
  <c r="DI36" i="107" s="1"/>
  <c r="DJ36" i="107" s="1"/>
  <c r="DK36" i="107" s="1"/>
  <c r="DL36" i="107" s="1"/>
  <c r="DM36" i="107" s="1"/>
  <c r="DN36" i="107" s="1"/>
  <c r="DO36" i="107" s="1"/>
  <c r="DP36" i="107" s="1"/>
  <c r="DQ36" i="107" s="1"/>
  <c r="DR36" i="107" s="1"/>
  <c r="DS36" i="107" s="1"/>
  <c r="DT36" i="107" s="1"/>
  <c r="DU36" i="107" s="1"/>
  <c r="DV36" i="107" s="1"/>
  <c r="DW36" i="107" s="1"/>
  <c r="DX36" i="107" s="1"/>
  <c r="DY36" i="107" s="1"/>
  <c r="DZ36" i="107" s="1"/>
  <c r="EA36" i="107" s="1"/>
  <c r="EB36" i="107" s="1"/>
  <c r="EC36" i="107" s="1"/>
  <c r="ED36" i="107" s="1"/>
  <c r="EE36" i="107" s="1"/>
  <c r="EF36" i="107" s="1"/>
  <c r="EG36" i="107" s="1"/>
  <c r="EH36" i="107" s="1"/>
  <c r="EI36" i="107" s="1"/>
  <c r="EJ36" i="107" s="1"/>
  <c r="EK36" i="107" s="1"/>
  <c r="EL36" i="107" s="1"/>
  <c r="EM36" i="107" s="1"/>
  <c r="EN36" i="107" s="1"/>
  <c r="EO36" i="107" s="1"/>
  <c r="EP36" i="107" s="1"/>
  <c r="EQ36" i="107" s="1"/>
  <c r="ER36" i="107" s="1"/>
  <c r="ES36" i="107" s="1"/>
  <c r="ET36" i="107" s="1"/>
  <c r="EU36" i="107" s="1"/>
  <c r="EV36" i="107" s="1"/>
  <c r="EW36" i="107" s="1"/>
  <c r="EX36" i="107" s="1"/>
  <c r="EY36" i="107" s="1"/>
  <c r="EZ36" i="107" s="1"/>
  <c r="FA36" i="107" s="1"/>
  <c r="FB36" i="107" s="1"/>
  <c r="FC36" i="107" s="1"/>
  <c r="FD36" i="107" s="1"/>
  <c r="FE36" i="107" s="1"/>
  <c r="FF36" i="107" s="1"/>
  <c r="FG36" i="107" s="1"/>
  <c r="FH36" i="107" s="1"/>
  <c r="FI36" i="107" s="1"/>
  <c r="FJ36" i="107" s="1"/>
  <c r="FK36" i="107" s="1"/>
  <c r="FL36" i="107" s="1"/>
  <c r="FM36" i="107" s="1"/>
  <c r="FN36" i="107" s="1"/>
  <c r="FO36" i="107" s="1"/>
  <c r="FP36" i="107" s="1"/>
  <c r="FQ36" i="107" s="1"/>
  <c r="FR36" i="107" s="1"/>
  <c r="FS36" i="107" s="1"/>
  <c r="FT36" i="107" s="1"/>
  <c r="FU36" i="107" s="1"/>
  <c r="FV36" i="107" s="1"/>
  <c r="FW36" i="107" s="1"/>
  <c r="FX36" i="107" s="1"/>
  <c r="FY36" i="107" s="1"/>
  <c r="FZ36" i="107" s="1"/>
  <c r="GA36" i="107" s="1"/>
  <c r="GB36" i="107" s="1"/>
  <c r="GC36" i="107" s="1"/>
  <c r="GD36" i="107" s="1"/>
  <c r="GE36" i="107" s="1"/>
  <c r="GF36" i="107" s="1"/>
  <c r="GG36" i="107" s="1"/>
  <c r="GH36" i="107" s="1"/>
  <c r="GI36" i="107" s="1"/>
  <c r="GJ36" i="107" s="1"/>
  <c r="GK36" i="107" s="1"/>
  <c r="GL36" i="107" s="1"/>
  <c r="GM36" i="107" s="1"/>
  <c r="GN36" i="107" s="1"/>
  <c r="GO36" i="107" s="1"/>
  <c r="GP36" i="107" s="1"/>
  <c r="GQ36" i="107" s="1"/>
  <c r="GR36" i="107" s="1"/>
  <c r="GS36" i="107" s="1"/>
  <c r="GT36" i="107" s="1"/>
  <c r="GU36" i="107" s="1"/>
  <c r="GV36" i="107" s="1"/>
  <c r="GW36" i="107" s="1"/>
  <c r="GX36" i="107" s="1"/>
  <c r="GY36" i="107" s="1"/>
  <c r="GZ36" i="107" s="1"/>
  <c r="HA36" i="107" s="1"/>
  <c r="HB36" i="107" s="1"/>
  <c r="HC36" i="107" s="1"/>
  <c r="HD36" i="107" s="1"/>
  <c r="HE36" i="107" s="1"/>
  <c r="HF36" i="107" s="1"/>
  <c r="HG36" i="107" s="1"/>
  <c r="HH36" i="107" s="1"/>
  <c r="HI36" i="107" s="1"/>
  <c r="HJ36" i="107" s="1"/>
  <c r="AG32" i="115"/>
  <c r="AG30" i="115" s="1"/>
  <c r="AG10" i="112"/>
  <c r="AG10" i="115"/>
  <c r="AG10" i="106"/>
  <c r="AG10" i="109"/>
  <c r="AG10" i="100"/>
  <c r="AJ35" i="107"/>
  <c r="AK35" i="107" s="1"/>
  <c r="AL35" i="107" s="1"/>
  <c r="AM35" i="107" s="1"/>
  <c r="AN35" i="107" s="1"/>
  <c r="AO35" i="107" s="1"/>
  <c r="AP35" i="107" s="1"/>
  <c r="AQ35" i="107" s="1"/>
  <c r="AR35" i="107" s="1"/>
  <c r="AS35" i="107" s="1"/>
  <c r="AT35" i="107" s="1"/>
  <c r="AU35" i="107" s="1"/>
  <c r="AV35" i="107" s="1"/>
  <c r="AW35" i="107" s="1"/>
  <c r="AX35" i="107" s="1"/>
  <c r="AY35" i="107" s="1"/>
  <c r="AZ35" i="107" s="1"/>
  <c r="BA35" i="107" s="1"/>
  <c r="BB35" i="107" s="1"/>
  <c r="BC35" i="107" s="1"/>
  <c r="BD35" i="107" s="1"/>
  <c r="BE35" i="107" s="1"/>
  <c r="BF35" i="107" s="1"/>
  <c r="BG35" i="107" s="1"/>
  <c r="BH35" i="107" s="1"/>
  <c r="BI35" i="107" s="1"/>
  <c r="BJ35" i="107" s="1"/>
  <c r="BK35" i="107" s="1"/>
  <c r="BL35" i="107" s="1"/>
  <c r="BM35" i="107" s="1"/>
  <c r="BN35" i="107" s="1"/>
  <c r="BO35" i="107" s="1"/>
  <c r="BP35" i="107" s="1"/>
  <c r="BQ35" i="107" s="1"/>
  <c r="BR35" i="107" s="1"/>
  <c r="BS35" i="107" s="1"/>
  <c r="BT35" i="107" s="1"/>
  <c r="BU35" i="107" s="1"/>
  <c r="BV35" i="107" s="1"/>
  <c r="BW35" i="107" s="1"/>
  <c r="BX35" i="107" s="1"/>
  <c r="BY35" i="107" s="1"/>
  <c r="BZ35" i="107" s="1"/>
  <c r="CA35" i="107" s="1"/>
  <c r="CB35" i="107" s="1"/>
  <c r="CC35" i="107" s="1"/>
  <c r="CD35" i="107" s="1"/>
  <c r="CE35" i="107" s="1"/>
  <c r="CF35" i="107" s="1"/>
  <c r="CG35" i="107" s="1"/>
  <c r="CH35" i="107" s="1"/>
  <c r="CI35" i="107" s="1"/>
  <c r="CJ35" i="107" s="1"/>
  <c r="CK35" i="107" s="1"/>
  <c r="CL35" i="107" s="1"/>
  <c r="CM35" i="107" s="1"/>
  <c r="CN35" i="107" s="1"/>
  <c r="CO35" i="107" s="1"/>
  <c r="CP35" i="107" s="1"/>
  <c r="CQ35" i="107" s="1"/>
  <c r="CR35" i="107" s="1"/>
  <c r="CS35" i="107" s="1"/>
  <c r="CT35" i="107" s="1"/>
  <c r="CU35" i="107" s="1"/>
  <c r="CV35" i="107" s="1"/>
  <c r="CW35" i="107" s="1"/>
  <c r="CX35" i="107" s="1"/>
  <c r="CY35" i="107" s="1"/>
  <c r="CZ35" i="107" s="1"/>
  <c r="DA35" i="107" s="1"/>
  <c r="DB35" i="107" s="1"/>
  <c r="DC35" i="107" s="1"/>
  <c r="DD35" i="107" s="1"/>
  <c r="DE35" i="107" s="1"/>
  <c r="DF35" i="107" s="1"/>
  <c r="DG35" i="107" s="1"/>
  <c r="DH35" i="107" s="1"/>
  <c r="DI35" i="107" s="1"/>
  <c r="DJ35" i="107" s="1"/>
  <c r="DK35" i="107" s="1"/>
  <c r="DL35" i="107" s="1"/>
  <c r="DM35" i="107" s="1"/>
  <c r="DN35" i="107" s="1"/>
  <c r="DO35" i="107" s="1"/>
  <c r="DP35" i="107" s="1"/>
  <c r="DQ35" i="107" s="1"/>
  <c r="DR35" i="107" s="1"/>
  <c r="DS35" i="107" s="1"/>
  <c r="DT35" i="107" s="1"/>
  <c r="DU35" i="107" s="1"/>
  <c r="DV35" i="107" s="1"/>
  <c r="DW35" i="107" s="1"/>
  <c r="DX35" i="107" s="1"/>
  <c r="DY35" i="107" s="1"/>
  <c r="DZ35" i="107" s="1"/>
  <c r="EA35" i="107" s="1"/>
  <c r="EB35" i="107" s="1"/>
  <c r="EC35" i="107" s="1"/>
  <c r="ED35" i="107" s="1"/>
  <c r="EE35" i="107" s="1"/>
  <c r="EF35" i="107" s="1"/>
  <c r="EG35" i="107" s="1"/>
  <c r="EH35" i="107" s="1"/>
  <c r="EI35" i="107" s="1"/>
  <c r="EJ35" i="107" s="1"/>
  <c r="EK35" i="107" s="1"/>
  <c r="EL35" i="107" s="1"/>
  <c r="EM35" i="107" s="1"/>
  <c r="EN35" i="107" s="1"/>
  <c r="EO35" i="107" s="1"/>
  <c r="EP35" i="107" s="1"/>
  <c r="EQ35" i="107" s="1"/>
  <c r="ER35" i="107" s="1"/>
  <c r="ES35" i="107" s="1"/>
  <c r="ET35" i="107" s="1"/>
  <c r="EU35" i="107" s="1"/>
  <c r="EV35" i="107" s="1"/>
  <c r="EW35" i="107" s="1"/>
  <c r="EX35" i="107" s="1"/>
  <c r="EY35" i="107" s="1"/>
  <c r="EZ35" i="107" s="1"/>
  <c r="FA35" i="107" s="1"/>
  <c r="FB35" i="107" s="1"/>
  <c r="FC35" i="107" s="1"/>
  <c r="FD35" i="107" s="1"/>
  <c r="FE35" i="107" s="1"/>
  <c r="FF35" i="107" s="1"/>
  <c r="FG35" i="107" s="1"/>
  <c r="FH35" i="107" s="1"/>
  <c r="FI35" i="107" s="1"/>
  <c r="FJ35" i="107" s="1"/>
  <c r="FK35" i="107" s="1"/>
  <c r="FL35" i="107" s="1"/>
  <c r="FM35" i="107" s="1"/>
  <c r="FN35" i="107" s="1"/>
  <c r="FO35" i="107" s="1"/>
  <c r="FP35" i="107" s="1"/>
  <c r="FQ35" i="107" s="1"/>
  <c r="FR35" i="107" s="1"/>
  <c r="FS35" i="107" s="1"/>
  <c r="FT35" i="107" s="1"/>
  <c r="FU35" i="107" s="1"/>
  <c r="FV35" i="107" s="1"/>
  <c r="FW35" i="107" s="1"/>
  <c r="FX35" i="107" s="1"/>
  <c r="FY35" i="107" s="1"/>
  <c r="FZ35" i="107" s="1"/>
  <c r="GA35" i="107" s="1"/>
  <c r="GB35" i="107" s="1"/>
  <c r="GC35" i="107" s="1"/>
  <c r="GD35" i="107" s="1"/>
  <c r="GE35" i="107" s="1"/>
  <c r="GF35" i="107" s="1"/>
  <c r="GG35" i="107" s="1"/>
  <c r="GH35" i="107" s="1"/>
  <c r="GI35" i="107" s="1"/>
  <c r="GJ35" i="107" s="1"/>
  <c r="GK35" i="107" s="1"/>
  <c r="GL35" i="107" s="1"/>
  <c r="GM35" i="107" s="1"/>
  <c r="GN35" i="107" s="1"/>
  <c r="GO35" i="107" s="1"/>
  <c r="GP35" i="107" s="1"/>
  <c r="GQ35" i="107" s="1"/>
  <c r="GR35" i="107" s="1"/>
  <c r="GS35" i="107" s="1"/>
  <c r="GT35" i="107" s="1"/>
  <c r="GU35" i="107" s="1"/>
  <c r="GV35" i="107" s="1"/>
  <c r="GW35" i="107" s="1"/>
  <c r="GX35" i="107" s="1"/>
  <c r="GY35" i="107" s="1"/>
  <c r="GZ35" i="107" s="1"/>
  <c r="HA35" i="107" s="1"/>
  <c r="HB35" i="107" s="1"/>
  <c r="HC35" i="107" s="1"/>
  <c r="HD35" i="107" s="1"/>
  <c r="HE35" i="107" s="1"/>
  <c r="HF35" i="107" s="1"/>
  <c r="HG35" i="107" s="1"/>
  <c r="HH35" i="107" s="1"/>
  <c r="HI35" i="107" s="1"/>
  <c r="HJ35" i="107" s="1"/>
  <c r="AV21" i="107"/>
  <c r="BB10" i="107"/>
  <c r="AZ12" i="107"/>
  <c r="AT24" i="107"/>
  <c r="AX19" i="107"/>
  <c r="C24" i="108"/>
  <c r="AI83" i="106" l="1"/>
  <c r="AI67" i="106" s="1"/>
  <c r="B37" i="107" s="1"/>
  <c r="AJ37" i="107" s="1"/>
  <c r="AI2" i="107"/>
  <c r="AH55" i="106" s="1"/>
  <c r="AG44" i="115"/>
  <c r="AG45" i="115"/>
  <c r="AG102" i="87"/>
  <c r="AG76" i="87"/>
  <c r="AG20" i="115"/>
  <c r="AG47" i="115"/>
  <c r="AH10" i="109"/>
  <c r="AH10" i="106"/>
  <c r="AH10" i="115"/>
  <c r="AH10" i="100"/>
  <c r="AH10" i="112"/>
  <c r="AH32" i="115"/>
  <c r="AH30" i="115" s="1"/>
  <c r="T56" i="106"/>
  <c r="D24" i="108"/>
  <c r="BA12" i="107"/>
  <c r="AW21" i="107"/>
  <c r="AY19" i="107"/>
  <c r="AU24" i="107"/>
  <c r="BC10" i="107"/>
  <c r="AH47" i="115" l="1"/>
  <c r="AH20" i="115"/>
  <c r="AK37" i="107"/>
  <c r="AL37" i="107" s="1"/>
  <c r="AM37" i="107" s="1"/>
  <c r="AJ2" i="107"/>
  <c r="AI55" i="106" s="1"/>
  <c r="AH102" i="87"/>
  <c r="AH76" i="87"/>
  <c r="AH44" i="115"/>
  <c r="AH45" i="115"/>
  <c r="AX21" i="107"/>
  <c r="AV24" i="107"/>
  <c r="BD10" i="107"/>
  <c r="T91" i="106"/>
  <c r="E24" i="108"/>
  <c r="AZ19" i="107"/>
  <c r="BB12" i="107"/>
  <c r="AI10" i="115" l="1"/>
  <c r="AI32" i="115"/>
  <c r="AI30" i="115" s="1"/>
  <c r="AI10" i="106"/>
  <c r="AI10" i="100"/>
  <c r="AI10" i="109"/>
  <c r="AI10" i="112"/>
  <c r="AN37" i="107"/>
  <c r="BE10" i="107"/>
  <c r="AY21" i="107"/>
  <c r="BA19" i="107"/>
  <c r="BC12" i="107"/>
  <c r="AW24" i="107"/>
  <c r="T95" i="106"/>
  <c r="F24" i="108"/>
  <c r="AJ83" i="106" l="1"/>
  <c r="AJ67" i="106" s="1"/>
  <c r="B38" i="107" s="1"/>
  <c r="AK38" i="107" s="1"/>
  <c r="AL38" i="107" s="1"/>
  <c r="AM38" i="107" s="1"/>
  <c r="AN38" i="107" s="1"/>
  <c r="AO38" i="107" s="1"/>
  <c r="AP38" i="107" s="1"/>
  <c r="AQ38" i="107" s="1"/>
  <c r="AR38" i="107" s="1"/>
  <c r="AS38" i="107" s="1"/>
  <c r="AT38" i="107" s="1"/>
  <c r="AU38" i="107" s="1"/>
  <c r="AV38" i="107" s="1"/>
  <c r="AW38" i="107" s="1"/>
  <c r="AX38" i="107" s="1"/>
  <c r="AY38" i="107" s="1"/>
  <c r="AZ38" i="107" s="1"/>
  <c r="BA38" i="107" s="1"/>
  <c r="BB38" i="107" s="1"/>
  <c r="BC38" i="107" s="1"/>
  <c r="BD38" i="107" s="1"/>
  <c r="BE38" i="107" s="1"/>
  <c r="BF38" i="107" s="1"/>
  <c r="BG38" i="107" s="1"/>
  <c r="BH38" i="107" s="1"/>
  <c r="BI38" i="107" s="1"/>
  <c r="BJ38" i="107" s="1"/>
  <c r="BK38" i="107" s="1"/>
  <c r="BL38" i="107" s="1"/>
  <c r="BM38" i="107" s="1"/>
  <c r="BN38" i="107" s="1"/>
  <c r="BO38" i="107" s="1"/>
  <c r="BP38" i="107" s="1"/>
  <c r="BQ38" i="107" s="1"/>
  <c r="BR38" i="107" s="1"/>
  <c r="BS38" i="107" s="1"/>
  <c r="BT38" i="107" s="1"/>
  <c r="BU38" i="107" s="1"/>
  <c r="BV38" i="107" s="1"/>
  <c r="BW38" i="107" s="1"/>
  <c r="BX38" i="107" s="1"/>
  <c r="BY38" i="107" s="1"/>
  <c r="BZ38" i="107" s="1"/>
  <c r="CA38" i="107" s="1"/>
  <c r="CB38" i="107" s="1"/>
  <c r="CC38" i="107" s="1"/>
  <c r="CD38" i="107" s="1"/>
  <c r="CE38" i="107" s="1"/>
  <c r="CF38" i="107" s="1"/>
  <c r="CG38" i="107" s="1"/>
  <c r="CH38" i="107" s="1"/>
  <c r="CI38" i="107" s="1"/>
  <c r="CJ38" i="107" s="1"/>
  <c r="CK38" i="107" s="1"/>
  <c r="CL38" i="107" s="1"/>
  <c r="CM38" i="107" s="1"/>
  <c r="CN38" i="107" s="1"/>
  <c r="CO38" i="107" s="1"/>
  <c r="CP38" i="107" s="1"/>
  <c r="CQ38" i="107" s="1"/>
  <c r="CR38" i="107" s="1"/>
  <c r="CS38" i="107" s="1"/>
  <c r="CT38" i="107" s="1"/>
  <c r="CU38" i="107" s="1"/>
  <c r="CV38" i="107" s="1"/>
  <c r="CW38" i="107" s="1"/>
  <c r="CX38" i="107" s="1"/>
  <c r="CY38" i="107" s="1"/>
  <c r="CZ38" i="107" s="1"/>
  <c r="DA38" i="107" s="1"/>
  <c r="DB38" i="107" s="1"/>
  <c r="DC38" i="107" s="1"/>
  <c r="DD38" i="107" s="1"/>
  <c r="DE38" i="107" s="1"/>
  <c r="DF38" i="107" s="1"/>
  <c r="DG38" i="107" s="1"/>
  <c r="DH38" i="107" s="1"/>
  <c r="DI38" i="107" s="1"/>
  <c r="DJ38" i="107" s="1"/>
  <c r="DK38" i="107" s="1"/>
  <c r="DL38" i="107" s="1"/>
  <c r="DM38" i="107" s="1"/>
  <c r="DN38" i="107" s="1"/>
  <c r="DO38" i="107" s="1"/>
  <c r="DP38" i="107" s="1"/>
  <c r="DQ38" i="107" s="1"/>
  <c r="DR38" i="107" s="1"/>
  <c r="DS38" i="107" s="1"/>
  <c r="DT38" i="107" s="1"/>
  <c r="DU38" i="107" s="1"/>
  <c r="DV38" i="107" s="1"/>
  <c r="DW38" i="107" s="1"/>
  <c r="DX38" i="107" s="1"/>
  <c r="DY38" i="107" s="1"/>
  <c r="DZ38" i="107" s="1"/>
  <c r="EA38" i="107" s="1"/>
  <c r="EB38" i="107" s="1"/>
  <c r="EC38" i="107" s="1"/>
  <c r="ED38" i="107" s="1"/>
  <c r="EE38" i="107" s="1"/>
  <c r="EF38" i="107" s="1"/>
  <c r="EG38" i="107" s="1"/>
  <c r="EH38" i="107" s="1"/>
  <c r="EI38" i="107" s="1"/>
  <c r="EJ38" i="107" s="1"/>
  <c r="EK38" i="107" s="1"/>
  <c r="EL38" i="107" s="1"/>
  <c r="EM38" i="107" s="1"/>
  <c r="EN38" i="107" s="1"/>
  <c r="EO38" i="107" s="1"/>
  <c r="EP38" i="107" s="1"/>
  <c r="EQ38" i="107" s="1"/>
  <c r="ER38" i="107" s="1"/>
  <c r="ES38" i="107" s="1"/>
  <c r="ET38" i="107" s="1"/>
  <c r="EU38" i="107" s="1"/>
  <c r="EV38" i="107" s="1"/>
  <c r="EW38" i="107" s="1"/>
  <c r="EX38" i="107" s="1"/>
  <c r="EY38" i="107" s="1"/>
  <c r="EZ38" i="107" s="1"/>
  <c r="FA38" i="107" s="1"/>
  <c r="FB38" i="107" s="1"/>
  <c r="FC38" i="107" s="1"/>
  <c r="FD38" i="107" s="1"/>
  <c r="FE38" i="107" s="1"/>
  <c r="FF38" i="107" s="1"/>
  <c r="FG38" i="107" s="1"/>
  <c r="FH38" i="107" s="1"/>
  <c r="FI38" i="107" s="1"/>
  <c r="FJ38" i="107" s="1"/>
  <c r="FK38" i="107" s="1"/>
  <c r="FL38" i="107" s="1"/>
  <c r="FM38" i="107" s="1"/>
  <c r="FN38" i="107" s="1"/>
  <c r="FO38" i="107" s="1"/>
  <c r="FP38" i="107" s="1"/>
  <c r="FQ38" i="107" s="1"/>
  <c r="FR38" i="107" s="1"/>
  <c r="FS38" i="107" s="1"/>
  <c r="FT38" i="107" s="1"/>
  <c r="FU38" i="107" s="1"/>
  <c r="FV38" i="107" s="1"/>
  <c r="FW38" i="107" s="1"/>
  <c r="FX38" i="107" s="1"/>
  <c r="FY38" i="107" s="1"/>
  <c r="FZ38" i="107" s="1"/>
  <c r="GA38" i="107" s="1"/>
  <c r="GB38" i="107" s="1"/>
  <c r="GC38" i="107" s="1"/>
  <c r="GD38" i="107" s="1"/>
  <c r="GE38" i="107" s="1"/>
  <c r="GF38" i="107" s="1"/>
  <c r="GG38" i="107" s="1"/>
  <c r="GH38" i="107" s="1"/>
  <c r="GI38" i="107" s="1"/>
  <c r="GJ38" i="107" s="1"/>
  <c r="GK38" i="107" s="1"/>
  <c r="GL38" i="107" s="1"/>
  <c r="GM38" i="107" s="1"/>
  <c r="GN38" i="107" s="1"/>
  <c r="GO38" i="107" s="1"/>
  <c r="GP38" i="107" s="1"/>
  <c r="GQ38" i="107" s="1"/>
  <c r="GR38" i="107" s="1"/>
  <c r="GS38" i="107" s="1"/>
  <c r="GT38" i="107" s="1"/>
  <c r="GU38" i="107" s="1"/>
  <c r="GV38" i="107" s="1"/>
  <c r="GW38" i="107" s="1"/>
  <c r="GX38" i="107" s="1"/>
  <c r="GY38" i="107" s="1"/>
  <c r="GZ38" i="107" s="1"/>
  <c r="HA38" i="107" s="1"/>
  <c r="HB38" i="107" s="1"/>
  <c r="HC38" i="107" s="1"/>
  <c r="HD38" i="107" s="1"/>
  <c r="HE38" i="107" s="1"/>
  <c r="HF38" i="107" s="1"/>
  <c r="HG38" i="107" s="1"/>
  <c r="HH38" i="107" s="1"/>
  <c r="HI38" i="107" s="1"/>
  <c r="HJ38" i="107" s="1"/>
  <c r="AI20" i="115"/>
  <c r="AI47" i="115"/>
  <c r="AI44" i="115"/>
  <c r="AI45" i="115"/>
  <c r="AI102" i="87"/>
  <c r="AI76" i="87"/>
  <c r="AK2" i="107"/>
  <c r="AJ55" i="106" s="1"/>
  <c r="AO37" i="107"/>
  <c r="AX24" i="107"/>
  <c r="BB19" i="107"/>
  <c r="BF10" i="107"/>
  <c r="C25" i="108"/>
  <c r="BD12" i="107"/>
  <c r="AZ21" i="107"/>
  <c r="AJ32" i="115" l="1"/>
  <c r="AJ30" i="115" s="1"/>
  <c r="AJ10" i="115"/>
  <c r="AJ47" i="115" s="1"/>
  <c r="AJ10" i="106"/>
  <c r="AJ10" i="109"/>
  <c r="AJ45" i="115"/>
  <c r="AJ10" i="112"/>
  <c r="AJ10" i="100"/>
  <c r="AJ102" i="87"/>
  <c r="AJ76" i="87"/>
  <c r="AP37" i="107"/>
  <c r="AQ37" i="107" s="1"/>
  <c r="AR37" i="107" s="1"/>
  <c r="AS37" i="107" s="1"/>
  <c r="AT37" i="107" s="1"/>
  <c r="AU37" i="107" s="1"/>
  <c r="AV37" i="107" s="1"/>
  <c r="AW37" i="107" s="1"/>
  <c r="AX37" i="107" s="1"/>
  <c r="AY37" i="107" s="1"/>
  <c r="AZ37" i="107" s="1"/>
  <c r="BA37" i="107" s="1"/>
  <c r="BB37" i="107" s="1"/>
  <c r="BC37" i="107" s="1"/>
  <c r="BD37" i="107" s="1"/>
  <c r="BE37" i="107" s="1"/>
  <c r="BF37" i="107" s="1"/>
  <c r="BG37" i="107" s="1"/>
  <c r="BH37" i="107" s="1"/>
  <c r="BI37" i="107" s="1"/>
  <c r="BJ37" i="107" s="1"/>
  <c r="BK37" i="107" s="1"/>
  <c r="BL37" i="107" s="1"/>
  <c r="BM37" i="107" s="1"/>
  <c r="BN37" i="107" s="1"/>
  <c r="BO37" i="107" s="1"/>
  <c r="BP37" i="107" s="1"/>
  <c r="BQ37" i="107" s="1"/>
  <c r="BR37" i="107" s="1"/>
  <c r="BS37" i="107" s="1"/>
  <c r="BT37" i="107" s="1"/>
  <c r="BU37" i="107" s="1"/>
  <c r="BV37" i="107" s="1"/>
  <c r="BW37" i="107" s="1"/>
  <c r="BX37" i="107" s="1"/>
  <c r="BY37" i="107" s="1"/>
  <c r="BZ37" i="107" s="1"/>
  <c r="CA37" i="107" s="1"/>
  <c r="CB37" i="107" s="1"/>
  <c r="CC37" i="107" s="1"/>
  <c r="CD37" i="107" s="1"/>
  <c r="CE37" i="107" s="1"/>
  <c r="CF37" i="107" s="1"/>
  <c r="CG37" i="107" s="1"/>
  <c r="CH37" i="107" s="1"/>
  <c r="CI37" i="107" s="1"/>
  <c r="CJ37" i="107" s="1"/>
  <c r="CK37" i="107" s="1"/>
  <c r="CL37" i="107" s="1"/>
  <c r="CM37" i="107" s="1"/>
  <c r="CN37" i="107" s="1"/>
  <c r="CO37" i="107" s="1"/>
  <c r="CP37" i="107" s="1"/>
  <c r="CQ37" i="107" s="1"/>
  <c r="CR37" i="107" s="1"/>
  <c r="CS37" i="107" s="1"/>
  <c r="CT37" i="107" s="1"/>
  <c r="CU37" i="107" s="1"/>
  <c r="CV37" i="107" s="1"/>
  <c r="CW37" i="107" s="1"/>
  <c r="CX37" i="107" s="1"/>
  <c r="CY37" i="107" s="1"/>
  <c r="CZ37" i="107" s="1"/>
  <c r="DA37" i="107" s="1"/>
  <c r="DB37" i="107" s="1"/>
  <c r="DC37" i="107" s="1"/>
  <c r="DD37" i="107" s="1"/>
  <c r="DE37" i="107" s="1"/>
  <c r="DF37" i="107" s="1"/>
  <c r="DG37" i="107" s="1"/>
  <c r="DH37" i="107" s="1"/>
  <c r="DI37" i="107" s="1"/>
  <c r="DJ37" i="107" s="1"/>
  <c r="DK37" i="107" s="1"/>
  <c r="DL37" i="107" s="1"/>
  <c r="DM37" i="107" s="1"/>
  <c r="DN37" i="107" s="1"/>
  <c r="DO37" i="107" s="1"/>
  <c r="DP37" i="107" s="1"/>
  <c r="DQ37" i="107" s="1"/>
  <c r="DR37" i="107" s="1"/>
  <c r="DS37" i="107" s="1"/>
  <c r="DT37" i="107" s="1"/>
  <c r="DU37" i="107" s="1"/>
  <c r="DV37" i="107" s="1"/>
  <c r="DW37" i="107" s="1"/>
  <c r="DX37" i="107" s="1"/>
  <c r="DY37" i="107" s="1"/>
  <c r="DZ37" i="107" s="1"/>
  <c r="EA37" i="107" s="1"/>
  <c r="EB37" i="107" s="1"/>
  <c r="EC37" i="107" s="1"/>
  <c r="ED37" i="107" s="1"/>
  <c r="EE37" i="107" s="1"/>
  <c r="EF37" i="107" s="1"/>
  <c r="EG37" i="107" s="1"/>
  <c r="EH37" i="107" s="1"/>
  <c r="EI37" i="107" s="1"/>
  <c r="EJ37" i="107" s="1"/>
  <c r="EK37" i="107" s="1"/>
  <c r="EL37" i="107" s="1"/>
  <c r="EM37" i="107" s="1"/>
  <c r="EN37" i="107" s="1"/>
  <c r="EO37" i="107" s="1"/>
  <c r="EP37" i="107" s="1"/>
  <c r="EQ37" i="107" s="1"/>
  <c r="ER37" i="107" s="1"/>
  <c r="ES37" i="107" s="1"/>
  <c r="ET37" i="107" s="1"/>
  <c r="EU37" i="107" s="1"/>
  <c r="EV37" i="107" s="1"/>
  <c r="EW37" i="107" s="1"/>
  <c r="EX37" i="107" s="1"/>
  <c r="EY37" i="107" s="1"/>
  <c r="EZ37" i="107" s="1"/>
  <c r="FA37" i="107" s="1"/>
  <c r="FB37" i="107" s="1"/>
  <c r="FC37" i="107" s="1"/>
  <c r="FD37" i="107" s="1"/>
  <c r="FE37" i="107" s="1"/>
  <c r="FF37" i="107" s="1"/>
  <c r="FG37" i="107" s="1"/>
  <c r="FH37" i="107" s="1"/>
  <c r="FI37" i="107" s="1"/>
  <c r="FJ37" i="107" s="1"/>
  <c r="FK37" i="107" s="1"/>
  <c r="FL37" i="107" s="1"/>
  <c r="FM37" i="107" s="1"/>
  <c r="FN37" i="107" s="1"/>
  <c r="FO37" i="107" s="1"/>
  <c r="FP37" i="107" s="1"/>
  <c r="FQ37" i="107" s="1"/>
  <c r="FR37" i="107" s="1"/>
  <c r="FS37" i="107" s="1"/>
  <c r="FT37" i="107" s="1"/>
  <c r="FU37" i="107" s="1"/>
  <c r="FV37" i="107" s="1"/>
  <c r="FW37" i="107" s="1"/>
  <c r="FX37" i="107" s="1"/>
  <c r="FY37" i="107" s="1"/>
  <c r="FZ37" i="107" s="1"/>
  <c r="GA37" i="107" s="1"/>
  <c r="GB37" i="107" s="1"/>
  <c r="GC37" i="107" s="1"/>
  <c r="GD37" i="107" s="1"/>
  <c r="GE37" i="107" s="1"/>
  <c r="GF37" i="107" s="1"/>
  <c r="GG37" i="107" s="1"/>
  <c r="GH37" i="107" s="1"/>
  <c r="GI37" i="107" s="1"/>
  <c r="GJ37" i="107" s="1"/>
  <c r="GK37" i="107" s="1"/>
  <c r="GL37" i="107" s="1"/>
  <c r="GM37" i="107" s="1"/>
  <c r="GN37" i="107" s="1"/>
  <c r="GO37" i="107" s="1"/>
  <c r="GP37" i="107" s="1"/>
  <c r="GQ37" i="107" s="1"/>
  <c r="GR37" i="107" s="1"/>
  <c r="GS37" i="107" s="1"/>
  <c r="GT37" i="107" s="1"/>
  <c r="GU37" i="107" s="1"/>
  <c r="GV37" i="107" s="1"/>
  <c r="GW37" i="107" s="1"/>
  <c r="GX37" i="107" s="1"/>
  <c r="GY37" i="107" s="1"/>
  <c r="GZ37" i="107" s="1"/>
  <c r="HA37" i="107" s="1"/>
  <c r="HB37" i="107" s="1"/>
  <c r="HC37" i="107" s="1"/>
  <c r="HD37" i="107" s="1"/>
  <c r="HE37" i="107" s="1"/>
  <c r="HF37" i="107" s="1"/>
  <c r="HG37" i="107" s="1"/>
  <c r="HH37" i="107" s="1"/>
  <c r="HI37" i="107" s="1"/>
  <c r="HJ37" i="107" s="1"/>
  <c r="AY24" i="107"/>
  <c r="BG10" i="107"/>
  <c r="BE12" i="107"/>
  <c r="BC19" i="107"/>
  <c r="BA21" i="107"/>
  <c r="U56" i="106"/>
  <c r="D25" i="108"/>
  <c r="AJ20" i="115" l="1"/>
  <c r="AJ44" i="115"/>
  <c r="AK83" i="106"/>
  <c r="AK67" i="106" s="1"/>
  <c r="B39" i="107" s="1"/>
  <c r="AL39" i="107" s="1"/>
  <c r="AM39" i="107" s="1"/>
  <c r="AN39" i="107" s="1"/>
  <c r="AO39" i="107" s="1"/>
  <c r="AL2" i="107"/>
  <c r="AK55" i="106" s="1"/>
  <c r="AZ24" i="107"/>
  <c r="BF12" i="107"/>
  <c r="U91" i="106"/>
  <c r="E25" i="108"/>
  <c r="BH10" i="107"/>
  <c r="BD19" i="107"/>
  <c r="BB21" i="107"/>
  <c r="AK10" i="112" l="1"/>
  <c r="AK10" i="109"/>
  <c r="AK10" i="115"/>
  <c r="AK10" i="100"/>
  <c r="AK32" i="115"/>
  <c r="AK30" i="115" s="1"/>
  <c r="AK10" i="106"/>
  <c r="AP39" i="107"/>
  <c r="BA24" i="107"/>
  <c r="U95" i="106"/>
  <c r="F25" i="108"/>
  <c r="BC21" i="107"/>
  <c r="BG12" i="107"/>
  <c r="BI10" i="107"/>
  <c r="BE19" i="107"/>
  <c r="AL83" i="106" l="1"/>
  <c r="AL67" i="106" s="1"/>
  <c r="B40" i="107" s="1"/>
  <c r="AM40" i="107" s="1"/>
  <c r="AK102" i="87"/>
  <c r="AK76" i="87"/>
  <c r="AK44" i="115"/>
  <c r="AK45" i="115"/>
  <c r="AM83" i="106"/>
  <c r="AM67" i="106" s="1"/>
  <c r="B41" i="107" s="1"/>
  <c r="AN41" i="107" s="1"/>
  <c r="AO41" i="107" s="1"/>
  <c r="AP41" i="107" s="1"/>
  <c r="AQ41" i="107" s="1"/>
  <c r="AR41" i="107" s="1"/>
  <c r="AS41" i="107" s="1"/>
  <c r="AT41" i="107" s="1"/>
  <c r="AU41" i="107" s="1"/>
  <c r="AV41" i="107" s="1"/>
  <c r="AW41" i="107" s="1"/>
  <c r="AX41" i="107" s="1"/>
  <c r="AY41" i="107" s="1"/>
  <c r="AZ41" i="107" s="1"/>
  <c r="BA41" i="107" s="1"/>
  <c r="BB41" i="107" s="1"/>
  <c r="BC41" i="107" s="1"/>
  <c r="BD41" i="107" s="1"/>
  <c r="BE41" i="107" s="1"/>
  <c r="BF41" i="107" s="1"/>
  <c r="BG41" i="107" s="1"/>
  <c r="BH41" i="107" s="1"/>
  <c r="BI41" i="107" s="1"/>
  <c r="BJ41" i="107" s="1"/>
  <c r="BK41" i="107" s="1"/>
  <c r="BL41" i="107" s="1"/>
  <c r="BM41" i="107" s="1"/>
  <c r="BN41" i="107" s="1"/>
  <c r="BO41" i="107" s="1"/>
  <c r="BP41" i="107" s="1"/>
  <c r="BQ41" i="107" s="1"/>
  <c r="BR41" i="107" s="1"/>
  <c r="BS41" i="107" s="1"/>
  <c r="BT41" i="107" s="1"/>
  <c r="BU41" i="107" s="1"/>
  <c r="BV41" i="107" s="1"/>
  <c r="BW41" i="107" s="1"/>
  <c r="BX41" i="107" s="1"/>
  <c r="BY41" i="107" s="1"/>
  <c r="BZ41" i="107" s="1"/>
  <c r="CA41" i="107" s="1"/>
  <c r="CB41" i="107" s="1"/>
  <c r="CC41" i="107" s="1"/>
  <c r="CD41" i="107" s="1"/>
  <c r="CE41" i="107" s="1"/>
  <c r="CF41" i="107" s="1"/>
  <c r="CG41" i="107" s="1"/>
  <c r="CH41" i="107" s="1"/>
  <c r="CI41" i="107" s="1"/>
  <c r="CJ41" i="107" s="1"/>
  <c r="CK41" i="107" s="1"/>
  <c r="CL41" i="107" s="1"/>
  <c r="CM41" i="107" s="1"/>
  <c r="CN41" i="107" s="1"/>
  <c r="CO41" i="107" s="1"/>
  <c r="CP41" i="107" s="1"/>
  <c r="CQ41" i="107" s="1"/>
  <c r="CR41" i="107" s="1"/>
  <c r="CS41" i="107" s="1"/>
  <c r="CT41" i="107" s="1"/>
  <c r="CU41" i="107" s="1"/>
  <c r="CV41" i="107" s="1"/>
  <c r="CW41" i="107" s="1"/>
  <c r="CX41" i="107" s="1"/>
  <c r="CY41" i="107" s="1"/>
  <c r="CZ41" i="107" s="1"/>
  <c r="DA41" i="107" s="1"/>
  <c r="DB41" i="107" s="1"/>
  <c r="DC41" i="107" s="1"/>
  <c r="DD41" i="107" s="1"/>
  <c r="DE41" i="107" s="1"/>
  <c r="DF41" i="107" s="1"/>
  <c r="DG41" i="107" s="1"/>
  <c r="DH41" i="107" s="1"/>
  <c r="DI41" i="107" s="1"/>
  <c r="DJ41" i="107" s="1"/>
  <c r="DK41" i="107" s="1"/>
  <c r="DL41" i="107" s="1"/>
  <c r="DM41" i="107" s="1"/>
  <c r="DN41" i="107" s="1"/>
  <c r="DO41" i="107" s="1"/>
  <c r="DP41" i="107" s="1"/>
  <c r="DQ41" i="107" s="1"/>
  <c r="DR41" i="107" s="1"/>
  <c r="DS41" i="107" s="1"/>
  <c r="DT41" i="107" s="1"/>
  <c r="DU41" i="107" s="1"/>
  <c r="DV41" i="107" s="1"/>
  <c r="DW41" i="107" s="1"/>
  <c r="DX41" i="107" s="1"/>
  <c r="DY41" i="107" s="1"/>
  <c r="DZ41" i="107" s="1"/>
  <c r="EA41" i="107" s="1"/>
  <c r="EB41" i="107" s="1"/>
  <c r="EC41" i="107" s="1"/>
  <c r="ED41" i="107" s="1"/>
  <c r="EE41" i="107" s="1"/>
  <c r="EF41" i="107" s="1"/>
  <c r="EG41" i="107" s="1"/>
  <c r="EH41" i="107" s="1"/>
  <c r="EI41" i="107" s="1"/>
  <c r="EJ41" i="107" s="1"/>
  <c r="EK41" i="107" s="1"/>
  <c r="EL41" i="107" s="1"/>
  <c r="EM41" i="107" s="1"/>
  <c r="EN41" i="107" s="1"/>
  <c r="EO41" i="107" s="1"/>
  <c r="EP41" i="107" s="1"/>
  <c r="EQ41" i="107" s="1"/>
  <c r="ER41" i="107" s="1"/>
  <c r="ES41" i="107" s="1"/>
  <c r="ET41" i="107" s="1"/>
  <c r="EU41" i="107" s="1"/>
  <c r="EV41" i="107" s="1"/>
  <c r="EW41" i="107" s="1"/>
  <c r="EX41" i="107" s="1"/>
  <c r="EY41" i="107" s="1"/>
  <c r="EZ41" i="107" s="1"/>
  <c r="FA41" i="107" s="1"/>
  <c r="FB41" i="107" s="1"/>
  <c r="FC41" i="107" s="1"/>
  <c r="FD41" i="107" s="1"/>
  <c r="FE41" i="107" s="1"/>
  <c r="FF41" i="107" s="1"/>
  <c r="FG41" i="107" s="1"/>
  <c r="FH41" i="107" s="1"/>
  <c r="FI41" i="107" s="1"/>
  <c r="FJ41" i="107" s="1"/>
  <c r="FK41" i="107" s="1"/>
  <c r="FL41" i="107" s="1"/>
  <c r="FM41" i="107" s="1"/>
  <c r="FN41" i="107" s="1"/>
  <c r="FO41" i="107" s="1"/>
  <c r="FP41" i="107" s="1"/>
  <c r="FQ41" i="107" s="1"/>
  <c r="FR41" i="107" s="1"/>
  <c r="FS41" i="107" s="1"/>
  <c r="FT41" i="107" s="1"/>
  <c r="FU41" i="107" s="1"/>
  <c r="FV41" i="107" s="1"/>
  <c r="FW41" i="107" s="1"/>
  <c r="FX41" i="107" s="1"/>
  <c r="FY41" i="107" s="1"/>
  <c r="FZ41" i="107" s="1"/>
  <c r="GA41" i="107" s="1"/>
  <c r="GB41" i="107" s="1"/>
  <c r="GC41" i="107" s="1"/>
  <c r="GD41" i="107" s="1"/>
  <c r="GE41" i="107" s="1"/>
  <c r="GF41" i="107" s="1"/>
  <c r="GG41" i="107" s="1"/>
  <c r="GH41" i="107" s="1"/>
  <c r="GI41" i="107" s="1"/>
  <c r="GJ41" i="107" s="1"/>
  <c r="GK41" i="107" s="1"/>
  <c r="GL41" i="107" s="1"/>
  <c r="GM41" i="107" s="1"/>
  <c r="GN41" i="107" s="1"/>
  <c r="GO41" i="107" s="1"/>
  <c r="GP41" i="107" s="1"/>
  <c r="GQ41" i="107" s="1"/>
  <c r="GR41" i="107" s="1"/>
  <c r="GS41" i="107" s="1"/>
  <c r="GT41" i="107" s="1"/>
  <c r="GU41" i="107" s="1"/>
  <c r="GV41" i="107" s="1"/>
  <c r="GW41" i="107" s="1"/>
  <c r="GX41" i="107" s="1"/>
  <c r="GY41" i="107" s="1"/>
  <c r="GZ41" i="107" s="1"/>
  <c r="HA41" i="107" s="1"/>
  <c r="HB41" i="107" s="1"/>
  <c r="HC41" i="107" s="1"/>
  <c r="HD41" i="107" s="1"/>
  <c r="HE41" i="107" s="1"/>
  <c r="HF41" i="107" s="1"/>
  <c r="HG41" i="107" s="1"/>
  <c r="HH41" i="107" s="1"/>
  <c r="HI41" i="107" s="1"/>
  <c r="HJ41" i="107" s="1"/>
  <c r="AN40" i="107"/>
  <c r="AM2" i="107"/>
  <c r="AL55" i="106" s="1"/>
  <c r="AK47" i="115"/>
  <c r="AK20" i="115"/>
  <c r="AQ39" i="107"/>
  <c r="BH12" i="107"/>
  <c r="BF19" i="107"/>
  <c r="BJ10" i="107"/>
  <c r="C26" i="108"/>
  <c r="BD21" i="107"/>
  <c r="BB24" i="107"/>
  <c r="AL10" i="100" l="1"/>
  <c r="AL102" i="87"/>
  <c r="AL10" i="106"/>
  <c r="AL10" i="109"/>
  <c r="AL10" i="112"/>
  <c r="AL32" i="115"/>
  <c r="AL30" i="115" s="1"/>
  <c r="AL10" i="115"/>
  <c r="AL20" i="115" s="1"/>
  <c r="AM10" i="115"/>
  <c r="AM10" i="112"/>
  <c r="AM10" i="100"/>
  <c r="AM32" i="115"/>
  <c r="AM30" i="115" s="1"/>
  <c r="AM10" i="106"/>
  <c r="AM10" i="109"/>
  <c r="AO40" i="107"/>
  <c r="AN2" i="107"/>
  <c r="AM55" i="106" s="1"/>
  <c r="AR39" i="107"/>
  <c r="BG19" i="107"/>
  <c r="BI12" i="107"/>
  <c r="BE21" i="107"/>
  <c r="BC24" i="107"/>
  <c r="D26" i="108"/>
  <c r="V56" i="106"/>
  <c r="BK10" i="107"/>
  <c r="AL76" i="87" l="1"/>
  <c r="AL47" i="115"/>
  <c r="AL45" i="115"/>
  <c r="AL44" i="115"/>
  <c r="AN83" i="106"/>
  <c r="AN67" i="106" s="1"/>
  <c r="B42" i="107" s="1"/>
  <c r="AO42" i="107" s="1"/>
  <c r="AP42" i="107" s="1"/>
  <c r="AQ42" i="107" s="1"/>
  <c r="AR42" i="107" s="1"/>
  <c r="AS42" i="107" s="1"/>
  <c r="AT42" i="107" s="1"/>
  <c r="AU42" i="107" s="1"/>
  <c r="AV42" i="107" s="1"/>
  <c r="AW42" i="107" s="1"/>
  <c r="AX42" i="107" s="1"/>
  <c r="AY42" i="107" s="1"/>
  <c r="AZ42" i="107" s="1"/>
  <c r="BA42" i="107" s="1"/>
  <c r="BB42" i="107" s="1"/>
  <c r="BC42" i="107" s="1"/>
  <c r="BD42" i="107" s="1"/>
  <c r="BE42" i="107" s="1"/>
  <c r="BF42" i="107" s="1"/>
  <c r="BG42" i="107" s="1"/>
  <c r="BH42" i="107" s="1"/>
  <c r="BI42" i="107" s="1"/>
  <c r="BJ42" i="107" s="1"/>
  <c r="BK42" i="107" s="1"/>
  <c r="BL42" i="107" s="1"/>
  <c r="BM42" i="107" s="1"/>
  <c r="BN42" i="107" s="1"/>
  <c r="BO42" i="107" s="1"/>
  <c r="BP42" i="107" s="1"/>
  <c r="BQ42" i="107" s="1"/>
  <c r="BR42" i="107" s="1"/>
  <c r="BS42" i="107" s="1"/>
  <c r="BT42" i="107" s="1"/>
  <c r="BU42" i="107" s="1"/>
  <c r="BV42" i="107" s="1"/>
  <c r="BW42" i="107" s="1"/>
  <c r="BX42" i="107" s="1"/>
  <c r="BY42" i="107" s="1"/>
  <c r="BZ42" i="107" s="1"/>
  <c r="CA42" i="107" s="1"/>
  <c r="CB42" i="107" s="1"/>
  <c r="CC42" i="107" s="1"/>
  <c r="CD42" i="107" s="1"/>
  <c r="CE42" i="107" s="1"/>
  <c r="CF42" i="107" s="1"/>
  <c r="CG42" i="107" s="1"/>
  <c r="CH42" i="107" s="1"/>
  <c r="CI42" i="107" s="1"/>
  <c r="CJ42" i="107" s="1"/>
  <c r="CK42" i="107" s="1"/>
  <c r="CL42" i="107" s="1"/>
  <c r="CM42" i="107" s="1"/>
  <c r="CN42" i="107" s="1"/>
  <c r="CO42" i="107" s="1"/>
  <c r="CP42" i="107" s="1"/>
  <c r="CQ42" i="107" s="1"/>
  <c r="CR42" i="107" s="1"/>
  <c r="CS42" i="107" s="1"/>
  <c r="CT42" i="107" s="1"/>
  <c r="CU42" i="107" s="1"/>
  <c r="CV42" i="107" s="1"/>
  <c r="CW42" i="107" s="1"/>
  <c r="CX42" i="107" s="1"/>
  <c r="CY42" i="107" s="1"/>
  <c r="CZ42" i="107" s="1"/>
  <c r="DA42" i="107" s="1"/>
  <c r="DB42" i="107" s="1"/>
  <c r="DC42" i="107" s="1"/>
  <c r="DD42" i="107" s="1"/>
  <c r="DE42" i="107" s="1"/>
  <c r="DF42" i="107" s="1"/>
  <c r="DG42" i="107" s="1"/>
  <c r="DH42" i="107" s="1"/>
  <c r="DI42" i="107" s="1"/>
  <c r="DJ42" i="107" s="1"/>
  <c r="DK42" i="107" s="1"/>
  <c r="DL42" i="107" s="1"/>
  <c r="DM42" i="107" s="1"/>
  <c r="DN42" i="107" s="1"/>
  <c r="DO42" i="107" s="1"/>
  <c r="DP42" i="107" s="1"/>
  <c r="DQ42" i="107" s="1"/>
  <c r="DR42" i="107" s="1"/>
  <c r="DS42" i="107" s="1"/>
  <c r="DT42" i="107" s="1"/>
  <c r="DU42" i="107" s="1"/>
  <c r="DV42" i="107" s="1"/>
  <c r="DW42" i="107" s="1"/>
  <c r="DX42" i="107" s="1"/>
  <c r="DY42" i="107" s="1"/>
  <c r="DZ42" i="107" s="1"/>
  <c r="EA42" i="107" s="1"/>
  <c r="EB42" i="107" s="1"/>
  <c r="EC42" i="107" s="1"/>
  <c r="ED42" i="107" s="1"/>
  <c r="EE42" i="107" s="1"/>
  <c r="EF42" i="107" s="1"/>
  <c r="EG42" i="107" s="1"/>
  <c r="EH42" i="107" s="1"/>
  <c r="EI42" i="107" s="1"/>
  <c r="EJ42" i="107" s="1"/>
  <c r="EK42" i="107" s="1"/>
  <c r="EL42" i="107" s="1"/>
  <c r="EM42" i="107" s="1"/>
  <c r="EN42" i="107" s="1"/>
  <c r="EO42" i="107" s="1"/>
  <c r="EP42" i="107" s="1"/>
  <c r="EQ42" i="107" s="1"/>
  <c r="ER42" i="107" s="1"/>
  <c r="ES42" i="107" s="1"/>
  <c r="ET42" i="107" s="1"/>
  <c r="EU42" i="107" s="1"/>
  <c r="EV42" i="107" s="1"/>
  <c r="EW42" i="107" s="1"/>
  <c r="EX42" i="107" s="1"/>
  <c r="EY42" i="107" s="1"/>
  <c r="EZ42" i="107" s="1"/>
  <c r="FA42" i="107" s="1"/>
  <c r="FB42" i="107" s="1"/>
  <c r="FC42" i="107" s="1"/>
  <c r="FD42" i="107" s="1"/>
  <c r="FE42" i="107" s="1"/>
  <c r="FF42" i="107" s="1"/>
  <c r="FG42" i="107" s="1"/>
  <c r="FH42" i="107" s="1"/>
  <c r="FI42" i="107" s="1"/>
  <c r="FJ42" i="107" s="1"/>
  <c r="FK42" i="107" s="1"/>
  <c r="FL42" i="107" s="1"/>
  <c r="FM42" i="107" s="1"/>
  <c r="FN42" i="107" s="1"/>
  <c r="FO42" i="107" s="1"/>
  <c r="FP42" i="107" s="1"/>
  <c r="FQ42" i="107" s="1"/>
  <c r="FR42" i="107" s="1"/>
  <c r="FS42" i="107" s="1"/>
  <c r="FT42" i="107" s="1"/>
  <c r="FU42" i="107" s="1"/>
  <c r="FV42" i="107" s="1"/>
  <c r="FW42" i="107" s="1"/>
  <c r="FX42" i="107" s="1"/>
  <c r="FY42" i="107" s="1"/>
  <c r="FZ42" i="107" s="1"/>
  <c r="GA42" i="107" s="1"/>
  <c r="GB42" i="107" s="1"/>
  <c r="GC42" i="107" s="1"/>
  <c r="GD42" i="107" s="1"/>
  <c r="GE42" i="107" s="1"/>
  <c r="GF42" i="107" s="1"/>
  <c r="GG42" i="107" s="1"/>
  <c r="GH42" i="107" s="1"/>
  <c r="GI42" i="107" s="1"/>
  <c r="GJ42" i="107" s="1"/>
  <c r="GK42" i="107" s="1"/>
  <c r="GL42" i="107" s="1"/>
  <c r="GM42" i="107" s="1"/>
  <c r="GN42" i="107" s="1"/>
  <c r="GO42" i="107" s="1"/>
  <c r="GP42" i="107" s="1"/>
  <c r="GQ42" i="107" s="1"/>
  <c r="GR42" i="107" s="1"/>
  <c r="GS42" i="107" s="1"/>
  <c r="GT42" i="107" s="1"/>
  <c r="GU42" i="107" s="1"/>
  <c r="GV42" i="107" s="1"/>
  <c r="GW42" i="107" s="1"/>
  <c r="GX42" i="107" s="1"/>
  <c r="GY42" i="107" s="1"/>
  <c r="GZ42" i="107" s="1"/>
  <c r="HA42" i="107" s="1"/>
  <c r="HB42" i="107" s="1"/>
  <c r="HC42" i="107" s="1"/>
  <c r="HD42" i="107" s="1"/>
  <c r="HE42" i="107" s="1"/>
  <c r="HF42" i="107" s="1"/>
  <c r="HG42" i="107" s="1"/>
  <c r="HH42" i="107" s="1"/>
  <c r="HI42" i="107" s="1"/>
  <c r="HJ42" i="107" s="1"/>
  <c r="AM76" i="87"/>
  <c r="AM102" i="87"/>
  <c r="AM47" i="115"/>
  <c r="AM20" i="115"/>
  <c r="AP40" i="107"/>
  <c r="AQ40" i="107" s="1"/>
  <c r="AR40" i="107" s="1"/>
  <c r="AS40" i="107" s="1"/>
  <c r="AT40" i="107" s="1"/>
  <c r="AU40" i="107" s="1"/>
  <c r="AV40" i="107" s="1"/>
  <c r="AW40" i="107" s="1"/>
  <c r="AX40" i="107" s="1"/>
  <c r="AY40" i="107" s="1"/>
  <c r="AZ40" i="107" s="1"/>
  <c r="BA40" i="107" s="1"/>
  <c r="BB40" i="107" s="1"/>
  <c r="BC40" i="107" s="1"/>
  <c r="BD40" i="107" s="1"/>
  <c r="BE40" i="107" s="1"/>
  <c r="BF40" i="107" s="1"/>
  <c r="BG40" i="107" s="1"/>
  <c r="BH40" i="107" s="1"/>
  <c r="BI40" i="107" s="1"/>
  <c r="BJ40" i="107" s="1"/>
  <c r="BK40" i="107" s="1"/>
  <c r="BL40" i="107" s="1"/>
  <c r="BM40" i="107" s="1"/>
  <c r="BN40" i="107" s="1"/>
  <c r="BO40" i="107" s="1"/>
  <c r="BP40" i="107" s="1"/>
  <c r="BQ40" i="107" s="1"/>
  <c r="BR40" i="107" s="1"/>
  <c r="BS40" i="107" s="1"/>
  <c r="BT40" i="107" s="1"/>
  <c r="BU40" i="107" s="1"/>
  <c r="BV40" i="107" s="1"/>
  <c r="BW40" i="107" s="1"/>
  <c r="BX40" i="107" s="1"/>
  <c r="BY40" i="107" s="1"/>
  <c r="BZ40" i="107" s="1"/>
  <c r="CA40" i="107" s="1"/>
  <c r="CB40" i="107" s="1"/>
  <c r="CC40" i="107" s="1"/>
  <c r="CD40" i="107" s="1"/>
  <c r="CE40" i="107" s="1"/>
  <c r="CF40" i="107" s="1"/>
  <c r="CG40" i="107" s="1"/>
  <c r="CH40" i="107" s="1"/>
  <c r="CI40" i="107" s="1"/>
  <c r="CJ40" i="107" s="1"/>
  <c r="CK40" i="107" s="1"/>
  <c r="CL40" i="107" s="1"/>
  <c r="CM40" i="107" s="1"/>
  <c r="CN40" i="107" s="1"/>
  <c r="CO40" i="107" s="1"/>
  <c r="CP40" i="107" s="1"/>
  <c r="CQ40" i="107" s="1"/>
  <c r="CR40" i="107" s="1"/>
  <c r="CS40" i="107" s="1"/>
  <c r="CT40" i="107" s="1"/>
  <c r="CU40" i="107" s="1"/>
  <c r="CV40" i="107" s="1"/>
  <c r="CW40" i="107" s="1"/>
  <c r="CX40" i="107" s="1"/>
  <c r="CY40" i="107" s="1"/>
  <c r="CZ40" i="107" s="1"/>
  <c r="DA40" i="107" s="1"/>
  <c r="DB40" i="107" s="1"/>
  <c r="DC40" i="107" s="1"/>
  <c r="DD40" i="107" s="1"/>
  <c r="DE40" i="107" s="1"/>
  <c r="DF40" i="107" s="1"/>
  <c r="DG40" i="107" s="1"/>
  <c r="DH40" i="107" s="1"/>
  <c r="DI40" i="107" s="1"/>
  <c r="DJ40" i="107" s="1"/>
  <c r="DK40" i="107" s="1"/>
  <c r="DL40" i="107" s="1"/>
  <c r="DM40" i="107" s="1"/>
  <c r="DN40" i="107" s="1"/>
  <c r="DO40" i="107" s="1"/>
  <c r="DP40" i="107" s="1"/>
  <c r="DQ40" i="107" s="1"/>
  <c r="DR40" i="107" s="1"/>
  <c r="DS40" i="107" s="1"/>
  <c r="DT40" i="107" s="1"/>
  <c r="DU40" i="107" s="1"/>
  <c r="DV40" i="107" s="1"/>
  <c r="DW40" i="107" s="1"/>
  <c r="DX40" i="107" s="1"/>
  <c r="DY40" i="107" s="1"/>
  <c r="DZ40" i="107" s="1"/>
  <c r="EA40" i="107" s="1"/>
  <c r="EB40" i="107" s="1"/>
  <c r="EC40" i="107" s="1"/>
  <c r="ED40" i="107" s="1"/>
  <c r="EE40" i="107" s="1"/>
  <c r="EF40" i="107" s="1"/>
  <c r="EG40" i="107" s="1"/>
  <c r="EH40" i="107" s="1"/>
  <c r="EI40" i="107" s="1"/>
  <c r="EJ40" i="107" s="1"/>
  <c r="EK40" i="107" s="1"/>
  <c r="EL40" i="107" s="1"/>
  <c r="EM40" i="107" s="1"/>
  <c r="EN40" i="107" s="1"/>
  <c r="EO40" i="107" s="1"/>
  <c r="EP40" i="107" s="1"/>
  <c r="EQ40" i="107" s="1"/>
  <c r="ER40" i="107" s="1"/>
  <c r="ES40" i="107" s="1"/>
  <c r="ET40" i="107" s="1"/>
  <c r="EU40" i="107" s="1"/>
  <c r="EV40" i="107" s="1"/>
  <c r="EW40" i="107" s="1"/>
  <c r="EX40" i="107" s="1"/>
  <c r="EY40" i="107" s="1"/>
  <c r="EZ40" i="107" s="1"/>
  <c r="FA40" i="107" s="1"/>
  <c r="FB40" i="107" s="1"/>
  <c r="FC40" i="107" s="1"/>
  <c r="FD40" i="107" s="1"/>
  <c r="FE40" i="107" s="1"/>
  <c r="FF40" i="107" s="1"/>
  <c r="FG40" i="107" s="1"/>
  <c r="FH40" i="107" s="1"/>
  <c r="FI40" i="107" s="1"/>
  <c r="FJ40" i="107" s="1"/>
  <c r="FK40" i="107" s="1"/>
  <c r="FL40" i="107" s="1"/>
  <c r="FM40" i="107" s="1"/>
  <c r="FN40" i="107" s="1"/>
  <c r="FO40" i="107" s="1"/>
  <c r="FP40" i="107" s="1"/>
  <c r="FQ40" i="107" s="1"/>
  <c r="FR40" i="107" s="1"/>
  <c r="FS40" i="107" s="1"/>
  <c r="FT40" i="107" s="1"/>
  <c r="FU40" i="107" s="1"/>
  <c r="FV40" i="107" s="1"/>
  <c r="FW40" i="107" s="1"/>
  <c r="FX40" i="107" s="1"/>
  <c r="FY40" i="107" s="1"/>
  <c r="FZ40" i="107" s="1"/>
  <c r="GA40" i="107" s="1"/>
  <c r="GB40" i="107" s="1"/>
  <c r="GC40" i="107" s="1"/>
  <c r="GD40" i="107" s="1"/>
  <c r="GE40" i="107" s="1"/>
  <c r="GF40" i="107" s="1"/>
  <c r="GG40" i="107" s="1"/>
  <c r="GH40" i="107" s="1"/>
  <c r="GI40" i="107" s="1"/>
  <c r="GJ40" i="107" s="1"/>
  <c r="GK40" i="107" s="1"/>
  <c r="GL40" i="107" s="1"/>
  <c r="GM40" i="107" s="1"/>
  <c r="GN40" i="107" s="1"/>
  <c r="GO40" i="107" s="1"/>
  <c r="GP40" i="107" s="1"/>
  <c r="GQ40" i="107" s="1"/>
  <c r="GR40" i="107" s="1"/>
  <c r="GS40" i="107" s="1"/>
  <c r="GT40" i="107" s="1"/>
  <c r="GU40" i="107" s="1"/>
  <c r="GV40" i="107" s="1"/>
  <c r="GW40" i="107" s="1"/>
  <c r="GX40" i="107" s="1"/>
  <c r="GY40" i="107" s="1"/>
  <c r="GZ40" i="107" s="1"/>
  <c r="HA40" i="107" s="1"/>
  <c r="HB40" i="107" s="1"/>
  <c r="HC40" i="107" s="1"/>
  <c r="HD40" i="107" s="1"/>
  <c r="HE40" i="107" s="1"/>
  <c r="HF40" i="107" s="1"/>
  <c r="HG40" i="107" s="1"/>
  <c r="HH40" i="107" s="1"/>
  <c r="HI40" i="107" s="1"/>
  <c r="HJ40" i="107" s="1"/>
  <c r="AM44" i="115"/>
  <c r="AM45" i="115"/>
  <c r="AS39" i="107"/>
  <c r="AT39" i="107" s="1"/>
  <c r="AU39" i="107" s="1"/>
  <c r="AV39" i="107" s="1"/>
  <c r="AW39" i="107" s="1"/>
  <c r="AX39" i="107" s="1"/>
  <c r="AY39" i="107" s="1"/>
  <c r="AZ39" i="107" s="1"/>
  <c r="BA39" i="107" s="1"/>
  <c r="BB39" i="107" s="1"/>
  <c r="BC39" i="107" s="1"/>
  <c r="BD39" i="107" s="1"/>
  <c r="BE39" i="107" s="1"/>
  <c r="BF39" i="107" s="1"/>
  <c r="BG39" i="107" s="1"/>
  <c r="BH39" i="107" s="1"/>
  <c r="BI39" i="107" s="1"/>
  <c r="BJ39" i="107" s="1"/>
  <c r="BK39" i="107" s="1"/>
  <c r="BL39" i="107" s="1"/>
  <c r="BM39" i="107" s="1"/>
  <c r="BN39" i="107" s="1"/>
  <c r="BO39" i="107" s="1"/>
  <c r="BP39" i="107" s="1"/>
  <c r="BQ39" i="107" s="1"/>
  <c r="BR39" i="107" s="1"/>
  <c r="BS39" i="107" s="1"/>
  <c r="BT39" i="107" s="1"/>
  <c r="BU39" i="107" s="1"/>
  <c r="BV39" i="107" s="1"/>
  <c r="BW39" i="107" s="1"/>
  <c r="BX39" i="107" s="1"/>
  <c r="BY39" i="107" s="1"/>
  <c r="BZ39" i="107" s="1"/>
  <c r="CA39" i="107" s="1"/>
  <c r="CB39" i="107" s="1"/>
  <c r="CC39" i="107" s="1"/>
  <c r="CD39" i="107" s="1"/>
  <c r="CE39" i="107" s="1"/>
  <c r="CF39" i="107" s="1"/>
  <c r="CG39" i="107" s="1"/>
  <c r="CH39" i="107" s="1"/>
  <c r="CI39" i="107" s="1"/>
  <c r="CJ39" i="107" s="1"/>
  <c r="CK39" i="107" s="1"/>
  <c r="CL39" i="107" s="1"/>
  <c r="CM39" i="107" s="1"/>
  <c r="CN39" i="107" s="1"/>
  <c r="CO39" i="107" s="1"/>
  <c r="CP39" i="107" s="1"/>
  <c r="CQ39" i="107" s="1"/>
  <c r="CR39" i="107" s="1"/>
  <c r="CS39" i="107" s="1"/>
  <c r="CT39" i="107" s="1"/>
  <c r="CU39" i="107" s="1"/>
  <c r="CV39" i="107" s="1"/>
  <c r="CW39" i="107" s="1"/>
  <c r="CX39" i="107" s="1"/>
  <c r="CY39" i="107" s="1"/>
  <c r="CZ39" i="107" s="1"/>
  <c r="DA39" i="107" s="1"/>
  <c r="DB39" i="107" s="1"/>
  <c r="DC39" i="107" s="1"/>
  <c r="DD39" i="107" s="1"/>
  <c r="DE39" i="107" s="1"/>
  <c r="DF39" i="107" s="1"/>
  <c r="DG39" i="107" s="1"/>
  <c r="DH39" i="107" s="1"/>
  <c r="DI39" i="107" s="1"/>
  <c r="DJ39" i="107" s="1"/>
  <c r="DK39" i="107" s="1"/>
  <c r="DL39" i="107" s="1"/>
  <c r="DM39" i="107" s="1"/>
  <c r="DN39" i="107" s="1"/>
  <c r="DO39" i="107" s="1"/>
  <c r="DP39" i="107" s="1"/>
  <c r="DQ39" i="107" s="1"/>
  <c r="DR39" i="107" s="1"/>
  <c r="DS39" i="107" s="1"/>
  <c r="DT39" i="107" s="1"/>
  <c r="DU39" i="107" s="1"/>
  <c r="DV39" i="107" s="1"/>
  <c r="DW39" i="107" s="1"/>
  <c r="DX39" i="107" s="1"/>
  <c r="DY39" i="107" s="1"/>
  <c r="DZ39" i="107" s="1"/>
  <c r="EA39" i="107" s="1"/>
  <c r="EB39" i="107" s="1"/>
  <c r="EC39" i="107" s="1"/>
  <c r="ED39" i="107" s="1"/>
  <c r="EE39" i="107" s="1"/>
  <c r="EF39" i="107" s="1"/>
  <c r="EG39" i="107" s="1"/>
  <c r="EH39" i="107" s="1"/>
  <c r="EI39" i="107" s="1"/>
  <c r="EJ39" i="107" s="1"/>
  <c r="EK39" i="107" s="1"/>
  <c r="EL39" i="107" s="1"/>
  <c r="EM39" i="107" s="1"/>
  <c r="EN39" i="107" s="1"/>
  <c r="EO39" i="107" s="1"/>
  <c r="EP39" i="107" s="1"/>
  <c r="EQ39" i="107" s="1"/>
  <c r="ER39" i="107" s="1"/>
  <c r="ES39" i="107" s="1"/>
  <c r="ET39" i="107" s="1"/>
  <c r="EU39" i="107" s="1"/>
  <c r="EV39" i="107" s="1"/>
  <c r="EW39" i="107" s="1"/>
  <c r="EX39" i="107" s="1"/>
  <c r="EY39" i="107" s="1"/>
  <c r="EZ39" i="107" s="1"/>
  <c r="FA39" i="107" s="1"/>
  <c r="FB39" i="107" s="1"/>
  <c r="FC39" i="107" s="1"/>
  <c r="FD39" i="107" s="1"/>
  <c r="FE39" i="107" s="1"/>
  <c r="FF39" i="107" s="1"/>
  <c r="FG39" i="107" s="1"/>
  <c r="FH39" i="107" s="1"/>
  <c r="FI39" i="107" s="1"/>
  <c r="FJ39" i="107" s="1"/>
  <c r="FK39" i="107" s="1"/>
  <c r="FL39" i="107" s="1"/>
  <c r="FM39" i="107" s="1"/>
  <c r="FN39" i="107" s="1"/>
  <c r="FO39" i="107" s="1"/>
  <c r="FP39" i="107" s="1"/>
  <c r="FQ39" i="107" s="1"/>
  <c r="FR39" i="107" s="1"/>
  <c r="FS39" i="107" s="1"/>
  <c r="FT39" i="107" s="1"/>
  <c r="FU39" i="107" s="1"/>
  <c r="FV39" i="107" s="1"/>
  <c r="FW39" i="107" s="1"/>
  <c r="FX39" i="107" s="1"/>
  <c r="FY39" i="107" s="1"/>
  <c r="FZ39" i="107" s="1"/>
  <c r="GA39" i="107" s="1"/>
  <c r="GB39" i="107" s="1"/>
  <c r="GC39" i="107" s="1"/>
  <c r="GD39" i="107" s="1"/>
  <c r="GE39" i="107" s="1"/>
  <c r="GF39" i="107" s="1"/>
  <c r="GG39" i="107" s="1"/>
  <c r="GH39" i="107" s="1"/>
  <c r="GI39" i="107" s="1"/>
  <c r="GJ39" i="107" s="1"/>
  <c r="GK39" i="107" s="1"/>
  <c r="GL39" i="107" s="1"/>
  <c r="GM39" i="107" s="1"/>
  <c r="GN39" i="107" s="1"/>
  <c r="GO39" i="107" s="1"/>
  <c r="GP39" i="107" s="1"/>
  <c r="GQ39" i="107" s="1"/>
  <c r="GR39" i="107" s="1"/>
  <c r="GS39" i="107" s="1"/>
  <c r="GT39" i="107" s="1"/>
  <c r="GU39" i="107" s="1"/>
  <c r="GV39" i="107" s="1"/>
  <c r="GW39" i="107" s="1"/>
  <c r="GX39" i="107" s="1"/>
  <c r="GY39" i="107" s="1"/>
  <c r="GZ39" i="107" s="1"/>
  <c r="HA39" i="107" s="1"/>
  <c r="HB39" i="107" s="1"/>
  <c r="HC39" i="107" s="1"/>
  <c r="HD39" i="107" s="1"/>
  <c r="HE39" i="107" s="1"/>
  <c r="HF39" i="107" s="1"/>
  <c r="HG39" i="107" s="1"/>
  <c r="HH39" i="107" s="1"/>
  <c r="HI39" i="107" s="1"/>
  <c r="HJ39" i="107" s="1"/>
  <c r="BF21" i="107"/>
  <c r="E26" i="108"/>
  <c r="V91" i="106"/>
  <c r="BD24" i="107"/>
  <c r="BL10" i="107"/>
  <c r="BJ12" i="107"/>
  <c r="BH19" i="107"/>
  <c r="AO2" i="107" l="1"/>
  <c r="AN55" i="106" s="1"/>
  <c r="AN10" i="115"/>
  <c r="AN10" i="100"/>
  <c r="AN10" i="106"/>
  <c r="AN10" i="112"/>
  <c r="AN32" i="115"/>
  <c r="AN30" i="115" s="1"/>
  <c r="AN10" i="109"/>
  <c r="AO83" i="106"/>
  <c r="AO67" i="106" s="1"/>
  <c r="B43" i="107" s="1"/>
  <c r="AP43" i="107" s="1"/>
  <c r="BG21" i="107"/>
  <c r="V95" i="106"/>
  <c r="F26" i="108"/>
  <c r="BM10" i="107"/>
  <c r="BK12" i="107"/>
  <c r="BI19" i="107"/>
  <c r="BE24" i="107"/>
  <c r="AN47" i="115" l="1"/>
  <c r="AN20" i="115"/>
  <c r="AN76" i="87"/>
  <c r="AN102" i="87"/>
  <c r="AN44" i="115"/>
  <c r="AN45" i="115"/>
  <c r="AO10" i="112"/>
  <c r="AO10" i="106"/>
  <c r="AO10" i="109"/>
  <c r="AO32" i="115"/>
  <c r="AO30" i="115" s="1"/>
  <c r="AO10" i="100"/>
  <c r="AO10" i="115"/>
  <c r="AQ43" i="107"/>
  <c r="AP2" i="107"/>
  <c r="AO55" i="106" s="1"/>
  <c r="BN10" i="107"/>
  <c r="BF24" i="107"/>
  <c r="C27" i="108"/>
  <c r="BJ19" i="107"/>
  <c r="BL12" i="107"/>
  <c r="BH21" i="107"/>
  <c r="AP83" i="106" l="1"/>
  <c r="AP67" i="106" s="1"/>
  <c r="B44" i="107" s="1"/>
  <c r="AQ44" i="107" s="1"/>
  <c r="AR44" i="107" s="1"/>
  <c r="AS44" i="107" s="1"/>
  <c r="AT44" i="107" s="1"/>
  <c r="AU44" i="107" s="1"/>
  <c r="AV44" i="107" s="1"/>
  <c r="AW44" i="107" s="1"/>
  <c r="AX44" i="107" s="1"/>
  <c r="AY44" i="107" s="1"/>
  <c r="AZ44" i="107" s="1"/>
  <c r="BA44" i="107" s="1"/>
  <c r="BB44" i="107" s="1"/>
  <c r="BC44" i="107" s="1"/>
  <c r="BD44" i="107" s="1"/>
  <c r="BE44" i="107" s="1"/>
  <c r="BF44" i="107" s="1"/>
  <c r="BG44" i="107" s="1"/>
  <c r="BH44" i="107" s="1"/>
  <c r="BI44" i="107" s="1"/>
  <c r="BJ44" i="107" s="1"/>
  <c r="BK44" i="107" s="1"/>
  <c r="BL44" i="107" s="1"/>
  <c r="BM44" i="107" s="1"/>
  <c r="BN44" i="107" s="1"/>
  <c r="BO44" i="107" s="1"/>
  <c r="BP44" i="107" s="1"/>
  <c r="BQ44" i="107" s="1"/>
  <c r="BR44" i="107" s="1"/>
  <c r="BS44" i="107" s="1"/>
  <c r="BT44" i="107" s="1"/>
  <c r="BU44" i="107" s="1"/>
  <c r="BV44" i="107" s="1"/>
  <c r="BW44" i="107" s="1"/>
  <c r="BX44" i="107" s="1"/>
  <c r="BY44" i="107" s="1"/>
  <c r="BZ44" i="107" s="1"/>
  <c r="CA44" i="107" s="1"/>
  <c r="CB44" i="107" s="1"/>
  <c r="CC44" i="107" s="1"/>
  <c r="CD44" i="107" s="1"/>
  <c r="CE44" i="107" s="1"/>
  <c r="CF44" i="107" s="1"/>
  <c r="CG44" i="107" s="1"/>
  <c r="CH44" i="107" s="1"/>
  <c r="CI44" i="107" s="1"/>
  <c r="CJ44" i="107" s="1"/>
  <c r="CK44" i="107" s="1"/>
  <c r="CL44" i="107" s="1"/>
  <c r="CM44" i="107" s="1"/>
  <c r="CN44" i="107" s="1"/>
  <c r="CO44" i="107" s="1"/>
  <c r="CP44" i="107" s="1"/>
  <c r="CQ44" i="107" s="1"/>
  <c r="CR44" i="107" s="1"/>
  <c r="CS44" i="107" s="1"/>
  <c r="CT44" i="107" s="1"/>
  <c r="CU44" i="107" s="1"/>
  <c r="CV44" i="107" s="1"/>
  <c r="CW44" i="107" s="1"/>
  <c r="CX44" i="107" s="1"/>
  <c r="CY44" i="107" s="1"/>
  <c r="CZ44" i="107" s="1"/>
  <c r="DA44" i="107" s="1"/>
  <c r="DB44" i="107" s="1"/>
  <c r="DC44" i="107" s="1"/>
  <c r="DD44" i="107" s="1"/>
  <c r="DE44" i="107" s="1"/>
  <c r="DF44" i="107" s="1"/>
  <c r="DG44" i="107" s="1"/>
  <c r="DH44" i="107" s="1"/>
  <c r="DI44" i="107" s="1"/>
  <c r="DJ44" i="107" s="1"/>
  <c r="DK44" i="107" s="1"/>
  <c r="DL44" i="107" s="1"/>
  <c r="DM44" i="107" s="1"/>
  <c r="DN44" i="107" s="1"/>
  <c r="DO44" i="107" s="1"/>
  <c r="DP44" i="107" s="1"/>
  <c r="DQ44" i="107" s="1"/>
  <c r="DR44" i="107" s="1"/>
  <c r="DS44" i="107" s="1"/>
  <c r="DT44" i="107" s="1"/>
  <c r="DU44" i="107" s="1"/>
  <c r="DV44" i="107" s="1"/>
  <c r="DW44" i="107" s="1"/>
  <c r="DX44" i="107" s="1"/>
  <c r="DY44" i="107" s="1"/>
  <c r="DZ44" i="107" s="1"/>
  <c r="EA44" i="107" s="1"/>
  <c r="EB44" i="107" s="1"/>
  <c r="EC44" i="107" s="1"/>
  <c r="ED44" i="107" s="1"/>
  <c r="EE44" i="107" s="1"/>
  <c r="EF44" i="107" s="1"/>
  <c r="EG44" i="107" s="1"/>
  <c r="EH44" i="107" s="1"/>
  <c r="EI44" i="107" s="1"/>
  <c r="EJ44" i="107" s="1"/>
  <c r="EK44" i="107" s="1"/>
  <c r="EL44" i="107" s="1"/>
  <c r="EM44" i="107" s="1"/>
  <c r="EN44" i="107" s="1"/>
  <c r="EO44" i="107" s="1"/>
  <c r="EP44" i="107" s="1"/>
  <c r="EQ44" i="107" s="1"/>
  <c r="ER44" i="107" s="1"/>
  <c r="ES44" i="107" s="1"/>
  <c r="ET44" i="107" s="1"/>
  <c r="EU44" i="107" s="1"/>
  <c r="EV44" i="107" s="1"/>
  <c r="EW44" i="107" s="1"/>
  <c r="EX44" i="107" s="1"/>
  <c r="EY44" i="107" s="1"/>
  <c r="EZ44" i="107" s="1"/>
  <c r="FA44" i="107" s="1"/>
  <c r="FB44" i="107" s="1"/>
  <c r="FC44" i="107" s="1"/>
  <c r="FD44" i="107" s="1"/>
  <c r="FE44" i="107" s="1"/>
  <c r="FF44" i="107" s="1"/>
  <c r="FG44" i="107" s="1"/>
  <c r="FH44" i="107" s="1"/>
  <c r="FI44" i="107" s="1"/>
  <c r="FJ44" i="107" s="1"/>
  <c r="FK44" i="107" s="1"/>
  <c r="FL44" i="107" s="1"/>
  <c r="FM44" i="107" s="1"/>
  <c r="FN44" i="107" s="1"/>
  <c r="FO44" i="107" s="1"/>
  <c r="FP44" i="107" s="1"/>
  <c r="FQ44" i="107" s="1"/>
  <c r="FR44" i="107" s="1"/>
  <c r="FS44" i="107" s="1"/>
  <c r="FT44" i="107" s="1"/>
  <c r="FU44" i="107" s="1"/>
  <c r="FV44" i="107" s="1"/>
  <c r="FW44" i="107" s="1"/>
  <c r="FX44" i="107" s="1"/>
  <c r="FY44" i="107" s="1"/>
  <c r="FZ44" i="107" s="1"/>
  <c r="GA44" i="107" s="1"/>
  <c r="GB44" i="107" s="1"/>
  <c r="GC44" i="107" s="1"/>
  <c r="GD44" i="107" s="1"/>
  <c r="GE44" i="107" s="1"/>
  <c r="GF44" i="107" s="1"/>
  <c r="GG44" i="107" s="1"/>
  <c r="GH44" i="107" s="1"/>
  <c r="GI44" i="107" s="1"/>
  <c r="GJ44" i="107" s="1"/>
  <c r="GK44" i="107" s="1"/>
  <c r="GL44" i="107" s="1"/>
  <c r="GM44" i="107" s="1"/>
  <c r="GN44" i="107" s="1"/>
  <c r="GO44" i="107" s="1"/>
  <c r="GP44" i="107" s="1"/>
  <c r="GQ44" i="107" s="1"/>
  <c r="GR44" i="107" s="1"/>
  <c r="GS44" i="107" s="1"/>
  <c r="GT44" i="107" s="1"/>
  <c r="GU44" i="107" s="1"/>
  <c r="GV44" i="107" s="1"/>
  <c r="GW44" i="107" s="1"/>
  <c r="GX44" i="107" s="1"/>
  <c r="GY44" i="107" s="1"/>
  <c r="GZ44" i="107" s="1"/>
  <c r="HA44" i="107" s="1"/>
  <c r="HB44" i="107" s="1"/>
  <c r="HC44" i="107" s="1"/>
  <c r="HD44" i="107" s="1"/>
  <c r="HE44" i="107" s="1"/>
  <c r="HF44" i="107" s="1"/>
  <c r="HG44" i="107" s="1"/>
  <c r="HH44" i="107" s="1"/>
  <c r="HI44" i="107" s="1"/>
  <c r="HJ44" i="107" s="1"/>
  <c r="AR43" i="107"/>
  <c r="AO76" i="87"/>
  <c r="AO102" i="87"/>
  <c r="AO20" i="115"/>
  <c r="AO47" i="115"/>
  <c r="AO44" i="115"/>
  <c r="AO45" i="115"/>
  <c r="W56" i="106"/>
  <c r="D27" i="108"/>
  <c r="BI21" i="107"/>
  <c r="BO10" i="107"/>
  <c r="BK19" i="107"/>
  <c r="BM12" i="107"/>
  <c r="BG24" i="107"/>
  <c r="AQ2" i="107" l="1"/>
  <c r="AP55" i="106" s="1"/>
  <c r="AP10" i="100"/>
  <c r="AP32" i="115"/>
  <c r="AP30" i="115" s="1"/>
  <c r="AP10" i="109"/>
  <c r="AP10" i="112"/>
  <c r="AP10" i="106"/>
  <c r="AP10" i="115"/>
  <c r="AS43" i="107"/>
  <c r="BL19" i="107"/>
  <c r="BJ21" i="107"/>
  <c r="W91" i="106"/>
  <c r="E27" i="108"/>
  <c r="BH24" i="107"/>
  <c r="BN12" i="107"/>
  <c r="BP10" i="107"/>
  <c r="AP20" i="115" l="1"/>
  <c r="AP47" i="115"/>
  <c r="AQ83" i="106"/>
  <c r="AQ67" i="106" s="1"/>
  <c r="B45" i="107" s="1"/>
  <c r="AR45" i="107" s="1"/>
  <c r="AT43" i="107"/>
  <c r="AP76" i="87"/>
  <c r="AP102" i="87"/>
  <c r="AP45" i="115"/>
  <c r="AP44" i="115"/>
  <c r="BM19" i="107"/>
  <c r="BK21" i="107"/>
  <c r="W95" i="106"/>
  <c r="F27" i="108"/>
  <c r="BO12" i="107"/>
  <c r="BQ10" i="107"/>
  <c r="BI24" i="107"/>
  <c r="AS45" i="107" l="1"/>
  <c r="AR2" i="107"/>
  <c r="AQ55" i="106" s="1"/>
  <c r="AQ10" i="100"/>
  <c r="AQ10" i="106"/>
  <c r="AQ10" i="109"/>
  <c r="AQ32" i="115"/>
  <c r="AQ30" i="115" s="1"/>
  <c r="AQ10" i="112"/>
  <c r="AQ10" i="115"/>
  <c r="AU43" i="107"/>
  <c r="AV43" i="107" s="1"/>
  <c r="AW43" i="107" s="1"/>
  <c r="AX43" i="107" s="1"/>
  <c r="AY43" i="107" s="1"/>
  <c r="AZ43" i="107" s="1"/>
  <c r="BA43" i="107" s="1"/>
  <c r="BB43" i="107" s="1"/>
  <c r="BC43" i="107" s="1"/>
  <c r="BD43" i="107" s="1"/>
  <c r="BE43" i="107" s="1"/>
  <c r="BF43" i="107" s="1"/>
  <c r="BG43" i="107" s="1"/>
  <c r="BH43" i="107" s="1"/>
  <c r="BI43" i="107" s="1"/>
  <c r="BJ43" i="107" s="1"/>
  <c r="BK43" i="107" s="1"/>
  <c r="BL43" i="107" s="1"/>
  <c r="BM43" i="107" s="1"/>
  <c r="BN43" i="107" s="1"/>
  <c r="BO43" i="107" s="1"/>
  <c r="BP43" i="107" s="1"/>
  <c r="BQ43" i="107" s="1"/>
  <c r="BR43" i="107" s="1"/>
  <c r="BS43" i="107" s="1"/>
  <c r="BT43" i="107" s="1"/>
  <c r="BU43" i="107" s="1"/>
  <c r="BV43" i="107" s="1"/>
  <c r="BW43" i="107" s="1"/>
  <c r="BX43" i="107" s="1"/>
  <c r="BY43" i="107" s="1"/>
  <c r="BZ43" i="107" s="1"/>
  <c r="CA43" i="107" s="1"/>
  <c r="CB43" i="107" s="1"/>
  <c r="CC43" i="107" s="1"/>
  <c r="CD43" i="107" s="1"/>
  <c r="CE43" i="107" s="1"/>
  <c r="CF43" i="107" s="1"/>
  <c r="CG43" i="107" s="1"/>
  <c r="CH43" i="107" s="1"/>
  <c r="CI43" i="107" s="1"/>
  <c r="CJ43" i="107" s="1"/>
  <c r="CK43" i="107" s="1"/>
  <c r="CL43" i="107" s="1"/>
  <c r="CM43" i="107" s="1"/>
  <c r="CN43" i="107" s="1"/>
  <c r="CO43" i="107" s="1"/>
  <c r="CP43" i="107" s="1"/>
  <c r="CQ43" i="107" s="1"/>
  <c r="CR43" i="107" s="1"/>
  <c r="CS43" i="107" s="1"/>
  <c r="CT43" i="107" s="1"/>
  <c r="CU43" i="107" s="1"/>
  <c r="CV43" i="107" s="1"/>
  <c r="CW43" i="107" s="1"/>
  <c r="CX43" i="107" s="1"/>
  <c r="CY43" i="107" s="1"/>
  <c r="CZ43" i="107" s="1"/>
  <c r="DA43" i="107" s="1"/>
  <c r="DB43" i="107" s="1"/>
  <c r="DC43" i="107" s="1"/>
  <c r="DD43" i="107" s="1"/>
  <c r="DE43" i="107" s="1"/>
  <c r="DF43" i="107" s="1"/>
  <c r="DG43" i="107" s="1"/>
  <c r="DH43" i="107" s="1"/>
  <c r="DI43" i="107" s="1"/>
  <c r="DJ43" i="107" s="1"/>
  <c r="DK43" i="107" s="1"/>
  <c r="DL43" i="107" s="1"/>
  <c r="DM43" i="107" s="1"/>
  <c r="DN43" i="107" s="1"/>
  <c r="DO43" i="107" s="1"/>
  <c r="DP43" i="107" s="1"/>
  <c r="DQ43" i="107" s="1"/>
  <c r="DR43" i="107" s="1"/>
  <c r="DS43" i="107" s="1"/>
  <c r="DT43" i="107" s="1"/>
  <c r="DU43" i="107" s="1"/>
  <c r="DV43" i="107" s="1"/>
  <c r="DW43" i="107" s="1"/>
  <c r="DX43" i="107" s="1"/>
  <c r="DY43" i="107" s="1"/>
  <c r="DZ43" i="107" s="1"/>
  <c r="EA43" i="107" s="1"/>
  <c r="EB43" i="107" s="1"/>
  <c r="EC43" i="107" s="1"/>
  <c r="ED43" i="107" s="1"/>
  <c r="EE43" i="107" s="1"/>
  <c r="EF43" i="107" s="1"/>
  <c r="EG43" i="107" s="1"/>
  <c r="EH43" i="107" s="1"/>
  <c r="EI43" i="107" s="1"/>
  <c r="EJ43" i="107" s="1"/>
  <c r="EK43" i="107" s="1"/>
  <c r="EL43" i="107" s="1"/>
  <c r="EM43" i="107" s="1"/>
  <c r="EN43" i="107" s="1"/>
  <c r="EO43" i="107" s="1"/>
  <c r="EP43" i="107" s="1"/>
  <c r="EQ43" i="107" s="1"/>
  <c r="ER43" i="107" s="1"/>
  <c r="ES43" i="107" s="1"/>
  <c r="ET43" i="107" s="1"/>
  <c r="EU43" i="107" s="1"/>
  <c r="EV43" i="107" s="1"/>
  <c r="EW43" i="107" s="1"/>
  <c r="EX43" i="107" s="1"/>
  <c r="EY43" i="107" s="1"/>
  <c r="EZ43" i="107" s="1"/>
  <c r="FA43" i="107" s="1"/>
  <c r="FB43" i="107" s="1"/>
  <c r="FC43" i="107" s="1"/>
  <c r="FD43" i="107" s="1"/>
  <c r="FE43" i="107" s="1"/>
  <c r="FF43" i="107" s="1"/>
  <c r="FG43" i="107" s="1"/>
  <c r="FH43" i="107" s="1"/>
  <c r="FI43" i="107" s="1"/>
  <c r="FJ43" i="107" s="1"/>
  <c r="FK43" i="107" s="1"/>
  <c r="FL43" i="107" s="1"/>
  <c r="FM43" i="107" s="1"/>
  <c r="FN43" i="107" s="1"/>
  <c r="FO43" i="107" s="1"/>
  <c r="FP43" i="107" s="1"/>
  <c r="FQ43" i="107" s="1"/>
  <c r="FR43" i="107" s="1"/>
  <c r="FS43" i="107" s="1"/>
  <c r="FT43" i="107" s="1"/>
  <c r="FU43" i="107" s="1"/>
  <c r="FV43" i="107" s="1"/>
  <c r="FW43" i="107" s="1"/>
  <c r="FX43" i="107" s="1"/>
  <c r="FY43" i="107" s="1"/>
  <c r="FZ43" i="107" s="1"/>
  <c r="GA43" i="107" s="1"/>
  <c r="GB43" i="107" s="1"/>
  <c r="GC43" i="107" s="1"/>
  <c r="GD43" i="107" s="1"/>
  <c r="GE43" i="107" s="1"/>
  <c r="GF43" i="107" s="1"/>
  <c r="GG43" i="107" s="1"/>
  <c r="GH43" i="107" s="1"/>
  <c r="GI43" i="107" s="1"/>
  <c r="GJ43" i="107" s="1"/>
  <c r="GK43" i="107" s="1"/>
  <c r="GL43" i="107" s="1"/>
  <c r="GM43" i="107" s="1"/>
  <c r="GN43" i="107" s="1"/>
  <c r="GO43" i="107" s="1"/>
  <c r="GP43" i="107" s="1"/>
  <c r="GQ43" i="107" s="1"/>
  <c r="GR43" i="107" s="1"/>
  <c r="GS43" i="107" s="1"/>
  <c r="GT43" i="107" s="1"/>
  <c r="GU43" i="107" s="1"/>
  <c r="GV43" i="107" s="1"/>
  <c r="GW43" i="107" s="1"/>
  <c r="GX43" i="107" s="1"/>
  <c r="GY43" i="107" s="1"/>
  <c r="GZ43" i="107" s="1"/>
  <c r="HA43" i="107" s="1"/>
  <c r="HB43" i="107" s="1"/>
  <c r="HC43" i="107" s="1"/>
  <c r="HD43" i="107" s="1"/>
  <c r="HE43" i="107" s="1"/>
  <c r="HF43" i="107" s="1"/>
  <c r="HG43" i="107" s="1"/>
  <c r="HH43" i="107" s="1"/>
  <c r="HI43" i="107" s="1"/>
  <c r="HJ43" i="107" s="1"/>
  <c r="BP12" i="107"/>
  <c r="BN19" i="107"/>
  <c r="C28" i="108"/>
  <c r="BJ24" i="107"/>
  <c r="BL21" i="107"/>
  <c r="BR10" i="107"/>
  <c r="AR83" i="106" l="1"/>
  <c r="AR67" i="106" s="1"/>
  <c r="B46" i="107" s="1"/>
  <c r="AS46" i="107" s="1"/>
  <c r="AT46" i="107" s="1"/>
  <c r="AU46" i="107" s="1"/>
  <c r="AV46" i="107" s="1"/>
  <c r="AW46" i="107" s="1"/>
  <c r="AX46" i="107" s="1"/>
  <c r="AQ20" i="115"/>
  <c r="AQ47" i="115"/>
  <c r="AQ44" i="115"/>
  <c r="AQ45" i="115"/>
  <c r="AQ76" i="87"/>
  <c r="AQ102" i="87"/>
  <c r="AT45" i="107"/>
  <c r="BM21" i="107"/>
  <c r="D28" i="108"/>
  <c r="X56" i="106"/>
  <c r="BK24" i="107"/>
  <c r="BQ12" i="107"/>
  <c r="BO19" i="107"/>
  <c r="BS10" i="107"/>
  <c r="AR10" i="106" l="1"/>
  <c r="AR10" i="112"/>
  <c r="AR10" i="109"/>
  <c r="AR76" i="87"/>
  <c r="AR32" i="115"/>
  <c r="AR30" i="115" s="1"/>
  <c r="AR10" i="115"/>
  <c r="AR20" i="115" s="1"/>
  <c r="AR10" i="100"/>
  <c r="AS2" i="107"/>
  <c r="AR55" i="106" s="1"/>
  <c r="AS83" i="106"/>
  <c r="AS67" i="106" s="1"/>
  <c r="B47" i="107" s="1"/>
  <c r="AT47" i="107" s="1"/>
  <c r="AU47" i="107" s="1"/>
  <c r="AV47" i="107" s="1"/>
  <c r="AW47" i="107" s="1"/>
  <c r="AX47" i="107" s="1"/>
  <c r="AY47" i="107" s="1"/>
  <c r="AZ47" i="107" s="1"/>
  <c r="BA47" i="107" s="1"/>
  <c r="BB47" i="107" s="1"/>
  <c r="BC47" i="107" s="1"/>
  <c r="BD47" i="107" s="1"/>
  <c r="BE47" i="107" s="1"/>
  <c r="BF47" i="107" s="1"/>
  <c r="BG47" i="107" s="1"/>
  <c r="BH47" i="107" s="1"/>
  <c r="BI47" i="107" s="1"/>
  <c r="BJ47" i="107" s="1"/>
  <c r="BK47" i="107" s="1"/>
  <c r="BL47" i="107" s="1"/>
  <c r="BM47" i="107" s="1"/>
  <c r="BN47" i="107" s="1"/>
  <c r="BO47" i="107" s="1"/>
  <c r="BP47" i="107" s="1"/>
  <c r="BQ47" i="107" s="1"/>
  <c r="BR47" i="107" s="1"/>
  <c r="BS47" i="107" s="1"/>
  <c r="BT47" i="107" s="1"/>
  <c r="BU47" i="107" s="1"/>
  <c r="BV47" i="107" s="1"/>
  <c r="BW47" i="107" s="1"/>
  <c r="BX47" i="107" s="1"/>
  <c r="BY47" i="107" s="1"/>
  <c r="BZ47" i="107" s="1"/>
  <c r="CA47" i="107" s="1"/>
  <c r="CB47" i="107" s="1"/>
  <c r="CC47" i="107" s="1"/>
  <c r="CD47" i="107" s="1"/>
  <c r="CE47" i="107" s="1"/>
  <c r="CF47" i="107" s="1"/>
  <c r="CG47" i="107" s="1"/>
  <c r="CH47" i="107" s="1"/>
  <c r="CI47" i="107" s="1"/>
  <c r="CJ47" i="107" s="1"/>
  <c r="CK47" i="107" s="1"/>
  <c r="CL47" i="107" s="1"/>
  <c r="CM47" i="107" s="1"/>
  <c r="CN47" i="107" s="1"/>
  <c r="CO47" i="107" s="1"/>
  <c r="CP47" i="107" s="1"/>
  <c r="CQ47" i="107" s="1"/>
  <c r="CR47" i="107" s="1"/>
  <c r="CS47" i="107" s="1"/>
  <c r="CT47" i="107" s="1"/>
  <c r="CU47" i="107" s="1"/>
  <c r="CV47" i="107" s="1"/>
  <c r="CW47" i="107" s="1"/>
  <c r="CX47" i="107" s="1"/>
  <c r="CY47" i="107" s="1"/>
  <c r="CZ47" i="107" s="1"/>
  <c r="DA47" i="107" s="1"/>
  <c r="DB47" i="107" s="1"/>
  <c r="DC47" i="107" s="1"/>
  <c r="DD47" i="107" s="1"/>
  <c r="DE47" i="107" s="1"/>
  <c r="DF47" i="107" s="1"/>
  <c r="DG47" i="107" s="1"/>
  <c r="DH47" i="107" s="1"/>
  <c r="DI47" i="107" s="1"/>
  <c r="DJ47" i="107" s="1"/>
  <c r="DK47" i="107" s="1"/>
  <c r="DL47" i="107" s="1"/>
  <c r="DM47" i="107" s="1"/>
  <c r="DN47" i="107" s="1"/>
  <c r="DO47" i="107" s="1"/>
  <c r="DP47" i="107" s="1"/>
  <c r="DQ47" i="107" s="1"/>
  <c r="DR47" i="107" s="1"/>
  <c r="DS47" i="107" s="1"/>
  <c r="DT47" i="107" s="1"/>
  <c r="DU47" i="107" s="1"/>
  <c r="DV47" i="107" s="1"/>
  <c r="DW47" i="107" s="1"/>
  <c r="DX47" i="107" s="1"/>
  <c r="DY47" i="107" s="1"/>
  <c r="DZ47" i="107" s="1"/>
  <c r="EA47" i="107" s="1"/>
  <c r="EB47" i="107" s="1"/>
  <c r="EC47" i="107" s="1"/>
  <c r="ED47" i="107" s="1"/>
  <c r="EE47" i="107" s="1"/>
  <c r="EF47" i="107" s="1"/>
  <c r="EG47" i="107" s="1"/>
  <c r="EH47" i="107" s="1"/>
  <c r="EI47" i="107" s="1"/>
  <c r="EJ47" i="107" s="1"/>
  <c r="EK47" i="107" s="1"/>
  <c r="EL47" i="107" s="1"/>
  <c r="EM47" i="107" s="1"/>
  <c r="EN47" i="107" s="1"/>
  <c r="EO47" i="107" s="1"/>
  <c r="EP47" i="107" s="1"/>
  <c r="EQ47" i="107" s="1"/>
  <c r="ER47" i="107" s="1"/>
  <c r="ES47" i="107" s="1"/>
  <c r="ET47" i="107" s="1"/>
  <c r="EU47" i="107" s="1"/>
  <c r="EV47" i="107" s="1"/>
  <c r="EW47" i="107" s="1"/>
  <c r="EX47" i="107" s="1"/>
  <c r="EY47" i="107" s="1"/>
  <c r="EZ47" i="107" s="1"/>
  <c r="FA47" i="107" s="1"/>
  <c r="FB47" i="107" s="1"/>
  <c r="FC47" i="107" s="1"/>
  <c r="FD47" i="107" s="1"/>
  <c r="FE47" i="107" s="1"/>
  <c r="FF47" i="107" s="1"/>
  <c r="FG47" i="107" s="1"/>
  <c r="FH47" i="107" s="1"/>
  <c r="FI47" i="107" s="1"/>
  <c r="FJ47" i="107" s="1"/>
  <c r="FK47" i="107" s="1"/>
  <c r="FL47" i="107" s="1"/>
  <c r="FM47" i="107" s="1"/>
  <c r="FN47" i="107" s="1"/>
  <c r="FO47" i="107" s="1"/>
  <c r="FP47" i="107" s="1"/>
  <c r="FQ47" i="107" s="1"/>
  <c r="FR47" i="107" s="1"/>
  <c r="FS47" i="107" s="1"/>
  <c r="FT47" i="107" s="1"/>
  <c r="FU47" i="107" s="1"/>
  <c r="FV47" i="107" s="1"/>
  <c r="FW47" i="107" s="1"/>
  <c r="FX47" i="107" s="1"/>
  <c r="FY47" i="107" s="1"/>
  <c r="FZ47" i="107" s="1"/>
  <c r="GA47" i="107" s="1"/>
  <c r="GB47" i="107" s="1"/>
  <c r="GC47" i="107" s="1"/>
  <c r="GD47" i="107" s="1"/>
  <c r="GE47" i="107" s="1"/>
  <c r="GF47" i="107" s="1"/>
  <c r="GG47" i="107" s="1"/>
  <c r="GH47" i="107" s="1"/>
  <c r="GI47" i="107" s="1"/>
  <c r="GJ47" i="107" s="1"/>
  <c r="GK47" i="107" s="1"/>
  <c r="GL47" i="107" s="1"/>
  <c r="GM47" i="107" s="1"/>
  <c r="GN47" i="107" s="1"/>
  <c r="GO47" i="107" s="1"/>
  <c r="GP47" i="107" s="1"/>
  <c r="GQ47" i="107" s="1"/>
  <c r="GR47" i="107" s="1"/>
  <c r="GS47" i="107" s="1"/>
  <c r="GT47" i="107" s="1"/>
  <c r="GU47" i="107" s="1"/>
  <c r="GV47" i="107" s="1"/>
  <c r="GW47" i="107" s="1"/>
  <c r="GX47" i="107" s="1"/>
  <c r="GY47" i="107" s="1"/>
  <c r="GZ47" i="107" s="1"/>
  <c r="HA47" i="107" s="1"/>
  <c r="HB47" i="107" s="1"/>
  <c r="HC47" i="107" s="1"/>
  <c r="HD47" i="107" s="1"/>
  <c r="HE47" i="107" s="1"/>
  <c r="HF47" i="107" s="1"/>
  <c r="HG47" i="107" s="1"/>
  <c r="HH47" i="107" s="1"/>
  <c r="HI47" i="107" s="1"/>
  <c r="HJ47" i="107" s="1"/>
  <c r="AR45" i="115"/>
  <c r="AR44" i="115"/>
  <c r="AU45" i="107"/>
  <c r="AY46" i="107"/>
  <c r="BN21" i="107"/>
  <c r="BT10" i="107"/>
  <c r="BL24" i="107"/>
  <c r="BR12" i="107"/>
  <c r="E28" i="108"/>
  <c r="X91" i="106"/>
  <c r="BP19" i="107"/>
  <c r="AR102" i="87" l="1"/>
  <c r="AR47" i="115"/>
  <c r="AS10" i="109"/>
  <c r="AS32" i="115"/>
  <c r="AS30" i="115" s="1"/>
  <c r="AS45" i="115"/>
  <c r="AT2" i="107"/>
  <c r="AS55" i="106" s="1"/>
  <c r="AS10" i="115"/>
  <c r="AS47" i="115" s="1"/>
  <c r="AS10" i="100"/>
  <c r="AS10" i="112"/>
  <c r="AS102" i="87"/>
  <c r="AS10" i="106"/>
  <c r="AV45" i="107"/>
  <c r="AZ46" i="107"/>
  <c r="BA46" i="107" s="1"/>
  <c r="BB46" i="107" s="1"/>
  <c r="BC46" i="107" s="1"/>
  <c r="BD46" i="107" s="1"/>
  <c r="BE46" i="107" s="1"/>
  <c r="BF46" i="107" s="1"/>
  <c r="BG46" i="107" s="1"/>
  <c r="BH46" i="107" s="1"/>
  <c r="BI46" i="107" s="1"/>
  <c r="BJ46" i="107" s="1"/>
  <c r="BK46" i="107" s="1"/>
  <c r="BL46" i="107" s="1"/>
  <c r="BM46" i="107" s="1"/>
  <c r="BN46" i="107" s="1"/>
  <c r="BO46" i="107" s="1"/>
  <c r="BP46" i="107" s="1"/>
  <c r="BQ46" i="107" s="1"/>
  <c r="BR46" i="107" s="1"/>
  <c r="BS46" i="107" s="1"/>
  <c r="BT46" i="107" s="1"/>
  <c r="BU46" i="107" s="1"/>
  <c r="BV46" i="107" s="1"/>
  <c r="BW46" i="107" s="1"/>
  <c r="BX46" i="107" s="1"/>
  <c r="BY46" i="107" s="1"/>
  <c r="BZ46" i="107" s="1"/>
  <c r="CA46" i="107" s="1"/>
  <c r="CB46" i="107" s="1"/>
  <c r="CC46" i="107" s="1"/>
  <c r="CD46" i="107" s="1"/>
  <c r="CE46" i="107" s="1"/>
  <c r="CF46" i="107" s="1"/>
  <c r="CG46" i="107" s="1"/>
  <c r="CH46" i="107" s="1"/>
  <c r="CI46" i="107" s="1"/>
  <c r="CJ46" i="107" s="1"/>
  <c r="CK46" i="107" s="1"/>
  <c r="CL46" i="107" s="1"/>
  <c r="CM46" i="107" s="1"/>
  <c r="CN46" i="107" s="1"/>
  <c r="CO46" i="107" s="1"/>
  <c r="CP46" i="107" s="1"/>
  <c r="CQ46" i="107" s="1"/>
  <c r="CR46" i="107" s="1"/>
  <c r="CS46" i="107" s="1"/>
  <c r="CT46" i="107" s="1"/>
  <c r="CU46" i="107" s="1"/>
  <c r="CV46" i="107" s="1"/>
  <c r="CW46" i="107" s="1"/>
  <c r="CX46" i="107" s="1"/>
  <c r="CY46" i="107" s="1"/>
  <c r="CZ46" i="107" s="1"/>
  <c r="DA46" i="107" s="1"/>
  <c r="DB46" i="107" s="1"/>
  <c r="DC46" i="107" s="1"/>
  <c r="DD46" i="107" s="1"/>
  <c r="DE46" i="107" s="1"/>
  <c r="DF46" i="107" s="1"/>
  <c r="DG46" i="107" s="1"/>
  <c r="DH46" i="107" s="1"/>
  <c r="DI46" i="107" s="1"/>
  <c r="DJ46" i="107" s="1"/>
  <c r="DK46" i="107" s="1"/>
  <c r="DL46" i="107" s="1"/>
  <c r="DM46" i="107" s="1"/>
  <c r="DN46" i="107" s="1"/>
  <c r="DO46" i="107" s="1"/>
  <c r="DP46" i="107" s="1"/>
  <c r="DQ46" i="107" s="1"/>
  <c r="DR46" i="107" s="1"/>
  <c r="DS46" i="107" s="1"/>
  <c r="DT46" i="107" s="1"/>
  <c r="DU46" i="107" s="1"/>
  <c r="DV46" i="107" s="1"/>
  <c r="DW46" i="107" s="1"/>
  <c r="DX46" i="107" s="1"/>
  <c r="DY46" i="107" s="1"/>
  <c r="DZ46" i="107" s="1"/>
  <c r="EA46" i="107" s="1"/>
  <c r="EB46" i="107" s="1"/>
  <c r="EC46" i="107" s="1"/>
  <c r="ED46" i="107" s="1"/>
  <c r="EE46" i="107" s="1"/>
  <c r="EF46" i="107" s="1"/>
  <c r="EG46" i="107" s="1"/>
  <c r="EH46" i="107" s="1"/>
  <c r="EI46" i="107" s="1"/>
  <c r="EJ46" i="107" s="1"/>
  <c r="EK46" i="107" s="1"/>
  <c r="EL46" i="107" s="1"/>
  <c r="EM46" i="107" s="1"/>
  <c r="EN46" i="107" s="1"/>
  <c r="EO46" i="107" s="1"/>
  <c r="EP46" i="107" s="1"/>
  <c r="EQ46" i="107" s="1"/>
  <c r="ER46" i="107" s="1"/>
  <c r="ES46" i="107" s="1"/>
  <c r="ET46" i="107" s="1"/>
  <c r="EU46" i="107" s="1"/>
  <c r="EV46" i="107" s="1"/>
  <c r="EW46" i="107" s="1"/>
  <c r="EX46" i="107" s="1"/>
  <c r="EY46" i="107" s="1"/>
  <c r="EZ46" i="107" s="1"/>
  <c r="FA46" i="107" s="1"/>
  <c r="FB46" i="107" s="1"/>
  <c r="FC46" i="107" s="1"/>
  <c r="FD46" i="107" s="1"/>
  <c r="FE46" i="107" s="1"/>
  <c r="FF46" i="107" s="1"/>
  <c r="FG46" i="107" s="1"/>
  <c r="FH46" i="107" s="1"/>
  <c r="FI46" i="107" s="1"/>
  <c r="FJ46" i="107" s="1"/>
  <c r="FK46" i="107" s="1"/>
  <c r="FL46" i="107" s="1"/>
  <c r="FM46" i="107" s="1"/>
  <c r="FN46" i="107" s="1"/>
  <c r="FO46" i="107" s="1"/>
  <c r="FP46" i="107" s="1"/>
  <c r="FQ46" i="107" s="1"/>
  <c r="FR46" i="107" s="1"/>
  <c r="FS46" i="107" s="1"/>
  <c r="FT46" i="107" s="1"/>
  <c r="FU46" i="107" s="1"/>
  <c r="FV46" i="107" s="1"/>
  <c r="FW46" i="107" s="1"/>
  <c r="FX46" i="107" s="1"/>
  <c r="FY46" i="107" s="1"/>
  <c r="FZ46" i="107" s="1"/>
  <c r="GA46" i="107" s="1"/>
  <c r="GB46" i="107" s="1"/>
  <c r="GC46" i="107" s="1"/>
  <c r="GD46" i="107" s="1"/>
  <c r="GE46" i="107" s="1"/>
  <c r="GF46" i="107" s="1"/>
  <c r="GG46" i="107" s="1"/>
  <c r="GH46" i="107" s="1"/>
  <c r="GI46" i="107" s="1"/>
  <c r="GJ46" i="107" s="1"/>
  <c r="GK46" i="107" s="1"/>
  <c r="GL46" i="107" s="1"/>
  <c r="GM46" i="107" s="1"/>
  <c r="GN46" i="107" s="1"/>
  <c r="GO46" i="107" s="1"/>
  <c r="GP46" i="107" s="1"/>
  <c r="GQ46" i="107" s="1"/>
  <c r="GR46" i="107" s="1"/>
  <c r="GS46" i="107" s="1"/>
  <c r="GT46" i="107" s="1"/>
  <c r="GU46" i="107" s="1"/>
  <c r="GV46" i="107" s="1"/>
  <c r="GW46" i="107" s="1"/>
  <c r="GX46" i="107" s="1"/>
  <c r="GY46" i="107" s="1"/>
  <c r="GZ46" i="107" s="1"/>
  <c r="HA46" i="107" s="1"/>
  <c r="HB46" i="107" s="1"/>
  <c r="HC46" i="107" s="1"/>
  <c r="HD46" i="107" s="1"/>
  <c r="HE46" i="107" s="1"/>
  <c r="HF46" i="107" s="1"/>
  <c r="HG46" i="107" s="1"/>
  <c r="HH46" i="107" s="1"/>
  <c r="HI46" i="107" s="1"/>
  <c r="HJ46" i="107" s="1"/>
  <c r="BU10" i="107"/>
  <c r="BQ19" i="107"/>
  <c r="BS12" i="107"/>
  <c r="BM24" i="107"/>
  <c r="X95" i="106"/>
  <c r="F28" i="108"/>
  <c r="BO21" i="107"/>
  <c r="AS20" i="115" l="1"/>
  <c r="AS76" i="87"/>
  <c r="AS44" i="115"/>
  <c r="AT83" i="106"/>
  <c r="AT67" i="106" s="1"/>
  <c r="B48" i="107" s="1"/>
  <c r="AU48" i="107" s="1"/>
  <c r="AW45" i="107"/>
  <c r="BV10" i="107"/>
  <c r="BN24" i="107"/>
  <c r="BT12" i="107"/>
  <c r="BP21" i="107"/>
  <c r="C29" i="108"/>
  <c r="BR19" i="107"/>
  <c r="AV48" i="107" l="1"/>
  <c r="AW48" i="107" s="1"/>
  <c r="AX48" i="107" s="1"/>
  <c r="AY48" i="107" s="1"/>
  <c r="AZ48" i="107" s="1"/>
  <c r="BA48" i="107" s="1"/>
  <c r="BB48" i="107" s="1"/>
  <c r="BC48" i="107" s="1"/>
  <c r="BD48" i="107" s="1"/>
  <c r="BE48" i="107" s="1"/>
  <c r="BF48" i="107" s="1"/>
  <c r="BG48" i="107" s="1"/>
  <c r="BH48" i="107" s="1"/>
  <c r="BI48" i="107" s="1"/>
  <c r="BJ48" i="107" s="1"/>
  <c r="BK48" i="107" s="1"/>
  <c r="BL48" i="107" s="1"/>
  <c r="BM48" i="107" s="1"/>
  <c r="BN48" i="107" s="1"/>
  <c r="BO48" i="107" s="1"/>
  <c r="BP48" i="107" s="1"/>
  <c r="BQ48" i="107" s="1"/>
  <c r="BR48" i="107" s="1"/>
  <c r="BS48" i="107" s="1"/>
  <c r="BT48" i="107" s="1"/>
  <c r="BU48" i="107" s="1"/>
  <c r="BV48" i="107" s="1"/>
  <c r="BW48" i="107" s="1"/>
  <c r="BX48" i="107" s="1"/>
  <c r="BY48" i="107" s="1"/>
  <c r="BZ48" i="107" s="1"/>
  <c r="CA48" i="107" s="1"/>
  <c r="CB48" i="107" s="1"/>
  <c r="CC48" i="107" s="1"/>
  <c r="CD48" i="107" s="1"/>
  <c r="CE48" i="107" s="1"/>
  <c r="CF48" i="107" s="1"/>
  <c r="CG48" i="107" s="1"/>
  <c r="CH48" i="107" s="1"/>
  <c r="CI48" i="107" s="1"/>
  <c r="CJ48" i="107" s="1"/>
  <c r="CK48" i="107" s="1"/>
  <c r="CL48" i="107" s="1"/>
  <c r="CM48" i="107" s="1"/>
  <c r="CN48" i="107" s="1"/>
  <c r="CO48" i="107" s="1"/>
  <c r="CP48" i="107" s="1"/>
  <c r="CQ48" i="107" s="1"/>
  <c r="CR48" i="107" s="1"/>
  <c r="CS48" i="107" s="1"/>
  <c r="CT48" i="107" s="1"/>
  <c r="CU48" i="107" s="1"/>
  <c r="CV48" i="107" s="1"/>
  <c r="CW48" i="107" s="1"/>
  <c r="CX48" i="107" s="1"/>
  <c r="CY48" i="107" s="1"/>
  <c r="CZ48" i="107" s="1"/>
  <c r="DA48" i="107" s="1"/>
  <c r="DB48" i="107" s="1"/>
  <c r="DC48" i="107" s="1"/>
  <c r="DD48" i="107" s="1"/>
  <c r="DE48" i="107" s="1"/>
  <c r="DF48" i="107" s="1"/>
  <c r="DG48" i="107" s="1"/>
  <c r="DH48" i="107" s="1"/>
  <c r="DI48" i="107" s="1"/>
  <c r="DJ48" i="107" s="1"/>
  <c r="DK48" i="107" s="1"/>
  <c r="DL48" i="107" s="1"/>
  <c r="DM48" i="107" s="1"/>
  <c r="DN48" i="107" s="1"/>
  <c r="DO48" i="107" s="1"/>
  <c r="DP48" i="107" s="1"/>
  <c r="DQ48" i="107" s="1"/>
  <c r="DR48" i="107" s="1"/>
  <c r="DS48" i="107" s="1"/>
  <c r="DT48" i="107" s="1"/>
  <c r="DU48" i="107" s="1"/>
  <c r="DV48" i="107" s="1"/>
  <c r="DW48" i="107" s="1"/>
  <c r="DX48" i="107" s="1"/>
  <c r="DY48" i="107" s="1"/>
  <c r="DZ48" i="107" s="1"/>
  <c r="EA48" i="107" s="1"/>
  <c r="EB48" i="107" s="1"/>
  <c r="EC48" i="107" s="1"/>
  <c r="ED48" i="107" s="1"/>
  <c r="EE48" i="107" s="1"/>
  <c r="EF48" i="107" s="1"/>
  <c r="EG48" i="107" s="1"/>
  <c r="EH48" i="107" s="1"/>
  <c r="EI48" i="107" s="1"/>
  <c r="EJ48" i="107" s="1"/>
  <c r="EK48" i="107" s="1"/>
  <c r="EL48" i="107" s="1"/>
  <c r="EM48" i="107" s="1"/>
  <c r="EN48" i="107" s="1"/>
  <c r="EO48" i="107" s="1"/>
  <c r="EP48" i="107" s="1"/>
  <c r="EQ48" i="107" s="1"/>
  <c r="ER48" i="107" s="1"/>
  <c r="ES48" i="107" s="1"/>
  <c r="ET48" i="107" s="1"/>
  <c r="EU48" i="107" s="1"/>
  <c r="EV48" i="107" s="1"/>
  <c r="EW48" i="107" s="1"/>
  <c r="EX48" i="107" s="1"/>
  <c r="EY48" i="107" s="1"/>
  <c r="EZ48" i="107" s="1"/>
  <c r="FA48" i="107" s="1"/>
  <c r="FB48" i="107" s="1"/>
  <c r="FC48" i="107" s="1"/>
  <c r="FD48" i="107" s="1"/>
  <c r="FE48" i="107" s="1"/>
  <c r="FF48" i="107" s="1"/>
  <c r="FG48" i="107" s="1"/>
  <c r="FH48" i="107" s="1"/>
  <c r="FI48" i="107" s="1"/>
  <c r="FJ48" i="107" s="1"/>
  <c r="FK48" i="107" s="1"/>
  <c r="FL48" i="107" s="1"/>
  <c r="FM48" i="107" s="1"/>
  <c r="FN48" i="107" s="1"/>
  <c r="FO48" i="107" s="1"/>
  <c r="FP48" i="107" s="1"/>
  <c r="FQ48" i="107" s="1"/>
  <c r="FR48" i="107" s="1"/>
  <c r="FS48" i="107" s="1"/>
  <c r="FT48" i="107" s="1"/>
  <c r="FU48" i="107" s="1"/>
  <c r="FV48" i="107" s="1"/>
  <c r="FW48" i="107" s="1"/>
  <c r="FX48" i="107" s="1"/>
  <c r="FY48" i="107" s="1"/>
  <c r="FZ48" i="107" s="1"/>
  <c r="GA48" i="107" s="1"/>
  <c r="GB48" i="107" s="1"/>
  <c r="GC48" i="107" s="1"/>
  <c r="GD48" i="107" s="1"/>
  <c r="GE48" i="107" s="1"/>
  <c r="GF48" i="107" s="1"/>
  <c r="GG48" i="107" s="1"/>
  <c r="GH48" i="107" s="1"/>
  <c r="GI48" i="107" s="1"/>
  <c r="GJ48" i="107" s="1"/>
  <c r="GK48" i="107" s="1"/>
  <c r="GL48" i="107" s="1"/>
  <c r="GM48" i="107" s="1"/>
  <c r="GN48" i="107" s="1"/>
  <c r="GO48" i="107" s="1"/>
  <c r="GP48" i="107" s="1"/>
  <c r="GQ48" i="107" s="1"/>
  <c r="GR48" i="107" s="1"/>
  <c r="GS48" i="107" s="1"/>
  <c r="GT48" i="107" s="1"/>
  <c r="GU48" i="107" s="1"/>
  <c r="GV48" i="107" s="1"/>
  <c r="GW48" i="107" s="1"/>
  <c r="GX48" i="107" s="1"/>
  <c r="GY48" i="107" s="1"/>
  <c r="GZ48" i="107" s="1"/>
  <c r="HA48" i="107" s="1"/>
  <c r="HB48" i="107" s="1"/>
  <c r="HC48" i="107" s="1"/>
  <c r="HD48" i="107" s="1"/>
  <c r="HE48" i="107" s="1"/>
  <c r="HF48" i="107" s="1"/>
  <c r="HG48" i="107" s="1"/>
  <c r="HH48" i="107" s="1"/>
  <c r="HI48" i="107" s="1"/>
  <c r="HJ48" i="107" s="1"/>
  <c r="AU2" i="107"/>
  <c r="AT55" i="106" s="1"/>
  <c r="AX45" i="107"/>
  <c r="D29" i="108"/>
  <c r="Y56" i="106"/>
  <c r="BO24" i="107"/>
  <c r="BU12" i="107"/>
  <c r="BW10" i="107"/>
  <c r="BS19" i="107"/>
  <c r="BQ21" i="107"/>
  <c r="AU83" i="106" l="1"/>
  <c r="AU67" i="106" s="1"/>
  <c r="B49" i="107" s="1"/>
  <c r="AV49" i="107" s="1"/>
  <c r="AW49" i="107" s="1"/>
  <c r="AX49" i="107" s="1"/>
  <c r="AY49" i="107" s="1"/>
  <c r="AZ49" i="107" s="1"/>
  <c r="BA49" i="107" s="1"/>
  <c r="BB49" i="107" s="1"/>
  <c r="BC49" i="107" s="1"/>
  <c r="BD49" i="107" s="1"/>
  <c r="BE49" i="107" s="1"/>
  <c r="BF49" i="107" s="1"/>
  <c r="BG49" i="107" s="1"/>
  <c r="BH49" i="107" s="1"/>
  <c r="BI49" i="107" s="1"/>
  <c r="BJ49" i="107" s="1"/>
  <c r="BK49" i="107" s="1"/>
  <c r="BL49" i="107" s="1"/>
  <c r="BM49" i="107" s="1"/>
  <c r="BN49" i="107" s="1"/>
  <c r="BO49" i="107" s="1"/>
  <c r="BP49" i="107" s="1"/>
  <c r="BQ49" i="107" s="1"/>
  <c r="BR49" i="107" s="1"/>
  <c r="BS49" i="107" s="1"/>
  <c r="BT49" i="107" s="1"/>
  <c r="BU49" i="107" s="1"/>
  <c r="BV49" i="107" s="1"/>
  <c r="BW49" i="107" s="1"/>
  <c r="BX49" i="107" s="1"/>
  <c r="BY49" i="107" s="1"/>
  <c r="BZ49" i="107" s="1"/>
  <c r="CA49" i="107" s="1"/>
  <c r="CB49" i="107" s="1"/>
  <c r="CC49" i="107" s="1"/>
  <c r="CD49" i="107" s="1"/>
  <c r="CE49" i="107" s="1"/>
  <c r="CF49" i="107" s="1"/>
  <c r="CG49" i="107" s="1"/>
  <c r="CH49" i="107" s="1"/>
  <c r="CI49" i="107" s="1"/>
  <c r="CJ49" i="107" s="1"/>
  <c r="CK49" i="107" s="1"/>
  <c r="CL49" i="107" s="1"/>
  <c r="CM49" i="107" s="1"/>
  <c r="CN49" i="107" s="1"/>
  <c r="CO49" i="107" s="1"/>
  <c r="CP49" i="107" s="1"/>
  <c r="CQ49" i="107" s="1"/>
  <c r="CR49" i="107" s="1"/>
  <c r="CS49" i="107" s="1"/>
  <c r="CT49" i="107" s="1"/>
  <c r="CU49" i="107" s="1"/>
  <c r="CV49" i="107" s="1"/>
  <c r="CW49" i="107" s="1"/>
  <c r="CX49" i="107" s="1"/>
  <c r="CY49" i="107" s="1"/>
  <c r="CZ49" i="107" s="1"/>
  <c r="DA49" i="107" s="1"/>
  <c r="DB49" i="107" s="1"/>
  <c r="DC49" i="107" s="1"/>
  <c r="DD49" i="107" s="1"/>
  <c r="DE49" i="107" s="1"/>
  <c r="DF49" i="107" s="1"/>
  <c r="DG49" i="107" s="1"/>
  <c r="DH49" i="107" s="1"/>
  <c r="DI49" i="107" s="1"/>
  <c r="DJ49" i="107" s="1"/>
  <c r="DK49" i="107" s="1"/>
  <c r="DL49" i="107" s="1"/>
  <c r="DM49" i="107" s="1"/>
  <c r="DN49" i="107" s="1"/>
  <c r="DO49" i="107" s="1"/>
  <c r="DP49" i="107" s="1"/>
  <c r="DQ49" i="107" s="1"/>
  <c r="DR49" i="107" s="1"/>
  <c r="DS49" i="107" s="1"/>
  <c r="DT49" i="107" s="1"/>
  <c r="DU49" i="107" s="1"/>
  <c r="DV49" i="107" s="1"/>
  <c r="DW49" i="107" s="1"/>
  <c r="DX49" i="107" s="1"/>
  <c r="DY49" i="107" s="1"/>
  <c r="DZ49" i="107" s="1"/>
  <c r="EA49" i="107" s="1"/>
  <c r="EB49" i="107" s="1"/>
  <c r="EC49" i="107" s="1"/>
  <c r="ED49" i="107" s="1"/>
  <c r="EE49" i="107" s="1"/>
  <c r="EF49" i="107" s="1"/>
  <c r="EG49" i="107" s="1"/>
  <c r="EH49" i="107" s="1"/>
  <c r="EI49" i="107" s="1"/>
  <c r="EJ49" i="107" s="1"/>
  <c r="EK49" i="107" s="1"/>
  <c r="EL49" i="107" s="1"/>
  <c r="EM49" i="107" s="1"/>
  <c r="EN49" i="107" s="1"/>
  <c r="EO49" i="107" s="1"/>
  <c r="EP49" i="107" s="1"/>
  <c r="EQ49" i="107" s="1"/>
  <c r="ER49" i="107" s="1"/>
  <c r="ES49" i="107" s="1"/>
  <c r="ET49" i="107" s="1"/>
  <c r="EU49" i="107" s="1"/>
  <c r="EV49" i="107" s="1"/>
  <c r="EW49" i="107" s="1"/>
  <c r="EX49" i="107" s="1"/>
  <c r="EY49" i="107" s="1"/>
  <c r="EZ49" i="107" s="1"/>
  <c r="FA49" i="107" s="1"/>
  <c r="FB49" i="107" s="1"/>
  <c r="FC49" i="107" s="1"/>
  <c r="FD49" i="107" s="1"/>
  <c r="FE49" i="107" s="1"/>
  <c r="FF49" i="107" s="1"/>
  <c r="FG49" i="107" s="1"/>
  <c r="FH49" i="107" s="1"/>
  <c r="FI49" i="107" s="1"/>
  <c r="FJ49" i="107" s="1"/>
  <c r="FK49" i="107" s="1"/>
  <c r="FL49" i="107" s="1"/>
  <c r="FM49" i="107" s="1"/>
  <c r="FN49" i="107" s="1"/>
  <c r="FO49" i="107" s="1"/>
  <c r="FP49" i="107" s="1"/>
  <c r="FQ49" i="107" s="1"/>
  <c r="FR49" i="107" s="1"/>
  <c r="FS49" i="107" s="1"/>
  <c r="FT49" i="107" s="1"/>
  <c r="FU49" i="107" s="1"/>
  <c r="FV49" i="107" s="1"/>
  <c r="FW49" i="107" s="1"/>
  <c r="FX49" i="107" s="1"/>
  <c r="FY49" i="107" s="1"/>
  <c r="FZ49" i="107" s="1"/>
  <c r="GA49" i="107" s="1"/>
  <c r="GB49" i="107" s="1"/>
  <c r="GC49" i="107" s="1"/>
  <c r="GD49" i="107" s="1"/>
  <c r="GE49" i="107" s="1"/>
  <c r="GF49" i="107" s="1"/>
  <c r="GG49" i="107" s="1"/>
  <c r="GH49" i="107" s="1"/>
  <c r="GI49" i="107" s="1"/>
  <c r="GJ49" i="107" s="1"/>
  <c r="GK49" i="107" s="1"/>
  <c r="GL49" i="107" s="1"/>
  <c r="GM49" i="107" s="1"/>
  <c r="GN49" i="107" s="1"/>
  <c r="GO49" i="107" s="1"/>
  <c r="GP49" i="107" s="1"/>
  <c r="GQ49" i="107" s="1"/>
  <c r="GR49" i="107" s="1"/>
  <c r="GS49" i="107" s="1"/>
  <c r="GT49" i="107" s="1"/>
  <c r="GU49" i="107" s="1"/>
  <c r="GV49" i="107" s="1"/>
  <c r="GW49" i="107" s="1"/>
  <c r="GX49" i="107" s="1"/>
  <c r="GY49" i="107" s="1"/>
  <c r="GZ49" i="107" s="1"/>
  <c r="HA49" i="107" s="1"/>
  <c r="HB49" i="107" s="1"/>
  <c r="HC49" i="107" s="1"/>
  <c r="HD49" i="107" s="1"/>
  <c r="HE49" i="107" s="1"/>
  <c r="HF49" i="107" s="1"/>
  <c r="HG49" i="107" s="1"/>
  <c r="HH49" i="107" s="1"/>
  <c r="HI49" i="107" s="1"/>
  <c r="HJ49" i="107" s="1"/>
  <c r="AT10" i="112"/>
  <c r="AT10" i="115"/>
  <c r="AT32" i="115"/>
  <c r="AT30" i="115" s="1"/>
  <c r="AT10" i="100"/>
  <c r="AT10" i="109"/>
  <c r="AT10" i="106"/>
  <c r="AY45" i="107"/>
  <c r="AZ45" i="107" s="1"/>
  <c r="BA45" i="107" s="1"/>
  <c r="BB45" i="107" s="1"/>
  <c r="BC45" i="107" s="1"/>
  <c r="BD45" i="107" s="1"/>
  <c r="BE45" i="107" s="1"/>
  <c r="BF45" i="107" s="1"/>
  <c r="BG45" i="107" s="1"/>
  <c r="BH45" i="107" s="1"/>
  <c r="BI45" i="107" s="1"/>
  <c r="BJ45" i="107" s="1"/>
  <c r="BK45" i="107" s="1"/>
  <c r="BL45" i="107" s="1"/>
  <c r="BM45" i="107" s="1"/>
  <c r="BN45" i="107" s="1"/>
  <c r="BO45" i="107" s="1"/>
  <c r="BP45" i="107" s="1"/>
  <c r="BQ45" i="107" s="1"/>
  <c r="BR45" i="107" s="1"/>
  <c r="BS45" i="107" s="1"/>
  <c r="BT45" i="107" s="1"/>
  <c r="BU45" i="107" s="1"/>
  <c r="BV45" i="107" s="1"/>
  <c r="BW45" i="107" s="1"/>
  <c r="BX45" i="107" s="1"/>
  <c r="BY45" i="107" s="1"/>
  <c r="BZ45" i="107" s="1"/>
  <c r="CA45" i="107" s="1"/>
  <c r="CB45" i="107" s="1"/>
  <c r="CC45" i="107" s="1"/>
  <c r="CD45" i="107" s="1"/>
  <c r="CE45" i="107" s="1"/>
  <c r="CF45" i="107" s="1"/>
  <c r="CG45" i="107" s="1"/>
  <c r="CH45" i="107" s="1"/>
  <c r="CI45" i="107" s="1"/>
  <c r="CJ45" i="107" s="1"/>
  <c r="CK45" i="107" s="1"/>
  <c r="CL45" i="107" s="1"/>
  <c r="CM45" i="107" s="1"/>
  <c r="CN45" i="107" s="1"/>
  <c r="CO45" i="107" s="1"/>
  <c r="CP45" i="107" s="1"/>
  <c r="CQ45" i="107" s="1"/>
  <c r="CR45" i="107" s="1"/>
  <c r="CS45" i="107" s="1"/>
  <c r="CT45" i="107" s="1"/>
  <c r="CU45" i="107" s="1"/>
  <c r="CV45" i="107" s="1"/>
  <c r="CW45" i="107" s="1"/>
  <c r="CX45" i="107" s="1"/>
  <c r="CY45" i="107" s="1"/>
  <c r="CZ45" i="107" s="1"/>
  <c r="DA45" i="107" s="1"/>
  <c r="DB45" i="107" s="1"/>
  <c r="DC45" i="107" s="1"/>
  <c r="DD45" i="107" s="1"/>
  <c r="DE45" i="107" s="1"/>
  <c r="DF45" i="107" s="1"/>
  <c r="DG45" i="107" s="1"/>
  <c r="DH45" i="107" s="1"/>
  <c r="DI45" i="107" s="1"/>
  <c r="DJ45" i="107" s="1"/>
  <c r="DK45" i="107" s="1"/>
  <c r="DL45" i="107" s="1"/>
  <c r="DM45" i="107" s="1"/>
  <c r="DN45" i="107" s="1"/>
  <c r="DO45" i="107" s="1"/>
  <c r="DP45" i="107" s="1"/>
  <c r="DQ45" i="107" s="1"/>
  <c r="DR45" i="107" s="1"/>
  <c r="DS45" i="107" s="1"/>
  <c r="DT45" i="107" s="1"/>
  <c r="DU45" i="107" s="1"/>
  <c r="DV45" i="107" s="1"/>
  <c r="DW45" i="107" s="1"/>
  <c r="DX45" i="107" s="1"/>
  <c r="DY45" i="107" s="1"/>
  <c r="DZ45" i="107" s="1"/>
  <c r="EA45" i="107" s="1"/>
  <c r="EB45" i="107" s="1"/>
  <c r="EC45" i="107" s="1"/>
  <c r="ED45" i="107" s="1"/>
  <c r="EE45" i="107" s="1"/>
  <c r="EF45" i="107" s="1"/>
  <c r="EG45" i="107" s="1"/>
  <c r="EH45" i="107" s="1"/>
  <c r="EI45" i="107" s="1"/>
  <c r="EJ45" i="107" s="1"/>
  <c r="EK45" i="107" s="1"/>
  <c r="EL45" i="107" s="1"/>
  <c r="EM45" i="107" s="1"/>
  <c r="EN45" i="107" s="1"/>
  <c r="EO45" i="107" s="1"/>
  <c r="EP45" i="107" s="1"/>
  <c r="EQ45" i="107" s="1"/>
  <c r="ER45" i="107" s="1"/>
  <c r="ES45" i="107" s="1"/>
  <c r="ET45" i="107" s="1"/>
  <c r="EU45" i="107" s="1"/>
  <c r="EV45" i="107" s="1"/>
  <c r="EW45" i="107" s="1"/>
  <c r="EX45" i="107" s="1"/>
  <c r="EY45" i="107" s="1"/>
  <c r="EZ45" i="107" s="1"/>
  <c r="FA45" i="107" s="1"/>
  <c r="FB45" i="107" s="1"/>
  <c r="FC45" i="107" s="1"/>
  <c r="FD45" i="107" s="1"/>
  <c r="FE45" i="107" s="1"/>
  <c r="FF45" i="107" s="1"/>
  <c r="FG45" i="107" s="1"/>
  <c r="FH45" i="107" s="1"/>
  <c r="FI45" i="107" s="1"/>
  <c r="FJ45" i="107" s="1"/>
  <c r="FK45" i="107" s="1"/>
  <c r="FL45" i="107" s="1"/>
  <c r="FM45" i="107" s="1"/>
  <c r="FN45" i="107" s="1"/>
  <c r="FO45" i="107" s="1"/>
  <c r="FP45" i="107" s="1"/>
  <c r="FQ45" i="107" s="1"/>
  <c r="FR45" i="107" s="1"/>
  <c r="FS45" i="107" s="1"/>
  <c r="FT45" i="107" s="1"/>
  <c r="FU45" i="107" s="1"/>
  <c r="FV45" i="107" s="1"/>
  <c r="FW45" i="107" s="1"/>
  <c r="FX45" i="107" s="1"/>
  <c r="FY45" i="107" s="1"/>
  <c r="FZ45" i="107" s="1"/>
  <c r="GA45" i="107" s="1"/>
  <c r="GB45" i="107" s="1"/>
  <c r="GC45" i="107" s="1"/>
  <c r="GD45" i="107" s="1"/>
  <c r="GE45" i="107" s="1"/>
  <c r="GF45" i="107" s="1"/>
  <c r="GG45" i="107" s="1"/>
  <c r="GH45" i="107" s="1"/>
  <c r="GI45" i="107" s="1"/>
  <c r="GJ45" i="107" s="1"/>
  <c r="GK45" i="107" s="1"/>
  <c r="GL45" i="107" s="1"/>
  <c r="GM45" i="107" s="1"/>
  <c r="GN45" i="107" s="1"/>
  <c r="GO45" i="107" s="1"/>
  <c r="GP45" i="107" s="1"/>
  <c r="GQ45" i="107" s="1"/>
  <c r="GR45" i="107" s="1"/>
  <c r="GS45" i="107" s="1"/>
  <c r="GT45" i="107" s="1"/>
  <c r="GU45" i="107" s="1"/>
  <c r="GV45" i="107" s="1"/>
  <c r="GW45" i="107" s="1"/>
  <c r="GX45" i="107" s="1"/>
  <c r="GY45" i="107" s="1"/>
  <c r="GZ45" i="107" s="1"/>
  <c r="HA45" i="107" s="1"/>
  <c r="HB45" i="107" s="1"/>
  <c r="HC45" i="107" s="1"/>
  <c r="HD45" i="107" s="1"/>
  <c r="HE45" i="107" s="1"/>
  <c r="HF45" i="107" s="1"/>
  <c r="HG45" i="107" s="1"/>
  <c r="HH45" i="107" s="1"/>
  <c r="HI45" i="107" s="1"/>
  <c r="HJ45" i="107" s="1"/>
  <c r="BP24" i="107"/>
  <c r="BT19" i="107"/>
  <c r="BR21" i="107"/>
  <c r="BV12" i="107"/>
  <c r="BX10" i="107"/>
  <c r="Y91" i="106"/>
  <c r="E29" i="108"/>
  <c r="AT47" i="115" l="1"/>
  <c r="AT20" i="115"/>
  <c r="AU10" i="112"/>
  <c r="AU10" i="100"/>
  <c r="AU10" i="106"/>
  <c r="AU10" i="109"/>
  <c r="AU10" i="115"/>
  <c r="AU32" i="115"/>
  <c r="AU30" i="115" s="1"/>
  <c r="AV2" i="107"/>
  <c r="AU55" i="106" s="1"/>
  <c r="AT76" i="87"/>
  <c r="AT102" i="87"/>
  <c r="AT44" i="115"/>
  <c r="AT45" i="115"/>
  <c r="Y95" i="106"/>
  <c r="F29" i="108"/>
  <c r="BY10" i="107"/>
  <c r="BS21" i="107"/>
  <c r="BU19" i="107"/>
  <c r="BW12" i="107"/>
  <c r="BQ24" i="107"/>
  <c r="AV83" i="106" l="1"/>
  <c r="AV67" i="106" s="1"/>
  <c r="B50" i="107" s="1"/>
  <c r="AW50" i="107" s="1"/>
  <c r="AX50" i="107" s="1"/>
  <c r="AU76" i="87"/>
  <c r="AU102" i="87"/>
  <c r="AU20" i="115"/>
  <c r="AU47" i="115"/>
  <c r="AU44" i="115"/>
  <c r="AU45" i="115"/>
  <c r="BV19" i="107"/>
  <c r="BX12" i="107"/>
  <c r="BZ10" i="107"/>
  <c r="C30" i="108"/>
  <c r="BR24" i="107"/>
  <c r="BT21" i="107"/>
  <c r="AV10" i="112" l="1"/>
  <c r="AV10" i="106"/>
  <c r="AV10" i="109"/>
  <c r="AV32" i="115"/>
  <c r="AV30" i="115" s="1"/>
  <c r="AV10" i="100"/>
  <c r="AV10" i="115"/>
  <c r="AV20" i="115" s="1"/>
  <c r="AW2" i="107"/>
  <c r="AV55" i="106" s="1"/>
  <c r="AX83" i="106"/>
  <c r="AX67" i="106" s="1"/>
  <c r="B52" i="107" s="1"/>
  <c r="AY52" i="107" s="1"/>
  <c r="AZ52" i="107" s="1"/>
  <c r="BA52" i="107" s="1"/>
  <c r="BB52" i="107" s="1"/>
  <c r="BC52" i="107" s="1"/>
  <c r="BD52" i="107" s="1"/>
  <c r="BE52" i="107" s="1"/>
  <c r="BF52" i="107" s="1"/>
  <c r="BG52" i="107" s="1"/>
  <c r="BH52" i="107" s="1"/>
  <c r="BI52" i="107" s="1"/>
  <c r="BJ52" i="107" s="1"/>
  <c r="BK52" i="107" s="1"/>
  <c r="BL52" i="107" s="1"/>
  <c r="BM52" i="107" s="1"/>
  <c r="BN52" i="107" s="1"/>
  <c r="BO52" i="107" s="1"/>
  <c r="BP52" i="107" s="1"/>
  <c r="BQ52" i="107" s="1"/>
  <c r="BR52" i="107" s="1"/>
  <c r="BS52" i="107" s="1"/>
  <c r="BT52" i="107" s="1"/>
  <c r="BU52" i="107" s="1"/>
  <c r="BV52" i="107" s="1"/>
  <c r="BW52" i="107" s="1"/>
  <c r="BX52" i="107" s="1"/>
  <c r="BY52" i="107" s="1"/>
  <c r="BZ52" i="107" s="1"/>
  <c r="CA52" i="107" s="1"/>
  <c r="CB52" i="107" s="1"/>
  <c r="CC52" i="107" s="1"/>
  <c r="CD52" i="107" s="1"/>
  <c r="CE52" i="107" s="1"/>
  <c r="CF52" i="107" s="1"/>
  <c r="CG52" i="107" s="1"/>
  <c r="CH52" i="107" s="1"/>
  <c r="CI52" i="107" s="1"/>
  <c r="CJ52" i="107" s="1"/>
  <c r="CK52" i="107" s="1"/>
  <c r="CL52" i="107" s="1"/>
  <c r="CM52" i="107" s="1"/>
  <c r="CN52" i="107" s="1"/>
  <c r="CO52" i="107" s="1"/>
  <c r="CP52" i="107" s="1"/>
  <c r="CQ52" i="107" s="1"/>
  <c r="CR52" i="107" s="1"/>
  <c r="CS52" i="107" s="1"/>
  <c r="CT52" i="107" s="1"/>
  <c r="CU52" i="107" s="1"/>
  <c r="CV52" i="107" s="1"/>
  <c r="CW52" i="107" s="1"/>
  <c r="CX52" i="107" s="1"/>
  <c r="CY52" i="107" s="1"/>
  <c r="CZ52" i="107" s="1"/>
  <c r="DA52" i="107" s="1"/>
  <c r="DB52" i="107" s="1"/>
  <c r="DC52" i="107" s="1"/>
  <c r="DD52" i="107" s="1"/>
  <c r="DE52" i="107" s="1"/>
  <c r="DF52" i="107" s="1"/>
  <c r="DG52" i="107" s="1"/>
  <c r="DH52" i="107" s="1"/>
  <c r="DI52" i="107" s="1"/>
  <c r="DJ52" i="107" s="1"/>
  <c r="DK52" i="107" s="1"/>
  <c r="DL52" i="107" s="1"/>
  <c r="DM52" i="107" s="1"/>
  <c r="DN52" i="107" s="1"/>
  <c r="DO52" i="107" s="1"/>
  <c r="DP52" i="107" s="1"/>
  <c r="DQ52" i="107" s="1"/>
  <c r="DR52" i="107" s="1"/>
  <c r="DS52" i="107" s="1"/>
  <c r="DT52" i="107" s="1"/>
  <c r="DU52" i="107" s="1"/>
  <c r="DV52" i="107" s="1"/>
  <c r="DW52" i="107" s="1"/>
  <c r="DX52" i="107" s="1"/>
  <c r="DY52" i="107" s="1"/>
  <c r="DZ52" i="107" s="1"/>
  <c r="EA52" i="107" s="1"/>
  <c r="EB52" i="107" s="1"/>
  <c r="EC52" i="107" s="1"/>
  <c r="ED52" i="107" s="1"/>
  <c r="EE52" i="107" s="1"/>
  <c r="EF52" i="107" s="1"/>
  <c r="EG52" i="107" s="1"/>
  <c r="EH52" i="107" s="1"/>
  <c r="EI52" i="107" s="1"/>
  <c r="EJ52" i="107" s="1"/>
  <c r="EK52" i="107" s="1"/>
  <c r="EL52" i="107" s="1"/>
  <c r="EM52" i="107" s="1"/>
  <c r="EN52" i="107" s="1"/>
  <c r="EO52" i="107" s="1"/>
  <c r="EP52" i="107" s="1"/>
  <c r="EQ52" i="107" s="1"/>
  <c r="ER52" i="107" s="1"/>
  <c r="ES52" i="107" s="1"/>
  <c r="ET52" i="107" s="1"/>
  <c r="EU52" i="107" s="1"/>
  <c r="EV52" i="107" s="1"/>
  <c r="EW52" i="107" s="1"/>
  <c r="EX52" i="107" s="1"/>
  <c r="EY52" i="107" s="1"/>
  <c r="EZ52" i="107" s="1"/>
  <c r="FA52" i="107" s="1"/>
  <c r="FB52" i="107" s="1"/>
  <c r="FC52" i="107" s="1"/>
  <c r="FD52" i="107" s="1"/>
  <c r="FE52" i="107" s="1"/>
  <c r="FF52" i="107" s="1"/>
  <c r="FG52" i="107" s="1"/>
  <c r="FH52" i="107" s="1"/>
  <c r="FI52" i="107" s="1"/>
  <c r="FJ52" i="107" s="1"/>
  <c r="FK52" i="107" s="1"/>
  <c r="FL52" i="107" s="1"/>
  <c r="FM52" i="107" s="1"/>
  <c r="FN52" i="107" s="1"/>
  <c r="FO52" i="107" s="1"/>
  <c r="FP52" i="107" s="1"/>
  <c r="FQ52" i="107" s="1"/>
  <c r="FR52" i="107" s="1"/>
  <c r="FS52" i="107" s="1"/>
  <c r="FT52" i="107" s="1"/>
  <c r="FU52" i="107" s="1"/>
  <c r="FV52" i="107" s="1"/>
  <c r="FW52" i="107" s="1"/>
  <c r="FX52" i="107" s="1"/>
  <c r="FY52" i="107" s="1"/>
  <c r="FZ52" i="107" s="1"/>
  <c r="GA52" i="107" s="1"/>
  <c r="GB52" i="107" s="1"/>
  <c r="GC52" i="107" s="1"/>
  <c r="GD52" i="107" s="1"/>
  <c r="GE52" i="107" s="1"/>
  <c r="GF52" i="107" s="1"/>
  <c r="GG52" i="107" s="1"/>
  <c r="GH52" i="107" s="1"/>
  <c r="GI52" i="107" s="1"/>
  <c r="GJ52" i="107" s="1"/>
  <c r="GK52" i="107" s="1"/>
  <c r="GL52" i="107" s="1"/>
  <c r="GM52" i="107" s="1"/>
  <c r="GN52" i="107" s="1"/>
  <c r="GO52" i="107" s="1"/>
  <c r="GP52" i="107" s="1"/>
  <c r="GQ52" i="107" s="1"/>
  <c r="GR52" i="107" s="1"/>
  <c r="GS52" i="107" s="1"/>
  <c r="GT52" i="107" s="1"/>
  <c r="GU52" i="107" s="1"/>
  <c r="GV52" i="107" s="1"/>
  <c r="GW52" i="107" s="1"/>
  <c r="GX52" i="107" s="1"/>
  <c r="GY52" i="107" s="1"/>
  <c r="GZ52" i="107" s="1"/>
  <c r="HA52" i="107" s="1"/>
  <c r="HB52" i="107" s="1"/>
  <c r="HC52" i="107" s="1"/>
  <c r="HD52" i="107" s="1"/>
  <c r="HE52" i="107" s="1"/>
  <c r="HF52" i="107" s="1"/>
  <c r="HG52" i="107" s="1"/>
  <c r="HH52" i="107" s="1"/>
  <c r="HI52" i="107" s="1"/>
  <c r="HJ52" i="107" s="1"/>
  <c r="AW83" i="106"/>
  <c r="AW67" i="106" s="1"/>
  <c r="B51" i="107" s="1"/>
  <c r="AX51" i="107" s="1"/>
  <c r="AY51" i="107" s="1"/>
  <c r="AZ51" i="107" s="1"/>
  <c r="BA51" i="107" s="1"/>
  <c r="BB51" i="107" s="1"/>
  <c r="BC51" i="107" s="1"/>
  <c r="BD51" i="107" s="1"/>
  <c r="BE51" i="107" s="1"/>
  <c r="BF51" i="107" s="1"/>
  <c r="BG51" i="107" s="1"/>
  <c r="BH51" i="107" s="1"/>
  <c r="BI51" i="107" s="1"/>
  <c r="BJ51" i="107" s="1"/>
  <c r="BK51" i="107" s="1"/>
  <c r="BL51" i="107" s="1"/>
  <c r="BM51" i="107" s="1"/>
  <c r="BN51" i="107" s="1"/>
  <c r="BO51" i="107" s="1"/>
  <c r="BP51" i="107" s="1"/>
  <c r="BQ51" i="107" s="1"/>
  <c r="BR51" i="107" s="1"/>
  <c r="BS51" i="107" s="1"/>
  <c r="BT51" i="107" s="1"/>
  <c r="BU51" i="107" s="1"/>
  <c r="BV51" i="107" s="1"/>
  <c r="BW51" i="107" s="1"/>
  <c r="BX51" i="107" s="1"/>
  <c r="BY51" i="107" s="1"/>
  <c r="BZ51" i="107" s="1"/>
  <c r="CA51" i="107" s="1"/>
  <c r="CB51" i="107" s="1"/>
  <c r="CC51" i="107" s="1"/>
  <c r="CD51" i="107" s="1"/>
  <c r="CE51" i="107" s="1"/>
  <c r="CF51" i="107" s="1"/>
  <c r="CG51" i="107" s="1"/>
  <c r="CH51" i="107" s="1"/>
  <c r="CI51" i="107" s="1"/>
  <c r="CJ51" i="107" s="1"/>
  <c r="CK51" i="107" s="1"/>
  <c r="CL51" i="107" s="1"/>
  <c r="CM51" i="107" s="1"/>
  <c r="CN51" i="107" s="1"/>
  <c r="CO51" i="107" s="1"/>
  <c r="CP51" i="107" s="1"/>
  <c r="CQ51" i="107" s="1"/>
  <c r="CR51" i="107" s="1"/>
  <c r="CS51" i="107" s="1"/>
  <c r="CT51" i="107" s="1"/>
  <c r="CU51" i="107" s="1"/>
  <c r="CV51" i="107" s="1"/>
  <c r="CW51" i="107" s="1"/>
  <c r="CX51" i="107" s="1"/>
  <c r="CY51" i="107" s="1"/>
  <c r="CZ51" i="107" s="1"/>
  <c r="DA51" i="107" s="1"/>
  <c r="DB51" i="107" s="1"/>
  <c r="DC51" i="107" s="1"/>
  <c r="DD51" i="107" s="1"/>
  <c r="DE51" i="107" s="1"/>
  <c r="DF51" i="107" s="1"/>
  <c r="DG51" i="107" s="1"/>
  <c r="DH51" i="107" s="1"/>
  <c r="DI51" i="107" s="1"/>
  <c r="DJ51" i="107" s="1"/>
  <c r="DK51" i="107" s="1"/>
  <c r="DL51" i="107" s="1"/>
  <c r="DM51" i="107" s="1"/>
  <c r="DN51" i="107" s="1"/>
  <c r="DO51" i="107" s="1"/>
  <c r="DP51" i="107" s="1"/>
  <c r="DQ51" i="107" s="1"/>
  <c r="DR51" i="107" s="1"/>
  <c r="DS51" i="107" s="1"/>
  <c r="DT51" i="107" s="1"/>
  <c r="DU51" i="107" s="1"/>
  <c r="DV51" i="107" s="1"/>
  <c r="DW51" i="107" s="1"/>
  <c r="DX51" i="107" s="1"/>
  <c r="DY51" i="107" s="1"/>
  <c r="DZ51" i="107" s="1"/>
  <c r="EA51" i="107" s="1"/>
  <c r="EB51" i="107" s="1"/>
  <c r="EC51" i="107" s="1"/>
  <c r="ED51" i="107" s="1"/>
  <c r="EE51" i="107" s="1"/>
  <c r="EF51" i="107" s="1"/>
  <c r="EG51" i="107" s="1"/>
  <c r="EH51" i="107" s="1"/>
  <c r="EI51" i="107" s="1"/>
  <c r="EJ51" i="107" s="1"/>
  <c r="EK51" i="107" s="1"/>
  <c r="EL51" i="107" s="1"/>
  <c r="EM51" i="107" s="1"/>
  <c r="EN51" i="107" s="1"/>
  <c r="EO51" i="107" s="1"/>
  <c r="EP51" i="107" s="1"/>
  <c r="EQ51" i="107" s="1"/>
  <c r="ER51" i="107" s="1"/>
  <c r="ES51" i="107" s="1"/>
  <c r="ET51" i="107" s="1"/>
  <c r="EU51" i="107" s="1"/>
  <c r="EV51" i="107" s="1"/>
  <c r="EW51" i="107" s="1"/>
  <c r="EX51" i="107" s="1"/>
  <c r="EY51" i="107" s="1"/>
  <c r="EZ51" i="107" s="1"/>
  <c r="FA51" i="107" s="1"/>
  <c r="FB51" i="107" s="1"/>
  <c r="FC51" i="107" s="1"/>
  <c r="FD51" i="107" s="1"/>
  <c r="FE51" i="107" s="1"/>
  <c r="FF51" i="107" s="1"/>
  <c r="FG51" i="107" s="1"/>
  <c r="FH51" i="107" s="1"/>
  <c r="FI51" i="107" s="1"/>
  <c r="FJ51" i="107" s="1"/>
  <c r="FK51" i="107" s="1"/>
  <c r="FL51" i="107" s="1"/>
  <c r="FM51" i="107" s="1"/>
  <c r="FN51" i="107" s="1"/>
  <c r="FO51" i="107" s="1"/>
  <c r="FP51" i="107" s="1"/>
  <c r="FQ51" i="107" s="1"/>
  <c r="FR51" i="107" s="1"/>
  <c r="FS51" i="107" s="1"/>
  <c r="FT51" i="107" s="1"/>
  <c r="FU51" i="107" s="1"/>
  <c r="FV51" i="107" s="1"/>
  <c r="FW51" i="107" s="1"/>
  <c r="FX51" i="107" s="1"/>
  <c r="FY51" i="107" s="1"/>
  <c r="FZ51" i="107" s="1"/>
  <c r="GA51" i="107" s="1"/>
  <c r="GB51" i="107" s="1"/>
  <c r="GC51" i="107" s="1"/>
  <c r="GD51" i="107" s="1"/>
  <c r="GE51" i="107" s="1"/>
  <c r="GF51" i="107" s="1"/>
  <c r="GG51" i="107" s="1"/>
  <c r="GH51" i="107" s="1"/>
  <c r="GI51" i="107" s="1"/>
  <c r="GJ51" i="107" s="1"/>
  <c r="GK51" i="107" s="1"/>
  <c r="GL51" i="107" s="1"/>
  <c r="GM51" i="107" s="1"/>
  <c r="GN51" i="107" s="1"/>
  <c r="GO51" i="107" s="1"/>
  <c r="GP51" i="107" s="1"/>
  <c r="GQ51" i="107" s="1"/>
  <c r="GR51" i="107" s="1"/>
  <c r="GS51" i="107" s="1"/>
  <c r="GT51" i="107" s="1"/>
  <c r="GU51" i="107" s="1"/>
  <c r="GV51" i="107" s="1"/>
  <c r="GW51" i="107" s="1"/>
  <c r="GX51" i="107" s="1"/>
  <c r="GY51" i="107" s="1"/>
  <c r="GZ51" i="107" s="1"/>
  <c r="HA51" i="107" s="1"/>
  <c r="HB51" i="107" s="1"/>
  <c r="HC51" i="107" s="1"/>
  <c r="HD51" i="107" s="1"/>
  <c r="HE51" i="107" s="1"/>
  <c r="HF51" i="107" s="1"/>
  <c r="HG51" i="107" s="1"/>
  <c r="HH51" i="107" s="1"/>
  <c r="HI51" i="107" s="1"/>
  <c r="HJ51" i="107" s="1"/>
  <c r="AV45" i="115"/>
  <c r="AV44" i="115"/>
  <c r="AV102" i="87"/>
  <c r="AV76" i="87"/>
  <c r="AY50" i="107"/>
  <c r="CA10" i="107"/>
  <c r="BU21" i="107"/>
  <c r="BY12" i="107"/>
  <c r="BW19" i="107"/>
  <c r="E30" i="108"/>
  <c r="Z56" i="106"/>
  <c r="BS24" i="107"/>
  <c r="AX2" i="107" l="1"/>
  <c r="AW55" i="106" s="1"/>
  <c r="AW10" i="109"/>
  <c r="AV47" i="115"/>
  <c r="AZ50" i="107"/>
  <c r="BA50" i="107" s="1"/>
  <c r="BB50" i="107" s="1"/>
  <c r="BC50" i="107" s="1"/>
  <c r="BD50" i="107" s="1"/>
  <c r="BE50" i="107" s="1"/>
  <c r="BF50" i="107" s="1"/>
  <c r="BG50" i="107" s="1"/>
  <c r="BH50" i="107" s="1"/>
  <c r="BI50" i="107" s="1"/>
  <c r="BJ50" i="107" s="1"/>
  <c r="BK50" i="107" s="1"/>
  <c r="BL50" i="107" s="1"/>
  <c r="BM50" i="107" s="1"/>
  <c r="BN50" i="107" s="1"/>
  <c r="BO50" i="107" s="1"/>
  <c r="BP50" i="107" s="1"/>
  <c r="BQ50" i="107" s="1"/>
  <c r="BR50" i="107" s="1"/>
  <c r="BS50" i="107" s="1"/>
  <c r="BT50" i="107" s="1"/>
  <c r="BU50" i="107" s="1"/>
  <c r="BV50" i="107" s="1"/>
  <c r="BW50" i="107" s="1"/>
  <c r="BX50" i="107" s="1"/>
  <c r="BY50" i="107" s="1"/>
  <c r="BZ50" i="107" s="1"/>
  <c r="CA50" i="107" s="1"/>
  <c r="CB50" i="107" s="1"/>
  <c r="CC50" i="107" s="1"/>
  <c r="CD50" i="107" s="1"/>
  <c r="CE50" i="107" s="1"/>
  <c r="CF50" i="107" s="1"/>
  <c r="CG50" i="107" s="1"/>
  <c r="CH50" i="107" s="1"/>
  <c r="CI50" i="107" s="1"/>
  <c r="CJ50" i="107" s="1"/>
  <c r="CK50" i="107" s="1"/>
  <c r="CL50" i="107" s="1"/>
  <c r="CM50" i="107" s="1"/>
  <c r="CN50" i="107" s="1"/>
  <c r="CO50" i="107" s="1"/>
  <c r="CP50" i="107" s="1"/>
  <c r="CQ50" i="107" s="1"/>
  <c r="CR50" i="107" s="1"/>
  <c r="CS50" i="107" s="1"/>
  <c r="CT50" i="107" s="1"/>
  <c r="CU50" i="107" s="1"/>
  <c r="CV50" i="107" s="1"/>
  <c r="CW50" i="107" s="1"/>
  <c r="CX50" i="107" s="1"/>
  <c r="CY50" i="107" s="1"/>
  <c r="CZ50" i="107" s="1"/>
  <c r="DA50" i="107" s="1"/>
  <c r="DB50" i="107" s="1"/>
  <c r="DC50" i="107" s="1"/>
  <c r="DD50" i="107" s="1"/>
  <c r="DE50" i="107" s="1"/>
  <c r="DF50" i="107" s="1"/>
  <c r="DG50" i="107" s="1"/>
  <c r="DH50" i="107" s="1"/>
  <c r="DI50" i="107" s="1"/>
  <c r="DJ50" i="107" s="1"/>
  <c r="DK50" i="107" s="1"/>
  <c r="DL50" i="107" s="1"/>
  <c r="DM50" i="107" s="1"/>
  <c r="DN50" i="107" s="1"/>
  <c r="DO50" i="107" s="1"/>
  <c r="DP50" i="107" s="1"/>
  <c r="DQ50" i="107" s="1"/>
  <c r="DR50" i="107" s="1"/>
  <c r="DS50" i="107" s="1"/>
  <c r="DT50" i="107" s="1"/>
  <c r="DU50" i="107" s="1"/>
  <c r="DV50" i="107" s="1"/>
  <c r="DW50" i="107" s="1"/>
  <c r="DX50" i="107" s="1"/>
  <c r="DY50" i="107" s="1"/>
  <c r="DZ50" i="107" s="1"/>
  <c r="EA50" i="107" s="1"/>
  <c r="EB50" i="107" s="1"/>
  <c r="EC50" i="107" s="1"/>
  <c r="ED50" i="107" s="1"/>
  <c r="EE50" i="107" s="1"/>
  <c r="EF50" i="107" s="1"/>
  <c r="EG50" i="107" s="1"/>
  <c r="EH50" i="107" s="1"/>
  <c r="EI50" i="107" s="1"/>
  <c r="EJ50" i="107" s="1"/>
  <c r="EK50" i="107" s="1"/>
  <c r="EL50" i="107" s="1"/>
  <c r="EM50" i="107" s="1"/>
  <c r="EN50" i="107" s="1"/>
  <c r="EO50" i="107" s="1"/>
  <c r="EP50" i="107" s="1"/>
  <c r="EQ50" i="107" s="1"/>
  <c r="ER50" i="107" s="1"/>
  <c r="ES50" i="107" s="1"/>
  <c r="ET50" i="107" s="1"/>
  <c r="EU50" i="107" s="1"/>
  <c r="EV50" i="107" s="1"/>
  <c r="EW50" i="107" s="1"/>
  <c r="EX50" i="107" s="1"/>
  <c r="EY50" i="107" s="1"/>
  <c r="EZ50" i="107" s="1"/>
  <c r="FA50" i="107" s="1"/>
  <c r="FB50" i="107" s="1"/>
  <c r="FC50" i="107" s="1"/>
  <c r="FD50" i="107" s="1"/>
  <c r="FE50" i="107" s="1"/>
  <c r="FF50" i="107" s="1"/>
  <c r="FG50" i="107" s="1"/>
  <c r="FH50" i="107" s="1"/>
  <c r="FI50" i="107" s="1"/>
  <c r="FJ50" i="107" s="1"/>
  <c r="FK50" i="107" s="1"/>
  <c r="FL50" i="107" s="1"/>
  <c r="FM50" i="107" s="1"/>
  <c r="FN50" i="107" s="1"/>
  <c r="FO50" i="107" s="1"/>
  <c r="FP50" i="107" s="1"/>
  <c r="FQ50" i="107" s="1"/>
  <c r="FR50" i="107" s="1"/>
  <c r="FS50" i="107" s="1"/>
  <c r="FT50" i="107" s="1"/>
  <c r="FU50" i="107" s="1"/>
  <c r="FV50" i="107" s="1"/>
  <c r="FW50" i="107" s="1"/>
  <c r="FX50" i="107" s="1"/>
  <c r="FY50" i="107" s="1"/>
  <c r="FZ50" i="107" s="1"/>
  <c r="GA50" i="107" s="1"/>
  <c r="GB50" i="107" s="1"/>
  <c r="GC50" i="107" s="1"/>
  <c r="GD50" i="107" s="1"/>
  <c r="GE50" i="107" s="1"/>
  <c r="GF50" i="107" s="1"/>
  <c r="GG50" i="107" s="1"/>
  <c r="GH50" i="107" s="1"/>
  <c r="GI50" i="107" s="1"/>
  <c r="GJ50" i="107" s="1"/>
  <c r="GK50" i="107" s="1"/>
  <c r="GL50" i="107" s="1"/>
  <c r="GM50" i="107" s="1"/>
  <c r="GN50" i="107" s="1"/>
  <c r="GO50" i="107" s="1"/>
  <c r="GP50" i="107" s="1"/>
  <c r="GQ50" i="107" s="1"/>
  <c r="GR50" i="107" s="1"/>
  <c r="GS50" i="107" s="1"/>
  <c r="GT50" i="107" s="1"/>
  <c r="GU50" i="107" s="1"/>
  <c r="GV50" i="107" s="1"/>
  <c r="GW50" i="107" s="1"/>
  <c r="GX50" i="107" s="1"/>
  <c r="GY50" i="107" s="1"/>
  <c r="GZ50" i="107" s="1"/>
  <c r="HA50" i="107" s="1"/>
  <c r="HB50" i="107" s="1"/>
  <c r="HC50" i="107" s="1"/>
  <c r="HD50" i="107" s="1"/>
  <c r="HE50" i="107" s="1"/>
  <c r="HF50" i="107" s="1"/>
  <c r="HG50" i="107" s="1"/>
  <c r="HH50" i="107" s="1"/>
  <c r="HI50" i="107" s="1"/>
  <c r="HJ50" i="107" s="1"/>
  <c r="AY2" i="107"/>
  <c r="AX55" i="106" s="1"/>
  <c r="BT24" i="107"/>
  <c r="CB10" i="107"/>
  <c r="BX19" i="107"/>
  <c r="Z95" i="106"/>
  <c r="F30" i="108"/>
  <c r="BZ12" i="107"/>
  <c r="BV21" i="107"/>
  <c r="AW10" i="106" l="1"/>
  <c r="AW32" i="115"/>
  <c r="AW30" i="115" s="1"/>
  <c r="AW10" i="112"/>
  <c r="AW10" i="115"/>
  <c r="AW20" i="115" s="1"/>
  <c r="AW10" i="100"/>
  <c r="AW76" i="87"/>
  <c r="BU24" i="107"/>
  <c r="CC10" i="107"/>
  <c r="BW21" i="107"/>
  <c r="CA12" i="107"/>
  <c r="C31" i="108"/>
  <c r="BY19" i="107"/>
  <c r="AX10" i="100" l="1"/>
  <c r="AX10" i="115"/>
  <c r="AX47" i="115" s="1"/>
  <c r="AW47" i="115"/>
  <c r="AW45" i="115"/>
  <c r="AX10" i="109"/>
  <c r="AX10" i="112"/>
  <c r="AX10" i="106"/>
  <c r="AX32" i="115"/>
  <c r="AX30" i="115" s="1"/>
  <c r="AY83" i="106"/>
  <c r="AY67" i="106" s="1"/>
  <c r="B53" i="107" s="1"/>
  <c r="AZ53" i="107" s="1"/>
  <c r="BA53" i="107" s="1"/>
  <c r="BB53" i="107" s="1"/>
  <c r="BC53" i="107" s="1"/>
  <c r="BD53" i="107" s="1"/>
  <c r="BE53" i="107" s="1"/>
  <c r="BF53" i="107" s="1"/>
  <c r="BG53" i="107" s="1"/>
  <c r="BH53" i="107" s="1"/>
  <c r="BI53" i="107" s="1"/>
  <c r="BJ53" i="107" s="1"/>
  <c r="BK53" i="107" s="1"/>
  <c r="BL53" i="107" s="1"/>
  <c r="BM53" i="107" s="1"/>
  <c r="BN53" i="107" s="1"/>
  <c r="BO53" i="107" s="1"/>
  <c r="BP53" i="107" s="1"/>
  <c r="BQ53" i="107" s="1"/>
  <c r="BR53" i="107" s="1"/>
  <c r="BS53" i="107" s="1"/>
  <c r="BT53" i="107" s="1"/>
  <c r="BU53" i="107" s="1"/>
  <c r="BV53" i="107" s="1"/>
  <c r="BW53" i="107" s="1"/>
  <c r="BX53" i="107" s="1"/>
  <c r="BY53" i="107" s="1"/>
  <c r="BZ53" i="107" s="1"/>
  <c r="CA53" i="107" s="1"/>
  <c r="CB53" i="107" s="1"/>
  <c r="CC53" i="107" s="1"/>
  <c r="CD53" i="107" s="1"/>
  <c r="CE53" i="107" s="1"/>
  <c r="CF53" i="107" s="1"/>
  <c r="CG53" i="107" s="1"/>
  <c r="CH53" i="107" s="1"/>
  <c r="CI53" i="107" s="1"/>
  <c r="CJ53" i="107" s="1"/>
  <c r="CK53" i="107" s="1"/>
  <c r="CL53" i="107" s="1"/>
  <c r="CM53" i="107" s="1"/>
  <c r="CN53" i="107" s="1"/>
  <c r="CO53" i="107" s="1"/>
  <c r="CP53" i="107" s="1"/>
  <c r="CQ53" i="107" s="1"/>
  <c r="CR53" i="107" s="1"/>
  <c r="CS53" i="107" s="1"/>
  <c r="CT53" i="107" s="1"/>
  <c r="CU53" i="107" s="1"/>
  <c r="CV53" i="107" s="1"/>
  <c r="CW53" i="107" s="1"/>
  <c r="CX53" i="107" s="1"/>
  <c r="CY53" i="107" s="1"/>
  <c r="CZ53" i="107" s="1"/>
  <c r="DA53" i="107" s="1"/>
  <c r="DB53" i="107" s="1"/>
  <c r="DC53" i="107" s="1"/>
  <c r="DD53" i="107" s="1"/>
  <c r="DE53" i="107" s="1"/>
  <c r="DF53" i="107" s="1"/>
  <c r="DG53" i="107" s="1"/>
  <c r="DH53" i="107" s="1"/>
  <c r="DI53" i="107" s="1"/>
  <c r="DJ53" i="107" s="1"/>
  <c r="DK53" i="107" s="1"/>
  <c r="DL53" i="107" s="1"/>
  <c r="DM53" i="107" s="1"/>
  <c r="DN53" i="107" s="1"/>
  <c r="DO53" i="107" s="1"/>
  <c r="DP53" i="107" s="1"/>
  <c r="DQ53" i="107" s="1"/>
  <c r="DR53" i="107" s="1"/>
  <c r="DS53" i="107" s="1"/>
  <c r="DT53" i="107" s="1"/>
  <c r="DU53" i="107" s="1"/>
  <c r="DV53" i="107" s="1"/>
  <c r="DW53" i="107" s="1"/>
  <c r="DX53" i="107" s="1"/>
  <c r="DY53" i="107" s="1"/>
  <c r="DZ53" i="107" s="1"/>
  <c r="EA53" i="107" s="1"/>
  <c r="EB53" i="107" s="1"/>
  <c r="EC53" i="107" s="1"/>
  <c r="ED53" i="107" s="1"/>
  <c r="EE53" i="107" s="1"/>
  <c r="EF53" i="107" s="1"/>
  <c r="EG53" i="107" s="1"/>
  <c r="EH53" i="107" s="1"/>
  <c r="EI53" i="107" s="1"/>
  <c r="EJ53" i="107" s="1"/>
  <c r="EK53" i="107" s="1"/>
  <c r="EL53" i="107" s="1"/>
  <c r="EM53" i="107" s="1"/>
  <c r="EN53" i="107" s="1"/>
  <c r="EO53" i="107" s="1"/>
  <c r="EP53" i="107" s="1"/>
  <c r="EQ53" i="107" s="1"/>
  <c r="ER53" i="107" s="1"/>
  <c r="ES53" i="107" s="1"/>
  <c r="ET53" i="107" s="1"/>
  <c r="EU53" i="107" s="1"/>
  <c r="EV53" i="107" s="1"/>
  <c r="EW53" i="107" s="1"/>
  <c r="EX53" i="107" s="1"/>
  <c r="EY53" i="107" s="1"/>
  <c r="EZ53" i="107" s="1"/>
  <c r="FA53" i="107" s="1"/>
  <c r="FB53" i="107" s="1"/>
  <c r="FC53" i="107" s="1"/>
  <c r="FD53" i="107" s="1"/>
  <c r="FE53" i="107" s="1"/>
  <c r="FF53" i="107" s="1"/>
  <c r="FG53" i="107" s="1"/>
  <c r="FH53" i="107" s="1"/>
  <c r="FI53" i="107" s="1"/>
  <c r="FJ53" i="107" s="1"/>
  <c r="FK53" i="107" s="1"/>
  <c r="FL53" i="107" s="1"/>
  <c r="FM53" i="107" s="1"/>
  <c r="FN53" i="107" s="1"/>
  <c r="FO53" i="107" s="1"/>
  <c r="FP53" i="107" s="1"/>
  <c r="FQ53" i="107" s="1"/>
  <c r="FR53" i="107" s="1"/>
  <c r="FS53" i="107" s="1"/>
  <c r="FT53" i="107" s="1"/>
  <c r="FU53" i="107" s="1"/>
  <c r="FV53" i="107" s="1"/>
  <c r="FW53" i="107" s="1"/>
  <c r="FX53" i="107" s="1"/>
  <c r="FY53" i="107" s="1"/>
  <c r="FZ53" i="107" s="1"/>
  <c r="GA53" i="107" s="1"/>
  <c r="GB53" i="107" s="1"/>
  <c r="GC53" i="107" s="1"/>
  <c r="GD53" i="107" s="1"/>
  <c r="GE53" i="107" s="1"/>
  <c r="GF53" i="107" s="1"/>
  <c r="GG53" i="107" s="1"/>
  <c r="GH53" i="107" s="1"/>
  <c r="GI53" i="107" s="1"/>
  <c r="GJ53" i="107" s="1"/>
  <c r="GK53" i="107" s="1"/>
  <c r="GL53" i="107" s="1"/>
  <c r="GM53" i="107" s="1"/>
  <c r="GN53" i="107" s="1"/>
  <c r="GO53" i="107" s="1"/>
  <c r="GP53" i="107" s="1"/>
  <c r="GQ53" i="107" s="1"/>
  <c r="GR53" i="107" s="1"/>
  <c r="GS53" i="107" s="1"/>
  <c r="GT53" i="107" s="1"/>
  <c r="GU53" i="107" s="1"/>
  <c r="GV53" i="107" s="1"/>
  <c r="GW53" i="107" s="1"/>
  <c r="GX53" i="107" s="1"/>
  <c r="GY53" i="107" s="1"/>
  <c r="GZ53" i="107" s="1"/>
  <c r="HA53" i="107" s="1"/>
  <c r="HB53" i="107" s="1"/>
  <c r="HC53" i="107" s="1"/>
  <c r="HD53" i="107" s="1"/>
  <c r="HE53" i="107" s="1"/>
  <c r="HF53" i="107" s="1"/>
  <c r="HG53" i="107" s="1"/>
  <c r="HH53" i="107" s="1"/>
  <c r="HI53" i="107" s="1"/>
  <c r="HJ53" i="107" s="1"/>
  <c r="AW102" i="87"/>
  <c r="AW44" i="115"/>
  <c r="AX76" i="87"/>
  <c r="AX102" i="87"/>
  <c r="AX20" i="115"/>
  <c r="BZ19" i="107"/>
  <c r="CB12" i="107"/>
  <c r="BX21" i="107"/>
  <c r="CD10" i="107"/>
  <c r="BV24" i="107"/>
  <c r="E31" i="108"/>
  <c r="AA56" i="106"/>
  <c r="AX45" i="115" l="1"/>
  <c r="AX44" i="115"/>
  <c r="AZ2" i="107"/>
  <c r="AY55" i="106" s="1"/>
  <c r="AY32" i="115"/>
  <c r="AY30" i="115" s="1"/>
  <c r="AY10" i="115"/>
  <c r="AY10" i="109"/>
  <c r="AY10" i="106"/>
  <c r="AY10" i="100"/>
  <c r="AY10" i="112"/>
  <c r="AZ83" i="106"/>
  <c r="AZ67" i="106" s="1"/>
  <c r="B54" i="107" s="1"/>
  <c r="BA54" i="107" s="1"/>
  <c r="BW24" i="107"/>
  <c r="BY21" i="107"/>
  <c r="CA19" i="107"/>
  <c r="CC12" i="107"/>
  <c r="AA95" i="106"/>
  <c r="F31" i="108"/>
  <c r="CE10" i="107"/>
  <c r="AY44" i="115" l="1"/>
  <c r="AY45" i="115"/>
  <c r="BB54" i="107"/>
  <c r="BC54" i="107" s="1"/>
  <c r="BD54" i="107" s="1"/>
  <c r="BE54" i="107" s="1"/>
  <c r="BF54" i="107" s="1"/>
  <c r="BG54" i="107" s="1"/>
  <c r="BH54" i="107" s="1"/>
  <c r="BI54" i="107" s="1"/>
  <c r="BJ54" i="107" s="1"/>
  <c r="BK54" i="107" s="1"/>
  <c r="BL54" i="107" s="1"/>
  <c r="BM54" i="107" s="1"/>
  <c r="BN54" i="107" s="1"/>
  <c r="BO54" i="107" s="1"/>
  <c r="BP54" i="107" s="1"/>
  <c r="BQ54" i="107" s="1"/>
  <c r="BR54" i="107" s="1"/>
  <c r="BS54" i="107" s="1"/>
  <c r="BT54" i="107" s="1"/>
  <c r="BU54" i="107" s="1"/>
  <c r="BV54" i="107" s="1"/>
  <c r="BW54" i="107" s="1"/>
  <c r="BX54" i="107" s="1"/>
  <c r="BY54" i="107" s="1"/>
  <c r="BZ54" i="107" s="1"/>
  <c r="CA54" i="107" s="1"/>
  <c r="CB54" i="107" s="1"/>
  <c r="CC54" i="107" s="1"/>
  <c r="CD54" i="107" s="1"/>
  <c r="CE54" i="107" s="1"/>
  <c r="CF54" i="107" s="1"/>
  <c r="CG54" i="107" s="1"/>
  <c r="CH54" i="107" s="1"/>
  <c r="CI54" i="107" s="1"/>
  <c r="CJ54" i="107" s="1"/>
  <c r="CK54" i="107" s="1"/>
  <c r="CL54" i="107" s="1"/>
  <c r="CM54" i="107" s="1"/>
  <c r="CN54" i="107" s="1"/>
  <c r="CO54" i="107" s="1"/>
  <c r="CP54" i="107" s="1"/>
  <c r="CQ54" i="107" s="1"/>
  <c r="CR54" i="107" s="1"/>
  <c r="CS54" i="107" s="1"/>
  <c r="CT54" i="107" s="1"/>
  <c r="CU54" i="107" s="1"/>
  <c r="CV54" i="107" s="1"/>
  <c r="CW54" i="107" s="1"/>
  <c r="CX54" i="107" s="1"/>
  <c r="CY54" i="107" s="1"/>
  <c r="CZ54" i="107" s="1"/>
  <c r="DA54" i="107" s="1"/>
  <c r="DB54" i="107" s="1"/>
  <c r="DC54" i="107" s="1"/>
  <c r="DD54" i="107" s="1"/>
  <c r="DE54" i="107" s="1"/>
  <c r="DF54" i="107" s="1"/>
  <c r="DG54" i="107" s="1"/>
  <c r="DH54" i="107" s="1"/>
  <c r="DI54" i="107" s="1"/>
  <c r="DJ54" i="107" s="1"/>
  <c r="DK54" i="107" s="1"/>
  <c r="DL54" i="107" s="1"/>
  <c r="DM54" i="107" s="1"/>
  <c r="DN54" i="107" s="1"/>
  <c r="DO54" i="107" s="1"/>
  <c r="DP54" i="107" s="1"/>
  <c r="DQ54" i="107" s="1"/>
  <c r="DR54" i="107" s="1"/>
  <c r="DS54" i="107" s="1"/>
  <c r="DT54" i="107" s="1"/>
  <c r="DU54" i="107" s="1"/>
  <c r="DV54" i="107" s="1"/>
  <c r="DW54" i="107" s="1"/>
  <c r="DX54" i="107" s="1"/>
  <c r="DY54" i="107" s="1"/>
  <c r="DZ54" i="107" s="1"/>
  <c r="EA54" i="107" s="1"/>
  <c r="EB54" i="107" s="1"/>
  <c r="EC54" i="107" s="1"/>
  <c r="ED54" i="107" s="1"/>
  <c r="EE54" i="107" s="1"/>
  <c r="EF54" i="107" s="1"/>
  <c r="EG54" i="107" s="1"/>
  <c r="EH54" i="107" s="1"/>
  <c r="EI54" i="107" s="1"/>
  <c r="EJ54" i="107" s="1"/>
  <c r="EK54" i="107" s="1"/>
  <c r="EL54" i="107" s="1"/>
  <c r="EM54" i="107" s="1"/>
  <c r="EN54" i="107" s="1"/>
  <c r="EO54" i="107" s="1"/>
  <c r="EP54" i="107" s="1"/>
  <c r="EQ54" i="107" s="1"/>
  <c r="ER54" i="107" s="1"/>
  <c r="ES54" i="107" s="1"/>
  <c r="ET54" i="107" s="1"/>
  <c r="EU54" i="107" s="1"/>
  <c r="EV54" i="107" s="1"/>
  <c r="EW54" i="107" s="1"/>
  <c r="EX54" i="107" s="1"/>
  <c r="EY54" i="107" s="1"/>
  <c r="EZ54" i="107" s="1"/>
  <c r="FA54" i="107" s="1"/>
  <c r="FB54" i="107" s="1"/>
  <c r="FC54" i="107" s="1"/>
  <c r="FD54" i="107" s="1"/>
  <c r="FE54" i="107" s="1"/>
  <c r="FF54" i="107" s="1"/>
  <c r="FG54" i="107" s="1"/>
  <c r="FH54" i="107" s="1"/>
  <c r="FI54" i="107" s="1"/>
  <c r="FJ54" i="107" s="1"/>
  <c r="FK54" i="107" s="1"/>
  <c r="FL54" i="107" s="1"/>
  <c r="FM54" i="107" s="1"/>
  <c r="FN54" i="107" s="1"/>
  <c r="FO54" i="107" s="1"/>
  <c r="FP54" i="107" s="1"/>
  <c r="FQ54" i="107" s="1"/>
  <c r="FR54" i="107" s="1"/>
  <c r="FS54" i="107" s="1"/>
  <c r="FT54" i="107" s="1"/>
  <c r="FU54" i="107" s="1"/>
  <c r="FV54" i="107" s="1"/>
  <c r="FW54" i="107" s="1"/>
  <c r="FX54" i="107" s="1"/>
  <c r="FY54" i="107" s="1"/>
  <c r="FZ54" i="107" s="1"/>
  <c r="GA54" i="107" s="1"/>
  <c r="GB54" i="107" s="1"/>
  <c r="GC54" i="107" s="1"/>
  <c r="GD54" i="107" s="1"/>
  <c r="GE54" i="107" s="1"/>
  <c r="GF54" i="107" s="1"/>
  <c r="GG54" i="107" s="1"/>
  <c r="GH54" i="107" s="1"/>
  <c r="GI54" i="107" s="1"/>
  <c r="GJ54" i="107" s="1"/>
  <c r="GK54" i="107" s="1"/>
  <c r="GL54" i="107" s="1"/>
  <c r="GM54" i="107" s="1"/>
  <c r="GN54" i="107" s="1"/>
  <c r="GO54" i="107" s="1"/>
  <c r="GP54" i="107" s="1"/>
  <c r="GQ54" i="107" s="1"/>
  <c r="GR54" i="107" s="1"/>
  <c r="GS54" i="107" s="1"/>
  <c r="GT54" i="107" s="1"/>
  <c r="GU54" i="107" s="1"/>
  <c r="GV54" i="107" s="1"/>
  <c r="GW54" i="107" s="1"/>
  <c r="GX54" i="107" s="1"/>
  <c r="GY54" i="107" s="1"/>
  <c r="GZ54" i="107" s="1"/>
  <c r="HA54" i="107" s="1"/>
  <c r="HB54" i="107" s="1"/>
  <c r="HC54" i="107" s="1"/>
  <c r="HD54" i="107" s="1"/>
  <c r="HE54" i="107" s="1"/>
  <c r="HF54" i="107" s="1"/>
  <c r="HG54" i="107" s="1"/>
  <c r="HH54" i="107" s="1"/>
  <c r="HI54" i="107" s="1"/>
  <c r="HJ54" i="107" s="1"/>
  <c r="BA2" i="107"/>
  <c r="AZ55" i="106" s="1"/>
  <c r="AY47" i="115"/>
  <c r="AY20" i="115"/>
  <c r="AY102" i="87"/>
  <c r="AY76" i="87"/>
  <c r="CF10" i="107"/>
  <c r="C32" i="108"/>
  <c r="CD12" i="107"/>
  <c r="CB19" i="107"/>
  <c r="BZ21" i="107"/>
  <c r="BX24" i="107"/>
  <c r="BA83" i="106" l="1"/>
  <c r="BA67" i="106" s="1"/>
  <c r="B55" i="107" s="1"/>
  <c r="BB55" i="107" s="1"/>
  <c r="AZ10" i="109"/>
  <c r="AZ10" i="100"/>
  <c r="AZ10" i="115"/>
  <c r="AZ10" i="106"/>
  <c r="AZ32" i="115"/>
  <c r="AZ30" i="115" s="1"/>
  <c r="AZ10" i="112"/>
  <c r="AB56" i="106"/>
  <c r="E32" i="108"/>
  <c r="CA21" i="107"/>
  <c r="CG10" i="107"/>
  <c r="CC19" i="107"/>
  <c r="CE12" i="107"/>
  <c r="BY24" i="107"/>
  <c r="AZ102" i="87" l="1"/>
  <c r="AZ76" i="87"/>
  <c r="BC55" i="107"/>
  <c r="BD55" i="107" s="1"/>
  <c r="BE55" i="107" s="1"/>
  <c r="BF55" i="107" s="1"/>
  <c r="BG55" i="107" s="1"/>
  <c r="BH55" i="107" s="1"/>
  <c r="BI55" i="107" s="1"/>
  <c r="BJ55" i="107" s="1"/>
  <c r="BK55" i="107" s="1"/>
  <c r="BL55" i="107" s="1"/>
  <c r="BM55" i="107" s="1"/>
  <c r="BN55" i="107" s="1"/>
  <c r="BO55" i="107" s="1"/>
  <c r="BP55" i="107" s="1"/>
  <c r="BQ55" i="107" s="1"/>
  <c r="BR55" i="107" s="1"/>
  <c r="BS55" i="107" s="1"/>
  <c r="BT55" i="107" s="1"/>
  <c r="BU55" i="107" s="1"/>
  <c r="BV55" i="107" s="1"/>
  <c r="BW55" i="107" s="1"/>
  <c r="BX55" i="107" s="1"/>
  <c r="BY55" i="107" s="1"/>
  <c r="BZ55" i="107" s="1"/>
  <c r="CA55" i="107" s="1"/>
  <c r="CB55" i="107" s="1"/>
  <c r="CC55" i="107" s="1"/>
  <c r="CD55" i="107" s="1"/>
  <c r="CE55" i="107" s="1"/>
  <c r="CF55" i="107" s="1"/>
  <c r="CG55" i="107" s="1"/>
  <c r="CH55" i="107" s="1"/>
  <c r="CI55" i="107" s="1"/>
  <c r="CJ55" i="107" s="1"/>
  <c r="CK55" i="107" s="1"/>
  <c r="CL55" i="107" s="1"/>
  <c r="CM55" i="107" s="1"/>
  <c r="CN55" i="107" s="1"/>
  <c r="CO55" i="107" s="1"/>
  <c r="CP55" i="107" s="1"/>
  <c r="CQ55" i="107" s="1"/>
  <c r="CR55" i="107" s="1"/>
  <c r="CS55" i="107" s="1"/>
  <c r="CT55" i="107" s="1"/>
  <c r="CU55" i="107" s="1"/>
  <c r="CV55" i="107" s="1"/>
  <c r="CW55" i="107" s="1"/>
  <c r="CX55" i="107" s="1"/>
  <c r="CY55" i="107" s="1"/>
  <c r="CZ55" i="107" s="1"/>
  <c r="DA55" i="107" s="1"/>
  <c r="DB55" i="107" s="1"/>
  <c r="DC55" i="107" s="1"/>
  <c r="DD55" i="107" s="1"/>
  <c r="DE55" i="107" s="1"/>
  <c r="DF55" i="107" s="1"/>
  <c r="DG55" i="107" s="1"/>
  <c r="DH55" i="107" s="1"/>
  <c r="DI55" i="107" s="1"/>
  <c r="DJ55" i="107" s="1"/>
  <c r="DK55" i="107" s="1"/>
  <c r="DL55" i="107" s="1"/>
  <c r="DM55" i="107" s="1"/>
  <c r="DN55" i="107" s="1"/>
  <c r="DO55" i="107" s="1"/>
  <c r="DP55" i="107" s="1"/>
  <c r="DQ55" i="107" s="1"/>
  <c r="DR55" i="107" s="1"/>
  <c r="DS55" i="107" s="1"/>
  <c r="DT55" i="107" s="1"/>
  <c r="DU55" i="107" s="1"/>
  <c r="DV55" i="107" s="1"/>
  <c r="DW55" i="107" s="1"/>
  <c r="DX55" i="107" s="1"/>
  <c r="DY55" i="107" s="1"/>
  <c r="DZ55" i="107" s="1"/>
  <c r="EA55" i="107" s="1"/>
  <c r="EB55" i="107" s="1"/>
  <c r="EC55" i="107" s="1"/>
  <c r="ED55" i="107" s="1"/>
  <c r="EE55" i="107" s="1"/>
  <c r="EF55" i="107" s="1"/>
  <c r="EG55" i="107" s="1"/>
  <c r="EH55" i="107" s="1"/>
  <c r="EI55" i="107" s="1"/>
  <c r="EJ55" i="107" s="1"/>
  <c r="EK55" i="107" s="1"/>
  <c r="EL55" i="107" s="1"/>
  <c r="EM55" i="107" s="1"/>
  <c r="EN55" i="107" s="1"/>
  <c r="EO55" i="107" s="1"/>
  <c r="EP55" i="107" s="1"/>
  <c r="EQ55" i="107" s="1"/>
  <c r="ER55" i="107" s="1"/>
  <c r="ES55" i="107" s="1"/>
  <c r="ET55" i="107" s="1"/>
  <c r="EU55" i="107" s="1"/>
  <c r="EV55" i="107" s="1"/>
  <c r="EW55" i="107" s="1"/>
  <c r="EX55" i="107" s="1"/>
  <c r="EY55" i="107" s="1"/>
  <c r="EZ55" i="107" s="1"/>
  <c r="FA55" i="107" s="1"/>
  <c r="FB55" i="107" s="1"/>
  <c r="FC55" i="107" s="1"/>
  <c r="FD55" i="107" s="1"/>
  <c r="FE55" i="107" s="1"/>
  <c r="FF55" i="107" s="1"/>
  <c r="FG55" i="107" s="1"/>
  <c r="FH55" i="107" s="1"/>
  <c r="FI55" i="107" s="1"/>
  <c r="FJ55" i="107" s="1"/>
  <c r="FK55" i="107" s="1"/>
  <c r="FL55" i="107" s="1"/>
  <c r="FM55" i="107" s="1"/>
  <c r="FN55" i="107" s="1"/>
  <c r="FO55" i="107" s="1"/>
  <c r="FP55" i="107" s="1"/>
  <c r="FQ55" i="107" s="1"/>
  <c r="FR55" i="107" s="1"/>
  <c r="FS55" i="107" s="1"/>
  <c r="FT55" i="107" s="1"/>
  <c r="FU55" i="107" s="1"/>
  <c r="FV55" i="107" s="1"/>
  <c r="FW55" i="107" s="1"/>
  <c r="FX55" i="107" s="1"/>
  <c r="FY55" i="107" s="1"/>
  <c r="FZ55" i="107" s="1"/>
  <c r="GA55" i="107" s="1"/>
  <c r="GB55" i="107" s="1"/>
  <c r="GC55" i="107" s="1"/>
  <c r="GD55" i="107" s="1"/>
  <c r="GE55" i="107" s="1"/>
  <c r="GF55" i="107" s="1"/>
  <c r="GG55" i="107" s="1"/>
  <c r="GH55" i="107" s="1"/>
  <c r="GI55" i="107" s="1"/>
  <c r="GJ55" i="107" s="1"/>
  <c r="GK55" i="107" s="1"/>
  <c r="GL55" i="107" s="1"/>
  <c r="GM55" i="107" s="1"/>
  <c r="GN55" i="107" s="1"/>
  <c r="GO55" i="107" s="1"/>
  <c r="GP55" i="107" s="1"/>
  <c r="GQ55" i="107" s="1"/>
  <c r="GR55" i="107" s="1"/>
  <c r="GS55" i="107" s="1"/>
  <c r="GT55" i="107" s="1"/>
  <c r="GU55" i="107" s="1"/>
  <c r="GV55" i="107" s="1"/>
  <c r="GW55" i="107" s="1"/>
  <c r="GX55" i="107" s="1"/>
  <c r="GY55" i="107" s="1"/>
  <c r="GZ55" i="107" s="1"/>
  <c r="HA55" i="107" s="1"/>
  <c r="HB55" i="107" s="1"/>
  <c r="HC55" i="107" s="1"/>
  <c r="HD55" i="107" s="1"/>
  <c r="HE55" i="107" s="1"/>
  <c r="HF55" i="107" s="1"/>
  <c r="HG55" i="107" s="1"/>
  <c r="HH55" i="107" s="1"/>
  <c r="HI55" i="107" s="1"/>
  <c r="HJ55" i="107" s="1"/>
  <c r="BB2" i="107"/>
  <c r="BA55" i="106" s="1"/>
  <c r="AZ44" i="115"/>
  <c r="AZ45" i="115"/>
  <c r="AZ47" i="115"/>
  <c r="AZ20" i="115"/>
  <c r="CB21" i="107"/>
  <c r="AB95" i="106"/>
  <c r="F32" i="108"/>
  <c r="CF12" i="107"/>
  <c r="BZ24" i="107"/>
  <c r="CH10" i="107"/>
  <c r="CD19" i="107"/>
  <c r="BA10" i="106" l="1"/>
  <c r="BA10" i="115"/>
  <c r="BA10" i="109"/>
  <c r="BA10" i="112"/>
  <c r="BA32" i="115"/>
  <c r="BA30" i="115" s="1"/>
  <c r="BA10" i="100"/>
  <c r="BB83" i="106"/>
  <c r="BB67" i="106" s="1"/>
  <c r="B56" i="107" s="1"/>
  <c r="BC56" i="107" s="1"/>
  <c r="CI10" i="107"/>
  <c r="CC21" i="107"/>
  <c r="CA24" i="107"/>
  <c r="CG12" i="107"/>
  <c r="C33" i="108"/>
  <c r="CE19" i="107"/>
  <c r="BD56" i="107" l="1"/>
  <c r="BE56" i="107" s="1"/>
  <c r="BF56" i="107" s="1"/>
  <c r="BG56" i="107" s="1"/>
  <c r="BH56" i="107" s="1"/>
  <c r="BI56" i="107" s="1"/>
  <c r="BJ56" i="107" s="1"/>
  <c r="BK56" i="107" s="1"/>
  <c r="BL56" i="107" s="1"/>
  <c r="BM56" i="107" s="1"/>
  <c r="BN56" i="107" s="1"/>
  <c r="BO56" i="107" s="1"/>
  <c r="BP56" i="107" s="1"/>
  <c r="BQ56" i="107" s="1"/>
  <c r="BR56" i="107" s="1"/>
  <c r="BS56" i="107" s="1"/>
  <c r="BT56" i="107" s="1"/>
  <c r="BU56" i="107" s="1"/>
  <c r="BV56" i="107" s="1"/>
  <c r="BW56" i="107" s="1"/>
  <c r="BX56" i="107" s="1"/>
  <c r="BY56" i="107" s="1"/>
  <c r="BZ56" i="107" s="1"/>
  <c r="CA56" i="107" s="1"/>
  <c r="CB56" i="107" s="1"/>
  <c r="CC56" i="107" s="1"/>
  <c r="CD56" i="107" s="1"/>
  <c r="CE56" i="107" s="1"/>
  <c r="CF56" i="107" s="1"/>
  <c r="CG56" i="107" s="1"/>
  <c r="CH56" i="107" s="1"/>
  <c r="CI56" i="107" s="1"/>
  <c r="CJ56" i="107" s="1"/>
  <c r="CK56" i="107" s="1"/>
  <c r="CL56" i="107" s="1"/>
  <c r="CM56" i="107" s="1"/>
  <c r="CN56" i="107" s="1"/>
  <c r="CO56" i="107" s="1"/>
  <c r="CP56" i="107" s="1"/>
  <c r="CQ56" i="107" s="1"/>
  <c r="CR56" i="107" s="1"/>
  <c r="CS56" i="107" s="1"/>
  <c r="CT56" i="107" s="1"/>
  <c r="CU56" i="107" s="1"/>
  <c r="CV56" i="107" s="1"/>
  <c r="CW56" i="107" s="1"/>
  <c r="CX56" i="107" s="1"/>
  <c r="CY56" i="107" s="1"/>
  <c r="CZ56" i="107" s="1"/>
  <c r="DA56" i="107" s="1"/>
  <c r="DB56" i="107" s="1"/>
  <c r="DC56" i="107" s="1"/>
  <c r="DD56" i="107" s="1"/>
  <c r="DE56" i="107" s="1"/>
  <c r="DF56" i="107" s="1"/>
  <c r="DG56" i="107" s="1"/>
  <c r="DH56" i="107" s="1"/>
  <c r="DI56" i="107" s="1"/>
  <c r="DJ56" i="107" s="1"/>
  <c r="DK56" i="107" s="1"/>
  <c r="DL56" i="107" s="1"/>
  <c r="DM56" i="107" s="1"/>
  <c r="DN56" i="107" s="1"/>
  <c r="DO56" i="107" s="1"/>
  <c r="DP56" i="107" s="1"/>
  <c r="DQ56" i="107" s="1"/>
  <c r="DR56" i="107" s="1"/>
  <c r="DS56" i="107" s="1"/>
  <c r="DT56" i="107" s="1"/>
  <c r="DU56" i="107" s="1"/>
  <c r="DV56" i="107" s="1"/>
  <c r="DW56" i="107" s="1"/>
  <c r="DX56" i="107" s="1"/>
  <c r="DY56" i="107" s="1"/>
  <c r="DZ56" i="107" s="1"/>
  <c r="EA56" i="107" s="1"/>
  <c r="EB56" i="107" s="1"/>
  <c r="EC56" i="107" s="1"/>
  <c r="ED56" i="107" s="1"/>
  <c r="EE56" i="107" s="1"/>
  <c r="EF56" i="107" s="1"/>
  <c r="EG56" i="107" s="1"/>
  <c r="EH56" i="107" s="1"/>
  <c r="EI56" i="107" s="1"/>
  <c r="EJ56" i="107" s="1"/>
  <c r="EK56" i="107" s="1"/>
  <c r="EL56" i="107" s="1"/>
  <c r="EM56" i="107" s="1"/>
  <c r="EN56" i="107" s="1"/>
  <c r="EO56" i="107" s="1"/>
  <c r="EP56" i="107" s="1"/>
  <c r="EQ56" i="107" s="1"/>
  <c r="ER56" i="107" s="1"/>
  <c r="ES56" i="107" s="1"/>
  <c r="ET56" i="107" s="1"/>
  <c r="EU56" i="107" s="1"/>
  <c r="EV56" i="107" s="1"/>
  <c r="EW56" i="107" s="1"/>
  <c r="EX56" i="107" s="1"/>
  <c r="EY56" i="107" s="1"/>
  <c r="EZ56" i="107" s="1"/>
  <c r="FA56" i="107" s="1"/>
  <c r="FB56" i="107" s="1"/>
  <c r="FC56" i="107" s="1"/>
  <c r="FD56" i="107" s="1"/>
  <c r="FE56" i="107" s="1"/>
  <c r="FF56" i="107" s="1"/>
  <c r="FG56" i="107" s="1"/>
  <c r="FH56" i="107" s="1"/>
  <c r="FI56" i="107" s="1"/>
  <c r="FJ56" i="107" s="1"/>
  <c r="FK56" i="107" s="1"/>
  <c r="FL56" i="107" s="1"/>
  <c r="FM56" i="107" s="1"/>
  <c r="FN56" i="107" s="1"/>
  <c r="FO56" i="107" s="1"/>
  <c r="FP56" i="107" s="1"/>
  <c r="FQ56" i="107" s="1"/>
  <c r="FR56" i="107" s="1"/>
  <c r="FS56" i="107" s="1"/>
  <c r="FT56" i="107" s="1"/>
  <c r="FU56" i="107" s="1"/>
  <c r="FV56" i="107" s="1"/>
  <c r="FW56" i="107" s="1"/>
  <c r="FX56" i="107" s="1"/>
  <c r="FY56" i="107" s="1"/>
  <c r="FZ56" i="107" s="1"/>
  <c r="GA56" i="107" s="1"/>
  <c r="GB56" i="107" s="1"/>
  <c r="GC56" i="107" s="1"/>
  <c r="GD56" i="107" s="1"/>
  <c r="GE56" i="107" s="1"/>
  <c r="GF56" i="107" s="1"/>
  <c r="GG56" i="107" s="1"/>
  <c r="GH56" i="107" s="1"/>
  <c r="GI56" i="107" s="1"/>
  <c r="GJ56" i="107" s="1"/>
  <c r="GK56" i="107" s="1"/>
  <c r="GL56" i="107" s="1"/>
  <c r="GM56" i="107" s="1"/>
  <c r="GN56" i="107" s="1"/>
  <c r="GO56" i="107" s="1"/>
  <c r="GP56" i="107" s="1"/>
  <c r="GQ56" i="107" s="1"/>
  <c r="GR56" i="107" s="1"/>
  <c r="GS56" i="107" s="1"/>
  <c r="GT56" i="107" s="1"/>
  <c r="GU56" i="107" s="1"/>
  <c r="GV56" i="107" s="1"/>
  <c r="GW56" i="107" s="1"/>
  <c r="GX56" i="107" s="1"/>
  <c r="GY56" i="107" s="1"/>
  <c r="GZ56" i="107" s="1"/>
  <c r="HA56" i="107" s="1"/>
  <c r="HB56" i="107" s="1"/>
  <c r="HC56" i="107" s="1"/>
  <c r="HD56" i="107" s="1"/>
  <c r="HE56" i="107" s="1"/>
  <c r="HF56" i="107" s="1"/>
  <c r="HG56" i="107" s="1"/>
  <c r="HH56" i="107" s="1"/>
  <c r="HI56" i="107" s="1"/>
  <c r="HJ56" i="107" s="1"/>
  <c r="BC2" i="107"/>
  <c r="BB55" i="106" s="1"/>
  <c r="BA76" i="87"/>
  <c r="BA102" i="87"/>
  <c r="BA45" i="115"/>
  <c r="BA44" i="115"/>
  <c r="BB10" i="106"/>
  <c r="BB32" i="115"/>
  <c r="BB30" i="115" s="1"/>
  <c r="BB10" i="112"/>
  <c r="BB10" i="115"/>
  <c r="BB10" i="100"/>
  <c r="BB10" i="109"/>
  <c r="BA20" i="115"/>
  <c r="BA47" i="115"/>
  <c r="AC56" i="106"/>
  <c r="E33" i="108"/>
  <c r="CF19" i="107"/>
  <c r="CH12" i="107"/>
  <c r="CD21" i="107"/>
  <c r="CJ10" i="107"/>
  <c r="CB24" i="107"/>
  <c r="BC83" i="106" l="1"/>
  <c r="BC67" i="106" s="1"/>
  <c r="B57" i="107" s="1"/>
  <c r="BD57" i="107" s="1"/>
  <c r="BB20" i="115"/>
  <c r="BB47" i="115"/>
  <c r="BB102" i="87"/>
  <c r="BB76" i="87"/>
  <c r="BB45" i="115"/>
  <c r="BB44" i="115"/>
  <c r="CI12" i="107"/>
  <c r="CK10" i="107"/>
  <c r="CG19" i="107"/>
  <c r="CE21" i="107"/>
  <c r="AC95" i="106"/>
  <c r="F33" i="108"/>
  <c r="CC24" i="107"/>
  <c r="BC10" i="112" l="1"/>
  <c r="BC32" i="115"/>
  <c r="BC30" i="115" s="1"/>
  <c r="BC10" i="115"/>
  <c r="BC10" i="109"/>
  <c r="BC10" i="106"/>
  <c r="BC10" i="100"/>
  <c r="BD2" i="107"/>
  <c r="BC55" i="106" s="1"/>
  <c r="BE57" i="107"/>
  <c r="CD24" i="107"/>
  <c r="CJ12" i="107"/>
  <c r="CF21" i="107"/>
  <c r="CH19" i="107"/>
  <c r="CL10" i="107"/>
  <c r="C34" i="108"/>
  <c r="BD83" i="106" l="1"/>
  <c r="BD67" i="106" s="1"/>
  <c r="B58" i="107" s="1"/>
  <c r="BE58" i="107" s="1"/>
  <c r="BF58" i="107" s="1"/>
  <c r="BG58" i="107" s="1"/>
  <c r="BH58" i="107" s="1"/>
  <c r="BI58" i="107" s="1"/>
  <c r="BJ58" i="107" s="1"/>
  <c r="BK58" i="107" s="1"/>
  <c r="BL58" i="107" s="1"/>
  <c r="BM58" i="107" s="1"/>
  <c r="BN58" i="107" s="1"/>
  <c r="BO58" i="107" s="1"/>
  <c r="BP58" i="107" s="1"/>
  <c r="BQ58" i="107" s="1"/>
  <c r="BR58" i="107" s="1"/>
  <c r="BS58" i="107" s="1"/>
  <c r="BT58" i="107" s="1"/>
  <c r="BU58" i="107" s="1"/>
  <c r="BV58" i="107" s="1"/>
  <c r="BW58" i="107" s="1"/>
  <c r="BX58" i="107" s="1"/>
  <c r="BY58" i="107" s="1"/>
  <c r="BZ58" i="107" s="1"/>
  <c r="CA58" i="107" s="1"/>
  <c r="CB58" i="107" s="1"/>
  <c r="CC58" i="107" s="1"/>
  <c r="CD58" i="107" s="1"/>
  <c r="CE58" i="107" s="1"/>
  <c r="CF58" i="107" s="1"/>
  <c r="CG58" i="107" s="1"/>
  <c r="CH58" i="107" s="1"/>
  <c r="CI58" i="107" s="1"/>
  <c r="CJ58" i="107" s="1"/>
  <c r="CK58" i="107" s="1"/>
  <c r="CL58" i="107" s="1"/>
  <c r="CM58" i="107" s="1"/>
  <c r="CN58" i="107" s="1"/>
  <c r="CO58" i="107" s="1"/>
  <c r="CP58" i="107" s="1"/>
  <c r="CQ58" i="107" s="1"/>
  <c r="CR58" i="107" s="1"/>
  <c r="CS58" i="107" s="1"/>
  <c r="CT58" i="107" s="1"/>
  <c r="CU58" i="107" s="1"/>
  <c r="CV58" i="107" s="1"/>
  <c r="CW58" i="107" s="1"/>
  <c r="CX58" i="107" s="1"/>
  <c r="CY58" i="107" s="1"/>
  <c r="CZ58" i="107" s="1"/>
  <c r="DA58" i="107" s="1"/>
  <c r="DB58" i="107" s="1"/>
  <c r="DC58" i="107" s="1"/>
  <c r="DD58" i="107" s="1"/>
  <c r="DE58" i="107" s="1"/>
  <c r="DF58" i="107" s="1"/>
  <c r="DG58" i="107" s="1"/>
  <c r="DH58" i="107" s="1"/>
  <c r="DI58" i="107" s="1"/>
  <c r="DJ58" i="107" s="1"/>
  <c r="DK58" i="107" s="1"/>
  <c r="DL58" i="107" s="1"/>
  <c r="DM58" i="107" s="1"/>
  <c r="DN58" i="107" s="1"/>
  <c r="DO58" i="107" s="1"/>
  <c r="DP58" i="107" s="1"/>
  <c r="DQ58" i="107" s="1"/>
  <c r="DR58" i="107" s="1"/>
  <c r="DS58" i="107" s="1"/>
  <c r="DT58" i="107" s="1"/>
  <c r="DU58" i="107" s="1"/>
  <c r="DV58" i="107" s="1"/>
  <c r="DW58" i="107" s="1"/>
  <c r="DX58" i="107" s="1"/>
  <c r="DY58" i="107" s="1"/>
  <c r="DZ58" i="107" s="1"/>
  <c r="EA58" i="107" s="1"/>
  <c r="EB58" i="107" s="1"/>
  <c r="EC58" i="107" s="1"/>
  <c r="ED58" i="107" s="1"/>
  <c r="EE58" i="107" s="1"/>
  <c r="EF58" i="107" s="1"/>
  <c r="EG58" i="107" s="1"/>
  <c r="EH58" i="107" s="1"/>
  <c r="EI58" i="107" s="1"/>
  <c r="EJ58" i="107" s="1"/>
  <c r="EK58" i="107" s="1"/>
  <c r="EL58" i="107" s="1"/>
  <c r="EM58" i="107" s="1"/>
  <c r="EN58" i="107" s="1"/>
  <c r="EO58" i="107" s="1"/>
  <c r="EP58" i="107" s="1"/>
  <c r="EQ58" i="107" s="1"/>
  <c r="ER58" i="107" s="1"/>
  <c r="ES58" i="107" s="1"/>
  <c r="ET58" i="107" s="1"/>
  <c r="EU58" i="107" s="1"/>
  <c r="EV58" i="107" s="1"/>
  <c r="EW58" i="107" s="1"/>
  <c r="EX58" i="107" s="1"/>
  <c r="EY58" i="107" s="1"/>
  <c r="EZ58" i="107" s="1"/>
  <c r="FA58" i="107" s="1"/>
  <c r="FB58" i="107" s="1"/>
  <c r="FC58" i="107" s="1"/>
  <c r="FD58" i="107" s="1"/>
  <c r="FE58" i="107" s="1"/>
  <c r="FF58" i="107" s="1"/>
  <c r="FG58" i="107" s="1"/>
  <c r="FH58" i="107" s="1"/>
  <c r="FI58" i="107" s="1"/>
  <c r="FJ58" i="107" s="1"/>
  <c r="FK58" i="107" s="1"/>
  <c r="FL58" i="107" s="1"/>
  <c r="FM58" i="107" s="1"/>
  <c r="FN58" i="107" s="1"/>
  <c r="FO58" i="107" s="1"/>
  <c r="FP58" i="107" s="1"/>
  <c r="FQ58" i="107" s="1"/>
  <c r="FR58" i="107" s="1"/>
  <c r="FS58" i="107" s="1"/>
  <c r="FT58" i="107" s="1"/>
  <c r="FU58" i="107" s="1"/>
  <c r="FV58" i="107" s="1"/>
  <c r="FW58" i="107" s="1"/>
  <c r="FX58" i="107" s="1"/>
  <c r="FY58" i="107" s="1"/>
  <c r="FZ58" i="107" s="1"/>
  <c r="GA58" i="107" s="1"/>
  <c r="GB58" i="107" s="1"/>
  <c r="GC58" i="107" s="1"/>
  <c r="GD58" i="107" s="1"/>
  <c r="GE58" i="107" s="1"/>
  <c r="GF58" i="107" s="1"/>
  <c r="GG58" i="107" s="1"/>
  <c r="GH58" i="107" s="1"/>
  <c r="GI58" i="107" s="1"/>
  <c r="GJ58" i="107" s="1"/>
  <c r="GK58" i="107" s="1"/>
  <c r="GL58" i="107" s="1"/>
  <c r="GM58" i="107" s="1"/>
  <c r="GN58" i="107" s="1"/>
  <c r="GO58" i="107" s="1"/>
  <c r="GP58" i="107" s="1"/>
  <c r="GQ58" i="107" s="1"/>
  <c r="GR58" i="107" s="1"/>
  <c r="GS58" i="107" s="1"/>
  <c r="GT58" i="107" s="1"/>
  <c r="GU58" i="107" s="1"/>
  <c r="GV58" i="107" s="1"/>
  <c r="GW58" i="107" s="1"/>
  <c r="GX58" i="107" s="1"/>
  <c r="GY58" i="107" s="1"/>
  <c r="GZ58" i="107" s="1"/>
  <c r="HA58" i="107" s="1"/>
  <c r="HB58" i="107" s="1"/>
  <c r="HC58" i="107" s="1"/>
  <c r="HD58" i="107" s="1"/>
  <c r="HE58" i="107" s="1"/>
  <c r="HF58" i="107" s="1"/>
  <c r="HG58" i="107" s="1"/>
  <c r="HH58" i="107" s="1"/>
  <c r="HI58" i="107" s="1"/>
  <c r="HJ58" i="107" s="1"/>
  <c r="BF57" i="107"/>
  <c r="BG57" i="107" s="1"/>
  <c r="BH57" i="107" s="1"/>
  <c r="BI57" i="107" s="1"/>
  <c r="BJ57" i="107" s="1"/>
  <c r="BK57" i="107" s="1"/>
  <c r="BL57" i="107" s="1"/>
  <c r="BM57" i="107" s="1"/>
  <c r="BN57" i="107" s="1"/>
  <c r="BO57" i="107" s="1"/>
  <c r="BP57" i="107" s="1"/>
  <c r="BQ57" i="107" s="1"/>
  <c r="BR57" i="107" s="1"/>
  <c r="BS57" i="107" s="1"/>
  <c r="BT57" i="107" s="1"/>
  <c r="BU57" i="107" s="1"/>
  <c r="BV57" i="107" s="1"/>
  <c r="BW57" i="107" s="1"/>
  <c r="BX57" i="107" s="1"/>
  <c r="BY57" i="107" s="1"/>
  <c r="BZ57" i="107" s="1"/>
  <c r="CA57" i="107" s="1"/>
  <c r="CB57" i="107" s="1"/>
  <c r="CC57" i="107" s="1"/>
  <c r="CD57" i="107" s="1"/>
  <c r="CE57" i="107" s="1"/>
  <c r="CF57" i="107" s="1"/>
  <c r="CG57" i="107" s="1"/>
  <c r="CH57" i="107" s="1"/>
  <c r="CI57" i="107" s="1"/>
  <c r="CJ57" i="107" s="1"/>
  <c r="CK57" i="107" s="1"/>
  <c r="CL57" i="107" s="1"/>
  <c r="CM57" i="107" s="1"/>
  <c r="CN57" i="107" s="1"/>
  <c r="CO57" i="107" s="1"/>
  <c r="CP57" i="107" s="1"/>
  <c r="CQ57" i="107" s="1"/>
  <c r="CR57" i="107" s="1"/>
  <c r="CS57" i="107" s="1"/>
  <c r="CT57" i="107" s="1"/>
  <c r="CU57" i="107" s="1"/>
  <c r="CV57" i="107" s="1"/>
  <c r="CW57" i="107" s="1"/>
  <c r="CX57" i="107" s="1"/>
  <c r="CY57" i="107" s="1"/>
  <c r="CZ57" i="107" s="1"/>
  <c r="DA57" i="107" s="1"/>
  <c r="DB57" i="107" s="1"/>
  <c r="DC57" i="107" s="1"/>
  <c r="DD57" i="107" s="1"/>
  <c r="DE57" i="107" s="1"/>
  <c r="DF57" i="107" s="1"/>
  <c r="DG57" i="107" s="1"/>
  <c r="DH57" i="107" s="1"/>
  <c r="DI57" i="107" s="1"/>
  <c r="DJ57" i="107" s="1"/>
  <c r="DK57" i="107" s="1"/>
  <c r="DL57" i="107" s="1"/>
  <c r="DM57" i="107" s="1"/>
  <c r="DN57" i="107" s="1"/>
  <c r="DO57" i="107" s="1"/>
  <c r="DP57" i="107" s="1"/>
  <c r="DQ57" i="107" s="1"/>
  <c r="DR57" i="107" s="1"/>
  <c r="DS57" i="107" s="1"/>
  <c r="DT57" i="107" s="1"/>
  <c r="DU57" i="107" s="1"/>
  <c r="DV57" i="107" s="1"/>
  <c r="DW57" i="107" s="1"/>
  <c r="DX57" i="107" s="1"/>
  <c r="DY57" i="107" s="1"/>
  <c r="DZ57" i="107" s="1"/>
  <c r="EA57" i="107" s="1"/>
  <c r="EB57" i="107" s="1"/>
  <c r="EC57" i="107" s="1"/>
  <c r="ED57" i="107" s="1"/>
  <c r="EE57" i="107" s="1"/>
  <c r="EF57" i="107" s="1"/>
  <c r="EG57" i="107" s="1"/>
  <c r="EH57" i="107" s="1"/>
  <c r="EI57" i="107" s="1"/>
  <c r="EJ57" i="107" s="1"/>
  <c r="EK57" i="107" s="1"/>
  <c r="EL57" i="107" s="1"/>
  <c r="EM57" i="107" s="1"/>
  <c r="EN57" i="107" s="1"/>
  <c r="EO57" i="107" s="1"/>
  <c r="EP57" i="107" s="1"/>
  <c r="EQ57" i="107" s="1"/>
  <c r="ER57" i="107" s="1"/>
  <c r="ES57" i="107" s="1"/>
  <c r="ET57" i="107" s="1"/>
  <c r="EU57" i="107" s="1"/>
  <c r="EV57" i="107" s="1"/>
  <c r="EW57" i="107" s="1"/>
  <c r="EX57" i="107" s="1"/>
  <c r="EY57" i="107" s="1"/>
  <c r="EZ57" i="107" s="1"/>
  <c r="FA57" i="107" s="1"/>
  <c r="FB57" i="107" s="1"/>
  <c r="FC57" i="107" s="1"/>
  <c r="FD57" i="107" s="1"/>
  <c r="FE57" i="107" s="1"/>
  <c r="FF57" i="107" s="1"/>
  <c r="FG57" i="107" s="1"/>
  <c r="FH57" i="107" s="1"/>
  <c r="FI57" i="107" s="1"/>
  <c r="FJ57" i="107" s="1"/>
  <c r="FK57" i="107" s="1"/>
  <c r="FL57" i="107" s="1"/>
  <c r="FM57" i="107" s="1"/>
  <c r="FN57" i="107" s="1"/>
  <c r="FO57" i="107" s="1"/>
  <c r="FP57" i="107" s="1"/>
  <c r="FQ57" i="107" s="1"/>
  <c r="FR57" i="107" s="1"/>
  <c r="FS57" i="107" s="1"/>
  <c r="FT57" i="107" s="1"/>
  <c r="FU57" i="107" s="1"/>
  <c r="FV57" i="107" s="1"/>
  <c r="FW57" i="107" s="1"/>
  <c r="FX57" i="107" s="1"/>
  <c r="FY57" i="107" s="1"/>
  <c r="FZ57" i="107" s="1"/>
  <c r="GA57" i="107" s="1"/>
  <c r="GB57" i="107" s="1"/>
  <c r="GC57" i="107" s="1"/>
  <c r="GD57" i="107" s="1"/>
  <c r="GE57" i="107" s="1"/>
  <c r="GF57" i="107" s="1"/>
  <c r="GG57" i="107" s="1"/>
  <c r="GH57" i="107" s="1"/>
  <c r="GI57" i="107" s="1"/>
  <c r="GJ57" i="107" s="1"/>
  <c r="GK57" i="107" s="1"/>
  <c r="GL57" i="107" s="1"/>
  <c r="GM57" i="107" s="1"/>
  <c r="GN57" i="107" s="1"/>
  <c r="GO57" i="107" s="1"/>
  <c r="GP57" i="107" s="1"/>
  <c r="GQ57" i="107" s="1"/>
  <c r="GR57" i="107" s="1"/>
  <c r="GS57" i="107" s="1"/>
  <c r="GT57" i="107" s="1"/>
  <c r="GU57" i="107" s="1"/>
  <c r="GV57" i="107" s="1"/>
  <c r="GW57" i="107" s="1"/>
  <c r="GX57" i="107" s="1"/>
  <c r="GY57" i="107" s="1"/>
  <c r="GZ57" i="107" s="1"/>
  <c r="HA57" i="107" s="1"/>
  <c r="HB57" i="107" s="1"/>
  <c r="HC57" i="107" s="1"/>
  <c r="HD57" i="107" s="1"/>
  <c r="HE57" i="107" s="1"/>
  <c r="HF57" i="107" s="1"/>
  <c r="HG57" i="107" s="1"/>
  <c r="HH57" i="107" s="1"/>
  <c r="HI57" i="107" s="1"/>
  <c r="HJ57" i="107" s="1"/>
  <c r="BC20" i="115"/>
  <c r="BC47" i="115"/>
  <c r="BC45" i="115"/>
  <c r="BC44" i="115"/>
  <c r="BC76" i="87"/>
  <c r="BC102" i="87"/>
  <c r="E34" i="108"/>
  <c r="AD56" i="106"/>
  <c r="CK12" i="107"/>
  <c r="CM10" i="107"/>
  <c r="CE24" i="107"/>
  <c r="CI19" i="107"/>
  <c r="CG21" i="107"/>
  <c r="BE2" i="107" l="1"/>
  <c r="BD55" i="106" s="1"/>
  <c r="BE83" i="106"/>
  <c r="BE67" i="106" s="1"/>
  <c r="B59" i="107" s="1"/>
  <c r="BF59" i="107" s="1"/>
  <c r="BD10" i="100"/>
  <c r="BD10" i="106"/>
  <c r="BD10" i="115"/>
  <c r="BD10" i="112"/>
  <c r="BD32" i="115"/>
  <c r="BD30" i="115" s="1"/>
  <c r="BD10" i="109"/>
  <c r="CH21" i="107"/>
  <c r="CF24" i="107"/>
  <c r="AD95" i="106"/>
  <c r="F34" i="108"/>
  <c r="CL12" i="107"/>
  <c r="CJ19" i="107"/>
  <c r="CN10" i="107"/>
  <c r="BG59" i="107" l="1"/>
  <c r="BH59" i="107" s="1"/>
  <c r="BI59" i="107" s="1"/>
  <c r="BJ59" i="107" s="1"/>
  <c r="BK59" i="107" s="1"/>
  <c r="BL59" i="107" s="1"/>
  <c r="BM59" i="107" s="1"/>
  <c r="BN59" i="107" s="1"/>
  <c r="BO59" i="107" s="1"/>
  <c r="BP59" i="107" s="1"/>
  <c r="BQ59" i="107" s="1"/>
  <c r="BR59" i="107" s="1"/>
  <c r="BS59" i="107" s="1"/>
  <c r="BT59" i="107" s="1"/>
  <c r="BU59" i="107" s="1"/>
  <c r="BV59" i="107" s="1"/>
  <c r="BW59" i="107" s="1"/>
  <c r="BX59" i="107" s="1"/>
  <c r="BY59" i="107" s="1"/>
  <c r="BZ59" i="107" s="1"/>
  <c r="CA59" i="107" s="1"/>
  <c r="CB59" i="107" s="1"/>
  <c r="CC59" i="107" s="1"/>
  <c r="CD59" i="107" s="1"/>
  <c r="CE59" i="107" s="1"/>
  <c r="CF59" i="107" s="1"/>
  <c r="CG59" i="107" s="1"/>
  <c r="CH59" i="107" s="1"/>
  <c r="CI59" i="107" s="1"/>
  <c r="CJ59" i="107" s="1"/>
  <c r="CK59" i="107" s="1"/>
  <c r="CL59" i="107" s="1"/>
  <c r="CM59" i="107" s="1"/>
  <c r="CN59" i="107" s="1"/>
  <c r="CO59" i="107" s="1"/>
  <c r="CP59" i="107" s="1"/>
  <c r="CQ59" i="107" s="1"/>
  <c r="CR59" i="107" s="1"/>
  <c r="CS59" i="107" s="1"/>
  <c r="CT59" i="107" s="1"/>
  <c r="CU59" i="107" s="1"/>
  <c r="CV59" i="107" s="1"/>
  <c r="CW59" i="107" s="1"/>
  <c r="CX59" i="107" s="1"/>
  <c r="CY59" i="107" s="1"/>
  <c r="CZ59" i="107" s="1"/>
  <c r="DA59" i="107" s="1"/>
  <c r="DB59" i="107" s="1"/>
  <c r="DC59" i="107" s="1"/>
  <c r="DD59" i="107" s="1"/>
  <c r="DE59" i="107" s="1"/>
  <c r="DF59" i="107" s="1"/>
  <c r="DG59" i="107" s="1"/>
  <c r="DH59" i="107" s="1"/>
  <c r="DI59" i="107" s="1"/>
  <c r="DJ59" i="107" s="1"/>
  <c r="DK59" i="107" s="1"/>
  <c r="DL59" i="107" s="1"/>
  <c r="DM59" i="107" s="1"/>
  <c r="DN59" i="107" s="1"/>
  <c r="DO59" i="107" s="1"/>
  <c r="DP59" i="107" s="1"/>
  <c r="DQ59" i="107" s="1"/>
  <c r="DR59" i="107" s="1"/>
  <c r="DS59" i="107" s="1"/>
  <c r="DT59" i="107" s="1"/>
  <c r="DU59" i="107" s="1"/>
  <c r="DV59" i="107" s="1"/>
  <c r="DW59" i="107" s="1"/>
  <c r="DX59" i="107" s="1"/>
  <c r="DY59" i="107" s="1"/>
  <c r="DZ59" i="107" s="1"/>
  <c r="EA59" i="107" s="1"/>
  <c r="EB59" i="107" s="1"/>
  <c r="EC59" i="107" s="1"/>
  <c r="ED59" i="107" s="1"/>
  <c r="EE59" i="107" s="1"/>
  <c r="EF59" i="107" s="1"/>
  <c r="EG59" i="107" s="1"/>
  <c r="EH59" i="107" s="1"/>
  <c r="EI59" i="107" s="1"/>
  <c r="EJ59" i="107" s="1"/>
  <c r="EK59" i="107" s="1"/>
  <c r="EL59" i="107" s="1"/>
  <c r="EM59" i="107" s="1"/>
  <c r="EN59" i="107" s="1"/>
  <c r="EO59" i="107" s="1"/>
  <c r="EP59" i="107" s="1"/>
  <c r="EQ59" i="107" s="1"/>
  <c r="ER59" i="107" s="1"/>
  <c r="ES59" i="107" s="1"/>
  <c r="ET59" i="107" s="1"/>
  <c r="EU59" i="107" s="1"/>
  <c r="EV59" i="107" s="1"/>
  <c r="EW59" i="107" s="1"/>
  <c r="EX59" i="107" s="1"/>
  <c r="EY59" i="107" s="1"/>
  <c r="EZ59" i="107" s="1"/>
  <c r="FA59" i="107" s="1"/>
  <c r="FB59" i="107" s="1"/>
  <c r="FC59" i="107" s="1"/>
  <c r="FD59" i="107" s="1"/>
  <c r="FE59" i="107" s="1"/>
  <c r="FF59" i="107" s="1"/>
  <c r="FG59" i="107" s="1"/>
  <c r="FH59" i="107" s="1"/>
  <c r="FI59" i="107" s="1"/>
  <c r="FJ59" i="107" s="1"/>
  <c r="FK59" i="107" s="1"/>
  <c r="FL59" i="107" s="1"/>
  <c r="FM59" i="107" s="1"/>
  <c r="FN59" i="107" s="1"/>
  <c r="FO59" i="107" s="1"/>
  <c r="FP59" i="107" s="1"/>
  <c r="FQ59" i="107" s="1"/>
  <c r="FR59" i="107" s="1"/>
  <c r="FS59" i="107" s="1"/>
  <c r="FT59" i="107" s="1"/>
  <c r="FU59" i="107" s="1"/>
  <c r="FV59" i="107" s="1"/>
  <c r="FW59" i="107" s="1"/>
  <c r="FX59" i="107" s="1"/>
  <c r="FY59" i="107" s="1"/>
  <c r="FZ59" i="107" s="1"/>
  <c r="GA59" i="107" s="1"/>
  <c r="GB59" i="107" s="1"/>
  <c r="GC59" i="107" s="1"/>
  <c r="GD59" i="107" s="1"/>
  <c r="GE59" i="107" s="1"/>
  <c r="GF59" i="107" s="1"/>
  <c r="GG59" i="107" s="1"/>
  <c r="GH59" i="107" s="1"/>
  <c r="GI59" i="107" s="1"/>
  <c r="GJ59" i="107" s="1"/>
  <c r="GK59" i="107" s="1"/>
  <c r="GL59" i="107" s="1"/>
  <c r="GM59" i="107" s="1"/>
  <c r="GN59" i="107" s="1"/>
  <c r="GO59" i="107" s="1"/>
  <c r="GP59" i="107" s="1"/>
  <c r="GQ59" i="107" s="1"/>
  <c r="GR59" i="107" s="1"/>
  <c r="GS59" i="107" s="1"/>
  <c r="GT59" i="107" s="1"/>
  <c r="GU59" i="107" s="1"/>
  <c r="GV59" i="107" s="1"/>
  <c r="GW59" i="107" s="1"/>
  <c r="GX59" i="107" s="1"/>
  <c r="GY59" i="107" s="1"/>
  <c r="GZ59" i="107" s="1"/>
  <c r="HA59" i="107" s="1"/>
  <c r="HB59" i="107" s="1"/>
  <c r="HC59" i="107" s="1"/>
  <c r="HD59" i="107" s="1"/>
  <c r="HE59" i="107" s="1"/>
  <c r="HF59" i="107" s="1"/>
  <c r="HG59" i="107" s="1"/>
  <c r="HH59" i="107" s="1"/>
  <c r="HI59" i="107" s="1"/>
  <c r="HJ59" i="107" s="1"/>
  <c r="BF2" i="107"/>
  <c r="BE55" i="106" s="1"/>
  <c r="BD20" i="115"/>
  <c r="BD47" i="115"/>
  <c r="BD45" i="115"/>
  <c r="BD44" i="115"/>
  <c r="BD102" i="87"/>
  <c r="BD76" i="87"/>
  <c r="CG24" i="107"/>
  <c r="CK19" i="107"/>
  <c r="CO10" i="107"/>
  <c r="CI21" i="107"/>
  <c r="C35" i="108"/>
  <c r="CM12" i="107"/>
  <c r="BE32" i="115" l="1"/>
  <c r="BE30" i="115" s="1"/>
  <c r="BE10" i="109"/>
  <c r="BE10" i="106"/>
  <c r="BE10" i="100"/>
  <c r="BE10" i="112"/>
  <c r="BE10" i="115"/>
  <c r="BF83" i="106"/>
  <c r="BF67" i="106" s="1"/>
  <c r="B60" i="107" s="1"/>
  <c r="BG60" i="107" s="1"/>
  <c r="CH24" i="107"/>
  <c r="E35" i="108"/>
  <c r="AE56" i="106"/>
  <c r="CP10" i="107"/>
  <c r="CJ21" i="107"/>
  <c r="CN12" i="107"/>
  <c r="CL19" i="107"/>
  <c r="BE44" i="115" l="1"/>
  <c r="BE45" i="115"/>
  <c r="BE20" i="115"/>
  <c r="BE47" i="115"/>
  <c r="BH60" i="107"/>
  <c r="BI60" i="107" s="1"/>
  <c r="BJ60" i="107" s="1"/>
  <c r="BK60" i="107" s="1"/>
  <c r="BL60" i="107" s="1"/>
  <c r="BM60" i="107" s="1"/>
  <c r="BN60" i="107" s="1"/>
  <c r="BO60" i="107" s="1"/>
  <c r="BP60" i="107" s="1"/>
  <c r="BQ60" i="107" s="1"/>
  <c r="BR60" i="107" s="1"/>
  <c r="BS60" i="107" s="1"/>
  <c r="BT60" i="107" s="1"/>
  <c r="BU60" i="107" s="1"/>
  <c r="BV60" i="107" s="1"/>
  <c r="BW60" i="107" s="1"/>
  <c r="BX60" i="107" s="1"/>
  <c r="BY60" i="107" s="1"/>
  <c r="BZ60" i="107" s="1"/>
  <c r="CA60" i="107" s="1"/>
  <c r="CB60" i="107" s="1"/>
  <c r="CC60" i="107" s="1"/>
  <c r="CD60" i="107" s="1"/>
  <c r="CE60" i="107" s="1"/>
  <c r="CF60" i="107" s="1"/>
  <c r="CG60" i="107" s="1"/>
  <c r="CH60" i="107" s="1"/>
  <c r="CI60" i="107" s="1"/>
  <c r="CJ60" i="107" s="1"/>
  <c r="CK60" i="107" s="1"/>
  <c r="CL60" i="107" s="1"/>
  <c r="CM60" i="107" s="1"/>
  <c r="CN60" i="107" s="1"/>
  <c r="CO60" i="107" s="1"/>
  <c r="CP60" i="107" s="1"/>
  <c r="CQ60" i="107" s="1"/>
  <c r="CR60" i="107" s="1"/>
  <c r="CS60" i="107" s="1"/>
  <c r="CT60" i="107" s="1"/>
  <c r="CU60" i="107" s="1"/>
  <c r="CV60" i="107" s="1"/>
  <c r="CW60" i="107" s="1"/>
  <c r="CX60" i="107" s="1"/>
  <c r="CY60" i="107" s="1"/>
  <c r="CZ60" i="107" s="1"/>
  <c r="DA60" i="107" s="1"/>
  <c r="DB60" i="107" s="1"/>
  <c r="DC60" i="107" s="1"/>
  <c r="DD60" i="107" s="1"/>
  <c r="DE60" i="107" s="1"/>
  <c r="DF60" i="107" s="1"/>
  <c r="DG60" i="107" s="1"/>
  <c r="DH60" i="107" s="1"/>
  <c r="DI60" i="107" s="1"/>
  <c r="DJ60" i="107" s="1"/>
  <c r="DK60" i="107" s="1"/>
  <c r="DL60" i="107" s="1"/>
  <c r="DM60" i="107" s="1"/>
  <c r="DN60" i="107" s="1"/>
  <c r="DO60" i="107" s="1"/>
  <c r="DP60" i="107" s="1"/>
  <c r="DQ60" i="107" s="1"/>
  <c r="DR60" i="107" s="1"/>
  <c r="DS60" i="107" s="1"/>
  <c r="DT60" i="107" s="1"/>
  <c r="DU60" i="107" s="1"/>
  <c r="DV60" i="107" s="1"/>
  <c r="DW60" i="107" s="1"/>
  <c r="DX60" i="107" s="1"/>
  <c r="DY60" i="107" s="1"/>
  <c r="DZ60" i="107" s="1"/>
  <c r="EA60" i="107" s="1"/>
  <c r="EB60" i="107" s="1"/>
  <c r="EC60" i="107" s="1"/>
  <c r="ED60" i="107" s="1"/>
  <c r="EE60" i="107" s="1"/>
  <c r="EF60" i="107" s="1"/>
  <c r="EG60" i="107" s="1"/>
  <c r="EH60" i="107" s="1"/>
  <c r="EI60" i="107" s="1"/>
  <c r="EJ60" i="107" s="1"/>
  <c r="EK60" i="107" s="1"/>
  <c r="EL60" i="107" s="1"/>
  <c r="EM60" i="107" s="1"/>
  <c r="EN60" i="107" s="1"/>
  <c r="EO60" i="107" s="1"/>
  <c r="EP60" i="107" s="1"/>
  <c r="EQ60" i="107" s="1"/>
  <c r="ER60" i="107" s="1"/>
  <c r="ES60" i="107" s="1"/>
  <c r="ET60" i="107" s="1"/>
  <c r="EU60" i="107" s="1"/>
  <c r="EV60" i="107" s="1"/>
  <c r="EW60" i="107" s="1"/>
  <c r="EX60" i="107" s="1"/>
  <c r="EY60" i="107" s="1"/>
  <c r="EZ60" i="107" s="1"/>
  <c r="FA60" i="107" s="1"/>
  <c r="FB60" i="107" s="1"/>
  <c r="FC60" i="107" s="1"/>
  <c r="FD60" i="107" s="1"/>
  <c r="FE60" i="107" s="1"/>
  <c r="FF60" i="107" s="1"/>
  <c r="FG60" i="107" s="1"/>
  <c r="FH60" i="107" s="1"/>
  <c r="FI60" i="107" s="1"/>
  <c r="FJ60" i="107" s="1"/>
  <c r="FK60" i="107" s="1"/>
  <c r="FL60" i="107" s="1"/>
  <c r="FM60" i="107" s="1"/>
  <c r="FN60" i="107" s="1"/>
  <c r="FO60" i="107" s="1"/>
  <c r="FP60" i="107" s="1"/>
  <c r="FQ60" i="107" s="1"/>
  <c r="FR60" i="107" s="1"/>
  <c r="FS60" i="107" s="1"/>
  <c r="FT60" i="107" s="1"/>
  <c r="FU60" i="107" s="1"/>
  <c r="FV60" i="107" s="1"/>
  <c r="FW60" i="107" s="1"/>
  <c r="FX60" i="107" s="1"/>
  <c r="FY60" i="107" s="1"/>
  <c r="FZ60" i="107" s="1"/>
  <c r="GA60" i="107" s="1"/>
  <c r="GB60" i="107" s="1"/>
  <c r="GC60" i="107" s="1"/>
  <c r="GD60" i="107" s="1"/>
  <c r="GE60" i="107" s="1"/>
  <c r="GF60" i="107" s="1"/>
  <c r="GG60" i="107" s="1"/>
  <c r="GH60" i="107" s="1"/>
  <c r="GI60" i="107" s="1"/>
  <c r="GJ60" i="107" s="1"/>
  <c r="GK60" i="107" s="1"/>
  <c r="GL60" i="107" s="1"/>
  <c r="GM60" i="107" s="1"/>
  <c r="GN60" i="107" s="1"/>
  <c r="GO60" i="107" s="1"/>
  <c r="GP60" i="107" s="1"/>
  <c r="GQ60" i="107" s="1"/>
  <c r="GR60" i="107" s="1"/>
  <c r="GS60" i="107" s="1"/>
  <c r="GT60" i="107" s="1"/>
  <c r="GU60" i="107" s="1"/>
  <c r="GV60" i="107" s="1"/>
  <c r="GW60" i="107" s="1"/>
  <c r="GX60" i="107" s="1"/>
  <c r="GY60" i="107" s="1"/>
  <c r="GZ60" i="107" s="1"/>
  <c r="HA60" i="107" s="1"/>
  <c r="HB60" i="107" s="1"/>
  <c r="HC60" i="107" s="1"/>
  <c r="HD60" i="107" s="1"/>
  <c r="HE60" i="107" s="1"/>
  <c r="HF60" i="107" s="1"/>
  <c r="HG60" i="107" s="1"/>
  <c r="HH60" i="107" s="1"/>
  <c r="HI60" i="107" s="1"/>
  <c r="HJ60" i="107" s="1"/>
  <c r="BG2" i="107"/>
  <c r="BF55" i="106" s="1"/>
  <c r="BE76" i="87"/>
  <c r="BE102" i="87"/>
  <c r="CM19" i="107"/>
  <c r="CQ10" i="107"/>
  <c r="CI24" i="107"/>
  <c r="CO12" i="107"/>
  <c r="CK21" i="107"/>
  <c r="AE95" i="106"/>
  <c r="F35" i="108"/>
  <c r="BG83" i="106" l="1"/>
  <c r="BG67" i="106" s="1"/>
  <c r="B61" i="107" s="1"/>
  <c r="BH61" i="107" s="1"/>
  <c r="BF10" i="109"/>
  <c r="BF32" i="115"/>
  <c r="BF30" i="115" s="1"/>
  <c r="BF10" i="100"/>
  <c r="BF10" i="115"/>
  <c r="BF10" i="106"/>
  <c r="BF10" i="112"/>
  <c r="CN19" i="107"/>
  <c r="CJ24" i="107"/>
  <c r="CL21" i="107"/>
  <c r="CP12" i="107"/>
  <c r="CR10" i="107"/>
  <c r="C36" i="108"/>
  <c r="BF102" i="87" l="1"/>
  <c r="BF76" i="87"/>
  <c r="BF20" i="115"/>
  <c r="BF47" i="115"/>
  <c r="BI61" i="107"/>
  <c r="BJ61" i="107" s="1"/>
  <c r="BK61" i="107" s="1"/>
  <c r="BL61" i="107" s="1"/>
  <c r="BM61" i="107" s="1"/>
  <c r="BN61" i="107" s="1"/>
  <c r="BO61" i="107" s="1"/>
  <c r="BP61" i="107" s="1"/>
  <c r="BQ61" i="107" s="1"/>
  <c r="BR61" i="107" s="1"/>
  <c r="BS61" i="107" s="1"/>
  <c r="BT61" i="107" s="1"/>
  <c r="BU61" i="107" s="1"/>
  <c r="BV61" i="107" s="1"/>
  <c r="BW61" i="107" s="1"/>
  <c r="BX61" i="107" s="1"/>
  <c r="BY61" i="107" s="1"/>
  <c r="BZ61" i="107" s="1"/>
  <c r="CA61" i="107" s="1"/>
  <c r="CB61" i="107" s="1"/>
  <c r="CC61" i="107" s="1"/>
  <c r="CD61" i="107" s="1"/>
  <c r="CE61" i="107" s="1"/>
  <c r="CF61" i="107" s="1"/>
  <c r="CG61" i="107" s="1"/>
  <c r="CH61" i="107" s="1"/>
  <c r="CI61" i="107" s="1"/>
  <c r="CJ61" i="107" s="1"/>
  <c r="CK61" i="107" s="1"/>
  <c r="CL61" i="107" s="1"/>
  <c r="CM61" i="107" s="1"/>
  <c r="CN61" i="107" s="1"/>
  <c r="CO61" i="107" s="1"/>
  <c r="CP61" i="107" s="1"/>
  <c r="CQ61" i="107" s="1"/>
  <c r="CR61" i="107" s="1"/>
  <c r="CS61" i="107" s="1"/>
  <c r="CT61" i="107" s="1"/>
  <c r="CU61" i="107" s="1"/>
  <c r="CV61" i="107" s="1"/>
  <c r="CW61" i="107" s="1"/>
  <c r="CX61" i="107" s="1"/>
  <c r="CY61" i="107" s="1"/>
  <c r="CZ61" i="107" s="1"/>
  <c r="DA61" i="107" s="1"/>
  <c r="DB61" i="107" s="1"/>
  <c r="DC61" i="107" s="1"/>
  <c r="DD61" i="107" s="1"/>
  <c r="DE61" i="107" s="1"/>
  <c r="DF61" i="107" s="1"/>
  <c r="DG61" i="107" s="1"/>
  <c r="DH61" i="107" s="1"/>
  <c r="DI61" i="107" s="1"/>
  <c r="DJ61" i="107" s="1"/>
  <c r="DK61" i="107" s="1"/>
  <c r="DL61" i="107" s="1"/>
  <c r="DM61" i="107" s="1"/>
  <c r="DN61" i="107" s="1"/>
  <c r="DO61" i="107" s="1"/>
  <c r="DP61" i="107" s="1"/>
  <c r="DQ61" i="107" s="1"/>
  <c r="DR61" i="107" s="1"/>
  <c r="DS61" i="107" s="1"/>
  <c r="DT61" i="107" s="1"/>
  <c r="DU61" i="107" s="1"/>
  <c r="DV61" i="107" s="1"/>
  <c r="DW61" i="107" s="1"/>
  <c r="DX61" i="107" s="1"/>
  <c r="DY61" i="107" s="1"/>
  <c r="DZ61" i="107" s="1"/>
  <c r="EA61" i="107" s="1"/>
  <c r="EB61" i="107" s="1"/>
  <c r="EC61" i="107" s="1"/>
  <c r="ED61" i="107" s="1"/>
  <c r="EE61" i="107" s="1"/>
  <c r="EF61" i="107" s="1"/>
  <c r="EG61" i="107" s="1"/>
  <c r="EH61" i="107" s="1"/>
  <c r="EI61" i="107" s="1"/>
  <c r="EJ61" i="107" s="1"/>
  <c r="EK61" i="107" s="1"/>
  <c r="EL61" i="107" s="1"/>
  <c r="EM61" i="107" s="1"/>
  <c r="EN61" i="107" s="1"/>
  <c r="EO61" i="107" s="1"/>
  <c r="EP61" i="107" s="1"/>
  <c r="EQ61" i="107" s="1"/>
  <c r="ER61" i="107" s="1"/>
  <c r="ES61" i="107" s="1"/>
  <c r="ET61" i="107" s="1"/>
  <c r="EU61" i="107" s="1"/>
  <c r="EV61" i="107" s="1"/>
  <c r="EW61" i="107" s="1"/>
  <c r="EX61" i="107" s="1"/>
  <c r="EY61" i="107" s="1"/>
  <c r="EZ61" i="107" s="1"/>
  <c r="FA61" i="107" s="1"/>
  <c r="FB61" i="107" s="1"/>
  <c r="FC61" i="107" s="1"/>
  <c r="FD61" i="107" s="1"/>
  <c r="FE61" i="107" s="1"/>
  <c r="FF61" i="107" s="1"/>
  <c r="FG61" i="107" s="1"/>
  <c r="FH61" i="107" s="1"/>
  <c r="FI61" i="107" s="1"/>
  <c r="FJ61" i="107" s="1"/>
  <c r="FK61" i="107" s="1"/>
  <c r="FL61" i="107" s="1"/>
  <c r="FM61" i="107" s="1"/>
  <c r="FN61" i="107" s="1"/>
  <c r="FO61" i="107" s="1"/>
  <c r="FP61" i="107" s="1"/>
  <c r="FQ61" i="107" s="1"/>
  <c r="FR61" i="107" s="1"/>
  <c r="FS61" i="107" s="1"/>
  <c r="FT61" i="107" s="1"/>
  <c r="FU61" i="107" s="1"/>
  <c r="FV61" i="107" s="1"/>
  <c r="FW61" i="107" s="1"/>
  <c r="FX61" i="107" s="1"/>
  <c r="FY61" i="107" s="1"/>
  <c r="FZ61" i="107" s="1"/>
  <c r="GA61" i="107" s="1"/>
  <c r="GB61" i="107" s="1"/>
  <c r="GC61" i="107" s="1"/>
  <c r="GD61" i="107" s="1"/>
  <c r="GE61" i="107" s="1"/>
  <c r="GF61" i="107" s="1"/>
  <c r="GG61" i="107" s="1"/>
  <c r="GH61" i="107" s="1"/>
  <c r="GI61" i="107" s="1"/>
  <c r="GJ61" i="107" s="1"/>
  <c r="GK61" i="107" s="1"/>
  <c r="GL61" i="107" s="1"/>
  <c r="GM61" i="107" s="1"/>
  <c r="GN61" i="107" s="1"/>
  <c r="GO61" i="107" s="1"/>
  <c r="GP61" i="107" s="1"/>
  <c r="GQ61" i="107" s="1"/>
  <c r="GR61" i="107" s="1"/>
  <c r="GS61" i="107" s="1"/>
  <c r="GT61" i="107" s="1"/>
  <c r="GU61" i="107" s="1"/>
  <c r="GV61" i="107" s="1"/>
  <c r="GW61" i="107" s="1"/>
  <c r="GX61" i="107" s="1"/>
  <c r="GY61" i="107" s="1"/>
  <c r="GZ61" i="107" s="1"/>
  <c r="HA61" i="107" s="1"/>
  <c r="HB61" i="107" s="1"/>
  <c r="HC61" i="107" s="1"/>
  <c r="HD61" i="107" s="1"/>
  <c r="HE61" i="107" s="1"/>
  <c r="HF61" i="107" s="1"/>
  <c r="HG61" i="107" s="1"/>
  <c r="HH61" i="107" s="1"/>
  <c r="HI61" i="107" s="1"/>
  <c r="HJ61" i="107" s="1"/>
  <c r="BH2" i="107"/>
  <c r="BG55" i="106" s="1"/>
  <c r="BF45" i="115"/>
  <c r="BF44" i="115"/>
  <c r="CS10" i="107"/>
  <c r="E36" i="108"/>
  <c r="AF56" i="106"/>
  <c r="CO19" i="107"/>
  <c r="CQ12" i="107"/>
  <c r="CM21" i="107"/>
  <c r="CK24" i="107"/>
  <c r="BH83" i="106" l="1"/>
  <c r="BH67" i="106" s="1"/>
  <c r="B62" i="107" s="1"/>
  <c r="BI62" i="107" s="1"/>
  <c r="BG10" i="106"/>
  <c r="BG10" i="115"/>
  <c r="BG32" i="115"/>
  <c r="BG30" i="115" s="1"/>
  <c r="BG10" i="112"/>
  <c r="BG10" i="100"/>
  <c r="BG10" i="109"/>
  <c r="CP19" i="107"/>
  <c r="CT10" i="107"/>
  <c r="AF95" i="106"/>
  <c r="F36" i="108"/>
  <c r="CR12" i="107"/>
  <c r="CL24" i="107"/>
  <c r="CN21" i="107"/>
  <c r="BG76" i="87" l="1"/>
  <c r="BG102" i="87"/>
  <c r="BG44" i="115"/>
  <c r="BG45" i="115"/>
  <c r="BI83" i="106"/>
  <c r="BI67" i="106" s="1"/>
  <c r="B63" i="107" s="1"/>
  <c r="BJ63" i="107" s="1"/>
  <c r="BK63" i="107" s="1"/>
  <c r="BL63" i="107" s="1"/>
  <c r="BM63" i="107" s="1"/>
  <c r="BN63" i="107" s="1"/>
  <c r="BO63" i="107" s="1"/>
  <c r="BP63" i="107" s="1"/>
  <c r="BQ63" i="107" s="1"/>
  <c r="BR63" i="107" s="1"/>
  <c r="BS63" i="107" s="1"/>
  <c r="BT63" i="107" s="1"/>
  <c r="BU63" i="107" s="1"/>
  <c r="BV63" i="107" s="1"/>
  <c r="BW63" i="107" s="1"/>
  <c r="BX63" i="107" s="1"/>
  <c r="BY63" i="107" s="1"/>
  <c r="BZ63" i="107" s="1"/>
  <c r="CA63" i="107" s="1"/>
  <c r="CB63" i="107" s="1"/>
  <c r="CC63" i="107" s="1"/>
  <c r="CD63" i="107" s="1"/>
  <c r="CE63" i="107" s="1"/>
  <c r="CF63" i="107" s="1"/>
  <c r="CG63" i="107" s="1"/>
  <c r="CH63" i="107" s="1"/>
  <c r="CI63" i="107" s="1"/>
  <c r="CJ63" i="107" s="1"/>
  <c r="CK63" i="107" s="1"/>
  <c r="CL63" i="107" s="1"/>
  <c r="CM63" i="107" s="1"/>
  <c r="CN63" i="107" s="1"/>
  <c r="CO63" i="107" s="1"/>
  <c r="CP63" i="107" s="1"/>
  <c r="CQ63" i="107" s="1"/>
  <c r="CR63" i="107" s="1"/>
  <c r="CS63" i="107" s="1"/>
  <c r="CT63" i="107" s="1"/>
  <c r="CU63" i="107" s="1"/>
  <c r="CV63" i="107" s="1"/>
  <c r="CW63" i="107" s="1"/>
  <c r="CX63" i="107" s="1"/>
  <c r="CY63" i="107" s="1"/>
  <c r="CZ63" i="107" s="1"/>
  <c r="DA63" i="107" s="1"/>
  <c r="DB63" i="107" s="1"/>
  <c r="DC63" i="107" s="1"/>
  <c r="DD63" i="107" s="1"/>
  <c r="DE63" i="107" s="1"/>
  <c r="DF63" i="107" s="1"/>
  <c r="DG63" i="107" s="1"/>
  <c r="DH63" i="107" s="1"/>
  <c r="DI63" i="107" s="1"/>
  <c r="DJ63" i="107" s="1"/>
  <c r="DK63" i="107" s="1"/>
  <c r="DL63" i="107" s="1"/>
  <c r="DM63" i="107" s="1"/>
  <c r="DN63" i="107" s="1"/>
  <c r="DO63" i="107" s="1"/>
  <c r="DP63" i="107" s="1"/>
  <c r="DQ63" i="107" s="1"/>
  <c r="DR63" i="107" s="1"/>
  <c r="DS63" i="107" s="1"/>
  <c r="DT63" i="107" s="1"/>
  <c r="DU63" i="107" s="1"/>
  <c r="DV63" i="107" s="1"/>
  <c r="DW63" i="107" s="1"/>
  <c r="DX63" i="107" s="1"/>
  <c r="DY63" i="107" s="1"/>
  <c r="DZ63" i="107" s="1"/>
  <c r="EA63" i="107" s="1"/>
  <c r="EB63" i="107" s="1"/>
  <c r="EC63" i="107" s="1"/>
  <c r="ED63" i="107" s="1"/>
  <c r="EE63" i="107" s="1"/>
  <c r="EF63" i="107" s="1"/>
  <c r="EG63" i="107" s="1"/>
  <c r="EH63" i="107" s="1"/>
  <c r="EI63" i="107" s="1"/>
  <c r="EJ63" i="107" s="1"/>
  <c r="EK63" i="107" s="1"/>
  <c r="EL63" i="107" s="1"/>
  <c r="EM63" i="107" s="1"/>
  <c r="EN63" i="107" s="1"/>
  <c r="EO63" i="107" s="1"/>
  <c r="EP63" i="107" s="1"/>
  <c r="EQ63" i="107" s="1"/>
  <c r="ER63" i="107" s="1"/>
  <c r="ES63" i="107" s="1"/>
  <c r="ET63" i="107" s="1"/>
  <c r="EU63" i="107" s="1"/>
  <c r="EV63" i="107" s="1"/>
  <c r="EW63" i="107" s="1"/>
  <c r="EX63" i="107" s="1"/>
  <c r="EY63" i="107" s="1"/>
  <c r="EZ63" i="107" s="1"/>
  <c r="FA63" i="107" s="1"/>
  <c r="FB63" i="107" s="1"/>
  <c r="FC63" i="107" s="1"/>
  <c r="FD63" i="107" s="1"/>
  <c r="FE63" i="107" s="1"/>
  <c r="FF63" i="107" s="1"/>
  <c r="FG63" i="107" s="1"/>
  <c r="FH63" i="107" s="1"/>
  <c r="FI63" i="107" s="1"/>
  <c r="FJ63" i="107" s="1"/>
  <c r="FK63" i="107" s="1"/>
  <c r="FL63" i="107" s="1"/>
  <c r="FM63" i="107" s="1"/>
  <c r="FN63" i="107" s="1"/>
  <c r="FO63" i="107" s="1"/>
  <c r="FP63" i="107" s="1"/>
  <c r="FQ63" i="107" s="1"/>
  <c r="FR63" i="107" s="1"/>
  <c r="FS63" i="107" s="1"/>
  <c r="FT63" i="107" s="1"/>
  <c r="FU63" i="107" s="1"/>
  <c r="FV63" i="107" s="1"/>
  <c r="FW63" i="107" s="1"/>
  <c r="FX63" i="107" s="1"/>
  <c r="FY63" i="107" s="1"/>
  <c r="FZ63" i="107" s="1"/>
  <c r="GA63" i="107" s="1"/>
  <c r="GB63" i="107" s="1"/>
  <c r="GC63" i="107" s="1"/>
  <c r="GD63" i="107" s="1"/>
  <c r="GE63" i="107" s="1"/>
  <c r="GF63" i="107" s="1"/>
  <c r="GG63" i="107" s="1"/>
  <c r="GH63" i="107" s="1"/>
  <c r="GI63" i="107" s="1"/>
  <c r="GJ63" i="107" s="1"/>
  <c r="GK63" i="107" s="1"/>
  <c r="GL63" i="107" s="1"/>
  <c r="GM63" i="107" s="1"/>
  <c r="GN63" i="107" s="1"/>
  <c r="GO63" i="107" s="1"/>
  <c r="GP63" i="107" s="1"/>
  <c r="GQ63" i="107" s="1"/>
  <c r="GR63" i="107" s="1"/>
  <c r="GS63" i="107" s="1"/>
  <c r="GT63" i="107" s="1"/>
  <c r="GU63" i="107" s="1"/>
  <c r="GV63" i="107" s="1"/>
  <c r="GW63" i="107" s="1"/>
  <c r="GX63" i="107" s="1"/>
  <c r="GY63" i="107" s="1"/>
  <c r="GZ63" i="107" s="1"/>
  <c r="HA63" i="107" s="1"/>
  <c r="HB63" i="107" s="1"/>
  <c r="HC63" i="107" s="1"/>
  <c r="HD63" i="107" s="1"/>
  <c r="HE63" i="107" s="1"/>
  <c r="HF63" i="107" s="1"/>
  <c r="HG63" i="107" s="1"/>
  <c r="HH63" i="107" s="1"/>
  <c r="HI63" i="107" s="1"/>
  <c r="HJ63" i="107" s="1"/>
  <c r="BG20" i="115"/>
  <c r="BG47" i="115"/>
  <c r="BH10" i="112"/>
  <c r="BH10" i="109"/>
  <c r="BH10" i="106"/>
  <c r="BH10" i="100"/>
  <c r="BH10" i="115"/>
  <c r="BH32" i="115"/>
  <c r="BH30" i="115" s="1"/>
  <c r="BJ62" i="107"/>
  <c r="BI2" i="107"/>
  <c r="BH55" i="106" s="1"/>
  <c r="CQ19" i="107"/>
  <c r="CU10" i="107"/>
  <c r="C37" i="108"/>
  <c r="CM24" i="107"/>
  <c r="CO21" i="107"/>
  <c r="CS12" i="107"/>
  <c r="BH76" i="87" l="1"/>
  <c r="BH102" i="87"/>
  <c r="BH20" i="115"/>
  <c r="BH47" i="115"/>
  <c r="BJ2" i="107"/>
  <c r="BI55" i="106" s="1"/>
  <c r="BK62" i="107"/>
  <c r="BH45" i="115"/>
  <c r="BH44" i="115"/>
  <c r="CP21" i="107"/>
  <c r="CT12" i="107"/>
  <c r="CV10" i="107"/>
  <c r="CN24" i="107"/>
  <c r="E37" i="108"/>
  <c r="AG56" i="106"/>
  <c r="CR19" i="107"/>
  <c r="BJ83" i="106" l="1"/>
  <c r="BJ67" i="106" s="1"/>
  <c r="B64" i="107" s="1"/>
  <c r="BK64" i="107" s="1"/>
  <c r="BL64" i="107" s="1"/>
  <c r="BM64" i="107" s="1"/>
  <c r="BN64" i="107" s="1"/>
  <c r="BO64" i="107" s="1"/>
  <c r="BP64" i="107" s="1"/>
  <c r="BQ64" i="107" s="1"/>
  <c r="BR64" i="107" s="1"/>
  <c r="BS64" i="107" s="1"/>
  <c r="BT64" i="107" s="1"/>
  <c r="BU64" i="107" s="1"/>
  <c r="BV64" i="107" s="1"/>
  <c r="BW64" i="107" s="1"/>
  <c r="BX64" i="107" s="1"/>
  <c r="BY64" i="107" s="1"/>
  <c r="BZ64" i="107" s="1"/>
  <c r="CA64" i="107" s="1"/>
  <c r="CB64" i="107" s="1"/>
  <c r="CC64" i="107" s="1"/>
  <c r="CD64" i="107" s="1"/>
  <c r="CE64" i="107" s="1"/>
  <c r="CF64" i="107" s="1"/>
  <c r="CG64" i="107" s="1"/>
  <c r="CH64" i="107" s="1"/>
  <c r="CI64" i="107" s="1"/>
  <c r="CJ64" i="107" s="1"/>
  <c r="CK64" i="107" s="1"/>
  <c r="CL64" i="107" s="1"/>
  <c r="CM64" i="107" s="1"/>
  <c r="CN64" i="107" s="1"/>
  <c r="CO64" i="107" s="1"/>
  <c r="CP64" i="107" s="1"/>
  <c r="CQ64" i="107" s="1"/>
  <c r="CR64" i="107" s="1"/>
  <c r="CS64" i="107" s="1"/>
  <c r="CT64" i="107" s="1"/>
  <c r="CU64" i="107" s="1"/>
  <c r="CV64" i="107" s="1"/>
  <c r="CW64" i="107" s="1"/>
  <c r="CX64" i="107" s="1"/>
  <c r="CY64" i="107" s="1"/>
  <c r="CZ64" i="107" s="1"/>
  <c r="DA64" i="107" s="1"/>
  <c r="DB64" i="107" s="1"/>
  <c r="DC64" i="107" s="1"/>
  <c r="DD64" i="107" s="1"/>
  <c r="DE64" i="107" s="1"/>
  <c r="DF64" i="107" s="1"/>
  <c r="DG64" i="107" s="1"/>
  <c r="DH64" i="107" s="1"/>
  <c r="DI64" i="107" s="1"/>
  <c r="DJ64" i="107" s="1"/>
  <c r="DK64" i="107" s="1"/>
  <c r="DL64" i="107" s="1"/>
  <c r="DM64" i="107" s="1"/>
  <c r="DN64" i="107" s="1"/>
  <c r="DO64" i="107" s="1"/>
  <c r="DP64" i="107" s="1"/>
  <c r="DQ64" i="107" s="1"/>
  <c r="DR64" i="107" s="1"/>
  <c r="DS64" i="107" s="1"/>
  <c r="DT64" i="107" s="1"/>
  <c r="DU64" i="107" s="1"/>
  <c r="DV64" i="107" s="1"/>
  <c r="DW64" i="107" s="1"/>
  <c r="DX64" i="107" s="1"/>
  <c r="DY64" i="107" s="1"/>
  <c r="DZ64" i="107" s="1"/>
  <c r="EA64" i="107" s="1"/>
  <c r="EB64" i="107" s="1"/>
  <c r="EC64" i="107" s="1"/>
  <c r="ED64" i="107" s="1"/>
  <c r="EE64" i="107" s="1"/>
  <c r="EF64" i="107" s="1"/>
  <c r="EG64" i="107" s="1"/>
  <c r="EH64" i="107" s="1"/>
  <c r="EI64" i="107" s="1"/>
  <c r="EJ64" i="107" s="1"/>
  <c r="EK64" i="107" s="1"/>
  <c r="EL64" i="107" s="1"/>
  <c r="EM64" i="107" s="1"/>
  <c r="EN64" i="107" s="1"/>
  <c r="EO64" i="107" s="1"/>
  <c r="EP64" i="107" s="1"/>
  <c r="EQ64" i="107" s="1"/>
  <c r="ER64" i="107" s="1"/>
  <c r="ES64" i="107" s="1"/>
  <c r="ET64" i="107" s="1"/>
  <c r="EU64" i="107" s="1"/>
  <c r="EV64" i="107" s="1"/>
  <c r="EW64" i="107" s="1"/>
  <c r="EX64" i="107" s="1"/>
  <c r="EY64" i="107" s="1"/>
  <c r="EZ64" i="107" s="1"/>
  <c r="FA64" i="107" s="1"/>
  <c r="FB64" i="107" s="1"/>
  <c r="FC64" i="107" s="1"/>
  <c r="FD64" i="107" s="1"/>
  <c r="FE64" i="107" s="1"/>
  <c r="FF64" i="107" s="1"/>
  <c r="FG64" i="107" s="1"/>
  <c r="FH64" i="107" s="1"/>
  <c r="FI64" i="107" s="1"/>
  <c r="FJ64" i="107" s="1"/>
  <c r="FK64" i="107" s="1"/>
  <c r="FL64" i="107" s="1"/>
  <c r="FM64" i="107" s="1"/>
  <c r="FN64" i="107" s="1"/>
  <c r="FO64" i="107" s="1"/>
  <c r="FP64" i="107" s="1"/>
  <c r="FQ64" i="107" s="1"/>
  <c r="FR64" i="107" s="1"/>
  <c r="FS64" i="107" s="1"/>
  <c r="FT64" i="107" s="1"/>
  <c r="FU64" i="107" s="1"/>
  <c r="FV64" i="107" s="1"/>
  <c r="FW64" i="107" s="1"/>
  <c r="FX64" i="107" s="1"/>
  <c r="FY64" i="107" s="1"/>
  <c r="FZ64" i="107" s="1"/>
  <c r="GA64" i="107" s="1"/>
  <c r="GB64" i="107" s="1"/>
  <c r="GC64" i="107" s="1"/>
  <c r="GD64" i="107" s="1"/>
  <c r="GE64" i="107" s="1"/>
  <c r="GF64" i="107" s="1"/>
  <c r="GG64" i="107" s="1"/>
  <c r="GH64" i="107" s="1"/>
  <c r="GI64" i="107" s="1"/>
  <c r="GJ64" i="107" s="1"/>
  <c r="GK64" i="107" s="1"/>
  <c r="GL64" i="107" s="1"/>
  <c r="GM64" i="107" s="1"/>
  <c r="GN64" i="107" s="1"/>
  <c r="GO64" i="107" s="1"/>
  <c r="GP64" i="107" s="1"/>
  <c r="GQ64" i="107" s="1"/>
  <c r="GR64" i="107" s="1"/>
  <c r="GS64" i="107" s="1"/>
  <c r="GT64" i="107" s="1"/>
  <c r="GU64" i="107" s="1"/>
  <c r="GV64" i="107" s="1"/>
  <c r="GW64" i="107" s="1"/>
  <c r="GX64" i="107" s="1"/>
  <c r="GY64" i="107" s="1"/>
  <c r="GZ64" i="107" s="1"/>
  <c r="HA64" i="107" s="1"/>
  <c r="HB64" i="107" s="1"/>
  <c r="HC64" i="107" s="1"/>
  <c r="HD64" i="107" s="1"/>
  <c r="HE64" i="107" s="1"/>
  <c r="HF64" i="107" s="1"/>
  <c r="HG64" i="107" s="1"/>
  <c r="HH64" i="107" s="1"/>
  <c r="HI64" i="107" s="1"/>
  <c r="HJ64" i="107" s="1"/>
  <c r="BL62" i="107"/>
  <c r="BK83" i="106"/>
  <c r="BK67" i="106" s="1"/>
  <c r="B65" i="107" s="1"/>
  <c r="BL65" i="107" s="1"/>
  <c r="BM65" i="107" s="1"/>
  <c r="BN65" i="107" s="1"/>
  <c r="BO65" i="107" s="1"/>
  <c r="BP65" i="107" s="1"/>
  <c r="BQ65" i="107" s="1"/>
  <c r="BR65" i="107" s="1"/>
  <c r="BS65" i="107" s="1"/>
  <c r="BT65" i="107" s="1"/>
  <c r="BU65" i="107" s="1"/>
  <c r="BV65" i="107" s="1"/>
  <c r="BW65" i="107" s="1"/>
  <c r="BX65" i="107" s="1"/>
  <c r="BY65" i="107" s="1"/>
  <c r="BZ65" i="107" s="1"/>
  <c r="CA65" i="107" s="1"/>
  <c r="CB65" i="107" s="1"/>
  <c r="CC65" i="107" s="1"/>
  <c r="CD65" i="107" s="1"/>
  <c r="CE65" i="107" s="1"/>
  <c r="CF65" i="107" s="1"/>
  <c r="CG65" i="107" s="1"/>
  <c r="CH65" i="107" s="1"/>
  <c r="CI65" i="107" s="1"/>
  <c r="CJ65" i="107" s="1"/>
  <c r="CK65" i="107" s="1"/>
  <c r="CL65" i="107" s="1"/>
  <c r="CM65" i="107" s="1"/>
  <c r="CN65" i="107" s="1"/>
  <c r="CO65" i="107" s="1"/>
  <c r="CP65" i="107" s="1"/>
  <c r="CQ65" i="107" s="1"/>
  <c r="CR65" i="107" s="1"/>
  <c r="CS65" i="107" s="1"/>
  <c r="CT65" i="107" s="1"/>
  <c r="CU65" i="107" s="1"/>
  <c r="CV65" i="107" s="1"/>
  <c r="CW65" i="107" s="1"/>
  <c r="CX65" i="107" s="1"/>
  <c r="CY65" i="107" s="1"/>
  <c r="CZ65" i="107" s="1"/>
  <c r="DA65" i="107" s="1"/>
  <c r="DB65" i="107" s="1"/>
  <c r="DC65" i="107" s="1"/>
  <c r="DD65" i="107" s="1"/>
  <c r="DE65" i="107" s="1"/>
  <c r="DF65" i="107" s="1"/>
  <c r="DG65" i="107" s="1"/>
  <c r="DH65" i="107" s="1"/>
  <c r="DI65" i="107" s="1"/>
  <c r="DJ65" i="107" s="1"/>
  <c r="DK65" i="107" s="1"/>
  <c r="DL65" i="107" s="1"/>
  <c r="DM65" i="107" s="1"/>
  <c r="DN65" i="107" s="1"/>
  <c r="DO65" i="107" s="1"/>
  <c r="DP65" i="107" s="1"/>
  <c r="DQ65" i="107" s="1"/>
  <c r="DR65" i="107" s="1"/>
  <c r="DS65" i="107" s="1"/>
  <c r="DT65" i="107" s="1"/>
  <c r="DU65" i="107" s="1"/>
  <c r="DV65" i="107" s="1"/>
  <c r="DW65" i="107" s="1"/>
  <c r="DX65" i="107" s="1"/>
  <c r="DY65" i="107" s="1"/>
  <c r="DZ65" i="107" s="1"/>
  <c r="EA65" i="107" s="1"/>
  <c r="EB65" i="107" s="1"/>
  <c r="EC65" i="107" s="1"/>
  <c r="ED65" i="107" s="1"/>
  <c r="EE65" i="107" s="1"/>
  <c r="EF65" i="107" s="1"/>
  <c r="EG65" i="107" s="1"/>
  <c r="EH65" i="107" s="1"/>
  <c r="EI65" i="107" s="1"/>
  <c r="EJ65" i="107" s="1"/>
  <c r="EK65" i="107" s="1"/>
  <c r="EL65" i="107" s="1"/>
  <c r="EM65" i="107" s="1"/>
  <c r="EN65" i="107" s="1"/>
  <c r="EO65" i="107" s="1"/>
  <c r="EP65" i="107" s="1"/>
  <c r="EQ65" i="107" s="1"/>
  <c r="ER65" i="107" s="1"/>
  <c r="ES65" i="107" s="1"/>
  <c r="ET65" i="107" s="1"/>
  <c r="EU65" i="107" s="1"/>
  <c r="EV65" i="107" s="1"/>
  <c r="EW65" i="107" s="1"/>
  <c r="EX65" i="107" s="1"/>
  <c r="EY65" i="107" s="1"/>
  <c r="EZ65" i="107" s="1"/>
  <c r="FA65" i="107" s="1"/>
  <c r="FB65" i="107" s="1"/>
  <c r="FC65" i="107" s="1"/>
  <c r="FD65" i="107" s="1"/>
  <c r="FE65" i="107" s="1"/>
  <c r="FF65" i="107" s="1"/>
  <c r="FG65" i="107" s="1"/>
  <c r="FH65" i="107" s="1"/>
  <c r="FI65" i="107" s="1"/>
  <c r="FJ65" i="107" s="1"/>
  <c r="FK65" i="107" s="1"/>
  <c r="FL65" i="107" s="1"/>
  <c r="FM65" i="107" s="1"/>
  <c r="FN65" i="107" s="1"/>
  <c r="FO65" i="107" s="1"/>
  <c r="FP65" i="107" s="1"/>
  <c r="FQ65" i="107" s="1"/>
  <c r="FR65" i="107" s="1"/>
  <c r="FS65" i="107" s="1"/>
  <c r="FT65" i="107" s="1"/>
  <c r="FU65" i="107" s="1"/>
  <c r="FV65" i="107" s="1"/>
  <c r="FW65" i="107" s="1"/>
  <c r="FX65" i="107" s="1"/>
  <c r="FY65" i="107" s="1"/>
  <c r="FZ65" i="107" s="1"/>
  <c r="GA65" i="107" s="1"/>
  <c r="GB65" i="107" s="1"/>
  <c r="GC65" i="107" s="1"/>
  <c r="GD65" i="107" s="1"/>
  <c r="GE65" i="107" s="1"/>
  <c r="GF65" i="107" s="1"/>
  <c r="GG65" i="107" s="1"/>
  <c r="GH65" i="107" s="1"/>
  <c r="GI65" i="107" s="1"/>
  <c r="GJ65" i="107" s="1"/>
  <c r="GK65" i="107" s="1"/>
  <c r="GL65" i="107" s="1"/>
  <c r="GM65" i="107" s="1"/>
  <c r="GN65" i="107" s="1"/>
  <c r="GO65" i="107" s="1"/>
  <c r="GP65" i="107" s="1"/>
  <c r="GQ65" i="107" s="1"/>
  <c r="GR65" i="107" s="1"/>
  <c r="GS65" i="107" s="1"/>
  <c r="GT65" i="107" s="1"/>
  <c r="GU65" i="107" s="1"/>
  <c r="GV65" i="107" s="1"/>
  <c r="GW65" i="107" s="1"/>
  <c r="GX65" i="107" s="1"/>
  <c r="GY65" i="107" s="1"/>
  <c r="GZ65" i="107" s="1"/>
  <c r="HA65" i="107" s="1"/>
  <c r="HB65" i="107" s="1"/>
  <c r="HC65" i="107" s="1"/>
  <c r="HD65" i="107" s="1"/>
  <c r="HE65" i="107" s="1"/>
  <c r="HF65" i="107" s="1"/>
  <c r="HG65" i="107" s="1"/>
  <c r="HH65" i="107" s="1"/>
  <c r="HI65" i="107" s="1"/>
  <c r="HJ65" i="107" s="1"/>
  <c r="CS19" i="107"/>
  <c r="CW10" i="107"/>
  <c r="CU12" i="107"/>
  <c r="CO24" i="107"/>
  <c r="CQ21" i="107"/>
  <c r="AG95" i="106"/>
  <c r="F37" i="108"/>
  <c r="BI10" i="115" l="1"/>
  <c r="BI10" i="112"/>
  <c r="BI10" i="109"/>
  <c r="BI76" i="87"/>
  <c r="BI10" i="100"/>
  <c r="BI32" i="115"/>
  <c r="BI30" i="115" s="1"/>
  <c r="BI10" i="106"/>
  <c r="BK2" i="107"/>
  <c r="BJ55" i="106" s="1"/>
  <c r="BK32" i="115"/>
  <c r="BK30" i="115" s="1"/>
  <c r="BK10" i="100"/>
  <c r="BK10" i="109"/>
  <c r="BK10" i="115"/>
  <c r="BK10" i="112"/>
  <c r="BK10" i="106"/>
  <c r="BI102" i="87"/>
  <c r="BJ10" i="100"/>
  <c r="BJ10" i="109"/>
  <c r="BJ10" i="106"/>
  <c r="BJ10" i="112"/>
  <c r="BJ10" i="115"/>
  <c r="BJ32" i="115"/>
  <c r="BJ30" i="115" s="1"/>
  <c r="BI47" i="115"/>
  <c r="BI20" i="115"/>
  <c r="BM62" i="107"/>
  <c r="BL2" i="107"/>
  <c r="BK55" i="106" s="1"/>
  <c r="CV12" i="107"/>
  <c r="CR21" i="107"/>
  <c r="CX10" i="107"/>
  <c r="CP24" i="107"/>
  <c r="C38" i="108"/>
  <c r="CT19" i="107"/>
  <c r="BI44" i="115" l="1"/>
  <c r="BI45" i="115"/>
  <c r="BL83" i="106"/>
  <c r="BL67" i="106" s="1"/>
  <c r="B66" i="107" s="1"/>
  <c r="BM66" i="107" s="1"/>
  <c r="BN66" i="107" s="1"/>
  <c r="BO66" i="107" s="1"/>
  <c r="BP66" i="107" s="1"/>
  <c r="BQ66" i="107" s="1"/>
  <c r="BR66" i="107" s="1"/>
  <c r="BS66" i="107" s="1"/>
  <c r="BT66" i="107" s="1"/>
  <c r="BU66" i="107" s="1"/>
  <c r="BV66" i="107" s="1"/>
  <c r="BW66" i="107" s="1"/>
  <c r="BX66" i="107" s="1"/>
  <c r="BY66" i="107" s="1"/>
  <c r="BZ66" i="107" s="1"/>
  <c r="CA66" i="107" s="1"/>
  <c r="CB66" i="107" s="1"/>
  <c r="CC66" i="107" s="1"/>
  <c r="CD66" i="107" s="1"/>
  <c r="CE66" i="107" s="1"/>
  <c r="CF66" i="107" s="1"/>
  <c r="CG66" i="107" s="1"/>
  <c r="CH66" i="107" s="1"/>
  <c r="CI66" i="107" s="1"/>
  <c r="CJ66" i="107" s="1"/>
  <c r="CK66" i="107" s="1"/>
  <c r="CL66" i="107" s="1"/>
  <c r="CM66" i="107" s="1"/>
  <c r="CN66" i="107" s="1"/>
  <c r="CO66" i="107" s="1"/>
  <c r="CP66" i="107" s="1"/>
  <c r="CQ66" i="107" s="1"/>
  <c r="CR66" i="107" s="1"/>
  <c r="CS66" i="107" s="1"/>
  <c r="CT66" i="107" s="1"/>
  <c r="CU66" i="107" s="1"/>
  <c r="CV66" i="107" s="1"/>
  <c r="CW66" i="107" s="1"/>
  <c r="CX66" i="107" s="1"/>
  <c r="CY66" i="107" s="1"/>
  <c r="CZ66" i="107" s="1"/>
  <c r="DA66" i="107" s="1"/>
  <c r="DB66" i="107" s="1"/>
  <c r="DC66" i="107" s="1"/>
  <c r="DD66" i="107" s="1"/>
  <c r="DE66" i="107" s="1"/>
  <c r="DF66" i="107" s="1"/>
  <c r="DG66" i="107" s="1"/>
  <c r="DH66" i="107" s="1"/>
  <c r="DI66" i="107" s="1"/>
  <c r="DJ66" i="107" s="1"/>
  <c r="DK66" i="107" s="1"/>
  <c r="DL66" i="107" s="1"/>
  <c r="DM66" i="107" s="1"/>
  <c r="DN66" i="107" s="1"/>
  <c r="DO66" i="107" s="1"/>
  <c r="DP66" i="107" s="1"/>
  <c r="DQ66" i="107" s="1"/>
  <c r="DR66" i="107" s="1"/>
  <c r="DS66" i="107" s="1"/>
  <c r="DT66" i="107" s="1"/>
  <c r="DU66" i="107" s="1"/>
  <c r="DV66" i="107" s="1"/>
  <c r="DW66" i="107" s="1"/>
  <c r="DX66" i="107" s="1"/>
  <c r="DY66" i="107" s="1"/>
  <c r="DZ66" i="107" s="1"/>
  <c r="EA66" i="107" s="1"/>
  <c r="EB66" i="107" s="1"/>
  <c r="EC66" i="107" s="1"/>
  <c r="ED66" i="107" s="1"/>
  <c r="EE66" i="107" s="1"/>
  <c r="EF66" i="107" s="1"/>
  <c r="EG66" i="107" s="1"/>
  <c r="EH66" i="107" s="1"/>
  <c r="EI66" i="107" s="1"/>
  <c r="EJ66" i="107" s="1"/>
  <c r="EK66" i="107" s="1"/>
  <c r="EL66" i="107" s="1"/>
  <c r="EM66" i="107" s="1"/>
  <c r="EN66" i="107" s="1"/>
  <c r="EO66" i="107" s="1"/>
  <c r="EP66" i="107" s="1"/>
  <c r="EQ66" i="107" s="1"/>
  <c r="ER66" i="107" s="1"/>
  <c r="ES66" i="107" s="1"/>
  <c r="ET66" i="107" s="1"/>
  <c r="EU66" i="107" s="1"/>
  <c r="EV66" i="107" s="1"/>
  <c r="EW66" i="107" s="1"/>
  <c r="EX66" i="107" s="1"/>
  <c r="EY66" i="107" s="1"/>
  <c r="EZ66" i="107" s="1"/>
  <c r="FA66" i="107" s="1"/>
  <c r="FB66" i="107" s="1"/>
  <c r="FC66" i="107" s="1"/>
  <c r="FD66" i="107" s="1"/>
  <c r="FE66" i="107" s="1"/>
  <c r="FF66" i="107" s="1"/>
  <c r="FG66" i="107" s="1"/>
  <c r="FH66" i="107" s="1"/>
  <c r="FI66" i="107" s="1"/>
  <c r="FJ66" i="107" s="1"/>
  <c r="FK66" i="107" s="1"/>
  <c r="FL66" i="107" s="1"/>
  <c r="FM66" i="107" s="1"/>
  <c r="FN66" i="107" s="1"/>
  <c r="FO66" i="107" s="1"/>
  <c r="FP66" i="107" s="1"/>
  <c r="FQ66" i="107" s="1"/>
  <c r="FR66" i="107" s="1"/>
  <c r="FS66" i="107" s="1"/>
  <c r="FT66" i="107" s="1"/>
  <c r="FU66" i="107" s="1"/>
  <c r="FV66" i="107" s="1"/>
  <c r="FW66" i="107" s="1"/>
  <c r="FX66" i="107" s="1"/>
  <c r="FY66" i="107" s="1"/>
  <c r="FZ66" i="107" s="1"/>
  <c r="GA66" i="107" s="1"/>
  <c r="GB66" i="107" s="1"/>
  <c r="GC66" i="107" s="1"/>
  <c r="GD66" i="107" s="1"/>
  <c r="GE66" i="107" s="1"/>
  <c r="GF66" i="107" s="1"/>
  <c r="GG66" i="107" s="1"/>
  <c r="GH66" i="107" s="1"/>
  <c r="GI66" i="107" s="1"/>
  <c r="GJ66" i="107" s="1"/>
  <c r="GK66" i="107" s="1"/>
  <c r="GL66" i="107" s="1"/>
  <c r="GM66" i="107" s="1"/>
  <c r="GN66" i="107" s="1"/>
  <c r="GO66" i="107" s="1"/>
  <c r="GP66" i="107" s="1"/>
  <c r="GQ66" i="107" s="1"/>
  <c r="GR66" i="107" s="1"/>
  <c r="GS66" i="107" s="1"/>
  <c r="GT66" i="107" s="1"/>
  <c r="GU66" i="107" s="1"/>
  <c r="GV66" i="107" s="1"/>
  <c r="GW66" i="107" s="1"/>
  <c r="GX66" i="107" s="1"/>
  <c r="GY66" i="107" s="1"/>
  <c r="GZ66" i="107" s="1"/>
  <c r="HA66" i="107" s="1"/>
  <c r="HB66" i="107" s="1"/>
  <c r="HC66" i="107" s="1"/>
  <c r="HD66" i="107" s="1"/>
  <c r="HE66" i="107" s="1"/>
  <c r="HF66" i="107" s="1"/>
  <c r="HG66" i="107" s="1"/>
  <c r="HH66" i="107" s="1"/>
  <c r="HI66" i="107" s="1"/>
  <c r="HJ66" i="107" s="1"/>
  <c r="BK20" i="115"/>
  <c r="BK47" i="115"/>
  <c r="BK44" i="115"/>
  <c r="BK45" i="115"/>
  <c r="BK102" i="87"/>
  <c r="BK76" i="87"/>
  <c r="BJ47" i="115"/>
  <c r="BJ20" i="115"/>
  <c r="BN62" i="107"/>
  <c r="BM2" i="107"/>
  <c r="BL55" i="106" s="1"/>
  <c r="BJ45" i="115"/>
  <c r="BJ44" i="115"/>
  <c r="BL32" i="115"/>
  <c r="BL30" i="115" s="1"/>
  <c r="BL10" i="100"/>
  <c r="BL10" i="115"/>
  <c r="BL10" i="109"/>
  <c r="BL10" i="106"/>
  <c r="BL10" i="112"/>
  <c r="BJ76" i="87"/>
  <c r="BJ102" i="87"/>
  <c r="CW12" i="107"/>
  <c r="E38" i="108"/>
  <c r="AH56" i="106"/>
  <c r="CU19" i="107"/>
  <c r="CS21" i="107"/>
  <c r="CQ24" i="107"/>
  <c r="CY10" i="107"/>
  <c r="BL20" i="115" l="1"/>
  <c r="BL47" i="115"/>
  <c r="BL102" i="87"/>
  <c r="BL76" i="87"/>
  <c r="BO62" i="107"/>
  <c r="BP62" i="107" s="1"/>
  <c r="BQ62" i="107" s="1"/>
  <c r="BR62" i="107" s="1"/>
  <c r="BS62" i="107" s="1"/>
  <c r="BT62" i="107" s="1"/>
  <c r="BU62" i="107" s="1"/>
  <c r="BV62" i="107" s="1"/>
  <c r="BW62" i="107" s="1"/>
  <c r="BX62" i="107" s="1"/>
  <c r="BY62" i="107" s="1"/>
  <c r="BZ62" i="107" s="1"/>
  <c r="CA62" i="107" s="1"/>
  <c r="CB62" i="107" s="1"/>
  <c r="CC62" i="107" s="1"/>
  <c r="CD62" i="107" s="1"/>
  <c r="CE62" i="107" s="1"/>
  <c r="CF62" i="107" s="1"/>
  <c r="CG62" i="107" s="1"/>
  <c r="CH62" i="107" s="1"/>
  <c r="CI62" i="107" s="1"/>
  <c r="CJ62" i="107" s="1"/>
  <c r="CK62" i="107" s="1"/>
  <c r="CL62" i="107" s="1"/>
  <c r="CM62" i="107" s="1"/>
  <c r="CN62" i="107" s="1"/>
  <c r="CO62" i="107" s="1"/>
  <c r="CP62" i="107" s="1"/>
  <c r="CQ62" i="107" s="1"/>
  <c r="CR62" i="107" s="1"/>
  <c r="CS62" i="107" s="1"/>
  <c r="CT62" i="107" s="1"/>
  <c r="CU62" i="107" s="1"/>
  <c r="CV62" i="107" s="1"/>
  <c r="CW62" i="107" s="1"/>
  <c r="CX62" i="107" s="1"/>
  <c r="CY62" i="107" s="1"/>
  <c r="CZ62" i="107" s="1"/>
  <c r="DA62" i="107" s="1"/>
  <c r="DB62" i="107" s="1"/>
  <c r="DC62" i="107" s="1"/>
  <c r="DD62" i="107" s="1"/>
  <c r="DE62" i="107" s="1"/>
  <c r="DF62" i="107" s="1"/>
  <c r="DG62" i="107" s="1"/>
  <c r="DH62" i="107" s="1"/>
  <c r="DI62" i="107" s="1"/>
  <c r="DJ62" i="107" s="1"/>
  <c r="DK62" i="107" s="1"/>
  <c r="DL62" i="107" s="1"/>
  <c r="DM62" i="107" s="1"/>
  <c r="DN62" i="107" s="1"/>
  <c r="DO62" i="107" s="1"/>
  <c r="DP62" i="107" s="1"/>
  <c r="DQ62" i="107" s="1"/>
  <c r="DR62" i="107" s="1"/>
  <c r="DS62" i="107" s="1"/>
  <c r="DT62" i="107" s="1"/>
  <c r="DU62" i="107" s="1"/>
  <c r="DV62" i="107" s="1"/>
  <c r="DW62" i="107" s="1"/>
  <c r="DX62" i="107" s="1"/>
  <c r="DY62" i="107" s="1"/>
  <c r="DZ62" i="107" s="1"/>
  <c r="EA62" i="107" s="1"/>
  <c r="EB62" i="107" s="1"/>
  <c r="EC62" i="107" s="1"/>
  <c r="ED62" i="107" s="1"/>
  <c r="EE62" i="107" s="1"/>
  <c r="EF62" i="107" s="1"/>
  <c r="EG62" i="107" s="1"/>
  <c r="EH62" i="107" s="1"/>
  <c r="EI62" i="107" s="1"/>
  <c r="EJ62" i="107" s="1"/>
  <c r="EK62" i="107" s="1"/>
  <c r="EL62" i="107" s="1"/>
  <c r="EM62" i="107" s="1"/>
  <c r="EN62" i="107" s="1"/>
  <c r="EO62" i="107" s="1"/>
  <c r="EP62" i="107" s="1"/>
  <c r="EQ62" i="107" s="1"/>
  <c r="ER62" i="107" s="1"/>
  <c r="ES62" i="107" s="1"/>
  <c r="ET62" i="107" s="1"/>
  <c r="EU62" i="107" s="1"/>
  <c r="EV62" i="107" s="1"/>
  <c r="EW62" i="107" s="1"/>
  <c r="EX62" i="107" s="1"/>
  <c r="EY62" i="107" s="1"/>
  <c r="EZ62" i="107" s="1"/>
  <c r="FA62" i="107" s="1"/>
  <c r="FB62" i="107" s="1"/>
  <c r="FC62" i="107" s="1"/>
  <c r="FD62" i="107" s="1"/>
  <c r="FE62" i="107" s="1"/>
  <c r="FF62" i="107" s="1"/>
  <c r="FG62" i="107" s="1"/>
  <c r="FH62" i="107" s="1"/>
  <c r="FI62" i="107" s="1"/>
  <c r="FJ62" i="107" s="1"/>
  <c r="FK62" i="107" s="1"/>
  <c r="FL62" i="107" s="1"/>
  <c r="FM62" i="107" s="1"/>
  <c r="FN62" i="107" s="1"/>
  <c r="FO62" i="107" s="1"/>
  <c r="FP62" i="107" s="1"/>
  <c r="FQ62" i="107" s="1"/>
  <c r="FR62" i="107" s="1"/>
  <c r="FS62" i="107" s="1"/>
  <c r="FT62" i="107" s="1"/>
  <c r="FU62" i="107" s="1"/>
  <c r="FV62" i="107" s="1"/>
  <c r="FW62" i="107" s="1"/>
  <c r="FX62" i="107" s="1"/>
  <c r="FY62" i="107" s="1"/>
  <c r="FZ62" i="107" s="1"/>
  <c r="GA62" i="107" s="1"/>
  <c r="GB62" i="107" s="1"/>
  <c r="GC62" i="107" s="1"/>
  <c r="GD62" i="107" s="1"/>
  <c r="GE62" i="107" s="1"/>
  <c r="GF62" i="107" s="1"/>
  <c r="GG62" i="107" s="1"/>
  <c r="GH62" i="107" s="1"/>
  <c r="GI62" i="107" s="1"/>
  <c r="GJ62" i="107" s="1"/>
  <c r="GK62" i="107" s="1"/>
  <c r="GL62" i="107" s="1"/>
  <c r="GM62" i="107" s="1"/>
  <c r="GN62" i="107" s="1"/>
  <c r="GO62" i="107" s="1"/>
  <c r="GP62" i="107" s="1"/>
  <c r="GQ62" i="107" s="1"/>
  <c r="GR62" i="107" s="1"/>
  <c r="GS62" i="107" s="1"/>
  <c r="GT62" i="107" s="1"/>
  <c r="GU62" i="107" s="1"/>
  <c r="GV62" i="107" s="1"/>
  <c r="GW62" i="107" s="1"/>
  <c r="GX62" i="107" s="1"/>
  <c r="GY62" i="107" s="1"/>
  <c r="GZ62" i="107" s="1"/>
  <c r="HA62" i="107" s="1"/>
  <c r="HB62" i="107" s="1"/>
  <c r="HC62" i="107" s="1"/>
  <c r="HD62" i="107" s="1"/>
  <c r="HE62" i="107" s="1"/>
  <c r="HF62" i="107" s="1"/>
  <c r="HG62" i="107" s="1"/>
  <c r="HH62" i="107" s="1"/>
  <c r="HI62" i="107" s="1"/>
  <c r="HJ62" i="107" s="1"/>
  <c r="BL45" i="115"/>
  <c r="BL44" i="115"/>
  <c r="BM83" i="106"/>
  <c r="BM67" i="106" s="1"/>
  <c r="B67" i="107" s="1"/>
  <c r="BN67" i="107" s="1"/>
  <c r="BO67" i="107" s="1"/>
  <c r="BP67" i="107" s="1"/>
  <c r="BQ67" i="107" s="1"/>
  <c r="BR67" i="107" s="1"/>
  <c r="BS67" i="107" s="1"/>
  <c r="BT67" i="107" s="1"/>
  <c r="BU67" i="107" s="1"/>
  <c r="BV67" i="107" s="1"/>
  <c r="BW67" i="107" s="1"/>
  <c r="BX67" i="107" s="1"/>
  <c r="BY67" i="107" s="1"/>
  <c r="BZ67" i="107" s="1"/>
  <c r="CA67" i="107" s="1"/>
  <c r="CB67" i="107" s="1"/>
  <c r="CC67" i="107" s="1"/>
  <c r="CD67" i="107" s="1"/>
  <c r="CE67" i="107" s="1"/>
  <c r="CF67" i="107" s="1"/>
  <c r="CG67" i="107" s="1"/>
  <c r="CH67" i="107" s="1"/>
  <c r="CI67" i="107" s="1"/>
  <c r="CJ67" i="107" s="1"/>
  <c r="CK67" i="107" s="1"/>
  <c r="CL67" i="107" s="1"/>
  <c r="CM67" i="107" s="1"/>
  <c r="CN67" i="107" s="1"/>
  <c r="CO67" i="107" s="1"/>
  <c r="CP67" i="107" s="1"/>
  <c r="CQ67" i="107" s="1"/>
  <c r="CR67" i="107" s="1"/>
  <c r="CS67" i="107" s="1"/>
  <c r="CT67" i="107" s="1"/>
  <c r="CU67" i="107" s="1"/>
  <c r="CV67" i="107" s="1"/>
  <c r="CW67" i="107" s="1"/>
  <c r="CX67" i="107" s="1"/>
  <c r="CY67" i="107" s="1"/>
  <c r="CZ67" i="107" s="1"/>
  <c r="DA67" i="107" s="1"/>
  <c r="DB67" i="107" s="1"/>
  <c r="DC67" i="107" s="1"/>
  <c r="DD67" i="107" s="1"/>
  <c r="DE67" i="107" s="1"/>
  <c r="DF67" i="107" s="1"/>
  <c r="DG67" i="107" s="1"/>
  <c r="DH67" i="107" s="1"/>
  <c r="DI67" i="107" s="1"/>
  <c r="DJ67" i="107" s="1"/>
  <c r="DK67" i="107" s="1"/>
  <c r="DL67" i="107" s="1"/>
  <c r="DM67" i="107" s="1"/>
  <c r="DN67" i="107" s="1"/>
  <c r="DO67" i="107" s="1"/>
  <c r="DP67" i="107" s="1"/>
  <c r="DQ67" i="107" s="1"/>
  <c r="DR67" i="107" s="1"/>
  <c r="DS67" i="107" s="1"/>
  <c r="DT67" i="107" s="1"/>
  <c r="DU67" i="107" s="1"/>
  <c r="DV67" i="107" s="1"/>
  <c r="DW67" i="107" s="1"/>
  <c r="DX67" i="107" s="1"/>
  <c r="DY67" i="107" s="1"/>
  <c r="DZ67" i="107" s="1"/>
  <c r="EA67" i="107" s="1"/>
  <c r="EB67" i="107" s="1"/>
  <c r="EC67" i="107" s="1"/>
  <c r="ED67" i="107" s="1"/>
  <c r="EE67" i="107" s="1"/>
  <c r="EF67" i="107" s="1"/>
  <c r="EG67" i="107" s="1"/>
  <c r="EH67" i="107" s="1"/>
  <c r="EI67" i="107" s="1"/>
  <c r="EJ67" i="107" s="1"/>
  <c r="EK67" i="107" s="1"/>
  <c r="EL67" i="107" s="1"/>
  <c r="EM67" i="107" s="1"/>
  <c r="EN67" i="107" s="1"/>
  <c r="EO67" i="107" s="1"/>
  <c r="EP67" i="107" s="1"/>
  <c r="EQ67" i="107" s="1"/>
  <c r="ER67" i="107" s="1"/>
  <c r="ES67" i="107" s="1"/>
  <c r="ET67" i="107" s="1"/>
  <c r="EU67" i="107" s="1"/>
  <c r="EV67" i="107" s="1"/>
  <c r="EW67" i="107" s="1"/>
  <c r="EX67" i="107" s="1"/>
  <c r="EY67" i="107" s="1"/>
  <c r="EZ67" i="107" s="1"/>
  <c r="FA67" i="107" s="1"/>
  <c r="FB67" i="107" s="1"/>
  <c r="FC67" i="107" s="1"/>
  <c r="FD67" i="107" s="1"/>
  <c r="FE67" i="107" s="1"/>
  <c r="FF67" i="107" s="1"/>
  <c r="FG67" i="107" s="1"/>
  <c r="FH67" i="107" s="1"/>
  <c r="FI67" i="107" s="1"/>
  <c r="FJ67" i="107" s="1"/>
  <c r="FK67" i="107" s="1"/>
  <c r="FL67" i="107" s="1"/>
  <c r="FM67" i="107" s="1"/>
  <c r="FN67" i="107" s="1"/>
  <c r="FO67" i="107" s="1"/>
  <c r="FP67" i="107" s="1"/>
  <c r="FQ67" i="107" s="1"/>
  <c r="FR67" i="107" s="1"/>
  <c r="FS67" i="107" s="1"/>
  <c r="FT67" i="107" s="1"/>
  <c r="FU67" i="107" s="1"/>
  <c r="FV67" i="107" s="1"/>
  <c r="FW67" i="107" s="1"/>
  <c r="FX67" i="107" s="1"/>
  <c r="FY67" i="107" s="1"/>
  <c r="FZ67" i="107" s="1"/>
  <c r="GA67" i="107" s="1"/>
  <c r="GB67" i="107" s="1"/>
  <c r="GC67" i="107" s="1"/>
  <c r="GD67" i="107" s="1"/>
  <c r="GE67" i="107" s="1"/>
  <c r="GF67" i="107" s="1"/>
  <c r="GG67" i="107" s="1"/>
  <c r="GH67" i="107" s="1"/>
  <c r="GI67" i="107" s="1"/>
  <c r="GJ67" i="107" s="1"/>
  <c r="GK67" i="107" s="1"/>
  <c r="GL67" i="107" s="1"/>
  <c r="GM67" i="107" s="1"/>
  <c r="GN67" i="107" s="1"/>
  <c r="GO67" i="107" s="1"/>
  <c r="GP67" i="107" s="1"/>
  <c r="GQ67" i="107" s="1"/>
  <c r="GR67" i="107" s="1"/>
  <c r="GS67" i="107" s="1"/>
  <c r="GT67" i="107" s="1"/>
  <c r="GU67" i="107" s="1"/>
  <c r="GV67" i="107" s="1"/>
  <c r="GW67" i="107" s="1"/>
  <c r="GX67" i="107" s="1"/>
  <c r="GY67" i="107" s="1"/>
  <c r="GZ67" i="107" s="1"/>
  <c r="HA67" i="107" s="1"/>
  <c r="HB67" i="107" s="1"/>
  <c r="HC67" i="107" s="1"/>
  <c r="HD67" i="107" s="1"/>
  <c r="HE67" i="107" s="1"/>
  <c r="HF67" i="107" s="1"/>
  <c r="HG67" i="107" s="1"/>
  <c r="HH67" i="107" s="1"/>
  <c r="HI67" i="107" s="1"/>
  <c r="HJ67" i="107" s="1"/>
  <c r="CT21" i="107"/>
  <c r="CR24" i="107"/>
  <c r="AH95" i="106"/>
  <c r="F38" i="108"/>
  <c r="CV19" i="107"/>
  <c r="CX12" i="107"/>
  <c r="CZ10" i="107"/>
  <c r="BN2" i="107" l="1"/>
  <c r="BM55" i="106" s="1"/>
  <c r="BM10" i="100"/>
  <c r="BM32" i="115"/>
  <c r="BM30" i="115" s="1"/>
  <c r="BM10" i="115"/>
  <c r="BM10" i="109"/>
  <c r="BM10" i="112"/>
  <c r="BM10" i="106"/>
  <c r="C39" i="108"/>
  <c r="DA10" i="107"/>
  <c r="CY12" i="107"/>
  <c r="CU21" i="107"/>
  <c r="CS24" i="107"/>
  <c r="CW19" i="107"/>
  <c r="BN83" i="106" l="1"/>
  <c r="BN67" i="106" s="1"/>
  <c r="B68" i="107" s="1"/>
  <c r="BO68" i="107" s="1"/>
  <c r="BP68" i="107" s="1"/>
  <c r="BQ68" i="107" s="1"/>
  <c r="BR68" i="107" s="1"/>
  <c r="BS68" i="107" s="1"/>
  <c r="BT68" i="107" s="1"/>
  <c r="BU68" i="107" s="1"/>
  <c r="BV68" i="107" s="1"/>
  <c r="BW68" i="107" s="1"/>
  <c r="BX68" i="107" s="1"/>
  <c r="BY68" i="107" s="1"/>
  <c r="BZ68" i="107" s="1"/>
  <c r="CA68" i="107" s="1"/>
  <c r="CB68" i="107" s="1"/>
  <c r="CC68" i="107" s="1"/>
  <c r="CD68" i="107" s="1"/>
  <c r="CE68" i="107" s="1"/>
  <c r="CF68" i="107" s="1"/>
  <c r="CG68" i="107" s="1"/>
  <c r="CH68" i="107" s="1"/>
  <c r="CI68" i="107" s="1"/>
  <c r="CJ68" i="107" s="1"/>
  <c r="CK68" i="107" s="1"/>
  <c r="CL68" i="107" s="1"/>
  <c r="CM68" i="107" s="1"/>
  <c r="CN68" i="107" s="1"/>
  <c r="CO68" i="107" s="1"/>
  <c r="CP68" i="107" s="1"/>
  <c r="CQ68" i="107" s="1"/>
  <c r="CR68" i="107" s="1"/>
  <c r="CS68" i="107" s="1"/>
  <c r="CT68" i="107" s="1"/>
  <c r="CU68" i="107" s="1"/>
  <c r="CV68" i="107" s="1"/>
  <c r="CW68" i="107" s="1"/>
  <c r="CX68" i="107" s="1"/>
  <c r="CY68" i="107" s="1"/>
  <c r="CZ68" i="107" s="1"/>
  <c r="DA68" i="107" s="1"/>
  <c r="DB68" i="107" s="1"/>
  <c r="DC68" i="107" s="1"/>
  <c r="DD68" i="107" s="1"/>
  <c r="DE68" i="107" s="1"/>
  <c r="DF68" i="107" s="1"/>
  <c r="DG68" i="107" s="1"/>
  <c r="DH68" i="107" s="1"/>
  <c r="DI68" i="107" s="1"/>
  <c r="DJ68" i="107" s="1"/>
  <c r="DK68" i="107" s="1"/>
  <c r="DL68" i="107" s="1"/>
  <c r="DM68" i="107" s="1"/>
  <c r="DN68" i="107" s="1"/>
  <c r="DO68" i="107" s="1"/>
  <c r="DP68" i="107" s="1"/>
  <c r="DQ68" i="107" s="1"/>
  <c r="DR68" i="107" s="1"/>
  <c r="DS68" i="107" s="1"/>
  <c r="DT68" i="107" s="1"/>
  <c r="DU68" i="107" s="1"/>
  <c r="DV68" i="107" s="1"/>
  <c r="DW68" i="107" s="1"/>
  <c r="DX68" i="107" s="1"/>
  <c r="DY68" i="107" s="1"/>
  <c r="DZ68" i="107" s="1"/>
  <c r="EA68" i="107" s="1"/>
  <c r="EB68" i="107" s="1"/>
  <c r="EC68" i="107" s="1"/>
  <c r="ED68" i="107" s="1"/>
  <c r="EE68" i="107" s="1"/>
  <c r="EF68" i="107" s="1"/>
  <c r="EG68" i="107" s="1"/>
  <c r="EH68" i="107" s="1"/>
  <c r="EI68" i="107" s="1"/>
  <c r="EJ68" i="107" s="1"/>
  <c r="EK68" i="107" s="1"/>
  <c r="EL68" i="107" s="1"/>
  <c r="EM68" i="107" s="1"/>
  <c r="EN68" i="107" s="1"/>
  <c r="EO68" i="107" s="1"/>
  <c r="EP68" i="107" s="1"/>
  <c r="EQ68" i="107" s="1"/>
  <c r="ER68" i="107" s="1"/>
  <c r="ES68" i="107" s="1"/>
  <c r="ET68" i="107" s="1"/>
  <c r="EU68" i="107" s="1"/>
  <c r="EV68" i="107" s="1"/>
  <c r="EW68" i="107" s="1"/>
  <c r="EX68" i="107" s="1"/>
  <c r="EY68" i="107" s="1"/>
  <c r="EZ68" i="107" s="1"/>
  <c r="FA68" i="107" s="1"/>
  <c r="FB68" i="107" s="1"/>
  <c r="FC68" i="107" s="1"/>
  <c r="FD68" i="107" s="1"/>
  <c r="FE68" i="107" s="1"/>
  <c r="FF68" i="107" s="1"/>
  <c r="FG68" i="107" s="1"/>
  <c r="FH68" i="107" s="1"/>
  <c r="FI68" i="107" s="1"/>
  <c r="FJ68" i="107" s="1"/>
  <c r="FK68" i="107" s="1"/>
  <c r="FL68" i="107" s="1"/>
  <c r="FM68" i="107" s="1"/>
  <c r="FN68" i="107" s="1"/>
  <c r="FO68" i="107" s="1"/>
  <c r="FP68" i="107" s="1"/>
  <c r="FQ68" i="107" s="1"/>
  <c r="FR68" i="107" s="1"/>
  <c r="FS68" i="107" s="1"/>
  <c r="FT68" i="107" s="1"/>
  <c r="FU68" i="107" s="1"/>
  <c r="FV68" i="107" s="1"/>
  <c r="FW68" i="107" s="1"/>
  <c r="FX68" i="107" s="1"/>
  <c r="FY68" i="107" s="1"/>
  <c r="FZ68" i="107" s="1"/>
  <c r="GA68" i="107" s="1"/>
  <c r="GB68" i="107" s="1"/>
  <c r="GC68" i="107" s="1"/>
  <c r="GD68" i="107" s="1"/>
  <c r="GE68" i="107" s="1"/>
  <c r="GF68" i="107" s="1"/>
  <c r="GG68" i="107" s="1"/>
  <c r="GH68" i="107" s="1"/>
  <c r="GI68" i="107" s="1"/>
  <c r="GJ68" i="107" s="1"/>
  <c r="GK68" i="107" s="1"/>
  <c r="GL68" i="107" s="1"/>
  <c r="GM68" i="107" s="1"/>
  <c r="GN68" i="107" s="1"/>
  <c r="GO68" i="107" s="1"/>
  <c r="GP68" i="107" s="1"/>
  <c r="GQ68" i="107" s="1"/>
  <c r="GR68" i="107" s="1"/>
  <c r="GS68" i="107" s="1"/>
  <c r="GT68" i="107" s="1"/>
  <c r="GU68" i="107" s="1"/>
  <c r="GV68" i="107" s="1"/>
  <c r="GW68" i="107" s="1"/>
  <c r="GX68" i="107" s="1"/>
  <c r="GY68" i="107" s="1"/>
  <c r="GZ68" i="107" s="1"/>
  <c r="HA68" i="107" s="1"/>
  <c r="HB68" i="107" s="1"/>
  <c r="HC68" i="107" s="1"/>
  <c r="HD68" i="107" s="1"/>
  <c r="HE68" i="107" s="1"/>
  <c r="HF68" i="107" s="1"/>
  <c r="HG68" i="107" s="1"/>
  <c r="HH68" i="107" s="1"/>
  <c r="HI68" i="107" s="1"/>
  <c r="HJ68" i="107" s="1"/>
  <c r="BM20" i="115"/>
  <c r="BM47" i="115"/>
  <c r="BN10" i="100"/>
  <c r="BN10" i="115"/>
  <c r="BN32" i="115"/>
  <c r="BN30" i="115" s="1"/>
  <c r="BN10" i="106"/>
  <c r="BN10" i="112"/>
  <c r="BN10" i="109"/>
  <c r="BM102" i="87"/>
  <c r="BM76" i="87"/>
  <c r="BM44" i="115"/>
  <c r="BM45" i="115"/>
  <c r="CV21" i="107"/>
  <c r="DB10" i="107"/>
  <c r="CT24" i="107"/>
  <c r="E39" i="108"/>
  <c r="AI56" i="106"/>
  <c r="CZ12" i="107"/>
  <c r="CX19" i="107"/>
  <c r="BO2" i="107" l="1"/>
  <c r="BN55" i="106" s="1"/>
  <c r="BO83" i="106"/>
  <c r="BO67" i="106" s="1"/>
  <c r="B69" i="107" s="1"/>
  <c r="BP69" i="107" s="1"/>
  <c r="BN47" i="115"/>
  <c r="BN20" i="115"/>
  <c r="BN44" i="115"/>
  <c r="BN45" i="115"/>
  <c r="BN102" i="87"/>
  <c r="BN76" i="87"/>
  <c r="CW21" i="107"/>
  <c r="CY19" i="107"/>
  <c r="DA12" i="107"/>
  <c r="CU24" i="107"/>
  <c r="DC10" i="107"/>
  <c r="AI95" i="106"/>
  <c r="F39" i="108"/>
  <c r="BQ69" i="107" l="1"/>
  <c r="BP2" i="107"/>
  <c r="BO55" i="106" s="1"/>
  <c r="CV24" i="107"/>
  <c r="CZ19" i="107"/>
  <c r="DD10" i="107"/>
  <c r="C40" i="108"/>
  <c r="DB12" i="107"/>
  <c r="CX21" i="107"/>
  <c r="BO10" i="106" l="1"/>
  <c r="BO32" i="115"/>
  <c r="BO30" i="115" s="1"/>
  <c r="BO10" i="115"/>
  <c r="BO10" i="109"/>
  <c r="BO10" i="112"/>
  <c r="BO10" i="100"/>
  <c r="BP83" i="106"/>
  <c r="BP67" i="106" s="1"/>
  <c r="B70" i="107" s="1"/>
  <c r="BQ70" i="107" s="1"/>
  <c r="BR70" i="107" s="1"/>
  <c r="BS70" i="107" s="1"/>
  <c r="BT70" i="107" s="1"/>
  <c r="BU70" i="107" s="1"/>
  <c r="BV70" i="107" s="1"/>
  <c r="BW70" i="107" s="1"/>
  <c r="BX70" i="107" s="1"/>
  <c r="BY70" i="107" s="1"/>
  <c r="BZ70" i="107" s="1"/>
  <c r="CA70" i="107" s="1"/>
  <c r="CB70" i="107" s="1"/>
  <c r="CC70" i="107" s="1"/>
  <c r="CD70" i="107" s="1"/>
  <c r="CE70" i="107" s="1"/>
  <c r="CF70" i="107" s="1"/>
  <c r="CG70" i="107" s="1"/>
  <c r="CH70" i="107" s="1"/>
  <c r="CI70" i="107" s="1"/>
  <c r="CJ70" i="107" s="1"/>
  <c r="CK70" i="107" s="1"/>
  <c r="CL70" i="107" s="1"/>
  <c r="CM70" i="107" s="1"/>
  <c r="CN70" i="107" s="1"/>
  <c r="CO70" i="107" s="1"/>
  <c r="CP70" i="107" s="1"/>
  <c r="CQ70" i="107" s="1"/>
  <c r="CR70" i="107" s="1"/>
  <c r="CS70" i="107" s="1"/>
  <c r="CT70" i="107" s="1"/>
  <c r="CU70" i="107" s="1"/>
  <c r="CV70" i="107" s="1"/>
  <c r="CW70" i="107" s="1"/>
  <c r="CX70" i="107" s="1"/>
  <c r="CY70" i="107" s="1"/>
  <c r="CZ70" i="107" s="1"/>
  <c r="DA70" i="107" s="1"/>
  <c r="DB70" i="107" s="1"/>
  <c r="DC70" i="107" s="1"/>
  <c r="DD70" i="107" s="1"/>
  <c r="DE70" i="107" s="1"/>
  <c r="DF70" i="107" s="1"/>
  <c r="DG70" i="107" s="1"/>
  <c r="DH70" i="107" s="1"/>
  <c r="DI70" i="107" s="1"/>
  <c r="DJ70" i="107" s="1"/>
  <c r="DK70" i="107" s="1"/>
  <c r="DL70" i="107" s="1"/>
  <c r="DM70" i="107" s="1"/>
  <c r="DN70" i="107" s="1"/>
  <c r="DO70" i="107" s="1"/>
  <c r="DP70" i="107" s="1"/>
  <c r="DQ70" i="107" s="1"/>
  <c r="DR70" i="107" s="1"/>
  <c r="DS70" i="107" s="1"/>
  <c r="DT70" i="107" s="1"/>
  <c r="DU70" i="107" s="1"/>
  <c r="DV70" i="107" s="1"/>
  <c r="DW70" i="107" s="1"/>
  <c r="DX70" i="107" s="1"/>
  <c r="DY70" i="107" s="1"/>
  <c r="DZ70" i="107" s="1"/>
  <c r="EA70" i="107" s="1"/>
  <c r="EB70" i="107" s="1"/>
  <c r="EC70" i="107" s="1"/>
  <c r="ED70" i="107" s="1"/>
  <c r="EE70" i="107" s="1"/>
  <c r="EF70" i="107" s="1"/>
  <c r="EG70" i="107" s="1"/>
  <c r="EH70" i="107" s="1"/>
  <c r="EI70" i="107" s="1"/>
  <c r="EJ70" i="107" s="1"/>
  <c r="EK70" i="107" s="1"/>
  <c r="EL70" i="107" s="1"/>
  <c r="EM70" i="107" s="1"/>
  <c r="EN70" i="107" s="1"/>
  <c r="EO70" i="107" s="1"/>
  <c r="EP70" i="107" s="1"/>
  <c r="EQ70" i="107" s="1"/>
  <c r="ER70" i="107" s="1"/>
  <c r="ES70" i="107" s="1"/>
  <c r="ET70" i="107" s="1"/>
  <c r="EU70" i="107" s="1"/>
  <c r="EV70" i="107" s="1"/>
  <c r="EW70" i="107" s="1"/>
  <c r="EX70" i="107" s="1"/>
  <c r="EY70" i="107" s="1"/>
  <c r="EZ70" i="107" s="1"/>
  <c r="FA70" i="107" s="1"/>
  <c r="FB70" i="107" s="1"/>
  <c r="FC70" i="107" s="1"/>
  <c r="FD70" i="107" s="1"/>
  <c r="FE70" i="107" s="1"/>
  <c r="FF70" i="107" s="1"/>
  <c r="FG70" i="107" s="1"/>
  <c r="FH70" i="107" s="1"/>
  <c r="FI70" i="107" s="1"/>
  <c r="FJ70" i="107" s="1"/>
  <c r="FK70" i="107" s="1"/>
  <c r="FL70" i="107" s="1"/>
  <c r="FM70" i="107" s="1"/>
  <c r="FN70" i="107" s="1"/>
  <c r="FO70" i="107" s="1"/>
  <c r="FP70" i="107" s="1"/>
  <c r="FQ70" i="107" s="1"/>
  <c r="FR70" i="107" s="1"/>
  <c r="FS70" i="107" s="1"/>
  <c r="FT70" i="107" s="1"/>
  <c r="FU70" i="107" s="1"/>
  <c r="FV70" i="107" s="1"/>
  <c r="FW70" i="107" s="1"/>
  <c r="FX70" i="107" s="1"/>
  <c r="FY70" i="107" s="1"/>
  <c r="FZ70" i="107" s="1"/>
  <c r="GA70" i="107" s="1"/>
  <c r="GB70" i="107" s="1"/>
  <c r="GC70" i="107" s="1"/>
  <c r="GD70" i="107" s="1"/>
  <c r="GE70" i="107" s="1"/>
  <c r="GF70" i="107" s="1"/>
  <c r="GG70" i="107" s="1"/>
  <c r="GH70" i="107" s="1"/>
  <c r="GI70" i="107" s="1"/>
  <c r="GJ70" i="107" s="1"/>
  <c r="GK70" i="107" s="1"/>
  <c r="GL70" i="107" s="1"/>
  <c r="GM70" i="107" s="1"/>
  <c r="GN70" i="107" s="1"/>
  <c r="GO70" i="107" s="1"/>
  <c r="GP70" i="107" s="1"/>
  <c r="GQ70" i="107" s="1"/>
  <c r="GR70" i="107" s="1"/>
  <c r="GS70" i="107" s="1"/>
  <c r="GT70" i="107" s="1"/>
  <c r="GU70" i="107" s="1"/>
  <c r="GV70" i="107" s="1"/>
  <c r="GW70" i="107" s="1"/>
  <c r="GX70" i="107" s="1"/>
  <c r="GY70" i="107" s="1"/>
  <c r="GZ70" i="107" s="1"/>
  <c r="HA70" i="107" s="1"/>
  <c r="HB70" i="107" s="1"/>
  <c r="HC70" i="107" s="1"/>
  <c r="HD70" i="107" s="1"/>
  <c r="HE70" i="107" s="1"/>
  <c r="HF70" i="107" s="1"/>
  <c r="HG70" i="107" s="1"/>
  <c r="HH70" i="107" s="1"/>
  <c r="HI70" i="107" s="1"/>
  <c r="HJ70" i="107" s="1"/>
  <c r="BR69" i="107"/>
  <c r="BS69" i="107" s="1"/>
  <c r="BT69" i="107" s="1"/>
  <c r="BU69" i="107" s="1"/>
  <c r="BV69" i="107" s="1"/>
  <c r="BW69" i="107" s="1"/>
  <c r="BX69" i="107" s="1"/>
  <c r="BY69" i="107" s="1"/>
  <c r="BZ69" i="107" s="1"/>
  <c r="CA69" i="107" s="1"/>
  <c r="CB69" i="107" s="1"/>
  <c r="CC69" i="107" s="1"/>
  <c r="CD69" i="107" s="1"/>
  <c r="CE69" i="107" s="1"/>
  <c r="CF69" i="107" s="1"/>
  <c r="CG69" i="107" s="1"/>
  <c r="CH69" i="107" s="1"/>
  <c r="CI69" i="107" s="1"/>
  <c r="CJ69" i="107" s="1"/>
  <c r="CK69" i="107" s="1"/>
  <c r="CL69" i="107" s="1"/>
  <c r="CM69" i="107" s="1"/>
  <c r="CN69" i="107" s="1"/>
  <c r="CO69" i="107" s="1"/>
  <c r="CP69" i="107" s="1"/>
  <c r="CQ69" i="107" s="1"/>
  <c r="CR69" i="107" s="1"/>
  <c r="CS69" i="107" s="1"/>
  <c r="CT69" i="107" s="1"/>
  <c r="CU69" i="107" s="1"/>
  <c r="CV69" i="107" s="1"/>
  <c r="CW69" i="107" s="1"/>
  <c r="CX69" i="107" s="1"/>
  <c r="CY69" i="107" s="1"/>
  <c r="CZ69" i="107" s="1"/>
  <c r="DA69" i="107" s="1"/>
  <c r="DB69" i="107" s="1"/>
  <c r="DC69" i="107" s="1"/>
  <c r="DD69" i="107" s="1"/>
  <c r="DE69" i="107" s="1"/>
  <c r="DF69" i="107" s="1"/>
  <c r="DG69" i="107" s="1"/>
  <c r="DH69" i="107" s="1"/>
  <c r="DI69" i="107" s="1"/>
  <c r="DJ69" i="107" s="1"/>
  <c r="DK69" i="107" s="1"/>
  <c r="DL69" i="107" s="1"/>
  <c r="DM69" i="107" s="1"/>
  <c r="DN69" i="107" s="1"/>
  <c r="DO69" i="107" s="1"/>
  <c r="DP69" i="107" s="1"/>
  <c r="DQ69" i="107" s="1"/>
  <c r="DR69" i="107" s="1"/>
  <c r="DS69" i="107" s="1"/>
  <c r="DT69" i="107" s="1"/>
  <c r="DU69" i="107" s="1"/>
  <c r="DV69" i="107" s="1"/>
  <c r="DW69" i="107" s="1"/>
  <c r="DX69" i="107" s="1"/>
  <c r="DY69" i="107" s="1"/>
  <c r="DZ69" i="107" s="1"/>
  <c r="EA69" i="107" s="1"/>
  <c r="EB69" i="107" s="1"/>
  <c r="EC69" i="107" s="1"/>
  <c r="ED69" i="107" s="1"/>
  <c r="EE69" i="107" s="1"/>
  <c r="EF69" i="107" s="1"/>
  <c r="EG69" i="107" s="1"/>
  <c r="EH69" i="107" s="1"/>
  <c r="EI69" i="107" s="1"/>
  <c r="EJ69" i="107" s="1"/>
  <c r="EK69" i="107" s="1"/>
  <c r="EL69" i="107" s="1"/>
  <c r="EM69" i="107" s="1"/>
  <c r="EN69" i="107" s="1"/>
  <c r="EO69" i="107" s="1"/>
  <c r="EP69" i="107" s="1"/>
  <c r="EQ69" i="107" s="1"/>
  <c r="ER69" i="107" s="1"/>
  <c r="ES69" i="107" s="1"/>
  <c r="ET69" i="107" s="1"/>
  <c r="EU69" i="107" s="1"/>
  <c r="EV69" i="107" s="1"/>
  <c r="EW69" i="107" s="1"/>
  <c r="EX69" i="107" s="1"/>
  <c r="EY69" i="107" s="1"/>
  <c r="EZ69" i="107" s="1"/>
  <c r="FA69" i="107" s="1"/>
  <c r="FB69" i="107" s="1"/>
  <c r="FC69" i="107" s="1"/>
  <c r="FD69" i="107" s="1"/>
  <c r="FE69" i="107" s="1"/>
  <c r="FF69" i="107" s="1"/>
  <c r="FG69" i="107" s="1"/>
  <c r="FH69" i="107" s="1"/>
  <c r="FI69" i="107" s="1"/>
  <c r="FJ69" i="107" s="1"/>
  <c r="FK69" i="107" s="1"/>
  <c r="FL69" i="107" s="1"/>
  <c r="FM69" i="107" s="1"/>
  <c r="FN69" i="107" s="1"/>
  <c r="FO69" i="107" s="1"/>
  <c r="FP69" i="107" s="1"/>
  <c r="FQ69" i="107" s="1"/>
  <c r="FR69" i="107" s="1"/>
  <c r="FS69" i="107" s="1"/>
  <c r="FT69" i="107" s="1"/>
  <c r="FU69" i="107" s="1"/>
  <c r="FV69" i="107" s="1"/>
  <c r="FW69" i="107" s="1"/>
  <c r="FX69" i="107" s="1"/>
  <c r="FY69" i="107" s="1"/>
  <c r="FZ69" i="107" s="1"/>
  <c r="GA69" i="107" s="1"/>
  <c r="GB69" i="107" s="1"/>
  <c r="GC69" i="107" s="1"/>
  <c r="GD69" i="107" s="1"/>
  <c r="GE69" i="107" s="1"/>
  <c r="GF69" i="107" s="1"/>
  <c r="GG69" i="107" s="1"/>
  <c r="GH69" i="107" s="1"/>
  <c r="GI69" i="107" s="1"/>
  <c r="GJ69" i="107" s="1"/>
  <c r="GK69" i="107" s="1"/>
  <c r="GL69" i="107" s="1"/>
  <c r="GM69" i="107" s="1"/>
  <c r="GN69" i="107" s="1"/>
  <c r="GO69" i="107" s="1"/>
  <c r="GP69" i="107" s="1"/>
  <c r="GQ69" i="107" s="1"/>
  <c r="GR69" i="107" s="1"/>
  <c r="GS69" i="107" s="1"/>
  <c r="GT69" i="107" s="1"/>
  <c r="GU69" i="107" s="1"/>
  <c r="GV69" i="107" s="1"/>
  <c r="GW69" i="107" s="1"/>
  <c r="GX69" i="107" s="1"/>
  <c r="GY69" i="107" s="1"/>
  <c r="GZ69" i="107" s="1"/>
  <c r="HA69" i="107" s="1"/>
  <c r="HB69" i="107" s="1"/>
  <c r="HC69" i="107" s="1"/>
  <c r="HD69" i="107" s="1"/>
  <c r="HE69" i="107" s="1"/>
  <c r="HF69" i="107" s="1"/>
  <c r="HG69" i="107" s="1"/>
  <c r="HH69" i="107" s="1"/>
  <c r="HI69" i="107" s="1"/>
  <c r="HJ69" i="107" s="1"/>
  <c r="DE10" i="107"/>
  <c r="DC12" i="107"/>
  <c r="CY21" i="107"/>
  <c r="E40" i="108"/>
  <c r="AJ56" i="106"/>
  <c r="DA19" i="107"/>
  <c r="CW24" i="107"/>
  <c r="BQ2" i="107" l="1"/>
  <c r="BP55" i="106" s="1"/>
  <c r="BP10" i="106"/>
  <c r="BP10" i="100"/>
  <c r="BP10" i="112"/>
  <c r="BP10" i="115"/>
  <c r="BP10" i="109"/>
  <c r="BP32" i="115"/>
  <c r="BP30" i="115" s="1"/>
  <c r="BO44" i="115"/>
  <c r="BO45" i="115"/>
  <c r="BO76" i="87"/>
  <c r="BO102" i="87"/>
  <c r="BO20" i="115"/>
  <c r="BO47" i="115"/>
  <c r="AJ95" i="106"/>
  <c r="F40" i="108"/>
  <c r="DB19" i="107"/>
  <c r="DD12" i="107"/>
  <c r="DF10" i="107"/>
  <c r="CZ21" i="107"/>
  <c r="CX24" i="107"/>
  <c r="BQ83" i="106" l="1"/>
  <c r="BQ67" i="106" s="1"/>
  <c r="B71" i="107" s="1"/>
  <c r="BR71" i="107" s="1"/>
  <c r="BP76" i="87"/>
  <c r="BP102" i="87"/>
  <c r="BP45" i="115"/>
  <c r="BP44" i="115"/>
  <c r="BP47" i="115"/>
  <c r="BP20" i="115"/>
  <c r="DG10" i="107"/>
  <c r="C41" i="108"/>
  <c r="DC19" i="107"/>
  <c r="DA21" i="107"/>
  <c r="CY24" i="107"/>
  <c r="DE12" i="107"/>
  <c r="BQ10" i="100" l="1"/>
  <c r="BQ10" i="115"/>
  <c r="BQ32" i="115"/>
  <c r="BQ30" i="115" s="1"/>
  <c r="BQ10" i="109"/>
  <c r="BQ10" i="106"/>
  <c r="BQ10" i="112"/>
  <c r="BS71" i="107"/>
  <c r="BR2" i="107"/>
  <c r="BQ55" i="106" s="1"/>
  <c r="E41" i="108"/>
  <c r="AK56" i="106"/>
  <c r="CZ24" i="107"/>
  <c r="DF12" i="107"/>
  <c r="DB21" i="107"/>
  <c r="DH10" i="107"/>
  <c r="DD19" i="107"/>
  <c r="BQ76" i="87" l="1"/>
  <c r="BQ102" i="87"/>
  <c r="BQ45" i="115"/>
  <c r="BQ44" i="115"/>
  <c r="BR83" i="106"/>
  <c r="BR67" i="106" s="1"/>
  <c r="B72" i="107" s="1"/>
  <c r="BS72" i="107" s="1"/>
  <c r="BT72" i="107" s="1"/>
  <c r="BU72" i="107" s="1"/>
  <c r="BV72" i="107" s="1"/>
  <c r="BW72" i="107" s="1"/>
  <c r="BX72" i="107" s="1"/>
  <c r="BY72" i="107" s="1"/>
  <c r="BZ72" i="107" s="1"/>
  <c r="CA72" i="107" s="1"/>
  <c r="CB72" i="107" s="1"/>
  <c r="CC72" i="107" s="1"/>
  <c r="CD72" i="107" s="1"/>
  <c r="CE72" i="107" s="1"/>
  <c r="CF72" i="107" s="1"/>
  <c r="CG72" i="107" s="1"/>
  <c r="CH72" i="107" s="1"/>
  <c r="CI72" i="107" s="1"/>
  <c r="CJ72" i="107" s="1"/>
  <c r="CK72" i="107" s="1"/>
  <c r="CL72" i="107" s="1"/>
  <c r="CM72" i="107" s="1"/>
  <c r="CN72" i="107" s="1"/>
  <c r="CO72" i="107" s="1"/>
  <c r="CP72" i="107" s="1"/>
  <c r="CQ72" i="107" s="1"/>
  <c r="CR72" i="107" s="1"/>
  <c r="CS72" i="107" s="1"/>
  <c r="CT72" i="107" s="1"/>
  <c r="CU72" i="107" s="1"/>
  <c r="CV72" i="107" s="1"/>
  <c r="CW72" i="107" s="1"/>
  <c r="CX72" i="107" s="1"/>
  <c r="CY72" i="107" s="1"/>
  <c r="CZ72" i="107" s="1"/>
  <c r="DA72" i="107" s="1"/>
  <c r="DB72" i="107" s="1"/>
  <c r="DC72" i="107" s="1"/>
  <c r="DD72" i="107" s="1"/>
  <c r="DE72" i="107" s="1"/>
  <c r="DF72" i="107" s="1"/>
  <c r="DG72" i="107" s="1"/>
  <c r="DH72" i="107" s="1"/>
  <c r="DI72" i="107" s="1"/>
  <c r="DJ72" i="107" s="1"/>
  <c r="DK72" i="107" s="1"/>
  <c r="DL72" i="107" s="1"/>
  <c r="DM72" i="107" s="1"/>
  <c r="DN72" i="107" s="1"/>
  <c r="DO72" i="107" s="1"/>
  <c r="DP72" i="107" s="1"/>
  <c r="DQ72" i="107" s="1"/>
  <c r="DR72" i="107" s="1"/>
  <c r="DS72" i="107" s="1"/>
  <c r="DT72" i="107" s="1"/>
  <c r="DU72" i="107" s="1"/>
  <c r="DV72" i="107" s="1"/>
  <c r="DW72" i="107" s="1"/>
  <c r="DX72" i="107" s="1"/>
  <c r="DY72" i="107" s="1"/>
  <c r="DZ72" i="107" s="1"/>
  <c r="EA72" i="107" s="1"/>
  <c r="EB72" i="107" s="1"/>
  <c r="EC72" i="107" s="1"/>
  <c r="ED72" i="107" s="1"/>
  <c r="EE72" i="107" s="1"/>
  <c r="EF72" i="107" s="1"/>
  <c r="EG72" i="107" s="1"/>
  <c r="EH72" i="107" s="1"/>
  <c r="EI72" i="107" s="1"/>
  <c r="EJ72" i="107" s="1"/>
  <c r="EK72" i="107" s="1"/>
  <c r="EL72" i="107" s="1"/>
  <c r="EM72" i="107" s="1"/>
  <c r="EN72" i="107" s="1"/>
  <c r="EO72" i="107" s="1"/>
  <c r="EP72" i="107" s="1"/>
  <c r="EQ72" i="107" s="1"/>
  <c r="ER72" i="107" s="1"/>
  <c r="ES72" i="107" s="1"/>
  <c r="ET72" i="107" s="1"/>
  <c r="EU72" i="107" s="1"/>
  <c r="EV72" i="107" s="1"/>
  <c r="EW72" i="107" s="1"/>
  <c r="EX72" i="107" s="1"/>
  <c r="EY72" i="107" s="1"/>
  <c r="EZ72" i="107" s="1"/>
  <c r="FA72" i="107" s="1"/>
  <c r="FB72" i="107" s="1"/>
  <c r="FC72" i="107" s="1"/>
  <c r="FD72" i="107" s="1"/>
  <c r="FE72" i="107" s="1"/>
  <c r="FF72" i="107" s="1"/>
  <c r="FG72" i="107" s="1"/>
  <c r="FH72" i="107" s="1"/>
  <c r="FI72" i="107" s="1"/>
  <c r="FJ72" i="107" s="1"/>
  <c r="FK72" i="107" s="1"/>
  <c r="FL72" i="107" s="1"/>
  <c r="FM72" i="107" s="1"/>
  <c r="FN72" i="107" s="1"/>
  <c r="FO72" i="107" s="1"/>
  <c r="FP72" i="107" s="1"/>
  <c r="FQ72" i="107" s="1"/>
  <c r="FR72" i="107" s="1"/>
  <c r="FS72" i="107" s="1"/>
  <c r="FT72" i="107" s="1"/>
  <c r="FU72" i="107" s="1"/>
  <c r="FV72" i="107" s="1"/>
  <c r="FW72" i="107" s="1"/>
  <c r="FX72" i="107" s="1"/>
  <c r="FY72" i="107" s="1"/>
  <c r="FZ72" i="107" s="1"/>
  <c r="GA72" i="107" s="1"/>
  <c r="GB72" i="107" s="1"/>
  <c r="GC72" i="107" s="1"/>
  <c r="GD72" i="107" s="1"/>
  <c r="GE72" i="107" s="1"/>
  <c r="GF72" i="107" s="1"/>
  <c r="GG72" i="107" s="1"/>
  <c r="GH72" i="107" s="1"/>
  <c r="GI72" i="107" s="1"/>
  <c r="GJ72" i="107" s="1"/>
  <c r="GK72" i="107" s="1"/>
  <c r="GL72" i="107" s="1"/>
  <c r="GM72" i="107" s="1"/>
  <c r="GN72" i="107" s="1"/>
  <c r="GO72" i="107" s="1"/>
  <c r="GP72" i="107" s="1"/>
  <c r="GQ72" i="107" s="1"/>
  <c r="GR72" i="107" s="1"/>
  <c r="GS72" i="107" s="1"/>
  <c r="GT72" i="107" s="1"/>
  <c r="GU72" i="107" s="1"/>
  <c r="GV72" i="107" s="1"/>
  <c r="GW72" i="107" s="1"/>
  <c r="GX72" i="107" s="1"/>
  <c r="GY72" i="107" s="1"/>
  <c r="GZ72" i="107" s="1"/>
  <c r="HA72" i="107" s="1"/>
  <c r="HB72" i="107" s="1"/>
  <c r="HC72" i="107" s="1"/>
  <c r="HD72" i="107" s="1"/>
  <c r="HE72" i="107" s="1"/>
  <c r="HF72" i="107" s="1"/>
  <c r="HG72" i="107" s="1"/>
  <c r="HH72" i="107" s="1"/>
  <c r="HI72" i="107" s="1"/>
  <c r="HJ72" i="107" s="1"/>
  <c r="BT71" i="107"/>
  <c r="BQ20" i="115"/>
  <c r="BQ47" i="115"/>
  <c r="DE19" i="107"/>
  <c r="DI10" i="107"/>
  <c r="DC21" i="107"/>
  <c r="DG12" i="107"/>
  <c r="AK95" i="106"/>
  <c r="F41" i="108"/>
  <c r="DA24" i="107"/>
  <c r="BS2" i="107" l="1"/>
  <c r="BR55" i="106" s="1"/>
  <c r="BU71" i="107"/>
  <c r="BV71" i="107" s="1"/>
  <c r="BW71" i="107" s="1"/>
  <c r="BX71" i="107" s="1"/>
  <c r="BY71" i="107" s="1"/>
  <c r="BZ71" i="107" s="1"/>
  <c r="CA71" i="107" s="1"/>
  <c r="CB71" i="107" s="1"/>
  <c r="CC71" i="107" s="1"/>
  <c r="CD71" i="107" s="1"/>
  <c r="CE71" i="107" s="1"/>
  <c r="CF71" i="107" s="1"/>
  <c r="CG71" i="107" s="1"/>
  <c r="CH71" i="107" s="1"/>
  <c r="CI71" i="107" s="1"/>
  <c r="CJ71" i="107" s="1"/>
  <c r="CK71" i="107" s="1"/>
  <c r="CL71" i="107" s="1"/>
  <c r="CM71" i="107" s="1"/>
  <c r="CN71" i="107" s="1"/>
  <c r="CO71" i="107" s="1"/>
  <c r="CP71" i="107" s="1"/>
  <c r="CQ71" i="107" s="1"/>
  <c r="CR71" i="107" s="1"/>
  <c r="CS71" i="107" s="1"/>
  <c r="CT71" i="107" s="1"/>
  <c r="CU71" i="107" s="1"/>
  <c r="CV71" i="107" s="1"/>
  <c r="CW71" i="107" s="1"/>
  <c r="CX71" i="107" s="1"/>
  <c r="CY71" i="107" s="1"/>
  <c r="CZ71" i="107" s="1"/>
  <c r="DA71" i="107" s="1"/>
  <c r="DB71" i="107" s="1"/>
  <c r="DC71" i="107" s="1"/>
  <c r="DD71" i="107" s="1"/>
  <c r="DE71" i="107" s="1"/>
  <c r="DF71" i="107" s="1"/>
  <c r="DG71" i="107" s="1"/>
  <c r="DH71" i="107" s="1"/>
  <c r="DI71" i="107" s="1"/>
  <c r="DJ71" i="107" s="1"/>
  <c r="DK71" i="107" s="1"/>
  <c r="DL71" i="107" s="1"/>
  <c r="DM71" i="107" s="1"/>
  <c r="DN71" i="107" s="1"/>
  <c r="DO71" i="107" s="1"/>
  <c r="DP71" i="107" s="1"/>
  <c r="DQ71" i="107" s="1"/>
  <c r="DR71" i="107" s="1"/>
  <c r="DS71" i="107" s="1"/>
  <c r="DT71" i="107" s="1"/>
  <c r="DU71" i="107" s="1"/>
  <c r="DV71" i="107" s="1"/>
  <c r="DW71" i="107" s="1"/>
  <c r="DX71" i="107" s="1"/>
  <c r="DY71" i="107" s="1"/>
  <c r="DZ71" i="107" s="1"/>
  <c r="EA71" i="107" s="1"/>
  <c r="EB71" i="107" s="1"/>
  <c r="EC71" i="107" s="1"/>
  <c r="ED71" i="107" s="1"/>
  <c r="EE71" i="107" s="1"/>
  <c r="EF71" i="107" s="1"/>
  <c r="EG71" i="107" s="1"/>
  <c r="EH71" i="107" s="1"/>
  <c r="EI71" i="107" s="1"/>
  <c r="EJ71" i="107" s="1"/>
  <c r="EK71" i="107" s="1"/>
  <c r="EL71" i="107" s="1"/>
  <c r="EM71" i="107" s="1"/>
  <c r="EN71" i="107" s="1"/>
  <c r="EO71" i="107" s="1"/>
  <c r="EP71" i="107" s="1"/>
  <c r="EQ71" i="107" s="1"/>
  <c r="ER71" i="107" s="1"/>
  <c r="ES71" i="107" s="1"/>
  <c r="ET71" i="107" s="1"/>
  <c r="EU71" i="107" s="1"/>
  <c r="EV71" i="107" s="1"/>
  <c r="EW71" i="107" s="1"/>
  <c r="EX71" i="107" s="1"/>
  <c r="EY71" i="107" s="1"/>
  <c r="EZ71" i="107" s="1"/>
  <c r="FA71" i="107" s="1"/>
  <c r="FB71" i="107" s="1"/>
  <c r="FC71" i="107" s="1"/>
  <c r="FD71" i="107" s="1"/>
  <c r="FE71" i="107" s="1"/>
  <c r="FF71" i="107" s="1"/>
  <c r="FG71" i="107" s="1"/>
  <c r="FH71" i="107" s="1"/>
  <c r="FI71" i="107" s="1"/>
  <c r="FJ71" i="107" s="1"/>
  <c r="FK71" i="107" s="1"/>
  <c r="FL71" i="107" s="1"/>
  <c r="FM71" i="107" s="1"/>
  <c r="FN71" i="107" s="1"/>
  <c r="FO71" i="107" s="1"/>
  <c r="FP71" i="107" s="1"/>
  <c r="FQ71" i="107" s="1"/>
  <c r="FR71" i="107" s="1"/>
  <c r="FS71" i="107" s="1"/>
  <c r="FT71" i="107" s="1"/>
  <c r="FU71" i="107" s="1"/>
  <c r="FV71" i="107" s="1"/>
  <c r="FW71" i="107" s="1"/>
  <c r="FX71" i="107" s="1"/>
  <c r="FY71" i="107" s="1"/>
  <c r="FZ71" i="107" s="1"/>
  <c r="GA71" i="107" s="1"/>
  <c r="GB71" i="107" s="1"/>
  <c r="GC71" i="107" s="1"/>
  <c r="GD71" i="107" s="1"/>
  <c r="GE71" i="107" s="1"/>
  <c r="GF71" i="107" s="1"/>
  <c r="GG71" i="107" s="1"/>
  <c r="GH71" i="107" s="1"/>
  <c r="GI71" i="107" s="1"/>
  <c r="GJ71" i="107" s="1"/>
  <c r="GK71" i="107" s="1"/>
  <c r="GL71" i="107" s="1"/>
  <c r="GM71" i="107" s="1"/>
  <c r="GN71" i="107" s="1"/>
  <c r="GO71" i="107" s="1"/>
  <c r="GP71" i="107" s="1"/>
  <c r="GQ71" i="107" s="1"/>
  <c r="GR71" i="107" s="1"/>
  <c r="GS71" i="107" s="1"/>
  <c r="GT71" i="107" s="1"/>
  <c r="GU71" i="107" s="1"/>
  <c r="GV71" i="107" s="1"/>
  <c r="GW71" i="107" s="1"/>
  <c r="GX71" i="107" s="1"/>
  <c r="GY71" i="107" s="1"/>
  <c r="GZ71" i="107" s="1"/>
  <c r="HA71" i="107" s="1"/>
  <c r="HB71" i="107" s="1"/>
  <c r="HC71" i="107" s="1"/>
  <c r="HD71" i="107" s="1"/>
  <c r="HE71" i="107" s="1"/>
  <c r="HF71" i="107" s="1"/>
  <c r="HG71" i="107" s="1"/>
  <c r="HH71" i="107" s="1"/>
  <c r="HI71" i="107" s="1"/>
  <c r="HJ71" i="107" s="1"/>
  <c r="BR10" i="115"/>
  <c r="BR10" i="100"/>
  <c r="BR32" i="115"/>
  <c r="BR30" i="115" s="1"/>
  <c r="BR10" i="106"/>
  <c r="BR10" i="112"/>
  <c r="BR10" i="109"/>
  <c r="DD21" i="107"/>
  <c r="C42" i="108"/>
  <c r="DB24" i="107"/>
  <c r="DJ10" i="107"/>
  <c r="DH12" i="107"/>
  <c r="DF19" i="107"/>
  <c r="BS83" i="106" l="1"/>
  <c r="BS67" i="106" s="1"/>
  <c r="B73" i="107" s="1"/>
  <c r="BT73" i="107" s="1"/>
  <c r="BR44" i="115"/>
  <c r="BR45" i="115"/>
  <c r="BR76" i="87"/>
  <c r="BR102" i="87"/>
  <c r="BR20" i="115"/>
  <c r="BR47" i="115"/>
  <c r="DI12" i="107"/>
  <c r="E42" i="108"/>
  <c r="AL56" i="106"/>
  <c r="DK10" i="107"/>
  <c r="DE21" i="107"/>
  <c r="DC24" i="107"/>
  <c r="DG19" i="107"/>
  <c r="BT83" i="106" l="1"/>
  <c r="BT67" i="106" s="1"/>
  <c r="B74" i="107" s="1"/>
  <c r="BU74" i="107" s="1"/>
  <c r="BV74" i="107" s="1"/>
  <c r="BW74" i="107" s="1"/>
  <c r="BX74" i="107" s="1"/>
  <c r="BY74" i="107" s="1"/>
  <c r="BZ74" i="107" s="1"/>
  <c r="CA74" i="107" s="1"/>
  <c r="CB74" i="107" s="1"/>
  <c r="CC74" i="107" s="1"/>
  <c r="CD74" i="107" s="1"/>
  <c r="CE74" i="107" s="1"/>
  <c r="CF74" i="107" s="1"/>
  <c r="CG74" i="107" s="1"/>
  <c r="CH74" i="107" s="1"/>
  <c r="CI74" i="107" s="1"/>
  <c r="CJ74" i="107" s="1"/>
  <c r="CK74" i="107" s="1"/>
  <c r="CL74" i="107" s="1"/>
  <c r="CM74" i="107" s="1"/>
  <c r="CN74" i="107" s="1"/>
  <c r="CO74" i="107" s="1"/>
  <c r="CP74" i="107" s="1"/>
  <c r="CQ74" i="107" s="1"/>
  <c r="CR74" i="107" s="1"/>
  <c r="CS74" i="107" s="1"/>
  <c r="CT74" i="107" s="1"/>
  <c r="CU74" i="107" s="1"/>
  <c r="CV74" i="107" s="1"/>
  <c r="CW74" i="107" s="1"/>
  <c r="CX74" i="107" s="1"/>
  <c r="CY74" i="107" s="1"/>
  <c r="CZ74" i="107" s="1"/>
  <c r="DA74" i="107" s="1"/>
  <c r="DB74" i="107" s="1"/>
  <c r="DC74" i="107" s="1"/>
  <c r="DD74" i="107" s="1"/>
  <c r="DE74" i="107" s="1"/>
  <c r="DF74" i="107" s="1"/>
  <c r="DG74" i="107" s="1"/>
  <c r="DH74" i="107" s="1"/>
  <c r="DI74" i="107" s="1"/>
  <c r="DJ74" i="107" s="1"/>
  <c r="DK74" i="107" s="1"/>
  <c r="DL74" i="107" s="1"/>
  <c r="DM74" i="107" s="1"/>
  <c r="DN74" i="107" s="1"/>
  <c r="DO74" i="107" s="1"/>
  <c r="DP74" i="107" s="1"/>
  <c r="DQ74" i="107" s="1"/>
  <c r="DR74" i="107" s="1"/>
  <c r="DS74" i="107" s="1"/>
  <c r="DT74" i="107" s="1"/>
  <c r="DU74" i="107" s="1"/>
  <c r="DV74" i="107" s="1"/>
  <c r="DW74" i="107" s="1"/>
  <c r="DX74" i="107" s="1"/>
  <c r="DY74" i="107" s="1"/>
  <c r="DZ74" i="107" s="1"/>
  <c r="EA74" i="107" s="1"/>
  <c r="EB74" i="107" s="1"/>
  <c r="EC74" i="107" s="1"/>
  <c r="ED74" i="107" s="1"/>
  <c r="EE74" i="107" s="1"/>
  <c r="EF74" i="107" s="1"/>
  <c r="EG74" i="107" s="1"/>
  <c r="EH74" i="107" s="1"/>
  <c r="EI74" i="107" s="1"/>
  <c r="EJ74" i="107" s="1"/>
  <c r="EK74" i="107" s="1"/>
  <c r="EL74" i="107" s="1"/>
  <c r="EM74" i="107" s="1"/>
  <c r="EN74" i="107" s="1"/>
  <c r="EO74" i="107" s="1"/>
  <c r="EP74" i="107" s="1"/>
  <c r="EQ74" i="107" s="1"/>
  <c r="ER74" i="107" s="1"/>
  <c r="ES74" i="107" s="1"/>
  <c r="ET74" i="107" s="1"/>
  <c r="EU74" i="107" s="1"/>
  <c r="EV74" i="107" s="1"/>
  <c r="EW74" i="107" s="1"/>
  <c r="EX74" i="107" s="1"/>
  <c r="EY74" i="107" s="1"/>
  <c r="EZ74" i="107" s="1"/>
  <c r="FA74" i="107" s="1"/>
  <c r="FB74" i="107" s="1"/>
  <c r="FC74" i="107" s="1"/>
  <c r="FD74" i="107" s="1"/>
  <c r="FE74" i="107" s="1"/>
  <c r="FF74" i="107" s="1"/>
  <c r="FG74" i="107" s="1"/>
  <c r="FH74" i="107" s="1"/>
  <c r="FI74" i="107" s="1"/>
  <c r="FJ74" i="107" s="1"/>
  <c r="FK74" i="107" s="1"/>
  <c r="FL74" i="107" s="1"/>
  <c r="FM74" i="107" s="1"/>
  <c r="FN74" i="107" s="1"/>
  <c r="FO74" i="107" s="1"/>
  <c r="FP74" i="107" s="1"/>
  <c r="FQ74" i="107" s="1"/>
  <c r="FR74" i="107" s="1"/>
  <c r="FS74" i="107" s="1"/>
  <c r="FT74" i="107" s="1"/>
  <c r="FU74" i="107" s="1"/>
  <c r="FV74" i="107" s="1"/>
  <c r="FW74" i="107" s="1"/>
  <c r="FX74" i="107" s="1"/>
  <c r="FY74" i="107" s="1"/>
  <c r="FZ74" i="107" s="1"/>
  <c r="GA74" i="107" s="1"/>
  <c r="GB74" i="107" s="1"/>
  <c r="GC74" i="107" s="1"/>
  <c r="GD74" i="107" s="1"/>
  <c r="GE74" i="107" s="1"/>
  <c r="GF74" i="107" s="1"/>
  <c r="GG74" i="107" s="1"/>
  <c r="GH74" i="107" s="1"/>
  <c r="GI74" i="107" s="1"/>
  <c r="GJ74" i="107" s="1"/>
  <c r="GK74" i="107" s="1"/>
  <c r="GL74" i="107" s="1"/>
  <c r="GM74" i="107" s="1"/>
  <c r="GN74" i="107" s="1"/>
  <c r="GO74" i="107" s="1"/>
  <c r="GP74" i="107" s="1"/>
  <c r="GQ74" i="107" s="1"/>
  <c r="GR74" i="107" s="1"/>
  <c r="GS74" i="107" s="1"/>
  <c r="GT74" i="107" s="1"/>
  <c r="GU74" i="107" s="1"/>
  <c r="GV74" i="107" s="1"/>
  <c r="GW74" i="107" s="1"/>
  <c r="GX74" i="107" s="1"/>
  <c r="GY74" i="107" s="1"/>
  <c r="GZ74" i="107" s="1"/>
  <c r="HA74" i="107" s="1"/>
  <c r="HB74" i="107" s="1"/>
  <c r="HC74" i="107" s="1"/>
  <c r="HD74" i="107" s="1"/>
  <c r="HE74" i="107" s="1"/>
  <c r="HF74" i="107" s="1"/>
  <c r="HG74" i="107" s="1"/>
  <c r="HH74" i="107" s="1"/>
  <c r="HI74" i="107" s="1"/>
  <c r="HJ74" i="107" s="1"/>
  <c r="BS32" i="115"/>
  <c r="BS30" i="115" s="1"/>
  <c r="BS10" i="106"/>
  <c r="BS10" i="115"/>
  <c r="BS10" i="109"/>
  <c r="BS10" i="100"/>
  <c r="BS10" i="112"/>
  <c r="BU73" i="107"/>
  <c r="BT2" i="107"/>
  <c r="BS55" i="106" s="1"/>
  <c r="DF21" i="107"/>
  <c r="DL10" i="107"/>
  <c r="AL95" i="106"/>
  <c r="F42" i="108"/>
  <c r="DD24" i="107"/>
  <c r="DH19" i="107"/>
  <c r="DJ12" i="107"/>
  <c r="BS44" i="115" l="1"/>
  <c r="BS45" i="115"/>
  <c r="BS76" i="87"/>
  <c r="BS102" i="87"/>
  <c r="BV73" i="107"/>
  <c r="BW73" i="107" s="1"/>
  <c r="BX73" i="107" s="1"/>
  <c r="BY73" i="107" s="1"/>
  <c r="BZ73" i="107" s="1"/>
  <c r="CA73" i="107" s="1"/>
  <c r="CB73" i="107" s="1"/>
  <c r="CC73" i="107" s="1"/>
  <c r="CD73" i="107" s="1"/>
  <c r="CE73" i="107" s="1"/>
  <c r="CF73" i="107" s="1"/>
  <c r="CG73" i="107" s="1"/>
  <c r="CH73" i="107" s="1"/>
  <c r="CI73" i="107" s="1"/>
  <c r="CJ73" i="107" s="1"/>
  <c r="CK73" i="107" s="1"/>
  <c r="CL73" i="107" s="1"/>
  <c r="CM73" i="107" s="1"/>
  <c r="CN73" i="107" s="1"/>
  <c r="CO73" i="107" s="1"/>
  <c r="CP73" i="107" s="1"/>
  <c r="CQ73" i="107" s="1"/>
  <c r="CR73" i="107" s="1"/>
  <c r="CS73" i="107" s="1"/>
  <c r="CT73" i="107" s="1"/>
  <c r="CU73" i="107" s="1"/>
  <c r="CV73" i="107" s="1"/>
  <c r="CW73" i="107" s="1"/>
  <c r="CX73" i="107" s="1"/>
  <c r="CY73" i="107" s="1"/>
  <c r="CZ73" i="107" s="1"/>
  <c r="DA73" i="107" s="1"/>
  <c r="DB73" i="107" s="1"/>
  <c r="DC73" i="107" s="1"/>
  <c r="DD73" i="107" s="1"/>
  <c r="DE73" i="107" s="1"/>
  <c r="DF73" i="107" s="1"/>
  <c r="DG73" i="107" s="1"/>
  <c r="DH73" i="107" s="1"/>
  <c r="DI73" i="107" s="1"/>
  <c r="DJ73" i="107" s="1"/>
  <c r="DK73" i="107" s="1"/>
  <c r="DL73" i="107" s="1"/>
  <c r="DM73" i="107" s="1"/>
  <c r="DN73" i="107" s="1"/>
  <c r="DO73" i="107" s="1"/>
  <c r="DP73" i="107" s="1"/>
  <c r="DQ73" i="107" s="1"/>
  <c r="DR73" i="107" s="1"/>
  <c r="DS73" i="107" s="1"/>
  <c r="DT73" i="107" s="1"/>
  <c r="DU73" i="107" s="1"/>
  <c r="DV73" i="107" s="1"/>
  <c r="DW73" i="107" s="1"/>
  <c r="DX73" i="107" s="1"/>
  <c r="DY73" i="107" s="1"/>
  <c r="DZ73" i="107" s="1"/>
  <c r="EA73" i="107" s="1"/>
  <c r="EB73" i="107" s="1"/>
  <c r="EC73" i="107" s="1"/>
  <c r="ED73" i="107" s="1"/>
  <c r="EE73" i="107" s="1"/>
  <c r="EF73" i="107" s="1"/>
  <c r="EG73" i="107" s="1"/>
  <c r="EH73" i="107" s="1"/>
  <c r="EI73" i="107" s="1"/>
  <c r="EJ73" i="107" s="1"/>
  <c r="EK73" i="107" s="1"/>
  <c r="EL73" i="107" s="1"/>
  <c r="EM73" i="107" s="1"/>
  <c r="EN73" i="107" s="1"/>
  <c r="EO73" i="107" s="1"/>
  <c r="EP73" i="107" s="1"/>
  <c r="EQ73" i="107" s="1"/>
  <c r="ER73" i="107" s="1"/>
  <c r="ES73" i="107" s="1"/>
  <c r="ET73" i="107" s="1"/>
  <c r="EU73" i="107" s="1"/>
  <c r="EV73" i="107" s="1"/>
  <c r="EW73" i="107" s="1"/>
  <c r="EX73" i="107" s="1"/>
  <c r="EY73" i="107" s="1"/>
  <c r="EZ73" i="107" s="1"/>
  <c r="FA73" i="107" s="1"/>
  <c r="FB73" i="107" s="1"/>
  <c r="FC73" i="107" s="1"/>
  <c r="FD73" i="107" s="1"/>
  <c r="FE73" i="107" s="1"/>
  <c r="FF73" i="107" s="1"/>
  <c r="FG73" i="107" s="1"/>
  <c r="FH73" i="107" s="1"/>
  <c r="FI73" i="107" s="1"/>
  <c r="FJ73" i="107" s="1"/>
  <c r="FK73" i="107" s="1"/>
  <c r="FL73" i="107" s="1"/>
  <c r="FM73" i="107" s="1"/>
  <c r="FN73" i="107" s="1"/>
  <c r="FO73" i="107" s="1"/>
  <c r="FP73" i="107" s="1"/>
  <c r="FQ73" i="107" s="1"/>
  <c r="FR73" i="107" s="1"/>
  <c r="FS73" i="107" s="1"/>
  <c r="FT73" i="107" s="1"/>
  <c r="FU73" i="107" s="1"/>
  <c r="FV73" i="107" s="1"/>
  <c r="FW73" i="107" s="1"/>
  <c r="FX73" i="107" s="1"/>
  <c r="FY73" i="107" s="1"/>
  <c r="FZ73" i="107" s="1"/>
  <c r="GA73" i="107" s="1"/>
  <c r="GB73" i="107" s="1"/>
  <c r="GC73" i="107" s="1"/>
  <c r="GD73" i="107" s="1"/>
  <c r="GE73" i="107" s="1"/>
  <c r="GF73" i="107" s="1"/>
  <c r="GG73" i="107" s="1"/>
  <c r="GH73" i="107" s="1"/>
  <c r="GI73" i="107" s="1"/>
  <c r="GJ73" i="107" s="1"/>
  <c r="GK73" i="107" s="1"/>
  <c r="GL73" i="107" s="1"/>
  <c r="GM73" i="107" s="1"/>
  <c r="GN73" i="107" s="1"/>
  <c r="GO73" i="107" s="1"/>
  <c r="GP73" i="107" s="1"/>
  <c r="GQ73" i="107" s="1"/>
  <c r="GR73" i="107" s="1"/>
  <c r="GS73" i="107" s="1"/>
  <c r="GT73" i="107" s="1"/>
  <c r="GU73" i="107" s="1"/>
  <c r="GV73" i="107" s="1"/>
  <c r="GW73" i="107" s="1"/>
  <c r="GX73" i="107" s="1"/>
  <c r="GY73" i="107" s="1"/>
  <c r="GZ73" i="107" s="1"/>
  <c r="HA73" i="107" s="1"/>
  <c r="HB73" i="107" s="1"/>
  <c r="HC73" i="107" s="1"/>
  <c r="HD73" i="107" s="1"/>
  <c r="HE73" i="107" s="1"/>
  <c r="HF73" i="107" s="1"/>
  <c r="HG73" i="107" s="1"/>
  <c r="HH73" i="107" s="1"/>
  <c r="HI73" i="107" s="1"/>
  <c r="HJ73" i="107" s="1"/>
  <c r="BU2" i="107"/>
  <c r="BT55" i="106" s="1"/>
  <c r="BS47" i="115"/>
  <c r="BS20" i="115"/>
  <c r="DK12" i="107"/>
  <c r="DG21" i="107"/>
  <c r="C43" i="108"/>
  <c r="DM10" i="107"/>
  <c r="DI19" i="107"/>
  <c r="DE24" i="107"/>
  <c r="BT32" i="115" l="1"/>
  <c r="BT30" i="115" s="1"/>
  <c r="BT10" i="100"/>
  <c r="BT10" i="109"/>
  <c r="BT10" i="115"/>
  <c r="BT10" i="106"/>
  <c r="BT10" i="112"/>
  <c r="DF24" i="107"/>
  <c r="E43" i="108"/>
  <c r="AM56" i="106"/>
  <c r="DN10" i="107"/>
  <c r="DH21" i="107"/>
  <c r="DL12" i="107"/>
  <c r="DJ19" i="107"/>
  <c r="BU83" i="106" l="1"/>
  <c r="BU67" i="106" s="1"/>
  <c r="B75" i="107" s="1"/>
  <c r="BV75" i="107" s="1"/>
  <c r="BW75" i="107" s="1"/>
  <c r="BX75" i="107" s="1"/>
  <c r="BY75" i="107" s="1"/>
  <c r="BZ75" i="107" s="1"/>
  <c r="CA75" i="107" s="1"/>
  <c r="CB75" i="107" s="1"/>
  <c r="CC75" i="107" s="1"/>
  <c r="CD75" i="107" s="1"/>
  <c r="CE75" i="107" s="1"/>
  <c r="CF75" i="107" s="1"/>
  <c r="CG75" i="107" s="1"/>
  <c r="CH75" i="107" s="1"/>
  <c r="CI75" i="107" s="1"/>
  <c r="CJ75" i="107" s="1"/>
  <c r="CK75" i="107" s="1"/>
  <c r="CL75" i="107" s="1"/>
  <c r="CM75" i="107" s="1"/>
  <c r="CN75" i="107" s="1"/>
  <c r="CO75" i="107" s="1"/>
  <c r="CP75" i="107" s="1"/>
  <c r="CQ75" i="107" s="1"/>
  <c r="CR75" i="107" s="1"/>
  <c r="CS75" i="107" s="1"/>
  <c r="CT75" i="107" s="1"/>
  <c r="CU75" i="107" s="1"/>
  <c r="CV75" i="107" s="1"/>
  <c r="CW75" i="107" s="1"/>
  <c r="CX75" i="107" s="1"/>
  <c r="CY75" i="107" s="1"/>
  <c r="CZ75" i="107" s="1"/>
  <c r="DA75" i="107" s="1"/>
  <c r="DB75" i="107" s="1"/>
  <c r="DC75" i="107" s="1"/>
  <c r="DD75" i="107" s="1"/>
  <c r="DE75" i="107" s="1"/>
  <c r="DF75" i="107" s="1"/>
  <c r="DG75" i="107" s="1"/>
  <c r="DH75" i="107" s="1"/>
  <c r="DI75" i="107" s="1"/>
  <c r="DJ75" i="107" s="1"/>
  <c r="DK75" i="107" s="1"/>
  <c r="DL75" i="107" s="1"/>
  <c r="DM75" i="107" s="1"/>
  <c r="DN75" i="107" s="1"/>
  <c r="DO75" i="107" s="1"/>
  <c r="DP75" i="107" s="1"/>
  <c r="DQ75" i="107" s="1"/>
  <c r="DR75" i="107" s="1"/>
  <c r="DS75" i="107" s="1"/>
  <c r="DT75" i="107" s="1"/>
  <c r="DU75" i="107" s="1"/>
  <c r="DV75" i="107" s="1"/>
  <c r="DW75" i="107" s="1"/>
  <c r="DX75" i="107" s="1"/>
  <c r="DY75" i="107" s="1"/>
  <c r="DZ75" i="107" s="1"/>
  <c r="EA75" i="107" s="1"/>
  <c r="EB75" i="107" s="1"/>
  <c r="EC75" i="107" s="1"/>
  <c r="ED75" i="107" s="1"/>
  <c r="EE75" i="107" s="1"/>
  <c r="EF75" i="107" s="1"/>
  <c r="EG75" i="107" s="1"/>
  <c r="EH75" i="107" s="1"/>
  <c r="EI75" i="107" s="1"/>
  <c r="EJ75" i="107" s="1"/>
  <c r="EK75" i="107" s="1"/>
  <c r="EL75" i="107" s="1"/>
  <c r="EM75" i="107" s="1"/>
  <c r="EN75" i="107" s="1"/>
  <c r="EO75" i="107" s="1"/>
  <c r="EP75" i="107" s="1"/>
  <c r="EQ75" i="107" s="1"/>
  <c r="ER75" i="107" s="1"/>
  <c r="ES75" i="107" s="1"/>
  <c r="ET75" i="107" s="1"/>
  <c r="EU75" i="107" s="1"/>
  <c r="EV75" i="107" s="1"/>
  <c r="EW75" i="107" s="1"/>
  <c r="EX75" i="107" s="1"/>
  <c r="EY75" i="107" s="1"/>
  <c r="EZ75" i="107" s="1"/>
  <c r="FA75" i="107" s="1"/>
  <c r="FB75" i="107" s="1"/>
  <c r="FC75" i="107" s="1"/>
  <c r="FD75" i="107" s="1"/>
  <c r="FE75" i="107" s="1"/>
  <c r="FF75" i="107" s="1"/>
  <c r="FG75" i="107" s="1"/>
  <c r="FH75" i="107" s="1"/>
  <c r="FI75" i="107" s="1"/>
  <c r="FJ75" i="107" s="1"/>
  <c r="FK75" i="107" s="1"/>
  <c r="FL75" i="107" s="1"/>
  <c r="FM75" i="107" s="1"/>
  <c r="FN75" i="107" s="1"/>
  <c r="FO75" i="107" s="1"/>
  <c r="FP75" i="107" s="1"/>
  <c r="FQ75" i="107" s="1"/>
  <c r="FR75" i="107" s="1"/>
  <c r="FS75" i="107" s="1"/>
  <c r="FT75" i="107" s="1"/>
  <c r="FU75" i="107" s="1"/>
  <c r="FV75" i="107" s="1"/>
  <c r="FW75" i="107" s="1"/>
  <c r="FX75" i="107" s="1"/>
  <c r="FY75" i="107" s="1"/>
  <c r="FZ75" i="107" s="1"/>
  <c r="GA75" i="107" s="1"/>
  <c r="GB75" i="107" s="1"/>
  <c r="GC75" i="107" s="1"/>
  <c r="GD75" i="107" s="1"/>
  <c r="GE75" i="107" s="1"/>
  <c r="GF75" i="107" s="1"/>
  <c r="GG75" i="107" s="1"/>
  <c r="GH75" i="107" s="1"/>
  <c r="GI75" i="107" s="1"/>
  <c r="GJ75" i="107" s="1"/>
  <c r="GK75" i="107" s="1"/>
  <c r="GL75" i="107" s="1"/>
  <c r="GM75" i="107" s="1"/>
  <c r="GN75" i="107" s="1"/>
  <c r="GO75" i="107" s="1"/>
  <c r="GP75" i="107" s="1"/>
  <c r="GQ75" i="107" s="1"/>
  <c r="GR75" i="107" s="1"/>
  <c r="GS75" i="107" s="1"/>
  <c r="GT75" i="107" s="1"/>
  <c r="GU75" i="107" s="1"/>
  <c r="GV75" i="107" s="1"/>
  <c r="GW75" i="107" s="1"/>
  <c r="GX75" i="107" s="1"/>
  <c r="GY75" i="107" s="1"/>
  <c r="GZ75" i="107" s="1"/>
  <c r="HA75" i="107" s="1"/>
  <c r="HB75" i="107" s="1"/>
  <c r="HC75" i="107" s="1"/>
  <c r="HD75" i="107" s="1"/>
  <c r="HE75" i="107" s="1"/>
  <c r="HF75" i="107" s="1"/>
  <c r="HG75" i="107" s="1"/>
  <c r="HH75" i="107" s="1"/>
  <c r="HI75" i="107" s="1"/>
  <c r="HJ75" i="107" s="1"/>
  <c r="BT47" i="115"/>
  <c r="BT20" i="115"/>
  <c r="BT102" i="87"/>
  <c r="BT76" i="87"/>
  <c r="BT44" i="115"/>
  <c r="BT45" i="115"/>
  <c r="AM95" i="106"/>
  <c r="F43" i="108"/>
  <c r="DM12" i="107"/>
  <c r="DO10" i="107"/>
  <c r="DK19" i="107"/>
  <c r="DI21" i="107"/>
  <c r="DG24" i="107"/>
  <c r="BV2" i="107" l="1"/>
  <c r="BU55" i="106" s="1"/>
  <c r="BU10" i="106"/>
  <c r="BU32" i="115"/>
  <c r="BU30" i="115" s="1"/>
  <c r="BU10" i="100"/>
  <c r="BU10" i="112"/>
  <c r="BU10" i="109"/>
  <c r="BU10" i="115"/>
  <c r="DL19" i="107"/>
  <c r="DP10" i="107"/>
  <c r="DJ21" i="107"/>
  <c r="DN12" i="107"/>
  <c r="DH24" i="107"/>
  <c r="C44" i="108"/>
  <c r="BV83" i="106" l="1"/>
  <c r="BV67" i="106" s="1"/>
  <c r="B76" i="107" s="1"/>
  <c r="BW76" i="107" s="1"/>
  <c r="BX76" i="107" s="1"/>
  <c r="BY76" i="107" s="1"/>
  <c r="BZ76" i="107" s="1"/>
  <c r="CA76" i="107" s="1"/>
  <c r="CB76" i="107" s="1"/>
  <c r="CC76" i="107" s="1"/>
  <c r="CD76" i="107" s="1"/>
  <c r="CE76" i="107" s="1"/>
  <c r="CF76" i="107" s="1"/>
  <c r="CG76" i="107" s="1"/>
  <c r="CH76" i="107" s="1"/>
  <c r="CI76" i="107" s="1"/>
  <c r="CJ76" i="107" s="1"/>
  <c r="CK76" i="107" s="1"/>
  <c r="CL76" i="107" s="1"/>
  <c r="CM76" i="107" s="1"/>
  <c r="CN76" i="107" s="1"/>
  <c r="CO76" i="107" s="1"/>
  <c r="CP76" i="107" s="1"/>
  <c r="CQ76" i="107" s="1"/>
  <c r="CR76" i="107" s="1"/>
  <c r="CS76" i="107" s="1"/>
  <c r="CT76" i="107" s="1"/>
  <c r="CU76" i="107" s="1"/>
  <c r="CV76" i="107" s="1"/>
  <c r="CW76" i="107" s="1"/>
  <c r="CX76" i="107" s="1"/>
  <c r="CY76" i="107" s="1"/>
  <c r="CZ76" i="107" s="1"/>
  <c r="DA76" i="107" s="1"/>
  <c r="DB76" i="107" s="1"/>
  <c r="DC76" i="107" s="1"/>
  <c r="DD76" i="107" s="1"/>
  <c r="DE76" i="107" s="1"/>
  <c r="DF76" i="107" s="1"/>
  <c r="DG76" i="107" s="1"/>
  <c r="DH76" i="107" s="1"/>
  <c r="DI76" i="107" s="1"/>
  <c r="DJ76" i="107" s="1"/>
  <c r="DK76" i="107" s="1"/>
  <c r="DL76" i="107" s="1"/>
  <c r="DM76" i="107" s="1"/>
  <c r="DN76" i="107" s="1"/>
  <c r="DO76" i="107" s="1"/>
  <c r="DP76" i="107" s="1"/>
  <c r="DQ76" i="107" s="1"/>
  <c r="DR76" i="107" s="1"/>
  <c r="DS76" i="107" s="1"/>
  <c r="DT76" i="107" s="1"/>
  <c r="DU76" i="107" s="1"/>
  <c r="DV76" i="107" s="1"/>
  <c r="DW76" i="107" s="1"/>
  <c r="DX76" i="107" s="1"/>
  <c r="DY76" i="107" s="1"/>
  <c r="DZ76" i="107" s="1"/>
  <c r="EA76" i="107" s="1"/>
  <c r="EB76" i="107" s="1"/>
  <c r="EC76" i="107" s="1"/>
  <c r="ED76" i="107" s="1"/>
  <c r="EE76" i="107" s="1"/>
  <c r="EF76" i="107" s="1"/>
  <c r="EG76" i="107" s="1"/>
  <c r="EH76" i="107" s="1"/>
  <c r="EI76" i="107" s="1"/>
  <c r="EJ76" i="107" s="1"/>
  <c r="EK76" i="107" s="1"/>
  <c r="EL76" i="107" s="1"/>
  <c r="EM76" i="107" s="1"/>
  <c r="EN76" i="107" s="1"/>
  <c r="EO76" i="107" s="1"/>
  <c r="EP76" i="107" s="1"/>
  <c r="EQ76" i="107" s="1"/>
  <c r="ER76" i="107" s="1"/>
  <c r="ES76" i="107" s="1"/>
  <c r="ET76" i="107" s="1"/>
  <c r="EU76" i="107" s="1"/>
  <c r="EV76" i="107" s="1"/>
  <c r="EW76" i="107" s="1"/>
  <c r="EX76" i="107" s="1"/>
  <c r="EY76" i="107" s="1"/>
  <c r="EZ76" i="107" s="1"/>
  <c r="FA76" i="107" s="1"/>
  <c r="FB76" i="107" s="1"/>
  <c r="FC76" i="107" s="1"/>
  <c r="FD76" i="107" s="1"/>
  <c r="FE76" i="107" s="1"/>
  <c r="FF76" i="107" s="1"/>
  <c r="FG76" i="107" s="1"/>
  <c r="FH76" i="107" s="1"/>
  <c r="FI76" i="107" s="1"/>
  <c r="FJ76" i="107" s="1"/>
  <c r="FK76" i="107" s="1"/>
  <c r="FL76" i="107" s="1"/>
  <c r="FM76" i="107" s="1"/>
  <c r="FN76" i="107" s="1"/>
  <c r="FO76" i="107" s="1"/>
  <c r="FP76" i="107" s="1"/>
  <c r="FQ76" i="107" s="1"/>
  <c r="FR76" i="107" s="1"/>
  <c r="FS76" i="107" s="1"/>
  <c r="FT76" i="107" s="1"/>
  <c r="FU76" i="107" s="1"/>
  <c r="FV76" i="107" s="1"/>
  <c r="FW76" i="107" s="1"/>
  <c r="FX76" i="107" s="1"/>
  <c r="FY76" i="107" s="1"/>
  <c r="FZ76" i="107" s="1"/>
  <c r="GA76" i="107" s="1"/>
  <c r="GB76" i="107" s="1"/>
  <c r="GC76" i="107" s="1"/>
  <c r="GD76" i="107" s="1"/>
  <c r="GE76" i="107" s="1"/>
  <c r="GF76" i="107" s="1"/>
  <c r="GG76" i="107" s="1"/>
  <c r="GH76" i="107" s="1"/>
  <c r="GI76" i="107" s="1"/>
  <c r="GJ76" i="107" s="1"/>
  <c r="GK76" i="107" s="1"/>
  <c r="GL76" i="107" s="1"/>
  <c r="GM76" i="107" s="1"/>
  <c r="GN76" i="107" s="1"/>
  <c r="GO76" i="107" s="1"/>
  <c r="GP76" i="107" s="1"/>
  <c r="GQ76" i="107" s="1"/>
  <c r="GR76" i="107" s="1"/>
  <c r="GS76" i="107" s="1"/>
  <c r="GT76" i="107" s="1"/>
  <c r="GU76" i="107" s="1"/>
  <c r="GV76" i="107" s="1"/>
  <c r="GW76" i="107" s="1"/>
  <c r="GX76" i="107" s="1"/>
  <c r="GY76" i="107" s="1"/>
  <c r="GZ76" i="107" s="1"/>
  <c r="HA76" i="107" s="1"/>
  <c r="HB76" i="107" s="1"/>
  <c r="HC76" i="107" s="1"/>
  <c r="HD76" i="107" s="1"/>
  <c r="HE76" i="107" s="1"/>
  <c r="HF76" i="107" s="1"/>
  <c r="HG76" i="107" s="1"/>
  <c r="HH76" i="107" s="1"/>
  <c r="HI76" i="107" s="1"/>
  <c r="HJ76" i="107" s="1"/>
  <c r="BU76" i="87"/>
  <c r="BU102" i="87"/>
  <c r="BU44" i="115"/>
  <c r="BU45" i="115"/>
  <c r="BU47" i="115"/>
  <c r="BU20" i="115"/>
  <c r="BW2" i="107"/>
  <c r="BV55" i="106" s="1"/>
  <c r="E44" i="108"/>
  <c r="AN56" i="106"/>
  <c r="DK21" i="107"/>
  <c r="DM19" i="107"/>
  <c r="DI24" i="107"/>
  <c r="DO12" i="107"/>
  <c r="DQ10" i="107"/>
  <c r="BW83" i="106" l="1"/>
  <c r="BW67" i="106" s="1"/>
  <c r="B77" i="107" s="1"/>
  <c r="BX77" i="107" s="1"/>
  <c r="BV10" i="106"/>
  <c r="BV10" i="109"/>
  <c r="BV10" i="115"/>
  <c r="BV10" i="100"/>
  <c r="BV32" i="115"/>
  <c r="BV30" i="115" s="1"/>
  <c r="BV10" i="112"/>
  <c r="DR10" i="107"/>
  <c r="DL21" i="107"/>
  <c r="DJ24" i="107"/>
  <c r="DN19" i="107"/>
  <c r="AN95" i="106"/>
  <c r="F44" i="108"/>
  <c r="DP12" i="107"/>
  <c r="BV45" i="115" l="1"/>
  <c r="BV44" i="115"/>
  <c r="BY77" i="107"/>
  <c r="BZ77" i="107" s="1"/>
  <c r="CA77" i="107" s="1"/>
  <c r="CB77" i="107" s="1"/>
  <c r="CC77" i="107" s="1"/>
  <c r="CD77" i="107" s="1"/>
  <c r="CE77" i="107" s="1"/>
  <c r="CF77" i="107" s="1"/>
  <c r="CG77" i="107" s="1"/>
  <c r="CH77" i="107" s="1"/>
  <c r="CI77" i="107" s="1"/>
  <c r="CJ77" i="107" s="1"/>
  <c r="CK77" i="107" s="1"/>
  <c r="CL77" i="107" s="1"/>
  <c r="CM77" i="107" s="1"/>
  <c r="CN77" i="107" s="1"/>
  <c r="CO77" i="107" s="1"/>
  <c r="CP77" i="107" s="1"/>
  <c r="CQ77" i="107" s="1"/>
  <c r="CR77" i="107" s="1"/>
  <c r="CS77" i="107" s="1"/>
  <c r="CT77" i="107" s="1"/>
  <c r="CU77" i="107" s="1"/>
  <c r="CV77" i="107" s="1"/>
  <c r="CW77" i="107" s="1"/>
  <c r="CX77" i="107" s="1"/>
  <c r="CY77" i="107" s="1"/>
  <c r="CZ77" i="107" s="1"/>
  <c r="DA77" i="107" s="1"/>
  <c r="DB77" i="107" s="1"/>
  <c r="DC77" i="107" s="1"/>
  <c r="DD77" i="107" s="1"/>
  <c r="DE77" i="107" s="1"/>
  <c r="DF77" i="107" s="1"/>
  <c r="DG77" i="107" s="1"/>
  <c r="DH77" i="107" s="1"/>
  <c r="DI77" i="107" s="1"/>
  <c r="DJ77" i="107" s="1"/>
  <c r="DK77" i="107" s="1"/>
  <c r="DL77" i="107" s="1"/>
  <c r="DM77" i="107" s="1"/>
  <c r="DN77" i="107" s="1"/>
  <c r="DO77" i="107" s="1"/>
  <c r="DP77" i="107" s="1"/>
  <c r="DQ77" i="107" s="1"/>
  <c r="DR77" i="107" s="1"/>
  <c r="DS77" i="107" s="1"/>
  <c r="DT77" i="107" s="1"/>
  <c r="DU77" i="107" s="1"/>
  <c r="DV77" i="107" s="1"/>
  <c r="DW77" i="107" s="1"/>
  <c r="DX77" i="107" s="1"/>
  <c r="DY77" i="107" s="1"/>
  <c r="DZ77" i="107" s="1"/>
  <c r="EA77" i="107" s="1"/>
  <c r="EB77" i="107" s="1"/>
  <c r="EC77" i="107" s="1"/>
  <c r="ED77" i="107" s="1"/>
  <c r="EE77" i="107" s="1"/>
  <c r="EF77" i="107" s="1"/>
  <c r="EG77" i="107" s="1"/>
  <c r="EH77" i="107" s="1"/>
  <c r="EI77" i="107" s="1"/>
  <c r="EJ77" i="107" s="1"/>
  <c r="EK77" i="107" s="1"/>
  <c r="EL77" i="107" s="1"/>
  <c r="EM77" i="107" s="1"/>
  <c r="EN77" i="107" s="1"/>
  <c r="EO77" i="107" s="1"/>
  <c r="EP77" i="107" s="1"/>
  <c r="EQ77" i="107" s="1"/>
  <c r="ER77" i="107" s="1"/>
  <c r="ES77" i="107" s="1"/>
  <c r="ET77" i="107" s="1"/>
  <c r="EU77" i="107" s="1"/>
  <c r="EV77" i="107" s="1"/>
  <c r="EW77" i="107" s="1"/>
  <c r="EX77" i="107" s="1"/>
  <c r="EY77" i="107" s="1"/>
  <c r="EZ77" i="107" s="1"/>
  <c r="FA77" i="107" s="1"/>
  <c r="FB77" i="107" s="1"/>
  <c r="FC77" i="107" s="1"/>
  <c r="FD77" i="107" s="1"/>
  <c r="FE77" i="107" s="1"/>
  <c r="FF77" i="107" s="1"/>
  <c r="FG77" i="107" s="1"/>
  <c r="FH77" i="107" s="1"/>
  <c r="FI77" i="107" s="1"/>
  <c r="FJ77" i="107" s="1"/>
  <c r="FK77" i="107" s="1"/>
  <c r="FL77" i="107" s="1"/>
  <c r="FM77" i="107" s="1"/>
  <c r="FN77" i="107" s="1"/>
  <c r="FO77" i="107" s="1"/>
  <c r="FP77" i="107" s="1"/>
  <c r="FQ77" i="107" s="1"/>
  <c r="FR77" i="107" s="1"/>
  <c r="FS77" i="107" s="1"/>
  <c r="FT77" i="107" s="1"/>
  <c r="FU77" i="107" s="1"/>
  <c r="FV77" i="107" s="1"/>
  <c r="FW77" i="107" s="1"/>
  <c r="FX77" i="107" s="1"/>
  <c r="FY77" i="107" s="1"/>
  <c r="FZ77" i="107" s="1"/>
  <c r="GA77" i="107" s="1"/>
  <c r="GB77" i="107" s="1"/>
  <c r="GC77" i="107" s="1"/>
  <c r="GD77" i="107" s="1"/>
  <c r="GE77" i="107" s="1"/>
  <c r="GF77" i="107" s="1"/>
  <c r="GG77" i="107" s="1"/>
  <c r="GH77" i="107" s="1"/>
  <c r="GI77" i="107" s="1"/>
  <c r="GJ77" i="107" s="1"/>
  <c r="GK77" i="107" s="1"/>
  <c r="GL77" i="107" s="1"/>
  <c r="GM77" i="107" s="1"/>
  <c r="GN77" i="107" s="1"/>
  <c r="GO77" i="107" s="1"/>
  <c r="GP77" i="107" s="1"/>
  <c r="GQ77" i="107" s="1"/>
  <c r="GR77" i="107" s="1"/>
  <c r="GS77" i="107" s="1"/>
  <c r="GT77" i="107" s="1"/>
  <c r="GU77" i="107" s="1"/>
  <c r="GV77" i="107" s="1"/>
  <c r="GW77" i="107" s="1"/>
  <c r="GX77" i="107" s="1"/>
  <c r="GY77" i="107" s="1"/>
  <c r="GZ77" i="107" s="1"/>
  <c r="HA77" i="107" s="1"/>
  <c r="HB77" i="107" s="1"/>
  <c r="HC77" i="107" s="1"/>
  <c r="HD77" i="107" s="1"/>
  <c r="HE77" i="107" s="1"/>
  <c r="HF77" i="107" s="1"/>
  <c r="HG77" i="107" s="1"/>
  <c r="HH77" i="107" s="1"/>
  <c r="HI77" i="107" s="1"/>
  <c r="HJ77" i="107" s="1"/>
  <c r="BX2" i="107"/>
  <c r="BW55" i="106" s="1"/>
  <c r="BV47" i="115"/>
  <c r="BV20" i="115"/>
  <c r="BV102" i="87"/>
  <c r="BV76" i="87"/>
  <c r="C45" i="108"/>
  <c r="DO19" i="107"/>
  <c r="DK24" i="107"/>
  <c r="DQ12" i="107"/>
  <c r="DS10" i="107"/>
  <c r="DM21" i="107"/>
  <c r="BX83" i="106" l="1"/>
  <c r="BX67" i="106" s="1"/>
  <c r="B78" i="107" s="1"/>
  <c r="BY78" i="107" s="1"/>
  <c r="BW10" i="109"/>
  <c r="BW10" i="106"/>
  <c r="BW32" i="115"/>
  <c r="BW30" i="115" s="1"/>
  <c r="BW10" i="115"/>
  <c r="BW10" i="112"/>
  <c r="BW10" i="100"/>
  <c r="AO56" i="106"/>
  <c r="E45" i="108"/>
  <c r="DN21" i="107"/>
  <c r="DL24" i="107"/>
  <c r="DT10" i="107"/>
  <c r="DR12" i="107"/>
  <c r="DP19" i="107"/>
  <c r="BZ78" i="107" l="1"/>
  <c r="BY2" i="107"/>
  <c r="BX55" i="106" s="1"/>
  <c r="BW76" i="87"/>
  <c r="BW102" i="87"/>
  <c r="BW47" i="115"/>
  <c r="BW20" i="115"/>
  <c r="BW45" i="115"/>
  <c r="BW44" i="115"/>
  <c r="BX10" i="112"/>
  <c r="BX10" i="106"/>
  <c r="BX32" i="115"/>
  <c r="BX30" i="115" s="1"/>
  <c r="BX10" i="109"/>
  <c r="BX10" i="115"/>
  <c r="BX10" i="100"/>
  <c r="DU10" i="107"/>
  <c r="AO95" i="106"/>
  <c r="F45" i="108"/>
  <c r="DM24" i="107"/>
  <c r="DQ19" i="107"/>
  <c r="DS12" i="107"/>
  <c r="DO21" i="107"/>
  <c r="BY83" i="106" l="1"/>
  <c r="BY67" i="106" s="1"/>
  <c r="B79" i="107" s="1"/>
  <c r="BZ79" i="107" s="1"/>
  <c r="CA79" i="107" s="1"/>
  <c r="CB79" i="107" s="1"/>
  <c r="CC79" i="107" s="1"/>
  <c r="BX47" i="115"/>
  <c r="BX20" i="115"/>
  <c r="BY32" i="115"/>
  <c r="BY30" i="115" s="1"/>
  <c r="BY10" i="115"/>
  <c r="BY10" i="112"/>
  <c r="BY10" i="106"/>
  <c r="BY10" i="100"/>
  <c r="BY10" i="109"/>
  <c r="BX102" i="87"/>
  <c r="BX76" i="87"/>
  <c r="CA78" i="107"/>
  <c r="BX45" i="115"/>
  <c r="BX44" i="115"/>
  <c r="CD79" i="107"/>
  <c r="C46" i="108"/>
  <c r="DV10" i="107"/>
  <c r="DP21" i="107"/>
  <c r="DN24" i="107"/>
  <c r="DR19" i="107"/>
  <c r="DT12" i="107"/>
  <c r="BZ2" i="107" l="1"/>
  <c r="BY55" i="106" s="1"/>
  <c r="BZ83" i="106"/>
  <c r="BZ67" i="106" s="1"/>
  <c r="B80" i="107" s="1"/>
  <c r="CA80" i="107" s="1"/>
  <c r="CB80" i="107" s="1"/>
  <c r="CC80" i="107" s="1"/>
  <c r="CD80" i="107" s="1"/>
  <c r="CE80" i="107" s="1"/>
  <c r="CF80" i="107" s="1"/>
  <c r="CG80" i="107" s="1"/>
  <c r="CH80" i="107" s="1"/>
  <c r="CI80" i="107" s="1"/>
  <c r="CJ80" i="107" s="1"/>
  <c r="CK80" i="107" s="1"/>
  <c r="CL80" i="107" s="1"/>
  <c r="CM80" i="107" s="1"/>
  <c r="CN80" i="107" s="1"/>
  <c r="CO80" i="107" s="1"/>
  <c r="CP80" i="107" s="1"/>
  <c r="CQ80" i="107" s="1"/>
  <c r="CR80" i="107" s="1"/>
  <c r="CS80" i="107" s="1"/>
  <c r="CT80" i="107" s="1"/>
  <c r="CU80" i="107" s="1"/>
  <c r="CV80" i="107" s="1"/>
  <c r="CW80" i="107" s="1"/>
  <c r="CX80" i="107" s="1"/>
  <c r="CY80" i="107" s="1"/>
  <c r="CZ80" i="107" s="1"/>
  <c r="DA80" i="107" s="1"/>
  <c r="DB80" i="107" s="1"/>
  <c r="DC80" i="107" s="1"/>
  <c r="DD80" i="107" s="1"/>
  <c r="DE80" i="107" s="1"/>
  <c r="DF80" i="107" s="1"/>
  <c r="DG80" i="107" s="1"/>
  <c r="DH80" i="107" s="1"/>
  <c r="DI80" i="107" s="1"/>
  <c r="DJ80" i="107" s="1"/>
  <c r="DK80" i="107" s="1"/>
  <c r="DL80" i="107" s="1"/>
  <c r="DM80" i="107" s="1"/>
  <c r="DN80" i="107" s="1"/>
  <c r="DO80" i="107" s="1"/>
  <c r="DP80" i="107" s="1"/>
  <c r="DQ80" i="107" s="1"/>
  <c r="DR80" i="107" s="1"/>
  <c r="DS80" i="107" s="1"/>
  <c r="DT80" i="107" s="1"/>
  <c r="DU80" i="107" s="1"/>
  <c r="DV80" i="107" s="1"/>
  <c r="DW80" i="107" s="1"/>
  <c r="DX80" i="107" s="1"/>
  <c r="DY80" i="107" s="1"/>
  <c r="DZ80" i="107" s="1"/>
  <c r="EA80" i="107" s="1"/>
  <c r="EB80" i="107" s="1"/>
  <c r="EC80" i="107" s="1"/>
  <c r="ED80" i="107" s="1"/>
  <c r="EE80" i="107" s="1"/>
  <c r="EF80" i="107" s="1"/>
  <c r="EG80" i="107" s="1"/>
  <c r="EH80" i="107" s="1"/>
  <c r="EI80" i="107" s="1"/>
  <c r="EJ80" i="107" s="1"/>
  <c r="EK80" i="107" s="1"/>
  <c r="EL80" i="107" s="1"/>
  <c r="EM80" i="107" s="1"/>
  <c r="EN80" i="107" s="1"/>
  <c r="EO80" i="107" s="1"/>
  <c r="EP80" i="107" s="1"/>
  <c r="EQ80" i="107" s="1"/>
  <c r="ER80" i="107" s="1"/>
  <c r="ES80" i="107" s="1"/>
  <c r="ET80" i="107" s="1"/>
  <c r="EU80" i="107" s="1"/>
  <c r="EV80" i="107" s="1"/>
  <c r="EW80" i="107" s="1"/>
  <c r="EX80" i="107" s="1"/>
  <c r="EY80" i="107" s="1"/>
  <c r="EZ80" i="107" s="1"/>
  <c r="FA80" i="107" s="1"/>
  <c r="FB80" i="107" s="1"/>
  <c r="FC80" i="107" s="1"/>
  <c r="FD80" i="107" s="1"/>
  <c r="FE80" i="107" s="1"/>
  <c r="FF80" i="107" s="1"/>
  <c r="FG80" i="107" s="1"/>
  <c r="FH80" i="107" s="1"/>
  <c r="FI80" i="107" s="1"/>
  <c r="FJ80" i="107" s="1"/>
  <c r="FK80" i="107" s="1"/>
  <c r="FL80" i="107" s="1"/>
  <c r="FM80" i="107" s="1"/>
  <c r="FN80" i="107" s="1"/>
  <c r="FO80" i="107" s="1"/>
  <c r="FP80" i="107" s="1"/>
  <c r="FQ80" i="107" s="1"/>
  <c r="FR80" i="107" s="1"/>
  <c r="FS80" i="107" s="1"/>
  <c r="FT80" i="107" s="1"/>
  <c r="FU80" i="107" s="1"/>
  <c r="FV80" i="107" s="1"/>
  <c r="FW80" i="107" s="1"/>
  <c r="FX80" i="107" s="1"/>
  <c r="FY80" i="107" s="1"/>
  <c r="FZ80" i="107" s="1"/>
  <c r="GA80" i="107" s="1"/>
  <c r="GB80" i="107" s="1"/>
  <c r="GC80" i="107" s="1"/>
  <c r="GD80" i="107" s="1"/>
  <c r="GE80" i="107" s="1"/>
  <c r="GF80" i="107" s="1"/>
  <c r="GG80" i="107" s="1"/>
  <c r="GH80" i="107" s="1"/>
  <c r="GI80" i="107" s="1"/>
  <c r="GJ80" i="107" s="1"/>
  <c r="GK80" i="107" s="1"/>
  <c r="GL80" i="107" s="1"/>
  <c r="GM80" i="107" s="1"/>
  <c r="GN80" i="107" s="1"/>
  <c r="GO80" i="107" s="1"/>
  <c r="GP80" i="107" s="1"/>
  <c r="GQ80" i="107" s="1"/>
  <c r="GR80" i="107" s="1"/>
  <c r="GS80" i="107" s="1"/>
  <c r="GT80" i="107" s="1"/>
  <c r="GU80" i="107" s="1"/>
  <c r="GV80" i="107" s="1"/>
  <c r="GW80" i="107" s="1"/>
  <c r="GX80" i="107" s="1"/>
  <c r="GY80" i="107" s="1"/>
  <c r="GZ80" i="107" s="1"/>
  <c r="HA80" i="107" s="1"/>
  <c r="HB80" i="107" s="1"/>
  <c r="HC80" i="107" s="1"/>
  <c r="HD80" i="107" s="1"/>
  <c r="HE80" i="107" s="1"/>
  <c r="HF80" i="107" s="1"/>
  <c r="HG80" i="107" s="1"/>
  <c r="HH80" i="107" s="1"/>
  <c r="HI80" i="107" s="1"/>
  <c r="HJ80" i="107" s="1"/>
  <c r="BY47" i="115"/>
  <c r="BY20" i="115"/>
  <c r="BY102" i="87"/>
  <c r="BY76" i="87"/>
  <c r="CB78" i="107"/>
  <c r="CC78" i="107" s="1"/>
  <c r="CD78" i="107" s="1"/>
  <c r="CE78" i="107" s="1"/>
  <c r="CF78" i="107" s="1"/>
  <c r="CG78" i="107" s="1"/>
  <c r="CH78" i="107" s="1"/>
  <c r="CI78" i="107" s="1"/>
  <c r="CJ78" i="107" s="1"/>
  <c r="CK78" i="107" s="1"/>
  <c r="CL78" i="107" s="1"/>
  <c r="CM78" i="107" s="1"/>
  <c r="CN78" i="107" s="1"/>
  <c r="CO78" i="107" s="1"/>
  <c r="CP78" i="107" s="1"/>
  <c r="CQ78" i="107" s="1"/>
  <c r="CR78" i="107" s="1"/>
  <c r="CS78" i="107" s="1"/>
  <c r="CT78" i="107" s="1"/>
  <c r="CU78" i="107" s="1"/>
  <c r="CV78" i="107" s="1"/>
  <c r="CW78" i="107" s="1"/>
  <c r="CX78" i="107" s="1"/>
  <c r="CY78" i="107" s="1"/>
  <c r="CZ78" i="107" s="1"/>
  <c r="DA78" i="107" s="1"/>
  <c r="DB78" i="107" s="1"/>
  <c r="DC78" i="107" s="1"/>
  <c r="DD78" i="107" s="1"/>
  <c r="DE78" i="107" s="1"/>
  <c r="DF78" i="107" s="1"/>
  <c r="DG78" i="107" s="1"/>
  <c r="DH78" i="107" s="1"/>
  <c r="DI78" i="107" s="1"/>
  <c r="DJ78" i="107" s="1"/>
  <c r="DK78" i="107" s="1"/>
  <c r="DL78" i="107" s="1"/>
  <c r="DM78" i="107" s="1"/>
  <c r="DN78" i="107" s="1"/>
  <c r="DO78" i="107" s="1"/>
  <c r="DP78" i="107" s="1"/>
  <c r="DQ78" i="107" s="1"/>
  <c r="DR78" i="107" s="1"/>
  <c r="DS78" i="107" s="1"/>
  <c r="DT78" i="107" s="1"/>
  <c r="DU78" i="107" s="1"/>
  <c r="DV78" i="107" s="1"/>
  <c r="DW78" i="107" s="1"/>
  <c r="DX78" i="107" s="1"/>
  <c r="DY78" i="107" s="1"/>
  <c r="DZ78" i="107" s="1"/>
  <c r="EA78" i="107" s="1"/>
  <c r="EB78" i="107" s="1"/>
  <c r="EC78" i="107" s="1"/>
  <c r="ED78" i="107" s="1"/>
  <c r="EE78" i="107" s="1"/>
  <c r="EF78" i="107" s="1"/>
  <c r="EG78" i="107" s="1"/>
  <c r="EH78" i="107" s="1"/>
  <c r="EI78" i="107" s="1"/>
  <c r="EJ78" i="107" s="1"/>
  <c r="EK78" i="107" s="1"/>
  <c r="EL78" i="107" s="1"/>
  <c r="EM78" i="107" s="1"/>
  <c r="EN78" i="107" s="1"/>
  <c r="EO78" i="107" s="1"/>
  <c r="EP78" i="107" s="1"/>
  <c r="EQ78" i="107" s="1"/>
  <c r="ER78" i="107" s="1"/>
  <c r="ES78" i="107" s="1"/>
  <c r="ET78" i="107" s="1"/>
  <c r="EU78" i="107" s="1"/>
  <c r="EV78" i="107" s="1"/>
  <c r="EW78" i="107" s="1"/>
  <c r="EX78" i="107" s="1"/>
  <c r="EY78" i="107" s="1"/>
  <c r="EZ78" i="107" s="1"/>
  <c r="FA78" i="107" s="1"/>
  <c r="FB78" i="107" s="1"/>
  <c r="FC78" i="107" s="1"/>
  <c r="FD78" i="107" s="1"/>
  <c r="FE78" i="107" s="1"/>
  <c r="FF78" i="107" s="1"/>
  <c r="FG78" i="107" s="1"/>
  <c r="FH78" i="107" s="1"/>
  <c r="FI78" i="107" s="1"/>
  <c r="FJ78" i="107" s="1"/>
  <c r="FK78" i="107" s="1"/>
  <c r="FL78" i="107" s="1"/>
  <c r="FM78" i="107" s="1"/>
  <c r="FN78" i="107" s="1"/>
  <c r="FO78" i="107" s="1"/>
  <c r="FP78" i="107" s="1"/>
  <c r="FQ78" i="107" s="1"/>
  <c r="FR78" i="107" s="1"/>
  <c r="FS78" i="107" s="1"/>
  <c r="FT78" i="107" s="1"/>
  <c r="FU78" i="107" s="1"/>
  <c r="FV78" i="107" s="1"/>
  <c r="FW78" i="107" s="1"/>
  <c r="FX78" i="107" s="1"/>
  <c r="FY78" i="107" s="1"/>
  <c r="FZ78" i="107" s="1"/>
  <c r="GA78" i="107" s="1"/>
  <c r="GB78" i="107" s="1"/>
  <c r="GC78" i="107" s="1"/>
  <c r="GD78" i="107" s="1"/>
  <c r="GE78" i="107" s="1"/>
  <c r="GF78" i="107" s="1"/>
  <c r="GG78" i="107" s="1"/>
  <c r="GH78" i="107" s="1"/>
  <c r="GI78" i="107" s="1"/>
  <c r="GJ78" i="107" s="1"/>
  <c r="GK78" i="107" s="1"/>
  <c r="GL78" i="107" s="1"/>
  <c r="GM78" i="107" s="1"/>
  <c r="GN78" i="107" s="1"/>
  <c r="GO78" i="107" s="1"/>
  <c r="GP78" i="107" s="1"/>
  <c r="GQ78" i="107" s="1"/>
  <c r="GR78" i="107" s="1"/>
  <c r="GS78" i="107" s="1"/>
  <c r="GT78" i="107" s="1"/>
  <c r="GU78" i="107" s="1"/>
  <c r="GV78" i="107" s="1"/>
  <c r="GW78" i="107" s="1"/>
  <c r="GX78" i="107" s="1"/>
  <c r="GY78" i="107" s="1"/>
  <c r="GZ78" i="107" s="1"/>
  <c r="HA78" i="107" s="1"/>
  <c r="HB78" i="107" s="1"/>
  <c r="HC78" i="107" s="1"/>
  <c r="HD78" i="107" s="1"/>
  <c r="HE78" i="107" s="1"/>
  <c r="HF78" i="107" s="1"/>
  <c r="HG78" i="107" s="1"/>
  <c r="HH78" i="107" s="1"/>
  <c r="HI78" i="107" s="1"/>
  <c r="HJ78" i="107" s="1"/>
  <c r="BY44" i="115"/>
  <c r="BY45" i="115"/>
  <c r="CE79" i="107"/>
  <c r="CF79" i="107" s="1"/>
  <c r="CG79" i="107" s="1"/>
  <c r="CH79" i="107" s="1"/>
  <c r="CI79" i="107" s="1"/>
  <c r="DS19" i="107"/>
  <c r="DO24" i="107"/>
  <c r="AP56" i="106"/>
  <c r="E46" i="108"/>
  <c r="DW10" i="107"/>
  <c r="DU12" i="107"/>
  <c r="DQ21" i="107"/>
  <c r="CA2" i="107" l="1"/>
  <c r="BZ55" i="106" s="1"/>
  <c r="BZ10" i="109"/>
  <c r="BZ10" i="115"/>
  <c r="BZ10" i="106"/>
  <c r="BZ10" i="112"/>
  <c r="BZ10" i="100"/>
  <c r="BZ32" i="115"/>
  <c r="BZ30" i="115" s="1"/>
  <c r="CJ79" i="107"/>
  <c r="DV12" i="107"/>
  <c r="DX10" i="107"/>
  <c r="AP95" i="106"/>
  <c r="F46" i="108"/>
  <c r="DR21" i="107"/>
  <c r="DT19" i="107"/>
  <c r="DP24" i="107"/>
  <c r="CA83" i="106" l="1"/>
  <c r="CA67" i="106" s="1"/>
  <c r="B81" i="107" s="1"/>
  <c r="CB81" i="107" s="1"/>
  <c r="CC81" i="107" s="1"/>
  <c r="CD81" i="107" s="1"/>
  <c r="CE81" i="107" s="1"/>
  <c r="CF81" i="107" s="1"/>
  <c r="CG81" i="107" s="1"/>
  <c r="CH81" i="107" s="1"/>
  <c r="CI81" i="107" s="1"/>
  <c r="CB2" i="107"/>
  <c r="CA55" i="106" s="1"/>
  <c r="BZ47" i="115"/>
  <c r="BZ20" i="115"/>
  <c r="BZ102" i="87"/>
  <c r="BZ76" i="87"/>
  <c r="BZ45" i="115"/>
  <c r="BZ44" i="115"/>
  <c r="CK79" i="107"/>
  <c r="CL79" i="107" s="1"/>
  <c r="CM79" i="107" s="1"/>
  <c r="CN79" i="107" s="1"/>
  <c r="CO79" i="107" s="1"/>
  <c r="CP79" i="107" s="1"/>
  <c r="CQ79" i="107" s="1"/>
  <c r="CR79" i="107" s="1"/>
  <c r="CS79" i="107" s="1"/>
  <c r="CT79" i="107" s="1"/>
  <c r="CU79" i="107" s="1"/>
  <c r="CV79" i="107" s="1"/>
  <c r="CW79" i="107" s="1"/>
  <c r="CX79" i="107" s="1"/>
  <c r="CY79" i="107" s="1"/>
  <c r="CZ79" i="107" s="1"/>
  <c r="DA79" i="107" s="1"/>
  <c r="DB79" i="107" s="1"/>
  <c r="DC79" i="107" s="1"/>
  <c r="DD79" i="107" s="1"/>
  <c r="DE79" i="107" s="1"/>
  <c r="DF79" i="107" s="1"/>
  <c r="DG79" i="107" s="1"/>
  <c r="DH79" i="107" s="1"/>
  <c r="DI79" i="107" s="1"/>
  <c r="DJ79" i="107" s="1"/>
  <c r="DK79" i="107" s="1"/>
  <c r="DL79" i="107" s="1"/>
  <c r="DM79" i="107" s="1"/>
  <c r="DN79" i="107" s="1"/>
  <c r="DO79" i="107" s="1"/>
  <c r="DP79" i="107" s="1"/>
  <c r="DQ79" i="107" s="1"/>
  <c r="DR79" i="107" s="1"/>
  <c r="DS79" i="107" s="1"/>
  <c r="DT79" i="107" s="1"/>
  <c r="DU79" i="107" s="1"/>
  <c r="DV79" i="107" s="1"/>
  <c r="DW79" i="107" s="1"/>
  <c r="DX79" i="107" s="1"/>
  <c r="DY79" i="107" s="1"/>
  <c r="DZ79" i="107" s="1"/>
  <c r="EA79" i="107" s="1"/>
  <c r="EB79" i="107" s="1"/>
  <c r="EC79" i="107" s="1"/>
  <c r="ED79" i="107" s="1"/>
  <c r="EE79" i="107" s="1"/>
  <c r="EF79" i="107" s="1"/>
  <c r="EG79" i="107" s="1"/>
  <c r="EH79" i="107" s="1"/>
  <c r="EI79" i="107" s="1"/>
  <c r="EJ79" i="107" s="1"/>
  <c r="EK79" i="107" s="1"/>
  <c r="EL79" i="107" s="1"/>
  <c r="EM79" i="107" s="1"/>
  <c r="EN79" i="107" s="1"/>
  <c r="EO79" i="107" s="1"/>
  <c r="EP79" i="107" s="1"/>
  <c r="EQ79" i="107" s="1"/>
  <c r="ER79" i="107" s="1"/>
  <c r="ES79" i="107" s="1"/>
  <c r="ET79" i="107" s="1"/>
  <c r="EU79" i="107" s="1"/>
  <c r="EV79" i="107" s="1"/>
  <c r="EW79" i="107" s="1"/>
  <c r="EX79" i="107" s="1"/>
  <c r="EY79" i="107" s="1"/>
  <c r="EZ79" i="107" s="1"/>
  <c r="FA79" i="107" s="1"/>
  <c r="FB79" i="107" s="1"/>
  <c r="FC79" i="107" s="1"/>
  <c r="FD79" i="107" s="1"/>
  <c r="FE79" i="107" s="1"/>
  <c r="FF79" i="107" s="1"/>
  <c r="FG79" i="107" s="1"/>
  <c r="FH79" i="107" s="1"/>
  <c r="FI79" i="107" s="1"/>
  <c r="FJ79" i="107" s="1"/>
  <c r="FK79" i="107" s="1"/>
  <c r="FL79" i="107" s="1"/>
  <c r="FM79" i="107" s="1"/>
  <c r="FN79" i="107" s="1"/>
  <c r="FO79" i="107" s="1"/>
  <c r="FP79" i="107" s="1"/>
  <c r="FQ79" i="107" s="1"/>
  <c r="FR79" i="107" s="1"/>
  <c r="FS79" i="107" s="1"/>
  <c r="FT79" i="107" s="1"/>
  <c r="FU79" i="107" s="1"/>
  <c r="FV79" i="107" s="1"/>
  <c r="FW79" i="107" s="1"/>
  <c r="FX79" i="107" s="1"/>
  <c r="FY79" i="107" s="1"/>
  <c r="FZ79" i="107" s="1"/>
  <c r="GA79" i="107" s="1"/>
  <c r="GB79" i="107" s="1"/>
  <c r="GC79" i="107" s="1"/>
  <c r="GD79" i="107" s="1"/>
  <c r="GE79" i="107" s="1"/>
  <c r="GF79" i="107" s="1"/>
  <c r="GG79" i="107" s="1"/>
  <c r="GH79" i="107" s="1"/>
  <c r="GI79" i="107" s="1"/>
  <c r="GJ79" i="107" s="1"/>
  <c r="GK79" i="107" s="1"/>
  <c r="GL79" i="107" s="1"/>
  <c r="GM79" i="107" s="1"/>
  <c r="GN79" i="107" s="1"/>
  <c r="GO79" i="107" s="1"/>
  <c r="GP79" i="107" s="1"/>
  <c r="GQ79" i="107" s="1"/>
  <c r="GR79" i="107" s="1"/>
  <c r="GS79" i="107" s="1"/>
  <c r="GT79" i="107" s="1"/>
  <c r="GU79" i="107" s="1"/>
  <c r="GV79" i="107" s="1"/>
  <c r="GW79" i="107" s="1"/>
  <c r="GX79" i="107" s="1"/>
  <c r="GY79" i="107" s="1"/>
  <c r="GZ79" i="107" s="1"/>
  <c r="HA79" i="107" s="1"/>
  <c r="HB79" i="107" s="1"/>
  <c r="HC79" i="107" s="1"/>
  <c r="HD79" i="107" s="1"/>
  <c r="HE79" i="107" s="1"/>
  <c r="HF79" i="107" s="1"/>
  <c r="HG79" i="107" s="1"/>
  <c r="HH79" i="107" s="1"/>
  <c r="HI79" i="107" s="1"/>
  <c r="HJ79" i="107" s="1"/>
  <c r="DS21" i="107"/>
  <c r="DY10" i="107"/>
  <c r="DQ24" i="107"/>
  <c r="DW12" i="107"/>
  <c r="C47" i="108"/>
  <c r="DU19" i="107"/>
  <c r="CB83" i="106" l="1"/>
  <c r="CB67" i="106" s="1"/>
  <c r="B82" i="107" s="1"/>
  <c r="CC82" i="107" s="1"/>
  <c r="CA10" i="115"/>
  <c r="CA10" i="109"/>
  <c r="CA10" i="106"/>
  <c r="CA10" i="112"/>
  <c r="CA32" i="115"/>
  <c r="CA30" i="115" s="1"/>
  <c r="CA10" i="100"/>
  <c r="CJ81" i="107"/>
  <c r="E47" i="108"/>
  <c r="AQ56" i="106"/>
  <c r="DV19" i="107"/>
  <c r="DR24" i="107"/>
  <c r="DT21" i="107"/>
  <c r="DX12" i="107"/>
  <c r="DZ10" i="107"/>
  <c r="CA102" i="87" l="1"/>
  <c r="CA76" i="87"/>
  <c r="CA47" i="115"/>
  <c r="CA20" i="115"/>
  <c r="CA45" i="115"/>
  <c r="CA44" i="115"/>
  <c r="CC2" i="107"/>
  <c r="CB55" i="106" s="1"/>
  <c r="CD82" i="107"/>
  <c r="CK81" i="107"/>
  <c r="DY12" i="107"/>
  <c r="DW19" i="107"/>
  <c r="DU21" i="107"/>
  <c r="DS24" i="107"/>
  <c r="EA10" i="107"/>
  <c r="AQ95" i="106"/>
  <c r="F47" i="108"/>
  <c r="CC83" i="106" l="1"/>
  <c r="CC67" i="106" s="1"/>
  <c r="B83" i="107" s="1"/>
  <c r="CD83" i="107" s="1"/>
  <c r="CE83" i="107" s="1"/>
  <c r="CF83" i="107" s="1"/>
  <c r="CG83" i="107" s="1"/>
  <c r="CH83" i="107" s="1"/>
  <c r="CI83" i="107" s="1"/>
  <c r="CJ83" i="107" s="1"/>
  <c r="CK83" i="107" s="1"/>
  <c r="CL83" i="107" s="1"/>
  <c r="CM83" i="107" s="1"/>
  <c r="CN83" i="107" s="1"/>
  <c r="CO83" i="107" s="1"/>
  <c r="CP83" i="107" s="1"/>
  <c r="CQ83" i="107" s="1"/>
  <c r="CR83" i="107" s="1"/>
  <c r="CS83" i="107" s="1"/>
  <c r="CT83" i="107" s="1"/>
  <c r="CU83" i="107" s="1"/>
  <c r="CV83" i="107" s="1"/>
  <c r="CW83" i="107" s="1"/>
  <c r="CX83" i="107" s="1"/>
  <c r="CY83" i="107" s="1"/>
  <c r="CZ83" i="107" s="1"/>
  <c r="DA83" i="107" s="1"/>
  <c r="DB83" i="107" s="1"/>
  <c r="DC83" i="107" s="1"/>
  <c r="DD83" i="107" s="1"/>
  <c r="DE83" i="107" s="1"/>
  <c r="DF83" i="107" s="1"/>
  <c r="DG83" i="107" s="1"/>
  <c r="DH83" i="107" s="1"/>
  <c r="DI83" i="107" s="1"/>
  <c r="DJ83" i="107" s="1"/>
  <c r="DK83" i="107" s="1"/>
  <c r="DL83" i="107" s="1"/>
  <c r="DM83" i="107" s="1"/>
  <c r="DN83" i="107" s="1"/>
  <c r="DO83" i="107" s="1"/>
  <c r="DP83" i="107" s="1"/>
  <c r="DQ83" i="107" s="1"/>
  <c r="DR83" i="107" s="1"/>
  <c r="DS83" i="107" s="1"/>
  <c r="DT83" i="107" s="1"/>
  <c r="DU83" i="107" s="1"/>
  <c r="DV83" i="107" s="1"/>
  <c r="DW83" i="107" s="1"/>
  <c r="DX83" i="107" s="1"/>
  <c r="DY83" i="107" s="1"/>
  <c r="DZ83" i="107" s="1"/>
  <c r="EA83" i="107" s="1"/>
  <c r="EB83" i="107" s="1"/>
  <c r="EC83" i="107" s="1"/>
  <c r="ED83" i="107" s="1"/>
  <c r="EE83" i="107" s="1"/>
  <c r="EF83" i="107" s="1"/>
  <c r="EG83" i="107" s="1"/>
  <c r="EH83" i="107" s="1"/>
  <c r="EI83" i="107" s="1"/>
  <c r="EJ83" i="107" s="1"/>
  <c r="EK83" i="107" s="1"/>
  <c r="EL83" i="107" s="1"/>
  <c r="EM83" i="107" s="1"/>
  <c r="EN83" i="107" s="1"/>
  <c r="EO83" i="107" s="1"/>
  <c r="EP83" i="107" s="1"/>
  <c r="EQ83" i="107" s="1"/>
  <c r="ER83" i="107" s="1"/>
  <c r="ES83" i="107" s="1"/>
  <c r="ET83" i="107" s="1"/>
  <c r="EU83" i="107" s="1"/>
  <c r="EV83" i="107" s="1"/>
  <c r="EW83" i="107" s="1"/>
  <c r="EX83" i="107" s="1"/>
  <c r="EY83" i="107" s="1"/>
  <c r="EZ83" i="107" s="1"/>
  <c r="FA83" i="107" s="1"/>
  <c r="FB83" i="107" s="1"/>
  <c r="FC83" i="107" s="1"/>
  <c r="FD83" i="107" s="1"/>
  <c r="FE83" i="107" s="1"/>
  <c r="FF83" i="107" s="1"/>
  <c r="FG83" i="107" s="1"/>
  <c r="FH83" i="107" s="1"/>
  <c r="FI83" i="107" s="1"/>
  <c r="FJ83" i="107" s="1"/>
  <c r="FK83" i="107" s="1"/>
  <c r="FL83" i="107" s="1"/>
  <c r="FM83" i="107" s="1"/>
  <c r="FN83" i="107" s="1"/>
  <c r="FO83" i="107" s="1"/>
  <c r="FP83" i="107" s="1"/>
  <c r="FQ83" i="107" s="1"/>
  <c r="FR83" i="107" s="1"/>
  <c r="FS83" i="107" s="1"/>
  <c r="FT83" i="107" s="1"/>
  <c r="FU83" i="107" s="1"/>
  <c r="FV83" i="107" s="1"/>
  <c r="FW83" i="107" s="1"/>
  <c r="FX83" i="107" s="1"/>
  <c r="FY83" i="107" s="1"/>
  <c r="FZ83" i="107" s="1"/>
  <c r="GA83" i="107" s="1"/>
  <c r="GB83" i="107" s="1"/>
  <c r="GC83" i="107" s="1"/>
  <c r="GD83" i="107" s="1"/>
  <c r="GE83" i="107" s="1"/>
  <c r="GF83" i="107" s="1"/>
  <c r="GG83" i="107" s="1"/>
  <c r="GH83" i="107" s="1"/>
  <c r="GI83" i="107" s="1"/>
  <c r="GJ83" i="107" s="1"/>
  <c r="GK83" i="107" s="1"/>
  <c r="GL83" i="107" s="1"/>
  <c r="GM83" i="107" s="1"/>
  <c r="GN83" i="107" s="1"/>
  <c r="GO83" i="107" s="1"/>
  <c r="GP83" i="107" s="1"/>
  <c r="GQ83" i="107" s="1"/>
  <c r="GR83" i="107" s="1"/>
  <c r="GS83" i="107" s="1"/>
  <c r="GT83" i="107" s="1"/>
  <c r="GU83" i="107" s="1"/>
  <c r="GV83" i="107" s="1"/>
  <c r="GW83" i="107" s="1"/>
  <c r="GX83" i="107" s="1"/>
  <c r="GY83" i="107" s="1"/>
  <c r="GZ83" i="107" s="1"/>
  <c r="HA83" i="107" s="1"/>
  <c r="HB83" i="107" s="1"/>
  <c r="HC83" i="107" s="1"/>
  <c r="HD83" i="107" s="1"/>
  <c r="HE83" i="107" s="1"/>
  <c r="HF83" i="107" s="1"/>
  <c r="HG83" i="107" s="1"/>
  <c r="HH83" i="107" s="1"/>
  <c r="HI83" i="107" s="1"/>
  <c r="HJ83" i="107" s="1"/>
  <c r="CE82" i="107"/>
  <c r="CF82" i="107" s="1"/>
  <c r="CG82" i="107" s="1"/>
  <c r="CH82" i="107" s="1"/>
  <c r="CI82" i="107" s="1"/>
  <c r="CJ82" i="107" s="1"/>
  <c r="CK82" i="107" s="1"/>
  <c r="CL82" i="107" s="1"/>
  <c r="CM82" i="107" s="1"/>
  <c r="CN82" i="107" s="1"/>
  <c r="CO82" i="107" s="1"/>
  <c r="CP82" i="107" s="1"/>
  <c r="CQ82" i="107" s="1"/>
  <c r="CR82" i="107" s="1"/>
  <c r="CS82" i="107" s="1"/>
  <c r="CT82" i="107" s="1"/>
  <c r="CU82" i="107" s="1"/>
  <c r="CV82" i="107" s="1"/>
  <c r="CW82" i="107" s="1"/>
  <c r="CX82" i="107" s="1"/>
  <c r="CY82" i="107" s="1"/>
  <c r="CZ82" i="107" s="1"/>
  <c r="DA82" i="107" s="1"/>
  <c r="DB82" i="107" s="1"/>
  <c r="DC82" i="107" s="1"/>
  <c r="DD82" i="107" s="1"/>
  <c r="DE82" i="107" s="1"/>
  <c r="DF82" i="107" s="1"/>
  <c r="DG82" i="107" s="1"/>
  <c r="DH82" i="107" s="1"/>
  <c r="DI82" i="107" s="1"/>
  <c r="DJ82" i="107" s="1"/>
  <c r="DK82" i="107" s="1"/>
  <c r="DL82" i="107" s="1"/>
  <c r="DM82" i="107" s="1"/>
  <c r="DN82" i="107" s="1"/>
  <c r="DO82" i="107" s="1"/>
  <c r="DP82" i="107" s="1"/>
  <c r="DQ82" i="107" s="1"/>
  <c r="DR82" i="107" s="1"/>
  <c r="DS82" i="107" s="1"/>
  <c r="DT82" i="107" s="1"/>
  <c r="DU82" i="107" s="1"/>
  <c r="DV82" i="107" s="1"/>
  <c r="DW82" i="107" s="1"/>
  <c r="DX82" i="107" s="1"/>
  <c r="DY82" i="107" s="1"/>
  <c r="DZ82" i="107" s="1"/>
  <c r="EA82" i="107" s="1"/>
  <c r="EB82" i="107" s="1"/>
  <c r="EC82" i="107" s="1"/>
  <c r="ED82" i="107" s="1"/>
  <c r="EE82" i="107" s="1"/>
  <c r="EF82" i="107" s="1"/>
  <c r="EG82" i="107" s="1"/>
  <c r="EH82" i="107" s="1"/>
  <c r="EI82" i="107" s="1"/>
  <c r="EJ82" i="107" s="1"/>
  <c r="EK82" i="107" s="1"/>
  <c r="EL82" i="107" s="1"/>
  <c r="EM82" i="107" s="1"/>
  <c r="EN82" i="107" s="1"/>
  <c r="EO82" i="107" s="1"/>
  <c r="EP82" i="107" s="1"/>
  <c r="EQ82" i="107" s="1"/>
  <c r="ER82" i="107" s="1"/>
  <c r="ES82" i="107" s="1"/>
  <c r="ET82" i="107" s="1"/>
  <c r="EU82" i="107" s="1"/>
  <c r="EV82" i="107" s="1"/>
  <c r="EW82" i="107" s="1"/>
  <c r="EX82" i="107" s="1"/>
  <c r="EY82" i="107" s="1"/>
  <c r="EZ82" i="107" s="1"/>
  <c r="FA82" i="107" s="1"/>
  <c r="FB82" i="107" s="1"/>
  <c r="FC82" i="107" s="1"/>
  <c r="FD82" i="107" s="1"/>
  <c r="FE82" i="107" s="1"/>
  <c r="FF82" i="107" s="1"/>
  <c r="FG82" i="107" s="1"/>
  <c r="FH82" i="107" s="1"/>
  <c r="FI82" i="107" s="1"/>
  <c r="FJ82" i="107" s="1"/>
  <c r="FK82" i="107" s="1"/>
  <c r="FL82" i="107" s="1"/>
  <c r="FM82" i="107" s="1"/>
  <c r="FN82" i="107" s="1"/>
  <c r="FO82" i="107" s="1"/>
  <c r="FP82" i="107" s="1"/>
  <c r="FQ82" i="107" s="1"/>
  <c r="FR82" i="107" s="1"/>
  <c r="FS82" i="107" s="1"/>
  <c r="FT82" i="107" s="1"/>
  <c r="FU82" i="107" s="1"/>
  <c r="FV82" i="107" s="1"/>
  <c r="FW82" i="107" s="1"/>
  <c r="FX82" i="107" s="1"/>
  <c r="FY82" i="107" s="1"/>
  <c r="FZ82" i="107" s="1"/>
  <c r="GA82" i="107" s="1"/>
  <c r="GB82" i="107" s="1"/>
  <c r="GC82" i="107" s="1"/>
  <c r="GD82" i="107" s="1"/>
  <c r="GE82" i="107" s="1"/>
  <c r="GF82" i="107" s="1"/>
  <c r="GG82" i="107" s="1"/>
  <c r="GH82" i="107" s="1"/>
  <c r="GI82" i="107" s="1"/>
  <c r="GJ82" i="107" s="1"/>
  <c r="GK82" i="107" s="1"/>
  <c r="GL82" i="107" s="1"/>
  <c r="GM82" i="107" s="1"/>
  <c r="GN82" i="107" s="1"/>
  <c r="GO82" i="107" s="1"/>
  <c r="GP82" i="107" s="1"/>
  <c r="GQ82" i="107" s="1"/>
  <c r="GR82" i="107" s="1"/>
  <c r="GS82" i="107" s="1"/>
  <c r="GT82" i="107" s="1"/>
  <c r="GU82" i="107" s="1"/>
  <c r="GV82" i="107" s="1"/>
  <c r="GW82" i="107" s="1"/>
  <c r="GX82" i="107" s="1"/>
  <c r="GY82" i="107" s="1"/>
  <c r="GZ82" i="107" s="1"/>
  <c r="HA82" i="107" s="1"/>
  <c r="HB82" i="107" s="1"/>
  <c r="HC82" i="107" s="1"/>
  <c r="HD82" i="107" s="1"/>
  <c r="HE82" i="107" s="1"/>
  <c r="HF82" i="107" s="1"/>
  <c r="HG82" i="107" s="1"/>
  <c r="HH82" i="107" s="1"/>
  <c r="HI82" i="107" s="1"/>
  <c r="HJ82" i="107" s="1"/>
  <c r="CB10" i="115"/>
  <c r="CB32" i="115"/>
  <c r="CB30" i="115" s="1"/>
  <c r="CB10" i="109"/>
  <c r="CB10" i="112"/>
  <c r="CB10" i="100"/>
  <c r="CB10" i="106"/>
  <c r="CL81" i="107"/>
  <c r="DV21" i="107"/>
  <c r="DZ12" i="107"/>
  <c r="EB10" i="107"/>
  <c r="C48" i="108"/>
  <c r="DX19" i="107"/>
  <c r="DT24" i="107"/>
  <c r="CD2" i="107" l="1"/>
  <c r="CC55" i="106" s="1"/>
  <c r="CB20" i="115"/>
  <c r="CB47" i="115"/>
  <c r="CB76" i="87"/>
  <c r="CB102" i="87"/>
  <c r="CC10" i="100"/>
  <c r="CC10" i="115"/>
  <c r="CC10" i="109"/>
  <c r="CC32" i="115"/>
  <c r="CC30" i="115" s="1"/>
  <c r="CC10" i="112"/>
  <c r="CC10" i="106"/>
  <c r="CB45" i="115"/>
  <c r="CB44" i="115"/>
  <c r="CM81" i="107"/>
  <c r="DW21" i="107"/>
  <c r="EA12" i="107"/>
  <c r="E48" i="108"/>
  <c r="AR56" i="106"/>
  <c r="DU24" i="107"/>
  <c r="EC10" i="107"/>
  <c r="DY19" i="107"/>
  <c r="CC102" i="87" l="1"/>
  <c r="CC76" i="87"/>
  <c r="CD83" i="106"/>
  <c r="CD67" i="106" s="1"/>
  <c r="B84" i="107" s="1"/>
  <c r="CE84" i="107" s="1"/>
  <c r="CC20" i="115"/>
  <c r="CC47" i="115"/>
  <c r="CC45" i="115"/>
  <c r="CC44" i="115"/>
  <c r="CN81" i="107"/>
  <c r="CO81" i="107" s="1"/>
  <c r="CP81" i="107" s="1"/>
  <c r="CQ81" i="107" s="1"/>
  <c r="CR81" i="107" s="1"/>
  <c r="CS81" i="107" s="1"/>
  <c r="CT81" i="107" s="1"/>
  <c r="CU81" i="107" s="1"/>
  <c r="CV81" i="107" s="1"/>
  <c r="CW81" i="107" s="1"/>
  <c r="CX81" i="107" s="1"/>
  <c r="CY81" i="107" s="1"/>
  <c r="CZ81" i="107" s="1"/>
  <c r="DA81" i="107" s="1"/>
  <c r="DB81" i="107" s="1"/>
  <c r="DC81" i="107" s="1"/>
  <c r="DD81" i="107" s="1"/>
  <c r="DE81" i="107" s="1"/>
  <c r="DF81" i="107" s="1"/>
  <c r="DG81" i="107" s="1"/>
  <c r="DH81" i="107" s="1"/>
  <c r="DI81" i="107" s="1"/>
  <c r="DJ81" i="107" s="1"/>
  <c r="DK81" i="107" s="1"/>
  <c r="DL81" i="107" s="1"/>
  <c r="DM81" i="107" s="1"/>
  <c r="DN81" i="107" s="1"/>
  <c r="DO81" i="107" s="1"/>
  <c r="DP81" i="107" s="1"/>
  <c r="DQ81" i="107" s="1"/>
  <c r="DR81" i="107" s="1"/>
  <c r="DS81" i="107" s="1"/>
  <c r="DT81" i="107" s="1"/>
  <c r="DU81" i="107" s="1"/>
  <c r="DV81" i="107" s="1"/>
  <c r="DW81" i="107" s="1"/>
  <c r="DX81" i="107" s="1"/>
  <c r="DY81" i="107" s="1"/>
  <c r="DZ81" i="107" s="1"/>
  <c r="EA81" i="107" s="1"/>
  <c r="EB81" i="107" s="1"/>
  <c r="EC81" i="107" s="1"/>
  <c r="ED81" i="107" s="1"/>
  <c r="EE81" i="107" s="1"/>
  <c r="EF81" i="107" s="1"/>
  <c r="EG81" i="107" s="1"/>
  <c r="EH81" i="107" s="1"/>
  <c r="EI81" i="107" s="1"/>
  <c r="EJ81" i="107" s="1"/>
  <c r="EK81" i="107" s="1"/>
  <c r="EL81" i="107" s="1"/>
  <c r="EM81" i="107" s="1"/>
  <c r="EN81" i="107" s="1"/>
  <c r="EO81" i="107" s="1"/>
  <c r="EP81" i="107" s="1"/>
  <c r="EQ81" i="107" s="1"/>
  <c r="ER81" i="107" s="1"/>
  <c r="ES81" i="107" s="1"/>
  <c r="ET81" i="107" s="1"/>
  <c r="EU81" i="107" s="1"/>
  <c r="EV81" i="107" s="1"/>
  <c r="EW81" i="107" s="1"/>
  <c r="EX81" i="107" s="1"/>
  <c r="EY81" i="107" s="1"/>
  <c r="EZ81" i="107" s="1"/>
  <c r="FA81" i="107" s="1"/>
  <c r="FB81" i="107" s="1"/>
  <c r="FC81" i="107" s="1"/>
  <c r="FD81" i="107" s="1"/>
  <c r="FE81" i="107" s="1"/>
  <c r="FF81" i="107" s="1"/>
  <c r="FG81" i="107" s="1"/>
  <c r="FH81" i="107" s="1"/>
  <c r="FI81" i="107" s="1"/>
  <c r="FJ81" i="107" s="1"/>
  <c r="FK81" i="107" s="1"/>
  <c r="FL81" i="107" s="1"/>
  <c r="FM81" i="107" s="1"/>
  <c r="FN81" i="107" s="1"/>
  <c r="FO81" i="107" s="1"/>
  <c r="FP81" i="107" s="1"/>
  <c r="FQ81" i="107" s="1"/>
  <c r="FR81" i="107" s="1"/>
  <c r="FS81" i="107" s="1"/>
  <c r="FT81" i="107" s="1"/>
  <c r="FU81" i="107" s="1"/>
  <c r="FV81" i="107" s="1"/>
  <c r="FW81" i="107" s="1"/>
  <c r="FX81" i="107" s="1"/>
  <c r="FY81" i="107" s="1"/>
  <c r="FZ81" i="107" s="1"/>
  <c r="GA81" i="107" s="1"/>
  <c r="GB81" i="107" s="1"/>
  <c r="GC81" i="107" s="1"/>
  <c r="GD81" i="107" s="1"/>
  <c r="GE81" i="107" s="1"/>
  <c r="GF81" i="107" s="1"/>
  <c r="GG81" i="107" s="1"/>
  <c r="GH81" i="107" s="1"/>
  <c r="GI81" i="107" s="1"/>
  <c r="GJ81" i="107" s="1"/>
  <c r="GK81" i="107" s="1"/>
  <c r="GL81" i="107" s="1"/>
  <c r="GM81" i="107" s="1"/>
  <c r="GN81" i="107" s="1"/>
  <c r="GO81" i="107" s="1"/>
  <c r="GP81" i="107" s="1"/>
  <c r="GQ81" i="107" s="1"/>
  <c r="GR81" i="107" s="1"/>
  <c r="GS81" i="107" s="1"/>
  <c r="GT81" i="107" s="1"/>
  <c r="GU81" i="107" s="1"/>
  <c r="GV81" i="107" s="1"/>
  <c r="GW81" i="107" s="1"/>
  <c r="GX81" i="107" s="1"/>
  <c r="GY81" i="107" s="1"/>
  <c r="GZ81" i="107" s="1"/>
  <c r="HA81" i="107" s="1"/>
  <c r="HB81" i="107" s="1"/>
  <c r="HC81" i="107" s="1"/>
  <c r="HD81" i="107" s="1"/>
  <c r="HE81" i="107" s="1"/>
  <c r="HF81" i="107" s="1"/>
  <c r="HG81" i="107" s="1"/>
  <c r="HH81" i="107" s="1"/>
  <c r="HI81" i="107" s="1"/>
  <c r="HJ81" i="107" s="1"/>
  <c r="DV24" i="107"/>
  <c r="DZ19" i="107"/>
  <c r="AR95" i="106"/>
  <c r="F48" i="108"/>
  <c r="EB12" i="107"/>
  <c r="ED10" i="107"/>
  <c r="DX21" i="107"/>
  <c r="CD10" i="112" l="1"/>
  <c r="CD10" i="109"/>
  <c r="CD32" i="115"/>
  <c r="CD30" i="115" s="1"/>
  <c r="CD10" i="115"/>
  <c r="CD10" i="100"/>
  <c r="CD10" i="106"/>
  <c r="CF84" i="107"/>
  <c r="CE2" i="107"/>
  <c r="CD55" i="106" s="1"/>
  <c r="DW24" i="107"/>
  <c r="DY21" i="107"/>
  <c r="C49" i="108"/>
  <c r="EC12" i="107"/>
  <c r="EA19" i="107"/>
  <c r="EE10" i="107"/>
  <c r="CE83" i="106" l="1"/>
  <c r="CE67" i="106" s="1"/>
  <c r="B85" i="107" s="1"/>
  <c r="CF85" i="107" s="1"/>
  <c r="CG85" i="107" s="1"/>
  <c r="CH85" i="107" s="1"/>
  <c r="CI85" i="107" s="1"/>
  <c r="CJ85" i="107" s="1"/>
  <c r="CK85" i="107" s="1"/>
  <c r="CL85" i="107" s="1"/>
  <c r="CM85" i="107" s="1"/>
  <c r="CN85" i="107" s="1"/>
  <c r="CO85" i="107" s="1"/>
  <c r="CP85" i="107" s="1"/>
  <c r="CQ85" i="107" s="1"/>
  <c r="CR85" i="107" s="1"/>
  <c r="CS85" i="107" s="1"/>
  <c r="CT85" i="107" s="1"/>
  <c r="CU85" i="107" s="1"/>
  <c r="CV85" i="107" s="1"/>
  <c r="CW85" i="107" s="1"/>
  <c r="CX85" i="107" s="1"/>
  <c r="CY85" i="107" s="1"/>
  <c r="CZ85" i="107" s="1"/>
  <c r="DA85" i="107" s="1"/>
  <c r="DB85" i="107" s="1"/>
  <c r="DC85" i="107" s="1"/>
  <c r="DD85" i="107" s="1"/>
  <c r="DE85" i="107" s="1"/>
  <c r="DF85" i="107" s="1"/>
  <c r="DG85" i="107" s="1"/>
  <c r="DH85" i="107" s="1"/>
  <c r="DI85" i="107" s="1"/>
  <c r="DJ85" i="107" s="1"/>
  <c r="DK85" i="107" s="1"/>
  <c r="DL85" i="107" s="1"/>
  <c r="DM85" i="107" s="1"/>
  <c r="DN85" i="107" s="1"/>
  <c r="DO85" i="107" s="1"/>
  <c r="DP85" i="107" s="1"/>
  <c r="DQ85" i="107" s="1"/>
  <c r="DR85" i="107" s="1"/>
  <c r="DS85" i="107" s="1"/>
  <c r="DT85" i="107" s="1"/>
  <c r="DU85" i="107" s="1"/>
  <c r="DV85" i="107" s="1"/>
  <c r="DW85" i="107" s="1"/>
  <c r="DX85" i="107" s="1"/>
  <c r="DY85" i="107" s="1"/>
  <c r="DZ85" i="107" s="1"/>
  <c r="EA85" i="107" s="1"/>
  <c r="EB85" i="107" s="1"/>
  <c r="EC85" i="107" s="1"/>
  <c r="ED85" i="107" s="1"/>
  <c r="EE85" i="107" s="1"/>
  <c r="EF85" i="107" s="1"/>
  <c r="EG85" i="107" s="1"/>
  <c r="EH85" i="107" s="1"/>
  <c r="EI85" i="107" s="1"/>
  <c r="EJ85" i="107" s="1"/>
  <c r="EK85" i="107" s="1"/>
  <c r="EL85" i="107" s="1"/>
  <c r="EM85" i="107" s="1"/>
  <c r="EN85" i="107" s="1"/>
  <c r="EO85" i="107" s="1"/>
  <c r="EP85" i="107" s="1"/>
  <c r="EQ85" i="107" s="1"/>
  <c r="ER85" i="107" s="1"/>
  <c r="ES85" i="107" s="1"/>
  <c r="ET85" i="107" s="1"/>
  <c r="EU85" i="107" s="1"/>
  <c r="EV85" i="107" s="1"/>
  <c r="EW85" i="107" s="1"/>
  <c r="EX85" i="107" s="1"/>
  <c r="EY85" i="107" s="1"/>
  <c r="EZ85" i="107" s="1"/>
  <c r="FA85" i="107" s="1"/>
  <c r="FB85" i="107" s="1"/>
  <c r="FC85" i="107" s="1"/>
  <c r="FD85" i="107" s="1"/>
  <c r="FE85" i="107" s="1"/>
  <c r="FF85" i="107" s="1"/>
  <c r="FG85" i="107" s="1"/>
  <c r="FH85" i="107" s="1"/>
  <c r="FI85" i="107" s="1"/>
  <c r="FJ85" i="107" s="1"/>
  <c r="FK85" i="107" s="1"/>
  <c r="FL85" i="107" s="1"/>
  <c r="FM85" i="107" s="1"/>
  <c r="FN85" i="107" s="1"/>
  <c r="FO85" i="107" s="1"/>
  <c r="FP85" i="107" s="1"/>
  <c r="FQ85" i="107" s="1"/>
  <c r="FR85" i="107" s="1"/>
  <c r="FS85" i="107" s="1"/>
  <c r="FT85" i="107" s="1"/>
  <c r="FU85" i="107" s="1"/>
  <c r="FV85" i="107" s="1"/>
  <c r="FW85" i="107" s="1"/>
  <c r="FX85" i="107" s="1"/>
  <c r="FY85" i="107" s="1"/>
  <c r="FZ85" i="107" s="1"/>
  <c r="GA85" i="107" s="1"/>
  <c r="GB85" i="107" s="1"/>
  <c r="GC85" i="107" s="1"/>
  <c r="GD85" i="107" s="1"/>
  <c r="GE85" i="107" s="1"/>
  <c r="GF85" i="107" s="1"/>
  <c r="GG85" i="107" s="1"/>
  <c r="GH85" i="107" s="1"/>
  <c r="GI85" i="107" s="1"/>
  <c r="GJ85" i="107" s="1"/>
  <c r="GK85" i="107" s="1"/>
  <c r="GL85" i="107" s="1"/>
  <c r="GM85" i="107" s="1"/>
  <c r="GN85" i="107" s="1"/>
  <c r="GO85" i="107" s="1"/>
  <c r="GP85" i="107" s="1"/>
  <c r="GQ85" i="107" s="1"/>
  <c r="GR85" i="107" s="1"/>
  <c r="GS85" i="107" s="1"/>
  <c r="GT85" i="107" s="1"/>
  <c r="GU85" i="107" s="1"/>
  <c r="GV85" i="107" s="1"/>
  <c r="GW85" i="107" s="1"/>
  <c r="GX85" i="107" s="1"/>
  <c r="GY85" i="107" s="1"/>
  <c r="GZ85" i="107" s="1"/>
  <c r="HA85" i="107" s="1"/>
  <c r="HB85" i="107" s="1"/>
  <c r="HC85" i="107" s="1"/>
  <c r="HD85" i="107" s="1"/>
  <c r="HE85" i="107" s="1"/>
  <c r="HF85" i="107" s="1"/>
  <c r="HG85" i="107" s="1"/>
  <c r="HH85" i="107" s="1"/>
  <c r="HI85" i="107" s="1"/>
  <c r="HJ85" i="107" s="1"/>
  <c r="CG84" i="107"/>
  <c r="CH84" i="107" s="1"/>
  <c r="CI84" i="107" s="1"/>
  <c r="CJ84" i="107" s="1"/>
  <c r="CK84" i="107" s="1"/>
  <c r="CL84" i="107" s="1"/>
  <c r="CM84" i="107" s="1"/>
  <c r="CN84" i="107" s="1"/>
  <c r="CO84" i="107" s="1"/>
  <c r="CP84" i="107" s="1"/>
  <c r="CQ84" i="107" s="1"/>
  <c r="CR84" i="107" s="1"/>
  <c r="CS84" i="107" s="1"/>
  <c r="CT84" i="107" s="1"/>
  <c r="CU84" i="107" s="1"/>
  <c r="CV84" i="107" s="1"/>
  <c r="CW84" i="107" s="1"/>
  <c r="CX84" i="107" s="1"/>
  <c r="CY84" i="107" s="1"/>
  <c r="CZ84" i="107" s="1"/>
  <c r="DA84" i="107" s="1"/>
  <c r="DB84" i="107" s="1"/>
  <c r="DC84" i="107" s="1"/>
  <c r="DD84" i="107" s="1"/>
  <c r="DE84" i="107" s="1"/>
  <c r="DF84" i="107" s="1"/>
  <c r="DG84" i="107" s="1"/>
  <c r="DH84" i="107" s="1"/>
  <c r="DI84" i="107" s="1"/>
  <c r="DJ84" i="107" s="1"/>
  <c r="DK84" i="107" s="1"/>
  <c r="DL84" i="107" s="1"/>
  <c r="DM84" i="107" s="1"/>
  <c r="DN84" i="107" s="1"/>
  <c r="DO84" i="107" s="1"/>
  <c r="DP84" i="107" s="1"/>
  <c r="DQ84" i="107" s="1"/>
  <c r="DR84" i="107" s="1"/>
  <c r="DS84" i="107" s="1"/>
  <c r="DT84" i="107" s="1"/>
  <c r="DU84" i="107" s="1"/>
  <c r="DV84" i="107" s="1"/>
  <c r="DW84" i="107" s="1"/>
  <c r="DX84" i="107" s="1"/>
  <c r="DY84" i="107" s="1"/>
  <c r="DZ84" i="107" s="1"/>
  <c r="EA84" i="107" s="1"/>
  <c r="EB84" i="107" s="1"/>
  <c r="EC84" i="107" s="1"/>
  <c r="ED84" i="107" s="1"/>
  <c r="EE84" i="107" s="1"/>
  <c r="EF84" i="107" s="1"/>
  <c r="EG84" i="107" s="1"/>
  <c r="EH84" i="107" s="1"/>
  <c r="EI84" i="107" s="1"/>
  <c r="EJ84" i="107" s="1"/>
  <c r="EK84" i="107" s="1"/>
  <c r="EL84" i="107" s="1"/>
  <c r="EM84" i="107" s="1"/>
  <c r="EN84" i="107" s="1"/>
  <c r="EO84" i="107" s="1"/>
  <c r="EP84" i="107" s="1"/>
  <c r="EQ84" i="107" s="1"/>
  <c r="ER84" i="107" s="1"/>
  <c r="ES84" i="107" s="1"/>
  <c r="ET84" i="107" s="1"/>
  <c r="EU84" i="107" s="1"/>
  <c r="EV84" i="107" s="1"/>
  <c r="EW84" i="107" s="1"/>
  <c r="EX84" i="107" s="1"/>
  <c r="EY84" i="107" s="1"/>
  <c r="EZ84" i="107" s="1"/>
  <c r="FA84" i="107" s="1"/>
  <c r="FB84" i="107" s="1"/>
  <c r="FC84" i="107" s="1"/>
  <c r="FD84" i="107" s="1"/>
  <c r="FE84" i="107" s="1"/>
  <c r="FF84" i="107" s="1"/>
  <c r="FG84" i="107" s="1"/>
  <c r="FH84" i="107" s="1"/>
  <c r="FI84" i="107" s="1"/>
  <c r="FJ84" i="107" s="1"/>
  <c r="FK84" i="107" s="1"/>
  <c r="FL84" i="107" s="1"/>
  <c r="FM84" i="107" s="1"/>
  <c r="FN84" i="107" s="1"/>
  <c r="FO84" i="107" s="1"/>
  <c r="FP84" i="107" s="1"/>
  <c r="FQ84" i="107" s="1"/>
  <c r="FR84" i="107" s="1"/>
  <c r="FS84" i="107" s="1"/>
  <c r="FT84" i="107" s="1"/>
  <c r="FU84" i="107" s="1"/>
  <c r="FV84" i="107" s="1"/>
  <c r="FW84" i="107" s="1"/>
  <c r="FX84" i="107" s="1"/>
  <c r="FY84" i="107" s="1"/>
  <c r="FZ84" i="107" s="1"/>
  <c r="GA84" i="107" s="1"/>
  <c r="GB84" i="107" s="1"/>
  <c r="GC84" i="107" s="1"/>
  <c r="GD84" i="107" s="1"/>
  <c r="GE84" i="107" s="1"/>
  <c r="GF84" i="107" s="1"/>
  <c r="GG84" i="107" s="1"/>
  <c r="GH84" i="107" s="1"/>
  <c r="GI84" i="107" s="1"/>
  <c r="GJ84" i="107" s="1"/>
  <c r="GK84" i="107" s="1"/>
  <c r="GL84" i="107" s="1"/>
  <c r="GM84" i="107" s="1"/>
  <c r="GN84" i="107" s="1"/>
  <c r="GO84" i="107" s="1"/>
  <c r="GP84" i="107" s="1"/>
  <c r="GQ84" i="107" s="1"/>
  <c r="GR84" i="107" s="1"/>
  <c r="GS84" i="107" s="1"/>
  <c r="GT84" i="107" s="1"/>
  <c r="GU84" i="107" s="1"/>
  <c r="GV84" i="107" s="1"/>
  <c r="GW84" i="107" s="1"/>
  <c r="GX84" i="107" s="1"/>
  <c r="GY84" i="107" s="1"/>
  <c r="GZ84" i="107" s="1"/>
  <c r="HA84" i="107" s="1"/>
  <c r="HB84" i="107" s="1"/>
  <c r="HC84" i="107" s="1"/>
  <c r="HD84" i="107" s="1"/>
  <c r="HE84" i="107" s="1"/>
  <c r="HF84" i="107" s="1"/>
  <c r="HG84" i="107" s="1"/>
  <c r="HH84" i="107" s="1"/>
  <c r="HI84" i="107" s="1"/>
  <c r="HJ84" i="107" s="1"/>
  <c r="CD102" i="87"/>
  <c r="CD76" i="87"/>
  <c r="CD45" i="115"/>
  <c r="CD44" i="115"/>
  <c r="CD20" i="115"/>
  <c r="CD47" i="115"/>
  <c r="EB19" i="107"/>
  <c r="DZ21" i="107"/>
  <c r="AS56" i="106"/>
  <c r="E49" i="108"/>
  <c r="EF10" i="107"/>
  <c r="ED12" i="107"/>
  <c r="DX24" i="107"/>
  <c r="CF2" i="107" l="1"/>
  <c r="CE55" i="106" s="1"/>
  <c r="CF83" i="106"/>
  <c r="CF67" i="106" s="1"/>
  <c r="B86" i="107" s="1"/>
  <c r="CG86" i="107" s="1"/>
  <c r="CE10" i="109"/>
  <c r="CE10" i="112"/>
  <c r="CE32" i="115"/>
  <c r="CE30" i="115" s="1"/>
  <c r="CE10" i="106"/>
  <c r="CE10" i="100"/>
  <c r="CE10" i="115"/>
  <c r="EG10" i="107"/>
  <c r="AS95" i="106"/>
  <c r="F49" i="108"/>
  <c r="EC19" i="107"/>
  <c r="EE12" i="107"/>
  <c r="EA21" i="107"/>
  <c r="DY24" i="107"/>
  <c r="CE44" i="115" l="1"/>
  <c r="CE45" i="115"/>
  <c r="CE102" i="87"/>
  <c r="CE76" i="87"/>
  <c r="CE20" i="115"/>
  <c r="CE47" i="115"/>
  <c r="CH86" i="107"/>
  <c r="CG2" i="107"/>
  <c r="CF55" i="106" s="1"/>
  <c r="EB21" i="107"/>
  <c r="EH10" i="107"/>
  <c r="EF12" i="107"/>
  <c r="ED19" i="107"/>
  <c r="DZ24" i="107"/>
  <c r="C50" i="108"/>
  <c r="CI86" i="107" l="1"/>
  <c r="CG83" i="106"/>
  <c r="CG67" i="106" s="1"/>
  <c r="B87" i="107" s="1"/>
  <c r="CH87" i="107" s="1"/>
  <c r="CI87" i="107" s="1"/>
  <c r="CJ87" i="107" s="1"/>
  <c r="CK87" i="107" s="1"/>
  <c r="CL87" i="107" s="1"/>
  <c r="CM87" i="107" s="1"/>
  <c r="CN87" i="107" s="1"/>
  <c r="CO87" i="107" s="1"/>
  <c r="CP87" i="107" s="1"/>
  <c r="CQ87" i="107" s="1"/>
  <c r="CR87" i="107" s="1"/>
  <c r="CS87" i="107" s="1"/>
  <c r="CT87" i="107" s="1"/>
  <c r="CU87" i="107" s="1"/>
  <c r="CV87" i="107" s="1"/>
  <c r="CW87" i="107" s="1"/>
  <c r="CX87" i="107" s="1"/>
  <c r="CY87" i="107" s="1"/>
  <c r="CZ87" i="107" s="1"/>
  <c r="DA87" i="107" s="1"/>
  <c r="DB87" i="107" s="1"/>
  <c r="DC87" i="107" s="1"/>
  <c r="DD87" i="107" s="1"/>
  <c r="DE87" i="107" s="1"/>
  <c r="DF87" i="107" s="1"/>
  <c r="DG87" i="107" s="1"/>
  <c r="DH87" i="107" s="1"/>
  <c r="DI87" i="107" s="1"/>
  <c r="DJ87" i="107" s="1"/>
  <c r="DK87" i="107" s="1"/>
  <c r="DL87" i="107" s="1"/>
  <c r="DM87" i="107" s="1"/>
  <c r="DN87" i="107" s="1"/>
  <c r="DO87" i="107" s="1"/>
  <c r="DP87" i="107" s="1"/>
  <c r="DQ87" i="107" s="1"/>
  <c r="DR87" i="107" s="1"/>
  <c r="DS87" i="107" s="1"/>
  <c r="DT87" i="107" s="1"/>
  <c r="DU87" i="107" s="1"/>
  <c r="DV87" i="107" s="1"/>
  <c r="DW87" i="107" s="1"/>
  <c r="DX87" i="107" s="1"/>
  <c r="DY87" i="107" s="1"/>
  <c r="DZ87" i="107" s="1"/>
  <c r="EA87" i="107" s="1"/>
  <c r="EB87" i="107" s="1"/>
  <c r="EC87" i="107" s="1"/>
  <c r="ED87" i="107" s="1"/>
  <c r="EE87" i="107" s="1"/>
  <c r="EF87" i="107" s="1"/>
  <c r="EG87" i="107" s="1"/>
  <c r="EH87" i="107" s="1"/>
  <c r="EI87" i="107" s="1"/>
  <c r="EJ87" i="107" s="1"/>
  <c r="EK87" i="107" s="1"/>
  <c r="EL87" i="107" s="1"/>
  <c r="EM87" i="107" s="1"/>
  <c r="EN87" i="107" s="1"/>
  <c r="EO87" i="107" s="1"/>
  <c r="EP87" i="107" s="1"/>
  <c r="EQ87" i="107" s="1"/>
  <c r="ER87" i="107" s="1"/>
  <c r="ES87" i="107" s="1"/>
  <c r="ET87" i="107" s="1"/>
  <c r="EU87" i="107" s="1"/>
  <c r="EV87" i="107" s="1"/>
  <c r="EW87" i="107" s="1"/>
  <c r="EX87" i="107" s="1"/>
  <c r="EY87" i="107" s="1"/>
  <c r="EZ87" i="107" s="1"/>
  <c r="FA87" i="107" s="1"/>
  <c r="FB87" i="107" s="1"/>
  <c r="FC87" i="107" s="1"/>
  <c r="FD87" i="107" s="1"/>
  <c r="FE87" i="107" s="1"/>
  <c r="FF87" i="107" s="1"/>
  <c r="FG87" i="107" s="1"/>
  <c r="FH87" i="107" s="1"/>
  <c r="FI87" i="107" s="1"/>
  <c r="FJ87" i="107" s="1"/>
  <c r="FK87" i="107" s="1"/>
  <c r="FL87" i="107" s="1"/>
  <c r="FM87" i="107" s="1"/>
  <c r="FN87" i="107" s="1"/>
  <c r="FO87" i="107" s="1"/>
  <c r="FP87" i="107" s="1"/>
  <c r="FQ87" i="107" s="1"/>
  <c r="FR87" i="107" s="1"/>
  <c r="FS87" i="107" s="1"/>
  <c r="FT87" i="107" s="1"/>
  <c r="FU87" i="107" s="1"/>
  <c r="FV87" i="107" s="1"/>
  <c r="FW87" i="107" s="1"/>
  <c r="FX87" i="107" s="1"/>
  <c r="FY87" i="107" s="1"/>
  <c r="FZ87" i="107" s="1"/>
  <c r="GA87" i="107" s="1"/>
  <c r="GB87" i="107" s="1"/>
  <c r="GC87" i="107" s="1"/>
  <c r="GD87" i="107" s="1"/>
  <c r="GE87" i="107" s="1"/>
  <c r="GF87" i="107" s="1"/>
  <c r="GG87" i="107" s="1"/>
  <c r="GH87" i="107" s="1"/>
  <c r="GI87" i="107" s="1"/>
  <c r="GJ87" i="107" s="1"/>
  <c r="GK87" i="107" s="1"/>
  <c r="GL87" i="107" s="1"/>
  <c r="GM87" i="107" s="1"/>
  <c r="GN87" i="107" s="1"/>
  <c r="GO87" i="107" s="1"/>
  <c r="GP87" i="107" s="1"/>
  <c r="GQ87" i="107" s="1"/>
  <c r="GR87" i="107" s="1"/>
  <c r="GS87" i="107" s="1"/>
  <c r="GT87" i="107" s="1"/>
  <c r="GU87" i="107" s="1"/>
  <c r="GV87" i="107" s="1"/>
  <c r="GW87" i="107" s="1"/>
  <c r="GX87" i="107" s="1"/>
  <c r="GY87" i="107" s="1"/>
  <c r="GZ87" i="107" s="1"/>
  <c r="HA87" i="107" s="1"/>
  <c r="HB87" i="107" s="1"/>
  <c r="HC87" i="107" s="1"/>
  <c r="HD87" i="107" s="1"/>
  <c r="HE87" i="107" s="1"/>
  <c r="HF87" i="107" s="1"/>
  <c r="HG87" i="107" s="1"/>
  <c r="HH87" i="107" s="1"/>
  <c r="HI87" i="107" s="1"/>
  <c r="HJ87" i="107" s="1"/>
  <c r="CF10" i="115"/>
  <c r="CF10" i="112"/>
  <c r="CF10" i="109"/>
  <c r="CF10" i="106"/>
  <c r="CF32" i="115"/>
  <c r="CF30" i="115" s="1"/>
  <c r="CF10" i="100"/>
  <c r="EI10" i="107"/>
  <c r="E50" i="108"/>
  <c r="AT56" i="106"/>
  <c r="EC21" i="107"/>
  <c r="EE19" i="107"/>
  <c r="EA24" i="107"/>
  <c r="EG12" i="107"/>
  <c r="CH83" i="106" l="1"/>
  <c r="CH67" i="106" s="1"/>
  <c r="B88" i="107" s="1"/>
  <c r="CI88" i="107" s="1"/>
  <c r="CJ88" i="107" s="1"/>
  <c r="CK88" i="107" s="1"/>
  <c r="CL88" i="107" s="1"/>
  <c r="CF47" i="115"/>
  <c r="CF20" i="115"/>
  <c r="CF45" i="115"/>
  <c r="CF44" i="115"/>
  <c r="CH2" i="107"/>
  <c r="CG55" i="106" s="1"/>
  <c r="CJ86" i="107"/>
  <c r="CK86" i="107" s="1"/>
  <c r="CL86" i="107" s="1"/>
  <c r="CM86" i="107" s="1"/>
  <c r="CN86" i="107" s="1"/>
  <c r="CO86" i="107" s="1"/>
  <c r="CP86" i="107" s="1"/>
  <c r="CQ86" i="107" s="1"/>
  <c r="CR86" i="107" s="1"/>
  <c r="CF76" i="87"/>
  <c r="CF102" i="87"/>
  <c r="EJ10" i="107"/>
  <c r="EF19" i="107"/>
  <c r="EH12" i="107"/>
  <c r="ED21" i="107"/>
  <c r="EB24" i="107"/>
  <c r="AT95" i="106"/>
  <c r="F50" i="108"/>
  <c r="CI2" i="107" l="1"/>
  <c r="CH55" i="106" s="1"/>
  <c r="CI83" i="106"/>
  <c r="CI67" i="106" s="1"/>
  <c r="B89" i="107" s="1"/>
  <c r="CJ89" i="107" s="1"/>
  <c r="CG32" i="115"/>
  <c r="CG30" i="115" s="1"/>
  <c r="CG10" i="106"/>
  <c r="CG10" i="109"/>
  <c r="CG10" i="112"/>
  <c r="CG10" i="115"/>
  <c r="CG10" i="100"/>
  <c r="CM88" i="107"/>
  <c r="CN88" i="107" s="1"/>
  <c r="CO88" i="107" s="1"/>
  <c r="CP88" i="107" s="1"/>
  <c r="CS86" i="107"/>
  <c r="C51" i="108"/>
  <c r="EE21" i="107"/>
  <c r="EG19" i="107"/>
  <c r="EI12" i="107"/>
  <c r="EK10" i="107"/>
  <c r="EC24" i="107"/>
  <c r="CH10" i="100" l="1"/>
  <c r="CH10" i="106"/>
  <c r="CH32" i="115"/>
  <c r="CH30" i="115" s="1"/>
  <c r="CH10" i="112"/>
  <c r="CH10" i="109"/>
  <c r="CH10" i="115"/>
  <c r="CK89" i="107"/>
  <c r="CL89" i="107" s="1"/>
  <c r="CM89" i="107" s="1"/>
  <c r="CN89" i="107" s="1"/>
  <c r="CO89" i="107" s="1"/>
  <c r="CP89" i="107" s="1"/>
  <c r="CQ89" i="107" s="1"/>
  <c r="CR89" i="107" s="1"/>
  <c r="CS89" i="107" s="1"/>
  <c r="CT89" i="107" s="1"/>
  <c r="CU89" i="107" s="1"/>
  <c r="CV89" i="107" s="1"/>
  <c r="CW89" i="107" s="1"/>
  <c r="CX89" i="107" s="1"/>
  <c r="CY89" i="107" s="1"/>
  <c r="CZ89" i="107" s="1"/>
  <c r="DA89" i="107" s="1"/>
  <c r="DB89" i="107" s="1"/>
  <c r="DC89" i="107" s="1"/>
  <c r="DD89" i="107" s="1"/>
  <c r="DE89" i="107" s="1"/>
  <c r="DF89" i="107" s="1"/>
  <c r="DG89" i="107" s="1"/>
  <c r="DH89" i="107" s="1"/>
  <c r="DI89" i="107" s="1"/>
  <c r="DJ89" i="107" s="1"/>
  <c r="DK89" i="107" s="1"/>
  <c r="DL89" i="107" s="1"/>
  <c r="DM89" i="107" s="1"/>
  <c r="DN89" i="107" s="1"/>
  <c r="DO89" i="107" s="1"/>
  <c r="DP89" i="107" s="1"/>
  <c r="DQ89" i="107" s="1"/>
  <c r="DR89" i="107" s="1"/>
  <c r="DS89" i="107" s="1"/>
  <c r="DT89" i="107" s="1"/>
  <c r="DU89" i="107" s="1"/>
  <c r="DV89" i="107" s="1"/>
  <c r="DW89" i="107" s="1"/>
  <c r="DX89" i="107" s="1"/>
  <c r="DY89" i="107" s="1"/>
  <c r="DZ89" i="107" s="1"/>
  <c r="EA89" i="107" s="1"/>
  <c r="EB89" i="107" s="1"/>
  <c r="EC89" i="107" s="1"/>
  <c r="ED89" i="107" s="1"/>
  <c r="EE89" i="107" s="1"/>
  <c r="EF89" i="107" s="1"/>
  <c r="EG89" i="107" s="1"/>
  <c r="EH89" i="107" s="1"/>
  <c r="EI89" i="107" s="1"/>
  <c r="EJ89" i="107" s="1"/>
  <c r="EK89" i="107" s="1"/>
  <c r="EL89" i="107" s="1"/>
  <c r="EM89" i="107" s="1"/>
  <c r="EN89" i="107" s="1"/>
  <c r="EO89" i="107" s="1"/>
  <c r="EP89" i="107" s="1"/>
  <c r="EQ89" i="107" s="1"/>
  <c r="ER89" i="107" s="1"/>
  <c r="ES89" i="107" s="1"/>
  <c r="ET89" i="107" s="1"/>
  <c r="EU89" i="107" s="1"/>
  <c r="EV89" i="107" s="1"/>
  <c r="EW89" i="107" s="1"/>
  <c r="EX89" i="107" s="1"/>
  <c r="EY89" i="107" s="1"/>
  <c r="EZ89" i="107" s="1"/>
  <c r="FA89" i="107" s="1"/>
  <c r="FB89" i="107" s="1"/>
  <c r="FC89" i="107" s="1"/>
  <c r="FD89" i="107" s="1"/>
  <c r="FE89" i="107" s="1"/>
  <c r="FF89" i="107" s="1"/>
  <c r="FG89" i="107" s="1"/>
  <c r="FH89" i="107" s="1"/>
  <c r="FI89" i="107" s="1"/>
  <c r="FJ89" i="107" s="1"/>
  <c r="FK89" i="107" s="1"/>
  <c r="FL89" i="107" s="1"/>
  <c r="FM89" i="107" s="1"/>
  <c r="FN89" i="107" s="1"/>
  <c r="FO89" i="107" s="1"/>
  <c r="FP89" i="107" s="1"/>
  <c r="FQ89" i="107" s="1"/>
  <c r="FR89" i="107" s="1"/>
  <c r="FS89" i="107" s="1"/>
  <c r="FT89" i="107" s="1"/>
  <c r="FU89" i="107" s="1"/>
  <c r="FV89" i="107" s="1"/>
  <c r="FW89" i="107" s="1"/>
  <c r="FX89" i="107" s="1"/>
  <c r="FY89" i="107" s="1"/>
  <c r="FZ89" i="107" s="1"/>
  <c r="GA89" i="107" s="1"/>
  <c r="GB89" i="107" s="1"/>
  <c r="GC89" i="107" s="1"/>
  <c r="GD89" i="107" s="1"/>
  <c r="GE89" i="107" s="1"/>
  <c r="GF89" i="107" s="1"/>
  <c r="GG89" i="107" s="1"/>
  <c r="GH89" i="107" s="1"/>
  <c r="GI89" i="107" s="1"/>
  <c r="GJ89" i="107" s="1"/>
  <c r="GK89" i="107" s="1"/>
  <c r="GL89" i="107" s="1"/>
  <c r="GM89" i="107" s="1"/>
  <c r="GN89" i="107" s="1"/>
  <c r="GO89" i="107" s="1"/>
  <c r="GP89" i="107" s="1"/>
  <c r="GQ89" i="107" s="1"/>
  <c r="GR89" i="107" s="1"/>
  <c r="GS89" i="107" s="1"/>
  <c r="GT89" i="107" s="1"/>
  <c r="GU89" i="107" s="1"/>
  <c r="GV89" i="107" s="1"/>
  <c r="GW89" i="107" s="1"/>
  <c r="GX89" i="107" s="1"/>
  <c r="GY89" i="107" s="1"/>
  <c r="GZ89" i="107" s="1"/>
  <c r="HA89" i="107" s="1"/>
  <c r="HB89" i="107" s="1"/>
  <c r="HC89" i="107" s="1"/>
  <c r="HD89" i="107" s="1"/>
  <c r="HE89" i="107" s="1"/>
  <c r="HF89" i="107" s="1"/>
  <c r="HG89" i="107" s="1"/>
  <c r="HH89" i="107" s="1"/>
  <c r="HI89" i="107" s="1"/>
  <c r="HJ89" i="107" s="1"/>
  <c r="CJ2" i="107"/>
  <c r="CI55" i="106" s="1"/>
  <c r="CG47" i="115"/>
  <c r="CG20" i="115"/>
  <c r="CG45" i="115"/>
  <c r="CG44" i="115"/>
  <c r="CG76" i="87"/>
  <c r="CG102" i="87"/>
  <c r="CI10" i="115"/>
  <c r="CI32" i="115"/>
  <c r="CI30" i="115" s="1"/>
  <c r="CI10" i="100"/>
  <c r="CI10" i="106"/>
  <c r="CI10" i="109"/>
  <c r="CI10" i="112"/>
  <c r="CJ10" i="100"/>
  <c r="CJ10" i="109"/>
  <c r="CJ32" i="115"/>
  <c r="CJ30" i="115" s="1"/>
  <c r="CJ10" i="106"/>
  <c r="CQ88" i="107"/>
  <c r="CT86" i="107"/>
  <c r="ED24" i="107"/>
  <c r="EH19" i="107"/>
  <c r="EF21" i="107"/>
  <c r="EL10" i="107"/>
  <c r="EJ12" i="107"/>
  <c r="AU56" i="106"/>
  <c r="E51" i="108"/>
  <c r="CJ10" i="112" l="1"/>
  <c r="CJ10" i="115"/>
  <c r="CJ20" i="115" s="1"/>
  <c r="CK83" i="106"/>
  <c r="CK67" i="106" s="1"/>
  <c r="B91" i="107" s="1"/>
  <c r="CL91" i="107" s="1"/>
  <c r="CM91" i="107" s="1"/>
  <c r="CN91" i="107" s="1"/>
  <c r="CO91" i="107" s="1"/>
  <c r="CP91" i="107" s="1"/>
  <c r="CQ91" i="107" s="1"/>
  <c r="CR91" i="107" s="1"/>
  <c r="CS91" i="107" s="1"/>
  <c r="CT91" i="107" s="1"/>
  <c r="CU91" i="107" s="1"/>
  <c r="CV91" i="107" s="1"/>
  <c r="CW91" i="107" s="1"/>
  <c r="CX91" i="107" s="1"/>
  <c r="CY91" i="107" s="1"/>
  <c r="CZ91" i="107" s="1"/>
  <c r="DA91" i="107" s="1"/>
  <c r="DB91" i="107" s="1"/>
  <c r="DC91" i="107" s="1"/>
  <c r="DD91" i="107" s="1"/>
  <c r="DE91" i="107" s="1"/>
  <c r="DF91" i="107" s="1"/>
  <c r="DG91" i="107" s="1"/>
  <c r="DH91" i="107" s="1"/>
  <c r="DI91" i="107" s="1"/>
  <c r="DJ91" i="107" s="1"/>
  <c r="DK91" i="107" s="1"/>
  <c r="DL91" i="107" s="1"/>
  <c r="DM91" i="107" s="1"/>
  <c r="DN91" i="107" s="1"/>
  <c r="DO91" i="107" s="1"/>
  <c r="DP91" i="107" s="1"/>
  <c r="DQ91" i="107" s="1"/>
  <c r="DR91" i="107" s="1"/>
  <c r="DS91" i="107" s="1"/>
  <c r="DT91" i="107" s="1"/>
  <c r="DU91" i="107" s="1"/>
  <c r="DV91" i="107" s="1"/>
  <c r="DW91" i="107" s="1"/>
  <c r="DX91" i="107" s="1"/>
  <c r="DY91" i="107" s="1"/>
  <c r="DZ91" i="107" s="1"/>
  <c r="EA91" i="107" s="1"/>
  <c r="EB91" i="107" s="1"/>
  <c r="EC91" i="107" s="1"/>
  <c r="ED91" i="107" s="1"/>
  <c r="EE91" i="107" s="1"/>
  <c r="EF91" i="107" s="1"/>
  <c r="EG91" i="107" s="1"/>
  <c r="EH91" i="107" s="1"/>
  <c r="EI91" i="107" s="1"/>
  <c r="EJ91" i="107" s="1"/>
  <c r="EK91" i="107" s="1"/>
  <c r="EL91" i="107" s="1"/>
  <c r="EM91" i="107" s="1"/>
  <c r="EN91" i="107" s="1"/>
  <c r="EO91" i="107" s="1"/>
  <c r="EP91" i="107" s="1"/>
  <c r="EQ91" i="107" s="1"/>
  <c r="ER91" i="107" s="1"/>
  <c r="ES91" i="107" s="1"/>
  <c r="ET91" i="107" s="1"/>
  <c r="EU91" i="107" s="1"/>
  <c r="EV91" i="107" s="1"/>
  <c r="EW91" i="107" s="1"/>
  <c r="EX91" i="107" s="1"/>
  <c r="EY91" i="107" s="1"/>
  <c r="EZ91" i="107" s="1"/>
  <c r="FA91" i="107" s="1"/>
  <c r="FB91" i="107" s="1"/>
  <c r="FC91" i="107" s="1"/>
  <c r="FD91" i="107" s="1"/>
  <c r="FE91" i="107" s="1"/>
  <c r="FF91" i="107" s="1"/>
  <c r="FG91" i="107" s="1"/>
  <c r="FH91" i="107" s="1"/>
  <c r="FI91" i="107" s="1"/>
  <c r="FJ91" i="107" s="1"/>
  <c r="FK91" i="107" s="1"/>
  <c r="FL91" i="107" s="1"/>
  <c r="FM91" i="107" s="1"/>
  <c r="FN91" i="107" s="1"/>
  <c r="FO91" i="107" s="1"/>
  <c r="FP91" i="107" s="1"/>
  <c r="FQ91" i="107" s="1"/>
  <c r="FR91" i="107" s="1"/>
  <c r="FS91" i="107" s="1"/>
  <c r="FT91" i="107" s="1"/>
  <c r="FU91" i="107" s="1"/>
  <c r="FV91" i="107" s="1"/>
  <c r="FW91" i="107" s="1"/>
  <c r="FX91" i="107" s="1"/>
  <c r="FY91" i="107" s="1"/>
  <c r="FZ91" i="107" s="1"/>
  <c r="GA91" i="107" s="1"/>
  <c r="GB91" i="107" s="1"/>
  <c r="GC91" i="107" s="1"/>
  <c r="GD91" i="107" s="1"/>
  <c r="GE91" i="107" s="1"/>
  <c r="GF91" i="107" s="1"/>
  <c r="GG91" i="107" s="1"/>
  <c r="GH91" i="107" s="1"/>
  <c r="GI91" i="107" s="1"/>
  <c r="GJ91" i="107" s="1"/>
  <c r="GK91" i="107" s="1"/>
  <c r="GL91" i="107" s="1"/>
  <c r="GM91" i="107" s="1"/>
  <c r="GN91" i="107" s="1"/>
  <c r="GO91" i="107" s="1"/>
  <c r="GP91" i="107" s="1"/>
  <c r="GQ91" i="107" s="1"/>
  <c r="GR91" i="107" s="1"/>
  <c r="GS91" i="107" s="1"/>
  <c r="GT91" i="107" s="1"/>
  <c r="GU91" i="107" s="1"/>
  <c r="GV91" i="107" s="1"/>
  <c r="GW91" i="107" s="1"/>
  <c r="GX91" i="107" s="1"/>
  <c r="GY91" i="107" s="1"/>
  <c r="GZ91" i="107" s="1"/>
  <c r="HA91" i="107" s="1"/>
  <c r="HB91" i="107" s="1"/>
  <c r="HC91" i="107" s="1"/>
  <c r="HD91" i="107" s="1"/>
  <c r="HE91" i="107" s="1"/>
  <c r="HF91" i="107" s="1"/>
  <c r="HG91" i="107" s="1"/>
  <c r="HH91" i="107" s="1"/>
  <c r="HI91" i="107" s="1"/>
  <c r="HJ91" i="107" s="1"/>
  <c r="CJ83" i="106"/>
  <c r="CJ67" i="106" s="1"/>
  <c r="B90" i="107" s="1"/>
  <c r="CK90" i="107" s="1"/>
  <c r="CK2" i="107" s="1"/>
  <c r="CJ55" i="106" s="1"/>
  <c r="CI47" i="115"/>
  <c r="CI20" i="115"/>
  <c r="CI45" i="115"/>
  <c r="CI44" i="115"/>
  <c r="CH44" i="115"/>
  <c r="CH45" i="115"/>
  <c r="CI76" i="87"/>
  <c r="CI102" i="87"/>
  <c r="CH20" i="115"/>
  <c r="CH47" i="115"/>
  <c r="CH102" i="87"/>
  <c r="CH76" i="87"/>
  <c r="CJ102" i="87"/>
  <c r="CJ76" i="87"/>
  <c r="CJ44" i="115"/>
  <c r="CJ45" i="115"/>
  <c r="CR88" i="107"/>
  <c r="CS88" i="107" s="1"/>
  <c r="CT88" i="107" s="1"/>
  <c r="CU88" i="107" s="1"/>
  <c r="CV88" i="107" s="1"/>
  <c r="CW88" i="107" s="1"/>
  <c r="CX88" i="107" s="1"/>
  <c r="CY88" i="107" s="1"/>
  <c r="CZ88" i="107" s="1"/>
  <c r="DA88" i="107" s="1"/>
  <c r="DB88" i="107" s="1"/>
  <c r="DC88" i="107" s="1"/>
  <c r="DD88" i="107" s="1"/>
  <c r="DE88" i="107" s="1"/>
  <c r="DF88" i="107" s="1"/>
  <c r="DG88" i="107" s="1"/>
  <c r="DH88" i="107" s="1"/>
  <c r="DI88" i="107" s="1"/>
  <c r="DJ88" i="107" s="1"/>
  <c r="DK88" i="107" s="1"/>
  <c r="DL88" i="107" s="1"/>
  <c r="DM88" i="107" s="1"/>
  <c r="DN88" i="107" s="1"/>
  <c r="DO88" i="107" s="1"/>
  <c r="DP88" i="107" s="1"/>
  <c r="DQ88" i="107" s="1"/>
  <c r="DR88" i="107" s="1"/>
  <c r="DS88" i="107" s="1"/>
  <c r="DT88" i="107" s="1"/>
  <c r="DU88" i="107" s="1"/>
  <c r="DV88" i="107" s="1"/>
  <c r="DW88" i="107" s="1"/>
  <c r="DX88" i="107" s="1"/>
  <c r="DY88" i="107" s="1"/>
  <c r="DZ88" i="107" s="1"/>
  <c r="EA88" i="107" s="1"/>
  <c r="EB88" i="107" s="1"/>
  <c r="EC88" i="107" s="1"/>
  <c r="ED88" i="107" s="1"/>
  <c r="EE88" i="107" s="1"/>
  <c r="EF88" i="107" s="1"/>
  <c r="EG88" i="107" s="1"/>
  <c r="EH88" i="107" s="1"/>
  <c r="EI88" i="107" s="1"/>
  <c r="EJ88" i="107" s="1"/>
  <c r="EK88" i="107" s="1"/>
  <c r="EL88" i="107" s="1"/>
  <c r="EM88" i="107" s="1"/>
  <c r="EN88" i="107" s="1"/>
  <c r="EO88" i="107" s="1"/>
  <c r="EP88" i="107" s="1"/>
  <c r="EQ88" i="107" s="1"/>
  <c r="ER88" i="107" s="1"/>
  <c r="ES88" i="107" s="1"/>
  <c r="ET88" i="107" s="1"/>
  <c r="EU88" i="107" s="1"/>
  <c r="EV88" i="107" s="1"/>
  <c r="EW88" i="107" s="1"/>
  <c r="EX88" i="107" s="1"/>
  <c r="EY88" i="107" s="1"/>
  <c r="EZ88" i="107" s="1"/>
  <c r="FA88" i="107" s="1"/>
  <c r="FB88" i="107" s="1"/>
  <c r="FC88" i="107" s="1"/>
  <c r="FD88" i="107" s="1"/>
  <c r="FE88" i="107" s="1"/>
  <c r="FF88" i="107" s="1"/>
  <c r="FG88" i="107" s="1"/>
  <c r="FH88" i="107" s="1"/>
  <c r="FI88" i="107" s="1"/>
  <c r="FJ88" i="107" s="1"/>
  <c r="FK88" i="107" s="1"/>
  <c r="FL88" i="107" s="1"/>
  <c r="FM88" i="107" s="1"/>
  <c r="FN88" i="107" s="1"/>
  <c r="FO88" i="107" s="1"/>
  <c r="FP88" i="107" s="1"/>
  <c r="FQ88" i="107" s="1"/>
  <c r="FR88" i="107" s="1"/>
  <c r="FS88" i="107" s="1"/>
  <c r="FT88" i="107" s="1"/>
  <c r="FU88" i="107" s="1"/>
  <c r="FV88" i="107" s="1"/>
  <c r="FW88" i="107" s="1"/>
  <c r="FX88" i="107" s="1"/>
  <c r="FY88" i="107" s="1"/>
  <c r="FZ88" i="107" s="1"/>
  <c r="GA88" i="107" s="1"/>
  <c r="GB88" i="107" s="1"/>
  <c r="GC88" i="107" s="1"/>
  <c r="GD88" i="107" s="1"/>
  <c r="GE88" i="107" s="1"/>
  <c r="GF88" i="107" s="1"/>
  <c r="GG88" i="107" s="1"/>
  <c r="GH88" i="107" s="1"/>
  <c r="GI88" i="107" s="1"/>
  <c r="GJ88" i="107" s="1"/>
  <c r="GK88" i="107" s="1"/>
  <c r="GL88" i="107" s="1"/>
  <c r="GM88" i="107" s="1"/>
  <c r="GN88" i="107" s="1"/>
  <c r="GO88" i="107" s="1"/>
  <c r="GP88" i="107" s="1"/>
  <c r="GQ88" i="107" s="1"/>
  <c r="GR88" i="107" s="1"/>
  <c r="GS88" i="107" s="1"/>
  <c r="GT88" i="107" s="1"/>
  <c r="GU88" i="107" s="1"/>
  <c r="GV88" i="107" s="1"/>
  <c r="GW88" i="107" s="1"/>
  <c r="GX88" i="107" s="1"/>
  <c r="GY88" i="107" s="1"/>
  <c r="GZ88" i="107" s="1"/>
  <c r="HA88" i="107" s="1"/>
  <c r="HB88" i="107" s="1"/>
  <c r="HC88" i="107" s="1"/>
  <c r="HD88" i="107" s="1"/>
  <c r="HE88" i="107" s="1"/>
  <c r="HF88" i="107" s="1"/>
  <c r="HG88" i="107" s="1"/>
  <c r="HH88" i="107" s="1"/>
  <c r="HI88" i="107" s="1"/>
  <c r="HJ88" i="107" s="1"/>
  <c r="CU86" i="107"/>
  <c r="AU95" i="106"/>
  <c r="F51" i="108"/>
  <c r="EK12" i="107"/>
  <c r="EE24" i="107"/>
  <c r="EG21" i="107"/>
  <c r="EM10" i="107"/>
  <c r="EI19" i="107"/>
  <c r="CJ47" i="115" l="1"/>
  <c r="CK10" i="112"/>
  <c r="CL90" i="107"/>
  <c r="CK102" i="87"/>
  <c r="CV86" i="107"/>
  <c r="EH21" i="107"/>
  <c r="EL12" i="107"/>
  <c r="EN10" i="107"/>
  <c r="EF24" i="107"/>
  <c r="EJ19" i="107"/>
  <c r="C52" i="108"/>
  <c r="CK10" i="115" l="1"/>
  <c r="CK20" i="115" s="1"/>
  <c r="CK10" i="109"/>
  <c r="CK32" i="115"/>
  <c r="CK30" i="115" s="1"/>
  <c r="CK10" i="106"/>
  <c r="CK10" i="100"/>
  <c r="CL2" i="107"/>
  <c r="CK55" i="106" s="1"/>
  <c r="CM90" i="107"/>
  <c r="CN90" i="107" s="1"/>
  <c r="CO90" i="107" s="1"/>
  <c r="CK45" i="115"/>
  <c r="CK44" i="115"/>
  <c r="CK76" i="87"/>
  <c r="CK47" i="115"/>
  <c r="CW86" i="107"/>
  <c r="CX86" i="107" s="1"/>
  <c r="CY86" i="107" s="1"/>
  <c r="CZ86" i="107" s="1"/>
  <c r="DA86" i="107" s="1"/>
  <c r="DB86" i="107" s="1"/>
  <c r="DC86" i="107" s="1"/>
  <c r="DD86" i="107" s="1"/>
  <c r="DE86" i="107" s="1"/>
  <c r="DF86" i="107" s="1"/>
  <c r="DG86" i="107" s="1"/>
  <c r="DH86" i="107" s="1"/>
  <c r="DI86" i="107" s="1"/>
  <c r="DJ86" i="107" s="1"/>
  <c r="DK86" i="107" s="1"/>
  <c r="DL86" i="107" s="1"/>
  <c r="DM86" i="107" s="1"/>
  <c r="DN86" i="107" s="1"/>
  <c r="DO86" i="107" s="1"/>
  <c r="DP86" i="107" s="1"/>
  <c r="DQ86" i="107" s="1"/>
  <c r="DR86" i="107" s="1"/>
  <c r="DS86" i="107" s="1"/>
  <c r="DT86" i="107" s="1"/>
  <c r="DU86" i="107" s="1"/>
  <c r="DV86" i="107" s="1"/>
  <c r="DW86" i="107" s="1"/>
  <c r="DX86" i="107" s="1"/>
  <c r="DY86" i="107" s="1"/>
  <c r="DZ86" i="107" s="1"/>
  <c r="EA86" i="107" s="1"/>
  <c r="EB86" i="107" s="1"/>
  <c r="EC86" i="107" s="1"/>
  <c r="ED86" i="107" s="1"/>
  <c r="EE86" i="107" s="1"/>
  <c r="EF86" i="107" s="1"/>
  <c r="EG86" i="107" s="1"/>
  <c r="EH86" i="107" s="1"/>
  <c r="EI86" i="107" s="1"/>
  <c r="EJ86" i="107" s="1"/>
  <c r="EK86" i="107" s="1"/>
  <c r="EL86" i="107" s="1"/>
  <c r="EM86" i="107" s="1"/>
  <c r="EN86" i="107" s="1"/>
  <c r="EO86" i="107" s="1"/>
  <c r="EP86" i="107" s="1"/>
  <c r="EQ86" i="107" s="1"/>
  <c r="ER86" i="107" s="1"/>
  <c r="ES86" i="107" s="1"/>
  <c r="ET86" i="107" s="1"/>
  <c r="EU86" i="107" s="1"/>
  <c r="EV86" i="107" s="1"/>
  <c r="EW86" i="107" s="1"/>
  <c r="EX86" i="107" s="1"/>
  <c r="EY86" i="107" s="1"/>
  <c r="EZ86" i="107" s="1"/>
  <c r="FA86" i="107" s="1"/>
  <c r="FB86" i="107" s="1"/>
  <c r="FC86" i="107" s="1"/>
  <c r="FD86" i="107" s="1"/>
  <c r="FE86" i="107" s="1"/>
  <c r="FF86" i="107" s="1"/>
  <c r="FG86" i="107" s="1"/>
  <c r="FH86" i="107" s="1"/>
  <c r="FI86" i="107" s="1"/>
  <c r="FJ86" i="107" s="1"/>
  <c r="FK86" i="107" s="1"/>
  <c r="FL86" i="107" s="1"/>
  <c r="FM86" i="107" s="1"/>
  <c r="FN86" i="107" s="1"/>
  <c r="FO86" i="107" s="1"/>
  <c r="FP86" i="107" s="1"/>
  <c r="FQ86" i="107" s="1"/>
  <c r="FR86" i="107" s="1"/>
  <c r="FS86" i="107" s="1"/>
  <c r="FT86" i="107" s="1"/>
  <c r="FU86" i="107" s="1"/>
  <c r="FV86" i="107" s="1"/>
  <c r="FW86" i="107" s="1"/>
  <c r="FX86" i="107" s="1"/>
  <c r="FY86" i="107" s="1"/>
  <c r="FZ86" i="107" s="1"/>
  <c r="GA86" i="107" s="1"/>
  <c r="GB86" i="107" s="1"/>
  <c r="GC86" i="107" s="1"/>
  <c r="GD86" i="107" s="1"/>
  <c r="GE86" i="107" s="1"/>
  <c r="GF86" i="107" s="1"/>
  <c r="GG86" i="107" s="1"/>
  <c r="GH86" i="107" s="1"/>
  <c r="GI86" i="107" s="1"/>
  <c r="GJ86" i="107" s="1"/>
  <c r="GK86" i="107" s="1"/>
  <c r="GL86" i="107" s="1"/>
  <c r="GM86" i="107" s="1"/>
  <c r="GN86" i="107" s="1"/>
  <c r="GO86" i="107" s="1"/>
  <c r="GP86" i="107" s="1"/>
  <c r="GQ86" i="107" s="1"/>
  <c r="GR86" i="107" s="1"/>
  <c r="GS86" i="107" s="1"/>
  <c r="GT86" i="107" s="1"/>
  <c r="GU86" i="107" s="1"/>
  <c r="GV86" i="107" s="1"/>
  <c r="GW86" i="107" s="1"/>
  <c r="GX86" i="107" s="1"/>
  <c r="GY86" i="107" s="1"/>
  <c r="GZ86" i="107" s="1"/>
  <c r="HA86" i="107" s="1"/>
  <c r="HB86" i="107" s="1"/>
  <c r="HC86" i="107" s="1"/>
  <c r="HD86" i="107" s="1"/>
  <c r="HE86" i="107" s="1"/>
  <c r="HF86" i="107" s="1"/>
  <c r="HG86" i="107" s="1"/>
  <c r="HH86" i="107" s="1"/>
  <c r="HI86" i="107" s="1"/>
  <c r="HJ86" i="107" s="1"/>
  <c r="EM12" i="107"/>
  <c r="EK19" i="107"/>
  <c r="EG24" i="107"/>
  <c r="AV56" i="106"/>
  <c r="E52" i="108"/>
  <c r="EO10" i="107"/>
  <c r="EI21" i="107"/>
  <c r="CL83" i="106" l="1"/>
  <c r="CL67" i="106" s="1"/>
  <c r="B92" i="107" s="1"/>
  <c r="CM92" i="107" s="1"/>
  <c r="CN92" i="107"/>
  <c r="CM2" i="107"/>
  <c r="CL55" i="106" s="1"/>
  <c r="CP90" i="107"/>
  <c r="EH24" i="107"/>
  <c r="EN12" i="107"/>
  <c r="EJ21" i="107"/>
  <c r="EP10" i="107"/>
  <c r="AV95" i="106"/>
  <c r="F52" i="108"/>
  <c r="EL19" i="107"/>
  <c r="CM83" i="106" l="1"/>
  <c r="CM67" i="106" s="1"/>
  <c r="B93" i="107" s="1"/>
  <c r="CN93" i="107" s="1"/>
  <c r="CO93" i="107" s="1"/>
  <c r="CP93" i="107" s="1"/>
  <c r="CQ93" i="107" s="1"/>
  <c r="CR93" i="107" s="1"/>
  <c r="CS93" i="107" s="1"/>
  <c r="CT93" i="107" s="1"/>
  <c r="CU93" i="107" s="1"/>
  <c r="CV93" i="107" s="1"/>
  <c r="CW93" i="107" s="1"/>
  <c r="CX93" i="107" s="1"/>
  <c r="CY93" i="107" s="1"/>
  <c r="CZ93" i="107" s="1"/>
  <c r="DA93" i="107" s="1"/>
  <c r="DB93" i="107" s="1"/>
  <c r="DC93" i="107" s="1"/>
  <c r="DD93" i="107" s="1"/>
  <c r="DE93" i="107" s="1"/>
  <c r="DF93" i="107" s="1"/>
  <c r="DG93" i="107" s="1"/>
  <c r="DH93" i="107" s="1"/>
  <c r="DI93" i="107" s="1"/>
  <c r="DJ93" i="107" s="1"/>
  <c r="DK93" i="107" s="1"/>
  <c r="DL93" i="107" s="1"/>
  <c r="DM93" i="107" s="1"/>
  <c r="DN93" i="107" s="1"/>
  <c r="DO93" i="107" s="1"/>
  <c r="DP93" i="107" s="1"/>
  <c r="DQ93" i="107" s="1"/>
  <c r="DR93" i="107" s="1"/>
  <c r="DS93" i="107" s="1"/>
  <c r="DT93" i="107" s="1"/>
  <c r="DU93" i="107" s="1"/>
  <c r="DV93" i="107" s="1"/>
  <c r="DW93" i="107" s="1"/>
  <c r="DX93" i="107" s="1"/>
  <c r="DY93" i="107" s="1"/>
  <c r="DZ93" i="107" s="1"/>
  <c r="EA93" i="107" s="1"/>
  <c r="EB93" i="107" s="1"/>
  <c r="EC93" i="107" s="1"/>
  <c r="ED93" i="107" s="1"/>
  <c r="EE93" i="107" s="1"/>
  <c r="EF93" i="107" s="1"/>
  <c r="EG93" i="107" s="1"/>
  <c r="EH93" i="107" s="1"/>
  <c r="EI93" i="107" s="1"/>
  <c r="EJ93" i="107" s="1"/>
  <c r="EK93" i="107" s="1"/>
  <c r="EL93" i="107" s="1"/>
  <c r="EM93" i="107" s="1"/>
  <c r="EN93" i="107" s="1"/>
  <c r="EO93" i="107" s="1"/>
  <c r="EP93" i="107" s="1"/>
  <c r="EQ93" i="107" s="1"/>
  <c r="ER93" i="107" s="1"/>
  <c r="ES93" i="107" s="1"/>
  <c r="ET93" i="107" s="1"/>
  <c r="EU93" i="107" s="1"/>
  <c r="EV93" i="107" s="1"/>
  <c r="EW93" i="107" s="1"/>
  <c r="EX93" i="107" s="1"/>
  <c r="EY93" i="107" s="1"/>
  <c r="EZ93" i="107" s="1"/>
  <c r="FA93" i="107" s="1"/>
  <c r="FB93" i="107" s="1"/>
  <c r="FC93" i="107" s="1"/>
  <c r="FD93" i="107" s="1"/>
  <c r="FE93" i="107" s="1"/>
  <c r="FF93" i="107" s="1"/>
  <c r="FG93" i="107" s="1"/>
  <c r="FH93" i="107" s="1"/>
  <c r="FI93" i="107" s="1"/>
  <c r="FJ93" i="107" s="1"/>
  <c r="FK93" i="107" s="1"/>
  <c r="FL93" i="107" s="1"/>
  <c r="FM93" i="107" s="1"/>
  <c r="FN93" i="107" s="1"/>
  <c r="FO93" i="107" s="1"/>
  <c r="FP93" i="107" s="1"/>
  <c r="FQ93" i="107" s="1"/>
  <c r="FR93" i="107" s="1"/>
  <c r="FS93" i="107" s="1"/>
  <c r="FT93" i="107" s="1"/>
  <c r="FU93" i="107" s="1"/>
  <c r="FV93" i="107" s="1"/>
  <c r="FW93" i="107" s="1"/>
  <c r="FX93" i="107" s="1"/>
  <c r="FY93" i="107" s="1"/>
  <c r="FZ93" i="107" s="1"/>
  <c r="GA93" i="107" s="1"/>
  <c r="GB93" i="107" s="1"/>
  <c r="GC93" i="107" s="1"/>
  <c r="GD93" i="107" s="1"/>
  <c r="GE93" i="107" s="1"/>
  <c r="GF93" i="107" s="1"/>
  <c r="GG93" i="107" s="1"/>
  <c r="GH93" i="107" s="1"/>
  <c r="GI93" i="107" s="1"/>
  <c r="GJ93" i="107" s="1"/>
  <c r="GK93" i="107" s="1"/>
  <c r="GL93" i="107" s="1"/>
  <c r="GM93" i="107" s="1"/>
  <c r="GN93" i="107" s="1"/>
  <c r="GO93" i="107" s="1"/>
  <c r="GP93" i="107" s="1"/>
  <c r="GQ93" i="107" s="1"/>
  <c r="GR93" i="107" s="1"/>
  <c r="GS93" i="107" s="1"/>
  <c r="GT93" i="107" s="1"/>
  <c r="GU93" i="107" s="1"/>
  <c r="GV93" i="107" s="1"/>
  <c r="GW93" i="107" s="1"/>
  <c r="GX93" i="107" s="1"/>
  <c r="GY93" i="107" s="1"/>
  <c r="GZ93" i="107" s="1"/>
  <c r="HA93" i="107" s="1"/>
  <c r="HB93" i="107" s="1"/>
  <c r="HC93" i="107" s="1"/>
  <c r="HD93" i="107" s="1"/>
  <c r="HE93" i="107" s="1"/>
  <c r="HF93" i="107" s="1"/>
  <c r="HG93" i="107" s="1"/>
  <c r="HH93" i="107" s="1"/>
  <c r="HI93" i="107" s="1"/>
  <c r="HJ93" i="107" s="1"/>
  <c r="CL10" i="106"/>
  <c r="CL10" i="109"/>
  <c r="CL10" i="100"/>
  <c r="CL10" i="115"/>
  <c r="CL10" i="112"/>
  <c r="CL32" i="115"/>
  <c r="CL30" i="115" s="1"/>
  <c r="CO92" i="107"/>
  <c r="CQ90" i="107"/>
  <c r="EK21" i="107"/>
  <c r="EI24" i="107"/>
  <c r="EM19" i="107"/>
  <c r="EO12" i="107"/>
  <c r="C53" i="108"/>
  <c r="EQ10" i="107"/>
  <c r="CP92" i="107" l="1"/>
  <c r="CQ92" i="107" s="1"/>
  <c r="CR92" i="107" s="1"/>
  <c r="CS92" i="107" s="1"/>
  <c r="CT92" i="107" s="1"/>
  <c r="CU92" i="107" s="1"/>
  <c r="CL76" i="87"/>
  <c r="CL102" i="87"/>
  <c r="CL20" i="115"/>
  <c r="CL47" i="115"/>
  <c r="CL44" i="115"/>
  <c r="CL45" i="115"/>
  <c r="CM10" i="106"/>
  <c r="CM10" i="100"/>
  <c r="CM10" i="112"/>
  <c r="CM10" i="115"/>
  <c r="CM10" i="109"/>
  <c r="CM32" i="115"/>
  <c r="CM30" i="115" s="1"/>
  <c r="CN2" i="107"/>
  <c r="CM55" i="106" s="1"/>
  <c r="CR90" i="107"/>
  <c r="EP12" i="107"/>
  <c r="EJ24" i="107"/>
  <c r="AW56" i="106"/>
  <c r="E53" i="108"/>
  <c r="EL21" i="107"/>
  <c r="EN19" i="107"/>
  <c r="ER10" i="107"/>
  <c r="CN83" i="106" l="1"/>
  <c r="CN67" i="106" s="1"/>
  <c r="B94" i="107" s="1"/>
  <c r="CO94" i="107" s="1"/>
  <c r="CM76" i="87"/>
  <c r="CM102" i="87"/>
  <c r="CM44" i="115"/>
  <c r="CM45" i="115"/>
  <c r="CM47" i="115"/>
  <c r="CM20" i="115"/>
  <c r="CS90" i="107"/>
  <c r="CT90" i="107" s="1"/>
  <c r="CU90" i="107" s="1"/>
  <c r="CV90" i="107" s="1"/>
  <c r="CW90" i="107" s="1"/>
  <c r="CX90" i="107" s="1"/>
  <c r="CY90" i="107" s="1"/>
  <c r="CZ90" i="107" s="1"/>
  <c r="DA90" i="107" s="1"/>
  <c r="DB90" i="107" s="1"/>
  <c r="DC90" i="107" s="1"/>
  <c r="DD90" i="107" s="1"/>
  <c r="DE90" i="107" s="1"/>
  <c r="DF90" i="107" s="1"/>
  <c r="DG90" i="107" s="1"/>
  <c r="DH90" i="107" s="1"/>
  <c r="DI90" i="107" s="1"/>
  <c r="DJ90" i="107" s="1"/>
  <c r="DK90" i="107" s="1"/>
  <c r="DL90" i="107" s="1"/>
  <c r="DM90" i="107" s="1"/>
  <c r="DN90" i="107" s="1"/>
  <c r="DO90" i="107" s="1"/>
  <c r="DP90" i="107" s="1"/>
  <c r="DQ90" i="107" s="1"/>
  <c r="DR90" i="107" s="1"/>
  <c r="DS90" i="107" s="1"/>
  <c r="DT90" i="107" s="1"/>
  <c r="DU90" i="107" s="1"/>
  <c r="DV90" i="107" s="1"/>
  <c r="DW90" i="107" s="1"/>
  <c r="DX90" i="107" s="1"/>
  <c r="DY90" i="107" s="1"/>
  <c r="DZ90" i="107" s="1"/>
  <c r="EA90" i="107" s="1"/>
  <c r="EB90" i="107" s="1"/>
  <c r="EC90" i="107" s="1"/>
  <c r="ED90" i="107" s="1"/>
  <c r="EE90" i="107" s="1"/>
  <c r="EF90" i="107" s="1"/>
  <c r="EG90" i="107" s="1"/>
  <c r="EH90" i="107" s="1"/>
  <c r="EI90" i="107" s="1"/>
  <c r="EJ90" i="107" s="1"/>
  <c r="EK90" i="107" s="1"/>
  <c r="EL90" i="107" s="1"/>
  <c r="EM90" i="107" s="1"/>
  <c r="EN90" i="107" s="1"/>
  <c r="EO90" i="107" s="1"/>
  <c r="EP90" i="107" s="1"/>
  <c r="EQ90" i="107" s="1"/>
  <c r="ER90" i="107" s="1"/>
  <c r="ES90" i="107" s="1"/>
  <c r="ET90" i="107" s="1"/>
  <c r="EU90" i="107" s="1"/>
  <c r="EV90" i="107" s="1"/>
  <c r="EW90" i="107" s="1"/>
  <c r="EX90" i="107" s="1"/>
  <c r="EY90" i="107" s="1"/>
  <c r="EZ90" i="107" s="1"/>
  <c r="FA90" i="107" s="1"/>
  <c r="FB90" i="107" s="1"/>
  <c r="FC90" i="107" s="1"/>
  <c r="FD90" i="107" s="1"/>
  <c r="FE90" i="107" s="1"/>
  <c r="FF90" i="107" s="1"/>
  <c r="FG90" i="107" s="1"/>
  <c r="FH90" i="107" s="1"/>
  <c r="FI90" i="107" s="1"/>
  <c r="FJ90" i="107" s="1"/>
  <c r="FK90" i="107" s="1"/>
  <c r="FL90" i="107" s="1"/>
  <c r="FM90" i="107" s="1"/>
  <c r="FN90" i="107" s="1"/>
  <c r="FO90" i="107" s="1"/>
  <c r="FP90" i="107" s="1"/>
  <c r="FQ90" i="107" s="1"/>
  <c r="FR90" i="107" s="1"/>
  <c r="FS90" i="107" s="1"/>
  <c r="FT90" i="107" s="1"/>
  <c r="FU90" i="107" s="1"/>
  <c r="FV90" i="107" s="1"/>
  <c r="FW90" i="107" s="1"/>
  <c r="FX90" i="107" s="1"/>
  <c r="FY90" i="107" s="1"/>
  <c r="FZ90" i="107" s="1"/>
  <c r="GA90" i="107" s="1"/>
  <c r="GB90" i="107" s="1"/>
  <c r="GC90" i="107" s="1"/>
  <c r="GD90" i="107" s="1"/>
  <c r="GE90" i="107" s="1"/>
  <c r="GF90" i="107" s="1"/>
  <c r="GG90" i="107" s="1"/>
  <c r="GH90" i="107" s="1"/>
  <c r="GI90" i="107" s="1"/>
  <c r="GJ90" i="107" s="1"/>
  <c r="GK90" i="107" s="1"/>
  <c r="GL90" i="107" s="1"/>
  <c r="GM90" i="107" s="1"/>
  <c r="GN90" i="107" s="1"/>
  <c r="GO90" i="107" s="1"/>
  <c r="GP90" i="107" s="1"/>
  <c r="GQ90" i="107" s="1"/>
  <c r="GR90" i="107" s="1"/>
  <c r="GS90" i="107" s="1"/>
  <c r="GT90" i="107" s="1"/>
  <c r="GU90" i="107" s="1"/>
  <c r="GV90" i="107" s="1"/>
  <c r="GW90" i="107" s="1"/>
  <c r="GX90" i="107" s="1"/>
  <c r="GY90" i="107" s="1"/>
  <c r="GZ90" i="107" s="1"/>
  <c r="HA90" i="107" s="1"/>
  <c r="HB90" i="107" s="1"/>
  <c r="HC90" i="107" s="1"/>
  <c r="HD90" i="107" s="1"/>
  <c r="HE90" i="107" s="1"/>
  <c r="HF90" i="107" s="1"/>
  <c r="HG90" i="107" s="1"/>
  <c r="HH90" i="107" s="1"/>
  <c r="HI90" i="107" s="1"/>
  <c r="HJ90" i="107" s="1"/>
  <c r="CV92" i="107"/>
  <c r="CW92" i="107" s="1"/>
  <c r="CX92" i="107" s="1"/>
  <c r="CY92" i="107" s="1"/>
  <c r="CZ92" i="107" s="1"/>
  <c r="DA92" i="107" s="1"/>
  <c r="DB92" i="107" s="1"/>
  <c r="DC92" i="107" s="1"/>
  <c r="DD92" i="107" s="1"/>
  <c r="DE92" i="107" s="1"/>
  <c r="DF92" i="107" s="1"/>
  <c r="DG92" i="107" s="1"/>
  <c r="DH92" i="107" s="1"/>
  <c r="DI92" i="107" s="1"/>
  <c r="DJ92" i="107" s="1"/>
  <c r="DK92" i="107" s="1"/>
  <c r="DL92" i="107" s="1"/>
  <c r="DM92" i="107" s="1"/>
  <c r="DN92" i="107" s="1"/>
  <c r="DO92" i="107" s="1"/>
  <c r="DP92" i="107" s="1"/>
  <c r="DQ92" i="107" s="1"/>
  <c r="DR92" i="107" s="1"/>
  <c r="DS92" i="107" s="1"/>
  <c r="DT92" i="107" s="1"/>
  <c r="DU92" i="107" s="1"/>
  <c r="DV92" i="107" s="1"/>
  <c r="DW92" i="107" s="1"/>
  <c r="DX92" i="107" s="1"/>
  <c r="DY92" i="107" s="1"/>
  <c r="DZ92" i="107" s="1"/>
  <c r="EA92" i="107" s="1"/>
  <c r="EB92" i="107" s="1"/>
  <c r="EC92" i="107" s="1"/>
  <c r="ED92" i="107" s="1"/>
  <c r="EE92" i="107" s="1"/>
  <c r="EF92" i="107" s="1"/>
  <c r="EG92" i="107" s="1"/>
  <c r="EH92" i="107" s="1"/>
  <c r="EI92" i="107" s="1"/>
  <c r="EJ92" i="107" s="1"/>
  <c r="EK92" i="107" s="1"/>
  <c r="EL92" i="107" s="1"/>
  <c r="EM92" i="107" s="1"/>
  <c r="EN92" i="107" s="1"/>
  <c r="EO92" i="107" s="1"/>
  <c r="EP92" i="107" s="1"/>
  <c r="EQ92" i="107" s="1"/>
  <c r="ER92" i="107" s="1"/>
  <c r="ES92" i="107" s="1"/>
  <c r="ET92" i="107" s="1"/>
  <c r="EU92" i="107" s="1"/>
  <c r="EV92" i="107" s="1"/>
  <c r="EW92" i="107" s="1"/>
  <c r="EX92" i="107" s="1"/>
  <c r="EY92" i="107" s="1"/>
  <c r="EZ92" i="107" s="1"/>
  <c r="FA92" i="107" s="1"/>
  <c r="FB92" i="107" s="1"/>
  <c r="FC92" i="107" s="1"/>
  <c r="FD92" i="107" s="1"/>
  <c r="FE92" i="107" s="1"/>
  <c r="FF92" i="107" s="1"/>
  <c r="FG92" i="107" s="1"/>
  <c r="FH92" i="107" s="1"/>
  <c r="FI92" i="107" s="1"/>
  <c r="FJ92" i="107" s="1"/>
  <c r="FK92" i="107" s="1"/>
  <c r="FL92" i="107" s="1"/>
  <c r="FM92" i="107" s="1"/>
  <c r="FN92" i="107" s="1"/>
  <c r="FO92" i="107" s="1"/>
  <c r="FP92" i="107" s="1"/>
  <c r="FQ92" i="107" s="1"/>
  <c r="FR92" i="107" s="1"/>
  <c r="FS92" i="107" s="1"/>
  <c r="FT92" i="107" s="1"/>
  <c r="FU92" i="107" s="1"/>
  <c r="FV92" i="107" s="1"/>
  <c r="FW92" i="107" s="1"/>
  <c r="FX92" i="107" s="1"/>
  <c r="FY92" i="107" s="1"/>
  <c r="FZ92" i="107" s="1"/>
  <c r="GA92" i="107" s="1"/>
  <c r="GB92" i="107" s="1"/>
  <c r="GC92" i="107" s="1"/>
  <c r="GD92" i="107" s="1"/>
  <c r="GE92" i="107" s="1"/>
  <c r="GF92" i="107" s="1"/>
  <c r="GG92" i="107" s="1"/>
  <c r="GH92" i="107" s="1"/>
  <c r="GI92" i="107" s="1"/>
  <c r="GJ92" i="107" s="1"/>
  <c r="GK92" i="107" s="1"/>
  <c r="GL92" i="107" s="1"/>
  <c r="GM92" i="107" s="1"/>
  <c r="GN92" i="107" s="1"/>
  <c r="GO92" i="107" s="1"/>
  <c r="GP92" i="107" s="1"/>
  <c r="GQ92" i="107" s="1"/>
  <c r="GR92" i="107" s="1"/>
  <c r="GS92" i="107" s="1"/>
  <c r="GT92" i="107" s="1"/>
  <c r="GU92" i="107" s="1"/>
  <c r="GV92" i="107" s="1"/>
  <c r="GW92" i="107" s="1"/>
  <c r="GX92" i="107" s="1"/>
  <c r="GY92" i="107" s="1"/>
  <c r="GZ92" i="107" s="1"/>
  <c r="HA92" i="107" s="1"/>
  <c r="HB92" i="107" s="1"/>
  <c r="HC92" i="107" s="1"/>
  <c r="HD92" i="107" s="1"/>
  <c r="HE92" i="107" s="1"/>
  <c r="HF92" i="107" s="1"/>
  <c r="HG92" i="107" s="1"/>
  <c r="HH92" i="107" s="1"/>
  <c r="HI92" i="107" s="1"/>
  <c r="HJ92" i="107" s="1"/>
  <c r="EK24" i="107"/>
  <c r="EO19" i="107"/>
  <c r="AW95" i="106"/>
  <c r="F53" i="108"/>
  <c r="EM21" i="107"/>
  <c r="ES10" i="107"/>
  <c r="EQ12" i="107"/>
  <c r="CP94" i="107" l="1"/>
  <c r="CO2" i="107"/>
  <c r="CN55" i="106" s="1"/>
  <c r="CN10" i="109"/>
  <c r="CN10" i="106"/>
  <c r="CN32" i="115"/>
  <c r="CN30" i="115" s="1"/>
  <c r="CN10" i="112"/>
  <c r="CN10" i="100"/>
  <c r="CN10" i="115"/>
  <c r="ET10" i="107"/>
  <c r="C54" i="108"/>
  <c r="EP19" i="107"/>
  <c r="EN21" i="107"/>
  <c r="EL24" i="107"/>
  <c r="ER12" i="107"/>
  <c r="CO83" i="106" l="1"/>
  <c r="CO67" i="106" s="1"/>
  <c r="B95" i="107" s="1"/>
  <c r="CP95" i="107" s="1"/>
  <c r="CQ95" i="107" s="1"/>
  <c r="CR95" i="107" s="1"/>
  <c r="CS95" i="107" s="1"/>
  <c r="CT95" i="107" s="1"/>
  <c r="CU95" i="107" s="1"/>
  <c r="CV95" i="107" s="1"/>
  <c r="CW95" i="107" s="1"/>
  <c r="CX95" i="107" s="1"/>
  <c r="CY95" i="107" s="1"/>
  <c r="CZ95" i="107" s="1"/>
  <c r="DA95" i="107" s="1"/>
  <c r="DB95" i="107" s="1"/>
  <c r="DC95" i="107" s="1"/>
  <c r="DD95" i="107" s="1"/>
  <c r="DE95" i="107" s="1"/>
  <c r="DF95" i="107" s="1"/>
  <c r="DG95" i="107" s="1"/>
  <c r="DH95" i="107" s="1"/>
  <c r="DI95" i="107" s="1"/>
  <c r="DJ95" i="107" s="1"/>
  <c r="DK95" i="107" s="1"/>
  <c r="DL95" i="107" s="1"/>
  <c r="DM95" i="107" s="1"/>
  <c r="DN95" i="107" s="1"/>
  <c r="DO95" i="107" s="1"/>
  <c r="DP95" i="107" s="1"/>
  <c r="DQ95" i="107" s="1"/>
  <c r="DR95" i="107" s="1"/>
  <c r="DS95" i="107" s="1"/>
  <c r="DT95" i="107" s="1"/>
  <c r="DU95" i="107" s="1"/>
  <c r="DV95" i="107" s="1"/>
  <c r="DW95" i="107" s="1"/>
  <c r="DX95" i="107" s="1"/>
  <c r="DY95" i="107" s="1"/>
  <c r="DZ95" i="107" s="1"/>
  <c r="EA95" i="107" s="1"/>
  <c r="EB95" i="107" s="1"/>
  <c r="EC95" i="107" s="1"/>
  <c r="ED95" i="107" s="1"/>
  <c r="EE95" i="107" s="1"/>
  <c r="EF95" i="107" s="1"/>
  <c r="EG95" i="107" s="1"/>
  <c r="EH95" i="107" s="1"/>
  <c r="EI95" i="107" s="1"/>
  <c r="EJ95" i="107" s="1"/>
  <c r="EK95" i="107" s="1"/>
  <c r="EL95" i="107" s="1"/>
  <c r="EM95" i="107" s="1"/>
  <c r="EN95" i="107" s="1"/>
  <c r="EO95" i="107" s="1"/>
  <c r="EP95" i="107" s="1"/>
  <c r="EQ95" i="107" s="1"/>
  <c r="ER95" i="107" s="1"/>
  <c r="ES95" i="107" s="1"/>
  <c r="ET95" i="107" s="1"/>
  <c r="EU95" i="107" s="1"/>
  <c r="EV95" i="107" s="1"/>
  <c r="EW95" i="107" s="1"/>
  <c r="EX95" i="107" s="1"/>
  <c r="EY95" i="107" s="1"/>
  <c r="EZ95" i="107" s="1"/>
  <c r="FA95" i="107" s="1"/>
  <c r="FB95" i="107" s="1"/>
  <c r="FC95" i="107" s="1"/>
  <c r="FD95" i="107" s="1"/>
  <c r="FE95" i="107" s="1"/>
  <c r="FF95" i="107" s="1"/>
  <c r="FG95" i="107" s="1"/>
  <c r="FH95" i="107" s="1"/>
  <c r="FI95" i="107" s="1"/>
  <c r="FJ95" i="107" s="1"/>
  <c r="FK95" i="107" s="1"/>
  <c r="FL95" i="107" s="1"/>
  <c r="FM95" i="107" s="1"/>
  <c r="FN95" i="107" s="1"/>
  <c r="FO95" i="107" s="1"/>
  <c r="FP95" i="107" s="1"/>
  <c r="FQ95" i="107" s="1"/>
  <c r="FR95" i="107" s="1"/>
  <c r="FS95" i="107" s="1"/>
  <c r="FT95" i="107" s="1"/>
  <c r="FU95" i="107" s="1"/>
  <c r="FV95" i="107" s="1"/>
  <c r="FW95" i="107" s="1"/>
  <c r="FX95" i="107" s="1"/>
  <c r="FY95" i="107" s="1"/>
  <c r="FZ95" i="107" s="1"/>
  <c r="GA95" i="107" s="1"/>
  <c r="GB95" i="107" s="1"/>
  <c r="GC95" i="107" s="1"/>
  <c r="GD95" i="107" s="1"/>
  <c r="GE95" i="107" s="1"/>
  <c r="GF95" i="107" s="1"/>
  <c r="GG95" i="107" s="1"/>
  <c r="GH95" i="107" s="1"/>
  <c r="GI95" i="107" s="1"/>
  <c r="GJ95" i="107" s="1"/>
  <c r="GK95" i="107" s="1"/>
  <c r="GL95" i="107" s="1"/>
  <c r="GM95" i="107" s="1"/>
  <c r="GN95" i="107" s="1"/>
  <c r="GO95" i="107" s="1"/>
  <c r="GP95" i="107" s="1"/>
  <c r="GQ95" i="107" s="1"/>
  <c r="GR95" i="107" s="1"/>
  <c r="GS95" i="107" s="1"/>
  <c r="GT95" i="107" s="1"/>
  <c r="GU95" i="107" s="1"/>
  <c r="GV95" i="107" s="1"/>
  <c r="GW95" i="107" s="1"/>
  <c r="GX95" i="107" s="1"/>
  <c r="GY95" i="107" s="1"/>
  <c r="GZ95" i="107" s="1"/>
  <c r="HA95" i="107" s="1"/>
  <c r="HB95" i="107" s="1"/>
  <c r="HC95" i="107" s="1"/>
  <c r="HD95" i="107" s="1"/>
  <c r="HE95" i="107" s="1"/>
  <c r="HF95" i="107" s="1"/>
  <c r="HG95" i="107" s="1"/>
  <c r="HH95" i="107" s="1"/>
  <c r="HI95" i="107" s="1"/>
  <c r="HJ95" i="107" s="1"/>
  <c r="CN20" i="115"/>
  <c r="CN47" i="115"/>
  <c r="CN45" i="115"/>
  <c r="CN44" i="115"/>
  <c r="CO10" i="106"/>
  <c r="CO10" i="112"/>
  <c r="CO32" i="115"/>
  <c r="CO30" i="115" s="1"/>
  <c r="CO10" i="109"/>
  <c r="CO10" i="115"/>
  <c r="CO10" i="100"/>
  <c r="CN102" i="87"/>
  <c r="CN76" i="87"/>
  <c r="CQ94" i="107"/>
  <c r="CP2" i="107"/>
  <c r="CO55" i="106" s="1"/>
  <c r="EO21" i="107"/>
  <c r="EM24" i="107"/>
  <c r="EQ19" i="107"/>
  <c r="ES12" i="107"/>
  <c r="EU10" i="107"/>
  <c r="E54" i="108"/>
  <c r="AX56" i="106"/>
  <c r="CR94" i="107" l="1"/>
  <c r="CO76" i="87"/>
  <c r="CO102" i="87"/>
  <c r="CO44" i="115"/>
  <c r="CO45" i="115"/>
  <c r="CO20" i="115"/>
  <c r="CO47" i="115"/>
  <c r="CP83" i="106"/>
  <c r="CP67" i="106" s="1"/>
  <c r="B96" i="107" s="1"/>
  <c r="CQ96" i="107" s="1"/>
  <c r="CR96" i="107" s="1"/>
  <c r="CS96" i="107" s="1"/>
  <c r="CT96" i="107" s="1"/>
  <c r="CU96" i="107" s="1"/>
  <c r="CV96" i="107" s="1"/>
  <c r="CW96" i="107" s="1"/>
  <c r="CX96" i="107" s="1"/>
  <c r="CY96" i="107" s="1"/>
  <c r="CZ96" i="107" s="1"/>
  <c r="DA96" i="107" s="1"/>
  <c r="DB96" i="107" s="1"/>
  <c r="DC96" i="107" s="1"/>
  <c r="DD96" i="107" s="1"/>
  <c r="DE96" i="107" s="1"/>
  <c r="DF96" i="107" s="1"/>
  <c r="DG96" i="107" s="1"/>
  <c r="DH96" i="107" s="1"/>
  <c r="DI96" i="107" s="1"/>
  <c r="DJ96" i="107" s="1"/>
  <c r="DK96" i="107" s="1"/>
  <c r="DL96" i="107" s="1"/>
  <c r="DM96" i="107" s="1"/>
  <c r="DN96" i="107" s="1"/>
  <c r="DO96" i="107" s="1"/>
  <c r="DP96" i="107" s="1"/>
  <c r="DQ96" i="107" s="1"/>
  <c r="DR96" i="107" s="1"/>
  <c r="DS96" i="107" s="1"/>
  <c r="DT96" i="107" s="1"/>
  <c r="DU96" i="107" s="1"/>
  <c r="DV96" i="107" s="1"/>
  <c r="DW96" i="107" s="1"/>
  <c r="DX96" i="107" s="1"/>
  <c r="DY96" i="107" s="1"/>
  <c r="DZ96" i="107" s="1"/>
  <c r="EA96" i="107" s="1"/>
  <c r="EB96" i="107" s="1"/>
  <c r="EC96" i="107" s="1"/>
  <c r="ED96" i="107" s="1"/>
  <c r="EE96" i="107" s="1"/>
  <c r="EF96" i="107" s="1"/>
  <c r="EG96" i="107" s="1"/>
  <c r="EH96" i="107" s="1"/>
  <c r="EI96" i="107" s="1"/>
  <c r="EJ96" i="107" s="1"/>
  <c r="EK96" i="107" s="1"/>
  <c r="EL96" i="107" s="1"/>
  <c r="EM96" i="107" s="1"/>
  <c r="EN96" i="107" s="1"/>
  <c r="EO96" i="107" s="1"/>
  <c r="EP96" i="107" s="1"/>
  <c r="EQ96" i="107" s="1"/>
  <c r="ER96" i="107" s="1"/>
  <c r="ES96" i="107" s="1"/>
  <c r="ET96" i="107" s="1"/>
  <c r="EU96" i="107" s="1"/>
  <c r="EV96" i="107" s="1"/>
  <c r="EW96" i="107" s="1"/>
  <c r="EX96" i="107" s="1"/>
  <c r="EY96" i="107" s="1"/>
  <c r="EZ96" i="107" s="1"/>
  <c r="FA96" i="107" s="1"/>
  <c r="FB96" i="107" s="1"/>
  <c r="FC96" i="107" s="1"/>
  <c r="FD96" i="107" s="1"/>
  <c r="FE96" i="107" s="1"/>
  <c r="FF96" i="107" s="1"/>
  <c r="FG96" i="107" s="1"/>
  <c r="FH96" i="107" s="1"/>
  <c r="FI96" i="107" s="1"/>
  <c r="FJ96" i="107" s="1"/>
  <c r="FK96" i="107" s="1"/>
  <c r="FL96" i="107" s="1"/>
  <c r="FM96" i="107" s="1"/>
  <c r="FN96" i="107" s="1"/>
  <c r="FO96" i="107" s="1"/>
  <c r="FP96" i="107" s="1"/>
  <c r="FQ96" i="107" s="1"/>
  <c r="FR96" i="107" s="1"/>
  <c r="FS96" i="107" s="1"/>
  <c r="FT96" i="107" s="1"/>
  <c r="FU96" i="107" s="1"/>
  <c r="FV96" i="107" s="1"/>
  <c r="FW96" i="107" s="1"/>
  <c r="FX96" i="107" s="1"/>
  <c r="FY96" i="107" s="1"/>
  <c r="FZ96" i="107" s="1"/>
  <c r="GA96" i="107" s="1"/>
  <c r="GB96" i="107" s="1"/>
  <c r="GC96" i="107" s="1"/>
  <c r="GD96" i="107" s="1"/>
  <c r="GE96" i="107" s="1"/>
  <c r="GF96" i="107" s="1"/>
  <c r="GG96" i="107" s="1"/>
  <c r="GH96" i="107" s="1"/>
  <c r="GI96" i="107" s="1"/>
  <c r="GJ96" i="107" s="1"/>
  <c r="GK96" i="107" s="1"/>
  <c r="GL96" i="107" s="1"/>
  <c r="GM96" i="107" s="1"/>
  <c r="GN96" i="107" s="1"/>
  <c r="GO96" i="107" s="1"/>
  <c r="GP96" i="107" s="1"/>
  <c r="GQ96" i="107" s="1"/>
  <c r="GR96" i="107" s="1"/>
  <c r="GS96" i="107" s="1"/>
  <c r="GT96" i="107" s="1"/>
  <c r="GU96" i="107" s="1"/>
  <c r="GV96" i="107" s="1"/>
  <c r="GW96" i="107" s="1"/>
  <c r="GX96" i="107" s="1"/>
  <c r="GY96" i="107" s="1"/>
  <c r="GZ96" i="107" s="1"/>
  <c r="HA96" i="107" s="1"/>
  <c r="HB96" i="107" s="1"/>
  <c r="HC96" i="107" s="1"/>
  <c r="HD96" i="107" s="1"/>
  <c r="HE96" i="107" s="1"/>
  <c r="HF96" i="107" s="1"/>
  <c r="HG96" i="107" s="1"/>
  <c r="HH96" i="107" s="1"/>
  <c r="HI96" i="107" s="1"/>
  <c r="HJ96" i="107" s="1"/>
  <c r="EV10" i="107"/>
  <c r="ET12" i="107"/>
  <c r="AX95" i="106"/>
  <c r="F54" i="108"/>
  <c r="EN24" i="107"/>
  <c r="EP21" i="107"/>
  <c r="ER19" i="107"/>
  <c r="CP10" i="112" l="1"/>
  <c r="CP10" i="100"/>
  <c r="CP10" i="106"/>
  <c r="CP10" i="109"/>
  <c r="CP10" i="115"/>
  <c r="CP32" i="115"/>
  <c r="CP30" i="115" s="1"/>
  <c r="CQ2" i="107"/>
  <c r="CP55" i="106" s="1"/>
  <c r="CS94" i="107"/>
  <c r="EQ21" i="107"/>
  <c r="C55" i="108"/>
  <c r="EU12" i="107"/>
  <c r="EO24" i="107"/>
  <c r="ES19" i="107"/>
  <c r="EW10" i="107"/>
  <c r="CQ83" i="106" l="1"/>
  <c r="CQ67" i="106" s="1"/>
  <c r="B97" i="107" s="1"/>
  <c r="CR97" i="107" s="1"/>
  <c r="CS97" i="107" s="1"/>
  <c r="CT97" i="107" s="1"/>
  <c r="CU97" i="107" s="1"/>
  <c r="CV97" i="107" s="1"/>
  <c r="CW97" i="107" s="1"/>
  <c r="CX97" i="107" s="1"/>
  <c r="CY97" i="107" s="1"/>
  <c r="CZ97" i="107" s="1"/>
  <c r="DA97" i="107" s="1"/>
  <c r="DB97" i="107" s="1"/>
  <c r="DC97" i="107" s="1"/>
  <c r="DD97" i="107" s="1"/>
  <c r="DE97" i="107" s="1"/>
  <c r="DF97" i="107" s="1"/>
  <c r="DG97" i="107" s="1"/>
  <c r="DH97" i="107" s="1"/>
  <c r="DI97" i="107" s="1"/>
  <c r="DJ97" i="107" s="1"/>
  <c r="DK97" i="107" s="1"/>
  <c r="DL97" i="107" s="1"/>
  <c r="DM97" i="107" s="1"/>
  <c r="DN97" i="107" s="1"/>
  <c r="DO97" i="107" s="1"/>
  <c r="DP97" i="107" s="1"/>
  <c r="DQ97" i="107" s="1"/>
  <c r="DR97" i="107" s="1"/>
  <c r="DS97" i="107" s="1"/>
  <c r="DT97" i="107" s="1"/>
  <c r="DU97" i="107" s="1"/>
  <c r="DV97" i="107" s="1"/>
  <c r="DW97" i="107" s="1"/>
  <c r="DX97" i="107" s="1"/>
  <c r="DY97" i="107" s="1"/>
  <c r="DZ97" i="107" s="1"/>
  <c r="EA97" i="107" s="1"/>
  <c r="EB97" i="107" s="1"/>
  <c r="EC97" i="107" s="1"/>
  <c r="ED97" i="107" s="1"/>
  <c r="EE97" i="107" s="1"/>
  <c r="EF97" i="107" s="1"/>
  <c r="EG97" i="107" s="1"/>
  <c r="EH97" i="107" s="1"/>
  <c r="EI97" i="107" s="1"/>
  <c r="EJ97" i="107" s="1"/>
  <c r="EK97" i="107" s="1"/>
  <c r="EL97" i="107" s="1"/>
  <c r="EM97" i="107" s="1"/>
  <c r="EN97" i="107" s="1"/>
  <c r="EO97" i="107" s="1"/>
  <c r="EP97" i="107" s="1"/>
  <c r="EQ97" i="107" s="1"/>
  <c r="ER97" i="107" s="1"/>
  <c r="ES97" i="107" s="1"/>
  <c r="ET97" i="107" s="1"/>
  <c r="EU97" i="107" s="1"/>
  <c r="EV97" i="107" s="1"/>
  <c r="EW97" i="107" s="1"/>
  <c r="EX97" i="107" s="1"/>
  <c r="EY97" i="107" s="1"/>
  <c r="EZ97" i="107" s="1"/>
  <c r="FA97" i="107" s="1"/>
  <c r="FB97" i="107" s="1"/>
  <c r="FC97" i="107" s="1"/>
  <c r="FD97" i="107" s="1"/>
  <c r="FE97" i="107" s="1"/>
  <c r="FF97" i="107" s="1"/>
  <c r="FG97" i="107" s="1"/>
  <c r="FH97" i="107" s="1"/>
  <c r="FI97" i="107" s="1"/>
  <c r="FJ97" i="107" s="1"/>
  <c r="FK97" i="107" s="1"/>
  <c r="FL97" i="107" s="1"/>
  <c r="FM97" i="107" s="1"/>
  <c r="FN97" i="107" s="1"/>
  <c r="FO97" i="107" s="1"/>
  <c r="FP97" i="107" s="1"/>
  <c r="FQ97" i="107" s="1"/>
  <c r="FR97" i="107" s="1"/>
  <c r="FS97" i="107" s="1"/>
  <c r="FT97" i="107" s="1"/>
  <c r="FU97" i="107" s="1"/>
  <c r="FV97" i="107" s="1"/>
  <c r="FW97" i="107" s="1"/>
  <c r="FX97" i="107" s="1"/>
  <c r="FY97" i="107" s="1"/>
  <c r="FZ97" i="107" s="1"/>
  <c r="GA97" i="107" s="1"/>
  <c r="GB97" i="107" s="1"/>
  <c r="GC97" i="107" s="1"/>
  <c r="GD97" i="107" s="1"/>
  <c r="GE97" i="107" s="1"/>
  <c r="GF97" i="107" s="1"/>
  <c r="GG97" i="107" s="1"/>
  <c r="GH97" i="107" s="1"/>
  <c r="GI97" i="107" s="1"/>
  <c r="GJ97" i="107" s="1"/>
  <c r="GK97" i="107" s="1"/>
  <c r="GL97" i="107" s="1"/>
  <c r="GM97" i="107" s="1"/>
  <c r="GN97" i="107" s="1"/>
  <c r="GO97" i="107" s="1"/>
  <c r="GP97" i="107" s="1"/>
  <c r="GQ97" i="107" s="1"/>
  <c r="GR97" i="107" s="1"/>
  <c r="GS97" i="107" s="1"/>
  <c r="GT97" i="107" s="1"/>
  <c r="GU97" i="107" s="1"/>
  <c r="GV97" i="107" s="1"/>
  <c r="GW97" i="107" s="1"/>
  <c r="GX97" i="107" s="1"/>
  <c r="GY97" i="107" s="1"/>
  <c r="GZ97" i="107" s="1"/>
  <c r="HA97" i="107" s="1"/>
  <c r="HB97" i="107" s="1"/>
  <c r="HC97" i="107" s="1"/>
  <c r="HD97" i="107" s="1"/>
  <c r="HE97" i="107" s="1"/>
  <c r="HF97" i="107" s="1"/>
  <c r="HG97" i="107" s="1"/>
  <c r="HH97" i="107" s="1"/>
  <c r="HI97" i="107" s="1"/>
  <c r="HJ97" i="107" s="1"/>
  <c r="CP47" i="115"/>
  <c r="CP20" i="115"/>
  <c r="CT94" i="107"/>
  <c r="CP102" i="87"/>
  <c r="CP76" i="87"/>
  <c r="CP45" i="115"/>
  <c r="CP44" i="115"/>
  <c r="CQ10" i="115"/>
  <c r="CQ10" i="106"/>
  <c r="CQ10" i="100"/>
  <c r="CQ32" i="115"/>
  <c r="CQ30" i="115" s="1"/>
  <c r="CQ10" i="109"/>
  <c r="CQ10" i="112"/>
  <c r="ET19" i="107"/>
  <c r="E55" i="108"/>
  <c r="AY56" i="106"/>
  <c r="EP24" i="107"/>
  <c r="EV12" i="107"/>
  <c r="ER21" i="107"/>
  <c r="EX10" i="107"/>
  <c r="CR2" i="107" l="1"/>
  <c r="CQ55" i="106" s="1"/>
  <c r="CQ20" i="115"/>
  <c r="CQ47" i="115"/>
  <c r="CU94" i="107"/>
  <c r="CV94" i="107" s="1"/>
  <c r="CW94" i="107" s="1"/>
  <c r="CX94" i="107" s="1"/>
  <c r="CY94" i="107" s="1"/>
  <c r="CZ94" i="107" s="1"/>
  <c r="DA94" i="107" s="1"/>
  <c r="DB94" i="107" s="1"/>
  <c r="DC94" i="107" s="1"/>
  <c r="DD94" i="107" s="1"/>
  <c r="DE94" i="107" s="1"/>
  <c r="DF94" i="107" s="1"/>
  <c r="DG94" i="107" s="1"/>
  <c r="DH94" i="107" s="1"/>
  <c r="DI94" i="107" s="1"/>
  <c r="DJ94" i="107" s="1"/>
  <c r="DK94" i="107" s="1"/>
  <c r="DL94" i="107" s="1"/>
  <c r="DM94" i="107" s="1"/>
  <c r="DN94" i="107" s="1"/>
  <c r="DO94" i="107" s="1"/>
  <c r="DP94" i="107" s="1"/>
  <c r="DQ94" i="107" s="1"/>
  <c r="DR94" i="107" s="1"/>
  <c r="DS94" i="107" s="1"/>
  <c r="DT94" i="107" s="1"/>
  <c r="DU94" i="107" s="1"/>
  <c r="DV94" i="107" s="1"/>
  <c r="DW94" i="107" s="1"/>
  <c r="DX94" i="107" s="1"/>
  <c r="DY94" i="107" s="1"/>
  <c r="DZ94" i="107" s="1"/>
  <c r="EA94" i="107" s="1"/>
  <c r="EB94" i="107" s="1"/>
  <c r="EC94" i="107" s="1"/>
  <c r="ED94" i="107" s="1"/>
  <c r="EE94" i="107" s="1"/>
  <c r="EF94" i="107" s="1"/>
  <c r="EG94" i="107" s="1"/>
  <c r="EH94" i="107" s="1"/>
  <c r="EI94" i="107" s="1"/>
  <c r="EJ94" i="107" s="1"/>
  <c r="EK94" i="107" s="1"/>
  <c r="EL94" i="107" s="1"/>
  <c r="EM94" i="107" s="1"/>
  <c r="EN94" i="107" s="1"/>
  <c r="EO94" i="107" s="1"/>
  <c r="EP94" i="107" s="1"/>
  <c r="EQ94" i="107" s="1"/>
  <c r="ER94" i="107" s="1"/>
  <c r="ES94" i="107" s="1"/>
  <c r="ET94" i="107" s="1"/>
  <c r="EU94" i="107" s="1"/>
  <c r="EV94" i="107" s="1"/>
  <c r="EW94" i="107" s="1"/>
  <c r="EX94" i="107" s="1"/>
  <c r="EY94" i="107" s="1"/>
  <c r="EZ94" i="107" s="1"/>
  <c r="FA94" i="107" s="1"/>
  <c r="FB94" i="107" s="1"/>
  <c r="FC94" i="107" s="1"/>
  <c r="FD94" i="107" s="1"/>
  <c r="FE94" i="107" s="1"/>
  <c r="FF94" i="107" s="1"/>
  <c r="FG94" i="107" s="1"/>
  <c r="FH94" i="107" s="1"/>
  <c r="FI94" i="107" s="1"/>
  <c r="FJ94" i="107" s="1"/>
  <c r="FK94" i="107" s="1"/>
  <c r="FL94" i="107" s="1"/>
  <c r="FM94" i="107" s="1"/>
  <c r="FN94" i="107" s="1"/>
  <c r="FO94" i="107" s="1"/>
  <c r="FP94" i="107" s="1"/>
  <c r="FQ94" i="107" s="1"/>
  <c r="FR94" i="107" s="1"/>
  <c r="FS94" i="107" s="1"/>
  <c r="FT94" i="107" s="1"/>
  <c r="FU94" i="107" s="1"/>
  <c r="FV94" i="107" s="1"/>
  <c r="FW94" i="107" s="1"/>
  <c r="FX94" i="107" s="1"/>
  <c r="FY94" i="107" s="1"/>
  <c r="FZ94" i="107" s="1"/>
  <c r="GA94" i="107" s="1"/>
  <c r="GB94" i="107" s="1"/>
  <c r="GC94" i="107" s="1"/>
  <c r="GD94" i="107" s="1"/>
  <c r="GE94" i="107" s="1"/>
  <c r="GF94" i="107" s="1"/>
  <c r="GG94" i="107" s="1"/>
  <c r="GH94" i="107" s="1"/>
  <c r="GI94" i="107" s="1"/>
  <c r="GJ94" i="107" s="1"/>
  <c r="GK94" i="107" s="1"/>
  <c r="GL94" i="107" s="1"/>
  <c r="GM94" i="107" s="1"/>
  <c r="GN94" i="107" s="1"/>
  <c r="GO94" i="107" s="1"/>
  <c r="GP94" i="107" s="1"/>
  <c r="GQ94" i="107" s="1"/>
  <c r="GR94" i="107" s="1"/>
  <c r="GS94" i="107" s="1"/>
  <c r="GT94" i="107" s="1"/>
  <c r="GU94" i="107" s="1"/>
  <c r="GV94" i="107" s="1"/>
  <c r="GW94" i="107" s="1"/>
  <c r="GX94" i="107" s="1"/>
  <c r="GY94" i="107" s="1"/>
  <c r="GZ94" i="107" s="1"/>
  <c r="HA94" i="107" s="1"/>
  <c r="HB94" i="107" s="1"/>
  <c r="HC94" i="107" s="1"/>
  <c r="HD94" i="107" s="1"/>
  <c r="HE94" i="107" s="1"/>
  <c r="HF94" i="107" s="1"/>
  <c r="HG94" i="107" s="1"/>
  <c r="HH94" i="107" s="1"/>
  <c r="HI94" i="107" s="1"/>
  <c r="HJ94" i="107" s="1"/>
  <c r="CQ76" i="87"/>
  <c r="CQ102" i="87"/>
  <c r="CQ44" i="115"/>
  <c r="CQ45" i="115"/>
  <c r="CR83" i="106"/>
  <c r="CR67" i="106" s="1"/>
  <c r="B98" i="107" s="1"/>
  <c r="CS98" i="107" s="1"/>
  <c r="EU19" i="107"/>
  <c r="EW12" i="107"/>
  <c r="AY95" i="106"/>
  <c r="F55" i="108"/>
  <c r="EQ24" i="107"/>
  <c r="EY10" i="107"/>
  <c r="ES21" i="107"/>
  <c r="CT98" i="107" l="1"/>
  <c r="CS2" i="107"/>
  <c r="CR55" i="106" s="1"/>
  <c r="CR10" i="100"/>
  <c r="CR10" i="115"/>
  <c r="CR10" i="106"/>
  <c r="CR10" i="109"/>
  <c r="CR10" i="112"/>
  <c r="CR32" i="115"/>
  <c r="CR30" i="115" s="1"/>
  <c r="C56" i="108"/>
  <c r="ET21" i="107"/>
  <c r="ER24" i="107"/>
  <c r="EV19" i="107"/>
  <c r="EZ10" i="107"/>
  <c r="EX12" i="107"/>
  <c r="CS83" i="106" l="1"/>
  <c r="CS67" i="106" s="1"/>
  <c r="B99" i="107" s="1"/>
  <c r="CT99" i="107" s="1"/>
  <c r="CU99" i="107" s="1"/>
  <c r="CV99" i="107" s="1"/>
  <c r="CW99" i="107" s="1"/>
  <c r="CX99" i="107" s="1"/>
  <c r="CY99" i="107" s="1"/>
  <c r="CZ99" i="107" s="1"/>
  <c r="DA99" i="107" s="1"/>
  <c r="DB99" i="107" s="1"/>
  <c r="DC99" i="107" s="1"/>
  <c r="DD99" i="107" s="1"/>
  <c r="DE99" i="107" s="1"/>
  <c r="DF99" i="107" s="1"/>
  <c r="DG99" i="107" s="1"/>
  <c r="DH99" i="107" s="1"/>
  <c r="DI99" i="107" s="1"/>
  <c r="DJ99" i="107" s="1"/>
  <c r="DK99" i="107" s="1"/>
  <c r="DL99" i="107" s="1"/>
  <c r="DM99" i="107" s="1"/>
  <c r="DN99" i="107" s="1"/>
  <c r="DO99" i="107" s="1"/>
  <c r="DP99" i="107" s="1"/>
  <c r="DQ99" i="107" s="1"/>
  <c r="DR99" i="107" s="1"/>
  <c r="DS99" i="107" s="1"/>
  <c r="DT99" i="107" s="1"/>
  <c r="DU99" i="107" s="1"/>
  <c r="DV99" i="107" s="1"/>
  <c r="DW99" i="107" s="1"/>
  <c r="DX99" i="107" s="1"/>
  <c r="DY99" i="107" s="1"/>
  <c r="DZ99" i="107" s="1"/>
  <c r="EA99" i="107" s="1"/>
  <c r="EB99" i="107" s="1"/>
  <c r="EC99" i="107" s="1"/>
  <c r="ED99" i="107" s="1"/>
  <c r="EE99" i="107" s="1"/>
  <c r="EF99" i="107" s="1"/>
  <c r="EG99" i="107" s="1"/>
  <c r="EH99" i="107" s="1"/>
  <c r="EI99" i="107" s="1"/>
  <c r="EJ99" i="107" s="1"/>
  <c r="EK99" i="107" s="1"/>
  <c r="EL99" i="107" s="1"/>
  <c r="EM99" i="107" s="1"/>
  <c r="EN99" i="107" s="1"/>
  <c r="EO99" i="107" s="1"/>
  <c r="EP99" i="107" s="1"/>
  <c r="EQ99" i="107" s="1"/>
  <c r="ER99" i="107" s="1"/>
  <c r="ES99" i="107" s="1"/>
  <c r="ET99" i="107" s="1"/>
  <c r="EU99" i="107" s="1"/>
  <c r="EV99" i="107" s="1"/>
  <c r="EW99" i="107" s="1"/>
  <c r="EX99" i="107" s="1"/>
  <c r="EY99" i="107" s="1"/>
  <c r="EZ99" i="107" s="1"/>
  <c r="FA99" i="107" s="1"/>
  <c r="FB99" i="107" s="1"/>
  <c r="FC99" i="107" s="1"/>
  <c r="FD99" i="107" s="1"/>
  <c r="FE99" i="107" s="1"/>
  <c r="FF99" i="107" s="1"/>
  <c r="FG99" i="107" s="1"/>
  <c r="FH99" i="107" s="1"/>
  <c r="FI99" i="107" s="1"/>
  <c r="FJ99" i="107" s="1"/>
  <c r="FK99" i="107" s="1"/>
  <c r="FL99" i="107" s="1"/>
  <c r="FM99" i="107" s="1"/>
  <c r="FN99" i="107" s="1"/>
  <c r="FO99" i="107" s="1"/>
  <c r="FP99" i="107" s="1"/>
  <c r="FQ99" i="107" s="1"/>
  <c r="FR99" i="107" s="1"/>
  <c r="FS99" i="107" s="1"/>
  <c r="FT99" i="107" s="1"/>
  <c r="FU99" i="107" s="1"/>
  <c r="FV99" i="107" s="1"/>
  <c r="FW99" i="107" s="1"/>
  <c r="FX99" i="107" s="1"/>
  <c r="FY99" i="107" s="1"/>
  <c r="FZ99" i="107" s="1"/>
  <c r="GA99" i="107" s="1"/>
  <c r="GB99" i="107" s="1"/>
  <c r="GC99" i="107" s="1"/>
  <c r="GD99" i="107" s="1"/>
  <c r="GE99" i="107" s="1"/>
  <c r="GF99" i="107" s="1"/>
  <c r="GG99" i="107" s="1"/>
  <c r="GH99" i="107" s="1"/>
  <c r="GI99" i="107" s="1"/>
  <c r="GJ99" i="107" s="1"/>
  <c r="GK99" i="107" s="1"/>
  <c r="GL99" i="107" s="1"/>
  <c r="GM99" i="107" s="1"/>
  <c r="GN99" i="107" s="1"/>
  <c r="GO99" i="107" s="1"/>
  <c r="GP99" i="107" s="1"/>
  <c r="GQ99" i="107" s="1"/>
  <c r="GR99" i="107" s="1"/>
  <c r="GS99" i="107" s="1"/>
  <c r="GT99" i="107" s="1"/>
  <c r="GU99" i="107" s="1"/>
  <c r="GV99" i="107" s="1"/>
  <c r="GW99" i="107" s="1"/>
  <c r="GX99" i="107" s="1"/>
  <c r="GY99" i="107" s="1"/>
  <c r="GZ99" i="107" s="1"/>
  <c r="HA99" i="107" s="1"/>
  <c r="HB99" i="107" s="1"/>
  <c r="HC99" i="107" s="1"/>
  <c r="HD99" i="107" s="1"/>
  <c r="HE99" i="107" s="1"/>
  <c r="HF99" i="107" s="1"/>
  <c r="HG99" i="107" s="1"/>
  <c r="HH99" i="107" s="1"/>
  <c r="HI99" i="107" s="1"/>
  <c r="HJ99" i="107" s="1"/>
  <c r="CR102" i="87"/>
  <c r="CR76" i="87"/>
  <c r="CR45" i="115"/>
  <c r="CR44" i="115"/>
  <c r="CR20" i="115"/>
  <c r="CR47" i="115"/>
  <c r="CU98" i="107"/>
  <c r="EU21" i="107"/>
  <c r="EY12" i="107"/>
  <c r="EW19" i="107"/>
  <c r="FA10" i="107"/>
  <c r="AZ56" i="106"/>
  <c r="E56" i="108"/>
  <c r="ES24" i="107"/>
  <c r="CT2" i="107" l="1"/>
  <c r="CS55" i="106" s="1"/>
  <c r="CT83" i="106"/>
  <c r="CT67" i="106" s="1"/>
  <c r="B100" i="107" s="1"/>
  <c r="CU100" i="107" s="1"/>
  <c r="CV100" i="107" s="1"/>
  <c r="CW100" i="107" s="1"/>
  <c r="CX100" i="107" s="1"/>
  <c r="CY100" i="107" s="1"/>
  <c r="CZ100" i="107" s="1"/>
  <c r="DA100" i="107" s="1"/>
  <c r="DB100" i="107" s="1"/>
  <c r="DC100" i="107" s="1"/>
  <c r="DD100" i="107" s="1"/>
  <c r="DE100" i="107" s="1"/>
  <c r="DF100" i="107" s="1"/>
  <c r="DG100" i="107" s="1"/>
  <c r="DH100" i="107" s="1"/>
  <c r="DI100" i="107" s="1"/>
  <c r="DJ100" i="107" s="1"/>
  <c r="DK100" i="107" s="1"/>
  <c r="DL100" i="107" s="1"/>
  <c r="DM100" i="107" s="1"/>
  <c r="DN100" i="107" s="1"/>
  <c r="DO100" i="107" s="1"/>
  <c r="DP100" i="107" s="1"/>
  <c r="DQ100" i="107" s="1"/>
  <c r="DR100" i="107" s="1"/>
  <c r="DS100" i="107" s="1"/>
  <c r="DT100" i="107" s="1"/>
  <c r="DU100" i="107" s="1"/>
  <c r="DV100" i="107" s="1"/>
  <c r="DW100" i="107" s="1"/>
  <c r="DX100" i="107" s="1"/>
  <c r="DY100" i="107" s="1"/>
  <c r="DZ100" i="107" s="1"/>
  <c r="EA100" i="107" s="1"/>
  <c r="EB100" i="107" s="1"/>
  <c r="EC100" i="107" s="1"/>
  <c r="ED100" i="107" s="1"/>
  <c r="EE100" i="107" s="1"/>
  <c r="EF100" i="107" s="1"/>
  <c r="EG100" i="107" s="1"/>
  <c r="EH100" i="107" s="1"/>
  <c r="EI100" i="107" s="1"/>
  <c r="EJ100" i="107" s="1"/>
  <c r="EK100" i="107" s="1"/>
  <c r="EL100" i="107" s="1"/>
  <c r="EM100" i="107" s="1"/>
  <c r="EN100" i="107" s="1"/>
  <c r="EO100" i="107" s="1"/>
  <c r="EP100" i="107" s="1"/>
  <c r="EQ100" i="107" s="1"/>
  <c r="ER100" i="107" s="1"/>
  <c r="ES100" i="107" s="1"/>
  <c r="ET100" i="107" s="1"/>
  <c r="EU100" i="107" s="1"/>
  <c r="EV100" i="107" s="1"/>
  <c r="EW100" i="107" s="1"/>
  <c r="EX100" i="107" s="1"/>
  <c r="EY100" i="107" s="1"/>
  <c r="EZ100" i="107" s="1"/>
  <c r="FA100" i="107" s="1"/>
  <c r="FB100" i="107" s="1"/>
  <c r="FC100" i="107" s="1"/>
  <c r="FD100" i="107" s="1"/>
  <c r="FE100" i="107" s="1"/>
  <c r="FF100" i="107" s="1"/>
  <c r="FG100" i="107" s="1"/>
  <c r="FH100" i="107" s="1"/>
  <c r="FI100" i="107" s="1"/>
  <c r="FJ100" i="107" s="1"/>
  <c r="FK100" i="107" s="1"/>
  <c r="FL100" i="107" s="1"/>
  <c r="FM100" i="107" s="1"/>
  <c r="FN100" i="107" s="1"/>
  <c r="FO100" i="107" s="1"/>
  <c r="FP100" i="107" s="1"/>
  <c r="FQ100" i="107" s="1"/>
  <c r="FR100" i="107" s="1"/>
  <c r="FS100" i="107" s="1"/>
  <c r="FT100" i="107" s="1"/>
  <c r="FU100" i="107" s="1"/>
  <c r="FV100" i="107" s="1"/>
  <c r="FW100" i="107" s="1"/>
  <c r="FX100" i="107" s="1"/>
  <c r="FY100" i="107" s="1"/>
  <c r="FZ100" i="107" s="1"/>
  <c r="GA100" i="107" s="1"/>
  <c r="GB100" i="107" s="1"/>
  <c r="GC100" i="107" s="1"/>
  <c r="GD100" i="107" s="1"/>
  <c r="GE100" i="107" s="1"/>
  <c r="GF100" i="107" s="1"/>
  <c r="GG100" i="107" s="1"/>
  <c r="GH100" i="107" s="1"/>
  <c r="GI100" i="107" s="1"/>
  <c r="GJ100" i="107" s="1"/>
  <c r="GK100" i="107" s="1"/>
  <c r="GL100" i="107" s="1"/>
  <c r="GM100" i="107" s="1"/>
  <c r="GN100" i="107" s="1"/>
  <c r="GO100" i="107" s="1"/>
  <c r="GP100" i="107" s="1"/>
  <c r="GQ100" i="107" s="1"/>
  <c r="GR100" i="107" s="1"/>
  <c r="GS100" i="107" s="1"/>
  <c r="GT100" i="107" s="1"/>
  <c r="GU100" i="107" s="1"/>
  <c r="GV100" i="107" s="1"/>
  <c r="GW100" i="107" s="1"/>
  <c r="GX100" i="107" s="1"/>
  <c r="GY100" i="107" s="1"/>
  <c r="GZ100" i="107" s="1"/>
  <c r="HA100" i="107" s="1"/>
  <c r="HB100" i="107" s="1"/>
  <c r="HC100" i="107" s="1"/>
  <c r="HD100" i="107" s="1"/>
  <c r="HE100" i="107" s="1"/>
  <c r="HF100" i="107" s="1"/>
  <c r="HG100" i="107" s="1"/>
  <c r="HH100" i="107" s="1"/>
  <c r="HI100" i="107" s="1"/>
  <c r="HJ100" i="107" s="1"/>
  <c r="CV98" i="107"/>
  <c r="ET24" i="107"/>
  <c r="EX19" i="107"/>
  <c r="EV21" i="107"/>
  <c r="EZ12" i="107"/>
  <c r="AZ95" i="106"/>
  <c r="F56" i="108"/>
  <c r="FB10" i="107"/>
  <c r="CU2" i="107" l="1"/>
  <c r="CT55" i="106" s="1"/>
  <c r="CT10" i="106"/>
  <c r="CT10" i="112"/>
  <c r="CT10" i="109"/>
  <c r="CT10" i="115"/>
  <c r="CT47" i="115" s="1"/>
  <c r="CT10" i="100"/>
  <c r="CT76" i="87"/>
  <c r="CT44" i="115"/>
  <c r="CT32" i="115"/>
  <c r="CT30" i="115" s="1"/>
  <c r="CU83" i="106"/>
  <c r="CU67" i="106" s="1"/>
  <c r="B101" i="107" s="1"/>
  <c r="CV101" i="107" s="1"/>
  <c r="CW101" i="107" s="1"/>
  <c r="CX101" i="107" s="1"/>
  <c r="CY101" i="107" s="1"/>
  <c r="CZ101" i="107" s="1"/>
  <c r="DA101" i="107" s="1"/>
  <c r="DB101" i="107" s="1"/>
  <c r="DC101" i="107" s="1"/>
  <c r="DD101" i="107" s="1"/>
  <c r="DE101" i="107" s="1"/>
  <c r="DF101" i="107" s="1"/>
  <c r="DG101" i="107" s="1"/>
  <c r="DH101" i="107" s="1"/>
  <c r="DI101" i="107" s="1"/>
  <c r="DJ101" i="107" s="1"/>
  <c r="DK101" i="107" s="1"/>
  <c r="DL101" i="107" s="1"/>
  <c r="DM101" i="107" s="1"/>
  <c r="DN101" i="107" s="1"/>
  <c r="DO101" i="107" s="1"/>
  <c r="DP101" i="107" s="1"/>
  <c r="DQ101" i="107" s="1"/>
  <c r="DR101" i="107" s="1"/>
  <c r="DS101" i="107" s="1"/>
  <c r="DT101" i="107" s="1"/>
  <c r="DU101" i="107" s="1"/>
  <c r="DV101" i="107" s="1"/>
  <c r="DW101" i="107" s="1"/>
  <c r="DX101" i="107" s="1"/>
  <c r="DY101" i="107" s="1"/>
  <c r="DZ101" i="107" s="1"/>
  <c r="EA101" i="107" s="1"/>
  <c r="EB101" i="107" s="1"/>
  <c r="EC101" i="107" s="1"/>
  <c r="ED101" i="107" s="1"/>
  <c r="EE101" i="107" s="1"/>
  <c r="EF101" i="107" s="1"/>
  <c r="EG101" i="107" s="1"/>
  <c r="EH101" i="107" s="1"/>
  <c r="EI101" i="107" s="1"/>
  <c r="EJ101" i="107" s="1"/>
  <c r="EK101" i="107" s="1"/>
  <c r="EL101" i="107" s="1"/>
  <c r="EM101" i="107" s="1"/>
  <c r="EN101" i="107" s="1"/>
  <c r="EO101" i="107" s="1"/>
  <c r="EP101" i="107" s="1"/>
  <c r="EQ101" i="107" s="1"/>
  <c r="ER101" i="107" s="1"/>
  <c r="ES101" i="107" s="1"/>
  <c r="ET101" i="107" s="1"/>
  <c r="EU101" i="107" s="1"/>
  <c r="EV101" i="107" s="1"/>
  <c r="EW101" i="107" s="1"/>
  <c r="EX101" i="107" s="1"/>
  <c r="EY101" i="107" s="1"/>
  <c r="EZ101" i="107" s="1"/>
  <c r="FA101" i="107" s="1"/>
  <c r="FB101" i="107" s="1"/>
  <c r="FC101" i="107" s="1"/>
  <c r="FD101" i="107" s="1"/>
  <c r="FE101" i="107" s="1"/>
  <c r="FF101" i="107" s="1"/>
  <c r="FG101" i="107" s="1"/>
  <c r="FH101" i="107" s="1"/>
  <c r="FI101" i="107" s="1"/>
  <c r="FJ101" i="107" s="1"/>
  <c r="FK101" i="107" s="1"/>
  <c r="FL101" i="107" s="1"/>
  <c r="FM101" i="107" s="1"/>
  <c r="FN101" i="107" s="1"/>
  <c r="FO101" i="107" s="1"/>
  <c r="FP101" i="107" s="1"/>
  <c r="FQ101" i="107" s="1"/>
  <c r="FR101" i="107" s="1"/>
  <c r="FS101" i="107" s="1"/>
  <c r="FT101" i="107" s="1"/>
  <c r="FU101" i="107" s="1"/>
  <c r="FV101" i="107" s="1"/>
  <c r="FW101" i="107" s="1"/>
  <c r="FX101" i="107" s="1"/>
  <c r="FY101" i="107" s="1"/>
  <c r="FZ101" i="107" s="1"/>
  <c r="GA101" i="107" s="1"/>
  <c r="GB101" i="107" s="1"/>
  <c r="GC101" i="107" s="1"/>
  <c r="GD101" i="107" s="1"/>
  <c r="GE101" i="107" s="1"/>
  <c r="GF101" i="107" s="1"/>
  <c r="GG101" i="107" s="1"/>
  <c r="GH101" i="107" s="1"/>
  <c r="GI101" i="107" s="1"/>
  <c r="GJ101" i="107" s="1"/>
  <c r="GK101" i="107" s="1"/>
  <c r="GL101" i="107" s="1"/>
  <c r="GM101" i="107" s="1"/>
  <c r="GN101" i="107" s="1"/>
  <c r="GO101" i="107" s="1"/>
  <c r="GP101" i="107" s="1"/>
  <c r="GQ101" i="107" s="1"/>
  <c r="GR101" i="107" s="1"/>
  <c r="GS101" i="107" s="1"/>
  <c r="GT101" i="107" s="1"/>
  <c r="GU101" i="107" s="1"/>
  <c r="GV101" i="107" s="1"/>
  <c r="GW101" i="107" s="1"/>
  <c r="GX101" i="107" s="1"/>
  <c r="GY101" i="107" s="1"/>
  <c r="GZ101" i="107" s="1"/>
  <c r="HA101" i="107" s="1"/>
  <c r="HB101" i="107" s="1"/>
  <c r="HC101" i="107" s="1"/>
  <c r="HD101" i="107" s="1"/>
  <c r="HE101" i="107" s="1"/>
  <c r="HF101" i="107" s="1"/>
  <c r="HG101" i="107" s="1"/>
  <c r="HH101" i="107" s="1"/>
  <c r="HI101" i="107" s="1"/>
  <c r="HJ101" i="107" s="1"/>
  <c r="CS10" i="112"/>
  <c r="CS32" i="115"/>
  <c r="CS30" i="115" s="1"/>
  <c r="CS10" i="109"/>
  <c r="CS10" i="100"/>
  <c r="CS10" i="115"/>
  <c r="CS10" i="106"/>
  <c r="CW98" i="107"/>
  <c r="CX98" i="107" s="1"/>
  <c r="CY98" i="107" s="1"/>
  <c r="CZ98" i="107" s="1"/>
  <c r="DA98" i="107" s="1"/>
  <c r="DB98" i="107" s="1"/>
  <c r="DC98" i="107" s="1"/>
  <c r="DD98" i="107" s="1"/>
  <c r="DE98" i="107" s="1"/>
  <c r="DF98" i="107" s="1"/>
  <c r="DG98" i="107" s="1"/>
  <c r="DH98" i="107" s="1"/>
  <c r="DI98" i="107" s="1"/>
  <c r="DJ98" i="107" s="1"/>
  <c r="DK98" i="107" s="1"/>
  <c r="DL98" i="107" s="1"/>
  <c r="DM98" i="107" s="1"/>
  <c r="DN98" i="107" s="1"/>
  <c r="DO98" i="107" s="1"/>
  <c r="DP98" i="107" s="1"/>
  <c r="DQ98" i="107" s="1"/>
  <c r="DR98" i="107" s="1"/>
  <c r="DS98" i="107" s="1"/>
  <c r="DT98" i="107" s="1"/>
  <c r="DU98" i="107" s="1"/>
  <c r="DV98" i="107" s="1"/>
  <c r="DW98" i="107" s="1"/>
  <c r="DX98" i="107" s="1"/>
  <c r="DY98" i="107" s="1"/>
  <c r="DZ98" i="107" s="1"/>
  <c r="EA98" i="107" s="1"/>
  <c r="EB98" i="107" s="1"/>
  <c r="EC98" i="107" s="1"/>
  <c r="ED98" i="107" s="1"/>
  <c r="EE98" i="107" s="1"/>
  <c r="EF98" i="107" s="1"/>
  <c r="EG98" i="107" s="1"/>
  <c r="EH98" i="107" s="1"/>
  <c r="EI98" i="107" s="1"/>
  <c r="EJ98" i="107" s="1"/>
  <c r="EK98" i="107" s="1"/>
  <c r="EL98" i="107" s="1"/>
  <c r="EM98" i="107" s="1"/>
  <c r="EN98" i="107" s="1"/>
  <c r="EO98" i="107" s="1"/>
  <c r="EP98" i="107" s="1"/>
  <c r="EQ98" i="107" s="1"/>
  <c r="ER98" i="107" s="1"/>
  <c r="ES98" i="107" s="1"/>
  <c r="ET98" i="107" s="1"/>
  <c r="EU98" i="107" s="1"/>
  <c r="EV98" i="107" s="1"/>
  <c r="EW98" i="107" s="1"/>
  <c r="EX98" i="107" s="1"/>
  <c r="EY98" i="107" s="1"/>
  <c r="EZ98" i="107" s="1"/>
  <c r="FA98" i="107" s="1"/>
  <c r="FB98" i="107" s="1"/>
  <c r="FC98" i="107" s="1"/>
  <c r="FD98" i="107" s="1"/>
  <c r="FE98" i="107" s="1"/>
  <c r="FF98" i="107" s="1"/>
  <c r="FG98" i="107" s="1"/>
  <c r="FH98" i="107" s="1"/>
  <c r="FI98" i="107" s="1"/>
  <c r="FJ98" i="107" s="1"/>
  <c r="FK98" i="107" s="1"/>
  <c r="FL98" i="107" s="1"/>
  <c r="FM98" i="107" s="1"/>
  <c r="FN98" i="107" s="1"/>
  <c r="FO98" i="107" s="1"/>
  <c r="FP98" i="107" s="1"/>
  <c r="FQ98" i="107" s="1"/>
  <c r="FR98" i="107" s="1"/>
  <c r="FS98" i="107" s="1"/>
  <c r="FT98" i="107" s="1"/>
  <c r="FU98" i="107" s="1"/>
  <c r="FV98" i="107" s="1"/>
  <c r="FW98" i="107" s="1"/>
  <c r="FX98" i="107" s="1"/>
  <c r="FY98" i="107" s="1"/>
  <c r="FZ98" i="107" s="1"/>
  <c r="GA98" i="107" s="1"/>
  <c r="GB98" i="107" s="1"/>
  <c r="GC98" i="107" s="1"/>
  <c r="GD98" i="107" s="1"/>
  <c r="GE98" i="107" s="1"/>
  <c r="GF98" i="107" s="1"/>
  <c r="GG98" i="107" s="1"/>
  <c r="GH98" i="107" s="1"/>
  <c r="GI98" i="107" s="1"/>
  <c r="GJ98" i="107" s="1"/>
  <c r="GK98" i="107" s="1"/>
  <c r="GL98" i="107" s="1"/>
  <c r="GM98" i="107" s="1"/>
  <c r="GN98" i="107" s="1"/>
  <c r="GO98" i="107" s="1"/>
  <c r="GP98" i="107" s="1"/>
  <c r="GQ98" i="107" s="1"/>
  <c r="GR98" i="107" s="1"/>
  <c r="GS98" i="107" s="1"/>
  <c r="GT98" i="107" s="1"/>
  <c r="GU98" i="107" s="1"/>
  <c r="GV98" i="107" s="1"/>
  <c r="GW98" i="107" s="1"/>
  <c r="GX98" i="107" s="1"/>
  <c r="GY98" i="107" s="1"/>
  <c r="GZ98" i="107" s="1"/>
  <c r="HA98" i="107" s="1"/>
  <c r="HB98" i="107" s="1"/>
  <c r="HC98" i="107" s="1"/>
  <c r="HD98" i="107" s="1"/>
  <c r="HE98" i="107" s="1"/>
  <c r="HF98" i="107" s="1"/>
  <c r="HG98" i="107" s="1"/>
  <c r="HH98" i="107" s="1"/>
  <c r="HI98" i="107" s="1"/>
  <c r="HJ98" i="107" s="1"/>
  <c r="FA12" i="107"/>
  <c r="C57" i="108"/>
  <c r="EU24" i="107"/>
  <c r="EY19" i="107"/>
  <c r="FC10" i="107"/>
  <c r="EW21" i="107"/>
  <c r="CT20" i="115" l="1"/>
  <c r="CT102" i="87"/>
  <c r="CT45" i="115"/>
  <c r="CV2" i="107"/>
  <c r="CU55" i="106" s="1"/>
  <c r="CS45" i="115"/>
  <c r="CS44" i="115"/>
  <c r="CS47" i="115"/>
  <c r="CS20" i="115"/>
  <c r="CS76" i="87"/>
  <c r="CS102" i="87"/>
  <c r="CV83" i="106"/>
  <c r="CV67" i="106" s="1"/>
  <c r="B102" i="107" s="1"/>
  <c r="CW102" i="107" s="1"/>
  <c r="CX102" i="107" s="1"/>
  <c r="CY102" i="107" s="1"/>
  <c r="CZ102" i="107" s="1"/>
  <c r="DA102" i="107" s="1"/>
  <c r="DB102" i="107" s="1"/>
  <c r="DC102" i="107" s="1"/>
  <c r="DD102" i="107" s="1"/>
  <c r="DE102" i="107" s="1"/>
  <c r="DF102" i="107" s="1"/>
  <c r="DG102" i="107" s="1"/>
  <c r="DH102" i="107" s="1"/>
  <c r="DI102" i="107" s="1"/>
  <c r="DJ102" i="107" s="1"/>
  <c r="DK102" i="107" s="1"/>
  <c r="DL102" i="107" s="1"/>
  <c r="DM102" i="107" s="1"/>
  <c r="DN102" i="107" s="1"/>
  <c r="DO102" i="107" s="1"/>
  <c r="DP102" i="107" s="1"/>
  <c r="DQ102" i="107" s="1"/>
  <c r="DR102" i="107" s="1"/>
  <c r="DS102" i="107" s="1"/>
  <c r="DT102" i="107" s="1"/>
  <c r="DU102" i="107" s="1"/>
  <c r="DV102" i="107" s="1"/>
  <c r="DW102" i="107" s="1"/>
  <c r="DX102" i="107" s="1"/>
  <c r="DY102" i="107" s="1"/>
  <c r="DZ102" i="107" s="1"/>
  <c r="EA102" i="107" s="1"/>
  <c r="EB102" i="107" s="1"/>
  <c r="EC102" i="107" s="1"/>
  <c r="ED102" i="107" s="1"/>
  <c r="EE102" i="107" s="1"/>
  <c r="EF102" i="107" s="1"/>
  <c r="EG102" i="107" s="1"/>
  <c r="EH102" i="107" s="1"/>
  <c r="EI102" i="107" s="1"/>
  <c r="EJ102" i="107" s="1"/>
  <c r="EK102" i="107" s="1"/>
  <c r="EL102" i="107" s="1"/>
  <c r="EM102" i="107" s="1"/>
  <c r="EN102" i="107" s="1"/>
  <c r="EO102" i="107" s="1"/>
  <c r="EP102" i="107" s="1"/>
  <c r="EQ102" i="107" s="1"/>
  <c r="ER102" i="107" s="1"/>
  <c r="ES102" i="107" s="1"/>
  <c r="ET102" i="107" s="1"/>
  <c r="EU102" i="107" s="1"/>
  <c r="EV102" i="107" s="1"/>
  <c r="EW102" i="107" s="1"/>
  <c r="EX102" i="107" s="1"/>
  <c r="EY102" i="107" s="1"/>
  <c r="EZ102" i="107" s="1"/>
  <c r="FA102" i="107" s="1"/>
  <c r="FB102" i="107" s="1"/>
  <c r="FC102" i="107" s="1"/>
  <c r="FD102" i="107" s="1"/>
  <c r="FE102" i="107" s="1"/>
  <c r="FF102" i="107" s="1"/>
  <c r="FG102" i="107" s="1"/>
  <c r="FH102" i="107" s="1"/>
  <c r="FI102" i="107" s="1"/>
  <c r="FJ102" i="107" s="1"/>
  <c r="FK102" i="107" s="1"/>
  <c r="FL102" i="107" s="1"/>
  <c r="FM102" i="107" s="1"/>
  <c r="FN102" i="107" s="1"/>
  <c r="FO102" i="107" s="1"/>
  <c r="FP102" i="107" s="1"/>
  <c r="FQ102" i="107" s="1"/>
  <c r="FR102" i="107" s="1"/>
  <c r="FS102" i="107" s="1"/>
  <c r="FT102" i="107" s="1"/>
  <c r="FU102" i="107" s="1"/>
  <c r="FV102" i="107" s="1"/>
  <c r="FW102" i="107" s="1"/>
  <c r="FX102" i="107" s="1"/>
  <c r="FY102" i="107" s="1"/>
  <c r="FZ102" i="107" s="1"/>
  <c r="GA102" i="107" s="1"/>
  <c r="GB102" i="107" s="1"/>
  <c r="GC102" i="107" s="1"/>
  <c r="GD102" i="107" s="1"/>
  <c r="GE102" i="107" s="1"/>
  <c r="GF102" i="107" s="1"/>
  <c r="GG102" i="107" s="1"/>
  <c r="GH102" i="107" s="1"/>
  <c r="GI102" i="107" s="1"/>
  <c r="GJ102" i="107" s="1"/>
  <c r="GK102" i="107" s="1"/>
  <c r="GL102" i="107" s="1"/>
  <c r="GM102" i="107" s="1"/>
  <c r="GN102" i="107" s="1"/>
  <c r="GO102" i="107" s="1"/>
  <c r="GP102" i="107" s="1"/>
  <c r="GQ102" i="107" s="1"/>
  <c r="GR102" i="107" s="1"/>
  <c r="GS102" i="107" s="1"/>
  <c r="GT102" i="107" s="1"/>
  <c r="GU102" i="107" s="1"/>
  <c r="GV102" i="107" s="1"/>
  <c r="GW102" i="107" s="1"/>
  <c r="GX102" i="107" s="1"/>
  <c r="GY102" i="107" s="1"/>
  <c r="GZ102" i="107" s="1"/>
  <c r="HA102" i="107" s="1"/>
  <c r="HB102" i="107" s="1"/>
  <c r="HC102" i="107" s="1"/>
  <c r="HD102" i="107" s="1"/>
  <c r="HE102" i="107" s="1"/>
  <c r="HF102" i="107" s="1"/>
  <c r="HG102" i="107" s="1"/>
  <c r="HH102" i="107" s="1"/>
  <c r="HI102" i="107" s="1"/>
  <c r="HJ102" i="107" s="1"/>
  <c r="FD10" i="107"/>
  <c r="EZ19" i="107"/>
  <c r="EV24" i="107"/>
  <c r="EX21" i="107"/>
  <c r="FB12" i="107"/>
  <c r="E57" i="108"/>
  <c r="BA56" i="106"/>
  <c r="CU32" i="115" l="1"/>
  <c r="CU30" i="115" s="1"/>
  <c r="CU10" i="109"/>
  <c r="CU10" i="112"/>
  <c r="CU76" i="87"/>
  <c r="CU10" i="106"/>
  <c r="CU10" i="100"/>
  <c r="CU44" i="115"/>
  <c r="CU10" i="115"/>
  <c r="CU47" i="115" s="1"/>
  <c r="CW2" i="107"/>
  <c r="CV55" i="106" s="1"/>
  <c r="BA95" i="106"/>
  <c r="F57" i="108"/>
  <c r="EY21" i="107"/>
  <c r="FA19" i="107"/>
  <c r="FE10" i="107"/>
  <c r="FC12" i="107"/>
  <c r="EW24" i="107"/>
  <c r="CU20" i="115" l="1"/>
  <c r="CU102" i="87"/>
  <c r="CU45" i="115"/>
  <c r="CV32" i="115"/>
  <c r="CV30" i="115" s="1"/>
  <c r="CV10" i="100"/>
  <c r="CV10" i="106"/>
  <c r="CV10" i="109"/>
  <c r="CV10" i="115"/>
  <c r="CV10" i="112"/>
  <c r="CW83" i="106"/>
  <c r="CW67" i="106" s="1"/>
  <c r="B103" i="107" s="1"/>
  <c r="CX103" i="107" s="1"/>
  <c r="EX24" i="107"/>
  <c r="FD12" i="107"/>
  <c r="EZ21" i="107"/>
  <c r="C58" i="108"/>
  <c r="FF10" i="107"/>
  <c r="FB19" i="107"/>
  <c r="CV47" i="115" l="1"/>
  <c r="CV20" i="115"/>
  <c r="CY103" i="107"/>
  <c r="CZ103" i="107" s="1"/>
  <c r="DA103" i="107" s="1"/>
  <c r="DB103" i="107" s="1"/>
  <c r="DC103" i="107" s="1"/>
  <c r="DD103" i="107" s="1"/>
  <c r="DE103" i="107" s="1"/>
  <c r="DF103" i="107" s="1"/>
  <c r="DG103" i="107" s="1"/>
  <c r="DH103" i="107" s="1"/>
  <c r="DI103" i="107" s="1"/>
  <c r="DJ103" i="107" s="1"/>
  <c r="DK103" i="107" s="1"/>
  <c r="DL103" i="107" s="1"/>
  <c r="DM103" i="107" s="1"/>
  <c r="DN103" i="107" s="1"/>
  <c r="DO103" i="107" s="1"/>
  <c r="DP103" i="107" s="1"/>
  <c r="DQ103" i="107" s="1"/>
  <c r="DR103" i="107" s="1"/>
  <c r="DS103" i="107" s="1"/>
  <c r="DT103" i="107" s="1"/>
  <c r="DU103" i="107" s="1"/>
  <c r="DV103" i="107" s="1"/>
  <c r="DW103" i="107" s="1"/>
  <c r="DX103" i="107" s="1"/>
  <c r="DY103" i="107" s="1"/>
  <c r="DZ103" i="107" s="1"/>
  <c r="EA103" i="107" s="1"/>
  <c r="EB103" i="107" s="1"/>
  <c r="EC103" i="107" s="1"/>
  <c r="ED103" i="107" s="1"/>
  <c r="EE103" i="107" s="1"/>
  <c r="EF103" i="107" s="1"/>
  <c r="EG103" i="107" s="1"/>
  <c r="EH103" i="107" s="1"/>
  <c r="EI103" i="107" s="1"/>
  <c r="EJ103" i="107" s="1"/>
  <c r="EK103" i="107" s="1"/>
  <c r="EL103" i="107" s="1"/>
  <c r="EM103" i="107" s="1"/>
  <c r="EN103" i="107" s="1"/>
  <c r="EO103" i="107" s="1"/>
  <c r="EP103" i="107" s="1"/>
  <c r="EQ103" i="107" s="1"/>
  <c r="ER103" i="107" s="1"/>
  <c r="ES103" i="107" s="1"/>
  <c r="ET103" i="107" s="1"/>
  <c r="EU103" i="107" s="1"/>
  <c r="EV103" i="107" s="1"/>
  <c r="EW103" i="107" s="1"/>
  <c r="EX103" i="107" s="1"/>
  <c r="EY103" i="107" s="1"/>
  <c r="EZ103" i="107" s="1"/>
  <c r="FA103" i="107" s="1"/>
  <c r="FB103" i="107" s="1"/>
  <c r="FC103" i="107" s="1"/>
  <c r="FD103" i="107" s="1"/>
  <c r="FE103" i="107" s="1"/>
  <c r="FF103" i="107" s="1"/>
  <c r="FG103" i="107" s="1"/>
  <c r="FH103" i="107" s="1"/>
  <c r="FI103" i="107" s="1"/>
  <c r="FJ103" i="107" s="1"/>
  <c r="FK103" i="107" s="1"/>
  <c r="FL103" i="107" s="1"/>
  <c r="FM103" i="107" s="1"/>
  <c r="FN103" i="107" s="1"/>
  <c r="FO103" i="107" s="1"/>
  <c r="FP103" i="107" s="1"/>
  <c r="FQ103" i="107" s="1"/>
  <c r="FR103" i="107" s="1"/>
  <c r="FS103" i="107" s="1"/>
  <c r="FT103" i="107" s="1"/>
  <c r="FU103" i="107" s="1"/>
  <c r="FV103" i="107" s="1"/>
  <c r="FW103" i="107" s="1"/>
  <c r="FX103" i="107" s="1"/>
  <c r="FY103" i="107" s="1"/>
  <c r="FZ103" i="107" s="1"/>
  <c r="GA103" i="107" s="1"/>
  <c r="GB103" i="107" s="1"/>
  <c r="GC103" i="107" s="1"/>
  <c r="GD103" i="107" s="1"/>
  <c r="GE103" i="107" s="1"/>
  <c r="GF103" i="107" s="1"/>
  <c r="GG103" i="107" s="1"/>
  <c r="GH103" i="107" s="1"/>
  <c r="GI103" i="107" s="1"/>
  <c r="GJ103" i="107" s="1"/>
  <c r="GK103" i="107" s="1"/>
  <c r="GL103" i="107" s="1"/>
  <c r="GM103" i="107" s="1"/>
  <c r="GN103" i="107" s="1"/>
  <c r="GO103" i="107" s="1"/>
  <c r="GP103" i="107" s="1"/>
  <c r="GQ103" i="107" s="1"/>
  <c r="GR103" i="107" s="1"/>
  <c r="GS103" i="107" s="1"/>
  <c r="GT103" i="107" s="1"/>
  <c r="GU103" i="107" s="1"/>
  <c r="GV103" i="107" s="1"/>
  <c r="GW103" i="107" s="1"/>
  <c r="GX103" i="107" s="1"/>
  <c r="GY103" i="107" s="1"/>
  <c r="GZ103" i="107" s="1"/>
  <c r="HA103" i="107" s="1"/>
  <c r="HB103" i="107" s="1"/>
  <c r="HC103" i="107" s="1"/>
  <c r="HD103" i="107" s="1"/>
  <c r="HE103" i="107" s="1"/>
  <c r="HF103" i="107" s="1"/>
  <c r="HG103" i="107" s="1"/>
  <c r="HH103" i="107" s="1"/>
  <c r="HI103" i="107" s="1"/>
  <c r="HJ103" i="107" s="1"/>
  <c r="CX2" i="107"/>
  <c r="CW55" i="106" s="1"/>
  <c r="CV44" i="115"/>
  <c r="CV45" i="115"/>
  <c r="CV76" i="87"/>
  <c r="CV102" i="87"/>
  <c r="FG10" i="107"/>
  <c r="E58" i="108"/>
  <c r="BB56" i="106"/>
  <c r="FA21" i="107"/>
  <c r="FC19" i="107"/>
  <c r="FE12" i="107"/>
  <c r="EY24" i="107"/>
  <c r="CW10" i="100" l="1"/>
  <c r="CW10" i="106"/>
  <c r="CW32" i="115"/>
  <c r="CW30" i="115" s="1"/>
  <c r="CW10" i="109"/>
  <c r="CW10" i="112"/>
  <c r="CW10" i="115"/>
  <c r="CX83" i="106"/>
  <c r="CX67" i="106" s="1"/>
  <c r="B104" i="107" s="1"/>
  <c r="CY104" i="107" s="1"/>
  <c r="BB95" i="106"/>
  <c r="F58" i="108"/>
  <c r="FH10" i="107"/>
  <c r="FF12" i="107"/>
  <c r="FD19" i="107"/>
  <c r="EZ24" i="107"/>
  <c r="FB21" i="107"/>
  <c r="CW76" i="87" l="1"/>
  <c r="CW102" i="87"/>
  <c r="CZ104" i="107"/>
  <c r="DA104" i="107" s="1"/>
  <c r="DB104" i="107" s="1"/>
  <c r="DC104" i="107" s="1"/>
  <c r="DD104" i="107" s="1"/>
  <c r="DE104" i="107" s="1"/>
  <c r="DF104" i="107" s="1"/>
  <c r="DG104" i="107" s="1"/>
  <c r="DH104" i="107" s="1"/>
  <c r="DI104" i="107" s="1"/>
  <c r="DJ104" i="107" s="1"/>
  <c r="DK104" i="107" s="1"/>
  <c r="DL104" i="107" s="1"/>
  <c r="DM104" i="107" s="1"/>
  <c r="DN104" i="107" s="1"/>
  <c r="DO104" i="107" s="1"/>
  <c r="DP104" i="107" s="1"/>
  <c r="DQ104" i="107" s="1"/>
  <c r="DR104" i="107" s="1"/>
  <c r="DS104" i="107" s="1"/>
  <c r="DT104" i="107" s="1"/>
  <c r="DU104" i="107" s="1"/>
  <c r="DV104" i="107" s="1"/>
  <c r="DW104" i="107" s="1"/>
  <c r="DX104" i="107" s="1"/>
  <c r="DY104" i="107" s="1"/>
  <c r="DZ104" i="107" s="1"/>
  <c r="EA104" i="107" s="1"/>
  <c r="EB104" i="107" s="1"/>
  <c r="EC104" i="107" s="1"/>
  <c r="ED104" i="107" s="1"/>
  <c r="EE104" i="107" s="1"/>
  <c r="EF104" i="107" s="1"/>
  <c r="EG104" i="107" s="1"/>
  <c r="EH104" i="107" s="1"/>
  <c r="EI104" i="107" s="1"/>
  <c r="EJ104" i="107" s="1"/>
  <c r="EK104" i="107" s="1"/>
  <c r="EL104" i="107" s="1"/>
  <c r="EM104" i="107" s="1"/>
  <c r="EN104" i="107" s="1"/>
  <c r="EO104" i="107" s="1"/>
  <c r="EP104" i="107" s="1"/>
  <c r="EQ104" i="107" s="1"/>
  <c r="ER104" i="107" s="1"/>
  <c r="ES104" i="107" s="1"/>
  <c r="ET104" i="107" s="1"/>
  <c r="EU104" i="107" s="1"/>
  <c r="EV104" i="107" s="1"/>
  <c r="EW104" i="107" s="1"/>
  <c r="EX104" i="107" s="1"/>
  <c r="EY104" i="107" s="1"/>
  <c r="EZ104" i="107" s="1"/>
  <c r="FA104" i="107" s="1"/>
  <c r="FB104" i="107" s="1"/>
  <c r="FC104" i="107" s="1"/>
  <c r="FD104" i="107" s="1"/>
  <c r="FE104" i="107" s="1"/>
  <c r="FF104" i="107" s="1"/>
  <c r="FG104" i="107" s="1"/>
  <c r="FH104" i="107" s="1"/>
  <c r="FI104" i="107" s="1"/>
  <c r="FJ104" i="107" s="1"/>
  <c r="FK104" i="107" s="1"/>
  <c r="FL104" i="107" s="1"/>
  <c r="FM104" i="107" s="1"/>
  <c r="FN104" i="107" s="1"/>
  <c r="FO104" i="107" s="1"/>
  <c r="FP104" i="107" s="1"/>
  <c r="FQ104" i="107" s="1"/>
  <c r="FR104" i="107" s="1"/>
  <c r="FS104" i="107" s="1"/>
  <c r="FT104" i="107" s="1"/>
  <c r="FU104" i="107" s="1"/>
  <c r="FV104" i="107" s="1"/>
  <c r="FW104" i="107" s="1"/>
  <c r="FX104" i="107" s="1"/>
  <c r="FY104" i="107" s="1"/>
  <c r="FZ104" i="107" s="1"/>
  <c r="GA104" i="107" s="1"/>
  <c r="GB104" i="107" s="1"/>
  <c r="GC104" i="107" s="1"/>
  <c r="GD104" i="107" s="1"/>
  <c r="GE104" i="107" s="1"/>
  <c r="GF104" i="107" s="1"/>
  <c r="GG104" i="107" s="1"/>
  <c r="GH104" i="107" s="1"/>
  <c r="GI104" i="107" s="1"/>
  <c r="GJ104" i="107" s="1"/>
  <c r="GK104" i="107" s="1"/>
  <c r="GL104" i="107" s="1"/>
  <c r="GM104" i="107" s="1"/>
  <c r="GN104" i="107" s="1"/>
  <c r="GO104" i="107" s="1"/>
  <c r="GP104" i="107" s="1"/>
  <c r="GQ104" i="107" s="1"/>
  <c r="GR104" i="107" s="1"/>
  <c r="GS104" i="107" s="1"/>
  <c r="GT104" i="107" s="1"/>
  <c r="GU104" i="107" s="1"/>
  <c r="GV104" i="107" s="1"/>
  <c r="GW104" i="107" s="1"/>
  <c r="GX104" i="107" s="1"/>
  <c r="GY104" i="107" s="1"/>
  <c r="GZ104" i="107" s="1"/>
  <c r="HA104" i="107" s="1"/>
  <c r="HB104" i="107" s="1"/>
  <c r="HC104" i="107" s="1"/>
  <c r="HD104" i="107" s="1"/>
  <c r="HE104" i="107" s="1"/>
  <c r="HF104" i="107" s="1"/>
  <c r="HG104" i="107" s="1"/>
  <c r="HH104" i="107" s="1"/>
  <c r="HI104" i="107" s="1"/>
  <c r="HJ104" i="107" s="1"/>
  <c r="CY2" i="107"/>
  <c r="CX55" i="106" s="1"/>
  <c r="CW45" i="115"/>
  <c r="CW44" i="115"/>
  <c r="CW20" i="115"/>
  <c r="CW47" i="115"/>
  <c r="FG12" i="107"/>
  <c r="FC21" i="107"/>
  <c r="FA24" i="107"/>
  <c r="FI10" i="107"/>
  <c r="C59" i="108"/>
  <c r="FE19" i="107"/>
  <c r="CX10" i="112" l="1"/>
  <c r="CX10" i="115"/>
  <c r="CX10" i="106"/>
  <c r="CX32" i="115"/>
  <c r="CX30" i="115" s="1"/>
  <c r="CX10" i="109"/>
  <c r="CX10" i="100"/>
  <c r="CY83" i="106"/>
  <c r="CY67" i="106" s="1"/>
  <c r="B105" i="107" s="1"/>
  <c r="CZ105" i="107" s="1"/>
  <c r="FB24" i="107"/>
  <c r="FJ10" i="107"/>
  <c r="FH12" i="107"/>
  <c r="FF19" i="107"/>
  <c r="BC56" i="106"/>
  <c r="E59" i="108"/>
  <c r="FD21" i="107"/>
  <c r="CY44" i="115" l="1"/>
  <c r="CY32" i="115"/>
  <c r="CY30" i="115" s="1"/>
  <c r="CY10" i="100"/>
  <c r="CY10" i="109"/>
  <c r="CY10" i="115"/>
  <c r="CY20" i="115" s="1"/>
  <c r="CY10" i="106"/>
  <c r="CY76" i="87"/>
  <c r="CY10" i="112"/>
  <c r="CX20" i="115"/>
  <c r="CX47" i="115"/>
  <c r="DA105" i="107"/>
  <c r="DB105" i="107" s="1"/>
  <c r="DC105" i="107" s="1"/>
  <c r="DD105" i="107" s="1"/>
  <c r="DE105" i="107" s="1"/>
  <c r="DF105" i="107" s="1"/>
  <c r="DG105" i="107" s="1"/>
  <c r="DH105" i="107" s="1"/>
  <c r="DI105" i="107" s="1"/>
  <c r="DJ105" i="107" s="1"/>
  <c r="DK105" i="107" s="1"/>
  <c r="DL105" i="107" s="1"/>
  <c r="DM105" i="107" s="1"/>
  <c r="DN105" i="107" s="1"/>
  <c r="DO105" i="107" s="1"/>
  <c r="DP105" i="107" s="1"/>
  <c r="DQ105" i="107" s="1"/>
  <c r="DR105" i="107" s="1"/>
  <c r="DS105" i="107" s="1"/>
  <c r="DT105" i="107" s="1"/>
  <c r="DU105" i="107" s="1"/>
  <c r="DV105" i="107" s="1"/>
  <c r="DW105" i="107" s="1"/>
  <c r="DX105" i="107" s="1"/>
  <c r="DY105" i="107" s="1"/>
  <c r="DZ105" i="107" s="1"/>
  <c r="EA105" i="107" s="1"/>
  <c r="EB105" i="107" s="1"/>
  <c r="EC105" i="107" s="1"/>
  <c r="ED105" i="107" s="1"/>
  <c r="EE105" i="107" s="1"/>
  <c r="EF105" i="107" s="1"/>
  <c r="EG105" i="107" s="1"/>
  <c r="EH105" i="107" s="1"/>
  <c r="EI105" i="107" s="1"/>
  <c r="EJ105" i="107" s="1"/>
  <c r="EK105" i="107" s="1"/>
  <c r="EL105" i="107" s="1"/>
  <c r="EM105" i="107" s="1"/>
  <c r="EN105" i="107" s="1"/>
  <c r="EO105" i="107" s="1"/>
  <c r="EP105" i="107" s="1"/>
  <c r="EQ105" i="107" s="1"/>
  <c r="ER105" i="107" s="1"/>
  <c r="ES105" i="107" s="1"/>
  <c r="ET105" i="107" s="1"/>
  <c r="EU105" i="107" s="1"/>
  <c r="EV105" i="107" s="1"/>
  <c r="EW105" i="107" s="1"/>
  <c r="EX105" i="107" s="1"/>
  <c r="EY105" i="107" s="1"/>
  <c r="EZ105" i="107" s="1"/>
  <c r="FA105" i="107" s="1"/>
  <c r="FB105" i="107" s="1"/>
  <c r="FC105" i="107" s="1"/>
  <c r="FD105" i="107" s="1"/>
  <c r="FE105" i="107" s="1"/>
  <c r="FF105" i="107" s="1"/>
  <c r="FG105" i="107" s="1"/>
  <c r="FH105" i="107" s="1"/>
  <c r="FI105" i="107" s="1"/>
  <c r="FJ105" i="107" s="1"/>
  <c r="FK105" i="107" s="1"/>
  <c r="FL105" i="107" s="1"/>
  <c r="FM105" i="107" s="1"/>
  <c r="FN105" i="107" s="1"/>
  <c r="FO105" i="107" s="1"/>
  <c r="FP105" i="107" s="1"/>
  <c r="FQ105" i="107" s="1"/>
  <c r="FR105" i="107" s="1"/>
  <c r="FS105" i="107" s="1"/>
  <c r="FT105" i="107" s="1"/>
  <c r="FU105" i="107" s="1"/>
  <c r="FV105" i="107" s="1"/>
  <c r="FW105" i="107" s="1"/>
  <c r="FX105" i="107" s="1"/>
  <c r="FY105" i="107" s="1"/>
  <c r="FZ105" i="107" s="1"/>
  <c r="GA105" i="107" s="1"/>
  <c r="GB105" i="107" s="1"/>
  <c r="GC105" i="107" s="1"/>
  <c r="GD105" i="107" s="1"/>
  <c r="GE105" i="107" s="1"/>
  <c r="GF105" i="107" s="1"/>
  <c r="GG105" i="107" s="1"/>
  <c r="GH105" i="107" s="1"/>
  <c r="GI105" i="107" s="1"/>
  <c r="GJ105" i="107" s="1"/>
  <c r="GK105" i="107" s="1"/>
  <c r="GL105" i="107" s="1"/>
  <c r="GM105" i="107" s="1"/>
  <c r="GN105" i="107" s="1"/>
  <c r="GO105" i="107" s="1"/>
  <c r="GP105" i="107" s="1"/>
  <c r="GQ105" i="107" s="1"/>
  <c r="GR105" i="107" s="1"/>
  <c r="GS105" i="107" s="1"/>
  <c r="GT105" i="107" s="1"/>
  <c r="GU105" i="107" s="1"/>
  <c r="GV105" i="107" s="1"/>
  <c r="GW105" i="107" s="1"/>
  <c r="GX105" i="107" s="1"/>
  <c r="GY105" i="107" s="1"/>
  <c r="GZ105" i="107" s="1"/>
  <c r="HA105" i="107" s="1"/>
  <c r="HB105" i="107" s="1"/>
  <c r="HC105" i="107" s="1"/>
  <c r="HD105" i="107" s="1"/>
  <c r="HE105" i="107" s="1"/>
  <c r="HF105" i="107" s="1"/>
  <c r="HG105" i="107" s="1"/>
  <c r="HH105" i="107" s="1"/>
  <c r="HI105" i="107" s="1"/>
  <c r="HJ105" i="107" s="1"/>
  <c r="CZ2" i="107"/>
  <c r="CY55" i="106" s="1"/>
  <c r="CX44" i="115"/>
  <c r="CX45" i="115"/>
  <c r="CX76" i="87"/>
  <c r="CX102" i="87"/>
  <c r="FI12" i="107"/>
  <c r="FC24" i="107"/>
  <c r="FK10" i="107"/>
  <c r="FG19" i="107"/>
  <c r="FE21" i="107"/>
  <c r="BC95" i="106"/>
  <c r="F59" i="108"/>
  <c r="CY45" i="115" l="1"/>
  <c r="CY102" i="87"/>
  <c r="CY47" i="115"/>
  <c r="CZ83" i="106"/>
  <c r="CZ67" i="106" s="1"/>
  <c r="B106" i="107" s="1"/>
  <c r="DA106" i="107" s="1"/>
  <c r="C60" i="108"/>
  <c r="FL10" i="107"/>
  <c r="FD24" i="107"/>
  <c r="FF21" i="107"/>
  <c r="FH19" i="107"/>
  <c r="FJ12" i="107"/>
  <c r="CZ10" i="109" l="1"/>
  <c r="CZ102" i="87"/>
  <c r="CZ10" i="112"/>
  <c r="CZ10" i="106"/>
  <c r="CZ10" i="115"/>
  <c r="CZ20" i="115" s="1"/>
  <c r="DA2" i="107"/>
  <c r="CZ55" i="106" s="1"/>
  <c r="DB106" i="107"/>
  <c r="DC106" i="107" s="1"/>
  <c r="DD106" i="107" s="1"/>
  <c r="DE106" i="107" s="1"/>
  <c r="DF106" i="107" s="1"/>
  <c r="DG106" i="107" s="1"/>
  <c r="DH106" i="107" s="1"/>
  <c r="DI106" i="107" s="1"/>
  <c r="DJ106" i="107" s="1"/>
  <c r="DK106" i="107" s="1"/>
  <c r="DL106" i="107" s="1"/>
  <c r="DM106" i="107" s="1"/>
  <c r="DN106" i="107" s="1"/>
  <c r="DO106" i="107" s="1"/>
  <c r="DP106" i="107" s="1"/>
  <c r="DQ106" i="107" s="1"/>
  <c r="DR106" i="107" s="1"/>
  <c r="DS106" i="107" s="1"/>
  <c r="DT106" i="107" s="1"/>
  <c r="DU106" i="107" s="1"/>
  <c r="DV106" i="107" s="1"/>
  <c r="DW106" i="107" s="1"/>
  <c r="DX106" i="107" s="1"/>
  <c r="DY106" i="107" s="1"/>
  <c r="DZ106" i="107" s="1"/>
  <c r="EA106" i="107" s="1"/>
  <c r="EB106" i="107" s="1"/>
  <c r="EC106" i="107" s="1"/>
  <c r="ED106" i="107" s="1"/>
  <c r="EE106" i="107" s="1"/>
  <c r="EF106" i="107" s="1"/>
  <c r="EG106" i="107" s="1"/>
  <c r="EH106" i="107" s="1"/>
  <c r="EI106" i="107" s="1"/>
  <c r="EJ106" i="107" s="1"/>
  <c r="EK106" i="107" s="1"/>
  <c r="EL106" i="107" s="1"/>
  <c r="EM106" i="107" s="1"/>
  <c r="EN106" i="107" s="1"/>
  <c r="EO106" i="107" s="1"/>
  <c r="EP106" i="107" s="1"/>
  <c r="EQ106" i="107" s="1"/>
  <c r="ER106" i="107" s="1"/>
  <c r="ES106" i="107" s="1"/>
  <c r="ET106" i="107" s="1"/>
  <c r="EU106" i="107" s="1"/>
  <c r="EV106" i="107" s="1"/>
  <c r="EW106" i="107" s="1"/>
  <c r="EX106" i="107" s="1"/>
  <c r="EY106" i="107" s="1"/>
  <c r="EZ106" i="107" s="1"/>
  <c r="FA106" i="107" s="1"/>
  <c r="FB106" i="107" s="1"/>
  <c r="FC106" i="107" s="1"/>
  <c r="FD106" i="107" s="1"/>
  <c r="FE106" i="107" s="1"/>
  <c r="FF106" i="107" s="1"/>
  <c r="FG106" i="107" s="1"/>
  <c r="FH106" i="107" s="1"/>
  <c r="FI106" i="107" s="1"/>
  <c r="FJ106" i="107" s="1"/>
  <c r="FK106" i="107" s="1"/>
  <c r="FL106" i="107" s="1"/>
  <c r="FM106" i="107" s="1"/>
  <c r="FN106" i="107" s="1"/>
  <c r="FO106" i="107" s="1"/>
  <c r="FP106" i="107" s="1"/>
  <c r="FQ106" i="107" s="1"/>
  <c r="FR106" i="107" s="1"/>
  <c r="FS106" i="107" s="1"/>
  <c r="FT106" i="107" s="1"/>
  <c r="FU106" i="107" s="1"/>
  <c r="FV106" i="107" s="1"/>
  <c r="FW106" i="107" s="1"/>
  <c r="FX106" i="107" s="1"/>
  <c r="FY106" i="107" s="1"/>
  <c r="FZ106" i="107" s="1"/>
  <c r="GA106" i="107" s="1"/>
  <c r="GB106" i="107" s="1"/>
  <c r="GC106" i="107" s="1"/>
  <c r="GD106" i="107" s="1"/>
  <c r="GE106" i="107" s="1"/>
  <c r="GF106" i="107" s="1"/>
  <c r="GG106" i="107" s="1"/>
  <c r="GH106" i="107" s="1"/>
  <c r="GI106" i="107" s="1"/>
  <c r="GJ106" i="107" s="1"/>
  <c r="GK106" i="107" s="1"/>
  <c r="GL106" i="107" s="1"/>
  <c r="GM106" i="107" s="1"/>
  <c r="GN106" i="107" s="1"/>
  <c r="GO106" i="107" s="1"/>
  <c r="GP106" i="107" s="1"/>
  <c r="GQ106" i="107" s="1"/>
  <c r="GR106" i="107" s="1"/>
  <c r="GS106" i="107" s="1"/>
  <c r="GT106" i="107" s="1"/>
  <c r="GU106" i="107" s="1"/>
  <c r="GV106" i="107" s="1"/>
  <c r="GW106" i="107" s="1"/>
  <c r="GX106" i="107" s="1"/>
  <c r="GY106" i="107" s="1"/>
  <c r="GZ106" i="107" s="1"/>
  <c r="HA106" i="107" s="1"/>
  <c r="HB106" i="107" s="1"/>
  <c r="HC106" i="107" s="1"/>
  <c r="HD106" i="107" s="1"/>
  <c r="HE106" i="107" s="1"/>
  <c r="HF106" i="107" s="1"/>
  <c r="HG106" i="107" s="1"/>
  <c r="HH106" i="107" s="1"/>
  <c r="HI106" i="107" s="1"/>
  <c r="HJ106" i="107" s="1"/>
  <c r="CZ10" i="100"/>
  <c r="CZ32" i="115"/>
  <c r="CZ30" i="115" s="1"/>
  <c r="FE24" i="107"/>
  <c r="FK12" i="107"/>
  <c r="FI19" i="107"/>
  <c r="FM10" i="107"/>
  <c r="FG21" i="107"/>
  <c r="BD56" i="106"/>
  <c r="E60" i="108"/>
  <c r="CZ44" i="115" l="1"/>
  <c r="CZ76" i="87"/>
  <c r="CZ45" i="115"/>
  <c r="CZ47" i="115"/>
  <c r="DA83" i="106"/>
  <c r="DA67" i="106" s="1"/>
  <c r="B107" i="107" s="1"/>
  <c r="DB107" i="107" s="1"/>
  <c r="FJ19" i="107"/>
  <c r="FL12" i="107"/>
  <c r="FH21" i="107"/>
  <c r="FF24" i="107"/>
  <c r="BD95" i="106"/>
  <c r="F60" i="108"/>
  <c r="FN10" i="107"/>
  <c r="DB2" i="107" l="1"/>
  <c r="DA55" i="106" s="1"/>
  <c r="DC107" i="107"/>
  <c r="DD107" i="107" s="1"/>
  <c r="DE107" i="107" s="1"/>
  <c r="DF107" i="107" s="1"/>
  <c r="DG107" i="107" s="1"/>
  <c r="DH107" i="107" s="1"/>
  <c r="DI107" i="107" s="1"/>
  <c r="DJ107" i="107" s="1"/>
  <c r="DK107" i="107" s="1"/>
  <c r="DL107" i="107" s="1"/>
  <c r="DM107" i="107" s="1"/>
  <c r="DN107" i="107" s="1"/>
  <c r="DO107" i="107" s="1"/>
  <c r="DP107" i="107" s="1"/>
  <c r="DQ107" i="107" s="1"/>
  <c r="DR107" i="107" s="1"/>
  <c r="DS107" i="107" s="1"/>
  <c r="DT107" i="107" s="1"/>
  <c r="DU107" i="107" s="1"/>
  <c r="DV107" i="107" s="1"/>
  <c r="DW107" i="107" s="1"/>
  <c r="DX107" i="107" s="1"/>
  <c r="DY107" i="107" s="1"/>
  <c r="DZ107" i="107" s="1"/>
  <c r="EA107" i="107" s="1"/>
  <c r="EB107" i="107" s="1"/>
  <c r="EC107" i="107" s="1"/>
  <c r="ED107" i="107" s="1"/>
  <c r="EE107" i="107" s="1"/>
  <c r="EF107" i="107" s="1"/>
  <c r="EG107" i="107" s="1"/>
  <c r="EH107" i="107" s="1"/>
  <c r="EI107" i="107" s="1"/>
  <c r="EJ107" i="107" s="1"/>
  <c r="EK107" i="107" s="1"/>
  <c r="EL107" i="107" s="1"/>
  <c r="EM107" i="107" s="1"/>
  <c r="EN107" i="107" s="1"/>
  <c r="EO107" i="107" s="1"/>
  <c r="EP107" i="107" s="1"/>
  <c r="EQ107" i="107" s="1"/>
  <c r="ER107" i="107" s="1"/>
  <c r="ES107" i="107" s="1"/>
  <c r="ET107" i="107" s="1"/>
  <c r="EU107" i="107" s="1"/>
  <c r="EV107" i="107" s="1"/>
  <c r="EW107" i="107" s="1"/>
  <c r="EX107" i="107" s="1"/>
  <c r="EY107" i="107" s="1"/>
  <c r="EZ107" i="107" s="1"/>
  <c r="FA107" i="107" s="1"/>
  <c r="FB107" i="107" s="1"/>
  <c r="FC107" i="107" s="1"/>
  <c r="FD107" i="107" s="1"/>
  <c r="FE107" i="107" s="1"/>
  <c r="FF107" i="107" s="1"/>
  <c r="FG107" i="107" s="1"/>
  <c r="FH107" i="107" s="1"/>
  <c r="FI107" i="107" s="1"/>
  <c r="FJ107" i="107" s="1"/>
  <c r="FK107" i="107" s="1"/>
  <c r="FL107" i="107" s="1"/>
  <c r="FM107" i="107" s="1"/>
  <c r="FN107" i="107" s="1"/>
  <c r="FO107" i="107" s="1"/>
  <c r="FP107" i="107" s="1"/>
  <c r="FQ107" i="107" s="1"/>
  <c r="FR107" i="107" s="1"/>
  <c r="FS107" i="107" s="1"/>
  <c r="FT107" i="107" s="1"/>
  <c r="FU107" i="107" s="1"/>
  <c r="FV107" i="107" s="1"/>
  <c r="FW107" i="107" s="1"/>
  <c r="FX107" i="107" s="1"/>
  <c r="FY107" i="107" s="1"/>
  <c r="FZ107" i="107" s="1"/>
  <c r="GA107" i="107" s="1"/>
  <c r="GB107" i="107" s="1"/>
  <c r="GC107" i="107" s="1"/>
  <c r="GD107" i="107" s="1"/>
  <c r="GE107" i="107" s="1"/>
  <c r="GF107" i="107" s="1"/>
  <c r="GG107" i="107" s="1"/>
  <c r="GH107" i="107" s="1"/>
  <c r="GI107" i="107" s="1"/>
  <c r="GJ107" i="107" s="1"/>
  <c r="GK107" i="107" s="1"/>
  <c r="GL107" i="107" s="1"/>
  <c r="GM107" i="107" s="1"/>
  <c r="GN107" i="107" s="1"/>
  <c r="GO107" i="107" s="1"/>
  <c r="GP107" i="107" s="1"/>
  <c r="GQ107" i="107" s="1"/>
  <c r="GR107" i="107" s="1"/>
  <c r="GS107" i="107" s="1"/>
  <c r="GT107" i="107" s="1"/>
  <c r="GU107" i="107" s="1"/>
  <c r="GV107" i="107" s="1"/>
  <c r="GW107" i="107" s="1"/>
  <c r="GX107" i="107" s="1"/>
  <c r="GY107" i="107" s="1"/>
  <c r="GZ107" i="107" s="1"/>
  <c r="HA107" i="107" s="1"/>
  <c r="HB107" i="107" s="1"/>
  <c r="HC107" i="107" s="1"/>
  <c r="HD107" i="107" s="1"/>
  <c r="HE107" i="107" s="1"/>
  <c r="HF107" i="107" s="1"/>
  <c r="HG107" i="107" s="1"/>
  <c r="HH107" i="107" s="1"/>
  <c r="HI107" i="107" s="1"/>
  <c r="HJ107" i="107" s="1"/>
  <c r="FO10" i="107"/>
  <c r="FI21" i="107"/>
  <c r="FK19" i="107"/>
  <c r="FM12" i="107"/>
  <c r="C61" i="108"/>
  <c r="FG24" i="107"/>
  <c r="DB83" i="106" l="1"/>
  <c r="DB67" i="106" s="1"/>
  <c r="B108" i="107" s="1"/>
  <c r="DC108" i="107" s="1"/>
  <c r="DA10" i="100"/>
  <c r="DA10" i="112"/>
  <c r="DA10" i="106"/>
  <c r="DA10" i="115"/>
  <c r="DA10" i="109"/>
  <c r="DA32" i="115"/>
  <c r="DA30" i="115" s="1"/>
  <c r="FJ21" i="107"/>
  <c r="FN12" i="107"/>
  <c r="FP10" i="107"/>
  <c r="FH24" i="107"/>
  <c r="FL19" i="107"/>
  <c r="BE56" i="106"/>
  <c r="E61" i="108"/>
  <c r="DA76" i="87" l="1"/>
  <c r="DA102" i="87"/>
  <c r="DA45" i="115"/>
  <c r="DA44" i="115"/>
  <c r="DA47" i="115"/>
  <c r="DA20" i="115"/>
  <c r="DD108" i="107"/>
  <c r="DE108" i="107" s="1"/>
  <c r="DF108" i="107" s="1"/>
  <c r="DG108" i="107" s="1"/>
  <c r="DH108" i="107" s="1"/>
  <c r="DI108" i="107" s="1"/>
  <c r="DJ108" i="107" s="1"/>
  <c r="DK108" i="107" s="1"/>
  <c r="DL108" i="107" s="1"/>
  <c r="DM108" i="107" s="1"/>
  <c r="DN108" i="107" s="1"/>
  <c r="DO108" i="107" s="1"/>
  <c r="DP108" i="107" s="1"/>
  <c r="DQ108" i="107" s="1"/>
  <c r="DR108" i="107" s="1"/>
  <c r="DS108" i="107" s="1"/>
  <c r="DT108" i="107" s="1"/>
  <c r="DU108" i="107" s="1"/>
  <c r="DV108" i="107" s="1"/>
  <c r="DW108" i="107" s="1"/>
  <c r="DX108" i="107" s="1"/>
  <c r="DY108" i="107" s="1"/>
  <c r="DZ108" i="107" s="1"/>
  <c r="EA108" i="107" s="1"/>
  <c r="EB108" i="107" s="1"/>
  <c r="EC108" i="107" s="1"/>
  <c r="ED108" i="107" s="1"/>
  <c r="EE108" i="107" s="1"/>
  <c r="EF108" i="107" s="1"/>
  <c r="EG108" i="107" s="1"/>
  <c r="EH108" i="107" s="1"/>
  <c r="EI108" i="107" s="1"/>
  <c r="EJ108" i="107" s="1"/>
  <c r="EK108" i="107" s="1"/>
  <c r="EL108" i="107" s="1"/>
  <c r="EM108" i="107" s="1"/>
  <c r="EN108" i="107" s="1"/>
  <c r="EO108" i="107" s="1"/>
  <c r="EP108" i="107" s="1"/>
  <c r="EQ108" i="107" s="1"/>
  <c r="ER108" i="107" s="1"/>
  <c r="ES108" i="107" s="1"/>
  <c r="ET108" i="107" s="1"/>
  <c r="EU108" i="107" s="1"/>
  <c r="EV108" i="107" s="1"/>
  <c r="EW108" i="107" s="1"/>
  <c r="EX108" i="107" s="1"/>
  <c r="EY108" i="107" s="1"/>
  <c r="EZ108" i="107" s="1"/>
  <c r="FA108" i="107" s="1"/>
  <c r="FB108" i="107" s="1"/>
  <c r="FC108" i="107" s="1"/>
  <c r="FD108" i="107" s="1"/>
  <c r="FE108" i="107" s="1"/>
  <c r="FF108" i="107" s="1"/>
  <c r="FG108" i="107" s="1"/>
  <c r="FH108" i="107" s="1"/>
  <c r="FI108" i="107" s="1"/>
  <c r="FJ108" i="107" s="1"/>
  <c r="FK108" i="107" s="1"/>
  <c r="FL108" i="107" s="1"/>
  <c r="FM108" i="107" s="1"/>
  <c r="FN108" i="107" s="1"/>
  <c r="FO108" i="107" s="1"/>
  <c r="FP108" i="107" s="1"/>
  <c r="FQ108" i="107" s="1"/>
  <c r="FR108" i="107" s="1"/>
  <c r="FS108" i="107" s="1"/>
  <c r="FT108" i="107" s="1"/>
  <c r="FU108" i="107" s="1"/>
  <c r="FV108" i="107" s="1"/>
  <c r="FW108" i="107" s="1"/>
  <c r="FX108" i="107" s="1"/>
  <c r="FY108" i="107" s="1"/>
  <c r="FZ108" i="107" s="1"/>
  <c r="GA108" i="107" s="1"/>
  <c r="GB108" i="107" s="1"/>
  <c r="GC108" i="107" s="1"/>
  <c r="GD108" i="107" s="1"/>
  <c r="GE108" i="107" s="1"/>
  <c r="GF108" i="107" s="1"/>
  <c r="GG108" i="107" s="1"/>
  <c r="GH108" i="107" s="1"/>
  <c r="GI108" i="107" s="1"/>
  <c r="GJ108" i="107" s="1"/>
  <c r="GK108" i="107" s="1"/>
  <c r="GL108" i="107" s="1"/>
  <c r="GM108" i="107" s="1"/>
  <c r="GN108" i="107" s="1"/>
  <c r="GO108" i="107" s="1"/>
  <c r="GP108" i="107" s="1"/>
  <c r="GQ108" i="107" s="1"/>
  <c r="GR108" i="107" s="1"/>
  <c r="GS108" i="107" s="1"/>
  <c r="GT108" i="107" s="1"/>
  <c r="GU108" i="107" s="1"/>
  <c r="GV108" i="107" s="1"/>
  <c r="GW108" i="107" s="1"/>
  <c r="GX108" i="107" s="1"/>
  <c r="GY108" i="107" s="1"/>
  <c r="GZ108" i="107" s="1"/>
  <c r="HA108" i="107" s="1"/>
  <c r="HB108" i="107" s="1"/>
  <c r="HC108" i="107" s="1"/>
  <c r="HD108" i="107" s="1"/>
  <c r="HE108" i="107" s="1"/>
  <c r="HF108" i="107" s="1"/>
  <c r="HG108" i="107" s="1"/>
  <c r="HH108" i="107" s="1"/>
  <c r="HI108" i="107" s="1"/>
  <c r="HJ108" i="107" s="1"/>
  <c r="DC2" i="107"/>
  <c r="DB55" i="106" s="1"/>
  <c r="FM19" i="107"/>
  <c r="FQ10" i="107"/>
  <c r="FI24" i="107"/>
  <c r="FO12" i="107"/>
  <c r="BE95" i="106"/>
  <c r="F61" i="108"/>
  <c r="FK21" i="107"/>
  <c r="DC83" i="106" l="1"/>
  <c r="DC67" i="106" s="1"/>
  <c r="B109" i="107" s="1"/>
  <c r="DD109" i="107" s="1"/>
  <c r="DB10" i="115"/>
  <c r="DB10" i="112"/>
  <c r="DB10" i="106"/>
  <c r="DB10" i="109"/>
  <c r="DB10" i="100"/>
  <c r="DB32" i="115"/>
  <c r="DB30" i="115" s="1"/>
  <c r="FL21" i="107"/>
  <c r="FP12" i="107"/>
  <c r="FR10" i="107"/>
  <c r="C62" i="108"/>
  <c r="FN19" i="107"/>
  <c r="FJ24" i="107"/>
  <c r="DB45" i="115" l="1"/>
  <c r="DB44" i="115"/>
  <c r="DE109" i="107"/>
  <c r="DD2" i="107"/>
  <c r="DC55" i="106" s="1"/>
  <c r="DB76" i="87"/>
  <c r="DB102" i="87"/>
  <c r="DB20" i="115"/>
  <c r="DB47" i="115"/>
  <c r="FK24" i="107"/>
  <c r="FQ12" i="107"/>
  <c r="FM21" i="107"/>
  <c r="E62" i="108"/>
  <c r="BF56" i="106"/>
  <c r="FS10" i="107"/>
  <c r="FO19" i="107"/>
  <c r="DD83" i="106" l="1"/>
  <c r="DD67" i="106" s="1"/>
  <c r="B110" i="107" s="1"/>
  <c r="DE110" i="107" s="1"/>
  <c r="DF110" i="107" s="1"/>
  <c r="DG110" i="107" s="1"/>
  <c r="DH110" i="107" s="1"/>
  <c r="DI110" i="107" s="1"/>
  <c r="DJ110" i="107" s="1"/>
  <c r="DK110" i="107" s="1"/>
  <c r="DL110" i="107" s="1"/>
  <c r="DM110" i="107" s="1"/>
  <c r="DN110" i="107" s="1"/>
  <c r="DO110" i="107" s="1"/>
  <c r="DP110" i="107" s="1"/>
  <c r="DQ110" i="107" s="1"/>
  <c r="DR110" i="107" s="1"/>
  <c r="DS110" i="107" s="1"/>
  <c r="DT110" i="107" s="1"/>
  <c r="DU110" i="107" s="1"/>
  <c r="DV110" i="107" s="1"/>
  <c r="DW110" i="107" s="1"/>
  <c r="DX110" i="107" s="1"/>
  <c r="DY110" i="107" s="1"/>
  <c r="DZ110" i="107" s="1"/>
  <c r="EA110" i="107" s="1"/>
  <c r="EB110" i="107" s="1"/>
  <c r="EC110" i="107" s="1"/>
  <c r="ED110" i="107" s="1"/>
  <c r="EE110" i="107" s="1"/>
  <c r="EF110" i="107" s="1"/>
  <c r="EG110" i="107" s="1"/>
  <c r="EH110" i="107" s="1"/>
  <c r="EI110" i="107" s="1"/>
  <c r="EJ110" i="107" s="1"/>
  <c r="EK110" i="107" s="1"/>
  <c r="EL110" i="107" s="1"/>
  <c r="EM110" i="107" s="1"/>
  <c r="EN110" i="107" s="1"/>
  <c r="EO110" i="107" s="1"/>
  <c r="EP110" i="107" s="1"/>
  <c r="EQ110" i="107" s="1"/>
  <c r="ER110" i="107" s="1"/>
  <c r="ES110" i="107" s="1"/>
  <c r="ET110" i="107" s="1"/>
  <c r="EU110" i="107" s="1"/>
  <c r="EV110" i="107" s="1"/>
  <c r="EW110" i="107" s="1"/>
  <c r="EX110" i="107" s="1"/>
  <c r="EY110" i="107" s="1"/>
  <c r="EZ110" i="107" s="1"/>
  <c r="FA110" i="107" s="1"/>
  <c r="FB110" i="107" s="1"/>
  <c r="FC110" i="107" s="1"/>
  <c r="FD110" i="107" s="1"/>
  <c r="FE110" i="107" s="1"/>
  <c r="FF110" i="107" s="1"/>
  <c r="FG110" i="107" s="1"/>
  <c r="FH110" i="107" s="1"/>
  <c r="FI110" i="107" s="1"/>
  <c r="FJ110" i="107" s="1"/>
  <c r="FK110" i="107" s="1"/>
  <c r="FL110" i="107" s="1"/>
  <c r="FM110" i="107" s="1"/>
  <c r="FN110" i="107" s="1"/>
  <c r="FO110" i="107" s="1"/>
  <c r="FP110" i="107" s="1"/>
  <c r="FQ110" i="107" s="1"/>
  <c r="FR110" i="107" s="1"/>
  <c r="FS110" i="107" s="1"/>
  <c r="FT110" i="107" s="1"/>
  <c r="FU110" i="107" s="1"/>
  <c r="FV110" i="107" s="1"/>
  <c r="FW110" i="107" s="1"/>
  <c r="FX110" i="107" s="1"/>
  <c r="FY110" i="107" s="1"/>
  <c r="FZ110" i="107" s="1"/>
  <c r="GA110" i="107" s="1"/>
  <c r="GB110" i="107" s="1"/>
  <c r="GC110" i="107" s="1"/>
  <c r="GD110" i="107" s="1"/>
  <c r="GE110" i="107" s="1"/>
  <c r="GF110" i="107" s="1"/>
  <c r="GG110" i="107" s="1"/>
  <c r="GH110" i="107" s="1"/>
  <c r="GI110" i="107" s="1"/>
  <c r="GJ110" i="107" s="1"/>
  <c r="GK110" i="107" s="1"/>
  <c r="GL110" i="107" s="1"/>
  <c r="GM110" i="107" s="1"/>
  <c r="GN110" i="107" s="1"/>
  <c r="GO110" i="107" s="1"/>
  <c r="GP110" i="107" s="1"/>
  <c r="GQ110" i="107" s="1"/>
  <c r="GR110" i="107" s="1"/>
  <c r="GS110" i="107" s="1"/>
  <c r="GT110" i="107" s="1"/>
  <c r="GU110" i="107" s="1"/>
  <c r="GV110" i="107" s="1"/>
  <c r="GW110" i="107" s="1"/>
  <c r="GX110" i="107" s="1"/>
  <c r="GY110" i="107" s="1"/>
  <c r="GZ110" i="107" s="1"/>
  <c r="HA110" i="107" s="1"/>
  <c r="HB110" i="107" s="1"/>
  <c r="HC110" i="107" s="1"/>
  <c r="HD110" i="107" s="1"/>
  <c r="HE110" i="107" s="1"/>
  <c r="HF110" i="107" s="1"/>
  <c r="HG110" i="107" s="1"/>
  <c r="HH110" i="107" s="1"/>
  <c r="HI110" i="107" s="1"/>
  <c r="HJ110" i="107" s="1"/>
  <c r="DC10" i="115"/>
  <c r="DC10" i="100"/>
  <c r="DC32" i="115"/>
  <c r="DC30" i="115" s="1"/>
  <c r="DC10" i="106"/>
  <c r="DC10" i="109"/>
  <c r="DC10" i="112"/>
  <c r="DE2" i="107"/>
  <c r="DD55" i="106" s="1"/>
  <c r="DF109" i="107"/>
  <c r="DG109" i="107" s="1"/>
  <c r="DH109" i="107" s="1"/>
  <c r="FP19" i="107"/>
  <c r="FN21" i="107"/>
  <c r="FR12" i="107"/>
  <c r="FT10" i="107"/>
  <c r="BF95" i="106"/>
  <c r="F62" i="108"/>
  <c r="FL24" i="107"/>
  <c r="DC76" i="87" l="1"/>
  <c r="DC102" i="87"/>
  <c r="DD10" i="109"/>
  <c r="DD32" i="115"/>
  <c r="DD30" i="115" s="1"/>
  <c r="DD10" i="100"/>
  <c r="DD10" i="106"/>
  <c r="DD10" i="115"/>
  <c r="DD10" i="112"/>
  <c r="DC45" i="115"/>
  <c r="DC44" i="115"/>
  <c r="DC47" i="115"/>
  <c r="DC20" i="115"/>
  <c r="DI109" i="107"/>
  <c r="DJ109" i="107" s="1"/>
  <c r="DK109" i="107" s="1"/>
  <c r="DL109" i="107" s="1"/>
  <c r="DM109" i="107" s="1"/>
  <c r="DN109" i="107" s="1"/>
  <c r="DO109" i="107" s="1"/>
  <c r="DP109" i="107" s="1"/>
  <c r="DQ109" i="107" s="1"/>
  <c r="DR109" i="107" s="1"/>
  <c r="DS109" i="107" s="1"/>
  <c r="DT109" i="107" s="1"/>
  <c r="DU109" i="107" s="1"/>
  <c r="DV109" i="107" s="1"/>
  <c r="DW109" i="107" s="1"/>
  <c r="DX109" i="107" s="1"/>
  <c r="DY109" i="107" s="1"/>
  <c r="DZ109" i="107" s="1"/>
  <c r="EA109" i="107" s="1"/>
  <c r="EB109" i="107" s="1"/>
  <c r="EC109" i="107" s="1"/>
  <c r="ED109" i="107" s="1"/>
  <c r="EE109" i="107" s="1"/>
  <c r="EF109" i="107" s="1"/>
  <c r="EG109" i="107" s="1"/>
  <c r="EH109" i="107" s="1"/>
  <c r="EI109" i="107" s="1"/>
  <c r="EJ109" i="107" s="1"/>
  <c r="EK109" i="107" s="1"/>
  <c r="EL109" i="107" s="1"/>
  <c r="EM109" i="107" s="1"/>
  <c r="EN109" i="107" s="1"/>
  <c r="EO109" i="107" s="1"/>
  <c r="EP109" i="107" s="1"/>
  <c r="EQ109" i="107" s="1"/>
  <c r="ER109" i="107" s="1"/>
  <c r="ES109" i="107" s="1"/>
  <c r="ET109" i="107" s="1"/>
  <c r="EU109" i="107" s="1"/>
  <c r="EV109" i="107" s="1"/>
  <c r="EW109" i="107" s="1"/>
  <c r="EX109" i="107" s="1"/>
  <c r="EY109" i="107" s="1"/>
  <c r="EZ109" i="107" s="1"/>
  <c r="FA109" i="107" s="1"/>
  <c r="FB109" i="107" s="1"/>
  <c r="FC109" i="107" s="1"/>
  <c r="FD109" i="107" s="1"/>
  <c r="FE109" i="107" s="1"/>
  <c r="FF109" i="107" s="1"/>
  <c r="FG109" i="107" s="1"/>
  <c r="FH109" i="107" s="1"/>
  <c r="FI109" i="107" s="1"/>
  <c r="FJ109" i="107" s="1"/>
  <c r="FK109" i="107" s="1"/>
  <c r="FL109" i="107" s="1"/>
  <c r="FM109" i="107" s="1"/>
  <c r="FN109" i="107" s="1"/>
  <c r="FO109" i="107" s="1"/>
  <c r="FP109" i="107" s="1"/>
  <c r="FQ109" i="107" s="1"/>
  <c r="FR109" i="107" s="1"/>
  <c r="FS109" i="107" s="1"/>
  <c r="FT109" i="107" s="1"/>
  <c r="FU109" i="107" s="1"/>
  <c r="FV109" i="107" s="1"/>
  <c r="FW109" i="107" s="1"/>
  <c r="FX109" i="107" s="1"/>
  <c r="FY109" i="107" s="1"/>
  <c r="FZ109" i="107" s="1"/>
  <c r="GA109" i="107" s="1"/>
  <c r="GB109" i="107" s="1"/>
  <c r="GC109" i="107" s="1"/>
  <c r="GD109" i="107" s="1"/>
  <c r="GE109" i="107" s="1"/>
  <c r="GF109" i="107" s="1"/>
  <c r="GG109" i="107" s="1"/>
  <c r="GH109" i="107" s="1"/>
  <c r="GI109" i="107" s="1"/>
  <c r="GJ109" i="107" s="1"/>
  <c r="GK109" i="107" s="1"/>
  <c r="GL109" i="107" s="1"/>
  <c r="GM109" i="107" s="1"/>
  <c r="GN109" i="107" s="1"/>
  <c r="GO109" i="107" s="1"/>
  <c r="GP109" i="107" s="1"/>
  <c r="GQ109" i="107" s="1"/>
  <c r="GR109" i="107" s="1"/>
  <c r="GS109" i="107" s="1"/>
  <c r="GT109" i="107" s="1"/>
  <c r="GU109" i="107" s="1"/>
  <c r="GV109" i="107" s="1"/>
  <c r="GW109" i="107" s="1"/>
  <c r="GX109" i="107" s="1"/>
  <c r="GY109" i="107" s="1"/>
  <c r="GZ109" i="107" s="1"/>
  <c r="HA109" i="107" s="1"/>
  <c r="HB109" i="107" s="1"/>
  <c r="HC109" i="107" s="1"/>
  <c r="HD109" i="107" s="1"/>
  <c r="HE109" i="107" s="1"/>
  <c r="HF109" i="107" s="1"/>
  <c r="HG109" i="107" s="1"/>
  <c r="HH109" i="107" s="1"/>
  <c r="HI109" i="107" s="1"/>
  <c r="HJ109" i="107" s="1"/>
  <c r="C63" i="108"/>
  <c r="FM24" i="107"/>
  <c r="FU10" i="107"/>
  <c r="FS12" i="107"/>
  <c r="FO21" i="107"/>
  <c r="FQ19" i="107"/>
  <c r="DE83" i="106" l="1"/>
  <c r="DE67" i="106" s="1"/>
  <c r="B111" i="107" s="1"/>
  <c r="DF111" i="107" s="1"/>
  <c r="DD44" i="115"/>
  <c r="DD45" i="115"/>
  <c r="DD76" i="87"/>
  <c r="DD102" i="87"/>
  <c r="DD20" i="115"/>
  <c r="DD47" i="115"/>
  <c r="FT12" i="107"/>
  <c r="FP21" i="107"/>
  <c r="FR19" i="107"/>
  <c r="FN24" i="107"/>
  <c r="BG56" i="106"/>
  <c r="E63" i="108"/>
  <c r="FV10" i="107"/>
  <c r="DF83" i="106" l="1"/>
  <c r="DF67" i="106" s="1"/>
  <c r="B112" i="107" s="1"/>
  <c r="DG112" i="107" s="1"/>
  <c r="DH112" i="107" s="1"/>
  <c r="DI112" i="107" s="1"/>
  <c r="DG111" i="107"/>
  <c r="DF2" i="107"/>
  <c r="DE55" i="106" s="1"/>
  <c r="FW10" i="107"/>
  <c r="BG95" i="106"/>
  <c r="F63" i="108"/>
  <c r="FS19" i="107"/>
  <c r="FU12" i="107"/>
  <c r="FO24" i="107"/>
  <c r="FQ21" i="107"/>
  <c r="DE32" i="115" l="1"/>
  <c r="DE30" i="115" s="1"/>
  <c r="DE10" i="115"/>
  <c r="DE47" i="115" s="1"/>
  <c r="DE10" i="109"/>
  <c r="DE10" i="112"/>
  <c r="DE10" i="100"/>
  <c r="DE10" i="106"/>
  <c r="DH111" i="107"/>
  <c r="DG2" i="107"/>
  <c r="DF55" i="106" s="1"/>
  <c r="DE76" i="87"/>
  <c r="DE102" i="87"/>
  <c r="DJ112" i="107"/>
  <c r="FR21" i="107"/>
  <c r="FT19" i="107"/>
  <c r="C64" i="108"/>
  <c r="FP24" i="107"/>
  <c r="FX10" i="107"/>
  <c r="FV12" i="107"/>
  <c r="DE20" i="115" l="1"/>
  <c r="DE44" i="115"/>
  <c r="DE45" i="115"/>
  <c r="DG83" i="106"/>
  <c r="DG67" i="106" s="1"/>
  <c r="B113" i="107" s="1"/>
  <c r="DH113" i="107" s="1"/>
  <c r="DI113" i="107" s="1"/>
  <c r="DJ113" i="107" s="1"/>
  <c r="DK113" i="107" s="1"/>
  <c r="DL113" i="107" s="1"/>
  <c r="DM113" i="107" s="1"/>
  <c r="DN113" i="107" s="1"/>
  <c r="DO113" i="107" s="1"/>
  <c r="DP113" i="107" s="1"/>
  <c r="DQ113" i="107" s="1"/>
  <c r="DR113" i="107" s="1"/>
  <c r="DS113" i="107" s="1"/>
  <c r="DT113" i="107" s="1"/>
  <c r="DU113" i="107" s="1"/>
  <c r="DV113" i="107" s="1"/>
  <c r="DW113" i="107" s="1"/>
  <c r="DX113" i="107" s="1"/>
  <c r="DY113" i="107" s="1"/>
  <c r="DZ113" i="107" s="1"/>
  <c r="EA113" i="107" s="1"/>
  <c r="EB113" i="107" s="1"/>
  <c r="EC113" i="107" s="1"/>
  <c r="ED113" i="107" s="1"/>
  <c r="EE113" i="107" s="1"/>
  <c r="EF113" i="107" s="1"/>
  <c r="EG113" i="107" s="1"/>
  <c r="EH113" i="107" s="1"/>
  <c r="EI113" i="107" s="1"/>
  <c r="EJ113" i="107" s="1"/>
  <c r="EK113" i="107" s="1"/>
  <c r="EL113" i="107" s="1"/>
  <c r="EM113" i="107" s="1"/>
  <c r="EN113" i="107" s="1"/>
  <c r="EO113" i="107" s="1"/>
  <c r="EP113" i="107" s="1"/>
  <c r="EQ113" i="107" s="1"/>
  <c r="ER113" i="107" s="1"/>
  <c r="ES113" i="107" s="1"/>
  <c r="ET113" i="107" s="1"/>
  <c r="EU113" i="107" s="1"/>
  <c r="EV113" i="107" s="1"/>
  <c r="EW113" i="107" s="1"/>
  <c r="EX113" i="107" s="1"/>
  <c r="EY113" i="107" s="1"/>
  <c r="EZ113" i="107" s="1"/>
  <c r="FA113" i="107" s="1"/>
  <c r="FB113" i="107" s="1"/>
  <c r="FC113" i="107" s="1"/>
  <c r="FD113" i="107" s="1"/>
  <c r="FE113" i="107" s="1"/>
  <c r="FF113" i="107" s="1"/>
  <c r="FG113" i="107" s="1"/>
  <c r="FH113" i="107" s="1"/>
  <c r="FI113" i="107" s="1"/>
  <c r="FJ113" i="107" s="1"/>
  <c r="FK113" i="107" s="1"/>
  <c r="FL113" i="107" s="1"/>
  <c r="FM113" i="107" s="1"/>
  <c r="FN113" i="107" s="1"/>
  <c r="FO113" i="107" s="1"/>
  <c r="FP113" i="107" s="1"/>
  <c r="FQ113" i="107" s="1"/>
  <c r="FR113" i="107" s="1"/>
  <c r="FS113" i="107" s="1"/>
  <c r="FT113" i="107" s="1"/>
  <c r="FU113" i="107" s="1"/>
  <c r="FV113" i="107" s="1"/>
  <c r="FW113" i="107" s="1"/>
  <c r="FX113" i="107" s="1"/>
  <c r="FY113" i="107" s="1"/>
  <c r="FZ113" i="107" s="1"/>
  <c r="GA113" i="107" s="1"/>
  <c r="GB113" i="107" s="1"/>
  <c r="GC113" i="107" s="1"/>
  <c r="GD113" i="107" s="1"/>
  <c r="GE113" i="107" s="1"/>
  <c r="GF113" i="107" s="1"/>
  <c r="GG113" i="107" s="1"/>
  <c r="GH113" i="107" s="1"/>
  <c r="GI113" i="107" s="1"/>
  <c r="GJ113" i="107" s="1"/>
  <c r="GK113" i="107" s="1"/>
  <c r="GL113" i="107" s="1"/>
  <c r="GM113" i="107" s="1"/>
  <c r="GN113" i="107" s="1"/>
  <c r="GO113" i="107" s="1"/>
  <c r="GP113" i="107" s="1"/>
  <c r="GQ113" i="107" s="1"/>
  <c r="GR113" i="107" s="1"/>
  <c r="GS113" i="107" s="1"/>
  <c r="GT113" i="107" s="1"/>
  <c r="GU113" i="107" s="1"/>
  <c r="GV113" i="107" s="1"/>
  <c r="GW113" i="107" s="1"/>
  <c r="GX113" i="107" s="1"/>
  <c r="GY113" i="107" s="1"/>
  <c r="GZ113" i="107" s="1"/>
  <c r="HA113" i="107" s="1"/>
  <c r="HB113" i="107" s="1"/>
  <c r="HC113" i="107" s="1"/>
  <c r="HD113" i="107" s="1"/>
  <c r="HE113" i="107" s="1"/>
  <c r="HF113" i="107" s="1"/>
  <c r="HG113" i="107" s="1"/>
  <c r="HH113" i="107" s="1"/>
  <c r="HI113" i="107" s="1"/>
  <c r="HJ113" i="107" s="1"/>
  <c r="DF10" i="112"/>
  <c r="DF10" i="115"/>
  <c r="DF10" i="106"/>
  <c r="DF10" i="100"/>
  <c r="DF32" i="115"/>
  <c r="DF30" i="115" s="1"/>
  <c r="DF10" i="109"/>
  <c r="DI111" i="107"/>
  <c r="DJ111" i="107" s="1"/>
  <c r="DK111" i="107" s="1"/>
  <c r="DL111" i="107" s="1"/>
  <c r="DM111" i="107" s="1"/>
  <c r="DN111" i="107" s="1"/>
  <c r="DO111" i="107" s="1"/>
  <c r="DP111" i="107" s="1"/>
  <c r="DQ111" i="107" s="1"/>
  <c r="DR111" i="107" s="1"/>
  <c r="DS111" i="107" s="1"/>
  <c r="DT111" i="107" s="1"/>
  <c r="DU111" i="107" s="1"/>
  <c r="DV111" i="107" s="1"/>
  <c r="DW111" i="107" s="1"/>
  <c r="DX111" i="107" s="1"/>
  <c r="DY111" i="107" s="1"/>
  <c r="DZ111" i="107" s="1"/>
  <c r="EA111" i="107" s="1"/>
  <c r="EB111" i="107" s="1"/>
  <c r="EC111" i="107" s="1"/>
  <c r="ED111" i="107" s="1"/>
  <c r="EE111" i="107" s="1"/>
  <c r="EF111" i="107" s="1"/>
  <c r="EG111" i="107" s="1"/>
  <c r="EH111" i="107" s="1"/>
  <c r="EI111" i="107" s="1"/>
  <c r="EJ111" i="107" s="1"/>
  <c r="EK111" i="107" s="1"/>
  <c r="EL111" i="107" s="1"/>
  <c r="EM111" i="107" s="1"/>
  <c r="EN111" i="107" s="1"/>
  <c r="EO111" i="107" s="1"/>
  <c r="EP111" i="107" s="1"/>
  <c r="EQ111" i="107" s="1"/>
  <c r="ER111" i="107" s="1"/>
  <c r="ES111" i="107" s="1"/>
  <c r="ET111" i="107" s="1"/>
  <c r="EU111" i="107" s="1"/>
  <c r="EV111" i="107" s="1"/>
  <c r="EW111" i="107" s="1"/>
  <c r="EX111" i="107" s="1"/>
  <c r="EY111" i="107" s="1"/>
  <c r="EZ111" i="107" s="1"/>
  <c r="FA111" i="107" s="1"/>
  <c r="FB111" i="107" s="1"/>
  <c r="FC111" i="107" s="1"/>
  <c r="FD111" i="107" s="1"/>
  <c r="FE111" i="107" s="1"/>
  <c r="FF111" i="107" s="1"/>
  <c r="FG111" i="107" s="1"/>
  <c r="FH111" i="107" s="1"/>
  <c r="FI111" i="107" s="1"/>
  <c r="FJ111" i="107" s="1"/>
  <c r="FK111" i="107" s="1"/>
  <c r="FL111" i="107" s="1"/>
  <c r="FM111" i="107" s="1"/>
  <c r="FN111" i="107" s="1"/>
  <c r="FO111" i="107" s="1"/>
  <c r="FP111" i="107" s="1"/>
  <c r="FQ111" i="107" s="1"/>
  <c r="FR111" i="107" s="1"/>
  <c r="FS111" i="107" s="1"/>
  <c r="FT111" i="107" s="1"/>
  <c r="FU111" i="107" s="1"/>
  <c r="FV111" i="107" s="1"/>
  <c r="FW111" i="107" s="1"/>
  <c r="FX111" i="107" s="1"/>
  <c r="FY111" i="107" s="1"/>
  <c r="FZ111" i="107" s="1"/>
  <c r="GA111" i="107" s="1"/>
  <c r="GB111" i="107" s="1"/>
  <c r="GC111" i="107" s="1"/>
  <c r="GD111" i="107" s="1"/>
  <c r="GE111" i="107" s="1"/>
  <c r="GF111" i="107" s="1"/>
  <c r="GG111" i="107" s="1"/>
  <c r="GH111" i="107" s="1"/>
  <c r="GI111" i="107" s="1"/>
  <c r="GJ111" i="107" s="1"/>
  <c r="GK111" i="107" s="1"/>
  <c r="GL111" i="107" s="1"/>
  <c r="GM111" i="107" s="1"/>
  <c r="GN111" i="107" s="1"/>
  <c r="GO111" i="107" s="1"/>
  <c r="GP111" i="107" s="1"/>
  <c r="GQ111" i="107" s="1"/>
  <c r="GR111" i="107" s="1"/>
  <c r="GS111" i="107" s="1"/>
  <c r="GT111" i="107" s="1"/>
  <c r="GU111" i="107" s="1"/>
  <c r="GV111" i="107" s="1"/>
  <c r="GW111" i="107" s="1"/>
  <c r="GX111" i="107" s="1"/>
  <c r="GY111" i="107" s="1"/>
  <c r="GZ111" i="107" s="1"/>
  <c r="HA111" i="107" s="1"/>
  <c r="HB111" i="107" s="1"/>
  <c r="HC111" i="107" s="1"/>
  <c r="HD111" i="107" s="1"/>
  <c r="HE111" i="107" s="1"/>
  <c r="HF111" i="107" s="1"/>
  <c r="HG111" i="107" s="1"/>
  <c r="HH111" i="107" s="1"/>
  <c r="HI111" i="107" s="1"/>
  <c r="HJ111" i="107" s="1"/>
  <c r="DK112" i="107"/>
  <c r="DL112" i="107" s="1"/>
  <c r="DM112" i="107" s="1"/>
  <c r="DN112" i="107" s="1"/>
  <c r="DO112" i="107" s="1"/>
  <c r="DP112" i="107" s="1"/>
  <c r="DQ112" i="107" s="1"/>
  <c r="DR112" i="107" s="1"/>
  <c r="DS112" i="107" s="1"/>
  <c r="DT112" i="107" s="1"/>
  <c r="DU112" i="107" s="1"/>
  <c r="DV112" i="107" s="1"/>
  <c r="DW112" i="107" s="1"/>
  <c r="DX112" i="107" s="1"/>
  <c r="DY112" i="107" s="1"/>
  <c r="DZ112" i="107" s="1"/>
  <c r="EA112" i="107" s="1"/>
  <c r="EB112" i="107" s="1"/>
  <c r="EC112" i="107" s="1"/>
  <c r="ED112" i="107" s="1"/>
  <c r="EE112" i="107" s="1"/>
  <c r="EF112" i="107" s="1"/>
  <c r="EG112" i="107" s="1"/>
  <c r="EH112" i="107" s="1"/>
  <c r="EI112" i="107" s="1"/>
  <c r="EJ112" i="107" s="1"/>
  <c r="EK112" i="107" s="1"/>
  <c r="EL112" i="107" s="1"/>
  <c r="EM112" i="107" s="1"/>
  <c r="EN112" i="107" s="1"/>
  <c r="EO112" i="107" s="1"/>
  <c r="EP112" i="107" s="1"/>
  <c r="EQ112" i="107" s="1"/>
  <c r="ER112" i="107" s="1"/>
  <c r="ES112" i="107" s="1"/>
  <c r="ET112" i="107" s="1"/>
  <c r="EU112" i="107" s="1"/>
  <c r="EV112" i="107" s="1"/>
  <c r="EW112" i="107" s="1"/>
  <c r="EX112" i="107" s="1"/>
  <c r="EY112" i="107" s="1"/>
  <c r="EZ112" i="107" s="1"/>
  <c r="FA112" i="107" s="1"/>
  <c r="FB112" i="107" s="1"/>
  <c r="FC112" i="107" s="1"/>
  <c r="FD112" i="107" s="1"/>
  <c r="FE112" i="107" s="1"/>
  <c r="FF112" i="107" s="1"/>
  <c r="FG112" i="107" s="1"/>
  <c r="FH112" i="107" s="1"/>
  <c r="FI112" i="107" s="1"/>
  <c r="FJ112" i="107" s="1"/>
  <c r="FK112" i="107" s="1"/>
  <c r="FL112" i="107" s="1"/>
  <c r="FM112" i="107" s="1"/>
  <c r="FN112" i="107" s="1"/>
  <c r="FO112" i="107" s="1"/>
  <c r="FP112" i="107" s="1"/>
  <c r="FQ112" i="107" s="1"/>
  <c r="FR112" i="107" s="1"/>
  <c r="FS112" i="107" s="1"/>
  <c r="FT112" i="107" s="1"/>
  <c r="FU112" i="107" s="1"/>
  <c r="FV112" i="107" s="1"/>
  <c r="FW112" i="107" s="1"/>
  <c r="FX112" i="107" s="1"/>
  <c r="FY112" i="107" s="1"/>
  <c r="FZ112" i="107" s="1"/>
  <c r="GA112" i="107" s="1"/>
  <c r="GB112" i="107" s="1"/>
  <c r="GC112" i="107" s="1"/>
  <c r="GD112" i="107" s="1"/>
  <c r="GE112" i="107" s="1"/>
  <c r="GF112" i="107" s="1"/>
  <c r="GG112" i="107" s="1"/>
  <c r="GH112" i="107" s="1"/>
  <c r="GI112" i="107" s="1"/>
  <c r="GJ112" i="107" s="1"/>
  <c r="GK112" i="107" s="1"/>
  <c r="GL112" i="107" s="1"/>
  <c r="GM112" i="107" s="1"/>
  <c r="GN112" i="107" s="1"/>
  <c r="GO112" i="107" s="1"/>
  <c r="GP112" i="107" s="1"/>
  <c r="GQ112" i="107" s="1"/>
  <c r="GR112" i="107" s="1"/>
  <c r="GS112" i="107" s="1"/>
  <c r="GT112" i="107" s="1"/>
  <c r="GU112" i="107" s="1"/>
  <c r="GV112" i="107" s="1"/>
  <c r="GW112" i="107" s="1"/>
  <c r="GX112" i="107" s="1"/>
  <c r="GY112" i="107" s="1"/>
  <c r="GZ112" i="107" s="1"/>
  <c r="HA112" i="107" s="1"/>
  <c r="HB112" i="107" s="1"/>
  <c r="HC112" i="107" s="1"/>
  <c r="HD112" i="107" s="1"/>
  <c r="HE112" i="107" s="1"/>
  <c r="HF112" i="107" s="1"/>
  <c r="HG112" i="107" s="1"/>
  <c r="HH112" i="107" s="1"/>
  <c r="HI112" i="107" s="1"/>
  <c r="HJ112" i="107" s="1"/>
  <c r="FQ24" i="107"/>
  <c r="FS21" i="107"/>
  <c r="FY10" i="107"/>
  <c r="FW12" i="107"/>
  <c r="BH56" i="106"/>
  <c r="E64" i="108"/>
  <c r="FU19" i="107"/>
  <c r="DH2" i="107" l="1"/>
  <c r="DG55" i="106" s="1"/>
  <c r="DF20" i="115"/>
  <c r="DF47" i="115"/>
  <c r="DF76" i="87"/>
  <c r="DF102" i="87"/>
  <c r="DG10" i="115"/>
  <c r="DG10" i="106"/>
  <c r="DG32" i="115"/>
  <c r="DG30" i="115" s="1"/>
  <c r="DG10" i="109"/>
  <c r="DG10" i="112"/>
  <c r="DG10" i="100"/>
  <c r="DF45" i="115"/>
  <c r="DF44" i="115"/>
  <c r="FR24" i="107"/>
  <c r="FV19" i="107"/>
  <c r="FX12" i="107"/>
  <c r="FZ10" i="107"/>
  <c r="FT21" i="107"/>
  <c r="BH95" i="106"/>
  <c r="F64" i="108"/>
  <c r="DH83" i="106" l="1"/>
  <c r="DH67" i="106" s="1"/>
  <c r="B114" i="107" s="1"/>
  <c r="DI114" i="107" s="1"/>
  <c r="DG44" i="115"/>
  <c r="DG45" i="115"/>
  <c r="DG76" i="87"/>
  <c r="DG102" i="87"/>
  <c r="DG20" i="115"/>
  <c r="DG47" i="115"/>
  <c r="GA10" i="107"/>
  <c r="FU21" i="107"/>
  <c r="FY12" i="107"/>
  <c r="FW19" i="107"/>
  <c r="FS24" i="107"/>
  <c r="C65" i="108"/>
  <c r="DJ114" i="107" l="1"/>
  <c r="DI2" i="107"/>
  <c r="DH55" i="106" s="1"/>
  <c r="DH10" i="115"/>
  <c r="DH32" i="115"/>
  <c r="DH30" i="115" s="1"/>
  <c r="DH10" i="112"/>
  <c r="DH10" i="106"/>
  <c r="DH10" i="109"/>
  <c r="DH10" i="100"/>
  <c r="FZ12" i="107"/>
  <c r="FT24" i="107"/>
  <c r="GB10" i="107"/>
  <c r="FV21" i="107"/>
  <c r="FX19" i="107"/>
  <c r="E65" i="108"/>
  <c r="BI56" i="106"/>
  <c r="DH20" i="115" l="1"/>
  <c r="DH47" i="115"/>
  <c r="DH45" i="115"/>
  <c r="DH44" i="115"/>
  <c r="DH102" i="87"/>
  <c r="DH76" i="87"/>
  <c r="DK114" i="107"/>
  <c r="DI83" i="106"/>
  <c r="DI67" i="106" s="1"/>
  <c r="B115" i="107" s="1"/>
  <c r="DJ115" i="107" s="1"/>
  <c r="DK115" i="107" s="1"/>
  <c r="DL115" i="107" s="1"/>
  <c r="DM115" i="107" s="1"/>
  <c r="DN115" i="107" s="1"/>
  <c r="DO115" i="107" s="1"/>
  <c r="DP115" i="107" s="1"/>
  <c r="DQ115" i="107" s="1"/>
  <c r="DR115" i="107" s="1"/>
  <c r="DS115" i="107" s="1"/>
  <c r="DT115" i="107" s="1"/>
  <c r="DU115" i="107" s="1"/>
  <c r="DV115" i="107" s="1"/>
  <c r="DW115" i="107" s="1"/>
  <c r="DX115" i="107" s="1"/>
  <c r="DY115" i="107" s="1"/>
  <c r="DZ115" i="107" s="1"/>
  <c r="EA115" i="107" s="1"/>
  <c r="EB115" i="107" s="1"/>
  <c r="EC115" i="107" s="1"/>
  <c r="ED115" i="107" s="1"/>
  <c r="EE115" i="107" s="1"/>
  <c r="EF115" i="107" s="1"/>
  <c r="EG115" i="107" s="1"/>
  <c r="EH115" i="107" s="1"/>
  <c r="EI115" i="107" s="1"/>
  <c r="EJ115" i="107" s="1"/>
  <c r="EK115" i="107" s="1"/>
  <c r="EL115" i="107" s="1"/>
  <c r="EM115" i="107" s="1"/>
  <c r="EN115" i="107" s="1"/>
  <c r="EO115" i="107" s="1"/>
  <c r="EP115" i="107" s="1"/>
  <c r="EQ115" i="107" s="1"/>
  <c r="ER115" i="107" s="1"/>
  <c r="ES115" i="107" s="1"/>
  <c r="ET115" i="107" s="1"/>
  <c r="EU115" i="107" s="1"/>
  <c r="EV115" i="107" s="1"/>
  <c r="EW115" i="107" s="1"/>
  <c r="EX115" i="107" s="1"/>
  <c r="EY115" i="107" s="1"/>
  <c r="EZ115" i="107" s="1"/>
  <c r="FA115" i="107" s="1"/>
  <c r="FB115" i="107" s="1"/>
  <c r="FC115" i="107" s="1"/>
  <c r="FD115" i="107" s="1"/>
  <c r="FE115" i="107" s="1"/>
  <c r="FF115" i="107" s="1"/>
  <c r="FG115" i="107" s="1"/>
  <c r="FH115" i="107" s="1"/>
  <c r="FI115" i="107" s="1"/>
  <c r="FJ115" i="107" s="1"/>
  <c r="FK115" i="107" s="1"/>
  <c r="FL115" i="107" s="1"/>
  <c r="FM115" i="107" s="1"/>
  <c r="FN115" i="107" s="1"/>
  <c r="FO115" i="107" s="1"/>
  <c r="FP115" i="107" s="1"/>
  <c r="FQ115" i="107" s="1"/>
  <c r="FR115" i="107" s="1"/>
  <c r="FS115" i="107" s="1"/>
  <c r="FT115" i="107" s="1"/>
  <c r="FU115" i="107" s="1"/>
  <c r="FV115" i="107" s="1"/>
  <c r="FW115" i="107" s="1"/>
  <c r="FX115" i="107" s="1"/>
  <c r="FY115" i="107" s="1"/>
  <c r="FZ115" i="107" s="1"/>
  <c r="GA115" i="107" s="1"/>
  <c r="GB115" i="107" s="1"/>
  <c r="GC115" i="107" s="1"/>
  <c r="GD115" i="107" s="1"/>
  <c r="GE115" i="107" s="1"/>
  <c r="GF115" i="107" s="1"/>
  <c r="GG115" i="107" s="1"/>
  <c r="GH115" i="107" s="1"/>
  <c r="GI115" i="107" s="1"/>
  <c r="GJ115" i="107" s="1"/>
  <c r="GK115" i="107" s="1"/>
  <c r="GL115" i="107" s="1"/>
  <c r="GM115" i="107" s="1"/>
  <c r="GN115" i="107" s="1"/>
  <c r="GO115" i="107" s="1"/>
  <c r="GP115" i="107" s="1"/>
  <c r="GQ115" i="107" s="1"/>
  <c r="GR115" i="107" s="1"/>
  <c r="GS115" i="107" s="1"/>
  <c r="GT115" i="107" s="1"/>
  <c r="GU115" i="107" s="1"/>
  <c r="GV115" i="107" s="1"/>
  <c r="GW115" i="107" s="1"/>
  <c r="GX115" i="107" s="1"/>
  <c r="GY115" i="107" s="1"/>
  <c r="GZ115" i="107" s="1"/>
  <c r="HA115" i="107" s="1"/>
  <c r="HB115" i="107" s="1"/>
  <c r="HC115" i="107" s="1"/>
  <c r="HD115" i="107" s="1"/>
  <c r="HE115" i="107" s="1"/>
  <c r="HF115" i="107" s="1"/>
  <c r="HG115" i="107" s="1"/>
  <c r="HH115" i="107" s="1"/>
  <c r="HI115" i="107" s="1"/>
  <c r="HJ115" i="107" s="1"/>
  <c r="GC10" i="107"/>
  <c r="BI95" i="106"/>
  <c r="F65" i="108"/>
  <c r="FY19" i="107"/>
  <c r="FW21" i="107"/>
  <c r="FU24" i="107"/>
  <c r="GA12" i="107"/>
  <c r="DI10" i="115" l="1"/>
  <c r="DI10" i="106"/>
  <c r="DI32" i="115"/>
  <c r="DI30" i="115" s="1"/>
  <c r="DI10" i="100"/>
  <c r="DI10" i="109"/>
  <c r="DI10" i="112"/>
  <c r="DJ2" i="107"/>
  <c r="DI55" i="106" s="1"/>
  <c r="DL114" i="107"/>
  <c r="GB12" i="107"/>
  <c r="C66" i="108"/>
  <c r="FV24" i="107"/>
  <c r="GD10" i="107"/>
  <c r="FX21" i="107"/>
  <c r="FZ19" i="107"/>
  <c r="DI47" i="115" l="1"/>
  <c r="DI20" i="115"/>
  <c r="DM114" i="107"/>
  <c r="DI102" i="87"/>
  <c r="DI76" i="87"/>
  <c r="DJ83" i="106"/>
  <c r="DJ67" i="106" s="1"/>
  <c r="B116" i="107" s="1"/>
  <c r="DK116" i="107" s="1"/>
  <c r="DI44" i="115"/>
  <c r="DI45" i="115"/>
  <c r="E66" i="108"/>
  <c r="BJ56" i="106"/>
  <c r="GC12" i="107"/>
  <c r="FY21" i="107"/>
  <c r="GA19" i="107"/>
  <c r="FW24" i="107"/>
  <c r="GE10" i="107"/>
  <c r="DK83" i="106" l="1"/>
  <c r="DK67" i="106" s="1"/>
  <c r="B117" i="107" s="1"/>
  <c r="DL117" i="107" s="1"/>
  <c r="DM117" i="107" s="1"/>
  <c r="DN117" i="107" s="1"/>
  <c r="DO117" i="107" s="1"/>
  <c r="DP117" i="107" s="1"/>
  <c r="DQ117" i="107" s="1"/>
  <c r="DR117" i="107" s="1"/>
  <c r="DS117" i="107" s="1"/>
  <c r="DT117" i="107" s="1"/>
  <c r="DU117" i="107" s="1"/>
  <c r="DV117" i="107" s="1"/>
  <c r="DW117" i="107" s="1"/>
  <c r="DX117" i="107" s="1"/>
  <c r="DY117" i="107" s="1"/>
  <c r="DZ117" i="107" s="1"/>
  <c r="EA117" i="107" s="1"/>
  <c r="EB117" i="107" s="1"/>
  <c r="EC117" i="107" s="1"/>
  <c r="ED117" i="107" s="1"/>
  <c r="EE117" i="107" s="1"/>
  <c r="EF117" i="107" s="1"/>
  <c r="EG117" i="107" s="1"/>
  <c r="EH117" i="107" s="1"/>
  <c r="EI117" i="107" s="1"/>
  <c r="EJ117" i="107" s="1"/>
  <c r="EK117" i="107" s="1"/>
  <c r="EL117" i="107" s="1"/>
  <c r="EM117" i="107" s="1"/>
  <c r="EN117" i="107" s="1"/>
  <c r="EO117" i="107" s="1"/>
  <c r="EP117" i="107" s="1"/>
  <c r="EQ117" i="107" s="1"/>
  <c r="ER117" i="107" s="1"/>
  <c r="ES117" i="107" s="1"/>
  <c r="ET117" i="107" s="1"/>
  <c r="EU117" i="107" s="1"/>
  <c r="EV117" i="107" s="1"/>
  <c r="EW117" i="107" s="1"/>
  <c r="EX117" i="107" s="1"/>
  <c r="EY117" i="107" s="1"/>
  <c r="EZ117" i="107" s="1"/>
  <c r="FA117" i="107" s="1"/>
  <c r="FB117" i="107" s="1"/>
  <c r="FC117" i="107" s="1"/>
  <c r="FD117" i="107" s="1"/>
  <c r="FE117" i="107" s="1"/>
  <c r="FF117" i="107" s="1"/>
  <c r="FG117" i="107" s="1"/>
  <c r="FH117" i="107" s="1"/>
  <c r="FI117" i="107" s="1"/>
  <c r="FJ117" i="107" s="1"/>
  <c r="FK117" i="107" s="1"/>
  <c r="FL117" i="107" s="1"/>
  <c r="FM117" i="107" s="1"/>
  <c r="FN117" i="107" s="1"/>
  <c r="FO117" i="107" s="1"/>
  <c r="FP117" i="107" s="1"/>
  <c r="FQ117" i="107" s="1"/>
  <c r="FR117" i="107" s="1"/>
  <c r="FS117" i="107" s="1"/>
  <c r="FT117" i="107" s="1"/>
  <c r="FU117" i="107" s="1"/>
  <c r="FV117" i="107" s="1"/>
  <c r="FW117" i="107" s="1"/>
  <c r="FX117" i="107" s="1"/>
  <c r="FY117" i="107" s="1"/>
  <c r="FZ117" i="107" s="1"/>
  <c r="GA117" i="107" s="1"/>
  <c r="GB117" i="107" s="1"/>
  <c r="GC117" i="107" s="1"/>
  <c r="GD117" i="107" s="1"/>
  <c r="GE117" i="107" s="1"/>
  <c r="GF117" i="107" s="1"/>
  <c r="GG117" i="107" s="1"/>
  <c r="GH117" i="107" s="1"/>
  <c r="GI117" i="107" s="1"/>
  <c r="GJ117" i="107" s="1"/>
  <c r="GK117" i="107" s="1"/>
  <c r="GL117" i="107" s="1"/>
  <c r="GM117" i="107" s="1"/>
  <c r="GN117" i="107" s="1"/>
  <c r="GO117" i="107" s="1"/>
  <c r="GP117" i="107" s="1"/>
  <c r="GQ117" i="107" s="1"/>
  <c r="GR117" i="107" s="1"/>
  <c r="GS117" i="107" s="1"/>
  <c r="GT117" i="107" s="1"/>
  <c r="GU117" i="107" s="1"/>
  <c r="GV117" i="107" s="1"/>
  <c r="GW117" i="107" s="1"/>
  <c r="GX117" i="107" s="1"/>
  <c r="GY117" i="107" s="1"/>
  <c r="GZ117" i="107" s="1"/>
  <c r="HA117" i="107" s="1"/>
  <c r="HB117" i="107" s="1"/>
  <c r="HC117" i="107" s="1"/>
  <c r="HD117" i="107" s="1"/>
  <c r="HE117" i="107" s="1"/>
  <c r="HF117" i="107" s="1"/>
  <c r="HG117" i="107" s="1"/>
  <c r="HH117" i="107" s="1"/>
  <c r="HI117" i="107" s="1"/>
  <c r="HJ117" i="107" s="1"/>
  <c r="DN114" i="107"/>
  <c r="DO114" i="107" s="1"/>
  <c r="DP114" i="107" s="1"/>
  <c r="DQ114" i="107" s="1"/>
  <c r="DR114" i="107" s="1"/>
  <c r="DS114" i="107" s="1"/>
  <c r="DT114" i="107" s="1"/>
  <c r="DU114" i="107" s="1"/>
  <c r="DV114" i="107" s="1"/>
  <c r="DW114" i="107" s="1"/>
  <c r="DX114" i="107" s="1"/>
  <c r="DY114" i="107" s="1"/>
  <c r="DZ114" i="107" s="1"/>
  <c r="EA114" i="107" s="1"/>
  <c r="EB114" i="107" s="1"/>
  <c r="EC114" i="107" s="1"/>
  <c r="ED114" i="107" s="1"/>
  <c r="EE114" i="107" s="1"/>
  <c r="EF114" i="107" s="1"/>
  <c r="EG114" i="107" s="1"/>
  <c r="EH114" i="107" s="1"/>
  <c r="EI114" i="107" s="1"/>
  <c r="EJ114" i="107" s="1"/>
  <c r="EK114" i="107" s="1"/>
  <c r="EL114" i="107" s="1"/>
  <c r="EM114" i="107" s="1"/>
  <c r="EN114" i="107" s="1"/>
  <c r="EO114" i="107" s="1"/>
  <c r="EP114" i="107" s="1"/>
  <c r="EQ114" i="107" s="1"/>
  <c r="ER114" i="107" s="1"/>
  <c r="ES114" i="107" s="1"/>
  <c r="ET114" i="107" s="1"/>
  <c r="EU114" i="107" s="1"/>
  <c r="EV114" i="107" s="1"/>
  <c r="EW114" i="107" s="1"/>
  <c r="EX114" i="107" s="1"/>
  <c r="EY114" i="107" s="1"/>
  <c r="EZ114" i="107" s="1"/>
  <c r="FA114" i="107" s="1"/>
  <c r="FB114" i="107" s="1"/>
  <c r="FC114" i="107" s="1"/>
  <c r="FD114" i="107" s="1"/>
  <c r="FE114" i="107" s="1"/>
  <c r="FF114" i="107" s="1"/>
  <c r="FG114" i="107" s="1"/>
  <c r="FH114" i="107" s="1"/>
  <c r="FI114" i="107" s="1"/>
  <c r="FJ114" i="107" s="1"/>
  <c r="FK114" i="107" s="1"/>
  <c r="FL114" i="107" s="1"/>
  <c r="FM114" i="107" s="1"/>
  <c r="FN114" i="107" s="1"/>
  <c r="FO114" i="107" s="1"/>
  <c r="FP114" i="107" s="1"/>
  <c r="FQ114" i="107" s="1"/>
  <c r="FR114" i="107" s="1"/>
  <c r="FS114" i="107" s="1"/>
  <c r="FT114" i="107" s="1"/>
  <c r="FU114" i="107" s="1"/>
  <c r="FV114" i="107" s="1"/>
  <c r="FW114" i="107" s="1"/>
  <c r="FX114" i="107" s="1"/>
  <c r="FY114" i="107" s="1"/>
  <c r="FZ114" i="107" s="1"/>
  <c r="GA114" i="107" s="1"/>
  <c r="GB114" i="107" s="1"/>
  <c r="GC114" i="107" s="1"/>
  <c r="GD114" i="107" s="1"/>
  <c r="GE114" i="107" s="1"/>
  <c r="GF114" i="107" s="1"/>
  <c r="GG114" i="107" s="1"/>
  <c r="GH114" i="107" s="1"/>
  <c r="GI114" i="107" s="1"/>
  <c r="GJ114" i="107" s="1"/>
  <c r="GK114" i="107" s="1"/>
  <c r="GL114" i="107" s="1"/>
  <c r="GM114" i="107" s="1"/>
  <c r="GN114" i="107" s="1"/>
  <c r="GO114" i="107" s="1"/>
  <c r="GP114" i="107" s="1"/>
  <c r="GQ114" i="107" s="1"/>
  <c r="GR114" i="107" s="1"/>
  <c r="GS114" i="107" s="1"/>
  <c r="GT114" i="107" s="1"/>
  <c r="GU114" i="107" s="1"/>
  <c r="GV114" i="107" s="1"/>
  <c r="GW114" i="107" s="1"/>
  <c r="GX114" i="107" s="1"/>
  <c r="GY114" i="107" s="1"/>
  <c r="GZ114" i="107" s="1"/>
  <c r="HA114" i="107" s="1"/>
  <c r="HB114" i="107" s="1"/>
  <c r="HC114" i="107" s="1"/>
  <c r="HD114" i="107" s="1"/>
  <c r="HE114" i="107" s="1"/>
  <c r="HF114" i="107" s="1"/>
  <c r="HG114" i="107" s="1"/>
  <c r="HH114" i="107" s="1"/>
  <c r="HI114" i="107" s="1"/>
  <c r="HJ114" i="107" s="1"/>
  <c r="DJ10" i="115"/>
  <c r="DJ10" i="112"/>
  <c r="DJ10" i="100"/>
  <c r="DJ32" i="115"/>
  <c r="DJ30" i="115" s="1"/>
  <c r="DJ10" i="109"/>
  <c r="DJ10" i="106"/>
  <c r="DL116" i="107"/>
  <c r="DK2" i="107"/>
  <c r="DJ55" i="106" s="1"/>
  <c r="BJ95" i="106"/>
  <c r="F66" i="108"/>
  <c r="FZ21" i="107"/>
  <c r="GB19" i="107"/>
  <c r="GF10" i="107"/>
  <c r="GD12" i="107"/>
  <c r="FX24" i="107"/>
  <c r="DJ45" i="115" l="1"/>
  <c r="DJ44" i="115"/>
  <c r="DJ20" i="115"/>
  <c r="DJ47" i="115"/>
  <c r="DJ102" i="87"/>
  <c r="DJ76" i="87"/>
  <c r="DM116" i="107"/>
  <c r="DL2" i="107"/>
  <c r="DK55" i="106" s="1"/>
  <c r="GC19" i="107"/>
  <c r="FY24" i="107"/>
  <c r="GA21" i="107"/>
  <c r="GE12" i="107"/>
  <c r="GG10" i="107"/>
  <c r="C67" i="108"/>
  <c r="DK10" i="100" l="1"/>
  <c r="DK10" i="115"/>
  <c r="DK47" i="115" s="1"/>
  <c r="DK10" i="106"/>
  <c r="DK32" i="115"/>
  <c r="DK30" i="115" s="1"/>
  <c r="DK10" i="112"/>
  <c r="DK10" i="109"/>
  <c r="DN116" i="107"/>
  <c r="DK102" i="87"/>
  <c r="DK76" i="87"/>
  <c r="E67" i="108"/>
  <c r="BK56" i="106"/>
  <c r="GH10" i="107"/>
  <c r="GD19" i="107"/>
  <c r="GB21" i="107"/>
  <c r="GF12" i="107"/>
  <c r="FZ24" i="107"/>
  <c r="DK44" i="115" l="1"/>
  <c r="DK45" i="115"/>
  <c r="DK20" i="115"/>
  <c r="DL83" i="106"/>
  <c r="DL67" i="106" s="1"/>
  <c r="B118" i="107" s="1"/>
  <c r="DM118" i="107" s="1"/>
  <c r="DO116" i="107"/>
  <c r="GE19" i="107"/>
  <c r="GI10" i="107"/>
  <c r="GA24" i="107"/>
  <c r="GG12" i="107"/>
  <c r="GC21" i="107"/>
  <c r="BK95" i="106"/>
  <c r="F67" i="108"/>
  <c r="DL32" i="115" l="1"/>
  <c r="DL30" i="115" s="1"/>
  <c r="DL10" i="115"/>
  <c r="DL10" i="106"/>
  <c r="DL10" i="100"/>
  <c r="DL10" i="112"/>
  <c r="DL10" i="109"/>
  <c r="DN118" i="107"/>
  <c r="DM2" i="107"/>
  <c r="DL55" i="106" s="1"/>
  <c r="DP116" i="107"/>
  <c r="GB24" i="107"/>
  <c r="C68" i="108"/>
  <c r="GJ10" i="107"/>
  <c r="GH12" i="107"/>
  <c r="GD21" i="107"/>
  <c r="GF19" i="107"/>
  <c r="DL76" i="87" l="1"/>
  <c r="DL102" i="87"/>
  <c r="DM83" i="106"/>
  <c r="DM67" i="106" s="1"/>
  <c r="B119" i="107" s="1"/>
  <c r="DN119" i="107" s="1"/>
  <c r="DO119" i="107" s="1"/>
  <c r="DP119" i="107" s="1"/>
  <c r="DQ119" i="107" s="1"/>
  <c r="DR119" i="107" s="1"/>
  <c r="DS119" i="107" s="1"/>
  <c r="DT119" i="107" s="1"/>
  <c r="DU119" i="107" s="1"/>
  <c r="DV119" i="107" s="1"/>
  <c r="DW119" i="107" s="1"/>
  <c r="DX119" i="107" s="1"/>
  <c r="DL44" i="115"/>
  <c r="DL45" i="115"/>
  <c r="DL47" i="115"/>
  <c r="DL20" i="115"/>
  <c r="DO118" i="107"/>
  <c r="DQ116" i="107"/>
  <c r="DR116" i="107" s="1"/>
  <c r="DS116" i="107" s="1"/>
  <c r="DT116" i="107" s="1"/>
  <c r="DU116" i="107" s="1"/>
  <c r="DV116" i="107" s="1"/>
  <c r="DW116" i="107" s="1"/>
  <c r="DX116" i="107" s="1"/>
  <c r="DY116" i="107" s="1"/>
  <c r="DZ116" i="107" s="1"/>
  <c r="EA116" i="107" s="1"/>
  <c r="EB116" i="107" s="1"/>
  <c r="EC116" i="107" s="1"/>
  <c r="ED116" i="107" s="1"/>
  <c r="EE116" i="107" s="1"/>
  <c r="EF116" i="107" s="1"/>
  <c r="EG116" i="107" s="1"/>
  <c r="EH116" i="107" s="1"/>
  <c r="EI116" i="107" s="1"/>
  <c r="EJ116" i="107" s="1"/>
  <c r="EK116" i="107" s="1"/>
  <c r="EL116" i="107" s="1"/>
  <c r="EM116" i="107" s="1"/>
  <c r="EN116" i="107" s="1"/>
  <c r="EO116" i="107" s="1"/>
  <c r="EP116" i="107" s="1"/>
  <c r="EQ116" i="107" s="1"/>
  <c r="ER116" i="107" s="1"/>
  <c r="ES116" i="107" s="1"/>
  <c r="ET116" i="107" s="1"/>
  <c r="EU116" i="107" s="1"/>
  <c r="EV116" i="107" s="1"/>
  <c r="EW116" i="107" s="1"/>
  <c r="EX116" i="107" s="1"/>
  <c r="EY116" i="107" s="1"/>
  <c r="EZ116" i="107" s="1"/>
  <c r="FA116" i="107" s="1"/>
  <c r="FB116" i="107" s="1"/>
  <c r="FC116" i="107" s="1"/>
  <c r="FD116" i="107" s="1"/>
  <c r="FE116" i="107" s="1"/>
  <c r="FF116" i="107" s="1"/>
  <c r="FG116" i="107" s="1"/>
  <c r="FH116" i="107" s="1"/>
  <c r="FI116" i="107" s="1"/>
  <c r="FJ116" i="107" s="1"/>
  <c r="FK116" i="107" s="1"/>
  <c r="FL116" i="107" s="1"/>
  <c r="FM116" i="107" s="1"/>
  <c r="FN116" i="107" s="1"/>
  <c r="FO116" i="107" s="1"/>
  <c r="FP116" i="107" s="1"/>
  <c r="FQ116" i="107" s="1"/>
  <c r="FR116" i="107" s="1"/>
  <c r="FS116" i="107" s="1"/>
  <c r="FT116" i="107" s="1"/>
  <c r="FU116" i="107" s="1"/>
  <c r="FV116" i="107" s="1"/>
  <c r="FW116" i="107" s="1"/>
  <c r="FX116" i="107" s="1"/>
  <c r="FY116" i="107" s="1"/>
  <c r="FZ116" i="107" s="1"/>
  <c r="GA116" i="107" s="1"/>
  <c r="GB116" i="107" s="1"/>
  <c r="GC116" i="107" s="1"/>
  <c r="GD116" i="107" s="1"/>
  <c r="GE116" i="107" s="1"/>
  <c r="GF116" i="107" s="1"/>
  <c r="GG116" i="107" s="1"/>
  <c r="GH116" i="107" s="1"/>
  <c r="GI116" i="107" s="1"/>
  <c r="GJ116" i="107" s="1"/>
  <c r="GK116" i="107" s="1"/>
  <c r="GL116" i="107" s="1"/>
  <c r="GM116" i="107" s="1"/>
  <c r="GN116" i="107" s="1"/>
  <c r="GO116" i="107" s="1"/>
  <c r="GP116" i="107" s="1"/>
  <c r="GQ116" i="107" s="1"/>
  <c r="GR116" i="107" s="1"/>
  <c r="GS116" i="107" s="1"/>
  <c r="GT116" i="107" s="1"/>
  <c r="GU116" i="107" s="1"/>
  <c r="GV116" i="107" s="1"/>
  <c r="GW116" i="107" s="1"/>
  <c r="GX116" i="107" s="1"/>
  <c r="GY116" i="107" s="1"/>
  <c r="GZ116" i="107" s="1"/>
  <c r="HA116" i="107" s="1"/>
  <c r="HB116" i="107" s="1"/>
  <c r="HC116" i="107" s="1"/>
  <c r="HD116" i="107" s="1"/>
  <c r="HE116" i="107" s="1"/>
  <c r="HF116" i="107" s="1"/>
  <c r="HG116" i="107" s="1"/>
  <c r="HH116" i="107" s="1"/>
  <c r="HI116" i="107" s="1"/>
  <c r="HJ116" i="107" s="1"/>
  <c r="GK10" i="107"/>
  <c r="GG19" i="107"/>
  <c r="BL56" i="106"/>
  <c r="E68" i="108"/>
  <c r="GC24" i="107"/>
  <c r="GI12" i="107"/>
  <c r="GE21" i="107"/>
  <c r="DN2" i="107" l="1"/>
  <c r="DM55" i="106" s="1"/>
  <c r="DM10" i="115"/>
  <c r="DM10" i="109"/>
  <c r="DM10" i="100"/>
  <c r="DM32" i="115"/>
  <c r="DM30" i="115" s="1"/>
  <c r="DM10" i="112"/>
  <c r="DM10" i="106"/>
  <c r="DP118" i="107"/>
  <c r="DQ118" i="107" s="1"/>
  <c r="DR118" i="107" s="1"/>
  <c r="DS118" i="107" s="1"/>
  <c r="DT118" i="107" s="1"/>
  <c r="DU118" i="107" s="1"/>
  <c r="DV118" i="107" s="1"/>
  <c r="DW118" i="107" s="1"/>
  <c r="DX118" i="107" s="1"/>
  <c r="DY118" i="107" s="1"/>
  <c r="DZ118" i="107" s="1"/>
  <c r="EA118" i="107" s="1"/>
  <c r="EB118" i="107" s="1"/>
  <c r="EC118" i="107" s="1"/>
  <c r="ED118" i="107" s="1"/>
  <c r="EE118" i="107" s="1"/>
  <c r="EF118" i="107" s="1"/>
  <c r="EG118" i="107" s="1"/>
  <c r="EH118" i="107" s="1"/>
  <c r="EI118" i="107" s="1"/>
  <c r="EJ118" i="107" s="1"/>
  <c r="EK118" i="107" s="1"/>
  <c r="EL118" i="107" s="1"/>
  <c r="EM118" i="107" s="1"/>
  <c r="EN118" i="107" s="1"/>
  <c r="EO118" i="107" s="1"/>
  <c r="EP118" i="107" s="1"/>
  <c r="EQ118" i="107" s="1"/>
  <c r="ER118" i="107" s="1"/>
  <c r="ES118" i="107" s="1"/>
  <c r="ET118" i="107" s="1"/>
  <c r="EU118" i="107" s="1"/>
  <c r="EV118" i="107" s="1"/>
  <c r="EW118" i="107" s="1"/>
  <c r="EX118" i="107" s="1"/>
  <c r="EY118" i="107" s="1"/>
  <c r="EZ118" i="107" s="1"/>
  <c r="FA118" i="107" s="1"/>
  <c r="FB118" i="107" s="1"/>
  <c r="FC118" i="107" s="1"/>
  <c r="FD118" i="107" s="1"/>
  <c r="FE118" i="107" s="1"/>
  <c r="FF118" i="107" s="1"/>
  <c r="FG118" i="107" s="1"/>
  <c r="FH118" i="107" s="1"/>
  <c r="FI118" i="107" s="1"/>
  <c r="FJ118" i="107" s="1"/>
  <c r="FK118" i="107" s="1"/>
  <c r="FL118" i="107" s="1"/>
  <c r="FM118" i="107" s="1"/>
  <c r="FN118" i="107" s="1"/>
  <c r="FO118" i="107" s="1"/>
  <c r="FP118" i="107" s="1"/>
  <c r="FQ118" i="107" s="1"/>
  <c r="FR118" i="107" s="1"/>
  <c r="FS118" i="107" s="1"/>
  <c r="FT118" i="107" s="1"/>
  <c r="FU118" i="107" s="1"/>
  <c r="FV118" i="107" s="1"/>
  <c r="FW118" i="107" s="1"/>
  <c r="FX118" i="107" s="1"/>
  <c r="FY118" i="107" s="1"/>
  <c r="FZ118" i="107" s="1"/>
  <c r="GA118" i="107" s="1"/>
  <c r="DY119" i="107"/>
  <c r="GH19" i="107"/>
  <c r="GF21" i="107"/>
  <c r="GJ12" i="107"/>
  <c r="GD24" i="107"/>
  <c r="BL95" i="106"/>
  <c r="F68" i="108"/>
  <c r="GL10" i="107"/>
  <c r="DM44" i="115" l="1"/>
  <c r="DM45" i="115"/>
  <c r="DM76" i="87"/>
  <c r="DM102" i="87"/>
  <c r="DM47" i="115"/>
  <c r="DM20" i="115"/>
  <c r="DN83" i="106"/>
  <c r="DN67" i="106" s="1"/>
  <c r="B120" i="107" s="1"/>
  <c r="DO120" i="107" s="1"/>
  <c r="DZ119" i="107"/>
  <c r="GB118" i="107"/>
  <c r="GM10" i="107"/>
  <c r="C69" i="108"/>
  <c r="GI19" i="107"/>
  <c r="GG21" i="107"/>
  <c r="GE24" i="107"/>
  <c r="GK12" i="107"/>
  <c r="DP120" i="107" l="1"/>
  <c r="DO2" i="107"/>
  <c r="DN55" i="106" s="1"/>
  <c r="DN32" i="115"/>
  <c r="DN30" i="115" s="1"/>
  <c r="DN10" i="106"/>
  <c r="DN10" i="100"/>
  <c r="DN10" i="115"/>
  <c r="DN10" i="112"/>
  <c r="DN10" i="109"/>
  <c r="EA119" i="107"/>
  <c r="GC118" i="107"/>
  <c r="GH21" i="107"/>
  <c r="GJ19" i="107"/>
  <c r="GL12" i="107"/>
  <c r="GF24" i="107"/>
  <c r="GN10" i="107"/>
  <c r="BM56" i="106"/>
  <c r="E69" i="108"/>
  <c r="DO83" i="106" l="1"/>
  <c r="DO67" i="106" s="1"/>
  <c r="B121" i="107" s="1"/>
  <c r="DP121" i="107" s="1"/>
  <c r="DQ121" i="107" s="1"/>
  <c r="DR121" i="107" s="1"/>
  <c r="DS121" i="107" s="1"/>
  <c r="DT121" i="107" s="1"/>
  <c r="DU121" i="107" s="1"/>
  <c r="DV121" i="107" s="1"/>
  <c r="DW121" i="107" s="1"/>
  <c r="DX121" i="107" s="1"/>
  <c r="DY121" i="107" s="1"/>
  <c r="DZ121" i="107" s="1"/>
  <c r="EA121" i="107" s="1"/>
  <c r="EB121" i="107" s="1"/>
  <c r="EC121" i="107" s="1"/>
  <c r="ED121" i="107" s="1"/>
  <c r="EE121" i="107" s="1"/>
  <c r="EF121" i="107" s="1"/>
  <c r="EG121" i="107" s="1"/>
  <c r="EH121" i="107" s="1"/>
  <c r="EI121" i="107" s="1"/>
  <c r="EJ121" i="107" s="1"/>
  <c r="EK121" i="107" s="1"/>
  <c r="EL121" i="107" s="1"/>
  <c r="EM121" i="107" s="1"/>
  <c r="EN121" i="107" s="1"/>
  <c r="EO121" i="107" s="1"/>
  <c r="EP121" i="107" s="1"/>
  <c r="EQ121" i="107" s="1"/>
  <c r="ER121" i="107" s="1"/>
  <c r="ES121" i="107" s="1"/>
  <c r="ET121" i="107" s="1"/>
  <c r="EU121" i="107" s="1"/>
  <c r="EV121" i="107" s="1"/>
  <c r="EW121" i="107" s="1"/>
  <c r="EX121" i="107" s="1"/>
  <c r="EY121" i="107" s="1"/>
  <c r="EZ121" i="107" s="1"/>
  <c r="FA121" i="107" s="1"/>
  <c r="FB121" i="107" s="1"/>
  <c r="FC121" i="107" s="1"/>
  <c r="FD121" i="107" s="1"/>
  <c r="FE121" i="107" s="1"/>
  <c r="FF121" i="107" s="1"/>
  <c r="FG121" i="107" s="1"/>
  <c r="FH121" i="107" s="1"/>
  <c r="FI121" i="107" s="1"/>
  <c r="FJ121" i="107" s="1"/>
  <c r="FK121" i="107" s="1"/>
  <c r="FL121" i="107" s="1"/>
  <c r="FM121" i="107" s="1"/>
  <c r="FN121" i="107" s="1"/>
  <c r="FO121" i="107" s="1"/>
  <c r="FP121" i="107" s="1"/>
  <c r="FQ121" i="107" s="1"/>
  <c r="FR121" i="107" s="1"/>
  <c r="FS121" i="107" s="1"/>
  <c r="FT121" i="107" s="1"/>
  <c r="FU121" i="107" s="1"/>
  <c r="FV121" i="107" s="1"/>
  <c r="FW121" i="107" s="1"/>
  <c r="FX121" i="107" s="1"/>
  <c r="FY121" i="107" s="1"/>
  <c r="FZ121" i="107" s="1"/>
  <c r="GA121" i="107" s="1"/>
  <c r="GB121" i="107" s="1"/>
  <c r="GC121" i="107" s="1"/>
  <c r="GD121" i="107" s="1"/>
  <c r="GE121" i="107" s="1"/>
  <c r="GF121" i="107" s="1"/>
  <c r="GG121" i="107" s="1"/>
  <c r="GH121" i="107" s="1"/>
  <c r="GI121" i="107" s="1"/>
  <c r="GJ121" i="107" s="1"/>
  <c r="GK121" i="107" s="1"/>
  <c r="GL121" i="107" s="1"/>
  <c r="GM121" i="107" s="1"/>
  <c r="GN121" i="107" s="1"/>
  <c r="GO121" i="107" s="1"/>
  <c r="GP121" i="107" s="1"/>
  <c r="GQ121" i="107" s="1"/>
  <c r="GR121" i="107" s="1"/>
  <c r="GS121" i="107" s="1"/>
  <c r="GT121" i="107" s="1"/>
  <c r="GU121" i="107" s="1"/>
  <c r="GV121" i="107" s="1"/>
  <c r="GW121" i="107" s="1"/>
  <c r="GX121" i="107" s="1"/>
  <c r="GY121" i="107" s="1"/>
  <c r="GZ121" i="107" s="1"/>
  <c r="HA121" i="107" s="1"/>
  <c r="HB121" i="107" s="1"/>
  <c r="HC121" i="107" s="1"/>
  <c r="HD121" i="107" s="1"/>
  <c r="HE121" i="107" s="1"/>
  <c r="HF121" i="107" s="1"/>
  <c r="HG121" i="107" s="1"/>
  <c r="HH121" i="107" s="1"/>
  <c r="HI121" i="107" s="1"/>
  <c r="HJ121" i="107" s="1"/>
  <c r="DN76" i="87"/>
  <c r="DN102" i="87"/>
  <c r="DO10" i="100"/>
  <c r="DO10" i="106"/>
  <c r="DO10" i="112"/>
  <c r="DO32" i="115"/>
  <c r="DO30" i="115" s="1"/>
  <c r="DN47" i="115"/>
  <c r="DN20" i="115"/>
  <c r="DN45" i="115"/>
  <c r="DN44" i="115"/>
  <c r="DQ120" i="107"/>
  <c r="EB119" i="107"/>
  <c r="GD118" i="107"/>
  <c r="GO10" i="107"/>
  <c r="GI21" i="107"/>
  <c r="BM95" i="106"/>
  <c r="F69" i="108"/>
  <c r="GG24" i="107"/>
  <c r="GM12" i="107"/>
  <c r="GK19" i="107"/>
  <c r="DO10" i="109" l="1"/>
  <c r="DO10" i="115"/>
  <c r="DO20" i="115" s="1"/>
  <c r="DP2" i="107"/>
  <c r="DO55" i="106" s="1"/>
  <c r="DO45" i="115"/>
  <c r="DO44" i="115"/>
  <c r="DR120" i="107"/>
  <c r="DO102" i="87"/>
  <c r="DO76" i="87"/>
  <c r="EC119" i="107"/>
  <c r="GE118" i="107"/>
  <c r="GL19" i="107"/>
  <c r="GH24" i="107"/>
  <c r="GJ21" i="107"/>
  <c r="GP10" i="107"/>
  <c r="GN12" i="107"/>
  <c r="C70" i="108"/>
  <c r="DO47" i="115" l="1"/>
  <c r="DP83" i="106"/>
  <c r="DP67" i="106" s="1"/>
  <c r="B122" i="107" s="1"/>
  <c r="DQ122" i="107" s="1"/>
  <c r="DS120" i="107"/>
  <c r="ED119" i="107"/>
  <c r="GF118" i="107"/>
  <c r="GO12" i="107"/>
  <c r="GQ10" i="107"/>
  <c r="GI24" i="107"/>
  <c r="GK21" i="107"/>
  <c r="E70" i="108"/>
  <c r="BN56" i="106"/>
  <c r="GM19" i="107"/>
  <c r="DR122" i="107" l="1"/>
  <c r="DS122" i="107" s="1"/>
  <c r="DT122" i="107" s="1"/>
  <c r="DU122" i="107" s="1"/>
  <c r="DV122" i="107" s="1"/>
  <c r="DW122" i="107" s="1"/>
  <c r="DX122" i="107" s="1"/>
  <c r="DY122" i="107" s="1"/>
  <c r="DZ122" i="107" s="1"/>
  <c r="EA122" i="107" s="1"/>
  <c r="EB122" i="107" s="1"/>
  <c r="EC122" i="107" s="1"/>
  <c r="ED122" i="107" s="1"/>
  <c r="EE122" i="107" s="1"/>
  <c r="EF122" i="107" s="1"/>
  <c r="EG122" i="107" s="1"/>
  <c r="EH122" i="107" s="1"/>
  <c r="EI122" i="107" s="1"/>
  <c r="EJ122" i="107" s="1"/>
  <c r="EK122" i="107" s="1"/>
  <c r="EL122" i="107" s="1"/>
  <c r="EM122" i="107" s="1"/>
  <c r="EN122" i="107" s="1"/>
  <c r="EO122" i="107" s="1"/>
  <c r="EP122" i="107" s="1"/>
  <c r="EQ122" i="107" s="1"/>
  <c r="ER122" i="107" s="1"/>
  <c r="ES122" i="107" s="1"/>
  <c r="ET122" i="107" s="1"/>
  <c r="EU122" i="107" s="1"/>
  <c r="EV122" i="107" s="1"/>
  <c r="EW122" i="107" s="1"/>
  <c r="EX122" i="107" s="1"/>
  <c r="EY122" i="107" s="1"/>
  <c r="EZ122" i="107" s="1"/>
  <c r="FA122" i="107" s="1"/>
  <c r="FB122" i="107" s="1"/>
  <c r="FC122" i="107" s="1"/>
  <c r="FD122" i="107" s="1"/>
  <c r="FE122" i="107" s="1"/>
  <c r="FF122" i="107" s="1"/>
  <c r="FG122" i="107" s="1"/>
  <c r="FH122" i="107" s="1"/>
  <c r="FI122" i="107" s="1"/>
  <c r="FJ122" i="107" s="1"/>
  <c r="FK122" i="107" s="1"/>
  <c r="FL122" i="107" s="1"/>
  <c r="FM122" i="107" s="1"/>
  <c r="FN122" i="107" s="1"/>
  <c r="FO122" i="107" s="1"/>
  <c r="FP122" i="107" s="1"/>
  <c r="FQ122" i="107" s="1"/>
  <c r="FR122" i="107" s="1"/>
  <c r="FS122" i="107" s="1"/>
  <c r="FT122" i="107" s="1"/>
  <c r="FU122" i="107" s="1"/>
  <c r="FV122" i="107" s="1"/>
  <c r="FW122" i="107" s="1"/>
  <c r="FX122" i="107" s="1"/>
  <c r="FY122" i="107" s="1"/>
  <c r="FZ122" i="107" s="1"/>
  <c r="GA122" i="107" s="1"/>
  <c r="GB122" i="107" s="1"/>
  <c r="GC122" i="107" s="1"/>
  <c r="GD122" i="107" s="1"/>
  <c r="GE122" i="107" s="1"/>
  <c r="GF122" i="107" s="1"/>
  <c r="GG122" i="107" s="1"/>
  <c r="GH122" i="107" s="1"/>
  <c r="GI122" i="107" s="1"/>
  <c r="GJ122" i="107" s="1"/>
  <c r="GK122" i="107" s="1"/>
  <c r="GL122" i="107" s="1"/>
  <c r="GM122" i="107" s="1"/>
  <c r="GN122" i="107" s="1"/>
  <c r="GO122" i="107" s="1"/>
  <c r="GP122" i="107" s="1"/>
  <c r="GQ122" i="107" s="1"/>
  <c r="GR122" i="107" s="1"/>
  <c r="GS122" i="107" s="1"/>
  <c r="GT122" i="107" s="1"/>
  <c r="GU122" i="107" s="1"/>
  <c r="GV122" i="107" s="1"/>
  <c r="GW122" i="107" s="1"/>
  <c r="GX122" i="107" s="1"/>
  <c r="GY122" i="107" s="1"/>
  <c r="GZ122" i="107" s="1"/>
  <c r="HA122" i="107" s="1"/>
  <c r="HB122" i="107" s="1"/>
  <c r="HC122" i="107" s="1"/>
  <c r="HD122" i="107" s="1"/>
  <c r="HE122" i="107" s="1"/>
  <c r="HF122" i="107" s="1"/>
  <c r="HG122" i="107" s="1"/>
  <c r="HH122" i="107" s="1"/>
  <c r="HI122" i="107" s="1"/>
  <c r="HJ122" i="107" s="1"/>
  <c r="DQ2" i="107"/>
  <c r="DP55" i="106" s="1"/>
  <c r="DT120" i="107"/>
  <c r="EE119" i="107"/>
  <c r="GG118" i="107"/>
  <c r="GN19" i="107"/>
  <c r="BN95" i="106"/>
  <c r="F70" i="108"/>
  <c r="GL21" i="107"/>
  <c r="GR10" i="107"/>
  <c r="GP12" i="107"/>
  <c r="GJ24" i="107"/>
  <c r="DQ83" i="106" l="1"/>
  <c r="DQ67" i="106" s="1"/>
  <c r="B123" i="107" s="1"/>
  <c r="DR123" i="107" s="1"/>
  <c r="DP10" i="106"/>
  <c r="DP10" i="112"/>
  <c r="DP32" i="115"/>
  <c r="DP30" i="115" s="1"/>
  <c r="DP10" i="109"/>
  <c r="DP10" i="100"/>
  <c r="DP10" i="115"/>
  <c r="DU120" i="107"/>
  <c r="EF119" i="107"/>
  <c r="GH118" i="107"/>
  <c r="GQ12" i="107"/>
  <c r="GS10" i="107"/>
  <c r="GM21" i="107"/>
  <c r="GO19" i="107"/>
  <c r="GK24" i="107"/>
  <c r="C71" i="108"/>
  <c r="DS123" i="107" l="1"/>
  <c r="DR2" i="107"/>
  <c r="DQ55" i="106" s="1"/>
  <c r="DR83" i="106"/>
  <c r="DR67" i="106" s="1"/>
  <c r="B124" i="107" s="1"/>
  <c r="DS124" i="107" s="1"/>
  <c r="DT124" i="107" s="1"/>
  <c r="DU124" i="107" s="1"/>
  <c r="DV124" i="107" s="1"/>
  <c r="DW124" i="107" s="1"/>
  <c r="DX124" i="107" s="1"/>
  <c r="DY124" i="107" s="1"/>
  <c r="DZ124" i="107" s="1"/>
  <c r="DP45" i="115"/>
  <c r="DP44" i="115"/>
  <c r="DP47" i="115"/>
  <c r="DP20" i="115"/>
  <c r="DP76" i="87"/>
  <c r="DP102" i="87"/>
  <c r="DV120" i="107"/>
  <c r="EG119" i="107"/>
  <c r="GI118" i="107"/>
  <c r="GL24" i="107"/>
  <c r="GR12" i="107"/>
  <c r="GP19" i="107"/>
  <c r="E71" i="108"/>
  <c r="BO56" i="106"/>
  <c r="GN21" i="107"/>
  <c r="GT10" i="107"/>
  <c r="DT123" i="107" l="1"/>
  <c r="DU123" i="107" s="1"/>
  <c r="DV123" i="107" s="1"/>
  <c r="DW123" i="107" s="1"/>
  <c r="DX123" i="107" s="1"/>
  <c r="DY123" i="107" s="1"/>
  <c r="DS2" i="107"/>
  <c r="DR55" i="106" s="1"/>
  <c r="DQ10" i="100"/>
  <c r="DQ32" i="115"/>
  <c r="DQ30" i="115" s="1"/>
  <c r="DQ10" i="115"/>
  <c r="DQ10" i="106"/>
  <c r="DQ10" i="109"/>
  <c r="DQ10" i="112"/>
  <c r="DW120" i="107"/>
  <c r="EA124" i="107"/>
  <c r="EH119" i="107"/>
  <c r="GJ118" i="107"/>
  <c r="GU10" i="107"/>
  <c r="GQ19" i="107"/>
  <c r="BO95" i="106"/>
  <c r="F71" i="108"/>
  <c r="GO21" i="107"/>
  <c r="GS12" i="107"/>
  <c r="GM24" i="107"/>
  <c r="DQ20" i="115" l="1"/>
  <c r="DQ47" i="115"/>
  <c r="DS83" i="106"/>
  <c r="DS67" i="106" s="1"/>
  <c r="B125" i="107" s="1"/>
  <c r="DT125" i="107" s="1"/>
  <c r="DQ45" i="115"/>
  <c r="DQ44" i="115"/>
  <c r="DQ102" i="87"/>
  <c r="DQ76" i="87"/>
  <c r="DR10" i="109"/>
  <c r="DR10" i="106"/>
  <c r="DR10" i="115"/>
  <c r="DR10" i="100"/>
  <c r="DR32" i="115"/>
  <c r="DR30" i="115" s="1"/>
  <c r="DR10" i="112"/>
  <c r="DX120" i="107"/>
  <c r="DZ123" i="107"/>
  <c r="EB124" i="107"/>
  <c r="EI119" i="107"/>
  <c r="EJ119" i="107" s="1"/>
  <c r="EK119" i="107" s="1"/>
  <c r="EL119" i="107" s="1"/>
  <c r="EM119" i="107" s="1"/>
  <c r="EN119" i="107" s="1"/>
  <c r="EO119" i="107" s="1"/>
  <c r="EP119" i="107" s="1"/>
  <c r="EQ119" i="107" s="1"/>
  <c r="ER119" i="107" s="1"/>
  <c r="ES119" i="107" s="1"/>
  <c r="ET119" i="107" s="1"/>
  <c r="EU119" i="107" s="1"/>
  <c r="EV119" i="107" s="1"/>
  <c r="EW119" i="107" s="1"/>
  <c r="EX119" i="107" s="1"/>
  <c r="EY119" i="107" s="1"/>
  <c r="EZ119" i="107" s="1"/>
  <c r="FA119" i="107" s="1"/>
  <c r="FB119" i="107" s="1"/>
  <c r="FC119" i="107" s="1"/>
  <c r="FD119" i="107" s="1"/>
  <c r="FE119" i="107" s="1"/>
  <c r="FF119" i="107" s="1"/>
  <c r="FG119" i="107" s="1"/>
  <c r="FH119" i="107" s="1"/>
  <c r="FI119" i="107" s="1"/>
  <c r="FJ119" i="107" s="1"/>
  <c r="FK119" i="107" s="1"/>
  <c r="FL119" i="107" s="1"/>
  <c r="FM119" i="107" s="1"/>
  <c r="FN119" i="107" s="1"/>
  <c r="GK118" i="107"/>
  <c r="GT12" i="107"/>
  <c r="GP21" i="107"/>
  <c r="C72" i="108"/>
  <c r="GR19" i="107"/>
  <c r="GV10" i="107"/>
  <c r="GN24" i="107"/>
  <c r="DR44" i="115" l="1"/>
  <c r="DR45" i="115"/>
  <c r="DR47" i="115"/>
  <c r="DR20" i="115"/>
  <c r="DU125" i="107"/>
  <c r="DT2" i="107"/>
  <c r="DS55" i="106" s="1"/>
  <c r="DY120" i="107"/>
  <c r="EA123" i="107"/>
  <c r="EC124" i="107"/>
  <c r="FO119" i="107"/>
  <c r="GL118" i="107"/>
  <c r="GO24" i="107"/>
  <c r="GW10" i="107"/>
  <c r="GS19" i="107"/>
  <c r="E72" i="108"/>
  <c r="BP56" i="106"/>
  <c r="GQ21" i="107"/>
  <c r="GU12" i="107"/>
  <c r="DV125" i="107" l="1"/>
  <c r="DW125" i="107" s="1"/>
  <c r="DX125" i="107" s="1"/>
  <c r="DT83" i="106"/>
  <c r="DT67" i="106" s="1"/>
  <c r="B126" i="107" s="1"/>
  <c r="DU126" i="107" s="1"/>
  <c r="DV126" i="107" s="1"/>
  <c r="DW126" i="107" s="1"/>
  <c r="DX126" i="107" s="1"/>
  <c r="DY126" i="107" s="1"/>
  <c r="DZ126" i="107" s="1"/>
  <c r="EA126" i="107" s="1"/>
  <c r="EB126" i="107" s="1"/>
  <c r="EC126" i="107" s="1"/>
  <c r="ED126" i="107" s="1"/>
  <c r="EE126" i="107" s="1"/>
  <c r="EF126" i="107" s="1"/>
  <c r="EG126" i="107" s="1"/>
  <c r="EH126" i="107" s="1"/>
  <c r="EI126" i="107" s="1"/>
  <c r="EJ126" i="107" s="1"/>
  <c r="EK126" i="107" s="1"/>
  <c r="EL126" i="107" s="1"/>
  <c r="EM126" i="107" s="1"/>
  <c r="EN126" i="107" s="1"/>
  <c r="EO126" i="107" s="1"/>
  <c r="EP126" i="107" s="1"/>
  <c r="EQ126" i="107" s="1"/>
  <c r="ER126" i="107" s="1"/>
  <c r="ES126" i="107" s="1"/>
  <c r="ET126" i="107" s="1"/>
  <c r="EU126" i="107" s="1"/>
  <c r="EV126" i="107" s="1"/>
  <c r="EW126" i="107" s="1"/>
  <c r="EX126" i="107" s="1"/>
  <c r="EY126" i="107" s="1"/>
  <c r="EZ126" i="107" s="1"/>
  <c r="FA126" i="107" s="1"/>
  <c r="FB126" i="107" s="1"/>
  <c r="FC126" i="107" s="1"/>
  <c r="FD126" i="107" s="1"/>
  <c r="FE126" i="107" s="1"/>
  <c r="FF126" i="107" s="1"/>
  <c r="FG126" i="107" s="1"/>
  <c r="FH126" i="107" s="1"/>
  <c r="FI126" i="107" s="1"/>
  <c r="FJ126" i="107" s="1"/>
  <c r="FK126" i="107" s="1"/>
  <c r="FL126" i="107" s="1"/>
  <c r="FM126" i="107" s="1"/>
  <c r="FN126" i="107" s="1"/>
  <c r="FO126" i="107" s="1"/>
  <c r="FP126" i="107" s="1"/>
  <c r="FQ126" i="107" s="1"/>
  <c r="FR126" i="107" s="1"/>
  <c r="FS126" i="107" s="1"/>
  <c r="FT126" i="107" s="1"/>
  <c r="FU126" i="107" s="1"/>
  <c r="FV126" i="107" s="1"/>
  <c r="FW126" i="107" s="1"/>
  <c r="FX126" i="107" s="1"/>
  <c r="FY126" i="107" s="1"/>
  <c r="FZ126" i="107" s="1"/>
  <c r="GA126" i="107" s="1"/>
  <c r="GB126" i="107" s="1"/>
  <c r="GC126" i="107" s="1"/>
  <c r="GD126" i="107" s="1"/>
  <c r="GE126" i="107" s="1"/>
  <c r="GF126" i="107" s="1"/>
  <c r="GG126" i="107" s="1"/>
  <c r="GH126" i="107" s="1"/>
  <c r="GI126" i="107" s="1"/>
  <c r="GJ126" i="107" s="1"/>
  <c r="GK126" i="107" s="1"/>
  <c r="GL126" i="107" s="1"/>
  <c r="GM126" i="107" s="1"/>
  <c r="GN126" i="107" s="1"/>
  <c r="GO126" i="107" s="1"/>
  <c r="GP126" i="107" s="1"/>
  <c r="GQ126" i="107" s="1"/>
  <c r="GR126" i="107" s="1"/>
  <c r="GS126" i="107" s="1"/>
  <c r="GT126" i="107" s="1"/>
  <c r="GU126" i="107" s="1"/>
  <c r="GV126" i="107" s="1"/>
  <c r="GW126" i="107" s="1"/>
  <c r="GX126" i="107" s="1"/>
  <c r="GY126" i="107" s="1"/>
  <c r="GZ126" i="107" s="1"/>
  <c r="HA126" i="107" s="1"/>
  <c r="HB126" i="107" s="1"/>
  <c r="HC126" i="107" s="1"/>
  <c r="HD126" i="107" s="1"/>
  <c r="HE126" i="107" s="1"/>
  <c r="HF126" i="107" s="1"/>
  <c r="HG126" i="107" s="1"/>
  <c r="HH126" i="107" s="1"/>
  <c r="HI126" i="107" s="1"/>
  <c r="HJ126" i="107" s="1"/>
  <c r="DS32" i="115"/>
  <c r="DS30" i="115" s="1"/>
  <c r="DS10" i="106"/>
  <c r="DS10" i="115"/>
  <c r="DS10" i="100"/>
  <c r="DS10" i="109"/>
  <c r="DS10" i="112"/>
  <c r="DZ120" i="107"/>
  <c r="EB123" i="107"/>
  <c r="ED124" i="107"/>
  <c r="FP119" i="107"/>
  <c r="GM118" i="107"/>
  <c r="GV12" i="107"/>
  <c r="GR21" i="107"/>
  <c r="GT19" i="107"/>
  <c r="GX10" i="107"/>
  <c r="BP95" i="106"/>
  <c r="F72" i="108"/>
  <c r="GP24" i="107"/>
  <c r="DS20" i="115" l="1"/>
  <c r="DS47" i="115"/>
  <c r="DT10" i="115"/>
  <c r="DT10" i="106"/>
  <c r="DT10" i="112"/>
  <c r="DT10" i="100"/>
  <c r="DT32" i="115"/>
  <c r="DT30" i="115" s="1"/>
  <c r="DT10" i="109"/>
  <c r="DU2" i="107"/>
  <c r="DT55" i="106" s="1"/>
  <c r="DS45" i="115"/>
  <c r="DS44" i="115"/>
  <c r="DY125" i="107"/>
  <c r="EA120" i="107"/>
  <c r="EC123" i="107"/>
  <c r="EE124" i="107"/>
  <c r="FQ119" i="107"/>
  <c r="GN118" i="107"/>
  <c r="GU19" i="107"/>
  <c r="GQ24" i="107"/>
  <c r="GY10" i="107"/>
  <c r="C73" i="108"/>
  <c r="GS21" i="107"/>
  <c r="GW12" i="107"/>
  <c r="DT20" i="115" l="1"/>
  <c r="DT47" i="115"/>
  <c r="DT44" i="115"/>
  <c r="DT45" i="115"/>
  <c r="DU83" i="106"/>
  <c r="DU67" i="106" s="1"/>
  <c r="B127" i="107" s="1"/>
  <c r="DV127" i="107" s="1"/>
  <c r="DZ125" i="107"/>
  <c r="EB120" i="107"/>
  <c r="ED123" i="107"/>
  <c r="EF124" i="107"/>
  <c r="FR119" i="107"/>
  <c r="GO118" i="107"/>
  <c r="GR24" i="107"/>
  <c r="GX12" i="107"/>
  <c r="GZ10" i="107"/>
  <c r="GV19" i="107"/>
  <c r="GT21" i="107"/>
  <c r="E73" i="108"/>
  <c r="BQ56" i="106"/>
  <c r="DV83" i="106" l="1"/>
  <c r="DV67" i="106" s="1"/>
  <c r="B128" i="107" s="1"/>
  <c r="DW128" i="107" s="1"/>
  <c r="DX128" i="107" s="1"/>
  <c r="DY128" i="107" s="1"/>
  <c r="DZ128" i="107" s="1"/>
  <c r="EA128" i="107" s="1"/>
  <c r="EB128" i="107" s="1"/>
  <c r="EC128" i="107" s="1"/>
  <c r="ED128" i="107" s="1"/>
  <c r="EE128" i="107" s="1"/>
  <c r="EF128" i="107" s="1"/>
  <c r="EG128" i="107" s="1"/>
  <c r="EH128" i="107" s="1"/>
  <c r="EI128" i="107" s="1"/>
  <c r="EJ128" i="107" s="1"/>
  <c r="EK128" i="107" s="1"/>
  <c r="EL128" i="107" s="1"/>
  <c r="EM128" i="107" s="1"/>
  <c r="EN128" i="107" s="1"/>
  <c r="EO128" i="107" s="1"/>
  <c r="EP128" i="107" s="1"/>
  <c r="EQ128" i="107" s="1"/>
  <c r="ER128" i="107" s="1"/>
  <c r="ES128" i="107" s="1"/>
  <c r="ET128" i="107" s="1"/>
  <c r="EU128" i="107" s="1"/>
  <c r="EV128" i="107" s="1"/>
  <c r="EW128" i="107" s="1"/>
  <c r="EX128" i="107" s="1"/>
  <c r="EY128" i="107" s="1"/>
  <c r="EZ128" i="107" s="1"/>
  <c r="FA128" i="107" s="1"/>
  <c r="FB128" i="107" s="1"/>
  <c r="FC128" i="107" s="1"/>
  <c r="FD128" i="107" s="1"/>
  <c r="FE128" i="107" s="1"/>
  <c r="FF128" i="107" s="1"/>
  <c r="FG128" i="107" s="1"/>
  <c r="FH128" i="107" s="1"/>
  <c r="FI128" i="107" s="1"/>
  <c r="FJ128" i="107" s="1"/>
  <c r="FK128" i="107" s="1"/>
  <c r="FL128" i="107" s="1"/>
  <c r="FM128" i="107" s="1"/>
  <c r="FN128" i="107" s="1"/>
  <c r="FO128" i="107" s="1"/>
  <c r="FP128" i="107" s="1"/>
  <c r="FQ128" i="107" s="1"/>
  <c r="FR128" i="107" s="1"/>
  <c r="FS128" i="107" s="1"/>
  <c r="FT128" i="107" s="1"/>
  <c r="FU128" i="107" s="1"/>
  <c r="FV128" i="107" s="1"/>
  <c r="FW128" i="107" s="1"/>
  <c r="FX128" i="107" s="1"/>
  <c r="FY128" i="107" s="1"/>
  <c r="FZ128" i="107" s="1"/>
  <c r="GA128" i="107" s="1"/>
  <c r="GB128" i="107" s="1"/>
  <c r="GC128" i="107" s="1"/>
  <c r="GD128" i="107" s="1"/>
  <c r="GE128" i="107" s="1"/>
  <c r="GF128" i="107" s="1"/>
  <c r="GG128" i="107" s="1"/>
  <c r="GH128" i="107" s="1"/>
  <c r="GI128" i="107" s="1"/>
  <c r="GJ128" i="107" s="1"/>
  <c r="GK128" i="107" s="1"/>
  <c r="GL128" i="107" s="1"/>
  <c r="GM128" i="107" s="1"/>
  <c r="GN128" i="107" s="1"/>
  <c r="GO128" i="107" s="1"/>
  <c r="GP128" i="107" s="1"/>
  <c r="GQ128" i="107" s="1"/>
  <c r="GR128" i="107" s="1"/>
  <c r="GS128" i="107" s="1"/>
  <c r="GT128" i="107" s="1"/>
  <c r="GU128" i="107" s="1"/>
  <c r="GV128" i="107" s="1"/>
  <c r="GW128" i="107" s="1"/>
  <c r="GX128" i="107" s="1"/>
  <c r="GY128" i="107" s="1"/>
  <c r="GZ128" i="107" s="1"/>
  <c r="HA128" i="107" s="1"/>
  <c r="HB128" i="107" s="1"/>
  <c r="HC128" i="107" s="1"/>
  <c r="HD128" i="107" s="1"/>
  <c r="HE128" i="107" s="1"/>
  <c r="HF128" i="107" s="1"/>
  <c r="HG128" i="107" s="1"/>
  <c r="HH128" i="107" s="1"/>
  <c r="HI128" i="107" s="1"/>
  <c r="HJ128" i="107" s="1"/>
  <c r="DW127" i="107"/>
  <c r="DX127" i="107" s="1"/>
  <c r="DY127" i="107" s="1"/>
  <c r="DV2" i="107"/>
  <c r="DU55" i="106" s="1"/>
  <c r="DU10" i="112"/>
  <c r="DU32" i="115"/>
  <c r="DU30" i="115" s="1"/>
  <c r="DU10" i="115"/>
  <c r="DU10" i="109"/>
  <c r="DU10" i="106"/>
  <c r="DU10" i="100"/>
  <c r="EA125" i="107"/>
  <c r="EC120" i="107"/>
  <c r="EE123" i="107"/>
  <c r="EG124" i="107"/>
  <c r="FS119" i="107"/>
  <c r="GP118" i="107"/>
  <c r="BQ95" i="106"/>
  <c r="F73" i="108"/>
  <c r="HA10" i="107"/>
  <c r="GY12" i="107"/>
  <c r="GS24" i="107"/>
  <c r="GU21" i="107"/>
  <c r="GW19" i="107"/>
  <c r="DW2" i="107" l="1"/>
  <c r="DV55" i="106" s="1"/>
  <c r="DU45" i="115"/>
  <c r="DU44" i="115"/>
  <c r="DU20" i="115"/>
  <c r="DU47" i="115"/>
  <c r="EB125" i="107"/>
  <c r="DZ127" i="107"/>
  <c r="ED120" i="107"/>
  <c r="EF123" i="107"/>
  <c r="EH124" i="107"/>
  <c r="FT119" i="107"/>
  <c r="GQ118" i="107"/>
  <c r="C74" i="108"/>
  <c r="GT24" i="107"/>
  <c r="GZ12" i="107"/>
  <c r="GV21" i="107"/>
  <c r="HB10" i="107"/>
  <c r="GX19" i="107"/>
  <c r="DV32" i="115" l="1"/>
  <c r="DV30" i="115" s="1"/>
  <c r="DV10" i="112"/>
  <c r="DV10" i="109"/>
  <c r="DV10" i="115"/>
  <c r="DV10" i="106"/>
  <c r="DV10" i="100"/>
  <c r="EA127" i="107"/>
  <c r="EC125" i="107"/>
  <c r="EE120" i="107"/>
  <c r="EG123" i="107"/>
  <c r="EI124" i="107"/>
  <c r="FU119" i="107"/>
  <c r="GR118" i="107"/>
  <c r="GW21" i="107"/>
  <c r="HA12" i="107"/>
  <c r="HC10" i="107"/>
  <c r="GU24" i="107"/>
  <c r="GY19" i="107"/>
  <c r="E74" i="108"/>
  <c r="BR56" i="106"/>
  <c r="DW83" i="106" l="1"/>
  <c r="DW67" i="106" s="1"/>
  <c r="B129" i="107" s="1"/>
  <c r="DX129" i="107" s="1"/>
  <c r="DY129" i="107" s="1"/>
  <c r="DZ129" i="107" s="1"/>
  <c r="EA129" i="107" s="1"/>
  <c r="EB129" i="107" s="1"/>
  <c r="EC129" i="107" s="1"/>
  <c r="ED129" i="107" s="1"/>
  <c r="EE129" i="107" s="1"/>
  <c r="EF129" i="107" s="1"/>
  <c r="EG129" i="107" s="1"/>
  <c r="EH129" i="107" s="1"/>
  <c r="EI129" i="107" s="1"/>
  <c r="EJ129" i="107" s="1"/>
  <c r="EK129" i="107" s="1"/>
  <c r="EL129" i="107" s="1"/>
  <c r="EM129" i="107" s="1"/>
  <c r="EN129" i="107" s="1"/>
  <c r="EO129" i="107" s="1"/>
  <c r="EP129" i="107" s="1"/>
  <c r="EQ129" i="107" s="1"/>
  <c r="ER129" i="107" s="1"/>
  <c r="ES129" i="107" s="1"/>
  <c r="ET129" i="107" s="1"/>
  <c r="EU129" i="107" s="1"/>
  <c r="EV129" i="107" s="1"/>
  <c r="EW129" i="107" s="1"/>
  <c r="EX129" i="107" s="1"/>
  <c r="EY129" i="107" s="1"/>
  <c r="EZ129" i="107" s="1"/>
  <c r="FA129" i="107" s="1"/>
  <c r="FB129" i="107" s="1"/>
  <c r="FC129" i="107" s="1"/>
  <c r="FD129" i="107" s="1"/>
  <c r="FE129" i="107" s="1"/>
  <c r="FF129" i="107" s="1"/>
  <c r="FG129" i="107" s="1"/>
  <c r="FH129" i="107" s="1"/>
  <c r="FI129" i="107" s="1"/>
  <c r="FJ129" i="107" s="1"/>
  <c r="FK129" i="107" s="1"/>
  <c r="FL129" i="107" s="1"/>
  <c r="FM129" i="107" s="1"/>
  <c r="FN129" i="107" s="1"/>
  <c r="FO129" i="107" s="1"/>
  <c r="FP129" i="107" s="1"/>
  <c r="FQ129" i="107" s="1"/>
  <c r="FR129" i="107" s="1"/>
  <c r="FS129" i="107" s="1"/>
  <c r="FT129" i="107" s="1"/>
  <c r="FU129" i="107" s="1"/>
  <c r="FV129" i="107" s="1"/>
  <c r="FW129" i="107" s="1"/>
  <c r="FX129" i="107" s="1"/>
  <c r="FY129" i="107" s="1"/>
  <c r="FZ129" i="107" s="1"/>
  <c r="GA129" i="107" s="1"/>
  <c r="GB129" i="107" s="1"/>
  <c r="GC129" i="107" s="1"/>
  <c r="GD129" i="107" s="1"/>
  <c r="GE129" i="107" s="1"/>
  <c r="GF129" i="107" s="1"/>
  <c r="GG129" i="107" s="1"/>
  <c r="GH129" i="107" s="1"/>
  <c r="GI129" i="107" s="1"/>
  <c r="GJ129" i="107" s="1"/>
  <c r="GK129" i="107" s="1"/>
  <c r="GL129" i="107" s="1"/>
  <c r="GM129" i="107" s="1"/>
  <c r="GN129" i="107" s="1"/>
  <c r="GO129" i="107" s="1"/>
  <c r="GP129" i="107" s="1"/>
  <c r="GQ129" i="107" s="1"/>
  <c r="GR129" i="107" s="1"/>
  <c r="GS129" i="107" s="1"/>
  <c r="GT129" i="107" s="1"/>
  <c r="GU129" i="107" s="1"/>
  <c r="GV129" i="107" s="1"/>
  <c r="GW129" i="107" s="1"/>
  <c r="GX129" i="107" s="1"/>
  <c r="GY129" i="107" s="1"/>
  <c r="GZ129" i="107" s="1"/>
  <c r="HA129" i="107" s="1"/>
  <c r="HB129" i="107" s="1"/>
  <c r="HC129" i="107" s="1"/>
  <c r="HD129" i="107" s="1"/>
  <c r="HE129" i="107" s="1"/>
  <c r="HF129" i="107" s="1"/>
  <c r="HG129" i="107" s="1"/>
  <c r="HH129" i="107" s="1"/>
  <c r="HI129" i="107" s="1"/>
  <c r="HJ129" i="107" s="1"/>
  <c r="DV44" i="115"/>
  <c r="DV45" i="115"/>
  <c r="DV47" i="115"/>
  <c r="DV20" i="115"/>
  <c r="DW10" i="112"/>
  <c r="DW32" i="115"/>
  <c r="DW30" i="115" s="1"/>
  <c r="DW10" i="115"/>
  <c r="DW10" i="109"/>
  <c r="DW10" i="106"/>
  <c r="DW10" i="100"/>
  <c r="ED125" i="107"/>
  <c r="EB127" i="107"/>
  <c r="EF120" i="107"/>
  <c r="EH123" i="107"/>
  <c r="EJ124" i="107"/>
  <c r="FV119" i="107"/>
  <c r="GS118" i="107"/>
  <c r="GV24" i="107"/>
  <c r="HD10" i="107"/>
  <c r="GX21" i="107"/>
  <c r="HB12" i="107"/>
  <c r="GZ19" i="107"/>
  <c r="BR95" i="106"/>
  <c r="F74" i="108"/>
  <c r="DX2" i="107" l="1"/>
  <c r="DW55" i="106" s="1"/>
  <c r="DX83" i="106"/>
  <c r="DX67" i="106" s="1"/>
  <c r="B130" i="107" s="1"/>
  <c r="DY130" i="107" s="1"/>
  <c r="DZ130" i="107" s="1"/>
  <c r="EA130" i="107" s="1"/>
  <c r="DW45" i="115"/>
  <c r="DW44" i="115"/>
  <c r="DW20" i="115"/>
  <c r="DW47" i="115"/>
  <c r="EC127" i="107"/>
  <c r="EE125" i="107"/>
  <c r="EG120" i="107"/>
  <c r="EI123" i="107"/>
  <c r="EK124" i="107"/>
  <c r="FW119" i="107"/>
  <c r="GT118" i="107"/>
  <c r="HE10" i="107"/>
  <c r="GW24" i="107"/>
  <c r="GY21" i="107"/>
  <c r="HC12" i="107"/>
  <c r="C75" i="108"/>
  <c r="HA19" i="107"/>
  <c r="DX10" i="109" l="1"/>
  <c r="DY2" i="107"/>
  <c r="DX55" i="106" s="1"/>
  <c r="DY83" i="106"/>
  <c r="DY67" i="106" s="1"/>
  <c r="B131" i="107" s="1"/>
  <c r="DZ131" i="107" s="1"/>
  <c r="EF125" i="107"/>
  <c r="EB130" i="107"/>
  <c r="ED127" i="107"/>
  <c r="EH120" i="107"/>
  <c r="EJ123" i="107"/>
  <c r="EL124" i="107"/>
  <c r="FX119" i="107"/>
  <c r="GU118" i="107"/>
  <c r="GZ21" i="107"/>
  <c r="HF10" i="107"/>
  <c r="HD12" i="107"/>
  <c r="GX24" i="107"/>
  <c r="BS56" i="106"/>
  <c r="E75" i="108"/>
  <c r="HB19" i="107"/>
  <c r="DX32" i="115" l="1"/>
  <c r="DX30" i="115" s="1"/>
  <c r="DX10" i="106"/>
  <c r="DX10" i="112"/>
  <c r="DX10" i="115"/>
  <c r="DX20" i="115" s="1"/>
  <c r="DX10" i="100"/>
  <c r="DY10" i="109"/>
  <c r="DY10" i="115"/>
  <c r="DY32" i="115"/>
  <c r="DY30" i="115" s="1"/>
  <c r="DY10" i="100"/>
  <c r="DY10" i="106"/>
  <c r="DY10" i="112"/>
  <c r="EA131" i="107"/>
  <c r="DZ2" i="107"/>
  <c r="DY55" i="106" s="1"/>
  <c r="DX45" i="115"/>
  <c r="DX44" i="115"/>
  <c r="EE127" i="107"/>
  <c r="EC130" i="107"/>
  <c r="EG125" i="107"/>
  <c r="EI120" i="107"/>
  <c r="EK123" i="107"/>
  <c r="EM124" i="107"/>
  <c r="FY119" i="107"/>
  <c r="GV118" i="107"/>
  <c r="HE12" i="107"/>
  <c r="HG10" i="107"/>
  <c r="GY24" i="107"/>
  <c r="HA21" i="107"/>
  <c r="HC19" i="107"/>
  <c r="BS95" i="106"/>
  <c r="F75" i="108"/>
  <c r="DX47" i="115" l="1"/>
  <c r="EB131" i="107"/>
  <c r="DY44" i="115"/>
  <c r="DY45" i="115"/>
  <c r="DY47" i="115"/>
  <c r="DY20" i="115"/>
  <c r="DZ83" i="106"/>
  <c r="DZ67" i="106" s="1"/>
  <c r="B132" i="107" s="1"/>
  <c r="EA132" i="107" s="1"/>
  <c r="EB132" i="107" s="1"/>
  <c r="EC132" i="107" s="1"/>
  <c r="ED132" i="107" s="1"/>
  <c r="EE132" i="107" s="1"/>
  <c r="EF132" i="107" s="1"/>
  <c r="EG132" i="107" s="1"/>
  <c r="EH132" i="107" s="1"/>
  <c r="EI132" i="107" s="1"/>
  <c r="EJ132" i="107" s="1"/>
  <c r="EK132" i="107" s="1"/>
  <c r="EL132" i="107" s="1"/>
  <c r="EM132" i="107" s="1"/>
  <c r="EN132" i="107" s="1"/>
  <c r="EO132" i="107" s="1"/>
  <c r="EP132" i="107" s="1"/>
  <c r="EQ132" i="107" s="1"/>
  <c r="ER132" i="107" s="1"/>
  <c r="ES132" i="107" s="1"/>
  <c r="ET132" i="107" s="1"/>
  <c r="EU132" i="107" s="1"/>
  <c r="EV132" i="107" s="1"/>
  <c r="EW132" i="107" s="1"/>
  <c r="EX132" i="107" s="1"/>
  <c r="EY132" i="107" s="1"/>
  <c r="EZ132" i="107" s="1"/>
  <c r="FA132" i="107" s="1"/>
  <c r="FB132" i="107" s="1"/>
  <c r="FC132" i="107" s="1"/>
  <c r="FD132" i="107" s="1"/>
  <c r="FE132" i="107" s="1"/>
  <c r="FF132" i="107" s="1"/>
  <c r="FG132" i="107" s="1"/>
  <c r="FH132" i="107" s="1"/>
  <c r="FI132" i="107" s="1"/>
  <c r="FJ132" i="107" s="1"/>
  <c r="FK132" i="107" s="1"/>
  <c r="FL132" i="107" s="1"/>
  <c r="FM132" i="107" s="1"/>
  <c r="FN132" i="107" s="1"/>
  <c r="FO132" i="107" s="1"/>
  <c r="FP132" i="107" s="1"/>
  <c r="FQ132" i="107" s="1"/>
  <c r="FR132" i="107" s="1"/>
  <c r="FS132" i="107" s="1"/>
  <c r="FT132" i="107" s="1"/>
  <c r="FU132" i="107" s="1"/>
  <c r="FV132" i="107" s="1"/>
  <c r="FW132" i="107" s="1"/>
  <c r="FX132" i="107" s="1"/>
  <c r="FY132" i="107" s="1"/>
  <c r="FZ132" i="107" s="1"/>
  <c r="GA132" i="107" s="1"/>
  <c r="GB132" i="107" s="1"/>
  <c r="GC132" i="107" s="1"/>
  <c r="GD132" i="107" s="1"/>
  <c r="GE132" i="107" s="1"/>
  <c r="GF132" i="107" s="1"/>
  <c r="GG132" i="107" s="1"/>
  <c r="GH132" i="107" s="1"/>
  <c r="GI132" i="107" s="1"/>
  <c r="GJ132" i="107" s="1"/>
  <c r="GK132" i="107" s="1"/>
  <c r="GL132" i="107" s="1"/>
  <c r="GM132" i="107" s="1"/>
  <c r="GN132" i="107" s="1"/>
  <c r="GO132" i="107" s="1"/>
  <c r="GP132" i="107" s="1"/>
  <c r="GQ132" i="107" s="1"/>
  <c r="GR132" i="107" s="1"/>
  <c r="GS132" i="107" s="1"/>
  <c r="GT132" i="107" s="1"/>
  <c r="GU132" i="107" s="1"/>
  <c r="GV132" i="107" s="1"/>
  <c r="GW132" i="107" s="1"/>
  <c r="GX132" i="107" s="1"/>
  <c r="GY132" i="107" s="1"/>
  <c r="GZ132" i="107" s="1"/>
  <c r="HA132" i="107" s="1"/>
  <c r="HB132" i="107" s="1"/>
  <c r="HC132" i="107" s="1"/>
  <c r="HD132" i="107" s="1"/>
  <c r="HE132" i="107" s="1"/>
  <c r="HF132" i="107" s="1"/>
  <c r="HG132" i="107" s="1"/>
  <c r="HH132" i="107" s="1"/>
  <c r="HI132" i="107" s="1"/>
  <c r="HJ132" i="107" s="1"/>
  <c r="EH125" i="107"/>
  <c r="ED130" i="107"/>
  <c r="EF127" i="107"/>
  <c r="EJ120" i="107"/>
  <c r="EL123" i="107"/>
  <c r="EN124" i="107"/>
  <c r="FZ119" i="107"/>
  <c r="GW118" i="107"/>
  <c r="C76" i="108"/>
  <c r="HH10" i="107"/>
  <c r="HF12" i="107"/>
  <c r="GZ24" i="107"/>
  <c r="HD19" i="107"/>
  <c r="HB21" i="107"/>
  <c r="EA83" i="106" l="1"/>
  <c r="EA67" i="106" s="1"/>
  <c r="B133" i="107" s="1"/>
  <c r="EB133" i="107" s="1"/>
  <c r="EC133" i="107" s="1"/>
  <c r="ED133" i="107" s="1"/>
  <c r="EE133" i="107" s="1"/>
  <c r="EF133" i="107" s="1"/>
  <c r="EG133" i="107" s="1"/>
  <c r="EH133" i="107" s="1"/>
  <c r="EI133" i="107" s="1"/>
  <c r="EJ133" i="107" s="1"/>
  <c r="EK133" i="107" s="1"/>
  <c r="EL133" i="107" s="1"/>
  <c r="EM133" i="107" s="1"/>
  <c r="EN133" i="107" s="1"/>
  <c r="EO133" i="107" s="1"/>
  <c r="EP133" i="107" s="1"/>
  <c r="EQ133" i="107" s="1"/>
  <c r="ER133" i="107" s="1"/>
  <c r="ES133" i="107" s="1"/>
  <c r="ET133" i="107" s="1"/>
  <c r="EU133" i="107" s="1"/>
  <c r="EV133" i="107" s="1"/>
  <c r="EW133" i="107" s="1"/>
  <c r="EX133" i="107" s="1"/>
  <c r="EY133" i="107" s="1"/>
  <c r="EZ133" i="107" s="1"/>
  <c r="FA133" i="107" s="1"/>
  <c r="FB133" i="107" s="1"/>
  <c r="FC133" i="107" s="1"/>
  <c r="FD133" i="107" s="1"/>
  <c r="FE133" i="107" s="1"/>
  <c r="FF133" i="107" s="1"/>
  <c r="FG133" i="107" s="1"/>
  <c r="FH133" i="107" s="1"/>
  <c r="FI133" i="107" s="1"/>
  <c r="FJ133" i="107" s="1"/>
  <c r="FK133" i="107" s="1"/>
  <c r="FL133" i="107" s="1"/>
  <c r="FM133" i="107" s="1"/>
  <c r="FN133" i="107" s="1"/>
  <c r="FO133" i="107" s="1"/>
  <c r="FP133" i="107" s="1"/>
  <c r="FQ133" i="107" s="1"/>
  <c r="FR133" i="107" s="1"/>
  <c r="FS133" i="107" s="1"/>
  <c r="FT133" i="107" s="1"/>
  <c r="FU133" i="107" s="1"/>
  <c r="FV133" i="107" s="1"/>
  <c r="FW133" i="107" s="1"/>
  <c r="FX133" i="107" s="1"/>
  <c r="FY133" i="107" s="1"/>
  <c r="FZ133" i="107" s="1"/>
  <c r="GA133" i="107" s="1"/>
  <c r="GB133" i="107" s="1"/>
  <c r="GC133" i="107" s="1"/>
  <c r="GD133" i="107" s="1"/>
  <c r="GE133" i="107" s="1"/>
  <c r="GF133" i="107" s="1"/>
  <c r="GG133" i="107" s="1"/>
  <c r="GH133" i="107" s="1"/>
  <c r="GI133" i="107" s="1"/>
  <c r="GJ133" i="107" s="1"/>
  <c r="GK133" i="107" s="1"/>
  <c r="GL133" i="107" s="1"/>
  <c r="GM133" i="107" s="1"/>
  <c r="GN133" i="107" s="1"/>
  <c r="GO133" i="107" s="1"/>
  <c r="GP133" i="107" s="1"/>
  <c r="GQ133" i="107" s="1"/>
  <c r="GR133" i="107" s="1"/>
  <c r="GS133" i="107" s="1"/>
  <c r="GT133" i="107" s="1"/>
  <c r="GU133" i="107" s="1"/>
  <c r="GV133" i="107" s="1"/>
  <c r="GW133" i="107" s="1"/>
  <c r="GX133" i="107" s="1"/>
  <c r="GY133" i="107" s="1"/>
  <c r="GZ133" i="107" s="1"/>
  <c r="HA133" i="107" s="1"/>
  <c r="HB133" i="107" s="1"/>
  <c r="HC133" i="107" s="1"/>
  <c r="HD133" i="107" s="1"/>
  <c r="HE133" i="107" s="1"/>
  <c r="HF133" i="107" s="1"/>
  <c r="HG133" i="107" s="1"/>
  <c r="HH133" i="107" s="1"/>
  <c r="HI133" i="107" s="1"/>
  <c r="HJ133" i="107" s="1"/>
  <c r="DZ10" i="115"/>
  <c r="DZ10" i="112"/>
  <c r="DZ10" i="100"/>
  <c r="DZ32" i="115"/>
  <c r="DZ30" i="115" s="1"/>
  <c r="DZ10" i="109"/>
  <c r="DZ10" i="106"/>
  <c r="EA2" i="107"/>
  <c r="DZ55" i="106" s="1"/>
  <c r="EC131" i="107"/>
  <c r="ED131" i="107" s="1"/>
  <c r="EE131" i="107" s="1"/>
  <c r="EF131" i="107" s="1"/>
  <c r="EG131" i="107" s="1"/>
  <c r="EH131" i="107" s="1"/>
  <c r="EI131" i="107" s="1"/>
  <c r="EJ131" i="107" s="1"/>
  <c r="EK131" i="107" s="1"/>
  <c r="EL131" i="107" s="1"/>
  <c r="EM131" i="107" s="1"/>
  <c r="EN131" i="107" s="1"/>
  <c r="EO131" i="107" s="1"/>
  <c r="EP131" i="107" s="1"/>
  <c r="EQ131" i="107" s="1"/>
  <c r="ER131" i="107" s="1"/>
  <c r="ES131" i="107" s="1"/>
  <c r="ET131" i="107" s="1"/>
  <c r="EU131" i="107" s="1"/>
  <c r="EV131" i="107" s="1"/>
  <c r="EW131" i="107" s="1"/>
  <c r="EX131" i="107" s="1"/>
  <c r="EY131" i="107" s="1"/>
  <c r="EZ131" i="107" s="1"/>
  <c r="FA131" i="107" s="1"/>
  <c r="FB131" i="107" s="1"/>
  <c r="FC131" i="107" s="1"/>
  <c r="FD131" i="107" s="1"/>
  <c r="FE131" i="107" s="1"/>
  <c r="FF131" i="107" s="1"/>
  <c r="FG131" i="107" s="1"/>
  <c r="FH131" i="107" s="1"/>
  <c r="FI131" i="107" s="1"/>
  <c r="FJ131" i="107" s="1"/>
  <c r="FK131" i="107" s="1"/>
  <c r="FL131" i="107" s="1"/>
  <c r="FM131" i="107" s="1"/>
  <c r="FN131" i="107" s="1"/>
  <c r="FO131" i="107" s="1"/>
  <c r="FP131" i="107" s="1"/>
  <c r="FQ131" i="107" s="1"/>
  <c r="FR131" i="107" s="1"/>
  <c r="FS131" i="107" s="1"/>
  <c r="FT131" i="107" s="1"/>
  <c r="FU131" i="107" s="1"/>
  <c r="FV131" i="107" s="1"/>
  <c r="FW131" i="107" s="1"/>
  <c r="FX131" i="107" s="1"/>
  <c r="FY131" i="107" s="1"/>
  <c r="FZ131" i="107" s="1"/>
  <c r="GA131" i="107" s="1"/>
  <c r="GB131" i="107" s="1"/>
  <c r="GC131" i="107" s="1"/>
  <c r="GD131" i="107" s="1"/>
  <c r="GE131" i="107" s="1"/>
  <c r="GF131" i="107" s="1"/>
  <c r="GG131" i="107" s="1"/>
  <c r="GH131" i="107" s="1"/>
  <c r="GI131" i="107" s="1"/>
  <c r="GJ131" i="107" s="1"/>
  <c r="GK131" i="107" s="1"/>
  <c r="GL131" i="107" s="1"/>
  <c r="GM131" i="107" s="1"/>
  <c r="GN131" i="107" s="1"/>
  <c r="GO131" i="107" s="1"/>
  <c r="GP131" i="107" s="1"/>
  <c r="GQ131" i="107" s="1"/>
  <c r="GR131" i="107" s="1"/>
  <c r="GS131" i="107" s="1"/>
  <c r="GT131" i="107" s="1"/>
  <c r="GU131" i="107" s="1"/>
  <c r="GV131" i="107" s="1"/>
  <c r="GW131" i="107" s="1"/>
  <c r="GX131" i="107" s="1"/>
  <c r="GY131" i="107" s="1"/>
  <c r="GZ131" i="107" s="1"/>
  <c r="HA131" i="107" s="1"/>
  <c r="HB131" i="107" s="1"/>
  <c r="HC131" i="107" s="1"/>
  <c r="HD131" i="107" s="1"/>
  <c r="HE131" i="107" s="1"/>
  <c r="HF131" i="107" s="1"/>
  <c r="HG131" i="107" s="1"/>
  <c r="HH131" i="107" s="1"/>
  <c r="HI131" i="107" s="1"/>
  <c r="HJ131" i="107" s="1"/>
  <c r="EG127" i="107"/>
  <c r="EE130" i="107"/>
  <c r="EI125" i="107"/>
  <c r="EK120" i="107"/>
  <c r="EM123" i="107"/>
  <c r="EO124" i="107"/>
  <c r="GA119" i="107"/>
  <c r="GX118" i="107"/>
  <c r="HE19" i="107"/>
  <c r="HA24" i="107"/>
  <c r="HG12" i="107"/>
  <c r="HC21" i="107"/>
  <c r="HI10" i="107"/>
  <c r="E76" i="108"/>
  <c r="BT56" i="106"/>
  <c r="EB2" i="107" l="1"/>
  <c r="EA55" i="106" s="1"/>
  <c r="DZ47" i="115"/>
  <c r="DZ20" i="115"/>
  <c r="DZ45" i="115"/>
  <c r="DZ44" i="115"/>
  <c r="EJ125" i="107"/>
  <c r="EF130" i="107"/>
  <c r="EH127" i="107"/>
  <c r="EL120" i="107"/>
  <c r="EN123" i="107"/>
  <c r="EP124" i="107"/>
  <c r="GB119" i="107"/>
  <c r="GY118" i="107"/>
  <c r="HD21" i="107"/>
  <c r="HF19" i="107"/>
  <c r="HJ10" i="107"/>
  <c r="HH12" i="107"/>
  <c r="BT95" i="106"/>
  <c r="F76" i="108"/>
  <c r="HB24" i="107"/>
  <c r="EI127" i="107" l="1"/>
  <c r="EG130" i="107"/>
  <c r="EK125" i="107"/>
  <c r="EM120" i="107"/>
  <c r="EO123" i="107"/>
  <c r="EQ124" i="107"/>
  <c r="GC119" i="107"/>
  <c r="GZ118" i="107"/>
  <c r="HG19" i="107"/>
  <c r="HC24" i="107"/>
  <c r="C77" i="108"/>
  <c r="HE21" i="107"/>
  <c r="HI12" i="107"/>
  <c r="EB83" i="106" l="1"/>
  <c r="EB67" i="106" s="1"/>
  <c r="B134" i="107" s="1"/>
  <c r="EC134" i="107" s="1"/>
  <c r="EA10" i="115"/>
  <c r="EA10" i="109"/>
  <c r="EA10" i="106"/>
  <c r="EA10" i="112"/>
  <c r="EA10" i="100"/>
  <c r="EA32" i="115"/>
  <c r="EA30" i="115" s="1"/>
  <c r="EL125" i="107"/>
  <c r="EH130" i="107"/>
  <c r="EJ127" i="107"/>
  <c r="EN120" i="107"/>
  <c r="EP123" i="107"/>
  <c r="ER124" i="107"/>
  <c r="GD119" i="107"/>
  <c r="HA118" i="107"/>
  <c r="HF21" i="107"/>
  <c r="HD24" i="107"/>
  <c r="BU56" i="106"/>
  <c r="E77" i="108"/>
  <c r="HH19" i="107"/>
  <c r="HJ12" i="107"/>
  <c r="ED134" i="107" l="1"/>
  <c r="EC2" i="107"/>
  <c r="EB55" i="106" s="1"/>
  <c r="EA47" i="115"/>
  <c r="EA20" i="115"/>
  <c r="EC83" i="106"/>
  <c r="EC67" i="106" s="1"/>
  <c r="B135" i="107" s="1"/>
  <c r="ED135" i="107" s="1"/>
  <c r="EE135" i="107" s="1"/>
  <c r="EF135" i="107" s="1"/>
  <c r="EG135" i="107" s="1"/>
  <c r="EA45" i="115"/>
  <c r="EA44" i="115"/>
  <c r="EB10" i="115"/>
  <c r="EB10" i="112"/>
  <c r="EB10" i="109"/>
  <c r="EB32" i="115"/>
  <c r="EB30" i="115" s="1"/>
  <c r="EB10" i="106"/>
  <c r="EB10" i="100"/>
  <c r="EI130" i="107"/>
  <c r="EK127" i="107"/>
  <c r="EM125" i="107"/>
  <c r="EO120" i="107"/>
  <c r="EQ123" i="107"/>
  <c r="ES124" i="107"/>
  <c r="GE119" i="107"/>
  <c r="HB118" i="107"/>
  <c r="HI19" i="107"/>
  <c r="HG21" i="107"/>
  <c r="BU95" i="106"/>
  <c r="F77" i="108"/>
  <c r="HE24" i="107"/>
  <c r="EE134" i="107" l="1"/>
  <c r="EF134" i="107" s="1"/>
  <c r="EG134" i="107" s="1"/>
  <c r="EH134" i="107" s="1"/>
  <c r="EI134" i="107" s="1"/>
  <c r="EJ134" i="107" s="1"/>
  <c r="EK134" i="107" s="1"/>
  <c r="EL134" i="107" s="1"/>
  <c r="EM134" i="107" s="1"/>
  <c r="EN134" i="107" s="1"/>
  <c r="EO134" i="107" s="1"/>
  <c r="EP134" i="107" s="1"/>
  <c r="EQ134" i="107" s="1"/>
  <c r="ER134" i="107" s="1"/>
  <c r="ES134" i="107" s="1"/>
  <c r="ET134" i="107" s="1"/>
  <c r="EU134" i="107" s="1"/>
  <c r="EV134" i="107" s="1"/>
  <c r="EW134" i="107" s="1"/>
  <c r="EX134" i="107" s="1"/>
  <c r="EY134" i="107" s="1"/>
  <c r="EZ134" i="107" s="1"/>
  <c r="FA134" i="107" s="1"/>
  <c r="FB134" i="107" s="1"/>
  <c r="FC134" i="107" s="1"/>
  <c r="FD134" i="107" s="1"/>
  <c r="FE134" i="107" s="1"/>
  <c r="FF134" i="107" s="1"/>
  <c r="FG134" i="107" s="1"/>
  <c r="FH134" i="107" s="1"/>
  <c r="FI134" i="107" s="1"/>
  <c r="FJ134" i="107" s="1"/>
  <c r="FK134" i="107" s="1"/>
  <c r="FL134" i="107" s="1"/>
  <c r="FM134" i="107" s="1"/>
  <c r="FN134" i="107" s="1"/>
  <c r="FO134" i="107" s="1"/>
  <c r="FP134" i="107" s="1"/>
  <c r="FQ134" i="107" s="1"/>
  <c r="FR134" i="107" s="1"/>
  <c r="FS134" i="107" s="1"/>
  <c r="FT134" i="107" s="1"/>
  <c r="FU134" i="107" s="1"/>
  <c r="FV134" i="107" s="1"/>
  <c r="FW134" i="107" s="1"/>
  <c r="FX134" i="107" s="1"/>
  <c r="FY134" i="107" s="1"/>
  <c r="FZ134" i="107" s="1"/>
  <c r="GA134" i="107" s="1"/>
  <c r="GB134" i="107" s="1"/>
  <c r="GC134" i="107" s="1"/>
  <c r="GD134" i="107" s="1"/>
  <c r="GE134" i="107" s="1"/>
  <c r="GF134" i="107" s="1"/>
  <c r="GG134" i="107" s="1"/>
  <c r="GH134" i="107" s="1"/>
  <c r="GI134" i="107" s="1"/>
  <c r="GJ134" i="107" s="1"/>
  <c r="GK134" i="107" s="1"/>
  <c r="GL134" i="107" s="1"/>
  <c r="GM134" i="107" s="1"/>
  <c r="GN134" i="107" s="1"/>
  <c r="GO134" i="107" s="1"/>
  <c r="GP134" i="107" s="1"/>
  <c r="GQ134" i="107" s="1"/>
  <c r="GR134" i="107" s="1"/>
  <c r="GS134" i="107" s="1"/>
  <c r="GT134" i="107" s="1"/>
  <c r="GU134" i="107" s="1"/>
  <c r="GV134" i="107" s="1"/>
  <c r="GW134" i="107" s="1"/>
  <c r="GX134" i="107" s="1"/>
  <c r="GY134" i="107" s="1"/>
  <c r="GZ134" i="107" s="1"/>
  <c r="HA134" i="107" s="1"/>
  <c r="HB134" i="107" s="1"/>
  <c r="HC134" i="107" s="1"/>
  <c r="HD134" i="107" s="1"/>
  <c r="HE134" i="107" s="1"/>
  <c r="HF134" i="107" s="1"/>
  <c r="HG134" i="107" s="1"/>
  <c r="HH134" i="107" s="1"/>
  <c r="HI134" i="107" s="1"/>
  <c r="HJ134" i="107" s="1"/>
  <c r="ED2" i="107"/>
  <c r="EC55" i="106" s="1"/>
  <c r="EB45" i="115"/>
  <c r="EB44" i="115"/>
  <c r="EB47" i="115"/>
  <c r="EB20" i="115"/>
  <c r="EN125" i="107"/>
  <c r="EL127" i="107"/>
  <c r="EH135" i="107"/>
  <c r="EJ130" i="107"/>
  <c r="EP120" i="107"/>
  <c r="ER123" i="107"/>
  <c r="ET124" i="107"/>
  <c r="GF119" i="107"/>
  <c r="HC118" i="107"/>
  <c r="HF24" i="107"/>
  <c r="HH21" i="107"/>
  <c r="C78" i="108"/>
  <c r="HJ19" i="107"/>
  <c r="EC10" i="100" l="1"/>
  <c r="EC10" i="112"/>
  <c r="EC10" i="109"/>
  <c r="EC10" i="106"/>
  <c r="EC32" i="115"/>
  <c r="EC30" i="115" s="1"/>
  <c r="EC10" i="115"/>
  <c r="ED83" i="106"/>
  <c r="ED67" i="106" s="1"/>
  <c r="B136" i="107" s="1"/>
  <c r="EE136" i="107" s="1"/>
  <c r="EI135" i="107"/>
  <c r="EM127" i="107"/>
  <c r="EK130" i="107"/>
  <c r="EO125" i="107"/>
  <c r="EQ120" i="107"/>
  <c r="ES123" i="107"/>
  <c r="EU124" i="107"/>
  <c r="GG119" i="107"/>
  <c r="HD118" i="107"/>
  <c r="HI21" i="107"/>
  <c r="HG24" i="107"/>
  <c r="BV56" i="106"/>
  <c r="E78" i="108"/>
  <c r="EF136" i="107" l="1"/>
  <c r="EG136" i="107" s="1"/>
  <c r="EH136" i="107" s="1"/>
  <c r="EI136" i="107" s="1"/>
  <c r="EJ136" i="107" s="1"/>
  <c r="EK136" i="107" s="1"/>
  <c r="EL136" i="107" s="1"/>
  <c r="EM136" i="107" s="1"/>
  <c r="EN136" i="107" s="1"/>
  <c r="EO136" i="107" s="1"/>
  <c r="EP136" i="107" s="1"/>
  <c r="EQ136" i="107" s="1"/>
  <c r="ER136" i="107" s="1"/>
  <c r="ES136" i="107" s="1"/>
  <c r="ET136" i="107" s="1"/>
  <c r="EU136" i="107" s="1"/>
  <c r="EV136" i="107" s="1"/>
  <c r="EW136" i="107" s="1"/>
  <c r="EX136" i="107" s="1"/>
  <c r="EY136" i="107" s="1"/>
  <c r="EZ136" i="107" s="1"/>
  <c r="FA136" i="107" s="1"/>
  <c r="FB136" i="107" s="1"/>
  <c r="FC136" i="107" s="1"/>
  <c r="FD136" i="107" s="1"/>
  <c r="FE136" i="107" s="1"/>
  <c r="FF136" i="107" s="1"/>
  <c r="FG136" i="107" s="1"/>
  <c r="FH136" i="107" s="1"/>
  <c r="FI136" i="107" s="1"/>
  <c r="FJ136" i="107" s="1"/>
  <c r="FK136" i="107" s="1"/>
  <c r="FL136" i="107" s="1"/>
  <c r="FM136" i="107" s="1"/>
  <c r="FN136" i="107" s="1"/>
  <c r="FO136" i="107" s="1"/>
  <c r="FP136" i="107" s="1"/>
  <c r="FQ136" i="107" s="1"/>
  <c r="FR136" i="107" s="1"/>
  <c r="FS136" i="107" s="1"/>
  <c r="FT136" i="107" s="1"/>
  <c r="FU136" i="107" s="1"/>
  <c r="FV136" i="107" s="1"/>
  <c r="FW136" i="107" s="1"/>
  <c r="FX136" i="107" s="1"/>
  <c r="FY136" i="107" s="1"/>
  <c r="FZ136" i="107" s="1"/>
  <c r="GA136" i="107" s="1"/>
  <c r="GB136" i="107" s="1"/>
  <c r="GC136" i="107" s="1"/>
  <c r="GD136" i="107" s="1"/>
  <c r="GE136" i="107" s="1"/>
  <c r="GF136" i="107" s="1"/>
  <c r="GG136" i="107" s="1"/>
  <c r="GH136" i="107" s="1"/>
  <c r="GI136" i="107" s="1"/>
  <c r="GJ136" i="107" s="1"/>
  <c r="GK136" i="107" s="1"/>
  <c r="GL136" i="107" s="1"/>
  <c r="GM136" i="107" s="1"/>
  <c r="GN136" i="107" s="1"/>
  <c r="GO136" i="107" s="1"/>
  <c r="GP136" i="107" s="1"/>
  <c r="GQ136" i="107" s="1"/>
  <c r="GR136" i="107" s="1"/>
  <c r="GS136" i="107" s="1"/>
  <c r="GT136" i="107" s="1"/>
  <c r="GU136" i="107" s="1"/>
  <c r="GV136" i="107" s="1"/>
  <c r="GW136" i="107" s="1"/>
  <c r="GX136" i="107" s="1"/>
  <c r="GY136" i="107" s="1"/>
  <c r="GZ136" i="107" s="1"/>
  <c r="HA136" i="107" s="1"/>
  <c r="HB136" i="107" s="1"/>
  <c r="HC136" i="107" s="1"/>
  <c r="HD136" i="107" s="1"/>
  <c r="HE136" i="107" s="1"/>
  <c r="HF136" i="107" s="1"/>
  <c r="HG136" i="107" s="1"/>
  <c r="HH136" i="107" s="1"/>
  <c r="HI136" i="107" s="1"/>
  <c r="HJ136" i="107" s="1"/>
  <c r="EE2" i="107"/>
  <c r="ED55" i="106" s="1"/>
  <c r="EC44" i="115"/>
  <c r="EC45" i="115"/>
  <c r="EC47" i="115"/>
  <c r="EC20" i="115"/>
  <c r="EL130" i="107"/>
  <c r="EN127" i="107"/>
  <c r="EP125" i="107"/>
  <c r="EJ135" i="107"/>
  <c r="ER120" i="107"/>
  <c r="ET123" i="107"/>
  <c r="EV124" i="107"/>
  <c r="GH119" i="107"/>
  <c r="HE118" i="107"/>
  <c r="HH24" i="107"/>
  <c r="BV95" i="106"/>
  <c r="F78" i="108"/>
  <c r="HJ21" i="107"/>
  <c r="EE83" i="106" l="1"/>
  <c r="EE67" i="106" s="1"/>
  <c r="B137" i="107" s="1"/>
  <c r="EF137" i="107" s="1"/>
  <c r="ED10" i="100"/>
  <c r="ED10" i="106"/>
  <c r="ED10" i="109"/>
  <c r="ED10" i="112"/>
  <c r="ED32" i="115"/>
  <c r="ED30" i="115" s="1"/>
  <c r="ED10" i="115"/>
  <c r="EQ125" i="107"/>
  <c r="EO127" i="107"/>
  <c r="EK135" i="107"/>
  <c r="EM130" i="107"/>
  <c r="ES120" i="107"/>
  <c r="EU123" i="107"/>
  <c r="EW124" i="107"/>
  <c r="EX124" i="107" s="1"/>
  <c r="EY124" i="107" s="1"/>
  <c r="EZ124" i="107" s="1"/>
  <c r="FA124" i="107" s="1"/>
  <c r="FB124" i="107" s="1"/>
  <c r="FC124" i="107" s="1"/>
  <c r="FD124" i="107" s="1"/>
  <c r="FE124" i="107" s="1"/>
  <c r="FF124" i="107" s="1"/>
  <c r="FG124" i="107" s="1"/>
  <c r="FH124" i="107" s="1"/>
  <c r="FI124" i="107" s="1"/>
  <c r="FJ124" i="107" s="1"/>
  <c r="FK124" i="107" s="1"/>
  <c r="FL124" i="107" s="1"/>
  <c r="FM124" i="107" s="1"/>
  <c r="FN124" i="107" s="1"/>
  <c r="GI119" i="107"/>
  <c r="HF118" i="107"/>
  <c r="HI24" i="107"/>
  <c r="C79" i="108"/>
  <c r="EG137" i="107" l="1"/>
  <c r="EH137" i="107" s="1"/>
  <c r="EI137" i="107" s="1"/>
  <c r="EJ137" i="107" s="1"/>
  <c r="EK137" i="107" s="1"/>
  <c r="EL137" i="107" s="1"/>
  <c r="EM137" i="107" s="1"/>
  <c r="EN137" i="107" s="1"/>
  <c r="EO137" i="107" s="1"/>
  <c r="EP137" i="107" s="1"/>
  <c r="EQ137" i="107" s="1"/>
  <c r="ER137" i="107" s="1"/>
  <c r="ES137" i="107" s="1"/>
  <c r="ET137" i="107" s="1"/>
  <c r="EU137" i="107" s="1"/>
  <c r="EV137" i="107" s="1"/>
  <c r="EW137" i="107" s="1"/>
  <c r="EX137" i="107" s="1"/>
  <c r="EY137" i="107" s="1"/>
  <c r="EZ137" i="107" s="1"/>
  <c r="FA137" i="107" s="1"/>
  <c r="FB137" i="107" s="1"/>
  <c r="FC137" i="107" s="1"/>
  <c r="FD137" i="107" s="1"/>
  <c r="FE137" i="107" s="1"/>
  <c r="FF137" i="107" s="1"/>
  <c r="FG137" i="107" s="1"/>
  <c r="FH137" i="107" s="1"/>
  <c r="FI137" i="107" s="1"/>
  <c r="FJ137" i="107" s="1"/>
  <c r="FK137" i="107" s="1"/>
  <c r="FL137" i="107" s="1"/>
  <c r="FM137" i="107" s="1"/>
  <c r="FN137" i="107" s="1"/>
  <c r="FO137" i="107" s="1"/>
  <c r="FP137" i="107" s="1"/>
  <c r="FQ137" i="107" s="1"/>
  <c r="FR137" i="107" s="1"/>
  <c r="FS137" i="107" s="1"/>
  <c r="FT137" i="107" s="1"/>
  <c r="FU137" i="107" s="1"/>
  <c r="FV137" i="107" s="1"/>
  <c r="FW137" i="107" s="1"/>
  <c r="FX137" i="107" s="1"/>
  <c r="FY137" i="107" s="1"/>
  <c r="FZ137" i="107" s="1"/>
  <c r="GA137" i="107" s="1"/>
  <c r="GB137" i="107" s="1"/>
  <c r="GC137" i="107" s="1"/>
  <c r="GD137" i="107" s="1"/>
  <c r="GE137" i="107" s="1"/>
  <c r="GF137" i="107" s="1"/>
  <c r="GG137" i="107" s="1"/>
  <c r="GH137" i="107" s="1"/>
  <c r="GI137" i="107" s="1"/>
  <c r="GJ137" i="107" s="1"/>
  <c r="GK137" i="107" s="1"/>
  <c r="GL137" i="107" s="1"/>
  <c r="GM137" i="107" s="1"/>
  <c r="GN137" i="107" s="1"/>
  <c r="GO137" i="107" s="1"/>
  <c r="GP137" i="107" s="1"/>
  <c r="GQ137" i="107" s="1"/>
  <c r="GR137" i="107" s="1"/>
  <c r="GS137" i="107" s="1"/>
  <c r="GT137" i="107" s="1"/>
  <c r="GU137" i="107" s="1"/>
  <c r="GV137" i="107" s="1"/>
  <c r="GW137" i="107" s="1"/>
  <c r="GX137" i="107" s="1"/>
  <c r="GY137" i="107" s="1"/>
  <c r="GZ137" i="107" s="1"/>
  <c r="HA137" i="107" s="1"/>
  <c r="HB137" i="107" s="1"/>
  <c r="HC137" i="107" s="1"/>
  <c r="HD137" i="107" s="1"/>
  <c r="HE137" i="107" s="1"/>
  <c r="HF137" i="107" s="1"/>
  <c r="HG137" i="107" s="1"/>
  <c r="HH137" i="107" s="1"/>
  <c r="HI137" i="107" s="1"/>
  <c r="HJ137" i="107" s="1"/>
  <c r="EF2" i="107"/>
  <c r="EE55" i="106" s="1"/>
  <c r="ED44" i="115"/>
  <c r="ED45" i="115"/>
  <c r="ED20" i="115"/>
  <c r="ED47" i="115"/>
  <c r="EN130" i="107"/>
  <c r="EP127" i="107"/>
  <c r="EL135" i="107"/>
  <c r="ER125" i="107"/>
  <c r="ET120" i="107"/>
  <c r="EV123" i="107"/>
  <c r="FO124" i="107"/>
  <c r="GJ119" i="107"/>
  <c r="HG118" i="107"/>
  <c r="HJ24" i="107"/>
  <c r="E79" i="108"/>
  <c r="BW56" i="106"/>
  <c r="EF83" i="106" l="1"/>
  <c r="EF67" i="106" s="1"/>
  <c r="B138" i="107" s="1"/>
  <c r="EG138" i="107" s="1"/>
  <c r="EE10" i="109"/>
  <c r="EE10" i="112"/>
  <c r="EE10" i="100"/>
  <c r="EE32" i="115"/>
  <c r="EE30" i="115" s="1"/>
  <c r="EE10" i="106"/>
  <c r="EE10" i="115"/>
  <c r="EQ127" i="107"/>
  <c r="EO130" i="107"/>
  <c r="ES125" i="107"/>
  <c r="EM135" i="107"/>
  <c r="EU120" i="107"/>
  <c r="EW123" i="107"/>
  <c r="FP124" i="107"/>
  <c r="GK119" i="107"/>
  <c r="HH118" i="107"/>
  <c r="BW95" i="106"/>
  <c r="F79" i="108"/>
  <c r="EH138" i="107" l="1"/>
  <c r="EG2" i="107"/>
  <c r="EF55" i="106" s="1"/>
  <c r="EE45" i="115"/>
  <c r="EE44" i="115"/>
  <c r="EE20" i="115"/>
  <c r="EE47" i="115"/>
  <c r="EF10" i="112"/>
  <c r="EF10" i="115"/>
  <c r="EF10" i="106"/>
  <c r="EF32" i="115"/>
  <c r="EF30" i="115" s="1"/>
  <c r="EF10" i="109"/>
  <c r="EF10" i="100"/>
  <c r="ET125" i="107"/>
  <c r="EP130" i="107"/>
  <c r="EN135" i="107"/>
  <c r="ER127" i="107"/>
  <c r="EV120" i="107"/>
  <c r="EX123" i="107"/>
  <c r="FQ124" i="107"/>
  <c r="GL119" i="107"/>
  <c r="HI118" i="107"/>
  <c r="C80" i="108"/>
  <c r="EG83" i="106" l="1"/>
  <c r="EG67" i="106" s="1"/>
  <c r="B139" i="107" s="1"/>
  <c r="EH139" i="107" s="1"/>
  <c r="EI139" i="107" s="1"/>
  <c r="EJ139" i="107" s="1"/>
  <c r="EK139" i="107" s="1"/>
  <c r="EL139" i="107" s="1"/>
  <c r="EM139" i="107" s="1"/>
  <c r="EN139" i="107" s="1"/>
  <c r="EO139" i="107" s="1"/>
  <c r="EP139" i="107" s="1"/>
  <c r="EQ139" i="107" s="1"/>
  <c r="ER139" i="107" s="1"/>
  <c r="ES139" i="107" s="1"/>
  <c r="ET139" i="107" s="1"/>
  <c r="EU139" i="107" s="1"/>
  <c r="EV139" i="107" s="1"/>
  <c r="EW139" i="107" s="1"/>
  <c r="EX139" i="107" s="1"/>
  <c r="EY139" i="107" s="1"/>
  <c r="EZ139" i="107" s="1"/>
  <c r="FA139" i="107" s="1"/>
  <c r="FB139" i="107" s="1"/>
  <c r="FC139" i="107" s="1"/>
  <c r="FD139" i="107" s="1"/>
  <c r="FE139" i="107" s="1"/>
  <c r="FF139" i="107" s="1"/>
  <c r="FG139" i="107" s="1"/>
  <c r="FH139" i="107" s="1"/>
  <c r="FI139" i="107" s="1"/>
  <c r="FJ139" i="107" s="1"/>
  <c r="FK139" i="107" s="1"/>
  <c r="FL139" i="107" s="1"/>
  <c r="FM139" i="107" s="1"/>
  <c r="FN139" i="107" s="1"/>
  <c r="FO139" i="107" s="1"/>
  <c r="FP139" i="107" s="1"/>
  <c r="FQ139" i="107" s="1"/>
  <c r="FR139" i="107" s="1"/>
  <c r="FS139" i="107" s="1"/>
  <c r="FT139" i="107" s="1"/>
  <c r="FU139" i="107" s="1"/>
  <c r="FV139" i="107" s="1"/>
  <c r="FW139" i="107" s="1"/>
  <c r="FX139" i="107" s="1"/>
  <c r="FY139" i="107" s="1"/>
  <c r="FZ139" i="107" s="1"/>
  <c r="GA139" i="107" s="1"/>
  <c r="GB139" i="107" s="1"/>
  <c r="GC139" i="107" s="1"/>
  <c r="GD139" i="107" s="1"/>
  <c r="GE139" i="107" s="1"/>
  <c r="GF139" i="107" s="1"/>
  <c r="GG139" i="107" s="1"/>
  <c r="GH139" i="107" s="1"/>
  <c r="GI139" i="107" s="1"/>
  <c r="GJ139" i="107" s="1"/>
  <c r="GK139" i="107" s="1"/>
  <c r="GL139" i="107" s="1"/>
  <c r="GM139" i="107" s="1"/>
  <c r="GN139" i="107" s="1"/>
  <c r="GO139" i="107" s="1"/>
  <c r="GP139" i="107" s="1"/>
  <c r="GQ139" i="107" s="1"/>
  <c r="GR139" i="107" s="1"/>
  <c r="GS139" i="107" s="1"/>
  <c r="GT139" i="107" s="1"/>
  <c r="GU139" i="107" s="1"/>
  <c r="GV139" i="107" s="1"/>
  <c r="GW139" i="107" s="1"/>
  <c r="GX139" i="107" s="1"/>
  <c r="GY139" i="107" s="1"/>
  <c r="GZ139" i="107" s="1"/>
  <c r="HA139" i="107" s="1"/>
  <c r="HB139" i="107" s="1"/>
  <c r="HC139" i="107" s="1"/>
  <c r="HD139" i="107" s="1"/>
  <c r="HE139" i="107" s="1"/>
  <c r="HF139" i="107" s="1"/>
  <c r="HG139" i="107" s="1"/>
  <c r="HH139" i="107" s="1"/>
  <c r="HI139" i="107" s="1"/>
  <c r="HJ139" i="107" s="1"/>
  <c r="EI138" i="107"/>
  <c r="EF47" i="115"/>
  <c r="EF20" i="115"/>
  <c r="EF45" i="115"/>
  <c r="EF44" i="115"/>
  <c r="EQ130" i="107"/>
  <c r="ES127" i="107"/>
  <c r="EU125" i="107"/>
  <c r="EO135" i="107"/>
  <c r="EW120" i="107"/>
  <c r="EY123" i="107"/>
  <c r="FR124" i="107"/>
  <c r="GM119" i="107"/>
  <c r="HJ118" i="107"/>
  <c r="E80" i="108"/>
  <c r="BX56" i="106"/>
  <c r="EH2" i="107" l="1"/>
  <c r="EG55" i="106" s="1"/>
  <c r="EJ138" i="107"/>
  <c r="EK138" i="107" s="1"/>
  <c r="EL138" i="107" s="1"/>
  <c r="EM138" i="107" s="1"/>
  <c r="EN138" i="107" s="1"/>
  <c r="EG10" i="106"/>
  <c r="EG10" i="112"/>
  <c r="EG10" i="115"/>
  <c r="EG10" i="109"/>
  <c r="EG10" i="100"/>
  <c r="EG32" i="115"/>
  <c r="EG30" i="115" s="1"/>
  <c r="EH83" i="106"/>
  <c r="EH67" i="106" s="1"/>
  <c r="B140" i="107" s="1"/>
  <c r="EI140" i="107" s="1"/>
  <c r="EJ140" i="107" s="1"/>
  <c r="EK140" i="107" s="1"/>
  <c r="EL140" i="107" s="1"/>
  <c r="EM140" i="107" s="1"/>
  <c r="EN140" i="107" s="1"/>
  <c r="EO140" i="107" s="1"/>
  <c r="EP140" i="107" s="1"/>
  <c r="EQ140" i="107" s="1"/>
  <c r="ER140" i="107" s="1"/>
  <c r="ES140" i="107" s="1"/>
  <c r="ET140" i="107" s="1"/>
  <c r="EU140" i="107" s="1"/>
  <c r="EV140" i="107" s="1"/>
  <c r="EW140" i="107" s="1"/>
  <c r="EX140" i="107" s="1"/>
  <c r="EY140" i="107" s="1"/>
  <c r="EZ140" i="107" s="1"/>
  <c r="FA140" i="107" s="1"/>
  <c r="FB140" i="107" s="1"/>
  <c r="FC140" i="107" s="1"/>
  <c r="FD140" i="107" s="1"/>
  <c r="FE140" i="107" s="1"/>
  <c r="FF140" i="107" s="1"/>
  <c r="FG140" i="107" s="1"/>
  <c r="FH140" i="107" s="1"/>
  <c r="FI140" i="107" s="1"/>
  <c r="FJ140" i="107" s="1"/>
  <c r="FK140" i="107" s="1"/>
  <c r="FL140" i="107" s="1"/>
  <c r="FM140" i="107" s="1"/>
  <c r="FN140" i="107" s="1"/>
  <c r="FO140" i="107" s="1"/>
  <c r="FP140" i="107" s="1"/>
  <c r="FQ140" i="107" s="1"/>
  <c r="FR140" i="107" s="1"/>
  <c r="FS140" i="107" s="1"/>
  <c r="FT140" i="107" s="1"/>
  <c r="FU140" i="107" s="1"/>
  <c r="FV140" i="107" s="1"/>
  <c r="FW140" i="107" s="1"/>
  <c r="FX140" i="107" s="1"/>
  <c r="FY140" i="107" s="1"/>
  <c r="FZ140" i="107" s="1"/>
  <c r="GA140" i="107" s="1"/>
  <c r="GB140" i="107" s="1"/>
  <c r="GC140" i="107" s="1"/>
  <c r="GD140" i="107" s="1"/>
  <c r="GE140" i="107" s="1"/>
  <c r="GF140" i="107" s="1"/>
  <c r="GG140" i="107" s="1"/>
  <c r="GH140" i="107" s="1"/>
  <c r="GI140" i="107" s="1"/>
  <c r="GJ140" i="107" s="1"/>
  <c r="GK140" i="107" s="1"/>
  <c r="GL140" i="107" s="1"/>
  <c r="GM140" i="107" s="1"/>
  <c r="GN140" i="107" s="1"/>
  <c r="GO140" i="107" s="1"/>
  <c r="GP140" i="107" s="1"/>
  <c r="GQ140" i="107" s="1"/>
  <c r="GR140" i="107" s="1"/>
  <c r="GS140" i="107" s="1"/>
  <c r="GT140" i="107" s="1"/>
  <c r="GU140" i="107" s="1"/>
  <c r="GV140" i="107" s="1"/>
  <c r="GW140" i="107" s="1"/>
  <c r="GX140" i="107" s="1"/>
  <c r="GY140" i="107" s="1"/>
  <c r="GZ140" i="107" s="1"/>
  <c r="HA140" i="107" s="1"/>
  <c r="HB140" i="107" s="1"/>
  <c r="HC140" i="107" s="1"/>
  <c r="HD140" i="107" s="1"/>
  <c r="HE140" i="107" s="1"/>
  <c r="HF140" i="107" s="1"/>
  <c r="HG140" i="107" s="1"/>
  <c r="HH140" i="107" s="1"/>
  <c r="HI140" i="107" s="1"/>
  <c r="HJ140" i="107" s="1"/>
  <c r="EV125" i="107"/>
  <c r="ET127" i="107"/>
  <c r="ER130" i="107"/>
  <c r="EP135" i="107"/>
  <c r="EX120" i="107"/>
  <c r="EZ123" i="107"/>
  <c r="FS124" i="107"/>
  <c r="GN119" i="107"/>
  <c r="BX95" i="106"/>
  <c r="F80" i="108"/>
  <c r="EI2" i="107" l="1"/>
  <c r="EH55" i="106" s="1"/>
  <c r="EG44" i="115"/>
  <c r="EG45" i="115"/>
  <c r="EG47" i="115"/>
  <c r="EG20" i="115"/>
  <c r="EO138" i="107"/>
  <c r="EU127" i="107"/>
  <c r="EQ135" i="107"/>
  <c r="ES130" i="107"/>
  <c r="EW125" i="107"/>
  <c r="EY120" i="107"/>
  <c r="FA123" i="107"/>
  <c r="FB123" i="107" s="1"/>
  <c r="FC123" i="107" s="1"/>
  <c r="FD123" i="107" s="1"/>
  <c r="FE123" i="107" s="1"/>
  <c r="FF123" i="107" s="1"/>
  <c r="FG123" i="107" s="1"/>
  <c r="FH123" i="107" s="1"/>
  <c r="FI123" i="107" s="1"/>
  <c r="FJ123" i="107" s="1"/>
  <c r="FK123" i="107" s="1"/>
  <c r="FL123" i="107" s="1"/>
  <c r="FM123" i="107" s="1"/>
  <c r="FN123" i="107" s="1"/>
  <c r="FT124" i="107"/>
  <c r="GO119" i="107"/>
  <c r="C81" i="108"/>
  <c r="EI83" i="106" l="1"/>
  <c r="EI67" i="106" s="1"/>
  <c r="B141" i="107" s="1"/>
  <c r="EJ141" i="107" s="1"/>
  <c r="EH10" i="112"/>
  <c r="EH10" i="106"/>
  <c r="EH10" i="109"/>
  <c r="EH10" i="100"/>
  <c r="EH10" i="115"/>
  <c r="EH32" i="115"/>
  <c r="EH30" i="115" s="1"/>
  <c r="EI10" i="106"/>
  <c r="EI32" i="115"/>
  <c r="EI30" i="115" s="1"/>
  <c r="EI10" i="100"/>
  <c r="EI10" i="112"/>
  <c r="EI10" i="115"/>
  <c r="EI10" i="109"/>
  <c r="ER135" i="107"/>
  <c r="EX125" i="107"/>
  <c r="EV127" i="107"/>
  <c r="ET130" i="107"/>
  <c r="EP138" i="107"/>
  <c r="EZ120" i="107"/>
  <c r="FO123" i="107"/>
  <c r="FU124" i="107"/>
  <c r="GP119" i="107"/>
  <c r="E81" i="108"/>
  <c r="BY56" i="106"/>
  <c r="EK141" i="107" l="1"/>
  <c r="EJ2" i="107"/>
  <c r="EI55" i="106" s="1"/>
  <c r="EJ83" i="106"/>
  <c r="EJ67" i="106" s="1"/>
  <c r="B142" i="107" s="1"/>
  <c r="EK142" i="107" s="1"/>
  <c r="EL142" i="107" s="1"/>
  <c r="EM142" i="107" s="1"/>
  <c r="EN142" i="107" s="1"/>
  <c r="EO142" i="107" s="1"/>
  <c r="EP142" i="107" s="1"/>
  <c r="EQ142" i="107" s="1"/>
  <c r="ER142" i="107" s="1"/>
  <c r="ES142" i="107" s="1"/>
  <c r="ET142" i="107" s="1"/>
  <c r="EU142" i="107" s="1"/>
  <c r="EV142" i="107" s="1"/>
  <c r="EW142" i="107" s="1"/>
  <c r="EX142" i="107" s="1"/>
  <c r="EY142" i="107" s="1"/>
  <c r="EZ142" i="107" s="1"/>
  <c r="FA142" i="107" s="1"/>
  <c r="FB142" i="107" s="1"/>
  <c r="FC142" i="107" s="1"/>
  <c r="FD142" i="107" s="1"/>
  <c r="FE142" i="107" s="1"/>
  <c r="FF142" i="107" s="1"/>
  <c r="FG142" i="107" s="1"/>
  <c r="FH142" i="107" s="1"/>
  <c r="FI142" i="107" s="1"/>
  <c r="FJ142" i="107" s="1"/>
  <c r="FK142" i="107" s="1"/>
  <c r="FL142" i="107" s="1"/>
  <c r="FM142" i="107" s="1"/>
  <c r="FN142" i="107" s="1"/>
  <c r="FO142" i="107" s="1"/>
  <c r="FP142" i="107" s="1"/>
  <c r="FQ142" i="107" s="1"/>
  <c r="FR142" i="107" s="1"/>
  <c r="FS142" i="107" s="1"/>
  <c r="FT142" i="107" s="1"/>
  <c r="FU142" i="107" s="1"/>
  <c r="FV142" i="107" s="1"/>
  <c r="FW142" i="107" s="1"/>
  <c r="FX142" i="107" s="1"/>
  <c r="FY142" i="107" s="1"/>
  <c r="FZ142" i="107" s="1"/>
  <c r="GA142" i="107" s="1"/>
  <c r="GB142" i="107" s="1"/>
  <c r="GC142" i="107" s="1"/>
  <c r="GD142" i="107" s="1"/>
  <c r="GE142" i="107" s="1"/>
  <c r="GF142" i="107" s="1"/>
  <c r="GG142" i="107" s="1"/>
  <c r="GH142" i="107" s="1"/>
  <c r="GI142" i="107" s="1"/>
  <c r="GJ142" i="107" s="1"/>
  <c r="GK142" i="107" s="1"/>
  <c r="GL142" i="107" s="1"/>
  <c r="GM142" i="107" s="1"/>
  <c r="GN142" i="107" s="1"/>
  <c r="GO142" i="107" s="1"/>
  <c r="GP142" i="107" s="1"/>
  <c r="GQ142" i="107" s="1"/>
  <c r="GR142" i="107" s="1"/>
  <c r="GS142" i="107" s="1"/>
  <c r="GT142" i="107" s="1"/>
  <c r="GU142" i="107" s="1"/>
  <c r="GV142" i="107" s="1"/>
  <c r="GW142" i="107" s="1"/>
  <c r="GX142" i="107" s="1"/>
  <c r="GY142" i="107" s="1"/>
  <c r="GZ142" i="107" s="1"/>
  <c r="HA142" i="107" s="1"/>
  <c r="HB142" i="107" s="1"/>
  <c r="HC142" i="107" s="1"/>
  <c r="HD142" i="107" s="1"/>
  <c r="HE142" i="107" s="1"/>
  <c r="HF142" i="107" s="1"/>
  <c r="HG142" i="107" s="1"/>
  <c r="HH142" i="107" s="1"/>
  <c r="HI142" i="107" s="1"/>
  <c r="HJ142" i="107" s="1"/>
  <c r="EH47" i="115"/>
  <c r="EH20" i="115"/>
  <c r="EH45" i="115"/>
  <c r="EH44" i="115"/>
  <c r="EI47" i="115"/>
  <c r="EI20" i="115"/>
  <c r="EI45" i="115"/>
  <c r="EI44" i="115"/>
  <c r="EW127" i="107"/>
  <c r="EY125" i="107"/>
  <c r="EQ138" i="107"/>
  <c r="ES135" i="107"/>
  <c r="EU130" i="107"/>
  <c r="FA120" i="107"/>
  <c r="FP123" i="107"/>
  <c r="FV124" i="107"/>
  <c r="GQ119" i="107"/>
  <c r="BY95" i="106"/>
  <c r="F81" i="108"/>
  <c r="EL141" i="107" l="1"/>
  <c r="EM141" i="107" s="1"/>
  <c r="EN141" i="107" s="1"/>
  <c r="EO141" i="107" s="1"/>
  <c r="EP141" i="107" s="1"/>
  <c r="EQ141" i="107" s="1"/>
  <c r="ER141" i="107" s="1"/>
  <c r="ES141" i="107" s="1"/>
  <c r="ET141" i="107" s="1"/>
  <c r="EU141" i="107" s="1"/>
  <c r="EV141" i="107" s="1"/>
  <c r="EW141" i="107" s="1"/>
  <c r="EX141" i="107" s="1"/>
  <c r="EY141" i="107" s="1"/>
  <c r="EZ141" i="107" s="1"/>
  <c r="FA141" i="107" s="1"/>
  <c r="FB141" i="107" s="1"/>
  <c r="FC141" i="107" s="1"/>
  <c r="FD141" i="107" s="1"/>
  <c r="FE141" i="107" s="1"/>
  <c r="FF141" i="107" s="1"/>
  <c r="FG141" i="107" s="1"/>
  <c r="FH141" i="107" s="1"/>
  <c r="FI141" i="107" s="1"/>
  <c r="FJ141" i="107" s="1"/>
  <c r="FK141" i="107" s="1"/>
  <c r="FL141" i="107" s="1"/>
  <c r="FM141" i="107" s="1"/>
  <c r="FN141" i="107" s="1"/>
  <c r="FO141" i="107" s="1"/>
  <c r="FP141" i="107" s="1"/>
  <c r="FQ141" i="107" s="1"/>
  <c r="FR141" i="107" s="1"/>
  <c r="FS141" i="107" s="1"/>
  <c r="FT141" i="107" s="1"/>
  <c r="FU141" i="107" s="1"/>
  <c r="FV141" i="107" s="1"/>
  <c r="FW141" i="107" s="1"/>
  <c r="FX141" i="107" s="1"/>
  <c r="FY141" i="107" s="1"/>
  <c r="FZ141" i="107" s="1"/>
  <c r="GA141" i="107" s="1"/>
  <c r="GB141" i="107" s="1"/>
  <c r="GC141" i="107" s="1"/>
  <c r="GD141" i="107" s="1"/>
  <c r="GE141" i="107" s="1"/>
  <c r="GF141" i="107" s="1"/>
  <c r="GG141" i="107" s="1"/>
  <c r="GH141" i="107" s="1"/>
  <c r="GI141" i="107" s="1"/>
  <c r="GJ141" i="107" s="1"/>
  <c r="GK141" i="107" s="1"/>
  <c r="GL141" i="107" s="1"/>
  <c r="GM141" i="107" s="1"/>
  <c r="GN141" i="107" s="1"/>
  <c r="GO141" i="107" s="1"/>
  <c r="GP141" i="107" s="1"/>
  <c r="GQ141" i="107" s="1"/>
  <c r="GR141" i="107" s="1"/>
  <c r="GS141" i="107" s="1"/>
  <c r="GT141" i="107" s="1"/>
  <c r="GU141" i="107" s="1"/>
  <c r="GV141" i="107" s="1"/>
  <c r="GW141" i="107" s="1"/>
  <c r="GX141" i="107" s="1"/>
  <c r="GY141" i="107" s="1"/>
  <c r="GZ141" i="107" s="1"/>
  <c r="HA141" i="107" s="1"/>
  <c r="HB141" i="107" s="1"/>
  <c r="HC141" i="107" s="1"/>
  <c r="HD141" i="107" s="1"/>
  <c r="HE141" i="107" s="1"/>
  <c r="HF141" i="107" s="1"/>
  <c r="HG141" i="107" s="1"/>
  <c r="HH141" i="107" s="1"/>
  <c r="HI141" i="107" s="1"/>
  <c r="HJ141" i="107" s="1"/>
  <c r="EK2" i="107"/>
  <c r="EJ55" i="106" s="1"/>
  <c r="EK83" i="106"/>
  <c r="EK67" i="106" s="1"/>
  <c r="B143" i="107" s="1"/>
  <c r="EL143" i="107" s="1"/>
  <c r="EM143" i="107" s="1"/>
  <c r="EN143" i="107" s="1"/>
  <c r="EO143" i="107" s="1"/>
  <c r="EP143" i="107" s="1"/>
  <c r="EQ143" i="107" s="1"/>
  <c r="ER143" i="107" s="1"/>
  <c r="ES143" i="107" s="1"/>
  <c r="ET143" i="107" s="1"/>
  <c r="EU143" i="107" s="1"/>
  <c r="EV143" i="107" s="1"/>
  <c r="EW143" i="107" s="1"/>
  <c r="EX143" i="107" s="1"/>
  <c r="EY143" i="107" s="1"/>
  <c r="EZ143" i="107" s="1"/>
  <c r="FA143" i="107" s="1"/>
  <c r="FB143" i="107" s="1"/>
  <c r="FC143" i="107" s="1"/>
  <c r="FD143" i="107" s="1"/>
  <c r="FE143" i="107" s="1"/>
  <c r="FF143" i="107" s="1"/>
  <c r="FG143" i="107" s="1"/>
  <c r="FH143" i="107" s="1"/>
  <c r="FI143" i="107" s="1"/>
  <c r="FJ143" i="107" s="1"/>
  <c r="FK143" i="107" s="1"/>
  <c r="FL143" i="107" s="1"/>
  <c r="FM143" i="107" s="1"/>
  <c r="FN143" i="107" s="1"/>
  <c r="FO143" i="107" s="1"/>
  <c r="FP143" i="107" s="1"/>
  <c r="FQ143" i="107" s="1"/>
  <c r="FR143" i="107" s="1"/>
  <c r="FS143" i="107" s="1"/>
  <c r="FT143" i="107" s="1"/>
  <c r="FU143" i="107" s="1"/>
  <c r="FV143" i="107" s="1"/>
  <c r="FW143" i="107" s="1"/>
  <c r="FX143" i="107" s="1"/>
  <c r="FY143" i="107" s="1"/>
  <c r="FZ143" i="107" s="1"/>
  <c r="GA143" i="107" s="1"/>
  <c r="GB143" i="107" s="1"/>
  <c r="GC143" i="107" s="1"/>
  <c r="GD143" i="107" s="1"/>
  <c r="GE143" i="107" s="1"/>
  <c r="GF143" i="107" s="1"/>
  <c r="GG143" i="107" s="1"/>
  <c r="GH143" i="107" s="1"/>
  <c r="GI143" i="107" s="1"/>
  <c r="GJ143" i="107" s="1"/>
  <c r="GK143" i="107" s="1"/>
  <c r="GL143" i="107" s="1"/>
  <c r="GM143" i="107" s="1"/>
  <c r="GN143" i="107" s="1"/>
  <c r="GO143" i="107" s="1"/>
  <c r="GP143" i="107" s="1"/>
  <c r="GQ143" i="107" s="1"/>
  <c r="GR143" i="107" s="1"/>
  <c r="GS143" i="107" s="1"/>
  <c r="GT143" i="107" s="1"/>
  <c r="GU143" i="107" s="1"/>
  <c r="GV143" i="107" s="1"/>
  <c r="GW143" i="107" s="1"/>
  <c r="GX143" i="107" s="1"/>
  <c r="GY143" i="107" s="1"/>
  <c r="GZ143" i="107" s="1"/>
  <c r="HA143" i="107" s="1"/>
  <c r="HB143" i="107" s="1"/>
  <c r="HC143" i="107" s="1"/>
  <c r="HD143" i="107" s="1"/>
  <c r="HE143" i="107" s="1"/>
  <c r="HF143" i="107" s="1"/>
  <c r="HG143" i="107" s="1"/>
  <c r="HH143" i="107" s="1"/>
  <c r="HI143" i="107" s="1"/>
  <c r="HJ143" i="107" s="1"/>
  <c r="EJ32" i="115"/>
  <c r="EJ30" i="115" s="1"/>
  <c r="EJ10" i="109"/>
  <c r="EJ10" i="112"/>
  <c r="EJ10" i="106"/>
  <c r="EJ10" i="115"/>
  <c r="EJ10" i="100"/>
  <c r="ER138" i="107"/>
  <c r="EV130" i="107"/>
  <c r="EZ125" i="107"/>
  <c r="EX127" i="107"/>
  <c r="ET135" i="107"/>
  <c r="FB120" i="107"/>
  <c r="FQ123" i="107"/>
  <c r="FW124" i="107"/>
  <c r="GR119" i="107"/>
  <c r="C82" i="108"/>
  <c r="EL2" i="107" l="1"/>
  <c r="EK55" i="106" s="1"/>
  <c r="EJ45" i="115"/>
  <c r="EJ44" i="115"/>
  <c r="EJ47" i="115"/>
  <c r="EJ20" i="115"/>
  <c r="FA125" i="107"/>
  <c r="EW130" i="107"/>
  <c r="EU135" i="107"/>
  <c r="EY127" i="107"/>
  <c r="ES138" i="107"/>
  <c r="FC120" i="107"/>
  <c r="FR123" i="107"/>
  <c r="FX124" i="107"/>
  <c r="GS119" i="107"/>
  <c r="E82" i="108"/>
  <c r="BZ56" i="106"/>
  <c r="EL83" i="106" l="1"/>
  <c r="EL67" i="106" s="1"/>
  <c r="B144" i="107" s="1"/>
  <c r="EM144" i="107" s="1"/>
  <c r="EK10" i="109"/>
  <c r="EK10" i="112"/>
  <c r="EK10" i="115"/>
  <c r="EK10" i="100"/>
  <c r="EK32" i="115"/>
  <c r="EK30" i="115" s="1"/>
  <c r="EK10" i="106"/>
  <c r="ET138" i="107"/>
  <c r="EX130" i="107"/>
  <c r="EZ127" i="107"/>
  <c r="EV135" i="107"/>
  <c r="FB125" i="107"/>
  <c r="FD120" i="107"/>
  <c r="FE120" i="107" s="1"/>
  <c r="FF120" i="107" s="1"/>
  <c r="FG120" i="107" s="1"/>
  <c r="FH120" i="107" s="1"/>
  <c r="FI120" i="107" s="1"/>
  <c r="FJ120" i="107" s="1"/>
  <c r="FK120" i="107" s="1"/>
  <c r="FL120" i="107" s="1"/>
  <c r="FM120" i="107" s="1"/>
  <c r="FN120" i="107" s="1"/>
  <c r="FS123" i="107"/>
  <c r="FY124" i="107"/>
  <c r="GT119" i="107"/>
  <c r="BZ95" i="106"/>
  <c r="F82" i="108"/>
  <c r="EK44" i="115" l="1"/>
  <c r="EK45" i="115"/>
  <c r="EL32" i="115"/>
  <c r="EL30" i="115" s="1"/>
  <c r="EL10" i="115"/>
  <c r="EL10" i="106"/>
  <c r="EL10" i="100"/>
  <c r="EL10" i="109"/>
  <c r="EL10" i="112"/>
  <c r="EN144" i="107"/>
  <c r="EM2" i="107"/>
  <c r="EL55" i="106" s="1"/>
  <c r="EK47" i="115"/>
  <c r="EK20" i="115"/>
  <c r="FA127" i="107"/>
  <c r="EW135" i="107"/>
  <c r="EY130" i="107"/>
  <c r="FC125" i="107"/>
  <c r="EU138" i="107"/>
  <c r="FO120" i="107"/>
  <c r="FT123" i="107"/>
  <c r="FZ124" i="107"/>
  <c r="GU119" i="107"/>
  <c r="C83" i="108"/>
  <c r="EL47" i="115" l="1"/>
  <c r="EL20" i="115"/>
  <c r="EO144" i="107"/>
  <c r="EM83" i="106"/>
  <c r="EM67" i="106" s="1"/>
  <c r="B145" i="107" s="1"/>
  <c r="EN145" i="107" s="1"/>
  <c r="EO145" i="107" s="1"/>
  <c r="EP145" i="107" s="1"/>
  <c r="EQ145" i="107" s="1"/>
  <c r="ER145" i="107" s="1"/>
  <c r="ES145" i="107" s="1"/>
  <c r="ET145" i="107" s="1"/>
  <c r="EU145" i="107" s="1"/>
  <c r="EV145" i="107" s="1"/>
  <c r="EW145" i="107" s="1"/>
  <c r="EX145" i="107" s="1"/>
  <c r="EY145" i="107" s="1"/>
  <c r="EZ145" i="107" s="1"/>
  <c r="FA145" i="107" s="1"/>
  <c r="FB145" i="107" s="1"/>
  <c r="FC145" i="107" s="1"/>
  <c r="FD145" i="107" s="1"/>
  <c r="FE145" i="107" s="1"/>
  <c r="FF145" i="107" s="1"/>
  <c r="FG145" i="107" s="1"/>
  <c r="FH145" i="107" s="1"/>
  <c r="FI145" i="107" s="1"/>
  <c r="FJ145" i="107" s="1"/>
  <c r="FK145" i="107" s="1"/>
  <c r="FL145" i="107" s="1"/>
  <c r="FM145" i="107" s="1"/>
  <c r="FN145" i="107" s="1"/>
  <c r="FO145" i="107" s="1"/>
  <c r="FP145" i="107" s="1"/>
  <c r="FQ145" i="107" s="1"/>
  <c r="FR145" i="107" s="1"/>
  <c r="FS145" i="107" s="1"/>
  <c r="FT145" i="107" s="1"/>
  <c r="FU145" i="107" s="1"/>
  <c r="FV145" i="107" s="1"/>
  <c r="FW145" i="107" s="1"/>
  <c r="FX145" i="107" s="1"/>
  <c r="FY145" i="107" s="1"/>
  <c r="FZ145" i="107" s="1"/>
  <c r="GA145" i="107" s="1"/>
  <c r="GB145" i="107" s="1"/>
  <c r="GC145" i="107" s="1"/>
  <c r="GD145" i="107" s="1"/>
  <c r="GE145" i="107" s="1"/>
  <c r="GF145" i="107" s="1"/>
  <c r="GG145" i="107" s="1"/>
  <c r="GH145" i="107" s="1"/>
  <c r="GI145" i="107" s="1"/>
  <c r="GJ145" i="107" s="1"/>
  <c r="GK145" i="107" s="1"/>
  <c r="GL145" i="107" s="1"/>
  <c r="GM145" i="107" s="1"/>
  <c r="GN145" i="107" s="1"/>
  <c r="GO145" i="107" s="1"/>
  <c r="GP145" i="107" s="1"/>
  <c r="GQ145" i="107" s="1"/>
  <c r="GR145" i="107" s="1"/>
  <c r="GS145" i="107" s="1"/>
  <c r="GT145" i="107" s="1"/>
  <c r="GU145" i="107" s="1"/>
  <c r="GV145" i="107" s="1"/>
  <c r="GW145" i="107" s="1"/>
  <c r="GX145" i="107" s="1"/>
  <c r="GY145" i="107" s="1"/>
  <c r="GZ145" i="107" s="1"/>
  <c r="HA145" i="107" s="1"/>
  <c r="HB145" i="107" s="1"/>
  <c r="HC145" i="107" s="1"/>
  <c r="HD145" i="107" s="1"/>
  <c r="HE145" i="107" s="1"/>
  <c r="HF145" i="107" s="1"/>
  <c r="HG145" i="107" s="1"/>
  <c r="HH145" i="107" s="1"/>
  <c r="HI145" i="107" s="1"/>
  <c r="HJ145" i="107" s="1"/>
  <c r="EL45" i="115"/>
  <c r="EL44" i="115"/>
  <c r="EV138" i="107"/>
  <c r="EX135" i="107"/>
  <c r="FD125" i="107"/>
  <c r="EZ130" i="107"/>
  <c r="FB127" i="107"/>
  <c r="FP120" i="107"/>
  <c r="FU123" i="107"/>
  <c r="GA124" i="107"/>
  <c r="GV119" i="107"/>
  <c r="E83" i="108"/>
  <c r="CA56" i="106"/>
  <c r="EN83" i="106" l="1"/>
  <c r="EN67" i="106" s="1"/>
  <c r="B146" i="107" s="1"/>
  <c r="EO146" i="107" s="1"/>
  <c r="EP146" i="107" s="1"/>
  <c r="EQ146" i="107" s="1"/>
  <c r="ER146" i="107" s="1"/>
  <c r="ES146" i="107" s="1"/>
  <c r="ET146" i="107" s="1"/>
  <c r="EU146" i="107" s="1"/>
  <c r="EV146" i="107" s="1"/>
  <c r="EW146" i="107" s="1"/>
  <c r="EX146" i="107" s="1"/>
  <c r="EY146" i="107" s="1"/>
  <c r="EZ146" i="107" s="1"/>
  <c r="FA146" i="107" s="1"/>
  <c r="FB146" i="107" s="1"/>
  <c r="FC146" i="107" s="1"/>
  <c r="FD146" i="107" s="1"/>
  <c r="FE146" i="107" s="1"/>
  <c r="FF146" i="107" s="1"/>
  <c r="FG146" i="107" s="1"/>
  <c r="FH146" i="107" s="1"/>
  <c r="FI146" i="107" s="1"/>
  <c r="FJ146" i="107" s="1"/>
  <c r="FK146" i="107" s="1"/>
  <c r="FL146" i="107" s="1"/>
  <c r="FM146" i="107" s="1"/>
  <c r="FN146" i="107" s="1"/>
  <c r="FO146" i="107" s="1"/>
  <c r="FP146" i="107" s="1"/>
  <c r="FQ146" i="107" s="1"/>
  <c r="FR146" i="107" s="1"/>
  <c r="FS146" i="107" s="1"/>
  <c r="FT146" i="107" s="1"/>
  <c r="FU146" i="107" s="1"/>
  <c r="FV146" i="107" s="1"/>
  <c r="FW146" i="107" s="1"/>
  <c r="FX146" i="107" s="1"/>
  <c r="FY146" i="107" s="1"/>
  <c r="FZ146" i="107" s="1"/>
  <c r="GA146" i="107" s="1"/>
  <c r="GB146" i="107" s="1"/>
  <c r="GC146" i="107" s="1"/>
  <c r="GD146" i="107" s="1"/>
  <c r="GE146" i="107" s="1"/>
  <c r="GF146" i="107" s="1"/>
  <c r="GG146" i="107" s="1"/>
  <c r="GH146" i="107" s="1"/>
  <c r="GI146" i="107" s="1"/>
  <c r="GJ146" i="107" s="1"/>
  <c r="GK146" i="107" s="1"/>
  <c r="GL146" i="107" s="1"/>
  <c r="GM146" i="107" s="1"/>
  <c r="GN146" i="107" s="1"/>
  <c r="GO146" i="107" s="1"/>
  <c r="GP146" i="107" s="1"/>
  <c r="GQ146" i="107" s="1"/>
  <c r="GR146" i="107" s="1"/>
  <c r="GS146" i="107" s="1"/>
  <c r="GT146" i="107" s="1"/>
  <c r="GU146" i="107" s="1"/>
  <c r="GV146" i="107" s="1"/>
  <c r="GW146" i="107" s="1"/>
  <c r="GX146" i="107" s="1"/>
  <c r="GY146" i="107" s="1"/>
  <c r="GZ146" i="107" s="1"/>
  <c r="HA146" i="107" s="1"/>
  <c r="HB146" i="107" s="1"/>
  <c r="HC146" i="107" s="1"/>
  <c r="HD146" i="107" s="1"/>
  <c r="HE146" i="107" s="1"/>
  <c r="HF146" i="107" s="1"/>
  <c r="HG146" i="107" s="1"/>
  <c r="HH146" i="107" s="1"/>
  <c r="HI146" i="107" s="1"/>
  <c r="HJ146" i="107" s="1"/>
  <c r="EN2" i="107"/>
  <c r="EM55" i="106" s="1"/>
  <c r="EP144" i="107"/>
  <c r="EQ144" i="107" s="1"/>
  <c r="ER144" i="107" s="1"/>
  <c r="ES144" i="107" s="1"/>
  <c r="ET144" i="107" s="1"/>
  <c r="EU144" i="107" s="1"/>
  <c r="EV144" i="107" s="1"/>
  <c r="EW144" i="107" s="1"/>
  <c r="EX144" i="107" s="1"/>
  <c r="EY144" i="107" s="1"/>
  <c r="EZ144" i="107" s="1"/>
  <c r="FA144" i="107" s="1"/>
  <c r="FB144" i="107" s="1"/>
  <c r="FC144" i="107" s="1"/>
  <c r="FD144" i="107" s="1"/>
  <c r="FE144" i="107" s="1"/>
  <c r="FF144" i="107" s="1"/>
  <c r="FG144" i="107" s="1"/>
  <c r="FH144" i="107" s="1"/>
  <c r="FI144" i="107" s="1"/>
  <c r="FJ144" i="107" s="1"/>
  <c r="FK144" i="107" s="1"/>
  <c r="FL144" i="107" s="1"/>
  <c r="FM144" i="107" s="1"/>
  <c r="FN144" i="107" s="1"/>
  <c r="FO144" i="107" s="1"/>
  <c r="FP144" i="107" s="1"/>
  <c r="FQ144" i="107" s="1"/>
  <c r="FR144" i="107" s="1"/>
  <c r="FS144" i="107" s="1"/>
  <c r="FT144" i="107" s="1"/>
  <c r="FU144" i="107" s="1"/>
  <c r="FV144" i="107" s="1"/>
  <c r="FW144" i="107" s="1"/>
  <c r="FX144" i="107" s="1"/>
  <c r="FY144" i="107" s="1"/>
  <c r="FZ144" i="107" s="1"/>
  <c r="GA144" i="107" s="1"/>
  <c r="GB144" i="107" s="1"/>
  <c r="GC144" i="107" s="1"/>
  <c r="GD144" i="107" s="1"/>
  <c r="GE144" i="107" s="1"/>
  <c r="GF144" i="107" s="1"/>
  <c r="GG144" i="107" s="1"/>
  <c r="GH144" i="107" s="1"/>
  <c r="GI144" i="107" s="1"/>
  <c r="GJ144" i="107" s="1"/>
  <c r="GK144" i="107" s="1"/>
  <c r="GL144" i="107" s="1"/>
  <c r="GM144" i="107" s="1"/>
  <c r="GN144" i="107" s="1"/>
  <c r="GO144" i="107" s="1"/>
  <c r="GP144" i="107" s="1"/>
  <c r="GQ144" i="107" s="1"/>
  <c r="GR144" i="107" s="1"/>
  <c r="GS144" i="107" s="1"/>
  <c r="GT144" i="107" s="1"/>
  <c r="GU144" i="107" s="1"/>
  <c r="GV144" i="107" s="1"/>
  <c r="GW144" i="107" s="1"/>
  <c r="GX144" i="107" s="1"/>
  <c r="GY144" i="107" s="1"/>
  <c r="GZ144" i="107" s="1"/>
  <c r="HA144" i="107" s="1"/>
  <c r="HB144" i="107" s="1"/>
  <c r="HC144" i="107" s="1"/>
  <c r="HD144" i="107" s="1"/>
  <c r="HE144" i="107" s="1"/>
  <c r="HF144" i="107" s="1"/>
  <c r="HG144" i="107" s="1"/>
  <c r="HH144" i="107" s="1"/>
  <c r="HI144" i="107" s="1"/>
  <c r="HJ144" i="107" s="1"/>
  <c r="EM10" i="100"/>
  <c r="EM10" i="106"/>
  <c r="EM10" i="115"/>
  <c r="EM32" i="115"/>
  <c r="EM30" i="115" s="1"/>
  <c r="EM10" i="109"/>
  <c r="EM10" i="112"/>
  <c r="FE125" i="107"/>
  <c r="FC127" i="107"/>
  <c r="FA130" i="107"/>
  <c r="EY135" i="107"/>
  <c r="EW138" i="107"/>
  <c r="FQ120" i="107"/>
  <c r="FV123" i="107"/>
  <c r="GB124" i="107"/>
  <c r="GW119" i="107"/>
  <c r="CA95" i="106"/>
  <c r="F83" i="108"/>
  <c r="EM47" i="115" l="1"/>
  <c r="EM20" i="115"/>
  <c r="EM44" i="115"/>
  <c r="EM45" i="115"/>
  <c r="EO2" i="107"/>
  <c r="EN55" i="106" s="1"/>
  <c r="FB130" i="107"/>
  <c r="FD127" i="107"/>
  <c r="EX138" i="107"/>
  <c r="EZ135" i="107"/>
  <c r="FF125" i="107"/>
  <c r="FR120" i="107"/>
  <c r="FW123" i="107"/>
  <c r="GC124" i="107"/>
  <c r="GX119" i="107"/>
  <c r="C84" i="108"/>
  <c r="EN10" i="115" l="1"/>
  <c r="EN47" i="115" s="1"/>
  <c r="EN10" i="106"/>
  <c r="EN10" i="109"/>
  <c r="EN10" i="112"/>
  <c r="EN10" i="100"/>
  <c r="EN32" i="115"/>
  <c r="EN30" i="115" s="1"/>
  <c r="EN20" i="115"/>
  <c r="EY138" i="107"/>
  <c r="FG125" i="107"/>
  <c r="FH125" i="107" s="1"/>
  <c r="FI125" i="107" s="1"/>
  <c r="FJ125" i="107" s="1"/>
  <c r="FK125" i="107" s="1"/>
  <c r="FL125" i="107" s="1"/>
  <c r="FM125" i="107" s="1"/>
  <c r="FN125" i="107" s="1"/>
  <c r="FE127" i="107"/>
  <c r="FA135" i="107"/>
  <c r="FC130" i="107"/>
  <c r="FS120" i="107"/>
  <c r="FX123" i="107"/>
  <c r="GD124" i="107"/>
  <c r="GY119" i="107"/>
  <c r="E84" i="108"/>
  <c r="CB56" i="106"/>
  <c r="EO83" i="106" l="1"/>
  <c r="EO67" i="106" s="1"/>
  <c r="B147" i="107" s="1"/>
  <c r="EP147" i="107" s="1"/>
  <c r="EP2" i="107" s="1"/>
  <c r="EO55" i="106" s="1"/>
  <c r="EN44" i="115"/>
  <c r="EN45" i="115"/>
  <c r="FF127" i="107"/>
  <c r="FO125" i="107"/>
  <c r="FD130" i="107"/>
  <c r="FB135" i="107"/>
  <c r="EZ138" i="107"/>
  <c r="FT120" i="107"/>
  <c r="FY123" i="107"/>
  <c r="GE124" i="107"/>
  <c r="GZ119" i="107"/>
  <c r="CB95" i="106"/>
  <c r="F84" i="108"/>
  <c r="EP83" i="106" l="1"/>
  <c r="EP67" i="106" s="1"/>
  <c r="B148" i="107" s="1"/>
  <c r="EQ148" i="107" s="1"/>
  <c r="ER148" i="107" s="1"/>
  <c r="ES148" i="107" s="1"/>
  <c r="ET148" i="107" s="1"/>
  <c r="EU148" i="107" s="1"/>
  <c r="EV148" i="107" s="1"/>
  <c r="EW148" i="107" s="1"/>
  <c r="EX148" i="107" s="1"/>
  <c r="EY148" i="107" s="1"/>
  <c r="EZ148" i="107" s="1"/>
  <c r="FA148" i="107" s="1"/>
  <c r="FB148" i="107" s="1"/>
  <c r="FC148" i="107" s="1"/>
  <c r="FD148" i="107" s="1"/>
  <c r="FE148" i="107" s="1"/>
  <c r="FF148" i="107" s="1"/>
  <c r="FG148" i="107" s="1"/>
  <c r="FH148" i="107" s="1"/>
  <c r="FI148" i="107" s="1"/>
  <c r="FJ148" i="107" s="1"/>
  <c r="FK148" i="107" s="1"/>
  <c r="FL148" i="107" s="1"/>
  <c r="FM148" i="107" s="1"/>
  <c r="FN148" i="107" s="1"/>
  <c r="FO148" i="107" s="1"/>
  <c r="FP148" i="107" s="1"/>
  <c r="FQ148" i="107" s="1"/>
  <c r="FR148" i="107" s="1"/>
  <c r="FS148" i="107" s="1"/>
  <c r="FT148" i="107" s="1"/>
  <c r="FU148" i="107" s="1"/>
  <c r="FV148" i="107" s="1"/>
  <c r="FW148" i="107" s="1"/>
  <c r="FX148" i="107" s="1"/>
  <c r="FY148" i="107" s="1"/>
  <c r="FZ148" i="107" s="1"/>
  <c r="GA148" i="107" s="1"/>
  <c r="GB148" i="107" s="1"/>
  <c r="GC148" i="107" s="1"/>
  <c r="GD148" i="107" s="1"/>
  <c r="GE148" i="107" s="1"/>
  <c r="GF148" i="107" s="1"/>
  <c r="GG148" i="107" s="1"/>
  <c r="GH148" i="107" s="1"/>
  <c r="GI148" i="107" s="1"/>
  <c r="GJ148" i="107" s="1"/>
  <c r="GK148" i="107" s="1"/>
  <c r="GL148" i="107" s="1"/>
  <c r="GM148" i="107" s="1"/>
  <c r="GN148" i="107" s="1"/>
  <c r="GO148" i="107" s="1"/>
  <c r="GP148" i="107" s="1"/>
  <c r="GQ148" i="107" s="1"/>
  <c r="GR148" i="107" s="1"/>
  <c r="GS148" i="107" s="1"/>
  <c r="GT148" i="107" s="1"/>
  <c r="GU148" i="107" s="1"/>
  <c r="GV148" i="107" s="1"/>
  <c r="GW148" i="107" s="1"/>
  <c r="GX148" i="107" s="1"/>
  <c r="GY148" i="107" s="1"/>
  <c r="GZ148" i="107" s="1"/>
  <c r="HA148" i="107" s="1"/>
  <c r="HB148" i="107" s="1"/>
  <c r="HC148" i="107" s="1"/>
  <c r="HD148" i="107" s="1"/>
  <c r="HE148" i="107" s="1"/>
  <c r="HF148" i="107" s="1"/>
  <c r="HG148" i="107" s="1"/>
  <c r="HH148" i="107" s="1"/>
  <c r="HI148" i="107" s="1"/>
  <c r="HJ148" i="107" s="1"/>
  <c r="EQ147" i="107"/>
  <c r="ER147" i="107" s="1"/>
  <c r="EO10" i="109"/>
  <c r="EO10" i="115"/>
  <c r="EO32" i="115"/>
  <c r="EO30" i="115" s="1"/>
  <c r="EO10" i="100"/>
  <c r="EO10" i="112"/>
  <c r="EO10" i="106"/>
  <c r="EQ2" i="107"/>
  <c r="EP55" i="106" s="1"/>
  <c r="FA138" i="107"/>
  <c r="FC135" i="107"/>
  <c r="FP125" i="107"/>
  <c r="FE130" i="107"/>
  <c r="FG127" i="107"/>
  <c r="FU120" i="107"/>
  <c r="FZ123" i="107"/>
  <c r="GF124" i="107"/>
  <c r="HA119" i="107"/>
  <c r="C85" i="108"/>
  <c r="EO47" i="115" l="1"/>
  <c r="EO20" i="115"/>
  <c r="EP10" i="100"/>
  <c r="EP10" i="112"/>
  <c r="EP10" i="109"/>
  <c r="EP10" i="106"/>
  <c r="EP10" i="115"/>
  <c r="EP32" i="115"/>
  <c r="EP30" i="115" s="1"/>
  <c r="EQ83" i="106"/>
  <c r="EQ67" i="106" s="1"/>
  <c r="B149" i="107" s="1"/>
  <c r="ER149" i="107" s="1"/>
  <c r="ES149" i="107" s="1"/>
  <c r="ET149" i="107" s="1"/>
  <c r="EU149" i="107" s="1"/>
  <c r="EV149" i="107" s="1"/>
  <c r="EW149" i="107" s="1"/>
  <c r="EX149" i="107" s="1"/>
  <c r="EY149" i="107" s="1"/>
  <c r="EZ149" i="107" s="1"/>
  <c r="FA149" i="107" s="1"/>
  <c r="FB149" i="107" s="1"/>
  <c r="FC149" i="107" s="1"/>
  <c r="FD149" i="107" s="1"/>
  <c r="FE149" i="107" s="1"/>
  <c r="FF149" i="107" s="1"/>
  <c r="FG149" i="107" s="1"/>
  <c r="FH149" i="107" s="1"/>
  <c r="FI149" i="107" s="1"/>
  <c r="FJ149" i="107" s="1"/>
  <c r="FK149" i="107" s="1"/>
  <c r="FL149" i="107" s="1"/>
  <c r="FM149" i="107" s="1"/>
  <c r="FN149" i="107" s="1"/>
  <c r="FO149" i="107" s="1"/>
  <c r="FP149" i="107" s="1"/>
  <c r="FQ149" i="107" s="1"/>
  <c r="FR149" i="107" s="1"/>
  <c r="FS149" i="107" s="1"/>
  <c r="FT149" i="107" s="1"/>
  <c r="FU149" i="107" s="1"/>
  <c r="FV149" i="107" s="1"/>
  <c r="FW149" i="107" s="1"/>
  <c r="FX149" i="107" s="1"/>
  <c r="FY149" i="107" s="1"/>
  <c r="FZ149" i="107" s="1"/>
  <c r="GA149" i="107" s="1"/>
  <c r="GB149" i="107" s="1"/>
  <c r="GC149" i="107" s="1"/>
  <c r="GD149" i="107" s="1"/>
  <c r="GE149" i="107" s="1"/>
  <c r="GF149" i="107" s="1"/>
  <c r="GG149" i="107" s="1"/>
  <c r="GH149" i="107" s="1"/>
  <c r="GI149" i="107" s="1"/>
  <c r="GJ149" i="107" s="1"/>
  <c r="GK149" i="107" s="1"/>
  <c r="GL149" i="107" s="1"/>
  <c r="GM149" i="107" s="1"/>
  <c r="GN149" i="107" s="1"/>
  <c r="GO149" i="107" s="1"/>
  <c r="GP149" i="107" s="1"/>
  <c r="GQ149" i="107" s="1"/>
  <c r="GR149" i="107" s="1"/>
  <c r="GS149" i="107" s="1"/>
  <c r="GT149" i="107" s="1"/>
  <c r="GU149" i="107" s="1"/>
  <c r="GV149" i="107" s="1"/>
  <c r="GW149" i="107" s="1"/>
  <c r="GX149" i="107" s="1"/>
  <c r="GY149" i="107" s="1"/>
  <c r="GZ149" i="107" s="1"/>
  <c r="HA149" i="107" s="1"/>
  <c r="HB149" i="107" s="1"/>
  <c r="HC149" i="107" s="1"/>
  <c r="HD149" i="107" s="1"/>
  <c r="HE149" i="107" s="1"/>
  <c r="HF149" i="107" s="1"/>
  <c r="HG149" i="107" s="1"/>
  <c r="HH149" i="107" s="1"/>
  <c r="HI149" i="107" s="1"/>
  <c r="HJ149" i="107" s="1"/>
  <c r="ES147" i="107"/>
  <c r="ET147" i="107" s="1"/>
  <c r="EU147" i="107" s="1"/>
  <c r="EV147" i="107" s="1"/>
  <c r="EW147" i="107" s="1"/>
  <c r="EX147" i="107" s="1"/>
  <c r="EY147" i="107" s="1"/>
  <c r="EZ147" i="107" s="1"/>
  <c r="FA147" i="107" s="1"/>
  <c r="FB147" i="107" s="1"/>
  <c r="FC147" i="107" s="1"/>
  <c r="FD147" i="107" s="1"/>
  <c r="FE147" i="107" s="1"/>
  <c r="FF147" i="107" s="1"/>
  <c r="FG147" i="107" s="1"/>
  <c r="FH147" i="107" s="1"/>
  <c r="FI147" i="107" s="1"/>
  <c r="FJ147" i="107" s="1"/>
  <c r="FK147" i="107" s="1"/>
  <c r="FL147" i="107" s="1"/>
  <c r="FM147" i="107" s="1"/>
  <c r="FN147" i="107" s="1"/>
  <c r="FO147" i="107" s="1"/>
  <c r="FP147" i="107" s="1"/>
  <c r="FQ147" i="107" s="1"/>
  <c r="FR147" i="107" s="1"/>
  <c r="FS147" i="107" s="1"/>
  <c r="FT147" i="107" s="1"/>
  <c r="FU147" i="107" s="1"/>
  <c r="FV147" i="107" s="1"/>
  <c r="FW147" i="107" s="1"/>
  <c r="FX147" i="107" s="1"/>
  <c r="FY147" i="107" s="1"/>
  <c r="FZ147" i="107" s="1"/>
  <c r="GA147" i="107" s="1"/>
  <c r="GB147" i="107" s="1"/>
  <c r="GC147" i="107" s="1"/>
  <c r="GD147" i="107" s="1"/>
  <c r="GE147" i="107" s="1"/>
  <c r="GF147" i="107" s="1"/>
  <c r="GG147" i="107" s="1"/>
  <c r="GH147" i="107" s="1"/>
  <c r="GI147" i="107" s="1"/>
  <c r="GJ147" i="107" s="1"/>
  <c r="GK147" i="107" s="1"/>
  <c r="GL147" i="107" s="1"/>
  <c r="GM147" i="107" s="1"/>
  <c r="GN147" i="107" s="1"/>
  <c r="GO147" i="107" s="1"/>
  <c r="GP147" i="107" s="1"/>
  <c r="GQ147" i="107" s="1"/>
  <c r="GR147" i="107" s="1"/>
  <c r="GS147" i="107" s="1"/>
  <c r="GT147" i="107" s="1"/>
  <c r="GU147" i="107" s="1"/>
  <c r="GV147" i="107" s="1"/>
  <c r="GW147" i="107" s="1"/>
  <c r="GX147" i="107" s="1"/>
  <c r="GY147" i="107" s="1"/>
  <c r="GZ147" i="107" s="1"/>
  <c r="HA147" i="107" s="1"/>
  <c r="HB147" i="107" s="1"/>
  <c r="HC147" i="107" s="1"/>
  <c r="HD147" i="107" s="1"/>
  <c r="HE147" i="107" s="1"/>
  <c r="HF147" i="107" s="1"/>
  <c r="HG147" i="107" s="1"/>
  <c r="HH147" i="107" s="1"/>
  <c r="HI147" i="107" s="1"/>
  <c r="HJ147" i="107" s="1"/>
  <c r="EO44" i="115"/>
  <c r="EO45" i="115"/>
  <c r="FD135" i="107"/>
  <c r="FH127" i="107"/>
  <c r="FQ125" i="107"/>
  <c r="FF130" i="107"/>
  <c r="FB138" i="107"/>
  <c r="FV120" i="107"/>
  <c r="GA123" i="107"/>
  <c r="GG124" i="107"/>
  <c r="HB119" i="107"/>
  <c r="CC56" i="106"/>
  <c r="E85" i="108"/>
  <c r="EP45" i="115" l="1"/>
  <c r="EP44" i="115"/>
  <c r="EQ10" i="100"/>
  <c r="EQ10" i="115"/>
  <c r="EQ32" i="115"/>
  <c r="EQ30" i="115" s="1"/>
  <c r="EQ10" i="106"/>
  <c r="EQ10" i="109"/>
  <c r="EQ10" i="112"/>
  <c r="ER2" i="107"/>
  <c r="EQ55" i="106" s="1"/>
  <c r="EP20" i="115"/>
  <c r="EP47" i="115"/>
  <c r="FR125" i="107"/>
  <c r="FC138" i="107"/>
  <c r="FI127" i="107"/>
  <c r="FJ127" i="107" s="1"/>
  <c r="FK127" i="107" s="1"/>
  <c r="FL127" i="107" s="1"/>
  <c r="FM127" i="107" s="1"/>
  <c r="FN127" i="107" s="1"/>
  <c r="FE135" i="107"/>
  <c r="FG130" i="107"/>
  <c r="FW120" i="107"/>
  <c r="GB123" i="107"/>
  <c r="GH124" i="107"/>
  <c r="HC119" i="107"/>
  <c r="CC95" i="106"/>
  <c r="F85" i="108"/>
  <c r="ER83" i="106" l="1"/>
  <c r="ER67" i="106" s="1"/>
  <c r="B150" i="107" s="1"/>
  <c r="ES150" i="107" s="1"/>
  <c r="ER10" i="106"/>
  <c r="ES2" i="107"/>
  <c r="ER55" i="106" s="1"/>
  <c r="ET150" i="107"/>
  <c r="EU150" i="107" s="1"/>
  <c r="EV150" i="107" s="1"/>
  <c r="EW150" i="107" s="1"/>
  <c r="EX150" i="107" s="1"/>
  <c r="EY150" i="107" s="1"/>
  <c r="EZ150" i="107" s="1"/>
  <c r="FA150" i="107" s="1"/>
  <c r="FB150" i="107" s="1"/>
  <c r="FC150" i="107" s="1"/>
  <c r="FD150" i="107" s="1"/>
  <c r="FE150" i="107" s="1"/>
  <c r="FF150" i="107" s="1"/>
  <c r="FG150" i="107" s="1"/>
  <c r="FH150" i="107" s="1"/>
  <c r="FI150" i="107" s="1"/>
  <c r="FJ150" i="107" s="1"/>
  <c r="FK150" i="107" s="1"/>
  <c r="FL150" i="107" s="1"/>
  <c r="FM150" i="107" s="1"/>
  <c r="FN150" i="107" s="1"/>
  <c r="FO150" i="107" s="1"/>
  <c r="FP150" i="107" s="1"/>
  <c r="FQ150" i="107" s="1"/>
  <c r="FR150" i="107" s="1"/>
  <c r="FS150" i="107" s="1"/>
  <c r="FT150" i="107" s="1"/>
  <c r="FU150" i="107" s="1"/>
  <c r="FV150" i="107" s="1"/>
  <c r="FW150" i="107" s="1"/>
  <c r="FX150" i="107" s="1"/>
  <c r="FY150" i="107" s="1"/>
  <c r="FZ150" i="107" s="1"/>
  <c r="GA150" i="107" s="1"/>
  <c r="GB150" i="107" s="1"/>
  <c r="GC150" i="107" s="1"/>
  <c r="GD150" i="107" s="1"/>
  <c r="GE150" i="107" s="1"/>
  <c r="GF150" i="107" s="1"/>
  <c r="GG150" i="107" s="1"/>
  <c r="GH150" i="107" s="1"/>
  <c r="GI150" i="107" s="1"/>
  <c r="GJ150" i="107" s="1"/>
  <c r="GK150" i="107" s="1"/>
  <c r="GL150" i="107" s="1"/>
  <c r="GM150" i="107" s="1"/>
  <c r="GN150" i="107" s="1"/>
  <c r="GO150" i="107" s="1"/>
  <c r="GP150" i="107" s="1"/>
  <c r="GQ150" i="107" s="1"/>
  <c r="GR150" i="107" s="1"/>
  <c r="GS150" i="107" s="1"/>
  <c r="GT150" i="107" s="1"/>
  <c r="GU150" i="107" s="1"/>
  <c r="GV150" i="107" s="1"/>
  <c r="GW150" i="107" s="1"/>
  <c r="GX150" i="107" s="1"/>
  <c r="GY150" i="107" s="1"/>
  <c r="GZ150" i="107" s="1"/>
  <c r="HA150" i="107" s="1"/>
  <c r="HB150" i="107" s="1"/>
  <c r="HC150" i="107" s="1"/>
  <c r="HD150" i="107" s="1"/>
  <c r="HE150" i="107" s="1"/>
  <c r="HF150" i="107" s="1"/>
  <c r="HG150" i="107" s="1"/>
  <c r="HH150" i="107" s="1"/>
  <c r="HI150" i="107" s="1"/>
  <c r="HJ150" i="107" s="1"/>
  <c r="EQ20" i="115"/>
  <c r="EQ47" i="115"/>
  <c r="ER10" i="109"/>
  <c r="ER10" i="112"/>
  <c r="EQ44" i="115"/>
  <c r="EQ45" i="115"/>
  <c r="FO127" i="107"/>
  <c r="FH130" i="107"/>
  <c r="FD138" i="107"/>
  <c r="FF135" i="107"/>
  <c r="FS125" i="107"/>
  <c r="FX120" i="107"/>
  <c r="GC123" i="107"/>
  <c r="GI124" i="107"/>
  <c r="HD119" i="107"/>
  <c r="C86" i="108"/>
  <c r="ER32" i="115" l="1"/>
  <c r="ER30" i="115" s="1"/>
  <c r="ER10" i="115"/>
  <c r="ER10" i="100"/>
  <c r="ET2" i="107"/>
  <c r="ES55" i="106" s="1"/>
  <c r="ER45" i="115"/>
  <c r="ER44" i="115"/>
  <c r="ER20" i="115"/>
  <c r="ER47" i="115"/>
  <c r="FG135" i="107"/>
  <c r="FE138" i="107"/>
  <c r="FT125" i="107"/>
  <c r="FI130" i="107"/>
  <c r="FP127" i="107"/>
  <c r="FY120" i="107"/>
  <c r="GD123" i="107"/>
  <c r="GJ124" i="107"/>
  <c r="HE119" i="107"/>
  <c r="E86" i="108"/>
  <c r="CD56" i="106"/>
  <c r="ET83" i="106" l="1"/>
  <c r="ET67" i="106" s="1"/>
  <c r="B152" i="107" s="1"/>
  <c r="EU152" i="107" s="1"/>
  <c r="EV152" i="107" s="1"/>
  <c r="EW152" i="107" s="1"/>
  <c r="EX152" i="107" s="1"/>
  <c r="EY152" i="107" s="1"/>
  <c r="EZ152" i="107" s="1"/>
  <c r="FA152" i="107" s="1"/>
  <c r="FB152" i="107" s="1"/>
  <c r="FC152" i="107" s="1"/>
  <c r="FD152" i="107" s="1"/>
  <c r="FE152" i="107" s="1"/>
  <c r="FF152" i="107" s="1"/>
  <c r="FG152" i="107" s="1"/>
  <c r="FH152" i="107" s="1"/>
  <c r="FI152" i="107" s="1"/>
  <c r="FJ152" i="107" s="1"/>
  <c r="FK152" i="107" s="1"/>
  <c r="FL152" i="107" s="1"/>
  <c r="FM152" i="107" s="1"/>
  <c r="FN152" i="107" s="1"/>
  <c r="FO152" i="107" s="1"/>
  <c r="FP152" i="107" s="1"/>
  <c r="FQ152" i="107" s="1"/>
  <c r="FR152" i="107" s="1"/>
  <c r="FS152" i="107" s="1"/>
  <c r="FT152" i="107" s="1"/>
  <c r="FU152" i="107" s="1"/>
  <c r="FV152" i="107" s="1"/>
  <c r="FW152" i="107" s="1"/>
  <c r="FX152" i="107" s="1"/>
  <c r="FY152" i="107" s="1"/>
  <c r="FZ152" i="107" s="1"/>
  <c r="GA152" i="107" s="1"/>
  <c r="GB152" i="107" s="1"/>
  <c r="GC152" i="107" s="1"/>
  <c r="GD152" i="107" s="1"/>
  <c r="GE152" i="107" s="1"/>
  <c r="GF152" i="107" s="1"/>
  <c r="GG152" i="107" s="1"/>
  <c r="GH152" i="107" s="1"/>
  <c r="GI152" i="107" s="1"/>
  <c r="GJ152" i="107" s="1"/>
  <c r="GK152" i="107" s="1"/>
  <c r="GL152" i="107" s="1"/>
  <c r="GM152" i="107" s="1"/>
  <c r="GN152" i="107" s="1"/>
  <c r="GO152" i="107" s="1"/>
  <c r="GP152" i="107" s="1"/>
  <c r="GQ152" i="107" s="1"/>
  <c r="GR152" i="107" s="1"/>
  <c r="GS152" i="107" s="1"/>
  <c r="GT152" i="107" s="1"/>
  <c r="GU152" i="107" s="1"/>
  <c r="GV152" i="107" s="1"/>
  <c r="GW152" i="107" s="1"/>
  <c r="GX152" i="107" s="1"/>
  <c r="GY152" i="107" s="1"/>
  <c r="GZ152" i="107" s="1"/>
  <c r="HA152" i="107" s="1"/>
  <c r="HB152" i="107" s="1"/>
  <c r="HC152" i="107" s="1"/>
  <c r="HD152" i="107" s="1"/>
  <c r="HE152" i="107" s="1"/>
  <c r="HF152" i="107" s="1"/>
  <c r="HG152" i="107" s="1"/>
  <c r="HH152" i="107" s="1"/>
  <c r="HI152" i="107" s="1"/>
  <c r="HJ152" i="107" s="1"/>
  <c r="ES83" i="106"/>
  <c r="ES67" i="106" s="1"/>
  <c r="B151" i="107" s="1"/>
  <c r="ET151" i="107" s="1"/>
  <c r="EU151" i="107" s="1"/>
  <c r="EV151" i="107" s="1"/>
  <c r="EW151" i="107" s="1"/>
  <c r="EX151" i="107" s="1"/>
  <c r="EY151" i="107" s="1"/>
  <c r="EZ151" i="107" s="1"/>
  <c r="FA151" i="107" s="1"/>
  <c r="FB151" i="107" s="1"/>
  <c r="FC151" i="107" s="1"/>
  <c r="FD151" i="107" s="1"/>
  <c r="FE151" i="107" s="1"/>
  <c r="FF151" i="107" s="1"/>
  <c r="FG151" i="107" s="1"/>
  <c r="FH151" i="107" s="1"/>
  <c r="FI151" i="107" s="1"/>
  <c r="FJ151" i="107" s="1"/>
  <c r="FK151" i="107" s="1"/>
  <c r="FL151" i="107" s="1"/>
  <c r="FM151" i="107" s="1"/>
  <c r="FN151" i="107" s="1"/>
  <c r="FO151" i="107" s="1"/>
  <c r="FP151" i="107" s="1"/>
  <c r="FQ151" i="107" s="1"/>
  <c r="FR151" i="107" s="1"/>
  <c r="FS151" i="107" s="1"/>
  <c r="FT151" i="107" s="1"/>
  <c r="FU151" i="107" s="1"/>
  <c r="FV151" i="107" s="1"/>
  <c r="FW151" i="107" s="1"/>
  <c r="FX151" i="107" s="1"/>
  <c r="FY151" i="107" s="1"/>
  <c r="FZ151" i="107" s="1"/>
  <c r="GA151" i="107" s="1"/>
  <c r="GB151" i="107" s="1"/>
  <c r="GC151" i="107" s="1"/>
  <c r="GD151" i="107" s="1"/>
  <c r="GE151" i="107" s="1"/>
  <c r="GF151" i="107" s="1"/>
  <c r="GG151" i="107" s="1"/>
  <c r="GH151" i="107" s="1"/>
  <c r="GI151" i="107" s="1"/>
  <c r="GJ151" i="107" s="1"/>
  <c r="GK151" i="107" s="1"/>
  <c r="GL151" i="107" s="1"/>
  <c r="GM151" i="107" s="1"/>
  <c r="GN151" i="107" s="1"/>
  <c r="GO151" i="107" s="1"/>
  <c r="GP151" i="107" s="1"/>
  <c r="GQ151" i="107" s="1"/>
  <c r="GR151" i="107" s="1"/>
  <c r="GS151" i="107" s="1"/>
  <c r="GT151" i="107" s="1"/>
  <c r="GU151" i="107" s="1"/>
  <c r="GV151" i="107" s="1"/>
  <c r="GW151" i="107" s="1"/>
  <c r="GX151" i="107" s="1"/>
  <c r="GY151" i="107" s="1"/>
  <c r="GZ151" i="107" s="1"/>
  <c r="HA151" i="107" s="1"/>
  <c r="HB151" i="107" s="1"/>
  <c r="HC151" i="107" s="1"/>
  <c r="HD151" i="107" s="1"/>
  <c r="HE151" i="107" s="1"/>
  <c r="HF151" i="107" s="1"/>
  <c r="HG151" i="107" s="1"/>
  <c r="HH151" i="107" s="1"/>
  <c r="HI151" i="107" s="1"/>
  <c r="HJ151" i="107" s="1"/>
  <c r="ES10" i="112"/>
  <c r="ES10" i="100"/>
  <c r="ES10" i="115"/>
  <c r="ES32" i="115"/>
  <c r="ES30" i="115" s="1"/>
  <c r="ES10" i="106"/>
  <c r="ES10" i="109"/>
  <c r="FJ130" i="107"/>
  <c r="FU125" i="107"/>
  <c r="FQ127" i="107"/>
  <c r="FF138" i="107"/>
  <c r="FH135" i="107"/>
  <c r="FZ120" i="107"/>
  <c r="GE123" i="107"/>
  <c r="GK124" i="107"/>
  <c r="HF119" i="107"/>
  <c r="CD95" i="106"/>
  <c r="F86" i="108"/>
  <c r="EU2" i="107" l="1"/>
  <c r="ET55" i="106" s="1"/>
  <c r="ES45" i="115"/>
  <c r="ES44" i="115"/>
  <c r="ES47" i="115"/>
  <c r="ES20" i="115"/>
  <c r="FR127" i="107"/>
  <c r="FI135" i="107"/>
  <c r="FV125" i="107"/>
  <c r="FG138" i="107"/>
  <c r="FK130" i="107"/>
  <c r="GA120" i="107"/>
  <c r="GF123" i="107"/>
  <c r="GL124" i="107"/>
  <c r="HG119" i="107"/>
  <c r="C87" i="108"/>
  <c r="EU83" i="106" l="1"/>
  <c r="EU67" i="106" s="1"/>
  <c r="B153" i="107" s="1"/>
  <c r="EV153" i="107" s="1"/>
  <c r="EV2" i="107" s="1"/>
  <c r="EU55" i="106" s="1"/>
  <c r="ET10" i="109"/>
  <c r="ET10" i="112"/>
  <c r="ET10" i="100"/>
  <c r="ET32" i="115"/>
  <c r="ET30" i="115" s="1"/>
  <c r="ET10" i="115"/>
  <c r="ET10" i="106"/>
  <c r="FW125" i="107"/>
  <c r="FJ135" i="107"/>
  <c r="FL130" i="107"/>
  <c r="FH138" i="107"/>
  <c r="FS127" i="107"/>
  <c r="GB120" i="107"/>
  <c r="GG123" i="107"/>
  <c r="GM124" i="107"/>
  <c r="HH119" i="107"/>
  <c r="E87" i="108"/>
  <c r="CE56" i="106"/>
  <c r="EW153" i="107" l="1"/>
  <c r="EX153" i="107" s="1"/>
  <c r="EY153" i="107" s="1"/>
  <c r="EZ153" i="107" s="1"/>
  <c r="FA153" i="107" s="1"/>
  <c r="FB153" i="107" s="1"/>
  <c r="FC153" i="107" s="1"/>
  <c r="FD153" i="107" s="1"/>
  <c r="FE153" i="107" s="1"/>
  <c r="FF153" i="107" s="1"/>
  <c r="FG153" i="107" s="1"/>
  <c r="FH153" i="107" s="1"/>
  <c r="FI153" i="107" s="1"/>
  <c r="FJ153" i="107" s="1"/>
  <c r="FK153" i="107" s="1"/>
  <c r="FL153" i="107" s="1"/>
  <c r="FM153" i="107" s="1"/>
  <c r="FN153" i="107" s="1"/>
  <c r="FO153" i="107" s="1"/>
  <c r="FP153" i="107" s="1"/>
  <c r="FQ153" i="107" s="1"/>
  <c r="FR153" i="107" s="1"/>
  <c r="FS153" i="107" s="1"/>
  <c r="FT153" i="107" s="1"/>
  <c r="FU153" i="107" s="1"/>
  <c r="FV153" i="107" s="1"/>
  <c r="FW153" i="107" s="1"/>
  <c r="FX153" i="107" s="1"/>
  <c r="FY153" i="107" s="1"/>
  <c r="FZ153" i="107" s="1"/>
  <c r="GA153" i="107" s="1"/>
  <c r="GB153" i="107" s="1"/>
  <c r="GC153" i="107" s="1"/>
  <c r="GD153" i="107" s="1"/>
  <c r="GE153" i="107" s="1"/>
  <c r="GF153" i="107" s="1"/>
  <c r="GG153" i="107" s="1"/>
  <c r="GH153" i="107" s="1"/>
  <c r="GI153" i="107" s="1"/>
  <c r="GJ153" i="107" s="1"/>
  <c r="GK153" i="107" s="1"/>
  <c r="GL153" i="107" s="1"/>
  <c r="GM153" i="107" s="1"/>
  <c r="GN153" i="107" s="1"/>
  <c r="GO153" i="107" s="1"/>
  <c r="GP153" i="107" s="1"/>
  <c r="GQ153" i="107" s="1"/>
  <c r="GR153" i="107" s="1"/>
  <c r="GS153" i="107" s="1"/>
  <c r="GT153" i="107" s="1"/>
  <c r="GU153" i="107" s="1"/>
  <c r="GV153" i="107" s="1"/>
  <c r="GW153" i="107" s="1"/>
  <c r="GX153" i="107" s="1"/>
  <c r="GY153" i="107" s="1"/>
  <c r="GZ153" i="107" s="1"/>
  <c r="HA153" i="107" s="1"/>
  <c r="HB153" i="107" s="1"/>
  <c r="HC153" i="107" s="1"/>
  <c r="HD153" i="107" s="1"/>
  <c r="HE153" i="107" s="1"/>
  <c r="HF153" i="107" s="1"/>
  <c r="HG153" i="107" s="1"/>
  <c r="HH153" i="107" s="1"/>
  <c r="HI153" i="107" s="1"/>
  <c r="HJ153" i="107" s="1"/>
  <c r="ET45" i="115"/>
  <c r="ET44" i="115"/>
  <c r="ET20" i="115"/>
  <c r="ET47" i="115"/>
  <c r="FI138" i="107"/>
  <c r="FM130" i="107"/>
  <c r="FN130" i="107" s="1"/>
  <c r="FT127" i="107"/>
  <c r="FK135" i="107"/>
  <c r="FX125" i="107"/>
  <c r="GC120" i="107"/>
  <c r="GH123" i="107"/>
  <c r="GN124" i="107"/>
  <c r="HI119" i="107"/>
  <c r="CE95" i="106"/>
  <c r="F87" i="108"/>
  <c r="EU10" i="109" l="1"/>
  <c r="EU10" i="115"/>
  <c r="EU32" i="115"/>
  <c r="EU30" i="115" s="1"/>
  <c r="EU10" i="106"/>
  <c r="EU10" i="100"/>
  <c r="EU10" i="112"/>
  <c r="EV83" i="106"/>
  <c r="EV67" i="106" s="1"/>
  <c r="B154" i="107" s="1"/>
  <c r="EW154" i="107" s="1"/>
  <c r="FU127" i="107"/>
  <c r="FY125" i="107"/>
  <c r="FO130" i="107"/>
  <c r="FL135" i="107"/>
  <c r="FJ138" i="107"/>
  <c r="GD120" i="107"/>
  <c r="GI123" i="107"/>
  <c r="GO124" i="107"/>
  <c r="HJ119" i="107"/>
  <c r="C88" i="108"/>
  <c r="EW83" i="106" l="1"/>
  <c r="EW67" i="106" s="1"/>
  <c r="B155" i="107" s="1"/>
  <c r="EX155" i="107" s="1"/>
  <c r="EY155" i="107" s="1"/>
  <c r="EZ155" i="107" s="1"/>
  <c r="FA155" i="107" s="1"/>
  <c r="FB155" i="107" s="1"/>
  <c r="FC155" i="107" s="1"/>
  <c r="FD155" i="107" s="1"/>
  <c r="FE155" i="107" s="1"/>
  <c r="FF155" i="107" s="1"/>
  <c r="FG155" i="107" s="1"/>
  <c r="FH155" i="107" s="1"/>
  <c r="FI155" i="107" s="1"/>
  <c r="FJ155" i="107" s="1"/>
  <c r="FK155" i="107" s="1"/>
  <c r="FL155" i="107" s="1"/>
  <c r="FM155" i="107" s="1"/>
  <c r="FN155" i="107" s="1"/>
  <c r="FO155" i="107" s="1"/>
  <c r="FP155" i="107" s="1"/>
  <c r="FQ155" i="107" s="1"/>
  <c r="FR155" i="107" s="1"/>
  <c r="FS155" i="107" s="1"/>
  <c r="FT155" i="107" s="1"/>
  <c r="FU155" i="107" s="1"/>
  <c r="FV155" i="107" s="1"/>
  <c r="FW155" i="107" s="1"/>
  <c r="FX155" i="107" s="1"/>
  <c r="FY155" i="107" s="1"/>
  <c r="FZ155" i="107" s="1"/>
  <c r="GA155" i="107" s="1"/>
  <c r="GB155" i="107" s="1"/>
  <c r="GC155" i="107" s="1"/>
  <c r="GD155" i="107" s="1"/>
  <c r="GE155" i="107" s="1"/>
  <c r="GF155" i="107" s="1"/>
  <c r="GG155" i="107" s="1"/>
  <c r="GH155" i="107" s="1"/>
  <c r="GI155" i="107" s="1"/>
  <c r="GJ155" i="107" s="1"/>
  <c r="GK155" i="107" s="1"/>
  <c r="GL155" i="107" s="1"/>
  <c r="GM155" i="107" s="1"/>
  <c r="GN155" i="107" s="1"/>
  <c r="GO155" i="107" s="1"/>
  <c r="GP155" i="107" s="1"/>
  <c r="GQ155" i="107" s="1"/>
  <c r="GR155" i="107" s="1"/>
  <c r="GS155" i="107" s="1"/>
  <c r="GT155" i="107" s="1"/>
  <c r="GU155" i="107" s="1"/>
  <c r="GV155" i="107" s="1"/>
  <c r="GW155" i="107" s="1"/>
  <c r="GX155" i="107" s="1"/>
  <c r="GY155" i="107" s="1"/>
  <c r="GZ155" i="107" s="1"/>
  <c r="HA155" i="107" s="1"/>
  <c r="HB155" i="107" s="1"/>
  <c r="HC155" i="107" s="1"/>
  <c r="HD155" i="107" s="1"/>
  <c r="HE155" i="107" s="1"/>
  <c r="HF155" i="107" s="1"/>
  <c r="HG155" i="107" s="1"/>
  <c r="HH155" i="107" s="1"/>
  <c r="HI155" i="107" s="1"/>
  <c r="HJ155" i="107" s="1"/>
  <c r="EU45" i="115"/>
  <c r="EU44" i="115"/>
  <c r="EU20" i="115"/>
  <c r="EU47" i="115"/>
  <c r="EX154" i="107"/>
  <c r="EY154" i="107" s="1"/>
  <c r="EZ154" i="107" s="1"/>
  <c r="FA154" i="107" s="1"/>
  <c r="FB154" i="107" s="1"/>
  <c r="FC154" i="107" s="1"/>
  <c r="FD154" i="107" s="1"/>
  <c r="FE154" i="107" s="1"/>
  <c r="FF154" i="107" s="1"/>
  <c r="FG154" i="107" s="1"/>
  <c r="FH154" i="107" s="1"/>
  <c r="FI154" i="107" s="1"/>
  <c r="EW2" i="107"/>
  <c r="EV55" i="106" s="1"/>
  <c r="EV10" i="115"/>
  <c r="EV10" i="106"/>
  <c r="EV10" i="109"/>
  <c r="EV32" i="115"/>
  <c r="EV30" i="115" s="1"/>
  <c r="EV10" i="100"/>
  <c r="EV10" i="112"/>
  <c r="FK138" i="107"/>
  <c r="FP130" i="107"/>
  <c r="FM135" i="107"/>
  <c r="FZ125" i="107"/>
  <c r="FV127" i="107"/>
  <c r="GE120" i="107"/>
  <c r="GJ123" i="107"/>
  <c r="GP124" i="107"/>
  <c r="E88" i="108"/>
  <c r="CF56" i="106"/>
  <c r="EW10" i="115" l="1"/>
  <c r="EX2" i="107"/>
  <c r="EW55" i="106" s="1"/>
  <c r="EV45" i="115"/>
  <c r="EV44" i="115"/>
  <c r="EV20" i="115"/>
  <c r="EV47" i="115"/>
  <c r="FN135" i="107"/>
  <c r="FW127" i="107"/>
  <c r="FQ130" i="107"/>
  <c r="FJ154" i="107"/>
  <c r="FL138" i="107"/>
  <c r="GA125" i="107"/>
  <c r="GF120" i="107"/>
  <c r="GK123" i="107"/>
  <c r="GQ124" i="107"/>
  <c r="CF95" i="106"/>
  <c r="F88" i="108"/>
  <c r="EW44" i="115" l="1"/>
  <c r="EW10" i="100"/>
  <c r="EW32" i="115"/>
  <c r="EW30" i="115" s="1"/>
  <c r="EW10" i="106"/>
  <c r="EW10" i="109"/>
  <c r="EW47" i="115"/>
  <c r="EW20" i="115"/>
  <c r="EX83" i="106"/>
  <c r="EX67" i="106" s="1"/>
  <c r="B156" i="107" s="1"/>
  <c r="EY156" i="107" s="1"/>
  <c r="EY2" i="107" s="1"/>
  <c r="EX55" i="106" s="1"/>
  <c r="EW10" i="112"/>
  <c r="FK154" i="107"/>
  <c r="GB125" i="107"/>
  <c r="FR130" i="107"/>
  <c r="FX127" i="107"/>
  <c r="FM138" i="107"/>
  <c r="FO135" i="107"/>
  <c r="GG120" i="107"/>
  <c r="GL123" i="107"/>
  <c r="GR124" i="107"/>
  <c r="C89" i="108"/>
  <c r="EW45" i="115" l="1"/>
  <c r="EZ156" i="107"/>
  <c r="FA156" i="107" s="1"/>
  <c r="FB156" i="107" s="1"/>
  <c r="FC156" i="107" s="1"/>
  <c r="FD156" i="107" s="1"/>
  <c r="FE156" i="107" s="1"/>
  <c r="FF156" i="107" s="1"/>
  <c r="FG156" i="107" s="1"/>
  <c r="FH156" i="107" s="1"/>
  <c r="FI156" i="107" s="1"/>
  <c r="FJ156" i="107" s="1"/>
  <c r="FS130" i="107"/>
  <c r="FP135" i="107"/>
  <c r="GC125" i="107"/>
  <c r="FN138" i="107"/>
  <c r="FL154" i="107"/>
  <c r="FY127" i="107"/>
  <c r="GH120" i="107"/>
  <c r="GM123" i="107"/>
  <c r="GS124" i="107"/>
  <c r="E89" i="108"/>
  <c r="CG56" i="106"/>
  <c r="EX10" i="115" l="1"/>
  <c r="EX10" i="106"/>
  <c r="EX10" i="100"/>
  <c r="EX10" i="112"/>
  <c r="EY83" i="106"/>
  <c r="EY67" i="106" s="1"/>
  <c r="B157" i="107" s="1"/>
  <c r="EZ157" i="107" s="1"/>
  <c r="FA157" i="107" s="1"/>
  <c r="FB157" i="107" s="1"/>
  <c r="FC157" i="107" s="1"/>
  <c r="FD157" i="107" s="1"/>
  <c r="FE157" i="107" s="1"/>
  <c r="FF157" i="107" s="1"/>
  <c r="FG157" i="107" s="1"/>
  <c r="FH157" i="107" s="1"/>
  <c r="FI157" i="107" s="1"/>
  <c r="FJ157" i="107" s="1"/>
  <c r="FK157" i="107" s="1"/>
  <c r="FL157" i="107" s="1"/>
  <c r="FM157" i="107" s="1"/>
  <c r="FN157" i="107" s="1"/>
  <c r="FO157" i="107" s="1"/>
  <c r="FP157" i="107" s="1"/>
  <c r="FQ157" i="107" s="1"/>
  <c r="FR157" i="107" s="1"/>
  <c r="FS157" i="107" s="1"/>
  <c r="FT157" i="107" s="1"/>
  <c r="FU157" i="107" s="1"/>
  <c r="FV157" i="107" s="1"/>
  <c r="FW157" i="107" s="1"/>
  <c r="FX157" i="107" s="1"/>
  <c r="FY157" i="107" s="1"/>
  <c r="FZ157" i="107" s="1"/>
  <c r="GA157" i="107" s="1"/>
  <c r="GB157" i="107" s="1"/>
  <c r="GC157" i="107" s="1"/>
  <c r="GD157" i="107" s="1"/>
  <c r="GE157" i="107" s="1"/>
  <c r="GF157" i="107" s="1"/>
  <c r="GG157" i="107" s="1"/>
  <c r="GH157" i="107" s="1"/>
  <c r="GI157" i="107" s="1"/>
  <c r="GJ157" i="107" s="1"/>
  <c r="GK157" i="107" s="1"/>
  <c r="GL157" i="107" s="1"/>
  <c r="GM157" i="107" s="1"/>
  <c r="GN157" i="107" s="1"/>
  <c r="GO157" i="107" s="1"/>
  <c r="GP157" i="107" s="1"/>
  <c r="GQ157" i="107" s="1"/>
  <c r="GR157" i="107" s="1"/>
  <c r="GS157" i="107" s="1"/>
  <c r="GT157" i="107" s="1"/>
  <c r="GU157" i="107" s="1"/>
  <c r="GV157" i="107" s="1"/>
  <c r="GW157" i="107" s="1"/>
  <c r="GX157" i="107" s="1"/>
  <c r="GY157" i="107" s="1"/>
  <c r="GZ157" i="107" s="1"/>
  <c r="HA157" i="107" s="1"/>
  <c r="HB157" i="107" s="1"/>
  <c r="HC157" i="107" s="1"/>
  <c r="HD157" i="107" s="1"/>
  <c r="HE157" i="107" s="1"/>
  <c r="HF157" i="107" s="1"/>
  <c r="HG157" i="107" s="1"/>
  <c r="HH157" i="107" s="1"/>
  <c r="HI157" i="107" s="1"/>
  <c r="HJ157" i="107" s="1"/>
  <c r="FK156" i="107"/>
  <c r="FO138" i="107"/>
  <c r="FZ127" i="107"/>
  <c r="GD125" i="107"/>
  <c r="FQ135" i="107"/>
  <c r="FM154" i="107"/>
  <c r="FT130" i="107"/>
  <c r="GI120" i="107"/>
  <c r="GN123" i="107"/>
  <c r="GT124" i="107"/>
  <c r="CG95" i="106"/>
  <c r="F89" i="108"/>
  <c r="EX10" i="109" l="1"/>
  <c r="EX32" i="115"/>
  <c r="EX30" i="115" s="1"/>
  <c r="EZ2" i="107"/>
  <c r="EY55" i="106" s="1"/>
  <c r="EX47" i="115"/>
  <c r="EX20" i="115"/>
  <c r="FU130" i="107"/>
  <c r="GE125" i="107"/>
  <c r="FN154" i="107"/>
  <c r="FO154" i="107" s="1"/>
  <c r="FP154" i="107" s="1"/>
  <c r="FQ154" i="107" s="1"/>
  <c r="FR154" i="107" s="1"/>
  <c r="FS154" i="107" s="1"/>
  <c r="FT154" i="107" s="1"/>
  <c r="FU154" i="107" s="1"/>
  <c r="FV154" i="107" s="1"/>
  <c r="FW154" i="107" s="1"/>
  <c r="FX154" i="107" s="1"/>
  <c r="FY154" i="107" s="1"/>
  <c r="FZ154" i="107" s="1"/>
  <c r="GA154" i="107" s="1"/>
  <c r="GB154" i="107" s="1"/>
  <c r="GC154" i="107" s="1"/>
  <c r="GD154" i="107" s="1"/>
  <c r="GE154" i="107" s="1"/>
  <c r="GF154" i="107" s="1"/>
  <c r="GG154" i="107" s="1"/>
  <c r="GH154" i="107" s="1"/>
  <c r="GI154" i="107" s="1"/>
  <c r="GJ154" i="107" s="1"/>
  <c r="GK154" i="107" s="1"/>
  <c r="GL154" i="107" s="1"/>
  <c r="GM154" i="107" s="1"/>
  <c r="GN154" i="107" s="1"/>
  <c r="GO154" i="107" s="1"/>
  <c r="GP154" i="107" s="1"/>
  <c r="GQ154" i="107" s="1"/>
  <c r="GR154" i="107" s="1"/>
  <c r="GS154" i="107" s="1"/>
  <c r="GT154" i="107" s="1"/>
  <c r="GU154" i="107" s="1"/>
  <c r="GV154" i="107" s="1"/>
  <c r="GW154" i="107" s="1"/>
  <c r="GX154" i="107" s="1"/>
  <c r="GY154" i="107" s="1"/>
  <c r="GZ154" i="107" s="1"/>
  <c r="HA154" i="107" s="1"/>
  <c r="HB154" i="107" s="1"/>
  <c r="HC154" i="107" s="1"/>
  <c r="HD154" i="107" s="1"/>
  <c r="HE154" i="107" s="1"/>
  <c r="HF154" i="107" s="1"/>
  <c r="HG154" i="107" s="1"/>
  <c r="HH154" i="107" s="1"/>
  <c r="HI154" i="107" s="1"/>
  <c r="HJ154" i="107" s="1"/>
  <c r="GA127" i="107"/>
  <c r="FR135" i="107"/>
  <c r="FP138" i="107"/>
  <c r="FL156" i="107"/>
  <c r="GJ120" i="107"/>
  <c r="GO123" i="107"/>
  <c r="GU124" i="107"/>
  <c r="C90" i="108"/>
  <c r="EX44" i="115" l="1"/>
  <c r="EX45" i="115"/>
  <c r="EZ83" i="106"/>
  <c r="EZ67" i="106" s="1"/>
  <c r="B158" i="107" s="1"/>
  <c r="FA158" i="107" s="1"/>
  <c r="FB158" i="107" s="1"/>
  <c r="FC158" i="107" s="1"/>
  <c r="FD158" i="107" s="1"/>
  <c r="FE158" i="107" s="1"/>
  <c r="FF158" i="107" s="1"/>
  <c r="FG158" i="107" s="1"/>
  <c r="FH158" i="107" s="1"/>
  <c r="FI158" i="107" s="1"/>
  <c r="FJ158" i="107" s="1"/>
  <c r="FK158" i="107" s="1"/>
  <c r="FL158" i="107" s="1"/>
  <c r="FM158" i="107" s="1"/>
  <c r="FN158" i="107" s="1"/>
  <c r="FO158" i="107" s="1"/>
  <c r="FP158" i="107" s="1"/>
  <c r="FQ158" i="107" s="1"/>
  <c r="FR158" i="107" s="1"/>
  <c r="FS158" i="107" s="1"/>
  <c r="FT158" i="107" s="1"/>
  <c r="FU158" i="107" s="1"/>
  <c r="FV158" i="107" s="1"/>
  <c r="FW158" i="107" s="1"/>
  <c r="FX158" i="107" s="1"/>
  <c r="FY158" i="107" s="1"/>
  <c r="FZ158" i="107" s="1"/>
  <c r="GA158" i="107" s="1"/>
  <c r="GB158" i="107" s="1"/>
  <c r="GC158" i="107" s="1"/>
  <c r="GD158" i="107" s="1"/>
  <c r="GE158" i="107" s="1"/>
  <c r="GF158" i="107" s="1"/>
  <c r="GG158" i="107" s="1"/>
  <c r="GH158" i="107" s="1"/>
  <c r="GI158" i="107" s="1"/>
  <c r="GJ158" i="107" s="1"/>
  <c r="GK158" i="107" s="1"/>
  <c r="GL158" i="107" s="1"/>
  <c r="GM158" i="107" s="1"/>
  <c r="GN158" i="107" s="1"/>
  <c r="GO158" i="107" s="1"/>
  <c r="GP158" i="107" s="1"/>
  <c r="GQ158" i="107" s="1"/>
  <c r="GR158" i="107" s="1"/>
  <c r="GS158" i="107" s="1"/>
  <c r="GT158" i="107" s="1"/>
  <c r="GU158" i="107" s="1"/>
  <c r="GV158" i="107" s="1"/>
  <c r="GW158" i="107" s="1"/>
  <c r="GX158" i="107" s="1"/>
  <c r="GY158" i="107" s="1"/>
  <c r="GZ158" i="107" s="1"/>
  <c r="HA158" i="107" s="1"/>
  <c r="HB158" i="107" s="1"/>
  <c r="HC158" i="107" s="1"/>
  <c r="HD158" i="107" s="1"/>
  <c r="HE158" i="107" s="1"/>
  <c r="HF158" i="107" s="1"/>
  <c r="HG158" i="107" s="1"/>
  <c r="HH158" i="107" s="1"/>
  <c r="HI158" i="107" s="1"/>
  <c r="HJ158" i="107" s="1"/>
  <c r="EY10" i="100"/>
  <c r="EY10" i="115"/>
  <c r="EY10" i="106"/>
  <c r="EY32" i="115"/>
  <c r="EY30" i="115" s="1"/>
  <c r="EY10" i="109"/>
  <c r="EY10" i="112"/>
  <c r="FM156" i="107"/>
  <c r="GB127" i="107"/>
  <c r="FV130" i="107"/>
  <c r="FQ138" i="107"/>
  <c r="FS135" i="107"/>
  <c r="GF125" i="107"/>
  <c r="GK120" i="107"/>
  <c r="GP123" i="107"/>
  <c r="GV124" i="107"/>
  <c r="CH56" i="106"/>
  <c r="E90" i="108"/>
  <c r="FA2" i="107" l="1"/>
  <c r="EZ55" i="106" s="1"/>
  <c r="EY44" i="115"/>
  <c r="EY45" i="115"/>
  <c r="EY20" i="115"/>
  <c r="EY47" i="115"/>
  <c r="GG125" i="107"/>
  <c r="FW130" i="107"/>
  <c r="FT135" i="107"/>
  <c r="GC127" i="107"/>
  <c r="FN156" i="107"/>
  <c r="FO156" i="107" s="1"/>
  <c r="FP156" i="107" s="1"/>
  <c r="FQ156" i="107" s="1"/>
  <c r="FR156" i="107" s="1"/>
  <c r="FS156" i="107" s="1"/>
  <c r="FT156" i="107" s="1"/>
  <c r="FU156" i="107" s="1"/>
  <c r="FV156" i="107" s="1"/>
  <c r="FW156" i="107" s="1"/>
  <c r="FX156" i="107" s="1"/>
  <c r="FY156" i="107" s="1"/>
  <c r="FZ156" i="107" s="1"/>
  <c r="GA156" i="107" s="1"/>
  <c r="GB156" i="107" s="1"/>
  <c r="GC156" i="107" s="1"/>
  <c r="GD156" i="107" s="1"/>
  <c r="GE156" i="107" s="1"/>
  <c r="GF156" i="107" s="1"/>
  <c r="GG156" i="107" s="1"/>
  <c r="GH156" i="107" s="1"/>
  <c r="GI156" i="107" s="1"/>
  <c r="GJ156" i="107" s="1"/>
  <c r="GK156" i="107" s="1"/>
  <c r="GL156" i="107" s="1"/>
  <c r="GM156" i="107" s="1"/>
  <c r="GN156" i="107" s="1"/>
  <c r="GO156" i="107" s="1"/>
  <c r="GP156" i="107" s="1"/>
  <c r="GQ156" i="107" s="1"/>
  <c r="GR156" i="107" s="1"/>
  <c r="GS156" i="107" s="1"/>
  <c r="GT156" i="107" s="1"/>
  <c r="GU156" i="107" s="1"/>
  <c r="GV156" i="107" s="1"/>
  <c r="GW156" i="107" s="1"/>
  <c r="GX156" i="107" s="1"/>
  <c r="GY156" i="107" s="1"/>
  <c r="GZ156" i="107" s="1"/>
  <c r="HA156" i="107" s="1"/>
  <c r="HB156" i="107" s="1"/>
  <c r="HC156" i="107" s="1"/>
  <c r="HD156" i="107" s="1"/>
  <c r="HE156" i="107" s="1"/>
  <c r="HF156" i="107" s="1"/>
  <c r="HG156" i="107" s="1"/>
  <c r="HH156" i="107" s="1"/>
  <c r="HI156" i="107" s="1"/>
  <c r="HJ156" i="107" s="1"/>
  <c r="FR138" i="107"/>
  <c r="GL120" i="107"/>
  <c r="GQ123" i="107"/>
  <c r="GW124" i="107"/>
  <c r="CH95" i="106"/>
  <c r="F90" i="108"/>
  <c r="FA83" i="106" l="1"/>
  <c r="FA67" i="106" s="1"/>
  <c r="B159" i="107" s="1"/>
  <c r="FB159" i="107" s="1"/>
  <c r="EZ32" i="115"/>
  <c r="EZ30" i="115" s="1"/>
  <c r="EZ10" i="106"/>
  <c r="EZ10" i="115"/>
  <c r="EZ10" i="109"/>
  <c r="EZ10" i="112"/>
  <c r="EZ10" i="100"/>
  <c r="FU135" i="107"/>
  <c r="FX130" i="107"/>
  <c r="GH125" i="107"/>
  <c r="FS138" i="107"/>
  <c r="GD127" i="107"/>
  <c r="GM120" i="107"/>
  <c r="GR123" i="107"/>
  <c r="GX124" i="107"/>
  <c r="C91" i="108"/>
  <c r="FC159" i="107" l="1"/>
  <c r="FB2" i="107"/>
  <c r="FA55" i="106" s="1"/>
  <c r="EZ44" i="115"/>
  <c r="EZ45" i="115"/>
  <c r="EZ47" i="115"/>
  <c r="EZ20" i="115"/>
  <c r="GI125" i="107"/>
  <c r="GE127" i="107"/>
  <c r="FT138" i="107"/>
  <c r="FY130" i="107"/>
  <c r="FV135" i="107"/>
  <c r="GN120" i="107"/>
  <c r="GS123" i="107"/>
  <c r="GY124" i="107"/>
  <c r="CI56" i="106"/>
  <c r="E91" i="108"/>
  <c r="FD159" i="107" l="1"/>
  <c r="FA10" i="112"/>
  <c r="FA10" i="100"/>
  <c r="FA10" i="115"/>
  <c r="FA10" i="109"/>
  <c r="FA10" i="106"/>
  <c r="FA32" i="115"/>
  <c r="FA30" i="115" s="1"/>
  <c r="FB83" i="106"/>
  <c r="FB67" i="106" s="1"/>
  <c r="B160" i="107" s="1"/>
  <c r="FC160" i="107" s="1"/>
  <c r="FD160" i="107" s="1"/>
  <c r="FE160" i="107" s="1"/>
  <c r="FF160" i="107" s="1"/>
  <c r="FG160" i="107" s="1"/>
  <c r="FH160" i="107" s="1"/>
  <c r="FI160" i="107" s="1"/>
  <c r="FJ160" i="107" s="1"/>
  <c r="FK160" i="107" s="1"/>
  <c r="FL160" i="107" s="1"/>
  <c r="FM160" i="107" s="1"/>
  <c r="FN160" i="107" s="1"/>
  <c r="FO160" i="107" s="1"/>
  <c r="FP160" i="107" s="1"/>
  <c r="FQ160" i="107" s="1"/>
  <c r="FR160" i="107" s="1"/>
  <c r="FS160" i="107" s="1"/>
  <c r="FT160" i="107" s="1"/>
  <c r="FU160" i="107" s="1"/>
  <c r="FV160" i="107" s="1"/>
  <c r="FW160" i="107" s="1"/>
  <c r="FX160" i="107" s="1"/>
  <c r="FY160" i="107" s="1"/>
  <c r="FZ160" i="107" s="1"/>
  <c r="GA160" i="107" s="1"/>
  <c r="GB160" i="107" s="1"/>
  <c r="GC160" i="107" s="1"/>
  <c r="GD160" i="107" s="1"/>
  <c r="GE160" i="107" s="1"/>
  <c r="GF160" i="107" s="1"/>
  <c r="GG160" i="107" s="1"/>
  <c r="GH160" i="107" s="1"/>
  <c r="GI160" i="107" s="1"/>
  <c r="GJ160" i="107" s="1"/>
  <c r="GK160" i="107" s="1"/>
  <c r="GL160" i="107" s="1"/>
  <c r="GM160" i="107" s="1"/>
  <c r="GN160" i="107" s="1"/>
  <c r="GO160" i="107" s="1"/>
  <c r="GP160" i="107" s="1"/>
  <c r="GQ160" i="107" s="1"/>
  <c r="GR160" i="107" s="1"/>
  <c r="GS160" i="107" s="1"/>
  <c r="GT160" i="107" s="1"/>
  <c r="GU160" i="107" s="1"/>
  <c r="GV160" i="107" s="1"/>
  <c r="GW160" i="107" s="1"/>
  <c r="GX160" i="107" s="1"/>
  <c r="GY160" i="107" s="1"/>
  <c r="GZ160" i="107" s="1"/>
  <c r="HA160" i="107" s="1"/>
  <c r="HB160" i="107" s="1"/>
  <c r="HC160" i="107" s="1"/>
  <c r="HD160" i="107" s="1"/>
  <c r="HE160" i="107" s="1"/>
  <c r="HF160" i="107" s="1"/>
  <c r="HG160" i="107" s="1"/>
  <c r="HH160" i="107" s="1"/>
  <c r="HI160" i="107" s="1"/>
  <c r="HJ160" i="107" s="1"/>
  <c r="FZ130" i="107"/>
  <c r="FU138" i="107"/>
  <c r="GF127" i="107"/>
  <c r="FW135" i="107"/>
  <c r="GJ125" i="107"/>
  <c r="GO120" i="107"/>
  <c r="GT123" i="107"/>
  <c r="GZ124" i="107"/>
  <c r="CI95" i="106"/>
  <c r="F91" i="108"/>
  <c r="FC2" i="107" l="1"/>
  <c r="FB55" i="106" s="1"/>
  <c r="FE159" i="107"/>
  <c r="FC83" i="106"/>
  <c r="FC67" i="106" s="1"/>
  <c r="B161" i="107" s="1"/>
  <c r="FD161" i="107" s="1"/>
  <c r="FE161" i="107" s="1"/>
  <c r="FF161" i="107" s="1"/>
  <c r="FG161" i="107" s="1"/>
  <c r="FH161" i="107" s="1"/>
  <c r="FI161" i="107" s="1"/>
  <c r="FJ161" i="107" s="1"/>
  <c r="FK161" i="107" s="1"/>
  <c r="FL161" i="107" s="1"/>
  <c r="FM161" i="107" s="1"/>
  <c r="FN161" i="107" s="1"/>
  <c r="FO161" i="107" s="1"/>
  <c r="FP161" i="107" s="1"/>
  <c r="FQ161" i="107" s="1"/>
  <c r="FR161" i="107" s="1"/>
  <c r="FS161" i="107" s="1"/>
  <c r="FT161" i="107" s="1"/>
  <c r="FU161" i="107" s="1"/>
  <c r="FV161" i="107" s="1"/>
  <c r="FW161" i="107" s="1"/>
  <c r="FX161" i="107" s="1"/>
  <c r="FY161" i="107" s="1"/>
  <c r="FZ161" i="107" s="1"/>
  <c r="GA161" i="107" s="1"/>
  <c r="GB161" i="107" s="1"/>
  <c r="GC161" i="107" s="1"/>
  <c r="GD161" i="107" s="1"/>
  <c r="GE161" i="107" s="1"/>
  <c r="GF161" i="107" s="1"/>
  <c r="GG161" i="107" s="1"/>
  <c r="GH161" i="107" s="1"/>
  <c r="GI161" i="107" s="1"/>
  <c r="GJ161" i="107" s="1"/>
  <c r="GK161" i="107" s="1"/>
  <c r="GL161" i="107" s="1"/>
  <c r="GM161" i="107" s="1"/>
  <c r="GN161" i="107" s="1"/>
  <c r="GO161" i="107" s="1"/>
  <c r="GP161" i="107" s="1"/>
  <c r="GQ161" i="107" s="1"/>
  <c r="GR161" i="107" s="1"/>
  <c r="GS161" i="107" s="1"/>
  <c r="GT161" i="107" s="1"/>
  <c r="GU161" i="107" s="1"/>
  <c r="GV161" i="107" s="1"/>
  <c r="GW161" i="107" s="1"/>
  <c r="GX161" i="107" s="1"/>
  <c r="GY161" i="107" s="1"/>
  <c r="GZ161" i="107" s="1"/>
  <c r="HA161" i="107" s="1"/>
  <c r="HB161" i="107" s="1"/>
  <c r="HC161" i="107" s="1"/>
  <c r="HD161" i="107" s="1"/>
  <c r="HE161" i="107" s="1"/>
  <c r="HF161" i="107" s="1"/>
  <c r="HG161" i="107" s="1"/>
  <c r="HH161" i="107" s="1"/>
  <c r="HI161" i="107" s="1"/>
  <c r="HJ161" i="107" s="1"/>
  <c r="FA44" i="115"/>
  <c r="FA45" i="115"/>
  <c r="FA47" i="115"/>
  <c r="FA20" i="115"/>
  <c r="GK125" i="107"/>
  <c r="FX135" i="107"/>
  <c r="FV138" i="107"/>
  <c r="GG127" i="107"/>
  <c r="GA130" i="107"/>
  <c r="GP120" i="107"/>
  <c r="GU123" i="107"/>
  <c r="HA124" i="107"/>
  <c r="C92" i="108"/>
  <c r="FD2" i="107" l="1"/>
  <c r="FC55" i="106" s="1"/>
  <c r="FF159" i="107"/>
  <c r="FC10" i="112"/>
  <c r="FC10" i="106"/>
  <c r="FC10" i="100"/>
  <c r="FC10" i="109"/>
  <c r="FC10" i="115"/>
  <c r="FC32" i="115"/>
  <c r="FC30" i="115" s="1"/>
  <c r="FB10" i="106"/>
  <c r="FB10" i="112"/>
  <c r="FB10" i="100"/>
  <c r="FB10" i="109"/>
  <c r="FB32" i="115"/>
  <c r="FB30" i="115" s="1"/>
  <c r="FB10" i="115"/>
  <c r="GB130" i="107"/>
  <c r="FY135" i="107"/>
  <c r="GH127" i="107"/>
  <c r="GL125" i="107"/>
  <c r="FW138" i="107"/>
  <c r="GQ120" i="107"/>
  <c r="GV123" i="107"/>
  <c r="HB124" i="107"/>
  <c r="CJ56" i="106"/>
  <c r="E92" i="108"/>
  <c r="FG159" i="107" l="1"/>
  <c r="FB45" i="115"/>
  <c r="FB44" i="115"/>
  <c r="FD83" i="106"/>
  <c r="FD67" i="106" s="1"/>
  <c r="B162" i="107" s="1"/>
  <c r="FE162" i="107" s="1"/>
  <c r="FB47" i="115"/>
  <c r="FB20" i="115"/>
  <c r="FC20" i="115"/>
  <c r="FC47" i="115"/>
  <c r="FC45" i="115"/>
  <c r="FC44" i="115"/>
  <c r="FX138" i="107"/>
  <c r="GM125" i="107"/>
  <c r="FZ135" i="107"/>
  <c r="GI127" i="107"/>
  <c r="GC130" i="107"/>
  <c r="GR120" i="107"/>
  <c r="GW123" i="107"/>
  <c r="HC124" i="107"/>
  <c r="CJ95" i="106"/>
  <c r="F92" i="108"/>
  <c r="FF162" i="107" l="1"/>
  <c r="FE2" i="107"/>
  <c r="FD55" i="106" s="1"/>
  <c r="FH159" i="107"/>
  <c r="FD32" i="115"/>
  <c r="FD30" i="115" s="1"/>
  <c r="FD10" i="106"/>
  <c r="FD10" i="115"/>
  <c r="FD10" i="109"/>
  <c r="FD10" i="112"/>
  <c r="FD10" i="100"/>
  <c r="GD130" i="107"/>
  <c r="GA135" i="107"/>
  <c r="GJ127" i="107"/>
  <c r="GN125" i="107"/>
  <c r="FY138" i="107"/>
  <c r="GS120" i="107"/>
  <c r="GX123" i="107"/>
  <c r="HD124" i="107"/>
  <c r="C93" i="108"/>
  <c r="FE83" i="106" l="1"/>
  <c r="FE67" i="106" s="1"/>
  <c r="B163" i="107" s="1"/>
  <c r="FF163" i="107" s="1"/>
  <c r="FG163" i="107" s="1"/>
  <c r="FH163" i="107" s="1"/>
  <c r="FI163" i="107" s="1"/>
  <c r="FJ163" i="107" s="1"/>
  <c r="FK163" i="107" s="1"/>
  <c r="FL163" i="107" s="1"/>
  <c r="FM163" i="107" s="1"/>
  <c r="FN163" i="107" s="1"/>
  <c r="FO163" i="107" s="1"/>
  <c r="FP163" i="107" s="1"/>
  <c r="FQ163" i="107" s="1"/>
  <c r="FR163" i="107" s="1"/>
  <c r="FS163" i="107" s="1"/>
  <c r="FT163" i="107" s="1"/>
  <c r="FU163" i="107" s="1"/>
  <c r="FV163" i="107" s="1"/>
  <c r="FW163" i="107" s="1"/>
  <c r="FX163" i="107" s="1"/>
  <c r="FY163" i="107" s="1"/>
  <c r="FZ163" i="107" s="1"/>
  <c r="GA163" i="107" s="1"/>
  <c r="GB163" i="107" s="1"/>
  <c r="GC163" i="107" s="1"/>
  <c r="GD163" i="107" s="1"/>
  <c r="GE163" i="107" s="1"/>
  <c r="GF163" i="107" s="1"/>
  <c r="GG163" i="107" s="1"/>
  <c r="GH163" i="107" s="1"/>
  <c r="GI163" i="107" s="1"/>
  <c r="GJ163" i="107" s="1"/>
  <c r="GK163" i="107" s="1"/>
  <c r="GL163" i="107" s="1"/>
  <c r="GM163" i="107" s="1"/>
  <c r="GN163" i="107" s="1"/>
  <c r="GO163" i="107" s="1"/>
  <c r="GP163" i="107" s="1"/>
  <c r="GQ163" i="107" s="1"/>
  <c r="GR163" i="107" s="1"/>
  <c r="GS163" i="107" s="1"/>
  <c r="GT163" i="107" s="1"/>
  <c r="GU163" i="107" s="1"/>
  <c r="GV163" i="107" s="1"/>
  <c r="GW163" i="107" s="1"/>
  <c r="GX163" i="107" s="1"/>
  <c r="GY163" i="107" s="1"/>
  <c r="GZ163" i="107" s="1"/>
  <c r="HA163" i="107" s="1"/>
  <c r="HB163" i="107" s="1"/>
  <c r="HC163" i="107" s="1"/>
  <c r="HD163" i="107" s="1"/>
  <c r="HE163" i="107" s="1"/>
  <c r="HF163" i="107" s="1"/>
  <c r="HG163" i="107" s="1"/>
  <c r="HH163" i="107" s="1"/>
  <c r="HI163" i="107" s="1"/>
  <c r="HJ163" i="107" s="1"/>
  <c r="FG162" i="107"/>
  <c r="FI159" i="107"/>
  <c r="FJ159" i="107" s="1"/>
  <c r="FK159" i="107" s="1"/>
  <c r="FL159" i="107" s="1"/>
  <c r="FM159" i="107" s="1"/>
  <c r="FN159" i="107" s="1"/>
  <c r="FO159" i="107" s="1"/>
  <c r="FP159" i="107" s="1"/>
  <c r="FQ159" i="107" s="1"/>
  <c r="FR159" i="107" s="1"/>
  <c r="FS159" i="107" s="1"/>
  <c r="FT159" i="107" s="1"/>
  <c r="FU159" i="107" s="1"/>
  <c r="FV159" i="107" s="1"/>
  <c r="FW159" i="107" s="1"/>
  <c r="FX159" i="107" s="1"/>
  <c r="FY159" i="107" s="1"/>
  <c r="FZ159" i="107" s="1"/>
  <c r="GA159" i="107" s="1"/>
  <c r="GB159" i="107" s="1"/>
  <c r="GC159" i="107" s="1"/>
  <c r="GD159" i="107" s="1"/>
  <c r="GE159" i="107" s="1"/>
  <c r="GF159" i="107" s="1"/>
  <c r="GG159" i="107" s="1"/>
  <c r="GH159" i="107" s="1"/>
  <c r="GI159" i="107" s="1"/>
  <c r="GJ159" i="107" s="1"/>
  <c r="GK159" i="107" s="1"/>
  <c r="GL159" i="107" s="1"/>
  <c r="GM159" i="107" s="1"/>
  <c r="GN159" i="107" s="1"/>
  <c r="GO159" i="107" s="1"/>
  <c r="GP159" i="107" s="1"/>
  <c r="GQ159" i="107" s="1"/>
  <c r="GR159" i="107" s="1"/>
  <c r="GS159" i="107" s="1"/>
  <c r="GT159" i="107" s="1"/>
  <c r="GU159" i="107" s="1"/>
  <c r="GV159" i="107" s="1"/>
  <c r="GW159" i="107" s="1"/>
  <c r="GX159" i="107" s="1"/>
  <c r="GY159" i="107" s="1"/>
  <c r="GZ159" i="107" s="1"/>
  <c r="HA159" i="107" s="1"/>
  <c r="HB159" i="107" s="1"/>
  <c r="HC159" i="107" s="1"/>
  <c r="HD159" i="107" s="1"/>
  <c r="HE159" i="107" s="1"/>
  <c r="HF159" i="107" s="1"/>
  <c r="HG159" i="107" s="1"/>
  <c r="HH159" i="107" s="1"/>
  <c r="HI159" i="107" s="1"/>
  <c r="HJ159" i="107" s="1"/>
  <c r="FD44" i="115"/>
  <c r="FD45" i="115"/>
  <c r="FE10" i="109"/>
  <c r="FE10" i="112"/>
  <c r="FE10" i="100"/>
  <c r="FE10" i="115"/>
  <c r="FE10" i="106"/>
  <c r="FE32" i="115"/>
  <c r="FE30" i="115" s="1"/>
  <c r="FD20" i="115"/>
  <c r="FD47" i="115"/>
  <c r="GK127" i="107"/>
  <c r="FZ138" i="107"/>
  <c r="GB135" i="107"/>
  <c r="GO125" i="107"/>
  <c r="GE130" i="107"/>
  <c r="GT120" i="107"/>
  <c r="GY123" i="107"/>
  <c r="HE124" i="107"/>
  <c r="CK56" i="106"/>
  <c r="E93" i="108"/>
  <c r="FF83" i="106" l="1"/>
  <c r="FF67" i="106" s="1"/>
  <c r="B164" i="107" s="1"/>
  <c r="FG164" i="107" s="1"/>
  <c r="FH164" i="107" s="1"/>
  <c r="FI164" i="107" s="1"/>
  <c r="FJ164" i="107" s="1"/>
  <c r="FK164" i="107" s="1"/>
  <c r="FL164" i="107" s="1"/>
  <c r="FM164" i="107" s="1"/>
  <c r="FN164" i="107" s="1"/>
  <c r="FO164" i="107" s="1"/>
  <c r="FP164" i="107" s="1"/>
  <c r="FQ164" i="107" s="1"/>
  <c r="FR164" i="107" s="1"/>
  <c r="FS164" i="107" s="1"/>
  <c r="FT164" i="107" s="1"/>
  <c r="FU164" i="107" s="1"/>
  <c r="FV164" i="107" s="1"/>
  <c r="FW164" i="107" s="1"/>
  <c r="FX164" i="107" s="1"/>
  <c r="FY164" i="107" s="1"/>
  <c r="FZ164" i="107" s="1"/>
  <c r="GA164" i="107" s="1"/>
  <c r="GB164" i="107" s="1"/>
  <c r="GC164" i="107" s="1"/>
  <c r="GD164" i="107" s="1"/>
  <c r="GE164" i="107" s="1"/>
  <c r="GF164" i="107" s="1"/>
  <c r="GG164" i="107" s="1"/>
  <c r="GH164" i="107" s="1"/>
  <c r="GI164" i="107" s="1"/>
  <c r="GJ164" i="107" s="1"/>
  <c r="GK164" i="107" s="1"/>
  <c r="GL164" i="107" s="1"/>
  <c r="GM164" i="107" s="1"/>
  <c r="GN164" i="107" s="1"/>
  <c r="GO164" i="107" s="1"/>
  <c r="GP164" i="107" s="1"/>
  <c r="GQ164" i="107" s="1"/>
  <c r="GR164" i="107" s="1"/>
  <c r="GS164" i="107" s="1"/>
  <c r="GT164" i="107" s="1"/>
  <c r="GU164" i="107" s="1"/>
  <c r="GV164" i="107" s="1"/>
  <c r="GW164" i="107" s="1"/>
  <c r="GX164" i="107" s="1"/>
  <c r="GY164" i="107" s="1"/>
  <c r="GZ164" i="107" s="1"/>
  <c r="HA164" i="107" s="1"/>
  <c r="HB164" i="107" s="1"/>
  <c r="HC164" i="107" s="1"/>
  <c r="HD164" i="107" s="1"/>
  <c r="HE164" i="107" s="1"/>
  <c r="HF164" i="107" s="1"/>
  <c r="HG164" i="107" s="1"/>
  <c r="HH164" i="107" s="1"/>
  <c r="HI164" i="107" s="1"/>
  <c r="HJ164" i="107" s="1"/>
  <c r="FF2" i="107"/>
  <c r="FE55" i="106" s="1"/>
  <c r="FH162" i="107"/>
  <c r="FG83" i="106"/>
  <c r="FG67" i="106" s="1"/>
  <c r="B165" i="107" s="1"/>
  <c r="FH165" i="107" s="1"/>
  <c r="FI165" i="107" s="1"/>
  <c r="FJ165" i="107" s="1"/>
  <c r="FK165" i="107" s="1"/>
  <c r="FL165" i="107" s="1"/>
  <c r="FM165" i="107" s="1"/>
  <c r="FN165" i="107" s="1"/>
  <c r="FO165" i="107" s="1"/>
  <c r="FP165" i="107" s="1"/>
  <c r="FQ165" i="107" s="1"/>
  <c r="FR165" i="107" s="1"/>
  <c r="FS165" i="107" s="1"/>
  <c r="FT165" i="107" s="1"/>
  <c r="FU165" i="107" s="1"/>
  <c r="FV165" i="107" s="1"/>
  <c r="FW165" i="107" s="1"/>
  <c r="FX165" i="107" s="1"/>
  <c r="FY165" i="107" s="1"/>
  <c r="FZ165" i="107" s="1"/>
  <c r="GA165" i="107" s="1"/>
  <c r="GB165" i="107" s="1"/>
  <c r="GC165" i="107" s="1"/>
  <c r="GD165" i="107" s="1"/>
  <c r="GE165" i="107" s="1"/>
  <c r="GF165" i="107" s="1"/>
  <c r="GG165" i="107" s="1"/>
  <c r="GH165" i="107" s="1"/>
  <c r="GI165" i="107" s="1"/>
  <c r="GJ165" i="107" s="1"/>
  <c r="GK165" i="107" s="1"/>
  <c r="GL165" i="107" s="1"/>
  <c r="GM165" i="107" s="1"/>
  <c r="GN165" i="107" s="1"/>
  <c r="GO165" i="107" s="1"/>
  <c r="GP165" i="107" s="1"/>
  <c r="GQ165" i="107" s="1"/>
  <c r="GR165" i="107" s="1"/>
  <c r="GS165" i="107" s="1"/>
  <c r="GT165" i="107" s="1"/>
  <c r="GU165" i="107" s="1"/>
  <c r="GV165" i="107" s="1"/>
  <c r="GW165" i="107" s="1"/>
  <c r="GX165" i="107" s="1"/>
  <c r="GY165" i="107" s="1"/>
  <c r="GZ165" i="107" s="1"/>
  <c r="HA165" i="107" s="1"/>
  <c r="HB165" i="107" s="1"/>
  <c r="HC165" i="107" s="1"/>
  <c r="HD165" i="107" s="1"/>
  <c r="HE165" i="107" s="1"/>
  <c r="HF165" i="107" s="1"/>
  <c r="HG165" i="107" s="1"/>
  <c r="HH165" i="107" s="1"/>
  <c r="HI165" i="107" s="1"/>
  <c r="HJ165" i="107" s="1"/>
  <c r="FE47" i="115"/>
  <c r="FE20" i="115"/>
  <c r="FE44" i="115"/>
  <c r="FE45" i="115"/>
  <c r="FF10" i="115"/>
  <c r="FF10" i="112"/>
  <c r="FF32" i="115"/>
  <c r="FF30" i="115" s="1"/>
  <c r="FF10" i="100"/>
  <c r="FF10" i="109"/>
  <c r="FF10" i="106"/>
  <c r="GC135" i="107"/>
  <c r="GA138" i="107"/>
  <c r="GF130" i="107"/>
  <c r="GP125" i="107"/>
  <c r="GL127" i="107"/>
  <c r="GU120" i="107"/>
  <c r="GZ123" i="107"/>
  <c r="HF124" i="107"/>
  <c r="CK95" i="106"/>
  <c r="F93" i="108"/>
  <c r="FG2" i="107" l="1"/>
  <c r="FF55" i="106" s="1"/>
  <c r="FI162" i="107"/>
  <c r="FH2" i="107"/>
  <c r="FG55" i="106" s="1"/>
  <c r="FF44" i="115"/>
  <c r="FF45" i="115"/>
  <c r="FF20" i="115"/>
  <c r="FF47" i="115"/>
  <c r="GG130" i="107"/>
  <c r="GM127" i="107"/>
  <c r="GB138" i="107"/>
  <c r="GQ125" i="107"/>
  <c r="GD135" i="107"/>
  <c r="GV120" i="107"/>
  <c r="HA123" i="107"/>
  <c r="HG124" i="107"/>
  <c r="C94" i="108"/>
  <c r="FG10" i="115" l="1"/>
  <c r="FG20" i="115" s="1"/>
  <c r="FG10" i="100"/>
  <c r="FG32" i="115"/>
  <c r="FG30" i="115" s="1"/>
  <c r="FG10" i="109"/>
  <c r="FG10" i="112"/>
  <c r="FG10" i="106"/>
  <c r="FH83" i="106"/>
  <c r="FH67" i="106" s="1"/>
  <c r="B166" i="107" s="1"/>
  <c r="FI166" i="107" s="1"/>
  <c r="FJ166" i="107" s="1"/>
  <c r="FK166" i="107" s="1"/>
  <c r="FL166" i="107" s="1"/>
  <c r="FM166" i="107" s="1"/>
  <c r="FN166" i="107" s="1"/>
  <c r="FO166" i="107" s="1"/>
  <c r="FP166" i="107" s="1"/>
  <c r="FQ166" i="107" s="1"/>
  <c r="FR166" i="107" s="1"/>
  <c r="FS166" i="107" s="1"/>
  <c r="FT166" i="107" s="1"/>
  <c r="FU166" i="107" s="1"/>
  <c r="FV166" i="107" s="1"/>
  <c r="FW166" i="107" s="1"/>
  <c r="FX166" i="107" s="1"/>
  <c r="FY166" i="107" s="1"/>
  <c r="FZ166" i="107" s="1"/>
  <c r="GA166" i="107" s="1"/>
  <c r="GB166" i="107" s="1"/>
  <c r="GC166" i="107" s="1"/>
  <c r="GD166" i="107" s="1"/>
  <c r="GE166" i="107" s="1"/>
  <c r="GF166" i="107" s="1"/>
  <c r="GG166" i="107" s="1"/>
  <c r="GH166" i="107" s="1"/>
  <c r="GI166" i="107" s="1"/>
  <c r="GJ166" i="107" s="1"/>
  <c r="GK166" i="107" s="1"/>
  <c r="GL166" i="107" s="1"/>
  <c r="GM166" i="107" s="1"/>
  <c r="GN166" i="107" s="1"/>
  <c r="GO166" i="107" s="1"/>
  <c r="GP166" i="107" s="1"/>
  <c r="GQ166" i="107" s="1"/>
  <c r="GR166" i="107" s="1"/>
  <c r="GS166" i="107" s="1"/>
  <c r="GT166" i="107" s="1"/>
  <c r="GU166" i="107" s="1"/>
  <c r="GV166" i="107" s="1"/>
  <c r="GW166" i="107" s="1"/>
  <c r="GX166" i="107" s="1"/>
  <c r="GY166" i="107" s="1"/>
  <c r="GZ166" i="107" s="1"/>
  <c r="HA166" i="107" s="1"/>
  <c r="HB166" i="107" s="1"/>
  <c r="HC166" i="107" s="1"/>
  <c r="HD166" i="107" s="1"/>
  <c r="HE166" i="107" s="1"/>
  <c r="HF166" i="107" s="1"/>
  <c r="HG166" i="107" s="1"/>
  <c r="HH166" i="107" s="1"/>
  <c r="HI166" i="107" s="1"/>
  <c r="HJ166" i="107" s="1"/>
  <c r="FJ162" i="107"/>
  <c r="GC138" i="107"/>
  <c r="GN127" i="107"/>
  <c r="GE135" i="107"/>
  <c r="GR125" i="107"/>
  <c r="GH130" i="107"/>
  <c r="GW120" i="107"/>
  <c r="HB123" i="107"/>
  <c r="HH124" i="107"/>
  <c r="CL56" i="106"/>
  <c r="E94" i="108"/>
  <c r="FG44" i="115" l="1"/>
  <c r="FG47" i="115"/>
  <c r="FG45" i="115"/>
  <c r="FI2" i="107"/>
  <c r="FH55" i="106" s="1"/>
  <c r="FK162" i="107"/>
  <c r="FL162" i="107" s="1"/>
  <c r="FM162" i="107" s="1"/>
  <c r="FN162" i="107" s="1"/>
  <c r="FO162" i="107" s="1"/>
  <c r="FP162" i="107" s="1"/>
  <c r="FQ162" i="107" s="1"/>
  <c r="FR162" i="107" s="1"/>
  <c r="FS162" i="107" s="1"/>
  <c r="FT162" i="107" s="1"/>
  <c r="FU162" i="107" s="1"/>
  <c r="FV162" i="107" s="1"/>
  <c r="FW162" i="107" s="1"/>
  <c r="FX162" i="107" s="1"/>
  <c r="FY162" i="107" s="1"/>
  <c r="FZ162" i="107" s="1"/>
  <c r="GA162" i="107" s="1"/>
  <c r="GB162" i="107" s="1"/>
  <c r="GC162" i="107" s="1"/>
  <c r="GD162" i="107" s="1"/>
  <c r="GE162" i="107" s="1"/>
  <c r="GF162" i="107" s="1"/>
  <c r="GG162" i="107" s="1"/>
  <c r="GH162" i="107" s="1"/>
  <c r="GI162" i="107" s="1"/>
  <c r="GJ162" i="107" s="1"/>
  <c r="GK162" i="107" s="1"/>
  <c r="GL162" i="107" s="1"/>
  <c r="GM162" i="107" s="1"/>
  <c r="GN162" i="107" s="1"/>
  <c r="GO162" i="107" s="1"/>
  <c r="GP162" i="107" s="1"/>
  <c r="GQ162" i="107" s="1"/>
  <c r="GR162" i="107" s="1"/>
  <c r="GS162" i="107" s="1"/>
  <c r="GT162" i="107" s="1"/>
  <c r="GU162" i="107" s="1"/>
  <c r="GV162" i="107" s="1"/>
  <c r="GW162" i="107" s="1"/>
  <c r="GX162" i="107" s="1"/>
  <c r="GY162" i="107" s="1"/>
  <c r="GZ162" i="107" s="1"/>
  <c r="HA162" i="107" s="1"/>
  <c r="HB162" i="107" s="1"/>
  <c r="HC162" i="107" s="1"/>
  <c r="HD162" i="107" s="1"/>
  <c r="HE162" i="107" s="1"/>
  <c r="HF162" i="107" s="1"/>
  <c r="HG162" i="107" s="1"/>
  <c r="HH162" i="107" s="1"/>
  <c r="HI162" i="107" s="1"/>
  <c r="HJ162" i="107" s="1"/>
  <c r="FH32" i="115"/>
  <c r="FH30" i="115" s="1"/>
  <c r="FH10" i="100"/>
  <c r="FH10" i="106"/>
  <c r="FH10" i="112"/>
  <c r="FH10" i="115"/>
  <c r="FH10" i="109"/>
  <c r="GF135" i="107"/>
  <c r="GI130" i="107"/>
  <c r="GS125" i="107"/>
  <c r="GO127" i="107"/>
  <c r="GD138" i="107"/>
  <c r="GX120" i="107"/>
  <c r="HC123" i="107"/>
  <c r="HI124" i="107"/>
  <c r="CL95" i="106"/>
  <c r="F94" i="108"/>
  <c r="FI83" i="106" l="1"/>
  <c r="FI67" i="106" s="1"/>
  <c r="B167" i="107" s="1"/>
  <c r="FJ167" i="107" s="1"/>
  <c r="FK167" i="107" s="1"/>
  <c r="FL167" i="107" s="1"/>
  <c r="FM167" i="107" s="1"/>
  <c r="FN167" i="107" s="1"/>
  <c r="FO167" i="107" s="1"/>
  <c r="FP167" i="107" s="1"/>
  <c r="FQ167" i="107" s="1"/>
  <c r="FR167" i="107" s="1"/>
  <c r="FS167" i="107" s="1"/>
  <c r="FT167" i="107" s="1"/>
  <c r="FU167" i="107" s="1"/>
  <c r="FV167" i="107" s="1"/>
  <c r="FW167" i="107" s="1"/>
  <c r="FX167" i="107" s="1"/>
  <c r="FY167" i="107" s="1"/>
  <c r="FZ167" i="107" s="1"/>
  <c r="GA167" i="107" s="1"/>
  <c r="GB167" i="107" s="1"/>
  <c r="GC167" i="107" s="1"/>
  <c r="GD167" i="107" s="1"/>
  <c r="GE167" i="107" s="1"/>
  <c r="GF167" i="107" s="1"/>
  <c r="GG167" i="107" s="1"/>
  <c r="GH167" i="107" s="1"/>
  <c r="GI167" i="107" s="1"/>
  <c r="GJ167" i="107" s="1"/>
  <c r="GK167" i="107" s="1"/>
  <c r="GL167" i="107" s="1"/>
  <c r="GM167" i="107" s="1"/>
  <c r="GN167" i="107" s="1"/>
  <c r="GO167" i="107" s="1"/>
  <c r="GP167" i="107" s="1"/>
  <c r="GQ167" i="107" s="1"/>
  <c r="GR167" i="107" s="1"/>
  <c r="GS167" i="107" s="1"/>
  <c r="GT167" i="107" s="1"/>
  <c r="GU167" i="107" s="1"/>
  <c r="GV167" i="107" s="1"/>
  <c r="GW167" i="107" s="1"/>
  <c r="GX167" i="107" s="1"/>
  <c r="GY167" i="107" s="1"/>
  <c r="GZ167" i="107" s="1"/>
  <c r="HA167" i="107" s="1"/>
  <c r="HB167" i="107" s="1"/>
  <c r="HC167" i="107" s="1"/>
  <c r="HD167" i="107" s="1"/>
  <c r="HE167" i="107" s="1"/>
  <c r="HF167" i="107" s="1"/>
  <c r="HG167" i="107" s="1"/>
  <c r="HH167" i="107" s="1"/>
  <c r="HI167" i="107" s="1"/>
  <c r="HJ167" i="107" s="1"/>
  <c r="FJ2" i="107"/>
  <c r="FI55" i="106" s="1"/>
  <c r="FH45" i="115"/>
  <c r="FH44" i="115"/>
  <c r="FH47" i="115"/>
  <c r="FH20" i="115"/>
  <c r="GT125" i="107"/>
  <c r="GJ130" i="107"/>
  <c r="GE138" i="107"/>
  <c r="GP127" i="107"/>
  <c r="GG135" i="107"/>
  <c r="GY120" i="107"/>
  <c r="HD123" i="107"/>
  <c r="HJ124" i="107"/>
  <c r="C95" i="108"/>
  <c r="FJ83" i="106" l="1"/>
  <c r="FJ67" i="106" s="1"/>
  <c r="B168" i="107" s="1"/>
  <c r="FK168" i="107" s="1"/>
  <c r="FI10" i="106"/>
  <c r="FI10" i="115"/>
  <c r="FI10" i="100"/>
  <c r="FI10" i="109"/>
  <c r="FI32" i="115"/>
  <c r="FI30" i="115" s="1"/>
  <c r="FI10" i="112"/>
  <c r="GF138" i="107"/>
  <c r="GH135" i="107"/>
  <c r="GK130" i="107"/>
  <c r="GQ127" i="107"/>
  <c r="GU125" i="107"/>
  <c r="GZ120" i="107"/>
  <c r="HE123" i="107"/>
  <c r="CM56" i="106"/>
  <c r="E95" i="108"/>
  <c r="FL168" i="107" l="1"/>
  <c r="FK2" i="107"/>
  <c r="FJ55" i="106" s="1"/>
  <c r="FJ10" i="112"/>
  <c r="FJ10" i="106"/>
  <c r="FJ10" i="109"/>
  <c r="FJ10" i="115"/>
  <c r="FJ32" i="115"/>
  <c r="FJ30" i="115" s="1"/>
  <c r="FJ10" i="100"/>
  <c r="FI45" i="115"/>
  <c r="FI44" i="115"/>
  <c r="FI20" i="115"/>
  <c r="FI47" i="115"/>
  <c r="GL130" i="107"/>
  <c r="GI135" i="107"/>
  <c r="GV125" i="107"/>
  <c r="GR127" i="107"/>
  <c r="GG138" i="107"/>
  <c r="HA120" i="107"/>
  <c r="HF123" i="107"/>
  <c r="CM95" i="106"/>
  <c r="F95" i="108"/>
  <c r="FM168" i="107" l="1"/>
  <c r="FJ20" i="115"/>
  <c r="FJ47" i="115"/>
  <c r="FK83" i="106"/>
  <c r="FK67" i="106" s="1"/>
  <c r="B169" i="107" s="1"/>
  <c r="FL169" i="107" s="1"/>
  <c r="FM169" i="107" s="1"/>
  <c r="FN169" i="107" s="1"/>
  <c r="FO169" i="107" s="1"/>
  <c r="FP169" i="107" s="1"/>
  <c r="FQ169" i="107" s="1"/>
  <c r="FR169" i="107" s="1"/>
  <c r="FS169" i="107" s="1"/>
  <c r="FT169" i="107" s="1"/>
  <c r="FU169" i="107" s="1"/>
  <c r="FV169" i="107" s="1"/>
  <c r="FW169" i="107" s="1"/>
  <c r="FX169" i="107" s="1"/>
  <c r="FY169" i="107" s="1"/>
  <c r="FZ169" i="107" s="1"/>
  <c r="GA169" i="107" s="1"/>
  <c r="GB169" i="107" s="1"/>
  <c r="GC169" i="107" s="1"/>
  <c r="GD169" i="107" s="1"/>
  <c r="GE169" i="107" s="1"/>
  <c r="GF169" i="107" s="1"/>
  <c r="GG169" i="107" s="1"/>
  <c r="GH169" i="107" s="1"/>
  <c r="GI169" i="107" s="1"/>
  <c r="GJ169" i="107" s="1"/>
  <c r="GK169" i="107" s="1"/>
  <c r="GL169" i="107" s="1"/>
  <c r="GM169" i="107" s="1"/>
  <c r="GN169" i="107" s="1"/>
  <c r="GO169" i="107" s="1"/>
  <c r="GP169" i="107" s="1"/>
  <c r="GQ169" i="107" s="1"/>
  <c r="GR169" i="107" s="1"/>
  <c r="GS169" i="107" s="1"/>
  <c r="GT169" i="107" s="1"/>
  <c r="GU169" i="107" s="1"/>
  <c r="GV169" i="107" s="1"/>
  <c r="GW169" i="107" s="1"/>
  <c r="GX169" i="107" s="1"/>
  <c r="GY169" i="107" s="1"/>
  <c r="GZ169" i="107" s="1"/>
  <c r="HA169" i="107" s="1"/>
  <c r="HB169" i="107" s="1"/>
  <c r="HC169" i="107" s="1"/>
  <c r="HD169" i="107" s="1"/>
  <c r="HE169" i="107" s="1"/>
  <c r="HF169" i="107" s="1"/>
  <c r="HG169" i="107" s="1"/>
  <c r="HH169" i="107" s="1"/>
  <c r="HI169" i="107" s="1"/>
  <c r="HJ169" i="107" s="1"/>
  <c r="FJ45" i="115"/>
  <c r="FJ44" i="115"/>
  <c r="GW125" i="107"/>
  <c r="GJ135" i="107"/>
  <c r="GH138" i="107"/>
  <c r="GM130" i="107"/>
  <c r="GS127" i="107"/>
  <c r="HB120" i="107"/>
  <c r="HG123" i="107"/>
  <c r="C96" i="108"/>
  <c r="FL83" i="106" l="1"/>
  <c r="FL67" i="106" s="1"/>
  <c r="B170" i="107" s="1"/>
  <c r="FM170" i="107" s="1"/>
  <c r="FN170" i="107" s="1"/>
  <c r="FO170" i="107" s="1"/>
  <c r="FP170" i="107" s="1"/>
  <c r="FQ170" i="107" s="1"/>
  <c r="FR170" i="107" s="1"/>
  <c r="FS170" i="107" s="1"/>
  <c r="FT170" i="107" s="1"/>
  <c r="FU170" i="107" s="1"/>
  <c r="FV170" i="107" s="1"/>
  <c r="FW170" i="107" s="1"/>
  <c r="FX170" i="107" s="1"/>
  <c r="FY170" i="107" s="1"/>
  <c r="FZ170" i="107" s="1"/>
  <c r="GA170" i="107" s="1"/>
  <c r="GB170" i="107" s="1"/>
  <c r="GC170" i="107" s="1"/>
  <c r="GD170" i="107" s="1"/>
  <c r="GE170" i="107" s="1"/>
  <c r="GF170" i="107" s="1"/>
  <c r="GG170" i="107" s="1"/>
  <c r="GH170" i="107" s="1"/>
  <c r="GI170" i="107" s="1"/>
  <c r="GJ170" i="107" s="1"/>
  <c r="GK170" i="107" s="1"/>
  <c r="GL170" i="107" s="1"/>
  <c r="GM170" i="107" s="1"/>
  <c r="GN170" i="107" s="1"/>
  <c r="GO170" i="107" s="1"/>
  <c r="GP170" i="107" s="1"/>
  <c r="GQ170" i="107" s="1"/>
  <c r="GR170" i="107" s="1"/>
  <c r="GS170" i="107" s="1"/>
  <c r="GT170" i="107" s="1"/>
  <c r="GU170" i="107" s="1"/>
  <c r="GV170" i="107" s="1"/>
  <c r="GW170" i="107" s="1"/>
  <c r="GX170" i="107" s="1"/>
  <c r="GY170" i="107" s="1"/>
  <c r="GZ170" i="107" s="1"/>
  <c r="HA170" i="107" s="1"/>
  <c r="HB170" i="107" s="1"/>
  <c r="HC170" i="107" s="1"/>
  <c r="HD170" i="107" s="1"/>
  <c r="HE170" i="107" s="1"/>
  <c r="HF170" i="107" s="1"/>
  <c r="HG170" i="107" s="1"/>
  <c r="HH170" i="107" s="1"/>
  <c r="HI170" i="107" s="1"/>
  <c r="HJ170" i="107" s="1"/>
  <c r="FL2" i="107"/>
  <c r="FK55" i="106" s="1"/>
  <c r="FN168" i="107"/>
  <c r="FO168" i="107" s="1"/>
  <c r="FP168" i="107" s="1"/>
  <c r="FQ168" i="107" s="1"/>
  <c r="FR168" i="107" s="1"/>
  <c r="FS168" i="107" s="1"/>
  <c r="FT168" i="107" s="1"/>
  <c r="FU168" i="107" s="1"/>
  <c r="FV168" i="107" s="1"/>
  <c r="FW168" i="107" s="1"/>
  <c r="FX168" i="107" s="1"/>
  <c r="FY168" i="107" s="1"/>
  <c r="FZ168" i="107" s="1"/>
  <c r="GA168" i="107" s="1"/>
  <c r="GB168" i="107" s="1"/>
  <c r="GC168" i="107" s="1"/>
  <c r="GD168" i="107" s="1"/>
  <c r="GE168" i="107" s="1"/>
  <c r="GF168" i="107" s="1"/>
  <c r="GG168" i="107" s="1"/>
  <c r="GH168" i="107" s="1"/>
  <c r="GI168" i="107" s="1"/>
  <c r="GJ168" i="107" s="1"/>
  <c r="GK168" i="107" s="1"/>
  <c r="GL168" i="107" s="1"/>
  <c r="GM168" i="107" s="1"/>
  <c r="GN168" i="107" s="1"/>
  <c r="GO168" i="107" s="1"/>
  <c r="GP168" i="107" s="1"/>
  <c r="GQ168" i="107" s="1"/>
  <c r="GR168" i="107" s="1"/>
  <c r="GS168" i="107" s="1"/>
  <c r="GT168" i="107" s="1"/>
  <c r="GU168" i="107" s="1"/>
  <c r="GV168" i="107" s="1"/>
  <c r="GW168" i="107" s="1"/>
  <c r="GX168" i="107" s="1"/>
  <c r="GY168" i="107" s="1"/>
  <c r="GZ168" i="107" s="1"/>
  <c r="HA168" i="107" s="1"/>
  <c r="HB168" i="107" s="1"/>
  <c r="HC168" i="107" s="1"/>
  <c r="HD168" i="107" s="1"/>
  <c r="HE168" i="107" s="1"/>
  <c r="HF168" i="107" s="1"/>
  <c r="HG168" i="107" s="1"/>
  <c r="HH168" i="107" s="1"/>
  <c r="HI168" i="107" s="1"/>
  <c r="HJ168" i="107" s="1"/>
  <c r="FK32" i="115"/>
  <c r="FK30" i="115" s="1"/>
  <c r="FK10" i="100"/>
  <c r="FK10" i="115"/>
  <c r="FK10" i="112"/>
  <c r="FK10" i="106"/>
  <c r="FK10" i="109"/>
  <c r="GK135" i="107"/>
  <c r="GT127" i="107"/>
  <c r="GN130" i="107"/>
  <c r="GI138" i="107"/>
  <c r="GX125" i="107"/>
  <c r="HC120" i="107"/>
  <c r="HH123" i="107"/>
  <c r="CN56" i="106"/>
  <c r="E96" i="108"/>
  <c r="FM2" i="107" l="1"/>
  <c r="FL55" i="106" s="1"/>
  <c r="FK45" i="115"/>
  <c r="FK44" i="115"/>
  <c r="FK47" i="115"/>
  <c r="FK20" i="115"/>
  <c r="GY125" i="107"/>
  <c r="GU127" i="107"/>
  <c r="GJ138" i="107"/>
  <c r="GL135" i="107"/>
  <c r="GO130" i="107"/>
  <c r="HD120" i="107"/>
  <c r="HI123" i="107"/>
  <c r="CN95" i="106"/>
  <c r="F96" i="108"/>
  <c r="FM83" i="106" l="1"/>
  <c r="FM67" i="106" s="1"/>
  <c r="B171" i="107" s="1"/>
  <c r="FN171" i="107" s="1"/>
  <c r="FL10" i="112"/>
  <c r="FL10" i="100"/>
  <c r="FL10" i="109"/>
  <c r="FL10" i="106"/>
  <c r="FL32" i="115"/>
  <c r="FL30" i="115" s="1"/>
  <c r="FL10" i="115"/>
  <c r="GK138" i="107"/>
  <c r="GP130" i="107"/>
  <c r="GV127" i="107"/>
  <c r="GZ125" i="107"/>
  <c r="GM135" i="107"/>
  <c r="HE120" i="107"/>
  <c r="HJ123" i="107"/>
  <c r="C97" i="108"/>
  <c r="FO171" i="107" l="1"/>
  <c r="FP171" i="107" s="1"/>
  <c r="FQ171" i="107" s="1"/>
  <c r="FR171" i="107" s="1"/>
  <c r="FS171" i="107" s="1"/>
  <c r="FT171" i="107" s="1"/>
  <c r="FU171" i="107" s="1"/>
  <c r="FV171" i="107" s="1"/>
  <c r="FW171" i="107" s="1"/>
  <c r="FX171" i="107" s="1"/>
  <c r="FY171" i="107" s="1"/>
  <c r="FZ171" i="107" s="1"/>
  <c r="GA171" i="107" s="1"/>
  <c r="GB171" i="107" s="1"/>
  <c r="GC171" i="107" s="1"/>
  <c r="GD171" i="107" s="1"/>
  <c r="GE171" i="107" s="1"/>
  <c r="GF171" i="107" s="1"/>
  <c r="GG171" i="107" s="1"/>
  <c r="GH171" i="107" s="1"/>
  <c r="GI171" i="107" s="1"/>
  <c r="GJ171" i="107" s="1"/>
  <c r="GK171" i="107" s="1"/>
  <c r="GL171" i="107" s="1"/>
  <c r="GM171" i="107" s="1"/>
  <c r="GN171" i="107" s="1"/>
  <c r="GO171" i="107" s="1"/>
  <c r="GP171" i="107" s="1"/>
  <c r="GQ171" i="107" s="1"/>
  <c r="GR171" i="107" s="1"/>
  <c r="GS171" i="107" s="1"/>
  <c r="GT171" i="107" s="1"/>
  <c r="GU171" i="107" s="1"/>
  <c r="GV171" i="107" s="1"/>
  <c r="GW171" i="107" s="1"/>
  <c r="GX171" i="107" s="1"/>
  <c r="GY171" i="107" s="1"/>
  <c r="GZ171" i="107" s="1"/>
  <c r="HA171" i="107" s="1"/>
  <c r="HB171" i="107" s="1"/>
  <c r="HC171" i="107" s="1"/>
  <c r="HD171" i="107" s="1"/>
  <c r="HE171" i="107" s="1"/>
  <c r="HF171" i="107" s="1"/>
  <c r="HG171" i="107" s="1"/>
  <c r="HH171" i="107" s="1"/>
  <c r="HI171" i="107" s="1"/>
  <c r="HJ171" i="107" s="1"/>
  <c r="FN2" i="107"/>
  <c r="FM55" i="106" s="1"/>
  <c r="FL44" i="115"/>
  <c r="FL45" i="115"/>
  <c r="FL20" i="115"/>
  <c r="FL47" i="115"/>
  <c r="GN135" i="107"/>
  <c r="GW127" i="107"/>
  <c r="GQ130" i="107"/>
  <c r="HA125" i="107"/>
  <c r="GL138" i="107"/>
  <c r="HF120" i="107"/>
  <c r="CO56" i="106"/>
  <c r="E97" i="108"/>
  <c r="FM10" i="106" l="1"/>
  <c r="FM10" i="112"/>
  <c r="FM32" i="115"/>
  <c r="FM30" i="115" s="1"/>
  <c r="FM10" i="100"/>
  <c r="FM10" i="109"/>
  <c r="FM10" i="115"/>
  <c r="GR130" i="107"/>
  <c r="GM138" i="107"/>
  <c r="GX127" i="107"/>
  <c r="HB125" i="107"/>
  <c r="GO135" i="107"/>
  <c r="HG120" i="107"/>
  <c r="CO95" i="106"/>
  <c r="F97" i="108"/>
  <c r="FN83" i="106" l="1"/>
  <c r="FN67" i="106" s="1"/>
  <c r="B172" i="107" s="1"/>
  <c r="FO172" i="107" s="1"/>
  <c r="FP172" i="107" s="1"/>
  <c r="FO2" i="107"/>
  <c r="FN55" i="106" s="1"/>
  <c r="FM44" i="115"/>
  <c r="FM45" i="115"/>
  <c r="FM20" i="115"/>
  <c r="FM47" i="115"/>
  <c r="GY127" i="107"/>
  <c r="GN138" i="107"/>
  <c r="GP135" i="107"/>
  <c r="HC125" i="107"/>
  <c r="GS130" i="107"/>
  <c r="HH120" i="107"/>
  <c r="C98" i="108"/>
  <c r="FQ172" i="107" l="1"/>
  <c r="FR172" i="107" s="1"/>
  <c r="FS172" i="107" s="1"/>
  <c r="FT172" i="107" s="1"/>
  <c r="FU172" i="107" s="1"/>
  <c r="FV172" i="107" s="1"/>
  <c r="FW172" i="107" s="1"/>
  <c r="FX172" i="107" s="1"/>
  <c r="FY172" i="107" s="1"/>
  <c r="FZ172" i="107" s="1"/>
  <c r="GA172" i="107" s="1"/>
  <c r="GB172" i="107" s="1"/>
  <c r="GC172" i="107" s="1"/>
  <c r="GD172" i="107" s="1"/>
  <c r="GE172" i="107" s="1"/>
  <c r="GF172" i="107" s="1"/>
  <c r="GG172" i="107" s="1"/>
  <c r="GH172" i="107" s="1"/>
  <c r="GI172" i="107" s="1"/>
  <c r="GJ172" i="107" s="1"/>
  <c r="GK172" i="107" s="1"/>
  <c r="GL172" i="107" s="1"/>
  <c r="GM172" i="107" s="1"/>
  <c r="GN172" i="107" s="1"/>
  <c r="GO172" i="107" s="1"/>
  <c r="GP172" i="107" s="1"/>
  <c r="GQ172" i="107" s="1"/>
  <c r="GR172" i="107" s="1"/>
  <c r="GS172" i="107" s="1"/>
  <c r="GT172" i="107" s="1"/>
  <c r="GU172" i="107" s="1"/>
  <c r="GV172" i="107" s="1"/>
  <c r="GW172" i="107" s="1"/>
  <c r="GX172" i="107" s="1"/>
  <c r="GY172" i="107" s="1"/>
  <c r="GZ172" i="107" s="1"/>
  <c r="HA172" i="107" s="1"/>
  <c r="HB172" i="107" s="1"/>
  <c r="HC172" i="107" s="1"/>
  <c r="HD172" i="107" s="1"/>
  <c r="HE172" i="107" s="1"/>
  <c r="HF172" i="107" s="1"/>
  <c r="HG172" i="107" s="1"/>
  <c r="HH172" i="107" s="1"/>
  <c r="HI172" i="107" s="1"/>
  <c r="HJ172" i="107" s="1"/>
  <c r="FO83" i="106"/>
  <c r="FO67" i="106" s="1"/>
  <c r="B173" i="107" s="1"/>
  <c r="FP173" i="107" s="1"/>
  <c r="FQ173" i="107" s="1"/>
  <c r="FR173" i="107" s="1"/>
  <c r="FS173" i="107" s="1"/>
  <c r="FT173" i="107" s="1"/>
  <c r="FU173" i="107" s="1"/>
  <c r="FV173" i="107" s="1"/>
  <c r="FW173" i="107" s="1"/>
  <c r="FX173" i="107" s="1"/>
  <c r="FY173" i="107" s="1"/>
  <c r="FZ173" i="107" s="1"/>
  <c r="GA173" i="107" s="1"/>
  <c r="GB173" i="107" s="1"/>
  <c r="GC173" i="107" s="1"/>
  <c r="GD173" i="107" s="1"/>
  <c r="GE173" i="107" s="1"/>
  <c r="GF173" i="107" s="1"/>
  <c r="GG173" i="107" s="1"/>
  <c r="GH173" i="107" s="1"/>
  <c r="GI173" i="107" s="1"/>
  <c r="GJ173" i="107" s="1"/>
  <c r="GK173" i="107" s="1"/>
  <c r="GL173" i="107" s="1"/>
  <c r="GM173" i="107" s="1"/>
  <c r="GN173" i="107" s="1"/>
  <c r="GO173" i="107" s="1"/>
  <c r="GP173" i="107" s="1"/>
  <c r="GQ173" i="107" s="1"/>
  <c r="GR173" i="107" s="1"/>
  <c r="GS173" i="107" s="1"/>
  <c r="GT173" i="107" s="1"/>
  <c r="GU173" i="107" s="1"/>
  <c r="GV173" i="107" s="1"/>
  <c r="GW173" i="107" s="1"/>
  <c r="GX173" i="107" s="1"/>
  <c r="GY173" i="107" s="1"/>
  <c r="GZ173" i="107" s="1"/>
  <c r="HA173" i="107" s="1"/>
  <c r="HB173" i="107" s="1"/>
  <c r="HC173" i="107" s="1"/>
  <c r="HD173" i="107" s="1"/>
  <c r="HE173" i="107" s="1"/>
  <c r="HF173" i="107" s="1"/>
  <c r="HG173" i="107" s="1"/>
  <c r="HH173" i="107" s="1"/>
  <c r="HI173" i="107" s="1"/>
  <c r="HJ173" i="107" s="1"/>
  <c r="FN32" i="115"/>
  <c r="FN30" i="115" s="1"/>
  <c r="FN10" i="115"/>
  <c r="FN10" i="112"/>
  <c r="FN10" i="100"/>
  <c r="FN10" i="106"/>
  <c r="FN10" i="109"/>
  <c r="GQ135" i="107"/>
  <c r="GT130" i="107"/>
  <c r="GO138" i="107"/>
  <c r="HD125" i="107"/>
  <c r="GZ127" i="107"/>
  <c r="HI120" i="107"/>
  <c r="E98" i="108"/>
  <c r="CP56" i="106"/>
  <c r="FP2" i="107" l="1"/>
  <c r="FO55" i="106" s="1"/>
  <c r="FN20" i="115"/>
  <c r="FN47" i="115"/>
  <c r="FN45" i="115"/>
  <c r="FN44" i="115"/>
  <c r="FO32" i="115"/>
  <c r="FO30" i="115" s="1"/>
  <c r="FO10" i="115"/>
  <c r="FO10" i="100"/>
  <c r="FO10" i="109"/>
  <c r="FO10" i="106"/>
  <c r="FO10" i="112"/>
  <c r="GP138" i="107"/>
  <c r="GU130" i="107"/>
  <c r="HA127" i="107"/>
  <c r="GR135" i="107"/>
  <c r="HE125" i="107"/>
  <c r="HJ120" i="107"/>
  <c r="CP95" i="106"/>
  <c r="F98" i="108"/>
  <c r="FP83" i="106" l="1"/>
  <c r="FP67" i="106" s="1"/>
  <c r="B174" i="107" s="1"/>
  <c r="FQ174" i="107" s="1"/>
  <c r="FR174" i="107" s="1"/>
  <c r="FS174" i="107" s="1"/>
  <c r="FT174" i="107" s="1"/>
  <c r="FU174" i="107" s="1"/>
  <c r="FV174" i="107" s="1"/>
  <c r="FW174" i="107" s="1"/>
  <c r="FX174" i="107" s="1"/>
  <c r="FY174" i="107" s="1"/>
  <c r="FZ174" i="107" s="1"/>
  <c r="GA174" i="107" s="1"/>
  <c r="GB174" i="107" s="1"/>
  <c r="GC174" i="107" s="1"/>
  <c r="GD174" i="107" s="1"/>
  <c r="GE174" i="107" s="1"/>
  <c r="GF174" i="107" s="1"/>
  <c r="GG174" i="107" s="1"/>
  <c r="GH174" i="107" s="1"/>
  <c r="GI174" i="107" s="1"/>
  <c r="GJ174" i="107" s="1"/>
  <c r="GK174" i="107" s="1"/>
  <c r="GL174" i="107" s="1"/>
  <c r="GM174" i="107" s="1"/>
  <c r="GN174" i="107" s="1"/>
  <c r="GO174" i="107" s="1"/>
  <c r="GP174" i="107" s="1"/>
  <c r="GQ174" i="107" s="1"/>
  <c r="GR174" i="107" s="1"/>
  <c r="GS174" i="107" s="1"/>
  <c r="GT174" i="107" s="1"/>
  <c r="GU174" i="107" s="1"/>
  <c r="GV174" i="107" s="1"/>
  <c r="GW174" i="107" s="1"/>
  <c r="GX174" i="107" s="1"/>
  <c r="GY174" i="107" s="1"/>
  <c r="GZ174" i="107" s="1"/>
  <c r="HA174" i="107" s="1"/>
  <c r="HB174" i="107" s="1"/>
  <c r="HC174" i="107" s="1"/>
  <c r="HD174" i="107" s="1"/>
  <c r="HE174" i="107" s="1"/>
  <c r="HF174" i="107" s="1"/>
  <c r="HG174" i="107" s="1"/>
  <c r="HH174" i="107" s="1"/>
  <c r="HI174" i="107" s="1"/>
  <c r="HJ174" i="107" s="1"/>
  <c r="FO44" i="115"/>
  <c r="FO45" i="115"/>
  <c r="FO47" i="115"/>
  <c r="FO20" i="115"/>
  <c r="HB127" i="107"/>
  <c r="GV130" i="107"/>
  <c r="HF125" i="107"/>
  <c r="GS135" i="107"/>
  <c r="GQ138" i="107"/>
  <c r="C99" i="108"/>
  <c r="FQ2" i="107" l="1"/>
  <c r="FP55" i="106" s="1"/>
  <c r="FQ83" i="106"/>
  <c r="FQ67" i="106" s="1"/>
  <c r="B175" i="107" s="1"/>
  <c r="FR175" i="107" s="1"/>
  <c r="FP10" i="106"/>
  <c r="FP32" i="115"/>
  <c r="FP30" i="115" s="1"/>
  <c r="FP10" i="109"/>
  <c r="FP10" i="100"/>
  <c r="FP10" i="115"/>
  <c r="FP10" i="112"/>
  <c r="GR138" i="107"/>
  <c r="GW130" i="107"/>
  <c r="GT135" i="107"/>
  <c r="HC127" i="107"/>
  <c r="HG125" i="107"/>
  <c r="E99" i="108"/>
  <c r="CQ56" i="106"/>
  <c r="FS175" i="107" l="1"/>
  <c r="FR2" i="107"/>
  <c r="FQ55" i="106" s="1"/>
  <c r="FP47" i="115"/>
  <c r="FP20" i="115"/>
  <c r="FP44" i="115"/>
  <c r="FP45" i="115"/>
  <c r="GU135" i="107"/>
  <c r="HH125" i="107"/>
  <c r="GX130" i="107"/>
  <c r="GS138" i="107"/>
  <c r="HD127" i="107"/>
  <c r="CQ95" i="106"/>
  <c r="F99" i="108"/>
  <c r="FT175" i="107" l="1"/>
  <c r="FU175" i="107" s="1"/>
  <c r="FV175" i="107" s="1"/>
  <c r="FW175" i="107" s="1"/>
  <c r="FX175" i="107" s="1"/>
  <c r="FY175" i="107" s="1"/>
  <c r="FZ175" i="107" s="1"/>
  <c r="GA175" i="107" s="1"/>
  <c r="GB175" i="107" s="1"/>
  <c r="GC175" i="107" s="1"/>
  <c r="GD175" i="107" s="1"/>
  <c r="GE175" i="107" s="1"/>
  <c r="GF175" i="107" s="1"/>
  <c r="GG175" i="107" s="1"/>
  <c r="GH175" i="107" s="1"/>
  <c r="GI175" i="107" s="1"/>
  <c r="GJ175" i="107" s="1"/>
  <c r="GK175" i="107" s="1"/>
  <c r="GL175" i="107" s="1"/>
  <c r="GM175" i="107" s="1"/>
  <c r="GN175" i="107" s="1"/>
  <c r="GO175" i="107" s="1"/>
  <c r="GP175" i="107" s="1"/>
  <c r="GQ175" i="107" s="1"/>
  <c r="GR175" i="107" s="1"/>
  <c r="GS175" i="107" s="1"/>
  <c r="GT175" i="107" s="1"/>
  <c r="GU175" i="107" s="1"/>
  <c r="GV175" i="107" s="1"/>
  <c r="GW175" i="107" s="1"/>
  <c r="GX175" i="107" s="1"/>
  <c r="GY175" i="107" s="1"/>
  <c r="GZ175" i="107" s="1"/>
  <c r="HA175" i="107" s="1"/>
  <c r="HB175" i="107" s="1"/>
  <c r="HC175" i="107" s="1"/>
  <c r="HD175" i="107" s="1"/>
  <c r="HE175" i="107" s="1"/>
  <c r="HF175" i="107" s="1"/>
  <c r="HG175" i="107" s="1"/>
  <c r="HH175" i="107" s="1"/>
  <c r="HI175" i="107" s="1"/>
  <c r="HJ175" i="107" s="1"/>
  <c r="FR83" i="106"/>
  <c r="FR67" i="106" s="1"/>
  <c r="B176" i="107" s="1"/>
  <c r="FS176" i="107" s="1"/>
  <c r="FT176" i="107" s="1"/>
  <c r="FU176" i="107" s="1"/>
  <c r="FV176" i="107" s="1"/>
  <c r="FW176" i="107" s="1"/>
  <c r="FX176" i="107" s="1"/>
  <c r="FY176" i="107" s="1"/>
  <c r="FZ176" i="107" s="1"/>
  <c r="GA176" i="107" s="1"/>
  <c r="GB176" i="107" s="1"/>
  <c r="GC176" i="107" s="1"/>
  <c r="GD176" i="107" s="1"/>
  <c r="GE176" i="107" s="1"/>
  <c r="GF176" i="107" s="1"/>
  <c r="GG176" i="107" s="1"/>
  <c r="GH176" i="107" s="1"/>
  <c r="GI176" i="107" s="1"/>
  <c r="GJ176" i="107" s="1"/>
  <c r="GK176" i="107" s="1"/>
  <c r="GL176" i="107" s="1"/>
  <c r="GM176" i="107" s="1"/>
  <c r="GN176" i="107" s="1"/>
  <c r="GO176" i="107" s="1"/>
  <c r="GP176" i="107" s="1"/>
  <c r="GQ176" i="107" s="1"/>
  <c r="GR176" i="107" s="1"/>
  <c r="GS176" i="107" s="1"/>
  <c r="GT176" i="107" s="1"/>
  <c r="GU176" i="107" s="1"/>
  <c r="GV176" i="107" s="1"/>
  <c r="GW176" i="107" s="1"/>
  <c r="GX176" i="107" s="1"/>
  <c r="GY176" i="107" s="1"/>
  <c r="GZ176" i="107" s="1"/>
  <c r="HA176" i="107" s="1"/>
  <c r="HB176" i="107" s="1"/>
  <c r="HC176" i="107" s="1"/>
  <c r="HD176" i="107" s="1"/>
  <c r="HE176" i="107" s="1"/>
  <c r="HF176" i="107" s="1"/>
  <c r="HG176" i="107" s="1"/>
  <c r="HH176" i="107" s="1"/>
  <c r="HI176" i="107" s="1"/>
  <c r="HJ176" i="107" s="1"/>
  <c r="FQ10" i="100"/>
  <c r="FQ10" i="109"/>
  <c r="FQ32" i="115"/>
  <c r="FQ30" i="115" s="1"/>
  <c r="FQ10" i="112"/>
  <c r="FQ10" i="115"/>
  <c r="FQ10" i="106"/>
  <c r="GT138" i="107"/>
  <c r="HE127" i="107"/>
  <c r="GY130" i="107"/>
  <c r="HI125" i="107"/>
  <c r="GV135" i="107"/>
  <c r="C100" i="108"/>
  <c r="FS2" i="107" l="1"/>
  <c r="FR55" i="106" s="1"/>
  <c r="FQ45" i="115"/>
  <c r="FQ44" i="115"/>
  <c r="FR10" i="100"/>
  <c r="FR32" i="115"/>
  <c r="FR30" i="115" s="1"/>
  <c r="FR10" i="112"/>
  <c r="FR10" i="115"/>
  <c r="FR10" i="106"/>
  <c r="FR10" i="109"/>
  <c r="FQ47" i="115"/>
  <c r="FQ20" i="115"/>
  <c r="GZ130" i="107"/>
  <c r="GW135" i="107"/>
  <c r="HF127" i="107"/>
  <c r="HJ125" i="107"/>
  <c r="GU138" i="107"/>
  <c r="E100" i="108"/>
  <c r="CR56" i="106"/>
  <c r="FS83" i="106" l="1"/>
  <c r="FS67" i="106" s="1"/>
  <c r="B177" i="107" s="1"/>
  <c r="FT177" i="107" s="1"/>
  <c r="FR45" i="115"/>
  <c r="FR44" i="115"/>
  <c r="FR20" i="115"/>
  <c r="FR47" i="115"/>
  <c r="HG127" i="107"/>
  <c r="GV138" i="107"/>
  <c r="GX135" i="107"/>
  <c r="HA130" i="107"/>
  <c r="CR95" i="106"/>
  <c r="F100" i="108"/>
  <c r="FU177" i="107" l="1"/>
  <c r="FT2" i="107"/>
  <c r="FS55" i="106" s="1"/>
  <c r="FS10" i="106"/>
  <c r="FS32" i="115"/>
  <c r="FS30" i="115" s="1"/>
  <c r="FS10" i="112"/>
  <c r="FS10" i="100"/>
  <c r="FS10" i="115"/>
  <c r="FS10" i="109"/>
  <c r="GW138" i="107"/>
  <c r="HB130" i="107"/>
  <c r="HH127" i="107"/>
  <c r="GY135" i="107"/>
  <c r="C101" i="108"/>
  <c r="FT83" i="106" l="1"/>
  <c r="FT67" i="106" s="1"/>
  <c r="B178" i="107" s="1"/>
  <c r="FU178" i="107" s="1"/>
  <c r="FV178" i="107" s="1"/>
  <c r="FW178" i="107" s="1"/>
  <c r="FX178" i="107" s="1"/>
  <c r="FY178" i="107" s="1"/>
  <c r="FZ178" i="107" s="1"/>
  <c r="GA178" i="107" s="1"/>
  <c r="GB178" i="107" s="1"/>
  <c r="GC178" i="107" s="1"/>
  <c r="GD178" i="107" s="1"/>
  <c r="GE178" i="107" s="1"/>
  <c r="GF178" i="107" s="1"/>
  <c r="GG178" i="107" s="1"/>
  <c r="GH178" i="107" s="1"/>
  <c r="GI178" i="107" s="1"/>
  <c r="GJ178" i="107" s="1"/>
  <c r="GK178" i="107" s="1"/>
  <c r="GL178" i="107" s="1"/>
  <c r="GM178" i="107" s="1"/>
  <c r="GN178" i="107" s="1"/>
  <c r="GO178" i="107" s="1"/>
  <c r="GP178" i="107" s="1"/>
  <c r="GQ178" i="107" s="1"/>
  <c r="GR178" i="107" s="1"/>
  <c r="GS178" i="107" s="1"/>
  <c r="GT178" i="107" s="1"/>
  <c r="GU178" i="107" s="1"/>
  <c r="GV178" i="107" s="1"/>
  <c r="GW178" i="107" s="1"/>
  <c r="GX178" i="107" s="1"/>
  <c r="GY178" i="107" s="1"/>
  <c r="GZ178" i="107" s="1"/>
  <c r="HA178" i="107" s="1"/>
  <c r="HB178" i="107" s="1"/>
  <c r="HC178" i="107" s="1"/>
  <c r="HD178" i="107" s="1"/>
  <c r="HE178" i="107" s="1"/>
  <c r="HF178" i="107" s="1"/>
  <c r="HG178" i="107" s="1"/>
  <c r="HH178" i="107" s="1"/>
  <c r="HI178" i="107" s="1"/>
  <c r="HJ178" i="107" s="1"/>
  <c r="FV177" i="107"/>
  <c r="FW177" i="107" s="1"/>
  <c r="FX177" i="107" s="1"/>
  <c r="FY177" i="107" s="1"/>
  <c r="FZ177" i="107" s="1"/>
  <c r="GA177" i="107" s="1"/>
  <c r="GB177" i="107" s="1"/>
  <c r="GC177" i="107" s="1"/>
  <c r="GD177" i="107" s="1"/>
  <c r="GE177" i="107" s="1"/>
  <c r="GF177" i="107" s="1"/>
  <c r="GG177" i="107" s="1"/>
  <c r="GH177" i="107" s="1"/>
  <c r="GI177" i="107" s="1"/>
  <c r="GJ177" i="107" s="1"/>
  <c r="GK177" i="107" s="1"/>
  <c r="GL177" i="107" s="1"/>
  <c r="GM177" i="107" s="1"/>
  <c r="GN177" i="107" s="1"/>
  <c r="GO177" i="107" s="1"/>
  <c r="GP177" i="107" s="1"/>
  <c r="GQ177" i="107" s="1"/>
  <c r="GR177" i="107" s="1"/>
  <c r="GS177" i="107" s="1"/>
  <c r="GT177" i="107" s="1"/>
  <c r="GU177" i="107" s="1"/>
  <c r="GV177" i="107" s="1"/>
  <c r="GW177" i="107" s="1"/>
  <c r="GX177" i="107" s="1"/>
  <c r="GY177" i="107" s="1"/>
  <c r="GZ177" i="107" s="1"/>
  <c r="HA177" i="107" s="1"/>
  <c r="HB177" i="107" s="1"/>
  <c r="HC177" i="107" s="1"/>
  <c r="HD177" i="107" s="1"/>
  <c r="HE177" i="107" s="1"/>
  <c r="HF177" i="107" s="1"/>
  <c r="HG177" i="107" s="1"/>
  <c r="HH177" i="107" s="1"/>
  <c r="HI177" i="107" s="1"/>
  <c r="HJ177" i="107" s="1"/>
  <c r="FS44" i="115"/>
  <c r="FS45" i="115"/>
  <c r="FS47" i="115"/>
  <c r="FS20" i="115"/>
  <c r="GZ135" i="107"/>
  <c r="HI127" i="107"/>
  <c r="HC130" i="107"/>
  <c r="GX138" i="107"/>
  <c r="E101" i="108"/>
  <c r="CS56" i="106"/>
  <c r="FU2" i="107" l="1"/>
  <c r="FT55" i="106" s="1"/>
  <c r="FU83" i="106"/>
  <c r="FU67" i="106" s="1"/>
  <c r="B179" i="107" s="1"/>
  <c r="FV179" i="107" s="1"/>
  <c r="FT10" i="106"/>
  <c r="FT10" i="100"/>
  <c r="FT10" i="115"/>
  <c r="FT10" i="112"/>
  <c r="FT32" i="115"/>
  <c r="FT30" i="115" s="1"/>
  <c r="FT10" i="109"/>
  <c r="HD130" i="107"/>
  <c r="HJ127" i="107"/>
  <c r="GY138" i="107"/>
  <c r="HA135" i="107"/>
  <c r="CS95" i="106"/>
  <c r="F101" i="108"/>
  <c r="FW179" i="107" l="1"/>
  <c r="FV2" i="107"/>
  <c r="FU55" i="106" s="1"/>
  <c r="FT44" i="115"/>
  <c r="FT45" i="115"/>
  <c r="FT47" i="115"/>
  <c r="FT20" i="115"/>
  <c r="HB135" i="107"/>
  <c r="HE130" i="107"/>
  <c r="GZ138" i="107"/>
  <c r="C102" i="108"/>
  <c r="FX179" i="107" l="1"/>
  <c r="FV83" i="106"/>
  <c r="FV67" i="106" s="1"/>
  <c r="B180" i="107" s="1"/>
  <c r="FW180" i="107" s="1"/>
  <c r="FX180" i="107" s="1"/>
  <c r="FY180" i="107" s="1"/>
  <c r="FZ180" i="107" s="1"/>
  <c r="GA180" i="107" s="1"/>
  <c r="GB180" i="107" s="1"/>
  <c r="GC180" i="107" s="1"/>
  <c r="GD180" i="107" s="1"/>
  <c r="GE180" i="107" s="1"/>
  <c r="GF180" i="107" s="1"/>
  <c r="GG180" i="107" s="1"/>
  <c r="GH180" i="107" s="1"/>
  <c r="GI180" i="107" s="1"/>
  <c r="GJ180" i="107" s="1"/>
  <c r="GK180" i="107" s="1"/>
  <c r="GL180" i="107" s="1"/>
  <c r="GM180" i="107" s="1"/>
  <c r="GN180" i="107" s="1"/>
  <c r="GO180" i="107" s="1"/>
  <c r="GP180" i="107" s="1"/>
  <c r="GQ180" i="107" s="1"/>
  <c r="GR180" i="107" s="1"/>
  <c r="GS180" i="107" s="1"/>
  <c r="GT180" i="107" s="1"/>
  <c r="GU180" i="107" s="1"/>
  <c r="GV180" i="107" s="1"/>
  <c r="GW180" i="107" s="1"/>
  <c r="GX180" i="107" s="1"/>
  <c r="GY180" i="107" s="1"/>
  <c r="GZ180" i="107" s="1"/>
  <c r="HA180" i="107" s="1"/>
  <c r="HB180" i="107" s="1"/>
  <c r="HC180" i="107" s="1"/>
  <c r="HD180" i="107" s="1"/>
  <c r="HE180" i="107" s="1"/>
  <c r="HF180" i="107" s="1"/>
  <c r="HG180" i="107" s="1"/>
  <c r="HH180" i="107" s="1"/>
  <c r="HI180" i="107" s="1"/>
  <c r="HJ180" i="107" s="1"/>
  <c r="FU10" i="109"/>
  <c r="FU10" i="112"/>
  <c r="FU10" i="115"/>
  <c r="FU32" i="115"/>
  <c r="FU30" i="115" s="1"/>
  <c r="FU10" i="106"/>
  <c r="FU10" i="100"/>
  <c r="HA138" i="107"/>
  <c r="HF130" i="107"/>
  <c r="HC135" i="107"/>
  <c r="E102" i="108"/>
  <c r="CT56" i="106"/>
  <c r="FW2" i="107" l="1"/>
  <c r="FV55" i="106" s="1"/>
  <c r="FY179" i="107"/>
  <c r="FU20" i="115"/>
  <c r="FU47" i="115"/>
  <c r="FU44" i="115"/>
  <c r="FU45" i="115"/>
  <c r="FV10" i="100"/>
  <c r="FV10" i="106"/>
  <c r="FV10" i="112"/>
  <c r="FV10" i="115"/>
  <c r="FV32" i="115"/>
  <c r="FV30" i="115" s="1"/>
  <c r="FV10" i="109"/>
  <c r="HD135" i="107"/>
  <c r="HG130" i="107"/>
  <c r="HB138" i="107"/>
  <c r="CT95" i="106"/>
  <c r="F102" i="108"/>
  <c r="FW83" i="106" l="1"/>
  <c r="FW67" i="106" s="1"/>
  <c r="B181" i="107" s="1"/>
  <c r="FX181" i="107" s="1"/>
  <c r="FY181" i="107" s="1"/>
  <c r="FZ181" i="107" s="1"/>
  <c r="GA181" i="107" s="1"/>
  <c r="GB181" i="107" s="1"/>
  <c r="GC181" i="107" s="1"/>
  <c r="GD181" i="107" s="1"/>
  <c r="GE181" i="107" s="1"/>
  <c r="GF181" i="107" s="1"/>
  <c r="GG181" i="107" s="1"/>
  <c r="GH181" i="107" s="1"/>
  <c r="GI181" i="107" s="1"/>
  <c r="GJ181" i="107" s="1"/>
  <c r="GK181" i="107" s="1"/>
  <c r="GL181" i="107" s="1"/>
  <c r="GM181" i="107" s="1"/>
  <c r="GN181" i="107" s="1"/>
  <c r="GO181" i="107" s="1"/>
  <c r="GP181" i="107" s="1"/>
  <c r="GQ181" i="107" s="1"/>
  <c r="GR181" i="107" s="1"/>
  <c r="GS181" i="107" s="1"/>
  <c r="GT181" i="107" s="1"/>
  <c r="GU181" i="107" s="1"/>
  <c r="GV181" i="107" s="1"/>
  <c r="GW181" i="107" s="1"/>
  <c r="GX181" i="107" s="1"/>
  <c r="GY181" i="107" s="1"/>
  <c r="GZ181" i="107" s="1"/>
  <c r="HA181" i="107" s="1"/>
  <c r="HB181" i="107" s="1"/>
  <c r="HC181" i="107" s="1"/>
  <c r="HD181" i="107" s="1"/>
  <c r="HE181" i="107" s="1"/>
  <c r="HF181" i="107" s="1"/>
  <c r="HG181" i="107" s="1"/>
  <c r="HH181" i="107" s="1"/>
  <c r="HI181" i="107" s="1"/>
  <c r="HJ181" i="107" s="1"/>
  <c r="FW10" i="109"/>
  <c r="FZ179" i="107"/>
  <c r="GA179" i="107" s="1"/>
  <c r="GB179" i="107" s="1"/>
  <c r="GC179" i="107" s="1"/>
  <c r="GD179" i="107" s="1"/>
  <c r="GE179" i="107" s="1"/>
  <c r="GF179" i="107" s="1"/>
  <c r="GG179" i="107" s="1"/>
  <c r="GH179" i="107" s="1"/>
  <c r="GI179" i="107" s="1"/>
  <c r="GJ179" i="107" s="1"/>
  <c r="GK179" i="107" s="1"/>
  <c r="GL179" i="107" s="1"/>
  <c r="GM179" i="107" s="1"/>
  <c r="GN179" i="107" s="1"/>
  <c r="GO179" i="107" s="1"/>
  <c r="GP179" i="107" s="1"/>
  <c r="GQ179" i="107" s="1"/>
  <c r="GR179" i="107" s="1"/>
  <c r="GS179" i="107" s="1"/>
  <c r="GT179" i="107" s="1"/>
  <c r="GU179" i="107" s="1"/>
  <c r="GV179" i="107" s="1"/>
  <c r="GW179" i="107" s="1"/>
  <c r="GX179" i="107" s="1"/>
  <c r="GY179" i="107" s="1"/>
  <c r="GZ179" i="107" s="1"/>
  <c r="HA179" i="107" s="1"/>
  <c r="HB179" i="107" s="1"/>
  <c r="HC179" i="107" s="1"/>
  <c r="HD179" i="107" s="1"/>
  <c r="HE179" i="107" s="1"/>
  <c r="HF179" i="107" s="1"/>
  <c r="HG179" i="107" s="1"/>
  <c r="HH179" i="107" s="1"/>
  <c r="HI179" i="107" s="1"/>
  <c r="HJ179" i="107" s="1"/>
  <c r="FX2" i="107"/>
  <c r="FW55" i="106" s="1"/>
  <c r="FV44" i="115"/>
  <c r="FV45" i="115"/>
  <c r="FV47" i="115"/>
  <c r="FV20" i="115"/>
  <c r="FW10" i="115"/>
  <c r="FW10" i="112"/>
  <c r="HC138" i="107"/>
  <c r="HH130" i="107"/>
  <c r="HE135" i="107"/>
  <c r="C103" i="108"/>
  <c r="FW32" i="115" l="1"/>
  <c r="FW30" i="115" s="1"/>
  <c r="FW44" i="115"/>
  <c r="FW10" i="100"/>
  <c r="FW10" i="106"/>
  <c r="FX83" i="106"/>
  <c r="FX67" i="106" s="1"/>
  <c r="B182" i="107" s="1"/>
  <c r="FY182" i="107" s="1"/>
  <c r="FZ182" i="107" s="1"/>
  <c r="GA182" i="107" s="1"/>
  <c r="GB182" i="107" s="1"/>
  <c r="GC182" i="107" s="1"/>
  <c r="GD182" i="107" s="1"/>
  <c r="GE182" i="107" s="1"/>
  <c r="GF182" i="107" s="1"/>
  <c r="GG182" i="107" s="1"/>
  <c r="GH182" i="107" s="1"/>
  <c r="GI182" i="107" s="1"/>
  <c r="GJ182" i="107" s="1"/>
  <c r="GK182" i="107" s="1"/>
  <c r="GL182" i="107" s="1"/>
  <c r="GM182" i="107" s="1"/>
  <c r="GN182" i="107" s="1"/>
  <c r="GO182" i="107" s="1"/>
  <c r="GP182" i="107" s="1"/>
  <c r="GQ182" i="107" s="1"/>
  <c r="GR182" i="107" s="1"/>
  <c r="GS182" i="107" s="1"/>
  <c r="GT182" i="107" s="1"/>
  <c r="GU182" i="107" s="1"/>
  <c r="GV182" i="107" s="1"/>
  <c r="GW182" i="107" s="1"/>
  <c r="GX182" i="107" s="1"/>
  <c r="GY182" i="107" s="1"/>
  <c r="GZ182" i="107" s="1"/>
  <c r="HA182" i="107" s="1"/>
  <c r="HB182" i="107" s="1"/>
  <c r="HC182" i="107" s="1"/>
  <c r="HD182" i="107" s="1"/>
  <c r="HE182" i="107" s="1"/>
  <c r="HF182" i="107" s="1"/>
  <c r="HG182" i="107" s="1"/>
  <c r="HH182" i="107" s="1"/>
  <c r="HI182" i="107" s="1"/>
  <c r="HJ182" i="107" s="1"/>
  <c r="FY2" i="107"/>
  <c r="FX55" i="106" s="1"/>
  <c r="FW47" i="115"/>
  <c r="FW20" i="115"/>
  <c r="HF135" i="107"/>
  <c r="HI130" i="107"/>
  <c r="HD138" i="107"/>
  <c r="E103" i="108"/>
  <c r="CU56" i="106"/>
  <c r="FW45" i="115" l="1"/>
  <c r="FY83" i="106"/>
  <c r="FY67" i="106" s="1"/>
  <c r="B183" i="107" s="1"/>
  <c r="FZ183" i="107" s="1"/>
  <c r="FX10" i="109"/>
  <c r="FX10" i="100"/>
  <c r="FX10" i="112"/>
  <c r="FX10" i="115"/>
  <c r="FX10" i="106"/>
  <c r="FX32" i="115"/>
  <c r="FX30" i="115" s="1"/>
  <c r="HE138" i="107"/>
  <c r="HJ130" i="107"/>
  <c r="HG135" i="107"/>
  <c r="CU95" i="106"/>
  <c r="F103" i="108"/>
  <c r="GA183" i="107" l="1"/>
  <c r="GB183" i="107" s="1"/>
  <c r="GC183" i="107" s="1"/>
  <c r="GD183" i="107" s="1"/>
  <c r="GE183" i="107" s="1"/>
  <c r="GF183" i="107" s="1"/>
  <c r="GG183" i="107" s="1"/>
  <c r="GH183" i="107" s="1"/>
  <c r="GI183" i="107" s="1"/>
  <c r="GJ183" i="107" s="1"/>
  <c r="GK183" i="107" s="1"/>
  <c r="GL183" i="107" s="1"/>
  <c r="GM183" i="107" s="1"/>
  <c r="GN183" i="107" s="1"/>
  <c r="GO183" i="107" s="1"/>
  <c r="GP183" i="107" s="1"/>
  <c r="GQ183" i="107" s="1"/>
  <c r="GR183" i="107" s="1"/>
  <c r="GS183" i="107" s="1"/>
  <c r="GT183" i="107" s="1"/>
  <c r="GU183" i="107" s="1"/>
  <c r="GV183" i="107" s="1"/>
  <c r="GW183" i="107" s="1"/>
  <c r="GX183" i="107" s="1"/>
  <c r="GY183" i="107" s="1"/>
  <c r="GZ183" i="107" s="1"/>
  <c r="HA183" i="107" s="1"/>
  <c r="HB183" i="107" s="1"/>
  <c r="HC183" i="107" s="1"/>
  <c r="HD183" i="107" s="1"/>
  <c r="HE183" i="107" s="1"/>
  <c r="HF183" i="107" s="1"/>
  <c r="HG183" i="107" s="1"/>
  <c r="HH183" i="107" s="1"/>
  <c r="HI183" i="107" s="1"/>
  <c r="HJ183" i="107" s="1"/>
  <c r="FZ2" i="107"/>
  <c r="FY55" i="106" s="1"/>
  <c r="FX45" i="115"/>
  <c r="FX44" i="115"/>
  <c r="FX20" i="115"/>
  <c r="FX47" i="115"/>
  <c r="HH135" i="107"/>
  <c r="HF138" i="107"/>
  <c r="C104" i="108"/>
  <c r="FZ83" i="106" l="1"/>
  <c r="FZ67" i="106" s="1"/>
  <c r="B184" i="107" s="1"/>
  <c r="GA184" i="107" s="1"/>
  <c r="FY10" i="109"/>
  <c r="FY32" i="115"/>
  <c r="FY30" i="115" s="1"/>
  <c r="FY10" i="100"/>
  <c r="FY10" i="115"/>
  <c r="FY10" i="106"/>
  <c r="FY10" i="112"/>
  <c r="HG138" i="107"/>
  <c r="HI135" i="107"/>
  <c r="E104" i="108"/>
  <c r="CV56" i="106"/>
  <c r="GB184" i="107" l="1"/>
  <c r="GC184" i="107" s="1"/>
  <c r="GD184" i="107" s="1"/>
  <c r="GE184" i="107" s="1"/>
  <c r="GF184" i="107" s="1"/>
  <c r="GG184" i="107" s="1"/>
  <c r="GH184" i="107" s="1"/>
  <c r="GI184" i="107" s="1"/>
  <c r="GJ184" i="107" s="1"/>
  <c r="GK184" i="107" s="1"/>
  <c r="GL184" i="107" s="1"/>
  <c r="GM184" i="107" s="1"/>
  <c r="GN184" i="107" s="1"/>
  <c r="GO184" i="107" s="1"/>
  <c r="GP184" i="107" s="1"/>
  <c r="GQ184" i="107" s="1"/>
  <c r="GR184" i="107" s="1"/>
  <c r="GS184" i="107" s="1"/>
  <c r="GT184" i="107" s="1"/>
  <c r="GU184" i="107" s="1"/>
  <c r="GV184" i="107" s="1"/>
  <c r="GW184" i="107" s="1"/>
  <c r="GX184" i="107" s="1"/>
  <c r="GY184" i="107" s="1"/>
  <c r="GZ184" i="107" s="1"/>
  <c r="HA184" i="107" s="1"/>
  <c r="HB184" i="107" s="1"/>
  <c r="HC184" i="107" s="1"/>
  <c r="HD184" i="107" s="1"/>
  <c r="HE184" i="107" s="1"/>
  <c r="HF184" i="107" s="1"/>
  <c r="HG184" i="107" s="1"/>
  <c r="HH184" i="107" s="1"/>
  <c r="HI184" i="107" s="1"/>
  <c r="HJ184" i="107" s="1"/>
  <c r="GA2" i="107"/>
  <c r="FZ55" i="106" s="1"/>
  <c r="FY44" i="115"/>
  <c r="FY45" i="115"/>
  <c r="FY47" i="115"/>
  <c r="FY20" i="115"/>
  <c r="HJ135" i="107"/>
  <c r="HH138" i="107"/>
  <c r="CV95" i="106"/>
  <c r="F104" i="108"/>
  <c r="FZ10" i="106" l="1"/>
  <c r="FZ10" i="100"/>
  <c r="FZ10" i="115"/>
  <c r="FZ32" i="115"/>
  <c r="FZ30" i="115" s="1"/>
  <c r="FZ10" i="109"/>
  <c r="FZ10" i="112"/>
  <c r="GA83" i="106"/>
  <c r="GA67" i="106" s="1"/>
  <c r="B185" i="107" s="1"/>
  <c r="GB185" i="107" s="1"/>
  <c r="HI138" i="107"/>
  <c r="C105" i="108"/>
  <c r="GC185" i="107" l="1"/>
  <c r="GB2" i="107"/>
  <c r="GA55" i="106" s="1"/>
  <c r="GA32" i="115"/>
  <c r="GA30" i="115" s="1"/>
  <c r="GA10" i="115"/>
  <c r="GA10" i="100"/>
  <c r="GA10" i="106"/>
  <c r="GA10" i="109"/>
  <c r="GA10" i="112"/>
  <c r="FZ44" i="115"/>
  <c r="FZ45" i="115"/>
  <c r="FZ20" i="115"/>
  <c r="FZ47" i="115"/>
  <c r="HJ138" i="107"/>
  <c r="E105" i="108"/>
  <c r="CW56" i="106"/>
  <c r="GB83" i="106" l="1"/>
  <c r="GB67" i="106" s="1"/>
  <c r="B186" i="107" s="1"/>
  <c r="GC186" i="107" s="1"/>
  <c r="GD186" i="107" s="1"/>
  <c r="GE186" i="107" s="1"/>
  <c r="GF186" i="107" s="1"/>
  <c r="GG186" i="107" s="1"/>
  <c r="GH186" i="107" s="1"/>
  <c r="GI186" i="107" s="1"/>
  <c r="GJ186" i="107" s="1"/>
  <c r="GK186" i="107" s="1"/>
  <c r="GL186" i="107" s="1"/>
  <c r="GM186" i="107" s="1"/>
  <c r="GN186" i="107" s="1"/>
  <c r="GO186" i="107" s="1"/>
  <c r="GP186" i="107" s="1"/>
  <c r="GQ186" i="107" s="1"/>
  <c r="GR186" i="107" s="1"/>
  <c r="GS186" i="107" s="1"/>
  <c r="GT186" i="107" s="1"/>
  <c r="GU186" i="107" s="1"/>
  <c r="GV186" i="107" s="1"/>
  <c r="GW186" i="107" s="1"/>
  <c r="GX186" i="107" s="1"/>
  <c r="GY186" i="107" s="1"/>
  <c r="GZ186" i="107" s="1"/>
  <c r="HA186" i="107" s="1"/>
  <c r="HB186" i="107" s="1"/>
  <c r="HC186" i="107" s="1"/>
  <c r="HD186" i="107" s="1"/>
  <c r="HE186" i="107" s="1"/>
  <c r="HF186" i="107" s="1"/>
  <c r="HG186" i="107" s="1"/>
  <c r="HH186" i="107" s="1"/>
  <c r="HI186" i="107" s="1"/>
  <c r="HJ186" i="107" s="1"/>
  <c r="GD185" i="107"/>
  <c r="GE185" i="107" s="1"/>
  <c r="GF185" i="107" s="1"/>
  <c r="GG185" i="107" s="1"/>
  <c r="GH185" i="107" s="1"/>
  <c r="GI185" i="107" s="1"/>
  <c r="GJ185" i="107" s="1"/>
  <c r="GK185" i="107" s="1"/>
  <c r="GL185" i="107" s="1"/>
  <c r="GM185" i="107" s="1"/>
  <c r="GN185" i="107" s="1"/>
  <c r="GO185" i="107" s="1"/>
  <c r="GP185" i="107" s="1"/>
  <c r="GQ185" i="107" s="1"/>
  <c r="GR185" i="107" s="1"/>
  <c r="GS185" i="107" s="1"/>
  <c r="GT185" i="107" s="1"/>
  <c r="GU185" i="107" s="1"/>
  <c r="GV185" i="107" s="1"/>
  <c r="GW185" i="107" s="1"/>
  <c r="GX185" i="107" s="1"/>
  <c r="GY185" i="107" s="1"/>
  <c r="GZ185" i="107" s="1"/>
  <c r="HA185" i="107" s="1"/>
  <c r="HB185" i="107" s="1"/>
  <c r="HC185" i="107" s="1"/>
  <c r="HD185" i="107" s="1"/>
  <c r="HE185" i="107" s="1"/>
  <c r="HF185" i="107" s="1"/>
  <c r="HG185" i="107" s="1"/>
  <c r="HH185" i="107" s="1"/>
  <c r="HI185" i="107" s="1"/>
  <c r="HJ185" i="107" s="1"/>
  <c r="GA44" i="115"/>
  <c r="GA45" i="115"/>
  <c r="GA20" i="115"/>
  <c r="GA47" i="115"/>
  <c r="CW95" i="106"/>
  <c r="F105" i="108"/>
  <c r="GC2" i="107" l="1"/>
  <c r="GB55" i="106" s="1"/>
  <c r="GC83" i="106"/>
  <c r="GC67" i="106" s="1"/>
  <c r="B187" i="107" s="1"/>
  <c r="GD187" i="107" s="1"/>
  <c r="GB10" i="106"/>
  <c r="GB10" i="115"/>
  <c r="GB10" i="109"/>
  <c r="GB10" i="100"/>
  <c r="GB10" i="112"/>
  <c r="GB32" i="115"/>
  <c r="GB30" i="115" s="1"/>
  <c r="C106" i="108"/>
  <c r="GE187" i="107" l="1"/>
  <c r="GF187" i="107" s="1"/>
  <c r="GG187" i="107" s="1"/>
  <c r="GH187" i="107" s="1"/>
  <c r="GI187" i="107" s="1"/>
  <c r="GJ187" i="107" s="1"/>
  <c r="GK187" i="107" s="1"/>
  <c r="GL187" i="107" s="1"/>
  <c r="GM187" i="107" s="1"/>
  <c r="GN187" i="107" s="1"/>
  <c r="GO187" i="107" s="1"/>
  <c r="GP187" i="107" s="1"/>
  <c r="GQ187" i="107" s="1"/>
  <c r="GR187" i="107" s="1"/>
  <c r="GS187" i="107" s="1"/>
  <c r="GT187" i="107" s="1"/>
  <c r="GU187" i="107" s="1"/>
  <c r="GV187" i="107" s="1"/>
  <c r="GW187" i="107" s="1"/>
  <c r="GX187" i="107" s="1"/>
  <c r="GY187" i="107" s="1"/>
  <c r="GZ187" i="107" s="1"/>
  <c r="HA187" i="107" s="1"/>
  <c r="HB187" i="107" s="1"/>
  <c r="HC187" i="107" s="1"/>
  <c r="HD187" i="107" s="1"/>
  <c r="HE187" i="107" s="1"/>
  <c r="HF187" i="107" s="1"/>
  <c r="HG187" i="107" s="1"/>
  <c r="HH187" i="107" s="1"/>
  <c r="HI187" i="107" s="1"/>
  <c r="HJ187" i="107" s="1"/>
  <c r="GD2" i="107"/>
  <c r="GC55" i="106" s="1"/>
  <c r="GB45" i="115"/>
  <c r="GB44" i="115"/>
  <c r="GB20" i="115"/>
  <c r="GB47" i="115"/>
  <c r="E106" i="108"/>
  <c r="CX56" i="106"/>
  <c r="GD83" i="106" l="1"/>
  <c r="GD67" i="106" s="1"/>
  <c r="B188" i="107" s="1"/>
  <c r="GE188" i="107" s="1"/>
  <c r="GC10" i="109"/>
  <c r="GC10" i="112"/>
  <c r="GC10" i="106"/>
  <c r="GC32" i="115"/>
  <c r="GC30" i="115" s="1"/>
  <c r="GC10" i="100"/>
  <c r="GC10" i="115"/>
  <c r="CX95" i="106"/>
  <c r="F106" i="108"/>
  <c r="GF188" i="107" l="1"/>
  <c r="GE2" i="107"/>
  <c r="GD55" i="106" s="1"/>
  <c r="GC45" i="115"/>
  <c r="GC44" i="115"/>
  <c r="GC20" i="115"/>
  <c r="GC47" i="115"/>
  <c r="C107" i="108"/>
  <c r="GG188" i="107" l="1"/>
  <c r="GE83" i="106"/>
  <c r="GE67" i="106" s="1"/>
  <c r="B189" i="107" s="1"/>
  <c r="GF189" i="107" s="1"/>
  <c r="GG189" i="107" s="1"/>
  <c r="GH189" i="107" s="1"/>
  <c r="GI189" i="107" s="1"/>
  <c r="GJ189" i="107" s="1"/>
  <c r="GK189" i="107" s="1"/>
  <c r="GL189" i="107" s="1"/>
  <c r="GM189" i="107" s="1"/>
  <c r="GN189" i="107" s="1"/>
  <c r="GO189" i="107" s="1"/>
  <c r="GP189" i="107" s="1"/>
  <c r="GQ189" i="107" s="1"/>
  <c r="GR189" i="107" s="1"/>
  <c r="GS189" i="107" s="1"/>
  <c r="GT189" i="107" s="1"/>
  <c r="GU189" i="107" s="1"/>
  <c r="GV189" i="107" s="1"/>
  <c r="GW189" i="107" s="1"/>
  <c r="GX189" i="107" s="1"/>
  <c r="GY189" i="107" s="1"/>
  <c r="GZ189" i="107" s="1"/>
  <c r="HA189" i="107" s="1"/>
  <c r="HB189" i="107" s="1"/>
  <c r="HC189" i="107" s="1"/>
  <c r="HD189" i="107" s="1"/>
  <c r="HE189" i="107" s="1"/>
  <c r="HF189" i="107" s="1"/>
  <c r="HG189" i="107" s="1"/>
  <c r="HH189" i="107" s="1"/>
  <c r="HI189" i="107" s="1"/>
  <c r="HJ189" i="107" s="1"/>
  <c r="GD10" i="112"/>
  <c r="GD10" i="100"/>
  <c r="GD10" i="109"/>
  <c r="GD10" i="106"/>
  <c r="GD32" i="115"/>
  <c r="GD30" i="115" s="1"/>
  <c r="GD10" i="115"/>
  <c r="CY56" i="106"/>
  <c r="E107" i="108"/>
  <c r="GF2" i="107" l="1"/>
  <c r="GE55" i="106" s="1"/>
  <c r="GH188" i="107"/>
  <c r="GE10" i="112"/>
  <c r="GE10" i="100"/>
  <c r="GE10" i="109"/>
  <c r="GE10" i="115"/>
  <c r="GE10" i="106"/>
  <c r="GE32" i="115"/>
  <c r="GE30" i="115" s="1"/>
  <c r="GD20" i="115"/>
  <c r="GD47" i="115"/>
  <c r="GD44" i="115"/>
  <c r="GD45" i="115"/>
  <c r="CY95" i="106"/>
  <c r="F107" i="108"/>
  <c r="GF10" i="115" l="1"/>
  <c r="GF83" i="106"/>
  <c r="GF67" i="106" s="1"/>
  <c r="B190" i="107" s="1"/>
  <c r="GG190" i="107" s="1"/>
  <c r="GH190" i="107" s="1"/>
  <c r="GI190" i="107" s="1"/>
  <c r="GJ190" i="107" s="1"/>
  <c r="GK190" i="107" s="1"/>
  <c r="GL190" i="107" s="1"/>
  <c r="GM190" i="107" s="1"/>
  <c r="GN190" i="107" s="1"/>
  <c r="GO190" i="107" s="1"/>
  <c r="GP190" i="107" s="1"/>
  <c r="GQ190" i="107" s="1"/>
  <c r="GR190" i="107" s="1"/>
  <c r="GS190" i="107" s="1"/>
  <c r="GT190" i="107" s="1"/>
  <c r="GU190" i="107" s="1"/>
  <c r="GV190" i="107" s="1"/>
  <c r="GW190" i="107" s="1"/>
  <c r="GX190" i="107" s="1"/>
  <c r="GY190" i="107" s="1"/>
  <c r="GZ190" i="107" s="1"/>
  <c r="HA190" i="107" s="1"/>
  <c r="HB190" i="107" s="1"/>
  <c r="HC190" i="107" s="1"/>
  <c r="HD190" i="107" s="1"/>
  <c r="HE190" i="107" s="1"/>
  <c r="HF190" i="107" s="1"/>
  <c r="HG190" i="107" s="1"/>
  <c r="HH190" i="107" s="1"/>
  <c r="HI190" i="107" s="1"/>
  <c r="HJ190" i="107" s="1"/>
  <c r="GI188" i="107"/>
  <c r="GJ188" i="107" s="1"/>
  <c r="GK188" i="107" s="1"/>
  <c r="GL188" i="107" s="1"/>
  <c r="GM188" i="107" s="1"/>
  <c r="GN188" i="107" s="1"/>
  <c r="GO188" i="107" s="1"/>
  <c r="GP188" i="107" s="1"/>
  <c r="GQ188" i="107" s="1"/>
  <c r="GR188" i="107" s="1"/>
  <c r="GS188" i="107" s="1"/>
  <c r="GT188" i="107" s="1"/>
  <c r="GU188" i="107" s="1"/>
  <c r="GV188" i="107" s="1"/>
  <c r="GW188" i="107" s="1"/>
  <c r="GX188" i="107" s="1"/>
  <c r="GY188" i="107" s="1"/>
  <c r="GZ188" i="107" s="1"/>
  <c r="HA188" i="107" s="1"/>
  <c r="HB188" i="107" s="1"/>
  <c r="HC188" i="107" s="1"/>
  <c r="HD188" i="107" s="1"/>
  <c r="HE188" i="107" s="1"/>
  <c r="HF188" i="107" s="1"/>
  <c r="HG188" i="107" s="1"/>
  <c r="HH188" i="107" s="1"/>
  <c r="HI188" i="107" s="1"/>
  <c r="HJ188" i="107" s="1"/>
  <c r="GE45" i="115"/>
  <c r="GE44" i="115"/>
  <c r="GF10" i="112"/>
  <c r="GE47" i="115"/>
  <c r="GE20" i="115"/>
  <c r="C108" i="108"/>
  <c r="GF10" i="100" l="1"/>
  <c r="GF10" i="106"/>
  <c r="GF45" i="115"/>
  <c r="GF10" i="109"/>
  <c r="GF32" i="115"/>
  <c r="GF30" i="115" s="1"/>
  <c r="GG2" i="107"/>
  <c r="GF55" i="106" s="1"/>
  <c r="GF20" i="115"/>
  <c r="GF47" i="115"/>
  <c r="E108" i="108"/>
  <c r="CZ56" i="106"/>
  <c r="GF44" i="115" l="1"/>
  <c r="GG83" i="106"/>
  <c r="GG67" i="106" s="1"/>
  <c r="B191" i="107" s="1"/>
  <c r="GH191" i="107" s="1"/>
  <c r="GI191" i="107" s="1"/>
  <c r="GJ191" i="107" s="1"/>
  <c r="GK191" i="107" s="1"/>
  <c r="GL191" i="107" s="1"/>
  <c r="GM191" i="107" s="1"/>
  <c r="GN191" i="107" s="1"/>
  <c r="GO191" i="107" s="1"/>
  <c r="GP191" i="107" s="1"/>
  <c r="GQ191" i="107" s="1"/>
  <c r="GR191" i="107" s="1"/>
  <c r="GS191" i="107" s="1"/>
  <c r="GT191" i="107" s="1"/>
  <c r="GU191" i="107" s="1"/>
  <c r="GV191" i="107" s="1"/>
  <c r="GW191" i="107" s="1"/>
  <c r="GX191" i="107" s="1"/>
  <c r="GY191" i="107" s="1"/>
  <c r="GZ191" i="107" s="1"/>
  <c r="HA191" i="107" s="1"/>
  <c r="HB191" i="107" s="1"/>
  <c r="HC191" i="107" s="1"/>
  <c r="HD191" i="107" s="1"/>
  <c r="HE191" i="107" s="1"/>
  <c r="HF191" i="107" s="1"/>
  <c r="HG191" i="107" s="1"/>
  <c r="HH191" i="107" s="1"/>
  <c r="HI191" i="107" s="1"/>
  <c r="HJ191" i="107" s="1"/>
  <c r="GG10" i="106"/>
  <c r="CZ95" i="106"/>
  <c r="F108" i="108"/>
  <c r="GH2" i="107" l="1"/>
  <c r="GG55" i="106" s="1"/>
  <c r="GG32" i="115"/>
  <c r="GG30" i="115" s="1"/>
  <c r="GG10" i="100"/>
  <c r="GG10" i="112"/>
  <c r="GG44" i="115"/>
  <c r="GG10" i="109"/>
  <c r="GG10" i="115"/>
  <c r="GG20" i="115" s="1"/>
  <c r="C109" i="108"/>
  <c r="GG47" i="115" l="1"/>
  <c r="GG45" i="115"/>
  <c r="GH83" i="106"/>
  <c r="GH67" i="106" s="1"/>
  <c r="B192" i="107" s="1"/>
  <c r="GI192" i="107" s="1"/>
  <c r="DA56" i="106"/>
  <c r="E109" i="108"/>
  <c r="GI2" i="107" l="1"/>
  <c r="GH55" i="106" s="1"/>
  <c r="GJ192" i="107"/>
  <c r="GK192" i="107" s="1"/>
  <c r="GL192" i="107" s="1"/>
  <c r="GM192" i="107" s="1"/>
  <c r="GN192" i="107" s="1"/>
  <c r="GO192" i="107" s="1"/>
  <c r="GP192" i="107" s="1"/>
  <c r="GQ192" i="107" s="1"/>
  <c r="GR192" i="107" s="1"/>
  <c r="GS192" i="107" s="1"/>
  <c r="GT192" i="107" s="1"/>
  <c r="GU192" i="107" s="1"/>
  <c r="GV192" i="107" s="1"/>
  <c r="GW192" i="107" s="1"/>
  <c r="GX192" i="107" s="1"/>
  <c r="GY192" i="107" s="1"/>
  <c r="GZ192" i="107" s="1"/>
  <c r="HA192" i="107" s="1"/>
  <c r="HB192" i="107" s="1"/>
  <c r="HC192" i="107" s="1"/>
  <c r="HD192" i="107" s="1"/>
  <c r="HE192" i="107" s="1"/>
  <c r="HF192" i="107" s="1"/>
  <c r="HG192" i="107" s="1"/>
  <c r="HH192" i="107" s="1"/>
  <c r="HI192" i="107" s="1"/>
  <c r="HJ192" i="107" s="1"/>
  <c r="DA95" i="106"/>
  <c r="F109" i="108"/>
  <c r="GH10" i="115" l="1"/>
  <c r="GH10" i="109"/>
  <c r="GH10" i="112"/>
  <c r="GH32" i="115"/>
  <c r="GH30" i="115" s="1"/>
  <c r="GH10" i="106"/>
  <c r="GH10" i="100"/>
  <c r="GI83" i="106"/>
  <c r="GI67" i="106" s="1"/>
  <c r="B193" i="107" s="1"/>
  <c r="GJ193" i="107" s="1"/>
  <c r="C110" i="108"/>
  <c r="GH44" i="115" l="1"/>
  <c r="GH45" i="115"/>
  <c r="GJ2" i="107"/>
  <c r="GI55" i="106" s="1"/>
  <c r="GK193" i="107"/>
  <c r="GL193" i="107" s="1"/>
  <c r="GM193" i="107" s="1"/>
  <c r="GN193" i="107" s="1"/>
  <c r="GO193" i="107" s="1"/>
  <c r="GP193" i="107" s="1"/>
  <c r="GQ193" i="107" s="1"/>
  <c r="GR193" i="107" s="1"/>
  <c r="GS193" i="107" s="1"/>
  <c r="GT193" i="107" s="1"/>
  <c r="GU193" i="107" s="1"/>
  <c r="GV193" i="107" s="1"/>
  <c r="GW193" i="107" s="1"/>
  <c r="GX193" i="107" s="1"/>
  <c r="GY193" i="107" s="1"/>
  <c r="GZ193" i="107" s="1"/>
  <c r="HA193" i="107" s="1"/>
  <c r="HB193" i="107" s="1"/>
  <c r="HC193" i="107" s="1"/>
  <c r="HD193" i="107" s="1"/>
  <c r="HE193" i="107" s="1"/>
  <c r="HF193" i="107" s="1"/>
  <c r="HG193" i="107" s="1"/>
  <c r="HH193" i="107" s="1"/>
  <c r="HI193" i="107" s="1"/>
  <c r="HJ193" i="107" s="1"/>
  <c r="GH20" i="115"/>
  <c r="GH47" i="115"/>
  <c r="E110" i="108"/>
  <c r="DB56" i="106"/>
  <c r="GI32" i="115" l="1"/>
  <c r="GI30" i="115" s="1"/>
  <c r="GI10" i="109"/>
  <c r="GI10" i="106"/>
  <c r="GI10" i="112"/>
  <c r="GI10" i="100"/>
  <c r="GI10" i="115"/>
  <c r="GJ83" i="106"/>
  <c r="GJ67" i="106" s="1"/>
  <c r="B194" i="107" s="1"/>
  <c r="GK194" i="107" s="1"/>
  <c r="DB95" i="106"/>
  <c r="F110" i="108"/>
  <c r="GK2" i="107" l="1"/>
  <c r="GJ55" i="106" s="1"/>
  <c r="GL194" i="107"/>
  <c r="GM194" i="107" s="1"/>
  <c r="GN194" i="107" s="1"/>
  <c r="GO194" i="107" s="1"/>
  <c r="GP194" i="107" s="1"/>
  <c r="GQ194" i="107" s="1"/>
  <c r="GR194" i="107" s="1"/>
  <c r="GS194" i="107" s="1"/>
  <c r="GT194" i="107" s="1"/>
  <c r="GU194" i="107" s="1"/>
  <c r="GV194" i="107" s="1"/>
  <c r="GW194" i="107" s="1"/>
  <c r="GX194" i="107" s="1"/>
  <c r="GY194" i="107" s="1"/>
  <c r="GZ194" i="107" s="1"/>
  <c r="HA194" i="107" s="1"/>
  <c r="HB194" i="107" s="1"/>
  <c r="HC194" i="107" s="1"/>
  <c r="HD194" i="107" s="1"/>
  <c r="HE194" i="107" s="1"/>
  <c r="HF194" i="107" s="1"/>
  <c r="HG194" i="107" s="1"/>
  <c r="HH194" i="107" s="1"/>
  <c r="HI194" i="107" s="1"/>
  <c r="HJ194" i="107" s="1"/>
  <c r="GI45" i="115"/>
  <c r="GI44" i="115"/>
  <c r="GI47" i="115"/>
  <c r="GI20" i="115"/>
  <c r="C111" i="108"/>
  <c r="GJ32" i="115" l="1"/>
  <c r="GJ30" i="115" s="1"/>
  <c r="GJ10" i="115"/>
  <c r="GJ10" i="109"/>
  <c r="GJ10" i="100"/>
  <c r="GJ10" i="106"/>
  <c r="GJ10" i="112"/>
  <c r="GK83" i="106"/>
  <c r="GK67" i="106" s="1"/>
  <c r="B195" i="107" s="1"/>
  <c r="GL195" i="107" s="1"/>
  <c r="DC56" i="106"/>
  <c r="E111" i="108"/>
  <c r="GM195" i="107" l="1"/>
  <c r="GN195" i="107" s="1"/>
  <c r="GO195" i="107" s="1"/>
  <c r="GP195" i="107" s="1"/>
  <c r="GQ195" i="107" s="1"/>
  <c r="GR195" i="107" s="1"/>
  <c r="GS195" i="107" s="1"/>
  <c r="GT195" i="107" s="1"/>
  <c r="GU195" i="107" s="1"/>
  <c r="GV195" i="107" s="1"/>
  <c r="GW195" i="107" s="1"/>
  <c r="GX195" i="107" s="1"/>
  <c r="GY195" i="107" s="1"/>
  <c r="GZ195" i="107" s="1"/>
  <c r="HA195" i="107" s="1"/>
  <c r="HB195" i="107" s="1"/>
  <c r="HC195" i="107" s="1"/>
  <c r="HD195" i="107" s="1"/>
  <c r="HE195" i="107" s="1"/>
  <c r="HF195" i="107" s="1"/>
  <c r="HG195" i="107" s="1"/>
  <c r="HH195" i="107" s="1"/>
  <c r="HI195" i="107" s="1"/>
  <c r="HJ195" i="107" s="1"/>
  <c r="GL2" i="107"/>
  <c r="GK55" i="106" s="1"/>
  <c r="GJ47" i="115"/>
  <c r="GJ20" i="115"/>
  <c r="GJ45" i="115"/>
  <c r="GJ44" i="115"/>
  <c r="DC95" i="106"/>
  <c r="F111" i="108"/>
  <c r="GK32" i="115" l="1"/>
  <c r="GK30" i="115" s="1"/>
  <c r="GK10" i="115"/>
  <c r="GK10" i="112"/>
  <c r="GK10" i="106"/>
  <c r="GK10" i="100"/>
  <c r="GK10" i="109"/>
  <c r="GL83" i="106"/>
  <c r="GL67" i="106" s="1"/>
  <c r="B196" i="107" s="1"/>
  <c r="GM196" i="107" s="1"/>
  <c r="C112" i="108"/>
  <c r="GK47" i="115" l="1"/>
  <c r="GK20" i="115"/>
  <c r="GK45" i="115"/>
  <c r="GK44" i="115"/>
  <c r="GN196" i="107"/>
  <c r="GM2" i="107"/>
  <c r="GL55" i="106" s="1"/>
  <c r="E112" i="108"/>
  <c r="DD56" i="106"/>
  <c r="GO196" i="107" l="1"/>
  <c r="GL10" i="106"/>
  <c r="GL32" i="115"/>
  <c r="GL30" i="115" s="1"/>
  <c r="GL10" i="115"/>
  <c r="GL10" i="100"/>
  <c r="GL10" i="112"/>
  <c r="GL10" i="109"/>
  <c r="GM83" i="106"/>
  <c r="GM67" i="106" s="1"/>
  <c r="B197" i="107" s="1"/>
  <c r="GN197" i="107" s="1"/>
  <c r="GO197" i="107" s="1"/>
  <c r="GP197" i="107" s="1"/>
  <c r="GQ197" i="107" s="1"/>
  <c r="GR197" i="107" s="1"/>
  <c r="GS197" i="107" s="1"/>
  <c r="GT197" i="107" s="1"/>
  <c r="GU197" i="107" s="1"/>
  <c r="GV197" i="107" s="1"/>
  <c r="GW197" i="107" s="1"/>
  <c r="GX197" i="107" s="1"/>
  <c r="GY197" i="107" s="1"/>
  <c r="GZ197" i="107" s="1"/>
  <c r="HA197" i="107" s="1"/>
  <c r="HB197" i="107" s="1"/>
  <c r="HC197" i="107" s="1"/>
  <c r="HD197" i="107" s="1"/>
  <c r="HE197" i="107" s="1"/>
  <c r="HF197" i="107" s="1"/>
  <c r="HG197" i="107" s="1"/>
  <c r="HH197" i="107" s="1"/>
  <c r="HI197" i="107" s="1"/>
  <c r="HJ197" i="107" s="1"/>
  <c r="DD95" i="106"/>
  <c r="F112" i="108"/>
  <c r="GL44" i="115" l="1"/>
  <c r="GL45" i="115"/>
  <c r="GM10" i="100"/>
  <c r="GM10" i="109"/>
  <c r="GM32" i="115"/>
  <c r="GM30" i="115" s="1"/>
  <c r="GM10" i="106"/>
  <c r="GM10" i="115"/>
  <c r="GM10" i="112"/>
  <c r="GL47" i="115"/>
  <c r="GL20" i="115"/>
  <c r="GN83" i="106"/>
  <c r="GN67" i="106" s="1"/>
  <c r="B198" i="107" s="1"/>
  <c r="GO198" i="107" s="1"/>
  <c r="GP198" i="107" s="1"/>
  <c r="GQ198" i="107" s="1"/>
  <c r="GR198" i="107" s="1"/>
  <c r="GS198" i="107" s="1"/>
  <c r="GT198" i="107" s="1"/>
  <c r="GU198" i="107" s="1"/>
  <c r="GV198" i="107" s="1"/>
  <c r="GW198" i="107" s="1"/>
  <c r="GX198" i="107" s="1"/>
  <c r="GY198" i="107" s="1"/>
  <c r="GZ198" i="107" s="1"/>
  <c r="HA198" i="107" s="1"/>
  <c r="HB198" i="107" s="1"/>
  <c r="HC198" i="107" s="1"/>
  <c r="HD198" i="107" s="1"/>
  <c r="HE198" i="107" s="1"/>
  <c r="HF198" i="107" s="1"/>
  <c r="HG198" i="107" s="1"/>
  <c r="HH198" i="107" s="1"/>
  <c r="HI198" i="107" s="1"/>
  <c r="HJ198" i="107" s="1"/>
  <c r="GN2" i="107"/>
  <c r="GM55" i="106" s="1"/>
  <c r="GP196" i="107"/>
  <c r="GQ196" i="107" s="1"/>
  <c r="GR196" i="107" s="1"/>
  <c r="GS196" i="107" s="1"/>
  <c r="GT196" i="107" s="1"/>
  <c r="GU196" i="107" s="1"/>
  <c r="GV196" i="107" s="1"/>
  <c r="GW196" i="107" s="1"/>
  <c r="GX196" i="107" s="1"/>
  <c r="GY196" i="107" s="1"/>
  <c r="GZ196" i="107" s="1"/>
  <c r="HA196" i="107" s="1"/>
  <c r="HB196" i="107" s="1"/>
  <c r="HC196" i="107" s="1"/>
  <c r="HD196" i="107" s="1"/>
  <c r="HE196" i="107" s="1"/>
  <c r="HF196" i="107" s="1"/>
  <c r="HG196" i="107" s="1"/>
  <c r="HH196" i="107" s="1"/>
  <c r="HI196" i="107" s="1"/>
  <c r="HJ196" i="107" s="1"/>
  <c r="C113" i="108"/>
  <c r="GO2" i="107" l="1"/>
  <c r="GN55" i="106" s="1"/>
  <c r="GM45" i="115"/>
  <c r="GM44" i="115"/>
  <c r="GM47" i="115"/>
  <c r="GM20" i="115"/>
  <c r="DE56" i="106"/>
  <c r="E113" i="108"/>
  <c r="GO83" i="106" l="1"/>
  <c r="GO67" i="106" s="1"/>
  <c r="B199" i="107" s="1"/>
  <c r="GP199" i="107" s="1"/>
  <c r="GN10" i="106"/>
  <c r="GN32" i="115"/>
  <c r="GN30" i="115" s="1"/>
  <c r="GN10" i="115"/>
  <c r="GN10" i="109"/>
  <c r="GN10" i="100"/>
  <c r="GN10" i="112"/>
  <c r="DE95" i="106"/>
  <c r="F113" i="108"/>
  <c r="GN44" i="115" l="1"/>
  <c r="GN45" i="115"/>
  <c r="GN47" i="115"/>
  <c r="GN20" i="115"/>
  <c r="GQ199" i="107"/>
  <c r="GP2" i="107"/>
  <c r="GO55" i="106" s="1"/>
  <c r="GP83" i="106"/>
  <c r="GP67" i="106" s="1"/>
  <c r="B200" i="107" s="1"/>
  <c r="GQ200" i="107" s="1"/>
  <c r="GR200" i="107" s="1"/>
  <c r="GS200" i="107" s="1"/>
  <c r="GT200" i="107" s="1"/>
  <c r="GU200" i="107" s="1"/>
  <c r="GV200" i="107" s="1"/>
  <c r="GW200" i="107" s="1"/>
  <c r="GX200" i="107" s="1"/>
  <c r="GY200" i="107" s="1"/>
  <c r="GZ200" i="107" s="1"/>
  <c r="HA200" i="107" s="1"/>
  <c r="HB200" i="107" s="1"/>
  <c r="HC200" i="107" s="1"/>
  <c r="HD200" i="107" s="1"/>
  <c r="HE200" i="107" s="1"/>
  <c r="HF200" i="107" s="1"/>
  <c r="HG200" i="107" s="1"/>
  <c r="HH200" i="107" s="1"/>
  <c r="HI200" i="107" s="1"/>
  <c r="HJ200" i="107" s="1"/>
  <c r="GO10" i="106"/>
  <c r="GO10" i="115"/>
  <c r="GO10" i="112"/>
  <c r="GO32" i="115"/>
  <c r="GO30" i="115" s="1"/>
  <c r="GO10" i="109"/>
  <c r="GO10" i="100"/>
  <c r="C114" i="108"/>
  <c r="GP32" i="115" l="1"/>
  <c r="GP30" i="115" s="1"/>
  <c r="GP10" i="115"/>
  <c r="GP10" i="106"/>
  <c r="GP10" i="112"/>
  <c r="GP10" i="100"/>
  <c r="GP10" i="109"/>
  <c r="GO47" i="115"/>
  <c r="GO20" i="115"/>
  <c r="GQ2" i="107"/>
  <c r="GP55" i="106" s="1"/>
  <c r="GR199" i="107"/>
  <c r="GO44" i="115"/>
  <c r="GO45" i="115"/>
  <c r="E114" i="108"/>
  <c r="DF56" i="106"/>
  <c r="GP45" i="115" l="1"/>
  <c r="GP44" i="115"/>
  <c r="GS199" i="107"/>
  <c r="GQ83" i="106"/>
  <c r="GQ67" i="106" s="1"/>
  <c r="B201" i="107" s="1"/>
  <c r="GR201" i="107" s="1"/>
  <c r="GS201" i="107" s="1"/>
  <c r="GT201" i="107" s="1"/>
  <c r="GU201" i="107" s="1"/>
  <c r="GV201" i="107" s="1"/>
  <c r="GW201" i="107" s="1"/>
  <c r="GX201" i="107" s="1"/>
  <c r="GY201" i="107" s="1"/>
  <c r="GZ201" i="107" s="1"/>
  <c r="HA201" i="107" s="1"/>
  <c r="HB201" i="107" s="1"/>
  <c r="HC201" i="107" s="1"/>
  <c r="HD201" i="107" s="1"/>
  <c r="HE201" i="107" s="1"/>
  <c r="HF201" i="107" s="1"/>
  <c r="HG201" i="107" s="1"/>
  <c r="HH201" i="107" s="1"/>
  <c r="HI201" i="107" s="1"/>
  <c r="HJ201" i="107" s="1"/>
  <c r="GP20" i="115"/>
  <c r="GP47" i="115"/>
  <c r="DF95" i="106"/>
  <c r="F114" i="108"/>
  <c r="GQ10" i="112" l="1"/>
  <c r="GQ10" i="106"/>
  <c r="GQ32" i="115"/>
  <c r="GQ30" i="115" s="1"/>
  <c r="GQ10" i="109"/>
  <c r="GQ10" i="100"/>
  <c r="GQ10" i="115"/>
  <c r="GR2" i="107"/>
  <c r="GQ55" i="106" s="1"/>
  <c r="GT199" i="107"/>
  <c r="GU199" i="107" s="1"/>
  <c r="GV199" i="107" s="1"/>
  <c r="GW199" i="107" s="1"/>
  <c r="GX199" i="107" s="1"/>
  <c r="GY199" i="107" s="1"/>
  <c r="GZ199" i="107" s="1"/>
  <c r="HA199" i="107" s="1"/>
  <c r="HB199" i="107" s="1"/>
  <c r="HC199" i="107" s="1"/>
  <c r="HD199" i="107" s="1"/>
  <c r="HE199" i="107" s="1"/>
  <c r="HF199" i="107" s="1"/>
  <c r="HG199" i="107" s="1"/>
  <c r="HH199" i="107" s="1"/>
  <c r="HI199" i="107" s="1"/>
  <c r="HJ199" i="107" s="1"/>
  <c r="C115" i="108"/>
  <c r="GQ47" i="115" l="1"/>
  <c r="GQ20" i="115"/>
  <c r="GQ44" i="115"/>
  <c r="GQ45" i="115"/>
  <c r="GR83" i="106"/>
  <c r="GR67" i="106" s="1"/>
  <c r="B202" i="107" s="1"/>
  <c r="GS202" i="107" s="1"/>
  <c r="E115" i="108"/>
  <c r="DG56" i="106"/>
  <c r="GT202" i="107" l="1"/>
  <c r="GS2" i="107"/>
  <c r="GR55" i="106" s="1"/>
  <c r="GR10" i="106"/>
  <c r="GR10" i="115"/>
  <c r="GR10" i="109"/>
  <c r="GR10" i="112"/>
  <c r="GR32" i="115"/>
  <c r="GR30" i="115" s="1"/>
  <c r="GR10" i="100"/>
  <c r="DG95" i="106"/>
  <c r="F115" i="108"/>
  <c r="GS83" i="106" l="1"/>
  <c r="GS67" i="106" s="1"/>
  <c r="B203" i="107" s="1"/>
  <c r="GT203" i="107" s="1"/>
  <c r="GU203" i="107" s="1"/>
  <c r="GV203" i="107" s="1"/>
  <c r="GW203" i="107" s="1"/>
  <c r="GX203" i="107" s="1"/>
  <c r="GY203" i="107" s="1"/>
  <c r="GZ203" i="107" s="1"/>
  <c r="HA203" i="107" s="1"/>
  <c r="HB203" i="107" s="1"/>
  <c r="HC203" i="107" s="1"/>
  <c r="HD203" i="107" s="1"/>
  <c r="HE203" i="107" s="1"/>
  <c r="HF203" i="107" s="1"/>
  <c r="HG203" i="107" s="1"/>
  <c r="HH203" i="107" s="1"/>
  <c r="HI203" i="107" s="1"/>
  <c r="HJ203" i="107" s="1"/>
  <c r="GS32" i="115"/>
  <c r="GS30" i="115" s="1"/>
  <c r="GS10" i="106"/>
  <c r="GS10" i="112"/>
  <c r="GS10" i="100"/>
  <c r="GS10" i="109"/>
  <c r="GS10" i="115"/>
  <c r="GU202" i="107"/>
  <c r="GT2" i="107"/>
  <c r="GS55" i="106" s="1"/>
  <c r="GR47" i="115"/>
  <c r="GR20" i="115"/>
  <c r="GR44" i="115"/>
  <c r="GR45" i="115"/>
  <c r="C116" i="108"/>
  <c r="GS44" i="115" l="1"/>
  <c r="GS45" i="115"/>
  <c r="GV202" i="107"/>
  <c r="GW202" i="107" s="1"/>
  <c r="GX202" i="107" s="1"/>
  <c r="GY202" i="107" s="1"/>
  <c r="GZ202" i="107" s="1"/>
  <c r="HA202" i="107" s="1"/>
  <c r="HB202" i="107" s="1"/>
  <c r="HC202" i="107" s="1"/>
  <c r="HD202" i="107" s="1"/>
  <c r="HE202" i="107" s="1"/>
  <c r="HF202" i="107" s="1"/>
  <c r="HG202" i="107" s="1"/>
  <c r="HH202" i="107" s="1"/>
  <c r="HI202" i="107" s="1"/>
  <c r="HJ202" i="107" s="1"/>
  <c r="GS47" i="115"/>
  <c r="GS20" i="115"/>
  <c r="GT83" i="106"/>
  <c r="GT67" i="106" s="1"/>
  <c r="B204" i="107" s="1"/>
  <c r="GU204" i="107" s="1"/>
  <c r="GV204" i="107" s="1"/>
  <c r="GW204" i="107" s="1"/>
  <c r="GX204" i="107" s="1"/>
  <c r="GY204" i="107" s="1"/>
  <c r="GZ204" i="107" s="1"/>
  <c r="HA204" i="107" s="1"/>
  <c r="HB204" i="107" s="1"/>
  <c r="HC204" i="107" s="1"/>
  <c r="HD204" i="107" s="1"/>
  <c r="HE204" i="107" s="1"/>
  <c r="HF204" i="107" s="1"/>
  <c r="HG204" i="107" s="1"/>
  <c r="HH204" i="107" s="1"/>
  <c r="HI204" i="107" s="1"/>
  <c r="HJ204" i="107" s="1"/>
  <c r="E116" i="108"/>
  <c r="DH56" i="106"/>
  <c r="GT10" i="109" l="1"/>
  <c r="GT10" i="106"/>
  <c r="GT10" i="100"/>
  <c r="GT32" i="115"/>
  <c r="GT30" i="115" s="1"/>
  <c r="GT10" i="112"/>
  <c r="GT10" i="115"/>
  <c r="GU83" i="106"/>
  <c r="GU67" i="106" s="1"/>
  <c r="B205" i="107" s="1"/>
  <c r="GV205" i="107" s="1"/>
  <c r="GW205" i="107" s="1"/>
  <c r="GX205" i="107" s="1"/>
  <c r="GY205" i="107" s="1"/>
  <c r="GZ205" i="107" s="1"/>
  <c r="HA205" i="107" s="1"/>
  <c r="HB205" i="107" s="1"/>
  <c r="HC205" i="107" s="1"/>
  <c r="HD205" i="107" s="1"/>
  <c r="HE205" i="107" s="1"/>
  <c r="HF205" i="107" s="1"/>
  <c r="HG205" i="107" s="1"/>
  <c r="HH205" i="107" s="1"/>
  <c r="HI205" i="107" s="1"/>
  <c r="HJ205" i="107" s="1"/>
  <c r="GU2" i="107"/>
  <c r="GT55" i="106" s="1"/>
  <c r="GV2" i="107"/>
  <c r="GU55" i="106" s="1"/>
  <c r="DH95" i="106"/>
  <c r="F116" i="108"/>
  <c r="GU10" i="115" l="1"/>
  <c r="GU20" i="115" s="1"/>
  <c r="GU10" i="100"/>
  <c r="GU10" i="109"/>
  <c r="GU10" i="106"/>
  <c r="GU10" i="112"/>
  <c r="GU32" i="115"/>
  <c r="GU30" i="115" s="1"/>
  <c r="GT47" i="115"/>
  <c r="GT20" i="115"/>
  <c r="GT45" i="115"/>
  <c r="GT44" i="115"/>
  <c r="GU45" i="115"/>
  <c r="C117" i="108"/>
  <c r="GU44" i="115" l="1"/>
  <c r="GU47" i="115"/>
  <c r="GV83" i="106"/>
  <c r="GV67" i="106" s="1"/>
  <c r="B206" i="107" s="1"/>
  <c r="GW206" i="107" s="1"/>
  <c r="DI56" i="106"/>
  <c r="E117" i="108"/>
  <c r="GX206" i="107" l="1"/>
  <c r="GY206" i="107" s="1"/>
  <c r="GZ206" i="107" s="1"/>
  <c r="HA206" i="107" s="1"/>
  <c r="HB206" i="107" s="1"/>
  <c r="HC206" i="107" s="1"/>
  <c r="HD206" i="107" s="1"/>
  <c r="HE206" i="107" s="1"/>
  <c r="HF206" i="107" s="1"/>
  <c r="HG206" i="107" s="1"/>
  <c r="HH206" i="107" s="1"/>
  <c r="HI206" i="107" s="1"/>
  <c r="HJ206" i="107" s="1"/>
  <c r="GW2" i="107"/>
  <c r="GV55" i="106" s="1"/>
  <c r="DI95" i="106"/>
  <c r="F117" i="108"/>
  <c r="GW83" i="106" l="1"/>
  <c r="GW67" i="106" s="1"/>
  <c r="B207" i="107" s="1"/>
  <c r="GX207" i="107" s="1"/>
  <c r="GV10" i="106"/>
  <c r="GV10" i="112"/>
  <c r="GV10" i="100"/>
  <c r="GV10" i="115"/>
  <c r="GV10" i="109"/>
  <c r="GV32" i="115"/>
  <c r="GV30" i="115" s="1"/>
  <c r="C118" i="108"/>
  <c r="GV47" i="115" l="1"/>
  <c r="GV20" i="115"/>
  <c r="GV45" i="115"/>
  <c r="GV44" i="115"/>
  <c r="GY207" i="107"/>
  <c r="GZ207" i="107" s="1"/>
  <c r="HA207" i="107" s="1"/>
  <c r="HB207" i="107" s="1"/>
  <c r="HC207" i="107" s="1"/>
  <c r="HD207" i="107" s="1"/>
  <c r="HE207" i="107" s="1"/>
  <c r="HF207" i="107" s="1"/>
  <c r="HG207" i="107" s="1"/>
  <c r="HH207" i="107" s="1"/>
  <c r="HI207" i="107" s="1"/>
  <c r="HJ207" i="107" s="1"/>
  <c r="GX2" i="107"/>
  <c r="GW55" i="106" s="1"/>
  <c r="E118" i="108"/>
  <c r="DJ56" i="106"/>
  <c r="GX83" i="106" l="1"/>
  <c r="GX67" i="106" s="1"/>
  <c r="B208" i="107" s="1"/>
  <c r="GY208" i="107" s="1"/>
  <c r="GW10" i="109"/>
  <c r="GW10" i="100"/>
  <c r="GW32" i="115"/>
  <c r="GW30" i="115" s="1"/>
  <c r="GW10" i="112"/>
  <c r="GW10" i="106"/>
  <c r="GW10" i="115"/>
  <c r="DJ95" i="106"/>
  <c r="F118" i="108"/>
  <c r="GW47" i="115" l="1"/>
  <c r="GW20" i="115"/>
  <c r="GW44" i="115"/>
  <c r="GW45" i="115"/>
  <c r="GY2" i="107"/>
  <c r="GX55" i="106" s="1"/>
  <c r="GZ208" i="107"/>
  <c r="HA208" i="107" s="1"/>
  <c r="HB208" i="107" s="1"/>
  <c r="C119" i="108"/>
  <c r="GX10" i="112" l="1"/>
  <c r="GX32" i="115"/>
  <c r="GX30" i="115" s="1"/>
  <c r="GX10" i="100"/>
  <c r="GX10" i="106"/>
  <c r="GX10" i="115"/>
  <c r="GX10" i="109"/>
  <c r="GY83" i="106"/>
  <c r="GY67" i="106" s="1"/>
  <c r="B209" i="107" s="1"/>
  <c r="GZ209" i="107" s="1"/>
  <c r="HC208" i="107"/>
  <c r="E119" i="108"/>
  <c r="DK56" i="106"/>
  <c r="GX44" i="115" l="1"/>
  <c r="GX45" i="115"/>
  <c r="HA209" i="107"/>
  <c r="HB209" i="107" s="1"/>
  <c r="HC209" i="107" s="1"/>
  <c r="HD209" i="107" s="1"/>
  <c r="HE209" i="107" s="1"/>
  <c r="HF209" i="107" s="1"/>
  <c r="HG209" i="107" s="1"/>
  <c r="HH209" i="107" s="1"/>
  <c r="HI209" i="107" s="1"/>
  <c r="HJ209" i="107" s="1"/>
  <c r="GZ2" i="107"/>
  <c r="GY55" i="106" s="1"/>
  <c r="GX20" i="115"/>
  <c r="GX47" i="115"/>
  <c r="HD208" i="107"/>
  <c r="HE208" i="107" s="1"/>
  <c r="HF208" i="107" s="1"/>
  <c r="HG208" i="107" s="1"/>
  <c r="HH208" i="107" s="1"/>
  <c r="HI208" i="107" s="1"/>
  <c r="HJ208" i="107" s="1"/>
  <c r="DK95" i="106"/>
  <c r="F119" i="108"/>
  <c r="GZ83" i="106" l="1"/>
  <c r="GZ67" i="106" s="1"/>
  <c r="B210" i="107" s="1"/>
  <c r="HA210" i="107" s="1"/>
  <c r="HB210" i="107" s="1"/>
  <c r="GY10" i="106"/>
  <c r="GY10" i="112"/>
  <c r="GY32" i="115"/>
  <c r="GY30" i="115" s="1"/>
  <c r="GY10" i="109"/>
  <c r="GY10" i="115"/>
  <c r="GY10" i="100"/>
  <c r="C120" i="108"/>
  <c r="HA2" i="107" l="1"/>
  <c r="GZ55" i="106" s="1"/>
  <c r="GY44" i="115"/>
  <c r="GY45" i="115"/>
  <c r="GY47" i="115"/>
  <c r="GY20" i="115"/>
  <c r="HC210" i="107"/>
  <c r="E120" i="108"/>
  <c r="DL56" i="106"/>
  <c r="GZ10" i="115" l="1"/>
  <c r="GZ10" i="106"/>
  <c r="GZ32" i="115"/>
  <c r="GZ30" i="115" s="1"/>
  <c r="GZ10" i="109"/>
  <c r="GZ10" i="112"/>
  <c r="GZ10" i="100"/>
  <c r="HA83" i="106"/>
  <c r="HA67" i="106" s="1"/>
  <c r="B211" i="107" s="1"/>
  <c r="HB211" i="107" s="1"/>
  <c r="HC211" i="107" s="1"/>
  <c r="HD211" i="107" s="1"/>
  <c r="HE211" i="107" s="1"/>
  <c r="HF211" i="107" s="1"/>
  <c r="HG211" i="107" s="1"/>
  <c r="HH211" i="107" s="1"/>
  <c r="HI211" i="107" s="1"/>
  <c r="HJ211" i="107" s="1"/>
  <c r="HD210" i="107"/>
  <c r="DL95" i="106"/>
  <c r="F120" i="108"/>
  <c r="HB2" i="107" l="1"/>
  <c r="HA55" i="106" s="1"/>
  <c r="GZ20" i="115"/>
  <c r="GZ47" i="115"/>
  <c r="GZ45" i="115"/>
  <c r="GZ44" i="115"/>
  <c r="HE210" i="107"/>
  <c r="C121" i="108"/>
  <c r="HB83" i="106" l="1"/>
  <c r="HB67" i="106" s="1"/>
  <c r="B212" i="107" s="1"/>
  <c r="HC212" i="107" s="1"/>
  <c r="HD212" i="107" s="1"/>
  <c r="HA10" i="109"/>
  <c r="HA10" i="112"/>
  <c r="HA10" i="100"/>
  <c r="HA10" i="106"/>
  <c r="HA32" i="115"/>
  <c r="HA30" i="115" s="1"/>
  <c r="HA10" i="115"/>
  <c r="HF210" i="107"/>
  <c r="E121" i="108"/>
  <c r="DM56" i="106"/>
  <c r="HC2" i="107" l="1"/>
  <c r="HB55" i="106" s="1"/>
  <c r="HA20" i="115"/>
  <c r="HA47" i="115"/>
  <c r="HA45" i="115"/>
  <c r="HA44" i="115"/>
  <c r="HG210" i="107"/>
  <c r="HE212" i="107"/>
  <c r="DM95" i="106"/>
  <c r="F121" i="108"/>
  <c r="HB10" i="115" l="1"/>
  <c r="HB10" i="100"/>
  <c r="HB10" i="109"/>
  <c r="HB10" i="112"/>
  <c r="HB32" i="115"/>
  <c r="HB30" i="115" s="1"/>
  <c r="HB10" i="106"/>
  <c r="HC83" i="106"/>
  <c r="HC67" i="106" s="1"/>
  <c r="B213" i="107" s="1"/>
  <c r="HD213" i="107" s="1"/>
  <c r="HE213" i="107" s="1"/>
  <c r="HF213" i="107" s="1"/>
  <c r="HG213" i="107" s="1"/>
  <c r="HH213" i="107" s="1"/>
  <c r="HI213" i="107" s="1"/>
  <c r="HJ213" i="107" s="1"/>
  <c r="HF212" i="107"/>
  <c r="HH210" i="107"/>
  <c r="HI210" i="107" s="1"/>
  <c r="HJ210" i="107" s="1"/>
  <c r="C122" i="108"/>
  <c r="HC10" i="106" l="1"/>
  <c r="HC10" i="115"/>
  <c r="HC10" i="112"/>
  <c r="HC32" i="115"/>
  <c r="HC30" i="115" s="1"/>
  <c r="HC10" i="109"/>
  <c r="HC10" i="100"/>
  <c r="HB44" i="115"/>
  <c r="HB45" i="115"/>
  <c r="HB47" i="115"/>
  <c r="HB20" i="115"/>
  <c r="HD2" i="107"/>
  <c r="HC55" i="106" s="1"/>
  <c r="HG212" i="107"/>
  <c r="E122" i="108"/>
  <c r="DN56" i="106"/>
  <c r="HC45" i="115" l="1"/>
  <c r="HC44" i="115"/>
  <c r="HC20" i="115"/>
  <c r="HC47" i="115"/>
  <c r="HD83" i="106"/>
  <c r="HD67" i="106" s="1"/>
  <c r="B214" i="107" s="1"/>
  <c r="HE214" i="107" s="1"/>
  <c r="HH212" i="107"/>
  <c r="DN95" i="106"/>
  <c r="F122" i="108"/>
  <c r="HF214" i="107" l="1"/>
  <c r="HG214" i="107" s="1"/>
  <c r="HH214" i="107" s="1"/>
  <c r="HI214" i="107" s="1"/>
  <c r="HJ214" i="107" s="1"/>
  <c r="HE2" i="107"/>
  <c r="HD55" i="106" s="1"/>
  <c r="HI212" i="107"/>
  <c r="C123" i="108"/>
  <c r="HE83" i="106" l="1"/>
  <c r="HE67" i="106" s="1"/>
  <c r="B215" i="107" s="1"/>
  <c r="HF215" i="107" s="1"/>
  <c r="HD10" i="112"/>
  <c r="HD10" i="106"/>
  <c r="HD10" i="109"/>
  <c r="HD10" i="115"/>
  <c r="HD10" i="100"/>
  <c r="HD32" i="115"/>
  <c r="HD30" i="115" s="1"/>
  <c r="HJ212" i="107"/>
  <c r="E123" i="108"/>
  <c r="DO56" i="106"/>
  <c r="HF83" i="106" l="1"/>
  <c r="HF67" i="106" s="1"/>
  <c r="B216" i="107" s="1"/>
  <c r="HG216" i="107" s="1"/>
  <c r="HH216" i="107" s="1"/>
  <c r="HI216" i="107" s="1"/>
  <c r="HJ216" i="107" s="1"/>
  <c r="HG215" i="107"/>
  <c r="HF2" i="107"/>
  <c r="HE55" i="106" s="1"/>
  <c r="HE10" i="100"/>
  <c r="HE10" i="115"/>
  <c r="HE10" i="106"/>
  <c r="HE10" i="109"/>
  <c r="HE32" i="115"/>
  <c r="HE30" i="115" s="1"/>
  <c r="HE10" i="112"/>
  <c r="HD44" i="115"/>
  <c r="HD45" i="115"/>
  <c r="HD20" i="115"/>
  <c r="HD47" i="115"/>
  <c r="DO95" i="106"/>
  <c r="F123" i="108"/>
  <c r="HG83" i="106" l="1"/>
  <c r="HG67" i="106" s="1"/>
  <c r="B217" i="107" s="1"/>
  <c r="HH217" i="107" s="1"/>
  <c r="HI217" i="107" s="1"/>
  <c r="HJ217" i="107" s="1"/>
  <c r="HH215" i="107"/>
  <c r="HG2" i="107"/>
  <c r="HF55" i="106" s="1"/>
  <c r="HF32" i="115"/>
  <c r="HF30" i="115" s="1"/>
  <c r="HF10" i="109"/>
  <c r="HF10" i="115"/>
  <c r="HF10" i="100"/>
  <c r="HF10" i="112"/>
  <c r="HF10" i="106"/>
  <c r="HE45" i="115"/>
  <c r="HE44" i="115"/>
  <c r="HE47" i="115"/>
  <c r="HE20" i="115"/>
  <c r="C124" i="108"/>
  <c r="HG44" i="115" l="1"/>
  <c r="HG32" i="115"/>
  <c r="HG30" i="115" s="1"/>
  <c r="HG10" i="106"/>
  <c r="HG10" i="109"/>
  <c r="HG10" i="115"/>
  <c r="HG45" i="115"/>
  <c r="HG10" i="100"/>
  <c r="HG10" i="112"/>
  <c r="HH83" i="106"/>
  <c r="HH67" i="106" s="1"/>
  <c r="B218" i="107" s="1"/>
  <c r="HI218" i="107" s="1"/>
  <c r="HJ218" i="107" s="1"/>
  <c r="HI215" i="107"/>
  <c r="HJ215" i="107" s="1"/>
  <c r="HH2" i="107"/>
  <c r="HG55" i="106" s="1"/>
  <c r="HF45" i="115"/>
  <c r="HF44" i="115"/>
  <c r="HF47" i="115"/>
  <c r="HF20" i="115"/>
  <c r="E124" i="108"/>
  <c r="DP56" i="106"/>
  <c r="HG47" i="115" l="1"/>
  <c r="HG20" i="115"/>
  <c r="HI2" i="107"/>
  <c r="HH55" i="106" s="1"/>
  <c r="DP95" i="106"/>
  <c r="F124" i="108"/>
  <c r="C125" i="108" l="1"/>
  <c r="HH10" i="100" l="1"/>
  <c r="HH10" i="112"/>
  <c r="HH10" i="106"/>
  <c r="HH32" i="115"/>
  <c r="HH30" i="115" s="1"/>
  <c r="HH10" i="109"/>
  <c r="HH10" i="115"/>
  <c r="HI83" i="106"/>
  <c r="HI67" i="106" s="1"/>
  <c r="B219" i="107" s="1"/>
  <c r="DQ56" i="106"/>
  <c r="E125" i="108"/>
  <c r="HJ219" i="107" l="1"/>
  <c r="HJ2" i="107" s="1"/>
  <c r="HI55" i="106" s="1"/>
  <c r="B2" i="107"/>
  <c r="HH44" i="115"/>
  <c r="HH45" i="115"/>
  <c r="HH20" i="115"/>
  <c r="HH47" i="115"/>
  <c r="DQ95" i="106"/>
  <c r="F125" i="108"/>
  <c r="HI10" i="100" l="1"/>
  <c r="HI10" i="112"/>
  <c r="HI10" i="109"/>
  <c r="HI10" i="115"/>
  <c r="HI32" i="115"/>
  <c r="HI30" i="115" s="1"/>
  <c r="HI10" i="106"/>
  <c r="AU93" i="106"/>
  <c r="BD93" i="106"/>
  <c r="E93" i="106"/>
  <c r="E97" i="106" s="1"/>
  <c r="CS93" i="106"/>
  <c r="DG93" i="106"/>
  <c r="CN93" i="106"/>
  <c r="AK93" i="106"/>
  <c r="CF93" i="106"/>
  <c r="CA93" i="106"/>
  <c r="BA93" i="106"/>
  <c r="BP93" i="106"/>
  <c r="AQ93" i="106"/>
  <c r="AG93" i="106"/>
  <c r="DF93" i="106"/>
  <c r="T93" i="106"/>
  <c r="G93" i="106"/>
  <c r="G97" i="106" s="1"/>
  <c r="BT93" i="106"/>
  <c r="AC93" i="106"/>
  <c r="BR93" i="106"/>
  <c r="AE93" i="106"/>
  <c r="W93" i="106"/>
  <c r="Z93" i="106"/>
  <c r="CM93" i="106"/>
  <c r="CE93" i="106"/>
  <c r="BW93" i="106"/>
  <c r="CW93" i="106"/>
  <c r="BC93" i="106"/>
  <c r="CG93" i="106"/>
  <c r="CR93" i="106"/>
  <c r="J93" i="106"/>
  <c r="J97" i="106" s="1"/>
  <c r="CH93" i="106"/>
  <c r="F93" i="106"/>
  <c r="F97" i="106" s="1"/>
  <c r="BQ93" i="106"/>
  <c r="AF93" i="106"/>
  <c r="Q93" i="106"/>
  <c r="Q97" i="106" s="1"/>
  <c r="AS93" i="106"/>
  <c r="BJ93" i="106"/>
  <c r="AN93" i="106"/>
  <c r="CY93" i="106"/>
  <c r="AX93" i="106"/>
  <c r="DL93" i="106"/>
  <c r="K93" i="106"/>
  <c r="K97" i="106" s="1"/>
  <c r="AT93" i="106"/>
  <c r="BV93" i="106"/>
  <c r="CX93" i="106"/>
  <c r="CZ93" i="106"/>
  <c r="BF93" i="106"/>
  <c r="B93" i="106"/>
  <c r="B97" i="106" s="1"/>
  <c r="R93" i="106"/>
  <c r="DE93" i="106"/>
  <c r="DC93" i="106"/>
  <c r="DO93" i="106"/>
  <c r="CK93" i="106"/>
  <c r="U93" i="106"/>
  <c r="BG93" i="106"/>
  <c r="O93" i="106"/>
  <c r="O97" i="106" s="1"/>
  <c r="Y93" i="106"/>
  <c r="AH93" i="106"/>
  <c r="H93" i="106"/>
  <c r="H97" i="106" s="1"/>
  <c r="CD93" i="106"/>
  <c r="DK93" i="106"/>
  <c r="BM93" i="106"/>
  <c r="AD93" i="106"/>
  <c r="AP93" i="106"/>
  <c r="AW93" i="106"/>
  <c r="N93" i="106"/>
  <c r="N97" i="106" s="1"/>
  <c r="DQ93" i="106"/>
  <c r="AV93" i="106"/>
  <c r="AO93" i="106"/>
  <c r="P93" i="106"/>
  <c r="P97" i="106" s="1"/>
  <c r="CB93" i="106"/>
  <c r="DJ93" i="106"/>
  <c r="DI93" i="106"/>
  <c r="BO93" i="106"/>
  <c r="BL93" i="106"/>
  <c r="CC93" i="106"/>
  <c r="BI93" i="106"/>
  <c r="AL93" i="106"/>
  <c r="AZ93" i="106"/>
  <c r="DP93" i="106"/>
  <c r="BZ93" i="106"/>
  <c r="CO93" i="106"/>
  <c r="AM93" i="106"/>
  <c r="BH93" i="106"/>
  <c r="CQ93" i="106"/>
  <c r="C93" i="106"/>
  <c r="C97" i="106" s="1"/>
  <c r="AI93" i="106"/>
  <c r="BE93" i="106"/>
  <c r="D93" i="106"/>
  <c r="D97" i="106" s="1"/>
  <c r="I93" i="106"/>
  <c r="I97" i="106" s="1"/>
  <c r="BN93" i="106"/>
  <c r="AY93" i="106"/>
  <c r="BU93" i="106"/>
  <c r="BY93" i="106"/>
  <c r="DM93" i="106"/>
  <c r="CI93" i="106"/>
  <c r="S93" i="106"/>
  <c r="DH93" i="106"/>
  <c r="X93" i="106"/>
  <c r="DA93" i="106"/>
  <c r="CJ93" i="106"/>
  <c r="V93" i="106"/>
  <c r="CU93" i="106"/>
  <c r="CV93" i="106"/>
  <c r="AA93" i="106"/>
  <c r="BX93" i="106"/>
  <c r="BS93" i="106"/>
  <c r="M93" i="106"/>
  <c r="M97" i="106" s="1"/>
  <c r="DB93" i="106"/>
  <c r="AB93" i="106"/>
  <c r="CT93" i="106"/>
  <c r="DN93" i="106"/>
  <c r="L93" i="106"/>
  <c r="L97" i="106" s="1"/>
  <c r="CL93" i="106"/>
  <c r="BK93" i="106"/>
  <c r="BB93" i="106"/>
  <c r="AR93" i="106"/>
  <c r="CP93" i="106"/>
  <c r="DD93" i="106"/>
  <c r="AJ93" i="106"/>
  <c r="T5" i="87" l="1"/>
  <c r="HI44" i="115"/>
  <c r="HI45" i="115"/>
  <c r="HI47" i="115"/>
  <c r="HI20" i="115"/>
  <c r="B98" i="106"/>
  <c r="C98" i="106" l="1"/>
  <c r="B100" i="106" s="1"/>
  <c r="C100" i="106" l="1"/>
  <c r="D98" i="106"/>
  <c r="E98" i="106" l="1"/>
  <c r="D100" i="106"/>
  <c r="F98" i="106" l="1"/>
  <c r="E100" i="106"/>
  <c r="G98" i="106" l="1"/>
  <c r="F100" i="106"/>
  <c r="H98" i="106" l="1"/>
  <c r="H100" i="106" s="1"/>
  <c r="G100" i="106"/>
  <c r="I98" i="106" l="1"/>
  <c r="I100" i="106" s="1"/>
  <c r="J98" i="106" l="1"/>
  <c r="J100" i="106" s="1"/>
  <c r="K98" i="106" l="1"/>
  <c r="K100" i="106" s="1"/>
  <c r="L98" i="106" l="1"/>
  <c r="M98" i="106" l="1"/>
  <c r="M100" i="106" s="1"/>
  <c r="L100" i="106"/>
  <c r="N98" i="106" l="1"/>
  <c r="O98" i="106" l="1"/>
  <c r="O100" i="106" s="1"/>
  <c r="N100" i="106"/>
  <c r="P98" i="106" l="1"/>
  <c r="P100" i="106" s="1"/>
  <c r="Q98" i="106" l="1"/>
  <c r="Q100" i="106" l="1"/>
  <c r="B54" i="87" l="1"/>
  <c r="B105" i="87" s="1"/>
  <c r="B6" i="97" l="1"/>
  <c r="B57" i="87" s="1"/>
  <c r="B154" i="87"/>
  <c r="B84" i="87"/>
  <c r="F6" i="97" l="1"/>
  <c r="C7" i="97" s="1"/>
  <c r="B155" i="87"/>
  <c r="B122" i="87"/>
  <c r="B162" i="87"/>
  <c r="B153" i="87" l="1"/>
  <c r="B152" i="87" s="1"/>
  <c r="C43" i="87"/>
  <c r="C56" i="100"/>
  <c r="C58" i="100" s="1"/>
  <c r="D7" i="97"/>
  <c r="E7" i="97" s="1"/>
  <c r="B160" i="87"/>
  <c r="C95" i="115" l="1"/>
  <c r="C61" i="87"/>
  <c r="C61" i="100"/>
  <c r="C109" i="87"/>
  <c r="C41" i="87"/>
  <c r="C125" i="87"/>
  <c r="C63" i="100" l="1"/>
  <c r="C62" i="100"/>
  <c r="C123" i="87"/>
  <c r="C124" i="87"/>
  <c r="C60" i="100" l="1"/>
  <c r="C65" i="100" s="1"/>
  <c r="C97" i="100" s="1"/>
  <c r="C98" i="100" s="1"/>
  <c r="C100" i="100" l="1"/>
  <c r="B100" i="100"/>
  <c r="AW99" i="87" l="1"/>
  <c r="CK99" i="87"/>
  <c r="CE99" i="87"/>
  <c r="AM99" i="87"/>
  <c r="BD99" i="87"/>
  <c r="CB99" i="87"/>
  <c r="CG99" i="87"/>
  <c r="BL99" i="87"/>
  <c r="BW99" i="87"/>
  <c r="AP99" i="87"/>
  <c r="BP99" i="87"/>
  <c r="V99" i="87"/>
  <c r="U99" i="87"/>
  <c r="CI99" i="87"/>
  <c r="DQ99" i="87"/>
  <c r="BI99" i="87"/>
  <c r="AV99" i="87"/>
  <c r="AB99" i="87"/>
  <c r="AT99" i="87"/>
  <c r="CL99" i="87"/>
  <c r="CD99" i="87"/>
  <c r="DM99" i="87"/>
  <c r="CY99" i="87"/>
  <c r="AA99" i="87"/>
  <c r="X99" i="87"/>
  <c r="CU99" i="87"/>
  <c r="AQ99" i="87"/>
  <c r="CO99" i="87"/>
  <c r="BA99" i="87"/>
  <c r="DE99" i="87"/>
  <c r="AK99" i="87"/>
  <c r="DK99" i="87"/>
  <c r="S99" i="87"/>
  <c r="DL99" i="87"/>
  <c r="BZ99" i="87"/>
  <c r="CA99" i="87"/>
  <c r="DJ99" i="87"/>
  <c r="AG99" i="87"/>
  <c r="AD99" i="87"/>
  <c r="DB99" i="87"/>
  <c r="CC99" i="87"/>
  <c r="DG99" i="87"/>
  <c r="T99" i="87"/>
  <c r="CQ99" i="87"/>
  <c r="AO99" i="87"/>
  <c r="BS99" i="87"/>
  <c r="DC99" i="87"/>
  <c r="DA99" i="87"/>
  <c r="AS99" i="87"/>
  <c r="W99" i="87"/>
  <c r="AC99" i="87"/>
  <c r="BV99" i="87"/>
  <c r="BO99" i="87"/>
  <c r="Y99" i="87"/>
  <c r="BN99" i="87"/>
  <c r="CJ99" i="87"/>
  <c r="BM99" i="87"/>
  <c r="BK99" i="87"/>
  <c r="Z99" i="87"/>
  <c r="CZ99" i="87"/>
  <c r="CH99" i="87"/>
  <c r="CV99" i="87"/>
  <c r="BQ99" i="87"/>
  <c r="DD99" i="87"/>
  <c r="AE99" i="87"/>
  <c r="BF99" i="87"/>
  <c r="BY99" i="87"/>
  <c r="DN99" i="87"/>
  <c r="BB99" i="87"/>
  <c r="AF99" i="87"/>
  <c r="DP99" i="87"/>
  <c r="CW99" i="87"/>
  <c r="AY99" i="87"/>
  <c r="CF99" i="87"/>
  <c r="BH99" i="87"/>
  <c r="DF99" i="87"/>
  <c r="DH99" i="87"/>
  <c r="AN99" i="87"/>
  <c r="AL99" i="87"/>
  <c r="CS99" i="87"/>
  <c r="CP99" i="87"/>
  <c r="CN99" i="87"/>
  <c r="BU99" i="87"/>
  <c r="CM99" i="87"/>
  <c r="AI99" i="87"/>
  <c r="BT99" i="87"/>
  <c r="CR99" i="87"/>
  <c r="BR99" i="87"/>
  <c r="AU99" i="87"/>
  <c r="AX99" i="87"/>
  <c r="AZ99" i="87"/>
  <c r="AR99" i="87"/>
  <c r="AH99" i="87"/>
  <c r="CX99" i="87"/>
  <c r="BG99" i="87"/>
  <c r="BE99" i="87"/>
  <c r="BC99" i="87"/>
  <c r="AJ99" i="87"/>
  <c r="DO99" i="87"/>
  <c r="DI99" i="87"/>
  <c r="BX99" i="87"/>
  <c r="CT99" i="87" l="1"/>
  <c r="BJ99" i="87"/>
  <c r="CG51" i="115" l="1"/>
  <c r="GQ51" i="115"/>
  <c r="N51" i="115"/>
  <c r="FU51" i="115"/>
  <c r="EZ51" i="115"/>
  <c r="CP51" i="115"/>
  <c r="BG51" i="115"/>
  <c r="V51" i="115"/>
  <c r="J51" i="115"/>
  <c r="CU51" i="115"/>
  <c r="R51" i="115"/>
  <c r="ES51" i="115"/>
  <c r="BM51" i="115"/>
  <c r="EK51" i="115"/>
  <c r="BS51" i="115"/>
  <c r="FO51" i="115"/>
  <c r="FB51" i="115"/>
  <c r="DD51" i="115"/>
  <c r="FI51" i="115"/>
  <c r="Q51" i="115"/>
  <c r="DB51" i="115"/>
  <c r="FP51" i="115"/>
  <c r="FS51" i="115"/>
  <c r="Z51" i="115"/>
  <c r="HD51" i="115"/>
  <c r="AM51" i="115"/>
  <c r="EA51" i="115"/>
  <c r="AS51" i="115"/>
  <c r="FD51" i="115"/>
  <c r="DP51" i="115"/>
  <c r="EE51" i="115"/>
  <c r="CK51" i="115"/>
  <c r="BC51" i="115"/>
  <c r="GD51" i="115"/>
  <c r="AI51" i="115"/>
  <c r="BO51" i="115"/>
  <c r="GN51" i="115"/>
  <c r="GA51" i="115"/>
  <c r="FC51" i="115"/>
  <c r="GZ51" i="115"/>
  <c r="EB51" i="115"/>
  <c r="DE51" i="115"/>
  <c r="DC51" i="115"/>
  <c r="BE51" i="115"/>
  <c r="AN51" i="115"/>
  <c r="BF51" i="115"/>
  <c r="FM51" i="115"/>
  <c r="DH51" i="115"/>
  <c r="CO51" i="115"/>
  <c r="GJ51" i="115"/>
  <c r="AD51" i="115"/>
  <c r="AG51" i="115"/>
  <c r="DT51" i="115"/>
  <c r="DF51" i="115"/>
  <c r="S51" i="115"/>
  <c r="AE51" i="115"/>
  <c r="AK51" i="115"/>
  <c r="AT51" i="115"/>
  <c r="CR51" i="115"/>
  <c r="FK51" i="115"/>
  <c r="EF51" i="115"/>
  <c r="EN51" i="115"/>
  <c r="BL51" i="115"/>
  <c r="FE51" i="115"/>
  <c r="FA51" i="115"/>
  <c r="EJ51" i="115"/>
  <c r="BJ51" i="115"/>
  <c r="DA51" i="115"/>
  <c r="DR51" i="115"/>
  <c r="BP51" i="115"/>
  <c r="CE51" i="115"/>
  <c r="BQ51" i="115"/>
  <c r="HC51" i="115"/>
  <c r="O51" i="115"/>
  <c r="EU51" i="115"/>
  <c r="GS51" i="115"/>
  <c r="C51" i="115"/>
  <c r="CL51" i="115"/>
  <c r="CW51" i="115"/>
  <c r="EM51" i="115"/>
  <c r="FG51" i="115"/>
  <c r="GC51" i="115"/>
  <c r="BX51" i="115"/>
  <c r="K51" i="115"/>
  <c r="EI51" i="115"/>
  <c r="BU51" i="115"/>
  <c r="CV51" i="115"/>
  <c r="AF51" i="115"/>
  <c r="FN51" i="115"/>
  <c r="DV51" i="115"/>
  <c r="AU51" i="115"/>
  <c r="CC51" i="115"/>
  <c r="HI51" i="115"/>
  <c r="BK51" i="115"/>
  <c r="BN51" i="115"/>
  <c r="AQ51" i="115"/>
  <c r="GU51" i="115"/>
  <c r="GW51" i="115"/>
  <c r="BI51" i="115"/>
  <c r="DU51" i="115"/>
  <c r="BD51" i="115"/>
  <c r="DS51" i="115"/>
  <c r="AL51" i="115"/>
  <c r="BV51" i="115"/>
  <c r="F51" i="115"/>
  <c r="DW51" i="115"/>
  <c r="CB51" i="115"/>
  <c r="FL51" i="115"/>
  <c r="GV51" i="115"/>
  <c r="EH51" i="115"/>
  <c r="FJ51" i="115"/>
  <c r="CF51" i="115"/>
  <c r="CT51" i="115"/>
  <c r="DY51" i="115"/>
  <c r="L51" i="115"/>
  <c r="DQ51" i="115"/>
  <c r="AW51" i="115"/>
  <c r="CJ51" i="115"/>
  <c r="DZ51" i="115"/>
  <c r="CQ51" i="115"/>
  <c r="X51" i="115"/>
  <c r="FT51" i="115"/>
  <c r="CI51" i="115"/>
  <c r="AX51" i="115"/>
  <c r="HH51" i="115"/>
  <c r="ET51" i="115"/>
  <c r="B51" i="115"/>
  <c r="FF51" i="115"/>
  <c r="BZ51" i="115"/>
  <c r="BA51" i="115"/>
  <c r="EX51" i="115"/>
  <c r="GT51" i="115"/>
  <c r="AR51" i="115"/>
  <c r="DX51" i="115"/>
  <c r="EP51" i="115"/>
  <c r="FR51" i="115"/>
  <c r="CH51" i="115"/>
  <c r="HA51" i="115"/>
  <c r="HB51" i="115"/>
  <c r="AH51" i="115"/>
  <c r="DI51" i="115"/>
  <c r="BB51" i="115"/>
  <c r="GP51" i="115"/>
  <c r="EL51" i="115"/>
  <c r="E51" i="115"/>
  <c r="GX51" i="115"/>
  <c r="I51" i="115"/>
  <c r="AC51" i="115"/>
  <c r="GI51" i="115"/>
  <c r="CM51" i="115"/>
  <c r="P51" i="115"/>
  <c r="EG51" i="115"/>
  <c r="DO51" i="115"/>
  <c r="CD51" i="115"/>
  <c r="FV51" i="115"/>
  <c r="CA51" i="115"/>
  <c r="W51" i="115"/>
  <c r="DJ51" i="115"/>
  <c r="FQ51" i="115"/>
  <c r="GL51" i="115"/>
  <c r="H51" i="115"/>
  <c r="EC51" i="115"/>
  <c r="DK51" i="115"/>
  <c r="FZ51" i="115"/>
  <c r="GY51" i="115"/>
  <c r="EW51" i="115"/>
  <c r="BH51" i="115"/>
  <c r="EO51" i="115"/>
  <c r="DM51" i="115"/>
  <c r="U51" i="115"/>
  <c r="FW51" i="115"/>
  <c r="GG51" i="115"/>
  <c r="T51" i="115"/>
  <c r="ER51" i="115"/>
  <c r="AO51" i="115"/>
  <c r="EV51" i="115"/>
  <c r="HF51" i="115"/>
  <c r="DG51" i="115"/>
  <c r="EQ51" i="115"/>
  <c r="GH51" i="115"/>
  <c r="GK51" i="115"/>
  <c r="GE51" i="115"/>
  <c r="GB51" i="115"/>
  <c r="FH51" i="115"/>
  <c r="G51" i="115"/>
  <c r="BY51" i="115"/>
  <c r="AV51" i="115"/>
  <c r="ED51" i="115"/>
  <c r="CX51" i="115"/>
  <c r="DN51" i="115"/>
  <c r="EY51" i="115"/>
  <c r="CS51" i="115"/>
  <c r="AA51" i="115"/>
  <c r="AB51" i="115"/>
  <c r="CZ51" i="115"/>
  <c r="M51" i="115"/>
  <c r="GM51" i="115"/>
  <c r="DL51" i="115"/>
  <c r="AP51" i="115"/>
  <c r="HE51" i="115"/>
  <c r="GO51" i="115"/>
  <c r="GR51" i="115"/>
  <c r="AY51" i="115"/>
  <c r="AJ51" i="115"/>
  <c r="CY51" i="115"/>
  <c r="FX51" i="115"/>
  <c r="Y51" i="115"/>
  <c r="AZ51" i="115"/>
  <c r="FY51" i="115"/>
  <c r="BW51" i="115"/>
  <c r="GF51" i="115"/>
  <c r="BR51" i="115"/>
  <c r="BT51" i="115"/>
  <c r="CN51" i="115"/>
  <c r="D51" i="115"/>
  <c r="HG51" i="115"/>
  <c r="GO43" i="115" l="1"/>
  <c r="GO39" i="115"/>
  <c r="GO38" i="115"/>
  <c r="F43" i="115"/>
  <c r="F39" i="115"/>
  <c r="F38" i="115"/>
  <c r="HC38" i="115"/>
  <c r="HC43" i="115"/>
  <c r="HC39" i="115"/>
  <c r="FK38" i="115"/>
  <c r="FK39" i="115"/>
  <c r="FK43" i="115"/>
  <c r="FM38" i="115"/>
  <c r="FM43" i="115"/>
  <c r="FM39" i="115"/>
  <c r="FI38" i="115"/>
  <c r="FI43" i="115"/>
  <c r="FI39" i="115"/>
  <c r="GQ39" i="115"/>
  <c r="GQ38" i="115"/>
  <c r="GQ43" i="115"/>
  <c r="FY38" i="115"/>
  <c r="FY43" i="115"/>
  <c r="FY39" i="115"/>
  <c r="CY39" i="115"/>
  <c r="CY38" i="115"/>
  <c r="CY43" i="115"/>
  <c r="EY38" i="115"/>
  <c r="EY43" i="115"/>
  <c r="EY39" i="115"/>
  <c r="AV43" i="115"/>
  <c r="AV39" i="115"/>
  <c r="AV38" i="115"/>
  <c r="FH43" i="115"/>
  <c r="FH39" i="115"/>
  <c r="FH38" i="115"/>
  <c r="EW43" i="115"/>
  <c r="EW39" i="115"/>
  <c r="EW38" i="115"/>
  <c r="H43" i="115"/>
  <c r="H38" i="115"/>
  <c r="H39" i="115"/>
  <c r="GT43" i="115"/>
  <c r="GT39" i="115"/>
  <c r="GT38" i="115"/>
  <c r="CF43" i="115"/>
  <c r="CF38" i="115"/>
  <c r="CF39" i="115"/>
  <c r="FL43" i="115"/>
  <c r="FL38" i="115"/>
  <c r="FL39" i="115"/>
  <c r="BV39" i="115"/>
  <c r="BV38" i="115"/>
  <c r="BV43" i="115"/>
  <c r="BN38" i="115"/>
  <c r="BN43" i="115"/>
  <c r="BN39" i="115"/>
  <c r="AU38" i="115"/>
  <c r="AU39" i="115"/>
  <c r="AU43" i="115"/>
  <c r="GC38" i="115"/>
  <c r="GC39" i="115"/>
  <c r="GC43" i="115"/>
  <c r="C43" i="115"/>
  <c r="C39" i="115"/>
  <c r="C38" i="115"/>
  <c r="DA43" i="115"/>
  <c r="DA38" i="115"/>
  <c r="DA39" i="115"/>
  <c r="CR39" i="115"/>
  <c r="CR38" i="115"/>
  <c r="CR43" i="115"/>
  <c r="AE43" i="115"/>
  <c r="AE39" i="115"/>
  <c r="AE38" i="115"/>
  <c r="DE38" i="115"/>
  <c r="DE43" i="115"/>
  <c r="DE39" i="115"/>
  <c r="BO38" i="115"/>
  <c r="BO43" i="115"/>
  <c r="BO39" i="115"/>
  <c r="EA43" i="115"/>
  <c r="EA38" i="115"/>
  <c r="EA39" i="115"/>
  <c r="Z43" i="115"/>
  <c r="Z39" i="115"/>
  <c r="Z38" i="115"/>
  <c r="DD43" i="115"/>
  <c r="DD38" i="115"/>
  <c r="DD39" i="115"/>
  <c r="EK38" i="115"/>
  <c r="EK39" i="115"/>
  <c r="EK43" i="115"/>
  <c r="R43" i="115"/>
  <c r="R38" i="115"/>
  <c r="R39" i="115"/>
  <c r="AJ38" i="115"/>
  <c r="AJ39" i="115"/>
  <c r="AJ43" i="115"/>
  <c r="HE43" i="115"/>
  <c r="HE38" i="115"/>
  <c r="HE39" i="115"/>
  <c r="M38" i="115"/>
  <c r="M43" i="115"/>
  <c r="M39" i="115"/>
  <c r="BY43" i="115"/>
  <c r="BY38" i="115"/>
  <c r="BY39" i="115"/>
  <c r="GB38" i="115"/>
  <c r="GB39" i="115"/>
  <c r="GB43" i="115"/>
  <c r="DG39" i="115"/>
  <c r="DG43" i="115"/>
  <c r="DG38" i="115"/>
  <c r="GY39" i="115"/>
  <c r="GY38" i="115"/>
  <c r="GY43" i="115"/>
  <c r="GL39" i="115"/>
  <c r="GL38" i="115"/>
  <c r="GL43" i="115"/>
  <c r="CA43" i="115"/>
  <c r="CA39" i="115"/>
  <c r="CA38" i="115"/>
  <c r="I38" i="115"/>
  <c r="I43" i="115"/>
  <c r="I39" i="115"/>
  <c r="DI38" i="115"/>
  <c r="DI39" i="115"/>
  <c r="DI43" i="115"/>
  <c r="FR43" i="115"/>
  <c r="FR38" i="115"/>
  <c r="FR39" i="115"/>
  <c r="B39" i="115"/>
  <c r="B43" i="115"/>
  <c r="B38" i="115"/>
  <c r="FT43" i="115"/>
  <c r="FT38" i="115"/>
  <c r="FT39" i="115"/>
  <c r="AW43" i="115"/>
  <c r="AW39" i="115"/>
  <c r="AW38" i="115"/>
  <c r="FJ39" i="115"/>
  <c r="FJ43" i="115"/>
  <c r="FJ38" i="115"/>
  <c r="AL39" i="115"/>
  <c r="AL43" i="115"/>
  <c r="AL38" i="115"/>
  <c r="BI38" i="115"/>
  <c r="BI43" i="115"/>
  <c r="BI39" i="115"/>
  <c r="BK39" i="115"/>
  <c r="BK38" i="115"/>
  <c r="BK43" i="115"/>
  <c r="CV39" i="115"/>
  <c r="CV38" i="115"/>
  <c r="CV43" i="115"/>
  <c r="BQ38" i="115"/>
  <c r="BQ39" i="115"/>
  <c r="BQ43" i="115"/>
  <c r="AT39" i="115"/>
  <c r="AT43" i="115"/>
  <c r="AT38" i="115"/>
  <c r="AG38" i="115"/>
  <c r="AG39" i="115"/>
  <c r="AG43" i="115"/>
  <c r="BF43" i="115"/>
  <c r="BF38" i="115"/>
  <c r="BF39" i="115"/>
  <c r="EB38" i="115"/>
  <c r="EB43" i="115"/>
  <c r="EB39" i="115"/>
  <c r="AI38" i="115"/>
  <c r="AI39" i="115"/>
  <c r="AI43" i="115"/>
  <c r="EE38" i="115"/>
  <c r="EE43" i="115"/>
  <c r="EE39" i="115"/>
  <c r="V43" i="115"/>
  <c r="V38" i="115"/>
  <c r="V39" i="115"/>
  <c r="CG39" i="115"/>
  <c r="CG38" i="115"/>
  <c r="CG43" i="115"/>
  <c r="BW38" i="115"/>
  <c r="BW39" i="115"/>
  <c r="BW43" i="115"/>
  <c r="BB39" i="115"/>
  <c r="BB38" i="115"/>
  <c r="BB43" i="115"/>
  <c r="BX39" i="115"/>
  <c r="BX43" i="115"/>
  <c r="BX38" i="115"/>
  <c r="BS38" i="115"/>
  <c r="BS39" i="115"/>
  <c r="BS43" i="115"/>
  <c r="HG38" i="115"/>
  <c r="HG39" i="115"/>
  <c r="HG43" i="115"/>
  <c r="BT38" i="115"/>
  <c r="BT43" i="115"/>
  <c r="BT39" i="115"/>
  <c r="AZ38" i="115"/>
  <c r="AZ43" i="115"/>
  <c r="AZ39" i="115"/>
  <c r="AP38" i="115"/>
  <c r="AP39" i="115"/>
  <c r="AP43" i="115"/>
  <c r="GE39" i="115"/>
  <c r="GE38" i="115"/>
  <c r="GE43" i="115"/>
  <c r="HF39" i="115"/>
  <c r="HF38" i="115"/>
  <c r="HF43" i="115"/>
  <c r="T38" i="115"/>
  <c r="T39" i="115"/>
  <c r="T43" i="115"/>
  <c r="DM38" i="115"/>
  <c r="DM39" i="115"/>
  <c r="DM43" i="115"/>
  <c r="FQ38" i="115"/>
  <c r="FQ43" i="115"/>
  <c r="FQ39" i="115"/>
  <c r="FV43" i="115"/>
  <c r="FV39" i="115"/>
  <c r="FV38" i="115"/>
  <c r="CM38" i="115"/>
  <c r="CM39" i="115"/>
  <c r="CM43" i="115"/>
  <c r="GX39" i="115"/>
  <c r="GX38" i="115"/>
  <c r="GX43" i="115"/>
  <c r="AH43" i="115"/>
  <c r="AH39" i="115"/>
  <c r="AH38" i="115"/>
  <c r="EP39" i="115"/>
  <c r="EP43" i="115"/>
  <c r="EP38" i="115"/>
  <c r="EX38" i="115"/>
  <c r="EX39" i="115"/>
  <c r="EX43" i="115"/>
  <c r="ET38" i="115"/>
  <c r="ET43" i="115"/>
  <c r="ET39" i="115"/>
  <c r="X43" i="115"/>
  <c r="X39" i="115"/>
  <c r="X38" i="115"/>
  <c r="DQ43" i="115"/>
  <c r="DQ39" i="115"/>
  <c r="DQ38" i="115"/>
  <c r="CB38" i="115"/>
  <c r="CB43" i="115"/>
  <c r="CB39" i="115"/>
  <c r="DS43" i="115"/>
  <c r="DS38" i="115"/>
  <c r="DS39" i="115"/>
  <c r="HI39" i="115"/>
  <c r="HI43" i="115"/>
  <c r="HI38" i="115"/>
  <c r="DV38" i="115"/>
  <c r="DV39" i="115"/>
  <c r="DV43" i="115"/>
  <c r="EI43" i="115"/>
  <c r="EI39" i="115"/>
  <c r="EI38" i="115"/>
  <c r="FG39" i="115"/>
  <c r="FG38" i="115"/>
  <c r="FG43" i="115"/>
  <c r="FE43" i="115"/>
  <c r="FE39" i="115"/>
  <c r="FE38" i="115"/>
  <c r="AD38" i="115"/>
  <c r="AD39" i="115"/>
  <c r="AD43" i="115"/>
  <c r="GZ38" i="115"/>
  <c r="GZ39" i="115"/>
  <c r="GZ43" i="115"/>
  <c r="GD43" i="115"/>
  <c r="GD38" i="115"/>
  <c r="GD39" i="115"/>
  <c r="DP39" i="115"/>
  <c r="DP43" i="115"/>
  <c r="DP38" i="115"/>
  <c r="CU38" i="115"/>
  <c r="CU43" i="115"/>
  <c r="CU39" i="115"/>
  <c r="BG38" i="115"/>
  <c r="BG43" i="115"/>
  <c r="BG39" i="115"/>
  <c r="FU43" i="115"/>
  <c r="FU38" i="115"/>
  <c r="FU39" i="115"/>
  <c r="EQ38" i="115"/>
  <c r="EQ39" i="115"/>
  <c r="EQ43" i="115"/>
  <c r="BH39" i="115"/>
  <c r="BH43" i="115"/>
  <c r="BH38" i="115"/>
  <c r="P39" i="115"/>
  <c r="P38" i="115"/>
  <c r="P43" i="115"/>
  <c r="AR38" i="115"/>
  <c r="AR39" i="115"/>
  <c r="AR43" i="115"/>
  <c r="GV39" i="115"/>
  <c r="GV38" i="115"/>
  <c r="GV43" i="115"/>
  <c r="BJ39" i="115"/>
  <c r="BJ43" i="115"/>
  <c r="BJ38" i="115"/>
  <c r="GN39" i="115"/>
  <c r="GN38" i="115"/>
  <c r="GN43" i="115"/>
  <c r="AB38" i="115"/>
  <c r="AB39" i="115"/>
  <c r="AB43" i="115"/>
  <c r="DN38" i="115"/>
  <c r="DN43" i="115"/>
  <c r="DN39" i="115"/>
  <c r="GK43" i="115"/>
  <c r="GK38" i="115"/>
  <c r="GK39" i="115"/>
  <c r="EV38" i="115"/>
  <c r="EV43" i="115"/>
  <c r="EV39" i="115"/>
  <c r="GG38" i="115"/>
  <c r="GG39" i="115"/>
  <c r="GG43" i="115"/>
  <c r="EO38" i="115"/>
  <c r="EO43" i="115"/>
  <c r="EO39" i="115"/>
  <c r="FZ43" i="115"/>
  <c r="FZ39" i="115"/>
  <c r="FZ38" i="115"/>
  <c r="DJ38" i="115"/>
  <c r="DJ39" i="115"/>
  <c r="DJ43" i="115"/>
  <c r="CD38" i="115"/>
  <c r="CD43" i="115"/>
  <c r="CD39" i="115"/>
  <c r="E39" i="115"/>
  <c r="E43" i="115"/>
  <c r="E38" i="115"/>
  <c r="HB43" i="115"/>
  <c r="HB38" i="115"/>
  <c r="HB39" i="115"/>
  <c r="DX39" i="115"/>
  <c r="DX38" i="115"/>
  <c r="DX43" i="115"/>
  <c r="HH39" i="115"/>
  <c r="HH43" i="115"/>
  <c r="HH38" i="115"/>
  <c r="CQ38" i="115"/>
  <c r="CQ39" i="115"/>
  <c r="CQ43" i="115"/>
  <c r="L43" i="115"/>
  <c r="L39" i="115"/>
  <c r="L38" i="115"/>
  <c r="FN39" i="115"/>
  <c r="FN43" i="115"/>
  <c r="FN38" i="115"/>
  <c r="GS38" i="115"/>
  <c r="GS39" i="115"/>
  <c r="GS43" i="115"/>
  <c r="CE43" i="115"/>
  <c r="CE38" i="115"/>
  <c r="CE39" i="115"/>
  <c r="BL39" i="115"/>
  <c r="BL43" i="115"/>
  <c r="BL38" i="115"/>
  <c r="GJ39" i="115"/>
  <c r="GJ43" i="115"/>
  <c r="GJ38" i="115"/>
  <c r="AN38" i="115"/>
  <c r="AN43" i="115"/>
  <c r="AN39" i="115"/>
  <c r="BC39" i="115"/>
  <c r="BC38" i="115"/>
  <c r="BC43" i="115"/>
  <c r="FD43" i="115"/>
  <c r="FD39" i="115"/>
  <c r="FD38" i="115"/>
  <c r="AM38" i="115"/>
  <c r="AM39" i="115"/>
  <c r="AM43" i="115"/>
  <c r="FB38" i="115"/>
  <c r="FB43" i="115"/>
  <c r="FB39" i="115"/>
  <c r="BM38" i="115"/>
  <c r="BM43" i="115"/>
  <c r="BM39" i="115"/>
  <c r="J43" i="115"/>
  <c r="J39" i="115"/>
  <c r="J38" i="115"/>
  <c r="B102" i="100"/>
  <c r="B103" i="100"/>
  <c r="GM43" i="115"/>
  <c r="GM39" i="115"/>
  <c r="GM38" i="115"/>
  <c r="CJ43" i="115"/>
  <c r="CJ38" i="115"/>
  <c r="CJ39" i="115"/>
  <c r="DU38" i="115"/>
  <c r="DU43" i="115"/>
  <c r="DU39" i="115"/>
  <c r="CC38" i="115"/>
  <c r="CC43" i="115"/>
  <c r="CC39" i="115"/>
  <c r="CL38" i="115"/>
  <c r="CL43" i="115"/>
  <c r="CL39" i="115"/>
  <c r="FP38" i="115"/>
  <c r="FP43" i="115"/>
  <c r="FP39" i="115"/>
  <c r="BR39" i="115"/>
  <c r="BR38" i="115"/>
  <c r="BR43" i="115"/>
  <c r="AY39" i="115"/>
  <c r="AY38" i="115"/>
  <c r="AY43" i="115"/>
  <c r="AA39" i="115"/>
  <c r="AA43" i="115"/>
  <c r="AA38" i="115"/>
  <c r="CX43" i="115"/>
  <c r="CX38" i="115"/>
  <c r="CX39" i="115"/>
  <c r="G39" i="115"/>
  <c r="G43" i="115"/>
  <c r="G38" i="115"/>
  <c r="GH43" i="115"/>
  <c r="GH39" i="115"/>
  <c r="GH38" i="115"/>
  <c r="AO43" i="115"/>
  <c r="AO39" i="115"/>
  <c r="AO38" i="115"/>
  <c r="FW38" i="115"/>
  <c r="FW39" i="115"/>
  <c r="FW43" i="115"/>
  <c r="DO38" i="115"/>
  <c r="DO43" i="115"/>
  <c r="DO39" i="115"/>
  <c r="HA39" i="115"/>
  <c r="HA38" i="115"/>
  <c r="HA43" i="115"/>
  <c r="BD43" i="115"/>
  <c r="BD38" i="115"/>
  <c r="BD39" i="115"/>
  <c r="K39" i="115"/>
  <c r="K38" i="115"/>
  <c r="K43" i="115"/>
  <c r="EU43" i="115"/>
  <c r="EU38" i="115"/>
  <c r="EU39" i="115"/>
  <c r="BP39" i="115"/>
  <c r="BP43" i="115"/>
  <c r="BP38" i="115"/>
  <c r="EJ39" i="115"/>
  <c r="EJ43" i="115"/>
  <c r="EJ38" i="115"/>
  <c r="EN43" i="115"/>
  <c r="EN38" i="115"/>
  <c r="EN39" i="115"/>
  <c r="S43" i="115"/>
  <c r="S38" i="115"/>
  <c r="S39" i="115"/>
  <c r="CO38" i="115"/>
  <c r="CO43" i="115"/>
  <c r="CO39" i="115"/>
  <c r="BE43" i="115"/>
  <c r="BE39" i="115"/>
  <c r="BE38" i="115"/>
  <c r="FC38" i="115"/>
  <c r="FC43" i="115"/>
  <c r="FC39" i="115"/>
  <c r="AS39" i="115"/>
  <c r="AS38" i="115"/>
  <c r="AS43" i="115"/>
  <c r="FS39" i="115"/>
  <c r="FS38" i="115"/>
  <c r="FS43" i="115"/>
  <c r="DB39" i="115"/>
  <c r="DB38" i="115"/>
  <c r="DB43" i="115"/>
  <c r="FF39" i="115"/>
  <c r="FF43" i="115"/>
  <c r="FF38" i="115"/>
  <c r="AQ38" i="115"/>
  <c r="AQ43" i="115"/>
  <c r="AQ39" i="115"/>
  <c r="D39" i="115"/>
  <c r="D43" i="115"/>
  <c r="D38" i="115"/>
  <c r="GF38" i="115"/>
  <c r="GF39" i="115"/>
  <c r="GF43" i="115"/>
  <c r="Y43" i="115"/>
  <c r="Y39" i="115"/>
  <c r="Y38" i="115"/>
  <c r="DL38" i="115"/>
  <c r="DL39" i="115"/>
  <c r="DL43" i="115"/>
  <c r="ER39" i="115"/>
  <c r="ER38" i="115"/>
  <c r="ER43" i="115"/>
  <c r="DK43" i="115"/>
  <c r="DK38" i="115"/>
  <c r="DK39" i="115"/>
  <c r="EG39" i="115"/>
  <c r="EG38" i="115"/>
  <c r="EG43" i="115"/>
  <c r="GI39" i="115"/>
  <c r="GI38" i="115"/>
  <c r="GI43" i="115"/>
  <c r="EL39" i="115"/>
  <c r="EL43" i="115"/>
  <c r="EL38" i="115"/>
  <c r="BA38" i="115"/>
  <c r="BA43" i="115"/>
  <c r="BA39" i="115"/>
  <c r="AX43" i="115"/>
  <c r="AX39" i="115"/>
  <c r="AX38" i="115"/>
  <c r="DY39" i="115"/>
  <c r="DY43" i="115"/>
  <c r="DY38" i="115"/>
  <c r="DW43" i="115"/>
  <c r="DW39" i="115"/>
  <c r="DW38" i="115"/>
  <c r="S158" i="87"/>
  <c r="GW43" i="115"/>
  <c r="GW38" i="115"/>
  <c r="GW39" i="115"/>
  <c r="EM43" i="115"/>
  <c r="EM39" i="115"/>
  <c r="EM38" i="115"/>
  <c r="DR39" i="115"/>
  <c r="DR38" i="115"/>
  <c r="DR43" i="115"/>
  <c r="FA39" i="115"/>
  <c r="FA43" i="115"/>
  <c r="FA38" i="115"/>
  <c r="AK43" i="115"/>
  <c r="AK38" i="115"/>
  <c r="AK39" i="115"/>
  <c r="DF39" i="115"/>
  <c r="DF43" i="115"/>
  <c r="DF38" i="115"/>
  <c r="DC38" i="115"/>
  <c r="DC39" i="115"/>
  <c r="DC43" i="115"/>
  <c r="HD43" i="115"/>
  <c r="HD38" i="115"/>
  <c r="HD39" i="115"/>
  <c r="Q39" i="115"/>
  <c r="Q38" i="115"/>
  <c r="Q43" i="115"/>
  <c r="ES38" i="115"/>
  <c r="ES39" i="115"/>
  <c r="ES43" i="115"/>
  <c r="CP39" i="115"/>
  <c r="CP38" i="115"/>
  <c r="CP43" i="115"/>
  <c r="B102" i="112"/>
  <c r="B103" i="112"/>
  <c r="W39" i="115"/>
  <c r="W43" i="115"/>
  <c r="W38" i="115"/>
  <c r="DT38" i="115"/>
  <c r="DT43" i="115"/>
  <c r="DT39" i="115"/>
  <c r="CN39" i="115"/>
  <c r="CN43" i="115"/>
  <c r="CN38" i="115"/>
  <c r="FX43" i="115"/>
  <c r="FX38" i="115"/>
  <c r="FX39" i="115"/>
  <c r="GR39" i="115"/>
  <c r="GR38" i="115"/>
  <c r="GR43" i="115"/>
  <c r="CZ38" i="115"/>
  <c r="CZ39" i="115"/>
  <c r="CZ43" i="115"/>
  <c r="CS38" i="115"/>
  <c r="CS43" i="115"/>
  <c r="CS39" i="115"/>
  <c r="ED43" i="115"/>
  <c r="ED39" i="115"/>
  <c r="ED38" i="115"/>
  <c r="U39" i="115"/>
  <c r="U43" i="115"/>
  <c r="U38" i="115"/>
  <c r="EC43" i="115"/>
  <c r="EC39" i="115"/>
  <c r="EC38" i="115"/>
  <c r="AC43" i="115"/>
  <c r="AC39" i="115"/>
  <c r="AC38" i="115"/>
  <c r="GP39" i="115"/>
  <c r="GP43" i="115"/>
  <c r="GP38" i="115"/>
  <c r="CH43" i="115"/>
  <c r="CH38" i="115"/>
  <c r="CH39" i="115"/>
  <c r="BZ39" i="115"/>
  <c r="BZ43" i="115"/>
  <c r="BZ38" i="115"/>
  <c r="CI39" i="115"/>
  <c r="CI43" i="115"/>
  <c r="CI38" i="115"/>
  <c r="DZ38" i="115"/>
  <c r="DZ43" i="115"/>
  <c r="DZ39" i="115"/>
  <c r="CT38" i="115"/>
  <c r="CT39" i="115"/>
  <c r="CT43" i="115"/>
  <c r="EH43" i="115"/>
  <c r="EH38" i="115"/>
  <c r="EH39" i="115"/>
  <c r="GU39" i="115"/>
  <c r="GU43" i="115"/>
  <c r="GU38" i="115"/>
  <c r="AF43" i="115"/>
  <c r="AF39" i="115"/>
  <c r="AF38" i="115"/>
  <c r="BU39" i="115"/>
  <c r="BU38" i="115"/>
  <c r="BU43" i="115"/>
  <c r="CW43" i="115"/>
  <c r="CW38" i="115"/>
  <c r="CW39" i="115"/>
  <c r="O39" i="115"/>
  <c r="O38" i="115"/>
  <c r="O43" i="115"/>
  <c r="EF38" i="115"/>
  <c r="EF43" i="115"/>
  <c r="EF39" i="115"/>
  <c r="DH39" i="115"/>
  <c r="DH38" i="115"/>
  <c r="DH43" i="115"/>
  <c r="GA38" i="115"/>
  <c r="GA39" i="115"/>
  <c r="GA43" i="115"/>
  <c r="CK38" i="115"/>
  <c r="CK43" i="115"/>
  <c r="CK39" i="115"/>
  <c r="FO39" i="115"/>
  <c r="FO38" i="115"/>
  <c r="FO43" i="115"/>
  <c r="EZ43" i="115"/>
  <c r="EZ39" i="115"/>
  <c r="EZ38" i="115"/>
  <c r="N43" i="115"/>
  <c r="N39" i="115"/>
  <c r="N38" i="115"/>
  <c r="BH151" i="87" l="1"/>
  <c r="U151" i="87"/>
  <c r="BH158" i="87"/>
  <c r="BI106" i="87"/>
  <c r="AD151" i="87"/>
  <c r="CQ151" i="87"/>
  <c r="BG158" i="87"/>
  <c r="BH106" i="87"/>
  <c r="BN151" i="87"/>
  <c r="T106" i="87"/>
  <c r="AU158" i="87"/>
  <c r="AV106" i="87"/>
  <c r="C158" i="87"/>
  <c r="D106" i="87"/>
  <c r="BV151" i="87"/>
  <c r="BY158" i="87"/>
  <c r="BZ106" i="87"/>
  <c r="BL158" i="87"/>
  <c r="BM106" i="87"/>
  <c r="DI158" i="87"/>
  <c r="DJ106" i="87"/>
  <c r="CK151" i="87"/>
  <c r="AT158" i="87"/>
  <c r="AU106" i="87"/>
  <c r="BG151" i="87"/>
  <c r="CR158" i="87"/>
  <c r="CS106" i="87"/>
  <c r="BJ158" i="87"/>
  <c r="BK106" i="87"/>
  <c r="L158" i="87"/>
  <c r="M106" i="87"/>
  <c r="CU151" i="87"/>
  <c r="AM151" i="87"/>
  <c r="CN151" i="87"/>
  <c r="CY151" i="87"/>
  <c r="BO158" i="87"/>
  <c r="BP106" i="87"/>
  <c r="AI158" i="87"/>
  <c r="AJ106" i="87"/>
  <c r="BO151" i="87"/>
  <c r="T158" i="87"/>
  <c r="U106" i="87"/>
  <c r="BI151" i="87"/>
  <c r="B158" i="87"/>
  <c r="C106" i="87"/>
  <c r="AC158" i="87"/>
  <c r="AD106" i="87"/>
  <c r="AR151" i="87"/>
  <c r="DN158" i="87"/>
  <c r="DO106" i="87"/>
  <c r="CV158" i="87"/>
  <c r="CW106" i="87"/>
  <c r="CX151" i="87"/>
  <c r="M151" i="87"/>
  <c r="C151" i="87"/>
  <c r="AQ158" i="87"/>
  <c r="AR106" i="87"/>
  <c r="AG158" i="87"/>
  <c r="AH106" i="87"/>
  <c r="DL158" i="87"/>
  <c r="DM106" i="87"/>
  <c r="AO158" i="87"/>
  <c r="AP106" i="87"/>
  <c r="CD158" i="87"/>
  <c r="CE106" i="87"/>
  <c r="DQ106" i="87"/>
  <c r="N151" i="87"/>
  <c r="T151" i="87"/>
  <c r="D151" i="87"/>
  <c r="BZ151" i="87"/>
  <c r="CI151" i="87"/>
  <c r="DJ151" i="87"/>
  <c r="AU151" i="87"/>
  <c r="CS151" i="87"/>
  <c r="CT158" i="87"/>
  <c r="CU106" i="87"/>
  <c r="L151" i="87"/>
  <c r="AJ158" i="87"/>
  <c r="AK106" i="87"/>
  <c r="BP151" i="87"/>
  <c r="P151" i="87"/>
  <c r="CO158" i="87"/>
  <c r="CP106" i="87"/>
  <c r="AJ151" i="87"/>
  <c r="BN158" i="87"/>
  <c r="BO106" i="87"/>
  <c r="R158" i="87"/>
  <c r="S106" i="87"/>
  <c r="G158" i="87"/>
  <c r="H106" i="87"/>
  <c r="DO151" i="87"/>
  <c r="E151" i="87"/>
  <c r="CN158" i="87"/>
  <c r="CO106" i="87"/>
  <c r="CW151" i="87"/>
  <c r="BU158" i="87"/>
  <c r="BV106" i="87"/>
  <c r="CE151" i="87"/>
  <c r="DQ151" i="87"/>
  <c r="J151" i="87"/>
  <c r="AW151" i="87"/>
  <c r="F151" i="87"/>
  <c r="CH158" i="87"/>
  <c r="CI106" i="87"/>
  <c r="DO158" i="87"/>
  <c r="DP106" i="87"/>
  <c r="AO151" i="87"/>
  <c r="DD151" i="87"/>
  <c r="BK151" i="87"/>
  <c r="AM158" i="87"/>
  <c r="AN106" i="87"/>
  <c r="AS158" i="87"/>
  <c r="AT106" i="87"/>
  <c r="V151" i="87"/>
  <c r="AL158" i="87"/>
  <c r="AM106" i="87"/>
  <c r="K158" i="87"/>
  <c r="L106" i="87"/>
  <c r="N158" i="87"/>
  <c r="O106" i="87"/>
  <c r="O158" i="87"/>
  <c r="P106" i="87"/>
  <c r="AP158" i="87"/>
  <c r="AQ106" i="87"/>
  <c r="CP151" i="87"/>
  <c r="DG151" i="87"/>
  <c r="BJ151" i="87"/>
  <c r="H151" i="87"/>
  <c r="D158" i="87"/>
  <c r="E106" i="87"/>
  <c r="CT151" i="87"/>
  <c r="CO151" i="87"/>
  <c r="DJ158" i="87"/>
  <c r="DK106" i="87"/>
  <c r="BB158" i="87"/>
  <c r="BC106" i="87"/>
  <c r="AY151" i="87"/>
  <c r="BD158" i="87"/>
  <c r="BE106" i="87"/>
  <c r="I158" i="87"/>
  <c r="J106" i="87"/>
  <c r="AV158" i="87"/>
  <c r="AW106" i="87"/>
  <c r="E158" i="87"/>
  <c r="F106" i="87"/>
  <c r="DP151" i="87"/>
  <c r="CA151" i="87"/>
  <c r="Q158" i="87"/>
  <c r="R106" i="87"/>
  <c r="AN158" i="87"/>
  <c r="AO106" i="87"/>
  <c r="DC158" i="87"/>
  <c r="DD106" i="87"/>
  <c r="CI158" i="87"/>
  <c r="CJ106" i="87"/>
  <c r="AN151" i="87"/>
  <c r="AT151" i="87"/>
  <c r="BE158" i="87"/>
  <c r="BF106" i="87"/>
  <c r="U158" i="87"/>
  <c r="V106" i="87"/>
  <c r="AR158" i="87"/>
  <c r="AS106" i="87"/>
  <c r="J158" i="87"/>
  <c r="K106" i="87"/>
  <c r="DE158" i="87"/>
  <c r="DF106" i="87"/>
  <c r="Y151" i="87"/>
  <c r="AK151" i="87"/>
  <c r="O151" i="87"/>
  <c r="AQ151" i="87"/>
  <c r="Y158" i="87"/>
  <c r="Z106" i="87"/>
  <c r="S151" i="87"/>
  <c r="BI158" i="87"/>
  <c r="BJ106" i="87"/>
  <c r="CA158" i="87"/>
  <c r="CB106" i="87"/>
  <c r="DB151" i="87"/>
  <c r="DK151" i="87"/>
  <c r="BC158" i="87"/>
  <c r="BD106" i="87"/>
  <c r="CM158" i="87"/>
  <c r="CN106" i="87"/>
  <c r="BR158" i="87"/>
  <c r="BS106" i="87"/>
  <c r="BS151" i="87"/>
  <c r="BK158" i="87"/>
  <c r="BL106" i="87"/>
  <c r="BS158" i="87"/>
  <c r="BT106" i="87"/>
  <c r="Q151" i="87"/>
  <c r="DM158" i="87"/>
  <c r="DN106" i="87"/>
  <c r="AZ151" i="87"/>
  <c r="AZ158" i="87"/>
  <c r="BA106" i="87"/>
  <c r="BT151" i="87"/>
  <c r="BX151" i="87"/>
  <c r="BC151" i="87"/>
  <c r="B103" i="109"/>
  <c r="B102" i="109"/>
  <c r="DH151" i="87"/>
  <c r="DB158" i="87"/>
  <c r="DC106" i="87"/>
  <c r="AK158" i="87"/>
  <c r="AL106" i="87"/>
  <c r="BU151" i="87"/>
  <c r="H158" i="87"/>
  <c r="I106" i="87"/>
  <c r="CU158" i="87"/>
  <c r="CV106" i="87"/>
  <c r="P158" i="87"/>
  <c r="Q106" i="87"/>
  <c r="BZ158" i="87"/>
  <c r="CA106" i="87"/>
  <c r="R151" i="87"/>
  <c r="BR151" i="87"/>
  <c r="B106" i="87"/>
  <c r="G151" i="87"/>
  <c r="CJ151" i="87"/>
  <c r="BF151" i="87"/>
  <c r="K151" i="87"/>
  <c r="CQ158" i="87"/>
  <c r="CR106" i="87"/>
  <c r="AH158" i="87"/>
  <c r="AI106" i="87"/>
  <c r="DF151" i="87"/>
  <c r="AD158" i="87"/>
  <c r="AE106" i="87"/>
  <c r="X158" i="87"/>
  <c r="Y106" i="87"/>
  <c r="AW158" i="87"/>
  <c r="AX106" i="87"/>
  <c r="CH151" i="87"/>
  <c r="AF158" i="87"/>
  <c r="AG106" i="87"/>
  <c r="BY151" i="87"/>
  <c r="DF158" i="87"/>
  <c r="DG106" i="87"/>
  <c r="Z151" i="87"/>
  <c r="CF158" i="87"/>
  <c r="CG106" i="87"/>
  <c r="CD151" i="87"/>
  <c r="CB151" i="87"/>
  <c r="CS158" i="87"/>
  <c r="CT106" i="87"/>
  <c r="DA158" i="87"/>
  <c r="DB106" i="87"/>
  <c r="AP151" i="87"/>
  <c r="AH151" i="87"/>
  <c r="AV151" i="87"/>
  <c r="BM151" i="87"/>
  <c r="BB151" i="87"/>
  <c r="CX158" i="87"/>
  <c r="CY106" i="87"/>
  <c r="BL151" i="87"/>
  <c r="AY158" i="87"/>
  <c r="AZ106" i="87"/>
  <c r="BA151" i="87"/>
  <c r="BW158" i="87"/>
  <c r="BX106" i="87"/>
  <c r="AX158" i="87"/>
  <c r="AY106" i="87"/>
  <c r="DG158" i="87"/>
  <c r="DH106" i="87"/>
  <c r="BE151" i="87"/>
  <c r="DC151" i="87"/>
  <c r="AL151" i="87"/>
  <c r="BT158" i="87"/>
  <c r="BU106" i="87"/>
  <c r="I151" i="87"/>
  <c r="DH158" i="87"/>
  <c r="DI106" i="87"/>
  <c r="DL151" i="87"/>
  <c r="CC151" i="87"/>
  <c r="AE158" i="87"/>
  <c r="AF106" i="87"/>
  <c r="CV151" i="87"/>
  <c r="BQ158" i="87"/>
  <c r="BR106" i="87"/>
  <c r="DD158" i="87"/>
  <c r="DE106" i="87"/>
  <c r="B102" i="106"/>
  <c r="B103" i="106"/>
  <c r="B151" i="87"/>
  <c r="F158" i="87"/>
  <c r="G106" i="87"/>
  <c r="AB151" i="87"/>
  <c r="DA151" i="87"/>
  <c r="AS151" i="87"/>
  <c r="W158" i="87"/>
  <c r="X106" i="87"/>
  <c r="CR151" i="87"/>
  <c r="AB158" i="87"/>
  <c r="AC106" i="87"/>
  <c r="AI151" i="87"/>
  <c r="AE151" i="87"/>
  <c r="W151" i="87"/>
  <c r="AX151" i="87"/>
  <c r="Z158" i="87"/>
  <c r="AA106" i="87"/>
  <c r="CG158" i="87"/>
  <c r="CH106" i="87"/>
  <c r="AG151" i="87"/>
  <c r="CZ151" i="87"/>
  <c r="BX158" i="87"/>
  <c r="BY106" i="87"/>
  <c r="CL158" i="87"/>
  <c r="CM106" i="87"/>
  <c r="CG151" i="87"/>
  <c r="BQ151" i="87"/>
  <c r="CC158" i="87"/>
  <c r="CD106" i="87"/>
  <c r="CL151" i="87"/>
  <c r="DM151" i="87"/>
  <c r="BV158" i="87"/>
  <c r="BW106" i="87"/>
  <c r="BM158" i="87"/>
  <c r="BN106" i="87"/>
  <c r="BF158" i="87"/>
  <c r="BG106" i="87"/>
  <c r="CF151" i="87"/>
  <c r="M158" i="87"/>
  <c r="N106" i="87"/>
  <c r="DN151" i="87"/>
  <c r="CK158" i="87"/>
  <c r="CL106" i="87"/>
  <c r="BW151" i="87"/>
  <c r="DI151" i="87"/>
  <c r="DK158" i="87"/>
  <c r="DL106" i="87"/>
  <c r="CB158" i="87"/>
  <c r="CC106" i="87"/>
  <c r="AF151" i="87"/>
  <c r="BD151" i="87"/>
  <c r="CW158" i="87"/>
  <c r="CX106" i="87"/>
  <c r="BA158" i="87"/>
  <c r="BB106" i="87"/>
  <c r="CJ158" i="87"/>
  <c r="CK106" i="87"/>
  <c r="DE151" i="87"/>
  <c r="AA158" i="87"/>
  <c r="AB106" i="87"/>
  <c r="CZ158" i="87"/>
  <c r="DA106" i="87"/>
  <c r="CE158" i="87"/>
  <c r="CF106" i="87"/>
  <c r="X151" i="87"/>
  <c r="AC151" i="87"/>
  <c r="V158" i="87"/>
  <c r="W106" i="87"/>
  <c r="AA151" i="87"/>
  <c r="CY158" i="87"/>
  <c r="CZ106" i="87"/>
  <c r="CM151" i="87"/>
  <c r="CP158" i="87"/>
  <c r="CQ106" i="87"/>
  <c r="BP158" i="87"/>
  <c r="BQ106" i="87"/>
  <c r="B101" i="112" l="1"/>
  <c r="B101" i="100" l="1"/>
  <c r="CY54" i="87"/>
  <c r="CW54" i="87"/>
  <c r="CW154" i="87" s="1"/>
  <c r="CV54" i="87"/>
  <c r="CV154" i="87" s="1"/>
  <c r="CX54" i="87"/>
  <c r="CX154" i="87" s="1"/>
  <c r="E54" i="87"/>
  <c r="E154" i="87" s="1"/>
  <c r="D54" i="87"/>
  <c r="D154" i="87" s="1"/>
  <c r="G54" i="87"/>
  <c r="G154" i="87" s="1"/>
  <c r="F54" i="87"/>
  <c r="CU54" i="87"/>
  <c r="C54" i="87"/>
  <c r="DQ54" i="87"/>
  <c r="DP54" i="87"/>
  <c r="DP154" i="87" s="1"/>
  <c r="DO54" i="87"/>
  <c r="DO154" i="87" s="1"/>
  <c r="DN54" i="87"/>
  <c r="DN154" i="87" s="1"/>
  <c r="DM54" i="87"/>
  <c r="DM154" i="87" s="1"/>
  <c r="DL54" i="87"/>
  <c r="DL154" i="87" s="1"/>
  <c r="DK54" i="87"/>
  <c r="DJ54" i="87"/>
  <c r="DJ154" i="87" s="1"/>
  <c r="DI54" i="87"/>
  <c r="DI154" i="87" s="1"/>
  <c r="DH54" i="87"/>
  <c r="DH154" i="87" s="1"/>
  <c r="DG54" i="87"/>
  <c r="DF54" i="87"/>
  <c r="DE54" i="87"/>
  <c r="DD54" i="87"/>
  <c r="DD154" i="87" s="1"/>
  <c r="DC54" i="87"/>
  <c r="DB54" i="87"/>
  <c r="DA54" i="87"/>
  <c r="DA154" i="87" s="1"/>
  <c r="CZ54" i="87"/>
  <c r="CS54" i="87"/>
  <c r="CR54" i="87"/>
  <c r="CR154" i="87" s="1"/>
  <c r="CQ54" i="87"/>
  <c r="CQ154" i="87" s="1"/>
  <c r="CP54" i="87"/>
  <c r="CP154" i="87" s="1"/>
  <c r="CO54" i="87"/>
  <c r="CN54" i="87"/>
  <c r="CN154" i="87" s="1"/>
  <c r="CM54" i="87"/>
  <c r="CM154" i="87" s="1"/>
  <c r="CL54" i="87"/>
  <c r="CK54" i="87"/>
  <c r="CK154" i="87" s="1"/>
  <c r="CJ54" i="87"/>
  <c r="CJ154" i="87" s="1"/>
  <c r="CI54" i="87"/>
  <c r="CH54" i="87"/>
  <c r="CH154" i="87" s="1"/>
  <c r="CG54" i="87"/>
  <c r="CG154" i="87" s="1"/>
  <c r="CF54" i="87"/>
  <c r="CF154" i="87" s="1"/>
  <c r="CE54" i="87"/>
  <c r="CD54" i="87"/>
  <c r="CD154" i="87" s="1"/>
  <c r="CC54" i="87"/>
  <c r="CB54" i="87"/>
  <c r="CA54" i="87"/>
  <c r="CA154" i="87" s="1"/>
  <c r="BZ54" i="87"/>
  <c r="BY54" i="87"/>
  <c r="BY154" i="87" s="1"/>
  <c r="BX54" i="87"/>
  <c r="BW54" i="87"/>
  <c r="BW154" i="87" s="1"/>
  <c r="BV54" i="87"/>
  <c r="BV154" i="87" s="1"/>
  <c r="BU54" i="87"/>
  <c r="BT54" i="87"/>
  <c r="BS54" i="87"/>
  <c r="BS154" i="87" s="1"/>
  <c r="BR54" i="87"/>
  <c r="BQ54" i="87"/>
  <c r="BQ154" i="87" s="1"/>
  <c r="BP54" i="87"/>
  <c r="BO54" i="87"/>
  <c r="BN54" i="87"/>
  <c r="BN154" i="87" s="1"/>
  <c r="BM54" i="87"/>
  <c r="BL54" i="87"/>
  <c r="BL154" i="87" s="1"/>
  <c r="BK54" i="87"/>
  <c r="BJ54" i="87"/>
  <c r="BI54" i="87"/>
  <c r="BI154" i="87" s="1"/>
  <c r="BH54" i="87"/>
  <c r="BH154" i="87" s="1"/>
  <c r="BG54" i="87"/>
  <c r="BG154" i="87" s="1"/>
  <c r="BF54" i="87"/>
  <c r="BF154" i="87" s="1"/>
  <c r="BE54" i="87"/>
  <c r="BE154" i="87" s="1"/>
  <c r="BD54" i="87"/>
  <c r="BD154" i="87" s="1"/>
  <c r="BC54" i="87"/>
  <c r="BC154" i="87" s="1"/>
  <c r="BB54" i="87"/>
  <c r="BA54" i="87"/>
  <c r="BA154" i="87" s="1"/>
  <c r="AZ54" i="87"/>
  <c r="AZ154" i="87" s="1"/>
  <c r="AY54" i="87"/>
  <c r="AY154" i="87" s="1"/>
  <c r="AW54" i="87"/>
  <c r="AW154" i="87" s="1"/>
  <c r="AV54" i="87"/>
  <c r="AV154" i="87" s="1"/>
  <c r="AU54" i="87"/>
  <c r="AT54" i="87"/>
  <c r="AT154" i="87" s="1"/>
  <c r="AS54" i="87"/>
  <c r="AR54" i="87"/>
  <c r="AR154" i="87" s="1"/>
  <c r="AQ54" i="87"/>
  <c r="AP54" i="87"/>
  <c r="AP154" i="87" s="1"/>
  <c r="AO54" i="87"/>
  <c r="AO154" i="87" s="1"/>
  <c r="AN54" i="87"/>
  <c r="AN154" i="87" s="1"/>
  <c r="AM54" i="87"/>
  <c r="AM154" i="87" s="1"/>
  <c r="AL54" i="87"/>
  <c r="AL154" i="87" s="1"/>
  <c r="AK54" i="87"/>
  <c r="AK154" i="87" s="1"/>
  <c r="AJ54" i="87"/>
  <c r="AJ154" i="87" s="1"/>
  <c r="AI54" i="87"/>
  <c r="AH54" i="87"/>
  <c r="AH154" i="87" s="1"/>
  <c r="AG54" i="87"/>
  <c r="AF54" i="87"/>
  <c r="AF154" i="87" s="1"/>
  <c r="AE54" i="87"/>
  <c r="AE154" i="87" s="1"/>
  <c r="AD54" i="87"/>
  <c r="AD154" i="87" s="1"/>
  <c r="AC54" i="87"/>
  <c r="AC154" i="87" s="1"/>
  <c r="AB54" i="87"/>
  <c r="AA54" i="87"/>
  <c r="AA154" i="87" s="1"/>
  <c r="Z54" i="87"/>
  <c r="Y54" i="87"/>
  <c r="Y154" i="87" s="1"/>
  <c r="X54" i="87"/>
  <c r="W54" i="87"/>
  <c r="V54" i="87"/>
  <c r="V154" i="87" s="1"/>
  <c r="U54" i="87"/>
  <c r="U154" i="87" s="1"/>
  <c r="T54" i="87"/>
  <c r="S54" i="87"/>
  <c r="S154" i="87" s="1"/>
  <c r="R54" i="87"/>
  <c r="Q54" i="87"/>
  <c r="P54" i="87"/>
  <c r="P154" i="87" s="1"/>
  <c r="O54" i="87"/>
  <c r="O154" i="87" s="1"/>
  <c r="N54" i="87"/>
  <c r="M54" i="87"/>
  <c r="M84" i="87" s="1"/>
  <c r="L54" i="87"/>
  <c r="K54" i="87"/>
  <c r="J54" i="87"/>
  <c r="J154" i="87" s="1"/>
  <c r="I54" i="87"/>
  <c r="I154" i="87" s="1"/>
  <c r="H54" i="87"/>
  <c r="H154" i="87" s="1"/>
  <c r="C154" i="87" l="1"/>
  <c r="T154" i="87"/>
  <c r="AG154" i="87"/>
  <c r="AQ154" i="87"/>
  <c r="DF154" i="87"/>
  <c r="X154" i="87"/>
  <c r="BK154" i="87"/>
  <c r="AU154" i="87"/>
  <c r="BM84" i="87"/>
  <c r="BM154" i="87"/>
  <c r="DB154" i="87"/>
  <c r="DK154" i="87"/>
  <c r="CY105" i="87"/>
  <c r="CY154" i="87"/>
  <c r="BB84" i="87"/>
  <c r="BB154" i="87"/>
  <c r="CS154" i="87"/>
  <c r="BT154" i="87"/>
  <c r="W84" i="87"/>
  <c r="W154" i="87"/>
  <c r="Z154" i="87"/>
  <c r="CB84" i="87"/>
  <c r="CB154" i="87"/>
  <c r="DC154" i="87"/>
  <c r="B21" i="97"/>
  <c r="Q154" i="87"/>
  <c r="AB105" i="87"/>
  <c r="AB154" i="87"/>
  <c r="BO105" i="87"/>
  <c r="BO154" i="87"/>
  <c r="CC154" i="87"/>
  <c r="CO154" i="87"/>
  <c r="BX154" i="87"/>
  <c r="BU84" i="87"/>
  <c r="BU154" i="87"/>
  <c r="AS154" i="87"/>
  <c r="DQ154" i="87"/>
  <c r="N154" i="87"/>
  <c r="BP154" i="87"/>
  <c r="DE154" i="87"/>
  <c r="BR154" i="87"/>
  <c r="F154" i="87"/>
  <c r="CI84" i="87"/>
  <c r="CI154" i="87"/>
  <c r="DG154" i="87"/>
  <c r="B17" i="97"/>
  <c r="M154" i="87"/>
  <c r="AI105" i="87"/>
  <c r="AI154" i="87"/>
  <c r="BJ154" i="87"/>
  <c r="BZ154" i="87"/>
  <c r="CL84" i="87"/>
  <c r="CL154" i="87"/>
  <c r="B15" i="97"/>
  <c r="K154" i="87"/>
  <c r="AI84" i="87"/>
  <c r="L105" i="87"/>
  <c r="L154" i="87"/>
  <c r="R154" i="87"/>
  <c r="CE154" i="87"/>
  <c r="CZ154" i="87"/>
  <c r="CU84" i="87"/>
  <c r="CU154" i="87"/>
  <c r="C84" i="87"/>
  <c r="Y84" i="87"/>
  <c r="AV105" i="87"/>
  <c r="AV84" i="87"/>
  <c r="CF84" i="87"/>
  <c r="H105" i="87"/>
  <c r="B14" i="97"/>
  <c r="BL105" i="87"/>
  <c r="BL84" i="87"/>
  <c r="DD105" i="87"/>
  <c r="DD84" i="87"/>
  <c r="AR105" i="87"/>
  <c r="AR84" i="87"/>
  <c r="BS105" i="87"/>
  <c r="BS84" i="87"/>
  <c r="CM84" i="87"/>
  <c r="X105" i="87"/>
  <c r="X84" i="87"/>
  <c r="B28" i="97"/>
  <c r="AT105" i="87"/>
  <c r="AT84" i="87"/>
  <c r="M105" i="87"/>
  <c r="DJ105" i="87"/>
  <c r="DJ84" i="87"/>
  <c r="E84" i="87"/>
  <c r="CH105" i="87"/>
  <c r="CH84" i="87"/>
  <c r="G84" i="87"/>
  <c r="CY84" i="87"/>
  <c r="BO84" i="87"/>
  <c r="P105" i="87"/>
  <c r="P84" i="87"/>
  <c r="B20" i="97"/>
  <c r="AD105" i="87"/>
  <c r="AD84" i="87"/>
  <c r="AJ105" i="87"/>
  <c r="AJ84" i="87"/>
  <c r="AN105" i="87"/>
  <c r="AN84" i="87"/>
  <c r="AM105" i="87"/>
  <c r="AM84" i="87"/>
  <c r="AS105" i="87"/>
  <c r="AS84" i="87"/>
  <c r="BF105" i="87"/>
  <c r="BF84" i="87"/>
  <c r="CK105" i="87"/>
  <c r="CK84" i="87"/>
  <c r="Q105" i="87"/>
  <c r="Q84" i="87"/>
  <c r="O105" i="87"/>
  <c r="O84" i="87"/>
  <c r="B19" i="97"/>
  <c r="I105" i="87"/>
  <c r="B13" i="97"/>
  <c r="I84" i="87"/>
  <c r="V105" i="87"/>
  <c r="V84" i="87"/>
  <c r="B26" i="97"/>
  <c r="CN105" i="87"/>
  <c r="CN84" i="87"/>
  <c r="AH105" i="87"/>
  <c r="AH84" i="87"/>
  <c r="Z105" i="87"/>
  <c r="Z84" i="87"/>
  <c r="AZ105" i="87"/>
  <c r="AZ84" i="87"/>
  <c r="CG105" i="87"/>
  <c r="CG84" i="87"/>
  <c r="K105" i="87"/>
  <c r="K84" i="87"/>
  <c r="AL84" i="87"/>
  <c r="AL105" i="87"/>
  <c r="AE105" i="87"/>
  <c r="AE84" i="87"/>
  <c r="BD105" i="87"/>
  <c r="BD84" i="87"/>
  <c r="R105" i="87"/>
  <c r="B22" i="97"/>
  <c r="BQ105" i="87"/>
  <c r="BQ84" i="87"/>
  <c r="BY105" i="87"/>
  <c r="BY84" i="87"/>
  <c r="U105" i="87"/>
  <c r="U84" i="87"/>
  <c r="B25" i="97"/>
  <c r="AU105" i="87"/>
  <c r="AU84" i="87"/>
  <c r="BZ105" i="87"/>
  <c r="BZ84" i="87"/>
  <c r="DL105" i="87"/>
  <c r="DL84" i="87"/>
  <c r="T105" i="87"/>
  <c r="B24" i="97"/>
  <c r="T84" i="87"/>
  <c r="W105" i="87"/>
  <c r="B27" i="97"/>
  <c r="AF105" i="87"/>
  <c r="AF84" i="87"/>
  <c r="N84" i="87"/>
  <c r="N105" i="87"/>
  <c r="B18" i="97"/>
  <c r="S105" i="87"/>
  <c r="S84" i="87"/>
  <c r="B23" i="97"/>
  <c r="AP105" i="87"/>
  <c r="AP84" i="87"/>
  <c r="BK105" i="87"/>
  <c r="BK84" i="87"/>
  <c r="BN105" i="87"/>
  <c r="BN84" i="87"/>
  <c r="L84" i="87"/>
  <c r="J105" i="87"/>
  <c r="CL105" i="87"/>
  <c r="DB105" i="87"/>
  <c r="DB84" i="87"/>
  <c r="AA105" i="87"/>
  <c r="AA84" i="87"/>
  <c r="AC105" i="87"/>
  <c r="AC84" i="87"/>
  <c r="AQ105" i="87"/>
  <c r="AQ84" i="87"/>
  <c r="BB105" i="87"/>
  <c r="CO105" i="87"/>
  <c r="CO84" i="87"/>
  <c r="BE105" i="87"/>
  <c r="BE84" i="87"/>
  <c r="BT105" i="87"/>
  <c r="BT84" i="87"/>
  <c r="BV105" i="87"/>
  <c r="BV84" i="87"/>
  <c r="BW105" i="87"/>
  <c r="BW84" i="87"/>
  <c r="R84" i="87"/>
  <c r="B12" i="97"/>
  <c r="J84" i="87"/>
  <c r="H84" i="87"/>
  <c r="B16" i="97"/>
  <c r="BA105" i="87"/>
  <c r="BA84" i="87"/>
  <c r="AK105" i="87"/>
  <c r="AK84" i="87"/>
  <c r="BR105" i="87"/>
  <c r="BR84" i="87"/>
  <c r="CR105" i="87"/>
  <c r="CR84" i="87"/>
  <c r="DI105" i="87"/>
  <c r="DI84" i="87"/>
  <c r="BX105" i="87"/>
  <c r="BX84" i="87"/>
  <c r="CQ105" i="87"/>
  <c r="CQ84" i="87"/>
  <c r="DF105" i="87"/>
  <c r="DF84" i="87"/>
  <c r="AG105" i="87"/>
  <c r="AG84" i="87"/>
  <c r="BH105" i="87"/>
  <c r="CD105" i="87"/>
  <c r="CD84" i="87"/>
  <c r="Y105" i="87"/>
  <c r="AB84" i="87"/>
  <c r="AO105" i="87"/>
  <c r="AO84" i="87"/>
  <c r="AY105" i="87"/>
  <c r="AY84" i="87"/>
  <c r="DP105" i="87"/>
  <c r="DP84" i="87"/>
  <c r="B29" i="97"/>
  <c r="AW105" i="87"/>
  <c r="AX54" i="87"/>
  <c r="AX154" i="87" s="1"/>
  <c r="AW84" i="87"/>
  <c r="BC105" i="87"/>
  <c r="BC84" i="87"/>
  <c r="BJ105" i="87"/>
  <c r="BJ84" i="87"/>
  <c r="BH84" i="87"/>
  <c r="CW105" i="87"/>
  <c r="CW84" i="87"/>
  <c r="BI105" i="87"/>
  <c r="BI84" i="87"/>
  <c r="DO105" i="87"/>
  <c r="DO84" i="87"/>
  <c r="BG105" i="87"/>
  <c r="BG84" i="87"/>
  <c r="CA105" i="87"/>
  <c r="CA84" i="87"/>
  <c r="CB105" i="87"/>
  <c r="CS105" i="87"/>
  <c r="CS84" i="87"/>
  <c r="BM105" i="87"/>
  <c r="CC105" i="87"/>
  <c r="CC84" i="87"/>
  <c r="CJ105" i="87"/>
  <c r="CJ84" i="87"/>
  <c r="CP105" i="87"/>
  <c r="CP84" i="87"/>
  <c r="DH105" i="87"/>
  <c r="DH84" i="87"/>
  <c r="DK105" i="87"/>
  <c r="DK84" i="87"/>
  <c r="BP105" i="87"/>
  <c r="BP84" i="87"/>
  <c r="DC105" i="87"/>
  <c r="DC84" i="87"/>
  <c r="BU105" i="87"/>
  <c r="CF105" i="87"/>
  <c r="DN105" i="87"/>
  <c r="DN84" i="87"/>
  <c r="CI105" i="87"/>
  <c r="CM105" i="87"/>
  <c r="DE105" i="87"/>
  <c r="DE84" i="87"/>
  <c r="DG105" i="87"/>
  <c r="DG84" i="87"/>
  <c r="DA105" i="87"/>
  <c r="DA84" i="87"/>
  <c r="D105" i="87"/>
  <c r="D84" i="87"/>
  <c r="B8" i="97"/>
  <c r="CE105" i="87"/>
  <c r="CE84" i="87"/>
  <c r="DQ105" i="87"/>
  <c r="DQ84" i="87"/>
  <c r="CU105" i="87"/>
  <c r="C105" i="87"/>
  <c r="B7" i="97"/>
  <c r="CZ105" i="87"/>
  <c r="CZ84" i="87"/>
  <c r="DM105" i="87"/>
  <c r="DM84" i="87"/>
  <c r="F105" i="87"/>
  <c r="B10" i="97"/>
  <c r="F84" i="87"/>
  <c r="CV105" i="87"/>
  <c r="CV84" i="87"/>
  <c r="CX105" i="87"/>
  <c r="CX84" i="87"/>
  <c r="G105" i="87"/>
  <c r="B11" i="97"/>
  <c r="B9" i="97"/>
  <c r="E105" i="87"/>
  <c r="CT54" i="87"/>
  <c r="CT154" i="87" s="1"/>
  <c r="F4" i="88" l="1"/>
  <c r="G4" i="88"/>
  <c r="F57" i="87"/>
  <c r="F122" i="87" s="1"/>
  <c r="H57" i="87"/>
  <c r="H122" i="87" s="1"/>
  <c r="N57" i="87"/>
  <c r="N122" i="87" s="1"/>
  <c r="D57" i="87"/>
  <c r="D122" i="87" s="1"/>
  <c r="V57" i="87"/>
  <c r="V122" i="87" s="1"/>
  <c r="R57" i="87"/>
  <c r="R122" i="87" s="1"/>
  <c r="O57" i="87"/>
  <c r="O122" i="87" s="1"/>
  <c r="Y57" i="87"/>
  <c r="Y122" i="87" s="1"/>
  <c r="S57" i="87"/>
  <c r="S122" i="87" s="1"/>
  <c r="E57" i="87"/>
  <c r="E122" i="87" s="1"/>
  <c r="G57" i="87"/>
  <c r="G122" i="87" s="1"/>
  <c r="P57" i="87"/>
  <c r="P122" i="87" s="1"/>
  <c r="Q57" i="87"/>
  <c r="Q122" i="87" s="1"/>
  <c r="I57" i="87"/>
  <c r="I122" i="87" s="1"/>
  <c r="X57" i="87"/>
  <c r="X122" i="87" s="1"/>
  <c r="J57" i="87"/>
  <c r="J122" i="87" s="1"/>
  <c r="M57" i="87"/>
  <c r="M122" i="87" s="1"/>
  <c r="W57" i="87"/>
  <c r="W122" i="87" s="1"/>
  <c r="K57" i="87"/>
  <c r="K122" i="87" s="1"/>
  <c r="U57" i="87"/>
  <c r="U122" i="87" s="1"/>
  <c r="L57" i="87"/>
  <c r="L122" i="87" s="1"/>
  <c r="T57" i="87"/>
  <c r="T122" i="87" s="1"/>
  <c r="B58" i="87"/>
  <c r="CT84" i="87"/>
  <c r="CT105" i="87"/>
  <c r="AX84" i="87"/>
  <c r="AX105" i="87"/>
  <c r="C57" i="87"/>
  <c r="F7" i="97"/>
  <c r="C8" i="97" l="1"/>
  <c r="C122" i="87"/>
  <c r="C162" i="87"/>
  <c r="D8" i="97" l="1"/>
  <c r="E8" i="97" s="1"/>
  <c r="D56" i="100"/>
  <c r="D58" i="100" s="1"/>
  <c r="D43" i="87"/>
  <c r="C160" i="87"/>
  <c r="D109" i="87" l="1"/>
  <c r="D41" i="87"/>
  <c r="D125" i="87"/>
  <c r="D61" i="100"/>
  <c r="D95" i="115"/>
  <c r="D61" i="87"/>
  <c r="F8" i="97"/>
  <c r="D63" i="100" l="1"/>
  <c r="D62" i="100"/>
  <c r="C9" i="97"/>
  <c r="D123" i="87"/>
  <c r="D162" i="87"/>
  <c r="D124" i="87"/>
  <c r="D60" i="100" l="1"/>
  <c r="D65" i="100" s="1"/>
  <c r="D97" i="100" s="1"/>
  <c r="D98" i="100" s="1"/>
  <c r="D100" i="100" s="1"/>
  <c r="E56" i="100"/>
  <c r="E58" i="100" s="1"/>
  <c r="E43" i="87"/>
  <c r="D9" i="97"/>
  <c r="E9" i="97" s="1"/>
  <c r="D160" i="87"/>
  <c r="E95" i="115" l="1"/>
  <c r="E61" i="87"/>
  <c r="F9" i="97"/>
  <c r="E41" i="87"/>
  <c r="E109" i="87"/>
  <c r="E125" i="87"/>
  <c r="E61" i="100"/>
  <c r="E62" i="100" l="1"/>
  <c r="E63" i="100"/>
  <c r="C10" i="97"/>
  <c r="E123" i="87"/>
  <c r="E162" i="87"/>
  <c r="E124" i="87"/>
  <c r="E60" i="100" l="1"/>
  <c r="E65" i="100" s="1"/>
  <c r="E97" i="100" s="1"/>
  <c r="E98" i="100" s="1"/>
  <c r="E100" i="100" s="1"/>
  <c r="D10" i="97"/>
  <c r="E10" i="97" s="1"/>
  <c r="F43" i="87"/>
  <c r="F56" i="100"/>
  <c r="F58" i="100" s="1"/>
  <c r="E160" i="87"/>
  <c r="F61" i="100" l="1"/>
  <c r="F109" i="87"/>
  <c r="F125" i="87"/>
  <c r="F41" i="87"/>
  <c r="F95" i="115"/>
  <c r="F61" i="87"/>
  <c r="F10" i="97"/>
  <c r="F63" i="100" l="1"/>
  <c r="F62" i="100"/>
  <c r="C11" i="97"/>
  <c r="F123" i="87"/>
  <c r="F162" i="87"/>
  <c r="F124" i="87"/>
  <c r="F60" i="100" l="1"/>
  <c r="F65" i="100" s="1"/>
  <c r="F97" i="100" s="1"/>
  <c r="F98" i="100" s="1"/>
  <c r="F100" i="100" s="1"/>
  <c r="D11" i="97"/>
  <c r="E11" i="97" s="1"/>
  <c r="G56" i="100"/>
  <c r="G58" i="100" s="1"/>
  <c r="G43" i="87"/>
  <c r="F160" i="87"/>
  <c r="G41" i="87" l="1"/>
  <c r="G125" i="87"/>
  <c r="G109" i="87"/>
  <c r="G61" i="100"/>
  <c r="G61" i="87"/>
  <c r="G95" i="115"/>
  <c r="F11" i="97"/>
  <c r="G62" i="100" l="1"/>
  <c r="G63" i="100"/>
  <c r="G124" i="87"/>
  <c r="G123" i="87"/>
  <c r="G162" i="87"/>
  <c r="C12" i="97"/>
  <c r="G60" i="100" l="1"/>
  <c r="G65" i="100" s="1"/>
  <c r="G97" i="100" s="1"/>
  <c r="G98" i="100" s="1"/>
  <c r="G100" i="100" s="1"/>
  <c r="G160" i="87"/>
  <c r="D12" i="97"/>
  <c r="E12" i="97" s="1"/>
  <c r="H56" i="100"/>
  <c r="H58" i="100" s="1"/>
  <c r="H43" i="87"/>
  <c r="H41" i="87" l="1"/>
  <c r="H125" i="87"/>
  <c r="H109" i="87"/>
  <c r="H61" i="100"/>
  <c r="H95" i="115"/>
  <c r="H61" i="87"/>
  <c r="F12" i="97"/>
  <c r="H62" i="100" l="1"/>
  <c r="H63" i="100"/>
  <c r="H124" i="87"/>
  <c r="H123" i="87"/>
  <c r="H162" i="87"/>
  <c r="C13" i="97"/>
  <c r="H60" i="100" l="1"/>
  <c r="H65" i="100" s="1"/>
  <c r="H97" i="100" s="1"/>
  <c r="H98" i="100" s="1"/>
  <c r="H100" i="100" s="1"/>
  <c r="D8" i="127"/>
  <c r="H160" i="87"/>
  <c r="D13" i="97"/>
  <c r="E13" i="97" s="1"/>
  <c r="I43" i="87"/>
  <c r="I56" i="100"/>
  <c r="I58" i="100" s="1"/>
  <c r="C40" i="87" l="1"/>
  <c r="C155" i="87" s="1"/>
  <c r="C153" i="87" s="1"/>
  <c r="I61" i="100"/>
  <c r="I95" i="115"/>
  <c r="I61" i="87"/>
  <c r="F13" i="97"/>
  <c r="I41" i="87"/>
  <c r="I109" i="87"/>
  <c r="I125" i="87"/>
  <c r="BQ8" i="127" l="1"/>
  <c r="C152" i="87"/>
  <c r="I123" i="87"/>
  <c r="I162" i="87"/>
  <c r="I62" i="100"/>
  <c r="I63" i="100"/>
  <c r="I124" i="87"/>
  <c r="C14" i="97"/>
  <c r="CF8" i="127"/>
  <c r="CX8" i="127"/>
  <c r="BU8" i="127"/>
  <c r="AX8" i="127"/>
  <c r="AQ8" i="127"/>
  <c r="T8" i="127"/>
  <c r="BZ8" i="127"/>
  <c r="AH8" i="127"/>
  <c r="V8" i="127"/>
  <c r="BC8" i="127"/>
  <c r="CE8" i="127"/>
  <c r="BE8" i="127"/>
  <c r="CJ8" i="127"/>
  <c r="AJ8" i="127"/>
  <c r="BK8" i="127"/>
  <c r="AV8" i="127"/>
  <c r="CM8" i="127"/>
  <c r="AP8" i="127"/>
  <c r="BF8" i="127"/>
  <c r="BV8" i="127"/>
  <c r="BT8" i="127"/>
  <c r="DJ8" i="127"/>
  <c r="BD8" i="127"/>
  <c r="DE8" i="127"/>
  <c r="DP8" i="127"/>
  <c r="CT8" i="127"/>
  <c r="BA8" i="127"/>
  <c r="BH8" i="127"/>
  <c r="J8" i="127"/>
  <c r="CC8" i="127"/>
  <c r="DA8" i="127"/>
  <c r="N8" i="127"/>
  <c r="F8" i="127"/>
  <c r="CU8" i="127"/>
  <c r="AT8" i="127"/>
  <c r="BI8" i="127"/>
  <c r="AC8" i="127"/>
  <c r="DR8" i="127"/>
  <c r="CH8" i="127"/>
  <c r="AU8" i="127"/>
  <c r="L8" i="127"/>
  <c r="X8" i="127"/>
  <c r="BX8" i="127"/>
  <c r="CO8" i="127"/>
  <c r="Q8" i="127"/>
  <c r="DG8" i="127"/>
  <c r="DO8" i="127"/>
  <c r="Y8" i="127"/>
  <c r="DF8" i="127"/>
  <c r="AG8" i="127"/>
  <c r="R8" i="127"/>
  <c r="CI8" i="127"/>
  <c r="DC8" i="127"/>
  <c r="AY8" i="127"/>
  <c r="AK8" i="127"/>
  <c r="BB8" i="127"/>
  <c r="AS8" i="127"/>
  <c r="AZ8" i="127"/>
  <c r="K8" i="127"/>
  <c r="BL8" i="127"/>
  <c r="E8" i="127"/>
  <c r="DL8" i="127"/>
  <c r="BO8" i="127"/>
  <c r="BW8" i="127"/>
  <c r="AE8" i="127"/>
  <c r="CZ8" i="127"/>
  <c r="CK8" i="127"/>
  <c r="S8" i="127"/>
  <c r="BY8" i="127"/>
  <c r="DB8" i="127"/>
  <c r="AR8" i="127"/>
  <c r="AF8" i="127"/>
  <c r="BN8" i="127"/>
  <c r="CA8" i="127"/>
  <c r="CG8" i="127"/>
  <c r="BS8" i="127"/>
  <c r="AM8" i="127"/>
  <c r="G8" i="127"/>
  <c r="Z8" i="127"/>
  <c r="CY8" i="127"/>
  <c r="I8" i="127"/>
  <c r="AN8" i="127"/>
  <c r="DI8" i="127"/>
  <c r="DQ8" i="127"/>
  <c r="DK8" i="127"/>
  <c r="BG8" i="127"/>
  <c r="AD8" i="127"/>
  <c r="AL8" i="127"/>
  <c r="AA8" i="127"/>
  <c r="CN8" i="127"/>
  <c r="CP8" i="127"/>
  <c r="H8" i="127"/>
  <c r="W8" i="127"/>
  <c r="O8" i="127"/>
  <c r="CL8" i="127"/>
  <c r="P8" i="127"/>
  <c r="U8" i="127"/>
  <c r="BP8" i="127"/>
  <c r="CW8" i="127"/>
  <c r="AO8" i="127"/>
  <c r="DH8" i="127"/>
  <c r="DD8" i="127"/>
  <c r="CS8" i="127"/>
  <c r="DN8" i="127"/>
  <c r="CR8" i="127"/>
  <c r="BM8" i="127"/>
  <c r="AI8" i="127"/>
  <c r="CB8" i="127"/>
  <c r="CV8" i="127"/>
  <c r="AW8" i="127"/>
  <c r="BJ8" i="127"/>
  <c r="M8" i="127"/>
  <c r="CQ8" i="127"/>
  <c r="DM8" i="127"/>
  <c r="BR8" i="127"/>
  <c r="CD8" i="127"/>
  <c r="AB8" i="127"/>
  <c r="AA40" i="87" l="1"/>
  <c r="AA155" i="87" s="1"/>
  <c r="Z40" i="87"/>
  <c r="Z155" i="87" s="1"/>
  <c r="AF40" i="87"/>
  <c r="AF155" i="87" s="1"/>
  <c r="M40" i="87"/>
  <c r="M155" i="87" s="1"/>
  <c r="BB40" i="87"/>
  <c r="BB155" i="87" s="1"/>
  <c r="AK40" i="87"/>
  <c r="AK155" i="87" s="1"/>
  <c r="AY40" i="87"/>
  <c r="AY155" i="87" s="1"/>
  <c r="AW40" i="87"/>
  <c r="AW155" i="87" s="1"/>
  <c r="G40" i="87"/>
  <c r="G155" i="87" s="1"/>
  <c r="BR40" i="87"/>
  <c r="BR155" i="87" s="1"/>
  <c r="BE40" i="87"/>
  <c r="BE155" i="87" s="1"/>
  <c r="BI40" i="87"/>
  <c r="BI155" i="87" s="1"/>
  <c r="R40" i="87"/>
  <c r="R155" i="87" s="1"/>
  <c r="I40" i="87"/>
  <c r="I155" i="87" s="1"/>
  <c r="O40" i="87"/>
  <c r="O155" i="87" s="1"/>
  <c r="Y40" i="87"/>
  <c r="Y155" i="87" s="1"/>
  <c r="BC40" i="87"/>
  <c r="BC155" i="87" s="1"/>
  <c r="N40" i="87"/>
  <c r="N155" i="87" s="1"/>
  <c r="P40" i="87"/>
  <c r="P155" i="87" s="1"/>
  <c r="BG40" i="87"/>
  <c r="BG155" i="87" s="1"/>
  <c r="AP40" i="87"/>
  <c r="AP155" i="87" s="1"/>
  <c r="BP40" i="87"/>
  <c r="BP155" i="87" s="1"/>
  <c r="BQ40" i="87"/>
  <c r="BQ155" i="87" s="1"/>
  <c r="CA40" i="87"/>
  <c r="CA155" i="87" s="1"/>
  <c r="AE40" i="87"/>
  <c r="AE155" i="87" s="1"/>
  <c r="AM40" i="87"/>
  <c r="AM155" i="87" s="1"/>
  <c r="U40" i="87"/>
  <c r="U155" i="87" s="1"/>
  <c r="BJ40" i="87"/>
  <c r="BJ155" i="87" s="1"/>
  <c r="AS40" i="87"/>
  <c r="AS155" i="87" s="1"/>
  <c r="S40" i="87"/>
  <c r="S155" i="87" s="1"/>
  <c r="AX40" i="87"/>
  <c r="AX155" i="87" s="1"/>
  <c r="AH40" i="87"/>
  <c r="AH155" i="87" s="1"/>
  <c r="F40" i="87"/>
  <c r="F155" i="87" s="1"/>
  <c r="AQ40" i="87"/>
  <c r="AQ155" i="87" s="1"/>
  <c r="AD40" i="87"/>
  <c r="AD155" i="87" s="1"/>
  <c r="BL40" i="87"/>
  <c r="BL155" i="87" s="1"/>
  <c r="J40" i="87"/>
  <c r="J155" i="87" s="1"/>
  <c r="L40" i="87"/>
  <c r="L155" i="87" s="1"/>
  <c r="BX40" i="87"/>
  <c r="BX155" i="87" s="1"/>
  <c r="AB40" i="87"/>
  <c r="AB155" i="87" s="1"/>
  <c r="T40" i="87"/>
  <c r="T155" i="87" s="1"/>
  <c r="BH40" i="87"/>
  <c r="BH155" i="87" s="1"/>
  <c r="AU40" i="87"/>
  <c r="AU155" i="87" s="1"/>
  <c r="H40" i="87"/>
  <c r="H155" i="87" s="1"/>
  <c r="AT40" i="87"/>
  <c r="AT155" i="87" s="1"/>
  <c r="AG40" i="87"/>
  <c r="AG155" i="87" s="1"/>
  <c r="X40" i="87"/>
  <c r="X155" i="87" s="1"/>
  <c r="BA40" i="87"/>
  <c r="BA155" i="87" s="1"/>
  <c r="AO40" i="87"/>
  <c r="AO155" i="87" s="1"/>
  <c r="D40" i="87"/>
  <c r="D155" i="87" s="1"/>
  <c r="D153" i="87" s="1"/>
  <c r="AN40" i="87"/>
  <c r="AN155" i="87" s="1"/>
  <c r="BV40" i="87"/>
  <c r="BV155" i="87" s="1"/>
  <c r="Q40" i="87"/>
  <c r="Q155" i="87" s="1"/>
  <c r="BW40" i="87"/>
  <c r="BW155" i="87" s="1"/>
  <c r="E40" i="87"/>
  <c r="E155" i="87" s="1"/>
  <c r="AZ40" i="87"/>
  <c r="AZ155" i="87" s="1"/>
  <c r="BS40" i="87"/>
  <c r="BS155" i="87" s="1"/>
  <c r="BD40" i="87"/>
  <c r="BD155" i="87" s="1"/>
  <c r="BO40" i="87"/>
  <c r="BO155" i="87" s="1"/>
  <c r="AC40" i="87"/>
  <c r="AC155" i="87" s="1"/>
  <c r="K40" i="87"/>
  <c r="K155" i="87" s="1"/>
  <c r="AR40" i="87"/>
  <c r="AR155" i="87" s="1"/>
  <c r="BF40" i="87"/>
  <c r="BF155" i="87" s="1"/>
  <c r="BY40" i="87"/>
  <c r="BY155" i="87" s="1"/>
  <c r="AV40" i="87"/>
  <c r="AV155" i="87" s="1"/>
  <c r="BZ40" i="87"/>
  <c r="BZ155" i="87" s="1"/>
  <c r="AI40" i="87"/>
  <c r="AI155" i="87" s="1"/>
  <c r="BM40" i="87"/>
  <c r="BM155" i="87" s="1"/>
  <c r="AJ40" i="87"/>
  <c r="AJ155" i="87" s="1"/>
  <c r="BT40" i="87"/>
  <c r="BT155" i="87" s="1"/>
  <c r="V40" i="87"/>
  <c r="V155" i="87" s="1"/>
  <c r="BK40" i="87"/>
  <c r="BK155" i="87" s="1"/>
  <c r="AL40" i="87"/>
  <c r="AL155" i="87" s="1"/>
  <c r="BN40" i="87"/>
  <c r="BN155" i="87" s="1"/>
  <c r="W40" i="87"/>
  <c r="W155" i="87" s="1"/>
  <c r="BU40" i="87"/>
  <c r="BU155" i="87" s="1"/>
  <c r="I160" i="87"/>
  <c r="I60" i="100"/>
  <c r="I65" i="100" s="1"/>
  <c r="I97" i="100" s="1"/>
  <c r="I98" i="100" s="1"/>
  <c r="J43" i="87"/>
  <c r="J56" i="100"/>
  <c r="J58" i="100" s="1"/>
  <c r="D14" i="97"/>
  <c r="E14" i="97" s="1"/>
  <c r="CB40" i="87" l="1"/>
  <c r="CB155" i="87" s="1"/>
  <c r="E153" i="87"/>
  <c r="D152" i="87"/>
  <c r="J61" i="100"/>
  <c r="J41" i="87"/>
  <c r="J125" i="87"/>
  <c r="J109" i="87"/>
  <c r="I100" i="100"/>
  <c r="J95" i="115"/>
  <c r="J61" i="87"/>
  <c r="F14" i="97"/>
  <c r="DH40" i="87" l="1"/>
  <c r="DH155" i="87" s="1"/>
  <c r="CL40" i="87"/>
  <c r="CL155" i="87" s="1"/>
  <c r="CP40" i="87"/>
  <c r="CP155" i="87" s="1"/>
  <c r="DL40" i="87"/>
  <c r="DL155" i="87" s="1"/>
  <c r="CY40" i="87"/>
  <c r="CY155" i="87" s="1"/>
  <c r="DN40" i="87"/>
  <c r="DN155" i="87" s="1"/>
  <c r="CK40" i="87"/>
  <c r="CK155" i="87" s="1"/>
  <c r="DB40" i="87"/>
  <c r="DB155" i="87" s="1"/>
  <c r="CI40" i="87"/>
  <c r="CI155" i="87" s="1"/>
  <c r="DC40" i="87"/>
  <c r="DC155" i="87" s="1"/>
  <c r="CS40" i="87"/>
  <c r="CS155" i="87" s="1"/>
  <c r="CO40" i="87"/>
  <c r="CO155" i="87" s="1"/>
  <c r="CV40" i="87"/>
  <c r="CV155" i="87" s="1"/>
  <c r="CW40" i="87"/>
  <c r="CW155" i="87" s="1"/>
  <c r="DD40" i="87"/>
  <c r="DD155" i="87" s="1"/>
  <c r="CC40" i="87"/>
  <c r="CC155" i="87" s="1"/>
  <c r="CE40" i="87"/>
  <c r="CE155" i="87" s="1"/>
  <c r="DO40" i="87"/>
  <c r="DO155" i="87" s="1"/>
  <c r="CQ40" i="87"/>
  <c r="CQ155" i="87" s="1"/>
  <c r="CN40" i="87"/>
  <c r="CN155" i="87" s="1"/>
  <c r="CJ40" i="87"/>
  <c r="CJ155" i="87" s="1"/>
  <c r="CF40" i="87"/>
  <c r="CF155" i="87" s="1"/>
  <c r="DA40" i="87"/>
  <c r="DA155" i="87" s="1"/>
  <c r="DK40" i="87"/>
  <c r="DK155" i="87" s="1"/>
  <c r="DI40" i="87"/>
  <c r="DI155" i="87" s="1"/>
  <c r="DM40" i="87"/>
  <c r="DM155" i="87" s="1"/>
  <c r="DP40" i="87"/>
  <c r="DP155" i="87" s="1"/>
  <c r="DJ40" i="87"/>
  <c r="DJ155" i="87" s="1"/>
  <c r="DG40" i="87"/>
  <c r="DG155" i="87" s="1"/>
  <c r="DQ40" i="87"/>
  <c r="DQ155" i="87" s="1"/>
  <c r="CH40" i="87"/>
  <c r="CH155" i="87" s="1"/>
  <c r="CG40" i="87"/>
  <c r="CG155" i="87" s="1"/>
  <c r="CD40" i="87"/>
  <c r="CD155" i="87" s="1"/>
  <c r="CT40" i="87"/>
  <c r="CT155" i="87" s="1"/>
  <c r="DF40" i="87"/>
  <c r="DF155" i="87" s="1"/>
  <c r="CU40" i="87"/>
  <c r="CU155" i="87" s="1"/>
  <c r="CM40" i="87"/>
  <c r="CM155" i="87" s="1"/>
  <c r="CX40" i="87"/>
  <c r="CX155" i="87" s="1"/>
  <c r="CR40" i="87"/>
  <c r="CR155" i="87" s="1"/>
  <c r="DE40" i="87"/>
  <c r="DE155" i="87" s="1"/>
  <c r="CZ40" i="87"/>
  <c r="CZ155" i="87" s="1"/>
  <c r="F153" i="87"/>
  <c r="E152" i="87"/>
  <c r="J124" i="87"/>
  <c r="C15" i="97"/>
  <c r="J123" i="87"/>
  <c r="J162" i="87"/>
  <c r="J63" i="100"/>
  <c r="J62" i="100"/>
  <c r="J60" i="100" l="1"/>
  <c r="J65" i="100" s="1"/>
  <c r="J97" i="100" s="1"/>
  <c r="J98" i="100" s="1"/>
  <c r="J100" i="100" s="1"/>
  <c r="F152" i="87"/>
  <c r="G153" i="87"/>
  <c r="D15" i="97"/>
  <c r="E15" i="97" s="1"/>
  <c r="K56" i="100"/>
  <c r="K58" i="100" s="1"/>
  <c r="K43" i="87"/>
  <c r="J160" i="87"/>
  <c r="H153" i="87" l="1"/>
  <c r="G152" i="87"/>
  <c r="K61" i="100"/>
  <c r="K95" i="115"/>
  <c r="K61" i="87"/>
  <c r="F15" i="97"/>
  <c r="K41" i="87"/>
  <c r="K109" i="87"/>
  <c r="K125" i="87"/>
  <c r="I153" i="87" l="1"/>
  <c r="H152" i="87"/>
  <c r="K123" i="87"/>
  <c r="K162" i="87"/>
  <c r="K124" i="87"/>
  <c r="C16" i="97"/>
  <c r="K63" i="100"/>
  <c r="K62" i="100"/>
  <c r="K60" i="100" l="1"/>
  <c r="K65" i="100" s="1"/>
  <c r="K97" i="100" s="1"/>
  <c r="K98" i="100" s="1"/>
  <c r="K100" i="100" s="1"/>
  <c r="I152" i="87"/>
  <c r="J153" i="87"/>
  <c r="D16" i="97"/>
  <c r="E16" i="97" s="1"/>
  <c r="L56" i="100"/>
  <c r="L58" i="100" s="1"/>
  <c r="L43" i="87"/>
  <c r="K160" i="87"/>
  <c r="J152" i="87" l="1"/>
  <c r="K153" i="87"/>
  <c r="L41" i="87"/>
  <c r="L125" i="87"/>
  <c r="L109" i="87"/>
  <c r="L61" i="100"/>
  <c r="L61" i="87"/>
  <c r="L95" i="115"/>
  <c r="F16" i="97"/>
  <c r="L153" i="87" l="1"/>
  <c r="K152" i="87"/>
  <c r="L62" i="100"/>
  <c r="L63" i="100"/>
  <c r="C17" i="97"/>
  <c r="L123" i="87"/>
  <c r="L162" i="87"/>
  <c r="L124" i="87"/>
  <c r="L152" i="87" l="1"/>
  <c r="M153" i="87"/>
  <c r="D17" i="97"/>
  <c r="E17" i="97" s="1"/>
  <c r="M56" i="100"/>
  <c r="M58" i="100" s="1"/>
  <c r="M43" i="87"/>
  <c r="L60" i="100"/>
  <c r="L65" i="100" s="1"/>
  <c r="L97" i="100" s="1"/>
  <c r="L98" i="100" s="1"/>
  <c r="L160" i="87"/>
  <c r="N153" i="87" l="1"/>
  <c r="M152" i="87"/>
  <c r="M41" i="87"/>
  <c r="M109" i="87"/>
  <c r="M125" i="87"/>
  <c r="M61" i="100"/>
  <c r="M95" i="115"/>
  <c r="M61" i="87"/>
  <c r="F17" i="97"/>
  <c r="L100" i="100"/>
  <c r="O153" i="87" l="1"/>
  <c r="N152" i="87"/>
  <c r="C18" i="97"/>
  <c r="M123" i="87"/>
  <c r="M162" i="87"/>
  <c r="M124" i="87"/>
  <c r="M63" i="100"/>
  <c r="M62" i="100"/>
  <c r="P153" i="87" l="1"/>
  <c r="O152" i="87"/>
  <c r="M60" i="100"/>
  <c r="M65" i="100" s="1"/>
  <c r="M97" i="100" s="1"/>
  <c r="M98" i="100" s="1"/>
  <c r="M100" i="100" s="1"/>
  <c r="M160" i="87"/>
  <c r="N56" i="100"/>
  <c r="N58" i="100" s="1"/>
  <c r="N43" i="87"/>
  <c r="D18" i="97"/>
  <c r="E18" i="97" s="1"/>
  <c r="P152" i="87" l="1"/>
  <c r="Q153" i="87"/>
  <c r="N61" i="100"/>
  <c r="N95" i="115"/>
  <c r="N61" i="87"/>
  <c r="F18" i="97"/>
  <c r="N41" i="87"/>
  <c r="N125" i="87"/>
  <c r="N109" i="87"/>
  <c r="Q152" i="87" l="1"/>
  <c r="R153" i="87"/>
  <c r="N124" i="87"/>
  <c r="N63" i="100"/>
  <c r="N62" i="100"/>
  <c r="C19" i="97"/>
  <c r="N123" i="87"/>
  <c r="N162" i="87"/>
  <c r="R152" i="87" l="1"/>
  <c r="S153" i="87"/>
  <c r="N160" i="87"/>
  <c r="D19" i="97"/>
  <c r="E19" i="97" s="1"/>
  <c r="O43" i="87"/>
  <c r="O56" i="100"/>
  <c r="O58" i="100" s="1"/>
  <c r="N60" i="100"/>
  <c r="N65" i="100" s="1"/>
  <c r="N97" i="100" s="1"/>
  <c r="N98" i="100" s="1"/>
  <c r="T153" i="87" l="1"/>
  <c r="S152" i="87"/>
  <c r="O41" i="87"/>
  <c r="O109" i="87"/>
  <c r="O125" i="87"/>
  <c r="N100" i="100"/>
  <c r="O61" i="100"/>
  <c r="O61" i="87"/>
  <c r="O95" i="115"/>
  <c r="F19" i="97"/>
  <c r="U153" i="87" l="1"/>
  <c r="T152" i="87"/>
  <c r="C20" i="97"/>
  <c r="O63" i="100"/>
  <c r="O62" i="100"/>
  <c r="O124" i="87"/>
  <c r="O123" i="87"/>
  <c r="O162" i="87"/>
  <c r="V153" i="87" l="1"/>
  <c r="U152" i="87"/>
  <c r="O60" i="100"/>
  <c r="O65" i="100" s="1"/>
  <c r="O97" i="100" s="1"/>
  <c r="O98" i="100" s="1"/>
  <c r="O100" i="100" s="1"/>
  <c r="O160" i="87"/>
  <c r="P43" i="87"/>
  <c r="P56" i="100"/>
  <c r="D20" i="97"/>
  <c r="E20" i="97" s="1"/>
  <c r="W153" i="87" l="1"/>
  <c r="V152" i="87"/>
  <c r="P95" i="115"/>
  <c r="P61" i="87"/>
  <c r="F20" i="97"/>
  <c r="P41" i="87"/>
  <c r="P109" i="87"/>
  <c r="P125" i="87"/>
  <c r="X153" i="87" l="1"/>
  <c r="W152" i="87"/>
  <c r="P124" i="87"/>
  <c r="C21" i="97"/>
  <c r="P123" i="87"/>
  <c r="P162" i="87"/>
  <c r="X152" i="87" l="1"/>
  <c r="Y153" i="87"/>
  <c r="Q56" i="100"/>
  <c r="Q43" i="87"/>
  <c r="D21" i="97"/>
  <c r="E21" i="97" s="1"/>
  <c r="P160" i="87"/>
  <c r="Y152" i="87" l="1"/>
  <c r="Z153" i="87"/>
  <c r="Q95" i="115"/>
  <c r="Q61" i="87"/>
  <c r="F21" i="97"/>
  <c r="Q125" i="87"/>
  <c r="Q41" i="87"/>
  <c r="Q109" i="87"/>
  <c r="AA153" i="87" l="1"/>
  <c r="Z152" i="87"/>
  <c r="C22" i="97"/>
  <c r="Q124" i="87"/>
  <c r="Q123" i="87"/>
  <c r="Q162" i="87"/>
  <c r="AB153" i="87" l="1"/>
  <c r="AA152" i="87"/>
  <c r="R56" i="100"/>
  <c r="R43" i="87"/>
  <c r="D22" i="97"/>
  <c r="E22" i="97" s="1"/>
  <c r="Q160" i="87"/>
  <c r="AB152" i="87" l="1"/>
  <c r="AC153" i="87"/>
  <c r="R95" i="115"/>
  <c r="R61" i="87"/>
  <c r="F22" i="97"/>
  <c r="R41" i="87"/>
  <c r="R109" i="87"/>
  <c r="R125" i="87"/>
  <c r="AC152" i="87" l="1"/>
  <c r="AD153" i="87"/>
  <c r="C23" i="97"/>
  <c r="R123" i="87"/>
  <c r="R162" i="87"/>
  <c r="R124" i="87"/>
  <c r="AD152" i="87" l="1"/>
  <c r="AE153" i="87"/>
  <c r="D23" i="97"/>
  <c r="E23" i="97" s="1"/>
  <c r="S56" i="100"/>
  <c r="S43" i="87"/>
  <c r="R160" i="87"/>
  <c r="AF153" i="87" l="1"/>
  <c r="AE152" i="87"/>
  <c r="S125" i="87"/>
  <c r="S109" i="87"/>
  <c r="S41" i="87"/>
  <c r="S95" i="115"/>
  <c r="S61" i="87"/>
  <c r="F23" i="97"/>
  <c r="AG153" i="87" l="1"/>
  <c r="AF152" i="87"/>
  <c r="C24" i="97"/>
  <c r="S124" i="87"/>
  <c r="S123" i="87"/>
  <c r="S162" i="87"/>
  <c r="AG152" i="87" l="1"/>
  <c r="AH153" i="87"/>
  <c r="T56" i="100"/>
  <c r="D24" i="97"/>
  <c r="E24" i="97" s="1"/>
  <c r="T43" i="87"/>
  <c r="S160" i="87"/>
  <c r="AI153" i="87" l="1"/>
  <c r="AH152" i="87"/>
  <c r="T61" i="87"/>
  <c r="T95" i="115"/>
  <c r="F24" i="97"/>
  <c r="T125" i="87"/>
  <c r="T41" i="87"/>
  <c r="T109" i="87"/>
  <c r="AI152" i="87" l="1"/>
  <c r="AJ153" i="87"/>
  <c r="T124" i="87"/>
  <c r="C25" i="97"/>
  <c r="T123" i="87"/>
  <c r="T162" i="87"/>
  <c r="AJ152" i="87" l="1"/>
  <c r="AK153" i="87"/>
  <c r="D25" i="97"/>
  <c r="E25" i="97" s="1"/>
  <c r="U56" i="100"/>
  <c r="U43" i="87"/>
  <c r="T160" i="87"/>
  <c r="AK152" i="87" l="1"/>
  <c r="AL153" i="87"/>
  <c r="U61" i="87"/>
  <c r="U95" i="115"/>
  <c r="F25" i="97"/>
  <c r="U41" i="87"/>
  <c r="U109" i="87"/>
  <c r="U125" i="87"/>
  <c r="AL152" i="87" l="1"/>
  <c r="AM153" i="87"/>
  <c r="U124" i="87"/>
  <c r="C26" i="97"/>
  <c r="U123" i="87"/>
  <c r="U162" i="87"/>
  <c r="AN153" i="87" l="1"/>
  <c r="AM152" i="87"/>
  <c r="V43" i="87"/>
  <c r="D26" i="97"/>
  <c r="E26" i="97" s="1"/>
  <c r="V56" i="100"/>
  <c r="U160" i="87"/>
  <c r="AO153" i="87" l="1"/>
  <c r="AN152" i="87"/>
  <c r="V95" i="115"/>
  <c r="V61" i="87"/>
  <c r="F26" i="97"/>
  <c r="V41" i="87"/>
  <c r="V125" i="87"/>
  <c r="V109" i="87"/>
  <c r="AO152" i="87" l="1"/>
  <c r="AP153" i="87"/>
  <c r="V124" i="87"/>
  <c r="C27" i="97"/>
  <c r="V123" i="87"/>
  <c r="V162" i="87"/>
  <c r="AQ153" i="87" l="1"/>
  <c r="AP152" i="87"/>
  <c r="W56" i="100"/>
  <c r="W43" i="87"/>
  <c r="D27" i="97"/>
  <c r="E27" i="97" s="1"/>
  <c r="V160" i="87"/>
  <c r="AQ152" i="87" l="1"/>
  <c r="AR153" i="87"/>
  <c r="W95" i="115"/>
  <c r="W61" i="87"/>
  <c r="F27" i="97"/>
  <c r="W109" i="87"/>
  <c r="W125" i="87"/>
  <c r="W41" i="87"/>
  <c r="AR152" i="87" l="1"/>
  <c r="AS153" i="87"/>
  <c r="C28" i="97"/>
  <c r="W123" i="87"/>
  <c r="W162" i="87"/>
  <c r="W124" i="87"/>
  <c r="AS152" i="87" l="1"/>
  <c r="AT153" i="87"/>
  <c r="W160" i="87"/>
  <c r="D28" i="97"/>
  <c r="E28" i="97" s="1"/>
  <c r="X56" i="100"/>
  <c r="X43" i="87"/>
  <c r="AT152" i="87" l="1"/>
  <c r="AU153" i="87"/>
  <c r="X41" i="87"/>
  <c r="X109" i="87"/>
  <c r="X125" i="87"/>
  <c r="X61" i="87"/>
  <c r="X95" i="115"/>
  <c r="F28" i="97"/>
  <c r="AV153" i="87" l="1"/>
  <c r="AU152" i="87"/>
  <c r="X124" i="87"/>
  <c r="C29" i="97"/>
  <c r="X123" i="87"/>
  <c r="X162" i="87"/>
  <c r="AV152" i="87" l="1"/>
  <c r="AW153" i="87"/>
  <c r="X160" i="87"/>
  <c r="D29" i="97"/>
  <c r="E29" i="97" s="1"/>
  <c r="Y56" i="100"/>
  <c r="Y43" i="87"/>
  <c r="AW152" i="87" l="1"/>
  <c r="AX153" i="87"/>
  <c r="Y109" i="87"/>
  <c r="Y125" i="87"/>
  <c r="Y41" i="87"/>
  <c r="Y95" i="115"/>
  <c r="Y61" i="87"/>
  <c r="F29" i="97"/>
  <c r="AX152" i="87" l="1"/>
  <c r="AY153" i="87"/>
  <c r="Y124" i="87"/>
  <c r="C30" i="97"/>
  <c r="Y123" i="87"/>
  <c r="Y162" i="87"/>
  <c r="AY152" i="87" l="1"/>
  <c r="AZ153" i="87"/>
  <c r="Z43" i="87"/>
  <c r="E30" i="97"/>
  <c r="Z56" i="100"/>
  <c r="Y160" i="87"/>
  <c r="BA153" i="87" l="1"/>
  <c r="AZ152" i="87"/>
  <c r="Z95" i="115"/>
  <c r="Z61" i="87"/>
  <c r="F30" i="97"/>
  <c r="Z109" i="87"/>
  <c r="Z125" i="87"/>
  <c r="Z41" i="87"/>
  <c r="BA152" i="87" l="1"/>
  <c r="BB153" i="87"/>
  <c r="C31" i="97"/>
  <c r="Z124" i="87"/>
  <c r="Z123" i="87"/>
  <c r="Z162" i="87"/>
  <c r="BB152" i="87" l="1"/>
  <c r="BC153" i="87"/>
  <c r="Z160" i="87"/>
  <c r="AA56" i="100"/>
  <c r="AA43" i="87"/>
  <c r="E31" i="97"/>
  <c r="BC152" i="87" l="1"/>
  <c r="BD153" i="87"/>
  <c r="AA95" i="115"/>
  <c r="AA61" i="87"/>
  <c r="F31" i="97"/>
  <c r="AA41" i="87"/>
  <c r="AA125" i="87"/>
  <c r="AA109" i="87"/>
  <c r="BD152" i="87" l="1"/>
  <c r="BE153" i="87"/>
  <c r="C32" i="97"/>
  <c r="AA124" i="87"/>
  <c r="AA123" i="87"/>
  <c r="AA162" i="87"/>
  <c r="BE152" i="87" l="1"/>
  <c r="BF153" i="87"/>
  <c r="AA160" i="87"/>
  <c r="AB56" i="100"/>
  <c r="AB43" i="87"/>
  <c r="E32" i="97"/>
  <c r="BF152" i="87" l="1"/>
  <c r="BG153" i="87"/>
  <c r="AB109" i="87"/>
  <c r="AB125" i="87"/>
  <c r="AB41" i="87"/>
  <c r="AB95" i="115"/>
  <c r="AB61" i="87"/>
  <c r="F32" i="97"/>
  <c r="BH153" i="87" l="1"/>
  <c r="BG152" i="87"/>
  <c r="AB124" i="87"/>
  <c r="C33" i="97"/>
  <c r="AB123" i="87"/>
  <c r="AB162" i="87"/>
  <c r="BH152" i="87" l="1"/>
  <c r="BI153" i="87"/>
  <c r="E33" i="97"/>
  <c r="AC43" i="87"/>
  <c r="AC56" i="100"/>
  <c r="AB160" i="87"/>
  <c r="BI152" i="87" l="1"/>
  <c r="BJ153" i="87"/>
  <c r="AC125" i="87"/>
  <c r="AC109" i="87"/>
  <c r="AC41" i="87"/>
  <c r="AC95" i="115"/>
  <c r="AC61" i="87"/>
  <c r="F33" i="97"/>
  <c r="BJ152" i="87" l="1"/>
  <c r="BK153" i="87"/>
  <c r="AC124" i="87"/>
  <c r="C34" i="97"/>
  <c r="AC123" i="87"/>
  <c r="AC162" i="87"/>
  <c r="BL153" i="87" l="1"/>
  <c r="BK152" i="87"/>
  <c r="AC160" i="87"/>
  <c r="E34" i="97"/>
  <c r="AD56" i="100"/>
  <c r="AD43" i="87"/>
  <c r="BM153" i="87" l="1"/>
  <c r="BL152" i="87"/>
  <c r="AD95" i="115"/>
  <c r="AD61" i="87"/>
  <c r="F34" i="97"/>
  <c r="AD109" i="87"/>
  <c r="AD125" i="87"/>
  <c r="AD41" i="87"/>
  <c r="BM152" i="87" l="1"/>
  <c r="BN153" i="87"/>
  <c r="C35" i="97"/>
  <c r="AD123" i="87"/>
  <c r="AD162" i="87"/>
  <c r="AD124" i="87"/>
  <c r="BN152" i="87" l="1"/>
  <c r="BO153" i="87"/>
  <c r="AD160" i="87"/>
  <c r="E35" i="97"/>
  <c r="AE56" i="100"/>
  <c r="AE43" i="87"/>
  <c r="BO152" i="87" l="1"/>
  <c r="BP153" i="87"/>
  <c r="AE109" i="87"/>
  <c r="AE41" i="87"/>
  <c r="AE125" i="87"/>
  <c r="AE95" i="115"/>
  <c r="AE61" i="87"/>
  <c r="F35" i="97"/>
  <c r="BP152" i="87" l="1"/>
  <c r="BQ153" i="87"/>
  <c r="C36" i="97"/>
  <c r="AE123" i="87"/>
  <c r="AE162" i="87"/>
  <c r="AE124" i="87"/>
  <c r="BQ152" i="87" l="1"/>
  <c r="BR153" i="87"/>
  <c r="AE160" i="87"/>
  <c r="AF56" i="100"/>
  <c r="E36" i="97"/>
  <c r="AF43" i="87"/>
  <c r="BR152" i="87" l="1"/>
  <c r="BS153" i="87"/>
  <c r="AF109" i="87"/>
  <c r="AF41" i="87"/>
  <c r="AF125" i="87"/>
  <c r="AF95" i="115"/>
  <c r="AF61" i="87"/>
  <c r="F36" i="97"/>
  <c r="BS152" i="87" l="1"/>
  <c r="BT153" i="87"/>
  <c r="AF124" i="87"/>
  <c r="C37" i="97"/>
  <c r="AF123" i="87"/>
  <c r="AF162" i="87"/>
  <c r="BT152" i="87" l="1"/>
  <c r="BU153" i="87"/>
  <c r="AF160" i="87"/>
  <c r="E37" i="97"/>
  <c r="AG43" i="87"/>
  <c r="AG56" i="100"/>
  <c r="BV153" i="87" l="1"/>
  <c r="BU152" i="87"/>
  <c r="AG41" i="87"/>
  <c r="AG109" i="87"/>
  <c r="AG125" i="87"/>
  <c r="AG95" i="115"/>
  <c r="AG61" i="87"/>
  <c r="F37" i="97"/>
  <c r="BW153" i="87" l="1"/>
  <c r="BV152" i="87"/>
  <c r="AG123" i="87"/>
  <c r="AG162" i="87"/>
  <c r="AG124" i="87"/>
  <c r="C38" i="97"/>
  <c r="BW152" i="87" l="1"/>
  <c r="BX153" i="87"/>
  <c r="AH43" i="87"/>
  <c r="E38" i="97"/>
  <c r="AH56" i="100"/>
  <c r="AG160" i="87"/>
  <c r="BY153" i="87" l="1"/>
  <c r="BX152" i="87"/>
  <c r="AH61" i="87"/>
  <c r="AH95" i="115"/>
  <c r="F38" i="97"/>
  <c r="AH41" i="87"/>
  <c r="AH109" i="87"/>
  <c r="AH125" i="87"/>
  <c r="BZ153" i="87" l="1"/>
  <c r="BY152" i="87"/>
  <c r="AH124" i="87"/>
  <c r="C39" i="97"/>
  <c r="AH123" i="87"/>
  <c r="AH162" i="87"/>
  <c r="CA153" i="87" l="1"/>
  <c r="BZ152" i="87"/>
  <c r="AH160" i="87"/>
  <c r="E39" i="97"/>
  <c r="AI43" i="87"/>
  <c r="AI56" i="100"/>
  <c r="CA152" i="87" l="1"/>
  <c r="CB153" i="87"/>
  <c r="AI61" i="87"/>
  <c r="AI95" i="115"/>
  <c r="F39" i="97"/>
  <c r="AI109" i="87"/>
  <c r="AI125" i="87"/>
  <c r="AI41" i="87"/>
  <c r="CB152" i="87" l="1"/>
  <c r="CC153" i="87"/>
  <c r="C40" i="97"/>
  <c r="AI124" i="87"/>
  <c r="AI123" i="87"/>
  <c r="AI162" i="87"/>
  <c r="CC152" i="87" l="1"/>
  <c r="CD153" i="87"/>
  <c r="AI160" i="87"/>
  <c r="E40" i="97"/>
  <c r="AJ56" i="100"/>
  <c r="AJ43" i="87"/>
  <c r="CD152" i="87" l="1"/>
  <c r="CE153" i="87"/>
  <c r="AJ61" i="87"/>
  <c r="AJ95" i="115"/>
  <c r="F40" i="97"/>
  <c r="AJ109" i="87"/>
  <c r="AJ125" i="87"/>
  <c r="AJ41" i="87"/>
  <c r="CE152" i="87" l="1"/>
  <c r="CF153" i="87"/>
  <c r="C41" i="97"/>
  <c r="AJ124" i="87"/>
  <c r="AJ123" i="87"/>
  <c r="AJ162" i="87"/>
  <c r="CF152" i="87" l="1"/>
  <c r="CG153" i="87"/>
  <c r="E41" i="97"/>
  <c r="AK56" i="100"/>
  <c r="AK43" i="87"/>
  <c r="AJ160" i="87"/>
  <c r="CH153" i="87" l="1"/>
  <c r="CG152" i="87"/>
  <c r="AK95" i="115"/>
  <c r="AK61" i="87"/>
  <c r="F41" i="97"/>
  <c r="AK41" i="87"/>
  <c r="AK125" i="87"/>
  <c r="AK109" i="87"/>
  <c r="CH152" i="87" l="1"/>
  <c r="CI153" i="87"/>
  <c r="AK124" i="87"/>
  <c r="C42" i="97"/>
  <c r="AK123" i="87"/>
  <c r="AK162" i="87"/>
  <c r="CI152" i="87" l="1"/>
  <c r="CJ153" i="87"/>
  <c r="AL56" i="100"/>
  <c r="AL43" i="87"/>
  <c r="E42" i="97"/>
  <c r="AK160" i="87"/>
  <c r="CK153" i="87" l="1"/>
  <c r="CJ152" i="87"/>
  <c r="AL109" i="87"/>
  <c r="AL41" i="87"/>
  <c r="AL125" i="87"/>
  <c r="AL95" i="115"/>
  <c r="AL61" i="87"/>
  <c r="F42" i="97"/>
  <c r="CL153" i="87" l="1"/>
  <c r="CK152" i="87"/>
  <c r="AL123" i="87"/>
  <c r="AL162" i="87"/>
  <c r="AL124" i="87"/>
  <c r="C43" i="97"/>
  <c r="CL152" i="87" l="1"/>
  <c r="CM153" i="87"/>
  <c r="AL160" i="87"/>
  <c r="E43" i="97"/>
  <c r="AM56" i="100"/>
  <c r="AM43" i="87"/>
  <c r="CM152" i="87" l="1"/>
  <c r="CN153" i="87"/>
  <c r="AM109" i="87"/>
  <c r="AM41" i="87"/>
  <c r="AM125" i="87"/>
  <c r="AM95" i="115"/>
  <c r="AM61" i="87"/>
  <c r="F43" i="97"/>
  <c r="CN152" i="87" l="1"/>
  <c r="CO153" i="87"/>
  <c r="C44" i="97"/>
  <c r="AM124" i="87"/>
  <c r="AM123" i="87"/>
  <c r="AM162" i="87"/>
  <c r="CP153" i="87" l="1"/>
  <c r="CO152" i="87"/>
  <c r="AN56" i="100"/>
  <c r="E44" i="97"/>
  <c r="AN43" i="87"/>
  <c r="AM160" i="87"/>
  <c r="CP152" i="87" l="1"/>
  <c r="CQ153" i="87"/>
  <c r="AN61" i="87"/>
  <c r="AN95" i="115"/>
  <c r="F44" i="97"/>
  <c r="AN41" i="87"/>
  <c r="AN109" i="87"/>
  <c r="AN125" i="87"/>
  <c r="CR153" i="87" l="1"/>
  <c r="CQ152" i="87"/>
  <c r="C45" i="97"/>
  <c r="AN124" i="87"/>
  <c r="AN123" i="87"/>
  <c r="AN162" i="87"/>
  <c r="CS153" i="87" l="1"/>
  <c r="CR152" i="87"/>
  <c r="AO43" i="87"/>
  <c r="E45" i="97"/>
  <c r="AO56" i="100"/>
  <c r="AN160" i="87"/>
  <c r="CT153" i="87" l="1"/>
  <c r="CS152" i="87"/>
  <c r="AO41" i="87"/>
  <c r="AO125" i="87"/>
  <c r="AO109" i="87"/>
  <c r="AO61" i="87"/>
  <c r="AO95" i="115"/>
  <c r="F45" i="97"/>
  <c r="CT152" i="87" l="1"/>
  <c r="CU153" i="87"/>
  <c r="C46" i="97"/>
  <c r="AO124" i="87"/>
  <c r="AO123" i="87"/>
  <c r="AO162" i="87"/>
  <c r="CV153" i="87" l="1"/>
  <c r="CU152" i="87"/>
  <c r="E46" i="97"/>
  <c r="AP56" i="100"/>
  <c r="AP43" i="87"/>
  <c r="AO160" i="87"/>
  <c r="CV152" i="87" l="1"/>
  <c r="CW153" i="87"/>
  <c r="AP95" i="115"/>
  <c r="AP61" i="87"/>
  <c r="F46" i="97"/>
  <c r="AP109" i="87"/>
  <c r="AP41" i="87"/>
  <c r="AP125" i="87"/>
  <c r="CW152" i="87" l="1"/>
  <c r="CX153" i="87"/>
  <c r="AP124" i="87"/>
  <c r="AP123" i="87"/>
  <c r="AP162" i="87"/>
  <c r="C47" i="97"/>
  <c r="CX152" i="87" l="1"/>
  <c r="CY153" i="87"/>
  <c r="E47" i="97"/>
  <c r="AQ43" i="87"/>
  <c r="AQ56" i="100"/>
  <c r="AP160" i="87"/>
  <c r="CY152" i="87" l="1"/>
  <c r="CZ153" i="87"/>
  <c r="AQ41" i="87"/>
  <c r="AQ125" i="87"/>
  <c r="AQ109" i="87"/>
  <c r="AQ95" i="115"/>
  <c r="AQ61" i="87"/>
  <c r="F47" i="97"/>
  <c r="DA153" i="87" l="1"/>
  <c r="CZ152" i="87"/>
  <c r="AQ124" i="87"/>
  <c r="AQ123" i="87"/>
  <c r="AQ162" i="87"/>
  <c r="C48" i="97"/>
  <c r="DA152" i="87" l="1"/>
  <c r="DB153" i="87"/>
  <c r="AR56" i="100"/>
  <c r="E48" i="97"/>
  <c r="AR43" i="87"/>
  <c r="AQ160" i="87"/>
  <c r="DB152" i="87" l="1"/>
  <c r="DC153" i="87"/>
  <c r="AR41" i="87"/>
  <c r="AR125" i="87"/>
  <c r="AR109" i="87"/>
  <c r="AR95" i="115"/>
  <c r="AR61" i="87"/>
  <c r="F48" i="97"/>
  <c r="DD153" i="87" l="1"/>
  <c r="DC152" i="87"/>
  <c r="C49" i="97"/>
  <c r="AR123" i="87"/>
  <c r="AR162" i="87"/>
  <c r="AR124" i="87"/>
  <c r="DE153" i="87" l="1"/>
  <c r="DD152" i="87"/>
  <c r="E49" i="97"/>
  <c r="AS56" i="100"/>
  <c r="AS43" i="87"/>
  <c r="AR160" i="87"/>
  <c r="DE152" i="87" l="1"/>
  <c r="DF153" i="87"/>
  <c r="AS61" i="87"/>
  <c r="AS95" i="115"/>
  <c r="F49" i="97"/>
  <c r="AS41" i="87"/>
  <c r="AS109" i="87"/>
  <c r="AS125" i="87"/>
  <c r="DF152" i="87" l="1"/>
  <c r="DG153" i="87"/>
  <c r="AS124" i="87"/>
  <c r="C50" i="97"/>
  <c r="AS123" i="87"/>
  <c r="AS162" i="87"/>
  <c r="DG152" i="87" l="1"/>
  <c r="DH153" i="87"/>
  <c r="AS160" i="87"/>
  <c r="E50" i="97"/>
  <c r="AT56" i="100"/>
  <c r="AT43" i="87"/>
  <c r="DH152" i="87" l="1"/>
  <c r="DI153" i="87"/>
  <c r="AT41" i="87"/>
  <c r="AT125" i="87"/>
  <c r="AT109" i="87"/>
  <c r="AT95" i="115"/>
  <c r="AT61" i="87"/>
  <c r="F50" i="97"/>
  <c r="DI152" i="87" l="1"/>
  <c r="DJ153" i="87"/>
  <c r="AT123" i="87"/>
  <c r="AT162" i="87"/>
  <c r="AT124" i="87"/>
  <c r="C51" i="97"/>
  <c r="DK153" i="87" l="1"/>
  <c r="DJ152" i="87"/>
  <c r="E51" i="97"/>
  <c r="AU56" i="100"/>
  <c r="AU43" i="87"/>
  <c r="AT160" i="87"/>
  <c r="DK152" i="87" l="1"/>
  <c r="DL153" i="87"/>
  <c r="AU41" i="87"/>
  <c r="AU125" i="87"/>
  <c r="AU109" i="87"/>
  <c r="AU61" i="87"/>
  <c r="AU95" i="115"/>
  <c r="F51" i="97"/>
  <c r="DM153" i="87" l="1"/>
  <c r="DL152" i="87"/>
  <c r="AU123" i="87"/>
  <c r="AU162" i="87"/>
  <c r="AU124" i="87"/>
  <c r="C52" i="97"/>
  <c r="DM152" i="87" l="1"/>
  <c r="DN153" i="87"/>
  <c r="E52" i="97"/>
  <c r="AV56" i="100"/>
  <c r="AV43" i="87"/>
  <c r="AU160" i="87"/>
  <c r="DN152" i="87" l="1"/>
  <c r="DO153" i="87"/>
  <c r="AV109" i="87"/>
  <c r="AV125" i="87"/>
  <c r="AV41" i="87"/>
  <c r="AV95" i="115"/>
  <c r="AV61" i="87"/>
  <c r="F52" i="97"/>
  <c r="DO152" i="87" l="1"/>
  <c r="DP153" i="87"/>
  <c r="AV124" i="87"/>
  <c r="AV123" i="87"/>
  <c r="AV162" i="87"/>
  <c r="C53" i="97"/>
  <c r="DP152" i="87" l="1"/>
  <c r="DQ153" i="87"/>
  <c r="DR153" i="87" s="1"/>
  <c r="AV160" i="87"/>
  <c r="AW56" i="100"/>
  <c r="E53" i="97"/>
  <c r="AW43" i="87"/>
  <c r="DS153" i="87" l="1"/>
  <c r="DR152" i="87"/>
  <c r="DQ152" i="87"/>
  <c r="AW125" i="87"/>
  <c r="AW109" i="87"/>
  <c r="AW41" i="87"/>
  <c r="AW95" i="115"/>
  <c r="AW61" i="87"/>
  <c r="F53" i="97"/>
  <c r="DT153" i="87" l="1"/>
  <c r="DS152" i="87"/>
  <c r="C54" i="97"/>
  <c r="AW124" i="87"/>
  <c r="AW123" i="87"/>
  <c r="AW162" i="87"/>
  <c r="DT152" i="87" l="1"/>
  <c r="DU153" i="87"/>
  <c r="AW160" i="87"/>
  <c r="E54" i="97"/>
  <c r="AX56" i="100"/>
  <c r="AX43" i="87"/>
  <c r="DU152" i="87" l="1"/>
  <c r="DV153" i="87"/>
  <c r="AX109" i="87"/>
  <c r="AX125" i="87"/>
  <c r="AX41" i="87"/>
  <c r="AX61" i="87"/>
  <c r="AX95" i="115"/>
  <c r="F54" i="97"/>
  <c r="DV152" i="87" l="1"/>
  <c r="DW153" i="87"/>
  <c r="AX123" i="87"/>
  <c r="AX162" i="87"/>
  <c r="AX124" i="87"/>
  <c r="C55" i="97"/>
  <c r="DW152" i="87" l="1"/>
  <c r="DX153" i="87"/>
  <c r="AX160" i="87"/>
  <c r="AY56" i="100"/>
  <c r="AY43" i="87"/>
  <c r="E55" i="97"/>
  <c r="DX152" i="87" l="1"/>
  <c r="DY153" i="87"/>
  <c r="AY95" i="115"/>
  <c r="AY61" i="87"/>
  <c r="F55" i="97"/>
  <c r="AY41" i="87"/>
  <c r="AY125" i="87"/>
  <c r="AY109" i="87"/>
  <c r="DY152" i="87" l="1"/>
  <c r="DZ153" i="87"/>
  <c r="AY124" i="87"/>
  <c r="C56" i="97"/>
  <c r="AY123" i="87"/>
  <c r="AY162" i="87"/>
  <c r="EA153" i="87" l="1"/>
  <c r="DZ152" i="87"/>
  <c r="AY160" i="87"/>
  <c r="AZ56" i="100"/>
  <c r="E56" i="97"/>
  <c r="AZ43" i="87"/>
  <c r="EB153" i="87" l="1"/>
  <c r="EA152" i="87"/>
  <c r="AZ61" i="87"/>
  <c r="AZ95" i="115"/>
  <c r="F56" i="97"/>
  <c r="AZ41" i="87"/>
  <c r="AZ109" i="87"/>
  <c r="AZ125" i="87"/>
  <c r="EB152" i="87" l="1"/>
  <c r="EC153" i="87"/>
  <c r="ED153" i="87" s="1"/>
  <c r="C57" i="97"/>
  <c r="AZ124" i="87"/>
  <c r="AZ123" i="87"/>
  <c r="AZ162" i="87"/>
  <c r="EE153" i="87" l="1"/>
  <c r="ED152" i="87"/>
  <c r="EC152" i="87"/>
  <c r="E57" i="97"/>
  <c r="BA56" i="100"/>
  <c r="BA43" i="87"/>
  <c r="AZ160" i="87"/>
  <c r="EE152" i="87" l="1"/>
  <c r="EF153" i="87"/>
  <c r="BA95" i="115"/>
  <c r="BA61" i="87"/>
  <c r="F57" i="97"/>
  <c r="BA109" i="87"/>
  <c r="BA125" i="87"/>
  <c r="BA41" i="87"/>
  <c r="EF152" i="87" l="1"/>
  <c r="EG153" i="87"/>
  <c r="BA124" i="87"/>
  <c r="BA123" i="87"/>
  <c r="BA162" i="87"/>
  <c r="C58" i="97"/>
  <c r="EH153" i="87" l="1"/>
  <c r="EG152" i="87"/>
  <c r="BA160" i="87"/>
  <c r="E58" i="97"/>
  <c r="BB56" i="100"/>
  <c r="BB43" i="87"/>
  <c r="EH152" i="87" l="1"/>
  <c r="EI153" i="87"/>
  <c r="BB41" i="87"/>
  <c r="BB109" i="87"/>
  <c r="BB125" i="87"/>
  <c r="BB61" i="87"/>
  <c r="BB95" i="115"/>
  <c r="F58" i="97"/>
  <c r="EI152" i="87" l="1"/>
  <c r="EJ153" i="87"/>
  <c r="C59" i="97"/>
  <c r="BB123" i="87"/>
  <c r="BB162" i="87"/>
  <c r="BB124" i="87"/>
  <c r="EK153" i="87" l="1"/>
  <c r="EJ152" i="87"/>
  <c r="BB160" i="87"/>
  <c r="BC56" i="100"/>
  <c r="E59" i="97"/>
  <c r="BC43" i="87"/>
  <c r="EK152" i="87" l="1"/>
  <c r="EL153" i="87"/>
  <c r="BC41" i="87"/>
  <c r="BC125" i="87"/>
  <c r="BC109" i="87"/>
  <c r="BC95" i="115"/>
  <c r="BC61" i="87"/>
  <c r="F59" i="97"/>
  <c r="EL152" i="87" l="1"/>
  <c r="EM153" i="87"/>
  <c r="C60" i="97"/>
  <c r="BC123" i="87"/>
  <c r="BC162" i="87"/>
  <c r="BC124" i="87"/>
  <c r="EM152" i="87" l="1"/>
  <c r="EN153" i="87"/>
  <c r="BC160" i="87"/>
  <c r="BD43" i="87"/>
  <c r="E60" i="97"/>
  <c r="BD56" i="100"/>
  <c r="EO153" i="87" l="1"/>
  <c r="EN152" i="87"/>
  <c r="BD125" i="87"/>
  <c r="BD109" i="87"/>
  <c r="BD41" i="87"/>
  <c r="BD95" i="115"/>
  <c r="BD61" i="87"/>
  <c r="F60" i="97"/>
  <c r="EO152" i="87" l="1"/>
  <c r="EP153" i="87"/>
  <c r="BD124" i="87"/>
  <c r="C61" i="97"/>
  <c r="BD123" i="87"/>
  <c r="BD162" i="87"/>
  <c r="EP152" i="87" l="1"/>
  <c r="EQ153" i="87"/>
  <c r="BE56" i="100"/>
  <c r="BE43" i="87"/>
  <c r="E61" i="97"/>
  <c r="BD160" i="87"/>
  <c r="EQ152" i="87" l="1"/>
  <c r="ER153" i="87"/>
  <c r="BE95" i="115"/>
  <c r="BE61" i="87"/>
  <c r="F61" i="97"/>
  <c r="BE109" i="87"/>
  <c r="BE125" i="87"/>
  <c r="BE41" i="87"/>
  <c r="ER152" i="87" l="1"/>
  <c r="ES153" i="87"/>
  <c r="BE123" i="87"/>
  <c r="BE162" i="87"/>
  <c r="BE124" i="87"/>
  <c r="C62" i="97"/>
  <c r="ES152" i="87" l="1"/>
  <c r="ET153" i="87"/>
  <c r="BE160" i="87"/>
  <c r="BF56" i="100"/>
  <c r="BF43" i="87"/>
  <c r="E62" i="97"/>
  <c r="EU153" i="87" l="1"/>
  <c r="ET152" i="87"/>
  <c r="BF95" i="115"/>
  <c r="BF61" i="87"/>
  <c r="F62" i="97"/>
  <c r="BF41" i="87"/>
  <c r="BF125" i="87"/>
  <c r="BF109" i="87"/>
  <c r="EU152" i="87" l="1"/>
  <c r="EV153" i="87"/>
  <c r="BF123" i="87"/>
  <c r="BF162" i="87"/>
  <c r="C63" i="97"/>
  <c r="BF124" i="87"/>
  <c r="EW153" i="87" l="1"/>
  <c r="EV152" i="87"/>
  <c r="BF160" i="87"/>
  <c r="BG43" i="87"/>
  <c r="E63" i="97"/>
  <c r="BG56" i="100"/>
  <c r="EW152" i="87" l="1"/>
  <c r="EX153" i="87"/>
  <c r="BG95" i="115"/>
  <c r="BG61" i="87"/>
  <c r="F63" i="97"/>
  <c r="BG125" i="87"/>
  <c r="BG109" i="87"/>
  <c r="BG41" i="87"/>
  <c r="EX152" i="87" l="1"/>
  <c r="EY153" i="87"/>
  <c r="BG123" i="87"/>
  <c r="BG162" i="87"/>
  <c r="C64" i="97"/>
  <c r="BG124" i="87"/>
  <c r="EZ153" i="87" l="1"/>
  <c r="EY152" i="87"/>
  <c r="BG160" i="87"/>
  <c r="E64" i="97"/>
  <c r="BH43" i="87"/>
  <c r="BH56" i="100"/>
  <c r="FA153" i="87" l="1"/>
  <c r="EZ152" i="87"/>
  <c r="BH41" i="87"/>
  <c r="BH109" i="87"/>
  <c r="BH125" i="87"/>
  <c r="BH95" i="115"/>
  <c r="BH61" i="87"/>
  <c r="F64" i="97"/>
  <c r="FA152" i="87" l="1"/>
  <c r="FB153" i="87"/>
  <c r="BH124" i="87"/>
  <c r="C65" i="97"/>
  <c r="BH123" i="87"/>
  <c r="BH162" i="87"/>
  <c r="FC153" i="87" l="1"/>
  <c r="FB152" i="87"/>
  <c r="E65" i="97"/>
  <c r="BI56" i="100"/>
  <c r="BI43" i="87"/>
  <c r="BH160" i="87"/>
  <c r="FD153" i="87" l="1"/>
  <c r="FC152" i="87"/>
  <c r="BI109" i="87"/>
  <c r="BI125" i="87"/>
  <c r="BI41" i="87"/>
  <c r="BI95" i="115"/>
  <c r="BI61" i="87"/>
  <c r="F65" i="97"/>
  <c r="FD152" i="87" l="1"/>
  <c r="FE153" i="87"/>
  <c r="BI123" i="87"/>
  <c r="BI162" i="87"/>
  <c r="BI124" i="87"/>
  <c r="C66" i="97"/>
  <c r="FF153" i="87" l="1"/>
  <c r="FE152" i="87"/>
  <c r="BI160" i="87"/>
  <c r="E66" i="97"/>
  <c r="BJ56" i="100"/>
  <c r="BJ43" i="87"/>
  <c r="FF152" i="87" l="1"/>
  <c r="FG153" i="87"/>
  <c r="BJ109" i="87"/>
  <c r="BJ41" i="87"/>
  <c r="BJ125" i="87"/>
  <c r="BJ61" i="87"/>
  <c r="BJ95" i="115"/>
  <c r="F66" i="97"/>
  <c r="FH153" i="87" l="1"/>
  <c r="FG152" i="87"/>
  <c r="BJ123" i="87"/>
  <c r="BJ162" i="87"/>
  <c r="C67" i="97"/>
  <c r="BJ124" i="87"/>
  <c r="FH152" i="87" l="1"/>
  <c r="FI153" i="87"/>
  <c r="BK56" i="100"/>
  <c r="E67" i="97"/>
  <c r="BK43" i="87"/>
  <c r="BJ160" i="87"/>
  <c r="FI152" i="87" l="1"/>
  <c r="FJ153" i="87"/>
  <c r="BK41" i="87"/>
  <c r="BK125" i="87"/>
  <c r="BK109" i="87"/>
  <c r="BK95" i="115"/>
  <c r="BK61" i="87"/>
  <c r="F67" i="97"/>
  <c r="FJ152" i="87" l="1"/>
  <c r="FK153" i="87"/>
  <c r="C68" i="97"/>
  <c r="BK123" i="87"/>
  <c r="BK162" i="87"/>
  <c r="BK124" i="87"/>
  <c r="FL153" i="87" l="1"/>
  <c r="FK152" i="87"/>
  <c r="BL56" i="100"/>
  <c r="E68" i="97"/>
  <c r="BL43" i="87"/>
  <c r="BK160" i="87"/>
  <c r="FM153" i="87" l="1"/>
  <c r="FL152" i="87"/>
  <c r="BL95" i="115"/>
  <c r="BL61" i="87"/>
  <c r="F68" i="97"/>
  <c r="BL109" i="87"/>
  <c r="BL125" i="87"/>
  <c r="BL41" i="87"/>
  <c r="FM152" i="87" l="1"/>
  <c r="FN153" i="87"/>
  <c r="BL124" i="87"/>
  <c r="C69" i="97"/>
  <c r="BL123" i="87"/>
  <c r="BL162" i="87"/>
  <c r="FO153" i="87" l="1"/>
  <c r="FN152" i="87"/>
  <c r="BM43" i="87"/>
  <c r="BM56" i="100"/>
  <c r="E69" i="97"/>
  <c r="BL160" i="87"/>
  <c r="FP153" i="87" l="1"/>
  <c r="FO152" i="87"/>
  <c r="BM41" i="87"/>
  <c r="BM109" i="87"/>
  <c r="BM125" i="87"/>
  <c r="BM95" i="115"/>
  <c r="BM61" i="87"/>
  <c r="F69" i="97"/>
  <c r="FQ153" i="87" l="1"/>
  <c r="FP152" i="87"/>
  <c r="C70" i="97"/>
  <c r="BM123" i="87"/>
  <c r="BM162" i="87"/>
  <c r="BM124" i="87"/>
  <c r="FR153" i="87" l="1"/>
  <c r="FQ152" i="87"/>
  <c r="E70" i="97"/>
  <c r="BN56" i="100"/>
  <c r="BN43" i="87"/>
  <c r="BM160" i="87"/>
  <c r="FS153" i="87" l="1"/>
  <c r="FR152" i="87"/>
  <c r="BN61" i="87"/>
  <c r="BN95" i="115"/>
  <c r="F70" i="97"/>
  <c r="BN41" i="87"/>
  <c r="BN109" i="87"/>
  <c r="BN125" i="87"/>
  <c r="FT153" i="87" l="1"/>
  <c r="FS152" i="87"/>
  <c r="C71" i="97"/>
  <c r="BN124" i="87"/>
  <c r="BN123" i="87"/>
  <c r="BN162" i="87"/>
  <c r="FU153" i="87" l="1"/>
  <c r="FT152" i="87"/>
  <c r="BN160" i="87"/>
  <c r="BO43" i="87"/>
  <c r="E71" i="97"/>
  <c r="BO56" i="100"/>
  <c r="FU152" i="87" l="1"/>
  <c r="FV153" i="87"/>
  <c r="BO95" i="115"/>
  <c r="BO61" i="87"/>
  <c r="F71" i="97"/>
  <c r="BO125" i="87"/>
  <c r="BO41" i="87"/>
  <c r="BO109" i="87"/>
  <c r="FV152" i="87" l="1"/>
  <c r="FW153" i="87"/>
  <c r="BO124" i="87"/>
  <c r="BO123" i="87"/>
  <c r="BO162" i="87"/>
  <c r="C72" i="97"/>
  <c r="FX153" i="87" l="1"/>
  <c r="FW152" i="87"/>
  <c r="BP43" i="87"/>
  <c r="BP56" i="100"/>
  <c r="E72" i="97"/>
  <c r="BO160" i="87"/>
  <c r="FY153" i="87" l="1"/>
  <c r="FX152" i="87"/>
  <c r="BP95" i="115"/>
  <c r="BP61" i="87"/>
  <c r="F72" i="97"/>
  <c r="BP41" i="87"/>
  <c r="BP109" i="87"/>
  <c r="BP125" i="87"/>
  <c r="FY152" i="87" l="1"/>
  <c r="FZ153" i="87"/>
  <c r="BP123" i="87"/>
  <c r="BP162" i="87"/>
  <c r="C73" i="97"/>
  <c r="BP124" i="87"/>
  <c r="GA153" i="87" l="1"/>
  <c r="FZ152" i="87"/>
  <c r="BP160" i="87"/>
  <c r="BQ56" i="100"/>
  <c r="E73" i="97"/>
  <c r="BQ43" i="87"/>
  <c r="GA152" i="87" l="1"/>
  <c r="GB153" i="87"/>
  <c r="BQ41" i="87"/>
  <c r="BQ109" i="87"/>
  <c r="BQ125" i="87"/>
  <c r="BQ95" i="115"/>
  <c r="BQ61" i="87"/>
  <c r="F73" i="97"/>
  <c r="GB152" i="87" l="1"/>
  <c r="GC153" i="87"/>
  <c r="BQ124" i="87"/>
  <c r="BQ123" i="87"/>
  <c r="BQ162" i="87"/>
  <c r="C74" i="97"/>
  <c r="GD153" i="87" l="1"/>
  <c r="GC152" i="87"/>
  <c r="E74" i="97"/>
  <c r="BR43" i="87"/>
  <c r="BR56" i="100"/>
  <c r="BQ160" i="87"/>
  <c r="GE153" i="87" l="1"/>
  <c r="GD152" i="87"/>
  <c r="BR41" i="87"/>
  <c r="BR125" i="87"/>
  <c r="BR109" i="87"/>
  <c r="BR95" i="115"/>
  <c r="BR61" i="87"/>
  <c r="F74" i="97"/>
  <c r="GF153" i="87" l="1"/>
  <c r="GE152" i="87"/>
  <c r="BR124" i="87"/>
  <c r="C75" i="97"/>
  <c r="BR123" i="87"/>
  <c r="BR162" i="87"/>
  <c r="GG153" i="87" l="1"/>
  <c r="GF152" i="87"/>
  <c r="BS43" i="87"/>
  <c r="E75" i="97"/>
  <c r="BS56" i="100"/>
  <c r="BR160" i="87"/>
  <c r="GH153" i="87" l="1"/>
  <c r="GG152" i="87"/>
  <c r="BS61" i="87"/>
  <c r="BS95" i="115"/>
  <c r="F75" i="97"/>
  <c r="BS41" i="87"/>
  <c r="BS125" i="87"/>
  <c r="BS109" i="87"/>
  <c r="GI153" i="87" l="1"/>
  <c r="GH152" i="87"/>
  <c r="C76" i="97"/>
  <c r="BS124" i="87"/>
  <c r="BS123" i="87"/>
  <c r="BS162" i="87"/>
  <c r="GJ153" i="87" l="1"/>
  <c r="GI152" i="87"/>
  <c r="BS160" i="87"/>
  <c r="E76" i="97"/>
  <c r="BT56" i="100"/>
  <c r="BT43" i="87"/>
  <c r="GK153" i="87" l="1"/>
  <c r="GJ152" i="87"/>
  <c r="BT95" i="115"/>
  <c r="BT61" i="87"/>
  <c r="F76" i="97"/>
  <c r="BT41" i="87"/>
  <c r="BT109" i="87"/>
  <c r="BT125" i="87"/>
  <c r="GK152" i="87" l="1"/>
  <c r="GL153" i="87"/>
  <c r="BT124" i="87"/>
  <c r="C77" i="97"/>
  <c r="BT123" i="87"/>
  <c r="BT162" i="87"/>
  <c r="GM153" i="87" l="1"/>
  <c r="GL152" i="87"/>
  <c r="BT160" i="87"/>
  <c r="E77" i="97"/>
  <c r="BU43" i="87"/>
  <c r="BU56" i="100"/>
  <c r="GM152" i="87" l="1"/>
  <c r="GN153" i="87"/>
  <c r="BU41" i="87"/>
  <c r="BU109" i="87"/>
  <c r="BU125" i="87"/>
  <c r="BU95" i="115"/>
  <c r="BU61" i="87"/>
  <c r="F77" i="97"/>
  <c r="GN152" i="87" l="1"/>
  <c r="GO153" i="87"/>
  <c r="C78" i="97"/>
  <c r="BU124" i="87"/>
  <c r="BU123" i="87"/>
  <c r="BU162" i="87"/>
  <c r="GO152" i="87" l="1"/>
  <c r="GP153" i="87"/>
  <c r="BU160" i="87"/>
  <c r="BV56" i="100"/>
  <c r="BV43" i="87"/>
  <c r="E78" i="97"/>
  <c r="GP152" i="87" l="1"/>
  <c r="GQ153" i="87"/>
  <c r="BV95" i="115"/>
  <c r="BV61" i="87"/>
  <c r="F78" i="97"/>
  <c r="BV109" i="87"/>
  <c r="BV125" i="87"/>
  <c r="BV41" i="87"/>
  <c r="GQ152" i="87" l="1"/>
  <c r="GR153" i="87"/>
  <c r="C79" i="97"/>
  <c r="BV124" i="87"/>
  <c r="BV123" i="87"/>
  <c r="BV162" i="87"/>
  <c r="GR152" i="87" l="1"/>
  <c r="GS153" i="87"/>
  <c r="BW43" i="87"/>
  <c r="BW56" i="100"/>
  <c r="E79" i="97"/>
  <c r="BV160" i="87"/>
  <c r="GT153" i="87" l="1"/>
  <c r="GS152" i="87"/>
  <c r="BW41" i="87"/>
  <c r="BW109" i="87"/>
  <c r="BW125" i="87"/>
  <c r="BW95" i="115"/>
  <c r="BW61" i="87"/>
  <c r="F79" i="97"/>
  <c r="GU153" i="87" l="1"/>
  <c r="GT152" i="87"/>
  <c r="BW124" i="87"/>
  <c r="BW123" i="87"/>
  <c r="BW162" i="87"/>
  <c r="C80" i="97"/>
  <c r="GV153" i="87" l="1"/>
  <c r="GU152" i="87"/>
  <c r="BX56" i="100"/>
  <c r="BX43" i="87"/>
  <c r="E80" i="97"/>
  <c r="BW160" i="87"/>
  <c r="GW153" i="87" l="1"/>
  <c r="GV152" i="87"/>
  <c r="BX41" i="87"/>
  <c r="BX125" i="87"/>
  <c r="BX109" i="87"/>
  <c r="BX95" i="115"/>
  <c r="BX61" i="87"/>
  <c r="F80" i="97"/>
  <c r="GW152" i="87" l="1"/>
  <c r="GX153" i="87"/>
  <c r="BX123" i="87"/>
  <c r="BX162" i="87"/>
  <c r="BX124" i="87"/>
  <c r="C81" i="97"/>
  <c r="GX152" i="87" l="1"/>
  <c r="GY153" i="87"/>
  <c r="BX160" i="87"/>
  <c r="E81" i="97"/>
  <c r="BY56" i="100"/>
  <c r="BY43" i="87"/>
  <c r="GZ153" i="87" l="1"/>
  <c r="GY152" i="87"/>
  <c r="BY95" i="115"/>
  <c r="BY61" i="87"/>
  <c r="F81" i="97"/>
  <c r="BY41" i="87"/>
  <c r="BY109" i="87"/>
  <c r="BY125" i="87"/>
  <c r="HA153" i="87" l="1"/>
  <c r="GZ152" i="87"/>
  <c r="BY124" i="87"/>
  <c r="BY123" i="87"/>
  <c r="BY162" i="87"/>
  <c r="C82" i="97"/>
  <c r="HB153" i="87" l="1"/>
  <c r="HA152" i="87"/>
  <c r="E82" i="97"/>
  <c r="BZ56" i="100"/>
  <c r="BZ43" i="87"/>
  <c r="BY160" i="87"/>
  <c r="HB152" i="87" l="1"/>
  <c r="HC153" i="87"/>
  <c r="BZ41" i="87"/>
  <c r="BZ109" i="87"/>
  <c r="BZ125" i="87"/>
  <c r="BZ95" i="115"/>
  <c r="BZ61" i="87"/>
  <c r="F82" i="97"/>
  <c r="HD153" i="87" l="1"/>
  <c r="HC152" i="87"/>
  <c r="C83" i="97"/>
  <c r="BZ123" i="87"/>
  <c r="BZ162" i="87"/>
  <c r="BZ124" i="87"/>
  <c r="HE153" i="87" l="1"/>
  <c r="HD152" i="87"/>
  <c r="CA43" i="87"/>
  <c r="CA56" i="100"/>
  <c r="E83" i="97"/>
  <c r="BZ160" i="87"/>
  <c r="HF153" i="87" l="1"/>
  <c r="HE152" i="87"/>
  <c r="CA61" i="87"/>
  <c r="CA95" i="115"/>
  <c r="F83" i="97"/>
  <c r="CA41" i="87"/>
  <c r="CA109" i="87"/>
  <c r="CA125" i="87"/>
  <c r="HF152" i="87" l="1"/>
  <c r="HG153" i="87"/>
  <c r="CA123" i="87"/>
  <c r="CA162" i="87"/>
  <c r="CA124" i="87"/>
  <c r="C84" i="97"/>
  <c r="HH153" i="87" l="1"/>
  <c r="HG152" i="87"/>
  <c r="CB56" i="100"/>
  <c r="E84" i="97"/>
  <c r="CB43" i="87"/>
  <c r="CA160" i="87"/>
  <c r="HI153" i="87" l="1"/>
  <c r="HH152" i="87"/>
  <c r="CB61" i="87"/>
  <c r="CB95" i="115"/>
  <c r="F84" i="97"/>
  <c r="CB41" i="87"/>
  <c r="CB125" i="87"/>
  <c r="CB109" i="87"/>
  <c r="HI152" i="87" l="1"/>
  <c r="HJ153" i="87"/>
  <c r="C85" i="97"/>
  <c r="CB123" i="87"/>
  <c r="CB162" i="87"/>
  <c r="CB124" i="87"/>
  <c r="HJ152" i="87" l="1"/>
  <c r="HK153" i="87"/>
  <c r="CB160" i="87"/>
  <c r="E85" i="97"/>
  <c r="CC56" i="100"/>
  <c r="CC43" i="87"/>
  <c r="HL153" i="87" l="1"/>
  <c r="HK152" i="87"/>
  <c r="CC61" i="87"/>
  <c r="CC95" i="115"/>
  <c r="F85" i="97"/>
  <c r="CC125" i="87"/>
  <c r="CC109" i="87"/>
  <c r="CC41" i="87"/>
  <c r="HL152" i="87" l="1"/>
  <c r="HM153" i="87"/>
  <c r="C86" i="97"/>
  <c r="CC123" i="87"/>
  <c r="CC162" i="87"/>
  <c r="CC124" i="87"/>
  <c r="HN153" i="87" l="1"/>
  <c r="HM152" i="87"/>
  <c r="CD56" i="100"/>
  <c r="E86" i="97"/>
  <c r="CD43" i="87"/>
  <c r="CC160" i="87"/>
  <c r="HO153" i="87" l="1"/>
  <c r="HN152" i="87"/>
  <c r="CD95" i="115"/>
  <c r="CD61" i="87"/>
  <c r="F86" i="97"/>
  <c r="CD41" i="87"/>
  <c r="CD125" i="87"/>
  <c r="CD109" i="87"/>
  <c r="HP153" i="87" l="1"/>
  <c r="HO152" i="87"/>
  <c r="B128" i="87"/>
  <c r="C87" i="97"/>
  <c r="CD123" i="87"/>
  <c r="CD162" i="87"/>
  <c r="CD124" i="87"/>
  <c r="HQ153" i="87" l="1"/>
  <c r="HP152" i="87"/>
  <c r="CE56" i="100"/>
  <c r="E87" i="97"/>
  <c r="CE43" i="87"/>
  <c r="B129" i="87"/>
  <c r="CD160" i="87"/>
  <c r="HQ152" i="87" l="1"/>
  <c r="HR153" i="87"/>
  <c r="CE125" i="87"/>
  <c r="CE41" i="87"/>
  <c r="CE109" i="87"/>
  <c r="B133" i="87"/>
  <c r="B165" i="87" s="1"/>
  <c r="B164" i="87"/>
  <c r="CE61" i="87"/>
  <c r="CE95" i="115"/>
  <c r="F87" i="97"/>
  <c r="HR152" i="87" l="1"/>
  <c r="HS153" i="87"/>
  <c r="B163" i="87"/>
  <c r="CE124" i="87"/>
  <c r="C88" i="97"/>
  <c r="CE123" i="87"/>
  <c r="CE162" i="87"/>
  <c r="HT153" i="87" l="1"/>
  <c r="HS152" i="87"/>
  <c r="E88" i="97"/>
  <c r="CF43" i="87"/>
  <c r="CF56" i="100"/>
  <c r="CE160" i="87"/>
  <c r="HU153" i="87" l="1"/>
  <c r="HT152" i="87"/>
  <c r="CF41" i="87"/>
  <c r="CF109" i="87"/>
  <c r="CF125" i="87"/>
  <c r="CF61" i="87"/>
  <c r="CF95" i="115"/>
  <c r="F88" i="97"/>
  <c r="HU152" i="87" l="1"/>
  <c r="HV153" i="87"/>
  <c r="CF123" i="87"/>
  <c r="CF162" i="87"/>
  <c r="CF124" i="87"/>
  <c r="C89" i="97"/>
  <c r="HW153" i="87" l="1"/>
  <c r="HV152" i="87"/>
  <c r="E89" i="97"/>
  <c r="CG56" i="100"/>
  <c r="CG43" i="87"/>
  <c r="CF160" i="87"/>
  <c r="HW152" i="87" l="1"/>
  <c r="HX153" i="87"/>
  <c r="CG41" i="87"/>
  <c r="CG109" i="87"/>
  <c r="CG125" i="87"/>
  <c r="CG95" i="115"/>
  <c r="CG61" i="87"/>
  <c r="F89" i="97"/>
  <c r="HX152" i="87" l="1"/>
  <c r="HY153" i="87"/>
  <c r="CG123" i="87"/>
  <c r="CG162" i="87"/>
  <c r="CG124" i="87"/>
  <c r="C90" i="97"/>
  <c r="HZ153" i="87" l="1"/>
  <c r="HY152" i="87"/>
  <c r="CG160" i="87"/>
  <c r="CH56" i="100"/>
  <c r="CH43" i="87"/>
  <c r="E90" i="97"/>
  <c r="HZ152" i="87" l="1"/>
  <c r="IA153" i="87"/>
  <c r="CH41" i="87"/>
  <c r="CH125" i="87"/>
  <c r="CH109" i="87"/>
  <c r="CH95" i="115"/>
  <c r="CH61" i="87"/>
  <c r="F90" i="97"/>
  <c r="IB153" i="87" l="1"/>
  <c r="IA152" i="87"/>
  <c r="CH123" i="87"/>
  <c r="CH162" i="87"/>
  <c r="C91" i="97"/>
  <c r="CH124" i="87"/>
  <c r="IC153" i="87" l="1"/>
  <c r="IB152" i="87"/>
  <c r="CH160" i="87"/>
  <c r="CI43" i="87"/>
  <c r="CI56" i="100"/>
  <c r="E91" i="97"/>
  <c r="ID153" i="87" l="1"/>
  <c r="IC152" i="87"/>
  <c r="CI41" i="87"/>
  <c r="CI109" i="87"/>
  <c r="CI125" i="87"/>
  <c r="CI61" i="87"/>
  <c r="CI95" i="115"/>
  <c r="F91" i="97"/>
  <c r="ID152" i="87" l="1"/>
  <c r="IE153" i="87"/>
  <c r="C92" i="97"/>
  <c r="CI124" i="87"/>
  <c r="CI123" i="87"/>
  <c r="CI162" i="87"/>
  <c r="IF153" i="87" l="1"/>
  <c r="IE152" i="87"/>
  <c r="CI160" i="87"/>
  <c r="E92" i="97"/>
  <c r="CJ56" i="100"/>
  <c r="CJ43" i="87"/>
  <c r="IG153" i="87" l="1"/>
  <c r="IF152" i="87"/>
  <c r="CJ41" i="87"/>
  <c r="CJ109" i="87"/>
  <c r="CJ125" i="87"/>
  <c r="CJ95" i="115"/>
  <c r="CJ61" i="87"/>
  <c r="F92" i="97"/>
  <c r="IG152" i="87" l="1"/>
  <c r="IH153" i="87"/>
  <c r="CJ124" i="87"/>
  <c r="CJ123" i="87"/>
  <c r="CJ162" i="87"/>
  <c r="C93" i="97"/>
  <c r="II153" i="87" l="1"/>
  <c r="IH152" i="87"/>
  <c r="CJ160" i="87"/>
  <c r="CK56" i="100"/>
  <c r="CK43" i="87"/>
  <c r="E93" i="97"/>
  <c r="IJ153" i="87" l="1"/>
  <c r="II152" i="87"/>
  <c r="CK61" i="87"/>
  <c r="CK95" i="115"/>
  <c r="F93" i="97"/>
  <c r="CK109" i="87"/>
  <c r="CK41" i="87"/>
  <c r="CK125" i="87"/>
  <c r="IK153" i="87" l="1"/>
  <c r="IJ152" i="87"/>
  <c r="CK124" i="87"/>
  <c r="C94" i="97"/>
  <c r="CK123" i="87"/>
  <c r="CK162" i="87"/>
  <c r="IL153" i="87" l="1"/>
  <c r="IK152" i="87"/>
  <c r="E94" i="97"/>
  <c r="CL43" i="87"/>
  <c r="CL56" i="100"/>
  <c r="CK160" i="87"/>
  <c r="IL152" i="87" l="1"/>
  <c r="IM153" i="87"/>
  <c r="CL41" i="87"/>
  <c r="CL125" i="87"/>
  <c r="CL109" i="87"/>
  <c r="CL95" i="115"/>
  <c r="CL61" i="87"/>
  <c r="F94" i="97"/>
  <c r="IN153" i="87" l="1"/>
  <c r="IM152" i="87"/>
  <c r="C95" i="97"/>
  <c r="CL123" i="87"/>
  <c r="CL162" i="87"/>
  <c r="CL124" i="87"/>
  <c r="IN152" i="87" l="1"/>
  <c r="IO153" i="87"/>
  <c r="CL160" i="87"/>
  <c r="CM56" i="100"/>
  <c r="E95" i="97"/>
  <c r="CM43" i="87"/>
  <c r="IP153" i="87" l="1"/>
  <c r="IO152" i="87"/>
  <c r="CM41" i="87"/>
  <c r="CM125" i="87"/>
  <c r="CM109" i="87"/>
  <c r="CM95" i="115"/>
  <c r="CM61" i="87"/>
  <c r="F95" i="97"/>
  <c r="IP152" i="87" l="1"/>
  <c r="IQ153" i="87"/>
  <c r="C96" i="97"/>
  <c r="CM123" i="87"/>
  <c r="CM162" i="87"/>
  <c r="CM124" i="87"/>
  <c r="IR153" i="87" l="1"/>
  <c r="IQ152" i="87"/>
  <c r="CM160" i="87"/>
  <c r="E96" i="97"/>
  <c r="CN56" i="100"/>
  <c r="CN43" i="87"/>
  <c r="IS153" i="87" l="1"/>
  <c r="IR152" i="87"/>
  <c r="CN125" i="87"/>
  <c r="CN41" i="87"/>
  <c r="CN109" i="87"/>
  <c r="CN95" i="115"/>
  <c r="CN61" i="87"/>
  <c r="F96" i="97"/>
  <c r="IS152" i="87" l="1"/>
  <c r="IT153" i="87"/>
  <c r="CN123" i="87"/>
  <c r="CN162" i="87"/>
  <c r="CN124" i="87"/>
  <c r="C97" i="97"/>
  <c r="IU153" i="87" l="1"/>
  <c r="IT152" i="87"/>
  <c r="E97" i="97"/>
  <c r="CO43" i="87"/>
  <c r="CO56" i="100"/>
  <c r="CN160" i="87"/>
  <c r="IV153" i="87" l="1"/>
  <c r="IU152" i="87"/>
  <c r="CO125" i="87"/>
  <c r="CO109" i="87"/>
  <c r="CO41" i="87"/>
  <c r="CO61" i="87"/>
  <c r="CO95" i="115"/>
  <c r="F97" i="97"/>
  <c r="IW153" i="87" l="1"/>
  <c r="IV152" i="87"/>
  <c r="C98" i="97"/>
  <c r="CO123" i="87"/>
  <c r="CO162" i="87"/>
  <c r="CO124" i="87"/>
  <c r="IW152" i="87" l="1"/>
  <c r="IX153" i="87"/>
  <c r="E98" i="97"/>
  <c r="CP43" i="87"/>
  <c r="CP56" i="100"/>
  <c r="CO160" i="87"/>
  <c r="IX152" i="87" l="1"/>
  <c r="IY153" i="87"/>
  <c r="CP41" i="87"/>
  <c r="CP125" i="87"/>
  <c r="CP109" i="87"/>
  <c r="CP61" i="87"/>
  <c r="CP95" i="115"/>
  <c r="F98" i="97"/>
  <c r="IZ153" i="87" l="1"/>
  <c r="IY152" i="87"/>
  <c r="C99" i="97"/>
  <c r="CP123" i="87"/>
  <c r="CP162" i="87"/>
  <c r="CP124" i="87"/>
  <c r="JA153" i="87" l="1"/>
  <c r="IZ152" i="87"/>
  <c r="CQ43" i="87"/>
  <c r="CQ56" i="100"/>
  <c r="E99" i="97"/>
  <c r="CP160" i="87"/>
  <c r="JB153" i="87" l="1"/>
  <c r="JA152" i="87"/>
  <c r="CQ95" i="115"/>
  <c r="CQ61" i="87"/>
  <c r="F99" i="97"/>
  <c r="CQ41" i="87"/>
  <c r="CQ109" i="87"/>
  <c r="CQ125" i="87"/>
  <c r="JB152" i="87" l="1"/>
  <c r="JC153" i="87"/>
  <c r="CQ124" i="87"/>
  <c r="C100" i="97"/>
  <c r="CQ123" i="87"/>
  <c r="CQ162" i="87"/>
  <c r="JD153" i="87" l="1"/>
  <c r="JC152" i="87"/>
  <c r="CR56" i="100"/>
  <c r="E100" i="97"/>
  <c r="CR43" i="87"/>
  <c r="CQ160" i="87"/>
  <c r="JE153" i="87" l="1"/>
  <c r="JD152" i="87"/>
  <c r="CR41" i="87"/>
  <c r="CR125" i="87"/>
  <c r="CR109" i="87"/>
  <c r="CR61" i="87"/>
  <c r="CR95" i="115"/>
  <c r="F100" i="97"/>
  <c r="JE152" i="87" l="1"/>
  <c r="JF153" i="87"/>
  <c r="CR123" i="87"/>
  <c r="CR162" i="87"/>
  <c r="C101" i="97"/>
  <c r="CR124" i="87"/>
  <c r="JG153" i="87" l="1"/>
  <c r="JF152" i="87"/>
  <c r="CR160" i="87"/>
  <c r="E101" i="97"/>
  <c r="CS43" i="87"/>
  <c r="CS56" i="100"/>
  <c r="JH153" i="87" l="1"/>
  <c r="JG152" i="87"/>
  <c r="CS41" i="87"/>
  <c r="CS109" i="87"/>
  <c r="CS125" i="87"/>
  <c r="CS61" i="87"/>
  <c r="CS95" i="115"/>
  <c r="F101" i="97"/>
  <c r="JI153" i="87" l="1"/>
  <c r="JH152" i="87"/>
  <c r="CS123" i="87"/>
  <c r="CS162" i="87"/>
  <c r="CS124" i="87"/>
  <c r="JJ153" i="87" l="1"/>
  <c r="JI152" i="87"/>
  <c r="CT56" i="100"/>
  <c r="CT43" i="87"/>
  <c r="CS160" i="87"/>
  <c r="JK153" i="87" l="1"/>
  <c r="JJ152" i="87"/>
  <c r="CT95" i="115"/>
  <c r="CT61" i="87"/>
  <c r="CT41" i="87"/>
  <c r="CT109" i="87"/>
  <c r="CT125" i="87"/>
  <c r="JK152" i="87" l="1"/>
  <c r="JL153" i="87"/>
  <c r="CT123" i="87"/>
  <c r="CT162" i="87"/>
  <c r="CT124" i="87"/>
  <c r="JL152" i="87" l="1"/>
  <c r="JM153" i="87"/>
  <c r="CT160" i="87"/>
  <c r="CU43" i="87"/>
  <c r="CU56" i="100"/>
  <c r="JM152" i="87" l="1"/>
  <c r="JN153" i="87"/>
  <c r="CU109" i="87"/>
  <c r="CU41" i="87"/>
  <c r="CU125" i="87"/>
  <c r="CU95" i="115"/>
  <c r="CU61" i="87"/>
  <c r="JN152" i="87" l="1"/>
  <c r="JO153" i="87"/>
  <c r="CU124" i="87"/>
  <c r="CU123" i="87"/>
  <c r="CU162" i="87"/>
  <c r="JO152" i="87" l="1"/>
  <c r="JP153" i="87"/>
  <c r="CV43" i="87"/>
  <c r="CV56" i="100"/>
  <c r="CU160" i="87"/>
  <c r="JQ153" i="87" l="1"/>
  <c r="JP152" i="87"/>
  <c r="CV41" i="87"/>
  <c r="CV109" i="87"/>
  <c r="CV125" i="87"/>
  <c r="CV61" i="87"/>
  <c r="CV95" i="115"/>
  <c r="JQ152" i="87" l="1"/>
  <c r="JR153" i="87"/>
  <c r="CV124" i="87"/>
  <c r="CV123" i="87"/>
  <c r="CV162" i="87"/>
  <c r="JR152" i="87" l="1"/>
  <c r="JS153" i="87"/>
  <c r="CW56" i="100"/>
  <c r="CW43" i="87"/>
  <c r="CV160" i="87"/>
  <c r="JT153" i="87" l="1"/>
  <c r="JS152" i="87"/>
  <c r="CW41" i="87"/>
  <c r="CW125" i="87"/>
  <c r="CW109" i="87"/>
  <c r="CW95" i="115"/>
  <c r="CW61" i="87"/>
  <c r="JU153" i="87" l="1"/>
  <c r="JT152" i="87"/>
  <c r="CW123" i="87"/>
  <c r="CW162" i="87"/>
  <c r="CW124" i="87"/>
  <c r="JV153" i="87" l="1"/>
  <c r="JU152" i="87"/>
  <c r="CX43" i="87"/>
  <c r="CX56" i="100"/>
  <c r="CW160" i="87"/>
  <c r="JW153" i="87" l="1"/>
  <c r="JV152" i="87"/>
  <c r="CX95" i="115"/>
  <c r="CX61" i="87"/>
  <c r="CX41" i="87"/>
  <c r="CX125" i="87"/>
  <c r="CX109" i="87"/>
  <c r="JX153" i="87" l="1"/>
  <c r="JW152" i="87"/>
  <c r="CX123" i="87"/>
  <c r="CX162" i="87"/>
  <c r="CX124" i="87"/>
  <c r="JX152" i="87" l="1"/>
  <c r="JY153" i="87"/>
  <c r="CX160" i="87"/>
  <c r="CY43" i="87"/>
  <c r="CY56" i="100"/>
  <c r="JY152" i="87" l="1"/>
  <c r="JZ153" i="87"/>
  <c r="CY41" i="87"/>
  <c r="CY109" i="87"/>
  <c r="CY125" i="87"/>
  <c r="CY95" i="115"/>
  <c r="CY61" i="87"/>
  <c r="JZ152" i="87" l="1"/>
  <c r="KA153" i="87"/>
  <c r="CY123" i="87"/>
  <c r="CY162" i="87"/>
  <c r="CY124" i="87"/>
  <c r="KB153" i="87" l="1"/>
  <c r="KA152" i="87"/>
  <c r="CY160" i="87"/>
  <c r="CZ56" i="100"/>
  <c r="CZ43" i="87"/>
  <c r="KC153" i="87" l="1"/>
  <c r="KB152" i="87"/>
  <c r="CZ41" i="87"/>
  <c r="CZ125" i="87"/>
  <c r="CZ109" i="87"/>
  <c r="CZ95" i="115"/>
  <c r="CZ61" i="87"/>
  <c r="KC152" i="87" l="1"/>
  <c r="KD153" i="87"/>
  <c r="CZ123" i="87"/>
  <c r="CZ162" i="87"/>
  <c r="CZ124" i="87"/>
  <c r="KE153" i="87" l="1"/>
  <c r="KD152" i="87"/>
  <c r="CZ160" i="87"/>
  <c r="DA56" i="100"/>
  <c r="DA43" i="87"/>
  <c r="KE152" i="87" l="1"/>
  <c r="KF153" i="87"/>
  <c r="DA41" i="87"/>
  <c r="DA109" i="87"/>
  <c r="DA125" i="87"/>
  <c r="DA95" i="115"/>
  <c r="DA61" i="87"/>
  <c r="KG153" i="87" l="1"/>
  <c r="KF152" i="87"/>
  <c r="DA124" i="87"/>
  <c r="DA123" i="87"/>
  <c r="DA162" i="87"/>
  <c r="KG152" i="87" l="1"/>
  <c r="KH153" i="87"/>
  <c r="DB56" i="100"/>
  <c r="DB43" i="87"/>
  <c r="DA160" i="87"/>
  <c r="KH152" i="87" l="1"/>
  <c r="KI153" i="87"/>
  <c r="DB41" i="87"/>
  <c r="DB109" i="87"/>
  <c r="DB125" i="87"/>
  <c r="DB61" i="87"/>
  <c r="DB95" i="115"/>
  <c r="KI152" i="87" l="1"/>
  <c r="KJ153" i="87"/>
  <c r="DB124" i="87"/>
  <c r="DB123" i="87"/>
  <c r="DB162" i="87"/>
  <c r="KJ152" i="87" l="1"/>
  <c r="KK153" i="87"/>
  <c r="DC56" i="100"/>
  <c r="DC43" i="87"/>
  <c r="DB160" i="87"/>
  <c r="KK152" i="87" l="1"/>
  <c r="KL153" i="87"/>
  <c r="DC41" i="87"/>
  <c r="DC125" i="87"/>
  <c r="DC109" i="87"/>
  <c r="DC95" i="115"/>
  <c r="DC61" i="87"/>
  <c r="KM153" i="87" l="1"/>
  <c r="KL152" i="87"/>
  <c r="DC123" i="87"/>
  <c r="DC162" i="87"/>
  <c r="DC124" i="87"/>
  <c r="KM152" i="87" l="1"/>
  <c r="KN153" i="87"/>
  <c r="DC160" i="87"/>
  <c r="DD43" i="87"/>
  <c r="DD56" i="100"/>
  <c r="KO153" i="87" l="1"/>
  <c r="KN152" i="87"/>
  <c r="DD109" i="87"/>
  <c r="DD125" i="87"/>
  <c r="DD41" i="87"/>
  <c r="DD95" i="115"/>
  <c r="DD61" i="87"/>
  <c r="KO152" i="87" l="1"/>
  <c r="DD123" i="87"/>
  <c r="DD162" i="87"/>
  <c r="DD124" i="87"/>
  <c r="DE56" i="100" l="1"/>
  <c r="DE43" i="87"/>
  <c r="DD160" i="87"/>
  <c r="DE109" i="87" l="1"/>
  <c r="DE41" i="87"/>
  <c r="DE125" i="87"/>
  <c r="DE95" i="115"/>
  <c r="DE61" i="87"/>
  <c r="DE124" i="87" l="1"/>
  <c r="DE123" i="87"/>
  <c r="DE162" i="87"/>
  <c r="DF43" i="87" l="1"/>
  <c r="DF56" i="100"/>
  <c r="DE160" i="87"/>
  <c r="DF109" i="87" l="1"/>
  <c r="DF125" i="87"/>
  <c r="DF41" i="87"/>
  <c r="DF95" i="115"/>
  <c r="DF61" i="87"/>
  <c r="DF123" i="87" l="1"/>
  <c r="DF162" i="87"/>
  <c r="DF124" i="87"/>
  <c r="DF160" i="87" l="1"/>
  <c r="DG43" i="87"/>
  <c r="DG56" i="100"/>
  <c r="DG41" i="87" l="1"/>
  <c r="DG109" i="87"/>
  <c r="DG125" i="87"/>
  <c r="DG61" i="87"/>
  <c r="DG95" i="115"/>
  <c r="DG123" i="87" l="1"/>
  <c r="DG162" i="87"/>
  <c r="DG124" i="87"/>
  <c r="DH43" i="87" l="1"/>
  <c r="DH56" i="100"/>
  <c r="DG160" i="87"/>
  <c r="DH95" i="115" l="1"/>
  <c r="DH61" i="87"/>
  <c r="DH41" i="87"/>
  <c r="DH109" i="87"/>
  <c r="DH125" i="87"/>
  <c r="DH124" i="87" l="1"/>
  <c r="DH123" i="87"/>
  <c r="DH162" i="87"/>
  <c r="DH160" i="87" l="1"/>
  <c r="DI56" i="100"/>
  <c r="DI43" i="87"/>
  <c r="DI61" i="87" l="1"/>
  <c r="DI95" i="115"/>
  <c r="DI41" i="87"/>
  <c r="DI125" i="87"/>
  <c r="DI109" i="87"/>
  <c r="DI123" i="87" l="1"/>
  <c r="DI162" i="87"/>
  <c r="DI124" i="87"/>
  <c r="DI160" i="87" l="1"/>
  <c r="DJ43" i="87"/>
  <c r="DJ56" i="100"/>
  <c r="DJ95" i="115" l="1"/>
  <c r="DJ61" i="87"/>
  <c r="DJ41" i="87"/>
  <c r="DJ125" i="87"/>
  <c r="DJ109" i="87"/>
  <c r="DJ123" i="87" l="1"/>
  <c r="DJ162" i="87"/>
  <c r="DJ124" i="87"/>
  <c r="DK43" i="87" l="1"/>
  <c r="DK56" i="100"/>
  <c r="DJ160" i="87"/>
  <c r="DK95" i="115" l="1"/>
  <c r="DK61" i="87"/>
  <c r="DK125" i="87"/>
  <c r="DK41" i="87"/>
  <c r="DK109" i="87"/>
  <c r="DK123" i="87" l="1"/>
  <c r="DK162" i="87"/>
  <c r="DK124" i="87"/>
  <c r="DK160" i="87" l="1"/>
  <c r="DL43" i="87"/>
  <c r="DL56" i="100"/>
  <c r="DL41" i="87" l="1"/>
  <c r="DL109" i="87"/>
  <c r="DL125" i="87"/>
  <c r="DL95" i="115"/>
  <c r="DL61" i="87"/>
  <c r="DL123" i="87" l="1"/>
  <c r="DL162" i="87"/>
  <c r="DL124" i="87"/>
  <c r="DL160" i="87" l="1"/>
  <c r="DM56" i="100"/>
  <c r="DM43" i="87"/>
  <c r="DM95" i="115" l="1"/>
  <c r="DM61" i="87"/>
  <c r="DM41" i="87"/>
  <c r="DM125" i="87"/>
  <c r="DM109" i="87"/>
  <c r="DM124" i="87" l="1"/>
  <c r="DM123" i="87"/>
  <c r="DM162" i="87"/>
  <c r="DM160" i="87" l="1"/>
  <c r="DN43" i="87"/>
  <c r="DN56" i="100"/>
  <c r="DN109" i="87" l="1"/>
  <c r="DN125" i="87"/>
  <c r="DN41" i="87"/>
  <c r="DN61" i="87"/>
  <c r="DN95" i="115"/>
  <c r="DN124" i="87" l="1"/>
  <c r="DN123" i="87"/>
  <c r="DN162" i="87"/>
  <c r="DN160" i="87" l="1"/>
  <c r="DO56" i="100"/>
  <c r="DO43" i="87"/>
  <c r="DO41" i="87" l="1"/>
  <c r="DO109" i="87"/>
  <c r="DO125" i="87"/>
  <c r="DO95" i="115"/>
  <c r="DO61" i="87"/>
  <c r="DO123" i="87" l="1"/>
  <c r="DO162" i="87"/>
  <c r="DO124" i="87"/>
  <c r="DO160" i="87" l="1"/>
  <c r="DP56" i="100"/>
  <c r="DP43" i="87"/>
  <c r="DP125" i="87" l="1"/>
  <c r="DP109" i="87"/>
  <c r="DP41" i="87"/>
  <c r="DP95" i="115"/>
  <c r="DP61" i="87"/>
  <c r="DP123" i="87" l="1"/>
  <c r="DP162" i="87"/>
  <c r="DP124" i="87"/>
  <c r="K7" i="97" l="1"/>
  <c r="K8" i="97"/>
  <c r="K9" i="97"/>
  <c r="K10" i="97"/>
  <c r="K11" i="97"/>
  <c r="K12" i="97"/>
  <c r="K13" i="97"/>
  <c r="K14" i="97"/>
  <c r="K15" i="97"/>
  <c r="K16" i="97"/>
  <c r="DQ43" i="87"/>
  <c r="DQ56" i="100"/>
  <c r="DP160" i="87"/>
  <c r="L7" i="97" l="1"/>
  <c r="L8" i="97"/>
  <c r="L9" i="97"/>
  <c r="L10" i="97"/>
  <c r="L11" i="97"/>
  <c r="L12" i="97"/>
  <c r="L13" i="97"/>
  <c r="L14" i="97"/>
  <c r="L15" i="97"/>
  <c r="L16" i="97"/>
  <c r="DQ41" i="87"/>
  <c r="DQ109" i="87"/>
  <c r="DQ125" i="87"/>
  <c r="DQ95" i="115"/>
  <c r="DQ61" i="87"/>
  <c r="B132" i="87" l="1"/>
  <c r="B149" i="87" s="1"/>
  <c r="C132" i="87"/>
  <c r="C149" i="87" s="1"/>
  <c r="D132" i="87"/>
  <c r="D149" i="87" s="1"/>
  <c r="E132" i="87"/>
  <c r="E149" i="87" s="1"/>
  <c r="F132" i="87"/>
  <c r="F149" i="87" s="1"/>
  <c r="G132" i="87"/>
  <c r="G149" i="87" s="1"/>
  <c r="H132" i="87"/>
  <c r="H149" i="87" s="1"/>
  <c r="I132" i="87"/>
  <c r="I149" i="87" s="1"/>
  <c r="J132" i="87"/>
  <c r="J149" i="87" s="1"/>
  <c r="K132" i="87"/>
  <c r="K149" i="87" s="1"/>
  <c r="L132" i="87"/>
  <c r="L149" i="87" s="1"/>
  <c r="M132" i="87"/>
  <c r="M149" i="87" s="1"/>
  <c r="N132" i="87"/>
  <c r="N149" i="87" s="1"/>
  <c r="O132" i="87"/>
  <c r="O149" i="87" s="1"/>
  <c r="P132" i="87"/>
  <c r="P149" i="87" s="1"/>
  <c r="Q132" i="87"/>
  <c r="Q149" i="87" s="1"/>
  <c r="R132" i="87"/>
  <c r="R149" i="87" s="1"/>
  <c r="S132" i="87"/>
  <c r="S149" i="87" s="1"/>
  <c r="T132" i="87"/>
  <c r="T149" i="87" s="1"/>
  <c r="U132" i="87"/>
  <c r="U149" i="87" s="1"/>
  <c r="V132" i="87"/>
  <c r="V149" i="87" s="1"/>
  <c r="W132" i="87"/>
  <c r="W149" i="87" s="1"/>
  <c r="X132" i="87"/>
  <c r="X149" i="87" s="1"/>
  <c r="Y132" i="87"/>
  <c r="Y149" i="87" s="1"/>
  <c r="Z132" i="87"/>
  <c r="Z149" i="87" s="1"/>
  <c r="AA132" i="87"/>
  <c r="AA149" i="87" s="1"/>
  <c r="AB132" i="87"/>
  <c r="AB149" i="87" s="1"/>
  <c r="AC132" i="87"/>
  <c r="AC149" i="87" s="1"/>
  <c r="AD132" i="87"/>
  <c r="AD149" i="87" s="1"/>
  <c r="AE132" i="87"/>
  <c r="AE149" i="87" s="1"/>
  <c r="AF132" i="87"/>
  <c r="AF149" i="87" s="1"/>
  <c r="AG132" i="87"/>
  <c r="AG149" i="87" s="1"/>
  <c r="AH132" i="87"/>
  <c r="AH149" i="87" s="1"/>
  <c r="AI132" i="87"/>
  <c r="AI149" i="87" s="1"/>
  <c r="AJ132" i="87"/>
  <c r="AJ149" i="87" s="1"/>
  <c r="AK132" i="87"/>
  <c r="AK149" i="87" s="1"/>
  <c r="AL132" i="87"/>
  <c r="AL149" i="87" s="1"/>
  <c r="AM132" i="87"/>
  <c r="AM149" i="87" s="1"/>
  <c r="AN132" i="87"/>
  <c r="AN149" i="87" s="1"/>
  <c r="AO132" i="87"/>
  <c r="AO149" i="87" s="1"/>
  <c r="AP132" i="87"/>
  <c r="AP149" i="87" s="1"/>
  <c r="AQ132" i="87"/>
  <c r="AQ149" i="87" s="1"/>
  <c r="AR132" i="87"/>
  <c r="AR149" i="87" s="1"/>
  <c r="AS132" i="87"/>
  <c r="AS149" i="87" s="1"/>
  <c r="AT132" i="87"/>
  <c r="AT149" i="87" s="1"/>
  <c r="AU132" i="87"/>
  <c r="AU149" i="87" s="1"/>
  <c r="AV132" i="87"/>
  <c r="AV149" i="87" s="1"/>
  <c r="AW132" i="87"/>
  <c r="AW149" i="87" s="1"/>
  <c r="AX132" i="87"/>
  <c r="AX149" i="87" s="1"/>
  <c r="AY132" i="87"/>
  <c r="AY149" i="87" s="1"/>
  <c r="AZ132" i="87"/>
  <c r="AZ149" i="87" s="1"/>
  <c r="BA132" i="87"/>
  <c r="BA149" i="87" s="1"/>
  <c r="BB132" i="87"/>
  <c r="BB149" i="87" s="1"/>
  <c r="BC132" i="87"/>
  <c r="BC149" i="87" s="1"/>
  <c r="BD132" i="87"/>
  <c r="BD149" i="87" s="1"/>
  <c r="BE132" i="87"/>
  <c r="BE149" i="87" s="1"/>
  <c r="BF132" i="87"/>
  <c r="BF149" i="87" s="1"/>
  <c r="BG132" i="87"/>
  <c r="BG149" i="87" s="1"/>
  <c r="BH132" i="87"/>
  <c r="BH149" i="87" s="1"/>
  <c r="BI132" i="87"/>
  <c r="BI149" i="87" s="1"/>
  <c r="BJ132" i="87"/>
  <c r="BJ149" i="87" s="1"/>
  <c r="BK132" i="87"/>
  <c r="BK149" i="87" s="1"/>
  <c r="BL132" i="87"/>
  <c r="BL149" i="87" s="1"/>
  <c r="BM132" i="87"/>
  <c r="BM149" i="87" s="1"/>
  <c r="BN132" i="87"/>
  <c r="BN149" i="87" s="1"/>
  <c r="BO132" i="87"/>
  <c r="BO149" i="87" s="1"/>
  <c r="BP132" i="87"/>
  <c r="BP149" i="87" s="1"/>
  <c r="BQ132" i="87"/>
  <c r="BQ149" i="87" s="1"/>
  <c r="BR132" i="87"/>
  <c r="BR149" i="87" s="1"/>
  <c r="BS132" i="87"/>
  <c r="BS149" i="87" s="1"/>
  <c r="BT132" i="87"/>
  <c r="BT149" i="87" s="1"/>
  <c r="BU132" i="87"/>
  <c r="BU149" i="87" s="1"/>
  <c r="BV132" i="87"/>
  <c r="BV149" i="87" s="1"/>
  <c r="BW132" i="87"/>
  <c r="BW149" i="87" s="1"/>
  <c r="BX132" i="87"/>
  <c r="BX149" i="87" s="1"/>
  <c r="BY132" i="87"/>
  <c r="BY149" i="87" s="1"/>
  <c r="BZ132" i="87"/>
  <c r="BZ149" i="87" s="1"/>
  <c r="CA132" i="87"/>
  <c r="CA149" i="87" s="1"/>
  <c r="CB132" i="87"/>
  <c r="CB149" i="87" s="1"/>
  <c r="CC132" i="87"/>
  <c r="CC149" i="87" s="1"/>
  <c r="CD132" i="87"/>
  <c r="CD149" i="87" s="1"/>
  <c r="CE132" i="87"/>
  <c r="CE149" i="87" s="1"/>
  <c r="CF132" i="87"/>
  <c r="CF149" i="87" s="1"/>
  <c r="CG132" i="87"/>
  <c r="CG149" i="87" s="1"/>
  <c r="CH132" i="87"/>
  <c r="CH149" i="87" s="1"/>
  <c r="CI132" i="87"/>
  <c r="CI149" i="87" s="1"/>
  <c r="CJ132" i="87"/>
  <c r="CJ149" i="87" s="1"/>
  <c r="CK132" i="87"/>
  <c r="CK149" i="87" s="1"/>
  <c r="CL132" i="87"/>
  <c r="CL149" i="87" s="1"/>
  <c r="CM132" i="87"/>
  <c r="CM149" i="87" s="1"/>
  <c r="CN132" i="87"/>
  <c r="CN149" i="87" s="1"/>
  <c r="CO132" i="87"/>
  <c r="CO149" i="87" s="1"/>
  <c r="CP132" i="87"/>
  <c r="CP149" i="87" s="1"/>
  <c r="CQ132" i="87"/>
  <c r="CQ149" i="87" s="1"/>
  <c r="CR132" i="87"/>
  <c r="CR149" i="87" s="1"/>
  <c r="CS132" i="87"/>
  <c r="CS149" i="87" s="1"/>
  <c r="CT132" i="87"/>
  <c r="CT149" i="87" s="1"/>
  <c r="CU132" i="87"/>
  <c r="CU149" i="87" s="1"/>
  <c r="CV132" i="87"/>
  <c r="CV149" i="87" s="1"/>
  <c r="CW132" i="87"/>
  <c r="CW149" i="87" s="1"/>
  <c r="CX132" i="87"/>
  <c r="CX149" i="87" s="1"/>
  <c r="CY132" i="87"/>
  <c r="CY149" i="87" s="1"/>
  <c r="CZ132" i="87"/>
  <c r="CZ149" i="87" s="1"/>
  <c r="DA132" i="87"/>
  <c r="DA149" i="87" s="1"/>
  <c r="DB132" i="87"/>
  <c r="DB149" i="87" s="1"/>
  <c r="DC132" i="87"/>
  <c r="DC149" i="87" s="1"/>
  <c r="DD132" i="87"/>
  <c r="DD149" i="87" s="1"/>
  <c r="DE132" i="87"/>
  <c r="DE149" i="87" s="1"/>
  <c r="DF132" i="87"/>
  <c r="DF149" i="87" s="1"/>
  <c r="DG132" i="87"/>
  <c r="DG149" i="87" s="1"/>
  <c r="DH132" i="87"/>
  <c r="DH149" i="87" s="1"/>
  <c r="DI132" i="87"/>
  <c r="DI149" i="87" s="1"/>
  <c r="DJ132" i="87"/>
  <c r="DJ149" i="87" s="1"/>
  <c r="DK132" i="87"/>
  <c r="DK149" i="87" s="1"/>
  <c r="DP132" i="87"/>
  <c r="DP149" i="87" s="1"/>
  <c r="DM132" i="87"/>
  <c r="DM149" i="87" s="1"/>
  <c r="DN132" i="87"/>
  <c r="DN149" i="87" s="1"/>
  <c r="DL132" i="87"/>
  <c r="DL149" i="87" s="1"/>
  <c r="DO132" i="87"/>
  <c r="DO149" i="87" s="1"/>
  <c r="DQ149" i="87"/>
  <c r="DA59" i="87"/>
  <c r="L59" i="87"/>
  <c r="CL59" i="87"/>
  <c r="DC59" i="87"/>
  <c r="AT59" i="87"/>
  <c r="AQ59" i="87"/>
  <c r="CT59" i="87"/>
  <c r="DM59" i="87"/>
  <c r="CN59" i="87"/>
  <c r="BB59" i="87"/>
  <c r="CK59" i="87"/>
  <c r="BU59" i="87"/>
  <c r="BK59" i="87"/>
  <c r="BG59" i="87"/>
  <c r="CA59" i="87"/>
  <c r="AM59" i="87"/>
  <c r="E59" i="87"/>
  <c r="D59" i="87"/>
  <c r="CE59" i="87"/>
  <c r="DP59" i="87"/>
  <c r="AA59" i="87"/>
  <c r="CC59" i="87"/>
  <c r="CV59" i="87"/>
  <c r="BN59" i="87"/>
  <c r="C59" i="87"/>
  <c r="R59" i="87"/>
  <c r="DI59" i="87"/>
  <c r="CU59" i="87"/>
  <c r="BY59" i="87"/>
  <c r="BV59" i="87"/>
  <c r="BF59" i="87"/>
  <c r="BP59" i="87"/>
  <c r="CP59" i="87"/>
  <c r="V59" i="87"/>
  <c r="CW59" i="87"/>
  <c r="DD59" i="87"/>
  <c r="AJ59" i="87"/>
  <c r="Q59" i="87"/>
  <c r="BI59" i="87"/>
  <c r="AY59" i="87"/>
  <c r="BX59" i="87"/>
  <c r="DH59" i="87"/>
  <c r="CQ59" i="87"/>
  <c r="AC59" i="87"/>
  <c r="H59" i="87"/>
  <c r="AI59" i="87"/>
  <c r="X59" i="87"/>
  <c r="AX59" i="87"/>
  <c r="BQ59" i="87"/>
  <c r="CF59" i="87"/>
  <c r="BC59" i="87"/>
  <c r="AE59" i="87"/>
  <c r="AB59" i="87"/>
  <c r="CY59" i="87"/>
  <c r="CO59" i="87"/>
  <c r="N59" i="87"/>
  <c r="BS59" i="87"/>
  <c r="CM59" i="87"/>
  <c r="BH59" i="87"/>
  <c r="BR59" i="87"/>
  <c r="DN59" i="87"/>
  <c r="W59" i="87"/>
  <c r="BW59" i="87"/>
  <c r="BA59" i="87"/>
  <c r="BT59" i="87"/>
  <c r="T59" i="87"/>
  <c r="F59" i="87"/>
  <c r="DL59" i="87"/>
  <c r="DF59" i="87"/>
  <c r="B59" i="87"/>
  <c r="AU59" i="87"/>
  <c r="Z59" i="87"/>
  <c r="I59" i="87"/>
  <c r="DE59" i="87"/>
  <c r="AH59" i="87"/>
  <c r="S59" i="87"/>
  <c r="AV59" i="87"/>
  <c r="CD59" i="87"/>
  <c r="DG59" i="87"/>
  <c r="AW59" i="87"/>
  <c r="DJ59" i="87"/>
  <c r="AZ59" i="87"/>
  <c r="BM59" i="87"/>
  <c r="BZ59" i="87"/>
  <c r="O59" i="87"/>
  <c r="BJ59" i="87"/>
  <c r="BD59" i="87"/>
  <c r="BO59" i="87"/>
  <c r="K59" i="87"/>
  <c r="DO59" i="87"/>
  <c r="DK59" i="87"/>
  <c r="G59" i="87"/>
  <c r="CG59" i="87"/>
  <c r="M59" i="87"/>
  <c r="P59" i="87"/>
  <c r="J59" i="87"/>
  <c r="DQ59" i="87"/>
  <c r="Y59" i="87"/>
  <c r="BL59" i="87"/>
  <c r="AR59" i="87"/>
  <c r="CR59" i="87"/>
  <c r="AK59" i="87"/>
  <c r="CB59" i="87"/>
  <c r="CJ59" i="87"/>
  <c r="CZ59" i="87"/>
  <c r="CS59" i="87"/>
  <c r="BE59" i="87"/>
  <c r="U59" i="87"/>
  <c r="AL59" i="87"/>
  <c r="CI59" i="87"/>
  <c r="AF59" i="87"/>
  <c r="AP59" i="87"/>
  <c r="AD59" i="87"/>
  <c r="DB59" i="87"/>
  <c r="CX59" i="87"/>
  <c r="CH59" i="87"/>
  <c r="AN59" i="87"/>
  <c r="AO59" i="87"/>
  <c r="AG59" i="87"/>
  <c r="AS59" i="87"/>
  <c r="DQ123" i="87"/>
  <c r="DQ162" i="87"/>
  <c r="DR162" i="87" s="1"/>
  <c r="DQ124" i="87"/>
  <c r="DR160" i="87" l="1"/>
  <c r="DS162" i="87"/>
  <c r="DQ160" i="87"/>
  <c r="DS160" i="87" l="1"/>
  <c r="DT162" i="87"/>
  <c r="DT160" i="87" l="1"/>
  <c r="DU162" i="87"/>
  <c r="DU160" i="87" l="1"/>
  <c r="DV162" i="87"/>
  <c r="DW162" i="87" l="1"/>
  <c r="DV160" i="87"/>
  <c r="DX162" i="87" l="1"/>
  <c r="DW160" i="87"/>
  <c r="DX160" i="87" l="1"/>
  <c r="DY162" i="87"/>
  <c r="DZ162" i="87" l="1"/>
  <c r="DY160" i="87"/>
  <c r="EA162" i="87" l="1"/>
  <c r="DZ160" i="87"/>
  <c r="EB162" i="87" l="1"/>
  <c r="EA160" i="87"/>
  <c r="EB160" i="87" l="1"/>
  <c r="EC162" i="87"/>
  <c r="ED162" i="87" l="1"/>
  <c r="EC160" i="87"/>
  <c r="ED160" i="87" l="1"/>
  <c r="EE162" i="87"/>
  <c r="EE160" i="87" l="1"/>
  <c r="EF162" i="87"/>
  <c r="EG162" i="87" l="1"/>
  <c r="EF160" i="87"/>
  <c r="EH162" i="87" l="1"/>
  <c r="EG160" i="87"/>
  <c r="EH160" i="87" l="1"/>
  <c r="EI162" i="87"/>
  <c r="EI160" i="87" l="1"/>
  <c r="EJ162" i="87"/>
  <c r="EK162" i="87" l="1"/>
  <c r="EJ160" i="87"/>
  <c r="EL162" i="87" l="1"/>
  <c r="EK160" i="87"/>
  <c r="EM162" i="87" l="1"/>
  <c r="EL160" i="87"/>
  <c r="EN162" i="87" l="1"/>
  <c r="EM160" i="87"/>
  <c r="EO162" i="87" l="1"/>
  <c r="EN160" i="87"/>
  <c r="EO160" i="87" l="1"/>
  <c r="EP162" i="87"/>
  <c r="EP160" i="87" l="1"/>
  <c r="EQ162" i="87"/>
  <c r="ER162" i="87" l="1"/>
  <c r="EQ160" i="87"/>
  <c r="ER160" i="87" l="1"/>
  <c r="ES162" i="87"/>
  <c r="ET162" i="87" l="1"/>
  <c r="ES160" i="87"/>
  <c r="ET160" i="87" l="1"/>
  <c r="EU162" i="87"/>
  <c r="EU160" i="87" l="1"/>
  <c r="EV162" i="87"/>
  <c r="EW162" i="87" l="1"/>
  <c r="EV160" i="87"/>
  <c r="EX162" i="87" l="1"/>
  <c r="EW160" i="87"/>
  <c r="EY162" i="87" l="1"/>
  <c r="EX160" i="87"/>
  <c r="EZ162" i="87" l="1"/>
  <c r="EY160" i="87"/>
  <c r="EZ160" i="87" l="1"/>
  <c r="FA162" i="87"/>
  <c r="FA160" i="87" l="1"/>
  <c r="FB162" i="87"/>
  <c r="FB160" i="87" l="1"/>
  <c r="FC162" i="87"/>
  <c r="FC160" i="87" l="1"/>
  <c r="FD162" i="87"/>
  <c r="FE162" i="87" l="1"/>
  <c r="FD160" i="87"/>
  <c r="FF162" i="87" l="1"/>
  <c r="FE160" i="87"/>
  <c r="FG162" i="87" l="1"/>
  <c r="FF160" i="87"/>
  <c r="FG160" i="87" l="1"/>
  <c r="FH162" i="87"/>
  <c r="FH160" i="87" l="1"/>
  <c r="FI162" i="87"/>
  <c r="FJ162" i="87" l="1"/>
  <c r="FI160" i="87"/>
  <c r="FK162" i="87" l="1"/>
  <c r="FJ160" i="87"/>
  <c r="FL162" i="87" l="1"/>
  <c r="FK160" i="87"/>
  <c r="FM162" i="87" l="1"/>
  <c r="FL160" i="87"/>
  <c r="FM160" i="87" l="1"/>
  <c r="FN162" i="87"/>
  <c r="FO162" i="87" l="1"/>
  <c r="FN160" i="87"/>
  <c r="FP162" i="87" l="1"/>
  <c r="FO160" i="87"/>
  <c r="FP160" i="87" l="1"/>
  <c r="FQ162" i="87"/>
  <c r="FQ160" i="87" l="1"/>
  <c r="FR162" i="87"/>
  <c r="FS162" i="87" l="1"/>
  <c r="FR160" i="87"/>
  <c r="FS160" i="87" l="1"/>
  <c r="FT162" i="87"/>
  <c r="FT160" i="87" l="1"/>
  <c r="FU162" i="87"/>
  <c r="FU160" i="87" l="1"/>
  <c r="FV162" i="87"/>
  <c r="FV160" i="87" l="1"/>
  <c r="FW162" i="87"/>
  <c r="FX162" i="87" l="1"/>
  <c r="FW160" i="87"/>
  <c r="FX160" i="87" l="1"/>
  <c r="FY162" i="87"/>
  <c r="FY160" i="87" l="1"/>
  <c r="FZ162" i="87"/>
  <c r="GA162" i="87" l="1"/>
  <c r="FZ160" i="87"/>
  <c r="GA160" i="87" l="1"/>
  <c r="GB162" i="87"/>
  <c r="GC162" i="87" l="1"/>
  <c r="GB160" i="87"/>
  <c r="GC160" i="87" l="1"/>
  <c r="GD162" i="87"/>
  <c r="GD160" i="87" l="1"/>
  <c r="GE162" i="87"/>
  <c r="GE160" i="87" l="1"/>
  <c r="GF162" i="87"/>
  <c r="GG162" i="87" l="1"/>
  <c r="GF160" i="87"/>
  <c r="GG160" i="87" l="1"/>
  <c r="GH162" i="87"/>
  <c r="GI162" i="87" l="1"/>
  <c r="GH160" i="87"/>
  <c r="GJ162" i="87" l="1"/>
  <c r="GI160" i="87"/>
  <c r="GK162" i="87" l="1"/>
  <c r="GJ160" i="87"/>
  <c r="GK160" i="87" l="1"/>
  <c r="GL162" i="87"/>
  <c r="GM162" i="87" l="1"/>
  <c r="GL160" i="87"/>
  <c r="GM160" i="87" l="1"/>
  <c r="GN162" i="87"/>
  <c r="GO162" i="87" l="1"/>
  <c r="GN160" i="87"/>
  <c r="GP162" i="87" l="1"/>
  <c r="GO160" i="87"/>
  <c r="GP160" i="87" l="1"/>
  <c r="GQ162" i="87"/>
  <c r="GR162" i="87" l="1"/>
  <c r="GQ160" i="87"/>
  <c r="GS162" i="87" l="1"/>
  <c r="GR160" i="87"/>
  <c r="GT162" i="87" l="1"/>
  <c r="GS160" i="87"/>
  <c r="GU162" i="87" l="1"/>
  <c r="GT160" i="87"/>
  <c r="GV162" i="87" l="1"/>
  <c r="GU160" i="87"/>
  <c r="GW162" i="87" l="1"/>
  <c r="GV160" i="87"/>
  <c r="GW160" i="87" l="1"/>
  <c r="GX162" i="87"/>
  <c r="GX160" i="87" l="1"/>
  <c r="GY162" i="87"/>
  <c r="GY160" i="87" l="1"/>
  <c r="GZ162" i="87"/>
  <c r="GZ160" i="87" l="1"/>
  <c r="HA162" i="87"/>
  <c r="HA160" i="87" l="1"/>
  <c r="HB162" i="87"/>
  <c r="HC162" i="87" l="1"/>
  <c r="HB160" i="87"/>
  <c r="HD162" i="87" l="1"/>
  <c r="HC160" i="87"/>
  <c r="HD160" i="87" l="1"/>
  <c r="HE162" i="87"/>
  <c r="HF162" i="87" l="1"/>
  <c r="HE160" i="87"/>
  <c r="HF160" i="87" l="1"/>
  <c r="HG162" i="87"/>
  <c r="HH162" i="87" l="1"/>
  <c r="HG160" i="87"/>
  <c r="HI162" i="87" l="1"/>
  <c r="HH160" i="87"/>
  <c r="HI160" i="87" l="1"/>
  <c r="HJ162" i="87"/>
  <c r="HJ160" i="87" l="1"/>
  <c r="HK162" i="87"/>
  <c r="HL162" i="87" l="1"/>
  <c r="HK160" i="87"/>
  <c r="HL160" i="87" l="1"/>
  <c r="HM162" i="87"/>
  <c r="HM160" i="87" l="1"/>
  <c r="HN162" i="87"/>
  <c r="HN160" i="87" l="1"/>
  <c r="HO162" i="87"/>
  <c r="HO160" i="87" l="1"/>
  <c r="HP162" i="87"/>
  <c r="HQ162" i="87" l="1"/>
  <c r="HP160" i="87"/>
  <c r="HR162" i="87" l="1"/>
  <c r="HQ160" i="87"/>
  <c r="HS162" i="87" l="1"/>
  <c r="HR160" i="87"/>
  <c r="HT162" i="87" l="1"/>
  <c r="HS160" i="87"/>
  <c r="B101" i="106"/>
  <c r="B101" i="109"/>
  <c r="EB16" i="109"/>
  <c r="EB13" i="109" s="1"/>
  <c r="EB12" i="109" s="1"/>
  <c r="Y16" i="109"/>
  <c r="Y13" i="109" s="1"/>
  <c r="Y12" i="109" s="1"/>
  <c r="AH16" i="109"/>
  <c r="AH13" i="109" s="1"/>
  <c r="AH12" i="109" s="1"/>
  <c r="FQ15" i="106"/>
  <c r="FQ13" i="106" s="1"/>
  <c r="FQ12" i="106" s="1"/>
  <c r="CD15" i="106"/>
  <c r="CD13" i="106" s="1"/>
  <c r="CD12" i="106" s="1"/>
  <c r="DL16" i="109"/>
  <c r="DL13" i="109" s="1"/>
  <c r="DL12" i="109" s="1"/>
  <c r="EJ15" i="106"/>
  <c r="EJ13" i="106" s="1"/>
  <c r="EJ12" i="106" s="1"/>
  <c r="DN15" i="106"/>
  <c r="DN13" i="106" s="1"/>
  <c r="DN12" i="106" s="1"/>
  <c r="R15" i="106"/>
  <c r="R13" i="106" s="1"/>
  <c r="R12" i="106" s="1"/>
  <c r="T16" i="109"/>
  <c r="T13" i="109" s="1"/>
  <c r="T12" i="109" s="1"/>
  <c r="HU162" i="87" l="1"/>
  <c r="HT160" i="87"/>
  <c r="GF15" i="106"/>
  <c r="GF13" i="106" s="1"/>
  <c r="GF12" i="106" s="1"/>
  <c r="GF37" i="106" s="1"/>
  <c r="BP15" i="106"/>
  <c r="BP13" i="106" s="1"/>
  <c r="BP12" i="106" s="1"/>
  <c r="BP35" i="106" s="1"/>
  <c r="FV15" i="106"/>
  <c r="FV13" i="106" s="1"/>
  <c r="FV12" i="106" s="1"/>
  <c r="FV35" i="106" s="1"/>
  <c r="FM15" i="106"/>
  <c r="FM13" i="106" s="1"/>
  <c r="FM12" i="106" s="1"/>
  <c r="FM36" i="106" s="1"/>
  <c r="GT19" i="115"/>
  <c r="GT18" i="115" s="1"/>
  <c r="GT12" i="115" s="1"/>
  <c r="FT19" i="115"/>
  <c r="FT18" i="115" s="1"/>
  <c r="FT12" i="115" s="1"/>
  <c r="GA19" i="115"/>
  <c r="GA18" i="115" s="1"/>
  <c r="GA12" i="115" s="1"/>
  <c r="GP19" i="115"/>
  <c r="GP18" i="115" s="1"/>
  <c r="GP12" i="115" s="1"/>
  <c r="FZ19" i="115"/>
  <c r="FZ18" i="115" s="1"/>
  <c r="FZ12" i="115" s="1"/>
  <c r="FX19" i="115"/>
  <c r="FX18" i="115" s="1"/>
  <c r="FX12" i="115" s="1"/>
  <c r="EX19" i="115"/>
  <c r="EX18" i="115" s="1"/>
  <c r="EX12" i="115" s="1"/>
  <c r="J19" i="115"/>
  <c r="J18" i="115" s="1"/>
  <c r="J12" i="115" s="1"/>
  <c r="GI19" i="115"/>
  <c r="GI18" i="115" s="1"/>
  <c r="GI12" i="115" s="1"/>
  <c r="FQ19" i="115"/>
  <c r="FQ18" i="115" s="1"/>
  <c r="FQ12" i="115" s="1"/>
  <c r="FR19" i="115"/>
  <c r="FR18" i="115" s="1"/>
  <c r="FR12" i="115" s="1"/>
  <c r="FD19" i="115"/>
  <c r="FD18" i="115" s="1"/>
  <c r="FD12" i="115" s="1"/>
  <c r="U19" i="115"/>
  <c r="U18" i="115" s="1"/>
  <c r="U12" i="115" s="1"/>
  <c r="BO19" i="115"/>
  <c r="BO18" i="115" s="1"/>
  <c r="BO12" i="115" s="1"/>
  <c r="AC19" i="115"/>
  <c r="AC18" i="115" s="1"/>
  <c r="AC12" i="115" s="1"/>
  <c r="EB19" i="115"/>
  <c r="EB18" i="115" s="1"/>
  <c r="EB12" i="115" s="1"/>
  <c r="DU19" i="115"/>
  <c r="DU18" i="115" s="1"/>
  <c r="DU12" i="115" s="1"/>
  <c r="ET19" i="115"/>
  <c r="ET18" i="115" s="1"/>
  <c r="ET12" i="115" s="1"/>
  <c r="GJ19" i="115"/>
  <c r="GJ18" i="115" s="1"/>
  <c r="GJ12" i="115" s="1"/>
  <c r="GD19" i="115"/>
  <c r="GD18" i="115" s="1"/>
  <c r="GD12" i="115" s="1"/>
  <c r="EV19" i="115"/>
  <c r="EV18" i="115" s="1"/>
  <c r="EV12" i="115" s="1"/>
  <c r="GO19" i="115"/>
  <c r="GO18" i="115" s="1"/>
  <c r="GO12" i="115" s="1"/>
  <c r="FH19" i="115"/>
  <c r="FH18" i="115" s="1"/>
  <c r="FH12" i="115" s="1"/>
  <c r="S19" i="115"/>
  <c r="S18" i="115" s="1"/>
  <c r="S12" i="115" s="1"/>
  <c r="FY19" i="115"/>
  <c r="FY18" i="115" s="1"/>
  <c r="FY12" i="115" s="1"/>
  <c r="AD19" i="115"/>
  <c r="AD18" i="115" s="1"/>
  <c r="AD12" i="115" s="1"/>
  <c r="GS19" i="115"/>
  <c r="GS18" i="115" s="1"/>
  <c r="GS12" i="115" s="1"/>
  <c r="EP19" i="115"/>
  <c r="EP18" i="115" s="1"/>
  <c r="EP12" i="115" s="1"/>
  <c r="N19" i="115"/>
  <c r="N18" i="115" s="1"/>
  <c r="N12" i="115" s="1"/>
  <c r="DX19" i="115"/>
  <c r="DX18" i="115" s="1"/>
  <c r="DX12" i="115" s="1"/>
  <c r="CX19" i="115"/>
  <c r="CX18" i="115" s="1"/>
  <c r="CX12" i="115" s="1"/>
  <c r="AQ19" i="115"/>
  <c r="AQ18" i="115" s="1"/>
  <c r="AQ12" i="115" s="1"/>
  <c r="ES19" i="115"/>
  <c r="ES18" i="115" s="1"/>
  <c r="ES12" i="115" s="1"/>
  <c r="DF19" i="115"/>
  <c r="DF18" i="115" s="1"/>
  <c r="DF12" i="115" s="1"/>
  <c r="HG19" i="115"/>
  <c r="HG18" i="115" s="1"/>
  <c r="HG12" i="115" s="1"/>
  <c r="FV19" i="115"/>
  <c r="FV18" i="115" s="1"/>
  <c r="FV12" i="115" s="1"/>
  <c r="CU19" i="115"/>
  <c r="CU18" i="115" s="1"/>
  <c r="CU12" i="115" s="1"/>
  <c r="Q19" i="115"/>
  <c r="Q18" i="115" s="1"/>
  <c r="Q12" i="115" s="1"/>
  <c r="DZ19" i="115"/>
  <c r="DZ18" i="115" s="1"/>
  <c r="DZ12" i="115" s="1"/>
  <c r="FM19" i="115"/>
  <c r="FM18" i="115" s="1"/>
  <c r="FM12" i="115" s="1"/>
  <c r="G19" i="115"/>
  <c r="G18" i="115" s="1"/>
  <c r="G12" i="115" s="1"/>
  <c r="R19" i="115"/>
  <c r="R18" i="115" s="1"/>
  <c r="R12" i="115" s="1"/>
  <c r="HF19" i="115"/>
  <c r="HF18" i="115" s="1"/>
  <c r="HF12" i="115" s="1"/>
  <c r="AL19" i="115"/>
  <c r="AL18" i="115" s="1"/>
  <c r="AL12" i="115" s="1"/>
  <c r="BH19" i="115"/>
  <c r="BH18" i="115" s="1"/>
  <c r="BH12" i="115" s="1"/>
  <c r="AP19" i="115"/>
  <c r="AP18" i="115" s="1"/>
  <c r="AP12" i="115" s="1"/>
  <c r="DP19" i="115"/>
  <c r="DP18" i="115" s="1"/>
  <c r="DP12" i="115" s="1"/>
  <c r="BX19" i="115"/>
  <c r="BX18" i="115" s="1"/>
  <c r="BX12" i="115" s="1"/>
  <c r="T19" i="115"/>
  <c r="T18" i="115" s="1"/>
  <c r="T12" i="115" s="1"/>
  <c r="DE19" i="115"/>
  <c r="DE18" i="115" s="1"/>
  <c r="DE12" i="115" s="1"/>
  <c r="ER19" i="115"/>
  <c r="ER18" i="115" s="1"/>
  <c r="ER12" i="115" s="1"/>
  <c r="FL19" i="115"/>
  <c r="FL18" i="115" s="1"/>
  <c r="FL12" i="115" s="1"/>
  <c r="EY19" i="115"/>
  <c r="EY18" i="115" s="1"/>
  <c r="EY12" i="115" s="1"/>
  <c r="DV19" i="115"/>
  <c r="DV18" i="115" s="1"/>
  <c r="DV12" i="115" s="1"/>
  <c r="EF19" i="115"/>
  <c r="EF18" i="115" s="1"/>
  <c r="EF12" i="115" s="1"/>
  <c r="AT19" i="115"/>
  <c r="AT18" i="115" s="1"/>
  <c r="AT12" i="115" s="1"/>
  <c r="GL19" i="115"/>
  <c r="GL18" i="115" s="1"/>
  <c r="GL12" i="115" s="1"/>
  <c r="EA19" i="115"/>
  <c r="EA18" i="115" s="1"/>
  <c r="EA12" i="115" s="1"/>
  <c r="EL19" i="115"/>
  <c r="EL18" i="115" s="1"/>
  <c r="EL12" i="115" s="1"/>
  <c r="HH19" i="115"/>
  <c r="HH18" i="115" s="1"/>
  <c r="HH12" i="115" s="1"/>
  <c r="EO19" i="115"/>
  <c r="EO18" i="115" s="1"/>
  <c r="EO12" i="115" s="1"/>
  <c r="GF19" i="115"/>
  <c r="GF18" i="115" s="1"/>
  <c r="GF12" i="115" s="1"/>
  <c r="FC19" i="115"/>
  <c r="FC18" i="115" s="1"/>
  <c r="FC12" i="115" s="1"/>
  <c r="HA19" i="115"/>
  <c r="HA18" i="115" s="1"/>
  <c r="HA12" i="115" s="1"/>
  <c r="DJ19" i="115"/>
  <c r="DJ18" i="115" s="1"/>
  <c r="DJ12" i="115" s="1"/>
  <c r="Y19" i="115"/>
  <c r="Y18" i="115" s="1"/>
  <c r="Y12" i="115" s="1"/>
  <c r="FJ19" i="115"/>
  <c r="FJ18" i="115" s="1"/>
  <c r="FJ12" i="115" s="1"/>
  <c r="Z19" i="115"/>
  <c r="Z18" i="115" s="1"/>
  <c r="Z12" i="115" s="1"/>
  <c r="EJ19" i="115"/>
  <c r="EJ18" i="115" s="1"/>
  <c r="EJ12" i="115" s="1"/>
  <c r="M19" i="115"/>
  <c r="M18" i="115" s="1"/>
  <c r="M12" i="115" s="1"/>
  <c r="FU19" i="115"/>
  <c r="FU18" i="115" s="1"/>
  <c r="FU12" i="115" s="1"/>
  <c r="BV19" i="115"/>
  <c r="BV18" i="115" s="1"/>
  <c r="BV12" i="115" s="1"/>
  <c r="BM19" i="115"/>
  <c r="BM18" i="115" s="1"/>
  <c r="BM12" i="115" s="1"/>
  <c r="BP19" i="115"/>
  <c r="BP18" i="115" s="1"/>
  <c r="BP12" i="115" s="1"/>
  <c r="DL19" i="115"/>
  <c r="DL18" i="115" s="1"/>
  <c r="DL12" i="115" s="1"/>
  <c r="BC19" i="115"/>
  <c r="BC18" i="115" s="1"/>
  <c r="BC12" i="115" s="1"/>
  <c r="HB19" i="115"/>
  <c r="HB18" i="115" s="1"/>
  <c r="HB12" i="115" s="1"/>
  <c r="GG19" i="115"/>
  <c r="GG18" i="115" s="1"/>
  <c r="GG12" i="115" s="1"/>
  <c r="FA19" i="115"/>
  <c r="FA18" i="115" s="1"/>
  <c r="FA12" i="115" s="1"/>
  <c r="DT19" i="115"/>
  <c r="DT18" i="115" s="1"/>
  <c r="DT12" i="115" s="1"/>
  <c r="D19" i="115"/>
  <c r="D18" i="115" s="1"/>
  <c r="D12" i="115" s="1"/>
  <c r="AZ19" i="115"/>
  <c r="AZ18" i="115" s="1"/>
  <c r="AZ12" i="115" s="1"/>
  <c r="FO19" i="115"/>
  <c r="FO18" i="115" s="1"/>
  <c r="FO12" i="115" s="1"/>
  <c r="HI19" i="115"/>
  <c r="HI18" i="115" s="1"/>
  <c r="HI12" i="115" s="1"/>
  <c r="FS19" i="115"/>
  <c r="FS18" i="115" s="1"/>
  <c r="FS12" i="115" s="1"/>
  <c r="BF19" i="115"/>
  <c r="BF18" i="115" s="1"/>
  <c r="BF12" i="115" s="1"/>
  <c r="DN19" i="115"/>
  <c r="DN18" i="115" s="1"/>
  <c r="DN12" i="115" s="1"/>
  <c r="EE19" i="115"/>
  <c r="EE18" i="115" s="1"/>
  <c r="EE12" i="115" s="1"/>
  <c r="EZ19" i="115"/>
  <c r="EZ18" i="115" s="1"/>
  <c r="EZ12" i="115" s="1"/>
  <c r="AM19" i="115"/>
  <c r="AM18" i="115" s="1"/>
  <c r="AM12" i="115" s="1"/>
  <c r="BQ19" i="115"/>
  <c r="BQ18" i="115" s="1"/>
  <c r="BQ12" i="115" s="1"/>
  <c r="BN19" i="115"/>
  <c r="BN18" i="115" s="1"/>
  <c r="BN12" i="115" s="1"/>
  <c r="EQ19" i="115"/>
  <c r="EQ18" i="115" s="1"/>
  <c r="EQ12" i="115" s="1"/>
  <c r="EK19" i="115"/>
  <c r="EK18" i="115" s="1"/>
  <c r="EK12" i="115" s="1"/>
  <c r="HE19" i="115"/>
  <c r="HE18" i="115" s="1"/>
  <c r="HE12" i="115" s="1"/>
  <c r="H19" i="115"/>
  <c r="H18" i="115" s="1"/>
  <c r="H12" i="115" s="1"/>
  <c r="GR19" i="115"/>
  <c r="GR18" i="115" s="1"/>
  <c r="GR12" i="115" s="1"/>
  <c r="DR19" i="115"/>
  <c r="DR18" i="115" s="1"/>
  <c r="DR12" i="115" s="1"/>
  <c r="BL19" i="115"/>
  <c r="BL18" i="115" s="1"/>
  <c r="BL12" i="115" s="1"/>
  <c r="AA19" i="115"/>
  <c r="AA18" i="115" s="1"/>
  <c r="AA12" i="115" s="1"/>
  <c r="CV19" i="115"/>
  <c r="CV18" i="115" s="1"/>
  <c r="CV12" i="115" s="1"/>
  <c r="I19" i="115"/>
  <c r="I18" i="115" s="1"/>
  <c r="I12" i="115" s="1"/>
  <c r="DM19" i="115"/>
  <c r="DM18" i="115" s="1"/>
  <c r="DM12" i="115" s="1"/>
  <c r="BY19" i="115"/>
  <c r="BY18" i="115" s="1"/>
  <c r="BY12" i="115" s="1"/>
  <c r="FW19" i="115"/>
  <c r="FW18" i="115" s="1"/>
  <c r="FW12" i="115" s="1"/>
  <c r="EM19" i="115"/>
  <c r="EM18" i="115" s="1"/>
  <c r="EM12" i="115" s="1"/>
  <c r="GK19" i="115"/>
  <c r="GK18" i="115" s="1"/>
  <c r="GK12" i="115" s="1"/>
  <c r="EN19" i="115"/>
  <c r="EN18" i="115" s="1"/>
  <c r="EN12" i="115" s="1"/>
  <c r="GW19" i="115"/>
  <c r="GW18" i="115" s="1"/>
  <c r="GW12" i="115" s="1"/>
  <c r="X19" i="115"/>
  <c r="X18" i="115" s="1"/>
  <c r="X12" i="115" s="1"/>
  <c r="EH19" i="115"/>
  <c r="EH18" i="115" s="1"/>
  <c r="EH12" i="115" s="1"/>
  <c r="EW19" i="115"/>
  <c r="EW18" i="115" s="1"/>
  <c r="EW12" i="115" s="1"/>
  <c r="GB19" i="115"/>
  <c r="GB18" i="115" s="1"/>
  <c r="GB12" i="115" s="1"/>
  <c r="GC19" i="115"/>
  <c r="GC18" i="115" s="1"/>
  <c r="GC12" i="115" s="1"/>
  <c r="CS19" i="115"/>
  <c r="CS18" i="115" s="1"/>
  <c r="CS12" i="115" s="1"/>
  <c r="CP19" i="115"/>
  <c r="CP18" i="115" s="1"/>
  <c r="CP12" i="115" s="1"/>
  <c r="FF19" i="115"/>
  <c r="FF18" i="115" s="1"/>
  <c r="FF12" i="115" s="1"/>
  <c r="E19" i="115"/>
  <c r="E18" i="115" s="1"/>
  <c r="E12" i="115" s="1"/>
  <c r="FB19" i="115"/>
  <c r="FB18" i="115" s="1"/>
  <c r="FB12" i="115" s="1"/>
  <c r="DD19" i="115"/>
  <c r="DD18" i="115" s="1"/>
  <c r="DD12" i="115" s="1"/>
  <c r="AI19" i="115"/>
  <c r="AI18" i="115" s="1"/>
  <c r="AI12" i="115" s="1"/>
  <c r="FK19" i="115"/>
  <c r="FK18" i="115" s="1"/>
  <c r="FK12" i="115" s="1"/>
  <c r="EG19" i="115"/>
  <c r="EG18" i="115" s="1"/>
  <c r="EG12" i="115" s="1"/>
  <c r="BK19" i="115"/>
  <c r="BK18" i="115" s="1"/>
  <c r="BK12" i="115" s="1"/>
  <c r="CI19" i="115"/>
  <c r="CI18" i="115" s="1"/>
  <c r="CI12" i="115" s="1"/>
  <c r="BI19" i="115"/>
  <c r="BI18" i="115" s="1"/>
  <c r="BI12" i="115" s="1"/>
  <c r="GX19" i="115"/>
  <c r="GX18" i="115" s="1"/>
  <c r="GX12" i="115" s="1"/>
  <c r="BW19" i="115"/>
  <c r="BW18" i="115" s="1"/>
  <c r="BW12" i="115" s="1"/>
  <c r="CR19" i="115"/>
  <c r="CR18" i="115" s="1"/>
  <c r="CR12" i="115" s="1"/>
  <c r="DH19" i="115"/>
  <c r="DH18" i="115" s="1"/>
  <c r="DH12" i="115" s="1"/>
  <c r="C19" i="115"/>
  <c r="C18" i="115" s="1"/>
  <c r="C12" i="115" s="1"/>
  <c r="CN19" i="115"/>
  <c r="CN18" i="115" s="1"/>
  <c r="CN12" i="115" s="1"/>
  <c r="P19" i="115"/>
  <c r="P18" i="115" s="1"/>
  <c r="P12" i="115" s="1"/>
  <c r="DS19" i="115"/>
  <c r="DS18" i="115" s="1"/>
  <c r="DS12" i="115" s="1"/>
  <c r="CC19" i="115"/>
  <c r="CC18" i="115" s="1"/>
  <c r="CC12" i="115" s="1"/>
  <c r="AN19" i="115"/>
  <c r="AN18" i="115" s="1"/>
  <c r="AN12" i="115" s="1"/>
  <c r="BJ19" i="115"/>
  <c r="BJ18" i="115" s="1"/>
  <c r="BJ12" i="115" s="1"/>
  <c r="CE19" i="115"/>
  <c r="CE18" i="115" s="1"/>
  <c r="CE12" i="115" s="1"/>
  <c r="CA19" i="115"/>
  <c r="CA18" i="115" s="1"/>
  <c r="CA12" i="115" s="1"/>
  <c r="AO19" i="115"/>
  <c r="AO18" i="115" s="1"/>
  <c r="AO12" i="115" s="1"/>
  <c r="W19" i="115"/>
  <c r="W18" i="115" s="1"/>
  <c r="W12" i="115" s="1"/>
  <c r="AF19" i="115"/>
  <c r="AF18" i="115" s="1"/>
  <c r="AF12" i="115" s="1"/>
  <c r="CH19" i="115"/>
  <c r="CH18" i="115" s="1"/>
  <c r="CH12" i="115" s="1"/>
  <c r="DG19" i="115"/>
  <c r="DG18" i="115" s="1"/>
  <c r="DG12" i="115" s="1"/>
  <c r="BD19" i="115"/>
  <c r="BD18" i="115" s="1"/>
  <c r="BD12" i="115" s="1"/>
  <c r="CK19" i="115"/>
  <c r="CK18" i="115" s="1"/>
  <c r="CK12" i="115" s="1"/>
  <c r="AX19" i="115"/>
  <c r="AX18" i="115" s="1"/>
  <c r="AX12" i="115" s="1"/>
  <c r="GM19" i="115"/>
  <c r="GM18" i="115" s="1"/>
  <c r="GM12" i="115" s="1"/>
  <c r="HD19" i="115"/>
  <c r="HD18" i="115" s="1"/>
  <c r="HD12" i="115" s="1"/>
  <c r="FI19" i="115"/>
  <c r="FI18" i="115" s="1"/>
  <c r="FI12" i="115" s="1"/>
  <c r="DO19" i="115"/>
  <c r="DO18" i="115" s="1"/>
  <c r="DO12" i="115" s="1"/>
  <c r="AY19" i="115"/>
  <c r="AY18" i="115" s="1"/>
  <c r="AY12" i="115" s="1"/>
  <c r="BS19" i="115"/>
  <c r="BS18" i="115" s="1"/>
  <c r="BS12" i="115" s="1"/>
  <c r="AS19" i="115"/>
  <c r="AS18" i="115" s="1"/>
  <c r="AS12" i="115" s="1"/>
  <c r="CG19" i="115"/>
  <c r="CG18" i="115" s="1"/>
  <c r="CG12" i="115" s="1"/>
  <c r="EI19" i="115"/>
  <c r="EI18" i="115" s="1"/>
  <c r="EI12" i="115" s="1"/>
  <c r="GZ19" i="115"/>
  <c r="GZ18" i="115" s="1"/>
  <c r="GZ12" i="115" s="1"/>
  <c r="AB19" i="115"/>
  <c r="AB18" i="115" s="1"/>
  <c r="AB12" i="115" s="1"/>
  <c r="AW19" i="115"/>
  <c r="AW18" i="115" s="1"/>
  <c r="AW12" i="115" s="1"/>
  <c r="BZ19" i="115"/>
  <c r="BZ18" i="115" s="1"/>
  <c r="BZ12" i="115" s="1"/>
  <c r="CY19" i="115"/>
  <c r="CY18" i="115" s="1"/>
  <c r="CY12" i="115" s="1"/>
  <c r="DW19" i="115"/>
  <c r="DW18" i="115" s="1"/>
  <c r="DW12" i="115" s="1"/>
  <c r="CO19" i="115"/>
  <c r="CO18" i="115" s="1"/>
  <c r="CO12" i="115" s="1"/>
  <c r="GQ19" i="115"/>
  <c r="GQ18" i="115" s="1"/>
  <c r="GQ12" i="115" s="1"/>
  <c r="BG19" i="115"/>
  <c r="BG18" i="115" s="1"/>
  <c r="BG12" i="115" s="1"/>
  <c r="AJ19" i="115"/>
  <c r="AJ18" i="115" s="1"/>
  <c r="AJ12" i="115" s="1"/>
  <c r="GN19" i="115"/>
  <c r="GN18" i="115" s="1"/>
  <c r="GN12" i="115" s="1"/>
  <c r="CL19" i="115"/>
  <c r="CL18" i="115" s="1"/>
  <c r="CL12" i="115" s="1"/>
  <c r="FN19" i="115"/>
  <c r="FN18" i="115" s="1"/>
  <c r="FN12" i="115" s="1"/>
  <c r="BE19" i="115"/>
  <c r="BE18" i="115" s="1"/>
  <c r="BE12" i="115" s="1"/>
  <c r="DI19" i="115"/>
  <c r="DI18" i="115" s="1"/>
  <c r="DI12" i="115" s="1"/>
  <c r="DA19" i="115"/>
  <c r="DA18" i="115" s="1"/>
  <c r="DA12" i="115" s="1"/>
  <c r="CQ19" i="115"/>
  <c r="CQ18" i="115" s="1"/>
  <c r="CQ12" i="115" s="1"/>
  <c r="B19" i="115"/>
  <c r="B18" i="115" s="1"/>
  <c r="B12" i="115" s="1"/>
  <c r="BR19" i="115"/>
  <c r="BR18" i="115" s="1"/>
  <c r="BR12" i="115" s="1"/>
  <c r="AG19" i="115"/>
  <c r="AG18" i="115" s="1"/>
  <c r="AG12" i="115" s="1"/>
  <c r="BT19" i="115"/>
  <c r="BT18" i="115" s="1"/>
  <c r="BT12" i="115" s="1"/>
  <c r="CD19" i="115"/>
  <c r="CD18" i="115" s="1"/>
  <c r="CD12" i="115" s="1"/>
  <c r="F19" i="115"/>
  <c r="F18" i="115" s="1"/>
  <c r="F12" i="115" s="1"/>
  <c r="V19" i="115"/>
  <c r="V18" i="115" s="1"/>
  <c r="V12" i="115" s="1"/>
  <c r="DB19" i="115"/>
  <c r="DB18" i="115" s="1"/>
  <c r="DB12" i="115" s="1"/>
  <c r="GY19" i="115"/>
  <c r="GY18" i="115" s="1"/>
  <c r="GY12" i="115" s="1"/>
  <c r="CW19" i="115"/>
  <c r="CW18" i="115" s="1"/>
  <c r="CW12" i="115" s="1"/>
  <c r="CM19" i="115"/>
  <c r="CM18" i="115" s="1"/>
  <c r="CM12" i="115" s="1"/>
  <c r="ED19" i="115"/>
  <c r="ED18" i="115" s="1"/>
  <c r="ED12" i="115" s="1"/>
  <c r="GU19" i="115"/>
  <c r="GU18" i="115" s="1"/>
  <c r="GU12" i="115" s="1"/>
  <c r="AK19" i="115"/>
  <c r="AK18" i="115" s="1"/>
  <c r="AK12" i="115" s="1"/>
  <c r="CF19" i="115"/>
  <c r="CF18" i="115" s="1"/>
  <c r="CF12" i="115" s="1"/>
  <c r="DC19" i="115"/>
  <c r="DC18" i="115" s="1"/>
  <c r="DC12" i="115" s="1"/>
  <c r="EU19" i="115"/>
  <c r="EU18" i="115" s="1"/>
  <c r="EU12" i="115" s="1"/>
  <c r="HC19" i="115"/>
  <c r="HC18" i="115" s="1"/>
  <c r="HC12" i="115" s="1"/>
  <c r="FE19" i="115"/>
  <c r="FE18" i="115" s="1"/>
  <c r="FE12" i="115" s="1"/>
  <c r="L19" i="115"/>
  <c r="L18" i="115" s="1"/>
  <c r="L12" i="115" s="1"/>
  <c r="FG19" i="115"/>
  <c r="FG18" i="115" s="1"/>
  <c r="FG12" i="115" s="1"/>
  <c r="AR19" i="115"/>
  <c r="AR18" i="115" s="1"/>
  <c r="AR12" i="115" s="1"/>
  <c r="DK19" i="115"/>
  <c r="DK18" i="115" s="1"/>
  <c r="DK12" i="115" s="1"/>
  <c r="AV19" i="115"/>
  <c r="AV18" i="115" s="1"/>
  <c r="AV12" i="115" s="1"/>
  <c r="CT19" i="115"/>
  <c r="CT18" i="115" s="1"/>
  <c r="CT12" i="115" s="1"/>
  <c r="AE19" i="115"/>
  <c r="AE18" i="115" s="1"/>
  <c r="AE12" i="115" s="1"/>
  <c r="EC19" i="115"/>
  <c r="EC18" i="115" s="1"/>
  <c r="EC12" i="115" s="1"/>
  <c r="CZ19" i="115"/>
  <c r="CZ18" i="115" s="1"/>
  <c r="CZ12" i="115" s="1"/>
  <c r="BU19" i="115"/>
  <c r="BU18" i="115" s="1"/>
  <c r="BU12" i="115" s="1"/>
  <c r="BB19" i="115"/>
  <c r="BB18" i="115" s="1"/>
  <c r="BB12" i="115" s="1"/>
  <c r="CJ19" i="115"/>
  <c r="CJ18" i="115" s="1"/>
  <c r="CJ12" i="115" s="1"/>
  <c r="GE19" i="115"/>
  <c r="GE18" i="115" s="1"/>
  <c r="GE12" i="115" s="1"/>
  <c r="AU19" i="115"/>
  <c r="AU18" i="115" s="1"/>
  <c r="AU12" i="115" s="1"/>
  <c r="BA19" i="115"/>
  <c r="BA18" i="115" s="1"/>
  <c r="BA12" i="115" s="1"/>
  <c r="GH19" i="115"/>
  <c r="GH18" i="115" s="1"/>
  <c r="GH12" i="115" s="1"/>
  <c r="O19" i="115"/>
  <c r="O18" i="115" s="1"/>
  <c r="O12" i="115" s="1"/>
  <c r="CB19" i="115"/>
  <c r="CB18" i="115" s="1"/>
  <c r="CB12" i="115" s="1"/>
  <c r="GV19" i="115"/>
  <c r="GV18" i="115" s="1"/>
  <c r="GV12" i="115" s="1"/>
  <c r="DY19" i="115"/>
  <c r="DY18" i="115" s="1"/>
  <c r="DY12" i="115" s="1"/>
  <c r="AH19" i="115"/>
  <c r="AH18" i="115" s="1"/>
  <c r="AH12" i="115" s="1"/>
  <c r="K19" i="115"/>
  <c r="K18" i="115" s="1"/>
  <c r="K12" i="115" s="1"/>
  <c r="FP19" i="115"/>
  <c r="FP18" i="115" s="1"/>
  <c r="FP12" i="115" s="1"/>
  <c r="DQ19" i="115"/>
  <c r="DQ18" i="115" s="1"/>
  <c r="DQ12" i="115" s="1"/>
  <c r="CD35" i="106"/>
  <c r="CD37" i="106"/>
  <c r="CD36" i="106"/>
  <c r="DN37" i="106"/>
  <c r="DN35" i="106"/>
  <c r="DN36" i="106"/>
  <c r="R35" i="106"/>
  <c r="R37" i="106"/>
  <c r="R36" i="106"/>
  <c r="CL17" i="112"/>
  <c r="CL13" i="112" s="1"/>
  <c r="CL12" i="112" s="1"/>
  <c r="EW17" i="112"/>
  <c r="EW13" i="112" s="1"/>
  <c r="EW12" i="112" s="1"/>
  <c r="CS17" i="112"/>
  <c r="CS13" i="112" s="1"/>
  <c r="CS12" i="112" s="1"/>
  <c r="DF17" i="112"/>
  <c r="DF13" i="112" s="1"/>
  <c r="DF12" i="112" s="1"/>
  <c r="GH17" i="112"/>
  <c r="GH13" i="112" s="1"/>
  <c r="GH12" i="112" s="1"/>
  <c r="BT17" i="112"/>
  <c r="BT13" i="112" s="1"/>
  <c r="BT12" i="112" s="1"/>
  <c r="CR17" i="112"/>
  <c r="CR13" i="112" s="1"/>
  <c r="CR12" i="112" s="1"/>
  <c r="EB17" i="112"/>
  <c r="EB13" i="112" s="1"/>
  <c r="EB12" i="112" s="1"/>
  <c r="FK17" i="112"/>
  <c r="FK13" i="112" s="1"/>
  <c r="FK12" i="112" s="1"/>
  <c r="BR17" i="112"/>
  <c r="BR13" i="112" s="1"/>
  <c r="BR12" i="112" s="1"/>
  <c r="EN17" i="112"/>
  <c r="EN13" i="112" s="1"/>
  <c r="EN12" i="112" s="1"/>
  <c r="FO17" i="112"/>
  <c r="FO13" i="112" s="1"/>
  <c r="FO12" i="112" s="1"/>
  <c r="FN17" i="112"/>
  <c r="FN13" i="112" s="1"/>
  <c r="FN12" i="112" s="1"/>
  <c r="CC17" i="112"/>
  <c r="CC13" i="112" s="1"/>
  <c r="CC12" i="112" s="1"/>
  <c r="BP17" i="112"/>
  <c r="BP13" i="112" s="1"/>
  <c r="BP12" i="112" s="1"/>
  <c r="GP17" i="112"/>
  <c r="GP13" i="112" s="1"/>
  <c r="GP12" i="112" s="1"/>
  <c r="FB17" i="112"/>
  <c r="FB13" i="112" s="1"/>
  <c r="FB12" i="112" s="1"/>
  <c r="AS17" i="112"/>
  <c r="AS13" i="112" s="1"/>
  <c r="AS12" i="112" s="1"/>
  <c r="BB17" i="112"/>
  <c r="BB13" i="112" s="1"/>
  <c r="BB12" i="112" s="1"/>
  <c r="HD17" i="112"/>
  <c r="HD13" i="112" s="1"/>
  <c r="HD12" i="112" s="1"/>
  <c r="DW17" i="112"/>
  <c r="DW13" i="112" s="1"/>
  <c r="DW12" i="112" s="1"/>
  <c r="GO17" i="112"/>
  <c r="GO13" i="112" s="1"/>
  <c r="GO12" i="112" s="1"/>
  <c r="CZ17" i="112"/>
  <c r="CZ13" i="112" s="1"/>
  <c r="CZ12" i="112" s="1"/>
  <c r="FX17" i="112"/>
  <c r="FX13" i="112" s="1"/>
  <c r="FX12" i="112" s="1"/>
  <c r="AJ17" i="112"/>
  <c r="AJ13" i="112" s="1"/>
  <c r="AJ12" i="112" s="1"/>
  <c r="GK17" i="112"/>
  <c r="GK13" i="112" s="1"/>
  <c r="GK12" i="112" s="1"/>
  <c r="CI17" i="112"/>
  <c r="CI13" i="112" s="1"/>
  <c r="CI12" i="112" s="1"/>
  <c r="FE17" i="112"/>
  <c r="FE13" i="112" s="1"/>
  <c r="FE12" i="112" s="1"/>
  <c r="DN17" i="112"/>
  <c r="DN13" i="112" s="1"/>
  <c r="DN12" i="112" s="1"/>
  <c r="EE17" i="112"/>
  <c r="EE13" i="112" s="1"/>
  <c r="EE12" i="112" s="1"/>
  <c r="HH17" i="112"/>
  <c r="HH13" i="112" s="1"/>
  <c r="HH12" i="112" s="1"/>
  <c r="FF17" i="112"/>
  <c r="FF13" i="112" s="1"/>
  <c r="FF12" i="112" s="1"/>
  <c r="CD17" i="112"/>
  <c r="CD13" i="112" s="1"/>
  <c r="CD12" i="112" s="1"/>
  <c r="CU17" i="112"/>
  <c r="CU13" i="112" s="1"/>
  <c r="CU12" i="112" s="1"/>
  <c r="HA17" i="112"/>
  <c r="HA13" i="112" s="1"/>
  <c r="HA12" i="112" s="1"/>
  <c r="FC17" i="112"/>
  <c r="FC13" i="112" s="1"/>
  <c r="FC12" i="112" s="1"/>
  <c r="BG17" i="112"/>
  <c r="BG13" i="112" s="1"/>
  <c r="BG12" i="112" s="1"/>
  <c r="W17" i="112"/>
  <c r="W13" i="112" s="1"/>
  <c r="W12" i="112" s="1"/>
  <c r="DP17" i="112"/>
  <c r="DP13" i="112" s="1"/>
  <c r="DP12" i="112" s="1"/>
  <c r="AO17" i="112"/>
  <c r="AO13" i="112" s="1"/>
  <c r="AO12" i="112" s="1"/>
  <c r="GV17" i="112"/>
  <c r="GV13" i="112" s="1"/>
  <c r="GV12" i="112" s="1"/>
  <c r="DT17" i="112"/>
  <c r="DT13" i="112" s="1"/>
  <c r="DT12" i="112" s="1"/>
  <c r="GM17" i="112"/>
  <c r="GM13" i="112" s="1"/>
  <c r="GM12" i="112" s="1"/>
  <c r="BO17" i="112"/>
  <c r="BO13" i="112" s="1"/>
  <c r="BO12" i="112" s="1"/>
  <c r="GS17" i="112"/>
  <c r="GS13" i="112" s="1"/>
  <c r="GS12" i="112" s="1"/>
  <c r="AV17" i="112"/>
  <c r="AV13" i="112" s="1"/>
  <c r="AV12" i="112" s="1"/>
  <c r="DM17" i="112"/>
  <c r="DM13" i="112" s="1"/>
  <c r="DM12" i="112" s="1"/>
  <c r="X17" i="112"/>
  <c r="X13" i="112" s="1"/>
  <c r="X12" i="112" s="1"/>
  <c r="FG17" i="112"/>
  <c r="FG13" i="112" s="1"/>
  <c r="FG12" i="112" s="1"/>
  <c r="AZ17" i="112"/>
  <c r="AZ13" i="112" s="1"/>
  <c r="AZ12" i="112" s="1"/>
  <c r="EQ17" i="112"/>
  <c r="EQ13" i="112" s="1"/>
  <c r="EQ12" i="112" s="1"/>
  <c r="FU17" i="112"/>
  <c r="FU13" i="112" s="1"/>
  <c r="FU12" i="112" s="1"/>
  <c r="AR17" i="112"/>
  <c r="AR13" i="112" s="1"/>
  <c r="AR12" i="112" s="1"/>
  <c r="EP17" i="112"/>
  <c r="EP13" i="112" s="1"/>
  <c r="EP12" i="112" s="1"/>
  <c r="AI17" i="112"/>
  <c r="AI13" i="112" s="1"/>
  <c r="AI12" i="112" s="1"/>
  <c r="AN17" i="112"/>
  <c r="AN13" i="112" s="1"/>
  <c r="AN12" i="112" s="1"/>
  <c r="AL17" i="112"/>
  <c r="AL13" i="112" s="1"/>
  <c r="AL12" i="112" s="1"/>
  <c r="BI17" i="112"/>
  <c r="BI13" i="112" s="1"/>
  <c r="BI12" i="112" s="1"/>
  <c r="CB17" i="112"/>
  <c r="CB13" i="112" s="1"/>
  <c r="CB12" i="112" s="1"/>
  <c r="BF17" i="112"/>
  <c r="BF13" i="112" s="1"/>
  <c r="BF12" i="112" s="1"/>
  <c r="BZ17" i="112"/>
  <c r="BZ13" i="112" s="1"/>
  <c r="BZ12" i="112" s="1"/>
  <c r="FT17" i="112"/>
  <c r="FT13" i="112" s="1"/>
  <c r="FT12" i="112" s="1"/>
  <c r="DY17" i="112"/>
  <c r="DY13" i="112" s="1"/>
  <c r="DY12" i="112" s="1"/>
  <c r="EV17" i="112"/>
  <c r="EV13" i="112" s="1"/>
  <c r="EV12" i="112" s="1"/>
  <c r="CH17" i="112"/>
  <c r="CH13" i="112" s="1"/>
  <c r="CH12" i="112" s="1"/>
  <c r="FZ17" i="112"/>
  <c r="FZ13" i="112" s="1"/>
  <c r="FZ12" i="112" s="1"/>
  <c r="BY17" i="112"/>
  <c r="BY13" i="112" s="1"/>
  <c r="BY12" i="112" s="1"/>
  <c r="GN17" i="112"/>
  <c r="GN13" i="112" s="1"/>
  <c r="GN12" i="112" s="1"/>
  <c r="FM17" i="112"/>
  <c r="FM13" i="112" s="1"/>
  <c r="FM12" i="112" s="1"/>
  <c r="ES17" i="112"/>
  <c r="ES13" i="112" s="1"/>
  <c r="ES12" i="112" s="1"/>
  <c r="DR17" i="112"/>
  <c r="DR13" i="112" s="1"/>
  <c r="DR12" i="112" s="1"/>
  <c r="FA17" i="112"/>
  <c r="FA13" i="112" s="1"/>
  <c r="FA12" i="112" s="1"/>
  <c r="EC17" i="112"/>
  <c r="EC13" i="112" s="1"/>
  <c r="EC12" i="112" s="1"/>
  <c r="ED17" i="112"/>
  <c r="ED13" i="112" s="1"/>
  <c r="ED12" i="112" s="1"/>
  <c r="EJ17" i="112"/>
  <c r="EJ13" i="112" s="1"/>
  <c r="EJ12" i="112" s="1"/>
  <c r="AB17" i="112"/>
  <c r="AB13" i="112" s="1"/>
  <c r="AB12" i="112" s="1"/>
  <c r="HB17" i="112"/>
  <c r="HB13" i="112" s="1"/>
  <c r="HB12" i="112" s="1"/>
  <c r="BX17" i="112"/>
  <c r="BX13" i="112" s="1"/>
  <c r="BX12" i="112" s="1"/>
  <c r="Z17" i="112"/>
  <c r="Z13" i="112" s="1"/>
  <c r="Z12" i="112" s="1"/>
  <c r="CT17" i="112"/>
  <c r="CT13" i="112" s="1"/>
  <c r="CT12" i="112" s="1"/>
  <c r="CF17" i="112"/>
  <c r="CF13" i="112" s="1"/>
  <c r="CF12" i="112" s="1"/>
  <c r="BV17" i="112"/>
  <c r="BV13" i="112" s="1"/>
  <c r="BV12" i="112" s="1"/>
  <c r="CG17" i="112"/>
  <c r="CG13" i="112" s="1"/>
  <c r="CG12" i="112" s="1"/>
  <c r="DZ17" i="112"/>
  <c r="DZ13" i="112" s="1"/>
  <c r="DZ12" i="112" s="1"/>
  <c r="BK17" i="112"/>
  <c r="BK13" i="112" s="1"/>
  <c r="BK12" i="112" s="1"/>
  <c r="DI17" i="112"/>
  <c r="DI13" i="112" s="1"/>
  <c r="DI12" i="112" s="1"/>
  <c r="DO17" i="112"/>
  <c r="DO13" i="112" s="1"/>
  <c r="DO12" i="112" s="1"/>
  <c r="FS17" i="112"/>
  <c r="FS13" i="112" s="1"/>
  <c r="FS12" i="112" s="1"/>
  <c r="V17" i="112"/>
  <c r="V13" i="112" s="1"/>
  <c r="V12" i="112" s="1"/>
  <c r="AT17" i="112"/>
  <c r="AT13" i="112" s="1"/>
  <c r="AT12" i="112" s="1"/>
  <c r="GB17" i="112"/>
  <c r="GB13" i="112" s="1"/>
  <c r="GB12" i="112" s="1"/>
  <c r="DX17" i="112"/>
  <c r="DX13" i="112" s="1"/>
  <c r="DX12" i="112" s="1"/>
  <c r="AP17" i="112"/>
  <c r="AP13" i="112" s="1"/>
  <c r="AP12" i="112" s="1"/>
  <c r="AM17" i="112"/>
  <c r="AM13" i="112" s="1"/>
  <c r="AM12" i="112" s="1"/>
  <c r="GJ17" i="112"/>
  <c r="GJ13" i="112" s="1"/>
  <c r="GJ12" i="112" s="1"/>
  <c r="AD17" i="112"/>
  <c r="AD13" i="112" s="1"/>
  <c r="AD12" i="112" s="1"/>
  <c r="HF17" i="112"/>
  <c r="HF13" i="112" s="1"/>
  <c r="HF12" i="112" s="1"/>
  <c r="BJ17" i="112"/>
  <c r="BJ13" i="112" s="1"/>
  <c r="BJ12" i="112" s="1"/>
  <c r="FJ17" i="112"/>
  <c r="FJ13" i="112" s="1"/>
  <c r="FJ12" i="112" s="1"/>
  <c r="GU17" i="112"/>
  <c r="GU13" i="112" s="1"/>
  <c r="GU12" i="112" s="1"/>
  <c r="Y17" i="112"/>
  <c r="Y13" i="112" s="1"/>
  <c r="Y12" i="112" s="1"/>
  <c r="EU17" i="112"/>
  <c r="EU13" i="112" s="1"/>
  <c r="EU12" i="112" s="1"/>
  <c r="AU17" i="112"/>
  <c r="AU13" i="112" s="1"/>
  <c r="AU12" i="112" s="1"/>
  <c r="EK17" i="112"/>
  <c r="EK13" i="112" s="1"/>
  <c r="EK12" i="112" s="1"/>
  <c r="EY17" i="112"/>
  <c r="EY13" i="112" s="1"/>
  <c r="EY12" i="112" s="1"/>
  <c r="GX17" i="112"/>
  <c r="GX13" i="112" s="1"/>
  <c r="GX12" i="112" s="1"/>
  <c r="AC17" i="112"/>
  <c r="AC13" i="112" s="1"/>
  <c r="AC12" i="112" s="1"/>
  <c r="AY17" i="112"/>
  <c r="AY13" i="112" s="1"/>
  <c r="AY12" i="112" s="1"/>
  <c r="HG17" i="112"/>
  <c r="HG13" i="112" s="1"/>
  <c r="HG12" i="112" s="1"/>
  <c r="AG17" i="112"/>
  <c r="AG13" i="112" s="1"/>
  <c r="AG12" i="112" s="1"/>
  <c r="BA17" i="112"/>
  <c r="BA13" i="112" s="1"/>
  <c r="BA12" i="112" s="1"/>
  <c r="AH17" i="112"/>
  <c r="AH13" i="112" s="1"/>
  <c r="AH12" i="112" s="1"/>
  <c r="GF17" i="112"/>
  <c r="GF13" i="112" s="1"/>
  <c r="GF12" i="112" s="1"/>
  <c r="FR17" i="112"/>
  <c r="FR13" i="112" s="1"/>
  <c r="FR12" i="112" s="1"/>
  <c r="FH17" i="112"/>
  <c r="FH13" i="112" s="1"/>
  <c r="FH12" i="112" s="1"/>
  <c r="GA17" i="112"/>
  <c r="GA13" i="112" s="1"/>
  <c r="GA12" i="112" s="1"/>
  <c r="DE17" i="112"/>
  <c r="DE13" i="112" s="1"/>
  <c r="DE12" i="112" s="1"/>
  <c r="EG17" i="112"/>
  <c r="EG13" i="112" s="1"/>
  <c r="EG12" i="112" s="1"/>
  <c r="FD17" i="112"/>
  <c r="FD13" i="112" s="1"/>
  <c r="FD12" i="112" s="1"/>
  <c r="AE17" i="112"/>
  <c r="AE13" i="112" s="1"/>
  <c r="AE12" i="112" s="1"/>
  <c r="AQ17" i="112"/>
  <c r="AQ13" i="112" s="1"/>
  <c r="AQ12" i="112" s="1"/>
  <c r="FV17" i="112"/>
  <c r="FV13" i="112" s="1"/>
  <c r="FV12" i="112" s="1"/>
  <c r="EL17" i="112"/>
  <c r="EL13" i="112" s="1"/>
  <c r="EL12" i="112" s="1"/>
  <c r="EH17" i="112"/>
  <c r="EH13" i="112" s="1"/>
  <c r="EH12" i="112" s="1"/>
  <c r="DK17" i="112"/>
  <c r="DK13" i="112" s="1"/>
  <c r="DK12" i="112" s="1"/>
  <c r="EM17" i="112"/>
  <c r="EM13" i="112" s="1"/>
  <c r="EM12" i="112" s="1"/>
  <c r="DD17" i="112"/>
  <c r="DD13" i="112" s="1"/>
  <c r="DD12" i="112" s="1"/>
  <c r="GC17" i="112"/>
  <c r="GC13" i="112" s="1"/>
  <c r="GC12" i="112" s="1"/>
  <c r="BC17" i="112"/>
  <c r="BC13" i="112" s="1"/>
  <c r="BC12" i="112" s="1"/>
  <c r="AK17" i="112"/>
  <c r="AK13" i="112" s="1"/>
  <c r="AK12" i="112" s="1"/>
  <c r="EZ17" i="112"/>
  <c r="EZ13" i="112" s="1"/>
  <c r="EZ12" i="112" s="1"/>
  <c r="EA17" i="112"/>
  <c r="EA13" i="112" s="1"/>
  <c r="EA12" i="112" s="1"/>
  <c r="CJ17" i="112"/>
  <c r="CJ13" i="112" s="1"/>
  <c r="CJ12" i="112" s="1"/>
  <c r="GW17" i="112"/>
  <c r="GW13" i="112" s="1"/>
  <c r="GW12" i="112" s="1"/>
  <c r="EX17" i="112"/>
  <c r="EX13" i="112" s="1"/>
  <c r="EX12" i="112" s="1"/>
  <c r="HI17" i="112"/>
  <c r="HI13" i="112" s="1"/>
  <c r="HI12" i="112" s="1"/>
  <c r="AF17" i="112"/>
  <c r="AF13" i="112" s="1"/>
  <c r="AF12" i="112" s="1"/>
  <c r="CE17" i="112"/>
  <c r="CE13" i="112" s="1"/>
  <c r="CE12" i="112" s="1"/>
  <c r="DS17" i="112"/>
  <c r="DS13" i="112" s="1"/>
  <c r="DS12" i="112" s="1"/>
  <c r="DJ17" i="112"/>
  <c r="DJ13" i="112" s="1"/>
  <c r="DJ12" i="112" s="1"/>
  <c r="FI17" i="112"/>
  <c r="FI13" i="112" s="1"/>
  <c r="FI12" i="112" s="1"/>
  <c r="DH17" i="112"/>
  <c r="DH13" i="112" s="1"/>
  <c r="DH12" i="112" s="1"/>
  <c r="BS17" i="112"/>
  <c r="BS13" i="112" s="1"/>
  <c r="BS12" i="112" s="1"/>
  <c r="GD17" i="112"/>
  <c r="GD13" i="112" s="1"/>
  <c r="GD12" i="112" s="1"/>
  <c r="BM17" i="112"/>
  <c r="BM13" i="112" s="1"/>
  <c r="BM12" i="112" s="1"/>
  <c r="HE17" i="112"/>
  <c r="HE13" i="112" s="1"/>
  <c r="HE12" i="112" s="1"/>
  <c r="BW17" i="112"/>
  <c r="BW13" i="112" s="1"/>
  <c r="BW12" i="112" s="1"/>
  <c r="GZ17" i="112"/>
  <c r="GZ13" i="112" s="1"/>
  <c r="GZ12" i="112" s="1"/>
  <c r="AX17" i="112"/>
  <c r="AX13" i="112" s="1"/>
  <c r="AX12" i="112" s="1"/>
  <c r="GQ17" i="112"/>
  <c r="GQ13" i="112" s="1"/>
  <c r="GQ12" i="112" s="1"/>
  <c r="GT17" i="112"/>
  <c r="GT13" i="112" s="1"/>
  <c r="GT12" i="112" s="1"/>
  <c r="CM17" i="112"/>
  <c r="CM13" i="112" s="1"/>
  <c r="CM12" i="112" s="1"/>
  <c r="CN17" i="112"/>
  <c r="CN13" i="112" s="1"/>
  <c r="CN12" i="112" s="1"/>
  <c r="FQ17" i="112"/>
  <c r="FQ13" i="112" s="1"/>
  <c r="FQ12" i="112" s="1"/>
  <c r="CK17" i="112"/>
  <c r="CK13" i="112" s="1"/>
  <c r="CK12" i="112" s="1"/>
  <c r="CY17" i="112"/>
  <c r="CY13" i="112" s="1"/>
  <c r="CY12" i="112" s="1"/>
  <c r="CV17" i="112"/>
  <c r="CV13" i="112" s="1"/>
  <c r="CV12" i="112" s="1"/>
  <c r="AA17" i="112"/>
  <c r="AA13" i="112" s="1"/>
  <c r="AA12" i="112" s="1"/>
  <c r="GR17" i="112"/>
  <c r="GR13" i="112" s="1"/>
  <c r="GR12" i="112" s="1"/>
  <c r="GG17" i="112"/>
  <c r="GG13" i="112" s="1"/>
  <c r="GG12" i="112" s="1"/>
  <c r="AW17" i="112"/>
  <c r="AW13" i="112" s="1"/>
  <c r="AW12" i="112" s="1"/>
  <c r="CW17" i="112"/>
  <c r="CW13" i="112" s="1"/>
  <c r="CW12" i="112" s="1"/>
  <c r="FY17" i="112"/>
  <c r="FY13" i="112" s="1"/>
  <c r="FY12" i="112" s="1"/>
  <c r="GI17" i="112"/>
  <c r="GI13" i="112" s="1"/>
  <c r="GI12" i="112" s="1"/>
  <c r="BH17" i="112"/>
  <c r="BH13" i="112" s="1"/>
  <c r="BH12" i="112" s="1"/>
  <c r="HC17" i="112"/>
  <c r="HC13" i="112" s="1"/>
  <c r="HC12" i="112" s="1"/>
  <c r="EI17" i="112"/>
  <c r="EI13" i="112" s="1"/>
  <c r="EI12" i="112" s="1"/>
  <c r="GY17" i="112"/>
  <c r="GY13" i="112" s="1"/>
  <c r="GY12" i="112" s="1"/>
  <c r="BE17" i="112"/>
  <c r="BE13" i="112" s="1"/>
  <c r="BE12" i="112" s="1"/>
  <c r="FL17" i="112"/>
  <c r="FL13" i="112" s="1"/>
  <c r="FL12" i="112" s="1"/>
  <c r="BQ17" i="112"/>
  <c r="BQ13" i="112" s="1"/>
  <c r="BQ12" i="112" s="1"/>
  <c r="EO17" i="112"/>
  <c r="EO13" i="112" s="1"/>
  <c r="EO12" i="112" s="1"/>
  <c r="DV17" i="112"/>
  <c r="DV13" i="112" s="1"/>
  <c r="DV12" i="112" s="1"/>
  <c r="DU17" i="112"/>
  <c r="DU13" i="112" s="1"/>
  <c r="DU12" i="112" s="1"/>
  <c r="ET17" i="112"/>
  <c r="ET13" i="112" s="1"/>
  <c r="ET12" i="112" s="1"/>
  <c r="DB17" i="112"/>
  <c r="DB13" i="112" s="1"/>
  <c r="DB12" i="112" s="1"/>
  <c r="CA17" i="112"/>
  <c r="CA13" i="112" s="1"/>
  <c r="CA12" i="112" s="1"/>
  <c r="DQ17" i="112"/>
  <c r="DQ13" i="112" s="1"/>
  <c r="DQ12" i="112" s="1"/>
  <c r="FW17" i="112"/>
  <c r="FW13" i="112" s="1"/>
  <c r="FW12" i="112" s="1"/>
  <c r="CO17" i="112"/>
  <c r="CO13" i="112" s="1"/>
  <c r="CO12" i="112" s="1"/>
  <c r="FP17" i="112"/>
  <c r="FP13" i="112" s="1"/>
  <c r="FP12" i="112" s="1"/>
  <c r="DL17" i="112"/>
  <c r="DL13" i="112" s="1"/>
  <c r="DL12" i="112" s="1"/>
  <c r="CX17" i="112"/>
  <c r="CX13" i="112" s="1"/>
  <c r="CX12" i="112" s="1"/>
  <c r="CP17" i="112"/>
  <c r="CP13" i="112" s="1"/>
  <c r="CP12" i="112" s="1"/>
  <c r="DA17" i="112"/>
  <c r="DA13" i="112" s="1"/>
  <c r="DA12" i="112" s="1"/>
  <c r="GL17" i="112"/>
  <c r="GL13" i="112" s="1"/>
  <c r="GL12" i="112" s="1"/>
  <c r="BL17" i="112"/>
  <c r="BL13" i="112" s="1"/>
  <c r="BL12" i="112" s="1"/>
  <c r="BD17" i="112"/>
  <c r="BD13" i="112" s="1"/>
  <c r="BD12" i="112" s="1"/>
  <c r="CQ17" i="112"/>
  <c r="CQ13" i="112" s="1"/>
  <c r="CQ12" i="112" s="1"/>
  <c r="BU17" i="112"/>
  <c r="BU13" i="112" s="1"/>
  <c r="BU12" i="112" s="1"/>
  <c r="DC17" i="112"/>
  <c r="DC13" i="112" s="1"/>
  <c r="DC12" i="112" s="1"/>
  <c r="GE17" i="112"/>
  <c r="GE13" i="112" s="1"/>
  <c r="GE12" i="112" s="1"/>
  <c r="ER17" i="112"/>
  <c r="ER13" i="112" s="1"/>
  <c r="ER12" i="112" s="1"/>
  <c r="EF17" i="112"/>
  <c r="EF13" i="112" s="1"/>
  <c r="EF12" i="112" s="1"/>
  <c r="BN17" i="112"/>
  <c r="BN13" i="112" s="1"/>
  <c r="BN12" i="112" s="1"/>
  <c r="U17" i="112"/>
  <c r="U13" i="112" s="1"/>
  <c r="U12" i="112" s="1"/>
  <c r="DG17" i="112"/>
  <c r="DG13" i="112" s="1"/>
  <c r="DG12" i="112" s="1"/>
  <c r="FQ35" i="106"/>
  <c r="FQ37" i="106"/>
  <c r="FQ36" i="106"/>
  <c r="Y35" i="109"/>
  <c r="Y36" i="109"/>
  <c r="Y37" i="109"/>
  <c r="EB35" i="109"/>
  <c r="EB36" i="109"/>
  <c r="EB37" i="109"/>
  <c r="AU16" i="109"/>
  <c r="AU13" i="109" s="1"/>
  <c r="AU12" i="109" s="1"/>
  <c r="GV16" i="109"/>
  <c r="GV13" i="109" s="1"/>
  <c r="GV12" i="109" s="1"/>
  <c r="HB16" i="109"/>
  <c r="HB13" i="109" s="1"/>
  <c r="HB12" i="109" s="1"/>
  <c r="DN16" i="109"/>
  <c r="DN13" i="109" s="1"/>
  <c r="DN12" i="109" s="1"/>
  <c r="AS16" i="109"/>
  <c r="AS13" i="109" s="1"/>
  <c r="AS12" i="109" s="1"/>
  <c r="FR16" i="109"/>
  <c r="FR13" i="109" s="1"/>
  <c r="FR12" i="109" s="1"/>
  <c r="CA16" i="109"/>
  <c r="CA13" i="109" s="1"/>
  <c r="CA12" i="109" s="1"/>
  <c r="BT16" i="109"/>
  <c r="BT13" i="109" s="1"/>
  <c r="BT12" i="109" s="1"/>
  <c r="EV16" i="109"/>
  <c r="EV13" i="109" s="1"/>
  <c r="EV12" i="109" s="1"/>
  <c r="BW16" i="109"/>
  <c r="BW13" i="109" s="1"/>
  <c r="BW12" i="109" s="1"/>
  <c r="EF16" i="109"/>
  <c r="EF13" i="109" s="1"/>
  <c r="EF12" i="109" s="1"/>
  <c r="GG16" i="109"/>
  <c r="GG13" i="109" s="1"/>
  <c r="GG12" i="109" s="1"/>
  <c r="BO16" i="109"/>
  <c r="BO13" i="109" s="1"/>
  <c r="BO12" i="109" s="1"/>
  <c r="AD16" i="109"/>
  <c r="AD13" i="109" s="1"/>
  <c r="AD12" i="109" s="1"/>
  <c r="EU16" i="109"/>
  <c r="EU13" i="109" s="1"/>
  <c r="EU12" i="109" s="1"/>
  <c r="BJ16" i="109"/>
  <c r="BJ13" i="109" s="1"/>
  <c r="BJ12" i="109" s="1"/>
  <c r="BK16" i="109"/>
  <c r="BK13" i="109" s="1"/>
  <c r="BK12" i="109" s="1"/>
  <c r="HC16" i="109"/>
  <c r="HC13" i="109" s="1"/>
  <c r="HC12" i="109" s="1"/>
  <c r="CG16" i="109"/>
  <c r="CG13" i="109" s="1"/>
  <c r="CG12" i="109" s="1"/>
  <c r="AJ16" i="109"/>
  <c r="AJ13" i="109" s="1"/>
  <c r="AJ12" i="109" s="1"/>
  <c r="CV16" i="109"/>
  <c r="CV13" i="109" s="1"/>
  <c r="CV12" i="109" s="1"/>
  <c r="FP16" i="109"/>
  <c r="FP13" i="109" s="1"/>
  <c r="FP12" i="109" s="1"/>
  <c r="GL16" i="109"/>
  <c r="GL13" i="109" s="1"/>
  <c r="GL12" i="109" s="1"/>
  <c r="BN16" i="109"/>
  <c r="BN13" i="109" s="1"/>
  <c r="BN12" i="109" s="1"/>
  <c r="FD16" i="109"/>
  <c r="FD13" i="109" s="1"/>
  <c r="FD12" i="109" s="1"/>
  <c r="GW16" i="109"/>
  <c r="GW13" i="109" s="1"/>
  <c r="GW12" i="109" s="1"/>
  <c r="X16" i="109"/>
  <c r="X13" i="109" s="1"/>
  <c r="X12" i="109" s="1"/>
  <c r="EL16" i="109"/>
  <c r="EL13" i="109" s="1"/>
  <c r="EL12" i="109" s="1"/>
  <c r="DU16" i="109"/>
  <c r="DU13" i="109" s="1"/>
  <c r="DU12" i="109" s="1"/>
  <c r="DD16" i="109"/>
  <c r="DD13" i="109" s="1"/>
  <c r="DD12" i="109" s="1"/>
  <c r="CC16" i="109"/>
  <c r="CC13" i="109" s="1"/>
  <c r="CC12" i="109" s="1"/>
  <c r="DW16" i="109"/>
  <c r="DW13" i="109" s="1"/>
  <c r="DW12" i="109" s="1"/>
  <c r="FS16" i="109"/>
  <c r="FS13" i="109" s="1"/>
  <c r="FS12" i="109" s="1"/>
  <c r="GB16" i="109"/>
  <c r="GB13" i="109" s="1"/>
  <c r="GB12" i="109" s="1"/>
  <c r="GO16" i="109"/>
  <c r="GO13" i="109" s="1"/>
  <c r="GO12" i="109" s="1"/>
  <c r="BF16" i="109"/>
  <c r="BF13" i="109" s="1"/>
  <c r="BF12" i="109" s="1"/>
  <c r="GZ16" i="109"/>
  <c r="GZ13" i="109" s="1"/>
  <c r="GZ12" i="109" s="1"/>
  <c r="DJ16" i="109"/>
  <c r="DJ13" i="109" s="1"/>
  <c r="DJ12" i="109" s="1"/>
  <c r="FB16" i="109"/>
  <c r="FB13" i="109" s="1"/>
  <c r="FB12" i="109" s="1"/>
  <c r="CK16" i="109"/>
  <c r="CK13" i="109" s="1"/>
  <c r="CK12" i="109" s="1"/>
  <c r="BR16" i="109"/>
  <c r="BR13" i="109" s="1"/>
  <c r="BR12" i="109" s="1"/>
  <c r="DT16" i="109"/>
  <c r="DT13" i="109" s="1"/>
  <c r="DT12" i="109" s="1"/>
  <c r="HI16" i="109"/>
  <c r="HI13" i="109" s="1"/>
  <c r="HI12" i="109" s="1"/>
  <c r="FA16" i="109"/>
  <c r="FA13" i="109" s="1"/>
  <c r="FA12" i="109" s="1"/>
  <c r="FU16" i="109"/>
  <c r="FU13" i="109" s="1"/>
  <c r="FU12" i="109" s="1"/>
  <c r="EI16" i="109"/>
  <c r="EI13" i="109" s="1"/>
  <c r="EI12" i="109" s="1"/>
  <c r="FY16" i="109"/>
  <c r="FY13" i="109" s="1"/>
  <c r="FY12" i="109" s="1"/>
  <c r="BY16" i="109"/>
  <c r="BY13" i="109" s="1"/>
  <c r="BY12" i="109" s="1"/>
  <c r="DO16" i="109"/>
  <c r="DO13" i="109" s="1"/>
  <c r="DO12" i="109" s="1"/>
  <c r="EW16" i="109"/>
  <c r="EW13" i="109" s="1"/>
  <c r="EW12" i="109" s="1"/>
  <c r="DR16" i="109"/>
  <c r="DR13" i="109" s="1"/>
  <c r="DR12" i="109" s="1"/>
  <c r="CO16" i="109"/>
  <c r="CO13" i="109" s="1"/>
  <c r="CO12" i="109" s="1"/>
  <c r="FV16" i="109"/>
  <c r="FV13" i="109" s="1"/>
  <c r="FV12" i="109" s="1"/>
  <c r="GY16" i="109"/>
  <c r="GY13" i="109" s="1"/>
  <c r="GY12" i="109" s="1"/>
  <c r="AZ16" i="109"/>
  <c r="AZ13" i="109" s="1"/>
  <c r="AZ12" i="109" s="1"/>
  <c r="AI16" i="109"/>
  <c r="AI13" i="109" s="1"/>
  <c r="AI12" i="109" s="1"/>
  <c r="BH16" i="109"/>
  <c r="BH13" i="109" s="1"/>
  <c r="BH12" i="109" s="1"/>
  <c r="GS16" i="109"/>
  <c r="GS13" i="109" s="1"/>
  <c r="GS12" i="109" s="1"/>
  <c r="AQ16" i="109"/>
  <c r="AQ13" i="109" s="1"/>
  <c r="AQ12" i="109" s="1"/>
  <c r="CL16" i="109"/>
  <c r="CL13" i="109" s="1"/>
  <c r="CL12" i="109" s="1"/>
  <c r="BB16" i="109"/>
  <c r="BB13" i="109" s="1"/>
  <c r="BB12" i="109" s="1"/>
  <c r="DE16" i="109"/>
  <c r="DE13" i="109" s="1"/>
  <c r="DE12" i="109" s="1"/>
  <c r="GX16" i="109"/>
  <c r="GX13" i="109" s="1"/>
  <c r="GX12" i="109" s="1"/>
  <c r="CN16" i="109"/>
  <c r="CN13" i="109" s="1"/>
  <c r="CN12" i="109" s="1"/>
  <c r="EJ16" i="109"/>
  <c r="EJ13" i="109" s="1"/>
  <c r="EJ12" i="109" s="1"/>
  <c r="FM16" i="109"/>
  <c r="FM13" i="109" s="1"/>
  <c r="FM12" i="109" s="1"/>
  <c r="BM16" i="109"/>
  <c r="BM13" i="109" s="1"/>
  <c r="BM12" i="109" s="1"/>
  <c r="FE16" i="109"/>
  <c r="FE13" i="109" s="1"/>
  <c r="FE12" i="109" s="1"/>
  <c r="FF16" i="109"/>
  <c r="FF13" i="109" s="1"/>
  <c r="FF12" i="109" s="1"/>
  <c r="DM16" i="109"/>
  <c r="DM13" i="109" s="1"/>
  <c r="DM12" i="109" s="1"/>
  <c r="GQ16" i="109"/>
  <c r="GQ13" i="109" s="1"/>
  <c r="GQ12" i="109" s="1"/>
  <c r="CR16" i="109"/>
  <c r="CR13" i="109" s="1"/>
  <c r="CR12" i="109" s="1"/>
  <c r="GA16" i="109"/>
  <c r="GA13" i="109" s="1"/>
  <c r="GA12" i="109" s="1"/>
  <c r="DC16" i="109"/>
  <c r="DC13" i="109" s="1"/>
  <c r="DC12" i="109" s="1"/>
  <c r="EN16" i="109"/>
  <c r="EN13" i="109" s="1"/>
  <c r="EN12" i="109" s="1"/>
  <c r="DZ16" i="109"/>
  <c r="DZ13" i="109" s="1"/>
  <c r="DZ12" i="109" s="1"/>
  <c r="CI16" i="109"/>
  <c r="CI13" i="109" s="1"/>
  <c r="CI12" i="109" s="1"/>
  <c r="HG16" i="109"/>
  <c r="HG13" i="109" s="1"/>
  <c r="HG12" i="109" s="1"/>
  <c r="GD16" i="109"/>
  <c r="GD13" i="109" s="1"/>
  <c r="GD12" i="109" s="1"/>
  <c r="DG16" i="109"/>
  <c r="DG13" i="109" s="1"/>
  <c r="DG12" i="109" s="1"/>
  <c r="BU16" i="109"/>
  <c r="BU13" i="109" s="1"/>
  <c r="BU12" i="109" s="1"/>
  <c r="AT16" i="109"/>
  <c r="AT13" i="109" s="1"/>
  <c r="AT12" i="109" s="1"/>
  <c r="EH16" i="109"/>
  <c r="EH13" i="109" s="1"/>
  <c r="EH12" i="109" s="1"/>
  <c r="AA16" i="109"/>
  <c r="AA13" i="109" s="1"/>
  <c r="AA12" i="109" s="1"/>
  <c r="ET16" i="109"/>
  <c r="ET13" i="109" s="1"/>
  <c r="ET12" i="109" s="1"/>
  <c r="ER16" i="109"/>
  <c r="ER13" i="109" s="1"/>
  <c r="ER12" i="109" s="1"/>
  <c r="BD16" i="109"/>
  <c r="BD13" i="109" s="1"/>
  <c r="BD12" i="109" s="1"/>
  <c r="BC16" i="109"/>
  <c r="BC13" i="109" s="1"/>
  <c r="BC12" i="109" s="1"/>
  <c r="CQ16" i="109"/>
  <c r="CQ13" i="109" s="1"/>
  <c r="CQ12" i="109" s="1"/>
  <c r="GH16" i="109"/>
  <c r="GH13" i="109" s="1"/>
  <c r="GH12" i="109" s="1"/>
  <c r="EX16" i="109"/>
  <c r="EX13" i="109" s="1"/>
  <c r="EX12" i="109" s="1"/>
  <c r="BS16" i="109"/>
  <c r="BS13" i="109" s="1"/>
  <c r="BS12" i="109" s="1"/>
  <c r="AM16" i="109"/>
  <c r="AM13" i="109" s="1"/>
  <c r="AM12" i="109" s="1"/>
  <c r="CX16" i="109"/>
  <c r="CX13" i="109" s="1"/>
  <c r="CX12" i="109" s="1"/>
  <c r="DX16" i="109"/>
  <c r="DX13" i="109" s="1"/>
  <c r="DX12" i="109" s="1"/>
  <c r="AW16" i="109"/>
  <c r="AW13" i="109" s="1"/>
  <c r="AW12" i="109" s="1"/>
  <c r="CE16" i="109"/>
  <c r="CE13" i="109" s="1"/>
  <c r="CE12" i="109" s="1"/>
  <c r="DF16" i="109"/>
  <c r="DF13" i="109" s="1"/>
  <c r="DF12" i="109" s="1"/>
  <c r="DA16" i="109"/>
  <c r="DA13" i="109" s="1"/>
  <c r="DA12" i="109" s="1"/>
  <c r="BL16" i="109"/>
  <c r="BL13" i="109" s="1"/>
  <c r="BL12" i="109" s="1"/>
  <c r="FL16" i="109"/>
  <c r="FL13" i="109" s="1"/>
  <c r="FL12" i="109" s="1"/>
  <c r="DH16" i="109"/>
  <c r="DH13" i="109" s="1"/>
  <c r="DH12" i="109" s="1"/>
  <c r="DV16" i="109"/>
  <c r="DV13" i="109" s="1"/>
  <c r="DV12" i="109" s="1"/>
  <c r="EK16" i="109"/>
  <c r="EK13" i="109" s="1"/>
  <c r="EK12" i="109" s="1"/>
  <c r="FX16" i="109"/>
  <c r="FX13" i="109" s="1"/>
  <c r="FX12" i="109" s="1"/>
  <c r="CB16" i="109"/>
  <c r="CB13" i="109" s="1"/>
  <c r="CB12" i="109" s="1"/>
  <c r="U16" i="109"/>
  <c r="U13" i="109" s="1"/>
  <c r="U12" i="109" s="1"/>
  <c r="EQ16" i="109"/>
  <c r="EQ13" i="109" s="1"/>
  <c r="EQ12" i="109" s="1"/>
  <c r="GT16" i="109"/>
  <c r="GT13" i="109" s="1"/>
  <c r="GT12" i="109" s="1"/>
  <c r="AP16" i="109"/>
  <c r="AP13" i="109" s="1"/>
  <c r="AP12" i="109" s="1"/>
  <c r="EC16" i="109"/>
  <c r="EC13" i="109" s="1"/>
  <c r="EC12" i="109" s="1"/>
  <c r="AC16" i="109"/>
  <c r="AC13" i="109" s="1"/>
  <c r="AC12" i="109" s="1"/>
  <c r="CU16" i="109"/>
  <c r="CU13" i="109" s="1"/>
  <c r="CU12" i="109" s="1"/>
  <c r="FQ16" i="109"/>
  <c r="FQ13" i="109" s="1"/>
  <c r="FQ12" i="109" s="1"/>
  <c r="CY16" i="109"/>
  <c r="CY13" i="109" s="1"/>
  <c r="CY12" i="109" s="1"/>
  <c r="AX16" i="109"/>
  <c r="AX13" i="109" s="1"/>
  <c r="AX12" i="109" s="1"/>
  <c r="W16" i="109"/>
  <c r="W13" i="109" s="1"/>
  <c r="W12" i="109" s="1"/>
  <c r="EZ16" i="109"/>
  <c r="EZ13" i="109" s="1"/>
  <c r="EZ12" i="109" s="1"/>
  <c r="CJ16" i="109"/>
  <c r="CJ13" i="109" s="1"/>
  <c r="CJ12" i="109" s="1"/>
  <c r="AV16" i="109"/>
  <c r="AV13" i="109" s="1"/>
  <c r="AV12" i="109" s="1"/>
  <c r="BZ16" i="109"/>
  <c r="BZ13" i="109" s="1"/>
  <c r="BZ12" i="109" s="1"/>
  <c r="HH16" i="109"/>
  <c r="HH13" i="109" s="1"/>
  <c r="HH12" i="109" s="1"/>
  <c r="FN16" i="109"/>
  <c r="FN13" i="109" s="1"/>
  <c r="FN12" i="109" s="1"/>
  <c r="BA16" i="109"/>
  <c r="BA13" i="109" s="1"/>
  <c r="BA12" i="109" s="1"/>
  <c r="DP16" i="109"/>
  <c r="DP13" i="109" s="1"/>
  <c r="DP12" i="109" s="1"/>
  <c r="GN16" i="109"/>
  <c r="GN13" i="109" s="1"/>
  <c r="GN12" i="109" s="1"/>
  <c r="Z16" i="109"/>
  <c r="Z13" i="109" s="1"/>
  <c r="Z12" i="109" s="1"/>
  <c r="DS16" i="109"/>
  <c r="DS13" i="109" s="1"/>
  <c r="DS12" i="109" s="1"/>
  <c r="GE16" i="109"/>
  <c r="GE13" i="109" s="1"/>
  <c r="GE12" i="109" s="1"/>
  <c r="FK16" i="109"/>
  <c r="FK13" i="109" s="1"/>
  <c r="FK12" i="109" s="1"/>
  <c r="BG16" i="109"/>
  <c r="BG13" i="109" s="1"/>
  <c r="BG12" i="109" s="1"/>
  <c r="EO16" i="109"/>
  <c r="EO13" i="109" s="1"/>
  <c r="EO12" i="109" s="1"/>
  <c r="CT16" i="109"/>
  <c r="CT13" i="109" s="1"/>
  <c r="CT12" i="109" s="1"/>
  <c r="AF16" i="109"/>
  <c r="AF13" i="109" s="1"/>
  <c r="AF12" i="109" s="1"/>
  <c r="CD16" i="109"/>
  <c r="CD13" i="109" s="1"/>
  <c r="CD12" i="109" s="1"/>
  <c r="FJ16" i="109"/>
  <c r="FJ13" i="109" s="1"/>
  <c r="FJ12" i="109" s="1"/>
  <c r="FT16" i="109"/>
  <c r="FT13" i="109" s="1"/>
  <c r="FT12" i="109" s="1"/>
  <c r="DB16" i="109"/>
  <c r="DB13" i="109" s="1"/>
  <c r="DB12" i="109" s="1"/>
  <c r="CP16" i="109"/>
  <c r="CP13" i="109" s="1"/>
  <c r="CP12" i="109" s="1"/>
  <c r="CS16" i="109"/>
  <c r="CS13" i="109" s="1"/>
  <c r="CS12" i="109" s="1"/>
  <c r="DQ16" i="109"/>
  <c r="DQ13" i="109" s="1"/>
  <c r="DQ12" i="109" s="1"/>
  <c r="EP16" i="109"/>
  <c r="EP13" i="109" s="1"/>
  <c r="EP12" i="109" s="1"/>
  <c r="HD16" i="109"/>
  <c r="HD13" i="109" s="1"/>
  <c r="HD12" i="109" s="1"/>
  <c r="GR16" i="109"/>
  <c r="GR13" i="109" s="1"/>
  <c r="GR12" i="109" s="1"/>
  <c r="AO16" i="109"/>
  <c r="AO13" i="109" s="1"/>
  <c r="AO12" i="109" s="1"/>
  <c r="HE16" i="109"/>
  <c r="HE13" i="109" s="1"/>
  <c r="HE12" i="109" s="1"/>
  <c r="DK16" i="109"/>
  <c r="DK13" i="109" s="1"/>
  <c r="DK12" i="109" s="1"/>
  <c r="GM16" i="109"/>
  <c r="GM13" i="109" s="1"/>
  <c r="GM12" i="109" s="1"/>
  <c r="BP16" i="109"/>
  <c r="BP13" i="109" s="1"/>
  <c r="BP12" i="109" s="1"/>
  <c r="AE16" i="109"/>
  <c r="AE13" i="109" s="1"/>
  <c r="AE12" i="109" s="1"/>
  <c r="GP16" i="109"/>
  <c r="GP13" i="109" s="1"/>
  <c r="GP12" i="109" s="1"/>
  <c r="GC16" i="109"/>
  <c r="GC13" i="109" s="1"/>
  <c r="GC12" i="109" s="1"/>
  <c r="AB16" i="109"/>
  <c r="AB13" i="109" s="1"/>
  <c r="AB12" i="109" s="1"/>
  <c r="CW16" i="109"/>
  <c r="CW13" i="109" s="1"/>
  <c r="CW12" i="109" s="1"/>
  <c r="BI16" i="109"/>
  <c r="BI13" i="109" s="1"/>
  <c r="BI12" i="109" s="1"/>
  <c r="ED16" i="109"/>
  <c r="ED13" i="109" s="1"/>
  <c r="ED12" i="109" s="1"/>
  <c r="HF16" i="109"/>
  <c r="HF13" i="109" s="1"/>
  <c r="HF12" i="109" s="1"/>
  <c r="FH16" i="109"/>
  <c r="FH13" i="109" s="1"/>
  <c r="FH12" i="109" s="1"/>
  <c r="AY16" i="109"/>
  <c r="AY13" i="109" s="1"/>
  <c r="AY12" i="109" s="1"/>
  <c r="BE16" i="109"/>
  <c r="BE13" i="109" s="1"/>
  <c r="BE12" i="109" s="1"/>
  <c r="FI16" i="109"/>
  <c r="FI13" i="109" s="1"/>
  <c r="FI12" i="109" s="1"/>
  <c r="DY16" i="109"/>
  <c r="DY13" i="109" s="1"/>
  <c r="DY12" i="109" s="1"/>
  <c r="GF16" i="109"/>
  <c r="GF13" i="109" s="1"/>
  <c r="GF12" i="109" s="1"/>
  <c r="FW16" i="109"/>
  <c r="FW13" i="109" s="1"/>
  <c r="FW12" i="109" s="1"/>
  <c r="CZ16" i="109"/>
  <c r="CZ13" i="109" s="1"/>
  <c r="CZ12" i="109" s="1"/>
  <c r="GI16" i="109"/>
  <c r="GI13" i="109" s="1"/>
  <c r="GI12" i="109" s="1"/>
  <c r="EE16" i="109"/>
  <c r="EE13" i="109" s="1"/>
  <c r="EE12" i="109" s="1"/>
  <c r="CM16" i="109"/>
  <c r="CM13" i="109" s="1"/>
  <c r="CM12" i="109" s="1"/>
  <c r="EA16" i="109"/>
  <c r="EA13" i="109" s="1"/>
  <c r="EA12" i="109" s="1"/>
  <c r="GU16" i="109"/>
  <c r="GU13" i="109" s="1"/>
  <c r="GU12" i="109" s="1"/>
  <c r="CF16" i="109"/>
  <c r="CF13" i="109" s="1"/>
  <c r="CF12" i="109" s="1"/>
  <c r="EG16" i="109"/>
  <c r="EG13" i="109" s="1"/>
  <c r="EG12" i="109" s="1"/>
  <c r="EM16" i="109"/>
  <c r="EM13" i="109" s="1"/>
  <c r="EM12" i="109" s="1"/>
  <c r="HA16" i="109"/>
  <c r="HA13" i="109" s="1"/>
  <c r="HA12" i="109" s="1"/>
  <c r="DI16" i="109"/>
  <c r="DI13" i="109" s="1"/>
  <c r="DI12" i="109" s="1"/>
  <c r="FC16" i="109"/>
  <c r="FC13" i="109" s="1"/>
  <c r="FC12" i="109" s="1"/>
  <c r="FG16" i="109"/>
  <c r="FG13" i="109" s="1"/>
  <c r="FG12" i="109" s="1"/>
  <c r="EY16" i="109"/>
  <c r="EY13" i="109" s="1"/>
  <c r="EY12" i="109" s="1"/>
  <c r="AN16" i="109"/>
  <c r="AN13" i="109" s="1"/>
  <c r="AN12" i="109" s="1"/>
  <c r="V16" i="109"/>
  <c r="V13" i="109" s="1"/>
  <c r="V12" i="109" s="1"/>
  <c r="FZ16" i="109"/>
  <c r="FZ13" i="109" s="1"/>
  <c r="FZ12" i="109" s="1"/>
  <c r="ES16" i="109"/>
  <c r="ES13" i="109" s="1"/>
  <c r="ES12" i="109" s="1"/>
  <c r="CH16" i="109"/>
  <c r="CH13" i="109" s="1"/>
  <c r="CH12" i="109" s="1"/>
  <c r="BX16" i="109"/>
  <c r="BX13" i="109" s="1"/>
  <c r="BX12" i="109" s="1"/>
  <c r="FO16" i="109"/>
  <c r="FO13" i="109" s="1"/>
  <c r="FO12" i="109" s="1"/>
  <c r="AR16" i="109"/>
  <c r="AR13" i="109" s="1"/>
  <c r="AR12" i="109" s="1"/>
  <c r="AG16" i="109"/>
  <c r="AG13" i="109" s="1"/>
  <c r="AG12" i="109" s="1"/>
  <c r="EJ35" i="106"/>
  <c r="EJ36" i="106"/>
  <c r="EJ37" i="106"/>
  <c r="AL16" i="109"/>
  <c r="AL13" i="109" s="1"/>
  <c r="AL12" i="109" s="1"/>
  <c r="BV16" i="109"/>
  <c r="BV13" i="109" s="1"/>
  <c r="BV12" i="109" s="1"/>
  <c r="BQ16" i="109"/>
  <c r="BQ13" i="109" s="1"/>
  <c r="BQ12" i="109" s="1"/>
  <c r="EF15" i="106"/>
  <c r="EF13" i="106" s="1"/>
  <c r="EF12" i="106" s="1"/>
  <c r="BS15" i="106"/>
  <c r="BS13" i="106" s="1"/>
  <c r="BS12" i="106" s="1"/>
  <c r="DC15" i="106"/>
  <c r="DC13" i="106" s="1"/>
  <c r="DC12" i="106" s="1"/>
  <c r="AZ15" i="106"/>
  <c r="AZ13" i="106" s="1"/>
  <c r="AZ12" i="106" s="1"/>
  <c r="DZ15" i="106"/>
  <c r="DZ13" i="106" s="1"/>
  <c r="DZ12" i="106" s="1"/>
  <c r="BE15" i="106"/>
  <c r="BE13" i="106" s="1"/>
  <c r="BE12" i="106" s="1"/>
  <c r="CV15" i="106"/>
  <c r="CV13" i="106" s="1"/>
  <c r="CV12" i="106" s="1"/>
  <c r="AV15" i="106"/>
  <c r="AV13" i="106" s="1"/>
  <c r="AV12" i="106" s="1"/>
  <c r="HG15" i="106"/>
  <c r="HG13" i="106" s="1"/>
  <c r="HG12" i="106" s="1"/>
  <c r="EN15" i="106"/>
  <c r="EN13" i="106" s="1"/>
  <c r="EN12" i="106" s="1"/>
  <c r="DG15" i="106"/>
  <c r="DG13" i="106" s="1"/>
  <c r="DG12" i="106" s="1"/>
  <c r="AM15" i="106"/>
  <c r="AM13" i="106" s="1"/>
  <c r="AM12" i="106" s="1"/>
  <c r="BQ15" i="106"/>
  <c r="BQ13" i="106" s="1"/>
  <c r="BQ12" i="106" s="1"/>
  <c r="HB15" i="106"/>
  <c r="HB13" i="106" s="1"/>
  <c r="HB12" i="106" s="1"/>
  <c r="HF15" i="106"/>
  <c r="HF13" i="106" s="1"/>
  <c r="HF12" i="106" s="1"/>
  <c r="FH15" i="106"/>
  <c r="FH13" i="106" s="1"/>
  <c r="FH12" i="106" s="1"/>
  <c r="EI15" i="106"/>
  <c r="EI13" i="106" s="1"/>
  <c r="EI12" i="106" s="1"/>
  <c r="FT15" i="106"/>
  <c r="FT13" i="106" s="1"/>
  <c r="FT12" i="106" s="1"/>
  <c r="EQ15" i="106"/>
  <c r="EQ13" i="106" s="1"/>
  <c r="EQ12" i="106" s="1"/>
  <c r="AG15" i="106"/>
  <c r="AG13" i="106" s="1"/>
  <c r="AG12" i="106" s="1"/>
  <c r="GD15" i="106"/>
  <c r="GD13" i="106" s="1"/>
  <c r="GD12" i="106" s="1"/>
  <c r="CX15" i="106"/>
  <c r="CX13" i="106" s="1"/>
  <c r="CX12" i="106" s="1"/>
  <c r="BF15" i="106"/>
  <c r="BF13" i="106" s="1"/>
  <c r="BF12" i="106" s="1"/>
  <c r="GH15" i="106"/>
  <c r="GH13" i="106" s="1"/>
  <c r="GH12" i="106" s="1"/>
  <c r="DK15" i="106"/>
  <c r="DK13" i="106" s="1"/>
  <c r="DK12" i="106" s="1"/>
  <c r="BI15" i="106"/>
  <c r="BI13" i="106" s="1"/>
  <c r="BI12" i="106" s="1"/>
  <c r="DF15" i="106"/>
  <c r="DF13" i="106" s="1"/>
  <c r="DF12" i="106" s="1"/>
  <c r="HH15" i="106"/>
  <c r="HH13" i="106" s="1"/>
  <c r="HH12" i="106" s="1"/>
  <c r="GB15" i="106"/>
  <c r="GB13" i="106" s="1"/>
  <c r="GB12" i="106" s="1"/>
  <c r="BX15" i="106"/>
  <c r="BX13" i="106" s="1"/>
  <c r="BX12" i="106" s="1"/>
  <c r="AS15" i="106"/>
  <c r="AS13" i="106" s="1"/>
  <c r="AS12" i="106" s="1"/>
  <c r="CF15" i="106"/>
  <c r="CF13" i="106" s="1"/>
  <c r="CF12" i="106" s="1"/>
  <c r="GI15" i="106"/>
  <c r="GI13" i="106" s="1"/>
  <c r="GI12" i="106" s="1"/>
  <c r="GZ15" i="106"/>
  <c r="GZ13" i="106" s="1"/>
  <c r="GZ12" i="106" s="1"/>
  <c r="FL15" i="106"/>
  <c r="FL13" i="106" s="1"/>
  <c r="FL12" i="106" s="1"/>
  <c r="BU15" i="106"/>
  <c r="BU13" i="106" s="1"/>
  <c r="BU12" i="106" s="1"/>
  <c r="AI15" i="106"/>
  <c r="AI13" i="106" s="1"/>
  <c r="AI12" i="106" s="1"/>
  <c r="HI15" i="106"/>
  <c r="HI13" i="106" s="1"/>
  <c r="HI12" i="106" s="1"/>
  <c r="EA15" i="106"/>
  <c r="EA13" i="106" s="1"/>
  <c r="EA12" i="106" s="1"/>
  <c r="FG15" i="106"/>
  <c r="FG13" i="106" s="1"/>
  <c r="FG12" i="106" s="1"/>
  <c r="AT15" i="106"/>
  <c r="AT13" i="106" s="1"/>
  <c r="AT12" i="106" s="1"/>
  <c r="V15" i="106"/>
  <c r="V13" i="106" s="1"/>
  <c r="V12" i="106" s="1"/>
  <c r="HE15" i="106"/>
  <c r="HE13" i="106" s="1"/>
  <c r="HE12" i="106" s="1"/>
  <c r="CB15" i="106"/>
  <c r="CB13" i="106" s="1"/>
  <c r="CB12" i="106" s="1"/>
  <c r="BD15" i="106"/>
  <c r="BD13" i="106" s="1"/>
  <c r="BD12" i="106" s="1"/>
  <c r="DH15" i="106"/>
  <c r="DH13" i="106" s="1"/>
  <c r="DH12" i="106" s="1"/>
  <c r="ER15" i="106"/>
  <c r="ER13" i="106" s="1"/>
  <c r="ER12" i="106" s="1"/>
  <c r="AY15" i="106"/>
  <c r="AY13" i="106" s="1"/>
  <c r="AY12" i="106" s="1"/>
  <c r="EK15" i="106"/>
  <c r="EK13" i="106" s="1"/>
  <c r="EK12" i="106" s="1"/>
  <c r="FX15" i="106"/>
  <c r="FX13" i="106" s="1"/>
  <c r="FX12" i="106" s="1"/>
  <c r="GQ15" i="106"/>
  <c r="GQ13" i="106" s="1"/>
  <c r="GQ12" i="106" s="1"/>
  <c r="EZ15" i="106"/>
  <c r="EZ13" i="106" s="1"/>
  <c r="EZ12" i="106" s="1"/>
  <c r="HD15" i="106"/>
  <c r="HD13" i="106" s="1"/>
  <c r="HD12" i="106" s="1"/>
  <c r="FU15" i="106"/>
  <c r="FU13" i="106" s="1"/>
  <c r="FU12" i="106" s="1"/>
  <c r="Y15" i="106"/>
  <c r="Y13" i="106" s="1"/>
  <c r="Y12" i="106" s="1"/>
  <c r="EE15" i="106"/>
  <c r="EE13" i="106" s="1"/>
  <c r="EE12" i="106" s="1"/>
  <c r="GR15" i="106"/>
  <c r="GR13" i="106" s="1"/>
  <c r="GR12" i="106" s="1"/>
  <c r="EG15" i="106"/>
  <c r="EG13" i="106" s="1"/>
  <c r="EG12" i="106" s="1"/>
  <c r="DW15" i="106"/>
  <c r="DW13" i="106" s="1"/>
  <c r="DW12" i="106" s="1"/>
  <c r="GX15" i="106"/>
  <c r="GX13" i="106" s="1"/>
  <c r="GX12" i="106" s="1"/>
  <c r="CY15" i="106"/>
  <c r="CY13" i="106" s="1"/>
  <c r="CY12" i="106" s="1"/>
  <c r="DL15" i="106"/>
  <c r="DL13" i="106" s="1"/>
  <c r="DL12" i="106" s="1"/>
  <c r="AJ15" i="106"/>
  <c r="AJ13" i="106" s="1"/>
  <c r="AJ12" i="106" s="1"/>
  <c r="GP15" i="106"/>
  <c r="GP13" i="106" s="1"/>
  <c r="GP12" i="106" s="1"/>
  <c r="BN15" i="106"/>
  <c r="BN13" i="106" s="1"/>
  <c r="BN12" i="106" s="1"/>
  <c r="ET15" i="106"/>
  <c r="ET13" i="106" s="1"/>
  <c r="ET12" i="106" s="1"/>
  <c r="AP15" i="106"/>
  <c r="AP13" i="106" s="1"/>
  <c r="AP12" i="106" s="1"/>
  <c r="FW15" i="106"/>
  <c r="FW13" i="106" s="1"/>
  <c r="FW12" i="106" s="1"/>
  <c r="BM15" i="106"/>
  <c r="BM13" i="106" s="1"/>
  <c r="BM12" i="106" s="1"/>
  <c r="GA15" i="106"/>
  <c r="GA13" i="106" s="1"/>
  <c r="GA12" i="106" s="1"/>
  <c r="CE15" i="106"/>
  <c r="CE13" i="106" s="1"/>
  <c r="CE12" i="106" s="1"/>
  <c r="DB15" i="106"/>
  <c r="DB13" i="106" s="1"/>
  <c r="DB12" i="106" s="1"/>
  <c r="CK15" i="106"/>
  <c r="CK13" i="106" s="1"/>
  <c r="CK12" i="106" s="1"/>
  <c r="CA15" i="106"/>
  <c r="CA13" i="106" s="1"/>
  <c r="CA12" i="106" s="1"/>
  <c r="DX15" i="106"/>
  <c r="DX13" i="106" s="1"/>
  <c r="DX12" i="106" s="1"/>
  <c r="FJ15" i="106"/>
  <c r="FJ13" i="106" s="1"/>
  <c r="FJ12" i="106" s="1"/>
  <c r="BC15" i="106"/>
  <c r="BC13" i="106" s="1"/>
  <c r="BC12" i="106" s="1"/>
  <c r="S15" i="106"/>
  <c r="S13" i="106" s="1"/>
  <c r="S12" i="106" s="1"/>
  <c r="FN15" i="106"/>
  <c r="FN13" i="106" s="1"/>
  <c r="FN12" i="106" s="1"/>
  <c r="CG15" i="106"/>
  <c r="CG13" i="106" s="1"/>
  <c r="CG12" i="106" s="1"/>
  <c r="GO15" i="106"/>
  <c r="GO13" i="106" s="1"/>
  <c r="GO12" i="106" s="1"/>
  <c r="BJ15" i="106"/>
  <c r="BJ13" i="106" s="1"/>
  <c r="BJ12" i="106" s="1"/>
  <c r="EP15" i="106"/>
  <c r="EP13" i="106" s="1"/>
  <c r="EP12" i="106" s="1"/>
  <c r="HC15" i="106"/>
  <c r="HC13" i="106" s="1"/>
  <c r="HC12" i="106" s="1"/>
  <c r="AB15" i="106"/>
  <c r="AB13" i="106" s="1"/>
  <c r="AB12" i="106" s="1"/>
  <c r="AA15" i="106"/>
  <c r="AA13" i="106" s="1"/>
  <c r="AA12" i="106" s="1"/>
  <c r="DU15" i="106"/>
  <c r="DU13" i="106" s="1"/>
  <c r="DU12" i="106" s="1"/>
  <c r="ED15" i="106"/>
  <c r="ED13" i="106" s="1"/>
  <c r="ED12" i="106" s="1"/>
  <c r="EX15" i="106"/>
  <c r="EX13" i="106" s="1"/>
  <c r="EX12" i="106" s="1"/>
  <c r="T15" i="106"/>
  <c r="T13" i="106" s="1"/>
  <c r="T12" i="106" s="1"/>
  <c r="ES15" i="106"/>
  <c r="ES13" i="106" s="1"/>
  <c r="ES12" i="106" s="1"/>
  <c r="EU15" i="106"/>
  <c r="EU13" i="106" s="1"/>
  <c r="EU12" i="106" s="1"/>
  <c r="CO15" i="106"/>
  <c r="CO13" i="106" s="1"/>
  <c r="CO12" i="106" s="1"/>
  <c r="FC15" i="106"/>
  <c r="FC13" i="106" s="1"/>
  <c r="FC12" i="106" s="1"/>
  <c r="AQ15" i="106"/>
  <c r="AQ13" i="106" s="1"/>
  <c r="AQ12" i="106" s="1"/>
  <c r="BZ15" i="106"/>
  <c r="BZ13" i="106" s="1"/>
  <c r="BZ12" i="106" s="1"/>
  <c r="Z15" i="106"/>
  <c r="Z13" i="106" s="1"/>
  <c r="Z12" i="106" s="1"/>
  <c r="DR15" i="106"/>
  <c r="DR13" i="106" s="1"/>
  <c r="DR12" i="106" s="1"/>
  <c r="FB15" i="106"/>
  <c r="FB13" i="106" s="1"/>
  <c r="FB12" i="106" s="1"/>
  <c r="GU15" i="106"/>
  <c r="GU13" i="106" s="1"/>
  <c r="GU12" i="106" s="1"/>
  <c r="DV15" i="106"/>
  <c r="DV13" i="106" s="1"/>
  <c r="DV12" i="106" s="1"/>
  <c r="BH15" i="106"/>
  <c r="BH13" i="106" s="1"/>
  <c r="BH12" i="106" s="1"/>
  <c r="AO15" i="106"/>
  <c r="AO13" i="106" s="1"/>
  <c r="AO12" i="106" s="1"/>
  <c r="GJ15" i="106"/>
  <c r="GJ13" i="106" s="1"/>
  <c r="GJ12" i="106" s="1"/>
  <c r="AX15" i="106"/>
  <c r="AX13" i="106" s="1"/>
  <c r="AX12" i="106" s="1"/>
  <c r="BT15" i="106"/>
  <c r="BT13" i="106" s="1"/>
  <c r="BT12" i="106" s="1"/>
  <c r="BO15" i="106"/>
  <c r="BO13" i="106" s="1"/>
  <c r="BO12" i="106" s="1"/>
  <c r="BY15" i="106"/>
  <c r="BY13" i="106" s="1"/>
  <c r="BY12" i="106" s="1"/>
  <c r="BW15" i="106"/>
  <c r="BW13" i="106" s="1"/>
  <c r="BW12" i="106" s="1"/>
  <c r="CU15" i="106"/>
  <c r="CU13" i="106" s="1"/>
  <c r="CU12" i="106" s="1"/>
  <c r="FY15" i="106"/>
  <c r="FY13" i="106" s="1"/>
  <c r="FY12" i="106" s="1"/>
  <c r="FE15" i="106"/>
  <c r="FE13" i="106" s="1"/>
  <c r="FE12" i="106" s="1"/>
  <c r="EV15" i="106"/>
  <c r="EV13" i="106" s="1"/>
  <c r="EV12" i="106" s="1"/>
  <c r="EH15" i="106"/>
  <c r="EH13" i="106" s="1"/>
  <c r="EH12" i="106" s="1"/>
  <c r="GC15" i="106"/>
  <c r="GC13" i="106" s="1"/>
  <c r="GC12" i="106" s="1"/>
  <c r="FI15" i="106"/>
  <c r="FI13" i="106" s="1"/>
  <c r="FI12" i="106" s="1"/>
  <c r="AK15" i="106"/>
  <c r="AK13" i="106" s="1"/>
  <c r="AK12" i="106" s="1"/>
  <c r="AR15" i="106"/>
  <c r="AR13" i="106" s="1"/>
  <c r="AR12" i="106" s="1"/>
  <c r="GL15" i="106"/>
  <c r="GL13" i="106" s="1"/>
  <c r="GL12" i="106" s="1"/>
  <c r="CJ15" i="106"/>
  <c r="CJ13" i="106" s="1"/>
  <c r="CJ12" i="106" s="1"/>
  <c r="DA15" i="106"/>
  <c r="DA13" i="106" s="1"/>
  <c r="DA12" i="106" s="1"/>
  <c r="AL15" i="106"/>
  <c r="AL13" i="106" s="1"/>
  <c r="AL12" i="106" s="1"/>
  <c r="EC15" i="106"/>
  <c r="EC13" i="106" s="1"/>
  <c r="EC12" i="106" s="1"/>
  <c r="CC15" i="106"/>
  <c r="CC13" i="106" s="1"/>
  <c r="CC12" i="106" s="1"/>
  <c r="GS15" i="106"/>
  <c r="GS13" i="106" s="1"/>
  <c r="GS12" i="106" s="1"/>
  <c r="GG15" i="106"/>
  <c r="GG13" i="106" s="1"/>
  <c r="GG12" i="106" s="1"/>
  <c r="AU15" i="106"/>
  <c r="AU13" i="106" s="1"/>
  <c r="AU12" i="106" s="1"/>
  <c r="BV15" i="106"/>
  <c r="BV13" i="106" s="1"/>
  <c r="BV12" i="106" s="1"/>
  <c r="DO15" i="106"/>
  <c r="DO13" i="106" s="1"/>
  <c r="DO12" i="106" s="1"/>
  <c r="CR15" i="106"/>
  <c r="CR13" i="106" s="1"/>
  <c r="CR12" i="106" s="1"/>
  <c r="BK15" i="106"/>
  <c r="BK13" i="106" s="1"/>
  <c r="BK12" i="106" s="1"/>
  <c r="X15" i="106"/>
  <c r="X13" i="106" s="1"/>
  <c r="X12" i="106" s="1"/>
  <c r="FA15" i="106"/>
  <c r="FA13" i="106" s="1"/>
  <c r="FA12" i="106" s="1"/>
  <c r="EY15" i="106"/>
  <c r="EY13" i="106" s="1"/>
  <c r="EY12" i="106" s="1"/>
  <c r="AH15" i="106"/>
  <c r="AH13" i="106" s="1"/>
  <c r="AH12" i="106" s="1"/>
  <c r="CP15" i="106"/>
  <c r="CP13" i="106" s="1"/>
  <c r="CP12" i="106" s="1"/>
  <c r="DT15" i="106"/>
  <c r="DT13" i="106" s="1"/>
  <c r="DT12" i="106" s="1"/>
  <c r="CS15" i="106"/>
  <c r="CS13" i="106" s="1"/>
  <c r="CS12" i="106" s="1"/>
  <c r="DY15" i="106"/>
  <c r="DY13" i="106" s="1"/>
  <c r="DY12" i="106" s="1"/>
  <c r="FZ15" i="106"/>
  <c r="FZ13" i="106" s="1"/>
  <c r="FZ12" i="106" s="1"/>
  <c r="CI15" i="106"/>
  <c r="CI13" i="106" s="1"/>
  <c r="CI12" i="106" s="1"/>
  <c r="DE15" i="106"/>
  <c r="DE13" i="106" s="1"/>
  <c r="DE12" i="106" s="1"/>
  <c r="DP15" i="106"/>
  <c r="DP13" i="106" s="1"/>
  <c r="DP12" i="106" s="1"/>
  <c r="FP15" i="106"/>
  <c r="FP13" i="106" s="1"/>
  <c r="FP12" i="106" s="1"/>
  <c r="FO15" i="106"/>
  <c r="FO13" i="106" s="1"/>
  <c r="FO12" i="106" s="1"/>
  <c r="EW15" i="106"/>
  <c r="EW13" i="106" s="1"/>
  <c r="EW12" i="106" s="1"/>
  <c r="AN15" i="106"/>
  <c r="AN13" i="106" s="1"/>
  <c r="AN12" i="106" s="1"/>
  <c r="FK15" i="106"/>
  <c r="FK13" i="106" s="1"/>
  <c r="FK12" i="106" s="1"/>
  <c r="AF15" i="106"/>
  <c r="AF13" i="106" s="1"/>
  <c r="AF12" i="106" s="1"/>
  <c r="DQ15" i="106"/>
  <c r="DQ13" i="106" s="1"/>
  <c r="DQ12" i="106" s="1"/>
  <c r="CM15" i="106"/>
  <c r="CM13" i="106" s="1"/>
  <c r="CM12" i="106" s="1"/>
  <c r="EB15" i="106"/>
  <c r="EB13" i="106" s="1"/>
  <c r="EB12" i="106" s="1"/>
  <c r="AD15" i="106"/>
  <c r="AD13" i="106" s="1"/>
  <c r="AD12" i="106" s="1"/>
  <c r="DJ15" i="106"/>
  <c r="DJ13" i="106" s="1"/>
  <c r="DJ12" i="106" s="1"/>
  <c r="W15" i="106"/>
  <c r="W13" i="106" s="1"/>
  <c r="W12" i="106" s="1"/>
  <c r="EM15" i="106"/>
  <c r="EM13" i="106" s="1"/>
  <c r="EM12" i="106" s="1"/>
  <c r="CZ15" i="106"/>
  <c r="CZ13" i="106" s="1"/>
  <c r="CZ12" i="106" s="1"/>
  <c r="GN15" i="106"/>
  <c r="GN13" i="106" s="1"/>
  <c r="GN12" i="106" s="1"/>
  <c r="FS15" i="106"/>
  <c r="FS13" i="106" s="1"/>
  <c r="FS12" i="106" s="1"/>
  <c r="BB15" i="106"/>
  <c r="BB13" i="106" s="1"/>
  <c r="BB12" i="106" s="1"/>
  <c r="HA15" i="106"/>
  <c r="HA13" i="106" s="1"/>
  <c r="HA12" i="106" s="1"/>
  <c r="AW15" i="106"/>
  <c r="AW13" i="106" s="1"/>
  <c r="AW12" i="106" s="1"/>
  <c r="CT15" i="106"/>
  <c r="CT13" i="106" s="1"/>
  <c r="CT12" i="106" s="1"/>
  <c r="GW15" i="106"/>
  <c r="GW13" i="106" s="1"/>
  <c r="GW12" i="106" s="1"/>
  <c r="CN15" i="106"/>
  <c r="CN13" i="106" s="1"/>
  <c r="CN12" i="106" s="1"/>
  <c r="BR15" i="106"/>
  <c r="BR13" i="106" s="1"/>
  <c r="BR12" i="106" s="1"/>
  <c r="DD15" i="106"/>
  <c r="DD13" i="106" s="1"/>
  <c r="DD12" i="106" s="1"/>
  <c r="EO15" i="106"/>
  <c r="EO13" i="106" s="1"/>
  <c r="EO12" i="106" s="1"/>
  <c r="BG15" i="106"/>
  <c r="BG13" i="106" s="1"/>
  <c r="BG12" i="106" s="1"/>
  <c r="GE15" i="106"/>
  <c r="GE13" i="106" s="1"/>
  <c r="GE12" i="106" s="1"/>
  <c r="EL15" i="106"/>
  <c r="EL13" i="106" s="1"/>
  <c r="EL12" i="106" s="1"/>
  <c r="U15" i="106"/>
  <c r="U13" i="106" s="1"/>
  <c r="U12" i="106" s="1"/>
  <c r="CW15" i="106"/>
  <c r="CW13" i="106" s="1"/>
  <c r="CW12" i="106" s="1"/>
  <c r="GV15" i="106"/>
  <c r="GV13" i="106" s="1"/>
  <c r="GV12" i="106" s="1"/>
  <c r="DI15" i="106"/>
  <c r="DI13" i="106" s="1"/>
  <c r="DI12" i="106" s="1"/>
  <c r="GY15" i="106"/>
  <c r="GY13" i="106" s="1"/>
  <c r="GY12" i="106" s="1"/>
  <c r="FF15" i="106"/>
  <c r="FF13" i="106" s="1"/>
  <c r="FF12" i="106" s="1"/>
  <c r="GK15" i="106"/>
  <c r="GK13" i="106" s="1"/>
  <c r="GK12" i="106" s="1"/>
  <c r="DM15" i="106"/>
  <c r="DM13" i="106" s="1"/>
  <c r="DM12" i="106" s="1"/>
  <c r="GT15" i="106"/>
  <c r="GT13" i="106" s="1"/>
  <c r="GT12" i="106" s="1"/>
  <c r="CH15" i="106"/>
  <c r="CH13" i="106" s="1"/>
  <c r="CH12" i="106" s="1"/>
  <c r="AC15" i="106"/>
  <c r="AC13" i="106" s="1"/>
  <c r="AC12" i="106" s="1"/>
  <c r="GM15" i="106"/>
  <c r="GM13" i="106" s="1"/>
  <c r="GM12" i="106" s="1"/>
  <c r="DS15" i="106"/>
  <c r="DS13" i="106" s="1"/>
  <c r="DS12" i="106" s="1"/>
  <c r="FD15" i="106"/>
  <c r="FD13" i="106" s="1"/>
  <c r="FD12" i="106" s="1"/>
  <c r="BL15" i="106"/>
  <c r="BL13" i="106" s="1"/>
  <c r="BL12" i="106" s="1"/>
  <c r="BA15" i="106"/>
  <c r="BA13" i="106" s="1"/>
  <c r="BA12" i="106" s="1"/>
  <c r="CL15" i="106"/>
  <c r="CL13" i="106" s="1"/>
  <c r="CL12" i="106" s="1"/>
  <c r="AK16" i="109"/>
  <c r="AK13" i="109" s="1"/>
  <c r="AK12" i="109" s="1"/>
  <c r="GJ16" i="109"/>
  <c r="GJ13" i="109" s="1"/>
  <c r="GJ12" i="109" s="1"/>
  <c r="AE15" i="106"/>
  <c r="AE13" i="106" s="1"/>
  <c r="AE12" i="106" s="1"/>
  <c r="CQ15" i="106"/>
  <c r="CQ13" i="106" s="1"/>
  <c r="CQ12" i="106" s="1"/>
  <c r="FR15" i="106"/>
  <c r="FR13" i="106" s="1"/>
  <c r="FR12" i="106" s="1"/>
  <c r="T35" i="109"/>
  <c r="T36" i="109"/>
  <c r="T37" i="109"/>
  <c r="AH35" i="109"/>
  <c r="AH36" i="109"/>
  <c r="AH37" i="109"/>
  <c r="DL36" i="109"/>
  <c r="DL35" i="109"/>
  <c r="DL37" i="109"/>
  <c r="GK16" i="109"/>
  <c r="GK13" i="109" s="1"/>
  <c r="GK12" i="109" s="1"/>
  <c r="GF36" i="106" l="1"/>
  <c r="FV37" i="106"/>
  <c r="FV36" i="106"/>
  <c r="R34" i="106"/>
  <c r="R41" i="106" s="1"/>
  <c r="R54" i="106" s="1"/>
  <c r="R58" i="106" s="1"/>
  <c r="R61" i="106" s="1"/>
  <c r="BP37" i="106"/>
  <c r="GF35" i="106"/>
  <c r="GF34" i="106" s="1"/>
  <c r="GF41" i="106" s="1"/>
  <c r="GF54" i="106" s="1"/>
  <c r="GF58" i="106" s="1"/>
  <c r="GF61" i="106" s="1"/>
  <c r="BP36" i="106"/>
  <c r="FM37" i="106"/>
  <c r="FM35" i="106"/>
  <c r="HU160" i="87"/>
  <c r="HV162" i="87"/>
  <c r="T34" i="109"/>
  <c r="T41" i="109" s="1"/>
  <c r="T54" i="109" s="1"/>
  <c r="T58" i="109" s="1"/>
  <c r="T61" i="109" s="1"/>
  <c r="EB34" i="109"/>
  <c r="EB41" i="109" s="1"/>
  <c r="EB54" i="109" s="1"/>
  <c r="EB58" i="109" s="1"/>
  <c r="EB61" i="109" s="1"/>
  <c r="CD34" i="106"/>
  <c r="CD41" i="106" s="1"/>
  <c r="CD54" i="106" s="1"/>
  <c r="CD58" i="106" s="1"/>
  <c r="CD61" i="106" s="1"/>
  <c r="AH34" i="109"/>
  <c r="AH41" i="109" s="1"/>
  <c r="AH54" i="109" s="1"/>
  <c r="AH58" i="109" s="1"/>
  <c r="AH61" i="109" s="1"/>
  <c r="DN34" i="106"/>
  <c r="DN41" i="106" s="1"/>
  <c r="DN54" i="106" s="1"/>
  <c r="DN58" i="106" s="1"/>
  <c r="DN61" i="106" s="1"/>
  <c r="FQ34" i="106"/>
  <c r="FQ41" i="106" s="1"/>
  <c r="FQ54" i="106" s="1"/>
  <c r="FQ58" i="106" s="1"/>
  <c r="FQ61" i="106" s="1"/>
  <c r="DL34" i="109"/>
  <c r="DL41" i="109" s="1"/>
  <c r="DL54" i="109" s="1"/>
  <c r="DL58" i="109" s="1"/>
  <c r="DL61" i="109" s="1"/>
  <c r="Y34" i="109"/>
  <c r="Y41" i="109" s="1"/>
  <c r="Y54" i="109" s="1"/>
  <c r="Y58" i="109" s="1"/>
  <c r="Y61" i="109" s="1"/>
  <c r="EJ34" i="106"/>
  <c r="EJ41" i="106" s="1"/>
  <c r="EJ54" i="106" s="1"/>
  <c r="EJ58" i="106" s="1"/>
  <c r="EJ61" i="106" s="1"/>
  <c r="DS35" i="106"/>
  <c r="DS37" i="106"/>
  <c r="DS36" i="106"/>
  <c r="CP35" i="106"/>
  <c r="CP36" i="106"/>
  <c r="CP37" i="106"/>
  <c r="ED35" i="106"/>
  <c r="ED36" i="106"/>
  <c r="ED37" i="106"/>
  <c r="FG35" i="106"/>
  <c r="FG36" i="106"/>
  <c r="FG37" i="106"/>
  <c r="AO35" i="109"/>
  <c r="AO36" i="109"/>
  <c r="AO37" i="109"/>
  <c r="ET36" i="109"/>
  <c r="ET37" i="109"/>
  <c r="ET35" i="109"/>
  <c r="DO37" i="109"/>
  <c r="DO36" i="109"/>
  <c r="DO35" i="109"/>
  <c r="AU35" i="109"/>
  <c r="AU37" i="109"/>
  <c r="AU36" i="109"/>
  <c r="CO35" i="112"/>
  <c r="CO37" i="112"/>
  <c r="CO36" i="112"/>
  <c r="AE35" i="112"/>
  <c r="AE37" i="112"/>
  <c r="AE36" i="112"/>
  <c r="FA35" i="112"/>
  <c r="FA37" i="112"/>
  <c r="FA36" i="112"/>
  <c r="FC35" i="112"/>
  <c r="FC37" i="112"/>
  <c r="FC36" i="112"/>
  <c r="FE35" i="115"/>
  <c r="FE34" i="115" s="1"/>
  <c r="FE41" i="115" s="1"/>
  <c r="FE54" i="115" s="1"/>
  <c r="FE58" i="115" s="1"/>
  <c r="FE37" i="115"/>
  <c r="FE36" i="115"/>
  <c r="CN35" i="115"/>
  <c r="CN34" i="115" s="1"/>
  <c r="CN41" i="115" s="1"/>
  <c r="CN54" i="115" s="1"/>
  <c r="CN58" i="115" s="1"/>
  <c r="CN37" i="115"/>
  <c r="CN36" i="115"/>
  <c r="H37" i="115"/>
  <c r="H36" i="115"/>
  <c r="H35" i="115"/>
  <c r="H34" i="115" s="1"/>
  <c r="H41" i="115" s="1"/>
  <c r="H54" i="115" s="1"/>
  <c r="H58" i="115" s="1"/>
  <c r="BX36" i="115"/>
  <c r="BX37" i="115"/>
  <c r="BX35" i="115"/>
  <c r="BX34" i="115" s="1"/>
  <c r="BX41" i="115" s="1"/>
  <c r="BX54" i="115" s="1"/>
  <c r="BX58" i="115" s="1"/>
  <c r="EL36" i="106"/>
  <c r="EL35" i="106"/>
  <c r="EL37" i="106"/>
  <c r="EC35" i="106"/>
  <c r="EC36" i="106"/>
  <c r="EC37" i="106"/>
  <c r="DU35" i="106"/>
  <c r="DU36" i="106"/>
  <c r="DU37" i="106"/>
  <c r="EA37" i="106"/>
  <c r="EA35" i="106"/>
  <c r="EA36" i="106"/>
  <c r="GR35" i="109"/>
  <c r="GR36" i="109"/>
  <c r="GR37" i="109"/>
  <c r="AW35" i="109"/>
  <c r="AW37" i="109"/>
  <c r="AW36" i="109"/>
  <c r="BY35" i="109"/>
  <c r="BY37" i="109"/>
  <c r="BY36" i="109"/>
  <c r="FW35" i="112"/>
  <c r="FW37" i="112"/>
  <c r="FW36" i="112"/>
  <c r="BS35" i="112"/>
  <c r="BS36" i="112"/>
  <c r="BS37" i="112"/>
  <c r="GJ35" i="112"/>
  <c r="GJ37" i="112"/>
  <c r="GJ36" i="112"/>
  <c r="DM35" i="112"/>
  <c r="DM37" i="112"/>
  <c r="DM36" i="112"/>
  <c r="F36" i="115"/>
  <c r="F37" i="115"/>
  <c r="F35" i="115"/>
  <c r="F34" i="115" s="1"/>
  <c r="F41" i="115" s="1"/>
  <c r="F54" i="115" s="1"/>
  <c r="F58" i="115" s="1"/>
  <c r="CH37" i="115"/>
  <c r="CH36" i="115"/>
  <c r="CH35" i="115"/>
  <c r="CH34" i="115" s="1"/>
  <c r="CH41" i="115" s="1"/>
  <c r="CH54" i="115" s="1"/>
  <c r="CH58" i="115" s="1"/>
  <c r="FO36" i="115"/>
  <c r="FO37" i="115"/>
  <c r="FO35" i="115"/>
  <c r="FO34" i="115" s="1"/>
  <c r="FO41" i="115" s="1"/>
  <c r="FO54" i="115" s="1"/>
  <c r="FO58" i="115" s="1"/>
  <c r="DP36" i="115"/>
  <c r="DP35" i="115"/>
  <c r="DP34" i="115" s="1"/>
  <c r="DP41" i="115" s="1"/>
  <c r="DP54" i="115" s="1"/>
  <c r="DP58" i="115" s="1"/>
  <c r="DP37" i="115"/>
  <c r="AC35" i="106"/>
  <c r="AC36" i="106"/>
  <c r="AC37" i="106"/>
  <c r="EY37" i="106"/>
  <c r="EY36" i="106"/>
  <c r="EY35" i="106"/>
  <c r="AA35" i="106"/>
  <c r="AA36" i="106"/>
  <c r="AA37" i="106"/>
  <c r="HI37" i="106"/>
  <c r="HI35" i="106"/>
  <c r="HI36" i="106"/>
  <c r="AN35" i="109"/>
  <c r="AN37" i="109"/>
  <c r="AN36" i="109"/>
  <c r="BG35" i="109"/>
  <c r="BG36" i="109"/>
  <c r="BG37" i="109"/>
  <c r="EH37" i="109"/>
  <c r="EH35" i="109"/>
  <c r="EH36" i="109"/>
  <c r="GO35" i="109"/>
  <c r="GO37" i="109"/>
  <c r="GO36" i="109"/>
  <c r="EF35" i="109"/>
  <c r="EF36" i="109"/>
  <c r="EF37" i="109"/>
  <c r="DQ35" i="112"/>
  <c r="DQ37" i="112"/>
  <c r="DQ36" i="112"/>
  <c r="AK37" i="112"/>
  <c r="AK35" i="112"/>
  <c r="AK36" i="112"/>
  <c r="AM36" i="112"/>
  <c r="AM35" i="112"/>
  <c r="AM37" i="112"/>
  <c r="AV37" i="112"/>
  <c r="AV36" i="112"/>
  <c r="AV35" i="112"/>
  <c r="EU37" i="115"/>
  <c r="EU36" i="115"/>
  <c r="EU35" i="115"/>
  <c r="EU34" i="115" s="1"/>
  <c r="EU41" i="115" s="1"/>
  <c r="EU54" i="115" s="1"/>
  <c r="EU58" i="115" s="1"/>
  <c r="AF37" i="115"/>
  <c r="AF36" i="115"/>
  <c r="AF35" i="115"/>
  <c r="AF34" i="115" s="1"/>
  <c r="AF41" i="115" s="1"/>
  <c r="AF54" i="115" s="1"/>
  <c r="AF58" i="115" s="1"/>
  <c r="EK35" i="115"/>
  <c r="EK34" i="115" s="1"/>
  <c r="EK41" i="115" s="1"/>
  <c r="EK54" i="115" s="1"/>
  <c r="EK58" i="115" s="1"/>
  <c r="EK36" i="115"/>
  <c r="EK37" i="115"/>
  <c r="FQ36" i="115"/>
  <c r="FQ37" i="115"/>
  <c r="FQ35" i="115"/>
  <c r="FQ34" i="115" s="1"/>
  <c r="FQ41" i="115" s="1"/>
  <c r="FQ54" i="115" s="1"/>
  <c r="FQ58" i="115" s="1"/>
  <c r="CZ37" i="106"/>
  <c r="CZ35" i="106"/>
  <c r="CZ36" i="106"/>
  <c r="BW35" i="106"/>
  <c r="BW36" i="106"/>
  <c r="BW37" i="106"/>
  <c r="AB35" i="106"/>
  <c r="AB36" i="106"/>
  <c r="AB37" i="106"/>
  <c r="AI35" i="106"/>
  <c r="AI37" i="106"/>
  <c r="AI36" i="106"/>
  <c r="EP35" i="109"/>
  <c r="EP37" i="109"/>
  <c r="EP36" i="109"/>
  <c r="CB35" i="109"/>
  <c r="CB36" i="109"/>
  <c r="CB37" i="109"/>
  <c r="GS35" i="109"/>
  <c r="GS36" i="109"/>
  <c r="GS37" i="109"/>
  <c r="BW35" i="109"/>
  <c r="BW37" i="109"/>
  <c r="BW36" i="109"/>
  <c r="CQ36" i="112"/>
  <c r="CQ35" i="112"/>
  <c r="CQ37" i="112"/>
  <c r="FI35" i="112"/>
  <c r="FI37" i="112"/>
  <c r="FI36" i="112"/>
  <c r="AP35" i="112"/>
  <c r="AP36" i="112"/>
  <c r="AP37" i="112"/>
  <c r="GS35" i="112"/>
  <c r="GS36" i="112"/>
  <c r="GS37" i="112"/>
  <c r="BT35" i="115"/>
  <c r="BT34" i="115" s="1"/>
  <c r="BT41" i="115" s="1"/>
  <c r="BT54" i="115" s="1"/>
  <c r="BT58" i="115" s="1"/>
  <c r="BT37" i="115"/>
  <c r="BT36" i="115"/>
  <c r="W37" i="115"/>
  <c r="W35" i="115"/>
  <c r="W34" i="115" s="1"/>
  <c r="W41" i="115" s="1"/>
  <c r="W54" i="115" s="1"/>
  <c r="W58" i="115" s="1"/>
  <c r="W36" i="115"/>
  <c r="D35" i="115"/>
  <c r="D34" i="115" s="1"/>
  <c r="D41" i="115" s="1"/>
  <c r="D54" i="115" s="1"/>
  <c r="D58" i="115" s="1"/>
  <c r="D37" i="115"/>
  <c r="D36" i="115"/>
  <c r="ES35" i="115"/>
  <c r="ES34" i="115" s="1"/>
  <c r="ES41" i="115" s="1"/>
  <c r="ES54" i="115" s="1"/>
  <c r="ES58" i="115" s="1"/>
  <c r="ES36" i="115"/>
  <c r="ES37" i="115"/>
  <c r="GT35" i="106"/>
  <c r="GT37" i="106"/>
  <c r="GT36" i="106"/>
  <c r="X35" i="106"/>
  <c r="X36" i="106"/>
  <c r="X37" i="106"/>
  <c r="HC35" i="106"/>
  <c r="HC36" i="106"/>
  <c r="HC37" i="106"/>
  <c r="AY35" i="106"/>
  <c r="AY37" i="106"/>
  <c r="AY36" i="106"/>
  <c r="AM35" i="106"/>
  <c r="AM36" i="106"/>
  <c r="AM37" i="106"/>
  <c r="CZ35" i="109"/>
  <c r="CZ37" i="109"/>
  <c r="CZ36" i="109"/>
  <c r="W35" i="109"/>
  <c r="W36" i="109"/>
  <c r="W37" i="109"/>
  <c r="BH36" i="109"/>
  <c r="BH37" i="109"/>
  <c r="BH35" i="109"/>
  <c r="DB37" i="112"/>
  <c r="DB35" i="112"/>
  <c r="DB36" i="112"/>
  <c r="GC36" i="112"/>
  <c r="GC37" i="112"/>
  <c r="GC35" i="112"/>
  <c r="CT35" i="112"/>
  <c r="CT36" i="112"/>
  <c r="CT37" i="112"/>
  <c r="BO35" i="112"/>
  <c r="BO37" i="112"/>
  <c r="BO36" i="112"/>
  <c r="EB35" i="112"/>
  <c r="EB36" i="112"/>
  <c r="EB37" i="112"/>
  <c r="EC37" i="115"/>
  <c r="EC36" i="115"/>
  <c r="EC35" i="115"/>
  <c r="EC34" i="115" s="1"/>
  <c r="EC41" i="115" s="1"/>
  <c r="EC54" i="115" s="1"/>
  <c r="EC58" i="115" s="1"/>
  <c r="AY37" i="115"/>
  <c r="AY36" i="115"/>
  <c r="AY35" i="115"/>
  <c r="AY34" i="115" s="1"/>
  <c r="AY41" i="115" s="1"/>
  <c r="AY54" i="115" s="1"/>
  <c r="AY58" i="115" s="1"/>
  <c r="CP36" i="115"/>
  <c r="CP37" i="115"/>
  <c r="CP35" i="115"/>
  <c r="CP34" i="115" s="1"/>
  <c r="CP41" i="115" s="1"/>
  <c r="CP54" i="115" s="1"/>
  <c r="CP58" i="115" s="1"/>
  <c r="Z36" i="115"/>
  <c r="Z35" i="115"/>
  <c r="Z34" i="115" s="1"/>
  <c r="Z41" i="115" s="1"/>
  <c r="Z54" i="115" s="1"/>
  <c r="Z58" i="115" s="1"/>
  <c r="Z37" i="115"/>
  <c r="J36" i="115"/>
  <c r="J35" i="115"/>
  <c r="J34" i="115" s="1"/>
  <c r="J41" i="115" s="1"/>
  <c r="J54" i="115" s="1"/>
  <c r="J58" i="115" s="1"/>
  <c r="J37" i="115"/>
  <c r="DD37" i="106"/>
  <c r="DD35" i="106"/>
  <c r="DD36" i="106"/>
  <c r="GL35" i="106"/>
  <c r="GL37" i="106"/>
  <c r="GL36" i="106"/>
  <c r="CE35" i="106"/>
  <c r="CE37" i="106"/>
  <c r="CE36" i="106"/>
  <c r="GC35" i="109"/>
  <c r="GC37" i="109"/>
  <c r="GC36" i="109"/>
  <c r="EK36" i="109"/>
  <c r="EK37" i="109"/>
  <c r="EK35" i="109"/>
  <c r="FE37" i="109"/>
  <c r="FE36" i="109"/>
  <c r="FE35" i="109"/>
  <c r="BT35" i="109"/>
  <c r="BT37" i="109"/>
  <c r="BT36" i="109"/>
  <c r="ET36" i="112"/>
  <c r="ET37" i="112"/>
  <c r="ET35" i="112"/>
  <c r="DD35" i="112"/>
  <c r="DD37" i="112"/>
  <c r="DD36" i="112"/>
  <c r="Z37" i="112"/>
  <c r="Z35" i="112"/>
  <c r="Z36" i="112"/>
  <c r="HH37" i="112"/>
  <c r="HH35" i="112"/>
  <c r="HH36" i="112"/>
  <c r="CO35" i="115"/>
  <c r="CO34" i="115" s="1"/>
  <c r="CO41" i="115" s="1"/>
  <c r="CO54" i="115" s="1"/>
  <c r="CO58" i="115" s="1"/>
  <c r="CO37" i="115"/>
  <c r="CO36" i="115"/>
  <c r="CS35" i="115"/>
  <c r="CS34" i="115" s="1"/>
  <c r="CS41" i="115" s="1"/>
  <c r="CS54" i="115" s="1"/>
  <c r="CS58" i="115" s="1"/>
  <c r="CS36" i="115"/>
  <c r="CS37" i="115"/>
  <c r="FJ35" i="115"/>
  <c r="FJ34" i="115" s="1"/>
  <c r="FJ41" i="115" s="1"/>
  <c r="FJ54" i="115" s="1"/>
  <c r="FJ58" i="115" s="1"/>
  <c r="FJ37" i="115"/>
  <c r="FJ36" i="115"/>
  <c r="EX37" i="115"/>
  <c r="EX35" i="115"/>
  <c r="EX34" i="115" s="1"/>
  <c r="EX41" i="115" s="1"/>
  <c r="EX54" i="115" s="1"/>
  <c r="EX58" i="115" s="1"/>
  <c r="EX36" i="115"/>
  <c r="AK37" i="109"/>
  <c r="AK35" i="109"/>
  <c r="AK36" i="109"/>
  <c r="DE35" i="106"/>
  <c r="DE36" i="106"/>
  <c r="DE37" i="106"/>
  <c r="FC35" i="106"/>
  <c r="FC37" i="106"/>
  <c r="FC36" i="106"/>
  <c r="DH36" i="106"/>
  <c r="DH37" i="106"/>
  <c r="DH35" i="106"/>
  <c r="CP35" i="109"/>
  <c r="CP36" i="109"/>
  <c r="CP37" i="109"/>
  <c r="EX35" i="109"/>
  <c r="EX37" i="109"/>
  <c r="EX36" i="109"/>
  <c r="HI35" i="109"/>
  <c r="HI36" i="109"/>
  <c r="HI37" i="109"/>
  <c r="CG35" i="109"/>
  <c r="CG37" i="109"/>
  <c r="CG36" i="109"/>
  <c r="DU35" i="112"/>
  <c r="DU36" i="112"/>
  <c r="DU37" i="112"/>
  <c r="FR36" i="112"/>
  <c r="FR35" i="112"/>
  <c r="FR37" i="112"/>
  <c r="BX35" i="112"/>
  <c r="BX37" i="112"/>
  <c r="BX36" i="112"/>
  <c r="DT37" i="112"/>
  <c r="DT35" i="112"/>
  <c r="DT36" i="112"/>
  <c r="BT35" i="112"/>
  <c r="BT37" i="112"/>
  <c r="BT36" i="112"/>
  <c r="B35" i="115"/>
  <c r="B34" i="115" s="1"/>
  <c r="B41" i="115" s="1"/>
  <c r="B54" i="115" s="1"/>
  <c r="B58" i="115" s="1"/>
  <c r="B37" i="115"/>
  <c r="B36" i="115"/>
  <c r="FI35" i="115"/>
  <c r="FI34" i="115" s="1"/>
  <c r="FI41" i="115" s="1"/>
  <c r="FI54" i="115" s="1"/>
  <c r="FI58" i="115" s="1"/>
  <c r="FI37" i="115"/>
  <c r="FI36" i="115"/>
  <c r="GC35" i="115"/>
  <c r="GC34" i="115" s="1"/>
  <c r="GC41" i="115" s="1"/>
  <c r="GC54" i="115" s="1"/>
  <c r="GC58" i="115" s="1"/>
  <c r="GC36" i="115"/>
  <c r="GC37" i="115"/>
  <c r="Y36" i="115"/>
  <c r="Y35" i="115"/>
  <c r="Y34" i="115" s="1"/>
  <c r="Y41" i="115" s="1"/>
  <c r="Y54" i="115" s="1"/>
  <c r="Y58" i="115" s="1"/>
  <c r="Y37" i="115"/>
  <c r="ET35" i="115"/>
  <c r="ET34" i="115" s="1"/>
  <c r="ET41" i="115" s="1"/>
  <c r="ET54" i="115" s="1"/>
  <c r="ET58" i="115" s="1"/>
  <c r="ET37" i="115"/>
  <c r="ET36" i="115"/>
  <c r="CN36" i="106"/>
  <c r="CN37" i="106"/>
  <c r="CN35" i="106"/>
  <c r="AK35" i="106"/>
  <c r="AK36" i="106"/>
  <c r="AK37" i="106"/>
  <c r="BM35" i="106"/>
  <c r="BM37" i="106"/>
  <c r="BM36" i="106"/>
  <c r="HG35" i="106"/>
  <c r="HG36" i="106"/>
  <c r="HG37" i="106"/>
  <c r="DY35" i="109"/>
  <c r="DY36" i="109"/>
  <c r="DY37" i="109"/>
  <c r="FQ35" i="109"/>
  <c r="FQ37" i="109"/>
  <c r="FQ36" i="109"/>
  <c r="FM36" i="109"/>
  <c r="FM35" i="109"/>
  <c r="FM37" i="109"/>
  <c r="FR36" i="109"/>
  <c r="FR37" i="109"/>
  <c r="FR35" i="109"/>
  <c r="DA36" i="112"/>
  <c r="DA37" i="112"/>
  <c r="DA35" i="112"/>
  <c r="AX35" i="112"/>
  <c r="AX37" i="112"/>
  <c r="AX36" i="112"/>
  <c r="Y35" i="112"/>
  <c r="Y37" i="112"/>
  <c r="Y36" i="112"/>
  <c r="DN37" i="112"/>
  <c r="DN36" i="112"/>
  <c r="DN35" i="112"/>
  <c r="ED35" i="115"/>
  <c r="ED34" i="115" s="1"/>
  <c r="ED41" i="115" s="1"/>
  <c r="ED54" i="115" s="1"/>
  <c r="ED58" i="115" s="1"/>
  <c r="ED36" i="115"/>
  <c r="ED37" i="115"/>
  <c r="CI37" i="115"/>
  <c r="CI36" i="115"/>
  <c r="CI35" i="115"/>
  <c r="CI34" i="115" s="1"/>
  <c r="CI41" i="115" s="1"/>
  <c r="CI54" i="115" s="1"/>
  <c r="CI58" i="115" s="1"/>
  <c r="GB36" i="115"/>
  <c r="GB37" i="115"/>
  <c r="GB35" i="115"/>
  <c r="GB34" i="115" s="1"/>
  <c r="GB41" i="115" s="1"/>
  <c r="GB54" i="115" s="1"/>
  <c r="GB58" i="115" s="1"/>
  <c r="EZ37" i="115"/>
  <c r="EZ36" i="115"/>
  <c r="EZ35" i="115"/>
  <c r="EZ34" i="115" s="1"/>
  <c r="EZ41" i="115" s="1"/>
  <c r="EZ54" i="115" s="1"/>
  <c r="EZ58" i="115" s="1"/>
  <c r="EY37" i="115"/>
  <c r="EY35" i="115"/>
  <c r="EY34" i="115" s="1"/>
  <c r="EY41" i="115" s="1"/>
  <c r="EY54" i="115" s="1"/>
  <c r="EY58" i="115" s="1"/>
  <c r="EY36" i="115"/>
  <c r="FZ37" i="115"/>
  <c r="FZ35" i="115"/>
  <c r="FZ34" i="115" s="1"/>
  <c r="FZ41" i="115" s="1"/>
  <c r="FZ54" i="115" s="1"/>
  <c r="FZ58" i="115" s="1"/>
  <c r="FZ36" i="115"/>
  <c r="CL35" i="106"/>
  <c r="CL36" i="106"/>
  <c r="CL37" i="106"/>
  <c r="GY35" i="106"/>
  <c r="GY36" i="106"/>
  <c r="GY37" i="106"/>
  <c r="GW35" i="106"/>
  <c r="GW36" i="106"/>
  <c r="GW37" i="106"/>
  <c r="EB35" i="106"/>
  <c r="EB37" i="106"/>
  <c r="EB36" i="106"/>
  <c r="FZ35" i="106"/>
  <c r="FZ36" i="106"/>
  <c r="FZ37" i="106"/>
  <c r="BV35" i="106"/>
  <c r="BV36" i="106"/>
  <c r="BV37" i="106"/>
  <c r="FI37" i="106"/>
  <c r="FI35" i="106"/>
  <c r="FI36" i="106"/>
  <c r="GJ35" i="106"/>
  <c r="GJ36" i="106"/>
  <c r="GJ37" i="106"/>
  <c r="EU35" i="106"/>
  <c r="EU36" i="106"/>
  <c r="EU37" i="106"/>
  <c r="CG35" i="106"/>
  <c r="CG37" i="106"/>
  <c r="CG36" i="106"/>
  <c r="FW35" i="106"/>
  <c r="FW37" i="106"/>
  <c r="FW36" i="106"/>
  <c r="EE36" i="106"/>
  <c r="EE37" i="106"/>
  <c r="EE35" i="106"/>
  <c r="CB36" i="106"/>
  <c r="CB35" i="106"/>
  <c r="CB37" i="106"/>
  <c r="CF35" i="106"/>
  <c r="CF37" i="106"/>
  <c r="CF36" i="106"/>
  <c r="AG35" i="106"/>
  <c r="AG36" i="106"/>
  <c r="AG37" i="106"/>
  <c r="AV35" i="106"/>
  <c r="AV36" i="106"/>
  <c r="AV37" i="106"/>
  <c r="AL35" i="109"/>
  <c r="AL37" i="109"/>
  <c r="AL36" i="109"/>
  <c r="FO35" i="109"/>
  <c r="FO36" i="109"/>
  <c r="FO37" i="109"/>
  <c r="EM35" i="109"/>
  <c r="EM36" i="109"/>
  <c r="EM37" i="109"/>
  <c r="FI35" i="109"/>
  <c r="FI37" i="109"/>
  <c r="FI36" i="109"/>
  <c r="BP37" i="109"/>
  <c r="BP35" i="109"/>
  <c r="BP36" i="109"/>
  <c r="FT35" i="109"/>
  <c r="FT36" i="109"/>
  <c r="FT37" i="109"/>
  <c r="DP35" i="109"/>
  <c r="DP37" i="109"/>
  <c r="DP36" i="109"/>
  <c r="CU35" i="109"/>
  <c r="CU37" i="109"/>
  <c r="CU36" i="109"/>
  <c r="FL35" i="109"/>
  <c r="FL37" i="109"/>
  <c r="FL36" i="109"/>
  <c r="CQ36" i="109"/>
  <c r="CQ35" i="109"/>
  <c r="CQ37" i="109"/>
  <c r="CI35" i="109"/>
  <c r="CI37" i="109"/>
  <c r="CI36" i="109"/>
  <c r="EJ35" i="109"/>
  <c r="EJ36" i="109"/>
  <c r="EJ37" i="109"/>
  <c r="FV35" i="109"/>
  <c r="FV36" i="109"/>
  <c r="FV37" i="109"/>
  <c r="BR37" i="109"/>
  <c r="BR35" i="109"/>
  <c r="BR36" i="109"/>
  <c r="DU35" i="109"/>
  <c r="DU37" i="109"/>
  <c r="DU36" i="109"/>
  <c r="BK35" i="109"/>
  <c r="BK37" i="109"/>
  <c r="BK36" i="109"/>
  <c r="AS35" i="109"/>
  <c r="AS36" i="109"/>
  <c r="AS37" i="109"/>
  <c r="U36" i="112"/>
  <c r="U37" i="112"/>
  <c r="U35" i="112"/>
  <c r="CP35" i="112"/>
  <c r="CP37" i="112"/>
  <c r="CP36" i="112"/>
  <c r="EO36" i="112"/>
  <c r="EO35" i="112"/>
  <c r="EO37" i="112"/>
  <c r="GG35" i="112"/>
  <c r="GG36" i="112"/>
  <c r="GG37" i="112"/>
  <c r="GZ35" i="112"/>
  <c r="GZ37" i="112"/>
  <c r="GZ36" i="112"/>
  <c r="HI35" i="112"/>
  <c r="HI37" i="112"/>
  <c r="HI36" i="112"/>
  <c r="EH35" i="112"/>
  <c r="EH37" i="112"/>
  <c r="EH36" i="112"/>
  <c r="AH36" i="112"/>
  <c r="AH37" i="112"/>
  <c r="AH35" i="112"/>
  <c r="GU36" i="112"/>
  <c r="GU37" i="112"/>
  <c r="GU35" i="112"/>
  <c r="FS37" i="112"/>
  <c r="FS35" i="112"/>
  <c r="FS36" i="112"/>
  <c r="AB36" i="112"/>
  <c r="AB35" i="112"/>
  <c r="AB37" i="112"/>
  <c r="EV36" i="112"/>
  <c r="EV37" i="112"/>
  <c r="EV35" i="112"/>
  <c r="FU35" i="112"/>
  <c r="FU36" i="112"/>
  <c r="FU37" i="112"/>
  <c r="AO37" i="112"/>
  <c r="AO35" i="112"/>
  <c r="AO36" i="112"/>
  <c r="FE36" i="112"/>
  <c r="FE37" i="112"/>
  <c r="FE35" i="112"/>
  <c r="GP36" i="112"/>
  <c r="GP37" i="112"/>
  <c r="GP35" i="112"/>
  <c r="DF37" i="112"/>
  <c r="DF36" i="112"/>
  <c r="DF35" i="112"/>
  <c r="GH35" i="115"/>
  <c r="GH34" i="115" s="1"/>
  <c r="GH41" i="115" s="1"/>
  <c r="GH54" i="115" s="1"/>
  <c r="GH58" i="115" s="1"/>
  <c r="GH36" i="115"/>
  <c r="GH37" i="115"/>
  <c r="DK35" i="115"/>
  <c r="DK34" i="115" s="1"/>
  <c r="DK41" i="115" s="1"/>
  <c r="DK54" i="115" s="1"/>
  <c r="DK58" i="115" s="1"/>
  <c r="DK37" i="115"/>
  <c r="DK36" i="115"/>
  <c r="CM35" i="115"/>
  <c r="CM34" i="115" s="1"/>
  <c r="CM41" i="115" s="1"/>
  <c r="CM54" i="115" s="1"/>
  <c r="CM58" i="115" s="1"/>
  <c r="CM37" i="115"/>
  <c r="CM36" i="115"/>
  <c r="DA35" i="115"/>
  <c r="DA34" i="115" s="1"/>
  <c r="DA41" i="115" s="1"/>
  <c r="DA54" i="115" s="1"/>
  <c r="DA58" i="115" s="1"/>
  <c r="DA36" i="115"/>
  <c r="DA37" i="115"/>
  <c r="BZ35" i="115"/>
  <c r="BZ34" i="115" s="1"/>
  <c r="BZ41" i="115" s="1"/>
  <c r="BZ54" i="115" s="1"/>
  <c r="BZ58" i="115" s="1"/>
  <c r="BZ36" i="115"/>
  <c r="BZ37" i="115"/>
  <c r="GM35" i="115"/>
  <c r="GM34" i="115" s="1"/>
  <c r="GM41" i="115" s="1"/>
  <c r="GM54" i="115" s="1"/>
  <c r="GM58" i="115" s="1"/>
  <c r="GM36" i="115"/>
  <c r="GM37" i="115"/>
  <c r="AN35" i="115"/>
  <c r="AN34" i="115" s="1"/>
  <c r="AN41" i="115" s="1"/>
  <c r="AN54" i="115" s="1"/>
  <c r="AN58" i="115" s="1"/>
  <c r="AN36" i="115"/>
  <c r="AN37" i="115"/>
  <c r="BK35" i="115"/>
  <c r="BK34" i="115" s="1"/>
  <c r="BK41" i="115" s="1"/>
  <c r="BK54" i="115" s="1"/>
  <c r="BK58" i="115" s="1"/>
  <c r="BK37" i="115"/>
  <c r="BK36" i="115"/>
  <c r="EW36" i="115"/>
  <c r="EW37" i="115"/>
  <c r="EW35" i="115"/>
  <c r="EW34" i="115" s="1"/>
  <c r="EW41" i="115" s="1"/>
  <c r="EW54" i="115" s="1"/>
  <c r="EW58" i="115" s="1"/>
  <c r="AA35" i="115"/>
  <c r="AA34" i="115" s="1"/>
  <c r="AA41" i="115" s="1"/>
  <c r="AA54" i="115" s="1"/>
  <c r="AA58" i="115" s="1"/>
  <c r="AA36" i="115"/>
  <c r="AA37" i="115"/>
  <c r="EE37" i="115"/>
  <c r="EE36" i="115"/>
  <c r="EE35" i="115"/>
  <c r="EE34" i="115" s="1"/>
  <c r="EE41" i="115" s="1"/>
  <c r="EE54" i="115" s="1"/>
  <c r="EE58" i="115" s="1"/>
  <c r="BC36" i="115"/>
  <c r="BC35" i="115"/>
  <c r="BC34" i="115" s="1"/>
  <c r="BC41" i="115" s="1"/>
  <c r="BC54" i="115" s="1"/>
  <c r="BC58" i="115" s="1"/>
  <c r="BC37" i="115"/>
  <c r="HA35" i="115"/>
  <c r="HA34" i="115" s="1"/>
  <c r="HA41" i="115" s="1"/>
  <c r="HA54" i="115" s="1"/>
  <c r="HA58" i="115" s="1"/>
  <c r="HA37" i="115"/>
  <c r="HA36" i="115"/>
  <c r="FL36" i="115"/>
  <c r="FL37" i="115"/>
  <c r="FL35" i="115"/>
  <c r="FL34" i="115" s="1"/>
  <c r="FL41" i="115" s="1"/>
  <c r="FL54" i="115" s="1"/>
  <c r="FL58" i="115" s="1"/>
  <c r="FM35" i="115"/>
  <c r="FM34" i="115" s="1"/>
  <c r="FM41" i="115" s="1"/>
  <c r="FM54" i="115" s="1"/>
  <c r="FM58" i="115" s="1"/>
  <c r="FM37" i="115"/>
  <c r="FM36" i="115"/>
  <c r="EP37" i="115"/>
  <c r="EP36" i="115"/>
  <c r="EP35" i="115"/>
  <c r="EP34" i="115" s="1"/>
  <c r="EP41" i="115" s="1"/>
  <c r="EP54" i="115" s="1"/>
  <c r="EP58" i="115" s="1"/>
  <c r="EB35" i="115"/>
  <c r="EB34" i="115" s="1"/>
  <c r="EB41" i="115" s="1"/>
  <c r="EB54" i="115" s="1"/>
  <c r="EB58" i="115" s="1"/>
  <c r="EB37" i="115"/>
  <c r="EB36" i="115"/>
  <c r="GP35" i="115"/>
  <c r="GP34" i="115" s="1"/>
  <c r="GP41" i="115" s="1"/>
  <c r="GP54" i="115" s="1"/>
  <c r="GP58" i="115" s="1"/>
  <c r="GP36" i="115"/>
  <c r="GP37" i="115"/>
  <c r="BB36" i="106"/>
  <c r="BB35" i="106"/>
  <c r="BB37" i="106"/>
  <c r="FE35" i="106"/>
  <c r="FE36" i="106"/>
  <c r="FE37" i="106"/>
  <c r="GP35" i="106"/>
  <c r="GP37" i="106"/>
  <c r="GP36" i="106"/>
  <c r="AZ35" i="106"/>
  <c r="AZ36" i="106"/>
  <c r="AZ37" i="106"/>
  <c r="HF35" i="109"/>
  <c r="HF37" i="109"/>
  <c r="HF36" i="109"/>
  <c r="GT35" i="109"/>
  <c r="GT36" i="109"/>
  <c r="GT37" i="109"/>
  <c r="GA35" i="109"/>
  <c r="GA36" i="109"/>
  <c r="GA37" i="109"/>
  <c r="FD35" i="109"/>
  <c r="FD37" i="109"/>
  <c r="FD36" i="109"/>
  <c r="CY35" i="112"/>
  <c r="CY37" i="112"/>
  <c r="CY36" i="112"/>
  <c r="AY35" i="112"/>
  <c r="AY37" i="112"/>
  <c r="AY36" i="112"/>
  <c r="BF37" i="112"/>
  <c r="BF35" i="112"/>
  <c r="BF36" i="112"/>
  <c r="FO36" i="112"/>
  <c r="FO35" i="112"/>
  <c r="FO37" i="112"/>
  <c r="CJ36" i="115"/>
  <c r="CJ35" i="115"/>
  <c r="CJ34" i="115" s="1"/>
  <c r="CJ41" i="115" s="1"/>
  <c r="CJ54" i="115" s="1"/>
  <c r="CJ58" i="115" s="1"/>
  <c r="CJ37" i="115"/>
  <c r="EI35" i="115"/>
  <c r="EI34" i="115" s="1"/>
  <c r="EI41" i="115" s="1"/>
  <c r="EI54" i="115" s="1"/>
  <c r="EI58" i="115" s="1"/>
  <c r="EI36" i="115"/>
  <c r="EI37" i="115"/>
  <c r="EN36" i="115"/>
  <c r="EN35" i="115"/>
  <c r="EN34" i="115" s="1"/>
  <c r="EN41" i="115" s="1"/>
  <c r="EN54" i="115" s="1"/>
  <c r="EN58" i="115" s="1"/>
  <c r="EN37" i="115"/>
  <c r="BV37" i="115"/>
  <c r="BV36" i="115"/>
  <c r="BV35" i="115"/>
  <c r="BV34" i="115" s="1"/>
  <c r="BV41" i="115" s="1"/>
  <c r="BV54" i="115" s="1"/>
  <c r="BV58" i="115" s="1"/>
  <c r="FD35" i="115"/>
  <c r="FD34" i="115" s="1"/>
  <c r="FD41" i="115" s="1"/>
  <c r="FD54" i="115" s="1"/>
  <c r="FD58" i="115" s="1"/>
  <c r="FD36" i="115"/>
  <c r="FD37" i="115"/>
  <c r="FR35" i="106"/>
  <c r="FR36" i="106"/>
  <c r="FR37" i="106"/>
  <c r="AN35" i="106"/>
  <c r="AN36" i="106"/>
  <c r="AN37" i="106"/>
  <c r="FB36" i="106"/>
  <c r="FB37" i="106"/>
  <c r="FB35" i="106"/>
  <c r="GQ35" i="106"/>
  <c r="GQ36" i="106"/>
  <c r="GQ37" i="106"/>
  <c r="DC35" i="106"/>
  <c r="DC36" i="106"/>
  <c r="DC37" i="106"/>
  <c r="ED35" i="109"/>
  <c r="ED36" i="109"/>
  <c r="ED37" i="109"/>
  <c r="EQ35" i="109"/>
  <c r="EQ36" i="109"/>
  <c r="EQ37" i="109"/>
  <c r="CL36" i="109"/>
  <c r="CL35" i="109"/>
  <c r="CL37" i="109"/>
  <c r="GG35" i="109"/>
  <c r="GG36" i="109"/>
  <c r="GG37" i="109"/>
  <c r="DC35" i="112"/>
  <c r="DC37" i="112"/>
  <c r="DC36" i="112"/>
  <c r="AC37" i="112"/>
  <c r="AC35" i="112"/>
  <c r="AC36" i="112"/>
  <c r="CB37" i="112"/>
  <c r="CB36" i="112"/>
  <c r="CB35" i="112"/>
  <c r="EN35" i="112"/>
  <c r="EN37" i="112"/>
  <c r="EN36" i="112"/>
  <c r="BB37" i="115"/>
  <c r="BB35" i="115"/>
  <c r="BB34" i="115" s="1"/>
  <c r="BB41" i="115" s="1"/>
  <c r="BB54" i="115" s="1"/>
  <c r="BB58" i="115" s="1"/>
  <c r="BB36" i="115"/>
  <c r="CG37" i="115"/>
  <c r="CG36" i="115"/>
  <c r="CG35" i="115"/>
  <c r="CG34" i="115" s="1"/>
  <c r="CG41" i="115" s="1"/>
  <c r="CG54" i="115" s="1"/>
  <c r="CG58" i="115" s="1"/>
  <c r="FB35" i="115"/>
  <c r="FB34" i="115" s="1"/>
  <c r="FB41" i="115" s="1"/>
  <c r="FB54" i="115" s="1"/>
  <c r="FB58" i="115" s="1"/>
  <c r="FB37" i="115"/>
  <c r="FB36" i="115"/>
  <c r="EL35" i="115"/>
  <c r="EL34" i="115" s="1"/>
  <c r="EL41" i="115" s="1"/>
  <c r="EL54" i="115" s="1"/>
  <c r="EL58" i="115" s="1"/>
  <c r="EL36" i="115"/>
  <c r="EL37" i="115"/>
  <c r="FH37" i="115"/>
  <c r="FH35" i="115"/>
  <c r="FH34" i="115" s="1"/>
  <c r="FH41" i="115" s="1"/>
  <c r="FH54" i="115" s="1"/>
  <c r="FH58" i="115" s="1"/>
  <c r="FH36" i="115"/>
  <c r="CQ35" i="106"/>
  <c r="CQ36" i="106"/>
  <c r="CQ37" i="106"/>
  <c r="EW36" i="106"/>
  <c r="EW35" i="106"/>
  <c r="EW37" i="106"/>
  <c r="DR35" i="106"/>
  <c r="DR37" i="106"/>
  <c r="DR36" i="106"/>
  <c r="FX35" i="106"/>
  <c r="FX37" i="106"/>
  <c r="FX36" i="106"/>
  <c r="BS35" i="106"/>
  <c r="BS36" i="106"/>
  <c r="BS37" i="106"/>
  <c r="BI35" i="109"/>
  <c r="BI37" i="109"/>
  <c r="BI36" i="109"/>
  <c r="U35" i="109"/>
  <c r="U37" i="109"/>
  <c r="U36" i="109"/>
  <c r="GQ37" i="109"/>
  <c r="GQ36" i="109"/>
  <c r="GQ35" i="109"/>
  <c r="GL35" i="109"/>
  <c r="GL36" i="109"/>
  <c r="GL37" i="109"/>
  <c r="HC35" i="112"/>
  <c r="HC37" i="112"/>
  <c r="HC36" i="112"/>
  <c r="EG35" i="112"/>
  <c r="EG36" i="112"/>
  <c r="EG37" i="112"/>
  <c r="ES35" i="112"/>
  <c r="ES37" i="112"/>
  <c r="ES36" i="112"/>
  <c r="GO35" i="112"/>
  <c r="GO37" i="112"/>
  <c r="GO36" i="112"/>
  <c r="K35" i="115"/>
  <c r="K34" i="115" s="1"/>
  <c r="K41" i="115" s="1"/>
  <c r="K54" i="115" s="1"/>
  <c r="K58" i="115" s="1"/>
  <c r="K37" i="115"/>
  <c r="K36" i="115"/>
  <c r="AJ36" i="115"/>
  <c r="AJ37" i="115"/>
  <c r="AJ35" i="115"/>
  <c r="AJ34" i="115" s="1"/>
  <c r="AJ41" i="115" s="1"/>
  <c r="AJ54" i="115" s="1"/>
  <c r="AJ58" i="115" s="1"/>
  <c r="E35" i="115"/>
  <c r="E34" i="115" s="1"/>
  <c r="E41" i="115" s="1"/>
  <c r="E54" i="115" s="1"/>
  <c r="E58" i="115" s="1"/>
  <c r="E37" i="115"/>
  <c r="E36" i="115"/>
  <c r="M37" i="115"/>
  <c r="M35" i="115"/>
  <c r="M34" i="115" s="1"/>
  <c r="M41" i="115" s="1"/>
  <c r="M54" i="115" s="1"/>
  <c r="M58" i="115" s="1"/>
  <c r="M36" i="115"/>
  <c r="DF37" i="115"/>
  <c r="DF35" i="115"/>
  <c r="DF34" i="115" s="1"/>
  <c r="DF41" i="115" s="1"/>
  <c r="DF54" i="115" s="1"/>
  <c r="DF58" i="115" s="1"/>
  <c r="DF36" i="115"/>
  <c r="CH35" i="106"/>
  <c r="CH37" i="106"/>
  <c r="CH36" i="106"/>
  <c r="DA35" i="106"/>
  <c r="DA37" i="106"/>
  <c r="DA36" i="106"/>
  <c r="CY35" i="106"/>
  <c r="CY36" i="106"/>
  <c r="CY37" i="106"/>
  <c r="DK35" i="106"/>
  <c r="DK36" i="106"/>
  <c r="DK37" i="106"/>
  <c r="EY35" i="109"/>
  <c r="EY37" i="109"/>
  <c r="EY36" i="109"/>
  <c r="EZ36" i="109"/>
  <c r="EZ37" i="109"/>
  <c r="EZ35" i="109"/>
  <c r="DM36" i="109"/>
  <c r="DM35" i="109"/>
  <c r="DM37" i="109"/>
  <c r="GB35" i="109"/>
  <c r="GB36" i="109"/>
  <c r="GB37" i="109"/>
  <c r="CN37" i="112"/>
  <c r="CN36" i="112"/>
  <c r="CN35" i="112"/>
  <c r="EY35" i="112"/>
  <c r="EY36" i="112"/>
  <c r="EY37" i="112"/>
  <c r="FM35" i="112"/>
  <c r="FM36" i="112"/>
  <c r="FM37" i="112"/>
  <c r="DW35" i="112"/>
  <c r="DW37" i="112"/>
  <c r="DW36" i="112"/>
  <c r="AH36" i="115"/>
  <c r="AH37" i="115"/>
  <c r="AH35" i="115"/>
  <c r="AH34" i="115" s="1"/>
  <c r="AH41" i="115" s="1"/>
  <c r="AH54" i="115" s="1"/>
  <c r="AH58" i="115" s="1"/>
  <c r="BG35" i="115"/>
  <c r="BG34" i="115" s="1"/>
  <c r="BG41" i="115" s="1"/>
  <c r="BG54" i="115" s="1"/>
  <c r="BG58" i="115" s="1"/>
  <c r="BG37" i="115"/>
  <c r="BG36" i="115"/>
  <c r="FF35" i="115"/>
  <c r="FF34" i="115" s="1"/>
  <c r="FF41" i="115" s="1"/>
  <c r="FF54" i="115" s="1"/>
  <c r="FF58" i="115" s="1"/>
  <c r="FF37" i="115"/>
  <c r="FF36" i="115"/>
  <c r="EJ35" i="115"/>
  <c r="EJ34" i="115" s="1"/>
  <c r="EJ41" i="115" s="1"/>
  <c r="EJ54" i="115" s="1"/>
  <c r="EJ58" i="115" s="1"/>
  <c r="EJ37" i="115"/>
  <c r="EJ36" i="115"/>
  <c r="EV36" i="115"/>
  <c r="EV37" i="115"/>
  <c r="EV35" i="115"/>
  <c r="EV34" i="115" s="1"/>
  <c r="EV41" i="115" s="1"/>
  <c r="EV54" i="115" s="1"/>
  <c r="EV58" i="115" s="1"/>
  <c r="EO37" i="106"/>
  <c r="EO35" i="106"/>
  <c r="EO36" i="106"/>
  <c r="CJ35" i="106"/>
  <c r="CJ37" i="106"/>
  <c r="CJ36" i="106"/>
  <c r="DB35" i="106"/>
  <c r="DB36" i="106"/>
  <c r="DB37" i="106"/>
  <c r="DQ35" i="109"/>
  <c r="DQ37" i="109"/>
  <c r="DQ36" i="109"/>
  <c r="FX35" i="109"/>
  <c r="FX37" i="109"/>
  <c r="FX36" i="109"/>
  <c r="FF35" i="109"/>
  <c r="FF37" i="109"/>
  <c r="FF36" i="109"/>
  <c r="CV35" i="109"/>
  <c r="CV37" i="109"/>
  <c r="CV36" i="109"/>
  <c r="BD37" i="112"/>
  <c r="BD35" i="112"/>
  <c r="BD36" i="112"/>
  <c r="DJ36" i="112"/>
  <c r="DJ37" i="112"/>
  <c r="DJ35" i="112"/>
  <c r="DX37" i="112"/>
  <c r="DX35" i="112"/>
  <c r="DX36" i="112"/>
  <c r="FF36" i="112"/>
  <c r="FF35" i="112"/>
  <c r="FF37" i="112"/>
  <c r="CF36" i="115"/>
  <c r="CF35" i="115"/>
  <c r="CF34" i="115" s="1"/>
  <c r="CF41" i="115" s="1"/>
  <c r="CF54" i="115" s="1"/>
  <c r="CF58" i="115" s="1"/>
  <c r="CF37" i="115"/>
  <c r="BW35" i="115"/>
  <c r="BW34" i="115" s="1"/>
  <c r="BW41" i="115" s="1"/>
  <c r="BW54" i="115" s="1"/>
  <c r="BW58" i="115" s="1"/>
  <c r="BW37" i="115"/>
  <c r="BW36" i="115"/>
  <c r="BN36" i="115"/>
  <c r="BN37" i="115"/>
  <c r="BN35" i="115"/>
  <c r="BN34" i="115" s="1"/>
  <c r="BN41" i="115" s="1"/>
  <c r="BN54" i="115" s="1"/>
  <c r="BN58" i="115" s="1"/>
  <c r="AL37" i="115"/>
  <c r="AL36" i="115"/>
  <c r="AL35" i="115"/>
  <c r="AL34" i="115" s="1"/>
  <c r="AL41" i="115" s="1"/>
  <c r="AL54" i="115" s="1"/>
  <c r="AL58" i="115" s="1"/>
  <c r="DM35" i="106"/>
  <c r="DM36" i="106"/>
  <c r="DM37" i="106"/>
  <c r="DP35" i="106"/>
  <c r="DP37" i="106"/>
  <c r="DP36" i="106"/>
  <c r="AQ35" i="106"/>
  <c r="AQ36" i="106"/>
  <c r="AQ37" i="106"/>
  <c r="ER35" i="106"/>
  <c r="ER36" i="106"/>
  <c r="ER37" i="106"/>
  <c r="CS35" i="109"/>
  <c r="CS36" i="109"/>
  <c r="CS37" i="109"/>
  <c r="BS35" i="109"/>
  <c r="BS36" i="109"/>
  <c r="BS37" i="109"/>
  <c r="FA35" i="109"/>
  <c r="FA36" i="109"/>
  <c r="FA37" i="109"/>
  <c r="AJ36" i="109"/>
  <c r="AJ35" i="109"/>
  <c r="AJ37" i="109"/>
  <c r="BL35" i="112"/>
  <c r="BL36" i="112"/>
  <c r="BL37" i="112"/>
  <c r="DS36" i="112"/>
  <c r="DS37" i="112"/>
  <c r="DS35" i="112"/>
  <c r="GB36" i="112"/>
  <c r="GB35" i="112"/>
  <c r="GB37" i="112"/>
  <c r="GM35" i="112"/>
  <c r="GM36" i="112"/>
  <c r="GM37" i="112"/>
  <c r="GV37" i="115"/>
  <c r="GV35" i="115"/>
  <c r="GV34" i="115" s="1"/>
  <c r="GV41" i="115" s="1"/>
  <c r="GV54" i="115" s="1"/>
  <c r="GV58" i="115" s="1"/>
  <c r="GV36" i="115"/>
  <c r="BR36" i="115"/>
  <c r="BR37" i="115"/>
  <c r="BR35" i="115"/>
  <c r="BR34" i="115" s="1"/>
  <c r="BR41" i="115" s="1"/>
  <c r="BR54" i="115" s="1"/>
  <c r="BR58" i="115" s="1"/>
  <c r="GX37" i="115"/>
  <c r="GX35" i="115"/>
  <c r="GX34" i="115" s="1"/>
  <c r="GX41" i="115" s="1"/>
  <c r="GX54" i="115" s="1"/>
  <c r="GX58" i="115" s="1"/>
  <c r="GX36" i="115"/>
  <c r="FA35" i="115"/>
  <c r="FA34" i="115" s="1"/>
  <c r="FA41" i="115" s="1"/>
  <c r="FA54" i="115" s="1"/>
  <c r="FA58" i="115" s="1"/>
  <c r="FA37" i="115"/>
  <c r="FA36" i="115"/>
  <c r="CX36" i="115"/>
  <c r="CX35" i="115"/>
  <c r="CX34" i="115" s="1"/>
  <c r="CX41" i="115" s="1"/>
  <c r="CX54" i="115" s="1"/>
  <c r="CX58" i="115" s="1"/>
  <c r="CX37" i="115"/>
  <c r="BR35" i="106"/>
  <c r="BR36" i="106"/>
  <c r="BR37" i="106"/>
  <c r="AR35" i="106"/>
  <c r="AR37" i="106"/>
  <c r="AR36" i="106"/>
  <c r="GA35" i="106"/>
  <c r="GA37" i="106"/>
  <c r="GA36" i="106"/>
  <c r="CX35" i="106"/>
  <c r="CX36" i="106"/>
  <c r="CX37" i="106"/>
  <c r="GF35" i="109"/>
  <c r="GF36" i="109"/>
  <c r="GF37" i="109"/>
  <c r="CY35" i="109"/>
  <c r="CY37" i="109"/>
  <c r="CY36" i="109"/>
  <c r="GD35" i="109"/>
  <c r="GD36" i="109"/>
  <c r="GD37" i="109"/>
  <c r="CC37" i="109"/>
  <c r="CC36" i="109"/>
  <c r="CC35" i="109"/>
  <c r="GL36" i="112"/>
  <c r="GL37" i="112"/>
  <c r="GL35" i="112"/>
  <c r="CE36" i="112"/>
  <c r="CE37" i="112"/>
  <c r="CE35" i="112"/>
  <c r="EU35" i="112"/>
  <c r="EU37" i="112"/>
  <c r="EU36" i="112"/>
  <c r="FZ35" i="112"/>
  <c r="FZ36" i="112"/>
  <c r="FZ37" i="112"/>
  <c r="EE36" i="112"/>
  <c r="EE35" i="112"/>
  <c r="EE37" i="112"/>
  <c r="CT35" i="115"/>
  <c r="CT34" i="115" s="1"/>
  <c r="CT41" i="115" s="1"/>
  <c r="CT54" i="115" s="1"/>
  <c r="CT58" i="115" s="1"/>
  <c r="CT36" i="115"/>
  <c r="CT37" i="115"/>
  <c r="DW36" i="115"/>
  <c r="DW35" i="115"/>
  <c r="DW34" i="115" s="1"/>
  <c r="DW41" i="115" s="1"/>
  <c r="DW54" i="115" s="1"/>
  <c r="DW58" i="115" s="1"/>
  <c r="DW37" i="115"/>
  <c r="BI37" i="115"/>
  <c r="BI35" i="115"/>
  <c r="BI34" i="115" s="1"/>
  <c r="BI41" i="115" s="1"/>
  <c r="BI54" i="115" s="1"/>
  <c r="BI58" i="115" s="1"/>
  <c r="BI36" i="115"/>
  <c r="AM36" i="115"/>
  <c r="AM37" i="115"/>
  <c r="AM35" i="115"/>
  <c r="AM34" i="115" s="1"/>
  <c r="AM41" i="115" s="1"/>
  <c r="AM54" i="115" s="1"/>
  <c r="AM58" i="115" s="1"/>
  <c r="DV36" i="115"/>
  <c r="DV35" i="115"/>
  <c r="DV34" i="115" s="1"/>
  <c r="DV41" i="115" s="1"/>
  <c r="DV54" i="115" s="1"/>
  <c r="DV58" i="115" s="1"/>
  <c r="DV37" i="115"/>
  <c r="DX35" i="115"/>
  <c r="DX34" i="115" s="1"/>
  <c r="DX41" i="115" s="1"/>
  <c r="DX54" i="115" s="1"/>
  <c r="DX58" i="115" s="1"/>
  <c r="DX37" i="115"/>
  <c r="DX36" i="115"/>
  <c r="CI35" i="106"/>
  <c r="CI37" i="106"/>
  <c r="CI36" i="106"/>
  <c r="CO35" i="106"/>
  <c r="CO37" i="106"/>
  <c r="CO36" i="106"/>
  <c r="GI35" i="106"/>
  <c r="GI37" i="106"/>
  <c r="GI36" i="106"/>
  <c r="AR35" i="109"/>
  <c r="AR36" i="109"/>
  <c r="AR37" i="109"/>
  <c r="AE35" i="109"/>
  <c r="AE37" i="109"/>
  <c r="AE36" i="109"/>
  <c r="GH35" i="109"/>
  <c r="GH37" i="109"/>
  <c r="GH36" i="109"/>
  <c r="DD36" i="109"/>
  <c r="DD37" i="109"/>
  <c r="DD35" i="109"/>
  <c r="AW35" i="112"/>
  <c r="AW37" i="112"/>
  <c r="AW36" i="112"/>
  <c r="GF35" i="112"/>
  <c r="GF36" i="112"/>
  <c r="GF37" i="112"/>
  <c r="CH37" i="112"/>
  <c r="CH35" i="112"/>
  <c r="CH36" i="112"/>
  <c r="GH36" i="112"/>
  <c r="GH37" i="112"/>
  <c r="GH35" i="112"/>
  <c r="O37" i="115"/>
  <c r="O35" i="115"/>
  <c r="O34" i="115" s="1"/>
  <c r="O41" i="115" s="1"/>
  <c r="O54" i="115" s="1"/>
  <c r="O58" i="115" s="1"/>
  <c r="O36" i="115"/>
  <c r="CY36" i="115"/>
  <c r="CY37" i="115"/>
  <c r="CY35" i="115"/>
  <c r="CY34" i="115" s="1"/>
  <c r="CY41" i="115" s="1"/>
  <c r="CY54" i="115" s="1"/>
  <c r="CY58" i="115" s="1"/>
  <c r="N35" i="115"/>
  <c r="N34" i="115" s="1"/>
  <c r="N41" i="115" s="1"/>
  <c r="N54" i="115" s="1"/>
  <c r="N58" i="115" s="1"/>
  <c r="N36" i="115"/>
  <c r="N37" i="115"/>
  <c r="BA37" i="106"/>
  <c r="BA36" i="106"/>
  <c r="BA35" i="106"/>
  <c r="DI35" i="106"/>
  <c r="DI37" i="106"/>
  <c r="DI36" i="106"/>
  <c r="CT35" i="106"/>
  <c r="CT36" i="106"/>
  <c r="CT37" i="106"/>
  <c r="CM36" i="106"/>
  <c r="CM37" i="106"/>
  <c r="CM35" i="106"/>
  <c r="DY35" i="106"/>
  <c r="DY36" i="106"/>
  <c r="DY37" i="106"/>
  <c r="AU35" i="106"/>
  <c r="AU37" i="106"/>
  <c r="AU36" i="106"/>
  <c r="GC36" i="106"/>
  <c r="GC35" i="106"/>
  <c r="GC37" i="106"/>
  <c r="AO35" i="106"/>
  <c r="AO36" i="106"/>
  <c r="AO37" i="106"/>
  <c r="ES35" i="106"/>
  <c r="ES37" i="106"/>
  <c r="ES36" i="106"/>
  <c r="FN35" i="106"/>
  <c r="FN36" i="106"/>
  <c r="FN37" i="106"/>
  <c r="AP35" i="106"/>
  <c r="AP36" i="106"/>
  <c r="AP37" i="106"/>
  <c r="Y35" i="106"/>
  <c r="Y37" i="106"/>
  <c r="Y36" i="106"/>
  <c r="HE35" i="106"/>
  <c r="HE36" i="106"/>
  <c r="HE37" i="106"/>
  <c r="AS35" i="106"/>
  <c r="AS36" i="106"/>
  <c r="AS37" i="106"/>
  <c r="EQ35" i="106"/>
  <c r="EQ37" i="106"/>
  <c r="EQ36" i="106"/>
  <c r="CV35" i="106"/>
  <c r="CV36" i="106"/>
  <c r="CV37" i="106"/>
  <c r="BX36" i="109"/>
  <c r="BX35" i="109"/>
  <c r="BX37" i="109"/>
  <c r="EG35" i="109"/>
  <c r="EG36" i="109"/>
  <c r="EG37" i="109"/>
  <c r="BE37" i="109"/>
  <c r="BE35" i="109"/>
  <c r="BE36" i="109"/>
  <c r="GM36" i="109"/>
  <c r="GM35" i="109"/>
  <c r="GM37" i="109"/>
  <c r="FJ37" i="109"/>
  <c r="FJ36" i="109"/>
  <c r="FJ35" i="109"/>
  <c r="BA36" i="109"/>
  <c r="BA35" i="109"/>
  <c r="BA37" i="109"/>
  <c r="AC35" i="109"/>
  <c r="AC36" i="109"/>
  <c r="AC37" i="109"/>
  <c r="BL35" i="109"/>
  <c r="BL37" i="109"/>
  <c r="BL36" i="109"/>
  <c r="BC35" i="109"/>
  <c r="BC37" i="109"/>
  <c r="BC36" i="109"/>
  <c r="DZ35" i="109"/>
  <c r="DZ36" i="109"/>
  <c r="DZ37" i="109"/>
  <c r="CN35" i="109"/>
  <c r="CN36" i="109"/>
  <c r="CN37" i="109"/>
  <c r="CO37" i="109"/>
  <c r="CO35" i="109"/>
  <c r="CO36" i="109"/>
  <c r="CK37" i="109"/>
  <c r="CK35" i="109"/>
  <c r="CK36" i="109"/>
  <c r="EL35" i="109"/>
  <c r="EL36" i="109"/>
  <c r="EL37" i="109"/>
  <c r="BJ37" i="109"/>
  <c r="BJ35" i="109"/>
  <c r="BJ36" i="109"/>
  <c r="DN35" i="109"/>
  <c r="DN37" i="109"/>
  <c r="DN36" i="109"/>
  <c r="BN36" i="112"/>
  <c r="BN37" i="112"/>
  <c r="BN35" i="112"/>
  <c r="CX35" i="112"/>
  <c r="CX37" i="112"/>
  <c r="CX36" i="112"/>
  <c r="BQ35" i="112"/>
  <c r="BQ36" i="112"/>
  <c r="BQ37" i="112"/>
  <c r="GR35" i="112"/>
  <c r="GR37" i="112"/>
  <c r="GR36" i="112"/>
  <c r="BW36" i="112"/>
  <c r="BW35" i="112"/>
  <c r="BW37" i="112"/>
  <c r="EX35" i="112"/>
  <c r="EX36" i="112"/>
  <c r="EX37" i="112"/>
  <c r="EL37" i="112"/>
  <c r="EL36" i="112"/>
  <c r="EL35" i="112"/>
  <c r="BA35" i="112"/>
  <c r="BA36" i="112"/>
  <c r="BA37" i="112"/>
  <c r="FJ35" i="112"/>
  <c r="FJ37" i="112"/>
  <c r="FJ36" i="112"/>
  <c r="DO35" i="112"/>
  <c r="DO36" i="112"/>
  <c r="DO37" i="112"/>
  <c r="EJ37" i="112"/>
  <c r="EJ35" i="112"/>
  <c r="EJ36" i="112"/>
  <c r="DY35" i="112"/>
  <c r="DY37" i="112"/>
  <c r="DY36" i="112"/>
  <c r="EQ36" i="112"/>
  <c r="EQ35" i="112"/>
  <c r="EQ37" i="112"/>
  <c r="DP37" i="112"/>
  <c r="DP36" i="112"/>
  <c r="DP35" i="112"/>
  <c r="CI35" i="112"/>
  <c r="CI36" i="112"/>
  <c r="CI37" i="112"/>
  <c r="BP35" i="112"/>
  <c r="BP37" i="112"/>
  <c r="BP36" i="112"/>
  <c r="CS36" i="112"/>
  <c r="CS37" i="112"/>
  <c r="CS35" i="112"/>
  <c r="BA37" i="115"/>
  <c r="BA36" i="115"/>
  <c r="BA35" i="115"/>
  <c r="BA34" i="115" s="1"/>
  <c r="BA41" i="115" s="1"/>
  <c r="BA54" i="115" s="1"/>
  <c r="BA58" i="115" s="1"/>
  <c r="AR37" i="115"/>
  <c r="AR36" i="115"/>
  <c r="AR35" i="115"/>
  <c r="AR34" i="115" s="1"/>
  <c r="AR41" i="115" s="1"/>
  <c r="AR54" i="115" s="1"/>
  <c r="AR58" i="115" s="1"/>
  <c r="CW35" i="115"/>
  <c r="CW34" i="115" s="1"/>
  <c r="CW41" i="115" s="1"/>
  <c r="CW54" i="115" s="1"/>
  <c r="CW58" i="115" s="1"/>
  <c r="CW36" i="115"/>
  <c r="CW37" i="115"/>
  <c r="DI35" i="115"/>
  <c r="DI34" i="115" s="1"/>
  <c r="DI41" i="115" s="1"/>
  <c r="DI54" i="115" s="1"/>
  <c r="DI58" i="115" s="1"/>
  <c r="DI37" i="115"/>
  <c r="DI36" i="115"/>
  <c r="AW36" i="115"/>
  <c r="AW35" i="115"/>
  <c r="AW34" i="115" s="1"/>
  <c r="AW41" i="115" s="1"/>
  <c r="AW54" i="115" s="1"/>
  <c r="AW58" i="115" s="1"/>
  <c r="AW37" i="115"/>
  <c r="AX37" i="115"/>
  <c r="AX36" i="115"/>
  <c r="AX35" i="115"/>
  <c r="AX34" i="115" s="1"/>
  <c r="AX41" i="115" s="1"/>
  <c r="AX54" i="115" s="1"/>
  <c r="AX58" i="115" s="1"/>
  <c r="CC35" i="115"/>
  <c r="CC34" i="115" s="1"/>
  <c r="CC41" i="115" s="1"/>
  <c r="CC54" i="115" s="1"/>
  <c r="CC58" i="115" s="1"/>
  <c r="CC36" i="115"/>
  <c r="CC37" i="115"/>
  <c r="EG37" i="115"/>
  <c r="EG36" i="115"/>
  <c r="EG35" i="115"/>
  <c r="EG34" i="115" s="1"/>
  <c r="EG41" i="115" s="1"/>
  <c r="EG54" i="115" s="1"/>
  <c r="EG58" i="115" s="1"/>
  <c r="EH36" i="115"/>
  <c r="EH35" i="115"/>
  <c r="EH34" i="115" s="1"/>
  <c r="EH41" i="115" s="1"/>
  <c r="EH54" i="115" s="1"/>
  <c r="EH58" i="115" s="1"/>
  <c r="EH37" i="115"/>
  <c r="BL37" i="115"/>
  <c r="BL35" i="115"/>
  <c r="BL34" i="115" s="1"/>
  <c r="BL41" i="115" s="1"/>
  <c r="BL54" i="115" s="1"/>
  <c r="BL58" i="115" s="1"/>
  <c r="BL36" i="115"/>
  <c r="DN37" i="115"/>
  <c r="DN35" i="115"/>
  <c r="DN34" i="115" s="1"/>
  <c r="DN41" i="115" s="1"/>
  <c r="DN54" i="115" s="1"/>
  <c r="DN58" i="115" s="1"/>
  <c r="DN36" i="115"/>
  <c r="DL35" i="115"/>
  <c r="DL34" i="115" s="1"/>
  <c r="DL41" i="115" s="1"/>
  <c r="DL54" i="115" s="1"/>
  <c r="DL58" i="115" s="1"/>
  <c r="DL37" i="115"/>
  <c r="DL36" i="115"/>
  <c r="FC36" i="115"/>
  <c r="FC37" i="115"/>
  <c r="FC35" i="115"/>
  <c r="FC34" i="115" s="1"/>
  <c r="FC41" i="115" s="1"/>
  <c r="FC54" i="115" s="1"/>
  <c r="FC58" i="115" s="1"/>
  <c r="ER35" i="115"/>
  <c r="ER34" i="115" s="1"/>
  <c r="ER41" i="115" s="1"/>
  <c r="ER54" i="115" s="1"/>
  <c r="ER58" i="115" s="1"/>
  <c r="ER36" i="115"/>
  <c r="ER37" i="115"/>
  <c r="DZ35" i="115"/>
  <c r="DZ34" i="115" s="1"/>
  <c r="DZ41" i="115" s="1"/>
  <c r="DZ54" i="115" s="1"/>
  <c r="DZ58" i="115" s="1"/>
  <c r="DZ37" i="115"/>
  <c r="DZ36" i="115"/>
  <c r="GS36" i="115"/>
  <c r="GS37" i="115"/>
  <c r="GS35" i="115"/>
  <c r="GS34" i="115" s="1"/>
  <c r="GS41" i="115" s="1"/>
  <c r="GS54" i="115" s="1"/>
  <c r="GS58" i="115" s="1"/>
  <c r="AC37" i="115"/>
  <c r="AC36" i="115"/>
  <c r="AC35" i="115"/>
  <c r="AC34" i="115" s="1"/>
  <c r="AC41" i="115" s="1"/>
  <c r="AC54" i="115" s="1"/>
  <c r="AC58" i="115" s="1"/>
  <c r="GA36" i="115"/>
  <c r="GA37" i="115"/>
  <c r="GA35" i="115"/>
  <c r="GA34" i="115" s="1"/>
  <c r="GA41" i="115" s="1"/>
  <c r="GA54" i="115" s="1"/>
  <c r="GA58" i="115" s="1"/>
  <c r="FK35" i="106"/>
  <c r="FK36" i="106"/>
  <c r="FK37" i="106"/>
  <c r="GU37" i="106"/>
  <c r="GU36" i="106"/>
  <c r="GU35" i="106"/>
  <c r="EZ36" i="106"/>
  <c r="EZ35" i="106"/>
  <c r="EZ37" i="106"/>
  <c r="HH35" i="106"/>
  <c r="HH37" i="106"/>
  <c r="HH36" i="106"/>
  <c r="FZ35" i="109"/>
  <c r="FZ37" i="109"/>
  <c r="FZ36" i="109"/>
  <c r="CT35" i="109"/>
  <c r="CT37" i="109"/>
  <c r="CT36" i="109"/>
  <c r="CE37" i="109"/>
  <c r="CE35" i="109"/>
  <c r="CE36" i="109"/>
  <c r="GZ35" i="109"/>
  <c r="GZ37" i="109"/>
  <c r="GZ36" i="109"/>
  <c r="GY35" i="112"/>
  <c r="GY36" i="112"/>
  <c r="GY37" i="112"/>
  <c r="EA35" i="112"/>
  <c r="EA36" i="112"/>
  <c r="EA37" i="112"/>
  <c r="DZ37" i="112"/>
  <c r="DZ35" i="112"/>
  <c r="DZ36" i="112"/>
  <c r="FX35" i="112"/>
  <c r="FX37" i="112"/>
  <c r="FX36" i="112"/>
  <c r="DQ35" i="115"/>
  <c r="DQ34" i="115" s="1"/>
  <c r="DQ41" i="115" s="1"/>
  <c r="DQ54" i="115" s="1"/>
  <c r="DQ58" i="115" s="1"/>
  <c r="DQ37" i="115"/>
  <c r="DQ36" i="115"/>
  <c r="V35" i="115"/>
  <c r="V34" i="115" s="1"/>
  <c r="V41" i="115" s="1"/>
  <c r="V54" i="115" s="1"/>
  <c r="V58" i="115" s="1"/>
  <c r="V36" i="115"/>
  <c r="V37" i="115"/>
  <c r="DG36" i="115"/>
  <c r="DG37" i="115"/>
  <c r="DG35" i="115"/>
  <c r="DG34" i="115" s="1"/>
  <c r="DG41" i="115" s="1"/>
  <c r="DG54" i="115" s="1"/>
  <c r="DG58" i="115" s="1"/>
  <c r="HI35" i="115"/>
  <c r="HI34" i="115" s="1"/>
  <c r="HI41" i="115" s="1"/>
  <c r="HI54" i="115" s="1"/>
  <c r="HI58" i="115" s="1"/>
  <c r="HI36" i="115"/>
  <c r="HI37" i="115"/>
  <c r="FV36" i="115"/>
  <c r="FV37" i="115"/>
  <c r="FV35" i="115"/>
  <c r="FV34" i="115" s="1"/>
  <c r="FV41" i="115" s="1"/>
  <c r="FV54" i="115" s="1"/>
  <c r="FV58" i="115" s="1"/>
  <c r="FS35" i="106"/>
  <c r="FS37" i="106"/>
  <c r="FS36" i="106"/>
  <c r="FY35" i="106"/>
  <c r="FY37" i="106"/>
  <c r="FY36" i="106"/>
  <c r="AJ35" i="106"/>
  <c r="AJ37" i="106"/>
  <c r="AJ36" i="106"/>
  <c r="HF36" i="106"/>
  <c r="HF37" i="106"/>
  <c r="HF35" i="106"/>
  <c r="CM36" i="109"/>
  <c r="CM35" i="109"/>
  <c r="CM37" i="109"/>
  <c r="AV35" i="109"/>
  <c r="AV36" i="109"/>
  <c r="AV37" i="109"/>
  <c r="CR37" i="109"/>
  <c r="CR35" i="109"/>
  <c r="CR36" i="109"/>
  <c r="BN36" i="109"/>
  <c r="BN35" i="109"/>
  <c r="BN37" i="109"/>
  <c r="EI35" i="112"/>
  <c r="EI37" i="112"/>
  <c r="EI36" i="112"/>
  <c r="EZ35" i="112"/>
  <c r="EZ36" i="112"/>
  <c r="EZ37" i="112"/>
  <c r="CG35" i="112"/>
  <c r="CG36" i="112"/>
  <c r="CG37" i="112"/>
  <c r="HA35" i="112"/>
  <c r="HA36" i="112"/>
  <c r="HA37" i="112"/>
  <c r="HC36" i="115"/>
  <c r="HC37" i="115"/>
  <c r="HC35" i="115"/>
  <c r="HC34" i="115" s="1"/>
  <c r="HC41" i="115" s="1"/>
  <c r="HC54" i="115" s="1"/>
  <c r="HC58" i="115" s="1"/>
  <c r="C35" i="115"/>
  <c r="C34" i="115" s="1"/>
  <c r="C41" i="115" s="1"/>
  <c r="C54" i="115" s="1"/>
  <c r="C58" i="115" s="1"/>
  <c r="C36" i="115"/>
  <c r="C37" i="115"/>
  <c r="HE35" i="115"/>
  <c r="HE34" i="115" s="1"/>
  <c r="HE41" i="115" s="1"/>
  <c r="HE54" i="115" s="1"/>
  <c r="HE58" i="115" s="1"/>
  <c r="HE36" i="115"/>
  <c r="HE37" i="115"/>
  <c r="HG37" i="115"/>
  <c r="HG36" i="115"/>
  <c r="HG35" i="115"/>
  <c r="HG34" i="115" s="1"/>
  <c r="HG41" i="115" s="1"/>
  <c r="HG54" i="115" s="1"/>
  <c r="HG58" i="115" s="1"/>
  <c r="GE35" i="106"/>
  <c r="GE37" i="106"/>
  <c r="GE36" i="106"/>
  <c r="AL35" i="106"/>
  <c r="AL37" i="106"/>
  <c r="AL36" i="106"/>
  <c r="CA35" i="106"/>
  <c r="CA36" i="106"/>
  <c r="CA37" i="106"/>
  <c r="BI35" i="106"/>
  <c r="BI37" i="106"/>
  <c r="BI36" i="106"/>
  <c r="HD36" i="109"/>
  <c r="HD35" i="109"/>
  <c r="HD37" i="109"/>
  <c r="DX35" i="109"/>
  <c r="DX37" i="109"/>
  <c r="DX36" i="109"/>
  <c r="FY35" i="109"/>
  <c r="FY37" i="109"/>
  <c r="FY36" i="109"/>
  <c r="BU35" i="112"/>
  <c r="BU37" i="112"/>
  <c r="BU36" i="112"/>
  <c r="DH36" i="112"/>
  <c r="DH35" i="112"/>
  <c r="DH37" i="112"/>
  <c r="BV35" i="112"/>
  <c r="BV37" i="112"/>
  <c r="BV36" i="112"/>
  <c r="CU35" i="112"/>
  <c r="CU37" i="112"/>
  <c r="CU36" i="112"/>
  <c r="CD35" i="115"/>
  <c r="CD34" i="115" s="1"/>
  <c r="CD41" i="115" s="1"/>
  <c r="CD54" i="115" s="1"/>
  <c r="CD58" i="115" s="1"/>
  <c r="CD36" i="115"/>
  <c r="CD37" i="115"/>
  <c r="DH37" i="115"/>
  <c r="DH35" i="115"/>
  <c r="DH34" i="115" s="1"/>
  <c r="DH41" i="115" s="1"/>
  <c r="DH54" i="115" s="1"/>
  <c r="DH58" i="115" s="1"/>
  <c r="DH36" i="115"/>
  <c r="AZ35" i="115"/>
  <c r="AZ34" i="115" s="1"/>
  <c r="AZ41" i="115" s="1"/>
  <c r="AZ54" i="115" s="1"/>
  <c r="AZ58" i="115" s="1"/>
  <c r="AZ37" i="115"/>
  <c r="AZ36" i="115"/>
  <c r="AP35" i="115"/>
  <c r="AP34" i="115" s="1"/>
  <c r="AP41" i="115" s="1"/>
  <c r="AP54" i="115" s="1"/>
  <c r="AP58" i="115" s="1"/>
  <c r="AP37" i="115"/>
  <c r="AP36" i="115"/>
  <c r="BG35" i="106"/>
  <c r="BG36" i="106"/>
  <c r="BG37" i="106"/>
  <c r="FO35" i="106"/>
  <c r="FO36" i="106"/>
  <c r="FO37" i="106"/>
  <c r="Z35" i="106"/>
  <c r="Z37" i="106"/>
  <c r="Z36" i="106"/>
  <c r="EK35" i="106"/>
  <c r="EK37" i="106"/>
  <c r="EK36" i="106"/>
  <c r="EF35" i="106"/>
  <c r="EF37" i="106"/>
  <c r="EF36" i="106"/>
  <c r="CW36" i="109"/>
  <c r="CW37" i="109"/>
  <c r="CW35" i="109"/>
  <c r="CX36" i="109"/>
  <c r="CX35" i="109"/>
  <c r="CX37" i="109"/>
  <c r="EI35" i="109"/>
  <c r="EI37" i="109"/>
  <c r="EI36" i="109"/>
  <c r="CA35" i="112"/>
  <c r="CA37" i="112"/>
  <c r="CA36" i="112"/>
  <c r="BC35" i="112"/>
  <c r="BC37" i="112"/>
  <c r="BC36" i="112"/>
  <c r="CF35" i="112"/>
  <c r="CF36" i="112"/>
  <c r="CF37" i="112"/>
  <c r="CD36" i="112"/>
  <c r="CD37" i="112"/>
  <c r="CD35" i="112"/>
  <c r="DC35" i="115"/>
  <c r="DC34" i="115" s="1"/>
  <c r="DC41" i="115" s="1"/>
  <c r="DC54" i="115" s="1"/>
  <c r="DC58" i="115" s="1"/>
  <c r="DC36" i="115"/>
  <c r="DC37" i="115"/>
  <c r="CR37" i="115"/>
  <c r="CR35" i="115"/>
  <c r="CR34" i="115" s="1"/>
  <c r="CR41" i="115" s="1"/>
  <c r="CR54" i="115" s="1"/>
  <c r="CR58" i="115" s="1"/>
  <c r="CR36" i="115"/>
  <c r="EQ35" i="115"/>
  <c r="EQ34" i="115" s="1"/>
  <c r="EQ41" i="115" s="1"/>
  <c r="EQ54" i="115" s="1"/>
  <c r="EQ58" i="115" s="1"/>
  <c r="EQ36" i="115"/>
  <c r="EQ37" i="115"/>
  <c r="BH37" i="115"/>
  <c r="BH36" i="115"/>
  <c r="BH35" i="115"/>
  <c r="BH34" i="115" s="1"/>
  <c r="BH41" i="115" s="1"/>
  <c r="BH54" i="115" s="1"/>
  <c r="BH58" i="115" s="1"/>
  <c r="FP37" i="106"/>
  <c r="FP36" i="106"/>
  <c r="FP35" i="106"/>
  <c r="BZ35" i="106"/>
  <c r="BZ37" i="106"/>
  <c r="BZ36" i="106"/>
  <c r="GX35" i="106"/>
  <c r="GX37" i="106"/>
  <c r="GX36" i="106"/>
  <c r="GH35" i="106"/>
  <c r="GH36" i="106"/>
  <c r="GH37" i="106"/>
  <c r="FG35" i="109"/>
  <c r="FG37" i="109"/>
  <c r="FG36" i="109"/>
  <c r="GE35" i="109"/>
  <c r="GE37" i="109"/>
  <c r="GE36" i="109"/>
  <c r="BU37" i="109"/>
  <c r="BU35" i="109"/>
  <c r="BU36" i="109"/>
  <c r="FS35" i="109"/>
  <c r="FS36" i="109"/>
  <c r="FS37" i="109"/>
  <c r="GI37" i="112"/>
  <c r="GI36" i="112"/>
  <c r="GI35" i="112"/>
  <c r="GA35" i="112"/>
  <c r="GA36" i="112"/>
  <c r="GA37" i="112"/>
  <c r="AN36" i="112"/>
  <c r="AN37" i="112"/>
  <c r="AN35" i="112"/>
  <c r="GQ37" i="115"/>
  <c r="GQ36" i="115"/>
  <c r="GQ35" i="115"/>
  <c r="GQ34" i="115" s="1"/>
  <c r="GQ41" i="115" s="1"/>
  <c r="GQ54" i="115" s="1"/>
  <c r="GQ58" i="115" s="1"/>
  <c r="BY35" i="115"/>
  <c r="BY34" i="115" s="1"/>
  <c r="BY41" i="115" s="1"/>
  <c r="BY54" i="115" s="1"/>
  <c r="BY58" i="115" s="1"/>
  <c r="BY37" i="115"/>
  <c r="BY36" i="115"/>
  <c r="AT37" i="115"/>
  <c r="AT35" i="115"/>
  <c r="AT34" i="115" s="1"/>
  <c r="AT41" i="115" s="1"/>
  <c r="AT54" i="115" s="1"/>
  <c r="AT58" i="115" s="1"/>
  <c r="AT36" i="115"/>
  <c r="AQ37" i="115"/>
  <c r="AQ36" i="115"/>
  <c r="AQ35" i="115"/>
  <c r="AQ34" i="115" s="1"/>
  <c r="AQ41" i="115" s="1"/>
  <c r="AQ54" i="115" s="1"/>
  <c r="AQ58" i="115" s="1"/>
  <c r="W35" i="106"/>
  <c r="W37" i="106"/>
  <c r="W36" i="106"/>
  <c r="BO37" i="106"/>
  <c r="BO36" i="106"/>
  <c r="BO35" i="106"/>
  <c r="DW37" i="106"/>
  <c r="DW36" i="106"/>
  <c r="DW35" i="106"/>
  <c r="DG36" i="106"/>
  <c r="DG37" i="106"/>
  <c r="DG35" i="106"/>
  <c r="FC35" i="109"/>
  <c r="FC37" i="109"/>
  <c r="FC36" i="109"/>
  <c r="DS37" i="109"/>
  <c r="DS35" i="109"/>
  <c r="DS36" i="109"/>
  <c r="DG35" i="109"/>
  <c r="DG37" i="109"/>
  <c r="DG36" i="109"/>
  <c r="DW35" i="109"/>
  <c r="DW36" i="109"/>
  <c r="DW37" i="109"/>
  <c r="GT37" i="112"/>
  <c r="GT36" i="112"/>
  <c r="GT35" i="112"/>
  <c r="AU37" i="112"/>
  <c r="AU35" i="112"/>
  <c r="AU36" i="112"/>
  <c r="AI37" i="112"/>
  <c r="AI36" i="112"/>
  <c r="AI35" i="112"/>
  <c r="CR35" i="112"/>
  <c r="CR37" i="112"/>
  <c r="CR36" i="112"/>
  <c r="AE36" i="115"/>
  <c r="AE37" i="115"/>
  <c r="AE35" i="115"/>
  <c r="AE34" i="115" s="1"/>
  <c r="AE41" i="115" s="1"/>
  <c r="AE54" i="115" s="1"/>
  <c r="AE58" i="115" s="1"/>
  <c r="DO37" i="115"/>
  <c r="DO35" i="115"/>
  <c r="DO34" i="115" s="1"/>
  <c r="DO41" i="115" s="1"/>
  <c r="DO54" i="115" s="1"/>
  <c r="DO58" i="115" s="1"/>
  <c r="DO36" i="115"/>
  <c r="DM36" i="115"/>
  <c r="DM35" i="115"/>
  <c r="DM34" i="115" s="1"/>
  <c r="DM41" i="115" s="1"/>
  <c r="DM54" i="115" s="1"/>
  <c r="DM58" i="115" s="1"/>
  <c r="DM37" i="115"/>
  <c r="EF37" i="115"/>
  <c r="EF36" i="115"/>
  <c r="EF35" i="115"/>
  <c r="EF34" i="115" s="1"/>
  <c r="EF41" i="115" s="1"/>
  <c r="EF54" i="115" s="1"/>
  <c r="EF58" i="115" s="1"/>
  <c r="HF37" i="115"/>
  <c r="HF36" i="115"/>
  <c r="HF35" i="115"/>
  <c r="HF34" i="115" s="1"/>
  <c r="HF41" i="115" s="1"/>
  <c r="HF54" i="115" s="1"/>
  <c r="HF58" i="115" s="1"/>
  <c r="GK35" i="106"/>
  <c r="GK37" i="106"/>
  <c r="GK36" i="106"/>
  <c r="CR35" i="106"/>
  <c r="CR36" i="106"/>
  <c r="CR37" i="106"/>
  <c r="BJ35" i="106"/>
  <c r="BJ37" i="106"/>
  <c r="BJ36" i="106"/>
  <c r="GZ35" i="106"/>
  <c r="GZ36" i="106"/>
  <c r="GZ37" i="106"/>
  <c r="AG35" i="109"/>
  <c r="AG36" i="109"/>
  <c r="AG37" i="109"/>
  <c r="GP35" i="109"/>
  <c r="GP36" i="109"/>
  <c r="GP37" i="109"/>
  <c r="DV35" i="109"/>
  <c r="DV36" i="109"/>
  <c r="DV37" i="109"/>
  <c r="BM35" i="109"/>
  <c r="BM36" i="109"/>
  <c r="BM37" i="109"/>
  <c r="CA37" i="109"/>
  <c r="CA35" i="109"/>
  <c r="CA36" i="109"/>
  <c r="CW35" i="112"/>
  <c r="CW36" i="112"/>
  <c r="CW37" i="112"/>
  <c r="EM35" i="112"/>
  <c r="EM36" i="112"/>
  <c r="EM37" i="112"/>
  <c r="AT36" i="112"/>
  <c r="AT35" i="112"/>
  <c r="AT37" i="112"/>
  <c r="EP37" i="112"/>
  <c r="EP35" i="112"/>
  <c r="EP36" i="112"/>
  <c r="AS36" i="112"/>
  <c r="AS37" i="112"/>
  <c r="AS35" i="112"/>
  <c r="CB35" i="115"/>
  <c r="CB34" i="115" s="1"/>
  <c r="CB41" i="115" s="1"/>
  <c r="CB54" i="115" s="1"/>
  <c r="CB58" i="115" s="1"/>
  <c r="CB36" i="115"/>
  <c r="CB37" i="115"/>
  <c r="GU36" i="115"/>
  <c r="GU37" i="115"/>
  <c r="GU35" i="115"/>
  <c r="GU34" i="115" s="1"/>
  <c r="GU41" i="115" s="1"/>
  <c r="GU54" i="115" s="1"/>
  <c r="GU58" i="115" s="1"/>
  <c r="CE37" i="115"/>
  <c r="CE36" i="115"/>
  <c r="CE35" i="115"/>
  <c r="CE34" i="115" s="1"/>
  <c r="CE41" i="115" s="1"/>
  <c r="CE54" i="115" s="1"/>
  <c r="CE58" i="115" s="1"/>
  <c r="I37" i="115"/>
  <c r="I36" i="115"/>
  <c r="I35" i="115"/>
  <c r="I34" i="115" s="1"/>
  <c r="I41" i="115" s="1"/>
  <c r="I54" i="115" s="1"/>
  <c r="I58" i="115" s="1"/>
  <c r="GG35" i="115"/>
  <c r="GG34" i="115" s="1"/>
  <c r="GG41" i="115" s="1"/>
  <c r="GG54" i="115" s="1"/>
  <c r="GG58" i="115" s="1"/>
  <c r="GG37" i="115"/>
  <c r="GG36" i="115"/>
  <c r="R37" i="115"/>
  <c r="R36" i="115"/>
  <c r="R35" i="115"/>
  <c r="R34" i="115" s="1"/>
  <c r="R41" i="115" s="1"/>
  <c r="R54" i="115" s="1"/>
  <c r="R58" i="115" s="1"/>
  <c r="AD35" i="106"/>
  <c r="AD37" i="106"/>
  <c r="AD36" i="106"/>
  <c r="AX35" i="106"/>
  <c r="AX36" i="106"/>
  <c r="AX37" i="106"/>
  <c r="GR37" i="106"/>
  <c r="GR36" i="106"/>
  <c r="GR35" i="106"/>
  <c r="GD37" i="106"/>
  <c r="GD35" i="106"/>
  <c r="GD36" i="106"/>
  <c r="HA35" i="109"/>
  <c r="HA37" i="109"/>
  <c r="HA36" i="109"/>
  <c r="GN36" i="109"/>
  <c r="GN35" i="109"/>
  <c r="GN37" i="109"/>
  <c r="HG35" i="109"/>
  <c r="HG36" i="109"/>
  <c r="HG37" i="109"/>
  <c r="HC35" i="109"/>
  <c r="HC37" i="109"/>
  <c r="HC36" i="109"/>
  <c r="DG35" i="112"/>
  <c r="DG37" i="112"/>
  <c r="DG36" i="112"/>
  <c r="AF36" i="112"/>
  <c r="AF35" i="112"/>
  <c r="AF37" i="112"/>
  <c r="V37" i="112"/>
  <c r="V36" i="112"/>
  <c r="V35" i="112"/>
  <c r="GV36" i="112"/>
  <c r="GV37" i="112"/>
  <c r="GV35" i="112"/>
  <c r="CQ37" i="115"/>
  <c r="CQ36" i="115"/>
  <c r="CQ35" i="115"/>
  <c r="CQ34" i="115" s="1"/>
  <c r="CQ41" i="115" s="1"/>
  <c r="CQ54" i="115" s="1"/>
  <c r="CQ58" i="115" s="1"/>
  <c r="HD37" i="115"/>
  <c r="HD36" i="115"/>
  <c r="HD35" i="115"/>
  <c r="HD34" i="115" s="1"/>
  <c r="HD41" i="115" s="1"/>
  <c r="HD54" i="115" s="1"/>
  <c r="HD58" i="115" s="1"/>
  <c r="CV36" i="115"/>
  <c r="CV35" i="115"/>
  <c r="CV34" i="115" s="1"/>
  <c r="CV41" i="115" s="1"/>
  <c r="CV54" i="115" s="1"/>
  <c r="CV58" i="115" s="1"/>
  <c r="CV37" i="115"/>
  <c r="HB35" i="115"/>
  <c r="HB34" i="115" s="1"/>
  <c r="HB41" i="115" s="1"/>
  <c r="HB54" i="115" s="1"/>
  <c r="HB58" i="115" s="1"/>
  <c r="HB36" i="115"/>
  <c r="HB37" i="115"/>
  <c r="DJ35" i="115"/>
  <c r="DJ34" i="115" s="1"/>
  <c r="DJ41" i="115" s="1"/>
  <c r="DJ54" i="115" s="1"/>
  <c r="DJ58" i="115" s="1"/>
  <c r="DJ36" i="115"/>
  <c r="DJ37" i="115"/>
  <c r="G37" i="115"/>
  <c r="G36" i="115"/>
  <c r="G35" i="115"/>
  <c r="G34" i="115" s="1"/>
  <c r="G41" i="115" s="1"/>
  <c r="G54" i="115" s="1"/>
  <c r="G58" i="115" s="1"/>
  <c r="GK35" i="109"/>
  <c r="GK36" i="109"/>
  <c r="GK37" i="109"/>
  <c r="BL37" i="106"/>
  <c r="BL36" i="106"/>
  <c r="BL35" i="106"/>
  <c r="GV35" i="106"/>
  <c r="GV36" i="106"/>
  <c r="GV37" i="106"/>
  <c r="AW35" i="106"/>
  <c r="AW37" i="106"/>
  <c r="AW36" i="106"/>
  <c r="DQ37" i="106"/>
  <c r="DQ36" i="106"/>
  <c r="DQ35" i="106"/>
  <c r="CS37" i="106"/>
  <c r="CS35" i="106"/>
  <c r="CS36" i="106"/>
  <c r="GG35" i="106"/>
  <c r="GG37" i="106"/>
  <c r="GG36" i="106"/>
  <c r="EH35" i="106"/>
  <c r="EH37" i="106"/>
  <c r="EH36" i="106"/>
  <c r="BH35" i="106"/>
  <c r="BH37" i="106"/>
  <c r="BH36" i="106"/>
  <c r="T35" i="106"/>
  <c r="T36" i="106"/>
  <c r="T37" i="106"/>
  <c r="S35" i="106"/>
  <c r="S37" i="106"/>
  <c r="S36" i="106"/>
  <c r="ET35" i="106"/>
  <c r="ET37" i="106"/>
  <c r="ET36" i="106"/>
  <c r="FU37" i="106"/>
  <c r="FU35" i="106"/>
  <c r="FU36" i="106"/>
  <c r="V35" i="106"/>
  <c r="V36" i="106"/>
  <c r="V37" i="106"/>
  <c r="BX36" i="106"/>
  <c r="BX35" i="106"/>
  <c r="BX37" i="106"/>
  <c r="FT35" i="106"/>
  <c r="FT37" i="106"/>
  <c r="FT36" i="106"/>
  <c r="BE37" i="106"/>
  <c r="BE36" i="106"/>
  <c r="BE35" i="106"/>
  <c r="CH35" i="109"/>
  <c r="CH37" i="109"/>
  <c r="CH36" i="109"/>
  <c r="CF35" i="109"/>
  <c r="CF36" i="109"/>
  <c r="CF37" i="109"/>
  <c r="AY35" i="109"/>
  <c r="AY37" i="109"/>
  <c r="AY36" i="109"/>
  <c r="DK35" i="109"/>
  <c r="DK36" i="109"/>
  <c r="DK37" i="109"/>
  <c r="CD35" i="109"/>
  <c r="CD36" i="109"/>
  <c r="CD37" i="109"/>
  <c r="FN35" i="109"/>
  <c r="FN37" i="109"/>
  <c r="FN36" i="109"/>
  <c r="EC35" i="109"/>
  <c r="EC37" i="109"/>
  <c r="EC36" i="109"/>
  <c r="DA37" i="109"/>
  <c r="DA35" i="109"/>
  <c r="DA36" i="109"/>
  <c r="BD36" i="109"/>
  <c r="BD35" i="109"/>
  <c r="BD37" i="109"/>
  <c r="EN37" i="109"/>
  <c r="EN36" i="109"/>
  <c r="EN35" i="109"/>
  <c r="GX37" i="109"/>
  <c r="GX35" i="109"/>
  <c r="GX36" i="109"/>
  <c r="DR35" i="109"/>
  <c r="DR36" i="109"/>
  <c r="DR37" i="109"/>
  <c r="FB37" i="109"/>
  <c r="FB35" i="109"/>
  <c r="FB36" i="109"/>
  <c r="X35" i="109"/>
  <c r="X37" i="109"/>
  <c r="X36" i="109"/>
  <c r="EU35" i="109"/>
  <c r="EU36" i="109"/>
  <c r="EU37" i="109"/>
  <c r="HB37" i="109"/>
  <c r="HB36" i="109"/>
  <c r="HB35" i="109"/>
  <c r="EF35" i="112"/>
  <c r="EF36" i="112"/>
  <c r="EF37" i="112"/>
  <c r="DL35" i="112"/>
  <c r="DL37" i="112"/>
  <c r="DL36" i="112"/>
  <c r="FL35" i="112"/>
  <c r="FL36" i="112"/>
  <c r="FL37" i="112"/>
  <c r="AA36" i="112"/>
  <c r="AA37" i="112"/>
  <c r="AA35" i="112"/>
  <c r="HE35" i="112"/>
  <c r="HE37" i="112"/>
  <c r="HE36" i="112"/>
  <c r="GW35" i="112"/>
  <c r="GW36" i="112"/>
  <c r="GW37" i="112"/>
  <c r="FV37" i="112"/>
  <c r="FV35" i="112"/>
  <c r="FV36" i="112"/>
  <c r="AG35" i="112"/>
  <c r="AG37" i="112"/>
  <c r="AG36" i="112"/>
  <c r="BJ35" i="112"/>
  <c r="BJ36" i="112"/>
  <c r="BJ37" i="112"/>
  <c r="DI35" i="112"/>
  <c r="DI37" i="112"/>
  <c r="DI36" i="112"/>
  <c r="ED35" i="112"/>
  <c r="ED37" i="112"/>
  <c r="ED36" i="112"/>
  <c r="FT36" i="112"/>
  <c r="FT37" i="112"/>
  <c r="FT35" i="112"/>
  <c r="AZ36" i="112"/>
  <c r="AZ37" i="112"/>
  <c r="AZ35" i="112"/>
  <c r="W35" i="112"/>
  <c r="W36" i="112"/>
  <c r="W37" i="112"/>
  <c r="GK36" i="112"/>
  <c r="GK35" i="112"/>
  <c r="GK37" i="112"/>
  <c r="CC37" i="112"/>
  <c r="CC36" i="112"/>
  <c r="CC35" i="112"/>
  <c r="EW37" i="112"/>
  <c r="EW36" i="112"/>
  <c r="EW35" i="112"/>
  <c r="AU36" i="115"/>
  <c r="AU37" i="115"/>
  <c r="AU35" i="115"/>
  <c r="AU34" i="115" s="1"/>
  <c r="AU41" i="115" s="1"/>
  <c r="AU54" i="115" s="1"/>
  <c r="AU58" i="115" s="1"/>
  <c r="FG37" i="115"/>
  <c r="FG36" i="115"/>
  <c r="FG35" i="115"/>
  <c r="FG34" i="115" s="1"/>
  <c r="FG41" i="115" s="1"/>
  <c r="FG54" i="115" s="1"/>
  <c r="FG58" i="115" s="1"/>
  <c r="GY37" i="115"/>
  <c r="GY35" i="115"/>
  <c r="GY34" i="115" s="1"/>
  <c r="GY41" i="115" s="1"/>
  <c r="GY54" i="115" s="1"/>
  <c r="GY58" i="115" s="1"/>
  <c r="GY36" i="115"/>
  <c r="BE37" i="115"/>
  <c r="BE36" i="115"/>
  <c r="BE35" i="115"/>
  <c r="BE34" i="115" s="1"/>
  <c r="BE41" i="115" s="1"/>
  <c r="BE54" i="115" s="1"/>
  <c r="BE58" i="115" s="1"/>
  <c r="AB35" i="115"/>
  <c r="AB34" i="115" s="1"/>
  <c r="AB41" i="115" s="1"/>
  <c r="AB54" i="115" s="1"/>
  <c r="AB58" i="115" s="1"/>
  <c r="AB37" i="115"/>
  <c r="AB36" i="115"/>
  <c r="CK36" i="115"/>
  <c r="CK37" i="115"/>
  <c r="CK35" i="115"/>
  <c r="CK34" i="115" s="1"/>
  <c r="CK41" i="115" s="1"/>
  <c r="CK54" i="115" s="1"/>
  <c r="CK58" i="115" s="1"/>
  <c r="DS35" i="115"/>
  <c r="DS34" i="115" s="1"/>
  <c r="DS41" i="115" s="1"/>
  <c r="DS54" i="115" s="1"/>
  <c r="DS58" i="115" s="1"/>
  <c r="DS36" i="115"/>
  <c r="DS37" i="115"/>
  <c r="FK35" i="115"/>
  <c r="FK34" i="115" s="1"/>
  <c r="FK41" i="115" s="1"/>
  <c r="FK54" i="115" s="1"/>
  <c r="FK58" i="115" s="1"/>
  <c r="FK37" i="115"/>
  <c r="FK36" i="115"/>
  <c r="X37" i="115"/>
  <c r="X35" i="115"/>
  <c r="X34" i="115" s="1"/>
  <c r="X41" i="115" s="1"/>
  <c r="X54" i="115" s="1"/>
  <c r="X58" i="115" s="1"/>
  <c r="X36" i="115"/>
  <c r="DR36" i="115"/>
  <c r="DR37" i="115"/>
  <c r="DR35" i="115"/>
  <c r="DR34" i="115" s="1"/>
  <c r="DR41" i="115" s="1"/>
  <c r="DR54" i="115" s="1"/>
  <c r="DR58" i="115" s="1"/>
  <c r="BF37" i="115"/>
  <c r="BF36" i="115"/>
  <c r="BF35" i="115"/>
  <c r="BF34" i="115" s="1"/>
  <c r="BF41" i="115" s="1"/>
  <c r="BF54" i="115" s="1"/>
  <c r="BF58" i="115" s="1"/>
  <c r="BP35" i="115"/>
  <c r="BP34" i="115" s="1"/>
  <c r="BP41" i="115" s="1"/>
  <c r="BP54" i="115" s="1"/>
  <c r="BP58" i="115" s="1"/>
  <c r="BP36" i="115"/>
  <c r="BP37" i="115"/>
  <c r="GF35" i="115"/>
  <c r="GF34" i="115" s="1"/>
  <c r="GF41" i="115" s="1"/>
  <c r="GF54" i="115" s="1"/>
  <c r="GF58" i="115" s="1"/>
  <c r="GF37" i="115"/>
  <c r="GF36" i="115"/>
  <c r="DE37" i="115"/>
  <c r="DE35" i="115"/>
  <c r="DE34" i="115" s="1"/>
  <c r="DE41" i="115" s="1"/>
  <c r="DE54" i="115" s="1"/>
  <c r="DE58" i="115" s="1"/>
  <c r="DE36" i="115"/>
  <c r="Q36" i="115"/>
  <c r="Q37" i="115"/>
  <c r="Q35" i="115"/>
  <c r="Q34" i="115" s="1"/>
  <c r="Q41" i="115" s="1"/>
  <c r="Q54" i="115" s="1"/>
  <c r="Q58" i="115" s="1"/>
  <c r="AD35" i="115"/>
  <c r="AD34" i="115" s="1"/>
  <c r="AD41" i="115" s="1"/>
  <c r="AD54" i="115" s="1"/>
  <c r="AD58" i="115" s="1"/>
  <c r="AD36" i="115"/>
  <c r="AD37" i="115"/>
  <c r="BO37" i="115"/>
  <c r="BO35" i="115"/>
  <c r="BO34" i="115" s="1"/>
  <c r="BO41" i="115" s="1"/>
  <c r="BO54" i="115" s="1"/>
  <c r="BO58" i="115" s="1"/>
  <c r="BO36" i="115"/>
  <c r="FT37" i="115"/>
  <c r="FT35" i="115"/>
  <c r="FT34" i="115" s="1"/>
  <c r="FT41" i="115" s="1"/>
  <c r="FT54" i="115" s="1"/>
  <c r="FT58" i="115" s="1"/>
  <c r="FT36" i="115"/>
  <c r="U36" i="106"/>
  <c r="U37" i="106"/>
  <c r="U35" i="106"/>
  <c r="CC35" i="106"/>
  <c r="CC36" i="106"/>
  <c r="CC37" i="106"/>
  <c r="FJ35" i="106"/>
  <c r="FJ37" i="106"/>
  <c r="FJ36" i="106"/>
  <c r="FH35" i="106"/>
  <c r="FH36" i="106"/>
  <c r="FH37" i="106"/>
  <c r="EA36" i="109"/>
  <c r="EA37" i="109"/>
  <c r="EA35" i="109"/>
  <c r="BZ35" i="109"/>
  <c r="BZ36" i="109"/>
  <c r="BZ37" i="109"/>
  <c r="BB35" i="109"/>
  <c r="BB36" i="109"/>
  <c r="BB37" i="109"/>
  <c r="BO36" i="109"/>
  <c r="BO35" i="109"/>
  <c r="BO37" i="109"/>
  <c r="GE35" i="112"/>
  <c r="GE37" i="112"/>
  <c r="GE36" i="112"/>
  <c r="GD36" i="112"/>
  <c r="GD37" i="112"/>
  <c r="GD35" i="112"/>
  <c r="AD35" i="112"/>
  <c r="AD37" i="112"/>
  <c r="AD36" i="112"/>
  <c r="X35" i="112"/>
  <c r="X36" i="112"/>
  <c r="X37" i="112"/>
  <c r="CL36" i="115"/>
  <c r="CL35" i="115"/>
  <c r="CL34" i="115" s="1"/>
  <c r="CL41" i="115" s="1"/>
  <c r="CL54" i="115" s="1"/>
  <c r="CL58" i="115" s="1"/>
  <c r="CL37" i="115"/>
  <c r="DD36" i="115"/>
  <c r="DD37" i="115"/>
  <c r="DD35" i="115"/>
  <c r="DD34" i="115" s="1"/>
  <c r="DD41" i="115" s="1"/>
  <c r="DD54" i="115" s="1"/>
  <c r="DD58" i="115" s="1"/>
  <c r="HH37" i="115"/>
  <c r="HH36" i="115"/>
  <c r="HH35" i="115"/>
  <c r="HH34" i="115" s="1"/>
  <c r="HH41" i="115" s="1"/>
  <c r="HH54" i="115" s="1"/>
  <c r="HH58" i="115" s="1"/>
  <c r="S35" i="115"/>
  <c r="S34" i="115" s="1"/>
  <c r="S41" i="115" s="1"/>
  <c r="S54" i="115" s="1"/>
  <c r="S58" i="115" s="1"/>
  <c r="S36" i="115"/>
  <c r="S37" i="115"/>
  <c r="GM35" i="106"/>
  <c r="GM36" i="106"/>
  <c r="GM37" i="106"/>
  <c r="AH36" i="106"/>
  <c r="AH37" i="106"/>
  <c r="AH35" i="106"/>
  <c r="DX35" i="106"/>
  <c r="DX37" i="106"/>
  <c r="DX36" i="106"/>
  <c r="DF35" i="106"/>
  <c r="DF37" i="106"/>
  <c r="DF36" i="106"/>
  <c r="V35" i="109"/>
  <c r="V36" i="109"/>
  <c r="V37" i="109"/>
  <c r="EO35" i="109"/>
  <c r="EO36" i="109"/>
  <c r="EO37" i="109"/>
  <c r="AA35" i="109"/>
  <c r="AA36" i="109"/>
  <c r="AA37" i="109"/>
  <c r="BF36" i="109"/>
  <c r="BF37" i="109"/>
  <c r="BF35" i="109"/>
  <c r="CK36" i="112"/>
  <c r="CK37" i="112"/>
  <c r="CK35" i="112"/>
  <c r="FD35" i="112"/>
  <c r="FD37" i="112"/>
  <c r="FD36" i="112"/>
  <c r="DR37" i="112"/>
  <c r="DR35" i="112"/>
  <c r="DR36" i="112"/>
  <c r="CZ37" i="112"/>
  <c r="CZ36" i="112"/>
  <c r="CZ35" i="112"/>
  <c r="FP35" i="115"/>
  <c r="FP34" i="115" s="1"/>
  <c r="FP41" i="115" s="1"/>
  <c r="FP54" i="115" s="1"/>
  <c r="FP58" i="115" s="1"/>
  <c r="FP36" i="115"/>
  <c r="FP37" i="115"/>
  <c r="GN36" i="115"/>
  <c r="GN35" i="115"/>
  <c r="GN34" i="115" s="1"/>
  <c r="GN41" i="115" s="1"/>
  <c r="GN54" i="115" s="1"/>
  <c r="GN58" i="115" s="1"/>
  <c r="GN37" i="115"/>
  <c r="GK36" i="115"/>
  <c r="GK35" i="115"/>
  <c r="GK34" i="115" s="1"/>
  <c r="GK41" i="115" s="1"/>
  <c r="GK54" i="115" s="1"/>
  <c r="GK58" i="115" s="1"/>
  <c r="GK37" i="115"/>
  <c r="FU35" i="115"/>
  <c r="FU34" i="115" s="1"/>
  <c r="FU41" i="115" s="1"/>
  <c r="FU54" i="115" s="1"/>
  <c r="FU58" i="115" s="1"/>
  <c r="FU37" i="115"/>
  <c r="FU36" i="115"/>
  <c r="FR36" i="115"/>
  <c r="FR35" i="115"/>
  <c r="FR34" i="115" s="1"/>
  <c r="FR41" i="115" s="1"/>
  <c r="FR54" i="115" s="1"/>
  <c r="FR58" i="115" s="1"/>
  <c r="FR37" i="115"/>
  <c r="GN35" i="106"/>
  <c r="GN36" i="106"/>
  <c r="GN37" i="106"/>
  <c r="CU36" i="106"/>
  <c r="CU37" i="106"/>
  <c r="CU35" i="106"/>
  <c r="DL35" i="106"/>
  <c r="DL37" i="106"/>
  <c r="DL36" i="106"/>
  <c r="HB35" i="106"/>
  <c r="HB36" i="106"/>
  <c r="HB37" i="106"/>
  <c r="EE35" i="109"/>
  <c r="EE37" i="109"/>
  <c r="EE36" i="109"/>
  <c r="CJ35" i="109"/>
  <c r="CJ36" i="109"/>
  <c r="CJ37" i="109"/>
  <c r="AQ35" i="109"/>
  <c r="AQ36" i="109"/>
  <c r="AQ37" i="109"/>
  <c r="FQ37" i="112"/>
  <c r="FQ35" i="112"/>
  <c r="FQ36" i="112"/>
  <c r="GX35" i="112"/>
  <c r="GX37" i="112"/>
  <c r="GX36" i="112"/>
  <c r="BI35" i="112"/>
  <c r="BI36" i="112"/>
  <c r="BI37" i="112"/>
  <c r="BR35" i="112"/>
  <c r="BR36" i="112"/>
  <c r="BR37" i="112"/>
  <c r="BU36" i="115"/>
  <c r="BU35" i="115"/>
  <c r="BU34" i="115" s="1"/>
  <c r="BU41" i="115" s="1"/>
  <c r="BU54" i="115" s="1"/>
  <c r="BU58" i="115" s="1"/>
  <c r="BU37" i="115"/>
  <c r="AS36" i="115"/>
  <c r="AS35" i="115"/>
  <c r="AS34" i="115" s="1"/>
  <c r="AS41" i="115" s="1"/>
  <c r="AS54" i="115" s="1"/>
  <c r="AS58" i="115" s="1"/>
  <c r="AS37" i="115"/>
  <c r="EM35" i="115"/>
  <c r="EM34" i="115" s="1"/>
  <c r="EM41" i="115" s="1"/>
  <c r="EM54" i="115" s="1"/>
  <c r="EM58" i="115" s="1"/>
  <c r="EM37" i="115"/>
  <c r="EM36" i="115"/>
  <c r="EA37" i="115"/>
  <c r="EA36" i="115"/>
  <c r="EA35" i="115"/>
  <c r="EA34" i="115" s="1"/>
  <c r="EA41" i="115" s="1"/>
  <c r="EA54" i="115" s="1"/>
  <c r="EA58" i="115" s="1"/>
  <c r="GO35" i="115"/>
  <c r="GO34" i="115" s="1"/>
  <c r="GO41" i="115" s="1"/>
  <c r="GO54" i="115" s="1"/>
  <c r="GO58" i="115" s="1"/>
  <c r="GO36" i="115"/>
  <c r="GO37" i="115"/>
  <c r="AE35" i="106"/>
  <c r="AE36" i="106"/>
  <c r="AE37" i="106"/>
  <c r="FA35" i="106"/>
  <c r="FA37" i="106"/>
  <c r="FA36" i="106"/>
  <c r="CK35" i="106"/>
  <c r="CK37" i="106"/>
  <c r="CK36" i="106"/>
  <c r="BQ35" i="106"/>
  <c r="BQ36" i="106"/>
  <c r="BQ37" i="106"/>
  <c r="GI35" i="109"/>
  <c r="GI37" i="109"/>
  <c r="GI36" i="109"/>
  <c r="FK35" i="109"/>
  <c r="FK37" i="109"/>
  <c r="FK36" i="109"/>
  <c r="AT35" i="109"/>
  <c r="AT36" i="109"/>
  <c r="AT37" i="109"/>
  <c r="FP35" i="109"/>
  <c r="FP36" i="109"/>
  <c r="FP37" i="109"/>
  <c r="BH35" i="112"/>
  <c r="BH37" i="112"/>
  <c r="BH36" i="112"/>
  <c r="DE36" i="112"/>
  <c r="DE35" i="112"/>
  <c r="DE37" i="112"/>
  <c r="AL35" i="112"/>
  <c r="AL37" i="112"/>
  <c r="AL36" i="112"/>
  <c r="FK35" i="112"/>
  <c r="FK36" i="112"/>
  <c r="FK37" i="112"/>
  <c r="CZ37" i="115"/>
  <c r="CZ35" i="115"/>
  <c r="CZ34" i="115" s="1"/>
  <c r="CZ41" i="115" s="1"/>
  <c r="CZ54" i="115" s="1"/>
  <c r="CZ58" i="115" s="1"/>
  <c r="CZ36" i="115"/>
  <c r="BS35" i="115"/>
  <c r="BS34" i="115" s="1"/>
  <c r="BS41" i="115" s="1"/>
  <c r="BS54" i="115" s="1"/>
  <c r="BS58" i="115" s="1"/>
  <c r="BS37" i="115"/>
  <c r="BS36" i="115"/>
  <c r="FW35" i="115"/>
  <c r="FW34" i="115" s="1"/>
  <c r="FW41" i="115" s="1"/>
  <c r="FW54" i="115" s="1"/>
  <c r="FW58" i="115" s="1"/>
  <c r="FW37" i="115"/>
  <c r="FW36" i="115"/>
  <c r="GL37" i="115"/>
  <c r="GL35" i="115"/>
  <c r="GL34" i="115" s="1"/>
  <c r="GL41" i="115" s="1"/>
  <c r="GL54" i="115" s="1"/>
  <c r="GL58" i="115" s="1"/>
  <c r="GL36" i="115"/>
  <c r="GI35" i="115"/>
  <c r="GI34" i="115" s="1"/>
  <c r="GI41" i="115" s="1"/>
  <c r="GI54" i="115" s="1"/>
  <c r="GI58" i="115" s="1"/>
  <c r="GI37" i="115"/>
  <c r="GI36" i="115"/>
  <c r="EM35" i="106"/>
  <c r="EM36" i="106"/>
  <c r="EM37" i="106"/>
  <c r="BY35" i="106"/>
  <c r="BY36" i="106"/>
  <c r="BY37" i="106"/>
  <c r="BU36" i="106"/>
  <c r="BU35" i="106"/>
  <c r="BU37" i="106"/>
  <c r="BQ35" i="109"/>
  <c r="BQ36" i="109"/>
  <c r="BQ37" i="109"/>
  <c r="AB35" i="109"/>
  <c r="AB37" i="109"/>
  <c r="AB36" i="109"/>
  <c r="AM35" i="109"/>
  <c r="AM37" i="109"/>
  <c r="AM36" i="109"/>
  <c r="FU35" i="109"/>
  <c r="FU36" i="109"/>
  <c r="FU37" i="109"/>
  <c r="EV35" i="109"/>
  <c r="EV36" i="109"/>
  <c r="EV37" i="109"/>
  <c r="CM35" i="112"/>
  <c r="CM37" i="112"/>
  <c r="CM36" i="112"/>
  <c r="EK37" i="112"/>
  <c r="EK36" i="112"/>
  <c r="EK35" i="112"/>
  <c r="GN35" i="112"/>
  <c r="GN37" i="112"/>
  <c r="GN36" i="112"/>
  <c r="HD35" i="112"/>
  <c r="HD36" i="112"/>
  <c r="HD37" i="112"/>
  <c r="DY37" i="115"/>
  <c r="DY36" i="115"/>
  <c r="DY35" i="115"/>
  <c r="DY34" i="115" s="1"/>
  <c r="DY41" i="115" s="1"/>
  <c r="DY54" i="115" s="1"/>
  <c r="DY58" i="115" s="1"/>
  <c r="AG36" i="115"/>
  <c r="AG37" i="115"/>
  <c r="AG35" i="115"/>
  <c r="AG34" i="115" s="1"/>
  <c r="AG41" i="115" s="1"/>
  <c r="AG54" i="115" s="1"/>
  <c r="AG58" i="115" s="1"/>
  <c r="AO35" i="115"/>
  <c r="AO34" i="115" s="1"/>
  <c r="AO41" i="115" s="1"/>
  <c r="AO54" i="115" s="1"/>
  <c r="AO58" i="115" s="1"/>
  <c r="AO37" i="115"/>
  <c r="AO36" i="115"/>
  <c r="DT36" i="115"/>
  <c r="DT35" i="115"/>
  <c r="DT34" i="115" s="1"/>
  <c r="DT41" i="115" s="1"/>
  <c r="DT54" i="115" s="1"/>
  <c r="DT58" i="115" s="1"/>
  <c r="DT37" i="115"/>
  <c r="GD37" i="115"/>
  <c r="GD35" i="115"/>
  <c r="GD34" i="115" s="1"/>
  <c r="GD41" i="115" s="1"/>
  <c r="GD54" i="115" s="1"/>
  <c r="GD58" i="115" s="1"/>
  <c r="GD36" i="115"/>
  <c r="GJ37" i="109"/>
  <c r="GJ36" i="109"/>
  <c r="GJ35" i="109"/>
  <c r="BK37" i="106"/>
  <c r="BK36" i="106"/>
  <c r="BK35" i="106"/>
  <c r="EP36" i="106"/>
  <c r="EP37" i="106"/>
  <c r="EP35" i="106"/>
  <c r="FL37" i="106"/>
  <c r="FL35" i="106"/>
  <c r="FL36" i="106"/>
  <c r="BF37" i="106"/>
  <c r="BF36" i="106"/>
  <c r="BF35" i="106"/>
  <c r="FW35" i="109"/>
  <c r="FW36" i="109"/>
  <c r="FW37" i="109"/>
  <c r="AX35" i="109"/>
  <c r="AX36" i="109"/>
  <c r="AX37" i="109"/>
  <c r="AI35" i="109"/>
  <c r="AI36" i="109"/>
  <c r="AI37" i="109"/>
  <c r="FY35" i="112"/>
  <c r="FY37" i="112"/>
  <c r="FY36" i="112"/>
  <c r="FH35" i="112"/>
  <c r="FH36" i="112"/>
  <c r="FH37" i="112"/>
  <c r="BY35" i="112"/>
  <c r="BY36" i="112"/>
  <c r="BY37" i="112"/>
  <c r="BB35" i="112"/>
  <c r="BB36" i="112"/>
  <c r="BB37" i="112"/>
  <c r="AK35" i="115"/>
  <c r="AK34" i="115" s="1"/>
  <c r="AK41" i="115" s="1"/>
  <c r="AK54" i="115" s="1"/>
  <c r="AK58" i="115" s="1"/>
  <c r="AK36" i="115"/>
  <c r="AK37" i="115"/>
  <c r="CA37" i="115"/>
  <c r="CA36" i="115"/>
  <c r="CA35" i="115"/>
  <c r="CA34" i="115" s="1"/>
  <c r="CA41" i="115" s="1"/>
  <c r="CA54" i="115" s="1"/>
  <c r="CA58" i="115" s="1"/>
  <c r="BQ37" i="115"/>
  <c r="BQ36" i="115"/>
  <c r="BQ35" i="115"/>
  <c r="BQ34" i="115" s="1"/>
  <c r="BQ41" i="115" s="1"/>
  <c r="BQ54" i="115" s="1"/>
  <c r="BQ58" i="115" s="1"/>
  <c r="GJ37" i="115"/>
  <c r="GJ36" i="115"/>
  <c r="GJ35" i="115"/>
  <c r="GJ34" i="115" s="1"/>
  <c r="GJ41" i="115" s="1"/>
  <c r="GJ54" i="115" s="1"/>
  <c r="GJ58" i="115" s="1"/>
  <c r="DJ35" i="106"/>
  <c r="DJ36" i="106"/>
  <c r="DJ37" i="106"/>
  <c r="BT35" i="106"/>
  <c r="BT37" i="106"/>
  <c r="BT36" i="106"/>
  <c r="EG35" i="106"/>
  <c r="EG37" i="106"/>
  <c r="EG36" i="106"/>
  <c r="EN35" i="106"/>
  <c r="EN37" i="106"/>
  <c r="EN36" i="106"/>
  <c r="DI36" i="109"/>
  <c r="DI37" i="109"/>
  <c r="DI35" i="109"/>
  <c r="Z35" i="109"/>
  <c r="Z37" i="109"/>
  <c r="Z36" i="109"/>
  <c r="AZ35" i="109"/>
  <c r="AZ37" i="109"/>
  <c r="AZ36" i="109"/>
  <c r="GQ35" i="112"/>
  <c r="GQ36" i="112"/>
  <c r="GQ37" i="112"/>
  <c r="FX36" i="115"/>
  <c r="FX37" i="115"/>
  <c r="FX35" i="115"/>
  <c r="FX34" i="115" s="1"/>
  <c r="FX41" i="115" s="1"/>
  <c r="FX54" i="115" s="1"/>
  <c r="FX58" i="115" s="1"/>
  <c r="FF37" i="106"/>
  <c r="FF35" i="106"/>
  <c r="FF36" i="106"/>
  <c r="DO35" i="106"/>
  <c r="DO37" i="106"/>
  <c r="DO36" i="106"/>
  <c r="GO37" i="106"/>
  <c r="GO36" i="106"/>
  <c r="GO35" i="106"/>
  <c r="BD35" i="106"/>
  <c r="BD36" i="106"/>
  <c r="BD37" i="106"/>
  <c r="BV35" i="109"/>
  <c r="BV36" i="109"/>
  <c r="BV37" i="109"/>
  <c r="DB35" i="109"/>
  <c r="DB36" i="109"/>
  <c r="DB37" i="109"/>
  <c r="DH35" i="109"/>
  <c r="DH36" i="109"/>
  <c r="DH37" i="109"/>
  <c r="GY37" i="109"/>
  <c r="GY36" i="109"/>
  <c r="GY35" i="109"/>
  <c r="DT35" i="109"/>
  <c r="DT36" i="109"/>
  <c r="DT37" i="109"/>
  <c r="DV35" i="112"/>
  <c r="DV36" i="112"/>
  <c r="DV37" i="112"/>
  <c r="DK36" i="112"/>
  <c r="DK35" i="112"/>
  <c r="DK37" i="112"/>
  <c r="HB35" i="112"/>
  <c r="HB36" i="112"/>
  <c r="HB37" i="112"/>
  <c r="AR35" i="112"/>
  <c r="AR36" i="112"/>
  <c r="AR37" i="112"/>
  <c r="FB35" i="112"/>
  <c r="FB37" i="112"/>
  <c r="FB36" i="112"/>
  <c r="AV35" i="115"/>
  <c r="AV34" i="115" s="1"/>
  <c r="AV41" i="115" s="1"/>
  <c r="AV54" i="115" s="1"/>
  <c r="AV58" i="115" s="1"/>
  <c r="AV36" i="115"/>
  <c r="AV37" i="115"/>
  <c r="BJ37" i="115"/>
  <c r="BJ35" i="115"/>
  <c r="BJ34" i="115" s="1"/>
  <c r="BJ41" i="115" s="1"/>
  <c r="BJ54" i="115" s="1"/>
  <c r="BJ58" i="115" s="1"/>
  <c r="BJ36" i="115"/>
  <c r="DU36" i="115"/>
  <c r="DU35" i="115"/>
  <c r="DU34" i="115" s="1"/>
  <c r="DU41" i="115" s="1"/>
  <c r="DU54" i="115" s="1"/>
  <c r="DU58" i="115" s="1"/>
  <c r="DU37" i="115"/>
  <c r="FD37" i="106"/>
  <c r="FD35" i="106"/>
  <c r="FD36" i="106"/>
  <c r="CW37" i="106"/>
  <c r="CW36" i="106"/>
  <c r="CW35" i="106"/>
  <c r="HA35" i="106"/>
  <c r="HA37" i="106"/>
  <c r="HA36" i="106"/>
  <c r="AF35" i="106"/>
  <c r="AF36" i="106"/>
  <c r="AF37" i="106"/>
  <c r="DT35" i="106"/>
  <c r="DT37" i="106"/>
  <c r="DT36" i="106"/>
  <c r="GS35" i="106"/>
  <c r="GS36" i="106"/>
  <c r="GS37" i="106"/>
  <c r="EV35" i="106"/>
  <c r="EV36" i="106"/>
  <c r="EV37" i="106"/>
  <c r="DV35" i="106"/>
  <c r="DV36" i="106"/>
  <c r="DV37" i="106"/>
  <c r="EX36" i="106"/>
  <c r="EX37" i="106"/>
  <c r="EX35" i="106"/>
  <c r="BC35" i="106"/>
  <c r="BC37" i="106"/>
  <c r="BC36" i="106"/>
  <c r="BN35" i="106"/>
  <c r="BN37" i="106"/>
  <c r="BN36" i="106"/>
  <c r="HD35" i="106"/>
  <c r="HD36" i="106"/>
  <c r="HD37" i="106"/>
  <c r="AT36" i="106"/>
  <c r="AT35" i="106"/>
  <c r="AT37" i="106"/>
  <c r="GB35" i="106"/>
  <c r="GB37" i="106"/>
  <c r="GB36" i="106"/>
  <c r="EI35" i="106"/>
  <c r="EI36" i="106"/>
  <c r="EI37" i="106"/>
  <c r="DZ36" i="106"/>
  <c r="DZ35" i="106"/>
  <c r="DZ37" i="106"/>
  <c r="ES35" i="109"/>
  <c r="ES36" i="109"/>
  <c r="ES37" i="109"/>
  <c r="GU36" i="109"/>
  <c r="GU35" i="109"/>
  <c r="GU37" i="109"/>
  <c r="FH35" i="109"/>
  <c r="FH37" i="109"/>
  <c r="FH36" i="109"/>
  <c r="HE37" i="109"/>
  <c r="HE35" i="109"/>
  <c r="HE36" i="109"/>
  <c r="AF35" i="109"/>
  <c r="AF36" i="109"/>
  <c r="AF37" i="109"/>
  <c r="HH35" i="109"/>
  <c r="HH37" i="109"/>
  <c r="HH36" i="109"/>
  <c r="AP35" i="109"/>
  <c r="AP37" i="109"/>
  <c r="AP36" i="109"/>
  <c r="DF35" i="109"/>
  <c r="DF37" i="109"/>
  <c r="DF36" i="109"/>
  <c r="ER35" i="109"/>
  <c r="ER37" i="109"/>
  <c r="ER36" i="109"/>
  <c r="DC35" i="109"/>
  <c r="DC37" i="109"/>
  <c r="DC36" i="109"/>
  <c r="DE35" i="109"/>
  <c r="DE37" i="109"/>
  <c r="DE36" i="109"/>
  <c r="EW36" i="109"/>
  <c r="EW35" i="109"/>
  <c r="EW37" i="109"/>
  <c r="DJ35" i="109"/>
  <c r="DJ36" i="109"/>
  <c r="DJ37" i="109"/>
  <c r="GW35" i="109"/>
  <c r="GW37" i="109"/>
  <c r="GW36" i="109"/>
  <c r="AD37" i="109"/>
  <c r="AD35" i="109"/>
  <c r="AD36" i="109"/>
  <c r="GV35" i="109"/>
  <c r="GV36" i="109"/>
  <c r="GV37" i="109"/>
  <c r="ER35" i="112"/>
  <c r="ER36" i="112"/>
  <c r="ER37" i="112"/>
  <c r="FP37" i="112"/>
  <c r="FP36" i="112"/>
  <c r="FP35" i="112"/>
  <c r="BE35" i="112"/>
  <c r="BE36" i="112"/>
  <c r="BE37" i="112"/>
  <c r="CV35" i="112"/>
  <c r="CV37" i="112"/>
  <c r="CV36" i="112"/>
  <c r="BM35" i="112"/>
  <c r="BM37" i="112"/>
  <c r="BM36" i="112"/>
  <c r="CJ35" i="112"/>
  <c r="CJ36" i="112"/>
  <c r="CJ37" i="112"/>
  <c r="AQ36" i="112"/>
  <c r="AQ35" i="112"/>
  <c r="AQ37" i="112"/>
  <c r="HG35" i="112"/>
  <c r="HG36" i="112"/>
  <c r="HG37" i="112"/>
  <c r="HF36" i="112"/>
  <c r="HF37" i="112"/>
  <c r="HF35" i="112"/>
  <c r="BK35" i="112"/>
  <c r="BK37" i="112"/>
  <c r="BK36" i="112"/>
  <c r="EC35" i="112"/>
  <c r="EC37" i="112"/>
  <c r="EC36" i="112"/>
  <c r="BZ35" i="112"/>
  <c r="BZ36" i="112"/>
  <c r="BZ37" i="112"/>
  <c r="FG36" i="112"/>
  <c r="FG35" i="112"/>
  <c r="FG37" i="112"/>
  <c r="BG37" i="112"/>
  <c r="BG36" i="112"/>
  <c r="BG35" i="112"/>
  <c r="AJ35" i="112"/>
  <c r="AJ37" i="112"/>
  <c r="AJ36" i="112"/>
  <c r="FN35" i="112"/>
  <c r="FN36" i="112"/>
  <c r="FN37" i="112"/>
  <c r="CL36" i="112"/>
  <c r="CL37" i="112"/>
  <c r="CL35" i="112"/>
  <c r="GE37" i="115"/>
  <c r="GE36" i="115"/>
  <c r="GE35" i="115"/>
  <c r="GE34" i="115" s="1"/>
  <c r="GE41" i="115" s="1"/>
  <c r="GE54" i="115" s="1"/>
  <c r="GE58" i="115" s="1"/>
  <c r="L35" i="115"/>
  <c r="L34" i="115" s="1"/>
  <c r="L41" i="115" s="1"/>
  <c r="L54" i="115" s="1"/>
  <c r="L58" i="115" s="1"/>
  <c r="L37" i="115"/>
  <c r="L36" i="115"/>
  <c r="DB36" i="115"/>
  <c r="DB35" i="115"/>
  <c r="DB34" i="115" s="1"/>
  <c r="DB41" i="115" s="1"/>
  <c r="DB54" i="115" s="1"/>
  <c r="DB58" i="115" s="1"/>
  <c r="DB37" i="115"/>
  <c r="FN35" i="115"/>
  <c r="FN34" i="115" s="1"/>
  <c r="FN41" i="115" s="1"/>
  <c r="FN54" i="115" s="1"/>
  <c r="FN58" i="115" s="1"/>
  <c r="FN36" i="115"/>
  <c r="FN37" i="115"/>
  <c r="GZ35" i="115"/>
  <c r="GZ34" i="115" s="1"/>
  <c r="GZ41" i="115" s="1"/>
  <c r="GZ54" i="115" s="1"/>
  <c r="GZ58" i="115" s="1"/>
  <c r="GZ37" i="115"/>
  <c r="GZ36" i="115"/>
  <c r="BD35" i="115"/>
  <c r="BD34" i="115" s="1"/>
  <c r="BD41" i="115" s="1"/>
  <c r="BD54" i="115" s="1"/>
  <c r="BD58" i="115" s="1"/>
  <c r="BD37" i="115"/>
  <c r="BD36" i="115"/>
  <c r="P37" i="115"/>
  <c r="P36" i="115"/>
  <c r="P35" i="115"/>
  <c r="P34" i="115" s="1"/>
  <c r="P41" i="115" s="1"/>
  <c r="P54" i="115" s="1"/>
  <c r="P58" i="115" s="1"/>
  <c r="AI35" i="115"/>
  <c r="AI34" i="115" s="1"/>
  <c r="AI41" i="115" s="1"/>
  <c r="AI54" i="115" s="1"/>
  <c r="AI58" i="115" s="1"/>
  <c r="AI36" i="115"/>
  <c r="AI37" i="115"/>
  <c r="GW37" i="115"/>
  <c r="GW36" i="115"/>
  <c r="GW35" i="115"/>
  <c r="GW34" i="115" s="1"/>
  <c r="GW41" i="115" s="1"/>
  <c r="GW54" i="115" s="1"/>
  <c r="GW58" i="115" s="1"/>
  <c r="GR36" i="115"/>
  <c r="GR37" i="115"/>
  <c r="GR35" i="115"/>
  <c r="GR34" i="115" s="1"/>
  <c r="GR41" i="115" s="1"/>
  <c r="GR54" i="115" s="1"/>
  <c r="GR58" i="115" s="1"/>
  <c r="FS35" i="115"/>
  <c r="FS34" i="115" s="1"/>
  <c r="FS41" i="115" s="1"/>
  <c r="FS54" i="115" s="1"/>
  <c r="FS58" i="115" s="1"/>
  <c r="FS37" i="115"/>
  <c r="FS36" i="115"/>
  <c r="BM35" i="115"/>
  <c r="BM34" i="115" s="1"/>
  <c r="BM41" i="115" s="1"/>
  <c r="BM54" i="115" s="1"/>
  <c r="BM58" i="115" s="1"/>
  <c r="BM36" i="115"/>
  <c r="BM37" i="115"/>
  <c r="EO35" i="115"/>
  <c r="EO34" i="115" s="1"/>
  <c r="EO41" i="115" s="1"/>
  <c r="EO54" i="115" s="1"/>
  <c r="EO58" i="115" s="1"/>
  <c r="EO37" i="115"/>
  <c r="EO36" i="115"/>
  <c r="T35" i="115"/>
  <c r="T34" i="115" s="1"/>
  <c r="T41" i="115" s="1"/>
  <c r="T54" i="115" s="1"/>
  <c r="T58" i="115" s="1"/>
  <c r="T36" i="115"/>
  <c r="T37" i="115"/>
  <c r="CU35" i="115"/>
  <c r="CU34" i="115" s="1"/>
  <c r="CU41" i="115" s="1"/>
  <c r="CU54" i="115" s="1"/>
  <c r="CU58" i="115" s="1"/>
  <c r="CU37" i="115"/>
  <c r="CU36" i="115"/>
  <c r="FY37" i="115"/>
  <c r="FY35" i="115"/>
  <c r="FY34" i="115" s="1"/>
  <c r="FY41" i="115" s="1"/>
  <c r="FY54" i="115" s="1"/>
  <c r="FY58" i="115" s="1"/>
  <c r="FY36" i="115"/>
  <c r="U36" i="115"/>
  <c r="U37" i="115"/>
  <c r="U35" i="115"/>
  <c r="U34" i="115" s="1"/>
  <c r="U41" i="115" s="1"/>
  <c r="U54" i="115" s="1"/>
  <c r="U58" i="115" s="1"/>
  <c r="GT37" i="115"/>
  <c r="GT35" i="115"/>
  <c r="GT34" i="115" s="1"/>
  <c r="GT41" i="115" s="1"/>
  <c r="GT54" i="115" s="1"/>
  <c r="GT58" i="115" s="1"/>
  <c r="GT36" i="115"/>
  <c r="BP34" i="106" l="1"/>
  <c r="BP41" i="106" s="1"/>
  <c r="BP54" i="106" s="1"/>
  <c r="BP58" i="106" s="1"/>
  <c r="BP61" i="106" s="1"/>
  <c r="GU34" i="106"/>
  <c r="GU41" i="106" s="1"/>
  <c r="GU54" i="106" s="1"/>
  <c r="GU58" i="106" s="1"/>
  <c r="AZ34" i="112"/>
  <c r="AZ41" i="112" s="1"/>
  <c r="AZ54" i="112" s="1"/>
  <c r="AZ58" i="112" s="1"/>
  <c r="AZ61" i="112" s="1"/>
  <c r="FM34" i="106"/>
  <c r="FM41" i="106" s="1"/>
  <c r="FM54" i="106" s="1"/>
  <c r="FM58" i="106" s="1"/>
  <c r="FM61" i="106" s="1"/>
  <c r="FM62" i="106" s="1"/>
  <c r="CC34" i="109"/>
  <c r="CC41" i="109" s="1"/>
  <c r="CC54" i="109" s="1"/>
  <c r="CC58" i="109" s="1"/>
  <c r="CC61" i="109" s="1"/>
  <c r="V34" i="112"/>
  <c r="V41" i="112" s="1"/>
  <c r="V54" i="112" s="1"/>
  <c r="V58" i="112" s="1"/>
  <c r="HF34" i="112"/>
  <c r="HF41" i="112" s="1"/>
  <c r="HF54" i="112" s="1"/>
  <c r="HF58" i="112" s="1"/>
  <c r="HF61" i="112" s="1"/>
  <c r="FP34" i="112"/>
  <c r="FP41" i="112" s="1"/>
  <c r="FP54" i="112" s="1"/>
  <c r="FP58" i="112" s="1"/>
  <c r="FP61" i="112" s="1"/>
  <c r="DF34" i="112"/>
  <c r="DF41" i="112" s="1"/>
  <c r="DF54" i="112" s="1"/>
  <c r="DF58" i="112" s="1"/>
  <c r="DF61" i="112" s="1"/>
  <c r="EA34" i="109"/>
  <c r="EA41" i="109" s="1"/>
  <c r="EA54" i="109" s="1"/>
  <c r="EA58" i="109" s="1"/>
  <c r="EA61" i="109" s="1"/>
  <c r="U34" i="106"/>
  <c r="U41" i="106" s="1"/>
  <c r="U54" i="106" s="1"/>
  <c r="U58" i="106" s="1"/>
  <c r="U61" i="106" s="1"/>
  <c r="FP34" i="106"/>
  <c r="FP41" i="106" s="1"/>
  <c r="FP54" i="106" s="1"/>
  <c r="FP58" i="106" s="1"/>
  <c r="FP61" i="106" s="1"/>
  <c r="GL34" i="106"/>
  <c r="GL41" i="106" s="1"/>
  <c r="GL54" i="106" s="1"/>
  <c r="GL58" i="106" s="1"/>
  <c r="GL61" i="106" s="1"/>
  <c r="EX34" i="106"/>
  <c r="EX41" i="106" s="1"/>
  <c r="EX54" i="106" s="1"/>
  <c r="EX58" i="106" s="1"/>
  <c r="EX61" i="106" s="1"/>
  <c r="CU34" i="106"/>
  <c r="CU41" i="106" s="1"/>
  <c r="CU54" i="106" s="1"/>
  <c r="CU58" i="106" s="1"/>
  <c r="CU61" i="106" s="1"/>
  <c r="FV34" i="106"/>
  <c r="FV41" i="106" s="1"/>
  <c r="FV54" i="106" s="1"/>
  <c r="FV58" i="106" s="1"/>
  <c r="FV61" i="106" s="1"/>
  <c r="FV62" i="106" s="1"/>
  <c r="GP34" i="112"/>
  <c r="GP41" i="112" s="1"/>
  <c r="GP54" i="112" s="1"/>
  <c r="GP58" i="112" s="1"/>
  <c r="GP61" i="112" s="1"/>
  <c r="AH34" i="112"/>
  <c r="AH41" i="112" s="1"/>
  <c r="AH54" i="112" s="1"/>
  <c r="AH58" i="112" s="1"/>
  <c r="AH61" i="112" s="1"/>
  <c r="BE34" i="106"/>
  <c r="BE41" i="106" s="1"/>
  <c r="BE54" i="106" s="1"/>
  <c r="BE58" i="106" s="1"/>
  <c r="BE61" i="106" s="1"/>
  <c r="CW34" i="109"/>
  <c r="CW41" i="109" s="1"/>
  <c r="CW54" i="109" s="1"/>
  <c r="CW58" i="109" s="1"/>
  <c r="CW61" i="109" s="1"/>
  <c r="HF34" i="106"/>
  <c r="HF41" i="106" s="1"/>
  <c r="HF54" i="106" s="1"/>
  <c r="HF58" i="106" s="1"/>
  <c r="HF61" i="106" s="1"/>
  <c r="FR34" i="109"/>
  <c r="FR41" i="109" s="1"/>
  <c r="FR54" i="109" s="1"/>
  <c r="FR58" i="109" s="1"/>
  <c r="FR61" i="109" s="1"/>
  <c r="ET34" i="112"/>
  <c r="ET41" i="112" s="1"/>
  <c r="ET54" i="112" s="1"/>
  <c r="ET58" i="112" s="1"/>
  <c r="ET61" i="112" s="1"/>
  <c r="FH34" i="109"/>
  <c r="FH41" i="109" s="1"/>
  <c r="FH54" i="109" s="1"/>
  <c r="FH58" i="109" s="1"/>
  <c r="FH61" i="109" s="1"/>
  <c r="DJ34" i="112"/>
  <c r="DJ41" i="112" s="1"/>
  <c r="DJ54" i="112" s="1"/>
  <c r="DJ58" i="112" s="1"/>
  <c r="DJ61" i="112" s="1"/>
  <c r="BD34" i="109"/>
  <c r="BD41" i="109" s="1"/>
  <c r="BD54" i="109" s="1"/>
  <c r="BD58" i="109" s="1"/>
  <c r="BD61" i="109" s="1"/>
  <c r="GO34" i="106"/>
  <c r="GO41" i="106" s="1"/>
  <c r="GO54" i="106" s="1"/>
  <c r="GO58" i="106" s="1"/>
  <c r="GO61" i="106" s="1"/>
  <c r="BA34" i="106"/>
  <c r="BA41" i="106" s="1"/>
  <c r="BA54" i="106" s="1"/>
  <c r="BA58" i="106" s="1"/>
  <c r="BA61" i="106" s="1"/>
  <c r="AH34" i="106"/>
  <c r="AH41" i="106" s="1"/>
  <c r="AH54" i="106" s="1"/>
  <c r="AH58" i="106" s="1"/>
  <c r="AH61" i="106" s="1"/>
  <c r="FB34" i="106"/>
  <c r="FB41" i="106" s="1"/>
  <c r="FB54" i="106" s="1"/>
  <c r="FB58" i="106" s="1"/>
  <c r="FB61" i="106" s="1"/>
  <c r="EZ34" i="109"/>
  <c r="EZ41" i="109" s="1"/>
  <c r="EZ54" i="109" s="1"/>
  <c r="EZ58" i="109" s="1"/>
  <c r="EZ61" i="109" s="1"/>
  <c r="GQ34" i="109"/>
  <c r="GQ41" i="109" s="1"/>
  <c r="GQ54" i="109" s="1"/>
  <c r="GQ58" i="109" s="1"/>
  <c r="GQ61" i="109" s="1"/>
  <c r="BH34" i="109"/>
  <c r="BH41" i="109" s="1"/>
  <c r="BH54" i="109" s="1"/>
  <c r="BH58" i="109" s="1"/>
  <c r="BH61" i="109" s="1"/>
  <c r="CN34" i="106"/>
  <c r="CN41" i="106" s="1"/>
  <c r="CN54" i="106" s="1"/>
  <c r="CN58" i="106" s="1"/>
  <c r="CN61" i="106" s="1"/>
  <c r="EK34" i="109"/>
  <c r="EK41" i="109" s="1"/>
  <c r="EK54" i="109" s="1"/>
  <c r="EK58" i="109" s="1"/>
  <c r="EK61" i="109" s="1"/>
  <c r="HB34" i="109"/>
  <c r="HB41" i="109" s="1"/>
  <c r="HB54" i="109" s="1"/>
  <c r="HB58" i="109" s="1"/>
  <c r="HB61" i="109" s="1"/>
  <c r="X34" i="112"/>
  <c r="X41" i="112" s="1"/>
  <c r="X54" i="112" s="1"/>
  <c r="X58" i="112" s="1"/>
  <c r="X61" i="112" s="1"/>
  <c r="AU34" i="112"/>
  <c r="AU41" i="112" s="1"/>
  <c r="AU54" i="112" s="1"/>
  <c r="AU58" i="112" s="1"/>
  <c r="AU61" i="112" s="1"/>
  <c r="DR34" i="112"/>
  <c r="DR41" i="112" s="1"/>
  <c r="DR54" i="112" s="1"/>
  <c r="DR58" i="112" s="1"/>
  <c r="DR61" i="112" s="1"/>
  <c r="HB34" i="112"/>
  <c r="HB41" i="112" s="1"/>
  <c r="HB54" i="112" s="1"/>
  <c r="HB58" i="112" s="1"/>
  <c r="HB61" i="112" s="1"/>
  <c r="GT34" i="112"/>
  <c r="GT41" i="112" s="1"/>
  <c r="GT54" i="112" s="1"/>
  <c r="GT58" i="112" s="1"/>
  <c r="GT61" i="112" s="1"/>
  <c r="GL34" i="112"/>
  <c r="GL41" i="112" s="1"/>
  <c r="GL54" i="112" s="1"/>
  <c r="GL58" i="112" s="1"/>
  <c r="GL61" i="112" s="1"/>
  <c r="CN34" i="112"/>
  <c r="CN41" i="112" s="1"/>
  <c r="CN54" i="112" s="1"/>
  <c r="CN58" i="112" s="1"/>
  <c r="CN61" i="112" s="1"/>
  <c r="AN34" i="112"/>
  <c r="AN41" i="112" s="1"/>
  <c r="AN54" i="112" s="1"/>
  <c r="AN58" i="112" s="1"/>
  <c r="AN61" i="112" s="1"/>
  <c r="HI34" i="109"/>
  <c r="HI41" i="109" s="1"/>
  <c r="HI54" i="109" s="1"/>
  <c r="HI58" i="109" s="1"/>
  <c r="HI61" i="109" s="1"/>
  <c r="BK34" i="109"/>
  <c r="BK41" i="109" s="1"/>
  <c r="BK54" i="109" s="1"/>
  <c r="BK58" i="109" s="1"/>
  <c r="BK61" i="109" s="1"/>
  <c r="FI34" i="109"/>
  <c r="FI41" i="109" s="1"/>
  <c r="FI54" i="109" s="1"/>
  <c r="FI58" i="109" s="1"/>
  <c r="FI61" i="109" s="1"/>
  <c r="DI34" i="109"/>
  <c r="DI41" i="109" s="1"/>
  <c r="DI54" i="109" s="1"/>
  <c r="DI58" i="109" s="1"/>
  <c r="DI61" i="109" s="1"/>
  <c r="AM34" i="109"/>
  <c r="AM41" i="109" s="1"/>
  <c r="AM54" i="109" s="1"/>
  <c r="AM58" i="109" s="1"/>
  <c r="AM61" i="109" s="1"/>
  <c r="HA34" i="109"/>
  <c r="HA41" i="109" s="1"/>
  <c r="HA54" i="109" s="1"/>
  <c r="HA58" i="109" s="1"/>
  <c r="HA61" i="109" s="1"/>
  <c r="GJ34" i="109"/>
  <c r="GJ41" i="109" s="1"/>
  <c r="GJ54" i="109" s="1"/>
  <c r="GJ58" i="109" s="1"/>
  <c r="GJ61" i="109" s="1"/>
  <c r="DD34" i="109"/>
  <c r="DD41" i="109" s="1"/>
  <c r="DD54" i="109" s="1"/>
  <c r="DD58" i="109" s="1"/>
  <c r="DD61" i="109" s="1"/>
  <c r="HD34" i="106"/>
  <c r="HD41" i="106" s="1"/>
  <c r="HD54" i="106" s="1"/>
  <c r="HD58" i="106" s="1"/>
  <c r="HD61" i="106" s="1"/>
  <c r="CW34" i="106"/>
  <c r="CW41" i="106" s="1"/>
  <c r="CW54" i="106" s="1"/>
  <c r="CW58" i="106" s="1"/>
  <c r="CW61" i="106" s="1"/>
  <c r="BL34" i="106"/>
  <c r="BL41" i="106" s="1"/>
  <c r="BL54" i="106" s="1"/>
  <c r="BL58" i="106" s="1"/>
  <c r="BL61" i="106" s="1"/>
  <c r="DH34" i="106"/>
  <c r="DH41" i="106" s="1"/>
  <c r="DH54" i="106" s="1"/>
  <c r="DH58" i="106" s="1"/>
  <c r="DH61" i="106" s="1"/>
  <c r="HG34" i="106"/>
  <c r="HG41" i="106" s="1"/>
  <c r="HG54" i="106" s="1"/>
  <c r="HG58" i="106" s="1"/>
  <c r="HG61" i="106" s="1"/>
  <c r="DV34" i="106"/>
  <c r="DV41" i="106" s="1"/>
  <c r="DV54" i="106" s="1"/>
  <c r="DV58" i="106" s="1"/>
  <c r="DV61" i="106" s="1"/>
  <c r="HI34" i="106"/>
  <c r="HI41" i="106" s="1"/>
  <c r="HI54" i="106" s="1"/>
  <c r="HI58" i="106" s="1"/>
  <c r="HI61" i="106" s="1"/>
  <c r="AM34" i="106"/>
  <c r="AM41" i="106" s="1"/>
  <c r="AM54" i="106" s="1"/>
  <c r="AM58" i="106" s="1"/>
  <c r="AM61" i="106" s="1"/>
  <c r="BX34" i="106"/>
  <c r="BX41" i="106" s="1"/>
  <c r="BX54" i="106" s="1"/>
  <c r="BX58" i="106" s="1"/>
  <c r="BX61" i="106" s="1"/>
  <c r="CA34" i="106"/>
  <c r="CA41" i="106" s="1"/>
  <c r="CA54" i="106" s="1"/>
  <c r="CA58" i="106" s="1"/>
  <c r="CA61" i="106" s="1"/>
  <c r="BD34" i="112"/>
  <c r="BD41" i="112" s="1"/>
  <c r="BD54" i="112" s="1"/>
  <c r="BD58" i="112" s="1"/>
  <c r="BD61" i="112" s="1"/>
  <c r="AV34" i="106"/>
  <c r="AV41" i="106" s="1"/>
  <c r="AV54" i="106" s="1"/>
  <c r="AV58" i="106" s="1"/>
  <c r="AV61" i="106" s="1"/>
  <c r="FC34" i="106"/>
  <c r="FC41" i="106" s="1"/>
  <c r="FC54" i="106" s="1"/>
  <c r="FC58" i="106" s="1"/>
  <c r="FC61" i="106" s="1"/>
  <c r="AP34" i="112"/>
  <c r="AP41" i="112" s="1"/>
  <c r="AP54" i="112" s="1"/>
  <c r="AP58" i="112" s="1"/>
  <c r="AP61" i="112" s="1"/>
  <c r="HC34" i="109"/>
  <c r="HC41" i="109" s="1"/>
  <c r="HC54" i="109" s="1"/>
  <c r="HC58" i="109" s="1"/>
  <c r="HC61" i="109" s="1"/>
  <c r="HI34" i="112"/>
  <c r="HI41" i="112" s="1"/>
  <c r="HI54" i="112" s="1"/>
  <c r="HI58" i="112" s="1"/>
  <c r="HI61" i="112" s="1"/>
  <c r="HH34" i="109"/>
  <c r="HH41" i="109" s="1"/>
  <c r="HH54" i="109" s="1"/>
  <c r="HH58" i="109" s="1"/>
  <c r="HH61" i="109" s="1"/>
  <c r="DJ34" i="106"/>
  <c r="DJ41" i="106" s="1"/>
  <c r="DJ54" i="106" s="1"/>
  <c r="DJ58" i="106" s="1"/>
  <c r="DJ61" i="106" s="1"/>
  <c r="FY34" i="112"/>
  <c r="FY41" i="112" s="1"/>
  <c r="FY54" i="112" s="1"/>
  <c r="FY58" i="112" s="1"/>
  <c r="FY61" i="112" s="1"/>
  <c r="BB34" i="109"/>
  <c r="BB41" i="109" s="1"/>
  <c r="BB54" i="109" s="1"/>
  <c r="BB58" i="109" s="1"/>
  <c r="BB61" i="109" s="1"/>
  <c r="GK34" i="109"/>
  <c r="GK41" i="109" s="1"/>
  <c r="GK54" i="109" s="1"/>
  <c r="GK58" i="109" s="1"/>
  <c r="GK61" i="109" s="1"/>
  <c r="BA34" i="112"/>
  <c r="BA41" i="112" s="1"/>
  <c r="BA54" i="112" s="1"/>
  <c r="BA58" i="112" s="1"/>
  <c r="BA61" i="112" s="1"/>
  <c r="EX34" i="109"/>
  <c r="EX41" i="109" s="1"/>
  <c r="EX54" i="109" s="1"/>
  <c r="EX58" i="109" s="1"/>
  <c r="EX61" i="109" s="1"/>
  <c r="CR34" i="106"/>
  <c r="CR41" i="106" s="1"/>
  <c r="CR54" i="106" s="1"/>
  <c r="CR58" i="106" s="1"/>
  <c r="CR61" i="106" s="1"/>
  <c r="DX34" i="109"/>
  <c r="DX41" i="109" s="1"/>
  <c r="DX54" i="109" s="1"/>
  <c r="DX58" i="109" s="1"/>
  <c r="DX61" i="109" s="1"/>
  <c r="AQ34" i="106"/>
  <c r="AQ41" i="106" s="1"/>
  <c r="AQ54" i="106" s="1"/>
  <c r="AQ58" i="106" s="1"/>
  <c r="AQ61" i="106" s="1"/>
  <c r="AB34" i="109"/>
  <c r="AB41" i="109" s="1"/>
  <c r="AB54" i="109" s="1"/>
  <c r="AB58" i="109" s="1"/>
  <c r="AB61" i="109" s="1"/>
  <c r="AQ34" i="109"/>
  <c r="AQ41" i="109" s="1"/>
  <c r="AQ54" i="109" s="1"/>
  <c r="AQ58" i="109" s="1"/>
  <c r="AQ61" i="109" s="1"/>
  <c r="CT34" i="109"/>
  <c r="CT41" i="109" s="1"/>
  <c r="CT54" i="109" s="1"/>
  <c r="CT58" i="109" s="1"/>
  <c r="CT61" i="109" s="1"/>
  <c r="ES34" i="106"/>
  <c r="ES41" i="106" s="1"/>
  <c r="ES54" i="106" s="1"/>
  <c r="ES58" i="106" s="1"/>
  <c r="ES61" i="106" s="1"/>
  <c r="GO34" i="112"/>
  <c r="GO41" i="112" s="1"/>
  <c r="GO54" i="112" s="1"/>
  <c r="GO58" i="112" s="1"/>
  <c r="GO61" i="112" s="1"/>
  <c r="FK34" i="109"/>
  <c r="FK41" i="109" s="1"/>
  <c r="FK54" i="109" s="1"/>
  <c r="FK58" i="109" s="1"/>
  <c r="FK61" i="109" s="1"/>
  <c r="W34" i="106"/>
  <c r="W41" i="106" s="1"/>
  <c r="W54" i="106" s="1"/>
  <c r="W58" i="106" s="1"/>
  <c r="W61" i="106" s="1"/>
  <c r="CN34" i="109"/>
  <c r="CN41" i="109" s="1"/>
  <c r="CN54" i="109" s="1"/>
  <c r="CN58" i="109" s="1"/>
  <c r="CN61" i="109" s="1"/>
  <c r="AC34" i="112"/>
  <c r="AC41" i="112" s="1"/>
  <c r="AC54" i="112" s="1"/>
  <c r="AC58" i="112" s="1"/>
  <c r="AC61" i="112" s="1"/>
  <c r="BT34" i="112"/>
  <c r="BT41" i="112" s="1"/>
  <c r="BT54" i="112" s="1"/>
  <c r="BT58" i="112" s="1"/>
  <c r="BT61" i="112" s="1"/>
  <c r="CP34" i="109"/>
  <c r="CP41" i="109" s="1"/>
  <c r="CP54" i="109" s="1"/>
  <c r="CP58" i="109" s="1"/>
  <c r="CP61" i="109" s="1"/>
  <c r="CF34" i="106"/>
  <c r="CF41" i="106" s="1"/>
  <c r="CF54" i="106" s="1"/>
  <c r="CF58" i="106" s="1"/>
  <c r="CF61" i="106" s="1"/>
  <c r="CZ34" i="106"/>
  <c r="CZ41" i="106" s="1"/>
  <c r="CZ54" i="106" s="1"/>
  <c r="CZ58" i="106" s="1"/>
  <c r="CZ61" i="106" s="1"/>
  <c r="BI34" i="112"/>
  <c r="BI41" i="112" s="1"/>
  <c r="BI54" i="112" s="1"/>
  <c r="BI58" i="112" s="1"/>
  <c r="BI61" i="112" s="1"/>
  <c r="GD34" i="109"/>
  <c r="GD41" i="109" s="1"/>
  <c r="GD54" i="109" s="1"/>
  <c r="GD58" i="109" s="1"/>
  <c r="GD61" i="109" s="1"/>
  <c r="BP34" i="109"/>
  <c r="BP41" i="109" s="1"/>
  <c r="BP54" i="109" s="1"/>
  <c r="BP58" i="109" s="1"/>
  <c r="BP61" i="109" s="1"/>
  <c r="DY34" i="109"/>
  <c r="DY41" i="109" s="1"/>
  <c r="DY54" i="109" s="1"/>
  <c r="DY58" i="109" s="1"/>
  <c r="DY61" i="109" s="1"/>
  <c r="EP34" i="109"/>
  <c r="EP41" i="109" s="1"/>
  <c r="EP54" i="109" s="1"/>
  <c r="EP58" i="109" s="1"/>
  <c r="EP61" i="109" s="1"/>
  <c r="FW34" i="112"/>
  <c r="FW41" i="112" s="1"/>
  <c r="FW54" i="112" s="1"/>
  <c r="FW58" i="112" s="1"/>
  <c r="FW61" i="112" s="1"/>
  <c r="CV34" i="112"/>
  <c r="CV41" i="112" s="1"/>
  <c r="CV54" i="112" s="1"/>
  <c r="CV58" i="112" s="1"/>
  <c r="CV61" i="112" s="1"/>
  <c r="BV34" i="109"/>
  <c r="BV41" i="109" s="1"/>
  <c r="BV54" i="109" s="1"/>
  <c r="BV58" i="109" s="1"/>
  <c r="BV61" i="109" s="1"/>
  <c r="GE34" i="112"/>
  <c r="GE41" i="112" s="1"/>
  <c r="GE54" i="112" s="1"/>
  <c r="GE58" i="112" s="1"/>
  <c r="GE61" i="112" s="1"/>
  <c r="BU34" i="109"/>
  <c r="BU41" i="109" s="1"/>
  <c r="BU54" i="109" s="1"/>
  <c r="BU58" i="109" s="1"/>
  <c r="BU61" i="109" s="1"/>
  <c r="EL34" i="109"/>
  <c r="EL41" i="109" s="1"/>
  <c r="EL54" i="109" s="1"/>
  <c r="EL58" i="109" s="1"/>
  <c r="EL61" i="109" s="1"/>
  <c r="BA34" i="109"/>
  <c r="BA41" i="109" s="1"/>
  <c r="BA54" i="109" s="1"/>
  <c r="BA58" i="109" s="1"/>
  <c r="BA61" i="109" s="1"/>
  <c r="AO34" i="106"/>
  <c r="AO41" i="106" s="1"/>
  <c r="AO54" i="106" s="1"/>
  <c r="AO58" i="106" s="1"/>
  <c r="AO61" i="106" s="1"/>
  <c r="CS34" i="109"/>
  <c r="CS41" i="109" s="1"/>
  <c r="CS54" i="109" s="1"/>
  <c r="CS58" i="109" s="1"/>
  <c r="CS61" i="109" s="1"/>
  <c r="CJ34" i="106"/>
  <c r="CJ41" i="106" s="1"/>
  <c r="CJ54" i="106" s="1"/>
  <c r="CJ58" i="106" s="1"/>
  <c r="CJ61" i="106" s="1"/>
  <c r="FV34" i="109"/>
  <c r="FV41" i="109" s="1"/>
  <c r="FV54" i="109" s="1"/>
  <c r="FV58" i="109" s="1"/>
  <c r="FV61" i="109" s="1"/>
  <c r="CP34" i="106"/>
  <c r="CP41" i="106" s="1"/>
  <c r="CP54" i="106" s="1"/>
  <c r="CP58" i="106" s="1"/>
  <c r="CP61" i="106" s="1"/>
  <c r="BX34" i="109"/>
  <c r="BX41" i="109" s="1"/>
  <c r="BX54" i="109" s="1"/>
  <c r="BX58" i="109" s="1"/>
  <c r="BX61" i="109" s="1"/>
  <c r="GB34" i="109"/>
  <c r="GB41" i="109" s="1"/>
  <c r="GB54" i="109" s="1"/>
  <c r="GB58" i="109" s="1"/>
  <c r="GB61" i="109" s="1"/>
  <c r="Z34" i="106"/>
  <c r="Z41" i="106" s="1"/>
  <c r="Z54" i="106" s="1"/>
  <c r="Z58" i="106" s="1"/>
  <c r="Z61" i="106" s="1"/>
  <c r="GF34" i="109"/>
  <c r="GF41" i="109" s="1"/>
  <c r="GF54" i="109" s="1"/>
  <c r="GF58" i="109" s="1"/>
  <c r="GF61" i="109" s="1"/>
  <c r="DQ34" i="109"/>
  <c r="DQ41" i="109" s="1"/>
  <c r="DQ54" i="109" s="1"/>
  <c r="DQ58" i="109" s="1"/>
  <c r="DQ61" i="109" s="1"/>
  <c r="EI34" i="106"/>
  <c r="EI41" i="106" s="1"/>
  <c r="EI54" i="106" s="1"/>
  <c r="EI58" i="106" s="1"/>
  <c r="EI61" i="106" s="1"/>
  <c r="DY34" i="112"/>
  <c r="DY41" i="112" s="1"/>
  <c r="DY54" i="112" s="1"/>
  <c r="DY58" i="112" s="1"/>
  <c r="DN34" i="109"/>
  <c r="DN41" i="109" s="1"/>
  <c r="DN54" i="109" s="1"/>
  <c r="DN58" i="109" s="1"/>
  <c r="DN61" i="109" s="1"/>
  <c r="AX34" i="112"/>
  <c r="AX41" i="112" s="1"/>
  <c r="AX54" i="112" s="1"/>
  <c r="AX58" i="112" s="1"/>
  <c r="AX61" i="112" s="1"/>
  <c r="CS34" i="106"/>
  <c r="CS41" i="106" s="1"/>
  <c r="CS54" i="106" s="1"/>
  <c r="CS58" i="106" s="1"/>
  <c r="CS61" i="106" s="1"/>
  <c r="CW34" i="112"/>
  <c r="CW41" i="112" s="1"/>
  <c r="CW54" i="112" s="1"/>
  <c r="CW58" i="112" s="1"/>
  <c r="CW61" i="112" s="1"/>
  <c r="AL34" i="106"/>
  <c r="AL41" i="106" s="1"/>
  <c r="AL54" i="106" s="1"/>
  <c r="AL58" i="106" s="1"/>
  <c r="AL61" i="106" s="1"/>
  <c r="EM34" i="109"/>
  <c r="EM41" i="109" s="1"/>
  <c r="EM54" i="109" s="1"/>
  <c r="EM58" i="109" s="1"/>
  <c r="EM61" i="109" s="1"/>
  <c r="DE34" i="112"/>
  <c r="DE41" i="112" s="1"/>
  <c r="DE54" i="112" s="1"/>
  <c r="DE58" i="112" s="1"/>
  <c r="DE61" i="112" s="1"/>
  <c r="BS34" i="109"/>
  <c r="BS41" i="109" s="1"/>
  <c r="BS54" i="109" s="1"/>
  <c r="BS58" i="109" s="1"/>
  <c r="BS61" i="109" s="1"/>
  <c r="CV34" i="109"/>
  <c r="CV41" i="109" s="1"/>
  <c r="CV54" i="109" s="1"/>
  <c r="CV58" i="109" s="1"/>
  <c r="CV61" i="109" s="1"/>
  <c r="EY34" i="112"/>
  <c r="EY41" i="112" s="1"/>
  <c r="EY54" i="112" s="1"/>
  <c r="EY58" i="112" s="1"/>
  <c r="EY61" i="112" s="1"/>
  <c r="DJ34" i="109"/>
  <c r="DJ41" i="109" s="1"/>
  <c r="DJ54" i="109" s="1"/>
  <c r="DJ58" i="109" s="1"/>
  <c r="DJ61" i="109" s="1"/>
  <c r="EU34" i="109"/>
  <c r="EU41" i="109" s="1"/>
  <c r="EU54" i="109" s="1"/>
  <c r="EU58" i="109" s="1"/>
  <c r="EU61" i="109" s="1"/>
  <c r="GC34" i="109"/>
  <c r="GC41" i="109" s="1"/>
  <c r="GC54" i="109" s="1"/>
  <c r="GC58" i="109" s="1"/>
  <c r="GC61" i="109" s="1"/>
  <c r="W34" i="109"/>
  <c r="W41" i="109" s="1"/>
  <c r="W54" i="109" s="1"/>
  <c r="W58" i="109" s="1"/>
  <c r="W61" i="109" s="1"/>
  <c r="CQ34" i="112"/>
  <c r="CQ41" i="112" s="1"/>
  <c r="CQ54" i="112" s="1"/>
  <c r="CQ58" i="112" s="1"/>
  <c r="CQ61" i="112" s="1"/>
  <c r="BN34" i="109"/>
  <c r="BN41" i="109" s="1"/>
  <c r="BN54" i="109" s="1"/>
  <c r="BN58" i="109" s="1"/>
  <c r="BN61" i="109" s="1"/>
  <c r="BV34" i="106"/>
  <c r="BV41" i="106" s="1"/>
  <c r="BV54" i="106" s="1"/>
  <c r="BV58" i="106" s="1"/>
  <c r="BV61" i="106" s="1"/>
  <c r="HA34" i="112"/>
  <c r="HA41" i="112" s="1"/>
  <c r="HA54" i="112" s="1"/>
  <c r="HA58" i="112" s="1"/>
  <c r="HA61" i="112" s="1"/>
  <c r="DT34" i="112"/>
  <c r="DT41" i="112" s="1"/>
  <c r="DT54" i="112" s="1"/>
  <c r="DT58" i="112" s="1"/>
  <c r="DT61" i="112" s="1"/>
  <c r="FF34" i="106"/>
  <c r="FF41" i="106" s="1"/>
  <c r="FF54" i="106" s="1"/>
  <c r="FF58" i="106" s="1"/>
  <c r="FF61" i="106" s="1"/>
  <c r="BK34" i="106"/>
  <c r="BK41" i="106" s="1"/>
  <c r="BK54" i="106" s="1"/>
  <c r="BK58" i="106" s="1"/>
  <c r="BK61" i="106" s="1"/>
  <c r="EK34" i="112"/>
  <c r="EK41" i="112" s="1"/>
  <c r="EK54" i="112" s="1"/>
  <c r="EK58" i="112" s="1"/>
  <c r="EK61" i="112" s="1"/>
  <c r="BN34" i="112"/>
  <c r="BN41" i="112" s="1"/>
  <c r="BN54" i="112" s="1"/>
  <c r="BN58" i="112" s="1"/>
  <c r="BN61" i="112" s="1"/>
  <c r="AE34" i="109"/>
  <c r="AE41" i="109" s="1"/>
  <c r="AE54" i="109" s="1"/>
  <c r="AE58" i="109" s="1"/>
  <c r="AE61" i="109" s="1"/>
  <c r="CI34" i="106"/>
  <c r="CI41" i="106" s="1"/>
  <c r="CI54" i="106" s="1"/>
  <c r="CI58" i="106" s="1"/>
  <c r="CI61" i="106" s="1"/>
  <c r="AJ34" i="109"/>
  <c r="AJ41" i="109" s="1"/>
  <c r="AJ54" i="109" s="1"/>
  <c r="AJ58" i="109" s="1"/>
  <c r="AJ61" i="109" s="1"/>
  <c r="DW34" i="112"/>
  <c r="DW41" i="112" s="1"/>
  <c r="DW54" i="112" s="1"/>
  <c r="DW58" i="112" s="1"/>
  <c r="DW61" i="112" s="1"/>
  <c r="CH34" i="106"/>
  <c r="CH41" i="106" s="1"/>
  <c r="CH54" i="106" s="1"/>
  <c r="CH58" i="106" s="1"/>
  <c r="CH61" i="106" s="1"/>
  <c r="ED34" i="109"/>
  <c r="ED41" i="109" s="1"/>
  <c r="ED54" i="109" s="1"/>
  <c r="ED58" i="109" s="1"/>
  <c r="ED61" i="109" s="1"/>
  <c r="GA34" i="109"/>
  <c r="GA41" i="109" s="1"/>
  <c r="GA54" i="109" s="1"/>
  <c r="GA58" i="109" s="1"/>
  <c r="GA61" i="109" s="1"/>
  <c r="CL34" i="106"/>
  <c r="CL41" i="106" s="1"/>
  <c r="CL54" i="106" s="1"/>
  <c r="CL58" i="106" s="1"/>
  <c r="CL61" i="106" s="1"/>
  <c r="FE34" i="109"/>
  <c r="FE41" i="109" s="1"/>
  <c r="FE54" i="109" s="1"/>
  <c r="FE58" i="109" s="1"/>
  <c r="FE61" i="109" s="1"/>
  <c r="X34" i="106"/>
  <c r="X41" i="106" s="1"/>
  <c r="X54" i="106" s="1"/>
  <c r="X58" i="106" s="1"/>
  <c r="X61" i="106" s="1"/>
  <c r="BW34" i="109"/>
  <c r="BW41" i="109" s="1"/>
  <c r="BW54" i="109" s="1"/>
  <c r="BW58" i="109" s="1"/>
  <c r="BW61" i="109" s="1"/>
  <c r="AC34" i="106"/>
  <c r="AC41" i="106" s="1"/>
  <c r="AC54" i="106" s="1"/>
  <c r="AC58" i="106" s="1"/>
  <c r="AC61" i="106" s="1"/>
  <c r="EL34" i="106"/>
  <c r="EL41" i="106" s="1"/>
  <c r="EL54" i="106" s="1"/>
  <c r="EL58" i="106" s="1"/>
  <c r="EL61" i="106" s="1"/>
  <c r="DV34" i="109"/>
  <c r="DV41" i="109" s="1"/>
  <c r="DV54" i="109" s="1"/>
  <c r="DV58" i="109" s="1"/>
  <c r="DV61" i="109" s="1"/>
  <c r="GE34" i="109"/>
  <c r="GE41" i="109" s="1"/>
  <c r="GE54" i="109" s="1"/>
  <c r="GE58" i="109" s="1"/>
  <c r="GE61" i="109" s="1"/>
  <c r="DZ34" i="112"/>
  <c r="DZ41" i="112" s="1"/>
  <c r="DZ54" i="112" s="1"/>
  <c r="DZ58" i="112" s="1"/>
  <c r="DZ61" i="112" s="1"/>
  <c r="EE34" i="112"/>
  <c r="EE41" i="112" s="1"/>
  <c r="EE54" i="112" s="1"/>
  <c r="EE58" i="112" s="1"/>
  <c r="EE61" i="112" s="1"/>
  <c r="ER34" i="106"/>
  <c r="ER41" i="106" s="1"/>
  <c r="ER54" i="106" s="1"/>
  <c r="ER58" i="106" s="1"/>
  <c r="ER61" i="106" s="1"/>
  <c r="FR34" i="106"/>
  <c r="FR41" i="106" s="1"/>
  <c r="FR54" i="106" s="1"/>
  <c r="FR58" i="106" s="1"/>
  <c r="FR61" i="106" s="1"/>
  <c r="FE34" i="106"/>
  <c r="FE41" i="106" s="1"/>
  <c r="FE54" i="106" s="1"/>
  <c r="FE58" i="106" s="1"/>
  <c r="FE61" i="106" s="1"/>
  <c r="GO34" i="109"/>
  <c r="GO41" i="109" s="1"/>
  <c r="GO54" i="109" s="1"/>
  <c r="GO58" i="109" s="1"/>
  <c r="GO61" i="109" s="1"/>
  <c r="EA34" i="106"/>
  <c r="EA41" i="106" s="1"/>
  <c r="EA54" i="106" s="1"/>
  <c r="EA58" i="106" s="1"/>
  <c r="EA61" i="106" s="1"/>
  <c r="FM34" i="112"/>
  <c r="FM41" i="112" s="1"/>
  <c r="FM54" i="112" s="1"/>
  <c r="FM58" i="112" s="1"/>
  <c r="FM61" i="112" s="1"/>
  <c r="BI34" i="109"/>
  <c r="BI41" i="109" s="1"/>
  <c r="BI54" i="109" s="1"/>
  <c r="BI58" i="109" s="1"/>
  <c r="BI61" i="109" s="1"/>
  <c r="CP34" i="112"/>
  <c r="CP41" i="112" s="1"/>
  <c r="CP54" i="112" s="1"/>
  <c r="CP58" i="112" s="1"/>
  <c r="CP61" i="112" s="1"/>
  <c r="FR34" i="112"/>
  <c r="FR41" i="112" s="1"/>
  <c r="FR54" i="112" s="1"/>
  <c r="FR58" i="112" s="1"/>
  <c r="FR61" i="112" s="1"/>
  <c r="GS34" i="109"/>
  <c r="GS41" i="109" s="1"/>
  <c r="GS54" i="109" s="1"/>
  <c r="GS58" i="109" s="1"/>
  <c r="GS61" i="109" s="1"/>
  <c r="AL34" i="112"/>
  <c r="AL41" i="112" s="1"/>
  <c r="AL54" i="112" s="1"/>
  <c r="AL58" i="112" s="1"/>
  <c r="AL61" i="112" s="1"/>
  <c r="BL34" i="109"/>
  <c r="BL41" i="109" s="1"/>
  <c r="BL54" i="109" s="1"/>
  <c r="BL58" i="109" s="1"/>
  <c r="BL61" i="109" s="1"/>
  <c r="DI34" i="106"/>
  <c r="DI41" i="106" s="1"/>
  <c r="DI54" i="106" s="1"/>
  <c r="DI58" i="106" s="1"/>
  <c r="DI61" i="106" s="1"/>
  <c r="BR34" i="106"/>
  <c r="BR41" i="106" s="1"/>
  <c r="BR54" i="106" s="1"/>
  <c r="BR58" i="106" s="1"/>
  <c r="BR61" i="106" s="1"/>
  <c r="DP34" i="109"/>
  <c r="DP41" i="109" s="1"/>
  <c r="DP54" i="109" s="1"/>
  <c r="DP58" i="109" s="1"/>
  <c r="DP61" i="109" s="1"/>
  <c r="DA34" i="109"/>
  <c r="DA41" i="109" s="1"/>
  <c r="DA54" i="109" s="1"/>
  <c r="DA58" i="109" s="1"/>
  <c r="DA61" i="109" s="1"/>
  <c r="FG34" i="109"/>
  <c r="FG41" i="109" s="1"/>
  <c r="FG54" i="109" s="1"/>
  <c r="FG58" i="109" s="1"/>
  <c r="FG61" i="109" s="1"/>
  <c r="GI34" i="106"/>
  <c r="GI41" i="106" s="1"/>
  <c r="GI54" i="106" s="1"/>
  <c r="GI58" i="106" s="1"/>
  <c r="GI61" i="106" s="1"/>
  <c r="FF34" i="112"/>
  <c r="FF41" i="112" s="1"/>
  <c r="FF54" i="112" s="1"/>
  <c r="FF58" i="112" s="1"/>
  <c r="FF61" i="112" s="1"/>
  <c r="CY34" i="112"/>
  <c r="CY41" i="112" s="1"/>
  <c r="CY54" i="112" s="1"/>
  <c r="CY58" i="112" s="1"/>
  <c r="CY61" i="112" s="1"/>
  <c r="GW34" i="106"/>
  <c r="GW41" i="106" s="1"/>
  <c r="GW54" i="106" s="1"/>
  <c r="GW58" i="106" s="1"/>
  <c r="GW61" i="106" s="1"/>
  <c r="AY34" i="106"/>
  <c r="AY41" i="106" s="1"/>
  <c r="AY54" i="106" s="1"/>
  <c r="AY58" i="106" s="1"/>
  <c r="AY61" i="106" s="1"/>
  <c r="V34" i="109"/>
  <c r="V41" i="109" s="1"/>
  <c r="V54" i="109" s="1"/>
  <c r="V58" i="109" s="1"/>
  <c r="V61" i="109" s="1"/>
  <c r="BC34" i="112"/>
  <c r="BC41" i="112" s="1"/>
  <c r="BC54" i="112" s="1"/>
  <c r="BC58" i="112" s="1"/>
  <c r="BC61" i="112" s="1"/>
  <c r="FS34" i="106"/>
  <c r="FS41" i="106" s="1"/>
  <c r="FS54" i="106" s="1"/>
  <c r="FS58" i="106" s="1"/>
  <c r="FS61" i="106" s="1"/>
  <c r="BS34" i="112"/>
  <c r="BS41" i="112" s="1"/>
  <c r="BS54" i="112" s="1"/>
  <c r="BS58" i="112" s="1"/>
  <c r="BS61" i="112" s="1"/>
  <c r="HD34" i="109"/>
  <c r="HD41" i="109" s="1"/>
  <c r="HD54" i="109" s="1"/>
  <c r="HD58" i="109" s="1"/>
  <c r="HD61" i="109" s="1"/>
  <c r="AC34" i="109"/>
  <c r="AC41" i="109" s="1"/>
  <c r="AC54" i="109" s="1"/>
  <c r="AC58" i="109" s="1"/>
  <c r="AC61" i="109" s="1"/>
  <c r="FO34" i="112"/>
  <c r="FO41" i="112" s="1"/>
  <c r="FO54" i="112" s="1"/>
  <c r="FO58" i="112" s="1"/>
  <c r="FO61" i="112" s="1"/>
  <c r="AK34" i="106"/>
  <c r="AK41" i="106" s="1"/>
  <c r="AK54" i="106" s="1"/>
  <c r="AK58" i="106" s="1"/>
  <c r="AK61" i="106" s="1"/>
  <c r="DU34" i="112"/>
  <c r="DU41" i="112" s="1"/>
  <c r="DU54" i="112" s="1"/>
  <c r="DU58" i="112" s="1"/>
  <c r="DU61" i="112" s="1"/>
  <c r="AK34" i="109"/>
  <c r="AK41" i="109" s="1"/>
  <c r="AK54" i="109" s="1"/>
  <c r="AK58" i="109" s="1"/>
  <c r="AK61" i="109" s="1"/>
  <c r="W34" i="112"/>
  <c r="W41" i="112" s="1"/>
  <c r="W54" i="112" s="1"/>
  <c r="W58" i="112" s="1"/>
  <c r="W61" i="112" s="1"/>
  <c r="FO34" i="109"/>
  <c r="FO41" i="109" s="1"/>
  <c r="FO54" i="109" s="1"/>
  <c r="FO58" i="109" s="1"/>
  <c r="FO61" i="109" s="1"/>
  <c r="DL34" i="112"/>
  <c r="DL41" i="112" s="1"/>
  <c r="DL54" i="112" s="1"/>
  <c r="DL58" i="112" s="1"/>
  <c r="DL61" i="112" s="1"/>
  <c r="EC34" i="109"/>
  <c r="EC41" i="109" s="1"/>
  <c r="EC54" i="109" s="1"/>
  <c r="EC58" i="109" s="1"/>
  <c r="EC61" i="109" s="1"/>
  <c r="BT34" i="109"/>
  <c r="BT41" i="109" s="1"/>
  <c r="BT54" i="109" s="1"/>
  <c r="BT58" i="109" s="1"/>
  <c r="BT61" i="109" s="1"/>
  <c r="GV34" i="109"/>
  <c r="GV41" i="109" s="1"/>
  <c r="GV54" i="109" s="1"/>
  <c r="GV58" i="109" s="1"/>
  <c r="GV61" i="109" s="1"/>
  <c r="AE34" i="106"/>
  <c r="AE41" i="106" s="1"/>
  <c r="AE54" i="106" s="1"/>
  <c r="AE58" i="106" s="1"/>
  <c r="AE61" i="106" s="1"/>
  <c r="EE34" i="109"/>
  <c r="EE41" i="109" s="1"/>
  <c r="EE54" i="109" s="1"/>
  <c r="EE58" i="109" s="1"/>
  <c r="EE61" i="109" s="1"/>
  <c r="DX34" i="106"/>
  <c r="DX41" i="106" s="1"/>
  <c r="DX54" i="106" s="1"/>
  <c r="DX58" i="106" s="1"/>
  <c r="DX61" i="106" s="1"/>
  <c r="CC34" i="112"/>
  <c r="CC41" i="112" s="1"/>
  <c r="CC54" i="112" s="1"/>
  <c r="CC58" i="112" s="1"/>
  <c r="CC61" i="112" s="1"/>
  <c r="CF34" i="109"/>
  <c r="CF41" i="109" s="1"/>
  <c r="CF54" i="109" s="1"/>
  <c r="CF58" i="109" s="1"/>
  <c r="CF61" i="109" s="1"/>
  <c r="ET34" i="106"/>
  <c r="ET41" i="106" s="1"/>
  <c r="ET54" i="106" s="1"/>
  <c r="ET58" i="106" s="1"/>
  <c r="ET61" i="106" s="1"/>
  <c r="EI34" i="109"/>
  <c r="EI41" i="109" s="1"/>
  <c r="EI54" i="109" s="1"/>
  <c r="EI58" i="109" s="1"/>
  <c r="EI61" i="109" s="1"/>
  <c r="FX34" i="112"/>
  <c r="FX41" i="112" s="1"/>
  <c r="FX54" i="112" s="1"/>
  <c r="FX58" i="112" s="1"/>
  <c r="FX61" i="112" s="1"/>
  <c r="GZ34" i="109"/>
  <c r="GZ41" i="109" s="1"/>
  <c r="GZ54" i="109" s="1"/>
  <c r="GZ58" i="109" s="1"/>
  <c r="GZ61" i="109" s="1"/>
  <c r="CK34" i="109"/>
  <c r="CK41" i="109" s="1"/>
  <c r="CK54" i="109" s="1"/>
  <c r="CK58" i="109" s="1"/>
  <c r="CK61" i="109" s="1"/>
  <c r="EG34" i="109"/>
  <c r="EG41" i="109" s="1"/>
  <c r="EG54" i="109" s="1"/>
  <c r="EG58" i="109" s="1"/>
  <c r="EG61" i="109" s="1"/>
  <c r="EQ34" i="106"/>
  <c r="EQ41" i="106" s="1"/>
  <c r="EQ54" i="106" s="1"/>
  <c r="EQ58" i="106" s="1"/>
  <c r="EQ61" i="106" s="1"/>
  <c r="AP34" i="106"/>
  <c r="AP41" i="106" s="1"/>
  <c r="AP54" i="106" s="1"/>
  <c r="AP58" i="106" s="1"/>
  <c r="AP61" i="106" s="1"/>
  <c r="FX34" i="109"/>
  <c r="FX41" i="109" s="1"/>
  <c r="FX54" i="109" s="1"/>
  <c r="FX58" i="109" s="1"/>
  <c r="FX61" i="109" s="1"/>
  <c r="HV160" i="87"/>
  <c r="HW162" i="87"/>
  <c r="AD34" i="109"/>
  <c r="AD41" i="109" s="1"/>
  <c r="AD54" i="109" s="1"/>
  <c r="AD58" i="109" s="1"/>
  <c r="AD61" i="109" s="1"/>
  <c r="AZ34" i="109"/>
  <c r="AZ41" i="109" s="1"/>
  <c r="AZ54" i="109" s="1"/>
  <c r="AZ58" i="109" s="1"/>
  <c r="AZ61" i="109" s="1"/>
  <c r="BO34" i="112"/>
  <c r="BO41" i="112" s="1"/>
  <c r="BO54" i="112" s="1"/>
  <c r="BO58" i="112" s="1"/>
  <c r="BO61" i="112" s="1"/>
  <c r="FG34" i="112"/>
  <c r="FG41" i="112" s="1"/>
  <c r="FG54" i="112" s="1"/>
  <c r="FG58" i="112" s="1"/>
  <c r="FG61" i="112" s="1"/>
  <c r="DF34" i="109"/>
  <c r="DF41" i="109" s="1"/>
  <c r="DF54" i="109" s="1"/>
  <c r="DF58" i="109" s="1"/>
  <c r="DF61" i="109" s="1"/>
  <c r="DA34" i="106"/>
  <c r="DA41" i="106" s="1"/>
  <c r="DA54" i="106" s="1"/>
  <c r="DA58" i="106" s="1"/>
  <c r="DA61" i="106" s="1"/>
  <c r="EF34" i="109"/>
  <c r="EF41" i="109" s="1"/>
  <c r="EF54" i="109" s="1"/>
  <c r="EF58" i="109" s="1"/>
  <c r="EF61" i="109" s="1"/>
  <c r="ES34" i="109"/>
  <c r="ES41" i="109" s="1"/>
  <c r="ES54" i="109" s="1"/>
  <c r="ES58" i="109" s="1"/>
  <c r="ES61" i="109" s="1"/>
  <c r="CD34" i="109"/>
  <c r="CD41" i="109" s="1"/>
  <c r="CD54" i="109" s="1"/>
  <c r="CD58" i="109" s="1"/>
  <c r="CD61" i="109" s="1"/>
  <c r="BC34" i="106"/>
  <c r="BC41" i="106" s="1"/>
  <c r="BC54" i="106" s="1"/>
  <c r="BC58" i="106" s="1"/>
  <c r="BC61" i="106" s="1"/>
  <c r="FB34" i="112"/>
  <c r="FB41" i="112" s="1"/>
  <c r="FB54" i="112" s="1"/>
  <c r="FB58" i="112" s="1"/>
  <c r="FB61" i="112" s="1"/>
  <c r="CM34" i="112"/>
  <c r="CM41" i="112" s="1"/>
  <c r="CM54" i="112" s="1"/>
  <c r="CM58" i="112" s="1"/>
  <c r="CM61" i="112" s="1"/>
  <c r="FX34" i="106"/>
  <c r="FX41" i="106" s="1"/>
  <c r="FX54" i="106" s="1"/>
  <c r="FX58" i="106" s="1"/>
  <c r="FX61" i="106" s="1"/>
  <c r="GC34" i="106"/>
  <c r="GC41" i="106" s="1"/>
  <c r="GC54" i="106" s="1"/>
  <c r="GC58" i="106" s="1"/>
  <c r="GC61" i="106" s="1"/>
  <c r="CO34" i="112"/>
  <c r="CO41" i="112" s="1"/>
  <c r="CO54" i="112" s="1"/>
  <c r="CO58" i="112" s="1"/>
  <c r="CO61" i="112" s="1"/>
  <c r="DZ34" i="106"/>
  <c r="DZ41" i="106" s="1"/>
  <c r="DZ54" i="106" s="1"/>
  <c r="DZ58" i="106" s="1"/>
  <c r="DZ61" i="106" s="1"/>
  <c r="EV34" i="109"/>
  <c r="EV41" i="109" s="1"/>
  <c r="EV54" i="109" s="1"/>
  <c r="EV58" i="109" s="1"/>
  <c r="EV61" i="109" s="1"/>
  <c r="CZ34" i="112"/>
  <c r="CZ41" i="112" s="1"/>
  <c r="CZ54" i="112" s="1"/>
  <c r="CZ58" i="112" s="1"/>
  <c r="CZ61" i="112" s="1"/>
  <c r="GM34" i="106"/>
  <c r="GM41" i="106" s="1"/>
  <c r="GM54" i="106" s="1"/>
  <c r="GM58" i="106" s="1"/>
  <c r="GM61" i="106" s="1"/>
  <c r="GN34" i="109"/>
  <c r="GN41" i="109" s="1"/>
  <c r="GN54" i="109" s="1"/>
  <c r="GN58" i="109" s="1"/>
  <c r="GN61" i="109" s="1"/>
  <c r="DW34" i="106"/>
  <c r="DW41" i="106" s="1"/>
  <c r="DW54" i="106" s="1"/>
  <c r="DW58" i="106" s="1"/>
  <c r="DW61" i="106" s="1"/>
  <c r="EZ34" i="112"/>
  <c r="EZ41" i="112" s="1"/>
  <c r="EZ54" i="112" s="1"/>
  <c r="EZ58" i="112" s="1"/>
  <c r="EZ61" i="112" s="1"/>
  <c r="AN34" i="106"/>
  <c r="AN41" i="106" s="1"/>
  <c r="AN54" i="106" s="1"/>
  <c r="AN58" i="106" s="1"/>
  <c r="AN61" i="106" s="1"/>
  <c r="EH34" i="109"/>
  <c r="EH41" i="109" s="1"/>
  <c r="EH54" i="109" s="1"/>
  <c r="EH58" i="109" s="1"/>
  <c r="EH61" i="109" s="1"/>
  <c r="BH34" i="112"/>
  <c r="BH41" i="112" s="1"/>
  <c r="BH54" i="112" s="1"/>
  <c r="BH58" i="112" s="1"/>
  <c r="BH61" i="112" s="1"/>
  <c r="GJ34" i="106"/>
  <c r="GJ41" i="106" s="1"/>
  <c r="GJ54" i="106" s="1"/>
  <c r="GJ58" i="106" s="1"/>
  <c r="GJ61" i="106" s="1"/>
  <c r="FV34" i="112"/>
  <c r="FV41" i="112" s="1"/>
  <c r="FV54" i="112" s="1"/>
  <c r="FV58" i="112" s="1"/>
  <c r="FV61" i="112" s="1"/>
  <c r="AD34" i="106"/>
  <c r="AD41" i="106" s="1"/>
  <c r="AD54" i="106" s="1"/>
  <c r="AD58" i="106" s="1"/>
  <c r="AD61" i="106" s="1"/>
  <c r="CR34" i="112"/>
  <c r="CR41" i="112" s="1"/>
  <c r="CR54" i="112" s="1"/>
  <c r="CR58" i="112" s="1"/>
  <c r="CR61" i="112" s="1"/>
  <c r="DM34" i="106"/>
  <c r="DM41" i="106" s="1"/>
  <c r="DM54" i="106" s="1"/>
  <c r="DM58" i="106" s="1"/>
  <c r="DM61" i="106" s="1"/>
  <c r="DE34" i="109"/>
  <c r="DE41" i="109" s="1"/>
  <c r="DE54" i="109" s="1"/>
  <c r="DE58" i="109" s="1"/>
  <c r="DE61" i="109" s="1"/>
  <c r="DH34" i="109"/>
  <c r="DH41" i="109" s="1"/>
  <c r="DH54" i="109" s="1"/>
  <c r="DH58" i="109" s="1"/>
  <c r="DH61" i="109" s="1"/>
  <c r="BZ34" i="112"/>
  <c r="BZ41" i="112" s="1"/>
  <c r="BZ54" i="112" s="1"/>
  <c r="BZ58" i="112" s="1"/>
  <c r="BZ61" i="112" s="1"/>
  <c r="EM34" i="106"/>
  <c r="EM41" i="106" s="1"/>
  <c r="EM54" i="106" s="1"/>
  <c r="EM58" i="106" s="1"/>
  <c r="EM61" i="106" s="1"/>
  <c r="FK34" i="106"/>
  <c r="FK41" i="106" s="1"/>
  <c r="FK54" i="106" s="1"/>
  <c r="FK58" i="106" s="1"/>
  <c r="FK61" i="106" s="1"/>
  <c r="GH34" i="109"/>
  <c r="GH41" i="109" s="1"/>
  <c r="GH54" i="109" s="1"/>
  <c r="GH58" i="109" s="1"/>
  <c r="GH61" i="109" s="1"/>
  <c r="DT34" i="106"/>
  <c r="DT41" i="106" s="1"/>
  <c r="DT54" i="106" s="1"/>
  <c r="DT58" i="106" s="1"/>
  <c r="DT61" i="106" s="1"/>
  <c r="BE34" i="112"/>
  <c r="BE41" i="112" s="1"/>
  <c r="BE54" i="112" s="1"/>
  <c r="BE58" i="112" s="1"/>
  <c r="BE61" i="112" s="1"/>
  <c r="AF34" i="109"/>
  <c r="AF41" i="109" s="1"/>
  <c r="AF54" i="109" s="1"/>
  <c r="AF58" i="109" s="1"/>
  <c r="AF61" i="109" s="1"/>
  <c r="CC34" i="106"/>
  <c r="CC41" i="106" s="1"/>
  <c r="CC54" i="106" s="1"/>
  <c r="CC58" i="106" s="1"/>
  <c r="CC61" i="106" s="1"/>
  <c r="BK34" i="112"/>
  <c r="BK41" i="112" s="1"/>
  <c r="BK54" i="112" s="1"/>
  <c r="BK58" i="112" s="1"/>
  <c r="BK61" i="112" s="1"/>
  <c r="BR34" i="112"/>
  <c r="BR41" i="112" s="1"/>
  <c r="BR54" i="112" s="1"/>
  <c r="BR58" i="112" s="1"/>
  <c r="BR61" i="112" s="1"/>
  <c r="GQ34" i="106"/>
  <c r="GQ41" i="106" s="1"/>
  <c r="GQ54" i="106" s="1"/>
  <c r="GQ58" i="106" s="1"/>
  <c r="GQ61" i="106" s="1"/>
  <c r="AI34" i="109"/>
  <c r="AI41" i="109" s="1"/>
  <c r="AI54" i="109" s="1"/>
  <c r="AI58" i="109" s="1"/>
  <c r="AI61" i="109" s="1"/>
  <c r="CJ34" i="112"/>
  <c r="CJ41" i="112" s="1"/>
  <c r="CJ54" i="112" s="1"/>
  <c r="CJ58" i="112" s="1"/>
  <c r="CJ61" i="112" s="1"/>
  <c r="EO34" i="109"/>
  <c r="EO41" i="109" s="1"/>
  <c r="EO54" i="109" s="1"/>
  <c r="EO58" i="109" s="1"/>
  <c r="EO61" i="109" s="1"/>
  <c r="CU34" i="112"/>
  <c r="CU41" i="112" s="1"/>
  <c r="CU54" i="112" s="1"/>
  <c r="CU58" i="112" s="1"/>
  <c r="CU61" i="112" s="1"/>
  <c r="EH34" i="112"/>
  <c r="EH41" i="112" s="1"/>
  <c r="EH54" i="112" s="1"/>
  <c r="EH58" i="112" s="1"/>
  <c r="EH61" i="112" s="1"/>
  <c r="FN34" i="112"/>
  <c r="FN41" i="112" s="1"/>
  <c r="FN54" i="112" s="1"/>
  <c r="FN58" i="112" s="1"/>
  <c r="FN61" i="112" s="1"/>
  <c r="BT34" i="106"/>
  <c r="BT41" i="106" s="1"/>
  <c r="BT54" i="106" s="1"/>
  <c r="BT58" i="106" s="1"/>
  <c r="BT61" i="106" s="1"/>
  <c r="DM34" i="112"/>
  <c r="DM41" i="112" s="1"/>
  <c r="DM54" i="112" s="1"/>
  <c r="DM58" i="112" s="1"/>
  <c r="DM61" i="112" s="1"/>
  <c r="AT34" i="106"/>
  <c r="AT41" i="106" s="1"/>
  <c r="AT54" i="106" s="1"/>
  <c r="AT58" i="106" s="1"/>
  <c r="AT61" i="106" s="1"/>
  <c r="DV34" i="112"/>
  <c r="DV41" i="112" s="1"/>
  <c r="DV54" i="112" s="1"/>
  <c r="DV58" i="112" s="1"/>
  <c r="DV61" i="112" s="1"/>
  <c r="BQ34" i="106"/>
  <c r="BQ41" i="106" s="1"/>
  <c r="BQ54" i="106" s="1"/>
  <c r="BQ58" i="106" s="1"/>
  <c r="BQ61" i="106" s="1"/>
  <c r="EG34" i="112"/>
  <c r="EG41" i="112" s="1"/>
  <c r="EG54" i="112" s="1"/>
  <c r="EG58" i="112" s="1"/>
  <c r="EG61" i="112" s="1"/>
  <c r="HC34" i="106"/>
  <c r="HC41" i="106" s="1"/>
  <c r="HC54" i="106" s="1"/>
  <c r="HC58" i="106" s="1"/>
  <c r="HC61" i="106" s="1"/>
  <c r="ER34" i="109"/>
  <c r="ER41" i="109" s="1"/>
  <c r="ER54" i="109" s="1"/>
  <c r="ER58" i="109" s="1"/>
  <c r="ER61" i="109" s="1"/>
  <c r="GU34" i="109"/>
  <c r="GU41" i="109" s="1"/>
  <c r="GU54" i="109" s="1"/>
  <c r="GU58" i="109" s="1"/>
  <c r="GU61" i="109" s="1"/>
  <c r="DO34" i="106"/>
  <c r="DO41" i="106" s="1"/>
  <c r="DO54" i="106" s="1"/>
  <c r="DO58" i="106" s="1"/>
  <c r="DO61" i="106" s="1"/>
  <c r="EN34" i="106"/>
  <c r="EN41" i="106" s="1"/>
  <c r="EN54" i="106" s="1"/>
  <c r="EN58" i="106" s="1"/>
  <c r="EN61" i="106" s="1"/>
  <c r="FW34" i="109"/>
  <c r="FW41" i="109" s="1"/>
  <c r="FW54" i="109" s="1"/>
  <c r="FW58" i="109" s="1"/>
  <c r="FW61" i="109" s="1"/>
  <c r="CK34" i="106"/>
  <c r="CK41" i="106" s="1"/>
  <c r="CK54" i="106" s="1"/>
  <c r="CK58" i="106" s="1"/>
  <c r="CK61" i="106" s="1"/>
  <c r="GK34" i="112"/>
  <c r="GK41" i="112" s="1"/>
  <c r="GK54" i="112" s="1"/>
  <c r="GK58" i="112" s="1"/>
  <c r="GK61" i="112" s="1"/>
  <c r="GV34" i="106"/>
  <c r="GV41" i="106" s="1"/>
  <c r="GV54" i="106" s="1"/>
  <c r="GV58" i="106" s="1"/>
  <c r="GV61" i="106" s="1"/>
  <c r="CA34" i="109"/>
  <c r="CA41" i="109" s="1"/>
  <c r="CA54" i="109" s="1"/>
  <c r="CA58" i="109" s="1"/>
  <c r="CA61" i="109" s="1"/>
  <c r="DH34" i="112"/>
  <c r="DH41" i="112" s="1"/>
  <c r="DH54" i="112" s="1"/>
  <c r="DH58" i="112" s="1"/>
  <c r="DH61" i="112" s="1"/>
  <c r="HH34" i="106"/>
  <c r="HH41" i="106" s="1"/>
  <c r="HH54" i="106" s="1"/>
  <c r="HH58" i="106" s="1"/>
  <c r="HH61" i="106" s="1"/>
  <c r="BE34" i="109"/>
  <c r="BE41" i="109" s="1"/>
  <c r="BE54" i="109" s="1"/>
  <c r="BE58" i="109" s="1"/>
  <c r="BE61" i="109" s="1"/>
  <c r="EW34" i="106"/>
  <c r="EW41" i="106" s="1"/>
  <c r="EW54" i="106" s="1"/>
  <c r="EW58" i="106" s="1"/>
  <c r="EW61" i="106" s="1"/>
  <c r="DK34" i="112"/>
  <c r="DK41" i="112" s="1"/>
  <c r="DK54" i="112" s="1"/>
  <c r="DK58" i="112" s="1"/>
  <c r="DK61" i="112" s="1"/>
  <c r="CY34" i="109"/>
  <c r="CY41" i="109" s="1"/>
  <c r="CY54" i="109" s="1"/>
  <c r="CY58" i="109" s="1"/>
  <c r="CY61" i="109" s="1"/>
  <c r="GG34" i="112"/>
  <c r="GG41" i="112" s="1"/>
  <c r="GG54" i="112" s="1"/>
  <c r="GG58" i="112" s="1"/>
  <c r="GG61" i="112" s="1"/>
  <c r="BD34" i="106"/>
  <c r="BD41" i="106" s="1"/>
  <c r="BD54" i="106" s="1"/>
  <c r="BD58" i="106" s="1"/>
  <c r="BD61" i="106" s="1"/>
  <c r="HA34" i="106"/>
  <c r="HA41" i="106" s="1"/>
  <c r="HA54" i="106" s="1"/>
  <c r="HA58" i="106" s="1"/>
  <c r="HA61" i="106" s="1"/>
  <c r="GR34" i="109"/>
  <c r="GR41" i="109" s="1"/>
  <c r="GR54" i="109" s="1"/>
  <c r="GR58" i="109" s="1"/>
  <c r="GR61" i="109" s="1"/>
  <c r="FS34" i="112"/>
  <c r="FS41" i="112" s="1"/>
  <c r="FS54" i="112" s="1"/>
  <c r="FS58" i="112" s="1"/>
  <c r="FS61" i="112" s="1"/>
  <c r="GS34" i="106"/>
  <c r="GS41" i="106" s="1"/>
  <c r="GS54" i="106" s="1"/>
  <c r="GS58" i="106" s="1"/>
  <c r="GS61" i="106" s="1"/>
  <c r="BY34" i="112"/>
  <c r="BY41" i="112" s="1"/>
  <c r="BY54" i="112" s="1"/>
  <c r="BY58" i="112" s="1"/>
  <c r="BY61" i="112" s="1"/>
  <c r="AS34" i="106"/>
  <c r="AS41" i="106" s="1"/>
  <c r="AS54" i="106" s="1"/>
  <c r="AS58" i="106" s="1"/>
  <c r="AS61" i="106" s="1"/>
  <c r="AQ34" i="112"/>
  <c r="AQ41" i="112" s="1"/>
  <c r="AQ54" i="112" s="1"/>
  <c r="AQ58" i="112" s="1"/>
  <c r="AQ61" i="112" s="1"/>
  <c r="EW34" i="109"/>
  <c r="EW41" i="109" s="1"/>
  <c r="EW54" i="109" s="1"/>
  <c r="EW58" i="109" s="1"/>
  <c r="EW61" i="109" s="1"/>
  <c r="GY34" i="109"/>
  <c r="GY41" i="109" s="1"/>
  <c r="GY54" i="109" s="1"/>
  <c r="GY58" i="109" s="1"/>
  <c r="GY61" i="109" s="1"/>
  <c r="GN34" i="112"/>
  <c r="GN41" i="112" s="1"/>
  <c r="GN54" i="112" s="1"/>
  <c r="GN58" i="112" s="1"/>
  <c r="GN61" i="112" s="1"/>
  <c r="FQ34" i="112"/>
  <c r="FQ41" i="112" s="1"/>
  <c r="FQ54" i="112" s="1"/>
  <c r="FQ58" i="112" s="1"/>
  <c r="FQ61" i="112" s="1"/>
  <c r="FB34" i="109"/>
  <c r="FB41" i="109" s="1"/>
  <c r="FB54" i="109" s="1"/>
  <c r="FB58" i="109" s="1"/>
  <c r="FB61" i="109" s="1"/>
  <c r="CS34" i="112"/>
  <c r="CS41" i="112" s="1"/>
  <c r="CS54" i="112" s="1"/>
  <c r="CS58" i="112" s="1"/>
  <c r="CS61" i="112" s="1"/>
  <c r="DX34" i="112"/>
  <c r="DX41" i="112" s="1"/>
  <c r="DX54" i="112" s="1"/>
  <c r="DX58" i="112" s="1"/>
  <c r="DX61" i="112" s="1"/>
  <c r="DO34" i="109"/>
  <c r="DO41" i="109" s="1"/>
  <c r="DO54" i="109" s="1"/>
  <c r="DO58" i="109" s="1"/>
  <c r="DO61" i="109" s="1"/>
  <c r="GN34" i="106"/>
  <c r="GN41" i="106" s="1"/>
  <c r="GN54" i="106" s="1"/>
  <c r="GN58" i="106" s="1"/>
  <c r="GN61" i="106" s="1"/>
  <c r="HE34" i="112"/>
  <c r="HE41" i="112" s="1"/>
  <c r="HE54" i="112" s="1"/>
  <c r="HE58" i="112" s="1"/>
  <c r="HE61" i="112" s="1"/>
  <c r="GX34" i="109"/>
  <c r="GX41" i="109" s="1"/>
  <c r="GX54" i="109" s="1"/>
  <c r="GX58" i="109" s="1"/>
  <c r="GX61" i="109" s="1"/>
  <c r="FT34" i="106"/>
  <c r="FT41" i="106" s="1"/>
  <c r="FT54" i="106" s="1"/>
  <c r="FT58" i="106" s="1"/>
  <c r="FT61" i="106" s="1"/>
  <c r="GD34" i="106"/>
  <c r="GD41" i="106" s="1"/>
  <c r="GD54" i="106" s="1"/>
  <c r="GD58" i="106" s="1"/>
  <c r="GD61" i="106" s="1"/>
  <c r="AT34" i="112"/>
  <c r="AT41" i="112" s="1"/>
  <c r="AT54" i="112" s="1"/>
  <c r="AT58" i="112" s="1"/>
  <c r="AT61" i="112" s="1"/>
  <c r="AG34" i="109"/>
  <c r="AG41" i="109" s="1"/>
  <c r="AG54" i="109" s="1"/>
  <c r="AG58" i="109" s="1"/>
  <c r="AG61" i="109" s="1"/>
  <c r="FS34" i="109"/>
  <c r="FS41" i="109" s="1"/>
  <c r="FS54" i="109" s="1"/>
  <c r="FS58" i="109" s="1"/>
  <c r="FS61" i="109" s="1"/>
  <c r="CF34" i="112"/>
  <c r="CF41" i="112" s="1"/>
  <c r="CF54" i="112" s="1"/>
  <c r="CF58" i="112" s="1"/>
  <c r="CF61" i="112" s="1"/>
  <c r="BQ34" i="112"/>
  <c r="BQ41" i="112" s="1"/>
  <c r="BQ54" i="112" s="1"/>
  <c r="BQ58" i="112" s="1"/>
  <c r="BQ61" i="112" s="1"/>
  <c r="DY34" i="106"/>
  <c r="DY41" i="106" s="1"/>
  <c r="DY54" i="106" s="1"/>
  <c r="DY58" i="106" s="1"/>
  <c r="DY61" i="106" s="1"/>
  <c r="CY34" i="106"/>
  <c r="CY41" i="106" s="1"/>
  <c r="CY54" i="106" s="1"/>
  <c r="CY58" i="106" s="1"/>
  <c r="CY61" i="106" s="1"/>
  <c r="HF34" i="109"/>
  <c r="HF41" i="109" s="1"/>
  <c r="HF54" i="109" s="1"/>
  <c r="HF58" i="109" s="1"/>
  <c r="HF61" i="109" s="1"/>
  <c r="GZ34" i="112"/>
  <c r="GZ41" i="112" s="1"/>
  <c r="GZ54" i="112" s="1"/>
  <c r="GZ58" i="112" s="1"/>
  <c r="GZ61" i="112" s="1"/>
  <c r="FT34" i="109"/>
  <c r="FT41" i="109" s="1"/>
  <c r="FT54" i="109" s="1"/>
  <c r="FT58" i="109" s="1"/>
  <c r="FT61" i="109" s="1"/>
  <c r="AG34" i="106"/>
  <c r="AG41" i="106" s="1"/>
  <c r="AG54" i="106" s="1"/>
  <c r="AG58" i="106" s="1"/>
  <c r="AG61" i="106" s="1"/>
  <c r="BM34" i="106"/>
  <c r="BM41" i="106" s="1"/>
  <c r="BM54" i="106" s="1"/>
  <c r="BM58" i="106" s="1"/>
  <c r="BM61" i="106" s="1"/>
  <c r="CG34" i="109"/>
  <c r="CG41" i="109" s="1"/>
  <c r="CG54" i="109" s="1"/>
  <c r="CG58" i="109" s="1"/>
  <c r="CG61" i="109" s="1"/>
  <c r="CZ34" i="109"/>
  <c r="CZ41" i="109" s="1"/>
  <c r="CZ54" i="109" s="1"/>
  <c r="CZ58" i="109" s="1"/>
  <c r="CZ61" i="109" s="1"/>
  <c r="GQ34" i="112"/>
  <c r="GQ41" i="112" s="1"/>
  <c r="GQ54" i="112" s="1"/>
  <c r="GQ58" i="112" s="1"/>
  <c r="GQ61" i="112" s="1"/>
  <c r="BB34" i="112"/>
  <c r="BB41" i="112" s="1"/>
  <c r="BB54" i="112" s="1"/>
  <c r="BB58" i="112" s="1"/>
  <c r="BB61" i="112" s="1"/>
  <c r="BF34" i="106"/>
  <c r="BF41" i="106" s="1"/>
  <c r="BF54" i="106" s="1"/>
  <c r="BF58" i="106" s="1"/>
  <c r="BF61" i="106" s="1"/>
  <c r="HD34" i="112"/>
  <c r="HD41" i="112" s="1"/>
  <c r="HD54" i="112" s="1"/>
  <c r="HD58" i="112" s="1"/>
  <c r="HD61" i="112" s="1"/>
  <c r="AT34" i="109"/>
  <c r="AT41" i="109" s="1"/>
  <c r="AT54" i="109" s="1"/>
  <c r="AT58" i="109" s="1"/>
  <c r="AT61" i="109" s="1"/>
  <c r="BF34" i="109"/>
  <c r="BF41" i="109" s="1"/>
  <c r="BF54" i="109" s="1"/>
  <c r="BF58" i="109" s="1"/>
  <c r="BF61" i="109" s="1"/>
  <c r="FJ34" i="106"/>
  <c r="FJ41" i="106" s="1"/>
  <c r="FJ54" i="106" s="1"/>
  <c r="FJ58" i="106" s="1"/>
  <c r="FJ61" i="106" s="1"/>
  <c r="EW34" i="112"/>
  <c r="EW41" i="112" s="1"/>
  <c r="EW54" i="112" s="1"/>
  <c r="EW58" i="112" s="1"/>
  <c r="EW61" i="112" s="1"/>
  <c r="AG34" i="112"/>
  <c r="AG41" i="112" s="1"/>
  <c r="AG54" i="112" s="1"/>
  <c r="AG58" i="112" s="1"/>
  <c r="AG61" i="112" s="1"/>
  <c r="AA34" i="112"/>
  <c r="AA41" i="112" s="1"/>
  <c r="AA54" i="112" s="1"/>
  <c r="AA58" i="112" s="1"/>
  <c r="AA61" i="112" s="1"/>
  <c r="CH34" i="109"/>
  <c r="CH41" i="109" s="1"/>
  <c r="CH54" i="109" s="1"/>
  <c r="CH58" i="109" s="1"/>
  <c r="CH61" i="109" s="1"/>
  <c r="DS34" i="109"/>
  <c r="DS41" i="109" s="1"/>
  <c r="DS54" i="109" s="1"/>
  <c r="DS58" i="109" s="1"/>
  <c r="DS61" i="109" s="1"/>
  <c r="FZ34" i="109"/>
  <c r="FZ41" i="109" s="1"/>
  <c r="FZ54" i="109" s="1"/>
  <c r="FZ58" i="109" s="1"/>
  <c r="FZ61" i="109" s="1"/>
  <c r="DO34" i="112"/>
  <c r="DO41" i="112" s="1"/>
  <c r="DO54" i="112" s="1"/>
  <c r="DO58" i="112" s="1"/>
  <c r="DO61" i="112" s="1"/>
  <c r="GM34" i="109"/>
  <c r="GM41" i="109" s="1"/>
  <c r="GM54" i="109" s="1"/>
  <c r="GM58" i="109" s="1"/>
  <c r="GM61" i="109" s="1"/>
  <c r="AR34" i="106"/>
  <c r="AR41" i="106" s="1"/>
  <c r="AR54" i="106" s="1"/>
  <c r="AR58" i="106" s="1"/>
  <c r="AR61" i="106" s="1"/>
  <c r="BL34" i="112"/>
  <c r="BL41" i="112" s="1"/>
  <c r="BL54" i="112" s="1"/>
  <c r="BL58" i="112" s="1"/>
  <c r="BL61" i="112" s="1"/>
  <c r="EO34" i="106"/>
  <c r="EO41" i="106" s="1"/>
  <c r="EO54" i="106" s="1"/>
  <c r="EO58" i="106" s="1"/>
  <c r="EO61" i="106" s="1"/>
  <c r="DC34" i="106"/>
  <c r="DC41" i="106" s="1"/>
  <c r="DC54" i="106" s="1"/>
  <c r="DC58" i="106" s="1"/>
  <c r="DC61" i="106" s="1"/>
  <c r="AB34" i="112"/>
  <c r="AB41" i="112" s="1"/>
  <c r="AB54" i="112" s="1"/>
  <c r="AB58" i="112" s="1"/>
  <c r="AB61" i="112" s="1"/>
  <c r="U34" i="112"/>
  <c r="U41" i="112" s="1"/>
  <c r="U54" i="112" s="1"/>
  <c r="U58" i="112" s="1"/>
  <c r="U61" i="112" s="1"/>
  <c r="FL34" i="109"/>
  <c r="FL41" i="109" s="1"/>
  <c r="FL54" i="109" s="1"/>
  <c r="FL58" i="109" s="1"/>
  <c r="FL61" i="109" s="1"/>
  <c r="FW34" i="106"/>
  <c r="FW41" i="106" s="1"/>
  <c r="FW54" i="106" s="1"/>
  <c r="FW58" i="106" s="1"/>
  <c r="FW61" i="106" s="1"/>
  <c r="EB34" i="106"/>
  <c r="EB41" i="106" s="1"/>
  <c r="EB54" i="106" s="1"/>
  <c r="EB58" i="106" s="1"/>
  <c r="EB61" i="106" s="1"/>
  <c r="DA34" i="112"/>
  <c r="DA41" i="112" s="1"/>
  <c r="DA54" i="112" s="1"/>
  <c r="DA58" i="112" s="1"/>
  <c r="DA61" i="112" s="1"/>
  <c r="FQ34" i="109"/>
  <c r="FQ41" i="109" s="1"/>
  <c r="FQ54" i="109" s="1"/>
  <c r="FQ58" i="109" s="1"/>
  <c r="FQ61" i="109" s="1"/>
  <c r="EB34" i="112"/>
  <c r="EB41" i="112" s="1"/>
  <c r="EB54" i="112" s="1"/>
  <c r="EB58" i="112" s="1"/>
  <c r="EB61" i="112" s="1"/>
  <c r="DB34" i="112"/>
  <c r="DB41" i="112" s="1"/>
  <c r="DB54" i="112" s="1"/>
  <c r="DB58" i="112" s="1"/>
  <c r="DB61" i="112" s="1"/>
  <c r="FI34" i="112"/>
  <c r="FI41" i="112" s="1"/>
  <c r="FI54" i="112" s="1"/>
  <c r="FI58" i="112" s="1"/>
  <c r="FI61" i="112" s="1"/>
  <c r="AB34" i="106"/>
  <c r="AB41" i="106" s="1"/>
  <c r="AB54" i="106" s="1"/>
  <c r="AB58" i="106" s="1"/>
  <c r="AB61" i="106" s="1"/>
  <c r="AM34" i="112"/>
  <c r="AM41" i="112" s="1"/>
  <c r="AM54" i="112" s="1"/>
  <c r="AM58" i="112" s="1"/>
  <c r="AM61" i="112" s="1"/>
  <c r="AW34" i="109"/>
  <c r="AW41" i="109" s="1"/>
  <c r="AW54" i="109" s="1"/>
  <c r="AW58" i="109" s="1"/>
  <c r="AW61" i="109" s="1"/>
  <c r="FC34" i="112"/>
  <c r="FC41" i="112" s="1"/>
  <c r="FC54" i="112" s="1"/>
  <c r="FC58" i="112" s="1"/>
  <c r="FC61" i="112" s="1"/>
  <c r="BY34" i="106"/>
  <c r="BY41" i="106" s="1"/>
  <c r="BY54" i="106" s="1"/>
  <c r="BY58" i="106" s="1"/>
  <c r="BY61" i="106" s="1"/>
  <c r="HB34" i="106"/>
  <c r="HB41" i="106" s="1"/>
  <c r="HB54" i="106" s="1"/>
  <c r="HB58" i="106" s="1"/>
  <c r="HB61" i="106" s="1"/>
  <c r="BZ34" i="109"/>
  <c r="BZ41" i="109" s="1"/>
  <c r="BZ54" i="109" s="1"/>
  <c r="BZ58" i="109" s="1"/>
  <c r="BZ61" i="109" s="1"/>
  <c r="ED34" i="112"/>
  <c r="ED41" i="112" s="1"/>
  <c r="ED54" i="112" s="1"/>
  <c r="ED58" i="112" s="1"/>
  <c r="ED61" i="112" s="1"/>
  <c r="EF34" i="112"/>
  <c r="EF41" i="112" s="1"/>
  <c r="EF54" i="112" s="1"/>
  <c r="EF58" i="112" s="1"/>
  <c r="EF61" i="112" s="1"/>
  <c r="X34" i="109"/>
  <c r="X41" i="109" s="1"/>
  <c r="X54" i="109" s="1"/>
  <c r="X58" i="109" s="1"/>
  <c r="X61" i="109" s="1"/>
  <c r="EN34" i="109"/>
  <c r="EN41" i="109" s="1"/>
  <c r="EN54" i="109" s="1"/>
  <c r="EN58" i="109" s="1"/>
  <c r="EN61" i="109" s="1"/>
  <c r="DK34" i="109"/>
  <c r="DK41" i="109" s="1"/>
  <c r="DK54" i="109" s="1"/>
  <c r="DK58" i="109" s="1"/>
  <c r="DK61" i="109" s="1"/>
  <c r="BH34" i="106"/>
  <c r="BH41" i="106" s="1"/>
  <c r="BH54" i="106" s="1"/>
  <c r="BH58" i="106" s="1"/>
  <c r="BH61" i="106" s="1"/>
  <c r="DQ34" i="106"/>
  <c r="DQ41" i="106" s="1"/>
  <c r="DQ54" i="106" s="1"/>
  <c r="DQ58" i="106" s="1"/>
  <c r="DQ61" i="106" s="1"/>
  <c r="AF34" i="112"/>
  <c r="AF41" i="112" s="1"/>
  <c r="AF54" i="112" s="1"/>
  <c r="AF58" i="112" s="1"/>
  <c r="AF61" i="112" s="1"/>
  <c r="HG34" i="109"/>
  <c r="HG41" i="109" s="1"/>
  <c r="HG54" i="109" s="1"/>
  <c r="HG58" i="109" s="1"/>
  <c r="HG61" i="109" s="1"/>
  <c r="GR34" i="106"/>
  <c r="GR41" i="106" s="1"/>
  <c r="GR54" i="106" s="1"/>
  <c r="GR58" i="106" s="1"/>
  <c r="GR61" i="106" s="1"/>
  <c r="BO34" i="106"/>
  <c r="BO41" i="106" s="1"/>
  <c r="BO54" i="106" s="1"/>
  <c r="BO58" i="106" s="1"/>
  <c r="BO61" i="106" s="1"/>
  <c r="GH34" i="106"/>
  <c r="GH41" i="106" s="1"/>
  <c r="GH54" i="106" s="1"/>
  <c r="GH58" i="106" s="1"/>
  <c r="GH61" i="106" s="1"/>
  <c r="BU34" i="112"/>
  <c r="BU41" i="112" s="1"/>
  <c r="BU54" i="112" s="1"/>
  <c r="BU58" i="112" s="1"/>
  <c r="BU61" i="112" s="1"/>
  <c r="GE34" i="106"/>
  <c r="GE41" i="106" s="1"/>
  <c r="GE54" i="106" s="1"/>
  <c r="GE58" i="106" s="1"/>
  <c r="GE61" i="106" s="1"/>
  <c r="EQ34" i="112"/>
  <c r="EQ41" i="112" s="1"/>
  <c r="EQ54" i="112" s="1"/>
  <c r="EQ58" i="112" s="1"/>
  <c r="EQ61" i="112" s="1"/>
  <c r="CM34" i="106"/>
  <c r="CM41" i="106" s="1"/>
  <c r="CM54" i="106" s="1"/>
  <c r="CM58" i="106" s="1"/>
  <c r="CM61" i="106" s="1"/>
  <c r="FZ34" i="112"/>
  <c r="FZ41" i="112" s="1"/>
  <c r="FZ54" i="112" s="1"/>
  <c r="FZ58" i="112" s="1"/>
  <c r="FZ61" i="112" s="1"/>
  <c r="CL34" i="109"/>
  <c r="CL41" i="109" s="1"/>
  <c r="CL54" i="109" s="1"/>
  <c r="CL58" i="109" s="1"/>
  <c r="CL61" i="109" s="1"/>
  <c r="AO34" i="112"/>
  <c r="AO41" i="112" s="1"/>
  <c r="AO54" i="112" s="1"/>
  <c r="AO58" i="112" s="1"/>
  <c r="AO61" i="112" s="1"/>
  <c r="DU34" i="109"/>
  <c r="DU41" i="109" s="1"/>
  <c r="DU54" i="109" s="1"/>
  <c r="DU58" i="109" s="1"/>
  <c r="DU61" i="109" s="1"/>
  <c r="EJ34" i="109"/>
  <c r="EJ41" i="109" s="1"/>
  <c r="EJ54" i="109" s="1"/>
  <c r="EJ58" i="109" s="1"/>
  <c r="EJ61" i="109" s="1"/>
  <c r="FI34" i="106"/>
  <c r="FI41" i="106" s="1"/>
  <c r="FI54" i="106" s="1"/>
  <c r="FI58" i="106" s="1"/>
  <c r="FI61" i="106" s="1"/>
  <c r="DN34" i="112"/>
  <c r="DN41" i="112" s="1"/>
  <c r="DN54" i="112" s="1"/>
  <c r="DN58" i="112" s="1"/>
  <c r="DN61" i="112" s="1"/>
  <c r="BX34" i="112"/>
  <c r="BX41" i="112" s="1"/>
  <c r="BX54" i="112" s="1"/>
  <c r="BX58" i="112" s="1"/>
  <c r="BX61" i="112" s="1"/>
  <c r="DU34" i="106"/>
  <c r="DU41" i="106" s="1"/>
  <c r="DU54" i="106" s="1"/>
  <c r="DU58" i="106" s="1"/>
  <c r="DU61" i="106" s="1"/>
  <c r="DL34" i="106"/>
  <c r="DL41" i="106" s="1"/>
  <c r="DL54" i="106" s="1"/>
  <c r="DL58" i="106" s="1"/>
  <c r="DL61" i="106" s="1"/>
  <c r="DF34" i="106"/>
  <c r="DF41" i="106" s="1"/>
  <c r="DF54" i="106" s="1"/>
  <c r="DF58" i="106" s="1"/>
  <c r="DF61" i="106" s="1"/>
  <c r="BO34" i="109"/>
  <c r="BO41" i="109" s="1"/>
  <c r="BO54" i="109" s="1"/>
  <c r="BO58" i="109" s="1"/>
  <c r="BO61" i="109" s="1"/>
  <c r="DI34" i="112"/>
  <c r="DI41" i="112" s="1"/>
  <c r="DI54" i="112" s="1"/>
  <c r="DI58" i="112" s="1"/>
  <c r="DI61" i="112" s="1"/>
  <c r="FL34" i="112"/>
  <c r="FL41" i="112" s="1"/>
  <c r="FL54" i="112" s="1"/>
  <c r="FL58" i="112" s="1"/>
  <c r="FL61" i="112" s="1"/>
  <c r="AY34" i="109"/>
  <c r="AY41" i="109" s="1"/>
  <c r="AY54" i="109" s="1"/>
  <c r="AY58" i="109" s="1"/>
  <c r="AY61" i="109" s="1"/>
  <c r="EH34" i="106"/>
  <c r="EH41" i="106" s="1"/>
  <c r="EH54" i="106" s="1"/>
  <c r="EH58" i="106" s="1"/>
  <c r="EH61" i="106" s="1"/>
  <c r="AI34" i="112"/>
  <c r="AI41" i="112" s="1"/>
  <c r="AI54" i="112" s="1"/>
  <c r="AI58" i="112" s="1"/>
  <c r="AI61" i="112" s="1"/>
  <c r="FC34" i="109"/>
  <c r="FC41" i="109" s="1"/>
  <c r="FC54" i="109" s="1"/>
  <c r="FC58" i="109" s="1"/>
  <c r="FC61" i="109" s="1"/>
  <c r="CD34" i="112"/>
  <c r="CD41" i="112" s="1"/>
  <c r="CD54" i="112" s="1"/>
  <c r="CD58" i="112" s="1"/>
  <c r="CD61" i="112" s="1"/>
  <c r="CA34" i="112"/>
  <c r="CA41" i="112" s="1"/>
  <c r="CA54" i="112" s="1"/>
  <c r="CA58" i="112" s="1"/>
  <c r="CA61" i="112" s="1"/>
  <c r="CE34" i="109"/>
  <c r="CE41" i="109" s="1"/>
  <c r="CE54" i="109" s="1"/>
  <c r="CE58" i="109" s="1"/>
  <c r="CE61" i="109" s="1"/>
  <c r="DZ34" i="109"/>
  <c r="DZ41" i="109" s="1"/>
  <c r="DZ54" i="109" s="1"/>
  <c r="DZ58" i="109" s="1"/>
  <c r="DZ61" i="109" s="1"/>
  <c r="AR34" i="109"/>
  <c r="AR41" i="109" s="1"/>
  <c r="AR54" i="109" s="1"/>
  <c r="AR58" i="109" s="1"/>
  <c r="AR61" i="109" s="1"/>
  <c r="GB34" i="112"/>
  <c r="GB41" i="112" s="1"/>
  <c r="GB54" i="112" s="1"/>
  <c r="GB58" i="112" s="1"/>
  <c r="GB61" i="112" s="1"/>
  <c r="GL34" i="109"/>
  <c r="GL41" i="109" s="1"/>
  <c r="GL54" i="109" s="1"/>
  <c r="GL58" i="109" s="1"/>
  <c r="GL61" i="109" s="1"/>
  <c r="GP34" i="106"/>
  <c r="GP41" i="106" s="1"/>
  <c r="GP54" i="106" s="1"/>
  <c r="GP58" i="106" s="1"/>
  <c r="GP61" i="106" s="1"/>
  <c r="FN34" i="109"/>
  <c r="FN41" i="109" s="1"/>
  <c r="FN54" i="109" s="1"/>
  <c r="FN58" i="109" s="1"/>
  <c r="FN61" i="109" s="1"/>
  <c r="S34" i="106"/>
  <c r="S41" i="106" s="1"/>
  <c r="S54" i="106" s="1"/>
  <c r="S58" i="106" s="1"/>
  <c r="S61" i="106" s="1"/>
  <c r="BJ34" i="106"/>
  <c r="BJ41" i="106" s="1"/>
  <c r="BJ54" i="106" s="1"/>
  <c r="BJ58" i="106" s="1"/>
  <c r="BJ61" i="106" s="1"/>
  <c r="DW34" i="109"/>
  <c r="DW41" i="109" s="1"/>
  <c r="DW54" i="109" s="1"/>
  <c r="DW58" i="109" s="1"/>
  <c r="DW61" i="109" s="1"/>
  <c r="FO34" i="106"/>
  <c r="FO41" i="106" s="1"/>
  <c r="FO54" i="106" s="1"/>
  <c r="FO58" i="106" s="1"/>
  <c r="FO61" i="106" s="1"/>
  <c r="CG34" i="112"/>
  <c r="CG41" i="112" s="1"/>
  <c r="CG54" i="112" s="1"/>
  <c r="CG58" i="112" s="1"/>
  <c r="CG61" i="112" s="1"/>
  <c r="FN34" i="106"/>
  <c r="FN41" i="106" s="1"/>
  <c r="FN54" i="106" s="1"/>
  <c r="FN58" i="106" s="1"/>
  <c r="FN61" i="106" s="1"/>
  <c r="BS34" i="106"/>
  <c r="BS41" i="106" s="1"/>
  <c r="BS54" i="106" s="1"/>
  <c r="BS58" i="106" s="1"/>
  <c r="BS61" i="106" s="1"/>
  <c r="EQ34" i="109"/>
  <c r="EQ41" i="109" s="1"/>
  <c r="EQ54" i="109" s="1"/>
  <c r="EQ58" i="109" s="1"/>
  <c r="EQ61" i="109" s="1"/>
  <c r="AY34" i="112"/>
  <c r="AY41" i="112" s="1"/>
  <c r="AY54" i="112" s="1"/>
  <c r="AY58" i="112" s="1"/>
  <c r="AY61" i="112" s="1"/>
  <c r="GY34" i="106"/>
  <c r="GY41" i="106" s="1"/>
  <c r="GY54" i="106" s="1"/>
  <c r="GY58" i="106" s="1"/>
  <c r="GY61" i="106" s="1"/>
  <c r="CE34" i="106"/>
  <c r="CE41" i="106" s="1"/>
  <c r="CE54" i="106" s="1"/>
  <c r="CE58" i="106" s="1"/>
  <c r="CE61" i="106" s="1"/>
  <c r="AA34" i="106"/>
  <c r="AA41" i="106" s="1"/>
  <c r="AA54" i="106" s="1"/>
  <c r="AA58" i="106" s="1"/>
  <c r="AA61" i="106" s="1"/>
  <c r="AE34" i="112"/>
  <c r="AE41" i="112" s="1"/>
  <c r="AE54" i="112" s="1"/>
  <c r="AE58" i="112" s="1"/>
  <c r="AE61" i="112" s="1"/>
  <c r="FH34" i="112"/>
  <c r="FH41" i="112" s="1"/>
  <c r="FH54" i="112" s="1"/>
  <c r="FH58" i="112" s="1"/>
  <c r="FH61" i="112" s="1"/>
  <c r="AX34" i="109"/>
  <c r="AX41" i="109" s="1"/>
  <c r="AX54" i="109" s="1"/>
  <c r="AX58" i="109" s="1"/>
  <c r="AX61" i="109" s="1"/>
  <c r="GI34" i="109"/>
  <c r="GI41" i="109" s="1"/>
  <c r="GI54" i="109" s="1"/>
  <c r="GI58" i="109" s="1"/>
  <c r="GI61" i="109" s="1"/>
  <c r="GD34" i="112"/>
  <c r="GD41" i="112" s="1"/>
  <c r="GD54" i="112" s="1"/>
  <c r="GD58" i="112" s="1"/>
  <c r="GD61" i="112" s="1"/>
  <c r="FT34" i="112"/>
  <c r="FT41" i="112" s="1"/>
  <c r="FT54" i="112" s="1"/>
  <c r="FT58" i="112" s="1"/>
  <c r="FT61" i="112" s="1"/>
  <c r="GW34" i="112"/>
  <c r="GW41" i="112" s="1"/>
  <c r="GW54" i="112" s="1"/>
  <c r="GW58" i="112" s="1"/>
  <c r="GW61" i="112" s="1"/>
  <c r="EP34" i="112"/>
  <c r="EP41" i="112" s="1"/>
  <c r="EP54" i="112" s="1"/>
  <c r="EP58" i="112" s="1"/>
  <c r="EP61" i="112" s="1"/>
  <c r="BZ34" i="106"/>
  <c r="BZ41" i="106" s="1"/>
  <c r="BZ54" i="106" s="1"/>
  <c r="BZ58" i="106" s="1"/>
  <c r="BZ61" i="106" s="1"/>
  <c r="CR34" i="109"/>
  <c r="CR41" i="109" s="1"/>
  <c r="CR54" i="109" s="1"/>
  <c r="CR58" i="109" s="1"/>
  <c r="CR61" i="109" s="1"/>
  <c r="EJ34" i="112"/>
  <c r="EJ41" i="112" s="1"/>
  <c r="EJ54" i="112" s="1"/>
  <c r="EJ58" i="112" s="1"/>
  <c r="EJ61" i="112" s="1"/>
  <c r="CH34" i="112"/>
  <c r="CH41" i="112" s="1"/>
  <c r="CH54" i="112" s="1"/>
  <c r="CH58" i="112" s="1"/>
  <c r="CH61" i="112" s="1"/>
  <c r="DS34" i="112"/>
  <c r="DS41" i="112" s="1"/>
  <c r="DS54" i="112" s="1"/>
  <c r="DS58" i="112" s="1"/>
  <c r="DS61" i="112" s="1"/>
  <c r="FA34" i="109"/>
  <c r="FA41" i="109" s="1"/>
  <c r="FA54" i="109" s="1"/>
  <c r="FA58" i="109" s="1"/>
  <c r="FA61" i="109" s="1"/>
  <c r="FF34" i="109"/>
  <c r="FF41" i="109" s="1"/>
  <c r="FF54" i="109" s="1"/>
  <c r="FF58" i="109" s="1"/>
  <c r="FF61" i="109" s="1"/>
  <c r="DB34" i="106"/>
  <c r="DB41" i="106" s="1"/>
  <c r="DB54" i="106" s="1"/>
  <c r="DB58" i="106" s="1"/>
  <c r="DB61" i="106" s="1"/>
  <c r="ES34" i="112"/>
  <c r="ES41" i="112" s="1"/>
  <c r="ES54" i="112" s="1"/>
  <c r="ES58" i="112" s="1"/>
  <c r="ES61" i="112" s="1"/>
  <c r="GT34" i="109"/>
  <c r="GT41" i="109" s="1"/>
  <c r="GT54" i="109" s="1"/>
  <c r="GT58" i="109" s="1"/>
  <c r="GT61" i="109" s="1"/>
  <c r="EE34" i="106"/>
  <c r="EE41" i="106" s="1"/>
  <c r="EE54" i="106" s="1"/>
  <c r="EE58" i="106" s="1"/>
  <c r="EE61" i="106" s="1"/>
  <c r="EU34" i="106"/>
  <c r="EU41" i="106" s="1"/>
  <c r="EU54" i="106" s="1"/>
  <c r="EU58" i="106" s="1"/>
  <c r="EU61" i="106" s="1"/>
  <c r="DE34" i="106"/>
  <c r="DE41" i="106" s="1"/>
  <c r="DE54" i="106" s="1"/>
  <c r="DE58" i="106" s="1"/>
  <c r="DE61" i="106" s="1"/>
  <c r="DQ34" i="112"/>
  <c r="DQ41" i="112" s="1"/>
  <c r="DQ54" i="112" s="1"/>
  <c r="DQ58" i="112" s="1"/>
  <c r="DQ61" i="112" s="1"/>
  <c r="ET34" i="109"/>
  <c r="ET41" i="109" s="1"/>
  <c r="ET54" i="109" s="1"/>
  <c r="ET58" i="109" s="1"/>
  <c r="ET61" i="109" s="1"/>
  <c r="DS34" i="106"/>
  <c r="DS41" i="106" s="1"/>
  <c r="DS54" i="106" s="1"/>
  <c r="DS58" i="106" s="1"/>
  <c r="DS61" i="106" s="1"/>
  <c r="BM34" i="112"/>
  <c r="BM41" i="112" s="1"/>
  <c r="BM54" i="112" s="1"/>
  <c r="BM58" i="112" s="1"/>
  <c r="BM61" i="112" s="1"/>
  <c r="GW34" i="109"/>
  <c r="GW41" i="109" s="1"/>
  <c r="GW54" i="109" s="1"/>
  <c r="GW58" i="109" s="1"/>
  <c r="GW61" i="109" s="1"/>
  <c r="HE34" i="109"/>
  <c r="HE41" i="109" s="1"/>
  <c r="HE54" i="109" s="1"/>
  <c r="HE58" i="109" s="1"/>
  <c r="HE61" i="109" s="1"/>
  <c r="FD34" i="106"/>
  <c r="FD41" i="106" s="1"/>
  <c r="FD54" i="106" s="1"/>
  <c r="FD58" i="106" s="1"/>
  <c r="FD61" i="106" s="1"/>
  <c r="FL34" i="106"/>
  <c r="FL41" i="106" s="1"/>
  <c r="FL54" i="106" s="1"/>
  <c r="FL58" i="106" s="1"/>
  <c r="FL61" i="106" s="1"/>
  <c r="BQ34" i="109"/>
  <c r="BQ41" i="109" s="1"/>
  <c r="BQ54" i="109" s="1"/>
  <c r="BQ58" i="109" s="1"/>
  <c r="BQ61" i="109" s="1"/>
  <c r="FK34" i="112"/>
  <c r="FK41" i="112" s="1"/>
  <c r="FK54" i="112" s="1"/>
  <c r="FK58" i="112" s="1"/>
  <c r="FK61" i="112" s="1"/>
  <c r="AJ34" i="112"/>
  <c r="AJ41" i="112" s="1"/>
  <c r="AJ54" i="112" s="1"/>
  <c r="AJ58" i="112" s="1"/>
  <c r="AJ61" i="112" s="1"/>
  <c r="HG34" i="112"/>
  <c r="HG41" i="112" s="1"/>
  <c r="HG54" i="112" s="1"/>
  <c r="HG58" i="112" s="1"/>
  <c r="HG61" i="112" s="1"/>
  <c r="BN34" i="106"/>
  <c r="BN41" i="106" s="1"/>
  <c r="BN54" i="106" s="1"/>
  <c r="BN58" i="106" s="1"/>
  <c r="BN61" i="106" s="1"/>
  <c r="AR34" i="112"/>
  <c r="AR41" i="112" s="1"/>
  <c r="AR54" i="112" s="1"/>
  <c r="AR58" i="112" s="1"/>
  <c r="AR61" i="112" s="1"/>
  <c r="FU34" i="109"/>
  <c r="FU41" i="109" s="1"/>
  <c r="FU54" i="109" s="1"/>
  <c r="FU58" i="109" s="1"/>
  <c r="FU61" i="109" s="1"/>
  <c r="FA34" i="106"/>
  <c r="FA41" i="106" s="1"/>
  <c r="FA54" i="106" s="1"/>
  <c r="FA58" i="106" s="1"/>
  <c r="FA61" i="106" s="1"/>
  <c r="GX34" i="112"/>
  <c r="GX41" i="112" s="1"/>
  <c r="GX54" i="112" s="1"/>
  <c r="GX58" i="112" s="1"/>
  <c r="GX61" i="112" s="1"/>
  <c r="CJ34" i="109"/>
  <c r="CJ41" i="109" s="1"/>
  <c r="CJ54" i="109" s="1"/>
  <c r="CJ58" i="109" s="1"/>
  <c r="CJ61" i="109" s="1"/>
  <c r="FD34" i="112"/>
  <c r="FD41" i="112" s="1"/>
  <c r="FD54" i="112" s="1"/>
  <c r="FD58" i="112" s="1"/>
  <c r="FD61" i="112" s="1"/>
  <c r="AA34" i="109"/>
  <c r="AA41" i="109" s="1"/>
  <c r="AA54" i="109" s="1"/>
  <c r="AA58" i="109" s="1"/>
  <c r="AA61" i="109" s="1"/>
  <c r="AD34" i="112"/>
  <c r="AD41" i="112" s="1"/>
  <c r="AD54" i="112" s="1"/>
  <c r="AD58" i="112" s="1"/>
  <c r="AD61" i="112" s="1"/>
  <c r="BG34" i="112"/>
  <c r="BG41" i="112" s="1"/>
  <c r="BG54" i="112" s="1"/>
  <c r="BG58" i="112" s="1"/>
  <c r="BG61" i="112" s="1"/>
  <c r="EC34" i="112"/>
  <c r="EC41" i="112" s="1"/>
  <c r="EC54" i="112" s="1"/>
  <c r="EC58" i="112" s="1"/>
  <c r="EC61" i="112" s="1"/>
  <c r="ER34" i="112"/>
  <c r="ER41" i="112" s="1"/>
  <c r="ER54" i="112" s="1"/>
  <c r="ER58" i="112" s="1"/>
  <c r="ER61" i="112" s="1"/>
  <c r="AP34" i="109"/>
  <c r="AP41" i="109" s="1"/>
  <c r="AP54" i="109" s="1"/>
  <c r="AP58" i="109" s="1"/>
  <c r="AP61" i="109" s="1"/>
  <c r="GB34" i="106"/>
  <c r="GB41" i="106" s="1"/>
  <c r="GB54" i="106" s="1"/>
  <c r="GB58" i="106" s="1"/>
  <c r="GB61" i="106" s="1"/>
  <c r="AF34" i="106"/>
  <c r="AF41" i="106" s="1"/>
  <c r="AF54" i="106" s="1"/>
  <c r="AF58" i="106" s="1"/>
  <c r="AF61" i="106" s="1"/>
  <c r="DB34" i="109"/>
  <c r="DB41" i="109" s="1"/>
  <c r="DB54" i="109" s="1"/>
  <c r="DB58" i="109" s="1"/>
  <c r="DB61" i="109" s="1"/>
  <c r="EG34" i="106"/>
  <c r="EG41" i="106" s="1"/>
  <c r="EG54" i="106" s="1"/>
  <c r="EG58" i="106" s="1"/>
  <c r="EG61" i="106" s="1"/>
  <c r="CL34" i="112"/>
  <c r="CL41" i="112" s="1"/>
  <c r="CL54" i="112" s="1"/>
  <c r="CL58" i="112" s="1"/>
  <c r="CL61" i="112" s="1"/>
  <c r="DC34" i="109"/>
  <c r="DC41" i="109" s="1"/>
  <c r="DC54" i="109" s="1"/>
  <c r="DC58" i="109" s="1"/>
  <c r="DC61" i="109" s="1"/>
  <c r="EV34" i="106"/>
  <c r="EV41" i="106" s="1"/>
  <c r="EV54" i="106" s="1"/>
  <c r="EV58" i="106" s="1"/>
  <c r="EV61" i="106" s="1"/>
  <c r="DT34" i="109"/>
  <c r="DT41" i="109" s="1"/>
  <c r="DT54" i="109" s="1"/>
  <c r="DT58" i="109" s="1"/>
  <c r="DT61" i="109" s="1"/>
  <c r="Z34" i="109"/>
  <c r="Z41" i="109" s="1"/>
  <c r="Z54" i="109" s="1"/>
  <c r="Z58" i="109" s="1"/>
  <c r="Z61" i="109" s="1"/>
  <c r="EP34" i="106"/>
  <c r="EP41" i="106" s="1"/>
  <c r="EP54" i="106" s="1"/>
  <c r="EP58" i="106" s="1"/>
  <c r="EP61" i="106" s="1"/>
  <c r="BU34" i="106"/>
  <c r="BU41" i="106" s="1"/>
  <c r="BU54" i="106" s="1"/>
  <c r="BU58" i="106" s="1"/>
  <c r="BU61" i="106" s="1"/>
  <c r="FP34" i="109"/>
  <c r="FP41" i="109" s="1"/>
  <c r="FP54" i="109" s="1"/>
  <c r="FP58" i="109" s="1"/>
  <c r="FP61" i="109" s="1"/>
  <c r="CK34" i="112"/>
  <c r="CK41" i="112" s="1"/>
  <c r="CK54" i="112" s="1"/>
  <c r="CK58" i="112" s="1"/>
  <c r="CK61" i="112" s="1"/>
  <c r="FH34" i="106"/>
  <c r="FH41" i="106" s="1"/>
  <c r="FH54" i="106" s="1"/>
  <c r="FH58" i="106" s="1"/>
  <c r="FH61" i="106" s="1"/>
  <c r="BJ34" i="112"/>
  <c r="BJ41" i="112" s="1"/>
  <c r="BJ54" i="112" s="1"/>
  <c r="BJ58" i="112" s="1"/>
  <c r="BJ61" i="112" s="1"/>
  <c r="DR34" i="109"/>
  <c r="DR41" i="109" s="1"/>
  <c r="DR54" i="109" s="1"/>
  <c r="DR58" i="109" s="1"/>
  <c r="DR61" i="109" s="1"/>
  <c r="GG34" i="106"/>
  <c r="GG41" i="106" s="1"/>
  <c r="GG54" i="106" s="1"/>
  <c r="GG58" i="106" s="1"/>
  <c r="GG61" i="106" s="1"/>
  <c r="GP34" i="109"/>
  <c r="GP41" i="109" s="1"/>
  <c r="GP54" i="109" s="1"/>
  <c r="GP58" i="109" s="1"/>
  <c r="GP61" i="109" s="1"/>
  <c r="EF34" i="106"/>
  <c r="EF41" i="106" s="1"/>
  <c r="EF54" i="106" s="1"/>
  <c r="EF58" i="106" s="1"/>
  <c r="EF61" i="106" s="1"/>
  <c r="AJ34" i="106"/>
  <c r="AJ41" i="106" s="1"/>
  <c r="AJ54" i="106" s="1"/>
  <c r="AJ58" i="106" s="1"/>
  <c r="AJ61" i="106" s="1"/>
  <c r="DP34" i="112"/>
  <c r="DP41" i="112" s="1"/>
  <c r="DP54" i="112" s="1"/>
  <c r="DP58" i="112" s="1"/>
  <c r="DP61" i="112" s="1"/>
  <c r="EL34" i="112"/>
  <c r="EL41" i="112" s="1"/>
  <c r="EL54" i="112" s="1"/>
  <c r="EL58" i="112" s="1"/>
  <c r="EL61" i="112" s="1"/>
  <c r="GR34" i="112"/>
  <c r="GR41" i="112" s="1"/>
  <c r="GR54" i="112" s="1"/>
  <c r="GR58" i="112" s="1"/>
  <c r="GR61" i="112" s="1"/>
  <c r="GA34" i="106"/>
  <c r="GA41" i="106" s="1"/>
  <c r="GA54" i="106" s="1"/>
  <c r="GA58" i="106" s="1"/>
  <c r="GA61" i="106" s="1"/>
  <c r="DM34" i="109"/>
  <c r="DM41" i="109" s="1"/>
  <c r="DM54" i="109" s="1"/>
  <c r="DM58" i="109" s="1"/>
  <c r="DM61" i="109" s="1"/>
  <c r="CQ34" i="106"/>
  <c r="CQ41" i="106" s="1"/>
  <c r="CQ54" i="106" s="1"/>
  <c r="CQ58" i="106" s="1"/>
  <c r="CQ61" i="106" s="1"/>
  <c r="FZ34" i="106"/>
  <c r="FZ41" i="106" s="1"/>
  <c r="FZ54" i="106" s="1"/>
  <c r="FZ58" i="106" s="1"/>
  <c r="FZ61" i="106" s="1"/>
  <c r="DD34" i="112"/>
  <c r="DD41" i="112" s="1"/>
  <c r="DD54" i="112" s="1"/>
  <c r="DD58" i="112" s="1"/>
  <c r="DD61" i="112" s="1"/>
  <c r="AI34" i="106"/>
  <c r="AI41" i="106" s="1"/>
  <c r="AI54" i="106" s="1"/>
  <c r="AI58" i="106" s="1"/>
  <c r="AI61" i="106" s="1"/>
  <c r="AV34" i="112"/>
  <c r="AV41" i="112" s="1"/>
  <c r="AV54" i="112" s="1"/>
  <c r="AV58" i="112" s="1"/>
  <c r="AV61" i="112" s="1"/>
  <c r="BG34" i="109"/>
  <c r="BG41" i="109" s="1"/>
  <c r="BG54" i="109" s="1"/>
  <c r="BG58" i="109" s="1"/>
  <c r="BG61" i="109" s="1"/>
  <c r="EY34" i="106"/>
  <c r="EY41" i="106" s="1"/>
  <c r="EY54" i="106" s="1"/>
  <c r="EY58" i="106" s="1"/>
  <c r="EY61" i="106" s="1"/>
  <c r="FG34" i="106"/>
  <c r="FG41" i="106" s="1"/>
  <c r="FG54" i="106" s="1"/>
  <c r="FG58" i="106" s="1"/>
  <c r="FG61" i="106" s="1"/>
  <c r="AS34" i="112"/>
  <c r="AS41" i="112" s="1"/>
  <c r="AS54" i="112" s="1"/>
  <c r="AS58" i="112" s="1"/>
  <c r="AS61" i="112" s="1"/>
  <c r="BM34" i="109"/>
  <c r="BM41" i="109" s="1"/>
  <c r="BM54" i="109" s="1"/>
  <c r="BM58" i="109" s="1"/>
  <c r="BM61" i="109" s="1"/>
  <c r="BG34" i="106"/>
  <c r="BG41" i="106" s="1"/>
  <c r="BG54" i="106" s="1"/>
  <c r="BG58" i="106" s="1"/>
  <c r="BG61" i="106" s="1"/>
  <c r="BI34" i="106"/>
  <c r="BI41" i="106" s="1"/>
  <c r="BI54" i="106" s="1"/>
  <c r="BI58" i="106" s="1"/>
  <c r="BI61" i="106" s="1"/>
  <c r="AV34" i="109"/>
  <c r="AV41" i="109" s="1"/>
  <c r="AV54" i="109" s="1"/>
  <c r="AV58" i="109" s="1"/>
  <c r="AV61" i="109" s="1"/>
  <c r="EA34" i="112"/>
  <c r="EA41" i="112" s="1"/>
  <c r="EA54" i="112" s="1"/>
  <c r="EA58" i="112" s="1"/>
  <c r="EA61" i="112" s="1"/>
  <c r="BP34" i="112"/>
  <c r="BP41" i="112" s="1"/>
  <c r="BP54" i="112" s="1"/>
  <c r="BP58" i="112" s="1"/>
  <c r="BP61" i="112" s="1"/>
  <c r="EX34" i="112"/>
  <c r="EX41" i="112" s="1"/>
  <c r="EX54" i="112" s="1"/>
  <c r="EX58" i="112" s="1"/>
  <c r="EX61" i="112" s="1"/>
  <c r="CO34" i="109"/>
  <c r="CO41" i="109" s="1"/>
  <c r="CO54" i="109" s="1"/>
  <c r="CO58" i="109" s="1"/>
  <c r="CO61" i="109" s="1"/>
  <c r="BC34" i="109"/>
  <c r="BC41" i="109" s="1"/>
  <c r="BC54" i="109" s="1"/>
  <c r="BC58" i="109" s="1"/>
  <c r="BC61" i="109" s="1"/>
  <c r="HE34" i="106"/>
  <c r="HE41" i="106" s="1"/>
  <c r="HE54" i="106" s="1"/>
  <c r="HE58" i="106" s="1"/>
  <c r="HE61" i="106" s="1"/>
  <c r="CT34" i="106"/>
  <c r="CT41" i="106" s="1"/>
  <c r="CT54" i="106" s="1"/>
  <c r="CT58" i="106" s="1"/>
  <c r="CT61" i="106" s="1"/>
  <c r="GF34" i="112"/>
  <c r="GF41" i="112" s="1"/>
  <c r="GF54" i="112" s="1"/>
  <c r="GF58" i="112" s="1"/>
  <c r="GF61" i="112" s="1"/>
  <c r="EU34" i="112"/>
  <c r="EU41" i="112" s="1"/>
  <c r="EU54" i="112" s="1"/>
  <c r="EU58" i="112" s="1"/>
  <c r="EU61" i="112" s="1"/>
  <c r="EY34" i="109"/>
  <c r="EY41" i="109" s="1"/>
  <c r="EY54" i="109" s="1"/>
  <c r="EY58" i="109" s="1"/>
  <c r="EY61" i="109" s="1"/>
  <c r="U34" i="109"/>
  <c r="U41" i="109" s="1"/>
  <c r="U54" i="109" s="1"/>
  <c r="U58" i="109" s="1"/>
  <c r="U61" i="109" s="1"/>
  <c r="DC34" i="112"/>
  <c r="DC41" i="112" s="1"/>
  <c r="DC54" i="112" s="1"/>
  <c r="DC58" i="112" s="1"/>
  <c r="DC61" i="112" s="1"/>
  <c r="BF34" i="112"/>
  <c r="BF41" i="112" s="1"/>
  <c r="BF54" i="112" s="1"/>
  <c r="BF58" i="112" s="1"/>
  <c r="BF61" i="112" s="1"/>
  <c r="FD34" i="109"/>
  <c r="FD41" i="109" s="1"/>
  <c r="FD54" i="109" s="1"/>
  <c r="FD58" i="109" s="1"/>
  <c r="FD61" i="109" s="1"/>
  <c r="FU34" i="112"/>
  <c r="FU41" i="112" s="1"/>
  <c r="FU54" i="112" s="1"/>
  <c r="FU58" i="112" s="1"/>
  <c r="FU61" i="112" s="1"/>
  <c r="BR34" i="109"/>
  <c r="BR41" i="109" s="1"/>
  <c r="BR54" i="109" s="1"/>
  <c r="BR58" i="109" s="1"/>
  <c r="BR61" i="109" s="1"/>
  <c r="CU34" i="109"/>
  <c r="CU41" i="109" s="1"/>
  <c r="CU54" i="109" s="1"/>
  <c r="CU58" i="109" s="1"/>
  <c r="CU61" i="109" s="1"/>
  <c r="Y34" i="112"/>
  <c r="Y41" i="112" s="1"/>
  <c r="Y54" i="112" s="1"/>
  <c r="Y58" i="112" s="1"/>
  <c r="Y61" i="112" s="1"/>
  <c r="HH34" i="112"/>
  <c r="HH41" i="112" s="1"/>
  <c r="HH54" i="112" s="1"/>
  <c r="HH58" i="112" s="1"/>
  <c r="HH61" i="112" s="1"/>
  <c r="CT34" i="112"/>
  <c r="CT41" i="112" s="1"/>
  <c r="CT54" i="112" s="1"/>
  <c r="CT58" i="112" s="1"/>
  <c r="CT61" i="112" s="1"/>
  <c r="GT34" i="106"/>
  <c r="GT41" i="106" s="1"/>
  <c r="GT54" i="106" s="1"/>
  <c r="GT58" i="106" s="1"/>
  <c r="GT61" i="106" s="1"/>
  <c r="CB34" i="109"/>
  <c r="CB41" i="109" s="1"/>
  <c r="CB54" i="109" s="1"/>
  <c r="CB58" i="109" s="1"/>
  <c r="CB61" i="109" s="1"/>
  <c r="GJ34" i="112"/>
  <c r="GJ41" i="112" s="1"/>
  <c r="GJ54" i="112" s="1"/>
  <c r="GJ58" i="112" s="1"/>
  <c r="GJ61" i="112" s="1"/>
  <c r="V34" i="106"/>
  <c r="V41" i="106" s="1"/>
  <c r="V54" i="106" s="1"/>
  <c r="V58" i="106" s="1"/>
  <c r="V61" i="106" s="1"/>
  <c r="AW34" i="106"/>
  <c r="AW41" i="106" s="1"/>
  <c r="AW54" i="106" s="1"/>
  <c r="AW58" i="106" s="1"/>
  <c r="AW61" i="106" s="1"/>
  <c r="GV34" i="112"/>
  <c r="GV41" i="112" s="1"/>
  <c r="GV54" i="112" s="1"/>
  <c r="GV58" i="112" s="1"/>
  <c r="GV61" i="112" s="1"/>
  <c r="DG34" i="112"/>
  <c r="DG41" i="112" s="1"/>
  <c r="DG54" i="112" s="1"/>
  <c r="DG58" i="112" s="1"/>
  <c r="DG61" i="112" s="1"/>
  <c r="EM34" i="112"/>
  <c r="EM41" i="112" s="1"/>
  <c r="EM54" i="112" s="1"/>
  <c r="EM58" i="112" s="1"/>
  <c r="EM61" i="112" s="1"/>
  <c r="DG34" i="106"/>
  <c r="DG41" i="106" s="1"/>
  <c r="DG54" i="106" s="1"/>
  <c r="DG58" i="106" s="1"/>
  <c r="DG61" i="106" s="1"/>
  <c r="GA34" i="112"/>
  <c r="GA41" i="112" s="1"/>
  <c r="GA54" i="112" s="1"/>
  <c r="GA58" i="112" s="1"/>
  <c r="GA61" i="112" s="1"/>
  <c r="CX34" i="109"/>
  <c r="CX41" i="109" s="1"/>
  <c r="CX54" i="109" s="1"/>
  <c r="CX58" i="109" s="1"/>
  <c r="CX61" i="109" s="1"/>
  <c r="EK34" i="106"/>
  <c r="EK41" i="106" s="1"/>
  <c r="EK54" i="106" s="1"/>
  <c r="EK58" i="106" s="1"/>
  <c r="EK61" i="106" s="1"/>
  <c r="BV34" i="112"/>
  <c r="BV41" i="112" s="1"/>
  <c r="BV54" i="112" s="1"/>
  <c r="BV58" i="112" s="1"/>
  <c r="BV61" i="112" s="1"/>
  <c r="FY34" i="109"/>
  <c r="FY41" i="109" s="1"/>
  <c r="FY54" i="109" s="1"/>
  <c r="FY58" i="109" s="1"/>
  <c r="FY61" i="109" s="1"/>
  <c r="EI34" i="112"/>
  <c r="EI41" i="112" s="1"/>
  <c r="EI54" i="112" s="1"/>
  <c r="EI58" i="112" s="1"/>
  <c r="EI61" i="112" s="1"/>
  <c r="EZ34" i="106"/>
  <c r="EZ41" i="106" s="1"/>
  <c r="EZ54" i="106" s="1"/>
  <c r="EZ58" i="106" s="1"/>
  <c r="EZ61" i="106" s="1"/>
  <c r="FJ34" i="112"/>
  <c r="FJ41" i="112" s="1"/>
  <c r="FJ54" i="112" s="1"/>
  <c r="FJ58" i="112" s="1"/>
  <c r="FJ61" i="112" s="1"/>
  <c r="BJ34" i="109"/>
  <c r="BJ41" i="109" s="1"/>
  <c r="BJ54" i="109" s="1"/>
  <c r="BJ58" i="109" s="1"/>
  <c r="BJ61" i="109" s="1"/>
  <c r="FJ34" i="109"/>
  <c r="FJ41" i="109" s="1"/>
  <c r="FJ54" i="109" s="1"/>
  <c r="FJ58" i="109" s="1"/>
  <c r="FJ61" i="109" s="1"/>
  <c r="CV34" i="106"/>
  <c r="CV41" i="106" s="1"/>
  <c r="CV54" i="106" s="1"/>
  <c r="CV58" i="106" s="1"/>
  <c r="CV61" i="106" s="1"/>
  <c r="AU34" i="106"/>
  <c r="AU41" i="106" s="1"/>
  <c r="AU54" i="106" s="1"/>
  <c r="AU58" i="106" s="1"/>
  <c r="AU61" i="106" s="1"/>
  <c r="CO34" i="106"/>
  <c r="CO41" i="106" s="1"/>
  <c r="CO54" i="106" s="1"/>
  <c r="CO58" i="106" s="1"/>
  <c r="CO61" i="106" s="1"/>
  <c r="GM34" i="112"/>
  <c r="GM41" i="112" s="1"/>
  <c r="GM54" i="112" s="1"/>
  <c r="GM58" i="112" s="1"/>
  <c r="GM61" i="112" s="1"/>
  <c r="DP34" i="106"/>
  <c r="DP41" i="106" s="1"/>
  <c r="DP54" i="106" s="1"/>
  <c r="DP58" i="106" s="1"/>
  <c r="DP61" i="106" s="1"/>
  <c r="HC34" i="112"/>
  <c r="HC41" i="112" s="1"/>
  <c r="HC54" i="112" s="1"/>
  <c r="HC58" i="112" s="1"/>
  <c r="HC61" i="112" s="1"/>
  <c r="EN34" i="112"/>
  <c r="EN41" i="112" s="1"/>
  <c r="EN54" i="112" s="1"/>
  <c r="EN58" i="112" s="1"/>
  <c r="EN61" i="112" s="1"/>
  <c r="BB34" i="106"/>
  <c r="BB41" i="106" s="1"/>
  <c r="BB54" i="106" s="1"/>
  <c r="BB58" i="106" s="1"/>
  <c r="BB61" i="106" s="1"/>
  <c r="EV34" i="112"/>
  <c r="EV41" i="112" s="1"/>
  <c r="EV54" i="112" s="1"/>
  <c r="EV58" i="112" s="1"/>
  <c r="EV61" i="112" s="1"/>
  <c r="GU34" i="112"/>
  <c r="GU41" i="112" s="1"/>
  <c r="GU54" i="112" s="1"/>
  <c r="GU58" i="112" s="1"/>
  <c r="GU61" i="112" s="1"/>
  <c r="EO34" i="112"/>
  <c r="EO41" i="112" s="1"/>
  <c r="EO54" i="112" s="1"/>
  <c r="EO58" i="112" s="1"/>
  <c r="EO61" i="112" s="1"/>
  <c r="CI34" i="109"/>
  <c r="CI41" i="109" s="1"/>
  <c r="CI54" i="109" s="1"/>
  <c r="CI58" i="109" s="1"/>
  <c r="CI61" i="109" s="1"/>
  <c r="AL34" i="109"/>
  <c r="AL41" i="109" s="1"/>
  <c r="AL54" i="109" s="1"/>
  <c r="AL58" i="109" s="1"/>
  <c r="AL61" i="109" s="1"/>
  <c r="CB34" i="106"/>
  <c r="CB41" i="106" s="1"/>
  <c r="CB54" i="106" s="1"/>
  <c r="CB58" i="106" s="1"/>
  <c r="CB61" i="106" s="1"/>
  <c r="CG34" i="106"/>
  <c r="CG41" i="106" s="1"/>
  <c r="CG54" i="106" s="1"/>
  <c r="CG58" i="106" s="1"/>
  <c r="CG61" i="106" s="1"/>
  <c r="AN34" i="109"/>
  <c r="AN41" i="109" s="1"/>
  <c r="AN54" i="109" s="1"/>
  <c r="AN58" i="109" s="1"/>
  <c r="AN61" i="109" s="1"/>
  <c r="EC34" i="106"/>
  <c r="EC41" i="106" s="1"/>
  <c r="EC54" i="106" s="1"/>
  <c r="EC58" i="106" s="1"/>
  <c r="EC61" i="106" s="1"/>
  <c r="ED34" i="106"/>
  <c r="ED41" i="106" s="1"/>
  <c r="ED54" i="106" s="1"/>
  <c r="ED58" i="106" s="1"/>
  <c r="ED61" i="106" s="1"/>
  <c r="FY34" i="106"/>
  <c r="FY41" i="106" s="1"/>
  <c r="FY54" i="106" s="1"/>
  <c r="FY58" i="106" s="1"/>
  <c r="FY61" i="106" s="1"/>
  <c r="GH34" i="112"/>
  <c r="GH41" i="112" s="1"/>
  <c r="GH54" i="112" s="1"/>
  <c r="GH58" i="112" s="1"/>
  <c r="GH61" i="112" s="1"/>
  <c r="CE34" i="112"/>
  <c r="CE41" i="112" s="1"/>
  <c r="CE54" i="112" s="1"/>
  <c r="CE58" i="112" s="1"/>
  <c r="CE61" i="112" s="1"/>
  <c r="CB34" i="112"/>
  <c r="CB41" i="112" s="1"/>
  <c r="CB54" i="112" s="1"/>
  <c r="CB58" i="112" s="1"/>
  <c r="CB61" i="112" s="1"/>
  <c r="FE34" i="112"/>
  <c r="FE41" i="112" s="1"/>
  <c r="FE54" i="112" s="1"/>
  <c r="FE58" i="112" s="1"/>
  <c r="FE61" i="112" s="1"/>
  <c r="AS34" i="109"/>
  <c r="AS41" i="109" s="1"/>
  <c r="AS54" i="109" s="1"/>
  <c r="AS58" i="109" s="1"/>
  <c r="AS61" i="109" s="1"/>
  <c r="FM34" i="109"/>
  <c r="FM41" i="109" s="1"/>
  <c r="FM54" i="109" s="1"/>
  <c r="FM58" i="109" s="1"/>
  <c r="FM61" i="109" s="1"/>
  <c r="DD34" i="106"/>
  <c r="DD41" i="106" s="1"/>
  <c r="DD54" i="106" s="1"/>
  <c r="DD58" i="106" s="1"/>
  <c r="DD61" i="106" s="1"/>
  <c r="GC34" i="112"/>
  <c r="GC41" i="112" s="1"/>
  <c r="GC54" i="112" s="1"/>
  <c r="GC58" i="112" s="1"/>
  <c r="GC61" i="112" s="1"/>
  <c r="GS34" i="112"/>
  <c r="GS41" i="112" s="1"/>
  <c r="GS54" i="112" s="1"/>
  <c r="GS58" i="112" s="1"/>
  <c r="GS61" i="112" s="1"/>
  <c r="BW34" i="106"/>
  <c r="BW41" i="106" s="1"/>
  <c r="BW54" i="106" s="1"/>
  <c r="BW58" i="106" s="1"/>
  <c r="BW61" i="106" s="1"/>
  <c r="AU34" i="109"/>
  <c r="AU41" i="109" s="1"/>
  <c r="AU54" i="109" s="1"/>
  <c r="AU58" i="109" s="1"/>
  <c r="AU61" i="109" s="1"/>
  <c r="AO34" i="109"/>
  <c r="AO41" i="109" s="1"/>
  <c r="AO54" i="109" s="1"/>
  <c r="AO58" i="109" s="1"/>
  <c r="AO61" i="109" s="1"/>
  <c r="FU34" i="106"/>
  <c r="FU41" i="106" s="1"/>
  <c r="FU54" i="106" s="1"/>
  <c r="FU58" i="106" s="1"/>
  <c r="FU61" i="106" s="1"/>
  <c r="T34" i="106"/>
  <c r="T41" i="106" s="1"/>
  <c r="T54" i="106" s="1"/>
  <c r="T58" i="106" s="1"/>
  <c r="T61" i="106" s="1"/>
  <c r="AX34" i="106"/>
  <c r="AX41" i="106" s="1"/>
  <c r="AX54" i="106" s="1"/>
  <c r="AX58" i="106" s="1"/>
  <c r="AX61" i="106" s="1"/>
  <c r="GZ34" i="106"/>
  <c r="GZ41" i="106" s="1"/>
  <c r="GZ54" i="106" s="1"/>
  <c r="GZ58" i="106" s="1"/>
  <c r="GZ61" i="106" s="1"/>
  <c r="GK34" i="106"/>
  <c r="GK41" i="106" s="1"/>
  <c r="GK54" i="106" s="1"/>
  <c r="GK58" i="106" s="1"/>
  <c r="GK61" i="106" s="1"/>
  <c r="DG34" i="109"/>
  <c r="DG41" i="109" s="1"/>
  <c r="DG54" i="109" s="1"/>
  <c r="DG58" i="109" s="1"/>
  <c r="DG61" i="109" s="1"/>
  <c r="GI34" i="112"/>
  <c r="GI41" i="112" s="1"/>
  <c r="GI54" i="112" s="1"/>
  <c r="GI58" i="112" s="1"/>
  <c r="GI61" i="112" s="1"/>
  <c r="GX34" i="106"/>
  <c r="GX41" i="106" s="1"/>
  <c r="GX54" i="106" s="1"/>
  <c r="GX58" i="106" s="1"/>
  <c r="GX61" i="106" s="1"/>
  <c r="CM34" i="109"/>
  <c r="CM41" i="109" s="1"/>
  <c r="CM54" i="109" s="1"/>
  <c r="CM58" i="109" s="1"/>
  <c r="CM61" i="109" s="1"/>
  <c r="GY34" i="112"/>
  <c r="GY41" i="112" s="1"/>
  <c r="GY54" i="112" s="1"/>
  <c r="GY58" i="112" s="1"/>
  <c r="GY61" i="112" s="1"/>
  <c r="CI34" i="112"/>
  <c r="CI41" i="112" s="1"/>
  <c r="CI54" i="112" s="1"/>
  <c r="CI58" i="112" s="1"/>
  <c r="CI61" i="112" s="1"/>
  <c r="BW34" i="112"/>
  <c r="BW41" i="112" s="1"/>
  <c r="BW54" i="112" s="1"/>
  <c r="BW58" i="112" s="1"/>
  <c r="BW61" i="112" s="1"/>
  <c r="CX34" i="112"/>
  <c r="CX41" i="112" s="1"/>
  <c r="CX54" i="112" s="1"/>
  <c r="CX58" i="112" s="1"/>
  <c r="CX61" i="112" s="1"/>
  <c r="Y34" i="106"/>
  <c r="Y41" i="106" s="1"/>
  <c r="Y54" i="106" s="1"/>
  <c r="Y58" i="106" s="1"/>
  <c r="Y61" i="106" s="1"/>
  <c r="AW34" i="112"/>
  <c r="AW41" i="112" s="1"/>
  <c r="AW54" i="112" s="1"/>
  <c r="AW58" i="112" s="1"/>
  <c r="AW61" i="112" s="1"/>
  <c r="CX34" i="106"/>
  <c r="CX41" i="106" s="1"/>
  <c r="CX54" i="106" s="1"/>
  <c r="CX58" i="106" s="1"/>
  <c r="CX61" i="106" s="1"/>
  <c r="DK34" i="106"/>
  <c r="DK41" i="106" s="1"/>
  <c r="DK54" i="106" s="1"/>
  <c r="DK58" i="106" s="1"/>
  <c r="DK61" i="106" s="1"/>
  <c r="DR34" i="106"/>
  <c r="DR41" i="106" s="1"/>
  <c r="DR54" i="106" s="1"/>
  <c r="DR58" i="106" s="1"/>
  <c r="DR61" i="106" s="1"/>
  <c r="GG34" i="109"/>
  <c r="GG41" i="109" s="1"/>
  <c r="GG54" i="109" s="1"/>
  <c r="GG58" i="109" s="1"/>
  <c r="GG61" i="109" s="1"/>
  <c r="AZ34" i="106"/>
  <c r="AZ41" i="106" s="1"/>
  <c r="AZ54" i="106" s="1"/>
  <c r="AZ58" i="106" s="1"/>
  <c r="AZ61" i="106" s="1"/>
  <c r="CQ34" i="109"/>
  <c r="CQ41" i="109" s="1"/>
  <c r="CQ54" i="109" s="1"/>
  <c r="CQ58" i="109" s="1"/>
  <c r="CQ61" i="109" s="1"/>
  <c r="Z34" i="112"/>
  <c r="Z41" i="112" s="1"/>
  <c r="Z54" i="112" s="1"/>
  <c r="Z58" i="112" s="1"/>
  <c r="Z61" i="112" s="1"/>
  <c r="AK34" i="112"/>
  <c r="AK41" i="112" s="1"/>
  <c r="AK54" i="112" s="1"/>
  <c r="AK58" i="112" s="1"/>
  <c r="AK61" i="112" s="1"/>
  <c r="BY34" i="109"/>
  <c r="BY41" i="109" s="1"/>
  <c r="BY54" i="109" s="1"/>
  <c r="BY58" i="109" s="1"/>
  <c r="BY61" i="109" s="1"/>
  <c r="FA34" i="112"/>
  <c r="FA41" i="112" s="1"/>
  <c r="FA54" i="112" s="1"/>
  <c r="FA58" i="112" s="1"/>
  <c r="FA61" i="112" s="1"/>
  <c r="FE61" i="115"/>
  <c r="DW61" i="115"/>
  <c r="HC61" i="115"/>
  <c r="EN61" i="115"/>
  <c r="GD61" i="115"/>
  <c r="GE61" i="115"/>
  <c r="EH61" i="115"/>
  <c r="M61" i="115"/>
  <c r="GM61" i="115"/>
  <c r="CH61" i="115"/>
  <c r="DY61" i="115"/>
  <c r="FF61" i="115"/>
  <c r="P61" i="115"/>
  <c r="BJ61" i="115"/>
  <c r="EG61" i="115"/>
  <c r="U61" i="115"/>
  <c r="FP61" i="115"/>
  <c r="AU61" i="115"/>
  <c r="BY61" i="115"/>
  <c r="FU61" i="115"/>
  <c r="CV61" i="115"/>
  <c r="EF61" i="115"/>
  <c r="GQ61" i="115"/>
  <c r="BH61" i="115"/>
  <c r="FL61" i="115"/>
  <c r="EU61" i="115"/>
  <c r="AX61" i="115"/>
  <c r="C61" i="115"/>
  <c r="AY61" i="115"/>
  <c r="CK61" i="115"/>
  <c r="GG61" i="115"/>
  <c r="V61" i="115"/>
  <c r="EP61" i="115"/>
  <c r="DU61" i="115"/>
  <c r="CM61" i="115"/>
  <c r="BT61" i="115"/>
  <c r="FW61" i="115"/>
  <c r="X61" i="115"/>
  <c r="FA61" i="115"/>
  <c r="Q61" i="115"/>
  <c r="CE61" i="115"/>
  <c r="GA61" i="115"/>
  <c r="EE61" i="115"/>
  <c r="GR61" i="115"/>
  <c r="BQ61" i="115"/>
  <c r="BE61" i="115"/>
  <c r="R61" i="115"/>
  <c r="DC61" i="115"/>
  <c r="DN61" i="115"/>
  <c r="BR61" i="115"/>
  <c r="GP61" i="115"/>
  <c r="ED61" i="115"/>
  <c r="BO61" i="115"/>
  <c r="BW61" i="115"/>
  <c r="GL61" i="115"/>
  <c r="DS61" i="115"/>
  <c r="GS61" i="115"/>
  <c r="FZ61" i="115"/>
  <c r="FO61" i="115"/>
  <c r="DD61" i="115"/>
  <c r="AZ61" i="115"/>
  <c r="EX61" i="115"/>
  <c r="CU61" i="115"/>
  <c r="EC61" i="115"/>
  <c r="EA61" i="115"/>
  <c r="AM61" i="115"/>
  <c r="AF61" i="115"/>
  <c r="HB61" i="115"/>
  <c r="DY61" i="112"/>
  <c r="FM61" i="115"/>
  <c r="AV61" i="115"/>
  <c r="EM61" i="115"/>
  <c r="GU61" i="115"/>
  <c r="HE61" i="115"/>
  <c r="AC61" i="115"/>
  <c r="N61" i="115"/>
  <c r="AH61" i="115"/>
  <c r="FQ61" i="115"/>
  <c r="DR61" i="115"/>
  <c r="FV61" i="115"/>
  <c r="BM61" i="115"/>
  <c r="AT61" i="115"/>
  <c r="AR61" i="115"/>
  <c r="FG61" i="115"/>
  <c r="K61" i="115"/>
  <c r="GT61" i="115"/>
  <c r="ES61" i="115"/>
  <c r="GJ61" i="115"/>
  <c r="BA61" i="115"/>
  <c r="EI61" i="115"/>
  <c r="AE61" i="115"/>
  <c r="GX61" i="115"/>
  <c r="GW61" i="115"/>
  <c r="BD61" i="115"/>
  <c r="CZ61" i="115"/>
  <c r="HH61" i="115"/>
  <c r="AQ61" i="115"/>
  <c r="CC61" i="115"/>
  <c r="CS61" i="115"/>
  <c r="W61" i="115"/>
  <c r="DP61" i="115"/>
  <c r="G61" i="115"/>
  <c r="GF62" i="106"/>
  <c r="GF63" i="106"/>
  <c r="DN63" i="106"/>
  <c r="DN62" i="106"/>
  <c r="FD61" i="115"/>
  <c r="F61" i="115"/>
  <c r="DK61" i="115"/>
  <c r="EQ61" i="115"/>
  <c r="CT61" i="115"/>
  <c r="EY61" i="115"/>
  <c r="T61" i="115"/>
  <c r="L61" i="115"/>
  <c r="CB61" i="115"/>
  <c r="AN61" i="115"/>
  <c r="D61" i="115"/>
  <c r="FX61" i="115"/>
  <c r="GI61" i="115"/>
  <c r="GN61" i="115"/>
  <c r="DX61" i="115"/>
  <c r="GV61" i="115"/>
  <c r="Y61" i="115"/>
  <c r="DT61" i="115"/>
  <c r="FH61" i="115"/>
  <c r="BC61" i="115"/>
  <c r="FQ62" i="106"/>
  <c r="FQ63" i="106"/>
  <c r="AK61" i="115"/>
  <c r="AO61" i="115"/>
  <c r="GY61" i="115"/>
  <c r="HF61" i="115"/>
  <c r="DH61" i="115"/>
  <c r="DZ61" i="115"/>
  <c r="DV61" i="115"/>
  <c r="BX61" i="115"/>
  <c r="J61" i="115"/>
  <c r="AI61" i="115"/>
  <c r="GK61" i="115"/>
  <c r="V61" i="112"/>
  <c r="AL61" i="115"/>
  <c r="BK61" i="115"/>
  <c r="Z61" i="115"/>
  <c r="AG61" i="115"/>
  <c r="BF61" i="115"/>
  <c r="CD61" i="115"/>
  <c r="DQ61" i="115"/>
  <c r="AW61" i="115"/>
  <c r="BG61" i="115"/>
  <c r="AA61" i="115"/>
  <c r="EB62" i="109"/>
  <c r="EB63" i="109"/>
  <c r="FI61" i="115"/>
  <c r="AB61" i="115"/>
  <c r="FB61" i="115"/>
  <c r="EO61" i="115"/>
  <c r="O61" i="115"/>
  <c r="BI61" i="115"/>
  <c r="FN61" i="115"/>
  <c r="AD61" i="115"/>
  <c r="DM61" i="115"/>
  <c r="T63" i="109"/>
  <c r="T62" i="109"/>
  <c r="FC61" i="115"/>
  <c r="BL61" i="115"/>
  <c r="DI61" i="115"/>
  <c r="CG61" i="115"/>
  <c r="EW61" i="115"/>
  <c r="FJ61" i="115"/>
  <c r="BU61" i="115"/>
  <c r="FT61" i="115"/>
  <c r="GU61" i="106"/>
  <c r="DL61" i="115"/>
  <c r="EB61" i="115"/>
  <c r="BZ61" i="115"/>
  <c r="DO61" i="115"/>
  <c r="E61" i="115"/>
  <c r="FS61" i="115"/>
  <c r="CY61" i="115"/>
  <c r="CF61" i="115"/>
  <c r="CI61" i="115"/>
  <c r="CO61" i="115"/>
  <c r="DL63" i="109"/>
  <c r="DL62" i="109"/>
  <c r="DE61" i="115"/>
  <c r="AP61" i="115"/>
  <c r="HI61" i="115"/>
  <c r="DF61" i="115"/>
  <c r="BV61" i="115"/>
  <c r="DA61" i="115"/>
  <c r="AH62" i="109"/>
  <c r="AH63" i="109"/>
  <c r="HA61" i="115"/>
  <c r="FY61" i="115"/>
  <c r="BS61" i="115"/>
  <c r="CQ61" i="115"/>
  <c r="BP62" i="106"/>
  <c r="BP63" i="106"/>
  <c r="HG61" i="115"/>
  <c r="ER61" i="115"/>
  <c r="EJ61" i="115"/>
  <c r="EK61" i="115"/>
  <c r="S61" i="115"/>
  <c r="AS61" i="115"/>
  <c r="GF61" i="115"/>
  <c r="BP61" i="115"/>
  <c r="BB61" i="115"/>
  <c r="GC61" i="115"/>
  <c r="DB61" i="115"/>
  <c r="CW61" i="115"/>
  <c r="GZ61" i="115"/>
  <c r="HD61" i="115"/>
  <c r="EV61" i="115"/>
  <c r="EL61" i="115"/>
  <c r="H61" i="115"/>
  <c r="DJ61" i="115"/>
  <c r="CX61" i="115"/>
  <c r="Y62" i="109"/>
  <c r="Y63" i="109"/>
  <c r="FK61" i="115"/>
  <c r="I61" i="115"/>
  <c r="AJ61" i="115"/>
  <c r="CJ61" i="115"/>
  <c r="GH61" i="115"/>
  <c r="ET61" i="115"/>
  <c r="CR61" i="115"/>
  <c r="EJ62" i="106"/>
  <c r="EJ63" i="106"/>
  <c r="CA61" i="115"/>
  <c r="FR61" i="115"/>
  <c r="CL61" i="115"/>
  <c r="BN61" i="115"/>
  <c r="EZ61" i="115"/>
  <c r="B61" i="115"/>
  <c r="CP61" i="115"/>
  <c r="CN61" i="115"/>
  <c r="GO61" i="115"/>
  <c r="R62" i="106"/>
  <c r="R63" i="106"/>
  <c r="DG61" i="115"/>
  <c r="GB61" i="115"/>
  <c r="CD63" i="106"/>
  <c r="CD62" i="106"/>
  <c r="FM63" i="106" l="1"/>
  <c r="CD60" i="106"/>
  <c r="CD65" i="106" s="1"/>
  <c r="CD97" i="106" s="1"/>
  <c r="T60" i="109"/>
  <c r="T65" i="109" s="1"/>
  <c r="T97" i="109" s="1"/>
  <c r="T98" i="109" s="1"/>
  <c r="T100" i="109" s="1"/>
  <c r="FV63" i="106"/>
  <c r="FV60" i="106" s="1"/>
  <c r="FV65" i="106" s="1"/>
  <c r="FV97" i="106" s="1"/>
  <c r="HX162" i="87"/>
  <c r="HW160" i="87"/>
  <c r="EJ60" i="106"/>
  <c r="EJ65" i="106" s="1"/>
  <c r="EJ97" i="106" s="1"/>
  <c r="EB60" i="109"/>
  <c r="EB65" i="109" s="1"/>
  <c r="EB97" i="109" s="1"/>
  <c r="Y60" i="109"/>
  <c r="Y65" i="109" s="1"/>
  <c r="Y97" i="109" s="1"/>
  <c r="R60" i="106"/>
  <c r="R65" i="106" s="1"/>
  <c r="R97" i="106" s="1"/>
  <c r="R98" i="106" s="1"/>
  <c r="R100" i="106" s="1"/>
  <c r="GO62" i="115"/>
  <c r="GO63" i="115"/>
  <c r="EG62" i="106"/>
  <c r="EG63" i="106"/>
  <c r="ER62" i="115"/>
  <c r="ER63" i="115"/>
  <c r="AR62" i="106"/>
  <c r="AR63" i="106"/>
  <c r="CI62" i="115"/>
  <c r="CI63" i="115"/>
  <c r="CU62" i="109"/>
  <c r="CU63" i="109"/>
  <c r="BG63" i="115"/>
  <c r="BG62" i="115"/>
  <c r="DI62" i="112"/>
  <c r="DI63" i="112"/>
  <c r="AO62" i="115"/>
  <c r="AO63" i="115"/>
  <c r="AN63" i="115"/>
  <c r="AN62" i="115"/>
  <c r="CI63" i="106"/>
  <c r="CI62" i="106"/>
  <c r="CV63" i="112"/>
  <c r="CV62" i="112"/>
  <c r="G62" i="115"/>
  <c r="G63" i="115"/>
  <c r="EX63" i="106"/>
  <c r="EX62" i="106"/>
  <c r="EF62" i="109"/>
  <c r="EF63" i="109"/>
  <c r="DE62" i="106"/>
  <c r="DE63" i="106"/>
  <c r="DL62" i="106"/>
  <c r="DL63" i="106"/>
  <c r="GK62" i="106"/>
  <c r="GK63" i="106"/>
  <c r="AH60" i="109"/>
  <c r="AH65" i="109" s="1"/>
  <c r="AH97" i="109" s="1"/>
  <c r="DE62" i="115"/>
  <c r="DE63" i="115"/>
  <c r="FN63" i="109"/>
  <c r="FN62" i="109"/>
  <c r="GA63" i="112"/>
  <c r="GA62" i="112"/>
  <c r="CD63" i="115"/>
  <c r="CD62" i="115"/>
  <c r="ET63" i="109"/>
  <c r="ET62" i="109"/>
  <c r="AP62" i="109"/>
  <c r="AP63" i="109"/>
  <c r="CM62" i="109"/>
  <c r="CM63" i="109"/>
  <c r="FD62" i="115"/>
  <c r="FD63" i="115"/>
  <c r="BW63" i="115"/>
  <c r="BW62" i="115"/>
  <c r="DN63" i="115"/>
  <c r="DN62" i="115"/>
  <c r="CB63" i="112"/>
  <c r="CB62" i="112"/>
  <c r="AY62" i="115"/>
  <c r="AY63" i="115"/>
  <c r="CY63" i="109"/>
  <c r="CY62" i="109"/>
  <c r="AU63" i="115"/>
  <c r="AU62" i="115"/>
  <c r="FT62" i="112"/>
  <c r="FT63" i="112"/>
  <c r="GH62" i="109"/>
  <c r="GH63" i="109"/>
  <c r="HF62" i="112"/>
  <c r="HF63" i="112"/>
  <c r="DU63" i="109"/>
  <c r="DU62" i="109"/>
  <c r="CG63" i="115"/>
  <c r="CG62" i="115"/>
  <c r="EH62" i="109"/>
  <c r="EH63" i="109"/>
  <c r="BJ63" i="106"/>
  <c r="BJ62" i="106"/>
  <c r="EJ63" i="109"/>
  <c r="EJ62" i="109"/>
  <c r="HC62" i="112"/>
  <c r="HC63" i="112"/>
  <c r="ER63" i="109"/>
  <c r="ER62" i="109"/>
  <c r="DA62" i="112"/>
  <c r="DA63" i="112"/>
  <c r="AW62" i="106"/>
  <c r="AW63" i="106"/>
  <c r="EX63" i="115"/>
  <c r="EX62" i="115"/>
  <c r="DS62" i="115"/>
  <c r="DS63" i="115"/>
  <c r="CJ63" i="106"/>
  <c r="CJ62" i="106"/>
  <c r="FA63" i="115"/>
  <c r="FA62" i="115"/>
  <c r="CM63" i="115"/>
  <c r="CM62" i="115"/>
  <c r="T63" i="106"/>
  <c r="T62" i="106"/>
  <c r="CT63" i="106"/>
  <c r="CT62" i="106"/>
  <c r="AG63" i="109"/>
  <c r="AG62" i="109"/>
  <c r="EW63" i="112"/>
  <c r="EW62" i="112"/>
  <c r="EE63" i="106"/>
  <c r="EE62" i="106"/>
  <c r="CY63" i="115"/>
  <c r="CY62" i="115"/>
  <c r="FV63" i="109"/>
  <c r="FV62" i="109"/>
  <c r="HG63" i="109"/>
  <c r="HG62" i="109"/>
  <c r="AB63" i="115"/>
  <c r="AB62" i="115"/>
  <c r="CC62" i="112"/>
  <c r="CC63" i="112"/>
  <c r="BX63" i="115"/>
  <c r="BX62" i="115"/>
  <c r="GY63" i="115"/>
  <c r="GY62" i="115"/>
  <c r="CX62" i="106"/>
  <c r="CX63" i="106"/>
  <c r="HE63" i="106"/>
  <c r="HE62" i="106"/>
  <c r="GE62" i="106"/>
  <c r="GE63" i="106"/>
  <c r="CZ62" i="109"/>
  <c r="CZ63" i="109"/>
  <c r="BL63" i="106"/>
  <c r="BL62" i="106"/>
  <c r="HE63" i="115"/>
  <c r="HE62" i="115"/>
  <c r="GN62" i="106"/>
  <c r="GN63" i="106"/>
  <c r="EC62" i="115"/>
  <c r="EC63" i="115"/>
  <c r="DM62" i="109"/>
  <c r="DM63" i="109"/>
  <c r="DH62" i="106"/>
  <c r="DH63" i="106"/>
  <c r="AX63" i="115"/>
  <c r="AX62" i="115"/>
  <c r="FL62" i="115"/>
  <c r="FL63" i="115"/>
  <c r="HB63" i="112"/>
  <c r="HB62" i="112"/>
  <c r="AU63" i="106"/>
  <c r="AU62" i="106"/>
  <c r="BS62" i="106"/>
  <c r="BS63" i="106"/>
  <c r="EQ63" i="112"/>
  <c r="EQ62" i="112"/>
  <c r="GC62" i="115"/>
  <c r="GC63" i="115"/>
  <c r="DO63" i="109"/>
  <c r="DO62" i="109"/>
  <c r="CM63" i="106"/>
  <c r="CM62" i="106"/>
  <c r="BF62" i="115"/>
  <c r="BF63" i="115"/>
  <c r="FM63" i="112"/>
  <c r="FM62" i="112"/>
  <c r="FY63" i="112"/>
  <c r="FY62" i="112"/>
  <c r="D63" i="115"/>
  <c r="D62" i="115"/>
  <c r="FW63" i="109"/>
  <c r="FW62" i="109"/>
  <c r="CF63" i="106"/>
  <c r="CF62" i="106"/>
  <c r="EM62" i="115"/>
  <c r="EM63" i="115"/>
  <c r="GP62" i="112"/>
  <c r="GP63" i="112"/>
  <c r="FH63" i="109"/>
  <c r="FH62" i="109"/>
  <c r="FB62" i="106"/>
  <c r="FB63" i="106"/>
  <c r="FG62" i="109"/>
  <c r="FG63" i="109"/>
  <c r="GG62" i="109"/>
  <c r="GG63" i="109"/>
  <c r="FU63" i="106"/>
  <c r="FU62" i="106"/>
  <c r="U63" i="115"/>
  <c r="U62" i="115"/>
  <c r="DT62" i="106"/>
  <c r="DT63" i="106"/>
  <c r="GH62" i="112"/>
  <c r="GH63" i="112"/>
  <c r="DD62" i="109"/>
  <c r="DD63" i="109"/>
  <c r="FK63" i="106"/>
  <c r="FK62" i="106"/>
  <c r="GI63" i="115"/>
  <c r="GI62" i="115"/>
  <c r="FG63" i="106"/>
  <c r="FG62" i="106"/>
  <c r="AY63" i="109"/>
  <c r="AY62" i="109"/>
  <c r="GF60" i="106"/>
  <c r="GF65" i="106" s="1"/>
  <c r="GF97" i="106" s="1"/>
  <c r="FX63" i="109"/>
  <c r="FX62" i="109"/>
  <c r="FZ63" i="115"/>
  <c r="FZ62" i="115"/>
  <c r="CZ62" i="106"/>
  <c r="CZ63" i="106"/>
  <c r="DC62" i="115"/>
  <c r="DC63" i="115"/>
  <c r="Q63" i="115"/>
  <c r="Q62" i="115"/>
  <c r="EP63" i="115"/>
  <c r="EP62" i="115"/>
  <c r="BI62" i="112"/>
  <c r="BI63" i="112"/>
  <c r="Z62" i="112"/>
  <c r="Z63" i="112"/>
  <c r="AV62" i="109"/>
  <c r="AV63" i="109"/>
  <c r="HI62" i="109"/>
  <c r="HI63" i="109"/>
  <c r="EC63" i="109"/>
  <c r="EC62" i="109"/>
  <c r="EZ63" i="112"/>
  <c r="EZ62" i="112"/>
  <c r="DR63" i="106"/>
  <c r="DR62" i="106"/>
  <c r="EV63" i="106"/>
  <c r="EV62" i="106"/>
  <c r="GZ62" i="115"/>
  <c r="GZ63" i="115"/>
  <c r="GG62" i="112"/>
  <c r="GG63" i="112"/>
  <c r="CK62" i="106"/>
  <c r="CK63" i="106"/>
  <c r="EI62" i="106"/>
  <c r="EI63" i="106"/>
  <c r="AW62" i="115"/>
  <c r="AW63" i="115"/>
  <c r="DQ62" i="109"/>
  <c r="DQ63" i="109"/>
  <c r="EZ63" i="109"/>
  <c r="EZ62" i="109"/>
  <c r="N63" i="115"/>
  <c r="N62" i="115"/>
  <c r="GI63" i="109"/>
  <c r="GI62" i="109"/>
  <c r="DQ62" i="112"/>
  <c r="DQ63" i="112"/>
  <c r="AA62" i="106"/>
  <c r="AA63" i="106"/>
  <c r="FR62" i="115"/>
  <c r="FR63" i="115"/>
  <c r="FL63" i="109"/>
  <c r="FL62" i="109"/>
  <c r="EY63" i="112"/>
  <c r="EY62" i="112"/>
  <c r="EJ62" i="115"/>
  <c r="EJ63" i="115"/>
  <c r="BZ62" i="115"/>
  <c r="BZ63" i="115"/>
  <c r="FA62" i="112"/>
  <c r="FA63" i="112"/>
  <c r="CC63" i="106"/>
  <c r="CC62" i="106"/>
  <c r="FQ60" i="106"/>
  <c r="FQ65" i="106" s="1"/>
  <c r="FQ97" i="106" s="1"/>
  <c r="FM63" i="109"/>
  <c r="FM62" i="109"/>
  <c r="GD62" i="109"/>
  <c r="GD63" i="109"/>
  <c r="GS62" i="109"/>
  <c r="GS63" i="109"/>
  <c r="AE62" i="112"/>
  <c r="AE63" i="112"/>
  <c r="AF63" i="112"/>
  <c r="AF62" i="112"/>
  <c r="BT63" i="106"/>
  <c r="BT62" i="106"/>
  <c r="HA63" i="106"/>
  <c r="HA62" i="106"/>
  <c r="CP62" i="115"/>
  <c r="CP63" i="115"/>
  <c r="FO63" i="109"/>
  <c r="FO62" i="109"/>
  <c r="CA63" i="106"/>
  <c r="CA62" i="106"/>
  <c r="AL63" i="112"/>
  <c r="AL62" i="112"/>
  <c r="CA62" i="109"/>
  <c r="CA63" i="109"/>
  <c r="EX63" i="109"/>
  <c r="EX62" i="109"/>
  <c r="EL63" i="115"/>
  <c r="EL62" i="115"/>
  <c r="CX63" i="112"/>
  <c r="CX62" i="112"/>
  <c r="BX62" i="106"/>
  <c r="BX63" i="106"/>
  <c r="GO63" i="106"/>
  <c r="GO62" i="106"/>
  <c r="W63" i="112"/>
  <c r="W62" i="112"/>
  <c r="FA62" i="109"/>
  <c r="FA63" i="109"/>
  <c r="ED62" i="106"/>
  <c r="ED63" i="106"/>
  <c r="EL62" i="112"/>
  <c r="EL63" i="112"/>
  <c r="BF63" i="109"/>
  <c r="BF62" i="109"/>
  <c r="DK62" i="112"/>
  <c r="DK63" i="112"/>
  <c r="HA62" i="115"/>
  <c r="HA63" i="115"/>
  <c r="DL60" i="109"/>
  <c r="DL65" i="109" s="1"/>
  <c r="DL97" i="109" s="1"/>
  <c r="FC62" i="106"/>
  <c r="FC63" i="106"/>
  <c r="BJ62" i="109"/>
  <c r="BJ63" i="109"/>
  <c r="GU63" i="106"/>
  <c r="GU62" i="106"/>
  <c r="BL62" i="115"/>
  <c r="BL63" i="115"/>
  <c r="HI63" i="106"/>
  <c r="HI62" i="106"/>
  <c r="AX62" i="112"/>
  <c r="AX63" i="112"/>
  <c r="BI63" i="115"/>
  <c r="BI62" i="115"/>
  <c r="EL63" i="109"/>
  <c r="EL62" i="109"/>
  <c r="AD63" i="112"/>
  <c r="AD62" i="112"/>
  <c r="CB62" i="109"/>
  <c r="CB63" i="109"/>
  <c r="CG62" i="106"/>
  <c r="CG63" i="106"/>
  <c r="CS62" i="112"/>
  <c r="CS63" i="112"/>
  <c r="CS62" i="106"/>
  <c r="CS63" i="106"/>
  <c r="ER62" i="112"/>
  <c r="ER63" i="112"/>
  <c r="CW62" i="112"/>
  <c r="CW63" i="112"/>
  <c r="FU63" i="112"/>
  <c r="FU62" i="112"/>
  <c r="AP62" i="112"/>
  <c r="AP63" i="112"/>
  <c r="CG62" i="109"/>
  <c r="CG63" i="109"/>
  <c r="GI63" i="106"/>
  <c r="GI62" i="106"/>
  <c r="EH63" i="106"/>
  <c r="EH62" i="106"/>
  <c r="FX63" i="115"/>
  <c r="FX62" i="115"/>
  <c r="EB62" i="106"/>
  <c r="EB63" i="106"/>
  <c r="FK62" i="112"/>
  <c r="FK63" i="112"/>
  <c r="AK62" i="106"/>
  <c r="AK63" i="106"/>
  <c r="CO62" i="109"/>
  <c r="CO63" i="109"/>
  <c r="EH63" i="112"/>
  <c r="EH62" i="112"/>
  <c r="HB62" i="106"/>
  <c r="HB63" i="106"/>
  <c r="BZ62" i="106"/>
  <c r="BZ63" i="106"/>
  <c r="HH63" i="115"/>
  <c r="HH62" i="115"/>
  <c r="CT62" i="109"/>
  <c r="CT63" i="109"/>
  <c r="BA62" i="115"/>
  <c r="BA63" i="115"/>
  <c r="GF62" i="112"/>
  <c r="GF63" i="112"/>
  <c r="AM63" i="112"/>
  <c r="AM62" i="112"/>
  <c r="FB63" i="109"/>
  <c r="FB62" i="109"/>
  <c r="FQ62" i="115"/>
  <c r="FQ63" i="115"/>
  <c r="CP62" i="112"/>
  <c r="CP63" i="112"/>
  <c r="GM62" i="109"/>
  <c r="GM63" i="109"/>
  <c r="GU63" i="115"/>
  <c r="GU62" i="115"/>
  <c r="BT63" i="112"/>
  <c r="BT62" i="112"/>
  <c r="BG63" i="112"/>
  <c r="BG62" i="112"/>
  <c r="FL63" i="112"/>
  <c r="FL62" i="112"/>
  <c r="FZ63" i="106"/>
  <c r="FZ62" i="106"/>
  <c r="BX62" i="109"/>
  <c r="BX63" i="109"/>
  <c r="FI62" i="109"/>
  <c r="FI63" i="109"/>
  <c r="GJ62" i="112"/>
  <c r="GJ63" i="112"/>
  <c r="EM62" i="106"/>
  <c r="EM63" i="106"/>
  <c r="DZ62" i="109"/>
  <c r="DZ63" i="109"/>
  <c r="DK63" i="106"/>
  <c r="DK62" i="106"/>
  <c r="DW62" i="112"/>
  <c r="DW63" i="112"/>
  <c r="EN62" i="115"/>
  <c r="EN63" i="115"/>
  <c r="BO63" i="112"/>
  <c r="BO62" i="112"/>
  <c r="CR63" i="112"/>
  <c r="CR62" i="112"/>
  <c r="CN63" i="115"/>
  <c r="CN62" i="115"/>
  <c r="CO62" i="112"/>
  <c r="CO63" i="112"/>
  <c r="GL62" i="112"/>
  <c r="GL63" i="112"/>
  <c r="GJ63" i="109"/>
  <c r="GJ62" i="109"/>
  <c r="CN62" i="106"/>
  <c r="CN63" i="106"/>
  <c r="GI63" i="112"/>
  <c r="GI62" i="112"/>
  <c r="FI62" i="106"/>
  <c r="FI63" i="106"/>
  <c r="HC62" i="109"/>
  <c r="HC63" i="109"/>
  <c r="EW62" i="115"/>
  <c r="EW63" i="115"/>
  <c r="EU63" i="106"/>
  <c r="EU62" i="106"/>
  <c r="O63" i="115"/>
  <c r="O62" i="115"/>
  <c r="CH63" i="112"/>
  <c r="CH62" i="112"/>
  <c r="J63" i="115"/>
  <c r="J62" i="115"/>
  <c r="HE63" i="112"/>
  <c r="HE62" i="112"/>
  <c r="CE63" i="109"/>
  <c r="CE62" i="109"/>
  <c r="CZ63" i="115"/>
  <c r="CZ62" i="115"/>
  <c r="GO62" i="112"/>
  <c r="GO63" i="112"/>
  <c r="K62" i="115"/>
  <c r="K63" i="115"/>
  <c r="BM62" i="106"/>
  <c r="BM63" i="106"/>
  <c r="DV62" i="106"/>
  <c r="DV63" i="106"/>
  <c r="FO62" i="115"/>
  <c r="FO63" i="115"/>
  <c r="GV62" i="109"/>
  <c r="GV63" i="109"/>
  <c r="BT63" i="115"/>
  <c r="BT62" i="115"/>
  <c r="EE63" i="109"/>
  <c r="EE62" i="109"/>
  <c r="CH63" i="115"/>
  <c r="CH62" i="115"/>
  <c r="AJ62" i="106"/>
  <c r="AJ63" i="106"/>
  <c r="EQ63" i="109"/>
  <c r="EQ62" i="109"/>
  <c r="CR62" i="115"/>
  <c r="CR63" i="115"/>
  <c r="CX62" i="115"/>
  <c r="CX63" i="115"/>
  <c r="GB63" i="112"/>
  <c r="GB62" i="112"/>
  <c r="U63" i="109"/>
  <c r="U62" i="109"/>
  <c r="GD62" i="112"/>
  <c r="GD63" i="112"/>
  <c r="FM60" i="106"/>
  <c r="FM65" i="106" s="1"/>
  <c r="FM97" i="106" s="1"/>
  <c r="EO62" i="112"/>
  <c r="EO63" i="112"/>
  <c r="BK62" i="115"/>
  <c r="BK63" i="115"/>
  <c r="W63" i="115"/>
  <c r="W62" i="115"/>
  <c r="FH62" i="106"/>
  <c r="FH63" i="106"/>
  <c r="BM62" i="115"/>
  <c r="BM63" i="115"/>
  <c r="HF63" i="106"/>
  <c r="HF62" i="106"/>
  <c r="FP62" i="109"/>
  <c r="FP63" i="109"/>
  <c r="GP62" i="115"/>
  <c r="GP63" i="115"/>
  <c r="DB63" i="106"/>
  <c r="DB62" i="106"/>
  <c r="DH63" i="112"/>
  <c r="DH62" i="112"/>
  <c r="AX63" i="106"/>
  <c r="AX62" i="106"/>
  <c r="DD62" i="106"/>
  <c r="DD63" i="106"/>
  <c r="CD63" i="109"/>
  <c r="CD62" i="109"/>
  <c r="AP63" i="106"/>
  <c r="AP62" i="106"/>
  <c r="HD63" i="112"/>
  <c r="HD62" i="112"/>
  <c r="ER62" i="106"/>
  <c r="ER63" i="106"/>
  <c r="BY63" i="106"/>
  <c r="BY62" i="106"/>
  <c r="FF62" i="109"/>
  <c r="FF63" i="109"/>
  <c r="CY63" i="106"/>
  <c r="CY62" i="106"/>
  <c r="DN62" i="112"/>
  <c r="DN63" i="112"/>
  <c r="DL63" i="112"/>
  <c r="DL62" i="112"/>
  <c r="GP62" i="106"/>
  <c r="GP63" i="106"/>
  <c r="AC63" i="109"/>
  <c r="AC62" i="109"/>
  <c r="B62" i="115"/>
  <c r="B63" i="115"/>
  <c r="DZ62" i="112"/>
  <c r="DZ63" i="112"/>
  <c r="FE62" i="112"/>
  <c r="FE63" i="112"/>
  <c r="AG63" i="115"/>
  <c r="AG62" i="115"/>
  <c r="DH63" i="115"/>
  <c r="DH62" i="115"/>
  <c r="BC62" i="115"/>
  <c r="BC63" i="115"/>
  <c r="AX62" i="109"/>
  <c r="AX63" i="109"/>
  <c r="BG62" i="109"/>
  <c r="BG63" i="109"/>
  <c r="AK62" i="109"/>
  <c r="AK63" i="109"/>
  <c r="BV63" i="106"/>
  <c r="BV62" i="106"/>
  <c r="EF62" i="106"/>
  <c r="EF63" i="106"/>
  <c r="HD62" i="115"/>
  <c r="HD63" i="115"/>
  <c r="BV63" i="112"/>
  <c r="BV62" i="112"/>
  <c r="EK63" i="115"/>
  <c r="EK62" i="115"/>
  <c r="DX62" i="109"/>
  <c r="DX63" i="109"/>
  <c r="CV62" i="106"/>
  <c r="CV63" i="106"/>
  <c r="CL62" i="109"/>
  <c r="CL63" i="109"/>
  <c r="FH63" i="115"/>
  <c r="FH62" i="115"/>
  <c r="BZ63" i="112"/>
  <c r="BZ62" i="112"/>
  <c r="EA62" i="112"/>
  <c r="EA63" i="112"/>
  <c r="F63" i="115"/>
  <c r="F62" i="115"/>
  <c r="BF62" i="106"/>
  <c r="BF63" i="106"/>
  <c r="GN62" i="109"/>
  <c r="GN63" i="109"/>
  <c r="CY63" i="112"/>
  <c r="CY62" i="112"/>
  <c r="GJ62" i="106"/>
  <c r="GJ63" i="106"/>
  <c r="CL62" i="115"/>
  <c r="CL63" i="115"/>
  <c r="GQ63" i="106"/>
  <c r="GQ62" i="106"/>
  <c r="AM62" i="109"/>
  <c r="AM63" i="109"/>
  <c r="FY62" i="115"/>
  <c r="FY63" i="115"/>
  <c r="E63" i="115"/>
  <c r="E62" i="115"/>
  <c r="DN63" i="109"/>
  <c r="DN62" i="109"/>
  <c r="BY62" i="112"/>
  <c r="BY63" i="112"/>
  <c r="GX62" i="106"/>
  <c r="GX63" i="106"/>
  <c r="CW62" i="109"/>
  <c r="CW63" i="109"/>
  <c r="AK63" i="115"/>
  <c r="AK62" i="115"/>
  <c r="DX63" i="115"/>
  <c r="DX62" i="115"/>
  <c r="CH63" i="109"/>
  <c r="CH62" i="109"/>
  <c r="FG62" i="112"/>
  <c r="FG63" i="112"/>
  <c r="EC62" i="112"/>
  <c r="EC63" i="112"/>
  <c r="DM62" i="112"/>
  <c r="DM63" i="112"/>
  <c r="EZ62" i="115"/>
  <c r="EZ63" i="115"/>
  <c r="Y62" i="112"/>
  <c r="Y63" i="112"/>
  <c r="DV62" i="109"/>
  <c r="DV63" i="109"/>
  <c r="FJ62" i="106"/>
  <c r="FJ63" i="106"/>
  <c r="BV62" i="115"/>
  <c r="BV63" i="115"/>
  <c r="BC63" i="109"/>
  <c r="BC62" i="109"/>
  <c r="DM63" i="115"/>
  <c r="DM62" i="115"/>
  <c r="FB63" i="112"/>
  <c r="FB62" i="112"/>
  <c r="BW63" i="112"/>
  <c r="BW62" i="112"/>
  <c r="DV62" i="115"/>
  <c r="DV63" i="115"/>
  <c r="BF63" i="112"/>
  <c r="BF62" i="112"/>
  <c r="AA62" i="112"/>
  <c r="AA63" i="112"/>
  <c r="GW62" i="106"/>
  <c r="GW63" i="106"/>
  <c r="DE62" i="112"/>
  <c r="DE63" i="112"/>
  <c r="FJ62" i="112"/>
  <c r="FJ63" i="112"/>
  <c r="BQ62" i="112"/>
  <c r="BQ63" i="112"/>
  <c r="BL63" i="112"/>
  <c r="BL62" i="112"/>
  <c r="BB63" i="109"/>
  <c r="BB62" i="109"/>
  <c r="AY63" i="106"/>
  <c r="AY62" i="106"/>
  <c r="FE63" i="109"/>
  <c r="FE62" i="109"/>
  <c r="CA63" i="112"/>
  <c r="CA62" i="112"/>
  <c r="DL62" i="115"/>
  <c r="DL63" i="115"/>
  <c r="EG63" i="109"/>
  <c r="EG62" i="109"/>
  <c r="AZ63" i="106"/>
  <c r="AZ62" i="106"/>
  <c r="BY62" i="109"/>
  <c r="BY63" i="109"/>
  <c r="DJ62" i="106"/>
  <c r="DJ63" i="106"/>
  <c r="EB62" i="112"/>
  <c r="EB63" i="112"/>
  <c r="GL63" i="109"/>
  <c r="GL62" i="109"/>
  <c r="BE62" i="109"/>
  <c r="BE63" i="109"/>
  <c r="DX62" i="112"/>
  <c r="DX63" i="112"/>
  <c r="CS62" i="115"/>
  <c r="CS63" i="115"/>
  <c r="GQ63" i="112"/>
  <c r="GQ62" i="112"/>
  <c r="FG63" i="115"/>
  <c r="FG62" i="115"/>
  <c r="ED62" i="115"/>
  <c r="ED63" i="115"/>
  <c r="X62" i="115"/>
  <c r="X63" i="115"/>
  <c r="V63" i="115"/>
  <c r="V62" i="115"/>
  <c r="BH62" i="115"/>
  <c r="BH63" i="115"/>
  <c r="DY62" i="109"/>
  <c r="DY63" i="109"/>
  <c r="GW63" i="109"/>
  <c r="GW62" i="109"/>
  <c r="FE63" i="106"/>
  <c r="FE62" i="106"/>
  <c r="DC63" i="106"/>
  <c r="DC62" i="106"/>
  <c r="GH62" i="106"/>
  <c r="GH63" i="106"/>
  <c r="ET63" i="112"/>
  <c r="ET62" i="112"/>
  <c r="DM62" i="106"/>
  <c r="DM63" i="106"/>
  <c r="CQ62" i="115"/>
  <c r="CQ63" i="115"/>
  <c r="AP62" i="115"/>
  <c r="AP63" i="115"/>
  <c r="EF63" i="112"/>
  <c r="EF62" i="112"/>
  <c r="BA62" i="112"/>
  <c r="BA63" i="112"/>
  <c r="CS63" i="109"/>
  <c r="CS62" i="109"/>
  <c r="EU63" i="109"/>
  <c r="EU62" i="109"/>
  <c r="EB63" i="115"/>
  <c r="EB62" i="115"/>
  <c r="GE63" i="112"/>
  <c r="GE62" i="112"/>
  <c r="GZ63" i="112"/>
  <c r="GZ62" i="112"/>
  <c r="FN63" i="115"/>
  <c r="FN62" i="115"/>
  <c r="DO62" i="112"/>
  <c r="DO63" i="112"/>
  <c r="AH62" i="106"/>
  <c r="AH63" i="106"/>
  <c r="EM63" i="109"/>
  <c r="EM62" i="109"/>
  <c r="DC63" i="112"/>
  <c r="DC62" i="112"/>
  <c r="DQ63" i="115"/>
  <c r="DQ62" i="115"/>
  <c r="BK62" i="112"/>
  <c r="BK63" i="112"/>
  <c r="AL63" i="115"/>
  <c r="AL62" i="115"/>
  <c r="FC62" i="109"/>
  <c r="FC63" i="109"/>
  <c r="GX62" i="112"/>
  <c r="GX63" i="112"/>
  <c r="CX63" i="109"/>
  <c r="CX62" i="109"/>
  <c r="GD62" i="106"/>
  <c r="GD63" i="106"/>
  <c r="AU63" i="109"/>
  <c r="AU62" i="109"/>
  <c r="CE63" i="106"/>
  <c r="CE62" i="106"/>
  <c r="DD62" i="112"/>
  <c r="DD63" i="112"/>
  <c r="BS63" i="112"/>
  <c r="BS62" i="112"/>
  <c r="CJ63" i="109"/>
  <c r="CJ62" i="109"/>
  <c r="GZ63" i="106"/>
  <c r="GZ62" i="106"/>
  <c r="BU62" i="109"/>
  <c r="BU63" i="109"/>
  <c r="DP63" i="115"/>
  <c r="DP62" i="115"/>
  <c r="FQ63" i="109"/>
  <c r="FQ62" i="109"/>
  <c r="FF62" i="106"/>
  <c r="FF63" i="106"/>
  <c r="GW62" i="115"/>
  <c r="GW63" i="115"/>
  <c r="HI63" i="112"/>
  <c r="HI62" i="112"/>
  <c r="AT63" i="115"/>
  <c r="AT62" i="115"/>
  <c r="CK63" i="109"/>
  <c r="CK62" i="109"/>
  <c r="BC62" i="112"/>
  <c r="BC63" i="112"/>
  <c r="FU63" i="109"/>
  <c r="FU62" i="109"/>
  <c r="DD62" i="115"/>
  <c r="DD63" i="115"/>
  <c r="GS62" i="115"/>
  <c r="GS63" i="115"/>
  <c r="EN62" i="109"/>
  <c r="EN63" i="109"/>
  <c r="DW63" i="106"/>
  <c r="DW62" i="106"/>
  <c r="CE62" i="115"/>
  <c r="CE63" i="115"/>
  <c r="FW62" i="115"/>
  <c r="FW63" i="115"/>
  <c r="GG63" i="115"/>
  <c r="GG62" i="115"/>
  <c r="AI63" i="106"/>
  <c r="AI62" i="106"/>
  <c r="GQ62" i="115"/>
  <c r="GQ63" i="115"/>
  <c r="CZ63" i="112"/>
  <c r="CZ62" i="112"/>
  <c r="HA62" i="112"/>
  <c r="HA63" i="112"/>
  <c r="EM62" i="112"/>
  <c r="EM63" i="112"/>
  <c r="GT63" i="106"/>
  <c r="GT62" i="106"/>
  <c r="FA62" i="106"/>
  <c r="FA63" i="106"/>
  <c r="M63" i="115"/>
  <c r="M62" i="115"/>
  <c r="FE62" i="115"/>
  <c r="FE63" i="115"/>
  <c r="EP63" i="106"/>
  <c r="EP62" i="106"/>
  <c r="BI63" i="106"/>
  <c r="BI62" i="106"/>
  <c r="DB62" i="115"/>
  <c r="DB63" i="115"/>
  <c r="EE62" i="112"/>
  <c r="EE63" i="112"/>
  <c r="GO63" i="109"/>
  <c r="GO62" i="109"/>
  <c r="EP62" i="112"/>
  <c r="EP63" i="112"/>
  <c r="EO63" i="109"/>
  <c r="EO62" i="109"/>
  <c r="CQ62" i="106"/>
  <c r="CQ63" i="106"/>
  <c r="AO62" i="112"/>
  <c r="AO63" i="112"/>
  <c r="V62" i="109"/>
  <c r="V63" i="109"/>
  <c r="GE62" i="109"/>
  <c r="GE63" i="109"/>
  <c r="GZ63" i="109"/>
  <c r="GZ62" i="109"/>
  <c r="GW63" i="112"/>
  <c r="GW62" i="112"/>
  <c r="HB62" i="115"/>
  <c r="HB63" i="115"/>
  <c r="FN63" i="106"/>
  <c r="FN62" i="106"/>
  <c r="BB62" i="106"/>
  <c r="BB63" i="106"/>
  <c r="V63" i="106"/>
  <c r="V62" i="106"/>
  <c r="ES62" i="109"/>
  <c r="ES63" i="109"/>
  <c r="BH63" i="112"/>
  <c r="BH62" i="112"/>
  <c r="CM62" i="112"/>
  <c r="CM63" i="112"/>
  <c r="FY63" i="106"/>
  <c r="FY62" i="106"/>
  <c r="FZ63" i="109"/>
  <c r="FZ62" i="109"/>
  <c r="GV62" i="115"/>
  <c r="GV63" i="115"/>
  <c r="BP62" i="109"/>
  <c r="BP63" i="109"/>
  <c r="GX63" i="109"/>
  <c r="GX62" i="109"/>
  <c r="FK62" i="109"/>
  <c r="FK63" i="109"/>
  <c r="AK63" i="112"/>
  <c r="AK62" i="112"/>
  <c r="GA62" i="106"/>
  <c r="GA63" i="106"/>
  <c r="BM62" i="109"/>
  <c r="BM63" i="109"/>
  <c r="FT63" i="106"/>
  <c r="FT62" i="106"/>
  <c r="CP63" i="106"/>
  <c r="CP62" i="106"/>
  <c r="CL63" i="112"/>
  <c r="CL62" i="112"/>
  <c r="Y62" i="106"/>
  <c r="Y63" i="106"/>
  <c r="FJ62" i="109"/>
  <c r="FJ63" i="109"/>
  <c r="FK63" i="115"/>
  <c r="FK62" i="115"/>
  <c r="CL63" i="106"/>
  <c r="CL62" i="106"/>
  <c r="S62" i="115"/>
  <c r="S63" i="115"/>
  <c r="FS62" i="115"/>
  <c r="FS63" i="115"/>
  <c r="AD62" i="115"/>
  <c r="AD63" i="115"/>
  <c r="FD63" i="106"/>
  <c r="FD62" i="106"/>
  <c r="T62" i="115"/>
  <c r="T63" i="115"/>
  <c r="AD63" i="109"/>
  <c r="AD62" i="109"/>
  <c r="GU62" i="109"/>
  <c r="GU63" i="109"/>
  <c r="EX62" i="112"/>
  <c r="EX63" i="112"/>
  <c r="DU62" i="106"/>
  <c r="DU63" i="106"/>
  <c r="FR63" i="112"/>
  <c r="FR62" i="112"/>
  <c r="FW62" i="106"/>
  <c r="FW63" i="106"/>
  <c r="CI63" i="112"/>
  <c r="CI62" i="112"/>
  <c r="FP62" i="115"/>
  <c r="FP63" i="115"/>
  <c r="FH62" i="112"/>
  <c r="FH63" i="112"/>
  <c r="GF62" i="109"/>
  <c r="GF63" i="109"/>
  <c r="CW63" i="115"/>
  <c r="CW62" i="115"/>
  <c r="AS62" i="115"/>
  <c r="AS63" i="115"/>
  <c r="BO63" i="109"/>
  <c r="BO62" i="109"/>
  <c r="FC62" i="112"/>
  <c r="FC63" i="112"/>
  <c r="GK62" i="115"/>
  <c r="GK63" i="115"/>
  <c r="FL62" i="106"/>
  <c r="FL63" i="106"/>
  <c r="GN62" i="115"/>
  <c r="GN63" i="115"/>
  <c r="EV62" i="112"/>
  <c r="EV63" i="112"/>
  <c r="FX62" i="112"/>
  <c r="FX63" i="112"/>
  <c r="DI63" i="109"/>
  <c r="DI62" i="109"/>
  <c r="AL62" i="109"/>
  <c r="AL63" i="109"/>
  <c r="BT63" i="109"/>
  <c r="BT62" i="109"/>
  <c r="GD63" i="115"/>
  <c r="GD62" i="115"/>
  <c r="HG62" i="106"/>
  <c r="HG63" i="106"/>
  <c r="GS62" i="112"/>
  <c r="GS63" i="112"/>
  <c r="BP63" i="115"/>
  <c r="BP62" i="115"/>
  <c r="Z63" i="109"/>
  <c r="Z62" i="109"/>
  <c r="X62" i="109"/>
  <c r="X63" i="109"/>
  <c r="CT63" i="112"/>
  <c r="CT62" i="112"/>
  <c r="GB62" i="106"/>
  <c r="GB63" i="106"/>
  <c r="U62" i="106"/>
  <c r="U63" i="106"/>
  <c r="GC63" i="112"/>
  <c r="GC62" i="112"/>
  <c r="BA63" i="109"/>
  <c r="BA62" i="109"/>
  <c r="AT63" i="106"/>
  <c r="AT62" i="106"/>
  <c r="GR63" i="109"/>
  <c r="GR62" i="109"/>
  <c r="DT62" i="115"/>
  <c r="DT63" i="115"/>
  <c r="GR62" i="112"/>
  <c r="GR63" i="112"/>
  <c r="AS63" i="112"/>
  <c r="AS62" i="112"/>
  <c r="GY62" i="112"/>
  <c r="GY63" i="112"/>
  <c r="EG62" i="115"/>
  <c r="EG63" i="115"/>
  <c r="AU62" i="112"/>
  <c r="AU63" i="112"/>
  <c r="AF63" i="106"/>
  <c r="AF62" i="106"/>
  <c r="EN62" i="106"/>
  <c r="EN63" i="106"/>
  <c r="ED62" i="112"/>
  <c r="ED63" i="112"/>
  <c r="GC62" i="106"/>
  <c r="GC63" i="106"/>
  <c r="BB63" i="112"/>
  <c r="BB62" i="112"/>
  <c r="AA62" i="109"/>
  <c r="AA63" i="109"/>
  <c r="Y62" i="115"/>
  <c r="Y63" i="115"/>
  <c r="ET63" i="106"/>
  <c r="ET62" i="106"/>
  <c r="DY63" i="106"/>
  <c r="DY62" i="106"/>
  <c r="DB62" i="112"/>
  <c r="DB63" i="112"/>
  <c r="GX63" i="115"/>
  <c r="GX62" i="115"/>
  <c r="BQ62" i="115"/>
  <c r="BQ63" i="115"/>
  <c r="AE62" i="109"/>
  <c r="AE63" i="109"/>
  <c r="BS62" i="109"/>
  <c r="BS63" i="109"/>
  <c r="BJ62" i="115"/>
  <c r="BJ63" i="115"/>
  <c r="DF62" i="106"/>
  <c r="DF63" i="106"/>
  <c r="BV62" i="109"/>
  <c r="BV63" i="109"/>
  <c r="BL62" i="109"/>
  <c r="BL63" i="109"/>
  <c r="DO62" i="106"/>
  <c r="DO63" i="106"/>
  <c r="CO62" i="115"/>
  <c r="CO63" i="115"/>
  <c r="FJ62" i="115"/>
  <c r="FJ63" i="115"/>
  <c r="BR63" i="106"/>
  <c r="BR62" i="106"/>
  <c r="AY63" i="112"/>
  <c r="AY62" i="112"/>
  <c r="EZ62" i="106"/>
  <c r="EZ63" i="106"/>
  <c r="ES63" i="106"/>
  <c r="ES62" i="106"/>
  <c r="DY63" i="112"/>
  <c r="DY62" i="112"/>
  <c r="AZ62" i="115"/>
  <c r="AZ63" i="115"/>
  <c r="FZ62" i="112"/>
  <c r="FZ63" i="112"/>
  <c r="EQ63" i="106"/>
  <c r="EQ62" i="106"/>
  <c r="GR63" i="115"/>
  <c r="GR62" i="115"/>
  <c r="FP63" i="112"/>
  <c r="FP62" i="112"/>
  <c r="EI62" i="112"/>
  <c r="EI63" i="112"/>
  <c r="FD62" i="112"/>
  <c r="FD63" i="112"/>
  <c r="FI62" i="112"/>
  <c r="FI63" i="112"/>
  <c r="GL62" i="106"/>
  <c r="GL63" i="106"/>
  <c r="CF63" i="115"/>
  <c r="CF62" i="115"/>
  <c r="DI62" i="115"/>
  <c r="DI63" i="115"/>
  <c r="CN62" i="109"/>
  <c r="CN63" i="109"/>
  <c r="S63" i="106"/>
  <c r="S62" i="106"/>
  <c r="DG63" i="109"/>
  <c r="DG62" i="109"/>
  <c r="AN62" i="109"/>
  <c r="AN63" i="109"/>
  <c r="U62" i="112"/>
  <c r="U63" i="112"/>
  <c r="X63" i="112"/>
  <c r="X62" i="112"/>
  <c r="BD63" i="115"/>
  <c r="BD62" i="115"/>
  <c r="GT63" i="115"/>
  <c r="GT62" i="115"/>
  <c r="BK62" i="109"/>
  <c r="BK63" i="109"/>
  <c r="BW62" i="106"/>
  <c r="BW63" i="106"/>
  <c r="P62" i="115"/>
  <c r="P63" i="115"/>
  <c r="GM62" i="115"/>
  <c r="GM63" i="115"/>
  <c r="GE62" i="115"/>
  <c r="GE63" i="115"/>
  <c r="AQ62" i="109"/>
  <c r="AQ63" i="109"/>
  <c r="GB62" i="115"/>
  <c r="GB63" i="115"/>
  <c r="GT62" i="112"/>
  <c r="GT63" i="112"/>
  <c r="AJ62" i="115"/>
  <c r="AJ63" i="115"/>
  <c r="EK62" i="109"/>
  <c r="EK63" i="109"/>
  <c r="BR62" i="109"/>
  <c r="BR63" i="109"/>
  <c r="BA63" i="106"/>
  <c r="BA62" i="106"/>
  <c r="HH63" i="106"/>
  <c r="HH62" i="106"/>
  <c r="GN62" i="112"/>
  <c r="GN63" i="112"/>
  <c r="FR63" i="109"/>
  <c r="FR62" i="109"/>
  <c r="DP63" i="112"/>
  <c r="DP62" i="112"/>
  <c r="DR62" i="109"/>
  <c r="DR63" i="109"/>
  <c r="BZ62" i="109"/>
  <c r="BZ63" i="109"/>
  <c r="GF63" i="115"/>
  <c r="GF62" i="115"/>
  <c r="AO62" i="109"/>
  <c r="AO63" i="109"/>
  <c r="BS63" i="115"/>
  <c r="BS62" i="115"/>
  <c r="GS62" i="106"/>
  <c r="GS63" i="106"/>
  <c r="DF63" i="115"/>
  <c r="DF62" i="115"/>
  <c r="CF63" i="112"/>
  <c r="CF62" i="112"/>
  <c r="X63" i="106"/>
  <c r="X62" i="106"/>
  <c r="BN62" i="109"/>
  <c r="BN63" i="109"/>
  <c r="DT62" i="112"/>
  <c r="DT63" i="112"/>
  <c r="CC63" i="109"/>
  <c r="CC62" i="109"/>
  <c r="EJ62" i="112"/>
  <c r="EJ63" i="112"/>
  <c r="AQ62" i="112"/>
  <c r="AQ63" i="112"/>
  <c r="DO63" i="115"/>
  <c r="DO62" i="115"/>
  <c r="FD62" i="109"/>
  <c r="FD63" i="109"/>
  <c r="AH63" i="112"/>
  <c r="AH62" i="112"/>
  <c r="FC63" i="115"/>
  <c r="FC62" i="115"/>
  <c r="CR63" i="106"/>
  <c r="CR62" i="106"/>
  <c r="AD62" i="106"/>
  <c r="AD63" i="106"/>
  <c r="AV62" i="112"/>
  <c r="AV63" i="112"/>
  <c r="CR62" i="109"/>
  <c r="CR63" i="109"/>
  <c r="FB63" i="115"/>
  <c r="FB62" i="115"/>
  <c r="GP63" i="109"/>
  <c r="GP62" i="109"/>
  <c r="FQ62" i="112"/>
  <c r="FQ63" i="112"/>
  <c r="AS62" i="106"/>
  <c r="AS63" i="106"/>
  <c r="DS62" i="106"/>
  <c r="DS63" i="106"/>
  <c r="FT62" i="109"/>
  <c r="FT63" i="109"/>
  <c r="CG63" i="112"/>
  <c r="CG62" i="112"/>
  <c r="BD62" i="109"/>
  <c r="BD63" i="109"/>
  <c r="AI63" i="115"/>
  <c r="AI62" i="115"/>
  <c r="BQ62" i="106"/>
  <c r="BQ63" i="106"/>
  <c r="HF63" i="115"/>
  <c r="HF62" i="115"/>
  <c r="AB62" i="112"/>
  <c r="AB63" i="112"/>
  <c r="DS63" i="109"/>
  <c r="DS62" i="109"/>
  <c r="AS62" i="109"/>
  <c r="AS63" i="109"/>
  <c r="DA63" i="109"/>
  <c r="DA62" i="109"/>
  <c r="EL63" i="106"/>
  <c r="EL62" i="106"/>
  <c r="GY63" i="109"/>
  <c r="GY62" i="109"/>
  <c r="GB62" i="109"/>
  <c r="GB63" i="109"/>
  <c r="EI62" i="109"/>
  <c r="EI63" i="109"/>
  <c r="DE63" i="109"/>
  <c r="DE62" i="109"/>
  <c r="HF62" i="109"/>
  <c r="HF63" i="109"/>
  <c r="DN60" i="106"/>
  <c r="DN65" i="106" s="1"/>
  <c r="DN97" i="106" s="1"/>
  <c r="DW63" i="109"/>
  <c r="DW62" i="109"/>
  <c r="AT62" i="109"/>
  <c r="AT63" i="109"/>
  <c r="DS63" i="112"/>
  <c r="DS62" i="112"/>
  <c r="BK62" i="106"/>
  <c r="BK63" i="106"/>
  <c r="EK63" i="106"/>
  <c r="EK62" i="106"/>
  <c r="BM62" i="112"/>
  <c r="BM63" i="112"/>
  <c r="DV62" i="112"/>
  <c r="DV63" i="112"/>
  <c r="FV63" i="115"/>
  <c r="FV62" i="115"/>
  <c r="AC62" i="115"/>
  <c r="AC63" i="115"/>
  <c r="AV63" i="115"/>
  <c r="AV62" i="115"/>
  <c r="DG62" i="112"/>
  <c r="DG63" i="112"/>
  <c r="AF63" i="115"/>
  <c r="AF62" i="115"/>
  <c r="BQ62" i="109"/>
  <c r="BQ63" i="109"/>
  <c r="GM62" i="106"/>
  <c r="GM63" i="106"/>
  <c r="FS62" i="109"/>
  <c r="FS63" i="109"/>
  <c r="AV62" i="106"/>
  <c r="AV63" i="106"/>
  <c r="BN62" i="112"/>
  <c r="BN63" i="112"/>
  <c r="HH62" i="109"/>
  <c r="HH63" i="109"/>
  <c r="DU62" i="115"/>
  <c r="DU63" i="115"/>
  <c r="DF62" i="112"/>
  <c r="DF63" i="112"/>
  <c r="EU62" i="115"/>
  <c r="EU63" i="115"/>
  <c r="DP63" i="109"/>
  <c r="DP62" i="109"/>
  <c r="FU62" i="115"/>
  <c r="FU63" i="115"/>
  <c r="BY63" i="115"/>
  <c r="BY62" i="115"/>
  <c r="GV62" i="112"/>
  <c r="GV63" i="112"/>
  <c r="EH63" i="115"/>
  <c r="EH62" i="115"/>
  <c r="AQ63" i="106"/>
  <c r="AQ62" i="106"/>
  <c r="AG62" i="106"/>
  <c r="AG63" i="106"/>
  <c r="FV63" i="112"/>
  <c r="FV62" i="112"/>
  <c r="FN63" i="112"/>
  <c r="FN62" i="112"/>
  <c r="CF62" i="109"/>
  <c r="CF63" i="109"/>
  <c r="DC63" i="109"/>
  <c r="DC62" i="109"/>
  <c r="FW63" i="112"/>
  <c r="FW62" i="112"/>
  <c r="DJ62" i="112"/>
  <c r="DJ63" i="112"/>
  <c r="L63" i="115"/>
  <c r="L62" i="115"/>
  <c r="CW62" i="106"/>
  <c r="CW63" i="106"/>
  <c r="DR62" i="115"/>
  <c r="DR63" i="115"/>
  <c r="EW62" i="106"/>
  <c r="EW63" i="106"/>
  <c r="FM63" i="115"/>
  <c r="FM62" i="115"/>
  <c r="AM62" i="115"/>
  <c r="AM63" i="115"/>
  <c r="CU62" i="115"/>
  <c r="CU63" i="115"/>
  <c r="BE63" i="115"/>
  <c r="BE62" i="115"/>
  <c r="BX62" i="112"/>
  <c r="BX63" i="112"/>
  <c r="CQ62" i="109"/>
  <c r="CQ63" i="109"/>
  <c r="CV63" i="115"/>
  <c r="CV62" i="115"/>
  <c r="GM63" i="112"/>
  <c r="GM62" i="112"/>
  <c r="FF63" i="115"/>
  <c r="FF62" i="115"/>
  <c r="HC63" i="115"/>
  <c r="HC62" i="115"/>
  <c r="GK63" i="109"/>
  <c r="GK62" i="109"/>
  <c r="EP62" i="109"/>
  <c r="EP63" i="109"/>
  <c r="DA63" i="106"/>
  <c r="DA62" i="106"/>
  <c r="Z63" i="115"/>
  <c r="Z62" i="115"/>
  <c r="GK62" i="112"/>
  <c r="GK63" i="112"/>
  <c r="CQ63" i="112"/>
  <c r="CQ62" i="112"/>
  <c r="GT62" i="109"/>
  <c r="GT63" i="109"/>
  <c r="AW63" i="109"/>
  <c r="AW62" i="109"/>
  <c r="CJ63" i="115"/>
  <c r="CJ62" i="115"/>
  <c r="DJ63" i="115"/>
  <c r="DJ62" i="115"/>
  <c r="AE62" i="106"/>
  <c r="AE63" i="106"/>
  <c r="W62" i="106"/>
  <c r="W63" i="106"/>
  <c r="FX63" i="106"/>
  <c r="FX62" i="106"/>
  <c r="CJ62" i="112"/>
  <c r="CJ63" i="112"/>
  <c r="FO63" i="106"/>
  <c r="FO62" i="106"/>
  <c r="DU63" i="112"/>
  <c r="DU62" i="112"/>
  <c r="DJ62" i="109"/>
  <c r="DJ63" i="109"/>
  <c r="GA63" i="109"/>
  <c r="GA62" i="109"/>
  <c r="AB63" i="109"/>
  <c r="AB62" i="109"/>
  <c r="AB62" i="106"/>
  <c r="AB63" i="106"/>
  <c r="BH62" i="106"/>
  <c r="BH63" i="106"/>
  <c r="FF62" i="112"/>
  <c r="FF63" i="112"/>
  <c r="AH62" i="115"/>
  <c r="AH63" i="115"/>
  <c r="HB63" i="109"/>
  <c r="HB62" i="109"/>
  <c r="AT63" i="112"/>
  <c r="AT62" i="112"/>
  <c r="H63" i="115"/>
  <c r="H62" i="115"/>
  <c r="AC63" i="106"/>
  <c r="AC62" i="106"/>
  <c r="HG63" i="115"/>
  <c r="HG62" i="115"/>
  <c r="DA63" i="115"/>
  <c r="DA62" i="115"/>
  <c r="BO63" i="106"/>
  <c r="BO62" i="106"/>
  <c r="HA62" i="109"/>
  <c r="HA63" i="109"/>
  <c r="FR62" i="106"/>
  <c r="FR63" i="106"/>
  <c r="GJ63" i="115"/>
  <c r="GJ62" i="115"/>
  <c r="CH62" i="106"/>
  <c r="CH63" i="106"/>
  <c r="BU62" i="112"/>
  <c r="BU63" i="112"/>
  <c r="BN63" i="115"/>
  <c r="BN62" i="115"/>
  <c r="CB62" i="106"/>
  <c r="CB63" i="106"/>
  <c r="DZ63" i="106"/>
  <c r="DZ62" i="106"/>
  <c r="CI63" i="109"/>
  <c r="CI62" i="109"/>
  <c r="AO63" i="106"/>
  <c r="AO62" i="106"/>
  <c r="AJ63" i="112"/>
  <c r="AJ62" i="112"/>
  <c r="EV63" i="109"/>
  <c r="EV62" i="109"/>
  <c r="V63" i="112"/>
  <c r="V62" i="112"/>
  <c r="CB62" i="115"/>
  <c r="CB63" i="115"/>
  <c r="GQ63" i="109"/>
  <c r="GQ62" i="109"/>
  <c r="BE63" i="112"/>
  <c r="BE62" i="112"/>
  <c r="AR63" i="112"/>
  <c r="AR62" i="112"/>
  <c r="EG63" i="112"/>
  <c r="EG62" i="112"/>
  <c r="GY62" i="106"/>
  <c r="GY63" i="106"/>
  <c r="CD63" i="112"/>
  <c r="CD62" i="112"/>
  <c r="EW63" i="109"/>
  <c r="EW62" i="109"/>
  <c r="CO62" i="106"/>
  <c r="CO63" i="106"/>
  <c r="AL63" i="106"/>
  <c r="AL62" i="106"/>
  <c r="HE62" i="109"/>
  <c r="HE63" i="109"/>
  <c r="FS63" i="112"/>
  <c r="FS62" i="112"/>
  <c r="BD63" i="112"/>
  <c r="BD62" i="112"/>
  <c r="EO63" i="115"/>
  <c r="EO62" i="115"/>
  <c r="AA63" i="115"/>
  <c r="AA62" i="115"/>
  <c r="DI63" i="106"/>
  <c r="DI62" i="106"/>
  <c r="EC62" i="106"/>
  <c r="EC63" i="106"/>
  <c r="CV62" i="109"/>
  <c r="CV63" i="109"/>
  <c r="EN62" i="112"/>
  <c r="EN63" i="112"/>
  <c r="BH62" i="109"/>
  <c r="BH63" i="109"/>
  <c r="DK63" i="115"/>
  <c r="DK62" i="115"/>
  <c r="CC63" i="115"/>
  <c r="CC62" i="115"/>
  <c r="EI63" i="115"/>
  <c r="EI62" i="115"/>
  <c r="CU62" i="106"/>
  <c r="CU63" i="106"/>
  <c r="CU63" i="112"/>
  <c r="CU62" i="112"/>
  <c r="GL62" i="115"/>
  <c r="GL63" i="115"/>
  <c r="BR62" i="115"/>
  <c r="BR63" i="115"/>
  <c r="ET63" i="115"/>
  <c r="ET62" i="115"/>
  <c r="AZ62" i="109"/>
  <c r="AZ63" i="109"/>
  <c r="W62" i="109"/>
  <c r="W63" i="109"/>
  <c r="DF62" i="109"/>
  <c r="DF63" i="109"/>
  <c r="GV62" i="106"/>
  <c r="GV63" i="106"/>
  <c r="FI63" i="115"/>
  <c r="FI62" i="115"/>
  <c r="EO63" i="106"/>
  <c r="EO62" i="106"/>
  <c r="AF63" i="109"/>
  <c r="AF62" i="109"/>
  <c r="FP63" i="106"/>
  <c r="FP62" i="106"/>
  <c r="BW62" i="109"/>
  <c r="BW63" i="109"/>
  <c r="EA63" i="109"/>
  <c r="EA62" i="109"/>
  <c r="AJ63" i="109"/>
  <c r="AJ62" i="109"/>
  <c r="CK63" i="112"/>
  <c r="CK62" i="112"/>
  <c r="GC63" i="109"/>
  <c r="GC62" i="109"/>
  <c r="EA62" i="115"/>
  <c r="EA63" i="115"/>
  <c r="GA62" i="115"/>
  <c r="GA63" i="115"/>
  <c r="BD62" i="106"/>
  <c r="BD63" i="106"/>
  <c r="HD63" i="109"/>
  <c r="HD62" i="109"/>
  <c r="DG62" i="115"/>
  <c r="DG63" i="115"/>
  <c r="CE63" i="112"/>
  <c r="CE62" i="112"/>
  <c r="BI62" i="109"/>
  <c r="BI63" i="109"/>
  <c r="DG62" i="106"/>
  <c r="DG63" i="106"/>
  <c r="BP60" i="106"/>
  <c r="BP65" i="106" s="1"/>
  <c r="BP97" i="106" s="1"/>
  <c r="HI63" i="115"/>
  <c r="HI62" i="115"/>
  <c r="FT62" i="115"/>
  <c r="FT63" i="115"/>
  <c r="BC62" i="106"/>
  <c r="BC63" i="106"/>
  <c r="FS62" i="106"/>
  <c r="FS63" i="106"/>
  <c r="FY63" i="109"/>
  <c r="FY62" i="109"/>
  <c r="Z62" i="106"/>
  <c r="Z63" i="106"/>
  <c r="ES62" i="115"/>
  <c r="ES63" i="115"/>
  <c r="AR62" i="115"/>
  <c r="AR63" i="115"/>
  <c r="EA62" i="106"/>
  <c r="EA63" i="106"/>
  <c r="GR63" i="106"/>
  <c r="GR62" i="106"/>
  <c r="AN62" i="112"/>
  <c r="AN63" i="112"/>
  <c r="FO63" i="112"/>
  <c r="FO62" i="112"/>
  <c r="CA62" i="115"/>
  <c r="CA63" i="115"/>
  <c r="GH63" i="115"/>
  <c r="GH62" i="115"/>
  <c r="EY62" i="109"/>
  <c r="EY63" i="109"/>
  <c r="I62" i="115"/>
  <c r="I63" i="115"/>
  <c r="DP62" i="106"/>
  <c r="DP63" i="106"/>
  <c r="EV63" i="115"/>
  <c r="EV62" i="115"/>
  <c r="DT62" i="109"/>
  <c r="DT63" i="109"/>
  <c r="AC62" i="112"/>
  <c r="AC63" i="112"/>
  <c r="BB62" i="115"/>
  <c r="BB63" i="115"/>
  <c r="AI62" i="112"/>
  <c r="AI63" i="112"/>
  <c r="CP63" i="109"/>
  <c r="CP62" i="109"/>
  <c r="BP62" i="112"/>
  <c r="BP63" i="112"/>
  <c r="DQ63" i="106"/>
  <c r="DQ62" i="106"/>
  <c r="AZ63" i="112"/>
  <c r="AZ62" i="112"/>
  <c r="DX62" i="106"/>
  <c r="DX63" i="106"/>
  <c r="BU62" i="115"/>
  <c r="BU63" i="115"/>
  <c r="DR62" i="112"/>
  <c r="DR63" i="112"/>
  <c r="HD62" i="106"/>
  <c r="HD63" i="106"/>
  <c r="ES62" i="112"/>
  <c r="ES63" i="112"/>
  <c r="AM63" i="106"/>
  <c r="AM62" i="106"/>
  <c r="EU63" i="112"/>
  <c r="EU62" i="112"/>
  <c r="DB63" i="109"/>
  <c r="DB62" i="109"/>
  <c r="AN63" i="106"/>
  <c r="AN62" i="106"/>
  <c r="DZ62" i="115"/>
  <c r="DZ63" i="115"/>
  <c r="BU63" i="106"/>
  <c r="BU62" i="106"/>
  <c r="BE63" i="106"/>
  <c r="BE62" i="106"/>
  <c r="GU63" i="112"/>
  <c r="GU62" i="112"/>
  <c r="BR63" i="112"/>
  <c r="BR62" i="112"/>
  <c r="AR63" i="109"/>
  <c r="AR62" i="109"/>
  <c r="EY63" i="106"/>
  <c r="EY62" i="106"/>
  <c r="EY63" i="115"/>
  <c r="EY62" i="115"/>
  <c r="CT63" i="115"/>
  <c r="CT62" i="115"/>
  <c r="EQ63" i="115"/>
  <c r="EQ62" i="115"/>
  <c r="AG63" i="112"/>
  <c r="AG62" i="112"/>
  <c r="AQ62" i="115"/>
  <c r="AQ63" i="115"/>
  <c r="ED63" i="109"/>
  <c r="ED62" i="109"/>
  <c r="AE63" i="115"/>
  <c r="AE62" i="115"/>
  <c r="BG62" i="106"/>
  <c r="BG63" i="106"/>
  <c r="AI62" i="109"/>
  <c r="AI63" i="109"/>
  <c r="HC62" i="106"/>
  <c r="HC63" i="106"/>
  <c r="GG63" i="106"/>
  <c r="GG62" i="106"/>
  <c r="HG63" i="112"/>
  <c r="HG62" i="112"/>
  <c r="DH62" i="109"/>
  <c r="DH63" i="109"/>
  <c r="CN63" i="112"/>
  <c r="CN62" i="112"/>
  <c r="BO63" i="115"/>
  <c r="BO62" i="115"/>
  <c r="R62" i="115"/>
  <c r="R63" i="115"/>
  <c r="EE62" i="115"/>
  <c r="EE63" i="115"/>
  <c r="BJ62" i="112"/>
  <c r="BJ63" i="112"/>
  <c r="BN63" i="106"/>
  <c r="BN62" i="106"/>
  <c r="EK63" i="112"/>
  <c r="EK62" i="112"/>
  <c r="CK63" i="115"/>
  <c r="CK62" i="115"/>
  <c r="C63" i="115"/>
  <c r="C62" i="115"/>
  <c r="AW62" i="112"/>
  <c r="AW63" i="112"/>
  <c r="EF62" i="115"/>
  <c r="EF63" i="115"/>
  <c r="HH63" i="112"/>
  <c r="HH62" i="112"/>
  <c r="DY63" i="115"/>
  <c r="DY62" i="115"/>
  <c r="DW62" i="115"/>
  <c r="DW63" i="115"/>
  <c r="DK63" i="109"/>
  <c r="DK62" i="109"/>
  <c r="FC60" i="115" l="1"/>
  <c r="FC65" i="115" s="1"/>
  <c r="FC97" i="115" s="1"/>
  <c r="CC60" i="109"/>
  <c r="CC65" i="109" s="1"/>
  <c r="CC97" i="109" s="1"/>
  <c r="ES60" i="106"/>
  <c r="ES65" i="106" s="1"/>
  <c r="ES97" i="106" s="1"/>
  <c r="AF60" i="106"/>
  <c r="AF65" i="106" s="1"/>
  <c r="AF97" i="106" s="1"/>
  <c r="V60" i="106"/>
  <c r="V65" i="106" s="1"/>
  <c r="V97" i="106" s="1"/>
  <c r="AZ60" i="106"/>
  <c r="AZ65" i="106" s="1"/>
  <c r="AZ97" i="106" s="1"/>
  <c r="BB60" i="109"/>
  <c r="BB65" i="109" s="1"/>
  <c r="BB97" i="109" s="1"/>
  <c r="BC60" i="109"/>
  <c r="BC65" i="109" s="1"/>
  <c r="BC97" i="109" s="1"/>
  <c r="FI60" i="115"/>
  <c r="FI65" i="115" s="1"/>
  <c r="FI97" i="115" s="1"/>
  <c r="HG60" i="115"/>
  <c r="HG65" i="115" s="1"/>
  <c r="HG97" i="115" s="1"/>
  <c r="DU60" i="112"/>
  <c r="DU65" i="112" s="1"/>
  <c r="DU97" i="112" s="1"/>
  <c r="Z60" i="115"/>
  <c r="Z65" i="115" s="1"/>
  <c r="Z97" i="115" s="1"/>
  <c r="GM60" i="112"/>
  <c r="GM65" i="112" s="1"/>
  <c r="GM97" i="112" s="1"/>
  <c r="EK60" i="115"/>
  <c r="EK65" i="115" s="1"/>
  <c r="EK97" i="115" s="1"/>
  <c r="CZ60" i="115"/>
  <c r="CZ65" i="115" s="1"/>
  <c r="CZ97" i="115" s="1"/>
  <c r="EU60" i="106"/>
  <c r="EU65" i="106" s="1"/>
  <c r="EU97" i="106" s="1"/>
  <c r="GJ60" i="109"/>
  <c r="GJ65" i="109" s="1"/>
  <c r="GJ97" i="109" s="1"/>
  <c r="EH60" i="112"/>
  <c r="EH65" i="112" s="1"/>
  <c r="EH97" i="112" s="1"/>
  <c r="CU60" i="112"/>
  <c r="CU65" i="112" s="1"/>
  <c r="CU97" i="112" s="1"/>
  <c r="AW60" i="109"/>
  <c r="AW65" i="109" s="1"/>
  <c r="AW97" i="109" s="1"/>
  <c r="DC60" i="109"/>
  <c r="DC65" i="109" s="1"/>
  <c r="DC97" i="109" s="1"/>
  <c r="FM60" i="112"/>
  <c r="FM65" i="112" s="1"/>
  <c r="FM97" i="112" s="1"/>
  <c r="AN60" i="115"/>
  <c r="AN65" i="115" s="1"/>
  <c r="AN97" i="115" s="1"/>
  <c r="AL60" i="112"/>
  <c r="AL65" i="112" s="1"/>
  <c r="AL97" i="112" s="1"/>
  <c r="AF60" i="112"/>
  <c r="AF65" i="112" s="1"/>
  <c r="AF97" i="112" s="1"/>
  <c r="EW60" i="109"/>
  <c r="EW65" i="109" s="1"/>
  <c r="EW97" i="109" s="1"/>
  <c r="HF60" i="106"/>
  <c r="HF65" i="106" s="1"/>
  <c r="HF97" i="106" s="1"/>
  <c r="EO60" i="106"/>
  <c r="EO65" i="106" s="1"/>
  <c r="EO97" i="106" s="1"/>
  <c r="EX60" i="106"/>
  <c r="EX65" i="106" s="1"/>
  <c r="EX97" i="106" s="1"/>
  <c r="DP60" i="109"/>
  <c r="DP65" i="109" s="1"/>
  <c r="DP97" i="109" s="1"/>
  <c r="BF60" i="109"/>
  <c r="BF65" i="109" s="1"/>
  <c r="BF97" i="109" s="1"/>
  <c r="CA60" i="106"/>
  <c r="CA65" i="106" s="1"/>
  <c r="CA97" i="106" s="1"/>
  <c r="AZ60" i="112"/>
  <c r="AZ65" i="112" s="1"/>
  <c r="AZ97" i="112" s="1"/>
  <c r="DP60" i="112"/>
  <c r="DP65" i="112" s="1"/>
  <c r="DP97" i="112" s="1"/>
  <c r="FP60" i="112"/>
  <c r="FP65" i="112" s="1"/>
  <c r="FP97" i="112" s="1"/>
  <c r="ET60" i="115"/>
  <c r="ET65" i="115" s="1"/>
  <c r="ET97" i="115" s="1"/>
  <c r="CC60" i="115"/>
  <c r="CC65" i="115" s="1"/>
  <c r="CC97" i="115" s="1"/>
  <c r="DI60" i="106"/>
  <c r="DI65" i="106" s="1"/>
  <c r="DI97" i="106" s="1"/>
  <c r="AJ60" i="112"/>
  <c r="AJ65" i="112" s="1"/>
  <c r="AJ97" i="112" s="1"/>
  <c r="DA60" i="115"/>
  <c r="DA65" i="115" s="1"/>
  <c r="DA97" i="115" s="1"/>
  <c r="FF60" i="115"/>
  <c r="FF65" i="115" s="1"/>
  <c r="FF97" i="115" s="1"/>
  <c r="DH60" i="115"/>
  <c r="DH65" i="115" s="1"/>
  <c r="DH97" i="115" s="1"/>
  <c r="DR60" i="106"/>
  <c r="DR65" i="106" s="1"/>
  <c r="DR97" i="106" s="1"/>
  <c r="DO60" i="109"/>
  <c r="DO65" i="109" s="1"/>
  <c r="DO97" i="109" s="1"/>
  <c r="GY60" i="115"/>
  <c r="GY65" i="115" s="1"/>
  <c r="GY97" i="115" s="1"/>
  <c r="CY60" i="115"/>
  <c r="CY65" i="115" s="1"/>
  <c r="CY97" i="115" s="1"/>
  <c r="CG60" i="115"/>
  <c r="CG65" i="115" s="1"/>
  <c r="CG97" i="115" s="1"/>
  <c r="EA60" i="109"/>
  <c r="EA65" i="109" s="1"/>
  <c r="EA97" i="109" s="1"/>
  <c r="GQ60" i="109"/>
  <c r="GQ65" i="109" s="1"/>
  <c r="GQ97" i="109" s="1"/>
  <c r="AC60" i="106"/>
  <c r="AC65" i="106" s="1"/>
  <c r="AC97" i="106" s="1"/>
  <c r="CJ60" i="115"/>
  <c r="CJ65" i="115" s="1"/>
  <c r="CJ97" i="115" s="1"/>
  <c r="DA60" i="106"/>
  <c r="DA65" i="106" s="1"/>
  <c r="DA97" i="106" s="1"/>
  <c r="AQ60" i="106"/>
  <c r="AQ65" i="106" s="1"/>
  <c r="AQ97" i="106" s="1"/>
  <c r="DS60" i="112"/>
  <c r="DS65" i="112" s="1"/>
  <c r="DS97" i="112" s="1"/>
  <c r="CX60" i="112"/>
  <c r="CX65" i="112" s="1"/>
  <c r="CX97" i="112" s="1"/>
  <c r="FO60" i="109"/>
  <c r="FO65" i="109" s="1"/>
  <c r="FO97" i="109" s="1"/>
  <c r="AY60" i="109"/>
  <c r="AY65" i="109" s="1"/>
  <c r="AY97" i="109" s="1"/>
  <c r="FH60" i="109"/>
  <c r="FH65" i="109" s="1"/>
  <c r="FH97" i="109" s="1"/>
  <c r="HG60" i="112"/>
  <c r="HG65" i="112" s="1"/>
  <c r="HG97" i="112" s="1"/>
  <c r="ED60" i="109"/>
  <c r="ED65" i="109" s="1"/>
  <c r="ED97" i="109" s="1"/>
  <c r="GX60" i="115"/>
  <c r="GX65" i="115" s="1"/>
  <c r="GX97" i="115" s="1"/>
  <c r="BT60" i="109"/>
  <c r="BT65" i="109" s="1"/>
  <c r="BT97" i="109" s="1"/>
  <c r="GT60" i="106"/>
  <c r="GT65" i="106" s="1"/>
  <c r="GT97" i="106" s="1"/>
  <c r="GG60" i="115"/>
  <c r="GG65" i="115" s="1"/>
  <c r="GG97" i="115" s="1"/>
  <c r="CX60" i="109"/>
  <c r="CX65" i="109" s="1"/>
  <c r="CX97" i="109" s="1"/>
  <c r="GE60" i="112"/>
  <c r="GE65" i="112" s="1"/>
  <c r="GE97" i="112" s="1"/>
  <c r="FE60" i="106"/>
  <c r="FE65" i="106" s="1"/>
  <c r="FE97" i="106" s="1"/>
  <c r="GL60" i="109"/>
  <c r="GL65" i="109" s="1"/>
  <c r="GL97" i="109" s="1"/>
  <c r="EL60" i="109"/>
  <c r="EL65" i="109" s="1"/>
  <c r="EL97" i="109" s="1"/>
  <c r="ET60" i="109"/>
  <c r="ET65" i="109" s="1"/>
  <c r="ET97" i="109" s="1"/>
  <c r="CY60" i="106"/>
  <c r="CY65" i="106" s="1"/>
  <c r="CY97" i="106" s="1"/>
  <c r="EL60" i="115"/>
  <c r="EL65" i="115" s="1"/>
  <c r="EL97" i="115" s="1"/>
  <c r="AE60" i="115"/>
  <c r="AE65" i="115" s="1"/>
  <c r="AE97" i="115" s="1"/>
  <c r="FB60" i="115"/>
  <c r="FB65" i="115" s="1"/>
  <c r="FB97" i="115" s="1"/>
  <c r="FD60" i="106"/>
  <c r="FD65" i="106" s="1"/>
  <c r="FD97" i="106" s="1"/>
  <c r="AI60" i="106"/>
  <c r="AI65" i="106" s="1"/>
  <c r="AI97" i="106" s="1"/>
  <c r="DQ60" i="115"/>
  <c r="DQ65" i="115" s="1"/>
  <c r="DQ97" i="115" s="1"/>
  <c r="EG60" i="109"/>
  <c r="EG65" i="109" s="1"/>
  <c r="EG97" i="109" s="1"/>
  <c r="GQ60" i="106"/>
  <c r="GQ65" i="106" s="1"/>
  <c r="GQ97" i="106" s="1"/>
  <c r="F60" i="115"/>
  <c r="F65" i="115" s="1"/>
  <c r="F97" i="115" s="1"/>
  <c r="BT60" i="115"/>
  <c r="BT65" i="115" s="1"/>
  <c r="BT97" i="115" s="1"/>
  <c r="O60" i="115"/>
  <c r="O65" i="115" s="1"/>
  <c r="O97" i="115" s="1"/>
  <c r="BO60" i="112"/>
  <c r="BO65" i="112" s="1"/>
  <c r="BO97" i="112" s="1"/>
  <c r="AD60" i="112"/>
  <c r="AD65" i="112" s="1"/>
  <c r="AD97" i="112" s="1"/>
  <c r="GU60" i="106"/>
  <c r="GU65" i="106" s="1"/>
  <c r="GU97" i="106" s="1"/>
  <c r="EZ60" i="112"/>
  <c r="EZ65" i="112" s="1"/>
  <c r="EZ97" i="112" s="1"/>
  <c r="AX60" i="115"/>
  <c r="AX65" i="115" s="1"/>
  <c r="AX97" i="115" s="1"/>
  <c r="BL60" i="106"/>
  <c r="BL65" i="106" s="1"/>
  <c r="BL97" i="106" s="1"/>
  <c r="ER60" i="109"/>
  <c r="ER65" i="109" s="1"/>
  <c r="ER97" i="109" s="1"/>
  <c r="GG60" i="106"/>
  <c r="GG65" i="106" s="1"/>
  <c r="GG97" i="106" s="1"/>
  <c r="AN60" i="106"/>
  <c r="AN65" i="106" s="1"/>
  <c r="AN97" i="106" s="1"/>
  <c r="FY60" i="109"/>
  <c r="FY65" i="109" s="1"/>
  <c r="FY97" i="109" s="1"/>
  <c r="GF60" i="115"/>
  <c r="GF65" i="115" s="1"/>
  <c r="GF97" i="115" s="1"/>
  <c r="HH60" i="106"/>
  <c r="HH65" i="106" s="1"/>
  <c r="HH97" i="106" s="1"/>
  <c r="BR60" i="106"/>
  <c r="BR65" i="106" s="1"/>
  <c r="BR97" i="106" s="1"/>
  <c r="Z60" i="109"/>
  <c r="Z65" i="109" s="1"/>
  <c r="Z97" i="109" s="1"/>
  <c r="BI60" i="106"/>
  <c r="BI65" i="106" s="1"/>
  <c r="BI97" i="106" s="1"/>
  <c r="BS60" i="112"/>
  <c r="BS65" i="112" s="1"/>
  <c r="BS97" i="112" s="1"/>
  <c r="EB60" i="115"/>
  <c r="EB65" i="115" s="1"/>
  <c r="EB97" i="115" s="1"/>
  <c r="GW60" i="109"/>
  <c r="GW65" i="109" s="1"/>
  <c r="GW97" i="109" s="1"/>
  <c r="FG60" i="115"/>
  <c r="FG65" i="115" s="1"/>
  <c r="FG97" i="115" s="1"/>
  <c r="BW60" i="112"/>
  <c r="BW65" i="112" s="1"/>
  <c r="BW97" i="112" s="1"/>
  <c r="BV60" i="112"/>
  <c r="BV65" i="112" s="1"/>
  <c r="BV97" i="112" s="1"/>
  <c r="EQ60" i="109"/>
  <c r="EQ65" i="109" s="1"/>
  <c r="EQ97" i="109" s="1"/>
  <c r="AG60" i="109"/>
  <c r="AG65" i="109" s="1"/>
  <c r="AG97" i="109" s="1"/>
  <c r="DN60" i="115"/>
  <c r="DN65" i="115" s="1"/>
  <c r="DN97" i="115" s="1"/>
  <c r="CE60" i="109"/>
  <c r="CE65" i="109" s="1"/>
  <c r="CE97" i="109" s="1"/>
  <c r="BR60" i="112"/>
  <c r="BR65" i="112" s="1"/>
  <c r="BR97" i="112" s="1"/>
  <c r="BA60" i="106"/>
  <c r="BA65" i="106" s="1"/>
  <c r="BA97" i="106" s="1"/>
  <c r="DY60" i="106"/>
  <c r="DY65" i="106" s="1"/>
  <c r="DY97" i="106" s="1"/>
  <c r="GC60" i="112"/>
  <c r="GC65" i="112" s="1"/>
  <c r="GC97" i="112" s="1"/>
  <c r="CP60" i="106"/>
  <c r="CP65" i="106" s="1"/>
  <c r="CP97" i="106" s="1"/>
  <c r="GX60" i="109"/>
  <c r="GX65" i="109" s="1"/>
  <c r="GX97" i="109" s="1"/>
  <c r="GW60" i="112"/>
  <c r="GW65" i="112" s="1"/>
  <c r="GW97" i="112" s="1"/>
  <c r="EO60" i="109"/>
  <c r="EO65" i="109" s="1"/>
  <c r="EO97" i="109" s="1"/>
  <c r="EP60" i="106"/>
  <c r="EP65" i="106" s="1"/>
  <c r="EP97" i="106" s="1"/>
  <c r="FQ60" i="109"/>
  <c r="FQ65" i="109" s="1"/>
  <c r="FQ97" i="109" s="1"/>
  <c r="EU60" i="109"/>
  <c r="EU65" i="109" s="1"/>
  <c r="EU97" i="109" s="1"/>
  <c r="FE60" i="109"/>
  <c r="FE65" i="109" s="1"/>
  <c r="FE97" i="109" s="1"/>
  <c r="FH60" i="115"/>
  <c r="FH65" i="115" s="1"/>
  <c r="FH97" i="115" s="1"/>
  <c r="FZ60" i="106"/>
  <c r="FZ65" i="106" s="1"/>
  <c r="FZ97" i="106" s="1"/>
  <c r="FL60" i="109"/>
  <c r="FL65" i="109" s="1"/>
  <c r="FL97" i="109" s="1"/>
  <c r="BJ60" i="106"/>
  <c r="BJ65" i="106" s="1"/>
  <c r="BJ97" i="106" s="1"/>
  <c r="EQ60" i="115"/>
  <c r="EQ65" i="115" s="1"/>
  <c r="EQ97" i="115" s="1"/>
  <c r="GU60" i="112"/>
  <c r="GU65" i="112" s="1"/>
  <c r="GU97" i="112" s="1"/>
  <c r="DF60" i="115"/>
  <c r="DF65" i="115" s="1"/>
  <c r="DF97" i="115" s="1"/>
  <c r="DY60" i="112"/>
  <c r="DY65" i="112" s="1"/>
  <c r="DY97" i="112" s="1"/>
  <c r="CL60" i="106"/>
  <c r="CL65" i="106" s="1"/>
  <c r="CL97" i="106" s="1"/>
  <c r="FT60" i="106"/>
  <c r="FT65" i="106" s="1"/>
  <c r="FT97" i="106" s="1"/>
  <c r="GZ60" i="109"/>
  <c r="GZ65" i="109" s="1"/>
  <c r="GZ97" i="109" s="1"/>
  <c r="DW60" i="106"/>
  <c r="DW65" i="106" s="1"/>
  <c r="DW97" i="106" s="1"/>
  <c r="CK60" i="109"/>
  <c r="CK65" i="109" s="1"/>
  <c r="CK97" i="109" s="1"/>
  <c r="DP60" i="115"/>
  <c r="DP65" i="115" s="1"/>
  <c r="DP97" i="115" s="1"/>
  <c r="AL60" i="115"/>
  <c r="AL65" i="115" s="1"/>
  <c r="AL97" i="115" s="1"/>
  <c r="AY60" i="106"/>
  <c r="AY65" i="106" s="1"/>
  <c r="AY97" i="106" s="1"/>
  <c r="AK60" i="115"/>
  <c r="AK65" i="115" s="1"/>
  <c r="AK97" i="115" s="1"/>
  <c r="FL60" i="112"/>
  <c r="FL65" i="112" s="1"/>
  <c r="FL97" i="112" s="1"/>
  <c r="FZ60" i="115"/>
  <c r="FZ65" i="115" s="1"/>
  <c r="FZ97" i="115" s="1"/>
  <c r="T60" i="106"/>
  <c r="T65" i="106" s="1"/>
  <c r="T97" i="106" s="1"/>
  <c r="FS60" i="112"/>
  <c r="FS65" i="112" s="1"/>
  <c r="FS97" i="112" s="1"/>
  <c r="FX60" i="106"/>
  <c r="FX65" i="106" s="1"/>
  <c r="FX97" i="106" s="1"/>
  <c r="CE60" i="112"/>
  <c r="CE65" i="112" s="1"/>
  <c r="CE97" i="112" s="1"/>
  <c r="GA60" i="109"/>
  <c r="GA65" i="109" s="1"/>
  <c r="GA97" i="109" s="1"/>
  <c r="BE60" i="115"/>
  <c r="BE65" i="115" s="1"/>
  <c r="BE97" i="115" s="1"/>
  <c r="FN60" i="112"/>
  <c r="FN65" i="112" s="1"/>
  <c r="FN97" i="112" s="1"/>
  <c r="BY60" i="115"/>
  <c r="BY65" i="115" s="1"/>
  <c r="BY97" i="115" s="1"/>
  <c r="AF60" i="115"/>
  <c r="AF65" i="115" s="1"/>
  <c r="AF97" i="115" s="1"/>
  <c r="AC60" i="109"/>
  <c r="AC65" i="109" s="1"/>
  <c r="AC97" i="109" s="1"/>
  <c r="CF60" i="106"/>
  <c r="CF65" i="106" s="1"/>
  <c r="CF97" i="106" s="1"/>
  <c r="BB60" i="112"/>
  <c r="BB65" i="112" s="1"/>
  <c r="BB97" i="112" s="1"/>
  <c r="AS60" i="112"/>
  <c r="AS65" i="112" s="1"/>
  <c r="AS97" i="112" s="1"/>
  <c r="HD60" i="112"/>
  <c r="HD65" i="112" s="1"/>
  <c r="HD97" i="112" s="1"/>
  <c r="DH60" i="112"/>
  <c r="DH65" i="112" s="1"/>
  <c r="DH97" i="112" s="1"/>
  <c r="EY60" i="112"/>
  <c r="EY65" i="112" s="1"/>
  <c r="EY97" i="112" s="1"/>
  <c r="DK60" i="115"/>
  <c r="DK65" i="115" s="1"/>
  <c r="DK97" i="115" s="1"/>
  <c r="AA60" i="115"/>
  <c r="AA65" i="115" s="1"/>
  <c r="AA97" i="115" s="1"/>
  <c r="CV60" i="115"/>
  <c r="CV65" i="115" s="1"/>
  <c r="CV97" i="115" s="1"/>
  <c r="FV60" i="115"/>
  <c r="FV65" i="115" s="1"/>
  <c r="FV97" i="115" s="1"/>
  <c r="GT60" i="115"/>
  <c r="GT65" i="115" s="1"/>
  <c r="GT97" i="115" s="1"/>
  <c r="CF60" i="115"/>
  <c r="CF65" i="115" s="1"/>
  <c r="CF97" i="115" s="1"/>
  <c r="EO60" i="115"/>
  <c r="EO65" i="115" s="1"/>
  <c r="EO97" i="115" s="1"/>
  <c r="H60" i="115"/>
  <c r="H65" i="115" s="1"/>
  <c r="H97" i="115" s="1"/>
  <c r="L60" i="115"/>
  <c r="L65" i="115" s="1"/>
  <c r="L97" i="115" s="1"/>
  <c r="EH60" i="115"/>
  <c r="EH65" i="115" s="1"/>
  <c r="EH97" i="115" s="1"/>
  <c r="BD60" i="115"/>
  <c r="BD65" i="115" s="1"/>
  <c r="BD97" i="115" s="1"/>
  <c r="GR60" i="115"/>
  <c r="GR65" i="115" s="1"/>
  <c r="GR97" i="115" s="1"/>
  <c r="GC60" i="109"/>
  <c r="GC65" i="109" s="1"/>
  <c r="GC97" i="109" s="1"/>
  <c r="DG60" i="109"/>
  <c r="DG65" i="109" s="1"/>
  <c r="DG97" i="109" s="1"/>
  <c r="DK60" i="109"/>
  <c r="DK65" i="109" s="1"/>
  <c r="DK97" i="109" s="1"/>
  <c r="DB60" i="109"/>
  <c r="DB65" i="109" s="1"/>
  <c r="DB97" i="109" s="1"/>
  <c r="DQ60" i="106"/>
  <c r="DQ65" i="106" s="1"/>
  <c r="DQ97" i="106" s="1"/>
  <c r="GO60" i="109"/>
  <c r="GO65" i="109" s="1"/>
  <c r="GO97" i="109" s="1"/>
  <c r="AT60" i="115"/>
  <c r="AT65" i="115" s="1"/>
  <c r="AT97" i="115" s="1"/>
  <c r="DC60" i="112"/>
  <c r="DC65" i="112" s="1"/>
  <c r="DC97" i="112" s="1"/>
  <c r="FN60" i="115"/>
  <c r="FN65" i="115" s="1"/>
  <c r="FN97" i="115" s="1"/>
  <c r="CS60" i="109"/>
  <c r="CS65" i="109" s="1"/>
  <c r="CS97" i="109" s="1"/>
  <c r="ET60" i="112"/>
  <c r="ET65" i="112" s="1"/>
  <c r="ET97" i="112" s="1"/>
  <c r="GQ60" i="112"/>
  <c r="GQ65" i="112" s="1"/>
  <c r="GQ97" i="112" s="1"/>
  <c r="BL60" i="112"/>
  <c r="BL65" i="112" s="1"/>
  <c r="BL97" i="112" s="1"/>
  <c r="FB60" i="112"/>
  <c r="FB65" i="112" s="1"/>
  <c r="FB97" i="112" s="1"/>
  <c r="CH60" i="109"/>
  <c r="CH65" i="109" s="1"/>
  <c r="CH97" i="109" s="1"/>
  <c r="HE60" i="112"/>
  <c r="HE65" i="112" s="1"/>
  <c r="HE97" i="112" s="1"/>
  <c r="DK60" i="106"/>
  <c r="DK65" i="106" s="1"/>
  <c r="DK97" i="106" s="1"/>
  <c r="BG60" i="112"/>
  <c r="BG65" i="112" s="1"/>
  <c r="BG97" i="112" s="1"/>
  <c r="FB60" i="109"/>
  <c r="FB65" i="109" s="1"/>
  <c r="FB97" i="109" s="1"/>
  <c r="HH60" i="115"/>
  <c r="HH65" i="115" s="1"/>
  <c r="HH97" i="115" s="1"/>
  <c r="FX60" i="115"/>
  <c r="FX65" i="115" s="1"/>
  <c r="FX97" i="115" s="1"/>
  <c r="FU60" i="112"/>
  <c r="FU65" i="112" s="1"/>
  <c r="FU97" i="112" s="1"/>
  <c r="BI60" i="115"/>
  <c r="BI65" i="115" s="1"/>
  <c r="BI97" i="115" s="1"/>
  <c r="EX60" i="109"/>
  <c r="EX65" i="109" s="1"/>
  <c r="EX97" i="109" s="1"/>
  <c r="FG60" i="106"/>
  <c r="FG65" i="106" s="1"/>
  <c r="FG97" i="106" s="1"/>
  <c r="FW60" i="109"/>
  <c r="FW65" i="109" s="1"/>
  <c r="FW97" i="109" s="1"/>
  <c r="BE60" i="106"/>
  <c r="BE65" i="106" s="1"/>
  <c r="BE97" i="106" s="1"/>
  <c r="CV60" i="112"/>
  <c r="CV65" i="112" s="1"/>
  <c r="CV97" i="112" s="1"/>
  <c r="BG60" i="115"/>
  <c r="BG65" i="115" s="1"/>
  <c r="BG97" i="115" s="1"/>
  <c r="DY60" i="115"/>
  <c r="DY65" i="115" s="1"/>
  <c r="DY97" i="115" s="1"/>
  <c r="EK60" i="112"/>
  <c r="EK65" i="112" s="1"/>
  <c r="EK97" i="112" s="1"/>
  <c r="CN60" i="112"/>
  <c r="CN65" i="112" s="1"/>
  <c r="CN97" i="112" s="1"/>
  <c r="EY60" i="106"/>
  <c r="EY65" i="106" s="1"/>
  <c r="EY97" i="106" s="1"/>
  <c r="AM60" i="106"/>
  <c r="AM65" i="106" s="1"/>
  <c r="AM97" i="106" s="1"/>
  <c r="CP60" i="109"/>
  <c r="CP65" i="109" s="1"/>
  <c r="CP97" i="109" s="1"/>
  <c r="EV60" i="115"/>
  <c r="EV65" i="115" s="1"/>
  <c r="EV97" i="115" s="1"/>
  <c r="FO60" i="112"/>
  <c r="FO65" i="112" s="1"/>
  <c r="FO97" i="112" s="1"/>
  <c r="HI60" i="115"/>
  <c r="HI65" i="115" s="1"/>
  <c r="HI97" i="115" s="1"/>
  <c r="BD60" i="112"/>
  <c r="BD65" i="112" s="1"/>
  <c r="BD97" i="112" s="1"/>
  <c r="BE60" i="112"/>
  <c r="BE65" i="112" s="1"/>
  <c r="BE97" i="112" s="1"/>
  <c r="DZ60" i="106"/>
  <c r="DZ65" i="106" s="1"/>
  <c r="DZ97" i="106" s="1"/>
  <c r="GJ60" i="115"/>
  <c r="GJ65" i="115" s="1"/>
  <c r="GJ97" i="115" s="1"/>
  <c r="GY60" i="109"/>
  <c r="GY65" i="109" s="1"/>
  <c r="GY97" i="109" s="1"/>
  <c r="DS60" i="109"/>
  <c r="DS65" i="109" s="1"/>
  <c r="DS97" i="109" s="1"/>
  <c r="CG60" i="112"/>
  <c r="CG65" i="112" s="1"/>
  <c r="CG97" i="112" s="1"/>
  <c r="CR60" i="106"/>
  <c r="CR65" i="106" s="1"/>
  <c r="CR97" i="106" s="1"/>
  <c r="CF60" i="112"/>
  <c r="CF65" i="112" s="1"/>
  <c r="CF97" i="112" s="1"/>
  <c r="C60" i="115"/>
  <c r="C65" i="115" s="1"/>
  <c r="C97" i="115" s="1"/>
  <c r="CT60" i="115"/>
  <c r="CT65" i="115" s="1"/>
  <c r="CT97" i="115" s="1"/>
  <c r="GH60" i="115"/>
  <c r="GH65" i="115" s="1"/>
  <c r="GH97" i="115" s="1"/>
  <c r="U60" i="115"/>
  <c r="U65" i="115" s="1"/>
  <c r="U97" i="115" s="1"/>
  <c r="CK60" i="115"/>
  <c r="CK65" i="115" s="1"/>
  <c r="CK97" i="115" s="1"/>
  <c r="BO60" i="115"/>
  <c r="BO65" i="115" s="1"/>
  <c r="BO97" i="115" s="1"/>
  <c r="EY60" i="115"/>
  <c r="EY65" i="115" s="1"/>
  <c r="EY97" i="115" s="1"/>
  <c r="EI60" i="115"/>
  <c r="EI65" i="115" s="1"/>
  <c r="EI97" i="115" s="1"/>
  <c r="DJ60" i="115"/>
  <c r="DJ65" i="115" s="1"/>
  <c r="DJ97" i="115" s="1"/>
  <c r="HC60" i="115"/>
  <c r="HC65" i="115" s="1"/>
  <c r="HC97" i="115" s="1"/>
  <c r="DX60" i="115"/>
  <c r="DX65" i="115" s="1"/>
  <c r="DX97" i="115" s="1"/>
  <c r="E60" i="115"/>
  <c r="E65" i="115" s="1"/>
  <c r="E97" i="115" s="1"/>
  <c r="GU60" i="115"/>
  <c r="GU65" i="115" s="1"/>
  <c r="GU97" i="115" s="1"/>
  <c r="EU60" i="112"/>
  <c r="EU65" i="112" s="1"/>
  <c r="EU97" i="112" s="1"/>
  <c r="FW60" i="112"/>
  <c r="FW65" i="112" s="1"/>
  <c r="FW97" i="112" s="1"/>
  <c r="FV60" i="112"/>
  <c r="FV65" i="112" s="1"/>
  <c r="FV97" i="112" s="1"/>
  <c r="X60" i="112"/>
  <c r="X65" i="112" s="1"/>
  <c r="X97" i="112" s="1"/>
  <c r="AY60" i="112"/>
  <c r="AY65" i="112" s="1"/>
  <c r="AY97" i="112" s="1"/>
  <c r="BH60" i="112"/>
  <c r="BH65" i="112" s="1"/>
  <c r="BH97" i="112" s="1"/>
  <c r="GZ60" i="112"/>
  <c r="GZ65" i="112" s="1"/>
  <c r="GZ97" i="112" s="1"/>
  <c r="EF60" i="112"/>
  <c r="EF65" i="112" s="1"/>
  <c r="EF97" i="112" s="1"/>
  <c r="CA60" i="112"/>
  <c r="CA65" i="112" s="1"/>
  <c r="CA97" i="112" s="1"/>
  <c r="BF60" i="112"/>
  <c r="BF65" i="112" s="1"/>
  <c r="BF97" i="112" s="1"/>
  <c r="GB60" i="112"/>
  <c r="GB65" i="112" s="1"/>
  <c r="GB97" i="112" s="1"/>
  <c r="CH60" i="112"/>
  <c r="CH65" i="112" s="1"/>
  <c r="CH97" i="112" s="1"/>
  <c r="GI60" i="112"/>
  <c r="GI65" i="112" s="1"/>
  <c r="GI97" i="112" s="1"/>
  <c r="CR60" i="112"/>
  <c r="CR65" i="112" s="1"/>
  <c r="CR97" i="112" s="1"/>
  <c r="AM60" i="112"/>
  <c r="AM65" i="112" s="1"/>
  <c r="AM97" i="112" s="1"/>
  <c r="FY60" i="112"/>
  <c r="FY65" i="112" s="1"/>
  <c r="FY97" i="112" s="1"/>
  <c r="HD60" i="109"/>
  <c r="HD65" i="109" s="1"/>
  <c r="HD97" i="109" s="1"/>
  <c r="AJ60" i="109"/>
  <c r="AJ65" i="109" s="1"/>
  <c r="AJ97" i="109" s="1"/>
  <c r="AF60" i="109"/>
  <c r="AF65" i="109" s="1"/>
  <c r="AF97" i="109" s="1"/>
  <c r="HB60" i="109"/>
  <c r="HB65" i="109" s="1"/>
  <c r="HB97" i="109" s="1"/>
  <c r="AB60" i="109"/>
  <c r="AB65" i="109" s="1"/>
  <c r="AB97" i="109" s="1"/>
  <c r="DW60" i="109"/>
  <c r="DW65" i="109" s="1"/>
  <c r="DW97" i="109" s="1"/>
  <c r="CJ60" i="109"/>
  <c r="CJ65" i="109" s="1"/>
  <c r="CJ97" i="109" s="1"/>
  <c r="AU60" i="109"/>
  <c r="AU65" i="109" s="1"/>
  <c r="AU97" i="109" s="1"/>
  <c r="EE60" i="109"/>
  <c r="EE65" i="109" s="1"/>
  <c r="EE97" i="109" s="1"/>
  <c r="FM60" i="109"/>
  <c r="FM65" i="109" s="1"/>
  <c r="FM97" i="109" s="1"/>
  <c r="BO60" i="106"/>
  <c r="BO65" i="106" s="1"/>
  <c r="BO97" i="106" s="1"/>
  <c r="EK60" i="106"/>
  <c r="EK65" i="106" s="1"/>
  <c r="EK97" i="106" s="1"/>
  <c r="FN60" i="106"/>
  <c r="FN65" i="106" s="1"/>
  <c r="FN97" i="106" s="1"/>
  <c r="DC60" i="106"/>
  <c r="DC65" i="106" s="1"/>
  <c r="DC97" i="106" s="1"/>
  <c r="GI60" i="106"/>
  <c r="GI65" i="106" s="1"/>
  <c r="GI97" i="106" s="1"/>
  <c r="HI60" i="106"/>
  <c r="HI65" i="106" s="1"/>
  <c r="HI97" i="106" s="1"/>
  <c r="GO60" i="106"/>
  <c r="GO65" i="106" s="1"/>
  <c r="GO97" i="106" s="1"/>
  <c r="BT60" i="106"/>
  <c r="BT65" i="106" s="1"/>
  <c r="BT97" i="106" s="1"/>
  <c r="FK60" i="106"/>
  <c r="FK65" i="106" s="1"/>
  <c r="FK97" i="106" s="1"/>
  <c r="CI60" i="106"/>
  <c r="CI65" i="106" s="1"/>
  <c r="CI97" i="106" s="1"/>
  <c r="EQ60" i="112"/>
  <c r="EQ65" i="112" s="1"/>
  <c r="EQ97" i="112" s="1"/>
  <c r="HE60" i="115"/>
  <c r="HE65" i="115" s="1"/>
  <c r="HE97" i="115" s="1"/>
  <c r="EW60" i="112"/>
  <c r="EW65" i="112" s="1"/>
  <c r="EW97" i="112" s="1"/>
  <c r="CJ60" i="106"/>
  <c r="CJ65" i="106" s="1"/>
  <c r="CJ97" i="106" s="1"/>
  <c r="EJ60" i="109"/>
  <c r="EJ65" i="109" s="1"/>
  <c r="EJ97" i="109" s="1"/>
  <c r="CY60" i="109"/>
  <c r="CY65" i="109" s="1"/>
  <c r="CY97" i="109" s="1"/>
  <c r="HY162" i="87"/>
  <c r="HX160" i="87"/>
  <c r="FR60" i="106"/>
  <c r="FR65" i="106" s="1"/>
  <c r="FR97" i="106" s="1"/>
  <c r="DS60" i="106"/>
  <c r="DS65" i="106" s="1"/>
  <c r="DS97" i="106" s="1"/>
  <c r="DT60" i="112"/>
  <c r="DT65" i="112" s="1"/>
  <c r="DT97" i="112" s="1"/>
  <c r="AD60" i="115"/>
  <c r="AD65" i="115" s="1"/>
  <c r="AD97" i="115" s="1"/>
  <c r="EO60" i="112"/>
  <c r="EO65" i="112" s="1"/>
  <c r="EO97" i="112" s="1"/>
  <c r="HC60" i="112"/>
  <c r="HC65" i="112" s="1"/>
  <c r="HC97" i="112" s="1"/>
  <c r="EA60" i="106"/>
  <c r="EA65" i="106" s="1"/>
  <c r="EA97" i="106" s="1"/>
  <c r="FD60" i="109"/>
  <c r="FD65" i="109" s="1"/>
  <c r="FD97" i="109" s="1"/>
  <c r="GS60" i="112"/>
  <c r="GS65" i="112" s="1"/>
  <c r="GS97" i="112" s="1"/>
  <c r="AS60" i="115"/>
  <c r="AS65" i="115" s="1"/>
  <c r="AS97" i="115" s="1"/>
  <c r="FS60" i="115"/>
  <c r="FS65" i="115" s="1"/>
  <c r="FS97" i="115" s="1"/>
  <c r="GP60" i="106"/>
  <c r="GP65" i="106" s="1"/>
  <c r="GP97" i="106" s="1"/>
  <c r="FF60" i="109"/>
  <c r="FF65" i="109" s="1"/>
  <c r="FF97" i="109" s="1"/>
  <c r="FH60" i="106"/>
  <c r="FH65" i="106" s="1"/>
  <c r="FH97" i="106" s="1"/>
  <c r="FA60" i="109"/>
  <c r="FA65" i="109" s="1"/>
  <c r="FA97" i="109" s="1"/>
  <c r="FA60" i="112"/>
  <c r="FA65" i="112" s="1"/>
  <c r="FA97" i="112" s="1"/>
  <c r="FR60" i="115"/>
  <c r="FR65" i="115" s="1"/>
  <c r="FR97" i="115" s="1"/>
  <c r="GZ60" i="115"/>
  <c r="GZ65" i="115" s="1"/>
  <c r="GZ97" i="115" s="1"/>
  <c r="AL60" i="106"/>
  <c r="AL65" i="106" s="1"/>
  <c r="AL97" i="106" s="1"/>
  <c r="EG60" i="112"/>
  <c r="EG65" i="112" s="1"/>
  <c r="EG97" i="112" s="1"/>
  <c r="V60" i="112"/>
  <c r="V65" i="112" s="1"/>
  <c r="V97" i="112" s="1"/>
  <c r="AI60" i="115"/>
  <c r="AI65" i="115" s="1"/>
  <c r="AI97" i="115" s="1"/>
  <c r="DO60" i="115"/>
  <c r="DO65" i="115" s="1"/>
  <c r="DO97" i="115" s="1"/>
  <c r="BS60" i="115"/>
  <c r="BS65" i="115" s="1"/>
  <c r="BS97" i="115" s="1"/>
  <c r="AT60" i="106"/>
  <c r="AT65" i="106" s="1"/>
  <c r="AT97" i="106" s="1"/>
  <c r="CW60" i="115"/>
  <c r="CW65" i="115" s="1"/>
  <c r="CW97" i="115" s="1"/>
  <c r="AD60" i="109"/>
  <c r="AD65" i="109" s="1"/>
  <c r="AD97" i="109" s="1"/>
  <c r="AK60" i="112"/>
  <c r="AK65" i="112" s="1"/>
  <c r="AK97" i="112" s="1"/>
  <c r="FY60" i="106"/>
  <c r="FY65" i="106" s="1"/>
  <c r="FY97" i="106" s="1"/>
  <c r="DL60" i="112"/>
  <c r="DL65" i="112" s="1"/>
  <c r="DL97" i="112" s="1"/>
  <c r="BY60" i="106"/>
  <c r="BY65" i="106" s="1"/>
  <c r="BY97" i="106" s="1"/>
  <c r="W60" i="115"/>
  <c r="W65" i="115" s="1"/>
  <c r="W97" i="115" s="1"/>
  <c r="Q60" i="115"/>
  <c r="Q65" i="115" s="1"/>
  <c r="Q97" i="115" s="1"/>
  <c r="EC60" i="115"/>
  <c r="EC65" i="115" s="1"/>
  <c r="EC97" i="115" s="1"/>
  <c r="AP60" i="109"/>
  <c r="AP65" i="109" s="1"/>
  <c r="AP97" i="109" s="1"/>
  <c r="CR60" i="109"/>
  <c r="CR65" i="109" s="1"/>
  <c r="CR97" i="109" s="1"/>
  <c r="DT60" i="115"/>
  <c r="DT65" i="115" s="1"/>
  <c r="DT97" i="115" s="1"/>
  <c r="GC60" i="115"/>
  <c r="GC65" i="115" s="1"/>
  <c r="GC97" i="115" s="1"/>
  <c r="FT60" i="112"/>
  <c r="FT65" i="112" s="1"/>
  <c r="FT97" i="112" s="1"/>
  <c r="FS60" i="106"/>
  <c r="FS65" i="106" s="1"/>
  <c r="FS97" i="106" s="1"/>
  <c r="U60" i="106"/>
  <c r="U65" i="106" s="1"/>
  <c r="U97" i="106" s="1"/>
  <c r="GU60" i="109"/>
  <c r="GU65" i="109" s="1"/>
  <c r="GU97" i="109" s="1"/>
  <c r="BM60" i="115"/>
  <c r="BM65" i="115" s="1"/>
  <c r="BM97" i="115" s="1"/>
  <c r="GG60" i="112"/>
  <c r="GG65" i="112" s="1"/>
  <c r="GG97" i="112" s="1"/>
  <c r="GN60" i="106"/>
  <c r="GN65" i="106" s="1"/>
  <c r="GN97" i="106" s="1"/>
  <c r="HF60" i="112"/>
  <c r="HF65" i="112" s="1"/>
  <c r="HF97" i="112" s="1"/>
  <c r="GY60" i="106"/>
  <c r="GY65" i="106" s="1"/>
  <c r="GY97" i="106" s="1"/>
  <c r="BQ60" i="106"/>
  <c r="BQ65" i="106" s="1"/>
  <c r="BQ97" i="106" s="1"/>
  <c r="GB60" i="106"/>
  <c r="GB65" i="106" s="1"/>
  <c r="GB97" i="106" s="1"/>
  <c r="FJ60" i="109"/>
  <c r="FJ65" i="109" s="1"/>
  <c r="FJ97" i="109" s="1"/>
  <c r="GA60" i="106"/>
  <c r="GA65" i="106" s="1"/>
  <c r="GA97" i="106" s="1"/>
  <c r="AR60" i="112"/>
  <c r="AR65" i="112" s="1"/>
  <c r="AR97" i="112" s="1"/>
  <c r="EV60" i="109"/>
  <c r="EV65" i="109" s="1"/>
  <c r="EV97" i="109" s="1"/>
  <c r="CI60" i="109"/>
  <c r="CI65" i="109" s="1"/>
  <c r="CI97" i="109" s="1"/>
  <c r="GP60" i="109"/>
  <c r="GP65" i="109" s="1"/>
  <c r="GP97" i="109" s="1"/>
  <c r="X60" i="106"/>
  <c r="X65" i="106" s="1"/>
  <c r="X97" i="106" s="1"/>
  <c r="BA60" i="109"/>
  <c r="BA65" i="109" s="1"/>
  <c r="BA97" i="109" s="1"/>
  <c r="CT60" i="112"/>
  <c r="CT65" i="112" s="1"/>
  <c r="CT97" i="112" s="1"/>
  <c r="GD60" i="115"/>
  <c r="GD65" i="115" s="1"/>
  <c r="GD97" i="115" s="1"/>
  <c r="FR60" i="112"/>
  <c r="FR65" i="112" s="1"/>
  <c r="FR97" i="112" s="1"/>
  <c r="CL60" i="112"/>
  <c r="CL65" i="112" s="1"/>
  <c r="CL97" i="112" s="1"/>
  <c r="AX60" i="106"/>
  <c r="AX65" i="106" s="1"/>
  <c r="AX97" i="106" s="1"/>
  <c r="EZ60" i="109"/>
  <c r="EZ65" i="109" s="1"/>
  <c r="EZ97" i="109" s="1"/>
  <c r="EV60" i="106"/>
  <c r="EV65" i="106" s="1"/>
  <c r="EV97" i="106" s="1"/>
  <c r="CB60" i="115"/>
  <c r="CB65" i="115" s="1"/>
  <c r="CB97" i="115" s="1"/>
  <c r="HF60" i="109"/>
  <c r="HF65" i="109" s="1"/>
  <c r="HF97" i="109" s="1"/>
  <c r="AL60" i="109"/>
  <c r="AL65" i="109" s="1"/>
  <c r="AL97" i="109" s="1"/>
  <c r="FP60" i="115"/>
  <c r="FP65" i="115" s="1"/>
  <c r="FP97" i="115" s="1"/>
  <c r="BM60" i="109"/>
  <c r="BM65" i="109" s="1"/>
  <c r="BM97" i="109" s="1"/>
  <c r="GV60" i="115"/>
  <c r="GV65" i="115" s="1"/>
  <c r="GV97" i="115" s="1"/>
  <c r="ED60" i="106"/>
  <c r="ED65" i="106" s="1"/>
  <c r="ED97" i="106" s="1"/>
  <c r="DQ60" i="109"/>
  <c r="DQ65" i="109" s="1"/>
  <c r="DQ97" i="109" s="1"/>
  <c r="BI60" i="112"/>
  <c r="BI65" i="112" s="1"/>
  <c r="BI97" i="112" s="1"/>
  <c r="AW60" i="106"/>
  <c r="AW65" i="106" s="1"/>
  <c r="AW97" i="106" s="1"/>
  <c r="BC60" i="106"/>
  <c r="BC65" i="106" s="1"/>
  <c r="BC97" i="106" s="1"/>
  <c r="HE60" i="109"/>
  <c r="HE65" i="109" s="1"/>
  <c r="HE97" i="109" s="1"/>
  <c r="BU60" i="112"/>
  <c r="BU65" i="112" s="1"/>
  <c r="BU97" i="112" s="1"/>
  <c r="AS60" i="106"/>
  <c r="AS65" i="106" s="1"/>
  <c r="AS97" i="106" s="1"/>
  <c r="GS60" i="106"/>
  <c r="GS65" i="106" s="1"/>
  <c r="GS97" i="106" s="1"/>
  <c r="FL60" i="106"/>
  <c r="FL65" i="106" s="1"/>
  <c r="FL97" i="106" s="1"/>
  <c r="HH60" i="112"/>
  <c r="HH65" i="112" s="1"/>
  <c r="HH97" i="112" s="1"/>
  <c r="BN60" i="106"/>
  <c r="BN65" i="106" s="1"/>
  <c r="BN97" i="106" s="1"/>
  <c r="AG60" i="112"/>
  <c r="AG65" i="112" s="1"/>
  <c r="AG97" i="112" s="1"/>
  <c r="AR60" i="109"/>
  <c r="AR65" i="109" s="1"/>
  <c r="AR97" i="109" s="1"/>
  <c r="BU60" i="106"/>
  <c r="BU65" i="106" s="1"/>
  <c r="BU97" i="106" s="1"/>
  <c r="CK60" i="112"/>
  <c r="CK65" i="112" s="1"/>
  <c r="CK97" i="112" s="1"/>
  <c r="FP60" i="106"/>
  <c r="FP65" i="106" s="1"/>
  <c r="FP97" i="106" s="1"/>
  <c r="AT60" i="112"/>
  <c r="AT65" i="112" s="1"/>
  <c r="AT97" i="112" s="1"/>
  <c r="FO60" i="106"/>
  <c r="FO65" i="106" s="1"/>
  <c r="FO97" i="106" s="1"/>
  <c r="CQ60" i="112"/>
  <c r="CQ65" i="112" s="1"/>
  <c r="CQ97" i="112" s="1"/>
  <c r="GK60" i="109"/>
  <c r="GK65" i="109" s="1"/>
  <c r="GK97" i="109" s="1"/>
  <c r="FM60" i="115"/>
  <c r="FM65" i="115" s="1"/>
  <c r="FM97" i="115" s="1"/>
  <c r="AV60" i="115"/>
  <c r="AV65" i="115" s="1"/>
  <c r="AV97" i="115" s="1"/>
  <c r="FR60" i="109"/>
  <c r="FR65" i="109" s="1"/>
  <c r="FR97" i="109" s="1"/>
  <c r="S60" i="106"/>
  <c r="S65" i="106" s="1"/>
  <c r="S97" i="106" s="1"/>
  <c r="S98" i="106" s="1"/>
  <c r="EQ60" i="106"/>
  <c r="EQ65" i="106" s="1"/>
  <c r="EQ97" i="106" s="1"/>
  <c r="ET60" i="106"/>
  <c r="ET65" i="106" s="1"/>
  <c r="ET97" i="106" s="1"/>
  <c r="M60" i="115"/>
  <c r="M65" i="115" s="1"/>
  <c r="M97" i="115" s="1"/>
  <c r="CZ60" i="112"/>
  <c r="CZ65" i="112" s="1"/>
  <c r="CZ97" i="112" s="1"/>
  <c r="FU60" i="109"/>
  <c r="FU65" i="109" s="1"/>
  <c r="FU97" i="109" s="1"/>
  <c r="HI60" i="112"/>
  <c r="HI65" i="112" s="1"/>
  <c r="HI97" i="112" s="1"/>
  <c r="GZ60" i="106"/>
  <c r="GZ65" i="106" s="1"/>
  <c r="GZ97" i="106" s="1"/>
  <c r="CE60" i="106"/>
  <c r="CE65" i="106" s="1"/>
  <c r="CE97" i="106" s="1"/>
  <c r="EM60" i="109"/>
  <c r="EM65" i="109" s="1"/>
  <c r="EM97" i="109" s="1"/>
  <c r="V60" i="115"/>
  <c r="V65" i="115" s="1"/>
  <c r="V97" i="115" s="1"/>
  <c r="DM60" i="115"/>
  <c r="DM65" i="115" s="1"/>
  <c r="DM97" i="115" s="1"/>
  <c r="DN60" i="109"/>
  <c r="DN65" i="109" s="1"/>
  <c r="DN97" i="109" s="1"/>
  <c r="CY60" i="112"/>
  <c r="CY65" i="112" s="1"/>
  <c r="CY97" i="112" s="1"/>
  <c r="BZ60" i="112"/>
  <c r="BZ65" i="112" s="1"/>
  <c r="BZ97" i="112" s="1"/>
  <c r="BV60" i="106"/>
  <c r="BV65" i="106" s="1"/>
  <c r="BV97" i="106" s="1"/>
  <c r="U60" i="109"/>
  <c r="U65" i="109" s="1"/>
  <c r="U97" i="109" s="1"/>
  <c r="U98" i="109" s="1"/>
  <c r="U100" i="109" s="1"/>
  <c r="CH60" i="115"/>
  <c r="CH65" i="115" s="1"/>
  <c r="CH97" i="115" s="1"/>
  <c r="J60" i="115"/>
  <c r="J65" i="115" s="1"/>
  <c r="J97" i="115" s="1"/>
  <c r="CN60" i="115"/>
  <c r="CN65" i="115" s="1"/>
  <c r="CN97" i="115" s="1"/>
  <c r="BT60" i="112"/>
  <c r="BT65" i="112" s="1"/>
  <c r="BT97" i="112" s="1"/>
  <c r="EH60" i="106"/>
  <c r="EH65" i="106" s="1"/>
  <c r="EH97" i="106" s="1"/>
  <c r="W60" i="112"/>
  <c r="W65" i="112" s="1"/>
  <c r="W97" i="112" s="1"/>
  <c r="HA60" i="106"/>
  <c r="HA65" i="106" s="1"/>
  <c r="HA97" i="106" s="1"/>
  <c r="GI60" i="115"/>
  <c r="GI65" i="115" s="1"/>
  <c r="GI97" i="115" s="1"/>
  <c r="FU60" i="106"/>
  <c r="FU65" i="106" s="1"/>
  <c r="FU97" i="106" s="1"/>
  <c r="D60" i="115"/>
  <c r="D65" i="115" s="1"/>
  <c r="D97" i="115" s="1"/>
  <c r="CM60" i="106"/>
  <c r="CM65" i="106" s="1"/>
  <c r="CM97" i="106" s="1"/>
  <c r="BX60" i="115"/>
  <c r="BX65" i="115" s="1"/>
  <c r="BX97" i="115" s="1"/>
  <c r="FV60" i="109"/>
  <c r="FV65" i="109" s="1"/>
  <c r="FV97" i="109" s="1"/>
  <c r="CT60" i="106"/>
  <c r="CT65" i="106" s="1"/>
  <c r="CT97" i="106" s="1"/>
  <c r="CB60" i="112"/>
  <c r="CB65" i="112" s="1"/>
  <c r="CB97" i="112" s="1"/>
  <c r="CD60" i="115"/>
  <c r="CD65" i="115" s="1"/>
  <c r="CD97" i="115" s="1"/>
  <c r="DW60" i="115"/>
  <c r="DW65" i="115" s="1"/>
  <c r="DW97" i="115" s="1"/>
  <c r="AQ60" i="115"/>
  <c r="AQ65" i="115" s="1"/>
  <c r="AQ97" i="115" s="1"/>
  <c r="GV60" i="106"/>
  <c r="GV65" i="106" s="1"/>
  <c r="GV97" i="106" s="1"/>
  <c r="CF60" i="109"/>
  <c r="CF65" i="109" s="1"/>
  <c r="CF97" i="109" s="1"/>
  <c r="DG60" i="112"/>
  <c r="DG65" i="112" s="1"/>
  <c r="DG97" i="112" s="1"/>
  <c r="DR60" i="109"/>
  <c r="DR65" i="109" s="1"/>
  <c r="DR97" i="109" s="1"/>
  <c r="GX60" i="106"/>
  <c r="GX65" i="106" s="1"/>
  <c r="GX97" i="106" s="1"/>
  <c r="GL60" i="112"/>
  <c r="GL65" i="112" s="1"/>
  <c r="GL97" i="112" s="1"/>
  <c r="CT60" i="109"/>
  <c r="CT65" i="109" s="1"/>
  <c r="CT97" i="109" s="1"/>
  <c r="EF60" i="109"/>
  <c r="EF65" i="109" s="1"/>
  <c r="EF97" i="109" s="1"/>
  <c r="EI60" i="109"/>
  <c r="EI65" i="109" s="1"/>
  <c r="EI97" i="109" s="1"/>
  <c r="AV60" i="112"/>
  <c r="AV65" i="112" s="1"/>
  <c r="AV97" i="112" s="1"/>
  <c r="FX60" i="112"/>
  <c r="FX65" i="112" s="1"/>
  <c r="FX97" i="112" s="1"/>
  <c r="HA60" i="115"/>
  <c r="HA65" i="115" s="1"/>
  <c r="HA97" i="115" s="1"/>
  <c r="GT60" i="109"/>
  <c r="GT65" i="109" s="1"/>
  <c r="GT97" i="109" s="1"/>
  <c r="BW60" i="106"/>
  <c r="BW65" i="106" s="1"/>
  <c r="BW97" i="106" s="1"/>
  <c r="EZ60" i="106"/>
  <c r="EZ65" i="106" s="1"/>
  <c r="EZ97" i="106" s="1"/>
  <c r="HA60" i="112"/>
  <c r="HA65" i="112" s="1"/>
  <c r="HA97" i="112" s="1"/>
  <c r="BU60" i="109"/>
  <c r="BU65" i="109" s="1"/>
  <c r="BU97" i="109" s="1"/>
  <c r="EB60" i="112"/>
  <c r="EB65" i="112" s="1"/>
  <c r="EB97" i="112" s="1"/>
  <c r="CV60" i="106"/>
  <c r="CV65" i="106" s="1"/>
  <c r="CV97" i="106" s="1"/>
  <c r="FI60" i="109"/>
  <c r="FI65" i="109" s="1"/>
  <c r="FI97" i="109" s="1"/>
  <c r="GP60" i="112"/>
  <c r="GP65" i="112" s="1"/>
  <c r="GP97" i="112" s="1"/>
  <c r="BD60" i="109"/>
  <c r="BD65" i="109" s="1"/>
  <c r="BD97" i="109" s="1"/>
  <c r="GL60" i="106"/>
  <c r="GL65" i="106" s="1"/>
  <c r="GL97" i="106" s="1"/>
  <c r="T60" i="115"/>
  <c r="T65" i="115" s="1"/>
  <c r="T97" i="115" s="1"/>
  <c r="DZ60" i="112"/>
  <c r="DZ65" i="112" s="1"/>
  <c r="DZ97" i="112" s="1"/>
  <c r="EI60" i="106"/>
  <c r="EI65" i="106" s="1"/>
  <c r="EI97" i="106" s="1"/>
  <c r="BG60" i="106"/>
  <c r="BG65" i="106" s="1"/>
  <c r="BG97" i="106" s="1"/>
  <c r="EN60" i="112"/>
  <c r="EN65" i="112" s="1"/>
  <c r="EN97" i="112" s="1"/>
  <c r="GV60" i="112"/>
  <c r="GV65" i="112" s="1"/>
  <c r="GV97" i="112" s="1"/>
  <c r="DO60" i="106"/>
  <c r="DO65" i="106" s="1"/>
  <c r="DO97" i="106" s="1"/>
  <c r="CM60" i="112"/>
  <c r="CM65" i="112" s="1"/>
  <c r="CM97" i="112" s="1"/>
  <c r="FC60" i="109"/>
  <c r="FC65" i="109" s="1"/>
  <c r="FC97" i="109" s="1"/>
  <c r="GH60" i="106"/>
  <c r="GH65" i="106" s="1"/>
  <c r="GH97" i="106" s="1"/>
  <c r="FI60" i="106"/>
  <c r="FI65" i="106" s="1"/>
  <c r="FI97" i="106" s="1"/>
  <c r="AX60" i="112"/>
  <c r="AX65" i="112" s="1"/>
  <c r="AX97" i="112" s="1"/>
  <c r="GD60" i="109"/>
  <c r="GD65" i="109" s="1"/>
  <c r="GD97" i="109" s="1"/>
  <c r="DI60" i="112"/>
  <c r="DI65" i="112" s="1"/>
  <c r="DI97" i="112" s="1"/>
  <c r="EJ60" i="112"/>
  <c r="EJ65" i="112" s="1"/>
  <c r="EJ97" i="112" s="1"/>
  <c r="BK60" i="115"/>
  <c r="BK65" i="115" s="1"/>
  <c r="BK97" i="115" s="1"/>
  <c r="CZ60" i="109"/>
  <c r="CZ65" i="109" s="1"/>
  <c r="CZ97" i="109" s="1"/>
  <c r="DX60" i="106"/>
  <c r="DX65" i="106" s="1"/>
  <c r="DX97" i="106" s="1"/>
  <c r="AZ60" i="109"/>
  <c r="AZ65" i="109" s="1"/>
  <c r="AZ97" i="109" s="1"/>
  <c r="CJ60" i="112"/>
  <c r="CJ65" i="112" s="1"/>
  <c r="CJ97" i="112" s="1"/>
  <c r="BX60" i="112"/>
  <c r="BX65" i="112" s="1"/>
  <c r="BX97" i="112" s="1"/>
  <c r="FZ60" i="112"/>
  <c r="FZ65" i="112" s="1"/>
  <c r="FZ97" i="112" s="1"/>
  <c r="FA60" i="106"/>
  <c r="FA65" i="106" s="1"/>
  <c r="FA97" i="106" s="1"/>
  <c r="X60" i="115"/>
  <c r="X65" i="115" s="1"/>
  <c r="X97" i="115" s="1"/>
  <c r="EZ60" i="115"/>
  <c r="EZ65" i="115" s="1"/>
  <c r="EZ97" i="115" s="1"/>
  <c r="ER60" i="112"/>
  <c r="ER65" i="112" s="1"/>
  <c r="ER97" i="112" s="1"/>
  <c r="EM60" i="115"/>
  <c r="EM65" i="115" s="1"/>
  <c r="EM97" i="115" s="1"/>
  <c r="DL60" i="106"/>
  <c r="DL65" i="106" s="1"/>
  <c r="DL97" i="106" s="1"/>
  <c r="CB60" i="106"/>
  <c r="CB65" i="106" s="1"/>
  <c r="CB97" i="106" s="1"/>
  <c r="FT60" i="109"/>
  <c r="FT65" i="109" s="1"/>
  <c r="FT97" i="109" s="1"/>
  <c r="GR60" i="112"/>
  <c r="GR65" i="112" s="1"/>
  <c r="GR97" i="112" s="1"/>
  <c r="GN60" i="115"/>
  <c r="GN65" i="115" s="1"/>
  <c r="GN97" i="115" s="1"/>
  <c r="FH60" i="112"/>
  <c r="FH65" i="112" s="1"/>
  <c r="FH97" i="112" s="1"/>
  <c r="EX60" i="112"/>
  <c r="EX65" i="112" s="1"/>
  <c r="EX97" i="112" s="1"/>
  <c r="BP60" i="109"/>
  <c r="BP65" i="109" s="1"/>
  <c r="BP97" i="109" s="1"/>
  <c r="EL60" i="112"/>
  <c r="EL65" i="112" s="1"/>
  <c r="EL97" i="112" s="1"/>
  <c r="DQ60" i="112"/>
  <c r="DQ65" i="112" s="1"/>
  <c r="DQ97" i="112" s="1"/>
  <c r="Z60" i="112"/>
  <c r="Z65" i="112" s="1"/>
  <c r="Z97" i="112" s="1"/>
  <c r="DM60" i="109"/>
  <c r="DM65" i="109" s="1"/>
  <c r="DM97" i="109" s="1"/>
  <c r="GE60" i="106"/>
  <c r="GE65" i="106" s="1"/>
  <c r="GE97" i="106" s="1"/>
  <c r="CC60" i="112"/>
  <c r="CC65" i="112" s="1"/>
  <c r="CC97" i="112" s="1"/>
  <c r="DS60" i="115"/>
  <c r="DS65" i="115" s="1"/>
  <c r="DS97" i="115" s="1"/>
  <c r="CM60" i="109"/>
  <c r="CM65" i="109" s="1"/>
  <c r="CM97" i="109" s="1"/>
  <c r="DT60" i="109"/>
  <c r="DT65" i="109" s="1"/>
  <c r="DT97" i="109" s="1"/>
  <c r="BI60" i="109"/>
  <c r="BI65" i="109" s="1"/>
  <c r="BI97" i="109" s="1"/>
  <c r="GL60" i="115"/>
  <c r="GL65" i="115" s="1"/>
  <c r="GL97" i="115" s="1"/>
  <c r="AN60" i="109"/>
  <c r="AN65" i="109" s="1"/>
  <c r="AN97" i="109" s="1"/>
  <c r="BJ60" i="115"/>
  <c r="BJ65" i="115" s="1"/>
  <c r="BJ97" i="115" s="1"/>
  <c r="DO60" i="112"/>
  <c r="DO65" i="112" s="1"/>
  <c r="DO97" i="112" s="1"/>
  <c r="FG60" i="112"/>
  <c r="FG65" i="112" s="1"/>
  <c r="FG97" i="112" s="1"/>
  <c r="AX60" i="109"/>
  <c r="AX65" i="109" s="1"/>
  <c r="AX97" i="109" s="1"/>
  <c r="GJ60" i="112"/>
  <c r="GJ65" i="112" s="1"/>
  <c r="GJ97" i="112" s="1"/>
  <c r="CI60" i="115"/>
  <c r="CI65" i="115" s="1"/>
  <c r="CI97" i="115" s="1"/>
  <c r="AR60" i="115"/>
  <c r="AR65" i="115" s="1"/>
  <c r="AR97" i="115" s="1"/>
  <c r="CH60" i="106"/>
  <c r="CH65" i="106" s="1"/>
  <c r="CH97" i="106" s="1"/>
  <c r="BN60" i="109"/>
  <c r="BN65" i="109" s="1"/>
  <c r="BN97" i="109" s="1"/>
  <c r="Y60" i="106"/>
  <c r="Y65" i="106" s="1"/>
  <c r="Y97" i="106" s="1"/>
  <c r="FE60" i="112"/>
  <c r="FE65" i="112" s="1"/>
  <c r="FE97" i="112" s="1"/>
  <c r="AW60" i="115"/>
  <c r="AW65" i="115" s="1"/>
  <c r="AW97" i="115" s="1"/>
  <c r="DA60" i="112"/>
  <c r="DA65" i="112" s="1"/>
  <c r="DA97" i="112" s="1"/>
  <c r="BW60" i="109"/>
  <c r="BW65" i="109" s="1"/>
  <c r="BW97" i="109" s="1"/>
  <c r="BH60" i="106"/>
  <c r="BH65" i="106" s="1"/>
  <c r="BH97" i="106" s="1"/>
  <c r="EP60" i="109"/>
  <c r="EP65" i="109" s="1"/>
  <c r="EP97" i="109" s="1"/>
  <c r="DV60" i="112"/>
  <c r="DV65" i="112" s="1"/>
  <c r="DV97" i="112" s="1"/>
  <c r="BS60" i="109"/>
  <c r="BS65" i="109" s="1"/>
  <c r="BS97" i="109" s="1"/>
  <c r="DD60" i="115"/>
  <c r="DD65" i="115" s="1"/>
  <c r="DD97" i="115" s="1"/>
  <c r="GX60" i="112"/>
  <c r="GX65" i="112" s="1"/>
  <c r="GX97" i="112" s="1"/>
  <c r="BH60" i="115"/>
  <c r="BH65" i="115" s="1"/>
  <c r="BH97" i="115" s="1"/>
  <c r="GJ60" i="106"/>
  <c r="GJ65" i="106" s="1"/>
  <c r="GJ97" i="106" s="1"/>
  <c r="EF60" i="106"/>
  <c r="EF65" i="106" s="1"/>
  <c r="EF97" i="106" s="1"/>
  <c r="GD60" i="112"/>
  <c r="GD65" i="112" s="1"/>
  <c r="GD97" i="112" s="1"/>
  <c r="CO60" i="112"/>
  <c r="CO65" i="112" s="1"/>
  <c r="CO97" i="112" s="1"/>
  <c r="CG60" i="106"/>
  <c r="CG65" i="106" s="1"/>
  <c r="CG97" i="106" s="1"/>
  <c r="AR60" i="106"/>
  <c r="AR65" i="106" s="1"/>
  <c r="AR97" i="106" s="1"/>
  <c r="GB60" i="109"/>
  <c r="GB65" i="109" s="1"/>
  <c r="GB97" i="109" s="1"/>
  <c r="GF60" i="109"/>
  <c r="GF65" i="109" s="1"/>
  <c r="GF97" i="109" s="1"/>
  <c r="FK60" i="109"/>
  <c r="FK65" i="109" s="1"/>
  <c r="FK97" i="109" s="1"/>
  <c r="DN60" i="112"/>
  <c r="DN65" i="112" s="1"/>
  <c r="DN97" i="112" s="1"/>
  <c r="GP60" i="115"/>
  <c r="GP65" i="115" s="1"/>
  <c r="GP97" i="115" s="1"/>
  <c r="DC60" i="115"/>
  <c r="DC65" i="115" s="1"/>
  <c r="DC97" i="115" s="1"/>
  <c r="CU60" i="106"/>
  <c r="CU65" i="106" s="1"/>
  <c r="CU97" i="106" s="1"/>
  <c r="DF60" i="112"/>
  <c r="DF65" i="112" s="1"/>
  <c r="DF97" i="112" s="1"/>
  <c r="BM60" i="112"/>
  <c r="BM65" i="112" s="1"/>
  <c r="BM97" i="112" s="1"/>
  <c r="BB60" i="106"/>
  <c r="BB65" i="106" s="1"/>
  <c r="BB97" i="106" s="1"/>
  <c r="CE60" i="115"/>
  <c r="CE65" i="115" s="1"/>
  <c r="CE97" i="115" s="1"/>
  <c r="CS60" i="115"/>
  <c r="CS65" i="115" s="1"/>
  <c r="CS97" i="115" s="1"/>
  <c r="AA60" i="112"/>
  <c r="AA65" i="112" s="1"/>
  <c r="AA97" i="112" s="1"/>
  <c r="AM60" i="109"/>
  <c r="AM65" i="109" s="1"/>
  <c r="AM97" i="109" s="1"/>
  <c r="FO60" i="115"/>
  <c r="FO65" i="115" s="1"/>
  <c r="FO97" i="115" s="1"/>
  <c r="BZ60" i="106"/>
  <c r="BZ65" i="106" s="1"/>
  <c r="BZ97" i="106" s="1"/>
  <c r="GK60" i="106"/>
  <c r="GK65" i="106" s="1"/>
  <c r="GK97" i="106" s="1"/>
  <c r="EV60" i="112"/>
  <c r="EV65" i="112" s="1"/>
  <c r="EV97" i="112" s="1"/>
  <c r="BC60" i="115"/>
  <c r="BC65" i="115" s="1"/>
  <c r="BC97" i="115" s="1"/>
  <c r="CK60" i="106"/>
  <c r="CK65" i="106" s="1"/>
  <c r="CK97" i="106" s="1"/>
  <c r="BS60" i="106"/>
  <c r="BS65" i="106" s="1"/>
  <c r="BS97" i="106" s="1"/>
  <c r="FD60" i="115"/>
  <c r="FD65" i="115" s="1"/>
  <c r="FD97" i="115" s="1"/>
  <c r="AI60" i="112"/>
  <c r="AI65" i="112" s="1"/>
  <c r="AI97" i="112" s="1"/>
  <c r="GM60" i="106"/>
  <c r="GM65" i="106" s="1"/>
  <c r="GM97" i="106" s="1"/>
  <c r="GE60" i="115"/>
  <c r="GE65" i="115" s="1"/>
  <c r="GE97" i="115" s="1"/>
  <c r="FI60" i="112"/>
  <c r="FI65" i="112" s="1"/>
  <c r="FI97" i="112" s="1"/>
  <c r="BQ60" i="115"/>
  <c r="BQ65" i="115" s="1"/>
  <c r="BQ97" i="115" s="1"/>
  <c r="EN60" i="106"/>
  <c r="EN65" i="106" s="1"/>
  <c r="EN97" i="106" s="1"/>
  <c r="AO60" i="112"/>
  <c r="AO65" i="112" s="1"/>
  <c r="AO97" i="112" s="1"/>
  <c r="DX60" i="112"/>
  <c r="DX65" i="112" s="1"/>
  <c r="DX97" i="112" s="1"/>
  <c r="AK60" i="109"/>
  <c r="AK65" i="109" s="1"/>
  <c r="AK97" i="109" s="1"/>
  <c r="AK60" i="106"/>
  <c r="AK65" i="106" s="1"/>
  <c r="AK97" i="106" s="1"/>
  <c r="FC60" i="106"/>
  <c r="FC65" i="106" s="1"/>
  <c r="FC97" i="106" s="1"/>
  <c r="CA60" i="109"/>
  <c r="CA65" i="109" s="1"/>
  <c r="CA97" i="109" s="1"/>
  <c r="GG60" i="109"/>
  <c r="GG65" i="109" s="1"/>
  <c r="GG97" i="109" s="1"/>
  <c r="AN60" i="112"/>
  <c r="AN65" i="112" s="1"/>
  <c r="AN97" i="112" s="1"/>
  <c r="AB60" i="112"/>
  <c r="AB65" i="112" s="1"/>
  <c r="AB97" i="112" s="1"/>
  <c r="AW60" i="112"/>
  <c r="AW65" i="112" s="1"/>
  <c r="AW97" i="112" s="1"/>
  <c r="EE60" i="115"/>
  <c r="EE65" i="115" s="1"/>
  <c r="EE97" i="115" s="1"/>
  <c r="DR60" i="112"/>
  <c r="DR65" i="112" s="1"/>
  <c r="DR97" i="112" s="1"/>
  <c r="BB60" i="115"/>
  <c r="BB65" i="115" s="1"/>
  <c r="BB97" i="115" s="1"/>
  <c r="EY60" i="109"/>
  <c r="EY65" i="109" s="1"/>
  <c r="EY97" i="109" s="1"/>
  <c r="GR60" i="106"/>
  <c r="GR65" i="106" s="1"/>
  <c r="GR97" i="106" s="1"/>
  <c r="BD60" i="106"/>
  <c r="BD65" i="106" s="1"/>
  <c r="BD97" i="106" s="1"/>
  <c r="EC60" i="106"/>
  <c r="EC65" i="106" s="1"/>
  <c r="EC97" i="106" s="1"/>
  <c r="CD60" i="112"/>
  <c r="CD65" i="112" s="1"/>
  <c r="CD97" i="112" s="1"/>
  <c r="BN60" i="115"/>
  <c r="BN65" i="115" s="1"/>
  <c r="BN97" i="115" s="1"/>
  <c r="AH60" i="115"/>
  <c r="AH65" i="115" s="1"/>
  <c r="AH97" i="115" s="1"/>
  <c r="GK60" i="112"/>
  <c r="GK65" i="112" s="1"/>
  <c r="GK97" i="112" s="1"/>
  <c r="DR60" i="115"/>
  <c r="DR65" i="115" s="1"/>
  <c r="DR97" i="115" s="1"/>
  <c r="AG60" i="106"/>
  <c r="AG65" i="106" s="1"/>
  <c r="AG97" i="106" s="1"/>
  <c r="BQ60" i="109"/>
  <c r="BQ65" i="109" s="1"/>
  <c r="BQ97" i="109" s="1"/>
  <c r="AC60" i="115"/>
  <c r="AC65" i="115" s="1"/>
  <c r="AC97" i="115" s="1"/>
  <c r="BK60" i="106"/>
  <c r="BK65" i="106" s="1"/>
  <c r="BK97" i="106" s="1"/>
  <c r="EL60" i="106"/>
  <c r="EL65" i="106" s="1"/>
  <c r="EL97" i="106" s="1"/>
  <c r="HF60" i="115"/>
  <c r="HF65" i="115" s="1"/>
  <c r="HF97" i="115" s="1"/>
  <c r="AH60" i="112"/>
  <c r="AH65" i="112" s="1"/>
  <c r="AH97" i="112" s="1"/>
  <c r="GN60" i="112"/>
  <c r="GN65" i="112" s="1"/>
  <c r="GN97" i="112" s="1"/>
  <c r="AJ60" i="115"/>
  <c r="AJ65" i="115" s="1"/>
  <c r="AJ97" i="115" s="1"/>
  <c r="GM60" i="115"/>
  <c r="GM65" i="115" s="1"/>
  <c r="GM97" i="115" s="1"/>
  <c r="CN60" i="109"/>
  <c r="CN65" i="109" s="1"/>
  <c r="CN97" i="109" s="1"/>
  <c r="FD60" i="112"/>
  <c r="FD65" i="112" s="1"/>
  <c r="FD97" i="112" s="1"/>
  <c r="AZ60" i="115"/>
  <c r="AZ65" i="115" s="1"/>
  <c r="AZ97" i="115" s="1"/>
  <c r="BV60" i="109"/>
  <c r="BV65" i="109" s="1"/>
  <c r="BV97" i="109" s="1"/>
  <c r="Y60" i="115"/>
  <c r="Y65" i="115" s="1"/>
  <c r="Y97" i="115" s="1"/>
  <c r="BP60" i="115"/>
  <c r="BP65" i="115" s="1"/>
  <c r="BP97" i="115" s="1"/>
  <c r="BO60" i="109"/>
  <c r="BO65" i="109" s="1"/>
  <c r="BO97" i="109" s="1"/>
  <c r="FK60" i="115"/>
  <c r="FK65" i="115" s="1"/>
  <c r="FK97" i="115" s="1"/>
  <c r="ES60" i="109"/>
  <c r="ES65" i="109" s="1"/>
  <c r="ES97" i="109" s="1"/>
  <c r="HB60" i="115"/>
  <c r="HB65" i="115" s="1"/>
  <c r="HB97" i="115" s="1"/>
  <c r="CQ60" i="106"/>
  <c r="CQ65" i="106" s="1"/>
  <c r="CQ97" i="106" s="1"/>
  <c r="BC60" i="112"/>
  <c r="BC65" i="112" s="1"/>
  <c r="BC97" i="112" s="1"/>
  <c r="FF60" i="106"/>
  <c r="FF65" i="106" s="1"/>
  <c r="FF97" i="106" s="1"/>
  <c r="GD60" i="106"/>
  <c r="GD65" i="106" s="1"/>
  <c r="GD97" i="106" s="1"/>
  <c r="AP60" i="115"/>
  <c r="AP65" i="115" s="1"/>
  <c r="AP97" i="115" s="1"/>
  <c r="ED60" i="115"/>
  <c r="ED65" i="115" s="1"/>
  <c r="ED97" i="115" s="1"/>
  <c r="BE60" i="109"/>
  <c r="BE65" i="109" s="1"/>
  <c r="BE97" i="109" s="1"/>
  <c r="BY60" i="109"/>
  <c r="BY65" i="109" s="1"/>
  <c r="BY97" i="109" s="1"/>
  <c r="FJ60" i="112"/>
  <c r="FJ65" i="112" s="1"/>
  <c r="FJ97" i="112" s="1"/>
  <c r="DM60" i="112"/>
  <c r="DM65" i="112" s="1"/>
  <c r="DM97" i="112" s="1"/>
  <c r="BF60" i="106"/>
  <c r="BF65" i="106" s="1"/>
  <c r="BF97" i="106" s="1"/>
  <c r="AP60" i="106"/>
  <c r="AP65" i="106" s="1"/>
  <c r="AP97" i="106" s="1"/>
  <c r="DB60" i="106"/>
  <c r="DB65" i="106" s="1"/>
  <c r="DB97" i="106" s="1"/>
  <c r="CX60" i="115"/>
  <c r="CX65" i="115" s="1"/>
  <c r="CX97" i="115" s="1"/>
  <c r="CN60" i="106"/>
  <c r="CN65" i="106" s="1"/>
  <c r="CN97" i="106" s="1"/>
  <c r="EM60" i="106"/>
  <c r="EM65" i="106" s="1"/>
  <c r="EM97" i="106" s="1"/>
  <c r="GM60" i="109"/>
  <c r="GM65" i="109" s="1"/>
  <c r="GM97" i="109" s="1"/>
  <c r="GF60" i="112"/>
  <c r="GF65" i="112" s="1"/>
  <c r="GF97" i="112" s="1"/>
  <c r="HB60" i="106"/>
  <c r="HB65" i="106" s="1"/>
  <c r="HB97" i="106" s="1"/>
  <c r="FK60" i="112"/>
  <c r="FK65" i="112" s="1"/>
  <c r="FK97" i="112" s="1"/>
  <c r="CG60" i="109"/>
  <c r="CG65" i="109" s="1"/>
  <c r="CG97" i="109" s="1"/>
  <c r="BL60" i="115"/>
  <c r="BL65" i="115" s="1"/>
  <c r="BL97" i="115" s="1"/>
  <c r="BX60" i="106"/>
  <c r="BX65" i="106" s="1"/>
  <c r="BX97" i="106" s="1"/>
  <c r="CC60" i="106"/>
  <c r="CC65" i="106" s="1"/>
  <c r="CC97" i="106" s="1"/>
  <c r="GI60" i="109"/>
  <c r="GI65" i="109" s="1"/>
  <c r="GI97" i="109" s="1"/>
  <c r="FX60" i="109"/>
  <c r="FX65" i="109" s="1"/>
  <c r="FX97" i="109" s="1"/>
  <c r="DD60" i="109"/>
  <c r="DD65" i="109" s="1"/>
  <c r="DD97" i="109" s="1"/>
  <c r="FG60" i="109"/>
  <c r="FG65" i="109" s="1"/>
  <c r="FG97" i="109" s="1"/>
  <c r="AU60" i="106"/>
  <c r="AU65" i="106" s="1"/>
  <c r="AU97" i="106" s="1"/>
  <c r="AB60" i="115"/>
  <c r="AB65" i="115" s="1"/>
  <c r="AB97" i="115" s="1"/>
  <c r="CM60" i="115"/>
  <c r="CM65" i="115" s="1"/>
  <c r="CM97" i="115" s="1"/>
  <c r="EX60" i="115"/>
  <c r="EX65" i="115" s="1"/>
  <c r="EX97" i="115" s="1"/>
  <c r="DU60" i="109"/>
  <c r="DU65" i="109" s="1"/>
  <c r="DU97" i="109" s="1"/>
  <c r="BW60" i="115"/>
  <c r="BW65" i="115" s="1"/>
  <c r="BW97" i="115" s="1"/>
  <c r="GA60" i="112"/>
  <c r="GA65" i="112" s="1"/>
  <c r="GA97" i="112" s="1"/>
  <c r="CU60" i="109"/>
  <c r="CU65" i="109" s="1"/>
  <c r="CU97" i="109" s="1"/>
  <c r="EG60" i="106"/>
  <c r="EG65" i="106" s="1"/>
  <c r="EG97" i="106" s="1"/>
  <c r="AI60" i="109"/>
  <c r="AI65" i="109" s="1"/>
  <c r="AI97" i="109" s="1"/>
  <c r="CA60" i="115"/>
  <c r="CA65" i="115" s="1"/>
  <c r="CA97" i="115" s="1"/>
  <c r="EP60" i="112"/>
  <c r="EP65" i="112" s="1"/>
  <c r="EP97" i="112" s="1"/>
  <c r="GS60" i="115"/>
  <c r="GS65" i="115" s="1"/>
  <c r="GS97" i="115" s="1"/>
  <c r="DY60" i="109"/>
  <c r="DY65" i="109" s="1"/>
  <c r="DY97" i="109" s="1"/>
  <c r="FJ60" i="106"/>
  <c r="FJ65" i="106" s="1"/>
  <c r="FJ97" i="106" s="1"/>
  <c r="EW60" i="115"/>
  <c r="EW65" i="115" s="1"/>
  <c r="EW97" i="115" s="1"/>
  <c r="FQ60" i="115"/>
  <c r="FQ65" i="115" s="1"/>
  <c r="FQ97" i="115" s="1"/>
  <c r="CS60" i="112"/>
  <c r="CS65" i="112" s="1"/>
  <c r="CS97" i="112" s="1"/>
  <c r="GS60" i="109"/>
  <c r="GS65" i="109" s="1"/>
  <c r="GS97" i="109" s="1"/>
  <c r="AO60" i="115"/>
  <c r="AO65" i="115" s="1"/>
  <c r="AO97" i="115" s="1"/>
  <c r="FQ60" i="112"/>
  <c r="FQ65" i="112" s="1"/>
  <c r="FQ97" i="112" s="1"/>
  <c r="EG60" i="115"/>
  <c r="EG65" i="115" s="1"/>
  <c r="EG97" i="115" s="1"/>
  <c r="HG60" i="106"/>
  <c r="HG65" i="106" s="1"/>
  <c r="HG97" i="106" s="1"/>
  <c r="FW60" i="106"/>
  <c r="FW65" i="106" s="1"/>
  <c r="FW97" i="106" s="1"/>
  <c r="AA60" i="106"/>
  <c r="AA65" i="106" s="1"/>
  <c r="AA97" i="106" s="1"/>
  <c r="HI60" i="109"/>
  <c r="HI65" i="109" s="1"/>
  <c r="HI97" i="109" s="1"/>
  <c r="CX60" i="106"/>
  <c r="CX65" i="106" s="1"/>
  <c r="CX97" i="106" s="1"/>
  <c r="BU60" i="115"/>
  <c r="BU65" i="115" s="1"/>
  <c r="BU97" i="115" s="1"/>
  <c r="DF60" i="109"/>
  <c r="DF65" i="109" s="1"/>
  <c r="DF97" i="109" s="1"/>
  <c r="HA60" i="109"/>
  <c r="HA65" i="109" s="1"/>
  <c r="HA97" i="109" s="1"/>
  <c r="W60" i="106"/>
  <c r="W65" i="106" s="1"/>
  <c r="W97" i="106" s="1"/>
  <c r="AM60" i="115"/>
  <c r="AM65" i="115" s="1"/>
  <c r="AM97" i="115" s="1"/>
  <c r="AV60" i="106"/>
  <c r="AV65" i="106" s="1"/>
  <c r="AV97" i="106" s="1"/>
  <c r="GB60" i="115"/>
  <c r="GB65" i="115" s="1"/>
  <c r="GB97" i="115" s="1"/>
  <c r="FW60" i="115"/>
  <c r="FW65" i="115" s="1"/>
  <c r="FW97" i="115" s="1"/>
  <c r="DD60" i="112"/>
  <c r="DD65" i="112" s="1"/>
  <c r="DD97" i="112" s="1"/>
  <c r="GW60" i="106"/>
  <c r="GW65" i="106" s="1"/>
  <c r="GW97" i="106" s="1"/>
  <c r="BY60" i="112"/>
  <c r="BY65" i="112" s="1"/>
  <c r="BY97" i="112" s="1"/>
  <c r="AJ60" i="106"/>
  <c r="AJ65" i="106" s="1"/>
  <c r="AJ97" i="106" s="1"/>
  <c r="CO60" i="109"/>
  <c r="CO65" i="109" s="1"/>
  <c r="CO97" i="109" s="1"/>
  <c r="ES60" i="115"/>
  <c r="ES65" i="115" s="1"/>
  <c r="ES97" i="115" s="1"/>
  <c r="AD60" i="106"/>
  <c r="AD65" i="106" s="1"/>
  <c r="AD97" i="106" s="1"/>
  <c r="GY60" i="112"/>
  <c r="GY65" i="112" s="1"/>
  <c r="GY97" i="112" s="1"/>
  <c r="DK60" i="112"/>
  <c r="DK65" i="112" s="1"/>
  <c r="DK97" i="112" s="1"/>
  <c r="AY60" i="115"/>
  <c r="AY65" i="115" s="1"/>
  <c r="AY97" i="115" s="1"/>
  <c r="DH60" i="109"/>
  <c r="DH65" i="109" s="1"/>
  <c r="DH97" i="109" s="1"/>
  <c r="ES60" i="112"/>
  <c r="ES65" i="112" s="1"/>
  <c r="ES97" i="112" s="1"/>
  <c r="AB60" i="106"/>
  <c r="AB65" i="106" s="1"/>
  <c r="AB97" i="106" s="1"/>
  <c r="BR60" i="109"/>
  <c r="BR65" i="109" s="1"/>
  <c r="BR97" i="109" s="1"/>
  <c r="AE60" i="109"/>
  <c r="AE65" i="109" s="1"/>
  <c r="AE97" i="109" s="1"/>
  <c r="ED60" i="112"/>
  <c r="ED65" i="112" s="1"/>
  <c r="ED97" i="112" s="1"/>
  <c r="EE60" i="112"/>
  <c r="EE65" i="112" s="1"/>
  <c r="EE97" i="112" s="1"/>
  <c r="Y60" i="112"/>
  <c r="Y65" i="112" s="1"/>
  <c r="Y97" i="112" s="1"/>
  <c r="BX60" i="109"/>
  <c r="BX65" i="109" s="1"/>
  <c r="BX97" i="109" s="1"/>
  <c r="CB60" i="109"/>
  <c r="CB65" i="109" s="1"/>
  <c r="CB97" i="109" s="1"/>
  <c r="G60" i="115"/>
  <c r="G65" i="115" s="1"/>
  <c r="G97" i="115" s="1"/>
  <c r="AO60" i="109"/>
  <c r="AO65" i="109" s="1"/>
  <c r="AO97" i="109" s="1"/>
  <c r="DU60" i="106"/>
  <c r="DU65" i="106" s="1"/>
  <c r="DU97" i="106" s="1"/>
  <c r="FP60" i="109"/>
  <c r="FP65" i="109" s="1"/>
  <c r="FP97" i="109" s="1"/>
  <c r="DH60" i="106"/>
  <c r="DH65" i="106" s="1"/>
  <c r="DH97" i="106" s="1"/>
  <c r="EH60" i="109"/>
  <c r="EH65" i="109" s="1"/>
  <c r="EH97" i="109" s="1"/>
  <c r="EF60" i="115"/>
  <c r="EF65" i="115" s="1"/>
  <c r="EF97" i="115" s="1"/>
  <c r="DZ60" i="115"/>
  <c r="DZ65" i="115" s="1"/>
  <c r="DZ97" i="115" s="1"/>
  <c r="I60" i="115"/>
  <c r="I65" i="115" s="1"/>
  <c r="I97" i="115" s="1"/>
  <c r="BL60" i="109"/>
  <c r="BL65" i="109" s="1"/>
  <c r="BL97" i="109" s="1"/>
  <c r="DB60" i="115"/>
  <c r="DB65" i="115" s="1"/>
  <c r="DB97" i="115" s="1"/>
  <c r="GW60" i="115"/>
  <c r="GW65" i="115" s="1"/>
  <c r="GW97" i="115" s="1"/>
  <c r="BQ60" i="112"/>
  <c r="BQ65" i="112" s="1"/>
  <c r="BQ97" i="112" s="1"/>
  <c r="DX60" i="109"/>
  <c r="DX65" i="109" s="1"/>
  <c r="DX97" i="109" s="1"/>
  <c r="GO60" i="112"/>
  <c r="GO65" i="112" s="1"/>
  <c r="GO97" i="112" s="1"/>
  <c r="BP60" i="112"/>
  <c r="BP65" i="112" s="1"/>
  <c r="BP97" i="112" s="1"/>
  <c r="EA60" i="115"/>
  <c r="EA65" i="115" s="1"/>
  <c r="EA97" i="115" s="1"/>
  <c r="CU60" i="115"/>
  <c r="CU65" i="115" s="1"/>
  <c r="CU97" i="115" s="1"/>
  <c r="BN60" i="112"/>
  <c r="BN65" i="112" s="1"/>
  <c r="BN97" i="112" s="1"/>
  <c r="GT60" i="112"/>
  <c r="GT65" i="112" s="1"/>
  <c r="GT97" i="112" s="1"/>
  <c r="DM60" i="106"/>
  <c r="DM65" i="106" s="1"/>
  <c r="DM97" i="106" s="1"/>
  <c r="HD60" i="115"/>
  <c r="HD65" i="115" s="1"/>
  <c r="HD97" i="115" s="1"/>
  <c r="BM60" i="106"/>
  <c r="BM65" i="106" s="1"/>
  <c r="BM97" i="106" s="1"/>
  <c r="DW60" i="112"/>
  <c r="DW65" i="112" s="1"/>
  <c r="DW97" i="112" s="1"/>
  <c r="DT60" i="106"/>
  <c r="DT65" i="106" s="1"/>
  <c r="DT97" i="106" s="1"/>
  <c r="FT60" i="115"/>
  <c r="FT65" i="115" s="1"/>
  <c r="FT97" i="115" s="1"/>
  <c r="AS60" i="109"/>
  <c r="AS65" i="109" s="1"/>
  <c r="AS97" i="109" s="1"/>
  <c r="GK60" i="115"/>
  <c r="GK65" i="115" s="1"/>
  <c r="GK97" i="115" s="1"/>
  <c r="DD60" i="106"/>
  <c r="DD65" i="106" s="1"/>
  <c r="DD97" i="106" s="1"/>
  <c r="BZ60" i="115"/>
  <c r="BZ65" i="115" s="1"/>
  <c r="BZ97" i="115" s="1"/>
  <c r="FL60" i="115"/>
  <c r="FL65" i="115" s="1"/>
  <c r="FL97" i="115" s="1"/>
  <c r="GH60" i="109"/>
  <c r="GH65" i="109" s="1"/>
  <c r="GH97" i="109" s="1"/>
  <c r="DE60" i="115"/>
  <c r="DE65" i="115" s="1"/>
  <c r="DE97" i="115" s="1"/>
  <c r="BH60" i="109"/>
  <c r="BH65" i="109" s="1"/>
  <c r="BH97" i="109" s="1"/>
  <c r="CQ60" i="109"/>
  <c r="CQ65" i="109" s="1"/>
  <c r="CQ97" i="109" s="1"/>
  <c r="EU60" i="115"/>
  <c r="EU65" i="115" s="1"/>
  <c r="EU97" i="115" s="1"/>
  <c r="CO60" i="115"/>
  <c r="CO65" i="115" s="1"/>
  <c r="CO97" i="115" s="1"/>
  <c r="GC60" i="106"/>
  <c r="GC65" i="106" s="1"/>
  <c r="GC97" i="106" s="1"/>
  <c r="GE60" i="109"/>
  <c r="GE65" i="109" s="1"/>
  <c r="GE97" i="109" s="1"/>
  <c r="FE60" i="115"/>
  <c r="FE65" i="115" s="1"/>
  <c r="FE97" i="115" s="1"/>
  <c r="DL60" i="115"/>
  <c r="DL65" i="115" s="1"/>
  <c r="DL97" i="115" s="1"/>
  <c r="DV60" i="109"/>
  <c r="DV65" i="109" s="1"/>
  <c r="DV97" i="109" s="1"/>
  <c r="EA60" i="112"/>
  <c r="EA65" i="112" s="1"/>
  <c r="EA97" i="112" s="1"/>
  <c r="GV60" i="109"/>
  <c r="GV65" i="109" s="1"/>
  <c r="GV97" i="109" s="1"/>
  <c r="HC60" i="109"/>
  <c r="HC65" i="109" s="1"/>
  <c r="HC97" i="109" s="1"/>
  <c r="CP60" i="115"/>
  <c r="CP65" i="115" s="1"/>
  <c r="CP97" i="115" s="1"/>
  <c r="AQ60" i="112"/>
  <c r="AQ65" i="112" s="1"/>
  <c r="AQ97" i="112" s="1"/>
  <c r="FC60" i="112"/>
  <c r="FC65" i="112" s="1"/>
  <c r="FC97" i="112" s="1"/>
  <c r="S60" i="115"/>
  <c r="S65" i="115" s="1"/>
  <c r="S97" i="115" s="1"/>
  <c r="ER60" i="106"/>
  <c r="ER65" i="106" s="1"/>
  <c r="ER97" i="106" s="1"/>
  <c r="EJ60" i="115"/>
  <c r="EJ65" i="115" s="1"/>
  <c r="EJ97" i="115" s="1"/>
  <c r="AV60" i="109"/>
  <c r="AV65" i="109" s="1"/>
  <c r="AV97" i="109" s="1"/>
  <c r="DP60" i="106"/>
  <c r="DP65" i="106" s="1"/>
  <c r="DP97" i="106" s="1"/>
  <c r="DG60" i="115"/>
  <c r="DG65" i="115" s="1"/>
  <c r="DG97" i="115" s="1"/>
  <c r="W60" i="109"/>
  <c r="W65" i="109" s="1"/>
  <c r="W97" i="109" s="1"/>
  <c r="AE60" i="106"/>
  <c r="AE65" i="106" s="1"/>
  <c r="AE97" i="106" s="1"/>
  <c r="DJ60" i="112"/>
  <c r="DJ65" i="112" s="1"/>
  <c r="DJ97" i="112" s="1"/>
  <c r="FS60" i="109"/>
  <c r="FS65" i="109" s="1"/>
  <c r="FS97" i="109" s="1"/>
  <c r="AT60" i="109"/>
  <c r="AT65" i="109" s="1"/>
  <c r="AT97" i="109" s="1"/>
  <c r="AQ60" i="109"/>
  <c r="AQ65" i="109" s="1"/>
  <c r="AQ97" i="109" s="1"/>
  <c r="V60" i="109"/>
  <c r="V65" i="109" s="1"/>
  <c r="V97" i="109" s="1"/>
  <c r="BA60" i="112"/>
  <c r="BA65" i="112" s="1"/>
  <c r="BA97" i="112" s="1"/>
  <c r="DJ60" i="106"/>
  <c r="DJ65" i="106" s="1"/>
  <c r="DJ97" i="106" s="1"/>
  <c r="K60" i="115"/>
  <c r="K65" i="115" s="1"/>
  <c r="K97" i="115" s="1"/>
  <c r="CW60" i="112"/>
  <c r="CW65" i="112" s="1"/>
  <c r="CW97" i="112" s="1"/>
  <c r="BJ60" i="109"/>
  <c r="BJ65" i="109" s="1"/>
  <c r="BJ97" i="109" s="1"/>
  <c r="ER60" i="115"/>
  <c r="ER65" i="115" s="1"/>
  <c r="ER97" i="115" s="1"/>
  <c r="Z60" i="106"/>
  <c r="Z65" i="106" s="1"/>
  <c r="Z97" i="106" s="1"/>
  <c r="CO60" i="106"/>
  <c r="CO65" i="106" s="1"/>
  <c r="CO97" i="106" s="1"/>
  <c r="X60" i="109"/>
  <c r="X65" i="109" s="1"/>
  <c r="X97" i="109" s="1"/>
  <c r="B60" i="115"/>
  <c r="B65" i="115" s="1"/>
  <c r="B97" i="115" s="1"/>
  <c r="CZ60" i="106"/>
  <c r="CZ65" i="106" s="1"/>
  <c r="CZ97" i="106" s="1"/>
  <c r="BJ60" i="112"/>
  <c r="BJ65" i="112" s="1"/>
  <c r="BJ97" i="112" s="1"/>
  <c r="HD60" i="106"/>
  <c r="HD65" i="106" s="1"/>
  <c r="HD97" i="106" s="1"/>
  <c r="CV60" i="109"/>
  <c r="CV65" i="109" s="1"/>
  <c r="CV97" i="109" s="1"/>
  <c r="EW60" i="106"/>
  <c r="EW65" i="106" s="1"/>
  <c r="EW97" i="106" s="1"/>
  <c r="DU60" i="115"/>
  <c r="DU65" i="115" s="1"/>
  <c r="DU97" i="115" s="1"/>
  <c r="EK60" i="109"/>
  <c r="EK65" i="109" s="1"/>
  <c r="EK97" i="109" s="1"/>
  <c r="GQ60" i="115"/>
  <c r="GQ65" i="115" s="1"/>
  <c r="GQ97" i="115" s="1"/>
  <c r="GN60" i="109"/>
  <c r="GN65" i="109" s="1"/>
  <c r="GN97" i="109" s="1"/>
  <c r="DV60" i="106"/>
  <c r="DV65" i="106" s="1"/>
  <c r="DV97" i="106" s="1"/>
  <c r="DZ60" i="109"/>
  <c r="DZ65" i="109" s="1"/>
  <c r="DZ97" i="109" s="1"/>
  <c r="R60" i="115"/>
  <c r="R65" i="115" s="1"/>
  <c r="R97" i="115" s="1"/>
  <c r="HC60" i="106"/>
  <c r="HC65" i="106" s="1"/>
  <c r="HC97" i="106" s="1"/>
  <c r="AC60" i="112"/>
  <c r="AC65" i="112" s="1"/>
  <c r="AC97" i="112" s="1"/>
  <c r="DG60" i="106"/>
  <c r="DG65" i="106" s="1"/>
  <c r="DG97" i="106" s="1"/>
  <c r="GA60" i="115"/>
  <c r="GA65" i="115" s="1"/>
  <c r="GA97" i="115" s="1"/>
  <c r="BR60" i="115"/>
  <c r="BR65" i="115" s="1"/>
  <c r="BR97" i="115" s="1"/>
  <c r="AO60" i="106"/>
  <c r="AO65" i="106" s="1"/>
  <c r="AO97" i="106" s="1"/>
  <c r="FF60" i="112"/>
  <c r="FF65" i="112" s="1"/>
  <c r="FF97" i="112" s="1"/>
  <c r="DJ60" i="109"/>
  <c r="DJ65" i="109" s="1"/>
  <c r="DJ97" i="109" s="1"/>
  <c r="CW60" i="106"/>
  <c r="CW65" i="106" s="1"/>
  <c r="CW97" i="106" s="1"/>
  <c r="FU60" i="115"/>
  <c r="FU65" i="115" s="1"/>
  <c r="FU97" i="115" s="1"/>
  <c r="HH60" i="109"/>
  <c r="HH65" i="109" s="1"/>
  <c r="HH97" i="109" s="1"/>
  <c r="DE60" i="109"/>
  <c r="DE65" i="109" s="1"/>
  <c r="DE97" i="109" s="1"/>
  <c r="DA60" i="109"/>
  <c r="DA65" i="109" s="1"/>
  <c r="DA97" i="109" s="1"/>
  <c r="BZ60" i="109"/>
  <c r="BZ65" i="109" s="1"/>
  <c r="BZ97" i="109" s="1"/>
  <c r="P60" i="115"/>
  <c r="P65" i="115" s="1"/>
  <c r="P97" i="115" s="1"/>
  <c r="BK60" i="109"/>
  <c r="BK65" i="109" s="1"/>
  <c r="BK97" i="109" s="1"/>
  <c r="U60" i="112"/>
  <c r="U65" i="112" s="1"/>
  <c r="U97" i="112" s="1"/>
  <c r="U98" i="112" s="1"/>
  <c r="DI60" i="115"/>
  <c r="DI65" i="115" s="1"/>
  <c r="DI97" i="115" s="1"/>
  <c r="EI60" i="112"/>
  <c r="EI65" i="112" s="1"/>
  <c r="EI97" i="112" s="1"/>
  <c r="FJ60" i="115"/>
  <c r="FJ65" i="115" s="1"/>
  <c r="FJ97" i="115" s="1"/>
  <c r="DF60" i="106"/>
  <c r="DF65" i="106" s="1"/>
  <c r="DF97" i="106" s="1"/>
  <c r="DB60" i="112"/>
  <c r="DB65" i="112" s="1"/>
  <c r="DB97" i="112" s="1"/>
  <c r="AA60" i="109"/>
  <c r="AA65" i="109" s="1"/>
  <c r="AA97" i="109" s="1"/>
  <c r="AU60" i="112"/>
  <c r="AU65" i="112" s="1"/>
  <c r="AU97" i="112" s="1"/>
  <c r="GR60" i="109"/>
  <c r="GR65" i="109" s="1"/>
  <c r="GR97" i="109" s="1"/>
  <c r="DI60" i="109"/>
  <c r="DI65" i="109" s="1"/>
  <c r="DI97" i="109" s="1"/>
  <c r="CI60" i="112"/>
  <c r="CI65" i="112" s="1"/>
  <c r="CI97" i="112" s="1"/>
  <c r="FZ60" i="109"/>
  <c r="FZ65" i="109" s="1"/>
  <c r="FZ97" i="109" s="1"/>
  <c r="EM60" i="112"/>
  <c r="EM65" i="112" s="1"/>
  <c r="EM97" i="112" s="1"/>
  <c r="EN60" i="109"/>
  <c r="EN65" i="109" s="1"/>
  <c r="EN97" i="109" s="1"/>
  <c r="BK60" i="112"/>
  <c r="BK65" i="112" s="1"/>
  <c r="BK97" i="112" s="1"/>
  <c r="AH60" i="106"/>
  <c r="AH65" i="106" s="1"/>
  <c r="AH97" i="106" s="1"/>
  <c r="CQ60" i="115"/>
  <c r="CQ65" i="115" s="1"/>
  <c r="CQ97" i="115" s="1"/>
  <c r="DE60" i="112"/>
  <c r="DE65" i="112" s="1"/>
  <c r="DE97" i="112" s="1"/>
  <c r="DV60" i="115"/>
  <c r="DV65" i="115" s="1"/>
  <c r="DV97" i="115" s="1"/>
  <c r="BV60" i="115"/>
  <c r="BV65" i="115" s="1"/>
  <c r="BV97" i="115" s="1"/>
  <c r="EC60" i="112"/>
  <c r="EC65" i="112" s="1"/>
  <c r="EC97" i="112" s="1"/>
  <c r="CW60" i="109"/>
  <c r="CW65" i="109" s="1"/>
  <c r="CW97" i="109" s="1"/>
  <c r="FY60" i="115"/>
  <c r="FY65" i="115" s="1"/>
  <c r="FY97" i="115" s="1"/>
  <c r="CL60" i="115"/>
  <c r="CL65" i="115" s="1"/>
  <c r="CL97" i="115" s="1"/>
  <c r="CL60" i="109"/>
  <c r="CL65" i="109" s="1"/>
  <c r="CL97" i="109" s="1"/>
  <c r="BG60" i="109"/>
  <c r="BG65" i="109" s="1"/>
  <c r="BG97" i="109" s="1"/>
  <c r="AG60" i="115"/>
  <c r="AG65" i="115" s="1"/>
  <c r="AG97" i="115" s="1"/>
  <c r="CD60" i="109"/>
  <c r="CD65" i="109" s="1"/>
  <c r="CD97" i="109" s="1"/>
  <c r="CR60" i="115"/>
  <c r="CR65" i="115" s="1"/>
  <c r="CR97" i="115" s="1"/>
  <c r="EN60" i="115"/>
  <c r="EN65" i="115" s="1"/>
  <c r="EN97" i="115" s="1"/>
  <c r="CP60" i="112"/>
  <c r="CP65" i="112" s="1"/>
  <c r="CP97" i="112" s="1"/>
  <c r="BA60" i="115"/>
  <c r="BA65" i="115" s="1"/>
  <c r="BA97" i="115" s="1"/>
  <c r="EB60" i="106"/>
  <c r="EB65" i="106" s="1"/>
  <c r="EB97" i="106" s="1"/>
  <c r="AP60" i="112"/>
  <c r="AP65" i="112" s="1"/>
  <c r="AP97" i="112" s="1"/>
  <c r="CS60" i="106"/>
  <c r="CS65" i="106" s="1"/>
  <c r="CS97" i="106" s="1"/>
  <c r="AE60" i="112"/>
  <c r="AE65" i="112" s="1"/>
  <c r="AE97" i="112" s="1"/>
  <c r="N60" i="115"/>
  <c r="N65" i="115" s="1"/>
  <c r="N97" i="115" s="1"/>
  <c r="EC60" i="109"/>
  <c r="EC65" i="109" s="1"/>
  <c r="EC97" i="109" s="1"/>
  <c r="EP60" i="115"/>
  <c r="EP65" i="115" s="1"/>
  <c r="EP97" i="115" s="1"/>
  <c r="GH60" i="112"/>
  <c r="GH65" i="112" s="1"/>
  <c r="GH97" i="112" s="1"/>
  <c r="FB60" i="106"/>
  <c r="FB65" i="106" s="1"/>
  <c r="FB97" i="106" s="1"/>
  <c r="BF60" i="115"/>
  <c r="BF65" i="115" s="1"/>
  <c r="BF97" i="115" s="1"/>
  <c r="HB60" i="112"/>
  <c r="HB65" i="112" s="1"/>
  <c r="HB97" i="112" s="1"/>
  <c r="HE60" i="106"/>
  <c r="HE65" i="106" s="1"/>
  <c r="HE97" i="106" s="1"/>
  <c r="HG60" i="109"/>
  <c r="HG65" i="109" s="1"/>
  <c r="HG97" i="109" s="1"/>
  <c r="EE60" i="106"/>
  <c r="EE65" i="106" s="1"/>
  <c r="EE97" i="106" s="1"/>
  <c r="FA60" i="115"/>
  <c r="FA65" i="115" s="1"/>
  <c r="FA97" i="115" s="1"/>
  <c r="AU60" i="115"/>
  <c r="AU65" i="115" s="1"/>
  <c r="AU97" i="115" s="1"/>
  <c r="FN60" i="109"/>
  <c r="FN65" i="109" s="1"/>
  <c r="FN97" i="109" s="1"/>
  <c r="DE60" i="106"/>
  <c r="DE65" i="106" s="1"/>
  <c r="DE97" i="106" s="1"/>
  <c r="GO60" i="115"/>
  <c r="GO65" i="115" s="1"/>
  <c r="GO97" i="115" s="1"/>
  <c r="V98" i="109" l="1"/>
  <c r="W98" i="109" s="1"/>
  <c r="HZ162" i="87"/>
  <c r="HY160" i="87"/>
  <c r="S100" i="106"/>
  <c r="T98" i="106"/>
  <c r="U98" i="106" s="1"/>
  <c r="U100" i="106" s="1"/>
  <c r="V98" i="112"/>
  <c r="V100" i="112" s="1"/>
  <c r="U100" i="112"/>
  <c r="B102" i="115"/>
  <c r="B98" i="115"/>
  <c r="B103" i="115"/>
  <c r="V100" i="109" l="1"/>
  <c r="T100" i="106"/>
  <c r="HZ160" i="87"/>
  <c r="IA162" i="87"/>
  <c r="W98" i="112"/>
  <c r="W100" i="112" s="1"/>
  <c r="X98" i="109"/>
  <c r="V98" i="106"/>
  <c r="C98" i="115"/>
  <c r="W100" i="109"/>
  <c r="IA160" i="87" l="1"/>
  <c r="IB162" i="87"/>
  <c r="D98" i="115"/>
  <c r="B100" i="115"/>
  <c r="B101" i="115" s="1"/>
  <c r="C100" i="115"/>
  <c r="W98" i="106"/>
  <c r="W100" i="106" s="1"/>
  <c r="V100" i="106"/>
  <c r="Y98" i="109"/>
  <c r="Y100" i="109" s="1"/>
  <c r="X100" i="109"/>
  <c r="X98" i="112"/>
  <c r="X100" i="112" s="1"/>
  <c r="IC162" i="87" l="1"/>
  <c r="IB160" i="87"/>
  <c r="X98" i="106"/>
  <c r="E98" i="115"/>
  <c r="E100" i="115" s="1"/>
  <c r="Z98" i="109"/>
  <c r="Y98" i="112"/>
  <c r="D100" i="115"/>
  <c r="IC160" i="87" l="1"/>
  <c r="ID162" i="87"/>
  <c r="Z98" i="112"/>
  <c r="Y100" i="112"/>
  <c r="AA98" i="109"/>
  <c r="Z100" i="109"/>
  <c r="F98" i="115"/>
  <c r="Y98" i="106"/>
  <c r="X100" i="106"/>
  <c r="IE162" i="87" l="1"/>
  <c r="ID160" i="87"/>
  <c r="Z98" i="106"/>
  <c r="Y100" i="106"/>
  <c r="G98" i="115"/>
  <c r="F100" i="115"/>
  <c r="AB98" i="109"/>
  <c r="AB100" i="109" s="1"/>
  <c r="AA100" i="109"/>
  <c r="AA98" i="112"/>
  <c r="Z100" i="112"/>
  <c r="IF162" i="87" l="1"/>
  <c r="IE160" i="87"/>
  <c r="H98" i="115"/>
  <c r="AB98" i="112"/>
  <c r="AB100" i="112" s="1"/>
  <c r="AA98" i="106"/>
  <c r="AC98" i="109"/>
  <c r="G100" i="115"/>
  <c r="AA100" i="112"/>
  <c r="Z100" i="106"/>
  <c r="IG162" i="87" l="1"/>
  <c r="IF160" i="87"/>
  <c r="AB98" i="106"/>
  <c r="AD98" i="109"/>
  <c r="AD100" i="109" s="1"/>
  <c r="AA100" i="106"/>
  <c r="I98" i="115"/>
  <c r="AC100" i="109"/>
  <c r="AC98" i="112"/>
  <c r="AC100" i="112" s="1"/>
  <c r="H100" i="115"/>
  <c r="IG160" i="87" l="1"/>
  <c r="IH162" i="87"/>
  <c r="J98" i="115"/>
  <c r="J100" i="115" s="1"/>
  <c r="AC98" i="106"/>
  <c r="I100" i="115"/>
  <c r="AE98" i="109"/>
  <c r="AE100" i="109" s="1"/>
  <c r="AD98" i="112"/>
  <c r="AD100" i="112" s="1"/>
  <c r="AB100" i="106"/>
  <c r="II162" i="87" l="1"/>
  <c r="IH160" i="87"/>
  <c r="AF98" i="109"/>
  <c r="AE98" i="112"/>
  <c r="AE100" i="112" s="1"/>
  <c r="AD98" i="106"/>
  <c r="AC100" i="106"/>
  <c r="K98" i="115"/>
  <c r="IJ162" i="87" l="1"/>
  <c r="II160" i="87"/>
  <c r="L98" i="115"/>
  <c r="AE98" i="106"/>
  <c r="K100" i="115"/>
  <c r="AD100" i="106"/>
  <c r="AG98" i="109"/>
  <c r="AF98" i="112"/>
  <c r="AF100" i="109"/>
  <c r="IJ160" i="87" l="1"/>
  <c r="IK162" i="87"/>
  <c r="AH98" i="109"/>
  <c r="AG98" i="112"/>
  <c r="AG100" i="112" s="1"/>
  <c r="AG100" i="109"/>
  <c r="AF98" i="106"/>
  <c r="M98" i="115"/>
  <c r="AF100" i="112"/>
  <c r="AE100" i="106"/>
  <c r="L100" i="115"/>
  <c r="IL162" i="87" l="1"/>
  <c r="IK160" i="87"/>
  <c r="AG98" i="106"/>
  <c r="N98" i="115"/>
  <c r="AH98" i="112"/>
  <c r="AH100" i="112" s="1"/>
  <c r="AI98" i="109"/>
  <c r="AI100" i="109" s="1"/>
  <c r="M100" i="115"/>
  <c r="AF100" i="106"/>
  <c r="AH100" i="109"/>
  <c r="IL160" i="87" l="1"/>
  <c r="IM162" i="87"/>
  <c r="O98" i="115"/>
  <c r="O100" i="115" s="1"/>
  <c r="AH98" i="106"/>
  <c r="AJ98" i="109"/>
  <c r="AI98" i="112"/>
  <c r="AI100" i="112" s="1"/>
  <c r="N100" i="115"/>
  <c r="AG100" i="106"/>
  <c r="IN162" i="87" l="1"/>
  <c r="IM160" i="87"/>
  <c r="AK98" i="109"/>
  <c r="AJ98" i="112"/>
  <c r="AJ100" i="112" s="1"/>
  <c r="AJ100" i="109"/>
  <c r="AI98" i="106"/>
  <c r="AH100" i="106"/>
  <c r="P98" i="115"/>
  <c r="IN160" i="87" l="1"/>
  <c r="IO162" i="87"/>
  <c r="Q98" i="115"/>
  <c r="Q100" i="115" s="1"/>
  <c r="AJ98" i="106"/>
  <c r="AJ100" i="106" s="1"/>
  <c r="P100" i="115"/>
  <c r="AI100" i="106"/>
  <c r="AK98" i="112"/>
  <c r="AK100" i="112" s="1"/>
  <c r="AL98" i="109"/>
  <c r="AL100" i="109" s="1"/>
  <c r="AK100" i="109"/>
  <c r="IP162" i="87" l="1"/>
  <c r="IO160" i="87"/>
  <c r="AL98" i="112"/>
  <c r="R98" i="115"/>
  <c r="R100" i="115" s="1"/>
  <c r="AK98" i="106"/>
  <c r="AM98" i="109"/>
  <c r="IQ162" i="87" l="1"/>
  <c r="IP160" i="87"/>
  <c r="AN98" i="109"/>
  <c r="AM100" i="109"/>
  <c r="AL98" i="106"/>
  <c r="AL100" i="106" s="1"/>
  <c r="AK100" i="106"/>
  <c r="S98" i="115"/>
  <c r="S100" i="115" s="1"/>
  <c r="AM98" i="112"/>
  <c r="AM100" i="112" s="1"/>
  <c r="AL100" i="112"/>
  <c r="IR162" i="87" l="1"/>
  <c r="IQ160" i="87"/>
  <c r="AO98" i="109"/>
  <c r="AN98" i="112"/>
  <c r="AN100" i="112" s="1"/>
  <c r="T98" i="115"/>
  <c r="T100" i="115" s="1"/>
  <c r="AM98" i="106"/>
  <c r="AN100" i="109"/>
  <c r="IS162" i="87" l="1"/>
  <c r="IR160" i="87"/>
  <c r="AN98" i="106"/>
  <c r="AM100" i="106"/>
  <c r="AP98" i="109"/>
  <c r="U98" i="115"/>
  <c r="U100" i="115" s="1"/>
  <c r="AO98" i="112"/>
  <c r="AO100" i="112" s="1"/>
  <c r="AO100" i="109"/>
  <c r="IS160" i="87" l="1"/>
  <c r="IT162" i="87"/>
  <c r="AQ98" i="109"/>
  <c r="AO98" i="106"/>
  <c r="AO100" i="106" s="1"/>
  <c r="AP98" i="112"/>
  <c r="V98" i="115"/>
  <c r="AP100" i="109"/>
  <c r="AN100" i="106"/>
  <c r="IT160" i="87" l="1"/>
  <c r="IU162" i="87"/>
  <c r="AQ98" i="112"/>
  <c r="W98" i="115"/>
  <c r="W100" i="115" s="1"/>
  <c r="AP100" i="112"/>
  <c r="AR98" i="109"/>
  <c r="V100" i="115"/>
  <c r="AP98" i="106"/>
  <c r="AP100" i="106" s="1"/>
  <c r="AQ100" i="109"/>
  <c r="IU160" i="87" l="1"/>
  <c r="IV162" i="87"/>
  <c r="AS98" i="109"/>
  <c r="AQ98" i="106"/>
  <c r="AQ100" i="106" s="1"/>
  <c r="AR98" i="112"/>
  <c r="AR100" i="112" s="1"/>
  <c r="AR100" i="109"/>
  <c r="X98" i="115"/>
  <c r="X100" i="115" s="1"/>
  <c r="AQ100" i="112"/>
  <c r="IW162" i="87" l="1"/>
  <c r="IV160" i="87"/>
  <c r="AS98" i="112"/>
  <c r="AT98" i="109"/>
  <c r="AT100" i="109" s="1"/>
  <c r="Y98" i="115"/>
  <c r="AR98" i="106"/>
  <c r="AS100" i="109"/>
  <c r="IX162" i="87" l="1"/>
  <c r="IW160" i="87"/>
  <c r="Z98" i="115"/>
  <c r="Z100" i="115" s="1"/>
  <c r="AT98" i="112"/>
  <c r="AS98" i="106"/>
  <c r="AS100" i="106" s="1"/>
  <c r="AR100" i="106"/>
  <c r="Y100" i="115"/>
  <c r="AU98" i="109"/>
  <c r="AU100" i="109" s="1"/>
  <c r="AS100" i="112"/>
  <c r="IY162" i="87" l="1"/>
  <c r="IX160" i="87"/>
  <c r="AT98" i="106"/>
  <c r="AT100" i="106" s="1"/>
  <c r="AU98" i="112"/>
  <c r="AU100" i="112" s="1"/>
  <c r="AT100" i="112"/>
  <c r="AA98" i="115"/>
  <c r="AV98" i="109"/>
  <c r="IY160" i="87" l="1"/>
  <c r="IZ162" i="87"/>
  <c r="AW98" i="109"/>
  <c r="AV100" i="109"/>
  <c r="AB98" i="115"/>
  <c r="AA100" i="115"/>
  <c r="AV98" i="112"/>
  <c r="AV100" i="112" s="1"/>
  <c r="AU98" i="106"/>
  <c r="AU100" i="106" s="1"/>
  <c r="IZ160" i="87" l="1"/>
  <c r="JA162" i="87"/>
  <c r="AC98" i="115"/>
  <c r="AC100" i="115" s="1"/>
  <c r="AX98" i="109"/>
  <c r="AX100" i="109" s="1"/>
  <c r="AW98" i="112"/>
  <c r="AB100" i="115"/>
  <c r="AV98" i="106"/>
  <c r="AW100" i="109"/>
  <c r="JB162" i="87" l="1"/>
  <c r="JA160" i="87"/>
  <c r="AW98" i="106"/>
  <c r="AW100" i="106" s="1"/>
  <c r="AV100" i="106"/>
  <c r="AX98" i="112"/>
  <c r="AW100" i="112"/>
  <c r="AY98" i="109"/>
  <c r="AD98" i="115"/>
  <c r="JB160" i="87" l="1"/>
  <c r="JC162" i="87"/>
  <c r="AE98" i="115"/>
  <c r="AZ98" i="109"/>
  <c r="AD100" i="115"/>
  <c r="AY100" i="109"/>
  <c r="AY98" i="112"/>
  <c r="AY100" i="112" s="1"/>
  <c r="AX100" i="112"/>
  <c r="AX98" i="106"/>
  <c r="JC160" i="87" l="1"/>
  <c r="JD162" i="87"/>
  <c r="AY98" i="106"/>
  <c r="AY100" i="106" s="1"/>
  <c r="AZ98" i="112"/>
  <c r="AZ100" i="112" s="1"/>
  <c r="BA98" i="109"/>
  <c r="AZ100" i="109"/>
  <c r="AF98" i="115"/>
  <c r="AF100" i="115" s="1"/>
  <c r="AX100" i="106"/>
  <c r="AE100" i="115"/>
  <c r="JE162" i="87" l="1"/>
  <c r="JD160" i="87"/>
  <c r="AG98" i="115"/>
  <c r="BB98" i="109"/>
  <c r="BA100" i="109"/>
  <c r="BA98" i="112"/>
  <c r="BA100" i="112" s="1"/>
  <c r="AZ98" i="106"/>
  <c r="JE160" i="87" l="1"/>
  <c r="JF162" i="87"/>
  <c r="BA98" i="106"/>
  <c r="AZ100" i="106"/>
  <c r="BB98" i="112"/>
  <c r="BB100" i="112" s="1"/>
  <c r="BC98" i="109"/>
  <c r="BB100" i="109"/>
  <c r="AH98" i="115"/>
  <c r="AH100" i="115" s="1"/>
  <c r="AG100" i="115"/>
  <c r="JF160" i="87" l="1"/>
  <c r="JG162" i="87"/>
  <c r="BD98" i="109"/>
  <c r="BC98" i="112"/>
  <c r="BC100" i="112" s="1"/>
  <c r="BB98" i="106"/>
  <c r="BC100" i="109"/>
  <c r="AI98" i="115"/>
  <c r="BA100" i="106"/>
  <c r="JG160" i="87" l="1"/>
  <c r="JH162" i="87"/>
  <c r="AJ98" i="115"/>
  <c r="AI100" i="115"/>
  <c r="BC98" i="106"/>
  <c r="BB100" i="106"/>
  <c r="BD98" i="112"/>
  <c r="BE98" i="109"/>
  <c r="BD100" i="109"/>
  <c r="JI162" i="87" l="1"/>
  <c r="JH160" i="87"/>
  <c r="BE98" i="112"/>
  <c r="BF98" i="109"/>
  <c r="BE100" i="109"/>
  <c r="BD100" i="112"/>
  <c r="BD98" i="106"/>
  <c r="BD100" i="106" s="1"/>
  <c r="BC100" i="106"/>
  <c r="AK98" i="115"/>
  <c r="AJ100" i="115"/>
  <c r="JJ162" i="87" l="1"/>
  <c r="JI160" i="87"/>
  <c r="AL98" i="115"/>
  <c r="BE98" i="106"/>
  <c r="BE100" i="106" s="1"/>
  <c r="BG98" i="109"/>
  <c r="BG100" i="109" s="1"/>
  <c r="BF100" i="109"/>
  <c r="BF98" i="112"/>
  <c r="AK100" i="115"/>
  <c r="BE100" i="112"/>
  <c r="JK162" i="87" l="1"/>
  <c r="JJ160" i="87"/>
  <c r="BG98" i="112"/>
  <c r="BH98" i="109"/>
  <c r="BF100" i="112"/>
  <c r="BF98" i="106"/>
  <c r="AM98" i="115"/>
  <c r="AL100" i="115"/>
  <c r="JL162" i="87" l="1"/>
  <c r="JK160" i="87"/>
  <c r="BH98" i="112"/>
  <c r="AN98" i="115"/>
  <c r="AN100" i="115" s="1"/>
  <c r="AM100" i="115"/>
  <c r="BG98" i="106"/>
  <c r="BF100" i="106"/>
  <c r="BI98" i="109"/>
  <c r="BH100" i="109"/>
  <c r="BG100" i="112"/>
  <c r="JL160" i="87" l="1"/>
  <c r="JM162" i="87"/>
  <c r="BJ98" i="109"/>
  <c r="BI100" i="109"/>
  <c r="BH98" i="106"/>
  <c r="BG100" i="106"/>
  <c r="AO98" i="115"/>
  <c r="AO100" i="115" s="1"/>
  <c r="BI98" i="112"/>
  <c r="BI100" i="112" s="1"/>
  <c r="BH100" i="112"/>
  <c r="JN162" i="87" l="1"/>
  <c r="JM160" i="87"/>
  <c r="BJ98" i="112"/>
  <c r="BJ100" i="112" s="1"/>
  <c r="AP98" i="115"/>
  <c r="BI98" i="106"/>
  <c r="BH100" i="106"/>
  <c r="BK98" i="109"/>
  <c r="BJ100" i="109"/>
  <c r="JO162" i="87" l="1"/>
  <c r="JN160" i="87"/>
  <c r="BL98" i="109"/>
  <c r="BJ98" i="106"/>
  <c r="AQ98" i="115"/>
  <c r="BK100" i="109"/>
  <c r="BI100" i="106"/>
  <c r="AP100" i="115"/>
  <c r="BK98" i="112"/>
  <c r="BK100" i="112" s="1"/>
  <c r="JP162" i="87" l="1"/>
  <c r="JO160" i="87"/>
  <c r="BM98" i="109"/>
  <c r="BL98" i="112"/>
  <c r="AR98" i="115"/>
  <c r="AQ100" i="115"/>
  <c r="BK98" i="106"/>
  <c r="BJ100" i="106"/>
  <c r="BL100" i="109"/>
  <c r="JQ162" i="87" l="1"/>
  <c r="JP160" i="87"/>
  <c r="BM98" i="112"/>
  <c r="BL98" i="106"/>
  <c r="BK100" i="106"/>
  <c r="AS98" i="115"/>
  <c r="AS100" i="115" s="1"/>
  <c r="AR100" i="115"/>
  <c r="BL100" i="112"/>
  <c r="BN98" i="109"/>
  <c r="BN100" i="109" s="1"/>
  <c r="BM100" i="109"/>
  <c r="JQ160" i="87" l="1"/>
  <c r="JR162" i="87"/>
  <c r="BM98" i="106"/>
  <c r="BN98" i="112"/>
  <c r="AT98" i="115"/>
  <c r="BL100" i="106"/>
  <c r="BO98" i="109"/>
  <c r="BM100" i="112"/>
  <c r="JR160" i="87" l="1"/>
  <c r="JS162" i="87"/>
  <c r="BP98" i="109"/>
  <c r="AU98" i="115"/>
  <c r="BO98" i="112"/>
  <c r="BO100" i="112" s="1"/>
  <c r="BN98" i="106"/>
  <c r="BO100" i="109"/>
  <c r="AT100" i="115"/>
  <c r="BN100" i="112"/>
  <c r="BM100" i="106"/>
  <c r="JS160" i="87" l="1"/>
  <c r="JT162" i="87"/>
  <c r="AV98" i="115"/>
  <c r="BO98" i="106"/>
  <c r="BN100" i="106"/>
  <c r="BP98" i="112"/>
  <c r="AU100" i="115"/>
  <c r="BQ98" i="109"/>
  <c r="BP100" i="109"/>
  <c r="JU162" i="87" l="1"/>
  <c r="JT160" i="87"/>
  <c r="AW98" i="115"/>
  <c r="AW100" i="115" s="1"/>
  <c r="BR98" i="109"/>
  <c r="BR100" i="109" s="1"/>
  <c r="BQ100" i="109"/>
  <c r="BQ98" i="112"/>
  <c r="BQ100" i="112" s="1"/>
  <c r="BP100" i="112"/>
  <c r="BP98" i="106"/>
  <c r="BP100" i="106" s="1"/>
  <c r="BO100" i="106"/>
  <c r="AV100" i="115"/>
  <c r="JU160" i="87" l="1"/>
  <c r="JV162" i="87"/>
  <c r="BQ98" i="106"/>
  <c r="BS98" i="109"/>
  <c r="BR98" i="112"/>
  <c r="AX98" i="115"/>
  <c r="AX100" i="115" s="1"/>
  <c r="JW162" i="87" l="1"/>
  <c r="JV160" i="87"/>
  <c r="BS98" i="112"/>
  <c r="BT98" i="109"/>
  <c r="AY98" i="115"/>
  <c r="BR100" i="112"/>
  <c r="BS100" i="109"/>
  <c r="BR98" i="106"/>
  <c r="BR100" i="106" s="1"/>
  <c r="BQ100" i="106"/>
  <c r="JW160" i="87" l="1"/>
  <c r="JX162" i="87"/>
  <c r="AZ98" i="115"/>
  <c r="BT98" i="112"/>
  <c r="BT100" i="112" s="1"/>
  <c r="AY100" i="115"/>
  <c r="BU98" i="109"/>
  <c r="BT100" i="109"/>
  <c r="BS98" i="106"/>
  <c r="BS100" i="106" s="1"/>
  <c r="BS100" i="112"/>
  <c r="JX160" i="87" l="1"/>
  <c r="JY162" i="87"/>
  <c r="BV98" i="109"/>
  <c r="BU100" i="109"/>
  <c r="BU98" i="112"/>
  <c r="BA98" i="115"/>
  <c r="BA100" i="115" s="1"/>
  <c r="AZ100" i="115"/>
  <c r="BT98" i="106"/>
  <c r="JY160" i="87" l="1"/>
  <c r="JZ162" i="87"/>
  <c r="BU98" i="106"/>
  <c r="BU100" i="106" s="1"/>
  <c r="BT100" i="106"/>
  <c r="BB98" i="115"/>
  <c r="BV98" i="112"/>
  <c r="BU100" i="112"/>
  <c r="BW98" i="109"/>
  <c r="BW100" i="109" s="1"/>
  <c r="BV100" i="109"/>
  <c r="JZ160" i="87" l="1"/>
  <c r="KA162" i="87"/>
  <c r="BW98" i="112"/>
  <c r="BW100" i="112" s="1"/>
  <c r="BV98" i="106"/>
  <c r="BV100" i="106" s="1"/>
  <c r="BX98" i="109"/>
  <c r="BV100" i="112"/>
  <c r="BC98" i="115"/>
  <c r="BB100" i="115"/>
  <c r="KA160" i="87" l="1"/>
  <c r="KB162" i="87"/>
  <c r="BY98" i="109"/>
  <c r="BW98" i="106"/>
  <c r="BD98" i="115"/>
  <c r="BC100" i="115"/>
  <c r="BX100" i="109"/>
  <c r="BX98" i="112"/>
  <c r="BX100" i="112" s="1"/>
  <c r="KC162" i="87" l="1"/>
  <c r="KB160" i="87"/>
  <c r="BE98" i="115"/>
  <c r="BD100" i="115"/>
  <c r="BX98" i="106"/>
  <c r="BW100" i="106"/>
  <c r="BZ98" i="109"/>
  <c r="BY98" i="112"/>
  <c r="BY100" i="112" s="1"/>
  <c r="BY100" i="109"/>
  <c r="KC160" i="87" l="1"/>
  <c r="KD162" i="87"/>
  <c r="BY98" i="106"/>
  <c r="CA98" i="109"/>
  <c r="CA100" i="109" s="1"/>
  <c r="BZ100" i="109"/>
  <c r="BX100" i="106"/>
  <c r="BF98" i="115"/>
  <c r="BE100" i="115"/>
  <c r="BZ98" i="112"/>
  <c r="BZ100" i="112" s="1"/>
  <c r="KE162" i="87" l="1"/>
  <c r="KD160" i="87"/>
  <c r="CB98" i="109"/>
  <c r="BZ98" i="106"/>
  <c r="CA98" i="112"/>
  <c r="CA100" i="112" s="1"/>
  <c r="BG98" i="115"/>
  <c r="BF100" i="115"/>
  <c r="BY100" i="106"/>
  <c r="KF162" i="87" l="1"/>
  <c r="KE160" i="87"/>
  <c r="BH98" i="115"/>
  <c r="BG100" i="115"/>
  <c r="CB98" i="112"/>
  <c r="CB100" i="112" s="1"/>
  <c r="CA98" i="106"/>
  <c r="BZ100" i="106"/>
  <c r="CC98" i="109"/>
  <c r="CC100" i="109" s="1"/>
  <c r="CB100" i="109"/>
  <c r="KG162" i="87" l="1"/>
  <c r="KF160" i="87"/>
  <c r="CB98" i="106"/>
  <c r="CA100" i="106"/>
  <c r="CC98" i="112"/>
  <c r="BI98" i="115"/>
  <c r="BI100" i="115" s="1"/>
  <c r="CD98" i="109"/>
  <c r="BH100" i="115"/>
  <c r="KH162" i="87" l="1"/>
  <c r="KG160" i="87"/>
  <c r="CE98" i="109"/>
  <c r="CD100" i="109"/>
  <c r="BJ98" i="115"/>
  <c r="CD98" i="112"/>
  <c r="CC100" i="112"/>
  <c r="CC98" i="106"/>
  <c r="CC100" i="106" s="1"/>
  <c r="CB100" i="106"/>
  <c r="KH160" i="87" l="1"/>
  <c r="KI162" i="87"/>
  <c r="CE98" i="112"/>
  <c r="CD100" i="112"/>
  <c r="BK98" i="115"/>
  <c r="BJ100" i="115"/>
  <c r="CF98" i="109"/>
  <c r="CF100" i="109" s="1"/>
  <c r="CD98" i="106"/>
  <c r="CD100" i="106" s="1"/>
  <c r="CE100" i="109"/>
  <c r="KI160" i="87" l="1"/>
  <c r="KJ162" i="87"/>
  <c r="BL98" i="115"/>
  <c r="CF98" i="112"/>
  <c r="CF100" i="112" s="1"/>
  <c r="CE98" i="106"/>
  <c r="CG98" i="109"/>
  <c r="BK100" i="115"/>
  <c r="CE100" i="112"/>
  <c r="KK162" i="87" l="1"/>
  <c r="KJ160" i="87"/>
  <c r="CF98" i="106"/>
  <c r="CH98" i="109"/>
  <c r="CG100" i="109"/>
  <c r="CE100" i="106"/>
  <c r="CG98" i="112"/>
  <c r="CG100" i="112" s="1"/>
  <c r="BM98" i="115"/>
  <c r="BM100" i="115" s="1"/>
  <c r="BL100" i="115"/>
  <c r="KK160" i="87" l="1"/>
  <c r="KL162" i="87"/>
  <c r="CI98" i="109"/>
  <c r="BN98" i="115"/>
  <c r="CH98" i="112"/>
  <c r="CH100" i="109"/>
  <c r="CG98" i="106"/>
  <c r="CF100" i="106"/>
  <c r="KM162" i="87" l="1"/>
  <c r="KL160" i="87"/>
  <c r="CI98" i="112"/>
  <c r="CH98" i="106"/>
  <c r="CH100" i="106" s="1"/>
  <c r="CG100" i="106"/>
  <c r="CH100" i="112"/>
  <c r="BO98" i="115"/>
  <c r="BN100" i="115"/>
  <c r="CJ98" i="109"/>
  <c r="CI100" i="109"/>
  <c r="KN162" i="87" l="1"/>
  <c r="KM160" i="87"/>
  <c r="BP98" i="115"/>
  <c r="BO100" i="115"/>
  <c r="CI98" i="106"/>
  <c r="CI100" i="106" s="1"/>
  <c r="CK98" i="109"/>
  <c r="CK100" i="109" s="1"/>
  <c r="CJ98" i="112"/>
  <c r="CJ100" i="109"/>
  <c r="CI100" i="112"/>
  <c r="KO162" i="87" l="1"/>
  <c r="KO160" i="87" s="1"/>
  <c r="KN160" i="87"/>
  <c r="CK98" i="112"/>
  <c r="CK100" i="112" s="1"/>
  <c r="CJ100" i="112"/>
  <c r="BQ98" i="115"/>
  <c r="CL98" i="109"/>
  <c r="CJ98" i="106"/>
  <c r="CJ100" i="106" s="1"/>
  <c r="BP100" i="115"/>
  <c r="CK98" i="106" l="1"/>
  <c r="CK100" i="106" s="1"/>
  <c r="CM98" i="109"/>
  <c r="CL100" i="109"/>
  <c r="BR98" i="115"/>
  <c r="BR100" i="115" s="1"/>
  <c r="BQ100" i="115"/>
  <c r="CL98" i="112"/>
  <c r="CL100" i="112" s="1"/>
  <c r="CN98" i="109" l="1"/>
  <c r="CM100" i="109"/>
  <c r="CL98" i="106"/>
  <c r="CM98" i="112"/>
  <c r="CM100" i="112" s="1"/>
  <c r="BS98" i="115"/>
  <c r="BT98" i="115" l="1"/>
  <c r="BS100" i="115"/>
  <c r="CN98" i="112"/>
  <c r="CN100" i="112" s="1"/>
  <c r="CM98" i="106"/>
  <c r="CM100" i="106" s="1"/>
  <c r="CL100" i="106"/>
  <c r="CO98" i="109"/>
  <c r="CO100" i="109" s="1"/>
  <c r="CN100" i="109"/>
  <c r="CO98" i="112" l="1"/>
  <c r="CO100" i="112" s="1"/>
  <c r="CP98" i="109"/>
  <c r="CP100" i="109" s="1"/>
  <c r="CN98" i="106"/>
  <c r="CN100" i="106" s="1"/>
  <c r="BU98" i="115"/>
  <c r="BU100" i="115" s="1"/>
  <c r="BT100" i="115"/>
  <c r="BV98" i="115" l="1"/>
  <c r="CO98" i="106"/>
  <c r="CO100" i="106" s="1"/>
  <c r="CQ98" i="109"/>
  <c r="CP98" i="112"/>
  <c r="CP100" i="112" s="1"/>
  <c r="CQ98" i="112" l="1"/>
  <c r="CR98" i="109"/>
  <c r="CQ100" i="109"/>
  <c r="CP98" i="106"/>
  <c r="BW98" i="115"/>
  <c r="BW100" i="115" s="1"/>
  <c r="BV100" i="115"/>
  <c r="CQ98" i="106" l="1"/>
  <c r="CP100" i="106"/>
  <c r="BX98" i="115"/>
  <c r="BX100" i="115" s="1"/>
  <c r="CS98" i="109"/>
  <c r="CR100" i="109"/>
  <c r="CR98" i="112"/>
  <c r="CR100" i="112" s="1"/>
  <c r="CQ100" i="112"/>
  <c r="CT98" i="109" l="1"/>
  <c r="CS100" i="109"/>
  <c r="CR98" i="106"/>
  <c r="CS98" i="112"/>
  <c r="BY98" i="115"/>
  <c r="CQ100" i="106"/>
  <c r="BZ98" i="115" l="1"/>
  <c r="BY100" i="115"/>
  <c r="CT98" i="112"/>
  <c r="CS100" i="112"/>
  <c r="CS98" i="106"/>
  <c r="CR100" i="106"/>
  <c r="CU98" i="109"/>
  <c r="CT100" i="109"/>
  <c r="CT98" i="106" l="1"/>
  <c r="CS100" i="106"/>
  <c r="CU98" i="112"/>
  <c r="CV98" i="109"/>
  <c r="CT100" i="112"/>
  <c r="CA98" i="115"/>
  <c r="CU100" i="109"/>
  <c r="BZ100" i="115"/>
  <c r="CW98" i="109" l="1"/>
  <c r="CW100" i="109" s="1"/>
  <c r="CV100" i="109"/>
  <c r="CB98" i="115"/>
  <c r="CB100" i="115" s="1"/>
  <c r="CA100" i="115"/>
  <c r="CV98" i="112"/>
  <c r="CU100" i="112"/>
  <c r="CU98" i="106"/>
  <c r="CT100" i="106"/>
  <c r="CW98" i="112" l="1"/>
  <c r="CW100" i="112" s="1"/>
  <c r="CC98" i="115"/>
  <c r="CC100" i="115" s="1"/>
  <c r="CX98" i="109"/>
  <c r="CV98" i="106"/>
  <c r="CV100" i="106" s="1"/>
  <c r="CV100" i="112"/>
  <c r="CU100" i="106"/>
  <c r="CW98" i="106" l="1"/>
  <c r="CY98" i="109"/>
  <c r="CX100" i="109"/>
  <c r="CD98" i="115"/>
  <c r="CX98" i="112"/>
  <c r="CX100" i="112" s="1"/>
  <c r="CZ98" i="109" l="1"/>
  <c r="CY98" i="112"/>
  <c r="CE98" i="115"/>
  <c r="CD100" i="115"/>
  <c r="CY100" i="109"/>
  <c r="CX98" i="106"/>
  <c r="CX100" i="106" s="1"/>
  <c r="CW100" i="106"/>
  <c r="CF98" i="115" l="1"/>
  <c r="CF100" i="115" s="1"/>
  <c r="CY98" i="106"/>
  <c r="CE100" i="115"/>
  <c r="CZ98" i="112"/>
  <c r="CY100" i="112"/>
  <c r="DA98" i="109"/>
  <c r="CZ100" i="109"/>
  <c r="DB98" i="109" l="1"/>
  <c r="DB100" i="109" s="1"/>
  <c r="DA100" i="109"/>
  <c r="DA98" i="112"/>
  <c r="CZ100" i="112"/>
  <c r="CZ98" i="106"/>
  <c r="CZ100" i="106" s="1"/>
  <c r="CY100" i="106"/>
  <c r="CG98" i="115"/>
  <c r="DB98" i="112" l="1"/>
  <c r="DA100" i="112"/>
  <c r="DA98" i="106"/>
  <c r="DA100" i="106" s="1"/>
  <c r="DC98" i="109"/>
  <c r="DC100" i="109" s="1"/>
  <c r="CH98" i="115"/>
  <c r="CH100" i="115" s="1"/>
  <c r="CG100" i="115"/>
  <c r="CI98" i="115" l="1"/>
  <c r="DC98" i="112"/>
  <c r="DD98" i="109"/>
  <c r="DD100" i="109" s="1"/>
  <c r="DB98" i="106"/>
  <c r="DB100" i="106" s="1"/>
  <c r="DB100" i="112"/>
  <c r="DD98" i="112" l="1"/>
  <c r="DC98" i="106"/>
  <c r="DE98" i="109"/>
  <c r="DE100" i="109" s="1"/>
  <c r="DC100" i="112"/>
  <c r="CJ98" i="115"/>
  <c r="CI100" i="115"/>
  <c r="CK98" i="115" l="1"/>
  <c r="CJ100" i="115"/>
  <c r="DF98" i="109"/>
  <c r="DF100" i="109" s="1"/>
  <c r="DD98" i="106"/>
  <c r="DD100" i="106" s="1"/>
  <c r="DC100" i="106"/>
  <c r="DE98" i="112"/>
  <c r="DE100" i="112" s="1"/>
  <c r="DD100" i="112"/>
  <c r="DF98" i="112" l="1"/>
  <c r="DE98" i="106"/>
  <c r="DG98" i="109"/>
  <c r="CL98" i="115"/>
  <c r="CL100" i="115" s="1"/>
  <c r="CK100" i="115"/>
  <c r="DH98" i="109" l="1"/>
  <c r="CM98" i="115"/>
  <c r="CM100" i="115" s="1"/>
  <c r="DG100" i="109"/>
  <c r="DF98" i="106"/>
  <c r="DF100" i="106" s="1"/>
  <c r="DE100" i="106"/>
  <c r="DG98" i="112"/>
  <c r="DG100" i="112" s="1"/>
  <c r="DF100" i="112"/>
  <c r="DH98" i="112" l="1"/>
  <c r="CN98" i="115"/>
  <c r="DG98" i="106"/>
  <c r="DG100" i="106" s="1"/>
  <c r="DI98" i="109"/>
  <c r="DH100" i="109"/>
  <c r="DJ98" i="109" l="1"/>
  <c r="DJ100" i="109" s="1"/>
  <c r="DI100" i="109"/>
  <c r="DH98" i="106"/>
  <c r="DH100" i="106" s="1"/>
  <c r="CO98" i="115"/>
  <c r="CN100" i="115"/>
  <c r="DI98" i="112"/>
  <c r="DH100" i="112"/>
  <c r="DJ98" i="112" l="1"/>
  <c r="CP98" i="115"/>
  <c r="DI100" i="112"/>
  <c r="CO100" i="115"/>
  <c r="DI98" i="106"/>
  <c r="DI100" i="106" s="1"/>
  <c r="DK98" i="109"/>
  <c r="DK100" i="109" s="1"/>
  <c r="DL98" i="109" l="1"/>
  <c r="DL100" i="109" s="1"/>
  <c r="DJ98" i="106"/>
  <c r="DJ100" i="106" s="1"/>
  <c r="CQ98" i="115"/>
  <c r="CP100" i="115"/>
  <c r="DK98" i="112"/>
  <c r="DK100" i="112" s="1"/>
  <c r="DJ100" i="112"/>
  <c r="DL98" i="112" l="1"/>
  <c r="CR98" i="115"/>
  <c r="CQ100" i="115"/>
  <c r="DK98" i="106"/>
  <c r="DK100" i="106" s="1"/>
  <c r="DM98" i="109"/>
  <c r="DM100" i="109" s="1"/>
  <c r="CS98" i="115" l="1"/>
  <c r="CS100" i="115" s="1"/>
  <c r="DN98" i="109"/>
  <c r="DL98" i="106"/>
  <c r="DL100" i="106" s="1"/>
  <c r="CR100" i="115"/>
  <c r="DM98" i="112"/>
  <c r="DM100" i="112" s="1"/>
  <c r="DL100" i="112"/>
  <c r="DN98" i="112" l="1"/>
  <c r="DN100" i="112" s="1"/>
  <c r="DM98" i="106"/>
  <c r="DM100" i="106" s="1"/>
  <c r="DO98" i="109"/>
  <c r="DO100" i="109" s="1"/>
  <c r="DN100" i="109"/>
  <c r="CT98" i="115"/>
  <c r="CT100" i="115" s="1"/>
  <c r="DP98" i="109" l="1"/>
  <c r="CU98" i="115"/>
  <c r="DN98" i="106"/>
  <c r="DN100" i="106" s="1"/>
  <c r="DO98" i="112"/>
  <c r="DO100" i="112" s="1"/>
  <c r="DP98" i="112" l="1"/>
  <c r="DP100" i="112" s="1"/>
  <c r="DO98" i="106"/>
  <c r="DO100" i="106" s="1"/>
  <c r="CV98" i="115"/>
  <c r="CV100" i="115" s="1"/>
  <c r="CU100" i="115"/>
  <c r="DQ98" i="109"/>
  <c r="DP100" i="109"/>
  <c r="DR98" i="109" l="1"/>
  <c r="CW98" i="115"/>
  <c r="DQ100" i="109"/>
  <c r="DP98" i="106"/>
  <c r="DP100" i="106" s="1"/>
  <c r="DQ98" i="112"/>
  <c r="DS98" i="109" l="1"/>
  <c r="DR98" i="112"/>
  <c r="DQ100" i="112"/>
  <c r="DQ98" i="106"/>
  <c r="DQ100" i="106" s="1"/>
  <c r="CX98" i="115"/>
  <c r="CX100" i="115" s="1"/>
  <c r="CW100" i="115"/>
  <c r="DR100" i="109"/>
  <c r="CY98" i="115" l="1"/>
  <c r="DR98" i="106"/>
  <c r="DR100" i="106" s="1"/>
  <c r="DS98" i="112"/>
  <c r="DS100" i="112" s="1"/>
  <c r="DR100" i="112"/>
  <c r="DT98" i="109"/>
  <c r="DT100" i="109" s="1"/>
  <c r="DS100" i="109"/>
  <c r="DT98" i="112" l="1"/>
  <c r="DS98" i="106"/>
  <c r="DS100" i="106" s="1"/>
  <c r="DU98" i="109"/>
  <c r="CZ98" i="115"/>
  <c r="CZ100" i="115" s="1"/>
  <c r="CY100" i="115"/>
  <c r="DV98" i="109" l="1"/>
  <c r="DV100" i="109" s="1"/>
  <c r="DA98" i="115"/>
  <c r="DA100" i="115" s="1"/>
  <c r="DU100" i="109"/>
  <c r="DT98" i="106"/>
  <c r="DT100" i="106" s="1"/>
  <c r="DU98" i="112"/>
  <c r="DU100" i="112" s="1"/>
  <c r="DT100" i="112"/>
  <c r="DW98" i="109" l="1"/>
  <c r="DV98" i="112"/>
  <c r="DV100" i="112" s="1"/>
  <c r="DU98" i="106"/>
  <c r="DU100" i="106" s="1"/>
  <c r="DB98" i="115"/>
  <c r="DB100" i="115" s="1"/>
  <c r="DV98" i="106" l="1"/>
  <c r="DC98" i="115"/>
  <c r="DC100" i="115" s="1"/>
  <c r="DW98" i="112"/>
  <c r="DX98" i="109"/>
  <c r="DX100" i="109" s="1"/>
  <c r="DW100" i="109"/>
  <c r="DX98" i="112" l="1"/>
  <c r="DW100" i="112"/>
  <c r="DD98" i="115"/>
  <c r="DY98" i="109"/>
  <c r="DY100" i="109" s="1"/>
  <c r="DW98" i="106"/>
  <c r="DV100" i="106"/>
  <c r="DX98" i="106" l="1"/>
  <c r="DW100" i="106"/>
  <c r="DZ98" i="109"/>
  <c r="DZ100" i="109" s="1"/>
  <c r="DE98" i="115"/>
  <c r="DD100" i="115"/>
  <c r="DY98" i="112"/>
  <c r="DY100" i="112" s="1"/>
  <c r="DX100" i="112"/>
  <c r="DZ98" i="112" l="1"/>
  <c r="DF98" i="115"/>
  <c r="DE100" i="115"/>
  <c r="EA98" i="109"/>
  <c r="EA100" i="109" s="1"/>
  <c r="DY98" i="106"/>
  <c r="DY100" i="106" s="1"/>
  <c r="DX100" i="106"/>
  <c r="DZ98" i="106" l="1"/>
  <c r="EB98" i="109"/>
  <c r="DG98" i="115"/>
  <c r="DF100" i="115"/>
  <c r="EA98" i="112"/>
  <c r="EA100" i="112" s="1"/>
  <c r="DZ100" i="112"/>
  <c r="EB98" i="112" l="1"/>
  <c r="DH98" i="115"/>
  <c r="DH100" i="115" s="1"/>
  <c r="DG100" i="115"/>
  <c r="EC98" i="109"/>
  <c r="EC100" i="109" s="1"/>
  <c r="EB100" i="109"/>
  <c r="EA98" i="106"/>
  <c r="EA100" i="106" s="1"/>
  <c r="DZ100" i="106"/>
  <c r="EB98" i="106" l="1"/>
  <c r="EB100" i="106" s="1"/>
  <c r="EC98" i="112"/>
  <c r="ED98" i="109"/>
  <c r="DI98" i="115"/>
  <c r="DI100" i="115" s="1"/>
  <c r="EB100" i="112"/>
  <c r="EE98" i="109" l="1"/>
  <c r="EE100" i="109" s="1"/>
  <c r="ED100" i="109"/>
  <c r="ED98" i="112"/>
  <c r="EC100" i="112"/>
  <c r="EC98" i="106"/>
  <c r="DJ98" i="115"/>
  <c r="DJ100" i="115" s="1"/>
  <c r="EE98" i="112" l="1"/>
  <c r="DK98" i="115"/>
  <c r="ED98" i="106"/>
  <c r="ED100" i="106" s="1"/>
  <c r="EC100" i="106"/>
  <c r="ED100" i="112"/>
  <c r="EF98" i="109"/>
  <c r="EF100" i="109" s="1"/>
  <c r="EE98" i="106" l="1"/>
  <c r="EE100" i="106" s="1"/>
  <c r="EF98" i="112"/>
  <c r="EF100" i="112" s="1"/>
  <c r="EG98" i="109"/>
  <c r="EG100" i="109" s="1"/>
  <c r="DL98" i="115"/>
  <c r="DL100" i="115" s="1"/>
  <c r="DK100" i="115"/>
  <c r="EE100" i="112"/>
  <c r="DM98" i="115" l="1"/>
  <c r="EF98" i="106"/>
  <c r="EF100" i="106" s="1"/>
  <c r="EH98" i="109"/>
  <c r="EH100" i="109" s="1"/>
  <c r="EG98" i="112"/>
  <c r="EH98" i="112" l="1"/>
  <c r="EG100" i="112"/>
  <c r="EI98" i="109"/>
  <c r="EG98" i="106"/>
  <c r="EG100" i="106" s="1"/>
  <c r="DN98" i="115"/>
  <c r="DN100" i="115" s="1"/>
  <c r="DM100" i="115"/>
  <c r="EH98" i="106" l="1"/>
  <c r="EH100" i="106" s="1"/>
  <c r="DO98" i="115"/>
  <c r="DO100" i="115" s="1"/>
  <c r="EJ98" i="109"/>
  <c r="EJ100" i="109" s="1"/>
  <c r="EI100" i="109"/>
  <c r="EI98" i="112"/>
  <c r="EI100" i="112" s="1"/>
  <c r="EH100" i="112"/>
  <c r="EJ98" i="112" l="1"/>
  <c r="EJ100" i="112" s="1"/>
  <c r="EK98" i="109"/>
  <c r="DP98" i="115"/>
  <c r="EI98" i="106"/>
  <c r="EI100" i="106" s="1"/>
  <c r="EL98" i="109" l="1"/>
  <c r="EL100" i="109" s="1"/>
  <c r="EJ98" i="106"/>
  <c r="DQ98" i="115"/>
  <c r="DQ100" i="115" s="1"/>
  <c r="DP100" i="115"/>
  <c r="EK100" i="109"/>
  <c r="EK98" i="112"/>
  <c r="EL98" i="112" l="1"/>
  <c r="DR98" i="115"/>
  <c r="DR100" i="115" s="1"/>
  <c r="EK98" i="106"/>
  <c r="EJ100" i="106"/>
  <c r="EM98" i="109"/>
  <c r="EK100" i="112"/>
  <c r="EN98" i="109" l="1"/>
  <c r="EM100" i="109"/>
  <c r="EL98" i="106"/>
  <c r="EK100" i="106"/>
  <c r="DS98" i="115"/>
  <c r="DS100" i="115" s="1"/>
  <c r="EM98" i="112"/>
  <c r="EM100" i="112" s="1"/>
  <c r="EL100" i="112"/>
  <c r="DT98" i="115" l="1"/>
  <c r="DT100" i="115" s="1"/>
  <c r="EN98" i="112"/>
  <c r="EN100" i="112" s="1"/>
  <c r="EM98" i="106"/>
  <c r="EL100" i="106"/>
  <c r="EO98" i="109"/>
  <c r="EO100" i="109" s="1"/>
  <c r="EN100" i="109"/>
  <c r="EN98" i="106" l="1"/>
  <c r="EN100" i="106" s="1"/>
  <c r="EP98" i="109"/>
  <c r="EP100" i="109" s="1"/>
  <c r="EM100" i="106"/>
  <c r="EO98" i="112"/>
  <c r="DU98" i="115"/>
  <c r="DV98" i="115" l="1"/>
  <c r="EP98" i="112"/>
  <c r="EO100" i="112"/>
  <c r="DU100" i="115"/>
  <c r="EQ98" i="109"/>
  <c r="EO98" i="106"/>
  <c r="EO100" i="106" s="1"/>
  <c r="ER98" i="109" l="1"/>
  <c r="ER100" i="109" s="1"/>
  <c r="EQ100" i="109"/>
  <c r="EQ98" i="112"/>
  <c r="EQ100" i="112" s="1"/>
  <c r="DW98" i="115"/>
  <c r="DW100" i="115" s="1"/>
  <c r="EP100" i="112"/>
  <c r="EP98" i="106"/>
  <c r="EP100" i="106" s="1"/>
  <c r="DV100" i="115"/>
  <c r="ES98" i="109" l="1"/>
  <c r="EQ98" i="106"/>
  <c r="DX98" i="115"/>
  <c r="DX100" i="115" s="1"/>
  <c r="ER98" i="112"/>
  <c r="ES98" i="112" l="1"/>
  <c r="ES100" i="112" s="1"/>
  <c r="ER100" i="112"/>
  <c r="DY98" i="115"/>
  <c r="ER98" i="106"/>
  <c r="ER100" i="106" s="1"/>
  <c r="EQ100" i="106"/>
  <c r="ET98" i="109"/>
  <c r="ET100" i="109" s="1"/>
  <c r="ES100" i="109"/>
  <c r="ES98" i="106" l="1"/>
  <c r="DZ98" i="115"/>
  <c r="DY100" i="115"/>
  <c r="EU98" i="109"/>
  <c r="ET98" i="112"/>
  <c r="EU98" i="112" l="1"/>
  <c r="EA98" i="115"/>
  <c r="ET100" i="112"/>
  <c r="EV98" i="109"/>
  <c r="EV100" i="109" s="1"/>
  <c r="EU100" i="109"/>
  <c r="DZ100" i="115"/>
  <c r="ET98" i="106"/>
  <c r="ES100" i="106"/>
  <c r="EB98" i="115" l="1"/>
  <c r="EV98" i="112"/>
  <c r="EV100" i="112" s="1"/>
  <c r="EU98" i="106"/>
  <c r="EU100" i="106" s="1"/>
  <c r="ET100" i="106"/>
  <c r="EW98" i="109"/>
  <c r="EA100" i="115"/>
  <c r="EU100" i="112"/>
  <c r="EX98" i="109" l="1"/>
  <c r="EX100" i="109" s="1"/>
  <c r="EV98" i="106"/>
  <c r="EW100" i="109"/>
  <c r="EW98" i="112"/>
  <c r="EW100" i="112" s="1"/>
  <c r="EC98" i="115"/>
  <c r="EB100" i="115"/>
  <c r="ED98" i="115" l="1"/>
  <c r="EC100" i="115"/>
  <c r="EX98" i="112"/>
  <c r="EX100" i="112" s="1"/>
  <c r="EW98" i="106"/>
  <c r="EV100" i="106"/>
  <c r="EY98" i="109"/>
  <c r="EY100" i="109" s="1"/>
  <c r="EX98" i="106" l="1"/>
  <c r="EX100" i="106" s="1"/>
  <c r="EW100" i="106"/>
  <c r="EE98" i="115"/>
  <c r="EY98" i="112"/>
  <c r="EZ98" i="109"/>
  <c r="ED100" i="115"/>
  <c r="EZ98" i="112" l="1"/>
  <c r="EZ100" i="112" s="1"/>
  <c r="EF98" i="115"/>
  <c r="EF100" i="115" s="1"/>
  <c r="FA98" i="109"/>
  <c r="FA100" i="109" s="1"/>
  <c r="EZ100" i="109"/>
  <c r="EY100" i="112"/>
  <c r="EE100" i="115"/>
  <c r="EY98" i="106"/>
  <c r="FB98" i="109" l="1"/>
  <c r="FB100" i="109" s="1"/>
  <c r="EG98" i="115"/>
  <c r="EG100" i="115" s="1"/>
  <c r="EZ98" i="106"/>
  <c r="EY100" i="106"/>
  <c r="FA98" i="112"/>
  <c r="FA100" i="112" s="1"/>
  <c r="FA98" i="106" l="1"/>
  <c r="FA100" i="106" s="1"/>
  <c r="FC98" i="109"/>
  <c r="FB98" i="112"/>
  <c r="EZ100" i="106"/>
  <c r="EH98" i="115"/>
  <c r="EH100" i="115" s="1"/>
  <c r="FC98" i="112" l="1"/>
  <c r="FD98" i="109"/>
  <c r="FD100" i="109" s="1"/>
  <c r="FC100" i="109"/>
  <c r="FB98" i="106"/>
  <c r="EI98" i="115"/>
  <c r="FB100" i="112"/>
  <c r="EJ98" i="115" l="1"/>
  <c r="EI100" i="115"/>
  <c r="FC98" i="106"/>
  <c r="FC100" i="106" s="1"/>
  <c r="FB100" i="106"/>
  <c r="FE98" i="109"/>
  <c r="FD98" i="112"/>
  <c r="FD100" i="112" s="1"/>
  <c r="FC100" i="112"/>
  <c r="FD98" i="106" l="1"/>
  <c r="FD100" i="106" s="1"/>
  <c r="FF98" i="109"/>
  <c r="FF100" i="109" s="1"/>
  <c r="FE100" i="109"/>
  <c r="EK98" i="115"/>
  <c r="FE98" i="112"/>
  <c r="FE100" i="112" s="1"/>
  <c r="EJ100" i="115"/>
  <c r="FF98" i="112" l="1"/>
  <c r="FF100" i="112" s="1"/>
  <c r="EL98" i="115"/>
  <c r="EK100" i="115"/>
  <c r="FG98" i="109"/>
  <c r="FE98" i="106"/>
  <c r="FE100" i="106" s="1"/>
  <c r="FH98" i="109" l="1"/>
  <c r="FF98" i="106"/>
  <c r="FF100" i="106" s="1"/>
  <c r="FG100" i="109"/>
  <c r="EM98" i="115"/>
  <c r="EL100" i="115"/>
  <c r="FG98" i="112"/>
  <c r="FG100" i="112" s="1"/>
  <c r="FH98" i="112" l="1"/>
  <c r="EN98" i="115"/>
  <c r="EM100" i="115"/>
  <c r="FG98" i="106"/>
  <c r="FI98" i="109"/>
  <c r="FI100" i="109" s="1"/>
  <c r="FH100" i="109"/>
  <c r="FJ98" i="109" l="1"/>
  <c r="FH98" i="106"/>
  <c r="FG100" i="106"/>
  <c r="EO98" i="115"/>
  <c r="EO100" i="115" s="1"/>
  <c r="EN100" i="115"/>
  <c r="FI98" i="112"/>
  <c r="FI100" i="112" s="1"/>
  <c r="FH100" i="112"/>
  <c r="FJ98" i="112" l="1"/>
  <c r="EP98" i="115"/>
  <c r="FI98" i="106"/>
  <c r="FI100" i="106" s="1"/>
  <c r="FH100" i="106"/>
  <c r="FK98" i="109"/>
  <c r="FK100" i="109" s="1"/>
  <c r="FJ100" i="109"/>
  <c r="EQ98" i="115" l="1"/>
  <c r="FL98" i="109"/>
  <c r="FJ98" i="106"/>
  <c r="FJ100" i="106" s="1"/>
  <c r="EP100" i="115"/>
  <c r="FK98" i="112"/>
  <c r="FK100" i="112" s="1"/>
  <c r="FJ100" i="112"/>
  <c r="FL98" i="112" l="1"/>
  <c r="FK98" i="106"/>
  <c r="FK100" i="106" s="1"/>
  <c r="FM98" i="109"/>
  <c r="FL100" i="109"/>
  <c r="ER98" i="115"/>
  <c r="EQ100" i="115"/>
  <c r="ES98" i="115" l="1"/>
  <c r="FN98" i="109"/>
  <c r="FN100" i="109" s="1"/>
  <c r="ER100" i="115"/>
  <c r="FM100" i="109"/>
  <c r="FL98" i="106"/>
  <c r="FL100" i="106" s="1"/>
  <c r="FM98" i="112"/>
  <c r="FM100" i="112" s="1"/>
  <c r="FL100" i="112"/>
  <c r="FN98" i="112" l="1"/>
  <c r="FO98" i="109"/>
  <c r="FM98" i="106"/>
  <c r="ET98" i="115"/>
  <c r="ES100" i="115"/>
  <c r="FN98" i="106" l="1"/>
  <c r="EU98" i="115"/>
  <c r="FM100" i="106"/>
  <c r="FO98" i="112"/>
  <c r="ET100" i="115"/>
  <c r="FP98" i="109"/>
  <c r="FP100" i="109" s="1"/>
  <c r="FO100" i="109"/>
  <c r="FN100" i="112"/>
  <c r="FP98" i="112" l="1"/>
  <c r="FP100" i="112" s="1"/>
  <c r="FO100" i="112"/>
  <c r="FO98" i="106"/>
  <c r="EV98" i="115"/>
  <c r="EV100" i="115" s="1"/>
  <c r="EU100" i="115"/>
  <c r="FQ98" i="109"/>
  <c r="FQ100" i="109" s="1"/>
  <c r="FN100" i="106"/>
  <c r="FP98" i="106" l="1"/>
  <c r="FP100" i="106" s="1"/>
  <c r="EW98" i="115"/>
  <c r="EW100" i="115" s="1"/>
  <c r="FO100" i="106"/>
  <c r="FQ98" i="112"/>
  <c r="FR98" i="109"/>
  <c r="FR98" i="112" l="1"/>
  <c r="FR100" i="112" s="1"/>
  <c r="FS98" i="109"/>
  <c r="FQ100" i="112"/>
  <c r="FR100" i="109"/>
  <c r="EX98" i="115"/>
  <c r="FQ98" i="106"/>
  <c r="EY98" i="115" l="1"/>
  <c r="FR98" i="106"/>
  <c r="FR100" i="106" s="1"/>
  <c r="EX100" i="115"/>
  <c r="FT98" i="109"/>
  <c r="FS100" i="109"/>
  <c r="FQ100" i="106"/>
  <c r="FS98" i="112"/>
  <c r="FU98" i="109" l="1"/>
  <c r="FT100" i="109"/>
  <c r="FS98" i="106"/>
  <c r="FS100" i="106" s="1"/>
  <c r="EZ98" i="115"/>
  <c r="EZ100" i="115" s="1"/>
  <c r="EY100" i="115"/>
  <c r="FT98" i="112"/>
  <c r="FS100" i="112"/>
  <c r="FU98" i="112" l="1"/>
  <c r="FT100" i="112"/>
  <c r="FA98" i="115"/>
  <c r="FA100" i="115" s="1"/>
  <c r="FV98" i="109"/>
  <c r="FT98" i="106"/>
  <c r="FU100" i="109"/>
  <c r="FU98" i="106" l="1"/>
  <c r="FT100" i="106"/>
  <c r="FW98" i="109"/>
  <c r="FB98" i="115"/>
  <c r="FB100" i="115" s="1"/>
  <c r="FV98" i="112"/>
  <c r="FV100" i="109"/>
  <c r="FU100" i="112"/>
  <c r="FW98" i="112" l="1"/>
  <c r="FV98" i="106"/>
  <c r="FV100" i="112"/>
  <c r="FC98" i="115"/>
  <c r="FX98" i="109"/>
  <c r="FX100" i="109" s="1"/>
  <c r="FW100" i="109"/>
  <c r="FU100" i="106"/>
  <c r="FD98" i="115" l="1"/>
  <c r="FX98" i="112"/>
  <c r="FY98" i="109"/>
  <c r="FC100" i="115"/>
  <c r="FW98" i="106"/>
  <c r="FV100" i="106"/>
  <c r="FW100" i="112"/>
  <c r="FZ98" i="109" l="1"/>
  <c r="FX98" i="106"/>
  <c r="FX100" i="106" s="1"/>
  <c r="FY98" i="112"/>
  <c r="FE98" i="115"/>
  <c r="FE100" i="115" s="1"/>
  <c r="FW100" i="106"/>
  <c r="FY100" i="109"/>
  <c r="FX100" i="112"/>
  <c r="FD100" i="115"/>
  <c r="FZ98" i="112" l="1"/>
  <c r="FF98" i="115"/>
  <c r="GA98" i="109"/>
  <c r="FY100" i="112"/>
  <c r="FY98" i="106"/>
  <c r="FZ100" i="109"/>
  <c r="FZ98" i="106" l="1"/>
  <c r="FZ100" i="106" s="1"/>
  <c r="FY100" i="106"/>
  <c r="FG98" i="115"/>
  <c r="GB98" i="109"/>
  <c r="GB100" i="109" s="1"/>
  <c r="GA100" i="109"/>
  <c r="FF100" i="115"/>
  <c r="GA98" i="112"/>
  <c r="FZ100" i="112"/>
  <c r="FH98" i="115" l="1"/>
  <c r="FH100" i="115" s="1"/>
  <c r="GB98" i="112"/>
  <c r="GC98" i="109"/>
  <c r="GC100" i="109" s="1"/>
  <c r="FG100" i="115"/>
  <c r="GA100" i="112"/>
  <c r="GA98" i="106"/>
  <c r="GA100" i="106" s="1"/>
  <c r="GC98" i="112" l="1"/>
  <c r="GD98" i="109"/>
  <c r="GB100" i="112"/>
  <c r="FI98" i="115"/>
  <c r="FI100" i="115" s="1"/>
  <c r="GB98" i="106"/>
  <c r="GC98" i="106" l="1"/>
  <c r="GC100" i="106" s="1"/>
  <c r="GB100" i="106"/>
  <c r="FJ98" i="115"/>
  <c r="GE98" i="109"/>
  <c r="GD100" i="109"/>
  <c r="GD98" i="112"/>
  <c r="GD100" i="112" s="1"/>
  <c r="GC100" i="112"/>
  <c r="GF98" i="109" l="1"/>
  <c r="GE100" i="109"/>
  <c r="GE98" i="112"/>
  <c r="GE100" i="112" s="1"/>
  <c r="FK98" i="115"/>
  <c r="FJ100" i="115"/>
  <c r="GD98" i="106"/>
  <c r="GD100" i="106" s="1"/>
  <c r="GE98" i="106" l="1"/>
  <c r="FL98" i="115"/>
  <c r="FK100" i="115"/>
  <c r="GF98" i="112"/>
  <c r="GF100" i="112" s="1"/>
  <c r="GG98" i="109"/>
  <c r="GG100" i="109" s="1"/>
  <c r="GF100" i="109"/>
  <c r="FM98" i="115" l="1"/>
  <c r="GF98" i="106"/>
  <c r="GF100" i="106" s="1"/>
  <c r="GH98" i="109"/>
  <c r="GG98" i="112"/>
  <c r="FL100" i="115"/>
  <c r="GE100" i="106"/>
  <c r="GH98" i="112" l="1"/>
  <c r="GH100" i="112" s="1"/>
  <c r="GI98" i="109"/>
  <c r="FN98" i="115"/>
  <c r="FN100" i="115" s="1"/>
  <c r="GG100" i="112"/>
  <c r="GH100" i="109"/>
  <c r="GG98" i="106"/>
  <c r="FM100" i="115"/>
  <c r="GH98" i="106" l="1"/>
  <c r="GG100" i="106"/>
  <c r="FO98" i="115"/>
  <c r="GJ98" i="109"/>
  <c r="GI100" i="109"/>
  <c r="GI98" i="112"/>
  <c r="GI100" i="112" s="1"/>
  <c r="GK98" i="109" l="1"/>
  <c r="FP98" i="115"/>
  <c r="FP100" i="115" s="1"/>
  <c r="GI98" i="106"/>
  <c r="GI100" i="106" s="1"/>
  <c r="GJ98" i="112"/>
  <c r="GJ100" i="109"/>
  <c r="FO100" i="115"/>
  <c r="GH100" i="106"/>
  <c r="GK98" i="112" l="1"/>
  <c r="GL98" i="109"/>
  <c r="GJ100" i="112"/>
  <c r="GJ98" i="106"/>
  <c r="FQ98" i="115"/>
  <c r="GK100" i="109"/>
  <c r="FR98" i="115" l="1"/>
  <c r="FR100" i="115" s="1"/>
  <c r="GK98" i="106"/>
  <c r="GJ100" i="106"/>
  <c r="GL98" i="112"/>
  <c r="FQ100" i="115"/>
  <c r="GM98" i="109"/>
  <c r="GM100" i="109" s="1"/>
  <c r="GL100" i="109"/>
  <c r="GK100" i="112"/>
  <c r="GM98" i="112" l="1"/>
  <c r="GL100" i="112"/>
  <c r="GL98" i="106"/>
  <c r="GL100" i="106" s="1"/>
  <c r="GK100" i="106"/>
  <c r="GN98" i="109"/>
  <c r="FS98" i="115"/>
  <c r="FS100" i="115" s="1"/>
  <c r="GO98" i="109" l="1"/>
  <c r="GN98" i="112"/>
  <c r="GN100" i="112" s="1"/>
  <c r="GN100" i="109"/>
  <c r="GM98" i="106"/>
  <c r="GM100" i="106" s="1"/>
  <c r="FT98" i="115"/>
  <c r="FT100" i="115" s="1"/>
  <c r="GM100" i="112"/>
  <c r="GP98" i="109" l="1"/>
  <c r="FU98" i="115"/>
  <c r="GN98" i="106"/>
  <c r="GN100" i="106" s="1"/>
  <c r="GO98" i="112"/>
  <c r="GO100" i="112" s="1"/>
  <c r="GO100" i="109"/>
  <c r="GP98" i="112" l="1"/>
  <c r="GP100" i="112" s="1"/>
  <c r="GO98" i="106"/>
  <c r="FV98" i="115"/>
  <c r="FU100" i="115"/>
  <c r="GQ98" i="109"/>
  <c r="GP100" i="109"/>
  <c r="GR98" i="109" l="1"/>
  <c r="FW98" i="115"/>
  <c r="GQ100" i="109"/>
  <c r="FV100" i="115"/>
  <c r="GP98" i="106"/>
  <c r="GP100" i="106" s="1"/>
  <c r="GO100" i="106"/>
  <c r="GQ98" i="112"/>
  <c r="FX98" i="115" l="1"/>
  <c r="GS98" i="109"/>
  <c r="GQ98" i="106"/>
  <c r="GQ100" i="106" s="1"/>
  <c r="FW100" i="115"/>
  <c r="GR100" i="109"/>
  <c r="GR98" i="112"/>
  <c r="GR100" i="112" s="1"/>
  <c r="GQ100" i="112"/>
  <c r="GT98" i="109" l="1"/>
  <c r="GS98" i="112"/>
  <c r="GR98" i="106"/>
  <c r="GS100" i="109"/>
  <c r="FY98" i="115"/>
  <c r="FY100" i="115" s="1"/>
  <c r="FX100" i="115"/>
  <c r="GS98" i="106" l="1"/>
  <c r="GU98" i="109"/>
  <c r="GU100" i="109" s="1"/>
  <c r="FZ98" i="115"/>
  <c r="FZ100" i="115" s="1"/>
  <c r="GR100" i="106"/>
  <c r="GT98" i="112"/>
  <c r="GT100" i="112" s="1"/>
  <c r="GS100" i="112"/>
  <c r="GT100" i="109"/>
  <c r="GU98" i="112" l="1"/>
  <c r="GU100" i="112" s="1"/>
  <c r="GA98" i="115"/>
  <c r="GV98" i="109"/>
  <c r="GT98" i="106"/>
  <c r="GT100" i="106" s="1"/>
  <c r="GS100" i="106"/>
  <c r="GU98" i="106" l="1"/>
  <c r="GW98" i="109"/>
  <c r="GW100" i="109" s="1"/>
  <c r="GV100" i="109"/>
  <c r="GB98" i="115"/>
  <c r="GB100" i="115" s="1"/>
  <c r="GA100" i="115"/>
  <c r="GV98" i="112"/>
  <c r="GV100" i="112" s="1"/>
  <c r="GC98" i="115" l="1"/>
  <c r="GV98" i="106"/>
  <c r="GW98" i="112"/>
  <c r="GX98" i="109"/>
  <c r="GU100" i="106"/>
  <c r="GX98" i="112" l="1"/>
  <c r="GY98" i="109"/>
  <c r="GW100" i="112"/>
  <c r="GD98" i="115"/>
  <c r="GD100" i="115" s="1"/>
  <c r="GX100" i="109"/>
  <c r="GW98" i="106"/>
  <c r="GW100" i="106" s="1"/>
  <c r="GV100" i="106"/>
  <c r="GC100" i="115"/>
  <c r="GX98" i="106" l="1"/>
  <c r="GZ98" i="109"/>
  <c r="GZ100" i="109" s="1"/>
  <c r="GY98" i="112"/>
  <c r="GY100" i="112" s="1"/>
  <c r="GE98" i="115"/>
  <c r="GE100" i="115" s="1"/>
  <c r="GY100" i="109"/>
  <c r="GX100" i="112"/>
  <c r="GF98" i="115" l="1"/>
  <c r="GY98" i="106"/>
  <c r="GY100" i="106" s="1"/>
  <c r="GZ98" i="112"/>
  <c r="HA98" i="109"/>
  <c r="GX100" i="106"/>
  <c r="HB98" i="109" l="1"/>
  <c r="HA98" i="112"/>
  <c r="HA100" i="109"/>
  <c r="GZ100" i="112"/>
  <c r="GZ98" i="106"/>
  <c r="GZ100" i="106" s="1"/>
  <c r="GG98" i="115"/>
  <c r="GG100" i="115" s="1"/>
  <c r="GF100" i="115"/>
  <c r="HB98" i="112" l="1"/>
  <c r="HB100" i="112" s="1"/>
  <c r="HC98" i="109"/>
  <c r="GH98" i="115"/>
  <c r="HA98" i="106"/>
  <c r="HA100" i="112"/>
  <c r="HB100" i="109"/>
  <c r="HB98" i="106" l="1"/>
  <c r="HB100" i="106" s="1"/>
  <c r="GI98" i="115"/>
  <c r="HA100" i="106"/>
  <c r="GH100" i="115"/>
  <c r="HD98" i="109"/>
  <c r="HD100" i="109" s="1"/>
  <c r="HC100" i="109"/>
  <c r="HC98" i="112"/>
  <c r="HC100" i="112" s="1"/>
  <c r="GJ98" i="115" l="1"/>
  <c r="HD98" i="112"/>
  <c r="HC98" i="106"/>
  <c r="HE98" i="109"/>
  <c r="HE100" i="109" s="1"/>
  <c r="GI100" i="115"/>
  <c r="HE98" i="112" l="1"/>
  <c r="GK98" i="115"/>
  <c r="HF98" i="109"/>
  <c r="HF100" i="109" s="1"/>
  <c r="HD98" i="106"/>
  <c r="HD100" i="106" s="1"/>
  <c r="HC100" i="106"/>
  <c r="HD100" i="112"/>
  <c r="GJ100" i="115"/>
  <c r="GL98" i="115" l="1"/>
  <c r="HE98" i="106"/>
  <c r="HE100" i="106" s="1"/>
  <c r="HG98" i="109"/>
  <c r="HF98" i="112"/>
  <c r="HF100" i="112" s="1"/>
  <c r="GK100" i="115"/>
  <c r="HE100" i="112"/>
  <c r="HH98" i="109" l="1"/>
  <c r="HG98" i="112"/>
  <c r="HG100" i="109"/>
  <c r="GM98" i="115"/>
  <c r="GM100" i="115" s="1"/>
  <c r="HF98" i="106"/>
  <c r="GL100" i="115"/>
  <c r="HG98" i="106" l="1"/>
  <c r="HG100" i="106" s="1"/>
  <c r="GN98" i="115"/>
  <c r="HH98" i="112"/>
  <c r="HF100" i="106"/>
  <c r="HI98" i="109"/>
  <c r="HI100" i="109" s="1"/>
  <c r="HG100" i="112"/>
  <c r="HH100" i="109"/>
  <c r="GO98" i="115" l="1"/>
  <c r="HI98" i="112"/>
  <c r="HI100" i="112" s="1"/>
  <c r="GN100" i="115"/>
  <c r="HH100" i="112"/>
  <c r="HH98" i="106"/>
  <c r="HH100" i="106" s="1"/>
  <c r="HI98" i="106" l="1"/>
  <c r="HI100" i="106" s="1"/>
  <c r="GP98" i="115"/>
  <c r="GO100" i="115"/>
  <c r="GQ98" i="115" l="1"/>
  <c r="GP100" i="115"/>
  <c r="GR98" i="115" l="1"/>
  <c r="GQ100" i="115"/>
  <c r="GS98" i="115" l="1"/>
  <c r="GR100" i="115"/>
  <c r="GT98" i="115" l="1"/>
  <c r="GS100" i="115"/>
  <c r="GU98" i="115" l="1"/>
  <c r="GU100" i="115" s="1"/>
  <c r="GT100" i="115"/>
  <c r="GV98" i="115" l="1"/>
  <c r="GW98" i="115" l="1"/>
  <c r="GW100" i="115" s="1"/>
  <c r="GV100" i="115"/>
  <c r="GX98" i="115" l="1"/>
  <c r="GY98" i="115" l="1"/>
  <c r="GX100" i="115"/>
  <c r="GZ98" i="115" l="1"/>
  <c r="GY100" i="115"/>
  <c r="HA98" i="115" l="1"/>
  <c r="GZ100" i="115"/>
  <c r="HB98" i="115" l="1"/>
  <c r="HA100" i="115"/>
  <c r="HC98" i="115" l="1"/>
  <c r="HC100" i="115" s="1"/>
  <c r="HB100" i="115"/>
  <c r="HD98" i="115" l="1"/>
  <c r="HE98" i="115" l="1"/>
  <c r="HD100" i="115"/>
  <c r="HF98" i="115" l="1"/>
  <c r="HF100" i="115" s="1"/>
  <c r="HE100" i="115"/>
  <c r="HG98" i="115" l="1"/>
  <c r="HG100" i="115" s="1"/>
  <c r="HH98" i="115" l="1"/>
  <c r="HI98" i="115" l="1"/>
  <c r="HI100" i="115" s="1"/>
  <c r="HH100" i="115"/>
  <c r="AA14" i="100" l="1"/>
  <c r="AA13" i="100" s="1"/>
  <c r="AA12" i="100" s="1"/>
  <c r="CK14" i="100"/>
  <c r="CK13" i="100" s="1"/>
  <c r="CK12" i="100" s="1"/>
  <c r="CG14" i="100"/>
  <c r="CG13" i="100" s="1"/>
  <c r="CG12" i="100" s="1"/>
  <c r="DY14" i="100"/>
  <c r="DY13" i="100" s="1"/>
  <c r="DY12" i="100" s="1"/>
  <c r="FM14" i="100"/>
  <c r="FM13" i="100" s="1"/>
  <c r="FM12" i="100" s="1"/>
  <c r="DG14" i="100"/>
  <c r="DG13" i="100" s="1"/>
  <c r="DG12" i="100" s="1"/>
  <c r="HD14" i="100"/>
  <c r="HD13" i="100" s="1"/>
  <c r="HD12" i="100" s="1"/>
  <c r="CH14" i="100"/>
  <c r="CH13" i="100" s="1"/>
  <c r="CH12" i="100" s="1"/>
  <c r="FB14" i="100"/>
  <c r="FB13" i="100" s="1"/>
  <c r="FB12" i="100" s="1"/>
  <c r="FB36" i="100" s="1"/>
  <c r="EP14" i="100"/>
  <c r="EP13" i="100" s="1"/>
  <c r="EP12" i="100" s="1"/>
  <c r="U14" i="100"/>
  <c r="U13" i="100" s="1"/>
  <c r="U12" i="100" s="1"/>
  <c r="U37" i="100" s="1"/>
  <c r="W14" i="100"/>
  <c r="W13" i="100" s="1"/>
  <c r="W12" i="100" s="1"/>
  <c r="W36" i="100" s="1"/>
  <c r="CL14" i="100"/>
  <c r="CL13" i="100" s="1"/>
  <c r="CL12" i="100" s="1"/>
  <c r="CL36" i="100" s="1"/>
  <c r="AR14" i="100"/>
  <c r="AR13" i="100" s="1"/>
  <c r="AR12" i="100" s="1"/>
  <c r="AR37" i="100" s="1"/>
  <c r="CN14" i="100"/>
  <c r="CN13" i="100" s="1"/>
  <c r="CN12" i="100" s="1"/>
  <c r="GV14" i="100"/>
  <c r="GV13" i="100" s="1"/>
  <c r="GV12" i="100" s="1"/>
  <c r="GD14" i="100"/>
  <c r="GD13" i="100" s="1"/>
  <c r="GD12" i="100" s="1"/>
  <c r="BK14" i="100"/>
  <c r="BK13" i="100" s="1"/>
  <c r="BK12" i="100" s="1"/>
  <c r="AN14" i="100"/>
  <c r="AN13" i="100" s="1"/>
  <c r="AN12" i="100" s="1"/>
  <c r="AN36" i="100" s="1"/>
  <c r="FC14" i="100"/>
  <c r="FC13" i="100" s="1"/>
  <c r="FC12" i="100" s="1"/>
  <c r="GZ14" i="100"/>
  <c r="GZ13" i="100" s="1"/>
  <c r="GZ12" i="100" s="1"/>
  <c r="FZ14" i="100"/>
  <c r="FZ13" i="100" s="1"/>
  <c r="FZ12" i="100" s="1"/>
  <c r="FZ35" i="100" s="1"/>
  <c r="BL14" i="100"/>
  <c r="BL13" i="100" s="1"/>
  <c r="BL12" i="100" s="1"/>
  <c r="FO14" i="100"/>
  <c r="FO13" i="100" s="1"/>
  <c r="FO12" i="100" s="1"/>
  <c r="CE14" i="100"/>
  <c r="CE13" i="100" s="1"/>
  <c r="CE12" i="100" s="1"/>
  <c r="GG14" i="100"/>
  <c r="GG13" i="100" s="1"/>
  <c r="GG12" i="100" s="1"/>
  <c r="BY14" i="100"/>
  <c r="BY13" i="100" s="1"/>
  <c r="BY12" i="100" s="1"/>
  <c r="BY36" i="100" s="1"/>
  <c r="EN14" i="100"/>
  <c r="EN13" i="100" s="1"/>
  <c r="EN12" i="100" s="1"/>
  <c r="EE14" i="100"/>
  <c r="EE13" i="100" s="1"/>
  <c r="EE12" i="100" s="1"/>
  <c r="EE36" i="100" s="1"/>
  <c r="BI14" i="100"/>
  <c r="BI13" i="100" s="1"/>
  <c r="BI12" i="100" s="1"/>
  <c r="BI37" i="100" s="1"/>
  <c r="DT14" i="100"/>
  <c r="DT13" i="100" s="1"/>
  <c r="DT12" i="100" s="1"/>
  <c r="BA14" i="100"/>
  <c r="BA13" i="100" s="1"/>
  <c r="BA12" i="100" s="1"/>
  <c r="BA37" i="100" s="1"/>
  <c r="BR14" i="100"/>
  <c r="BR13" i="100" s="1"/>
  <c r="BR12" i="100" s="1"/>
  <c r="BR35" i="100" s="1"/>
  <c r="ET14" i="100"/>
  <c r="ET13" i="100" s="1"/>
  <c r="ET12" i="100" s="1"/>
  <c r="BN14" i="100"/>
  <c r="BN13" i="100" s="1"/>
  <c r="BN12" i="100" s="1"/>
  <c r="AT14" i="100"/>
  <c r="AT13" i="100" s="1"/>
  <c r="AT12" i="100" s="1"/>
  <c r="DS14" i="100"/>
  <c r="DS13" i="100" s="1"/>
  <c r="DS12" i="100" s="1"/>
  <c r="FD14" i="100"/>
  <c r="FD13" i="100" s="1"/>
  <c r="FD12" i="100" s="1"/>
  <c r="HG14" i="100"/>
  <c r="HG13" i="100" s="1"/>
  <c r="HG12" i="100" s="1"/>
  <c r="BX14" i="100"/>
  <c r="BX13" i="100" s="1"/>
  <c r="BX12" i="100" s="1"/>
  <c r="DE14" i="100"/>
  <c r="DE13" i="100" s="1"/>
  <c r="DE12" i="100" s="1"/>
  <c r="DE36" i="100" s="1"/>
  <c r="AG14" i="100"/>
  <c r="AG13" i="100" s="1"/>
  <c r="AG12" i="100" s="1"/>
  <c r="CD14" i="100"/>
  <c r="CD13" i="100" s="1"/>
  <c r="CD12" i="100" s="1"/>
  <c r="EC14" i="100"/>
  <c r="EC13" i="100" s="1"/>
  <c r="EC12" i="100" s="1"/>
  <c r="EC36" i="100" s="1"/>
  <c r="AX14" i="100"/>
  <c r="AX13" i="100" s="1"/>
  <c r="AX12" i="100" s="1"/>
  <c r="GL14" i="100"/>
  <c r="GL13" i="100" s="1"/>
  <c r="GL12" i="100" s="1"/>
  <c r="GL36" i="100" s="1"/>
  <c r="FV14" i="100"/>
  <c r="FV13" i="100" s="1"/>
  <c r="FV12" i="100" s="1"/>
  <c r="FV36" i="100" s="1"/>
  <c r="EX14" i="100"/>
  <c r="EX13" i="100" s="1"/>
  <c r="EX12" i="100" s="1"/>
  <c r="EX35" i="100" s="1"/>
  <c r="GR14" i="100"/>
  <c r="GR13" i="100" s="1"/>
  <c r="GR12" i="100" s="1"/>
  <c r="GR35" i="100" s="1"/>
  <c r="CU14" i="100"/>
  <c r="CU13" i="100" s="1"/>
  <c r="CU12" i="100" s="1"/>
  <c r="CH14" i="87"/>
  <c r="CH13" i="87" s="1"/>
  <c r="AG14" i="87"/>
  <c r="AG13" i="87" s="1"/>
  <c r="AG12" i="87" s="1"/>
  <c r="AG25" i="87" s="1"/>
  <c r="BR14" i="87"/>
  <c r="BR13" i="87" s="1"/>
  <c r="BR12" i="87" s="1"/>
  <c r="Z14" i="87"/>
  <c r="Z13" i="87" s="1"/>
  <c r="Z12" i="87" s="1"/>
  <c r="DL14" i="87"/>
  <c r="DL13" i="87" s="1"/>
  <c r="DL12" i="87" s="1"/>
  <c r="DL27" i="87" s="1"/>
  <c r="AL14" i="87"/>
  <c r="AL13" i="87" s="1"/>
  <c r="AL100" i="87" s="1"/>
  <c r="AL98" i="87" s="1"/>
  <c r="AX14" i="87"/>
  <c r="AX13" i="87" s="1"/>
  <c r="BJ14" i="87"/>
  <c r="BJ13" i="87" s="1"/>
  <c r="CA14" i="87"/>
  <c r="CA13" i="87" s="1"/>
  <c r="CA100" i="87" s="1"/>
  <c r="CA98" i="87" s="1"/>
  <c r="AT14" i="87"/>
  <c r="AT13" i="87" s="1"/>
  <c r="AT12" i="87" s="1"/>
  <c r="AT27" i="87" s="1"/>
  <c r="AV14" i="87"/>
  <c r="AV13" i="87" s="1"/>
  <c r="F14" i="87"/>
  <c r="F13" i="87" s="1"/>
  <c r="CT14" i="87"/>
  <c r="CT13" i="87" s="1"/>
  <c r="BV14" i="87"/>
  <c r="BV13" i="87" s="1"/>
  <c r="BV12" i="87" s="1"/>
  <c r="BV26" i="87" s="1"/>
  <c r="W14" i="87"/>
  <c r="W13" i="87" s="1"/>
  <c r="W12" i="87" s="1"/>
  <c r="W26" i="87" s="1"/>
  <c r="CV14" i="87"/>
  <c r="CV13" i="87" s="1"/>
  <c r="BP14" i="87"/>
  <c r="BP13" i="87" s="1"/>
  <c r="AN14" i="87"/>
  <c r="AN13" i="87" s="1"/>
  <c r="AN12" i="87" s="1"/>
  <c r="BZ14" i="87"/>
  <c r="BZ13" i="87" s="1"/>
  <c r="BZ100" i="87" s="1"/>
  <c r="BZ98" i="87" s="1"/>
  <c r="CF14" i="87"/>
  <c r="CF13" i="87" s="1"/>
  <c r="CF100" i="87" s="1"/>
  <c r="CF98" i="87" s="1"/>
  <c r="BY14" i="87"/>
  <c r="BY13" i="87" s="1"/>
  <c r="BY74" i="87" s="1"/>
  <c r="BY73" i="87" s="1"/>
  <c r="AQ14" i="87"/>
  <c r="AQ13" i="87" s="1"/>
  <c r="AC14" i="87"/>
  <c r="AC13" i="87" s="1"/>
  <c r="CW14" i="87"/>
  <c r="CW13" i="87" s="1"/>
  <c r="CW12" i="87" s="1"/>
  <c r="CW27" i="87" s="1"/>
  <c r="BH14" i="87"/>
  <c r="BH13" i="87" s="1"/>
  <c r="BH12" i="87" s="1"/>
  <c r="BG150" i="87" s="1"/>
  <c r="M14" i="87"/>
  <c r="M13" i="87" s="1"/>
  <c r="M12" i="87" s="1"/>
  <c r="M26" i="87" s="1"/>
  <c r="DO14" i="87"/>
  <c r="DO13" i="87" s="1"/>
  <c r="DO100" i="87" s="1"/>
  <c r="DO98" i="87" s="1"/>
  <c r="CD14" i="87"/>
  <c r="CD13" i="87" s="1"/>
  <c r="BE14" i="87"/>
  <c r="BE13" i="87" s="1"/>
  <c r="AR14" i="87"/>
  <c r="AR13" i="87" s="1"/>
  <c r="AR74" i="87" s="1"/>
  <c r="AR73" i="87" s="1"/>
  <c r="Y14" i="87"/>
  <c r="Y13" i="87" s="1"/>
  <c r="BN14" i="87"/>
  <c r="BN13" i="87" s="1"/>
  <c r="BN100" i="87" s="1"/>
  <c r="BN98" i="87" s="1"/>
  <c r="BT14" i="87"/>
  <c r="BT13" i="87" s="1"/>
  <c r="Q14" i="87"/>
  <c r="Q13" i="87" s="1"/>
  <c r="Q74" i="87" s="1"/>
  <c r="Q73" i="87" s="1"/>
  <c r="CI14" i="87"/>
  <c r="CI13" i="87" s="1"/>
  <c r="CI74" i="87" s="1"/>
  <c r="CI73" i="87" s="1"/>
  <c r="BQ14" i="87"/>
  <c r="BQ13" i="87" s="1"/>
  <c r="BQ12" i="87" s="1"/>
  <c r="BQ25" i="87" s="1"/>
  <c r="BW14" i="87"/>
  <c r="BW13" i="87" s="1"/>
  <c r="BW12" i="87" s="1"/>
  <c r="BW25" i="87" s="1"/>
  <c r="DK14" i="87"/>
  <c r="DK13" i="87" s="1"/>
  <c r="BU14" i="87"/>
  <c r="BU13" i="87" s="1"/>
  <c r="BU100" i="87" s="1"/>
  <c r="BU98" i="87" s="1"/>
  <c r="CK14" i="87"/>
  <c r="CK13" i="87" s="1"/>
  <c r="BA14" i="87"/>
  <c r="BA13" i="87" s="1"/>
  <c r="DE14" i="87"/>
  <c r="DE13" i="87" s="1"/>
  <c r="R14" i="87"/>
  <c r="R13" i="87" s="1"/>
  <c r="R12" i="87" s="1"/>
  <c r="O14" i="87"/>
  <c r="O13" i="87" s="1"/>
  <c r="CU14" i="87"/>
  <c r="CU13" i="87" s="1"/>
  <c r="CU12" i="87" s="1"/>
  <c r="CU26" i="87" s="1"/>
  <c r="AI14" i="87"/>
  <c r="AI13" i="87" s="1"/>
  <c r="AI100" i="87" s="1"/>
  <c r="AI98" i="87" s="1"/>
  <c r="T14" i="87"/>
  <c r="T13" i="87" s="1"/>
  <c r="BF14" i="87"/>
  <c r="BF13" i="87" s="1"/>
  <c r="BF74" i="87" s="1"/>
  <c r="BF73" i="87" s="1"/>
  <c r="CY14" i="87"/>
  <c r="CY13" i="87" s="1"/>
  <c r="AB14" i="87"/>
  <c r="AB13" i="87" s="1"/>
  <c r="U14" i="87"/>
  <c r="U13" i="87" s="1"/>
  <c r="U100" i="87" s="1"/>
  <c r="U98" i="87" s="1"/>
  <c r="CZ14" i="87"/>
  <c r="CZ13" i="87" s="1"/>
  <c r="CZ100" i="87" s="1"/>
  <c r="CZ98" i="87" s="1"/>
  <c r="AH14" i="87"/>
  <c r="AH13" i="87" s="1"/>
  <c r="S14" i="87"/>
  <c r="S13" i="87" s="1"/>
  <c r="S12" i="87" s="1"/>
  <c r="S26" i="87" s="1"/>
  <c r="AF14" i="87"/>
  <c r="AF13" i="87" s="1"/>
  <c r="CG14" i="87"/>
  <c r="CG13" i="87" s="1"/>
  <c r="CG12" i="87" s="1"/>
  <c r="CF150" i="87" s="1"/>
  <c r="AD14" i="87"/>
  <c r="AD13" i="87" s="1"/>
  <c r="DF14" i="87"/>
  <c r="DF13" i="87" s="1"/>
  <c r="DF12" i="87" s="1"/>
  <c r="DF26" i="87" s="1"/>
  <c r="CN14" i="87"/>
  <c r="CN13" i="87" s="1"/>
  <c r="AK14" i="87"/>
  <c r="AK13" i="87" s="1"/>
  <c r="CP14" i="87"/>
  <c r="CP13" i="87" s="1"/>
  <c r="CP100" i="87" s="1"/>
  <c r="CP98" i="87" s="1"/>
  <c r="DM14" i="87"/>
  <c r="DM13" i="87" s="1"/>
  <c r="DM74" i="87" s="1"/>
  <c r="DM73" i="87" s="1"/>
  <c r="AW14" i="87"/>
  <c r="AW13" i="87" s="1"/>
  <c r="AP14" i="87"/>
  <c r="AP13" i="87" s="1"/>
  <c r="AP12" i="87" s="1"/>
  <c r="AP27" i="87" s="1"/>
  <c r="AE14" i="87"/>
  <c r="AE13" i="87" s="1"/>
  <c r="AE100" i="87" s="1"/>
  <c r="AE98" i="87" s="1"/>
  <c r="I14" i="87"/>
  <c r="I13" i="87" s="1"/>
  <c r="H14" i="87"/>
  <c r="H13" i="87" s="1"/>
  <c r="E14" i="87"/>
  <c r="E13" i="87" s="1"/>
  <c r="B14" i="87"/>
  <c r="B13" i="87" s="1"/>
  <c r="B100" i="87" s="1"/>
  <c r="B98" i="87" s="1"/>
  <c r="HO14" i="87"/>
  <c r="HO13" i="87" s="1"/>
  <c r="HO100" i="87" s="1"/>
  <c r="HO98" i="87" s="1"/>
  <c r="EM14" i="87"/>
  <c r="EM13" i="87" s="1"/>
  <c r="EM100" i="87" s="1"/>
  <c r="EM98" i="87" s="1"/>
  <c r="IX14" i="87"/>
  <c r="IX13" i="87" s="1"/>
  <c r="IX12" i="87" s="1"/>
  <c r="IX26" i="87" s="1"/>
  <c r="FR14" i="87"/>
  <c r="FR13" i="87" s="1"/>
  <c r="FR74" i="87" s="1"/>
  <c r="FR73" i="87" s="1"/>
  <c r="HL14" i="87"/>
  <c r="HL13" i="87" s="1"/>
  <c r="FK14" i="87"/>
  <c r="FK13" i="87" s="1"/>
  <c r="FK12" i="87" s="1"/>
  <c r="FK27" i="87" s="1"/>
  <c r="IN14" i="87"/>
  <c r="IN13" i="87" s="1"/>
  <c r="IN12" i="87" s="1"/>
  <c r="IN26" i="87" s="1"/>
  <c r="KK14" i="87"/>
  <c r="KK13" i="87" s="1"/>
  <c r="KK12" i="87" s="1"/>
  <c r="KK26" i="87" s="1"/>
  <c r="FF14" i="87"/>
  <c r="FF13" i="87" s="1"/>
  <c r="FF100" i="87" s="1"/>
  <c r="FF98" i="87" s="1"/>
  <c r="IL14" i="87"/>
  <c r="IL13" i="87" s="1"/>
  <c r="FC14" i="87"/>
  <c r="FC13" i="87" s="1"/>
  <c r="FC12" i="87" s="1"/>
  <c r="FC27" i="87" s="1"/>
  <c r="JA14" i="87"/>
  <c r="JA13" i="87" s="1"/>
  <c r="JA74" i="87" s="1"/>
  <c r="JA73" i="87" s="1"/>
  <c r="IM14" i="87"/>
  <c r="IM13" i="87" s="1"/>
  <c r="IK14" i="87"/>
  <c r="IK13" i="87" s="1"/>
  <c r="IK74" i="87" s="1"/>
  <c r="IK73" i="87" s="1"/>
  <c r="FT14" i="87"/>
  <c r="FT13" i="87" s="1"/>
  <c r="FT100" i="87" s="1"/>
  <c r="FT98" i="87" s="1"/>
  <c r="EX14" i="87"/>
  <c r="EX13" i="87" s="1"/>
  <c r="EX100" i="87" s="1"/>
  <c r="EX98" i="87" s="1"/>
  <c r="GR14" i="87"/>
  <c r="GR13" i="87" s="1"/>
  <c r="GR12" i="87" s="1"/>
  <c r="DU14" i="87"/>
  <c r="DU13" i="87" s="1"/>
  <c r="HQ14" i="87"/>
  <c r="HQ13" i="87" s="1"/>
  <c r="HQ100" i="87" s="1"/>
  <c r="HQ98" i="87" s="1"/>
  <c r="GD14" i="87"/>
  <c r="GD13" i="87" s="1"/>
  <c r="GD74" i="87" s="1"/>
  <c r="GD73" i="87" s="1"/>
  <c r="JK14" i="87"/>
  <c r="JK13" i="87" s="1"/>
  <c r="JY14" i="87"/>
  <c r="JY13" i="87" s="1"/>
  <c r="KO14" i="87"/>
  <c r="KO13" i="87" s="1"/>
  <c r="FD14" i="87"/>
  <c r="FD13" i="87" s="1"/>
  <c r="FD74" i="87" s="1"/>
  <c r="FD73" i="87" s="1"/>
  <c r="EN14" i="87"/>
  <c r="EN13" i="87" s="1"/>
  <c r="EN74" i="87" s="1"/>
  <c r="EN73" i="87" s="1"/>
  <c r="EV14" i="87"/>
  <c r="EV13" i="87" s="1"/>
  <c r="IP14" i="87"/>
  <c r="IP13" i="87" s="1"/>
  <c r="IP12" i="87" s="1"/>
  <c r="GO14" i="87"/>
  <c r="GO13" i="87" s="1"/>
  <c r="HB14" i="87"/>
  <c r="HB13" i="87" s="1"/>
  <c r="EY14" i="87"/>
  <c r="EY13" i="87" s="1"/>
  <c r="DX14" i="87"/>
  <c r="DX13" i="87" s="1"/>
  <c r="DX74" i="87" s="1"/>
  <c r="DX73" i="87" s="1"/>
  <c r="DV14" i="87"/>
  <c r="DV13" i="87" s="1"/>
  <c r="DV74" i="87" s="1"/>
  <c r="DV73" i="87" s="1"/>
  <c r="IA14" i="87"/>
  <c r="IA13" i="87" s="1"/>
  <c r="IA12" i="87" s="1"/>
  <c r="IA26" i="87" s="1"/>
  <c r="ET14" i="87"/>
  <c r="ET13" i="87" s="1"/>
  <c r="ET12" i="87" s="1"/>
  <c r="HY14" i="87"/>
  <c r="HY13" i="87" s="1"/>
  <c r="JJ14" i="87"/>
  <c r="JJ13" i="87" s="1"/>
  <c r="JJ12" i="87" s="1"/>
  <c r="JJ26" i="87" s="1"/>
  <c r="JB14" i="87"/>
  <c r="JB13" i="87" s="1"/>
  <c r="JB100" i="87" s="1"/>
  <c r="JB98" i="87" s="1"/>
  <c r="KC14" i="87"/>
  <c r="KC13" i="87" s="1"/>
  <c r="FQ14" i="87"/>
  <c r="FQ13" i="87" s="1"/>
  <c r="FQ12" i="87" s="1"/>
  <c r="JL14" i="87"/>
  <c r="JL13" i="87" s="1"/>
  <c r="JX14" i="87"/>
  <c r="JX13" i="87" s="1"/>
  <c r="HZ14" i="87"/>
  <c r="HZ13" i="87" s="1"/>
  <c r="HZ74" i="87" s="1"/>
  <c r="HZ73" i="87" s="1"/>
  <c r="DW14" i="87"/>
  <c r="DW13" i="87" s="1"/>
  <c r="KJ14" i="87"/>
  <c r="KJ13" i="87" s="1"/>
  <c r="KJ74" i="87" s="1"/>
  <c r="KJ73" i="87" s="1"/>
  <c r="GS14" i="87"/>
  <c r="GS13" i="87" s="1"/>
  <c r="GS12" i="87" s="1"/>
  <c r="GS27" i="87" s="1"/>
  <c r="JQ14" i="87"/>
  <c r="JQ13" i="87" s="1"/>
  <c r="ID14" i="87"/>
  <c r="ID13" i="87" s="1"/>
  <c r="ID12" i="87" s="1"/>
  <c r="EH14" i="87"/>
  <c r="EH13" i="87" s="1"/>
  <c r="EH12" i="87" s="1"/>
  <c r="HE14" i="87"/>
  <c r="HE13" i="87" s="1"/>
  <c r="DZ14" i="87"/>
  <c r="DZ13" i="87" s="1"/>
  <c r="DZ12" i="87" s="1"/>
  <c r="DZ27" i="87" s="1"/>
  <c r="FO14" i="87"/>
  <c r="FO13" i="87" s="1"/>
  <c r="FO12" i="87" s="1"/>
  <c r="GY14" i="87"/>
  <c r="GY13" i="87" s="1"/>
  <c r="HN14" i="87"/>
  <c r="HN13" i="87" s="1"/>
  <c r="GB14" i="87"/>
  <c r="GB13" i="87" s="1"/>
  <c r="GB12" i="87" s="1"/>
  <c r="GB27" i="87" s="1"/>
  <c r="HC14" i="87"/>
  <c r="HC13" i="87" s="1"/>
  <c r="FZ14" i="87"/>
  <c r="FZ13" i="87" s="1"/>
  <c r="FZ74" i="87" s="1"/>
  <c r="FZ73" i="87" s="1"/>
  <c r="EL14" i="87"/>
  <c r="EL13" i="87" s="1"/>
  <c r="HR14" i="87"/>
  <c r="HR13" i="87" s="1"/>
  <c r="HR12" i="87" s="1"/>
  <c r="EO14" i="87"/>
  <c r="EO13" i="87" s="1"/>
  <c r="FV14" i="87"/>
  <c r="FV13" i="87" s="1"/>
  <c r="GF14" i="87"/>
  <c r="GF13" i="87" s="1"/>
  <c r="GF12" i="87" s="1"/>
  <c r="ES14" i="87"/>
  <c r="ES13" i="87" s="1"/>
  <c r="ES74" i="87" s="1"/>
  <c r="ES73" i="87" s="1"/>
  <c r="JU14" i="87"/>
  <c r="JU13" i="87" s="1"/>
  <c r="JD14" i="87"/>
  <c r="JD13" i="87" s="1"/>
  <c r="DT14" i="87"/>
  <c r="DT13" i="87" s="1"/>
  <c r="IH14" i="87"/>
  <c r="IH13" i="87" s="1"/>
  <c r="IE14" i="87"/>
  <c r="IE13" i="87" s="1"/>
  <c r="IE100" i="87" s="1"/>
  <c r="IE98" i="87" s="1"/>
  <c r="DR14" i="87"/>
  <c r="DR13" i="87" s="1"/>
  <c r="DR12" i="87" s="1"/>
  <c r="DR27" i="87" s="1"/>
  <c r="HM14" i="87"/>
  <c r="HM13" i="87" s="1"/>
  <c r="GQ14" i="87"/>
  <c r="GQ13" i="87" s="1"/>
  <c r="JR14" i="87"/>
  <c r="JR13" i="87" s="1"/>
  <c r="JC14" i="87"/>
  <c r="JC13" i="87" s="1"/>
  <c r="FU14" i="87"/>
  <c r="FU13" i="87" s="1"/>
  <c r="FU12" i="87" s="1"/>
  <c r="GE14" i="87"/>
  <c r="GE13" i="87" s="1"/>
  <c r="EZ14" i="87"/>
  <c r="EZ13" i="87" s="1"/>
  <c r="EB14" i="87"/>
  <c r="EB13" i="87" s="1"/>
  <c r="EB100" i="87" s="1"/>
  <c r="EB98" i="87" s="1"/>
  <c r="GN14" i="87"/>
  <c r="GN13" i="87" s="1"/>
  <c r="HK14" i="87"/>
  <c r="HK13" i="87" s="1"/>
  <c r="HK12" i="87" s="1"/>
  <c r="HK26" i="87" s="1"/>
  <c r="EF14" i="87"/>
  <c r="EF13" i="87" s="1"/>
  <c r="KD14" i="87"/>
  <c r="KD13" i="87" s="1"/>
  <c r="JN14" i="87"/>
  <c r="JN13" i="87" s="1"/>
  <c r="JN74" i="87" s="1"/>
  <c r="JN73" i="87" s="1"/>
  <c r="FP14" i="87"/>
  <c r="FP13" i="87" s="1"/>
  <c r="HH14" i="87"/>
  <c r="HH13" i="87" s="1"/>
  <c r="KF14" i="87"/>
  <c r="KF13" i="87" s="1"/>
  <c r="KF12" i="87" s="1"/>
  <c r="JV14" i="87"/>
  <c r="JV13" i="87" s="1"/>
  <c r="JV74" i="87" s="1"/>
  <c r="JV73" i="87" s="1"/>
  <c r="GW14" i="87"/>
  <c r="GW13" i="87" s="1"/>
  <c r="IF14" i="87"/>
  <c r="IF13" i="87" s="1"/>
  <c r="IQ14" i="87"/>
  <c r="IQ13" i="87" s="1"/>
  <c r="IQ74" i="87" s="1"/>
  <c r="IQ73" i="87" s="1"/>
  <c r="FM14" i="87"/>
  <c r="FM13" i="87" s="1"/>
  <c r="FM12" i="87" s="1"/>
  <c r="FL150" i="87" s="1"/>
  <c r="JS14" i="87"/>
  <c r="JS13" i="87" s="1"/>
  <c r="IW14" i="87"/>
  <c r="IW13" i="87" s="1"/>
  <c r="HF14" i="87"/>
  <c r="HF13" i="87" s="1"/>
  <c r="EI14" i="87"/>
  <c r="EI13" i="87" s="1"/>
  <c r="EI74" i="87" s="1"/>
  <c r="EI73" i="87" s="1"/>
  <c r="HV14" i="87"/>
  <c r="HV13" i="87" s="1"/>
  <c r="HV12" i="87" s="1"/>
  <c r="HV27" i="87" s="1"/>
  <c r="JI14" i="87"/>
  <c r="JI13" i="87" s="1"/>
  <c r="JI74" i="87" s="1"/>
  <c r="JI73" i="87" s="1"/>
  <c r="HS14" i="87"/>
  <c r="HS13" i="87" s="1"/>
  <c r="KN14" i="87"/>
  <c r="KN13" i="87" s="1"/>
  <c r="HU14" i="87"/>
  <c r="HU13" i="87" s="1"/>
  <c r="IV14" i="87"/>
  <c r="IV13" i="87" s="1"/>
  <c r="DS14" i="87"/>
  <c r="DS13" i="87" s="1"/>
  <c r="EA14" i="87"/>
  <c r="EA13" i="87" s="1"/>
  <c r="EK14" i="87"/>
  <c r="EK13" i="87" s="1"/>
  <c r="FX14" i="87"/>
  <c r="FX13" i="87" s="1"/>
  <c r="GV14" i="87"/>
  <c r="GV13" i="87" s="1"/>
  <c r="ED14" i="87"/>
  <c r="ED13" i="87" s="1"/>
  <c r="ED12" i="87" s="1"/>
  <c r="ED26" i="87" s="1"/>
  <c r="EE14" i="87"/>
  <c r="EE13" i="87" s="1"/>
  <c r="EE74" i="87" s="1"/>
  <c r="EE73" i="87" s="1"/>
  <c r="JF14" i="87"/>
  <c r="JF13" i="87" s="1"/>
  <c r="FL14" i="87"/>
  <c r="FL13" i="87" s="1"/>
  <c r="FL12" i="87" s="1"/>
  <c r="EP14" i="87"/>
  <c r="EP13" i="87" s="1"/>
  <c r="JO14" i="87"/>
  <c r="JO13" i="87" s="1"/>
  <c r="EQ14" i="87"/>
  <c r="EQ13" i="87" s="1"/>
  <c r="HG14" i="87"/>
  <c r="HG13" i="87" s="1"/>
  <c r="HW14" i="87"/>
  <c r="HW13" i="87" s="1"/>
  <c r="HW12" i="87" s="1"/>
  <c r="KI14" i="87"/>
  <c r="KI13" i="87" s="1"/>
  <c r="KI12" i="87" s="1"/>
  <c r="KI26" i="87" s="1"/>
  <c r="IZ14" i="87"/>
  <c r="IZ13" i="87" s="1"/>
  <c r="IZ74" i="87" s="1"/>
  <c r="IZ73" i="87" s="1"/>
  <c r="IG14" i="87"/>
  <c r="IG13" i="87" s="1"/>
  <c r="GU14" i="87"/>
  <c r="GU13" i="87" s="1"/>
  <c r="GU100" i="87" s="1"/>
  <c r="GU98" i="87" s="1"/>
  <c r="KA14" i="87"/>
  <c r="KA13" i="87" s="1"/>
  <c r="KA100" i="87" s="1"/>
  <c r="KA98" i="87" s="1"/>
  <c r="GA14" i="87"/>
  <c r="GA13" i="87" s="1"/>
  <c r="GA12" i="87" s="1"/>
  <c r="GA25" i="87" s="1"/>
  <c r="GH14" i="87"/>
  <c r="GH13" i="87" s="1"/>
  <c r="GH12" i="87" s="1"/>
  <c r="IY14" i="87"/>
  <c r="IY13" i="87" s="1"/>
  <c r="KG14" i="87"/>
  <c r="KG13" i="87" s="1"/>
  <c r="KE14" i="87"/>
  <c r="KE13" i="87" s="1"/>
  <c r="IU14" i="87"/>
  <c r="IU13" i="87" s="1"/>
  <c r="FA14" i="87"/>
  <c r="FA13" i="87" s="1"/>
  <c r="FA74" i="87" s="1"/>
  <c r="FA73" i="87" s="1"/>
  <c r="IO14" i="87"/>
  <c r="IO13" i="87" s="1"/>
  <c r="JE14" i="87"/>
  <c r="JE13" i="87" s="1"/>
  <c r="KL14" i="87"/>
  <c r="KL13" i="87" s="1"/>
  <c r="JZ14" i="87"/>
  <c r="JZ13" i="87" s="1"/>
  <c r="FN14" i="87"/>
  <c r="FN13" i="87" s="1"/>
  <c r="FN12" i="87" s="1"/>
  <c r="FN26" i="87" s="1"/>
  <c r="HD14" i="87"/>
  <c r="HD13" i="87" s="1"/>
  <c r="HD74" i="87" s="1"/>
  <c r="HD73" i="87" s="1"/>
  <c r="JG14" i="87"/>
  <c r="JG13" i="87" s="1"/>
  <c r="JG74" i="87" s="1"/>
  <c r="JG73" i="87" s="1"/>
  <c r="GL14" i="87"/>
  <c r="GL13" i="87" s="1"/>
  <c r="JP14" i="87"/>
  <c r="JP13" i="87" s="1"/>
  <c r="JP12" i="87" s="1"/>
  <c r="GC14" i="87"/>
  <c r="GC13" i="87" s="1"/>
  <c r="B52" i="88"/>
  <c r="AV14" i="100"/>
  <c r="AV13" i="100" s="1"/>
  <c r="AV12" i="100" s="1"/>
  <c r="AV35" i="100" s="1"/>
  <c r="KJ12" i="87" l="1"/>
  <c r="KI150" i="87" s="1"/>
  <c r="I74" i="87"/>
  <c r="I73" i="87" s="1"/>
  <c r="I12" i="87"/>
  <c r="H150" i="87" s="1"/>
  <c r="AX74" i="87"/>
  <c r="AX73" i="87" s="1"/>
  <c r="AX12" i="87"/>
  <c r="AX27" i="87" s="1"/>
  <c r="JL100" i="87"/>
  <c r="JL98" i="87" s="1"/>
  <c r="JL12" i="87"/>
  <c r="JL27" i="87" s="1"/>
  <c r="HL74" i="87"/>
  <c r="HL73" i="87" s="1"/>
  <c r="HL12" i="87"/>
  <c r="HL27" i="87" s="1"/>
  <c r="KO100" i="87"/>
  <c r="KO98" i="87" s="1"/>
  <c r="KO12" i="87"/>
  <c r="KO27" i="87" s="1"/>
  <c r="HW27" i="87"/>
  <c r="HW26" i="87"/>
  <c r="DS100" i="87"/>
  <c r="DS98" i="87" s="1"/>
  <c r="DS74" i="87"/>
  <c r="DS73" i="87" s="1"/>
  <c r="EL100" i="87"/>
  <c r="EL98" i="87" s="1"/>
  <c r="EL12" i="87"/>
  <c r="EL25" i="87" s="1"/>
  <c r="DW74" i="87"/>
  <c r="DW73" i="87" s="1"/>
  <c r="DW12" i="87"/>
  <c r="DV150" i="87" s="1"/>
  <c r="HU74" i="87"/>
  <c r="HU73" i="87" s="1"/>
  <c r="HU12" i="87"/>
  <c r="HU25" i="87" s="1"/>
  <c r="EP74" i="87"/>
  <c r="EP73" i="87" s="1"/>
  <c r="EP12" i="87"/>
  <c r="EP25" i="87" s="1"/>
  <c r="JY100" i="87"/>
  <c r="JY98" i="87" s="1"/>
  <c r="JY12" i="87"/>
  <c r="JY26" i="87" s="1"/>
  <c r="JZ74" i="87"/>
  <c r="JZ73" i="87" s="1"/>
  <c r="JZ12" i="87"/>
  <c r="JZ26" i="87" s="1"/>
  <c r="DR74" i="87"/>
  <c r="DR73" i="87" s="1"/>
  <c r="FF74" i="87"/>
  <c r="FF73" i="87" s="1"/>
  <c r="DO12" i="87"/>
  <c r="DO27" i="87" s="1"/>
  <c r="JA12" i="87"/>
  <c r="JA27" i="87" s="1"/>
  <c r="BP74" i="87"/>
  <c r="BP73" i="87" s="1"/>
  <c r="BP100" i="87"/>
  <c r="BP98" i="87" s="1"/>
  <c r="BP12" i="87"/>
  <c r="BP26" i="87" s="1"/>
  <c r="GQ100" i="87"/>
  <c r="GQ98" i="87" s="1"/>
  <c r="GQ12" i="87"/>
  <c r="GQ26" i="87" s="1"/>
  <c r="EO100" i="87"/>
  <c r="EO98" i="87" s="1"/>
  <c r="EO74" i="87"/>
  <c r="EO73" i="87" s="1"/>
  <c r="EO12" i="87"/>
  <c r="EO25" i="87" s="1"/>
  <c r="GL74" i="87"/>
  <c r="GL73" i="87" s="1"/>
  <c r="GL12" i="87"/>
  <c r="GL27" i="87" s="1"/>
  <c r="EQ74" i="87"/>
  <c r="EQ73" i="87" s="1"/>
  <c r="EQ12" i="87"/>
  <c r="EQ27" i="87" s="1"/>
  <c r="GW74" i="87"/>
  <c r="GW73" i="87" s="1"/>
  <c r="GW12" i="87"/>
  <c r="GW26" i="87" s="1"/>
  <c r="EV100" i="87"/>
  <c r="EV98" i="87" s="1"/>
  <c r="EV12" i="87"/>
  <c r="EV26" i="87" s="1"/>
  <c r="IW100" i="87"/>
  <c r="IW98" i="87" s="1"/>
  <c r="IW12" i="87"/>
  <c r="IW25" i="87" s="1"/>
  <c r="O74" i="87"/>
  <c r="O73" i="87" s="1"/>
  <c r="O12" i="87"/>
  <c r="N150" i="87" s="1"/>
  <c r="O100" i="87"/>
  <c r="O98" i="87" s="1"/>
  <c r="KF25" i="87"/>
  <c r="KF27" i="87"/>
  <c r="JX100" i="87"/>
  <c r="JX98" i="87" s="1"/>
  <c r="JX12" i="87"/>
  <c r="JX27" i="87" s="1"/>
  <c r="JN100" i="87"/>
  <c r="JN98" i="87" s="1"/>
  <c r="JN12" i="87"/>
  <c r="JN26" i="87" s="1"/>
  <c r="IE12" i="87"/>
  <c r="ID150" i="87" s="1"/>
  <c r="HO12" i="87"/>
  <c r="HO26" i="87" s="1"/>
  <c r="FK25" i="87"/>
  <c r="FJ150" i="87"/>
  <c r="KH150" i="87"/>
  <c r="FK74" i="87"/>
  <c r="FK73" i="87" s="1"/>
  <c r="HD12" i="87"/>
  <c r="FA12" i="87"/>
  <c r="FA27" i="87" s="1"/>
  <c r="JI12" i="87"/>
  <c r="JI27" i="87" s="1"/>
  <c r="FF12" i="87"/>
  <c r="FF27" i="87" s="1"/>
  <c r="B12" i="87"/>
  <c r="B27" i="87" s="1"/>
  <c r="DR100" i="87"/>
  <c r="DR98" i="87" s="1"/>
  <c r="HU100" i="87"/>
  <c r="HU98" i="87" s="1"/>
  <c r="BU12" i="87"/>
  <c r="BU26" i="87" s="1"/>
  <c r="BY12" i="87"/>
  <c r="BY27" i="87" s="1"/>
  <c r="BQ100" i="87"/>
  <c r="BQ98" i="87" s="1"/>
  <c r="GU12" i="87"/>
  <c r="GU26" i="87" s="1"/>
  <c r="DS12" i="87"/>
  <c r="DS27" i="87" s="1"/>
  <c r="JB12" i="87"/>
  <c r="JA150" i="87" s="1"/>
  <c r="DX12" i="87"/>
  <c r="DW150" i="87" s="1"/>
  <c r="EN12" i="87"/>
  <c r="EN25" i="87" s="1"/>
  <c r="FR12" i="87"/>
  <c r="FR25" i="87" s="1"/>
  <c r="DW100" i="87"/>
  <c r="DW98" i="87" s="1"/>
  <c r="JL74" i="87"/>
  <c r="JL73" i="87" s="1"/>
  <c r="ID74" i="87"/>
  <c r="ID73" i="87" s="1"/>
  <c r="BY100" i="87"/>
  <c r="BY98" i="87" s="1"/>
  <c r="EE12" i="87"/>
  <c r="EE26" i="87" s="1"/>
  <c r="EB12" i="87"/>
  <c r="EB25" i="87" s="1"/>
  <c r="HQ12" i="87"/>
  <c r="HP150" i="87" s="1"/>
  <c r="EP100" i="87"/>
  <c r="EP98" i="87" s="1"/>
  <c r="IM150" i="87"/>
  <c r="BF12" i="87"/>
  <c r="BF26" i="87" s="1"/>
  <c r="BW26" i="87"/>
  <c r="AR12" i="87"/>
  <c r="AQ150" i="87" s="1"/>
  <c r="DL74" i="87"/>
  <c r="DL73" i="87" s="1"/>
  <c r="JP25" i="87"/>
  <c r="JO150" i="87"/>
  <c r="IG74" i="87"/>
  <c r="IG73" i="87" s="1"/>
  <c r="IG12" i="87"/>
  <c r="IF150" i="87" s="1"/>
  <c r="GO100" i="87"/>
  <c r="GO98" i="87" s="1"/>
  <c r="GO12" i="87"/>
  <c r="GO27" i="87" s="1"/>
  <c r="GO74" i="87"/>
  <c r="GO73" i="87" s="1"/>
  <c r="FT150" i="87"/>
  <c r="FU26" i="87"/>
  <c r="FU25" i="87"/>
  <c r="ET26" i="87"/>
  <c r="ES150" i="87"/>
  <c r="FK150" i="87"/>
  <c r="FL25" i="87"/>
  <c r="FL27" i="87"/>
  <c r="HG74" i="87"/>
  <c r="HG73" i="87" s="1"/>
  <c r="HG100" i="87"/>
  <c r="HG98" i="87" s="1"/>
  <c r="HG12" i="87"/>
  <c r="AB100" i="87"/>
  <c r="AB98" i="87" s="1"/>
  <c r="AB12" i="87"/>
  <c r="AB74" i="87"/>
  <c r="AB73" i="87" s="1"/>
  <c r="AN25" i="87"/>
  <c r="AN27" i="87"/>
  <c r="GH27" i="87"/>
  <c r="GH25" i="87"/>
  <c r="GG150" i="87"/>
  <c r="KN100" i="87"/>
  <c r="KN98" i="87" s="1"/>
  <c r="KN12" i="87"/>
  <c r="KM150" i="87" s="1"/>
  <c r="KN74" i="87"/>
  <c r="KN73" i="87" s="1"/>
  <c r="JE100" i="87"/>
  <c r="JE98" i="87" s="1"/>
  <c r="JE12" i="87"/>
  <c r="JD150" i="87" s="1"/>
  <c r="JE74" i="87"/>
  <c r="JE73" i="87" s="1"/>
  <c r="EF74" i="87"/>
  <c r="EF73" i="87" s="1"/>
  <c r="EF100" i="87"/>
  <c r="EF98" i="87" s="1"/>
  <c r="EF12" i="87"/>
  <c r="JK100" i="87"/>
  <c r="JK98" i="87" s="1"/>
  <c r="JK74" i="87"/>
  <c r="JK73" i="87" s="1"/>
  <c r="JK12" i="87"/>
  <c r="JJ150" i="87" s="1"/>
  <c r="GC74" i="87"/>
  <c r="GC73" i="87" s="1"/>
  <c r="GC12" i="87"/>
  <c r="GB150" i="87" s="1"/>
  <c r="JU12" i="87"/>
  <c r="JU25" i="87" s="1"/>
  <c r="JU74" i="87"/>
  <c r="JU73" i="87" s="1"/>
  <c r="JU100" i="87"/>
  <c r="JU98" i="87" s="1"/>
  <c r="H74" i="87"/>
  <c r="H73" i="87" s="1"/>
  <c r="H100" i="87"/>
  <c r="H98" i="87" s="1"/>
  <c r="H12" i="87"/>
  <c r="G150" i="87" s="1"/>
  <c r="HK100" i="87"/>
  <c r="HK98" i="87" s="1"/>
  <c r="KI74" i="87"/>
  <c r="KI73" i="87" s="1"/>
  <c r="BU74" i="87"/>
  <c r="BU73" i="87" s="1"/>
  <c r="JB74" i="87"/>
  <c r="JB73" i="87" s="1"/>
  <c r="EV74" i="87"/>
  <c r="EV73" i="87" s="1"/>
  <c r="FR100" i="87"/>
  <c r="FR98" i="87" s="1"/>
  <c r="EB74" i="87"/>
  <c r="EB73" i="87" s="1"/>
  <c r="GU74" i="87"/>
  <c r="GU73" i="87" s="1"/>
  <c r="JI100" i="87"/>
  <c r="JI98" i="87" s="1"/>
  <c r="I100" i="87"/>
  <c r="I98" i="87" s="1"/>
  <c r="BF100" i="87"/>
  <c r="BF98" i="87" s="1"/>
  <c r="FU74" i="87"/>
  <c r="FU73" i="87" s="1"/>
  <c r="EI100" i="87"/>
  <c r="EI98" i="87" s="1"/>
  <c r="FL100" i="87"/>
  <c r="FL98" i="87" s="1"/>
  <c r="HL100" i="87"/>
  <c r="HL98" i="87" s="1"/>
  <c r="GQ74" i="87"/>
  <c r="GQ73" i="87" s="1"/>
  <c r="ED25" i="87"/>
  <c r="JX74" i="87"/>
  <c r="JX73" i="87" s="1"/>
  <c r="B74" i="87"/>
  <c r="B73" i="87" s="1"/>
  <c r="ED100" i="87"/>
  <c r="ED98" i="87" s="1"/>
  <c r="EQ100" i="87"/>
  <c r="EQ98" i="87" s="1"/>
  <c r="FC74" i="87"/>
  <c r="FC73" i="87" s="1"/>
  <c r="FU100" i="87"/>
  <c r="FU98" i="87" s="1"/>
  <c r="HD100" i="87"/>
  <c r="HD98" i="87" s="1"/>
  <c r="IA74" i="87"/>
  <c r="IA73" i="87" s="1"/>
  <c r="CW74" i="87"/>
  <c r="CW73" i="87" s="1"/>
  <c r="ES100" i="87"/>
  <c r="ES98" i="87" s="1"/>
  <c r="GA74" i="87"/>
  <c r="GA73" i="87" s="1"/>
  <c r="IZ100" i="87"/>
  <c r="IZ98" i="87" s="1"/>
  <c r="IA100" i="87"/>
  <c r="IA98" i="87" s="1"/>
  <c r="DX100" i="87"/>
  <c r="DX98" i="87" s="1"/>
  <c r="FL74" i="87"/>
  <c r="FL73" i="87" s="1"/>
  <c r="IA25" i="87"/>
  <c r="FC100" i="87"/>
  <c r="FC98" i="87" s="1"/>
  <c r="ID100" i="87"/>
  <c r="ID98" i="87" s="1"/>
  <c r="IZ12" i="87"/>
  <c r="IZ27" i="87" s="1"/>
  <c r="EI12" i="87"/>
  <c r="EI25" i="87" s="1"/>
  <c r="ES12" i="87"/>
  <c r="ES26" i="87" s="1"/>
  <c r="IK12" i="87"/>
  <c r="ED74" i="87"/>
  <c r="ED73" i="87" s="1"/>
  <c r="KI100" i="87"/>
  <c r="KI98" i="87" s="1"/>
  <c r="Q12" i="87"/>
  <c r="Q25" i="87" s="1"/>
  <c r="DL100" i="87"/>
  <c r="DL98" i="87" s="1"/>
  <c r="KD12" i="87"/>
  <c r="KD74" i="87"/>
  <c r="KD73" i="87" s="1"/>
  <c r="KD100" i="87"/>
  <c r="KD98" i="87" s="1"/>
  <c r="GF27" i="87"/>
  <c r="GF26" i="87"/>
  <c r="GF25" i="87"/>
  <c r="GE150" i="87"/>
  <c r="GE12" i="87"/>
  <c r="GE100" i="87"/>
  <c r="GE98" i="87" s="1"/>
  <c r="Y150" i="87"/>
  <c r="Z25" i="87"/>
  <c r="Z27" i="87"/>
  <c r="Z26" i="87"/>
  <c r="CK37" i="100"/>
  <c r="CK35" i="100"/>
  <c r="CK36" i="100"/>
  <c r="KL12" i="87"/>
  <c r="KL74" i="87"/>
  <c r="KL73" i="87" s="1"/>
  <c r="KL100" i="87"/>
  <c r="KL98" i="87" s="1"/>
  <c r="HC74" i="87"/>
  <c r="HC73" i="87" s="1"/>
  <c r="HC100" i="87"/>
  <c r="HC98" i="87" s="1"/>
  <c r="HC12" i="87"/>
  <c r="JI150" i="87"/>
  <c r="JJ27" i="87"/>
  <c r="IV74" i="87"/>
  <c r="IV73" i="87" s="1"/>
  <c r="IV100" i="87"/>
  <c r="IV98" i="87" s="1"/>
  <c r="IV12" i="87"/>
  <c r="GN74" i="87"/>
  <c r="GN73" i="87" s="1"/>
  <c r="GN100" i="87"/>
  <c r="GN98" i="87" s="1"/>
  <c r="GN12" i="87"/>
  <c r="GY100" i="87"/>
  <c r="GY98" i="87" s="1"/>
  <c r="GY74" i="87"/>
  <c r="GY73" i="87" s="1"/>
  <c r="GY12" i="87"/>
  <c r="HB12" i="87"/>
  <c r="HB100" i="87"/>
  <c r="HB98" i="87" s="1"/>
  <c r="HB74" i="87"/>
  <c r="HB73" i="87" s="1"/>
  <c r="GR27" i="87"/>
  <c r="GR25" i="87"/>
  <c r="GR26" i="87"/>
  <c r="GQ150" i="87"/>
  <c r="GE74" i="87"/>
  <c r="GE73" i="87" s="1"/>
  <c r="GR74" i="87"/>
  <c r="GR73" i="87" s="1"/>
  <c r="GR100" i="87"/>
  <c r="GR98" i="87" s="1"/>
  <c r="JJ25" i="87"/>
  <c r="DE74" i="87"/>
  <c r="DE73" i="87" s="1"/>
  <c r="DE100" i="87"/>
  <c r="DE98" i="87" s="1"/>
  <c r="DE12" i="87"/>
  <c r="AT36" i="100"/>
  <c r="AT35" i="100"/>
  <c r="AT37" i="100"/>
  <c r="AC100" i="87"/>
  <c r="AC98" i="87" s="1"/>
  <c r="AC74" i="87"/>
  <c r="AC73" i="87" s="1"/>
  <c r="AC12" i="87"/>
  <c r="KG74" i="87"/>
  <c r="KG73" i="87" s="1"/>
  <c r="KG100" i="87"/>
  <c r="KG98" i="87" s="1"/>
  <c r="KG12" i="87"/>
  <c r="IM100" i="87"/>
  <c r="IM98" i="87" s="1"/>
  <c r="IM12" i="87"/>
  <c r="IM74" i="87"/>
  <c r="IM73" i="87" s="1"/>
  <c r="IY100" i="87"/>
  <c r="IY98" i="87" s="1"/>
  <c r="IY12" i="87"/>
  <c r="IY74" i="87"/>
  <c r="IY73" i="87" s="1"/>
  <c r="FP100" i="87"/>
  <c r="FP98" i="87" s="1"/>
  <c r="FP12" i="87"/>
  <c r="FP74" i="87"/>
  <c r="FP73" i="87" s="1"/>
  <c r="FQ27" i="87"/>
  <c r="FQ25" i="87"/>
  <c r="FQ26" i="87"/>
  <c r="HQ150" i="87"/>
  <c r="HR25" i="87"/>
  <c r="HR26" i="87"/>
  <c r="HR27" i="87"/>
  <c r="JC74" i="87"/>
  <c r="JC73" i="87" s="1"/>
  <c r="JC100" i="87"/>
  <c r="JC98" i="87" s="1"/>
  <c r="JC12" i="87"/>
  <c r="HR100" i="87"/>
  <c r="HR98" i="87" s="1"/>
  <c r="HR74" i="87"/>
  <c r="HR73" i="87" s="1"/>
  <c r="AH74" i="87"/>
  <c r="AH73" i="87" s="1"/>
  <c r="AH100" i="87"/>
  <c r="AH98" i="87" s="1"/>
  <c r="AH12" i="87"/>
  <c r="F74" i="87"/>
  <c r="F73" i="87" s="1"/>
  <c r="F12" i="87"/>
  <c r="F100" i="87"/>
  <c r="F98" i="87" s="1"/>
  <c r="FX12" i="87"/>
  <c r="FX74" i="87"/>
  <c r="FX73" i="87" s="1"/>
  <c r="FX100" i="87"/>
  <c r="FX98" i="87" s="1"/>
  <c r="GF74" i="87"/>
  <c r="GF73" i="87" s="1"/>
  <c r="GF100" i="87"/>
  <c r="GF98" i="87" s="1"/>
  <c r="BE100" i="87"/>
  <c r="BE98" i="87" s="1"/>
  <c r="BE74" i="87"/>
  <c r="BE73" i="87" s="1"/>
  <c r="BE12" i="87"/>
  <c r="HS100" i="87"/>
  <c r="HS98" i="87" s="1"/>
  <c r="HS12" i="87"/>
  <c r="HS74" i="87"/>
  <c r="HS73" i="87" s="1"/>
  <c r="JD74" i="87"/>
  <c r="JD73" i="87" s="1"/>
  <c r="JD100" i="87"/>
  <c r="JD98" i="87" s="1"/>
  <c r="JD12" i="87"/>
  <c r="EG150" i="87"/>
  <c r="EH27" i="87"/>
  <c r="EH25" i="87"/>
  <c r="EH26" i="87"/>
  <c r="EH74" i="87"/>
  <c r="EH73" i="87" s="1"/>
  <c r="EH100" i="87"/>
  <c r="EH98" i="87" s="1"/>
  <c r="HN74" i="87"/>
  <c r="HN73" i="87" s="1"/>
  <c r="HN100" i="87"/>
  <c r="HN98" i="87" s="1"/>
  <c r="HN12" i="87"/>
  <c r="FP150" i="87"/>
  <c r="CN100" i="87"/>
  <c r="CN98" i="87" s="1"/>
  <c r="CN12" i="87"/>
  <c r="CN74" i="87"/>
  <c r="CN73" i="87" s="1"/>
  <c r="FQ100" i="87"/>
  <c r="FQ98" i="87" s="1"/>
  <c r="FQ74" i="87"/>
  <c r="FQ73" i="87" s="1"/>
  <c r="CT100" i="87"/>
  <c r="CT98" i="87" s="1"/>
  <c r="CT12" i="87"/>
  <c r="CT74" i="87"/>
  <c r="CT73" i="87" s="1"/>
  <c r="CV100" i="87"/>
  <c r="CV98" i="87" s="1"/>
  <c r="CV12" i="87"/>
  <c r="CV74" i="87"/>
  <c r="CV73" i="87" s="1"/>
  <c r="JS100" i="87"/>
  <c r="JS98" i="87" s="1"/>
  <c r="JS12" i="87"/>
  <c r="JS74" i="87"/>
  <c r="JS73" i="87" s="1"/>
  <c r="EZ74" i="87"/>
  <c r="EZ73" i="87" s="1"/>
  <c r="EZ100" i="87"/>
  <c r="EZ98" i="87" s="1"/>
  <c r="EZ12" i="87"/>
  <c r="DV100" i="87"/>
  <c r="DV98" i="87" s="1"/>
  <c r="DV12" i="87"/>
  <c r="E74" i="87"/>
  <c r="E73" i="87" s="1"/>
  <c r="E100" i="87"/>
  <c r="E98" i="87" s="1"/>
  <c r="E12" i="87"/>
  <c r="DE35" i="100"/>
  <c r="DE37" i="100"/>
  <c r="BL35" i="100"/>
  <c r="BL37" i="100"/>
  <c r="BL36" i="100"/>
  <c r="CU25" i="87"/>
  <c r="CU27" i="87"/>
  <c r="Z100" i="87"/>
  <c r="Z98" i="87" s="1"/>
  <c r="Z74" i="87"/>
  <c r="Z73" i="87" s="1"/>
  <c r="CU35" i="100"/>
  <c r="CU36" i="100"/>
  <c r="CY100" i="87"/>
  <c r="CY98" i="87" s="1"/>
  <c r="CY12" i="87"/>
  <c r="CD74" i="87"/>
  <c r="CD73" i="87" s="1"/>
  <c r="CD12" i="87"/>
  <c r="AQ100" i="87"/>
  <c r="AQ98" i="87" s="1"/>
  <c r="AQ12" i="87"/>
  <c r="AQ74" i="87"/>
  <c r="AQ73" i="87" s="1"/>
  <c r="CU37" i="100"/>
  <c r="AA37" i="100"/>
  <c r="AA36" i="100"/>
  <c r="AA35" i="100"/>
  <c r="EA12" i="87"/>
  <c r="EA74" i="87"/>
  <c r="EA73" i="87" s="1"/>
  <c r="EA100" i="87"/>
  <c r="EA98" i="87" s="1"/>
  <c r="AP74" i="87"/>
  <c r="AP73" i="87" s="1"/>
  <c r="AP100" i="87"/>
  <c r="AP98" i="87" s="1"/>
  <c r="BT74" i="87"/>
  <c r="BT73" i="87" s="1"/>
  <c r="BT100" i="87"/>
  <c r="BT98" i="87" s="1"/>
  <c r="BT12" i="87"/>
  <c r="M74" i="87"/>
  <c r="M73" i="87" s="1"/>
  <c r="M100" i="87"/>
  <c r="M98" i="87" s="1"/>
  <c r="FM150" i="87"/>
  <c r="FN25" i="87"/>
  <c r="IW150" i="87"/>
  <c r="IX27" i="87"/>
  <c r="IX25" i="87"/>
  <c r="IE74" i="87"/>
  <c r="IE73" i="87" s="1"/>
  <c r="CK74" i="87"/>
  <c r="CK73" i="87" s="1"/>
  <c r="CK12" i="87"/>
  <c r="CK100" i="87"/>
  <c r="CK98" i="87" s="1"/>
  <c r="AW150" i="87"/>
  <c r="FN100" i="87"/>
  <c r="FN98" i="87" s="1"/>
  <c r="FN74" i="87"/>
  <c r="FN73" i="87" s="1"/>
  <c r="GH100" i="87"/>
  <c r="GH98" i="87" s="1"/>
  <c r="GH74" i="87"/>
  <c r="GH73" i="87" s="1"/>
  <c r="DZ25" i="87"/>
  <c r="DZ26" i="87"/>
  <c r="HY74" i="87"/>
  <c r="HY73" i="87" s="1"/>
  <c r="HY12" i="87"/>
  <c r="IO150" i="87"/>
  <c r="IP26" i="87"/>
  <c r="IX74" i="87"/>
  <c r="IX73" i="87" s="1"/>
  <c r="IX100" i="87"/>
  <c r="IX98" i="87" s="1"/>
  <c r="GD35" i="100"/>
  <c r="GD37" i="100"/>
  <c r="KE100" i="87"/>
  <c r="KE98" i="87" s="1"/>
  <c r="KE12" i="87"/>
  <c r="KE74" i="87"/>
  <c r="KE73" i="87" s="1"/>
  <c r="FM74" i="87"/>
  <c r="FM73" i="87" s="1"/>
  <c r="FM100" i="87"/>
  <c r="FM98" i="87" s="1"/>
  <c r="AD100" i="87"/>
  <c r="AD98" i="87" s="1"/>
  <c r="AD74" i="87"/>
  <c r="AD73" i="87" s="1"/>
  <c r="AD12" i="87"/>
  <c r="BW100" i="87"/>
  <c r="BW98" i="87" s="1"/>
  <c r="BW74" i="87"/>
  <c r="BW73" i="87" s="1"/>
  <c r="BH26" i="87"/>
  <c r="BR25" i="87"/>
  <c r="AG35" i="100"/>
  <c r="AG37" i="100"/>
  <c r="AG36" i="100"/>
  <c r="FN27" i="87"/>
  <c r="HW100" i="87"/>
  <c r="HW98" i="87" s="1"/>
  <c r="HW74" i="87"/>
  <c r="HW73" i="87" s="1"/>
  <c r="EM12" i="87"/>
  <c r="EM74" i="87"/>
  <c r="EM73" i="87" s="1"/>
  <c r="I25" i="87"/>
  <c r="GL100" i="87"/>
  <c r="GL98" i="87" s="1"/>
  <c r="JA100" i="87"/>
  <c r="JA98" i="87" s="1"/>
  <c r="BI36" i="100"/>
  <c r="BI35" i="100"/>
  <c r="IO74" i="87"/>
  <c r="IO73" i="87" s="1"/>
  <c r="IO12" i="87"/>
  <c r="HU150" i="87"/>
  <c r="HV25" i="87"/>
  <c r="KF26" i="87"/>
  <c r="KE150" i="87"/>
  <c r="FZ12" i="87"/>
  <c r="FZ100" i="87"/>
  <c r="FZ98" i="87" s="1"/>
  <c r="R25" i="87"/>
  <c r="R27" i="87"/>
  <c r="Q150" i="87"/>
  <c r="R26" i="87"/>
  <c r="GD36" i="100"/>
  <c r="KA74" i="87"/>
  <c r="KA73" i="87" s="1"/>
  <c r="KA12" i="87"/>
  <c r="FL26" i="87"/>
  <c r="HV74" i="87"/>
  <c r="HV73" i="87" s="1"/>
  <c r="HV100" i="87"/>
  <c r="HV98" i="87" s="1"/>
  <c r="KF100" i="87"/>
  <c r="KF98" i="87" s="1"/>
  <c r="KF74" i="87"/>
  <c r="KF73" i="87" s="1"/>
  <c r="ET74" i="87"/>
  <c r="ET73" i="87" s="1"/>
  <c r="ET100" i="87"/>
  <c r="ET98" i="87" s="1"/>
  <c r="EY100" i="87"/>
  <c r="EY98" i="87" s="1"/>
  <c r="EY74" i="87"/>
  <c r="EY73" i="87" s="1"/>
  <c r="EY12" i="87"/>
  <c r="IG100" i="87"/>
  <c r="IG98" i="87" s="1"/>
  <c r="IK100" i="87"/>
  <c r="IK98" i="87" s="1"/>
  <c r="IO100" i="87"/>
  <c r="IO98" i="87" s="1"/>
  <c r="S100" i="87"/>
  <c r="S98" i="87" s="1"/>
  <c r="S74" i="87"/>
  <c r="S73" i="87" s="1"/>
  <c r="BH27" i="87"/>
  <c r="AG26" i="87"/>
  <c r="BH25" i="87"/>
  <c r="AR100" i="87"/>
  <c r="AR98" i="87" s="1"/>
  <c r="BQ150" i="87"/>
  <c r="DS36" i="100"/>
  <c r="DS35" i="100"/>
  <c r="DS37" i="100"/>
  <c r="GV36" i="100"/>
  <c r="GV37" i="100"/>
  <c r="GV35" i="100"/>
  <c r="EK100" i="87"/>
  <c r="EK98" i="87" s="1"/>
  <c r="EK12" i="87"/>
  <c r="JR74" i="87"/>
  <c r="JR73" i="87" s="1"/>
  <c r="JR12" i="87"/>
  <c r="JJ100" i="87"/>
  <c r="JJ98" i="87" s="1"/>
  <c r="JJ74" i="87"/>
  <c r="JJ73" i="87" s="1"/>
  <c r="AO150" i="87"/>
  <c r="CY74" i="87"/>
  <c r="CY73" i="87" s="1"/>
  <c r="KJ27" i="87"/>
  <c r="KJ25" i="87"/>
  <c r="IU74" i="87"/>
  <c r="IU73" i="87" s="1"/>
  <c r="IU100" i="87"/>
  <c r="IU98" i="87" s="1"/>
  <c r="IU12" i="87"/>
  <c r="HF12" i="87"/>
  <c r="HF74" i="87"/>
  <c r="HF73" i="87" s="1"/>
  <c r="HF100" i="87"/>
  <c r="HF98" i="87" s="1"/>
  <c r="JV100" i="87"/>
  <c r="JV98" i="87" s="1"/>
  <c r="JV12" i="87"/>
  <c r="FV12" i="87"/>
  <c r="FV74" i="87"/>
  <c r="FV73" i="87" s="1"/>
  <c r="FV100" i="87"/>
  <c r="FV98" i="87" s="1"/>
  <c r="AM150" i="87"/>
  <c r="FM26" i="87"/>
  <c r="FM27" i="87"/>
  <c r="JQ100" i="87"/>
  <c r="JQ98" i="87" s="1"/>
  <c r="JQ12" i="87"/>
  <c r="FT12" i="87"/>
  <c r="FT74" i="87"/>
  <c r="FT73" i="87" s="1"/>
  <c r="FM25" i="87"/>
  <c r="HY100" i="87"/>
  <c r="HY98" i="87" s="1"/>
  <c r="CZ74" i="87"/>
  <c r="CZ73" i="87" s="1"/>
  <c r="CZ12" i="87"/>
  <c r="BV150" i="87"/>
  <c r="BW27" i="87"/>
  <c r="FD37" i="100"/>
  <c r="FD35" i="100"/>
  <c r="GV74" i="87"/>
  <c r="GV73" i="87" s="1"/>
  <c r="GV12" i="87"/>
  <c r="GV100" i="87"/>
  <c r="GV98" i="87" s="1"/>
  <c r="DZ74" i="87"/>
  <c r="DZ73" i="87" s="1"/>
  <c r="DZ100" i="87"/>
  <c r="DZ98" i="87" s="1"/>
  <c r="GB74" i="87"/>
  <c r="GB73" i="87" s="1"/>
  <c r="HQ74" i="87"/>
  <c r="HQ73" i="87" s="1"/>
  <c r="Y100" i="87"/>
  <c r="Y98" i="87" s="1"/>
  <c r="Y12" i="87"/>
  <c r="Y74" i="87"/>
  <c r="Y73" i="87" s="1"/>
  <c r="DT12" i="87"/>
  <c r="DT74" i="87"/>
  <c r="DT73" i="87" s="1"/>
  <c r="DT100" i="87"/>
  <c r="DT98" i="87" s="1"/>
  <c r="FD12" i="87"/>
  <c r="FD100" i="87"/>
  <c r="FD98" i="87" s="1"/>
  <c r="DU74" i="87"/>
  <c r="DU73" i="87" s="1"/>
  <c r="DU100" i="87"/>
  <c r="DU98" i="87" s="1"/>
  <c r="DU12" i="87"/>
  <c r="KK100" i="87"/>
  <c r="KK98" i="87" s="1"/>
  <c r="KK74" i="87"/>
  <c r="KK73" i="87" s="1"/>
  <c r="BH74" i="87"/>
  <c r="BH73" i="87" s="1"/>
  <c r="BH100" i="87"/>
  <c r="BH98" i="87" s="1"/>
  <c r="BV27" i="87"/>
  <c r="BV25" i="87"/>
  <c r="AG100" i="87"/>
  <c r="AG98" i="87" s="1"/>
  <c r="AG74" i="87"/>
  <c r="AG73" i="87" s="1"/>
  <c r="HD36" i="100"/>
  <c r="HD35" i="100"/>
  <c r="HD37" i="100"/>
  <c r="IQ12" i="87"/>
  <c r="IQ100" i="87"/>
  <c r="IQ98" i="87" s="1"/>
  <c r="HE74" i="87"/>
  <c r="HE73" i="87" s="1"/>
  <c r="HE100" i="87"/>
  <c r="HE98" i="87" s="1"/>
  <c r="HE12" i="87"/>
  <c r="FA100" i="87"/>
  <c r="FA98" i="87" s="1"/>
  <c r="IW74" i="87"/>
  <c r="IW73" i="87" s="1"/>
  <c r="R150" i="87"/>
  <c r="S27" i="87"/>
  <c r="S25" i="87"/>
  <c r="JF100" i="87"/>
  <c r="JF98" i="87" s="1"/>
  <c r="JF74" i="87"/>
  <c r="JF73" i="87" s="1"/>
  <c r="JF12" i="87"/>
  <c r="IF74" i="87"/>
  <c r="IF73" i="87" s="1"/>
  <c r="IF100" i="87"/>
  <c r="IF98" i="87" s="1"/>
  <c r="IF12" i="87"/>
  <c r="DR25" i="87"/>
  <c r="DR26" i="87"/>
  <c r="DQ150" i="87"/>
  <c r="EE100" i="87"/>
  <c r="EE98" i="87" s="1"/>
  <c r="GC100" i="87"/>
  <c r="GC98" i="87" s="1"/>
  <c r="JQ74" i="87"/>
  <c r="JQ73" i="87" s="1"/>
  <c r="AK100" i="87"/>
  <c r="AK98" i="87" s="1"/>
  <c r="AK12" i="87"/>
  <c r="AK74" i="87"/>
  <c r="AK73" i="87" s="1"/>
  <c r="CH74" i="87"/>
  <c r="CH73" i="87" s="1"/>
  <c r="CH100" i="87"/>
  <c r="CH98" i="87" s="1"/>
  <c r="CH12" i="87"/>
  <c r="GL35" i="100"/>
  <c r="GL37" i="100"/>
  <c r="GR36" i="100"/>
  <c r="GR37" i="100"/>
  <c r="BA36" i="100"/>
  <c r="BA35" i="100"/>
  <c r="AR36" i="100"/>
  <c r="FN150" i="87"/>
  <c r="FO27" i="87"/>
  <c r="FO25" i="87"/>
  <c r="FO100" i="87"/>
  <c r="FO98" i="87" s="1"/>
  <c r="GW100" i="87"/>
  <c r="GW98" i="87" s="1"/>
  <c r="CU74" i="87"/>
  <c r="CU73" i="87" s="1"/>
  <c r="CU100" i="87"/>
  <c r="CU98" i="87" s="1"/>
  <c r="DK74" i="87"/>
  <c r="DK73" i="87" s="1"/>
  <c r="DK12" i="87"/>
  <c r="DK100" i="87"/>
  <c r="DK98" i="87" s="1"/>
  <c r="L150" i="87"/>
  <c r="M25" i="87"/>
  <c r="M27" i="87"/>
  <c r="EC35" i="100"/>
  <c r="BN36" i="100"/>
  <c r="BN37" i="100"/>
  <c r="BN35" i="100"/>
  <c r="EN35" i="100"/>
  <c r="EN36" i="100"/>
  <c r="EN37" i="100"/>
  <c r="EP37" i="100"/>
  <c r="EP36" i="100"/>
  <c r="EP35" i="100"/>
  <c r="FO26" i="87"/>
  <c r="KC74" i="87"/>
  <c r="KC73" i="87" s="1"/>
  <c r="KC12" i="87"/>
  <c r="KC100" i="87"/>
  <c r="KC98" i="87" s="1"/>
  <c r="EX74" i="87"/>
  <c r="EX73" i="87" s="1"/>
  <c r="EX12" i="87"/>
  <c r="BA74" i="87"/>
  <c r="BA73" i="87" s="1"/>
  <c r="BA100" i="87"/>
  <c r="BA98" i="87" s="1"/>
  <c r="BA12" i="87"/>
  <c r="W25" i="87"/>
  <c r="V150" i="87"/>
  <c r="W27" i="87"/>
  <c r="BR26" i="87"/>
  <c r="BR27" i="87"/>
  <c r="BY37" i="100"/>
  <c r="BY35" i="100"/>
  <c r="BK35" i="100"/>
  <c r="BK37" i="100"/>
  <c r="BK36" i="100"/>
  <c r="FB37" i="100"/>
  <c r="FB35" i="100"/>
  <c r="GH26" i="87"/>
  <c r="GA150" i="87"/>
  <c r="GB25" i="87"/>
  <c r="GB26" i="87"/>
  <c r="EN100" i="87"/>
  <c r="EN98" i="87" s="1"/>
  <c r="JR100" i="87"/>
  <c r="JR98" i="87" s="1"/>
  <c r="AN26" i="87"/>
  <c r="AV12" i="87"/>
  <c r="AV100" i="87"/>
  <c r="AV98" i="87" s="1"/>
  <c r="AV74" i="87"/>
  <c r="AV73" i="87" s="1"/>
  <c r="BR74" i="87"/>
  <c r="BR73" i="87" s="1"/>
  <c r="BR100" i="87"/>
  <c r="BR98" i="87" s="1"/>
  <c r="EC37" i="100"/>
  <c r="ET37" i="100"/>
  <c r="ET36" i="100"/>
  <c r="FO74" i="87"/>
  <c r="FO73" i="87" s="1"/>
  <c r="AP26" i="87"/>
  <c r="AN74" i="87"/>
  <c r="AN73" i="87" s="1"/>
  <c r="AN100" i="87"/>
  <c r="AN98" i="87" s="1"/>
  <c r="AP25" i="87"/>
  <c r="CD100" i="87"/>
  <c r="CD98" i="87" s="1"/>
  <c r="CT150" i="87"/>
  <c r="CD35" i="100"/>
  <c r="CD36" i="100"/>
  <c r="CD37" i="100"/>
  <c r="HV150" i="87"/>
  <c r="HW25" i="87"/>
  <c r="IH100" i="87"/>
  <c r="IH98" i="87" s="1"/>
  <c r="IH12" i="87"/>
  <c r="IH74" i="87"/>
  <c r="IH73" i="87" s="1"/>
  <c r="KJ26" i="87"/>
  <c r="IP100" i="87"/>
  <c r="IP98" i="87" s="1"/>
  <c r="IP74" i="87"/>
  <c r="IP73" i="87" s="1"/>
  <c r="KJ150" i="87"/>
  <c r="KK27" i="87"/>
  <c r="KK25" i="87"/>
  <c r="IP25" i="87"/>
  <c r="GB100" i="87"/>
  <c r="GB98" i="87" s="1"/>
  <c r="AW74" i="87"/>
  <c r="AW73" i="87" s="1"/>
  <c r="AW100" i="87"/>
  <c r="AW98" i="87" s="1"/>
  <c r="AW12" i="87"/>
  <c r="AG27" i="87"/>
  <c r="AF150" i="87"/>
  <c r="Q100" i="87"/>
  <c r="Q98" i="87" s="1"/>
  <c r="CH36" i="100"/>
  <c r="CH35" i="100"/>
  <c r="CH37" i="100"/>
  <c r="AR35" i="100"/>
  <c r="BU150" i="87"/>
  <c r="FD36" i="100"/>
  <c r="FC35" i="100"/>
  <c r="FC36" i="100"/>
  <c r="FC37" i="100"/>
  <c r="CL35" i="100"/>
  <c r="CL37" i="100"/>
  <c r="JG12" i="87"/>
  <c r="JG100" i="87"/>
  <c r="JG98" i="87" s="1"/>
  <c r="JO12" i="87"/>
  <c r="JO100" i="87"/>
  <c r="JO98" i="87" s="1"/>
  <c r="JO74" i="87"/>
  <c r="JO73" i="87" s="1"/>
  <c r="ET25" i="87"/>
  <c r="IP27" i="87"/>
  <c r="IL74" i="87"/>
  <c r="IL73" i="87" s="1"/>
  <c r="IL12" i="87"/>
  <c r="IL100" i="87"/>
  <c r="IL98" i="87" s="1"/>
  <c r="DY150" i="87"/>
  <c r="CP74" i="87"/>
  <c r="CP73" i="87" s="1"/>
  <c r="CP12" i="87"/>
  <c r="U12" i="87"/>
  <c r="U74" i="87"/>
  <c r="U73" i="87" s="1"/>
  <c r="T12" i="87"/>
  <c r="T74" i="87"/>
  <c r="T73" i="87" s="1"/>
  <c r="BV100" i="87"/>
  <c r="BV98" i="87" s="1"/>
  <c r="BV74" i="87"/>
  <c r="BV73" i="87" s="1"/>
  <c r="HV26" i="87"/>
  <c r="GS25" i="87"/>
  <c r="GS26" i="87"/>
  <c r="ET27" i="87"/>
  <c r="GD12" i="87"/>
  <c r="GD100" i="87"/>
  <c r="GD98" i="87" s="1"/>
  <c r="IN25" i="87"/>
  <c r="IN27" i="87"/>
  <c r="EK74" i="87"/>
  <c r="EK73" i="87" s="1"/>
  <c r="GR150" i="87"/>
  <c r="JY74" i="87"/>
  <c r="JY73" i="87" s="1"/>
  <c r="KJ100" i="87"/>
  <c r="KJ98" i="87" s="1"/>
  <c r="BZ74" i="87"/>
  <c r="BZ73" i="87" s="1"/>
  <c r="BZ12" i="87"/>
  <c r="BJ100" i="87"/>
  <c r="BJ98" i="87" s="1"/>
  <c r="BJ12" i="87"/>
  <c r="BJ74" i="87"/>
  <c r="BJ73" i="87" s="1"/>
  <c r="T100" i="87"/>
  <c r="T98" i="87" s="1"/>
  <c r="ET35" i="100"/>
  <c r="CG26" i="87"/>
  <c r="W100" i="87"/>
  <c r="W98" i="87" s="1"/>
  <c r="W74" i="87"/>
  <c r="W73" i="87" s="1"/>
  <c r="GG35" i="100"/>
  <c r="GG36" i="100"/>
  <c r="GG37" i="100"/>
  <c r="DY35" i="100"/>
  <c r="DY37" i="100"/>
  <c r="DY36" i="100"/>
  <c r="IC150" i="87"/>
  <c r="ID25" i="87"/>
  <c r="ID26" i="87"/>
  <c r="CG100" i="87"/>
  <c r="CG98" i="87" s="1"/>
  <c r="CG74" i="87"/>
  <c r="CG73" i="87" s="1"/>
  <c r="AS150" i="87"/>
  <c r="AT25" i="87"/>
  <c r="CG25" i="87"/>
  <c r="BR36" i="100"/>
  <c r="GZ37" i="100"/>
  <c r="GZ35" i="100"/>
  <c r="IA27" i="87"/>
  <c r="FC25" i="87"/>
  <c r="KO74" i="87"/>
  <c r="KO73" i="87" s="1"/>
  <c r="BP150" i="87"/>
  <c r="BQ27" i="87"/>
  <c r="BQ26" i="87"/>
  <c r="GZ36" i="100"/>
  <c r="AV36" i="100"/>
  <c r="AV37" i="100"/>
  <c r="ID27" i="87"/>
  <c r="HO74" i="87"/>
  <c r="HO73" i="87" s="1"/>
  <c r="CG27" i="87"/>
  <c r="CI100" i="87"/>
  <c r="CI98" i="87" s="1"/>
  <c r="CI12" i="87"/>
  <c r="DK150" i="87"/>
  <c r="DL26" i="87"/>
  <c r="DL25" i="87"/>
  <c r="FO35" i="100"/>
  <c r="FO36" i="100"/>
  <c r="FO37" i="100"/>
  <c r="FZ37" i="100"/>
  <c r="FM37" i="100"/>
  <c r="FM35" i="100"/>
  <c r="FM36" i="100"/>
  <c r="CG35" i="100"/>
  <c r="CG36" i="100"/>
  <c r="BN74" i="87"/>
  <c r="BN73" i="87" s="1"/>
  <c r="BN12" i="87"/>
  <c r="EX37" i="100"/>
  <c r="EX36" i="100"/>
  <c r="EE37" i="100"/>
  <c r="EE35" i="100"/>
  <c r="CN37" i="100"/>
  <c r="CN36" i="100"/>
  <c r="DG37" i="100"/>
  <c r="DG36" i="100"/>
  <c r="DG35" i="100"/>
  <c r="JP26" i="87"/>
  <c r="GA27" i="87"/>
  <c r="FZ150" i="87"/>
  <c r="HH100" i="87"/>
  <c r="HH98" i="87" s="1"/>
  <c r="HH12" i="87"/>
  <c r="HH74" i="87"/>
  <c r="HH73" i="87" s="1"/>
  <c r="HM12" i="87"/>
  <c r="HM74" i="87"/>
  <c r="HM73" i="87" s="1"/>
  <c r="GS100" i="87"/>
  <c r="GS98" i="87" s="1"/>
  <c r="GS74" i="87"/>
  <c r="GS73" i="87" s="1"/>
  <c r="FC26" i="87"/>
  <c r="FB150" i="87"/>
  <c r="DE150" i="87"/>
  <c r="DF25" i="87"/>
  <c r="DF27" i="87"/>
  <c r="HG35" i="100"/>
  <c r="HG36" i="100"/>
  <c r="CE36" i="100"/>
  <c r="CE35" i="100"/>
  <c r="CE37" i="100"/>
  <c r="AN35" i="100"/>
  <c r="AN37" i="100"/>
  <c r="JP100" i="87"/>
  <c r="JP98" i="87" s="1"/>
  <c r="JP74" i="87"/>
  <c r="JP73" i="87" s="1"/>
  <c r="HZ150" i="87"/>
  <c r="CF74" i="87"/>
  <c r="CF73" i="87" s="1"/>
  <c r="CF12" i="87"/>
  <c r="AT74" i="87"/>
  <c r="AT73" i="87" s="1"/>
  <c r="AT100" i="87"/>
  <c r="AT98" i="87" s="1"/>
  <c r="GA26" i="87"/>
  <c r="JP27" i="87"/>
  <c r="KI27" i="87"/>
  <c r="KI25" i="87"/>
  <c r="HK27" i="87"/>
  <c r="HZ100" i="87"/>
  <c r="HZ98" i="87" s="1"/>
  <c r="HZ12" i="87"/>
  <c r="FK26" i="87"/>
  <c r="HK25" i="87"/>
  <c r="EL74" i="87"/>
  <c r="EL73" i="87" s="1"/>
  <c r="FK100" i="87"/>
  <c r="FK98" i="87" s="1"/>
  <c r="HK74" i="87"/>
  <c r="HK73" i="87" s="1"/>
  <c r="JZ100" i="87"/>
  <c r="JZ98" i="87" s="1"/>
  <c r="AE74" i="87"/>
  <c r="AE73" i="87" s="1"/>
  <c r="AE12" i="87"/>
  <c r="AF100" i="87"/>
  <c r="AF98" i="87" s="1"/>
  <c r="AF12" i="87"/>
  <c r="AF74" i="87"/>
  <c r="AF73" i="87" s="1"/>
  <c r="AT26" i="87"/>
  <c r="CW100" i="87"/>
  <c r="CW98" i="87" s="1"/>
  <c r="BR37" i="100"/>
  <c r="FZ36" i="100"/>
  <c r="CN35" i="100"/>
  <c r="DM100" i="87"/>
  <c r="DM98" i="87" s="1"/>
  <c r="DM12" i="87"/>
  <c r="CW25" i="87"/>
  <c r="CW26" i="87"/>
  <c r="CV150" i="87"/>
  <c r="W35" i="100"/>
  <c r="W37" i="100"/>
  <c r="IN100" i="87"/>
  <c r="IN98" i="87" s="1"/>
  <c r="IN74" i="87"/>
  <c r="IN73" i="87" s="1"/>
  <c r="GA100" i="87"/>
  <c r="GA98" i="87" s="1"/>
  <c r="AI74" i="87"/>
  <c r="AI73" i="87" s="1"/>
  <c r="AI12" i="87"/>
  <c r="ED27" i="87"/>
  <c r="EC150" i="87"/>
  <c r="DF74" i="87"/>
  <c r="DF73" i="87" s="1"/>
  <c r="DF100" i="87"/>
  <c r="DF98" i="87" s="1"/>
  <c r="AL74" i="87"/>
  <c r="AL73" i="87" s="1"/>
  <c r="AL12" i="87"/>
  <c r="BQ74" i="87"/>
  <c r="BQ73" i="87" s="1"/>
  <c r="HG37" i="100"/>
  <c r="FU27" i="87"/>
  <c r="HJ150" i="87"/>
  <c r="HM100" i="87"/>
  <c r="HM98" i="87" s="1"/>
  <c r="R74" i="87"/>
  <c r="R73" i="87" s="1"/>
  <c r="R100" i="87"/>
  <c r="R98" i="87" s="1"/>
  <c r="CA74" i="87"/>
  <c r="CA73" i="87" s="1"/>
  <c r="CA12" i="87"/>
  <c r="AX100" i="87"/>
  <c r="AX98" i="87" s="1"/>
  <c r="DO74" i="87"/>
  <c r="DO73" i="87" s="1"/>
  <c r="FV37" i="100"/>
  <c r="FV35" i="100"/>
  <c r="AX36" i="100"/>
  <c r="AX35" i="100"/>
  <c r="AX37" i="100"/>
  <c r="DT36" i="100"/>
  <c r="DT37" i="100"/>
  <c r="DT35" i="100"/>
  <c r="CG37" i="100"/>
  <c r="JT14" i="87"/>
  <c r="JT13" i="87" s="1"/>
  <c r="JM14" i="87"/>
  <c r="JM13" i="87" s="1"/>
  <c r="GG14" i="87"/>
  <c r="GG13" i="87" s="1"/>
  <c r="KM14" i="87"/>
  <c r="KM13" i="87" s="1"/>
  <c r="GX14" i="87"/>
  <c r="GX13" i="87" s="1"/>
  <c r="EW14" i="87"/>
  <c r="EW13" i="87" s="1"/>
  <c r="HI14" i="87"/>
  <c r="HI13" i="87" s="1"/>
  <c r="FI14" i="87"/>
  <c r="FI13" i="87" s="1"/>
  <c r="FY14" i="87"/>
  <c r="FY13" i="87" s="1"/>
  <c r="IB14" i="87"/>
  <c r="IB13" i="87" s="1"/>
  <c r="JW14" i="87"/>
  <c r="JW13" i="87" s="1"/>
  <c r="G14" i="87"/>
  <c r="G13" i="87" s="1"/>
  <c r="DJ14" i="87"/>
  <c r="DJ13" i="87" s="1"/>
  <c r="BO14" i="87"/>
  <c r="BO13" i="87" s="1"/>
  <c r="P14" i="87"/>
  <c r="P13" i="87" s="1"/>
  <c r="DC14" i="87"/>
  <c r="DC13" i="87" s="1"/>
  <c r="BG14" i="87"/>
  <c r="BG13" i="87" s="1"/>
  <c r="CJ14" i="87"/>
  <c r="CJ13" i="87" s="1"/>
  <c r="AS14" i="87"/>
  <c r="AS13" i="87" s="1"/>
  <c r="BX14" i="87"/>
  <c r="BX13" i="87" s="1"/>
  <c r="AL14" i="100"/>
  <c r="AL13" i="100" s="1"/>
  <c r="AL12" i="100" s="1"/>
  <c r="FT14" i="100"/>
  <c r="FT13" i="100" s="1"/>
  <c r="FT12" i="100" s="1"/>
  <c r="GM14" i="100"/>
  <c r="GM13" i="100" s="1"/>
  <c r="GM12" i="100" s="1"/>
  <c r="CT14" i="100"/>
  <c r="CT13" i="100" s="1"/>
  <c r="CT12" i="100" s="1"/>
  <c r="CJ14" i="100"/>
  <c r="CJ13" i="100" s="1"/>
  <c r="CJ12" i="100" s="1"/>
  <c r="EU14" i="100"/>
  <c r="EU13" i="100" s="1"/>
  <c r="EU12" i="100" s="1"/>
  <c r="EQ14" i="100"/>
  <c r="EQ13" i="100" s="1"/>
  <c r="EQ12" i="100" s="1"/>
  <c r="DV14" i="100"/>
  <c r="DV13" i="100" s="1"/>
  <c r="DV12" i="100" s="1"/>
  <c r="GO14" i="100"/>
  <c r="GO13" i="100" s="1"/>
  <c r="GO12" i="100" s="1"/>
  <c r="AI14" i="100"/>
  <c r="AI13" i="100" s="1"/>
  <c r="AI12" i="100" s="1"/>
  <c r="BV14" i="100"/>
  <c r="BV13" i="100" s="1"/>
  <c r="BV12" i="100" s="1"/>
  <c r="IT14" i="87"/>
  <c r="IT13" i="87" s="1"/>
  <c r="KH14" i="87"/>
  <c r="KH13" i="87" s="1"/>
  <c r="GJ14" i="87"/>
  <c r="GJ13" i="87" s="1"/>
  <c r="HX14" i="87"/>
  <c r="HX13" i="87" s="1"/>
  <c r="EU14" i="87"/>
  <c r="EU13" i="87" s="1"/>
  <c r="FW14" i="87"/>
  <c r="FW13" i="87" s="1"/>
  <c r="FB14" i="87"/>
  <c r="FB13" i="87" s="1"/>
  <c r="IJ14" i="87"/>
  <c r="IJ13" i="87" s="1"/>
  <c r="FJ14" i="87"/>
  <c r="FJ13" i="87" s="1"/>
  <c r="II14" i="87"/>
  <c r="II13" i="87" s="1"/>
  <c r="GK14" i="87"/>
  <c r="GK13" i="87" s="1"/>
  <c r="GT14" i="87"/>
  <c r="GT13" i="87" s="1"/>
  <c r="EJ14" i="87"/>
  <c r="EJ13" i="87" s="1"/>
  <c r="IR14" i="87"/>
  <c r="IR13" i="87" s="1"/>
  <c r="FG14" i="87"/>
  <c r="FG13" i="87" s="1"/>
  <c r="HA14" i="87"/>
  <c r="HA13" i="87" s="1"/>
  <c r="IC14" i="87"/>
  <c r="IC13" i="87" s="1"/>
  <c r="FS14" i="87"/>
  <c r="FS13" i="87" s="1"/>
  <c r="GM14" i="87"/>
  <c r="GM13" i="87" s="1"/>
  <c r="AO14" i="87"/>
  <c r="AO13" i="87" s="1"/>
  <c r="BK14" i="87"/>
  <c r="BK13" i="87" s="1"/>
  <c r="BC14" i="87"/>
  <c r="BC13" i="87" s="1"/>
  <c r="DG14" i="87"/>
  <c r="DG13" i="87" s="1"/>
  <c r="DH14" i="87"/>
  <c r="DH13" i="87" s="1"/>
  <c r="AY14" i="87"/>
  <c r="AY13" i="87" s="1"/>
  <c r="HH14" i="100"/>
  <c r="HH13" i="100" s="1"/>
  <c r="HH12" i="100" s="1"/>
  <c r="EY14" i="100"/>
  <c r="EY13" i="100" s="1"/>
  <c r="EY12" i="100" s="1"/>
  <c r="DF14" i="100"/>
  <c r="DF13" i="100" s="1"/>
  <c r="DF12" i="100" s="1"/>
  <c r="BX36" i="100"/>
  <c r="BX37" i="100"/>
  <c r="BX35" i="100"/>
  <c r="U36" i="100"/>
  <c r="U35" i="100"/>
  <c r="CV14" i="100"/>
  <c r="CV13" i="100" s="1"/>
  <c r="CV12" i="100" s="1"/>
  <c r="CS14" i="100"/>
  <c r="CS13" i="100" s="1"/>
  <c r="CS12" i="100" s="1"/>
  <c r="FL14" i="100"/>
  <c r="FL13" i="100" s="1"/>
  <c r="FL12" i="100" s="1"/>
  <c r="FQ14" i="100"/>
  <c r="FQ13" i="100" s="1"/>
  <c r="FQ12" i="100" s="1"/>
  <c r="FY14" i="100"/>
  <c r="FY13" i="100" s="1"/>
  <c r="FY12" i="100" s="1"/>
  <c r="GU14" i="100"/>
  <c r="GU13" i="100" s="1"/>
  <c r="GU12" i="100" s="1"/>
  <c r="HF14" i="100"/>
  <c r="HF13" i="100" s="1"/>
  <c r="HF12" i="100" s="1"/>
  <c r="GS14" i="100"/>
  <c r="GS13" i="100" s="1"/>
  <c r="GS12" i="100" s="1"/>
  <c r="CQ14" i="100"/>
  <c r="CQ13" i="100" s="1"/>
  <c r="CQ12" i="100" s="1"/>
  <c r="DO14" i="100"/>
  <c r="DO13" i="100" s="1"/>
  <c r="DO12" i="100" s="1"/>
  <c r="V14" i="100"/>
  <c r="V13" i="100" s="1"/>
  <c r="V12" i="100" s="1"/>
  <c r="FH14" i="100"/>
  <c r="FH13" i="100" s="1"/>
  <c r="FH12" i="100" s="1"/>
  <c r="EI14" i="100"/>
  <c r="EI13" i="100" s="1"/>
  <c r="EI12" i="100" s="1"/>
  <c r="BM14" i="100"/>
  <c r="BM13" i="100" s="1"/>
  <c r="BM12" i="100" s="1"/>
  <c r="EB14" i="100"/>
  <c r="EB13" i="100" s="1"/>
  <c r="EB12" i="100" s="1"/>
  <c r="AC14" i="100"/>
  <c r="AC13" i="100" s="1"/>
  <c r="AC12" i="100" s="1"/>
  <c r="FU14" i="100"/>
  <c r="FU13" i="100" s="1"/>
  <c r="FU12" i="100" s="1"/>
  <c r="BG14" i="100"/>
  <c r="BG13" i="100" s="1"/>
  <c r="BG12" i="100" s="1"/>
  <c r="HB14" i="100"/>
  <c r="HB13" i="100" s="1"/>
  <c r="HB12" i="100" s="1"/>
  <c r="BD14" i="100"/>
  <c r="BD13" i="100" s="1"/>
  <c r="BD12" i="100" s="1"/>
  <c r="Y14" i="100"/>
  <c r="Y13" i="100" s="1"/>
  <c r="Y12" i="100" s="1"/>
  <c r="DQ14" i="100"/>
  <c r="DQ13" i="100" s="1"/>
  <c r="DQ12" i="100" s="1"/>
  <c r="DC14" i="100"/>
  <c r="DC13" i="100" s="1"/>
  <c r="DC12" i="100" s="1"/>
  <c r="DU14" i="100"/>
  <c r="DU13" i="100" s="1"/>
  <c r="DU12" i="100" s="1"/>
  <c r="BC14" i="100"/>
  <c r="BC13" i="100" s="1"/>
  <c r="BC12" i="100" s="1"/>
  <c r="FI14" i="100"/>
  <c r="FI13" i="100" s="1"/>
  <c r="FI12" i="100" s="1"/>
  <c r="EJ14" i="100"/>
  <c r="EJ13" i="100" s="1"/>
  <c r="EJ12" i="100" s="1"/>
  <c r="ES14" i="100"/>
  <c r="ES13" i="100" s="1"/>
  <c r="ES12" i="100" s="1"/>
  <c r="GC14" i="100"/>
  <c r="GC13" i="100" s="1"/>
  <c r="GC12" i="100" s="1"/>
  <c r="AE14" i="100"/>
  <c r="AE13" i="100" s="1"/>
  <c r="AE12" i="100" s="1"/>
  <c r="GP14" i="100"/>
  <c r="GP13" i="100" s="1"/>
  <c r="GP12" i="100" s="1"/>
  <c r="EL14" i="100"/>
  <c r="EL13" i="100" s="1"/>
  <c r="EL12" i="100" s="1"/>
  <c r="AZ14" i="100"/>
  <c r="AZ13" i="100" s="1"/>
  <c r="AZ12" i="100" s="1"/>
  <c r="CI14" i="100"/>
  <c r="CI13" i="100" s="1"/>
  <c r="CI12" i="100" s="1"/>
  <c r="BW14" i="100"/>
  <c r="BW13" i="100" s="1"/>
  <c r="BW12" i="100" s="1"/>
  <c r="BO14" i="100"/>
  <c r="BO13" i="100" s="1"/>
  <c r="BO12" i="100" s="1"/>
  <c r="GN14" i="100"/>
  <c r="GN13" i="100" s="1"/>
  <c r="GN12" i="100" s="1"/>
  <c r="CO14" i="100"/>
  <c r="CO13" i="100" s="1"/>
  <c r="CO12" i="100" s="1"/>
  <c r="FX14" i="100"/>
  <c r="FX13" i="100" s="1"/>
  <c r="FX12" i="100" s="1"/>
  <c r="EW14" i="100"/>
  <c r="EW13" i="100" s="1"/>
  <c r="EW12" i="100" s="1"/>
  <c r="ED14" i="100"/>
  <c r="ED13" i="100" s="1"/>
  <c r="ED12" i="100" s="1"/>
  <c r="CZ14" i="100"/>
  <c r="CZ13" i="100" s="1"/>
  <c r="CZ12" i="100" s="1"/>
  <c r="EM14" i="100"/>
  <c r="EM13" i="100" s="1"/>
  <c r="EM12" i="100" s="1"/>
  <c r="AK14" i="100"/>
  <c r="AK13" i="100" s="1"/>
  <c r="AK12" i="100" s="1"/>
  <c r="HE14" i="100"/>
  <c r="HE13" i="100" s="1"/>
  <c r="HE12" i="100" s="1"/>
  <c r="AP14" i="100"/>
  <c r="AP13" i="100" s="1"/>
  <c r="AP12" i="100" s="1"/>
  <c r="FP14" i="100"/>
  <c r="FP13" i="100" s="1"/>
  <c r="FP12" i="100" s="1"/>
  <c r="DB14" i="100"/>
  <c r="DB13" i="100" s="1"/>
  <c r="DB12" i="100" s="1"/>
  <c r="AW14" i="100"/>
  <c r="AW13" i="100" s="1"/>
  <c r="AW12" i="100" s="1"/>
  <c r="AF14" i="100"/>
  <c r="AF13" i="100" s="1"/>
  <c r="AF12" i="100" s="1"/>
  <c r="FR14" i="100"/>
  <c r="FR13" i="100" s="1"/>
  <c r="FR12" i="100" s="1"/>
  <c r="GK14" i="100"/>
  <c r="GK13" i="100" s="1"/>
  <c r="GK12" i="100" s="1"/>
  <c r="DX14" i="100"/>
  <c r="DX13" i="100" s="1"/>
  <c r="DX12" i="100" s="1"/>
  <c r="AM14" i="100"/>
  <c r="AM13" i="100" s="1"/>
  <c r="AM12" i="100" s="1"/>
  <c r="CP14" i="100"/>
  <c r="CP13" i="100" s="1"/>
  <c r="CP12" i="100" s="1"/>
  <c r="EZ14" i="100"/>
  <c r="EZ13" i="100" s="1"/>
  <c r="EZ12" i="100" s="1"/>
  <c r="FS14" i="100"/>
  <c r="FS13" i="100" s="1"/>
  <c r="FS12" i="100" s="1"/>
  <c r="GE14" i="100"/>
  <c r="GE13" i="100" s="1"/>
  <c r="GE12" i="100" s="1"/>
  <c r="GQ14" i="100"/>
  <c r="GQ13" i="100" s="1"/>
  <c r="GQ12" i="100" s="1"/>
  <c r="GJ14" i="100"/>
  <c r="GJ13" i="100" s="1"/>
  <c r="GJ12" i="100" s="1"/>
  <c r="EK14" i="100"/>
  <c r="EK13" i="100" s="1"/>
  <c r="EK12" i="100" s="1"/>
  <c r="X14" i="100"/>
  <c r="X13" i="100" s="1"/>
  <c r="X12" i="100" s="1"/>
  <c r="EV14" i="100"/>
  <c r="EV13" i="100" s="1"/>
  <c r="EV12" i="100" s="1"/>
  <c r="EG14" i="100"/>
  <c r="EG13" i="100" s="1"/>
  <c r="EG12" i="100" s="1"/>
  <c r="FE14" i="100"/>
  <c r="FE13" i="100" s="1"/>
  <c r="FE12" i="100" s="1"/>
  <c r="CF14" i="100"/>
  <c r="CF13" i="100" s="1"/>
  <c r="CF12" i="100" s="1"/>
  <c r="AQ14" i="100"/>
  <c r="AQ13" i="100" s="1"/>
  <c r="AQ12" i="100" s="1"/>
  <c r="BP14" i="100"/>
  <c r="BP13" i="100" s="1"/>
  <c r="BP12" i="100" s="1"/>
  <c r="FK14" i="100"/>
  <c r="FK13" i="100" s="1"/>
  <c r="FK12" i="100" s="1"/>
  <c r="BQ14" i="100"/>
  <c r="BQ13" i="100" s="1"/>
  <c r="BQ12" i="100" s="1"/>
  <c r="CA14" i="100"/>
  <c r="CA13" i="100" s="1"/>
  <c r="CA12" i="100" s="1"/>
  <c r="CR14" i="100"/>
  <c r="CR13" i="100" s="1"/>
  <c r="CR12" i="100" s="1"/>
  <c r="FA14" i="100"/>
  <c r="FA13" i="100" s="1"/>
  <c r="FA12" i="100" s="1"/>
  <c r="BJ14" i="100"/>
  <c r="BJ13" i="100" s="1"/>
  <c r="BJ12" i="100" s="1"/>
  <c r="CB14" i="100"/>
  <c r="CB13" i="100" s="1"/>
  <c r="CB12" i="100" s="1"/>
  <c r="BH14" i="100"/>
  <c r="BH13" i="100" s="1"/>
  <c r="BH12" i="100" s="1"/>
  <c r="DH14" i="100"/>
  <c r="DH13" i="100" s="1"/>
  <c r="DH12" i="100" s="1"/>
  <c r="DL14" i="100"/>
  <c r="DL13" i="100" s="1"/>
  <c r="DL12" i="100" s="1"/>
  <c r="Z14" i="100"/>
  <c r="Z13" i="100" s="1"/>
  <c r="Z12" i="100" s="1"/>
  <c r="BB14" i="100"/>
  <c r="BB13" i="100" s="1"/>
  <c r="BB12" i="100" s="1"/>
  <c r="BZ14" i="100"/>
  <c r="BZ13" i="100" s="1"/>
  <c r="BZ12" i="100" s="1"/>
  <c r="AO14" i="100"/>
  <c r="AO13" i="100" s="1"/>
  <c r="AO12" i="100" s="1"/>
  <c r="BE14" i="100"/>
  <c r="BE13" i="100" s="1"/>
  <c r="BE12" i="100" s="1"/>
  <c r="GH14" i="100"/>
  <c r="GH13" i="100" s="1"/>
  <c r="GH12" i="100" s="1"/>
  <c r="AB14" i="100"/>
  <c r="AB13" i="100" s="1"/>
  <c r="AB12" i="100" s="1"/>
  <c r="DW14" i="100"/>
  <c r="DW13" i="100" s="1"/>
  <c r="DW12" i="100" s="1"/>
  <c r="DZ14" i="100"/>
  <c r="DZ13" i="100" s="1"/>
  <c r="DZ12" i="100" s="1"/>
  <c r="CW14" i="100"/>
  <c r="CW13" i="100" s="1"/>
  <c r="CW12" i="100" s="1"/>
  <c r="R14" i="100"/>
  <c r="R13" i="100" s="1"/>
  <c r="R12" i="100" s="1"/>
  <c r="DA14" i="100"/>
  <c r="DA13" i="100" s="1"/>
  <c r="DA12" i="100" s="1"/>
  <c r="S14" i="100"/>
  <c r="S13" i="100" s="1"/>
  <c r="S12" i="100" s="1"/>
  <c r="GB14" i="100"/>
  <c r="GB13" i="100" s="1"/>
  <c r="GB12" i="100" s="1"/>
  <c r="AH14" i="100"/>
  <c r="AH13" i="100" s="1"/>
  <c r="AH12" i="100" s="1"/>
  <c r="CY14" i="100"/>
  <c r="CY13" i="100" s="1"/>
  <c r="CY12" i="100" s="1"/>
  <c r="DR14" i="100"/>
  <c r="DR13" i="100" s="1"/>
  <c r="DR12" i="100" s="1"/>
  <c r="P14" i="100"/>
  <c r="P13" i="100" s="1"/>
  <c r="P12" i="100" s="1"/>
  <c r="DP14" i="100"/>
  <c r="DP13" i="100" s="1"/>
  <c r="DP12" i="100" s="1"/>
  <c r="EA14" i="100"/>
  <c r="EA13" i="100" s="1"/>
  <c r="EA12" i="100" s="1"/>
  <c r="CX14" i="100"/>
  <c r="CX13" i="100" s="1"/>
  <c r="CX12" i="100" s="1"/>
  <c r="BT14" i="100"/>
  <c r="BT13" i="100" s="1"/>
  <c r="BT12" i="100" s="1"/>
  <c r="HC14" i="100"/>
  <c r="HC13" i="100" s="1"/>
  <c r="HC12" i="100" s="1"/>
  <c r="DM14" i="100"/>
  <c r="DM13" i="100" s="1"/>
  <c r="DM12" i="100" s="1"/>
  <c r="BS14" i="100"/>
  <c r="BS13" i="100" s="1"/>
  <c r="BS12" i="100" s="1"/>
  <c r="DN14" i="100"/>
  <c r="DN13" i="100" s="1"/>
  <c r="DN12" i="100" s="1"/>
  <c r="ER14" i="100"/>
  <c r="ER13" i="100" s="1"/>
  <c r="ER12" i="100" s="1"/>
  <c r="GY14" i="100"/>
  <c r="GY13" i="100" s="1"/>
  <c r="GY12" i="100" s="1"/>
  <c r="DI14" i="100"/>
  <c r="DI13" i="100" s="1"/>
  <c r="DI12" i="100" s="1"/>
  <c r="FJ14" i="100"/>
  <c r="FJ13" i="100" s="1"/>
  <c r="FJ12" i="100" s="1"/>
  <c r="BF14" i="100"/>
  <c r="BF13" i="100" s="1"/>
  <c r="BF12" i="100" s="1"/>
  <c r="DK14" i="100"/>
  <c r="DK13" i="100" s="1"/>
  <c r="DK12" i="100" s="1"/>
  <c r="AY14" i="100"/>
  <c r="AY13" i="100" s="1"/>
  <c r="AY12" i="100" s="1"/>
  <c r="GT14" i="100"/>
  <c r="GT13" i="100" s="1"/>
  <c r="GT12" i="100" s="1"/>
  <c r="AU14" i="100"/>
  <c r="AU13" i="100" s="1"/>
  <c r="AU12" i="100" s="1"/>
  <c r="GF14" i="100"/>
  <c r="GF13" i="100" s="1"/>
  <c r="GF12" i="100" s="1"/>
  <c r="AD14" i="100"/>
  <c r="AD13" i="100" s="1"/>
  <c r="AD12" i="100" s="1"/>
  <c r="EO14" i="100"/>
  <c r="EO13" i="100" s="1"/>
  <c r="EO12" i="100" s="1"/>
  <c r="EF14" i="100"/>
  <c r="EF13" i="100" s="1"/>
  <c r="EF12" i="100" s="1"/>
  <c r="HA14" i="100"/>
  <c r="HA13" i="100" s="1"/>
  <c r="HA12" i="100" s="1"/>
  <c r="DN14" i="87"/>
  <c r="DN13" i="87" s="1"/>
  <c r="V14" i="87"/>
  <c r="V13" i="87" s="1"/>
  <c r="DP14" i="87"/>
  <c r="DP13" i="87" s="1"/>
  <c r="L14" i="87"/>
  <c r="L13" i="87" s="1"/>
  <c r="CC14" i="87"/>
  <c r="CC13" i="87" s="1"/>
  <c r="CO14" i="87"/>
  <c r="CO13" i="87" s="1"/>
  <c r="K14" i="87"/>
  <c r="K13" i="87" s="1"/>
  <c r="CE14" i="87"/>
  <c r="CE13" i="87" s="1"/>
  <c r="BB14" i="87"/>
  <c r="BB13" i="87" s="1"/>
  <c r="AS14" i="100"/>
  <c r="AS13" i="100" s="1"/>
  <c r="AS12" i="100" s="1"/>
  <c r="FF14" i="100"/>
  <c r="FF13" i="100" s="1"/>
  <c r="FF12" i="100" s="1"/>
  <c r="GI14" i="100"/>
  <c r="GI13" i="100" s="1"/>
  <c r="GI12" i="100" s="1"/>
  <c r="FW14" i="100"/>
  <c r="FW13" i="100" s="1"/>
  <c r="FW12" i="100" s="1"/>
  <c r="FN14" i="100"/>
  <c r="FN13" i="100" s="1"/>
  <c r="FN12" i="100" s="1"/>
  <c r="CM14" i="100"/>
  <c r="CM13" i="100" s="1"/>
  <c r="CM12" i="100" s="1"/>
  <c r="N14" i="87"/>
  <c r="N13" i="87" s="1"/>
  <c r="BD14" i="87"/>
  <c r="BD13" i="87" s="1"/>
  <c r="CL14" i="87"/>
  <c r="CL13" i="87" s="1"/>
  <c r="DI14" i="87"/>
  <c r="DI13" i="87" s="1"/>
  <c r="AA14" i="87"/>
  <c r="AA13" i="87" s="1"/>
  <c r="BS14" i="87"/>
  <c r="BS13" i="87" s="1"/>
  <c r="DB14" i="87"/>
  <c r="DB13" i="87" s="1"/>
  <c r="AZ14" i="87"/>
  <c r="AZ13" i="87" s="1"/>
  <c r="DQ14" i="87"/>
  <c r="DQ13" i="87" s="1"/>
  <c r="CQ14" i="87"/>
  <c r="CQ13" i="87" s="1"/>
  <c r="DJ14" i="100"/>
  <c r="DJ13" i="100" s="1"/>
  <c r="DJ12" i="100" s="1"/>
  <c r="BU14" i="100"/>
  <c r="BU13" i="100" s="1"/>
  <c r="BU12" i="100" s="1"/>
  <c r="HI14" i="100"/>
  <c r="HI13" i="100" s="1"/>
  <c r="HI12" i="100" s="1"/>
  <c r="GW14" i="100"/>
  <c r="GW13" i="100" s="1"/>
  <c r="GW12" i="100" s="1"/>
  <c r="Q14" i="100"/>
  <c r="Q13" i="100" s="1"/>
  <c r="Q12" i="100" s="1"/>
  <c r="FG14" i="100"/>
  <c r="FG13" i="100" s="1"/>
  <c r="FG12" i="100" s="1"/>
  <c r="AJ14" i="100"/>
  <c r="AJ13" i="100" s="1"/>
  <c r="AJ12" i="100" s="1"/>
  <c r="AU14" i="87"/>
  <c r="AU13" i="87" s="1"/>
  <c r="BM14" i="87"/>
  <c r="BM13" i="87" s="1"/>
  <c r="DA14" i="87"/>
  <c r="DA13" i="87" s="1"/>
  <c r="CR14" i="87"/>
  <c r="CR13" i="87" s="1"/>
  <c r="CB14" i="87"/>
  <c r="CB13" i="87" s="1"/>
  <c r="CM14" i="87"/>
  <c r="CM13" i="87" s="1"/>
  <c r="BL14" i="87"/>
  <c r="BL13" i="87" s="1"/>
  <c r="CX14" i="87"/>
  <c r="CX13" i="87" s="1"/>
  <c r="BI14" i="87"/>
  <c r="BI13" i="87" s="1"/>
  <c r="D14" i="87"/>
  <c r="D13" i="87" s="1"/>
  <c r="KB14" i="87"/>
  <c r="KB13" i="87" s="1"/>
  <c r="GP14" i="87"/>
  <c r="GP13" i="87" s="1"/>
  <c r="HJ14" i="87"/>
  <c r="HJ13" i="87" s="1"/>
  <c r="HT14" i="87"/>
  <c r="HT13" i="87" s="1"/>
  <c r="JH14" i="87"/>
  <c r="JH13" i="87" s="1"/>
  <c r="IS14" i="87"/>
  <c r="IS13" i="87" s="1"/>
  <c r="EC14" i="87"/>
  <c r="EC13" i="87" s="1"/>
  <c r="EG14" i="87"/>
  <c r="EG13" i="87" s="1"/>
  <c r="ER14" i="87"/>
  <c r="ER13" i="87" s="1"/>
  <c r="FH14" i="87"/>
  <c r="FH13" i="87" s="1"/>
  <c r="GI14" i="87"/>
  <c r="GI13" i="87" s="1"/>
  <c r="HP14" i="87"/>
  <c r="HP13" i="87" s="1"/>
  <c r="DY14" i="87"/>
  <c r="DY13" i="87" s="1"/>
  <c r="GZ14" i="87"/>
  <c r="GZ13" i="87" s="1"/>
  <c r="FE14" i="87"/>
  <c r="FE13" i="87" s="1"/>
  <c r="C14" i="87"/>
  <c r="C13" i="87" s="1"/>
  <c r="DD14" i="87"/>
  <c r="DD13" i="87" s="1"/>
  <c r="AM14" i="87"/>
  <c r="AM13" i="87" s="1"/>
  <c r="CS14" i="87"/>
  <c r="CS13" i="87" s="1"/>
  <c r="J14" i="87"/>
  <c r="J13" i="87" s="1"/>
  <c r="X14" i="87"/>
  <c r="X13" i="87" s="1"/>
  <c r="AJ14" i="87"/>
  <c r="AJ13" i="87" s="1"/>
  <c r="GA14" i="100"/>
  <c r="GA13" i="100" s="1"/>
  <c r="GA12" i="100" s="1"/>
  <c r="GX14" i="100"/>
  <c r="GX13" i="100" s="1"/>
  <c r="GX12" i="100" s="1"/>
  <c r="CC14" i="100"/>
  <c r="CC13" i="100" s="1"/>
  <c r="CC12" i="100" s="1"/>
  <c r="DD14" i="100"/>
  <c r="DD13" i="100" s="1"/>
  <c r="DD12" i="100" s="1"/>
  <c r="EH14" i="100"/>
  <c r="EH13" i="100" s="1"/>
  <c r="EH12" i="100" s="1"/>
  <c r="T14" i="100"/>
  <c r="T13" i="100" s="1"/>
  <c r="T12" i="100" s="1"/>
  <c r="S24" i="87" l="1"/>
  <c r="FA25" i="87"/>
  <c r="DN150" i="87"/>
  <c r="EX34" i="100"/>
  <c r="EX41" i="100" s="1"/>
  <c r="EX54" i="100" s="1"/>
  <c r="EX58" i="100" s="1"/>
  <c r="EX61" i="100" s="1"/>
  <c r="KK24" i="87"/>
  <c r="DW25" i="87"/>
  <c r="JA25" i="87"/>
  <c r="I27" i="87"/>
  <c r="I26" i="87"/>
  <c r="JL26" i="87"/>
  <c r="HL25" i="87"/>
  <c r="DX26" i="87"/>
  <c r="JX26" i="87"/>
  <c r="BI34" i="100"/>
  <c r="BI41" i="100" s="1"/>
  <c r="BI54" i="100" s="1"/>
  <c r="BI58" i="100" s="1"/>
  <c r="BI61" i="100" s="1"/>
  <c r="JX25" i="87"/>
  <c r="JW150" i="87"/>
  <c r="IX24" i="87"/>
  <c r="IX31" i="87" s="1"/>
  <c r="IX39" i="87" s="1"/>
  <c r="IX45" i="87" s="1"/>
  <c r="IG26" i="87"/>
  <c r="FF26" i="87"/>
  <c r="HK150" i="87"/>
  <c r="IE26" i="87"/>
  <c r="KO25" i="87"/>
  <c r="BP27" i="87"/>
  <c r="IA24" i="87"/>
  <c r="IA103" i="87" s="1"/>
  <c r="IA104" i="87" s="1"/>
  <c r="BH24" i="87"/>
  <c r="BH31" i="87" s="1"/>
  <c r="BH39" i="87" s="1"/>
  <c r="BH45" i="87" s="1"/>
  <c r="EL26" i="87"/>
  <c r="EK150" i="87"/>
  <c r="BW24" i="87"/>
  <c r="BW31" i="87" s="1"/>
  <c r="BW39" i="87" s="1"/>
  <c r="BW45" i="87" s="1"/>
  <c r="BW48" i="87" s="1"/>
  <c r="AX26" i="87"/>
  <c r="EL27" i="87"/>
  <c r="HL26" i="87"/>
  <c r="FF25" i="87"/>
  <c r="KN150" i="87"/>
  <c r="IZ150" i="87"/>
  <c r="AX25" i="87"/>
  <c r="JY27" i="87"/>
  <c r="DT34" i="100"/>
  <c r="DT41" i="100" s="1"/>
  <c r="DT54" i="100" s="1"/>
  <c r="DT58" i="100" s="1"/>
  <c r="DT61" i="100" s="1"/>
  <c r="IG27" i="87"/>
  <c r="GC25" i="87"/>
  <c r="KN26" i="87"/>
  <c r="BX150" i="87"/>
  <c r="BU27" i="87"/>
  <c r="EV25" i="87"/>
  <c r="JL25" i="87"/>
  <c r="BY34" i="100"/>
  <c r="BY41" i="100" s="1"/>
  <c r="BY54" i="100" s="1"/>
  <c r="BY58" i="100" s="1"/>
  <c r="BY61" i="100" s="1"/>
  <c r="JY25" i="87"/>
  <c r="BN34" i="100"/>
  <c r="BN41" i="100" s="1"/>
  <c r="BN54" i="100" s="1"/>
  <c r="BN58" i="100" s="1"/>
  <c r="BN61" i="100" s="1"/>
  <c r="GT150" i="87"/>
  <c r="DO26" i="87"/>
  <c r="EB27" i="87"/>
  <c r="DE34" i="100"/>
  <c r="DE41" i="100" s="1"/>
  <c r="DE54" i="100" s="1"/>
  <c r="DE58" i="100" s="1"/>
  <c r="DE61" i="100" s="1"/>
  <c r="GC26" i="87"/>
  <c r="IE27" i="87"/>
  <c r="KO26" i="87"/>
  <c r="JK150" i="87"/>
  <c r="EI26" i="87"/>
  <c r="JX150" i="87"/>
  <c r="GU25" i="87"/>
  <c r="BU25" i="87"/>
  <c r="BT150" i="87"/>
  <c r="JY150" i="87"/>
  <c r="GC27" i="87"/>
  <c r="HO25" i="87"/>
  <c r="JZ25" i="87"/>
  <c r="HW24" i="87"/>
  <c r="HW103" i="87" s="1"/>
  <c r="HW104" i="87" s="1"/>
  <c r="IG25" i="87"/>
  <c r="IY150" i="87"/>
  <c r="IE25" i="87"/>
  <c r="KN25" i="87"/>
  <c r="KN27" i="87"/>
  <c r="JZ27" i="87"/>
  <c r="FV34" i="100"/>
  <c r="FV41" i="100" s="1"/>
  <c r="FV54" i="100" s="1"/>
  <c r="FV58" i="100" s="1"/>
  <c r="FV61" i="100" s="1"/>
  <c r="JI26" i="87"/>
  <c r="DL24" i="87"/>
  <c r="DL77" i="87" s="1"/>
  <c r="DL78" i="87" s="1"/>
  <c r="DL80" i="87" s="1"/>
  <c r="DO25" i="87"/>
  <c r="EP27" i="87"/>
  <c r="BP25" i="87"/>
  <c r="HU26" i="87"/>
  <c r="BF25" i="87"/>
  <c r="JA26" i="87"/>
  <c r="BO150" i="87"/>
  <c r="BE150" i="87"/>
  <c r="AR27" i="87"/>
  <c r="JH150" i="87"/>
  <c r="BF27" i="87"/>
  <c r="DW26" i="87"/>
  <c r="EZ150" i="87"/>
  <c r="JN27" i="87"/>
  <c r="FR27" i="87"/>
  <c r="JE26" i="87"/>
  <c r="B25" i="87"/>
  <c r="GV34" i="100"/>
  <c r="GV41" i="100" s="1"/>
  <c r="GV54" i="100" s="1"/>
  <c r="GV58" i="100" s="1"/>
  <c r="GV61" i="100" s="1"/>
  <c r="FA26" i="87"/>
  <c r="FA24" i="87" s="1"/>
  <c r="FA31" i="87" s="1"/>
  <c r="FA39" i="87" s="1"/>
  <c r="FA45" i="87" s="1"/>
  <c r="FA48" i="87" s="1"/>
  <c r="HT150" i="87"/>
  <c r="GW25" i="87"/>
  <c r="JN25" i="87"/>
  <c r="EN26" i="87"/>
  <c r="EO150" i="87"/>
  <c r="BX34" i="100"/>
  <c r="BX41" i="100" s="1"/>
  <c r="BX54" i="100" s="1"/>
  <c r="BX58" i="100" s="1"/>
  <c r="BX61" i="100" s="1"/>
  <c r="HU27" i="87"/>
  <c r="GW27" i="87"/>
  <c r="EN27" i="87"/>
  <c r="GV150" i="87"/>
  <c r="JI25" i="87"/>
  <c r="EP26" i="87"/>
  <c r="EV27" i="87"/>
  <c r="BA34" i="100"/>
  <c r="BA41" i="100" s="1"/>
  <c r="BA54" i="100" s="1"/>
  <c r="BA58" i="100" s="1"/>
  <c r="BA61" i="100" s="1"/>
  <c r="FE150" i="87"/>
  <c r="EM150" i="87"/>
  <c r="DW27" i="87"/>
  <c r="JB27" i="87"/>
  <c r="AG24" i="87"/>
  <c r="AG77" i="87" s="1"/>
  <c r="AG78" i="87" s="1"/>
  <c r="AG80" i="87" s="1"/>
  <c r="FZ34" i="100"/>
  <c r="FZ41" i="100" s="1"/>
  <c r="FZ54" i="100" s="1"/>
  <c r="FZ58" i="100" s="1"/>
  <c r="FZ61" i="100" s="1"/>
  <c r="DF24" i="87"/>
  <c r="DF31" i="87" s="1"/>
  <c r="DF39" i="87" s="1"/>
  <c r="DF45" i="87" s="1"/>
  <c r="GU27" i="87"/>
  <c r="AR25" i="87"/>
  <c r="JM150" i="87"/>
  <c r="EA150" i="87"/>
  <c r="EB26" i="87"/>
  <c r="HD27" i="87"/>
  <c r="HD25" i="87"/>
  <c r="BY25" i="87"/>
  <c r="BY26" i="87"/>
  <c r="BR34" i="100"/>
  <c r="BR41" i="100" s="1"/>
  <c r="BR54" i="100" s="1"/>
  <c r="BR58" i="100" s="1"/>
  <c r="BR61" i="100" s="1"/>
  <c r="DR150" i="87"/>
  <c r="FK24" i="87"/>
  <c r="FK31" i="87" s="1"/>
  <c r="FK39" i="87" s="1"/>
  <c r="FK45" i="87" s="1"/>
  <c r="GO26" i="87"/>
  <c r="FL24" i="87"/>
  <c r="FL77" i="87" s="1"/>
  <c r="FL78" i="87" s="1"/>
  <c r="FL80" i="87" s="1"/>
  <c r="DS25" i="87"/>
  <c r="IW26" i="87"/>
  <c r="IW27" i="87"/>
  <c r="GA24" i="87"/>
  <c r="GA31" i="87" s="1"/>
  <c r="GA39" i="87" s="1"/>
  <c r="GA45" i="87" s="1"/>
  <c r="GA48" i="87" s="1"/>
  <c r="IV150" i="87"/>
  <c r="GH24" i="87"/>
  <c r="GH31" i="87" s="1"/>
  <c r="GH39" i="87" s="1"/>
  <c r="GH45" i="87" s="1"/>
  <c r="GH48" i="87" s="1"/>
  <c r="GN150" i="87"/>
  <c r="AA34" i="100"/>
  <c r="AA41" i="100" s="1"/>
  <c r="AA54" i="100" s="1"/>
  <c r="AA58" i="100" s="1"/>
  <c r="AA61" i="100" s="1"/>
  <c r="GP150" i="87"/>
  <c r="GQ25" i="87"/>
  <c r="GQ27" i="87"/>
  <c r="JB25" i="87"/>
  <c r="JB26" i="87"/>
  <c r="HQ26" i="87"/>
  <c r="HQ27" i="87"/>
  <c r="HC150" i="87"/>
  <c r="DS26" i="87"/>
  <c r="EN150" i="87"/>
  <c r="EO27" i="87"/>
  <c r="JP24" i="87"/>
  <c r="JP77" i="87" s="1"/>
  <c r="JP78" i="87" s="1"/>
  <c r="JP80" i="87" s="1"/>
  <c r="IP24" i="87"/>
  <c r="IP31" i="87" s="1"/>
  <c r="IP39" i="87" s="1"/>
  <c r="IP45" i="87" s="1"/>
  <c r="O27" i="87"/>
  <c r="GL26" i="87"/>
  <c r="EE27" i="87"/>
  <c r="AN24" i="87"/>
  <c r="AN31" i="87" s="1"/>
  <c r="AN39" i="87" s="1"/>
  <c r="AN45" i="87" s="1"/>
  <c r="FQ150" i="87"/>
  <c r="FR26" i="87"/>
  <c r="EQ25" i="87"/>
  <c r="EQ26" i="87"/>
  <c r="GO25" i="87"/>
  <c r="HD26" i="87"/>
  <c r="HN150" i="87"/>
  <c r="HO27" i="87"/>
  <c r="EP150" i="87"/>
  <c r="O25" i="87"/>
  <c r="GK150" i="87"/>
  <c r="EP34" i="100"/>
  <c r="EP41" i="100" s="1"/>
  <c r="EP54" i="100" s="1"/>
  <c r="EP58" i="100" s="1"/>
  <c r="EP61" i="100" s="1"/>
  <c r="AR26" i="87"/>
  <c r="B26" i="87"/>
  <c r="HQ25" i="87"/>
  <c r="EE25" i="87"/>
  <c r="Q27" i="87"/>
  <c r="FD34" i="100"/>
  <c r="FD41" i="100" s="1"/>
  <c r="FD54" i="100" s="1"/>
  <c r="FD58" i="100" s="1"/>
  <c r="FD61" i="100" s="1"/>
  <c r="ED24" i="87"/>
  <c r="ED31" i="87" s="1"/>
  <c r="ED39" i="87" s="1"/>
  <c r="AR34" i="100"/>
  <c r="AR41" i="100" s="1"/>
  <c r="AR54" i="100" s="1"/>
  <c r="AR58" i="100" s="1"/>
  <c r="AR61" i="100" s="1"/>
  <c r="GL25" i="87"/>
  <c r="KF24" i="87"/>
  <c r="KF77" i="87" s="1"/>
  <c r="KF78" i="87" s="1"/>
  <c r="KF80" i="87" s="1"/>
  <c r="U34" i="100"/>
  <c r="U41" i="100" s="1"/>
  <c r="U54" i="100" s="1"/>
  <c r="U58" i="100" s="1"/>
  <c r="U61" i="100" s="1"/>
  <c r="EU150" i="87"/>
  <c r="EO26" i="87"/>
  <c r="O26" i="87"/>
  <c r="FB34" i="100"/>
  <c r="FB41" i="100" s="1"/>
  <c r="FB54" i="100" s="1"/>
  <c r="FB58" i="100" s="1"/>
  <c r="FB61" i="100" s="1"/>
  <c r="JT150" i="87"/>
  <c r="BV24" i="87"/>
  <c r="BV107" i="87" s="1"/>
  <c r="ED150" i="87"/>
  <c r="DX25" i="87"/>
  <c r="DX27" i="87"/>
  <c r="P150" i="87"/>
  <c r="EF26" i="87"/>
  <c r="EF27" i="87"/>
  <c r="EF25" i="87"/>
  <c r="IK27" i="87"/>
  <c r="IJ150" i="87"/>
  <c r="FO24" i="87"/>
  <c r="FO107" i="87" s="1"/>
  <c r="DR24" i="87"/>
  <c r="DR31" i="87" s="1"/>
  <c r="DR39" i="87" s="1"/>
  <c r="DR45" i="87" s="1"/>
  <c r="IK25" i="87"/>
  <c r="BR24" i="87"/>
  <c r="BR77" i="87" s="1"/>
  <c r="BR78" i="87" s="1"/>
  <c r="BR80" i="87" s="1"/>
  <c r="FU24" i="87"/>
  <c r="FU31" i="87" s="1"/>
  <c r="FU39" i="87" s="1"/>
  <c r="FU45" i="87" s="1"/>
  <c r="FU48" i="87" s="1"/>
  <c r="IZ26" i="87"/>
  <c r="FC24" i="87"/>
  <c r="FC31" i="87" s="1"/>
  <c r="FC39" i="87" s="1"/>
  <c r="FC45" i="87" s="1"/>
  <c r="FC48" i="87" s="1"/>
  <c r="H25" i="87"/>
  <c r="EE150" i="87"/>
  <c r="IZ25" i="87"/>
  <c r="GR34" i="100"/>
  <c r="GR41" i="100" s="1"/>
  <c r="GR54" i="100" s="1"/>
  <c r="GR58" i="100" s="1"/>
  <c r="GR61" i="100" s="1"/>
  <c r="ES27" i="87"/>
  <c r="ER150" i="87"/>
  <c r="AB25" i="87"/>
  <c r="AA150" i="87"/>
  <c r="AB27" i="87"/>
  <c r="JE25" i="87"/>
  <c r="JE27" i="87"/>
  <c r="BQ24" i="87"/>
  <c r="BQ103" i="87" s="1"/>
  <c r="BQ104" i="87" s="1"/>
  <c r="ET24" i="87"/>
  <c r="ET31" i="87" s="1"/>
  <c r="ET39" i="87" s="1"/>
  <c r="ET45" i="87" s="1"/>
  <c r="ET48" i="87" s="1"/>
  <c r="IK26" i="87"/>
  <c r="HK24" i="87"/>
  <c r="HK77" i="87" s="1"/>
  <c r="HK78" i="87" s="1"/>
  <c r="HK80" i="87" s="1"/>
  <c r="KI24" i="87"/>
  <c r="KI103" i="87" s="1"/>
  <c r="KI104" i="87" s="1"/>
  <c r="H27" i="87"/>
  <c r="DY34" i="100"/>
  <c r="DY41" i="100" s="1"/>
  <c r="DY54" i="100" s="1"/>
  <c r="DY58" i="100" s="1"/>
  <c r="DY61" i="100" s="1"/>
  <c r="JK26" i="87"/>
  <c r="JK25" i="87"/>
  <c r="JK27" i="87"/>
  <c r="ID24" i="87"/>
  <c r="ID31" i="87" s="1"/>
  <c r="ID39" i="87" s="1"/>
  <c r="ID45" i="87" s="1"/>
  <c r="ID48" i="87" s="1"/>
  <c r="AV34" i="100"/>
  <c r="AV41" i="100" s="1"/>
  <c r="AV54" i="100" s="1"/>
  <c r="AV58" i="100" s="1"/>
  <c r="AV61" i="100" s="1"/>
  <c r="EI27" i="87"/>
  <c r="EH150" i="87"/>
  <c r="HF150" i="87"/>
  <c r="HG25" i="87"/>
  <c r="HG26" i="87"/>
  <c r="AB26" i="87"/>
  <c r="JU26" i="87"/>
  <c r="JU27" i="87"/>
  <c r="HG27" i="87"/>
  <c r="H26" i="87"/>
  <c r="EE34" i="100"/>
  <c r="EE41" i="100" s="1"/>
  <c r="EE54" i="100" s="1"/>
  <c r="EE58" i="100" s="1"/>
  <c r="EE61" i="100" s="1"/>
  <c r="ES25" i="87"/>
  <c r="FN24" i="87"/>
  <c r="FN31" i="87" s="1"/>
  <c r="FN39" i="87" s="1"/>
  <c r="Q26" i="87"/>
  <c r="CM36" i="100"/>
  <c r="CM35" i="100"/>
  <c r="CM37" i="100"/>
  <c r="DP37" i="100"/>
  <c r="DP36" i="100"/>
  <c r="DP35" i="100"/>
  <c r="AW36" i="100"/>
  <c r="AW37" i="100"/>
  <c r="AW35" i="100"/>
  <c r="EI37" i="100"/>
  <c r="EI36" i="100"/>
  <c r="EI35" i="100"/>
  <c r="BV36" i="100"/>
  <c r="BV37" i="100"/>
  <c r="BV35" i="100"/>
  <c r="HI74" i="87"/>
  <c r="HI73" i="87" s="1"/>
  <c r="HI12" i="87"/>
  <c r="HI100" i="87"/>
  <c r="HI98" i="87" s="1"/>
  <c r="EK25" i="87"/>
  <c r="EJ150" i="87"/>
  <c r="EK26" i="87"/>
  <c r="EK27" i="87"/>
  <c r="AQ25" i="87"/>
  <c r="AQ26" i="87"/>
  <c r="AP150" i="87"/>
  <c r="AQ27" i="87"/>
  <c r="HN26" i="87"/>
  <c r="HN27" i="87"/>
  <c r="HN25" i="87"/>
  <c r="HM150" i="87"/>
  <c r="FX26" i="87"/>
  <c r="FX27" i="87"/>
  <c r="FW150" i="87"/>
  <c r="FX25" i="87"/>
  <c r="CM74" i="87"/>
  <c r="CM73" i="87" s="1"/>
  <c r="CM12" i="87"/>
  <c r="CM100" i="87"/>
  <c r="CM98" i="87" s="1"/>
  <c r="FJ36" i="100"/>
  <c r="FJ35" i="100"/>
  <c r="FJ37" i="100"/>
  <c r="GJ37" i="100"/>
  <c r="GJ35" i="100"/>
  <c r="GJ36" i="100"/>
  <c r="FH35" i="100"/>
  <c r="FH37" i="100"/>
  <c r="FH36" i="100"/>
  <c r="DG100" i="87"/>
  <c r="DG98" i="87" s="1"/>
  <c r="DG12" i="87"/>
  <c r="DG74" i="87"/>
  <c r="DG73" i="87" s="1"/>
  <c r="EW74" i="87"/>
  <c r="EW73" i="87" s="1"/>
  <c r="EW12" i="87"/>
  <c r="EW100" i="87"/>
  <c r="EW98" i="87" s="1"/>
  <c r="CS74" i="87"/>
  <c r="CS73" i="87" s="1"/>
  <c r="CS100" i="87"/>
  <c r="CS98" i="87" s="1"/>
  <c r="CS12" i="87"/>
  <c r="CQ74" i="87"/>
  <c r="CQ73" i="87" s="1"/>
  <c r="CQ100" i="87"/>
  <c r="CQ98" i="87" s="1"/>
  <c r="CQ12" i="87"/>
  <c r="DN12" i="87"/>
  <c r="DN74" i="87"/>
  <c r="DN73" i="87" s="1"/>
  <c r="DN100" i="87"/>
  <c r="DN98" i="87" s="1"/>
  <c r="CA36" i="100"/>
  <c r="CA35" i="100"/>
  <c r="CA37" i="100"/>
  <c r="BW35" i="100"/>
  <c r="BW36" i="100"/>
  <c r="BW37" i="100"/>
  <c r="II100" i="87"/>
  <c r="II98" i="87" s="1"/>
  <c r="II12" i="87"/>
  <c r="II74" i="87"/>
  <c r="II73" i="87" s="1"/>
  <c r="BG100" i="87"/>
  <c r="BG98" i="87" s="1"/>
  <c r="BG74" i="87"/>
  <c r="BG73" i="87" s="1"/>
  <c r="BG12" i="87"/>
  <c r="AI27" i="87"/>
  <c r="AH150" i="87"/>
  <c r="AI25" i="87"/>
  <c r="AI26" i="87"/>
  <c r="FO34" i="100"/>
  <c r="FO41" i="100" s="1"/>
  <c r="FO54" i="100" s="1"/>
  <c r="FO58" i="100" s="1"/>
  <c r="GS24" i="87"/>
  <c r="DJ150" i="87"/>
  <c r="DK26" i="87"/>
  <c r="DK25" i="87"/>
  <c r="DK27" i="87"/>
  <c r="GD34" i="100"/>
  <c r="GD41" i="100" s="1"/>
  <c r="GD54" i="100" s="1"/>
  <c r="GD58" i="100" s="1"/>
  <c r="DQ74" i="87"/>
  <c r="DQ73" i="87" s="1"/>
  <c r="DQ100" i="87"/>
  <c r="DQ98" i="87" s="1"/>
  <c r="DQ12" i="87"/>
  <c r="GY37" i="100"/>
  <c r="GY35" i="100"/>
  <c r="GY36" i="100"/>
  <c r="BQ36" i="100"/>
  <c r="BQ37" i="100"/>
  <c r="BQ35" i="100"/>
  <c r="CI37" i="100"/>
  <c r="CI35" i="100"/>
  <c r="CI36" i="100"/>
  <c r="FJ100" i="87"/>
  <c r="FJ98" i="87" s="1"/>
  <c r="FJ74" i="87"/>
  <c r="FJ73" i="87" s="1"/>
  <c r="FJ12" i="87"/>
  <c r="FC34" i="100"/>
  <c r="FC41" i="100" s="1"/>
  <c r="FC54" i="100" s="1"/>
  <c r="FC58" i="100" s="1"/>
  <c r="W24" i="87"/>
  <c r="KC26" i="87"/>
  <c r="KC25" i="87"/>
  <c r="KB150" i="87"/>
  <c r="KC27" i="87"/>
  <c r="JU150" i="87"/>
  <c r="JV25" i="87"/>
  <c r="JV27" i="87"/>
  <c r="JV26" i="87"/>
  <c r="IU150" i="87"/>
  <c r="IV27" i="87"/>
  <c r="IV25" i="87"/>
  <c r="IV26" i="87"/>
  <c r="JH74" i="87"/>
  <c r="JH73" i="87" s="1"/>
  <c r="JH12" i="87"/>
  <c r="JH100" i="87"/>
  <c r="JH98" i="87" s="1"/>
  <c r="EF37" i="100"/>
  <c r="EF35" i="100"/>
  <c r="EF36" i="100"/>
  <c r="FK36" i="100"/>
  <c r="FK37" i="100"/>
  <c r="FK35" i="100"/>
  <c r="Y36" i="100"/>
  <c r="Y35" i="100"/>
  <c r="Y37" i="100"/>
  <c r="AO12" i="87"/>
  <c r="AO100" i="87"/>
  <c r="AO98" i="87" s="1"/>
  <c r="AO74" i="87"/>
  <c r="AO73" i="87" s="1"/>
  <c r="P74" i="87"/>
  <c r="P73" i="87" s="1"/>
  <c r="P100" i="87"/>
  <c r="P98" i="87" s="1"/>
  <c r="P12" i="87"/>
  <c r="BA26" i="87"/>
  <c r="BA27" i="87"/>
  <c r="BA25" i="87"/>
  <c r="AZ150" i="87"/>
  <c r="X150" i="87"/>
  <c r="Y26" i="87"/>
  <c r="Y25" i="87"/>
  <c r="Y27" i="87"/>
  <c r="DE25" i="87"/>
  <c r="DD150" i="87"/>
  <c r="DE27" i="87"/>
  <c r="DE26" i="87"/>
  <c r="T37" i="100"/>
  <c r="T36" i="100"/>
  <c r="T35" i="100"/>
  <c r="HT74" i="87"/>
  <c r="HT73" i="87" s="1"/>
  <c r="HT12" i="87"/>
  <c r="HT100" i="87"/>
  <c r="HT98" i="87" s="1"/>
  <c r="DB100" i="87"/>
  <c r="DB98" i="87" s="1"/>
  <c r="DB74" i="87"/>
  <c r="DB73" i="87" s="1"/>
  <c r="DB12" i="87"/>
  <c r="EO35" i="100"/>
  <c r="EO37" i="100"/>
  <c r="EO36" i="100"/>
  <c r="GB36" i="100"/>
  <c r="GB35" i="100"/>
  <c r="GB37" i="100"/>
  <c r="BP35" i="100"/>
  <c r="BP36" i="100"/>
  <c r="BP37" i="100"/>
  <c r="BD36" i="100"/>
  <c r="BD37" i="100"/>
  <c r="BD35" i="100"/>
  <c r="GM74" i="87"/>
  <c r="GM73" i="87" s="1"/>
  <c r="GM100" i="87"/>
  <c r="GM98" i="87" s="1"/>
  <c r="GM12" i="87"/>
  <c r="BO100" i="87"/>
  <c r="BO98" i="87" s="1"/>
  <c r="BO74" i="87"/>
  <c r="BO73" i="87" s="1"/>
  <c r="BO12" i="87"/>
  <c r="AE27" i="87"/>
  <c r="AE26" i="87"/>
  <c r="AD150" i="87"/>
  <c r="AE25" i="87"/>
  <c r="AT24" i="87"/>
  <c r="BY150" i="87"/>
  <c r="BZ27" i="87"/>
  <c r="BZ25" i="87"/>
  <c r="BZ26" i="87"/>
  <c r="JF27" i="87"/>
  <c r="JE150" i="87"/>
  <c r="JF26" i="87"/>
  <c r="JF25" i="87"/>
  <c r="BS100" i="87"/>
  <c r="BS98" i="87" s="1"/>
  <c r="BS12" i="87"/>
  <c r="BS74" i="87"/>
  <c r="BS73" i="87" s="1"/>
  <c r="AD36" i="100"/>
  <c r="AD37" i="100"/>
  <c r="AD35" i="100"/>
  <c r="Z37" i="100"/>
  <c r="Z36" i="100"/>
  <c r="Z35" i="100"/>
  <c r="GP36" i="100"/>
  <c r="GP35" i="100"/>
  <c r="GP37" i="100"/>
  <c r="FW100" i="87"/>
  <c r="FW98" i="87" s="1"/>
  <c r="FW74" i="87"/>
  <c r="FW73" i="87" s="1"/>
  <c r="FW12" i="87"/>
  <c r="JT74" i="87"/>
  <c r="JT73" i="87" s="1"/>
  <c r="JT12" i="87"/>
  <c r="JT100" i="87"/>
  <c r="JT98" i="87" s="1"/>
  <c r="KK107" i="87"/>
  <c r="KK103" i="87"/>
  <c r="KK104" i="87" s="1"/>
  <c r="KK77" i="87"/>
  <c r="KK78" i="87" s="1"/>
  <c r="KK80" i="87" s="1"/>
  <c r="EY27" i="87"/>
  <c r="EY26" i="87"/>
  <c r="EX150" i="87"/>
  <c r="EY25" i="87"/>
  <c r="CN27" i="87"/>
  <c r="CM150" i="87"/>
  <c r="CN25" i="87"/>
  <c r="CN26" i="87"/>
  <c r="HS26" i="87"/>
  <c r="HS25" i="87"/>
  <c r="HR150" i="87"/>
  <c r="HS27" i="87"/>
  <c r="GP74" i="87"/>
  <c r="GP73" i="87" s="1"/>
  <c r="GP12" i="87"/>
  <c r="GP100" i="87"/>
  <c r="GP98" i="87" s="1"/>
  <c r="GF37" i="100"/>
  <c r="GF35" i="100"/>
  <c r="GF36" i="100"/>
  <c r="CF36" i="100"/>
  <c r="CF37" i="100"/>
  <c r="CF35" i="100"/>
  <c r="BG37" i="100"/>
  <c r="BG36" i="100"/>
  <c r="BG35" i="100"/>
  <c r="EU100" i="87"/>
  <c r="EU98" i="87" s="1"/>
  <c r="EU12" i="87"/>
  <c r="EU74" i="87"/>
  <c r="EU73" i="87" s="1"/>
  <c r="BK34" i="100"/>
  <c r="BK41" i="100" s="1"/>
  <c r="BK54" i="100" s="1"/>
  <c r="BK58" i="100" s="1"/>
  <c r="GE27" i="87"/>
  <c r="GD150" i="87"/>
  <c r="GE25" i="87"/>
  <c r="GE26" i="87"/>
  <c r="KB100" i="87"/>
  <c r="KB98" i="87" s="1"/>
  <c r="KB12" i="87"/>
  <c r="KB74" i="87"/>
  <c r="KB73" i="87" s="1"/>
  <c r="K100" i="87"/>
  <c r="K98" i="87" s="1"/>
  <c r="K12" i="87"/>
  <c r="K74" i="87"/>
  <c r="K73" i="87" s="1"/>
  <c r="R37" i="100"/>
  <c r="R36" i="100"/>
  <c r="R35" i="100"/>
  <c r="ED36" i="100"/>
  <c r="ED35" i="100"/>
  <c r="ED37" i="100"/>
  <c r="DF35" i="100"/>
  <c r="DF36" i="100"/>
  <c r="DF37" i="100"/>
  <c r="HA100" i="87"/>
  <c r="HA98" i="87" s="1"/>
  <c r="HA74" i="87"/>
  <c r="HA73" i="87" s="1"/>
  <c r="HA12" i="87"/>
  <c r="JW74" i="87"/>
  <c r="JW73" i="87" s="1"/>
  <c r="JW100" i="87"/>
  <c r="JW98" i="87" s="1"/>
  <c r="JW12" i="87"/>
  <c r="AL25" i="87"/>
  <c r="AL27" i="87"/>
  <c r="AK150" i="87"/>
  <c r="AL26" i="87"/>
  <c r="JG26" i="87"/>
  <c r="JG25" i="87"/>
  <c r="JF150" i="87"/>
  <c r="JG27" i="87"/>
  <c r="GX37" i="100"/>
  <c r="GX36" i="100"/>
  <c r="GX35" i="100"/>
  <c r="D100" i="87"/>
  <c r="D98" i="87" s="1"/>
  <c r="D12" i="87"/>
  <c r="D74" i="87"/>
  <c r="D73" i="87" s="1"/>
  <c r="CO74" i="87"/>
  <c r="CO73" i="87" s="1"/>
  <c r="CO12" i="87"/>
  <c r="CO100" i="87"/>
  <c r="CO98" i="87" s="1"/>
  <c r="CW35" i="100"/>
  <c r="CW36" i="100"/>
  <c r="CW37" i="100"/>
  <c r="BH37" i="100"/>
  <c r="BH36" i="100"/>
  <c r="BH35" i="100"/>
  <c r="EW37" i="100"/>
  <c r="EW35" i="100"/>
  <c r="EW36" i="100"/>
  <c r="ES35" i="100"/>
  <c r="ES36" i="100"/>
  <c r="ES37" i="100"/>
  <c r="AC37" i="100"/>
  <c r="AC35" i="100"/>
  <c r="AC36" i="100"/>
  <c r="FQ35" i="100"/>
  <c r="FQ36" i="100"/>
  <c r="FQ37" i="100"/>
  <c r="EY37" i="100"/>
  <c r="EY36" i="100"/>
  <c r="EY35" i="100"/>
  <c r="FG74" i="87"/>
  <c r="FG73" i="87" s="1"/>
  <c r="FG12" i="87"/>
  <c r="FG100" i="87"/>
  <c r="FG98" i="87" s="1"/>
  <c r="GJ74" i="87"/>
  <c r="GJ73" i="87" s="1"/>
  <c r="GJ12" i="87"/>
  <c r="GJ100" i="87"/>
  <c r="GJ98" i="87" s="1"/>
  <c r="FT35" i="100"/>
  <c r="FT36" i="100"/>
  <c r="FT37" i="100"/>
  <c r="IB100" i="87"/>
  <c r="IB98" i="87" s="1"/>
  <c r="IB74" i="87"/>
  <c r="IB73" i="87" s="1"/>
  <c r="IB12" i="87"/>
  <c r="CN34" i="100"/>
  <c r="CN41" i="100" s="1"/>
  <c r="CN54" i="100" s="1"/>
  <c r="CN58" i="100" s="1"/>
  <c r="HG34" i="100"/>
  <c r="HG41" i="100" s="1"/>
  <c r="HG54" i="100" s="1"/>
  <c r="HG58" i="100" s="1"/>
  <c r="CH150" i="87"/>
  <c r="CI25" i="87"/>
  <c r="CI26" i="87"/>
  <c r="CI27" i="87"/>
  <c r="KK31" i="87"/>
  <c r="KK39" i="87" s="1"/>
  <c r="KK45" i="87" s="1"/>
  <c r="T26" i="87"/>
  <c r="S150" i="87"/>
  <c r="T27" i="87"/>
  <c r="T25" i="87"/>
  <c r="IK150" i="87"/>
  <c r="IL26" i="87"/>
  <c r="IL27" i="87"/>
  <c r="IL25" i="87"/>
  <c r="AP24" i="87"/>
  <c r="AU150" i="87"/>
  <c r="AV26" i="87"/>
  <c r="AV27" i="87"/>
  <c r="AV25" i="87"/>
  <c r="EW150" i="87"/>
  <c r="EX27" i="87"/>
  <c r="EX26" i="87"/>
  <c r="EX25" i="87"/>
  <c r="S107" i="87"/>
  <c r="S77" i="87"/>
  <c r="S78" i="87" s="1"/>
  <c r="S80" i="87" s="1"/>
  <c r="S103" i="87"/>
  <c r="S104" i="87" s="1"/>
  <c r="S31" i="87"/>
  <c r="S39" i="87" s="1"/>
  <c r="S45" i="87" s="1"/>
  <c r="IQ25" i="87"/>
  <c r="IP150" i="87"/>
  <c r="IQ26" i="87"/>
  <c r="IQ27" i="87"/>
  <c r="BL34" i="100"/>
  <c r="BL41" i="100" s="1"/>
  <c r="BL54" i="100" s="1"/>
  <c r="BL58" i="100" s="1"/>
  <c r="CT27" i="87"/>
  <c r="CT25" i="87"/>
  <c r="CS150" i="87"/>
  <c r="CT26" i="87"/>
  <c r="AG150" i="87"/>
  <c r="AH26" i="87"/>
  <c r="AH27" i="87"/>
  <c r="AH25" i="87"/>
  <c r="IL150" i="87"/>
  <c r="IM27" i="87"/>
  <c r="IM25" i="87"/>
  <c r="IM26" i="87"/>
  <c r="GX150" i="87"/>
  <c r="GY26" i="87"/>
  <c r="GY25" i="87"/>
  <c r="GY27" i="87"/>
  <c r="BU36" i="100"/>
  <c r="BU37" i="100"/>
  <c r="BU35" i="100"/>
  <c r="BF36" i="100"/>
  <c r="BF35" i="100"/>
  <c r="BF37" i="100"/>
  <c r="FA35" i="100"/>
  <c r="FA37" i="100"/>
  <c r="FA36" i="100"/>
  <c r="GN36" i="100"/>
  <c r="GN35" i="100"/>
  <c r="GN37" i="100"/>
  <c r="CV35" i="100"/>
  <c r="CV37" i="100"/>
  <c r="CV36" i="100"/>
  <c r="GT100" i="87"/>
  <c r="GT98" i="87" s="1"/>
  <c r="GT74" i="87"/>
  <c r="GT73" i="87" s="1"/>
  <c r="GT12" i="87"/>
  <c r="AS100" i="87"/>
  <c r="AS98" i="87" s="1"/>
  <c r="AS12" i="87"/>
  <c r="AS74" i="87"/>
  <c r="AS73" i="87" s="1"/>
  <c r="CE150" i="87"/>
  <c r="CF26" i="87"/>
  <c r="CF25" i="87"/>
  <c r="CF27" i="87"/>
  <c r="AW27" i="87"/>
  <c r="AV150" i="87"/>
  <c r="AW26" i="87"/>
  <c r="AW25" i="87"/>
  <c r="GN25" i="87"/>
  <c r="GM150" i="87"/>
  <c r="GN26" i="87"/>
  <c r="GN27" i="87"/>
  <c r="HB150" i="87"/>
  <c r="HC27" i="87"/>
  <c r="HC26" i="87"/>
  <c r="HC25" i="87"/>
  <c r="EG74" i="87"/>
  <c r="EG73" i="87" s="1"/>
  <c r="EG12" i="87"/>
  <c r="EG100" i="87"/>
  <c r="EG98" i="87" s="1"/>
  <c r="V74" i="87"/>
  <c r="V73" i="87" s="1"/>
  <c r="V12" i="87"/>
  <c r="V100" i="87"/>
  <c r="V98" i="87" s="1"/>
  <c r="CR36" i="100"/>
  <c r="CR37" i="100"/>
  <c r="CR35" i="100"/>
  <c r="BO36" i="100"/>
  <c r="BO37" i="100"/>
  <c r="BO35" i="100"/>
  <c r="AI36" i="100"/>
  <c r="AI35" i="100"/>
  <c r="AI37" i="100"/>
  <c r="W34" i="100"/>
  <c r="W41" i="100" s="1"/>
  <c r="W54" i="100" s="1"/>
  <c r="W58" i="100" s="1"/>
  <c r="CB74" i="87"/>
  <c r="CB73" i="87" s="1"/>
  <c r="CB12" i="87"/>
  <c r="CB100" i="87"/>
  <c r="CB98" i="87" s="1"/>
  <c r="DI36" i="100"/>
  <c r="DI37" i="100"/>
  <c r="DI35" i="100"/>
  <c r="GQ35" i="100"/>
  <c r="GQ36" i="100"/>
  <c r="GQ37" i="100"/>
  <c r="DC36" i="100"/>
  <c r="DC35" i="100"/>
  <c r="DC37" i="100"/>
  <c r="BC74" i="87"/>
  <c r="BC73" i="87" s="1"/>
  <c r="BC12" i="87"/>
  <c r="BC100" i="87"/>
  <c r="BC98" i="87" s="1"/>
  <c r="AX34" i="100"/>
  <c r="AX41" i="100" s="1"/>
  <c r="AX54" i="100" s="1"/>
  <c r="AX58" i="100" s="1"/>
  <c r="AN34" i="100"/>
  <c r="AN41" i="100" s="1"/>
  <c r="AN54" i="100" s="1"/>
  <c r="AN58" i="100" s="1"/>
  <c r="EN34" i="100"/>
  <c r="EN41" i="100" s="1"/>
  <c r="EN54" i="100" s="1"/>
  <c r="EN58" i="100" s="1"/>
  <c r="IF27" i="87"/>
  <c r="IF26" i="87"/>
  <c r="IF25" i="87"/>
  <c r="IE150" i="87"/>
  <c r="JD27" i="87"/>
  <c r="JD25" i="87"/>
  <c r="JD26" i="87"/>
  <c r="JC150" i="87"/>
  <c r="BD150" i="87"/>
  <c r="BE25" i="87"/>
  <c r="BE26" i="87"/>
  <c r="BE27" i="87"/>
  <c r="AT34" i="100"/>
  <c r="AT41" i="100" s="1"/>
  <c r="AT54" i="100" s="1"/>
  <c r="AT58" i="100" s="1"/>
  <c r="Z24" i="87"/>
  <c r="GI36" i="100"/>
  <c r="GI35" i="100"/>
  <c r="GI37" i="100"/>
  <c r="CY37" i="100"/>
  <c r="CY35" i="100"/>
  <c r="CY36" i="100"/>
  <c r="GE35" i="100"/>
  <c r="GE36" i="100"/>
  <c r="GE37" i="100"/>
  <c r="DO35" i="100"/>
  <c r="DO37" i="100"/>
  <c r="DO36" i="100"/>
  <c r="DC100" i="87"/>
  <c r="DC98" i="87" s="1"/>
  <c r="DC12" i="87"/>
  <c r="DC74" i="87"/>
  <c r="DC73" i="87" s="1"/>
  <c r="GG34" i="100"/>
  <c r="GG41" i="100" s="1"/>
  <c r="GG54" i="100" s="1"/>
  <c r="GG58" i="100" s="1"/>
  <c r="KJ24" i="87"/>
  <c r="HV24" i="87"/>
  <c r="BT25" i="87"/>
  <c r="BT26" i="87"/>
  <c r="BS150" i="87"/>
  <c r="BT27" i="87"/>
  <c r="GR24" i="87"/>
  <c r="DD100" i="87"/>
  <c r="DD98" i="87" s="1"/>
  <c r="DD12" i="87"/>
  <c r="DD74" i="87"/>
  <c r="DD73" i="87" s="1"/>
  <c r="AZ100" i="87"/>
  <c r="AZ98" i="87" s="1"/>
  <c r="AZ74" i="87"/>
  <c r="AZ73" i="87" s="1"/>
  <c r="AZ12" i="87"/>
  <c r="AH35" i="100"/>
  <c r="AH36" i="100"/>
  <c r="AH37" i="100"/>
  <c r="FS36" i="100"/>
  <c r="FS35" i="100"/>
  <c r="FS37" i="100"/>
  <c r="CQ37" i="100"/>
  <c r="CQ35" i="100"/>
  <c r="CQ36" i="100"/>
  <c r="IJ74" i="87"/>
  <c r="IJ73" i="87" s="1"/>
  <c r="IJ100" i="87"/>
  <c r="IJ98" i="87" s="1"/>
  <c r="IJ12" i="87"/>
  <c r="GG12" i="87"/>
  <c r="GG74" i="87"/>
  <c r="GG73" i="87" s="1"/>
  <c r="GG100" i="87"/>
  <c r="GG98" i="87" s="1"/>
  <c r="CG24" i="87"/>
  <c r="CY26" i="87"/>
  <c r="CX150" i="87"/>
  <c r="CY27" i="87"/>
  <c r="CY25" i="87"/>
  <c r="CU24" i="87"/>
  <c r="E27" i="87"/>
  <c r="E25" i="87"/>
  <c r="D150" i="87"/>
  <c r="E26" i="87"/>
  <c r="JS25" i="87"/>
  <c r="JS27" i="87"/>
  <c r="JR150" i="87"/>
  <c r="JS26" i="87"/>
  <c r="C74" i="87"/>
  <c r="C73" i="87" s="1"/>
  <c r="C12" i="87"/>
  <c r="C100" i="87"/>
  <c r="C98" i="87" s="1"/>
  <c r="BM74" i="87"/>
  <c r="BM73" i="87" s="1"/>
  <c r="BM12" i="87"/>
  <c r="BM100" i="87"/>
  <c r="BM98" i="87" s="1"/>
  <c r="AS36" i="100"/>
  <c r="AS37" i="100"/>
  <c r="AS35" i="100"/>
  <c r="DN37" i="100"/>
  <c r="DN36" i="100"/>
  <c r="DN35" i="100"/>
  <c r="BB37" i="100"/>
  <c r="BB35" i="100"/>
  <c r="BB36" i="100"/>
  <c r="EZ35" i="100"/>
  <c r="EZ36" i="100"/>
  <c r="EZ37" i="100"/>
  <c r="GS35" i="100"/>
  <c r="GS37" i="100"/>
  <c r="GS36" i="100"/>
  <c r="FB74" i="87"/>
  <c r="FB73" i="87" s="1"/>
  <c r="FB100" i="87"/>
  <c r="FB98" i="87" s="1"/>
  <c r="FB12" i="87"/>
  <c r="JM100" i="87"/>
  <c r="JM98" i="87" s="1"/>
  <c r="JM74" i="87"/>
  <c r="JM73" i="87" s="1"/>
  <c r="JM12" i="87"/>
  <c r="CE34" i="100"/>
  <c r="CE41" i="100" s="1"/>
  <c r="CE54" i="100" s="1"/>
  <c r="CE58" i="100" s="1"/>
  <c r="CG34" i="100"/>
  <c r="CG41" i="100" s="1"/>
  <c r="CG54" i="100" s="1"/>
  <c r="CG58" i="100" s="1"/>
  <c r="IG150" i="87"/>
  <c r="IH27" i="87"/>
  <c r="IH26" i="87"/>
  <c r="IH25" i="87"/>
  <c r="HE25" i="87"/>
  <c r="HE27" i="87"/>
  <c r="HD150" i="87"/>
  <c r="HE26" i="87"/>
  <c r="EH24" i="87"/>
  <c r="JC25" i="87"/>
  <c r="JB150" i="87"/>
  <c r="JC27" i="87"/>
  <c r="JC26" i="87"/>
  <c r="KL27" i="87"/>
  <c r="KK150" i="87"/>
  <c r="KL25" i="87"/>
  <c r="KL26" i="87"/>
  <c r="FE100" i="87"/>
  <c r="FE98" i="87" s="1"/>
  <c r="FE12" i="87"/>
  <c r="FE74" i="87"/>
  <c r="FE73" i="87" s="1"/>
  <c r="BS35" i="100"/>
  <c r="BS37" i="100"/>
  <c r="BS36" i="100"/>
  <c r="CP35" i="100"/>
  <c r="CP37" i="100"/>
  <c r="CP36" i="100"/>
  <c r="HB37" i="100"/>
  <c r="HB35" i="100"/>
  <c r="HB36" i="100"/>
  <c r="CJ37" i="100"/>
  <c r="CJ35" i="100"/>
  <c r="CJ36" i="100"/>
  <c r="HZ26" i="87"/>
  <c r="HZ27" i="87"/>
  <c r="HY150" i="87"/>
  <c r="HZ25" i="87"/>
  <c r="JO25" i="87"/>
  <c r="JO26" i="87"/>
  <c r="JN150" i="87"/>
  <c r="JO27" i="87"/>
  <c r="JJ24" i="87"/>
  <c r="GZ100" i="87"/>
  <c r="GZ98" i="87" s="1"/>
  <c r="GZ12" i="87"/>
  <c r="GZ74" i="87"/>
  <c r="GZ73" i="87" s="1"/>
  <c r="AA100" i="87"/>
  <c r="AA98" i="87" s="1"/>
  <c r="AA74" i="87"/>
  <c r="AA73" i="87" s="1"/>
  <c r="AA12" i="87"/>
  <c r="DM35" i="100"/>
  <c r="DM37" i="100"/>
  <c r="DM36" i="100"/>
  <c r="AM37" i="100"/>
  <c r="AM35" i="100"/>
  <c r="AM36" i="100"/>
  <c r="GU35" i="100"/>
  <c r="GU37" i="100"/>
  <c r="GU36" i="100"/>
  <c r="IC100" i="87"/>
  <c r="IC98" i="87" s="1"/>
  <c r="IC74" i="87"/>
  <c r="IC73" i="87" s="1"/>
  <c r="IC12" i="87"/>
  <c r="G100" i="87"/>
  <c r="G98" i="87" s="1"/>
  <c r="G12" i="87"/>
  <c r="G74" i="87"/>
  <c r="G73" i="87" s="1"/>
  <c r="DM27" i="87"/>
  <c r="DM26" i="87"/>
  <c r="DM25" i="87"/>
  <c r="DL150" i="87"/>
  <c r="HE150" i="87"/>
  <c r="HF27" i="87"/>
  <c r="HF25" i="87"/>
  <c r="HF26" i="87"/>
  <c r="FG35" i="100"/>
  <c r="FG37" i="100"/>
  <c r="FG36" i="100"/>
  <c r="AU35" i="100"/>
  <c r="AU37" i="100"/>
  <c r="AU36" i="100"/>
  <c r="FE36" i="100"/>
  <c r="FE35" i="100"/>
  <c r="FE37" i="100"/>
  <c r="FU36" i="100"/>
  <c r="FU37" i="100"/>
  <c r="FU35" i="100"/>
  <c r="HX74" i="87"/>
  <c r="HX73" i="87" s="1"/>
  <c r="HX100" i="87"/>
  <c r="HX98" i="87" s="1"/>
  <c r="HX12" i="87"/>
  <c r="EC34" i="100"/>
  <c r="EC41" i="100" s="1"/>
  <c r="EC54" i="100" s="1"/>
  <c r="EC58" i="100" s="1"/>
  <c r="IT150" i="87"/>
  <c r="IU25" i="87"/>
  <c r="IU26" i="87"/>
  <c r="IU27" i="87"/>
  <c r="CU150" i="87"/>
  <c r="CV25" i="87"/>
  <c r="CV26" i="87"/>
  <c r="CV27" i="87"/>
  <c r="HB26" i="87"/>
  <c r="HB25" i="87"/>
  <c r="HA150" i="87"/>
  <c r="HB27" i="87"/>
  <c r="KD26" i="87"/>
  <c r="KC150" i="87"/>
  <c r="KD25" i="87"/>
  <c r="KD27" i="87"/>
  <c r="Q37" i="100"/>
  <c r="Q35" i="100"/>
  <c r="Q36" i="100"/>
  <c r="GT37" i="100"/>
  <c r="GT36" i="100"/>
  <c r="GT35" i="100"/>
  <c r="EG36" i="100"/>
  <c r="EG35" i="100"/>
  <c r="EG37" i="100"/>
  <c r="GI12" i="87"/>
  <c r="GI74" i="87"/>
  <c r="GI73" i="87" s="1"/>
  <c r="GI100" i="87"/>
  <c r="GI98" i="87" s="1"/>
  <c r="BD74" i="87"/>
  <c r="BD73" i="87" s="1"/>
  <c r="BD100" i="87"/>
  <c r="BD98" i="87" s="1"/>
  <c r="BD12" i="87"/>
  <c r="CX35" i="100"/>
  <c r="CX36" i="100"/>
  <c r="CX37" i="100"/>
  <c r="FR37" i="100"/>
  <c r="FR35" i="100"/>
  <c r="FR36" i="100"/>
  <c r="FL35" i="100"/>
  <c r="FL37" i="100"/>
  <c r="FL36" i="100"/>
  <c r="KH100" i="87"/>
  <c r="KH98" i="87" s="1"/>
  <c r="KH74" i="87"/>
  <c r="KH73" i="87" s="1"/>
  <c r="KH12" i="87"/>
  <c r="CA25" i="87"/>
  <c r="CA27" i="87"/>
  <c r="CA26" i="87"/>
  <c r="BZ150" i="87"/>
  <c r="GZ34" i="100"/>
  <c r="GZ41" i="100" s="1"/>
  <c r="GZ54" i="100" s="1"/>
  <c r="GZ58" i="100" s="1"/>
  <c r="ET34" i="100"/>
  <c r="ET41" i="100" s="1"/>
  <c r="ET54" i="100" s="1"/>
  <c r="ET58" i="100" s="1"/>
  <c r="GD26" i="87"/>
  <c r="GC150" i="87"/>
  <c r="GD27" i="87"/>
  <c r="GD25" i="87"/>
  <c r="DS150" i="87"/>
  <c r="DT27" i="87"/>
  <c r="DT25" i="87"/>
  <c r="DT26" i="87"/>
  <c r="CZ25" i="87"/>
  <c r="CZ26" i="87"/>
  <c r="CY150" i="87"/>
  <c r="CZ27" i="87"/>
  <c r="FS150" i="87"/>
  <c r="FT26" i="87"/>
  <c r="FT27" i="87"/>
  <c r="FT25" i="87"/>
  <c r="JR26" i="87"/>
  <c r="JR25" i="87"/>
  <c r="JQ150" i="87"/>
  <c r="JR27" i="87"/>
  <c r="DS34" i="100"/>
  <c r="DS41" i="100" s="1"/>
  <c r="DS54" i="100" s="1"/>
  <c r="DS58" i="100" s="1"/>
  <c r="AC150" i="87"/>
  <c r="AD27" i="87"/>
  <c r="AD25" i="87"/>
  <c r="AD26" i="87"/>
  <c r="HY27" i="87"/>
  <c r="HY25" i="87"/>
  <c r="HX150" i="87"/>
  <c r="HY26" i="87"/>
  <c r="EZ27" i="87"/>
  <c r="EY150" i="87"/>
  <c r="EZ25" i="87"/>
  <c r="EZ26" i="87"/>
  <c r="X74" i="87"/>
  <c r="X73" i="87" s="1"/>
  <c r="X12" i="87"/>
  <c r="X100" i="87"/>
  <c r="X98" i="87" s="1"/>
  <c r="ER12" i="87"/>
  <c r="ER74" i="87"/>
  <c r="ER73" i="87" s="1"/>
  <c r="ER100" i="87"/>
  <c r="ER98" i="87" s="1"/>
  <c r="BL100" i="87"/>
  <c r="BL98" i="87" s="1"/>
  <c r="BL12" i="87"/>
  <c r="BL74" i="87"/>
  <c r="BL73" i="87" s="1"/>
  <c r="DP74" i="87"/>
  <c r="DP73" i="87" s="1"/>
  <c r="DP12" i="87"/>
  <c r="DP100" i="87"/>
  <c r="DP98" i="87" s="1"/>
  <c r="AB35" i="100"/>
  <c r="AB37" i="100"/>
  <c r="AB36" i="100"/>
  <c r="EK35" i="100"/>
  <c r="EK37" i="100"/>
  <c r="EK36" i="100"/>
  <c r="BC36" i="100"/>
  <c r="BC35" i="100"/>
  <c r="BC37" i="100"/>
  <c r="DH12" i="87"/>
  <c r="DH74" i="87"/>
  <c r="DH73" i="87" s="1"/>
  <c r="DH100" i="87"/>
  <c r="DH98" i="87" s="1"/>
  <c r="CP25" i="87"/>
  <c r="CO150" i="87"/>
  <c r="CP27" i="87"/>
  <c r="CP26" i="87"/>
  <c r="GV25" i="87"/>
  <c r="GV27" i="87"/>
  <c r="GU150" i="87"/>
  <c r="GV26" i="87"/>
  <c r="FZ27" i="87"/>
  <c r="FY150" i="87"/>
  <c r="FZ25" i="87"/>
  <c r="FZ26" i="87"/>
  <c r="J12" i="87"/>
  <c r="J74" i="87"/>
  <c r="J73" i="87" s="1"/>
  <c r="J100" i="87"/>
  <c r="J98" i="87" s="1"/>
  <c r="DJ35" i="100"/>
  <c r="DJ37" i="100"/>
  <c r="DJ36" i="100"/>
  <c r="FN37" i="100"/>
  <c r="FN35" i="100"/>
  <c r="FN36" i="100"/>
  <c r="P36" i="100"/>
  <c r="P37" i="100"/>
  <c r="P35" i="100"/>
  <c r="GH35" i="100"/>
  <c r="GH37" i="100"/>
  <c r="GH36" i="100"/>
  <c r="DB36" i="100"/>
  <c r="DB37" i="100"/>
  <c r="DB35" i="100"/>
  <c r="DU36" i="100"/>
  <c r="DU37" i="100"/>
  <c r="DU35" i="100"/>
  <c r="GK74" i="87"/>
  <c r="GK73" i="87" s="1"/>
  <c r="GK100" i="87"/>
  <c r="GK98" i="87" s="1"/>
  <c r="GK12" i="87"/>
  <c r="CJ100" i="87"/>
  <c r="CJ98" i="87" s="1"/>
  <c r="CJ74" i="87"/>
  <c r="CJ73" i="87" s="1"/>
  <c r="CJ12" i="87"/>
  <c r="HL150" i="87"/>
  <c r="HM26" i="87"/>
  <c r="HM27" i="87"/>
  <c r="HM25" i="87"/>
  <c r="BN26" i="87"/>
  <c r="BM150" i="87"/>
  <c r="BN25" i="87"/>
  <c r="BN27" i="87"/>
  <c r="AJ150" i="87"/>
  <c r="AK27" i="87"/>
  <c r="AK26" i="87"/>
  <c r="AK25" i="87"/>
  <c r="HD34" i="100"/>
  <c r="HD41" i="100" s="1"/>
  <c r="HD54" i="100" s="1"/>
  <c r="HD58" i="100" s="1"/>
  <c r="EC12" i="87"/>
  <c r="EC100" i="87"/>
  <c r="EC98" i="87" s="1"/>
  <c r="EC74" i="87"/>
  <c r="EC73" i="87" s="1"/>
  <c r="FW35" i="100"/>
  <c r="FW36" i="100"/>
  <c r="FW37" i="100"/>
  <c r="DR37" i="100"/>
  <c r="DR36" i="100"/>
  <c r="DR35" i="100"/>
  <c r="BE35" i="100"/>
  <c r="BE36" i="100"/>
  <c r="BE37" i="100"/>
  <c r="FP36" i="100"/>
  <c r="FP35" i="100"/>
  <c r="FP37" i="100"/>
  <c r="V36" i="100"/>
  <c r="V35" i="100"/>
  <c r="V37" i="100"/>
  <c r="GO35" i="100"/>
  <c r="GO37" i="100"/>
  <c r="GO36" i="100"/>
  <c r="GX100" i="87"/>
  <c r="GX98" i="87" s="1"/>
  <c r="GX74" i="87"/>
  <c r="GX73" i="87" s="1"/>
  <c r="GX12" i="87"/>
  <c r="CH34" i="100"/>
  <c r="CH41" i="100" s="1"/>
  <c r="CH54" i="100" s="1"/>
  <c r="CH58" i="100" s="1"/>
  <c r="FV25" i="87"/>
  <c r="FV27" i="87"/>
  <c r="FU150" i="87"/>
  <c r="FV26" i="87"/>
  <c r="AG34" i="100"/>
  <c r="AG41" i="100" s="1"/>
  <c r="AG54" i="100" s="1"/>
  <c r="AG58" i="100" s="1"/>
  <c r="DZ24" i="87"/>
  <c r="CD26" i="87"/>
  <c r="CC150" i="87"/>
  <c r="CD27" i="87"/>
  <c r="CD25" i="87"/>
  <c r="AC25" i="87"/>
  <c r="AC26" i="87"/>
  <c r="AC27" i="87"/>
  <c r="AB150" i="87"/>
  <c r="AM100" i="87"/>
  <c r="AM98" i="87" s="1"/>
  <c r="AM12" i="87"/>
  <c r="AM74" i="87"/>
  <c r="AM73" i="87" s="1"/>
  <c r="IS12" i="87"/>
  <c r="IS74" i="87"/>
  <c r="IS73" i="87" s="1"/>
  <c r="IS100" i="87"/>
  <c r="IS98" i="87" s="1"/>
  <c r="CR100" i="87"/>
  <c r="CR98" i="87" s="1"/>
  <c r="CR12" i="87"/>
  <c r="CR74" i="87"/>
  <c r="CR73" i="87" s="1"/>
  <c r="HA35" i="100"/>
  <c r="HA36" i="100"/>
  <c r="HA37" i="100"/>
  <c r="AO37" i="100"/>
  <c r="AO35" i="100"/>
  <c r="AO36" i="100"/>
  <c r="AP37" i="100"/>
  <c r="AP36" i="100"/>
  <c r="AP35" i="100"/>
  <c r="DQ37" i="100"/>
  <c r="DQ35" i="100"/>
  <c r="DQ36" i="100"/>
  <c r="BK100" i="87"/>
  <c r="BK98" i="87" s="1"/>
  <c r="BK12" i="87"/>
  <c r="BK74" i="87"/>
  <c r="BK73" i="87" s="1"/>
  <c r="DV37" i="100"/>
  <c r="DV35" i="100"/>
  <c r="DV36" i="100"/>
  <c r="KM74" i="87"/>
  <c r="KM73" i="87" s="1"/>
  <c r="KM100" i="87"/>
  <c r="KM98" i="87" s="1"/>
  <c r="KM12" i="87"/>
  <c r="AE150" i="87"/>
  <c r="AF26" i="87"/>
  <c r="AF25" i="87"/>
  <c r="AF27" i="87"/>
  <c r="HH26" i="87"/>
  <c r="HH27" i="87"/>
  <c r="HG150" i="87"/>
  <c r="HH25" i="87"/>
  <c r="BI150" i="87"/>
  <c r="BJ27" i="87"/>
  <c r="BJ25" i="87"/>
  <c r="BJ26" i="87"/>
  <c r="CD34" i="100"/>
  <c r="CD41" i="100" s="1"/>
  <c r="CD54" i="100" s="1"/>
  <c r="CD58" i="100" s="1"/>
  <c r="DU27" i="87"/>
  <c r="DU26" i="87"/>
  <c r="DT150" i="87"/>
  <c r="DU25" i="87"/>
  <c r="FM24" i="87"/>
  <c r="R24" i="87"/>
  <c r="IY25" i="87"/>
  <c r="IY26" i="87"/>
  <c r="IX150" i="87"/>
  <c r="IY27" i="87"/>
  <c r="DA12" i="87"/>
  <c r="DA100" i="87"/>
  <c r="DA98" i="87" s="1"/>
  <c r="DA74" i="87"/>
  <c r="DA73" i="87" s="1"/>
  <c r="FF37" i="100"/>
  <c r="FF35" i="100"/>
  <c r="FF36" i="100"/>
  <c r="ER36" i="100"/>
  <c r="ER37" i="100"/>
  <c r="ER35" i="100"/>
  <c r="BZ35" i="100"/>
  <c r="BZ36" i="100"/>
  <c r="BZ37" i="100"/>
  <c r="HE36" i="100"/>
  <c r="HE35" i="100"/>
  <c r="HE37" i="100"/>
  <c r="AZ36" i="100"/>
  <c r="AZ35" i="100"/>
  <c r="AZ37" i="100"/>
  <c r="EQ36" i="100"/>
  <c r="EQ37" i="100"/>
  <c r="EQ35" i="100"/>
  <c r="AK36" i="100"/>
  <c r="AK35" i="100"/>
  <c r="AK37" i="100"/>
  <c r="EL37" i="100"/>
  <c r="EL35" i="100"/>
  <c r="EL36" i="100"/>
  <c r="EU37" i="100"/>
  <c r="EU35" i="100"/>
  <c r="EU36" i="100"/>
  <c r="CW24" i="87"/>
  <c r="JZ150" i="87"/>
  <c r="KA25" i="87"/>
  <c r="KA27" i="87"/>
  <c r="KA26" i="87"/>
  <c r="IN150" i="87"/>
  <c r="IO27" i="87"/>
  <c r="IO25" i="87"/>
  <c r="IO26" i="87"/>
  <c r="EA26" i="87"/>
  <c r="DZ150" i="87"/>
  <c r="EA27" i="87"/>
  <c r="EA25" i="87"/>
  <c r="EH35" i="100"/>
  <c r="EH36" i="100"/>
  <c r="EH37" i="100"/>
  <c r="HJ12" i="87"/>
  <c r="HJ74" i="87"/>
  <c r="HJ73" i="87" s="1"/>
  <c r="HJ100" i="87"/>
  <c r="HJ98" i="87" s="1"/>
  <c r="AU12" i="87"/>
  <c r="AU74" i="87"/>
  <c r="AU73" i="87" s="1"/>
  <c r="AU100" i="87"/>
  <c r="AU98" i="87" s="1"/>
  <c r="BB100" i="87"/>
  <c r="BB98" i="87" s="1"/>
  <c r="BB74" i="87"/>
  <c r="BB73" i="87" s="1"/>
  <c r="BB12" i="87"/>
  <c r="S35" i="100"/>
  <c r="S36" i="100"/>
  <c r="S37" i="100"/>
  <c r="AQ35" i="100"/>
  <c r="AQ36" i="100"/>
  <c r="AQ37" i="100"/>
  <c r="EM35" i="100"/>
  <c r="EM37" i="100"/>
  <c r="EM36" i="100"/>
  <c r="HF35" i="100"/>
  <c r="HF37" i="100"/>
  <c r="HF36" i="100"/>
  <c r="FS12" i="87"/>
  <c r="FS100" i="87"/>
  <c r="FS98" i="87" s="1"/>
  <c r="FS74" i="87"/>
  <c r="FS73" i="87" s="1"/>
  <c r="DJ74" i="87"/>
  <c r="DJ73" i="87" s="1"/>
  <c r="DJ12" i="87"/>
  <c r="DJ100" i="87"/>
  <c r="DJ98" i="87" s="1"/>
  <c r="GB24" i="87"/>
  <c r="KD150" i="87"/>
  <c r="KE27" i="87"/>
  <c r="KE25" i="87"/>
  <c r="KE26" i="87"/>
  <c r="DD36" i="100"/>
  <c r="DD37" i="100"/>
  <c r="DD35" i="100"/>
  <c r="AJ35" i="100"/>
  <c r="AJ36" i="100"/>
  <c r="AJ37" i="100"/>
  <c r="CE74" i="87"/>
  <c r="CE73" i="87" s="1"/>
  <c r="CE12" i="87"/>
  <c r="CE100" i="87"/>
  <c r="CE98" i="87" s="1"/>
  <c r="DA37" i="100"/>
  <c r="DA35" i="100"/>
  <c r="DA36" i="100"/>
  <c r="DL36" i="100"/>
  <c r="DL37" i="100"/>
  <c r="DL35" i="100"/>
  <c r="CZ36" i="100"/>
  <c r="CZ37" i="100"/>
  <c r="CZ35" i="100"/>
  <c r="AE35" i="100"/>
  <c r="AE37" i="100"/>
  <c r="AE36" i="100"/>
  <c r="CT36" i="100"/>
  <c r="CT35" i="100"/>
  <c r="CT37" i="100"/>
  <c r="FM34" i="100"/>
  <c r="FM41" i="100" s="1"/>
  <c r="FM54" i="100" s="1"/>
  <c r="FM58" i="100" s="1"/>
  <c r="IN24" i="87"/>
  <c r="GL34" i="100"/>
  <c r="GL41" i="100" s="1"/>
  <c r="GL54" i="100" s="1"/>
  <c r="GL58" i="100" s="1"/>
  <c r="FD25" i="87"/>
  <c r="FD26" i="87"/>
  <c r="FC150" i="87"/>
  <c r="FD27" i="87"/>
  <c r="DU150" i="87"/>
  <c r="DV27" i="87"/>
  <c r="DV25" i="87"/>
  <c r="DV26" i="87"/>
  <c r="F25" i="87"/>
  <c r="F27" i="87"/>
  <c r="E150" i="87"/>
  <c r="F26" i="87"/>
  <c r="CK34" i="100"/>
  <c r="CK41" i="100" s="1"/>
  <c r="CK54" i="100" s="1"/>
  <c r="CK58" i="100" s="1"/>
  <c r="CC37" i="100"/>
  <c r="CC35" i="100"/>
  <c r="CC36" i="100"/>
  <c r="DY12" i="87"/>
  <c r="DY74" i="87"/>
  <c r="DY73" i="87" s="1"/>
  <c r="DY100" i="87"/>
  <c r="DY98" i="87" s="1"/>
  <c r="DI74" i="87"/>
  <c r="DI73" i="87" s="1"/>
  <c r="DI12" i="87"/>
  <c r="DI100" i="87"/>
  <c r="DI98" i="87" s="1"/>
  <c r="HC35" i="100"/>
  <c r="HC37" i="100"/>
  <c r="HC36" i="100"/>
  <c r="DH37" i="100"/>
  <c r="DH35" i="100"/>
  <c r="DH36" i="100"/>
  <c r="DX37" i="100"/>
  <c r="DX36" i="100"/>
  <c r="DX35" i="100"/>
  <c r="GC35" i="100"/>
  <c r="GC37" i="100"/>
  <c r="GC36" i="100"/>
  <c r="FY36" i="100"/>
  <c r="FY37" i="100"/>
  <c r="FY35" i="100"/>
  <c r="GM35" i="100"/>
  <c r="GM37" i="100"/>
  <c r="GM36" i="100"/>
  <c r="CH26" i="87"/>
  <c r="CH25" i="87"/>
  <c r="CG150" i="87"/>
  <c r="CH27" i="87"/>
  <c r="HP12" i="87"/>
  <c r="HP74" i="87"/>
  <c r="HP73" i="87" s="1"/>
  <c r="HP100" i="87"/>
  <c r="HP98" i="87" s="1"/>
  <c r="CL100" i="87"/>
  <c r="CL98" i="87" s="1"/>
  <c r="CL74" i="87"/>
  <c r="CL73" i="87" s="1"/>
  <c r="CL12" i="87"/>
  <c r="BT37" i="100"/>
  <c r="BT36" i="100"/>
  <c r="BT35" i="100"/>
  <c r="GK37" i="100"/>
  <c r="GK36" i="100"/>
  <c r="GK35" i="100"/>
  <c r="GA35" i="100"/>
  <c r="GA36" i="100"/>
  <c r="GA37" i="100"/>
  <c r="BI100" i="87"/>
  <c r="BI98" i="87" s="1"/>
  <c r="BI74" i="87"/>
  <c r="BI73" i="87" s="1"/>
  <c r="BI12" i="87"/>
  <c r="GW36" i="100"/>
  <c r="GW35" i="100"/>
  <c r="GW37" i="100"/>
  <c r="CC12" i="87"/>
  <c r="CC100" i="87"/>
  <c r="CC98" i="87" s="1"/>
  <c r="CC74" i="87"/>
  <c r="CC73" i="87" s="1"/>
  <c r="AY36" i="100"/>
  <c r="AY37" i="100"/>
  <c r="AY35" i="100"/>
  <c r="DZ35" i="100"/>
  <c r="DZ37" i="100"/>
  <c r="DZ36" i="100"/>
  <c r="CB35" i="100"/>
  <c r="CB37" i="100"/>
  <c r="CB36" i="100"/>
  <c r="EV36" i="100"/>
  <c r="EV35" i="100"/>
  <c r="EV37" i="100"/>
  <c r="FX36" i="100"/>
  <c r="FX37" i="100"/>
  <c r="FX35" i="100"/>
  <c r="EJ37" i="100"/>
  <c r="EJ35" i="100"/>
  <c r="EJ36" i="100"/>
  <c r="EB36" i="100"/>
  <c r="EB37" i="100"/>
  <c r="EB35" i="100"/>
  <c r="HH35" i="100"/>
  <c r="HH36" i="100"/>
  <c r="HH37" i="100"/>
  <c r="IR100" i="87"/>
  <c r="IR98" i="87" s="1"/>
  <c r="IR74" i="87"/>
  <c r="IR73" i="87" s="1"/>
  <c r="IR12" i="87"/>
  <c r="AL35" i="100"/>
  <c r="AL36" i="100"/>
  <c r="AL37" i="100"/>
  <c r="FY100" i="87"/>
  <c r="FY98" i="87" s="1"/>
  <c r="FY12" i="87"/>
  <c r="FY74" i="87"/>
  <c r="FY73" i="87" s="1"/>
  <c r="AJ74" i="87"/>
  <c r="AJ73" i="87" s="1"/>
  <c r="AJ100" i="87"/>
  <c r="AJ98" i="87" s="1"/>
  <c r="AJ12" i="87"/>
  <c r="FH12" i="87"/>
  <c r="FH74" i="87"/>
  <c r="FH73" i="87" s="1"/>
  <c r="FH100" i="87"/>
  <c r="FH98" i="87" s="1"/>
  <c r="CX100" i="87"/>
  <c r="CX98" i="87" s="1"/>
  <c r="CX12" i="87"/>
  <c r="CX74" i="87"/>
  <c r="CX73" i="87" s="1"/>
  <c r="HI37" i="100"/>
  <c r="HI36" i="100"/>
  <c r="HI35" i="100"/>
  <c r="N100" i="87"/>
  <c r="N98" i="87" s="1"/>
  <c r="N74" i="87"/>
  <c r="N73" i="87" s="1"/>
  <c r="N12" i="87"/>
  <c r="L12" i="87"/>
  <c r="L74" i="87"/>
  <c r="L73" i="87" s="1"/>
  <c r="L100" i="87"/>
  <c r="L98" i="87" s="1"/>
  <c r="DK36" i="100"/>
  <c r="DK37" i="100"/>
  <c r="DK35" i="100"/>
  <c r="EA36" i="100"/>
  <c r="EA37" i="100"/>
  <c r="EA35" i="100"/>
  <c r="DW35" i="100"/>
  <c r="DW36" i="100"/>
  <c r="DW37" i="100"/>
  <c r="BJ36" i="100"/>
  <c r="BJ35" i="100"/>
  <c r="BJ37" i="100"/>
  <c r="X35" i="100"/>
  <c r="X37" i="100"/>
  <c r="X36" i="100"/>
  <c r="AF35" i="100"/>
  <c r="AF37" i="100"/>
  <c r="AF36" i="100"/>
  <c r="CO36" i="100"/>
  <c r="CO35" i="100"/>
  <c r="CO37" i="100"/>
  <c r="FI35" i="100"/>
  <c r="FI37" i="100"/>
  <c r="FI36" i="100"/>
  <c r="BM36" i="100"/>
  <c r="BM35" i="100"/>
  <c r="BM37" i="100"/>
  <c r="CS37" i="100"/>
  <c r="CS35" i="100"/>
  <c r="CS36" i="100"/>
  <c r="AY74" i="87"/>
  <c r="AY73" i="87" s="1"/>
  <c r="AY100" i="87"/>
  <c r="AY98" i="87" s="1"/>
  <c r="AY12" i="87"/>
  <c r="EJ74" i="87"/>
  <c r="EJ73" i="87" s="1"/>
  <c r="EJ100" i="87"/>
  <c r="EJ98" i="87" s="1"/>
  <c r="EJ12" i="87"/>
  <c r="IT100" i="87"/>
  <c r="IT98" i="87" s="1"/>
  <c r="IT12" i="87"/>
  <c r="IT74" i="87"/>
  <c r="IT73" i="87" s="1"/>
  <c r="BX74" i="87"/>
  <c r="BX73" i="87" s="1"/>
  <c r="BX100" i="87"/>
  <c r="BX98" i="87" s="1"/>
  <c r="BX12" i="87"/>
  <c r="FI100" i="87"/>
  <c r="FI98" i="87" s="1"/>
  <c r="FI12" i="87"/>
  <c r="FI74" i="87"/>
  <c r="FI73" i="87" s="1"/>
  <c r="DG34" i="100"/>
  <c r="DG41" i="100" s="1"/>
  <c r="DG54" i="100" s="1"/>
  <c r="DG58" i="100" s="1"/>
  <c r="T150" i="87"/>
  <c r="U27" i="87"/>
  <c r="U25" i="87"/>
  <c r="U26" i="87"/>
  <c r="CL34" i="100"/>
  <c r="CL41" i="100" s="1"/>
  <c r="CL54" i="100" s="1"/>
  <c r="CL58" i="100" s="1"/>
  <c r="M24" i="87"/>
  <c r="JP150" i="87"/>
  <c r="JQ25" i="87"/>
  <c r="JQ27" i="87"/>
  <c r="JQ26" i="87"/>
  <c r="EM26" i="87"/>
  <c r="EL150" i="87"/>
  <c r="EM25" i="87"/>
  <c r="EM27" i="87"/>
  <c r="CJ150" i="87"/>
  <c r="CK26" i="87"/>
  <c r="CK25" i="87"/>
  <c r="CK27" i="87"/>
  <c r="CU34" i="100"/>
  <c r="CU41" i="100" s="1"/>
  <c r="CU54" i="100" s="1"/>
  <c r="CU58" i="100" s="1"/>
  <c r="HR24" i="87"/>
  <c r="FQ24" i="87"/>
  <c r="FP25" i="87"/>
  <c r="FP26" i="87"/>
  <c r="FO150" i="87"/>
  <c r="FP27" i="87"/>
  <c r="KG25" i="87"/>
  <c r="KF150" i="87"/>
  <c r="KG27" i="87"/>
  <c r="KG26" i="87"/>
  <c r="GF24" i="87"/>
  <c r="JX24" i="87" l="1"/>
  <c r="JA24" i="87"/>
  <c r="DK34" i="100"/>
  <c r="DK41" i="100" s="1"/>
  <c r="DK54" i="100" s="1"/>
  <c r="DK58" i="100" s="1"/>
  <c r="I24" i="87"/>
  <c r="I31" i="87" s="1"/>
  <c r="I39" i="87" s="1"/>
  <c r="I45" i="87" s="1"/>
  <c r="I48" i="87" s="1"/>
  <c r="I50" i="87" s="1"/>
  <c r="JL24" i="87"/>
  <c r="JL107" i="87" s="1"/>
  <c r="HL24" i="87"/>
  <c r="HL77" i="87" s="1"/>
  <c r="HL78" i="87" s="1"/>
  <c r="HL80" i="87" s="1"/>
  <c r="FF24" i="87"/>
  <c r="FF77" i="87" s="1"/>
  <c r="FF78" i="87" s="1"/>
  <c r="FF80" i="87" s="1"/>
  <c r="KO24" i="87"/>
  <c r="KO103" i="87" s="1"/>
  <c r="KO104" i="87" s="1"/>
  <c r="HW77" i="87"/>
  <c r="HW78" i="87" s="1"/>
  <c r="HW80" i="87" s="1"/>
  <c r="FR24" i="87"/>
  <c r="FR107" i="87" s="1"/>
  <c r="IX103" i="87"/>
  <c r="IX104" i="87" s="1"/>
  <c r="FC103" i="87"/>
  <c r="FC104" i="87" s="1"/>
  <c r="AX24" i="87"/>
  <c r="AX31" i="87" s="1"/>
  <c r="AX39" i="87" s="1"/>
  <c r="T34" i="100"/>
  <c r="T41" i="100" s="1"/>
  <c r="T54" i="100" s="1"/>
  <c r="T58" i="100" s="1"/>
  <c r="T61" i="100" s="1"/>
  <c r="EL24" i="87"/>
  <c r="EL107" i="87" s="1"/>
  <c r="HW107" i="87"/>
  <c r="HW108" i="87" s="1"/>
  <c r="HW110" i="87" s="1"/>
  <c r="FN103" i="87"/>
  <c r="FN104" i="87" s="1"/>
  <c r="FN107" i="87"/>
  <c r="FN77" i="87"/>
  <c r="FN78" i="87" s="1"/>
  <c r="FN80" i="87" s="1"/>
  <c r="IX107" i="87"/>
  <c r="IX77" i="87"/>
  <c r="IX78" i="87" s="1"/>
  <c r="IX80" i="87" s="1"/>
  <c r="DL31" i="87"/>
  <c r="DL39" i="87" s="1"/>
  <c r="DL45" i="87" s="1"/>
  <c r="DL48" i="87" s="1"/>
  <c r="DL107" i="87"/>
  <c r="GA103" i="87"/>
  <c r="GA104" i="87" s="1"/>
  <c r="DL103" i="87"/>
  <c r="DL104" i="87" s="1"/>
  <c r="IE24" i="87"/>
  <c r="IE107" i="87" s="1"/>
  <c r="HK103" i="87"/>
  <c r="HK104" i="87" s="1"/>
  <c r="GL24" i="87"/>
  <c r="GL31" i="87" s="1"/>
  <c r="GL39" i="87" s="1"/>
  <c r="GL45" i="87" s="1"/>
  <c r="GL48" i="87" s="1"/>
  <c r="IA107" i="87"/>
  <c r="IA108" i="87" s="1"/>
  <c r="IA110" i="87" s="1"/>
  <c r="GA107" i="87"/>
  <c r="IA77" i="87"/>
  <c r="IA78" i="87" s="1"/>
  <c r="IA80" i="87" s="1"/>
  <c r="JZ24" i="87"/>
  <c r="JZ103" i="87" s="1"/>
  <c r="JZ104" i="87" s="1"/>
  <c r="GC24" i="87"/>
  <c r="GC31" i="87" s="1"/>
  <c r="GC39" i="87" s="1"/>
  <c r="GC45" i="87" s="1"/>
  <c r="FO77" i="87"/>
  <c r="FO78" i="87" s="1"/>
  <c r="FO80" i="87" s="1"/>
  <c r="AG31" i="87"/>
  <c r="AG39" i="87" s="1"/>
  <c r="AG45" i="87" s="1"/>
  <c r="AG48" i="87" s="1"/>
  <c r="KN24" i="87"/>
  <c r="KN103" i="87" s="1"/>
  <c r="KN104" i="87" s="1"/>
  <c r="DR77" i="87"/>
  <c r="DR78" i="87" s="1"/>
  <c r="DR80" i="87" s="1"/>
  <c r="JI24" i="87"/>
  <c r="JI103" i="87" s="1"/>
  <c r="JI104" i="87" s="1"/>
  <c r="AG103" i="87"/>
  <c r="AG104" i="87" s="1"/>
  <c r="DR103" i="87"/>
  <c r="DR104" i="87" s="1"/>
  <c r="BH77" i="87"/>
  <c r="BH78" i="87" s="1"/>
  <c r="BH80" i="87" s="1"/>
  <c r="IA31" i="87"/>
  <c r="IA39" i="87" s="1"/>
  <c r="IA45" i="87" s="1"/>
  <c r="IA48" i="87" s="1"/>
  <c r="HO24" i="87"/>
  <c r="HO77" i="87" s="1"/>
  <c r="HO78" i="87" s="1"/>
  <c r="HO80" i="87" s="1"/>
  <c r="HU24" i="87"/>
  <c r="HU103" i="87" s="1"/>
  <c r="HU104" i="87" s="1"/>
  <c r="IG24" i="87"/>
  <c r="IG77" i="87" s="1"/>
  <c r="IG78" i="87" s="1"/>
  <c r="IG80" i="87" s="1"/>
  <c r="HK107" i="87"/>
  <c r="HK31" i="87"/>
  <c r="HK39" i="87" s="1"/>
  <c r="HK45" i="87" s="1"/>
  <c r="HK48" i="87" s="1"/>
  <c r="BH103" i="87"/>
  <c r="BH104" i="87" s="1"/>
  <c r="BP24" i="87"/>
  <c r="BP77" i="87" s="1"/>
  <c r="BP78" i="87" s="1"/>
  <c r="BP80" i="87" s="1"/>
  <c r="AG107" i="87"/>
  <c r="BW77" i="87"/>
  <c r="BW78" i="87" s="1"/>
  <c r="BW80" i="87" s="1"/>
  <c r="BW107" i="87"/>
  <c r="JN24" i="87"/>
  <c r="JN77" i="87" s="1"/>
  <c r="JN78" i="87" s="1"/>
  <c r="JN80" i="87" s="1"/>
  <c r="IP103" i="87"/>
  <c r="IP104" i="87" s="1"/>
  <c r="BW103" i="87"/>
  <c r="BW104" i="87" s="1"/>
  <c r="BH107" i="87"/>
  <c r="EB24" i="87"/>
  <c r="EB31" i="87" s="1"/>
  <c r="EB39" i="87" s="1"/>
  <c r="EB45" i="87" s="1"/>
  <c r="EB48" i="87" s="1"/>
  <c r="IP107" i="87"/>
  <c r="KI77" i="87"/>
  <c r="KI78" i="87" s="1"/>
  <c r="KI80" i="87" s="1"/>
  <c r="AV24" i="87"/>
  <c r="AV31" i="87" s="1"/>
  <c r="AV39" i="87" s="1"/>
  <c r="AV45" i="87" s="1"/>
  <c r="IW24" i="87"/>
  <c r="IW107" i="87" s="1"/>
  <c r="BU24" i="87"/>
  <c r="BU103" i="87" s="1"/>
  <c r="BU104" i="87" s="1"/>
  <c r="IP77" i="87"/>
  <c r="IP78" i="87" s="1"/>
  <c r="IP80" i="87" s="1"/>
  <c r="DR107" i="87"/>
  <c r="ES24" i="87"/>
  <c r="EP24" i="87"/>
  <c r="EP77" i="87" s="1"/>
  <c r="EP78" i="87" s="1"/>
  <c r="EP80" i="87" s="1"/>
  <c r="JY24" i="87"/>
  <c r="JY103" i="87" s="1"/>
  <c r="JY104" i="87" s="1"/>
  <c r="GT34" i="100"/>
  <c r="GT41" i="100" s="1"/>
  <c r="GT54" i="100" s="1"/>
  <c r="GT58" i="100" s="1"/>
  <c r="GT61" i="100" s="1"/>
  <c r="O24" i="87"/>
  <c r="O107" i="87" s="1"/>
  <c r="GU24" i="87"/>
  <c r="GU103" i="87" s="1"/>
  <c r="GU104" i="87" s="1"/>
  <c r="GQ24" i="87"/>
  <c r="GQ31" i="87" s="1"/>
  <c r="GQ39" i="87" s="1"/>
  <c r="GQ45" i="87" s="1"/>
  <c r="GQ48" i="87" s="1"/>
  <c r="GQ49" i="87" s="1"/>
  <c r="EI24" i="87"/>
  <c r="EI107" i="87" s="1"/>
  <c r="EV24" i="87"/>
  <c r="EV31" i="87" s="1"/>
  <c r="EV39" i="87" s="1"/>
  <c r="EV45" i="87" s="1"/>
  <c r="EV48" i="87" s="1"/>
  <c r="BO34" i="100"/>
  <c r="BO41" i="100" s="1"/>
  <c r="BO54" i="100" s="1"/>
  <c r="BO58" i="100" s="1"/>
  <c r="BO61" i="100" s="1"/>
  <c r="HC24" i="87"/>
  <c r="HC31" i="87" s="1"/>
  <c r="HC39" i="87" s="1"/>
  <c r="HC45" i="87" s="1"/>
  <c r="HC48" i="87" s="1"/>
  <c r="HQ24" i="87"/>
  <c r="HQ31" i="87" s="1"/>
  <c r="HQ39" i="87" s="1"/>
  <c r="HQ45" i="87" s="1"/>
  <c r="HQ48" i="87" s="1"/>
  <c r="HQ49" i="87" s="1"/>
  <c r="ED107" i="87"/>
  <c r="DX34" i="100"/>
  <c r="DX41" i="100" s="1"/>
  <c r="DX54" i="100" s="1"/>
  <c r="DX58" i="100" s="1"/>
  <c r="DX61" i="100" s="1"/>
  <c r="GW24" i="87"/>
  <c r="GW77" i="87" s="1"/>
  <c r="GW78" i="87" s="1"/>
  <c r="GW80" i="87" s="1"/>
  <c r="AN103" i="87"/>
  <c r="AN104" i="87" s="1"/>
  <c r="ED103" i="87"/>
  <c r="ED104" i="87" s="1"/>
  <c r="KI31" i="87"/>
  <c r="KI39" i="87" s="1"/>
  <c r="KI45" i="87" s="1"/>
  <c r="KI48" i="87" s="1"/>
  <c r="HW31" i="87"/>
  <c r="HW39" i="87" s="1"/>
  <c r="HW45" i="87" s="1"/>
  <c r="HW48" i="87" s="1"/>
  <c r="AN107" i="87"/>
  <c r="DX24" i="87"/>
  <c r="DX103" i="87" s="1"/>
  <c r="DX104" i="87" s="1"/>
  <c r="ED77" i="87"/>
  <c r="ED78" i="87" s="1"/>
  <c r="ED80" i="87" s="1"/>
  <c r="AN77" i="87"/>
  <c r="AN78" i="87" s="1"/>
  <c r="AN80" i="87" s="1"/>
  <c r="EA34" i="100"/>
  <c r="EA41" i="100" s="1"/>
  <c r="EA54" i="100" s="1"/>
  <c r="EA58" i="100" s="1"/>
  <c r="EA61" i="100" s="1"/>
  <c r="HI34" i="100"/>
  <c r="HI41" i="100" s="1"/>
  <c r="HI54" i="100" s="1"/>
  <c r="HI58" i="100" s="1"/>
  <c r="HI61" i="100" s="1"/>
  <c r="KI107" i="87"/>
  <c r="KI108" i="87" s="1"/>
  <c r="KI110" i="87" s="1"/>
  <c r="DU34" i="100"/>
  <c r="DU41" i="100" s="1"/>
  <c r="DU54" i="100" s="1"/>
  <c r="DU58" i="100" s="1"/>
  <c r="DU61" i="100" s="1"/>
  <c r="DP34" i="100"/>
  <c r="DP41" i="100" s="1"/>
  <c r="DP54" i="100" s="1"/>
  <c r="DP58" i="100" s="1"/>
  <c r="DP61" i="100" s="1"/>
  <c r="B24" i="87"/>
  <c r="B107" i="87" s="1"/>
  <c r="DO24" i="87"/>
  <c r="ID77" i="87"/>
  <c r="ID78" i="87" s="1"/>
  <c r="ID80" i="87" s="1"/>
  <c r="IH24" i="87"/>
  <c r="IH31" i="87" s="1"/>
  <c r="IH39" i="87" s="1"/>
  <c r="IH45" i="87" s="1"/>
  <c r="IH48" i="87" s="1"/>
  <c r="DW24" i="87"/>
  <c r="DW103" i="87" s="1"/>
  <c r="DW104" i="87" s="1"/>
  <c r="FU103" i="87"/>
  <c r="FU104" i="87" s="1"/>
  <c r="HM24" i="87"/>
  <c r="HM31" i="87" s="1"/>
  <c r="HM39" i="87" s="1"/>
  <c r="HM45" i="87" s="1"/>
  <c r="HM48" i="87" s="1"/>
  <c r="EN24" i="87"/>
  <c r="EN103" i="87" s="1"/>
  <c r="EN104" i="87" s="1"/>
  <c r="CQ34" i="100"/>
  <c r="CQ41" i="100" s="1"/>
  <c r="CQ54" i="100" s="1"/>
  <c r="CQ58" i="100" s="1"/>
  <c r="CQ61" i="100" s="1"/>
  <c r="KK108" i="87"/>
  <c r="KK110" i="87" s="1"/>
  <c r="KF31" i="87"/>
  <c r="KF39" i="87" s="1"/>
  <c r="KF45" i="87" s="1"/>
  <c r="KF48" i="87" s="1"/>
  <c r="KF103" i="87"/>
  <c r="KF104" i="87" s="1"/>
  <c r="HD24" i="87"/>
  <c r="HD31" i="87" s="1"/>
  <c r="HD39" i="87" s="1"/>
  <c r="HD45" i="87" s="1"/>
  <c r="HD48" i="87" s="1"/>
  <c r="HD50" i="87" s="1"/>
  <c r="AR24" i="87"/>
  <c r="AR103" i="87" s="1"/>
  <c r="AR104" i="87" s="1"/>
  <c r="KF107" i="87"/>
  <c r="AB24" i="87"/>
  <c r="FY34" i="100"/>
  <c r="FY41" i="100" s="1"/>
  <c r="FY54" i="100" s="1"/>
  <c r="FY58" i="100" s="1"/>
  <c r="FY61" i="100" s="1"/>
  <c r="S108" i="87"/>
  <c r="S110" i="87" s="1"/>
  <c r="AD34" i="100"/>
  <c r="AD41" i="100" s="1"/>
  <c r="AD54" i="100" s="1"/>
  <c r="AD58" i="100" s="1"/>
  <c r="AD61" i="100" s="1"/>
  <c r="EE24" i="87"/>
  <c r="EE107" i="87" s="1"/>
  <c r="GO24" i="87"/>
  <c r="GO103" i="87" s="1"/>
  <c r="GO104" i="87" s="1"/>
  <c r="DS24" i="87"/>
  <c r="DS77" i="87" s="1"/>
  <c r="DS78" i="87" s="1"/>
  <c r="DS80" i="87" s="1"/>
  <c r="BR31" i="87"/>
  <c r="BR39" i="87" s="1"/>
  <c r="BR45" i="87" s="1"/>
  <c r="BR48" i="87" s="1"/>
  <c r="GK34" i="100"/>
  <c r="GK41" i="100" s="1"/>
  <c r="GK54" i="100" s="1"/>
  <c r="GK58" i="100" s="1"/>
  <c r="GK61" i="100" s="1"/>
  <c r="BR103" i="87"/>
  <c r="BR104" i="87" s="1"/>
  <c r="FL107" i="87"/>
  <c r="EQ24" i="87"/>
  <c r="EQ77" i="87" s="1"/>
  <c r="EQ78" i="87" s="1"/>
  <c r="EQ80" i="87" s="1"/>
  <c r="BF24" i="87"/>
  <c r="P34" i="100"/>
  <c r="P41" i="100" s="1"/>
  <c r="P54" i="100" s="1"/>
  <c r="P58" i="100" s="1"/>
  <c r="P61" i="100" s="1"/>
  <c r="FT24" i="87"/>
  <c r="FT31" i="87" s="1"/>
  <c r="FT39" i="87" s="1"/>
  <c r="FT45" i="87" s="1"/>
  <c r="HZ24" i="87"/>
  <c r="HZ31" i="87" s="1"/>
  <c r="HZ39" i="87" s="1"/>
  <c r="HZ45" i="87" s="1"/>
  <c r="HZ48" i="87" s="1"/>
  <c r="AS34" i="100"/>
  <c r="AS41" i="100" s="1"/>
  <c r="AS54" i="100" s="1"/>
  <c r="AS58" i="100" s="1"/>
  <c r="AS61" i="100" s="1"/>
  <c r="BR107" i="87"/>
  <c r="FL31" i="87"/>
  <c r="FL39" i="87" s="1"/>
  <c r="FL45" i="87" s="1"/>
  <c r="FL48" i="87" s="1"/>
  <c r="EO24" i="87"/>
  <c r="EO31" i="87" s="1"/>
  <c r="EO39" i="87" s="1"/>
  <c r="EO45" i="87" s="1"/>
  <c r="EO48" i="87" s="1"/>
  <c r="EY24" i="87"/>
  <c r="EY103" i="87" s="1"/>
  <c r="EY104" i="87" s="1"/>
  <c r="HN24" i="87"/>
  <c r="HN107" i="87" s="1"/>
  <c r="FL103" i="87"/>
  <c r="FL104" i="87" s="1"/>
  <c r="EF24" i="87"/>
  <c r="EF31" i="87" s="1"/>
  <c r="EF39" i="87" s="1"/>
  <c r="EF45" i="87" s="1"/>
  <c r="EF48" i="87" s="1"/>
  <c r="EF50" i="87" s="1"/>
  <c r="BY24" i="87"/>
  <c r="BY103" i="87" s="1"/>
  <c r="BY104" i="87" s="1"/>
  <c r="ER34" i="100"/>
  <c r="ER41" i="100" s="1"/>
  <c r="ER54" i="100" s="1"/>
  <c r="ER58" i="100" s="1"/>
  <c r="ER61" i="100" s="1"/>
  <c r="BT34" i="100"/>
  <c r="BT41" i="100" s="1"/>
  <c r="BT54" i="100" s="1"/>
  <c r="BT58" i="100" s="1"/>
  <c r="BT61" i="100" s="1"/>
  <c r="JP31" i="87"/>
  <c r="JP39" i="87" s="1"/>
  <c r="JP45" i="87" s="1"/>
  <c r="JP48" i="87" s="1"/>
  <c r="GH103" i="87"/>
  <c r="GH104" i="87" s="1"/>
  <c r="DF77" i="87"/>
  <c r="DF78" i="87" s="1"/>
  <c r="DF80" i="87" s="1"/>
  <c r="BV77" i="87"/>
  <c r="BV78" i="87" s="1"/>
  <c r="BV80" i="87" s="1"/>
  <c r="JP103" i="87"/>
  <c r="JP104" i="87" s="1"/>
  <c r="FK107" i="87"/>
  <c r="BQ31" i="87"/>
  <c r="BQ39" i="87" s="1"/>
  <c r="BQ45" i="87" s="1"/>
  <c r="BQ48" i="87" s="1"/>
  <c r="BV103" i="87"/>
  <c r="BV104" i="87" s="1"/>
  <c r="BV108" i="87" s="1"/>
  <c r="BV110" i="87" s="1"/>
  <c r="I103" i="87"/>
  <c r="I104" i="87" s="1"/>
  <c r="I107" i="87"/>
  <c r="AK24" i="87"/>
  <c r="AK107" i="87" s="1"/>
  <c r="DB34" i="100"/>
  <c r="DB41" i="100" s="1"/>
  <c r="DB54" i="100" s="1"/>
  <c r="DB58" i="100" s="1"/>
  <c r="DB61" i="100" s="1"/>
  <c r="GH107" i="87"/>
  <c r="DM24" i="87"/>
  <c r="DM77" i="87" s="1"/>
  <c r="DM78" i="87" s="1"/>
  <c r="DM80" i="87" s="1"/>
  <c r="DF107" i="87"/>
  <c r="BQ34" i="100"/>
  <c r="BQ41" i="100" s="1"/>
  <c r="BQ54" i="100" s="1"/>
  <c r="BQ58" i="100" s="1"/>
  <c r="BQ61" i="100" s="1"/>
  <c r="JP107" i="87"/>
  <c r="Q24" i="87"/>
  <c r="BQ77" i="87"/>
  <c r="BQ78" i="87" s="1"/>
  <c r="BQ80" i="87" s="1"/>
  <c r="BV31" i="87"/>
  <c r="BV39" i="87" s="1"/>
  <c r="BV45" i="87" s="1"/>
  <c r="FK77" i="87"/>
  <c r="FK78" i="87" s="1"/>
  <c r="FK80" i="87" s="1"/>
  <c r="FK103" i="87"/>
  <c r="FK104" i="87" s="1"/>
  <c r="GH77" i="87"/>
  <c r="GH78" i="87" s="1"/>
  <c r="GH80" i="87" s="1"/>
  <c r="DF103" i="87"/>
  <c r="DF104" i="87" s="1"/>
  <c r="JB24" i="87"/>
  <c r="DD34" i="100"/>
  <c r="DD41" i="100" s="1"/>
  <c r="DD54" i="100" s="1"/>
  <c r="DD58" i="100" s="1"/>
  <c r="DD61" i="100" s="1"/>
  <c r="H24" i="87"/>
  <c r="H107" i="87" s="1"/>
  <c r="KG24" i="87"/>
  <c r="KG77" i="87" s="1"/>
  <c r="KG78" i="87" s="1"/>
  <c r="KG80" i="87" s="1"/>
  <c r="IV24" i="87"/>
  <c r="IV103" i="87" s="1"/>
  <c r="IV104" i="87" s="1"/>
  <c r="DL34" i="100"/>
  <c r="DL41" i="100" s="1"/>
  <c r="DL54" i="100" s="1"/>
  <c r="DL58" i="100" s="1"/>
  <c r="DL61" i="100" s="1"/>
  <c r="GA77" i="87"/>
  <c r="GA78" i="87" s="1"/>
  <c r="GA80" i="87" s="1"/>
  <c r="FC107" i="87"/>
  <c r="AP34" i="100"/>
  <c r="AP41" i="100" s="1"/>
  <c r="AP54" i="100" s="1"/>
  <c r="AP58" i="100" s="1"/>
  <c r="AP61" i="100" s="1"/>
  <c r="DI34" i="100"/>
  <c r="DI41" i="100" s="1"/>
  <c r="DI54" i="100" s="1"/>
  <c r="DI58" i="100" s="1"/>
  <c r="DI61" i="100" s="1"/>
  <c r="BD34" i="100"/>
  <c r="BD41" i="100" s="1"/>
  <c r="BD54" i="100" s="1"/>
  <c r="BD58" i="100" s="1"/>
  <c r="BD61" i="100" s="1"/>
  <c r="EI34" i="100"/>
  <c r="EI41" i="100" s="1"/>
  <c r="EI54" i="100" s="1"/>
  <c r="EI58" i="100" s="1"/>
  <c r="EI61" i="100" s="1"/>
  <c r="IZ24" i="87"/>
  <c r="IZ107" i="87" s="1"/>
  <c r="CJ34" i="100"/>
  <c r="CJ41" i="100" s="1"/>
  <c r="CJ54" i="100" s="1"/>
  <c r="CJ58" i="100" s="1"/>
  <c r="CJ61" i="100" s="1"/>
  <c r="HE24" i="87"/>
  <c r="HE31" i="87" s="1"/>
  <c r="HE39" i="87" s="1"/>
  <c r="HE45" i="87" s="1"/>
  <c r="FO31" i="87"/>
  <c r="FO39" i="87" s="1"/>
  <c r="FO45" i="87" s="1"/>
  <c r="FO48" i="87" s="1"/>
  <c r="ES34" i="100"/>
  <c r="ES41" i="100" s="1"/>
  <c r="ES54" i="100" s="1"/>
  <c r="ES58" i="100" s="1"/>
  <c r="ES61" i="100" s="1"/>
  <c r="ET107" i="87"/>
  <c r="HG24" i="87"/>
  <c r="ET77" i="87"/>
  <c r="ET78" i="87" s="1"/>
  <c r="ET80" i="87" s="1"/>
  <c r="JQ24" i="87"/>
  <c r="JQ31" i="87" s="1"/>
  <c r="JQ39" i="87" s="1"/>
  <c r="JQ45" i="87" s="1"/>
  <c r="FA107" i="87"/>
  <c r="ET103" i="87"/>
  <c r="ET104" i="87" s="1"/>
  <c r="CF34" i="100"/>
  <c r="CF41" i="100" s="1"/>
  <c r="CF54" i="100" s="1"/>
  <c r="CF58" i="100" s="1"/>
  <c r="CF61" i="100" s="1"/>
  <c r="GB34" i="100"/>
  <c r="GB41" i="100" s="1"/>
  <c r="GB54" i="100" s="1"/>
  <c r="GB58" i="100" s="1"/>
  <c r="GB61" i="100" s="1"/>
  <c r="CI34" i="100"/>
  <c r="CI41" i="100" s="1"/>
  <c r="CI54" i="100" s="1"/>
  <c r="CI58" i="100" s="1"/>
  <c r="CI61" i="100" s="1"/>
  <c r="FJ34" i="100"/>
  <c r="FJ41" i="100" s="1"/>
  <c r="FJ54" i="100" s="1"/>
  <c r="FJ58" i="100" s="1"/>
  <c r="FJ61" i="100" s="1"/>
  <c r="EM24" i="87"/>
  <c r="EM31" i="87" s="1"/>
  <c r="EM39" i="87" s="1"/>
  <c r="EM45" i="87" s="1"/>
  <c r="EM48" i="87" s="1"/>
  <c r="JK24" i="87"/>
  <c r="JE24" i="87"/>
  <c r="AQ24" i="87"/>
  <c r="AQ31" i="87" s="1"/>
  <c r="AQ39" i="87" s="1"/>
  <c r="AQ45" i="87" s="1"/>
  <c r="AQ48" i="87" s="1"/>
  <c r="BM34" i="100"/>
  <c r="BM41" i="100" s="1"/>
  <c r="BM54" i="100" s="1"/>
  <c r="BM58" i="100" s="1"/>
  <c r="BM61" i="100" s="1"/>
  <c r="AB34" i="100"/>
  <c r="AB41" i="100" s="1"/>
  <c r="AB54" i="100" s="1"/>
  <c r="AB58" i="100" s="1"/>
  <c r="AB61" i="100" s="1"/>
  <c r="AL34" i="100"/>
  <c r="AL41" i="100" s="1"/>
  <c r="AL54" i="100" s="1"/>
  <c r="AL58" i="100" s="1"/>
  <c r="AL61" i="100" s="1"/>
  <c r="FA103" i="87"/>
  <c r="FA104" i="87" s="1"/>
  <c r="FU77" i="87"/>
  <c r="FU78" i="87" s="1"/>
  <c r="FU80" i="87" s="1"/>
  <c r="ID103" i="87"/>
  <c r="ID104" i="87" s="1"/>
  <c r="EZ24" i="87"/>
  <c r="EZ107" i="87" s="1"/>
  <c r="DN34" i="100"/>
  <c r="DN41" i="100" s="1"/>
  <c r="DN54" i="100" s="1"/>
  <c r="DN58" i="100" s="1"/>
  <c r="DN61" i="100" s="1"/>
  <c r="IF24" i="87"/>
  <c r="IF107" i="87" s="1"/>
  <c r="AH24" i="87"/>
  <c r="AH77" i="87" s="1"/>
  <c r="AH78" i="87" s="1"/>
  <c r="AH80" i="87" s="1"/>
  <c r="BH34" i="100"/>
  <c r="BH41" i="100" s="1"/>
  <c r="BH54" i="100" s="1"/>
  <c r="BH58" i="100" s="1"/>
  <c r="BH61" i="100" s="1"/>
  <c r="GX34" i="100"/>
  <c r="GX41" i="100" s="1"/>
  <c r="GX54" i="100" s="1"/>
  <c r="GX58" i="100" s="1"/>
  <c r="GX61" i="100" s="1"/>
  <c r="JF24" i="87"/>
  <c r="JF31" i="87" s="1"/>
  <c r="JF39" i="87" s="1"/>
  <c r="JF45" i="87" s="1"/>
  <c r="JF48" i="87" s="1"/>
  <c r="BV34" i="100"/>
  <c r="BV41" i="100" s="1"/>
  <c r="BV54" i="100" s="1"/>
  <c r="BV58" i="100" s="1"/>
  <c r="BV61" i="100" s="1"/>
  <c r="BQ107" i="87"/>
  <c r="BQ108" i="87" s="1"/>
  <c r="BQ110" i="87" s="1"/>
  <c r="IK24" i="87"/>
  <c r="FO103" i="87"/>
  <c r="FO104" i="87" s="1"/>
  <c r="FO108" i="87" s="1"/>
  <c r="FO110" i="87" s="1"/>
  <c r="BN24" i="87"/>
  <c r="BN31" i="87" s="1"/>
  <c r="BN39" i="87" s="1"/>
  <c r="BN45" i="87" s="1"/>
  <c r="BN48" i="87" s="1"/>
  <c r="EF34" i="100"/>
  <c r="EF41" i="100" s="1"/>
  <c r="EF54" i="100" s="1"/>
  <c r="EF58" i="100" s="1"/>
  <c r="EF61" i="100" s="1"/>
  <c r="FC77" i="87"/>
  <c r="FC78" i="87" s="1"/>
  <c r="FC80" i="87" s="1"/>
  <c r="JU24" i="87"/>
  <c r="BZ34" i="100"/>
  <c r="BZ41" i="100" s="1"/>
  <c r="BZ54" i="100" s="1"/>
  <c r="BZ58" i="100" s="1"/>
  <c r="BZ61" i="100" s="1"/>
  <c r="CT24" i="87"/>
  <c r="CT31" i="87" s="1"/>
  <c r="CT39" i="87" s="1"/>
  <c r="CT45" i="87" s="1"/>
  <c r="CH24" i="87"/>
  <c r="CH77" i="87" s="1"/>
  <c r="CH78" i="87" s="1"/>
  <c r="CH80" i="87" s="1"/>
  <c r="FA77" i="87"/>
  <c r="FA78" i="87" s="1"/>
  <c r="FA80" i="87" s="1"/>
  <c r="V34" i="100"/>
  <c r="V41" i="100" s="1"/>
  <c r="V54" i="100" s="1"/>
  <c r="V58" i="100" s="1"/>
  <c r="V61" i="100" s="1"/>
  <c r="CV24" i="87"/>
  <c r="CV31" i="87" s="1"/>
  <c r="CV39" i="87" s="1"/>
  <c r="CV45" i="87" s="1"/>
  <c r="FX34" i="100"/>
  <c r="FX41" i="100" s="1"/>
  <c r="FX54" i="100" s="1"/>
  <c r="FX58" i="100" s="1"/>
  <c r="FX61" i="100" s="1"/>
  <c r="CZ34" i="100"/>
  <c r="CZ41" i="100" s="1"/>
  <c r="CZ54" i="100" s="1"/>
  <c r="CZ58" i="100" s="1"/>
  <c r="CZ61" i="100" s="1"/>
  <c r="FU107" i="87"/>
  <c r="ID107" i="87"/>
  <c r="CY24" i="87"/>
  <c r="CY31" i="87" s="1"/>
  <c r="CY39" i="87" s="1"/>
  <c r="CY45" i="87" s="1"/>
  <c r="CY48" i="87" s="1"/>
  <c r="EX24" i="87"/>
  <c r="EX77" i="87" s="1"/>
  <c r="EX78" i="87" s="1"/>
  <c r="EX80" i="87" s="1"/>
  <c r="IL24" i="87"/>
  <c r="IL31" i="87" s="1"/>
  <c r="IL39" i="87" s="1"/>
  <c r="IL45" i="87" s="1"/>
  <c r="IL48" i="87" s="1"/>
  <c r="FK34" i="100"/>
  <c r="FK41" i="100" s="1"/>
  <c r="FK54" i="100" s="1"/>
  <c r="FK58" i="100" s="1"/>
  <c r="FK61" i="100" s="1"/>
  <c r="DK61" i="100"/>
  <c r="KH25" i="87"/>
  <c r="KH27" i="87"/>
  <c r="KH26" i="87"/>
  <c r="KG150" i="87"/>
  <c r="GY150" i="87"/>
  <c r="GZ25" i="87"/>
  <c r="GZ27" i="87"/>
  <c r="GZ26" i="87"/>
  <c r="CU61" i="100"/>
  <c r="CL61" i="100"/>
  <c r="GC34" i="100"/>
  <c r="GC41" i="100" s="1"/>
  <c r="GC54" i="100" s="1"/>
  <c r="GC58" i="100" s="1"/>
  <c r="CT34" i="100"/>
  <c r="CT41" i="100" s="1"/>
  <c r="CT54" i="100" s="1"/>
  <c r="CT58" i="100" s="1"/>
  <c r="CQ150" i="87"/>
  <c r="CR26" i="87"/>
  <c r="CR25" i="87"/>
  <c r="CR27" i="87"/>
  <c r="DJ34" i="100"/>
  <c r="DJ41" i="100" s="1"/>
  <c r="DJ54" i="100" s="1"/>
  <c r="DJ58" i="100" s="1"/>
  <c r="FG34" i="100"/>
  <c r="FG41" i="100" s="1"/>
  <c r="FG54" i="100" s="1"/>
  <c r="FG58" i="100" s="1"/>
  <c r="BM25" i="87"/>
  <c r="BM27" i="87"/>
  <c r="BL150" i="87"/>
  <c r="BM26" i="87"/>
  <c r="DB150" i="87"/>
  <c r="DC26" i="87"/>
  <c r="DC27" i="87"/>
  <c r="DC25" i="87"/>
  <c r="AN61" i="100"/>
  <c r="N26" i="87"/>
  <c r="N27" i="87"/>
  <c r="M150" i="87"/>
  <c r="N25" i="87"/>
  <c r="AT150" i="87"/>
  <c r="AU27" i="87"/>
  <c r="AU25" i="87"/>
  <c r="AU26" i="87"/>
  <c r="BB34" i="100"/>
  <c r="BB41" i="100" s="1"/>
  <c r="BB54" i="100" s="1"/>
  <c r="BB58" i="100" s="1"/>
  <c r="FW27" i="87"/>
  <c r="FW26" i="87"/>
  <c r="FW25" i="87"/>
  <c r="FV150" i="87"/>
  <c r="BG25" i="87"/>
  <c r="BG26" i="87"/>
  <c r="BF150" i="87"/>
  <c r="BG27" i="87"/>
  <c r="EP62" i="100"/>
  <c r="EP63" i="100"/>
  <c r="GH50" i="87"/>
  <c r="GH49" i="87"/>
  <c r="CH61" i="100"/>
  <c r="FN45" i="87"/>
  <c r="JJ77" i="87"/>
  <c r="JJ78" i="87" s="1"/>
  <c r="JJ80" i="87" s="1"/>
  <c r="JJ107" i="87"/>
  <c r="JJ103" i="87"/>
  <c r="JJ104" i="87" s="1"/>
  <c r="JJ31" i="87"/>
  <c r="JJ39" i="87" s="1"/>
  <c r="JJ45" i="87" s="1"/>
  <c r="DC150" i="87"/>
  <c r="DD26" i="87"/>
  <c r="DD27" i="87"/>
  <c r="DD25" i="87"/>
  <c r="GQ34" i="100"/>
  <c r="GQ41" i="100" s="1"/>
  <c r="GQ54" i="100" s="1"/>
  <c r="GQ58" i="100" s="1"/>
  <c r="U150" i="87"/>
  <c r="V25" i="87"/>
  <c r="V26" i="87"/>
  <c r="V27" i="87"/>
  <c r="ET49" i="87"/>
  <c r="ET50" i="87"/>
  <c r="FT34" i="100"/>
  <c r="FT41" i="100" s="1"/>
  <c r="FT54" i="100" s="1"/>
  <c r="FT58" i="100" s="1"/>
  <c r="CN150" i="87"/>
  <c r="CO26" i="87"/>
  <c r="CO25" i="87"/>
  <c r="CO27" i="87"/>
  <c r="K27" i="87"/>
  <c r="K26" i="87"/>
  <c r="K25" i="87"/>
  <c r="J150" i="87"/>
  <c r="AT107" i="87"/>
  <c r="AT103" i="87"/>
  <c r="AT104" i="87" s="1"/>
  <c r="AT77" i="87"/>
  <c r="AT78" i="87" s="1"/>
  <c r="AT80" i="87" s="1"/>
  <c r="AT31" i="87"/>
  <c r="AT39" i="87" s="1"/>
  <c r="AT45" i="87" s="1"/>
  <c r="GR62" i="100"/>
  <c r="GR63" i="100"/>
  <c r="BI62" i="100"/>
  <c r="BI63" i="100"/>
  <c r="HP25" i="87"/>
  <c r="HP26" i="87"/>
  <c r="HP27" i="87"/>
  <c r="HO150" i="87"/>
  <c r="AQ34" i="100"/>
  <c r="AQ41" i="100" s="1"/>
  <c r="AQ54" i="100" s="1"/>
  <c r="AQ58" i="100" s="1"/>
  <c r="GW150" i="87"/>
  <c r="GX26" i="87"/>
  <c r="GX25" i="87"/>
  <c r="GX27" i="87"/>
  <c r="FE34" i="100"/>
  <c r="FE41" i="100" s="1"/>
  <c r="FE54" i="100" s="1"/>
  <c r="FE58" i="100" s="1"/>
  <c r="JC24" i="87"/>
  <c r="FC50" i="87"/>
  <c r="FC49" i="87"/>
  <c r="BN63" i="100"/>
  <c r="BN62" i="100"/>
  <c r="GF77" i="87"/>
  <c r="GF78" i="87" s="1"/>
  <c r="GF80" i="87" s="1"/>
  <c r="GF103" i="87"/>
  <c r="GF104" i="87" s="1"/>
  <c r="GF107" i="87"/>
  <c r="GF31" i="87"/>
  <c r="GF39" i="87" s="1"/>
  <c r="GF45" i="87" s="1"/>
  <c r="AF24" i="87"/>
  <c r="HD61" i="100"/>
  <c r="I150" i="87"/>
  <c r="J26" i="87"/>
  <c r="J25" i="87"/>
  <c r="J27" i="87"/>
  <c r="CP24" i="87"/>
  <c r="HB34" i="100"/>
  <c r="HB41" i="100" s="1"/>
  <c r="HB54" i="100" s="1"/>
  <c r="HB58" i="100" s="1"/>
  <c r="EH103" i="87"/>
  <c r="EH104" i="87" s="1"/>
  <c r="EH107" i="87"/>
  <c r="EH77" i="87"/>
  <c r="EH78" i="87" s="1"/>
  <c r="EH80" i="87" s="1"/>
  <c r="EH31" i="87"/>
  <c r="EH39" i="87" s="1"/>
  <c r="EH45" i="87" s="1"/>
  <c r="JS24" i="87"/>
  <c r="FS34" i="100"/>
  <c r="FS41" i="100" s="1"/>
  <c r="FS54" i="100" s="1"/>
  <c r="FS58" i="100" s="1"/>
  <c r="GI34" i="100"/>
  <c r="GI41" i="100" s="1"/>
  <c r="GI54" i="100" s="1"/>
  <c r="GI58" i="100" s="1"/>
  <c r="GY24" i="87"/>
  <c r="GJ25" i="87"/>
  <c r="GJ27" i="87"/>
  <c r="GI150" i="87"/>
  <c r="GJ26" i="87"/>
  <c r="W103" i="87"/>
  <c r="W104" i="87" s="1"/>
  <c r="W107" i="87"/>
  <c r="W77" i="87"/>
  <c r="W78" i="87" s="1"/>
  <c r="W80" i="87" s="1"/>
  <c r="W31" i="87"/>
  <c r="W39" i="87" s="1"/>
  <c r="W45" i="87" s="1"/>
  <c r="FI34" i="100"/>
  <c r="FI41" i="100" s="1"/>
  <c r="FI54" i="100" s="1"/>
  <c r="FI58" i="100" s="1"/>
  <c r="R107" i="87"/>
  <c r="R103" i="87"/>
  <c r="R104" i="87" s="1"/>
  <c r="R77" i="87"/>
  <c r="R78" i="87" s="1"/>
  <c r="R80" i="87" s="1"/>
  <c r="R31" i="87"/>
  <c r="R39" i="87" s="1"/>
  <c r="R45" i="87" s="1"/>
  <c r="GR107" i="87"/>
  <c r="GR103" i="87"/>
  <c r="GR104" i="87" s="1"/>
  <c r="GR77" i="87"/>
  <c r="GR78" i="87" s="1"/>
  <c r="GR80" i="87" s="1"/>
  <c r="GR31" i="87"/>
  <c r="GR39" i="87" s="1"/>
  <c r="GR45" i="87" s="1"/>
  <c r="KB26" i="87"/>
  <c r="KA150" i="87"/>
  <c r="KB27" i="87"/>
  <c r="KB25" i="87"/>
  <c r="DM150" i="87"/>
  <c r="DN25" i="87"/>
  <c r="DN27" i="87"/>
  <c r="DN26" i="87"/>
  <c r="BX25" i="87"/>
  <c r="BX27" i="87"/>
  <c r="BX26" i="87"/>
  <c r="BW150" i="87"/>
  <c r="AE34" i="100"/>
  <c r="AE41" i="100" s="1"/>
  <c r="AE54" i="100" s="1"/>
  <c r="AE58" i="100" s="1"/>
  <c r="AM26" i="87"/>
  <c r="AM25" i="87"/>
  <c r="AM27" i="87"/>
  <c r="AL150" i="87"/>
  <c r="GS34" i="100"/>
  <c r="GS41" i="100" s="1"/>
  <c r="GS54" i="100" s="1"/>
  <c r="GS58" i="100" s="1"/>
  <c r="BF34" i="100"/>
  <c r="BF41" i="100" s="1"/>
  <c r="BF54" i="100" s="1"/>
  <c r="BF58" i="100" s="1"/>
  <c r="AC34" i="100"/>
  <c r="AC41" i="100" s="1"/>
  <c r="AC54" i="100" s="1"/>
  <c r="AC58" i="100" s="1"/>
  <c r="GY34" i="100"/>
  <c r="GY41" i="100" s="1"/>
  <c r="GY54" i="100" s="1"/>
  <c r="GY58" i="100" s="1"/>
  <c r="DG61" i="100"/>
  <c r="BJ34" i="100"/>
  <c r="BJ41" i="100" s="1"/>
  <c r="BJ54" i="100" s="1"/>
  <c r="BJ58" i="100" s="1"/>
  <c r="HH34" i="100"/>
  <c r="HH41" i="100" s="1"/>
  <c r="HH54" i="100" s="1"/>
  <c r="HH58" i="100" s="1"/>
  <c r="FF34" i="100"/>
  <c r="FF41" i="100" s="1"/>
  <c r="FF54" i="100" s="1"/>
  <c r="FF58" i="100" s="1"/>
  <c r="FZ24" i="87"/>
  <c r="GH150" i="87"/>
  <c r="GI27" i="87"/>
  <c r="GI26" i="87"/>
  <c r="GI25" i="87"/>
  <c r="BA63" i="100"/>
  <c r="BA62" i="100"/>
  <c r="AY34" i="100"/>
  <c r="AY41" i="100" s="1"/>
  <c r="AY54" i="100" s="1"/>
  <c r="AY58" i="100" s="1"/>
  <c r="FM61" i="100"/>
  <c r="BB25" i="87"/>
  <c r="BB26" i="87"/>
  <c r="BB27" i="87"/>
  <c r="BA150" i="87"/>
  <c r="EH34" i="100"/>
  <c r="EH41" i="100" s="1"/>
  <c r="EH54" i="100" s="1"/>
  <c r="EH58" i="100" s="1"/>
  <c r="EL34" i="100"/>
  <c r="EL41" i="100" s="1"/>
  <c r="EL54" i="100" s="1"/>
  <c r="EL58" i="100" s="1"/>
  <c r="HH24" i="87"/>
  <c r="DQ34" i="100"/>
  <c r="DQ41" i="100" s="1"/>
  <c r="DQ54" i="100" s="1"/>
  <c r="DQ58" i="100" s="1"/>
  <c r="FV24" i="87"/>
  <c r="EB150" i="87"/>
  <c r="EC25" i="87"/>
  <c r="EC27" i="87"/>
  <c r="EC26" i="87"/>
  <c r="CI150" i="87"/>
  <c r="CJ26" i="87"/>
  <c r="CJ27" i="87"/>
  <c r="CJ25" i="87"/>
  <c r="DT62" i="100"/>
  <c r="DT63" i="100"/>
  <c r="EK34" i="100"/>
  <c r="EK41" i="100" s="1"/>
  <c r="EK54" i="100" s="1"/>
  <c r="EK58" i="100" s="1"/>
  <c r="JR24" i="87"/>
  <c r="AU34" i="100"/>
  <c r="AU41" i="100" s="1"/>
  <c r="AU54" i="100" s="1"/>
  <c r="AU58" i="100" s="1"/>
  <c r="JX107" i="87"/>
  <c r="JX103" i="87"/>
  <c r="JX104" i="87" s="1"/>
  <c r="JX77" i="87"/>
  <c r="JX78" i="87" s="1"/>
  <c r="JX80" i="87" s="1"/>
  <c r="JX31" i="87"/>
  <c r="JX39" i="87" s="1"/>
  <c r="JX45" i="87" s="1"/>
  <c r="E24" i="87"/>
  <c r="AH34" i="100"/>
  <c r="AH41" i="100" s="1"/>
  <c r="AH54" i="100" s="1"/>
  <c r="AH58" i="100" s="1"/>
  <c r="GE34" i="100"/>
  <c r="GE41" i="100" s="1"/>
  <c r="GE54" i="100" s="1"/>
  <c r="GE58" i="100" s="1"/>
  <c r="DC34" i="100"/>
  <c r="DC41" i="100" s="1"/>
  <c r="DC54" i="100" s="1"/>
  <c r="DC58" i="100" s="1"/>
  <c r="CB26" i="87"/>
  <c r="CA150" i="87"/>
  <c r="CB27" i="87"/>
  <c r="CB25" i="87"/>
  <c r="AW24" i="87"/>
  <c r="CI24" i="87"/>
  <c r="IB26" i="87"/>
  <c r="IB27" i="87"/>
  <c r="IB25" i="87"/>
  <c r="IA150" i="87"/>
  <c r="GE24" i="87"/>
  <c r="BG34" i="100"/>
  <c r="BG41" i="100" s="1"/>
  <c r="BG54" i="100" s="1"/>
  <c r="BG58" i="100" s="1"/>
  <c r="CN24" i="87"/>
  <c r="AE24" i="87"/>
  <c r="BP34" i="100"/>
  <c r="BP41" i="100" s="1"/>
  <c r="BP54" i="100" s="1"/>
  <c r="BP58" i="100" s="1"/>
  <c r="DE24" i="87"/>
  <c r="P27" i="87"/>
  <c r="P26" i="87"/>
  <c r="O150" i="87"/>
  <c r="P25" i="87"/>
  <c r="JV24" i="87"/>
  <c r="GJ34" i="100"/>
  <c r="GJ41" i="100" s="1"/>
  <c r="GJ54" i="100" s="1"/>
  <c r="GJ58" i="100" s="1"/>
  <c r="GA50" i="87"/>
  <c r="GA49" i="87"/>
  <c r="DJ26" i="87"/>
  <c r="DI150" i="87"/>
  <c r="DJ25" i="87"/>
  <c r="DJ27" i="87"/>
  <c r="CZ150" i="87"/>
  <c r="DA26" i="87"/>
  <c r="DA27" i="87"/>
  <c r="DA25" i="87"/>
  <c r="AA62" i="100"/>
  <c r="AA63" i="100"/>
  <c r="GK27" i="87"/>
  <c r="GJ150" i="87"/>
  <c r="GK26" i="87"/>
  <c r="GK25" i="87"/>
  <c r="X27" i="87"/>
  <c r="W150" i="87"/>
  <c r="X26" i="87"/>
  <c r="X25" i="87"/>
  <c r="BK61" i="100"/>
  <c r="GS103" i="87"/>
  <c r="GS104" i="87" s="1"/>
  <c r="GS77" i="87"/>
  <c r="GS78" i="87" s="1"/>
  <c r="GS80" i="87" s="1"/>
  <c r="GS107" i="87"/>
  <c r="GS31" i="87"/>
  <c r="GS39" i="87" s="1"/>
  <c r="GS45" i="87" s="1"/>
  <c r="FU50" i="87"/>
  <c r="FU49" i="87"/>
  <c r="DR48" i="87"/>
  <c r="EJ26" i="87"/>
  <c r="EI150" i="87"/>
  <c r="EJ27" i="87"/>
  <c r="EJ25" i="87"/>
  <c r="DW34" i="100"/>
  <c r="DW41" i="100" s="1"/>
  <c r="DW54" i="100" s="1"/>
  <c r="DW58" i="100" s="1"/>
  <c r="AK34" i="100"/>
  <c r="AK41" i="100" s="1"/>
  <c r="AK54" i="100" s="1"/>
  <c r="AK58" i="100" s="1"/>
  <c r="DH25" i="87"/>
  <c r="DH26" i="87"/>
  <c r="DG150" i="87"/>
  <c r="DH27" i="87"/>
  <c r="FK48" i="87"/>
  <c r="BX63" i="100"/>
  <c r="BX62" i="100"/>
  <c r="FZ63" i="100"/>
  <c r="FZ62" i="100"/>
  <c r="FV63" i="100"/>
  <c r="FV62" i="100"/>
  <c r="AF34" i="100"/>
  <c r="AF41" i="100" s="1"/>
  <c r="AF54" i="100" s="1"/>
  <c r="AF58" i="100" s="1"/>
  <c r="FH25" i="87"/>
  <c r="FH27" i="87"/>
  <c r="FH26" i="87"/>
  <c r="FG150" i="87"/>
  <c r="EJ34" i="100"/>
  <c r="EJ41" i="100" s="1"/>
  <c r="EJ54" i="100" s="1"/>
  <c r="EJ58" i="100" s="1"/>
  <c r="AJ34" i="100"/>
  <c r="AJ41" i="100" s="1"/>
  <c r="AJ54" i="100" s="1"/>
  <c r="AJ58" i="100" s="1"/>
  <c r="KA24" i="87"/>
  <c r="DV34" i="100"/>
  <c r="DV41" i="100" s="1"/>
  <c r="DV54" i="100" s="1"/>
  <c r="DV58" i="100" s="1"/>
  <c r="GH34" i="100"/>
  <c r="GH41" i="100" s="1"/>
  <c r="GH54" i="100" s="1"/>
  <c r="GH58" i="100" s="1"/>
  <c r="JO24" i="87"/>
  <c r="BS34" i="100"/>
  <c r="BS41" i="100" s="1"/>
  <c r="BS54" i="100" s="1"/>
  <c r="BS58" i="100" s="1"/>
  <c r="AO26" i="87"/>
  <c r="AO27" i="87"/>
  <c r="AN150" i="87"/>
  <c r="AO25" i="87"/>
  <c r="CA34" i="100"/>
  <c r="CA41" i="100" s="1"/>
  <c r="CA54" i="100" s="1"/>
  <c r="CA58" i="100" s="1"/>
  <c r="AI150" i="87"/>
  <c r="AJ25" i="87"/>
  <c r="AJ27" i="87"/>
  <c r="AJ26" i="87"/>
  <c r="DI26" i="87"/>
  <c r="DH150" i="87"/>
  <c r="DI27" i="87"/>
  <c r="DI25" i="87"/>
  <c r="GB103" i="87"/>
  <c r="GB104" i="87" s="1"/>
  <c r="GB107" i="87"/>
  <c r="GB77" i="87"/>
  <c r="GB78" i="87" s="1"/>
  <c r="GB80" i="87" s="1"/>
  <c r="GB31" i="87"/>
  <c r="GB39" i="87" s="1"/>
  <c r="GB45" i="87" s="1"/>
  <c r="BC150" i="87"/>
  <c r="BD26" i="87"/>
  <c r="BD27" i="87"/>
  <c r="BD25" i="87"/>
  <c r="IU24" i="87"/>
  <c r="F150" i="87"/>
  <c r="G27" i="87"/>
  <c r="G25" i="87"/>
  <c r="G26" i="87"/>
  <c r="AI34" i="100"/>
  <c r="AI41" i="100" s="1"/>
  <c r="AI54" i="100" s="1"/>
  <c r="AI58" i="100" s="1"/>
  <c r="GT26" i="87"/>
  <c r="GS150" i="87"/>
  <c r="GT25" i="87"/>
  <c r="GT27" i="87"/>
  <c r="BL61" i="100"/>
  <c r="AY25" i="87"/>
  <c r="AY26" i="87"/>
  <c r="AY27" i="87"/>
  <c r="AX150" i="87"/>
  <c r="DV24" i="87"/>
  <c r="FS27" i="87"/>
  <c r="FS26" i="87"/>
  <c r="FS25" i="87"/>
  <c r="FR150" i="87"/>
  <c r="BC34" i="100"/>
  <c r="BC41" i="100" s="1"/>
  <c r="BC54" i="100" s="1"/>
  <c r="BC58" i="100" s="1"/>
  <c r="B150" i="87"/>
  <c r="C27" i="87"/>
  <c r="C26" i="87"/>
  <c r="C25" i="87"/>
  <c r="G3" i="88"/>
  <c r="F3" i="88"/>
  <c r="I3" i="88" s="1"/>
  <c r="I4" i="88" s="1"/>
  <c r="AX61" i="100"/>
  <c r="ID49" i="87"/>
  <c r="ID50" i="87"/>
  <c r="CN61" i="100"/>
  <c r="JH26" i="87"/>
  <c r="JH27" i="87"/>
  <c r="JH25" i="87"/>
  <c r="JG150" i="87"/>
  <c r="DK24" i="87"/>
  <c r="CM27" i="87"/>
  <c r="CM25" i="87"/>
  <c r="CM26" i="87"/>
  <c r="CL150" i="87"/>
  <c r="EX63" i="100"/>
  <c r="EX62" i="100"/>
  <c r="FP24" i="87"/>
  <c r="FI27" i="87"/>
  <c r="FI26" i="87"/>
  <c r="FI25" i="87"/>
  <c r="FH150" i="87"/>
  <c r="HI150" i="87"/>
  <c r="HJ27" i="87"/>
  <c r="HJ26" i="87"/>
  <c r="HJ25" i="87"/>
  <c r="EU34" i="100"/>
  <c r="EU41" i="100" s="1"/>
  <c r="EU54" i="100" s="1"/>
  <c r="EU58" i="100" s="1"/>
  <c r="AO34" i="100"/>
  <c r="AO41" i="100" s="1"/>
  <c r="AO54" i="100" s="1"/>
  <c r="AO58" i="100" s="1"/>
  <c r="AC24" i="87"/>
  <c r="JD24" i="87"/>
  <c r="GN24" i="87"/>
  <c r="KK48" i="87"/>
  <c r="FQ34" i="100"/>
  <c r="FQ41" i="100" s="1"/>
  <c r="FQ54" i="100" s="1"/>
  <c r="FQ58" i="100" s="1"/>
  <c r="AL24" i="87"/>
  <c r="EO34" i="100"/>
  <c r="EO41" i="100" s="1"/>
  <c r="EO54" i="100" s="1"/>
  <c r="EO58" i="100" s="1"/>
  <c r="Y24" i="87"/>
  <c r="GD61" i="100"/>
  <c r="FD63" i="100"/>
  <c r="FD62" i="100"/>
  <c r="DE62" i="100"/>
  <c r="DE63" i="100"/>
  <c r="FQ107" i="87"/>
  <c r="FQ103" i="87"/>
  <c r="FQ104" i="87" s="1"/>
  <c r="FQ77" i="87"/>
  <c r="FQ78" i="87" s="1"/>
  <c r="FQ80" i="87" s="1"/>
  <c r="FQ31" i="87"/>
  <c r="FQ39" i="87" s="1"/>
  <c r="FQ45" i="87" s="1"/>
  <c r="IY24" i="87"/>
  <c r="BL27" i="87"/>
  <c r="BK150" i="87"/>
  <c r="BL26" i="87"/>
  <c r="BL25" i="87"/>
  <c r="FL34" i="100"/>
  <c r="FL41" i="100" s="1"/>
  <c r="FL54" i="100" s="1"/>
  <c r="FL58" i="100" s="1"/>
  <c r="HV103" i="87"/>
  <c r="HV104" i="87" s="1"/>
  <c r="HV107" i="87"/>
  <c r="HV77" i="87"/>
  <c r="HV78" i="87" s="1"/>
  <c r="HV80" i="87" s="1"/>
  <c r="HV31" i="87"/>
  <c r="HV39" i="87" s="1"/>
  <c r="HV45" i="87" s="1"/>
  <c r="DO34" i="100"/>
  <c r="DO41" i="100" s="1"/>
  <c r="DO54" i="100" s="1"/>
  <c r="DO58" i="100" s="1"/>
  <c r="BC25" i="87"/>
  <c r="BC26" i="87"/>
  <c r="BB150" i="87"/>
  <c r="BC27" i="87"/>
  <c r="IQ24" i="87"/>
  <c r="HS24" i="87"/>
  <c r="FC61" i="100"/>
  <c r="II26" i="87"/>
  <c r="II25" i="87"/>
  <c r="II27" i="87"/>
  <c r="IH150" i="87"/>
  <c r="FH34" i="100"/>
  <c r="FH41" i="100" s="1"/>
  <c r="FH54" i="100" s="1"/>
  <c r="FH58" i="100" s="1"/>
  <c r="HR103" i="87"/>
  <c r="HR104" i="87" s="1"/>
  <c r="HR107" i="87"/>
  <c r="HR77" i="87"/>
  <c r="HR78" i="87" s="1"/>
  <c r="HR80" i="87" s="1"/>
  <c r="HR31" i="87"/>
  <c r="HR39" i="87" s="1"/>
  <c r="HR45" i="87" s="1"/>
  <c r="IP48" i="87"/>
  <c r="DX150" i="87"/>
  <c r="DY27" i="87"/>
  <c r="DY25" i="87"/>
  <c r="DY26" i="87"/>
  <c r="IN103" i="87"/>
  <c r="IN104" i="87" s="1"/>
  <c r="IN107" i="87"/>
  <c r="IN77" i="87"/>
  <c r="IN78" i="87" s="1"/>
  <c r="IN80" i="87" s="1"/>
  <c r="IN31" i="87"/>
  <c r="IN39" i="87" s="1"/>
  <c r="IN45" i="87" s="1"/>
  <c r="GV24" i="87"/>
  <c r="HX27" i="87"/>
  <c r="HX25" i="87"/>
  <c r="HX26" i="87"/>
  <c r="HW150" i="87"/>
  <c r="HF24" i="87"/>
  <c r="GG25" i="87"/>
  <c r="GG27" i="87"/>
  <c r="GF150" i="87"/>
  <c r="GG26" i="87"/>
  <c r="KJ107" i="87"/>
  <c r="KJ77" i="87"/>
  <c r="KJ78" i="87" s="1"/>
  <c r="KJ80" i="87" s="1"/>
  <c r="KJ103" i="87"/>
  <c r="KJ104" i="87" s="1"/>
  <c r="KJ31" i="87"/>
  <c r="KJ39" i="87" s="1"/>
  <c r="KJ45" i="87" s="1"/>
  <c r="ED34" i="100"/>
  <c r="ED41" i="100" s="1"/>
  <c r="ED54" i="100" s="1"/>
  <c r="ED58" i="100" s="1"/>
  <c r="ET150" i="87"/>
  <c r="EU27" i="87"/>
  <c r="EU26" i="87"/>
  <c r="EU25" i="87"/>
  <c r="GP34" i="100"/>
  <c r="GP41" i="100" s="1"/>
  <c r="GP54" i="100" s="1"/>
  <c r="GP58" i="100" s="1"/>
  <c r="AV62" i="100"/>
  <c r="AV63" i="100"/>
  <c r="FY25" i="87"/>
  <c r="FY26" i="87"/>
  <c r="FX150" i="87"/>
  <c r="FY27" i="87"/>
  <c r="DZ34" i="100"/>
  <c r="DZ41" i="100" s="1"/>
  <c r="DZ54" i="100" s="1"/>
  <c r="DZ58" i="100" s="1"/>
  <c r="DH34" i="100"/>
  <c r="DH41" i="100" s="1"/>
  <c r="DH54" i="100" s="1"/>
  <c r="DH58" i="100" s="1"/>
  <c r="S34" i="100"/>
  <c r="S41" i="100" s="1"/>
  <c r="S54" i="100" s="1"/>
  <c r="S58" i="100" s="1"/>
  <c r="HE34" i="100"/>
  <c r="HE41" i="100" s="1"/>
  <c r="HE54" i="100" s="1"/>
  <c r="HE58" i="100" s="1"/>
  <c r="FN34" i="100"/>
  <c r="FN41" i="100" s="1"/>
  <c r="FN54" i="100" s="1"/>
  <c r="FN58" i="100" s="1"/>
  <c r="DF48" i="87"/>
  <c r="FR34" i="100"/>
  <c r="FR41" i="100" s="1"/>
  <c r="FR54" i="100" s="1"/>
  <c r="FR58" i="100" s="1"/>
  <c r="AA26" i="87"/>
  <c r="Z150" i="87"/>
  <c r="AA27" i="87"/>
  <c r="AA25" i="87"/>
  <c r="IJ26" i="87"/>
  <c r="IJ25" i="87"/>
  <c r="II150" i="87"/>
  <c r="IJ27" i="87"/>
  <c r="CV34" i="100"/>
  <c r="CV41" i="100" s="1"/>
  <c r="CV54" i="100" s="1"/>
  <c r="CV58" i="100" s="1"/>
  <c r="FG26" i="87"/>
  <c r="FG25" i="87"/>
  <c r="FF150" i="87"/>
  <c r="FG27" i="87"/>
  <c r="AN48" i="87"/>
  <c r="CS34" i="100"/>
  <c r="CS41" i="100" s="1"/>
  <c r="CS54" i="100" s="1"/>
  <c r="CS58" i="100" s="1"/>
  <c r="CC34" i="100"/>
  <c r="CC41" i="100" s="1"/>
  <c r="CC54" i="100" s="1"/>
  <c r="CC58" i="100" s="1"/>
  <c r="CE25" i="87"/>
  <c r="CD150" i="87"/>
  <c r="CE27" i="87"/>
  <c r="CE26" i="87"/>
  <c r="CX25" i="87"/>
  <c r="CX27" i="87"/>
  <c r="CW150" i="87"/>
  <c r="CX26" i="87"/>
  <c r="EV34" i="100"/>
  <c r="EV41" i="100" s="1"/>
  <c r="EV54" i="100" s="1"/>
  <c r="EV58" i="100" s="1"/>
  <c r="EQ34" i="100"/>
  <c r="EQ41" i="100" s="1"/>
  <c r="EQ54" i="100" s="1"/>
  <c r="EQ58" i="100" s="1"/>
  <c r="FM77" i="87"/>
  <c r="FM78" i="87" s="1"/>
  <c r="FM80" i="87" s="1"/>
  <c r="FM107" i="87"/>
  <c r="FM103" i="87"/>
  <c r="FM104" i="87" s="1"/>
  <c r="FM31" i="87"/>
  <c r="FM39" i="87" s="1"/>
  <c r="FM45" i="87" s="1"/>
  <c r="KM25" i="87"/>
  <c r="KM27" i="87"/>
  <c r="KM26" i="87"/>
  <c r="KL150" i="87"/>
  <c r="HA34" i="100"/>
  <c r="HA41" i="100" s="1"/>
  <c r="HA54" i="100" s="1"/>
  <c r="HA58" i="100" s="1"/>
  <c r="CD24" i="87"/>
  <c r="GO34" i="100"/>
  <c r="GO41" i="100" s="1"/>
  <c r="GO54" i="100" s="1"/>
  <c r="GO58" i="100" s="1"/>
  <c r="BE34" i="100"/>
  <c r="BE41" i="100" s="1"/>
  <c r="BE54" i="100" s="1"/>
  <c r="BE58" i="100" s="1"/>
  <c r="ER25" i="87"/>
  <c r="ER26" i="87"/>
  <c r="EQ150" i="87"/>
  <c r="ER27" i="87"/>
  <c r="CZ24" i="87"/>
  <c r="GD24" i="87"/>
  <c r="EG34" i="100"/>
  <c r="EG41" i="100" s="1"/>
  <c r="EG54" i="100" s="1"/>
  <c r="EG58" i="100" s="1"/>
  <c r="KD24" i="87"/>
  <c r="FU34" i="100"/>
  <c r="FU41" i="100" s="1"/>
  <c r="FU54" i="100" s="1"/>
  <c r="FU58" i="100" s="1"/>
  <c r="CP34" i="100"/>
  <c r="CP41" i="100" s="1"/>
  <c r="CP54" i="100" s="1"/>
  <c r="CP58" i="100" s="1"/>
  <c r="JM27" i="87"/>
  <c r="JL150" i="87"/>
  <c r="JM25" i="87"/>
  <c r="JM26" i="87"/>
  <c r="GG61" i="100"/>
  <c r="EN61" i="100"/>
  <c r="CR34" i="100"/>
  <c r="CR41" i="100" s="1"/>
  <c r="CR54" i="100" s="1"/>
  <c r="CR58" i="100" s="1"/>
  <c r="BU34" i="100"/>
  <c r="BU41" i="100" s="1"/>
  <c r="BU54" i="100" s="1"/>
  <c r="BU58" i="100" s="1"/>
  <c r="EY34" i="100"/>
  <c r="EY41" i="100" s="1"/>
  <c r="EY54" i="100" s="1"/>
  <c r="EY58" i="100" s="1"/>
  <c r="R34" i="100"/>
  <c r="R41" i="100" s="1"/>
  <c r="R54" i="100" s="1"/>
  <c r="R58" i="100" s="1"/>
  <c r="GO150" i="87"/>
  <c r="GP27" i="87"/>
  <c r="GP26" i="87"/>
  <c r="GP25" i="87"/>
  <c r="Z34" i="100"/>
  <c r="Z41" i="100" s="1"/>
  <c r="Z54" i="100" s="1"/>
  <c r="Z58" i="100" s="1"/>
  <c r="HT25" i="87"/>
  <c r="HT27" i="87"/>
  <c r="HT26" i="87"/>
  <c r="HS150" i="87"/>
  <c r="DQ26" i="87"/>
  <c r="DQ25" i="87"/>
  <c r="DQ27" i="87"/>
  <c r="DP150" i="87"/>
  <c r="AI24" i="87"/>
  <c r="CS26" i="87"/>
  <c r="CS25" i="87"/>
  <c r="CR150" i="87"/>
  <c r="CS27" i="87"/>
  <c r="EW27" i="87"/>
  <c r="EV150" i="87"/>
  <c r="EW26" i="87"/>
  <c r="EW25" i="87"/>
  <c r="FB63" i="100"/>
  <c r="FB62" i="100"/>
  <c r="FA50" i="87"/>
  <c r="FA49" i="87"/>
  <c r="U62" i="100"/>
  <c r="U63" i="100"/>
  <c r="DY62" i="100"/>
  <c r="DY63" i="100"/>
  <c r="CK61" i="100"/>
  <c r="JT25" i="87"/>
  <c r="JT26" i="87"/>
  <c r="JS150" i="87"/>
  <c r="JT27" i="87"/>
  <c r="HI26" i="87"/>
  <c r="HH150" i="87"/>
  <c r="HI25" i="87"/>
  <c r="HI27" i="87"/>
  <c r="ED45" i="87"/>
  <c r="K150" i="87"/>
  <c r="L25" i="87"/>
  <c r="L26" i="87"/>
  <c r="L27" i="87"/>
  <c r="HC34" i="100"/>
  <c r="HC41" i="100" s="1"/>
  <c r="HC54" i="100" s="1"/>
  <c r="HC58" i="100" s="1"/>
  <c r="CX34" i="100"/>
  <c r="CX41" i="100" s="1"/>
  <c r="CX54" i="100" s="1"/>
  <c r="CX58" i="100" s="1"/>
  <c r="FB26" i="87"/>
  <c r="FB25" i="87"/>
  <c r="FB27" i="87"/>
  <c r="FA150" i="87"/>
  <c r="CY34" i="100"/>
  <c r="CY41" i="100" s="1"/>
  <c r="CY54" i="100" s="1"/>
  <c r="CY58" i="100" s="1"/>
  <c r="W61" i="100"/>
  <c r="AS27" i="87"/>
  <c r="AS26" i="87"/>
  <c r="AS25" i="87"/>
  <c r="AR150" i="87"/>
  <c r="CW34" i="100"/>
  <c r="CW41" i="100" s="1"/>
  <c r="CW54" i="100" s="1"/>
  <c r="CW58" i="100" s="1"/>
  <c r="DG25" i="87"/>
  <c r="DF150" i="87"/>
  <c r="DG26" i="87"/>
  <c r="DG27" i="87"/>
  <c r="IR27" i="87"/>
  <c r="IR25" i="87"/>
  <c r="IR26" i="87"/>
  <c r="IQ150" i="87"/>
  <c r="GA34" i="100"/>
  <c r="GA41" i="100" s="1"/>
  <c r="GA54" i="100" s="1"/>
  <c r="GA58" i="100" s="1"/>
  <c r="FD24" i="87"/>
  <c r="BJ24" i="87"/>
  <c r="AM34" i="100"/>
  <c r="AM41" i="100" s="1"/>
  <c r="AM54" i="100" s="1"/>
  <c r="AM58" i="100" s="1"/>
  <c r="HG61" i="100"/>
  <c r="KC24" i="87"/>
  <c r="FO61" i="100"/>
  <c r="U24" i="87"/>
  <c r="CB34" i="100"/>
  <c r="CB41" i="100" s="1"/>
  <c r="CB54" i="100" s="1"/>
  <c r="CB58" i="100" s="1"/>
  <c r="CB150" i="87"/>
  <c r="CC27" i="87"/>
  <c r="CC26" i="87"/>
  <c r="CC25" i="87"/>
  <c r="CW103" i="87"/>
  <c r="CW104" i="87" s="1"/>
  <c r="CW107" i="87"/>
  <c r="CW77" i="87"/>
  <c r="CW78" i="87" s="1"/>
  <c r="CW80" i="87" s="1"/>
  <c r="CW31" i="87"/>
  <c r="CW39" i="87" s="1"/>
  <c r="CW45" i="87" s="1"/>
  <c r="DZ103" i="87"/>
  <c r="DZ104" i="87" s="1"/>
  <c r="DZ107" i="87"/>
  <c r="DZ77" i="87"/>
  <c r="DZ78" i="87" s="1"/>
  <c r="DZ80" i="87" s="1"/>
  <c r="DZ31" i="87"/>
  <c r="DZ39" i="87" s="1"/>
  <c r="DZ45" i="87" s="1"/>
  <c r="DO150" i="87"/>
  <c r="DP25" i="87"/>
  <c r="DP27" i="87"/>
  <c r="DP26" i="87"/>
  <c r="DT24" i="87"/>
  <c r="CG61" i="100"/>
  <c r="BW49" i="87"/>
  <c r="BW50" i="87"/>
  <c r="BY62" i="100"/>
  <c r="BY63" i="100"/>
  <c r="GL61" i="100"/>
  <c r="IX48" i="87"/>
  <c r="AZ34" i="100"/>
  <c r="AZ41" i="100" s="1"/>
  <c r="AZ54" i="100" s="1"/>
  <c r="AZ58" i="100" s="1"/>
  <c r="AG61" i="100"/>
  <c r="FP34" i="100"/>
  <c r="FP41" i="100" s="1"/>
  <c r="FP54" i="100" s="1"/>
  <c r="FP58" i="100" s="1"/>
  <c r="ET61" i="100"/>
  <c r="HB24" i="87"/>
  <c r="FE25" i="87"/>
  <c r="FD150" i="87"/>
  <c r="FE26" i="87"/>
  <c r="FE27" i="87"/>
  <c r="CE61" i="100"/>
  <c r="CG107" i="87"/>
  <c r="CG103" i="87"/>
  <c r="CG104" i="87" s="1"/>
  <c r="CG77" i="87"/>
  <c r="CG78" i="87" s="1"/>
  <c r="CG80" i="87" s="1"/>
  <c r="CG31" i="87"/>
  <c r="CG39" i="87" s="1"/>
  <c r="CG45" i="87" s="1"/>
  <c r="BT24" i="87"/>
  <c r="EW34" i="100"/>
  <c r="EW41" i="100" s="1"/>
  <c r="EW54" i="100" s="1"/>
  <c r="EW58" i="100" s="1"/>
  <c r="Y34" i="100"/>
  <c r="Y41" i="100" s="1"/>
  <c r="Y54" i="100" s="1"/>
  <c r="Y58" i="100" s="1"/>
  <c r="I49" i="87"/>
  <c r="CK24" i="87"/>
  <c r="GW34" i="100"/>
  <c r="GW41" i="100" s="1"/>
  <c r="GW54" i="100" s="1"/>
  <c r="GW58" i="100" s="1"/>
  <c r="GM34" i="100"/>
  <c r="GM41" i="100" s="1"/>
  <c r="GM54" i="100" s="1"/>
  <c r="GM58" i="100" s="1"/>
  <c r="DA34" i="100"/>
  <c r="DA41" i="100" s="1"/>
  <c r="DA54" i="100" s="1"/>
  <c r="DA58" i="100" s="1"/>
  <c r="IR150" i="87"/>
  <c r="IS26" i="87"/>
  <c r="IS25" i="87"/>
  <c r="IS27" i="87"/>
  <c r="FW34" i="100"/>
  <c r="FW41" i="100" s="1"/>
  <c r="FW54" i="100" s="1"/>
  <c r="FW58" i="100" s="1"/>
  <c r="GZ61" i="100"/>
  <c r="IC27" i="87"/>
  <c r="IC26" i="87"/>
  <c r="IB150" i="87"/>
  <c r="IC25" i="87"/>
  <c r="FA34" i="100"/>
  <c r="FA41" i="100" s="1"/>
  <c r="FA54" i="100" s="1"/>
  <c r="FA58" i="100" s="1"/>
  <c r="DF34" i="100"/>
  <c r="DF41" i="100" s="1"/>
  <c r="DF54" i="100" s="1"/>
  <c r="DF58" i="100" s="1"/>
  <c r="EK24" i="87"/>
  <c r="X34" i="100"/>
  <c r="X41" i="100" s="1"/>
  <c r="X54" i="100" s="1"/>
  <c r="X58" i="100" s="1"/>
  <c r="CD61" i="100"/>
  <c r="BK26" i="87"/>
  <c r="BJ150" i="87"/>
  <c r="BK27" i="87"/>
  <c r="BK25" i="87"/>
  <c r="DS61" i="100"/>
  <c r="Q34" i="100"/>
  <c r="Q41" i="100" s="1"/>
  <c r="Q54" i="100" s="1"/>
  <c r="Q58" i="100" s="1"/>
  <c r="EG26" i="87"/>
  <c r="EG27" i="87"/>
  <c r="EG25" i="87"/>
  <c r="EF150" i="87"/>
  <c r="D25" i="87"/>
  <c r="D26" i="87"/>
  <c r="D27" i="87"/>
  <c r="C150" i="87"/>
  <c r="BR150" i="87"/>
  <c r="BS27" i="87"/>
  <c r="BS26" i="87"/>
  <c r="BS25" i="87"/>
  <c r="DA150" i="87"/>
  <c r="DB26" i="87"/>
  <c r="DB27" i="87"/>
  <c r="DB25" i="87"/>
  <c r="BR62" i="100"/>
  <c r="BR63" i="100"/>
  <c r="EE62" i="100"/>
  <c r="EE63" i="100"/>
  <c r="M107" i="87"/>
  <c r="M103" i="87"/>
  <c r="M104" i="87" s="1"/>
  <c r="M77" i="87"/>
  <c r="M78" i="87" s="1"/>
  <c r="M80" i="87" s="1"/>
  <c r="M31" i="87"/>
  <c r="M39" i="87" s="1"/>
  <c r="M45" i="87" s="1"/>
  <c r="BH48" i="87"/>
  <c r="HF34" i="100"/>
  <c r="HF41" i="100" s="1"/>
  <c r="HF54" i="100" s="1"/>
  <c r="HF58" i="100" s="1"/>
  <c r="IO24" i="87"/>
  <c r="DM34" i="100"/>
  <c r="DM41" i="100" s="1"/>
  <c r="DM54" i="100" s="1"/>
  <c r="DM58" i="100" s="1"/>
  <c r="KL24" i="87"/>
  <c r="Z103" i="87"/>
  <c r="Z104" i="87" s="1"/>
  <c r="Z77" i="87"/>
  <c r="Z78" i="87" s="1"/>
  <c r="Z80" i="87" s="1"/>
  <c r="Z107" i="87"/>
  <c r="Z31" i="87"/>
  <c r="Z39" i="87" s="1"/>
  <c r="CF24" i="87"/>
  <c r="S48" i="87"/>
  <c r="JG24" i="87"/>
  <c r="GF34" i="100"/>
  <c r="GF41" i="100" s="1"/>
  <c r="GF54" i="100" s="1"/>
  <c r="GF58" i="100" s="1"/>
  <c r="FJ27" i="87"/>
  <c r="FI150" i="87"/>
  <c r="FJ26" i="87"/>
  <c r="FJ25" i="87"/>
  <c r="CQ27" i="87"/>
  <c r="CP150" i="87"/>
  <c r="CQ25" i="87"/>
  <c r="CQ26" i="87"/>
  <c r="CM34" i="100"/>
  <c r="CM41" i="100" s="1"/>
  <c r="CM54" i="100" s="1"/>
  <c r="CM58" i="100" s="1"/>
  <c r="BI27" i="87"/>
  <c r="BH150" i="87"/>
  <c r="BI25" i="87"/>
  <c r="BI26" i="87"/>
  <c r="KE24" i="87"/>
  <c r="HY24" i="87"/>
  <c r="EC61" i="100"/>
  <c r="AT61" i="100"/>
  <c r="JW26" i="87"/>
  <c r="JW25" i="87"/>
  <c r="JV150" i="87"/>
  <c r="JW27" i="87"/>
  <c r="BN150" i="87"/>
  <c r="BO27" i="87"/>
  <c r="BO25" i="87"/>
  <c r="BO26" i="87"/>
  <c r="FX24" i="87"/>
  <c r="GV63" i="100"/>
  <c r="GV62" i="100"/>
  <c r="CO34" i="100"/>
  <c r="CO41" i="100" s="1"/>
  <c r="CO54" i="100" s="1"/>
  <c r="CO58" i="100" s="1"/>
  <c r="EB34" i="100"/>
  <c r="EB41" i="100" s="1"/>
  <c r="EB54" i="100" s="1"/>
  <c r="EB58" i="100" s="1"/>
  <c r="IT26" i="87"/>
  <c r="IT25" i="87"/>
  <c r="IS150" i="87"/>
  <c r="IT27" i="87"/>
  <c r="CK150" i="87"/>
  <c r="CL27" i="87"/>
  <c r="CL26" i="87"/>
  <c r="CL25" i="87"/>
  <c r="F24" i="87"/>
  <c r="EM34" i="100"/>
  <c r="EM41" i="100" s="1"/>
  <c r="EM54" i="100" s="1"/>
  <c r="EM58" i="100" s="1"/>
  <c r="EA24" i="87"/>
  <c r="DU24" i="87"/>
  <c r="DR34" i="100"/>
  <c r="DR41" i="100" s="1"/>
  <c r="DR54" i="100" s="1"/>
  <c r="DR58" i="100" s="1"/>
  <c r="AD24" i="87"/>
  <c r="CA24" i="87"/>
  <c r="GU34" i="100"/>
  <c r="GU41" i="100" s="1"/>
  <c r="GU54" i="100" s="1"/>
  <c r="GU58" i="100" s="1"/>
  <c r="EZ34" i="100"/>
  <c r="EZ41" i="100" s="1"/>
  <c r="EZ54" i="100" s="1"/>
  <c r="EZ58" i="100" s="1"/>
  <c r="CU107" i="87"/>
  <c r="CU103" i="87"/>
  <c r="CU104" i="87" s="1"/>
  <c r="CU77" i="87"/>
  <c r="CU78" i="87" s="1"/>
  <c r="CU80" i="87" s="1"/>
  <c r="CU31" i="87"/>
  <c r="CU39" i="87" s="1"/>
  <c r="CU45" i="87" s="1"/>
  <c r="AY150" i="87"/>
  <c r="AZ27" i="87"/>
  <c r="AZ25" i="87"/>
  <c r="AZ26" i="87"/>
  <c r="BE24" i="87"/>
  <c r="GN34" i="100"/>
  <c r="GN41" i="100" s="1"/>
  <c r="GN54" i="100" s="1"/>
  <c r="GN58" i="100" s="1"/>
  <c r="IM24" i="87"/>
  <c r="AP77" i="87"/>
  <c r="AP78" i="87" s="1"/>
  <c r="AP80" i="87" s="1"/>
  <c r="AP103" i="87"/>
  <c r="AP104" i="87" s="1"/>
  <c r="AP107" i="87"/>
  <c r="AP31" i="87"/>
  <c r="AP39" i="87" s="1"/>
  <c r="AP45" i="87" s="1"/>
  <c r="T24" i="87"/>
  <c r="JA103" i="87"/>
  <c r="JA104" i="87" s="1"/>
  <c r="JA77" i="87"/>
  <c r="JA78" i="87" s="1"/>
  <c r="JA80" i="87" s="1"/>
  <c r="JA107" i="87"/>
  <c r="JA31" i="87"/>
  <c r="JA39" i="87" s="1"/>
  <c r="JA45" i="87" s="1"/>
  <c r="HA25" i="87"/>
  <c r="HA26" i="87"/>
  <c r="GZ150" i="87"/>
  <c r="HA27" i="87"/>
  <c r="BZ24" i="87"/>
  <c r="GM26" i="87"/>
  <c r="GL150" i="87"/>
  <c r="GM25" i="87"/>
  <c r="GM27" i="87"/>
  <c r="BA24" i="87"/>
  <c r="BW34" i="100"/>
  <c r="BW41" i="100" s="1"/>
  <c r="BW54" i="100" s="1"/>
  <c r="BW58" i="100" s="1"/>
  <c r="AW34" i="100"/>
  <c r="AW41" i="100" s="1"/>
  <c r="AW54" i="100" s="1"/>
  <c r="AW58" i="100" s="1"/>
  <c r="AR63" i="100"/>
  <c r="AR62" i="100"/>
  <c r="HL103" i="87" l="1"/>
  <c r="HL104" i="87" s="1"/>
  <c r="I77" i="87"/>
  <c r="I78" i="87" s="1"/>
  <c r="I80" i="87" s="1"/>
  <c r="JL77" i="87"/>
  <c r="JL78" i="87" s="1"/>
  <c r="JL80" i="87" s="1"/>
  <c r="JL31" i="87"/>
  <c r="JL39" i="87" s="1"/>
  <c r="JL45" i="87" s="1"/>
  <c r="JL48" i="87" s="1"/>
  <c r="JL103" i="87"/>
  <c r="JL104" i="87" s="1"/>
  <c r="JL108" i="87" s="1"/>
  <c r="JL110" i="87" s="1"/>
  <c r="AG108" i="87"/>
  <c r="AG110" i="87" s="1"/>
  <c r="HL31" i="87"/>
  <c r="HL39" i="87" s="1"/>
  <c r="HL45" i="87" s="1"/>
  <c r="HL48" i="87" s="1"/>
  <c r="HL50" i="87" s="1"/>
  <c r="FR31" i="87"/>
  <c r="FR39" i="87" s="1"/>
  <c r="FR45" i="87" s="1"/>
  <c r="FR48" i="87" s="1"/>
  <c r="FR49" i="87" s="1"/>
  <c r="KO31" i="87"/>
  <c r="KO39" i="87" s="1"/>
  <c r="KO45" i="87" s="1"/>
  <c r="KO48" i="87" s="1"/>
  <c r="KO107" i="87"/>
  <c r="KO108" i="87" s="1"/>
  <c r="KO110" i="87" s="1"/>
  <c r="KO77" i="87"/>
  <c r="KO78" i="87" s="1"/>
  <c r="KO80" i="87" s="1"/>
  <c r="FF31" i="87"/>
  <c r="FF39" i="87" s="1"/>
  <c r="FF45" i="87" s="1"/>
  <c r="FF48" i="87" s="1"/>
  <c r="FF50" i="87" s="1"/>
  <c r="FF103" i="87"/>
  <c r="FF104" i="87" s="1"/>
  <c r="HL107" i="87"/>
  <c r="HL108" i="87" s="1"/>
  <c r="HL110" i="87" s="1"/>
  <c r="FF107" i="87"/>
  <c r="FC108" i="87"/>
  <c r="FC110" i="87" s="1"/>
  <c r="AX107" i="87"/>
  <c r="AX77" i="87"/>
  <c r="AX78" i="87" s="1"/>
  <c r="AX80" i="87" s="1"/>
  <c r="AX103" i="87"/>
  <c r="AX104" i="87" s="1"/>
  <c r="FR103" i="87"/>
  <c r="FR104" i="87" s="1"/>
  <c r="FR108" i="87" s="1"/>
  <c r="FR110" i="87" s="1"/>
  <c r="FR77" i="87"/>
  <c r="FR78" i="87" s="1"/>
  <c r="FR80" i="87" s="1"/>
  <c r="FN108" i="87"/>
  <c r="FN110" i="87" s="1"/>
  <c r="IX108" i="87"/>
  <c r="IX110" i="87" s="1"/>
  <c r="EL31" i="87"/>
  <c r="EL39" i="87" s="1"/>
  <c r="EL45" i="87" s="1"/>
  <c r="EL48" i="87" s="1"/>
  <c r="EL50" i="87" s="1"/>
  <c r="HU31" i="87"/>
  <c r="HU39" i="87" s="1"/>
  <c r="HU45" i="87" s="1"/>
  <c r="HU48" i="87" s="1"/>
  <c r="HU49" i="87" s="1"/>
  <c r="BH108" i="87"/>
  <c r="BH110" i="87" s="1"/>
  <c r="EL77" i="87"/>
  <c r="EL78" i="87" s="1"/>
  <c r="EL80" i="87" s="1"/>
  <c r="EL103" i="87"/>
  <c r="EL104" i="87" s="1"/>
  <c r="EL108" i="87" s="1"/>
  <c r="EL110" i="87" s="1"/>
  <c r="CV77" i="87"/>
  <c r="CV78" i="87" s="1"/>
  <c r="CV80" i="87" s="1"/>
  <c r="HK108" i="87"/>
  <c r="HK110" i="87" s="1"/>
  <c r="IG31" i="87"/>
  <c r="IG39" i="87" s="1"/>
  <c r="IG45" i="87" s="1"/>
  <c r="IG48" i="87" s="1"/>
  <c r="O31" i="87"/>
  <c r="O39" i="87" s="1"/>
  <c r="O45" i="87" s="1"/>
  <c r="O48" i="87" s="1"/>
  <c r="DL108" i="87"/>
  <c r="DL110" i="87" s="1"/>
  <c r="O77" i="87"/>
  <c r="O78" i="87" s="1"/>
  <c r="O80" i="87" s="1"/>
  <c r="O103" i="87"/>
  <c r="O104" i="87" s="1"/>
  <c r="O108" i="87" s="1"/>
  <c r="O110" i="87" s="1"/>
  <c r="GC77" i="87"/>
  <c r="GC78" i="87" s="1"/>
  <c r="GC80" i="87" s="1"/>
  <c r="GC103" i="87"/>
  <c r="GC104" i="87" s="1"/>
  <c r="GC107" i="87"/>
  <c r="FB60" i="100"/>
  <c r="FB65" i="100" s="1"/>
  <c r="FB97" i="100" s="1"/>
  <c r="EP103" i="87"/>
  <c r="EP104" i="87" s="1"/>
  <c r="KN107" i="87"/>
  <c r="KN108" i="87" s="1"/>
  <c r="KN110" i="87" s="1"/>
  <c r="KN77" i="87"/>
  <c r="KN78" i="87" s="1"/>
  <c r="KN80" i="87" s="1"/>
  <c r="FA47" i="87"/>
  <c r="FA159" i="87" s="1"/>
  <c r="FA157" i="87" s="1"/>
  <c r="HN31" i="87"/>
  <c r="HN39" i="87" s="1"/>
  <c r="HN45" i="87" s="1"/>
  <c r="HN48" i="87" s="1"/>
  <c r="JI77" i="87"/>
  <c r="JI78" i="87" s="1"/>
  <c r="JI80" i="87" s="1"/>
  <c r="EV107" i="87"/>
  <c r="BU107" i="87"/>
  <c r="BU108" i="87" s="1"/>
  <c r="BU110" i="87" s="1"/>
  <c r="BU77" i="87"/>
  <c r="BU78" i="87" s="1"/>
  <c r="BU80" i="87" s="1"/>
  <c r="JI31" i="87"/>
  <c r="JI39" i="87" s="1"/>
  <c r="JI45" i="87" s="1"/>
  <c r="JI48" i="87" s="1"/>
  <c r="JI107" i="87"/>
  <c r="JI108" i="87" s="1"/>
  <c r="JI110" i="87" s="1"/>
  <c r="FL108" i="87"/>
  <c r="FL110" i="87" s="1"/>
  <c r="DR108" i="87"/>
  <c r="DR110" i="87" s="1"/>
  <c r="BW108" i="87"/>
  <c r="BW110" i="87" s="1"/>
  <c r="BX60" i="100"/>
  <c r="BX65" i="100" s="1"/>
  <c r="BX97" i="100" s="1"/>
  <c r="IP108" i="87"/>
  <c r="IP110" i="87" s="1"/>
  <c r="GA108" i="87"/>
  <c r="GA110" i="87" s="1"/>
  <c r="GL103" i="87"/>
  <c r="GL104" i="87" s="1"/>
  <c r="EV77" i="87"/>
  <c r="EV78" i="87" s="1"/>
  <c r="EV80" i="87" s="1"/>
  <c r="AR31" i="87"/>
  <c r="AR39" i="87" s="1"/>
  <c r="AR45" i="87" s="1"/>
  <c r="AR48" i="87" s="1"/>
  <c r="AR107" i="87"/>
  <c r="AR108" i="87" s="1"/>
  <c r="AR110" i="87" s="1"/>
  <c r="AT108" i="87"/>
  <c r="AT110" i="87" s="1"/>
  <c r="JN107" i="87"/>
  <c r="GL107" i="87"/>
  <c r="HC103" i="87"/>
  <c r="HC104" i="87" s="1"/>
  <c r="IE31" i="87"/>
  <c r="IE39" i="87" s="1"/>
  <c r="IE45" i="87" s="1"/>
  <c r="IE48" i="87" s="1"/>
  <c r="IE49" i="87" s="1"/>
  <c r="BU31" i="87"/>
  <c r="BU39" i="87" s="1"/>
  <c r="BU45" i="87" s="1"/>
  <c r="BU48" i="87" s="1"/>
  <c r="AR77" i="87"/>
  <c r="AR78" i="87" s="1"/>
  <c r="AR80" i="87" s="1"/>
  <c r="IE103" i="87"/>
  <c r="IE104" i="87" s="1"/>
  <c r="IE108" i="87" s="1"/>
  <c r="IE110" i="87" s="1"/>
  <c r="IE77" i="87"/>
  <c r="IE78" i="87" s="1"/>
  <c r="IE80" i="87" s="1"/>
  <c r="GL77" i="87"/>
  <c r="GL78" i="87" s="1"/>
  <c r="GL80" i="87" s="1"/>
  <c r="EF77" i="87"/>
  <c r="EF78" i="87" s="1"/>
  <c r="EF80" i="87" s="1"/>
  <c r="IH107" i="87"/>
  <c r="EP107" i="87"/>
  <c r="JF103" i="87"/>
  <c r="JF104" i="87" s="1"/>
  <c r="BP31" i="87"/>
  <c r="BP39" i="87" s="1"/>
  <c r="BP45" i="87" s="1"/>
  <c r="BP48" i="87" s="1"/>
  <c r="IH77" i="87"/>
  <c r="IH78" i="87" s="1"/>
  <c r="IH80" i="87" s="1"/>
  <c r="JZ31" i="87"/>
  <c r="JZ39" i="87" s="1"/>
  <c r="JZ45" i="87" s="1"/>
  <c r="JZ48" i="87" s="1"/>
  <c r="KG31" i="87"/>
  <c r="KG39" i="87" s="1"/>
  <c r="KG45" i="87" s="1"/>
  <c r="KG48" i="87" s="1"/>
  <c r="BP107" i="87"/>
  <c r="IH103" i="87"/>
  <c r="IH104" i="87" s="1"/>
  <c r="JZ77" i="87"/>
  <c r="JZ78" i="87" s="1"/>
  <c r="JZ80" i="87" s="1"/>
  <c r="GW31" i="87"/>
  <c r="GW39" i="87" s="1"/>
  <c r="GW45" i="87" s="1"/>
  <c r="GW48" i="87" s="1"/>
  <c r="GW49" i="87" s="1"/>
  <c r="H31" i="87"/>
  <c r="H39" i="87" s="1"/>
  <c r="H45" i="87" s="1"/>
  <c r="H48" i="87" s="1"/>
  <c r="BP103" i="87"/>
  <c r="BP104" i="87" s="1"/>
  <c r="JZ107" i="87"/>
  <c r="JZ108" i="87" s="1"/>
  <c r="JZ110" i="87" s="1"/>
  <c r="KN31" i="87"/>
  <c r="KN39" i="87" s="1"/>
  <c r="KN45" i="87" s="1"/>
  <c r="KN48" i="87" s="1"/>
  <c r="EF103" i="87"/>
  <c r="EF104" i="87" s="1"/>
  <c r="GW107" i="87"/>
  <c r="GQ107" i="87"/>
  <c r="CH31" i="87"/>
  <c r="CH39" i="87" s="1"/>
  <c r="CH45" i="87" s="1"/>
  <c r="JY107" i="87"/>
  <c r="JY108" i="87" s="1"/>
  <c r="JY110" i="87" s="1"/>
  <c r="HQ50" i="87"/>
  <c r="HQ47" i="87" s="1"/>
  <c r="HQ111" i="87" s="1"/>
  <c r="HO107" i="87"/>
  <c r="HO103" i="87"/>
  <c r="HO104" i="87" s="1"/>
  <c r="JY31" i="87"/>
  <c r="JY39" i="87" s="1"/>
  <c r="JY45" i="87" s="1"/>
  <c r="JY48" i="87" s="1"/>
  <c r="CH103" i="87"/>
  <c r="CH104" i="87" s="1"/>
  <c r="DF108" i="87"/>
  <c r="DF110" i="87" s="1"/>
  <c r="HO31" i="87"/>
  <c r="HO39" i="87" s="1"/>
  <c r="HO45" i="87" s="1"/>
  <c r="HO48" i="87" s="1"/>
  <c r="HO50" i="87" s="1"/>
  <c r="IG103" i="87"/>
  <c r="IG104" i="87" s="1"/>
  <c r="EU24" i="87"/>
  <c r="EU103" i="87" s="1"/>
  <c r="EU104" i="87" s="1"/>
  <c r="KG103" i="87"/>
  <c r="KG104" i="87" s="1"/>
  <c r="FW24" i="87"/>
  <c r="FW103" i="87" s="1"/>
  <c r="FW104" i="87" s="1"/>
  <c r="JF77" i="87"/>
  <c r="JF78" i="87" s="1"/>
  <c r="JF80" i="87" s="1"/>
  <c r="IG107" i="87"/>
  <c r="HC107" i="87"/>
  <c r="EN107" i="87"/>
  <c r="EN108" i="87" s="1"/>
  <c r="EN110" i="87" s="1"/>
  <c r="HU77" i="87"/>
  <c r="HU78" i="87" s="1"/>
  <c r="HU80" i="87" s="1"/>
  <c r="HU107" i="87"/>
  <c r="HU108" i="87" s="1"/>
  <c r="HU110" i="87" s="1"/>
  <c r="EV103" i="87"/>
  <c r="EV104" i="87" s="1"/>
  <c r="HC77" i="87"/>
  <c r="HC78" i="87" s="1"/>
  <c r="HC80" i="87" s="1"/>
  <c r="JF107" i="87"/>
  <c r="EI77" i="87"/>
  <c r="EI78" i="87" s="1"/>
  <c r="EI80" i="87" s="1"/>
  <c r="EI103" i="87"/>
  <c r="EI104" i="87" s="1"/>
  <c r="EI108" i="87" s="1"/>
  <c r="EI110" i="87" s="1"/>
  <c r="EM77" i="87"/>
  <c r="EM78" i="87" s="1"/>
  <c r="EM80" i="87" s="1"/>
  <c r="KG107" i="87"/>
  <c r="IW103" i="87"/>
  <c r="IW104" i="87" s="1"/>
  <c r="IW108" i="87" s="1"/>
  <c r="IW110" i="87" s="1"/>
  <c r="EB107" i="87"/>
  <c r="AV77" i="87"/>
  <c r="AV78" i="87" s="1"/>
  <c r="AV80" i="87" s="1"/>
  <c r="IW77" i="87"/>
  <c r="IW78" i="87" s="1"/>
  <c r="IW80" i="87" s="1"/>
  <c r="ED108" i="87"/>
  <c r="ED110" i="87" s="1"/>
  <c r="EP31" i="87"/>
  <c r="EP39" i="87" s="1"/>
  <c r="EP45" i="87" s="1"/>
  <c r="EP48" i="87" s="1"/>
  <c r="JY77" i="87"/>
  <c r="JY78" i="87" s="1"/>
  <c r="JY80" i="87" s="1"/>
  <c r="AV107" i="87"/>
  <c r="EQ103" i="87"/>
  <c r="EQ104" i="87" s="1"/>
  <c r="B31" i="87"/>
  <c r="B39" i="87" s="1"/>
  <c r="B45" i="87" s="1"/>
  <c r="EN31" i="87"/>
  <c r="EN39" i="87" s="1"/>
  <c r="EN45" i="87" s="1"/>
  <c r="EN48" i="87" s="1"/>
  <c r="AV103" i="87"/>
  <c r="AV104" i="87" s="1"/>
  <c r="HN103" i="87"/>
  <c r="HN104" i="87" s="1"/>
  <c r="HN108" i="87" s="1"/>
  <c r="HN110" i="87" s="1"/>
  <c r="EQ31" i="87"/>
  <c r="EQ39" i="87" s="1"/>
  <c r="EQ45" i="87" s="1"/>
  <c r="EQ48" i="87" s="1"/>
  <c r="EQ49" i="87" s="1"/>
  <c r="AH31" i="87"/>
  <c r="AH39" i="87" s="1"/>
  <c r="AH45" i="87" s="1"/>
  <c r="AH48" i="87" s="1"/>
  <c r="EI31" i="87"/>
  <c r="EI39" i="87" s="1"/>
  <c r="EI45" i="87" s="1"/>
  <c r="EI48" i="87" s="1"/>
  <c r="GQ77" i="87"/>
  <c r="GQ78" i="87" s="1"/>
  <c r="GQ80" i="87" s="1"/>
  <c r="GQ103" i="87"/>
  <c r="GQ104" i="87" s="1"/>
  <c r="GU77" i="87"/>
  <c r="GU78" i="87" s="1"/>
  <c r="GU80" i="87" s="1"/>
  <c r="GW103" i="87"/>
  <c r="GW104" i="87" s="1"/>
  <c r="GU107" i="87"/>
  <c r="GU108" i="87" s="1"/>
  <c r="GU110" i="87" s="1"/>
  <c r="EB77" i="87"/>
  <c r="EB78" i="87" s="1"/>
  <c r="EB80" i="87" s="1"/>
  <c r="EB103" i="87"/>
  <c r="EB104" i="87" s="1"/>
  <c r="ES103" i="87"/>
  <c r="ES104" i="87" s="1"/>
  <c r="ES107" i="87"/>
  <c r="ES31" i="87"/>
  <c r="ES39" i="87" s="1"/>
  <c r="ES45" i="87" s="1"/>
  <c r="ES48" i="87" s="1"/>
  <c r="ES50" i="87" s="1"/>
  <c r="ES77" i="87"/>
  <c r="ES78" i="87" s="1"/>
  <c r="ES80" i="87" s="1"/>
  <c r="GQ50" i="87"/>
  <c r="GQ47" i="87" s="1"/>
  <c r="B77" i="87"/>
  <c r="B78" i="87" s="1"/>
  <c r="B80" i="87" s="1"/>
  <c r="EN77" i="87"/>
  <c r="EN78" i="87" s="1"/>
  <c r="EN80" i="87" s="1"/>
  <c r="HQ77" i="87"/>
  <c r="HQ78" i="87" s="1"/>
  <c r="HQ80" i="87" s="1"/>
  <c r="GU31" i="87"/>
  <c r="GU39" i="87" s="1"/>
  <c r="GU45" i="87" s="1"/>
  <c r="GU48" i="87" s="1"/>
  <c r="IW31" i="87"/>
  <c r="IW39" i="87" s="1"/>
  <c r="IW45" i="87" s="1"/>
  <c r="IW48" i="87" s="1"/>
  <c r="IW49" i="87" s="1"/>
  <c r="H77" i="87"/>
  <c r="H78" i="87" s="1"/>
  <c r="H80" i="87" s="1"/>
  <c r="I108" i="87"/>
  <c r="I110" i="87" s="1"/>
  <c r="H103" i="87"/>
  <c r="H104" i="87" s="1"/>
  <c r="H108" i="87" s="1"/>
  <c r="H110" i="87" s="1"/>
  <c r="AN108" i="87"/>
  <c r="AN110" i="87" s="1"/>
  <c r="JN31" i="87"/>
  <c r="JN39" i="87" s="1"/>
  <c r="JN45" i="87" s="1"/>
  <c r="JN48" i="87" s="1"/>
  <c r="JN103" i="87"/>
  <c r="JN104" i="87" s="1"/>
  <c r="B103" i="87"/>
  <c r="B104" i="87" s="1"/>
  <c r="B108" i="87" s="1"/>
  <c r="B110" i="87" s="1"/>
  <c r="BL24" i="87"/>
  <c r="BL31" i="87" s="1"/>
  <c r="BL39" i="87" s="1"/>
  <c r="BL45" i="87" s="1"/>
  <c r="BL48" i="87" s="1"/>
  <c r="HQ103" i="87"/>
  <c r="HQ104" i="87" s="1"/>
  <c r="KF108" i="87"/>
  <c r="KF110" i="87" s="1"/>
  <c r="DM31" i="87"/>
  <c r="DM39" i="87" s="1"/>
  <c r="DM45" i="87" s="1"/>
  <c r="DM48" i="87" s="1"/>
  <c r="DM103" i="87"/>
  <c r="DM104" i="87" s="1"/>
  <c r="EY107" i="87"/>
  <c r="EY108" i="87" s="1"/>
  <c r="EY110" i="87" s="1"/>
  <c r="EY31" i="87"/>
  <c r="EY39" i="87" s="1"/>
  <c r="EY45" i="87" s="1"/>
  <c r="EY48" i="87" s="1"/>
  <c r="DM107" i="87"/>
  <c r="EY77" i="87"/>
  <c r="EY78" i="87" s="1"/>
  <c r="EY80" i="87" s="1"/>
  <c r="HQ107" i="87"/>
  <c r="DW107" i="87"/>
  <c r="DW108" i="87" s="1"/>
  <c r="DW110" i="87" s="1"/>
  <c r="CB24" i="87"/>
  <c r="CB77" i="87" s="1"/>
  <c r="CB78" i="87" s="1"/>
  <c r="CB80" i="87" s="1"/>
  <c r="EO77" i="87"/>
  <c r="EO78" i="87" s="1"/>
  <c r="EO80" i="87" s="1"/>
  <c r="IV31" i="87"/>
  <c r="IV39" i="87" s="1"/>
  <c r="IV45" i="87" s="1"/>
  <c r="IV48" i="87" s="1"/>
  <c r="FI24" i="87"/>
  <c r="FI77" i="87" s="1"/>
  <c r="FI78" i="87" s="1"/>
  <c r="FI80" i="87" s="1"/>
  <c r="FC47" i="87"/>
  <c r="FC111" i="87" s="1"/>
  <c r="EQ107" i="87"/>
  <c r="DO31" i="87"/>
  <c r="DO39" i="87" s="1"/>
  <c r="DO45" i="87" s="1"/>
  <c r="DO48" i="87" s="1"/>
  <c r="DO107" i="87"/>
  <c r="DO77" i="87"/>
  <c r="DO78" i="87" s="1"/>
  <c r="DO80" i="87" s="1"/>
  <c r="DO103" i="87"/>
  <c r="DO104" i="87" s="1"/>
  <c r="HM107" i="87"/>
  <c r="BY77" i="87"/>
  <c r="BY78" i="87" s="1"/>
  <c r="BY80" i="87" s="1"/>
  <c r="EG24" i="87"/>
  <c r="EG31" i="87" s="1"/>
  <c r="EG39" i="87" s="1"/>
  <c r="EG45" i="87" s="1"/>
  <c r="EG48" i="87" s="1"/>
  <c r="EM103" i="87"/>
  <c r="EM104" i="87" s="1"/>
  <c r="CT77" i="87"/>
  <c r="CT78" i="87" s="1"/>
  <c r="CT80" i="87" s="1"/>
  <c r="HM77" i="87"/>
  <c r="HM78" i="87" s="1"/>
  <c r="HM80" i="87" s="1"/>
  <c r="DS31" i="87"/>
  <c r="DS39" i="87" s="1"/>
  <c r="DS45" i="87" s="1"/>
  <c r="IV77" i="87"/>
  <c r="IV78" i="87" s="1"/>
  <c r="IV80" i="87" s="1"/>
  <c r="CH107" i="87"/>
  <c r="HD107" i="87"/>
  <c r="AR60" i="100"/>
  <c r="AR65" i="100" s="1"/>
  <c r="AR97" i="100" s="1"/>
  <c r="CV107" i="87"/>
  <c r="DS107" i="87"/>
  <c r="HD49" i="87"/>
  <c r="HD47" i="87" s="1"/>
  <c r="HD82" i="87" s="1"/>
  <c r="DD24" i="87"/>
  <c r="DD31" i="87" s="1"/>
  <c r="DD39" i="87" s="1"/>
  <c r="DD45" i="87" s="1"/>
  <c r="DD48" i="87" s="1"/>
  <c r="IV107" i="87"/>
  <c r="IV108" i="87" s="1"/>
  <c r="IV110" i="87" s="1"/>
  <c r="DX31" i="87"/>
  <c r="DX39" i="87" s="1"/>
  <c r="DX45" i="87" s="1"/>
  <c r="DX48" i="87" s="1"/>
  <c r="DX49" i="87" s="1"/>
  <c r="DW77" i="87"/>
  <c r="DW78" i="87" s="1"/>
  <c r="DW80" i="87" s="1"/>
  <c r="DX107" i="87"/>
  <c r="DX108" i="87" s="1"/>
  <c r="DX110" i="87" s="1"/>
  <c r="CY77" i="87"/>
  <c r="CY78" i="87" s="1"/>
  <c r="CY80" i="87" s="1"/>
  <c r="DS103" i="87"/>
  <c r="DS104" i="87" s="1"/>
  <c r="HD77" i="87"/>
  <c r="HD78" i="87" s="1"/>
  <c r="HD80" i="87" s="1"/>
  <c r="DW31" i="87"/>
  <c r="DW39" i="87" s="1"/>
  <c r="DW45" i="87" s="1"/>
  <c r="DW48" i="87" s="1"/>
  <c r="DW49" i="87" s="1"/>
  <c r="HZ107" i="87"/>
  <c r="EF49" i="87"/>
  <c r="EF47" i="87" s="1"/>
  <c r="EF159" i="87" s="1"/>
  <c r="EF157" i="87" s="1"/>
  <c r="FS24" i="87"/>
  <c r="FS31" i="87" s="1"/>
  <c r="FS39" i="87" s="1"/>
  <c r="FS45" i="87" s="1"/>
  <c r="FS48" i="87" s="1"/>
  <c r="DI24" i="87"/>
  <c r="DI107" i="87" s="1"/>
  <c r="HN77" i="87"/>
  <c r="HN78" i="87" s="1"/>
  <c r="HN80" i="87" s="1"/>
  <c r="FT103" i="87"/>
  <c r="FT104" i="87" s="1"/>
  <c r="AQ103" i="87"/>
  <c r="AQ104" i="87" s="1"/>
  <c r="DX77" i="87"/>
  <c r="DX78" i="87" s="1"/>
  <c r="DX80" i="87" s="1"/>
  <c r="FU108" i="87"/>
  <c r="FU110" i="87" s="1"/>
  <c r="HM103" i="87"/>
  <c r="HM104" i="87" s="1"/>
  <c r="IZ103" i="87"/>
  <c r="IZ104" i="87" s="1"/>
  <c r="IZ108" i="87" s="1"/>
  <c r="IZ110" i="87" s="1"/>
  <c r="AS24" i="87"/>
  <c r="AS77" i="87" s="1"/>
  <c r="AS78" i="87" s="1"/>
  <c r="AS80" i="87" s="1"/>
  <c r="EX107" i="87"/>
  <c r="HD103" i="87"/>
  <c r="HD104" i="87" s="1"/>
  <c r="EE103" i="87"/>
  <c r="EE104" i="87" s="1"/>
  <c r="EE108" i="87" s="1"/>
  <c r="EE110" i="87" s="1"/>
  <c r="HZ77" i="87"/>
  <c r="HZ78" i="87" s="1"/>
  <c r="HZ80" i="87" s="1"/>
  <c r="EW24" i="87"/>
  <c r="EW31" i="87" s="1"/>
  <c r="EW39" i="87" s="1"/>
  <c r="EW45" i="87" s="1"/>
  <c r="EW48" i="87" s="1"/>
  <c r="AA24" i="87"/>
  <c r="AA31" i="87" s="1"/>
  <c r="AA39" i="87" s="1"/>
  <c r="AA45" i="87" s="1"/>
  <c r="AA48" i="87" s="1"/>
  <c r="FZ60" i="100"/>
  <c r="FZ65" i="100" s="1"/>
  <c r="FZ97" i="100" s="1"/>
  <c r="JX108" i="87"/>
  <c r="JX110" i="87" s="1"/>
  <c r="CJ24" i="87"/>
  <c r="CJ31" i="87" s="1"/>
  <c r="CJ39" i="87" s="1"/>
  <c r="CJ45" i="87" s="1"/>
  <c r="FT107" i="87"/>
  <c r="BY107" i="87"/>
  <c r="BY108" i="87" s="1"/>
  <c r="BY110" i="87" s="1"/>
  <c r="FQ108" i="87"/>
  <c r="FQ110" i="87" s="1"/>
  <c r="HJ24" i="87"/>
  <c r="HJ31" i="87" s="1"/>
  <c r="HJ39" i="87" s="1"/>
  <c r="HJ45" i="87" s="1"/>
  <c r="HJ48" i="87" s="1"/>
  <c r="GA47" i="87"/>
  <c r="GA111" i="87" s="1"/>
  <c r="FT77" i="87"/>
  <c r="FT78" i="87" s="1"/>
  <c r="FT80" i="87" s="1"/>
  <c r="ET108" i="87"/>
  <c r="ET110" i="87" s="1"/>
  <c r="BY31" i="87"/>
  <c r="BY39" i="87" s="1"/>
  <c r="BY45" i="87" s="1"/>
  <c r="BY48" i="87" s="1"/>
  <c r="BY49" i="87" s="1"/>
  <c r="EF107" i="87"/>
  <c r="X24" i="87"/>
  <c r="X77" i="87" s="1"/>
  <c r="X78" i="87" s="1"/>
  <c r="X80" i="87" s="1"/>
  <c r="IZ31" i="87"/>
  <c r="IZ39" i="87" s="1"/>
  <c r="IZ45" i="87" s="1"/>
  <c r="IZ48" i="87" s="1"/>
  <c r="CG108" i="87"/>
  <c r="CG110" i="87" s="1"/>
  <c r="EE31" i="87"/>
  <c r="EE39" i="87" s="1"/>
  <c r="EE45" i="87" s="1"/>
  <c r="EE48" i="87" s="1"/>
  <c r="FA108" i="87"/>
  <c r="FA110" i="87" s="1"/>
  <c r="EO107" i="87"/>
  <c r="GO31" i="87"/>
  <c r="GO39" i="87" s="1"/>
  <c r="GO45" i="87" s="1"/>
  <c r="GO48" i="87" s="1"/>
  <c r="GO49" i="87" s="1"/>
  <c r="IZ77" i="87"/>
  <c r="IZ78" i="87" s="1"/>
  <c r="IZ80" i="87" s="1"/>
  <c r="BS24" i="87"/>
  <c r="BS31" i="87" s="1"/>
  <c r="BS39" i="87" s="1"/>
  <c r="BS45" i="87" s="1"/>
  <c r="BS48" i="87" s="1"/>
  <c r="EE77" i="87"/>
  <c r="EE78" i="87" s="1"/>
  <c r="EE80" i="87" s="1"/>
  <c r="EO103" i="87"/>
  <c r="EO104" i="87" s="1"/>
  <c r="GO77" i="87"/>
  <c r="GO78" i="87" s="1"/>
  <c r="GO80" i="87" s="1"/>
  <c r="AB107" i="87"/>
  <c r="AB103" i="87"/>
  <c r="AB104" i="87" s="1"/>
  <c r="AB77" i="87"/>
  <c r="AB78" i="87" s="1"/>
  <c r="AB80" i="87" s="1"/>
  <c r="AB31" i="87"/>
  <c r="AB39" i="87" s="1"/>
  <c r="AB45" i="87" s="1"/>
  <c r="AB48" i="87" s="1"/>
  <c r="AB50" i="87" s="1"/>
  <c r="HZ103" i="87"/>
  <c r="HZ104" i="87" s="1"/>
  <c r="GO107" i="87"/>
  <c r="GO108" i="87" s="1"/>
  <c r="GO110" i="87" s="1"/>
  <c r="BF31" i="87"/>
  <c r="BF39" i="87" s="1"/>
  <c r="BF45" i="87" s="1"/>
  <c r="BF48" i="87" s="1"/>
  <c r="BF107" i="87"/>
  <c r="BF77" i="87"/>
  <c r="BF78" i="87" s="1"/>
  <c r="BF80" i="87" s="1"/>
  <c r="BF103" i="87"/>
  <c r="BF104" i="87" s="1"/>
  <c r="FJ24" i="87"/>
  <c r="FJ103" i="87" s="1"/>
  <c r="FJ104" i="87" s="1"/>
  <c r="M108" i="87"/>
  <c r="M110" i="87" s="1"/>
  <c r="EX60" i="100"/>
  <c r="EX65" i="100" s="1"/>
  <c r="EX97" i="100" s="1"/>
  <c r="FV60" i="100"/>
  <c r="FV65" i="100" s="1"/>
  <c r="FV97" i="100" s="1"/>
  <c r="GH47" i="87"/>
  <c r="GH111" i="87" s="1"/>
  <c r="BR108" i="87"/>
  <c r="BR110" i="87" s="1"/>
  <c r="I47" i="87"/>
  <c r="I82" i="87" s="1"/>
  <c r="BN103" i="87"/>
  <c r="BN104" i="87" s="1"/>
  <c r="JJ108" i="87"/>
  <c r="JJ110" i="87" s="1"/>
  <c r="EZ77" i="87"/>
  <c r="EZ78" i="87" s="1"/>
  <c r="EZ80" i="87" s="1"/>
  <c r="AK103" i="87"/>
  <c r="AK104" i="87" s="1"/>
  <c r="AK108" i="87" s="1"/>
  <c r="AK110" i="87" s="1"/>
  <c r="JB77" i="87"/>
  <c r="JB78" i="87" s="1"/>
  <c r="JB80" i="87" s="1"/>
  <c r="JB103" i="87"/>
  <c r="JB104" i="87" s="1"/>
  <c r="JB107" i="87"/>
  <c r="JB31" i="87"/>
  <c r="JB39" i="87" s="1"/>
  <c r="JB45" i="87" s="1"/>
  <c r="JB48" i="87" s="1"/>
  <c r="JB49" i="87" s="1"/>
  <c r="BN77" i="87"/>
  <c r="BN78" i="87" s="1"/>
  <c r="BN80" i="87" s="1"/>
  <c r="HE77" i="87"/>
  <c r="HE78" i="87" s="1"/>
  <c r="HE80" i="87" s="1"/>
  <c r="JP108" i="87"/>
  <c r="JP110" i="87" s="1"/>
  <c r="Q103" i="87"/>
  <c r="Q104" i="87" s="1"/>
  <c r="Q31" i="87"/>
  <c r="Q39" i="87" s="1"/>
  <c r="Q45" i="87" s="1"/>
  <c r="Q48" i="87" s="1"/>
  <c r="Q49" i="87" s="1"/>
  <c r="Q77" i="87"/>
  <c r="Q78" i="87" s="1"/>
  <c r="Q80" i="87" s="1"/>
  <c r="Q107" i="87"/>
  <c r="BN107" i="87"/>
  <c r="CU108" i="87"/>
  <c r="CU110" i="87" s="1"/>
  <c r="FD60" i="100"/>
  <c r="FD65" i="100" s="1"/>
  <c r="FD97" i="100" s="1"/>
  <c r="HE103" i="87"/>
  <c r="HE104" i="87" s="1"/>
  <c r="AK77" i="87"/>
  <c r="AK78" i="87" s="1"/>
  <c r="AK80" i="87" s="1"/>
  <c r="DA24" i="87"/>
  <c r="DA31" i="87" s="1"/>
  <c r="DA39" i="87" s="1"/>
  <c r="DA45" i="87" s="1"/>
  <c r="DA48" i="87" s="1"/>
  <c r="GI24" i="87"/>
  <c r="GI77" i="87" s="1"/>
  <c r="GI78" i="87" s="1"/>
  <c r="GI80" i="87" s="1"/>
  <c r="AK31" i="87"/>
  <c r="AK39" i="87" s="1"/>
  <c r="AK45" i="87" s="1"/>
  <c r="AK48" i="87" s="1"/>
  <c r="GR108" i="87"/>
  <c r="GR110" i="87" s="1"/>
  <c r="DC24" i="87"/>
  <c r="DC31" i="87" s="1"/>
  <c r="DC39" i="87" s="1"/>
  <c r="DC45" i="87" s="1"/>
  <c r="HE107" i="87"/>
  <c r="JA108" i="87"/>
  <c r="JA110" i="87" s="1"/>
  <c r="CV103" i="87"/>
  <c r="CV104" i="87" s="1"/>
  <c r="EZ31" i="87"/>
  <c r="EZ39" i="87" s="1"/>
  <c r="EZ45" i="87" s="1"/>
  <c r="EZ48" i="87" s="1"/>
  <c r="DB24" i="87"/>
  <c r="DB77" i="87" s="1"/>
  <c r="DB78" i="87" s="1"/>
  <c r="DB80" i="87" s="1"/>
  <c r="EM107" i="87"/>
  <c r="GP24" i="87"/>
  <c r="GP31" i="87" s="1"/>
  <c r="GP39" i="87" s="1"/>
  <c r="GP45" i="87" s="1"/>
  <c r="GP48" i="87" s="1"/>
  <c r="FM108" i="87"/>
  <c r="FM110" i="87" s="1"/>
  <c r="KJ108" i="87"/>
  <c r="KJ110" i="87" s="1"/>
  <c r="K24" i="87"/>
  <c r="K31" i="87" s="1"/>
  <c r="K39" i="87" s="1"/>
  <c r="K45" i="87" s="1"/>
  <c r="K48" i="87" s="1"/>
  <c r="FK108" i="87"/>
  <c r="FK110" i="87" s="1"/>
  <c r="GH108" i="87"/>
  <c r="GH110" i="87" s="1"/>
  <c r="IL77" i="87"/>
  <c r="IL78" i="87" s="1"/>
  <c r="IL80" i="87" s="1"/>
  <c r="AQ77" i="87"/>
  <c r="AQ78" i="87" s="1"/>
  <c r="AQ80" i="87" s="1"/>
  <c r="JU77" i="87"/>
  <c r="JU78" i="87" s="1"/>
  <c r="JU80" i="87" s="1"/>
  <c r="JU31" i="87"/>
  <c r="JU39" i="87" s="1"/>
  <c r="JU45" i="87" s="1"/>
  <c r="JU48" i="87" s="1"/>
  <c r="JU50" i="87" s="1"/>
  <c r="JU107" i="87"/>
  <c r="JU103" i="87"/>
  <c r="JU104" i="87" s="1"/>
  <c r="HG107" i="87"/>
  <c r="HG103" i="87"/>
  <c r="HG104" i="87" s="1"/>
  <c r="HG31" i="87"/>
  <c r="HG39" i="87" s="1"/>
  <c r="HG45" i="87" s="1"/>
  <c r="HG48" i="87" s="1"/>
  <c r="HG50" i="87" s="1"/>
  <c r="HG77" i="87"/>
  <c r="HG78" i="87" s="1"/>
  <c r="HG80" i="87" s="1"/>
  <c r="IF77" i="87"/>
  <c r="IF78" i="87" s="1"/>
  <c r="IF80" i="87" s="1"/>
  <c r="JQ103" i="87"/>
  <c r="JQ104" i="87" s="1"/>
  <c r="IF103" i="87"/>
  <c r="IF104" i="87" s="1"/>
  <c r="IF108" i="87" s="1"/>
  <c r="IF110" i="87" s="1"/>
  <c r="IF31" i="87"/>
  <c r="IF39" i="87" s="1"/>
  <c r="IF45" i="87" s="1"/>
  <c r="IF48" i="87" s="1"/>
  <c r="ID108" i="87"/>
  <c r="ID110" i="87" s="1"/>
  <c r="IK31" i="87"/>
  <c r="IK39" i="87" s="1"/>
  <c r="IK45" i="87" s="1"/>
  <c r="IK48" i="87" s="1"/>
  <c r="IK77" i="87"/>
  <c r="IK78" i="87" s="1"/>
  <c r="IK80" i="87" s="1"/>
  <c r="IK103" i="87"/>
  <c r="IK104" i="87" s="1"/>
  <c r="IK107" i="87"/>
  <c r="CC24" i="87"/>
  <c r="CC31" i="87" s="1"/>
  <c r="CC39" i="87" s="1"/>
  <c r="CC45" i="87" s="1"/>
  <c r="CC48" i="87" s="1"/>
  <c r="AH103" i="87"/>
  <c r="AH104" i="87" s="1"/>
  <c r="C24" i="87"/>
  <c r="C31" i="87" s="1"/>
  <c r="C39" i="87" s="1"/>
  <c r="C45" i="87" s="1"/>
  <c r="EJ24" i="87"/>
  <c r="EJ31" i="87" s="1"/>
  <c r="EJ39" i="87" s="1"/>
  <c r="EJ45" i="87" s="1"/>
  <c r="EJ48" i="87" s="1"/>
  <c r="GK24" i="87"/>
  <c r="GK103" i="87" s="1"/>
  <c r="GK104" i="87" s="1"/>
  <c r="IB24" i="87"/>
  <c r="IB107" i="87" s="1"/>
  <c r="AQ107" i="87"/>
  <c r="IL107" i="87"/>
  <c r="IJ24" i="87"/>
  <c r="IJ31" i="87" s="1"/>
  <c r="IJ39" i="87" s="1"/>
  <c r="IJ45" i="87" s="1"/>
  <c r="IJ48" i="87" s="1"/>
  <c r="IL103" i="87"/>
  <c r="IL104" i="87" s="1"/>
  <c r="JQ107" i="87"/>
  <c r="JQ77" i="87"/>
  <c r="JQ78" i="87" s="1"/>
  <c r="JQ80" i="87" s="1"/>
  <c r="JK31" i="87"/>
  <c r="JK39" i="87" s="1"/>
  <c r="JK45" i="87" s="1"/>
  <c r="JK48" i="87" s="1"/>
  <c r="JK107" i="87"/>
  <c r="JK77" i="87"/>
  <c r="JK78" i="87" s="1"/>
  <c r="JK80" i="87" s="1"/>
  <c r="JK103" i="87"/>
  <c r="JK104" i="87" s="1"/>
  <c r="DJ24" i="87"/>
  <c r="DJ103" i="87" s="1"/>
  <c r="DJ104" i="87" s="1"/>
  <c r="CL24" i="87"/>
  <c r="CL31" i="87" s="1"/>
  <c r="CL39" i="87" s="1"/>
  <c r="CL45" i="87" s="1"/>
  <c r="CL48" i="87" s="1"/>
  <c r="JW24" i="87"/>
  <c r="JW31" i="87" s="1"/>
  <c r="JW39" i="87" s="1"/>
  <c r="JW45" i="87" s="1"/>
  <c r="JW48" i="87" s="1"/>
  <c r="AH107" i="87"/>
  <c r="CT103" i="87"/>
  <c r="CT104" i="87" s="1"/>
  <c r="BD24" i="87"/>
  <c r="BD31" i="87" s="1"/>
  <c r="BD39" i="87" s="1"/>
  <c r="BD45" i="87" s="1"/>
  <c r="BD48" i="87" s="1"/>
  <c r="EX103" i="87"/>
  <c r="EX104" i="87" s="1"/>
  <c r="CY107" i="87"/>
  <c r="P24" i="87"/>
  <c r="P103" i="87" s="1"/>
  <c r="P104" i="87" s="1"/>
  <c r="ET47" i="87"/>
  <c r="ET82" i="87" s="1"/>
  <c r="EZ103" i="87"/>
  <c r="EZ104" i="87" s="1"/>
  <c r="EZ108" i="87" s="1"/>
  <c r="EZ110" i="87" s="1"/>
  <c r="ER24" i="87"/>
  <c r="ER31" i="87" s="1"/>
  <c r="ER39" i="87" s="1"/>
  <c r="GR60" i="100"/>
  <c r="GR65" i="100" s="1"/>
  <c r="GR97" i="100" s="1"/>
  <c r="JE31" i="87"/>
  <c r="JE39" i="87" s="1"/>
  <c r="JE45" i="87" s="1"/>
  <c r="JE48" i="87" s="1"/>
  <c r="JE103" i="87"/>
  <c r="JE104" i="87" s="1"/>
  <c r="JE77" i="87"/>
  <c r="JE78" i="87" s="1"/>
  <c r="JE80" i="87" s="1"/>
  <c r="JE107" i="87"/>
  <c r="DE60" i="100"/>
  <c r="DE65" i="100" s="1"/>
  <c r="DE97" i="100" s="1"/>
  <c r="BK24" i="87"/>
  <c r="BK31" i="87" s="1"/>
  <c r="BK39" i="87" s="1"/>
  <c r="BK45" i="87" s="1"/>
  <c r="BK48" i="87" s="1"/>
  <c r="EX31" i="87"/>
  <c r="EX39" i="87" s="1"/>
  <c r="EX45" i="87" s="1"/>
  <c r="EX48" i="87" s="1"/>
  <c r="CT107" i="87"/>
  <c r="CY103" i="87"/>
  <c r="CY104" i="87" s="1"/>
  <c r="CU48" i="87"/>
  <c r="CV48" i="87"/>
  <c r="EQ61" i="100"/>
  <c r="HR48" i="87"/>
  <c r="GN77" i="87"/>
  <c r="GN78" i="87" s="1"/>
  <c r="GN80" i="87" s="1"/>
  <c r="GN103" i="87"/>
  <c r="GN104" i="87" s="1"/>
  <c r="GN107" i="87"/>
  <c r="GN31" i="87"/>
  <c r="GN39" i="87" s="1"/>
  <c r="GN45" i="87" s="1"/>
  <c r="FI61" i="100"/>
  <c r="FE61" i="100"/>
  <c r="CL63" i="100"/>
  <c r="CL62" i="100"/>
  <c r="CF63" i="100"/>
  <c r="CF62" i="100"/>
  <c r="IM107" i="87"/>
  <c r="IM103" i="87"/>
  <c r="IM104" i="87" s="1"/>
  <c r="IM77" i="87"/>
  <c r="IM78" i="87" s="1"/>
  <c r="IM80" i="87" s="1"/>
  <c r="IM31" i="87"/>
  <c r="IM39" i="87" s="1"/>
  <c r="IM45" i="87" s="1"/>
  <c r="DU77" i="87"/>
  <c r="DU78" i="87" s="1"/>
  <c r="DU80" i="87" s="1"/>
  <c r="DU103" i="87"/>
  <c r="DU104" i="87" s="1"/>
  <c r="DU107" i="87"/>
  <c r="DU31" i="87"/>
  <c r="DU39" i="87" s="1"/>
  <c r="DU45" i="87" s="1"/>
  <c r="AG62" i="100"/>
  <c r="AG63" i="100"/>
  <c r="FD103" i="87"/>
  <c r="FD104" i="87" s="1"/>
  <c r="FD107" i="87"/>
  <c r="FD77" i="87"/>
  <c r="FD78" i="87" s="1"/>
  <c r="FD80" i="87" s="1"/>
  <c r="FD31" i="87"/>
  <c r="FD39" i="87" s="1"/>
  <c r="FD45" i="87" s="1"/>
  <c r="CR61" i="100"/>
  <c r="HV108" i="87"/>
  <c r="HV110" i="87" s="1"/>
  <c r="Y103" i="87"/>
  <c r="Y104" i="87" s="1"/>
  <c r="Y107" i="87"/>
  <c r="Y77" i="87"/>
  <c r="Y78" i="87" s="1"/>
  <c r="Y80" i="87" s="1"/>
  <c r="Y31" i="87"/>
  <c r="Y39" i="87" s="1"/>
  <c r="Y45" i="87" s="1"/>
  <c r="BL62" i="100"/>
  <c r="BL63" i="100"/>
  <c r="E103" i="87"/>
  <c r="E104" i="87" s="1"/>
  <c r="E107" i="87"/>
  <c r="E77" i="87"/>
  <c r="E78" i="87" s="1"/>
  <c r="E80" i="87" s="1"/>
  <c r="E31" i="87"/>
  <c r="E39" i="87" s="1"/>
  <c r="E45" i="87" s="1"/>
  <c r="AF77" i="87"/>
  <c r="AF78" i="87" s="1"/>
  <c r="AF80" i="87" s="1"/>
  <c r="AF107" i="87"/>
  <c r="AF103" i="87"/>
  <c r="AF104" i="87" s="1"/>
  <c r="AF31" i="87"/>
  <c r="AF39" i="87" s="1"/>
  <c r="AF45" i="87" s="1"/>
  <c r="BW61" i="100"/>
  <c r="CQ24" i="87"/>
  <c r="CB61" i="100"/>
  <c r="ED48" i="87"/>
  <c r="JP49" i="87"/>
  <c r="JP50" i="87"/>
  <c r="AL63" i="100"/>
  <c r="AL62" i="100"/>
  <c r="EY61" i="100"/>
  <c r="KM24" i="87"/>
  <c r="FR61" i="100"/>
  <c r="EO61" i="100"/>
  <c r="GB108" i="87"/>
  <c r="GB110" i="87" s="1"/>
  <c r="AJ61" i="100"/>
  <c r="HW50" i="87"/>
  <c r="HW49" i="87"/>
  <c r="KH24" i="87"/>
  <c r="D24" i="87"/>
  <c r="EN62" i="100"/>
  <c r="EN63" i="100"/>
  <c r="DQ61" i="100"/>
  <c r="CH62" i="100"/>
  <c r="CH63" i="100"/>
  <c r="CR24" i="87"/>
  <c r="IL50" i="87"/>
  <c r="IL49" i="87"/>
  <c r="CI63" i="100"/>
  <c r="CI62" i="100"/>
  <c r="T107" i="87"/>
  <c r="T103" i="87"/>
  <c r="T104" i="87" s="1"/>
  <c r="T77" i="87"/>
  <c r="T78" i="87" s="1"/>
  <c r="T80" i="87" s="1"/>
  <c r="T31" i="87"/>
  <c r="T39" i="87" s="1"/>
  <c r="T45" i="87" s="1"/>
  <c r="DM61" i="100"/>
  <c r="BR50" i="87"/>
  <c r="BR49" i="87"/>
  <c r="HB77" i="87"/>
  <c r="HB78" i="87" s="1"/>
  <c r="HB80" i="87" s="1"/>
  <c r="HB107" i="87"/>
  <c r="HB103" i="87"/>
  <c r="HB104" i="87" s="1"/>
  <c r="HB31" i="87"/>
  <c r="HB39" i="87" s="1"/>
  <c r="HB45" i="87" s="1"/>
  <c r="GP61" i="100"/>
  <c r="HS103" i="87"/>
  <c r="HS104" i="87" s="1"/>
  <c r="HS107" i="87"/>
  <c r="HS77" i="87"/>
  <c r="HS78" i="87" s="1"/>
  <c r="HS80" i="87" s="1"/>
  <c r="HS31" i="87"/>
  <c r="HS39" i="87" s="1"/>
  <c r="HS45" i="87" s="1"/>
  <c r="EJ61" i="100"/>
  <c r="CP107" i="87"/>
  <c r="CP103" i="87"/>
  <c r="CP104" i="87" s="1"/>
  <c r="CP77" i="87"/>
  <c r="CP78" i="87" s="1"/>
  <c r="CP80" i="87" s="1"/>
  <c r="CP31" i="87"/>
  <c r="CP39" i="87" s="1"/>
  <c r="CP45" i="87" s="1"/>
  <c r="HP24" i="87"/>
  <c r="DK63" i="100"/>
  <c r="DK62" i="100"/>
  <c r="T63" i="100"/>
  <c r="T62" i="100"/>
  <c r="EB61" i="100"/>
  <c r="FA61" i="100"/>
  <c r="IX50" i="87"/>
  <c r="IX49" i="87"/>
  <c r="CY61" i="100"/>
  <c r="KD103" i="87"/>
  <c r="KD104" i="87" s="1"/>
  <c r="KD107" i="87"/>
  <c r="KD77" i="87"/>
  <c r="KD78" i="87" s="1"/>
  <c r="KD80" i="87" s="1"/>
  <c r="KD31" i="87"/>
  <c r="KD39" i="87" s="1"/>
  <c r="KD45" i="87" s="1"/>
  <c r="CE24" i="87"/>
  <c r="AC77" i="87"/>
  <c r="AC78" i="87" s="1"/>
  <c r="AC80" i="87" s="1"/>
  <c r="AC103" i="87"/>
  <c r="AC104" i="87" s="1"/>
  <c r="AC107" i="87"/>
  <c r="AC31" i="87"/>
  <c r="AC39" i="87" s="1"/>
  <c r="AC45" i="87" s="1"/>
  <c r="JO103" i="87"/>
  <c r="JO104" i="87" s="1"/>
  <c r="JO107" i="87"/>
  <c r="JO77" i="87"/>
  <c r="JO78" i="87" s="1"/>
  <c r="JO80" i="87" s="1"/>
  <c r="JO31" i="87"/>
  <c r="JO39" i="87" s="1"/>
  <c r="JO45" i="87" s="1"/>
  <c r="DH24" i="87"/>
  <c r="GX24" i="87"/>
  <c r="CO24" i="87"/>
  <c r="KE103" i="87"/>
  <c r="KE104" i="87" s="1"/>
  <c r="KE77" i="87"/>
  <c r="KE78" i="87" s="1"/>
  <c r="KE80" i="87" s="1"/>
  <c r="KE107" i="87"/>
  <c r="KE31" i="87"/>
  <c r="KE39" i="87" s="1"/>
  <c r="KE45" i="87" s="1"/>
  <c r="CF77" i="87"/>
  <c r="CF78" i="87" s="1"/>
  <c r="CF80" i="87" s="1"/>
  <c r="CF103" i="87"/>
  <c r="CF104" i="87" s="1"/>
  <c r="CF107" i="87"/>
  <c r="CF31" i="87"/>
  <c r="CF39" i="87" s="1"/>
  <c r="CF45" i="87" s="1"/>
  <c r="EW61" i="100"/>
  <c r="GL63" i="100"/>
  <c r="GL62" i="100"/>
  <c r="DP24" i="87"/>
  <c r="L24" i="87"/>
  <c r="JF50" i="87"/>
  <c r="JF49" i="87"/>
  <c r="EL61" i="100"/>
  <c r="J24" i="87"/>
  <c r="GQ61" i="100"/>
  <c r="BQ62" i="100"/>
  <c r="BQ63" i="100"/>
  <c r="DX63" i="100"/>
  <c r="DX62" i="100"/>
  <c r="BA77" i="87"/>
  <c r="BA78" i="87" s="1"/>
  <c r="BA80" i="87" s="1"/>
  <c r="BA103" i="87"/>
  <c r="BA104" i="87" s="1"/>
  <c r="BA107" i="87"/>
  <c r="BA31" i="87"/>
  <c r="BA39" i="87" s="1"/>
  <c r="BA45" i="87" s="1"/>
  <c r="HI24" i="87"/>
  <c r="HE61" i="100"/>
  <c r="EU61" i="100"/>
  <c r="AK61" i="100"/>
  <c r="DE77" i="87"/>
  <c r="DE78" i="87" s="1"/>
  <c r="DE80" i="87" s="1"/>
  <c r="DE103" i="87"/>
  <c r="DE104" i="87" s="1"/>
  <c r="DE107" i="87"/>
  <c r="DE31" i="87"/>
  <c r="DE39" i="87" s="1"/>
  <c r="DE45" i="87" s="1"/>
  <c r="BR60" i="100"/>
  <c r="BR65" i="100" s="1"/>
  <c r="BR97" i="100" s="1"/>
  <c r="IS24" i="87"/>
  <c r="FO50" i="87"/>
  <c r="FO49" i="87"/>
  <c r="U60" i="100"/>
  <c r="U65" i="100" s="1"/>
  <c r="U97" i="100" s="1"/>
  <c r="CZ77" i="87"/>
  <c r="CZ78" i="87" s="1"/>
  <c r="CZ80" i="87" s="1"/>
  <c r="CZ103" i="87"/>
  <c r="CZ104" i="87" s="1"/>
  <c r="CZ107" i="87"/>
  <c r="CZ31" i="87"/>
  <c r="CZ39" i="87" s="1"/>
  <c r="CZ45" i="87" s="1"/>
  <c r="DK103" i="87"/>
  <c r="DK104" i="87" s="1"/>
  <c r="DK107" i="87"/>
  <c r="DK77" i="87"/>
  <c r="DK78" i="87" s="1"/>
  <c r="DK80" i="87" s="1"/>
  <c r="DK31" i="87"/>
  <c r="DK39" i="87" s="1"/>
  <c r="DK45" i="87" s="1"/>
  <c r="AO24" i="87"/>
  <c r="GJ61" i="100"/>
  <c r="W108" i="87"/>
  <c r="W110" i="87" s="1"/>
  <c r="GJ24" i="87"/>
  <c r="GF108" i="87"/>
  <c r="GF110" i="87" s="1"/>
  <c r="BI60" i="100"/>
  <c r="BI65" i="100" s="1"/>
  <c r="BI97" i="100" s="1"/>
  <c r="CT61" i="100"/>
  <c r="EI62" i="100"/>
  <c r="EI63" i="100"/>
  <c r="F107" i="87"/>
  <c r="F103" i="87"/>
  <c r="F104" i="87" s="1"/>
  <c r="F77" i="87"/>
  <c r="F78" i="87" s="1"/>
  <c r="F80" i="87" s="1"/>
  <c r="F31" i="87"/>
  <c r="F39" i="87" s="1"/>
  <c r="F45" i="87" s="1"/>
  <c r="IC24" i="87"/>
  <c r="CK107" i="87"/>
  <c r="CK103" i="87"/>
  <c r="CK104" i="87" s="1"/>
  <c r="CK77" i="87"/>
  <c r="CK78" i="87" s="1"/>
  <c r="CK80" i="87" s="1"/>
  <c r="CK31" i="87"/>
  <c r="CK39" i="87" s="1"/>
  <c r="CK45" i="87" s="1"/>
  <c r="FB24" i="87"/>
  <c r="JT24" i="87"/>
  <c r="BU61" i="100"/>
  <c r="HA61" i="100"/>
  <c r="CC61" i="100"/>
  <c r="CV61" i="100"/>
  <c r="HX24" i="87"/>
  <c r="DO61" i="100"/>
  <c r="KK49" i="87"/>
  <c r="KK50" i="87"/>
  <c r="FH24" i="87"/>
  <c r="FK49" i="87"/>
  <c r="FK50" i="87"/>
  <c r="FU47" i="87"/>
  <c r="EM49" i="87"/>
  <c r="EM50" i="87"/>
  <c r="BP61" i="100"/>
  <c r="EK61" i="100"/>
  <c r="EH61" i="100"/>
  <c r="BA60" i="100"/>
  <c r="BA65" i="100" s="1"/>
  <c r="BA97" i="100" s="1"/>
  <c r="CZ62" i="100"/>
  <c r="CZ63" i="100"/>
  <c r="GS61" i="100"/>
  <c r="R108" i="87"/>
  <c r="R110" i="87" s="1"/>
  <c r="FT61" i="100"/>
  <c r="N24" i="87"/>
  <c r="GC61" i="100"/>
  <c r="GZ24" i="87"/>
  <c r="DN63" i="100"/>
  <c r="DN62" i="100"/>
  <c r="DB62" i="100"/>
  <c r="DB63" i="100"/>
  <c r="AD62" i="100"/>
  <c r="AD63" i="100"/>
  <c r="HY103" i="87"/>
  <c r="HY104" i="87" s="1"/>
  <c r="HY107" i="87"/>
  <c r="HY77" i="87"/>
  <c r="HY78" i="87" s="1"/>
  <c r="HY80" i="87" s="1"/>
  <c r="HY31" i="87"/>
  <c r="HY39" i="87" s="1"/>
  <c r="HY45" i="87" s="1"/>
  <c r="M48" i="87"/>
  <c r="DF61" i="100"/>
  <c r="ES62" i="100"/>
  <c r="ES63" i="100"/>
  <c r="DV103" i="87"/>
  <c r="DV104" i="87" s="1"/>
  <c r="DV107" i="87"/>
  <c r="DV77" i="87"/>
  <c r="DV78" i="87" s="1"/>
  <c r="DV80" i="87" s="1"/>
  <c r="DV31" i="87"/>
  <c r="DV39" i="87" s="1"/>
  <c r="DV45" i="87" s="1"/>
  <c r="DV61" i="100"/>
  <c r="GS48" i="87"/>
  <c r="JV77" i="87"/>
  <c r="JV78" i="87" s="1"/>
  <c r="JV80" i="87" s="1"/>
  <c r="JV107" i="87"/>
  <c r="JV103" i="87"/>
  <c r="JV104" i="87" s="1"/>
  <c r="JV31" i="87"/>
  <c r="JV39" i="87" s="1"/>
  <c r="JV45" i="87" s="1"/>
  <c r="CI107" i="87"/>
  <c r="CI77" i="87"/>
  <c r="CI78" i="87" s="1"/>
  <c r="CI80" i="87" s="1"/>
  <c r="CI103" i="87"/>
  <c r="CI104" i="87" s="1"/>
  <c r="CI31" i="87"/>
  <c r="CI39" i="87" s="1"/>
  <c r="CI45" i="87" s="1"/>
  <c r="GI61" i="100"/>
  <c r="ER62" i="100"/>
  <c r="ER63" i="100"/>
  <c r="GB62" i="100"/>
  <c r="GB63" i="100"/>
  <c r="DZ108" i="87"/>
  <c r="DZ110" i="87" s="1"/>
  <c r="AJ24" i="87"/>
  <c r="KA77" i="87"/>
  <c r="KA78" i="87" s="1"/>
  <c r="KA80" i="87" s="1"/>
  <c r="KA103" i="87"/>
  <c r="KA104" i="87" s="1"/>
  <c r="KA107" i="87"/>
  <c r="KA31" i="87"/>
  <c r="KA39" i="87" s="1"/>
  <c r="KA45" i="87" s="1"/>
  <c r="AA60" i="100"/>
  <c r="AA65" i="100" s="1"/>
  <c r="AA97" i="100" s="1"/>
  <c r="AC61" i="100"/>
  <c r="DL62" i="100"/>
  <c r="DL63" i="100"/>
  <c r="BZ107" i="87"/>
  <c r="BZ77" i="87"/>
  <c r="BZ78" i="87" s="1"/>
  <c r="BZ80" i="87" s="1"/>
  <c r="BZ103" i="87"/>
  <c r="BZ104" i="87" s="1"/>
  <c r="BZ31" i="87"/>
  <c r="BZ39" i="87" s="1"/>
  <c r="BZ45" i="87" s="1"/>
  <c r="FX107" i="87"/>
  <c r="FX103" i="87"/>
  <c r="FX104" i="87" s="1"/>
  <c r="FX77" i="87"/>
  <c r="FX78" i="87" s="1"/>
  <c r="FX80" i="87" s="1"/>
  <c r="FX31" i="87"/>
  <c r="FX39" i="87" s="1"/>
  <c r="FX45" i="87" s="1"/>
  <c r="JG107" i="87"/>
  <c r="JG77" i="87"/>
  <c r="JG78" i="87" s="1"/>
  <c r="JG80" i="87" s="1"/>
  <c r="JG103" i="87"/>
  <c r="JG104" i="87" s="1"/>
  <c r="JG31" i="87"/>
  <c r="JG39" i="87" s="1"/>
  <c r="JG45" i="87" s="1"/>
  <c r="X61" i="100"/>
  <c r="CP61" i="100"/>
  <c r="AV48" i="87"/>
  <c r="AX62" i="100"/>
  <c r="AX63" i="100"/>
  <c r="JJ48" i="87"/>
  <c r="AU24" i="87"/>
  <c r="AZ61" i="100"/>
  <c r="CW48" i="87"/>
  <c r="HK50" i="87"/>
  <c r="HK49" i="87"/>
  <c r="IY107" i="87"/>
  <c r="IY103" i="87"/>
  <c r="IY104" i="87" s="1"/>
  <c r="IY77" i="87"/>
  <c r="IY78" i="87" s="1"/>
  <c r="IY80" i="87" s="1"/>
  <c r="IY31" i="87"/>
  <c r="IY39" i="87" s="1"/>
  <c r="IY45" i="87" s="1"/>
  <c r="JD103" i="87"/>
  <c r="JD104" i="87" s="1"/>
  <c r="JD77" i="87"/>
  <c r="JD78" i="87" s="1"/>
  <c r="JD80" i="87" s="1"/>
  <c r="JD107" i="87"/>
  <c r="JD31" i="87"/>
  <c r="JD39" i="87" s="1"/>
  <c r="JD45" i="87" s="1"/>
  <c r="GT24" i="87"/>
  <c r="GS108" i="87"/>
  <c r="GS110" i="87" s="1"/>
  <c r="BG24" i="87"/>
  <c r="P62" i="100"/>
  <c r="P63" i="100"/>
  <c r="GZ63" i="100"/>
  <c r="GZ62" i="100"/>
  <c r="Z61" i="100"/>
  <c r="DF50" i="87"/>
  <c r="DF49" i="87"/>
  <c r="GV77" i="87"/>
  <c r="GV78" i="87" s="1"/>
  <c r="GV80" i="87" s="1"/>
  <c r="GV103" i="87"/>
  <c r="GV104" i="87" s="1"/>
  <c r="GV107" i="87"/>
  <c r="GV31" i="87"/>
  <c r="GV39" i="87" s="1"/>
  <c r="GV45" i="87" s="1"/>
  <c r="GE77" i="87"/>
  <c r="GE78" i="87" s="1"/>
  <c r="GE80" i="87" s="1"/>
  <c r="GE107" i="87"/>
  <c r="GE103" i="87"/>
  <c r="GE104" i="87" s="1"/>
  <c r="GE31" i="87"/>
  <c r="GE39" i="87" s="1"/>
  <c r="GE45" i="87" s="1"/>
  <c r="HH107" i="87"/>
  <c r="HH103" i="87"/>
  <c r="HH104" i="87" s="1"/>
  <c r="HH77" i="87"/>
  <c r="HH78" i="87" s="1"/>
  <c r="HH80" i="87" s="1"/>
  <c r="HH31" i="87"/>
  <c r="HH39" i="87" s="1"/>
  <c r="HH45" i="87" s="1"/>
  <c r="V24" i="87"/>
  <c r="BN50" i="87"/>
  <c r="BN49" i="87"/>
  <c r="CT48" i="87"/>
  <c r="GT63" i="100"/>
  <c r="GT62" i="100"/>
  <c r="AP48" i="87"/>
  <c r="AD107" i="87"/>
  <c r="AD103" i="87"/>
  <c r="AD104" i="87" s="1"/>
  <c r="AD77" i="87"/>
  <c r="AD78" i="87" s="1"/>
  <c r="AD80" i="87" s="1"/>
  <c r="AD31" i="87"/>
  <c r="AD39" i="87" s="1"/>
  <c r="AD45" i="87" s="1"/>
  <c r="GL50" i="87"/>
  <c r="GL49" i="87"/>
  <c r="BE61" i="100"/>
  <c r="HF103" i="87"/>
  <c r="HF104" i="87" s="1"/>
  <c r="HF77" i="87"/>
  <c r="HF78" i="87" s="1"/>
  <c r="HF80" i="87" s="1"/>
  <c r="HF107" i="87"/>
  <c r="HF31" i="87"/>
  <c r="HF39" i="87" s="1"/>
  <c r="HF45" i="87" s="1"/>
  <c r="KF50" i="87"/>
  <c r="KF49" i="87"/>
  <c r="GY61" i="100"/>
  <c r="BE103" i="87"/>
  <c r="BE104" i="87" s="1"/>
  <c r="BE107" i="87"/>
  <c r="BE77" i="87"/>
  <c r="BE78" i="87" s="1"/>
  <c r="BE80" i="87" s="1"/>
  <c r="BE31" i="87"/>
  <c r="BE39" i="87" s="1"/>
  <c r="BE45" i="87" s="1"/>
  <c r="CO61" i="100"/>
  <c r="IO77" i="87"/>
  <c r="IO78" i="87" s="1"/>
  <c r="IO80" i="87" s="1"/>
  <c r="IO103" i="87"/>
  <c r="IO104" i="87" s="1"/>
  <c r="IO107" i="87"/>
  <c r="IO31" i="87"/>
  <c r="IO39" i="87" s="1"/>
  <c r="IO45" i="87" s="1"/>
  <c r="GM61" i="100"/>
  <c r="ET62" i="100"/>
  <c r="ET63" i="100"/>
  <c r="GO61" i="100"/>
  <c r="FG24" i="87"/>
  <c r="FQ48" i="87"/>
  <c r="CA61" i="100"/>
  <c r="IA50" i="87"/>
  <c r="IA49" i="87"/>
  <c r="BK63" i="100"/>
  <c r="BK62" i="100"/>
  <c r="AM24" i="87"/>
  <c r="GK62" i="100"/>
  <c r="GK63" i="100"/>
  <c r="AP108" i="87"/>
  <c r="AP110" i="87" s="1"/>
  <c r="HF61" i="100"/>
  <c r="GW61" i="100"/>
  <c r="CW108" i="87"/>
  <c r="CW110" i="87" s="1"/>
  <c r="IR24" i="87"/>
  <c r="GD103" i="87"/>
  <c r="GD104" i="87" s="1"/>
  <c r="GD77" i="87"/>
  <c r="GD78" i="87" s="1"/>
  <c r="GD80" i="87" s="1"/>
  <c r="GD107" i="87"/>
  <c r="GD31" i="87"/>
  <c r="GD39" i="87" s="1"/>
  <c r="GD45" i="87" s="1"/>
  <c r="EV61" i="100"/>
  <c r="FH61" i="100"/>
  <c r="AL77" i="87"/>
  <c r="AL78" i="87" s="1"/>
  <c r="AL80" i="87" s="1"/>
  <c r="AL103" i="87"/>
  <c r="AL104" i="87" s="1"/>
  <c r="AL107" i="87"/>
  <c r="AL31" i="87"/>
  <c r="AL39" i="87" s="1"/>
  <c r="AI61" i="100"/>
  <c r="DR49" i="87"/>
  <c r="DR50" i="87"/>
  <c r="BF61" i="100"/>
  <c r="JQ48" i="87"/>
  <c r="EK77" i="87"/>
  <c r="EK78" i="87" s="1"/>
  <c r="EK80" i="87" s="1"/>
  <c r="EK103" i="87"/>
  <c r="EK104" i="87" s="1"/>
  <c r="EK107" i="87"/>
  <c r="EK31" i="87"/>
  <c r="EK39" i="87" s="1"/>
  <c r="EK45" i="87" s="1"/>
  <c r="FQ61" i="100"/>
  <c r="FP77" i="87"/>
  <c r="FP78" i="87" s="1"/>
  <c r="FP80" i="87" s="1"/>
  <c r="FP107" i="87"/>
  <c r="FP103" i="87"/>
  <c r="FP104" i="87" s="1"/>
  <c r="FP31" i="87"/>
  <c r="FP39" i="87" s="1"/>
  <c r="DN24" i="87"/>
  <c r="HB61" i="100"/>
  <c r="BM24" i="87"/>
  <c r="CY49" i="87"/>
  <c r="CY50" i="87"/>
  <c r="AZ24" i="87"/>
  <c r="EZ61" i="100"/>
  <c r="BT77" i="87"/>
  <c r="BT78" i="87" s="1"/>
  <c r="BT80" i="87" s="1"/>
  <c r="BT103" i="87"/>
  <c r="BT104" i="87" s="1"/>
  <c r="BT107" i="87"/>
  <c r="BT31" i="87"/>
  <c r="BT39" i="87" s="1"/>
  <c r="BT45" i="87" s="1"/>
  <c r="KC107" i="87"/>
  <c r="KC103" i="87"/>
  <c r="KC104" i="87" s="1"/>
  <c r="KC77" i="87"/>
  <c r="KC78" i="87" s="1"/>
  <c r="KC80" i="87" s="1"/>
  <c r="KC31" i="87"/>
  <c r="KC39" i="87" s="1"/>
  <c r="KC45" i="87" s="1"/>
  <c r="JM24" i="87"/>
  <c r="DH61" i="100"/>
  <c r="IN48" i="87"/>
  <c r="IP50" i="87"/>
  <c r="IP49" i="87"/>
  <c r="HV48" i="87"/>
  <c r="JH24" i="87"/>
  <c r="G24" i="87"/>
  <c r="GH61" i="100"/>
  <c r="AF61" i="100"/>
  <c r="GE61" i="100"/>
  <c r="AU61" i="100"/>
  <c r="GC48" i="87"/>
  <c r="FZ77" i="87"/>
  <c r="FZ78" i="87" s="1"/>
  <c r="FZ80" i="87" s="1"/>
  <c r="FZ103" i="87"/>
  <c r="FZ104" i="87" s="1"/>
  <c r="FZ107" i="87"/>
  <c r="FZ31" i="87"/>
  <c r="FZ39" i="87" s="1"/>
  <c r="HH61" i="100"/>
  <c r="AE61" i="100"/>
  <c r="GY103" i="87"/>
  <c r="GY104" i="87" s="1"/>
  <c r="GY107" i="87"/>
  <c r="GY77" i="87"/>
  <c r="GY78" i="87" s="1"/>
  <c r="GY80" i="87" s="1"/>
  <c r="GY31" i="87"/>
  <c r="GY39" i="87" s="1"/>
  <c r="GY45" i="87" s="1"/>
  <c r="JC77" i="87"/>
  <c r="JC78" i="87" s="1"/>
  <c r="JC80" i="87" s="1"/>
  <c r="JC107" i="87"/>
  <c r="JC103" i="87"/>
  <c r="JC104" i="87" s="1"/>
  <c r="JC31" i="87"/>
  <c r="JC39" i="87" s="1"/>
  <c r="JC45" i="87" s="1"/>
  <c r="AQ61" i="100"/>
  <c r="AN63" i="100"/>
  <c r="AN62" i="100"/>
  <c r="FG61" i="100"/>
  <c r="FJ62" i="100"/>
  <c r="FJ63" i="100"/>
  <c r="EF62" i="100"/>
  <c r="EF63" i="100"/>
  <c r="DS63" i="100"/>
  <c r="DS62" i="100"/>
  <c r="R61" i="100"/>
  <c r="CN77" i="87"/>
  <c r="CN78" i="87" s="1"/>
  <c r="CN80" i="87" s="1"/>
  <c r="CN107" i="87"/>
  <c r="CN103" i="87"/>
  <c r="CN104" i="87" s="1"/>
  <c r="CN31" i="87"/>
  <c r="CN39" i="87" s="1"/>
  <c r="CN45" i="87" s="1"/>
  <c r="DG62" i="100"/>
  <c r="DG63" i="100"/>
  <c r="DD62" i="100"/>
  <c r="DD63" i="100"/>
  <c r="GU61" i="100"/>
  <c r="GF61" i="100"/>
  <c r="CG62" i="100"/>
  <c r="CG63" i="100"/>
  <c r="CX61" i="100"/>
  <c r="HT24" i="87"/>
  <c r="AN49" i="87"/>
  <c r="AN50" i="87"/>
  <c r="EV49" i="87"/>
  <c r="EV50" i="87"/>
  <c r="IN108" i="87"/>
  <c r="IN110" i="87" s="1"/>
  <c r="FC62" i="100"/>
  <c r="FC63" i="100"/>
  <c r="FT48" i="87"/>
  <c r="AW103" i="87"/>
  <c r="AW104" i="87" s="1"/>
  <c r="AW77" i="87"/>
  <c r="AW78" i="87" s="1"/>
  <c r="AW80" i="87" s="1"/>
  <c r="AW107" i="87"/>
  <c r="AW31" i="87"/>
  <c r="AW39" i="87" s="1"/>
  <c r="AW45" i="87" s="1"/>
  <c r="FV107" i="87"/>
  <c r="FV103" i="87"/>
  <c r="FV104" i="87" s="1"/>
  <c r="FV77" i="87"/>
  <c r="FV78" i="87" s="1"/>
  <c r="FV80" i="87" s="1"/>
  <c r="FV31" i="87"/>
  <c r="FV39" i="87" s="1"/>
  <c r="FV45" i="87" s="1"/>
  <c r="FF61" i="100"/>
  <c r="GR48" i="87"/>
  <c r="FS61" i="100"/>
  <c r="DU63" i="100"/>
  <c r="DU62" i="100"/>
  <c r="DJ61" i="100"/>
  <c r="CU63" i="100"/>
  <c r="CU62" i="100"/>
  <c r="FY62" i="100"/>
  <c r="FY63" i="100"/>
  <c r="DI62" i="100"/>
  <c r="DI63" i="100"/>
  <c r="CQ62" i="100"/>
  <c r="CQ63" i="100"/>
  <c r="GN61" i="100"/>
  <c r="BI24" i="87"/>
  <c r="HG63" i="100"/>
  <c r="HG62" i="100"/>
  <c r="DG24" i="87"/>
  <c r="GG24" i="87"/>
  <c r="BC61" i="100"/>
  <c r="EO50" i="87"/>
  <c r="EO49" i="87"/>
  <c r="BG61" i="100"/>
  <c r="JX48" i="87"/>
  <c r="BB24" i="87"/>
  <c r="KI49" i="87"/>
  <c r="KI50" i="87"/>
  <c r="JS77" i="87"/>
  <c r="JS78" i="87" s="1"/>
  <c r="JS80" i="87" s="1"/>
  <c r="JS103" i="87"/>
  <c r="JS104" i="87" s="1"/>
  <c r="JS107" i="87"/>
  <c r="JS31" i="87"/>
  <c r="JS39" i="87" s="1"/>
  <c r="JS45" i="87" s="1"/>
  <c r="EA103" i="87"/>
  <c r="EA104" i="87" s="1"/>
  <c r="EA107" i="87"/>
  <c r="EA77" i="87"/>
  <c r="EA78" i="87" s="1"/>
  <c r="EA80" i="87" s="1"/>
  <c r="EA31" i="87"/>
  <c r="EA39" i="87" s="1"/>
  <c r="EA45" i="87" s="1"/>
  <c r="S49" i="87"/>
  <c r="S50" i="87"/>
  <c r="KL103" i="87"/>
  <c r="KL104" i="87" s="1"/>
  <c r="KL107" i="87"/>
  <c r="KL77" i="87"/>
  <c r="KL78" i="87" s="1"/>
  <c r="KL80" i="87" s="1"/>
  <c r="KL31" i="87"/>
  <c r="KL39" i="87" s="1"/>
  <c r="KL45" i="87" s="1"/>
  <c r="Y61" i="100"/>
  <c r="BY60" i="100"/>
  <c r="BY65" i="100" s="1"/>
  <c r="BY97" i="100" s="1"/>
  <c r="DT103" i="87"/>
  <c r="DT104" i="87" s="1"/>
  <c r="DT77" i="87"/>
  <c r="DT78" i="87" s="1"/>
  <c r="DT80" i="87" s="1"/>
  <c r="DT107" i="87"/>
  <c r="DT31" i="87"/>
  <c r="DT39" i="87" s="1"/>
  <c r="DT45" i="87" s="1"/>
  <c r="GA61" i="100"/>
  <c r="W62" i="100"/>
  <c r="W63" i="100"/>
  <c r="HC61" i="100"/>
  <c r="CS24" i="87"/>
  <c r="DQ24" i="87"/>
  <c r="HR108" i="87"/>
  <c r="HR110" i="87" s="1"/>
  <c r="IQ77" i="87"/>
  <c r="IQ78" i="87" s="1"/>
  <c r="IQ80" i="87" s="1"/>
  <c r="IQ107" i="87"/>
  <c r="IQ103" i="87"/>
  <c r="IQ104" i="87" s="1"/>
  <c r="IQ31" i="87"/>
  <c r="IQ39" i="87" s="1"/>
  <c r="IQ45" i="87" s="1"/>
  <c r="DL50" i="87"/>
  <c r="DL49" i="87"/>
  <c r="IU107" i="87"/>
  <c r="IU77" i="87"/>
  <c r="IU78" i="87" s="1"/>
  <c r="IU80" i="87" s="1"/>
  <c r="IU103" i="87"/>
  <c r="IU104" i="87" s="1"/>
  <c r="IU31" i="87"/>
  <c r="IU39" i="87" s="1"/>
  <c r="IU45" i="87" s="1"/>
  <c r="BX24" i="87"/>
  <c r="EH48" i="87"/>
  <c r="AS62" i="100"/>
  <c r="AS63" i="100"/>
  <c r="CA77" i="87"/>
  <c r="CA78" i="87" s="1"/>
  <c r="CA80" i="87" s="1"/>
  <c r="CA103" i="87"/>
  <c r="CA104" i="87" s="1"/>
  <c r="CA107" i="87"/>
  <c r="CA31" i="87"/>
  <c r="CA39" i="87" s="1"/>
  <c r="CA45" i="87" s="1"/>
  <c r="CE63" i="100"/>
  <c r="CE62" i="100"/>
  <c r="U77" i="87"/>
  <c r="U78" i="87" s="1"/>
  <c r="U80" i="87" s="1"/>
  <c r="U103" i="87"/>
  <c r="U104" i="87" s="1"/>
  <c r="U107" i="87"/>
  <c r="U31" i="87"/>
  <c r="U39" i="87" s="1"/>
  <c r="U45" i="87" s="1"/>
  <c r="BQ50" i="87"/>
  <c r="BQ49" i="87"/>
  <c r="FU61" i="100"/>
  <c r="FY24" i="87"/>
  <c r="CM24" i="87"/>
  <c r="BS61" i="100"/>
  <c r="W48" i="87"/>
  <c r="BB61" i="100"/>
  <c r="CJ62" i="100"/>
  <c r="CJ63" i="100"/>
  <c r="EM61" i="100"/>
  <c r="BH62" i="100"/>
  <c r="BH63" i="100"/>
  <c r="DA61" i="100"/>
  <c r="BW47" i="87"/>
  <c r="KJ48" i="87"/>
  <c r="DY24" i="87"/>
  <c r="AX45" i="87"/>
  <c r="FM63" i="100"/>
  <c r="FM62" i="100"/>
  <c r="AT48" i="87"/>
  <c r="BV62" i="100"/>
  <c r="BV63" i="100"/>
  <c r="BO63" i="100"/>
  <c r="BO62" i="100"/>
  <c r="HZ49" i="87"/>
  <c r="HZ50" i="87"/>
  <c r="EE60" i="100"/>
  <c r="EE65" i="100" s="1"/>
  <c r="EE97" i="100" s="1"/>
  <c r="CD63" i="100"/>
  <c r="CD62" i="100"/>
  <c r="FW61" i="100"/>
  <c r="DY60" i="100"/>
  <c r="DY65" i="100" s="1"/>
  <c r="DY97" i="100" s="1"/>
  <c r="AI103" i="87"/>
  <c r="AI104" i="87" s="1"/>
  <c r="AI107" i="87"/>
  <c r="AI77" i="87"/>
  <c r="AI78" i="87" s="1"/>
  <c r="AI80" i="87" s="1"/>
  <c r="AI31" i="87"/>
  <c r="AI39" i="87" s="1"/>
  <c r="AI45" i="87" s="1"/>
  <c r="GG63" i="100"/>
  <c r="GG62" i="100"/>
  <c r="EG61" i="100"/>
  <c r="FM48" i="87"/>
  <c r="FN61" i="100"/>
  <c r="FL61" i="100"/>
  <c r="AO61" i="100"/>
  <c r="AY24" i="87"/>
  <c r="AY61" i="100"/>
  <c r="R48" i="87"/>
  <c r="EH108" i="87"/>
  <c r="EH110" i="87" s="1"/>
  <c r="GF48" i="87"/>
  <c r="AP63" i="100"/>
  <c r="AP62" i="100"/>
  <c r="BO24" i="87"/>
  <c r="CW61" i="100"/>
  <c r="BC24" i="87"/>
  <c r="IH50" i="87"/>
  <c r="IH49" i="87"/>
  <c r="DC61" i="100"/>
  <c r="JR77" i="87"/>
  <c r="JR78" i="87" s="1"/>
  <c r="JR80" i="87" s="1"/>
  <c r="JR107" i="87"/>
  <c r="JR103" i="87"/>
  <c r="JR104" i="87" s="1"/>
  <c r="JR31" i="87"/>
  <c r="JR39" i="87" s="1"/>
  <c r="JR45" i="87" s="1"/>
  <c r="FK63" i="100"/>
  <c r="FK62" i="100"/>
  <c r="AQ49" i="87"/>
  <c r="AQ50" i="87"/>
  <c r="HI63" i="100"/>
  <c r="HI62" i="100"/>
  <c r="GX62" i="100"/>
  <c r="GX63" i="100"/>
  <c r="AB62" i="100"/>
  <c r="AB63" i="100"/>
  <c r="BZ62" i="100"/>
  <c r="BZ63" i="100"/>
  <c r="FL49" i="87"/>
  <c r="FL50" i="87"/>
  <c r="AT62" i="100"/>
  <c r="AT63" i="100"/>
  <c r="Z45" i="87"/>
  <c r="BH49" i="87"/>
  <c r="BH50" i="87"/>
  <c r="FO62" i="100"/>
  <c r="FO63" i="100"/>
  <c r="CD103" i="87"/>
  <c r="CD104" i="87" s="1"/>
  <c r="CD107" i="87"/>
  <c r="CD77" i="87"/>
  <c r="CD78" i="87" s="1"/>
  <c r="CD80" i="87" s="1"/>
  <c r="CD31" i="87"/>
  <c r="CD39" i="87" s="1"/>
  <c r="CD45" i="87" s="1"/>
  <c r="S61" i="100"/>
  <c r="CN62" i="100"/>
  <c r="CN63" i="100"/>
  <c r="HC49" i="87"/>
  <c r="HC50" i="87"/>
  <c r="V62" i="100"/>
  <c r="V63" i="100"/>
  <c r="HA24" i="87"/>
  <c r="AG49" i="87"/>
  <c r="AG50" i="87"/>
  <c r="AW61" i="100"/>
  <c r="GM24" i="87"/>
  <c r="JA48" i="87"/>
  <c r="DR61" i="100"/>
  <c r="IT24" i="87"/>
  <c r="EC62" i="100"/>
  <c r="EC63" i="100"/>
  <c r="BT62" i="100"/>
  <c r="BT63" i="100"/>
  <c r="Q61" i="100"/>
  <c r="FE24" i="87"/>
  <c r="HM50" i="87"/>
  <c r="HM49" i="87"/>
  <c r="DZ48" i="87"/>
  <c r="GV60" i="100"/>
  <c r="GV65" i="100" s="1"/>
  <c r="GV97" i="100" s="1"/>
  <c r="CM61" i="100"/>
  <c r="Z108" i="87"/>
  <c r="Z110" i="87" s="1"/>
  <c r="CG48" i="87"/>
  <c r="FP61" i="100"/>
  <c r="BD63" i="100"/>
  <c r="BD62" i="100"/>
  <c r="AM61" i="100"/>
  <c r="BJ103" i="87"/>
  <c r="BJ104" i="87" s="1"/>
  <c r="BJ107" i="87"/>
  <c r="BJ77" i="87"/>
  <c r="BJ78" i="87" s="1"/>
  <c r="BJ80" i="87" s="1"/>
  <c r="BJ31" i="87"/>
  <c r="BJ39" i="87" s="1"/>
  <c r="CK62" i="100"/>
  <c r="CK63" i="100"/>
  <c r="CX24" i="87"/>
  <c r="CS61" i="100"/>
  <c r="DZ61" i="100"/>
  <c r="AV60" i="100"/>
  <c r="AV65" i="100" s="1"/>
  <c r="AV97" i="100" s="1"/>
  <c r="ED61" i="100"/>
  <c r="II24" i="87"/>
  <c r="GD62" i="100"/>
  <c r="GD63" i="100"/>
  <c r="ID47" i="87"/>
  <c r="GB48" i="87"/>
  <c r="HE48" i="87"/>
  <c r="DW61" i="100"/>
  <c r="AE103" i="87"/>
  <c r="AE104" i="87" s="1"/>
  <c r="AE107" i="87"/>
  <c r="AE77" i="87"/>
  <c r="AE78" i="87" s="1"/>
  <c r="AE80" i="87" s="1"/>
  <c r="AE31" i="87"/>
  <c r="AE39" i="87" s="1"/>
  <c r="AE45" i="87" s="1"/>
  <c r="AH61" i="100"/>
  <c r="DT60" i="100"/>
  <c r="DT65" i="100" s="1"/>
  <c r="DT97" i="100" s="1"/>
  <c r="EC24" i="87"/>
  <c r="BJ61" i="100"/>
  <c r="BV48" i="87"/>
  <c r="KB24" i="87"/>
  <c r="EB50" i="87"/>
  <c r="EB49" i="87"/>
  <c r="HD62" i="100"/>
  <c r="HD63" i="100"/>
  <c r="BN60" i="100"/>
  <c r="BN65" i="100" s="1"/>
  <c r="BN97" i="100" s="1"/>
  <c r="FN48" i="87"/>
  <c r="EP60" i="100"/>
  <c r="EP65" i="100" s="1"/>
  <c r="EP97" i="100" s="1"/>
  <c r="DP63" i="100"/>
  <c r="DP62" i="100"/>
  <c r="FX62" i="100"/>
  <c r="FX63" i="100"/>
  <c r="EA62" i="100"/>
  <c r="EA63" i="100"/>
  <c r="BM63" i="100"/>
  <c r="BM62" i="100"/>
  <c r="HL49" i="87" l="1"/>
  <c r="HL47" i="87" s="1"/>
  <c r="HL52" i="87" s="1"/>
  <c r="HL63" i="87" s="1"/>
  <c r="FR50" i="87"/>
  <c r="FR47" i="87" s="1"/>
  <c r="FR159" i="87" s="1"/>
  <c r="FF108" i="87"/>
  <c r="FF110" i="87" s="1"/>
  <c r="FC112" i="87"/>
  <c r="FF49" i="87"/>
  <c r="FF47" i="87" s="1"/>
  <c r="FF82" i="87" s="1"/>
  <c r="AX108" i="87"/>
  <c r="AX110" i="87" s="1"/>
  <c r="HU50" i="87"/>
  <c r="HU47" i="87" s="1"/>
  <c r="EL49" i="87"/>
  <c r="EL47" i="87" s="1"/>
  <c r="EL82" i="87" s="1"/>
  <c r="AB49" i="87"/>
  <c r="AB47" i="87" s="1"/>
  <c r="AB159" i="87" s="1"/>
  <c r="AS31" i="87"/>
  <c r="AS39" i="87" s="1"/>
  <c r="AS45" i="87" s="1"/>
  <c r="AS48" i="87" s="1"/>
  <c r="FV108" i="87"/>
  <c r="FV110" i="87" s="1"/>
  <c r="GC108" i="87"/>
  <c r="GC110" i="87" s="1"/>
  <c r="FA111" i="87"/>
  <c r="FA112" i="87" s="1"/>
  <c r="EP108" i="87"/>
  <c r="EP110" i="87" s="1"/>
  <c r="FA82" i="87"/>
  <c r="FA52" i="87"/>
  <c r="FA63" i="87" s="1"/>
  <c r="DU60" i="100"/>
  <c r="DU65" i="100" s="1"/>
  <c r="DU97" i="100" s="1"/>
  <c r="DS60" i="100"/>
  <c r="DS65" i="100" s="1"/>
  <c r="DS97" i="100" s="1"/>
  <c r="BK60" i="100"/>
  <c r="BK65" i="100" s="1"/>
  <c r="BK97" i="100" s="1"/>
  <c r="EV108" i="87"/>
  <c r="EV110" i="87" s="1"/>
  <c r="ES49" i="87"/>
  <c r="ES47" i="87" s="1"/>
  <c r="HJ77" i="87"/>
  <c r="HJ78" i="87" s="1"/>
  <c r="HJ80" i="87" s="1"/>
  <c r="EQ50" i="87"/>
  <c r="EQ47" i="87" s="1"/>
  <c r="HC108" i="87"/>
  <c r="HC110" i="87" s="1"/>
  <c r="JN108" i="87"/>
  <c r="JN110" i="87" s="1"/>
  <c r="IB31" i="87"/>
  <c r="IB39" i="87" s="1"/>
  <c r="IB45" i="87" s="1"/>
  <c r="IB48" i="87" s="1"/>
  <c r="FX108" i="87"/>
  <c r="FX110" i="87" s="1"/>
  <c r="GL108" i="87"/>
  <c r="GL110" i="87" s="1"/>
  <c r="DB31" i="87"/>
  <c r="DB39" i="87" s="1"/>
  <c r="DB45" i="87" s="1"/>
  <c r="DB48" i="87" s="1"/>
  <c r="FI31" i="87"/>
  <c r="FI39" i="87" s="1"/>
  <c r="FI45" i="87" s="1"/>
  <c r="FI48" i="87" s="1"/>
  <c r="IW50" i="87"/>
  <c r="IW47" i="87" s="1"/>
  <c r="IW111" i="87" s="1"/>
  <c r="IW112" i="87" s="1"/>
  <c r="GA112" i="87"/>
  <c r="AN60" i="100"/>
  <c r="AN65" i="100" s="1"/>
  <c r="AN97" i="100" s="1"/>
  <c r="HO108" i="87"/>
  <c r="HO110" i="87" s="1"/>
  <c r="JF108" i="87"/>
  <c r="JF110" i="87" s="1"/>
  <c r="FP108" i="87"/>
  <c r="FP110" i="87" s="1"/>
  <c r="HB108" i="87"/>
  <c r="HB110" i="87" s="1"/>
  <c r="GW108" i="87"/>
  <c r="GW110" i="87" s="1"/>
  <c r="IE50" i="87"/>
  <c r="IE47" i="87" s="1"/>
  <c r="EB108" i="87"/>
  <c r="EB110" i="87" s="1"/>
  <c r="IH108" i="87"/>
  <c r="IH110" i="87" s="1"/>
  <c r="BP108" i="87"/>
  <c r="BP110" i="87" s="1"/>
  <c r="CJ107" i="87"/>
  <c r="FJ77" i="87"/>
  <c r="FJ78" i="87" s="1"/>
  <c r="FJ80" i="87" s="1"/>
  <c r="IG108" i="87"/>
  <c r="IG110" i="87" s="1"/>
  <c r="CJ77" i="87"/>
  <c r="CJ78" i="87" s="1"/>
  <c r="CJ80" i="87" s="1"/>
  <c r="GW50" i="87"/>
  <c r="GW47" i="87" s="1"/>
  <c r="FW77" i="87"/>
  <c r="FW78" i="87" s="1"/>
  <c r="FW80" i="87" s="1"/>
  <c r="EU107" i="87"/>
  <c r="EU108" i="87" s="1"/>
  <c r="EU110" i="87" s="1"/>
  <c r="FW107" i="87"/>
  <c r="FW108" i="87" s="1"/>
  <c r="FW110" i="87" s="1"/>
  <c r="FW31" i="87"/>
  <c r="FW39" i="87" s="1"/>
  <c r="FW45" i="87" s="1"/>
  <c r="FW48" i="87" s="1"/>
  <c r="X107" i="87"/>
  <c r="FC52" i="87"/>
  <c r="FC63" i="87" s="1"/>
  <c r="FC82" i="87"/>
  <c r="EW77" i="87"/>
  <c r="EW78" i="87" s="1"/>
  <c r="EW80" i="87" s="1"/>
  <c r="AA103" i="87"/>
  <c r="AA104" i="87" s="1"/>
  <c r="GQ108" i="87"/>
  <c r="GQ110" i="87" s="1"/>
  <c r="AQ108" i="87"/>
  <c r="AQ110" i="87" s="1"/>
  <c r="BS107" i="87"/>
  <c r="FI107" i="87"/>
  <c r="EW107" i="87"/>
  <c r="AA77" i="87"/>
  <c r="AA78" i="87" s="1"/>
  <c r="AA80" i="87" s="1"/>
  <c r="EW103" i="87"/>
  <c r="EW104" i="87" s="1"/>
  <c r="FI103" i="87"/>
  <c r="FI104" i="87" s="1"/>
  <c r="KG108" i="87"/>
  <c r="KG110" i="87" s="1"/>
  <c r="K77" i="87"/>
  <c r="K78" i="87" s="1"/>
  <c r="K80" i="87" s="1"/>
  <c r="AA107" i="87"/>
  <c r="FC159" i="87"/>
  <c r="FC157" i="87" s="1"/>
  <c r="K103" i="87"/>
  <c r="K104" i="87" s="1"/>
  <c r="I52" i="87"/>
  <c r="I63" i="87" s="1"/>
  <c r="EF108" i="87"/>
  <c r="EF110" i="87" s="1"/>
  <c r="EQ108" i="87"/>
  <c r="EQ110" i="87" s="1"/>
  <c r="EU31" i="87"/>
  <c r="EU39" i="87" s="1"/>
  <c r="EU45" i="87" s="1"/>
  <c r="EU48" i="87" s="1"/>
  <c r="I159" i="87"/>
  <c r="I157" i="87" s="1"/>
  <c r="I111" i="87"/>
  <c r="I112" i="87" s="1"/>
  <c r="FS107" i="87"/>
  <c r="CH108" i="87"/>
  <c r="CH110" i="87" s="1"/>
  <c r="ES108" i="87"/>
  <c r="ES110" i="87" s="1"/>
  <c r="HO49" i="87"/>
  <c r="HO47" i="87" s="1"/>
  <c r="FS103" i="87"/>
  <c r="FS104" i="87" s="1"/>
  <c r="EU77" i="87"/>
  <c r="EU78" i="87" s="1"/>
  <c r="EU80" i="87" s="1"/>
  <c r="BF108" i="87"/>
  <c r="BF110" i="87" s="1"/>
  <c r="AV108" i="87"/>
  <c r="AV110" i="87" s="1"/>
  <c r="IL108" i="87"/>
  <c r="IL110" i="87" s="1"/>
  <c r="EG107" i="87"/>
  <c r="DA77" i="87"/>
  <c r="DA78" i="87" s="1"/>
  <c r="DA80" i="87" s="1"/>
  <c r="HQ108" i="87"/>
  <c r="HQ110" i="87" s="1"/>
  <c r="HQ112" i="87" s="1"/>
  <c r="JN49" i="87"/>
  <c r="JN50" i="87"/>
  <c r="BL77" i="87"/>
  <c r="BL78" i="87" s="1"/>
  <c r="BL80" i="87" s="1"/>
  <c r="GO50" i="87"/>
  <c r="GO47" i="87" s="1"/>
  <c r="DA103" i="87"/>
  <c r="DA104" i="87" s="1"/>
  <c r="HD52" i="87"/>
  <c r="HD63" i="87" s="1"/>
  <c r="BM60" i="100"/>
  <c r="BM65" i="100" s="1"/>
  <c r="BM97" i="100" s="1"/>
  <c r="DD77" i="87"/>
  <c r="DD78" i="87" s="1"/>
  <c r="DD80" i="87" s="1"/>
  <c r="HD159" i="87"/>
  <c r="HD157" i="87" s="1"/>
  <c r="DM108" i="87"/>
  <c r="DM110" i="87" s="1"/>
  <c r="BL103" i="87"/>
  <c r="BL104" i="87" s="1"/>
  <c r="EG103" i="87"/>
  <c r="EG104" i="87" s="1"/>
  <c r="AD60" i="100"/>
  <c r="AD65" i="100" s="1"/>
  <c r="AD97" i="100" s="1"/>
  <c r="DI77" i="87"/>
  <c r="DI78" i="87" s="1"/>
  <c r="DI80" i="87" s="1"/>
  <c r="HD111" i="87"/>
  <c r="DW50" i="87"/>
  <c r="DW47" i="87" s="1"/>
  <c r="CB107" i="87"/>
  <c r="BL107" i="87"/>
  <c r="CB103" i="87"/>
  <c r="CB104" i="87" s="1"/>
  <c r="CB31" i="87"/>
  <c r="CB39" i="87" s="1"/>
  <c r="CB45" i="87" s="1"/>
  <c r="CB48" i="87" s="1"/>
  <c r="GI107" i="87"/>
  <c r="GZ60" i="100"/>
  <c r="GZ65" i="100" s="1"/>
  <c r="GZ97" i="100" s="1"/>
  <c r="GG60" i="100"/>
  <c r="GG65" i="100" s="1"/>
  <c r="GG97" i="100" s="1"/>
  <c r="X31" i="87"/>
  <c r="X39" i="87" s="1"/>
  <c r="X45" i="87" s="1"/>
  <c r="X48" i="87" s="1"/>
  <c r="ET52" i="87"/>
  <c r="ET63" i="87" s="1"/>
  <c r="F108" i="87"/>
  <c r="F110" i="87" s="1"/>
  <c r="HM108" i="87"/>
  <c r="HM110" i="87" s="1"/>
  <c r="IY108" i="87"/>
  <c r="IY110" i="87" s="1"/>
  <c r="BD60" i="100"/>
  <c r="BD65" i="100" s="1"/>
  <c r="BD97" i="100" s="1"/>
  <c r="HM47" i="87"/>
  <c r="HM159" i="87" s="1"/>
  <c r="AD108" i="87"/>
  <c r="AD110" i="87" s="1"/>
  <c r="HH108" i="87"/>
  <c r="HH110" i="87" s="1"/>
  <c r="DC77" i="87"/>
  <c r="DC78" i="87" s="1"/>
  <c r="DC80" i="87" s="1"/>
  <c r="AS103" i="87"/>
  <c r="AS104" i="87" s="1"/>
  <c r="BY50" i="87"/>
  <c r="BY47" i="87" s="1"/>
  <c r="AL60" i="100"/>
  <c r="AL65" i="100" s="1"/>
  <c r="AL97" i="100" s="1"/>
  <c r="DC103" i="87"/>
  <c r="DC104" i="87" s="1"/>
  <c r="FT108" i="87"/>
  <c r="FT110" i="87" s="1"/>
  <c r="HZ108" i="87"/>
  <c r="HZ110" i="87" s="1"/>
  <c r="EM108" i="87"/>
  <c r="EM110" i="87" s="1"/>
  <c r="EO47" i="87"/>
  <c r="EO111" i="87" s="1"/>
  <c r="CV108" i="87"/>
  <c r="CV110" i="87" s="1"/>
  <c r="HD108" i="87"/>
  <c r="HD110" i="87" s="1"/>
  <c r="DI60" i="100"/>
  <c r="DI65" i="100" s="1"/>
  <c r="DI97" i="100" s="1"/>
  <c r="HQ52" i="87"/>
  <c r="HQ63" i="87" s="1"/>
  <c r="HQ159" i="87"/>
  <c r="HQ157" i="87" s="1"/>
  <c r="JW107" i="87"/>
  <c r="ET159" i="87"/>
  <c r="ET157" i="87" s="1"/>
  <c r="GH159" i="87"/>
  <c r="GH157" i="87" s="1"/>
  <c r="GA159" i="87"/>
  <c r="GA157" i="87" s="1"/>
  <c r="JU49" i="87"/>
  <c r="JU47" i="87" s="1"/>
  <c r="JU111" i="87" s="1"/>
  <c r="EF111" i="87"/>
  <c r="GH52" i="87"/>
  <c r="GH63" i="87" s="1"/>
  <c r="CD60" i="100"/>
  <c r="CD65" i="100" s="1"/>
  <c r="CD97" i="100" s="1"/>
  <c r="HG60" i="100"/>
  <c r="HG65" i="100" s="1"/>
  <c r="HG97" i="100" s="1"/>
  <c r="HK47" i="87"/>
  <c r="HK82" i="87" s="1"/>
  <c r="GA82" i="87"/>
  <c r="CP108" i="87"/>
  <c r="CP110" i="87" s="1"/>
  <c r="EF82" i="87"/>
  <c r="DC107" i="87"/>
  <c r="AS107" i="87"/>
  <c r="EX108" i="87"/>
  <c r="EX110" i="87" s="1"/>
  <c r="EO108" i="87"/>
  <c r="EO110" i="87" s="1"/>
  <c r="DO108" i="87"/>
  <c r="DO110" i="87" s="1"/>
  <c r="EF52" i="87"/>
  <c r="EF63" i="87" s="1"/>
  <c r="HQ82" i="87"/>
  <c r="FS77" i="87"/>
  <c r="FS78" i="87" s="1"/>
  <c r="FS80" i="87" s="1"/>
  <c r="GA52" i="87"/>
  <c r="GA63" i="87" s="1"/>
  <c r="GH82" i="87"/>
  <c r="DJ31" i="87"/>
  <c r="DJ39" i="87" s="1"/>
  <c r="DJ45" i="87" s="1"/>
  <c r="DJ48" i="87" s="1"/>
  <c r="GK77" i="87"/>
  <c r="GK78" i="87" s="1"/>
  <c r="GK80" i="87" s="1"/>
  <c r="FJ107" i="87"/>
  <c r="FJ108" i="87" s="1"/>
  <c r="FJ110" i="87" s="1"/>
  <c r="DS108" i="87"/>
  <c r="DS110" i="87" s="1"/>
  <c r="DI31" i="87"/>
  <c r="DI39" i="87" s="1"/>
  <c r="DI45" i="87" s="1"/>
  <c r="DI48" i="87" s="1"/>
  <c r="DD107" i="87"/>
  <c r="FJ31" i="87"/>
  <c r="FJ39" i="87" s="1"/>
  <c r="FJ45" i="87" s="1"/>
  <c r="FJ48" i="87" s="1"/>
  <c r="GK31" i="87"/>
  <c r="GK39" i="87" s="1"/>
  <c r="GK45" i="87" s="1"/>
  <c r="GK48" i="87" s="1"/>
  <c r="GK107" i="87"/>
  <c r="GK108" i="87" s="1"/>
  <c r="GK110" i="87" s="1"/>
  <c r="DI103" i="87"/>
  <c r="DI104" i="87" s="1"/>
  <c r="DI108" i="87" s="1"/>
  <c r="DI110" i="87" s="1"/>
  <c r="DX50" i="87"/>
  <c r="DX47" i="87" s="1"/>
  <c r="DO49" i="87"/>
  <c r="DO50" i="87"/>
  <c r="JW103" i="87"/>
  <c r="JW104" i="87" s="1"/>
  <c r="DD103" i="87"/>
  <c r="DD104" i="87" s="1"/>
  <c r="EG77" i="87"/>
  <c r="EG78" i="87" s="1"/>
  <c r="EG80" i="87" s="1"/>
  <c r="KC108" i="87"/>
  <c r="KC110" i="87" s="1"/>
  <c r="JF47" i="87"/>
  <c r="JF82" i="87" s="1"/>
  <c r="X103" i="87"/>
  <c r="X104" i="87" s="1"/>
  <c r="JU108" i="87"/>
  <c r="JU110" i="87" s="1"/>
  <c r="CU60" i="100"/>
  <c r="CU65" i="100" s="1"/>
  <c r="CU97" i="100" s="1"/>
  <c r="IP47" i="87"/>
  <c r="IP111" i="87" s="1"/>
  <c r="IP112" i="87" s="1"/>
  <c r="CJ103" i="87"/>
  <c r="CJ104" i="87" s="1"/>
  <c r="K107" i="87"/>
  <c r="JV108" i="87"/>
  <c r="JV110" i="87" s="1"/>
  <c r="BS77" i="87"/>
  <c r="BS78" i="87" s="1"/>
  <c r="BS80" i="87" s="1"/>
  <c r="AB108" i="87"/>
  <c r="AB110" i="87" s="1"/>
  <c r="GH112" i="87"/>
  <c r="HJ103" i="87"/>
  <c r="HJ104" i="87" s="1"/>
  <c r="FK60" i="100"/>
  <c r="FK65" i="100" s="1"/>
  <c r="FK97" i="100" s="1"/>
  <c r="BF49" i="87"/>
  <c r="BF50" i="87"/>
  <c r="CN108" i="87"/>
  <c r="CN110" i="87" s="1"/>
  <c r="GE108" i="87"/>
  <c r="GE110" i="87" s="1"/>
  <c r="DF47" i="87"/>
  <c r="DF111" i="87" s="1"/>
  <c r="DF112" i="87" s="1"/>
  <c r="Q50" i="87"/>
  <c r="Q47" i="87" s="1"/>
  <c r="HJ107" i="87"/>
  <c r="BS103" i="87"/>
  <c r="BS104" i="87" s="1"/>
  <c r="CL60" i="100"/>
  <c r="CL65" i="100" s="1"/>
  <c r="CL97" i="100" s="1"/>
  <c r="HE108" i="87"/>
  <c r="HE110" i="87" s="1"/>
  <c r="EM47" i="87"/>
  <c r="EM111" i="87" s="1"/>
  <c r="EB47" i="87"/>
  <c r="EB52" i="87" s="1"/>
  <c r="EB63" i="87" s="1"/>
  <c r="HI60" i="100"/>
  <c r="HI65" i="100" s="1"/>
  <c r="HI97" i="100" s="1"/>
  <c r="JB50" i="87"/>
  <c r="JB47" i="87" s="1"/>
  <c r="ET111" i="87"/>
  <c r="ET112" i="87" s="1"/>
  <c r="DJ107" i="87"/>
  <c r="DJ108" i="87" s="1"/>
  <c r="DJ110" i="87" s="1"/>
  <c r="ER107" i="87"/>
  <c r="DX60" i="100"/>
  <c r="DX65" i="100" s="1"/>
  <c r="DX97" i="100" s="1"/>
  <c r="GL60" i="100"/>
  <c r="GL65" i="100" s="1"/>
  <c r="GL97" i="100" s="1"/>
  <c r="AF108" i="87"/>
  <c r="AF110" i="87" s="1"/>
  <c r="JQ108" i="87"/>
  <c r="JQ110" i="87" s="1"/>
  <c r="GP107" i="87"/>
  <c r="ER77" i="87"/>
  <c r="ER78" i="87" s="1"/>
  <c r="ER80" i="87" s="1"/>
  <c r="DJ77" i="87"/>
  <c r="DJ78" i="87" s="1"/>
  <c r="DJ80" i="87" s="1"/>
  <c r="GI31" i="87"/>
  <c r="GI39" i="87" s="1"/>
  <c r="GI45" i="87" s="1"/>
  <c r="GI48" i="87" s="1"/>
  <c r="DB107" i="87"/>
  <c r="IA47" i="87"/>
  <c r="IA82" i="87" s="1"/>
  <c r="IB77" i="87"/>
  <c r="IB78" i="87" s="1"/>
  <c r="IB80" i="87" s="1"/>
  <c r="DK60" i="100"/>
  <c r="DK65" i="100" s="1"/>
  <c r="DK97" i="100" s="1"/>
  <c r="HW47" i="87"/>
  <c r="HW159" i="87" s="1"/>
  <c r="IM108" i="87"/>
  <c r="IM110" i="87" s="1"/>
  <c r="CY108" i="87"/>
  <c r="CY110" i="87" s="1"/>
  <c r="GP103" i="87"/>
  <c r="GP104" i="87" s="1"/>
  <c r="DB103" i="87"/>
  <c r="DB104" i="87" s="1"/>
  <c r="IB103" i="87"/>
  <c r="IB104" i="87" s="1"/>
  <c r="IB108" i="87" s="1"/>
  <c r="IB110" i="87" s="1"/>
  <c r="AH108" i="87"/>
  <c r="AH110" i="87" s="1"/>
  <c r="GI103" i="87"/>
  <c r="GI104" i="87" s="1"/>
  <c r="DT108" i="87"/>
  <c r="DT110" i="87" s="1"/>
  <c r="GP77" i="87"/>
  <c r="GP78" i="87" s="1"/>
  <c r="GP80" i="87" s="1"/>
  <c r="JB108" i="87"/>
  <c r="JB110" i="87" s="1"/>
  <c r="ER103" i="87"/>
  <c r="ER104" i="87" s="1"/>
  <c r="JR108" i="87"/>
  <c r="JR110" i="87" s="1"/>
  <c r="DL47" i="87"/>
  <c r="DL159" i="87" s="1"/>
  <c r="KF47" i="87"/>
  <c r="KF159" i="87" s="1"/>
  <c r="CF60" i="100"/>
  <c r="CF65" i="100" s="1"/>
  <c r="CF97" i="100" s="1"/>
  <c r="BN108" i="87"/>
  <c r="BN110" i="87" s="1"/>
  <c r="DA107" i="87"/>
  <c r="DP60" i="100"/>
  <c r="DP65" i="100" s="1"/>
  <c r="DP97" i="100" s="1"/>
  <c r="JG108" i="87"/>
  <c r="JG110" i="87" s="1"/>
  <c r="DN60" i="100"/>
  <c r="DN65" i="100" s="1"/>
  <c r="DN97" i="100" s="1"/>
  <c r="IX47" i="87"/>
  <c r="IX82" i="87" s="1"/>
  <c r="T108" i="87"/>
  <c r="T110" i="87" s="1"/>
  <c r="CT108" i="87"/>
  <c r="CT110" i="87" s="1"/>
  <c r="HG108" i="87"/>
  <c r="HG110" i="87" s="1"/>
  <c r="Q108" i="87"/>
  <c r="Q110" i="87" s="1"/>
  <c r="CC107" i="87"/>
  <c r="P31" i="87"/>
  <c r="P39" i="87" s="1"/>
  <c r="P45" i="87" s="1"/>
  <c r="P48" i="87" s="1"/>
  <c r="P107" i="87"/>
  <c r="P108" i="87" s="1"/>
  <c r="P110" i="87" s="1"/>
  <c r="HG49" i="87"/>
  <c r="HG47" i="87" s="1"/>
  <c r="HG159" i="87" s="1"/>
  <c r="GB60" i="100"/>
  <c r="GB65" i="100" s="1"/>
  <c r="GB97" i="100" s="1"/>
  <c r="CC77" i="87"/>
  <c r="CC78" i="87" s="1"/>
  <c r="CC80" i="87" s="1"/>
  <c r="BE108" i="87"/>
  <c r="BE110" i="87" s="1"/>
  <c r="C77" i="87"/>
  <c r="C78" i="87" s="1"/>
  <c r="C80" i="87" s="1"/>
  <c r="C103" i="87"/>
  <c r="C104" i="87" s="1"/>
  <c r="AP60" i="100"/>
  <c r="AP65" i="100" s="1"/>
  <c r="AP97" i="100" s="1"/>
  <c r="IJ77" i="87"/>
  <c r="IJ78" i="87" s="1"/>
  <c r="IJ80" i="87" s="1"/>
  <c r="EJ103" i="87"/>
  <c r="EJ104" i="87" s="1"/>
  <c r="CL77" i="87"/>
  <c r="CL78" i="87" s="1"/>
  <c r="CL80" i="87" s="1"/>
  <c r="JC108" i="87"/>
  <c r="JC110" i="87" s="1"/>
  <c r="GT60" i="100"/>
  <c r="GT65" i="100" s="1"/>
  <c r="GT97" i="100" s="1"/>
  <c r="FO47" i="87"/>
  <c r="FO82" i="87" s="1"/>
  <c r="BD107" i="87"/>
  <c r="BH47" i="87"/>
  <c r="BH111" i="87" s="1"/>
  <c r="BH112" i="87" s="1"/>
  <c r="JK49" i="87"/>
  <c r="JK50" i="87"/>
  <c r="BK77" i="87"/>
  <c r="BK78" i="87" s="1"/>
  <c r="BK80" i="87" s="1"/>
  <c r="BK107" i="87"/>
  <c r="CC103" i="87"/>
  <c r="CC104" i="87" s="1"/>
  <c r="DR47" i="87"/>
  <c r="DR52" i="87" s="1"/>
  <c r="DR63" i="87" s="1"/>
  <c r="P77" i="87"/>
  <c r="P78" i="87" s="1"/>
  <c r="P80" i="87" s="1"/>
  <c r="BD103" i="87"/>
  <c r="BD104" i="87" s="1"/>
  <c r="C107" i="87"/>
  <c r="BQ47" i="87"/>
  <c r="BQ52" i="87" s="1"/>
  <c r="BQ63" i="87" s="1"/>
  <c r="IJ107" i="87"/>
  <c r="EJ107" i="87"/>
  <c r="CL103" i="87"/>
  <c r="CL104" i="87" s="1"/>
  <c r="BD77" i="87"/>
  <c r="BD78" i="87" s="1"/>
  <c r="BD80" i="87" s="1"/>
  <c r="JK108" i="87"/>
  <c r="JK110" i="87" s="1"/>
  <c r="EA60" i="100"/>
  <c r="EA65" i="100" s="1"/>
  <c r="EA97" i="100" s="1"/>
  <c r="GN108" i="87"/>
  <c r="GN110" i="87" s="1"/>
  <c r="BK103" i="87"/>
  <c r="BK104" i="87" s="1"/>
  <c r="HZ47" i="87"/>
  <c r="HZ159" i="87" s="1"/>
  <c r="CG60" i="100"/>
  <c r="CG65" i="100" s="1"/>
  <c r="CG97" i="100" s="1"/>
  <c r="JE108" i="87"/>
  <c r="JE110" i="87" s="1"/>
  <c r="IK108" i="87"/>
  <c r="IK110" i="87" s="1"/>
  <c r="JE49" i="87"/>
  <c r="JE50" i="87"/>
  <c r="IK49" i="87"/>
  <c r="IK50" i="87"/>
  <c r="IH47" i="87"/>
  <c r="IH159" i="87" s="1"/>
  <c r="IQ108" i="87"/>
  <c r="IQ110" i="87" s="1"/>
  <c r="IJ103" i="87"/>
  <c r="IJ104" i="87" s="1"/>
  <c r="EJ77" i="87"/>
  <c r="EJ78" i="87" s="1"/>
  <c r="EJ80" i="87" s="1"/>
  <c r="CL107" i="87"/>
  <c r="GL47" i="87"/>
  <c r="GL111" i="87" s="1"/>
  <c r="BZ108" i="87"/>
  <c r="BZ110" i="87" s="1"/>
  <c r="KA108" i="87"/>
  <c r="KA110" i="87" s="1"/>
  <c r="BR47" i="87"/>
  <c r="BR82" i="87" s="1"/>
  <c r="JW77" i="87"/>
  <c r="JW78" i="87" s="1"/>
  <c r="JW80" i="87" s="1"/>
  <c r="BU49" i="87"/>
  <c r="BU50" i="87"/>
  <c r="GH63" i="100"/>
  <c r="GH62" i="100"/>
  <c r="CD48" i="87"/>
  <c r="HX103" i="87"/>
  <c r="HX104" i="87" s="1"/>
  <c r="HX107" i="87"/>
  <c r="HX77" i="87"/>
  <c r="HX78" i="87" s="1"/>
  <c r="HX80" i="87" s="1"/>
  <c r="HX31" i="87"/>
  <c r="HX39" i="87" s="1"/>
  <c r="HX45" i="87" s="1"/>
  <c r="BG62" i="100"/>
  <c r="BG63" i="100"/>
  <c r="AZ62" i="100"/>
  <c r="AZ63" i="100"/>
  <c r="FT62" i="100"/>
  <c r="FT63" i="100"/>
  <c r="AA50" i="87"/>
  <c r="AA49" i="87"/>
  <c r="GG77" i="87"/>
  <c r="GG78" i="87" s="1"/>
  <c r="GG80" i="87" s="1"/>
  <c r="GG107" i="87"/>
  <c r="GG103" i="87"/>
  <c r="GG104" i="87" s="1"/>
  <c r="GG31" i="87"/>
  <c r="GG39" i="87" s="1"/>
  <c r="GG45" i="87" s="1"/>
  <c r="GW63" i="100"/>
  <c r="GW62" i="100"/>
  <c r="FP62" i="100"/>
  <c r="FP63" i="100"/>
  <c r="CW62" i="100"/>
  <c r="CW63" i="100"/>
  <c r="GO63" i="100"/>
  <c r="GO62" i="100"/>
  <c r="DU48" i="87"/>
  <c r="AV50" i="87"/>
  <c r="AV49" i="87"/>
  <c r="DS48" i="87"/>
  <c r="KL48" i="87"/>
  <c r="FP45" i="87"/>
  <c r="DR63" i="100"/>
  <c r="DR62" i="100"/>
  <c r="HB63" i="100"/>
  <c r="HB62" i="100"/>
  <c r="GC50" i="87"/>
  <c r="GC49" i="87"/>
  <c r="CL50" i="87"/>
  <c r="CL49" i="87"/>
  <c r="EC103" i="87"/>
  <c r="EC104" i="87" s="1"/>
  <c r="EC107" i="87"/>
  <c r="EC77" i="87"/>
  <c r="EC78" i="87" s="1"/>
  <c r="EC80" i="87" s="1"/>
  <c r="EC31" i="87"/>
  <c r="EC39" i="87" s="1"/>
  <c r="EC45" i="87" s="1"/>
  <c r="GX60" i="100"/>
  <c r="GX65" i="100" s="1"/>
  <c r="GX97" i="100" s="1"/>
  <c r="EG62" i="100"/>
  <c r="EG63" i="100"/>
  <c r="CJ60" i="100"/>
  <c r="CJ65" i="100" s="1"/>
  <c r="CJ97" i="100" s="1"/>
  <c r="AH49" i="87"/>
  <c r="AH50" i="87"/>
  <c r="JS48" i="87"/>
  <c r="FT49" i="87"/>
  <c r="FT50" i="87"/>
  <c r="AQ63" i="100"/>
  <c r="AQ62" i="100"/>
  <c r="IN49" i="87"/>
  <c r="IN50" i="87"/>
  <c r="IY48" i="87"/>
  <c r="CP62" i="100"/>
  <c r="CP63" i="100"/>
  <c r="CZ60" i="100"/>
  <c r="CZ65" i="100" s="1"/>
  <c r="CZ97" i="100" s="1"/>
  <c r="BU63" i="100"/>
  <c r="BU62" i="100"/>
  <c r="BP50" i="87"/>
  <c r="BP49" i="87"/>
  <c r="CQ77" i="87"/>
  <c r="CQ78" i="87" s="1"/>
  <c r="CQ80" i="87" s="1"/>
  <c r="CQ103" i="87"/>
  <c r="CQ104" i="87" s="1"/>
  <c r="CQ107" i="87"/>
  <c r="CQ31" i="87"/>
  <c r="CQ39" i="87" s="1"/>
  <c r="CQ45" i="87" s="1"/>
  <c r="CG49" i="87"/>
  <c r="CG50" i="87"/>
  <c r="Z48" i="87"/>
  <c r="BV60" i="100"/>
  <c r="BV65" i="100" s="1"/>
  <c r="BV97" i="100" s="1"/>
  <c r="BB63" i="100"/>
  <c r="BB62" i="100"/>
  <c r="DQ103" i="87"/>
  <c r="DQ104" i="87" s="1"/>
  <c r="DQ107" i="87"/>
  <c r="DQ77" i="87"/>
  <c r="DQ78" i="87" s="1"/>
  <c r="DQ80" i="87" s="1"/>
  <c r="DQ31" i="87"/>
  <c r="DQ39" i="87" s="1"/>
  <c r="DQ45" i="87" s="1"/>
  <c r="BK50" i="87"/>
  <c r="BK49" i="87"/>
  <c r="JC48" i="87"/>
  <c r="KC48" i="87"/>
  <c r="EK48" i="87"/>
  <c r="ER60" i="100"/>
  <c r="ER65" i="100" s="1"/>
  <c r="ER97" i="100" s="1"/>
  <c r="M50" i="87"/>
  <c r="M49" i="87"/>
  <c r="FU82" i="87"/>
  <c r="FU111" i="87"/>
  <c r="FU112" i="87" s="1"/>
  <c r="FU159" i="87"/>
  <c r="FU52" i="87"/>
  <c r="FU63" i="87" s="1"/>
  <c r="DH77" i="87"/>
  <c r="DH78" i="87" s="1"/>
  <c r="DH80" i="87" s="1"/>
  <c r="DH107" i="87"/>
  <c r="DH103" i="87"/>
  <c r="DH104" i="87" s="1"/>
  <c r="DH31" i="87"/>
  <c r="DH39" i="87" s="1"/>
  <c r="DH45" i="87" s="1"/>
  <c r="HD60" i="100"/>
  <c r="HD65" i="100" s="1"/>
  <c r="HD97" i="100" s="1"/>
  <c r="CX107" i="87"/>
  <c r="CX103" i="87"/>
  <c r="CX104" i="87" s="1"/>
  <c r="CX77" i="87"/>
  <c r="CX78" i="87" s="1"/>
  <c r="CX80" i="87" s="1"/>
  <c r="CX31" i="87"/>
  <c r="CX39" i="87" s="1"/>
  <c r="CD108" i="87"/>
  <c r="CD110" i="87" s="1"/>
  <c r="DY77" i="87"/>
  <c r="DY78" i="87" s="1"/>
  <c r="DY80" i="87" s="1"/>
  <c r="DY107" i="87"/>
  <c r="DY103" i="87"/>
  <c r="DY104" i="87" s="1"/>
  <c r="DY31" i="87"/>
  <c r="DY39" i="87" s="1"/>
  <c r="DY45" i="87" s="1"/>
  <c r="JS108" i="87"/>
  <c r="JS110" i="87" s="1"/>
  <c r="FS62" i="100"/>
  <c r="FS63" i="100"/>
  <c r="DH63" i="100"/>
  <c r="DH62" i="100"/>
  <c r="AJ103" i="87"/>
  <c r="AJ104" i="87" s="1"/>
  <c r="AJ107" i="87"/>
  <c r="AJ77" i="87"/>
  <c r="AJ78" i="87" s="1"/>
  <c r="AJ80" i="87" s="1"/>
  <c r="AJ31" i="87"/>
  <c r="AJ39" i="87" s="1"/>
  <c r="DE48" i="87"/>
  <c r="FB107" i="87"/>
  <c r="FB77" i="87"/>
  <c r="FB78" i="87" s="1"/>
  <c r="FB80" i="87" s="1"/>
  <c r="FB103" i="87"/>
  <c r="FB104" i="87" s="1"/>
  <c r="FB31" i="87"/>
  <c r="FB39" i="87" s="1"/>
  <c r="GQ62" i="100"/>
  <c r="GQ63" i="100"/>
  <c r="EJ63" i="100"/>
  <c r="EJ62" i="100"/>
  <c r="Y48" i="87"/>
  <c r="CR62" i="100"/>
  <c r="CR63" i="100"/>
  <c r="DW63" i="100"/>
  <c r="DW62" i="100"/>
  <c r="BJ45" i="87"/>
  <c r="DC62" i="100"/>
  <c r="DC63" i="100"/>
  <c r="R49" i="87"/>
  <c r="R50" i="87"/>
  <c r="AX48" i="87"/>
  <c r="FJ60" i="100"/>
  <c r="FJ65" i="100" s="1"/>
  <c r="FJ97" i="100" s="1"/>
  <c r="EV62" i="100"/>
  <c r="EV63" i="100"/>
  <c r="CZ108" i="87"/>
  <c r="CZ110" i="87" s="1"/>
  <c r="EX50" i="87"/>
  <c r="EX49" i="87"/>
  <c r="HS108" i="87"/>
  <c r="HS110" i="87" s="1"/>
  <c r="JP47" i="87"/>
  <c r="FX60" i="100"/>
  <c r="FX65" i="100" s="1"/>
  <c r="FX97" i="100" s="1"/>
  <c r="FU63" i="100"/>
  <c r="FU62" i="100"/>
  <c r="JW49" i="87"/>
  <c r="JW50" i="87"/>
  <c r="DN103" i="87"/>
  <c r="DN104" i="87" s="1"/>
  <c r="DN77" i="87"/>
  <c r="DN78" i="87" s="1"/>
  <c r="DN80" i="87" s="1"/>
  <c r="DN107" i="87"/>
  <c r="DN31" i="87"/>
  <c r="DN39" i="87" s="1"/>
  <c r="DN45" i="87" s="1"/>
  <c r="EN50" i="87"/>
  <c r="EN49" i="87"/>
  <c r="HF62" i="100"/>
  <c r="HF63" i="100"/>
  <c r="IO48" i="87"/>
  <c r="IZ50" i="87"/>
  <c r="IZ49" i="87"/>
  <c r="JV48" i="87"/>
  <c r="DB60" i="100"/>
  <c r="DB65" i="100" s="1"/>
  <c r="DB97" i="100" s="1"/>
  <c r="J107" i="87"/>
  <c r="J103" i="87"/>
  <c r="J104" i="87" s="1"/>
  <c r="J77" i="87"/>
  <c r="J78" i="87" s="1"/>
  <c r="J80" i="87" s="1"/>
  <c r="J31" i="87"/>
  <c r="J39" i="87" s="1"/>
  <c r="J45" i="87" s="1"/>
  <c r="DQ62" i="100"/>
  <c r="DQ63" i="100"/>
  <c r="HE50" i="87"/>
  <c r="HE49" i="87"/>
  <c r="HN50" i="87"/>
  <c r="HN49" i="87"/>
  <c r="BW82" i="87"/>
  <c r="BW111" i="87"/>
  <c r="BW112" i="87" s="1"/>
  <c r="BW159" i="87"/>
  <c r="BW52" i="87"/>
  <c r="BW63" i="87" s="1"/>
  <c r="CA48" i="87"/>
  <c r="KO50" i="87"/>
  <c r="KO49" i="87"/>
  <c r="KL108" i="87"/>
  <c r="KL110" i="87" s="1"/>
  <c r="GF63" i="100"/>
  <c r="GF62" i="100"/>
  <c r="CC49" i="87"/>
  <c r="CC50" i="87"/>
  <c r="GD48" i="87"/>
  <c r="HF48" i="87"/>
  <c r="HY48" i="87"/>
  <c r="EU62" i="100"/>
  <c r="EU63" i="100"/>
  <c r="EO63" i="100"/>
  <c r="EO62" i="100"/>
  <c r="ED50" i="87"/>
  <c r="ED49" i="87"/>
  <c r="DM50" i="87"/>
  <c r="DM49" i="87"/>
  <c r="Y108" i="87"/>
  <c r="Y110" i="87" s="1"/>
  <c r="HC62" i="100"/>
  <c r="HC63" i="100"/>
  <c r="AW48" i="87"/>
  <c r="AE63" i="100"/>
  <c r="AE62" i="100"/>
  <c r="EK108" i="87"/>
  <c r="EK110" i="87" s="1"/>
  <c r="X62" i="100"/>
  <c r="X63" i="100"/>
  <c r="KD48" i="87"/>
  <c r="T48" i="87"/>
  <c r="E48" i="87"/>
  <c r="IG50" i="87"/>
  <c r="IG49" i="87"/>
  <c r="AQ47" i="87"/>
  <c r="AY62" i="100"/>
  <c r="AY63" i="100"/>
  <c r="AI48" i="87"/>
  <c r="W49" i="87"/>
  <c r="W50" i="87"/>
  <c r="HH63" i="100"/>
  <c r="HH62" i="100"/>
  <c r="KK47" i="87"/>
  <c r="DE108" i="87"/>
  <c r="DE110" i="87" s="1"/>
  <c r="FR62" i="100"/>
  <c r="FR63" i="100"/>
  <c r="CV50" i="87"/>
  <c r="CV49" i="87"/>
  <c r="DC48" i="87"/>
  <c r="AM62" i="100"/>
  <c r="AM63" i="100"/>
  <c r="O49" i="87"/>
  <c r="O50" i="87"/>
  <c r="FQ63" i="100"/>
  <c r="FQ62" i="100"/>
  <c r="GD108" i="87"/>
  <c r="GD110" i="87" s="1"/>
  <c r="HF108" i="87"/>
  <c r="HF110" i="87" s="1"/>
  <c r="IV50" i="87"/>
  <c r="IV49" i="87"/>
  <c r="DV108" i="87"/>
  <c r="DV110" i="87" s="1"/>
  <c r="CF48" i="87"/>
  <c r="CK60" i="100"/>
  <c r="CK65" i="100" s="1"/>
  <c r="CK97" i="100" s="1"/>
  <c r="BH60" i="100"/>
  <c r="BH65" i="100" s="1"/>
  <c r="BH97" i="100" s="1"/>
  <c r="W60" i="100"/>
  <c r="W65" i="100" s="1"/>
  <c r="W97" i="100" s="1"/>
  <c r="DG107" i="87"/>
  <c r="DG103" i="87"/>
  <c r="DG104" i="87" s="1"/>
  <c r="DG77" i="87"/>
  <c r="DG78" i="87" s="1"/>
  <c r="DG80" i="87" s="1"/>
  <c r="DG31" i="87"/>
  <c r="DG39" i="87" s="1"/>
  <c r="AK49" i="87"/>
  <c r="AK50" i="87"/>
  <c r="CX62" i="100"/>
  <c r="CX63" i="100"/>
  <c r="JM107" i="87"/>
  <c r="JM103" i="87"/>
  <c r="JM104" i="87" s="1"/>
  <c r="JM77" i="87"/>
  <c r="JM78" i="87" s="1"/>
  <c r="JM80" i="87" s="1"/>
  <c r="JM31" i="87"/>
  <c r="JM39" i="87" s="1"/>
  <c r="JM45" i="87" s="1"/>
  <c r="FQ49" i="87"/>
  <c r="FQ50" i="87"/>
  <c r="CO62" i="100"/>
  <c r="CO63" i="100"/>
  <c r="BS49" i="87"/>
  <c r="BS50" i="87"/>
  <c r="GI62" i="100"/>
  <c r="GI63" i="100"/>
  <c r="EW49" i="87"/>
  <c r="EW50" i="87"/>
  <c r="CK48" i="87"/>
  <c r="KD108" i="87"/>
  <c r="KD110" i="87" s="1"/>
  <c r="E108" i="87"/>
  <c r="E110" i="87" s="1"/>
  <c r="EZ50" i="87"/>
  <c r="EZ49" i="87"/>
  <c r="U108" i="87"/>
  <c r="U110" i="87" s="1"/>
  <c r="BM103" i="87"/>
  <c r="BM104" i="87" s="1"/>
  <c r="BM107" i="87"/>
  <c r="BM77" i="87"/>
  <c r="BM78" i="87" s="1"/>
  <c r="BM80" i="87" s="1"/>
  <c r="BM31" i="87"/>
  <c r="BM39" i="87" s="1"/>
  <c r="BM45" i="87" s="1"/>
  <c r="GM62" i="100"/>
  <c r="GM63" i="100"/>
  <c r="JJ50" i="87"/>
  <c r="JJ49" i="87"/>
  <c r="HI77" i="87"/>
  <c r="HI78" i="87" s="1"/>
  <c r="HI80" i="87" s="1"/>
  <c r="HI103" i="87"/>
  <c r="HI104" i="87" s="1"/>
  <c r="HI107" i="87"/>
  <c r="HI31" i="87"/>
  <c r="HI39" i="87" s="1"/>
  <c r="HI45" i="87" s="1"/>
  <c r="CF108" i="87"/>
  <c r="CF110" i="87" s="1"/>
  <c r="EY63" i="100"/>
  <c r="EY62" i="100"/>
  <c r="GP49" i="87"/>
  <c r="GP50" i="87"/>
  <c r="AE108" i="87"/>
  <c r="AE110" i="87" s="1"/>
  <c r="CN60" i="100"/>
  <c r="CN65" i="100" s="1"/>
  <c r="CN97" i="100" s="1"/>
  <c r="S62" i="100"/>
  <c r="S63" i="100"/>
  <c r="BZ60" i="100"/>
  <c r="BZ65" i="100" s="1"/>
  <c r="BZ97" i="100" s="1"/>
  <c r="FN62" i="100"/>
  <c r="FN63" i="100"/>
  <c r="AI108" i="87"/>
  <c r="AI110" i="87" s="1"/>
  <c r="FM60" i="100"/>
  <c r="FM65" i="100" s="1"/>
  <c r="FM97" i="100" s="1"/>
  <c r="CM77" i="87"/>
  <c r="CM78" i="87" s="1"/>
  <c r="CM80" i="87" s="1"/>
  <c r="CM107" i="87"/>
  <c r="CM103" i="87"/>
  <c r="CM104" i="87" s="1"/>
  <c r="CM31" i="87"/>
  <c r="CM39" i="87" s="1"/>
  <c r="CM45" i="87" s="1"/>
  <c r="AS60" i="100"/>
  <c r="AS65" i="100" s="1"/>
  <c r="AS97" i="100" s="1"/>
  <c r="IU48" i="87"/>
  <c r="BB103" i="87"/>
  <c r="BB104" i="87" s="1"/>
  <c r="BB77" i="87"/>
  <c r="BB78" i="87" s="1"/>
  <c r="BB80" i="87" s="1"/>
  <c r="BB107" i="87"/>
  <c r="BB31" i="87"/>
  <c r="BB39" i="87" s="1"/>
  <c r="BB45" i="87" s="1"/>
  <c r="FF62" i="100"/>
  <c r="FF63" i="100"/>
  <c r="EV47" i="87"/>
  <c r="DD60" i="100"/>
  <c r="DD65" i="100" s="1"/>
  <c r="DD97" i="100" s="1"/>
  <c r="FZ108" i="87"/>
  <c r="FZ110" i="87" s="1"/>
  <c r="IF49" i="87"/>
  <c r="IF50" i="87"/>
  <c r="JQ49" i="87"/>
  <c r="JQ50" i="87"/>
  <c r="IR103" i="87"/>
  <c r="IR104" i="87" s="1"/>
  <c r="IR77" i="87"/>
  <c r="IR78" i="87" s="1"/>
  <c r="IR80" i="87" s="1"/>
  <c r="IR107" i="87"/>
  <c r="IR31" i="87"/>
  <c r="IR39" i="87" s="1"/>
  <c r="IR45" i="87" s="1"/>
  <c r="AM107" i="87"/>
  <c r="AM103" i="87"/>
  <c r="AM104" i="87" s="1"/>
  <c r="AM77" i="87"/>
  <c r="AM78" i="87" s="1"/>
  <c r="AM80" i="87" s="1"/>
  <c r="AM31" i="87"/>
  <c r="AM39" i="87" s="1"/>
  <c r="AM45" i="87" s="1"/>
  <c r="BE48" i="87"/>
  <c r="CT49" i="87"/>
  <c r="CT50" i="87"/>
  <c r="BG103" i="87"/>
  <c r="BG104" i="87" s="1"/>
  <c r="BG107" i="87"/>
  <c r="BG77" i="87"/>
  <c r="BG78" i="87" s="1"/>
  <c r="BG80" i="87" s="1"/>
  <c r="BG31" i="87"/>
  <c r="BG39" i="87" s="1"/>
  <c r="BG45" i="87" s="1"/>
  <c r="CI48" i="87"/>
  <c r="ES60" i="100"/>
  <c r="ES65" i="100" s="1"/>
  <c r="ES97" i="100" s="1"/>
  <c r="N77" i="87"/>
  <c r="N78" i="87" s="1"/>
  <c r="N80" i="87" s="1"/>
  <c r="N107" i="87"/>
  <c r="N103" i="87"/>
  <c r="N104" i="87" s="1"/>
  <c r="N31" i="87"/>
  <c r="N39" i="87" s="1"/>
  <c r="AR49" i="87"/>
  <c r="AR50" i="87"/>
  <c r="JT103" i="87"/>
  <c r="JT104" i="87" s="1"/>
  <c r="JT77" i="87"/>
  <c r="JT78" i="87" s="1"/>
  <c r="JT80" i="87" s="1"/>
  <c r="JT107" i="87"/>
  <c r="JT31" i="87"/>
  <c r="JT39" i="87" s="1"/>
  <c r="JT45" i="87" s="1"/>
  <c r="CK108" i="87"/>
  <c r="CK110" i="87" s="1"/>
  <c r="DK108" i="87"/>
  <c r="DK110" i="87" s="1"/>
  <c r="GU50" i="87"/>
  <c r="GU49" i="87"/>
  <c r="DP77" i="87"/>
  <c r="DP78" i="87" s="1"/>
  <c r="DP80" i="87" s="1"/>
  <c r="DP103" i="87"/>
  <c r="DP104" i="87" s="1"/>
  <c r="DP107" i="87"/>
  <c r="DP31" i="87"/>
  <c r="DP39" i="87" s="1"/>
  <c r="DP45" i="87" s="1"/>
  <c r="EB62" i="100"/>
  <c r="EB63" i="100"/>
  <c r="HS48" i="87"/>
  <c r="CI60" i="100"/>
  <c r="CI65" i="100" s="1"/>
  <c r="CI97" i="100" s="1"/>
  <c r="EN60" i="100"/>
  <c r="EN65" i="100" s="1"/>
  <c r="EN97" i="100" s="1"/>
  <c r="AG60" i="100"/>
  <c r="AG65" i="100" s="1"/>
  <c r="AG97" i="100" s="1"/>
  <c r="CU50" i="87"/>
  <c r="CU49" i="87"/>
  <c r="FI62" i="100"/>
  <c r="FI63" i="100"/>
  <c r="DD49" i="87"/>
  <c r="DD50" i="87"/>
  <c r="II107" i="87"/>
  <c r="II103" i="87"/>
  <c r="II104" i="87" s="1"/>
  <c r="II77" i="87"/>
  <c r="II78" i="87" s="1"/>
  <c r="II80" i="87" s="1"/>
  <c r="II31" i="87"/>
  <c r="II39" i="87" s="1"/>
  <c r="II45" i="87" s="1"/>
  <c r="BO103" i="87"/>
  <c r="BO104" i="87" s="1"/>
  <c r="BO107" i="87"/>
  <c r="BO77" i="87"/>
  <c r="BO78" i="87" s="1"/>
  <c r="BO80" i="87" s="1"/>
  <c r="BO31" i="87"/>
  <c r="BO39" i="87" s="1"/>
  <c r="BO45" i="87" s="1"/>
  <c r="BI107" i="87"/>
  <c r="BI103" i="87"/>
  <c r="BI104" i="87" s="1"/>
  <c r="BI77" i="87"/>
  <c r="BI78" i="87" s="1"/>
  <c r="BI80" i="87" s="1"/>
  <c r="BI31" i="87"/>
  <c r="BI39" i="87" s="1"/>
  <c r="BI45" i="87" s="1"/>
  <c r="ER45" i="87"/>
  <c r="AU62" i="100"/>
  <c r="AU63" i="100"/>
  <c r="AZ103" i="87"/>
  <c r="AZ104" i="87" s="1"/>
  <c r="AZ107" i="87"/>
  <c r="AZ77" i="87"/>
  <c r="AZ78" i="87" s="1"/>
  <c r="AZ80" i="87" s="1"/>
  <c r="AZ31" i="87"/>
  <c r="AZ39" i="87" s="1"/>
  <c r="AZ45" i="87" s="1"/>
  <c r="IO108" i="87"/>
  <c r="IO110" i="87" s="1"/>
  <c r="V77" i="87"/>
  <c r="V78" i="87" s="1"/>
  <c r="V80" i="87" s="1"/>
  <c r="V103" i="87"/>
  <c r="V104" i="87" s="1"/>
  <c r="V107" i="87"/>
  <c r="V31" i="87"/>
  <c r="V39" i="87" s="1"/>
  <c r="V45" i="87" s="1"/>
  <c r="FK47" i="87"/>
  <c r="AC108" i="87"/>
  <c r="AC110" i="87" s="1"/>
  <c r="HP103" i="87"/>
  <c r="HP104" i="87" s="1"/>
  <c r="HP77" i="87"/>
  <c r="HP78" i="87" s="1"/>
  <c r="HP80" i="87" s="1"/>
  <c r="HP107" i="87"/>
  <c r="HP31" i="87"/>
  <c r="HP39" i="87" s="1"/>
  <c r="HP45" i="87" s="1"/>
  <c r="KN50" i="87"/>
  <c r="KN49" i="87"/>
  <c r="BJ108" i="87"/>
  <c r="BJ110" i="87" s="1"/>
  <c r="KJ50" i="87"/>
  <c r="KJ49" i="87"/>
  <c r="DJ62" i="100"/>
  <c r="DJ63" i="100"/>
  <c r="AL45" i="87"/>
  <c r="GZ103" i="87"/>
  <c r="GZ104" i="87" s="1"/>
  <c r="GZ107" i="87"/>
  <c r="GZ77" i="87"/>
  <c r="GZ78" i="87" s="1"/>
  <c r="GZ80" i="87" s="1"/>
  <c r="GZ31" i="87"/>
  <c r="GZ39" i="87" s="1"/>
  <c r="GZ45" i="87" s="1"/>
  <c r="FH77" i="87"/>
  <c r="FH78" i="87" s="1"/>
  <c r="FH80" i="87" s="1"/>
  <c r="FH107" i="87"/>
  <c r="FH103" i="87"/>
  <c r="FH104" i="87" s="1"/>
  <c r="FH31" i="87"/>
  <c r="FH39" i="87" s="1"/>
  <c r="FH45" i="87" s="1"/>
  <c r="BA108" i="87"/>
  <c r="BA110" i="87" s="1"/>
  <c r="IJ49" i="87"/>
  <c r="IJ50" i="87"/>
  <c r="ED63" i="100"/>
  <c r="ED62" i="100"/>
  <c r="GM103" i="87"/>
  <c r="GM104" i="87" s="1"/>
  <c r="GM77" i="87"/>
  <c r="GM78" i="87" s="1"/>
  <c r="GM80" i="87" s="1"/>
  <c r="GM107" i="87"/>
  <c r="GM31" i="87"/>
  <c r="GM39" i="87" s="1"/>
  <c r="S47" i="87"/>
  <c r="GR50" i="87"/>
  <c r="GR49" i="87"/>
  <c r="CY47" i="87"/>
  <c r="JG48" i="87"/>
  <c r="EI49" i="87"/>
  <c r="EI50" i="87"/>
  <c r="EI60" i="100"/>
  <c r="EI65" i="100" s="1"/>
  <c r="EI97" i="100" s="1"/>
  <c r="JO108" i="87"/>
  <c r="JO110" i="87" s="1"/>
  <c r="FL47" i="87"/>
  <c r="JY50" i="87"/>
  <c r="JY49" i="87"/>
  <c r="ET60" i="100"/>
  <c r="ET65" i="100" s="1"/>
  <c r="ET97" i="100" s="1"/>
  <c r="GY62" i="100"/>
  <c r="GY63" i="100"/>
  <c r="HH48" i="87"/>
  <c r="GT107" i="87"/>
  <c r="GT77" i="87"/>
  <c r="GT78" i="87" s="1"/>
  <c r="GT80" i="87" s="1"/>
  <c r="GT103" i="87"/>
  <c r="GT104" i="87" s="1"/>
  <c r="GT31" i="87"/>
  <c r="GT39" i="87" s="1"/>
  <c r="GT45" i="87" s="1"/>
  <c r="GC63" i="100"/>
  <c r="GC62" i="100"/>
  <c r="CC62" i="100"/>
  <c r="CC63" i="100"/>
  <c r="IS77" i="87"/>
  <c r="IS78" i="87" s="1"/>
  <c r="IS80" i="87" s="1"/>
  <c r="IS107" i="87"/>
  <c r="IS103" i="87"/>
  <c r="IS104" i="87" s="1"/>
  <c r="IS31" i="87"/>
  <c r="IS39" i="87" s="1"/>
  <c r="IS45" i="87" s="1"/>
  <c r="HB48" i="87"/>
  <c r="FO60" i="100"/>
  <c r="FO65" i="100" s="1"/>
  <c r="FO97" i="100" s="1"/>
  <c r="JR48" i="87"/>
  <c r="GA63" i="100"/>
  <c r="GA62" i="100"/>
  <c r="EA48" i="87"/>
  <c r="BC63" i="100"/>
  <c r="BC62" i="100"/>
  <c r="GY48" i="87"/>
  <c r="L107" i="87"/>
  <c r="L77" i="87"/>
  <c r="L78" i="87" s="1"/>
  <c r="L80" i="87" s="1"/>
  <c r="L103" i="87"/>
  <c r="L104" i="87" s="1"/>
  <c r="L31" i="87"/>
  <c r="L39" i="87" s="1"/>
  <c r="L45" i="87" s="1"/>
  <c r="IM48" i="87"/>
  <c r="FN50" i="87"/>
  <c r="FN49" i="87"/>
  <c r="EC60" i="100"/>
  <c r="EC65" i="100" s="1"/>
  <c r="EC97" i="100" s="1"/>
  <c r="BC77" i="87"/>
  <c r="BC78" i="87" s="1"/>
  <c r="BC80" i="87" s="1"/>
  <c r="BC107" i="87"/>
  <c r="BC103" i="87"/>
  <c r="BC104" i="87" s="1"/>
  <c r="BC31" i="87"/>
  <c r="BC39" i="87" s="1"/>
  <c r="BC45" i="87" s="1"/>
  <c r="CH48" i="87"/>
  <c r="EM62" i="100"/>
  <c r="EM63" i="100"/>
  <c r="FY77" i="87"/>
  <c r="FY78" i="87" s="1"/>
  <c r="FY80" i="87" s="1"/>
  <c r="FY103" i="87"/>
  <c r="FY104" i="87" s="1"/>
  <c r="FY107" i="87"/>
  <c r="FY31" i="87"/>
  <c r="FY39" i="87" s="1"/>
  <c r="FY45" i="87" s="1"/>
  <c r="IU108" i="87"/>
  <c r="IU110" i="87" s="1"/>
  <c r="DT48" i="87"/>
  <c r="CQ60" i="100"/>
  <c r="CQ65" i="100" s="1"/>
  <c r="CQ97" i="100" s="1"/>
  <c r="AF62" i="100"/>
  <c r="AF63" i="100"/>
  <c r="FG77" i="87"/>
  <c r="FG78" i="87" s="1"/>
  <c r="FG80" i="87" s="1"/>
  <c r="FG103" i="87"/>
  <c r="FG104" i="87" s="1"/>
  <c r="FG107" i="87"/>
  <c r="FG31" i="87"/>
  <c r="FG39" i="87" s="1"/>
  <c r="FG45" i="87" s="1"/>
  <c r="EP50" i="87"/>
  <c r="EP49" i="87"/>
  <c r="KA48" i="87"/>
  <c r="CI108" i="87"/>
  <c r="CI110" i="87" s="1"/>
  <c r="BL50" i="87"/>
  <c r="BL49" i="87"/>
  <c r="JL50" i="87"/>
  <c r="JL49" i="87"/>
  <c r="AK62" i="100"/>
  <c r="AK63" i="100"/>
  <c r="J18" i="97"/>
  <c r="K50" i="87"/>
  <c r="K49" i="87"/>
  <c r="GN48" i="87"/>
  <c r="EJ49" i="87"/>
  <c r="EJ50" i="87"/>
  <c r="IC77" i="87"/>
  <c r="IC78" i="87" s="1"/>
  <c r="IC80" i="87" s="1"/>
  <c r="IC103" i="87"/>
  <c r="IC104" i="87" s="1"/>
  <c r="IC107" i="87"/>
  <c r="IC31" i="87"/>
  <c r="IC39" i="87" s="1"/>
  <c r="IC45" i="87" s="1"/>
  <c r="FS50" i="87"/>
  <c r="FS49" i="87"/>
  <c r="EW63" i="100"/>
  <c r="EW62" i="100"/>
  <c r="GD60" i="100"/>
  <c r="GD65" i="100" s="1"/>
  <c r="GD97" i="100" s="1"/>
  <c r="V60" i="100"/>
  <c r="V65" i="100" s="1"/>
  <c r="V97" i="100" s="1"/>
  <c r="BX77" i="87"/>
  <c r="BX78" i="87" s="1"/>
  <c r="BX80" i="87" s="1"/>
  <c r="BX103" i="87"/>
  <c r="BX104" i="87" s="1"/>
  <c r="BX107" i="87"/>
  <c r="BX31" i="87"/>
  <c r="BX39" i="87" s="1"/>
  <c r="CN48" i="87"/>
  <c r="EY49" i="87"/>
  <c r="EY50" i="87"/>
  <c r="H50" i="87"/>
  <c r="H49" i="87"/>
  <c r="BE63" i="100"/>
  <c r="BE62" i="100"/>
  <c r="KH77" i="87"/>
  <c r="KH78" i="87" s="1"/>
  <c r="KH80" i="87" s="1"/>
  <c r="KH107" i="87"/>
  <c r="KH103" i="87"/>
  <c r="KH104" i="87" s="1"/>
  <c r="KH31" i="87"/>
  <c r="KH39" i="87" s="1"/>
  <c r="KH45" i="87" s="1"/>
  <c r="FE62" i="100"/>
  <c r="FE63" i="100"/>
  <c r="CS63" i="100"/>
  <c r="CS62" i="100"/>
  <c r="AO62" i="100"/>
  <c r="AO63" i="100"/>
  <c r="FW63" i="100"/>
  <c r="FW62" i="100"/>
  <c r="FY60" i="100"/>
  <c r="FY65" i="100" s="1"/>
  <c r="FY97" i="100" s="1"/>
  <c r="EZ63" i="100"/>
  <c r="EZ62" i="100"/>
  <c r="BF62" i="100"/>
  <c r="BF63" i="100"/>
  <c r="GE48" i="87"/>
  <c r="DV63" i="100"/>
  <c r="DV62" i="100"/>
  <c r="AO77" i="87"/>
  <c r="AO78" i="87" s="1"/>
  <c r="AO80" i="87" s="1"/>
  <c r="AO103" i="87"/>
  <c r="AO104" i="87" s="1"/>
  <c r="AO107" i="87"/>
  <c r="AO31" i="87"/>
  <c r="AO39" i="87" s="1"/>
  <c r="AO45" i="87" s="1"/>
  <c r="KE108" i="87"/>
  <c r="KE110" i="87" s="1"/>
  <c r="AC48" i="87"/>
  <c r="B48" i="87"/>
  <c r="FD48" i="87"/>
  <c r="AH62" i="100"/>
  <c r="AH63" i="100"/>
  <c r="DZ50" i="87"/>
  <c r="DZ49" i="87"/>
  <c r="HC47" i="87"/>
  <c r="CS107" i="87"/>
  <c r="CS77" i="87"/>
  <c r="CS78" i="87" s="1"/>
  <c r="CS80" i="87" s="1"/>
  <c r="CS103" i="87"/>
  <c r="CS104" i="87" s="1"/>
  <c r="CS31" i="87"/>
  <c r="CS39" i="87" s="1"/>
  <c r="CS45" i="87" s="1"/>
  <c r="AN47" i="87"/>
  <c r="G77" i="87"/>
  <c r="G78" i="87" s="1"/>
  <c r="G80" i="87" s="1"/>
  <c r="G103" i="87"/>
  <c r="G104" i="87" s="1"/>
  <c r="G107" i="87"/>
  <c r="G31" i="87"/>
  <c r="G39" i="87" s="1"/>
  <c r="G45" i="87" s="1"/>
  <c r="AI63" i="100"/>
  <c r="AI62" i="100"/>
  <c r="AP50" i="87"/>
  <c r="AP49" i="87"/>
  <c r="GV48" i="87"/>
  <c r="DV48" i="87"/>
  <c r="EH63" i="100"/>
  <c r="EH62" i="100"/>
  <c r="BA48" i="87"/>
  <c r="JO48" i="87"/>
  <c r="CE103" i="87"/>
  <c r="CE104" i="87" s="1"/>
  <c r="CE77" i="87"/>
  <c r="CE78" i="87" s="1"/>
  <c r="CE80" i="87" s="1"/>
  <c r="CE107" i="87"/>
  <c r="CE31" i="87"/>
  <c r="CE39" i="87" s="1"/>
  <c r="CE45" i="87" s="1"/>
  <c r="FA63" i="100"/>
  <c r="FA62" i="100"/>
  <c r="DM62" i="100"/>
  <c r="DM63" i="100"/>
  <c r="CR77" i="87"/>
  <c r="CR78" i="87" s="1"/>
  <c r="CR80" i="87" s="1"/>
  <c r="CR107" i="87"/>
  <c r="CR103" i="87"/>
  <c r="CR104" i="87" s="1"/>
  <c r="CR31" i="87"/>
  <c r="CR39" i="87" s="1"/>
  <c r="CR45" i="87" s="1"/>
  <c r="Q62" i="100"/>
  <c r="Q63" i="100"/>
  <c r="AT60" i="100"/>
  <c r="AT65" i="100" s="1"/>
  <c r="AT97" i="100" s="1"/>
  <c r="Y62" i="100"/>
  <c r="Y63" i="100"/>
  <c r="FC60" i="100"/>
  <c r="FC65" i="100" s="1"/>
  <c r="FC97" i="100" s="1"/>
  <c r="GQ111" i="87"/>
  <c r="GQ82" i="87"/>
  <c r="GQ52" i="87"/>
  <c r="GQ63" i="87" s="1"/>
  <c r="GQ159" i="87"/>
  <c r="CV63" i="100"/>
  <c r="CV62" i="100"/>
  <c r="GJ107" i="87"/>
  <c r="GJ103" i="87"/>
  <c r="GJ104" i="87" s="1"/>
  <c r="GJ77" i="87"/>
  <c r="GJ78" i="87" s="1"/>
  <c r="GJ80" i="87" s="1"/>
  <c r="GJ31" i="87"/>
  <c r="GJ39" i="87" s="1"/>
  <c r="GJ45" i="87" s="1"/>
  <c r="EL62" i="100"/>
  <c r="EL63" i="100"/>
  <c r="CB62" i="100"/>
  <c r="CB63" i="100"/>
  <c r="BW62" i="100"/>
  <c r="BW63" i="100"/>
  <c r="HR49" i="87"/>
  <c r="HR50" i="87"/>
  <c r="GB49" i="87"/>
  <c r="GB50" i="87"/>
  <c r="JA49" i="87"/>
  <c r="JA50" i="87"/>
  <c r="FL62" i="100"/>
  <c r="FL63" i="100"/>
  <c r="DA63" i="100"/>
  <c r="DA62" i="100"/>
  <c r="CA108" i="87"/>
  <c r="CA110" i="87" s="1"/>
  <c r="KG49" i="87"/>
  <c r="KG50" i="87"/>
  <c r="HT77" i="87"/>
  <c r="HT78" i="87" s="1"/>
  <c r="HT80" i="87" s="1"/>
  <c r="HT107" i="87"/>
  <c r="HT103" i="87"/>
  <c r="HT104" i="87" s="1"/>
  <c r="HT31" i="87"/>
  <c r="HT39" i="87" s="1"/>
  <c r="HT45" i="87" s="1"/>
  <c r="FG62" i="100"/>
  <c r="FG63" i="100"/>
  <c r="GE62" i="100"/>
  <c r="GE63" i="100"/>
  <c r="CA62" i="100"/>
  <c r="CA63" i="100"/>
  <c r="GV108" i="87"/>
  <c r="GV110" i="87" s="1"/>
  <c r="BZ48" i="87"/>
  <c r="JZ49" i="87"/>
  <c r="JZ50" i="87"/>
  <c r="EK62" i="100"/>
  <c r="EK63" i="100"/>
  <c r="DK48" i="87"/>
  <c r="HE62" i="100"/>
  <c r="HE63" i="100"/>
  <c r="CP48" i="87"/>
  <c r="GP62" i="100"/>
  <c r="GP63" i="100"/>
  <c r="EE49" i="87"/>
  <c r="EE50" i="87"/>
  <c r="FD108" i="87"/>
  <c r="FD110" i="87" s="1"/>
  <c r="DU108" i="87"/>
  <c r="DU110" i="87" s="1"/>
  <c r="DA50" i="87"/>
  <c r="DA49" i="87"/>
  <c r="AE48" i="87"/>
  <c r="AT50" i="87"/>
  <c r="AT49" i="87"/>
  <c r="U48" i="87"/>
  <c r="GU62" i="100"/>
  <c r="GU63" i="100"/>
  <c r="JH77" i="87"/>
  <c r="JH78" i="87" s="1"/>
  <c r="JH80" i="87" s="1"/>
  <c r="JH107" i="87"/>
  <c r="JH103" i="87"/>
  <c r="JH104" i="87" s="1"/>
  <c r="JH31" i="87"/>
  <c r="JH39" i="87" s="1"/>
  <c r="JH45" i="87" s="1"/>
  <c r="GK60" i="100"/>
  <c r="GK65" i="100" s="1"/>
  <c r="GK97" i="100" s="1"/>
  <c r="P60" i="100"/>
  <c r="P65" i="100" s="1"/>
  <c r="P97" i="100" s="1"/>
  <c r="P98" i="100" s="1"/>
  <c r="AU107" i="87"/>
  <c r="AU77" i="87"/>
  <c r="AU78" i="87" s="1"/>
  <c r="AU80" i="87" s="1"/>
  <c r="AU103" i="87"/>
  <c r="AU104" i="87" s="1"/>
  <c r="AU31" i="87"/>
  <c r="AU39" i="87" s="1"/>
  <c r="AU45" i="87" s="1"/>
  <c r="AC62" i="100"/>
  <c r="AC63" i="100"/>
  <c r="HY108" i="87"/>
  <c r="HY110" i="87" s="1"/>
  <c r="CO103" i="87"/>
  <c r="CO104" i="87" s="1"/>
  <c r="CO107" i="87"/>
  <c r="CO77" i="87"/>
  <c r="CO78" i="87" s="1"/>
  <c r="CO80" i="87" s="1"/>
  <c r="CO31" i="87"/>
  <c r="CO39" i="87" s="1"/>
  <c r="CO45" i="87" s="1"/>
  <c r="BD50" i="87"/>
  <c r="BD49" i="87"/>
  <c r="KB107" i="87"/>
  <c r="KB77" i="87"/>
  <c r="KB78" i="87" s="1"/>
  <c r="KB80" i="87" s="1"/>
  <c r="KB103" i="87"/>
  <c r="KB104" i="87" s="1"/>
  <c r="KB31" i="87"/>
  <c r="KB39" i="87" s="1"/>
  <c r="KB45" i="87" s="1"/>
  <c r="C48" i="87"/>
  <c r="BT60" i="100"/>
  <c r="BT65" i="100" s="1"/>
  <c r="BT97" i="100" s="1"/>
  <c r="BS62" i="100"/>
  <c r="BS63" i="100"/>
  <c r="IQ48" i="87"/>
  <c r="DG60" i="100"/>
  <c r="DG65" i="100" s="1"/>
  <c r="DG97" i="100" s="1"/>
  <c r="FZ45" i="87"/>
  <c r="BP62" i="100"/>
  <c r="BP63" i="100"/>
  <c r="DO62" i="100"/>
  <c r="DO63" i="100"/>
  <c r="CT62" i="100"/>
  <c r="CT63" i="100"/>
  <c r="GX77" i="87"/>
  <c r="GX78" i="87" s="1"/>
  <c r="GX80" i="87" s="1"/>
  <c r="GX103" i="87"/>
  <c r="GX104" i="87" s="1"/>
  <c r="GX107" i="87"/>
  <c r="GX31" i="87"/>
  <c r="GX39" i="87" s="1"/>
  <c r="CH60" i="100"/>
  <c r="CH65" i="100" s="1"/>
  <c r="CH97" i="100" s="1"/>
  <c r="KM103" i="87"/>
  <c r="KM104" i="87" s="1"/>
  <c r="KM107" i="87"/>
  <c r="KM77" i="87"/>
  <c r="KM78" i="87" s="1"/>
  <c r="KM80" i="87" s="1"/>
  <c r="KM31" i="87"/>
  <c r="KM39" i="87" s="1"/>
  <c r="KM45" i="87" s="1"/>
  <c r="AF48" i="87"/>
  <c r="ID111" i="87"/>
  <c r="ID112" i="87" s="1"/>
  <c r="ID82" i="87"/>
  <c r="ID159" i="87"/>
  <c r="ID52" i="87"/>
  <c r="ID63" i="87" s="1"/>
  <c r="AW62" i="100"/>
  <c r="AW63" i="100"/>
  <c r="KI47" i="87"/>
  <c r="GN62" i="100"/>
  <c r="GN63" i="100"/>
  <c r="AW108" i="87"/>
  <c r="AW110" i="87" s="1"/>
  <c r="HV49" i="87"/>
  <c r="HV50" i="87"/>
  <c r="BT48" i="87"/>
  <c r="AL108" i="87"/>
  <c r="AL110" i="87" s="1"/>
  <c r="CJ48" i="87"/>
  <c r="AD48" i="87"/>
  <c r="JD48" i="87"/>
  <c r="AX60" i="100"/>
  <c r="AX65" i="100" s="1"/>
  <c r="AX97" i="100" s="1"/>
  <c r="EG49" i="87"/>
  <c r="EG50" i="87"/>
  <c r="HJ49" i="87"/>
  <c r="HJ50" i="87"/>
  <c r="EQ62" i="100"/>
  <c r="EQ63" i="100"/>
  <c r="BV49" i="87"/>
  <c r="BV50" i="87"/>
  <c r="DZ62" i="100"/>
  <c r="DZ63" i="100"/>
  <c r="FE107" i="87"/>
  <c r="FE103" i="87"/>
  <c r="FE104" i="87" s="1"/>
  <c r="FE77" i="87"/>
  <c r="FE78" i="87" s="1"/>
  <c r="FE80" i="87" s="1"/>
  <c r="FE31" i="87"/>
  <c r="FE39" i="87" s="1"/>
  <c r="FE45" i="87" s="1"/>
  <c r="BJ62" i="100"/>
  <c r="BJ63" i="100"/>
  <c r="AG47" i="87"/>
  <c r="GF49" i="87"/>
  <c r="GF50" i="87"/>
  <c r="CM63" i="100"/>
  <c r="CM62" i="100"/>
  <c r="IT103" i="87"/>
  <c r="IT104" i="87" s="1"/>
  <c r="IT107" i="87"/>
  <c r="IT77" i="87"/>
  <c r="IT78" i="87" s="1"/>
  <c r="IT80" i="87" s="1"/>
  <c r="IT31" i="87"/>
  <c r="IT39" i="87" s="1"/>
  <c r="IT45" i="87" s="1"/>
  <c r="HA77" i="87"/>
  <c r="HA78" i="87" s="1"/>
  <c r="HA80" i="87" s="1"/>
  <c r="HA103" i="87"/>
  <c r="HA104" i="87" s="1"/>
  <c r="HA107" i="87"/>
  <c r="HA31" i="87"/>
  <c r="HA39" i="87" s="1"/>
  <c r="HA45" i="87" s="1"/>
  <c r="AB60" i="100"/>
  <c r="AB65" i="100" s="1"/>
  <c r="AB97" i="100" s="1"/>
  <c r="AY107" i="87"/>
  <c r="AY103" i="87"/>
  <c r="AY104" i="87" s="1"/>
  <c r="AY77" i="87"/>
  <c r="AY78" i="87" s="1"/>
  <c r="AY80" i="87" s="1"/>
  <c r="AY31" i="87"/>
  <c r="AY39" i="87" s="1"/>
  <c r="FM49" i="87"/>
  <c r="FM50" i="87"/>
  <c r="BO60" i="100"/>
  <c r="BO65" i="100" s="1"/>
  <c r="BO97" i="100" s="1"/>
  <c r="CE60" i="100"/>
  <c r="CE65" i="100" s="1"/>
  <c r="CE97" i="100" s="1"/>
  <c r="EH50" i="87"/>
  <c r="EH49" i="87"/>
  <c r="EA108" i="87"/>
  <c r="EA110" i="87" s="1"/>
  <c r="JX50" i="87"/>
  <c r="JX49" i="87"/>
  <c r="FV48" i="87"/>
  <c r="R62" i="100"/>
  <c r="R63" i="100"/>
  <c r="EF60" i="100"/>
  <c r="EF65" i="100" s="1"/>
  <c r="EF97" i="100" s="1"/>
  <c r="GY108" i="87"/>
  <c r="GY110" i="87" s="1"/>
  <c r="BT108" i="87"/>
  <c r="BT110" i="87" s="1"/>
  <c r="FH63" i="100"/>
  <c r="FH62" i="100"/>
  <c r="BN47" i="87"/>
  <c r="Z63" i="100"/>
  <c r="Z62" i="100"/>
  <c r="JD108" i="87"/>
  <c r="JD110" i="87" s="1"/>
  <c r="CW50" i="87"/>
  <c r="CW49" i="87"/>
  <c r="FX48" i="87"/>
  <c r="DL60" i="100"/>
  <c r="DL65" i="100" s="1"/>
  <c r="DL97" i="100" s="1"/>
  <c r="GS49" i="87"/>
  <c r="GS50" i="87"/>
  <c r="DF62" i="100"/>
  <c r="DF63" i="100"/>
  <c r="GS62" i="100"/>
  <c r="GS63" i="100"/>
  <c r="HA62" i="100"/>
  <c r="HA63" i="100"/>
  <c r="JI49" i="87"/>
  <c r="JI50" i="87"/>
  <c r="F48" i="87"/>
  <c r="GJ63" i="100"/>
  <c r="GJ62" i="100"/>
  <c r="CZ48" i="87"/>
  <c r="BQ60" i="100"/>
  <c r="BQ65" i="100" s="1"/>
  <c r="BQ97" i="100" s="1"/>
  <c r="KE48" i="87"/>
  <c r="CY62" i="100"/>
  <c r="CY63" i="100"/>
  <c r="T60" i="100"/>
  <c r="T65" i="100" s="1"/>
  <c r="T97" i="100" s="1"/>
  <c r="IL47" i="87"/>
  <c r="D77" i="87"/>
  <c r="D78" i="87" s="1"/>
  <c r="D80" i="87" s="1"/>
  <c r="D107" i="87"/>
  <c r="D103" i="87"/>
  <c r="D104" i="87" s="1"/>
  <c r="D31" i="87"/>
  <c r="D39" i="87" s="1"/>
  <c r="AJ62" i="100"/>
  <c r="AJ63" i="100"/>
  <c r="BL60" i="100"/>
  <c r="BL65" i="100" s="1"/>
  <c r="BL97" i="100" s="1"/>
  <c r="HL82" i="87" l="1"/>
  <c r="DH60" i="100"/>
  <c r="DH65" i="100" s="1"/>
  <c r="DH97" i="100" s="1"/>
  <c r="CX108" i="87"/>
  <c r="CX110" i="87" s="1"/>
  <c r="HL111" i="87"/>
  <c r="HL112" i="87" s="1"/>
  <c r="HL159" i="87"/>
  <c r="HM81" i="87" s="1"/>
  <c r="IH82" i="87"/>
  <c r="IW82" i="87"/>
  <c r="GL112" i="87"/>
  <c r="FS108" i="87"/>
  <c r="FS110" i="87" s="1"/>
  <c r="EM82" i="87"/>
  <c r="IW159" i="87"/>
  <c r="IW157" i="87" s="1"/>
  <c r="IW52" i="87"/>
  <c r="IW63" i="87" s="1"/>
  <c r="Z60" i="100"/>
  <c r="Z65" i="100" s="1"/>
  <c r="Z97" i="100" s="1"/>
  <c r="DR60" i="100"/>
  <c r="DR65" i="100" s="1"/>
  <c r="DR97" i="100" s="1"/>
  <c r="EG108" i="87"/>
  <c r="EG110" i="87" s="1"/>
  <c r="EW108" i="87"/>
  <c r="EW110" i="87" s="1"/>
  <c r="AA108" i="87"/>
  <c r="AA110" i="87" s="1"/>
  <c r="IA52" i="87"/>
  <c r="IA63" i="87" s="1"/>
  <c r="GQ112" i="87"/>
  <c r="CU47" i="87"/>
  <c r="CU111" i="87" s="1"/>
  <c r="CU112" i="87" s="1"/>
  <c r="CB108" i="87"/>
  <c r="CB110" i="87" s="1"/>
  <c r="CC108" i="87"/>
  <c r="CC110" i="87" s="1"/>
  <c r="DC108" i="87"/>
  <c r="DC110" i="87" s="1"/>
  <c r="FI108" i="87"/>
  <c r="FI110" i="87" s="1"/>
  <c r="K108" i="87"/>
  <c r="K110" i="87" s="1"/>
  <c r="JW108" i="87"/>
  <c r="JW110" i="87" s="1"/>
  <c r="EO159" i="87"/>
  <c r="EO157" i="87" s="1"/>
  <c r="CJ108" i="87"/>
  <c r="CJ110" i="87" s="1"/>
  <c r="EO52" i="87"/>
  <c r="EO63" i="87" s="1"/>
  <c r="X108" i="87"/>
  <c r="X110" i="87" s="1"/>
  <c r="HK52" i="87"/>
  <c r="HK63" i="87" s="1"/>
  <c r="IA159" i="87"/>
  <c r="IA81" i="87" s="1"/>
  <c r="IA83" i="87" s="1"/>
  <c r="IA85" i="87" s="1"/>
  <c r="IA121" i="87" s="1"/>
  <c r="IA126" i="87" s="1"/>
  <c r="EF112" i="87"/>
  <c r="HD112" i="87"/>
  <c r="IH52" i="87"/>
  <c r="IH63" i="87" s="1"/>
  <c r="DF52" i="87"/>
  <c r="DF63" i="87" s="1"/>
  <c r="AB82" i="87"/>
  <c r="DF159" i="87"/>
  <c r="DF157" i="87" s="1"/>
  <c r="DF82" i="87"/>
  <c r="HG52" i="87"/>
  <c r="HG63" i="87" s="1"/>
  <c r="BY159" i="87"/>
  <c r="BY157" i="87" s="1"/>
  <c r="BY82" i="87"/>
  <c r="BY111" i="87"/>
  <c r="BY112" i="87" s="1"/>
  <c r="HK111" i="87"/>
  <c r="HK112" i="87" s="1"/>
  <c r="EB159" i="87"/>
  <c r="EB157" i="87" s="1"/>
  <c r="IP159" i="87"/>
  <c r="IP157" i="87" s="1"/>
  <c r="EB82" i="87"/>
  <c r="IP82" i="87"/>
  <c r="JU112" i="87"/>
  <c r="EB111" i="87"/>
  <c r="EB112" i="87" s="1"/>
  <c r="BS108" i="87"/>
  <c r="BS110" i="87" s="1"/>
  <c r="IH111" i="87"/>
  <c r="IH112" i="87" s="1"/>
  <c r="HK159" i="87"/>
  <c r="IP52" i="87"/>
  <c r="IP63" i="87" s="1"/>
  <c r="GP108" i="87"/>
  <c r="GP110" i="87" s="1"/>
  <c r="FF52" i="87"/>
  <c r="FF63" i="87" s="1"/>
  <c r="AS108" i="87"/>
  <c r="AS110" i="87" s="1"/>
  <c r="DR159" i="87"/>
  <c r="DR157" i="87" s="1"/>
  <c r="FR52" i="87"/>
  <c r="FR63" i="87" s="1"/>
  <c r="FF159" i="87"/>
  <c r="FF157" i="87" s="1"/>
  <c r="FF111" i="87"/>
  <c r="FF112" i="87" s="1"/>
  <c r="J19" i="97"/>
  <c r="GI108" i="87"/>
  <c r="GI110" i="87" s="1"/>
  <c r="KF82" i="87"/>
  <c r="AY108" i="87"/>
  <c r="AY110" i="87" s="1"/>
  <c r="EM159" i="87"/>
  <c r="EM157" i="87" s="1"/>
  <c r="KF111" i="87"/>
  <c r="KF112" i="87" s="1"/>
  <c r="IA111" i="87"/>
  <c r="IA112" i="87" s="1"/>
  <c r="BL108" i="87"/>
  <c r="BL110" i="87" s="1"/>
  <c r="KF52" i="87"/>
  <c r="KF63" i="87" s="1"/>
  <c r="EM52" i="87"/>
  <c r="EM63" i="87" s="1"/>
  <c r="EX47" i="87"/>
  <c r="EX52" i="87" s="1"/>
  <c r="EX63" i="87" s="1"/>
  <c r="HM82" i="87"/>
  <c r="HM111" i="87"/>
  <c r="HM112" i="87" s="1"/>
  <c r="JN47" i="87"/>
  <c r="DL111" i="87"/>
  <c r="DL112" i="87" s="1"/>
  <c r="HM52" i="87"/>
  <c r="HM63" i="87" s="1"/>
  <c r="DA108" i="87"/>
  <c r="DA110" i="87" s="1"/>
  <c r="JF52" i="87"/>
  <c r="JF63" i="87" s="1"/>
  <c r="DB108" i="87"/>
  <c r="DB110" i="87" s="1"/>
  <c r="BY52" i="87"/>
  <c r="BY63" i="87" s="1"/>
  <c r="GU47" i="87"/>
  <c r="GU111" i="87" s="1"/>
  <c r="GU112" i="87" s="1"/>
  <c r="DR111" i="87"/>
  <c r="DR112" i="87" s="1"/>
  <c r="DD108" i="87"/>
  <c r="DD110" i="87" s="1"/>
  <c r="DR82" i="87"/>
  <c r="AI60" i="100"/>
  <c r="AI65" i="100" s="1"/>
  <c r="AI97" i="100" s="1"/>
  <c r="DZ47" i="87"/>
  <c r="DZ111" i="87" s="1"/>
  <c r="DZ112" i="87" s="1"/>
  <c r="DV60" i="100"/>
  <c r="DV65" i="100" s="1"/>
  <c r="DV97" i="100" s="1"/>
  <c r="EM112" i="87"/>
  <c r="DL82" i="87"/>
  <c r="EO82" i="87"/>
  <c r="JX47" i="87"/>
  <c r="JX159" i="87" s="1"/>
  <c r="AT47" i="87"/>
  <c r="AT111" i="87" s="1"/>
  <c r="AT112" i="87" s="1"/>
  <c r="GJ108" i="87"/>
  <c r="GJ110" i="87" s="1"/>
  <c r="GA60" i="100"/>
  <c r="GA65" i="100" s="1"/>
  <c r="GA97" i="100" s="1"/>
  <c r="BR159" i="87"/>
  <c r="BR157" i="87" s="1"/>
  <c r="GH60" i="100"/>
  <c r="GH65" i="100" s="1"/>
  <c r="GH97" i="100" s="1"/>
  <c r="BK108" i="87"/>
  <c r="BK110" i="87" s="1"/>
  <c r="DL52" i="87"/>
  <c r="DL63" i="87" s="1"/>
  <c r="L108" i="87"/>
  <c r="L110" i="87" s="1"/>
  <c r="IX52" i="87"/>
  <c r="IX63" i="87" s="1"/>
  <c r="IX159" i="87"/>
  <c r="IX157" i="87" s="1"/>
  <c r="HZ82" i="87"/>
  <c r="HG111" i="87"/>
  <c r="HG112" i="87" s="1"/>
  <c r="DO47" i="87"/>
  <c r="D108" i="87"/>
  <c r="D110" i="87" s="1"/>
  <c r="GJ60" i="100"/>
  <c r="GJ65" i="100" s="1"/>
  <c r="GJ97" i="100" s="1"/>
  <c r="FH60" i="100"/>
  <c r="FH65" i="100" s="1"/>
  <c r="FH97" i="100" s="1"/>
  <c r="JH108" i="87"/>
  <c r="JH110" i="87" s="1"/>
  <c r="DA60" i="100"/>
  <c r="DA65" i="100" s="1"/>
  <c r="DA97" i="100" s="1"/>
  <c r="CV60" i="100"/>
  <c r="CV65" i="100" s="1"/>
  <c r="CV97" i="100" s="1"/>
  <c r="HZ111" i="87"/>
  <c r="HZ112" i="87" s="1"/>
  <c r="HG82" i="87"/>
  <c r="HN47" i="87"/>
  <c r="HN52" i="87" s="1"/>
  <c r="HN63" i="87" s="1"/>
  <c r="EJ60" i="100"/>
  <c r="EJ65" i="100" s="1"/>
  <c r="EJ97" i="100" s="1"/>
  <c r="BK47" i="87"/>
  <c r="BK111" i="87" s="1"/>
  <c r="EO112" i="87"/>
  <c r="HT108" i="87"/>
  <c r="HT110" i="87" s="1"/>
  <c r="HW82" i="87"/>
  <c r="BE60" i="100"/>
  <c r="BE65" i="100" s="1"/>
  <c r="BE97" i="100" s="1"/>
  <c r="BC108" i="87"/>
  <c r="BC110" i="87" s="1"/>
  <c r="BC60" i="100"/>
  <c r="BC65" i="100" s="1"/>
  <c r="BC97" i="100" s="1"/>
  <c r="JF159" i="87"/>
  <c r="JF157" i="87" s="1"/>
  <c r="HZ52" i="87"/>
  <c r="HZ63" i="87" s="1"/>
  <c r="AB111" i="87"/>
  <c r="AB112" i="87" s="1"/>
  <c r="JF111" i="87"/>
  <c r="JF112" i="87" s="1"/>
  <c r="HW111" i="87"/>
  <c r="HW112" i="87" s="1"/>
  <c r="CS108" i="87"/>
  <c r="CS110" i="87" s="1"/>
  <c r="GO60" i="100"/>
  <c r="GO65" i="100" s="1"/>
  <c r="GO97" i="100" s="1"/>
  <c r="HJ108" i="87"/>
  <c r="HJ110" i="87" s="1"/>
  <c r="KN47" i="87"/>
  <c r="KN111" i="87" s="1"/>
  <c r="KN112" i="87" s="1"/>
  <c r="N108" i="87"/>
  <c r="N110" i="87" s="1"/>
  <c r="EZ47" i="87"/>
  <c r="EZ111" i="87" s="1"/>
  <c r="EZ112" i="87" s="1"/>
  <c r="DY108" i="87"/>
  <c r="DY110" i="87" s="1"/>
  <c r="DH108" i="87"/>
  <c r="DH110" i="87" s="1"/>
  <c r="BU60" i="100"/>
  <c r="BU65" i="100" s="1"/>
  <c r="BU97" i="100" s="1"/>
  <c r="ER108" i="87"/>
  <c r="ER110" i="87" s="1"/>
  <c r="GT108" i="87"/>
  <c r="GT110" i="87" s="1"/>
  <c r="ED60" i="100"/>
  <c r="ED65" i="100" s="1"/>
  <c r="ED97" i="100" s="1"/>
  <c r="DG108" i="87"/>
  <c r="DG110" i="87" s="1"/>
  <c r="HH60" i="100"/>
  <c r="HH65" i="100" s="1"/>
  <c r="HH97" i="100" s="1"/>
  <c r="J108" i="87"/>
  <c r="J110" i="87" s="1"/>
  <c r="GB47" i="87"/>
  <c r="GB82" i="87" s="1"/>
  <c r="IS108" i="87"/>
  <c r="IS110" i="87" s="1"/>
  <c r="DM47" i="87"/>
  <c r="DM159" i="87" s="1"/>
  <c r="IZ47" i="87"/>
  <c r="IZ111" i="87" s="1"/>
  <c r="IZ112" i="87" s="1"/>
  <c r="M47" i="87"/>
  <c r="M82" i="87" s="1"/>
  <c r="BF47" i="87"/>
  <c r="EP47" i="87"/>
  <c r="EP82" i="87" s="1"/>
  <c r="EO60" i="100"/>
  <c r="EO65" i="100" s="1"/>
  <c r="EO97" i="100" s="1"/>
  <c r="KO47" i="87"/>
  <c r="KO82" i="87" s="1"/>
  <c r="BP47" i="87"/>
  <c r="BP159" i="87" s="1"/>
  <c r="BQ111" i="87"/>
  <c r="BQ112" i="87" s="1"/>
  <c r="EH47" i="87"/>
  <c r="EH82" i="87" s="1"/>
  <c r="DA47" i="87"/>
  <c r="DA111" i="87" s="1"/>
  <c r="CR108" i="87"/>
  <c r="CR110" i="87" s="1"/>
  <c r="FW60" i="100"/>
  <c r="FW65" i="100" s="1"/>
  <c r="FW97" i="100" s="1"/>
  <c r="FS47" i="87"/>
  <c r="FS82" i="87" s="1"/>
  <c r="GR47" i="87"/>
  <c r="GR82" i="87" s="1"/>
  <c r="JM108" i="87"/>
  <c r="JM110" i="87" s="1"/>
  <c r="BQ82" i="87"/>
  <c r="EN47" i="87"/>
  <c r="EN82" i="87" s="1"/>
  <c r="BB60" i="100"/>
  <c r="BB65" i="100" s="1"/>
  <c r="BB97" i="100" s="1"/>
  <c r="CL47" i="87"/>
  <c r="CL111" i="87" s="1"/>
  <c r="AV47" i="87"/>
  <c r="AV159" i="87" s="1"/>
  <c r="GG108" i="87"/>
  <c r="GG110" i="87" s="1"/>
  <c r="IX111" i="87"/>
  <c r="IX112" i="87" s="1"/>
  <c r="II108" i="87"/>
  <c r="II110" i="87" s="1"/>
  <c r="BQ159" i="87"/>
  <c r="HP108" i="87"/>
  <c r="HP110" i="87" s="1"/>
  <c r="JL47" i="87"/>
  <c r="JL82" i="87" s="1"/>
  <c r="FN47" i="87"/>
  <c r="FN111" i="87" s="1"/>
  <c r="FN112" i="87" s="1"/>
  <c r="FH108" i="87"/>
  <c r="FH110" i="87" s="1"/>
  <c r="KJ47" i="87"/>
  <c r="KJ111" i="87" s="1"/>
  <c r="KJ112" i="87" s="1"/>
  <c r="AM108" i="87"/>
  <c r="AM110" i="87" s="1"/>
  <c r="CM108" i="87"/>
  <c r="CM110" i="87" s="1"/>
  <c r="FQ60" i="100"/>
  <c r="FQ65" i="100" s="1"/>
  <c r="FQ97" i="100" s="1"/>
  <c r="CV47" i="87"/>
  <c r="CV82" i="87" s="1"/>
  <c r="EL52" i="87"/>
  <c r="EL63" i="87" s="1"/>
  <c r="BR52" i="87"/>
  <c r="BR63" i="87" s="1"/>
  <c r="GC47" i="87"/>
  <c r="GC52" i="87" s="1"/>
  <c r="GC63" i="87" s="1"/>
  <c r="HW52" i="87"/>
  <c r="HW63" i="87" s="1"/>
  <c r="EL111" i="87"/>
  <c r="EL112" i="87" s="1"/>
  <c r="BR111" i="87"/>
  <c r="BR112" i="87" s="1"/>
  <c r="C108" i="87"/>
  <c r="C110" i="87" s="1"/>
  <c r="EL159" i="87"/>
  <c r="KB108" i="87"/>
  <c r="KB110" i="87" s="1"/>
  <c r="DM60" i="100"/>
  <c r="DM65" i="100" s="1"/>
  <c r="DM97" i="100" s="1"/>
  <c r="AB52" i="87"/>
  <c r="AB63" i="87" s="1"/>
  <c r="FA60" i="100"/>
  <c r="FA65" i="100" s="1"/>
  <c r="FA97" i="100" s="1"/>
  <c r="AP47" i="87"/>
  <c r="AP111" i="87" s="1"/>
  <c r="AP112" i="87" s="1"/>
  <c r="CS60" i="100"/>
  <c r="CS65" i="100" s="1"/>
  <c r="CS97" i="100" s="1"/>
  <c r="EY60" i="100"/>
  <c r="EY65" i="100" s="1"/>
  <c r="EY97" i="100" s="1"/>
  <c r="AE60" i="100"/>
  <c r="AE65" i="100" s="1"/>
  <c r="AE97" i="100" s="1"/>
  <c r="HB60" i="100"/>
  <c r="HB65" i="100" s="1"/>
  <c r="HB97" i="100" s="1"/>
  <c r="CL108" i="87"/>
  <c r="CL110" i="87" s="1"/>
  <c r="JK47" i="87"/>
  <c r="JK52" i="87" s="1"/>
  <c r="JK63" i="87" s="1"/>
  <c r="DJ60" i="100"/>
  <c r="DJ65" i="100" s="1"/>
  <c r="DJ97" i="100" s="1"/>
  <c r="HF60" i="100"/>
  <c r="HF65" i="100" s="1"/>
  <c r="HF97" i="100" s="1"/>
  <c r="EC108" i="87"/>
  <c r="EC110" i="87" s="1"/>
  <c r="FT47" i="87"/>
  <c r="FT111" i="87" s="1"/>
  <c r="FT112" i="87" s="1"/>
  <c r="JU159" i="87"/>
  <c r="JU157" i="87" s="1"/>
  <c r="BH52" i="87"/>
  <c r="BH63" i="87" s="1"/>
  <c r="HA108" i="87"/>
  <c r="HA110" i="87" s="1"/>
  <c r="JU82" i="87"/>
  <c r="GL159" i="87"/>
  <c r="GL157" i="87" s="1"/>
  <c r="BD108" i="87"/>
  <c r="BD110" i="87" s="1"/>
  <c r="BH82" i="87"/>
  <c r="CG47" i="87"/>
  <c r="CG111" i="87" s="1"/>
  <c r="CG112" i="87" s="1"/>
  <c r="IR108" i="87"/>
  <c r="IR110" i="87" s="1"/>
  <c r="CW47" i="87"/>
  <c r="CW111" i="87" s="1"/>
  <c r="CW112" i="87" s="1"/>
  <c r="FE108" i="87"/>
  <c r="FE110" i="87" s="1"/>
  <c r="AU108" i="87"/>
  <c r="AU110" i="87" s="1"/>
  <c r="FO159" i="87"/>
  <c r="FO157" i="87" s="1"/>
  <c r="EJ108" i="87"/>
  <c r="EJ110" i="87" s="1"/>
  <c r="JU52" i="87"/>
  <c r="JU63" i="87" s="1"/>
  <c r="GL52" i="87"/>
  <c r="GL63" i="87" s="1"/>
  <c r="DP108" i="87"/>
  <c r="DP110" i="87" s="1"/>
  <c r="FR82" i="87"/>
  <c r="IK47" i="87"/>
  <c r="FR111" i="87"/>
  <c r="FR112" i="87" s="1"/>
  <c r="FO52" i="87"/>
  <c r="FO63" i="87" s="1"/>
  <c r="EH60" i="100"/>
  <c r="EH65" i="100" s="1"/>
  <c r="EH97" i="100" s="1"/>
  <c r="EZ60" i="100"/>
  <c r="EZ65" i="100" s="1"/>
  <c r="EZ97" i="100" s="1"/>
  <c r="H47" i="87"/>
  <c r="H82" i="87" s="1"/>
  <c r="K47" i="87"/>
  <c r="K52" i="87" s="1"/>
  <c r="K63" i="87" s="1"/>
  <c r="JY47" i="87"/>
  <c r="JY159" i="87" s="1"/>
  <c r="FO111" i="87"/>
  <c r="FO112" i="87" s="1"/>
  <c r="GF60" i="100"/>
  <c r="GF65" i="100" s="1"/>
  <c r="GF97" i="100" s="1"/>
  <c r="JE47" i="87"/>
  <c r="AO108" i="87"/>
  <c r="AO110" i="87" s="1"/>
  <c r="IJ108" i="87"/>
  <c r="IJ110" i="87" s="1"/>
  <c r="AR47" i="87"/>
  <c r="AR82" i="87" s="1"/>
  <c r="BH159" i="87"/>
  <c r="BH157" i="87" s="1"/>
  <c r="GL82" i="87"/>
  <c r="JA47" i="87"/>
  <c r="JA52" i="87" s="1"/>
  <c r="JA63" i="87" s="1"/>
  <c r="BD47" i="87"/>
  <c r="BD52" i="87" s="1"/>
  <c r="BD63" i="87" s="1"/>
  <c r="KH108" i="87"/>
  <c r="KH110" i="87" s="1"/>
  <c r="EW60" i="100"/>
  <c r="EW65" i="100" s="1"/>
  <c r="EW97" i="100" s="1"/>
  <c r="BL47" i="87"/>
  <c r="BL159" i="87" s="1"/>
  <c r="GC60" i="100"/>
  <c r="GC65" i="100" s="1"/>
  <c r="GC97" i="100" s="1"/>
  <c r="IV47" i="87"/>
  <c r="IV82" i="87" s="1"/>
  <c r="ED47" i="87"/>
  <c r="ED52" i="87" s="1"/>
  <c r="ED63" i="87" s="1"/>
  <c r="HE47" i="87"/>
  <c r="HE159" i="87" s="1"/>
  <c r="AQ60" i="100"/>
  <c r="AQ65" i="100" s="1"/>
  <c r="AQ97" i="100" s="1"/>
  <c r="GW60" i="100"/>
  <c r="GW65" i="100" s="1"/>
  <c r="GW97" i="100" s="1"/>
  <c r="P49" i="87"/>
  <c r="P50" i="87"/>
  <c r="DG45" i="87"/>
  <c r="J16" i="97"/>
  <c r="DQ48" i="87"/>
  <c r="EU49" i="87"/>
  <c r="EU50" i="87"/>
  <c r="BT49" i="87"/>
  <c r="BT50" i="87"/>
  <c r="IQ50" i="87"/>
  <c r="IQ49" i="87"/>
  <c r="EK60" i="100"/>
  <c r="EK65" i="100" s="1"/>
  <c r="EK97" i="100" s="1"/>
  <c r="GN50" i="87"/>
  <c r="GN49" i="87"/>
  <c r="FQ47" i="87"/>
  <c r="CC47" i="87"/>
  <c r="CX45" i="87"/>
  <c r="J15" i="97"/>
  <c r="JI47" i="87"/>
  <c r="G108" i="87"/>
  <c r="G110" i="87" s="1"/>
  <c r="BX45" i="87"/>
  <c r="J13" i="97"/>
  <c r="M13" i="97" s="1"/>
  <c r="FY108" i="87"/>
  <c r="FY110" i="87" s="1"/>
  <c r="EI47" i="87"/>
  <c r="DD47" i="87"/>
  <c r="JM48" i="87"/>
  <c r="JP111" i="87"/>
  <c r="JP112" i="87" s="1"/>
  <c r="JP82" i="87"/>
  <c r="JP159" i="87"/>
  <c r="JP52" i="87"/>
  <c r="JP63" i="87" s="1"/>
  <c r="HX48" i="87"/>
  <c r="AY45" i="87"/>
  <c r="J11" i="97"/>
  <c r="M11" i="97" s="1"/>
  <c r="HV47" i="87"/>
  <c r="BP60" i="100"/>
  <c r="BP65" i="100" s="1"/>
  <c r="BP97" i="100" s="1"/>
  <c r="JZ47" i="87"/>
  <c r="CE48" i="87"/>
  <c r="GT48" i="87"/>
  <c r="HS50" i="87"/>
  <c r="HS49" i="87"/>
  <c r="E49" i="87"/>
  <c r="E50" i="87"/>
  <c r="AX50" i="87"/>
  <c r="AX49" i="87"/>
  <c r="GP60" i="100"/>
  <c r="GP65" i="100" s="1"/>
  <c r="GP97" i="100" s="1"/>
  <c r="AO60" i="100"/>
  <c r="AO65" i="100" s="1"/>
  <c r="AO97" i="100" s="1"/>
  <c r="AZ108" i="87"/>
  <c r="AZ110" i="87" s="1"/>
  <c r="EW47" i="87"/>
  <c r="HY49" i="87"/>
  <c r="HY50" i="87"/>
  <c r="AU48" i="87"/>
  <c r="BZ50" i="87"/>
  <c r="BZ49" i="87"/>
  <c r="AN111" i="87"/>
  <c r="AN112" i="87" s="1"/>
  <c r="AN82" i="87"/>
  <c r="AN159" i="87"/>
  <c r="AN52" i="87"/>
  <c r="AN63" i="87" s="1"/>
  <c r="IS48" i="87"/>
  <c r="FF60" i="100"/>
  <c r="FF65" i="100" s="1"/>
  <c r="FF97" i="100" s="1"/>
  <c r="AJ45" i="87"/>
  <c r="J9" i="97"/>
  <c r="M9" i="97" s="1"/>
  <c r="HX108" i="87"/>
  <c r="HX110" i="87" s="1"/>
  <c r="IT108" i="87"/>
  <c r="IT110" i="87" s="1"/>
  <c r="GU60" i="100"/>
  <c r="GU65" i="100" s="1"/>
  <c r="GU97" i="100" s="1"/>
  <c r="GE49" i="87"/>
  <c r="GE50" i="87"/>
  <c r="V48" i="87"/>
  <c r="EB60" i="100"/>
  <c r="EB65" i="100" s="1"/>
  <c r="EB97" i="100" s="1"/>
  <c r="Q82" i="87"/>
  <c r="Q111" i="87"/>
  <c r="Q112" i="87" s="1"/>
  <c r="Q159" i="87"/>
  <c r="Q52" i="87"/>
  <c r="Q63" i="87" s="1"/>
  <c r="BB48" i="87"/>
  <c r="HI108" i="87"/>
  <c r="HI110" i="87" s="1"/>
  <c r="J21" i="97"/>
  <c r="GG48" i="87"/>
  <c r="CE108" i="87"/>
  <c r="CE110" i="87" s="1"/>
  <c r="J10" i="97"/>
  <c r="M10" i="97" s="1"/>
  <c r="GO111" i="87"/>
  <c r="GO112" i="87" s="1"/>
  <c r="GO82" i="87"/>
  <c r="GO159" i="87"/>
  <c r="GO52" i="87"/>
  <c r="GO63" i="87" s="1"/>
  <c r="FP48" i="87"/>
  <c r="GN60" i="100"/>
  <c r="GN65" i="100" s="1"/>
  <c r="GN97" i="100" s="1"/>
  <c r="HE60" i="100"/>
  <c r="HE65" i="100" s="1"/>
  <c r="HE97" i="100" s="1"/>
  <c r="FL60" i="100"/>
  <c r="FL65" i="100" s="1"/>
  <c r="FL97" i="100" s="1"/>
  <c r="DC60" i="100"/>
  <c r="DC65" i="100" s="1"/>
  <c r="DC97" i="100" s="1"/>
  <c r="JC49" i="87"/>
  <c r="JC50" i="87"/>
  <c r="IN47" i="87"/>
  <c r="FI50" i="87"/>
  <c r="FI49" i="87"/>
  <c r="J17" i="97"/>
  <c r="CM60" i="100"/>
  <c r="CM65" i="100" s="1"/>
  <c r="CM97" i="100" s="1"/>
  <c r="BJ60" i="100"/>
  <c r="BJ65" i="100" s="1"/>
  <c r="BJ97" i="100" s="1"/>
  <c r="CJ49" i="87"/>
  <c r="CJ50" i="87"/>
  <c r="KI111" i="87"/>
  <c r="KI112" i="87" s="1"/>
  <c r="KI82" i="87"/>
  <c r="KI159" i="87"/>
  <c r="KI52" i="87"/>
  <c r="KI63" i="87" s="1"/>
  <c r="AF49" i="87"/>
  <c r="AF50" i="87"/>
  <c r="FZ48" i="87"/>
  <c r="DK50" i="87"/>
  <c r="DK49" i="87"/>
  <c r="CA60" i="100"/>
  <c r="CA65" i="100" s="1"/>
  <c r="CA97" i="100" s="1"/>
  <c r="Y60" i="100"/>
  <c r="Y65" i="100" s="1"/>
  <c r="Y97" i="100" s="1"/>
  <c r="JO49" i="87"/>
  <c r="JO50" i="87"/>
  <c r="AO48" i="87"/>
  <c r="BF60" i="100"/>
  <c r="BF65" i="100" s="1"/>
  <c r="BF97" i="100" s="1"/>
  <c r="FE60" i="100"/>
  <c r="FE65" i="100" s="1"/>
  <c r="FE97" i="100" s="1"/>
  <c r="EY47" i="87"/>
  <c r="DT50" i="87"/>
  <c r="DT49" i="87"/>
  <c r="HZ157" i="87"/>
  <c r="HH49" i="87"/>
  <c r="HH50" i="87"/>
  <c r="IJ47" i="87"/>
  <c r="HP48" i="87"/>
  <c r="BI48" i="87"/>
  <c r="JT108" i="87"/>
  <c r="JT110" i="87" s="1"/>
  <c r="IR48" i="87"/>
  <c r="EQ82" i="87"/>
  <c r="EQ111" i="87"/>
  <c r="EQ112" i="87" s="1"/>
  <c r="EQ159" i="87"/>
  <c r="EQ52" i="87"/>
  <c r="EQ63" i="87" s="1"/>
  <c r="BS47" i="87"/>
  <c r="CX60" i="100"/>
  <c r="CX65" i="100" s="1"/>
  <c r="CX97" i="100" s="1"/>
  <c r="DB50" i="87"/>
  <c r="DB49" i="87"/>
  <c r="AQ111" i="87"/>
  <c r="AQ112" i="87" s="1"/>
  <c r="AQ82" i="87"/>
  <c r="AQ159" i="87"/>
  <c r="AQ52" i="87"/>
  <c r="AQ63" i="87" s="1"/>
  <c r="DQ60" i="100"/>
  <c r="DQ65" i="100" s="1"/>
  <c r="DQ97" i="100" s="1"/>
  <c r="IO50" i="87"/>
  <c r="IO49" i="87"/>
  <c r="JW47" i="87"/>
  <c r="J12" i="97"/>
  <c r="M12" i="97" s="1"/>
  <c r="FB45" i="87"/>
  <c r="J20" i="97"/>
  <c r="AJ108" i="87"/>
  <c r="AJ110" i="87" s="1"/>
  <c r="DH48" i="87"/>
  <c r="EC48" i="87"/>
  <c r="KL49" i="87"/>
  <c r="KL50" i="87"/>
  <c r="JH48" i="87"/>
  <c r="GV50" i="87"/>
  <c r="GV49" i="87"/>
  <c r="AB157" i="87"/>
  <c r="FJ49" i="87"/>
  <c r="FJ50" i="87"/>
  <c r="BG48" i="87"/>
  <c r="DL157" i="87"/>
  <c r="HU111" i="87"/>
  <c r="HU112" i="87" s="1"/>
  <c r="HU82" i="87"/>
  <c r="HU159" i="87"/>
  <c r="HU52" i="87"/>
  <c r="HU63" i="87" s="1"/>
  <c r="AS50" i="87"/>
  <c r="AS49" i="87"/>
  <c r="DS49" i="87"/>
  <c r="DS50" i="87"/>
  <c r="DO60" i="100"/>
  <c r="DO65" i="100" s="1"/>
  <c r="DO97" i="100" s="1"/>
  <c r="Q60" i="100"/>
  <c r="Q65" i="100" s="1"/>
  <c r="Q97" i="100" s="1"/>
  <c r="Q98" i="100" s="1"/>
  <c r="BC48" i="87"/>
  <c r="N45" i="87"/>
  <c r="J8" i="97"/>
  <c r="CK50" i="87"/>
  <c r="CK49" i="87"/>
  <c r="GQ157" i="87"/>
  <c r="HG157" i="87"/>
  <c r="DI49" i="87"/>
  <c r="DI50" i="87"/>
  <c r="CR60" i="100"/>
  <c r="CR65" i="100" s="1"/>
  <c r="CR97" i="100" s="1"/>
  <c r="DE50" i="87"/>
  <c r="DE49" i="87"/>
  <c r="CP60" i="100"/>
  <c r="CP65" i="100" s="1"/>
  <c r="CP97" i="100" s="1"/>
  <c r="JS50" i="87"/>
  <c r="JS49" i="87"/>
  <c r="KE49" i="87"/>
  <c r="KE50" i="87"/>
  <c r="IT48" i="87"/>
  <c r="EL60" i="100"/>
  <c r="EL65" i="100" s="1"/>
  <c r="EL97" i="100" s="1"/>
  <c r="FG48" i="87"/>
  <c r="CM48" i="87"/>
  <c r="CF50" i="87"/>
  <c r="CF49" i="87"/>
  <c r="KK82" i="87"/>
  <c r="KK111" i="87"/>
  <c r="KK112" i="87" s="1"/>
  <c r="KK159" i="87"/>
  <c r="KK52" i="87"/>
  <c r="KK63" i="87" s="1"/>
  <c r="EU60" i="100"/>
  <c r="EU65" i="100" s="1"/>
  <c r="EU97" i="100" s="1"/>
  <c r="DN48" i="87"/>
  <c r="Y49" i="87"/>
  <c r="Y50" i="87"/>
  <c r="DQ108" i="87"/>
  <c r="DQ110" i="87" s="1"/>
  <c r="IY49" i="87"/>
  <c r="IY50" i="87"/>
  <c r="DZ60" i="100"/>
  <c r="DZ65" i="100" s="1"/>
  <c r="DZ97" i="100" s="1"/>
  <c r="GX45" i="87"/>
  <c r="J24" i="97"/>
  <c r="B49" i="87"/>
  <c r="B50" i="87"/>
  <c r="GM108" i="87"/>
  <c r="GM110" i="87" s="1"/>
  <c r="FK111" i="87"/>
  <c r="FK112" i="87" s="1"/>
  <c r="FK82" i="87"/>
  <c r="FK159" i="87"/>
  <c r="FK52" i="87"/>
  <c r="FK63" i="87" s="1"/>
  <c r="W47" i="87"/>
  <c r="EK50" i="87"/>
  <c r="EK49" i="87"/>
  <c r="IL82" i="87"/>
  <c r="IL111" i="87"/>
  <c r="IL112" i="87" s="1"/>
  <c r="IL159" i="87"/>
  <c r="IL52" i="87"/>
  <c r="IL63" i="87" s="1"/>
  <c r="GW82" i="87"/>
  <c r="GW111" i="87"/>
  <c r="GW112" i="87" s="1"/>
  <c r="GW159" i="87"/>
  <c r="GW52" i="87"/>
  <c r="GW63" i="87" s="1"/>
  <c r="GK50" i="87"/>
  <c r="GK49" i="87"/>
  <c r="C49" i="87"/>
  <c r="C50" i="87"/>
  <c r="GJ48" i="87"/>
  <c r="AZ60" i="100"/>
  <c r="AZ65" i="100" s="1"/>
  <c r="AZ97" i="100" s="1"/>
  <c r="CS48" i="87"/>
  <c r="IB50" i="87"/>
  <c r="IB49" i="87"/>
  <c r="S60" i="100"/>
  <c r="S65" i="100" s="1"/>
  <c r="S97" i="100" s="1"/>
  <c r="R47" i="87"/>
  <c r="KC49" i="87"/>
  <c r="KC50" i="87"/>
  <c r="CQ108" i="87"/>
  <c r="CQ110" i="87" s="1"/>
  <c r="DU50" i="87"/>
  <c r="DU49" i="87"/>
  <c r="AD49" i="87"/>
  <c r="AD50" i="87"/>
  <c r="BG60" i="100"/>
  <c r="BG65" i="100" s="1"/>
  <c r="BG97" i="100" s="1"/>
  <c r="V108" i="87"/>
  <c r="V110" i="87" s="1"/>
  <c r="DP48" i="87"/>
  <c r="IF47" i="87"/>
  <c r="AY60" i="100"/>
  <c r="AY65" i="100" s="1"/>
  <c r="AY97" i="100" s="1"/>
  <c r="KD49" i="87"/>
  <c r="KD50" i="87"/>
  <c r="CA50" i="87"/>
  <c r="CA49" i="87"/>
  <c r="GQ60" i="100"/>
  <c r="GQ65" i="100" s="1"/>
  <c r="GQ97" i="100" s="1"/>
  <c r="DX82" i="87"/>
  <c r="DX111" i="87"/>
  <c r="DX112" i="87" s="1"/>
  <c r="DX159" i="87"/>
  <c r="DX52" i="87"/>
  <c r="DX63" i="87" s="1"/>
  <c r="CD50" i="87"/>
  <c r="CD49" i="87"/>
  <c r="DF60" i="100"/>
  <c r="DF65" i="100" s="1"/>
  <c r="DF97" i="100" s="1"/>
  <c r="HA48" i="87"/>
  <c r="FE48" i="87"/>
  <c r="KM48" i="87"/>
  <c r="P100" i="100"/>
  <c r="CB60" i="100"/>
  <c r="CB65" i="100" s="1"/>
  <c r="CB97" i="100" s="1"/>
  <c r="FD50" i="87"/>
  <c r="FD49" i="87"/>
  <c r="CN49" i="87"/>
  <c r="CN50" i="87"/>
  <c r="S82" i="87"/>
  <c r="S111" i="87"/>
  <c r="S112" i="87" s="1"/>
  <c r="S159" i="87"/>
  <c r="S52" i="87"/>
  <c r="S63" i="87" s="1"/>
  <c r="GZ48" i="87"/>
  <c r="CI49" i="87"/>
  <c r="CI50" i="87"/>
  <c r="BB108" i="87"/>
  <c r="BB110" i="87" s="1"/>
  <c r="GP47" i="87"/>
  <c r="GD49" i="87"/>
  <c r="GD50" i="87"/>
  <c r="BW157" i="87"/>
  <c r="BJ48" i="87"/>
  <c r="FB108" i="87"/>
  <c r="FB110" i="87" s="1"/>
  <c r="Z49" i="87"/>
  <c r="Z50" i="87"/>
  <c r="G48" i="87"/>
  <c r="FY48" i="87"/>
  <c r="HM157" i="87"/>
  <c r="AZ48" i="87"/>
  <c r="EG47" i="87"/>
  <c r="KM108" i="87"/>
  <c r="KM110" i="87" s="1"/>
  <c r="GE60" i="100"/>
  <c r="GE65" i="100" s="1"/>
  <c r="GE97" i="100" s="1"/>
  <c r="HW157" i="87"/>
  <c r="GM45" i="87"/>
  <c r="J23" i="97"/>
  <c r="GZ108" i="87"/>
  <c r="GZ110" i="87" s="1"/>
  <c r="IU50" i="87"/>
  <c r="IU49" i="87"/>
  <c r="O47" i="87"/>
  <c r="FP60" i="100"/>
  <c r="FP65" i="100" s="1"/>
  <c r="FP97" i="100" s="1"/>
  <c r="FX49" i="87"/>
  <c r="FX50" i="87"/>
  <c r="FM47" i="87"/>
  <c r="EE47" i="87"/>
  <c r="CB50" i="87"/>
  <c r="CB49" i="87"/>
  <c r="DJ49" i="87"/>
  <c r="DJ50" i="87"/>
  <c r="BE50" i="87"/>
  <c r="BE49" i="87"/>
  <c r="FT60" i="100"/>
  <c r="FT65" i="100" s="1"/>
  <c r="FT97" i="100" s="1"/>
  <c r="GF47" i="87"/>
  <c r="AW60" i="100"/>
  <c r="AW65" i="100" s="1"/>
  <c r="AW97" i="100" s="1"/>
  <c r="BS60" i="100"/>
  <c r="BS65" i="100" s="1"/>
  <c r="BS97" i="100" s="1"/>
  <c r="FG60" i="100"/>
  <c r="FG65" i="100" s="1"/>
  <c r="FG97" i="100" s="1"/>
  <c r="AF60" i="100"/>
  <c r="AF65" i="100" s="1"/>
  <c r="AF97" i="100" s="1"/>
  <c r="L48" i="87"/>
  <c r="EA50" i="87"/>
  <c r="EA49" i="87"/>
  <c r="JG50" i="87"/>
  <c r="JG49" i="87"/>
  <c r="BO48" i="87"/>
  <c r="BG108" i="87"/>
  <c r="BG110" i="87" s="1"/>
  <c r="EV82" i="87"/>
  <c r="EV111" i="87"/>
  <c r="EV112" i="87" s="1"/>
  <c r="EV159" i="87"/>
  <c r="EV52" i="87"/>
  <c r="EV63" i="87" s="1"/>
  <c r="BM108" i="87"/>
  <c r="BM110" i="87" s="1"/>
  <c r="DW82" i="87"/>
  <c r="DW111" i="87"/>
  <c r="DW112" i="87" s="1"/>
  <c r="DW159" i="87"/>
  <c r="DW52" i="87"/>
  <c r="DW63" i="87" s="1"/>
  <c r="CQ48" i="87"/>
  <c r="HA60" i="100"/>
  <c r="HA65" i="100" s="1"/>
  <c r="HA97" i="100" s="1"/>
  <c r="JD49" i="87"/>
  <c r="JD50" i="87"/>
  <c r="AC60" i="100"/>
  <c r="AC65" i="100" s="1"/>
  <c r="AC97" i="100" s="1"/>
  <c r="HC111" i="87"/>
  <c r="HC112" i="87" s="1"/>
  <c r="HC82" i="87"/>
  <c r="HC159" i="87"/>
  <c r="HC52" i="87"/>
  <c r="HC63" i="87" s="1"/>
  <c r="ES82" i="87"/>
  <c r="ES111" i="87"/>
  <c r="ES112" i="87" s="1"/>
  <c r="ES159" i="87"/>
  <c r="ES52" i="87"/>
  <c r="ES63" i="87" s="1"/>
  <c r="X50" i="87"/>
  <c r="X49" i="87"/>
  <c r="FI60" i="100"/>
  <c r="FI65" i="100" s="1"/>
  <c r="FI97" i="100" s="1"/>
  <c r="AM48" i="87"/>
  <c r="HI48" i="87"/>
  <c r="AW49" i="87"/>
  <c r="AW50" i="87"/>
  <c r="FU157" i="87"/>
  <c r="AH47" i="87"/>
  <c r="AG111" i="87"/>
  <c r="AG112" i="87" s="1"/>
  <c r="AG82" i="87"/>
  <c r="AG159" i="87"/>
  <c r="AG52" i="87"/>
  <c r="AG63" i="87" s="1"/>
  <c r="ID157" i="87"/>
  <c r="AE49" i="87"/>
  <c r="AE50" i="87"/>
  <c r="HT48" i="87"/>
  <c r="HO82" i="87"/>
  <c r="HO111" i="87"/>
  <c r="HO112" i="87" s="1"/>
  <c r="HO159" i="87"/>
  <c r="HO52" i="87"/>
  <c r="HO63" i="87" s="1"/>
  <c r="BX108" i="87"/>
  <c r="BX110" i="87" s="1"/>
  <c r="IC48" i="87"/>
  <c r="FR157" i="87"/>
  <c r="FG108" i="87"/>
  <c r="FG110" i="87" s="1"/>
  <c r="FH48" i="87"/>
  <c r="JQ47" i="87"/>
  <c r="AM60" i="100"/>
  <c r="AM65" i="100" s="1"/>
  <c r="AM97" i="100" s="1"/>
  <c r="AI49" i="87"/>
  <c r="AI50" i="87"/>
  <c r="T50" i="87"/>
  <c r="T49" i="87"/>
  <c r="FS60" i="100"/>
  <c r="FS65" i="100" s="1"/>
  <c r="FS97" i="100" s="1"/>
  <c r="BU47" i="87"/>
  <c r="CZ50" i="87"/>
  <c r="CZ49" i="87"/>
  <c r="BV47" i="87"/>
  <c r="GX108" i="87"/>
  <c r="GX110" i="87" s="1"/>
  <c r="CP50" i="87"/>
  <c r="CP49" i="87"/>
  <c r="HR47" i="87"/>
  <c r="CR48" i="87"/>
  <c r="EM60" i="100"/>
  <c r="EM65" i="100" s="1"/>
  <c r="EM97" i="100" s="1"/>
  <c r="AL48" i="87"/>
  <c r="AU60" i="100"/>
  <c r="AU65" i="100" s="1"/>
  <c r="AU97" i="100" s="1"/>
  <c r="JT48" i="87"/>
  <c r="GM60" i="100"/>
  <c r="GM65" i="100" s="1"/>
  <c r="GM97" i="100" s="1"/>
  <c r="GI60" i="100"/>
  <c r="GI65" i="100" s="1"/>
  <c r="GI97" i="100" s="1"/>
  <c r="DC49" i="87"/>
  <c r="DC50" i="87"/>
  <c r="JV50" i="87"/>
  <c r="JV49" i="87"/>
  <c r="DN108" i="87"/>
  <c r="DN110" i="87" s="1"/>
  <c r="GS60" i="100"/>
  <c r="GS65" i="100" s="1"/>
  <c r="GS97" i="100" s="1"/>
  <c r="IE111" i="87"/>
  <c r="IE112" i="87" s="1"/>
  <c r="IE82" i="87"/>
  <c r="IE159" i="87"/>
  <c r="IE52" i="87"/>
  <c r="IE63" i="87" s="1"/>
  <c r="KB48" i="87"/>
  <c r="CO48" i="87"/>
  <c r="DV49" i="87"/>
  <c r="DV50" i="87"/>
  <c r="AC50" i="87"/>
  <c r="AC49" i="87"/>
  <c r="IC108" i="87"/>
  <c r="IC110" i="87" s="1"/>
  <c r="FW50" i="87"/>
  <c r="FW49" i="87"/>
  <c r="CH49" i="87"/>
  <c r="CH50" i="87"/>
  <c r="JR50" i="87"/>
  <c r="JR49" i="87"/>
  <c r="IH157" i="87"/>
  <c r="CY111" i="87"/>
  <c r="CY112" i="87" s="1"/>
  <c r="CY82" i="87"/>
  <c r="CY52" i="87"/>
  <c r="CY63" i="87" s="1"/>
  <c r="CY159" i="87"/>
  <c r="BO108" i="87"/>
  <c r="BO110" i="87" s="1"/>
  <c r="CT47" i="87"/>
  <c r="GI49" i="87"/>
  <c r="GI50" i="87"/>
  <c r="HC60" i="100"/>
  <c r="HC65" i="100" s="1"/>
  <c r="HC97" i="100" s="1"/>
  <c r="HF50" i="87"/>
  <c r="HF49" i="87"/>
  <c r="DY48" i="87"/>
  <c r="EG60" i="100"/>
  <c r="EG65" i="100" s="1"/>
  <c r="EG97" i="100" s="1"/>
  <c r="R60" i="100"/>
  <c r="R65" i="100" s="1"/>
  <c r="R97" i="100" s="1"/>
  <c r="EQ60" i="100"/>
  <c r="EQ65" i="100" s="1"/>
  <c r="EQ97" i="100" s="1"/>
  <c r="BW60" i="100"/>
  <c r="BW65" i="100" s="1"/>
  <c r="BW97" i="100" s="1"/>
  <c r="AH60" i="100"/>
  <c r="AH65" i="100" s="1"/>
  <c r="AH97" i="100" s="1"/>
  <c r="ER48" i="87"/>
  <c r="II48" i="87"/>
  <c r="HL157" i="87"/>
  <c r="CY60" i="100"/>
  <c r="CY65" i="100" s="1"/>
  <c r="CY97" i="100" s="1"/>
  <c r="AJ60" i="100"/>
  <c r="AJ65" i="100" s="1"/>
  <c r="AJ97" i="100" s="1"/>
  <c r="JB111" i="87"/>
  <c r="JB112" i="87" s="1"/>
  <c r="JB82" i="87"/>
  <c r="JB159" i="87"/>
  <c r="JB52" i="87"/>
  <c r="JB63" i="87" s="1"/>
  <c r="J22" i="97"/>
  <c r="D45" i="87"/>
  <c r="J7" i="97"/>
  <c r="F49" i="87"/>
  <c r="F50" i="87"/>
  <c r="GS47" i="87"/>
  <c r="BN111" i="87"/>
  <c r="BN112" i="87" s="1"/>
  <c r="BN82" i="87"/>
  <c r="BN52" i="87"/>
  <c r="BN63" i="87" s="1"/>
  <c r="BN159" i="87"/>
  <c r="FV50" i="87"/>
  <c r="FV49" i="87"/>
  <c r="J14" i="97"/>
  <c r="M14" i="97" s="1"/>
  <c r="HJ47" i="87"/>
  <c r="CT60" i="100"/>
  <c r="CT65" i="100" s="1"/>
  <c r="CT97" i="100" s="1"/>
  <c r="CO108" i="87"/>
  <c r="CO110" i="87" s="1"/>
  <c r="U50" i="87"/>
  <c r="U49" i="87"/>
  <c r="KG47" i="87"/>
  <c r="BA50" i="87"/>
  <c r="BA49" i="87"/>
  <c r="KH48" i="87"/>
  <c r="EJ47" i="87"/>
  <c r="AK60" i="100"/>
  <c r="AK65" i="100" s="1"/>
  <c r="AK97" i="100" s="1"/>
  <c r="KA49" i="87"/>
  <c r="KA50" i="87"/>
  <c r="IM50" i="87"/>
  <c r="IM49" i="87"/>
  <c r="GY49" i="87"/>
  <c r="GY50" i="87"/>
  <c r="HB49" i="87"/>
  <c r="HB50" i="87"/>
  <c r="CC60" i="100"/>
  <c r="CC65" i="100" s="1"/>
  <c r="CC97" i="100" s="1"/>
  <c r="GY60" i="100"/>
  <c r="GY65" i="100" s="1"/>
  <c r="GY97" i="100" s="1"/>
  <c r="FL111" i="87"/>
  <c r="FL112" i="87" s="1"/>
  <c r="FL82" i="87"/>
  <c r="FL159" i="87"/>
  <c r="FL52" i="87"/>
  <c r="FL63" i="87" s="1"/>
  <c r="BI108" i="87"/>
  <c r="BI110" i="87" s="1"/>
  <c r="KF157" i="87"/>
  <c r="FN60" i="100"/>
  <c r="FN65" i="100" s="1"/>
  <c r="FN97" i="100" s="1"/>
  <c r="JJ47" i="87"/>
  <c r="BM48" i="87"/>
  <c r="CO60" i="100"/>
  <c r="CO65" i="100" s="1"/>
  <c r="CO97" i="100" s="1"/>
  <c r="AK47" i="87"/>
  <c r="FR60" i="100"/>
  <c r="FR65" i="100" s="1"/>
  <c r="FR97" i="100" s="1"/>
  <c r="IG47" i="87"/>
  <c r="X60" i="100"/>
  <c r="X65" i="100" s="1"/>
  <c r="X97" i="100" s="1"/>
  <c r="J48" i="87"/>
  <c r="FU60" i="100"/>
  <c r="FU65" i="100" s="1"/>
  <c r="FU97" i="100" s="1"/>
  <c r="EV60" i="100"/>
  <c r="EV65" i="100" s="1"/>
  <c r="EV97" i="100" s="1"/>
  <c r="DW60" i="100"/>
  <c r="DW65" i="100" s="1"/>
  <c r="DW97" i="100" s="1"/>
  <c r="CW60" i="100"/>
  <c r="CW65" i="100" s="1"/>
  <c r="CW97" i="100" s="1"/>
  <c r="AA47" i="87"/>
  <c r="EM81" i="87" l="1"/>
  <c r="EM83" i="87" s="1"/>
  <c r="EM85" i="87" s="1"/>
  <c r="EM121" i="87" s="1"/>
  <c r="EM126" i="87" s="1"/>
  <c r="HL81" i="87"/>
  <c r="HL83" i="87" s="1"/>
  <c r="HL85" i="87" s="1"/>
  <c r="HL121" i="87" s="1"/>
  <c r="HL126" i="87" s="1"/>
  <c r="KO159" i="87"/>
  <c r="KO157" i="87" s="1"/>
  <c r="IX81" i="87"/>
  <c r="IX83" i="87" s="1"/>
  <c r="IX85" i="87" s="1"/>
  <c r="IX121" i="87" s="1"/>
  <c r="IX126" i="87" s="1"/>
  <c r="CU159" i="87"/>
  <c r="CU157" i="87" s="1"/>
  <c r="AT82" i="87"/>
  <c r="BP111" i="87"/>
  <c r="BP112" i="87" s="1"/>
  <c r="JX111" i="87"/>
  <c r="JX112" i="87" s="1"/>
  <c r="HN159" i="87"/>
  <c r="HO81" i="87" s="1"/>
  <c r="HO83" i="87" s="1"/>
  <c r="HO85" i="87" s="1"/>
  <c r="HO121" i="87" s="1"/>
  <c r="HO126" i="87" s="1"/>
  <c r="IA157" i="87"/>
  <c r="HN111" i="87"/>
  <c r="HN112" i="87" s="1"/>
  <c r="BZ47" i="87"/>
  <c r="BZ159" i="87" s="1"/>
  <c r="HN82" i="87"/>
  <c r="KO111" i="87"/>
  <c r="KO112" i="87" s="1"/>
  <c r="CW82" i="87"/>
  <c r="JX82" i="87"/>
  <c r="BP82" i="87"/>
  <c r="CU52" i="87"/>
  <c r="CU63" i="87" s="1"/>
  <c r="GU52" i="87"/>
  <c r="GU63" i="87" s="1"/>
  <c r="BK52" i="87"/>
  <c r="BK63" i="87" s="1"/>
  <c r="CU82" i="87"/>
  <c r="BK159" i="87"/>
  <c r="BK157" i="87" s="1"/>
  <c r="JX52" i="87"/>
  <c r="JX63" i="87" s="1"/>
  <c r="BK82" i="87"/>
  <c r="KO52" i="87"/>
  <c r="KO63" i="87" s="1"/>
  <c r="CB47" i="87"/>
  <c r="CB82" i="87" s="1"/>
  <c r="EX111" i="87"/>
  <c r="EX112" i="87" s="1"/>
  <c r="DA112" i="87"/>
  <c r="EX82" i="87"/>
  <c r="HK157" i="87"/>
  <c r="GU159" i="87"/>
  <c r="GU157" i="87" s="1"/>
  <c r="X47" i="87"/>
  <c r="X111" i="87" s="1"/>
  <c r="X112" i="87" s="1"/>
  <c r="EP159" i="87"/>
  <c r="EP81" i="87" s="1"/>
  <c r="EP83" i="87" s="1"/>
  <c r="EP85" i="87" s="1"/>
  <c r="EP121" i="87" s="1"/>
  <c r="EP126" i="87" s="1"/>
  <c r="KN52" i="87"/>
  <c r="KN63" i="87" s="1"/>
  <c r="M111" i="87"/>
  <c r="M112" i="87" s="1"/>
  <c r="DZ52" i="87"/>
  <c r="DZ63" i="87" s="1"/>
  <c r="DZ159" i="87"/>
  <c r="DZ157" i="87" s="1"/>
  <c r="DZ82" i="87"/>
  <c r="FN52" i="87"/>
  <c r="FN63" i="87" s="1"/>
  <c r="EX159" i="87"/>
  <c r="EX157" i="87" s="1"/>
  <c r="GU82" i="87"/>
  <c r="K111" i="87"/>
  <c r="K112" i="87" s="1"/>
  <c r="HM83" i="87"/>
  <c r="HM85" i="87" s="1"/>
  <c r="HM121" i="87" s="1"/>
  <c r="HM126" i="87" s="1"/>
  <c r="K82" i="87"/>
  <c r="AV111" i="87"/>
  <c r="AV112" i="87" s="1"/>
  <c r="AP52" i="87"/>
  <c r="AP63" i="87" s="1"/>
  <c r="EZ52" i="87"/>
  <c r="EZ63" i="87" s="1"/>
  <c r="EZ159" i="87"/>
  <c r="FA81" i="87" s="1"/>
  <c r="FA83" i="87" s="1"/>
  <c r="FA85" i="87" s="1"/>
  <c r="FA121" i="87" s="1"/>
  <c r="FA126" i="87" s="1"/>
  <c r="AV82" i="87"/>
  <c r="AP159" i="87"/>
  <c r="AQ81" i="87" s="1"/>
  <c r="AQ83" i="87" s="1"/>
  <c r="AQ85" i="87" s="1"/>
  <c r="AQ121" i="87" s="1"/>
  <c r="AQ126" i="87" s="1"/>
  <c r="H52" i="87"/>
  <c r="H63" i="87" s="1"/>
  <c r="IZ52" i="87"/>
  <c r="IZ63" i="87" s="1"/>
  <c r="FV47" i="87"/>
  <c r="FV82" i="87" s="1"/>
  <c r="GB52" i="87"/>
  <c r="GB63" i="87" s="1"/>
  <c r="DU47" i="87"/>
  <c r="DU82" i="87" s="1"/>
  <c r="DB47" i="87"/>
  <c r="DB111" i="87" s="1"/>
  <c r="DB112" i="87" s="1"/>
  <c r="KN159" i="87"/>
  <c r="AP82" i="87"/>
  <c r="KN82" i="87"/>
  <c r="DA52" i="87"/>
  <c r="DA63" i="87" s="1"/>
  <c r="BP52" i="87"/>
  <c r="BP63" i="87" s="1"/>
  <c r="DA159" i="87"/>
  <c r="DA157" i="87" s="1"/>
  <c r="BL52" i="87"/>
  <c r="BL63" i="87" s="1"/>
  <c r="FD47" i="87"/>
  <c r="FD82" i="87" s="1"/>
  <c r="BL82" i="87"/>
  <c r="AT52" i="87"/>
  <c r="AT63" i="87" s="1"/>
  <c r="GB159" i="87"/>
  <c r="GB81" i="87" s="1"/>
  <c r="GB83" i="87" s="1"/>
  <c r="GB85" i="87" s="1"/>
  <c r="GB121" i="87" s="1"/>
  <c r="GB126" i="87" s="1"/>
  <c r="JN159" i="87"/>
  <c r="JN157" i="87" s="1"/>
  <c r="JN82" i="87"/>
  <c r="JN111" i="87"/>
  <c r="JN112" i="87" s="1"/>
  <c r="JN52" i="87"/>
  <c r="JN63" i="87" s="1"/>
  <c r="K159" i="87"/>
  <c r="K157" i="87" s="1"/>
  <c r="AT159" i="87"/>
  <c r="AT157" i="87" s="1"/>
  <c r="GB111" i="87"/>
  <c r="GB112" i="87" s="1"/>
  <c r="JA111" i="87"/>
  <c r="JA112" i="87" s="1"/>
  <c r="BR81" i="87"/>
  <c r="BR83" i="87" s="1"/>
  <c r="BR85" i="87" s="1"/>
  <c r="BR121" i="87" s="1"/>
  <c r="BR126" i="87" s="1"/>
  <c r="EP52" i="87"/>
  <c r="EP63" i="87" s="1"/>
  <c r="GC159" i="87"/>
  <c r="GC157" i="87" s="1"/>
  <c r="ED159" i="87"/>
  <c r="ED157" i="87" s="1"/>
  <c r="GC111" i="87"/>
  <c r="GC112" i="87" s="1"/>
  <c r="DM82" i="87"/>
  <c r="GC82" i="87"/>
  <c r="DM111" i="87"/>
  <c r="DM112" i="87" s="1"/>
  <c r="BK112" i="87"/>
  <c r="EZ82" i="87"/>
  <c r="BQ157" i="87"/>
  <c r="DA82" i="87"/>
  <c r="JY82" i="87"/>
  <c r="DO82" i="87"/>
  <c r="DO111" i="87"/>
  <c r="DO112" i="87" s="1"/>
  <c r="DO52" i="87"/>
  <c r="DO63" i="87" s="1"/>
  <c r="DO159" i="87"/>
  <c r="DO157" i="87" s="1"/>
  <c r="BQ81" i="87"/>
  <c r="BQ83" i="87" s="1"/>
  <c r="BQ85" i="87" s="1"/>
  <c r="BQ121" i="87" s="1"/>
  <c r="BQ126" i="87" s="1"/>
  <c r="IZ82" i="87"/>
  <c r="GR52" i="87"/>
  <c r="GR63" i="87" s="1"/>
  <c r="JL52" i="87"/>
  <c r="JL63" i="87" s="1"/>
  <c r="M52" i="87"/>
  <c r="M63" i="87" s="1"/>
  <c r="GR159" i="87"/>
  <c r="GR157" i="87" s="1"/>
  <c r="FN82" i="87"/>
  <c r="IZ159" i="87"/>
  <c r="IZ157" i="87" s="1"/>
  <c r="FS111" i="87"/>
  <c r="FS112" i="87" s="1"/>
  <c r="JL159" i="87"/>
  <c r="JL157" i="87" s="1"/>
  <c r="M159" i="87"/>
  <c r="M157" i="87" s="1"/>
  <c r="GI47" i="87"/>
  <c r="GI111" i="87" s="1"/>
  <c r="GI112" i="87" s="1"/>
  <c r="GR111" i="87"/>
  <c r="GR112" i="87" s="1"/>
  <c r="JL111" i="87"/>
  <c r="JL112" i="87" s="1"/>
  <c r="DM52" i="87"/>
  <c r="DM63" i="87" s="1"/>
  <c r="EN159" i="87"/>
  <c r="EO81" i="87" s="1"/>
  <c r="EO83" i="87" s="1"/>
  <c r="EO85" i="87" s="1"/>
  <c r="EO121" i="87" s="1"/>
  <c r="EO126" i="87" s="1"/>
  <c r="EK47" i="87"/>
  <c r="EK111" i="87" s="1"/>
  <c r="EK112" i="87" s="1"/>
  <c r="CF47" i="87"/>
  <c r="CF82" i="87" s="1"/>
  <c r="EP111" i="87"/>
  <c r="EP112" i="87" s="1"/>
  <c r="EH159" i="87"/>
  <c r="EH157" i="87" s="1"/>
  <c r="EL157" i="87"/>
  <c r="CL112" i="87"/>
  <c r="EH52" i="87"/>
  <c r="EH63" i="87" s="1"/>
  <c r="EH111" i="87"/>
  <c r="EH112" i="87" s="1"/>
  <c r="CV52" i="87"/>
  <c r="CV63" i="87" s="1"/>
  <c r="CV159" i="87"/>
  <c r="CV157" i="87" s="1"/>
  <c r="FT52" i="87"/>
  <c r="FT63" i="87" s="1"/>
  <c r="ED111" i="87"/>
  <c r="ED112" i="87" s="1"/>
  <c r="CD47" i="87"/>
  <c r="CD82" i="87" s="1"/>
  <c r="CK47" i="87"/>
  <c r="CK111" i="87" s="1"/>
  <c r="CK112" i="87" s="1"/>
  <c r="CV111" i="87"/>
  <c r="CV112" i="87" s="1"/>
  <c r="FT159" i="87"/>
  <c r="FU81" i="87" s="1"/>
  <c r="FU83" i="87" s="1"/>
  <c r="FU85" i="87" s="1"/>
  <c r="FU121" i="87" s="1"/>
  <c r="FU126" i="87" s="1"/>
  <c r="BF82" i="87"/>
  <c r="BF111" i="87"/>
  <c r="BF112" i="87" s="1"/>
  <c r="BF159" i="87"/>
  <c r="BF157" i="87" s="1"/>
  <c r="BF52" i="87"/>
  <c r="BF63" i="87" s="1"/>
  <c r="ED82" i="87"/>
  <c r="FT82" i="87"/>
  <c r="HF47" i="87"/>
  <c r="HF111" i="87" s="1"/>
  <c r="HF112" i="87" s="1"/>
  <c r="GN47" i="87"/>
  <c r="GN82" i="87" s="1"/>
  <c r="JK159" i="87"/>
  <c r="JK157" i="87" s="1"/>
  <c r="JK82" i="87"/>
  <c r="JA159" i="87"/>
  <c r="JB81" i="87" s="1"/>
  <c r="JB83" i="87" s="1"/>
  <c r="JB85" i="87" s="1"/>
  <c r="JB121" i="87" s="1"/>
  <c r="JB126" i="87" s="1"/>
  <c r="AV52" i="87"/>
  <c r="AV63" i="87" s="1"/>
  <c r="KJ82" i="87"/>
  <c r="U47" i="87"/>
  <c r="U111" i="87" s="1"/>
  <c r="U112" i="87" s="1"/>
  <c r="JA82" i="87"/>
  <c r="HS47" i="87"/>
  <c r="HS52" i="87" s="1"/>
  <c r="HS63" i="87" s="1"/>
  <c r="BL111" i="87"/>
  <c r="BL112" i="87" s="1"/>
  <c r="FN159" i="87"/>
  <c r="FO81" i="87" s="1"/>
  <c r="FO83" i="87" s="1"/>
  <c r="FO85" i="87" s="1"/>
  <c r="FO121" i="87" s="1"/>
  <c r="FO126" i="87" s="1"/>
  <c r="DE47" i="87"/>
  <c r="DE82" i="87" s="1"/>
  <c r="HE52" i="87"/>
  <c r="HE63" i="87" s="1"/>
  <c r="EN52" i="87"/>
  <c r="EN63" i="87" s="1"/>
  <c r="HE82" i="87"/>
  <c r="EN111" i="87"/>
  <c r="EN112" i="87" s="1"/>
  <c r="CI47" i="87"/>
  <c r="CI82" i="87" s="1"/>
  <c r="HE111" i="87"/>
  <c r="HE112" i="87" s="1"/>
  <c r="AR52" i="87"/>
  <c r="AR63" i="87" s="1"/>
  <c r="BA47" i="87"/>
  <c r="BA82" i="87" s="1"/>
  <c r="JG47" i="87"/>
  <c r="JG159" i="87" s="1"/>
  <c r="DK47" i="87"/>
  <c r="DK82" i="87" s="1"/>
  <c r="AR159" i="87"/>
  <c r="AR81" i="87" s="1"/>
  <c r="AR83" i="87" s="1"/>
  <c r="AR85" i="87" s="1"/>
  <c r="AR121" i="87" s="1"/>
  <c r="AR126" i="87" s="1"/>
  <c r="JK111" i="87"/>
  <c r="JK112" i="87" s="1"/>
  <c r="CL159" i="87"/>
  <c r="CL157" i="87" s="1"/>
  <c r="AR111" i="87"/>
  <c r="AR112" i="87" s="1"/>
  <c r="CW52" i="87"/>
  <c r="CW63" i="87" s="1"/>
  <c r="H159" i="87"/>
  <c r="H157" i="87" s="1"/>
  <c r="KJ52" i="87"/>
  <c r="KJ63" i="87" s="1"/>
  <c r="FI47" i="87"/>
  <c r="FI159" i="87" s="1"/>
  <c r="FS52" i="87"/>
  <c r="FS63" i="87" s="1"/>
  <c r="CL52" i="87"/>
  <c r="CL63" i="87" s="1"/>
  <c r="CW159" i="87"/>
  <c r="CW157" i="87" s="1"/>
  <c r="H111" i="87"/>
  <c r="H112" i="87" s="1"/>
  <c r="KJ159" i="87"/>
  <c r="KJ157" i="87" s="1"/>
  <c r="FS159" i="87"/>
  <c r="FS81" i="87" s="1"/>
  <c r="FS83" i="87" s="1"/>
  <c r="FS85" i="87" s="1"/>
  <c r="FS121" i="87" s="1"/>
  <c r="FS126" i="87" s="1"/>
  <c r="CL82" i="87"/>
  <c r="IM47" i="87"/>
  <c r="IM111" i="87" s="1"/>
  <c r="IM112" i="87" s="1"/>
  <c r="JY111" i="87"/>
  <c r="JY112" i="87" s="1"/>
  <c r="JE82" i="87"/>
  <c r="JE111" i="87"/>
  <c r="JE112" i="87" s="1"/>
  <c r="JE159" i="87"/>
  <c r="JE52" i="87"/>
  <c r="JE63" i="87" s="1"/>
  <c r="JD47" i="87"/>
  <c r="JD159" i="87" s="1"/>
  <c r="CG159" i="87"/>
  <c r="CG157" i="87" s="1"/>
  <c r="IV52" i="87"/>
  <c r="IV63" i="87" s="1"/>
  <c r="BE47" i="87"/>
  <c r="BE159" i="87" s="1"/>
  <c r="IV111" i="87"/>
  <c r="IV112" i="87" s="1"/>
  <c r="BD111" i="87"/>
  <c r="BD112" i="87" s="1"/>
  <c r="CG52" i="87"/>
  <c r="CG63" i="87" s="1"/>
  <c r="HB47" i="87"/>
  <c r="HB82" i="87" s="1"/>
  <c r="CG82" i="87"/>
  <c r="IV159" i="87"/>
  <c r="IW81" i="87" s="1"/>
  <c r="IW83" i="87" s="1"/>
  <c r="IW85" i="87" s="1"/>
  <c r="IW121" i="87" s="1"/>
  <c r="IW126" i="87" s="1"/>
  <c r="KC47" i="87"/>
  <c r="KC82" i="87" s="1"/>
  <c r="BD159" i="87"/>
  <c r="BD157" i="87" s="1"/>
  <c r="JR47" i="87"/>
  <c r="JR82" i="87" s="1"/>
  <c r="JY52" i="87"/>
  <c r="JY63" i="87" s="1"/>
  <c r="EA47" i="87"/>
  <c r="EA82" i="87" s="1"/>
  <c r="IB47" i="87"/>
  <c r="IB82" i="87" s="1"/>
  <c r="BD82" i="87"/>
  <c r="GV47" i="87"/>
  <c r="GV82" i="87" s="1"/>
  <c r="AX47" i="87"/>
  <c r="AX111" i="87" s="1"/>
  <c r="AX112" i="87" s="1"/>
  <c r="IK111" i="87"/>
  <c r="IK112" i="87" s="1"/>
  <c r="IK82" i="87"/>
  <c r="IK159" i="87"/>
  <c r="IK157" i="87" s="1"/>
  <c r="IK52" i="87"/>
  <c r="IK63" i="87" s="1"/>
  <c r="AC47" i="87"/>
  <c r="AC111" i="87" s="1"/>
  <c r="AC112" i="87" s="1"/>
  <c r="JV47" i="87"/>
  <c r="JV52" i="87" s="1"/>
  <c r="JV63" i="87" s="1"/>
  <c r="CP47" i="87"/>
  <c r="CP82" i="87" s="1"/>
  <c r="T47" i="87"/>
  <c r="T82" i="87" s="1"/>
  <c r="GK47" i="87"/>
  <c r="GK159" i="87" s="1"/>
  <c r="R98" i="100"/>
  <c r="R100" i="100" s="1"/>
  <c r="Q100" i="100"/>
  <c r="IG82" i="87"/>
  <c r="IG111" i="87"/>
  <c r="IG112" i="87" s="1"/>
  <c r="IG159" i="87"/>
  <c r="IG52" i="87"/>
  <c r="IG63" i="87" s="1"/>
  <c r="KH49" i="87"/>
  <c r="KH50" i="87"/>
  <c r="BU82" i="87"/>
  <c r="BU111" i="87"/>
  <c r="BU112" i="87" s="1"/>
  <c r="BU159" i="87"/>
  <c r="BU52" i="87"/>
  <c r="BU63" i="87" s="1"/>
  <c r="HE157" i="87"/>
  <c r="HE81" i="87"/>
  <c r="II50" i="87"/>
  <c r="II49" i="87"/>
  <c r="GF111" i="87"/>
  <c r="GF112" i="87" s="1"/>
  <c r="GF82" i="87"/>
  <c r="GF159" i="87"/>
  <c r="GF52" i="87"/>
  <c r="GF63" i="87" s="1"/>
  <c r="CN47" i="87"/>
  <c r="EY111" i="87"/>
  <c r="EY112" i="87" s="1"/>
  <c r="EY82" i="87"/>
  <c r="EY159" i="87"/>
  <c r="EY52" i="87"/>
  <c r="EY63" i="87" s="1"/>
  <c r="GE47" i="87"/>
  <c r="BP157" i="87"/>
  <c r="IL157" i="87"/>
  <c r="EQ157" i="87"/>
  <c r="KG82" i="87"/>
  <c r="KG111" i="87"/>
  <c r="KG112" i="87" s="1"/>
  <c r="KG159" i="87"/>
  <c r="KG52" i="87"/>
  <c r="KG63" i="87" s="1"/>
  <c r="CR49" i="87"/>
  <c r="CR50" i="87"/>
  <c r="IF111" i="87"/>
  <c r="IF112" i="87" s="1"/>
  <c r="IF82" i="87"/>
  <c r="IF159" i="87"/>
  <c r="IF52" i="87"/>
  <c r="IF63" i="87" s="1"/>
  <c r="HR111" i="87"/>
  <c r="HR112" i="87" s="1"/>
  <c r="HR82" i="87"/>
  <c r="HR159" i="87"/>
  <c r="HR52" i="87"/>
  <c r="HR63" i="87" s="1"/>
  <c r="IE157" i="87"/>
  <c r="IE81" i="87"/>
  <c r="IE83" i="87" s="1"/>
  <c r="IE85" i="87" s="1"/>
  <c r="IE121" i="87" s="1"/>
  <c r="IE126" i="87" s="1"/>
  <c r="E47" i="87"/>
  <c r="JM49" i="87"/>
  <c r="JM50" i="87"/>
  <c r="HC157" i="87"/>
  <c r="HD81" i="87"/>
  <c r="HD83" i="87" s="1"/>
  <c r="HD85" i="87" s="1"/>
  <c r="HD121" i="87" s="1"/>
  <c r="HD126" i="87" s="1"/>
  <c r="G50" i="87"/>
  <c r="G49" i="87"/>
  <c r="KE47" i="87"/>
  <c r="W82" i="87"/>
  <c r="W111" i="87"/>
  <c r="W112" i="87" s="1"/>
  <c r="W159" i="87"/>
  <c r="W52" i="87"/>
  <c r="W63" i="87" s="1"/>
  <c r="FB48" i="87"/>
  <c r="KA47" i="87"/>
  <c r="CQ49" i="87"/>
  <c r="CQ50" i="87"/>
  <c r="S157" i="87"/>
  <c r="F47" i="87"/>
  <c r="CH47" i="87"/>
  <c r="AI47" i="87"/>
  <c r="JY157" i="87"/>
  <c r="JY81" i="87"/>
  <c r="AG157" i="87"/>
  <c r="BJ49" i="87"/>
  <c r="BJ50" i="87"/>
  <c r="CS50" i="87"/>
  <c r="CS49" i="87"/>
  <c r="BC50" i="87"/>
  <c r="BC49" i="87"/>
  <c r="DS47" i="87"/>
  <c r="EC49" i="87"/>
  <c r="EC50" i="87"/>
  <c r="JW111" i="87"/>
  <c r="JW112" i="87" s="1"/>
  <c r="JW82" i="87"/>
  <c r="JW52" i="87"/>
  <c r="JW63" i="87" s="1"/>
  <c r="JW159" i="87"/>
  <c r="JX81" i="87" s="1"/>
  <c r="V50" i="87"/>
  <c r="V49" i="87"/>
  <c r="AJ48" i="87"/>
  <c r="JZ111" i="87"/>
  <c r="JZ112" i="87" s="1"/>
  <c r="JZ82" i="87"/>
  <c r="JZ159" i="87"/>
  <c r="JZ52" i="87"/>
  <c r="JZ63" i="87" s="1"/>
  <c r="CO49" i="87"/>
  <c r="CO50" i="87"/>
  <c r="DW157" i="87"/>
  <c r="EG111" i="87"/>
  <c r="EG112" i="87" s="1"/>
  <c r="EG82" i="87"/>
  <c r="EG159" i="87"/>
  <c r="EG52" i="87"/>
  <c r="EG63" i="87" s="1"/>
  <c r="R82" i="87"/>
  <c r="R111" i="87"/>
  <c r="R112" i="87" s="1"/>
  <c r="R159" i="87"/>
  <c r="S81" i="87" s="1"/>
  <c r="S83" i="87" s="1"/>
  <c r="S85" i="87" s="1"/>
  <c r="S121" i="87" s="1"/>
  <c r="S126" i="87" s="1"/>
  <c r="R52" i="87"/>
  <c r="R63" i="87" s="1"/>
  <c r="FK157" i="87"/>
  <c r="BI49" i="87"/>
  <c r="BI50" i="87"/>
  <c r="FX47" i="87"/>
  <c r="FY50" i="87"/>
  <c r="FY49" i="87"/>
  <c r="KM50" i="87"/>
  <c r="KM49" i="87"/>
  <c r="BT47" i="87"/>
  <c r="ER49" i="87"/>
  <c r="ER50" i="87"/>
  <c r="KB49" i="87"/>
  <c r="KB50" i="87"/>
  <c r="HP50" i="87"/>
  <c r="HP49" i="87"/>
  <c r="P47" i="87"/>
  <c r="BN157" i="87"/>
  <c r="DC47" i="87"/>
  <c r="HT49" i="87"/>
  <c r="HT50" i="87"/>
  <c r="DJ47" i="87"/>
  <c r="GM48" i="87"/>
  <c r="KK157" i="87"/>
  <c r="IT49" i="87"/>
  <c r="IT50" i="87"/>
  <c r="N48" i="87"/>
  <c r="IC50" i="87"/>
  <c r="IC49" i="87"/>
  <c r="HI49" i="87"/>
  <c r="HI50" i="87"/>
  <c r="BG49" i="87"/>
  <c r="BG50" i="87"/>
  <c r="AQ157" i="87"/>
  <c r="EU47" i="87"/>
  <c r="AD47" i="87"/>
  <c r="FH49" i="87"/>
  <c r="FH50" i="87"/>
  <c r="FZ50" i="87"/>
  <c r="FZ49" i="87"/>
  <c r="JJ111" i="87"/>
  <c r="JJ112" i="87" s="1"/>
  <c r="JJ82" i="87"/>
  <c r="JJ159" i="87"/>
  <c r="JJ52" i="87"/>
  <c r="JJ63" i="87" s="1"/>
  <c r="GS111" i="87"/>
  <c r="GS112" i="87" s="1"/>
  <c r="GS82" i="87"/>
  <c r="GS159" i="87"/>
  <c r="GS52" i="87"/>
  <c r="GS63" i="87" s="1"/>
  <c r="FJ47" i="87"/>
  <c r="IR49" i="87"/>
  <c r="IR50" i="87"/>
  <c r="AZ49" i="87"/>
  <c r="AZ50" i="87"/>
  <c r="GP111" i="87"/>
  <c r="GP112" i="87" s="1"/>
  <c r="GP82" i="87"/>
  <c r="GP159" i="87"/>
  <c r="GP52" i="87"/>
  <c r="GP63" i="87" s="1"/>
  <c r="AV157" i="87"/>
  <c r="KL47" i="87"/>
  <c r="AF47" i="87"/>
  <c r="IS49" i="87"/>
  <c r="IS50" i="87"/>
  <c r="J50" i="87"/>
  <c r="J49" i="87"/>
  <c r="EJ82" i="87"/>
  <c r="EJ111" i="87"/>
  <c r="EJ112" i="87" s="1"/>
  <c r="EJ52" i="87"/>
  <c r="EJ63" i="87" s="1"/>
  <c r="EJ159" i="87"/>
  <c r="HJ82" i="87"/>
  <c r="HJ111" i="87"/>
  <c r="HJ112" i="87" s="1"/>
  <c r="HJ52" i="87"/>
  <c r="HJ63" i="87" s="1"/>
  <c r="HJ159" i="87"/>
  <c r="AL50" i="87"/>
  <c r="AL49" i="87"/>
  <c r="CZ47" i="87"/>
  <c r="EE111" i="87"/>
  <c r="EE112" i="87" s="1"/>
  <c r="EE82" i="87"/>
  <c r="EE159" i="87"/>
  <c r="EE52" i="87"/>
  <c r="EE63" i="87" s="1"/>
  <c r="IU47" i="87"/>
  <c r="CA47" i="87"/>
  <c r="GW157" i="87"/>
  <c r="Y47" i="87"/>
  <c r="CM50" i="87"/>
  <c r="CM49" i="87"/>
  <c r="AS47" i="87"/>
  <c r="HU157" i="87"/>
  <c r="IO47" i="87"/>
  <c r="DT47" i="87"/>
  <c r="KI157" i="87"/>
  <c r="JC47" i="87"/>
  <c r="GG50" i="87"/>
  <c r="GG49" i="87"/>
  <c r="BX48" i="87"/>
  <c r="IQ47" i="87"/>
  <c r="DQ50" i="87"/>
  <c r="DQ49" i="87"/>
  <c r="BS82" i="87"/>
  <c r="BS111" i="87"/>
  <c r="BS112" i="87" s="1"/>
  <c r="BS159" i="87"/>
  <c r="BS52" i="87"/>
  <c r="BS63" i="87" s="1"/>
  <c r="FQ111" i="87"/>
  <c r="FQ112" i="87" s="1"/>
  <c r="FQ82" i="87"/>
  <c r="FQ159" i="87"/>
  <c r="FQ52" i="87"/>
  <c r="FQ63" i="87" s="1"/>
  <c r="DG48" i="87"/>
  <c r="AA82" i="87"/>
  <c r="AA111" i="87"/>
  <c r="AA112" i="87" s="1"/>
  <c r="AA52" i="87"/>
  <c r="AA63" i="87" s="1"/>
  <c r="AA159" i="87"/>
  <c r="GY47" i="87"/>
  <c r="GD47" i="87"/>
  <c r="KD47" i="87"/>
  <c r="GX48" i="87"/>
  <c r="BB50" i="87"/>
  <c r="BB49" i="87"/>
  <c r="GT50" i="87"/>
  <c r="GT49" i="87"/>
  <c r="AY48" i="87"/>
  <c r="AK111" i="87"/>
  <c r="AK112" i="87" s="1"/>
  <c r="AK82" i="87"/>
  <c r="AK159" i="87"/>
  <c r="AK52" i="87"/>
  <c r="AK63" i="87" s="1"/>
  <c r="DY49" i="87"/>
  <c r="DY50" i="87"/>
  <c r="CT82" i="87"/>
  <c r="CT111" i="87"/>
  <c r="CT112" i="87" s="1"/>
  <c r="CT159" i="87"/>
  <c r="CT52" i="87"/>
  <c r="CT63" i="87" s="1"/>
  <c r="AW47" i="87"/>
  <c r="ES157" i="87"/>
  <c r="ET81" i="87"/>
  <c r="ET83" i="87" s="1"/>
  <c r="ET85" i="87" s="1"/>
  <c r="ET121" i="87" s="1"/>
  <c r="ET126" i="87" s="1"/>
  <c r="CJ47" i="87"/>
  <c r="DM157" i="87"/>
  <c r="DM81" i="87"/>
  <c r="FP49" i="87"/>
  <c r="FP50" i="87"/>
  <c r="JB157" i="87"/>
  <c r="JQ111" i="87"/>
  <c r="JQ112" i="87" s="1"/>
  <c r="JQ82" i="87"/>
  <c r="JQ159" i="87"/>
  <c r="JQ52" i="87"/>
  <c r="JQ63" i="87" s="1"/>
  <c r="JX157" i="87"/>
  <c r="FE49" i="87"/>
  <c r="FE50" i="87"/>
  <c r="DH50" i="87"/>
  <c r="DH49" i="87"/>
  <c r="HX50" i="87"/>
  <c r="HX49" i="87"/>
  <c r="JI111" i="87"/>
  <c r="JI112" i="87" s="1"/>
  <c r="JI82" i="87"/>
  <c r="JI159" i="87"/>
  <c r="JI52" i="87"/>
  <c r="JI63" i="87" s="1"/>
  <c r="Z47" i="87"/>
  <c r="DP50" i="87"/>
  <c r="DP49" i="87"/>
  <c r="GJ50" i="87"/>
  <c r="GJ49" i="87"/>
  <c r="Q157" i="87"/>
  <c r="FL157" i="87"/>
  <c r="FL81" i="87"/>
  <c r="FL83" i="87" s="1"/>
  <c r="FL85" i="87" s="1"/>
  <c r="FL121" i="87" s="1"/>
  <c r="FL126" i="87" s="1"/>
  <c r="AE47" i="87"/>
  <c r="AH111" i="87"/>
  <c r="AH112" i="87" s="1"/>
  <c r="AH82" i="87"/>
  <c r="AH159" i="87"/>
  <c r="AH52" i="87"/>
  <c r="AH63" i="87" s="1"/>
  <c r="EV157" i="87"/>
  <c r="L49" i="87"/>
  <c r="L50" i="87"/>
  <c r="GZ50" i="87"/>
  <c r="GZ49" i="87"/>
  <c r="HA49" i="87"/>
  <c r="HA50" i="87"/>
  <c r="JH50" i="87"/>
  <c r="JH49" i="87"/>
  <c r="IJ111" i="87"/>
  <c r="IJ112" i="87" s="1"/>
  <c r="IJ82" i="87"/>
  <c r="IJ159" i="87"/>
  <c r="IJ52" i="87"/>
  <c r="IJ63" i="87" s="1"/>
  <c r="AO50" i="87"/>
  <c r="AO49" i="87"/>
  <c r="AU49" i="87"/>
  <c r="AU50" i="87"/>
  <c r="BM50" i="87"/>
  <c r="BM49" i="87"/>
  <c r="BL157" i="87"/>
  <c r="AM49" i="87"/>
  <c r="AM50" i="87"/>
  <c r="DX157" i="87"/>
  <c r="DX81" i="87"/>
  <c r="DX83" i="87" s="1"/>
  <c r="DX85" i="87" s="1"/>
  <c r="DX121" i="87" s="1"/>
  <c r="DX126" i="87" s="1"/>
  <c r="C47" i="87"/>
  <c r="B47" i="87"/>
  <c r="DI47" i="87"/>
  <c r="DD111" i="87"/>
  <c r="DD112" i="87" s="1"/>
  <c r="DD82" i="87"/>
  <c r="DD52" i="87"/>
  <c r="DD63" i="87" s="1"/>
  <c r="DD159" i="87"/>
  <c r="CX48" i="87"/>
  <c r="DV47" i="87"/>
  <c r="JT50" i="87"/>
  <c r="JT49" i="87"/>
  <c r="HO157" i="87"/>
  <c r="O82" i="87"/>
  <c r="O111" i="87"/>
  <c r="O112" i="87" s="1"/>
  <c r="O159" i="87"/>
  <c r="O52" i="87"/>
  <c r="O63" i="87" s="1"/>
  <c r="IY47" i="87"/>
  <c r="HH47" i="87"/>
  <c r="HY47" i="87"/>
  <c r="CE50" i="87"/>
  <c r="CE49" i="87"/>
  <c r="EI111" i="87"/>
  <c r="EI112" i="87" s="1"/>
  <c r="EI82" i="87"/>
  <c r="EI159" i="87"/>
  <c r="EI52" i="87"/>
  <c r="EI63" i="87" s="1"/>
  <c r="CY157" i="87"/>
  <c r="BV111" i="87"/>
  <c r="BV112" i="87" s="1"/>
  <c r="BV82" i="87"/>
  <c r="BV159" i="87"/>
  <c r="BV52" i="87"/>
  <c r="BV63" i="87" s="1"/>
  <c r="JO47" i="87"/>
  <c r="IN111" i="87"/>
  <c r="IN112" i="87" s="1"/>
  <c r="IN82" i="87"/>
  <c r="IN159" i="87"/>
  <c r="IN52" i="87"/>
  <c r="IN63" i="87" s="1"/>
  <c r="GO157" i="87"/>
  <c r="EW82" i="87"/>
  <c r="EW111" i="87"/>
  <c r="EW112" i="87" s="1"/>
  <c r="EW159" i="87"/>
  <c r="EW52" i="87"/>
  <c r="EW63" i="87" s="1"/>
  <c r="D48" i="87"/>
  <c r="FW47" i="87"/>
  <c r="BO50" i="87"/>
  <c r="BO49" i="87"/>
  <c r="FM111" i="87"/>
  <c r="FM112" i="87" s="1"/>
  <c r="FM82" i="87"/>
  <c r="FM159" i="87"/>
  <c r="FM52" i="87"/>
  <c r="FM63" i="87" s="1"/>
  <c r="DN50" i="87"/>
  <c r="DN49" i="87"/>
  <c r="FG50" i="87"/>
  <c r="FG49" i="87"/>
  <c r="JS47" i="87"/>
  <c r="AN157" i="87"/>
  <c r="HV111" i="87"/>
  <c r="HV112" i="87" s="1"/>
  <c r="HV82" i="87"/>
  <c r="HV159" i="87"/>
  <c r="HV52" i="87"/>
  <c r="HV63" i="87" s="1"/>
  <c r="JP157" i="87"/>
  <c r="CC82" i="87"/>
  <c r="CC111" i="87"/>
  <c r="CC112" i="87" s="1"/>
  <c r="CC159" i="87"/>
  <c r="CC52" i="87"/>
  <c r="CC63" i="87" s="1"/>
  <c r="KO81" i="87" l="1"/>
  <c r="KO83" i="87" s="1"/>
  <c r="KO85" i="87" s="1"/>
  <c r="KO121" i="87" s="1"/>
  <c r="KO126" i="87" s="1"/>
  <c r="HN157" i="87"/>
  <c r="CU81" i="87"/>
  <c r="CU83" i="87" s="1"/>
  <c r="CU85" i="87" s="1"/>
  <c r="CU121" i="87" s="1"/>
  <c r="CU126" i="87" s="1"/>
  <c r="HN81" i="87"/>
  <c r="HN83" i="87" s="1"/>
  <c r="HN85" i="87" s="1"/>
  <c r="HN121" i="87" s="1"/>
  <c r="HN126" i="87" s="1"/>
  <c r="BL81" i="87"/>
  <c r="BL83" i="87" s="1"/>
  <c r="BL85" i="87" s="1"/>
  <c r="BL121" i="87" s="1"/>
  <c r="BL126" i="87" s="1"/>
  <c r="BZ111" i="87"/>
  <c r="BZ112" i="87" s="1"/>
  <c r="X159" i="87"/>
  <c r="X81" i="87" s="1"/>
  <c r="BZ82" i="87"/>
  <c r="BZ52" i="87"/>
  <c r="BZ63" i="87" s="1"/>
  <c r="CB52" i="87"/>
  <c r="CB63" i="87" s="1"/>
  <c r="JX83" i="87"/>
  <c r="JX85" i="87" s="1"/>
  <c r="JX121" i="87" s="1"/>
  <c r="JX126" i="87" s="1"/>
  <c r="CB159" i="87"/>
  <c r="CB157" i="87" s="1"/>
  <c r="X82" i="87"/>
  <c r="EX81" i="87"/>
  <c r="EX83" i="87" s="1"/>
  <c r="EX85" i="87" s="1"/>
  <c r="EX121" i="87" s="1"/>
  <c r="EX126" i="87" s="1"/>
  <c r="CB111" i="87"/>
  <c r="CB112" i="87" s="1"/>
  <c r="BB47" i="87"/>
  <c r="BB82" i="87" s="1"/>
  <c r="JH47" i="87"/>
  <c r="JH82" i="87" s="1"/>
  <c r="X52" i="87"/>
  <c r="X63" i="87" s="1"/>
  <c r="DU111" i="87"/>
  <c r="DU112" i="87" s="1"/>
  <c r="DQ47" i="87"/>
  <c r="DQ111" i="87" s="1"/>
  <c r="DQ112" i="87" s="1"/>
  <c r="CM47" i="87"/>
  <c r="CM159" i="87" s="1"/>
  <c r="HS111" i="87"/>
  <c r="HS112" i="87" s="1"/>
  <c r="EP157" i="87"/>
  <c r="EQ81" i="87"/>
  <c r="EQ83" i="87" s="1"/>
  <c r="EQ85" i="87" s="1"/>
  <c r="EQ121" i="87" s="1"/>
  <c r="EQ126" i="87" s="1"/>
  <c r="EZ81" i="87"/>
  <c r="EZ83" i="87" s="1"/>
  <c r="EZ85" i="87" s="1"/>
  <c r="EZ121" i="87" s="1"/>
  <c r="EZ126" i="87" s="1"/>
  <c r="EZ157" i="87"/>
  <c r="DB52" i="87"/>
  <c r="DB63" i="87" s="1"/>
  <c r="GG47" i="87"/>
  <c r="GG52" i="87" s="1"/>
  <c r="GG63" i="87" s="1"/>
  <c r="DB159" i="87"/>
  <c r="DB157" i="87" s="1"/>
  <c r="DB82" i="87"/>
  <c r="FV52" i="87"/>
  <c r="FV63" i="87" s="1"/>
  <c r="FV159" i="87"/>
  <c r="FV81" i="87" s="1"/>
  <c r="FV83" i="87" s="1"/>
  <c r="FV85" i="87" s="1"/>
  <c r="FV121" i="87" s="1"/>
  <c r="FV126" i="87" s="1"/>
  <c r="DM83" i="87"/>
  <c r="DM85" i="87" s="1"/>
  <c r="DM121" i="87" s="1"/>
  <c r="DM126" i="87" s="1"/>
  <c r="DN47" i="87"/>
  <c r="DN82" i="87" s="1"/>
  <c r="FV111" i="87"/>
  <c r="FV112" i="87" s="1"/>
  <c r="DU52" i="87"/>
  <c r="DU63" i="87" s="1"/>
  <c r="GI159" i="87"/>
  <c r="GI81" i="87" s="1"/>
  <c r="T159" i="87"/>
  <c r="T157" i="87" s="1"/>
  <c r="U52" i="87"/>
  <c r="U63" i="87" s="1"/>
  <c r="BE111" i="87"/>
  <c r="BE112" i="87" s="1"/>
  <c r="DU159" i="87"/>
  <c r="DU157" i="87" s="1"/>
  <c r="U82" i="87"/>
  <c r="GB157" i="87"/>
  <c r="KN157" i="87"/>
  <c r="JA157" i="87"/>
  <c r="HP47" i="87"/>
  <c r="HP111" i="87" s="1"/>
  <c r="HP112" i="87" s="1"/>
  <c r="AP157" i="87"/>
  <c r="CI159" i="87"/>
  <c r="CI157" i="87" s="1"/>
  <c r="GN159" i="87"/>
  <c r="GO81" i="87" s="1"/>
  <c r="GO83" i="87" s="1"/>
  <c r="GO85" i="87" s="1"/>
  <c r="GO121" i="87" s="1"/>
  <c r="GO126" i="87" s="1"/>
  <c r="FD111" i="87"/>
  <c r="FD112" i="87" s="1"/>
  <c r="GC81" i="87"/>
  <c r="GC83" i="87" s="1"/>
  <c r="GC85" i="87" s="1"/>
  <c r="GC121" i="87" s="1"/>
  <c r="GC126" i="87" s="1"/>
  <c r="BM47" i="87"/>
  <c r="BM159" i="87" s="1"/>
  <c r="FZ47" i="87"/>
  <c r="FZ111" i="87" s="1"/>
  <c r="FZ112" i="87" s="1"/>
  <c r="BE82" i="87"/>
  <c r="GI82" i="87"/>
  <c r="FI111" i="87"/>
  <c r="FI112" i="87" s="1"/>
  <c r="AL47" i="87"/>
  <c r="AL82" i="87" s="1"/>
  <c r="I81" i="87"/>
  <c r="I83" i="87" s="1"/>
  <c r="I85" i="87" s="1"/>
  <c r="I121" i="87" s="1"/>
  <c r="I126" i="87" s="1"/>
  <c r="FD52" i="87"/>
  <c r="FD63" i="87" s="1"/>
  <c r="FD159" i="87"/>
  <c r="FD81" i="87" s="1"/>
  <c r="FD83" i="87" s="1"/>
  <c r="FD85" i="87" s="1"/>
  <c r="FD121" i="87" s="1"/>
  <c r="FD126" i="87" s="1"/>
  <c r="KC159" i="87"/>
  <c r="KC157" i="87" s="1"/>
  <c r="HS159" i="87"/>
  <c r="HS81" i="87" s="1"/>
  <c r="GI52" i="87"/>
  <c r="GI63" i="87" s="1"/>
  <c r="GN52" i="87"/>
  <c r="GN63" i="87" s="1"/>
  <c r="V47" i="87"/>
  <c r="V159" i="87" s="1"/>
  <c r="CD52" i="87"/>
  <c r="CD63" i="87" s="1"/>
  <c r="JY83" i="87"/>
  <c r="JY85" i="87" s="1"/>
  <c r="JY121" i="87" s="1"/>
  <c r="JY126" i="87" s="1"/>
  <c r="FT81" i="87"/>
  <c r="FT83" i="87" s="1"/>
  <c r="FT85" i="87" s="1"/>
  <c r="FT121" i="87" s="1"/>
  <c r="FT126" i="87" s="1"/>
  <c r="FT157" i="87"/>
  <c r="JA81" i="87"/>
  <c r="JA83" i="87" s="1"/>
  <c r="JA85" i="87" s="1"/>
  <c r="JA121" i="87" s="1"/>
  <c r="JA126" i="87" s="1"/>
  <c r="HE83" i="87"/>
  <c r="HE85" i="87" s="1"/>
  <c r="HE121" i="87" s="1"/>
  <c r="HE126" i="87" s="1"/>
  <c r="CK52" i="87"/>
  <c r="CK63" i="87" s="1"/>
  <c r="CF52" i="87"/>
  <c r="CF63" i="87" s="1"/>
  <c r="CK159" i="87"/>
  <c r="CK157" i="87" s="1"/>
  <c r="CF159" i="87"/>
  <c r="CF157" i="87" s="1"/>
  <c r="GR81" i="87"/>
  <c r="GR83" i="87" s="1"/>
  <c r="GR85" i="87" s="1"/>
  <c r="GR121" i="87" s="1"/>
  <c r="GR126" i="87" s="1"/>
  <c r="CK82" i="87"/>
  <c r="HB111" i="87"/>
  <c r="HB112" i="87" s="1"/>
  <c r="CF111" i="87"/>
  <c r="CF112" i="87" s="1"/>
  <c r="KK81" i="87"/>
  <c r="KK83" i="87" s="1"/>
  <c r="KK85" i="87" s="1"/>
  <c r="KK121" i="87" s="1"/>
  <c r="KK126" i="87" s="1"/>
  <c r="HS82" i="87"/>
  <c r="GN111" i="87"/>
  <c r="GN112" i="87" s="1"/>
  <c r="EK52" i="87"/>
  <c r="EK63" i="87" s="1"/>
  <c r="EK159" i="87"/>
  <c r="EK157" i="87" s="1"/>
  <c r="IM52" i="87"/>
  <c r="IM63" i="87" s="1"/>
  <c r="CD159" i="87"/>
  <c r="CD157" i="87" s="1"/>
  <c r="CD111" i="87"/>
  <c r="CD112" i="87" s="1"/>
  <c r="KJ81" i="87"/>
  <c r="KJ83" i="87" s="1"/>
  <c r="KJ85" i="87" s="1"/>
  <c r="KJ121" i="87" s="1"/>
  <c r="KJ126" i="87" s="1"/>
  <c r="IM82" i="87"/>
  <c r="AR157" i="87"/>
  <c r="CV81" i="87"/>
  <c r="CV83" i="87" s="1"/>
  <c r="CV85" i="87" s="1"/>
  <c r="CV121" i="87" s="1"/>
  <c r="CV126" i="87" s="1"/>
  <c r="JL81" i="87"/>
  <c r="JL83" i="87" s="1"/>
  <c r="JL85" i="87" s="1"/>
  <c r="JL121" i="87" s="1"/>
  <c r="JL126" i="87" s="1"/>
  <c r="EK82" i="87"/>
  <c r="IM159" i="87"/>
  <c r="IN81" i="87" s="1"/>
  <c r="IN83" i="87" s="1"/>
  <c r="IN85" i="87" s="1"/>
  <c r="IN121" i="87" s="1"/>
  <c r="IN126" i="87" s="1"/>
  <c r="EN81" i="87"/>
  <c r="EN83" i="87" s="1"/>
  <c r="EN85" i="87" s="1"/>
  <c r="EN121" i="87" s="1"/>
  <c r="EN126" i="87" s="1"/>
  <c r="EN157" i="87"/>
  <c r="FN157" i="87"/>
  <c r="AX52" i="87"/>
  <c r="AX63" i="87" s="1"/>
  <c r="AX159" i="87"/>
  <c r="AX157" i="87" s="1"/>
  <c r="DE159" i="87"/>
  <c r="DE157" i="87" s="1"/>
  <c r="DE111" i="87"/>
  <c r="DE112" i="87" s="1"/>
  <c r="FI82" i="87"/>
  <c r="JT47" i="87"/>
  <c r="JT159" i="87" s="1"/>
  <c r="T52" i="87"/>
  <c r="T63" i="87" s="1"/>
  <c r="U159" i="87"/>
  <c r="U157" i="87" s="1"/>
  <c r="FY47" i="87"/>
  <c r="FY159" i="87" s="1"/>
  <c r="FG47" i="87"/>
  <c r="FG82" i="87" s="1"/>
  <c r="BO47" i="87"/>
  <c r="BO82" i="87" s="1"/>
  <c r="GZ47" i="87"/>
  <c r="GZ111" i="87" s="1"/>
  <c r="GZ112" i="87" s="1"/>
  <c r="DE52" i="87"/>
  <c r="DE63" i="87" s="1"/>
  <c r="G47" i="87"/>
  <c r="G82" i="87" s="1"/>
  <c r="FS157" i="87"/>
  <c r="KC52" i="87"/>
  <c r="KC63" i="87" s="1"/>
  <c r="HF159" i="87"/>
  <c r="HF157" i="87" s="1"/>
  <c r="DP47" i="87"/>
  <c r="DP52" i="87" s="1"/>
  <c r="DP63" i="87" s="1"/>
  <c r="EA111" i="87"/>
  <c r="EA112" i="87" s="1"/>
  <c r="DK52" i="87"/>
  <c r="DK63" i="87" s="1"/>
  <c r="CS47" i="87"/>
  <c r="CS111" i="87" s="1"/>
  <c r="CS112" i="87" s="1"/>
  <c r="DK159" i="87"/>
  <c r="DK157" i="87" s="1"/>
  <c r="KC111" i="87"/>
  <c r="KC112" i="87" s="1"/>
  <c r="DK111" i="87"/>
  <c r="DK112" i="87" s="1"/>
  <c r="BA52" i="87"/>
  <c r="BA63" i="87" s="1"/>
  <c r="HF52" i="87"/>
  <c r="HF63" i="87" s="1"/>
  <c r="HF82" i="87"/>
  <c r="FI52" i="87"/>
  <c r="FI63" i="87" s="1"/>
  <c r="AC52" i="87"/>
  <c r="AC63" i="87" s="1"/>
  <c r="AC159" i="87"/>
  <c r="AC157" i="87" s="1"/>
  <c r="DH47" i="87"/>
  <c r="DH159" i="87" s="1"/>
  <c r="KM47" i="87"/>
  <c r="KM111" i="87" s="1"/>
  <c r="KM112" i="87" s="1"/>
  <c r="BA159" i="87"/>
  <c r="BA157" i="87" s="1"/>
  <c r="BA111" i="87"/>
  <c r="BA112" i="87" s="1"/>
  <c r="CI52" i="87"/>
  <c r="CI63" i="87" s="1"/>
  <c r="CW81" i="87"/>
  <c r="CW83" i="87" s="1"/>
  <c r="CW85" i="87" s="1"/>
  <c r="CW121" i="87" s="1"/>
  <c r="CW126" i="87" s="1"/>
  <c r="JG82" i="87"/>
  <c r="CI111" i="87"/>
  <c r="CI112" i="87" s="1"/>
  <c r="JV159" i="87"/>
  <c r="JV81" i="87" s="1"/>
  <c r="CE47" i="87"/>
  <c r="CE111" i="87" s="1"/>
  <c r="CE112" i="87" s="1"/>
  <c r="JG111" i="87"/>
  <c r="JG112" i="87" s="1"/>
  <c r="JD52" i="87"/>
  <c r="JD63" i="87" s="1"/>
  <c r="JV111" i="87"/>
  <c r="JV112" i="87" s="1"/>
  <c r="IL81" i="87"/>
  <c r="IL83" i="87" s="1"/>
  <c r="IL85" i="87" s="1"/>
  <c r="IL121" i="87" s="1"/>
  <c r="IL126" i="87" s="1"/>
  <c r="CP52" i="87"/>
  <c r="CP63" i="87" s="1"/>
  <c r="JD111" i="87"/>
  <c r="JD112" i="87" s="1"/>
  <c r="JG52" i="87"/>
  <c r="JG63" i="87" s="1"/>
  <c r="JR111" i="87"/>
  <c r="JR112" i="87" s="1"/>
  <c r="JV82" i="87"/>
  <c r="IV157" i="87"/>
  <c r="JD82" i="87"/>
  <c r="GJ47" i="87"/>
  <c r="GJ52" i="87" s="1"/>
  <c r="GJ63" i="87" s="1"/>
  <c r="GT47" i="87"/>
  <c r="GT111" i="87" s="1"/>
  <c r="GT112" i="87" s="1"/>
  <c r="BC47" i="87"/>
  <c r="BC111" i="87" s="1"/>
  <c r="BC112" i="87" s="1"/>
  <c r="II47" i="87"/>
  <c r="II111" i="87" s="1"/>
  <c r="II112" i="87" s="1"/>
  <c r="AX82" i="87"/>
  <c r="IS47" i="87"/>
  <c r="IS52" i="87" s="1"/>
  <c r="IS63" i="87" s="1"/>
  <c r="T111" i="87"/>
  <c r="T112" i="87" s="1"/>
  <c r="IB159" i="87"/>
  <c r="IB81" i="87" s="1"/>
  <c r="IB83" i="87" s="1"/>
  <c r="IB85" i="87" s="1"/>
  <c r="IB121" i="87" s="1"/>
  <c r="IB126" i="87" s="1"/>
  <c r="GV52" i="87"/>
  <c r="GV63" i="87" s="1"/>
  <c r="CP159" i="87"/>
  <c r="CP157" i="87" s="1"/>
  <c r="GK82" i="87"/>
  <c r="GV159" i="87"/>
  <c r="GW81" i="87" s="1"/>
  <c r="GW83" i="87" s="1"/>
  <c r="GW85" i="87" s="1"/>
  <c r="GW121" i="87" s="1"/>
  <c r="GW126" i="87" s="1"/>
  <c r="CP111" i="87"/>
  <c r="CP112" i="87" s="1"/>
  <c r="GK111" i="87"/>
  <c r="GK112" i="87" s="1"/>
  <c r="AC82" i="87"/>
  <c r="EA52" i="87"/>
  <c r="EA63" i="87" s="1"/>
  <c r="JR52" i="87"/>
  <c r="JR63" i="87" s="1"/>
  <c r="GV111" i="87"/>
  <c r="GV112" i="87" s="1"/>
  <c r="JE157" i="87"/>
  <c r="JF81" i="87"/>
  <c r="JF83" i="87" s="1"/>
  <c r="JF85" i="87" s="1"/>
  <c r="JF121" i="87" s="1"/>
  <c r="JF126" i="87" s="1"/>
  <c r="EC47" i="87"/>
  <c r="EC82" i="87" s="1"/>
  <c r="GK52" i="87"/>
  <c r="GK63" i="87" s="1"/>
  <c r="IB52" i="87"/>
  <c r="IB63" i="87" s="1"/>
  <c r="IB111" i="87"/>
  <c r="IB112" i="87" s="1"/>
  <c r="EA159" i="87"/>
  <c r="EA81" i="87" s="1"/>
  <c r="EA83" i="87" s="1"/>
  <c r="EA85" i="87" s="1"/>
  <c r="EA121" i="87" s="1"/>
  <c r="EA126" i="87" s="1"/>
  <c r="JR159" i="87"/>
  <c r="JR81" i="87" s="1"/>
  <c r="JR83" i="87" s="1"/>
  <c r="JR85" i="87" s="1"/>
  <c r="JR121" i="87" s="1"/>
  <c r="JR126" i="87" s="1"/>
  <c r="BE52" i="87"/>
  <c r="BE63" i="87" s="1"/>
  <c r="AZ47" i="87"/>
  <c r="AZ111" i="87" s="1"/>
  <c r="AZ112" i="87" s="1"/>
  <c r="HI47" i="87"/>
  <c r="HI159" i="87" s="1"/>
  <c r="HJ81" i="87" s="1"/>
  <c r="HJ83" i="87" s="1"/>
  <c r="HJ85" i="87" s="1"/>
  <c r="HJ121" i="87" s="1"/>
  <c r="HJ126" i="87" s="1"/>
  <c r="HB52" i="87"/>
  <c r="HB63" i="87" s="1"/>
  <c r="HB159" i="87"/>
  <c r="HB157" i="87" s="1"/>
  <c r="J47" i="87"/>
  <c r="J52" i="87" s="1"/>
  <c r="J63" i="87" s="1"/>
  <c r="B111" i="87"/>
  <c r="B112" i="87" s="1"/>
  <c r="B113" i="87" s="1"/>
  <c r="B82" i="87"/>
  <c r="B159" i="87"/>
  <c r="B52" i="87"/>
  <c r="B63" i="87" s="1"/>
  <c r="B64" i="87" s="1"/>
  <c r="IR47" i="87"/>
  <c r="HT47" i="87"/>
  <c r="HA47" i="87"/>
  <c r="BT82" i="87"/>
  <c r="BT111" i="87"/>
  <c r="BT112" i="87" s="1"/>
  <c r="BT159" i="87"/>
  <c r="BU81" i="87" s="1"/>
  <c r="BU83" i="87" s="1"/>
  <c r="BU85" i="87" s="1"/>
  <c r="BU121" i="87" s="1"/>
  <c r="BU126" i="87" s="1"/>
  <c r="BT52" i="87"/>
  <c r="BT63" i="87" s="1"/>
  <c r="BU157" i="87"/>
  <c r="HV157" i="87"/>
  <c r="HV81" i="87"/>
  <c r="HV83" i="87" s="1"/>
  <c r="HV85" i="87" s="1"/>
  <c r="HV121" i="87" s="1"/>
  <c r="HV126" i="87" s="1"/>
  <c r="HW81" i="87"/>
  <c r="HW83" i="87" s="1"/>
  <c r="HW85" i="87" s="1"/>
  <c r="HW121" i="87" s="1"/>
  <c r="HW126" i="87" s="1"/>
  <c r="FH47" i="87"/>
  <c r="DC111" i="87"/>
  <c r="DC112" i="87" s="1"/>
  <c r="DC82" i="87"/>
  <c r="DC159" i="87"/>
  <c r="DD81" i="87" s="1"/>
  <c r="DD83" i="87" s="1"/>
  <c r="DD85" i="87" s="1"/>
  <c r="DD121" i="87" s="1"/>
  <c r="DD126" i="87" s="1"/>
  <c r="DC52" i="87"/>
  <c r="DC63" i="87" s="1"/>
  <c r="F111" i="87"/>
  <c r="F112" i="87" s="1"/>
  <c r="F82" i="87"/>
  <c r="F159" i="87"/>
  <c r="F52" i="87"/>
  <c r="F63" i="87" s="1"/>
  <c r="IG157" i="87"/>
  <c r="IG81" i="87"/>
  <c r="IG83" i="87" s="1"/>
  <c r="IG85" i="87" s="1"/>
  <c r="IG121" i="87" s="1"/>
  <c r="IG126" i="87" s="1"/>
  <c r="IH81" i="87"/>
  <c r="IH83" i="87" s="1"/>
  <c r="IH85" i="87" s="1"/>
  <c r="IH121" i="87" s="1"/>
  <c r="IH126" i="87" s="1"/>
  <c r="Z111" i="87"/>
  <c r="Z112" i="87" s="1"/>
  <c r="Z82" i="87"/>
  <c r="Z159" i="87"/>
  <c r="AA81" i="87" s="1"/>
  <c r="AA83" i="87" s="1"/>
  <c r="AA85" i="87" s="1"/>
  <c r="AA121" i="87" s="1"/>
  <c r="AA126" i="87" s="1"/>
  <c r="Z52" i="87"/>
  <c r="Z63" i="87" s="1"/>
  <c r="AD82" i="87"/>
  <c r="AD111" i="87"/>
  <c r="AD112" i="87" s="1"/>
  <c r="AD159" i="87"/>
  <c r="AD52" i="87"/>
  <c r="AD63" i="87" s="1"/>
  <c r="P82" i="87"/>
  <c r="P111" i="87"/>
  <c r="P112" i="87" s="1"/>
  <c r="P159" i="87"/>
  <c r="P52" i="87"/>
  <c r="P63" i="87" s="1"/>
  <c r="EG157" i="87"/>
  <c r="EG81" i="87"/>
  <c r="EG83" i="87" s="1"/>
  <c r="EG85" i="87" s="1"/>
  <c r="EG121" i="87" s="1"/>
  <c r="EG126" i="87" s="1"/>
  <c r="HR157" i="87"/>
  <c r="HR81" i="87"/>
  <c r="HR83" i="87" s="1"/>
  <c r="HR85" i="87" s="1"/>
  <c r="HR121" i="87" s="1"/>
  <c r="HR126" i="87" s="1"/>
  <c r="DD157" i="87"/>
  <c r="FX82" i="87"/>
  <c r="FX111" i="87"/>
  <c r="FX112" i="87" s="1"/>
  <c r="FX159" i="87"/>
  <c r="FX52" i="87"/>
  <c r="FX63" i="87" s="1"/>
  <c r="AO47" i="87"/>
  <c r="AW111" i="87"/>
  <c r="AW112" i="87" s="1"/>
  <c r="AW82" i="87"/>
  <c r="AW159" i="87"/>
  <c r="AW52" i="87"/>
  <c r="AW63" i="87" s="1"/>
  <c r="AK157" i="87"/>
  <c r="KD111" i="87"/>
  <c r="KD112" i="87" s="1"/>
  <c r="KD82" i="87"/>
  <c r="KD159" i="87"/>
  <c r="KD52" i="87"/>
  <c r="KD63" i="87" s="1"/>
  <c r="IO82" i="87"/>
  <c r="IO111" i="87"/>
  <c r="IO112" i="87" s="1"/>
  <c r="IO159" i="87"/>
  <c r="IO52" i="87"/>
  <c r="IO63" i="87" s="1"/>
  <c r="CA82" i="87"/>
  <c r="CA111" i="87"/>
  <c r="CA112" i="87" s="1"/>
  <c r="CA159" i="87"/>
  <c r="CA52" i="87"/>
  <c r="CA63" i="87" s="1"/>
  <c r="HJ157" i="87"/>
  <c r="HK81" i="87"/>
  <c r="HK83" i="87" s="1"/>
  <c r="HK85" i="87" s="1"/>
  <c r="HK121" i="87" s="1"/>
  <c r="HK126" i="87" s="1"/>
  <c r="GM49" i="87"/>
  <c r="GM50" i="87"/>
  <c r="BZ157" i="87"/>
  <c r="BZ81" i="87"/>
  <c r="JZ157" i="87"/>
  <c r="JZ81" i="87"/>
  <c r="JZ83" i="87" s="1"/>
  <c r="JZ85" i="87" s="1"/>
  <c r="JZ121" i="87" s="1"/>
  <c r="JZ126" i="87" s="1"/>
  <c r="EH81" i="87"/>
  <c r="EH83" i="87" s="1"/>
  <c r="EH85" i="87" s="1"/>
  <c r="EH121" i="87" s="1"/>
  <c r="EH126" i="87" s="1"/>
  <c r="AS82" i="87"/>
  <c r="AS111" i="87"/>
  <c r="AS112" i="87" s="1"/>
  <c r="AS159" i="87"/>
  <c r="AS52" i="87"/>
  <c r="AS63" i="87" s="1"/>
  <c r="DS82" i="87"/>
  <c r="DS111" i="87"/>
  <c r="DS112" i="87" s="1"/>
  <c r="DS159" i="87"/>
  <c r="DS52" i="87"/>
  <c r="DS63" i="87" s="1"/>
  <c r="E111" i="87"/>
  <c r="E112" i="87" s="1"/>
  <c r="E82" i="87"/>
  <c r="E159" i="87"/>
  <c r="E52" i="87"/>
  <c r="E63" i="87" s="1"/>
  <c r="AY50" i="87"/>
  <c r="AY49" i="87"/>
  <c r="BX49" i="87"/>
  <c r="BX50" i="87"/>
  <c r="ER47" i="87"/>
  <c r="JS111" i="87"/>
  <c r="JS112" i="87" s="1"/>
  <c r="JS82" i="87"/>
  <c r="JS159" i="87"/>
  <c r="JS52" i="87"/>
  <c r="JS63" i="87" s="1"/>
  <c r="AE82" i="87"/>
  <c r="AE111" i="87"/>
  <c r="AE112" i="87" s="1"/>
  <c r="AE159" i="87"/>
  <c r="AE52" i="87"/>
  <c r="AE63" i="87" s="1"/>
  <c r="EE157" i="87"/>
  <c r="EE81" i="87"/>
  <c r="EE83" i="87" s="1"/>
  <c r="EE85" i="87" s="1"/>
  <c r="EE121" i="87" s="1"/>
  <c r="EE126" i="87" s="1"/>
  <c r="EF81" i="87"/>
  <c r="EF83" i="87" s="1"/>
  <c r="EF85" i="87" s="1"/>
  <c r="EF121" i="87" s="1"/>
  <c r="EF126" i="87" s="1"/>
  <c r="BG47" i="87"/>
  <c r="AI111" i="87"/>
  <c r="AI112" i="87" s="1"/>
  <c r="AI82" i="87"/>
  <c r="AI159" i="87"/>
  <c r="AI52" i="87"/>
  <c r="AI63" i="87" s="1"/>
  <c r="IF157" i="87"/>
  <c r="IF81" i="87"/>
  <c r="IF83" i="87" s="1"/>
  <c r="IF85" i="87" s="1"/>
  <c r="IF121" i="87" s="1"/>
  <c r="IF126" i="87" s="1"/>
  <c r="FM157" i="87"/>
  <c r="FM81" i="87"/>
  <c r="FM83" i="87" s="1"/>
  <c r="FM85" i="87" s="1"/>
  <c r="FM121" i="87" s="1"/>
  <c r="FM126" i="87" s="1"/>
  <c r="GY82" i="87"/>
  <c r="GY111" i="87"/>
  <c r="GY112" i="87" s="1"/>
  <c r="GY159" i="87"/>
  <c r="GY52" i="87"/>
  <c r="GY63" i="87" s="1"/>
  <c r="FN81" i="87"/>
  <c r="FN83" i="87" s="1"/>
  <c r="FN85" i="87" s="1"/>
  <c r="FN121" i="87" s="1"/>
  <c r="FN126" i="87" s="1"/>
  <c r="IN157" i="87"/>
  <c r="HY111" i="87"/>
  <c r="HY112" i="87" s="1"/>
  <c r="HY82" i="87"/>
  <c r="HY159" i="87"/>
  <c r="HY52" i="87"/>
  <c r="HY63" i="87" s="1"/>
  <c r="BS157" i="87"/>
  <c r="BS81" i="87"/>
  <c r="BS83" i="87" s="1"/>
  <c r="BS85" i="87" s="1"/>
  <c r="BS121" i="87" s="1"/>
  <c r="BS126" i="87" s="1"/>
  <c r="IT47" i="87"/>
  <c r="AU47" i="87"/>
  <c r="JC111" i="87"/>
  <c r="JC112" i="87" s="1"/>
  <c r="JC82" i="87"/>
  <c r="JC159" i="87"/>
  <c r="JD81" i="87" s="1"/>
  <c r="JC52" i="87"/>
  <c r="JC63" i="87" s="1"/>
  <c r="CZ82" i="87"/>
  <c r="CZ111" i="87"/>
  <c r="CZ112" i="87" s="1"/>
  <c r="CZ159" i="87"/>
  <c r="CZ52" i="87"/>
  <c r="CZ63" i="87" s="1"/>
  <c r="JW157" i="87"/>
  <c r="CO47" i="87"/>
  <c r="KA111" i="87"/>
  <c r="KA112" i="87" s="1"/>
  <c r="KA82" i="87"/>
  <c r="KA159" i="87"/>
  <c r="KA52" i="87"/>
  <c r="KA63" i="87" s="1"/>
  <c r="JO82" i="87"/>
  <c r="JO111" i="87"/>
  <c r="JO112" i="87" s="1"/>
  <c r="JO159" i="87"/>
  <c r="JO52" i="87"/>
  <c r="JO63" i="87" s="1"/>
  <c r="IY82" i="87"/>
  <c r="IY111" i="87"/>
  <c r="IY112" i="87" s="1"/>
  <c r="IY159" i="87"/>
  <c r="IY52" i="87"/>
  <c r="IY63" i="87" s="1"/>
  <c r="KB47" i="87"/>
  <c r="JQ157" i="87"/>
  <c r="JQ81" i="87"/>
  <c r="JQ83" i="87" s="1"/>
  <c r="JQ85" i="87" s="1"/>
  <c r="JQ121" i="87" s="1"/>
  <c r="JQ126" i="87" s="1"/>
  <c r="DG49" i="87"/>
  <c r="DG50" i="87"/>
  <c r="DT111" i="87"/>
  <c r="DT112" i="87" s="1"/>
  <c r="DT82" i="87"/>
  <c r="DT159" i="87"/>
  <c r="DT52" i="87"/>
  <c r="DT63" i="87" s="1"/>
  <c r="FB50" i="87"/>
  <c r="FB49" i="87"/>
  <c r="GE111" i="87"/>
  <c r="GE112" i="87" s="1"/>
  <c r="GE82" i="87"/>
  <c r="GE159" i="87"/>
  <c r="GF81" i="87" s="1"/>
  <c r="GF83" i="87" s="1"/>
  <c r="GF85" i="87" s="1"/>
  <c r="GF121" i="87" s="1"/>
  <c r="GF126" i="87" s="1"/>
  <c r="GE52" i="87"/>
  <c r="GE63" i="87" s="1"/>
  <c r="CC157" i="87"/>
  <c r="EW157" i="87"/>
  <c r="EW81" i="87"/>
  <c r="EW83" i="87" s="1"/>
  <c r="EW85" i="87" s="1"/>
  <c r="EW121" i="87" s="1"/>
  <c r="EW126" i="87" s="1"/>
  <c r="O157" i="87"/>
  <c r="GD82" i="87"/>
  <c r="GD111" i="87"/>
  <c r="GD112" i="87" s="1"/>
  <c r="GD159" i="87"/>
  <c r="GD52" i="87"/>
  <c r="GD63" i="87" s="1"/>
  <c r="BJ47" i="87"/>
  <c r="EY157" i="87"/>
  <c r="EY81" i="87"/>
  <c r="EY83" i="87" s="1"/>
  <c r="EY85" i="87" s="1"/>
  <c r="EY121" i="87" s="1"/>
  <c r="EY126" i="87" s="1"/>
  <c r="IJ157" i="87"/>
  <c r="IK81" i="87"/>
  <c r="IK83" i="87" s="1"/>
  <c r="IK85" i="87" s="1"/>
  <c r="IK121" i="87" s="1"/>
  <c r="IK126" i="87" s="1"/>
  <c r="IQ111" i="87"/>
  <c r="IQ112" i="87" s="1"/>
  <c r="IQ82" i="87"/>
  <c r="IQ159" i="87"/>
  <c r="IQ52" i="87"/>
  <c r="IQ63" i="87" s="1"/>
  <c r="IU111" i="87"/>
  <c r="IU112" i="87" s="1"/>
  <c r="IU82" i="87"/>
  <c r="IU159" i="87"/>
  <c r="IU52" i="87"/>
  <c r="IU63" i="87" s="1"/>
  <c r="BE157" i="87"/>
  <c r="BE81" i="87"/>
  <c r="BF81" i="87"/>
  <c r="BF83" i="87" s="1"/>
  <c r="BF85" i="87" s="1"/>
  <c r="BF121" i="87" s="1"/>
  <c r="BF126" i="87" s="1"/>
  <c r="KE111" i="87"/>
  <c r="KE112" i="87" s="1"/>
  <c r="KE82" i="87"/>
  <c r="KE159" i="87"/>
  <c r="KE52" i="87"/>
  <c r="KE63" i="87" s="1"/>
  <c r="BV157" i="87"/>
  <c r="BV81" i="87"/>
  <c r="BV83" i="87" s="1"/>
  <c r="BV85" i="87" s="1"/>
  <c r="BV121" i="87" s="1"/>
  <c r="BV126" i="87" s="1"/>
  <c r="BW81" i="87"/>
  <c r="BW83" i="87" s="1"/>
  <c r="BW85" i="87" s="1"/>
  <c r="BW121" i="87" s="1"/>
  <c r="BW126" i="87" s="1"/>
  <c r="EJ157" i="87"/>
  <c r="EJ81" i="87"/>
  <c r="EJ83" i="87" s="1"/>
  <c r="EJ85" i="87" s="1"/>
  <c r="EJ121" i="87" s="1"/>
  <c r="EJ126" i="87" s="1"/>
  <c r="KL111" i="87"/>
  <c r="KL112" i="87" s="1"/>
  <c r="KL82" i="87"/>
  <c r="KL159" i="87"/>
  <c r="KL52" i="87"/>
  <c r="KL63" i="87" s="1"/>
  <c r="D50" i="87"/>
  <c r="D49" i="87"/>
  <c r="C111" i="87"/>
  <c r="C112" i="87" s="1"/>
  <c r="C82" i="87"/>
  <c r="C159" i="87"/>
  <c r="C52" i="87"/>
  <c r="FP47" i="87"/>
  <c r="FJ111" i="87"/>
  <c r="FJ112" i="87" s="1"/>
  <c r="FJ82" i="87"/>
  <c r="FJ159" i="87"/>
  <c r="FJ52" i="87"/>
  <c r="FJ63" i="87" s="1"/>
  <c r="GS157" i="87"/>
  <c r="GS81" i="87"/>
  <c r="GS83" i="87" s="1"/>
  <c r="GS85" i="87" s="1"/>
  <c r="GS121" i="87" s="1"/>
  <c r="GS126" i="87" s="1"/>
  <c r="N49" i="87"/>
  <c r="N50" i="87"/>
  <c r="DY47" i="87"/>
  <c r="Y82" i="87"/>
  <c r="Y111" i="87"/>
  <c r="Y112" i="87" s="1"/>
  <c r="Y159" i="87"/>
  <c r="Y52" i="87"/>
  <c r="Y63" i="87" s="1"/>
  <c r="R157" i="87"/>
  <c r="R81" i="87"/>
  <c r="R83" i="87" s="1"/>
  <c r="R85" i="87" s="1"/>
  <c r="R121" i="87" s="1"/>
  <c r="R126" i="87" s="1"/>
  <c r="CH111" i="87"/>
  <c r="CH112" i="87" s="1"/>
  <c r="CH82" i="87"/>
  <c r="CH159" i="87"/>
  <c r="CH52" i="87"/>
  <c r="CH63" i="87" s="1"/>
  <c r="CN82" i="87"/>
  <c r="CN111" i="87"/>
  <c r="CN112" i="87" s="1"/>
  <c r="CN159" i="87"/>
  <c r="CN52" i="87"/>
  <c r="CN63" i="87" s="1"/>
  <c r="KH47" i="87"/>
  <c r="FI157" i="87"/>
  <c r="FE47" i="87"/>
  <c r="AA157" i="87"/>
  <c r="AB81" i="87"/>
  <c r="AB83" i="87" s="1"/>
  <c r="AB85" i="87" s="1"/>
  <c r="AB121" i="87" s="1"/>
  <c r="AB126" i="87" s="1"/>
  <c r="GK157" i="87"/>
  <c r="GL81" i="87"/>
  <c r="GL83" i="87" s="1"/>
  <c r="GL85" i="87" s="1"/>
  <c r="GL121" i="87" s="1"/>
  <c r="GL126" i="87" s="1"/>
  <c r="DV111" i="87"/>
  <c r="DV112" i="87" s="1"/>
  <c r="DV82" i="87"/>
  <c r="DV159" i="87"/>
  <c r="DV52" i="87"/>
  <c r="DV63" i="87" s="1"/>
  <c r="CJ82" i="87"/>
  <c r="CJ111" i="87"/>
  <c r="CJ112" i="87" s="1"/>
  <c r="CJ159" i="87"/>
  <c r="CJ52" i="87"/>
  <c r="CJ63" i="87" s="1"/>
  <c r="CQ47" i="87"/>
  <c r="HH111" i="87"/>
  <c r="HH112" i="87" s="1"/>
  <c r="HH82" i="87"/>
  <c r="HH159" i="87"/>
  <c r="HH52" i="87"/>
  <c r="HH63" i="87" s="1"/>
  <c r="AM47" i="87"/>
  <c r="GP157" i="87"/>
  <c r="GP81" i="87"/>
  <c r="GP83" i="87" s="1"/>
  <c r="GP85" i="87" s="1"/>
  <c r="GP121" i="87" s="1"/>
  <c r="GP126" i="87" s="1"/>
  <c r="GQ81" i="87"/>
  <c r="GQ83" i="87" s="1"/>
  <c r="GQ85" i="87" s="1"/>
  <c r="GQ121" i="87" s="1"/>
  <c r="GQ126" i="87" s="1"/>
  <c r="JJ157" i="87"/>
  <c r="JJ81" i="87"/>
  <c r="JJ83" i="87" s="1"/>
  <c r="JJ85" i="87" s="1"/>
  <c r="JJ121" i="87" s="1"/>
  <c r="JJ126" i="87" s="1"/>
  <c r="JK81" i="87"/>
  <c r="JK83" i="87" s="1"/>
  <c r="JK85" i="87" s="1"/>
  <c r="JK121" i="87" s="1"/>
  <c r="JK126" i="87" s="1"/>
  <c r="AJ50" i="87"/>
  <c r="AJ49" i="87"/>
  <c r="GF157" i="87"/>
  <c r="CX49" i="87"/>
  <c r="CX50" i="87"/>
  <c r="L47" i="87"/>
  <c r="JI157" i="87"/>
  <c r="CR47" i="87"/>
  <c r="DI82" i="87"/>
  <c r="DI111" i="87"/>
  <c r="DI112" i="87" s="1"/>
  <c r="DI159" i="87"/>
  <c r="DI52" i="87"/>
  <c r="DI63" i="87" s="1"/>
  <c r="GX49" i="87"/>
  <c r="GX50" i="87"/>
  <c r="EU82" i="87"/>
  <c r="EU111" i="87"/>
  <c r="EU112" i="87" s="1"/>
  <c r="EU159" i="87"/>
  <c r="EU52" i="87"/>
  <c r="EU63" i="87" s="1"/>
  <c r="JD157" i="87"/>
  <c r="JE81" i="87"/>
  <c r="JE83" i="87" s="1"/>
  <c r="JE85" i="87" s="1"/>
  <c r="JE121" i="87" s="1"/>
  <c r="JE126" i="87" s="1"/>
  <c r="FW111" i="87"/>
  <c r="FW112" i="87" s="1"/>
  <c r="FW82" i="87"/>
  <c r="FW159" i="87"/>
  <c r="FW52" i="87"/>
  <c r="FW63" i="87" s="1"/>
  <c r="EI157" i="87"/>
  <c r="EI81" i="87"/>
  <c r="EI83" i="87" s="1"/>
  <c r="EI85" i="87" s="1"/>
  <c r="EI121" i="87" s="1"/>
  <c r="EI126" i="87" s="1"/>
  <c r="AH157" i="87"/>
  <c r="AH81" i="87"/>
  <c r="AH83" i="87" s="1"/>
  <c r="AH85" i="87" s="1"/>
  <c r="AH121" i="87" s="1"/>
  <c r="AH126" i="87" s="1"/>
  <c r="HX47" i="87"/>
  <c r="CT157" i="87"/>
  <c r="FQ157" i="87"/>
  <c r="FR81" i="87"/>
  <c r="FR83" i="87" s="1"/>
  <c r="FR85" i="87" s="1"/>
  <c r="FR121" i="87" s="1"/>
  <c r="FR126" i="87" s="1"/>
  <c r="AF111" i="87"/>
  <c r="AF112" i="87" s="1"/>
  <c r="AF82" i="87"/>
  <c r="AF159" i="87"/>
  <c r="AF52" i="87"/>
  <c r="AF63" i="87" s="1"/>
  <c r="IC47" i="87"/>
  <c r="DJ111" i="87"/>
  <c r="DJ112" i="87" s="1"/>
  <c r="DJ82" i="87"/>
  <c r="DJ159" i="87"/>
  <c r="DJ52" i="87"/>
  <c r="DJ63" i="87" s="1"/>
  <c r="BI47" i="87"/>
  <c r="JG157" i="87"/>
  <c r="JG81" i="87"/>
  <c r="W157" i="87"/>
  <c r="JM47" i="87"/>
  <c r="KG157" i="87"/>
  <c r="KG81" i="87"/>
  <c r="KG83" i="87" s="1"/>
  <c r="KG85" i="87" s="1"/>
  <c r="KG121" i="87" s="1"/>
  <c r="KG126" i="87" s="1"/>
  <c r="S98" i="100"/>
  <c r="S100" i="100" s="1"/>
  <c r="X157" i="87" l="1"/>
  <c r="DQ52" i="87"/>
  <c r="DQ63" i="87" s="1"/>
  <c r="X83" i="87"/>
  <c r="X85" i="87" s="1"/>
  <c r="X121" i="87" s="1"/>
  <c r="X126" i="87" s="1"/>
  <c r="CM111" i="87"/>
  <c r="CM112" i="87" s="1"/>
  <c r="DQ159" i="87"/>
  <c r="DQ157" i="87" s="1"/>
  <c r="BZ83" i="87"/>
  <c r="BZ85" i="87" s="1"/>
  <c r="BZ121" i="87" s="1"/>
  <c r="BZ126" i="87" s="1"/>
  <c r="CM82" i="87"/>
  <c r="DQ82" i="87"/>
  <c r="BB52" i="87"/>
  <c r="BB63" i="87" s="1"/>
  <c r="CM52" i="87"/>
  <c r="CM63" i="87" s="1"/>
  <c r="BB159" i="87"/>
  <c r="BB157" i="87" s="1"/>
  <c r="BB111" i="87"/>
  <c r="BB112" i="87" s="1"/>
  <c r="DH82" i="87"/>
  <c r="JH111" i="87"/>
  <c r="JH112" i="87" s="1"/>
  <c r="DB81" i="87"/>
  <c r="DB83" i="87" s="1"/>
  <c r="DB85" i="87" s="1"/>
  <c r="DB121" i="87" s="1"/>
  <c r="DB126" i="87" s="1"/>
  <c r="CC81" i="87"/>
  <c r="CC83" i="87" s="1"/>
  <c r="CC85" i="87" s="1"/>
  <c r="CC121" i="87" s="1"/>
  <c r="CC126" i="87" s="1"/>
  <c r="JH52" i="87"/>
  <c r="JH63" i="87" s="1"/>
  <c r="JH159" i="87"/>
  <c r="JI81" i="87" s="1"/>
  <c r="JI83" i="87" s="1"/>
  <c r="JI85" i="87" s="1"/>
  <c r="JI121" i="87" s="1"/>
  <c r="JI126" i="87" s="1"/>
  <c r="HS157" i="87"/>
  <c r="CI81" i="87"/>
  <c r="CI83" i="87" s="1"/>
  <c r="CI85" i="87" s="1"/>
  <c r="CI121" i="87" s="1"/>
  <c r="CI126" i="87" s="1"/>
  <c r="FD157" i="87"/>
  <c r="GG159" i="87"/>
  <c r="GG81" i="87" s="1"/>
  <c r="BM82" i="87"/>
  <c r="GG111" i="87"/>
  <c r="GG112" i="87" s="1"/>
  <c r="GG82" i="87"/>
  <c r="DU81" i="87"/>
  <c r="DU83" i="87" s="1"/>
  <c r="DU85" i="87" s="1"/>
  <c r="DU121" i="87" s="1"/>
  <c r="DU126" i="87" s="1"/>
  <c r="CG81" i="87"/>
  <c r="CG83" i="87" s="1"/>
  <c r="CG85" i="87" s="1"/>
  <c r="CG121" i="87" s="1"/>
  <c r="CG126" i="87" s="1"/>
  <c r="BM111" i="87"/>
  <c r="BM112" i="87" s="1"/>
  <c r="DP159" i="87"/>
  <c r="DP157" i="87" s="1"/>
  <c r="FV157" i="87"/>
  <c r="BE83" i="87"/>
  <c r="BE85" i="87" s="1"/>
  <c r="BE121" i="87" s="1"/>
  <c r="BE126" i="87" s="1"/>
  <c r="FZ52" i="87"/>
  <c r="FZ63" i="87" s="1"/>
  <c r="FZ159" i="87"/>
  <c r="FZ81" i="87" s="1"/>
  <c r="BM52" i="87"/>
  <c r="BM63" i="87" s="1"/>
  <c r="DH111" i="87"/>
  <c r="DH112" i="87" s="1"/>
  <c r="GI157" i="87"/>
  <c r="KM52" i="87"/>
  <c r="KM63" i="87" s="1"/>
  <c r="GN157" i="87"/>
  <c r="HP52" i="87"/>
  <c r="HP63" i="87" s="1"/>
  <c r="IM157" i="87"/>
  <c r="DN52" i="87"/>
  <c r="DN63" i="87" s="1"/>
  <c r="HP159" i="87"/>
  <c r="HP81" i="87" s="1"/>
  <c r="FY82" i="87"/>
  <c r="AL52" i="87"/>
  <c r="AL63" i="87" s="1"/>
  <c r="HP82" i="87"/>
  <c r="IM81" i="87"/>
  <c r="IM83" i="87" s="1"/>
  <c r="IM85" i="87" s="1"/>
  <c r="IM121" i="87" s="1"/>
  <c r="IM126" i="87" s="1"/>
  <c r="HI111" i="87"/>
  <c r="HI112" i="87" s="1"/>
  <c r="DN159" i="87"/>
  <c r="DN157" i="87" s="1"/>
  <c r="FY111" i="87"/>
  <c r="FY112" i="87" s="1"/>
  <c r="DN111" i="87"/>
  <c r="DN112" i="87" s="1"/>
  <c r="AL159" i="87"/>
  <c r="AL81" i="87" s="1"/>
  <c r="AL83" i="87" s="1"/>
  <c r="AL85" i="87" s="1"/>
  <c r="AL121" i="87" s="1"/>
  <c r="AL126" i="87" s="1"/>
  <c r="IB157" i="87"/>
  <c r="DH52" i="87"/>
  <c r="DH63" i="87" s="1"/>
  <c r="T81" i="87"/>
  <c r="T83" i="87" s="1"/>
  <c r="T85" i="87" s="1"/>
  <c r="T121" i="87" s="1"/>
  <c r="T126" i="87" s="1"/>
  <c r="AL111" i="87"/>
  <c r="AL112" i="87" s="1"/>
  <c r="HS83" i="87"/>
  <c r="HS85" i="87" s="1"/>
  <c r="HS121" i="87" s="1"/>
  <c r="HS126" i="87" s="1"/>
  <c r="HI82" i="87"/>
  <c r="V111" i="87"/>
  <c r="V112" i="87" s="1"/>
  <c r="JT111" i="87"/>
  <c r="JT112" i="87" s="1"/>
  <c r="JT82" i="87"/>
  <c r="V82" i="87"/>
  <c r="CE82" i="87"/>
  <c r="FZ82" i="87"/>
  <c r="J111" i="87"/>
  <c r="J112" i="87" s="1"/>
  <c r="CE52" i="87"/>
  <c r="CE63" i="87" s="1"/>
  <c r="GI83" i="87"/>
  <c r="GI85" i="87" s="1"/>
  <c r="GI121" i="87" s="1"/>
  <c r="GI126" i="87" s="1"/>
  <c r="DF81" i="87"/>
  <c r="DF83" i="87" s="1"/>
  <c r="DF85" i="87" s="1"/>
  <c r="DF121" i="87" s="1"/>
  <c r="DF126" i="87" s="1"/>
  <c r="DE81" i="87"/>
  <c r="DE83" i="87" s="1"/>
  <c r="DE85" i="87" s="1"/>
  <c r="DE121" i="87" s="1"/>
  <c r="DE126" i="87" s="1"/>
  <c r="J82" i="87"/>
  <c r="GZ52" i="87"/>
  <c r="GZ63" i="87" s="1"/>
  <c r="DL81" i="87"/>
  <c r="DL83" i="87" s="1"/>
  <c r="DL85" i="87" s="1"/>
  <c r="DL121" i="87" s="1"/>
  <c r="DL126" i="87" s="1"/>
  <c r="BC52" i="87"/>
  <c r="BC63" i="87" s="1"/>
  <c r="V52" i="87"/>
  <c r="V63" i="87" s="1"/>
  <c r="AX81" i="87"/>
  <c r="AX83" i="87" s="1"/>
  <c r="AX85" i="87" s="1"/>
  <c r="AX121" i="87" s="1"/>
  <c r="AX126" i="87" s="1"/>
  <c r="FY52" i="87"/>
  <c r="FY63" i="87" s="1"/>
  <c r="BC159" i="87"/>
  <c r="BC157" i="87" s="1"/>
  <c r="CE159" i="87"/>
  <c r="CF81" i="87" s="1"/>
  <c r="CF83" i="87" s="1"/>
  <c r="CF85" i="87" s="1"/>
  <c r="CF121" i="87" s="1"/>
  <c r="CF126" i="87" s="1"/>
  <c r="JV83" i="87"/>
  <c r="JV85" i="87" s="1"/>
  <c r="JV121" i="87" s="1"/>
  <c r="JV126" i="87" s="1"/>
  <c r="GZ159" i="87"/>
  <c r="GZ81" i="87" s="1"/>
  <c r="EL81" i="87"/>
  <c r="EL83" i="87" s="1"/>
  <c r="EL85" i="87" s="1"/>
  <c r="EL121" i="87" s="1"/>
  <c r="EL126" i="87" s="1"/>
  <c r="CS52" i="87"/>
  <c r="CS63" i="87" s="1"/>
  <c r="KM159" i="87"/>
  <c r="KN81" i="87" s="1"/>
  <c r="KN83" i="87" s="1"/>
  <c r="KN85" i="87" s="1"/>
  <c r="KN121" i="87" s="1"/>
  <c r="KN126" i="87" s="1"/>
  <c r="IS159" i="87"/>
  <c r="IS157" i="87" s="1"/>
  <c r="EK81" i="87"/>
  <c r="EK83" i="87" s="1"/>
  <c r="EK85" i="87" s="1"/>
  <c r="EK121" i="87" s="1"/>
  <c r="EK126" i="87" s="1"/>
  <c r="CS159" i="87"/>
  <c r="CT81" i="87" s="1"/>
  <c r="CT83" i="87" s="1"/>
  <c r="CT85" i="87" s="1"/>
  <c r="CT121" i="87" s="1"/>
  <c r="CT126" i="87" s="1"/>
  <c r="HC81" i="87"/>
  <c r="HC83" i="87" s="1"/>
  <c r="HC85" i="87" s="1"/>
  <c r="HC121" i="87" s="1"/>
  <c r="HC126" i="87" s="1"/>
  <c r="KM82" i="87"/>
  <c r="IS82" i="87"/>
  <c r="CL81" i="87"/>
  <c r="CL83" i="87" s="1"/>
  <c r="CL85" i="87" s="1"/>
  <c r="CL121" i="87" s="1"/>
  <c r="CL126" i="87" s="1"/>
  <c r="CS82" i="87"/>
  <c r="IS111" i="87"/>
  <c r="IS112" i="87" s="1"/>
  <c r="DK81" i="87"/>
  <c r="DK83" i="87" s="1"/>
  <c r="DK85" i="87" s="1"/>
  <c r="DK121" i="87" s="1"/>
  <c r="DK126" i="87" s="1"/>
  <c r="BO52" i="87"/>
  <c r="BO63" i="87" s="1"/>
  <c r="FG52" i="87"/>
  <c r="FG63" i="87" s="1"/>
  <c r="CK81" i="87"/>
  <c r="CK83" i="87" s="1"/>
  <c r="CK85" i="87" s="1"/>
  <c r="CK121" i="87" s="1"/>
  <c r="CK126" i="87" s="1"/>
  <c r="CD81" i="87"/>
  <c r="CD83" i="87" s="1"/>
  <c r="CD85" i="87" s="1"/>
  <c r="CD121" i="87" s="1"/>
  <c r="CD126" i="87" s="1"/>
  <c r="BO159" i="87"/>
  <c r="BO157" i="87" s="1"/>
  <c r="FG159" i="87"/>
  <c r="FG81" i="87" s="1"/>
  <c r="FG83" i="87" s="1"/>
  <c r="FG85" i="87" s="1"/>
  <c r="FG121" i="87" s="1"/>
  <c r="FG126" i="87" s="1"/>
  <c r="BO111" i="87"/>
  <c r="BO112" i="87" s="1"/>
  <c r="FG111" i="87"/>
  <c r="FG112" i="87" s="1"/>
  <c r="HI52" i="87"/>
  <c r="HI63" i="87" s="1"/>
  <c r="HF81" i="87"/>
  <c r="HF83" i="87" s="1"/>
  <c r="HF85" i="87" s="1"/>
  <c r="HF121" i="87" s="1"/>
  <c r="HF126" i="87" s="1"/>
  <c r="JV157" i="87"/>
  <c r="JD83" i="87"/>
  <c r="JD85" i="87" s="1"/>
  <c r="JD121" i="87" s="1"/>
  <c r="JD126" i="87" s="1"/>
  <c r="GJ111" i="87"/>
  <c r="GJ112" i="87" s="1"/>
  <c r="U81" i="87"/>
  <c r="U83" i="87" s="1"/>
  <c r="U85" i="87" s="1"/>
  <c r="U121" i="87" s="1"/>
  <c r="U126" i="87" s="1"/>
  <c r="HG81" i="87"/>
  <c r="HG83" i="87" s="1"/>
  <c r="HG85" i="87" s="1"/>
  <c r="HG121" i="87" s="1"/>
  <c r="HG126" i="87" s="1"/>
  <c r="AC81" i="87"/>
  <c r="AC83" i="87" s="1"/>
  <c r="AC85" i="87" s="1"/>
  <c r="AC121" i="87" s="1"/>
  <c r="AC126" i="87" s="1"/>
  <c r="GJ82" i="87"/>
  <c r="GJ159" i="87"/>
  <c r="GK81" i="87" s="1"/>
  <c r="GK83" i="87" s="1"/>
  <c r="GK85" i="87" s="1"/>
  <c r="GK121" i="87" s="1"/>
  <c r="GK126" i="87" s="1"/>
  <c r="JT52" i="87"/>
  <c r="JT63" i="87" s="1"/>
  <c r="DP82" i="87"/>
  <c r="DP111" i="87"/>
  <c r="DP112" i="87" s="1"/>
  <c r="GZ82" i="87"/>
  <c r="EC52" i="87"/>
  <c r="EC63" i="87" s="1"/>
  <c r="FB47" i="87"/>
  <c r="FB111" i="87" s="1"/>
  <c r="FB112" i="87" s="1"/>
  <c r="EC159" i="87"/>
  <c r="EC157" i="87" s="1"/>
  <c r="EC111" i="87"/>
  <c r="EC112" i="87" s="1"/>
  <c r="JW81" i="87"/>
  <c r="JW83" i="87" s="1"/>
  <c r="JW85" i="87" s="1"/>
  <c r="JW121" i="87" s="1"/>
  <c r="JW126" i="87" s="1"/>
  <c r="G52" i="87"/>
  <c r="G63" i="87" s="1"/>
  <c r="JG83" i="87"/>
  <c r="JG85" i="87" s="1"/>
  <c r="JG121" i="87" s="1"/>
  <c r="JG126" i="87" s="1"/>
  <c r="G159" i="87"/>
  <c r="G81" i="87" s="1"/>
  <c r="G83" i="87" s="1"/>
  <c r="G85" i="87" s="1"/>
  <c r="G121" i="87" s="1"/>
  <c r="G126" i="87" s="1"/>
  <c r="N47" i="87"/>
  <c r="N111" i="87" s="1"/>
  <c r="N112" i="87" s="1"/>
  <c r="G111" i="87"/>
  <c r="G112" i="87" s="1"/>
  <c r="J159" i="87"/>
  <c r="K81" i="87" s="1"/>
  <c r="K83" i="87" s="1"/>
  <c r="K85" i="87" s="1"/>
  <c r="K121" i="87" s="1"/>
  <c r="K126" i="87" s="1"/>
  <c r="AJ47" i="87"/>
  <c r="AJ52" i="87" s="1"/>
  <c r="AJ63" i="87" s="1"/>
  <c r="II52" i="87"/>
  <c r="II63" i="87" s="1"/>
  <c r="GT52" i="87"/>
  <c r="GT63" i="87" s="1"/>
  <c r="BC82" i="87"/>
  <c r="II159" i="87"/>
  <c r="IJ81" i="87" s="1"/>
  <c r="IJ83" i="87" s="1"/>
  <c r="IJ85" i="87" s="1"/>
  <c r="IJ121" i="87" s="1"/>
  <c r="IJ126" i="87" s="1"/>
  <c r="GT159" i="87"/>
  <c r="GT157" i="87" s="1"/>
  <c r="II82" i="87"/>
  <c r="GT82" i="87"/>
  <c r="GV157" i="87"/>
  <c r="GV81" i="87"/>
  <c r="GV83" i="87" s="1"/>
  <c r="GV85" i="87" s="1"/>
  <c r="GV121" i="87" s="1"/>
  <c r="GV126" i="87" s="1"/>
  <c r="AZ52" i="87"/>
  <c r="AZ63" i="87" s="1"/>
  <c r="AY47" i="87"/>
  <c r="AY52" i="87" s="1"/>
  <c r="AY63" i="87" s="1"/>
  <c r="AZ159" i="87"/>
  <c r="AZ157" i="87" s="1"/>
  <c r="AZ82" i="87"/>
  <c r="EB81" i="87"/>
  <c r="EB83" i="87" s="1"/>
  <c r="EB85" i="87" s="1"/>
  <c r="EB121" i="87" s="1"/>
  <c r="EB126" i="87" s="1"/>
  <c r="JR157" i="87"/>
  <c r="EA157" i="87"/>
  <c r="DG47" i="87"/>
  <c r="DG159" i="87" s="1"/>
  <c r="D47" i="87"/>
  <c r="D52" i="87" s="1"/>
  <c r="D63" i="87" s="1"/>
  <c r="CR82" i="87"/>
  <c r="CR111" i="87"/>
  <c r="CR112" i="87" s="1"/>
  <c r="CR159" i="87"/>
  <c r="CR52" i="87"/>
  <c r="CR63" i="87" s="1"/>
  <c r="BJ82" i="87"/>
  <c r="BJ111" i="87"/>
  <c r="BJ112" i="87" s="1"/>
  <c r="BJ159" i="87"/>
  <c r="BJ52" i="87"/>
  <c r="BJ63" i="87" s="1"/>
  <c r="P157" i="87"/>
  <c r="P81" i="87"/>
  <c r="P83" i="87" s="1"/>
  <c r="P85" i="87" s="1"/>
  <c r="P121" i="87" s="1"/>
  <c r="P126" i="87" s="1"/>
  <c r="Q81" i="87"/>
  <c r="Q83" i="87" s="1"/>
  <c r="Q85" i="87" s="1"/>
  <c r="Q121" i="87" s="1"/>
  <c r="Q126" i="87" s="1"/>
  <c r="FY157" i="87"/>
  <c r="FY81" i="87"/>
  <c r="HH157" i="87"/>
  <c r="HH81" i="87"/>
  <c r="HH83" i="87" s="1"/>
  <c r="HH85" i="87" s="1"/>
  <c r="HH121" i="87" s="1"/>
  <c r="HH126" i="87" s="1"/>
  <c r="KL157" i="87"/>
  <c r="KL81" i="87"/>
  <c r="KL83" i="87" s="1"/>
  <c r="KL85" i="87" s="1"/>
  <c r="KL121" i="87" s="1"/>
  <c r="KL126" i="87" s="1"/>
  <c r="Y157" i="87"/>
  <c r="Y81" i="87"/>
  <c r="Y83" i="87" s="1"/>
  <c r="Y85" i="87" s="1"/>
  <c r="Y121" i="87" s="1"/>
  <c r="Y126" i="87" s="1"/>
  <c r="IU157" i="87"/>
  <c r="IV81" i="87"/>
  <c r="IV83" i="87" s="1"/>
  <c r="IV85" i="87" s="1"/>
  <c r="IV121" i="87" s="1"/>
  <c r="IV126" i="87" s="1"/>
  <c r="T98" i="100"/>
  <c r="GX47" i="87"/>
  <c r="FX157" i="87"/>
  <c r="FX81" i="87"/>
  <c r="FX83" i="87" s="1"/>
  <c r="FX85" i="87" s="1"/>
  <c r="FX121" i="87" s="1"/>
  <c r="FX126" i="87" s="1"/>
  <c r="CQ82" i="87"/>
  <c r="CQ111" i="87"/>
  <c r="CQ112" i="87" s="1"/>
  <c r="CQ159" i="87"/>
  <c r="CQ52" i="87"/>
  <c r="CQ63" i="87" s="1"/>
  <c r="CH157" i="87"/>
  <c r="CH81" i="87"/>
  <c r="CH83" i="87" s="1"/>
  <c r="CH85" i="87" s="1"/>
  <c r="CH121" i="87" s="1"/>
  <c r="CH126" i="87" s="1"/>
  <c r="FJ157" i="87"/>
  <c r="FJ81" i="87"/>
  <c r="FJ83" i="87" s="1"/>
  <c r="FJ85" i="87" s="1"/>
  <c r="FJ121" i="87" s="1"/>
  <c r="FJ126" i="87" s="1"/>
  <c r="FK81" i="87"/>
  <c r="FK83" i="87" s="1"/>
  <c r="FK85" i="87" s="1"/>
  <c r="FK121" i="87" s="1"/>
  <c r="FK126" i="87" s="1"/>
  <c r="KB111" i="87"/>
  <c r="KB112" i="87" s="1"/>
  <c r="KB82" i="87"/>
  <c r="KB159" i="87"/>
  <c r="KB52" i="87"/>
  <c r="KB63" i="87" s="1"/>
  <c r="KA157" i="87"/>
  <c r="KA81" i="87"/>
  <c r="KA83" i="87" s="1"/>
  <c r="KA85" i="87" s="1"/>
  <c r="KA121" i="87" s="1"/>
  <c r="KA126" i="87" s="1"/>
  <c r="GM47" i="87"/>
  <c r="AD157" i="87"/>
  <c r="AD81" i="87"/>
  <c r="AD83" i="87" s="1"/>
  <c r="AD85" i="87" s="1"/>
  <c r="AD121" i="87" s="1"/>
  <c r="AD126" i="87" s="1"/>
  <c r="FE82" i="87"/>
  <c r="FE111" i="87"/>
  <c r="FE112" i="87" s="1"/>
  <c r="FE159" i="87"/>
  <c r="FE52" i="87"/>
  <c r="FE63" i="87" s="1"/>
  <c r="DY111" i="87"/>
  <c r="DY112" i="87" s="1"/>
  <c r="DY82" i="87"/>
  <c r="DY159" i="87"/>
  <c r="DY52" i="87"/>
  <c r="DY63" i="87" s="1"/>
  <c r="ER82" i="87"/>
  <c r="ER111" i="87"/>
  <c r="ER112" i="87" s="1"/>
  <c r="ER159" i="87"/>
  <c r="ER52" i="87"/>
  <c r="ER63" i="87" s="1"/>
  <c r="KD157" i="87"/>
  <c r="KD81" i="87"/>
  <c r="KD83" i="87" s="1"/>
  <c r="KD85" i="87" s="1"/>
  <c r="KD121" i="87" s="1"/>
  <c r="KD126" i="87" s="1"/>
  <c r="B130" i="87"/>
  <c r="B135" i="87" s="1"/>
  <c r="C113" i="87"/>
  <c r="IQ157" i="87"/>
  <c r="IQ81" i="87"/>
  <c r="IQ83" i="87" s="1"/>
  <c r="IQ85" i="87" s="1"/>
  <c r="IQ121" i="87" s="1"/>
  <c r="IQ126" i="87" s="1"/>
  <c r="FP111" i="87"/>
  <c r="FP112" i="87" s="1"/>
  <c r="FP82" i="87"/>
  <c r="FP159" i="87"/>
  <c r="FP52" i="87"/>
  <c r="FP63" i="87" s="1"/>
  <c r="HI157" i="87"/>
  <c r="HI81" i="87"/>
  <c r="CO82" i="87"/>
  <c r="CO111" i="87"/>
  <c r="CO112" i="87" s="1"/>
  <c r="CO159" i="87"/>
  <c r="CO52" i="87"/>
  <c r="CO63" i="87" s="1"/>
  <c r="IC111" i="87"/>
  <c r="IC112" i="87" s="1"/>
  <c r="IC82" i="87"/>
  <c r="IC159" i="87"/>
  <c r="IC52" i="87"/>
  <c r="IC63" i="87" s="1"/>
  <c r="BG82" i="87"/>
  <c r="BG111" i="87"/>
  <c r="BG112" i="87" s="1"/>
  <c r="BG159" i="87"/>
  <c r="BG52" i="87"/>
  <c r="BG63" i="87" s="1"/>
  <c r="F157" i="87"/>
  <c r="F81" i="87"/>
  <c r="F83" i="87" s="1"/>
  <c r="F85" i="87" s="1"/>
  <c r="F121" i="87" s="1"/>
  <c r="F126" i="87" s="1"/>
  <c r="C157" i="87"/>
  <c r="C81" i="87"/>
  <c r="C83" i="87" s="1"/>
  <c r="C85" i="87" s="1"/>
  <c r="C121" i="87" s="1"/>
  <c r="C126" i="87" s="1"/>
  <c r="CA157" i="87"/>
  <c r="CA81" i="87"/>
  <c r="CA83" i="87" s="1"/>
  <c r="CA85" i="87" s="1"/>
  <c r="CA121" i="87" s="1"/>
  <c r="CA126" i="87" s="1"/>
  <c r="AO111" i="87"/>
  <c r="AO112" i="87" s="1"/>
  <c r="AO82" i="87"/>
  <c r="AO159" i="87"/>
  <c r="AO52" i="87"/>
  <c r="AO63" i="87" s="1"/>
  <c r="Z157" i="87"/>
  <c r="Z81" i="87"/>
  <c r="Z83" i="87" s="1"/>
  <c r="Z85" i="87" s="1"/>
  <c r="Z121" i="87" s="1"/>
  <c r="Z126" i="87" s="1"/>
  <c r="IR111" i="87"/>
  <c r="IR112" i="87" s="1"/>
  <c r="IR82" i="87"/>
  <c r="IR159" i="87"/>
  <c r="IR52" i="87"/>
  <c r="IR63" i="87" s="1"/>
  <c r="GD157" i="87"/>
  <c r="GD81" i="87"/>
  <c r="GD83" i="87" s="1"/>
  <c r="GD85" i="87" s="1"/>
  <c r="GD121" i="87" s="1"/>
  <c r="GD126" i="87" s="1"/>
  <c r="CZ157" i="87"/>
  <c r="CZ81" i="87"/>
  <c r="CZ83" i="87" s="1"/>
  <c r="CZ85" i="87" s="1"/>
  <c r="CZ121" i="87" s="1"/>
  <c r="CZ126" i="87" s="1"/>
  <c r="DA81" i="87"/>
  <c r="DA83" i="87" s="1"/>
  <c r="DA85" i="87" s="1"/>
  <c r="DA121" i="87" s="1"/>
  <c r="DA126" i="87" s="1"/>
  <c r="IT82" i="87"/>
  <c r="IT111" i="87"/>
  <c r="IT112" i="87" s="1"/>
  <c r="IT159" i="87"/>
  <c r="IT52" i="87"/>
  <c r="IT63" i="87" s="1"/>
  <c r="BI111" i="87"/>
  <c r="BI112" i="87" s="1"/>
  <c r="BI82" i="87"/>
  <c r="BI159" i="87"/>
  <c r="BI52" i="87"/>
  <c r="BI63" i="87" s="1"/>
  <c r="E157" i="87"/>
  <c r="B157" i="87"/>
  <c r="B156" i="87" s="1"/>
  <c r="B148" i="87" s="1"/>
  <c r="B147" i="87" s="1"/>
  <c r="B146" i="87" s="1"/>
  <c r="B81" i="87"/>
  <c r="B83" i="87" s="1"/>
  <c r="B85" i="87" s="1"/>
  <c r="JC157" i="87"/>
  <c r="JC81" i="87"/>
  <c r="JC83" i="87" s="1"/>
  <c r="JC85" i="87" s="1"/>
  <c r="JC121" i="87" s="1"/>
  <c r="JC126" i="87" s="1"/>
  <c r="BM157" i="87"/>
  <c r="BM81" i="87"/>
  <c r="BN81" i="87"/>
  <c r="BN83" i="87" s="1"/>
  <c r="BN85" i="87" s="1"/>
  <c r="BN121" i="87" s="1"/>
  <c r="BN126" i="87" s="1"/>
  <c r="BT157" i="87"/>
  <c r="BT81" i="87"/>
  <c r="BT83" i="87" s="1"/>
  <c r="BT85" i="87" s="1"/>
  <c r="BT121" i="87" s="1"/>
  <c r="BT126" i="87" s="1"/>
  <c r="KE157" i="87"/>
  <c r="KE81" i="87"/>
  <c r="KE83" i="87" s="1"/>
  <c r="KE85" i="87" s="1"/>
  <c r="KE121" i="87" s="1"/>
  <c r="KE126" i="87" s="1"/>
  <c r="KF81" i="87"/>
  <c r="KF83" i="87" s="1"/>
  <c r="KF85" i="87" s="1"/>
  <c r="KF121" i="87" s="1"/>
  <c r="KF126" i="87" s="1"/>
  <c r="CX47" i="87"/>
  <c r="DV157" i="87"/>
  <c r="DV81" i="87"/>
  <c r="DV83" i="87" s="1"/>
  <c r="DV85" i="87" s="1"/>
  <c r="DV121" i="87" s="1"/>
  <c r="DV126" i="87" s="1"/>
  <c r="DW81" i="87"/>
  <c r="DW83" i="87" s="1"/>
  <c r="DW85" i="87" s="1"/>
  <c r="DW121" i="87" s="1"/>
  <c r="DW126" i="87" s="1"/>
  <c r="CM157" i="87"/>
  <c r="CM81" i="87"/>
  <c r="CM83" i="87" s="1"/>
  <c r="CM85" i="87" s="1"/>
  <c r="CM121" i="87" s="1"/>
  <c r="CM126" i="87" s="1"/>
  <c r="BX47" i="87"/>
  <c r="KH111" i="87"/>
  <c r="KH112" i="87" s="1"/>
  <c r="KH82" i="87"/>
  <c r="KH159" i="87"/>
  <c r="KH52" i="87"/>
  <c r="KH63" i="87" s="1"/>
  <c r="JS157" i="87"/>
  <c r="JS81" i="87"/>
  <c r="JS83" i="87" s="1"/>
  <c r="JS85" i="87" s="1"/>
  <c r="JS121" i="87" s="1"/>
  <c r="JS126" i="87" s="1"/>
  <c r="CB81" i="87"/>
  <c r="CB83" i="87" s="1"/>
  <c r="CB85" i="87" s="1"/>
  <c r="CB121" i="87" s="1"/>
  <c r="CB126" i="87" s="1"/>
  <c r="AS157" i="87"/>
  <c r="AS81" i="87"/>
  <c r="AS83" i="87" s="1"/>
  <c r="AS85" i="87" s="1"/>
  <c r="AS121" i="87" s="1"/>
  <c r="AS126" i="87" s="1"/>
  <c r="AT81" i="87"/>
  <c r="AT83" i="87" s="1"/>
  <c r="AT85" i="87" s="1"/>
  <c r="AT121" i="87" s="1"/>
  <c r="AT126" i="87" s="1"/>
  <c r="HA82" i="87"/>
  <c r="HA111" i="87"/>
  <c r="HA112" i="87" s="1"/>
  <c r="HA159" i="87"/>
  <c r="HA52" i="87"/>
  <c r="HA63" i="87" s="1"/>
  <c r="AE157" i="87"/>
  <c r="AE81" i="87"/>
  <c r="AE83" i="87" s="1"/>
  <c r="AE85" i="87" s="1"/>
  <c r="AE121" i="87" s="1"/>
  <c r="AE126" i="87" s="1"/>
  <c r="IO157" i="87"/>
  <c r="IO81" i="87"/>
  <c r="IO83" i="87" s="1"/>
  <c r="IO85" i="87" s="1"/>
  <c r="IO121" i="87" s="1"/>
  <c r="IO126" i="87" s="1"/>
  <c r="IP81" i="87"/>
  <c r="IP83" i="87" s="1"/>
  <c r="IP85" i="87" s="1"/>
  <c r="IP121" i="87" s="1"/>
  <c r="IP126" i="87" s="1"/>
  <c r="DC157" i="87"/>
  <c r="DC81" i="87"/>
  <c r="DC83" i="87" s="1"/>
  <c r="DC85" i="87" s="1"/>
  <c r="DC121" i="87" s="1"/>
  <c r="DC126" i="87" s="1"/>
  <c r="FW157" i="87"/>
  <c r="FW81" i="87"/>
  <c r="FW83" i="87" s="1"/>
  <c r="FW85" i="87" s="1"/>
  <c r="FW121" i="87" s="1"/>
  <c r="FW126" i="87" s="1"/>
  <c r="FH82" i="87"/>
  <c r="FH111" i="87"/>
  <c r="FH112" i="87" s="1"/>
  <c r="FH159" i="87"/>
  <c r="FH52" i="87"/>
  <c r="FH63" i="87" s="1"/>
  <c r="DJ157" i="87"/>
  <c r="DJ81" i="87"/>
  <c r="DJ83" i="87" s="1"/>
  <c r="DJ85" i="87" s="1"/>
  <c r="DJ121" i="87" s="1"/>
  <c r="DJ126" i="87" s="1"/>
  <c r="DI157" i="87"/>
  <c r="DI81" i="87"/>
  <c r="DI83" i="87" s="1"/>
  <c r="DI85" i="87" s="1"/>
  <c r="DI121" i="87" s="1"/>
  <c r="DI126" i="87" s="1"/>
  <c r="L82" i="87"/>
  <c r="L111" i="87"/>
  <c r="L112" i="87" s="1"/>
  <c r="L159" i="87"/>
  <c r="L52" i="87"/>
  <c r="L63" i="87" s="1"/>
  <c r="AI157" i="87"/>
  <c r="AI81" i="87"/>
  <c r="AI83" i="87" s="1"/>
  <c r="AI85" i="87" s="1"/>
  <c r="AI121" i="87" s="1"/>
  <c r="AI126" i="87" s="1"/>
  <c r="V157" i="87"/>
  <c r="V81" i="87"/>
  <c r="IY157" i="87"/>
  <c r="IY81" i="87"/>
  <c r="IY83" i="87" s="1"/>
  <c r="IY85" i="87" s="1"/>
  <c r="IY121" i="87" s="1"/>
  <c r="IY126" i="87" s="1"/>
  <c r="IZ81" i="87"/>
  <c r="IZ83" i="87" s="1"/>
  <c r="IZ85" i="87" s="1"/>
  <c r="IZ121" i="87" s="1"/>
  <c r="IZ126" i="87" s="1"/>
  <c r="JT157" i="87"/>
  <c r="JT81" i="87"/>
  <c r="JU81" i="87"/>
  <c r="JU83" i="87" s="1"/>
  <c r="JU85" i="87" s="1"/>
  <c r="JU121" i="87" s="1"/>
  <c r="JU126" i="87" s="1"/>
  <c r="DS157" i="87"/>
  <c r="DS81" i="87"/>
  <c r="DS83" i="87" s="1"/>
  <c r="DS85" i="87" s="1"/>
  <c r="DS121" i="87" s="1"/>
  <c r="DS126" i="87" s="1"/>
  <c r="JM111" i="87"/>
  <c r="JM112" i="87" s="1"/>
  <c r="JM82" i="87"/>
  <c r="JM159" i="87"/>
  <c r="JM52" i="87"/>
  <c r="JM63" i="87" s="1"/>
  <c r="HX111" i="87"/>
  <c r="HX112" i="87" s="1"/>
  <c r="HX82" i="87"/>
  <c r="HX159" i="87"/>
  <c r="HY81" i="87" s="1"/>
  <c r="HY83" i="87" s="1"/>
  <c r="HY85" i="87" s="1"/>
  <c r="HY121" i="87" s="1"/>
  <c r="HY126" i="87" s="1"/>
  <c r="HX52" i="87"/>
  <c r="HX63" i="87" s="1"/>
  <c r="C63" i="87"/>
  <c r="C64" i="87" s="1"/>
  <c r="C133" i="87"/>
  <c r="C165" i="87" s="1"/>
  <c r="GE157" i="87"/>
  <c r="GE81" i="87"/>
  <c r="GE83" i="87" s="1"/>
  <c r="GE85" i="87" s="1"/>
  <c r="GE121" i="87" s="1"/>
  <c r="GE126" i="87" s="1"/>
  <c r="DT157" i="87"/>
  <c r="DT81" i="87"/>
  <c r="DT83" i="87" s="1"/>
  <c r="DT85" i="87" s="1"/>
  <c r="DT121" i="87" s="1"/>
  <c r="DT126" i="87" s="1"/>
  <c r="GY157" i="87"/>
  <c r="W81" i="87"/>
  <c r="W83" i="87" s="1"/>
  <c r="W85" i="87" s="1"/>
  <c r="W121" i="87" s="1"/>
  <c r="W126" i="87" s="1"/>
  <c r="AF157" i="87"/>
  <c r="AF81" i="87"/>
  <c r="AF83" i="87" s="1"/>
  <c r="AF85" i="87" s="1"/>
  <c r="AF121" i="87" s="1"/>
  <c r="AF126" i="87" s="1"/>
  <c r="AG81" i="87"/>
  <c r="AG83" i="87" s="1"/>
  <c r="AG85" i="87" s="1"/>
  <c r="AG121" i="87" s="1"/>
  <c r="AG126" i="87" s="1"/>
  <c r="EU157" i="87"/>
  <c r="EU81" i="87"/>
  <c r="EU83" i="87" s="1"/>
  <c r="EU85" i="87" s="1"/>
  <c r="EU121" i="87" s="1"/>
  <c r="EU126" i="87" s="1"/>
  <c r="EV81" i="87"/>
  <c r="EV83" i="87" s="1"/>
  <c r="EV85" i="87" s="1"/>
  <c r="EV121" i="87" s="1"/>
  <c r="EV126" i="87" s="1"/>
  <c r="CN157" i="87"/>
  <c r="CN81" i="87"/>
  <c r="CN83" i="87" s="1"/>
  <c r="CN85" i="87" s="1"/>
  <c r="CN121" i="87" s="1"/>
  <c r="CN126" i="87" s="1"/>
  <c r="AM111" i="87"/>
  <c r="AM112" i="87" s="1"/>
  <c r="AM82" i="87"/>
  <c r="AM159" i="87"/>
  <c r="AM52" i="87"/>
  <c r="AM63" i="87" s="1"/>
  <c r="CJ157" i="87"/>
  <c r="CJ81" i="87"/>
  <c r="CJ83" i="87" s="1"/>
  <c r="CJ85" i="87" s="1"/>
  <c r="CJ121" i="87" s="1"/>
  <c r="CJ126" i="87" s="1"/>
  <c r="JO157" i="87"/>
  <c r="JO81" i="87"/>
  <c r="JO83" i="87" s="1"/>
  <c r="JO85" i="87" s="1"/>
  <c r="JO121" i="87" s="1"/>
  <c r="JO126" i="87" s="1"/>
  <c r="JP81" i="87"/>
  <c r="JP83" i="87" s="1"/>
  <c r="JP85" i="87" s="1"/>
  <c r="JP121" i="87" s="1"/>
  <c r="JP126" i="87" s="1"/>
  <c r="AU111" i="87"/>
  <c r="AU112" i="87" s="1"/>
  <c r="AU82" i="87"/>
  <c r="AU159" i="87"/>
  <c r="AU52" i="87"/>
  <c r="AU63" i="87" s="1"/>
  <c r="HY157" i="87"/>
  <c r="HZ81" i="87"/>
  <c r="HZ83" i="87" s="1"/>
  <c r="HZ85" i="87" s="1"/>
  <c r="HZ121" i="87" s="1"/>
  <c r="HZ126" i="87" s="1"/>
  <c r="DH157" i="87"/>
  <c r="AW157" i="87"/>
  <c r="AW81" i="87"/>
  <c r="AW83" i="87" s="1"/>
  <c r="AW85" i="87" s="1"/>
  <c r="AW121" i="87" s="1"/>
  <c r="AW126" i="87" s="1"/>
  <c r="HT111" i="87"/>
  <c r="HT112" i="87" s="1"/>
  <c r="HT82" i="87"/>
  <c r="HT159" i="87"/>
  <c r="HT52" i="87"/>
  <c r="HT63" i="87" s="1"/>
  <c r="GH81" i="87" l="1"/>
  <c r="GH83" i="87" s="1"/>
  <c r="GH85" i="87" s="1"/>
  <c r="GH121" i="87" s="1"/>
  <c r="GH126" i="87" s="1"/>
  <c r="GG157" i="87"/>
  <c r="DR81" i="87"/>
  <c r="DR83" i="87" s="1"/>
  <c r="DR85" i="87" s="1"/>
  <c r="DR121" i="87" s="1"/>
  <c r="DR126" i="87" s="1"/>
  <c r="BM83" i="87"/>
  <c r="BM85" i="87" s="1"/>
  <c r="BM121" i="87" s="1"/>
  <c r="BM126" i="87" s="1"/>
  <c r="DQ81" i="87"/>
  <c r="DQ83" i="87" s="1"/>
  <c r="DQ85" i="87" s="1"/>
  <c r="DQ121" i="87" s="1"/>
  <c r="DQ126" i="87" s="1"/>
  <c r="BB81" i="87"/>
  <c r="BB83" i="87" s="1"/>
  <c r="BB85" i="87" s="1"/>
  <c r="BB121" i="87" s="1"/>
  <c r="BB126" i="87" s="1"/>
  <c r="IS81" i="87"/>
  <c r="IS83" i="87" s="1"/>
  <c r="IS85" i="87" s="1"/>
  <c r="IS121" i="87" s="1"/>
  <c r="IS126" i="87" s="1"/>
  <c r="JH81" i="87"/>
  <c r="JH83" i="87" s="1"/>
  <c r="JH85" i="87" s="1"/>
  <c r="JH121" i="87" s="1"/>
  <c r="JH126" i="87" s="1"/>
  <c r="JH157" i="87"/>
  <c r="GG83" i="87"/>
  <c r="GG85" i="87" s="1"/>
  <c r="GG121" i="87" s="1"/>
  <c r="GG126" i="87" s="1"/>
  <c r="CS81" i="87"/>
  <c r="CS83" i="87" s="1"/>
  <c r="CS85" i="87" s="1"/>
  <c r="CS121" i="87" s="1"/>
  <c r="CS126" i="87" s="1"/>
  <c r="DP81" i="87"/>
  <c r="DP83" i="87" s="1"/>
  <c r="DP85" i="87" s="1"/>
  <c r="DP121" i="87" s="1"/>
  <c r="DP126" i="87" s="1"/>
  <c r="FZ157" i="87"/>
  <c r="GA81" i="87"/>
  <c r="GA83" i="87" s="1"/>
  <c r="GA85" i="87" s="1"/>
  <c r="GA121" i="87" s="1"/>
  <c r="GA126" i="87" s="1"/>
  <c r="II81" i="87"/>
  <c r="II83" i="87" s="1"/>
  <c r="II85" i="87" s="1"/>
  <c r="II121" i="87" s="1"/>
  <c r="II126" i="87" s="1"/>
  <c r="II157" i="87"/>
  <c r="DO81" i="87"/>
  <c r="DO83" i="87" s="1"/>
  <c r="DO85" i="87" s="1"/>
  <c r="DO121" i="87" s="1"/>
  <c r="DO126" i="87" s="1"/>
  <c r="JT83" i="87"/>
  <c r="JT85" i="87" s="1"/>
  <c r="JT121" i="87" s="1"/>
  <c r="JT126" i="87" s="1"/>
  <c r="DN81" i="87"/>
  <c r="DN83" i="87" s="1"/>
  <c r="DN85" i="87" s="1"/>
  <c r="DN121" i="87" s="1"/>
  <c r="DN126" i="87" s="1"/>
  <c r="BP81" i="87"/>
  <c r="BP83" i="87" s="1"/>
  <c r="BP85" i="87" s="1"/>
  <c r="BP121" i="87" s="1"/>
  <c r="BP126" i="87" s="1"/>
  <c r="V83" i="87"/>
  <c r="V85" i="87" s="1"/>
  <c r="V121" i="87" s="1"/>
  <c r="V126" i="87" s="1"/>
  <c r="HP83" i="87"/>
  <c r="HP85" i="87" s="1"/>
  <c r="HP121" i="87" s="1"/>
  <c r="HP126" i="87" s="1"/>
  <c r="GZ157" i="87"/>
  <c r="CS157" i="87"/>
  <c r="HP157" i="87"/>
  <c r="AL157" i="87"/>
  <c r="FZ83" i="87"/>
  <c r="FZ85" i="87" s="1"/>
  <c r="FZ121" i="87" s="1"/>
  <c r="FZ126" i="87" s="1"/>
  <c r="AJ159" i="87"/>
  <c r="AJ157" i="87" s="1"/>
  <c r="KM157" i="87"/>
  <c r="KM81" i="87"/>
  <c r="KM83" i="87" s="1"/>
  <c r="KM85" i="87" s="1"/>
  <c r="KM121" i="87" s="1"/>
  <c r="KM126" i="87" s="1"/>
  <c r="AJ82" i="87"/>
  <c r="FY83" i="87"/>
  <c r="FY85" i="87" s="1"/>
  <c r="FY121" i="87" s="1"/>
  <c r="FY126" i="87" s="1"/>
  <c r="GZ83" i="87"/>
  <c r="GZ85" i="87" s="1"/>
  <c r="GZ121" i="87" s="1"/>
  <c r="GZ126" i="87" s="1"/>
  <c r="ED81" i="87"/>
  <c r="ED83" i="87" s="1"/>
  <c r="ED85" i="87" s="1"/>
  <c r="ED121" i="87" s="1"/>
  <c r="ED126" i="87" s="1"/>
  <c r="HQ81" i="87"/>
  <c r="HQ83" i="87" s="1"/>
  <c r="HQ85" i="87" s="1"/>
  <c r="HQ121" i="87" s="1"/>
  <c r="HQ126" i="87" s="1"/>
  <c r="EC81" i="87"/>
  <c r="EC83" i="87" s="1"/>
  <c r="EC85" i="87" s="1"/>
  <c r="EC121" i="87" s="1"/>
  <c r="EC126" i="87" s="1"/>
  <c r="HI83" i="87"/>
  <c r="HI85" i="87" s="1"/>
  <c r="HI121" i="87" s="1"/>
  <c r="HI126" i="87" s="1"/>
  <c r="AJ111" i="87"/>
  <c r="AJ112" i="87" s="1"/>
  <c r="AY159" i="87"/>
  <c r="AY157" i="87" s="1"/>
  <c r="BA81" i="87"/>
  <c r="BA83" i="87" s="1"/>
  <c r="BA85" i="87" s="1"/>
  <c r="BA121" i="87" s="1"/>
  <c r="BA126" i="87" s="1"/>
  <c r="CE157" i="87"/>
  <c r="BO81" i="87"/>
  <c r="BO83" i="87" s="1"/>
  <c r="BO85" i="87" s="1"/>
  <c r="BO121" i="87" s="1"/>
  <c r="BO126" i="87" s="1"/>
  <c r="FB52" i="87"/>
  <c r="FB63" i="87" s="1"/>
  <c r="BD81" i="87"/>
  <c r="BD83" i="87" s="1"/>
  <c r="BD85" i="87" s="1"/>
  <c r="BD121" i="87" s="1"/>
  <c r="BD126" i="87" s="1"/>
  <c r="FB159" i="87"/>
  <c r="FB81" i="87" s="1"/>
  <c r="DG82" i="87"/>
  <c r="BC81" i="87"/>
  <c r="BC83" i="87" s="1"/>
  <c r="BC85" i="87" s="1"/>
  <c r="BC121" i="87" s="1"/>
  <c r="BC126" i="87" s="1"/>
  <c r="FG157" i="87"/>
  <c r="DG111" i="87"/>
  <c r="DG112" i="87" s="1"/>
  <c r="CE81" i="87"/>
  <c r="CE83" i="87" s="1"/>
  <c r="CE85" i="87" s="1"/>
  <c r="CE121" i="87" s="1"/>
  <c r="CE126" i="87" s="1"/>
  <c r="G157" i="87"/>
  <c r="J81" i="87"/>
  <c r="J83" i="87" s="1"/>
  <c r="J85" i="87" s="1"/>
  <c r="J121" i="87" s="1"/>
  <c r="J126" i="87" s="1"/>
  <c r="FB82" i="87"/>
  <c r="GU81" i="87"/>
  <c r="GU83" i="87" s="1"/>
  <c r="GU85" i="87" s="1"/>
  <c r="GU121" i="87" s="1"/>
  <c r="GU126" i="87" s="1"/>
  <c r="GJ157" i="87"/>
  <c r="GJ81" i="87"/>
  <c r="GJ83" i="87" s="1"/>
  <c r="GJ85" i="87" s="1"/>
  <c r="GJ121" i="87" s="1"/>
  <c r="GJ126" i="87" s="1"/>
  <c r="J157" i="87"/>
  <c r="N52" i="87"/>
  <c r="N63" i="87" s="1"/>
  <c r="N159" i="87"/>
  <c r="N157" i="87" s="1"/>
  <c r="D159" i="87"/>
  <c r="E81" i="87" s="1"/>
  <c r="E83" i="87" s="1"/>
  <c r="E85" i="87" s="1"/>
  <c r="E121" i="87" s="1"/>
  <c r="E126" i="87" s="1"/>
  <c r="N82" i="87"/>
  <c r="D82" i="87"/>
  <c r="D111" i="87"/>
  <c r="D112" i="87" s="1"/>
  <c r="D113" i="87" s="1"/>
  <c r="H81" i="87"/>
  <c r="H83" i="87" s="1"/>
  <c r="H85" i="87" s="1"/>
  <c r="H121" i="87" s="1"/>
  <c r="H126" i="87" s="1"/>
  <c r="GT81" i="87"/>
  <c r="GT83" i="87" s="1"/>
  <c r="GT85" i="87" s="1"/>
  <c r="GT121" i="87" s="1"/>
  <c r="GT126" i="87" s="1"/>
  <c r="AY111" i="87"/>
  <c r="AY112" i="87" s="1"/>
  <c r="AY82" i="87"/>
  <c r="D64" i="87"/>
  <c r="E64" i="87" s="1"/>
  <c r="F64" i="87" s="1"/>
  <c r="G64" i="87" s="1"/>
  <c r="H64" i="87" s="1"/>
  <c r="I64" i="87" s="1"/>
  <c r="J64" i="87" s="1"/>
  <c r="K64" i="87" s="1"/>
  <c r="L64" i="87" s="1"/>
  <c r="M64" i="87" s="1"/>
  <c r="DG52" i="87"/>
  <c r="DG63" i="87" s="1"/>
  <c r="BG157" i="87"/>
  <c r="BG81" i="87"/>
  <c r="BG83" i="87" s="1"/>
  <c r="BG85" i="87" s="1"/>
  <c r="BG121" i="87" s="1"/>
  <c r="BG126" i="87" s="1"/>
  <c r="BH81" i="87"/>
  <c r="BH83" i="87" s="1"/>
  <c r="BH85" i="87" s="1"/>
  <c r="BH121" i="87" s="1"/>
  <c r="BH126" i="87" s="1"/>
  <c r="ER157" i="87"/>
  <c r="ER81" i="87"/>
  <c r="ER83" i="87" s="1"/>
  <c r="ER85" i="87" s="1"/>
  <c r="ER121" i="87" s="1"/>
  <c r="ER126" i="87" s="1"/>
  <c r="ES81" i="87"/>
  <c r="ES83" i="87" s="1"/>
  <c r="ES85" i="87" s="1"/>
  <c r="ES121" i="87" s="1"/>
  <c r="ES126" i="87" s="1"/>
  <c r="DY157" i="87"/>
  <c r="DY81" i="87"/>
  <c r="DY83" i="87" s="1"/>
  <c r="DY85" i="87" s="1"/>
  <c r="DY121" i="87" s="1"/>
  <c r="DY126" i="87" s="1"/>
  <c r="DZ81" i="87"/>
  <c r="DZ83" i="87" s="1"/>
  <c r="DZ85" i="87" s="1"/>
  <c r="DZ121" i="87" s="1"/>
  <c r="DZ126" i="87" s="1"/>
  <c r="DG157" i="87"/>
  <c r="DG81" i="87"/>
  <c r="CX111" i="87"/>
  <c r="CX112" i="87" s="1"/>
  <c r="CX82" i="87"/>
  <c r="CX159" i="87"/>
  <c r="CX52" i="87"/>
  <c r="CX63" i="87" s="1"/>
  <c r="FE157" i="87"/>
  <c r="FE81" i="87"/>
  <c r="FE83" i="87" s="1"/>
  <c r="FE85" i="87" s="1"/>
  <c r="FE121" i="87" s="1"/>
  <c r="FE126" i="87" s="1"/>
  <c r="FF81" i="87"/>
  <c r="FF83" i="87" s="1"/>
  <c r="FF85" i="87" s="1"/>
  <c r="FF121" i="87" s="1"/>
  <c r="FF126" i="87" s="1"/>
  <c r="BJ157" i="87"/>
  <c r="BJ81" i="87"/>
  <c r="BJ83" i="87" s="1"/>
  <c r="BJ85" i="87" s="1"/>
  <c r="BJ121" i="87" s="1"/>
  <c r="BJ126" i="87" s="1"/>
  <c r="BK81" i="87"/>
  <c r="BK83" i="87" s="1"/>
  <c r="BK85" i="87" s="1"/>
  <c r="BK121" i="87" s="1"/>
  <c r="BK126" i="87" s="1"/>
  <c r="JM157" i="87"/>
  <c r="JM81" i="87"/>
  <c r="JM83" i="87" s="1"/>
  <c r="JM85" i="87" s="1"/>
  <c r="JM121" i="87" s="1"/>
  <c r="JM126" i="87" s="1"/>
  <c r="JN81" i="87"/>
  <c r="JN83" i="87" s="1"/>
  <c r="JN85" i="87" s="1"/>
  <c r="JN121" i="87" s="1"/>
  <c r="JN126" i="87" s="1"/>
  <c r="IT157" i="87"/>
  <c r="IT81" i="87"/>
  <c r="IT83" i="87" s="1"/>
  <c r="IT85" i="87" s="1"/>
  <c r="IT121" i="87" s="1"/>
  <c r="IT126" i="87" s="1"/>
  <c r="DH81" i="87"/>
  <c r="DH83" i="87" s="1"/>
  <c r="DH85" i="87" s="1"/>
  <c r="DH121" i="87" s="1"/>
  <c r="DH126" i="87" s="1"/>
  <c r="C128" i="87"/>
  <c r="BX111" i="87"/>
  <c r="BX112" i="87" s="1"/>
  <c r="BX82" i="87"/>
  <c r="BX159" i="87"/>
  <c r="BX52" i="87"/>
  <c r="BX63" i="87" s="1"/>
  <c r="FP157" i="87"/>
  <c r="FP81" i="87"/>
  <c r="FP83" i="87" s="1"/>
  <c r="FP85" i="87" s="1"/>
  <c r="FP121" i="87" s="1"/>
  <c r="FP126" i="87" s="1"/>
  <c r="FQ81" i="87"/>
  <c r="FQ83" i="87" s="1"/>
  <c r="FQ85" i="87" s="1"/>
  <c r="FQ121" i="87" s="1"/>
  <c r="FQ126" i="87" s="1"/>
  <c r="CR157" i="87"/>
  <c r="CR81" i="87"/>
  <c r="CR83" i="87" s="1"/>
  <c r="CR85" i="87" s="1"/>
  <c r="CR121" i="87" s="1"/>
  <c r="CR126" i="87" s="1"/>
  <c r="AU157" i="87"/>
  <c r="AU81" i="87"/>
  <c r="AU83" i="87" s="1"/>
  <c r="AU85" i="87" s="1"/>
  <c r="AU121" i="87" s="1"/>
  <c r="AU126" i="87" s="1"/>
  <c r="AV81" i="87"/>
  <c r="AV83" i="87" s="1"/>
  <c r="AV85" i="87" s="1"/>
  <c r="AV121" i="87" s="1"/>
  <c r="AV126" i="87" s="1"/>
  <c r="U98" i="100"/>
  <c r="U100" i="100" s="1"/>
  <c r="KH157" i="87"/>
  <c r="KH81" i="87"/>
  <c r="KH83" i="87" s="1"/>
  <c r="KH85" i="87" s="1"/>
  <c r="KH121" i="87" s="1"/>
  <c r="KH126" i="87" s="1"/>
  <c r="KI81" i="87"/>
  <c r="KI83" i="87" s="1"/>
  <c r="KI85" i="87" s="1"/>
  <c r="KI121" i="87" s="1"/>
  <c r="KI126" i="87" s="1"/>
  <c r="B121" i="87"/>
  <c r="B126" i="87" s="1"/>
  <c r="B131" i="87" s="1"/>
  <c r="B86" i="87"/>
  <c r="KB157" i="87"/>
  <c r="KB81" i="87"/>
  <c r="KB83" i="87" s="1"/>
  <c r="KB85" i="87" s="1"/>
  <c r="KB121" i="87" s="1"/>
  <c r="KB126" i="87" s="1"/>
  <c r="KC81" i="87"/>
  <c r="KC83" i="87" s="1"/>
  <c r="KC85" i="87" s="1"/>
  <c r="KC121" i="87" s="1"/>
  <c r="KC126" i="87" s="1"/>
  <c r="L157" i="87"/>
  <c r="L81" i="87"/>
  <c r="L83" i="87" s="1"/>
  <c r="L85" i="87" s="1"/>
  <c r="L121" i="87" s="1"/>
  <c r="L126" i="87" s="1"/>
  <c r="M81" i="87"/>
  <c r="M83" i="87" s="1"/>
  <c r="M85" i="87" s="1"/>
  <c r="M121" i="87" s="1"/>
  <c r="M126" i="87" s="1"/>
  <c r="IU81" i="87"/>
  <c r="IU83" i="87" s="1"/>
  <c r="IU85" i="87" s="1"/>
  <c r="IU121" i="87" s="1"/>
  <c r="IU126" i="87" s="1"/>
  <c r="HA157" i="87"/>
  <c r="HA81" i="87"/>
  <c r="HA83" i="87" s="1"/>
  <c r="HA85" i="87" s="1"/>
  <c r="HA121" i="87" s="1"/>
  <c r="HA126" i="87" s="1"/>
  <c r="HB81" i="87"/>
  <c r="HB83" i="87" s="1"/>
  <c r="HB85" i="87" s="1"/>
  <c r="HB121" i="87" s="1"/>
  <c r="HB126" i="87" s="1"/>
  <c r="IR157" i="87"/>
  <c r="IR81" i="87"/>
  <c r="IR83" i="87" s="1"/>
  <c r="IR85" i="87" s="1"/>
  <c r="IR121" i="87" s="1"/>
  <c r="IR126" i="87" s="1"/>
  <c r="BI157" i="87"/>
  <c r="BI81" i="87"/>
  <c r="BI83" i="87" s="1"/>
  <c r="BI85" i="87" s="1"/>
  <c r="BI121" i="87" s="1"/>
  <c r="BI126" i="87" s="1"/>
  <c r="CQ157" i="87"/>
  <c r="CQ81" i="87"/>
  <c r="CQ83" i="87" s="1"/>
  <c r="CQ85" i="87" s="1"/>
  <c r="CQ121" i="87" s="1"/>
  <c r="CQ126" i="87" s="1"/>
  <c r="HX157" i="87"/>
  <c r="HX81" i="87"/>
  <c r="HX83" i="87" s="1"/>
  <c r="HX85" i="87" s="1"/>
  <c r="HX121" i="87" s="1"/>
  <c r="HX126" i="87" s="1"/>
  <c r="FH157" i="87"/>
  <c r="FH81" i="87"/>
  <c r="FH83" i="87" s="1"/>
  <c r="FH85" i="87" s="1"/>
  <c r="FH121" i="87" s="1"/>
  <c r="FH126" i="87" s="1"/>
  <c r="FI81" i="87"/>
  <c r="FI83" i="87" s="1"/>
  <c r="FI85" i="87" s="1"/>
  <c r="FI121" i="87" s="1"/>
  <c r="FI126" i="87" s="1"/>
  <c r="GX111" i="87"/>
  <c r="GX112" i="87" s="1"/>
  <c r="GX82" i="87"/>
  <c r="GX159" i="87"/>
  <c r="GX52" i="87"/>
  <c r="GX63" i="87" s="1"/>
  <c r="CO157" i="87"/>
  <c r="CO81" i="87"/>
  <c r="CO83" i="87" s="1"/>
  <c r="CO85" i="87" s="1"/>
  <c r="CO121" i="87" s="1"/>
  <c r="CO126" i="87" s="1"/>
  <c r="CP81" i="87"/>
  <c r="CP83" i="87" s="1"/>
  <c r="CP85" i="87" s="1"/>
  <c r="CP121" i="87" s="1"/>
  <c r="CP126" i="87" s="1"/>
  <c r="T100" i="100"/>
  <c r="AO157" i="87"/>
  <c r="AO81" i="87"/>
  <c r="AO83" i="87" s="1"/>
  <c r="AO85" i="87" s="1"/>
  <c r="AO121" i="87" s="1"/>
  <c r="AO126" i="87" s="1"/>
  <c r="AP81" i="87"/>
  <c r="AP83" i="87" s="1"/>
  <c r="AP85" i="87" s="1"/>
  <c r="AP121" i="87" s="1"/>
  <c r="AP126" i="87" s="1"/>
  <c r="AM157" i="87"/>
  <c r="AM81" i="87"/>
  <c r="AM83" i="87" s="1"/>
  <c r="AM85" i="87" s="1"/>
  <c r="AM121" i="87" s="1"/>
  <c r="AM126" i="87" s="1"/>
  <c r="AN81" i="87"/>
  <c r="AN83" i="87" s="1"/>
  <c r="AN85" i="87" s="1"/>
  <c r="AN121" i="87" s="1"/>
  <c r="AN126" i="87" s="1"/>
  <c r="IC157" i="87"/>
  <c r="IC81" i="87"/>
  <c r="IC83" i="87" s="1"/>
  <c r="IC85" i="87" s="1"/>
  <c r="IC121" i="87" s="1"/>
  <c r="IC126" i="87" s="1"/>
  <c r="ID81" i="87"/>
  <c r="ID83" i="87" s="1"/>
  <c r="ID85" i="87" s="1"/>
  <c r="ID121" i="87" s="1"/>
  <c r="ID126" i="87" s="1"/>
  <c r="HT157" i="87"/>
  <c r="HT81" i="87"/>
  <c r="HT83" i="87" s="1"/>
  <c r="HT85" i="87" s="1"/>
  <c r="HT121" i="87" s="1"/>
  <c r="HT126" i="87" s="1"/>
  <c r="HU81" i="87"/>
  <c r="HU83" i="87" s="1"/>
  <c r="HU85" i="87" s="1"/>
  <c r="HU121" i="87" s="1"/>
  <c r="HU126" i="87" s="1"/>
  <c r="GM82" i="87"/>
  <c r="GM111" i="87"/>
  <c r="GM112" i="87" s="1"/>
  <c r="GM159" i="87"/>
  <c r="GM52" i="87"/>
  <c r="GM63" i="87" s="1"/>
  <c r="FB83" i="87" l="1"/>
  <c r="FB85" i="87" s="1"/>
  <c r="FB121" i="87" s="1"/>
  <c r="FB126" i="87" s="1"/>
  <c r="DG83" i="87"/>
  <c r="DG85" i="87" s="1"/>
  <c r="DG121" i="87" s="1"/>
  <c r="DG126" i="87" s="1"/>
  <c r="FC81" i="87"/>
  <c r="FC83" i="87" s="1"/>
  <c r="FC85" i="87" s="1"/>
  <c r="FC121" i="87" s="1"/>
  <c r="FC126" i="87" s="1"/>
  <c r="AJ81" i="87"/>
  <c r="AJ83" i="87" s="1"/>
  <c r="AJ85" i="87" s="1"/>
  <c r="AJ121" i="87" s="1"/>
  <c r="AJ126" i="87" s="1"/>
  <c r="AK81" i="87"/>
  <c r="AK83" i="87" s="1"/>
  <c r="AK85" i="87" s="1"/>
  <c r="AK121" i="87" s="1"/>
  <c r="AK126" i="87" s="1"/>
  <c r="FB157" i="87"/>
  <c r="AZ81" i="87"/>
  <c r="AZ83" i="87" s="1"/>
  <c r="AZ85" i="87" s="1"/>
  <c r="AZ121" i="87" s="1"/>
  <c r="AZ126" i="87" s="1"/>
  <c r="AY81" i="87"/>
  <c r="AY83" i="87" s="1"/>
  <c r="AY85" i="87" s="1"/>
  <c r="AY121" i="87" s="1"/>
  <c r="AY126" i="87" s="1"/>
  <c r="D81" i="87"/>
  <c r="D83" i="87" s="1"/>
  <c r="D85" i="87" s="1"/>
  <c r="D157" i="87"/>
  <c r="O81" i="87"/>
  <c r="O83" i="87" s="1"/>
  <c r="O85" i="87" s="1"/>
  <c r="O121" i="87" s="1"/>
  <c r="O126" i="87" s="1"/>
  <c r="N81" i="87"/>
  <c r="N83" i="87" s="1"/>
  <c r="N85" i="87" s="1"/>
  <c r="N121" i="87" s="1"/>
  <c r="N126" i="87" s="1"/>
  <c r="N64" i="87"/>
  <c r="O64" i="87" s="1"/>
  <c r="P64" i="87" s="1"/>
  <c r="Q64" i="87" s="1"/>
  <c r="R64" i="87" s="1"/>
  <c r="S64" i="87" s="1"/>
  <c r="T64" i="87" s="1"/>
  <c r="U64" i="87" s="1"/>
  <c r="V64" i="87" s="1"/>
  <c r="W64" i="87" s="1"/>
  <c r="X64" i="87" s="1"/>
  <c r="Y64" i="87" s="1"/>
  <c r="Z64" i="87" s="1"/>
  <c r="AA64" i="87" s="1"/>
  <c r="AB64" i="87" s="1"/>
  <c r="AC64" i="87" s="1"/>
  <c r="AD64" i="87" s="1"/>
  <c r="AE64" i="87" s="1"/>
  <c r="AF64" i="87" s="1"/>
  <c r="AG64" i="87" s="1"/>
  <c r="AH64" i="87" s="1"/>
  <c r="AI64" i="87" s="1"/>
  <c r="AJ64" i="87" s="1"/>
  <c r="AK64" i="87" s="1"/>
  <c r="AL64" i="87" s="1"/>
  <c r="AM64" i="87" s="1"/>
  <c r="AN64" i="87" s="1"/>
  <c r="AO64" i="87" s="1"/>
  <c r="AP64" i="87" s="1"/>
  <c r="AQ64" i="87" s="1"/>
  <c r="AR64" i="87" s="1"/>
  <c r="AS64" i="87" s="1"/>
  <c r="AT64" i="87" s="1"/>
  <c r="AU64" i="87" s="1"/>
  <c r="AV64" i="87" s="1"/>
  <c r="AW64" i="87" s="1"/>
  <c r="AX64" i="87" s="1"/>
  <c r="AY64" i="87" s="1"/>
  <c r="AZ64" i="87" s="1"/>
  <c r="BA64" i="87" s="1"/>
  <c r="BB64" i="87" s="1"/>
  <c r="BC64" i="87" s="1"/>
  <c r="BD64" i="87" s="1"/>
  <c r="BE64" i="87" s="1"/>
  <c r="BF64" i="87" s="1"/>
  <c r="BG64" i="87" s="1"/>
  <c r="BH64" i="87" s="1"/>
  <c r="BI64" i="87" s="1"/>
  <c r="BJ64" i="87" s="1"/>
  <c r="BK64" i="87" s="1"/>
  <c r="BL64" i="87" s="1"/>
  <c r="BM64" i="87" s="1"/>
  <c r="BN64" i="87" s="1"/>
  <c r="BO64" i="87" s="1"/>
  <c r="BP64" i="87" s="1"/>
  <c r="BQ64" i="87" s="1"/>
  <c r="BR64" i="87" s="1"/>
  <c r="BS64" i="87" s="1"/>
  <c r="BT64" i="87" s="1"/>
  <c r="BU64" i="87" s="1"/>
  <c r="BV64" i="87" s="1"/>
  <c r="BW64" i="87" s="1"/>
  <c r="BX64" i="87" s="1"/>
  <c r="BY64" i="87" s="1"/>
  <c r="BZ64" i="87" s="1"/>
  <c r="CA64" i="87" s="1"/>
  <c r="CB64" i="87" s="1"/>
  <c r="CC64" i="87" s="1"/>
  <c r="CD64" i="87" s="1"/>
  <c r="CE64" i="87" s="1"/>
  <c r="CF64" i="87" s="1"/>
  <c r="CG64" i="87" s="1"/>
  <c r="CH64" i="87" s="1"/>
  <c r="CI64" i="87" s="1"/>
  <c r="CJ64" i="87" s="1"/>
  <c r="CK64" i="87" s="1"/>
  <c r="CL64" i="87" s="1"/>
  <c r="CM64" i="87" s="1"/>
  <c r="CN64" i="87" s="1"/>
  <c r="CO64" i="87" s="1"/>
  <c r="CP64" i="87" s="1"/>
  <c r="CQ64" i="87" s="1"/>
  <c r="CR64" i="87" s="1"/>
  <c r="CS64" i="87" s="1"/>
  <c r="CT64" i="87" s="1"/>
  <c r="CU64" i="87" s="1"/>
  <c r="CV64" i="87" s="1"/>
  <c r="CW64" i="87" s="1"/>
  <c r="CX64" i="87" s="1"/>
  <c r="CY64" i="87" s="1"/>
  <c r="CZ64" i="87" s="1"/>
  <c r="DA64" i="87" s="1"/>
  <c r="DB64" i="87" s="1"/>
  <c r="DC64" i="87" s="1"/>
  <c r="DD64" i="87" s="1"/>
  <c r="DE64" i="87" s="1"/>
  <c r="DF64" i="87" s="1"/>
  <c r="DG64" i="87" s="1"/>
  <c r="DH64" i="87" s="1"/>
  <c r="DI64" i="87" s="1"/>
  <c r="DJ64" i="87" s="1"/>
  <c r="DK64" i="87" s="1"/>
  <c r="DL64" i="87" s="1"/>
  <c r="DM64" i="87" s="1"/>
  <c r="DN64" i="87" s="1"/>
  <c r="DO64" i="87" s="1"/>
  <c r="DP64" i="87" s="1"/>
  <c r="DQ64" i="87" s="1"/>
  <c r="DR64" i="87" s="1"/>
  <c r="DS64" i="87" s="1"/>
  <c r="DT64" i="87" s="1"/>
  <c r="DU64" i="87" s="1"/>
  <c r="DV64" i="87" s="1"/>
  <c r="DW64" i="87" s="1"/>
  <c r="DX64" i="87" s="1"/>
  <c r="DY64" i="87" s="1"/>
  <c r="DZ64" i="87" s="1"/>
  <c r="EA64" i="87" s="1"/>
  <c r="EB64" i="87" s="1"/>
  <c r="EC64" i="87" s="1"/>
  <c r="ED64" i="87" s="1"/>
  <c r="EE64" i="87" s="1"/>
  <c r="EF64" i="87" s="1"/>
  <c r="EG64" i="87" s="1"/>
  <c r="EH64" i="87" s="1"/>
  <c r="EI64" i="87" s="1"/>
  <c r="EJ64" i="87" s="1"/>
  <c r="EK64" i="87" s="1"/>
  <c r="EL64" i="87" s="1"/>
  <c r="EM64" i="87" s="1"/>
  <c r="EN64" i="87" s="1"/>
  <c r="EO64" i="87" s="1"/>
  <c r="EP64" i="87" s="1"/>
  <c r="EQ64" i="87" s="1"/>
  <c r="ER64" i="87" s="1"/>
  <c r="ES64" i="87" s="1"/>
  <c r="ET64" i="87" s="1"/>
  <c r="EU64" i="87" s="1"/>
  <c r="EV64" i="87" s="1"/>
  <c r="EW64" i="87" s="1"/>
  <c r="EX64" i="87" s="1"/>
  <c r="EY64" i="87" s="1"/>
  <c r="EZ64" i="87" s="1"/>
  <c r="FA64" i="87" s="1"/>
  <c r="FB64" i="87" s="1"/>
  <c r="FC64" i="87" s="1"/>
  <c r="FD64" i="87" s="1"/>
  <c r="FE64" i="87" s="1"/>
  <c r="FF64" i="87" s="1"/>
  <c r="FG64" i="87" s="1"/>
  <c r="FH64" i="87" s="1"/>
  <c r="FI64" i="87" s="1"/>
  <c r="FJ64" i="87" s="1"/>
  <c r="FK64" i="87" s="1"/>
  <c r="FL64" i="87" s="1"/>
  <c r="FM64" i="87" s="1"/>
  <c r="FN64" i="87" s="1"/>
  <c r="FO64" i="87" s="1"/>
  <c r="FP64" i="87" s="1"/>
  <c r="FQ64" i="87" s="1"/>
  <c r="FR64" i="87" s="1"/>
  <c r="FS64" i="87" s="1"/>
  <c r="FT64" i="87" s="1"/>
  <c r="FU64" i="87" s="1"/>
  <c r="FV64" i="87" s="1"/>
  <c r="FW64" i="87" s="1"/>
  <c r="FX64" i="87" s="1"/>
  <c r="FY64" i="87" s="1"/>
  <c r="FZ64" i="87" s="1"/>
  <c r="GA64" i="87" s="1"/>
  <c r="GB64" i="87" s="1"/>
  <c r="GC64" i="87" s="1"/>
  <c r="GD64" i="87" s="1"/>
  <c r="GE64" i="87" s="1"/>
  <c r="GF64" i="87" s="1"/>
  <c r="GG64" i="87" s="1"/>
  <c r="GH64" i="87" s="1"/>
  <c r="GI64" i="87" s="1"/>
  <c r="GJ64" i="87" s="1"/>
  <c r="GK64" i="87" s="1"/>
  <c r="GL64" i="87" s="1"/>
  <c r="GM64" i="87" s="1"/>
  <c r="GN64" i="87" s="1"/>
  <c r="GO64" i="87" s="1"/>
  <c r="GP64" i="87" s="1"/>
  <c r="GQ64" i="87" s="1"/>
  <c r="GR64" i="87" s="1"/>
  <c r="GS64" i="87" s="1"/>
  <c r="GT64" i="87" s="1"/>
  <c r="GU64" i="87" s="1"/>
  <c r="GV64" i="87" s="1"/>
  <c r="GW64" i="87" s="1"/>
  <c r="GX64" i="87" s="1"/>
  <c r="GY64" i="87" s="1"/>
  <c r="GZ64" i="87" s="1"/>
  <c r="HA64" i="87" s="1"/>
  <c r="HB64" i="87" s="1"/>
  <c r="HC64" i="87" s="1"/>
  <c r="HD64" i="87" s="1"/>
  <c r="HE64" i="87" s="1"/>
  <c r="HF64" i="87" s="1"/>
  <c r="HG64" i="87" s="1"/>
  <c r="HH64" i="87" s="1"/>
  <c r="HI64" i="87" s="1"/>
  <c r="HJ64" i="87" s="1"/>
  <c r="HK64" i="87" s="1"/>
  <c r="HL64" i="87" s="1"/>
  <c r="HM64" i="87" s="1"/>
  <c r="HN64" i="87" s="1"/>
  <c r="HO64" i="87" s="1"/>
  <c r="HP64" i="87" s="1"/>
  <c r="HQ64" i="87" s="1"/>
  <c r="HR64" i="87" s="1"/>
  <c r="HS64" i="87" s="1"/>
  <c r="HT64" i="87" s="1"/>
  <c r="HU64" i="87" s="1"/>
  <c r="HV64" i="87" s="1"/>
  <c r="HW64" i="87" s="1"/>
  <c r="HX64" i="87" s="1"/>
  <c r="HY64" i="87" s="1"/>
  <c r="HZ64" i="87" s="1"/>
  <c r="IA64" i="87" s="1"/>
  <c r="IB64" i="87" s="1"/>
  <c r="IC64" i="87" s="1"/>
  <c r="ID64" i="87" s="1"/>
  <c r="IE64" i="87" s="1"/>
  <c r="IF64" i="87" s="1"/>
  <c r="IG64" i="87" s="1"/>
  <c r="IH64" i="87" s="1"/>
  <c r="II64" i="87" s="1"/>
  <c r="IJ64" i="87" s="1"/>
  <c r="IK64" i="87" s="1"/>
  <c r="IL64" i="87" s="1"/>
  <c r="IM64" i="87" s="1"/>
  <c r="IN64" i="87" s="1"/>
  <c r="IO64" i="87" s="1"/>
  <c r="IP64" i="87" s="1"/>
  <c r="IQ64" i="87" s="1"/>
  <c r="IR64" i="87" s="1"/>
  <c r="IS64" i="87" s="1"/>
  <c r="IT64" i="87" s="1"/>
  <c r="IU64" i="87" s="1"/>
  <c r="IV64" i="87" s="1"/>
  <c r="IW64" i="87" s="1"/>
  <c r="IX64" i="87" s="1"/>
  <c r="IY64" i="87" s="1"/>
  <c r="IZ64" i="87" s="1"/>
  <c r="JA64" i="87" s="1"/>
  <c r="JB64" i="87" s="1"/>
  <c r="JC64" i="87" s="1"/>
  <c r="JD64" i="87" s="1"/>
  <c r="JE64" i="87" s="1"/>
  <c r="JF64" i="87" s="1"/>
  <c r="JG64" i="87" s="1"/>
  <c r="JH64" i="87" s="1"/>
  <c r="JI64" i="87" s="1"/>
  <c r="JJ64" i="87" s="1"/>
  <c r="JK64" i="87" s="1"/>
  <c r="JL64" i="87" s="1"/>
  <c r="JM64" i="87" s="1"/>
  <c r="JN64" i="87" s="1"/>
  <c r="JO64" i="87" s="1"/>
  <c r="JP64" i="87" s="1"/>
  <c r="JQ64" i="87" s="1"/>
  <c r="JR64" i="87" s="1"/>
  <c r="JS64" i="87" s="1"/>
  <c r="JT64" i="87" s="1"/>
  <c r="JU64" i="87" s="1"/>
  <c r="JV64" i="87" s="1"/>
  <c r="JW64" i="87" s="1"/>
  <c r="JX64" i="87" s="1"/>
  <c r="JY64" i="87" s="1"/>
  <c r="JZ64" i="87" s="1"/>
  <c r="KA64" i="87" s="1"/>
  <c r="KB64" i="87" s="1"/>
  <c r="KC64" i="87" s="1"/>
  <c r="KD64" i="87" s="1"/>
  <c r="KE64" i="87" s="1"/>
  <c r="KF64" i="87" s="1"/>
  <c r="KG64" i="87" s="1"/>
  <c r="KH64" i="87" s="1"/>
  <c r="KI64" i="87" s="1"/>
  <c r="KJ64" i="87" s="1"/>
  <c r="KK64" i="87" s="1"/>
  <c r="KL64" i="87" s="1"/>
  <c r="KM64" i="87" s="1"/>
  <c r="KN64" i="87" s="1"/>
  <c r="KO64" i="87" s="1"/>
  <c r="CX157" i="87"/>
  <c r="CX81" i="87"/>
  <c r="CX83" i="87" s="1"/>
  <c r="CX85" i="87" s="1"/>
  <c r="CX121" i="87" s="1"/>
  <c r="CX126" i="87" s="1"/>
  <c r="CY81" i="87"/>
  <c r="CY83" i="87" s="1"/>
  <c r="CY85" i="87" s="1"/>
  <c r="CY121" i="87" s="1"/>
  <c r="CY126" i="87" s="1"/>
  <c r="C86" i="87"/>
  <c r="D128" i="87"/>
  <c r="E113" i="87"/>
  <c r="C129" i="87"/>
  <c r="C130" i="87"/>
  <c r="C131" i="87" s="1"/>
  <c r="V98" i="100"/>
  <c r="V100" i="100" s="1"/>
  <c r="GM157" i="87"/>
  <c r="GM81" i="87"/>
  <c r="GM83" i="87" s="1"/>
  <c r="GM85" i="87" s="1"/>
  <c r="GM121" i="87" s="1"/>
  <c r="GM126" i="87" s="1"/>
  <c r="GN81" i="87"/>
  <c r="GN83" i="87" s="1"/>
  <c r="GN85" i="87" s="1"/>
  <c r="GN121" i="87" s="1"/>
  <c r="GN126" i="87" s="1"/>
  <c r="BX157" i="87"/>
  <c r="BX81" i="87"/>
  <c r="BX83" i="87" s="1"/>
  <c r="BX85" i="87" s="1"/>
  <c r="BX121" i="87" s="1"/>
  <c r="BX126" i="87" s="1"/>
  <c r="BY81" i="87"/>
  <c r="BY83" i="87" s="1"/>
  <c r="BY85" i="87" s="1"/>
  <c r="BY121" i="87" s="1"/>
  <c r="BY126" i="87" s="1"/>
  <c r="GX157" i="87"/>
  <c r="GX81" i="87"/>
  <c r="GX83" i="87" s="1"/>
  <c r="GX85" i="87" s="1"/>
  <c r="GX121" i="87" s="1"/>
  <c r="GX126" i="87" s="1"/>
  <c r="GY81" i="87"/>
  <c r="GY83" i="87" s="1"/>
  <c r="GY85" i="87" s="1"/>
  <c r="GY121" i="87" s="1"/>
  <c r="GY126" i="87" s="1"/>
  <c r="D121" i="87" l="1"/>
  <c r="D126" i="87" s="1"/>
  <c r="B91" i="87"/>
  <c r="F7" i="88" s="1"/>
  <c r="B90" i="87"/>
  <c r="D90" i="87" s="1"/>
  <c r="D86" i="87"/>
  <c r="D88" i="87" s="1"/>
  <c r="C135" i="87"/>
  <c r="C88" i="87"/>
  <c r="B88" i="87"/>
  <c r="W98" i="100"/>
  <c r="W100" i="100" s="1"/>
  <c r="F113" i="87"/>
  <c r="E128" i="87"/>
  <c r="C164" i="87"/>
  <c r="C163" i="87" s="1"/>
  <c r="C156" i="87" s="1"/>
  <c r="C148" i="87" s="1"/>
  <c r="C147" i="87" s="1"/>
  <c r="C146" i="87" s="1"/>
  <c r="D133" i="87"/>
  <c r="D165" i="87" s="1"/>
  <c r="D130" i="87"/>
  <c r="D131" i="87" s="1"/>
  <c r="D129" i="87"/>
  <c r="F6" i="88" l="1"/>
  <c r="D135" i="87"/>
  <c r="G113" i="87"/>
  <c r="F128" i="87"/>
  <c r="E133" i="87"/>
  <c r="E165" i="87" s="1"/>
  <c r="D164" i="87"/>
  <c r="D163" i="87" s="1"/>
  <c r="D156" i="87" s="1"/>
  <c r="D148" i="87" s="1"/>
  <c r="D147" i="87" s="1"/>
  <c r="D146" i="87" s="1"/>
  <c r="X98" i="100"/>
  <c r="E86" i="87"/>
  <c r="E129" i="87"/>
  <c r="E130" i="87"/>
  <c r="E131" i="87" s="1"/>
  <c r="Y98" i="100" l="1"/>
  <c r="F86" i="87"/>
  <c r="F88" i="87" s="1"/>
  <c r="F130" i="87"/>
  <c r="F131" i="87" s="1"/>
  <c r="F129" i="87"/>
  <c r="G128" i="87"/>
  <c r="H113" i="87"/>
  <c r="E164" i="87"/>
  <c r="E163" i="87" s="1"/>
  <c r="E156" i="87" s="1"/>
  <c r="E148" i="87" s="1"/>
  <c r="E147" i="87" s="1"/>
  <c r="E146" i="87" s="1"/>
  <c r="F133" i="87"/>
  <c r="F165" i="87" s="1"/>
  <c r="E88" i="87"/>
  <c r="X100" i="100"/>
  <c r="E135" i="87"/>
  <c r="F135" i="87" l="1"/>
  <c r="G86" i="87"/>
  <c r="G88" i="87" s="1"/>
  <c r="G129" i="87"/>
  <c r="G130" i="87"/>
  <c r="G131" i="87" s="1"/>
  <c r="Z98" i="100"/>
  <c r="Z100" i="100" s="1"/>
  <c r="I113" i="87"/>
  <c r="H128" i="87"/>
  <c r="F164" i="87"/>
  <c r="F163" i="87" s="1"/>
  <c r="F156" i="87" s="1"/>
  <c r="F148" i="87" s="1"/>
  <c r="F147" i="87" s="1"/>
  <c r="F146" i="87" s="1"/>
  <c r="G133" i="87"/>
  <c r="G165" i="87" s="1"/>
  <c r="Y100" i="100"/>
  <c r="J113" i="87" l="1"/>
  <c r="I128" i="87"/>
  <c r="H133" i="87"/>
  <c r="H165" i="87" s="1"/>
  <c r="G164" i="87"/>
  <c r="G163" i="87" s="1"/>
  <c r="G156" i="87" s="1"/>
  <c r="G148" i="87" s="1"/>
  <c r="G147" i="87" s="1"/>
  <c r="G146" i="87" s="1"/>
  <c r="G135" i="87"/>
  <c r="H129" i="87"/>
  <c r="H130" i="87"/>
  <c r="H131" i="87" s="1"/>
  <c r="AA98" i="100"/>
  <c r="AA100" i="100" s="1"/>
  <c r="H86" i="87"/>
  <c r="H88" i="87" s="1"/>
  <c r="AB98" i="100" l="1"/>
  <c r="H135" i="87"/>
  <c r="J128" i="87"/>
  <c r="K113" i="87"/>
  <c r="I133" i="87"/>
  <c r="I165" i="87" s="1"/>
  <c r="H164" i="87"/>
  <c r="H163" i="87" s="1"/>
  <c r="H156" i="87" s="1"/>
  <c r="H148" i="87" s="1"/>
  <c r="H147" i="87" s="1"/>
  <c r="H146" i="87" s="1"/>
  <c r="I129" i="87"/>
  <c r="I130" i="87"/>
  <c r="I131" i="87" s="1"/>
  <c r="I86" i="87"/>
  <c r="J86" i="87" l="1"/>
  <c r="J129" i="87"/>
  <c r="J130" i="87"/>
  <c r="J131" i="87" s="1"/>
  <c r="I135" i="87"/>
  <c r="I164" i="87"/>
  <c r="I163" i="87" s="1"/>
  <c r="I156" i="87" s="1"/>
  <c r="I148" i="87" s="1"/>
  <c r="I147" i="87" s="1"/>
  <c r="I146" i="87" s="1"/>
  <c r="J133" i="87"/>
  <c r="J165" i="87" s="1"/>
  <c r="L113" i="87"/>
  <c r="K128" i="87"/>
  <c r="AC98" i="100"/>
  <c r="AB100" i="100"/>
  <c r="I88" i="87"/>
  <c r="K130" i="87" l="1"/>
  <c r="K131" i="87" s="1"/>
  <c r="K129" i="87"/>
  <c r="J135" i="87"/>
  <c r="L128" i="87"/>
  <c r="M113" i="87"/>
  <c r="J164" i="87"/>
  <c r="J163" i="87" s="1"/>
  <c r="J156" i="87" s="1"/>
  <c r="J148" i="87" s="1"/>
  <c r="J147" i="87" s="1"/>
  <c r="J146" i="87" s="1"/>
  <c r="K133" i="87"/>
  <c r="K165" i="87" s="1"/>
  <c r="K86" i="87"/>
  <c r="K88" i="87" s="1"/>
  <c r="AD98" i="100"/>
  <c r="J88" i="87"/>
  <c r="AC100" i="100"/>
  <c r="K135" i="87" l="1"/>
  <c r="AE98" i="100"/>
  <c r="N113" i="87"/>
  <c r="M128" i="87"/>
  <c r="L133" i="87"/>
  <c r="L165" i="87" s="1"/>
  <c r="K164" i="87"/>
  <c r="K163" i="87" s="1"/>
  <c r="K156" i="87" s="1"/>
  <c r="K148" i="87" s="1"/>
  <c r="K147" i="87" s="1"/>
  <c r="K146" i="87" s="1"/>
  <c r="L86" i="87"/>
  <c r="L88" i="87" s="1"/>
  <c r="L130" i="87"/>
  <c r="L131" i="87" s="1"/>
  <c r="L129" i="87"/>
  <c r="AD100" i="100"/>
  <c r="L135" i="87" l="1"/>
  <c r="M133" i="87"/>
  <c r="M165" i="87" s="1"/>
  <c r="L164" i="87"/>
  <c r="L163" i="87" s="1"/>
  <c r="L156" i="87" s="1"/>
  <c r="L148" i="87" s="1"/>
  <c r="L147" i="87" s="1"/>
  <c r="L146" i="87" s="1"/>
  <c r="M86" i="87"/>
  <c r="M88" i="87" s="1"/>
  <c r="M130" i="87"/>
  <c r="M131" i="87" s="1"/>
  <c r="M129" i="87"/>
  <c r="N128" i="87"/>
  <c r="O113" i="87"/>
  <c r="AF98" i="100"/>
  <c r="AE100" i="100"/>
  <c r="N86" i="87" l="1"/>
  <c r="N88" i="87" s="1"/>
  <c r="AG98" i="100"/>
  <c r="AG100" i="100" s="1"/>
  <c r="P113" i="87"/>
  <c r="O128" i="87"/>
  <c r="N129" i="87"/>
  <c r="N130" i="87"/>
  <c r="N131" i="87" s="1"/>
  <c r="M164" i="87"/>
  <c r="M163" i="87" s="1"/>
  <c r="M156" i="87" s="1"/>
  <c r="M148" i="87" s="1"/>
  <c r="M147" i="87" s="1"/>
  <c r="M146" i="87" s="1"/>
  <c r="N133" i="87"/>
  <c r="N165" i="87" s="1"/>
  <c r="M135" i="87"/>
  <c r="AF100" i="100"/>
  <c r="O133" i="87" l="1"/>
  <c r="O165" i="87" s="1"/>
  <c r="N164" i="87"/>
  <c r="N163" i="87" s="1"/>
  <c r="N156" i="87" s="1"/>
  <c r="N148" i="87" s="1"/>
  <c r="N147" i="87" s="1"/>
  <c r="N146" i="87" s="1"/>
  <c r="N135" i="87"/>
  <c r="O130" i="87"/>
  <c r="O131" i="87" s="1"/>
  <c r="O129" i="87"/>
  <c r="Q113" i="87"/>
  <c r="P128" i="87"/>
  <c r="AH98" i="100"/>
  <c r="AH100" i="100" s="1"/>
  <c r="O86" i="87"/>
  <c r="O88" i="87" s="1"/>
  <c r="P129" i="87" l="1"/>
  <c r="P130" i="87"/>
  <c r="P131" i="87" s="1"/>
  <c r="R113" i="87"/>
  <c r="Q128" i="87"/>
  <c r="P133" i="87"/>
  <c r="P165" i="87" s="1"/>
  <c r="O164" i="87"/>
  <c r="O163" i="87" s="1"/>
  <c r="O156" i="87" s="1"/>
  <c r="O148" i="87" s="1"/>
  <c r="O147" i="87" s="1"/>
  <c r="O146" i="87" s="1"/>
  <c r="AI98" i="100"/>
  <c r="O135" i="87"/>
  <c r="P86" i="87"/>
  <c r="P88" i="87" s="1"/>
  <c r="AJ98" i="100" l="1"/>
  <c r="AJ100" i="100" s="1"/>
  <c r="R128" i="87"/>
  <c r="S113" i="87"/>
  <c r="AI100" i="100"/>
  <c r="Q130" i="87"/>
  <c r="Q131" i="87" s="1"/>
  <c r="Q129" i="87"/>
  <c r="P135" i="87"/>
  <c r="Q133" i="87"/>
  <c r="Q165" i="87" s="1"/>
  <c r="P164" i="87"/>
  <c r="P163" i="87" s="1"/>
  <c r="P156" i="87" s="1"/>
  <c r="P148" i="87" s="1"/>
  <c r="P147" i="87" s="1"/>
  <c r="P146" i="87" s="1"/>
  <c r="Q86" i="87"/>
  <c r="Q88" i="87" s="1"/>
  <c r="R133" i="87" l="1"/>
  <c r="R165" i="87" s="1"/>
  <c r="Q164" i="87"/>
  <c r="Q163" i="87" s="1"/>
  <c r="Q156" i="87" s="1"/>
  <c r="Q148" i="87" s="1"/>
  <c r="Q147" i="87" s="1"/>
  <c r="Q146" i="87" s="1"/>
  <c r="S128" i="87"/>
  <c r="T113" i="87"/>
  <c r="Q135" i="87"/>
  <c r="R130" i="87"/>
  <c r="R131" i="87" s="1"/>
  <c r="R129" i="87"/>
  <c r="AK98" i="100"/>
  <c r="AK100" i="100" s="1"/>
  <c r="R86" i="87"/>
  <c r="R88" i="87" s="1"/>
  <c r="U113" i="87" l="1"/>
  <c r="T128" i="87"/>
  <c r="R164" i="87"/>
  <c r="R163" i="87" s="1"/>
  <c r="R156" i="87" s="1"/>
  <c r="R148" i="87" s="1"/>
  <c r="R147" i="87" s="1"/>
  <c r="R146" i="87" s="1"/>
  <c r="S133" i="87"/>
  <c r="S165" i="87" s="1"/>
  <c r="AL98" i="100"/>
  <c r="AL100" i="100" s="1"/>
  <c r="R135" i="87"/>
  <c r="S130" i="87"/>
  <c r="S131" i="87" s="1"/>
  <c r="S129" i="87"/>
  <c r="S86" i="87"/>
  <c r="S88" i="87" s="1"/>
  <c r="S135" i="87" l="1"/>
  <c r="AM98" i="100"/>
  <c r="AM100" i="100" s="1"/>
  <c r="U128" i="87"/>
  <c r="V113" i="87"/>
  <c r="T133" i="87"/>
  <c r="T165" i="87" s="1"/>
  <c r="S164" i="87"/>
  <c r="S163" i="87" s="1"/>
  <c r="S156" i="87" s="1"/>
  <c r="S148" i="87" s="1"/>
  <c r="S147" i="87" s="1"/>
  <c r="S146" i="87" s="1"/>
  <c r="T129" i="87"/>
  <c r="T130" i="87"/>
  <c r="T131" i="87" s="1"/>
  <c r="T86" i="87"/>
  <c r="W113" i="87" l="1"/>
  <c r="V128" i="87"/>
  <c r="U86" i="87"/>
  <c r="U88" i="87" s="1"/>
  <c r="T135" i="87"/>
  <c r="U133" i="87"/>
  <c r="U165" i="87" s="1"/>
  <c r="T164" i="87"/>
  <c r="T163" i="87" s="1"/>
  <c r="T156" i="87" s="1"/>
  <c r="T148" i="87" s="1"/>
  <c r="T147" i="87" s="1"/>
  <c r="T146" i="87" s="1"/>
  <c r="U129" i="87"/>
  <c r="U130" i="87"/>
  <c r="U131" i="87" s="1"/>
  <c r="AN98" i="100"/>
  <c r="T88" i="87"/>
  <c r="U135" i="87" l="1"/>
  <c r="U164" i="87"/>
  <c r="U163" i="87" s="1"/>
  <c r="U156" i="87" s="1"/>
  <c r="U148" i="87" s="1"/>
  <c r="U147" i="87" s="1"/>
  <c r="U146" i="87" s="1"/>
  <c r="V133" i="87"/>
  <c r="V165" i="87" s="1"/>
  <c r="AO98" i="100"/>
  <c r="V86" i="87"/>
  <c r="V88" i="87" s="1"/>
  <c r="V129" i="87"/>
  <c r="V130" i="87"/>
  <c r="V131" i="87" s="1"/>
  <c r="X113" i="87"/>
  <c r="W128" i="87"/>
  <c r="AN100" i="100"/>
  <c r="X128" i="87" l="1"/>
  <c r="Y113" i="87"/>
  <c r="V164" i="87"/>
  <c r="V163" i="87" s="1"/>
  <c r="V156" i="87" s="1"/>
  <c r="V148" i="87" s="1"/>
  <c r="V147" i="87" s="1"/>
  <c r="V146" i="87" s="1"/>
  <c r="W133" i="87"/>
  <c r="W165" i="87" s="1"/>
  <c r="V135" i="87"/>
  <c r="W86" i="87"/>
  <c r="W88" i="87" s="1"/>
  <c r="AP98" i="100"/>
  <c r="AP100" i="100" s="1"/>
  <c r="AO100" i="100"/>
  <c r="W130" i="87"/>
  <c r="W131" i="87" s="1"/>
  <c r="W129" i="87"/>
  <c r="Y128" i="87" l="1"/>
  <c r="Z113" i="87"/>
  <c r="W135" i="87"/>
  <c r="AQ98" i="100"/>
  <c r="AQ100" i="100" s="1"/>
  <c r="X86" i="87"/>
  <c r="X129" i="87"/>
  <c r="X130" i="87"/>
  <c r="X131" i="87" s="1"/>
  <c r="W164" i="87"/>
  <c r="W163" i="87" s="1"/>
  <c r="W156" i="87" s="1"/>
  <c r="W148" i="87" s="1"/>
  <c r="W147" i="87" s="1"/>
  <c r="W146" i="87" s="1"/>
  <c r="X133" i="87"/>
  <c r="X165" i="87" s="1"/>
  <c r="Y86" i="87" l="1"/>
  <c r="Y88" i="87" s="1"/>
  <c r="X88" i="87"/>
  <c r="X135" i="87"/>
  <c r="Y133" i="87"/>
  <c r="Y165" i="87" s="1"/>
  <c r="X164" i="87"/>
  <c r="X163" i="87" s="1"/>
  <c r="X156" i="87" s="1"/>
  <c r="X148" i="87" s="1"/>
  <c r="X147" i="87" s="1"/>
  <c r="X146" i="87" s="1"/>
  <c r="AR98" i="100"/>
  <c r="AR100" i="100" s="1"/>
  <c r="AA113" i="87"/>
  <c r="Z128" i="87"/>
  <c r="Y129" i="87"/>
  <c r="Y130" i="87"/>
  <c r="Y131" i="87" s="1"/>
  <c r="Y135" i="87" l="1"/>
  <c r="AA128" i="87"/>
  <c r="AB113" i="87"/>
  <c r="Z129" i="87"/>
  <c r="Z130" i="87"/>
  <c r="Z131" i="87" s="1"/>
  <c r="AS98" i="100"/>
  <c r="Z86" i="87"/>
  <c r="Y164" i="87"/>
  <c r="Y163" i="87" s="1"/>
  <c r="Y156" i="87" s="1"/>
  <c r="Y148" i="87" s="1"/>
  <c r="Y147" i="87" s="1"/>
  <c r="Y146" i="87" s="1"/>
  <c r="Z133" i="87"/>
  <c r="Z165" i="87" s="1"/>
  <c r="Z135" i="87" l="1"/>
  <c r="AA86" i="87"/>
  <c r="AA88" i="87" s="1"/>
  <c r="Z88" i="87"/>
  <c r="AT98" i="100"/>
  <c r="AS100" i="100"/>
  <c r="AA133" i="87"/>
  <c r="AA165" i="87" s="1"/>
  <c r="Z164" i="87"/>
  <c r="Z163" i="87" s="1"/>
  <c r="Z156" i="87" s="1"/>
  <c r="Z148" i="87" s="1"/>
  <c r="Z147" i="87" s="1"/>
  <c r="Z146" i="87" s="1"/>
  <c r="AC113" i="87"/>
  <c r="AB128" i="87"/>
  <c r="AA130" i="87"/>
  <c r="AA131" i="87" s="1"/>
  <c r="AA129" i="87"/>
  <c r="AA164" i="87" l="1"/>
  <c r="AA163" i="87" s="1"/>
  <c r="AA156" i="87" s="1"/>
  <c r="AA148" i="87" s="1"/>
  <c r="AA147" i="87" s="1"/>
  <c r="AA146" i="87" s="1"/>
  <c r="AB133" i="87"/>
  <c r="AB165" i="87" s="1"/>
  <c r="AB86" i="87"/>
  <c r="AB88" i="87" s="1"/>
  <c r="AA135" i="87"/>
  <c r="AU98" i="100"/>
  <c r="AU100" i="100" s="1"/>
  <c r="AB129" i="87"/>
  <c r="AB130" i="87"/>
  <c r="AB131" i="87" s="1"/>
  <c r="AC128" i="87"/>
  <c r="AD113" i="87"/>
  <c r="AT100" i="100"/>
  <c r="AC130" i="87" l="1"/>
  <c r="AC131" i="87" s="1"/>
  <c r="AC129" i="87"/>
  <c r="AB135" i="87"/>
  <c r="AB164" i="87"/>
  <c r="AB163" i="87" s="1"/>
  <c r="AB156" i="87" s="1"/>
  <c r="AB148" i="87" s="1"/>
  <c r="AB147" i="87" s="1"/>
  <c r="AB146" i="87" s="1"/>
  <c r="AC133" i="87"/>
  <c r="AC165" i="87" s="1"/>
  <c r="AV98" i="100"/>
  <c r="AC86" i="87"/>
  <c r="AD128" i="87"/>
  <c r="AE113" i="87"/>
  <c r="AC135" i="87" l="1"/>
  <c r="AD129" i="87"/>
  <c r="AD130" i="87"/>
  <c r="AD131" i="87" s="1"/>
  <c r="AD86" i="87"/>
  <c r="AD88" i="87" s="1"/>
  <c r="AC88" i="87"/>
  <c r="AW98" i="100"/>
  <c r="AW100" i="100" s="1"/>
  <c r="AV100" i="100"/>
  <c r="AD133" i="87"/>
  <c r="AD165" i="87" s="1"/>
  <c r="AC164" i="87"/>
  <c r="AC163" i="87" s="1"/>
  <c r="AC156" i="87" s="1"/>
  <c r="AC148" i="87" s="1"/>
  <c r="AC147" i="87" s="1"/>
  <c r="AC146" i="87" s="1"/>
  <c r="AF113" i="87"/>
  <c r="AE128" i="87"/>
  <c r="AX98" i="100" l="1"/>
  <c r="AE86" i="87"/>
  <c r="AD135" i="87"/>
  <c r="AE130" i="87"/>
  <c r="AE131" i="87" s="1"/>
  <c r="AE129" i="87"/>
  <c r="AD164" i="87"/>
  <c r="AD163" i="87" s="1"/>
  <c r="AD156" i="87" s="1"/>
  <c r="AD148" i="87" s="1"/>
  <c r="AD147" i="87" s="1"/>
  <c r="AD146" i="87" s="1"/>
  <c r="AE133" i="87"/>
  <c r="AE165" i="87" s="1"/>
  <c r="AG113" i="87"/>
  <c r="AF128" i="87"/>
  <c r="AH113" i="87" l="1"/>
  <c r="AG128" i="87"/>
  <c r="AE135" i="87"/>
  <c r="AF133" i="87"/>
  <c r="AF165" i="87" s="1"/>
  <c r="AE164" i="87"/>
  <c r="AE163" i="87" s="1"/>
  <c r="AE156" i="87" s="1"/>
  <c r="AE148" i="87" s="1"/>
  <c r="AE147" i="87" s="1"/>
  <c r="AE146" i="87" s="1"/>
  <c r="AF86" i="87"/>
  <c r="AY98" i="100"/>
  <c r="AY100" i="100" s="1"/>
  <c r="AE88" i="87"/>
  <c r="AX100" i="100"/>
  <c r="AF130" i="87"/>
  <c r="AF131" i="87" s="1"/>
  <c r="AF129" i="87"/>
  <c r="AG133" i="87" l="1"/>
  <c r="AG165" i="87" s="1"/>
  <c r="AF164" i="87"/>
  <c r="AF163" i="87" s="1"/>
  <c r="AF156" i="87" s="1"/>
  <c r="AF148" i="87" s="1"/>
  <c r="AF147" i="87" s="1"/>
  <c r="AF146" i="87" s="1"/>
  <c r="AG129" i="87"/>
  <c r="AG130" i="87"/>
  <c r="AG131" i="87" s="1"/>
  <c r="AZ98" i="100"/>
  <c r="AZ100" i="100" s="1"/>
  <c r="AG86" i="87"/>
  <c r="AG88" i="87" s="1"/>
  <c r="AF88" i="87"/>
  <c r="AI113" i="87"/>
  <c r="AH128" i="87"/>
  <c r="AF135" i="87"/>
  <c r="AJ113" i="87" l="1"/>
  <c r="AI128" i="87"/>
  <c r="AH86" i="87"/>
  <c r="AH88" i="87" s="1"/>
  <c r="BA98" i="100"/>
  <c r="BA100" i="100" s="1"/>
  <c r="AG135" i="87"/>
  <c r="AG164" i="87"/>
  <c r="AG163" i="87" s="1"/>
  <c r="AG156" i="87" s="1"/>
  <c r="AG148" i="87" s="1"/>
  <c r="AG147" i="87" s="1"/>
  <c r="AG146" i="87" s="1"/>
  <c r="AH133" i="87"/>
  <c r="AH165" i="87" s="1"/>
  <c r="AH129" i="87"/>
  <c r="AH130" i="87"/>
  <c r="AH131" i="87" s="1"/>
  <c r="AH135" i="87" l="1"/>
  <c r="AI133" i="87"/>
  <c r="AI165" i="87" s="1"/>
  <c r="AH164" i="87"/>
  <c r="AH163" i="87" s="1"/>
  <c r="AH156" i="87" s="1"/>
  <c r="AH148" i="87" s="1"/>
  <c r="AH147" i="87" s="1"/>
  <c r="AH146" i="87" s="1"/>
  <c r="AI86" i="87"/>
  <c r="AI88" i="87" s="1"/>
  <c r="AK113" i="87"/>
  <c r="AJ128" i="87"/>
  <c r="BB98" i="100"/>
  <c r="AI130" i="87"/>
  <c r="AI131" i="87" s="1"/>
  <c r="AI129" i="87"/>
  <c r="AI135" i="87" l="1"/>
  <c r="AJ133" i="87"/>
  <c r="AJ165" i="87" s="1"/>
  <c r="AI164" i="87"/>
  <c r="AI163" i="87" s="1"/>
  <c r="AI156" i="87" s="1"/>
  <c r="AI148" i="87" s="1"/>
  <c r="AI147" i="87" s="1"/>
  <c r="AI146" i="87" s="1"/>
  <c r="BC98" i="100"/>
  <c r="BB100" i="100"/>
  <c r="AJ129" i="87"/>
  <c r="AJ130" i="87"/>
  <c r="AJ131" i="87" s="1"/>
  <c r="AK128" i="87"/>
  <c r="AL113" i="87"/>
  <c r="AJ86" i="87"/>
  <c r="AL128" i="87" l="1"/>
  <c r="AM113" i="87"/>
  <c r="AK130" i="87"/>
  <c r="AK131" i="87" s="1"/>
  <c r="AK129" i="87"/>
  <c r="AK133" i="87"/>
  <c r="AK165" i="87" s="1"/>
  <c r="AJ164" i="87"/>
  <c r="AJ163" i="87" s="1"/>
  <c r="AJ156" i="87" s="1"/>
  <c r="AJ148" i="87" s="1"/>
  <c r="AJ147" i="87" s="1"/>
  <c r="AJ146" i="87" s="1"/>
  <c r="AJ135" i="87"/>
  <c r="BD98" i="100"/>
  <c r="BD100" i="100" s="1"/>
  <c r="BC100" i="100"/>
  <c r="AK86" i="87"/>
  <c r="AK88" i="87" s="1"/>
  <c r="AJ88" i="87"/>
  <c r="AK135" i="87" l="1"/>
  <c r="AN113" i="87"/>
  <c r="AM128" i="87"/>
  <c r="BE98" i="100"/>
  <c r="BE100" i="100" s="1"/>
  <c r="AK164" i="87"/>
  <c r="AK163" i="87" s="1"/>
  <c r="AK156" i="87" s="1"/>
  <c r="AK148" i="87" s="1"/>
  <c r="AK147" i="87" s="1"/>
  <c r="AK146" i="87" s="1"/>
  <c r="AL133" i="87"/>
  <c r="AL165" i="87" s="1"/>
  <c r="AL129" i="87"/>
  <c r="AL130" i="87"/>
  <c r="AL131" i="87" s="1"/>
  <c r="AL86" i="87"/>
  <c r="AL88" i="87" s="1"/>
  <c r="AL135" i="87" l="1"/>
  <c r="BF98" i="100"/>
  <c r="BF100" i="100" s="1"/>
  <c r="AM86" i="87"/>
  <c r="AM88" i="87" s="1"/>
  <c r="AM133" i="87"/>
  <c r="AM165" i="87" s="1"/>
  <c r="AL164" i="87"/>
  <c r="AL163" i="87" s="1"/>
  <c r="AL156" i="87" s="1"/>
  <c r="AL148" i="87" s="1"/>
  <c r="AL147" i="87" s="1"/>
  <c r="AL146" i="87" s="1"/>
  <c r="AM129" i="87"/>
  <c r="AM130" i="87"/>
  <c r="AM135" i="87" s="1"/>
  <c r="AN128" i="87"/>
  <c r="AO113" i="87"/>
  <c r="AM131" i="87" l="1"/>
  <c r="AO128" i="87"/>
  <c r="AP113" i="87"/>
  <c r="AN130" i="87"/>
  <c r="AN135" i="87" s="1"/>
  <c r="AN129" i="87"/>
  <c r="AN133" i="87"/>
  <c r="AN165" i="87" s="1"/>
  <c r="AM164" i="87"/>
  <c r="AM163" i="87" s="1"/>
  <c r="AM156" i="87" s="1"/>
  <c r="AM148" i="87" s="1"/>
  <c r="AM147" i="87" s="1"/>
  <c r="AM146" i="87" s="1"/>
  <c r="AN86" i="87"/>
  <c r="BG98" i="100"/>
  <c r="BG100" i="100" s="1"/>
  <c r="AQ113" i="87" l="1"/>
  <c r="AP128" i="87"/>
  <c r="BH98" i="100"/>
  <c r="BH100" i="100" s="1"/>
  <c r="AN131" i="87"/>
  <c r="AO86" i="87"/>
  <c r="AO88" i="87" s="1"/>
  <c r="AN88" i="87"/>
  <c r="AO133" i="87"/>
  <c r="AO165" i="87" s="1"/>
  <c r="AN164" i="87"/>
  <c r="AN163" i="87" s="1"/>
  <c r="AN156" i="87" s="1"/>
  <c r="AN148" i="87" s="1"/>
  <c r="AN147" i="87" s="1"/>
  <c r="AN146" i="87" s="1"/>
  <c r="AO129" i="87"/>
  <c r="AO130" i="87"/>
  <c r="AO135" i="87" s="1"/>
  <c r="BI98" i="100" l="1"/>
  <c r="AP129" i="87"/>
  <c r="AP130" i="87"/>
  <c r="AP135" i="87" s="1"/>
  <c r="AP133" i="87"/>
  <c r="AP165" i="87" s="1"/>
  <c r="AO164" i="87"/>
  <c r="AO163" i="87" s="1"/>
  <c r="AO156" i="87" s="1"/>
  <c r="AO148" i="87" s="1"/>
  <c r="AO147" i="87" s="1"/>
  <c r="AO146" i="87" s="1"/>
  <c r="AP86" i="87"/>
  <c r="AP88" i="87" s="1"/>
  <c r="AO131" i="87"/>
  <c r="AQ128" i="87"/>
  <c r="AR113" i="87"/>
  <c r="AP131" i="87" l="1"/>
  <c r="AR128" i="87"/>
  <c r="AS113" i="87"/>
  <c r="AQ86" i="87"/>
  <c r="AQ88" i="87" s="1"/>
  <c r="AQ130" i="87"/>
  <c r="AQ135" i="87" s="1"/>
  <c r="AQ129" i="87"/>
  <c r="AQ133" i="87"/>
  <c r="AQ165" i="87" s="1"/>
  <c r="AP164" i="87"/>
  <c r="AP163" i="87" s="1"/>
  <c r="AP156" i="87" s="1"/>
  <c r="AP148" i="87" s="1"/>
  <c r="AP147" i="87" s="1"/>
  <c r="AP146" i="87" s="1"/>
  <c r="BJ98" i="100"/>
  <c r="BJ100" i="100" s="1"/>
  <c r="BI100" i="100"/>
  <c r="AQ131" i="87" l="1"/>
  <c r="AS128" i="87"/>
  <c r="AT113" i="87"/>
  <c r="BK98" i="100"/>
  <c r="BK100" i="100" s="1"/>
  <c r="AQ164" i="87"/>
  <c r="AQ163" i="87" s="1"/>
  <c r="AQ156" i="87" s="1"/>
  <c r="AQ148" i="87" s="1"/>
  <c r="AQ147" i="87" s="1"/>
  <c r="AQ146" i="87" s="1"/>
  <c r="AR133" i="87"/>
  <c r="AR165" i="87" s="1"/>
  <c r="AR86" i="87"/>
  <c r="AR88" i="87" s="1"/>
  <c r="AR130" i="87"/>
  <c r="AR129" i="87"/>
  <c r="AR131" i="87" l="1"/>
  <c r="AU113" i="87"/>
  <c r="AT128" i="87"/>
  <c r="AR164" i="87"/>
  <c r="AR163" i="87" s="1"/>
  <c r="AR156" i="87" s="1"/>
  <c r="AR148" i="87" s="1"/>
  <c r="AR147" i="87" s="1"/>
  <c r="AR146" i="87" s="1"/>
  <c r="AS133" i="87"/>
  <c r="AS165" i="87" s="1"/>
  <c r="AR135" i="87"/>
  <c r="AS86" i="87"/>
  <c r="AS88" i="87" s="1"/>
  <c r="BL98" i="100"/>
  <c r="BL100" i="100" s="1"/>
  <c r="AS130" i="87"/>
  <c r="AS129" i="87"/>
  <c r="AS131" i="87" l="1"/>
  <c r="AS164" i="87"/>
  <c r="AS163" i="87" s="1"/>
  <c r="AS156" i="87" s="1"/>
  <c r="AS148" i="87" s="1"/>
  <c r="AS147" i="87" s="1"/>
  <c r="AS146" i="87" s="1"/>
  <c r="AT133" i="87"/>
  <c r="AT165" i="87" s="1"/>
  <c r="BM98" i="100"/>
  <c r="BM100" i="100" s="1"/>
  <c r="AT86" i="87"/>
  <c r="AT88" i="87" s="1"/>
  <c r="AT130" i="87"/>
  <c r="AT129" i="87"/>
  <c r="AV113" i="87"/>
  <c r="AU128" i="87"/>
  <c r="AS135" i="87"/>
  <c r="AT131" i="87" l="1"/>
  <c r="AU129" i="87"/>
  <c r="AU130" i="87"/>
  <c r="AW113" i="87"/>
  <c r="AV128" i="87"/>
  <c r="AT135" i="87"/>
  <c r="AT164" i="87"/>
  <c r="AT163" i="87" s="1"/>
  <c r="AT156" i="87" s="1"/>
  <c r="AT148" i="87" s="1"/>
  <c r="AT147" i="87" s="1"/>
  <c r="AT146" i="87" s="1"/>
  <c r="AU133" i="87"/>
  <c r="AU165" i="87" s="1"/>
  <c r="AU86" i="87"/>
  <c r="BN98" i="100"/>
  <c r="BN100" i="100" s="1"/>
  <c r="AU131" i="87" l="1"/>
  <c r="AV86" i="87"/>
  <c r="AV88" i="87" s="1"/>
  <c r="AU88" i="87"/>
  <c r="AV129" i="87"/>
  <c r="AV130" i="87"/>
  <c r="AX113" i="87"/>
  <c r="AW128" i="87"/>
  <c r="AU135" i="87"/>
  <c r="AU164" i="87"/>
  <c r="AU163" i="87" s="1"/>
  <c r="AU156" i="87" s="1"/>
  <c r="AU148" i="87" s="1"/>
  <c r="AU147" i="87" s="1"/>
  <c r="AU146" i="87" s="1"/>
  <c r="AV133" i="87"/>
  <c r="AV165" i="87" s="1"/>
  <c r="BO98" i="100"/>
  <c r="BO100" i="100" s="1"/>
  <c r="AV131" i="87" l="1"/>
  <c r="AW133" i="87"/>
  <c r="AW165" i="87" s="1"/>
  <c r="AV164" i="87"/>
  <c r="AV163" i="87" s="1"/>
  <c r="AV156" i="87" s="1"/>
  <c r="AV148" i="87" s="1"/>
  <c r="AV147" i="87" s="1"/>
  <c r="AV146" i="87" s="1"/>
  <c r="AW86" i="87"/>
  <c r="AW129" i="87"/>
  <c r="AW130" i="87"/>
  <c r="AY113" i="87"/>
  <c r="AX128" i="87"/>
  <c r="AV135" i="87"/>
  <c r="BP98" i="100"/>
  <c r="AW131" i="87" l="1"/>
  <c r="AW164" i="87"/>
  <c r="AW163" i="87" s="1"/>
  <c r="AW156" i="87" s="1"/>
  <c r="AW148" i="87" s="1"/>
  <c r="AW147" i="87" s="1"/>
  <c r="AW146" i="87" s="1"/>
  <c r="AX133" i="87"/>
  <c r="AX165" i="87" s="1"/>
  <c r="BQ98" i="100"/>
  <c r="BQ100" i="100" s="1"/>
  <c r="AX129" i="87"/>
  <c r="AX130" i="87"/>
  <c r="AX131" i="87" s="1"/>
  <c r="AZ113" i="87"/>
  <c r="AY128" i="87"/>
  <c r="AW135" i="87"/>
  <c r="AX86" i="87"/>
  <c r="AX88" i="87" s="1"/>
  <c r="AW88" i="87"/>
  <c r="BP100" i="100"/>
  <c r="AY133" i="87" l="1"/>
  <c r="AY165" i="87" s="1"/>
  <c r="AX164" i="87"/>
  <c r="AX163" i="87" s="1"/>
  <c r="AX156" i="87" s="1"/>
  <c r="AX148" i="87" s="1"/>
  <c r="AX147" i="87" s="1"/>
  <c r="AX146" i="87" s="1"/>
  <c r="AY129" i="87"/>
  <c r="AY130" i="87"/>
  <c r="AY131" i="87" s="1"/>
  <c r="BA113" i="87"/>
  <c r="AZ128" i="87"/>
  <c r="AX135" i="87"/>
  <c r="BR98" i="100"/>
  <c r="BR100" i="100" s="1"/>
  <c r="AY86" i="87"/>
  <c r="AZ86" i="87" l="1"/>
  <c r="AZ129" i="87"/>
  <c r="AZ130" i="87"/>
  <c r="AZ131" i="87" s="1"/>
  <c r="BB113" i="87"/>
  <c r="BA128" i="87"/>
  <c r="BS98" i="100"/>
  <c r="AY164" i="87"/>
  <c r="AY163" i="87" s="1"/>
  <c r="AY156" i="87" s="1"/>
  <c r="AY148" i="87" s="1"/>
  <c r="AY147" i="87" s="1"/>
  <c r="AY146" i="87" s="1"/>
  <c r="AZ133" i="87"/>
  <c r="AZ165" i="87" s="1"/>
  <c r="AY135" i="87"/>
  <c r="AY88" i="87"/>
  <c r="AZ135" i="87" l="1"/>
  <c r="BT98" i="100"/>
  <c r="BS100" i="100"/>
  <c r="BA130" i="87"/>
  <c r="BA135" i="87" s="1"/>
  <c r="BA129" i="87"/>
  <c r="BC113" i="87"/>
  <c r="BB128" i="87"/>
  <c r="BA133" i="87"/>
  <c r="BA165" i="87" s="1"/>
  <c r="AZ164" i="87"/>
  <c r="AZ163" i="87" s="1"/>
  <c r="AZ156" i="87" s="1"/>
  <c r="AZ148" i="87" s="1"/>
  <c r="AZ147" i="87" s="1"/>
  <c r="AZ146" i="87" s="1"/>
  <c r="BA86" i="87"/>
  <c r="BA88" i="87" s="1"/>
  <c r="AZ88" i="87"/>
  <c r="BA131" i="87" l="1"/>
  <c r="BU98" i="100"/>
  <c r="BU100" i="100" s="1"/>
  <c r="BB130" i="87"/>
  <c r="BB129" i="87"/>
  <c r="BD113" i="87"/>
  <c r="BC128" i="87"/>
  <c r="BA164" i="87"/>
  <c r="BA163" i="87" s="1"/>
  <c r="BA156" i="87" s="1"/>
  <c r="BA148" i="87" s="1"/>
  <c r="BA147" i="87" s="1"/>
  <c r="BA146" i="87" s="1"/>
  <c r="BB133" i="87"/>
  <c r="BB165" i="87" s="1"/>
  <c r="BT100" i="100"/>
  <c r="BB86" i="87"/>
  <c r="BB88" i="87" s="1"/>
  <c r="BB131" i="87" l="1"/>
  <c r="BC130" i="87"/>
  <c r="BC131" i="87" s="1"/>
  <c r="BC129" i="87"/>
  <c r="BE113" i="87"/>
  <c r="BD128" i="87"/>
  <c r="BB135" i="87"/>
  <c r="BC86" i="87"/>
  <c r="BC88" i="87" s="1"/>
  <c r="BC133" i="87"/>
  <c r="BC165" i="87" s="1"/>
  <c r="BB164" i="87"/>
  <c r="BB163" i="87" s="1"/>
  <c r="BB156" i="87" s="1"/>
  <c r="BB148" i="87" s="1"/>
  <c r="BB147" i="87" s="1"/>
  <c r="BB146" i="87" s="1"/>
  <c r="BV98" i="100"/>
  <c r="BD130" i="87" l="1"/>
  <c r="BD131" i="87" s="1"/>
  <c r="BD129" i="87"/>
  <c r="BE128" i="87"/>
  <c r="BF113" i="87"/>
  <c r="BW98" i="100"/>
  <c r="BD86" i="87"/>
  <c r="BC135" i="87"/>
  <c r="BC164" i="87"/>
  <c r="BC163" i="87" s="1"/>
  <c r="BC156" i="87" s="1"/>
  <c r="BC148" i="87" s="1"/>
  <c r="BC147" i="87" s="1"/>
  <c r="BC146" i="87" s="1"/>
  <c r="BD133" i="87"/>
  <c r="BD165" i="87" s="1"/>
  <c r="BV100" i="100"/>
  <c r="BD135" i="87" l="1"/>
  <c r="BE86" i="87"/>
  <c r="BD88" i="87"/>
  <c r="BX98" i="100"/>
  <c r="BX100" i="100" s="1"/>
  <c r="BW100" i="100"/>
  <c r="BF128" i="87"/>
  <c r="BG113" i="87"/>
  <c r="BE130" i="87"/>
  <c r="BE131" i="87" s="1"/>
  <c r="BE129" i="87"/>
  <c r="BD164" i="87"/>
  <c r="BD163" i="87" s="1"/>
  <c r="BD156" i="87" s="1"/>
  <c r="BD148" i="87" s="1"/>
  <c r="BD147" i="87" s="1"/>
  <c r="BD146" i="87" s="1"/>
  <c r="BE133" i="87"/>
  <c r="BE165" i="87" s="1"/>
  <c r="BE135" i="87" l="1"/>
  <c r="BH113" i="87"/>
  <c r="BG128" i="87"/>
  <c r="BE164" i="87"/>
  <c r="BE163" i="87" s="1"/>
  <c r="BE156" i="87" s="1"/>
  <c r="BE148" i="87" s="1"/>
  <c r="BE147" i="87" s="1"/>
  <c r="BE146" i="87" s="1"/>
  <c r="BF133" i="87"/>
  <c r="BF165" i="87" s="1"/>
  <c r="BF129" i="87"/>
  <c r="BF130" i="87"/>
  <c r="BF131" i="87" s="1"/>
  <c r="BY98" i="100"/>
  <c r="BF86" i="87"/>
  <c r="BE88" i="87"/>
  <c r="BZ98" i="100" l="1"/>
  <c r="BF135" i="87"/>
  <c r="BG86" i="87"/>
  <c r="BG88" i="87" s="1"/>
  <c r="BG133" i="87"/>
  <c r="BG165" i="87" s="1"/>
  <c r="BF164" i="87"/>
  <c r="BF163" i="87" s="1"/>
  <c r="BF156" i="87" s="1"/>
  <c r="BF148" i="87" s="1"/>
  <c r="BF147" i="87" s="1"/>
  <c r="BF146" i="87" s="1"/>
  <c r="BY100" i="100"/>
  <c r="BG129" i="87"/>
  <c r="BG130" i="87"/>
  <c r="BG131" i="87" s="1"/>
  <c r="BH128" i="87"/>
  <c r="BI113" i="87"/>
  <c r="BF88" i="87"/>
  <c r="CA98" i="100" l="1"/>
  <c r="CA100" i="100" s="1"/>
  <c r="BI128" i="87"/>
  <c r="BJ113" i="87"/>
  <c r="BG135" i="87"/>
  <c r="BG164" i="87"/>
  <c r="BG163" i="87" s="1"/>
  <c r="BG156" i="87" s="1"/>
  <c r="BG148" i="87" s="1"/>
  <c r="BG147" i="87" s="1"/>
  <c r="BG146" i="87" s="1"/>
  <c r="BH133" i="87"/>
  <c r="BH165" i="87" s="1"/>
  <c r="BH86" i="87"/>
  <c r="BH88" i="87" s="1"/>
  <c r="BZ100" i="100"/>
  <c r="BH129" i="87"/>
  <c r="BH130" i="87"/>
  <c r="BH131" i="87" s="1"/>
  <c r="BH164" i="87" l="1"/>
  <c r="BH163" i="87" s="1"/>
  <c r="BH156" i="87" s="1"/>
  <c r="BH148" i="87" s="1"/>
  <c r="BH147" i="87" s="1"/>
  <c r="BH146" i="87" s="1"/>
  <c r="BI133" i="87"/>
  <c r="BI165" i="87" s="1"/>
  <c r="BJ128" i="87"/>
  <c r="BK113" i="87"/>
  <c r="BI86" i="87"/>
  <c r="CB98" i="100"/>
  <c r="BI130" i="87"/>
  <c r="BI131" i="87" s="1"/>
  <c r="BI129" i="87"/>
  <c r="BH135" i="87"/>
  <c r="BI135" i="87" l="1"/>
  <c r="BJ133" i="87"/>
  <c r="BJ165" i="87" s="1"/>
  <c r="BI164" i="87"/>
  <c r="BI163" i="87" s="1"/>
  <c r="BI156" i="87" s="1"/>
  <c r="BI148" i="87" s="1"/>
  <c r="BI147" i="87" s="1"/>
  <c r="BI146" i="87" s="1"/>
  <c r="BJ129" i="87"/>
  <c r="BJ130" i="87"/>
  <c r="BJ131" i="87" s="1"/>
  <c r="CC98" i="100"/>
  <c r="CC100" i="100" s="1"/>
  <c r="CB100" i="100"/>
  <c r="BJ86" i="87"/>
  <c r="BI88" i="87"/>
  <c r="BK128" i="87"/>
  <c r="BL113" i="87"/>
  <c r="BK86" i="87" l="1"/>
  <c r="BK88" i="87" s="1"/>
  <c r="CD98" i="100"/>
  <c r="CD100" i="100" s="1"/>
  <c r="BJ135" i="87"/>
  <c r="BK133" i="87"/>
  <c r="BK165" i="87" s="1"/>
  <c r="BJ164" i="87"/>
  <c r="BJ163" i="87" s="1"/>
  <c r="BJ156" i="87" s="1"/>
  <c r="BJ148" i="87" s="1"/>
  <c r="BJ147" i="87" s="1"/>
  <c r="BJ146" i="87" s="1"/>
  <c r="BJ88" i="87"/>
  <c r="BM113" i="87"/>
  <c r="BL128" i="87"/>
  <c r="BK130" i="87"/>
  <c r="BK131" i="87" s="1"/>
  <c r="BK129" i="87"/>
  <c r="BK135" i="87" l="1"/>
  <c r="CE98" i="100"/>
  <c r="BL129" i="87"/>
  <c r="BL130" i="87"/>
  <c r="BL131" i="87" s="1"/>
  <c r="BN113" i="87"/>
  <c r="BM128" i="87"/>
  <c r="BK164" i="87"/>
  <c r="BK163" i="87" s="1"/>
  <c r="BK156" i="87" s="1"/>
  <c r="BK148" i="87" s="1"/>
  <c r="BK147" i="87" s="1"/>
  <c r="BK146" i="87" s="1"/>
  <c r="BL133" i="87"/>
  <c r="BL165" i="87" s="1"/>
  <c r="BL86" i="87"/>
  <c r="BM86" i="87" l="1"/>
  <c r="BM88" i="87" s="1"/>
  <c r="BL88" i="87"/>
  <c r="BM130" i="87"/>
  <c r="BM131" i="87" s="1"/>
  <c r="BM129" i="87"/>
  <c r="BN128" i="87"/>
  <c r="BO113" i="87"/>
  <c r="BL135" i="87"/>
  <c r="BM133" i="87"/>
  <c r="BM165" i="87" s="1"/>
  <c r="BL164" i="87"/>
  <c r="BL163" i="87" s="1"/>
  <c r="BL156" i="87" s="1"/>
  <c r="BL148" i="87" s="1"/>
  <c r="BL147" i="87" s="1"/>
  <c r="BL146" i="87" s="1"/>
  <c r="CF98" i="100"/>
  <c r="CF100" i="100" s="1"/>
  <c r="CE100" i="100"/>
  <c r="BM135" i="87" l="1"/>
  <c r="BP113" i="87"/>
  <c r="BO128" i="87"/>
  <c r="BN130" i="87"/>
  <c r="BN131" i="87" s="1"/>
  <c r="BN129" i="87"/>
  <c r="BN133" i="87"/>
  <c r="BN165" i="87" s="1"/>
  <c r="BM164" i="87"/>
  <c r="BM163" i="87" s="1"/>
  <c r="BM156" i="87" s="1"/>
  <c r="BM148" i="87" s="1"/>
  <c r="BM147" i="87" s="1"/>
  <c r="BM146" i="87" s="1"/>
  <c r="BN86" i="87"/>
  <c r="BN88" i="87" s="1"/>
  <c r="CG98" i="100"/>
  <c r="CH98" i="100" l="1"/>
  <c r="CH100" i="100" s="1"/>
  <c r="CG100" i="100"/>
  <c r="BO86" i="87"/>
  <c r="BN135" i="87"/>
  <c r="BO133" i="87"/>
  <c r="BO165" i="87" s="1"/>
  <c r="BN164" i="87"/>
  <c r="BN163" i="87" s="1"/>
  <c r="BN156" i="87" s="1"/>
  <c r="BN148" i="87" s="1"/>
  <c r="BN147" i="87" s="1"/>
  <c r="BN146" i="87" s="1"/>
  <c r="BO130" i="87"/>
  <c r="BO131" i="87" s="1"/>
  <c r="BO129" i="87"/>
  <c r="BP128" i="87"/>
  <c r="BQ113" i="87"/>
  <c r="BP86" i="87" l="1"/>
  <c r="BO88" i="87"/>
  <c r="BO135" i="87"/>
  <c r="BO164" i="87"/>
  <c r="BO163" i="87" s="1"/>
  <c r="BO156" i="87" s="1"/>
  <c r="BO148" i="87" s="1"/>
  <c r="BO147" i="87" s="1"/>
  <c r="BO146" i="87" s="1"/>
  <c r="BP133" i="87"/>
  <c r="BP165" i="87" s="1"/>
  <c r="BQ128" i="87"/>
  <c r="BR113" i="87"/>
  <c r="CI98" i="100"/>
  <c r="CI100" i="100" s="1"/>
  <c r="BP130" i="87"/>
  <c r="BP131" i="87" s="1"/>
  <c r="BP129" i="87"/>
  <c r="BQ130" i="87" l="1"/>
  <c r="BQ131" i="87" s="1"/>
  <c r="BQ129" i="87"/>
  <c r="CJ98" i="100"/>
  <c r="BR128" i="87"/>
  <c r="BS113" i="87"/>
  <c r="BQ86" i="87"/>
  <c r="BQ88" i="87" s="1"/>
  <c r="BQ133" i="87"/>
  <c r="BQ165" i="87" s="1"/>
  <c r="BP164" i="87"/>
  <c r="BP163" i="87" s="1"/>
  <c r="BP156" i="87" s="1"/>
  <c r="BP148" i="87" s="1"/>
  <c r="BP147" i="87" s="1"/>
  <c r="BP146" i="87" s="1"/>
  <c r="BP88" i="87"/>
  <c r="BP135" i="87"/>
  <c r="BR130" i="87" l="1"/>
  <c r="BR131" i="87" s="1"/>
  <c r="BR129" i="87"/>
  <c r="CK98" i="100"/>
  <c r="CK100" i="100" s="1"/>
  <c r="CJ100" i="100"/>
  <c r="BQ164" i="87"/>
  <c r="BQ163" i="87" s="1"/>
  <c r="BQ156" i="87" s="1"/>
  <c r="BQ148" i="87" s="1"/>
  <c r="BQ147" i="87" s="1"/>
  <c r="BQ146" i="87" s="1"/>
  <c r="BR133" i="87"/>
  <c r="BR165" i="87" s="1"/>
  <c r="BR86" i="87"/>
  <c r="BR88" i="87" s="1"/>
  <c r="BT113" i="87"/>
  <c r="BS128" i="87"/>
  <c r="BQ135" i="87"/>
  <c r="BR135" i="87" l="1"/>
  <c r="BU113" i="87"/>
  <c r="BT128" i="87"/>
  <c r="BS86" i="87"/>
  <c r="BS88" i="87" s="1"/>
  <c r="CL98" i="100"/>
  <c r="CL100" i="100" s="1"/>
  <c r="BS133" i="87"/>
  <c r="BS165" i="87" s="1"/>
  <c r="BR164" i="87"/>
  <c r="BR163" i="87" s="1"/>
  <c r="BR156" i="87" s="1"/>
  <c r="BR148" i="87" s="1"/>
  <c r="BR147" i="87" s="1"/>
  <c r="BR146" i="87" s="1"/>
  <c r="BS129" i="87"/>
  <c r="BS130" i="87"/>
  <c r="BS131" i="87" s="1"/>
  <c r="BS164" i="87" l="1"/>
  <c r="BS163" i="87" s="1"/>
  <c r="BS156" i="87" s="1"/>
  <c r="BS148" i="87" s="1"/>
  <c r="BS147" i="87" s="1"/>
  <c r="BS146" i="87" s="1"/>
  <c r="BT133" i="87"/>
  <c r="BT165" i="87" s="1"/>
  <c r="BS135" i="87"/>
  <c r="CM98" i="100"/>
  <c r="CM100" i="100" s="1"/>
  <c r="BT86" i="87"/>
  <c r="BT129" i="87"/>
  <c r="BT130" i="87"/>
  <c r="BT131" i="87" s="1"/>
  <c r="BU128" i="87"/>
  <c r="BV113" i="87"/>
  <c r="BU129" i="87" l="1"/>
  <c r="BU130" i="87"/>
  <c r="BU131" i="87" s="1"/>
  <c r="BT164" i="87"/>
  <c r="BT163" i="87" s="1"/>
  <c r="BT156" i="87" s="1"/>
  <c r="BT148" i="87" s="1"/>
  <c r="BT147" i="87" s="1"/>
  <c r="BT146" i="87" s="1"/>
  <c r="BU133" i="87"/>
  <c r="BU165" i="87" s="1"/>
  <c r="BT135" i="87"/>
  <c r="BU86" i="87"/>
  <c r="BU88" i="87" s="1"/>
  <c r="BT88" i="87"/>
  <c r="CN98" i="100"/>
  <c r="CN100" i="100" s="1"/>
  <c r="BV128" i="87"/>
  <c r="BW113" i="87"/>
  <c r="CO98" i="100" l="1"/>
  <c r="CO100" i="100" s="1"/>
  <c r="BV86" i="87"/>
  <c r="BX113" i="87"/>
  <c r="BW128" i="87"/>
  <c r="BV133" i="87"/>
  <c r="BV165" i="87" s="1"/>
  <c r="BU164" i="87"/>
  <c r="BU163" i="87" s="1"/>
  <c r="BU156" i="87" s="1"/>
  <c r="BU148" i="87" s="1"/>
  <c r="BU147" i="87" s="1"/>
  <c r="BU146" i="87" s="1"/>
  <c r="BU135" i="87"/>
  <c r="BV129" i="87"/>
  <c r="BV130" i="87"/>
  <c r="BV131" i="87" s="1"/>
  <c r="BV135" i="87" l="1"/>
  <c r="BW129" i="87"/>
  <c r="BW130" i="87"/>
  <c r="BW131" i="87" s="1"/>
  <c r="BY113" i="87"/>
  <c r="BX128" i="87"/>
  <c r="BW86" i="87"/>
  <c r="BW88" i="87" s="1"/>
  <c r="BV88" i="87"/>
  <c r="CP98" i="100"/>
  <c r="CP100" i="100" s="1"/>
  <c r="BW133" i="87"/>
  <c r="BW165" i="87" s="1"/>
  <c r="BV164" i="87"/>
  <c r="BV163" i="87" s="1"/>
  <c r="BV156" i="87" s="1"/>
  <c r="BV148" i="87" s="1"/>
  <c r="BV147" i="87" s="1"/>
  <c r="BV146" i="87" s="1"/>
  <c r="BX130" i="87" l="1"/>
  <c r="BX131" i="87" s="1"/>
  <c r="BX129" i="87"/>
  <c r="BY128" i="87"/>
  <c r="BZ113" i="87"/>
  <c r="CQ98" i="100"/>
  <c r="BX86" i="87"/>
  <c r="BX88" i="87" s="1"/>
  <c r="BW164" i="87"/>
  <c r="BW163" i="87" s="1"/>
  <c r="BW156" i="87" s="1"/>
  <c r="BW148" i="87" s="1"/>
  <c r="BW147" i="87" s="1"/>
  <c r="BW146" i="87" s="1"/>
  <c r="BX133" i="87"/>
  <c r="BX165" i="87" s="1"/>
  <c r="BW135" i="87"/>
  <c r="BY129" i="87" l="1"/>
  <c r="BY130" i="87"/>
  <c r="BY131" i="87" s="1"/>
  <c r="BY86" i="87"/>
  <c r="BY88" i="87" s="1"/>
  <c r="CR98" i="100"/>
  <c r="CQ100" i="100"/>
  <c r="CA113" i="87"/>
  <c r="BZ128" i="87"/>
  <c r="BY133" i="87"/>
  <c r="BY165" i="87" s="1"/>
  <c r="BX164" i="87"/>
  <c r="BX163" i="87" s="1"/>
  <c r="BX156" i="87" s="1"/>
  <c r="BX148" i="87" s="1"/>
  <c r="BX147" i="87" s="1"/>
  <c r="BX146" i="87" s="1"/>
  <c r="BX135" i="87"/>
  <c r="BZ129" i="87" l="1"/>
  <c r="BZ130" i="87"/>
  <c r="BZ131" i="87" s="1"/>
  <c r="CS98" i="100"/>
  <c r="CS100" i="100" s="1"/>
  <c r="CR100" i="100"/>
  <c r="BZ86" i="87"/>
  <c r="CA128" i="87"/>
  <c r="CB113" i="87"/>
  <c r="BY135" i="87"/>
  <c r="BY164" i="87"/>
  <c r="BY163" i="87" s="1"/>
  <c r="BY156" i="87" s="1"/>
  <c r="BY148" i="87" s="1"/>
  <c r="BY147" i="87" s="1"/>
  <c r="BY146" i="87" s="1"/>
  <c r="BZ133" i="87"/>
  <c r="BZ165" i="87" s="1"/>
  <c r="BZ135" i="87" l="1"/>
  <c r="CA130" i="87"/>
  <c r="CA131" i="87" s="1"/>
  <c r="CA129" i="87"/>
  <c r="CA86" i="87"/>
  <c r="CA88" i="87" s="1"/>
  <c r="BZ88" i="87"/>
  <c r="CT98" i="100"/>
  <c r="CT100" i="100" s="1"/>
  <c r="CB128" i="87"/>
  <c r="CC113" i="87"/>
  <c r="CA133" i="87"/>
  <c r="CA165" i="87" s="1"/>
  <c r="BZ164" i="87"/>
  <c r="BZ163" i="87" s="1"/>
  <c r="BZ156" i="87" s="1"/>
  <c r="BZ148" i="87" s="1"/>
  <c r="BZ147" i="87" s="1"/>
  <c r="BZ146" i="87" s="1"/>
  <c r="CB130" i="87" l="1"/>
  <c r="CB131" i="87" s="1"/>
  <c r="CB129" i="87"/>
  <c r="CU98" i="100"/>
  <c r="CB86" i="87"/>
  <c r="CA164" i="87"/>
  <c r="CA163" i="87" s="1"/>
  <c r="CA156" i="87" s="1"/>
  <c r="CA148" i="87" s="1"/>
  <c r="CA147" i="87" s="1"/>
  <c r="CA146" i="87" s="1"/>
  <c r="CB133" i="87"/>
  <c r="CB165" i="87" s="1"/>
  <c r="CC128" i="87"/>
  <c r="CD113" i="87"/>
  <c r="CA135" i="87"/>
  <c r="CC130" i="87" l="1"/>
  <c r="CC131" i="87" s="1"/>
  <c r="CC129" i="87"/>
  <c r="CC86" i="87"/>
  <c r="CC88" i="87" s="1"/>
  <c r="CV98" i="100"/>
  <c r="CU100" i="100"/>
  <c r="CC133" i="87"/>
  <c r="CC165" i="87" s="1"/>
  <c r="CB164" i="87"/>
  <c r="CB163" i="87" s="1"/>
  <c r="CB156" i="87" s="1"/>
  <c r="CB148" i="87" s="1"/>
  <c r="CB147" i="87" s="1"/>
  <c r="CB146" i="87" s="1"/>
  <c r="CB135" i="87"/>
  <c r="CD128" i="87"/>
  <c r="CE113" i="87"/>
  <c r="CB88" i="87"/>
  <c r="CE128" i="87" l="1"/>
  <c r="CF113" i="87"/>
  <c r="CC135" i="87"/>
  <c r="CW98" i="100"/>
  <c r="CV100" i="100"/>
  <c r="CD86" i="87"/>
  <c r="CC164" i="87"/>
  <c r="CC163" i="87" s="1"/>
  <c r="CC156" i="87" s="1"/>
  <c r="CC148" i="87" s="1"/>
  <c r="CC147" i="87" s="1"/>
  <c r="CC146" i="87" s="1"/>
  <c r="CD133" i="87"/>
  <c r="CD165" i="87" s="1"/>
  <c r="CD129" i="87"/>
  <c r="CD130" i="87"/>
  <c r="CD131" i="87" s="1"/>
  <c r="CD135" i="87" l="1"/>
  <c r="CE133" i="87"/>
  <c r="CE165" i="87" s="1"/>
  <c r="CD164" i="87"/>
  <c r="CD163" i="87" s="1"/>
  <c r="CD156" i="87" s="1"/>
  <c r="CD148" i="87" s="1"/>
  <c r="CD147" i="87" s="1"/>
  <c r="CD146" i="87" s="1"/>
  <c r="CE86" i="87"/>
  <c r="CE88" i="87" s="1"/>
  <c r="CD88" i="87"/>
  <c r="CX98" i="100"/>
  <c r="CX100" i="100" s="1"/>
  <c r="CW100" i="100"/>
  <c r="CG113" i="87"/>
  <c r="CF128" i="87"/>
  <c r="CE129" i="87"/>
  <c r="CE130" i="87"/>
  <c r="CE131" i="87" s="1"/>
  <c r="CH113" i="87" l="1"/>
  <c r="CF130" i="87"/>
  <c r="CF131" i="87" s="1"/>
  <c r="CF129" i="87"/>
  <c r="CF133" i="87"/>
  <c r="CF165" i="87" s="1"/>
  <c r="CE164" i="87"/>
  <c r="CE163" i="87" s="1"/>
  <c r="CE156" i="87" s="1"/>
  <c r="CE148" i="87" s="1"/>
  <c r="CE147" i="87" s="1"/>
  <c r="CE146" i="87" s="1"/>
  <c r="CY98" i="100"/>
  <c r="CY100" i="100" s="1"/>
  <c r="CF86" i="87"/>
  <c r="CE135" i="87"/>
  <c r="CG86" i="87" l="1"/>
  <c r="CG88" i="87" s="1"/>
  <c r="CH128" i="87"/>
  <c r="CI113" i="87"/>
  <c r="CF88" i="87"/>
  <c r="CZ98" i="100"/>
  <c r="CZ100" i="100" s="1"/>
  <c r="CF135" i="87"/>
  <c r="CG133" i="87"/>
  <c r="CG165" i="87" s="1"/>
  <c r="CF164" i="87"/>
  <c r="CF163" i="87" s="1"/>
  <c r="CF156" i="87" s="1"/>
  <c r="CF148" i="87" s="1"/>
  <c r="CI128" i="87" l="1"/>
  <c r="CJ113" i="87"/>
  <c r="CF147" i="87"/>
  <c r="CF146" i="87" s="1"/>
  <c r="CG128" i="87"/>
  <c r="DA98" i="100"/>
  <c r="DA100" i="100" s="1"/>
  <c r="CH130" i="87"/>
  <c r="CH135" i="87" s="1"/>
  <c r="CH86" i="87"/>
  <c r="CI86" i="87" l="1"/>
  <c r="CI88" i="87" s="1"/>
  <c r="CH88" i="87"/>
  <c r="CG129" i="87"/>
  <c r="CG130" i="87"/>
  <c r="CG135" i="87" s="1"/>
  <c r="CK113" i="87"/>
  <c r="CJ128" i="87"/>
  <c r="DB98" i="100"/>
  <c r="CI130" i="87"/>
  <c r="CI135" i="87" s="1"/>
  <c r="CJ130" i="87" l="1"/>
  <c r="CJ135" i="87" s="1"/>
  <c r="CK128" i="87"/>
  <c r="CL113" i="87"/>
  <c r="CG131" i="87"/>
  <c r="CH131" i="87" s="1"/>
  <c r="CI131" i="87" s="1"/>
  <c r="DC98" i="100"/>
  <c r="DC100" i="100" s="1"/>
  <c r="DB100" i="100"/>
  <c r="CH133" i="87"/>
  <c r="CH165" i="87" s="1"/>
  <c r="CG164" i="87"/>
  <c r="CG163" i="87" s="1"/>
  <c r="CG156" i="87" s="1"/>
  <c r="CG148" i="87" s="1"/>
  <c r="CG147" i="87" s="1"/>
  <c r="CG146" i="87" s="1"/>
  <c r="CH129" i="87"/>
  <c r="CJ86" i="87"/>
  <c r="CJ88" i="87" s="1"/>
  <c r="CJ131" i="87" l="1"/>
  <c r="CI133" i="87"/>
  <c r="CI165" i="87" s="1"/>
  <c r="CH164" i="87"/>
  <c r="CH163" i="87" s="1"/>
  <c r="CH156" i="87" s="1"/>
  <c r="CH148" i="87" s="1"/>
  <c r="CH147" i="87" s="1"/>
  <c r="CH146" i="87" s="1"/>
  <c r="CI129" i="87"/>
  <c r="CK130" i="87"/>
  <c r="CK135" i="87" s="1"/>
  <c r="DD98" i="100"/>
  <c r="DD100" i="100" s="1"/>
  <c r="CL128" i="87"/>
  <c r="CM113" i="87"/>
  <c r="CK86" i="87"/>
  <c r="CL86" i="87" l="1"/>
  <c r="CM128" i="87"/>
  <c r="CN113" i="87"/>
  <c r="CL130" i="87"/>
  <c r="CL135" i="87" s="1"/>
  <c r="CK131" i="87"/>
  <c r="DE98" i="100"/>
  <c r="DE100" i="100" s="1"/>
  <c r="CI164" i="87"/>
  <c r="CI163" i="87" s="1"/>
  <c r="CI156" i="87" s="1"/>
  <c r="CI148" i="87" s="1"/>
  <c r="CI147" i="87" s="1"/>
  <c r="CI146" i="87" s="1"/>
  <c r="CJ133" i="87"/>
  <c r="CJ165" i="87" s="1"/>
  <c r="CJ129" i="87"/>
  <c r="CK88" i="87"/>
  <c r="CL131" i="87" l="1"/>
  <c r="CM86" i="87"/>
  <c r="DF98" i="100"/>
  <c r="DF100" i="100" s="1"/>
  <c r="CO113" i="87"/>
  <c r="CN128" i="87"/>
  <c r="CM130" i="87"/>
  <c r="CM135" i="87" s="1"/>
  <c r="CK133" i="87"/>
  <c r="CK165" i="87" s="1"/>
  <c r="CJ164" i="87"/>
  <c r="CJ163" i="87" s="1"/>
  <c r="CJ156" i="87" s="1"/>
  <c r="CJ148" i="87" s="1"/>
  <c r="CJ147" i="87" s="1"/>
  <c r="CJ146" i="87" s="1"/>
  <c r="CK129" i="87"/>
  <c r="CL88" i="87"/>
  <c r="CN130" i="87" l="1"/>
  <c r="CN135" i="87" s="1"/>
  <c r="CO128" i="87"/>
  <c r="CP113" i="87"/>
  <c r="DG98" i="100"/>
  <c r="DG100" i="100" s="1"/>
  <c r="CN86" i="87"/>
  <c r="CM88" i="87"/>
  <c r="CK164" i="87"/>
  <c r="CK163" i="87" s="1"/>
  <c r="CK156" i="87" s="1"/>
  <c r="CK148" i="87" s="1"/>
  <c r="CK147" i="87" s="1"/>
  <c r="CK146" i="87" s="1"/>
  <c r="CL133" i="87"/>
  <c r="CL165" i="87" s="1"/>
  <c r="CL129" i="87"/>
  <c r="CM131" i="87"/>
  <c r="CO86" i="87" l="1"/>
  <c r="CN88" i="87"/>
  <c r="CP128" i="87"/>
  <c r="CQ113" i="87"/>
  <c r="DH98" i="100"/>
  <c r="DH100" i="100" s="1"/>
  <c r="CO130" i="87"/>
  <c r="CO135" i="87" s="1"/>
  <c r="CN131" i="87"/>
  <c r="CL164" i="87"/>
  <c r="CL163" i="87" s="1"/>
  <c r="CL156" i="87" s="1"/>
  <c r="CL148" i="87" s="1"/>
  <c r="CL147" i="87" s="1"/>
  <c r="CL146" i="87" s="1"/>
  <c r="CM133" i="87"/>
  <c r="CM165" i="87" s="1"/>
  <c r="CM129" i="87"/>
  <c r="DI98" i="100" l="1"/>
  <c r="CQ128" i="87"/>
  <c r="CR113" i="87"/>
  <c r="CO131" i="87"/>
  <c r="CP130" i="87"/>
  <c r="CP135" i="87" s="1"/>
  <c r="CM164" i="87"/>
  <c r="CM163" i="87" s="1"/>
  <c r="CM156" i="87" s="1"/>
  <c r="CM148" i="87" s="1"/>
  <c r="CM147" i="87" s="1"/>
  <c r="CM146" i="87" s="1"/>
  <c r="CN133" i="87"/>
  <c r="CN165" i="87" s="1"/>
  <c r="CN129" i="87"/>
  <c r="CP86" i="87"/>
  <c r="CO88" i="87"/>
  <c r="CQ86" i="87" l="1"/>
  <c r="CO133" i="87"/>
  <c r="CO165" i="87" s="1"/>
  <c r="CN164" i="87"/>
  <c r="CN163" i="87" s="1"/>
  <c r="CN156" i="87" s="1"/>
  <c r="CN148" i="87" s="1"/>
  <c r="CN147" i="87" s="1"/>
  <c r="CN146" i="87" s="1"/>
  <c r="CO129" i="87"/>
  <c r="CP131" i="87"/>
  <c r="CS113" i="87"/>
  <c r="CR128" i="87"/>
  <c r="CQ130" i="87"/>
  <c r="CQ135" i="87" s="1"/>
  <c r="DJ98" i="100"/>
  <c r="DJ100" i="100" s="1"/>
  <c r="CP88" i="87"/>
  <c r="DI100" i="100"/>
  <c r="CR130" i="87" l="1"/>
  <c r="CR135" i="87" s="1"/>
  <c r="CT113" i="87"/>
  <c r="CS128" i="87"/>
  <c r="CQ131" i="87"/>
  <c r="CP133" i="87"/>
  <c r="CP165" i="87" s="1"/>
  <c r="CO164" i="87"/>
  <c r="CO163" i="87" s="1"/>
  <c r="CO156" i="87" s="1"/>
  <c r="CO148" i="87" s="1"/>
  <c r="CO147" i="87" s="1"/>
  <c r="CO146" i="87" s="1"/>
  <c r="CP129" i="87"/>
  <c r="CR86" i="87"/>
  <c r="DK98" i="100"/>
  <c r="DK100" i="100" s="1"/>
  <c r="CQ88" i="87"/>
  <c r="CS86" i="87" l="1"/>
  <c r="CR88" i="87"/>
  <c r="CQ133" i="87"/>
  <c r="CQ165" i="87" s="1"/>
  <c r="CP164" i="87"/>
  <c r="CP163" i="87" s="1"/>
  <c r="CP156" i="87" s="1"/>
  <c r="CP148" i="87" s="1"/>
  <c r="CP147" i="87" s="1"/>
  <c r="CP146" i="87" s="1"/>
  <c r="CQ129" i="87"/>
  <c r="CR131" i="87"/>
  <c r="CS130" i="87"/>
  <c r="CS135" i="87" s="1"/>
  <c r="CU113" i="87"/>
  <c r="CT128" i="87"/>
  <c r="DL98" i="100"/>
  <c r="DL100" i="100" s="1"/>
  <c r="CT130" i="87" l="1"/>
  <c r="CT135" i="87" s="1"/>
  <c r="CS131" i="87"/>
  <c r="CR133" i="87"/>
  <c r="CR165" i="87" s="1"/>
  <c r="CQ164" i="87"/>
  <c r="CQ163" i="87" s="1"/>
  <c r="CQ156" i="87" s="1"/>
  <c r="CQ148" i="87" s="1"/>
  <c r="CQ147" i="87" s="1"/>
  <c r="CQ146" i="87" s="1"/>
  <c r="CR129" i="87"/>
  <c r="CV113" i="87"/>
  <c r="CU128" i="87"/>
  <c r="CT86" i="87"/>
  <c r="CT88" i="87" s="1"/>
  <c r="DM98" i="100"/>
  <c r="DM100" i="100" s="1"/>
  <c r="CS88" i="87"/>
  <c r="CU130" i="87" l="1"/>
  <c r="CU135" i="87" s="1"/>
  <c r="CR164" i="87"/>
  <c r="CR163" i="87" s="1"/>
  <c r="CR156" i="87" s="1"/>
  <c r="CR148" i="87" s="1"/>
  <c r="CR147" i="87" s="1"/>
  <c r="CR146" i="87" s="1"/>
  <c r="CS133" i="87"/>
  <c r="CS165" i="87" s="1"/>
  <c r="CS129" i="87"/>
  <c r="CU86" i="87"/>
  <c r="CV128" i="87"/>
  <c r="CW113" i="87"/>
  <c r="CT131" i="87"/>
  <c r="DN98" i="100"/>
  <c r="CU131" i="87" l="1"/>
  <c r="DO98" i="100"/>
  <c r="DO100" i="100" s="1"/>
  <c r="CX113" i="87"/>
  <c r="CW128" i="87"/>
  <c r="CV130" i="87"/>
  <c r="CV86" i="87"/>
  <c r="CU88" i="87"/>
  <c r="CS164" i="87"/>
  <c r="CS163" i="87" s="1"/>
  <c r="CS156" i="87" s="1"/>
  <c r="CS148" i="87" s="1"/>
  <c r="CS147" i="87" s="1"/>
  <c r="CS146" i="87" s="1"/>
  <c r="CT133" i="87"/>
  <c r="CT165" i="87" s="1"/>
  <c r="CT129" i="87"/>
  <c r="DN100" i="100"/>
  <c r="CV131" i="87" l="1"/>
  <c r="CW86" i="87"/>
  <c r="CV88" i="87"/>
  <c r="CV135" i="87"/>
  <c r="CW130" i="87"/>
  <c r="CX128" i="87"/>
  <c r="CY113" i="87"/>
  <c r="CT164" i="87"/>
  <c r="CT163" i="87" s="1"/>
  <c r="CT156" i="87" s="1"/>
  <c r="CT148" i="87" s="1"/>
  <c r="CT147" i="87" s="1"/>
  <c r="CT146" i="87" s="1"/>
  <c r="CU133" i="87"/>
  <c r="CU165" i="87" s="1"/>
  <c r="CU129" i="87"/>
  <c r="DP98" i="100"/>
  <c r="DP100" i="100" s="1"/>
  <c r="CW131" i="87" l="1"/>
  <c r="CY128" i="87"/>
  <c r="CZ113" i="87"/>
  <c r="CX130" i="87"/>
  <c r="CW135" i="87"/>
  <c r="CX86" i="87"/>
  <c r="CX88" i="87" s="1"/>
  <c r="DQ98" i="100"/>
  <c r="DQ100" i="100" s="1"/>
  <c r="CW88" i="87"/>
  <c r="CV133" i="87"/>
  <c r="CV165" i="87" s="1"/>
  <c r="CU164" i="87"/>
  <c r="CU163" i="87" s="1"/>
  <c r="CU156" i="87" s="1"/>
  <c r="CU148" i="87" s="1"/>
  <c r="CU147" i="87" s="1"/>
  <c r="CU146" i="87" s="1"/>
  <c r="CV129" i="87"/>
  <c r="CX131" i="87" l="1"/>
  <c r="DR98" i="100"/>
  <c r="CY86" i="87"/>
  <c r="CY88" i="87" s="1"/>
  <c r="CX135" i="87"/>
  <c r="CV164" i="87"/>
  <c r="CV163" i="87" s="1"/>
  <c r="CV156" i="87" s="1"/>
  <c r="CV148" i="87" s="1"/>
  <c r="CV147" i="87" s="1"/>
  <c r="CV146" i="87" s="1"/>
  <c r="CW133" i="87"/>
  <c r="CW165" i="87" s="1"/>
  <c r="CW129" i="87"/>
  <c r="DA113" i="87"/>
  <c r="CZ128" i="87"/>
  <c r="CY130" i="87"/>
  <c r="CY131" i="87" s="1"/>
  <c r="CZ130" i="87" l="1"/>
  <c r="CZ131" i="87" s="1"/>
  <c r="DB113" i="87"/>
  <c r="DA128" i="87"/>
  <c r="CX133" i="87"/>
  <c r="CX165" i="87" s="1"/>
  <c r="CW164" i="87"/>
  <c r="CW163" i="87" s="1"/>
  <c r="CW156" i="87" s="1"/>
  <c r="CW148" i="87" s="1"/>
  <c r="CW147" i="87" s="1"/>
  <c r="CW146" i="87" s="1"/>
  <c r="CX129" i="87"/>
  <c r="CZ86" i="87"/>
  <c r="CZ88" i="87" s="1"/>
  <c r="DS98" i="100"/>
  <c r="DR100" i="100"/>
  <c r="CY135" i="87"/>
  <c r="DA86" i="87" l="1"/>
  <c r="DA130" i="87"/>
  <c r="DA131" i="87" s="1"/>
  <c r="DC113" i="87"/>
  <c r="DB128" i="87"/>
  <c r="CZ135" i="87"/>
  <c r="DT98" i="100"/>
  <c r="DT100" i="100" s="1"/>
  <c r="CX164" i="87"/>
  <c r="CX163" i="87" s="1"/>
  <c r="CX156" i="87" s="1"/>
  <c r="CX148" i="87" s="1"/>
  <c r="CX147" i="87" s="1"/>
  <c r="CX146" i="87" s="1"/>
  <c r="CY133" i="87"/>
  <c r="CY165" i="87" s="1"/>
  <c r="CY129" i="87"/>
  <c r="DS100" i="100"/>
  <c r="DB130" i="87" l="1"/>
  <c r="DB131" i="87" s="1"/>
  <c r="DD113" i="87"/>
  <c r="DC128" i="87"/>
  <c r="DA135" i="87"/>
  <c r="DU98" i="100"/>
  <c r="DB86" i="87"/>
  <c r="CY164" i="87"/>
  <c r="CY163" i="87" s="1"/>
  <c r="CY156" i="87" s="1"/>
  <c r="CY148" i="87" s="1"/>
  <c r="CY147" i="87" s="1"/>
  <c r="CY146" i="87" s="1"/>
  <c r="CZ133" i="87"/>
  <c r="CZ165" i="87" s="1"/>
  <c r="CZ129" i="87"/>
  <c r="DA88" i="87"/>
  <c r="DC86" i="87" l="1"/>
  <c r="DC88" i="87" s="1"/>
  <c r="DB88" i="87"/>
  <c r="DV98" i="100"/>
  <c r="DV100" i="100" s="1"/>
  <c r="DU100" i="100"/>
  <c r="DC130" i="87"/>
  <c r="DC131" i="87" s="1"/>
  <c r="DD128" i="87"/>
  <c r="DE113" i="87"/>
  <c r="DA133" i="87"/>
  <c r="DA165" i="87" s="1"/>
  <c r="CZ164" i="87"/>
  <c r="CZ163" i="87" s="1"/>
  <c r="CZ156" i="87" s="1"/>
  <c r="CZ148" i="87" s="1"/>
  <c r="CZ147" i="87" s="1"/>
  <c r="CZ146" i="87" s="1"/>
  <c r="DA129" i="87"/>
  <c r="DB135" i="87"/>
  <c r="DF113" i="87" l="1"/>
  <c r="DD130" i="87"/>
  <c r="DD131" i="87" s="1"/>
  <c r="DC135" i="87"/>
  <c r="DA164" i="87"/>
  <c r="DA163" i="87" s="1"/>
  <c r="DA156" i="87" s="1"/>
  <c r="DA148" i="87" s="1"/>
  <c r="DA147" i="87" s="1"/>
  <c r="DA146" i="87" s="1"/>
  <c r="DB133" i="87"/>
  <c r="DB165" i="87" s="1"/>
  <c r="DB129" i="87"/>
  <c r="DD86" i="87"/>
  <c r="DW98" i="100"/>
  <c r="DE86" i="87" l="1"/>
  <c r="DE88" i="87" s="1"/>
  <c r="DC133" i="87"/>
  <c r="DC165" i="87" s="1"/>
  <c r="DB164" i="87"/>
  <c r="DB163" i="87" s="1"/>
  <c r="DB156" i="87" s="1"/>
  <c r="DB148" i="87" s="1"/>
  <c r="DB147" i="87" s="1"/>
  <c r="DB146" i="87" s="1"/>
  <c r="DC129" i="87"/>
  <c r="DD135" i="87"/>
  <c r="DD88" i="87"/>
  <c r="DG113" i="87"/>
  <c r="DF128" i="87"/>
  <c r="DX98" i="100"/>
  <c r="DW100" i="100"/>
  <c r="DY98" i="100" l="1"/>
  <c r="DG128" i="87"/>
  <c r="DH113" i="87"/>
  <c r="DC164" i="87"/>
  <c r="DC163" i="87" s="1"/>
  <c r="DC156" i="87" s="1"/>
  <c r="DC148" i="87" s="1"/>
  <c r="DC147" i="87" s="1"/>
  <c r="DC146" i="87" s="1"/>
  <c r="DD133" i="87"/>
  <c r="DD165" i="87" s="1"/>
  <c r="DD129" i="87"/>
  <c r="DX100" i="100"/>
  <c r="DF130" i="87"/>
  <c r="DF135" i="87" s="1"/>
  <c r="DF86" i="87"/>
  <c r="DF88" i="87" s="1"/>
  <c r="DI113" i="87" l="1"/>
  <c r="DH128" i="87"/>
  <c r="DZ98" i="100"/>
  <c r="DZ100" i="100" s="1"/>
  <c r="DE133" i="87"/>
  <c r="DE165" i="87" s="1"/>
  <c r="DD164" i="87"/>
  <c r="DD163" i="87" s="1"/>
  <c r="DD156" i="87" s="1"/>
  <c r="DD148" i="87" s="1"/>
  <c r="DG130" i="87"/>
  <c r="DG135" i="87" s="1"/>
  <c r="DG86" i="87"/>
  <c r="DG88" i="87" s="1"/>
  <c r="DY100" i="100"/>
  <c r="DH86" i="87" l="1"/>
  <c r="DH88" i="87" s="1"/>
  <c r="DD147" i="87"/>
  <c r="DD146" i="87" s="1"/>
  <c r="DE128" i="87"/>
  <c r="EA98" i="100"/>
  <c r="DH130" i="87"/>
  <c r="DH135" i="87" s="1"/>
  <c r="DI128" i="87"/>
  <c r="DJ113" i="87"/>
  <c r="DI130" i="87" l="1"/>
  <c r="DI135" i="87" s="1"/>
  <c r="EB98" i="100"/>
  <c r="EB100" i="100" s="1"/>
  <c r="EA100" i="100"/>
  <c r="DK113" i="87"/>
  <c r="DJ128" i="87"/>
  <c r="DE130" i="87"/>
  <c r="DE135" i="87" s="1"/>
  <c r="DE129" i="87"/>
  <c r="DI86" i="87"/>
  <c r="DE131" i="87" l="1"/>
  <c r="DF131" i="87" s="1"/>
  <c r="DG131" i="87" s="1"/>
  <c r="DH131" i="87" s="1"/>
  <c r="DI131" i="87" s="1"/>
  <c r="DJ130" i="87"/>
  <c r="DJ135" i="87" s="1"/>
  <c r="DL113" i="87"/>
  <c r="DK128" i="87"/>
  <c r="DE164" i="87"/>
  <c r="DE163" i="87" s="1"/>
  <c r="DE156" i="87" s="1"/>
  <c r="DE148" i="87" s="1"/>
  <c r="DE147" i="87" s="1"/>
  <c r="DE146" i="87" s="1"/>
  <c r="DF133" i="87"/>
  <c r="DF165" i="87" s="1"/>
  <c r="DF129" i="87"/>
  <c r="EC98" i="100"/>
  <c r="EC100" i="100" s="1"/>
  <c r="DJ86" i="87"/>
  <c r="DI88" i="87"/>
  <c r="DK130" i="87" l="1"/>
  <c r="DK135" i="87" s="1"/>
  <c r="DM113" i="87"/>
  <c r="DL128" i="87"/>
  <c r="DK86" i="87"/>
  <c r="ED98" i="100"/>
  <c r="DG133" i="87"/>
  <c r="DG165" i="87" s="1"/>
  <c r="DF164" i="87"/>
  <c r="DF163" i="87" s="1"/>
  <c r="DF156" i="87" s="1"/>
  <c r="DF148" i="87" s="1"/>
  <c r="DF147" i="87" s="1"/>
  <c r="DF146" i="87" s="1"/>
  <c r="DG129" i="87"/>
  <c r="DJ88" i="87"/>
  <c r="DJ131" i="87"/>
  <c r="DK131" i="87" l="1"/>
  <c r="EE98" i="100"/>
  <c r="DL130" i="87"/>
  <c r="DH133" i="87"/>
  <c r="DH165" i="87" s="1"/>
  <c r="DG164" i="87"/>
  <c r="DG163" i="87" s="1"/>
  <c r="DG156" i="87" s="1"/>
  <c r="DG148" i="87" s="1"/>
  <c r="DG147" i="87" s="1"/>
  <c r="DG146" i="87" s="1"/>
  <c r="DH129" i="87"/>
  <c r="ED100" i="100"/>
  <c r="DL86" i="87"/>
  <c r="DL88" i="87" s="1"/>
  <c r="DK88" i="87"/>
  <c r="DM128" i="87"/>
  <c r="DN113" i="87"/>
  <c r="DL131" i="87" l="1"/>
  <c r="DH164" i="87"/>
  <c r="DH163" i="87" s="1"/>
  <c r="DH156" i="87" s="1"/>
  <c r="DH148" i="87" s="1"/>
  <c r="DH147" i="87" s="1"/>
  <c r="DH146" i="87" s="1"/>
  <c r="DI133" i="87"/>
  <c r="DI165" i="87" s="1"/>
  <c r="DI129" i="87"/>
  <c r="DL135" i="87"/>
  <c r="DO113" i="87"/>
  <c r="DN128" i="87"/>
  <c r="DM86" i="87"/>
  <c r="EF98" i="100"/>
  <c r="EF100" i="100" s="1"/>
  <c r="DM130" i="87"/>
  <c r="EE100" i="100"/>
  <c r="DM131" i="87" l="1"/>
  <c r="DN130" i="87"/>
  <c r="DO128" i="87"/>
  <c r="DP113" i="87"/>
  <c r="EG98" i="100"/>
  <c r="EG100" i="100" s="1"/>
  <c r="DN86" i="87"/>
  <c r="DN88" i="87" s="1"/>
  <c r="DM88" i="87"/>
  <c r="DI164" i="87"/>
  <c r="DI163" i="87" s="1"/>
  <c r="DI156" i="87" s="1"/>
  <c r="DI148" i="87" s="1"/>
  <c r="DI147" i="87" s="1"/>
  <c r="DI146" i="87" s="1"/>
  <c r="DJ133" i="87"/>
  <c r="DJ165" i="87" s="1"/>
  <c r="DJ129" i="87"/>
  <c r="DM135" i="87"/>
  <c r="DN131" i="87" l="1"/>
  <c r="DO130" i="87"/>
  <c r="DO135" i="87" s="1"/>
  <c r="EH98" i="100"/>
  <c r="EH100" i="100" s="1"/>
  <c r="DO86" i="87"/>
  <c r="DQ113" i="87"/>
  <c r="DP128" i="87"/>
  <c r="DN135" i="87"/>
  <c r="DJ164" i="87"/>
  <c r="DJ163" i="87" s="1"/>
  <c r="DJ156" i="87" s="1"/>
  <c r="DJ148" i="87" s="1"/>
  <c r="DJ147" i="87" s="1"/>
  <c r="DJ146" i="87" s="1"/>
  <c r="DK133" i="87"/>
  <c r="DK165" i="87" s="1"/>
  <c r="DK129" i="87"/>
  <c r="DO131" i="87" l="1"/>
  <c r="DP130" i="87"/>
  <c r="DR113" i="87"/>
  <c r="DP86" i="87"/>
  <c r="DP88" i="87" s="1"/>
  <c r="DO88" i="87"/>
  <c r="EI98" i="100"/>
  <c r="EI100" i="100" s="1"/>
  <c r="DL133" i="87"/>
  <c r="DL165" i="87" s="1"/>
  <c r="DK164" i="87"/>
  <c r="DK163" i="87" s="1"/>
  <c r="DK156" i="87" s="1"/>
  <c r="DK148" i="87" s="1"/>
  <c r="DK147" i="87" s="1"/>
  <c r="DK146" i="87" s="1"/>
  <c r="DL129" i="87"/>
  <c r="DP131" i="87" l="1"/>
  <c r="DP135" i="87"/>
  <c r="EJ98" i="100"/>
  <c r="DQ86" i="87"/>
  <c r="DQ88" i="87" s="1"/>
  <c r="B89" i="87" s="1"/>
  <c r="F8" i="88" s="1"/>
  <c r="DR128" i="87"/>
  <c r="DS113" i="87"/>
  <c r="DL164" i="87"/>
  <c r="DL163" i="87" s="1"/>
  <c r="DL156" i="87" s="1"/>
  <c r="DL148" i="87" s="1"/>
  <c r="DL147" i="87" s="1"/>
  <c r="DL146" i="87" s="1"/>
  <c r="DM133" i="87"/>
  <c r="DM165" i="87" s="1"/>
  <c r="DM129" i="87"/>
  <c r="DN133" i="87" l="1"/>
  <c r="DN165" i="87" s="1"/>
  <c r="DM164" i="87"/>
  <c r="DM163" i="87" s="1"/>
  <c r="DM156" i="87" s="1"/>
  <c r="DM148" i="87" s="1"/>
  <c r="DM147" i="87" s="1"/>
  <c r="DM146" i="87" s="1"/>
  <c r="DN129" i="87"/>
  <c r="DS128" i="87"/>
  <c r="DT113" i="87"/>
  <c r="DR130" i="87"/>
  <c r="DR135" i="87" s="1"/>
  <c r="DR86" i="87"/>
  <c r="EK98" i="100"/>
  <c r="EK100" i="100" s="1"/>
  <c r="EJ100" i="100"/>
  <c r="DS86" i="87" l="1"/>
  <c r="DR88" i="87"/>
  <c r="DT128" i="87"/>
  <c r="DU113" i="87"/>
  <c r="EL98" i="100"/>
  <c r="DS130" i="87"/>
  <c r="DS135" i="87" s="1"/>
  <c r="DN164" i="87"/>
  <c r="DN163" i="87" s="1"/>
  <c r="DN156" i="87" s="1"/>
  <c r="DN148" i="87" s="1"/>
  <c r="DN147" i="87" s="1"/>
  <c r="DN146" i="87" s="1"/>
  <c r="DO133" i="87"/>
  <c r="DO165" i="87" s="1"/>
  <c r="DO129" i="87"/>
  <c r="EM98" i="100" l="1"/>
  <c r="DT130" i="87"/>
  <c r="DT135" i="87" s="1"/>
  <c r="EL100" i="100"/>
  <c r="DV113" i="87"/>
  <c r="DU128" i="87"/>
  <c r="DT86" i="87"/>
  <c r="DT88" i="87" s="1"/>
  <c r="DO164" i="87"/>
  <c r="DO163" i="87" s="1"/>
  <c r="DO156" i="87" s="1"/>
  <c r="DO148" i="87" s="1"/>
  <c r="DO147" i="87" s="1"/>
  <c r="DO146" i="87" s="1"/>
  <c r="DP133" i="87"/>
  <c r="DP165" i="87" s="1"/>
  <c r="DP129" i="87"/>
  <c r="DS88" i="87"/>
  <c r="DU130" i="87" l="1"/>
  <c r="DU135" i="87" s="1"/>
  <c r="DV128" i="87"/>
  <c r="DW113" i="87"/>
  <c r="EN98" i="100"/>
  <c r="EN100" i="100" s="1"/>
  <c r="DU86" i="87"/>
  <c r="DU88" i="87" s="1"/>
  <c r="DP164" i="87"/>
  <c r="DP163" i="87" s="1"/>
  <c r="DP156" i="87" s="1"/>
  <c r="DP148" i="87" s="1"/>
  <c r="DQ133" i="87"/>
  <c r="DQ165" i="87" s="1"/>
  <c r="EM100" i="100"/>
  <c r="DV86" i="87" l="1"/>
  <c r="DV88" i="87" s="1"/>
  <c r="DX113" i="87"/>
  <c r="DW128" i="87"/>
  <c r="DP147" i="87"/>
  <c r="DP146" i="87" s="1"/>
  <c r="DQ128" i="87"/>
  <c r="EO98" i="100"/>
  <c r="EO100" i="100" s="1"/>
  <c r="DV130" i="87"/>
  <c r="DV135" i="87" s="1"/>
  <c r="DQ129" i="87" l="1"/>
  <c r="DQ130" i="87"/>
  <c r="DQ135" i="87" s="1"/>
  <c r="EP98" i="100"/>
  <c r="EP100" i="100" s="1"/>
  <c r="DW130" i="87"/>
  <c r="DW135" i="87" s="1"/>
  <c r="DY113" i="87"/>
  <c r="DX128" i="87"/>
  <c r="DW86" i="87"/>
  <c r="DW88" i="87" s="1"/>
  <c r="DQ131" i="87" l="1"/>
  <c r="DR131" i="87" s="1"/>
  <c r="DS131" i="87" s="1"/>
  <c r="DT131" i="87" s="1"/>
  <c r="DU131" i="87" s="1"/>
  <c r="DV131" i="87" s="1"/>
  <c r="DW131" i="87" s="1"/>
  <c r="DY128" i="87"/>
  <c r="DZ113" i="87"/>
  <c r="EQ98" i="100"/>
  <c r="EQ100" i="100" s="1"/>
  <c r="DX130" i="87"/>
  <c r="DX135" i="87" s="1"/>
  <c r="DQ164" i="87"/>
  <c r="DQ163" i="87" s="1"/>
  <c r="DQ156" i="87" s="1"/>
  <c r="DQ148" i="87" s="1"/>
  <c r="DQ147" i="87" s="1"/>
  <c r="DQ146" i="87" s="1"/>
  <c r="DR133" i="87"/>
  <c r="DR165" i="87" s="1"/>
  <c r="DR129" i="87"/>
  <c r="DX86" i="87"/>
  <c r="DX88" i="87" s="1"/>
  <c r="DR164" i="87" l="1"/>
  <c r="DR163" i="87" s="1"/>
  <c r="DR156" i="87" s="1"/>
  <c r="DR148" i="87" s="1"/>
  <c r="DR147" i="87" s="1"/>
  <c r="DR146" i="87" s="1"/>
  <c r="DS133" i="87"/>
  <c r="DS165" i="87" s="1"/>
  <c r="DS129" i="87"/>
  <c r="DX131" i="87"/>
  <c r="ER98" i="100"/>
  <c r="ER100" i="100" s="1"/>
  <c r="EA113" i="87"/>
  <c r="DZ128" i="87"/>
  <c r="DY86" i="87"/>
  <c r="DY130" i="87"/>
  <c r="DY135" i="87" s="1"/>
  <c r="DY131" i="87" l="1"/>
  <c r="DZ130" i="87"/>
  <c r="DZ135" i="87" s="1"/>
  <c r="EB113" i="87"/>
  <c r="EA128" i="87"/>
  <c r="ES98" i="100"/>
  <c r="ES100" i="100" s="1"/>
  <c r="DZ86" i="87"/>
  <c r="DZ88" i="87" s="1"/>
  <c r="DY88" i="87"/>
  <c r="DS164" i="87"/>
  <c r="DS163" i="87" s="1"/>
  <c r="DS156" i="87" s="1"/>
  <c r="DS148" i="87" s="1"/>
  <c r="DS147" i="87" s="1"/>
  <c r="DS146" i="87" s="1"/>
  <c r="DT133" i="87"/>
  <c r="DT165" i="87" s="1"/>
  <c r="DT129" i="87"/>
  <c r="DZ131" i="87" l="1"/>
  <c r="EA130" i="87"/>
  <c r="EA86" i="87"/>
  <c r="EA88" i="87" s="1"/>
  <c r="ET98" i="100"/>
  <c r="ET100" i="100" s="1"/>
  <c r="EC113" i="87"/>
  <c r="EB128" i="87"/>
  <c r="DT164" i="87"/>
  <c r="DT163" i="87" s="1"/>
  <c r="DT156" i="87" s="1"/>
  <c r="DT148" i="87" s="1"/>
  <c r="DT147" i="87" s="1"/>
  <c r="DT146" i="87" s="1"/>
  <c r="DU133" i="87"/>
  <c r="DU165" i="87" s="1"/>
  <c r="DU129" i="87"/>
  <c r="EA131" i="87" l="1"/>
  <c r="ED113" i="87"/>
  <c r="EB86" i="87"/>
  <c r="EB88" i="87" s="1"/>
  <c r="EU98" i="100"/>
  <c r="EB130" i="87"/>
  <c r="EA135" i="87"/>
  <c r="DU164" i="87"/>
  <c r="DU163" i="87" s="1"/>
  <c r="DU156" i="87" s="1"/>
  <c r="DU148" i="87" s="1"/>
  <c r="DU147" i="87" s="1"/>
  <c r="DU146" i="87" s="1"/>
  <c r="DV133" i="87"/>
  <c r="DV165" i="87" s="1"/>
  <c r="DV129" i="87"/>
  <c r="EB131" i="87" l="1"/>
  <c r="EB135" i="87"/>
  <c r="EV98" i="100"/>
  <c r="EV100" i="100" s="1"/>
  <c r="EU100" i="100"/>
  <c r="EC86" i="87"/>
  <c r="EE113" i="87"/>
  <c r="ED128" i="87"/>
  <c r="DV164" i="87"/>
  <c r="DV163" i="87" s="1"/>
  <c r="DV156" i="87" s="1"/>
  <c r="DV148" i="87" s="1"/>
  <c r="DV147" i="87" s="1"/>
  <c r="DV146" i="87" s="1"/>
  <c r="DW133" i="87"/>
  <c r="DW165" i="87" s="1"/>
  <c r="DW129" i="87"/>
  <c r="ED130" i="87" l="1"/>
  <c r="ED135" i="87" s="1"/>
  <c r="ED86" i="87"/>
  <c r="EC88" i="87"/>
  <c r="DX133" i="87"/>
  <c r="DX165" i="87" s="1"/>
  <c r="DW164" i="87"/>
  <c r="DW163" i="87" s="1"/>
  <c r="DW156" i="87" s="1"/>
  <c r="DW148" i="87" s="1"/>
  <c r="DW147" i="87" s="1"/>
  <c r="DW146" i="87" s="1"/>
  <c r="DX129" i="87"/>
  <c r="EF113" i="87"/>
  <c r="EE128" i="87"/>
  <c r="EW98" i="100"/>
  <c r="EW100" i="100" s="1"/>
  <c r="EE130" i="87" l="1"/>
  <c r="EE135" i="87" s="1"/>
  <c r="EE86" i="87"/>
  <c r="EE88" i="87" s="1"/>
  <c r="EG113" i="87"/>
  <c r="EF128" i="87"/>
  <c r="DX164" i="87"/>
  <c r="DX163" i="87" s="1"/>
  <c r="DX156" i="87" s="1"/>
  <c r="DX148" i="87" s="1"/>
  <c r="DX147" i="87" s="1"/>
  <c r="DX146" i="87" s="1"/>
  <c r="DY133" i="87"/>
  <c r="DY165" i="87" s="1"/>
  <c r="DY129" i="87"/>
  <c r="ED88" i="87"/>
  <c r="EX98" i="100"/>
  <c r="EF130" i="87" l="1"/>
  <c r="EF135" i="87" s="1"/>
  <c r="EH113" i="87"/>
  <c r="EG128" i="87"/>
  <c r="EY98" i="100"/>
  <c r="DZ133" i="87"/>
  <c r="DZ165" i="87" s="1"/>
  <c r="DY164" i="87"/>
  <c r="DY163" i="87" s="1"/>
  <c r="DY156" i="87" s="1"/>
  <c r="DY148" i="87" s="1"/>
  <c r="DY147" i="87" s="1"/>
  <c r="DY146" i="87" s="1"/>
  <c r="DZ129" i="87"/>
  <c r="EF86" i="87"/>
  <c r="EF88" i="87" s="1"/>
  <c r="EX100" i="100"/>
  <c r="EZ98" i="100" l="1"/>
  <c r="EG130" i="87"/>
  <c r="EG135" i="87" s="1"/>
  <c r="EG86" i="87"/>
  <c r="EG88" i="87" s="1"/>
  <c r="DZ164" i="87"/>
  <c r="DZ163" i="87" s="1"/>
  <c r="DZ156" i="87" s="1"/>
  <c r="DZ148" i="87" s="1"/>
  <c r="DZ147" i="87" s="1"/>
  <c r="DZ146" i="87" s="1"/>
  <c r="EA133" i="87"/>
  <c r="EA165" i="87" s="1"/>
  <c r="EA129" i="87"/>
  <c r="EI113" i="87"/>
  <c r="EH128" i="87"/>
  <c r="EY100" i="100"/>
  <c r="EJ113" i="87" l="1"/>
  <c r="EI128" i="87"/>
  <c r="EB133" i="87"/>
  <c r="EB165" i="87" s="1"/>
  <c r="EA164" i="87"/>
  <c r="EA163" i="87" s="1"/>
  <c r="EA156" i="87" s="1"/>
  <c r="EA148" i="87" s="1"/>
  <c r="EA147" i="87" s="1"/>
  <c r="EA146" i="87" s="1"/>
  <c r="EB129" i="87"/>
  <c r="EH130" i="87"/>
  <c r="EH135" i="87" s="1"/>
  <c r="EH86" i="87"/>
  <c r="FA98" i="100"/>
  <c r="FA100" i="100" s="1"/>
  <c r="EZ100" i="100"/>
  <c r="EI86" i="87" l="1"/>
  <c r="EI88" i="87" s="1"/>
  <c r="EH88" i="87"/>
  <c r="EB164" i="87"/>
  <c r="EB163" i="87" s="1"/>
  <c r="EB156" i="87" s="1"/>
  <c r="EB148" i="87" s="1"/>
  <c r="EC133" i="87"/>
  <c r="EC165" i="87" s="1"/>
  <c r="FB98" i="100"/>
  <c r="FB100" i="100" s="1"/>
  <c r="EI130" i="87"/>
  <c r="EI135" i="87" s="1"/>
  <c r="EJ128" i="87"/>
  <c r="EK113" i="87"/>
  <c r="EK128" i="87" l="1"/>
  <c r="EL113" i="87"/>
  <c r="EJ130" i="87"/>
  <c r="EJ135" i="87" s="1"/>
  <c r="FC98" i="100"/>
  <c r="FC100" i="100" s="1"/>
  <c r="EB147" i="87"/>
  <c r="EB146" i="87" s="1"/>
  <c r="EC128" i="87"/>
  <c r="EJ86" i="87"/>
  <c r="EJ88" i="87" s="1"/>
  <c r="EM113" i="87" l="1"/>
  <c r="EL128" i="87"/>
  <c r="EK86" i="87"/>
  <c r="EK88" i="87" s="1"/>
  <c r="EC130" i="87"/>
  <c r="EC135" i="87" s="1"/>
  <c r="EC129" i="87"/>
  <c r="FD98" i="100"/>
  <c r="FD100" i="100" s="1"/>
  <c r="EK130" i="87"/>
  <c r="EK135" i="87" s="1"/>
  <c r="EC131" i="87" l="1"/>
  <c r="ED131" i="87" s="1"/>
  <c r="EE131" i="87" s="1"/>
  <c r="EF131" i="87" s="1"/>
  <c r="EG131" i="87" s="1"/>
  <c r="EH131" i="87" s="1"/>
  <c r="EI131" i="87" s="1"/>
  <c r="EJ131" i="87" s="1"/>
  <c r="EK131" i="87" s="1"/>
  <c r="ED133" i="87"/>
  <c r="ED165" i="87" s="1"/>
  <c r="EC164" i="87"/>
  <c r="EC163" i="87" s="1"/>
  <c r="EC156" i="87" s="1"/>
  <c r="EC148" i="87" s="1"/>
  <c r="EC147" i="87" s="1"/>
  <c r="EC146" i="87" s="1"/>
  <c r="ED129" i="87"/>
  <c r="FE98" i="100"/>
  <c r="FE100" i="100" s="1"/>
  <c r="EL86" i="87"/>
  <c r="EL130" i="87"/>
  <c r="EL135" i="87" s="1"/>
  <c r="EM128" i="87"/>
  <c r="EN113" i="87"/>
  <c r="EM130" i="87" l="1"/>
  <c r="EM135" i="87" s="1"/>
  <c r="EM86" i="87"/>
  <c r="EM88" i="87" s="1"/>
  <c r="EL88" i="87"/>
  <c r="FF98" i="100"/>
  <c r="EE133" i="87"/>
  <c r="EE165" i="87" s="1"/>
  <c r="ED164" i="87"/>
  <c r="ED163" i="87" s="1"/>
  <c r="ED156" i="87" s="1"/>
  <c r="ED148" i="87" s="1"/>
  <c r="ED147" i="87" s="1"/>
  <c r="ED146" i="87" s="1"/>
  <c r="EE129" i="87"/>
  <c r="EN128" i="87"/>
  <c r="EO113" i="87"/>
  <c r="EL131" i="87"/>
  <c r="FG98" i="100" l="1"/>
  <c r="EN86" i="87"/>
  <c r="EN88" i="87" s="1"/>
  <c r="EN130" i="87"/>
  <c r="EN135" i="87" s="1"/>
  <c r="EE164" i="87"/>
  <c r="EE163" i="87" s="1"/>
  <c r="EE156" i="87" s="1"/>
  <c r="EE148" i="87" s="1"/>
  <c r="EE147" i="87" s="1"/>
  <c r="EE146" i="87" s="1"/>
  <c r="EF133" i="87"/>
  <c r="EF165" i="87" s="1"/>
  <c r="EF129" i="87"/>
  <c r="FF100" i="100"/>
  <c r="EM131" i="87"/>
  <c r="EP113" i="87"/>
  <c r="EN131" i="87" l="1"/>
  <c r="EG133" i="87"/>
  <c r="EG165" i="87" s="1"/>
  <c r="EF164" i="87"/>
  <c r="EF163" i="87" s="1"/>
  <c r="EF156" i="87" s="1"/>
  <c r="EF148" i="87" s="1"/>
  <c r="EF147" i="87" s="1"/>
  <c r="EF146" i="87" s="1"/>
  <c r="EG129" i="87"/>
  <c r="EO86" i="87"/>
  <c r="EP128" i="87"/>
  <c r="EQ113" i="87"/>
  <c r="FH98" i="100"/>
  <c r="FH100" i="100" s="1"/>
  <c r="FG100" i="100"/>
  <c r="FI98" i="100" l="1"/>
  <c r="FI100" i="100" s="1"/>
  <c r="EQ128" i="87"/>
  <c r="ER113" i="87"/>
  <c r="EP130" i="87"/>
  <c r="EP135" i="87" s="1"/>
  <c r="EP86" i="87"/>
  <c r="EP88" i="87" s="1"/>
  <c r="EO88" i="87"/>
  <c r="EG164" i="87"/>
  <c r="EG163" i="87" s="1"/>
  <c r="EG156" i="87" s="1"/>
  <c r="EG148" i="87" s="1"/>
  <c r="EG147" i="87" s="1"/>
  <c r="EG146" i="87" s="1"/>
  <c r="EH133" i="87"/>
  <c r="EH165" i="87" s="1"/>
  <c r="EH129" i="87"/>
  <c r="ES113" i="87" l="1"/>
  <c r="ER128" i="87"/>
  <c r="EQ86" i="87"/>
  <c r="EQ130" i="87"/>
  <c r="EQ135" i="87" s="1"/>
  <c r="EH164" i="87"/>
  <c r="EH163" i="87" s="1"/>
  <c r="EH156" i="87" s="1"/>
  <c r="EH148" i="87" s="1"/>
  <c r="EH147" i="87" s="1"/>
  <c r="EH146" i="87" s="1"/>
  <c r="EI133" i="87"/>
  <c r="EI165" i="87" s="1"/>
  <c r="EI129" i="87"/>
  <c r="FJ98" i="100"/>
  <c r="FJ100" i="100" s="1"/>
  <c r="ER86" i="87" l="1"/>
  <c r="EQ88" i="87"/>
  <c r="FK98" i="100"/>
  <c r="EJ133" i="87"/>
  <c r="EJ165" i="87" s="1"/>
  <c r="EI164" i="87"/>
  <c r="EI163" i="87" s="1"/>
  <c r="EI156" i="87" s="1"/>
  <c r="EI148" i="87" s="1"/>
  <c r="EI147" i="87" s="1"/>
  <c r="EI146" i="87" s="1"/>
  <c r="EJ129" i="87"/>
  <c r="ER130" i="87"/>
  <c r="ER135" i="87" s="1"/>
  <c r="ES128" i="87"/>
  <c r="ET113" i="87"/>
  <c r="ES130" i="87" l="1"/>
  <c r="ES135" i="87" s="1"/>
  <c r="EJ164" i="87"/>
  <c r="EJ163" i="87" s="1"/>
  <c r="EJ156" i="87" s="1"/>
  <c r="EJ148" i="87" s="1"/>
  <c r="EJ147" i="87" s="1"/>
  <c r="EJ146" i="87" s="1"/>
  <c r="EK133" i="87"/>
  <c r="EK165" i="87" s="1"/>
  <c r="EK129" i="87"/>
  <c r="FL98" i="100"/>
  <c r="FK100" i="100"/>
  <c r="ES86" i="87"/>
  <c r="ES88" i="87" s="1"/>
  <c r="EU113" i="87"/>
  <c r="ET128" i="87"/>
  <c r="ER88" i="87"/>
  <c r="EV113" i="87" l="1"/>
  <c r="EU128" i="87"/>
  <c r="ET86" i="87"/>
  <c r="FM98" i="100"/>
  <c r="FM100" i="100" s="1"/>
  <c r="FL100" i="100"/>
  <c r="EL133" i="87"/>
  <c r="EL165" i="87" s="1"/>
  <c r="EK164" i="87"/>
  <c r="EK163" i="87" s="1"/>
  <c r="EK156" i="87" s="1"/>
  <c r="EK148" i="87" s="1"/>
  <c r="EK147" i="87" s="1"/>
  <c r="EK146" i="87" s="1"/>
  <c r="EL129" i="87"/>
  <c r="ET130" i="87"/>
  <c r="ET135" i="87" s="1"/>
  <c r="EM133" i="87" l="1"/>
  <c r="EM165" i="87" s="1"/>
  <c r="EL164" i="87"/>
  <c r="EL163" i="87" s="1"/>
  <c r="EL156" i="87" s="1"/>
  <c r="EL148" i="87" s="1"/>
  <c r="EL147" i="87" s="1"/>
  <c r="EL146" i="87" s="1"/>
  <c r="EM129" i="87"/>
  <c r="FN98" i="100"/>
  <c r="FN100" i="100" s="1"/>
  <c r="EU86" i="87"/>
  <c r="ET88" i="87"/>
  <c r="EU130" i="87"/>
  <c r="EU135" i="87" s="1"/>
  <c r="EV128" i="87"/>
  <c r="EW113" i="87"/>
  <c r="EV86" i="87" l="1"/>
  <c r="EV88" i="87" s="1"/>
  <c r="EU88" i="87"/>
  <c r="FO98" i="100"/>
  <c r="EV130" i="87"/>
  <c r="EV135" i="87" s="1"/>
  <c r="EN133" i="87"/>
  <c r="EN165" i="87" s="1"/>
  <c r="EM164" i="87"/>
  <c r="EM163" i="87" s="1"/>
  <c r="EM156" i="87" s="1"/>
  <c r="EM148" i="87" s="1"/>
  <c r="EM147" i="87" s="1"/>
  <c r="EM146" i="87" s="1"/>
  <c r="EN129" i="87"/>
  <c r="EX113" i="87"/>
  <c r="EW128" i="87"/>
  <c r="FP98" i="100" l="1"/>
  <c r="FP100" i="100" s="1"/>
  <c r="EX128" i="87"/>
  <c r="EY113" i="87"/>
  <c r="EN164" i="87"/>
  <c r="EN163" i="87" s="1"/>
  <c r="EN156" i="87" s="1"/>
  <c r="EN148" i="87" s="1"/>
  <c r="EO133" i="87"/>
  <c r="EO165" i="87" s="1"/>
  <c r="FO100" i="100"/>
  <c r="EW130" i="87"/>
  <c r="EW135" i="87" s="1"/>
  <c r="EW86" i="87"/>
  <c r="EN147" i="87" l="1"/>
  <c r="EN146" i="87" s="1"/>
  <c r="EO128" i="87"/>
  <c r="EZ113" i="87"/>
  <c r="EY128" i="87"/>
  <c r="EX86" i="87"/>
  <c r="EX88" i="87" s="1"/>
  <c r="EW88" i="87"/>
  <c r="EX130" i="87"/>
  <c r="EX135" i="87" s="1"/>
  <c r="FQ98" i="100"/>
  <c r="FQ100" i="100" s="1"/>
  <c r="EY86" i="87" l="1"/>
  <c r="FR98" i="100"/>
  <c r="EY130" i="87"/>
  <c r="EY135" i="87" s="1"/>
  <c r="EZ128" i="87"/>
  <c r="FA113" i="87"/>
  <c r="EO130" i="87"/>
  <c r="EO131" i="87" s="1"/>
  <c r="EP131" i="87" s="1"/>
  <c r="EQ131" i="87" s="1"/>
  <c r="ER131" i="87" s="1"/>
  <c r="ES131" i="87" s="1"/>
  <c r="ET131" i="87" s="1"/>
  <c r="EU131" i="87" s="1"/>
  <c r="EV131" i="87" s="1"/>
  <c r="EW131" i="87" s="1"/>
  <c r="EX131" i="87" s="1"/>
  <c r="EO129" i="87"/>
  <c r="EY131" i="87" l="1"/>
  <c r="EP133" i="87"/>
  <c r="EP165" i="87" s="1"/>
  <c r="EO164" i="87"/>
  <c r="EO163" i="87" s="1"/>
  <c r="EO156" i="87" s="1"/>
  <c r="EO148" i="87" s="1"/>
  <c r="EO147" i="87" s="1"/>
  <c r="EO146" i="87" s="1"/>
  <c r="EP129" i="87"/>
  <c r="EZ130" i="87"/>
  <c r="EO135" i="87"/>
  <c r="FB113" i="87"/>
  <c r="FS98" i="100"/>
  <c r="FS100" i="100" s="1"/>
  <c r="FR100" i="100"/>
  <c r="EZ86" i="87"/>
  <c r="EZ88" i="87" s="1"/>
  <c r="EY88" i="87"/>
  <c r="EZ131" i="87" l="1"/>
  <c r="FB128" i="87"/>
  <c r="FC113" i="87"/>
  <c r="EZ135" i="87"/>
  <c r="FT98" i="100"/>
  <c r="EQ133" i="87"/>
  <c r="EQ165" i="87" s="1"/>
  <c r="EP164" i="87"/>
  <c r="EP163" i="87" s="1"/>
  <c r="EP156" i="87" s="1"/>
  <c r="EP148" i="87" s="1"/>
  <c r="EP147" i="87" s="1"/>
  <c r="EP146" i="87" s="1"/>
  <c r="EQ129" i="87"/>
  <c r="FA86" i="87"/>
  <c r="FU98" i="100" l="1"/>
  <c r="FU100" i="100" s="1"/>
  <c r="FD113" i="87"/>
  <c r="FC128" i="87"/>
  <c r="FB86" i="87"/>
  <c r="FB88" i="87" s="1"/>
  <c r="FA88" i="87"/>
  <c r="EQ164" i="87"/>
  <c r="EQ163" i="87" s="1"/>
  <c r="EQ156" i="87" s="1"/>
  <c r="EQ148" i="87" s="1"/>
  <c r="EQ147" i="87" s="1"/>
  <c r="EQ146" i="87" s="1"/>
  <c r="ER133" i="87"/>
  <c r="ER165" i="87" s="1"/>
  <c r="ER129" i="87"/>
  <c r="FT100" i="100"/>
  <c r="FB130" i="87"/>
  <c r="FB135" i="87" s="1"/>
  <c r="ES133" i="87" l="1"/>
  <c r="ES165" i="87" s="1"/>
  <c r="ER164" i="87"/>
  <c r="ER163" i="87" s="1"/>
  <c r="ER156" i="87" s="1"/>
  <c r="ER148" i="87" s="1"/>
  <c r="ER147" i="87" s="1"/>
  <c r="ER146" i="87" s="1"/>
  <c r="ES129" i="87"/>
  <c r="FC86" i="87"/>
  <c r="FC130" i="87"/>
  <c r="FC135" i="87" s="1"/>
  <c r="FE113" i="87"/>
  <c r="FD128" i="87"/>
  <c r="FV98" i="100"/>
  <c r="FD130" i="87" l="1"/>
  <c r="FD135" i="87" s="1"/>
  <c r="FE128" i="87"/>
  <c r="FF113" i="87"/>
  <c r="FD86" i="87"/>
  <c r="FD88" i="87" s="1"/>
  <c r="FW98" i="100"/>
  <c r="FW100" i="100" s="1"/>
  <c r="FV100" i="100"/>
  <c r="FC88" i="87"/>
  <c r="ES164" i="87"/>
  <c r="ES163" i="87" s="1"/>
  <c r="ES156" i="87" s="1"/>
  <c r="ES148" i="87" s="1"/>
  <c r="ES147" i="87" s="1"/>
  <c r="ES146" i="87" s="1"/>
  <c r="ET133" i="87"/>
  <c r="ET165" i="87" s="1"/>
  <c r="ET129" i="87"/>
  <c r="FE130" i="87" l="1"/>
  <c r="FE135" i="87" s="1"/>
  <c r="FX98" i="100"/>
  <c r="FE86" i="87"/>
  <c r="FE88" i="87" s="1"/>
  <c r="FF128" i="87"/>
  <c r="FG113" i="87"/>
  <c r="ET164" i="87"/>
  <c r="ET163" i="87" s="1"/>
  <c r="ET156" i="87" s="1"/>
  <c r="ET148" i="87" s="1"/>
  <c r="ET147" i="87" s="1"/>
  <c r="ET146" i="87" s="1"/>
  <c r="EU133" i="87"/>
  <c r="EU165" i="87" s="1"/>
  <c r="EU129" i="87"/>
  <c r="FF130" i="87" l="1"/>
  <c r="FF135" i="87" s="1"/>
  <c r="EU164" i="87"/>
  <c r="EU163" i="87" s="1"/>
  <c r="EU156" i="87" s="1"/>
  <c r="EU148" i="87" s="1"/>
  <c r="EU147" i="87" s="1"/>
  <c r="EU146" i="87" s="1"/>
  <c r="EV133" i="87"/>
  <c r="EV165" i="87" s="1"/>
  <c r="EV129" i="87"/>
  <c r="FG128" i="87"/>
  <c r="FH113" i="87"/>
  <c r="FF86" i="87"/>
  <c r="FY98" i="100"/>
  <c r="FY100" i="100" s="1"/>
  <c r="FX100" i="100"/>
  <c r="FZ98" i="100" l="1"/>
  <c r="FG86" i="87"/>
  <c r="FG88" i="87" s="1"/>
  <c r="FF88" i="87"/>
  <c r="FH128" i="87"/>
  <c r="FI113" i="87"/>
  <c r="EV164" i="87"/>
  <c r="EV163" i="87" s="1"/>
  <c r="EV156" i="87" s="1"/>
  <c r="EV148" i="87" s="1"/>
  <c r="EV147" i="87" s="1"/>
  <c r="EV146" i="87" s="1"/>
  <c r="EW133" i="87"/>
  <c r="EW165" i="87" s="1"/>
  <c r="EW129" i="87"/>
  <c r="FG130" i="87"/>
  <c r="FG135" i="87" s="1"/>
  <c r="EW164" i="87" l="1"/>
  <c r="EW163" i="87" s="1"/>
  <c r="EW156" i="87" s="1"/>
  <c r="EW148" i="87" s="1"/>
  <c r="EW147" i="87" s="1"/>
  <c r="EW146" i="87" s="1"/>
  <c r="EX133" i="87"/>
  <c r="EX165" i="87" s="1"/>
  <c r="EX129" i="87"/>
  <c r="FJ113" i="87"/>
  <c r="FI128" i="87"/>
  <c r="FH130" i="87"/>
  <c r="FH135" i="87" s="1"/>
  <c r="FH86" i="87"/>
  <c r="FH88" i="87" s="1"/>
  <c r="GA98" i="100"/>
  <c r="FZ100" i="100"/>
  <c r="GB98" i="100" l="1"/>
  <c r="GA100" i="100"/>
  <c r="FI86" i="87"/>
  <c r="FI130" i="87"/>
  <c r="FI135" i="87" s="1"/>
  <c r="FJ128" i="87"/>
  <c r="FK113" i="87"/>
  <c r="EY133" i="87"/>
  <c r="EY165" i="87" s="1"/>
  <c r="EX164" i="87"/>
  <c r="EX163" i="87" s="1"/>
  <c r="EX156" i="87" s="1"/>
  <c r="EX148" i="87" s="1"/>
  <c r="EX147" i="87" s="1"/>
  <c r="EX146" i="87" s="1"/>
  <c r="EY129" i="87"/>
  <c r="FJ130" i="87" l="1"/>
  <c r="FJ135" i="87" s="1"/>
  <c r="FJ86" i="87"/>
  <c r="FJ88" i="87" s="1"/>
  <c r="FL113" i="87"/>
  <c r="FK128" i="87"/>
  <c r="FI88" i="87"/>
  <c r="GC98" i="100"/>
  <c r="GC100" i="100" s="1"/>
  <c r="EY164" i="87"/>
  <c r="EY163" i="87" s="1"/>
  <c r="EY156" i="87" s="1"/>
  <c r="EY148" i="87" s="1"/>
  <c r="EY147" i="87" s="1"/>
  <c r="EY146" i="87" s="1"/>
  <c r="EZ133" i="87"/>
  <c r="EZ165" i="87" s="1"/>
  <c r="EZ129" i="87"/>
  <c r="GB100" i="100"/>
  <c r="GD98" i="100" l="1"/>
  <c r="GD100" i="100" s="1"/>
  <c r="FK130" i="87"/>
  <c r="FK135" i="87" s="1"/>
  <c r="FM113" i="87"/>
  <c r="FL128" i="87"/>
  <c r="FK86" i="87"/>
  <c r="EZ164" i="87"/>
  <c r="EZ163" i="87" s="1"/>
  <c r="EZ156" i="87" s="1"/>
  <c r="EZ148" i="87" s="1"/>
  <c r="FA133" i="87"/>
  <c r="FA165" i="87" s="1"/>
  <c r="FL130" i="87" l="1"/>
  <c r="FL135" i="87" s="1"/>
  <c r="FN113" i="87"/>
  <c r="GE98" i="100"/>
  <c r="GE100" i="100" s="1"/>
  <c r="EZ147" i="87"/>
  <c r="EZ146" i="87" s="1"/>
  <c r="FA128" i="87"/>
  <c r="FL86" i="87"/>
  <c r="FK88" i="87"/>
  <c r="FA129" i="87" l="1"/>
  <c r="FA130" i="87"/>
  <c r="FA135" i="87" s="1"/>
  <c r="FM86" i="87"/>
  <c r="FM88" i="87" s="1"/>
  <c r="FL88" i="87"/>
  <c r="GF98" i="100"/>
  <c r="GF100" i="100" s="1"/>
  <c r="FN128" i="87"/>
  <c r="FO113" i="87"/>
  <c r="FA131" i="87" l="1"/>
  <c r="FB131" i="87" s="1"/>
  <c r="FC131" i="87" s="1"/>
  <c r="FD131" i="87" s="1"/>
  <c r="FE131" i="87" s="1"/>
  <c r="FF131" i="87" s="1"/>
  <c r="FG131" i="87" s="1"/>
  <c r="FH131" i="87" s="1"/>
  <c r="FI131" i="87" s="1"/>
  <c r="FJ131" i="87" s="1"/>
  <c r="FK131" i="87" s="1"/>
  <c r="FL131" i="87" s="1"/>
  <c r="FP113" i="87"/>
  <c r="FO128" i="87"/>
  <c r="GG98" i="100"/>
  <c r="FN86" i="87"/>
  <c r="FN88" i="87" s="1"/>
  <c r="FN130" i="87"/>
  <c r="FN135" i="87" s="1"/>
  <c r="FB133" i="87"/>
  <c r="FB165" i="87" s="1"/>
  <c r="FA164" i="87"/>
  <c r="FA163" i="87" s="1"/>
  <c r="FA156" i="87" s="1"/>
  <c r="FA148" i="87" s="1"/>
  <c r="FA147" i="87" s="1"/>
  <c r="FA146" i="87" s="1"/>
  <c r="FB129" i="87"/>
  <c r="FO86" i="87" l="1"/>
  <c r="GH98" i="100"/>
  <c r="GH100" i="100" s="1"/>
  <c r="GG100" i="100"/>
  <c r="FO130" i="87"/>
  <c r="FO135" i="87" s="1"/>
  <c r="FB164" i="87"/>
  <c r="FB163" i="87" s="1"/>
  <c r="FB156" i="87" s="1"/>
  <c r="FB148" i="87" s="1"/>
  <c r="FB147" i="87" s="1"/>
  <c r="FB146" i="87" s="1"/>
  <c r="FC133" i="87"/>
  <c r="FC165" i="87" s="1"/>
  <c r="FC129" i="87"/>
  <c r="FQ113" i="87"/>
  <c r="FP128" i="87"/>
  <c r="FQ128" i="87" l="1"/>
  <c r="FR113" i="87"/>
  <c r="FC164" i="87"/>
  <c r="FC163" i="87" s="1"/>
  <c r="FC156" i="87" s="1"/>
  <c r="FC148" i="87" s="1"/>
  <c r="FC147" i="87" s="1"/>
  <c r="FC146" i="87" s="1"/>
  <c r="FD133" i="87"/>
  <c r="FD165" i="87" s="1"/>
  <c r="FD129" i="87"/>
  <c r="GI98" i="100"/>
  <c r="GI100" i="100" s="1"/>
  <c r="FP86" i="87"/>
  <c r="FP88" i="87" s="1"/>
  <c r="FP130" i="87"/>
  <c r="FP135" i="87" s="1"/>
  <c r="FO88" i="87"/>
  <c r="FQ86" i="87" l="1"/>
  <c r="FQ88" i="87" s="1"/>
  <c r="FR128" i="87"/>
  <c r="FS113" i="87"/>
  <c r="GJ98" i="100"/>
  <c r="GJ100" i="100" s="1"/>
  <c r="FD164" i="87"/>
  <c r="FD163" i="87" s="1"/>
  <c r="FD156" i="87" s="1"/>
  <c r="FD148" i="87" s="1"/>
  <c r="FD147" i="87" s="1"/>
  <c r="FD146" i="87" s="1"/>
  <c r="FE133" i="87"/>
  <c r="FE165" i="87" s="1"/>
  <c r="FE129" i="87"/>
  <c r="FQ130" i="87"/>
  <c r="FQ135" i="87" s="1"/>
  <c r="FR130" i="87" l="1"/>
  <c r="FR135" i="87" s="1"/>
  <c r="FF133" i="87"/>
  <c r="FF165" i="87" s="1"/>
  <c r="FE164" i="87"/>
  <c r="FE163" i="87" s="1"/>
  <c r="FE156" i="87" s="1"/>
  <c r="FE148" i="87" s="1"/>
  <c r="FE147" i="87" s="1"/>
  <c r="FE146" i="87" s="1"/>
  <c r="FF129" i="87"/>
  <c r="GK98" i="100"/>
  <c r="GK100" i="100" s="1"/>
  <c r="FS128" i="87"/>
  <c r="FT113" i="87"/>
  <c r="FR86" i="87"/>
  <c r="FR88" i="87" s="1"/>
  <c r="FS130" i="87" l="1"/>
  <c r="FS135" i="87" s="1"/>
  <c r="FS86" i="87"/>
  <c r="FS88" i="87" s="1"/>
  <c r="FU113" i="87"/>
  <c r="FT128" i="87"/>
  <c r="FF164" i="87"/>
  <c r="FF163" i="87" s="1"/>
  <c r="FF156" i="87" s="1"/>
  <c r="FF148" i="87" s="1"/>
  <c r="FF147" i="87" s="1"/>
  <c r="FF146" i="87" s="1"/>
  <c r="FG133" i="87"/>
  <c r="FG165" i="87" s="1"/>
  <c r="FG129" i="87"/>
  <c r="GL98" i="100"/>
  <c r="GM98" i="100" l="1"/>
  <c r="GM100" i="100" s="1"/>
  <c r="FT130" i="87"/>
  <c r="FT135" i="87" s="1"/>
  <c r="FV113" i="87"/>
  <c r="FU128" i="87"/>
  <c r="GL100" i="100"/>
  <c r="FG164" i="87"/>
  <c r="FG163" i="87" s="1"/>
  <c r="FG156" i="87" s="1"/>
  <c r="FG148" i="87" s="1"/>
  <c r="FG147" i="87" s="1"/>
  <c r="FG146" i="87" s="1"/>
  <c r="FH133" i="87"/>
  <c r="FH165" i="87" s="1"/>
  <c r="FH129" i="87"/>
  <c r="FT86" i="87"/>
  <c r="FU86" i="87" l="1"/>
  <c r="FU88" i="87" s="1"/>
  <c r="FU130" i="87"/>
  <c r="FU135" i="87" s="1"/>
  <c r="FI133" i="87"/>
  <c r="FI165" i="87" s="1"/>
  <c r="FH164" i="87"/>
  <c r="FH163" i="87" s="1"/>
  <c r="FH156" i="87" s="1"/>
  <c r="FH148" i="87" s="1"/>
  <c r="FH147" i="87" s="1"/>
  <c r="FH146" i="87" s="1"/>
  <c r="FI129" i="87"/>
  <c r="FW113" i="87"/>
  <c r="FV128" i="87"/>
  <c r="FT88" i="87"/>
  <c r="GN98" i="100"/>
  <c r="FV130" i="87" l="1"/>
  <c r="FV135" i="87" s="1"/>
  <c r="FX113" i="87"/>
  <c r="FW128" i="87"/>
  <c r="FI164" i="87"/>
  <c r="FI163" i="87" s="1"/>
  <c r="FI156" i="87" s="1"/>
  <c r="FI148" i="87" s="1"/>
  <c r="FI147" i="87" s="1"/>
  <c r="FI146" i="87" s="1"/>
  <c r="FJ133" i="87"/>
  <c r="FJ165" i="87" s="1"/>
  <c r="FJ129" i="87"/>
  <c r="GO98" i="100"/>
  <c r="GO100" i="100" s="1"/>
  <c r="GN100" i="100"/>
  <c r="FV86" i="87"/>
  <c r="FW130" i="87" l="1"/>
  <c r="FW135" i="87" s="1"/>
  <c r="FY113" i="87"/>
  <c r="FX128" i="87"/>
  <c r="FW86" i="87"/>
  <c r="FW88" i="87" s="1"/>
  <c r="GP98" i="100"/>
  <c r="GP100" i="100" s="1"/>
  <c r="FK133" i="87"/>
  <c r="FK165" i="87" s="1"/>
  <c r="FJ164" i="87"/>
  <c r="FJ163" i="87" s="1"/>
  <c r="FJ156" i="87" s="1"/>
  <c r="FJ148" i="87" s="1"/>
  <c r="FJ147" i="87" s="1"/>
  <c r="FJ146" i="87" s="1"/>
  <c r="FK129" i="87"/>
  <c r="FV88" i="87"/>
  <c r="FL133" i="87" l="1"/>
  <c r="FL165" i="87" s="1"/>
  <c r="FK164" i="87"/>
  <c r="FK163" i="87" s="1"/>
  <c r="FK156" i="87" s="1"/>
  <c r="FK148" i="87" s="1"/>
  <c r="FK147" i="87" s="1"/>
  <c r="FK146" i="87" s="1"/>
  <c r="FL129" i="87"/>
  <c r="GQ98" i="100"/>
  <c r="GQ100" i="100" s="1"/>
  <c r="FX130" i="87"/>
  <c r="FX135" i="87" s="1"/>
  <c r="FX86" i="87"/>
  <c r="FX88" i="87" s="1"/>
  <c r="FZ113" i="87"/>
  <c r="FZ128" i="87" l="1"/>
  <c r="GA113" i="87"/>
  <c r="FY86" i="87"/>
  <c r="GR98" i="100"/>
  <c r="FL164" i="87"/>
  <c r="FL163" i="87" s="1"/>
  <c r="FL156" i="87" s="1"/>
  <c r="FL148" i="87" s="1"/>
  <c r="FM133" i="87"/>
  <c r="FM165" i="87" s="1"/>
  <c r="GS98" i="100" l="1"/>
  <c r="FL147" i="87"/>
  <c r="FL146" i="87" s="1"/>
  <c r="FM128" i="87"/>
  <c r="GR100" i="100"/>
  <c r="FZ86" i="87"/>
  <c r="FY88" i="87"/>
  <c r="GA128" i="87"/>
  <c r="GB113" i="87"/>
  <c r="FZ130" i="87"/>
  <c r="FZ135" i="87" s="1"/>
  <c r="GA130" i="87" l="1"/>
  <c r="GA135" i="87" s="1"/>
  <c r="GA86" i="87"/>
  <c r="GA88" i="87" s="1"/>
  <c r="FZ88" i="87"/>
  <c r="GB128" i="87"/>
  <c r="GC113" i="87"/>
  <c r="GT98" i="100"/>
  <c r="FM130" i="87"/>
  <c r="FM131" i="87" s="1"/>
  <c r="FN131" i="87" s="1"/>
  <c r="FO131" i="87" s="1"/>
  <c r="FP131" i="87" s="1"/>
  <c r="FQ131" i="87" s="1"/>
  <c r="FR131" i="87" s="1"/>
  <c r="FS131" i="87" s="1"/>
  <c r="FT131" i="87" s="1"/>
  <c r="FU131" i="87" s="1"/>
  <c r="FV131" i="87" s="1"/>
  <c r="FW131" i="87" s="1"/>
  <c r="FX131" i="87" s="1"/>
  <c r="FM129" i="87"/>
  <c r="GS100" i="100"/>
  <c r="GU98" i="100" l="1"/>
  <c r="GU100" i="100" s="1"/>
  <c r="GD113" i="87"/>
  <c r="GC128" i="87"/>
  <c r="GB130" i="87"/>
  <c r="GB135" i="87" s="1"/>
  <c r="FM135" i="87"/>
  <c r="GT100" i="100"/>
  <c r="GB86" i="87"/>
  <c r="FN133" i="87"/>
  <c r="FN165" i="87" s="1"/>
  <c r="FM164" i="87"/>
  <c r="FM163" i="87" s="1"/>
  <c r="FM156" i="87" s="1"/>
  <c r="FM148" i="87" s="1"/>
  <c r="FM147" i="87" s="1"/>
  <c r="FM146" i="87" s="1"/>
  <c r="FN129" i="87"/>
  <c r="GC130" i="87" l="1"/>
  <c r="GC135" i="87" s="1"/>
  <c r="GC86" i="87"/>
  <c r="GC88" i="87" s="1"/>
  <c r="GB88" i="87"/>
  <c r="GE113" i="87"/>
  <c r="GD128" i="87"/>
  <c r="FO133" i="87"/>
  <c r="FO165" i="87" s="1"/>
  <c r="FN164" i="87"/>
  <c r="FN163" i="87" s="1"/>
  <c r="FN156" i="87" s="1"/>
  <c r="FN148" i="87" s="1"/>
  <c r="FN147" i="87" s="1"/>
  <c r="FN146" i="87" s="1"/>
  <c r="FO129" i="87"/>
  <c r="GV98" i="100"/>
  <c r="GV100" i="100" s="1"/>
  <c r="GD130" i="87" l="1"/>
  <c r="GD135" i="87" s="1"/>
  <c r="GF113" i="87"/>
  <c r="GE128" i="87"/>
  <c r="GD86" i="87"/>
  <c r="GD88" i="87" s="1"/>
  <c r="FO164" i="87"/>
  <c r="FO163" i="87" s="1"/>
  <c r="FO156" i="87" s="1"/>
  <c r="FO148" i="87" s="1"/>
  <c r="FO147" i="87" s="1"/>
  <c r="FO146" i="87" s="1"/>
  <c r="FP133" i="87"/>
  <c r="FP165" i="87" s="1"/>
  <c r="FP129" i="87"/>
  <c r="GW98" i="100"/>
  <c r="GW100" i="100" s="1"/>
  <c r="GE86" i="87" l="1"/>
  <c r="GE88" i="87" s="1"/>
  <c r="GE130" i="87"/>
  <c r="GE135" i="87" s="1"/>
  <c r="GX98" i="100"/>
  <c r="GX100" i="100" s="1"/>
  <c r="FQ133" i="87"/>
  <c r="FQ165" i="87" s="1"/>
  <c r="FP164" i="87"/>
  <c r="FP163" i="87" s="1"/>
  <c r="FP156" i="87" s="1"/>
  <c r="FP148" i="87" s="1"/>
  <c r="FP147" i="87" s="1"/>
  <c r="FP146" i="87" s="1"/>
  <c r="FQ129" i="87"/>
  <c r="GG113" i="87"/>
  <c r="GF128" i="87"/>
  <c r="GF130" i="87" l="1"/>
  <c r="GF135" i="87" s="1"/>
  <c r="GG128" i="87"/>
  <c r="GH113" i="87"/>
  <c r="FQ164" i="87"/>
  <c r="FQ163" i="87" s="1"/>
  <c r="FQ156" i="87" s="1"/>
  <c r="FQ148" i="87" s="1"/>
  <c r="FQ147" i="87" s="1"/>
  <c r="FQ146" i="87" s="1"/>
  <c r="FR133" i="87"/>
  <c r="FR165" i="87" s="1"/>
  <c r="FR129" i="87"/>
  <c r="GY98" i="100"/>
  <c r="GF86" i="87"/>
  <c r="GG86" i="87" l="1"/>
  <c r="GZ98" i="100"/>
  <c r="GZ100" i="100" s="1"/>
  <c r="GH128" i="87"/>
  <c r="GI113" i="87"/>
  <c r="GF88" i="87"/>
  <c r="GY100" i="100"/>
  <c r="FS133" i="87"/>
  <c r="FS165" i="87" s="1"/>
  <c r="FR164" i="87"/>
  <c r="FR163" i="87" s="1"/>
  <c r="FR156" i="87" s="1"/>
  <c r="FR148" i="87" s="1"/>
  <c r="FR147" i="87" s="1"/>
  <c r="FR146" i="87" s="1"/>
  <c r="FS129" i="87"/>
  <c r="GG130" i="87"/>
  <c r="GG135" i="87" s="1"/>
  <c r="GJ113" i="87" l="1"/>
  <c r="GI128" i="87"/>
  <c r="HA98" i="100"/>
  <c r="HA100" i="100" s="1"/>
  <c r="GH86" i="87"/>
  <c r="GH88" i="87" s="1"/>
  <c r="FT133" i="87"/>
  <c r="FT165" i="87" s="1"/>
  <c r="FS164" i="87"/>
  <c r="FS163" i="87" s="1"/>
  <c r="FS156" i="87" s="1"/>
  <c r="FS148" i="87" s="1"/>
  <c r="FS147" i="87" s="1"/>
  <c r="FS146" i="87" s="1"/>
  <c r="FT129" i="87"/>
  <c r="GH130" i="87"/>
  <c r="GH135" i="87" s="1"/>
  <c r="GG88" i="87"/>
  <c r="FT164" i="87" l="1"/>
  <c r="FT163" i="87" s="1"/>
  <c r="FT156" i="87" s="1"/>
  <c r="FT148" i="87" s="1"/>
  <c r="FT147" i="87" s="1"/>
  <c r="FT146" i="87" s="1"/>
  <c r="FU133" i="87"/>
  <c r="FU165" i="87" s="1"/>
  <c r="FU129" i="87"/>
  <c r="GI86" i="87"/>
  <c r="GI88" i="87" s="1"/>
  <c r="GI130" i="87"/>
  <c r="GI135" i="87" s="1"/>
  <c r="HB98" i="100"/>
  <c r="HB100" i="100" s="1"/>
  <c r="GK113" i="87"/>
  <c r="GJ128" i="87"/>
  <c r="GJ130" i="87" l="1"/>
  <c r="GJ135" i="87" s="1"/>
  <c r="GL113" i="87"/>
  <c r="HC98" i="100"/>
  <c r="GJ86" i="87"/>
  <c r="FU164" i="87"/>
  <c r="FU163" i="87" s="1"/>
  <c r="FU156" i="87" s="1"/>
  <c r="FU148" i="87" s="1"/>
  <c r="FU147" i="87" s="1"/>
  <c r="FU146" i="87" s="1"/>
  <c r="FV133" i="87"/>
  <c r="FV165" i="87" s="1"/>
  <c r="FV129" i="87"/>
  <c r="GK86" i="87" l="1"/>
  <c r="GK88" i="87" s="1"/>
  <c r="HD98" i="100"/>
  <c r="FV164" i="87"/>
  <c r="FV163" i="87" s="1"/>
  <c r="FV156" i="87" s="1"/>
  <c r="FV148" i="87" s="1"/>
  <c r="FV147" i="87" s="1"/>
  <c r="FV146" i="87" s="1"/>
  <c r="FW133" i="87"/>
  <c r="FW165" i="87" s="1"/>
  <c r="FW129" i="87"/>
  <c r="GJ88" i="87"/>
  <c r="HC100" i="100"/>
  <c r="GL128" i="87"/>
  <c r="GM113" i="87"/>
  <c r="FX133" i="87" l="1"/>
  <c r="FX165" i="87" s="1"/>
  <c r="FW164" i="87"/>
  <c r="FW163" i="87" s="1"/>
  <c r="FW156" i="87" s="1"/>
  <c r="FW148" i="87" s="1"/>
  <c r="FW147" i="87" s="1"/>
  <c r="FW146" i="87" s="1"/>
  <c r="FX129" i="87"/>
  <c r="GL130" i="87"/>
  <c r="GL135" i="87" s="1"/>
  <c r="GM128" i="87"/>
  <c r="GN113" i="87"/>
  <c r="HE98" i="100"/>
  <c r="HD100" i="100"/>
  <c r="GL86" i="87"/>
  <c r="GM86" i="87" l="1"/>
  <c r="GM88" i="87" s="1"/>
  <c r="GM130" i="87"/>
  <c r="GM135" i="87" s="1"/>
  <c r="HF98" i="100"/>
  <c r="HF100" i="100" s="1"/>
  <c r="HE100" i="100"/>
  <c r="GN128" i="87"/>
  <c r="GO113" i="87"/>
  <c r="FY133" i="87"/>
  <c r="FY165" i="87" s="1"/>
  <c r="FX164" i="87"/>
  <c r="FX163" i="87" s="1"/>
  <c r="FX156" i="87" s="1"/>
  <c r="FX148" i="87" s="1"/>
  <c r="GL88" i="87"/>
  <c r="GN130" i="87" l="1"/>
  <c r="GN135" i="87" s="1"/>
  <c r="FX147" i="87"/>
  <c r="FX146" i="87" s="1"/>
  <c r="FY128" i="87"/>
  <c r="GO128" i="87"/>
  <c r="GP113" i="87"/>
  <c r="HG98" i="100"/>
  <c r="HG100" i="100" s="1"/>
  <c r="GN86" i="87"/>
  <c r="GN88" i="87" s="1"/>
  <c r="GO130" i="87" l="1"/>
  <c r="GO135" i="87" s="1"/>
  <c r="GO86" i="87"/>
  <c r="GO88" i="87" s="1"/>
  <c r="HH98" i="100"/>
  <c r="HH100" i="100" s="1"/>
  <c r="GQ113" i="87"/>
  <c r="GP128" i="87"/>
  <c r="FY130" i="87"/>
  <c r="FY131" i="87" s="1"/>
  <c r="FZ131" i="87" s="1"/>
  <c r="GA131" i="87" s="1"/>
  <c r="GB131" i="87" s="1"/>
  <c r="GC131" i="87" s="1"/>
  <c r="GD131" i="87" s="1"/>
  <c r="GE131" i="87" s="1"/>
  <c r="GF131" i="87" s="1"/>
  <c r="GG131" i="87" s="1"/>
  <c r="GH131" i="87" s="1"/>
  <c r="GI131" i="87" s="1"/>
  <c r="GJ131" i="87" s="1"/>
  <c r="FY129" i="87"/>
  <c r="FY135" i="87" l="1"/>
  <c r="FZ133" i="87"/>
  <c r="FZ165" i="87" s="1"/>
  <c r="FY164" i="87"/>
  <c r="FY163" i="87" s="1"/>
  <c r="FY156" i="87" s="1"/>
  <c r="FY148" i="87" s="1"/>
  <c r="FY147" i="87" s="1"/>
  <c r="FY146" i="87" s="1"/>
  <c r="FZ129" i="87"/>
  <c r="GP130" i="87"/>
  <c r="GP135" i="87" s="1"/>
  <c r="GR113" i="87"/>
  <c r="GQ128" i="87"/>
  <c r="HI98" i="100"/>
  <c r="HI100" i="100" s="1"/>
  <c r="GP86" i="87"/>
  <c r="GP88" i="87" s="1"/>
  <c r="FZ164" i="87" l="1"/>
  <c r="FZ163" i="87" s="1"/>
  <c r="FZ156" i="87" s="1"/>
  <c r="FZ148" i="87" s="1"/>
  <c r="FZ147" i="87" s="1"/>
  <c r="FZ146" i="87" s="1"/>
  <c r="GA133" i="87"/>
  <c r="GA165" i="87" s="1"/>
  <c r="GA129" i="87"/>
  <c r="GQ130" i="87"/>
  <c r="GQ135" i="87" s="1"/>
  <c r="GR128" i="87"/>
  <c r="GS113" i="87"/>
  <c r="GQ86" i="87"/>
  <c r="GR130" i="87" l="1"/>
  <c r="GR135" i="87" s="1"/>
  <c r="GR86" i="87"/>
  <c r="GR88" i="87" s="1"/>
  <c r="GQ88" i="87"/>
  <c r="GT113" i="87"/>
  <c r="GS128" i="87"/>
  <c r="GB133" i="87"/>
  <c r="GB165" i="87" s="1"/>
  <c r="GA164" i="87"/>
  <c r="GA163" i="87" s="1"/>
  <c r="GA156" i="87" s="1"/>
  <c r="GA148" i="87" s="1"/>
  <c r="GA147" i="87" s="1"/>
  <c r="GA146" i="87" s="1"/>
  <c r="GB129" i="87"/>
  <c r="GB164" i="87" l="1"/>
  <c r="GB163" i="87" s="1"/>
  <c r="GB156" i="87" s="1"/>
  <c r="GB148" i="87" s="1"/>
  <c r="GB147" i="87" s="1"/>
  <c r="GB146" i="87" s="1"/>
  <c r="GC133" i="87"/>
  <c r="GC165" i="87" s="1"/>
  <c r="GC129" i="87"/>
  <c r="GS130" i="87"/>
  <c r="GS135" i="87" s="1"/>
  <c r="GS86" i="87"/>
  <c r="GU113" i="87"/>
  <c r="GT128" i="87"/>
  <c r="GT130" i="87" l="1"/>
  <c r="GT135" i="87" s="1"/>
  <c r="GU128" i="87"/>
  <c r="GV113" i="87"/>
  <c r="GT86" i="87"/>
  <c r="GT88" i="87" s="1"/>
  <c r="GS88" i="87"/>
  <c r="GC164" i="87"/>
  <c r="GC163" i="87" s="1"/>
  <c r="GC156" i="87" s="1"/>
  <c r="GC148" i="87" s="1"/>
  <c r="GC147" i="87" s="1"/>
  <c r="GC146" i="87" s="1"/>
  <c r="GD133" i="87"/>
  <c r="GD165" i="87" s="1"/>
  <c r="GD129" i="87"/>
  <c r="GU86" i="87" l="1"/>
  <c r="GW113" i="87"/>
  <c r="GV128" i="87"/>
  <c r="GE133" i="87"/>
  <c r="GE165" i="87" s="1"/>
  <c r="GD164" i="87"/>
  <c r="GD163" i="87" s="1"/>
  <c r="GD156" i="87" s="1"/>
  <c r="GD148" i="87" s="1"/>
  <c r="GD147" i="87" s="1"/>
  <c r="GD146" i="87" s="1"/>
  <c r="GE129" i="87"/>
  <c r="GU130" i="87"/>
  <c r="GU135" i="87" s="1"/>
  <c r="GE164" i="87" l="1"/>
  <c r="GE163" i="87" s="1"/>
  <c r="GE156" i="87" s="1"/>
  <c r="GE148" i="87" s="1"/>
  <c r="GE147" i="87" s="1"/>
  <c r="GE146" i="87" s="1"/>
  <c r="GF133" i="87"/>
  <c r="GF165" i="87" s="1"/>
  <c r="GF129" i="87"/>
  <c r="GV130" i="87"/>
  <c r="GV135" i="87" s="1"/>
  <c r="GX113" i="87"/>
  <c r="GV86" i="87"/>
  <c r="GV88" i="87" s="1"/>
  <c r="GU88" i="87"/>
  <c r="GX128" i="87" l="1"/>
  <c r="GY113" i="87"/>
  <c r="GW86" i="87"/>
  <c r="GW88" i="87" s="1"/>
  <c r="GG133" i="87"/>
  <c r="GG165" i="87" s="1"/>
  <c r="GF164" i="87"/>
  <c r="GF163" i="87" s="1"/>
  <c r="GF156" i="87" s="1"/>
  <c r="GF148" i="87" s="1"/>
  <c r="GF147" i="87" s="1"/>
  <c r="GF146" i="87" s="1"/>
  <c r="GG129" i="87"/>
  <c r="GH133" i="87" l="1"/>
  <c r="GH165" i="87" s="1"/>
  <c r="GG164" i="87"/>
  <c r="GG163" i="87" s="1"/>
  <c r="GG156" i="87" s="1"/>
  <c r="GG148" i="87" s="1"/>
  <c r="GG147" i="87" s="1"/>
  <c r="GG146" i="87" s="1"/>
  <c r="GH129" i="87"/>
  <c r="GX86" i="87"/>
  <c r="GX88" i="87" s="1"/>
  <c r="GZ113" i="87"/>
  <c r="GY128" i="87"/>
  <c r="GX130" i="87"/>
  <c r="GX135" i="87" s="1"/>
  <c r="GY130" i="87" l="1"/>
  <c r="GY135" i="87" s="1"/>
  <c r="GZ128" i="87"/>
  <c r="HA113" i="87"/>
  <c r="GY86" i="87"/>
  <c r="GY88" i="87" s="1"/>
  <c r="GH164" i="87"/>
  <c r="GH163" i="87" s="1"/>
  <c r="GH156" i="87" s="1"/>
  <c r="GH148" i="87" s="1"/>
  <c r="GH147" i="87" s="1"/>
  <c r="GH146" i="87" s="1"/>
  <c r="GI133" i="87"/>
  <c r="GI165" i="87" s="1"/>
  <c r="GI129" i="87"/>
  <c r="GZ86" i="87" l="1"/>
  <c r="GI164" i="87"/>
  <c r="GI163" i="87" s="1"/>
  <c r="GI156" i="87" s="1"/>
  <c r="GI148" i="87" s="1"/>
  <c r="GI147" i="87" s="1"/>
  <c r="GI146" i="87" s="1"/>
  <c r="GJ133" i="87"/>
  <c r="GJ165" i="87" s="1"/>
  <c r="GJ129" i="87"/>
  <c r="HB113" i="87"/>
  <c r="HA128" i="87"/>
  <c r="GZ130" i="87"/>
  <c r="GZ135" i="87" s="1"/>
  <c r="HB128" i="87" l="1"/>
  <c r="HC113" i="87"/>
  <c r="HA86" i="87"/>
  <c r="HA88" i="87" s="1"/>
  <c r="HA130" i="87"/>
  <c r="HA135" i="87" s="1"/>
  <c r="GJ164" i="87"/>
  <c r="GJ163" i="87" s="1"/>
  <c r="GJ156" i="87" s="1"/>
  <c r="GJ148" i="87" s="1"/>
  <c r="GK133" i="87"/>
  <c r="GK165" i="87" s="1"/>
  <c r="GZ88" i="87"/>
  <c r="GJ147" i="87" l="1"/>
  <c r="GJ146" i="87" s="1"/>
  <c r="GK128" i="87"/>
  <c r="HB86" i="87"/>
  <c r="HD113" i="87"/>
  <c r="HC128" i="87"/>
  <c r="HB130" i="87"/>
  <c r="HB135" i="87" s="1"/>
  <c r="HC130" i="87" l="1"/>
  <c r="HC135" i="87" s="1"/>
  <c r="HD128" i="87"/>
  <c r="HE113" i="87"/>
  <c r="HC86" i="87"/>
  <c r="HB88" i="87"/>
  <c r="GK129" i="87"/>
  <c r="GK130" i="87"/>
  <c r="GK135" i="87" s="1"/>
  <c r="GK131" i="87" l="1"/>
  <c r="GL131" i="87" s="1"/>
  <c r="GM131" i="87" s="1"/>
  <c r="GN131" i="87" s="1"/>
  <c r="GO131" i="87" s="1"/>
  <c r="GP131" i="87" s="1"/>
  <c r="GQ131" i="87" s="1"/>
  <c r="GR131" i="87" s="1"/>
  <c r="GS131" i="87" s="1"/>
  <c r="GT131" i="87" s="1"/>
  <c r="GU131" i="87" s="1"/>
  <c r="GV131" i="87" s="1"/>
  <c r="GL133" i="87"/>
  <c r="GL165" i="87" s="1"/>
  <c r="GK164" i="87"/>
  <c r="GK163" i="87" s="1"/>
  <c r="GK156" i="87" s="1"/>
  <c r="GK148" i="87" s="1"/>
  <c r="GK147" i="87" s="1"/>
  <c r="GK146" i="87" s="1"/>
  <c r="GL129" i="87"/>
  <c r="HD86" i="87"/>
  <c r="HD88" i="87" s="1"/>
  <c r="HC88" i="87"/>
  <c r="HF113" i="87"/>
  <c r="HE128" i="87"/>
  <c r="HD130" i="87"/>
  <c r="HD135" i="87" s="1"/>
  <c r="HE86" i="87" l="1"/>
  <c r="HE88" i="87" s="1"/>
  <c r="HE130" i="87"/>
  <c r="HE135" i="87" s="1"/>
  <c r="HF128" i="87"/>
  <c r="HG113" i="87"/>
  <c r="GM133" i="87"/>
  <c r="GM165" i="87" s="1"/>
  <c r="GL164" i="87"/>
  <c r="GL163" i="87" s="1"/>
  <c r="GL156" i="87" s="1"/>
  <c r="GL148" i="87" s="1"/>
  <c r="GL147" i="87" s="1"/>
  <c r="GL146" i="87" s="1"/>
  <c r="GM129" i="87"/>
  <c r="HF130" i="87" l="1"/>
  <c r="HF135" i="87" s="1"/>
  <c r="GN133" i="87"/>
  <c r="GN165" i="87" s="1"/>
  <c r="GM164" i="87"/>
  <c r="GM163" i="87" s="1"/>
  <c r="GM156" i="87" s="1"/>
  <c r="GM148" i="87" s="1"/>
  <c r="GM147" i="87" s="1"/>
  <c r="GM146" i="87" s="1"/>
  <c r="GN129" i="87"/>
  <c r="HH113" i="87"/>
  <c r="HG128" i="87"/>
  <c r="HF86" i="87"/>
  <c r="HG130" i="87" l="1"/>
  <c r="HG135" i="87" s="1"/>
  <c r="HH128" i="87"/>
  <c r="HI113" i="87"/>
  <c r="GO133" i="87"/>
  <c r="GO165" i="87" s="1"/>
  <c r="GN164" i="87"/>
  <c r="GN163" i="87" s="1"/>
  <c r="GN156" i="87" s="1"/>
  <c r="GN148" i="87" s="1"/>
  <c r="GN147" i="87" s="1"/>
  <c r="GN146" i="87" s="1"/>
  <c r="GO129" i="87"/>
  <c r="HG86" i="87"/>
  <c r="HG88" i="87" s="1"/>
  <c r="HF88" i="87"/>
  <c r="HH130" i="87" l="1"/>
  <c r="HH135" i="87" s="1"/>
  <c r="HH86" i="87"/>
  <c r="HH88" i="87" s="1"/>
  <c r="GO164" i="87"/>
  <c r="GO163" i="87" s="1"/>
  <c r="GO156" i="87" s="1"/>
  <c r="GO148" i="87" s="1"/>
  <c r="GO147" i="87" s="1"/>
  <c r="GO146" i="87" s="1"/>
  <c r="GP133" i="87"/>
  <c r="GP165" i="87" s="1"/>
  <c r="GP129" i="87"/>
  <c r="HJ113" i="87"/>
  <c r="HK113" i="87" l="1"/>
  <c r="HJ128" i="87"/>
  <c r="GQ133" i="87"/>
  <c r="GQ165" i="87" s="1"/>
  <c r="GP164" i="87"/>
  <c r="GP163" i="87" s="1"/>
  <c r="GP156" i="87" s="1"/>
  <c r="GP148" i="87" s="1"/>
  <c r="GP147" i="87" s="1"/>
  <c r="GP146" i="87" s="1"/>
  <c r="GQ129" i="87"/>
  <c r="HI86" i="87"/>
  <c r="HJ86" i="87" l="1"/>
  <c r="HJ88" i="87" s="1"/>
  <c r="HI88" i="87"/>
  <c r="GR133" i="87"/>
  <c r="GR165" i="87" s="1"/>
  <c r="GQ164" i="87"/>
  <c r="GQ163" i="87" s="1"/>
  <c r="GQ156" i="87" s="1"/>
  <c r="GQ148" i="87" s="1"/>
  <c r="GQ147" i="87" s="1"/>
  <c r="GQ146" i="87" s="1"/>
  <c r="GR129" i="87"/>
  <c r="HJ130" i="87"/>
  <c r="HJ135" i="87" s="1"/>
  <c r="HL113" i="87"/>
  <c r="HK128" i="87"/>
  <c r="HK130" i="87" l="1"/>
  <c r="HK135" i="87" s="1"/>
  <c r="HL128" i="87"/>
  <c r="HM113" i="87"/>
  <c r="GR164" i="87"/>
  <c r="GR163" i="87" s="1"/>
  <c r="GR156" i="87" s="1"/>
  <c r="GR148" i="87" s="1"/>
  <c r="GR147" i="87" s="1"/>
  <c r="GR146" i="87" s="1"/>
  <c r="GS133" i="87"/>
  <c r="GS165" i="87" s="1"/>
  <c r="GS129" i="87"/>
  <c r="HK86" i="87"/>
  <c r="HK88" i="87" s="1"/>
  <c r="HN113" i="87" l="1"/>
  <c r="HM128" i="87"/>
  <c r="HL86" i="87"/>
  <c r="GT133" i="87"/>
  <c r="GT165" i="87" s="1"/>
  <c r="GS164" i="87"/>
  <c r="GS163" i="87" s="1"/>
  <c r="GS156" i="87" s="1"/>
  <c r="GS148" i="87" s="1"/>
  <c r="GS147" i="87" s="1"/>
  <c r="GS146" i="87" s="1"/>
  <c r="GT129" i="87"/>
  <c r="HL130" i="87"/>
  <c r="HL135" i="87" s="1"/>
  <c r="GU133" i="87" l="1"/>
  <c r="GU165" i="87" s="1"/>
  <c r="GT164" i="87"/>
  <c r="GT163" i="87" s="1"/>
  <c r="GT156" i="87" s="1"/>
  <c r="GT148" i="87" s="1"/>
  <c r="GT147" i="87" s="1"/>
  <c r="GT146" i="87" s="1"/>
  <c r="GU129" i="87"/>
  <c r="HM86" i="87"/>
  <c r="HM88" i="87" s="1"/>
  <c r="HL88" i="87"/>
  <c r="HM130" i="87"/>
  <c r="HM135" i="87" s="1"/>
  <c r="HN128" i="87"/>
  <c r="HO113" i="87"/>
  <c r="HO128" i="87" l="1"/>
  <c r="HP113" i="87"/>
  <c r="HN130" i="87"/>
  <c r="HN135" i="87" s="1"/>
  <c r="HN86" i="87"/>
  <c r="HN88" i="87" s="1"/>
  <c r="GU164" i="87"/>
  <c r="GU163" i="87" s="1"/>
  <c r="GU156" i="87" s="1"/>
  <c r="GU148" i="87" s="1"/>
  <c r="GU147" i="87" s="1"/>
  <c r="GU146" i="87" s="1"/>
  <c r="GV133" i="87"/>
  <c r="GV165" i="87" s="1"/>
  <c r="GV129" i="87"/>
  <c r="GV164" i="87" l="1"/>
  <c r="GV163" i="87" s="1"/>
  <c r="GV156" i="87" s="1"/>
  <c r="GV148" i="87" s="1"/>
  <c r="GW133" i="87"/>
  <c r="GW165" i="87" s="1"/>
  <c r="HO86" i="87"/>
  <c r="HP128" i="87"/>
  <c r="HQ113" i="87"/>
  <c r="HO130" i="87"/>
  <c r="HO135" i="87" s="1"/>
  <c r="HQ128" i="87" l="1"/>
  <c r="HR113" i="87"/>
  <c r="HP130" i="87"/>
  <c r="HP135" i="87" s="1"/>
  <c r="HP86" i="87"/>
  <c r="HP88" i="87" s="1"/>
  <c r="HO88" i="87"/>
  <c r="GV147" i="87"/>
  <c r="GV146" i="87" s="1"/>
  <c r="GW128" i="87"/>
  <c r="GW130" i="87" l="1"/>
  <c r="GW135" i="87" s="1"/>
  <c r="GW129" i="87"/>
  <c r="HQ86" i="87"/>
  <c r="HQ88" i="87" s="1"/>
  <c r="HR128" i="87"/>
  <c r="HS113" i="87"/>
  <c r="HQ130" i="87"/>
  <c r="HQ135" i="87" s="1"/>
  <c r="GW131" i="87" l="1"/>
  <c r="GX131" i="87" s="1"/>
  <c r="GY131" i="87" s="1"/>
  <c r="GZ131" i="87" s="1"/>
  <c r="HA131" i="87" s="1"/>
  <c r="HB131" i="87" s="1"/>
  <c r="HC131" i="87" s="1"/>
  <c r="HD131" i="87" s="1"/>
  <c r="HE131" i="87" s="1"/>
  <c r="HF131" i="87" s="1"/>
  <c r="HG131" i="87" s="1"/>
  <c r="HH131" i="87" s="1"/>
  <c r="HS128" i="87"/>
  <c r="HT113" i="87"/>
  <c r="HR86" i="87"/>
  <c r="HR130" i="87"/>
  <c r="HR135" i="87" s="1"/>
  <c r="GX133" i="87"/>
  <c r="GX165" i="87" s="1"/>
  <c r="GW164" i="87"/>
  <c r="GW163" i="87" s="1"/>
  <c r="GW156" i="87" s="1"/>
  <c r="GW148" i="87" s="1"/>
  <c r="GW147" i="87" s="1"/>
  <c r="GW146" i="87" s="1"/>
  <c r="GX129" i="87"/>
  <c r="GX164" i="87" l="1"/>
  <c r="GX163" i="87" s="1"/>
  <c r="GX156" i="87" s="1"/>
  <c r="GX148" i="87" s="1"/>
  <c r="GX147" i="87" s="1"/>
  <c r="GX146" i="87" s="1"/>
  <c r="GY133" i="87"/>
  <c r="GY165" i="87" s="1"/>
  <c r="GY129" i="87"/>
  <c r="HS86" i="87"/>
  <c r="HS88" i="87" s="1"/>
  <c r="HT128" i="87"/>
  <c r="HU113" i="87"/>
  <c r="HR88" i="87"/>
  <c r="HS130" i="87"/>
  <c r="HS135" i="87" s="1"/>
  <c r="HT130" i="87" l="1"/>
  <c r="HT135" i="87" s="1"/>
  <c r="HV113" i="87"/>
  <c r="HT86" i="87"/>
  <c r="HT88" i="87" s="1"/>
  <c r="GY164" i="87"/>
  <c r="GY163" i="87" s="1"/>
  <c r="GY156" i="87" s="1"/>
  <c r="GY148" i="87" s="1"/>
  <c r="GY147" i="87" s="1"/>
  <c r="GY146" i="87" s="1"/>
  <c r="GZ133" i="87"/>
  <c r="GZ165" i="87" s="1"/>
  <c r="GZ129" i="87"/>
  <c r="HW113" i="87" l="1"/>
  <c r="HV128" i="87"/>
  <c r="HA133" i="87"/>
  <c r="HA165" i="87" s="1"/>
  <c r="GZ164" i="87"/>
  <c r="GZ163" i="87" s="1"/>
  <c r="GZ156" i="87" s="1"/>
  <c r="GZ148" i="87" s="1"/>
  <c r="GZ147" i="87" s="1"/>
  <c r="GZ146" i="87" s="1"/>
  <c r="HA129" i="87"/>
  <c r="HU86" i="87"/>
  <c r="HV86" i="87" l="1"/>
  <c r="HV88" i="87" s="1"/>
  <c r="HU88" i="87"/>
  <c r="HB133" i="87"/>
  <c r="HB165" i="87" s="1"/>
  <c r="HA164" i="87"/>
  <c r="HA163" i="87" s="1"/>
  <c r="HA156" i="87" s="1"/>
  <c r="HA148" i="87" s="1"/>
  <c r="HA147" i="87" s="1"/>
  <c r="HA146" i="87" s="1"/>
  <c r="HB129" i="87"/>
  <c r="HV130" i="87"/>
  <c r="HV135" i="87" s="1"/>
  <c r="HX113" i="87"/>
  <c r="HW128" i="87"/>
  <c r="HW130" i="87" l="1"/>
  <c r="HW135" i="87" s="1"/>
  <c r="HX128" i="87"/>
  <c r="HY113" i="87"/>
  <c r="HB164" i="87"/>
  <c r="HB163" i="87" s="1"/>
  <c r="HB156" i="87" s="1"/>
  <c r="HB148" i="87" s="1"/>
  <c r="HB147" i="87" s="1"/>
  <c r="HB146" i="87" s="1"/>
  <c r="HC133" i="87"/>
  <c r="HC165" i="87" s="1"/>
  <c r="HC129" i="87"/>
  <c r="HW86" i="87"/>
  <c r="HW88" i="87" s="1"/>
  <c r="HY128" i="87" l="1"/>
  <c r="HZ113" i="87"/>
  <c r="HX86" i="87"/>
  <c r="HX88" i="87" s="1"/>
  <c r="HC164" i="87"/>
  <c r="HC163" i="87" s="1"/>
  <c r="HC156" i="87" s="1"/>
  <c r="HC148" i="87" s="1"/>
  <c r="HC147" i="87" s="1"/>
  <c r="HC146" i="87" s="1"/>
  <c r="HD133" i="87"/>
  <c r="HD165" i="87" s="1"/>
  <c r="HD129" i="87"/>
  <c r="HX130" i="87"/>
  <c r="HX135" i="87" s="1"/>
  <c r="HD164" i="87" l="1"/>
  <c r="HD163" i="87" s="1"/>
  <c r="HD156" i="87" s="1"/>
  <c r="HD148" i="87" s="1"/>
  <c r="HD147" i="87" s="1"/>
  <c r="HD146" i="87" s="1"/>
  <c r="HE133" i="87"/>
  <c r="HE165" i="87" s="1"/>
  <c r="HE129" i="87"/>
  <c r="HY86" i="87"/>
  <c r="HY88" i="87" s="1"/>
  <c r="IA113" i="87"/>
  <c r="HZ128" i="87"/>
  <c r="HY130" i="87"/>
  <c r="HY135" i="87" s="1"/>
  <c r="HZ130" i="87" l="1"/>
  <c r="HZ135" i="87" s="1"/>
  <c r="IB113" i="87"/>
  <c r="IA128" i="87"/>
  <c r="HZ86" i="87"/>
  <c r="HZ88" i="87" s="1"/>
  <c r="HE164" i="87"/>
  <c r="HE163" i="87" s="1"/>
  <c r="HE156" i="87" s="1"/>
  <c r="HE148" i="87" s="1"/>
  <c r="HE147" i="87" s="1"/>
  <c r="HE146" i="87" s="1"/>
  <c r="HF133" i="87"/>
  <c r="HF165" i="87" s="1"/>
  <c r="HF129" i="87"/>
  <c r="HG133" i="87" l="1"/>
  <c r="HG165" i="87" s="1"/>
  <c r="HF164" i="87"/>
  <c r="HF163" i="87" s="1"/>
  <c r="HF156" i="87" s="1"/>
  <c r="HF148" i="87" s="1"/>
  <c r="HF147" i="87" s="1"/>
  <c r="HF146" i="87" s="1"/>
  <c r="HG129" i="87"/>
  <c r="IA130" i="87"/>
  <c r="IA135" i="87" s="1"/>
  <c r="IA86" i="87"/>
  <c r="IA88" i="87" s="1"/>
  <c r="IC113" i="87"/>
  <c r="IB128" i="87"/>
  <c r="IB86" i="87" l="1"/>
  <c r="IB130" i="87"/>
  <c r="IB135" i="87" s="1"/>
  <c r="IC128" i="87"/>
  <c r="ID113" i="87"/>
  <c r="HH133" i="87"/>
  <c r="HH165" i="87" s="1"/>
  <c r="HG164" i="87"/>
  <c r="HG163" i="87" s="1"/>
  <c r="HG156" i="87" s="1"/>
  <c r="HG148" i="87" s="1"/>
  <c r="HG147" i="87" s="1"/>
  <c r="HG146" i="87" s="1"/>
  <c r="HH129" i="87"/>
  <c r="IE113" i="87" l="1"/>
  <c r="ID128" i="87"/>
  <c r="HI133" i="87"/>
  <c r="HI165" i="87" s="1"/>
  <c r="HH164" i="87"/>
  <c r="HH163" i="87" s="1"/>
  <c r="HH156" i="87" s="1"/>
  <c r="HH148" i="87" s="1"/>
  <c r="IC130" i="87"/>
  <c r="IC135" i="87" s="1"/>
  <c r="IC86" i="87"/>
  <c r="IC88" i="87" s="1"/>
  <c r="IB88" i="87"/>
  <c r="ID86" i="87" l="1"/>
  <c r="HH147" i="87"/>
  <c r="HH146" i="87" s="1"/>
  <c r="HI128" i="87"/>
  <c r="ID130" i="87"/>
  <c r="ID135" i="87" s="1"/>
  <c r="IE128" i="87"/>
  <c r="IF113" i="87"/>
  <c r="IE130" i="87" l="1"/>
  <c r="IE135" i="87" s="1"/>
  <c r="IG113" i="87"/>
  <c r="IF128" i="87"/>
  <c r="HI130" i="87"/>
  <c r="HI135" i="87" s="1"/>
  <c r="HI129" i="87"/>
  <c r="IE86" i="87"/>
  <c r="ID88" i="87"/>
  <c r="HI131" i="87" l="1"/>
  <c r="HJ131" i="87" s="1"/>
  <c r="HK131" i="87" s="1"/>
  <c r="HL131" i="87" s="1"/>
  <c r="HM131" i="87" s="1"/>
  <c r="HN131" i="87" s="1"/>
  <c r="HO131" i="87" s="1"/>
  <c r="HP131" i="87" s="1"/>
  <c r="HQ131" i="87" s="1"/>
  <c r="HR131" i="87" s="1"/>
  <c r="HS131" i="87" s="1"/>
  <c r="HT131" i="87" s="1"/>
  <c r="HJ133" i="87"/>
  <c r="HJ165" i="87" s="1"/>
  <c r="HI164" i="87"/>
  <c r="HI163" i="87" s="1"/>
  <c r="HI156" i="87" s="1"/>
  <c r="HI148" i="87" s="1"/>
  <c r="HI147" i="87" s="1"/>
  <c r="HI146" i="87" s="1"/>
  <c r="HJ129" i="87"/>
  <c r="IF86" i="87"/>
  <c r="IE88" i="87"/>
  <c r="IF130" i="87"/>
  <c r="IF135" i="87" s="1"/>
  <c r="IH113" i="87"/>
  <c r="II113" i="87" l="1"/>
  <c r="IH128" i="87"/>
  <c r="IG86" i="87"/>
  <c r="IG88" i="87" s="1"/>
  <c r="IF88" i="87"/>
  <c r="HJ164" i="87"/>
  <c r="HJ163" i="87" s="1"/>
  <c r="HJ156" i="87" s="1"/>
  <c r="HJ148" i="87" s="1"/>
  <c r="HJ147" i="87" s="1"/>
  <c r="HJ146" i="87" s="1"/>
  <c r="HK133" i="87"/>
  <c r="HK165" i="87" s="1"/>
  <c r="HK129" i="87"/>
  <c r="HL133" i="87" l="1"/>
  <c r="HL165" i="87" s="1"/>
  <c r="HK164" i="87"/>
  <c r="HK163" i="87" s="1"/>
  <c r="HK156" i="87" s="1"/>
  <c r="HK148" i="87" s="1"/>
  <c r="HK147" i="87" s="1"/>
  <c r="HK146" i="87" s="1"/>
  <c r="HL129" i="87"/>
  <c r="IH86" i="87"/>
  <c r="IH88" i="87" s="1"/>
  <c r="IH130" i="87"/>
  <c r="IH135" i="87" s="1"/>
  <c r="IJ113" i="87"/>
  <c r="II128" i="87"/>
  <c r="II86" i="87" l="1"/>
  <c r="II88" i="87" s="1"/>
  <c r="II130" i="87"/>
  <c r="II135" i="87" s="1"/>
  <c r="IK113" i="87"/>
  <c r="IJ128" i="87"/>
  <c r="HM133" i="87"/>
  <c r="HM165" i="87" s="1"/>
  <c r="HL164" i="87"/>
  <c r="HL163" i="87" s="1"/>
  <c r="HL156" i="87" s="1"/>
  <c r="HL148" i="87" s="1"/>
  <c r="HL147" i="87" s="1"/>
  <c r="HL146" i="87" s="1"/>
  <c r="HM129" i="87"/>
  <c r="IJ130" i="87" l="1"/>
  <c r="IJ135" i="87" s="1"/>
  <c r="HN133" i="87"/>
  <c r="HN165" i="87" s="1"/>
  <c r="HM164" i="87"/>
  <c r="HM163" i="87" s="1"/>
  <c r="HM156" i="87" s="1"/>
  <c r="HM148" i="87" s="1"/>
  <c r="HM147" i="87" s="1"/>
  <c r="HM146" i="87" s="1"/>
  <c r="HN129" i="87"/>
  <c r="IL113" i="87"/>
  <c r="IK128" i="87"/>
  <c r="IJ86" i="87"/>
  <c r="IK86" i="87" l="1"/>
  <c r="IK88" i="87" s="1"/>
  <c r="IJ88" i="87"/>
  <c r="IM113" i="87"/>
  <c r="IL128" i="87"/>
  <c r="IK130" i="87"/>
  <c r="IK135" i="87" s="1"/>
  <c r="HN164" i="87"/>
  <c r="HN163" i="87" s="1"/>
  <c r="HN156" i="87" s="1"/>
  <c r="HN148" i="87" s="1"/>
  <c r="HN147" i="87" s="1"/>
  <c r="HN146" i="87" s="1"/>
  <c r="HO133" i="87"/>
  <c r="HO165" i="87" s="1"/>
  <c r="HO129" i="87"/>
  <c r="HP133" i="87" l="1"/>
  <c r="HP165" i="87" s="1"/>
  <c r="HO164" i="87"/>
  <c r="HO163" i="87" s="1"/>
  <c r="HO156" i="87" s="1"/>
  <c r="HO148" i="87" s="1"/>
  <c r="HO147" i="87" s="1"/>
  <c r="HO146" i="87" s="1"/>
  <c r="HP129" i="87"/>
  <c r="IL130" i="87"/>
  <c r="IL135" i="87" s="1"/>
  <c r="IM128" i="87"/>
  <c r="IN113" i="87"/>
  <c r="IL86" i="87"/>
  <c r="IL88" i="87" s="1"/>
  <c r="IM86" i="87" l="1"/>
  <c r="IN128" i="87"/>
  <c r="IO113" i="87"/>
  <c r="IM130" i="87"/>
  <c r="IM135" i="87" s="1"/>
  <c r="HQ133" i="87"/>
  <c r="HQ165" i="87" s="1"/>
  <c r="HP164" i="87"/>
  <c r="HP163" i="87" s="1"/>
  <c r="HP156" i="87" s="1"/>
  <c r="HP148" i="87" s="1"/>
  <c r="HP147" i="87" s="1"/>
  <c r="HP146" i="87" s="1"/>
  <c r="HQ129" i="87"/>
  <c r="IO128" i="87" l="1"/>
  <c r="IP113" i="87"/>
  <c r="IN86" i="87"/>
  <c r="IN88" i="87" s="1"/>
  <c r="HR133" i="87"/>
  <c r="HR165" i="87" s="1"/>
  <c r="HQ164" i="87"/>
  <c r="HQ163" i="87" s="1"/>
  <c r="HQ156" i="87" s="1"/>
  <c r="HQ148" i="87" s="1"/>
  <c r="HQ147" i="87" s="1"/>
  <c r="HQ146" i="87" s="1"/>
  <c r="HR129" i="87"/>
  <c r="IN130" i="87"/>
  <c r="IN135" i="87" s="1"/>
  <c r="IM88" i="87"/>
  <c r="HR164" i="87" l="1"/>
  <c r="HR163" i="87" s="1"/>
  <c r="HR156" i="87" s="1"/>
  <c r="HR148" i="87" s="1"/>
  <c r="HR147" i="87" s="1"/>
  <c r="HR146" i="87" s="1"/>
  <c r="HS133" i="87"/>
  <c r="HS165" i="87" s="1"/>
  <c r="HS129" i="87"/>
  <c r="IO86" i="87"/>
  <c r="IO88" i="87" s="1"/>
  <c r="IQ113" i="87"/>
  <c r="IP128" i="87"/>
  <c r="IO130" i="87"/>
  <c r="IO135" i="87" s="1"/>
  <c r="HS164" i="87" l="1"/>
  <c r="HS163" i="87" s="1"/>
  <c r="HS156" i="87" s="1"/>
  <c r="HS148" i="87" s="1"/>
  <c r="HS147" i="87" s="1"/>
  <c r="HS146" i="87" s="1"/>
  <c r="HT133" i="87"/>
  <c r="HT165" i="87" s="1"/>
  <c r="HT129" i="87"/>
  <c r="IP130" i="87"/>
  <c r="IP135" i="87" s="1"/>
  <c r="IQ128" i="87"/>
  <c r="IR113" i="87"/>
  <c r="IP86" i="87"/>
  <c r="IQ130" i="87" l="1"/>
  <c r="IQ135" i="87" s="1"/>
  <c r="IQ86" i="87"/>
  <c r="IQ88" i="87" s="1"/>
  <c r="IP88" i="87"/>
  <c r="IR128" i="87"/>
  <c r="IS113" i="87"/>
  <c r="HU133" i="87"/>
  <c r="HU165" i="87" s="1"/>
  <c r="HT164" i="87"/>
  <c r="HT163" i="87" s="1"/>
  <c r="HT156" i="87" s="1"/>
  <c r="HT148" i="87" s="1"/>
  <c r="IR130" i="87" l="1"/>
  <c r="IR135" i="87" s="1"/>
  <c r="IR86" i="87"/>
  <c r="IR88" i="87" s="1"/>
  <c r="HT147" i="87"/>
  <c r="HT146" i="87" s="1"/>
  <c r="HU128" i="87"/>
  <c r="IT113" i="87"/>
  <c r="HU129" i="87" l="1"/>
  <c r="HU130" i="87"/>
  <c r="HU135" i="87" s="1"/>
  <c r="IS86" i="87"/>
  <c r="IU113" i="87"/>
  <c r="IT128" i="87"/>
  <c r="HU131" i="87" l="1"/>
  <c r="HV131" i="87" s="1"/>
  <c r="HW131" i="87" s="1"/>
  <c r="HX131" i="87" s="1"/>
  <c r="HY131" i="87" s="1"/>
  <c r="HZ131" i="87" s="1"/>
  <c r="IA131" i="87" s="1"/>
  <c r="IB131" i="87" s="1"/>
  <c r="IC131" i="87" s="1"/>
  <c r="ID131" i="87" s="1"/>
  <c r="IE131" i="87" s="1"/>
  <c r="IF131" i="87" s="1"/>
  <c r="IT130" i="87"/>
  <c r="IT135" i="87" s="1"/>
  <c r="IT86" i="87"/>
  <c r="IT88" i="87" s="1"/>
  <c r="IS88" i="87"/>
  <c r="IV113" i="87"/>
  <c r="IU128" i="87"/>
  <c r="HU164" i="87"/>
  <c r="HU163" i="87" s="1"/>
  <c r="HU156" i="87" s="1"/>
  <c r="HU148" i="87" s="1"/>
  <c r="HU147" i="87" s="1"/>
  <c r="HU146" i="87" s="1"/>
  <c r="HV133" i="87"/>
  <c r="HV165" i="87" s="1"/>
  <c r="HV129" i="87"/>
  <c r="HW133" i="87" l="1"/>
  <c r="HW165" i="87" s="1"/>
  <c r="HV164" i="87"/>
  <c r="HV163" i="87" s="1"/>
  <c r="HV156" i="87" s="1"/>
  <c r="HV148" i="87" s="1"/>
  <c r="HV147" i="87" s="1"/>
  <c r="HV146" i="87" s="1"/>
  <c r="HW129" i="87"/>
  <c r="IV128" i="87"/>
  <c r="IW113" i="87"/>
  <c r="IU130" i="87"/>
  <c r="IU135" i="87" s="1"/>
  <c r="IU86" i="87"/>
  <c r="IX113" i="87" l="1"/>
  <c r="IW128" i="87"/>
  <c r="IV86" i="87"/>
  <c r="IU88" i="87"/>
  <c r="IV130" i="87"/>
  <c r="IV135" i="87" s="1"/>
  <c r="HX133" i="87"/>
  <c r="HX165" i="87" s="1"/>
  <c r="HW164" i="87"/>
  <c r="HW163" i="87" s="1"/>
  <c r="HW156" i="87" s="1"/>
  <c r="HW148" i="87" s="1"/>
  <c r="HW147" i="87" s="1"/>
  <c r="HW146" i="87" s="1"/>
  <c r="HX129" i="87"/>
  <c r="HY133" i="87" l="1"/>
  <c r="HY165" i="87" s="1"/>
  <c r="HX164" i="87"/>
  <c r="HX163" i="87" s="1"/>
  <c r="HX156" i="87" s="1"/>
  <c r="HX148" i="87" s="1"/>
  <c r="HX147" i="87" s="1"/>
  <c r="HX146" i="87" s="1"/>
  <c r="HY129" i="87"/>
  <c r="IW86" i="87"/>
  <c r="IW88" i="87" s="1"/>
  <c r="IV88" i="87"/>
  <c r="IW130" i="87"/>
  <c r="IW135" i="87" s="1"/>
  <c r="IY113" i="87"/>
  <c r="IX128" i="87"/>
  <c r="IX130" i="87" l="1"/>
  <c r="IX135" i="87" s="1"/>
  <c r="IY128" i="87"/>
  <c r="IZ113" i="87"/>
  <c r="IX86" i="87"/>
  <c r="HY164" i="87"/>
  <c r="HY163" i="87" s="1"/>
  <c r="HY156" i="87" s="1"/>
  <c r="HY148" i="87" s="1"/>
  <c r="HY147" i="87" s="1"/>
  <c r="HY146" i="87" s="1"/>
  <c r="HZ133" i="87"/>
  <c r="HZ165" i="87" s="1"/>
  <c r="HZ129" i="87"/>
  <c r="IA133" i="87" l="1"/>
  <c r="IA165" i="87" s="1"/>
  <c r="HZ164" i="87"/>
  <c r="HZ163" i="87" s="1"/>
  <c r="HZ156" i="87" s="1"/>
  <c r="HZ148" i="87" s="1"/>
  <c r="HZ147" i="87" s="1"/>
  <c r="HZ146" i="87" s="1"/>
  <c r="IA129" i="87"/>
  <c r="IY86" i="87"/>
  <c r="IY88" i="87" s="1"/>
  <c r="IX88" i="87"/>
  <c r="JA113" i="87"/>
  <c r="IZ128" i="87"/>
  <c r="IY130" i="87"/>
  <c r="IY135" i="87" s="1"/>
  <c r="IZ130" i="87" l="1"/>
  <c r="IZ135" i="87" s="1"/>
  <c r="JA128" i="87"/>
  <c r="JB113" i="87"/>
  <c r="IZ86" i="87"/>
  <c r="IZ88" i="87" s="1"/>
  <c r="IA164" i="87"/>
  <c r="IA163" i="87" s="1"/>
  <c r="IA156" i="87" s="1"/>
  <c r="IA148" i="87" s="1"/>
  <c r="IA147" i="87" s="1"/>
  <c r="IA146" i="87" s="1"/>
  <c r="IB133" i="87"/>
  <c r="IB165" i="87" s="1"/>
  <c r="IB129" i="87"/>
  <c r="JA130" i="87" l="1"/>
  <c r="JA135" i="87" s="1"/>
  <c r="IB164" i="87"/>
  <c r="IB163" i="87" s="1"/>
  <c r="IB156" i="87" s="1"/>
  <c r="IB148" i="87" s="1"/>
  <c r="IB147" i="87" s="1"/>
  <c r="IB146" i="87" s="1"/>
  <c r="IC133" i="87"/>
  <c r="IC165" i="87" s="1"/>
  <c r="IC129" i="87"/>
  <c r="JA86" i="87"/>
  <c r="JA88" i="87" s="1"/>
  <c r="JC113" i="87"/>
  <c r="JB128" i="87"/>
  <c r="JB130" i="87" l="1"/>
  <c r="JB135" i="87" s="1"/>
  <c r="JC128" i="87"/>
  <c r="JD113" i="87"/>
  <c r="JB86" i="87"/>
  <c r="JB88" i="87" s="1"/>
  <c r="ID133" i="87"/>
  <c r="ID165" i="87" s="1"/>
  <c r="IC164" i="87"/>
  <c r="IC163" i="87" s="1"/>
  <c r="IC156" i="87" s="1"/>
  <c r="IC148" i="87" s="1"/>
  <c r="IC147" i="87" s="1"/>
  <c r="IC146" i="87" s="1"/>
  <c r="ID129" i="87"/>
  <c r="JC130" i="87" l="1"/>
  <c r="JC135" i="87" s="1"/>
  <c r="IE133" i="87"/>
  <c r="IE165" i="87" s="1"/>
  <c r="ID164" i="87"/>
  <c r="ID163" i="87" s="1"/>
  <c r="ID156" i="87" s="1"/>
  <c r="ID148" i="87" s="1"/>
  <c r="ID147" i="87" s="1"/>
  <c r="ID146" i="87" s="1"/>
  <c r="IE129" i="87"/>
  <c r="JC86" i="87"/>
  <c r="JC88" i="87" s="1"/>
  <c r="JD128" i="87"/>
  <c r="JE113" i="87"/>
  <c r="JF113" i="87" l="1"/>
  <c r="JD130" i="87"/>
  <c r="JD135" i="87" s="1"/>
  <c r="JD86" i="87"/>
  <c r="IF133" i="87"/>
  <c r="IF165" i="87" s="1"/>
  <c r="IE164" i="87"/>
  <c r="IE163" i="87" s="1"/>
  <c r="IE156" i="87" s="1"/>
  <c r="IE148" i="87" s="1"/>
  <c r="IE147" i="87" s="1"/>
  <c r="IE146" i="87" s="1"/>
  <c r="IF129" i="87"/>
  <c r="IG133" i="87" l="1"/>
  <c r="IG165" i="87" s="1"/>
  <c r="IF164" i="87"/>
  <c r="IF163" i="87" s="1"/>
  <c r="IF156" i="87" s="1"/>
  <c r="IF148" i="87" s="1"/>
  <c r="JE86" i="87"/>
  <c r="JD88" i="87"/>
  <c r="JG113" i="87"/>
  <c r="JF128" i="87"/>
  <c r="JF130" i="87" l="1"/>
  <c r="JF135" i="87" s="1"/>
  <c r="JG128" i="87"/>
  <c r="JH113" i="87"/>
  <c r="JF86" i="87"/>
  <c r="JF88" i="87" s="1"/>
  <c r="JE88" i="87"/>
  <c r="IF147" i="87"/>
  <c r="IF146" i="87" s="1"/>
  <c r="IG128" i="87"/>
  <c r="JG86" i="87" l="1"/>
  <c r="JH128" i="87"/>
  <c r="JI113" i="87"/>
  <c r="IG130" i="87"/>
  <c r="IG135" i="87" s="1"/>
  <c r="IG129" i="87"/>
  <c r="JG130" i="87"/>
  <c r="JG135" i="87" s="1"/>
  <c r="IG131" i="87" l="1"/>
  <c r="IH131" i="87" s="1"/>
  <c r="II131" i="87" s="1"/>
  <c r="IJ131" i="87" s="1"/>
  <c r="IK131" i="87" s="1"/>
  <c r="IL131" i="87" s="1"/>
  <c r="IM131" i="87" s="1"/>
  <c r="IN131" i="87" s="1"/>
  <c r="IO131" i="87" s="1"/>
  <c r="IP131" i="87" s="1"/>
  <c r="IQ131" i="87" s="1"/>
  <c r="IR131" i="87" s="1"/>
  <c r="IG164" i="87"/>
  <c r="IG163" i="87" s="1"/>
  <c r="IG156" i="87" s="1"/>
  <c r="IG148" i="87" s="1"/>
  <c r="IG147" i="87" s="1"/>
  <c r="IG146" i="87" s="1"/>
  <c r="IH133" i="87"/>
  <c r="IH165" i="87" s="1"/>
  <c r="IH129" i="87"/>
  <c r="JJ113" i="87"/>
  <c r="JI128" i="87"/>
  <c r="JH130" i="87"/>
  <c r="JH135" i="87" s="1"/>
  <c r="JH86" i="87"/>
  <c r="JG88" i="87"/>
  <c r="JI86" i="87" l="1"/>
  <c r="JI88" i="87" s="1"/>
  <c r="JK113" i="87"/>
  <c r="JJ128" i="87"/>
  <c r="JH88" i="87"/>
  <c r="JI130" i="87"/>
  <c r="JI135" i="87" s="1"/>
  <c r="II133" i="87"/>
  <c r="II165" i="87" s="1"/>
  <c r="IH164" i="87"/>
  <c r="IH163" i="87" s="1"/>
  <c r="IH156" i="87" s="1"/>
  <c r="IH148" i="87" s="1"/>
  <c r="IH147" i="87" s="1"/>
  <c r="IH146" i="87" s="1"/>
  <c r="II129" i="87"/>
  <c r="II164" i="87" l="1"/>
  <c r="II163" i="87" s="1"/>
  <c r="II156" i="87" s="1"/>
  <c r="II148" i="87" s="1"/>
  <c r="II147" i="87" s="1"/>
  <c r="II146" i="87" s="1"/>
  <c r="IJ133" i="87"/>
  <c r="IJ165" i="87" s="1"/>
  <c r="IJ129" i="87"/>
  <c r="JJ130" i="87"/>
  <c r="JJ135" i="87" s="1"/>
  <c r="JK128" i="87"/>
  <c r="JL113" i="87"/>
  <c r="JJ86" i="87"/>
  <c r="JJ88" i="87" s="1"/>
  <c r="JK86" i="87" l="1"/>
  <c r="JK130" i="87"/>
  <c r="JK135" i="87" s="1"/>
  <c r="JL128" i="87"/>
  <c r="JM113" i="87"/>
  <c r="IK133" i="87"/>
  <c r="IK165" i="87" s="1"/>
  <c r="IJ164" i="87"/>
  <c r="IJ163" i="87" s="1"/>
  <c r="IJ156" i="87" s="1"/>
  <c r="IJ148" i="87" s="1"/>
  <c r="IJ147" i="87" s="1"/>
  <c r="IJ146" i="87" s="1"/>
  <c r="IK129" i="87"/>
  <c r="JL130" i="87" l="1"/>
  <c r="JL135" i="87" s="1"/>
  <c r="IK164" i="87"/>
  <c r="IK163" i="87" s="1"/>
  <c r="IK156" i="87" s="1"/>
  <c r="IK148" i="87" s="1"/>
  <c r="IK147" i="87" s="1"/>
  <c r="IK146" i="87" s="1"/>
  <c r="IL133" i="87"/>
  <c r="IL165" i="87" s="1"/>
  <c r="IL129" i="87"/>
  <c r="JM128" i="87"/>
  <c r="JN113" i="87"/>
  <c r="JL86" i="87"/>
  <c r="JL88" i="87" s="1"/>
  <c r="JK88" i="87"/>
  <c r="JM86" i="87" l="1"/>
  <c r="JN128" i="87"/>
  <c r="JO113" i="87"/>
  <c r="IM133" i="87"/>
  <c r="IM165" i="87" s="1"/>
  <c r="IL164" i="87"/>
  <c r="IL163" i="87" s="1"/>
  <c r="IL156" i="87" s="1"/>
  <c r="IL148" i="87" s="1"/>
  <c r="IL147" i="87" s="1"/>
  <c r="IL146" i="87" s="1"/>
  <c r="IM129" i="87"/>
  <c r="JM130" i="87"/>
  <c r="JM135" i="87" s="1"/>
  <c r="IM164" i="87" l="1"/>
  <c r="IM163" i="87" s="1"/>
  <c r="IM156" i="87" s="1"/>
  <c r="IM148" i="87" s="1"/>
  <c r="IM147" i="87" s="1"/>
  <c r="IM146" i="87" s="1"/>
  <c r="IN133" i="87"/>
  <c r="IN165" i="87" s="1"/>
  <c r="IN129" i="87"/>
  <c r="JO128" i="87"/>
  <c r="JP113" i="87"/>
  <c r="JN130" i="87"/>
  <c r="JN135" i="87" s="1"/>
  <c r="JN86" i="87"/>
  <c r="JN88" i="87" s="1"/>
  <c r="JM88" i="87"/>
  <c r="JP128" i="87" l="1"/>
  <c r="JQ113" i="87"/>
  <c r="JO86" i="87"/>
  <c r="JO88" i="87" s="1"/>
  <c r="JO130" i="87"/>
  <c r="JO135" i="87" s="1"/>
  <c r="IO133" i="87"/>
  <c r="IO165" i="87" s="1"/>
  <c r="IN164" i="87"/>
  <c r="IN163" i="87" s="1"/>
  <c r="IN156" i="87" s="1"/>
  <c r="IN148" i="87" s="1"/>
  <c r="IN147" i="87" s="1"/>
  <c r="IN146" i="87" s="1"/>
  <c r="IO129" i="87"/>
  <c r="IP133" i="87" l="1"/>
  <c r="IP165" i="87" s="1"/>
  <c r="IO164" i="87"/>
  <c r="IO163" i="87" s="1"/>
  <c r="IO156" i="87" s="1"/>
  <c r="IO148" i="87" s="1"/>
  <c r="IO147" i="87" s="1"/>
  <c r="IO146" i="87" s="1"/>
  <c r="IP129" i="87"/>
  <c r="JP86" i="87"/>
  <c r="JR113" i="87"/>
  <c r="JP130" i="87"/>
  <c r="JP135" i="87" s="1"/>
  <c r="JS113" i="87" l="1"/>
  <c r="JR128" i="87"/>
  <c r="JQ86" i="87"/>
  <c r="JQ88" i="87" s="1"/>
  <c r="JP88" i="87"/>
  <c r="IQ133" i="87"/>
  <c r="IQ165" i="87" s="1"/>
  <c r="IP164" i="87"/>
  <c r="IP163" i="87" s="1"/>
  <c r="IP156" i="87" s="1"/>
  <c r="IP148" i="87" s="1"/>
  <c r="IP147" i="87" s="1"/>
  <c r="IP146" i="87" s="1"/>
  <c r="IQ129" i="87"/>
  <c r="IQ164" i="87" l="1"/>
  <c r="IQ163" i="87" s="1"/>
  <c r="IQ156" i="87" s="1"/>
  <c r="IQ148" i="87" s="1"/>
  <c r="IQ147" i="87" s="1"/>
  <c r="IQ146" i="87" s="1"/>
  <c r="IR133" i="87"/>
  <c r="IR165" i="87" s="1"/>
  <c r="IR129" i="87"/>
  <c r="JR86" i="87"/>
  <c r="JR88" i="87" s="1"/>
  <c r="JR130" i="87"/>
  <c r="JR135" i="87" s="1"/>
  <c r="JT113" i="87"/>
  <c r="JS128" i="87"/>
  <c r="JS130" i="87" l="1"/>
  <c r="JS135" i="87" s="1"/>
  <c r="JU113" i="87"/>
  <c r="JT128" i="87"/>
  <c r="JS86" i="87"/>
  <c r="JS88" i="87" s="1"/>
  <c r="IS133" i="87"/>
  <c r="IS165" i="87" s="1"/>
  <c r="IR164" i="87"/>
  <c r="IR163" i="87" s="1"/>
  <c r="IR156" i="87" s="1"/>
  <c r="IR148" i="87" s="1"/>
  <c r="IR147" i="87" l="1"/>
  <c r="IR146" i="87" s="1"/>
  <c r="IS128" i="87"/>
  <c r="JT130" i="87"/>
  <c r="JT135" i="87" s="1"/>
  <c r="JT86" i="87"/>
  <c r="JT88" i="87" s="1"/>
  <c r="JV113" i="87"/>
  <c r="JU128" i="87"/>
  <c r="JU130" i="87" l="1"/>
  <c r="JU135" i="87" s="1"/>
  <c r="JW113" i="87"/>
  <c r="JV128" i="87"/>
  <c r="JU86" i="87"/>
  <c r="IS129" i="87"/>
  <c r="IS130" i="87"/>
  <c r="IS131" i="87" s="1"/>
  <c r="IT131" i="87" s="1"/>
  <c r="IU131" i="87" s="1"/>
  <c r="IV131" i="87" s="1"/>
  <c r="IW131" i="87" s="1"/>
  <c r="IX131" i="87" s="1"/>
  <c r="IY131" i="87" s="1"/>
  <c r="IZ131" i="87" s="1"/>
  <c r="JA131" i="87" s="1"/>
  <c r="JB131" i="87" s="1"/>
  <c r="JC131" i="87" s="1"/>
  <c r="JD131" i="87" s="1"/>
  <c r="IS164" i="87" l="1"/>
  <c r="IS163" i="87" s="1"/>
  <c r="IS156" i="87" s="1"/>
  <c r="IS148" i="87" s="1"/>
  <c r="IS147" i="87" s="1"/>
  <c r="IS146" i="87" s="1"/>
  <c r="IT133" i="87"/>
  <c r="IT165" i="87" s="1"/>
  <c r="IT129" i="87"/>
  <c r="IS135" i="87"/>
  <c r="JV86" i="87"/>
  <c r="JU88" i="87"/>
  <c r="JV130" i="87"/>
  <c r="JV135" i="87" s="1"/>
  <c r="JX113" i="87"/>
  <c r="JW128" i="87"/>
  <c r="JX128" i="87" l="1"/>
  <c r="JY113" i="87"/>
  <c r="JW86" i="87"/>
  <c r="JW88" i="87" s="1"/>
  <c r="JV88" i="87"/>
  <c r="IU133" i="87"/>
  <c r="IU165" i="87" s="1"/>
  <c r="IT164" i="87"/>
  <c r="IT163" i="87" s="1"/>
  <c r="IT156" i="87" s="1"/>
  <c r="IT148" i="87" s="1"/>
  <c r="IT147" i="87" s="1"/>
  <c r="IT146" i="87" s="1"/>
  <c r="IU129" i="87"/>
  <c r="JW130" i="87"/>
  <c r="JW135" i="87" s="1"/>
  <c r="IV133" i="87" l="1"/>
  <c r="IV165" i="87" s="1"/>
  <c r="IU164" i="87"/>
  <c r="IU163" i="87" s="1"/>
  <c r="IU156" i="87" s="1"/>
  <c r="IU148" i="87" s="1"/>
  <c r="IU147" i="87" s="1"/>
  <c r="IU146" i="87" s="1"/>
  <c r="IV129" i="87"/>
  <c r="JX86" i="87"/>
  <c r="JX88" i="87" s="1"/>
  <c r="JZ113" i="87"/>
  <c r="JY128" i="87"/>
  <c r="JX130" i="87"/>
  <c r="JX135" i="87" s="1"/>
  <c r="JY130" i="87" l="1"/>
  <c r="JY135" i="87" s="1"/>
  <c r="JZ128" i="87"/>
  <c r="KA113" i="87"/>
  <c r="JY86" i="87"/>
  <c r="IV164" i="87"/>
  <c r="IV163" i="87" s="1"/>
  <c r="IV156" i="87" s="1"/>
  <c r="IV148" i="87" s="1"/>
  <c r="IV147" i="87" s="1"/>
  <c r="IV146" i="87" s="1"/>
  <c r="IW133" i="87"/>
  <c r="IW165" i="87" s="1"/>
  <c r="IW129" i="87"/>
  <c r="JZ86" i="87" l="1"/>
  <c r="JY88" i="87"/>
  <c r="KA128" i="87"/>
  <c r="KB113" i="87"/>
  <c r="JZ130" i="87"/>
  <c r="JZ135" i="87" s="1"/>
  <c r="IX133" i="87"/>
  <c r="IX165" i="87" s="1"/>
  <c r="IW164" i="87"/>
  <c r="IW163" i="87" s="1"/>
  <c r="IW156" i="87" s="1"/>
  <c r="IW148" i="87" s="1"/>
  <c r="IW147" i="87" s="1"/>
  <c r="IW146" i="87" s="1"/>
  <c r="IX129" i="87"/>
  <c r="KC113" i="87" l="1"/>
  <c r="KB128" i="87"/>
  <c r="IY133" i="87"/>
  <c r="IY165" i="87" s="1"/>
  <c r="IX164" i="87"/>
  <c r="IX163" i="87" s="1"/>
  <c r="IX156" i="87" s="1"/>
  <c r="IX148" i="87" s="1"/>
  <c r="IX147" i="87" s="1"/>
  <c r="IX146" i="87" s="1"/>
  <c r="IY129" i="87"/>
  <c r="KA130" i="87"/>
  <c r="KA135" i="87" s="1"/>
  <c r="KA86" i="87"/>
  <c r="KA88" i="87" s="1"/>
  <c r="JZ88" i="87"/>
  <c r="KB86" i="87" l="1"/>
  <c r="KB88" i="87" s="1"/>
  <c r="IY164" i="87"/>
  <c r="IY163" i="87" s="1"/>
  <c r="IY156" i="87" s="1"/>
  <c r="IY148" i="87" s="1"/>
  <c r="IY147" i="87" s="1"/>
  <c r="IY146" i="87" s="1"/>
  <c r="IZ133" i="87"/>
  <c r="IZ165" i="87" s="1"/>
  <c r="IZ129" i="87"/>
  <c r="KB130" i="87"/>
  <c r="KB135" i="87" s="1"/>
  <c r="KD113" i="87"/>
  <c r="KD128" i="87" l="1"/>
  <c r="KE113" i="87"/>
  <c r="JA133" i="87"/>
  <c r="JA165" i="87" s="1"/>
  <c r="IZ164" i="87"/>
  <c r="IZ163" i="87" s="1"/>
  <c r="IZ156" i="87" s="1"/>
  <c r="IZ148" i="87" s="1"/>
  <c r="IZ147" i="87" s="1"/>
  <c r="IZ146" i="87" s="1"/>
  <c r="JA129" i="87"/>
  <c r="KC86" i="87"/>
  <c r="KD86" i="87" l="1"/>
  <c r="KD88" i="87" s="1"/>
  <c r="KC88" i="87"/>
  <c r="JB133" i="87"/>
  <c r="JB165" i="87" s="1"/>
  <c r="JA164" i="87"/>
  <c r="JA163" i="87" s="1"/>
  <c r="JA156" i="87" s="1"/>
  <c r="JA148" i="87" s="1"/>
  <c r="JA147" i="87" s="1"/>
  <c r="JA146" i="87" s="1"/>
  <c r="JB129" i="87"/>
  <c r="KF113" i="87"/>
  <c r="KE128" i="87"/>
  <c r="KD130" i="87"/>
  <c r="KD135" i="87" s="1"/>
  <c r="KE130" i="87" l="1"/>
  <c r="KE135" i="87" s="1"/>
  <c r="KF128" i="87"/>
  <c r="KG113" i="87"/>
  <c r="JB164" i="87"/>
  <c r="JB163" i="87" s="1"/>
  <c r="JB156" i="87" s="1"/>
  <c r="JB148" i="87" s="1"/>
  <c r="JB147" i="87" s="1"/>
  <c r="JB146" i="87" s="1"/>
  <c r="JC133" i="87"/>
  <c r="JC165" i="87" s="1"/>
  <c r="JC129" i="87"/>
  <c r="KE86" i="87"/>
  <c r="KF86" i="87" l="1"/>
  <c r="JC164" i="87"/>
  <c r="JC163" i="87" s="1"/>
  <c r="JC156" i="87" s="1"/>
  <c r="JC148" i="87" s="1"/>
  <c r="JC147" i="87" s="1"/>
  <c r="JC146" i="87" s="1"/>
  <c r="JD133" i="87"/>
  <c r="JD165" i="87" s="1"/>
  <c r="JD129" i="87"/>
  <c r="KF130" i="87"/>
  <c r="KF135" i="87" s="1"/>
  <c r="KE88" i="87"/>
  <c r="KH113" i="87"/>
  <c r="KG128" i="87"/>
  <c r="JD164" i="87" l="1"/>
  <c r="JD163" i="87" s="1"/>
  <c r="JD156" i="87" s="1"/>
  <c r="JD148" i="87" s="1"/>
  <c r="JE133" i="87"/>
  <c r="JE165" i="87" s="1"/>
  <c r="KG130" i="87"/>
  <c r="KG135" i="87" s="1"/>
  <c r="KH128" i="87"/>
  <c r="KI113" i="87"/>
  <c r="KG86" i="87"/>
  <c r="KF88" i="87"/>
  <c r="KH130" i="87" l="1"/>
  <c r="KH135" i="87" s="1"/>
  <c r="KH86" i="87"/>
  <c r="KH88" i="87" s="1"/>
  <c r="KG88" i="87"/>
  <c r="KJ113" i="87"/>
  <c r="KI128" i="87"/>
  <c r="JD147" i="87"/>
  <c r="JD146" i="87" s="1"/>
  <c r="JE128" i="87"/>
  <c r="KI130" i="87" l="1"/>
  <c r="KI135" i="87" s="1"/>
  <c r="KJ128" i="87"/>
  <c r="KK113" i="87"/>
  <c r="JE129" i="87"/>
  <c r="JE130" i="87"/>
  <c r="JE135" i="87" s="1"/>
  <c r="KI86" i="87"/>
  <c r="KI88" i="87" s="1"/>
  <c r="JF133" i="87" l="1"/>
  <c r="JF165" i="87" s="1"/>
  <c r="JE164" i="87"/>
  <c r="JE163" i="87" s="1"/>
  <c r="JE156" i="87" s="1"/>
  <c r="JE148" i="87" s="1"/>
  <c r="JE147" i="87" s="1"/>
  <c r="JE146" i="87" s="1"/>
  <c r="JF129" i="87"/>
  <c r="KK128" i="87"/>
  <c r="KL113" i="87"/>
  <c r="JE131" i="87"/>
  <c r="JF131" i="87" s="1"/>
  <c r="JG131" i="87" s="1"/>
  <c r="JH131" i="87" s="1"/>
  <c r="JI131" i="87" s="1"/>
  <c r="JJ131" i="87" s="1"/>
  <c r="JK131" i="87" s="1"/>
  <c r="JL131" i="87" s="1"/>
  <c r="JM131" i="87" s="1"/>
  <c r="JN131" i="87" s="1"/>
  <c r="JO131" i="87" s="1"/>
  <c r="JP131" i="87" s="1"/>
  <c r="KJ86" i="87"/>
  <c r="KJ130" i="87"/>
  <c r="KJ135" i="87" s="1"/>
  <c r="KK86" i="87" l="1"/>
  <c r="KJ88" i="87"/>
  <c r="KL128" i="87"/>
  <c r="KM113" i="87"/>
  <c r="KK130" i="87"/>
  <c r="KK135" i="87" s="1"/>
  <c r="JF164" i="87"/>
  <c r="JF163" i="87" s="1"/>
  <c r="JF156" i="87" s="1"/>
  <c r="JF148" i="87" s="1"/>
  <c r="JF147" i="87" s="1"/>
  <c r="JF146" i="87" s="1"/>
  <c r="JG133" i="87"/>
  <c r="JG165" i="87" s="1"/>
  <c r="JG129" i="87"/>
  <c r="JG164" i="87" l="1"/>
  <c r="JG163" i="87" s="1"/>
  <c r="JG156" i="87" s="1"/>
  <c r="JG148" i="87" s="1"/>
  <c r="JG147" i="87" s="1"/>
  <c r="JG146" i="87" s="1"/>
  <c r="JH133" i="87"/>
  <c r="JH165" i="87" s="1"/>
  <c r="JH129" i="87"/>
  <c r="KM128" i="87"/>
  <c r="KN113" i="87"/>
  <c r="KL130" i="87"/>
  <c r="KL135" i="87" s="1"/>
  <c r="KL86" i="87"/>
  <c r="KL88" i="87" s="1"/>
  <c r="KK88" i="87"/>
  <c r="KN128" i="87" l="1"/>
  <c r="KO113" i="87"/>
  <c r="KM86" i="87"/>
  <c r="KM130" i="87"/>
  <c r="KM135" i="87" s="1"/>
  <c r="JH164" i="87"/>
  <c r="JH163" i="87" s="1"/>
  <c r="JH156" i="87" s="1"/>
  <c r="JH148" i="87" s="1"/>
  <c r="JH147" i="87" s="1"/>
  <c r="JH146" i="87" s="1"/>
  <c r="JI133" i="87"/>
  <c r="JI165" i="87" s="1"/>
  <c r="JI129" i="87"/>
  <c r="JJ133" i="87" l="1"/>
  <c r="JJ165" i="87" s="1"/>
  <c r="JI164" i="87"/>
  <c r="JI163" i="87" s="1"/>
  <c r="JI156" i="87" s="1"/>
  <c r="JI148" i="87" s="1"/>
  <c r="JI147" i="87" s="1"/>
  <c r="JI146" i="87" s="1"/>
  <c r="JJ129" i="87"/>
  <c r="KN86" i="87"/>
  <c r="KM88" i="87"/>
  <c r="KN130" i="87"/>
  <c r="KN135" i="87" s="1"/>
  <c r="KO86" i="87" l="1"/>
  <c r="F9" i="88" s="1"/>
  <c r="KN88" i="87"/>
  <c r="JK133" i="87"/>
  <c r="JK165" i="87" s="1"/>
  <c r="JJ164" i="87"/>
  <c r="JJ163" i="87" s="1"/>
  <c r="JJ156" i="87" s="1"/>
  <c r="JJ148" i="87" s="1"/>
  <c r="JJ147" i="87" s="1"/>
  <c r="JJ146" i="87" s="1"/>
  <c r="JK129" i="87"/>
  <c r="KO88" i="87" l="1"/>
  <c r="JL133" i="87"/>
  <c r="JL165" i="87" s="1"/>
  <c r="JK164" i="87"/>
  <c r="JK163" i="87" s="1"/>
  <c r="JK156" i="87" s="1"/>
  <c r="JK148" i="87" s="1"/>
  <c r="JK147" i="87" s="1"/>
  <c r="JK146" i="87" s="1"/>
  <c r="JL129" i="87"/>
  <c r="JL164" i="87" l="1"/>
  <c r="JL163" i="87" s="1"/>
  <c r="JL156" i="87" s="1"/>
  <c r="JL148" i="87" s="1"/>
  <c r="JL147" i="87" s="1"/>
  <c r="JL146" i="87" s="1"/>
  <c r="JM133" i="87"/>
  <c r="JM165" i="87" s="1"/>
  <c r="JM129" i="87"/>
  <c r="JN133" i="87" l="1"/>
  <c r="JN165" i="87" s="1"/>
  <c r="JM164" i="87"/>
  <c r="JM163" i="87" s="1"/>
  <c r="JM156" i="87" s="1"/>
  <c r="JM148" i="87" s="1"/>
  <c r="JM147" i="87" s="1"/>
  <c r="JM146" i="87" s="1"/>
  <c r="JN129" i="87"/>
  <c r="JN164" i="87" l="1"/>
  <c r="JN163" i="87" s="1"/>
  <c r="JN156" i="87" s="1"/>
  <c r="JN148" i="87" s="1"/>
  <c r="JN147" i="87" s="1"/>
  <c r="JN146" i="87" s="1"/>
  <c r="JO133" i="87"/>
  <c r="JO165" i="87" s="1"/>
  <c r="JO129" i="87"/>
  <c r="JP133" i="87" l="1"/>
  <c r="JP165" i="87" s="1"/>
  <c r="JO164" i="87"/>
  <c r="JO163" i="87" s="1"/>
  <c r="JO156" i="87" s="1"/>
  <c r="JO148" i="87" s="1"/>
  <c r="JO147" i="87" s="1"/>
  <c r="JO146" i="87" s="1"/>
  <c r="JP129" i="87"/>
  <c r="JQ133" i="87" l="1"/>
  <c r="JQ165" i="87" s="1"/>
  <c r="JP164" i="87"/>
  <c r="JP163" i="87" s="1"/>
  <c r="JP156" i="87" s="1"/>
  <c r="JP148" i="87" s="1"/>
  <c r="JP147" i="87" l="1"/>
  <c r="JP146" i="87" s="1"/>
  <c r="JQ128" i="87"/>
  <c r="JQ130" i="87" l="1"/>
  <c r="JQ135" i="87" s="1"/>
  <c r="JQ129" i="87"/>
  <c r="JQ131" i="87" l="1"/>
  <c r="JR131" i="87" s="1"/>
  <c r="JS131" i="87" s="1"/>
  <c r="JT131" i="87" s="1"/>
  <c r="JU131" i="87" s="1"/>
  <c r="JV131" i="87" s="1"/>
  <c r="JW131" i="87" s="1"/>
  <c r="JX131" i="87" s="1"/>
  <c r="JY131" i="87" s="1"/>
  <c r="JZ131" i="87" s="1"/>
  <c r="KA131" i="87" s="1"/>
  <c r="KB131" i="87" s="1"/>
  <c r="JR133" i="87"/>
  <c r="JR165" i="87" s="1"/>
  <c r="JQ164" i="87"/>
  <c r="JQ163" i="87" s="1"/>
  <c r="JQ156" i="87" s="1"/>
  <c r="JQ148" i="87" s="1"/>
  <c r="JQ147" i="87" s="1"/>
  <c r="JQ146" i="87" s="1"/>
  <c r="JR129" i="87"/>
  <c r="JS133" i="87" l="1"/>
  <c r="JS165" i="87" s="1"/>
  <c r="JR164" i="87"/>
  <c r="JR163" i="87" s="1"/>
  <c r="JR156" i="87" s="1"/>
  <c r="JR148" i="87" s="1"/>
  <c r="JR147" i="87" s="1"/>
  <c r="JR146" i="87" s="1"/>
  <c r="JS129" i="87"/>
  <c r="JS164" i="87" l="1"/>
  <c r="JS163" i="87" s="1"/>
  <c r="JS156" i="87" s="1"/>
  <c r="JS148" i="87" s="1"/>
  <c r="JS147" i="87" s="1"/>
  <c r="JS146" i="87" s="1"/>
  <c r="JT133" i="87"/>
  <c r="JT165" i="87" s="1"/>
  <c r="JT129" i="87"/>
  <c r="JU133" i="87" l="1"/>
  <c r="JU165" i="87" s="1"/>
  <c r="JT164" i="87"/>
  <c r="JT163" i="87" s="1"/>
  <c r="JT156" i="87" s="1"/>
  <c r="JT148" i="87" s="1"/>
  <c r="JT147" i="87" s="1"/>
  <c r="JT146" i="87" s="1"/>
  <c r="JU129" i="87"/>
  <c r="JV133" i="87" l="1"/>
  <c r="JV165" i="87" s="1"/>
  <c r="JU164" i="87"/>
  <c r="JU163" i="87" s="1"/>
  <c r="JU156" i="87" s="1"/>
  <c r="JU148" i="87" s="1"/>
  <c r="JU147" i="87" s="1"/>
  <c r="JU146" i="87" s="1"/>
  <c r="JV129" i="87"/>
  <c r="JV164" i="87" l="1"/>
  <c r="JV163" i="87" s="1"/>
  <c r="JV156" i="87" s="1"/>
  <c r="JV148" i="87" s="1"/>
  <c r="JV147" i="87" s="1"/>
  <c r="JV146" i="87" s="1"/>
  <c r="JW133" i="87"/>
  <c r="JW165" i="87" s="1"/>
  <c r="JW129" i="87"/>
  <c r="JW164" i="87" l="1"/>
  <c r="JW163" i="87" s="1"/>
  <c r="JW156" i="87" s="1"/>
  <c r="JW148" i="87" s="1"/>
  <c r="JW147" i="87" s="1"/>
  <c r="JW146" i="87" s="1"/>
  <c r="JX133" i="87"/>
  <c r="JX165" i="87" s="1"/>
  <c r="JX129" i="87"/>
  <c r="JX164" i="87" l="1"/>
  <c r="JX163" i="87" s="1"/>
  <c r="JX156" i="87" s="1"/>
  <c r="JX148" i="87" s="1"/>
  <c r="JX147" i="87" s="1"/>
  <c r="JX146" i="87" s="1"/>
  <c r="JY133" i="87"/>
  <c r="JY165" i="87" s="1"/>
  <c r="JY129" i="87"/>
  <c r="JZ133" i="87" l="1"/>
  <c r="JZ165" i="87" s="1"/>
  <c r="JY164" i="87"/>
  <c r="JY163" i="87" s="1"/>
  <c r="JY156" i="87" s="1"/>
  <c r="JY148" i="87" s="1"/>
  <c r="JY147" i="87" s="1"/>
  <c r="JY146" i="87" s="1"/>
  <c r="JZ129" i="87"/>
  <c r="KA133" i="87" l="1"/>
  <c r="KA165" i="87" s="1"/>
  <c r="JZ164" i="87"/>
  <c r="JZ163" i="87" s="1"/>
  <c r="JZ156" i="87" s="1"/>
  <c r="JZ148" i="87" s="1"/>
  <c r="JZ147" i="87" s="1"/>
  <c r="JZ146" i="87" s="1"/>
  <c r="KA129" i="87"/>
  <c r="KA164" i="87" l="1"/>
  <c r="KA163" i="87" s="1"/>
  <c r="KA156" i="87" s="1"/>
  <c r="KA148" i="87" s="1"/>
  <c r="KA147" i="87" s="1"/>
  <c r="KA146" i="87" s="1"/>
  <c r="KB133" i="87"/>
  <c r="KB165" i="87" s="1"/>
  <c r="KB129" i="87"/>
  <c r="KC133" i="87" l="1"/>
  <c r="KC165" i="87" s="1"/>
  <c r="KB164" i="87"/>
  <c r="KB163" i="87" s="1"/>
  <c r="KB156" i="87" s="1"/>
  <c r="KB148" i="87" s="1"/>
  <c r="KB147" i="87" l="1"/>
  <c r="KB146" i="87" s="1"/>
  <c r="KC128" i="87"/>
  <c r="KC129" i="87" l="1"/>
  <c r="KC130" i="87"/>
  <c r="KC135" i="87" s="1"/>
  <c r="KC131" i="87" l="1"/>
  <c r="KD131" i="87" s="1"/>
  <c r="KE131" i="87" s="1"/>
  <c r="KF131" i="87" s="1"/>
  <c r="KG131" i="87" s="1"/>
  <c r="KH131" i="87" s="1"/>
  <c r="KI131" i="87" s="1"/>
  <c r="KJ131" i="87" s="1"/>
  <c r="KK131" i="87" s="1"/>
  <c r="KL131" i="87" s="1"/>
  <c r="KM131" i="87" s="1"/>
  <c r="KN131" i="87" s="1"/>
  <c r="KC164" i="87"/>
  <c r="KC163" i="87" s="1"/>
  <c r="KC156" i="87" s="1"/>
  <c r="KC148" i="87" s="1"/>
  <c r="KC147" i="87" s="1"/>
  <c r="KC146" i="87" s="1"/>
  <c r="KD133" i="87"/>
  <c r="KD165" i="87" s="1"/>
  <c r="KD129" i="87"/>
  <c r="KD164" i="87" l="1"/>
  <c r="KD163" i="87" s="1"/>
  <c r="KD156" i="87" s="1"/>
  <c r="KD148" i="87" s="1"/>
  <c r="KD147" i="87" s="1"/>
  <c r="KD146" i="87" s="1"/>
  <c r="KE133" i="87"/>
  <c r="KE165" i="87" s="1"/>
  <c r="KE129" i="87"/>
  <c r="KO130" i="87"/>
  <c r="KO135" i="87" s="1"/>
  <c r="B138" i="87" s="1"/>
  <c r="KO131" i="87" l="1"/>
  <c r="KE164" i="87"/>
  <c r="KE163" i="87" s="1"/>
  <c r="KE156" i="87" s="1"/>
  <c r="KE148" i="87" s="1"/>
  <c r="KE147" i="87" s="1"/>
  <c r="KE146" i="87" s="1"/>
  <c r="KF133" i="87"/>
  <c r="KF165" i="87" s="1"/>
  <c r="KF129" i="87"/>
  <c r="KF164" i="87" l="1"/>
  <c r="KF163" i="87" s="1"/>
  <c r="KF156" i="87" s="1"/>
  <c r="KF148" i="87" s="1"/>
  <c r="KF147" i="87" s="1"/>
  <c r="KF146" i="87" s="1"/>
  <c r="KG133" i="87"/>
  <c r="KG165" i="87" s="1"/>
  <c r="KG129" i="87"/>
  <c r="KG164" i="87" l="1"/>
  <c r="KG163" i="87" s="1"/>
  <c r="KG156" i="87" s="1"/>
  <c r="KG148" i="87" s="1"/>
  <c r="KG147" i="87" s="1"/>
  <c r="KG146" i="87" s="1"/>
  <c r="KH133" i="87"/>
  <c r="KH165" i="87" s="1"/>
  <c r="KH129" i="87"/>
  <c r="KH164" i="87" l="1"/>
  <c r="KH163" i="87" s="1"/>
  <c r="KH156" i="87" s="1"/>
  <c r="KH148" i="87" s="1"/>
  <c r="KH147" i="87" s="1"/>
  <c r="KH146" i="87" s="1"/>
  <c r="KI133" i="87"/>
  <c r="KI165" i="87" s="1"/>
  <c r="KI129" i="87"/>
  <c r="KJ133" i="87" l="1"/>
  <c r="KJ165" i="87" s="1"/>
  <c r="KI164" i="87"/>
  <c r="KI163" i="87" s="1"/>
  <c r="KI156" i="87" s="1"/>
  <c r="KI148" i="87" s="1"/>
  <c r="KI147" i="87" s="1"/>
  <c r="KI146" i="87" s="1"/>
  <c r="KJ129" i="87"/>
  <c r="KJ164" i="87" l="1"/>
  <c r="KJ163" i="87" s="1"/>
  <c r="KJ156" i="87" s="1"/>
  <c r="KJ148" i="87" s="1"/>
  <c r="KJ147" i="87" s="1"/>
  <c r="KJ146" i="87" s="1"/>
  <c r="KK133" i="87"/>
  <c r="KK165" i="87" s="1"/>
  <c r="KK129" i="87"/>
  <c r="KL133" i="87" l="1"/>
  <c r="KL165" i="87" s="1"/>
  <c r="KK164" i="87"/>
  <c r="KK163" i="87" s="1"/>
  <c r="KK156" i="87" s="1"/>
  <c r="KK148" i="87" s="1"/>
  <c r="KK147" i="87" s="1"/>
  <c r="KK146" i="87" s="1"/>
  <c r="KL129" i="87"/>
  <c r="KL164" i="87" l="1"/>
  <c r="KL163" i="87" s="1"/>
  <c r="KL156" i="87" s="1"/>
  <c r="KL148" i="87" s="1"/>
  <c r="KL147" i="87" s="1"/>
  <c r="KL146" i="87" s="1"/>
  <c r="KM133" i="87"/>
  <c r="KM165" i="87" s="1"/>
  <c r="KM129" i="87"/>
  <c r="KM164" i="87" l="1"/>
  <c r="KM163" i="87" s="1"/>
  <c r="KM156" i="87" s="1"/>
  <c r="KM148" i="87" s="1"/>
  <c r="KM147" i="87" s="1"/>
  <c r="KM146" i="87" s="1"/>
  <c r="KN133" i="87"/>
  <c r="KN165" i="87" s="1"/>
  <c r="KN129" i="87"/>
  <c r="KO133" i="87" l="1"/>
  <c r="KO165" i="87" s="1"/>
  <c r="KO129" i="87"/>
  <c r="KO164" i="87" s="1"/>
  <c r="KN164" i="87"/>
  <c r="KN163" i="87" s="1"/>
  <c r="KN156" i="87" s="1"/>
  <c r="KN148" i="87" s="1"/>
  <c r="KN147" i="87" s="1"/>
  <c r="KN146" i="87" s="1"/>
  <c r="KO163" i="87" l="1"/>
  <c r="KO156" i="87" s="1"/>
  <c r="KO148" i="87" s="1"/>
  <c r="KO147" i="87" s="1"/>
  <c r="KO146" i="8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Felipe Lucci</author>
  </authors>
  <commentList>
    <comment ref="I27" authorId="0" shapeId="0" xr:uid="{D74992E9-C39E-4AC9-A919-CDFE229DCFBA}">
      <text>
        <r>
          <rPr>
            <b/>
            <sz val="9"/>
            <color indexed="81"/>
            <rFont val="Segoe UI"/>
            <family val="2"/>
          </rPr>
          <t>Felipe Lucci:</t>
        </r>
        <r>
          <rPr>
            <sz val="9"/>
            <color indexed="81"/>
            <rFont val="Segoe UI"/>
            <family val="2"/>
          </rPr>
          <t xml:space="preserve">
1) https://itcomtech.mercadoshops.com.br/MLB-3197444984-mini-rack-parede-19-12u-x-570mm-porta-acoacrilico-e-chave-_JM?gad_source=4&amp;gclid=EAIaIQobChMI2Oj78tOLiQMVTV9IAB1DbhHFEAQYAyABEgIpDfD_BwE
2) https://www.loja.wafseguranca.com.br/MLB-4379704162-mini-rack-desmontavel-12u-570mm-mrd-1257-intelbras-_JM?gad_source=4&amp;gclid=EAIaIQobChMI2Oj78tOLiQMVTV9IAB1DbhHFEAQYBiABEgIK__D_BwE
3) https://www.cftvclube.com.br/acessorios-de-cftv/organizacao-e-protecao/mini-rack-desmontavel-intelbras-12u-570mm-mrd-125?parceiro=2410&amp;parceiro=7283&amp;gad_source=4&amp;gclid=EAIaIQobChMI2Oj78tOLiQMVTV9IAB1DbhHFEAQYAiABEgIhRfD_BwE</t>
        </r>
      </text>
    </comment>
    <comment ref="I58" authorId="0" shapeId="0" xr:uid="{30640ED0-7803-4572-8F29-BF0B1D7CE4E7}">
      <text>
        <r>
          <rPr>
            <b/>
            <sz val="9"/>
            <color indexed="81"/>
            <rFont val="Segoe UI"/>
            <family val="2"/>
          </rPr>
          <t>Felipe Lucci:</t>
        </r>
        <r>
          <rPr>
            <sz val="9"/>
            <color indexed="81"/>
            <rFont val="Segoe UI"/>
            <family val="2"/>
          </rPr>
          <t xml:space="preserve">
https://www.centraldrone.com.br/produtos/dji-mavic-3m-multispectral/
https://loja.superimportadora.com.br/produto/drone-dji-mavic-3m/
https://www.linkwebdrones.com.br/drone-dji-mavic-3-enterprise-multispectral-anatel-rtk-kit-de-baterias/</t>
        </r>
      </text>
    </comment>
    <comment ref="I66" authorId="0" shapeId="0" xr:uid="{AB84F765-E088-42E4-8026-004BF5870D36}">
      <text>
        <r>
          <rPr>
            <b/>
            <sz val="9"/>
            <color indexed="81"/>
            <rFont val="Segoe UI"/>
            <family val="2"/>
          </rPr>
          <t>Felipe Lucci:</t>
        </r>
        <r>
          <rPr>
            <sz val="9"/>
            <color indexed="81"/>
            <rFont val="Segoe UI"/>
            <family val="2"/>
          </rPr>
          <t xml:space="preserve">
1) https://www.hdstore.com.br/rack-piso-intelbras-desmontavel-porta-acrilica-44u-570mm-rpd-4457-4770061
2) https://www.upperseg.com.br/cftv/rack-organizador/rack-horizontal/rack-de-piso-19-desmontavel-44u-x-670mm-rpd-4467-intelbras/
3) https://www.igtechgrupo.com.br/cftv-cameras/rack-organizador/rack-horizontal/rack-de-piso-19-desmontavel-44u-x-670mm-rpd-4467-intelbras</t>
        </r>
      </text>
    </comment>
    <comment ref="I74" authorId="0" shapeId="0" xr:uid="{FF5F0175-EB18-4AAF-97A9-FB33578E12FA}">
      <text>
        <r>
          <rPr>
            <b/>
            <sz val="9"/>
            <color indexed="81"/>
            <rFont val="Segoe UI"/>
            <family val="2"/>
          </rPr>
          <t>Felipe Lucci:</t>
        </r>
        <r>
          <rPr>
            <sz val="9"/>
            <color indexed="81"/>
            <rFont val="Segoe UI"/>
            <family val="2"/>
          </rPr>
          <t xml:space="preserve">
https://diariooficial.saoluis.ma.gov.br/documento/view/17388/ata-de-registro-de-precos-n-1752024cplpmslma</t>
        </r>
      </text>
    </comment>
    <comment ref="I75" authorId="0" shapeId="0" xr:uid="{BDFC5FD9-C225-4396-B03B-B75DDB77281A}">
      <text>
        <r>
          <rPr>
            <b/>
            <sz val="9"/>
            <color indexed="81"/>
            <rFont val="Segoe UI"/>
            <family val="2"/>
          </rPr>
          <t>Felipe Lucci:</t>
        </r>
        <r>
          <rPr>
            <sz val="9"/>
            <color indexed="81"/>
            <rFont val="Segoe UI"/>
            <family val="2"/>
          </rPr>
          <t xml:space="preserve">
https://diariooficial.saoluis.ma.gov.br/documento/view/17388/ata-de-registro-de-precos-n-1752024cplpmslma</t>
        </r>
      </text>
    </comment>
    <comment ref="I76" authorId="0" shapeId="0" xr:uid="{BC8673A5-91A6-4742-992C-FB9D9BD8BF11}">
      <text>
        <r>
          <rPr>
            <b/>
            <sz val="9"/>
            <color indexed="81"/>
            <rFont val="Segoe UI"/>
            <family val="2"/>
          </rPr>
          <t>Felipe Lucci:</t>
        </r>
        <r>
          <rPr>
            <sz val="9"/>
            <color indexed="81"/>
            <rFont val="Segoe UI"/>
            <family val="2"/>
          </rPr>
          <t xml:space="preserve">
https://diariooficial.saoluis.ma.gov.br/documento/view/17388/ata-de-registro-de-precos-n-1752024cplpmslma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Felipe Andrade Lucci</author>
    <author>Felipe Lucci</author>
  </authors>
  <commentList>
    <comment ref="A22" authorId="0" shapeId="0" xr:uid="{8FFC8219-3466-4BCF-972B-ABBA608A7E11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negócios acessórios.</t>
        </r>
      </text>
    </comment>
    <comment ref="A75" authorId="1" shapeId="0" xr:uid="{41696819-021D-4BDD-B01E-203345381701}">
      <text>
        <r>
          <rPr>
            <b/>
            <sz val="9"/>
            <color indexed="81"/>
            <rFont val="Segoe UI"/>
            <family val="2"/>
          </rPr>
          <t>Felipe Lucci:</t>
        </r>
        <r>
          <rPr>
            <sz val="9"/>
            <color indexed="81"/>
            <rFont val="Segoe UI"/>
            <family val="2"/>
          </rPr>
          <t xml:space="preserve">
Não haverá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Felipe Andrade Lucci</author>
  </authors>
  <commentList>
    <comment ref="A20" authorId="0" shapeId="0" xr:uid="{3417A18B-1848-49D3-A820-2A646C5D57C2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BCE.</t>
        </r>
      </text>
    </comment>
    <comment ref="A31" authorId="0" shapeId="0" xr:uid="{3634737F-0F1D-4EEC-806C-C0C287F01830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negócios acessórios.</t>
        </r>
      </text>
    </comment>
    <comment ref="A32" authorId="0" shapeId="0" xr:uid="{322CEAB4-411E-4A2D-B82D-EF17225043DF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Como simplificação do cálculo, considerada a venda de sucata convencional e de braço somente até o fim da modernização e de venda de LED somente a partir do fim da modernização.</t>
        </r>
      </text>
    </comment>
    <comment ref="G44" authorId="0" shapeId="0" xr:uid="{FCE660BA-C278-4D74-BBA9-554725C03941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G45" authorId="0" shapeId="0" xr:uid="{AFECC514-A253-48D9-9401-82592B809B5F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A47" authorId="0" shapeId="0" xr:uid="{51FF6946-4E29-417D-B839-DACC42D205E7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13.2. A execução da PODA DE ÁRVORES pela CONCESSIONÁRIA será iniciada apenas a partir do início da FASE I.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Felipe Andrade Lucci</author>
  </authors>
  <commentList>
    <comment ref="A20" authorId="0" shapeId="0" xr:uid="{2220E0AF-8C5B-4DDA-84B3-568E20F3F273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BCE.</t>
        </r>
      </text>
    </comment>
    <comment ref="A31" authorId="0" shapeId="0" xr:uid="{F0BD55A0-3699-4013-BBAF-6F68CF81F5DC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negócios acessórios.</t>
        </r>
      </text>
    </comment>
    <comment ref="A32" authorId="0" shapeId="0" xr:uid="{23871118-9318-493F-9B9A-BCAB8CE61077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Como simplificação do cálculo, considerada a venda de sucata convencional e de braço somente até o fim da modernização e de venda de LED somente a partir do fim da modernização.</t>
        </r>
      </text>
    </comment>
    <comment ref="G44" authorId="0" shapeId="0" xr:uid="{8446C129-8A73-4E05-A411-254EEEF28BB4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G45" authorId="0" shapeId="0" xr:uid="{794D2D35-5100-40F2-8ECD-7FD6B7330B89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A47" authorId="0" shapeId="0" xr:uid="{0971C26B-2CB1-45D9-9FDA-BB715B984516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13.2. A execução da PODA DE ÁRVORES pela CONCESSIONÁRIA será iniciada apenas a partir do início da FASE I.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Felipe Andrade Lucci</author>
  </authors>
  <commentList>
    <comment ref="A20" authorId="0" shapeId="0" xr:uid="{80800664-FA62-4A61-9721-139E796261F2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BCE.</t>
        </r>
      </text>
    </comment>
    <comment ref="A31" authorId="0" shapeId="0" xr:uid="{91D3CDBF-03C9-4B53-AF13-FDA49D58B6E2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negócios acessórios.</t>
        </r>
      </text>
    </comment>
    <comment ref="A32" authorId="0" shapeId="0" xr:uid="{3A89A1DA-B129-4FBE-9AEC-939C80E365CC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Como simplificação do cálculo, considerada a venda de sucata convencional e de braço somente até o fim da modernização e de venda de LED somente a partir do fim da modernização.</t>
        </r>
      </text>
    </comment>
    <comment ref="G44" authorId="0" shapeId="0" xr:uid="{8B366979-B47F-4083-8397-AA7124EF0FC7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G45" authorId="0" shapeId="0" xr:uid="{8F941AFD-88F5-4879-B666-A27A78DF134C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A47" authorId="0" shapeId="0" xr:uid="{31C4AB32-5A19-401E-9F93-AF61E7CB2500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13.2. A execução da PODA DE ÁRVORES pela CONCESSIONÁRIA será iniciada apenas a partir do início da FASE I.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Felipe Andrade Lucci</author>
  </authors>
  <commentList>
    <comment ref="A20" authorId="0" shapeId="0" xr:uid="{93901658-A5E5-4A82-8358-724FADA148FB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BCE.</t>
        </r>
      </text>
    </comment>
    <comment ref="A31" authorId="0" shapeId="0" xr:uid="{5E841F5D-05C7-4631-8187-9E656CC0CA1A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negócios acessórios.</t>
        </r>
      </text>
    </comment>
    <comment ref="A32" authorId="0" shapeId="0" xr:uid="{3F041392-436B-4BF2-BBF9-E95640A49DA9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Como simplificação do cálculo, considerada a venda de sucata convencional e de braço somente até o fim da modernização e de venda de LED somente a partir do fim da modernização.</t>
        </r>
      </text>
    </comment>
    <comment ref="G44" authorId="0" shapeId="0" xr:uid="{DA1C1834-F70F-453B-B602-A1DECC32ACD3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G45" authorId="0" shapeId="0" xr:uid="{F142F84C-F5B1-439F-97B2-6223CC864646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A47" authorId="0" shapeId="0" xr:uid="{69073AB4-2C57-4A47-A89E-B397A4EE9CE2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13.2. A execução da PODA DE ÁRVORES pela CONCESSIONÁRIA será iniciada apenas a partir do início da FASE I.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Felipe Andrade Lucci</author>
  </authors>
  <commentList>
    <comment ref="A20" authorId="0" shapeId="0" xr:uid="{5E7084F0-FAF4-4336-8F02-8CA9C8B4B197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BCE.</t>
        </r>
      </text>
    </comment>
    <comment ref="A31" authorId="0" shapeId="0" xr:uid="{E22231DF-3DFC-4B8D-9936-C4DF44583CFB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negócios acessórios.</t>
        </r>
      </text>
    </comment>
    <comment ref="A32" authorId="0" shapeId="0" xr:uid="{80E1B72D-A1F9-47DB-9C62-07BD35800DD3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Como simplificação do cálculo, considerada a venda de sucata convencional e de braço somente até o fim da modernização e de venda de LED somente a partir do fim da modernização.</t>
        </r>
      </text>
    </comment>
    <comment ref="G44" authorId="0" shapeId="0" xr:uid="{0FD18084-C9E7-4F91-8DE9-1EA7835F699F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G45" authorId="0" shapeId="0" xr:uid="{C2EA29AD-9812-4CA9-BC7B-05060708E0C9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A47" authorId="0" shapeId="0" xr:uid="{119AE98C-2D7D-4592-B332-65F590529D62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13.2. A execução da PODA DE ÁRVORES pela CONCESSIONÁRIA será iniciada apenas a partir do início da FASE I.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<sst xmlns="http://schemas.openxmlformats.org/spreadsheetml/2006/main" count="3030" uniqueCount="687">
  <si>
    <t>Soma</t>
  </si>
  <si>
    <t>VPL</t>
  </si>
  <si>
    <t>Valor do Contrato</t>
  </si>
  <si>
    <t>Total CAPEX</t>
  </si>
  <si>
    <t>Total OPEX</t>
  </si>
  <si>
    <t>TIR</t>
  </si>
  <si>
    <t>Payback</t>
  </si>
  <si>
    <t>Peak Funding</t>
  </si>
  <si>
    <t>PRAZOS E GATILHOS</t>
  </si>
  <si>
    <t>Prazo da Concessão</t>
  </si>
  <si>
    <t>CMM Referência</t>
  </si>
  <si>
    <t>Gatilho</t>
  </si>
  <si>
    <t>Início</t>
  </si>
  <si>
    <t>Valor (x R$ 1000)</t>
  </si>
  <si>
    <t>Fase 0 – Preliminar</t>
  </si>
  <si>
    <t>CMM 1</t>
  </si>
  <si>
    <t>Fase 2 – Implantação</t>
  </si>
  <si>
    <t>CMM 2</t>
  </si>
  <si>
    <t>Fase 3 – Operação</t>
  </si>
  <si>
    <t>CMM 3</t>
  </si>
  <si>
    <t>CMM 4</t>
  </si>
  <si>
    <t>CMM_Total</t>
  </si>
  <si>
    <t>CMM 5</t>
  </si>
  <si>
    <t>CMM 6</t>
  </si>
  <si>
    <t>PREMISSAS TÉCNICAS</t>
  </si>
  <si>
    <t>Custo de Materiais de Manutenção</t>
  </si>
  <si>
    <t>Overhead para aquisição governamental</t>
  </si>
  <si>
    <t>Fator de Segurança</t>
  </si>
  <si>
    <t>Prédios Administrativos atendidos [un]</t>
  </si>
  <si>
    <t>Escolas atendidas [un]</t>
  </si>
  <si>
    <t>Unidades de Saúde atendidas [un]</t>
  </si>
  <si>
    <t>Alunos Rede Municipal</t>
  </si>
  <si>
    <t>Docentes Rede Municipal</t>
  </si>
  <si>
    <t>PREMISSAS TRIBUTÁRIAS</t>
  </si>
  <si>
    <t>Regime Tributário</t>
  </si>
  <si>
    <t>REAL</t>
  </si>
  <si>
    <t>Aliquota PIS</t>
  </si>
  <si>
    <t>Imposto de Renda – IRPJ</t>
  </si>
  <si>
    <t>Aliquota COFINS</t>
  </si>
  <si>
    <t>Adicional IRPJ</t>
  </si>
  <si>
    <t>Aliquota ISS</t>
  </si>
  <si>
    <t>CSLL - Contrib. Social Sobre o Lucro Líquido</t>
  </si>
  <si>
    <t>PREMISSAS FINANCIAMENTO</t>
  </si>
  <si>
    <t>Percentual Financiado</t>
  </si>
  <si>
    <t>Taxa de Juros</t>
  </si>
  <si>
    <t>Primeiro Desembolso</t>
  </si>
  <si>
    <t>Structuring Fee</t>
  </si>
  <si>
    <t>Último Desembolso</t>
  </si>
  <si>
    <t>Commitment Fee</t>
  </si>
  <si>
    <t>Sistema de Amortização</t>
  </si>
  <si>
    <t>Price</t>
  </si>
  <si>
    <t>Prazo da Amortização</t>
  </si>
  <si>
    <t>Carência de Juros</t>
  </si>
  <si>
    <t>N/A</t>
  </si>
  <si>
    <t>Período de Financiamento</t>
  </si>
  <si>
    <t>PREMISSAS DE BALANÇO</t>
  </si>
  <si>
    <t>Subscrição Obrigatória</t>
  </si>
  <si>
    <t>Inicio Dividendos</t>
  </si>
  <si>
    <t>Caixa Mínimo</t>
  </si>
  <si>
    <t>Periodicidade Dividendos</t>
  </si>
  <si>
    <t>Conta Reserva</t>
  </si>
  <si>
    <t>Inicio Redução de Capital</t>
  </si>
  <si>
    <t>Periodicidade Reducao</t>
  </si>
  <si>
    <t>CAPITAL EXPENDITURE (CAPEX)
REPLACEMENT EXPENDITURE (REPEX)</t>
  </si>
  <si>
    <t>VALORES UNITÁRIOS E VIDA ÚTIL</t>
  </si>
  <si>
    <t>Code</t>
  </si>
  <si>
    <t>Descrição</t>
  </si>
  <si>
    <t>Valor Unitário</t>
  </si>
  <si>
    <t>Vida Útil</t>
  </si>
  <si>
    <t>Fonte</t>
  </si>
  <si>
    <t>Aplicação
(toda concessão)</t>
  </si>
  <si>
    <t>CAPEX</t>
  </si>
  <si>
    <t>REPEX</t>
  </si>
  <si>
    <t>Grupo</t>
  </si>
  <si>
    <t>Pré Operacional</t>
  </si>
  <si>
    <t>SEG</t>
  </si>
  <si>
    <t>Seguros e Garantias</t>
  </si>
  <si>
    <t>SPE</t>
  </si>
  <si>
    <t>Constituição da SPE</t>
  </si>
  <si>
    <t>RMB</t>
  </si>
  <si>
    <t>Reembolsos projeto</t>
  </si>
  <si>
    <t>PROJ</t>
  </si>
  <si>
    <t>Projetos Executivos, Cadastros e Planos</t>
  </si>
  <si>
    <t>Rede Fibra Optica</t>
  </si>
  <si>
    <t>OLT</t>
  </si>
  <si>
    <t>FO12</t>
  </si>
  <si>
    <t>Conversor de Midia GIGA 10/100/1000 LA</t>
  </si>
  <si>
    <t>Rede Horizontal - Interna</t>
  </si>
  <si>
    <t>Rede Horizontal</t>
  </si>
  <si>
    <t>RACK</t>
  </si>
  <si>
    <t>DIO12INT</t>
  </si>
  <si>
    <t>SWT24P</t>
  </si>
  <si>
    <t>Switch 24P</t>
  </si>
  <si>
    <t>CAT6</t>
  </si>
  <si>
    <t>VOIP</t>
  </si>
  <si>
    <t>Serviço de Instalação e Adaptação de Infra</t>
  </si>
  <si>
    <t>Free Wifi</t>
  </si>
  <si>
    <t>Câmera Movel PTZ</t>
  </si>
  <si>
    <t>DRN</t>
  </si>
  <si>
    <t>Drone de Reconhecimento e Cadastro Multispectral com Núvem de Pontos</t>
  </si>
  <si>
    <t>MesaPTZ</t>
  </si>
  <si>
    <t>SCIccv</t>
  </si>
  <si>
    <t>REFccv</t>
  </si>
  <si>
    <t>Reforma de Prédio destinado ao CCV</t>
  </si>
  <si>
    <t>TOTAL</t>
  </si>
  <si>
    <t>CRONOGRAMA DE DESEMBOLSO</t>
  </si>
  <si>
    <t>Ano</t>
  </si>
  <si>
    <t>Code / Mês</t>
  </si>
  <si>
    <t>Sem Reinvestimento</t>
  </si>
  <si>
    <t>DEPRECIAÇÃO</t>
  </si>
  <si>
    <t>Depreciacao</t>
  </si>
  <si>
    <t>Referência</t>
  </si>
  <si>
    <t>Tipo</t>
  </si>
  <si>
    <t>OPEX</t>
  </si>
  <si>
    <t>Administração Central</t>
  </si>
  <si>
    <t>GER</t>
  </si>
  <si>
    <t>Gerente de Contrato</t>
  </si>
  <si>
    <t>Proprio</t>
  </si>
  <si>
    <t>Equipe Própria</t>
  </si>
  <si>
    <t>ENC.GPON</t>
  </si>
  <si>
    <t>Encarregado Rede GPON</t>
  </si>
  <si>
    <t>ENC.REDE</t>
  </si>
  <si>
    <t>Encarregado Rede Horizontal</t>
  </si>
  <si>
    <t>Ajudante GPON</t>
  </si>
  <si>
    <t>Ajudante Rede Predial</t>
  </si>
  <si>
    <t>Monitor</t>
  </si>
  <si>
    <t>ALMOX</t>
  </si>
  <si>
    <t>Aux. Administrativo &amp; Almox</t>
  </si>
  <si>
    <t>Terceiros</t>
  </si>
  <si>
    <t>JUR</t>
  </si>
  <si>
    <t>Acompanhamento Jurídico</t>
  </si>
  <si>
    <t>Serv. Adquiridos</t>
  </si>
  <si>
    <t>CONT</t>
  </si>
  <si>
    <t>Acompanhamento Contabil</t>
  </si>
  <si>
    <t>Segurança - Almoxarifado</t>
  </si>
  <si>
    <t>LIMP</t>
  </si>
  <si>
    <t>Limpeza - Almoxarifado</t>
  </si>
  <si>
    <t>VI</t>
  </si>
  <si>
    <t>Verificador Independente</t>
  </si>
  <si>
    <t>Seguros</t>
  </si>
  <si>
    <t>Frota</t>
  </si>
  <si>
    <t>UTI</t>
  </si>
  <si>
    <t>Utilitário Leve - Aluguel</t>
  </si>
  <si>
    <t>LEV</t>
  </si>
  <si>
    <t>Automóvel Leve - Aluguel</t>
  </si>
  <si>
    <t>COMB</t>
  </si>
  <si>
    <t>Combustível</t>
  </si>
  <si>
    <t>Insumos</t>
  </si>
  <si>
    <t>Imovel</t>
  </si>
  <si>
    <t>GALP</t>
  </si>
  <si>
    <t>IPTU, Seguros, Telefonia, Água, Energia Elétrica, Manutenção</t>
  </si>
  <si>
    <t>Sistemas</t>
  </si>
  <si>
    <t>VMS</t>
  </si>
  <si>
    <t>Financiamento</t>
  </si>
  <si>
    <t>MÊS</t>
  </si>
  <si>
    <t>DESEMBOLSO</t>
  </si>
  <si>
    <t>JUROS</t>
  </si>
  <si>
    <t>PARCELA</t>
  </si>
  <si>
    <t>AMORTIZAÇÃO</t>
  </si>
  <si>
    <t>SALDO DEVEDOR</t>
  </si>
  <si>
    <t>EBITDA</t>
  </si>
  <si>
    <t>Serviço da Dívida</t>
  </si>
  <si>
    <t>ICSD</t>
  </si>
  <si>
    <t>Juros Pagos</t>
  </si>
  <si>
    <t>Amortização</t>
  </si>
  <si>
    <t>-</t>
  </si>
  <si>
    <t>Custo Médio Ponderado do Capital (WACC)</t>
  </si>
  <si>
    <t>CAPM (Capital Asset Pricing Model)</t>
  </si>
  <si>
    <t>Base de Cálculo (racional)</t>
  </si>
  <si>
    <t>Alíquota (%)</t>
  </si>
  <si>
    <r>
      <t>Beta Base [β</t>
    </r>
    <r>
      <rPr>
        <vertAlign val="subscript"/>
        <sz val="8"/>
        <color theme="1"/>
        <rFont val="Calibri"/>
        <family val="2"/>
        <scheme val="minor"/>
      </rPr>
      <t>BASE</t>
    </r>
    <r>
      <rPr>
        <sz val="8"/>
        <color theme="1"/>
        <rFont val="Calibri"/>
        <family val="2"/>
        <scheme val="minor"/>
      </rPr>
      <t>]</t>
    </r>
  </si>
  <si>
    <t>Beta publicado pelo professor Aswath Damodaran para o setor de Equipamentos Semicondutores em mercados emergentes, média dos últimos 5 anos (2019 a 2023).</t>
  </si>
  <si>
    <t>https://pages.stern.nyu.edu/~adamodar/pc/datasets/betaemerg.xls</t>
  </si>
  <si>
    <t>Beta [β]</t>
  </si>
  <si>
    <t>Beta Base ajustado para o contexto brasileiro, utilizando os dados de alavancagem e de imposto de renda assumidos neste estudo.</t>
  </si>
  <si>
    <t>Taxa de Retorno de Mercado [Rm]</t>
  </si>
  <si>
    <t>Taxa média de retorno do índice S&amp;P500 (média aritmética dos últimos 15 anos do índice, entre 01/09/2008 e 31/08/2023.</t>
  </si>
  <si>
    <t>https://investor.spglobal.com/stock-dividends/historical-price-lookup/default.aspx</t>
  </si>
  <si>
    <t>Taxa Livre de Risco [Rf]</t>
  </si>
  <si>
    <t>A Taxa Livre de Risco foi calculada como o bônus do governo dos EUA com prazo de vencimento de dez anos (US T-Bond 10 years - TMUBMUSD10Y) entre (15/08/2023  e 15/08/2033). Utilizou-se a última emissão disponível.</t>
  </si>
  <si>
    <t>https://www.marketwatch.com/investing/bond/tmubmusd10y?countrycode=bx</t>
  </si>
  <si>
    <t>Prêmio de Risco de Mercado [Rm-Rf]</t>
  </si>
  <si>
    <t>Taxa de Retorno de Mercado menos a taxa livre de risco.</t>
  </si>
  <si>
    <t>Prêmio de Risco Brasil [Rp]</t>
  </si>
  <si>
    <t>Prêmio conforme indicador EMBI+, que representa o desempenho dos títulos do Brasil em relação aos títulos do Tesouro dos Estados Unidos. Utilizou-se a média aritmética dos últimos 15 anos entre 01/09/2008 e 31/08/2023.</t>
  </si>
  <si>
    <t>http://www.ipeadata.gov.br/ExibeSerie.aspx?serid=40940&amp;module=M</t>
  </si>
  <si>
    <t>Inflação Americana [iUS]</t>
  </si>
  <si>
    <t>Média do CPI (Consumer Price Index) projetado para o ano inicial da PPP.</t>
  </si>
  <si>
    <t>https://www.federalreserve.gov/econres/notes/feds-notes/a-bayesian-update-on-inflation-and-inflation-persistence-20230707.html</t>
  </si>
  <si>
    <t>Inflação Brasileira [iBR]</t>
  </si>
  <si>
    <t>Média do IPCA (Índice Nacional de Preços ao Consumidor Amplo) projetado para o ano inicial da PPP.</t>
  </si>
  <si>
    <t>https://www.bcb.gov.br/content/focus/focus/R20231103.pdf</t>
  </si>
  <si>
    <t>Diferencial de Inflação (I)</t>
  </si>
  <si>
    <t>Calculado a partir da inflação brasileira e americana.</t>
  </si>
  <si>
    <t>Δi = (1+iBR)/(1+iUS)</t>
  </si>
  <si>
    <t>CAPM Nominal (KeNUS) (em US$)</t>
  </si>
  <si>
    <t>KeNUS = Rf + β x (Rm-Rf) + Rp</t>
  </si>
  <si>
    <t>CAPM Nominal (KeNBR) (em R$)[2]</t>
  </si>
  <si>
    <t>KeNBR = (1+KeNUS) x (1+ Δi) -1</t>
  </si>
  <si>
    <t xml:space="preserve">CAPM Real (KeR) (em R$)[3] </t>
  </si>
  <si>
    <t>KeRBR = (1+KeNBR) / (1+iBR) -1</t>
  </si>
  <si>
    <t>Premissas</t>
  </si>
  <si>
    <t>Valores (todos)</t>
  </si>
  <si>
    <t>Custo bruto da dívida (Kb Real)</t>
  </si>
  <si>
    <t>Alíquota de imposto de renda (t)</t>
  </si>
  <si>
    <t>Custo de Capital de Terceiros Real (Kd Real)</t>
  </si>
  <si>
    <t>Premissas – em termos reais</t>
  </si>
  <si>
    <t>Valores</t>
  </si>
  <si>
    <t>Custo de Capital Próprio Real (Ke)</t>
  </si>
  <si>
    <t>% Participação de Capital Próprio</t>
  </si>
  <si>
    <t>Custo de Capital de Terceiros Real (Kd)</t>
  </si>
  <si>
    <t>% Participação de Capital de Terceiros</t>
  </si>
  <si>
    <t>Impostos sobre Renda (Tc)</t>
  </si>
  <si>
    <t>Demonstrativos</t>
  </si>
  <si>
    <t>Mês</t>
  </si>
  <si>
    <t>Fase</t>
  </si>
  <si>
    <t>Preliminar</t>
  </si>
  <si>
    <t>Transição</t>
  </si>
  <si>
    <t>Modernização</t>
  </si>
  <si>
    <t>Operação</t>
  </si>
  <si>
    <t>Contrato Vigente</t>
  </si>
  <si>
    <t>(1) RECEITAS TRIBUTÁVEIS</t>
  </si>
  <si>
    <t>(+) Contraprestações - Serviços (OPEX)</t>
  </si>
  <si>
    <t>(+) Contraprestações - Investimento (CAPEX)</t>
  </si>
  <si>
    <t>(+) Receitas Acessórias</t>
  </si>
  <si>
    <t>(+) Atividades Relacionadas</t>
  </si>
  <si>
    <t>(2) IMPOSTOS SOBRE RECEITAS</t>
  </si>
  <si>
    <t>(+) PIS</t>
  </si>
  <si>
    <t>(+) COFINS</t>
  </si>
  <si>
    <t>(+) ISS</t>
  </si>
  <si>
    <t>( - ) PIS - Crédito</t>
  </si>
  <si>
    <t>( - ) COFINS - Crédito</t>
  </si>
  <si>
    <t>(3) RECEITA LÍQUIDA (1 - 2)</t>
  </si>
  <si>
    <t>(4) OPEX</t>
  </si>
  <si>
    <t>(+) Equipe Própria</t>
  </si>
  <si>
    <t>(+) Serviços Adquiridos</t>
  </si>
  <si>
    <t>(+) Insumos e Tributos</t>
  </si>
  <si>
    <t>(+) Materiais de Manutenção</t>
  </si>
  <si>
    <t>(5) EBITDA (3-4)</t>
  </si>
  <si>
    <t>(6) DEPRECIAÇÃO</t>
  </si>
  <si>
    <t>(7) RESULTADO FINANCEIRO</t>
  </si>
  <si>
    <t>(+) RECEITAS FINANCEIRAS</t>
  </si>
  <si>
    <t>(-) DESPESAS FINANCEIRAS</t>
  </si>
  <si>
    <t>(8) LUCRO ANTES DO IMPOSTO (5-6+7)</t>
  </si>
  <si>
    <t>(9) IRPJ / CSLL</t>
  </si>
  <si>
    <t>(REF) Base de Cálculo</t>
  </si>
  <si>
    <t>(+) IRPJ</t>
  </si>
  <si>
    <t>(+) CSLL</t>
  </si>
  <si>
    <t>(10) LUCRO LÍQUIDO (8-9)</t>
  </si>
  <si>
    <t>(11) CAPEX</t>
  </si>
  <si>
    <t>Vide Cronograma de Desembolso</t>
  </si>
  <si>
    <t>(12) EMPRÉSTIMO</t>
  </si>
  <si>
    <t>(12.1) Structuring Fee</t>
  </si>
  <si>
    <t>(12.2) Commitment Fee</t>
  </si>
  <si>
    <t>(13) AMORTIZAÇÃO DA DÍVIDA</t>
  </si>
  <si>
    <t>(14) FLUXO DE CAIXA LIVRE (10 + 6 -11 + 12 -12.1 - 12.2 - 13)</t>
  </si>
  <si>
    <t>(15) FLUXO DE CAIXA ACUMULADO</t>
  </si>
  <si>
    <t>FLUXO DO PROJETO</t>
  </si>
  <si>
    <t>(1) Receita Bruta</t>
  </si>
  <si>
    <t>(+) Receita de Contraprestação</t>
  </si>
  <si>
    <t>(+) Receita de Aporte</t>
  </si>
  <si>
    <t>(2) Deduções</t>
  </si>
  <si>
    <t>(3) Receita Líquida (1 – 2)</t>
  </si>
  <si>
    <t>(4) Custos e Despesas Operacionais</t>
  </si>
  <si>
    <t>(5) EBITDA (3 – 4)</t>
  </si>
  <si>
    <t>(6) Capital de Giro</t>
  </si>
  <si>
    <t>(7) IR/CSLL</t>
  </si>
  <si>
    <t>(8) Fluxo Operacional (5 – 6 - 7)</t>
  </si>
  <si>
    <t>(9) Investimentos e Despesas Pré-Operacionais</t>
  </si>
  <si>
    <t>(10) Fluxo de Projeto (8 - 9)</t>
  </si>
  <si>
    <t>Auxiliar Payback</t>
  </si>
  <si>
    <t>PAYBACK</t>
  </si>
  <si>
    <t>DRE</t>
  </si>
  <si>
    <t>(+) Receita Financeira (IFRIC 12)</t>
  </si>
  <si>
    <t>(+) Receita de Operação e Manutenção</t>
  </si>
  <si>
    <t>(+) Receita de Construção</t>
  </si>
  <si>
    <t>(4) Custo de Construção</t>
  </si>
  <si>
    <t>(5) Custos e Despesas Operacionais</t>
  </si>
  <si>
    <t>(6) Crédito PIS COFINS Opex</t>
  </si>
  <si>
    <t>(7) Lucro Operacional (3 – 4 – 5 – 6)</t>
  </si>
  <si>
    <t>(8) Receitas e Despesas Financeiras</t>
  </si>
  <si>
    <t>(9) Lucro Antes do IR (7 + 8)</t>
  </si>
  <si>
    <t>(10) IR/CSLL</t>
  </si>
  <si>
    <t>(11) Lucro Líquido (9 - 10)</t>
  </si>
  <si>
    <t>(12) Lucro Líquido Acumulado</t>
  </si>
  <si>
    <t>Fluxo de Caixa do Acionista</t>
  </si>
  <si>
    <t>200. Fluxo de Caixa Livre do Projeto</t>
  </si>
  <si>
    <t>201. Empréstimos e Financiamentos</t>
  </si>
  <si>
    <t>202. Amortização de Empréstimos</t>
  </si>
  <si>
    <t>203. Receitas ou Despesas Financeiras</t>
  </si>
  <si>
    <t>204. Benefício do Endividamento</t>
  </si>
  <si>
    <t>205. Saldo antes do Fluxo de Caixa do Acionista (200+201-202-203+204)</t>
  </si>
  <si>
    <t>206. Variação do Capital Social</t>
  </si>
  <si>
    <t>(AUX) Capital Social Atualizado</t>
  </si>
  <si>
    <t>207. Dividendos</t>
  </si>
  <si>
    <t>208. Saldo (205+206+207)</t>
  </si>
  <si>
    <t>(AUX) Conta Reserva</t>
  </si>
  <si>
    <t>(AUX) Reserva Legal</t>
  </si>
  <si>
    <t>209. Fluxo de Caixa Livre (Acionista)</t>
  </si>
  <si>
    <t>210. Fluxo de Caixa Acumulado (Acionista)</t>
  </si>
  <si>
    <t>TIR DO ACIONISTA</t>
  </si>
  <si>
    <t>BP</t>
  </si>
  <si>
    <r>
      <t xml:space="preserve">1. Ativo </t>
    </r>
    <r>
      <rPr>
        <b/>
        <sz val="8"/>
        <color theme="1"/>
        <rFont val="Calibri"/>
        <family val="2"/>
        <scheme val="minor"/>
      </rPr>
      <t>(1.1 + 1.2)</t>
    </r>
  </si>
  <si>
    <t>1.1 Ativo Circulante</t>
  </si>
  <si>
    <t>(+) Caixa</t>
  </si>
  <si>
    <t>(+) Conta Reserva</t>
  </si>
  <si>
    <t>(+) Contas a Receber</t>
  </si>
  <si>
    <t>(+) Crédito PIS COFINS</t>
  </si>
  <si>
    <t xml:space="preserve">1.2 Ativo Não Circulante </t>
  </si>
  <si>
    <t>Ativo Financeiro</t>
  </si>
  <si>
    <t>(+) Investimento Acumulado</t>
  </si>
  <si>
    <t>( - ) Depreciação Acumulada</t>
  </si>
  <si>
    <r>
      <t xml:space="preserve">2. Passivo </t>
    </r>
    <r>
      <rPr>
        <b/>
        <sz val="8"/>
        <color theme="1"/>
        <rFont val="Calibri"/>
        <family val="2"/>
        <scheme val="minor"/>
      </rPr>
      <t>(2.1 + 2.2 + 2.3)</t>
    </r>
  </si>
  <si>
    <t>2.1 Passivo Circulante</t>
  </si>
  <si>
    <t>(+) Contas a Pagar</t>
  </si>
  <si>
    <t>(+) Tributos a Pagar</t>
  </si>
  <si>
    <t>2.2 Exigível a Longo Prazo</t>
  </si>
  <si>
    <t>(+) Impostos Diferidos</t>
  </si>
  <si>
    <t>(+) Financiamentos</t>
  </si>
  <si>
    <t xml:space="preserve">2.3 Patrimônio Líquido </t>
  </si>
  <si>
    <t>(+) Capital Social</t>
  </si>
  <si>
    <t>(+) Reserva Legal</t>
  </si>
  <si>
    <t>Vfm</t>
  </si>
  <si>
    <t>(1) Public Sector Comparator</t>
  </si>
  <si>
    <t>(+) Contratos de TI / TCOM 27343108000133</t>
  </si>
  <si>
    <t>(+) Contratos de TI / TCOM 8312481000182</t>
  </si>
  <si>
    <t>(+) Contratos de TI / TCOM 13467925000199</t>
  </si>
  <si>
    <t>(+) Contratos de TI / TCOM 76535764032851</t>
  </si>
  <si>
    <t>(+) Contratos de TI / TCOM 32200588000113</t>
  </si>
  <si>
    <t>(+) Contratos de TI / TCOM 1812250000199</t>
  </si>
  <si>
    <t>(+) Contratos de TI / TCOM 37105345000110</t>
  </si>
  <si>
    <t>(+) Contratos de TI / TCOM 45297485000165</t>
  </si>
  <si>
    <t>(+) Contratos de TI / TCOM 30114506000192</t>
  </si>
  <si>
    <t>(+) Contratos de TI / TCOM 15278901000117</t>
  </si>
  <si>
    <t>(+) Contratos de TI / TCOM 5807869000166</t>
  </si>
  <si>
    <t>(+) Contratos de TI / TCOM 76535764000143</t>
  </si>
  <si>
    <t>(+) Contratos de Videomonitoramento 23695310000173</t>
  </si>
  <si>
    <t>(+) Contrato Ligados à Educação 1647296000108</t>
  </si>
  <si>
    <t>(+) Ampliação de Videomonitoramento</t>
  </si>
  <si>
    <t>(+) Construção de Centro de Controle e Videomonitoramento</t>
  </si>
  <si>
    <t>VPL PSC</t>
  </si>
  <si>
    <t>(2) Custo PPP</t>
  </si>
  <si>
    <t>VPL PPP</t>
  </si>
  <si>
    <t>Tamanho do Parque</t>
  </si>
  <si>
    <t>(+) CMM1 -  Iluminação Viária (V4/V5)</t>
  </si>
  <si>
    <t>(+) CMM2 - Iluminação Viária (V1...V3)</t>
  </si>
  <si>
    <t>(+) CMM3 - faixas de pedestres e ciclovias</t>
  </si>
  <si>
    <t>(+) CMM4 - iluminação especial</t>
  </si>
  <si>
    <t>(+) CMM5 - O&amp;M</t>
  </si>
  <si>
    <t>(+) BCE - Bônus de Consumo de Energia</t>
  </si>
  <si>
    <t>(+) Cota de Expansão</t>
  </si>
  <si>
    <t>(+) Iluminação Viária (V4/V5) - Exclusivos</t>
  </si>
  <si>
    <t>(+) Iluminação Viária (V1...V3) - Exclusivos</t>
  </si>
  <si>
    <t>(+) Iluminação Viária (V4/V5) - Compartilhados</t>
  </si>
  <si>
    <t>(+) Iluminação Viária (V1...V3) - Compartilhados</t>
  </si>
  <si>
    <t>(+) Iluminação FTP</t>
  </si>
  <si>
    <t>(+) Iluminação Ciclovia e Ciclofaixa</t>
  </si>
  <si>
    <t>(+) Iluminação EPL</t>
  </si>
  <si>
    <t>(+) Iluminação Rural</t>
  </si>
  <si>
    <t>(+) Receita de Sucata</t>
  </si>
  <si>
    <t>(+) Atendimento de Chamado (Material)</t>
  </si>
  <si>
    <t>(+) Atendimento de Chamado (MO)</t>
  </si>
  <si>
    <t>(+) Equipe de Ronda</t>
  </si>
  <si>
    <t>(+) Poda de Árvore</t>
  </si>
  <si>
    <t>(+) Telegestão, Gestão Integrada e Call Center</t>
  </si>
  <si>
    <t>(+) Equipe Não-Operacional</t>
  </si>
  <si>
    <t>(+) Despesas Gerais e Administrativas</t>
  </si>
  <si>
    <t>(+) Seguros e Garantias</t>
  </si>
  <si>
    <t>(+) Verificador Independente</t>
  </si>
  <si>
    <t>(7) DESPESAS FINANCEIRAS</t>
  </si>
  <si>
    <t>(8) LUCRO ANTES DO IMPOSTO (5-6-7)</t>
  </si>
  <si>
    <t>Fase 0 - Despesas Pré-operacionais</t>
  </si>
  <si>
    <t>Fase 1 - Investimento para reforma do(s) Imóvel(is)</t>
  </si>
  <si>
    <t>Fase 1 - Mobiliário, Computadores e periféricos</t>
  </si>
  <si>
    <t>Fase 1 - Sistemas e Projetos</t>
  </si>
  <si>
    <t>Fase 2 - Iluminação de Festividades</t>
  </si>
  <si>
    <t>Fase 2 - Iluminação Viária (V4/V5) Exclusivos</t>
  </si>
  <si>
    <t>Fase 2 - Iluminação Viária (V1...V3) Exclusivos</t>
  </si>
  <si>
    <t>Fase 2 - Iluminação Viária (V4/V5) Compartilhados</t>
  </si>
  <si>
    <t>Fase 2 - Iluminação Viária (V1...V3) Compartilhados</t>
  </si>
  <si>
    <t>Fase 2 - Iluminação EPL</t>
  </si>
  <si>
    <t>Fase 2 - Iluminação FTP</t>
  </si>
  <si>
    <t>Fase 2 - Iluminação Ciclovia</t>
  </si>
  <si>
    <t>Fase 2 - Iluminação Especial</t>
  </si>
  <si>
    <t>Fase 2 - Iluminação Rural</t>
  </si>
  <si>
    <t>Fase 3 - CE 1 - Iluminação Viária (V4/V5) Exclusivos</t>
  </si>
  <si>
    <t>Fase 3 - CE 2 - Iluminação Viária (V1...V3) Exclusivos</t>
  </si>
  <si>
    <t>Fase 3 - CE 3 - Iluminação Viária (V4/V5) Compartilhados</t>
  </si>
  <si>
    <t>Fase 3 - CE 4 - Iluminação Viária (V1...V3) Compartilhados</t>
  </si>
  <si>
    <t>Fase 3 - CE 5 - Iluminação FTP</t>
  </si>
  <si>
    <t>Fase 3 - CE 6 - Iluminação Ciclovia e Ciclofaixa</t>
  </si>
  <si>
    <t>Fase 3 - CE 7 - Iluminação EPL</t>
  </si>
  <si>
    <t>Fase 3 - CE 8 - Iluminação Rural</t>
  </si>
  <si>
    <t>JUROS INCORRIDOS</t>
  </si>
  <si>
    <t>Total</t>
  </si>
  <si>
    <t>Operação da Conectividade (FO, Sat, Rede Horiz. e Wifi)</t>
  </si>
  <si>
    <t>Remuneração sobre Invest.  - Conectividade</t>
  </si>
  <si>
    <t>(+) CMM 1 - Operação de Eficiência Energética</t>
  </si>
  <si>
    <t>(+) CMM 2 - Operação da Conectividade (FO, Sat, Rede Horiz. e Wifi)</t>
  </si>
  <si>
    <t>(+) CMM 3 - Videomonitoramento</t>
  </si>
  <si>
    <t>(+) CMM 4 - Remuneração sobre Invest. - Eficiência Energética</t>
  </si>
  <si>
    <t>(+) CMM 5 - Remuneração sobre Invest.  - Conectividade</t>
  </si>
  <si>
    <t>(+) CMM 6 - Remuneração sobre Invest.  - Videomonitoramento</t>
  </si>
  <si>
    <t>Iluminação Pública</t>
  </si>
  <si>
    <t>LED 30W</t>
  </si>
  <si>
    <t>Luminária LED de até 30W</t>
  </si>
  <si>
    <t>LED 50W</t>
  </si>
  <si>
    <t>Luminária LED de 31W – 50W</t>
  </si>
  <si>
    <t>LED 70W</t>
  </si>
  <si>
    <t>Luminária LED de 51W – 70W</t>
  </si>
  <si>
    <t>LED 110W</t>
  </si>
  <si>
    <t>Luminária LED de 91W – 110W</t>
  </si>
  <si>
    <t>LED 130W</t>
  </si>
  <si>
    <t>Luminária LED de 111W – 130W</t>
  </si>
  <si>
    <t>LED 180W</t>
  </si>
  <si>
    <t>Luminária LED de 151W – 180W</t>
  </si>
  <si>
    <t>BR</t>
  </si>
  <si>
    <t>Braço de Iluminação Pública (variados)</t>
  </si>
  <si>
    <t>TG</t>
  </si>
  <si>
    <t>Telegestão (end-point)</t>
  </si>
  <si>
    <t>LIN36</t>
  </si>
  <si>
    <t>Luminária LED Linear 36W</t>
  </si>
  <si>
    <t>Climatização</t>
  </si>
  <si>
    <t>Microgeração</t>
  </si>
  <si>
    <t>MGS04</t>
  </si>
  <si>
    <t>Microgeração 4kWp [un]</t>
  </si>
  <si>
    <t>MGS16</t>
  </si>
  <si>
    <t>Microgeração 16kWp [un]</t>
  </si>
  <si>
    <t>MGS36</t>
  </si>
  <si>
    <t>Microgeração 36kWp [un]</t>
  </si>
  <si>
    <t>MGS32</t>
  </si>
  <si>
    <t>Microgeração 72kWp [un]</t>
  </si>
  <si>
    <t>QDG</t>
  </si>
  <si>
    <t>Carregador EV</t>
  </si>
  <si>
    <t>EVC</t>
  </si>
  <si>
    <t>EV Charger 22kW</t>
  </si>
  <si>
    <t>CP</t>
  </si>
  <si>
    <t>DROP</t>
  </si>
  <si>
    <t>SERV_HORIZ</t>
  </si>
  <si>
    <t>Montagem de Infra, passagem interna do Drop e lançamento de cabo ETH horizontal</t>
  </si>
  <si>
    <t>Serviço de Ativação de serviços de Conexão</t>
  </si>
  <si>
    <t>Casa Branca</t>
  </si>
  <si>
    <t>CDO</t>
  </si>
  <si>
    <t>CTO</t>
  </si>
  <si>
    <t>CTO - Caixa de Atendimento</t>
  </si>
  <si>
    <t>MISC</t>
  </si>
  <si>
    <t>Miscelânea Diversas</t>
  </si>
  <si>
    <t>GPON OLT 4PON</t>
  </si>
  <si>
    <t>Fibra Óptica (GPON)</t>
  </si>
  <si>
    <t>Serviço e Material - lançamento de fibra óptica tipo cabo 12FO ou 24FO monomodo externa (aéreo)</t>
  </si>
  <si>
    <t>Serviço e Material - lançamento de Fibra óptica tipo drop flat 2FO monomodo externa (aéreo)</t>
  </si>
  <si>
    <t>SERV_ATIV</t>
  </si>
  <si>
    <t>CDO - Caixa de Distribuição com Splitters</t>
  </si>
  <si>
    <t>CEO</t>
  </si>
  <si>
    <t>CEO - Caixa de Emenda Óptica</t>
  </si>
  <si>
    <t>Câmera Bullet com OCR/LPR Embarcado</t>
  </si>
  <si>
    <t>Herval d´Oeste</t>
  </si>
  <si>
    <t>OCR_CAM</t>
  </si>
  <si>
    <t>Kit Aterramento Conjunto OCR/LPR</t>
  </si>
  <si>
    <t>OCR_SERV</t>
  </si>
  <si>
    <t>Serviço de Instalação e Configuração</t>
  </si>
  <si>
    <t>Campo Limpo de Goias</t>
  </si>
  <si>
    <t>Unidade de Rede Óptica</t>
  </si>
  <si>
    <t>ONU</t>
  </si>
  <si>
    <t>CONV</t>
  </si>
  <si>
    <t>Entradas e Saídas monitoras com OCR</t>
  </si>
  <si>
    <t>PTZ viárias</t>
  </si>
  <si>
    <t>- Metadado -</t>
  </si>
  <si>
    <t>VM_SERV</t>
  </si>
  <si>
    <t>Vmonit Geral</t>
  </si>
  <si>
    <t>Andradas</t>
  </si>
  <si>
    <t>Serviço de Instalação de Poste dedicado ao Videomonitoramento</t>
  </si>
  <si>
    <t>Preliminares</t>
  </si>
  <si>
    <t>Sites Especializados (vide anotação)</t>
  </si>
  <si>
    <t>Solução para  Armazenamento de Vídeo (STORAGE) c/ failover</t>
  </si>
  <si>
    <t>Storage</t>
  </si>
  <si>
    <t>Ministério da Gestão e da Inovação em Serviços</t>
  </si>
  <si>
    <t>Servidor e Sistemas de Gestão de CFTV</t>
  </si>
  <si>
    <t>Software de integração Rede</t>
  </si>
  <si>
    <t>Sis. Rede</t>
  </si>
  <si>
    <t>Mini Rack Parede 19'' 12U X 570mm, porta aço/acrílico, com chave</t>
  </si>
  <si>
    <t>MINI-RACK</t>
  </si>
  <si>
    <t>DIO 12FO Completo</t>
  </si>
  <si>
    <t>Tubarao</t>
  </si>
  <si>
    <t>Patch panel 24 portas CAT6</t>
  </si>
  <si>
    <t>Patch cord U/UTP cat.6 LSZH 1,5m</t>
  </si>
  <si>
    <t>P.Cord_1,5</t>
  </si>
  <si>
    <t>P.Panel</t>
  </si>
  <si>
    <t>P.Cord_2,5</t>
  </si>
  <si>
    <t>Patch cord U/UTP cat.6 LSZH 2,5m</t>
  </si>
  <si>
    <t xml:space="preserve">Cabo Cat.6 23AWGx4p U/UTP – LSZH </t>
  </si>
  <si>
    <t>CORDAO</t>
  </si>
  <si>
    <t>Cordão óptico duplex OM3 conectorizado 1,5m</t>
  </si>
  <si>
    <t>Tubarão</t>
  </si>
  <si>
    <t>SERV_CAT6</t>
  </si>
  <si>
    <t>Serviço de lançamento de cabo Cat6, conexão e certificação</t>
  </si>
  <si>
    <t>Eletrocalha</t>
  </si>
  <si>
    <t>AP_indoor</t>
  </si>
  <si>
    <t>Unesp</t>
  </si>
  <si>
    <t>Telefone com Fio IP SIP POE</t>
  </si>
  <si>
    <t>SERV_INFRA</t>
  </si>
  <si>
    <t>SERV_AP_indoor</t>
  </si>
  <si>
    <t>Serviço de fixação e configuração de pontos de acesso</t>
  </si>
  <si>
    <t>PF</t>
  </si>
  <si>
    <t>Access Point 300 usuários indoor</t>
  </si>
  <si>
    <t>Access Point 300 usuários outdoor</t>
  </si>
  <si>
    <t>Caixa Técnica (Conexão-Alimentação)</t>
  </si>
  <si>
    <t>WAN_AP</t>
  </si>
  <si>
    <t>WAN_CT</t>
  </si>
  <si>
    <t>SERV_AP_outdoor</t>
  </si>
  <si>
    <t>Rack Piso 19'' 44U X 570mm, porta aço/acrílico, com chave</t>
  </si>
  <si>
    <t>Servidor</t>
  </si>
  <si>
    <t>Servidor multiproposito</t>
  </si>
  <si>
    <t>Atas Dell - PGE/RN</t>
  </si>
  <si>
    <t>Mob_gaveteiro</t>
  </si>
  <si>
    <t>Mob_mesa</t>
  </si>
  <si>
    <t>Estação de trabalho 1400/1400mm x 600/600mm x 730mm</t>
  </si>
  <si>
    <t>Gaveteiro volante com 03 gavetas - 440mm x 480mm x 580mm</t>
  </si>
  <si>
    <t>Mob_divisor</t>
  </si>
  <si>
    <t>TRT - 1A REGIAO</t>
  </si>
  <si>
    <t>Eletrocalha em aço zincada e perfurada, 100 x 50 milímetros (M)</t>
  </si>
  <si>
    <t>Painel de resguardo para estação trabalho (mesa servidor) - 1200mm x 400mm x 18mm</t>
  </si>
  <si>
    <t>Estimado*</t>
  </si>
  <si>
    <t>Desktop</t>
  </si>
  <si>
    <t>Monitor 27” Polegadas, Tecnologia Led, 1920x1080@60Hz (FULL HD)</t>
  </si>
  <si>
    <t>Estação de trabalho corporativa – I7 ou similar, RAM 32 GB, SSD NVMe 512 GB, HD SSD/SATA 1TB</t>
  </si>
  <si>
    <t>Mesa Controladora Videomonitoramento</t>
  </si>
  <si>
    <t>ETICE</t>
  </si>
  <si>
    <t>São Luiz</t>
  </si>
  <si>
    <t>VW_Control</t>
  </si>
  <si>
    <t>VW_Monitor</t>
  </si>
  <si>
    <t>Monitores de Videowall Profissional de 55"</t>
  </si>
  <si>
    <t>Controladora de Videowall (Decoder) para 8 telas com licenças</t>
  </si>
  <si>
    <t>VW_Montagem</t>
  </si>
  <si>
    <t>VW_Nobreak</t>
  </si>
  <si>
    <t>Nobreak 3kVA</t>
  </si>
  <si>
    <t>VW_Miscelanea</t>
  </si>
  <si>
    <t>Cabos, Suportes e Acessorios</t>
  </si>
  <si>
    <t>Montagem, Instalação e Configuração do VideoWall</t>
  </si>
  <si>
    <t>VW_Instala</t>
  </si>
  <si>
    <t>Montagem da Infraestrutura (suportes articulados e painel) do VideoWall</t>
  </si>
  <si>
    <t>FAB</t>
  </si>
  <si>
    <t>Grupo Moto-Gerador a Diesel, 150 kVA, 1800 RPM, 60 HZ (Aquisição e Montagem)</t>
  </si>
  <si>
    <t>GMG</t>
  </si>
  <si>
    <t>Jacunda</t>
  </si>
  <si>
    <t>Sistema Detecção, Proteção e Combate à Incêndio</t>
  </si>
  <si>
    <t>LED_Variados</t>
  </si>
  <si>
    <t>Atualização do residual do parque instalado ainda não em LED, utilizando potências diversas</t>
  </si>
  <si>
    <t>FRG / TF</t>
  </si>
  <si>
    <t>Ibarama</t>
  </si>
  <si>
    <t>Retrofit Elétrico dos Prédios</t>
  </si>
  <si>
    <t>Eletrocalha_eletrica</t>
  </si>
  <si>
    <t>Retrofit</t>
  </si>
  <si>
    <t>Automação dos Quadro de Distribuição (Disjuntor Inteligente / Leitura de Consumo)</t>
  </si>
  <si>
    <t>Estimativa*</t>
  </si>
  <si>
    <t>Fornecimento - Ar Condicionado tipo Split Inverter de 9000 BTUs Frio</t>
  </si>
  <si>
    <t>TJRN</t>
  </si>
  <si>
    <t>AC09_Instalação</t>
  </si>
  <si>
    <t>Instalação - Ar Condicionado tipo Split Inverter de 9000 BTUs Frio</t>
  </si>
  <si>
    <t>AC09_aparelho</t>
  </si>
  <si>
    <t>AC12_aparelho</t>
  </si>
  <si>
    <t>AC12_Instalação</t>
  </si>
  <si>
    <t>Fornecimento - Ar Condicionado tipo Split Inverter de 12000 BTUs Frio</t>
  </si>
  <si>
    <t>Instalação - Ar Condicionado tipo Split Inverter de 12000 BTUs Frio</t>
  </si>
  <si>
    <t>AC18_aparelho</t>
  </si>
  <si>
    <t>AC18_Instalação</t>
  </si>
  <si>
    <t>TJRR</t>
  </si>
  <si>
    <t>Estrutura Carport para 2 vagas com Sistema de Microgeração de 8kWp</t>
  </si>
  <si>
    <t>Sen. La Roque</t>
  </si>
  <si>
    <t>Kit Internet via Satelite (ref.: Starlink)</t>
  </si>
  <si>
    <t>Site da Starlink Brasil</t>
  </si>
  <si>
    <t>SAT_antena</t>
  </si>
  <si>
    <t>SAT_tubo</t>
  </si>
  <si>
    <t>Adaptador de tubo</t>
  </si>
  <si>
    <t>Internet Satelital</t>
  </si>
  <si>
    <t>SAT_Poste</t>
  </si>
  <si>
    <t>Poste Metálico de 7m</t>
  </si>
  <si>
    <t>Internet Sat</t>
  </si>
  <si>
    <t>Aluguel de Prédio / Galpão</t>
  </si>
  <si>
    <t>GALP_outros</t>
  </si>
  <si>
    <t>Internet</t>
  </si>
  <si>
    <t>SAT</t>
  </si>
  <si>
    <t>Mensalidade da Internet via Satelite</t>
  </si>
  <si>
    <t>Site Starlink</t>
  </si>
  <si>
    <t>Banda</t>
  </si>
  <si>
    <t>Mensalidade Número Telefonico</t>
  </si>
  <si>
    <t>Poste_Locacao</t>
  </si>
  <si>
    <t>Locação de Faixa de Poste para FO</t>
  </si>
  <si>
    <t>TEC_SEGINFO</t>
  </si>
  <si>
    <t>Técnico em Segurança da Informação</t>
  </si>
  <si>
    <t>TEC_OPERADOR</t>
  </si>
  <si>
    <t>Técnico Operador de CCO</t>
  </si>
  <si>
    <t>Compra de Banda</t>
  </si>
  <si>
    <t>VOIP_numero</t>
  </si>
  <si>
    <t>Custo Minutos para Móvel</t>
  </si>
  <si>
    <t>VOIP_movel</t>
  </si>
  <si>
    <t>VOIP_fixo</t>
  </si>
  <si>
    <t>Custo Minutos para Fixo</t>
  </si>
  <si>
    <t>Brdid</t>
  </si>
  <si>
    <t>SIGEE</t>
  </si>
  <si>
    <t>Sistema Integrado de Gestão - Eficiência Energética</t>
  </si>
  <si>
    <t>CALL</t>
  </si>
  <si>
    <t>Call Center</t>
  </si>
  <si>
    <t>Telegestão</t>
  </si>
  <si>
    <t>ELEXT</t>
  </si>
  <si>
    <t>Encarregado Eletricista Externo</t>
  </si>
  <si>
    <t>ELPRED</t>
  </si>
  <si>
    <t>Encarregado Eletricista Predial</t>
  </si>
  <si>
    <t>AJEXT</t>
  </si>
  <si>
    <t>Ajudante Eletricista Externo</t>
  </si>
  <si>
    <t>AJPRED</t>
  </si>
  <si>
    <t>Ajudante Eletricista Predial</t>
  </si>
  <si>
    <t>AJUFV</t>
  </si>
  <si>
    <t>Ajudante Eletricista UFV</t>
  </si>
  <si>
    <t>ENG_TCOM</t>
  </si>
  <si>
    <t>Eng. Eletricista</t>
  </si>
  <si>
    <t>ENG_ELET</t>
  </si>
  <si>
    <t>OPERATIONAL EXPENDITURE (OPEX)</t>
  </si>
  <si>
    <t>(+) Contrato de Manutenção UFV</t>
  </si>
  <si>
    <t>(+) Contrato de Materiais Iluminação Pública 11852643000180 - 2023</t>
  </si>
  <si>
    <t>(+) Contrato de Manutenção Iluminação Pública 15984883000199 - 2023</t>
  </si>
  <si>
    <t>(+) Contrato de Manutenção de Ar Condicionado 10637143000162 - 2023</t>
  </si>
  <si>
    <t>Reinvestimento no ANO 16</t>
  </si>
  <si>
    <t>Reinvestimento no ANO 8, 15 e 22</t>
  </si>
  <si>
    <t>Desembolso - sem Reinvest</t>
  </si>
  <si>
    <t>Desembolso - Reinvest x 8 anos</t>
  </si>
  <si>
    <t>Desembolso - Reinvest x 15 anos</t>
  </si>
  <si>
    <t>CAM</t>
  </si>
  <si>
    <t>Caminhão Aluguel</t>
  </si>
  <si>
    <t>MOT</t>
  </si>
  <si>
    <t>Motocicleta - Aluguel</t>
  </si>
  <si>
    <t>(+) Ampliação de Fibra Óptica e Conectividade</t>
  </si>
  <si>
    <t>(+) Atraso no Benefício  da Efetivação da UFV</t>
  </si>
  <si>
    <t>(+) Benefício da Eficiência Energética</t>
  </si>
  <si>
    <t>Bônus de Economia de Energia (BCE)</t>
  </si>
  <si>
    <t>Meta R$</t>
  </si>
  <si>
    <t>Meta %</t>
  </si>
  <si>
    <t>BCE</t>
  </si>
  <si>
    <t>Custo Mensal com Energia - SAE (baseado em 2023)</t>
  </si>
  <si>
    <t>Custo Mensal com Energia - Iluminação Pública</t>
  </si>
  <si>
    <t>Custo Mensal com Energia - Outros Sec. Infra. (baseado em 2023)</t>
  </si>
  <si>
    <t>Custo Mensal com Energia - Sec. Adm. (baseado em 2023)</t>
  </si>
  <si>
    <t>Custo Mensal com Energia - FMS (baseado em 2023)</t>
  </si>
  <si>
    <t>Custo Mensal com Energia - Sec. Educação, Assist. Social e Câmara (baseado 2023)</t>
  </si>
  <si>
    <t>TOTAL Mensal</t>
  </si>
  <si>
    <t>TOTAL Anual</t>
  </si>
  <si>
    <t>Participacao</t>
  </si>
  <si>
    <t>Operação de Eficiência Energética (exceto IP)</t>
  </si>
  <si>
    <t>Videomonitoramento &amp; Iluminação Pública</t>
  </si>
  <si>
    <t>Remuneração sobre Invest.  - Videomonitoramento &amp; IP</t>
  </si>
  <si>
    <t>Remuneração sobre Invest. - Eficiência Energética sem IP</t>
  </si>
  <si>
    <t>IPCA 12meses (Referência)</t>
  </si>
  <si>
    <t>Multiplicador</t>
  </si>
  <si>
    <t>CCO</t>
  </si>
  <si>
    <t>Centro de Controle e Operação (CCO)</t>
  </si>
  <si>
    <t>A</t>
  </si>
  <si>
    <t>B</t>
  </si>
  <si>
    <t>C</t>
  </si>
  <si>
    <t>CURVA</t>
  </si>
  <si>
    <t>CAPEX + REPEX</t>
  </si>
  <si>
    <t>PTZ_Cam_predial</t>
  </si>
  <si>
    <t>Videomonitoramento - Prédios e Equipamentos</t>
  </si>
  <si>
    <t>PTZ_Cam_viaria</t>
  </si>
  <si>
    <t>Câmera Movel PTZ finalidade VIÁRIA</t>
  </si>
  <si>
    <t>VM_Poste_predial</t>
  </si>
  <si>
    <t>VM_Poste_viario</t>
  </si>
  <si>
    <t>VM_GND_predial</t>
  </si>
  <si>
    <t>VM_GND_viario</t>
  </si>
  <si>
    <t>Poste Metálico de 7m para Câmeras de Entorno</t>
  </si>
  <si>
    <t>Poste Metálico de 7m para Câmeras VIÁRIAS</t>
  </si>
  <si>
    <t>VM_CT_viario</t>
  </si>
  <si>
    <t>Poste_SERV_predial</t>
  </si>
  <si>
    <t>Poste_SERV_viario</t>
  </si>
  <si>
    <t>Vmonit Viario</t>
  </si>
  <si>
    <t>Videomonitoramento - Viário</t>
  </si>
  <si>
    <t>Kit Aterramento Conjunto Câmeras VIÁRIAS</t>
  </si>
  <si>
    <t>https://www.roberthalf.com/br/pt/vagas-detalhes/gerente-de-contratos-pm/brazil</t>
  </si>
  <si>
    <t>Eng. Eletrônico / Telecom (Engenheiro de O&amp;M)</t>
  </si>
  <si>
    <t>https://www.roberthalf.com/br/pt/vagas-detalhes/engenheiro-om-g/brazil</t>
  </si>
  <si>
    <t>RESUMO KEY-NUMBERS (R$ x 1000)</t>
  </si>
  <si>
    <t>Dome_facial</t>
  </si>
  <si>
    <t>Câmera Tipo DOME com Detecção de Face</t>
  </si>
  <si>
    <t>Conleste (MA)</t>
  </si>
  <si>
    <t>Cadeira</t>
  </si>
  <si>
    <t>Cadeira Giratória com braços NR17</t>
  </si>
  <si>
    <t>Fornecimento - Ar Condicionado tipo Split Inverter de 18000 BTUs Frio</t>
  </si>
  <si>
    <t>Instalação - Ar Condicionado tipo Split Inverter de 18000 BTUs Frio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</si>
</sst>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5" formatCode="&quot;R$&quot;\ #,##0;\-&quot;R$&quot;\ #,##0"/>
    <numFmt numFmtId="7" formatCode="&quot;R$&quot;\ #,##0.00;\-&quot;R$&quot;\ #,##0.00"/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0.0%"/>
    <numFmt numFmtId="165" formatCode="&quot;A&quot;0"/>
    <numFmt numFmtId="166" formatCode="&quot;M&quot;0"/>
    <numFmt numFmtId="167" formatCode="0.000%"/>
    <numFmt numFmtId="168" formatCode="0\ &quot;anos&quot;"/>
    <numFmt numFmtId="169" formatCode="0\ &quot;meses&quot;"/>
    <numFmt numFmtId="170" formatCode="#,##0.000"/>
    <numFmt numFmtId="171" formatCode="_-&quot;R$&quot;* #,##0.00_-;\-&quot;R$&quot;* #,##0.00_-;_-&quot;R$&quot;* &quot;-&quot;??_-;_-@_-"/>
    <numFmt numFmtId="172" formatCode="#,##0_ ;[Red]\-#,##0\ ;\-"/>
    <numFmt numFmtId="173" formatCode="&quot;Investimento CAPEX - M&quot;000"/>
    <numFmt numFmtId="174" formatCode="0.000%\ &quot;a.a.&quot;"/>
    <numFmt numFmtId="175" formatCode="0%\ &quot;do CAPEX&quot;"/>
    <numFmt numFmtId="176" formatCode="&quot;Mês&quot;\ 0"/>
    <numFmt numFmtId="177" formatCode="&quot;IPCA +&quot;\ 0.00%\ &quot;a.a.&quot;"/>
    <numFmt numFmtId="178" formatCode="0.00%\ &quot;a.a.&quot;"/>
    <numFmt numFmtId="179" formatCode="&quot;IPCA +&quot;\ 0.00%\ &quot;a.m.&quot;"/>
    <numFmt numFmtId="180" formatCode="#,##0;[Red]\-#,##0;\-"/>
    <numFmt numFmtId="181" formatCode="0.000"/>
    <numFmt numFmtId="182" formatCode="#,##0;#,##0;\-"/>
    <numFmt numFmtId="183" formatCode="#,##0.00;#,##0.00;\-"/>
    <numFmt numFmtId="184" formatCode="&quot;mês &quot;0"/>
    <numFmt numFmtId="185" formatCode="&quot;R$&quot;\ #,##0.00"/>
    <numFmt numFmtId="186" formatCode="0%\ &quot;a.a.&quot;"/>
    <numFmt numFmtId="187" formatCode="0.00%\ &quot;a.m.&quot;"/>
    <numFmt numFmtId="188" formatCode="_-[$R$-416]\ * #,##0.00_-;\-[$R$-416]\ * #,##0.00_-;_-[$R$-416]\ * &quot;-&quot;??_-;_-@_-"/>
    <numFmt numFmtId="189" formatCode="#,##0.0"/>
    <numFmt numFmtId="190" formatCode="0.0"/>
    <numFmt numFmtId="191" formatCode="_-* #,##0_-;\-* #,##0_-;_-* &quot;-&quot;??_-;_-@_-"/>
    <numFmt numFmtId="192" formatCode="&quot;Investimento (Sem Reinvest) - M&quot;0"/>
    <numFmt numFmtId="193" formatCode="&quot;Investimento (Reinvest x 7) - M&quot;0"/>
  </numFmts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i/>
      <sz val="8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8"/>
      <color theme="1"/>
      <name val="Calibri"/>
      <family val="2"/>
    </font>
    <font>
      <b/>
      <sz val="12"/>
      <color theme="1"/>
      <name val="Calibri"/>
      <family val="2"/>
      <scheme val="minor"/>
    </font>
    <font>
      <vertAlign val="subscript"/>
      <sz val="8"/>
      <color theme="1"/>
      <name val="Calibri"/>
      <family val="2"/>
      <scheme val="minor"/>
    </font>
    <font>
      <sz val="11"/>
      <color rgb="FF444444"/>
      <name val="Aptos Narrow"/>
      <family val="2"/>
    </font>
    <font>
      <sz val="10"/>
      <color rgb="FF000000"/>
      <name val="Calibri"/>
      <family val="2"/>
    </font>
    <font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273">
    <xf numFmtId="0" fontId="0" fillId="0" borderId="0" xfId="0"/>
    <xf numFmtId="3" fontId="4" fillId="0" borderId="0" xfId="0" applyNumberFormat="1" applyFont="1" applyAlignment="1">
      <alignment horizontal="center" vertical="center" wrapText="1"/>
    </xf>
    <xf numFmtId="0" fontId="0" fillId="0" borderId="4" xfId="0" applyBorder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/>
    <xf numFmtId="10" fontId="5" fillId="0" borderId="0" xfId="4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10" fontId="5" fillId="0" borderId="0" xfId="0" applyNumberFormat="1" applyFont="1" applyAlignment="1">
      <alignment horizontal="center"/>
    </xf>
    <xf numFmtId="9" fontId="5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10" fillId="0" borderId="0" xfId="0" applyFont="1"/>
    <xf numFmtId="0" fontId="11" fillId="0" borderId="0" xfId="0" applyFont="1" applyAlignment="1">
      <alignment horizontal="left" indent="2"/>
    </xf>
    <xf numFmtId="0" fontId="11" fillId="0" borderId="0" xfId="0" applyFont="1"/>
    <xf numFmtId="0" fontId="10" fillId="0" borderId="0" xfId="0" applyFont="1" applyAlignment="1">
      <alignment horizontal="left" indent="2"/>
    </xf>
    <xf numFmtId="166" fontId="10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3" fontId="11" fillId="0" borderId="0" xfId="0" applyNumberFormat="1" applyFont="1"/>
    <xf numFmtId="0" fontId="11" fillId="0" borderId="0" xfId="0" applyFont="1" applyAlignment="1">
      <alignment horizontal="left" indent="3"/>
    </xf>
    <xf numFmtId="0" fontId="12" fillId="0" borderId="0" xfId="0" applyFont="1" applyAlignment="1">
      <alignment horizontal="left" vertical="center" wrapText="1" indent="4"/>
    </xf>
    <xf numFmtId="0" fontId="12" fillId="0" borderId="0" xfId="0" applyFont="1" applyAlignment="1">
      <alignment horizontal="left" vertical="center" wrapText="1" indent="6"/>
    </xf>
    <xf numFmtId="0" fontId="3" fillId="0" borderId="0" xfId="0" applyFont="1" applyAlignment="1">
      <alignment horizontal="left" indent="3"/>
    </xf>
    <xf numFmtId="0" fontId="16" fillId="0" borderId="0" xfId="0" applyFont="1" applyAlignment="1">
      <alignment horizontal="left" vertical="center" wrapText="1" indent="4"/>
    </xf>
    <xf numFmtId="0" fontId="10" fillId="0" borderId="0" xfId="0" applyFont="1" applyAlignment="1">
      <alignment vertical="center"/>
    </xf>
    <xf numFmtId="0" fontId="11" fillId="5" borderId="0" xfId="0" applyFont="1" applyFill="1" applyAlignment="1">
      <alignment horizontal="left" indent="3"/>
    </xf>
    <xf numFmtId="0" fontId="18" fillId="0" borderId="0" xfId="0" applyFont="1" applyAlignment="1">
      <alignment horizontal="left" vertical="center" wrapText="1" indent="1"/>
    </xf>
    <xf numFmtId="170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0" fontId="3" fillId="0" borderId="0" xfId="0" applyFont="1" applyAlignment="1">
      <alignment horizontal="left" indent="2"/>
    </xf>
    <xf numFmtId="171" fontId="0" fillId="0" borderId="0" xfId="0" applyNumberFormat="1"/>
    <xf numFmtId="0" fontId="0" fillId="0" borderId="0" xfId="0" applyAlignment="1">
      <alignment horizontal="left" indent="2"/>
    </xf>
    <xf numFmtId="44" fontId="10" fillId="0" borderId="0" xfId="0" applyNumberFormat="1" applyFont="1"/>
    <xf numFmtId="173" fontId="0" fillId="0" borderId="0" xfId="0" applyNumberFormat="1" applyAlignment="1">
      <alignment horizontal="left" indent="2"/>
    </xf>
    <xf numFmtId="171" fontId="10" fillId="0" borderId="0" xfId="0" applyNumberFormat="1" applyFont="1" applyAlignment="1">
      <alignment horizontal="left" indent="2"/>
    </xf>
    <xf numFmtId="171" fontId="10" fillId="0" borderId="0" xfId="0" applyNumberFormat="1" applyFont="1"/>
    <xf numFmtId="165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/>
    </xf>
    <xf numFmtId="0" fontId="9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/>
    </xf>
    <xf numFmtId="169" fontId="5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 indent="1"/>
    </xf>
    <xf numFmtId="0" fontId="10" fillId="0" borderId="0" xfId="0" applyFont="1" applyAlignment="1">
      <alignment vertical="center" wrapText="1"/>
    </xf>
    <xf numFmtId="174" fontId="10" fillId="0" borderId="0" xfId="4" applyNumberFormat="1" applyFont="1" applyAlignment="1">
      <alignment horizontal="center" vertical="center"/>
    </xf>
    <xf numFmtId="174" fontId="11" fillId="0" borderId="0" xfId="4" applyNumberFormat="1" applyFont="1" applyAlignment="1">
      <alignment horizontal="center" vertical="center"/>
    </xf>
    <xf numFmtId="0" fontId="20" fillId="0" borderId="0" xfId="5" applyFont="1" applyAlignment="1">
      <alignment vertical="center" wrapText="1"/>
    </xf>
    <xf numFmtId="0" fontId="11" fillId="0" borderId="4" xfId="0" applyFont="1" applyBorder="1" applyAlignment="1">
      <alignment horizontal="center" vertical="center"/>
    </xf>
    <xf numFmtId="0" fontId="10" fillId="0" borderId="4" xfId="0" applyFont="1" applyBorder="1"/>
    <xf numFmtId="0" fontId="11" fillId="0" borderId="4" xfId="0" applyFont="1" applyBorder="1" applyAlignment="1">
      <alignment vertical="center"/>
    </xf>
    <xf numFmtId="174" fontId="11" fillId="0" borderId="4" xfId="4" applyNumberFormat="1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0" borderId="4" xfId="0" applyFont="1" applyBorder="1" applyAlignment="1">
      <alignment vertical="center" wrapText="1"/>
    </xf>
    <xf numFmtId="174" fontId="10" fillId="0" borderId="4" xfId="4" applyNumberFormat="1" applyFont="1" applyBorder="1" applyAlignment="1">
      <alignment horizontal="center" vertical="center"/>
    </xf>
    <xf numFmtId="0" fontId="21" fillId="0" borderId="4" xfId="0" applyFont="1" applyBorder="1" applyAlignment="1">
      <alignment vertical="center"/>
    </xf>
    <xf numFmtId="0" fontId="0" fillId="0" borderId="0" xfId="0" applyAlignment="1">
      <alignment horizontal="center"/>
    </xf>
    <xf numFmtId="175" fontId="5" fillId="0" borderId="0" xfId="0" applyNumberFormat="1" applyFont="1" applyAlignment="1">
      <alignment horizontal="center" vertical="center" wrapText="1"/>
    </xf>
    <xf numFmtId="176" fontId="5" fillId="0" borderId="0" xfId="0" applyNumberFormat="1" applyFont="1" applyAlignment="1">
      <alignment horizontal="center" vertical="center" wrapText="1"/>
    </xf>
    <xf numFmtId="177" fontId="5" fillId="0" borderId="0" xfId="0" applyNumberFormat="1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72" fontId="5" fillId="0" borderId="0" xfId="0" applyNumberFormat="1" applyFont="1" applyAlignment="1">
      <alignment horizontal="right" vertical="center" indent="1"/>
    </xf>
    <xf numFmtId="8" fontId="5" fillId="0" borderId="0" xfId="0" applyNumberFormat="1" applyFont="1"/>
    <xf numFmtId="179" fontId="5" fillId="0" borderId="0" xfId="4" applyNumberFormat="1" applyFont="1" applyBorder="1" applyAlignment="1">
      <alignment horizontal="center"/>
    </xf>
    <xf numFmtId="180" fontId="10" fillId="0" borderId="0" xfId="0" applyNumberFormat="1" applyFont="1" applyAlignment="1">
      <alignment vertical="center"/>
    </xf>
    <xf numFmtId="180" fontId="11" fillId="0" borderId="0" xfId="0" applyNumberFormat="1" applyFont="1" applyAlignment="1">
      <alignment horizontal="center" vertical="center"/>
    </xf>
    <xf numFmtId="180" fontId="11" fillId="0" borderId="0" xfId="0" applyNumberFormat="1" applyFont="1" applyAlignment="1">
      <alignment horizontal="center"/>
    </xf>
    <xf numFmtId="180" fontId="10" fillId="0" borderId="0" xfId="0" applyNumberFormat="1" applyFont="1" applyAlignment="1">
      <alignment horizontal="center" vertical="center"/>
    </xf>
    <xf numFmtId="180" fontId="10" fillId="0" borderId="0" xfId="0" applyNumberFormat="1" applyFont="1" applyAlignment="1">
      <alignment horizontal="center"/>
    </xf>
    <xf numFmtId="180" fontId="10" fillId="5" borderId="0" xfId="0" applyNumberFormat="1" applyFont="1" applyFill="1" applyAlignment="1">
      <alignment horizontal="right"/>
    </xf>
    <xf numFmtId="180" fontId="10" fillId="0" borderId="0" xfId="0" applyNumberFormat="1" applyFont="1"/>
    <xf numFmtId="180" fontId="5" fillId="0" borderId="0" xfId="0" applyNumberFormat="1" applyFont="1" applyAlignment="1">
      <alignment vertical="center"/>
    </xf>
    <xf numFmtId="180" fontId="7" fillId="0" borderId="0" xfId="0" applyNumberFormat="1" applyFont="1"/>
    <xf numFmtId="180" fontId="13" fillId="0" borderId="0" xfId="0" applyNumberFormat="1" applyFont="1" applyAlignment="1">
      <alignment horizontal="right" indent="1"/>
    </xf>
    <xf numFmtId="180" fontId="11" fillId="0" borderId="0" xfId="0" applyNumberFormat="1" applyFont="1" applyAlignment="1">
      <alignment horizontal="right" indent="2"/>
    </xf>
    <xf numFmtId="0" fontId="11" fillId="0" borderId="0" xfId="0" applyFont="1" applyAlignment="1">
      <alignment horizontal="right" indent="2"/>
    </xf>
    <xf numFmtId="180" fontId="11" fillId="5" borderId="0" xfId="0" applyNumberFormat="1" applyFont="1" applyFill="1" applyAlignment="1">
      <alignment horizontal="right"/>
    </xf>
    <xf numFmtId="180" fontId="11" fillId="0" borderId="0" xfId="0" applyNumberFormat="1" applyFont="1" applyAlignment="1">
      <alignment horizontal="right"/>
    </xf>
    <xf numFmtId="9" fontId="5" fillId="0" borderId="0" xfId="4" applyFont="1" applyAlignment="1">
      <alignment horizontal="center"/>
    </xf>
    <xf numFmtId="0" fontId="11" fillId="2" borderId="9" xfId="0" applyFont="1" applyFill="1" applyBorder="1" applyAlignment="1">
      <alignment horizontal="left" indent="3"/>
    </xf>
    <xf numFmtId="180" fontId="10" fillId="2" borderId="10" xfId="0" applyNumberFormat="1" applyFont="1" applyFill="1" applyBorder="1" applyAlignment="1">
      <alignment horizontal="center"/>
    </xf>
    <xf numFmtId="0" fontId="11" fillId="2" borderId="11" xfId="0" applyFont="1" applyFill="1" applyBorder="1" applyAlignment="1">
      <alignment horizontal="left" indent="3"/>
    </xf>
    <xf numFmtId="0" fontId="11" fillId="2" borderId="13" xfId="0" applyFont="1" applyFill="1" applyBorder="1" applyAlignment="1">
      <alignment horizontal="left" indent="3"/>
    </xf>
    <xf numFmtId="10" fontId="10" fillId="2" borderId="12" xfId="4" applyNumberFormat="1" applyFont="1" applyFill="1" applyBorder="1" applyAlignment="1">
      <alignment horizontal="center"/>
    </xf>
    <xf numFmtId="164" fontId="10" fillId="0" borderId="0" xfId="4" applyNumberFormat="1" applyFont="1" applyAlignment="1"/>
    <xf numFmtId="0" fontId="11" fillId="0" borderId="4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10" fontId="10" fillId="0" borderId="0" xfId="0" applyNumberFormat="1" applyFont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10" fontId="10" fillId="0" borderId="1" xfId="0" applyNumberFormat="1" applyFont="1" applyBorder="1" applyAlignment="1">
      <alignment horizontal="center" vertical="center" wrapText="1"/>
    </xf>
    <xf numFmtId="178" fontId="11" fillId="0" borderId="0" xfId="0" applyNumberFormat="1" applyFont="1" applyAlignment="1">
      <alignment horizontal="center" vertical="center" wrapText="1"/>
    </xf>
    <xf numFmtId="178" fontId="11" fillId="0" borderId="4" xfId="0" applyNumberFormat="1" applyFont="1" applyBorder="1" applyAlignment="1">
      <alignment horizontal="center" vertical="center" wrapText="1"/>
    </xf>
    <xf numFmtId="178" fontId="10" fillId="0" borderId="0" xfId="0" applyNumberFormat="1" applyFont="1" applyAlignment="1">
      <alignment horizontal="center" vertical="center" wrapText="1"/>
    </xf>
    <xf numFmtId="180" fontId="10" fillId="2" borderId="14" xfId="0" applyNumberFormat="1" applyFont="1" applyFill="1" applyBorder="1" applyAlignment="1">
      <alignment horizontal="center"/>
    </xf>
    <xf numFmtId="10" fontId="5" fillId="0" borderId="0" xfId="4" applyNumberFormat="1" applyFont="1"/>
    <xf numFmtId="0" fontId="12" fillId="6" borderId="0" xfId="0" applyFont="1" applyFill="1" applyAlignment="1">
      <alignment horizontal="left" vertical="center" wrapText="1" indent="6"/>
    </xf>
    <xf numFmtId="180" fontId="13" fillId="6" borderId="0" xfId="0" applyNumberFormat="1" applyFont="1" applyFill="1" applyAlignment="1">
      <alignment horizontal="right" indent="1"/>
    </xf>
    <xf numFmtId="0" fontId="10" fillId="6" borderId="0" xfId="0" applyFont="1" applyFill="1"/>
    <xf numFmtId="0" fontId="16" fillId="6" borderId="0" xfId="0" applyFont="1" applyFill="1" applyAlignment="1">
      <alignment horizontal="left" vertical="center" wrapText="1" indent="4"/>
    </xf>
    <xf numFmtId="180" fontId="11" fillId="6" borderId="0" xfId="0" applyNumberFormat="1" applyFont="1" applyFill="1" applyAlignment="1">
      <alignment horizontal="right" indent="2"/>
    </xf>
    <xf numFmtId="0" fontId="11" fillId="6" borderId="0" xfId="0" applyFont="1" applyFill="1" applyAlignment="1">
      <alignment horizontal="right" indent="2"/>
    </xf>
    <xf numFmtId="0" fontId="12" fillId="6" borderId="0" xfId="0" applyFont="1" applyFill="1" applyAlignment="1">
      <alignment horizontal="left" vertical="center" wrapText="1" indent="4"/>
    </xf>
    <xf numFmtId="180" fontId="10" fillId="6" borderId="0" xfId="0" applyNumberFormat="1" applyFont="1" applyFill="1"/>
    <xf numFmtId="180" fontId="7" fillId="6" borderId="0" xfId="0" applyNumberFormat="1" applyFont="1" applyFill="1"/>
    <xf numFmtId="181" fontId="5" fillId="0" borderId="0" xfId="0" applyNumberFormat="1" applyFont="1" applyAlignment="1">
      <alignment horizontal="right" vertical="center" indent="2"/>
    </xf>
    <xf numFmtId="0" fontId="11" fillId="6" borderId="0" xfId="0" applyFont="1" applyFill="1" applyAlignment="1">
      <alignment horizontal="left" indent="3"/>
    </xf>
    <xf numFmtId="180" fontId="11" fillId="6" borderId="0" xfId="0" applyNumberFormat="1" applyFont="1" applyFill="1" applyAlignment="1">
      <alignment horizontal="right"/>
    </xf>
    <xf numFmtId="0" fontId="11" fillId="6" borderId="0" xfId="0" applyFont="1" applyFill="1"/>
    <xf numFmtId="0" fontId="9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3" fontId="8" fillId="0" borderId="3" xfId="0" applyNumberFormat="1" applyFont="1" applyBorder="1" applyAlignment="1">
      <alignment horizontal="right" vertical="center" wrapText="1" indent="1"/>
    </xf>
    <xf numFmtId="3" fontId="8" fillId="0" borderId="0" xfId="0" applyNumberFormat="1" applyFont="1" applyAlignment="1">
      <alignment horizontal="right" vertical="center" wrapText="1" indent="1"/>
    </xf>
    <xf numFmtId="3" fontId="8" fillId="0" borderId="1" xfId="0" applyNumberFormat="1" applyFont="1" applyBorder="1" applyAlignment="1">
      <alignment horizontal="right" vertical="center" wrapText="1" indent="1"/>
    </xf>
    <xf numFmtId="0" fontId="17" fillId="0" borderId="0" xfId="0" applyFont="1" applyAlignment="1">
      <alignment horizontal="left" vertical="center" wrapText="1" indent="5"/>
    </xf>
    <xf numFmtId="182" fontId="8" fillId="0" borderId="3" xfId="0" applyNumberFormat="1" applyFont="1" applyBorder="1" applyAlignment="1">
      <alignment horizontal="right" vertical="center" wrapText="1" indent="1"/>
    </xf>
    <xf numFmtId="182" fontId="8" fillId="0" borderId="0" xfId="0" applyNumberFormat="1" applyFont="1" applyAlignment="1">
      <alignment horizontal="right" vertical="center" wrapText="1" indent="1"/>
    </xf>
    <xf numFmtId="182" fontId="8" fillId="0" borderId="1" xfId="0" applyNumberFormat="1" applyFont="1" applyBorder="1" applyAlignment="1">
      <alignment horizontal="right" vertical="center" wrapText="1" indent="1"/>
    </xf>
    <xf numFmtId="183" fontId="8" fillId="0" borderId="3" xfId="0" applyNumberFormat="1" applyFont="1" applyBorder="1" applyAlignment="1">
      <alignment horizontal="center" vertical="center" wrapText="1"/>
    </xf>
    <xf numFmtId="183" fontId="8" fillId="0" borderId="0" xfId="0" applyNumberFormat="1" applyFont="1" applyAlignment="1">
      <alignment horizontal="center" vertical="center" wrapText="1"/>
    </xf>
    <xf numFmtId="183" fontId="8" fillId="0" borderId="1" xfId="0" applyNumberFormat="1" applyFont="1" applyBorder="1" applyAlignment="1">
      <alignment horizontal="center" vertical="center" wrapText="1"/>
    </xf>
    <xf numFmtId="0" fontId="22" fillId="2" borderId="15" xfId="0" applyFont="1" applyFill="1" applyBorder="1"/>
    <xf numFmtId="0" fontId="6" fillId="0" borderId="0" xfId="0" applyFont="1" applyAlignment="1">
      <alignment horizontal="left" indent="2"/>
    </xf>
    <xf numFmtId="180" fontId="6" fillId="0" borderId="0" xfId="0" applyNumberFormat="1" applyFont="1" applyAlignment="1">
      <alignment horizontal="center" vertical="center"/>
    </xf>
    <xf numFmtId="180" fontId="6" fillId="0" borderId="0" xfId="0" applyNumberFormat="1" applyFont="1" applyAlignment="1">
      <alignment horizontal="center"/>
    </xf>
    <xf numFmtId="0" fontId="5" fillId="0" borderId="0" xfId="0" applyFont="1" applyAlignment="1">
      <alignment horizontal="left" indent="2"/>
    </xf>
    <xf numFmtId="180" fontId="5" fillId="0" borderId="0" xfId="0" applyNumberFormat="1" applyFont="1" applyAlignment="1">
      <alignment horizontal="center" vertical="center"/>
    </xf>
    <xf numFmtId="180" fontId="5" fillId="0" borderId="0" xfId="0" applyNumberFormat="1" applyFont="1" applyAlignment="1">
      <alignment horizontal="center"/>
    </xf>
    <xf numFmtId="0" fontId="17" fillId="0" borderId="0" xfId="0" applyFont="1" applyAlignment="1">
      <alignment horizontal="left" vertical="center" wrapText="1" indent="3"/>
    </xf>
    <xf numFmtId="1" fontId="5" fillId="0" borderId="0" xfId="0" applyNumberFormat="1" applyFont="1" applyAlignment="1">
      <alignment horizontal="center"/>
    </xf>
    <xf numFmtId="176" fontId="5" fillId="0" borderId="0" xfId="0" applyNumberFormat="1" applyFont="1" applyAlignment="1">
      <alignment horizontal="center"/>
    </xf>
    <xf numFmtId="180" fontId="10" fillId="0" borderId="0" xfId="0" quotePrefix="1" applyNumberFormat="1" applyFont="1"/>
    <xf numFmtId="0" fontId="11" fillId="5" borderId="0" xfId="0" applyFont="1" applyFill="1" applyAlignment="1">
      <alignment horizontal="left"/>
    </xf>
    <xf numFmtId="180" fontId="11" fillId="0" borderId="0" xfId="0" applyNumberFormat="1" applyFont="1"/>
    <xf numFmtId="0" fontId="22" fillId="2" borderId="15" xfId="0" applyFont="1" applyFill="1" applyBorder="1" applyAlignment="1">
      <alignment vertical="center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167" fontId="10" fillId="0" borderId="0" xfId="4" applyNumberFormat="1" applyFont="1" applyFill="1"/>
    <xf numFmtId="0" fontId="13" fillId="0" borderId="0" xfId="0" applyFont="1" applyAlignment="1">
      <alignment horizontal="left" vertical="center" wrapText="1" indent="1"/>
    </xf>
    <xf numFmtId="180" fontId="13" fillId="0" borderId="0" xfId="0" applyNumberFormat="1" applyFont="1" applyAlignment="1">
      <alignment horizontal="center" vertical="center"/>
    </xf>
    <xf numFmtId="0" fontId="13" fillId="0" borderId="0" xfId="0" applyFont="1"/>
    <xf numFmtId="3" fontId="5" fillId="0" borderId="0" xfId="0" applyNumberFormat="1" applyFont="1" applyAlignment="1">
      <alignment horizontal="center"/>
    </xf>
    <xf numFmtId="44" fontId="5" fillId="0" borderId="0" xfId="3" applyFont="1"/>
    <xf numFmtId="181" fontId="5" fillId="0" borderId="0" xfId="0" applyNumberFormat="1" applyFont="1"/>
    <xf numFmtId="164" fontId="5" fillId="0" borderId="0" xfId="4" applyNumberFormat="1" applyFont="1"/>
    <xf numFmtId="0" fontId="5" fillId="0" borderId="0" xfId="4" applyNumberFormat="1" applyFont="1"/>
    <xf numFmtId="180" fontId="10" fillId="2" borderId="15" xfId="0" applyNumberFormat="1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184" fontId="5" fillId="0" borderId="0" xfId="0" applyNumberFormat="1" applyFont="1" applyAlignment="1">
      <alignment horizontal="center" vertical="center" wrapText="1"/>
    </xf>
    <xf numFmtId="0" fontId="6" fillId="4" borderId="7" xfId="0" applyFont="1" applyFill="1" applyBorder="1" applyAlignment="1">
      <alignment horizontal="left" vertical="center" indent="2"/>
    </xf>
    <xf numFmtId="9" fontId="4" fillId="0" borderId="0" xfId="4" applyFont="1" applyAlignment="1">
      <alignment horizontal="center" vertical="center" wrapText="1"/>
    </xf>
    <xf numFmtId="181" fontId="5" fillId="6" borderId="0" xfId="0" applyNumberFormat="1" applyFont="1" applyFill="1" applyAlignment="1">
      <alignment horizontal="right" vertical="center" indent="2"/>
    </xf>
    <xf numFmtId="3" fontId="4" fillId="0" borderId="0" xfId="0" applyNumberFormat="1" applyFont="1" applyAlignment="1">
      <alignment horizontal="left" vertical="center" wrapText="1" indent="1"/>
    </xf>
    <xf numFmtId="168" fontId="6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69" fontId="5" fillId="0" borderId="0" xfId="0" applyNumberFormat="1" applyFont="1" applyAlignment="1">
      <alignment horizontal="left" vertical="center" wrapText="1" indent="1"/>
    </xf>
    <xf numFmtId="0" fontId="5" fillId="0" borderId="0" xfId="0" applyFont="1" applyAlignment="1">
      <alignment horizontal="left" indent="1"/>
    </xf>
    <xf numFmtId="185" fontId="5" fillId="0" borderId="0" xfId="0" applyNumberFormat="1" applyFont="1"/>
    <xf numFmtId="168" fontId="5" fillId="0" borderId="0" xfId="0" applyNumberFormat="1" applyFont="1" applyAlignment="1">
      <alignment horizontal="center"/>
    </xf>
    <xf numFmtId="184" fontId="5" fillId="0" borderId="0" xfId="0" applyNumberFormat="1" applyFont="1" applyAlignment="1">
      <alignment horizontal="left" vertical="center" wrapText="1" indent="1"/>
    </xf>
    <xf numFmtId="185" fontId="5" fillId="0" borderId="0" xfId="0" applyNumberFormat="1" applyFont="1" applyAlignment="1">
      <alignment horizontal="right"/>
    </xf>
    <xf numFmtId="185" fontId="5" fillId="0" borderId="0" xfId="0" applyNumberFormat="1" applyFont="1" applyAlignment="1">
      <alignment horizontal="right" vertical="center" wrapText="1"/>
    </xf>
    <xf numFmtId="0" fontId="6" fillId="8" borderId="0" xfId="0" applyFont="1" applyFill="1" applyAlignment="1">
      <alignment vertical="center"/>
    </xf>
    <xf numFmtId="0" fontId="6" fillId="8" borderId="11" xfId="0" applyFont="1" applyFill="1" applyBorder="1" applyAlignment="1">
      <alignment horizontal="left" vertical="center" indent="2"/>
    </xf>
    <xf numFmtId="185" fontId="6" fillId="8" borderId="0" xfId="0" applyNumberFormat="1" applyFont="1" applyFill="1" applyAlignment="1">
      <alignment vertical="center"/>
    </xf>
    <xf numFmtId="185" fontId="6" fillId="0" borderId="0" xfId="0" applyNumberFormat="1" applyFont="1"/>
    <xf numFmtId="3" fontId="6" fillId="8" borderId="0" xfId="0" applyNumberFormat="1" applyFont="1" applyFill="1" applyAlignment="1">
      <alignment vertical="center"/>
    </xf>
    <xf numFmtId="186" fontId="5" fillId="0" borderId="0" xfId="0" applyNumberFormat="1" applyFont="1" applyAlignment="1">
      <alignment horizontal="center" vertical="center"/>
    </xf>
    <xf numFmtId="187" fontId="5" fillId="0" borderId="0" xfId="4" applyNumberFormat="1" applyFont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/>
    </xf>
    <xf numFmtId="0" fontId="6" fillId="8" borderId="0" xfId="0" applyFont="1" applyFill="1" applyAlignment="1">
      <alignment horizontal="left" vertical="center" indent="2"/>
    </xf>
    <xf numFmtId="0" fontId="9" fillId="0" borderId="5" xfId="0" applyFont="1" applyBorder="1" applyAlignment="1">
      <alignment horizontal="center" vertical="center" wrapText="1"/>
    </xf>
    <xf numFmtId="0" fontId="5" fillId="3" borderId="0" xfId="0" applyFont="1" applyFill="1"/>
    <xf numFmtId="0" fontId="5" fillId="4" borderId="0" xfId="0" applyFont="1" applyFill="1"/>
    <xf numFmtId="172" fontId="5" fillId="2" borderId="0" xfId="0" applyNumberFormat="1" applyFont="1" applyFill="1" applyAlignment="1">
      <alignment horizontal="right" vertical="center" indent="1"/>
    </xf>
    <xf numFmtId="0" fontId="10" fillId="0" borderId="0" xfId="0" applyFont="1" applyAlignment="1">
      <alignment horizontal="left" vertical="center" wrapText="1" indent="2"/>
    </xf>
    <xf numFmtId="0" fontId="11" fillId="0" borderId="0" xfId="0" applyFont="1" applyAlignment="1">
      <alignment horizontal="left" vertical="center" wrapText="1"/>
    </xf>
    <xf numFmtId="0" fontId="5" fillId="2" borderId="0" xfId="0" applyFont="1" applyFill="1" applyAlignment="1">
      <alignment horizontal="left" indent="1"/>
    </xf>
    <xf numFmtId="3" fontId="4" fillId="2" borderId="0" xfId="0" applyNumberFormat="1" applyFont="1" applyFill="1" applyAlignment="1">
      <alignment horizontal="center" vertical="center" wrapText="1"/>
    </xf>
    <xf numFmtId="0" fontId="16" fillId="2" borderId="0" xfId="0" applyFont="1" applyFill="1" applyAlignment="1">
      <alignment horizontal="left" vertical="center" wrapText="1" indent="4"/>
    </xf>
    <xf numFmtId="180" fontId="13" fillId="2" borderId="0" xfId="0" applyNumberFormat="1" applyFont="1" applyFill="1" applyAlignment="1">
      <alignment horizontal="right" indent="1"/>
    </xf>
    <xf numFmtId="164" fontId="4" fillId="0" borderId="0" xfId="4" applyNumberFormat="1" applyFont="1" applyAlignment="1">
      <alignment horizontal="center" vertical="center" wrapText="1"/>
    </xf>
    <xf numFmtId="188" fontId="6" fillId="8" borderId="0" xfId="0" applyNumberFormat="1" applyFont="1" applyFill="1" applyAlignment="1">
      <alignment vertical="center"/>
    </xf>
    <xf numFmtId="188" fontId="25" fillId="0" borderId="0" xfId="0" applyNumberFormat="1" applyFont="1"/>
    <xf numFmtId="0" fontId="26" fillId="0" borderId="0" xfId="0" applyFont="1" applyAlignment="1">
      <alignment horizontal="left" indent="1"/>
    </xf>
    <xf numFmtId="3" fontId="6" fillId="8" borderId="0" xfId="0" applyNumberFormat="1" applyFont="1" applyFill="1" applyAlignment="1">
      <alignment horizontal="left" vertical="center" indent="2"/>
    </xf>
    <xf numFmtId="180" fontId="10" fillId="5" borderId="0" xfId="0" applyNumberFormat="1" applyFont="1" applyFill="1" applyAlignment="1">
      <alignment horizontal="center" vertical="center"/>
    </xf>
    <xf numFmtId="189" fontId="17" fillId="0" borderId="5" xfId="0" applyNumberFormat="1" applyFont="1" applyBorder="1" applyAlignment="1">
      <alignment horizontal="center" vertical="center"/>
    </xf>
    <xf numFmtId="0" fontId="16" fillId="4" borderId="0" xfId="0" applyFont="1" applyFill="1" applyAlignment="1">
      <alignment horizontal="left" vertical="center" wrapText="1" indent="4"/>
    </xf>
    <xf numFmtId="9" fontId="5" fillId="0" borderId="0" xfId="0" applyNumberFormat="1" applyFont="1"/>
    <xf numFmtId="190" fontId="13" fillId="4" borderId="0" xfId="0" applyNumberFormat="1" applyFont="1" applyFill="1" applyAlignment="1">
      <alignment horizontal="right" indent="1"/>
    </xf>
    <xf numFmtId="3" fontId="13" fillId="4" borderId="0" xfId="0" applyNumberFormat="1" applyFont="1" applyFill="1" applyAlignment="1">
      <alignment horizontal="right" indent="1"/>
    </xf>
    <xf numFmtId="164" fontId="5" fillId="0" borderId="0" xfId="4" applyNumberFormat="1" applyFont="1" applyAlignment="1">
      <alignment horizontal="center"/>
    </xf>
    <xf numFmtId="0" fontId="5" fillId="9" borderId="0" xfId="0" applyFont="1" applyFill="1" applyAlignment="1">
      <alignment horizontal="center" vertical="center" wrapText="1"/>
    </xf>
    <xf numFmtId="3" fontId="4" fillId="9" borderId="0" xfId="0" applyNumberFormat="1" applyFont="1" applyFill="1" applyAlignment="1">
      <alignment horizontal="center" vertical="center" wrapText="1"/>
    </xf>
    <xf numFmtId="185" fontId="5" fillId="9" borderId="0" xfId="0" applyNumberFormat="1" applyFont="1" applyFill="1"/>
    <xf numFmtId="0" fontId="24" fillId="9" borderId="0" xfId="0" applyFont="1" applyFill="1" applyAlignment="1">
      <alignment horizontal="left" vertical="center" wrapText="1"/>
    </xf>
    <xf numFmtId="168" fontId="5" fillId="9" borderId="0" xfId="0" applyNumberFormat="1" applyFont="1" applyFill="1" applyAlignment="1">
      <alignment horizontal="center" vertical="center"/>
    </xf>
    <xf numFmtId="185" fontId="5" fillId="9" borderId="0" xfId="0" applyNumberFormat="1" applyFont="1" applyFill="1" applyAlignment="1">
      <alignment vertical="center"/>
    </xf>
    <xf numFmtId="184" fontId="5" fillId="9" borderId="0" xfId="0" applyNumberFormat="1" applyFont="1" applyFill="1" applyAlignment="1">
      <alignment horizontal="left" vertical="center" wrapText="1"/>
    </xf>
    <xf numFmtId="188" fontId="5" fillId="10" borderId="0" xfId="0" applyNumberFormat="1" applyFont="1" applyFill="1" applyAlignment="1">
      <alignment horizontal="right" vertical="center" wrapText="1"/>
    </xf>
    <xf numFmtId="164" fontId="4" fillId="9" borderId="0" xfId="4" applyNumberFormat="1" applyFont="1" applyFill="1" applyAlignment="1">
      <alignment horizontal="center" vertical="center" wrapText="1"/>
    </xf>
    <xf numFmtId="188" fontId="5" fillId="11" borderId="0" xfId="0" applyNumberFormat="1" applyFont="1" applyFill="1" applyAlignment="1">
      <alignment horizontal="right" vertical="center" wrapText="1"/>
    </xf>
    <xf numFmtId="0" fontId="5" fillId="9" borderId="0" xfId="0" applyFont="1" applyFill="1" applyAlignment="1">
      <alignment horizontal="center"/>
    </xf>
    <xf numFmtId="0" fontId="5" fillId="9" borderId="0" xfId="0" applyFont="1" applyFill="1"/>
    <xf numFmtId="185" fontId="5" fillId="9" borderId="0" xfId="0" applyNumberFormat="1" applyFont="1" applyFill="1" applyAlignment="1">
      <alignment horizontal="right"/>
    </xf>
    <xf numFmtId="185" fontId="5" fillId="11" borderId="0" xfId="0" applyNumberFormat="1" applyFont="1" applyFill="1" applyAlignment="1">
      <alignment horizontal="right"/>
    </xf>
    <xf numFmtId="0" fontId="5" fillId="0" borderId="0" xfId="0" quotePrefix="1" applyFont="1" applyAlignment="1">
      <alignment horizontal="left" indent="1"/>
    </xf>
    <xf numFmtId="0" fontId="6" fillId="0" borderId="0" xfId="0" applyFont="1" applyAlignment="1">
      <alignment horizontal="left" indent="1"/>
    </xf>
    <xf numFmtId="185" fontId="5" fillId="0" borderId="0" xfId="0" applyNumberFormat="1" applyFont="1" applyAlignment="1">
      <alignment horizontal="left"/>
    </xf>
    <xf numFmtId="10" fontId="10" fillId="0" borderId="0" xfId="4" applyNumberFormat="1" applyFont="1"/>
    <xf numFmtId="191" fontId="5" fillId="0" borderId="0" xfId="0" applyNumberFormat="1" applyFont="1"/>
    <xf numFmtId="192" fontId="5" fillId="4" borderId="0" xfId="0" applyNumberFormat="1" applyFont="1" applyFill="1" applyAlignment="1">
      <alignment horizontal="right" vertical="center" wrapText="1"/>
    </xf>
    <xf numFmtId="191" fontId="10" fillId="4" borderId="0" xfId="0" applyNumberFormat="1" applyFont="1" applyFill="1"/>
    <xf numFmtId="191" fontId="10" fillId="4" borderId="0" xfId="0" applyNumberFormat="1" applyFont="1" applyFill="1" applyAlignment="1">
      <alignment horizontal="center"/>
    </xf>
    <xf numFmtId="191" fontId="10" fillId="3" borderId="0" xfId="0" applyNumberFormat="1" applyFont="1" applyFill="1"/>
    <xf numFmtId="193" fontId="5" fillId="3" borderId="0" xfId="0" applyNumberFormat="1" applyFont="1" applyFill="1" applyAlignment="1">
      <alignment horizontal="right" vertical="center" wrapText="1"/>
    </xf>
    <xf numFmtId="0" fontId="6" fillId="8" borderId="0" xfId="0" applyFont="1" applyFill="1" applyAlignment="1">
      <alignment horizontal="center" vertical="center"/>
    </xf>
    <xf numFmtId="185" fontId="5" fillId="0" borderId="0" xfId="0" applyNumberFormat="1" applyFont="1" applyAlignment="1">
      <alignment horizontal="center"/>
    </xf>
    <xf numFmtId="185" fontId="6" fillId="0" borderId="0" xfId="0" applyNumberFormat="1" applyFont="1" applyAlignment="1">
      <alignment horizontal="center"/>
    </xf>
    <xf numFmtId="44" fontId="5" fillId="0" borderId="0" xfId="3" applyFont="1" applyAlignment="1">
      <alignment horizontal="center"/>
    </xf>
    <xf numFmtId="7" fontId="5" fillId="0" borderId="0" xfId="0" applyNumberFormat="1" applyFont="1"/>
    <xf numFmtId="10" fontId="4" fillId="0" borderId="0" xfId="4" applyNumberFormat="1" applyFont="1" applyAlignment="1">
      <alignment horizontal="center" vertical="center" wrapText="1"/>
    </xf>
    <xf numFmtId="10" fontId="5" fillId="0" borderId="0" xfId="0" applyNumberFormat="1" applyFont="1"/>
    <xf numFmtId="164" fontId="5" fillId="0" borderId="0" xfId="4" applyNumberFormat="1" applyFont="1" applyAlignment="1"/>
    <xf numFmtId="181" fontId="5" fillId="6" borderId="0" xfId="0" applyNumberFormat="1" applyFont="1" applyFill="1" applyAlignment="1">
      <alignment vertical="center"/>
    </xf>
    <xf numFmtId="164" fontId="5" fillId="6" borderId="0" xfId="4" applyNumberFormat="1" applyFont="1" applyFill="1" applyAlignment="1">
      <alignment vertical="center"/>
    </xf>
    <xf numFmtId="181" fontId="5" fillId="0" borderId="0" xfId="0" applyNumberFormat="1" applyFont="1" applyAlignment="1">
      <alignment vertical="center"/>
    </xf>
    <xf numFmtId="164" fontId="5" fillId="0" borderId="0" xfId="4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right"/>
    </xf>
    <xf numFmtId="164" fontId="19" fillId="0" borderId="0" xfId="5" applyNumberFormat="1"/>
    <xf numFmtId="185" fontId="19" fillId="0" borderId="0" xfId="5" applyNumberFormat="1"/>
    <xf numFmtId="5" fontId="5" fillId="6" borderId="0" xfId="3" applyNumberFormat="1" applyFont="1" applyFill="1" applyAlignment="1">
      <alignment horizontal="center"/>
    </xf>
    <xf numFmtId="44" fontId="4" fillId="0" borderId="0" xfId="3" applyFont="1" applyAlignment="1">
      <alignment horizontal="center" vertical="center" wrapText="1"/>
    </xf>
    <xf numFmtId="0" fontId="6" fillId="7" borderId="5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10" fontId="5" fillId="6" borderId="0" xfId="4" applyNumberFormat="1" applyFont="1" applyFill="1" applyAlignment="1">
      <alignment horizontal="center"/>
    </xf>
    <xf numFmtId="5" fontId="5" fillId="6" borderId="0" xfId="3" applyNumberFormat="1" applyFont="1" applyFill="1" applyAlignment="1">
      <alignment horizontal="center"/>
    </xf>
    <xf numFmtId="169" fontId="5" fillId="6" borderId="0" xfId="3" applyNumberFormat="1" applyFont="1" applyFill="1" applyAlignment="1">
      <alignment horizontal="center"/>
    </xf>
    <xf numFmtId="0" fontId="6" fillId="4" borderId="11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1" fontId="5" fillId="0" borderId="0" xfId="4" applyNumberFormat="1" applyFont="1" applyAlignment="1">
      <alignment horizontal="center"/>
    </xf>
    <xf numFmtId="10" fontId="6" fillId="0" borderId="0" xfId="4" applyNumberFormat="1" applyFont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</cellXfs>
  <cellStyles count="6">
    <cellStyle name="Hiperlink" xfId="5" builtinId="8"/>
    <cellStyle name="Moeda" xfId="3" builtinId="4"/>
    <cellStyle name="Normal" xfId="0" builtinId="0"/>
    <cellStyle name="Normal 2" xfId="1" xr:uid="{ED6FDF75-8CC6-4CD0-B3B7-60392333A7E6}"/>
    <cellStyle name="Porcentagem" xfId="4" builtinId="5"/>
    <cellStyle name="Porcentagem 2" xfId="2" xr:uid="{08147B6C-7331-4617-8212-87D15EAF807E}"/>
  </cellStyles>
  <dxfs count="96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eetMetadata" Target="metadata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777240</xdr:colOff>
      <xdr:row>3</xdr:row>
      <xdr:rowOff>121920</xdr:rowOff>
    </xdr:from>
    <xdr:to>
      <xdr:col>3</xdr:col>
      <xdr:colOff>452715</xdr:colOff>
      <xdr:row>7</xdr:row>
      <xdr:rowOff>5807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F58215F1-07FE-45AA-B725-5350386667C4}"/>
            </a:ext>
          </a:extLst>
        </xdr:cNvPr>
        <xdr:cNvGrpSpPr/>
      </xdr:nvGrpSpPr>
      <xdr:grpSpPr>
        <a:xfrm>
          <a:off x="777240" y="723900"/>
          <a:ext cx="4140795" cy="584927"/>
          <a:chOff x="161802" y="275665"/>
          <a:chExt cx="5415380" cy="46392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74D76261-C67B-9AD2-D737-20474ECD6CBA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Anergética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69CC2D8F-32D1-720F-9792-8E22E53885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2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171769</xdr:colOff>
      <xdr:row>4</xdr:row>
      <xdr:rowOff>54840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B0258E0C-B249-4901-AC48-D0808D5B0838}"/>
            </a:ext>
          </a:extLst>
        </xdr:cNvPr>
        <xdr:cNvGrpSpPr/>
      </xdr:nvGrpSpPr>
      <xdr:grpSpPr>
        <a:xfrm>
          <a:off x="0" y="0"/>
          <a:ext cx="4140795" cy="584927"/>
          <a:chOff x="161802" y="275665"/>
          <a:chExt cx="5415380" cy="46392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9465A6FE-97D8-1020-FFE4-0EE50E607AF5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21985ABE-9FFF-AE26-F10D-E837A42621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0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5</xdr:col>
      <xdr:colOff>1172994</xdr:colOff>
      <xdr:row>3</xdr:row>
      <xdr:rowOff>84986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351863A5-07AD-4698-B691-77BC723986AE}"/>
            </a:ext>
          </a:extLst>
        </xdr:cNvPr>
        <xdr:cNvGrpSpPr/>
      </xdr:nvGrpSpPr>
      <xdr:grpSpPr>
        <a:xfrm>
          <a:off x="0" y="0"/>
          <a:ext cx="7726194" cy="679346"/>
          <a:chOff x="0" y="0"/>
          <a:chExt cx="8164131" cy="654050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313659BB-D54A-7083-6327-99FD9219C5CB}"/>
              </a:ext>
            </a:extLst>
          </xdr:cNvPr>
          <xdr:cNvSpPr txBox="1"/>
        </xdr:nvSpPr>
        <xdr:spPr>
          <a:xfrm>
            <a:off x="0" y="0"/>
            <a:ext cx="4189667" cy="65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Iluminação Pública de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FAZENDA RIO GRANDE/PR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FINANCIAMENTO</a:t>
            </a:r>
          </a:p>
        </xdr:txBody>
      </xdr:sp>
      <xdr:grpSp>
        <xdr:nvGrpSpPr>
          <xdr:cNvPr id="4" name="Agrupar 3">
            <a:extLst>
              <a:ext uri="{FF2B5EF4-FFF2-40B4-BE49-F238E27FC236}">
                <a16:creationId xmlns:a16="http://schemas.microsoft.com/office/drawing/2014/main" id="{BD2DBA66-EB82-8CF0-B01B-92E3E41E2595}"/>
              </a:ext>
            </a:extLst>
          </xdr:cNvPr>
          <xdr:cNvGrpSpPr>
            <a:grpSpLocks noChangeAspect="1"/>
          </xdr:cNvGrpSpPr>
        </xdr:nvGrpSpPr>
        <xdr:grpSpPr>
          <a:xfrm>
            <a:off x="6632513" y="50068"/>
            <a:ext cx="1531618" cy="539750"/>
            <a:chOff x="2748976" y="-10391"/>
            <a:chExt cx="2754037" cy="1047750"/>
          </a:xfrm>
        </xdr:grpSpPr>
        <xdr:pic>
          <xdr:nvPicPr>
            <xdr:cNvPr id="5" name="Imagem 4" descr="Imagem digital fictícia de personagem de desenho animado&#10;&#10;Descrição gerada automaticamente com confiança baixa">
              <a:extLst>
                <a:ext uri="{FF2B5EF4-FFF2-40B4-BE49-F238E27FC236}">
                  <a16:creationId xmlns:a16="http://schemas.microsoft.com/office/drawing/2014/main" id="{725056D7-87E8-5610-64BD-F63EB6DCC29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748976" y="-10391"/>
              <a:ext cx="1047747" cy="1047750"/>
            </a:xfrm>
            <a:prstGeom prst="rect">
              <a:avLst/>
            </a:prstGeom>
          </xdr:spPr>
        </xdr:pic>
        <xdr:pic>
          <xdr:nvPicPr>
            <xdr:cNvPr id="6" name="Imagem 5" descr="Placa azul com letras brancas em fundo preto&#10;&#10;Descrição gerada automaticamente">
              <a:extLst>
                <a:ext uri="{FF2B5EF4-FFF2-40B4-BE49-F238E27FC236}">
                  <a16:creationId xmlns:a16="http://schemas.microsoft.com/office/drawing/2014/main" id="{7DB86F76-9034-109D-E793-9A90A4ADCD1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931383" y="202444"/>
              <a:ext cx="1571630" cy="619124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5</xdr:col>
      <xdr:colOff>1172994</xdr:colOff>
      <xdr:row>3</xdr:row>
      <xdr:rowOff>84986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8EDA82B8-BC77-402D-B515-6A73ED911140}"/>
            </a:ext>
          </a:extLst>
        </xdr:cNvPr>
        <xdr:cNvGrpSpPr/>
      </xdr:nvGrpSpPr>
      <xdr:grpSpPr>
        <a:xfrm>
          <a:off x="0" y="0"/>
          <a:ext cx="7726194" cy="679346"/>
          <a:chOff x="0" y="0"/>
          <a:chExt cx="8164131" cy="654050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7A6D2FEA-B234-94E2-BF84-496A66191930}"/>
              </a:ext>
            </a:extLst>
          </xdr:cNvPr>
          <xdr:cNvSpPr txBox="1"/>
        </xdr:nvSpPr>
        <xdr:spPr>
          <a:xfrm>
            <a:off x="0" y="0"/>
            <a:ext cx="4189667" cy="65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Iluminação Pública de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FAZENDA RIO GRANDE/PR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FINANCIAMENTO</a:t>
            </a:r>
          </a:p>
        </xdr:txBody>
      </xdr:sp>
      <xdr:grpSp>
        <xdr:nvGrpSpPr>
          <xdr:cNvPr id="4" name="Agrupar 3">
            <a:extLst>
              <a:ext uri="{FF2B5EF4-FFF2-40B4-BE49-F238E27FC236}">
                <a16:creationId xmlns:a16="http://schemas.microsoft.com/office/drawing/2014/main" id="{65A14BA1-DEA6-A43C-6096-4A95D0899ABE}"/>
              </a:ext>
            </a:extLst>
          </xdr:cNvPr>
          <xdr:cNvGrpSpPr>
            <a:grpSpLocks noChangeAspect="1"/>
          </xdr:cNvGrpSpPr>
        </xdr:nvGrpSpPr>
        <xdr:grpSpPr>
          <a:xfrm>
            <a:off x="6632513" y="50068"/>
            <a:ext cx="1531618" cy="539750"/>
            <a:chOff x="2748976" y="-10391"/>
            <a:chExt cx="2754037" cy="1047750"/>
          </a:xfrm>
        </xdr:grpSpPr>
        <xdr:pic>
          <xdr:nvPicPr>
            <xdr:cNvPr id="5" name="Imagem 4" descr="Imagem digital fictícia de personagem de desenho animado&#10;&#10;Descrição gerada automaticamente com confiança baixa">
              <a:extLst>
                <a:ext uri="{FF2B5EF4-FFF2-40B4-BE49-F238E27FC236}">
                  <a16:creationId xmlns:a16="http://schemas.microsoft.com/office/drawing/2014/main" id="{8EAAAA79-F0D0-64EF-574B-97C9AC6B3C0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748976" y="-10391"/>
              <a:ext cx="1047747" cy="1047750"/>
            </a:xfrm>
            <a:prstGeom prst="rect">
              <a:avLst/>
            </a:prstGeom>
          </xdr:spPr>
        </xdr:pic>
        <xdr:pic>
          <xdr:nvPicPr>
            <xdr:cNvPr id="6" name="Imagem 5" descr="Placa azul com letras brancas em fundo preto&#10;&#10;Descrição gerada automaticamente">
              <a:extLst>
                <a:ext uri="{FF2B5EF4-FFF2-40B4-BE49-F238E27FC236}">
                  <a16:creationId xmlns:a16="http://schemas.microsoft.com/office/drawing/2014/main" id="{2D483231-1842-C2F5-AA36-BC348CBCD15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931383" y="202444"/>
              <a:ext cx="1571630" cy="619124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5</xdr:col>
      <xdr:colOff>1172994</xdr:colOff>
      <xdr:row>3</xdr:row>
      <xdr:rowOff>84986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9EF242DB-8E91-4FAF-9DEA-D2D3D84C046F}"/>
            </a:ext>
          </a:extLst>
        </xdr:cNvPr>
        <xdr:cNvGrpSpPr/>
      </xdr:nvGrpSpPr>
      <xdr:grpSpPr>
        <a:xfrm>
          <a:off x="0" y="0"/>
          <a:ext cx="7726194" cy="679346"/>
          <a:chOff x="0" y="0"/>
          <a:chExt cx="8164131" cy="654050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1160AD32-8875-8F67-3852-AC24CF9FB2D0}"/>
              </a:ext>
            </a:extLst>
          </xdr:cNvPr>
          <xdr:cNvSpPr txBox="1"/>
        </xdr:nvSpPr>
        <xdr:spPr>
          <a:xfrm>
            <a:off x="0" y="0"/>
            <a:ext cx="4189667" cy="65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Iluminação Pública de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FAZENDA RIO GRANDE/PR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FINANCIAMENTO</a:t>
            </a:r>
          </a:p>
        </xdr:txBody>
      </xdr:sp>
      <xdr:grpSp>
        <xdr:nvGrpSpPr>
          <xdr:cNvPr id="4" name="Agrupar 3">
            <a:extLst>
              <a:ext uri="{FF2B5EF4-FFF2-40B4-BE49-F238E27FC236}">
                <a16:creationId xmlns:a16="http://schemas.microsoft.com/office/drawing/2014/main" id="{778ADF62-55E8-8187-D8BF-EAEDC87F58FB}"/>
              </a:ext>
            </a:extLst>
          </xdr:cNvPr>
          <xdr:cNvGrpSpPr>
            <a:grpSpLocks noChangeAspect="1"/>
          </xdr:cNvGrpSpPr>
        </xdr:nvGrpSpPr>
        <xdr:grpSpPr>
          <a:xfrm>
            <a:off x="6632513" y="50068"/>
            <a:ext cx="1531618" cy="539750"/>
            <a:chOff x="2748976" y="-10391"/>
            <a:chExt cx="2754037" cy="1047750"/>
          </a:xfrm>
        </xdr:grpSpPr>
        <xdr:pic>
          <xdr:nvPicPr>
            <xdr:cNvPr id="5" name="Imagem 4" descr="Imagem digital fictícia de personagem de desenho animado&#10;&#10;Descrição gerada automaticamente com confiança baixa">
              <a:extLst>
                <a:ext uri="{FF2B5EF4-FFF2-40B4-BE49-F238E27FC236}">
                  <a16:creationId xmlns:a16="http://schemas.microsoft.com/office/drawing/2014/main" id="{5EA20672-AB07-418D-BC74-4D87208C91F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748976" y="-10391"/>
              <a:ext cx="1047747" cy="1047750"/>
            </a:xfrm>
            <a:prstGeom prst="rect">
              <a:avLst/>
            </a:prstGeom>
          </xdr:spPr>
        </xdr:pic>
        <xdr:pic>
          <xdr:nvPicPr>
            <xdr:cNvPr id="6" name="Imagem 5" descr="Placa azul com letras brancas em fundo preto&#10;&#10;Descrição gerada automaticamente">
              <a:extLst>
                <a:ext uri="{FF2B5EF4-FFF2-40B4-BE49-F238E27FC236}">
                  <a16:creationId xmlns:a16="http://schemas.microsoft.com/office/drawing/2014/main" id="{FBCE87F7-30EB-8A51-4DCB-6ACD202D2B2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931383" y="202444"/>
              <a:ext cx="1571630" cy="619124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5</xdr:col>
      <xdr:colOff>1172994</xdr:colOff>
      <xdr:row>3</xdr:row>
      <xdr:rowOff>84986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54A3DF1D-3370-4905-8837-EF5039413ED1}"/>
            </a:ext>
          </a:extLst>
        </xdr:cNvPr>
        <xdr:cNvGrpSpPr/>
      </xdr:nvGrpSpPr>
      <xdr:grpSpPr>
        <a:xfrm>
          <a:off x="0" y="0"/>
          <a:ext cx="7726194" cy="679346"/>
          <a:chOff x="0" y="0"/>
          <a:chExt cx="8164131" cy="654050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C7F8F7AF-D50E-2AE5-E809-2E270606420A}"/>
              </a:ext>
            </a:extLst>
          </xdr:cNvPr>
          <xdr:cNvSpPr txBox="1"/>
        </xdr:nvSpPr>
        <xdr:spPr>
          <a:xfrm>
            <a:off x="0" y="0"/>
            <a:ext cx="4189667" cy="65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Iluminação Pública de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FAZENDA RIO GRANDE/PR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FINANCIAMENTO</a:t>
            </a:r>
          </a:p>
        </xdr:txBody>
      </xdr:sp>
      <xdr:grpSp>
        <xdr:nvGrpSpPr>
          <xdr:cNvPr id="4" name="Agrupar 3">
            <a:extLst>
              <a:ext uri="{FF2B5EF4-FFF2-40B4-BE49-F238E27FC236}">
                <a16:creationId xmlns:a16="http://schemas.microsoft.com/office/drawing/2014/main" id="{AAE34EA5-0C49-A394-B473-9F6FB163B38C}"/>
              </a:ext>
            </a:extLst>
          </xdr:cNvPr>
          <xdr:cNvGrpSpPr>
            <a:grpSpLocks noChangeAspect="1"/>
          </xdr:cNvGrpSpPr>
        </xdr:nvGrpSpPr>
        <xdr:grpSpPr>
          <a:xfrm>
            <a:off x="6632513" y="50068"/>
            <a:ext cx="1531618" cy="539750"/>
            <a:chOff x="2748976" y="-10391"/>
            <a:chExt cx="2754037" cy="1047750"/>
          </a:xfrm>
        </xdr:grpSpPr>
        <xdr:pic>
          <xdr:nvPicPr>
            <xdr:cNvPr id="5" name="Imagem 4" descr="Imagem digital fictícia de personagem de desenho animado&#10;&#10;Descrição gerada automaticamente com confiança baixa">
              <a:extLst>
                <a:ext uri="{FF2B5EF4-FFF2-40B4-BE49-F238E27FC236}">
                  <a16:creationId xmlns:a16="http://schemas.microsoft.com/office/drawing/2014/main" id="{EA381BFE-7FD8-7D63-7666-8E811CD5E5C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748976" y="-10391"/>
              <a:ext cx="1047747" cy="1047750"/>
            </a:xfrm>
            <a:prstGeom prst="rect">
              <a:avLst/>
            </a:prstGeom>
          </xdr:spPr>
        </xdr:pic>
        <xdr:pic>
          <xdr:nvPicPr>
            <xdr:cNvPr id="6" name="Imagem 5" descr="Placa azul com letras brancas em fundo preto&#10;&#10;Descrição gerada automaticamente">
              <a:extLst>
                <a:ext uri="{FF2B5EF4-FFF2-40B4-BE49-F238E27FC236}">
                  <a16:creationId xmlns:a16="http://schemas.microsoft.com/office/drawing/2014/main" id="{9A7D8582-A3A5-4EE1-EEEB-F821012C3CD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931383" y="202444"/>
              <a:ext cx="1571630" cy="619124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609601</xdr:colOff>
      <xdr:row>1</xdr:row>
      <xdr:rowOff>30480</xdr:rowOff>
    </xdr:from>
    <xdr:to>
      <xdr:col>1</xdr:col>
      <xdr:colOff>3513267</xdr:colOff>
      <xdr:row>4</xdr:row>
      <xdr:rowOff>89627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1C0B14D2-8544-49F4-9C4D-EA9C2758FB38}"/>
            </a:ext>
          </a:extLst>
        </xdr:cNvPr>
        <xdr:cNvGrpSpPr/>
      </xdr:nvGrpSpPr>
      <xdr:grpSpPr>
        <a:xfrm>
          <a:off x="609601" y="209774"/>
          <a:ext cx="4140795" cy="597029"/>
          <a:chOff x="161802" y="275665"/>
          <a:chExt cx="5415380" cy="46392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4D398017-8413-36BF-FE22-65264E4762E4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C894825C-4B6D-F1E7-9D3E-46CA3B1107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0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381001</xdr:colOff>
      <xdr:row>0</xdr:row>
      <xdr:rowOff>163853</xdr:rowOff>
    </xdr:from>
    <xdr:to>
      <xdr:col>6</xdr:col>
      <xdr:colOff>289559</xdr:colOff>
      <xdr:row>4</xdr:row>
      <xdr:rowOff>51528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441D6C48-9F57-4E5B-B249-41106C5C31D8}"/>
            </a:ext>
          </a:extLst>
        </xdr:cNvPr>
        <xdr:cNvGrpSpPr/>
      </xdr:nvGrpSpPr>
      <xdr:grpSpPr>
        <a:xfrm>
          <a:off x="381001" y="163853"/>
          <a:ext cx="4597099" cy="604851"/>
          <a:chOff x="-406233" y="272661"/>
          <a:chExt cx="5983415" cy="466929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7110A9E3-4181-2BBA-A648-AF5A9EBA7D40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8AE4632C-BF97-AA9C-1ED2-23AC551EF1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6233" y="272661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381001</xdr:colOff>
      <xdr:row>0</xdr:row>
      <xdr:rowOff>163853</xdr:rowOff>
    </xdr:from>
    <xdr:to>
      <xdr:col>6</xdr:col>
      <xdr:colOff>300316</xdr:colOff>
      <xdr:row>4</xdr:row>
      <xdr:rowOff>51528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30EC95D2-2AE2-4141-96B9-F1E629CB764F}"/>
            </a:ext>
          </a:extLst>
        </xdr:cNvPr>
        <xdr:cNvGrpSpPr/>
      </xdr:nvGrpSpPr>
      <xdr:grpSpPr>
        <a:xfrm>
          <a:off x="381001" y="163853"/>
          <a:ext cx="4575135" cy="588715"/>
          <a:chOff x="-406233" y="272661"/>
          <a:chExt cx="5983415" cy="466929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EF1D5B48-A412-4892-0126-7310F115CE3F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0255C69E-4AAF-A890-E486-0B1A3E8437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6233" y="272661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609601</xdr:colOff>
      <xdr:row>1</xdr:row>
      <xdr:rowOff>30480</xdr:rowOff>
    </xdr:from>
    <xdr:to>
      <xdr:col>2</xdr:col>
      <xdr:colOff>300316</xdr:colOff>
      <xdr:row>4</xdr:row>
      <xdr:rowOff>89627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5D90F05E-1F6E-4CBD-89CD-AE658755F0E8}"/>
            </a:ext>
          </a:extLst>
        </xdr:cNvPr>
        <xdr:cNvGrpSpPr/>
      </xdr:nvGrpSpPr>
      <xdr:grpSpPr>
        <a:xfrm>
          <a:off x="609601" y="205740"/>
          <a:ext cx="4140795" cy="584927"/>
          <a:chOff x="161802" y="275665"/>
          <a:chExt cx="5415380" cy="46392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BBFB9DB4-D2E6-8F0E-70D0-B61A069F5404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73D3ED30-BF25-1959-DA9C-8654BB3D85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0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609601</xdr:colOff>
      <xdr:row>1</xdr:row>
      <xdr:rowOff>30480</xdr:rowOff>
    </xdr:from>
    <xdr:to>
      <xdr:col>1</xdr:col>
      <xdr:colOff>56476</xdr:colOff>
      <xdr:row>4</xdr:row>
      <xdr:rowOff>89627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96EA6566-1841-458C-8D80-8B0FEF3FF4AE}"/>
            </a:ext>
          </a:extLst>
        </xdr:cNvPr>
        <xdr:cNvGrpSpPr/>
      </xdr:nvGrpSpPr>
      <xdr:grpSpPr>
        <a:xfrm>
          <a:off x="609601" y="205740"/>
          <a:ext cx="4140795" cy="584927"/>
          <a:chOff x="161802" y="275665"/>
          <a:chExt cx="5415380" cy="46392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CB7B4678-E97F-D1EF-B813-B0D188914BEF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424BB0F7-3897-3012-176B-60AC17DE63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0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342900</xdr:colOff>
      <xdr:row>0</xdr:row>
      <xdr:rowOff>114300</xdr:rowOff>
    </xdr:from>
    <xdr:to>
      <xdr:col>3</xdr:col>
      <xdr:colOff>551775</xdr:colOff>
      <xdr:row>3</xdr:row>
      <xdr:rowOff>104867</xdr:rowOff>
    </xdr:to>
    <xdr:grpSp>
      <xdr:nvGrpSpPr>
        <xdr:cNvPr id="5" name="Agrupar 4">
          <a:extLst>
            <a:ext uri="{FF2B5EF4-FFF2-40B4-BE49-F238E27FC236}">
              <a16:creationId xmlns:a16="http://schemas.microsoft.com/office/drawing/2014/main" id="{A7924DCA-7292-49F7-8F4B-BBDAD84856EF}"/>
            </a:ext>
          </a:extLst>
        </xdr:cNvPr>
        <xdr:cNvGrpSpPr/>
      </xdr:nvGrpSpPr>
      <xdr:grpSpPr>
        <a:xfrm>
          <a:off x="342900" y="114300"/>
          <a:ext cx="4140795" cy="584927"/>
          <a:chOff x="161802" y="275665"/>
          <a:chExt cx="5415380" cy="463925"/>
        </a:xfrm>
      </xdr:grpSpPr>
      <xdr:sp macro="" textlink="">
        <xdr:nvSpPr>
          <xdr:cNvPr id="6" name="CaixaDeTexto 5">
            <a:extLst>
              <a:ext uri="{FF2B5EF4-FFF2-40B4-BE49-F238E27FC236}">
                <a16:creationId xmlns:a16="http://schemas.microsoft.com/office/drawing/2014/main" id="{8E05FFBD-5360-A869-FD70-AF1F6D0E749C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10" name="Imagem 9">
            <a:extLst>
              <a:ext uri="{FF2B5EF4-FFF2-40B4-BE49-F238E27FC236}">
                <a16:creationId xmlns:a16="http://schemas.microsoft.com/office/drawing/2014/main" id="{080CC493-E6E9-97E6-103E-D377FF8B9F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0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179294</xdr:colOff>
      <xdr:row>0</xdr:row>
      <xdr:rowOff>98611</xdr:rowOff>
    </xdr:from>
    <xdr:to>
      <xdr:col>1</xdr:col>
      <xdr:colOff>2096842</xdr:colOff>
      <xdr:row>3</xdr:row>
      <xdr:rowOff>64973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4CB45353-37D3-4F12-A556-AE2E44F32AD6}"/>
            </a:ext>
          </a:extLst>
        </xdr:cNvPr>
        <xdr:cNvGrpSpPr/>
      </xdr:nvGrpSpPr>
      <xdr:grpSpPr>
        <a:xfrm>
          <a:off x="179294" y="98611"/>
          <a:ext cx="4140795" cy="584927"/>
          <a:chOff x="161802" y="275665"/>
          <a:chExt cx="5415380" cy="46392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9103E2FB-81E9-4199-C131-603BF390C594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F92627FE-04FE-1C65-5EED-85AD4D13E3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0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183033</xdr:colOff>
      <xdr:row>4</xdr:row>
      <xdr:rowOff>54840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22E52262-7C51-4C71-8E23-4AB1E46685DD}"/>
            </a:ext>
          </a:extLst>
        </xdr:cNvPr>
        <xdr:cNvGrpSpPr/>
      </xdr:nvGrpSpPr>
      <xdr:grpSpPr>
        <a:xfrm>
          <a:off x="0" y="0"/>
          <a:ext cx="4145433" cy="573000"/>
          <a:chOff x="161802" y="275665"/>
          <a:chExt cx="5415380" cy="46392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72788851-6148-94FF-F37D-C59CF4B793B0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4F5108D2-64C0-D099-88BA-85FC90E862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0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5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7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1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oberthalf.com/br/pt/vagas-detalhes/engenheiro-om-g/brazil" TargetMode="External"/><Relationship Id="rId2" Type="http://schemas.openxmlformats.org/officeDocument/2006/relationships/hyperlink" Target="https://www.roberthalf.com/br/pt/vagas-detalhes/engenheiro-om-g/brazil" TargetMode="External"/><Relationship Id="rId1" Type="http://schemas.openxmlformats.org/officeDocument/2006/relationships/hyperlink" Target="https://www.roberthalf.com/br/pt/vagas-detalhes/gerente-de-contratos-pm/brazil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arketwatch.com/investing/bond/tmubmusd10y?countrycode=bx" TargetMode="External"/><Relationship Id="rId2" Type="http://schemas.openxmlformats.org/officeDocument/2006/relationships/hyperlink" Target="http://www.ipeadata.gov.br/ExibeSerie.aspx?serid=40940&amp;module=M" TargetMode="External"/><Relationship Id="rId1" Type="http://schemas.openxmlformats.org/officeDocument/2006/relationships/hyperlink" Target="https://www.federalreserve.gov/econres/notes/feds-notes/a-bayesian-update-on-inflation-and-inflation-persistence-20230707.html" TargetMode="External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s://www.bcb.gov.br/content/focus/focus/R20231103.pdf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E367C-0A12-4FC9-B977-D2EFD9A0C253}">
  <sheetPr codeName="Planilha24">
    <pageSetUpPr fitToPage="1"/>
  </sheetPr>
  <dimension ref="A1:M54"/>
  <sheetViews>
    <sheetView tabSelected="1" view="pageBreakPreview" zoomScaleNormal="100" zoomScaleSheetLayoutView="100" workbookViewId="0">
      <selection activeCell="I22" sqref="I22"/>
    </sheetView>
  </sheetViews>
  <sheetFormatPr defaultColWidth="9.109375" defaultRowHeight="13.8" x14ac:dyDescent="0.3"/>
  <cols>
    <col min="1" max="1" width="33.109375" style="9" bestFit="1" customWidth="1"/>
    <col min="2" max="2" width="16" style="9" bestFit="1" customWidth="1"/>
    <col min="3" max="3" width="16" style="9" customWidth="1"/>
    <col min="4" max="4" width="14.33203125" style="9" bestFit="1" customWidth="1"/>
    <col min="5" max="5" width="44.44140625" style="9" bestFit="1" customWidth="1"/>
    <col min="6" max="7" width="16" style="9" customWidth="1"/>
    <col min="8" max="8" width="9.109375" style="9"/>
    <col min="9" max="9" width="15.88671875" style="9" bestFit="1" customWidth="1"/>
    <col min="10" max="10" width="10.109375" style="9" bestFit="1" customWidth="1"/>
    <col min="11" max="11" width="9.109375" style="9"/>
    <col min="12" max="12" width="8" style="9" customWidth="1"/>
    <col min="13" max="13" width="16.33203125" style="9" bestFit="1" customWidth="1"/>
    <col min="14" max="16384" width="9.109375" style="9"/>
  </cols>
  <sheetData>
    <row r="1" spans="1:13" ht="20.25" customHeight="1" x14ac:dyDescent="0.3">
      <c r="E1" s="251" t="s">
        <v>679</v>
      </c>
      <c r="F1" s="251"/>
      <c r="G1" s="252"/>
    </row>
    <row r="2" spans="1:13" x14ac:dyDescent="0.3">
      <c r="F2" s="11" t="s">
        <v>0</v>
      </c>
      <c r="G2" s="11" t="s">
        <v>1</v>
      </c>
    </row>
    <row r="3" spans="1:13" x14ac:dyDescent="0.3">
      <c r="E3" s="9" t="s">
        <v>2</v>
      </c>
      <c r="F3" s="249">
        <f>SUM(receitas)</f>
        <v>338275.92975257465</v>
      </c>
      <c r="G3" s="249">
        <f>NPV((POWER(1+wacc,1/12)-1),receitas)</f>
        <v>146289.11073961167</v>
      </c>
      <c r="I3" s="235">
        <f>F3*1000</f>
        <v>338275929.75257462</v>
      </c>
      <c r="M3" s="153"/>
    </row>
    <row r="4" spans="1:13" x14ac:dyDescent="0.3">
      <c r="E4" s="9" t="s">
        <v>3</v>
      </c>
      <c r="F4" s="249">
        <f>SUM(CAPEX_DRE)</f>
        <v>81012.061084999907</v>
      </c>
      <c r="G4" s="249">
        <f>NPV((POWER(1+wacc,1/12)-1),CAPEX_DRE)</f>
        <v>47402.757703769312</v>
      </c>
      <c r="I4" s="235">
        <f>1%*I3</f>
        <v>3382759.2975257463</v>
      </c>
    </row>
    <row r="5" spans="1:13" x14ac:dyDescent="0.3">
      <c r="E5" s="9" t="s">
        <v>4</v>
      </c>
      <c r="F5" s="249">
        <f>SUM(OPEX_DRE)</f>
        <v>124673.18421960546</v>
      </c>
      <c r="G5" s="249">
        <f>NPV((POWER(1+wacc,1/12)-1),OPEX_DRE)</f>
        <v>53915.539500259605</v>
      </c>
    </row>
    <row r="6" spans="1:13" x14ac:dyDescent="0.3">
      <c r="E6" s="9" t="s">
        <v>5</v>
      </c>
      <c r="F6" s="253">
        <f ca="1">TIR</f>
        <v>6.6537932785524223E-3</v>
      </c>
      <c r="G6" s="253"/>
      <c r="J6" s="237"/>
    </row>
    <row r="7" spans="1:13" x14ac:dyDescent="0.3">
      <c r="E7" s="9" t="s">
        <v>1</v>
      </c>
      <c r="F7" s="254">
        <f ca="1">VPL</f>
        <v>3.0831361194119123E-11</v>
      </c>
      <c r="G7" s="254"/>
      <c r="I7" s="235"/>
      <c r="J7" s="153"/>
    </row>
    <row r="8" spans="1:13" x14ac:dyDescent="0.3">
      <c r="E8" s="9" t="s">
        <v>6</v>
      </c>
      <c r="F8" s="255">
        <f ca="1">'Demonstrativos (Mensal)'!B89</f>
        <v>72</v>
      </c>
      <c r="G8" s="255"/>
      <c r="I8" s="155"/>
      <c r="J8" s="153"/>
    </row>
    <row r="9" spans="1:13" x14ac:dyDescent="0.3">
      <c r="E9" s="9" t="s">
        <v>7</v>
      </c>
      <c r="F9" s="254">
        <f ca="1">MIN(FCacc)</f>
        <v>-27379.931595884271</v>
      </c>
      <c r="G9" s="254"/>
      <c r="J9" s="153"/>
    </row>
    <row r="10" spans="1:13" x14ac:dyDescent="0.3">
      <c r="J10" s="153"/>
    </row>
    <row r="11" spans="1:13" x14ac:dyDescent="0.3">
      <c r="G11" s="152"/>
      <c r="J11" s="154"/>
    </row>
    <row r="12" spans="1:13" ht="20.25" customHeight="1" x14ac:dyDescent="0.3">
      <c r="A12" s="162" t="s">
        <v>8</v>
      </c>
      <c r="B12" s="159"/>
      <c r="C12" s="159"/>
      <c r="D12" s="159"/>
      <c r="E12" s="159"/>
      <c r="F12" s="159"/>
      <c r="G12" s="160"/>
    </row>
    <row r="13" spans="1:13" x14ac:dyDescent="0.3">
      <c r="A13" s="10"/>
      <c r="B13" s="1"/>
      <c r="C13" s="13"/>
      <c r="D13" s="1"/>
      <c r="E13" s="1"/>
      <c r="F13" s="1"/>
      <c r="G13" s="1"/>
    </row>
    <row r="14" spans="1:13" x14ac:dyDescent="0.3">
      <c r="A14" s="47" t="s">
        <v>9</v>
      </c>
      <c r="B14" s="166">
        <v>25</v>
      </c>
      <c r="D14" s="11" t="s">
        <v>10</v>
      </c>
      <c r="E14" s="11" t="s">
        <v>11</v>
      </c>
      <c r="F14" s="11" t="s">
        <v>12</v>
      </c>
      <c r="G14" s="15" t="s">
        <v>13</v>
      </c>
      <c r="H14" s="14" t="s">
        <v>646</v>
      </c>
      <c r="I14" s="9" t="s">
        <v>111</v>
      </c>
    </row>
    <row r="15" spans="1:13" x14ac:dyDescent="0.3">
      <c r="A15" s="48" t="s">
        <v>14</v>
      </c>
      <c r="B15" s="49">
        <v>4</v>
      </c>
      <c r="D15" s="14" t="s">
        <v>15</v>
      </c>
      <c r="E15" s="9" t="s">
        <v>647</v>
      </c>
      <c r="F15" s="161">
        <v>1</v>
      </c>
      <c r="G15" s="164">
        <f t="shared" ref="G15:G20" si="0">CMMfull*H15</f>
        <v>112.75864325085793</v>
      </c>
      <c r="H15" s="238">
        <v>0.1</v>
      </c>
      <c r="I15" s="239">
        <v>104.07250682599573</v>
      </c>
      <c r="J15" s="240">
        <f t="shared" ref="J15:J20" si="1">I15/SUM($I$15:$I$20)</f>
        <v>9.321776426603709E-2</v>
      </c>
    </row>
    <row r="16" spans="1:13" x14ac:dyDescent="0.3">
      <c r="A16" s="48" t="s">
        <v>16</v>
      </c>
      <c r="B16" s="49">
        <v>12</v>
      </c>
      <c r="D16" s="14" t="s">
        <v>17</v>
      </c>
      <c r="E16" s="9" t="s">
        <v>395</v>
      </c>
      <c r="F16" s="161">
        <v>3</v>
      </c>
      <c r="G16" s="164">
        <f t="shared" si="0"/>
        <v>140.94830406357241</v>
      </c>
      <c r="H16" s="238">
        <v>0.125</v>
      </c>
      <c r="I16" s="239">
        <v>152.95336527172529</v>
      </c>
      <c r="J16" s="240">
        <f t="shared" si="1"/>
        <v>0.13700035852346096</v>
      </c>
    </row>
    <row r="17" spans="1:10" x14ac:dyDescent="0.3">
      <c r="A17" s="48" t="s">
        <v>18</v>
      </c>
      <c r="B17" s="49">
        <f>B14*12-B16-B15</f>
        <v>284</v>
      </c>
      <c r="D17" s="14" t="s">
        <v>19</v>
      </c>
      <c r="E17" s="9" t="s">
        <v>648</v>
      </c>
      <c r="F17" s="161">
        <v>6</v>
      </c>
      <c r="G17" s="164">
        <f t="shared" si="0"/>
        <v>140.94830406357241</v>
      </c>
      <c r="H17" s="238">
        <v>0.125</v>
      </c>
      <c r="I17" s="241">
        <v>134.22087360785955</v>
      </c>
      <c r="J17" s="242">
        <f t="shared" si="1"/>
        <v>0.12022166215788473</v>
      </c>
    </row>
    <row r="18" spans="1:10" x14ac:dyDescent="0.3">
      <c r="A18" s="48"/>
      <c r="B18" s="1"/>
      <c r="D18" s="14" t="s">
        <v>20</v>
      </c>
      <c r="E18" s="9" t="s">
        <v>650</v>
      </c>
      <c r="F18" s="161">
        <v>6</v>
      </c>
      <c r="G18" s="164">
        <f t="shared" si="0"/>
        <v>310.08626893985934</v>
      </c>
      <c r="H18" s="238">
        <v>0.27500000000000002</v>
      </c>
      <c r="I18" s="239">
        <v>299.31352086958179</v>
      </c>
      <c r="J18" s="242">
        <f t="shared" si="1"/>
        <v>0.26809517788120502</v>
      </c>
    </row>
    <row r="19" spans="1:10" x14ac:dyDescent="0.3">
      <c r="A19" s="191" t="s">
        <v>21</v>
      </c>
      <c r="B19" s="192">
        <v>1127.5864325085793</v>
      </c>
      <c r="C19" s="50"/>
      <c r="D19" s="14" t="s">
        <v>22</v>
      </c>
      <c r="E19" s="9" t="s">
        <v>396</v>
      </c>
      <c r="F19" s="161">
        <v>9</v>
      </c>
      <c r="G19" s="164">
        <f t="shared" si="0"/>
        <v>281.89660812714482</v>
      </c>
      <c r="H19" s="238">
        <v>0.25</v>
      </c>
      <c r="I19" s="239">
        <f>211.867554167767+83.3938792430245</f>
        <v>295.26143341079148</v>
      </c>
      <c r="J19" s="238">
        <f t="shared" si="1"/>
        <v>0.2644657223694778</v>
      </c>
    </row>
    <row r="20" spans="1:10" x14ac:dyDescent="0.3">
      <c r="A20" s="48"/>
      <c r="B20" s="250">
        <f>CMMfull*1000</f>
        <v>1127586.4325085792</v>
      </c>
      <c r="C20" s="50"/>
      <c r="D20" s="14" t="s">
        <v>23</v>
      </c>
      <c r="E20" s="9" t="s">
        <v>649</v>
      </c>
      <c r="F20" s="161">
        <v>12</v>
      </c>
      <c r="G20" s="164">
        <f t="shared" si="0"/>
        <v>140.94830406357241</v>
      </c>
      <c r="H20" s="238">
        <v>0.125</v>
      </c>
      <c r="I20" s="239">
        <v>130.62330001404572</v>
      </c>
      <c r="J20" s="238">
        <f t="shared" si="1"/>
        <v>0.11699931480193453</v>
      </c>
    </row>
    <row r="21" spans="1:10" x14ac:dyDescent="0.3">
      <c r="A21" s="10"/>
      <c r="B21" s="1"/>
      <c r="C21" s="14"/>
      <c r="D21" s="1"/>
      <c r="E21" s="1"/>
      <c r="F21" s="1"/>
      <c r="G21" s="1"/>
    </row>
    <row r="22" spans="1:10" ht="20.25" customHeight="1" x14ac:dyDescent="0.3">
      <c r="A22" s="158" t="s">
        <v>24</v>
      </c>
      <c r="B22" s="159"/>
      <c r="C22" s="159"/>
      <c r="D22" s="159"/>
      <c r="E22" s="159"/>
      <c r="F22" s="159"/>
      <c r="G22" s="160"/>
    </row>
    <row r="23" spans="1:10" x14ac:dyDescent="0.3">
      <c r="I23" s="154"/>
    </row>
    <row r="24" spans="1:10" x14ac:dyDescent="0.3">
      <c r="A24" s="8"/>
      <c r="B24" s="8"/>
      <c r="C24" s="15"/>
      <c r="D24" s="15"/>
      <c r="E24" s="8"/>
      <c r="F24" s="8"/>
      <c r="G24" s="15"/>
      <c r="H24" s="7"/>
    </row>
    <row r="25" spans="1:10" x14ac:dyDescent="0.3">
      <c r="A25" s="9" t="s">
        <v>25</v>
      </c>
      <c r="B25" s="180">
        <v>0.02</v>
      </c>
      <c r="C25" s="181">
        <f t="shared" ref="C25" si="2">(1+B25)^(1/12)-1</f>
        <v>1.6515813019202241E-3</v>
      </c>
      <c r="D25" s="163"/>
      <c r="E25" s="9" t="s">
        <v>26</v>
      </c>
      <c r="F25" s="203">
        <v>1.1000000000000001</v>
      </c>
      <c r="G25" s="1"/>
      <c r="I25" s="156"/>
    </row>
    <row r="26" spans="1:10" x14ac:dyDescent="0.3">
      <c r="A26" s="9" t="s">
        <v>27</v>
      </c>
      <c r="B26" s="17">
        <v>0.1</v>
      </c>
      <c r="D26" s="163"/>
      <c r="G26" s="1"/>
      <c r="I26" s="106"/>
    </row>
    <row r="27" spans="1:10" ht="14.4" customHeight="1" x14ac:dyDescent="0.3">
      <c r="A27" s="9" t="s">
        <v>28</v>
      </c>
      <c r="B27" s="1">
        <v>18</v>
      </c>
      <c r="C27" s="163"/>
      <c r="D27" s="1"/>
      <c r="G27" s="1"/>
      <c r="I27" s="106"/>
    </row>
    <row r="28" spans="1:10" x14ac:dyDescent="0.3">
      <c r="A28" s="9" t="s">
        <v>29</v>
      </c>
      <c r="B28" s="1">
        <v>53</v>
      </c>
      <c r="C28" s="163"/>
      <c r="D28" s="1"/>
      <c r="E28" s="9" t="s">
        <v>465</v>
      </c>
      <c r="F28" s="9">
        <v>8</v>
      </c>
      <c r="G28" s="1"/>
      <c r="I28" s="106"/>
    </row>
    <row r="29" spans="1:10" x14ac:dyDescent="0.3">
      <c r="A29" s="9" t="s">
        <v>30</v>
      </c>
      <c r="B29" s="14">
        <v>16</v>
      </c>
      <c r="C29" s="195"/>
      <c r="E29" s="9" t="s">
        <v>466</v>
      </c>
      <c r="F29" s="9">
        <v>49</v>
      </c>
    </row>
    <row r="30" spans="1:10" x14ac:dyDescent="0.3">
      <c r="A30" s="9" t="s">
        <v>31</v>
      </c>
      <c r="B30" s="152">
        <v>5000</v>
      </c>
    </row>
    <row r="31" spans="1:10" x14ac:dyDescent="0.3">
      <c r="A31" s="9" t="s">
        <v>32</v>
      </c>
      <c r="B31" s="152">
        <v>250</v>
      </c>
      <c r="E31" s="165" t="s">
        <v>651</v>
      </c>
      <c r="F31" s="236">
        <v>4.24E-2</v>
      </c>
    </row>
    <row r="32" spans="1:10" x14ac:dyDescent="0.3">
      <c r="E32" s="165" t="s">
        <v>652</v>
      </c>
      <c r="F32" s="206" cm="1">
        <f t="array" ref="F32">wacc/ipca</f>
        <v>1.9536161316964873</v>
      </c>
    </row>
    <row r="33" spans="1:7" x14ac:dyDescent="0.3">
      <c r="D33" s="106"/>
      <c r="E33" s="165"/>
      <c r="F33" s="14"/>
    </row>
    <row r="34" spans="1:7" ht="20.25" customHeight="1" x14ac:dyDescent="0.3">
      <c r="A34" s="158" t="s">
        <v>33</v>
      </c>
      <c r="B34" s="159"/>
      <c r="C34" s="159"/>
      <c r="D34" s="159"/>
      <c r="E34" s="159"/>
      <c r="F34" s="159"/>
      <c r="G34" s="160"/>
    </row>
    <row r="36" spans="1:7" x14ac:dyDescent="0.3">
      <c r="A36" s="9" t="s">
        <v>34</v>
      </c>
      <c r="B36" s="14" t="s">
        <v>35</v>
      </c>
    </row>
    <row r="37" spans="1:7" x14ac:dyDescent="0.3">
      <c r="A37" s="9" t="s">
        <v>36</v>
      </c>
      <c r="B37" s="16">
        <v>1.6500000000000001E-2</v>
      </c>
      <c r="E37" s="9" t="s">
        <v>37</v>
      </c>
      <c r="F37" s="85">
        <v>0.15</v>
      </c>
    </row>
    <row r="38" spans="1:7" x14ac:dyDescent="0.3">
      <c r="A38" s="9" t="s">
        <v>38</v>
      </c>
      <c r="B38" s="16">
        <v>7.5999999999999998E-2</v>
      </c>
      <c r="E38" s="9" t="s">
        <v>39</v>
      </c>
      <c r="F38" s="17">
        <v>0.1</v>
      </c>
    </row>
    <row r="39" spans="1:7" x14ac:dyDescent="0.3">
      <c r="A39" s="9" t="s">
        <v>40</v>
      </c>
      <c r="B39" s="16">
        <v>0.02</v>
      </c>
      <c r="E39" s="9" t="s">
        <v>41</v>
      </c>
      <c r="F39" s="17">
        <v>0.09</v>
      </c>
    </row>
    <row r="41" spans="1:7" ht="20.25" customHeight="1" x14ac:dyDescent="0.3">
      <c r="A41" s="158" t="s">
        <v>42</v>
      </c>
      <c r="B41" s="159"/>
      <c r="C41" s="159"/>
      <c r="D41" s="159"/>
      <c r="E41" s="159"/>
      <c r="F41" s="159"/>
      <c r="G41" s="160"/>
    </row>
    <row r="43" spans="1:7" x14ac:dyDescent="0.3">
      <c r="A43" s="3" t="s">
        <v>43</v>
      </c>
      <c r="B43" s="64">
        <v>0.7</v>
      </c>
      <c r="E43" s="3" t="s">
        <v>44</v>
      </c>
      <c r="F43" s="66">
        <f>WACC!C22</f>
        <v>7.2392333333333322E-2</v>
      </c>
      <c r="G43" s="70">
        <f>(1+F43)^(1/12)-1</f>
        <v>5.841325919858642E-3</v>
      </c>
    </row>
    <row r="44" spans="1:7" x14ac:dyDescent="0.3">
      <c r="A44" s="3" t="s">
        <v>45</v>
      </c>
      <c r="B44" s="65">
        <v>1</v>
      </c>
      <c r="E44" s="6" t="s">
        <v>46</v>
      </c>
      <c r="F44" s="18">
        <v>1.4999999999999999E-2</v>
      </c>
    </row>
    <row r="45" spans="1:7" x14ac:dyDescent="0.3">
      <c r="A45" s="3" t="s">
        <v>47</v>
      </c>
      <c r="B45" s="65">
        <v>24</v>
      </c>
      <c r="E45" s="6" t="s">
        <v>48</v>
      </c>
      <c r="F45" s="18">
        <v>1E-4</v>
      </c>
    </row>
    <row r="46" spans="1:7" x14ac:dyDescent="0.3">
      <c r="A46" s="3" t="s">
        <v>49</v>
      </c>
      <c r="B46" s="4" t="s">
        <v>50</v>
      </c>
      <c r="E46" s="3" t="s">
        <v>51</v>
      </c>
      <c r="F46" s="67">
        <v>6</v>
      </c>
    </row>
    <row r="47" spans="1:7" x14ac:dyDescent="0.3">
      <c r="A47" s="3" t="s">
        <v>52</v>
      </c>
      <c r="B47" s="4" t="s">
        <v>53</v>
      </c>
      <c r="E47" s="3" t="s">
        <v>54</v>
      </c>
      <c r="F47" s="67">
        <v>8</v>
      </c>
    </row>
    <row r="48" spans="1:7" x14ac:dyDescent="0.3">
      <c r="E48" s="14"/>
    </row>
    <row r="49" spans="1:7" ht="20.25" customHeight="1" x14ac:dyDescent="0.3">
      <c r="A49" s="158" t="s">
        <v>55</v>
      </c>
      <c r="B49" s="159"/>
      <c r="C49" s="159"/>
      <c r="D49" s="159"/>
      <c r="E49" s="159"/>
      <c r="F49" s="159"/>
      <c r="G49" s="160"/>
    </row>
    <row r="51" spans="1:7" x14ac:dyDescent="0.3">
      <c r="A51" s="3" t="s">
        <v>56</v>
      </c>
      <c r="B51" s="64">
        <v>0.3</v>
      </c>
      <c r="E51" s="9" t="s">
        <v>57</v>
      </c>
      <c r="F51" s="141">
        <f>B45</f>
        <v>24</v>
      </c>
    </row>
    <row r="52" spans="1:7" x14ac:dyDescent="0.3">
      <c r="A52" s="9" t="s">
        <v>58</v>
      </c>
      <c r="B52" s="140">
        <f>SUM(G15:G17)</f>
        <v>394.65525137800273</v>
      </c>
      <c r="E52" s="9" t="s">
        <v>59</v>
      </c>
      <c r="F52" s="141">
        <v>12</v>
      </c>
    </row>
    <row r="53" spans="1:7" x14ac:dyDescent="0.3">
      <c r="A53" s="9" t="s">
        <v>60</v>
      </c>
      <c r="B53" s="49">
        <v>3</v>
      </c>
      <c r="E53" s="9" t="s">
        <v>61</v>
      </c>
      <c r="F53" s="141">
        <v>24</v>
      </c>
    </row>
    <row r="54" spans="1:7" x14ac:dyDescent="0.3">
      <c r="E54" s="9" t="s">
        <v>62</v>
      </c>
      <c r="F54" s="141">
        <v>12</v>
      </c>
    </row>
  </sheetData>
  <mergeCells count="5">
    <mergeCell ref="E1:G1"/>
    <mergeCell ref="F6:G6"/>
    <mergeCell ref="F7:G7"/>
    <mergeCell ref="F8:G8"/>
    <mergeCell ref="F9:G9"/>
  </mergeCells>
  <phoneticPr fontId="7" type="noConversion"/>
  <printOptions horizontalCentered="1"/>
  <pageMargins left="0.51181102362204722" right="0.51181102362204722" top="0.78740157480314965" bottom="0.78740157480314965" header="0.31496062992125984" footer="0.31496062992125984"/>
  <pageSetup paperSize="9" scale="6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9E20F-1AB9-4817-9F00-F6B27A7E7ECA}">
  <sheetPr>
    <tabColor theme="5" tint="0.39997558519241921"/>
    <outlinePr summaryBelow="0"/>
  </sheetPr>
  <dimension ref="A1:KO37"/>
  <sheetViews>
    <sheetView topLeftCell="A7" zoomScale="115" zoomScaleNormal="115" workbookViewId="0">
      <selection activeCell="B40" sqref="B40"/>
    </sheetView>
  </sheetViews>
  <sheetFormatPr defaultColWidth="9.109375" defaultRowHeight="10.199999999999999" x14ac:dyDescent="0.2"/>
  <cols>
    <col min="1" max="1" width="57.88671875" style="20" customWidth="1"/>
    <col min="2" max="2" width="10.33203125" style="77" bestFit="1" customWidth="1"/>
    <col min="3" max="5" width="7.33203125" style="77" bestFit="1" customWidth="1"/>
    <col min="6" max="7" width="6.88671875" style="77" bestFit="1" customWidth="1"/>
    <col min="8" max="8" width="7.109375" style="77" customWidth="1"/>
    <col min="9" max="19" width="9.5546875" style="77" customWidth="1"/>
    <col min="20" max="65" width="7" style="77" bestFit="1" customWidth="1"/>
    <col min="66" max="125" width="6.6640625" style="77" bestFit="1" customWidth="1"/>
    <col min="126" max="217" width="7" style="77" bestFit="1" customWidth="1"/>
    <col min="218" max="221" width="7" style="20" bestFit="1" customWidth="1"/>
    <col min="222" max="301" width="6.6640625" style="20" bestFit="1" customWidth="1"/>
    <col min="302" max="16384" width="9.109375" style="20"/>
  </cols>
  <sheetData>
    <row r="1" spans="1:301" x14ac:dyDescent="0.2">
      <c r="E1" s="260" t="s">
        <v>322</v>
      </c>
      <c r="F1" s="261"/>
      <c r="G1" s="262"/>
    </row>
    <row r="2" spans="1:301" x14ac:dyDescent="0.2">
      <c r="E2" s="263"/>
      <c r="F2" s="258"/>
      <c r="G2" s="259"/>
    </row>
    <row r="3" spans="1:301" x14ac:dyDescent="0.2">
      <c r="E3" s="264"/>
      <c r="F3" s="265"/>
      <c r="G3" s="266"/>
    </row>
    <row r="5" spans="1:301" s="33" customFormat="1" x14ac:dyDescent="0.3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157" t="e">
        <f>(#REF!-#REF!)/(HI7-T7+1)</f>
        <v>#REF!</v>
      </c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</row>
    <row r="6" spans="1:301" s="22" customFormat="1" x14ac:dyDescent="0.2">
      <c r="A6" s="21" t="s">
        <v>106</v>
      </c>
      <c r="B6" s="72">
        <v>1</v>
      </c>
      <c r="C6" s="72">
        <v>1</v>
      </c>
      <c r="D6" s="72">
        <v>1</v>
      </c>
      <c r="E6" s="72">
        <v>1</v>
      </c>
      <c r="F6" s="72">
        <v>1</v>
      </c>
      <c r="G6" s="72">
        <v>1</v>
      </c>
      <c r="H6" s="72">
        <v>1</v>
      </c>
      <c r="I6" s="72">
        <v>1</v>
      </c>
      <c r="J6" s="72">
        <v>1</v>
      </c>
      <c r="K6" s="72">
        <v>1</v>
      </c>
      <c r="L6" s="72">
        <v>1</v>
      </c>
      <c r="M6" s="72">
        <v>1</v>
      </c>
      <c r="N6" s="72">
        <v>2</v>
      </c>
      <c r="O6" s="72">
        <v>2</v>
      </c>
      <c r="P6" s="72">
        <v>2</v>
      </c>
      <c r="Q6" s="72">
        <v>2</v>
      </c>
      <c r="R6" s="72">
        <v>2</v>
      </c>
      <c r="S6" s="72">
        <v>2</v>
      </c>
      <c r="T6" s="72">
        <v>2</v>
      </c>
      <c r="U6" s="72">
        <v>2</v>
      </c>
      <c r="V6" s="72">
        <v>2</v>
      </c>
      <c r="W6" s="72">
        <v>2</v>
      </c>
      <c r="X6" s="72">
        <v>2</v>
      </c>
      <c r="Y6" s="72">
        <v>2</v>
      </c>
      <c r="Z6" s="72">
        <f t="shared" ref="Z6:CK6" si="0">N6+1</f>
        <v>3</v>
      </c>
      <c r="AA6" s="72">
        <f t="shared" si="0"/>
        <v>3</v>
      </c>
      <c r="AB6" s="72">
        <f t="shared" si="0"/>
        <v>3</v>
      </c>
      <c r="AC6" s="72">
        <f t="shared" si="0"/>
        <v>3</v>
      </c>
      <c r="AD6" s="72">
        <f t="shared" si="0"/>
        <v>3</v>
      </c>
      <c r="AE6" s="72">
        <f t="shared" si="0"/>
        <v>3</v>
      </c>
      <c r="AF6" s="72">
        <f t="shared" si="0"/>
        <v>3</v>
      </c>
      <c r="AG6" s="72">
        <f t="shared" si="0"/>
        <v>3</v>
      </c>
      <c r="AH6" s="72">
        <f t="shared" si="0"/>
        <v>3</v>
      </c>
      <c r="AI6" s="72">
        <f t="shared" si="0"/>
        <v>3</v>
      </c>
      <c r="AJ6" s="72">
        <f t="shared" si="0"/>
        <v>3</v>
      </c>
      <c r="AK6" s="72">
        <f t="shared" si="0"/>
        <v>3</v>
      </c>
      <c r="AL6" s="72">
        <f t="shared" si="0"/>
        <v>4</v>
      </c>
      <c r="AM6" s="72">
        <f t="shared" si="0"/>
        <v>4</v>
      </c>
      <c r="AN6" s="72">
        <f t="shared" si="0"/>
        <v>4</v>
      </c>
      <c r="AO6" s="72">
        <f t="shared" si="0"/>
        <v>4</v>
      </c>
      <c r="AP6" s="72">
        <f t="shared" si="0"/>
        <v>4</v>
      </c>
      <c r="AQ6" s="72">
        <f t="shared" si="0"/>
        <v>4</v>
      </c>
      <c r="AR6" s="72">
        <f t="shared" si="0"/>
        <v>4</v>
      </c>
      <c r="AS6" s="72">
        <f t="shared" si="0"/>
        <v>4</v>
      </c>
      <c r="AT6" s="72">
        <f t="shared" si="0"/>
        <v>4</v>
      </c>
      <c r="AU6" s="72">
        <f t="shared" si="0"/>
        <v>4</v>
      </c>
      <c r="AV6" s="72">
        <f t="shared" si="0"/>
        <v>4</v>
      </c>
      <c r="AW6" s="72">
        <f t="shared" si="0"/>
        <v>4</v>
      </c>
      <c r="AX6" s="73">
        <f t="shared" si="0"/>
        <v>5</v>
      </c>
      <c r="AY6" s="73">
        <f t="shared" si="0"/>
        <v>5</v>
      </c>
      <c r="AZ6" s="73">
        <f t="shared" si="0"/>
        <v>5</v>
      </c>
      <c r="BA6" s="73">
        <f t="shared" si="0"/>
        <v>5</v>
      </c>
      <c r="BB6" s="73">
        <f t="shared" si="0"/>
        <v>5</v>
      </c>
      <c r="BC6" s="73">
        <f t="shared" si="0"/>
        <v>5</v>
      </c>
      <c r="BD6" s="73">
        <f t="shared" si="0"/>
        <v>5</v>
      </c>
      <c r="BE6" s="73">
        <f t="shared" si="0"/>
        <v>5</v>
      </c>
      <c r="BF6" s="73">
        <f t="shared" si="0"/>
        <v>5</v>
      </c>
      <c r="BG6" s="73">
        <f t="shared" si="0"/>
        <v>5</v>
      </c>
      <c r="BH6" s="73">
        <f t="shared" si="0"/>
        <v>5</v>
      </c>
      <c r="BI6" s="73">
        <f t="shared" si="0"/>
        <v>5</v>
      </c>
      <c r="BJ6" s="73">
        <f t="shared" si="0"/>
        <v>6</v>
      </c>
      <c r="BK6" s="73">
        <f t="shared" si="0"/>
        <v>6</v>
      </c>
      <c r="BL6" s="73">
        <f t="shared" si="0"/>
        <v>6</v>
      </c>
      <c r="BM6" s="73">
        <f t="shared" si="0"/>
        <v>6</v>
      </c>
      <c r="BN6" s="73">
        <f t="shared" si="0"/>
        <v>6</v>
      </c>
      <c r="BO6" s="73">
        <f t="shared" si="0"/>
        <v>6</v>
      </c>
      <c r="BP6" s="73">
        <f t="shared" si="0"/>
        <v>6</v>
      </c>
      <c r="BQ6" s="73">
        <f t="shared" si="0"/>
        <v>6</v>
      </c>
      <c r="BR6" s="73">
        <f t="shared" si="0"/>
        <v>6</v>
      </c>
      <c r="BS6" s="73">
        <f t="shared" si="0"/>
        <v>6</v>
      </c>
      <c r="BT6" s="73">
        <f t="shared" si="0"/>
        <v>6</v>
      </c>
      <c r="BU6" s="73">
        <f t="shared" si="0"/>
        <v>6</v>
      </c>
      <c r="BV6" s="73">
        <f t="shared" si="0"/>
        <v>7</v>
      </c>
      <c r="BW6" s="73">
        <f t="shared" si="0"/>
        <v>7</v>
      </c>
      <c r="BX6" s="73">
        <f t="shared" si="0"/>
        <v>7</v>
      </c>
      <c r="BY6" s="73">
        <f t="shared" si="0"/>
        <v>7</v>
      </c>
      <c r="BZ6" s="73">
        <f t="shared" si="0"/>
        <v>7</v>
      </c>
      <c r="CA6" s="73">
        <f t="shared" si="0"/>
        <v>7</v>
      </c>
      <c r="CB6" s="73">
        <f t="shared" si="0"/>
        <v>7</v>
      </c>
      <c r="CC6" s="73">
        <f t="shared" si="0"/>
        <v>7</v>
      </c>
      <c r="CD6" s="73">
        <f t="shared" si="0"/>
        <v>7</v>
      </c>
      <c r="CE6" s="73">
        <f t="shared" si="0"/>
        <v>7</v>
      </c>
      <c r="CF6" s="73">
        <f t="shared" si="0"/>
        <v>7</v>
      </c>
      <c r="CG6" s="73">
        <f t="shared" si="0"/>
        <v>7</v>
      </c>
      <c r="CH6" s="73">
        <f t="shared" si="0"/>
        <v>8</v>
      </c>
      <c r="CI6" s="73">
        <f t="shared" si="0"/>
        <v>8</v>
      </c>
      <c r="CJ6" s="73">
        <f t="shared" si="0"/>
        <v>8</v>
      </c>
      <c r="CK6" s="73">
        <f t="shared" si="0"/>
        <v>8</v>
      </c>
      <c r="CL6" s="73">
        <f t="shared" ref="CL6:EW6" si="1">BZ6+1</f>
        <v>8</v>
      </c>
      <c r="CM6" s="73">
        <f t="shared" si="1"/>
        <v>8</v>
      </c>
      <c r="CN6" s="73">
        <f t="shared" si="1"/>
        <v>8</v>
      </c>
      <c r="CO6" s="73">
        <f t="shared" si="1"/>
        <v>8</v>
      </c>
      <c r="CP6" s="73">
        <f t="shared" si="1"/>
        <v>8</v>
      </c>
      <c r="CQ6" s="73">
        <f t="shared" si="1"/>
        <v>8</v>
      </c>
      <c r="CR6" s="73">
        <f t="shared" si="1"/>
        <v>8</v>
      </c>
      <c r="CS6" s="73">
        <f t="shared" si="1"/>
        <v>8</v>
      </c>
      <c r="CT6" s="73">
        <f t="shared" si="1"/>
        <v>9</v>
      </c>
      <c r="CU6" s="73">
        <f t="shared" si="1"/>
        <v>9</v>
      </c>
      <c r="CV6" s="73">
        <f t="shared" si="1"/>
        <v>9</v>
      </c>
      <c r="CW6" s="73">
        <f t="shared" si="1"/>
        <v>9</v>
      </c>
      <c r="CX6" s="73">
        <f t="shared" si="1"/>
        <v>9</v>
      </c>
      <c r="CY6" s="73">
        <f t="shared" si="1"/>
        <v>9</v>
      </c>
      <c r="CZ6" s="73">
        <f t="shared" si="1"/>
        <v>9</v>
      </c>
      <c r="DA6" s="73">
        <f t="shared" si="1"/>
        <v>9</v>
      </c>
      <c r="DB6" s="73">
        <f t="shared" si="1"/>
        <v>9</v>
      </c>
      <c r="DC6" s="73">
        <f t="shared" si="1"/>
        <v>9</v>
      </c>
      <c r="DD6" s="73">
        <f t="shared" si="1"/>
        <v>9</v>
      </c>
      <c r="DE6" s="73">
        <f t="shared" si="1"/>
        <v>9</v>
      </c>
      <c r="DF6" s="73">
        <f t="shared" si="1"/>
        <v>10</v>
      </c>
      <c r="DG6" s="73">
        <f t="shared" si="1"/>
        <v>10</v>
      </c>
      <c r="DH6" s="73">
        <f t="shared" si="1"/>
        <v>10</v>
      </c>
      <c r="DI6" s="73">
        <f t="shared" si="1"/>
        <v>10</v>
      </c>
      <c r="DJ6" s="73">
        <f t="shared" si="1"/>
        <v>10</v>
      </c>
      <c r="DK6" s="73">
        <f t="shared" si="1"/>
        <v>10</v>
      </c>
      <c r="DL6" s="73">
        <f t="shared" si="1"/>
        <v>10</v>
      </c>
      <c r="DM6" s="73">
        <f t="shared" si="1"/>
        <v>10</v>
      </c>
      <c r="DN6" s="73">
        <f t="shared" si="1"/>
        <v>10</v>
      </c>
      <c r="DO6" s="73">
        <f t="shared" si="1"/>
        <v>10</v>
      </c>
      <c r="DP6" s="73">
        <f t="shared" si="1"/>
        <v>10</v>
      </c>
      <c r="DQ6" s="73">
        <f t="shared" si="1"/>
        <v>10</v>
      </c>
      <c r="DR6" s="73">
        <f t="shared" si="1"/>
        <v>11</v>
      </c>
      <c r="DS6" s="73">
        <f t="shared" si="1"/>
        <v>11</v>
      </c>
      <c r="DT6" s="73">
        <f t="shared" si="1"/>
        <v>11</v>
      </c>
      <c r="DU6" s="73">
        <f t="shared" si="1"/>
        <v>11</v>
      </c>
      <c r="DV6" s="73">
        <f t="shared" si="1"/>
        <v>11</v>
      </c>
      <c r="DW6" s="73">
        <f t="shared" si="1"/>
        <v>11</v>
      </c>
      <c r="DX6" s="73">
        <f t="shared" si="1"/>
        <v>11</v>
      </c>
      <c r="DY6" s="73">
        <f t="shared" si="1"/>
        <v>11</v>
      </c>
      <c r="DZ6" s="73">
        <f t="shared" si="1"/>
        <v>11</v>
      </c>
      <c r="EA6" s="73">
        <f t="shared" si="1"/>
        <v>11</v>
      </c>
      <c r="EB6" s="73">
        <f t="shared" si="1"/>
        <v>11</v>
      </c>
      <c r="EC6" s="73">
        <f t="shared" si="1"/>
        <v>11</v>
      </c>
      <c r="ED6" s="73">
        <f t="shared" si="1"/>
        <v>12</v>
      </c>
      <c r="EE6" s="73">
        <f t="shared" si="1"/>
        <v>12</v>
      </c>
      <c r="EF6" s="73">
        <f t="shared" si="1"/>
        <v>12</v>
      </c>
      <c r="EG6" s="73">
        <f t="shared" si="1"/>
        <v>12</v>
      </c>
      <c r="EH6" s="73">
        <f t="shared" si="1"/>
        <v>12</v>
      </c>
      <c r="EI6" s="73">
        <f t="shared" si="1"/>
        <v>12</v>
      </c>
      <c r="EJ6" s="73">
        <f t="shared" si="1"/>
        <v>12</v>
      </c>
      <c r="EK6" s="73">
        <f t="shared" si="1"/>
        <v>12</v>
      </c>
      <c r="EL6" s="73">
        <f t="shared" si="1"/>
        <v>12</v>
      </c>
      <c r="EM6" s="73">
        <f t="shared" si="1"/>
        <v>12</v>
      </c>
      <c r="EN6" s="73">
        <f t="shared" si="1"/>
        <v>12</v>
      </c>
      <c r="EO6" s="73">
        <f t="shared" si="1"/>
        <v>12</v>
      </c>
      <c r="EP6" s="73">
        <f t="shared" si="1"/>
        <v>13</v>
      </c>
      <c r="EQ6" s="73">
        <f t="shared" si="1"/>
        <v>13</v>
      </c>
      <c r="ER6" s="73">
        <f t="shared" si="1"/>
        <v>13</v>
      </c>
      <c r="ES6" s="73">
        <f t="shared" si="1"/>
        <v>13</v>
      </c>
      <c r="ET6" s="73">
        <f t="shared" si="1"/>
        <v>13</v>
      </c>
      <c r="EU6" s="73">
        <f t="shared" si="1"/>
        <v>13</v>
      </c>
      <c r="EV6" s="73">
        <f t="shared" si="1"/>
        <v>13</v>
      </c>
      <c r="EW6" s="73">
        <f t="shared" si="1"/>
        <v>13</v>
      </c>
      <c r="EX6" s="73">
        <f t="shared" ref="EX6:HI6" si="2">EL6+1</f>
        <v>13</v>
      </c>
      <c r="EY6" s="73">
        <f t="shared" si="2"/>
        <v>13</v>
      </c>
      <c r="EZ6" s="73">
        <f t="shared" si="2"/>
        <v>13</v>
      </c>
      <c r="FA6" s="73">
        <f t="shared" si="2"/>
        <v>13</v>
      </c>
      <c r="FB6" s="73">
        <f t="shared" si="2"/>
        <v>14</v>
      </c>
      <c r="FC6" s="73">
        <f t="shared" si="2"/>
        <v>14</v>
      </c>
      <c r="FD6" s="73">
        <f t="shared" si="2"/>
        <v>14</v>
      </c>
      <c r="FE6" s="73">
        <f t="shared" si="2"/>
        <v>14</v>
      </c>
      <c r="FF6" s="73">
        <f t="shared" si="2"/>
        <v>14</v>
      </c>
      <c r="FG6" s="73">
        <f t="shared" si="2"/>
        <v>14</v>
      </c>
      <c r="FH6" s="73">
        <f t="shared" si="2"/>
        <v>14</v>
      </c>
      <c r="FI6" s="73">
        <f t="shared" si="2"/>
        <v>14</v>
      </c>
      <c r="FJ6" s="73">
        <f t="shared" si="2"/>
        <v>14</v>
      </c>
      <c r="FK6" s="73">
        <f t="shared" si="2"/>
        <v>14</v>
      </c>
      <c r="FL6" s="73">
        <f t="shared" si="2"/>
        <v>14</v>
      </c>
      <c r="FM6" s="73">
        <f t="shared" si="2"/>
        <v>14</v>
      </c>
      <c r="FN6" s="73">
        <f t="shared" si="2"/>
        <v>15</v>
      </c>
      <c r="FO6" s="73">
        <f t="shared" si="2"/>
        <v>15</v>
      </c>
      <c r="FP6" s="73">
        <f t="shared" si="2"/>
        <v>15</v>
      </c>
      <c r="FQ6" s="73">
        <f t="shared" si="2"/>
        <v>15</v>
      </c>
      <c r="FR6" s="73">
        <f t="shared" si="2"/>
        <v>15</v>
      </c>
      <c r="FS6" s="73">
        <f t="shared" si="2"/>
        <v>15</v>
      </c>
      <c r="FT6" s="73">
        <f t="shared" si="2"/>
        <v>15</v>
      </c>
      <c r="FU6" s="73">
        <f t="shared" si="2"/>
        <v>15</v>
      </c>
      <c r="FV6" s="73">
        <f t="shared" si="2"/>
        <v>15</v>
      </c>
      <c r="FW6" s="73">
        <f t="shared" si="2"/>
        <v>15</v>
      </c>
      <c r="FX6" s="73">
        <f t="shared" si="2"/>
        <v>15</v>
      </c>
      <c r="FY6" s="73">
        <f t="shared" si="2"/>
        <v>15</v>
      </c>
      <c r="FZ6" s="73">
        <f t="shared" si="2"/>
        <v>16</v>
      </c>
      <c r="GA6" s="73">
        <f t="shared" si="2"/>
        <v>16</v>
      </c>
      <c r="GB6" s="73">
        <f t="shared" si="2"/>
        <v>16</v>
      </c>
      <c r="GC6" s="73">
        <f t="shared" si="2"/>
        <v>16</v>
      </c>
      <c r="GD6" s="73">
        <f t="shared" si="2"/>
        <v>16</v>
      </c>
      <c r="GE6" s="73">
        <f t="shared" si="2"/>
        <v>16</v>
      </c>
      <c r="GF6" s="73">
        <f t="shared" si="2"/>
        <v>16</v>
      </c>
      <c r="GG6" s="73">
        <f t="shared" si="2"/>
        <v>16</v>
      </c>
      <c r="GH6" s="73">
        <f t="shared" si="2"/>
        <v>16</v>
      </c>
      <c r="GI6" s="73">
        <f t="shared" si="2"/>
        <v>16</v>
      </c>
      <c r="GJ6" s="73">
        <f t="shared" si="2"/>
        <v>16</v>
      </c>
      <c r="GK6" s="73">
        <f t="shared" si="2"/>
        <v>16</v>
      </c>
      <c r="GL6" s="73">
        <f t="shared" si="2"/>
        <v>17</v>
      </c>
      <c r="GM6" s="73">
        <f t="shared" si="2"/>
        <v>17</v>
      </c>
      <c r="GN6" s="73">
        <f t="shared" si="2"/>
        <v>17</v>
      </c>
      <c r="GO6" s="73">
        <f t="shared" si="2"/>
        <v>17</v>
      </c>
      <c r="GP6" s="73">
        <f t="shared" si="2"/>
        <v>17</v>
      </c>
      <c r="GQ6" s="73">
        <f t="shared" si="2"/>
        <v>17</v>
      </c>
      <c r="GR6" s="73">
        <f t="shared" si="2"/>
        <v>17</v>
      </c>
      <c r="GS6" s="73">
        <f t="shared" si="2"/>
        <v>17</v>
      </c>
      <c r="GT6" s="73">
        <f t="shared" si="2"/>
        <v>17</v>
      </c>
      <c r="GU6" s="73">
        <f t="shared" si="2"/>
        <v>17</v>
      </c>
      <c r="GV6" s="73">
        <f t="shared" si="2"/>
        <v>17</v>
      </c>
      <c r="GW6" s="73">
        <f t="shared" si="2"/>
        <v>17</v>
      </c>
      <c r="GX6" s="73">
        <f t="shared" si="2"/>
        <v>18</v>
      </c>
      <c r="GY6" s="73">
        <f t="shared" si="2"/>
        <v>18</v>
      </c>
      <c r="GZ6" s="73">
        <f t="shared" si="2"/>
        <v>18</v>
      </c>
      <c r="HA6" s="73">
        <f t="shared" si="2"/>
        <v>18</v>
      </c>
      <c r="HB6" s="73">
        <f t="shared" si="2"/>
        <v>18</v>
      </c>
      <c r="HC6" s="73">
        <f t="shared" si="2"/>
        <v>18</v>
      </c>
      <c r="HD6" s="73">
        <f t="shared" si="2"/>
        <v>18</v>
      </c>
      <c r="HE6" s="73">
        <f t="shared" si="2"/>
        <v>18</v>
      </c>
      <c r="HF6" s="73">
        <f t="shared" si="2"/>
        <v>18</v>
      </c>
      <c r="HG6" s="73">
        <f t="shared" si="2"/>
        <v>18</v>
      </c>
      <c r="HH6" s="73">
        <f t="shared" si="2"/>
        <v>18</v>
      </c>
      <c r="HI6" s="73">
        <f t="shared" si="2"/>
        <v>18</v>
      </c>
      <c r="HJ6" s="73">
        <f t="shared" ref="HJ6:IS6" si="3">GX6+1</f>
        <v>19</v>
      </c>
      <c r="HK6" s="73">
        <f t="shared" si="3"/>
        <v>19</v>
      </c>
      <c r="HL6" s="73">
        <f t="shared" si="3"/>
        <v>19</v>
      </c>
      <c r="HM6" s="73">
        <f t="shared" si="3"/>
        <v>19</v>
      </c>
      <c r="HN6" s="73">
        <f t="shared" si="3"/>
        <v>19</v>
      </c>
      <c r="HO6" s="73">
        <f t="shared" si="3"/>
        <v>19</v>
      </c>
      <c r="HP6" s="73">
        <f t="shared" si="3"/>
        <v>19</v>
      </c>
      <c r="HQ6" s="73">
        <f t="shared" si="3"/>
        <v>19</v>
      </c>
      <c r="HR6" s="73">
        <f t="shared" si="3"/>
        <v>19</v>
      </c>
      <c r="HS6" s="73">
        <f t="shared" si="3"/>
        <v>19</v>
      </c>
      <c r="HT6" s="73">
        <f t="shared" si="3"/>
        <v>19</v>
      </c>
      <c r="HU6" s="73">
        <f t="shared" si="3"/>
        <v>19</v>
      </c>
      <c r="HV6" s="73">
        <f t="shared" si="3"/>
        <v>20</v>
      </c>
      <c r="HW6" s="73">
        <f t="shared" si="3"/>
        <v>20</v>
      </c>
      <c r="HX6" s="73">
        <f t="shared" si="3"/>
        <v>20</v>
      </c>
      <c r="HY6" s="73">
        <f t="shared" si="3"/>
        <v>20</v>
      </c>
      <c r="HZ6" s="73">
        <f t="shared" si="3"/>
        <v>20</v>
      </c>
      <c r="IA6" s="73">
        <f t="shared" si="3"/>
        <v>20</v>
      </c>
      <c r="IB6" s="73">
        <f t="shared" si="3"/>
        <v>20</v>
      </c>
      <c r="IC6" s="73">
        <f t="shared" si="3"/>
        <v>20</v>
      </c>
      <c r="ID6" s="73">
        <f t="shared" si="3"/>
        <v>20</v>
      </c>
      <c r="IE6" s="73">
        <f t="shared" si="3"/>
        <v>20</v>
      </c>
      <c r="IF6" s="73">
        <f t="shared" si="3"/>
        <v>20</v>
      </c>
      <c r="IG6" s="73">
        <f t="shared" si="3"/>
        <v>20</v>
      </c>
      <c r="IH6" s="73">
        <f t="shared" si="3"/>
        <v>21</v>
      </c>
      <c r="II6" s="73">
        <f t="shared" si="3"/>
        <v>21</v>
      </c>
      <c r="IJ6" s="73">
        <f t="shared" si="3"/>
        <v>21</v>
      </c>
      <c r="IK6" s="73">
        <f t="shared" si="3"/>
        <v>21</v>
      </c>
      <c r="IL6" s="73">
        <f t="shared" si="3"/>
        <v>21</v>
      </c>
      <c r="IM6" s="73">
        <f t="shared" si="3"/>
        <v>21</v>
      </c>
      <c r="IN6" s="73">
        <f t="shared" si="3"/>
        <v>21</v>
      </c>
      <c r="IO6" s="73">
        <f t="shared" si="3"/>
        <v>21</v>
      </c>
      <c r="IP6" s="73">
        <f t="shared" si="3"/>
        <v>21</v>
      </c>
      <c r="IQ6" s="73">
        <f t="shared" si="3"/>
        <v>21</v>
      </c>
      <c r="IR6" s="73">
        <f t="shared" si="3"/>
        <v>21</v>
      </c>
      <c r="IS6" s="73">
        <f t="shared" si="3"/>
        <v>21</v>
      </c>
      <c r="IT6" s="73">
        <f t="shared" ref="IT6" si="4">IH6+1</f>
        <v>22</v>
      </c>
      <c r="IU6" s="73">
        <f t="shared" ref="IU6" si="5">II6+1</f>
        <v>22</v>
      </c>
      <c r="IV6" s="73">
        <f t="shared" ref="IV6" si="6">IJ6+1</f>
        <v>22</v>
      </c>
      <c r="IW6" s="73">
        <f t="shared" ref="IW6" si="7">IK6+1</f>
        <v>22</v>
      </c>
      <c r="IX6" s="73">
        <f t="shared" ref="IX6" si="8">IL6+1</f>
        <v>22</v>
      </c>
      <c r="IY6" s="73">
        <f t="shared" ref="IY6" si="9">IM6+1</f>
        <v>22</v>
      </c>
      <c r="IZ6" s="73">
        <f t="shared" ref="IZ6" si="10">IN6+1</f>
        <v>22</v>
      </c>
      <c r="JA6" s="73">
        <f t="shared" ref="JA6" si="11">IO6+1</f>
        <v>22</v>
      </c>
      <c r="JB6" s="73">
        <f t="shared" ref="JB6" si="12">IP6+1</f>
        <v>22</v>
      </c>
      <c r="JC6" s="73">
        <f t="shared" ref="JC6" si="13">IQ6+1</f>
        <v>22</v>
      </c>
      <c r="JD6" s="73">
        <f t="shared" ref="JD6" si="14">IR6+1</f>
        <v>22</v>
      </c>
      <c r="JE6" s="73">
        <f t="shared" ref="JE6" si="15">IS6+1</f>
        <v>22</v>
      </c>
      <c r="JF6" s="73">
        <f t="shared" ref="JF6" si="16">IT6+1</f>
        <v>23</v>
      </c>
      <c r="JG6" s="73">
        <f t="shared" ref="JG6" si="17">IU6+1</f>
        <v>23</v>
      </c>
      <c r="JH6" s="73">
        <f t="shared" ref="JH6" si="18">IV6+1</f>
        <v>23</v>
      </c>
      <c r="JI6" s="73">
        <f t="shared" ref="JI6" si="19">IW6+1</f>
        <v>23</v>
      </c>
      <c r="JJ6" s="73">
        <f t="shared" ref="JJ6" si="20">IX6+1</f>
        <v>23</v>
      </c>
      <c r="JK6" s="73">
        <f t="shared" ref="JK6" si="21">IY6+1</f>
        <v>23</v>
      </c>
      <c r="JL6" s="73">
        <f t="shared" ref="JL6" si="22">IZ6+1</f>
        <v>23</v>
      </c>
      <c r="JM6" s="73">
        <f t="shared" ref="JM6" si="23">JA6+1</f>
        <v>23</v>
      </c>
      <c r="JN6" s="73">
        <f t="shared" ref="JN6" si="24">JB6+1</f>
        <v>23</v>
      </c>
      <c r="JO6" s="73">
        <f t="shared" ref="JO6" si="25">JC6+1</f>
        <v>23</v>
      </c>
      <c r="JP6" s="73">
        <f t="shared" ref="JP6" si="26">JD6+1</f>
        <v>23</v>
      </c>
      <c r="JQ6" s="73">
        <f t="shared" ref="JQ6" si="27">JE6+1</f>
        <v>23</v>
      </c>
      <c r="JR6" s="73">
        <f t="shared" ref="JR6" si="28">JF6+1</f>
        <v>24</v>
      </c>
      <c r="JS6" s="73">
        <f t="shared" ref="JS6" si="29">JG6+1</f>
        <v>24</v>
      </c>
      <c r="JT6" s="73">
        <f t="shared" ref="JT6" si="30">JH6+1</f>
        <v>24</v>
      </c>
      <c r="JU6" s="73">
        <f t="shared" ref="JU6" si="31">JI6+1</f>
        <v>24</v>
      </c>
      <c r="JV6" s="73">
        <f t="shared" ref="JV6" si="32">JJ6+1</f>
        <v>24</v>
      </c>
      <c r="JW6" s="73">
        <f t="shared" ref="JW6" si="33">JK6+1</f>
        <v>24</v>
      </c>
      <c r="JX6" s="73">
        <f t="shared" ref="JX6" si="34">JL6+1</f>
        <v>24</v>
      </c>
      <c r="JY6" s="73">
        <f t="shared" ref="JY6" si="35">JM6+1</f>
        <v>24</v>
      </c>
      <c r="JZ6" s="73">
        <f t="shared" ref="JZ6" si="36">JN6+1</f>
        <v>24</v>
      </c>
      <c r="KA6" s="73">
        <f t="shared" ref="KA6" si="37">JO6+1</f>
        <v>24</v>
      </c>
      <c r="KB6" s="73">
        <f t="shared" ref="KB6" si="38">JP6+1</f>
        <v>24</v>
      </c>
      <c r="KC6" s="73">
        <f t="shared" ref="KC6" si="39">JQ6+1</f>
        <v>24</v>
      </c>
      <c r="KD6" s="73">
        <f t="shared" ref="KD6" si="40">JR6+1</f>
        <v>25</v>
      </c>
      <c r="KE6" s="73">
        <f t="shared" ref="KE6" si="41">JS6+1</f>
        <v>25</v>
      </c>
      <c r="KF6" s="73">
        <f t="shared" ref="KF6" si="42">JT6+1</f>
        <v>25</v>
      </c>
      <c r="KG6" s="73">
        <f t="shared" ref="KG6" si="43">JU6+1</f>
        <v>25</v>
      </c>
      <c r="KH6" s="73">
        <f t="shared" ref="KH6" si="44">JV6+1</f>
        <v>25</v>
      </c>
      <c r="KI6" s="73">
        <f t="shared" ref="KI6" si="45">JW6+1</f>
        <v>25</v>
      </c>
      <c r="KJ6" s="73">
        <f t="shared" ref="KJ6" si="46">JX6+1</f>
        <v>25</v>
      </c>
      <c r="KK6" s="73">
        <f t="shared" ref="KK6" si="47">JY6+1</f>
        <v>25</v>
      </c>
      <c r="KL6" s="73">
        <f t="shared" ref="KL6" si="48">JZ6+1</f>
        <v>25</v>
      </c>
      <c r="KM6" s="73">
        <f t="shared" ref="KM6" si="49">KA6+1</f>
        <v>25</v>
      </c>
      <c r="KN6" s="73">
        <f t="shared" ref="KN6" si="50">KB6+1</f>
        <v>25</v>
      </c>
      <c r="KO6" s="73">
        <f t="shared" ref="KO6" si="51">KC6+1</f>
        <v>25</v>
      </c>
    </row>
    <row r="7" spans="1:301" x14ac:dyDescent="0.2">
      <c r="A7" s="23" t="s">
        <v>214</v>
      </c>
      <c r="B7" s="74">
        <v>1</v>
      </c>
      <c r="C7" s="74">
        <f t="shared" ref="C7:BN7" si="52">B7+1</f>
        <v>2</v>
      </c>
      <c r="D7" s="74">
        <f t="shared" si="52"/>
        <v>3</v>
      </c>
      <c r="E7" s="74">
        <f t="shared" si="52"/>
        <v>4</v>
      </c>
      <c r="F7" s="74">
        <f t="shared" si="52"/>
        <v>5</v>
      </c>
      <c r="G7" s="74">
        <f t="shared" si="52"/>
        <v>6</v>
      </c>
      <c r="H7" s="74">
        <f t="shared" si="52"/>
        <v>7</v>
      </c>
      <c r="I7" s="74">
        <f t="shared" si="52"/>
        <v>8</v>
      </c>
      <c r="J7" s="74">
        <f t="shared" si="52"/>
        <v>9</v>
      </c>
      <c r="K7" s="74">
        <f t="shared" si="52"/>
        <v>10</v>
      </c>
      <c r="L7" s="74">
        <f t="shared" si="52"/>
        <v>11</v>
      </c>
      <c r="M7" s="74">
        <f t="shared" si="52"/>
        <v>12</v>
      </c>
      <c r="N7" s="74">
        <f t="shared" si="52"/>
        <v>13</v>
      </c>
      <c r="O7" s="74">
        <f t="shared" si="52"/>
        <v>14</v>
      </c>
      <c r="P7" s="74">
        <f t="shared" si="52"/>
        <v>15</v>
      </c>
      <c r="Q7" s="74">
        <f t="shared" si="52"/>
        <v>16</v>
      </c>
      <c r="R7" s="74">
        <f t="shared" si="52"/>
        <v>17</v>
      </c>
      <c r="S7" s="74">
        <f t="shared" si="52"/>
        <v>18</v>
      </c>
      <c r="T7" s="74">
        <f t="shared" si="52"/>
        <v>19</v>
      </c>
      <c r="U7" s="74">
        <f t="shared" si="52"/>
        <v>20</v>
      </c>
      <c r="V7" s="74">
        <f t="shared" si="52"/>
        <v>21</v>
      </c>
      <c r="W7" s="74">
        <f t="shared" si="52"/>
        <v>22</v>
      </c>
      <c r="X7" s="74">
        <f t="shared" si="52"/>
        <v>23</v>
      </c>
      <c r="Y7" s="74">
        <f t="shared" si="52"/>
        <v>24</v>
      </c>
      <c r="Z7" s="74">
        <f t="shared" si="52"/>
        <v>25</v>
      </c>
      <c r="AA7" s="74">
        <f t="shared" si="52"/>
        <v>26</v>
      </c>
      <c r="AB7" s="74">
        <f t="shared" si="52"/>
        <v>27</v>
      </c>
      <c r="AC7" s="74">
        <f t="shared" si="52"/>
        <v>28</v>
      </c>
      <c r="AD7" s="74">
        <f t="shared" si="52"/>
        <v>29</v>
      </c>
      <c r="AE7" s="74">
        <f t="shared" si="52"/>
        <v>30</v>
      </c>
      <c r="AF7" s="74">
        <f t="shared" si="52"/>
        <v>31</v>
      </c>
      <c r="AG7" s="74">
        <f t="shared" si="52"/>
        <v>32</v>
      </c>
      <c r="AH7" s="74">
        <f t="shared" si="52"/>
        <v>33</v>
      </c>
      <c r="AI7" s="74">
        <f t="shared" si="52"/>
        <v>34</v>
      </c>
      <c r="AJ7" s="74">
        <f t="shared" si="52"/>
        <v>35</v>
      </c>
      <c r="AK7" s="74">
        <f t="shared" si="52"/>
        <v>36</v>
      </c>
      <c r="AL7" s="74">
        <f t="shared" si="52"/>
        <v>37</v>
      </c>
      <c r="AM7" s="74">
        <f t="shared" si="52"/>
        <v>38</v>
      </c>
      <c r="AN7" s="74">
        <f t="shared" si="52"/>
        <v>39</v>
      </c>
      <c r="AO7" s="74">
        <f t="shared" si="52"/>
        <v>40</v>
      </c>
      <c r="AP7" s="74">
        <f t="shared" si="52"/>
        <v>41</v>
      </c>
      <c r="AQ7" s="74">
        <f t="shared" si="52"/>
        <v>42</v>
      </c>
      <c r="AR7" s="74">
        <f t="shared" si="52"/>
        <v>43</v>
      </c>
      <c r="AS7" s="74">
        <f t="shared" si="52"/>
        <v>44</v>
      </c>
      <c r="AT7" s="74">
        <f t="shared" si="52"/>
        <v>45</v>
      </c>
      <c r="AU7" s="74">
        <f t="shared" si="52"/>
        <v>46</v>
      </c>
      <c r="AV7" s="74">
        <f t="shared" si="52"/>
        <v>47</v>
      </c>
      <c r="AW7" s="74">
        <f t="shared" si="52"/>
        <v>48</v>
      </c>
      <c r="AX7" s="75">
        <f t="shared" si="52"/>
        <v>49</v>
      </c>
      <c r="AY7" s="75">
        <f t="shared" si="52"/>
        <v>50</v>
      </c>
      <c r="AZ7" s="75">
        <f t="shared" si="52"/>
        <v>51</v>
      </c>
      <c r="BA7" s="75">
        <f t="shared" si="52"/>
        <v>52</v>
      </c>
      <c r="BB7" s="75">
        <f t="shared" si="52"/>
        <v>53</v>
      </c>
      <c r="BC7" s="75">
        <f t="shared" si="52"/>
        <v>54</v>
      </c>
      <c r="BD7" s="75">
        <f t="shared" si="52"/>
        <v>55</v>
      </c>
      <c r="BE7" s="75">
        <f t="shared" si="52"/>
        <v>56</v>
      </c>
      <c r="BF7" s="75">
        <f t="shared" si="52"/>
        <v>57</v>
      </c>
      <c r="BG7" s="75">
        <f t="shared" si="52"/>
        <v>58</v>
      </c>
      <c r="BH7" s="75">
        <f t="shared" si="52"/>
        <v>59</v>
      </c>
      <c r="BI7" s="75">
        <f t="shared" si="52"/>
        <v>60</v>
      </c>
      <c r="BJ7" s="75">
        <f t="shared" si="52"/>
        <v>61</v>
      </c>
      <c r="BK7" s="75">
        <f t="shared" si="52"/>
        <v>62</v>
      </c>
      <c r="BL7" s="75">
        <f t="shared" si="52"/>
        <v>63</v>
      </c>
      <c r="BM7" s="75">
        <f t="shared" si="52"/>
        <v>64</v>
      </c>
      <c r="BN7" s="75">
        <f t="shared" si="52"/>
        <v>65</v>
      </c>
      <c r="BO7" s="75">
        <f t="shared" ref="BO7:DZ7" si="53">BN7+1</f>
        <v>66</v>
      </c>
      <c r="BP7" s="75">
        <f t="shared" si="53"/>
        <v>67</v>
      </c>
      <c r="BQ7" s="75">
        <f t="shared" si="53"/>
        <v>68</v>
      </c>
      <c r="BR7" s="75">
        <f t="shared" si="53"/>
        <v>69</v>
      </c>
      <c r="BS7" s="75">
        <f t="shared" si="53"/>
        <v>70</v>
      </c>
      <c r="BT7" s="75">
        <f t="shared" si="53"/>
        <v>71</v>
      </c>
      <c r="BU7" s="75">
        <f t="shared" si="53"/>
        <v>72</v>
      </c>
      <c r="BV7" s="75">
        <f t="shared" si="53"/>
        <v>73</v>
      </c>
      <c r="BW7" s="75">
        <f t="shared" si="53"/>
        <v>74</v>
      </c>
      <c r="BX7" s="75">
        <f t="shared" si="53"/>
        <v>75</v>
      </c>
      <c r="BY7" s="75">
        <f t="shared" si="53"/>
        <v>76</v>
      </c>
      <c r="BZ7" s="75">
        <f t="shared" si="53"/>
        <v>77</v>
      </c>
      <c r="CA7" s="75">
        <f t="shared" si="53"/>
        <v>78</v>
      </c>
      <c r="CB7" s="75">
        <f t="shared" si="53"/>
        <v>79</v>
      </c>
      <c r="CC7" s="75">
        <f t="shared" si="53"/>
        <v>80</v>
      </c>
      <c r="CD7" s="75">
        <f t="shared" si="53"/>
        <v>81</v>
      </c>
      <c r="CE7" s="75">
        <f t="shared" si="53"/>
        <v>82</v>
      </c>
      <c r="CF7" s="75">
        <f t="shared" si="53"/>
        <v>83</v>
      </c>
      <c r="CG7" s="75">
        <f t="shared" si="53"/>
        <v>84</v>
      </c>
      <c r="CH7" s="75">
        <f t="shared" si="53"/>
        <v>85</v>
      </c>
      <c r="CI7" s="75">
        <f t="shared" si="53"/>
        <v>86</v>
      </c>
      <c r="CJ7" s="75">
        <f t="shared" si="53"/>
        <v>87</v>
      </c>
      <c r="CK7" s="75">
        <f t="shared" si="53"/>
        <v>88</v>
      </c>
      <c r="CL7" s="75">
        <f t="shared" si="53"/>
        <v>89</v>
      </c>
      <c r="CM7" s="75">
        <f t="shared" si="53"/>
        <v>90</v>
      </c>
      <c r="CN7" s="75">
        <f t="shared" si="53"/>
        <v>91</v>
      </c>
      <c r="CO7" s="75">
        <f t="shared" si="53"/>
        <v>92</v>
      </c>
      <c r="CP7" s="75">
        <f t="shared" si="53"/>
        <v>93</v>
      </c>
      <c r="CQ7" s="75">
        <f t="shared" si="53"/>
        <v>94</v>
      </c>
      <c r="CR7" s="75">
        <f t="shared" si="53"/>
        <v>95</v>
      </c>
      <c r="CS7" s="75">
        <f t="shared" si="53"/>
        <v>96</v>
      </c>
      <c r="CT7" s="75">
        <f t="shared" si="53"/>
        <v>97</v>
      </c>
      <c r="CU7" s="75">
        <f t="shared" si="53"/>
        <v>98</v>
      </c>
      <c r="CV7" s="75">
        <f t="shared" si="53"/>
        <v>99</v>
      </c>
      <c r="CW7" s="75">
        <f t="shared" si="53"/>
        <v>100</v>
      </c>
      <c r="CX7" s="75">
        <f t="shared" si="53"/>
        <v>101</v>
      </c>
      <c r="CY7" s="75">
        <f t="shared" si="53"/>
        <v>102</v>
      </c>
      <c r="CZ7" s="75">
        <f t="shared" si="53"/>
        <v>103</v>
      </c>
      <c r="DA7" s="75">
        <f t="shared" si="53"/>
        <v>104</v>
      </c>
      <c r="DB7" s="75">
        <f t="shared" si="53"/>
        <v>105</v>
      </c>
      <c r="DC7" s="75">
        <f t="shared" si="53"/>
        <v>106</v>
      </c>
      <c r="DD7" s="75">
        <f t="shared" si="53"/>
        <v>107</v>
      </c>
      <c r="DE7" s="75">
        <f t="shared" si="53"/>
        <v>108</v>
      </c>
      <c r="DF7" s="75">
        <f t="shared" si="53"/>
        <v>109</v>
      </c>
      <c r="DG7" s="75">
        <f t="shared" si="53"/>
        <v>110</v>
      </c>
      <c r="DH7" s="75">
        <f t="shared" si="53"/>
        <v>111</v>
      </c>
      <c r="DI7" s="75">
        <f t="shared" si="53"/>
        <v>112</v>
      </c>
      <c r="DJ7" s="75">
        <f t="shared" si="53"/>
        <v>113</v>
      </c>
      <c r="DK7" s="75">
        <f t="shared" si="53"/>
        <v>114</v>
      </c>
      <c r="DL7" s="75">
        <f t="shared" si="53"/>
        <v>115</v>
      </c>
      <c r="DM7" s="75">
        <f t="shared" si="53"/>
        <v>116</v>
      </c>
      <c r="DN7" s="75">
        <f t="shared" si="53"/>
        <v>117</v>
      </c>
      <c r="DO7" s="75">
        <f t="shared" si="53"/>
        <v>118</v>
      </c>
      <c r="DP7" s="75">
        <f t="shared" si="53"/>
        <v>119</v>
      </c>
      <c r="DQ7" s="75">
        <f t="shared" si="53"/>
        <v>120</v>
      </c>
      <c r="DR7" s="75">
        <f t="shared" si="53"/>
        <v>121</v>
      </c>
      <c r="DS7" s="75">
        <f t="shared" si="53"/>
        <v>122</v>
      </c>
      <c r="DT7" s="75">
        <f t="shared" si="53"/>
        <v>123</v>
      </c>
      <c r="DU7" s="75">
        <f t="shared" si="53"/>
        <v>124</v>
      </c>
      <c r="DV7" s="75">
        <f t="shared" si="53"/>
        <v>125</v>
      </c>
      <c r="DW7" s="75">
        <f t="shared" si="53"/>
        <v>126</v>
      </c>
      <c r="DX7" s="75">
        <f t="shared" si="53"/>
        <v>127</v>
      </c>
      <c r="DY7" s="75">
        <f t="shared" si="53"/>
        <v>128</v>
      </c>
      <c r="DZ7" s="75">
        <f t="shared" si="53"/>
        <v>129</v>
      </c>
      <c r="EA7" s="75">
        <f t="shared" ref="EA7:GL7" si="54">DZ7+1</f>
        <v>130</v>
      </c>
      <c r="EB7" s="75">
        <f t="shared" si="54"/>
        <v>131</v>
      </c>
      <c r="EC7" s="75">
        <f t="shared" si="54"/>
        <v>132</v>
      </c>
      <c r="ED7" s="75">
        <f t="shared" si="54"/>
        <v>133</v>
      </c>
      <c r="EE7" s="75">
        <f t="shared" si="54"/>
        <v>134</v>
      </c>
      <c r="EF7" s="75">
        <f t="shared" si="54"/>
        <v>135</v>
      </c>
      <c r="EG7" s="75">
        <f t="shared" si="54"/>
        <v>136</v>
      </c>
      <c r="EH7" s="75">
        <f t="shared" si="54"/>
        <v>137</v>
      </c>
      <c r="EI7" s="75">
        <f t="shared" si="54"/>
        <v>138</v>
      </c>
      <c r="EJ7" s="75">
        <f t="shared" si="54"/>
        <v>139</v>
      </c>
      <c r="EK7" s="75">
        <f t="shared" si="54"/>
        <v>140</v>
      </c>
      <c r="EL7" s="75">
        <f t="shared" si="54"/>
        <v>141</v>
      </c>
      <c r="EM7" s="75">
        <f t="shared" si="54"/>
        <v>142</v>
      </c>
      <c r="EN7" s="75">
        <f t="shared" si="54"/>
        <v>143</v>
      </c>
      <c r="EO7" s="75">
        <f t="shared" si="54"/>
        <v>144</v>
      </c>
      <c r="EP7" s="75">
        <f t="shared" si="54"/>
        <v>145</v>
      </c>
      <c r="EQ7" s="75">
        <f t="shared" si="54"/>
        <v>146</v>
      </c>
      <c r="ER7" s="75">
        <f t="shared" si="54"/>
        <v>147</v>
      </c>
      <c r="ES7" s="75">
        <f t="shared" si="54"/>
        <v>148</v>
      </c>
      <c r="ET7" s="75">
        <f t="shared" si="54"/>
        <v>149</v>
      </c>
      <c r="EU7" s="75">
        <f t="shared" si="54"/>
        <v>150</v>
      </c>
      <c r="EV7" s="75">
        <f t="shared" si="54"/>
        <v>151</v>
      </c>
      <c r="EW7" s="75">
        <f t="shared" si="54"/>
        <v>152</v>
      </c>
      <c r="EX7" s="75">
        <f t="shared" si="54"/>
        <v>153</v>
      </c>
      <c r="EY7" s="75">
        <f t="shared" si="54"/>
        <v>154</v>
      </c>
      <c r="EZ7" s="75">
        <f t="shared" si="54"/>
        <v>155</v>
      </c>
      <c r="FA7" s="75">
        <f t="shared" si="54"/>
        <v>156</v>
      </c>
      <c r="FB7" s="75">
        <f t="shared" si="54"/>
        <v>157</v>
      </c>
      <c r="FC7" s="75">
        <f t="shared" si="54"/>
        <v>158</v>
      </c>
      <c r="FD7" s="75">
        <f t="shared" si="54"/>
        <v>159</v>
      </c>
      <c r="FE7" s="75">
        <f t="shared" si="54"/>
        <v>160</v>
      </c>
      <c r="FF7" s="75">
        <f t="shared" si="54"/>
        <v>161</v>
      </c>
      <c r="FG7" s="75">
        <f t="shared" si="54"/>
        <v>162</v>
      </c>
      <c r="FH7" s="75">
        <f t="shared" si="54"/>
        <v>163</v>
      </c>
      <c r="FI7" s="75">
        <f t="shared" si="54"/>
        <v>164</v>
      </c>
      <c r="FJ7" s="75">
        <f t="shared" si="54"/>
        <v>165</v>
      </c>
      <c r="FK7" s="75">
        <f t="shared" si="54"/>
        <v>166</v>
      </c>
      <c r="FL7" s="75">
        <f t="shared" si="54"/>
        <v>167</v>
      </c>
      <c r="FM7" s="75">
        <f t="shared" si="54"/>
        <v>168</v>
      </c>
      <c r="FN7" s="75">
        <f t="shared" si="54"/>
        <v>169</v>
      </c>
      <c r="FO7" s="75">
        <f t="shared" si="54"/>
        <v>170</v>
      </c>
      <c r="FP7" s="75">
        <f t="shared" si="54"/>
        <v>171</v>
      </c>
      <c r="FQ7" s="75">
        <f t="shared" si="54"/>
        <v>172</v>
      </c>
      <c r="FR7" s="75">
        <f t="shared" si="54"/>
        <v>173</v>
      </c>
      <c r="FS7" s="75">
        <f t="shared" si="54"/>
        <v>174</v>
      </c>
      <c r="FT7" s="75">
        <f t="shared" si="54"/>
        <v>175</v>
      </c>
      <c r="FU7" s="75">
        <f t="shared" si="54"/>
        <v>176</v>
      </c>
      <c r="FV7" s="75">
        <f t="shared" si="54"/>
        <v>177</v>
      </c>
      <c r="FW7" s="75">
        <f t="shared" si="54"/>
        <v>178</v>
      </c>
      <c r="FX7" s="75">
        <f t="shared" si="54"/>
        <v>179</v>
      </c>
      <c r="FY7" s="75">
        <f t="shared" si="54"/>
        <v>180</v>
      </c>
      <c r="FZ7" s="75">
        <f t="shared" si="54"/>
        <v>181</v>
      </c>
      <c r="GA7" s="75">
        <f t="shared" si="54"/>
        <v>182</v>
      </c>
      <c r="GB7" s="75">
        <f t="shared" si="54"/>
        <v>183</v>
      </c>
      <c r="GC7" s="75">
        <f t="shared" si="54"/>
        <v>184</v>
      </c>
      <c r="GD7" s="75">
        <f t="shared" si="54"/>
        <v>185</v>
      </c>
      <c r="GE7" s="75">
        <f t="shared" si="54"/>
        <v>186</v>
      </c>
      <c r="GF7" s="75">
        <f t="shared" si="54"/>
        <v>187</v>
      </c>
      <c r="GG7" s="75">
        <f t="shared" si="54"/>
        <v>188</v>
      </c>
      <c r="GH7" s="75">
        <f t="shared" si="54"/>
        <v>189</v>
      </c>
      <c r="GI7" s="75">
        <f t="shared" si="54"/>
        <v>190</v>
      </c>
      <c r="GJ7" s="75">
        <f t="shared" si="54"/>
        <v>191</v>
      </c>
      <c r="GK7" s="75">
        <f t="shared" si="54"/>
        <v>192</v>
      </c>
      <c r="GL7" s="75">
        <f t="shared" si="54"/>
        <v>193</v>
      </c>
      <c r="GM7" s="75">
        <f t="shared" ref="GM7:IS7" si="55">GL7+1</f>
        <v>194</v>
      </c>
      <c r="GN7" s="75">
        <f t="shared" si="55"/>
        <v>195</v>
      </c>
      <c r="GO7" s="75">
        <f t="shared" si="55"/>
        <v>196</v>
      </c>
      <c r="GP7" s="75">
        <f t="shared" si="55"/>
        <v>197</v>
      </c>
      <c r="GQ7" s="75">
        <f t="shared" si="55"/>
        <v>198</v>
      </c>
      <c r="GR7" s="75">
        <f t="shared" si="55"/>
        <v>199</v>
      </c>
      <c r="GS7" s="75">
        <f t="shared" si="55"/>
        <v>200</v>
      </c>
      <c r="GT7" s="75">
        <f t="shared" si="55"/>
        <v>201</v>
      </c>
      <c r="GU7" s="75">
        <f t="shared" si="55"/>
        <v>202</v>
      </c>
      <c r="GV7" s="75">
        <f t="shared" si="55"/>
        <v>203</v>
      </c>
      <c r="GW7" s="75">
        <f t="shared" si="55"/>
        <v>204</v>
      </c>
      <c r="GX7" s="75">
        <f t="shared" si="55"/>
        <v>205</v>
      </c>
      <c r="GY7" s="75">
        <f t="shared" si="55"/>
        <v>206</v>
      </c>
      <c r="GZ7" s="75">
        <f t="shared" si="55"/>
        <v>207</v>
      </c>
      <c r="HA7" s="75">
        <f t="shared" si="55"/>
        <v>208</v>
      </c>
      <c r="HB7" s="75">
        <f t="shared" si="55"/>
        <v>209</v>
      </c>
      <c r="HC7" s="75">
        <f t="shared" si="55"/>
        <v>210</v>
      </c>
      <c r="HD7" s="75">
        <f t="shared" si="55"/>
        <v>211</v>
      </c>
      <c r="HE7" s="75">
        <f t="shared" si="55"/>
        <v>212</v>
      </c>
      <c r="HF7" s="75">
        <f t="shared" si="55"/>
        <v>213</v>
      </c>
      <c r="HG7" s="75">
        <f t="shared" si="55"/>
        <v>214</v>
      </c>
      <c r="HH7" s="75">
        <f t="shared" si="55"/>
        <v>215</v>
      </c>
      <c r="HI7" s="75">
        <f t="shared" si="55"/>
        <v>216</v>
      </c>
      <c r="HJ7" s="75">
        <f t="shared" si="55"/>
        <v>217</v>
      </c>
      <c r="HK7" s="75">
        <f t="shared" si="55"/>
        <v>218</v>
      </c>
      <c r="HL7" s="75">
        <f t="shared" si="55"/>
        <v>219</v>
      </c>
      <c r="HM7" s="75">
        <f t="shared" si="55"/>
        <v>220</v>
      </c>
      <c r="HN7" s="75">
        <f t="shared" si="55"/>
        <v>221</v>
      </c>
      <c r="HO7" s="75">
        <f t="shared" si="55"/>
        <v>222</v>
      </c>
      <c r="HP7" s="75">
        <f t="shared" si="55"/>
        <v>223</v>
      </c>
      <c r="HQ7" s="75">
        <f t="shared" si="55"/>
        <v>224</v>
      </c>
      <c r="HR7" s="75">
        <f t="shared" si="55"/>
        <v>225</v>
      </c>
      <c r="HS7" s="75">
        <f t="shared" si="55"/>
        <v>226</v>
      </c>
      <c r="HT7" s="75">
        <f t="shared" si="55"/>
        <v>227</v>
      </c>
      <c r="HU7" s="75">
        <f t="shared" si="55"/>
        <v>228</v>
      </c>
      <c r="HV7" s="75">
        <f t="shared" si="55"/>
        <v>229</v>
      </c>
      <c r="HW7" s="75">
        <f t="shared" si="55"/>
        <v>230</v>
      </c>
      <c r="HX7" s="75">
        <f t="shared" si="55"/>
        <v>231</v>
      </c>
      <c r="HY7" s="75">
        <f t="shared" si="55"/>
        <v>232</v>
      </c>
      <c r="HZ7" s="75">
        <f t="shared" si="55"/>
        <v>233</v>
      </c>
      <c r="IA7" s="75">
        <f t="shared" si="55"/>
        <v>234</v>
      </c>
      <c r="IB7" s="75">
        <f t="shared" si="55"/>
        <v>235</v>
      </c>
      <c r="IC7" s="75">
        <f t="shared" si="55"/>
        <v>236</v>
      </c>
      <c r="ID7" s="75">
        <f t="shared" si="55"/>
        <v>237</v>
      </c>
      <c r="IE7" s="75">
        <f t="shared" si="55"/>
        <v>238</v>
      </c>
      <c r="IF7" s="75">
        <f t="shared" si="55"/>
        <v>239</v>
      </c>
      <c r="IG7" s="75">
        <f t="shared" si="55"/>
        <v>240</v>
      </c>
      <c r="IH7" s="75">
        <f t="shared" si="55"/>
        <v>241</v>
      </c>
      <c r="II7" s="75">
        <f t="shared" si="55"/>
        <v>242</v>
      </c>
      <c r="IJ7" s="75">
        <f t="shared" si="55"/>
        <v>243</v>
      </c>
      <c r="IK7" s="75">
        <f t="shared" si="55"/>
        <v>244</v>
      </c>
      <c r="IL7" s="75">
        <f t="shared" si="55"/>
        <v>245</v>
      </c>
      <c r="IM7" s="75">
        <f t="shared" si="55"/>
        <v>246</v>
      </c>
      <c r="IN7" s="75">
        <f t="shared" si="55"/>
        <v>247</v>
      </c>
      <c r="IO7" s="75">
        <f t="shared" si="55"/>
        <v>248</v>
      </c>
      <c r="IP7" s="75">
        <f t="shared" si="55"/>
        <v>249</v>
      </c>
      <c r="IQ7" s="75">
        <f t="shared" si="55"/>
        <v>250</v>
      </c>
      <c r="IR7" s="75">
        <f t="shared" si="55"/>
        <v>251</v>
      </c>
      <c r="IS7" s="75">
        <f t="shared" si="55"/>
        <v>252</v>
      </c>
      <c r="IT7" s="75">
        <f t="shared" ref="IT7" si="56">IS7+1</f>
        <v>253</v>
      </c>
      <c r="IU7" s="75">
        <f t="shared" ref="IU7" si="57">IT7+1</f>
        <v>254</v>
      </c>
      <c r="IV7" s="75">
        <f t="shared" ref="IV7" si="58">IU7+1</f>
        <v>255</v>
      </c>
      <c r="IW7" s="75">
        <f t="shared" ref="IW7" si="59">IV7+1</f>
        <v>256</v>
      </c>
      <c r="IX7" s="75">
        <f t="shared" ref="IX7" si="60">IW7+1</f>
        <v>257</v>
      </c>
      <c r="IY7" s="75">
        <f t="shared" ref="IY7" si="61">IX7+1</f>
        <v>258</v>
      </c>
      <c r="IZ7" s="75">
        <f t="shared" ref="IZ7" si="62">IY7+1</f>
        <v>259</v>
      </c>
      <c r="JA7" s="75">
        <f t="shared" ref="JA7" si="63">IZ7+1</f>
        <v>260</v>
      </c>
      <c r="JB7" s="75">
        <f t="shared" ref="JB7" si="64">JA7+1</f>
        <v>261</v>
      </c>
      <c r="JC7" s="75">
        <f t="shared" ref="JC7" si="65">JB7+1</f>
        <v>262</v>
      </c>
      <c r="JD7" s="75">
        <f t="shared" ref="JD7" si="66">JC7+1</f>
        <v>263</v>
      </c>
      <c r="JE7" s="75">
        <f t="shared" ref="JE7" si="67">JD7+1</f>
        <v>264</v>
      </c>
      <c r="JF7" s="75">
        <f t="shared" ref="JF7" si="68">JE7+1</f>
        <v>265</v>
      </c>
      <c r="JG7" s="75">
        <f t="shared" ref="JG7" si="69">JF7+1</f>
        <v>266</v>
      </c>
      <c r="JH7" s="75">
        <f t="shared" ref="JH7" si="70">JG7+1</f>
        <v>267</v>
      </c>
      <c r="JI7" s="75">
        <f t="shared" ref="JI7" si="71">JH7+1</f>
        <v>268</v>
      </c>
      <c r="JJ7" s="75">
        <f t="shared" ref="JJ7" si="72">JI7+1</f>
        <v>269</v>
      </c>
      <c r="JK7" s="75">
        <f t="shared" ref="JK7" si="73">JJ7+1</f>
        <v>270</v>
      </c>
      <c r="JL7" s="75">
        <f t="shared" ref="JL7" si="74">JK7+1</f>
        <v>271</v>
      </c>
      <c r="JM7" s="75">
        <f t="shared" ref="JM7" si="75">JL7+1</f>
        <v>272</v>
      </c>
      <c r="JN7" s="75">
        <f t="shared" ref="JN7" si="76">JM7+1</f>
        <v>273</v>
      </c>
      <c r="JO7" s="75">
        <f t="shared" ref="JO7" si="77">JN7+1</f>
        <v>274</v>
      </c>
      <c r="JP7" s="75">
        <f t="shared" ref="JP7" si="78">JO7+1</f>
        <v>275</v>
      </c>
      <c r="JQ7" s="75">
        <f t="shared" ref="JQ7" si="79">JP7+1</f>
        <v>276</v>
      </c>
      <c r="JR7" s="75">
        <f t="shared" ref="JR7" si="80">JQ7+1</f>
        <v>277</v>
      </c>
      <c r="JS7" s="75">
        <f t="shared" ref="JS7" si="81">JR7+1</f>
        <v>278</v>
      </c>
      <c r="JT7" s="75">
        <f t="shared" ref="JT7" si="82">JS7+1</f>
        <v>279</v>
      </c>
      <c r="JU7" s="75">
        <f t="shared" ref="JU7" si="83">JT7+1</f>
        <v>280</v>
      </c>
      <c r="JV7" s="75">
        <f t="shared" ref="JV7" si="84">JU7+1</f>
        <v>281</v>
      </c>
      <c r="JW7" s="75">
        <f t="shared" ref="JW7" si="85">JV7+1</f>
        <v>282</v>
      </c>
      <c r="JX7" s="75">
        <f t="shared" ref="JX7" si="86">JW7+1</f>
        <v>283</v>
      </c>
      <c r="JY7" s="75">
        <f t="shared" ref="JY7" si="87">JX7+1</f>
        <v>284</v>
      </c>
      <c r="JZ7" s="75">
        <f t="shared" ref="JZ7" si="88">JY7+1</f>
        <v>285</v>
      </c>
      <c r="KA7" s="75">
        <f t="shared" ref="KA7" si="89">JZ7+1</f>
        <v>286</v>
      </c>
      <c r="KB7" s="75">
        <f t="shared" ref="KB7" si="90">KA7+1</f>
        <v>287</v>
      </c>
      <c r="KC7" s="75">
        <f t="shared" ref="KC7" si="91">KB7+1</f>
        <v>288</v>
      </c>
      <c r="KD7" s="75">
        <f t="shared" ref="KD7" si="92">KC7+1</f>
        <v>289</v>
      </c>
      <c r="KE7" s="75">
        <f t="shared" ref="KE7" si="93">KD7+1</f>
        <v>290</v>
      </c>
      <c r="KF7" s="75">
        <f t="shared" ref="KF7" si="94">KE7+1</f>
        <v>291</v>
      </c>
      <c r="KG7" s="75">
        <f t="shared" ref="KG7" si="95">KF7+1</f>
        <v>292</v>
      </c>
      <c r="KH7" s="75">
        <f t="shared" ref="KH7" si="96">KG7+1</f>
        <v>293</v>
      </c>
      <c r="KI7" s="75">
        <f t="shared" ref="KI7" si="97">KH7+1</f>
        <v>294</v>
      </c>
      <c r="KJ7" s="75">
        <f t="shared" ref="KJ7" si="98">KI7+1</f>
        <v>295</v>
      </c>
      <c r="KK7" s="75">
        <f t="shared" ref="KK7" si="99">KJ7+1</f>
        <v>296</v>
      </c>
      <c r="KL7" s="75">
        <f t="shared" ref="KL7" si="100">KK7+1</f>
        <v>297</v>
      </c>
      <c r="KM7" s="75">
        <f t="shared" ref="KM7" si="101">KL7+1</f>
        <v>298</v>
      </c>
      <c r="KN7" s="75">
        <f t="shared" ref="KN7" si="102">KM7+1</f>
        <v>299</v>
      </c>
      <c r="KO7" s="75">
        <f t="shared" ref="KO7" si="103">KN7+1</f>
        <v>300</v>
      </c>
    </row>
    <row r="8" spans="1:301" x14ac:dyDescent="0.2"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  <c r="IZ8" s="77"/>
      <c r="JA8" s="77"/>
      <c r="JB8" s="77"/>
      <c r="JC8" s="77"/>
      <c r="JD8" s="77"/>
      <c r="JE8" s="77"/>
      <c r="JF8" s="77"/>
      <c r="JG8" s="77"/>
      <c r="JH8" s="77"/>
      <c r="JI8" s="77"/>
      <c r="JJ8" s="77"/>
      <c r="JK8" s="77"/>
      <c r="JL8" s="77"/>
      <c r="JM8" s="77"/>
      <c r="JN8" s="77"/>
      <c r="JO8" s="77"/>
      <c r="JP8" s="77"/>
      <c r="JQ8" s="77"/>
      <c r="JR8" s="77"/>
      <c r="JS8" s="77"/>
      <c r="JT8" s="77"/>
      <c r="JU8" s="77"/>
      <c r="JV8" s="77"/>
      <c r="JW8" s="77"/>
      <c r="JX8" s="77"/>
      <c r="JY8" s="77"/>
      <c r="JZ8" s="77"/>
      <c r="KA8" s="77"/>
      <c r="KB8" s="77"/>
      <c r="KC8" s="77"/>
      <c r="KD8" s="77"/>
      <c r="KE8" s="77"/>
      <c r="KF8" s="77"/>
      <c r="KG8" s="77"/>
      <c r="KH8" s="77"/>
      <c r="KI8" s="77"/>
      <c r="KJ8" s="77"/>
      <c r="KK8" s="77"/>
      <c r="KL8" s="77"/>
      <c r="KM8" s="77"/>
      <c r="KN8" s="77"/>
      <c r="KO8" s="77"/>
    </row>
    <row r="9" spans="1:301" x14ac:dyDescent="0.2">
      <c r="A9" s="34" t="s">
        <v>323</v>
      </c>
      <c r="B9" s="76">
        <f t="shared" ref="B9:BM9" si="104">SUM(B10:B32)</f>
        <v>3184.6041085276956</v>
      </c>
      <c r="C9" s="76">
        <f t="shared" si="104"/>
        <v>3062.9976193610291</v>
      </c>
      <c r="D9" s="76">
        <f t="shared" si="104"/>
        <v>3062.9976193610291</v>
      </c>
      <c r="E9" s="76">
        <f t="shared" si="104"/>
        <v>3062.9976193610291</v>
      </c>
      <c r="F9" s="76">
        <f t="shared" si="104"/>
        <v>3062.9976193610291</v>
      </c>
      <c r="G9" s="76">
        <f t="shared" si="104"/>
        <v>3062.9976193610291</v>
      </c>
      <c r="H9" s="76">
        <f t="shared" si="104"/>
        <v>2475.0934031110291</v>
      </c>
      <c r="I9" s="76">
        <f t="shared" si="104"/>
        <v>2475.0934031110291</v>
      </c>
      <c r="J9" s="76">
        <f t="shared" si="104"/>
        <v>2475.0934031110291</v>
      </c>
      <c r="K9" s="76">
        <f t="shared" si="104"/>
        <v>2475.0934031110291</v>
      </c>
      <c r="L9" s="76">
        <f t="shared" si="104"/>
        <v>2475.0934031110291</v>
      </c>
      <c r="M9" s="76">
        <f t="shared" si="104"/>
        <v>2475.0934031110291</v>
      </c>
      <c r="N9" s="76">
        <f t="shared" si="104"/>
        <v>1394.1602819860291</v>
      </c>
      <c r="O9" s="76">
        <f t="shared" si="104"/>
        <v>1394.1602819860291</v>
      </c>
      <c r="P9" s="76">
        <f t="shared" si="104"/>
        <v>1394.1602819860291</v>
      </c>
      <c r="Q9" s="76">
        <f t="shared" si="104"/>
        <v>1394.1602819860291</v>
      </c>
      <c r="R9" s="76">
        <f t="shared" si="104"/>
        <v>1394.1602819860291</v>
      </c>
      <c r="S9" s="76">
        <f t="shared" si="104"/>
        <v>1394.1602819860291</v>
      </c>
      <c r="T9" s="76">
        <f t="shared" si="104"/>
        <v>1394.1602819860291</v>
      </c>
      <c r="U9" s="76">
        <f t="shared" si="104"/>
        <v>1394.1602819860291</v>
      </c>
      <c r="V9" s="76">
        <f t="shared" si="104"/>
        <v>1394.1602819860291</v>
      </c>
      <c r="W9" s="76">
        <f t="shared" si="104"/>
        <v>1394.1602819860291</v>
      </c>
      <c r="X9" s="76">
        <f t="shared" si="104"/>
        <v>1394.1602819860291</v>
      </c>
      <c r="Y9" s="76">
        <f t="shared" si="104"/>
        <v>1394.1602819860291</v>
      </c>
      <c r="Z9" s="76">
        <f t="shared" si="104"/>
        <v>1394.1602819860291</v>
      </c>
      <c r="AA9" s="76">
        <f t="shared" si="104"/>
        <v>1394.1602819860291</v>
      </c>
      <c r="AB9" s="76">
        <f t="shared" si="104"/>
        <v>1394.1602819860291</v>
      </c>
      <c r="AC9" s="76">
        <f t="shared" si="104"/>
        <v>1394.1602819860291</v>
      </c>
      <c r="AD9" s="76">
        <f t="shared" si="104"/>
        <v>1394.1602819860291</v>
      </c>
      <c r="AE9" s="76">
        <f t="shared" si="104"/>
        <v>1394.1602819860291</v>
      </c>
      <c r="AF9" s="76">
        <f t="shared" si="104"/>
        <v>1394.1602819860291</v>
      </c>
      <c r="AG9" s="76">
        <f t="shared" si="104"/>
        <v>1394.1602819860291</v>
      </c>
      <c r="AH9" s="76">
        <f t="shared" si="104"/>
        <v>1394.1602819860291</v>
      </c>
      <c r="AI9" s="76">
        <f t="shared" si="104"/>
        <v>1394.1602819860291</v>
      </c>
      <c r="AJ9" s="76">
        <f t="shared" si="104"/>
        <v>1394.1602819860291</v>
      </c>
      <c r="AK9" s="76">
        <f t="shared" si="104"/>
        <v>1394.1602819860291</v>
      </c>
      <c r="AL9" s="76">
        <f t="shared" si="104"/>
        <v>1394.1602819860291</v>
      </c>
      <c r="AM9" s="76">
        <f t="shared" si="104"/>
        <v>1394.1602819860291</v>
      </c>
      <c r="AN9" s="76">
        <f t="shared" si="104"/>
        <v>1394.1602819860291</v>
      </c>
      <c r="AO9" s="76">
        <f t="shared" si="104"/>
        <v>1394.1602819860291</v>
      </c>
      <c r="AP9" s="76">
        <f t="shared" si="104"/>
        <v>1394.1602819860291</v>
      </c>
      <c r="AQ9" s="76">
        <f t="shared" si="104"/>
        <v>1394.1602819860291</v>
      </c>
      <c r="AR9" s="76">
        <f t="shared" si="104"/>
        <v>1394.1602819860291</v>
      </c>
      <c r="AS9" s="76">
        <f t="shared" si="104"/>
        <v>1394.1602819860291</v>
      </c>
      <c r="AT9" s="76">
        <f t="shared" si="104"/>
        <v>1394.1602819860291</v>
      </c>
      <c r="AU9" s="76">
        <f t="shared" si="104"/>
        <v>1394.1602819860291</v>
      </c>
      <c r="AV9" s="76">
        <f t="shared" si="104"/>
        <v>1394.1602819860291</v>
      </c>
      <c r="AW9" s="76">
        <f t="shared" si="104"/>
        <v>1394.1602819860291</v>
      </c>
      <c r="AX9" s="76">
        <f t="shared" si="104"/>
        <v>1394.1602819860291</v>
      </c>
      <c r="AY9" s="76">
        <f t="shared" si="104"/>
        <v>1394.1602819860291</v>
      </c>
      <c r="AZ9" s="76">
        <f t="shared" si="104"/>
        <v>1394.1602819860291</v>
      </c>
      <c r="BA9" s="76">
        <f t="shared" si="104"/>
        <v>1394.1602819860291</v>
      </c>
      <c r="BB9" s="76">
        <f t="shared" si="104"/>
        <v>1394.1602819860291</v>
      </c>
      <c r="BC9" s="76">
        <f t="shared" si="104"/>
        <v>1394.1602819860291</v>
      </c>
      <c r="BD9" s="76">
        <f t="shared" si="104"/>
        <v>1394.1602819860291</v>
      </c>
      <c r="BE9" s="76">
        <f t="shared" si="104"/>
        <v>1394.1602819860291</v>
      </c>
      <c r="BF9" s="76">
        <f t="shared" si="104"/>
        <v>1394.1602819860291</v>
      </c>
      <c r="BG9" s="76">
        <f t="shared" si="104"/>
        <v>1394.1602819860291</v>
      </c>
      <c r="BH9" s="76">
        <f t="shared" si="104"/>
        <v>1394.1602819860291</v>
      </c>
      <c r="BI9" s="76">
        <f t="shared" si="104"/>
        <v>1394.1602819860291</v>
      </c>
      <c r="BJ9" s="76">
        <f t="shared" si="104"/>
        <v>1394.1602819860291</v>
      </c>
      <c r="BK9" s="76">
        <f t="shared" si="104"/>
        <v>1394.1602819860291</v>
      </c>
      <c r="BL9" s="76">
        <f t="shared" si="104"/>
        <v>1394.1602819860291</v>
      </c>
      <c r="BM9" s="76">
        <f t="shared" si="104"/>
        <v>1394.1602819860291</v>
      </c>
      <c r="BN9" s="76">
        <f t="shared" ref="BN9:DY9" si="105">SUM(BN10:BN32)</f>
        <v>1394.1602819860291</v>
      </c>
      <c r="BO9" s="76">
        <f t="shared" si="105"/>
        <v>1394.1602819860291</v>
      </c>
      <c r="BP9" s="76">
        <f t="shared" si="105"/>
        <v>1394.1602819860291</v>
      </c>
      <c r="BQ9" s="76">
        <f t="shared" si="105"/>
        <v>1394.1602819860291</v>
      </c>
      <c r="BR9" s="76">
        <f t="shared" si="105"/>
        <v>1394.1602819860291</v>
      </c>
      <c r="BS9" s="76">
        <f t="shared" si="105"/>
        <v>1394.1602819860291</v>
      </c>
      <c r="BT9" s="76">
        <f t="shared" si="105"/>
        <v>1394.1602819860291</v>
      </c>
      <c r="BU9" s="76">
        <f t="shared" si="105"/>
        <v>1394.1602819860291</v>
      </c>
      <c r="BV9" s="76">
        <f t="shared" si="105"/>
        <v>1394.1602819860291</v>
      </c>
      <c r="BW9" s="76">
        <f t="shared" si="105"/>
        <v>1394.1602819860291</v>
      </c>
      <c r="BX9" s="76">
        <f t="shared" si="105"/>
        <v>1394.1602819860291</v>
      </c>
      <c r="BY9" s="76">
        <f t="shared" si="105"/>
        <v>1394.1602819860291</v>
      </c>
      <c r="BZ9" s="76">
        <f t="shared" si="105"/>
        <v>1394.1602819860291</v>
      </c>
      <c r="CA9" s="76">
        <f t="shared" si="105"/>
        <v>1394.1602819860291</v>
      </c>
      <c r="CB9" s="76">
        <f t="shared" si="105"/>
        <v>1394.1602819860291</v>
      </c>
      <c r="CC9" s="76">
        <f t="shared" si="105"/>
        <v>1394.1602819860291</v>
      </c>
      <c r="CD9" s="76">
        <f t="shared" si="105"/>
        <v>1394.1602819860291</v>
      </c>
      <c r="CE9" s="76">
        <f t="shared" si="105"/>
        <v>1394.1602819860291</v>
      </c>
      <c r="CF9" s="76">
        <f t="shared" si="105"/>
        <v>1394.1602819860291</v>
      </c>
      <c r="CG9" s="76">
        <f t="shared" si="105"/>
        <v>1394.1602819860291</v>
      </c>
      <c r="CH9" s="76">
        <f t="shared" si="105"/>
        <v>1394.1602819860291</v>
      </c>
      <c r="CI9" s="76">
        <f t="shared" si="105"/>
        <v>1394.1602819860291</v>
      </c>
      <c r="CJ9" s="76">
        <f t="shared" si="105"/>
        <v>1394.1602819860291</v>
      </c>
      <c r="CK9" s="76">
        <f t="shared" si="105"/>
        <v>1394.1602819860291</v>
      </c>
      <c r="CL9" s="76">
        <f t="shared" si="105"/>
        <v>1394.1602819860291</v>
      </c>
      <c r="CM9" s="76">
        <f t="shared" si="105"/>
        <v>1394.1602819860291</v>
      </c>
      <c r="CN9" s="76">
        <f t="shared" si="105"/>
        <v>1394.1602819860291</v>
      </c>
      <c r="CO9" s="76">
        <f t="shared" si="105"/>
        <v>1394.1602819860291</v>
      </c>
      <c r="CP9" s="76">
        <f t="shared" si="105"/>
        <v>1394.1602819860291</v>
      </c>
      <c r="CQ9" s="76">
        <f t="shared" si="105"/>
        <v>1394.1602819860291</v>
      </c>
      <c r="CR9" s="76">
        <f t="shared" si="105"/>
        <v>1394.1602819860291</v>
      </c>
      <c r="CS9" s="76">
        <f t="shared" si="105"/>
        <v>1394.1602819860291</v>
      </c>
      <c r="CT9" s="76">
        <f t="shared" si="105"/>
        <v>1394.1602819860291</v>
      </c>
      <c r="CU9" s="76">
        <f t="shared" si="105"/>
        <v>1394.1602819860291</v>
      </c>
      <c r="CV9" s="76">
        <f t="shared" si="105"/>
        <v>1394.1602819860291</v>
      </c>
      <c r="CW9" s="76">
        <f t="shared" si="105"/>
        <v>1394.1602819860291</v>
      </c>
      <c r="CX9" s="76">
        <f t="shared" si="105"/>
        <v>1394.1602819860291</v>
      </c>
      <c r="CY9" s="76">
        <f t="shared" si="105"/>
        <v>1394.1602819860291</v>
      </c>
      <c r="CZ9" s="76">
        <f t="shared" si="105"/>
        <v>1394.1602819860291</v>
      </c>
      <c r="DA9" s="76">
        <f t="shared" si="105"/>
        <v>1394.1602819860291</v>
      </c>
      <c r="DB9" s="76">
        <f t="shared" si="105"/>
        <v>1394.1602819860291</v>
      </c>
      <c r="DC9" s="76">
        <f t="shared" si="105"/>
        <v>1394.1602819860291</v>
      </c>
      <c r="DD9" s="76">
        <f t="shared" si="105"/>
        <v>1394.1602819860291</v>
      </c>
      <c r="DE9" s="76">
        <f t="shared" si="105"/>
        <v>1394.1602819860291</v>
      </c>
      <c r="DF9" s="76">
        <f t="shared" si="105"/>
        <v>1394.1602819860291</v>
      </c>
      <c r="DG9" s="76">
        <f t="shared" si="105"/>
        <v>1394.1602819860291</v>
      </c>
      <c r="DH9" s="76">
        <f t="shared" si="105"/>
        <v>1394.1602819860291</v>
      </c>
      <c r="DI9" s="76">
        <f t="shared" si="105"/>
        <v>1394.1602819860291</v>
      </c>
      <c r="DJ9" s="76">
        <f t="shared" si="105"/>
        <v>1394.1602819860291</v>
      </c>
      <c r="DK9" s="76">
        <f t="shared" si="105"/>
        <v>1394.1602819860291</v>
      </c>
      <c r="DL9" s="76">
        <f t="shared" si="105"/>
        <v>1394.1602819860291</v>
      </c>
      <c r="DM9" s="76">
        <f t="shared" si="105"/>
        <v>1394.1602819860291</v>
      </c>
      <c r="DN9" s="76">
        <f t="shared" si="105"/>
        <v>1394.1602819860291</v>
      </c>
      <c r="DO9" s="76">
        <f t="shared" si="105"/>
        <v>1394.1602819860291</v>
      </c>
      <c r="DP9" s="76">
        <f t="shared" si="105"/>
        <v>1394.1602819860291</v>
      </c>
      <c r="DQ9" s="76">
        <f t="shared" si="105"/>
        <v>1394.1602819860291</v>
      </c>
      <c r="DR9" s="76">
        <f t="shared" si="105"/>
        <v>1394.1602819860291</v>
      </c>
      <c r="DS9" s="76">
        <f t="shared" si="105"/>
        <v>1394.1602819860291</v>
      </c>
      <c r="DT9" s="76">
        <f t="shared" si="105"/>
        <v>1394.1602819860291</v>
      </c>
      <c r="DU9" s="76">
        <f t="shared" si="105"/>
        <v>1394.1602819860291</v>
      </c>
      <c r="DV9" s="76">
        <f t="shared" si="105"/>
        <v>1394.1602819860291</v>
      </c>
      <c r="DW9" s="76">
        <f t="shared" si="105"/>
        <v>1394.1602819860291</v>
      </c>
      <c r="DX9" s="76">
        <f t="shared" si="105"/>
        <v>1394.1602819860291</v>
      </c>
      <c r="DY9" s="76">
        <f t="shared" si="105"/>
        <v>1394.1602819860291</v>
      </c>
      <c r="DZ9" s="76">
        <f t="shared" ref="DZ9:GK9" si="106">SUM(DZ10:DZ32)</f>
        <v>1394.1602819860291</v>
      </c>
      <c r="EA9" s="76">
        <f t="shared" si="106"/>
        <v>1394.1602819860291</v>
      </c>
      <c r="EB9" s="76">
        <f t="shared" si="106"/>
        <v>1394.1602819860291</v>
      </c>
      <c r="EC9" s="76">
        <f t="shared" si="106"/>
        <v>1394.1602819860291</v>
      </c>
      <c r="ED9" s="76">
        <f t="shared" si="106"/>
        <v>1394.1602819860291</v>
      </c>
      <c r="EE9" s="76">
        <f t="shared" si="106"/>
        <v>1394.1602819860291</v>
      </c>
      <c r="EF9" s="76">
        <f t="shared" si="106"/>
        <v>1394.1602819860291</v>
      </c>
      <c r="EG9" s="76">
        <f t="shared" si="106"/>
        <v>1394.1602819860291</v>
      </c>
      <c r="EH9" s="76">
        <f t="shared" si="106"/>
        <v>1394.1602819860291</v>
      </c>
      <c r="EI9" s="76">
        <f t="shared" si="106"/>
        <v>1394.1602819860291</v>
      </c>
      <c r="EJ9" s="76">
        <f t="shared" si="106"/>
        <v>1394.1602819860291</v>
      </c>
      <c r="EK9" s="76">
        <f t="shared" si="106"/>
        <v>1394.1602819860291</v>
      </c>
      <c r="EL9" s="76">
        <f t="shared" si="106"/>
        <v>1394.1602819860291</v>
      </c>
      <c r="EM9" s="76">
        <f t="shared" si="106"/>
        <v>1394.1602819860291</v>
      </c>
      <c r="EN9" s="76">
        <f t="shared" si="106"/>
        <v>1394.1602819860291</v>
      </c>
      <c r="EO9" s="76">
        <f t="shared" si="106"/>
        <v>1394.1602819860291</v>
      </c>
      <c r="EP9" s="76">
        <f t="shared" si="106"/>
        <v>1394.1602819860291</v>
      </c>
      <c r="EQ9" s="76">
        <f t="shared" si="106"/>
        <v>1394.1602819860291</v>
      </c>
      <c r="ER9" s="76">
        <f t="shared" si="106"/>
        <v>1394.1602819860291</v>
      </c>
      <c r="ES9" s="76">
        <f t="shared" si="106"/>
        <v>1394.1602819860291</v>
      </c>
      <c r="ET9" s="76">
        <f t="shared" si="106"/>
        <v>1394.1602819860291</v>
      </c>
      <c r="EU9" s="76">
        <f t="shared" si="106"/>
        <v>1394.1602819860291</v>
      </c>
      <c r="EV9" s="76">
        <f t="shared" si="106"/>
        <v>1394.1602819860291</v>
      </c>
      <c r="EW9" s="76">
        <f t="shared" si="106"/>
        <v>1394.1602819860291</v>
      </c>
      <c r="EX9" s="76">
        <f t="shared" si="106"/>
        <v>1394.1602819860291</v>
      </c>
      <c r="EY9" s="76">
        <f t="shared" si="106"/>
        <v>1394.1602819860291</v>
      </c>
      <c r="EZ9" s="76">
        <f t="shared" si="106"/>
        <v>1394.1602819860291</v>
      </c>
      <c r="FA9" s="76">
        <f t="shared" si="106"/>
        <v>1394.1602819860291</v>
      </c>
      <c r="FB9" s="76">
        <f t="shared" si="106"/>
        <v>1394.1602819860291</v>
      </c>
      <c r="FC9" s="76">
        <f t="shared" si="106"/>
        <v>1394.1602819860291</v>
      </c>
      <c r="FD9" s="76">
        <f t="shared" si="106"/>
        <v>1394.1602819860291</v>
      </c>
      <c r="FE9" s="76">
        <f t="shared" si="106"/>
        <v>1394.1602819860291</v>
      </c>
      <c r="FF9" s="76">
        <f t="shared" si="106"/>
        <v>1394.1602819860291</v>
      </c>
      <c r="FG9" s="76">
        <f t="shared" si="106"/>
        <v>1394.1602819860291</v>
      </c>
      <c r="FH9" s="76">
        <f t="shared" si="106"/>
        <v>1394.1602819860291</v>
      </c>
      <c r="FI9" s="76">
        <f t="shared" si="106"/>
        <v>1394.1602819860291</v>
      </c>
      <c r="FJ9" s="76">
        <f t="shared" si="106"/>
        <v>1394.1602819860291</v>
      </c>
      <c r="FK9" s="76">
        <f t="shared" si="106"/>
        <v>1394.1602819860291</v>
      </c>
      <c r="FL9" s="76">
        <f t="shared" si="106"/>
        <v>1394.1602819860291</v>
      </c>
      <c r="FM9" s="76">
        <f t="shared" si="106"/>
        <v>1394.1602819860291</v>
      </c>
      <c r="FN9" s="76">
        <f t="shared" si="106"/>
        <v>1394.1602819860291</v>
      </c>
      <c r="FO9" s="76">
        <f t="shared" si="106"/>
        <v>1394.1602819860291</v>
      </c>
      <c r="FP9" s="76">
        <f t="shared" si="106"/>
        <v>1394.1602819860291</v>
      </c>
      <c r="FQ9" s="76">
        <f t="shared" si="106"/>
        <v>1394.1602819860291</v>
      </c>
      <c r="FR9" s="76">
        <f t="shared" si="106"/>
        <v>1394.1602819860291</v>
      </c>
      <c r="FS9" s="76">
        <f t="shared" si="106"/>
        <v>1394.1602819860291</v>
      </c>
      <c r="FT9" s="76">
        <f t="shared" si="106"/>
        <v>1394.1602819860291</v>
      </c>
      <c r="FU9" s="76">
        <f t="shared" si="106"/>
        <v>1394.1602819860291</v>
      </c>
      <c r="FV9" s="76">
        <f t="shared" si="106"/>
        <v>1394.1602819860291</v>
      </c>
      <c r="FW9" s="76">
        <f t="shared" si="106"/>
        <v>1394.1602819860291</v>
      </c>
      <c r="FX9" s="76">
        <f t="shared" si="106"/>
        <v>1394.1602819860291</v>
      </c>
      <c r="FY9" s="76">
        <f t="shared" si="106"/>
        <v>1394.1602819860291</v>
      </c>
      <c r="FZ9" s="76">
        <f t="shared" si="106"/>
        <v>1394.1602819860291</v>
      </c>
      <c r="GA9" s="76">
        <f t="shared" si="106"/>
        <v>1394.1602819860291</v>
      </c>
      <c r="GB9" s="76">
        <f t="shared" si="106"/>
        <v>1394.1602819860291</v>
      </c>
      <c r="GC9" s="76">
        <f t="shared" si="106"/>
        <v>1394.1602819860291</v>
      </c>
      <c r="GD9" s="76">
        <f t="shared" si="106"/>
        <v>1394.1602819860291</v>
      </c>
      <c r="GE9" s="76">
        <f t="shared" si="106"/>
        <v>1394.1602819860291</v>
      </c>
      <c r="GF9" s="76">
        <f t="shared" si="106"/>
        <v>1394.1602819860291</v>
      </c>
      <c r="GG9" s="76">
        <f t="shared" si="106"/>
        <v>1394.1602819860291</v>
      </c>
      <c r="GH9" s="76">
        <f t="shared" si="106"/>
        <v>1394.1602819860291</v>
      </c>
      <c r="GI9" s="76">
        <f t="shared" si="106"/>
        <v>1394.1602819860291</v>
      </c>
      <c r="GJ9" s="76">
        <f t="shared" si="106"/>
        <v>1394.1602819860291</v>
      </c>
      <c r="GK9" s="76">
        <f t="shared" si="106"/>
        <v>1394.1602819860291</v>
      </c>
      <c r="GL9" s="76">
        <f t="shared" ref="GL9:IW9" si="107">SUM(GL10:GL32)</f>
        <v>1394.1602819860291</v>
      </c>
      <c r="GM9" s="76">
        <f t="shared" si="107"/>
        <v>1394.1602819860291</v>
      </c>
      <c r="GN9" s="76">
        <f t="shared" si="107"/>
        <v>1394.1602819860291</v>
      </c>
      <c r="GO9" s="76">
        <f t="shared" si="107"/>
        <v>1394.1602819860291</v>
      </c>
      <c r="GP9" s="76">
        <f t="shared" si="107"/>
        <v>1394.1602819860291</v>
      </c>
      <c r="GQ9" s="76">
        <f t="shared" si="107"/>
        <v>1394.1602819860291</v>
      </c>
      <c r="GR9" s="76">
        <f t="shared" si="107"/>
        <v>1394.1602819860291</v>
      </c>
      <c r="GS9" s="76">
        <f t="shared" si="107"/>
        <v>1394.1602819860291</v>
      </c>
      <c r="GT9" s="76">
        <f t="shared" si="107"/>
        <v>1394.1602819860291</v>
      </c>
      <c r="GU9" s="76">
        <f t="shared" si="107"/>
        <v>1394.1602819860291</v>
      </c>
      <c r="GV9" s="76">
        <f t="shared" si="107"/>
        <v>1394.1602819860291</v>
      </c>
      <c r="GW9" s="76">
        <f t="shared" si="107"/>
        <v>1394.1602819860291</v>
      </c>
      <c r="GX9" s="76">
        <f t="shared" si="107"/>
        <v>1394.1602819860291</v>
      </c>
      <c r="GY9" s="76">
        <f t="shared" si="107"/>
        <v>1394.1602819860291</v>
      </c>
      <c r="GZ9" s="76">
        <f t="shared" si="107"/>
        <v>1394.1602819860291</v>
      </c>
      <c r="HA9" s="76">
        <f t="shared" si="107"/>
        <v>1394.1602819860291</v>
      </c>
      <c r="HB9" s="76">
        <f t="shared" si="107"/>
        <v>1394.1602819860291</v>
      </c>
      <c r="HC9" s="76">
        <f t="shared" si="107"/>
        <v>1394.1602819860291</v>
      </c>
      <c r="HD9" s="76">
        <f t="shared" si="107"/>
        <v>1394.1602819860291</v>
      </c>
      <c r="HE9" s="76">
        <f t="shared" si="107"/>
        <v>1394.1602819860291</v>
      </c>
      <c r="HF9" s="76">
        <f t="shared" si="107"/>
        <v>1394.1602819860291</v>
      </c>
      <c r="HG9" s="76">
        <f t="shared" si="107"/>
        <v>1394.1602819860291</v>
      </c>
      <c r="HH9" s="76">
        <f t="shared" si="107"/>
        <v>1394.1602819860291</v>
      </c>
      <c r="HI9" s="76">
        <f t="shared" si="107"/>
        <v>1394.1602819860291</v>
      </c>
      <c r="HJ9" s="76">
        <f t="shared" si="107"/>
        <v>1394.1602819860291</v>
      </c>
      <c r="HK9" s="76">
        <f t="shared" si="107"/>
        <v>1394.1602819860291</v>
      </c>
      <c r="HL9" s="76">
        <f t="shared" si="107"/>
        <v>1394.1602819860291</v>
      </c>
      <c r="HM9" s="76">
        <f t="shared" si="107"/>
        <v>1394.1602819860291</v>
      </c>
      <c r="HN9" s="76">
        <f t="shared" si="107"/>
        <v>1394.1602819860291</v>
      </c>
      <c r="HO9" s="76">
        <f t="shared" si="107"/>
        <v>1394.1602819860291</v>
      </c>
      <c r="HP9" s="76">
        <f t="shared" si="107"/>
        <v>1394.1602819860291</v>
      </c>
      <c r="HQ9" s="76">
        <f t="shared" si="107"/>
        <v>1394.1602819860291</v>
      </c>
      <c r="HR9" s="76">
        <f t="shared" si="107"/>
        <v>1394.1602819860291</v>
      </c>
      <c r="HS9" s="76">
        <f t="shared" si="107"/>
        <v>1394.1602819860291</v>
      </c>
      <c r="HT9" s="76">
        <f t="shared" si="107"/>
        <v>1394.1602819860291</v>
      </c>
      <c r="HU9" s="76">
        <f t="shared" si="107"/>
        <v>1394.1602819860291</v>
      </c>
      <c r="HV9" s="76">
        <f t="shared" si="107"/>
        <v>1394.1602819860291</v>
      </c>
      <c r="HW9" s="76">
        <f t="shared" si="107"/>
        <v>1394.1602819860291</v>
      </c>
      <c r="HX9" s="76">
        <f t="shared" si="107"/>
        <v>1394.1602819860291</v>
      </c>
      <c r="HY9" s="76">
        <f t="shared" si="107"/>
        <v>1394.1602819860291</v>
      </c>
      <c r="HZ9" s="76">
        <f t="shared" si="107"/>
        <v>1394.1602819860291</v>
      </c>
      <c r="IA9" s="76">
        <f t="shared" si="107"/>
        <v>1394.1602819860291</v>
      </c>
      <c r="IB9" s="76">
        <f t="shared" si="107"/>
        <v>1394.1602819860291</v>
      </c>
      <c r="IC9" s="76">
        <f t="shared" si="107"/>
        <v>1394.1602819860291</v>
      </c>
      <c r="ID9" s="76">
        <f t="shared" si="107"/>
        <v>1394.1602819860291</v>
      </c>
      <c r="IE9" s="76">
        <f t="shared" si="107"/>
        <v>1394.1602819860291</v>
      </c>
      <c r="IF9" s="76">
        <f t="shared" si="107"/>
        <v>1394.1602819860291</v>
      </c>
      <c r="IG9" s="76">
        <f t="shared" si="107"/>
        <v>1394.1602819860291</v>
      </c>
      <c r="IH9" s="76">
        <f t="shared" si="107"/>
        <v>1394.1602819860291</v>
      </c>
      <c r="II9" s="76">
        <f t="shared" si="107"/>
        <v>1394.1602819860291</v>
      </c>
      <c r="IJ9" s="76">
        <f t="shared" si="107"/>
        <v>1394.1602819860291</v>
      </c>
      <c r="IK9" s="76">
        <f t="shared" si="107"/>
        <v>1394.1602819860291</v>
      </c>
      <c r="IL9" s="76">
        <f t="shared" si="107"/>
        <v>1394.1602819860291</v>
      </c>
      <c r="IM9" s="76">
        <f t="shared" si="107"/>
        <v>1394.1602819860291</v>
      </c>
      <c r="IN9" s="76">
        <f t="shared" si="107"/>
        <v>1394.1602819860291</v>
      </c>
      <c r="IO9" s="76">
        <f t="shared" si="107"/>
        <v>1394.1602819860291</v>
      </c>
      <c r="IP9" s="76">
        <f t="shared" si="107"/>
        <v>1394.1602819860291</v>
      </c>
      <c r="IQ9" s="76">
        <f t="shared" si="107"/>
        <v>1394.1602819860291</v>
      </c>
      <c r="IR9" s="76">
        <f t="shared" si="107"/>
        <v>1394.1602819860291</v>
      </c>
      <c r="IS9" s="76">
        <f t="shared" si="107"/>
        <v>1394.1602819860291</v>
      </c>
      <c r="IT9" s="76">
        <f t="shared" si="107"/>
        <v>1394.1602819860291</v>
      </c>
      <c r="IU9" s="76">
        <f t="shared" si="107"/>
        <v>1394.1602819860291</v>
      </c>
      <c r="IV9" s="76">
        <f t="shared" si="107"/>
        <v>1394.1602819860291</v>
      </c>
      <c r="IW9" s="76">
        <f t="shared" si="107"/>
        <v>1394.1602819860291</v>
      </c>
      <c r="IX9" s="76">
        <f t="shared" ref="IX9:KO9" si="108">SUM(IX10:IX32)</f>
        <v>1394.1602819860291</v>
      </c>
      <c r="IY9" s="76">
        <f t="shared" si="108"/>
        <v>1394.1602819860291</v>
      </c>
      <c r="IZ9" s="76">
        <f t="shared" si="108"/>
        <v>1394.1602819860291</v>
      </c>
      <c r="JA9" s="76">
        <f t="shared" si="108"/>
        <v>1394.1602819860291</v>
      </c>
      <c r="JB9" s="76">
        <f t="shared" si="108"/>
        <v>1394.1602819860291</v>
      </c>
      <c r="JC9" s="76">
        <f t="shared" si="108"/>
        <v>1394.1602819860291</v>
      </c>
      <c r="JD9" s="76">
        <f t="shared" si="108"/>
        <v>1394.1602819860291</v>
      </c>
      <c r="JE9" s="76">
        <f t="shared" si="108"/>
        <v>1394.1602819860291</v>
      </c>
      <c r="JF9" s="76">
        <f t="shared" si="108"/>
        <v>1394.1602819860291</v>
      </c>
      <c r="JG9" s="76">
        <f t="shared" si="108"/>
        <v>1394.1602819860291</v>
      </c>
      <c r="JH9" s="76">
        <f t="shared" si="108"/>
        <v>1394.1602819860291</v>
      </c>
      <c r="JI9" s="76">
        <f t="shared" si="108"/>
        <v>1394.1602819860291</v>
      </c>
      <c r="JJ9" s="76">
        <f t="shared" si="108"/>
        <v>1394.1602819860291</v>
      </c>
      <c r="JK9" s="76">
        <f t="shared" si="108"/>
        <v>1394.1602819860291</v>
      </c>
      <c r="JL9" s="76">
        <f t="shared" si="108"/>
        <v>1394.1602819860291</v>
      </c>
      <c r="JM9" s="76">
        <f t="shared" si="108"/>
        <v>1394.1602819860291</v>
      </c>
      <c r="JN9" s="76">
        <f t="shared" si="108"/>
        <v>1394.1602819860291</v>
      </c>
      <c r="JO9" s="76">
        <f t="shared" si="108"/>
        <v>1394.1602819860291</v>
      </c>
      <c r="JP9" s="76">
        <f t="shared" si="108"/>
        <v>1394.1602819860291</v>
      </c>
      <c r="JQ9" s="76">
        <f t="shared" si="108"/>
        <v>1394.1602819860291</v>
      </c>
      <c r="JR9" s="76">
        <f t="shared" si="108"/>
        <v>1394.1602819860291</v>
      </c>
      <c r="JS9" s="76">
        <f t="shared" si="108"/>
        <v>1394.1602819860291</v>
      </c>
      <c r="JT9" s="76">
        <f t="shared" si="108"/>
        <v>1394.1602819860291</v>
      </c>
      <c r="JU9" s="76">
        <f t="shared" si="108"/>
        <v>1394.1602819860291</v>
      </c>
      <c r="JV9" s="76">
        <f t="shared" si="108"/>
        <v>1394.1602819860291</v>
      </c>
      <c r="JW9" s="76">
        <f t="shared" si="108"/>
        <v>1394.1602819860291</v>
      </c>
      <c r="JX9" s="76">
        <f t="shared" si="108"/>
        <v>1394.1602819860291</v>
      </c>
      <c r="JY9" s="76">
        <f t="shared" si="108"/>
        <v>1394.1602819860291</v>
      </c>
      <c r="JZ9" s="76">
        <f t="shared" si="108"/>
        <v>1394.1602819860291</v>
      </c>
      <c r="KA9" s="76">
        <f t="shared" si="108"/>
        <v>1394.1602819860291</v>
      </c>
      <c r="KB9" s="76">
        <f t="shared" si="108"/>
        <v>1394.1602819860291</v>
      </c>
      <c r="KC9" s="76">
        <f t="shared" si="108"/>
        <v>1394.1602819860291</v>
      </c>
      <c r="KD9" s="76">
        <f t="shared" si="108"/>
        <v>1394.1602819860291</v>
      </c>
      <c r="KE9" s="76">
        <f t="shared" si="108"/>
        <v>1394.1602819860291</v>
      </c>
      <c r="KF9" s="76">
        <f t="shared" si="108"/>
        <v>1394.1602819860291</v>
      </c>
      <c r="KG9" s="76">
        <f t="shared" si="108"/>
        <v>1394.1602819860291</v>
      </c>
      <c r="KH9" s="76">
        <f t="shared" si="108"/>
        <v>1394.1602819860291</v>
      </c>
      <c r="KI9" s="76">
        <f t="shared" si="108"/>
        <v>1394.1602819860291</v>
      </c>
      <c r="KJ9" s="76">
        <f t="shared" si="108"/>
        <v>1394.1602819860291</v>
      </c>
      <c r="KK9" s="76">
        <f t="shared" si="108"/>
        <v>1394.1602819860291</v>
      </c>
      <c r="KL9" s="76">
        <f t="shared" si="108"/>
        <v>1394.1602819860291</v>
      </c>
      <c r="KM9" s="76">
        <f t="shared" si="108"/>
        <v>1394.1602819860291</v>
      </c>
      <c r="KN9" s="76">
        <f t="shared" si="108"/>
        <v>1394.1602819860291</v>
      </c>
      <c r="KO9" s="76">
        <f t="shared" si="108"/>
        <v>1394.1602819860291</v>
      </c>
    </row>
    <row r="10" spans="1:301" x14ac:dyDescent="0.2">
      <c r="A10" s="202" t="s">
        <v>324</v>
      </c>
      <c r="B10" s="205">
        <v>98.403122499999981</v>
      </c>
      <c r="C10" s="205">
        <f t="shared" ref="C10:BM10" si="109">301829.05/12/1000</f>
        <v>25.152420833333334</v>
      </c>
      <c r="D10" s="205">
        <f t="shared" si="109"/>
        <v>25.152420833333334</v>
      </c>
      <c r="E10" s="205">
        <f t="shared" si="109"/>
        <v>25.152420833333334</v>
      </c>
      <c r="F10" s="205">
        <f t="shared" si="109"/>
        <v>25.152420833333334</v>
      </c>
      <c r="G10" s="205">
        <f t="shared" si="109"/>
        <v>25.152420833333334</v>
      </c>
      <c r="H10" s="205">
        <f t="shared" si="109"/>
        <v>25.152420833333334</v>
      </c>
      <c r="I10" s="205">
        <f t="shared" si="109"/>
        <v>25.152420833333334</v>
      </c>
      <c r="J10" s="205">
        <f t="shared" si="109"/>
        <v>25.152420833333334</v>
      </c>
      <c r="K10" s="205">
        <f t="shared" si="109"/>
        <v>25.152420833333334</v>
      </c>
      <c r="L10" s="205">
        <f t="shared" si="109"/>
        <v>25.152420833333334</v>
      </c>
      <c r="M10" s="205">
        <f t="shared" si="109"/>
        <v>25.152420833333334</v>
      </c>
      <c r="N10" s="205">
        <f t="shared" si="109"/>
        <v>25.152420833333334</v>
      </c>
      <c r="O10" s="205">
        <f t="shared" si="109"/>
        <v>25.152420833333334</v>
      </c>
      <c r="P10" s="205">
        <f t="shared" si="109"/>
        <v>25.152420833333334</v>
      </c>
      <c r="Q10" s="205">
        <f t="shared" si="109"/>
        <v>25.152420833333334</v>
      </c>
      <c r="R10" s="205">
        <f t="shared" si="109"/>
        <v>25.152420833333334</v>
      </c>
      <c r="S10" s="205">
        <f t="shared" si="109"/>
        <v>25.152420833333334</v>
      </c>
      <c r="T10" s="205">
        <f t="shared" si="109"/>
        <v>25.152420833333334</v>
      </c>
      <c r="U10" s="205">
        <f t="shared" si="109"/>
        <v>25.152420833333334</v>
      </c>
      <c r="V10" s="205">
        <f t="shared" si="109"/>
        <v>25.152420833333334</v>
      </c>
      <c r="W10" s="205">
        <f t="shared" si="109"/>
        <v>25.152420833333334</v>
      </c>
      <c r="X10" s="205">
        <f t="shared" si="109"/>
        <v>25.152420833333334</v>
      </c>
      <c r="Y10" s="205">
        <f t="shared" si="109"/>
        <v>25.152420833333334</v>
      </c>
      <c r="Z10" s="205">
        <f t="shared" si="109"/>
        <v>25.152420833333334</v>
      </c>
      <c r="AA10" s="205">
        <f t="shared" si="109"/>
        <v>25.152420833333334</v>
      </c>
      <c r="AB10" s="205">
        <f t="shared" si="109"/>
        <v>25.152420833333334</v>
      </c>
      <c r="AC10" s="205">
        <f t="shared" si="109"/>
        <v>25.152420833333334</v>
      </c>
      <c r="AD10" s="205">
        <f t="shared" si="109"/>
        <v>25.152420833333334</v>
      </c>
      <c r="AE10" s="205">
        <f t="shared" si="109"/>
        <v>25.152420833333334</v>
      </c>
      <c r="AF10" s="205">
        <f t="shared" si="109"/>
        <v>25.152420833333334</v>
      </c>
      <c r="AG10" s="205">
        <f t="shared" si="109"/>
        <v>25.152420833333334</v>
      </c>
      <c r="AH10" s="205">
        <f t="shared" si="109"/>
        <v>25.152420833333334</v>
      </c>
      <c r="AI10" s="205">
        <f t="shared" si="109"/>
        <v>25.152420833333334</v>
      </c>
      <c r="AJ10" s="205">
        <f t="shared" si="109"/>
        <v>25.152420833333334</v>
      </c>
      <c r="AK10" s="205">
        <f t="shared" si="109"/>
        <v>25.152420833333334</v>
      </c>
      <c r="AL10" s="205">
        <f t="shared" si="109"/>
        <v>25.152420833333334</v>
      </c>
      <c r="AM10" s="205">
        <f t="shared" si="109"/>
        <v>25.152420833333334</v>
      </c>
      <c r="AN10" s="205">
        <f t="shared" si="109"/>
        <v>25.152420833333334</v>
      </c>
      <c r="AO10" s="205">
        <f t="shared" si="109"/>
        <v>25.152420833333334</v>
      </c>
      <c r="AP10" s="205">
        <f t="shared" si="109"/>
        <v>25.152420833333334</v>
      </c>
      <c r="AQ10" s="205">
        <f t="shared" si="109"/>
        <v>25.152420833333334</v>
      </c>
      <c r="AR10" s="205">
        <f t="shared" si="109"/>
        <v>25.152420833333334</v>
      </c>
      <c r="AS10" s="205">
        <f t="shared" si="109"/>
        <v>25.152420833333334</v>
      </c>
      <c r="AT10" s="205">
        <f t="shared" si="109"/>
        <v>25.152420833333334</v>
      </c>
      <c r="AU10" s="205">
        <f t="shared" si="109"/>
        <v>25.152420833333334</v>
      </c>
      <c r="AV10" s="205">
        <f t="shared" si="109"/>
        <v>25.152420833333334</v>
      </c>
      <c r="AW10" s="205">
        <f t="shared" si="109"/>
        <v>25.152420833333334</v>
      </c>
      <c r="AX10" s="205">
        <f t="shared" si="109"/>
        <v>25.152420833333334</v>
      </c>
      <c r="AY10" s="205">
        <f t="shared" si="109"/>
        <v>25.152420833333334</v>
      </c>
      <c r="AZ10" s="205">
        <f t="shared" si="109"/>
        <v>25.152420833333334</v>
      </c>
      <c r="BA10" s="205">
        <f t="shared" si="109"/>
        <v>25.152420833333334</v>
      </c>
      <c r="BB10" s="205">
        <f t="shared" si="109"/>
        <v>25.152420833333334</v>
      </c>
      <c r="BC10" s="205">
        <f t="shared" si="109"/>
        <v>25.152420833333334</v>
      </c>
      <c r="BD10" s="205">
        <f t="shared" si="109"/>
        <v>25.152420833333334</v>
      </c>
      <c r="BE10" s="205">
        <f t="shared" si="109"/>
        <v>25.152420833333334</v>
      </c>
      <c r="BF10" s="205">
        <f t="shared" si="109"/>
        <v>25.152420833333334</v>
      </c>
      <c r="BG10" s="205">
        <f t="shared" si="109"/>
        <v>25.152420833333334</v>
      </c>
      <c r="BH10" s="205">
        <f t="shared" si="109"/>
        <v>25.152420833333334</v>
      </c>
      <c r="BI10" s="205">
        <f t="shared" si="109"/>
        <v>25.152420833333334</v>
      </c>
      <c r="BJ10" s="205">
        <f t="shared" si="109"/>
        <v>25.152420833333334</v>
      </c>
      <c r="BK10" s="205">
        <f t="shared" si="109"/>
        <v>25.152420833333334</v>
      </c>
      <c r="BL10" s="205">
        <f t="shared" si="109"/>
        <v>25.152420833333334</v>
      </c>
      <c r="BM10" s="205">
        <f t="shared" si="109"/>
        <v>25.152420833333334</v>
      </c>
      <c r="BN10" s="205">
        <f t="shared" ref="BN10:DY10" si="110">301829.05/12/1000</f>
        <v>25.152420833333334</v>
      </c>
      <c r="BO10" s="205">
        <f t="shared" si="110"/>
        <v>25.152420833333334</v>
      </c>
      <c r="BP10" s="205">
        <f t="shared" si="110"/>
        <v>25.152420833333334</v>
      </c>
      <c r="BQ10" s="205">
        <f t="shared" si="110"/>
        <v>25.152420833333334</v>
      </c>
      <c r="BR10" s="205">
        <f t="shared" si="110"/>
        <v>25.152420833333334</v>
      </c>
      <c r="BS10" s="205">
        <f t="shared" si="110"/>
        <v>25.152420833333334</v>
      </c>
      <c r="BT10" s="205">
        <f t="shared" si="110"/>
        <v>25.152420833333334</v>
      </c>
      <c r="BU10" s="205">
        <f t="shared" si="110"/>
        <v>25.152420833333334</v>
      </c>
      <c r="BV10" s="205">
        <f t="shared" si="110"/>
        <v>25.152420833333334</v>
      </c>
      <c r="BW10" s="205">
        <f t="shared" si="110"/>
        <v>25.152420833333334</v>
      </c>
      <c r="BX10" s="205">
        <f t="shared" si="110"/>
        <v>25.152420833333334</v>
      </c>
      <c r="BY10" s="205">
        <f t="shared" si="110"/>
        <v>25.152420833333334</v>
      </c>
      <c r="BZ10" s="205">
        <f t="shared" si="110"/>
        <v>25.152420833333334</v>
      </c>
      <c r="CA10" s="205">
        <f t="shared" si="110"/>
        <v>25.152420833333334</v>
      </c>
      <c r="CB10" s="205">
        <f t="shared" si="110"/>
        <v>25.152420833333334</v>
      </c>
      <c r="CC10" s="205">
        <f t="shared" si="110"/>
        <v>25.152420833333334</v>
      </c>
      <c r="CD10" s="205">
        <f t="shared" si="110"/>
        <v>25.152420833333334</v>
      </c>
      <c r="CE10" s="205">
        <f t="shared" si="110"/>
        <v>25.152420833333334</v>
      </c>
      <c r="CF10" s="205">
        <f t="shared" si="110"/>
        <v>25.152420833333334</v>
      </c>
      <c r="CG10" s="205">
        <f t="shared" si="110"/>
        <v>25.152420833333334</v>
      </c>
      <c r="CH10" s="205">
        <f t="shared" si="110"/>
        <v>25.152420833333334</v>
      </c>
      <c r="CI10" s="205">
        <f t="shared" si="110"/>
        <v>25.152420833333334</v>
      </c>
      <c r="CJ10" s="205">
        <f t="shared" si="110"/>
        <v>25.152420833333334</v>
      </c>
      <c r="CK10" s="205">
        <f t="shared" si="110"/>
        <v>25.152420833333334</v>
      </c>
      <c r="CL10" s="205">
        <f t="shared" si="110"/>
        <v>25.152420833333334</v>
      </c>
      <c r="CM10" s="205">
        <f t="shared" si="110"/>
        <v>25.152420833333334</v>
      </c>
      <c r="CN10" s="205">
        <f t="shared" si="110"/>
        <v>25.152420833333334</v>
      </c>
      <c r="CO10" s="205">
        <f t="shared" si="110"/>
        <v>25.152420833333334</v>
      </c>
      <c r="CP10" s="205">
        <f t="shared" si="110"/>
        <v>25.152420833333334</v>
      </c>
      <c r="CQ10" s="205">
        <f t="shared" si="110"/>
        <v>25.152420833333334</v>
      </c>
      <c r="CR10" s="205">
        <f t="shared" si="110"/>
        <v>25.152420833333334</v>
      </c>
      <c r="CS10" s="205">
        <f t="shared" si="110"/>
        <v>25.152420833333334</v>
      </c>
      <c r="CT10" s="205">
        <f t="shared" si="110"/>
        <v>25.152420833333334</v>
      </c>
      <c r="CU10" s="205">
        <f t="shared" si="110"/>
        <v>25.152420833333334</v>
      </c>
      <c r="CV10" s="205">
        <f t="shared" si="110"/>
        <v>25.152420833333334</v>
      </c>
      <c r="CW10" s="205">
        <f t="shared" si="110"/>
        <v>25.152420833333334</v>
      </c>
      <c r="CX10" s="205">
        <f t="shared" si="110"/>
        <v>25.152420833333334</v>
      </c>
      <c r="CY10" s="205">
        <f t="shared" si="110"/>
        <v>25.152420833333334</v>
      </c>
      <c r="CZ10" s="205">
        <f t="shared" si="110"/>
        <v>25.152420833333334</v>
      </c>
      <c r="DA10" s="205">
        <f t="shared" si="110"/>
        <v>25.152420833333334</v>
      </c>
      <c r="DB10" s="205">
        <f t="shared" si="110"/>
        <v>25.152420833333334</v>
      </c>
      <c r="DC10" s="205">
        <f t="shared" si="110"/>
        <v>25.152420833333334</v>
      </c>
      <c r="DD10" s="205">
        <f t="shared" si="110"/>
        <v>25.152420833333334</v>
      </c>
      <c r="DE10" s="205">
        <f t="shared" si="110"/>
        <v>25.152420833333334</v>
      </c>
      <c r="DF10" s="205">
        <f t="shared" si="110"/>
        <v>25.152420833333334</v>
      </c>
      <c r="DG10" s="205">
        <f t="shared" si="110"/>
        <v>25.152420833333334</v>
      </c>
      <c r="DH10" s="205">
        <f t="shared" si="110"/>
        <v>25.152420833333334</v>
      </c>
      <c r="DI10" s="205">
        <f t="shared" si="110"/>
        <v>25.152420833333334</v>
      </c>
      <c r="DJ10" s="205">
        <f t="shared" si="110"/>
        <v>25.152420833333334</v>
      </c>
      <c r="DK10" s="205">
        <f t="shared" si="110"/>
        <v>25.152420833333334</v>
      </c>
      <c r="DL10" s="205">
        <f t="shared" si="110"/>
        <v>25.152420833333334</v>
      </c>
      <c r="DM10" s="205">
        <f t="shared" si="110"/>
        <v>25.152420833333334</v>
      </c>
      <c r="DN10" s="205">
        <f t="shared" si="110"/>
        <v>25.152420833333334</v>
      </c>
      <c r="DO10" s="205">
        <f t="shared" si="110"/>
        <v>25.152420833333334</v>
      </c>
      <c r="DP10" s="205">
        <f t="shared" si="110"/>
        <v>25.152420833333334</v>
      </c>
      <c r="DQ10" s="205">
        <f t="shared" si="110"/>
        <v>25.152420833333334</v>
      </c>
      <c r="DR10" s="205">
        <f t="shared" si="110"/>
        <v>25.152420833333334</v>
      </c>
      <c r="DS10" s="205">
        <f t="shared" si="110"/>
        <v>25.152420833333334</v>
      </c>
      <c r="DT10" s="205">
        <f t="shared" si="110"/>
        <v>25.152420833333334</v>
      </c>
      <c r="DU10" s="205">
        <f t="shared" si="110"/>
        <v>25.152420833333334</v>
      </c>
      <c r="DV10" s="205">
        <f t="shared" si="110"/>
        <v>25.152420833333334</v>
      </c>
      <c r="DW10" s="205">
        <f t="shared" si="110"/>
        <v>25.152420833333334</v>
      </c>
      <c r="DX10" s="205">
        <f t="shared" si="110"/>
        <v>25.152420833333334</v>
      </c>
      <c r="DY10" s="205">
        <f t="shared" si="110"/>
        <v>25.152420833333334</v>
      </c>
      <c r="DZ10" s="205">
        <f t="shared" ref="DZ10:GK10" si="111">301829.05/12/1000</f>
        <v>25.152420833333334</v>
      </c>
      <c r="EA10" s="205">
        <f t="shared" si="111"/>
        <v>25.152420833333334</v>
      </c>
      <c r="EB10" s="205">
        <f t="shared" si="111"/>
        <v>25.152420833333334</v>
      </c>
      <c r="EC10" s="205">
        <f t="shared" si="111"/>
        <v>25.152420833333334</v>
      </c>
      <c r="ED10" s="205">
        <f t="shared" si="111"/>
        <v>25.152420833333334</v>
      </c>
      <c r="EE10" s="205">
        <f t="shared" si="111"/>
        <v>25.152420833333334</v>
      </c>
      <c r="EF10" s="205">
        <f t="shared" si="111"/>
        <v>25.152420833333334</v>
      </c>
      <c r="EG10" s="205">
        <f t="shared" si="111"/>
        <v>25.152420833333334</v>
      </c>
      <c r="EH10" s="205">
        <f t="shared" si="111"/>
        <v>25.152420833333334</v>
      </c>
      <c r="EI10" s="205">
        <f t="shared" si="111"/>
        <v>25.152420833333334</v>
      </c>
      <c r="EJ10" s="205">
        <f t="shared" si="111"/>
        <v>25.152420833333334</v>
      </c>
      <c r="EK10" s="205">
        <f t="shared" si="111"/>
        <v>25.152420833333334</v>
      </c>
      <c r="EL10" s="205">
        <f t="shared" si="111"/>
        <v>25.152420833333334</v>
      </c>
      <c r="EM10" s="205">
        <f t="shared" si="111"/>
        <v>25.152420833333334</v>
      </c>
      <c r="EN10" s="205">
        <f t="shared" si="111"/>
        <v>25.152420833333334</v>
      </c>
      <c r="EO10" s="205">
        <f t="shared" si="111"/>
        <v>25.152420833333334</v>
      </c>
      <c r="EP10" s="205">
        <f t="shared" si="111"/>
        <v>25.152420833333334</v>
      </c>
      <c r="EQ10" s="205">
        <f t="shared" si="111"/>
        <v>25.152420833333334</v>
      </c>
      <c r="ER10" s="205">
        <f t="shared" si="111"/>
        <v>25.152420833333334</v>
      </c>
      <c r="ES10" s="205">
        <f t="shared" si="111"/>
        <v>25.152420833333334</v>
      </c>
      <c r="ET10" s="205">
        <f t="shared" si="111"/>
        <v>25.152420833333334</v>
      </c>
      <c r="EU10" s="205">
        <f t="shared" si="111"/>
        <v>25.152420833333334</v>
      </c>
      <c r="EV10" s="205">
        <f t="shared" si="111"/>
        <v>25.152420833333334</v>
      </c>
      <c r="EW10" s="205">
        <f t="shared" si="111"/>
        <v>25.152420833333334</v>
      </c>
      <c r="EX10" s="205">
        <f t="shared" si="111"/>
        <v>25.152420833333334</v>
      </c>
      <c r="EY10" s="205">
        <f t="shared" si="111"/>
        <v>25.152420833333334</v>
      </c>
      <c r="EZ10" s="205">
        <f t="shared" si="111"/>
        <v>25.152420833333334</v>
      </c>
      <c r="FA10" s="205">
        <f t="shared" si="111"/>
        <v>25.152420833333334</v>
      </c>
      <c r="FB10" s="205">
        <f t="shared" si="111"/>
        <v>25.152420833333334</v>
      </c>
      <c r="FC10" s="205">
        <f t="shared" si="111"/>
        <v>25.152420833333334</v>
      </c>
      <c r="FD10" s="205">
        <f t="shared" si="111"/>
        <v>25.152420833333334</v>
      </c>
      <c r="FE10" s="205">
        <f t="shared" si="111"/>
        <v>25.152420833333334</v>
      </c>
      <c r="FF10" s="205">
        <f t="shared" si="111"/>
        <v>25.152420833333334</v>
      </c>
      <c r="FG10" s="205">
        <f t="shared" si="111"/>
        <v>25.152420833333334</v>
      </c>
      <c r="FH10" s="205">
        <f t="shared" si="111"/>
        <v>25.152420833333334</v>
      </c>
      <c r="FI10" s="205">
        <f t="shared" si="111"/>
        <v>25.152420833333334</v>
      </c>
      <c r="FJ10" s="205">
        <f t="shared" si="111"/>
        <v>25.152420833333334</v>
      </c>
      <c r="FK10" s="205">
        <f t="shared" si="111"/>
        <v>25.152420833333334</v>
      </c>
      <c r="FL10" s="205">
        <f t="shared" si="111"/>
        <v>25.152420833333334</v>
      </c>
      <c r="FM10" s="205">
        <f t="shared" si="111"/>
        <v>25.152420833333334</v>
      </c>
      <c r="FN10" s="205">
        <f t="shared" si="111"/>
        <v>25.152420833333334</v>
      </c>
      <c r="FO10" s="205">
        <f t="shared" si="111"/>
        <v>25.152420833333334</v>
      </c>
      <c r="FP10" s="205">
        <f t="shared" si="111"/>
        <v>25.152420833333334</v>
      </c>
      <c r="FQ10" s="205">
        <f t="shared" si="111"/>
        <v>25.152420833333334</v>
      </c>
      <c r="FR10" s="205">
        <f t="shared" si="111"/>
        <v>25.152420833333334</v>
      </c>
      <c r="FS10" s="205">
        <f t="shared" si="111"/>
        <v>25.152420833333334</v>
      </c>
      <c r="FT10" s="205">
        <f t="shared" si="111"/>
        <v>25.152420833333334</v>
      </c>
      <c r="FU10" s="205">
        <f t="shared" si="111"/>
        <v>25.152420833333334</v>
      </c>
      <c r="FV10" s="205">
        <f t="shared" si="111"/>
        <v>25.152420833333334</v>
      </c>
      <c r="FW10" s="205">
        <f t="shared" si="111"/>
        <v>25.152420833333334</v>
      </c>
      <c r="FX10" s="205">
        <f t="shared" si="111"/>
        <v>25.152420833333334</v>
      </c>
      <c r="FY10" s="205">
        <f t="shared" si="111"/>
        <v>25.152420833333334</v>
      </c>
      <c r="FZ10" s="205">
        <f t="shared" si="111"/>
        <v>25.152420833333334</v>
      </c>
      <c r="GA10" s="205">
        <f t="shared" si="111"/>
        <v>25.152420833333334</v>
      </c>
      <c r="GB10" s="205">
        <f t="shared" si="111"/>
        <v>25.152420833333334</v>
      </c>
      <c r="GC10" s="205">
        <f t="shared" si="111"/>
        <v>25.152420833333334</v>
      </c>
      <c r="GD10" s="205">
        <f t="shared" si="111"/>
        <v>25.152420833333334</v>
      </c>
      <c r="GE10" s="205">
        <f t="shared" si="111"/>
        <v>25.152420833333334</v>
      </c>
      <c r="GF10" s="205">
        <f t="shared" si="111"/>
        <v>25.152420833333334</v>
      </c>
      <c r="GG10" s="205">
        <f t="shared" si="111"/>
        <v>25.152420833333334</v>
      </c>
      <c r="GH10" s="205">
        <f t="shared" si="111"/>
        <v>25.152420833333334</v>
      </c>
      <c r="GI10" s="205">
        <f t="shared" si="111"/>
        <v>25.152420833333334</v>
      </c>
      <c r="GJ10" s="205">
        <f t="shared" si="111"/>
        <v>25.152420833333334</v>
      </c>
      <c r="GK10" s="205">
        <f t="shared" si="111"/>
        <v>25.152420833333334</v>
      </c>
      <c r="GL10" s="205">
        <f t="shared" ref="GL10:IW10" si="112">301829.05/12/1000</f>
        <v>25.152420833333334</v>
      </c>
      <c r="GM10" s="205">
        <f t="shared" si="112"/>
        <v>25.152420833333334</v>
      </c>
      <c r="GN10" s="205">
        <f t="shared" si="112"/>
        <v>25.152420833333334</v>
      </c>
      <c r="GO10" s="205">
        <f t="shared" si="112"/>
        <v>25.152420833333334</v>
      </c>
      <c r="GP10" s="205">
        <f t="shared" si="112"/>
        <v>25.152420833333334</v>
      </c>
      <c r="GQ10" s="205">
        <f t="shared" si="112"/>
        <v>25.152420833333334</v>
      </c>
      <c r="GR10" s="205">
        <f t="shared" si="112"/>
        <v>25.152420833333334</v>
      </c>
      <c r="GS10" s="205">
        <f t="shared" si="112"/>
        <v>25.152420833333334</v>
      </c>
      <c r="GT10" s="205">
        <f t="shared" si="112"/>
        <v>25.152420833333334</v>
      </c>
      <c r="GU10" s="205">
        <f t="shared" si="112"/>
        <v>25.152420833333334</v>
      </c>
      <c r="GV10" s="205">
        <f t="shared" si="112"/>
        <v>25.152420833333334</v>
      </c>
      <c r="GW10" s="205">
        <f t="shared" si="112"/>
        <v>25.152420833333334</v>
      </c>
      <c r="GX10" s="205">
        <f t="shared" si="112"/>
        <v>25.152420833333334</v>
      </c>
      <c r="GY10" s="205">
        <f t="shared" si="112"/>
        <v>25.152420833333334</v>
      </c>
      <c r="GZ10" s="205">
        <f t="shared" si="112"/>
        <v>25.152420833333334</v>
      </c>
      <c r="HA10" s="205">
        <f t="shared" si="112"/>
        <v>25.152420833333334</v>
      </c>
      <c r="HB10" s="205">
        <f t="shared" si="112"/>
        <v>25.152420833333334</v>
      </c>
      <c r="HC10" s="205">
        <f t="shared" si="112"/>
        <v>25.152420833333334</v>
      </c>
      <c r="HD10" s="205">
        <f t="shared" si="112"/>
        <v>25.152420833333334</v>
      </c>
      <c r="HE10" s="205">
        <f t="shared" si="112"/>
        <v>25.152420833333334</v>
      </c>
      <c r="HF10" s="205">
        <f t="shared" si="112"/>
        <v>25.152420833333334</v>
      </c>
      <c r="HG10" s="205">
        <f t="shared" si="112"/>
        <v>25.152420833333334</v>
      </c>
      <c r="HH10" s="205">
        <f t="shared" si="112"/>
        <v>25.152420833333334</v>
      </c>
      <c r="HI10" s="205">
        <f t="shared" si="112"/>
        <v>25.152420833333334</v>
      </c>
      <c r="HJ10" s="205">
        <f t="shared" si="112"/>
        <v>25.152420833333334</v>
      </c>
      <c r="HK10" s="205">
        <f t="shared" si="112"/>
        <v>25.152420833333334</v>
      </c>
      <c r="HL10" s="205">
        <f t="shared" si="112"/>
        <v>25.152420833333334</v>
      </c>
      <c r="HM10" s="205">
        <f t="shared" si="112"/>
        <v>25.152420833333334</v>
      </c>
      <c r="HN10" s="205">
        <f t="shared" si="112"/>
        <v>25.152420833333334</v>
      </c>
      <c r="HO10" s="205">
        <f t="shared" si="112"/>
        <v>25.152420833333334</v>
      </c>
      <c r="HP10" s="205">
        <f t="shared" si="112"/>
        <v>25.152420833333334</v>
      </c>
      <c r="HQ10" s="205">
        <f t="shared" si="112"/>
        <v>25.152420833333334</v>
      </c>
      <c r="HR10" s="205">
        <f t="shared" si="112"/>
        <v>25.152420833333334</v>
      </c>
      <c r="HS10" s="205">
        <f t="shared" si="112"/>
        <v>25.152420833333334</v>
      </c>
      <c r="HT10" s="205">
        <f t="shared" si="112"/>
        <v>25.152420833333334</v>
      </c>
      <c r="HU10" s="205">
        <f t="shared" si="112"/>
        <v>25.152420833333334</v>
      </c>
      <c r="HV10" s="205">
        <f t="shared" si="112"/>
        <v>25.152420833333334</v>
      </c>
      <c r="HW10" s="205">
        <f t="shared" si="112"/>
        <v>25.152420833333334</v>
      </c>
      <c r="HX10" s="205">
        <f t="shared" si="112"/>
        <v>25.152420833333334</v>
      </c>
      <c r="HY10" s="205">
        <f t="shared" si="112"/>
        <v>25.152420833333334</v>
      </c>
      <c r="HZ10" s="205">
        <f t="shared" si="112"/>
        <v>25.152420833333334</v>
      </c>
      <c r="IA10" s="205">
        <f t="shared" si="112"/>
        <v>25.152420833333334</v>
      </c>
      <c r="IB10" s="205">
        <f t="shared" si="112"/>
        <v>25.152420833333334</v>
      </c>
      <c r="IC10" s="205">
        <f t="shared" si="112"/>
        <v>25.152420833333334</v>
      </c>
      <c r="ID10" s="205">
        <f t="shared" si="112"/>
        <v>25.152420833333334</v>
      </c>
      <c r="IE10" s="205">
        <f t="shared" si="112"/>
        <v>25.152420833333334</v>
      </c>
      <c r="IF10" s="205">
        <f t="shared" si="112"/>
        <v>25.152420833333334</v>
      </c>
      <c r="IG10" s="205">
        <f t="shared" si="112"/>
        <v>25.152420833333334</v>
      </c>
      <c r="IH10" s="205">
        <f t="shared" si="112"/>
        <v>25.152420833333334</v>
      </c>
      <c r="II10" s="205">
        <f t="shared" si="112"/>
        <v>25.152420833333334</v>
      </c>
      <c r="IJ10" s="205">
        <f t="shared" si="112"/>
        <v>25.152420833333334</v>
      </c>
      <c r="IK10" s="205">
        <f t="shared" si="112"/>
        <v>25.152420833333334</v>
      </c>
      <c r="IL10" s="205">
        <f t="shared" si="112"/>
        <v>25.152420833333334</v>
      </c>
      <c r="IM10" s="205">
        <f t="shared" si="112"/>
        <v>25.152420833333334</v>
      </c>
      <c r="IN10" s="205">
        <f t="shared" si="112"/>
        <v>25.152420833333334</v>
      </c>
      <c r="IO10" s="205">
        <f t="shared" si="112"/>
        <v>25.152420833333334</v>
      </c>
      <c r="IP10" s="205">
        <f t="shared" si="112"/>
        <v>25.152420833333334</v>
      </c>
      <c r="IQ10" s="205">
        <f t="shared" si="112"/>
        <v>25.152420833333334</v>
      </c>
      <c r="IR10" s="205">
        <f t="shared" si="112"/>
        <v>25.152420833333334</v>
      </c>
      <c r="IS10" s="205">
        <f t="shared" si="112"/>
        <v>25.152420833333334</v>
      </c>
      <c r="IT10" s="205">
        <f t="shared" si="112"/>
        <v>25.152420833333334</v>
      </c>
      <c r="IU10" s="205">
        <f t="shared" si="112"/>
        <v>25.152420833333334</v>
      </c>
      <c r="IV10" s="205">
        <f t="shared" si="112"/>
        <v>25.152420833333334</v>
      </c>
      <c r="IW10" s="205">
        <f t="shared" si="112"/>
        <v>25.152420833333334</v>
      </c>
      <c r="IX10" s="205">
        <f t="shared" ref="IX10:KO10" si="113">301829.05/12/1000</f>
        <v>25.152420833333334</v>
      </c>
      <c r="IY10" s="205">
        <f t="shared" si="113"/>
        <v>25.152420833333334</v>
      </c>
      <c r="IZ10" s="205">
        <f t="shared" si="113"/>
        <v>25.152420833333334</v>
      </c>
      <c r="JA10" s="205">
        <f t="shared" si="113"/>
        <v>25.152420833333334</v>
      </c>
      <c r="JB10" s="205">
        <f t="shared" si="113"/>
        <v>25.152420833333334</v>
      </c>
      <c r="JC10" s="205">
        <f t="shared" si="113"/>
        <v>25.152420833333334</v>
      </c>
      <c r="JD10" s="205">
        <f t="shared" si="113"/>
        <v>25.152420833333334</v>
      </c>
      <c r="JE10" s="205">
        <f t="shared" si="113"/>
        <v>25.152420833333334</v>
      </c>
      <c r="JF10" s="205">
        <f t="shared" si="113"/>
        <v>25.152420833333334</v>
      </c>
      <c r="JG10" s="205">
        <f t="shared" si="113"/>
        <v>25.152420833333334</v>
      </c>
      <c r="JH10" s="205">
        <f t="shared" si="113"/>
        <v>25.152420833333334</v>
      </c>
      <c r="JI10" s="205">
        <f t="shared" si="113"/>
        <v>25.152420833333334</v>
      </c>
      <c r="JJ10" s="205">
        <f t="shared" si="113"/>
        <v>25.152420833333334</v>
      </c>
      <c r="JK10" s="205">
        <f t="shared" si="113"/>
        <v>25.152420833333334</v>
      </c>
      <c r="JL10" s="205">
        <f t="shared" si="113"/>
        <v>25.152420833333334</v>
      </c>
      <c r="JM10" s="205">
        <f t="shared" si="113"/>
        <v>25.152420833333334</v>
      </c>
      <c r="JN10" s="205">
        <f t="shared" si="113"/>
        <v>25.152420833333334</v>
      </c>
      <c r="JO10" s="205">
        <f t="shared" si="113"/>
        <v>25.152420833333334</v>
      </c>
      <c r="JP10" s="205">
        <f t="shared" si="113"/>
        <v>25.152420833333334</v>
      </c>
      <c r="JQ10" s="205">
        <f t="shared" si="113"/>
        <v>25.152420833333334</v>
      </c>
      <c r="JR10" s="205">
        <f t="shared" si="113"/>
        <v>25.152420833333334</v>
      </c>
      <c r="JS10" s="205">
        <f t="shared" si="113"/>
        <v>25.152420833333334</v>
      </c>
      <c r="JT10" s="205">
        <f t="shared" si="113"/>
        <v>25.152420833333334</v>
      </c>
      <c r="JU10" s="205">
        <f t="shared" si="113"/>
        <v>25.152420833333334</v>
      </c>
      <c r="JV10" s="205">
        <f t="shared" si="113"/>
        <v>25.152420833333334</v>
      </c>
      <c r="JW10" s="205">
        <f t="shared" si="113"/>
        <v>25.152420833333334</v>
      </c>
      <c r="JX10" s="205">
        <f t="shared" si="113"/>
        <v>25.152420833333334</v>
      </c>
      <c r="JY10" s="205">
        <f t="shared" si="113"/>
        <v>25.152420833333334</v>
      </c>
      <c r="JZ10" s="205">
        <f t="shared" si="113"/>
        <v>25.152420833333334</v>
      </c>
      <c r="KA10" s="205">
        <f t="shared" si="113"/>
        <v>25.152420833333334</v>
      </c>
      <c r="KB10" s="205">
        <f t="shared" si="113"/>
        <v>25.152420833333334</v>
      </c>
      <c r="KC10" s="205">
        <f t="shared" si="113"/>
        <v>25.152420833333334</v>
      </c>
      <c r="KD10" s="205">
        <f t="shared" si="113"/>
        <v>25.152420833333334</v>
      </c>
      <c r="KE10" s="205">
        <f t="shared" si="113"/>
        <v>25.152420833333334</v>
      </c>
      <c r="KF10" s="205">
        <f t="shared" si="113"/>
        <v>25.152420833333334</v>
      </c>
      <c r="KG10" s="205">
        <f t="shared" si="113"/>
        <v>25.152420833333334</v>
      </c>
      <c r="KH10" s="205">
        <f t="shared" si="113"/>
        <v>25.152420833333334</v>
      </c>
      <c r="KI10" s="205">
        <f t="shared" si="113"/>
        <v>25.152420833333334</v>
      </c>
      <c r="KJ10" s="205">
        <f t="shared" si="113"/>
        <v>25.152420833333334</v>
      </c>
      <c r="KK10" s="205">
        <f t="shared" si="113"/>
        <v>25.152420833333334</v>
      </c>
      <c r="KL10" s="205">
        <f t="shared" si="113"/>
        <v>25.152420833333334</v>
      </c>
      <c r="KM10" s="205">
        <f t="shared" si="113"/>
        <v>25.152420833333334</v>
      </c>
      <c r="KN10" s="205">
        <f t="shared" si="113"/>
        <v>25.152420833333334</v>
      </c>
      <c r="KO10" s="205">
        <f t="shared" si="113"/>
        <v>25.152420833333334</v>
      </c>
    </row>
    <row r="11" spans="1:301" x14ac:dyDescent="0.2">
      <c r="A11" s="202" t="s">
        <v>325</v>
      </c>
      <c r="B11" s="205">
        <v>80.04895416666659</v>
      </c>
      <c r="C11" s="205">
        <f t="shared" ref="C11:BM11" si="114">380318/12/1000</f>
        <v>31.693166666666666</v>
      </c>
      <c r="D11" s="205">
        <f t="shared" si="114"/>
        <v>31.693166666666666</v>
      </c>
      <c r="E11" s="205">
        <f t="shared" si="114"/>
        <v>31.693166666666666</v>
      </c>
      <c r="F11" s="205">
        <f t="shared" si="114"/>
        <v>31.693166666666666</v>
      </c>
      <c r="G11" s="205">
        <f t="shared" si="114"/>
        <v>31.693166666666666</v>
      </c>
      <c r="H11" s="205">
        <f t="shared" si="114"/>
        <v>31.693166666666666</v>
      </c>
      <c r="I11" s="205">
        <f t="shared" si="114"/>
        <v>31.693166666666666</v>
      </c>
      <c r="J11" s="205">
        <f t="shared" si="114"/>
        <v>31.693166666666666</v>
      </c>
      <c r="K11" s="205">
        <f t="shared" si="114"/>
        <v>31.693166666666666</v>
      </c>
      <c r="L11" s="205">
        <f t="shared" si="114"/>
        <v>31.693166666666666</v>
      </c>
      <c r="M11" s="205">
        <f t="shared" si="114"/>
        <v>31.693166666666666</v>
      </c>
      <c r="N11" s="205">
        <f t="shared" si="114"/>
        <v>31.693166666666666</v>
      </c>
      <c r="O11" s="205">
        <f t="shared" si="114"/>
        <v>31.693166666666666</v>
      </c>
      <c r="P11" s="205">
        <f t="shared" si="114"/>
        <v>31.693166666666666</v>
      </c>
      <c r="Q11" s="205">
        <f t="shared" si="114"/>
        <v>31.693166666666666</v>
      </c>
      <c r="R11" s="205">
        <f t="shared" si="114"/>
        <v>31.693166666666666</v>
      </c>
      <c r="S11" s="205">
        <f t="shared" si="114"/>
        <v>31.693166666666666</v>
      </c>
      <c r="T11" s="205">
        <f t="shared" si="114"/>
        <v>31.693166666666666</v>
      </c>
      <c r="U11" s="205">
        <f t="shared" si="114"/>
        <v>31.693166666666666</v>
      </c>
      <c r="V11" s="205">
        <f t="shared" si="114"/>
        <v>31.693166666666666</v>
      </c>
      <c r="W11" s="205">
        <f t="shared" si="114"/>
        <v>31.693166666666666</v>
      </c>
      <c r="X11" s="205">
        <f t="shared" si="114"/>
        <v>31.693166666666666</v>
      </c>
      <c r="Y11" s="205">
        <f t="shared" si="114"/>
        <v>31.693166666666666</v>
      </c>
      <c r="Z11" s="205">
        <f t="shared" si="114"/>
        <v>31.693166666666666</v>
      </c>
      <c r="AA11" s="205">
        <f t="shared" si="114"/>
        <v>31.693166666666666</v>
      </c>
      <c r="AB11" s="205">
        <f t="shared" si="114"/>
        <v>31.693166666666666</v>
      </c>
      <c r="AC11" s="205">
        <f t="shared" si="114"/>
        <v>31.693166666666666</v>
      </c>
      <c r="AD11" s="205">
        <f t="shared" si="114"/>
        <v>31.693166666666666</v>
      </c>
      <c r="AE11" s="205">
        <f t="shared" si="114"/>
        <v>31.693166666666666</v>
      </c>
      <c r="AF11" s="205">
        <f t="shared" si="114"/>
        <v>31.693166666666666</v>
      </c>
      <c r="AG11" s="205">
        <f t="shared" si="114"/>
        <v>31.693166666666666</v>
      </c>
      <c r="AH11" s="205">
        <f t="shared" si="114"/>
        <v>31.693166666666666</v>
      </c>
      <c r="AI11" s="205">
        <f t="shared" si="114"/>
        <v>31.693166666666666</v>
      </c>
      <c r="AJ11" s="205">
        <f t="shared" si="114"/>
        <v>31.693166666666666</v>
      </c>
      <c r="AK11" s="205">
        <f t="shared" si="114"/>
        <v>31.693166666666666</v>
      </c>
      <c r="AL11" s="205">
        <f t="shared" si="114"/>
        <v>31.693166666666666</v>
      </c>
      <c r="AM11" s="205">
        <f t="shared" si="114"/>
        <v>31.693166666666666</v>
      </c>
      <c r="AN11" s="205">
        <f t="shared" si="114"/>
        <v>31.693166666666666</v>
      </c>
      <c r="AO11" s="205">
        <f t="shared" si="114"/>
        <v>31.693166666666666</v>
      </c>
      <c r="AP11" s="205">
        <f t="shared" si="114"/>
        <v>31.693166666666666</v>
      </c>
      <c r="AQ11" s="205">
        <f t="shared" si="114"/>
        <v>31.693166666666666</v>
      </c>
      <c r="AR11" s="205">
        <f t="shared" si="114"/>
        <v>31.693166666666666</v>
      </c>
      <c r="AS11" s="205">
        <f t="shared" si="114"/>
        <v>31.693166666666666</v>
      </c>
      <c r="AT11" s="205">
        <f t="shared" si="114"/>
        <v>31.693166666666666</v>
      </c>
      <c r="AU11" s="205">
        <f t="shared" si="114"/>
        <v>31.693166666666666</v>
      </c>
      <c r="AV11" s="205">
        <f t="shared" si="114"/>
        <v>31.693166666666666</v>
      </c>
      <c r="AW11" s="205">
        <f t="shared" si="114"/>
        <v>31.693166666666666</v>
      </c>
      <c r="AX11" s="205">
        <f t="shared" si="114"/>
        <v>31.693166666666666</v>
      </c>
      <c r="AY11" s="205">
        <f t="shared" si="114"/>
        <v>31.693166666666666</v>
      </c>
      <c r="AZ11" s="205">
        <f t="shared" si="114"/>
        <v>31.693166666666666</v>
      </c>
      <c r="BA11" s="205">
        <f t="shared" si="114"/>
        <v>31.693166666666666</v>
      </c>
      <c r="BB11" s="205">
        <f t="shared" si="114"/>
        <v>31.693166666666666</v>
      </c>
      <c r="BC11" s="205">
        <f t="shared" si="114"/>
        <v>31.693166666666666</v>
      </c>
      <c r="BD11" s="205">
        <f t="shared" si="114"/>
        <v>31.693166666666666</v>
      </c>
      <c r="BE11" s="205">
        <f t="shared" si="114"/>
        <v>31.693166666666666</v>
      </c>
      <c r="BF11" s="205">
        <f t="shared" si="114"/>
        <v>31.693166666666666</v>
      </c>
      <c r="BG11" s="205">
        <f t="shared" si="114"/>
        <v>31.693166666666666</v>
      </c>
      <c r="BH11" s="205">
        <f t="shared" si="114"/>
        <v>31.693166666666666</v>
      </c>
      <c r="BI11" s="205">
        <f t="shared" si="114"/>
        <v>31.693166666666666</v>
      </c>
      <c r="BJ11" s="205">
        <f t="shared" si="114"/>
        <v>31.693166666666666</v>
      </c>
      <c r="BK11" s="205">
        <f t="shared" si="114"/>
        <v>31.693166666666666</v>
      </c>
      <c r="BL11" s="205">
        <f t="shared" si="114"/>
        <v>31.693166666666666</v>
      </c>
      <c r="BM11" s="205">
        <f t="shared" si="114"/>
        <v>31.693166666666666</v>
      </c>
      <c r="BN11" s="205">
        <f t="shared" ref="BN11:DY11" si="115">380318/12/1000</f>
        <v>31.693166666666666</v>
      </c>
      <c r="BO11" s="205">
        <f t="shared" si="115"/>
        <v>31.693166666666666</v>
      </c>
      <c r="BP11" s="205">
        <f t="shared" si="115"/>
        <v>31.693166666666666</v>
      </c>
      <c r="BQ11" s="205">
        <f t="shared" si="115"/>
        <v>31.693166666666666</v>
      </c>
      <c r="BR11" s="205">
        <f t="shared" si="115"/>
        <v>31.693166666666666</v>
      </c>
      <c r="BS11" s="205">
        <f t="shared" si="115"/>
        <v>31.693166666666666</v>
      </c>
      <c r="BT11" s="205">
        <f t="shared" si="115"/>
        <v>31.693166666666666</v>
      </c>
      <c r="BU11" s="205">
        <f t="shared" si="115"/>
        <v>31.693166666666666</v>
      </c>
      <c r="BV11" s="205">
        <f t="shared" si="115"/>
        <v>31.693166666666666</v>
      </c>
      <c r="BW11" s="205">
        <f t="shared" si="115"/>
        <v>31.693166666666666</v>
      </c>
      <c r="BX11" s="205">
        <f t="shared" si="115"/>
        <v>31.693166666666666</v>
      </c>
      <c r="BY11" s="205">
        <f t="shared" si="115"/>
        <v>31.693166666666666</v>
      </c>
      <c r="BZ11" s="205">
        <f t="shared" si="115"/>
        <v>31.693166666666666</v>
      </c>
      <c r="CA11" s="205">
        <f t="shared" si="115"/>
        <v>31.693166666666666</v>
      </c>
      <c r="CB11" s="205">
        <f t="shared" si="115"/>
        <v>31.693166666666666</v>
      </c>
      <c r="CC11" s="205">
        <f t="shared" si="115"/>
        <v>31.693166666666666</v>
      </c>
      <c r="CD11" s="205">
        <f t="shared" si="115"/>
        <v>31.693166666666666</v>
      </c>
      <c r="CE11" s="205">
        <f t="shared" si="115"/>
        <v>31.693166666666666</v>
      </c>
      <c r="CF11" s="205">
        <f t="shared" si="115"/>
        <v>31.693166666666666</v>
      </c>
      <c r="CG11" s="205">
        <f t="shared" si="115"/>
        <v>31.693166666666666</v>
      </c>
      <c r="CH11" s="205">
        <f t="shared" si="115"/>
        <v>31.693166666666666</v>
      </c>
      <c r="CI11" s="205">
        <f t="shared" si="115"/>
        <v>31.693166666666666</v>
      </c>
      <c r="CJ11" s="205">
        <f t="shared" si="115"/>
        <v>31.693166666666666</v>
      </c>
      <c r="CK11" s="205">
        <f t="shared" si="115"/>
        <v>31.693166666666666</v>
      </c>
      <c r="CL11" s="205">
        <f t="shared" si="115"/>
        <v>31.693166666666666</v>
      </c>
      <c r="CM11" s="205">
        <f t="shared" si="115"/>
        <v>31.693166666666666</v>
      </c>
      <c r="CN11" s="205">
        <f t="shared" si="115"/>
        <v>31.693166666666666</v>
      </c>
      <c r="CO11" s="205">
        <f t="shared" si="115"/>
        <v>31.693166666666666</v>
      </c>
      <c r="CP11" s="205">
        <f t="shared" si="115"/>
        <v>31.693166666666666</v>
      </c>
      <c r="CQ11" s="205">
        <f t="shared" si="115"/>
        <v>31.693166666666666</v>
      </c>
      <c r="CR11" s="205">
        <f t="shared" si="115"/>
        <v>31.693166666666666</v>
      </c>
      <c r="CS11" s="205">
        <f t="shared" si="115"/>
        <v>31.693166666666666</v>
      </c>
      <c r="CT11" s="205">
        <f t="shared" si="115"/>
        <v>31.693166666666666</v>
      </c>
      <c r="CU11" s="205">
        <f t="shared" si="115"/>
        <v>31.693166666666666</v>
      </c>
      <c r="CV11" s="205">
        <f t="shared" si="115"/>
        <v>31.693166666666666</v>
      </c>
      <c r="CW11" s="205">
        <f t="shared" si="115"/>
        <v>31.693166666666666</v>
      </c>
      <c r="CX11" s="205">
        <f t="shared" si="115"/>
        <v>31.693166666666666</v>
      </c>
      <c r="CY11" s="205">
        <f t="shared" si="115"/>
        <v>31.693166666666666</v>
      </c>
      <c r="CZ11" s="205">
        <f t="shared" si="115"/>
        <v>31.693166666666666</v>
      </c>
      <c r="DA11" s="205">
        <f t="shared" si="115"/>
        <v>31.693166666666666</v>
      </c>
      <c r="DB11" s="205">
        <f t="shared" si="115"/>
        <v>31.693166666666666</v>
      </c>
      <c r="DC11" s="205">
        <f t="shared" si="115"/>
        <v>31.693166666666666</v>
      </c>
      <c r="DD11" s="205">
        <f t="shared" si="115"/>
        <v>31.693166666666666</v>
      </c>
      <c r="DE11" s="205">
        <f t="shared" si="115"/>
        <v>31.693166666666666</v>
      </c>
      <c r="DF11" s="205">
        <f t="shared" si="115"/>
        <v>31.693166666666666</v>
      </c>
      <c r="DG11" s="205">
        <f t="shared" si="115"/>
        <v>31.693166666666666</v>
      </c>
      <c r="DH11" s="205">
        <f t="shared" si="115"/>
        <v>31.693166666666666</v>
      </c>
      <c r="DI11" s="205">
        <f t="shared" si="115"/>
        <v>31.693166666666666</v>
      </c>
      <c r="DJ11" s="205">
        <f t="shared" si="115"/>
        <v>31.693166666666666</v>
      </c>
      <c r="DK11" s="205">
        <f t="shared" si="115"/>
        <v>31.693166666666666</v>
      </c>
      <c r="DL11" s="205">
        <f t="shared" si="115"/>
        <v>31.693166666666666</v>
      </c>
      <c r="DM11" s="205">
        <f t="shared" si="115"/>
        <v>31.693166666666666</v>
      </c>
      <c r="DN11" s="205">
        <f t="shared" si="115"/>
        <v>31.693166666666666</v>
      </c>
      <c r="DO11" s="205">
        <f t="shared" si="115"/>
        <v>31.693166666666666</v>
      </c>
      <c r="DP11" s="205">
        <f t="shared" si="115"/>
        <v>31.693166666666666</v>
      </c>
      <c r="DQ11" s="205">
        <f t="shared" si="115"/>
        <v>31.693166666666666</v>
      </c>
      <c r="DR11" s="205">
        <f t="shared" si="115"/>
        <v>31.693166666666666</v>
      </c>
      <c r="DS11" s="205">
        <f t="shared" si="115"/>
        <v>31.693166666666666</v>
      </c>
      <c r="DT11" s="205">
        <f t="shared" si="115"/>
        <v>31.693166666666666</v>
      </c>
      <c r="DU11" s="205">
        <f t="shared" si="115"/>
        <v>31.693166666666666</v>
      </c>
      <c r="DV11" s="205">
        <f t="shared" si="115"/>
        <v>31.693166666666666</v>
      </c>
      <c r="DW11" s="205">
        <f t="shared" si="115"/>
        <v>31.693166666666666</v>
      </c>
      <c r="DX11" s="205">
        <f t="shared" si="115"/>
        <v>31.693166666666666</v>
      </c>
      <c r="DY11" s="205">
        <f t="shared" si="115"/>
        <v>31.693166666666666</v>
      </c>
      <c r="DZ11" s="205">
        <f t="shared" ref="DZ11:GK11" si="116">380318/12/1000</f>
        <v>31.693166666666666</v>
      </c>
      <c r="EA11" s="205">
        <f t="shared" si="116"/>
        <v>31.693166666666666</v>
      </c>
      <c r="EB11" s="205">
        <f t="shared" si="116"/>
        <v>31.693166666666666</v>
      </c>
      <c r="EC11" s="205">
        <f t="shared" si="116"/>
        <v>31.693166666666666</v>
      </c>
      <c r="ED11" s="205">
        <f t="shared" si="116"/>
        <v>31.693166666666666</v>
      </c>
      <c r="EE11" s="205">
        <f t="shared" si="116"/>
        <v>31.693166666666666</v>
      </c>
      <c r="EF11" s="205">
        <f t="shared" si="116"/>
        <v>31.693166666666666</v>
      </c>
      <c r="EG11" s="205">
        <f t="shared" si="116"/>
        <v>31.693166666666666</v>
      </c>
      <c r="EH11" s="205">
        <f t="shared" si="116"/>
        <v>31.693166666666666</v>
      </c>
      <c r="EI11" s="205">
        <f t="shared" si="116"/>
        <v>31.693166666666666</v>
      </c>
      <c r="EJ11" s="205">
        <f t="shared" si="116"/>
        <v>31.693166666666666</v>
      </c>
      <c r="EK11" s="205">
        <f t="shared" si="116"/>
        <v>31.693166666666666</v>
      </c>
      <c r="EL11" s="205">
        <f t="shared" si="116"/>
        <v>31.693166666666666</v>
      </c>
      <c r="EM11" s="205">
        <f t="shared" si="116"/>
        <v>31.693166666666666</v>
      </c>
      <c r="EN11" s="205">
        <f t="shared" si="116"/>
        <v>31.693166666666666</v>
      </c>
      <c r="EO11" s="205">
        <f t="shared" si="116"/>
        <v>31.693166666666666</v>
      </c>
      <c r="EP11" s="205">
        <f t="shared" si="116"/>
        <v>31.693166666666666</v>
      </c>
      <c r="EQ11" s="205">
        <f t="shared" si="116"/>
        <v>31.693166666666666</v>
      </c>
      <c r="ER11" s="205">
        <f t="shared" si="116"/>
        <v>31.693166666666666</v>
      </c>
      <c r="ES11" s="205">
        <f t="shared" si="116"/>
        <v>31.693166666666666</v>
      </c>
      <c r="ET11" s="205">
        <f t="shared" si="116"/>
        <v>31.693166666666666</v>
      </c>
      <c r="EU11" s="205">
        <f t="shared" si="116"/>
        <v>31.693166666666666</v>
      </c>
      <c r="EV11" s="205">
        <f t="shared" si="116"/>
        <v>31.693166666666666</v>
      </c>
      <c r="EW11" s="205">
        <f t="shared" si="116"/>
        <v>31.693166666666666</v>
      </c>
      <c r="EX11" s="205">
        <f t="shared" si="116"/>
        <v>31.693166666666666</v>
      </c>
      <c r="EY11" s="205">
        <f t="shared" si="116"/>
        <v>31.693166666666666</v>
      </c>
      <c r="EZ11" s="205">
        <f t="shared" si="116"/>
        <v>31.693166666666666</v>
      </c>
      <c r="FA11" s="205">
        <f t="shared" si="116"/>
        <v>31.693166666666666</v>
      </c>
      <c r="FB11" s="205">
        <f t="shared" si="116"/>
        <v>31.693166666666666</v>
      </c>
      <c r="FC11" s="205">
        <f t="shared" si="116"/>
        <v>31.693166666666666</v>
      </c>
      <c r="FD11" s="205">
        <f t="shared" si="116"/>
        <v>31.693166666666666</v>
      </c>
      <c r="FE11" s="205">
        <f t="shared" si="116"/>
        <v>31.693166666666666</v>
      </c>
      <c r="FF11" s="205">
        <f t="shared" si="116"/>
        <v>31.693166666666666</v>
      </c>
      <c r="FG11" s="205">
        <f t="shared" si="116"/>
        <v>31.693166666666666</v>
      </c>
      <c r="FH11" s="205">
        <f t="shared" si="116"/>
        <v>31.693166666666666</v>
      </c>
      <c r="FI11" s="205">
        <f t="shared" si="116"/>
        <v>31.693166666666666</v>
      </c>
      <c r="FJ11" s="205">
        <f t="shared" si="116"/>
        <v>31.693166666666666</v>
      </c>
      <c r="FK11" s="205">
        <f t="shared" si="116"/>
        <v>31.693166666666666</v>
      </c>
      <c r="FL11" s="205">
        <f t="shared" si="116"/>
        <v>31.693166666666666</v>
      </c>
      <c r="FM11" s="205">
        <f t="shared" si="116"/>
        <v>31.693166666666666</v>
      </c>
      <c r="FN11" s="205">
        <f t="shared" si="116"/>
        <v>31.693166666666666</v>
      </c>
      <c r="FO11" s="205">
        <f t="shared" si="116"/>
        <v>31.693166666666666</v>
      </c>
      <c r="FP11" s="205">
        <f t="shared" si="116"/>
        <v>31.693166666666666</v>
      </c>
      <c r="FQ11" s="205">
        <f t="shared" si="116"/>
        <v>31.693166666666666</v>
      </c>
      <c r="FR11" s="205">
        <f t="shared" si="116"/>
        <v>31.693166666666666</v>
      </c>
      <c r="FS11" s="205">
        <f t="shared" si="116"/>
        <v>31.693166666666666</v>
      </c>
      <c r="FT11" s="205">
        <f t="shared" si="116"/>
        <v>31.693166666666666</v>
      </c>
      <c r="FU11" s="205">
        <f t="shared" si="116"/>
        <v>31.693166666666666</v>
      </c>
      <c r="FV11" s="205">
        <f t="shared" si="116"/>
        <v>31.693166666666666</v>
      </c>
      <c r="FW11" s="205">
        <f t="shared" si="116"/>
        <v>31.693166666666666</v>
      </c>
      <c r="FX11" s="205">
        <f t="shared" si="116"/>
        <v>31.693166666666666</v>
      </c>
      <c r="FY11" s="205">
        <f t="shared" si="116"/>
        <v>31.693166666666666</v>
      </c>
      <c r="FZ11" s="205">
        <f t="shared" si="116"/>
        <v>31.693166666666666</v>
      </c>
      <c r="GA11" s="205">
        <f t="shared" si="116"/>
        <v>31.693166666666666</v>
      </c>
      <c r="GB11" s="205">
        <f t="shared" si="116"/>
        <v>31.693166666666666</v>
      </c>
      <c r="GC11" s="205">
        <f t="shared" si="116"/>
        <v>31.693166666666666</v>
      </c>
      <c r="GD11" s="205">
        <f t="shared" si="116"/>
        <v>31.693166666666666</v>
      </c>
      <c r="GE11" s="205">
        <f t="shared" si="116"/>
        <v>31.693166666666666</v>
      </c>
      <c r="GF11" s="205">
        <f t="shared" si="116"/>
        <v>31.693166666666666</v>
      </c>
      <c r="GG11" s="205">
        <f t="shared" si="116"/>
        <v>31.693166666666666</v>
      </c>
      <c r="GH11" s="205">
        <f t="shared" si="116"/>
        <v>31.693166666666666</v>
      </c>
      <c r="GI11" s="205">
        <f t="shared" si="116"/>
        <v>31.693166666666666</v>
      </c>
      <c r="GJ11" s="205">
        <f t="shared" si="116"/>
        <v>31.693166666666666</v>
      </c>
      <c r="GK11" s="205">
        <f t="shared" si="116"/>
        <v>31.693166666666666</v>
      </c>
      <c r="GL11" s="205">
        <f t="shared" ref="GL11:IW11" si="117">380318/12/1000</f>
        <v>31.693166666666666</v>
      </c>
      <c r="GM11" s="205">
        <f t="shared" si="117"/>
        <v>31.693166666666666</v>
      </c>
      <c r="GN11" s="205">
        <f t="shared" si="117"/>
        <v>31.693166666666666</v>
      </c>
      <c r="GO11" s="205">
        <f t="shared" si="117"/>
        <v>31.693166666666666</v>
      </c>
      <c r="GP11" s="205">
        <f t="shared" si="117"/>
        <v>31.693166666666666</v>
      </c>
      <c r="GQ11" s="205">
        <f t="shared" si="117"/>
        <v>31.693166666666666</v>
      </c>
      <c r="GR11" s="205">
        <f t="shared" si="117"/>
        <v>31.693166666666666</v>
      </c>
      <c r="GS11" s="205">
        <f t="shared" si="117"/>
        <v>31.693166666666666</v>
      </c>
      <c r="GT11" s="205">
        <f t="shared" si="117"/>
        <v>31.693166666666666</v>
      </c>
      <c r="GU11" s="205">
        <f t="shared" si="117"/>
        <v>31.693166666666666</v>
      </c>
      <c r="GV11" s="205">
        <f t="shared" si="117"/>
        <v>31.693166666666666</v>
      </c>
      <c r="GW11" s="205">
        <f t="shared" si="117"/>
        <v>31.693166666666666</v>
      </c>
      <c r="GX11" s="205">
        <f t="shared" si="117"/>
        <v>31.693166666666666</v>
      </c>
      <c r="GY11" s="205">
        <f t="shared" si="117"/>
        <v>31.693166666666666</v>
      </c>
      <c r="GZ11" s="205">
        <f t="shared" si="117"/>
        <v>31.693166666666666</v>
      </c>
      <c r="HA11" s="205">
        <f t="shared" si="117"/>
        <v>31.693166666666666</v>
      </c>
      <c r="HB11" s="205">
        <f t="shared" si="117"/>
        <v>31.693166666666666</v>
      </c>
      <c r="HC11" s="205">
        <f t="shared" si="117"/>
        <v>31.693166666666666</v>
      </c>
      <c r="HD11" s="205">
        <f t="shared" si="117"/>
        <v>31.693166666666666</v>
      </c>
      <c r="HE11" s="205">
        <f t="shared" si="117"/>
        <v>31.693166666666666</v>
      </c>
      <c r="HF11" s="205">
        <f t="shared" si="117"/>
        <v>31.693166666666666</v>
      </c>
      <c r="HG11" s="205">
        <f t="shared" si="117"/>
        <v>31.693166666666666</v>
      </c>
      <c r="HH11" s="205">
        <f t="shared" si="117"/>
        <v>31.693166666666666</v>
      </c>
      <c r="HI11" s="205">
        <f t="shared" si="117"/>
        <v>31.693166666666666</v>
      </c>
      <c r="HJ11" s="205">
        <f t="shared" si="117"/>
        <v>31.693166666666666</v>
      </c>
      <c r="HK11" s="205">
        <f t="shared" si="117"/>
        <v>31.693166666666666</v>
      </c>
      <c r="HL11" s="205">
        <f t="shared" si="117"/>
        <v>31.693166666666666</v>
      </c>
      <c r="HM11" s="205">
        <f t="shared" si="117"/>
        <v>31.693166666666666</v>
      </c>
      <c r="HN11" s="205">
        <f t="shared" si="117"/>
        <v>31.693166666666666</v>
      </c>
      <c r="HO11" s="205">
        <f t="shared" si="117"/>
        <v>31.693166666666666</v>
      </c>
      <c r="HP11" s="205">
        <f t="shared" si="117"/>
        <v>31.693166666666666</v>
      </c>
      <c r="HQ11" s="205">
        <f t="shared" si="117"/>
        <v>31.693166666666666</v>
      </c>
      <c r="HR11" s="205">
        <f t="shared" si="117"/>
        <v>31.693166666666666</v>
      </c>
      <c r="HS11" s="205">
        <f t="shared" si="117"/>
        <v>31.693166666666666</v>
      </c>
      <c r="HT11" s="205">
        <f t="shared" si="117"/>
        <v>31.693166666666666</v>
      </c>
      <c r="HU11" s="205">
        <f t="shared" si="117"/>
        <v>31.693166666666666</v>
      </c>
      <c r="HV11" s="205">
        <f t="shared" si="117"/>
        <v>31.693166666666666</v>
      </c>
      <c r="HW11" s="205">
        <f t="shared" si="117"/>
        <v>31.693166666666666</v>
      </c>
      <c r="HX11" s="205">
        <f t="shared" si="117"/>
        <v>31.693166666666666</v>
      </c>
      <c r="HY11" s="205">
        <f t="shared" si="117"/>
        <v>31.693166666666666</v>
      </c>
      <c r="HZ11" s="205">
        <f t="shared" si="117"/>
        <v>31.693166666666666</v>
      </c>
      <c r="IA11" s="205">
        <f t="shared" si="117"/>
        <v>31.693166666666666</v>
      </c>
      <c r="IB11" s="205">
        <f t="shared" si="117"/>
        <v>31.693166666666666</v>
      </c>
      <c r="IC11" s="205">
        <f t="shared" si="117"/>
        <v>31.693166666666666</v>
      </c>
      <c r="ID11" s="205">
        <f t="shared" si="117"/>
        <v>31.693166666666666</v>
      </c>
      <c r="IE11" s="205">
        <f t="shared" si="117"/>
        <v>31.693166666666666</v>
      </c>
      <c r="IF11" s="205">
        <f t="shared" si="117"/>
        <v>31.693166666666666</v>
      </c>
      <c r="IG11" s="205">
        <f t="shared" si="117"/>
        <v>31.693166666666666</v>
      </c>
      <c r="IH11" s="205">
        <f t="shared" si="117"/>
        <v>31.693166666666666</v>
      </c>
      <c r="II11" s="205">
        <f t="shared" si="117"/>
        <v>31.693166666666666</v>
      </c>
      <c r="IJ11" s="205">
        <f t="shared" si="117"/>
        <v>31.693166666666666</v>
      </c>
      <c r="IK11" s="205">
        <f t="shared" si="117"/>
        <v>31.693166666666666</v>
      </c>
      <c r="IL11" s="205">
        <f t="shared" si="117"/>
        <v>31.693166666666666</v>
      </c>
      <c r="IM11" s="205">
        <f t="shared" si="117"/>
        <v>31.693166666666666</v>
      </c>
      <c r="IN11" s="205">
        <f t="shared" si="117"/>
        <v>31.693166666666666</v>
      </c>
      <c r="IO11" s="205">
        <f t="shared" si="117"/>
        <v>31.693166666666666</v>
      </c>
      <c r="IP11" s="205">
        <f t="shared" si="117"/>
        <v>31.693166666666666</v>
      </c>
      <c r="IQ11" s="205">
        <f t="shared" si="117"/>
        <v>31.693166666666666</v>
      </c>
      <c r="IR11" s="205">
        <f t="shared" si="117"/>
        <v>31.693166666666666</v>
      </c>
      <c r="IS11" s="205">
        <f t="shared" si="117"/>
        <v>31.693166666666666</v>
      </c>
      <c r="IT11" s="205">
        <f t="shared" si="117"/>
        <v>31.693166666666666</v>
      </c>
      <c r="IU11" s="205">
        <f t="shared" si="117"/>
        <v>31.693166666666666</v>
      </c>
      <c r="IV11" s="205">
        <f t="shared" si="117"/>
        <v>31.693166666666666</v>
      </c>
      <c r="IW11" s="205">
        <f t="shared" si="117"/>
        <v>31.693166666666666</v>
      </c>
      <c r="IX11" s="205">
        <f t="shared" ref="IX11:KO11" si="118">380318/12/1000</f>
        <v>31.693166666666666</v>
      </c>
      <c r="IY11" s="205">
        <f t="shared" si="118"/>
        <v>31.693166666666666</v>
      </c>
      <c r="IZ11" s="205">
        <f t="shared" si="118"/>
        <v>31.693166666666666</v>
      </c>
      <c r="JA11" s="205">
        <f t="shared" si="118"/>
        <v>31.693166666666666</v>
      </c>
      <c r="JB11" s="205">
        <f t="shared" si="118"/>
        <v>31.693166666666666</v>
      </c>
      <c r="JC11" s="205">
        <f t="shared" si="118"/>
        <v>31.693166666666666</v>
      </c>
      <c r="JD11" s="205">
        <f t="shared" si="118"/>
        <v>31.693166666666666</v>
      </c>
      <c r="JE11" s="205">
        <f t="shared" si="118"/>
        <v>31.693166666666666</v>
      </c>
      <c r="JF11" s="205">
        <f t="shared" si="118"/>
        <v>31.693166666666666</v>
      </c>
      <c r="JG11" s="205">
        <f t="shared" si="118"/>
        <v>31.693166666666666</v>
      </c>
      <c r="JH11" s="205">
        <f t="shared" si="118"/>
        <v>31.693166666666666</v>
      </c>
      <c r="JI11" s="205">
        <f t="shared" si="118"/>
        <v>31.693166666666666</v>
      </c>
      <c r="JJ11" s="205">
        <f t="shared" si="118"/>
        <v>31.693166666666666</v>
      </c>
      <c r="JK11" s="205">
        <f t="shared" si="118"/>
        <v>31.693166666666666</v>
      </c>
      <c r="JL11" s="205">
        <f t="shared" si="118"/>
        <v>31.693166666666666</v>
      </c>
      <c r="JM11" s="205">
        <f t="shared" si="118"/>
        <v>31.693166666666666</v>
      </c>
      <c r="JN11" s="205">
        <f t="shared" si="118"/>
        <v>31.693166666666666</v>
      </c>
      <c r="JO11" s="205">
        <f t="shared" si="118"/>
        <v>31.693166666666666</v>
      </c>
      <c r="JP11" s="205">
        <f t="shared" si="118"/>
        <v>31.693166666666666</v>
      </c>
      <c r="JQ11" s="205">
        <f t="shared" si="118"/>
        <v>31.693166666666666</v>
      </c>
      <c r="JR11" s="205">
        <f t="shared" si="118"/>
        <v>31.693166666666666</v>
      </c>
      <c r="JS11" s="205">
        <f t="shared" si="118"/>
        <v>31.693166666666666</v>
      </c>
      <c r="JT11" s="205">
        <f t="shared" si="118"/>
        <v>31.693166666666666</v>
      </c>
      <c r="JU11" s="205">
        <f t="shared" si="118"/>
        <v>31.693166666666666</v>
      </c>
      <c r="JV11" s="205">
        <f t="shared" si="118"/>
        <v>31.693166666666666</v>
      </c>
      <c r="JW11" s="205">
        <f t="shared" si="118"/>
        <v>31.693166666666666</v>
      </c>
      <c r="JX11" s="205">
        <f t="shared" si="118"/>
        <v>31.693166666666666</v>
      </c>
      <c r="JY11" s="205">
        <f t="shared" si="118"/>
        <v>31.693166666666666</v>
      </c>
      <c r="JZ11" s="205">
        <f t="shared" si="118"/>
        <v>31.693166666666666</v>
      </c>
      <c r="KA11" s="205">
        <f t="shared" si="118"/>
        <v>31.693166666666666</v>
      </c>
      <c r="KB11" s="205">
        <f t="shared" si="118"/>
        <v>31.693166666666666</v>
      </c>
      <c r="KC11" s="205">
        <f t="shared" si="118"/>
        <v>31.693166666666666</v>
      </c>
      <c r="KD11" s="205">
        <f t="shared" si="118"/>
        <v>31.693166666666666</v>
      </c>
      <c r="KE11" s="205">
        <f t="shared" si="118"/>
        <v>31.693166666666666</v>
      </c>
      <c r="KF11" s="205">
        <f t="shared" si="118"/>
        <v>31.693166666666666</v>
      </c>
      <c r="KG11" s="205">
        <f t="shared" si="118"/>
        <v>31.693166666666666</v>
      </c>
      <c r="KH11" s="205">
        <f t="shared" si="118"/>
        <v>31.693166666666666</v>
      </c>
      <c r="KI11" s="205">
        <f t="shared" si="118"/>
        <v>31.693166666666666</v>
      </c>
      <c r="KJ11" s="205">
        <f t="shared" si="118"/>
        <v>31.693166666666666</v>
      </c>
      <c r="KK11" s="205">
        <f t="shared" si="118"/>
        <v>31.693166666666666</v>
      </c>
      <c r="KL11" s="205">
        <f t="shared" si="118"/>
        <v>31.693166666666666</v>
      </c>
      <c r="KM11" s="205">
        <f t="shared" si="118"/>
        <v>31.693166666666666</v>
      </c>
      <c r="KN11" s="205">
        <f t="shared" si="118"/>
        <v>31.693166666666666</v>
      </c>
      <c r="KO11" s="205">
        <f t="shared" si="118"/>
        <v>31.693166666666666</v>
      </c>
    </row>
    <row r="12" spans="1:301" x14ac:dyDescent="0.2">
      <c r="A12" s="202" t="s">
        <v>326</v>
      </c>
      <c r="B12" s="205">
        <v>31.693166666666666</v>
      </c>
      <c r="C12" s="205">
        <f t="shared" ref="C12:G12" si="119">B12</f>
        <v>31.693166666666666</v>
      </c>
      <c r="D12" s="205">
        <f t="shared" si="119"/>
        <v>31.693166666666666</v>
      </c>
      <c r="E12" s="205">
        <f t="shared" si="119"/>
        <v>31.693166666666666</v>
      </c>
      <c r="F12" s="205">
        <f t="shared" si="119"/>
        <v>31.693166666666666</v>
      </c>
      <c r="G12" s="205">
        <f t="shared" si="119"/>
        <v>31.693166666666666</v>
      </c>
      <c r="H12" s="205">
        <f t="shared" ref="H12" si="120">G12</f>
        <v>31.693166666666666</v>
      </c>
      <c r="I12" s="205">
        <f t="shared" ref="I12" si="121">H12</f>
        <v>31.693166666666666</v>
      </c>
      <c r="J12" s="205">
        <f t="shared" ref="J12" si="122">I12</f>
        <v>31.693166666666666</v>
      </c>
      <c r="K12" s="205">
        <f t="shared" ref="K12" si="123">J12</f>
        <v>31.693166666666666</v>
      </c>
      <c r="L12" s="205">
        <f t="shared" ref="L12" si="124">K12</f>
        <v>31.693166666666666</v>
      </c>
      <c r="M12" s="205">
        <f t="shared" ref="M12" si="125">L12</f>
        <v>31.693166666666666</v>
      </c>
      <c r="N12" s="205">
        <f t="shared" ref="N12" si="126">M12</f>
        <v>31.693166666666666</v>
      </c>
      <c r="O12" s="205">
        <f t="shared" ref="O12" si="127">N12</f>
        <v>31.693166666666666</v>
      </c>
      <c r="P12" s="205">
        <f t="shared" ref="P12" si="128">O12</f>
        <v>31.693166666666666</v>
      </c>
      <c r="Q12" s="205">
        <f t="shared" ref="Q12" si="129">P12</f>
        <v>31.693166666666666</v>
      </c>
      <c r="R12" s="205">
        <f t="shared" ref="R12" si="130">Q12</f>
        <v>31.693166666666666</v>
      </c>
      <c r="S12" s="205">
        <f t="shared" ref="S12" si="131">R12</f>
        <v>31.693166666666666</v>
      </c>
      <c r="T12" s="205">
        <f t="shared" ref="T12" si="132">S12</f>
        <v>31.693166666666666</v>
      </c>
      <c r="U12" s="205">
        <f t="shared" ref="U12" si="133">T12</f>
        <v>31.693166666666666</v>
      </c>
      <c r="V12" s="205">
        <f t="shared" ref="V12" si="134">U12</f>
        <v>31.693166666666666</v>
      </c>
      <c r="W12" s="205">
        <f t="shared" ref="W12" si="135">V12</f>
        <v>31.693166666666666</v>
      </c>
      <c r="X12" s="205">
        <f t="shared" ref="X12" si="136">W12</f>
        <v>31.693166666666666</v>
      </c>
      <c r="Y12" s="205">
        <f t="shared" ref="Y12" si="137">X12</f>
        <v>31.693166666666666</v>
      </c>
      <c r="Z12" s="205">
        <f t="shared" ref="Z12" si="138">Y12</f>
        <v>31.693166666666666</v>
      </c>
      <c r="AA12" s="205">
        <f t="shared" ref="AA12" si="139">Z12</f>
        <v>31.693166666666666</v>
      </c>
      <c r="AB12" s="205">
        <f t="shared" ref="AB12" si="140">AA12</f>
        <v>31.693166666666666</v>
      </c>
      <c r="AC12" s="205">
        <f t="shared" ref="AC12" si="141">AB12</f>
        <v>31.693166666666666</v>
      </c>
      <c r="AD12" s="205">
        <f t="shared" ref="AD12" si="142">AC12</f>
        <v>31.693166666666666</v>
      </c>
      <c r="AE12" s="205">
        <f t="shared" ref="AE12" si="143">AD12</f>
        <v>31.693166666666666</v>
      </c>
      <c r="AF12" s="205">
        <f t="shared" ref="AF12" si="144">AE12</f>
        <v>31.693166666666666</v>
      </c>
      <c r="AG12" s="205">
        <f t="shared" ref="AG12" si="145">AF12</f>
        <v>31.693166666666666</v>
      </c>
      <c r="AH12" s="205">
        <f t="shared" ref="AH12" si="146">AG12</f>
        <v>31.693166666666666</v>
      </c>
      <c r="AI12" s="205">
        <f t="shared" ref="AI12" si="147">AH12</f>
        <v>31.693166666666666</v>
      </c>
      <c r="AJ12" s="205">
        <f t="shared" ref="AJ12" si="148">AI12</f>
        <v>31.693166666666666</v>
      </c>
      <c r="AK12" s="205">
        <f t="shared" ref="AK12" si="149">AJ12</f>
        <v>31.693166666666666</v>
      </c>
      <c r="AL12" s="205">
        <f t="shared" ref="AL12" si="150">AK12</f>
        <v>31.693166666666666</v>
      </c>
      <c r="AM12" s="205">
        <f t="shared" ref="AM12" si="151">AL12</f>
        <v>31.693166666666666</v>
      </c>
      <c r="AN12" s="205">
        <f t="shared" ref="AN12" si="152">AM12</f>
        <v>31.693166666666666</v>
      </c>
      <c r="AO12" s="205">
        <f t="shared" ref="AO12" si="153">AN12</f>
        <v>31.693166666666666</v>
      </c>
      <c r="AP12" s="205">
        <f t="shared" ref="AP12" si="154">AO12</f>
        <v>31.693166666666666</v>
      </c>
      <c r="AQ12" s="205">
        <f t="shared" ref="AQ12" si="155">AP12</f>
        <v>31.693166666666666</v>
      </c>
      <c r="AR12" s="205">
        <f t="shared" ref="AR12" si="156">AQ12</f>
        <v>31.693166666666666</v>
      </c>
      <c r="AS12" s="205">
        <f t="shared" ref="AS12" si="157">AR12</f>
        <v>31.693166666666666</v>
      </c>
      <c r="AT12" s="205">
        <f t="shared" ref="AT12" si="158">AS12</f>
        <v>31.693166666666666</v>
      </c>
      <c r="AU12" s="205">
        <f t="shared" ref="AU12" si="159">AT12</f>
        <v>31.693166666666666</v>
      </c>
      <c r="AV12" s="205">
        <f t="shared" ref="AV12" si="160">AU12</f>
        <v>31.693166666666666</v>
      </c>
      <c r="AW12" s="205">
        <f t="shared" ref="AW12" si="161">AV12</f>
        <v>31.693166666666666</v>
      </c>
      <c r="AX12" s="205">
        <f t="shared" ref="AX12" si="162">AW12</f>
        <v>31.693166666666666</v>
      </c>
      <c r="AY12" s="205">
        <f t="shared" ref="AY12" si="163">AX12</f>
        <v>31.693166666666666</v>
      </c>
      <c r="AZ12" s="205">
        <f t="shared" ref="AZ12" si="164">AY12</f>
        <v>31.693166666666666</v>
      </c>
      <c r="BA12" s="205">
        <f t="shared" ref="BA12" si="165">AZ12</f>
        <v>31.693166666666666</v>
      </c>
      <c r="BB12" s="205">
        <f t="shared" ref="BB12" si="166">BA12</f>
        <v>31.693166666666666</v>
      </c>
      <c r="BC12" s="205">
        <f t="shared" ref="BC12" si="167">BB12</f>
        <v>31.693166666666666</v>
      </c>
      <c r="BD12" s="205">
        <f t="shared" ref="BD12" si="168">BC12</f>
        <v>31.693166666666666</v>
      </c>
      <c r="BE12" s="205">
        <f t="shared" ref="BE12" si="169">BD12</f>
        <v>31.693166666666666</v>
      </c>
      <c r="BF12" s="205">
        <f t="shared" ref="BF12" si="170">BE12</f>
        <v>31.693166666666666</v>
      </c>
      <c r="BG12" s="205">
        <f t="shared" ref="BG12" si="171">BF12</f>
        <v>31.693166666666666</v>
      </c>
      <c r="BH12" s="205">
        <f t="shared" ref="BH12" si="172">BG12</f>
        <v>31.693166666666666</v>
      </c>
      <c r="BI12" s="205">
        <f t="shared" ref="BI12" si="173">BH12</f>
        <v>31.693166666666666</v>
      </c>
      <c r="BJ12" s="205">
        <f t="shared" ref="BJ12" si="174">BI12</f>
        <v>31.693166666666666</v>
      </c>
      <c r="BK12" s="205">
        <f t="shared" ref="BK12" si="175">BJ12</f>
        <v>31.693166666666666</v>
      </c>
      <c r="BL12" s="205">
        <f t="shared" ref="BL12" si="176">BK12</f>
        <v>31.693166666666666</v>
      </c>
      <c r="BM12" s="205">
        <f t="shared" ref="BM12" si="177">BL12</f>
        <v>31.693166666666666</v>
      </c>
      <c r="BN12" s="205">
        <f t="shared" ref="BN12" si="178">BM12</f>
        <v>31.693166666666666</v>
      </c>
      <c r="BO12" s="205">
        <f t="shared" ref="BO12" si="179">BN12</f>
        <v>31.693166666666666</v>
      </c>
      <c r="BP12" s="205">
        <f t="shared" ref="BP12" si="180">BO12</f>
        <v>31.693166666666666</v>
      </c>
      <c r="BQ12" s="205">
        <f t="shared" ref="BQ12" si="181">BP12</f>
        <v>31.693166666666666</v>
      </c>
      <c r="BR12" s="205">
        <f t="shared" ref="BR12" si="182">BQ12</f>
        <v>31.693166666666666</v>
      </c>
      <c r="BS12" s="205">
        <f t="shared" ref="BS12" si="183">BR12</f>
        <v>31.693166666666666</v>
      </c>
      <c r="BT12" s="205">
        <f t="shared" ref="BT12" si="184">BS12</f>
        <v>31.693166666666666</v>
      </c>
      <c r="BU12" s="205">
        <f t="shared" ref="BU12" si="185">BT12</f>
        <v>31.693166666666666</v>
      </c>
      <c r="BV12" s="205">
        <f t="shared" ref="BV12" si="186">BU12</f>
        <v>31.693166666666666</v>
      </c>
      <c r="BW12" s="205">
        <f t="shared" ref="BW12" si="187">BV12</f>
        <v>31.693166666666666</v>
      </c>
      <c r="BX12" s="205">
        <f t="shared" ref="BX12" si="188">BW12</f>
        <v>31.693166666666666</v>
      </c>
      <c r="BY12" s="205">
        <f t="shared" ref="BY12" si="189">BX12</f>
        <v>31.693166666666666</v>
      </c>
      <c r="BZ12" s="205">
        <f t="shared" ref="BZ12" si="190">BY12</f>
        <v>31.693166666666666</v>
      </c>
      <c r="CA12" s="205">
        <f t="shared" ref="CA12" si="191">BZ12</f>
        <v>31.693166666666666</v>
      </c>
      <c r="CB12" s="205">
        <f t="shared" ref="CB12" si="192">CA12</f>
        <v>31.693166666666666</v>
      </c>
      <c r="CC12" s="205">
        <f t="shared" ref="CC12" si="193">CB12</f>
        <v>31.693166666666666</v>
      </c>
      <c r="CD12" s="205">
        <f t="shared" ref="CD12" si="194">CC12</f>
        <v>31.693166666666666</v>
      </c>
      <c r="CE12" s="205">
        <f t="shared" ref="CE12" si="195">CD12</f>
        <v>31.693166666666666</v>
      </c>
      <c r="CF12" s="205">
        <f t="shared" ref="CF12" si="196">CE12</f>
        <v>31.693166666666666</v>
      </c>
      <c r="CG12" s="205">
        <f t="shared" ref="CG12" si="197">CF12</f>
        <v>31.693166666666666</v>
      </c>
      <c r="CH12" s="205">
        <f t="shared" ref="CH12" si="198">CG12</f>
        <v>31.693166666666666</v>
      </c>
      <c r="CI12" s="205">
        <f t="shared" ref="CI12" si="199">CH12</f>
        <v>31.693166666666666</v>
      </c>
      <c r="CJ12" s="205">
        <f t="shared" ref="CJ12" si="200">CI12</f>
        <v>31.693166666666666</v>
      </c>
      <c r="CK12" s="205">
        <f t="shared" ref="CK12" si="201">CJ12</f>
        <v>31.693166666666666</v>
      </c>
      <c r="CL12" s="205">
        <f t="shared" ref="CL12" si="202">CK12</f>
        <v>31.693166666666666</v>
      </c>
      <c r="CM12" s="205">
        <f t="shared" ref="CM12" si="203">CL12</f>
        <v>31.693166666666666</v>
      </c>
      <c r="CN12" s="205">
        <f t="shared" ref="CN12" si="204">CM12</f>
        <v>31.693166666666666</v>
      </c>
      <c r="CO12" s="205">
        <f t="shared" ref="CO12" si="205">CN12</f>
        <v>31.693166666666666</v>
      </c>
      <c r="CP12" s="205">
        <f t="shared" ref="CP12" si="206">CO12</f>
        <v>31.693166666666666</v>
      </c>
      <c r="CQ12" s="205">
        <f t="shared" ref="CQ12" si="207">CP12</f>
        <v>31.693166666666666</v>
      </c>
      <c r="CR12" s="205">
        <f t="shared" ref="CR12" si="208">CQ12</f>
        <v>31.693166666666666</v>
      </c>
      <c r="CS12" s="205">
        <f t="shared" ref="CS12" si="209">CR12</f>
        <v>31.693166666666666</v>
      </c>
      <c r="CT12" s="205">
        <f t="shared" ref="CT12" si="210">CS12</f>
        <v>31.693166666666666</v>
      </c>
      <c r="CU12" s="205">
        <f t="shared" ref="CU12" si="211">CT12</f>
        <v>31.693166666666666</v>
      </c>
      <c r="CV12" s="205">
        <f t="shared" ref="CV12" si="212">CU12</f>
        <v>31.693166666666666</v>
      </c>
      <c r="CW12" s="205">
        <f t="shared" ref="CW12" si="213">CV12</f>
        <v>31.693166666666666</v>
      </c>
      <c r="CX12" s="205">
        <f t="shared" ref="CX12" si="214">CW12</f>
        <v>31.693166666666666</v>
      </c>
      <c r="CY12" s="205">
        <f t="shared" ref="CY12" si="215">CX12</f>
        <v>31.693166666666666</v>
      </c>
      <c r="CZ12" s="205">
        <f t="shared" ref="CZ12" si="216">CY12</f>
        <v>31.693166666666666</v>
      </c>
      <c r="DA12" s="205">
        <f t="shared" ref="DA12" si="217">CZ12</f>
        <v>31.693166666666666</v>
      </c>
      <c r="DB12" s="205">
        <f t="shared" ref="DB12" si="218">DA12</f>
        <v>31.693166666666666</v>
      </c>
      <c r="DC12" s="205">
        <f t="shared" ref="DC12" si="219">DB12</f>
        <v>31.693166666666666</v>
      </c>
      <c r="DD12" s="205">
        <f t="shared" ref="DD12" si="220">DC12</f>
        <v>31.693166666666666</v>
      </c>
      <c r="DE12" s="205">
        <f t="shared" ref="DE12" si="221">DD12</f>
        <v>31.693166666666666</v>
      </c>
      <c r="DF12" s="205">
        <f t="shared" ref="DF12" si="222">DE12</f>
        <v>31.693166666666666</v>
      </c>
      <c r="DG12" s="205">
        <f t="shared" ref="DG12" si="223">DF12</f>
        <v>31.693166666666666</v>
      </c>
      <c r="DH12" s="205">
        <f t="shared" ref="DH12" si="224">DG12</f>
        <v>31.693166666666666</v>
      </c>
      <c r="DI12" s="205">
        <f t="shared" ref="DI12" si="225">DH12</f>
        <v>31.693166666666666</v>
      </c>
      <c r="DJ12" s="205">
        <f t="shared" ref="DJ12" si="226">DI12</f>
        <v>31.693166666666666</v>
      </c>
      <c r="DK12" s="205">
        <f t="shared" ref="DK12" si="227">DJ12</f>
        <v>31.693166666666666</v>
      </c>
      <c r="DL12" s="205">
        <f t="shared" ref="DL12" si="228">DK12</f>
        <v>31.693166666666666</v>
      </c>
      <c r="DM12" s="205">
        <f t="shared" ref="DM12" si="229">DL12</f>
        <v>31.693166666666666</v>
      </c>
      <c r="DN12" s="205">
        <f t="shared" ref="DN12" si="230">DM12</f>
        <v>31.693166666666666</v>
      </c>
      <c r="DO12" s="205">
        <f t="shared" ref="DO12" si="231">DN12</f>
        <v>31.693166666666666</v>
      </c>
      <c r="DP12" s="205">
        <f t="shared" ref="DP12" si="232">DO12</f>
        <v>31.693166666666666</v>
      </c>
      <c r="DQ12" s="205">
        <f t="shared" ref="DQ12" si="233">DP12</f>
        <v>31.693166666666666</v>
      </c>
      <c r="DR12" s="205">
        <f t="shared" ref="DR12" si="234">DQ12</f>
        <v>31.693166666666666</v>
      </c>
      <c r="DS12" s="205">
        <f t="shared" ref="DS12" si="235">DR12</f>
        <v>31.693166666666666</v>
      </c>
      <c r="DT12" s="205">
        <f t="shared" ref="DT12" si="236">DS12</f>
        <v>31.693166666666666</v>
      </c>
      <c r="DU12" s="205">
        <f t="shared" ref="DU12" si="237">DT12</f>
        <v>31.693166666666666</v>
      </c>
      <c r="DV12" s="205">
        <f t="shared" ref="DV12" si="238">DU12</f>
        <v>31.693166666666666</v>
      </c>
      <c r="DW12" s="205">
        <f t="shared" ref="DW12" si="239">DV12</f>
        <v>31.693166666666666</v>
      </c>
      <c r="DX12" s="205">
        <f t="shared" ref="DX12" si="240">DW12</f>
        <v>31.693166666666666</v>
      </c>
      <c r="DY12" s="205">
        <f t="shared" ref="DY12" si="241">DX12</f>
        <v>31.693166666666666</v>
      </c>
      <c r="DZ12" s="205">
        <f t="shared" ref="DZ12" si="242">DY12</f>
        <v>31.693166666666666</v>
      </c>
      <c r="EA12" s="205">
        <f t="shared" ref="EA12" si="243">DZ12</f>
        <v>31.693166666666666</v>
      </c>
      <c r="EB12" s="205">
        <f t="shared" ref="EB12" si="244">EA12</f>
        <v>31.693166666666666</v>
      </c>
      <c r="EC12" s="205">
        <f t="shared" ref="EC12" si="245">EB12</f>
        <v>31.693166666666666</v>
      </c>
      <c r="ED12" s="205">
        <f t="shared" ref="ED12" si="246">EC12</f>
        <v>31.693166666666666</v>
      </c>
      <c r="EE12" s="205">
        <f t="shared" ref="EE12" si="247">ED12</f>
        <v>31.693166666666666</v>
      </c>
      <c r="EF12" s="205">
        <f t="shared" ref="EF12" si="248">EE12</f>
        <v>31.693166666666666</v>
      </c>
      <c r="EG12" s="205">
        <f t="shared" ref="EG12" si="249">EF12</f>
        <v>31.693166666666666</v>
      </c>
      <c r="EH12" s="205">
        <f t="shared" ref="EH12" si="250">EG12</f>
        <v>31.693166666666666</v>
      </c>
      <c r="EI12" s="205">
        <f t="shared" ref="EI12" si="251">EH12</f>
        <v>31.693166666666666</v>
      </c>
      <c r="EJ12" s="205">
        <f t="shared" ref="EJ12" si="252">EI12</f>
        <v>31.693166666666666</v>
      </c>
      <c r="EK12" s="205">
        <f t="shared" ref="EK12" si="253">EJ12</f>
        <v>31.693166666666666</v>
      </c>
      <c r="EL12" s="205">
        <f t="shared" ref="EL12" si="254">EK12</f>
        <v>31.693166666666666</v>
      </c>
      <c r="EM12" s="205">
        <f t="shared" ref="EM12" si="255">EL12</f>
        <v>31.693166666666666</v>
      </c>
      <c r="EN12" s="205">
        <f t="shared" ref="EN12" si="256">EM12</f>
        <v>31.693166666666666</v>
      </c>
      <c r="EO12" s="205">
        <f t="shared" ref="EO12" si="257">EN12</f>
        <v>31.693166666666666</v>
      </c>
      <c r="EP12" s="205">
        <f t="shared" ref="EP12" si="258">EO12</f>
        <v>31.693166666666666</v>
      </c>
      <c r="EQ12" s="205">
        <f t="shared" ref="EQ12" si="259">EP12</f>
        <v>31.693166666666666</v>
      </c>
      <c r="ER12" s="205">
        <f t="shared" ref="ER12" si="260">EQ12</f>
        <v>31.693166666666666</v>
      </c>
      <c r="ES12" s="205">
        <f t="shared" ref="ES12" si="261">ER12</f>
        <v>31.693166666666666</v>
      </c>
      <c r="ET12" s="205">
        <f t="shared" ref="ET12" si="262">ES12</f>
        <v>31.693166666666666</v>
      </c>
      <c r="EU12" s="205">
        <f t="shared" ref="EU12" si="263">ET12</f>
        <v>31.693166666666666</v>
      </c>
      <c r="EV12" s="205">
        <f t="shared" ref="EV12" si="264">EU12</f>
        <v>31.693166666666666</v>
      </c>
      <c r="EW12" s="205">
        <f t="shared" ref="EW12" si="265">EV12</f>
        <v>31.693166666666666</v>
      </c>
      <c r="EX12" s="205">
        <f t="shared" ref="EX12" si="266">EW12</f>
        <v>31.693166666666666</v>
      </c>
      <c r="EY12" s="205">
        <f t="shared" ref="EY12" si="267">EX12</f>
        <v>31.693166666666666</v>
      </c>
      <c r="EZ12" s="205">
        <f t="shared" ref="EZ12" si="268">EY12</f>
        <v>31.693166666666666</v>
      </c>
      <c r="FA12" s="205">
        <f t="shared" ref="FA12" si="269">EZ12</f>
        <v>31.693166666666666</v>
      </c>
      <c r="FB12" s="205">
        <f t="shared" ref="FB12" si="270">FA12</f>
        <v>31.693166666666666</v>
      </c>
      <c r="FC12" s="205">
        <f t="shared" ref="FC12" si="271">FB12</f>
        <v>31.693166666666666</v>
      </c>
      <c r="FD12" s="205">
        <f t="shared" ref="FD12" si="272">FC12</f>
        <v>31.693166666666666</v>
      </c>
      <c r="FE12" s="205">
        <f t="shared" ref="FE12" si="273">FD12</f>
        <v>31.693166666666666</v>
      </c>
      <c r="FF12" s="205">
        <f t="shared" ref="FF12" si="274">FE12</f>
        <v>31.693166666666666</v>
      </c>
      <c r="FG12" s="205">
        <f t="shared" ref="FG12" si="275">FF12</f>
        <v>31.693166666666666</v>
      </c>
      <c r="FH12" s="205">
        <f t="shared" ref="FH12" si="276">FG12</f>
        <v>31.693166666666666</v>
      </c>
      <c r="FI12" s="205">
        <f t="shared" ref="FI12" si="277">FH12</f>
        <v>31.693166666666666</v>
      </c>
      <c r="FJ12" s="205">
        <f t="shared" ref="FJ12" si="278">FI12</f>
        <v>31.693166666666666</v>
      </c>
      <c r="FK12" s="205">
        <f t="shared" ref="FK12" si="279">FJ12</f>
        <v>31.693166666666666</v>
      </c>
      <c r="FL12" s="205">
        <f t="shared" ref="FL12" si="280">FK12</f>
        <v>31.693166666666666</v>
      </c>
      <c r="FM12" s="205">
        <f t="shared" ref="FM12" si="281">FL12</f>
        <v>31.693166666666666</v>
      </c>
      <c r="FN12" s="205">
        <f t="shared" ref="FN12" si="282">FM12</f>
        <v>31.693166666666666</v>
      </c>
      <c r="FO12" s="205">
        <f t="shared" ref="FO12" si="283">FN12</f>
        <v>31.693166666666666</v>
      </c>
      <c r="FP12" s="205">
        <f t="shared" ref="FP12" si="284">FO12</f>
        <v>31.693166666666666</v>
      </c>
      <c r="FQ12" s="205">
        <f t="shared" ref="FQ12" si="285">FP12</f>
        <v>31.693166666666666</v>
      </c>
      <c r="FR12" s="205">
        <f t="shared" ref="FR12" si="286">FQ12</f>
        <v>31.693166666666666</v>
      </c>
      <c r="FS12" s="205">
        <f t="shared" ref="FS12" si="287">FR12</f>
        <v>31.693166666666666</v>
      </c>
      <c r="FT12" s="205">
        <f t="shared" ref="FT12" si="288">FS12</f>
        <v>31.693166666666666</v>
      </c>
      <c r="FU12" s="205">
        <f t="shared" ref="FU12" si="289">FT12</f>
        <v>31.693166666666666</v>
      </c>
      <c r="FV12" s="205">
        <f t="shared" ref="FV12" si="290">FU12</f>
        <v>31.693166666666666</v>
      </c>
      <c r="FW12" s="205">
        <f t="shared" ref="FW12" si="291">FV12</f>
        <v>31.693166666666666</v>
      </c>
      <c r="FX12" s="205">
        <f t="shared" ref="FX12" si="292">FW12</f>
        <v>31.693166666666666</v>
      </c>
      <c r="FY12" s="205">
        <f t="shared" ref="FY12" si="293">FX12</f>
        <v>31.693166666666666</v>
      </c>
      <c r="FZ12" s="205">
        <f t="shared" ref="FZ12" si="294">FY12</f>
        <v>31.693166666666666</v>
      </c>
      <c r="GA12" s="205">
        <f t="shared" ref="GA12" si="295">FZ12</f>
        <v>31.693166666666666</v>
      </c>
      <c r="GB12" s="205">
        <f t="shared" ref="GB12" si="296">GA12</f>
        <v>31.693166666666666</v>
      </c>
      <c r="GC12" s="205">
        <f t="shared" ref="GC12" si="297">GB12</f>
        <v>31.693166666666666</v>
      </c>
      <c r="GD12" s="205">
        <f t="shared" ref="GD12" si="298">GC12</f>
        <v>31.693166666666666</v>
      </c>
      <c r="GE12" s="205">
        <f t="shared" ref="GE12" si="299">GD12</f>
        <v>31.693166666666666</v>
      </c>
      <c r="GF12" s="205">
        <f t="shared" ref="GF12" si="300">GE12</f>
        <v>31.693166666666666</v>
      </c>
      <c r="GG12" s="205">
        <f t="shared" ref="GG12" si="301">GF12</f>
        <v>31.693166666666666</v>
      </c>
      <c r="GH12" s="205">
        <f t="shared" ref="GH12" si="302">GG12</f>
        <v>31.693166666666666</v>
      </c>
      <c r="GI12" s="205">
        <f t="shared" ref="GI12" si="303">GH12</f>
        <v>31.693166666666666</v>
      </c>
      <c r="GJ12" s="205">
        <f t="shared" ref="GJ12" si="304">GI12</f>
        <v>31.693166666666666</v>
      </c>
      <c r="GK12" s="205">
        <f t="shared" ref="GK12" si="305">GJ12</f>
        <v>31.693166666666666</v>
      </c>
      <c r="GL12" s="205">
        <f t="shared" ref="GL12" si="306">GK12</f>
        <v>31.693166666666666</v>
      </c>
      <c r="GM12" s="205">
        <f t="shared" ref="GM12" si="307">GL12</f>
        <v>31.693166666666666</v>
      </c>
      <c r="GN12" s="205">
        <f t="shared" ref="GN12" si="308">GM12</f>
        <v>31.693166666666666</v>
      </c>
      <c r="GO12" s="205">
        <f t="shared" ref="GO12" si="309">GN12</f>
        <v>31.693166666666666</v>
      </c>
      <c r="GP12" s="205">
        <f t="shared" ref="GP12" si="310">GO12</f>
        <v>31.693166666666666</v>
      </c>
      <c r="GQ12" s="205">
        <f t="shared" ref="GQ12" si="311">GP12</f>
        <v>31.693166666666666</v>
      </c>
      <c r="GR12" s="205">
        <f t="shared" ref="GR12" si="312">GQ12</f>
        <v>31.693166666666666</v>
      </c>
      <c r="GS12" s="205">
        <f t="shared" ref="GS12" si="313">GR12</f>
        <v>31.693166666666666</v>
      </c>
      <c r="GT12" s="205">
        <f t="shared" ref="GT12" si="314">GS12</f>
        <v>31.693166666666666</v>
      </c>
      <c r="GU12" s="205">
        <f t="shared" ref="GU12" si="315">GT12</f>
        <v>31.693166666666666</v>
      </c>
      <c r="GV12" s="205">
        <f t="shared" ref="GV12" si="316">GU12</f>
        <v>31.693166666666666</v>
      </c>
      <c r="GW12" s="205">
        <f t="shared" ref="GW12" si="317">GV12</f>
        <v>31.693166666666666</v>
      </c>
      <c r="GX12" s="205">
        <f t="shared" ref="GX12" si="318">GW12</f>
        <v>31.693166666666666</v>
      </c>
      <c r="GY12" s="205">
        <f t="shared" ref="GY12" si="319">GX12</f>
        <v>31.693166666666666</v>
      </c>
      <c r="GZ12" s="205">
        <f t="shared" ref="GZ12" si="320">GY12</f>
        <v>31.693166666666666</v>
      </c>
      <c r="HA12" s="205">
        <f t="shared" ref="HA12" si="321">GZ12</f>
        <v>31.693166666666666</v>
      </c>
      <c r="HB12" s="205">
        <f t="shared" ref="HB12" si="322">HA12</f>
        <v>31.693166666666666</v>
      </c>
      <c r="HC12" s="205">
        <f t="shared" ref="HC12" si="323">HB12</f>
        <v>31.693166666666666</v>
      </c>
      <c r="HD12" s="205">
        <f t="shared" ref="HD12" si="324">HC12</f>
        <v>31.693166666666666</v>
      </c>
      <c r="HE12" s="205">
        <f t="shared" ref="HE12" si="325">HD12</f>
        <v>31.693166666666666</v>
      </c>
      <c r="HF12" s="205">
        <f t="shared" ref="HF12" si="326">HE12</f>
        <v>31.693166666666666</v>
      </c>
      <c r="HG12" s="205">
        <f t="shared" ref="HG12" si="327">HF12</f>
        <v>31.693166666666666</v>
      </c>
      <c r="HH12" s="205">
        <f t="shared" ref="HH12" si="328">HG12</f>
        <v>31.693166666666666</v>
      </c>
      <c r="HI12" s="205">
        <f t="shared" ref="HI12" si="329">HH12</f>
        <v>31.693166666666666</v>
      </c>
      <c r="HJ12" s="205">
        <f t="shared" ref="HJ12" si="330">HI12</f>
        <v>31.693166666666666</v>
      </c>
      <c r="HK12" s="205">
        <f t="shared" ref="HK12" si="331">HJ12</f>
        <v>31.693166666666666</v>
      </c>
      <c r="HL12" s="205">
        <f t="shared" ref="HL12" si="332">HK12</f>
        <v>31.693166666666666</v>
      </c>
      <c r="HM12" s="205">
        <f t="shared" ref="HM12" si="333">HL12</f>
        <v>31.693166666666666</v>
      </c>
      <c r="HN12" s="205">
        <f t="shared" ref="HN12" si="334">HM12</f>
        <v>31.693166666666666</v>
      </c>
      <c r="HO12" s="205">
        <f t="shared" ref="HO12" si="335">HN12</f>
        <v>31.693166666666666</v>
      </c>
      <c r="HP12" s="205">
        <f t="shared" ref="HP12" si="336">HO12</f>
        <v>31.693166666666666</v>
      </c>
      <c r="HQ12" s="205">
        <f t="shared" ref="HQ12" si="337">HP12</f>
        <v>31.693166666666666</v>
      </c>
      <c r="HR12" s="205">
        <f t="shared" ref="HR12" si="338">HQ12</f>
        <v>31.693166666666666</v>
      </c>
      <c r="HS12" s="205">
        <f t="shared" ref="HS12" si="339">HR12</f>
        <v>31.693166666666666</v>
      </c>
      <c r="HT12" s="205">
        <f t="shared" ref="HT12" si="340">HS12</f>
        <v>31.693166666666666</v>
      </c>
      <c r="HU12" s="205">
        <f t="shared" ref="HU12" si="341">HT12</f>
        <v>31.693166666666666</v>
      </c>
      <c r="HV12" s="205">
        <f t="shared" ref="HV12" si="342">HU12</f>
        <v>31.693166666666666</v>
      </c>
      <c r="HW12" s="205">
        <f t="shared" ref="HW12" si="343">HV12</f>
        <v>31.693166666666666</v>
      </c>
      <c r="HX12" s="205">
        <f t="shared" ref="HX12" si="344">HW12</f>
        <v>31.693166666666666</v>
      </c>
      <c r="HY12" s="205">
        <f t="shared" ref="HY12" si="345">HX12</f>
        <v>31.693166666666666</v>
      </c>
      <c r="HZ12" s="205">
        <f t="shared" ref="HZ12" si="346">HY12</f>
        <v>31.693166666666666</v>
      </c>
      <c r="IA12" s="205">
        <f t="shared" ref="IA12" si="347">HZ12</f>
        <v>31.693166666666666</v>
      </c>
      <c r="IB12" s="205">
        <f t="shared" ref="IB12" si="348">IA12</f>
        <v>31.693166666666666</v>
      </c>
      <c r="IC12" s="205">
        <f t="shared" ref="IC12" si="349">IB12</f>
        <v>31.693166666666666</v>
      </c>
      <c r="ID12" s="205">
        <f t="shared" ref="ID12" si="350">IC12</f>
        <v>31.693166666666666</v>
      </c>
      <c r="IE12" s="205">
        <f t="shared" ref="IE12" si="351">ID12</f>
        <v>31.693166666666666</v>
      </c>
      <c r="IF12" s="205">
        <f t="shared" ref="IF12" si="352">IE12</f>
        <v>31.693166666666666</v>
      </c>
      <c r="IG12" s="205">
        <f t="shared" ref="IG12:IS12" si="353">IF12</f>
        <v>31.693166666666666</v>
      </c>
      <c r="IH12" s="205">
        <f t="shared" si="353"/>
        <v>31.693166666666666</v>
      </c>
      <c r="II12" s="205">
        <f t="shared" si="353"/>
        <v>31.693166666666666</v>
      </c>
      <c r="IJ12" s="205">
        <f t="shared" si="353"/>
        <v>31.693166666666666</v>
      </c>
      <c r="IK12" s="205">
        <f t="shared" si="353"/>
        <v>31.693166666666666</v>
      </c>
      <c r="IL12" s="205">
        <f t="shared" si="353"/>
        <v>31.693166666666666</v>
      </c>
      <c r="IM12" s="205">
        <f t="shared" si="353"/>
        <v>31.693166666666666</v>
      </c>
      <c r="IN12" s="205">
        <f t="shared" si="353"/>
        <v>31.693166666666666</v>
      </c>
      <c r="IO12" s="205">
        <f t="shared" si="353"/>
        <v>31.693166666666666</v>
      </c>
      <c r="IP12" s="205">
        <f t="shared" si="353"/>
        <v>31.693166666666666</v>
      </c>
      <c r="IQ12" s="205">
        <f t="shared" si="353"/>
        <v>31.693166666666666</v>
      </c>
      <c r="IR12" s="205">
        <f t="shared" si="353"/>
        <v>31.693166666666666</v>
      </c>
      <c r="IS12" s="205">
        <f t="shared" si="353"/>
        <v>31.693166666666666</v>
      </c>
      <c r="IT12" s="205">
        <f t="shared" ref="IT12:IT23" si="354">IS12</f>
        <v>31.693166666666666</v>
      </c>
      <c r="IU12" s="205">
        <f t="shared" ref="IU12:IU23" si="355">IT12</f>
        <v>31.693166666666666</v>
      </c>
      <c r="IV12" s="205">
        <f t="shared" ref="IV12:IV23" si="356">IU12</f>
        <v>31.693166666666666</v>
      </c>
      <c r="IW12" s="205">
        <f t="shared" ref="IW12:IW23" si="357">IV12</f>
        <v>31.693166666666666</v>
      </c>
      <c r="IX12" s="205">
        <f t="shared" ref="IX12:IX23" si="358">IW12</f>
        <v>31.693166666666666</v>
      </c>
      <c r="IY12" s="205">
        <f t="shared" ref="IY12:IY23" si="359">IX12</f>
        <v>31.693166666666666</v>
      </c>
      <c r="IZ12" s="205">
        <f t="shared" ref="IZ12:IZ23" si="360">IY12</f>
        <v>31.693166666666666</v>
      </c>
      <c r="JA12" s="205">
        <f t="shared" ref="JA12:JA23" si="361">IZ12</f>
        <v>31.693166666666666</v>
      </c>
      <c r="JB12" s="205">
        <f t="shared" ref="JB12:JB23" si="362">JA12</f>
        <v>31.693166666666666</v>
      </c>
      <c r="JC12" s="205">
        <f t="shared" ref="JC12:JC23" si="363">JB12</f>
        <v>31.693166666666666</v>
      </c>
      <c r="JD12" s="205">
        <f t="shared" ref="JD12:JD23" si="364">JC12</f>
        <v>31.693166666666666</v>
      </c>
      <c r="JE12" s="205">
        <f t="shared" ref="JE12:JE23" si="365">JD12</f>
        <v>31.693166666666666</v>
      </c>
      <c r="JF12" s="205">
        <f t="shared" ref="JF12:JF23" si="366">JE12</f>
        <v>31.693166666666666</v>
      </c>
      <c r="JG12" s="205">
        <f t="shared" ref="JG12:JG23" si="367">JF12</f>
        <v>31.693166666666666</v>
      </c>
      <c r="JH12" s="205">
        <f t="shared" ref="JH12:JH23" si="368">JG12</f>
        <v>31.693166666666666</v>
      </c>
      <c r="JI12" s="205">
        <f t="shared" ref="JI12:JI23" si="369">JH12</f>
        <v>31.693166666666666</v>
      </c>
      <c r="JJ12" s="205">
        <f t="shared" ref="JJ12:JJ23" si="370">JI12</f>
        <v>31.693166666666666</v>
      </c>
      <c r="JK12" s="205">
        <f t="shared" ref="JK12:JK23" si="371">JJ12</f>
        <v>31.693166666666666</v>
      </c>
      <c r="JL12" s="205">
        <f t="shared" ref="JL12:JL23" si="372">JK12</f>
        <v>31.693166666666666</v>
      </c>
      <c r="JM12" s="205">
        <f t="shared" ref="JM12:JM23" si="373">JL12</f>
        <v>31.693166666666666</v>
      </c>
      <c r="JN12" s="205">
        <f t="shared" ref="JN12:JN23" si="374">JM12</f>
        <v>31.693166666666666</v>
      </c>
      <c r="JO12" s="205">
        <f t="shared" ref="JO12:JO23" si="375">JN12</f>
        <v>31.693166666666666</v>
      </c>
      <c r="JP12" s="205">
        <f t="shared" ref="JP12:JP23" si="376">JO12</f>
        <v>31.693166666666666</v>
      </c>
      <c r="JQ12" s="205">
        <f t="shared" ref="JQ12:JQ23" si="377">JP12</f>
        <v>31.693166666666666</v>
      </c>
      <c r="JR12" s="205">
        <f t="shared" ref="JR12:JR23" si="378">JQ12</f>
        <v>31.693166666666666</v>
      </c>
      <c r="JS12" s="205">
        <f t="shared" ref="JS12:JS23" si="379">JR12</f>
        <v>31.693166666666666</v>
      </c>
      <c r="JT12" s="205">
        <f t="shared" ref="JT12:JT23" si="380">JS12</f>
        <v>31.693166666666666</v>
      </c>
      <c r="JU12" s="205">
        <f t="shared" ref="JU12:JU23" si="381">JT12</f>
        <v>31.693166666666666</v>
      </c>
      <c r="JV12" s="205">
        <f t="shared" ref="JV12:JV23" si="382">JU12</f>
        <v>31.693166666666666</v>
      </c>
      <c r="JW12" s="205">
        <f t="shared" ref="JW12:JW23" si="383">JV12</f>
        <v>31.693166666666666</v>
      </c>
      <c r="JX12" s="205">
        <f t="shared" ref="JX12:JX23" si="384">JW12</f>
        <v>31.693166666666666</v>
      </c>
      <c r="JY12" s="205">
        <f t="shared" ref="JY12:JY23" si="385">JX12</f>
        <v>31.693166666666666</v>
      </c>
      <c r="JZ12" s="205">
        <f t="shared" ref="JZ12:JZ23" si="386">JY12</f>
        <v>31.693166666666666</v>
      </c>
      <c r="KA12" s="205">
        <f t="shared" ref="KA12:KA23" si="387">JZ12</f>
        <v>31.693166666666666</v>
      </c>
      <c r="KB12" s="205">
        <f t="shared" ref="KB12:KB23" si="388">KA12</f>
        <v>31.693166666666666</v>
      </c>
      <c r="KC12" s="205">
        <f t="shared" ref="KC12:KC23" si="389">KB12</f>
        <v>31.693166666666666</v>
      </c>
      <c r="KD12" s="205">
        <f t="shared" ref="KD12:KD23" si="390">KC12</f>
        <v>31.693166666666666</v>
      </c>
      <c r="KE12" s="205">
        <f t="shared" ref="KE12:KE23" si="391">KD12</f>
        <v>31.693166666666666</v>
      </c>
      <c r="KF12" s="205">
        <f t="shared" ref="KF12:KF23" si="392">KE12</f>
        <v>31.693166666666666</v>
      </c>
      <c r="KG12" s="205">
        <f t="shared" ref="KG12:KG23" si="393">KF12</f>
        <v>31.693166666666666</v>
      </c>
      <c r="KH12" s="205">
        <f t="shared" ref="KH12:KH23" si="394">KG12</f>
        <v>31.693166666666666</v>
      </c>
      <c r="KI12" s="205">
        <f t="shared" ref="KI12:KI23" si="395">KH12</f>
        <v>31.693166666666666</v>
      </c>
      <c r="KJ12" s="205">
        <f t="shared" ref="KJ12:KJ23" si="396">KI12</f>
        <v>31.693166666666666</v>
      </c>
      <c r="KK12" s="205">
        <f t="shared" ref="KK12:KK23" si="397">KJ12</f>
        <v>31.693166666666666</v>
      </c>
      <c r="KL12" s="205">
        <f t="shared" ref="KL12:KL23" si="398">KK12</f>
        <v>31.693166666666666</v>
      </c>
      <c r="KM12" s="205">
        <f t="shared" ref="KM12:KM23" si="399">KL12</f>
        <v>31.693166666666666</v>
      </c>
      <c r="KN12" s="205">
        <f t="shared" ref="KN12:KN23" si="400">KM12</f>
        <v>31.693166666666666</v>
      </c>
      <c r="KO12" s="205">
        <f t="shared" ref="KO12:KO23" si="401">KN12</f>
        <v>31.693166666666666</v>
      </c>
    </row>
    <row r="13" spans="1:301" x14ac:dyDescent="0.2">
      <c r="A13" s="202" t="s">
        <v>327</v>
      </c>
      <c r="B13" s="205">
        <v>25.152420833333323</v>
      </c>
      <c r="C13" s="205">
        <f t="shared" ref="C13" si="402">B13</f>
        <v>25.152420833333323</v>
      </c>
      <c r="D13" s="205">
        <f t="shared" ref="D13" si="403">C13</f>
        <v>25.152420833333323</v>
      </c>
      <c r="E13" s="205">
        <f t="shared" ref="E13" si="404">D13</f>
        <v>25.152420833333323</v>
      </c>
      <c r="F13" s="205">
        <f t="shared" ref="F13" si="405">E13</f>
        <v>25.152420833333323</v>
      </c>
      <c r="G13" s="205">
        <f t="shared" ref="G13" si="406">F13</f>
        <v>25.152420833333323</v>
      </c>
      <c r="H13" s="205">
        <f t="shared" ref="H13" si="407">G13</f>
        <v>25.152420833333323</v>
      </c>
      <c r="I13" s="205">
        <f t="shared" ref="I13" si="408">H13</f>
        <v>25.152420833333323</v>
      </c>
      <c r="J13" s="205">
        <f t="shared" ref="J13" si="409">I13</f>
        <v>25.152420833333323</v>
      </c>
      <c r="K13" s="205">
        <f t="shared" ref="K13" si="410">J13</f>
        <v>25.152420833333323</v>
      </c>
      <c r="L13" s="205">
        <f t="shared" ref="L13" si="411">K13</f>
        <v>25.152420833333323</v>
      </c>
      <c r="M13" s="205">
        <f t="shared" ref="M13" si="412">L13</f>
        <v>25.152420833333323</v>
      </c>
      <c r="N13" s="205">
        <f t="shared" ref="N13" si="413">M13</f>
        <v>25.152420833333323</v>
      </c>
      <c r="O13" s="205">
        <f t="shared" ref="O13" si="414">N13</f>
        <v>25.152420833333323</v>
      </c>
      <c r="P13" s="205">
        <f t="shared" ref="P13" si="415">O13</f>
        <v>25.152420833333323</v>
      </c>
      <c r="Q13" s="205">
        <f t="shared" ref="Q13" si="416">P13</f>
        <v>25.152420833333323</v>
      </c>
      <c r="R13" s="205">
        <f t="shared" ref="R13" si="417">Q13</f>
        <v>25.152420833333323</v>
      </c>
      <c r="S13" s="205">
        <f t="shared" ref="S13" si="418">R13</f>
        <v>25.152420833333323</v>
      </c>
      <c r="T13" s="205">
        <f t="shared" ref="T13" si="419">S13</f>
        <v>25.152420833333323</v>
      </c>
      <c r="U13" s="205">
        <f t="shared" ref="U13" si="420">T13</f>
        <v>25.152420833333323</v>
      </c>
      <c r="V13" s="205">
        <f t="shared" ref="V13" si="421">U13</f>
        <v>25.152420833333323</v>
      </c>
      <c r="W13" s="205">
        <f t="shared" ref="W13" si="422">V13</f>
        <v>25.152420833333323</v>
      </c>
      <c r="X13" s="205">
        <f t="shared" ref="X13" si="423">W13</f>
        <v>25.152420833333323</v>
      </c>
      <c r="Y13" s="205">
        <f t="shared" ref="Y13" si="424">X13</f>
        <v>25.152420833333323</v>
      </c>
      <c r="Z13" s="205">
        <f t="shared" ref="Z13" si="425">Y13</f>
        <v>25.152420833333323</v>
      </c>
      <c r="AA13" s="205">
        <f t="shared" ref="AA13" si="426">Z13</f>
        <v>25.152420833333323</v>
      </c>
      <c r="AB13" s="205">
        <f t="shared" ref="AB13" si="427">AA13</f>
        <v>25.152420833333323</v>
      </c>
      <c r="AC13" s="205">
        <f t="shared" ref="AC13" si="428">AB13</f>
        <v>25.152420833333323</v>
      </c>
      <c r="AD13" s="205">
        <f t="shared" ref="AD13" si="429">AC13</f>
        <v>25.152420833333323</v>
      </c>
      <c r="AE13" s="205">
        <f t="shared" ref="AE13" si="430">AD13</f>
        <v>25.152420833333323</v>
      </c>
      <c r="AF13" s="205">
        <f t="shared" ref="AF13" si="431">AE13</f>
        <v>25.152420833333323</v>
      </c>
      <c r="AG13" s="205">
        <f t="shared" ref="AG13" si="432">AF13</f>
        <v>25.152420833333323</v>
      </c>
      <c r="AH13" s="205">
        <f t="shared" ref="AH13" si="433">AG13</f>
        <v>25.152420833333323</v>
      </c>
      <c r="AI13" s="205">
        <f t="shared" ref="AI13" si="434">AH13</f>
        <v>25.152420833333323</v>
      </c>
      <c r="AJ13" s="205">
        <f t="shared" ref="AJ13" si="435">AI13</f>
        <v>25.152420833333323</v>
      </c>
      <c r="AK13" s="205">
        <f t="shared" ref="AK13" si="436">AJ13</f>
        <v>25.152420833333323</v>
      </c>
      <c r="AL13" s="205">
        <f t="shared" ref="AL13" si="437">AK13</f>
        <v>25.152420833333323</v>
      </c>
      <c r="AM13" s="205">
        <f t="shared" ref="AM13" si="438">AL13</f>
        <v>25.152420833333323</v>
      </c>
      <c r="AN13" s="205">
        <f t="shared" ref="AN13" si="439">AM13</f>
        <v>25.152420833333323</v>
      </c>
      <c r="AO13" s="205">
        <f t="shared" ref="AO13" si="440">AN13</f>
        <v>25.152420833333323</v>
      </c>
      <c r="AP13" s="205">
        <f t="shared" ref="AP13" si="441">AO13</f>
        <v>25.152420833333323</v>
      </c>
      <c r="AQ13" s="205">
        <f t="shared" ref="AQ13" si="442">AP13</f>
        <v>25.152420833333323</v>
      </c>
      <c r="AR13" s="205">
        <f t="shared" ref="AR13" si="443">AQ13</f>
        <v>25.152420833333323</v>
      </c>
      <c r="AS13" s="205">
        <f t="shared" ref="AS13" si="444">AR13</f>
        <v>25.152420833333323</v>
      </c>
      <c r="AT13" s="205">
        <f t="shared" ref="AT13" si="445">AS13</f>
        <v>25.152420833333323</v>
      </c>
      <c r="AU13" s="205">
        <f t="shared" ref="AU13" si="446">AT13</f>
        <v>25.152420833333323</v>
      </c>
      <c r="AV13" s="205">
        <f t="shared" ref="AV13" si="447">AU13</f>
        <v>25.152420833333323</v>
      </c>
      <c r="AW13" s="205">
        <f t="shared" ref="AW13" si="448">AV13</f>
        <v>25.152420833333323</v>
      </c>
      <c r="AX13" s="205">
        <f t="shared" ref="AX13" si="449">AW13</f>
        <v>25.152420833333323</v>
      </c>
      <c r="AY13" s="205">
        <f t="shared" ref="AY13" si="450">AX13</f>
        <v>25.152420833333323</v>
      </c>
      <c r="AZ13" s="205">
        <f t="shared" ref="AZ13" si="451">AY13</f>
        <v>25.152420833333323</v>
      </c>
      <c r="BA13" s="205">
        <f t="shared" ref="BA13" si="452">AZ13</f>
        <v>25.152420833333323</v>
      </c>
      <c r="BB13" s="205">
        <f t="shared" ref="BB13" si="453">BA13</f>
        <v>25.152420833333323</v>
      </c>
      <c r="BC13" s="205">
        <f t="shared" ref="BC13" si="454">BB13</f>
        <v>25.152420833333323</v>
      </c>
      <c r="BD13" s="205">
        <f t="shared" ref="BD13" si="455">BC13</f>
        <v>25.152420833333323</v>
      </c>
      <c r="BE13" s="205">
        <f t="shared" ref="BE13" si="456">BD13</f>
        <v>25.152420833333323</v>
      </c>
      <c r="BF13" s="205">
        <f t="shared" ref="BF13" si="457">BE13</f>
        <v>25.152420833333323</v>
      </c>
      <c r="BG13" s="205">
        <f t="shared" ref="BG13" si="458">BF13</f>
        <v>25.152420833333323</v>
      </c>
      <c r="BH13" s="205">
        <f t="shared" ref="BH13" si="459">BG13</f>
        <v>25.152420833333323</v>
      </c>
      <c r="BI13" s="205">
        <f t="shared" ref="BI13" si="460">BH13</f>
        <v>25.152420833333323</v>
      </c>
      <c r="BJ13" s="205">
        <f t="shared" ref="BJ13" si="461">BI13</f>
        <v>25.152420833333323</v>
      </c>
      <c r="BK13" s="205">
        <f t="shared" ref="BK13" si="462">BJ13</f>
        <v>25.152420833333323</v>
      </c>
      <c r="BL13" s="205">
        <f t="shared" ref="BL13" si="463">BK13</f>
        <v>25.152420833333323</v>
      </c>
      <c r="BM13" s="205">
        <f t="shared" ref="BM13" si="464">BL13</f>
        <v>25.152420833333323</v>
      </c>
      <c r="BN13" s="205">
        <f t="shared" ref="BN13" si="465">BM13</f>
        <v>25.152420833333323</v>
      </c>
      <c r="BO13" s="205">
        <f t="shared" ref="BO13" si="466">BN13</f>
        <v>25.152420833333323</v>
      </c>
      <c r="BP13" s="205">
        <f t="shared" ref="BP13" si="467">BO13</f>
        <v>25.152420833333323</v>
      </c>
      <c r="BQ13" s="205">
        <f t="shared" ref="BQ13" si="468">BP13</f>
        <v>25.152420833333323</v>
      </c>
      <c r="BR13" s="205">
        <f t="shared" ref="BR13" si="469">BQ13</f>
        <v>25.152420833333323</v>
      </c>
      <c r="BS13" s="205">
        <f t="shared" ref="BS13" si="470">BR13</f>
        <v>25.152420833333323</v>
      </c>
      <c r="BT13" s="205">
        <f t="shared" ref="BT13" si="471">BS13</f>
        <v>25.152420833333323</v>
      </c>
      <c r="BU13" s="205">
        <f t="shared" ref="BU13" si="472">BT13</f>
        <v>25.152420833333323</v>
      </c>
      <c r="BV13" s="205">
        <f t="shared" ref="BV13" si="473">BU13</f>
        <v>25.152420833333323</v>
      </c>
      <c r="BW13" s="205">
        <f t="shared" ref="BW13" si="474">BV13</f>
        <v>25.152420833333323</v>
      </c>
      <c r="BX13" s="205">
        <f t="shared" ref="BX13" si="475">BW13</f>
        <v>25.152420833333323</v>
      </c>
      <c r="BY13" s="205">
        <f t="shared" ref="BY13" si="476">BX13</f>
        <v>25.152420833333323</v>
      </c>
      <c r="BZ13" s="205">
        <f t="shared" ref="BZ13" si="477">BY13</f>
        <v>25.152420833333323</v>
      </c>
      <c r="CA13" s="205">
        <f t="shared" ref="CA13" si="478">BZ13</f>
        <v>25.152420833333323</v>
      </c>
      <c r="CB13" s="205">
        <f t="shared" ref="CB13" si="479">CA13</f>
        <v>25.152420833333323</v>
      </c>
      <c r="CC13" s="205">
        <f t="shared" ref="CC13" si="480">CB13</f>
        <v>25.152420833333323</v>
      </c>
      <c r="CD13" s="205">
        <f t="shared" ref="CD13" si="481">CC13</f>
        <v>25.152420833333323</v>
      </c>
      <c r="CE13" s="205">
        <f t="shared" ref="CE13" si="482">CD13</f>
        <v>25.152420833333323</v>
      </c>
      <c r="CF13" s="205">
        <f t="shared" ref="CF13" si="483">CE13</f>
        <v>25.152420833333323</v>
      </c>
      <c r="CG13" s="205">
        <f t="shared" ref="CG13" si="484">CF13</f>
        <v>25.152420833333323</v>
      </c>
      <c r="CH13" s="205">
        <f t="shared" ref="CH13" si="485">CG13</f>
        <v>25.152420833333323</v>
      </c>
      <c r="CI13" s="205">
        <f t="shared" ref="CI13" si="486">CH13</f>
        <v>25.152420833333323</v>
      </c>
      <c r="CJ13" s="205">
        <f t="shared" ref="CJ13" si="487">CI13</f>
        <v>25.152420833333323</v>
      </c>
      <c r="CK13" s="205">
        <f t="shared" ref="CK13" si="488">CJ13</f>
        <v>25.152420833333323</v>
      </c>
      <c r="CL13" s="205">
        <f t="shared" ref="CL13" si="489">CK13</f>
        <v>25.152420833333323</v>
      </c>
      <c r="CM13" s="205">
        <f t="shared" ref="CM13" si="490">CL13</f>
        <v>25.152420833333323</v>
      </c>
      <c r="CN13" s="205">
        <f t="shared" ref="CN13" si="491">CM13</f>
        <v>25.152420833333323</v>
      </c>
      <c r="CO13" s="205">
        <f t="shared" ref="CO13" si="492">CN13</f>
        <v>25.152420833333323</v>
      </c>
      <c r="CP13" s="205">
        <f t="shared" ref="CP13" si="493">CO13</f>
        <v>25.152420833333323</v>
      </c>
      <c r="CQ13" s="205">
        <f t="shared" ref="CQ13" si="494">CP13</f>
        <v>25.152420833333323</v>
      </c>
      <c r="CR13" s="205">
        <f t="shared" ref="CR13" si="495">CQ13</f>
        <v>25.152420833333323</v>
      </c>
      <c r="CS13" s="205">
        <f t="shared" ref="CS13" si="496">CR13</f>
        <v>25.152420833333323</v>
      </c>
      <c r="CT13" s="205">
        <f t="shared" ref="CT13" si="497">CS13</f>
        <v>25.152420833333323</v>
      </c>
      <c r="CU13" s="205">
        <f t="shared" ref="CU13" si="498">CT13</f>
        <v>25.152420833333323</v>
      </c>
      <c r="CV13" s="205">
        <f t="shared" ref="CV13" si="499">CU13</f>
        <v>25.152420833333323</v>
      </c>
      <c r="CW13" s="205">
        <f t="shared" ref="CW13" si="500">CV13</f>
        <v>25.152420833333323</v>
      </c>
      <c r="CX13" s="205">
        <f t="shared" ref="CX13" si="501">CW13</f>
        <v>25.152420833333323</v>
      </c>
      <c r="CY13" s="205">
        <f t="shared" ref="CY13" si="502">CX13</f>
        <v>25.152420833333323</v>
      </c>
      <c r="CZ13" s="205">
        <f t="shared" ref="CZ13" si="503">CY13</f>
        <v>25.152420833333323</v>
      </c>
      <c r="DA13" s="205">
        <f t="shared" ref="DA13" si="504">CZ13</f>
        <v>25.152420833333323</v>
      </c>
      <c r="DB13" s="205">
        <f t="shared" ref="DB13" si="505">DA13</f>
        <v>25.152420833333323</v>
      </c>
      <c r="DC13" s="205">
        <f t="shared" ref="DC13" si="506">DB13</f>
        <v>25.152420833333323</v>
      </c>
      <c r="DD13" s="205">
        <f t="shared" ref="DD13" si="507">DC13</f>
        <v>25.152420833333323</v>
      </c>
      <c r="DE13" s="205">
        <f t="shared" ref="DE13" si="508">DD13</f>
        <v>25.152420833333323</v>
      </c>
      <c r="DF13" s="205">
        <f t="shared" ref="DF13" si="509">DE13</f>
        <v>25.152420833333323</v>
      </c>
      <c r="DG13" s="205">
        <f t="shared" ref="DG13" si="510">DF13</f>
        <v>25.152420833333323</v>
      </c>
      <c r="DH13" s="205">
        <f t="shared" ref="DH13" si="511">DG13</f>
        <v>25.152420833333323</v>
      </c>
      <c r="DI13" s="205">
        <f t="shared" ref="DI13" si="512">DH13</f>
        <v>25.152420833333323</v>
      </c>
      <c r="DJ13" s="205">
        <f t="shared" ref="DJ13" si="513">DI13</f>
        <v>25.152420833333323</v>
      </c>
      <c r="DK13" s="205">
        <f t="shared" ref="DK13" si="514">DJ13</f>
        <v>25.152420833333323</v>
      </c>
      <c r="DL13" s="205">
        <f t="shared" ref="DL13" si="515">DK13</f>
        <v>25.152420833333323</v>
      </c>
      <c r="DM13" s="205">
        <f t="shared" ref="DM13" si="516">DL13</f>
        <v>25.152420833333323</v>
      </c>
      <c r="DN13" s="205">
        <f t="shared" ref="DN13" si="517">DM13</f>
        <v>25.152420833333323</v>
      </c>
      <c r="DO13" s="205">
        <f t="shared" ref="DO13" si="518">DN13</f>
        <v>25.152420833333323</v>
      </c>
      <c r="DP13" s="205">
        <f t="shared" ref="DP13" si="519">DO13</f>
        <v>25.152420833333323</v>
      </c>
      <c r="DQ13" s="205">
        <f t="shared" ref="DQ13" si="520">DP13</f>
        <v>25.152420833333323</v>
      </c>
      <c r="DR13" s="205">
        <f t="shared" ref="DR13" si="521">DQ13</f>
        <v>25.152420833333323</v>
      </c>
      <c r="DS13" s="205">
        <f t="shared" ref="DS13" si="522">DR13</f>
        <v>25.152420833333323</v>
      </c>
      <c r="DT13" s="205">
        <f t="shared" ref="DT13" si="523">DS13</f>
        <v>25.152420833333323</v>
      </c>
      <c r="DU13" s="205">
        <f t="shared" ref="DU13" si="524">DT13</f>
        <v>25.152420833333323</v>
      </c>
      <c r="DV13" s="205">
        <f t="shared" ref="DV13" si="525">DU13</f>
        <v>25.152420833333323</v>
      </c>
      <c r="DW13" s="205">
        <f t="shared" ref="DW13" si="526">DV13</f>
        <v>25.152420833333323</v>
      </c>
      <c r="DX13" s="205">
        <f t="shared" ref="DX13" si="527">DW13</f>
        <v>25.152420833333323</v>
      </c>
      <c r="DY13" s="205">
        <f t="shared" ref="DY13" si="528">DX13</f>
        <v>25.152420833333323</v>
      </c>
      <c r="DZ13" s="205">
        <f t="shared" ref="DZ13" si="529">DY13</f>
        <v>25.152420833333323</v>
      </c>
      <c r="EA13" s="205">
        <f t="shared" ref="EA13" si="530">DZ13</f>
        <v>25.152420833333323</v>
      </c>
      <c r="EB13" s="205">
        <f t="shared" ref="EB13" si="531">EA13</f>
        <v>25.152420833333323</v>
      </c>
      <c r="EC13" s="205">
        <f t="shared" ref="EC13" si="532">EB13</f>
        <v>25.152420833333323</v>
      </c>
      <c r="ED13" s="205">
        <f t="shared" ref="ED13" si="533">EC13</f>
        <v>25.152420833333323</v>
      </c>
      <c r="EE13" s="205">
        <f t="shared" ref="EE13" si="534">ED13</f>
        <v>25.152420833333323</v>
      </c>
      <c r="EF13" s="205">
        <f t="shared" ref="EF13" si="535">EE13</f>
        <v>25.152420833333323</v>
      </c>
      <c r="EG13" s="205">
        <f t="shared" ref="EG13" si="536">EF13</f>
        <v>25.152420833333323</v>
      </c>
      <c r="EH13" s="205">
        <f t="shared" ref="EH13" si="537">EG13</f>
        <v>25.152420833333323</v>
      </c>
      <c r="EI13" s="205">
        <f t="shared" ref="EI13" si="538">EH13</f>
        <v>25.152420833333323</v>
      </c>
      <c r="EJ13" s="205">
        <f t="shared" ref="EJ13" si="539">EI13</f>
        <v>25.152420833333323</v>
      </c>
      <c r="EK13" s="205">
        <f t="shared" ref="EK13" si="540">EJ13</f>
        <v>25.152420833333323</v>
      </c>
      <c r="EL13" s="205">
        <f t="shared" ref="EL13" si="541">EK13</f>
        <v>25.152420833333323</v>
      </c>
      <c r="EM13" s="205">
        <f t="shared" ref="EM13" si="542">EL13</f>
        <v>25.152420833333323</v>
      </c>
      <c r="EN13" s="205">
        <f t="shared" ref="EN13" si="543">EM13</f>
        <v>25.152420833333323</v>
      </c>
      <c r="EO13" s="205">
        <f t="shared" ref="EO13" si="544">EN13</f>
        <v>25.152420833333323</v>
      </c>
      <c r="EP13" s="205">
        <f t="shared" ref="EP13" si="545">EO13</f>
        <v>25.152420833333323</v>
      </c>
      <c r="EQ13" s="205">
        <f t="shared" ref="EQ13" si="546">EP13</f>
        <v>25.152420833333323</v>
      </c>
      <c r="ER13" s="205">
        <f t="shared" ref="ER13" si="547">EQ13</f>
        <v>25.152420833333323</v>
      </c>
      <c r="ES13" s="205">
        <f t="shared" ref="ES13" si="548">ER13</f>
        <v>25.152420833333323</v>
      </c>
      <c r="ET13" s="205">
        <f t="shared" ref="ET13" si="549">ES13</f>
        <v>25.152420833333323</v>
      </c>
      <c r="EU13" s="205">
        <f t="shared" ref="EU13" si="550">ET13</f>
        <v>25.152420833333323</v>
      </c>
      <c r="EV13" s="205">
        <f t="shared" ref="EV13" si="551">EU13</f>
        <v>25.152420833333323</v>
      </c>
      <c r="EW13" s="205">
        <f t="shared" ref="EW13" si="552">EV13</f>
        <v>25.152420833333323</v>
      </c>
      <c r="EX13" s="205">
        <f t="shared" ref="EX13" si="553">EW13</f>
        <v>25.152420833333323</v>
      </c>
      <c r="EY13" s="205">
        <f t="shared" ref="EY13" si="554">EX13</f>
        <v>25.152420833333323</v>
      </c>
      <c r="EZ13" s="205">
        <f t="shared" ref="EZ13" si="555">EY13</f>
        <v>25.152420833333323</v>
      </c>
      <c r="FA13" s="205">
        <f t="shared" ref="FA13" si="556">EZ13</f>
        <v>25.152420833333323</v>
      </c>
      <c r="FB13" s="205">
        <f t="shared" ref="FB13" si="557">FA13</f>
        <v>25.152420833333323</v>
      </c>
      <c r="FC13" s="205">
        <f t="shared" ref="FC13" si="558">FB13</f>
        <v>25.152420833333323</v>
      </c>
      <c r="FD13" s="205">
        <f t="shared" ref="FD13" si="559">FC13</f>
        <v>25.152420833333323</v>
      </c>
      <c r="FE13" s="205">
        <f t="shared" ref="FE13" si="560">FD13</f>
        <v>25.152420833333323</v>
      </c>
      <c r="FF13" s="205">
        <f t="shared" ref="FF13" si="561">FE13</f>
        <v>25.152420833333323</v>
      </c>
      <c r="FG13" s="205">
        <f t="shared" ref="FG13" si="562">FF13</f>
        <v>25.152420833333323</v>
      </c>
      <c r="FH13" s="205">
        <f t="shared" ref="FH13" si="563">FG13</f>
        <v>25.152420833333323</v>
      </c>
      <c r="FI13" s="205">
        <f t="shared" ref="FI13" si="564">FH13</f>
        <v>25.152420833333323</v>
      </c>
      <c r="FJ13" s="205">
        <f t="shared" ref="FJ13" si="565">FI13</f>
        <v>25.152420833333323</v>
      </c>
      <c r="FK13" s="205">
        <f t="shared" ref="FK13" si="566">FJ13</f>
        <v>25.152420833333323</v>
      </c>
      <c r="FL13" s="205">
        <f t="shared" ref="FL13" si="567">FK13</f>
        <v>25.152420833333323</v>
      </c>
      <c r="FM13" s="205">
        <f t="shared" ref="FM13" si="568">FL13</f>
        <v>25.152420833333323</v>
      </c>
      <c r="FN13" s="205">
        <f t="shared" ref="FN13" si="569">FM13</f>
        <v>25.152420833333323</v>
      </c>
      <c r="FO13" s="205">
        <f t="shared" ref="FO13" si="570">FN13</f>
        <v>25.152420833333323</v>
      </c>
      <c r="FP13" s="205">
        <f t="shared" ref="FP13" si="571">FO13</f>
        <v>25.152420833333323</v>
      </c>
      <c r="FQ13" s="205">
        <f t="shared" ref="FQ13" si="572">FP13</f>
        <v>25.152420833333323</v>
      </c>
      <c r="FR13" s="205">
        <f t="shared" ref="FR13" si="573">FQ13</f>
        <v>25.152420833333323</v>
      </c>
      <c r="FS13" s="205">
        <f t="shared" ref="FS13" si="574">FR13</f>
        <v>25.152420833333323</v>
      </c>
      <c r="FT13" s="205">
        <f t="shared" ref="FT13" si="575">FS13</f>
        <v>25.152420833333323</v>
      </c>
      <c r="FU13" s="205">
        <f t="shared" ref="FU13" si="576">FT13</f>
        <v>25.152420833333323</v>
      </c>
      <c r="FV13" s="205">
        <f t="shared" ref="FV13" si="577">FU13</f>
        <v>25.152420833333323</v>
      </c>
      <c r="FW13" s="205">
        <f t="shared" ref="FW13" si="578">FV13</f>
        <v>25.152420833333323</v>
      </c>
      <c r="FX13" s="205">
        <f t="shared" ref="FX13" si="579">FW13</f>
        <v>25.152420833333323</v>
      </c>
      <c r="FY13" s="205">
        <f t="shared" ref="FY13" si="580">FX13</f>
        <v>25.152420833333323</v>
      </c>
      <c r="FZ13" s="205">
        <f t="shared" ref="FZ13" si="581">FY13</f>
        <v>25.152420833333323</v>
      </c>
      <c r="GA13" s="205">
        <f t="shared" ref="GA13" si="582">FZ13</f>
        <v>25.152420833333323</v>
      </c>
      <c r="GB13" s="205">
        <f t="shared" ref="GB13" si="583">GA13</f>
        <v>25.152420833333323</v>
      </c>
      <c r="GC13" s="205">
        <f t="shared" ref="GC13" si="584">GB13</f>
        <v>25.152420833333323</v>
      </c>
      <c r="GD13" s="205">
        <f t="shared" ref="GD13" si="585">GC13</f>
        <v>25.152420833333323</v>
      </c>
      <c r="GE13" s="205">
        <f t="shared" ref="GE13" si="586">GD13</f>
        <v>25.152420833333323</v>
      </c>
      <c r="GF13" s="205">
        <f t="shared" ref="GF13" si="587">GE13</f>
        <v>25.152420833333323</v>
      </c>
      <c r="GG13" s="205">
        <f t="shared" ref="GG13" si="588">GF13</f>
        <v>25.152420833333323</v>
      </c>
      <c r="GH13" s="205">
        <f t="shared" ref="GH13" si="589">GG13</f>
        <v>25.152420833333323</v>
      </c>
      <c r="GI13" s="205">
        <f t="shared" ref="GI13" si="590">GH13</f>
        <v>25.152420833333323</v>
      </c>
      <c r="GJ13" s="205">
        <f t="shared" ref="GJ13" si="591">GI13</f>
        <v>25.152420833333323</v>
      </c>
      <c r="GK13" s="205">
        <f t="shared" ref="GK13" si="592">GJ13</f>
        <v>25.152420833333323</v>
      </c>
      <c r="GL13" s="205">
        <f t="shared" ref="GL13" si="593">GK13</f>
        <v>25.152420833333323</v>
      </c>
      <c r="GM13" s="205">
        <f t="shared" ref="GM13" si="594">GL13</f>
        <v>25.152420833333323</v>
      </c>
      <c r="GN13" s="205">
        <f t="shared" ref="GN13" si="595">GM13</f>
        <v>25.152420833333323</v>
      </c>
      <c r="GO13" s="205">
        <f t="shared" ref="GO13" si="596">GN13</f>
        <v>25.152420833333323</v>
      </c>
      <c r="GP13" s="205">
        <f t="shared" ref="GP13" si="597">GO13</f>
        <v>25.152420833333323</v>
      </c>
      <c r="GQ13" s="205">
        <f t="shared" ref="GQ13" si="598">GP13</f>
        <v>25.152420833333323</v>
      </c>
      <c r="GR13" s="205">
        <f t="shared" ref="GR13" si="599">GQ13</f>
        <v>25.152420833333323</v>
      </c>
      <c r="GS13" s="205">
        <f t="shared" ref="GS13" si="600">GR13</f>
        <v>25.152420833333323</v>
      </c>
      <c r="GT13" s="205">
        <f t="shared" ref="GT13" si="601">GS13</f>
        <v>25.152420833333323</v>
      </c>
      <c r="GU13" s="205">
        <f t="shared" ref="GU13" si="602">GT13</f>
        <v>25.152420833333323</v>
      </c>
      <c r="GV13" s="205">
        <f t="shared" ref="GV13" si="603">GU13</f>
        <v>25.152420833333323</v>
      </c>
      <c r="GW13" s="205">
        <f t="shared" ref="GW13" si="604">GV13</f>
        <v>25.152420833333323</v>
      </c>
      <c r="GX13" s="205">
        <f t="shared" ref="GX13" si="605">GW13</f>
        <v>25.152420833333323</v>
      </c>
      <c r="GY13" s="205">
        <f t="shared" ref="GY13" si="606">GX13</f>
        <v>25.152420833333323</v>
      </c>
      <c r="GZ13" s="205">
        <f t="shared" ref="GZ13" si="607">GY13</f>
        <v>25.152420833333323</v>
      </c>
      <c r="HA13" s="205">
        <f t="shared" ref="HA13" si="608">GZ13</f>
        <v>25.152420833333323</v>
      </c>
      <c r="HB13" s="205">
        <f t="shared" ref="HB13" si="609">HA13</f>
        <v>25.152420833333323</v>
      </c>
      <c r="HC13" s="205">
        <f t="shared" ref="HC13" si="610">HB13</f>
        <v>25.152420833333323</v>
      </c>
      <c r="HD13" s="205">
        <f t="shared" ref="HD13" si="611">HC13</f>
        <v>25.152420833333323</v>
      </c>
      <c r="HE13" s="205">
        <f t="shared" ref="HE13" si="612">HD13</f>
        <v>25.152420833333323</v>
      </c>
      <c r="HF13" s="205">
        <f t="shared" ref="HF13" si="613">HE13</f>
        <v>25.152420833333323</v>
      </c>
      <c r="HG13" s="205">
        <f t="shared" ref="HG13" si="614">HF13</f>
        <v>25.152420833333323</v>
      </c>
      <c r="HH13" s="205">
        <f t="shared" ref="HH13" si="615">HG13</f>
        <v>25.152420833333323</v>
      </c>
      <c r="HI13" s="205">
        <f t="shared" ref="HI13" si="616">HH13</f>
        <v>25.152420833333323</v>
      </c>
      <c r="HJ13" s="205">
        <f t="shared" ref="HJ13" si="617">HI13</f>
        <v>25.152420833333323</v>
      </c>
      <c r="HK13" s="205">
        <f t="shared" ref="HK13" si="618">HJ13</f>
        <v>25.152420833333323</v>
      </c>
      <c r="HL13" s="205">
        <f t="shared" ref="HL13" si="619">HK13</f>
        <v>25.152420833333323</v>
      </c>
      <c r="HM13" s="205">
        <f t="shared" ref="HM13" si="620">HL13</f>
        <v>25.152420833333323</v>
      </c>
      <c r="HN13" s="205">
        <f t="shared" ref="HN13" si="621">HM13</f>
        <v>25.152420833333323</v>
      </c>
      <c r="HO13" s="205">
        <f t="shared" ref="HO13" si="622">HN13</f>
        <v>25.152420833333323</v>
      </c>
      <c r="HP13" s="205">
        <f t="shared" ref="HP13" si="623">HO13</f>
        <v>25.152420833333323</v>
      </c>
      <c r="HQ13" s="205">
        <f t="shared" ref="HQ13" si="624">HP13</f>
        <v>25.152420833333323</v>
      </c>
      <c r="HR13" s="205">
        <f t="shared" ref="HR13" si="625">HQ13</f>
        <v>25.152420833333323</v>
      </c>
      <c r="HS13" s="205">
        <f t="shared" ref="HS13" si="626">HR13</f>
        <v>25.152420833333323</v>
      </c>
      <c r="HT13" s="205">
        <f t="shared" ref="HT13" si="627">HS13</f>
        <v>25.152420833333323</v>
      </c>
      <c r="HU13" s="205">
        <f t="shared" ref="HU13" si="628">HT13</f>
        <v>25.152420833333323</v>
      </c>
      <c r="HV13" s="205">
        <f t="shared" ref="HV13" si="629">HU13</f>
        <v>25.152420833333323</v>
      </c>
      <c r="HW13" s="205">
        <f t="shared" ref="HW13" si="630">HV13</f>
        <v>25.152420833333323</v>
      </c>
      <c r="HX13" s="205">
        <f t="shared" ref="HX13" si="631">HW13</f>
        <v>25.152420833333323</v>
      </c>
      <c r="HY13" s="205">
        <f t="shared" ref="HY13" si="632">HX13</f>
        <v>25.152420833333323</v>
      </c>
      <c r="HZ13" s="205">
        <f t="shared" ref="HZ13" si="633">HY13</f>
        <v>25.152420833333323</v>
      </c>
      <c r="IA13" s="205">
        <f t="shared" ref="IA13" si="634">HZ13</f>
        <v>25.152420833333323</v>
      </c>
      <c r="IB13" s="205">
        <f t="shared" ref="IB13" si="635">IA13</f>
        <v>25.152420833333323</v>
      </c>
      <c r="IC13" s="205">
        <f t="shared" ref="IC13" si="636">IB13</f>
        <v>25.152420833333323</v>
      </c>
      <c r="ID13" s="205">
        <f t="shared" ref="ID13" si="637">IC13</f>
        <v>25.152420833333323</v>
      </c>
      <c r="IE13" s="205">
        <f t="shared" ref="IE13" si="638">ID13</f>
        <v>25.152420833333323</v>
      </c>
      <c r="IF13" s="205">
        <f t="shared" ref="IF13" si="639">IE13</f>
        <v>25.152420833333323</v>
      </c>
      <c r="IG13" s="205">
        <f t="shared" ref="IG13:IS13" si="640">IF13</f>
        <v>25.152420833333323</v>
      </c>
      <c r="IH13" s="205">
        <f t="shared" si="640"/>
        <v>25.152420833333323</v>
      </c>
      <c r="II13" s="205">
        <f t="shared" si="640"/>
        <v>25.152420833333323</v>
      </c>
      <c r="IJ13" s="205">
        <f t="shared" si="640"/>
        <v>25.152420833333323</v>
      </c>
      <c r="IK13" s="205">
        <f t="shared" si="640"/>
        <v>25.152420833333323</v>
      </c>
      <c r="IL13" s="205">
        <f t="shared" si="640"/>
        <v>25.152420833333323</v>
      </c>
      <c r="IM13" s="205">
        <f t="shared" si="640"/>
        <v>25.152420833333323</v>
      </c>
      <c r="IN13" s="205">
        <f t="shared" si="640"/>
        <v>25.152420833333323</v>
      </c>
      <c r="IO13" s="205">
        <f t="shared" si="640"/>
        <v>25.152420833333323</v>
      </c>
      <c r="IP13" s="205">
        <f t="shared" si="640"/>
        <v>25.152420833333323</v>
      </c>
      <c r="IQ13" s="205">
        <f t="shared" si="640"/>
        <v>25.152420833333323</v>
      </c>
      <c r="IR13" s="205">
        <f t="shared" si="640"/>
        <v>25.152420833333323</v>
      </c>
      <c r="IS13" s="205">
        <f t="shared" si="640"/>
        <v>25.152420833333323</v>
      </c>
      <c r="IT13" s="205">
        <f t="shared" si="354"/>
        <v>25.152420833333323</v>
      </c>
      <c r="IU13" s="205">
        <f t="shared" si="355"/>
        <v>25.152420833333323</v>
      </c>
      <c r="IV13" s="205">
        <f t="shared" si="356"/>
        <v>25.152420833333323</v>
      </c>
      <c r="IW13" s="205">
        <f t="shared" si="357"/>
        <v>25.152420833333323</v>
      </c>
      <c r="IX13" s="205">
        <f t="shared" si="358"/>
        <v>25.152420833333323</v>
      </c>
      <c r="IY13" s="205">
        <f t="shared" si="359"/>
        <v>25.152420833333323</v>
      </c>
      <c r="IZ13" s="205">
        <f t="shared" si="360"/>
        <v>25.152420833333323</v>
      </c>
      <c r="JA13" s="205">
        <f t="shared" si="361"/>
        <v>25.152420833333323</v>
      </c>
      <c r="JB13" s="205">
        <f t="shared" si="362"/>
        <v>25.152420833333323</v>
      </c>
      <c r="JC13" s="205">
        <f t="shared" si="363"/>
        <v>25.152420833333323</v>
      </c>
      <c r="JD13" s="205">
        <f t="shared" si="364"/>
        <v>25.152420833333323</v>
      </c>
      <c r="JE13" s="205">
        <f t="shared" si="365"/>
        <v>25.152420833333323</v>
      </c>
      <c r="JF13" s="205">
        <f t="shared" si="366"/>
        <v>25.152420833333323</v>
      </c>
      <c r="JG13" s="205">
        <f t="shared" si="367"/>
        <v>25.152420833333323</v>
      </c>
      <c r="JH13" s="205">
        <f t="shared" si="368"/>
        <v>25.152420833333323</v>
      </c>
      <c r="JI13" s="205">
        <f t="shared" si="369"/>
        <v>25.152420833333323</v>
      </c>
      <c r="JJ13" s="205">
        <f t="shared" si="370"/>
        <v>25.152420833333323</v>
      </c>
      <c r="JK13" s="205">
        <f t="shared" si="371"/>
        <v>25.152420833333323</v>
      </c>
      <c r="JL13" s="205">
        <f t="shared" si="372"/>
        <v>25.152420833333323</v>
      </c>
      <c r="JM13" s="205">
        <f t="shared" si="373"/>
        <v>25.152420833333323</v>
      </c>
      <c r="JN13" s="205">
        <f t="shared" si="374"/>
        <v>25.152420833333323</v>
      </c>
      <c r="JO13" s="205">
        <f t="shared" si="375"/>
        <v>25.152420833333323</v>
      </c>
      <c r="JP13" s="205">
        <f t="shared" si="376"/>
        <v>25.152420833333323</v>
      </c>
      <c r="JQ13" s="205">
        <f t="shared" si="377"/>
        <v>25.152420833333323</v>
      </c>
      <c r="JR13" s="205">
        <f t="shared" si="378"/>
        <v>25.152420833333323</v>
      </c>
      <c r="JS13" s="205">
        <f t="shared" si="379"/>
        <v>25.152420833333323</v>
      </c>
      <c r="JT13" s="205">
        <f t="shared" si="380"/>
        <v>25.152420833333323</v>
      </c>
      <c r="JU13" s="205">
        <f t="shared" si="381"/>
        <v>25.152420833333323</v>
      </c>
      <c r="JV13" s="205">
        <f t="shared" si="382"/>
        <v>25.152420833333323</v>
      </c>
      <c r="JW13" s="205">
        <f t="shared" si="383"/>
        <v>25.152420833333323</v>
      </c>
      <c r="JX13" s="205">
        <f t="shared" si="384"/>
        <v>25.152420833333323</v>
      </c>
      <c r="JY13" s="205">
        <f t="shared" si="385"/>
        <v>25.152420833333323</v>
      </c>
      <c r="JZ13" s="205">
        <f t="shared" si="386"/>
        <v>25.152420833333323</v>
      </c>
      <c r="KA13" s="205">
        <f t="shared" si="387"/>
        <v>25.152420833333323</v>
      </c>
      <c r="KB13" s="205">
        <f t="shared" si="388"/>
        <v>25.152420833333323</v>
      </c>
      <c r="KC13" s="205">
        <f t="shared" si="389"/>
        <v>25.152420833333323</v>
      </c>
      <c r="KD13" s="205">
        <f t="shared" si="390"/>
        <v>25.152420833333323</v>
      </c>
      <c r="KE13" s="205">
        <f t="shared" si="391"/>
        <v>25.152420833333323</v>
      </c>
      <c r="KF13" s="205">
        <f t="shared" si="392"/>
        <v>25.152420833333323</v>
      </c>
      <c r="KG13" s="205">
        <f t="shared" si="393"/>
        <v>25.152420833333323</v>
      </c>
      <c r="KH13" s="205">
        <f t="shared" si="394"/>
        <v>25.152420833333323</v>
      </c>
      <c r="KI13" s="205">
        <f t="shared" si="395"/>
        <v>25.152420833333323</v>
      </c>
      <c r="KJ13" s="205">
        <f t="shared" si="396"/>
        <v>25.152420833333323</v>
      </c>
      <c r="KK13" s="205">
        <f t="shared" si="397"/>
        <v>25.152420833333323</v>
      </c>
      <c r="KL13" s="205">
        <f t="shared" si="398"/>
        <v>25.152420833333323</v>
      </c>
      <c r="KM13" s="205">
        <f t="shared" si="399"/>
        <v>25.152420833333323</v>
      </c>
      <c r="KN13" s="205">
        <f t="shared" si="400"/>
        <v>25.152420833333323</v>
      </c>
      <c r="KO13" s="205">
        <f t="shared" si="401"/>
        <v>25.152420833333323</v>
      </c>
    </row>
    <row r="14" spans="1:301" x14ac:dyDescent="0.2">
      <c r="A14" s="202" t="s">
        <v>328</v>
      </c>
      <c r="B14" s="205">
        <v>21.793437499999996</v>
      </c>
      <c r="C14" s="205">
        <f t="shared" ref="C14" si="641">B14</f>
        <v>21.793437499999996</v>
      </c>
      <c r="D14" s="205">
        <f t="shared" ref="D14" si="642">C14</f>
        <v>21.793437499999996</v>
      </c>
      <c r="E14" s="205">
        <f t="shared" ref="E14" si="643">D14</f>
        <v>21.793437499999996</v>
      </c>
      <c r="F14" s="205">
        <f t="shared" ref="F14" si="644">E14</f>
        <v>21.793437499999996</v>
      </c>
      <c r="G14" s="205">
        <f t="shared" ref="G14" si="645">F14</f>
        <v>21.793437499999996</v>
      </c>
      <c r="H14" s="205">
        <f t="shared" ref="H14" si="646">G14</f>
        <v>21.793437499999996</v>
      </c>
      <c r="I14" s="205">
        <f t="shared" ref="I14" si="647">H14</f>
        <v>21.793437499999996</v>
      </c>
      <c r="J14" s="205">
        <f t="shared" ref="J14" si="648">I14</f>
        <v>21.793437499999996</v>
      </c>
      <c r="K14" s="205">
        <f t="shared" ref="K14" si="649">J14</f>
        <v>21.793437499999996</v>
      </c>
      <c r="L14" s="205">
        <f t="shared" ref="L14" si="650">K14</f>
        <v>21.793437499999996</v>
      </c>
      <c r="M14" s="205">
        <f t="shared" ref="M14" si="651">L14</f>
        <v>21.793437499999996</v>
      </c>
      <c r="N14" s="205">
        <f t="shared" ref="N14" si="652">M14</f>
        <v>21.793437499999996</v>
      </c>
      <c r="O14" s="205">
        <f t="shared" ref="O14" si="653">N14</f>
        <v>21.793437499999996</v>
      </c>
      <c r="P14" s="205">
        <f t="shared" ref="P14" si="654">O14</f>
        <v>21.793437499999996</v>
      </c>
      <c r="Q14" s="205">
        <f t="shared" ref="Q14" si="655">P14</f>
        <v>21.793437499999996</v>
      </c>
      <c r="R14" s="205">
        <f t="shared" ref="R14" si="656">Q14</f>
        <v>21.793437499999996</v>
      </c>
      <c r="S14" s="205">
        <f t="shared" ref="S14" si="657">R14</f>
        <v>21.793437499999996</v>
      </c>
      <c r="T14" s="205">
        <f t="shared" ref="T14" si="658">S14</f>
        <v>21.793437499999996</v>
      </c>
      <c r="U14" s="205">
        <f t="shared" ref="U14" si="659">T14</f>
        <v>21.793437499999996</v>
      </c>
      <c r="V14" s="205">
        <f t="shared" ref="V14" si="660">U14</f>
        <v>21.793437499999996</v>
      </c>
      <c r="W14" s="205">
        <f t="shared" ref="W14" si="661">V14</f>
        <v>21.793437499999996</v>
      </c>
      <c r="X14" s="205">
        <f t="shared" ref="X14" si="662">W14</f>
        <v>21.793437499999996</v>
      </c>
      <c r="Y14" s="205">
        <f t="shared" ref="Y14" si="663">X14</f>
        <v>21.793437499999996</v>
      </c>
      <c r="Z14" s="205">
        <f t="shared" ref="Z14" si="664">Y14</f>
        <v>21.793437499999996</v>
      </c>
      <c r="AA14" s="205">
        <f t="shared" ref="AA14" si="665">Z14</f>
        <v>21.793437499999996</v>
      </c>
      <c r="AB14" s="205">
        <f t="shared" ref="AB14" si="666">AA14</f>
        <v>21.793437499999996</v>
      </c>
      <c r="AC14" s="205">
        <f t="shared" ref="AC14" si="667">AB14</f>
        <v>21.793437499999996</v>
      </c>
      <c r="AD14" s="205">
        <f t="shared" ref="AD14" si="668">AC14</f>
        <v>21.793437499999996</v>
      </c>
      <c r="AE14" s="205">
        <f t="shared" ref="AE14" si="669">AD14</f>
        <v>21.793437499999996</v>
      </c>
      <c r="AF14" s="205">
        <f t="shared" ref="AF14" si="670">AE14</f>
        <v>21.793437499999996</v>
      </c>
      <c r="AG14" s="205">
        <f t="shared" ref="AG14" si="671">AF14</f>
        <v>21.793437499999996</v>
      </c>
      <c r="AH14" s="205">
        <f t="shared" ref="AH14" si="672">AG14</f>
        <v>21.793437499999996</v>
      </c>
      <c r="AI14" s="205">
        <f t="shared" ref="AI14" si="673">AH14</f>
        <v>21.793437499999996</v>
      </c>
      <c r="AJ14" s="205">
        <f t="shared" ref="AJ14" si="674">AI14</f>
        <v>21.793437499999996</v>
      </c>
      <c r="AK14" s="205">
        <f t="shared" ref="AK14" si="675">AJ14</f>
        <v>21.793437499999996</v>
      </c>
      <c r="AL14" s="205">
        <f t="shared" ref="AL14" si="676">AK14</f>
        <v>21.793437499999996</v>
      </c>
      <c r="AM14" s="205">
        <f t="shared" ref="AM14" si="677">AL14</f>
        <v>21.793437499999996</v>
      </c>
      <c r="AN14" s="205">
        <f t="shared" ref="AN14" si="678">AM14</f>
        <v>21.793437499999996</v>
      </c>
      <c r="AO14" s="205">
        <f t="shared" ref="AO14" si="679">AN14</f>
        <v>21.793437499999996</v>
      </c>
      <c r="AP14" s="205">
        <f t="shared" ref="AP14" si="680">AO14</f>
        <v>21.793437499999996</v>
      </c>
      <c r="AQ14" s="205">
        <f t="shared" ref="AQ14" si="681">AP14</f>
        <v>21.793437499999996</v>
      </c>
      <c r="AR14" s="205">
        <f t="shared" ref="AR14" si="682">AQ14</f>
        <v>21.793437499999996</v>
      </c>
      <c r="AS14" s="205">
        <f t="shared" ref="AS14" si="683">AR14</f>
        <v>21.793437499999996</v>
      </c>
      <c r="AT14" s="205">
        <f t="shared" ref="AT14" si="684">AS14</f>
        <v>21.793437499999996</v>
      </c>
      <c r="AU14" s="205">
        <f t="shared" ref="AU14" si="685">AT14</f>
        <v>21.793437499999996</v>
      </c>
      <c r="AV14" s="205">
        <f t="shared" ref="AV14" si="686">AU14</f>
        <v>21.793437499999996</v>
      </c>
      <c r="AW14" s="205">
        <f t="shared" ref="AW14" si="687">AV14</f>
        <v>21.793437499999996</v>
      </c>
      <c r="AX14" s="205">
        <f t="shared" ref="AX14" si="688">AW14</f>
        <v>21.793437499999996</v>
      </c>
      <c r="AY14" s="205">
        <f t="shared" ref="AY14" si="689">AX14</f>
        <v>21.793437499999996</v>
      </c>
      <c r="AZ14" s="205">
        <f t="shared" ref="AZ14" si="690">AY14</f>
        <v>21.793437499999996</v>
      </c>
      <c r="BA14" s="205">
        <f t="shared" ref="BA14" si="691">AZ14</f>
        <v>21.793437499999996</v>
      </c>
      <c r="BB14" s="205">
        <f t="shared" ref="BB14" si="692">BA14</f>
        <v>21.793437499999996</v>
      </c>
      <c r="BC14" s="205">
        <f t="shared" ref="BC14" si="693">BB14</f>
        <v>21.793437499999996</v>
      </c>
      <c r="BD14" s="205">
        <f t="shared" ref="BD14" si="694">BC14</f>
        <v>21.793437499999996</v>
      </c>
      <c r="BE14" s="205">
        <f t="shared" ref="BE14" si="695">BD14</f>
        <v>21.793437499999996</v>
      </c>
      <c r="BF14" s="205">
        <f t="shared" ref="BF14" si="696">BE14</f>
        <v>21.793437499999996</v>
      </c>
      <c r="BG14" s="205">
        <f t="shared" ref="BG14" si="697">BF14</f>
        <v>21.793437499999996</v>
      </c>
      <c r="BH14" s="205">
        <f t="shared" ref="BH14" si="698">BG14</f>
        <v>21.793437499999996</v>
      </c>
      <c r="BI14" s="205">
        <f t="shared" ref="BI14" si="699">BH14</f>
        <v>21.793437499999996</v>
      </c>
      <c r="BJ14" s="205">
        <f t="shared" ref="BJ14" si="700">BI14</f>
        <v>21.793437499999996</v>
      </c>
      <c r="BK14" s="205">
        <f t="shared" ref="BK14" si="701">BJ14</f>
        <v>21.793437499999996</v>
      </c>
      <c r="BL14" s="205">
        <f t="shared" ref="BL14" si="702">BK14</f>
        <v>21.793437499999996</v>
      </c>
      <c r="BM14" s="205">
        <f t="shared" ref="BM14" si="703">BL14</f>
        <v>21.793437499999996</v>
      </c>
      <c r="BN14" s="205">
        <f t="shared" ref="BN14" si="704">BM14</f>
        <v>21.793437499999996</v>
      </c>
      <c r="BO14" s="205">
        <f t="shared" ref="BO14" si="705">BN14</f>
        <v>21.793437499999996</v>
      </c>
      <c r="BP14" s="205">
        <f t="shared" ref="BP14" si="706">BO14</f>
        <v>21.793437499999996</v>
      </c>
      <c r="BQ14" s="205">
        <f t="shared" ref="BQ14" si="707">BP14</f>
        <v>21.793437499999996</v>
      </c>
      <c r="BR14" s="205">
        <f t="shared" ref="BR14" si="708">BQ14</f>
        <v>21.793437499999996</v>
      </c>
      <c r="BS14" s="205">
        <f t="shared" ref="BS14" si="709">BR14</f>
        <v>21.793437499999996</v>
      </c>
      <c r="BT14" s="205">
        <f t="shared" ref="BT14" si="710">BS14</f>
        <v>21.793437499999996</v>
      </c>
      <c r="BU14" s="205">
        <f t="shared" ref="BU14" si="711">BT14</f>
        <v>21.793437499999996</v>
      </c>
      <c r="BV14" s="205">
        <f t="shared" ref="BV14" si="712">BU14</f>
        <v>21.793437499999996</v>
      </c>
      <c r="BW14" s="205">
        <f t="shared" ref="BW14" si="713">BV14</f>
        <v>21.793437499999996</v>
      </c>
      <c r="BX14" s="205">
        <f t="shared" ref="BX14" si="714">BW14</f>
        <v>21.793437499999996</v>
      </c>
      <c r="BY14" s="205">
        <f t="shared" ref="BY14" si="715">BX14</f>
        <v>21.793437499999996</v>
      </c>
      <c r="BZ14" s="205">
        <f t="shared" ref="BZ14" si="716">BY14</f>
        <v>21.793437499999996</v>
      </c>
      <c r="CA14" s="205">
        <f t="shared" ref="CA14" si="717">BZ14</f>
        <v>21.793437499999996</v>
      </c>
      <c r="CB14" s="205">
        <f t="shared" ref="CB14" si="718">CA14</f>
        <v>21.793437499999996</v>
      </c>
      <c r="CC14" s="205">
        <f t="shared" ref="CC14" si="719">CB14</f>
        <v>21.793437499999996</v>
      </c>
      <c r="CD14" s="205">
        <f t="shared" ref="CD14" si="720">CC14</f>
        <v>21.793437499999996</v>
      </c>
      <c r="CE14" s="205">
        <f t="shared" ref="CE14" si="721">CD14</f>
        <v>21.793437499999996</v>
      </c>
      <c r="CF14" s="205">
        <f t="shared" ref="CF14" si="722">CE14</f>
        <v>21.793437499999996</v>
      </c>
      <c r="CG14" s="205">
        <f t="shared" ref="CG14" si="723">CF14</f>
        <v>21.793437499999996</v>
      </c>
      <c r="CH14" s="205">
        <f t="shared" ref="CH14" si="724">CG14</f>
        <v>21.793437499999996</v>
      </c>
      <c r="CI14" s="205">
        <f t="shared" ref="CI14" si="725">CH14</f>
        <v>21.793437499999996</v>
      </c>
      <c r="CJ14" s="205">
        <f t="shared" ref="CJ14" si="726">CI14</f>
        <v>21.793437499999996</v>
      </c>
      <c r="CK14" s="205">
        <f t="shared" ref="CK14" si="727">CJ14</f>
        <v>21.793437499999996</v>
      </c>
      <c r="CL14" s="205">
        <f t="shared" ref="CL14" si="728">CK14</f>
        <v>21.793437499999996</v>
      </c>
      <c r="CM14" s="205">
        <f t="shared" ref="CM14" si="729">CL14</f>
        <v>21.793437499999996</v>
      </c>
      <c r="CN14" s="205">
        <f t="shared" ref="CN14" si="730">CM14</f>
        <v>21.793437499999996</v>
      </c>
      <c r="CO14" s="205">
        <f t="shared" ref="CO14" si="731">CN14</f>
        <v>21.793437499999996</v>
      </c>
      <c r="CP14" s="205">
        <f t="shared" ref="CP14" si="732">CO14</f>
        <v>21.793437499999996</v>
      </c>
      <c r="CQ14" s="205">
        <f t="shared" ref="CQ14" si="733">CP14</f>
        <v>21.793437499999996</v>
      </c>
      <c r="CR14" s="205">
        <f t="shared" ref="CR14" si="734">CQ14</f>
        <v>21.793437499999996</v>
      </c>
      <c r="CS14" s="205">
        <f t="shared" ref="CS14" si="735">CR14</f>
        <v>21.793437499999996</v>
      </c>
      <c r="CT14" s="205">
        <f t="shared" ref="CT14" si="736">CS14</f>
        <v>21.793437499999996</v>
      </c>
      <c r="CU14" s="205">
        <f t="shared" ref="CU14" si="737">CT14</f>
        <v>21.793437499999996</v>
      </c>
      <c r="CV14" s="205">
        <f t="shared" ref="CV14" si="738">CU14</f>
        <v>21.793437499999996</v>
      </c>
      <c r="CW14" s="205">
        <f t="shared" ref="CW14" si="739">CV14</f>
        <v>21.793437499999996</v>
      </c>
      <c r="CX14" s="205">
        <f t="shared" ref="CX14" si="740">CW14</f>
        <v>21.793437499999996</v>
      </c>
      <c r="CY14" s="205">
        <f t="shared" ref="CY14" si="741">CX14</f>
        <v>21.793437499999996</v>
      </c>
      <c r="CZ14" s="205">
        <f t="shared" ref="CZ14" si="742">CY14</f>
        <v>21.793437499999996</v>
      </c>
      <c r="DA14" s="205">
        <f t="shared" ref="DA14" si="743">CZ14</f>
        <v>21.793437499999996</v>
      </c>
      <c r="DB14" s="205">
        <f t="shared" ref="DB14" si="744">DA14</f>
        <v>21.793437499999996</v>
      </c>
      <c r="DC14" s="205">
        <f t="shared" ref="DC14" si="745">DB14</f>
        <v>21.793437499999996</v>
      </c>
      <c r="DD14" s="205">
        <f t="shared" ref="DD14" si="746">DC14</f>
        <v>21.793437499999996</v>
      </c>
      <c r="DE14" s="205">
        <f t="shared" ref="DE14" si="747">DD14</f>
        <v>21.793437499999996</v>
      </c>
      <c r="DF14" s="205">
        <f t="shared" ref="DF14" si="748">DE14</f>
        <v>21.793437499999996</v>
      </c>
      <c r="DG14" s="205">
        <f t="shared" ref="DG14" si="749">DF14</f>
        <v>21.793437499999996</v>
      </c>
      <c r="DH14" s="205">
        <f t="shared" ref="DH14" si="750">DG14</f>
        <v>21.793437499999996</v>
      </c>
      <c r="DI14" s="205">
        <f t="shared" ref="DI14" si="751">DH14</f>
        <v>21.793437499999996</v>
      </c>
      <c r="DJ14" s="205">
        <f t="shared" ref="DJ14" si="752">DI14</f>
        <v>21.793437499999996</v>
      </c>
      <c r="DK14" s="205">
        <f t="shared" ref="DK14" si="753">DJ14</f>
        <v>21.793437499999996</v>
      </c>
      <c r="DL14" s="205">
        <f t="shared" ref="DL14" si="754">DK14</f>
        <v>21.793437499999996</v>
      </c>
      <c r="DM14" s="205">
        <f t="shared" ref="DM14" si="755">DL14</f>
        <v>21.793437499999996</v>
      </c>
      <c r="DN14" s="205">
        <f t="shared" ref="DN14" si="756">DM14</f>
        <v>21.793437499999996</v>
      </c>
      <c r="DO14" s="205">
        <f t="shared" ref="DO14" si="757">DN14</f>
        <v>21.793437499999996</v>
      </c>
      <c r="DP14" s="205">
        <f t="shared" ref="DP14" si="758">DO14</f>
        <v>21.793437499999996</v>
      </c>
      <c r="DQ14" s="205">
        <f t="shared" ref="DQ14" si="759">DP14</f>
        <v>21.793437499999996</v>
      </c>
      <c r="DR14" s="205">
        <f t="shared" ref="DR14" si="760">DQ14</f>
        <v>21.793437499999996</v>
      </c>
      <c r="DS14" s="205">
        <f t="shared" ref="DS14" si="761">DR14</f>
        <v>21.793437499999996</v>
      </c>
      <c r="DT14" s="205">
        <f t="shared" ref="DT14" si="762">DS14</f>
        <v>21.793437499999996</v>
      </c>
      <c r="DU14" s="205">
        <f t="shared" ref="DU14" si="763">DT14</f>
        <v>21.793437499999996</v>
      </c>
      <c r="DV14" s="205">
        <f t="shared" ref="DV14" si="764">DU14</f>
        <v>21.793437499999996</v>
      </c>
      <c r="DW14" s="205">
        <f t="shared" ref="DW14" si="765">DV14</f>
        <v>21.793437499999996</v>
      </c>
      <c r="DX14" s="205">
        <f t="shared" ref="DX14" si="766">DW14</f>
        <v>21.793437499999996</v>
      </c>
      <c r="DY14" s="205">
        <f t="shared" ref="DY14" si="767">DX14</f>
        <v>21.793437499999996</v>
      </c>
      <c r="DZ14" s="205">
        <f t="shared" ref="DZ14" si="768">DY14</f>
        <v>21.793437499999996</v>
      </c>
      <c r="EA14" s="205">
        <f t="shared" ref="EA14" si="769">DZ14</f>
        <v>21.793437499999996</v>
      </c>
      <c r="EB14" s="205">
        <f t="shared" ref="EB14" si="770">EA14</f>
        <v>21.793437499999996</v>
      </c>
      <c r="EC14" s="205">
        <f t="shared" ref="EC14" si="771">EB14</f>
        <v>21.793437499999996</v>
      </c>
      <c r="ED14" s="205">
        <f t="shared" ref="ED14" si="772">EC14</f>
        <v>21.793437499999996</v>
      </c>
      <c r="EE14" s="205">
        <f t="shared" ref="EE14" si="773">ED14</f>
        <v>21.793437499999996</v>
      </c>
      <c r="EF14" s="205">
        <f t="shared" ref="EF14" si="774">EE14</f>
        <v>21.793437499999996</v>
      </c>
      <c r="EG14" s="205">
        <f t="shared" ref="EG14" si="775">EF14</f>
        <v>21.793437499999996</v>
      </c>
      <c r="EH14" s="205">
        <f t="shared" ref="EH14" si="776">EG14</f>
        <v>21.793437499999996</v>
      </c>
      <c r="EI14" s="205">
        <f t="shared" ref="EI14" si="777">EH14</f>
        <v>21.793437499999996</v>
      </c>
      <c r="EJ14" s="205">
        <f t="shared" ref="EJ14" si="778">EI14</f>
        <v>21.793437499999996</v>
      </c>
      <c r="EK14" s="205">
        <f t="shared" ref="EK14" si="779">EJ14</f>
        <v>21.793437499999996</v>
      </c>
      <c r="EL14" s="205">
        <f t="shared" ref="EL14" si="780">EK14</f>
        <v>21.793437499999996</v>
      </c>
      <c r="EM14" s="205">
        <f t="shared" ref="EM14" si="781">EL14</f>
        <v>21.793437499999996</v>
      </c>
      <c r="EN14" s="205">
        <f t="shared" ref="EN14" si="782">EM14</f>
        <v>21.793437499999996</v>
      </c>
      <c r="EO14" s="205">
        <f t="shared" ref="EO14" si="783">EN14</f>
        <v>21.793437499999996</v>
      </c>
      <c r="EP14" s="205">
        <f t="shared" ref="EP14" si="784">EO14</f>
        <v>21.793437499999996</v>
      </c>
      <c r="EQ14" s="205">
        <f t="shared" ref="EQ14" si="785">EP14</f>
        <v>21.793437499999996</v>
      </c>
      <c r="ER14" s="205">
        <f t="shared" ref="ER14" si="786">EQ14</f>
        <v>21.793437499999996</v>
      </c>
      <c r="ES14" s="205">
        <f t="shared" ref="ES14" si="787">ER14</f>
        <v>21.793437499999996</v>
      </c>
      <c r="ET14" s="205">
        <f t="shared" ref="ET14" si="788">ES14</f>
        <v>21.793437499999996</v>
      </c>
      <c r="EU14" s="205">
        <f t="shared" ref="EU14" si="789">ET14</f>
        <v>21.793437499999996</v>
      </c>
      <c r="EV14" s="205">
        <f t="shared" ref="EV14" si="790">EU14</f>
        <v>21.793437499999996</v>
      </c>
      <c r="EW14" s="205">
        <f t="shared" ref="EW14" si="791">EV14</f>
        <v>21.793437499999996</v>
      </c>
      <c r="EX14" s="205">
        <f t="shared" ref="EX14" si="792">EW14</f>
        <v>21.793437499999996</v>
      </c>
      <c r="EY14" s="205">
        <f t="shared" ref="EY14" si="793">EX14</f>
        <v>21.793437499999996</v>
      </c>
      <c r="EZ14" s="205">
        <f t="shared" ref="EZ14" si="794">EY14</f>
        <v>21.793437499999996</v>
      </c>
      <c r="FA14" s="205">
        <f t="shared" ref="FA14" si="795">EZ14</f>
        <v>21.793437499999996</v>
      </c>
      <c r="FB14" s="205">
        <f t="shared" ref="FB14" si="796">FA14</f>
        <v>21.793437499999996</v>
      </c>
      <c r="FC14" s="205">
        <f t="shared" ref="FC14" si="797">FB14</f>
        <v>21.793437499999996</v>
      </c>
      <c r="FD14" s="205">
        <f t="shared" ref="FD14" si="798">FC14</f>
        <v>21.793437499999996</v>
      </c>
      <c r="FE14" s="205">
        <f t="shared" ref="FE14" si="799">FD14</f>
        <v>21.793437499999996</v>
      </c>
      <c r="FF14" s="205">
        <f t="shared" ref="FF14" si="800">FE14</f>
        <v>21.793437499999996</v>
      </c>
      <c r="FG14" s="205">
        <f t="shared" ref="FG14" si="801">FF14</f>
        <v>21.793437499999996</v>
      </c>
      <c r="FH14" s="205">
        <f t="shared" ref="FH14" si="802">FG14</f>
        <v>21.793437499999996</v>
      </c>
      <c r="FI14" s="205">
        <f t="shared" ref="FI14" si="803">FH14</f>
        <v>21.793437499999996</v>
      </c>
      <c r="FJ14" s="205">
        <f t="shared" ref="FJ14" si="804">FI14</f>
        <v>21.793437499999996</v>
      </c>
      <c r="FK14" s="205">
        <f t="shared" ref="FK14" si="805">FJ14</f>
        <v>21.793437499999996</v>
      </c>
      <c r="FL14" s="205">
        <f t="shared" ref="FL14" si="806">FK14</f>
        <v>21.793437499999996</v>
      </c>
      <c r="FM14" s="205">
        <f t="shared" ref="FM14" si="807">FL14</f>
        <v>21.793437499999996</v>
      </c>
      <c r="FN14" s="205">
        <f t="shared" ref="FN14" si="808">FM14</f>
        <v>21.793437499999996</v>
      </c>
      <c r="FO14" s="205">
        <f t="shared" ref="FO14" si="809">FN14</f>
        <v>21.793437499999996</v>
      </c>
      <c r="FP14" s="205">
        <f t="shared" ref="FP14" si="810">FO14</f>
        <v>21.793437499999996</v>
      </c>
      <c r="FQ14" s="205">
        <f t="shared" ref="FQ14" si="811">FP14</f>
        <v>21.793437499999996</v>
      </c>
      <c r="FR14" s="205">
        <f t="shared" ref="FR14" si="812">FQ14</f>
        <v>21.793437499999996</v>
      </c>
      <c r="FS14" s="205">
        <f t="shared" ref="FS14" si="813">FR14</f>
        <v>21.793437499999996</v>
      </c>
      <c r="FT14" s="205">
        <f t="shared" ref="FT14" si="814">FS14</f>
        <v>21.793437499999996</v>
      </c>
      <c r="FU14" s="205">
        <f t="shared" ref="FU14" si="815">FT14</f>
        <v>21.793437499999996</v>
      </c>
      <c r="FV14" s="205">
        <f t="shared" ref="FV14" si="816">FU14</f>
        <v>21.793437499999996</v>
      </c>
      <c r="FW14" s="205">
        <f t="shared" ref="FW14" si="817">FV14</f>
        <v>21.793437499999996</v>
      </c>
      <c r="FX14" s="205">
        <f t="shared" ref="FX14" si="818">FW14</f>
        <v>21.793437499999996</v>
      </c>
      <c r="FY14" s="205">
        <f t="shared" ref="FY14" si="819">FX14</f>
        <v>21.793437499999996</v>
      </c>
      <c r="FZ14" s="205">
        <f t="shared" ref="FZ14" si="820">FY14</f>
        <v>21.793437499999996</v>
      </c>
      <c r="GA14" s="205">
        <f t="shared" ref="GA14" si="821">FZ14</f>
        <v>21.793437499999996</v>
      </c>
      <c r="GB14" s="205">
        <f t="shared" ref="GB14" si="822">GA14</f>
        <v>21.793437499999996</v>
      </c>
      <c r="GC14" s="205">
        <f t="shared" ref="GC14" si="823">GB14</f>
        <v>21.793437499999996</v>
      </c>
      <c r="GD14" s="205">
        <f t="shared" ref="GD14" si="824">GC14</f>
        <v>21.793437499999996</v>
      </c>
      <c r="GE14" s="205">
        <f t="shared" ref="GE14" si="825">GD14</f>
        <v>21.793437499999996</v>
      </c>
      <c r="GF14" s="205">
        <f t="shared" ref="GF14" si="826">GE14</f>
        <v>21.793437499999996</v>
      </c>
      <c r="GG14" s="205">
        <f t="shared" ref="GG14" si="827">GF14</f>
        <v>21.793437499999996</v>
      </c>
      <c r="GH14" s="205">
        <f t="shared" ref="GH14" si="828">GG14</f>
        <v>21.793437499999996</v>
      </c>
      <c r="GI14" s="205">
        <f t="shared" ref="GI14" si="829">GH14</f>
        <v>21.793437499999996</v>
      </c>
      <c r="GJ14" s="205">
        <f t="shared" ref="GJ14" si="830">GI14</f>
        <v>21.793437499999996</v>
      </c>
      <c r="GK14" s="205">
        <f t="shared" ref="GK14" si="831">GJ14</f>
        <v>21.793437499999996</v>
      </c>
      <c r="GL14" s="205">
        <f t="shared" ref="GL14" si="832">GK14</f>
        <v>21.793437499999996</v>
      </c>
      <c r="GM14" s="205">
        <f t="shared" ref="GM14" si="833">GL14</f>
        <v>21.793437499999996</v>
      </c>
      <c r="GN14" s="205">
        <f t="shared" ref="GN14" si="834">GM14</f>
        <v>21.793437499999996</v>
      </c>
      <c r="GO14" s="205">
        <f t="shared" ref="GO14" si="835">GN14</f>
        <v>21.793437499999996</v>
      </c>
      <c r="GP14" s="205">
        <f t="shared" ref="GP14" si="836">GO14</f>
        <v>21.793437499999996</v>
      </c>
      <c r="GQ14" s="205">
        <f t="shared" ref="GQ14" si="837">GP14</f>
        <v>21.793437499999996</v>
      </c>
      <c r="GR14" s="205">
        <f t="shared" ref="GR14" si="838">GQ14</f>
        <v>21.793437499999996</v>
      </c>
      <c r="GS14" s="205">
        <f t="shared" ref="GS14" si="839">GR14</f>
        <v>21.793437499999996</v>
      </c>
      <c r="GT14" s="205">
        <f t="shared" ref="GT14" si="840">GS14</f>
        <v>21.793437499999996</v>
      </c>
      <c r="GU14" s="205">
        <f t="shared" ref="GU14" si="841">GT14</f>
        <v>21.793437499999996</v>
      </c>
      <c r="GV14" s="205">
        <f t="shared" ref="GV14" si="842">GU14</f>
        <v>21.793437499999996</v>
      </c>
      <c r="GW14" s="205">
        <f t="shared" ref="GW14" si="843">GV14</f>
        <v>21.793437499999996</v>
      </c>
      <c r="GX14" s="205">
        <f t="shared" ref="GX14" si="844">GW14</f>
        <v>21.793437499999996</v>
      </c>
      <c r="GY14" s="205">
        <f t="shared" ref="GY14" si="845">GX14</f>
        <v>21.793437499999996</v>
      </c>
      <c r="GZ14" s="205">
        <f t="shared" ref="GZ14" si="846">GY14</f>
        <v>21.793437499999996</v>
      </c>
      <c r="HA14" s="205">
        <f t="shared" ref="HA14" si="847">GZ14</f>
        <v>21.793437499999996</v>
      </c>
      <c r="HB14" s="205">
        <f t="shared" ref="HB14" si="848">HA14</f>
        <v>21.793437499999996</v>
      </c>
      <c r="HC14" s="205">
        <f t="shared" ref="HC14" si="849">HB14</f>
        <v>21.793437499999996</v>
      </c>
      <c r="HD14" s="205">
        <f t="shared" ref="HD14" si="850">HC14</f>
        <v>21.793437499999996</v>
      </c>
      <c r="HE14" s="205">
        <f t="shared" ref="HE14" si="851">HD14</f>
        <v>21.793437499999996</v>
      </c>
      <c r="HF14" s="205">
        <f t="shared" ref="HF14" si="852">HE14</f>
        <v>21.793437499999996</v>
      </c>
      <c r="HG14" s="205">
        <f t="shared" ref="HG14" si="853">HF14</f>
        <v>21.793437499999996</v>
      </c>
      <c r="HH14" s="205">
        <f t="shared" ref="HH14" si="854">HG14</f>
        <v>21.793437499999996</v>
      </c>
      <c r="HI14" s="205">
        <f t="shared" ref="HI14" si="855">HH14</f>
        <v>21.793437499999996</v>
      </c>
      <c r="HJ14" s="205">
        <f t="shared" ref="HJ14" si="856">HI14</f>
        <v>21.793437499999996</v>
      </c>
      <c r="HK14" s="205">
        <f t="shared" ref="HK14" si="857">HJ14</f>
        <v>21.793437499999996</v>
      </c>
      <c r="HL14" s="205">
        <f t="shared" ref="HL14" si="858">HK14</f>
        <v>21.793437499999996</v>
      </c>
      <c r="HM14" s="205">
        <f t="shared" ref="HM14" si="859">HL14</f>
        <v>21.793437499999996</v>
      </c>
      <c r="HN14" s="205">
        <f t="shared" ref="HN14" si="860">HM14</f>
        <v>21.793437499999996</v>
      </c>
      <c r="HO14" s="205">
        <f t="shared" ref="HO14" si="861">HN14</f>
        <v>21.793437499999996</v>
      </c>
      <c r="HP14" s="205">
        <f t="shared" ref="HP14" si="862">HO14</f>
        <v>21.793437499999996</v>
      </c>
      <c r="HQ14" s="205">
        <f t="shared" ref="HQ14" si="863">HP14</f>
        <v>21.793437499999996</v>
      </c>
      <c r="HR14" s="205">
        <f t="shared" ref="HR14" si="864">HQ14</f>
        <v>21.793437499999996</v>
      </c>
      <c r="HS14" s="205">
        <f t="shared" ref="HS14" si="865">HR14</f>
        <v>21.793437499999996</v>
      </c>
      <c r="HT14" s="205">
        <f t="shared" ref="HT14" si="866">HS14</f>
        <v>21.793437499999996</v>
      </c>
      <c r="HU14" s="205">
        <f t="shared" ref="HU14" si="867">HT14</f>
        <v>21.793437499999996</v>
      </c>
      <c r="HV14" s="205">
        <f t="shared" ref="HV14" si="868">HU14</f>
        <v>21.793437499999996</v>
      </c>
      <c r="HW14" s="205">
        <f t="shared" ref="HW14" si="869">HV14</f>
        <v>21.793437499999996</v>
      </c>
      <c r="HX14" s="205">
        <f t="shared" ref="HX14" si="870">HW14</f>
        <v>21.793437499999996</v>
      </c>
      <c r="HY14" s="205">
        <f t="shared" ref="HY14" si="871">HX14</f>
        <v>21.793437499999996</v>
      </c>
      <c r="HZ14" s="205">
        <f t="shared" ref="HZ14" si="872">HY14</f>
        <v>21.793437499999996</v>
      </c>
      <c r="IA14" s="205">
        <f t="shared" ref="IA14" si="873">HZ14</f>
        <v>21.793437499999996</v>
      </c>
      <c r="IB14" s="205">
        <f t="shared" ref="IB14" si="874">IA14</f>
        <v>21.793437499999996</v>
      </c>
      <c r="IC14" s="205">
        <f t="shared" ref="IC14" si="875">IB14</f>
        <v>21.793437499999996</v>
      </c>
      <c r="ID14" s="205">
        <f t="shared" ref="ID14" si="876">IC14</f>
        <v>21.793437499999996</v>
      </c>
      <c r="IE14" s="205">
        <f t="shared" ref="IE14" si="877">ID14</f>
        <v>21.793437499999996</v>
      </c>
      <c r="IF14" s="205">
        <f t="shared" ref="IF14" si="878">IE14</f>
        <v>21.793437499999996</v>
      </c>
      <c r="IG14" s="205">
        <f t="shared" ref="IG14:IS14" si="879">IF14</f>
        <v>21.793437499999996</v>
      </c>
      <c r="IH14" s="205">
        <f t="shared" si="879"/>
        <v>21.793437499999996</v>
      </c>
      <c r="II14" s="205">
        <f t="shared" si="879"/>
        <v>21.793437499999996</v>
      </c>
      <c r="IJ14" s="205">
        <f t="shared" si="879"/>
        <v>21.793437499999996</v>
      </c>
      <c r="IK14" s="205">
        <f t="shared" si="879"/>
        <v>21.793437499999996</v>
      </c>
      <c r="IL14" s="205">
        <f t="shared" si="879"/>
        <v>21.793437499999996</v>
      </c>
      <c r="IM14" s="205">
        <f t="shared" si="879"/>
        <v>21.793437499999996</v>
      </c>
      <c r="IN14" s="205">
        <f t="shared" si="879"/>
        <v>21.793437499999996</v>
      </c>
      <c r="IO14" s="205">
        <f t="shared" si="879"/>
        <v>21.793437499999996</v>
      </c>
      <c r="IP14" s="205">
        <f t="shared" si="879"/>
        <v>21.793437499999996</v>
      </c>
      <c r="IQ14" s="205">
        <f t="shared" si="879"/>
        <v>21.793437499999996</v>
      </c>
      <c r="IR14" s="205">
        <f t="shared" si="879"/>
        <v>21.793437499999996</v>
      </c>
      <c r="IS14" s="205">
        <f t="shared" si="879"/>
        <v>21.793437499999996</v>
      </c>
      <c r="IT14" s="205">
        <f t="shared" si="354"/>
        <v>21.793437499999996</v>
      </c>
      <c r="IU14" s="205">
        <f t="shared" si="355"/>
        <v>21.793437499999996</v>
      </c>
      <c r="IV14" s="205">
        <f t="shared" si="356"/>
        <v>21.793437499999996</v>
      </c>
      <c r="IW14" s="205">
        <f t="shared" si="357"/>
        <v>21.793437499999996</v>
      </c>
      <c r="IX14" s="205">
        <f t="shared" si="358"/>
        <v>21.793437499999996</v>
      </c>
      <c r="IY14" s="205">
        <f t="shared" si="359"/>
        <v>21.793437499999996</v>
      </c>
      <c r="IZ14" s="205">
        <f t="shared" si="360"/>
        <v>21.793437499999996</v>
      </c>
      <c r="JA14" s="205">
        <f t="shared" si="361"/>
        <v>21.793437499999996</v>
      </c>
      <c r="JB14" s="205">
        <f t="shared" si="362"/>
        <v>21.793437499999996</v>
      </c>
      <c r="JC14" s="205">
        <f t="shared" si="363"/>
        <v>21.793437499999996</v>
      </c>
      <c r="JD14" s="205">
        <f t="shared" si="364"/>
        <v>21.793437499999996</v>
      </c>
      <c r="JE14" s="205">
        <f t="shared" si="365"/>
        <v>21.793437499999996</v>
      </c>
      <c r="JF14" s="205">
        <f t="shared" si="366"/>
        <v>21.793437499999996</v>
      </c>
      <c r="JG14" s="205">
        <f t="shared" si="367"/>
        <v>21.793437499999996</v>
      </c>
      <c r="JH14" s="205">
        <f t="shared" si="368"/>
        <v>21.793437499999996</v>
      </c>
      <c r="JI14" s="205">
        <f t="shared" si="369"/>
        <v>21.793437499999996</v>
      </c>
      <c r="JJ14" s="205">
        <f t="shared" si="370"/>
        <v>21.793437499999996</v>
      </c>
      <c r="JK14" s="205">
        <f t="shared" si="371"/>
        <v>21.793437499999996</v>
      </c>
      <c r="JL14" s="205">
        <f t="shared" si="372"/>
        <v>21.793437499999996</v>
      </c>
      <c r="JM14" s="205">
        <f t="shared" si="373"/>
        <v>21.793437499999996</v>
      </c>
      <c r="JN14" s="205">
        <f t="shared" si="374"/>
        <v>21.793437499999996</v>
      </c>
      <c r="JO14" s="205">
        <f t="shared" si="375"/>
        <v>21.793437499999996</v>
      </c>
      <c r="JP14" s="205">
        <f t="shared" si="376"/>
        <v>21.793437499999996</v>
      </c>
      <c r="JQ14" s="205">
        <f t="shared" si="377"/>
        <v>21.793437499999996</v>
      </c>
      <c r="JR14" s="205">
        <f t="shared" si="378"/>
        <v>21.793437499999996</v>
      </c>
      <c r="JS14" s="205">
        <f t="shared" si="379"/>
        <v>21.793437499999996</v>
      </c>
      <c r="JT14" s="205">
        <f t="shared" si="380"/>
        <v>21.793437499999996</v>
      </c>
      <c r="JU14" s="205">
        <f t="shared" si="381"/>
        <v>21.793437499999996</v>
      </c>
      <c r="JV14" s="205">
        <f t="shared" si="382"/>
        <v>21.793437499999996</v>
      </c>
      <c r="JW14" s="205">
        <f t="shared" si="383"/>
        <v>21.793437499999996</v>
      </c>
      <c r="JX14" s="205">
        <f t="shared" si="384"/>
        <v>21.793437499999996</v>
      </c>
      <c r="JY14" s="205">
        <f t="shared" si="385"/>
        <v>21.793437499999996</v>
      </c>
      <c r="JZ14" s="205">
        <f t="shared" si="386"/>
        <v>21.793437499999996</v>
      </c>
      <c r="KA14" s="205">
        <f t="shared" si="387"/>
        <v>21.793437499999996</v>
      </c>
      <c r="KB14" s="205">
        <f t="shared" si="388"/>
        <v>21.793437499999996</v>
      </c>
      <c r="KC14" s="205">
        <f t="shared" si="389"/>
        <v>21.793437499999996</v>
      </c>
      <c r="KD14" s="205">
        <f t="shared" si="390"/>
        <v>21.793437499999996</v>
      </c>
      <c r="KE14" s="205">
        <f t="shared" si="391"/>
        <v>21.793437499999996</v>
      </c>
      <c r="KF14" s="205">
        <f t="shared" si="392"/>
        <v>21.793437499999996</v>
      </c>
      <c r="KG14" s="205">
        <f t="shared" si="393"/>
        <v>21.793437499999996</v>
      </c>
      <c r="KH14" s="205">
        <f t="shared" si="394"/>
        <v>21.793437499999996</v>
      </c>
      <c r="KI14" s="205">
        <f t="shared" si="395"/>
        <v>21.793437499999996</v>
      </c>
      <c r="KJ14" s="205">
        <f t="shared" si="396"/>
        <v>21.793437499999996</v>
      </c>
      <c r="KK14" s="205">
        <f t="shared" si="397"/>
        <v>21.793437499999996</v>
      </c>
      <c r="KL14" s="205">
        <f t="shared" si="398"/>
        <v>21.793437499999996</v>
      </c>
      <c r="KM14" s="205">
        <f t="shared" si="399"/>
        <v>21.793437499999996</v>
      </c>
      <c r="KN14" s="205">
        <f t="shared" si="400"/>
        <v>21.793437499999996</v>
      </c>
      <c r="KO14" s="205">
        <f t="shared" si="401"/>
        <v>21.793437499999996</v>
      </c>
    </row>
    <row r="15" spans="1:301" x14ac:dyDescent="0.2">
      <c r="A15" s="202" t="s">
        <v>329</v>
      </c>
      <c r="B15" s="205">
        <v>14.833333333333334</v>
      </c>
      <c r="C15" s="205">
        <f t="shared" ref="C15" si="880">B15</f>
        <v>14.833333333333334</v>
      </c>
      <c r="D15" s="205">
        <f t="shared" ref="D15" si="881">C15</f>
        <v>14.833333333333334</v>
      </c>
      <c r="E15" s="205">
        <f t="shared" ref="E15" si="882">D15</f>
        <v>14.833333333333334</v>
      </c>
      <c r="F15" s="205">
        <f t="shared" ref="F15" si="883">E15</f>
        <v>14.833333333333334</v>
      </c>
      <c r="G15" s="205">
        <f t="shared" ref="G15" si="884">F15</f>
        <v>14.833333333333334</v>
      </c>
      <c r="H15" s="205">
        <f t="shared" ref="H15" si="885">G15</f>
        <v>14.833333333333334</v>
      </c>
      <c r="I15" s="205">
        <f t="shared" ref="I15" si="886">H15</f>
        <v>14.833333333333334</v>
      </c>
      <c r="J15" s="205">
        <f t="shared" ref="J15" si="887">I15</f>
        <v>14.833333333333334</v>
      </c>
      <c r="K15" s="205">
        <f t="shared" ref="K15" si="888">J15</f>
        <v>14.833333333333334</v>
      </c>
      <c r="L15" s="205">
        <f t="shared" ref="L15" si="889">K15</f>
        <v>14.833333333333334</v>
      </c>
      <c r="M15" s="205">
        <f t="shared" ref="M15" si="890">L15</f>
        <v>14.833333333333334</v>
      </c>
      <c r="N15" s="205">
        <f t="shared" ref="N15" si="891">M15</f>
        <v>14.833333333333334</v>
      </c>
      <c r="O15" s="205">
        <f t="shared" ref="O15" si="892">N15</f>
        <v>14.833333333333334</v>
      </c>
      <c r="P15" s="205">
        <f t="shared" ref="P15" si="893">O15</f>
        <v>14.833333333333334</v>
      </c>
      <c r="Q15" s="205">
        <f t="shared" ref="Q15" si="894">P15</f>
        <v>14.833333333333334</v>
      </c>
      <c r="R15" s="205">
        <f t="shared" ref="R15" si="895">Q15</f>
        <v>14.833333333333334</v>
      </c>
      <c r="S15" s="205">
        <f t="shared" ref="S15" si="896">R15</f>
        <v>14.833333333333334</v>
      </c>
      <c r="T15" s="205">
        <f t="shared" ref="T15" si="897">S15</f>
        <v>14.833333333333334</v>
      </c>
      <c r="U15" s="205">
        <f t="shared" ref="U15" si="898">T15</f>
        <v>14.833333333333334</v>
      </c>
      <c r="V15" s="205">
        <f t="shared" ref="V15" si="899">U15</f>
        <v>14.833333333333334</v>
      </c>
      <c r="W15" s="205">
        <f t="shared" ref="W15" si="900">V15</f>
        <v>14.833333333333334</v>
      </c>
      <c r="X15" s="205">
        <f t="shared" ref="X15" si="901">W15</f>
        <v>14.833333333333334</v>
      </c>
      <c r="Y15" s="205">
        <f t="shared" ref="Y15" si="902">X15</f>
        <v>14.833333333333334</v>
      </c>
      <c r="Z15" s="205">
        <f t="shared" ref="Z15" si="903">Y15</f>
        <v>14.833333333333334</v>
      </c>
      <c r="AA15" s="205">
        <f t="shared" ref="AA15" si="904">Z15</f>
        <v>14.833333333333334</v>
      </c>
      <c r="AB15" s="205">
        <f t="shared" ref="AB15" si="905">AA15</f>
        <v>14.833333333333334</v>
      </c>
      <c r="AC15" s="205">
        <f t="shared" ref="AC15" si="906">AB15</f>
        <v>14.833333333333334</v>
      </c>
      <c r="AD15" s="205">
        <f t="shared" ref="AD15" si="907">AC15</f>
        <v>14.833333333333334</v>
      </c>
      <c r="AE15" s="205">
        <f t="shared" ref="AE15" si="908">AD15</f>
        <v>14.833333333333334</v>
      </c>
      <c r="AF15" s="205">
        <f t="shared" ref="AF15" si="909">AE15</f>
        <v>14.833333333333334</v>
      </c>
      <c r="AG15" s="205">
        <f t="shared" ref="AG15" si="910">AF15</f>
        <v>14.833333333333334</v>
      </c>
      <c r="AH15" s="205">
        <f t="shared" ref="AH15" si="911">AG15</f>
        <v>14.833333333333334</v>
      </c>
      <c r="AI15" s="205">
        <f t="shared" ref="AI15" si="912">AH15</f>
        <v>14.833333333333334</v>
      </c>
      <c r="AJ15" s="205">
        <f t="shared" ref="AJ15" si="913">AI15</f>
        <v>14.833333333333334</v>
      </c>
      <c r="AK15" s="205">
        <f t="shared" ref="AK15" si="914">AJ15</f>
        <v>14.833333333333334</v>
      </c>
      <c r="AL15" s="205">
        <f t="shared" ref="AL15" si="915">AK15</f>
        <v>14.833333333333334</v>
      </c>
      <c r="AM15" s="205">
        <f t="shared" ref="AM15" si="916">AL15</f>
        <v>14.833333333333334</v>
      </c>
      <c r="AN15" s="205">
        <f t="shared" ref="AN15" si="917">AM15</f>
        <v>14.833333333333334</v>
      </c>
      <c r="AO15" s="205">
        <f t="shared" ref="AO15" si="918">AN15</f>
        <v>14.833333333333334</v>
      </c>
      <c r="AP15" s="205">
        <f t="shared" ref="AP15" si="919">AO15</f>
        <v>14.833333333333334</v>
      </c>
      <c r="AQ15" s="205">
        <f t="shared" ref="AQ15" si="920">AP15</f>
        <v>14.833333333333334</v>
      </c>
      <c r="AR15" s="205">
        <f t="shared" ref="AR15" si="921">AQ15</f>
        <v>14.833333333333334</v>
      </c>
      <c r="AS15" s="205">
        <f t="shared" ref="AS15" si="922">AR15</f>
        <v>14.833333333333334</v>
      </c>
      <c r="AT15" s="205">
        <f t="shared" ref="AT15" si="923">AS15</f>
        <v>14.833333333333334</v>
      </c>
      <c r="AU15" s="205">
        <f t="shared" ref="AU15" si="924">AT15</f>
        <v>14.833333333333334</v>
      </c>
      <c r="AV15" s="205">
        <f t="shared" ref="AV15" si="925">AU15</f>
        <v>14.833333333333334</v>
      </c>
      <c r="AW15" s="205">
        <f t="shared" ref="AW15" si="926">AV15</f>
        <v>14.833333333333334</v>
      </c>
      <c r="AX15" s="205">
        <f t="shared" ref="AX15" si="927">AW15</f>
        <v>14.833333333333334</v>
      </c>
      <c r="AY15" s="205">
        <f t="shared" ref="AY15" si="928">AX15</f>
        <v>14.833333333333334</v>
      </c>
      <c r="AZ15" s="205">
        <f t="shared" ref="AZ15" si="929">AY15</f>
        <v>14.833333333333334</v>
      </c>
      <c r="BA15" s="205">
        <f t="shared" ref="BA15" si="930">AZ15</f>
        <v>14.833333333333334</v>
      </c>
      <c r="BB15" s="205">
        <f t="shared" ref="BB15" si="931">BA15</f>
        <v>14.833333333333334</v>
      </c>
      <c r="BC15" s="205">
        <f t="shared" ref="BC15" si="932">BB15</f>
        <v>14.833333333333334</v>
      </c>
      <c r="BD15" s="205">
        <f t="shared" ref="BD15" si="933">BC15</f>
        <v>14.833333333333334</v>
      </c>
      <c r="BE15" s="205">
        <f t="shared" ref="BE15" si="934">BD15</f>
        <v>14.833333333333334</v>
      </c>
      <c r="BF15" s="205">
        <f t="shared" ref="BF15" si="935">BE15</f>
        <v>14.833333333333334</v>
      </c>
      <c r="BG15" s="205">
        <f t="shared" ref="BG15" si="936">BF15</f>
        <v>14.833333333333334</v>
      </c>
      <c r="BH15" s="205">
        <f t="shared" ref="BH15" si="937">BG15</f>
        <v>14.833333333333334</v>
      </c>
      <c r="BI15" s="205">
        <f t="shared" ref="BI15" si="938">BH15</f>
        <v>14.833333333333334</v>
      </c>
      <c r="BJ15" s="205">
        <f t="shared" ref="BJ15" si="939">BI15</f>
        <v>14.833333333333334</v>
      </c>
      <c r="BK15" s="205">
        <f t="shared" ref="BK15" si="940">BJ15</f>
        <v>14.833333333333334</v>
      </c>
      <c r="BL15" s="205">
        <f t="shared" ref="BL15" si="941">BK15</f>
        <v>14.833333333333334</v>
      </c>
      <c r="BM15" s="205">
        <f t="shared" ref="BM15" si="942">BL15</f>
        <v>14.833333333333334</v>
      </c>
      <c r="BN15" s="205">
        <f t="shared" ref="BN15" si="943">BM15</f>
        <v>14.833333333333334</v>
      </c>
      <c r="BO15" s="205">
        <f t="shared" ref="BO15" si="944">BN15</f>
        <v>14.833333333333334</v>
      </c>
      <c r="BP15" s="205">
        <f t="shared" ref="BP15" si="945">BO15</f>
        <v>14.833333333333334</v>
      </c>
      <c r="BQ15" s="205">
        <f t="shared" ref="BQ15" si="946">BP15</f>
        <v>14.833333333333334</v>
      </c>
      <c r="BR15" s="205">
        <f t="shared" ref="BR15" si="947">BQ15</f>
        <v>14.833333333333334</v>
      </c>
      <c r="BS15" s="205">
        <f t="shared" ref="BS15" si="948">BR15</f>
        <v>14.833333333333334</v>
      </c>
      <c r="BT15" s="205">
        <f t="shared" ref="BT15" si="949">BS15</f>
        <v>14.833333333333334</v>
      </c>
      <c r="BU15" s="205">
        <f t="shared" ref="BU15" si="950">BT15</f>
        <v>14.833333333333334</v>
      </c>
      <c r="BV15" s="205">
        <f t="shared" ref="BV15" si="951">BU15</f>
        <v>14.833333333333334</v>
      </c>
      <c r="BW15" s="205">
        <f t="shared" ref="BW15" si="952">BV15</f>
        <v>14.833333333333334</v>
      </c>
      <c r="BX15" s="205">
        <f t="shared" ref="BX15" si="953">BW15</f>
        <v>14.833333333333334</v>
      </c>
      <c r="BY15" s="205">
        <f t="shared" ref="BY15" si="954">BX15</f>
        <v>14.833333333333334</v>
      </c>
      <c r="BZ15" s="205">
        <f t="shared" ref="BZ15" si="955">BY15</f>
        <v>14.833333333333334</v>
      </c>
      <c r="CA15" s="205">
        <f t="shared" ref="CA15" si="956">BZ15</f>
        <v>14.833333333333334</v>
      </c>
      <c r="CB15" s="205">
        <f t="shared" ref="CB15" si="957">CA15</f>
        <v>14.833333333333334</v>
      </c>
      <c r="CC15" s="205">
        <f t="shared" ref="CC15" si="958">CB15</f>
        <v>14.833333333333334</v>
      </c>
      <c r="CD15" s="205">
        <f t="shared" ref="CD15" si="959">CC15</f>
        <v>14.833333333333334</v>
      </c>
      <c r="CE15" s="205">
        <f t="shared" ref="CE15" si="960">CD15</f>
        <v>14.833333333333334</v>
      </c>
      <c r="CF15" s="205">
        <f t="shared" ref="CF15" si="961">CE15</f>
        <v>14.833333333333334</v>
      </c>
      <c r="CG15" s="205">
        <f t="shared" ref="CG15" si="962">CF15</f>
        <v>14.833333333333334</v>
      </c>
      <c r="CH15" s="205">
        <f t="shared" ref="CH15" si="963">CG15</f>
        <v>14.833333333333334</v>
      </c>
      <c r="CI15" s="205">
        <f t="shared" ref="CI15" si="964">CH15</f>
        <v>14.833333333333334</v>
      </c>
      <c r="CJ15" s="205">
        <f t="shared" ref="CJ15" si="965">CI15</f>
        <v>14.833333333333334</v>
      </c>
      <c r="CK15" s="205">
        <f t="shared" ref="CK15" si="966">CJ15</f>
        <v>14.833333333333334</v>
      </c>
      <c r="CL15" s="205">
        <f t="shared" ref="CL15" si="967">CK15</f>
        <v>14.833333333333334</v>
      </c>
      <c r="CM15" s="205">
        <f t="shared" ref="CM15" si="968">CL15</f>
        <v>14.833333333333334</v>
      </c>
      <c r="CN15" s="205">
        <f t="shared" ref="CN15" si="969">CM15</f>
        <v>14.833333333333334</v>
      </c>
      <c r="CO15" s="205">
        <f t="shared" ref="CO15" si="970">CN15</f>
        <v>14.833333333333334</v>
      </c>
      <c r="CP15" s="205">
        <f t="shared" ref="CP15" si="971">CO15</f>
        <v>14.833333333333334</v>
      </c>
      <c r="CQ15" s="205">
        <f t="shared" ref="CQ15" si="972">CP15</f>
        <v>14.833333333333334</v>
      </c>
      <c r="CR15" s="205">
        <f t="shared" ref="CR15" si="973">CQ15</f>
        <v>14.833333333333334</v>
      </c>
      <c r="CS15" s="205">
        <f t="shared" ref="CS15" si="974">CR15</f>
        <v>14.833333333333334</v>
      </c>
      <c r="CT15" s="205">
        <f t="shared" ref="CT15" si="975">CS15</f>
        <v>14.833333333333334</v>
      </c>
      <c r="CU15" s="205">
        <f t="shared" ref="CU15" si="976">CT15</f>
        <v>14.833333333333334</v>
      </c>
      <c r="CV15" s="205">
        <f t="shared" ref="CV15" si="977">CU15</f>
        <v>14.833333333333334</v>
      </c>
      <c r="CW15" s="205">
        <f t="shared" ref="CW15" si="978">CV15</f>
        <v>14.833333333333334</v>
      </c>
      <c r="CX15" s="205">
        <f t="shared" ref="CX15" si="979">CW15</f>
        <v>14.833333333333334</v>
      </c>
      <c r="CY15" s="205">
        <f t="shared" ref="CY15" si="980">CX15</f>
        <v>14.833333333333334</v>
      </c>
      <c r="CZ15" s="205">
        <f t="shared" ref="CZ15" si="981">CY15</f>
        <v>14.833333333333334</v>
      </c>
      <c r="DA15" s="205">
        <f t="shared" ref="DA15" si="982">CZ15</f>
        <v>14.833333333333334</v>
      </c>
      <c r="DB15" s="205">
        <f t="shared" ref="DB15" si="983">DA15</f>
        <v>14.833333333333334</v>
      </c>
      <c r="DC15" s="205">
        <f t="shared" ref="DC15" si="984">DB15</f>
        <v>14.833333333333334</v>
      </c>
      <c r="DD15" s="205">
        <f t="shared" ref="DD15" si="985">DC15</f>
        <v>14.833333333333334</v>
      </c>
      <c r="DE15" s="205">
        <f t="shared" ref="DE15" si="986">DD15</f>
        <v>14.833333333333334</v>
      </c>
      <c r="DF15" s="205">
        <f t="shared" ref="DF15" si="987">DE15</f>
        <v>14.833333333333334</v>
      </c>
      <c r="DG15" s="205">
        <f t="shared" ref="DG15" si="988">DF15</f>
        <v>14.833333333333334</v>
      </c>
      <c r="DH15" s="205">
        <f t="shared" ref="DH15" si="989">DG15</f>
        <v>14.833333333333334</v>
      </c>
      <c r="DI15" s="205">
        <f t="shared" ref="DI15" si="990">DH15</f>
        <v>14.833333333333334</v>
      </c>
      <c r="DJ15" s="205">
        <f t="shared" ref="DJ15" si="991">DI15</f>
        <v>14.833333333333334</v>
      </c>
      <c r="DK15" s="205">
        <f t="shared" ref="DK15" si="992">DJ15</f>
        <v>14.833333333333334</v>
      </c>
      <c r="DL15" s="205">
        <f t="shared" ref="DL15" si="993">DK15</f>
        <v>14.833333333333334</v>
      </c>
      <c r="DM15" s="205">
        <f t="shared" ref="DM15" si="994">DL15</f>
        <v>14.833333333333334</v>
      </c>
      <c r="DN15" s="205">
        <f t="shared" ref="DN15" si="995">DM15</f>
        <v>14.833333333333334</v>
      </c>
      <c r="DO15" s="205">
        <f t="shared" ref="DO15" si="996">DN15</f>
        <v>14.833333333333334</v>
      </c>
      <c r="DP15" s="205">
        <f t="shared" ref="DP15" si="997">DO15</f>
        <v>14.833333333333334</v>
      </c>
      <c r="DQ15" s="205">
        <f t="shared" ref="DQ15" si="998">DP15</f>
        <v>14.833333333333334</v>
      </c>
      <c r="DR15" s="205">
        <f t="shared" ref="DR15" si="999">DQ15</f>
        <v>14.833333333333334</v>
      </c>
      <c r="DS15" s="205">
        <f t="shared" ref="DS15" si="1000">DR15</f>
        <v>14.833333333333334</v>
      </c>
      <c r="DT15" s="205">
        <f t="shared" ref="DT15" si="1001">DS15</f>
        <v>14.833333333333334</v>
      </c>
      <c r="DU15" s="205">
        <f t="shared" ref="DU15" si="1002">DT15</f>
        <v>14.833333333333334</v>
      </c>
      <c r="DV15" s="205">
        <f t="shared" ref="DV15" si="1003">DU15</f>
        <v>14.833333333333334</v>
      </c>
      <c r="DW15" s="205">
        <f t="shared" ref="DW15" si="1004">DV15</f>
        <v>14.833333333333334</v>
      </c>
      <c r="DX15" s="205">
        <f t="shared" ref="DX15" si="1005">DW15</f>
        <v>14.833333333333334</v>
      </c>
      <c r="DY15" s="205">
        <f t="shared" ref="DY15" si="1006">DX15</f>
        <v>14.833333333333334</v>
      </c>
      <c r="DZ15" s="205">
        <f t="shared" ref="DZ15" si="1007">DY15</f>
        <v>14.833333333333334</v>
      </c>
      <c r="EA15" s="205">
        <f t="shared" ref="EA15" si="1008">DZ15</f>
        <v>14.833333333333334</v>
      </c>
      <c r="EB15" s="205">
        <f t="shared" ref="EB15" si="1009">EA15</f>
        <v>14.833333333333334</v>
      </c>
      <c r="EC15" s="205">
        <f t="shared" ref="EC15" si="1010">EB15</f>
        <v>14.833333333333334</v>
      </c>
      <c r="ED15" s="205">
        <f t="shared" ref="ED15" si="1011">EC15</f>
        <v>14.833333333333334</v>
      </c>
      <c r="EE15" s="205">
        <f t="shared" ref="EE15" si="1012">ED15</f>
        <v>14.833333333333334</v>
      </c>
      <c r="EF15" s="205">
        <f t="shared" ref="EF15" si="1013">EE15</f>
        <v>14.833333333333334</v>
      </c>
      <c r="EG15" s="205">
        <f t="shared" ref="EG15" si="1014">EF15</f>
        <v>14.833333333333334</v>
      </c>
      <c r="EH15" s="205">
        <f t="shared" ref="EH15" si="1015">EG15</f>
        <v>14.833333333333334</v>
      </c>
      <c r="EI15" s="205">
        <f t="shared" ref="EI15" si="1016">EH15</f>
        <v>14.833333333333334</v>
      </c>
      <c r="EJ15" s="205">
        <f t="shared" ref="EJ15" si="1017">EI15</f>
        <v>14.833333333333334</v>
      </c>
      <c r="EK15" s="205">
        <f t="shared" ref="EK15" si="1018">EJ15</f>
        <v>14.833333333333334</v>
      </c>
      <c r="EL15" s="205">
        <f t="shared" ref="EL15" si="1019">EK15</f>
        <v>14.833333333333334</v>
      </c>
      <c r="EM15" s="205">
        <f t="shared" ref="EM15" si="1020">EL15</f>
        <v>14.833333333333334</v>
      </c>
      <c r="EN15" s="205">
        <f t="shared" ref="EN15" si="1021">EM15</f>
        <v>14.833333333333334</v>
      </c>
      <c r="EO15" s="205">
        <f t="shared" ref="EO15" si="1022">EN15</f>
        <v>14.833333333333334</v>
      </c>
      <c r="EP15" s="205">
        <f t="shared" ref="EP15" si="1023">EO15</f>
        <v>14.833333333333334</v>
      </c>
      <c r="EQ15" s="205">
        <f t="shared" ref="EQ15" si="1024">EP15</f>
        <v>14.833333333333334</v>
      </c>
      <c r="ER15" s="205">
        <f t="shared" ref="ER15" si="1025">EQ15</f>
        <v>14.833333333333334</v>
      </c>
      <c r="ES15" s="205">
        <f t="shared" ref="ES15" si="1026">ER15</f>
        <v>14.833333333333334</v>
      </c>
      <c r="ET15" s="205">
        <f t="shared" ref="ET15" si="1027">ES15</f>
        <v>14.833333333333334</v>
      </c>
      <c r="EU15" s="205">
        <f t="shared" ref="EU15" si="1028">ET15</f>
        <v>14.833333333333334</v>
      </c>
      <c r="EV15" s="205">
        <f t="shared" ref="EV15" si="1029">EU15</f>
        <v>14.833333333333334</v>
      </c>
      <c r="EW15" s="205">
        <f t="shared" ref="EW15" si="1030">EV15</f>
        <v>14.833333333333334</v>
      </c>
      <c r="EX15" s="205">
        <f t="shared" ref="EX15" si="1031">EW15</f>
        <v>14.833333333333334</v>
      </c>
      <c r="EY15" s="205">
        <f t="shared" ref="EY15" si="1032">EX15</f>
        <v>14.833333333333334</v>
      </c>
      <c r="EZ15" s="205">
        <f t="shared" ref="EZ15" si="1033">EY15</f>
        <v>14.833333333333334</v>
      </c>
      <c r="FA15" s="205">
        <f t="shared" ref="FA15" si="1034">EZ15</f>
        <v>14.833333333333334</v>
      </c>
      <c r="FB15" s="205">
        <f t="shared" ref="FB15" si="1035">FA15</f>
        <v>14.833333333333334</v>
      </c>
      <c r="FC15" s="205">
        <f t="shared" ref="FC15" si="1036">FB15</f>
        <v>14.833333333333334</v>
      </c>
      <c r="FD15" s="205">
        <f t="shared" ref="FD15" si="1037">FC15</f>
        <v>14.833333333333334</v>
      </c>
      <c r="FE15" s="205">
        <f t="shared" ref="FE15" si="1038">FD15</f>
        <v>14.833333333333334</v>
      </c>
      <c r="FF15" s="205">
        <f t="shared" ref="FF15" si="1039">FE15</f>
        <v>14.833333333333334</v>
      </c>
      <c r="FG15" s="205">
        <f t="shared" ref="FG15" si="1040">FF15</f>
        <v>14.833333333333334</v>
      </c>
      <c r="FH15" s="205">
        <f t="shared" ref="FH15" si="1041">FG15</f>
        <v>14.833333333333334</v>
      </c>
      <c r="FI15" s="205">
        <f t="shared" ref="FI15" si="1042">FH15</f>
        <v>14.833333333333334</v>
      </c>
      <c r="FJ15" s="205">
        <f t="shared" ref="FJ15" si="1043">FI15</f>
        <v>14.833333333333334</v>
      </c>
      <c r="FK15" s="205">
        <f t="shared" ref="FK15" si="1044">FJ15</f>
        <v>14.833333333333334</v>
      </c>
      <c r="FL15" s="205">
        <f t="shared" ref="FL15" si="1045">FK15</f>
        <v>14.833333333333334</v>
      </c>
      <c r="FM15" s="205">
        <f t="shared" ref="FM15" si="1046">FL15</f>
        <v>14.833333333333334</v>
      </c>
      <c r="FN15" s="205">
        <f t="shared" ref="FN15" si="1047">FM15</f>
        <v>14.833333333333334</v>
      </c>
      <c r="FO15" s="205">
        <f t="shared" ref="FO15" si="1048">FN15</f>
        <v>14.833333333333334</v>
      </c>
      <c r="FP15" s="205">
        <f t="shared" ref="FP15" si="1049">FO15</f>
        <v>14.833333333333334</v>
      </c>
      <c r="FQ15" s="205">
        <f t="shared" ref="FQ15" si="1050">FP15</f>
        <v>14.833333333333334</v>
      </c>
      <c r="FR15" s="205">
        <f t="shared" ref="FR15" si="1051">FQ15</f>
        <v>14.833333333333334</v>
      </c>
      <c r="FS15" s="205">
        <f t="shared" ref="FS15" si="1052">FR15</f>
        <v>14.833333333333334</v>
      </c>
      <c r="FT15" s="205">
        <f t="shared" ref="FT15" si="1053">FS15</f>
        <v>14.833333333333334</v>
      </c>
      <c r="FU15" s="205">
        <f t="shared" ref="FU15" si="1054">FT15</f>
        <v>14.833333333333334</v>
      </c>
      <c r="FV15" s="205">
        <f t="shared" ref="FV15" si="1055">FU15</f>
        <v>14.833333333333334</v>
      </c>
      <c r="FW15" s="205">
        <f t="shared" ref="FW15" si="1056">FV15</f>
        <v>14.833333333333334</v>
      </c>
      <c r="FX15" s="205">
        <f t="shared" ref="FX15" si="1057">FW15</f>
        <v>14.833333333333334</v>
      </c>
      <c r="FY15" s="205">
        <f t="shared" ref="FY15" si="1058">FX15</f>
        <v>14.833333333333334</v>
      </c>
      <c r="FZ15" s="205">
        <f t="shared" ref="FZ15" si="1059">FY15</f>
        <v>14.833333333333334</v>
      </c>
      <c r="GA15" s="205">
        <f t="shared" ref="GA15" si="1060">FZ15</f>
        <v>14.833333333333334</v>
      </c>
      <c r="GB15" s="205">
        <f t="shared" ref="GB15" si="1061">GA15</f>
        <v>14.833333333333334</v>
      </c>
      <c r="GC15" s="205">
        <f t="shared" ref="GC15" si="1062">GB15</f>
        <v>14.833333333333334</v>
      </c>
      <c r="GD15" s="205">
        <f t="shared" ref="GD15" si="1063">GC15</f>
        <v>14.833333333333334</v>
      </c>
      <c r="GE15" s="205">
        <f t="shared" ref="GE15" si="1064">GD15</f>
        <v>14.833333333333334</v>
      </c>
      <c r="GF15" s="205">
        <f t="shared" ref="GF15" si="1065">GE15</f>
        <v>14.833333333333334</v>
      </c>
      <c r="GG15" s="205">
        <f t="shared" ref="GG15" si="1066">GF15</f>
        <v>14.833333333333334</v>
      </c>
      <c r="GH15" s="205">
        <f t="shared" ref="GH15" si="1067">GG15</f>
        <v>14.833333333333334</v>
      </c>
      <c r="GI15" s="205">
        <f t="shared" ref="GI15" si="1068">GH15</f>
        <v>14.833333333333334</v>
      </c>
      <c r="GJ15" s="205">
        <f t="shared" ref="GJ15" si="1069">GI15</f>
        <v>14.833333333333334</v>
      </c>
      <c r="GK15" s="205">
        <f t="shared" ref="GK15" si="1070">GJ15</f>
        <v>14.833333333333334</v>
      </c>
      <c r="GL15" s="205">
        <f t="shared" ref="GL15" si="1071">GK15</f>
        <v>14.833333333333334</v>
      </c>
      <c r="GM15" s="205">
        <f t="shared" ref="GM15" si="1072">GL15</f>
        <v>14.833333333333334</v>
      </c>
      <c r="GN15" s="205">
        <f t="shared" ref="GN15" si="1073">GM15</f>
        <v>14.833333333333334</v>
      </c>
      <c r="GO15" s="205">
        <f t="shared" ref="GO15" si="1074">GN15</f>
        <v>14.833333333333334</v>
      </c>
      <c r="GP15" s="205">
        <f t="shared" ref="GP15" si="1075">GO15</f>
        <v>14.833333333333334</v>
      </c>
      <c r="GQ15" s="205">
        <f t="shared" ref="GQ15" si="1076">GP15</f>
        <v>14.833333333333334</v>
      </c>
      <c r="GR15" s="205">
        <f t="shared" ref="GR15" si="1077">GQ15</f>
        <v>14.833333333333334</v>
      </c>
      <c r="GS15" s="205">
        <f t="shared" ref="GS15" si="1078">GR15</f>
        <v>14.833333333333334</v>
      </c>
      <c r="GT15" s="205">
        <f t="shared" ref="GT15" si="1079">GS15</f>
        <v>14.833333333333334</v>
      </c>
      <c r="GU15" s="205">
        <f t="shared" ref="GU15" si="1080">GT15</f>
        <v>14.833333333333334</v>
      </c>
      <c r="GV15" s="205">
        <f t="shared" ref="GV15" si="1081">GU15</f>
        <v>14.833333333333334</v>
      </c>
      <c r="GW15" s="205">
        <f t="shared" ref="GW15" si="1082">GV15</f>
        <v>14.833333333333334</v>
      </c>
      <c r="GX15" s="205">
        <f t="shared" ref="GX15" si="1083">GW15</f>
        <v>14.833333333333334</v>
      </c>
      <c r="GY15" s="205">
        <f t="shared" ref="GY15" si="1084">GX15</f>
        <v>14.833333333333334</v>
      </c>
      <c r="GZ15" s="205">
        <f t="shared" ref="GZ15" si="1085">GY15</f>
        <v>14.833333333333334</v>
      </c>
      <c r="HA15" s="205">
        <f t="shared" ref="HA15" si="1086">GZ15</f>
        <v>14.833333333333334</v>
      </c>
      <c r="HB15" s="205">
        <f t="shared" ref="HB15" si="1087">HA15</f>
        <v>14.833333333333334</v>
      </c>
      <c r="HC15" s="205">
        <f t="shared" ref="HC15" si="1088">HB15</f>
        <v>14.833333333333334</v>
      </c>
      <c r="HD15" s="205">
        <f t="shared" ref="HD15" si="1089">HC15</f>
        <v>14.833333333333334</v>
      </c>
      <c r="HE15" s="205">
        <f t="shared" ref="HE15" si="1090">HD15</f>
        <v>14.833333333333334</v>
      </c>
      <c r="HF15" s="205">
        <f t="shared" ref="HF15" si="1091">HE15</f>
        <v>14.833333333333334</v>
      </c>
      <c r="HG15" s="205">
        <f t="shared" ref="HG15" si="1092">HF15</f>
        <v>14.833333333333334</v>
      </c>
      <c r="HH15" s="205">
        <f t="shared" ref="HH15" si="1093">HG15</f>
        <v>14.833333333333334</v>
      </c>
      <c r="HI15" s="205">
        <f t="shared" ref="HI15" si="1094">HH15</f>
        <v>14.833333333333334</v>
      </c>
      <c r="HJ15" s="205">
        <f t="shared" ref="HJ15" si="1095">HI15</f>
        <v>14.833333333333334</v>
      </c>
      <c r="HK15" s="205">
        <f t="shared" ref="HK15" si="1096">HJ15</f>
        <v>14.833333333333334</v>
      </c>
      <c r="HL15" s="205">
        <f t="shared" ref="HL15" si="1097">HK15</f>
        <v>14.833333333333334</v>
      </c>
      <c r="HM15" s="205">
        <f t="shared" ref="HM15" si="1098">HL15</f>
        <v>14.833333333333334</v>
      </c>
      <c r="HN15" s="205">
        <f t="shared" ref="HN15" si="1099">HM15</f>
        <v>14.833333333333334</v>
      </c>
      <c r="HO15" s="205">
        <f t="shared" ref="HO15" si="1100">HN15</f>
        <v>14.833333333333334</v>
      </c>
      <c r="HP15" s="205">
        <f t="shared" ref="HP15" si="1101">HO15</f>
        <v>14.833333333333334</v>
      </c>
      <c r="HQ15" s="205">
        <f t="shared" ref="HQ15" si="1102">HP15</f>
        <v>14.833333333333334</v>
      </c>
      <c r="HR15" s="205">
        <f t="shared" ref="HR15" si="1103">HQ15</f>
        <v>14.833333333333334</v>
      </c>
      <c r="HS15" s="205">
        <f t="shared" ref="HS15" si="1104">HR15</f>
        <v>14.833333333333334</v>
      </c>
      <c r="HT15" s="205">
        <f t="shared" ref="HT15" si="1105">HS15</f>
        <v>14.833333333333334</v>
      </c>
      <c r="HU15" s="205">
        <f t="shared" ref="HU15" si="1106">HT15</f>
        <v>14.833333333333334</v>
      </c>
      <c r="HV15" s="205">
        <f t="shared" ref="HV15" si="1107">HU15</f>
        <v>14.833333333333334</v>
      </c>
      <c r="HW15" s="205">
        <f t="shared" ref="HW15" si="1108">HV15</f>
        <v>14.833333333333334</v>
      </c>
      <c r="HX15" s="205">
        <f t="shared" ref="HX15" si="1109">HW15</f>
        <v>14.833333333333334</v>
      </c>
      <c r="HY15" s="205">
        <f t="shared" ref="HY15" si="1110">HX15</f>
        <v>14.833333333333334</v>
      </c>
      <c r="HZ15" s="205">
        <f t="shared" ref="HZ15" si="1111">HY15</f>
        <v>14.833333333333334</v>
      </c>
      <c r="IA15" s="205">
        <f t="shared" ref="IA15" si="1112">HZ15</f>
        <v>14.833333333333334</v>
      </c>
      <c r="IB15" s="205">
        <f t="shared" ref="IB15" si="1113">IA15</f>
        <v>14.833333333333334</v>
      </c>
      <c r="IC15" s="205">
        <f t="shared" ref="IC15" si="1114">IB15</f>
        <v>14.833333333333334</v>
      </c>
      <c r="ID15" s="205">
        <f t="shared" ref="ID15" si="1115">IC15</f>
        <v>14.833333333333334</v>
      </c>
      <c r="IE15" s="205">
        <f t="shared" ref="IE15" si="1116">ID15</f>
        <v>14.833333333333334</v>
      </c>
      <c r="IF15" s="205">
        <f t="shared" ref="IF15" si="1117">IE15</f>
        <v>14.833333333333334</v>
      </c>
      <c r="IG15" s="205">
        <f t="shared" ref="IG15:IS15" si="1118">IF15</f>
        <v>14.833333333333334</v>
      </c>
      <c r="IH15" s="205">
        <f t="shared" si="1118"/>
        <v>14.833333333333334</v>
      </c>
      <c r="II15" s="205">
        <f t="shared" si="1118"/>
        <v>14.833333333333334</v>
      </c>
      <c r="IJ15" s="205">
        <f t="shared" si="1118"/>
        <v>14.833333333333334</v>
      </c>
      <c r="IK15" s="205">
        <f t="shared" si="1118"/>
        <v>14.833333333333334</v>
      </c>
      <c r="IL15" s="205">
        <f t="shared" si="1118"/>
        <v>14.833333333333334</v>
      </c>
      <c r="IM15" s="205">
        <f t="shared" si="1118"/>
        <v>14.833333333333334</v>
      </c>
      <c r="IN15" s="205">
        <f t="shared" si="1118"/>
        <v>14.833333333333334</v>
      </c>
      <c r="IO15" s="205">
        <f t="shared" si="1118"/>
        <v>14.833333333333334</v>
      </c>
      <c r="IP15" s="205">
        <f t="shared" si="1118"/>
        <v>14.833333333333334</v>
      </c>
      <c r="IQ15" s="205">
        <f t="shared" si="1118"/>
        <v>14.833333333333334</v>
      </c>
      <c r="IR15" s="205">
        <f t="shared" si="1118"/>
        <v>14.833333333333334</v>
      </c>
      <c r="IS15" s="205">
        <f t="shared" si="1118"/>
        <v>14.833333333333334</v>
      </c>
      <c r="IT15" s="205">
        <f t="shared" si="354"/>
        <v>14.833333333333334</v>
      </c>
      <c r="IU15" s="205">
        <f t="shared" si="355"/>
        <v>14.833333333333334</v>
      </c>
      <c r="IV15" s="205">
        <f t="shared" si="356"/>
        <v>14.833333333333334</v>
      </c>
      <c r="IW15" s="205">
        <f t="shared" si="357"/>
        <v>14.833333333333334</v>
      </c>
      <c r="IX15" s="205">
        <f t="shared" si="358"/>
        <v>14.833333333333334</v>
      </c>
      <c r="IY15" s="205">
        <f t="shared" si="359"/>
        <v>14.833333333333334</v>
      </c>
      <c r="IZ15" s="205">
        <f t="shared" si="360"/>
        <v>14.833333333333334</v>
      </c>
      <c r="JA15" s="205">
        <f t="shared" si="361"/>
        <v>14.833333333333334</v>
      </c>
      <c r="JB15" s="205">
        <f t="shared" si="362"/>
        <v>14.833333333333334</v>
      </c>
      <c r="JC15" s="205">
        <f t="shared" si="363"/>
        <v>14.833333333333334</v>
      </c>
      <c r="JD15" s="205">
        <f t="shared" si="364"/>
        <v>14.833333333333334</v>
      </c>
      <c r="JE15" s="205">
        <f t="shared" si="365"/>
        <v>14.833333333333334</v>
      </c>
      <c r="JF15" s="205">
        <f t="shared" si="366"/>
        <v>14.833333333333334</v>
      </c>
      <c r="JG15" s="205">
        <f t="shared" si="367"/>
        <v>14.833333333333334</v>
      </c>
      <c r="JH15" s="205">
        <f t="shared" si="368"/>
        <v>14.833333333333334</v>
      </c>
      <c r="JI15" s="205">
        <f t="shared" si="369"/>
        <v>14.833333333333334</v>
      </c>
      <c r="JJ15" s="205">
        <f t="shared" si="370"/>
        <v>14.833333333333334</v>
      </c>
      <c r="JK15" s="205">
        <f t="shared" si="371"/>
        <v>14.833333333333334</v>
      </c>
      <c r="JL15" s="205">
        <f t="shared" si="372"/>
        <v>14.833333333333334</v>
      </c>
      <c r="JM15" s="205">
        <f t="shared" si="373"/>
        <v>14.833333333333334</v>
      </c>
      <c r="JN15" s="205">
        <f t="shared" si="374"/>
        <v>14.833333333333334</v>
      </c>
      <c r="JO15" s="205">
        <f t="shared" si="375"/>
        <v>14.833333333333334</v>
      </c>
      <c r="JP15" s="205">
        <f t="shared" si="376"/>
        <v>14.833333333333334</v>
      </c>
      <c r="JQ15" s="205">
        <f t="shared" si="377"/>
        <v>14.833333333333334</v>
      </c>
      <c r="JR15" s="205">
        <f t="shared" si="378"/>
        <v>14.833333333333334</v>
      </c>
      <c r="JS15" s="205">
        <f t="shared" si="379"/>
        <v>14.833333333333334</v>
      </c>
      <c r="JT15" s="205">
        <f t="shared" si="380"/>
        <v>14.833333333333334</v>
      </c>
      <c r="JU15" s="205">
        <f t="shared" si="381"/>
        <v>14.833333333333334</v>
      </c>
      <c r="JV15" s="205">
        <f t="shared" si="382"/>
        <v>14.833333333333334</v>
      </c>
      <c r="JW15" s="205">
        <f t="shared" si="383"/>
        <v>14.833333333333334</v>
      </c>
      <c r="JX15" s="205">
        <f t="shared" si="384"/>
        <v>14.833333333333334</v>
      </c>
      <c r="JY15" s="205">
        <f t="shared" si="385"/>
        <v>14.833333333333334</v>
      </c>
      <c r="JZ15" s="205">
        <f t="shared" si="386"/>
        <v>14.833333333333334</v>
      </c>
      <c r="KA15" s="205">
        <f t="shared" si="387"/>
        <v>14.833333333333334</v>
      </c>
      <c r="KB15" s="205">
        <f t="shared" si="388"/>
        <v>14.833333333333334</v>
      </c>
      <c r="KC15" s="205">
        <f t="shared" si="389"/>
        <v>14.833333333333334</v>
      </c>
      <c r="KD15" s="205">
        <f t="shared" si="390"/>
        <v>14.833333333333334</v>
      </c>
      <c r="KE15" s="205">
        <f t="shared" si="391"/>
        <v>14.833333333333334</v>
      </c>
      <c r="KF15" s="205">
        <f t="shared" si="392"/>
        <v>14.833333333333334</v>
      </c>
      <c r="KG15" s="205">
        <f t="shared" si="393"/>
        <v>14.833333333333334</v>
      </c>
      <c r="KH15" s="205">
        <f t="shared" si="394"/>
        <v>14.833333333333334</v>
      </c>
      <c r="KI15" s="205">
        <f t="shared" si="395"/>
        <v>14.833333333333334</v>
      </c>
      <c r="KJ15" s="205">
        <f t="shared" si="396"/>
        <v>14.833333333333334</v>
      </c>
      <c r="KK15" s="205">
        <f t="shared" si="397"/>
        <v>14.833333333333334</v>
      </c>
      <c r="KL15" s="205">
        <f t="shared" si="398"/>
        <v>14.833333333333334</v>
      </c>
      <c r="KM15" s="205">
        <f t="shared" si="399"/>
        <v>14.833333333333334</v>
      </c>
      <c r="KN15" s="205">
        <f t="shared" si="400"/>
        <v>14.833333333333334</v>
      </c>
      <c r="KO15" s="205">
        <f t="shared" si="401"/>
        <v>14.833333333333334</v>
      </c>
    </row>
    <row r="16" spans="1:301" x14ac:dyDescent="0.2">
      <c r="A16" s="202" t="s">
        <v>330</v>
      </c>
      <c r="B16" s="205">
        <v>13.2</v>
      </c>
      <c r="C16" s="205">
        <f t="shared" ref="C16" si="1119">B16</f>
        <v>13.2</v>
      </c>
      <c r="D16" s="205">
        <f t="shared" ref="D16" si="1120">C16</f>
        <v>13.2</v>
      </c>
      <c r="E16" s="205">
        <f t="shared" ref="E16" si="1121">D16</f>
        <v>13.2</v>
      </c>
      <c r="F16" s="205">
        <f t="shared" ref="F16" si="1122">E16</f>
        <v>13.2</v>
      </c>
      <c r="G16" s="205">
        <f t="shared" ref="G16" si="1123">F16</f>
        <v>13.2</v>
      </c>
      <c r="H16" s="205">
        <f t="shared" ref="H16" si="1124">G16</f>
        <v>13.2</v>
      </c>
      <c r="I16" s="205">
        <f t="shared" ref="I16" si="1125">H16</f>
        <v>13.2</v>
      </c>
      <c r="J16" s="205">
        <f t="shared" ref="J16" si="1126">I16</f>
        <v>13.2</v>
      </c>
      <c r="K16" s="205">
        <f t="shared" ref="K16" si="1127">J16</f>
        <v>13.2</v>
      </c>
      <c r="L16" s="205">
        <f t="shared" ref="L16" si="1128">K16</f>
        <v>13.2</v>
      </c>
      <c r="M16" s="205">
        <f t="shared" ref="M16" si="1129">L16</f>
        <v>13.2</v>
      </c>
      <c r="N16" s="205">
        <f t="shared" ref="N16" si="1130">M16</f>
        <v>13.2</v>
      </c>
      <c r="O16" s="205">
        <f t="shared" ref="O16" si="1131">N16</f>
        <v>13.2</v>
      </c>
      <c r="P16" s="205">
        <f t="shared" ref="P16" si="1132">O16</f>
        <v>13.2</v>
      </c>
      <c r="Q16" s="205">
        <f t="shared" ref="Q16" si="1133">P16</f>
        <v>13.2</v>
      </c>
      <c r="R16" s="205">
        <f t="shared" ref="R16" si="1134">Q16</f>
        <v>13.2</v>
      </c>
      <c r="S16" s="205">
        <f t="shared" ref="S16" si="1135">R16</f>
        <v>13.2</v>
      </c>
      <c r="T16" s="205">
        <f t="shared" ref="T16" si="1136">S16</f>
        <v>13.2</v>
      </c>
      <c r="U16" s="205">
        <f t="shared" ref="U16" si="1137">T16</f>
        <v>13.2</v>
      </c>
      <c r="V16" s="205">
        <f t="shared" ref="V16" si="1138">U16</f>
        <v>13.2</v>
      </c>
      <c r="W16" s="205">
        <f t="shared" ref="W16" si="1139">V16</f>
        <v>13.2</v>
      </c>
      <c r="X16" s="205">
        <f t="shared" ref="X16" si="1140">W16</f>
        <v>13.2</v>
      </c>
      <c r="Y16" s="205">
        <f t="shared" ref="Y16" si="1141">X16</f>
        <v>13.2</v>
      </c>
      <c r="Z16" s="205">
        <f t="shared" ref="Z16" si="1142">Y16</f>
        <v>13.2</v>
      </c>
      <c r="AA16" s="205">
        <f t="shared" ref="AA16" si="1143">Z16</f>
        <v>13.2</v>
      </c>
      <c r="AB16" s="205">
        <f t="shared" ref="AB16" si="1144">AA16</f>
        <v>13.2</v>
      </c>
      <c r="AC16" s="205">
        <f t="shared" ref="AC16" si="1145">AB16</f>
        <v>13.2</v>
      </c>
      <c r="AD16" s="205">
        <f t="shared" ref="AD16" si="1146">AC16</f>
        <v>13.2</v>
      </c>
      <c r="AE16" s="205">
        <f t="shared" ref="AE16" si="1147">AD16</f>
        <v>13.2</v>
      </c>
      <c r="AF16" s="205">
        <f t="shared" ref="AF16" si="1148">AE16</f>
        <v>13.2</v>
      </c>
      <c r="AG16" s="205">
        <f t="shared" ref="AG16" si="1149">AF16</f>
        <v>13.2</v>
      </c>
      <c r="AH16" s="205">
        <f t="shared" ref="AH16" si="1150">AG16</f>
        <v>13.2</v>
      </c>
      <c r="AI16" s="205">
        <f t="shared" ref="AI16" si="1151">AH16</f>
        <v>13.2</v>
      </c>
      <c r="AJ16" s="205">
        <f t="shared" ref="AJ16" si="1152">AI16</f>
        <v>13.2</v>
      </c>
      <c r="AK16" s="205">
        <f t="shared" ref="AK16" si="1153">AJ16</f>
        <v>13.2</v>
      </c>
      <c r="AL16" s="205">
        <f t="shared" ref="AL16" si="1154">AK16</f>
        <v>13.2</v>
      </c>
      <c r="AM16" s="205">
        <f t="shared" ref="AM16" si="1155">AL16</f>
        <v>13.2</v>
      </c>
      <c r="AN16" s="205">
        <f t="shared" ref="AN16" si="1156">AM16</f>
        <v>13.2</v>
      </c>
      <c r="AO16" s="205">
        <f t="shared" ref="AO16" si="1157">AN16</f>
        <v>13.2</v>
      </c>
      <c r="AP16" s="205">
        <f t="shared" ref="AP16" si="1158">AO16</f>
        <v>13.2</v>
      </c>
      <c r="AQ16" s="205">
        <f t="shared" ref="AQ16" si="1159">AP16</f>
        <v>13.2</v>
      </c>
      <c r="AR16" s="205">
        <f t="shared" ref="AR16" si="1160">AQ16</f>
        <v>13.2</v>
      </c>
      <c r="AS16" s="205">
        <f t="shared" ref="AS16" si="1161">AR16</f>
        <v>13.2</v>
      </c>
      <c r="AT16" s="205">
        <f t="shared" ref="AT16" si="1162">AS16</f>
        <v>13.2</v>
      </c>
      <c r="AU16" s="205">
        <f t="shared" ref="AU16" si="1163">AT16</f>
        <v>13.2</v>
      </c>
      <c r="AV16" s="205">
        <f t="shared" ref="AV16" si="1164">AU16</f>
        <v>13.2</v>
      </c>
      <c r="AW16" s="205">
        <f t="shared" ref="AW16" si="1165">AV16</f>
        <v>13.2</v>
      </c>
      <c r="AX16" s="205">
        <f t="shared" ref="AX16" si="1166">AW16</f>
        <v>13.2</v>
      </c>
      <c r="AY16" s="205">
        <f t="shared" ref="AY16" si="1167">AX16</f>
        <v>13.2</v>
      </c>
      <c r="AZ16" s="205">
        <f t="shared" ref="AZ16" si="1168">AY16</f>
        <v>13.2</v>
      </c>
      <c r="BA16" s="205">
        <f t="shared" ref="BA16" si="1169">AZ16</f>
        <v>13.2</v>
      </c>
      <c r="BB16" s="205">
        <f t="shared" ref="BB16" si="1170">BA16</f>
        <v>13.2</v>
      </c>
      <c r="BC16" s="205">
        <f t="shared" ref="BC16" si="1171">BB16</f>
        <v>13.2</v>
      </c>
      <c r="BD16" s="205">
        <f t="shared" ref="BD16" si="1172">BC16</f>
        <v>13.2</v>
      </c>
      <c r="BE16" s="205">
        <f t="shared" ref="BE16" si="1173">BD16</f>
        <v>13.2</v>
      </c>
      <c r="BF16" s="205">
        <f t="shared" ref="BF16" si="1174">BE16</f>
        <v>13.2</v>
      </c>
      <c r="BG16" s="205">
        <f t="shared" ref="BG16" si="1175">BF16</f>
        <v>13.2</v>
      </c>
      <c r="BH16" s="205">
        <f t="shared" ref="BH16" si="1176">BG16</f>
        <v>13.2</v>
      </c>
      <c r="BI16" s="205">
        <f t="shared" ref="BI16" si="1177">BH16</f>
        <v>13.2</v>
      </c>
      <c r="BJ16" s="205">
        <f t="shared" ref="BJ16" si="1178">BI16</f>
        <v>13.2</v>
      </c>
      <c r="BK16" s="205">
        <f t="shared" ref="BK16" si="1179">BJ16</f>
        <v>13.2</v>
      </c>
      <c r="BL16" s="205">
        <f t="shared" ref="BL16" si="1180">BK16</f>
        <v>13.2</v>
      </c>
      <c r="BM16" s="205">
        <f t="shared" ref="BM16" si="1181">BL16</f>
        <v>13.2</v>
      </c>
      <c r="BN16" s="205">
        <f t="shared" ref="BN16" si="1182">BM16</f>
        <v>13.2</v>
      </c>
      <c r="BO16" s="205">
        <f t="shared" ref="BO16" si="1183">BN16</f>
        <v>13.2</v>
      </c>
      <c r="BP16" s="205">
        <f t="shared" ref="BP16" si="1184">BO16</f>
        <v>13.2</v>
      </c>
      <c r="BQ16" s="205">
        <f t="shared" ref="BQ16" si="1185">BP16</f>
        <v>13.2</v>
      </c>
      <c r="BR16" s="205">
        <f t="shared" ref="BR16" si="1186">BQ16</f>
        <v>13.2</v>
      </c>
      <c r="BS16" s="205">
        <f t="shared" ref="BS16" si="1187">BR16</f>
        <v>13.2</v>
      </c>
      <c r="BT16" s="205">
        <f t="shared" ref="BT16" si="1188">BS16</f>
        <v>13.2</v>
      </c>
      <c r="BU16" s="205">
        <f t="shared" ref="BU16" si="1189">BT16</f>
        <v>13.2</v>
      </c>
      <c r="BV16" s="205">
        <f t="shared" ref="BV16" si="1190">BU16</f>
        <v>13.2</v>
      </c>
      <c r="BW16" s="205">
        <f t="shared" ref="BW16" si="1191">BV16</f>
        <v>13.2</v>
      </c>
      <c r="BX16" s="205">
        <f t="shared" ref="BX16" si="1192">BW16</f>
        <v>13.2</v>
      </c>
      <c r="BY16" s="205">
        <f t="shared" ref="BY16" si="1193">BX16</f>
        <v>13.2</v>
      </c>
      <c r="BZ16" s="205">
        <f t="shared" ref="BZ16" si="1194">BY16</f>
        <v>13.2</v>
      </c>
      <c r="CA16" s="205">
        <f t="shared" ref="CA16" si="1195">BZ16</f>
        <v>13.2</v>
      </c>
      <c r="CB16" s="205">
        <f t="shared" ref="CB16" si="1196">CA16</f>
        <v>13.2</v>
      </c>
      <c r="CC16" s="205">
        <f t="shared" ref="CC16" si="1197">CB16</f>
        <v>13.2</v>
      </c>
      <c r="CD16" s="205">
        <f t="shared" ref="CD16" si="1198">CC16</f>
        <v>13.2</v>
      </c>
      <c r="CE16" s="205">
        <f t="shared" ref="CE16" si="1199">CD16</f>
        <v>13.2</v>
      </c>
      <c r="CF16" s="205">
        <f t="shared" ref="CF16" si="1200">CE16</f>
        <v>13.2</v>
      </c>
      <c r="CG16" s="205">
        <f t="shared" ref="CG16" si="1201">CF16</f>
        <v>13.2</v>
      </c>
      <c r="CH16" s="205">
        <f t="shared" ref="CH16" si="1202">CG16</f>
        <v>13.2</v>
      </c>
      <c r="CI16" s="205">
        <f t="shared" ref="CI16" si="1203">CH16</f>
        <v>13.2</v>
      </c>
      <c r="CJ16" s="205">
        <f t="shared" ref="CJ16" si="1204">CI16</f>
        <v>13.2</v>
      </c>
      <c r="CK16" s="205">
        <f t="shared" ref="CK16" si="1205">CJ16</f>
        <v>13.2</v>
      </c>
      <c r="CL16" s="205">
        <f t="shared" ref="CL16" si="1206">CK16</f>
        <v>13.2</v>
      </c>
      <c r="CM16" s="205">
        <f t="shared" ref="CM16" si="1207">CL16</f>
        <v>13.2</v>
      </c>
      <c r="CN16" s="205">
        <f t="shared" ref="CN16" si="1208">CM16</f>
        <v>13.2</v>
      </c>
      <c r="CO16" s="205">
        <f t="shared" ref="CO16" si="1209">CN16</f>
        <v>13.2</v>
      </c>
      <c r="CP16" s="205">
        <f t="shared" ref="CP16" si="1210">CO16</f>
        <v>13.2</v>
      </c>
      <c r="CQ16" s="205">
        <f t="shared" ref="CQ16" si="1211">CP16</f>
        <v>13.2</v>
      </c>
      <c r="CR16" s="205">
        <f t="shared" ref="CR16" si="1212">CQ16</f>
        <v>13.2</v>
      </c>
      <c r="CS16" s="205">
        <f t="shared" ref="CS16" si="1213">CR16</f>
        <v>13.2</v>
      </c>
      <c r="CT16" s="205">
        <f t="shared" ref="CT16" si="1214">CS16</f>
        <v>13.2</v>
      </c>
      <c r="CU16" s="205">
        <f t="shared" ref="CU16" si="1215">CT16</f>
        <v>13.2</v>
      </c>
      <c r="CV16" s="205">
        <f t="shared" ref="CV16" si="1216">CU16</f>
        <v>13.2</v>
      </c>
      <c r="CW16" s="205">
        <f t="shared" ref="CW16" si="1217">CV16</f>
        <v>13.2</v>
      </c>
      <c r="CX16" s="205">
        <f t="shared" ref="CX16" si="1218">CW16</f>
        <v>13.2</v>
      </c>
      <c r="CY16" s="205">
        <f t="shared" ref="CY16" si="1219">CX16</f>
        <v>13.2</v>
      </c>
      <c r="CZ16" s="205">
        <f t="shared" ref="CZ16" si="1220">CY16</f>
        <v>13.2</v>
      </c>
      <c r="DA16" s="205">
        <f t="shared" ref="DA16" si="1221">CZ16</f>
        <v>13.2</v>
      </c>
      <c r="DB16" s="205">
        <f t="shared" ref="DB16" si="1222">DA16</f>
        <v>13.2</v>
      </c>
      <c r="DC16" s="205">
        <f t="shared" ref="DC16" si="1223">DB16</f>
        <v>13.2</v>
      </c>
      <c r="DD16" s="205">
        <f t="shared" ref="DD16" si="1224">DC16</f>
        <v>13.2</v>
      </c>
      <c r="DE16" s="205">
        <f t="shared" ref="DE16" si="1225">DD16</f>
        <v>13.2</v>
      </c>
      <c r="DF16" s="205">
        <f t="shared" ref="DF16" si="1226">DE16</f>
        <v>13.2</v>
      </c>
      <c r="DG16" s="205">
        <f t="shared" ref="DG16" si="1227">DF16</f>
        <v>13.2</v>
      </c>
      <c r="DH16" s="205">
        <f t="shared" ref="DH16" si="1228">DG16</f>
        <v>13.2</v>
      </c>
      <c r="DI16" s="205">
        <f t="shared" ref="DI16" si="1229">DH16</f>
        <v>13.2</v>
      </c>
      <c r="DJ16" s="205">
        <f t="shared" ref="DJ16" si="1230">DI16</f>
        <v>13.2</v>
      </c>
      <c r="DK16" s="205">
        <f t="shared" ref="DK16" si="1231">DJ16</f>
        <v>13.2</v>
      </c>
      <c r="DL16" s="205">
        <f t="shared" ref="DL16" si="1232">DK16</f>
        <v>13.2</v>
      </c>
      <c r="DM16" s="205">
        <f t="shared" ref="DM16" si="1233">DL16</f>
        <v>13.2</v>
      </c>
      <c r="DN16" s="205">
        <f t="shared" ref="DN16" si="1234">DM16</f>
        <v>13.2</v>
      </c>
      <c r="DO16" s="205">
        <f t="shared" ref="DO16" si="1235">DN16</f>
        <v>13.2</v>
      </c>
      <c r="DP16" s="205">
        <f t="shared" ref="DP16" si="1236">DO16</f>
        <v>13.2</v>
      </c>
      <c r="DQ16" s="205">
        <f t="shared" ref="DQ16" si="1237">DP16</f>
        <v>13.2</v>
      </c>
      <c r="DR16" s="205">
        <f t="shared" ref="DR16" si="1238">DQ16</f>
        <v>13.2</v>
      </c>
      <c r="DS16" s="205">
        <f t="shared" ref="DS16" si="1239">DR16</f>
        <v>13.2</v>
      </c>
      <c r="DT16" s="205">
        <f t="shared" ref="DT16" si="1240">DS16</f>
        <v>13.2</v>
      </c>
      <c r="DU16" s="205">
        <f t="shared" ref="DU16" si="1241">DT16</f>
        <v>13.2</v>
      </c>
      <c r="DV16" s="205">
        <f t="shared" ref="DV16" si="1242">DU16</f>
        <v>13.2</v>
      </c>
      <c r="DW16" s="205">
        <f t="shared" ref="DW16" si="1243">DV16</f>
        <v>13.2</v>
      </c>
      <c r="DX16" s="205">
        <f t="shared" ref="DX16" si="1244">DW16</f>
        <v>13.2</v>
      </c>
      <c r="DY16" s="205">
        <f t="shared" ref="DY16" si="1245">DX16</f>
        <v>13.2</v>
      </c>
      <c r="DZ16" s="205">
        <f t="shared" ref="DZ16" si="1246">DY16</f>
        <v>13.2</v>
      </c>
      <c r="EA16" s="205">
        <f t="shared" ref="EA16" si="1247">DZ16</f>
        <v>13.2</v>
      </c>
      <c r="EB16" s="205">
        <f t="shared" ref="EB16" si="1248">EA16</f>
        <v>13.2</v>
      </c>
      <c r="EC16" s="205">
        <f t="shared" ref="EC16" si="1249">EB16</f>
        <v>13.2</v>
      </c>
      <c r="ED16" s="205">
        <f t="shared" ref="ED16" si="1250">EC16</f>
        <v>13.2</v>
      </c>
      <c r="EE16" s="205">
        <f t="shared" ref="EE16" si="1251">ED16</f>
        <v>13.2</v>
      </c>
      <c r="EF16" s="205">
        <f t="shared" ref="EF16" si="1252">EE16</f>
        <v>13.2</v>
      </c>
      <c r="EG16" s="205">
        <f t="shared" ref="EG16" si="1253">EF16</f>
        <v>13.2</v>
      </c>
      <c r="EH16" s="205">
        <f t="shared" ref="EH16" si="1254">EG16</f>
        <v>13.2</v>
      </c>
      <c r="EI16" s="205">
        <f t="shared" ref="EI16" si="1255">EH16</f>
        <v>13.2</v>
      </c>
      <c r="EJ16" s="205">
        <f t="shared" ref="EJ16" si="1256">EI16</f>
        <v>13.2</v>
      </c>
      <c r="EK16" s="205">
        <f t="shared" ref="EK16" si="1257">EJ16</f>
        <v>13.2</v>
      </c>
      <c r="EL16" s="205">
        <f t="shared" ref="EL16" si="1258">EK16</f>
        <v>13.2</v>
      </c>
      <c r="EM16" s="205">
        <f t="shared" ref="EM16" si="1259">EL16</f>
        <v>13.2</v>
      </c>
      <c r="EN16" s="205">
        <f t="shared" ref="EN16" si="1260">EM16</f>
        <v>13.2</v>
      </c>
      <c r="EO16" s="205">
        <f t="shared" ref="EO16" si="1261">EN16</f>
        <v>13.2</v>
      </c>
      <c r="EP16" s="205">
        <f t="shared" ref="EP16" si="1262">EO16</f>
        <v>13.2</v>
      </c>
      <c r="EQ16" s="205">
        <f t="shared" ref="EQ16" si="1263">EP16</f>
        <v>13.2</v>
      </c>
      <c r="ER16" s="205">
        <f t="shared" ref="ER16" si="1264">EQ16</f>
        <v>13.2</v>
      </c>
      <c r="ES16" s="205">
        <f t="shared" ref="ES16" si="1265">ER16</f>
        <v>13.2</v>
      </c>
      <c r="ET16" s="205">
        <f t="shared" ref="ET16" si="1266">ES16</f>
        <v>13.2</v>
      </c>
      <c r="EU16" s="205">
        <f t="shared" ref="EU16" si="1267">ET16</f>
        <v>13.2</v>
      </c>
      <c r="EV16" s="205">
        <f t="shared" ref="EV16" si="1268">EU16</f>
        <v>13.2</v>
      </c>
      <c r="EW16" s="205">
        <f t="shared" ref="EW16" si="1269">EV16</f>
        <v>13.2</v>
      </c>
      <c r="EX16" s="205">
        <f t="shared" ref="EX16" si="1270">EW16</f>
        <v>13.2</v>
      </c>
      <c r="EY16" s="205">
        <f t="shared" ref="EY16" si="1271">EX16</f>
        <v>13.2</v>
      </c>
      <c r="EZ16" s="205">
        <f t="shared" ref="EZ16" si="1272">EY16</f>
        <v>13.2</v>
      </c>
      <c r="FA16" s="205">
        <f t="shared" ref="FA16" si="1273">EZ16</f>
        <v>13.2</v>
      </c>
      <c r="FB16" s="205">
        <f t="shared" ref="FB16" si="1274">FA16</f>
        <v>13.2</v>
      </c>
      <c r="FC16" s="205">
        <f t="shared" ref="FC16" si="1275">FB16</f>
        <v>13.2</v>
      </c>
      <c r="FD16" s="205">
        <f t="shared" ref="FD16" si="1276">FC16</f>
        <v>13.2</v>
      </c>
      <c r="FE16" s="205">
        <f t="shared" ref="FE16" si="1277">FD16</f>
        <v>13.2</v>
      </c>
      <c r="FF16" s="205">
        <f t="shared" ref="FF16" si="1278">FE16</f>
        <v>13.2</v>
      </c>
      <c r="FG16" s="205">
        <f t="shared" ref="FG16" si="1279">FF16</f>
        <v>13.2</v>
      </c>
      <c r="FH16" s="205">
        <f t="shared" ref="FH16" si="1280">FG16</f>
        <v>13.2</v>
      </c>
      <c r="FI16" s="205">
        <f t="shared" ref="FI16" si="1281">FH16</f>
        <v>13.2</v>
      </c>
      <c r="FJ16" s="205">
        <f t="shared" ref="FJ16" si="1282">FI16</f>
        <v>13.2</v>
      </c>
      <c r="FK16" s="205">
        <f t="shared" ref="FK16" si="1283">FJ16</f>
        <v>13.2</v>
      </c>
      <c r="FL16" s="205">
        <f t="shared" ref="FL16" si="1284">FK16</f>
        <v>13.2</v>
      </c>
      <c r="FM16" s="205">
        <f t="shared" ref="FM16" si="1285">FL16</f>
        <v>13.2</v>
      </c>
      <c r="FN16" s="205">
        <f t="shared" ref="FN16" si="1286">FM16</f>
        <v>13.2</v>
      </c>
      <c r="FO16" s="205">
        <f t="shared" ref="FO16" si="1287">FN16</f>
        <v>13.2</v>
      </c>
      <c r="FP16" s="205">
        <f t="shared" ref="FP16" si="1288">FO16</f>
        <v>13.2</v>
      </c>
      <c r="FQ16" s="205">
        <f t="shared" ref="FQ16" si="1289">FP16</f>
        <v>13.2</v>
      </c>
      <c r="FR16" s="205">
        <f t="shared" ref="FR16" si="1290">FQ16</f>
        <v>13.2</v>
      </c>
      <c r="FS16" s="205">
        <f t="shared" ref="FS16" si="1291">FR16</f>
        <v>13.2</v>
      </c>
      <c r="FT16" s="205">
        <f t="shared" ref="FT16" si="1292">FS16</f>
        <v>13.2</v>
      </c>
      <c r="FU16" s="205">
        <f t="shared" ref="FU16" si="1293">FT16</f>
        <v>13.2</v>
      </c>
      <c r="FV16" s="205">
        <f t="shared" ref="FV16" si="1294">FU16</f>
        <v>13.2</v>
      </c>
      <c r="FW16" s="205">
        <f t="shared" ref="FW16" si="1295">FV16</f>
        <v>13.2</v>
      </c>
      <c r="FX16" s="205">
        <f t="shared" ref="FX16" si="1296">FW16</f>
        <v>13.2</v>
      </c>
      <c r="FY16" s="205">
        <f t="shared" ref="FY16" si="1297">FX16</f>
        <v>13.2</v>
      </c>
      <c r="FZ16" s="205">
        <f t="shared" ref="FZ16" si="1298">FY16</f>
        <v>13.2</v>
      </c>
      <c r="GA16" s="205">
        <f t="shared" ref="GA16" si="1299">FZ16</f>
        <v>13.2</v>
      </c>
      <c r="GB16" s="205">
        <f t="shared" ref="GB16" si="1300">GA16</f>
        <v>13.2</v>
      </c>
      <c r="GC16" s="205">
        <f t="shared" ref="GC16" si="1301">GB16</f>
        <v>13.2</v>
      </c>
      <c r="GD16" s="205">
        <f t="shared" ref="GD16" si="1302">GC16</f>
        <v>13.2</v>
      </c>
      <c r="GE16" s="205">
        <f t="shared" ref="GE16" si="1303">GD16</f>
        <v>13.2</v>
      </c>
      <c r="GF16" s="205">
        <f t="shared" ref="GF16" si="1304">GE16</f>
        <v>13.2</v>
      </c>
      <c r="GG16" s="205">
        <f t="shared" ref="GG16" si="1305">GF16</f>
        <v>13.2</v>
      </c>
      <c r="GH16" s="205">
        <f t="shared" ref="GH16" si="1306">GG16</f>
        <v>13.2</v>
      </c>
      <c r="GI16" s="205">
        <f t="shared" ref="GI16" si="1307">GH16</f>
        <v>13.2</v>
      </c>
      <c r="GJ16" s="205">
        <f t="shared" ref="GJ16" si="1308">GI16</f>
        <v>13.2</v>
      </c>
      <c r="GK16" s="205">
        <f t="shared" ref="GK16" si="1309">GJ16</f>
        <v>13.2</v>
      </c>
      <c r="GL16" s="205">
        <f t="shared" ref="GL16" si="1310">GK16</f>
        <v>13.2</v>
      </c>
      <c r="GM16" s="205">
        <f t="shared" ref="GM16" si="1311">GL16</f>
        <v>13.2</v>
      </c>
      <c r="GN16" s="205">
        <f t="shared" ref="GN16" si="1312">GM16</f>
        <v>13.2</v>
      </c>
      <c r="GO16" s="205">
        <f t="shared" ref="GO16" si="1313">GN16</f>
        <v>13.2</v>
      </c>
      <c r="GP16" s="205">
        <f t="shared" ref="GP16" si="1314">GO16</f>
        <v>13.2</v>
      </c>
      <c r="GQ16" s="205">
        <f t="shared" ref="GQ16" si="1315">GP16</f>
        <v>13.2</v>
      </c>
      <c r="GR16" s="205">
        <f t="shared" ref="GR16" si="1316">GQ16</f>
        <v>13.2</v>
      </c>
      <c r="GS16" s="205">
        <f t="shared" ref="GS16" si="1317">GR16</f>
        <v>13.2</v>
      </c>
      <c r="GT16" s="205">
        <f t="shared" ref="GT16" si="1318">GS16</f>
        <v>13.2</v>
      </c>
      <c r="GU16" s="205">
        <f t="shared" ref="GU16" si="1319">GT16</f>
        <v>13.2</v>
      </c>
      <c r="GV16" s="205">
        <f t="shared" ref="GV16" si="1320">GU16</f>
        <v>13.2</v>
      </c>
      <c r="GW16" s="205">
        <f t="shared" ref="GW16" si="1321">GV16</f>
        <v>13.2</v>
      </c>
      <c r="GX16" s="205">
        <f t="shared" ref="GX16" si="1322">GW16</f>
        <v>13.2</v>
      </c>
      <c r="GY16" s="205">
        <f t="shared" ref="GY16" si="1323">GX16</f>
        <v>13.2</v>
      </c>
      <c r="GZ16" s="205">
        <f t="shared" ref="GZ16" si="1324">GY16</f>
        <v>13.2</v>
      </c>
      <c r="HA16" s="205">
        <f t="shared" ref="HA16" si="1325">GZ16</f>
        <v>13.2</v>
      </c>
      <c r="HB16" s="205">
        <f t="shared" ref="HB16" si="1326">HA16</f>
        <v>13.2</v>
      </c>
      <c r="HC16" s="205">
        <f t="shared" ref="HC16" si="1327">HB16</f>
        <v>13.2</v>
      </c>
      <c r="HD16" s="205">
        <f t="shared" ref="HD16" si="1328">HC16</f>
        <v>13.2</v>
      </c>
      <c r="HE16" s="205">
        <f t="shared" ref="HE16" si="1329">HD16</f>
        <v>13.2</v>
      </c>
      <c r="HF16" s="205">
        <f t="shared" ref="HF16" si="1330">HE16</f>
        <v>13.2</v>
      </c>
      <c r="HG16" s="205">
        <f t="shared" ref="HG16" si="1331">HF16</f>
        <v>13.2</v>
      </c>
      <c r="HH16" s="205">
        <f t="shared" ref="HH16" si="1332">HG16</f>
        <v>13.2</v>
      </c>
      <c r="HI16" s="205">
        <f t="shared" ref="HI16" si="1333">HH16</f>
        <v>13.2</v>
      </c>
      <c r="HJ16" s="205">
        <f t="shared" ref="HJ16" si="1334">HI16</f>
        <v>13.2</v>
      </c>
      <c r="HK16" s="205">
        <f t="shared" ref="HK16" si="1335">HJ16</f>
        <v>13.2</v>
      </c>
      <c r="HL16" s="205">
        <f t="shared" ref="HL16" si="1336">HK16</f>
        <v>13.2</v>
      </c>
      <c r="HM16" s="205">
        <f t="shared" ref="HM16" si="1337">HL16</f>
        <v>13.2</v>
      </c>
      <c r="HN16" s="205">
        <f t="shared" ref="HN16" si="1338">HM16</f>
        <v>13.2</v>
      </c>
      <c r="HO16" s="205">
        <f t="shared" ref="HO16" si="1339">HN16</f>
        <v>13.2</v>
      </c>
      <c r="HP16" s="205">
        <f t="shared" ref="HP16" si="1340">HO16</f>
        <v>13.2</v>
      </c>
      <c r="HQ16" s="205">
        <f t="shared" ref="HQ16" si="1341">HP16</f>
        <v>13.2</v>
      </c>
      <c r="HR16" s="205">
        <f t="shared" ref="HR16" si="1342">HQ16</f>
        <v>13.2</v>
      </c>
      <c r="HS16" s="205">
        <f t="shared" ref="HS16" si="1343">HR16</f>
        <v>13.2</v>
      </c>
      <c r="HT16" s="205">
        <f t="shared" ref="HT16" si="1344">HS16</f>
        <v>13.2</v>
      </c>
      <c r="HU16" s="205">
        <f t="shared" ref="HU16" si="1345">HT16</f>
        <v>13.2</v>
      </c>
      <c r="HV16" s="205">
        <f t="shared" ref="HV16" si="1346">HU16</f>
        <v>13.2</v>
      </c>
      <c r="HW16" s="205">
        <f t="shared" ref="HW16" si="1347">HV16</f>
        <v>13.2</v>
      </c>
      <c r="HX16" s="205">
        <f t="shared" ref="HX16" si="1348">HW16</f>
        <v>13.2</v>
      </c>
      <c r="HY16" s="205">
        <f t="shared" ref="HY16" si="1349">HX16</f>
        <v>13.2</v>
      </c>
      <c r="HZ16" s="205">
        <f t="shared" ref="HZ16" si="1350">HY16</f>
        <v>13.2</v>
      </c>
      <c r="IA16" s="205">
        <f t="shared" ref="IA16" si="1351">HZ16</f>
        <v>13.2</v>
      </c>
      <c r="IB16" s="205">
        <f t="shared" ref="IB16" si="1352">IA16</f>
        <v>13.2</v>
      </c>
      <c r="IC16" s="205">
        <f t="shared" ref="IC16" si="1353">IB16</f>
        <v>13.2</v>
      </c>
      <c r="ID16" s="205">
        <f t="shared" ref="ID16" si="1354">IC16</f>
        <v>13.2</v>
      </c>
      <c r="IE16" s="205">
        <f t="shared" ref="IE16" si="1355">ID16</f>
        <v>13.2</v>
      </c>
      <c r="IF16" s="205">
        <f t="shared" ref="IF16" si="1356">IE16</f>
        <v>13.2</v>
      </c>
      <c r="IG16" s="205">
        <f t="shared" ref="IG16:IS16" si="1357">IF16</f>
        <v>13.2</v>
      </c>
      <c r="IH16" s="205">
        <f t="shared" si="1357"/>
        <v>13.2</v>
      </c>
      <c r="II16" s="205">
        <f t="shared" si="1357"/>
        <v>13.2</v>
      </c>
      <c r="IJ16" s="205">
        <f t="shared" si="1357"/>
        <v>13.2</v>
      </c>
      <c r="IK16" s="205">
        <f t="shared" si="1357"/>
        <v>13.2</v>
      </c>
      <c r="IL16" s="205">
        <f t="shared" si="1357"/>
        <v>13.2</v>
      </c>
      <c r="IM16" s="205">
        <f t="shared" si="1357"/>
        <v>13.2</v>
      </c>
      <c r="IN16" s="205">
        <f t="shared" si="1357"/>
        <v>13.2</v>
      </c>
      <c r="IO16" s="205">
        <f t="shared" si="1357"/>
        <v>13.2</v>
      </c>
      <c r="IP16" s="205">
        <f t="shared" si="1357"/>
        <v>13.2</v>
      </c>
      <c r="IQ16" s="205">
        <f t="shared" si="1357"/>
        <v>13.2</v>
      </c>
      <c r="IR16" s="205">
        <f t="shared" si="1357"/>
        <v>13.2</v>
      </c>
      <c r="IS16" s="205">
        <f t="shared" si="1357"/>
        <v>13.2</v>
      </c>
      <c r="IT16" s="205">
        <f t="shared" si="354"/>
        <v>13.2</v>
      </c>
      <c r="IU16" s="205">
        <f t="shared" si="355"/>
        <v>13.2</v>
      </c>
      <c r="IV16" s="205">
        <f t="shared" si="356"/>
        <v>13.2</v>
      </c>
      <c r="IW16" s="205">
        <f t="shared" si="357"/>
        <v>13.2</v>
      </c>
      <c r="IX16" s="205">
        <f t="shared" si="358"/>
        <v>13.2</v>
      </c>
      <c r="IY16" s="205">
        <f t="shared" si="359"/>
        <v>13.2</v>
      </c>
      <c r="IZ16" s="205">
        <f t="shared" si="360"/>
        <v>13.2</v>
      </c>
      <c r="JA16" s="205">
        <f t="shared" si="361"/>
        <v>13.2</v>
      </c>
      <c r="JB16" s="205">
        <f t="shared" si="362"/>
        <v>13.2</v>
      </c>
      <c r="JC16" s="205">
        <f t="shared" si="363"/>
        <v>13.2</v>
      </c>
      <c r="JD16" s="205">
        <f t="shared" si="364"/>
        <v>13.2</v>
      </c>
      <c r="JE16" s="205">
        <f t="shared" si="365"/>
        <v>13.2</v>
      </c>
      <c r="JF16" s="205">
        <f t="shared" si="366"/>
        <v>13.2</v>
      </c>
      <c r="JG16" s="205">
        <f t="shared" si="367"/>
        <v>13.2</v>
      </c>
      <c r="JH16" s="205">
        <f t="shared" si="368"/>
        <v>13.2</v>
      </c>
      <c r="JI16" s="205">
        <f t="shared" si="369"/>
        <v>13.2</v>
      </c>
      <c r="JJ16" s="205">
        <f t="shared" si="370"/>
        <v>13.2</v>
      </c>
      <c r="JK16" s="205">
        <f t="shared" si="371"/>
        <v>13.2</v>
      </c>
      <c r="JL16" s="205">
        <f t="shared" si="372"/>
        <v>13.2</v>
      </c>
      <c r="JM16" s="205">
        <f t="shared" si="373"/>
        <v>13.2</v>
      </c>
      <c r="JN16" s="205">
        <f t="shared" si="374"/>
        <v>13.2</v>
      </c>
      <c r="JO16" s="205">
        <f t="shared" si="375"/>
        <v>13.2</v>
      </c>
      <c r="JP16" s="205">
        <f t="shared" si="376"/>
        <v>13.2</v>
      </c>
      <c r="JQ16" s="205">
        <f t="shared" si="377"/>
        <v>13.2</v>
      </c>
      <c r="JR16" s="205">
        <f t="shared" si="378"/>
        <v>13.2</v>
      </c>
      <c r="JS16" s="205">
        <f t="shared" si="379"/>
        <v>13.2</v>
      </c>
      <c r="JT16" s="205">
        <f t="shared" si="380"/>
        <v>13.2</v>
      </c>
      <c r="JU16" s="205">
        <f t="shared" si="381"/>
        <v>13.2</v>
      </c>
      <c r="JV16" s="205">
        <f t="shared" si="382"/>
        <v>13.2</v>
      </c>
      <c r="JW16" s="205">
        <f t="shared" si="383"/>
        <v>13.2</v>
      </c>
      <c r="JX16" s="205">
        <f t="shared" si="384"/>
        <v>13.2</v>
      </c>
      <c r="JY16" s="205">
        <f t="shared" si="385"/>
        <v>13.2</v>
      </c>
      <c r="JZ16" s="205">
        <f t="shared" si="386"/>
        <v>13.2</v>
      </c>
      <c r="KA16" s="205">
        <f t="shared" si="387"/>
        <v>13.2</v>
      </c>
      <c r="KB16" s="205">
        <f t="shared" si="388"/>
        <v>13.2</v>
      </c>
      <c r="KC16" s="205">
        <f t="shared" si="389"/>
        <v>13.2</v>
      </c>
      <c r="KD16" s="205">
        <f t="shared" si="390"/>
        <v>13.2</v>
      </c>
      <c r="KE16" s="205">
        <f t="shared" si="391"/>
        <v>13.2</v>
      </c>
      <c r="KF16" s="205">
        <f t="shared" si="392"/>
        <v>13.2</v>
      </c>
      <c r="KG16" s="205">
        <f t="shared" si="393"/>
        <v>13.2</v>
      </c>
      <c r="KH16" s="205">
        <f t="shared" si="394"/>
        <v>13.2</v>
      </c>
      <c r="KI16" s="205">
        <f t="shared" si="395"/>
        <v>13.2</v>
      </c>
      <c r="KJ16" s="205">
        <f t="shared" si="396"/>
        <v>13.2</v>
      </c>
      <c r="KK16" s="205">
        <f t="shared" si="397"/>
        <v>13.2</v>
      </c>
      <c r="KL16" s="205">
        <f t="shared" si="398"/>
        <v>13.2</v>
      </c>
      <c r="KM16" s="205">
        <f t="shared" si="399"/>
        <v>13.2</v>
      </c>
      <c r="KN16" s="205">
        <f t="shared" si="400"/>
        <v>13.2</v>
      </c>
      <c r="KO16" s="205">
        <f t="shared" si="401"/>
        <v>13.2</v>
      </c>
    </row>
    <row r="17" spans="1:301" x14ac:dyDescent="0.2">
      <c r="A17" s="202" t="s">
        <v>331</v>
      </c>
      <c r="B17" s="204">
        <v>2.6666666666666665</v>
      </c>
      <c r="C17" s="204">
        <f t="shared" ref="C17" si="1358">B17</f>
        <v>2.6666666666666665</v>
      </c>
      <c r="D17" s="204">
        <f t="shared" ref="D17" si="1359">C17</f>
        <v>2.6666666666666665</v>
      </c>
      <c r="E17" s="204">
        <f t="shared" ref="E17" si="1360">D17</f>
        <v>2.6666666666666665</v>
      </c>
      <c r="F17" s="204">
        <f t="shared" ref="F17" si="1361">E17</f>
        <v>2.6666666666666665</v>
      </c>
      <c r="G17" s="204">
        <f t="shared" ref="G17" si="1362">F17</f>
        <v>2.6666666666666665</v>
      </c>
      <c r="H17" s="204">
        <f t="shared" ref="H17" si="1363">G17</f>
        <v>2.6666666666666665</v>
      </c>
      <c r="I17" s="204">
        <f t="shared" ref="I17" si="1364">H17</f>
        <v>2.6666666666666665</v>
      </c>
      <c r="J17" s="204">
        <f t="shared" ref="J17" si="1365">I17</f>
        <v>2.6666666666666665</v>
      </c>
      <c r="K17" s="204">
        <f t="shared" ref="K17" si="1366">J17</f>
        <v>2.6666666666666665</v>
      </c>
      <c r="L17" s="204">
        <f t="shared" ref="L17" si="1367">K17</f>
        <v>2.6666666666666665</v>
      </c>
      <c r="M17" s="204">
        <f t="shared" ref="M17" si="1368">L17</f>
        <v>2.6666666666666665</v>
      </c>
      <c r="N17" s="204">
        <f t="shared" ref="N17" si="1369">M17</f>
        <v>2.6666666666666665</v>
      </c>
      <c r="O17" s="204">
        <f t="shared" ref="O17" si="1370">N17</f>
        <v>2.6666666666666665</v>
      </c>
      <c r="P17" s="204">
        <f t="shared" ref="P17" si="1371">O17</f>
        <v>2.6666666666666665</v>
      </c>
      <c r="Q17" s="204">
        <f t="shared" ref="Q17" si="1372">P17</f>
        <v>2.6666666666666665</v>
      </c>
      <c r="R17" s="204">
        <f t="shared" ref="R17" si="1373">Q17</f>
        <v>2.6666666666666665</v>
      </c>
      <c r="S17" s="204">
        <f t="shared" ref="S17" si="1374">R17</f>
        <v>2.6666666666666665</v>
      </c>
      <c r="T17" s="204">
        <f t="shared" ref="T17" si="1375">S17</f>
        <v>2.6666666666666665</v>
      </c>
      <c r="U17" s="204">
        <f t="shared" ref="U17" si="1376">T17</f>
        <v>2.6666666666666665</v>
      </c>
      <c r="V17" s="204">
        <f t="shared" ref="V17" si="1377">U17</f>
        <v>2.6666666666666665</v>
      </c>
      <c r="W17" s="204">
        <f t="shared" ref="W17" si="1378">V17</f>
        <v>2.6666666666666665</v>
      </c>
      <c r="X17" s="204">
        <f t="shared" ref="X17" si="1379">W17</f>
        <v>2.6666666666666665</v>
      </c>
      <c r="Y17" s="204">
        <f t="shared" ref="Y17" si="1380">X17</f>
        <v>2.6666666666666665</v>
      </c>
      <c r="Z17" s="204">
        <f t="shared" ref="Z17" si="1381">Y17</f>
        <v>2.6666666666666665</v>
      </c>
      <c r="AA17" s="204">
        <f t="shared" ref="AA17" si="1382">Z17</f>
        <v>2.6666666666666665</v>
      </c>
      <c r="AB17" s="204">
        <f t="shared" ref="AB17" si="1383">AA17</f>
        <v>2.6666666666666665</v>
      </c>
      <c r="AC17" s="204">
        <f t="shared" ref="AC17" si="1384">AB17</f>
        <v>2.6666666666666665</v>
      </c>
      <c r="AD17" s="204">
        <f t="shared" ref="AD17" si="1385">AC17</f>
        <v>2.6666666666666665</v>
      </c>
      <c r="AE17" s="204">
        <f t="shared" ref="AE17" si="1386">AD17</f>
        <v>2.6666666666666665</v>
      </c>
      <c r="AF17" s="204">
        <f t="shared" ref="AF17" si="1387">AE17</f>
        <v>2.6666666666666665</v>
      </c>
      <c r="AG17" s="204">
        <f t="shared" ref="AG17" si="1388">AF17</f>
        <v>2.6666666666666665</v>
      </c>
      <c r="AH17" s="204">
        <f t="shared" ref="AH17" si="1389">AG17</f>
        <v>2.6666666666666665</v>
      </c>
      <c r="AI17" s="204">
        <f t="shared" ref="AI17" si="1390">AH17</f>
        <v>2.6666666666666665</v>
      </c>
      <c r="AJ17" s="204">
        <f t="shared" ref="AJ17" si="1391">AI17</f>
        <v>2.6666666666666665</v>
      </c>
      <c r="AK17" s="204">
        <f t="shared" ref="AK17" si="1392">AJ17</f>
        <v>2.6666666666666665</v>
      </c>
      <c r="AL17" s="204">
        <f t="shared" ref="AL17" si="1393">AK17</f>
        <v>2.6666666666666665</v>
      </c>
      <c r="AM17" s="204">
        <f t="shared" ref="AM17" si="1394">AL17</f>
        <v>2.6666666666666665</v>
      </c>
      <c r="AN17" s="204">
        <f t="shared" ref="AN17" si="1395">AM17</f>
        <v>2.6666666666666665</v>
      </c>
      <c r="AO17" s="204">
        <f t="shared" ref="AO17" si="1396">AN17</f>
        <v>2.6666666666666665</v>
      </c>
      <c r="AP17" s="204">
        <f t="shared" ref="AP17" si="1397">AO17</f>
        <v>2.6666666666666665</v>
      </c>
      <c r="AQ17" s="204">
        <f t="shared" ref="AQ17" si="1398">AP17</f>
        <v>2.6666666666666665</v>
      </c>
      <c r="AR17" s="204">
        <f t="shared" ref="AR17" si="1399">AQ17</f>
        <v>2.6666666666666665</v>
      </c>
      <c r="AS17" s="204">
        <f t="shared" ref="AS17" si="1400">AR17</f>
        <v>2.6666666666666665</v>
      </c>
      <c r="AT17" s="204">
        <f t="shared" ref="AT17" si="1401">AS17</f>
        <v>2.6666666666666665</v>
      </c>
      <c r="AU17" s="204">
        <f t="shared" ref="AU17" si="1402">AT17</f>
        <v>2.6666666666666665</v>
      </c>
      <c r="AV17" s="204">
        <f t="shared" ref="AV17" si="1403">AU17</f>
        <v>2.6666666666666665</v>
      </c>
      <c r="AW17" s="204">
        <f t="shared" ref="AW17" si="1404">AV17</f>
        <v>2.6666666666666665</v>
      </c>
      <c r="AX17" s="204">
        <f t="shared" ref="AX17" si="1405">AW17</f>
        <v>2.6666666666666665</v>
      </c>
      <c r="AY17" s="204">
        <f t="shared" ref="AY17" si="1406">AX17</f>
        <v>2.6666666666666665</v>
      </c>
      <c r="AZ17" s="204">
        <f t="shared" ref="AZ17" si="1407">AY17</f>
        <v>2.6666666666666665</v>
      </c>
      <c r="BA17" s="204">
        <f t="shared" ref="BA17" si="1408">AZ17</f>
        <v>2.6666666666666665</v>
      </c>
      <c r="BB17" s="204">
        <f t="shared" ref="BB17" si="1409">BA17</f>
        <v>2.6666666666666665</v>
      </c>
      <c r="BC17" s="204">
        <f t="shared" ref="BC17" si="1410">BB17</f>
        <v>2.6666666666666665</v>
      </c>
      <c r="BD17" s="204">
        <f t="shared" ref="BD17" si="1411">BC17</f>
        <v>2.6666666666666665</v>
      </c>
      <c r="BE17" s="204">
        <f t="shared" ref="BE17" si="1412">BD17</f>
        <v>2.6666666666666665</v>
      </c>
      <c r="BF17" s="204">
        <f t="shared" ref="BF17" si="1413">BE17</f>
        <v>2.6666666666666665</v>
      </c>
      <c r="BG17" s="204">
        <f t="shared" ref="BG17" si="1414">BF17</f>
        <v>2.6666666666666665</v>
      </c>
      <c r="BH17" s="204">
        <f t="shared" ref="BH17" si="1415">BG17</f>
        <v>2.6666666666666665</v>
      </c>
      <c r="BI17" s="204">
        <f t="shared" ref="BI17" si="1416">BH17</f>
        <v>2.6666666666666665</v>
      </c>
      <c r="BJ17" s="204">
        <f t="shared" ref="BJ17" si="1417">BI17</f>
        <v>2.6666666666666665</v>
      </c>
      <c r="BK17" s="204">
        <f t="shared" ref="BK17" si="1418">BJ17</f>
        <v>2.6666666666666665</v>
      </c>
      <c r="BL17" s="204">
        <f t="shared" ref="BL17" si="1419">BK17</f>
        <v>2.6666666666666665</v>
      </c>
      <c r="BM17" s="204">
        <f t="shared" ref="BM17" si="1420">BL17</f>
        <v>2.6666666666666665</v>
      </c>
      <c r="BN17" s="204">
        <f t="shared" ref="BN17" si="1421">BM17</f>
        <v>2.6666666666666665</v>
      </c>
      <c r="BO17" s="204">
        <f t="shared" ref="BO17" si="1422">BN17</f>
        <v>2.6666666666666665</v>
      </c>
      <c r="BP17" s="204">
        <f t="shared" ref="BP17" si="1423">BO17</f>
        <v>2.6666666666666665</v>
      </c>
      <c r="BQ17" s="204">
        <f t="shared" ref="BQ17" si="1424">BP17</f>
        <v>2.6666666666666665</v>
      </c>
      <c r="BR17" s="204">
        <f t="shared" ref="BR17" si="1425">BQ17</f>
        <v>2.6666666666666665</v>
      </c>
      <c r="BS17" s="204">
        <f t="shared" ref="BS17" si="1426">BR17</f>
        <v>2.6666666666666665</v>
      </c>
      <c r="BT17" s="204">
        <f t="shared" ref="BT17" si="1427">BS17</f>
        <v>2.6666666666666665</v>
      </c>
      <c r="BU17" s="204">
        <f t="shared" ref="BU17" si="1428">BT17</f>
        <v>2.6666666666666665</v>
      </c>
      <c r="BV17" s="204">
        <f t="shared" ref="BV17" si="1429">BU17</f>
        <v>2.6666666666666665</v>
      </c>
      <c r="BW17" s="204">
        <f t="shared" ref="BW17" si="1430">BV17</f>
        <v>2.6666666666666665</v>
      </c>
      <c r="BX17" s="204">
        <f t="shared" ref="BX17" si="1431">BW17</f>
        <v>2.6666666666666665</v>
      </c>
      <c r="BY17" s="204">
        <f t="shared" ref="BY17" si="1432">BX17</f>
        <v>2.6666666666666665</v>
      </c>
      <c r="BZ17" s="204">
        <f t="shared" ref="BZ17" si="1433">BY17</f>
        <v>2.6666666666666665</v>
      </c>
      <c r="CA17" s="204">
        <f t="shared" ref="CA17" si="1434">BZ17</f>
        <v>2.6666666666666665</v>
      </c>
      <c r="CB17" s="204">
        <f t="shared" ref="CB17" si="1435">CA17</f>
        <v>2.6666666666666665</v>
      </c>
      <c r="CC17" s="204">
        <f t="shared" ref="CC17" si="1436">CB17</f>
        <v>2.6666666666666665</v>
      </c>
      <c r="CD17" s="204">
        <f t="shared" ref="CD17" si="1437">CC17</f>
        <v>2.6666666666666665</v>
      </c>
      <c r="CE17" s="204">
        <f t="shared" ref="CE17" si="1438">CD17</f>
        <v>2.6666666666666665</v>
      </c>
      <c r="CF17" s="204">
        <f t="shared" ref="CF17" si="1439">CE17</f>
        <v>2.6666666666666665</v>
      </c>
      <c r="CG17" s="204">
        <f t="shared" ref="CG17" si="1440">CF17</f>
        <v>2.6666666666666665</v>
      </c>
      <c r="CH17" s="204">
        <f t="shared" ref="CH17" si="1441">CG17</f>
        <v>2.6666666666666665</v>
      </c>
      <c r="CI17" s="204">
        <f t="shared" ref="CI17" si="1442">CH17</f>
        <v>2.6666666666666665</v>
      </c>
      <c r="CJ17" s="204">
        <f t="shared" ref="CJ17" si="1443">CI17</f>
        <v>2.6666666666666665</v>
      </c>
      <c r="CK17" s="204">
        <f t="shared" ref="CK17" si="1444">CJ17</f>
        <v>2.6666666666666665</v>
      </c>
      <c r="CL17" s="204">
        <f t="shared" ref="CL17" si="1445">CK17</f>
        <v>2.6666666666666665</v>
      </c>
      <c r="CM17" s="204">
        <f t="shared" ref="CM17" si="1446">CL17</f>
        <v>2.6666666666666665</v>
      </c>
      <c r="CN17" s="204">
        <f t="shared" ref="CN17" si="1447">CM17</f>
        <v>2.6666666666666665</v>
      </c>
      <c r="CO17" s="204">
        <f t="shared" ref="CO17" si="1448">CN17</f>
        <v>2.6666666666666665</v>
      </c>
      <c r="CP17" s="204">
        <f t="shared" ref="CP17" si="1449">CO17</f>
        <v>2.6666666666666665</v>
      </c>
      <c r="CQ17" s="204">
        <f t="shared" ref="CQ17" si="1450">CP17</f>
        <v>2.6666666666666665</v>
      </c>
      <c r="CR17" s="204">
        <f t="shared" ref="CR17" si="1451">CQ17</f>
        <v>2.6666666666666665</v>
      </c>
      <c r="CS17" s="204">
        <f t="shared" ref="CS17" si="1452">CR17</f>
        <v>2.6666666666666665</v>
      </c>
      <c r="CT17" s="204">
        <f t="shared" ref="CT17" si="1453">CS17</f>
        <v>2.6666666666666665</v>
      </c>
      <c r="CU17" s="204">
        <f t="shared" ref="CU17" si="1454">CT17</f>
        <v>2.6666666666666665</v>
      </c>
      <c r="CV17" s="204">
        <f t="shared" ref="CV17" si="1455">CU17</f>
        <v>2.6666666666666665</v>
      </c>
      <c r="CW17" s="204">
        <f t="shared" ref="CW17" si="1456">CV17</f>
        <v>2.6666666666666665</v>
      </c>
      <c r="CX17" s="204">
        <f t="shared" ref="CX17" si="1457">CW17</f>
        <v>2.6666666666666665</v>
      </c>
      <c r="CY17" s="204">
        <f t="shared" ref="CY17" si="1458">CX17</f>
        <v>2.6666666666666665</v>
      </c>
      <c r="CZ17" s="204">
        <f t="shared" ref="CZ17" si="1459">CY17</f>
        <v>2.6666666666666665</v>
      </c>
      <c r="DA17" s="204">
        <f t="shared" ref="DA17" si="1460">CZ17</f>
        <v>2.6666666666666665</v>
      </c>
      <c r="DB17" s="204">
        <f t="shared" ref="DB17" si="1461">DA17</f>
        <v>2.6666666666666665</v>
      </c>
      <c r="DC17" s="204">
        <f t="shared" ref="DC17" si="1462">DB17</f>
        <v>2.6666666666666665</v>
      </c>
      <c r="DD17" s="204">
        <f t="shared" ref="DD17" si="1463">DC17</f>
        <v>2.6666666666666665</v>
      </c>
      <c r="DE17" s="204">
        <f t="shared" ref="DE17" si="1464">DD17</f>
        <v>2.6666666666666665</v>
      </c>
      <c r="DF17" s="204">
        <f t="shared" ref="DF17" si="1465">DE17</f>
        <v>2.6666666666666665</v>
      </c>
      <c r="DG17" s="204">
        <f t="shared" ref="DG17" si="1466">DF17</f>
        <v>2.6666666666666665</v>
      </c>
      <c r="DH17" s="204">
        <f t="shared" ref="DH17" si="1467">DG17</f>
        <v>2.6666666666666665</v>
      </c>
      <c r="DI17" s="204">
        <f t="shared" ref="DI17" si="1468">DH17</f>
        <v>2.6666666666666665</v>
      </c>
      <c r="DJ17" s="204">
        <f t="shared" ref="DJ17" si="1469">DI17</f>
        <v>2.6666666666666665</v>
      </c>
      <c r="DK17" s="204">
        <f t="shared" ref="DK17" si="1470">DJ17</f>
        <v>2.6666666666666665</v>
      </c>
      <c r="DL17" s="204">
        <f t="shared" ref="DL17" si="1471">DK17</f>
        <v>2.6666666666666665</v>
      </c>
      <c r="DM17" s="204">
        <f t="shared" ref="DM17" si="1472">DL17</f>
        <v>2.6666666666666665</v>
      </c>
      <c r="DN17" s="204">
        <f t="shared" ref="DN17" si="1473">DM17</f>
        <v>2.6666666666666665</v>
      </c>
      <c r="DO17" s="204">
        <f t="shared" ref="DO17" si="1474">DN17</f>
        <v>2.6666666666666665</v>
      </c>
      <c r="DP17" s="204">
        <f t="shared" ref="DP17" si="1475">DO17</f>
        <v>2.6666666666666665</v>
      </c>
      <c r="DQ17" s="204">
        <f t="shared" ref="DQ17" si="1476">DP17</f>
        <v>2.6666666666666665</v>
      </c>
      <c r="DR17" s="204">
        <f t="shared" ref="DR17" si="1477">DQ17</f>
        <v>2.6666666666666665</v>
      </c>
      <c r="DS17" s="204">
        <f t="shared" ref="DS17" si="1478">DR17</f>
        <v>2.6666666666666665</v>
      </c>
      <c r="DT17" s="204">
        <f t="shared" ref="DT17" si="1479">DS17</f>
        <v>2.6666666666666665</v>
      </c>
      <c r="DU17" s="204">
        <f t="shared" ref="DU17" si="1480">DT17</f>
        <v>2.6666666666666665</v>
      </c>
      <c r="DV17" s="204">
        <f t="shared" ref="DV17" si="1481">DU17</f>
        <v>2.6666666666666665</v>
      </c>
      <c r="DW17" s="204">
        <f t="shared" ref="DW17" si="1482">DV17</f>
        <v>2.6666666666666665</v>
      </c>
      <c r="DX17" s="204">
        <f t="shared" ref="DX17" si="1483">DW17</f>
        <v>2.6666666666666665</v>
      </c>
      <c r="DY17" s="204">
        <f t="shared" ref="DY17" si="1484">DX17</f>
        <v>2.6666666666666665</v>
      </c>
      <c r="DZ17" s="204">
        <f t="shared" ref="DZ17" si="1485">DY17</f>
        <v>2.6666666666666665</v>
      </c>
      <c r="EA17" s="204">
        <f t="shared" ref="EA17" si="1486">DZ17</f>
        <v>2.6666666666666665</v>
      </c>
      <c r="EB17" s="204">
        <f t="shared" ref="EB17" si="1487">EA17</f>
        <v>2.6666666666666665</v>
      </c>
      <c r="EC17" s="204">
        <f t="shared" ref="EC17" si="1488">EB17</f>
        <v>2.6666666666666665</v>
      </c>
      <c r="ED17" s="204">
        <f t="shared" ref="ED17" si="1489">EC17</f>
        <v>2.6666666666666665</v>
      </c>
      <c r="EE17" s="204">
        <f t="shared" ref="EE17" si="1490">ED17</f>
        <v>2.6666666666666665</v>
      </c>
      <c r="EF17" s="204">
        <f t="shared" ref="EF17" si="1491">EE17</f>
        <v>2.6666666666666665</v>
      </c>
      <c r="EG17" s="204">
        <f t="shared" ref="EG17" si="1492">EF17</f>
        <v>2.6666666666666665</v>
      </c>
      <c r="EH17" s="204">
        <f t="shared" ref="EH17" si="1493">EG17</f>
        <v>2.6666666666666665</v>
      </c>
      <c r="EI17" s="204">
        <f t="shared" ref="EI17" si="1494">EH17</f>
        <v>2.6666666666666665</v>
      </c>
      <c r="EJ17" s="204">
        <f t="shared" ref="EJ17" si="1495">EI17</f>
        <v>2.6666666666666665</v>
      </c>
      <c r="EK17" s="204">
        <f t="shared" ref="EK17" si="1496">EJ17</f>
        <v>2.6666666666666665</v>
      </c>
      <c r="EL17" s="204">
        <f t="shared" ref="EL17" si="1497">EK17</f>
        <v>2.6666666666666665</v>
      </c>
      <c r="EM17" s="204">
        <f t="shared" ref="EM17" si="1498">EL17</f>
        <v>2.6666666666666665</v>
      </c>
      <c r="EN17" s="204">
        <f t="shared" ref="EN17" si="1499">EM17</f>
        <v>2.6666666666666665</v>
      </c>
      <c r="EO17" s="204">
        <f t="shared" ref="EO17" si="1500">EN17</f>
        <v>2.6666666666666665</v>
      </c>
      <c r="EP17" s="204">
        <f t="shared" ref="EP17" si="1501">EO17</f>
        <v>2.6666666666666665</v>
      </c>
      <c r="EQ17" s="204">
        <f t="shared" ref="EQ17" si="1502">EP17</f>
        <v>2.6666666666666665</v>
      </c>
      <c r="ER17" s="204">
        <f t="shared" ref="ER17" si="1503">EQ17</f>
        <v>2.6666666666666665</v>
      </c>
      <c r="ES17" s="204">
        <f t="shared" ref="ES17" si="1504">ER17</f>
        <v>2.6666666666666665</v>
      </c>
      <c r="ET17" s="204">
        <f t="shared" ref="ET17" si="1505">ES17</f>
        <v>2.6666666666666665</v>
      </c>
      <c r="EU17" s="204">
        <f t="shared" ref="EU17" si="1506">ET17</f>
        <v>2.6666666666666665</v>
      </c>
      <c r="EV17" s="204">
        <f t="shared" ref="EV17" si="1507">EU17</f>
        <v>2.6666666666666665</v>
      </c>
      <c r="EW17" s="204">
        <f t="shared" ref="EW17" si="1508">EV17</f>
        <v>2.6666666666666665</v>
      </c>
      <c r="EX17" s="204">
        <f t="shared" ref="EX17" si="1509">EW17</f>
        <v>2.6666666666666665</v>
      </c>
      <c r="EY17" s="204">
        <f t="shared" ref="EY17" si="1510">EX17</f>
        <v>2.6666666666666665</v>
      </c>
      <c r="EZ17" s="204">
        <f t="shared" ref="EZ17" si="1511">EY17</f>
        <v>2.6666666666666665</v>
      </c>
      <c r="FA17" s="204">
        <f t="shared" ref="FA17" si="1512">EZ17</f>
        <v>2.6666666666666665</v>
      </c>
      <c r="FB17" s="204">
        <f t="shared" ref="FB17" si="1513">FA17</f>
        <v>2.6666666666666665</v>
      </c>
      <c r="FC17" s="204">
        <f t="shared" ref="FC17" si="1514">FB17</f>
        <v>2.6666666666666665</v>
      </c>
      <c r="FD17" s="204">
        <f t="shared" ref="FD17" si="1515">FC17</f>
        <v>2.6666666666666665</v>
      </c>
      <c r="FE17" s="204">
        <f t="shared" ref="FE17" si="1516">FD17</f>
        <v>2.6666666666666665</v>
      </c>
      <c r="FF17" s="204">
        <f t="shared" ref="FF17" si="1517">FE17</f>
        <v>2.6666666666666665</v>
      </c>
      <c r="FG17" s="204">
        <f t="shared" ref="FG17" si="1518">FF17</f>
        <v>2.6666666666666665</v>
      </c>
      <c r="FH17" s="204">
        <f t="shared" ref="FH17" si="1519">FG17</f>
        <v>2.6666666666666665</v>
      </c>
      <c r="FI17" s="204">
        <f t="shared" ref="FI17" si="1520">FH17</f>
        <v>2.6666666666666665</v>
      </c>
      <c r="FJ17" s="204">
        <f t="shared" ref="FJ17" si="1521">FI17</f>
        <v>2.6666666666666665</v>
      </c>
      <c r="FK17" s="204">
        <f t="shared" ref="FK17" si="1522">FJ17</f>
        <v>2.6666666666666665</v>
      </c>
      <c r="FL17" s="204">
        <f t="shared" ref="FL17" si="1523">FK17</f>
        <v>2.6666666666666665</v>
      </c>
      <c r="FM17" s="204">
        <f t="shared" ref="FM17" si="1524">FL17</f>
        <v>2.6666666666666665</v>
      </c>
      <c r="FN17" s="204">
        <f t="shared" ref="FN17" si="1525">FM17</f>
        <v>2.6666666666666665</v>
      </c>
      <c r="FO17" s="204">
        <f t="shared" ref="FO17" si="1526">FN17</f>
        <v>2.6666666666666665</v>
      </c>
      <c r="FP17" s="204">
        <f t="shared" ref="FP17" si="1527">FO17</f>
        <v>2.6666666666666665</v>
      </c>
      <c r="FQ17" s="204">
        <f t="shared" ref="FQ17" si="1528">FP17</f>
        <v>2.6666666666666665</v>
      </c>
      <c r="FR17" s="204">
        <f t="shared" ref="FR17" si="1529">FQ17</f>
        <v>2.6666666666666665</v>
      </c>
      <c r="FS17" s="204">
        <f t="shared" ref="FS17" si="1530">FR17</f>
        <v>2.6666666666666665</v>
      </c>
      <c r="FT17" s="204">
        <f t="shared" ref="FT17" si="1531">FS17</f>
        <v>2.6666666666666665</v>
      </c>
      <c r="FU17" s="204">
        <f t="shared" ref="FU17" si="1532">FT17</f>
        <v>2.6666666666666665</v>
      </c>
      <c r="FV17" s="204">
        <f t="shared" ref="FV17" si="1533">FU17</f>
        <v>2.6666666666666665</v>
      </c>
      <c r="FW17" s="204">
        <f t="shared" ref="FW17" si="1534">FV17</f>
        <v>2.6666666666666665</v>
      </c>
      <c r="FX17" s="204">
        <f t="shared" ref="FX17" si="1535">FW17</f>
        <v>2.6666666666666665</v>
      </c>
      <c r="FY17" s="204">
        <f t="shared" ref="FY17" si="1536">FX17</f>
        <v>2.6666666666666665</v>
      </c>
      <c r="FZ17" s="204">
        <f t="shared" ref="FZ17" si="1537">FY17</f>
        <v>2.6666666666666665</v>
      </c>
      <c r="GA17" s="204">
        <f t="shared" ref="GA17" si="1538">FZ17</f>
        <v>2.6666666666666665</v>
      </c>
      <c r="GB17" s="204">
        <f t="shared" ref="GB17" si="1539">GA17</f>
        <v>2.6666666666666665</v>
      </c>
      <c r="GC17" s="204">
        <f t="shared" ref="GC17" si="1540">GB17</f>
        <v>2.6666666666666665</v>
      </c>
      <c r="GD17" s="204">
        <f t="shared" ref="GD17" si="1541">GC17</f>
        <v>2.6666666666666665</v>
      </c>
      <c r="GE17" s="204">
        <f t="shared" ref="GE17" si="1542">GD17</f>
        <v>2.6666666666666665</v>
      </c>
      <c r="GF17" s="204">
        <f t="shared" ref="GF17" si="1543">GE17</f>
        <v>2.6666666666666665</v>
      </c>
      <c r="GG17" s="204">
        <f t="shared" ref="GG17" si="1544">GF17</f>
        <v>2.6666666666666665</v>
      </c>
      <c r="GH17" s="204">
        <f t="shared" ref="GH17" si="1545">GG17</f>
        <v>2.6666666666666665</v>
      </c>
      <c r="GI17" s="204">
        <f t="shared" ref="GI17" si="1546">GH17</f>
        <v>2.6666666666666665</v>
      </c>
      <c r="GJ17" s="204">
        <f t="shared" ref="GJ17" si="1547">GI17</f>
        <v>2.6666666666666665</v>
      </c>
      <c r="GK17" s="204">
        <f t="shared" ref="GK17" si="1548">GJ17</f>
        <v>2.6666666666666665</v>
      </c>
      <c r="GL17" s="204">
        <f t="shared" ref="GL17" si="1549">GK17</f>
        <v>2.6666666666666665</v>
      </c>
      <c r="GM17" s="204">
        <f t="shared" ref="GM17" si="1550">GL17</f>
        <v>2.6666666666666665</v>
      </c>
      <c r="GN17" s="204">
        <f t="shared" ref="GN17" si="1551">GM17</f>
        <v>2.6666666666666665</v>
      </c>
      <c r="GO17" s="204">
        <f t="shared" ref="GO17" si="1552">GN17</f>
        <v>2.6666666666666665</v>
      </c>
      <c r="GP17" s="204">
        <f t="shared" ref="GP17" si="1553">GO17</f>
        <v>2.6666666666666665</v>
      </c>
      <c r="GQ17" s="204">
        <f t="shared" ref="GQ17" si="1554">GP17</f>
        <v>2.6666666666666665</v>
      </c>
      <c r="GR17" s="204">
        <f t="shared" ref="GR17" si="1555">GQ17</f>
        <v>2.6666666666666665</v>
      </c>
      <c r="GS17" s="204">
        <f t="shared" ref="GS17" si="1556">GR17</f>
        <v>2.6666666666666665</v>
      </c>
      <c r="GT17" s="204">
        <f t="shared" ref="GT17" si="1557">GS17</f>
        <v>2.6666666666666665</v>
      </c>
      <c r="GU17" s="204">
        <f t="shared" ref="GU17" si="1558">GT17</f>
        <v>2.6666666666666665</v>
      </c>
      <c r="GV17" s="204">
        <f t="shared" ref="GV17" si="1559">GU17</f>
        <v>2.6666666666666665</v>
      </c>
      <c r="GW17" s="204">
        <f t="shared" ref="GW17" si="1560">GV17</f>
        <v>2.6666666666666665</v>
      </c>
      <c r="GX17" s="204">
        <f t="shared" ref="GX17" si="1561">GW17</f>
        <v>2.6666666666666665</v>
      </c>
      <c r="GY17" s="204">
        <f t="shared" ref="GY17" si="1562">GX17</f>
        <v>2.6666666666666665</v>
      </c>
      <c r="GZ17" s="204">
        <f t="shared" ref="GZ17" si="1563">GY17</f>
        <v>2.6666666666666665</v>
      </c>
      <c r="HA17" s="204">
        <f t="shared" ref="HA17" si="1564">GZ17</f>
        <v>2.6666666666666665</v>
      </c>
      <c r="HB17" s="204">
        <f t="shared" ref="HB17" si="1565">HA17</f>
        <v>2.6666666666666665</v>
      </c>
      <c r="HC17" s="204">
        <f t="shared" ref="HC17" si="1566">HB17</f>
        <v>2.6666666666666665</v>
      </c>
      <c r="HD17" s="204">
        <f t="shared" ref="HD17" si="1567">HC17</f>
        <v>2.6666666666666665</v>
      </c>
      <c r="HE17" s="204">
        <f t="shared" ref="HE17" si="1568">HD17</f>
        <v>2.6666666666666665</v>
      </c>
      <c r="HF17" s="204">
        <f t="shared" ref="HF17" si="1569">HE17</f>
        <v>2.6666666666666665</v>
      </c>
      <c r="HG17" s="204">
        <f t="shared" ref="HG17" si="1570">HF17</f>
        <v>2.6666666666666665</v>
      </c>
      <c r="HH17" s="204">
        <f t="shared" ref="HH17" si="1571">HG17</f>
        <v>2.6666666666666665</v>
      </c>
      <c r="HI17" s="204">
        <f t="shared" ref="HI17" si="1572">HH17</f>
        <v>2.6666666666666665</v>
      </c>
      <c r="HJ17" s="204">
        <f t="shared" ref="HJ17" si="1573">HI17</f>
        <v>2.6666666666666665</v>
      </c>
      <c r="HK17" s="204">
        <f t="shared" ref="HK17" si="1574">HJ17</f>
        <v>2.6666666666666665</v>
      </c>
      <c r="HL17" s="204">
        <f t="shared" ref="HL17" si="1575">HK17</f>
        <v>2.6666666666666665</v>
      </c>
      <c r="HM17" s="204">
        <f t="shared" ref="HM17" si="1576">HL17</f>
        <v>2.6666666666666665</v>
      </c>
      <c r="HN17" s="204">
        <f t="shared" ref="HN17" si="1577">HM17</f>
        <v>2.6666666666666665</v>
      </c>
      <c r="HO17" s="204">
        <f t="shared" ref="HO17" si="1578">HN17</f>
        <v>2.6666666666666665</v>
      </c>
      <c r="HP17" s="204">
        <f t="shared" ref="HP17" si="1579">HO17</f>
        <v>2.6666666666666665</v>
      </c>
      <c r="HQ17" s="204">
        <f t="shared" ref="HQ17" si="1580">HP17</f>
        <v>2.6666666666666665</v>
      </c>
      <c r="HR17" s="204">
        <f t="shared" ref="HR17" si="1581">HQ17</f>
        <v>2.6666666666666665</v>
      </c>
      <c r="HS17" s="204">
        <f t="shared" ref="HS17" si="1582">HR17</f>
        <v>2.6666666666666665</v>
      </c>
      <c r="HT17" s="204">
        <f t="shared" ref="HT17" si="1583">HS17</f>
        <v>2.6666666666666665</v>
      </c>
      <c r="HU17" s="204">
        <f t="shared" ref="HU17" si="1584">HT17</f>
        <v>2.6666666666666665</v>
      </c>
      <c r="HV17" s="204">
        <f t="shared" ref="HV17" si="1585">HU17</f>
        <v>2.6666666666666665</v>
      </c>
      <c r="HW17" s="204">
        <f t="shared" ref="HW17" si="1586">HV17</f>
        <v>2.6666666666666665</v>
      </c>
      <c r="HX17" s="204">
        <f t="shared" ref="HX17" si="1587">HW17</f>
        <v>2.6666666666666665</v>
      </c>
      <c r="HY17" s="204">
        <f t="shared" ref="HY17" si="1588">HX17</f>
        <v>2.6666666666666665</v>
      </c>
      <c r="HZ17" s="204">
        <f t="shared" ref="HZ17" si="1589">HY17</f>
        <v>2.6666666666666665</v>
      </c>
      <c r="IA17" s="204">
        <f t="shared" ref="IA17" si="1590">HZ17</f>
        <v>2.6666666666666665</v>
      </c>
      <c r="IB17" s="204">
        <f t="shared" ref="IB17" si="1591">IA17</f>
        <v>2.6666666666666665</v>
      </c>
      <c r="IC17" s="204">
        <f t="shared" ref="IC17" si="1592">IB17</f>
        <v>2.6666666666666665</v>
      </c>
      <c r="ID17" s="204">
        <f t="shared" ref="ID17" si="1593">IC17</f>
        <v>2.6666666666666665</v>
      </c>
      <c r="IE17" s="204">
        <f t="shared" ref="IE17" si="1594">ID17</f>
        <v>2.6666666666666665</v>
      </c>
      <c r="IF17" s="204">
        <f t="shared" ref="IF17" si="1595">IE17</f>
        <v>2.6666666666666665</v>
      </c>
      <c r="IG17" s="204">
        <f t="shared" ref="IG17:IS17" si="1596">IF17</f>
        <v>2.6666666666666665</v>
      </c>
      <c r="IH17" s="204">
        <f t="shared" si="1596"/>
        <v>2.6666666666666665</v>
      </c>
      <c r="II17" s="204">
        <f t="shared" si="1596"/>
        <v>2.6666666666666665</v>
      </c>
      <c r="IJ17" s="204">
        <f t="shared" si="1596"/>
        <v>2.6666666666666665</v>
      </c>
      <c r="IK17" s="204">
        <f t="shared" si="1596"/>
        <v>2.6666666666666665</v>
      </c>
      <c r="IL17" s="204">
        <f t="shared" si="1596"/>
        <v>2.6666666666666665</v>
      </c>
      <c r="IM17" s="204">
        <f t="shared" si="1596"/>
        <v>2.6666666666666665</v>
      </c>
      <c r="IN17" s="204">
        <f t="shared" si="1596"/>
        <v>2.6666666666666665</v>
      </c>
      <c r="IO17" s="204">
        <f t="shared" si="1596"/>
        <v>2.6666666666666665</v>
      </c>
      <c r="IP17" s="204">
        <f t="shared" si="1596"/>
        <v>2.6666666666666665</v>
      </c>
      <c r="IQ17" s="204">
        <f t="shared" si="1596"/>
        <v>2.6666666666666665</v>
      </c>
      <c r="IR17" s="204">
        <f t="shared" si="1596"/>
        <v>2.6666666666666665</v>
      </c>
      <c r="IS17" s="204">
        <f t="shared" si="1596"/>
        <v>2.6666666666666665</v>
      </c>
      <c r="IT17" s="204">
        <f t="shared" si="354"/>
        <v>2.6666666666666665</v>
      </c>
      <c r="IU17" s="204">
        <f t="shared" si="355"/>
        <v>2.6666666666666665</v>
      </c>
      <c r="IV17" s="204">
        <f t="shared" si="356"/>
        <v>2.6666666666666665</v>
      </c>
      <c r="IW17" s="204">
        <f t="shared" si="357"/>
        <v>2.6666666666666665</v>
      </c>
      <c r="IX17" s="204">
        <f t="shared" si="358"/>
        <v>2.6666666666666665</v>
      </c>
      <c r="IY17" s="204">
        <f t="shared" si="359"/>
        <v>2.6666666666666665</v>
      </c>
      <c r="IZ17" s="204">
        <f t="shared" si="360"/>
        <v>2.6666666666666665</v>
      </c>
      <c r="JA17" s="204">
        <f t="shared" si="361"/>
        <v>2.6666666666666665</v>
      </c>
      <c r="JB17" s="204">
        <f t="shared" si="362"/>
        <v>2.6666666666666665</v>
      </c>
      <c r="JC17" s="204">
        <f t="shared" si="363"/>
        <v>2.6666666666666665</v>
      </c>
      <c r="JD17" s="204">
        <f t="shared" si="364"/>
        <v>2.6666666666666665</v>
      </c>
      <c r="JE17" s="204">
        <f t="shared" si="365"/>
        <v>2.6666666666666665</v>
      </c>
      <c r="JF17" s="204">
        <f t="shared" si="366"/>
        <v>2.6666666666666665</v>
      </c>
      <c r="JG17" s="204">
        <f t="shared" si="367"/>
        <v>2.6666666666666665</v>
      </c>
      <c r="JH17" s="204">
        <f t="shared" si="368"/>
        <v>2.6666666666666665</v>
      </c>
      <c r="JI17" s="204">
        <f t="shared" si="369"/>
        <v>2.6666666666666665</v>
      </c>
      <c r="JJ17" s="204">
        <f t="shared" si="370"/>
        <v>2.6666666666666665</v>
      </c>
      <c r="JK17" s="204">
        <f t="shared" si="371"/>
        <v>2.6666666666666665</v>
      </c>
      <c r="JL17" s="204">
        <f t="shared" si="372"/>
        <v>2.6666666666666665</v>
      </c>
      <c r="JM17" s="204">
        <f t="shared" si="373"/>
        <v>2.6666666666666665</v>
      </c>
      <c r="JN17" s="204">
        <f t="shared" si="374"/>
        <v>2.6666666666666665</v>
      </c>
      <c r="JO17" s="204">
        <f t="shared" si="375"/>
        <v>2.6666666666666665</v>
      </c>
      <c r="JP17" s="204">
        <f t="shared" si="376"/>
        <v>2.6666666666666665</v>
      </c>
      <c r="JQ17" s="204">
        <f t="shared" si="377"/>
        <v>2.6666666666666665</v>
      </c>
      <c r="JR17" s="204">
        <f t="shared" si="378"/>
        <v>2.6666666666666665</v>
      </c>
      <c r="JS17" s="204">
        <f t="shared" si="379"/>
        <v>2.6666666666666665</v>
      </c>
      <c r="JT17" s="204">
        <f t="shared" si="380"/>
        <v>2.6666666666666665</v>
      </c>
      <c r="JU17" s="204">
        <f t="shared" si="381"/>
        <v>2.6666666666666665</v>
      </c>
      <c r="JV17" s="204">
        <f t="shared" si="382"/>
        <v>2.6666666666666665</v>
      </c>
      <c r="JW17" s="204">
        <f t="shared" si="383"/>
        <v>2.6666666666666665</v>
      </c>
      <c r="JX17" s="204">
        <f t="shared" si="384"/>
        <v>2.6666666666666665</v>
      </c>
      <c r="JY17" s="204">
        <f t="shared" si="385"/>
        <v>2.6666666666666665</v>
      </c>
      <c r="JZ17" s="204">
        <f t="shared" si="386"/>
        <v>2.6666666666666665</v>
      </c>
      <c r="KA17" s="204">
        <f t="shared" si="387"/>
        <v>2.6666666666666665</v>
      </c>
      <c r="KB17" s="204">
        <f t="shared" si="388"/>
        <v>2.6666666666666665</v>
      </c>
      <c r="KC17" s="204">
        <f t="shared" si="389"/>
        <v>2.6666666666666665</v>
      </c>
      <c r="KD17" s="204">
        <f t="shared" si="390"/>
        <v>2.6666666666666665</v>
      </c>
      <c r="KE17" s="204">
        <f t="shared" si="391"/>
        <v>2.6666666666666665</v>
      </c>
      <c r="KF17" s="204">
        <f t="shared" si="392"/>
        <v>2.6666666666666665</v>
      </c>
      <c r="KG17" s="204">
        <f t="shared" si="393"/>
        <v>2.6666666666666665</v>
      </c>
      <c r="KH17" s="204">
        <f t="shared" si="394"/>
        <v>2.6666666666666665</v>
      </c>
      <c r="KI17" s="204">
        <f t="shared" si="395"/>
        <v>2.6666666666666665</v>
      </c>
      <c r="KJ17" s="204">
        <f t="shared" si="396"/>
        <v>2.6666666666666665</v>
      </c>
      <c r="KK17" s="204">
        <f t="shared" si="397"/>
        <v>2.6666666666666665</v>
      </c>
      <c r="KL17" s="204">
        <f t="shared" si="398"/>
        <v>2.6666666666666665</v>
      </c>
      <c r="KM17" s="204">
        <f t="shared" si="399"/>
        <v>2.6666666666666665</v>
      </c>
      <c r="KN17" s="204">
        <f t="shared" si="400"/>
        <v>2.6666666666666665</v>
      </c>
      <c r="KO17" s="204">
        <f t="shared" si="401"/>
        <v>2.6666666666666665</v>
      </c>
    </row>
    <row r="18" spans="1:301" x14ac:dyDescent="0.2">
      <c r="A18" s="202" t="s">
        <v>332</v>
      </c>
      <c r="B18" s="204">
        <v>1.9930416666666668</v>
      </c>
      <c r="C18" s="204">
        <f t="shared" ref="C18" si="1597">B18</f>
        <v>1.9930416666666668</v>
      </c>
      <c r="D18" s="204">
        <f t="shared" ref="D18" si="1598">C18</f>
        <v>1.9930416666666668</v>
      </c>
      <c r="E18" s="204">
        <f t="shared" ref="E18" si="1599">D18</f>
        <v>1.9930416666666668</v>
      </c>
      <c r="F18" s="204">
        <f t="shared" ref="F18" si="1600">E18</f>
        <v>1.9930416666666668</v>
      </c>
      <c r="G18" s="204">
        <f t="shared" ref="G18" si="1601">F18</f>
        <v>1.9930416666666668</v>
      </c>
      <c r="H18" s="204">
        <f t="shared" ref="H18" si="1602">G18</f>
        <v>1.9930416666666668</v>
      </c>
      <c r="I18" s="204">
        <f t="shared" ref="I18" si="1603">H18</f>
        <v>1.9930416666666668</v>
      </c>
      <c r="J18" s="204">
        <f t="shared" ref="J18" si="1604">I18</f>
        <v>1.9930416666666668</v>
      </c>
      <c r="K18" s="204">
        <f t="shared" ref="K18" si="1605">J18</f>
        <v>1.9930416666666668</v>
      </c>
      <c r="L18" s="204">
        <f t="shared" ref="L18" si="1606">K18</f>
        <v>1.9930416666666668</v>
      </c>
      <c r="M18" s="204">
        <f t="shared" ref="M18" si="1607">L18</f>
        <v>1.9930416666666668</v>
      </c>
      <c r="N18" s="204">
        <f t="shared" ref="N18" si="1608">M18</f>
        <v>1.9930416666666668</v>
      </c>
      <c r="O18" s="204">
        <f t="shared" ref="O18" si="1609">N18</f>
        <v>1.9930416666666668</v>
      </c>
      <c r="P18" s="204">
        <f t="shared" ref="P18" si="1610">O18</f>
        <v>1.9930416666666668</v>
      </c>
      <c r="Q18" s="204">
        <f t="shared" ref="Q18" si="1611">P18</f>
        <v>1.9930416666666668</v>
      </c>
      <c r="R18" s="204">
        <f t="shared" ref="R18" si="1612">Q18</f>
        <v>1.9930416666666668</v>
      </c>
      <c r="S18" s="204">
        <f t="shared" ref="S18" si="1613">R18</f>
        <v>1.9930416666666668</v>
      </c>
      <c r="T18" s="204">
        <f t="shared" ref="T18" si="1614">S18</f>
        <v>1.9930416666666668</v>
      </c>
      <c r="U18" s="204">
        <f t="shared" ref="U18" si="1615">T18</f>
        <v>1.9930416666666668</v>
      </c>
      <c r="V18" s="204">
        <f t="shared" ref="V18" si="1616">U18</f>
        <v>1.9930416666666668</v>
      </c>
      <c r="W18" s="204">
        <f t="shared" ref="W18" si="1617">V18</f>
        <v>1.9930416666666668</v>
      </c>
      <c r="X18" s="204">
        <f t="shared" ref="X18" si="1618">W18</f>
        <v>1.9930416666666668</v>
      </c>
      <c r="Y18" s="204">
        <f t="shared" ref="Y18" si="1619">X18</f>
        <v>1.9930416666666668</v>
      </c>
      <c r="Z18" s="204">
        <f t="shared" ref="Z18" si="1620">Y18</f>
        <v>1.9930416666666668</v>
      </c>
      <c r="AA18" s="204">
        <f t="shared" ref="AA18" si="1621">Z18</f>
        <v>1.9930416666666668</v>
      </c>
      <c r="AB18" s="204">
        <f t="shared" ref="AB18" si="1622">AA18</f>
        <v>1.9930416666666668</v>
      </c>
      <c r="AC18" s="204">
        <f t="shared" ref="AC18" si="1623">AB18</f>
        <v>1.9930416666666668</v>
      </c>
      <c r="AD18" s="204">
        <f t="shared" ref="AD18" si="1624">AC18</f>
        <v>1.9930416666666668</v>
      </c>
      <c r="AE18" s="204">
        <f t="shared" ref="AE18" si="1625">AD18</f>
        <v>1.9930416666666668</v>
      </c>
      <c r="AF18" s="204">
        <f t="shared" ref="AF18" si="1626">AE18</f>
        <v>1.9930416666666668</v>
      </c>
      <c r="AG18" s="204">
        <f t="shared" ref="AG18" si="1627">AF18</f>
        <v>1.9930416666666668</v>
      </c>
      <c r="AH18" s="204">
        <f t="shared" ref="AH18" si="1628">AG18</f>
        <v>1.9930416666666668</v>
      </c>
      <c r="AI18" s="204">
        <f t="shared" ref="AI18" si="1629">AH18</f>
        <v>1.9930416666666668</v>
      </c>
      <c r="AJ18" s="204">
        <f t="shared" ref="AJ18" si="1630">AI18</f>
        <v>1.9930416666666668</v>
      </c>
      <c r="AK18" s="204">
        <f t="shared" ref="AK18" si="1631">AJ18</f>
        <v>1.9930416666666668</v>
      </c>
      <c r="AL18" s="204">
        <f t="shared" ref="AL18" si="1632">AK18</f>
        <v>1.9930416666666668</v>
      </c>
      <c r="AM18" s="204">
        <f t="shared" ref="AM18" si="1633">AL18</f>
        <v>1.9930416666666668</v>
      </c>
      <c r="AN18" s="204">
        <f t="shared" ref="AN18" si="1634">AM18</f>
        <v>1.9930416666666668</v>
      </c>
      <c r="AO18" s="204">
        <f t="shared" ref="AO18" si="1635">AN18</f>
        <v>1.9930416666666668</v>
      </c>
      <c r="AP18" s="204">
        <f t="shared" ref="AP18" si="1636">AO18</f>
        <v>1.9930416666666668</v>
      </c>
      <c r="AQ18" s="204">
        <f t="shared" ref="AQ18" si="1637">AP18</f>
        <v>1.9930416666666668</v>
      </c>
      <c r="AR18" s="204">
        <f t="shared" ref="AR18" si="1638">AQ18</f>
        <v>1.9930416666666668</v>
      </c>
      <c r="AS18" s="204">
        <f t="shared" ref="AS18" si="1639">AR18</f>
        <v>1.9930416666666668</v>
      </c>
      <c r="AT18" s="204">
        <f t="shared" ref="AT18" si="1640">AS18</f>
        <v>1.9930416666666668</v>
      </c>
      <c r="AU18" s="204">
        <f t="shared" ref="AU18" si="1641">AT18</f>
        <v>1.9930416666666668</v>
      </c>
      <c r="AV18" s="204">
        <f t="shared" ref="AV18" si="1642">AU18</f>
        <v>1.9930416666666668</v>
      </c>
      <c r="AW18" s="204">
        <f t="shared" ref="AW18" si="1643">AV18</f>
        <v>1.9930416666666668</v>
      </c>
      <c r="AX18" s="204">
        <f t="shared" ref="AX18" si="1644">AW18</f>
        <v>1.9930416666666668</v>
      </c>
      <c r="AY18" s="204">
        <f t="shared" ref="AY18" si="1645">AX18</f>
        <v>1.9930416666666668</v>
      </c>
      <c r="AZ18" s="204">
        <f t="shared" ref="AZ18" si="1646">AY18</f>
        <v>1.9930416666666668</v>
      </c>
      <c r="BA18" s="204">
        <f t="shared" ref="BA18" si="1647">AZ18</f>
        <v>1.9930416666666668</v>
      </c>
      <c r="BB18" s="204">
        <f t="shared" ref="BB18" si="1648">BA18</f>
        <v>1.9930416666666668</v>
      </c>
      <c r="BC18" s="204">
        <f t="shared" ref="BC18" si="1649">BB18</f>
        <v>1.9930416666666668</v>
      </c>
      <c r="BD18" s="204">
        <f t="shared" ref="BD18" si="1650">BC18</f>
        <v>1.9930416666666668</v>
      </c>
      <c r="BE18" s="204">
        <f t="shared" ref="BE18" si="1651">BD18</f>
        <v>1.9930416666666668</v>
      </c>
      <c r="BF18" s="204">
        <f t="shared" ref="BF18" si="1652">BE18</f>
        <v>1.9930416666666668</v>
      </c>
      <c r="BG18" s="204">
        <f t="shared" ref="BG18" si="1653">BF18</f>
        <v>1.9930416666666668</v>
      </c>
      <c r="BH18" s="204">
        <f t="shared" ref="BH18" si="1654">BG18</f>
        <v>1.9930416666666668</v>
      </c>
      <c r="BI18" s="204">
        <f t="shared" ref="BI18" si="1655">BH18</f>
        <v>1.9930416666666668</v>
      </c>
      <c r="BJ18" s="204">
        <f t="shared" ref="BJ18" si="1656">BI18</f>
        <v>1.9930416666666668</v>
      </c>
      <c r="BK18" s="204">
        <f t="shared" ref="BK18" si="1657">BJ18</f>
        <v>1.9930416666666668</v>
      </c>
      <c r="BL18" s="204">
        <f t="shared" ref="BL18" si="1658">BK18</f>
        <v>1.9930416666666668</v>
      </c>
      <c r="BM18" s="204">
        <f t="shared" ref="BM18" si="1659">BL18</f>
        <v>1.9930416666666668</v>
      </c>
      <c r="BN18" s="204">
        <f t="shared" ref="BN18" si="1660">BM18</f>
        <v>1.9930416666666668</v>
      </c>
      <c r="BO18" s="204">
        <f t="shared" ref="BO18" si="1661">BN18</f>
        <v>1.9930416666666668</v>
      </c>
      <c r="BP18" s="204">
        <f t="shared" ref="BP18" si="1662">BO18</f>
        <v>1.9930416666666668</v>
      </c>
      <c r="BQ18" s="204">
        <f t="shared" ref="BQ18" si="1663">BP18</f>
        <v>1.9930416666666668</v>
      </c>
      <c r="BR18" s="204">
        <f t="shared" ref="BR18" si="1664">BQ18</f>
        <v>1.9930416666666668</v>
      </c>
      <c r="BS18" s="204">
        <f t="shared" ref="BS18" si="1665">BR18</f>
        <v>1.9930416666666668</v>
      </c>
      <c r="BT18" s="204">
        <f t="shared" ref="BT18" si="1666">BS18</f>
        <v>1.9930416666666668</v>
      </c>
      <c r="BU18" s="204">
        <f t="shared" ref="BU18" si="1667">BT18</f>
        <v>1.9930416666666668</v>
      </c>
      <c r="BV18" s="204">
        <f t="shared" ref="BV18" si="1668">BU18</f>
        <v>1.9930416666666668</v>
      </c>
      <c r="BW18" s="204">
        <f t="shared" ref="BW18" si="1669">BV18</f>
        <v>1.9930416666666668</v>
      </c>
      <c r="BX18" s="204">
        <f t="shared" ref="BX18" si="1670">BW18</f>
        <v>1.9930416666666668</v>
      </c>
      <c r="BY18" s="204">
        <f t="shared" ref="BY18" si="1671">BX18</f>
        <v>1.9930416666666668</v>
      </c>
      <c r="BZ18" s="204">
        <f t="shared" ref="BZ18" si="1672">BY18</f>
        <v>1.9930416666666668</v>
      </c>
      <c r="CA18" s="204">
        <f t="shared" ref="CA18" si="1673">BZ18</f>
        <v>1.9930416666666668</v>
      </c>
      <c r="CB18" s="204">
        <f t="shared" ref="CB18" si="1674">CA18</f>
        <v>1.9930416666666668</v>
      </c>
      <c r="CC18" s="204">
        <f t="shared" ref="CC18" si="1675">CB18</f>
        <v>1.9930416666666668</v>
      </c>
      <c r="CD18" s="204">
        <f t="shared" ref="CD18" si="1676">CC18</f>
        <v>1.9930416666666668</v>
      </c>
      <c r="CE18" s="204">
        <f t="shared" ref="CE18" si="1677">CD18</f>
        <v>1.9930416666666668</v>
      </c>
      <c r="CF18" s="204">
        <f t="shared" ref="CF18" si="1678">CE18</f>
        <v>1.9930416666666668</v>
      </c>
      <c r="CG18" s="204">
        <f t="shared" ref="CG18" si="1679">CF18</f>
        <v>1.9930416666666668</v>
      </c>
      <c r="CH18" s="204">
        <f t="shared" ref="CH18" si="1680">CG18</f>
        <v>1.9930416666666668</v>
      </c>
      <c r="CI18" s="204">
        <f t="shared" ref="CI18" si="1681">CH18</f>
        <v>1.9930416666666668</v>
      </c>
      <c r="CJ18" s="204">
        <f t="shared" ref="CJ18" si="1682">CI18</f>
        <v>1.9930416666666668</v>
      </c>
      <c r="CK18" s="204">
        <f t="shared" ref="CK18" si="1683">CJ18</f>
        <v>1.9930416666666668</v>
      </c>
      <c r="CL18" s="204">
        <f t="shared" ref="CL18" si="1684">CK18</f>
        <v>1.9930416666666668</v>
      </c>
      <c r="CM18" s="204">
        <f t="shared" ref="CM18" si="1685">CL18</f>
        <v>1.9930416666666668</v>
      </c>
      <c r="CN18" s="204">
        <f t="shared" ref="CN18" si="1686">CM18</f>
        <v>1.9930416666666668</v>
      </c>
      <c r="CO18" s="204">
        <f t="shared" ref="CO18" si="1687">CN18</f>
        <v>1.9930416666666668</v>
      </c>
      <c r="CP18" s="204">
        <f t="shared" ref="CP18" si="1688">CO18</f>
        <v>1.9930416666666668</v>
      </c>
      <c r="CQ18" s="204">
        <f t="shared" ref="CQ18" si="1689">CP18</f>
        <v>1.9930416666666668</v>
      </c>
      <c r="CR18" s="204">
        <f t="shared" ref="CR18" si="1690">CQ18</f>
        <v>1.9930416666666668</v>
      </c>
      <c r="CS18" s="204">
        <f t="shared" ref="CS18" si="1691">CR18</f>
        <v>1.9930416666666668</v>
      </c>
      <c r="CT18" s="204">
        <f t="shared" ref="CT18" si="1692">CS18</f>
        <v>1.9930416666666668</v>
      </c>
      <c r="CU18" s="204">
        <f t="shared" ref="CU18" si="1693">CT18</f>
        <v>1.9930416666666668</v>
      </c>
      <c r="CV18" s="204">
        <f t="shared" ref="CV18" si="1694">CU18</f>
        <v>1.9930416666666668</v>
      </c>
      <c r="CW18" s="204">
        <f t="shared" ref="CW18" si="1695">CV18</f>
        <v>1.9930416666666668</v>
      </c>
      <c r="CX18" s="204">
        <f t="shared" ref="CX18" si="1696">CW18</f>
        <v>1.9930416666666668</v>
      </c>
      <c r="CY18" s="204">
        <f t="shared" ref="CY18" si="1697">CX18</f>
        <v>1.9930416666666668</v>
      </c>
      <c r="CZ18" s="204">
        <f t="shared" ref="CZ18" si="1698">CY18</f>
        <v>1.9930416666666668</v>
      </c>
      <c r="DA18" s="204">
        <f t="shared" ref="DA18" si="1699">CZ18</f>
        <v>1.9930416666666668</v>
      </c>
      <c r="DB18" s="204">
        <f t="shared" ref="DB18" si="1700">DA18</f>
        <v>1.9930416666666668</v>
      </c>
      <c r="DC18" s="204">
        <f t="shared" ref="DC18" si="1701">DB18</f>
        <v>1.9930416666666668</v>
      </c>
      <c r="DD18" s="204">
        <f t="shared" ref="DD18" si="1702">DC18</f>
        <v>1.9930416666666668</v>
      </c>
      <c r="DE18" s="204">
        <f t="shared" ref="DE18" si="1703">DD18</f>
        <v>1.9930416666666668</v>
      </c>
      <c r="DF18" s="204">
        <f t="shared" ref="DF18" si="1704">DE18</f>
        <v>1.9930416666666668</v>
      </c>
      <c r="DG18" s="204">
        <f t="shared" ref="DG18" si="1705">DF18</f>
        <v>1.9930416666666668</v>
      </c>
      <c r="DH18" s="204">
        <f t="shared" ref="DH18" si="1706">DG18</f>
        <v>1.9930416666666668</v>
      </c>
      <c r="DI18" s="204">
        <f t="shared" ref="DI18" si="1707">DH18</f>
        <v>1.9930416666666668</v>
      </c>
      <c r="DJ18" s="204">
        <f t="shared" ref="DJ18" si="1708">DI18</f>
        <v>1.9930416666666668</v>
      </c>
      <c r="DK18" s="204">
        <f t="shared" ref="DK18" si="1709">DJ18</f>
        <v>1.9930416666666668</v>
      </c>
      <c r="DL18" s="204">
        <f t="shared" ref="DL18" si="1710">DK18</f>
        <v>1.9930416666666668</v>
      </c>
      <c r="DM18" s="204">
        <f t="shared" ref="DM18" si="1711">DL18</f>
        <v>1.9930416666666668</v>
      </c>
      <c r="DN18" s="204">
        <f t="shared" ref="DN18" si="1712">DM18</f>
        <v>1.9930416666666668</v>
      </c>
      <c r="DO18" s="204">
        <f t="shared" ref="DO18" si="1713">DN18</f>
        <v>1.9930416666666668</v>
      </c>
      <c r="DP18" s="204">
        <f t="shared" ref="DP18" si="1714">DO18</f>
        <v>1.9930416666666668</v>
      </c>
      <c r="DQ18" s="204">
        <f t="shared" ref="DQ18" si="1715">DP18</f>
        <v>1.9930416666666668</v>
      </c>
      <c r="DR18" s="204">
        <f t="shared" ref="DR18" si="1716">DQ18</f>
        <v>1.9930416666666668</v>
      </c>
      <c r="DS18" s="204">
        <f t="shared" ref="DS18" si="1717">DR18</f>
        <v>1.9930416666666668</v>
      </c>
      <c r="DT18" s="204">
        <f t="shared" ref="DT18" si="1718">DS18</f>
        <v>1.9930416666666668</v>
      </c>
      <c r="DU18" s="204">
        <f t="shared" ref="DU18" si="1719">DT18</f>
        <v>1.9930416666666668</v>
      </c>
      <c r="DV18" s="204">
        <f t="shared" ref="DV18" si="1720">DU18</f>
        <v>1.9930416666666668</v>
      </c>
      <c r="DW18" s="204">
        <f t="shared" ref="DW18" si="1721">DV18</f>
        <v>1.9930416666666668</v>
      </c>
      <c r="DX18" s="204">
        <f t="shared" ref="DX18" si="1722">DW18</f>
        <v>1.9930416666666668</v>
      </c>
      <c r="DY18" s="204">
        <f t="shared" ref="DY18" si="1723">DX18</f>
        <v>1.9930416666666668</v>
      </c>
      <c r="DZ18" s="204">
        <f t="shared" ref="DZ18" si="1724">DY18</f>
        <v>1.9930416666666668</v>
      </c>
      <c r="EA18" s="204">
        <f t="shared" ref="EA18" si="1725">DZ18</f>
        <v>1.9930416666666668</v>
      </c>
      <c r="EB18" s="204">
        <f t="shared" ref="EB18" si="1726">EA18</f>
        <v>1.9930416666666668</v>
      </c>
      <c r="EC18" s="204">
        <f t="shared" ref="EC18" si="1727">EB18</f>
        <v>1.9930416666666668</v>
      </c>
      <c r="ED18" s="204">
        <f t="shared" ref="ED18" si="1728">EC18</f>
        <v>1.9930416666666668</v>
      </c>
      <c r="EE18" s="204">
        <f t="shared" ref="EE18" si="1729">ED18</f>
        <v>1.9930416666666668</v>
      </c>
      <c r="EF18" s="204">
        <f t="shared" ref="EF18" si="1730">EE18</f>
        <v>1.9930416666666668</v>
      </c>
      <c r="EG18" s="204">
        <f t="shared" ref="EG18" si="1731">EF18</f>
        <v>1.9930416666666668</v>
      </c>
      <c r="EH18" s="204">
        <f t="shared" ref="EH18" si="1732">EG18</f>
        <v>1.9930416666666668</v>
      </c>
      <c r="EI18" s="204">
        <f t="shared" ref="EI18" si="1733">EH18</f>
        <v>1.9930416666666668</v>
      </c>
      <c r="EJ18" s="204">
        <f t="shared" ref="EJ18" si="1734">EI18</f>
        <v>1.9930416666666668</v>
      </c>
      <c r="EK18" s="204">
        <f t="shared" ref="EK18" si="1735">EJ18</f>
        <v>1.9930416666666668</v>
      </c>
      <c r="EL18" s="204">
        <f t="shared" ref="EL18" si="1736">EK18</f>
        <v>1.9930416666666668</v>
      </c>
      <c r="EM18" s="204">
        <f t="shared" ref="EM18" si="1737">EL18</f>
        <v>1.9930416666666668</v>
      </c>
      <c r="EN18" s="204">
        <f t="shared" ref="EN18" si="1738">EM18</f>
        <v>1.9930416666666668</v>
      </c>
      <c r="EO18" s="204">
        <f t="shared" ref="EO18" si="1739">EN18</f>
        <v>1.9930416666666668</v>
      </c>
      <c r="EP18" s="204">
        <f t="shared" ref="EP18" si="1740">EO18</f>
        <v>1.9930416666666668</v>
      </c>
      <c r="EQ18" s="204">
        <f t="shared" ref="EQ18" si="1741">EP18</f>
        <v>1.9930416666666668</v>
      </c>
      <c r="ER18" s="204">
        <f t="shared" ref="ER18" si="1742">EQ18</f>
        <v>1.9930416666666668</v>
      </c>
      <c r="ES18" s="204">
        <f t="shared" ref="ES18" si="1743">ER18</f>
        <v>1.9930416666666668</v>
      </c>
      <c r="ET18" s="204">
        <f t="shared" ref="ET18" si="1744">ES18</f>
        <v>1.9930416666666668</v>
      </c>
      <c r="EU18" s="204">
        <f t="shared" ref="EU18" si="1745">ET18</f>
        <v>1.9930416666666668</v>
      </c>
      <c r="EV18" s="204">
        <f t="shared" ref="EV18" si="1746">EU18</f>
        <v>1.9930416666666668</v>
      </c>
      <c r="EW18" s="204">
        <f t="shared" ref="EW18" si="1747">EV18</f>
        <v>1.9930416666666668</v>
      </c>
      <c r="EX18" s="204">
        <f t="shared" ref="EX18" si="1748">EW18</f>
        <v>1.9930416666666668</v>
      </c>
      <c r="EY18" s="204">
        <f t="shared" ref="EY18" si="1749">EX18</f>
        <v>1.9930416666666668</v>
      </c>
      <c r="EZ18" s="204">
        <f t="shared" ref="EZ18" si="1750">EY18</f>
        <v>1.9930416666666668</v>
      </c>
      <c r="FA18" s="204">
        <f t="shared" ref="FA18" si="1751">EZ18</f>
        <v>1.9930416666666668</v>
      </c>
      <c r="FB18" s="204">
        <f t="shared" ref="FB18" si="1752">FA18</f>
        <v>1.9930416666666668</v>
      </c>
      <c r="FC18" s="204">
        <f t="shared" ref="FC18" si="1753">FB18</f>
        <v>1.9930416666666668</v>
      </c>
      <c r="FD18" s="204">
        <f t="shared" ref="FD18" si="1754">FC18</f>
        <v>1.9930416666666668</v>
      </c>
      <c r="FE18" s="204">
        <f t="shared" ref="FE18" si="1755">FD18</f>
        <v>1.9930416666666668</v>
      </c>
      <c r="FF18" s="204">
        <f t="shared" ref="FF18" si="1756">FE18</f>
        <v>1.9930416666666668</v>
      </c>
      <c r="FG18" s="204">
        <f t="shared" ref="FG18" si="1757">FF18</f>
        <v>1.9930416666666668</v>
      </c>
      <c r="FH18" s="204">
        <f t="shared" ref="FH18" si="1758">FG18</f>
        <v>1.9930416666666668</v>
      </c>
      <c r="FI18" s="204">
        <f t="shared" ref="FI18" si="1759">FH18</f>
        <v>1.9930416666666668</v>
      </c>
      <c r="FJ18" s="204">
        <f t="shared" ref="FJ18" si="1760">FI18</f>
        <v>1.9930416666666668</v>
      </c>
      <c r="FK18" s="204">
        <f t="shared" ref="FK18" si="1761">FJ18</f>
        <v>1.9930416666666668</v>
      </c>
      <c r="FL18" s="204">
        <f t="shared" ref="FL18" si="1762">FK18</f>
        <v>1.9930416666666668</v>
      </c>
      <c r="FM18" s="204">
        <f t="shared" ref="FM18" si="1763">FL18</f>
        <v>1.9930416666666668</v>
      </c>
      <c r="FN18" s="204">
        <f t="shared" ref="FN18" si="1764">FM18</f>
        <v>1.9930416666666668</v>
      </c>
      <c r="FO18" s="204">
        <f t="shared" ref="FO18" si="1765">FN18</f>
        <v>1.9930416666666668</v>
      </c>
      <c r="FP18" s="204">
        <f t="shared" ref="FP18" si="1766">FO18</f>
        <v>1.9930416666666668</v>
      </c>
      <c r="FQ18" s="204">
        <f t="shared" ref="FQ18" si="1767">FP18</f>
        <v>1.9930416666666668</v>
      </c>
      <c r="FR18" s="204">
        <f t="shared" ref="FR18" si="1768">FQ18</f>
        <v>1.9930416666666668</v>
      </c>
      <c r="FS18" s="204">
        <f t="shared" ref="FS18" si="1769">FR18</f>
        <v>1.9930416666666668</v>
      </c>
      <c r="FT18" s="204">
        <f t="shared" ref="FT18" si="1770">FS18</f>
        <v>1.9930416666666668</v>
      </c>
      <c r="FU18" s="204">
        <f t="shared" ref="FU18" si="1771">FT18</f>
        <v>1.9930416666666668</v>
      </c>
      <c r="FV18" s="204">
        <f t="shared" ref="FV18" si="1772">FU18</f>
        <v>1.9930416666666668</v>
      </c>
      <c r="FW18" s="204">
        <f t="shared" ref="FW18" si="1773">FV18</f>
        <v>1.9930416666666668</v>
      </c>
      <c r="FX18" s="204">
        <f t="shared" ref="FX18" si="1774">FW18</f>
        <v>1.9930416666666668</v>
      </c>
      <c r="FY18" s="204">
        <f t="shared" ref="FY18" si="1775">FX18</f>
        <v>1.9930416666666668</v>
      </c>
      <c r="FZ18" s="204">
        <f t="shared" ref="FZ18" si="1776">FY18</f>
        <v>1.9930416666666668</v>
      </c>
      <c r="GA18" s="204">
        <f t="shared" ref="GA18" si="1777">FZ18</f>
        <v>1.9930416666666668</v>
      </c>
      <c r="GB18" s="204">
        <f t="shared" ref="GB18" si="1778">GA18</f>
        <v>1.9930416666666668</v>
      </c>
      <c r="GC18" s="204">
        <f t="shared" ref="GC18" si="1779">GB18</f>
        <v>1.9930416666666668</v>
      </c>
      <c r="GD18" s="204">
        <f t="shared" ref="GD18" si="1780">GC18</f>
        <v>1.9930416666666668</v>
      </c>
      <c r="GE18" s="204">
        <f t="shared" ref="GE18" si="1781">GD18</f>
        <v>1.9930416666666668</v>
      </c>
      <c r="GF18" s="204">
        <f t="shared" ref="GF18" si="1782">GE18</f>
        <v>1.9930416666666668</v>
      </c>
      <c r="GG18" s="204">
        <f t="shared" ref="GG18" si="1783">GF18</f>
        <v>1.9930416666666668</v>
      </c>
      <c r="GH18" s="204">
        <f t="shared" ref="GH18" si="1784">GG18</f>
        <v>1.9930416666666668</v>
      </c>
      <c r="GI18" s="204">
        <f t="shared" ref="GI18" si="1785">GH18</f>
        <v>1.9930416666666668</v>
      </c>
      <c r="GJ18" s="204">
        <f t="shared" ref="GJ18" si="1786">GI18</f>
        <v>1.9930416666666668</v>
      </c>
      <c r="GK18" s="204">
        <f t="shared" ref="GK18" si="1787">GJ18</f>
        <v>1.9930416666666668</v>
      </c>
      <c r="GL18" s="204">
        <f t="shared" ref="GL18" si="1788">GK18</f>
        <v>1.9930416666666668</v>
      </c>
      <c r="GM18" s="204">
        <f t="shared" ref="GM18" si="1789">GL18</f>
        <v>1.9930416666666668</v>
      </c>
      <c r="GN18" s="204">
        <f t="shared" ref="GN18" si="1790">GM18</f>
        <v>1.9930416666666668</v>
      </c>
      <c r="GO18" s="204">
        <f t="shared" ref="GO18" si="1791">GN18</f>
        <v>1.9930416666666668</v>
      </c>
      <c r="GP18" s="204">
        <f t="shared" ref="GP18" si="1792">GO18</f>
        <v>1.9930416666666668</v>
      </c>
      <c r="GQ18" s="204">
        <f t="shared" ref="GQ18" si="1793">GP18</f>
        <v>1.9930416666666668</v>
      </c>
      <c r="GR18" s="204">
        <f t="shared" ref="GR18" si="1794">GQ18</f>
        <v>1.9930416666666668</v>
      </c>
      <c r="GS18" s="204">
        <f t="shared" ref="GS18" si="1795">GR18</f>
        <v>1.9930416666666668</v>
      </c>
      <c r="GT18" s="204">
        <f t="shared" ref="GT18" si="1796">GS18</f>
        <v>1.9930416666666668</v>
      </c>
      <c r="GU18" s="204">
        <f t="shared" ref="GU18" si="1797">GT18</f>
        <v>1.9930416666666668</v>
      </c>
      <c r="GV18" s="204">
        <f t="shared" ref="GV18" si="1798">GU18</f>
        <v>1.9930416666666668</v>
      </c>
      <c r="GW18" s="204">
        <f t="shared" ref="GW18" si="1799">GV18</f>
        <v>1.9930416666666668</v>
      </c>
      <c r="GX18" s="204">
        <f t="shared" ref="GX18" si="1800">GW18</f>
        <v>1.9930416666666668</v>
      </c>
      <c r="GY18" s="204">
        <f t="shared" ref="GY18" si="1801">GX18</f>
        <v>1.9930416666666668</v>
      </c>
      <c r="GZ18" s="204">
        <f t="shared" ref="GZ18" si="1802">GY18</f>
        <v>1.9930416666666668</v>
      </c>
      <c r="HA18" s="204">
        <f t="shared" ref="HA18" si="1803">GZ18</f>
        <v>1.9930416666666668</v>
      </c>
      <c r="HB18" s="204">
        <f t="shared" ref="HB18" si="1804">HA18</f>
        <v>1.9930416666666668</v>
      </c>
      <c r="HC18" s="204">
        <f t="shared" ref="HC18" si="1805">HB18</f>
        <v>1.9930416666666668</v>
      </c>
      <c r="HD18" s="204">
        <f t="shared" ref="HD18" si="1806">HC18</f>
        <v>1.9930416666666668</v>
      </c>
      <c r="HE18" s="204">
        <f t="shared" ref="HE18" si="1807">HD18</f>
        <v>1.9930416666666668</v>
      </c>
      <c r="HF18" s="204">
        <f t="shared" ref="HF18" si="1808">HE18</f>
        <v>1.9930416666666668</v>
      </c>
      <c r="HG18" s="204">
        <f t="shared" ref="HG18" si="1809">HF18</f>
        <v>1.9930416666666668</v>
      </c>
      <c r="HH18" s="204">
        <f t="shared" ref="HH18" si="1810">HG18</f>
        <v>1.9930416666666668</v>
      </c>
      <c r="HI18" s="204">
        <f t="shared" ref="HI18" si="1811">HH18</f>
        <v>1.9930416666666668</v>
      </c>
      <c r="HJ18" s="204">
        <f t="shared" ref="HJ18" si="1812">HI18</f>
        <v>1.9930416666666668</v>
      </c>
      <c r="HK18" s="204">
        <f t="shared" ref="HK18" si="1813">HJ18</f>
        <v>1.9930416666666668</v>
      </c>
      <c r="HL18" s="204">
        <f t="shared" ref="HL18" si="1814">HK18</f>
        <v>1.9930416666666668</v>
      </c>
      <c r="HM18" s="204">
        <f t="shared" ref="HM18" si="1815">HL18</f>
        <v>1.9930416666666668</v>
      </c>
      <c r="HN18" s="204">
        <f t="shared" ref="HN18" si="1816">HM18</f>
        <v>1.9930416666666668</v>
      </c>
      <c r="HO18" s="204">
        <f t="shared" ref="HO18" si="1817">HN18</f>
        <v>1.9930416666666668</v>
      </c>
      <c r="HP18" s="204">
        <f t="shared" ref="HP18" si="1818">HO18</f>
        <v>1.9930416666666668</v>
      </c>
      <c r="HQ18" s="204">
        <f t="shared" ref="HQ18" si="1819">HP18</f>
        <v>1.9930416666666668</v>
      </c>
      <c r="HR18" s="204">
        <f t="shared" ref="HR18" si="1820">HQ18</f>
        <v>1.9930416666666668</v>
      </c>
      <c r="HS18" s="204">
        <f t="shared" ref="HS18" si="1821">HR18</f>
        <v>1.9930416666666668</v>
      </c>
      <c r="HT18" s="204">
        <f t="shared" ref="HT18" si="1822">HS18</f>
        <v>1.9930416666666668</v>
      </c>
      <c r="HU18" s="204">
        <f t="shared" ref="HU18" si="1823">HT18</f>
        <v>1.9930416666666668</v>
      </c>
      <c r="HV18" s="204">
        <f t="shared" ref="HV18" si="1824">HU18</f>
        <v>1.9930416666666668</v>
      </c>
      <c r="HW18" s="204">
        <f t="shared" ref="HW18" si="1825">HV18</f>
        <v>1.9930416666666668</v>
      </c>
      <c r="HX18" s="204">
        <f t="shared" ref="HX18" si="1826">HW18</f>
        <v>1.9930416666666668</v>
      </c>
      <c r="HY18" s="204">
        <f t="shared" ref="HY18" si="1827">HX18</f>
        <v>1.9930416666666668</v>
      </c>
      <c r="HZ18" s="204">
        <f t="shared" ref="HZ18" si="1828">HY18</f>
        <v>1.9930416666666668</v>
      </c>
      <c r="IA18" s="204">
        <f t="shared" ref="IA18" si="1829">HZ18</f>
        <v>1.9930416666666668</v>
      </c>
      <c r="IB18" s="204">
        <f t="shared" ref="IB18" si="1830">IA18</f>
        <v>1.9930416666666668</v>
      </c>
      <c r="IC18" s="204">
        <f t="shared" ref="IC18" si="1831">IB18</f>
        <v>1.9930416666666668</v>
      </c>
      <c r="ID18" s="204">
        <f t="shared" ref="ID18" si="1832">IC18</f>
        <v>1.9930416666666668</v>
      </c>
      <c r="IE18" s="204">
        <f t="shared" ref="IE18" si="1833">ID18</f>
        <v>1.9930416666666668</v>
      </c>
      <c r="IF18" s="204">
        <f t="shared" ref="IF18" si="1834">IE18</f>
        <v>1.9930416666666668</v>
      </c>
      <c r="IG18" s="204">
        <f t="shared" ref="IG18:IS18" si="1835">IF18</f>
        <v>1.9930416666666668</v>
      </c>
      <c r="IH18" s="204">
        <f t="shared" si="1835"/>
        <v>1.9930416666666668</v>
      </c>
      <c r="II18" s="204">
        <f t="shared" si="1835"/>
        <v>1.9930416666666668</v>
      </c>
      <c r="IJ18" s="204">
        <f t="shared" si="1835"/>
        <v>1.9930416666666668</v>
      </c>
      <c r="IK18" s="204">
        <f t="shared" si="1835"/>
        <v>1.9930416666666668</v>
      </c>
      <c r="IL18" s="204">
        <f t="shared" si="1835"/>
        <v>1.9930416666666668</v>
      </c>
      <c r="IM18" s="204">
        <f t="shared" si="1835"/>
        <v>1.9930416666666668</v>
      </c>
      <c r="IN18" s="204">
        <f t="shared" si="1835"/>
        <v>1.9930416666666668</v>
      </c>
      <c r="IO18" s="204">
        <f t="shared" si="1835"/>
        <v>1.9930416666666668</v>
      </c>
      <c r="IP18" s="204">
        <f t="shared" si="1835"/>
        <v>1.9930416666666668</v>
      </c>
      <c r="IQ18" s="204">
        <f t="shared" si="1835"/>
        <v>1.9930416666666668</v>
      </c>
      <c r="IR18" s="204">
        <f t="shared" si="1835"/>
        <v>1.9930416666666668</v>
      </c>
      <c r="IS18" s="204">
        <f t="shared" si="1835"/>
        <v>1.9930416666666668</v>
      </c>
      <c r="IT18" s="204">
        <f t="shared" si="354"/>
        <v>1.9930416666666668</v>
      </c>
      <c r="IU18" s="204">
        <f t="shared" si="355"/>
        <v>1.9930416666666668</v>
      </c>
      <c r="IV18" s="204">
        <f t="shared" si="356"/>
        <v>1.9930416666666668</v>
      </c>
      <c r="IW18" s="204">
        <f t="shared" si="357"/>
        <v>1.9930416666666668</v>
      </c>
      <c r="IX18" s="204">
        <f t="shared" si="358"/>
        <v>1.9930416666666668</v>
      </c>
      <c r="IY18" s="204">
        <f t="shared" si="359"/>
        <v>1.9930416666666668</v>
      </c>
      <c r="IZ18" s="204">
        <f t="shared" si="360"/>
        <v>1.9930416666666668</v>
      </c>
      <c r="JA18" s="204">
        <f t="shared" si="361"/>
        <v>1.9930416666666668</v>
      </c>
      <c r="JB18" s="204">
        <f t="shared" si="362"/>
        <v>1.9930416666666668</v>
      </c>
      <c r="JC18" s="204">
        <f t="shared" si="363"/>
        <v>1.9930416666666668</v>
      </c>
      <c r="JD18" s="204">
        <f t="shared" si="364"/>
        <v>1.9930416666666668</v>
      </c>
      <c r="JE18" s="204">
        <f t="shared" si="365"/>
        <v>1.9930416666666668</v>
      </c>
      <c r="JF18" s="204">
        <f t="shared" si="366"/>
        <v>1.9930416666666668</v>
      </c>
      <c r="JG18" s="204">
        <f t="shared" si="367"/>
        <v>1.9930416666666668</v>
      </c>
      <c r="JH18" s="204">
        <f t="shared" si="368"/>
        <v>1.9930416666666668</v>
      </c>
      <c r="JI18" s="204">
        <f t="shared" si="369"/>
        <v>1.9930416666666668</v>
      </c>
      <c r="JJ18" s="204">
        <f t="shared" si="370"/>
        <v>1.9930416666666668</v>
      </c>
      <c r="JK18" s="204">
        <f t="shared" si="371"/>
        <v>1.9930416666666668</v>
      </c>
      <c r="JL18" s="204">
        <f t="shared" si="372"/>
        <v>1.9930416666666668</v>
      </c>
      <c r="JM18" s="204">
        <f t="shared" si="373"/>
        <v>1.9930416666666668</v>
      </c>
      <c r="JN18" s="204">
        <f t="shared" si="374"/>
        <v>1.9930416666666668</v>
      </c>
      <c r="JO18" s="204">
        <f t="shared" si="375"/>
        <v>1.9930416666666668</v>
      </c>
      <c r="JP18" s="204">
        <f t="shared" si="376"/>
        <v>1.9930416666666668</v>
      </c>
      <c r="JQ18" s="204">
        <f t="shared" si="377"/>
        <v>1.9930416666666668</v>
      </c>
      <c r="JR18" s="204">
        <f t="shared" si="378"/>
        <v>1.9930416666666668</v>
      </c>
      <c r="JS18" s="204">
        <f t="shared" si="379"/>
        <v>1.9930416666666668</v>
      </c>
      <c r="JT18" s="204">
        <f t="shared" si="380"/>
        <v>1.9930416666666668</v>
      </c>
      <c r="JU18" s="204">
        <f t="shared" si="381"/>
        <v>1.9930416666666668</v>
      </c>
      <c r="JV18" s="204">
        <f t="shared" si="382"/>
        <v>1.9930416666666668</v>
      </c>
      <c r="JW18" s="204">
        <f t="shared" si="383"/>
        <v>1.9930416666666668</v>
      </c>
      <c r="JX18" s="204">
        <f t="shared" si="384"/>
        <v>1.9930416666666668</v>
      </c>
      <c r="JY18" s="204">
        <f t="shared" si="385"/>
        <v>1.9930416666666668</v>
      </c>
      <c r="JZ18" s="204">
        <f t="shared" si="386"/>
        <v>1.9930416666666668</v>
      </c>
      <c r="KA18" s="204">
        <f t="shared" si="387"/>
        <v>1.9930416666666668</v>
      </c>
      <c r="KB18" s="204">
        <f t="shared" si="388"/>
        <v>1.9930416666666668</v>
      </c>
      <c r="KC18" s="204">
        <f t="shared" si="389"/>
        <v>1.9930416666666668</v>
      </c>
      <c r="KD18" s="204">
        <f t="shared" si="390"/>
        <v>1.9930416666666668</v>
      </c>
      <c r="KE18" s="204">
        <f t="shared" si="391"/>
        <v>1.9930416666666668</v>
      </c>
      <c r="KF18" s="204">
        <f t="shared" si="392"/>
        <v>1.9930416666666668</v>
      </c>
      <c r="KG18" s="204">
        <f t="shared" si="393"/>
        <v>1.9930416666666668</v>
      </c>
      <c r="KH18" s="204">
        <f t="shared" si="394"/>
        <v>1.9930416666666668</v>
      </c>
      <c r="KI18" s="204">
        <f t="shared" si="395"/>
        <v>1.9930416666666668</v>
      </c>
      <c r="KJ18" s="204">
        <f t="shared" si="396"/>
        <v>1.9930416666666668</v>
      </c>
      <c r="KK18" s="204">
        <f t="shared" si="397"/>
        <v>1.9930416666666668</v>
      </c>
      <c r="KL18" s="204">
        <f t="shared" si="398"/>
        <v>1.9930416666666668</v>
      </c>
      <c r="KM18" s="204">
        <f t="shared" si="399"/>
        <v>1.9930416666666668</v>
      </c>
      <c r="KN18" s="204">
        <f t="shared" si="400"/>
        <v>1.9930416666666668</v>
      </c>
      <c r="KO18" s="204">
        <f t="shared" si="401"/>
        <v>1.9930416666666668</v>
      </c>
    </row>
    <row r="19" spans="1:301" x14ac:dyDescent="0.2">
      <c r="A19" s="202" t="s">
        <v>333</v>
      </c>
      <c r="B19" s="204">
        <v>1.3666666666666667</v>
      </c>
      <c r="C19" s="204">
        <f t="shared" ref="C19" si="1836">B19</f>
        <v>1.3666666666666667</v>
      </c>
      <c r="D19" s="204">
        <f t="shared" ref="D19" si="1837">C19</f>
        <v>1.3666666666666667</v>
      </c>
      <c r="E19" s="204">
        <f t="shared" ref="E19" si="1838">D19</f>
        <v>1.3666666666666667</v>
      </c>
      <c r="F19" s="204">
        <f t="shared" ref="F19" si="1839">E19</f>
        <v>1.3666666666666667</v>
      </c>
      <c r="G19" s="204">
        <f t="shared" ref="G19" si="1840">F19</f>
        <v>1.3666666666666667</v>
      </c>
      <c r="H19" s="204">
        <f t="shared" ref="H19" si="1841">G19</f>
        <v>1.3666666666666667</v>
      </c>
      <c r="I19" s="204">
        <f t="shared" ref="I19" si="1842">H19</f>
        <v>1.3666666666666667</v>
      </c>
      <c r="J19" s="204">
        <f t="shared" ref="J19" si="1843">I19</f>
        <v>1.3666666666666667</v>
      </c>
      <c r="K19" s="204">
        <f t="shared" ref="K19" si="1844">J19</f>
        <v>1.3666666666666667</v>
      </c>
      <c r="L19" s="204">
        <f t="shared" ref="L19" si="1845">K19</f>
        <v>1.3666666666666667</v>
      </c>
      <c r="M19" s="204">
        <f t="shared" ref="M19" si="1846">L19</f>
        <v>1.3666666666666667</v>
      </c>
      <c r="N19" s="204">
        <f t="shared" ref="N19" si="1847">M19</f>
        <v>1.3666666666666667</v>
      </c>
      <c r="O19" s="204">
        <f t="shared" ref="O19" si="1848">N19</f>
        <v>1.3666666666666667</v>
      </c>
      <c r="P19" s="204">
        <f t="shared" ref="P19" si="1849">O19</f>
        <v>1.3666666666666667</v>
      </c>
      <c r="Q19" s="204">
        <f t="shared" ref="Q19" si="1850">P19</f>
        <v>1.3666666666666667</v>
      </c>
      <c r="R19" s="204">
        <f t="shared" ref="R19" si="1851">Q19</f>
        <v>1.3666666666666667</v>
      </c>
      <c r="S19" s="204">
        <f t="shared" ref="S19" si="1852">R19</f>
        <v>1.3666666666666667</v>
      </c>
      <c r="T19" s="204">
        <f t="shared" ref="T19" si="1853">S19</f>
        <v>1.3666666666666667</v>
      </c>
      <c r="U19" s="204">
        <f t="shared" ref="U19" si="1854">T19</f>
        <v>1.3666666666666667</v>
      </c>
      <c r="V19" s="204">
        <f t="shared" ref="V19" si="1855">U19</f>
        <v>1.3666666666666667</v>
      </c>
      <c r="W19" s="204">
        <f t="shared" ref="W19" si="1856">V19</f>
        <v>1.3666666666666667</v>
      </c>
      <c r="X19" s="204">
        <f t="shared" ref="X19" si="1857">W19</f>
        <v>1.3666666666666667</v>
      </c>
      <c r="Y19" s="204">
        <f t="shared" ref="Y19" si="1858">X19</f>
        <v>1.3666666666666667</v>
      </c>
      <c r="Z19" s="204">
        <f t="shared" ref="Z19" si="1859">Y19</f>
        <v>1.3666666666666667</v>
      </c>
      <c r="AA19" s="204">
        <f t="shared" ref="AA19" si="1860">Z19</f>
        <v>1.3666666666666667</v>
      </c>
      <c r="AB19" s="204">
        <f t="shared" ref="AB19" si="1861">AA19</f>
        <v>1.3666666666666667</v>
      </c>
      <c r="AC19" s="204">
        <f t="shared" ref="AC19" si="1862">AB19</f>
        <v>1.3666666666666667</v>
      </c>
      <c r="AD19" s="204">
        <f t="shared" ref="AD19" si="1863">AC19</f>
        <v>1.3666666666666667</v>
      </c>
      <c r="AE19" s="204">
        <f t="shared" ref="AE19" si="1864">AD19</f>
        <v>1.3666666666666667</v>
      </c>
      <c r="AF19" s="204">
        <f t="shared" ref="AF19" si="1865">AE19</f>
        <v>1.3666666666666667</v>
      </c>
      <c r="AG19" s="204">
        <f t="shared" ref="AG19" si="1866">AF19</f>
        <v>1.3666666666666667</v>
      </c>
      <c r="AH19" s="204">
        <f t="shared" ref="AH19" si="1867">AG19</f>
        <v>1.3666666666666667</v>
      </c>
      <c r="AI19" s="204">
        <f t="shared" ref="AI19" si="1868">AH19</f>
        <v>1.3666666666666667</v>
      </c>
      <c r="AJ19" s="204">
        <f t="shared" ref="AJ19" si="1869">AI19</f>
        <v>1.3666666666666667</v>
      </c>
      <c r="AK19" s="204">
        <f t="shared" ref="AK19" si="1870">AJ19</f>
        <v>1.3666666666666667</v>
      </c>
      <c r="AL19" s="204">
        <f t="shared" ref="AL19" si="1871">AK19</f>
        <v>1.3666666666666667</v>
      </c>
      <c r="AM19" s="204">
        <f t="shared" ref="AM19" si="1872">AL19</f>
        <v>1.3666666666666667</v>
      </c>
      <c r="AN19" s="204">
        <f t="shared" ref="AN19" si="1873">AM19</f>
        <v>1.3666666666666667</v>
      </c>
      <c r="AO19" s="204">
        <f t="shared" ref="AO19" si="1874">AN19</f>
        <v>1.3666666666666667</v>
      </c>
      <c r="AP19" s="204">
        <f t="shared" ref="AP19" si="1875">AO19</f>
        <v>1.3666666666666667</v>
      </c>
      <c r="AQ19" s="204">
        <f t="shared" ref="AQ19" si="1876">AP19</f>
        <v>1.3666666666666667</v>
      </c>
      <c r="AR19" s="204">
        <f t="shared" ref="AR19" si="1877">AQ19</f>
        <v>1.3666666666666667</v>
      </c>
      <c r="AS19" s="204">
        <f t="shared" ref="AS19" si="1878">AR19</f>
        <v>1.3666666666666667</v>
      </c>
      <c r="AT19" s="204">
        <f t="shared" ref="AT19" si="1879">AS19</f>
        <v>1.3666666666666667</v>
      </c>
      <c r="AU19" s="204">
        <f t="shared" ref="AU19" si="1880">AT19</f>
        <v>1.3666666666666667</v>
      </c>
      <c r="AV19" s="204">
        <f t="shared" ref="AV19" si="1881">AU19</f>
        <v>1.3666666666666667</v>
      </c>
      <c r="AW19" s="204">
        <f t="shared" ref="AW19" si="1882">AV19</f>
        <v>1.3666666666666667</v>
      </c>
      <c r="AX19" s="204">
        <f t="shared" ref="AX19" si="1883">AW19</f>
        <v>1.3666666666666667</v>
      </c>
      <c r="AY19" s="204">
        <f t="shared" ref="AY19" si="1884">AX19</f>
        <v>1.3666666666666667</v>
      </c>
      <c r="AZ19" s="204">
        <f t="shared" ref="AZ19" si="1885">AY19</f>
        <v>1.3666666666666667</v>
      </c>
      <c r="BA19" s="204">
        <f t="shared" ref="BA19" si="1886">AZ19</f>
        <v>1.3666666666666667</v>
      </c>
      <c r="BB19" s="204">
        <f t="shared" ref="BB19" si="1887">BA19</f>
        <v>1.3666666666666667</v>
      </c>
      <c r="BC19" s="204">
        <f t="shared" ref="BC19" si="1888">BB19</f>
        <v>1.3666666666666667</v>
      </c>
      <c r="BD19" s="204">
        <f t="shared" ref="BD19" si="1889">BC19</f>
        <v>1.3666666666666667</v>
      </c>
      <c r="BE19" s="204">
        <f t="shared" ref="BE19" si="1890">BD19</f>
        <v>1.3666666666666667</v>
      </c>
      <c r="BF19" s="204">
        <f t="shared" ref="BF19" si="1891">BE19</f>
        <v>1.3666666666666667</v>
      </c>
      <c r="BG19" s="204">
        <f t="shared" ref="BG19" si="1892">BF19</f>
        <v>1.3666666666666667</v>
      </c>
      <c r="BH19" s="204">
        <f t="shared" ref="BH19" si="1893">BG19</f>
        <v>1.3666666666666667</v>
      </c>
      <c r="BI19" s="204">
        <f t="shared" ref="BI19" si="1894">BH19</f>
        <v>1.3666666666666667</v>
      </c>
      <c r="BJ19" s="204">
        <f t="shared" ref="BJ19" si="1895">BI19</f>
        <v>1.3666666666666667</v>
      </c>
      <c r="BK19" s="204">
        <f t="shared" ref="BK19" si="1896">BJ19</f>
        <v>1.3666666666666667</v>
      </c>
      <c r="BL19" s="204">
        <f t="shared" ref="BL19" si="1897">BK19</f>
        <v>1.3666666666666667</v>
      </c>
      <c r="BM19" s="204">
        <f t="shared" ref="BM19" si="1898">BL19</f>
        <v>1.3666666666666667</v>
      </c>
      <c r="BN19" s="204">
        <f t="shared" ref="BN19" si="1899">BM19</f>
        <v>1.3666666666666667</v>
      </c>
      <c r="BO19" s="204">
        <f t="shared" ref="BO19" si="1900">BN19</f>
        <v>1.3666666666666667</v>
      </c>
      <c r="BP19" s="204">
        <f t="shared" ref="BP19" si="1901">BO19</f>
        <v>1.3666666666666667</v>
      </c>
      <c r="BQ19" s="204">
        <f t="shared" ref="BQ19" si="1902">BP19</f>
        <v>1.3666666666666667</v>
      </c>
      <c r="BR19" s="204">
        <f t="shared" ref="BR19" si="1903">BQ19</f>
        <v>1.3666666666666667</v>
      </c>
      <c r="BS19" s="204">
        <f t="shared" ref="BS19" si="1904">BR19</f>
        <v>1.3666666666666667</v>
      </c>
      <c r="BT19" s="204">
        <f t="shared" ref="BT19" si="1905">BS19</f>
        <v>1.3666666666666667</v>
      </c>
      <c r="BU19" s="204">
        <f t="shared" ref="BU19" si="1906">BT19</f>
        <v>1.3666666666666667</v>
      </c>
      <c r="BV19" s="204">
        <f t="shared" ref="BV19" si="1907">BU19</f>
        <v>1.3666666666666667</v>
      </c>
      <c r="BW19" s="204">
        <f t="shared" ref="BW19" si="1908">BV19</f>
        <v>1.3666666666666667</v>
      </c>
      <c r="BX19" s="204">
        <f t="shared" ref="BX19" si="1909">BW19</f>
        <v>1.3666666666666667</v>
      </c>
      <c r="BY19" s="204">
        <f t="shared" ref="BY19" si="1910">BX19</f>
        <v>1.3666666666666667</v>
      </c>
      <c r="BZ19" s="204">
        <f t="shared" ref="BZ19" si="1911">BY19</f>
        <v>1.3666666666666667</v>
      </c>
      <c r="CA19" s="204">
        <f t="shared" ref="CA19" si="1912">BZ19</f>
        <v>1.3666666666666667</v>
      </c>
      <c r="CB19" s="204">
        <f t="shared" ref="CB19" si="1913">CA19</f>
        <v>1.3666666666666667</v>
      </c>
      <c r="CC19" s="204">
        <f t="shared" ref="CC19" si="1914">CB19</f>
        <v>1.3666666666666667</v>
      </c>
      <c r="CD19" s="204">
        <f t="shared" ref="CD19" si="1915">CC19</f>
        <v>1.3666666666666667</v>
      </c>
      <c r="CE19" s="204">
        <f t="shared" ref="CE19" si="1916">CD19</f>
        <v>1.3666666666666667</v>
      </c>
      <c r="CF19" s="204">
        <f t="shared" ref="CF19" si="1917">CE19</f>
        <v>1.3666666666666667</v>
      </c>
      <c r="CG19" s="204">
        <f t="shared" ref="CG19" si="1918">CF19</f>
        <v>1.3666666666666667</v>
      </c>
      <c r="CH19" s="204">
        <f t="shared" ref="CH19" si="1919">CG19</f>
        <v>1.3666666666666667</v>
      </c>
      <c r="CI19" s="204">
        <f t="shared" ref="CI19" si="1920">CH19</f>
        <v>1.3666666666666667</v>
      </c>
      <c r="CJ19" s="204">
        <f t="shared" ref="CJ19" si="1921">CI19</f>
        <v>1.3666666666666667</v>
      </c>
      <c r="CK19" s="204">
        <f t="shared" ref="CK19" si="1922">CJ19</f>
        <v>1.3666666666666667</v>
      </c>
      <c r="CL19" s="204">
        <f t="shared" ref="CL19" si="1923">CK19</f>
        <v>1.3666666666666667</v>
      </c>
      <c r="CM19" s="204">
        <f t="shared" ref="CM19" si="1924">CL19</f>
        <v>1.3666666666666667</v>
      </c>
      <c r="CN19" s="204">
        <f t="shared" ref="CN19" si="1925">CM19</f>
        <v>1.3666666666666667</v>
      </c>
      <c r="CO19" s="204">
        <f t="shared" ref="CO19" si="1926">CN19</f>
        <v>1.3666666666666667</v>
      </c>
      <c r="CP19" s="204">
        <f t="shared" ref="CP19" si="1927">CO19</f>
        <v>1.3666666666666667</v>
      </c>
      <c r="CQ19" s="204">
        <f t="shared" ref="CQ19" si="1928">CP19</f>
        <v>1.3666666666666667</v>
      </c>
      <c r="CR19" s="204">
        <f t="shared" ref="CR19" si="1929">CQ19</f>
        <v>1.3666666666666667</v>
      </c>
      <c r="CS19" s="204">
        <f t="shared" ref="CS19" si="1930">CR19</f>
        <v>1.3666666666666667</v>
      </c>
      <c r="CT19" s="204">
        <f t="shared" ref="CT19" si="1931">CS19</f>
        <v>1.3666666666666667</v>
      </c>
      <c r="CU19" s="204">
        <f t="shared" ref="CU19" si="1932">CT19</f>
        <v>1.3666666666666667</v>
      </c>
      <c r="CV19" s="204">
        <f t="shared" ref="CV19" si="1933">CU19</f>
        <v>1.3666666666666667</v>
      </c>
      <c r="CW19" s="204">
        <f t="shared" ref="CW19" si="1934">CV19</f>
        <v>1.3666666666666667</v>
      </c>
      <c r="CX19" s="204">
        <f t="shared" ref="CX19" si="1935">CW19</f>
        <v>1.3666666666666667</v>
      </c>
      <c r="CY19" s="204">
        <f t="shared" ref="CY19" si="1936">CX19</f>
        <v>1.3666666666666667</v>
      </c>
      <c r="CZ19" s="204">
        <f t="shared" ref="CZ19" si="1937">CY19</f>
        <v>1.3666666666666667</v>
      </c>
      <c r="DA19" s="204">
        <f t="shared" ref="DA19" si="1938">CZ19</f>
        <v>1.3666666666666667</v>
      </c>
      <c r="DB19" s="204">
        <f t="shared" ref="DB19" si="1939">DA19</f>
        <v>1.3666666666666667</v>
      </c>
      <c r="DC19" s="204">
        <f t="shared" ref="DC19" si="1940">DB19</f>
        <v>1.3666666666666667</v>
      </c>
      <c r="DD19" s="204">
        <f t="shared" ref="DD19" si="1941">DC19</f>
        <v>1.3666666666666667</v>
      </c>
      <c r="DE19" s="204">
        <f t="shared" ref="DE19" si="1942">DD19</f>
        <v>1.3666666666666667</v>
      </c>
      <c r="DF19" s="204">
        <f t="shared" ref="DF19" si="1943">DE19</f>
        <v>1.3666666666666667</v>
      </c>
      <c r="DG19" s="204">
        <f t="shared" ref="DG19" si="1944">DF19</f>
        <v>1.3666666666666667</v>
      </c>
      <c r="DH19" s="204">
        <f t="shared" ref="DH19" si="1945">DG19</f>
        <v>1.3666666666666667</v>
      </c>
      <c r="DI19" s="204">
        <f t="shared" ref="DI19" si="1946">DH19</f>
        <v>1.3666666666666667</v>
      </c>
      <c r="DJ19" s="204">
        <f t="shared" ref="DJ19" si="1947">DI19</f>
        <v>1.3666666666666667</v>
      </c>
      <c r="DK19" s="204">
        <f t="shared" ref="DK19" si="1948">DJ19</f>
        <v>1.3666666666666667</v>
      </c>
      <c r="DL19" s="204">
        <f t="shared" ref="DL19" si="1949">DK19</f>
        <v>1.3666666666666667</v>
      </c>
      <c r="DM19" s="204">
        <f t="shared" ref="DM19" si="1950">DL19</f>
        <v>1.3666666666666667</v>
      </c>
      <c r="DN19" s="204">
        <f t="shared" ref="DN19" si="1951">DM19</f>
        <v>1.3666666666666667</v>
      </c>
      <c r="DO19" s="204">
        <f t="shared" ref="DO19" si="1952">DN19</f>
        <v>1.3666666666666667</v>
      </c>
      <c r="DP19" s="204">
        <f t="shared" ref="DP19" si="1953">DO19</f>
        <v>1.3666666666666667</v>
      </c>
      <c r="DQ19" s="204">
        <f t="shared" ref="DQ19" si="1954">DP19</f>
        <v>1.3666666666666667</v>
      </c>
      <c r="DR19" s="204">
        <f t="shared" ref="DR19" si="1955">DQ19</f>
        <v>1.3666666666666667</v>
      </c>
      <c r="DS19" s="204">
        <f t="shared" ref="DS19" si="1956">DR19</f>
        <v>1.3666666666666667</v>
      </c>
      <c r="DT19" s="204">
        <f t="shared" ref="DT19" si="1957">DS19</f>
        <v>1.3666666666666667</v>
      </c>
      <c r="DU19" s="204">
        <f t="shared" ref="DU19" si="1958">DT19</f>
        <v>1.3666666666666667</v>
      </c>
      <c r="DV19" s="204">
        <f t="shared" ref="DV19" si="1959">DU19</f>
        <v>1.3666666666666667</v>
      </c>
      <c r="DW19" s="204">
        <f t="shared" ref="DW19" si="1960">DV19</f>
        <v>1.3666666666666667</v>
      </c>
      <c r="DX19" s="204">
        <f t="shared" ref="DX19" si="1961">DW19</f>
        <v>1.3666666666666667</v>
      </c>
      <c r="DY19" s="204">
        <f t="shared" ref="DY19" si="1962">DX19</f>
        <v>1.3666666666666667</v>
      </c>
      <c r="DZ19" s="204">
        <f t="shared" ref="DZ19" si="1963">DY19</f>
        <v>1.3666666666666667</v>
      </c>
      <c r="EA19" s="204">
        <f t="shared" ref="EA19" si="1964">DZ19</f>
        <v>1.3666666666666667</v>
      </c>
      <c r="EB19" s="204">
        <f t="shared" ref="EB19" si="1965">EA19</f>
        <v>1.3666666666666667</v>
      </c>
      <c r="EC19" s="204">
        <f t="shared" ref="EC19" si="1966">EB19</f>
        <v>1.3666666666666667</v>
      </c>
      <c r="ED19" s="204">
        <f t="shared" ref="ED19" si="1967">EC19</f>
        <v>1.3666666666666667</v>
      </c>
      <c r="EE19" s="204">
        <f t="shared" ref="EE19" si="1968">ED19</f>
        <v>1.3666666666666667</v>
      </c>
      <c r="EF19" s="204">
        <f t="shared" ref="EF19" si="1969">EE19</f>
        <v>1.3666666666666667</v>
      </c>
      <c r="EG19" s="204">
        <f t="shared" ref="EG19" si="1970">EF19</f>
        <v>1.3666666666666667</v>
      </c>
      <c r="EH19" s="204">
        <f t="shared" ref="EH19" si="1971">EG19</f>
        <v>1.3666666666666667</v>
      </c>
      <c r="EI19" s="204">
        <f t="shared" ref="EI19" si="1972">EH19</f>
        <v>1.3666666666666667</v>
      </c>
      <c r="EJ19" s="204">
        <f t="shared" ref="EJ19" si="1973">EI19</f>
        <v>1.3666666666666667</v>
      </c>
      <c r="EK19" s="204">
        <f t="shared" ref="EK19" si="1974">EJ19</f>
        <v>1.3666666666666667</v>
      </c>
      <c r="EL19" s="204">
        <f t="shared" ref="EL19" si="1975">EK19</f>
        <v>1.3666666666666667</v>
      </c>
      <c r="EM19" s="204">
        <f t="shared" ref="EM19" si="1976">EL19</f>
        <v>1.3666666666666667</v>
      </c>
      <c r="EN19" s="204">
        <f t="shared" ref="EN19" si="1977">EM19</f>
        <v>1.3666666666666667</v>
      </c>
      <c r="EO19" s="204">
        <f t="shared" ref="EO19" si="1978">EN19</f>
        <v>1.3666666666666667</v>
      </c>
      <c r="EP19" s="204">
        <f t="shared" ref="EP19" si="1979">EO19</f>
        <v>1.3666666666666667</v>
      </c>
      <c r="EQ19" s="204">
        <f t="shared" ref="EQ19" si="1980">EP19</f>
        <v>1.3666666666666667</v>
      </c>
      <c r="ER19" s="204">
        <f t="shared" ref="ER19" si="1981">EQ19</f>
        <v>1.3666666666666667</v>
      </c>
      <c r="ES19" s="204">
        <f t="shared" ref="ES19" si="1982">ER19</f>
        <v>1.3666666666666667</v>
      </c>
      <c r="ET19" s="204">
        <f t="shared" ref="ET19" si="1983">ES19</f>
        <v>1.3666666666666667</v>
      </c>
      <c r="EU19" s="204">
        <f t="shared" ref="EU19" si="1984">ET19</f>
        <v>1.3666666666666667</v>
      </c>
      <c r="EV19" s="204">
        <f t="shared" ref="EV19" si="1985">EU19</f>
        <v>1.3666666666666667</v>
      </c>
      <c r="EW19" s="204">
        <f t="shared" ref="EW19" si="1986">EV19</f>
        <v>1.3666666666666667</v>
      </c>
      <c r="EX19" s="204">
        <f t="shared" ref="EX19" si="1987">EW19</f>
        <v>1.3666666666666667</v>
      </c>
      <c r="EY19" s="204">
        <f t="shared" ref="EY19" si="1988">EX19</f>
        <v>1.3666666666666667</v>
      </c>
      <c r="EZ19" s="204">
        <f t="shared" ref="EZ19" si="1989">EY19</f>
        <v>1.3666666666666667</v>
      </c>
      <c r="FA19" s="204">
        <f t="shared" ref="FA19" si="1990">EZ19</f>
        <v>1.3666666666666667</v>
      </c>
      <c r="FB19" s="204">
        <f t="shared" ref="FB19" si="1991">FA19</f>
        <v>1.3666666666666667</v>
      </c>
      <c r="FC19" s="204">
        <f t="shared" ref="FC19" si="1992">FB19</f>
        <v>1.3666666666666667</v>
      </c>
      <c r="FD19" s="204">
        <f t="shared" ref="FD19" si="1993">FC19</f>
        <v>1.3666666666666667</v>
      </c>
      <c r="FE19" s="204">
        <f t="shared" ref="FE19" si="1994">FD19</f>
        <v>1.3666666666666667</v>
      </c>
      <c r="FF19" s="204">
        <f t="shared" ref="FF19" si="1995">FE19</f>
        <v>1.3666666666666667</v>
      </c>
      <c r="FG19" s="204">
        <f t="shared" ref="FG19" si="1996">FF19</f>
        <v>1.3666666666666667</v>
      </c>
      <c r="FH19" s="204">
        <f t="shared" ref="FH19" si="1997">FG19</f>
        <v>1.3666666666666667</v>
      </c>
      <c r="FI19" s="204">
        <f t="shared" ref="FI19" si="1998">FH19</f>
        <v>1.3666666666666667</v>
      </c>
      <c r="FJ19" s="204">
        <f t="shared" ref="FJ19" si="1999">FI19</f>
        <v>1.3666666666666667</v>
      </c>
      <c r="FK19" s="204">
        <f t="shared" ref="FK19" si="2000">FJ19</f>
        <v>1.3666666666666667</v>
      </c>
      <c r="FL19" s="204">
        <f t="shared" ref="FL19" si="2001">FK19</f>
        <v>1.3666666666666667</v>
      </c>
      <c r="FM19" s="204">
        <f t="shared" ref="FM19" si="2002">FL19</f>
        <v>1.3666666666666667</v>
      </c>
      <c r="FN19" s="204">
        <f t="shared" ref="FN19" si="2003">FM19</f>
        <v>1.3666666666666667</v>
      </c>
      <c r="FO19" s="204">
        <f t="shared" ref="FO19" si="2004">FN19</f>
        <v>1.3666666666666667</v>
      </c>
      <c r="FP19" s="204">
        <f t="shared" ref="FP19" si="2005">FO19</f>
        <v>1.3666666666666667</v>
      </c>
      <c r="FQ19" s="204">
        <f t="shared" ref="FQ19" si="2006">FP19</f>
        <v>1.3666666666666667</v>
      </c>
      <c r="FR19" s="204">
        <f t="shared" ref="FR19" si="2007">FQ19</f>
        <v>1.3666666666666667</v>
      </c>
      <c r="FS19" s="204">
        <f t="shared" ref="FS19" si="2008">FR19</f>
        <v>1.3666666666666667</v>
      </c>
      <c r="FT19" s="204">
        <f t="shared" ref="FT19" si="2009">FS19</f>
        <v>1.3666666666666667</v>
      </c>
      <c r="FU19" s="204">
        <f t="shared" ref="FU19" si="2010">FT19</f>
        <v>1.3666666666666667</v>
      </c>
      <c r="FV19" s="204">
        <f t="shared" ref="FV19" si="2011">FU19</f>
        <v>1.3666666666666667</v>
      </c>
      <c r="FW19" s="204">
        <f t="shared" ref="FW19" si="2012">FV19</f>
        <v>1.3666666666666667</v>
      </c>
      <c r="FX19" s="204">
        <f t="shared" ref="FX19" si="2013">FW19</f>
        <v>1.3666666666666667</v>
      </c>
      <c r="FY19" s="204">
        <f t="shared" ref="FY19" si="2014">FX19</f>
        <v>1.3666666666666667</v>
      </c>
      <c r="FZ19" s="204">
        <f t="shared" ref="FZ19" si="2015">FY19</f>
        <v>1.3666666666666667</v>
      </c>
      <c r="GA19" s="204">
        <f t="shared" ref="GA19" si="2016">FZ19</f>
        <v>1.3666666666666667</v>
      </c>
      <c r="GB19" s="204">
        <f t="shared" ref="GB19" si="2017">GA19</f>
        <v>1.3666666666666667</v>
      </c>
      <c r="GC19" s="204">
        <f t="shared" ref="GC19" si="2018">GB19</f>
        <v>1.3666666666666667</v>
      </c>
      <c r="GD19" s="204">
        <f t="shared" ref="GD19" si="2019">GC19</f>
        <v>1.3666666666666667</v>
      </c>
      <c r="GE19" s="204">
        <f t="shared" ref="GE19" si="2020">GD19</f>
        <v>1.3666666666666667</v>
      </c>
      <c r="GF19" s="204">
        <f t="shared" ref="GF19" si="2021">GE19</f>
        <v>1.3666666666666667</v>
      </c>
      <c r="GG19" s="204">
        <f t="shared" ref="GG19" si="2022">GF19</f>
        <v>1.3666666666666667</v>
      </c>
      <c r="GH19" s="204">
        <f t="shared" ref="GH19" si="2023">GG19</f>
        <v>1.3666666666666667</v>
      </c>
      <c r="GI19" s="204">
        <f t="shared" ref="GI19" si="2024">GH19</f>
        <v>1.3666666666666667</v>
      </c>
      <c r="GJ19" s="204">
        <f t="shared" ref="GJ19" si="2025">GI19</f>
        <v>1.3666666666666667</v>
      </c>
      <c r="GK19" s="204">
        <f t="shared" ref="GK19" si="2026">GJ19</f>
        <v>1.3666666666666667</v>
      </c>
      <c r="GL19" s="204">
        <f t="shared" ref="GL19" si="2027">GK19</f>
        <v>1.3666666666666667</v>
      </c>
      <c r="GM19" s="204">
        <f t="shared" ref="GM19" si="2028">GL19</f>
        <v>1.3666666666666667</v>
      </c>
      <c r="GN19" s="204">
        <f t="shared" ref="GN19" si="2029">GM19</f>
        <v>1.3666666666666667</v>
      </c>
      <c r="GO19" s="204">
        <f t="shared" ref="GO19" si="2030">GN19</f>
        <v>1.3666666666666667</v>
      </c>
      <c r="GP19" s="204">
        <f t="shared" ref="GP19" si="2031">GO19</f>
        <v>1.3666666666666667</v>
      </c>
      <c r="GQ19" s="204">
        <f t="shared" ref="GQ19" si="2032">GP19</f>
        <v>1.3666666666666667</v>
      </c>
      <c r="GR19" s="204">
        <f t="shared" ref="GR19" si="2033">GQ19</f>
        <v>1.3666666666666667</v>
      </c>
      <c r="GS19" s="204">
        <f t="shared" ref="GS19" si="2034">GR19</f>
        <v>1.3666666666666667</v>
      </c>
      <c r="GT19" s="204">
        <f t="shared" ref="GT19" si="2035">GS19</f>
        <v>1.3666666666666667</v>
      </c>
      <c r="GU19" s="204">
        <f t="shared" ref="GU19" si="2036">GT19</f>
        <v>1.3666666666666667</v>
      </c>
      <c r="GV19" s="204">
        <f t="shared" ref="GV19" si="2037">GU19</f>
        <v>1.3666666666666667</v>
      </c>
      <c r="GW19" s="204">
        <f t="shared" ref="GW19" si="2038">GV19</f>
        <v>1.3666666666666667</v>
      </c>
      <c r="GX19" s="204">
        <f t="shared" ref="GX19" si="2039">GW19</f>
        <v>1.3666666666666667</v>
      </c>
      <c r="GY19" s="204">
        <f t="shared" ref="GY19" si="2040">GX19</f>
        <v>1.3666666666666667</v>
      </c>
      <c r="GZ19" s="204">
        <f t="shared" ref="GZ19" si="2041">GY19</f>
        <v>1.3666666666666667</v>
      </c>
      <c r="HA19" s="204">
        <f t="shared" ref="HA19" si="2042">GZ19</f>
        <v>1.3666666666666667</v>
      </c>
      <c r="HB19" s="204">
        <f t="shared" ref="HB19" si="2043">HA19</f>
        <v>1.3666666666666667</v>
      </c>
      <c r="HC19" s="204">
        <f t="shared" ref="HC19" si="2044">HB19</f>
        <v>1.3666666666666667</v>
      </c>
      <c r="HD19" s="204">
        <f t="shared" ref="HD19" si="2045">HC19</f>
        <v>1.3666666666666667</v>
      </c>
      <c r="HE19" s="204">
        <f t="shared" ref="HE19" si="2046">HD19</f>
        <v>1.3666666666666667</v>
      </c>
      <c r="HF19" s="204">
        <f t="shared" ref="HF19" si="2047">HE19</f>
        <v>1.3666666666666667</v>
      </c>
      <c r="HG19" s="204">
        <f t="shared" ref="HG19" si="2048">HF19</f>
        <v>1.3666666666666667</v>
      </c>
      <c r="HH19" s="204">
        <f t="shared" ref="HH19" si="2049">HG19</f>
        <v>1.3666666666666667</v>
      </c>
      <c r="HI19" s="204">
        <f t="shared" ref="HI19" si="2050">HH19</f>
        <v>1.3666666666666667</v>
      </c>
      <c r="HJ19" s="204">
        <f t="shared" ref="HJ19" si="2051">HI19</f>
        <v>1.3666666666666667</v>
      </c>
      <c r="HK19" s="204">
        <f t="shared" ref="HK19" si="2052">HJ19</f>
        <v>1.3666666666666667</v>
      </c>
      <c r="HL19" s="204">
        <f t="shared" ref="HL19" si="2053">HK19</f>
        <v>1.3666666666666667</v>
      </c>
      <c r="HM19" s="204">
        <f t="shared" ref="HM19" si="2054">HL19</f>
        <v>1.3666666666666667</v>
      </c>
      <c r="HN19" s="204">
        <f t="shared" ref="HN19" si="2055">HM19</f>
        <v>1.3666666666666667</v>
      </c>
      <c r="HO19" s="204">
        <f t="shared" ref="HO19" si="2056">HN19</f>
        <v>1.3666666666666667</v>
      </c>
      <c r="HP19" s="204">
        <f t="shared" ref="HP19" si="2057">HO19</f>
        <v>1.3666666666666667</v>
      </c>
      <c r="HQ19" s="204">
        <f t="shared" ref="HQ19" si="2058">HP19</f>
        <v>1.3666666666666667</v>
      </c>
      <c r="HR19" s="204">
        <f t="shared" ref="HR19" si="2059">HQ19</f>
        <v>1.3666666666666667</v>
      </c>
      <c r="HS19" s="204">
        <f t="shared" ref="HS19" si="2060">HR19</f>
        <v>1.3666666666666667</v>
      </c>
      <c r="HT19" s="204">
        <f t="shared" ref="HT19" si="2061">HS19</f>
        <v>1.3666666666666667</v>
      </c>
      <c r="HU19" s="204">
        <f t="shared" ref="HU19" si="2062">HT19</f>
        <v>1.3666666666666667</v>
      </c>
      <c r="HV19" s="204">
        <f t="shared" ref="HV19" si="2063">HU19</f>
        <v>1.3666666666666667</v>
      </c>
      <c r="HW19" s="204">
        <f t="shared" ref="HW19" si="2064">HV19</f>
        <v>1.3666666666666667</v>
      </c>
      <c r="HX19" s="204">
        <f t="shared" ref="HX19" si="2065">HW19</f>
        <v>1.3666666666666667</v>
      </c>
      <c r="HY19" s="204">
        <f t="shared" ref="HY19" si="2066">HX19</f>
        <v>1.3666666666666667</v>
      </c>
      <c r="HZ19" s="204">
        <f t="shared" ref="HZ19" si="2067">HY19</f>
        <v>1.3666666666666667</v>
      </c>
      <c r="IA19" s="204">
        <f t="shared" ref="IA19" si="2068">HZ19</f>
        <v>1.3666666666666667</v>
      </c>
      <c r="IB19" s="204">
        <f t="shared" ref="IB19" si="2069">IA19</f>
        <v>1.3666666666666667</v>
      </c>
      <c r="IC19" s="204">
        <f t="shared" ref="IC19" si="2070">IB19</f>
        <v>1.3666666666666667</v>
      </c>
      <c r="ID19" s="204">
        <f t="shared" ref="ID19" si="2071">IC19</f>
        <v>1.3666666666666667</v>
      </c>
      <c r="IE19" s="204">
        <f t="shared" ref="IE19" si="2072">ID19</f>
        <v>1.3666666666666667</v>
      </c>
      <c r="IF19" s="204">
        <f t="shared" ref="IF19" si="2073">IE19</f>
        <v>1.3666666666666667</v>
      </c>
      <c r="IG19" s="204">
        <f t="shared" ref="IG19:IS19" si="2074">IF19</f>
        <v>1.3666666666666667</v>
      </c>
      <c r="IH19" s="204">
        <f t="shared" si="2074"/>
        <v>1.3666666666666667</v>
      </c>
      <c r="II19" s="204">
        <f t="shared" si="2074"/>
        <v>1.3666666666666667</v>
      </c>
      <c r="IJ19" s="204">
        <f t="shared" si="2074"/>
        <v>1.3666666666666667</v>
      </c>
      <c r="IK19" s="204">
        <f t="shared" si="2074"/>
        <v>1.3666666666666667</v>
      </c>
      <c r="IL19" s="204">
        <f t="shared" si="2074"/>
        <v>1.3666666666666667</v>
      </c>
      <c r="IM19" s="204">
        <f t="shared" si="2074"/>
        <v>1.3666666666666667</v>
      </c>
      <c r="IN19" s="204">
        <f t="shared" si="2074"/>
        <v>1.3666666666666667</v>
      </c>
      <c r="IO19" s="204">
        <f t="shared" si="2074"/>
        <v>1.3666666666666667</v>
      </c>
      <c r="IP19" s="204">
        <f t="shared" si="2074"/>
        <v>1.3666666666666667</v>
      </c>
      <c r="IQ19" s="204">
        <f t="shared" si="2074"/>
        <v>1.3666666666666667</v>
      </c>
      <c r="IR19" s="204">
        <f t="shared" si="2074"/>
        <v>1.3666666666666667</v>
      </c>
      <c r="IS19" s="204">
        <f t="shared" si="2074"/>
        <v>1.3666666666666667</v>
      </c>
      <c r="IT19" s="204">
        <f t="shared" si="354"/>
        <v>1.3666666666666667</v>
      </c>
      <c r="IU19" s="204">
        <f t="shared" si="355"/>
        <v>1.3666666666666667</v>
      </c>
      <c r="IV19" s="204">
        <f t="shared" si="356"/>
        <v>1.3666666666666667</v>
      </c>
      <c r="IW19" s="204">
        <f t="shared" si="357"/>
        <v>1.3666666666666667</v>
      </c>
      <c r="IX19" s="204">
        <f t="shared" si="358"/>
        <v>1.3666666666666667</v>
      </c>
      <c r="IY19" s="204">
        <f t="shared" si="359"/>
        <v>1.3666666666666667</v>
      </c>
      <c r="IZ19" s="204">
        <f t="shared" si="360"/>
        <v>1.3666666666666667</v>
      </c>
      <c r="JA19" s="204">
        <f t="shared" si="361"/>
        <v>1.3666666666666667</v>
      </c>
      <c r="JB19" s="204">
        <f t="shared" si="362"/>
        <v>1.3666666666666667</v>
      </c>
      <c r="JC19" s="204">
        <f t="shared" si="363"/>
        <v>1.3666666666666667</v>
      </c>
      <c r="JD19" s="204">
        <f t="shared" si="364"/>
        <v>1.3666666666666667</v>
      </c>
      <c r="JE19" s="204">
        <f t="shared" si="365"/>
        <v>1.3666666666666667</v>
      </c>
      <c r="JF19" s="204">
        <f t="shared" si="366"/>
        <v>1.3666666666666667</v>
      </c>
      <c r="JG19" s="204">
        <f t="shared" si="367"/>
        <v>1.3666666666666667</v>
      </c>
      <c r="JH19" s="204">
        <f t="shared" si="368"/>
        <v>1.3666666666666667</v>
      </c>
      <c r="JI19" s="204">
        <f t="shared" si="369"/>
        <v>1.3666666666666667</v>
      </c>
      <c r="JJ19" s="204">
        <f t="shared" si="370"/>
        <v>1.3666666666666667</v>
      </c>
      <c r="JK19" s="204">
        <f t="shared" si="371"/>
        <v>1.3666666666666667</v>
      </c>
      <c r="JL19" s="204">
        <f t="shared" si="372"/>
        <v>1.3666666666666667</v>
      </c>
      <c r="JM19" s="204">
        <f t="shared" si="373"/>
        <v>1.3666666666666667</v>
      </c>
      <c r="JN19" s="204">
        <f t="shared" si="374"/>
        <v>1.3666666666666667</v>
      </c>
      <c r="JO19" s="204">
        <f t="shared" si="375"/>
        <v>1.3666666666666667</v>
      </c>
      <c r="JP19" s="204">
        <f t="shared" si="376"/>
        <v>1.3666666666666667</v>
      </c>
      <c r="JQ19" s="204">
        <f t="shared" si="377"/>
        <v>1.3666666666666667</v>
      </c>
      <c r="JR19" s="204">
        <f t="shared" si="378"/>
        <v>1.3666666666666667</v>
      </c>
      <c r="JS19" s="204">
        <f t="shared" si="379"/>
        <v>1.3666666666666667</v>
      </c>
      <c r="JT19" s="204">
        <f t="shared" si="380"/>
        <v>1.3666666666666667</v>
      </c>
      <c r="JU19" s="204">
        <f t="shared" si="381"/>
        <v>1.3666666666666667</v>
      </c>
      <c r="JV19" s="204">
        <f t="shared" si="382"/>
        <v>1.3666666666666667</v>
      </c>
      <c r="JW19" s="204">
        <f t="shared" si="383"/>
        <v>1.3666666666666667</v>
      </c>
      <c r="JX19" s="204">
        <f t="shared" si="384"/>
        <v>1.3666666666666667</v>
      </c>
      <c r="JY19" s="204">
        <f t="shared" si="385"/>
        <v>1.3666666666666667</v>
      </c>
      <c r="JZ19" s="204">
        <f t="shared" si="386"/>
        <v>1.3666666666666667</v>
      </c>
      <c r="KA19" s="204">
        <f t="shared" si="387"/>
        <v>1.3666666666666667</v>
      </c>
      <c r="KB19" s="204">
        <f t="shared" si="388"/>
        <v>1.3666666666666667</v>
      </c>
      <c r="KC19" s="204">
        <f t="shared" si="389"/>
        <v>1.3666666666666667</v>
      </c>
      <c r="KD19" s="204">
        <f t="shared" si="390"/>
        <v>1.3666666666666667</v>
      </c>
      <c r="KE19" s="204">
        <f t="shared" si="391"/>
        <v>1.3666666666666667</v>
      </c>
      <c r="KF19" s="204">
        <f t="shared" si="392"/>
        <v>1.3666666666666667</v>
      </c>
      <c r="KG19" s="204">
        <f t="shared" si="393"/>
        <v>1.3666666666666667</v>
      </c>
      <c r="KH19" s="204">
        <f t="shared" si="394"/>
        <v>1.3666666666666667</v>
      </c>
      <c r="KI19" s="204">
        <f t="shared" si="395"/>
        <v>1.3666666666666667</v>
      </c>
      <c r="KJ19" s="204">
        <f t="shared" si="396"/>
        <v>1.3666666666666667</v>
      </c>
      <c r="KK19" s="204">
        <f t="shared" si="397"/>
        <v>1.3666666666666667</v>
      </c>
      <c r="KL19" s="204">
        <f t="shared" si="398"/>
        <v>1.3666666666666667</v>
      </c>
      <c r="KM19" s="204">
        <f t="shared" si="399"/>
        <v>1.3666666666666667</v>
      </c>
      <c r="KN19" s="204">
        <f t="shared" si="400"/>
        <v>1.3666666666666667</v>
      </c>
      <c r="KO19" s="204">
        <f t="shared" si="401"/>
        <v>1.3666666666666667</v>
      </c>
    </row>
    <row r="20" spans="1:301" x14ac:dyDescent="0.2">
      <c r="A20" s="202" t="s">
        <v>334</v>
      </c>
      <c r="B20" s="204">
        <v>1.25</v>
      </c>
      <c r="C20" s="204">
        <f t="shared" ref="C20:C23" si="2075">B20</f>
        <v>1.25</v>
      </c>
      <c r="D20" s="204">
        <f t="shared" ref="D20:D23" si="2076">C20</f>
        <v>1.25</v>
      </c>
      <c r="E20" s="204">
        <f t="shared" ref="E20:E23" si="2077">D20</f>
        <v>1.25</v>
      </c>
      <c r="F20" s="204">
        <f t="shared" ref="F20:F23" si="2078">E20</f>
        <v>1.25</v>
      </c>
      <c r="G20" s="204">
        <f t="shared" ref="G20:G23" si="2079">F20</f>
        <v>1.25</v>
      </c>
      <c r="H20" s="204">
        <f t="shared" ref="H20:H23" si="2080">G20</f>
        <v>1.25</v>
      </c>
      <c r="I20" s="204">
        <f t="shared" ref="I20:I23" si="2081">H20</f>
        <v>1.25</v>
      </c>
      <c r="J20" s="204">
        <f t="shared" ref="J20:J23" si="2082">I20</f>
        <v>1.25</v>
      </c>
      <c r="K20" s="204">
        <f t="shared" ref="K20:K23" si="2083">J20</f>
        <v>1.25</v>
      </c>
      <c r="L20" s="204">
        <f t="shared" ref="L20:L23" si="2084">K20</f>
        <v>1.25</v>
      </c>
      <c r="M20" s="204">
        <f t="shared" ref="M20:M23" si="2085">L20</f>
        <v>1.25</v>
      </c>
      <c r="N20" s="204">
        <f t="shared" ref="N20:N23" si="2086">M20</f>
        <v>1.25</v>
      </c>
      <c r="O20" s="204">
        <f t="shared" ref="O20:O23" si="2087">N20</f>
        <v>1.25</v>
      </c>
      <c r="P20" s="204">
        <f t="shared" ref="P20:P23" si="2088">O20</f>
        <v>1.25</v>
      </c>
      <c r="Q20" s="204">
        <f t="shared" ref="Q20:Q23" si="2089">P20</f>
        <v>1.25</v>
      </c>
      <c r="R20" s="204">
        <f t="shared" ref="R20:R23" si="2090">Q20</f>
        <v>1.25</v>
      </c>
      <c r="S20" s="204">
        <f t="shared" ref="S20:S23" si="2091">R20</f>
        <v>1.25</v>
      </c>
      <c r="T20" s="204">
        <f t="shared" ref="T20:T23" si="2092">S20</f>
        <v>1.25</v>
      </c>
      <c r="U20" s="204">
        <f t="shared" ref="U20:U23" si="2093">T20</f>
        <v>1.25</v>
      </c>
      <c r="V20" s="204">
        <f t="shared" ref="V20:V23" si="2094">U20</f>
        <v>1.25</v>
      </c>
      <c r="W20" s="204">
        <f t="shared" ref="W20:W23" si="2095">V20</f>
        <v>1.25</v>
      </c>
      <c r="X20" s="204">
        <f t="shared" ref="X20:X23" si="2096">W20</f>
        <v>1.25</v>
      </c>
      <c r="Y20" s="204">
        <f t="shared" ref="Y20:Y23" si="2097">X20</f>
        <v>1.25</v>
      </c>
      <c r="Z20" s="204">
        <f t="shared" ref="Z20:Z23" si="2098">Y20</f>
        <v>1.25</v>
      </c>
      <c r="AA20" s="204">
        <f t="shared" ref="AA20:AA23" si="2099">Z20</f>
        <v>1.25</v>
      </c>
      <c r="AB20" s="204">
        <f t="shared" ref="AB20:AB23" si="2100">AA20</f>
        <v>1.25</v>
      </c>
      <c r="AC20" s="204">
        <f t="shared" ref="AC20:AC23" si="2101">AB20</f>
        <v>1.25</v>
      </c>
      <c r="AD20" s="204">
        <f t="shared" ref="AD20:AD23" si="2102">AC20</f>
        <v>1.25</v>
      </c>
      <c r="AE20" s="204">
        <f t="shared" ref="AE20:AE23" si="2103">AD20</f>
        <v>1.25</v>
      </c>
      <c r="AF20" s="204">
        <f t="shared" ref="AF20:AF23" si="2104">AE20</f>
        <v>1.25</v>
      </c>
      <c r="AG20" s="204">
        <f t="shared" ref="AG20:AG23" si="2105">AF20</f>
        <v>1.25</v>
      </c>
      <c r="AH20" s="204">
        <f t="shared" ref="AH20:AH23" si="2106">AG20</f>
        <v>1.25</v>
      </c>
      <c r="AI20" s="204">
        <f t="shared" ref="AI20:AI23" si="2107">AH20</f>
        <v>1.25</v>
      </c>
      <c r="AJ20" s="204">
        <f t="shared" ref="AJ20:AJ23" si="2108">AI20</f>
        <v>1.25</v>
      </c>
      <c r="AK20" s="204">
        <f t="shared" ref="AK20:AK23" si="2109">AJ20</f>
        <v>1.25</v>
      </c>
      <c r="AL20" s="204">
        <f t="shared" ref="AL20:AL23" si="2110">AK20</f>
        <v>1.25</v>
      </c>
      <c r="AM20" s="204">
        <f t="shared" ref="AM20:AM23" si="2111">AL20</f>
        <v>1.25</v>
      </c>
      <c r="AN20" s="204">
        <f t="shared" ref="AN20:AN23" si="2112">AM20</f>
        <v>1.25</v>
      </c>
      <c r="AO20" s="204">
        <f t="shared" ref="AO20:AO23" si="2113">AN20</f>
        <v>1.25</v>
      </c>
      <c r="AP20" s="204">
        <f t="shared" ref="AP20:AP23" si="2114">AO20</f>
        <v>1.25</v>
      </c>
      <c r="AQ20" s="204">
        <f t="shared" ref="AQ20:AQ23" si="2115">AP20</f>
        <v>1.25</v>
      </c>
      <c r="AR20" s="204">
        <f t="shared" ref="AR20:AR23" si="2116">AQ20</f>
        <v>1.25</v>
      </c>
      <c r="AS20" s="204">
        <f t="shared" ref="AS20:AS23" si="2117">AR20</f>
        <v>1.25</v>
      </c>
      <c r="AT20" s="204">
        <f t="shared" ref="AT20:AT23" si="2118">AS20</f>
        <v>1.25</v>
      </c>
      <c r="AU20" s="204">
        <f t="shared" ref="AU20:AU23" si="2119">AT20</f>
        <v>1.25</v>
      </c>
      <c r="AV20" s="204">
        <f t="shared" ref="AV20:AV23" si="2120">AU20</f>
        <v>1.25</v>
      </c>
      <c r="AW20" s="204">
        <f t="shared" ref="AW20:AW23" si="2121">AV20</f>
        <v>1.25</v>
      </c>
      <c r="AX20" s="204">
        <f t="shared" ref="AX20:AX23" si="2122">AW20</f>
        <v>1.25</v>
      </c>
      <c r="AY20" s="204">
        <f t="shared" ref="AY20:AY23" si="2123">AX20</f>
        <v>1.25</v>
      </c>
      <c r="AZ20" s="204">
        <f t="shared" ref="AZ20:AZ23" si="2124">AY20</f>
        <v>1.25</v>
      </c>
      <c r="BA20" s="204">
        <f t="shared" ref="BA20:BA23" si="2125">AZ20</f>
        <v>1.25</v>
      </c>
      <c r="BB20" s="204">
        <f t="shared" ref="BB20:BB23" si="2126">BA20</f>
        <v>1.25</v>
      </c>
      <c r="BC20" s="204">
        <f t="shared" ref="BC20:BC23" si="2127">BB20</f>
        <v>1.25</v>
      </c>
      <c r="BD20" s="204">
        <f t="shared" ref="BD20:BD23" si="2128">BC20</f>
        <v>1.25</v>
      </c>
      <c r="BE20" s="204">
        <f t="shared" ref="BE20:BE23" si="2129">BD20</f>
        <v>1.25</v>
      </c>
      <c r="BF20" s="204">
        <f t="shared" ref="BF20:BF23" si="2130">BE20</f>
        <v>1.25</v>
      </c>
      <c r="BG20" s="204">
        <f t="shared" ref="BG20:BG23" si="2131">BF20</f>
        <v>1.25</v>
      </c>
      <c r="BH20" s="204">
        <f t="shared" ref="BH20:BH23" si="2132">BG20</f>
        <v>1.25</v>
      </c>
      <c r="BI20" s="204">
        <f t="shared" ref="BI20:BI23" si="2133">BH20</f>
        <v>1.25</v>
      </c>
      <c r="BJ20" s="204">
        <f t="shared" ref="BJ20:BJ23" si="2134">BI20</f>
        <v>1.25</v>
      </c>
      <c r="BK20" s="204">
        <f t="shared" ref="BK20:BK23" si="2135">BJ20</f>
        <v>1.25</v>
      </c>
      <c r="BL20" s="204">
        <f t="shared" ref="BL20:BL23" si="2136">BK20</f>
        <v>1.25</v>
      </c>
      <c r="BM20" s="204">
        <f t="shared" ref="BM20:BM23" si="2137">BL20</f>
        <v>1.25</v>
      </c>
      <c r="BN20" s="204">
        <f t="shared" ref="BN20:BN23" si="2138">BM20</f>
        <v>1.25</v>
      </c>
      <c r="BO20" s="204">
        <f t="shared" ref="BO20:BO23" si="2139">BN20</f>
        <v>1.25</v>
      </c>
      <c r="BP20" s="204">
        <f t="shared" ref="BP20:BP23" si="2140">BO20</f>
        <v>1.25</v>
      </c>
      <c r="BQ20" s="204">
        <f t="shared" ref="BQ20:BQ23" si="2141">BP20</f>
        <v>1.25</v>
      </c>
      <c r="BR20" s="204">
        <f t="shared" ref="BR20:BR23" si="2142">BQ20</f>
        <v>1.25</v>
      </c>
      <c r="BS20" s="204">
        <f t="shared" ref="BS20:BS23" si="2143">BR20</f>
        <v>1.25</v>
      </c>
      <c r="BT20" s="204">
        <f t="shared" ref="BT20:BT23" si="2144">BS20</f>
        <v>1.25</v>
      </c>
      <c r="BU20" s="204">
        <f t="shared" ref="BU20:BU23" si="2145">BT20</f>
        <v>1.25</v>
      </c>
      <c r="BV20" s="204">
        <f t="shared" ref="BV20:BV23" si="2146">BU20</f>
        <v>1.25</v>
      </c>
      <c r="BW20" s="204">
        <f t="shared" ref="BW20:BW23" si="2147">BV20</f>
        <v>1.25</v>
      </c>
      <c r="BX20" s="204">
        <f t="shared" ref="BX20:BX23" si="2148">BW20</f>
        <v>1.25</v>
      </c>
      <c r="BY20" s="204">
        <f t="shared" ref="BY20:BY23" si="2149">BX20</f>
        <v>1.25</v>
      </c>
      <c r="BZ20" s="204">
        <f t="shared" ref="BZ20:BZ23" si="2150">BY20</f>
        <v>1.25</v>
      </c>
      <c r="CA20" s="204">
        <f t="shared" ref="CA20:CA23" si="2151">BZ20</f>
        <v>1.25</v>
      </c>
      <c r="CB20" s="204">
        <f t="shared" ref="CB20:CB23" si="2152">CA20</f>
        <v>1.25</v>
      </c>
      <c r="CC20" s="204">
        <f t="shared" ref="CC20:CC23" si="2153">CB20</f>
        <v>1.25</v>
      </c>
      <c r="CD20" s="204">
        <f t="shared" ref="CD20:CD23" si="2154">CC20</f>
        <v>1.25</v>
      </c>
      <c r="CE20" s="204">
        <f t="shared" ref="CE20:CE23" si="2155">CD20</f>
        <v>1.25</v>
      </c>
      <c r="CF20" s="204">
        <f t="shared" ref="CF20:CF23" si="2156">CE20</f>
        <v>1.25</v>
      </c>
      <c r="CG20" s="204">
        <f t="shared" ref="CG20:CG23" si="2157">CF20</f>
        <v>1.25</v>
      </c>
      <c r="CH20" s="204">
        <f t="shared" ref="CH20:CH23" si="2158">CG20</f>
        <v>1.25</v>
      </c>
      <c r="CI20" s="204">
        <f t="shared" ref="CI20:CI23" si="2159">CH20</f>
        <v>1.25</v>
      </c>
      <c r="CJ20" s="204">
        <f t="shared" ref="CJ20:CJ23" si="2160">CI20</f>
        <v>1.25</v>
      </c>
      <c r="CK20" s="204">
        <f t="shared" ref="CK20:CK23" si="2161">CJ20</f>
        <v>1.25</v>
      </c>
      <c r="CL20" s="204">
        <f t="shared" ref="CL20:CL23" si="2162">CK20</f>
        <v>1.25</v>
      </c>
      <c r="CM20" s="204">
        <f t="shared" ref="CM20:CM23" si="2163">CL20</f>
        <v>1.25</v>
      </c>
      <c r="CN20" s="204">
        <f t="shared" ref="CN20:CN23" si="2164">CM20</f>
        <v>1.25</v>
      </c>
      <c r="CO20" s="204">
        <f t="shared" ref="CO20:CO23" si="2165">CN20</f>
        <v>1.25</v>
      </c>
      <c r="CP20" s="204">
        <f t="shared" ref="CP20:CP23" si="2166">CO20</f>
        <v>1.25</v>
      </c>
      <c r="CQ20" s="204">
        <f t="shared" ref="CQ20:CQ23" si="2167">CP20</f>
        <v>1.25</v>
      </c>
      <c r="CR20" s="204">
        <f t="shared" ref="CR20:CR23" si="2168">CQ20</f>
        <v>1.25</v>
      </c>
      <c r="CS20" s="204">
        <f t="shared" ref="CS20:CS23" si="2169">CR20</f>
        <v>1.25</v>
      </c>
      <c r="CT20" s="204">
        <f t="shared" ref="CT20:CT23" si="2170">CS20</f>
        <v>1.25</v>
      </c>
      <c r="CU20" s="204">
        <f t="shared" ref="CU20:CU23" si="2171">CT20</f>
        <v>1.25</v>
      </c>
      <c r="CV20" s="204">
        <f t="shared" ref="CV20:CV23" si="2172">CU20</f>
        <v>1.25</v>
      </c>
      <c r="CW20" s="204">
        <f t="shared" ref="CW20:CW23" si="2173">CV20</f>
        <v>1.25</v>
      </c>
      <c r="CX20" s="204">
        <f t="shared" ref="CX20:CX23" si="2174">CW20</f>
        <v>1.25</v>
      </c>
      <c r="CY20" s="204">
        <f t="shared" ref="CY20:CY23" si="2175">CX20</f>
        <v>1.25</v>
      </c>
      <c r="CZ20" s="204">
        <f t="shared" ref="CZ20:CZ23" si="2176">CY20</f>
        <v>1.25</v>
      </c>
      <c r="DA20" s="204">
        <f t="shared" ref="DA20:DA23" si="2177">CZ20</f>
        <v>1.25</v>
      </c>
      <c r="DB20" s="204">
        <f t="shared" ref="DB20:DB23" si="2178">DA20</f>
        <v>1.25</v>
      </c>
      <c r="DC20" s="204">
        <f t="shared" ref="DC20:DC23" si="2179">DB20</f>
        <v>1.25</v>
      </c>
      <c r="DD20" s="204">
        <f t="shared" ref="DD20:DD23" si="2180">DC20</f>
        <v>1.25</v>
      </c>
      <c r="DE20" s="204">
        <f t="shared" ref="DE20:DE23" si="2181">DD20</f>
        <v>1.25</v>
      </c>
      <c r="DF20" s="204">
        <f t="shared" ref="DF20:DF23" si="2182">DE20</f>
        <v>1.25</v>
      </c>
      <c r="DG20" s="204">
        <f t="shared" ref="DG20:DG23" si="2183">DF20</f>
        <v>1.25</v>
      </c>
      <c r="DH20" s="204">
        <f t="shared" ref="DH20:DH23" si="2184">DG20</f>
        <v>1.25</v>
      </c>
      <c r="DI20" s="204">
        <f t="shared" ref="DI20:DI23" si="2185">DH20</f>
        <v>1.25</v>
      </c>
      <c r="DJ20" s="204">
        <f t="shared" ref="DJ20:DJ23" si="2186">DI20</f>
        <v>1.25</v>
      </c>
      <c r="DK20" s="204">
        <f t="shared" ref="DK20:DK23" si="2187">DJ20</f>
        <v>1.25</v>
      </c>
      <c r="DL20" s="204">
        <f t="shared" ref="DL20:DL23" si="2188">DK20</f>
        <v>1.25</v>
      </c>
      <c r="DM20" s="204">
        <f t="shared" ref="DM20:DM23" si="2189">DL20</f>
        <v>1.25</v>
      </c>
      <c r="DN20" s="204">
        <f t="shared" ref="DN20:DN23" si="2190">DM20</f>
        <v>1.25</v>
      </c>
      <c r="DO20" s="204">
        <f t="shared" ref="DO20:DO23" si="2191">DN20</f>
        <v>1.25</v>
      </c>
      <c r="DP20" s="204">
        <f t="shared" ref="DP20:DP23" si="2192">DO20</f>
        <v>1.25</v>
      </c>
      <c r="DQ20" s="204">
        <f t="shared" ref="DQ20:DQ23" si="2193">DP20</f>
        <v>1.25</v>
      </c>
      <c r="DR20" s="204">
        <f t="shared" ref="DR20:DR23" si="2194">DQ20</f>
        <v>1.25</v>
      </c>
      <c r="DS20" s="204">
        <f t="shared" ref="DS20:DS23" si="2195">DR20</f>
        <v>1.25</v>
      </c>
      <c r="DT20" s="204">
        <f t="shared" ref="DT20:DT23" si="2196">DS20</f>
        <v>1.25</v>
      </c>
      <c r="DU20" s="204">
        <f t="shared" ref="DU20:DU23" si="2197">DT20</f>
        <v>1.25</v>
      </c>
      <c r="DV20" s="204">
        <f t="shared" ref="DV20:DV23" si="2198">DU20</f>
        <v>1.25</v>
      </c>
      <c r="DW20" s="204">
        <f t="shared" ref="DW20:DW23" si="2199">DV20</f>
        <v>1.25</v>
      </c>
      <c r="DX20" s="204">
        <f t="shared" ref="DX20:DX23" si="2200">DW20</f>
        <v>1.25</v>
      </c>
      <c r="DY20" s="204">
        <f t="shared" ref="DY20:DY23" si="2201">DX20</f>
        <v>1.25</v>
      </c>
      <c r="DZ20" s="204">
        <f t="shared" ref="DZ20:DZ23" si="2202">DY20</f>
        <v>1.25</v>
      </c>
      <c r="EA20" s="204">
        <f t="shared" ref="EA20:EA23" si="2203">DZ20</f>
        <v>1.25</v>
      </c>
      <c r="EB20" s="204">
        <f t="shared" ref="EB20:EB23" si="2204">EA20</f>
        <v>1.25</v>
      </c>
      <c r="EC20" s="204">
        <f t="shared" ref="EC20:EC23" si="2205">EB20</f>
        <v>1.25</v>
      </c>
      <c r="ED20" s="204">
        <f t="shared" ref="ED20:ED23" si="2206">EC20</f>
        <v>1.25</v>
      </c>
      <c r="EE20" s="204">
        <f t="shared" ref="EE20:EE23" si="2207">ED20</f>
        <v>1.25</v>
      </c>
      <c r="EF20" s="204">
        <f t="shared" ref="EF20:EF23" si="2208">EE20</f>
        <v>1.25</v>
      </c>
      <c r="EG20" s="204">
        <f t="shared" ref="EG20:EG23" si="2209">EF20</f>
        <v>1.25</v>
      </c>
      <c r="EH20" s="204">
        <f t="shared" ref="EH20:EH23" si="2210">EG20</f>
        <v>1.25</v>
      </c>
      <c r="EI20" s="204">
        <f t="shared" ref="EI20:EI23" si="2211">EH20</f>
        <v>1.25</v>
      </c>
      <c r="EJ20" s="204">
        <f t="shared" ref="EJ20:EJ23" si="2212">EI20</f>
        <v>1.25</v>
      </c>
      <c r="EK20" s="204">
        <f t="shared" ref="EK20:EK23" si="2213">EJ20</f>
        <v>1.25</v>
      </c>
      <c r="EL20" s="204">
        <f t="shared" ref="EL20:EL23" si="2214">EK20</f>
        <v>1.25</v>
      </c>
      <c r="EM20" s="204">
        <f t="shared" ref="EM20:EM23" si="2215">EL20</f>
        <v>1.25</v>
      </c>
      <c r="EN20" s="204">
        <f t="shared" ref="EN20:EN23" si="2216">EM20</f>
        <v>1.25</v>
      </c>
      <c r="EO20" s="204">
        <f t="shared" ref="EO20:EO23" si="2217">EN20</f>
        <v>1.25</v>
      </c>
      <c r="EP20" s="204">
        <f t="shared" ref="EP20:EP23" si="2218">EO20</f>
        <v>1.25</v>
      </c>
      <c r="EQ20" s="204">
        <f t="shared" ref="EQ20:EQ23" si="2219">EP20</f>
        <v>1.25</v>
      </c>
      <c r="ER20" s="204">
        <f t="shared" ref="ER20:ER23" si="2220">EQ20</f>
        <v>1.25</v>
      </c>
      <c r="ES20" s="204">
        <f t="shared" ref="ES20:ES23" si="2221">ER20</f>
        <v>1.25</v>
      </c>
      <c r="ET20" s="204">
        <f t="shared" ref="ET20:ET23" si="2222">ES20</f>
        <v>1.25</v>
      </c>
      <c r="EU20" s="204">
        <f t="shared" ref="EU20:EU23" si="2223">ET20</f>
        <v>1.25</v>
      </c>
      <c r="EV20" s="204">
        <f t="shared" ref="EV20:EV23" si="2224">EU20</f>
        <v>1.25</v>
      </c>
      <c r="EW20" s="204">
        <f t="shared" ref="EW20:EW23" si="2225">EV20</f>
        <v>1.25</v>
      </c>
      <c r="EX20" s="204">
        <f t="shared" ref="EX20:EX23" si="2226">EW20</f>
        <v>1.25</v>
      </c>
      <c r="EY20" s="204">
        <f t="shared" ref="EY20:EY23" si="2227">EX20</f>
        <v>1.25</v>
      </c>
      <c r="EZ20" s="204">
        <f t="shared" ref="EZ20:EZ23" si="2228">EY20</f>
        <v>1.25</v>
      </c>
      <c r="FA20" s="204">
        <f t="shared" ref="FA20:FA23" si="2229">EZ20</f>
        <v>1.25</v>
      </c>
      <c r="FB20" s="204">
        <f t="shared" ref="FB20:FB23" si="2230">FA20</f>
        <v>1.25</v>
      </c>
      <c r="FC20" s="204">
        <f t="shared" ref="FC20:FC23" si="2231">FB20</f>
        <v>1.25</v>
      </c>
      <c r="FD20" s="204">
        <f t="shared" ref="FD20:FD23" si="2232">FC20</f>
        <v>1.25</v>
      </c>
      <c r="FE20" s="204">
        <f t="shared" ref="FE20:FE23" si="2233">FD20</f>
        <v>1.25</v>
      </c>
      <c r="FF20" s="204">
        <f t="shared" ref="FF20:FF23" si="2234">FE20</f>
        <v>1.25</v>
      </c>
      <c r="FG20" s="204">
        <f t="shared" ref="FG20:FG23" si="2235">FF20</f>
        <v>1.25</v>
      </c>
      <c r="FH20" s="204">
        <f t="shared" ref="FH20:FH23" si="2236">FG20</f>
        <v>1.25</v>
      </c>
      <c r="FI20" s="204">
        <f t="shared" ref="FI20:FI23" si="2237">FH20</f>
        <v>1.25</v>
      </c>
      <c r="FJ20" s="204">
        <f t="shared" ref="FJ20:FJ23" si="2238">FI20</f>
        <v>1.25</v>
      </c>
      <c r="FK20" s="204">
        <f t="shared" ref="FK20:FK23" si="2239">FJ20</f>
        <v>1.25</v>
      </c>
      <c r="FL20" s="204">
        <f t="shared" ref="FL20:FL23" si="2240">FK20</f>
        <v>1.25</v>
      </c>
      <c r="FM20" s="204">
        <f t="shared" ref="FM20:FM23" si="2241">FL20</f>
        <v>1.25</v>
      </c>
      <c r="FN20" s="204">
        <f t="shared" ref="FN20:FN23" si="2242">FM20</f>
        <v>1.25</v>
      </c>
      <c r="FO20" s="204">
        <f t="shared" ref="FO20:FO23" si="2243">FN20</f>
        <v>1.25</v>
      </c>
      <c r="FP20" s="204">
        <f t="shared" ref="FP20:FP23" si="2244">FO20</f>
        <v>1.25</v>
      </c>
      <c r="FQ20" s="204">
        <f t="shared" ref="FQ20:FQ23" si="2245">FP20</f>
        <v>1.25</v>
      </c>
      <c r="FR20" s="204">
        <f t="shared" ref="FR20:FR23" si="2246">FQ20</f>
        <v>1.25</v>
      </c>
      <c r="FS20" s="204">
        <f t="shared" ref="FS20:FS23" si="2247">FR20</f>
        <v>1.25</v>
      </c>
      <c r="FT20" s="204">
        <f t="shared" ref="FT20:FT23" si="2248">FS20</f>
        <v>1.25</v>
      </c>
      <c r="FU20" s="204">
        <f t="shared" ref="FU20:FU23" si="2249">FT20</f>
        <v>1.25</v>
      </c>
      <c r="FV20" s="204">
        <f t="shared" ref="FV20:FV23" si="2250">FU20</f>
        <v>1.25</v>
      </c>
      <c r="FW20" s="204">
        <f t="shared" ref="FW20:FW23" si="2251">FV20</f>
        <v>1.25</v>
      </c>
      <c r="FX20" s="204">
        <f t="shared" ref="FX20:FX23" si="2252">FW20</f>
        <v>1.25</v>
      </c>
      <c r="FY20" s="204">
        <f t="shared" ref="FY20:FY23" si="2253">FX20</f>
        <v>1.25</v>
      </c>
      <c r="FZ20" s="204">
        <f t="shared" ref="FZ20:FZ23" si="2254">FY20</f>
        <v>1.25</v>
      </c>
      <c r="GA20" s="204">
        <f t="shared" ref="GA20:GA23" si="2255">FZ20</f>
        <v>1.25</v>
      </c>
      <c r="GB20" s="204">
        <f t="shared" ref="GB20:GB23" si="2256">GA20</f>
        <v>1.25</v>
      </c>
      <c r="GC20" s="204">
        <f t="shared" ref="GC20:GC23" si="2257">GB20</f>
        <v>1.25</v>
      </c>
      <c r="GD20" s="204">
        <f t="shared" ref="GD20:GD23" si="2258">GC20</f>
        <v>1.25</v>
      </c>
      <c r="GE20" s="204">
        <f t="shared" ref="GE20:GE23" si="2259">GD20</f>
        <v>1.25</v>
      </c>
      <c r="GF20" s="204">
        <f t="shared" ref="GF20:GF23" si="2260">GE20</f>
        <v>1.25</v>
      </c>
      <c r="GG20" s="204">
        <f t="shared" ref="GG20:GG23" si="2261">GF20</f>
        <v>1.25</v>
      </c>
      <c r="GH20" s="204">
        <f t="shared" ref="GH20:GH23" si="2262">GG20</f>
        <v>1.25</v>
      </c>
      <c r="GI20" s="204">
        <f t="shared" ref="GI20:GI23" si="2263">GH20</f>
        <v>1.25</v>
      </c>
      <c r="GJ20" s="204">
        <f t="shared" ref="GJ20:GJ23" si="2264">GI20</f>
        <v>1.25</v>
      </c>
      <c r="GK20" s="204">
        <f t="shared" ref="GK20:GK23" si="2265">GJ20</f>
        <v>1.25</v>
      </c>
      <c r="GL20" s="204">
        <f t="shared" ref="GL20:GL23" si="2266">GK20</f>
        <v>1.25</v>
      </c>
      <c r="GM20" s="204">
        <f t="shared" ref="GM20:GM23" si="2267">GL20</f>
        <v>1.25</v>
      </c>
      <c r="GN20" s="204">
        <f t="shared" ref="GN20:GN23" si="2268">GM20</f>
        <v>1.25</v>
      </c>
      <c r="GO20" s="204">
        <f t="shared" ref="GO20:GO23" si="2269">GN20</f>
        <v>1.25</v>
      </c>
      <c r="GP20" s="204">
        <f t="shared" ref="GP20:GP23" si="2270">GO20</f>
        <v>1.25</v>
      </c>
      <c r="GQ20" s="204">
        <f t="shared" ref="GQ20:GQ23" si="2271">GP20</f>
        <v>1.25</v>
      </c>
      <c r="GR20" s="204">
        <f t="shared" ref="GR20:GR23" si="2272">GQ20</f>
        <v>1.25</v>
      </c>
      <c r="GS20" s="204">
        <f t="shared" ref="GS20:GS23" si="2273">GR20</f>
        <v>1.25</v>
      </c>
      <c r="GT20" s="204">
        <f t="shared" ref="GT20:GT23" si="2274">GS20</f>
        <v>1.25</v>
      </c>
      <c r="GU20" s="204">
        <f t="shared" ref="GU20:GU23" si="2275">GT20</f>
        <v>1.25</v>
      </c>
      <c r="GV20" s="204">
        <f t="shared" ref="GV20:GV23" si="2276">GU20</f>
        <v>1.25</v>
      </c>
      <c r="GW20" s="204">
        <f t="shared" ref="GW20:GW23" si="2277">GV20</f>
        <v>1.25</v>
      </c>
      <c r="GX20" s="204">
        <f t="shared" ref="GX20:GX23" si="2278">GW20</f>
        <v>1.25</v>
      </c>
      <c r="GY20" s="204">
        <f t="shared" ref="GY20:GY23" si="2279">GX20</f>
        <v>1.25</v>
      </c>
      <c r="GZ20" s="204">
        <f t="shared" ref="GZ20:GZ23" si="2280">GY20</f>
        <v>1.25</v>
      </c>
      <c r="HA20" s="204">
        <f t="shared" ref="HA20:HA23" si="2281">GZ20</f>
        <v>1.25</v>
      </c>
      <c r="HB20" s="204">
        <f t="shared" ref="HB20:HB23" si="2282">HA20</f>
        <v>1.25</v>
      </c>
      <c r="HC20" s="204">
        <f t="shared" ref="HC20:HC23" si="2283">HB20</f>
        <v>1.25</v>
      </c>
      <c r="HD20" s="204">
        <f t="shared" ref="HD20:HD23" si="2284">HC20</f>
        <v>1.25</v>
      </c>
      <c r="HE20" s="204">
        <f t="shared" ref="HE20:HE23" si="2285">HD20</f>
        <v>1.25</v>
      </c>
      <c r="HF20" s="204">
        <f t="shared" ref="HF20:HF23" si="2286">HE20</f>
        <v>1.25</v>
      </c>
      <c r="HG20" s="204">
        <f t="shared" ref="HG20:HG23" si="2287">HF20</f>
        <v>1.25</v>
      </c>
      <c r="HH20" s="204">
        <f t="shared" ref="HH20:HH23" si="2288">HG20</f>
        <v>1.25</v>
      </c>
      <c r="HI20" s="204">
        <f t="shared" ref="HI20:HI23" si="2289">HH20</f>
        <v>1.25</v>
      </c>
      <c r="HJ20" s="204">
        <f t="shared" ref="HJ20:HJ23" si="2290">HI20</f>
        <v>1.25</v>
      </c>
      <c r="HK20" s="204">
        <f t="shared" ref="HK20:HK23" si="2291">HJ20</f>
        <v>1.25</v>
      </c>
      <c r="HL20" s="204">
        <f t="shared" ref="HL20:HL23" si="2292">HK20</f>
        <v>1.25</v>
      </c>
      <c r="HM20" s="204">
        <f t="shared" ref="HM20:HM23" si="2293">HL20</f>
        <v>1.25</v>
      </c>
      <c r="HN20" s="204">
        <f t="shared" ref="HN20:HN23" si="2294">HM20</f>
        <v>1.25</v>
      </c>
      <c r="HO20" s="204">
        <f t="shared" ref="HO20:HO23" si="2295">HN20</f>
        <v>1.25</v>
      </c>
      <c r="HP20" s="204">
        <f t="shared" ref="HP20:HP23" si="2296">HO20</f>
        <v>1.25</v>
      </c>
      <c r="HQ20" s="204">
        <f t="shared" ref="HQ20:HQ23" si="2297">HP20</f>
        <v>1.25</v>
      </c>
      <c r="HR20" s="204">
        <f t="shared" ref="HR20:HR23" si="2298">HQ20</f>
        <v>1.25</v>
      </c>
      <c r="HS20" s="204">
        <f t="shared" ref="HS20:HS23" si="2299">HR20</f>
        <v>1.25</v>
      </c>
      <c r="HT20" s="204">
        <f t="shared" ref="HT20:HT23" si="2300">HS20</f>
        <v>1.25</v>
      </c>
      <c r="HU20" s="204">
        <f t="shared" ref="HU20:HU23" si="2301">HT20</f>
        <v>1.25</v>
      </c>
      <c r="HV20" s="204">
        <f t="shared" ref="HV20:HV23" si="2302">HU20</f>
        <v>1.25</v>
      </c>
      <c r="HW20" s="204">
        <f t="shared" ref="HW20:HW23" si="2303">HV20</f>
        <v>1.25</v>
      </c>
      <c r="HX20" s="204">
        <f t="shared" ref="HX20:HX23" si="2304">HW20</f>
        <v>1.25</v>
      </c>
      <c r="HY20" s="204">
        <f t="shared" ref="HY20:HY23" si="2305">HX20</f>
        <v>1.25</v>
      </c>
      <c r="HZ20" s="204">
        <f t="shared" ref="HZ20:HZ23" si="2306">HY20</f>
        <v>1.25</v>
      </c>
      <c r="IA20" s="204">
        <f t="shared" ref="IA20:IA23" si="2307">HZ20</f>
        <v>1.25</v>
      </c>
      <c r="IB20" s="204">
        <f t="shared" ref="IB20:IB23" si="2308">IA20</f>
        <v>1.25</v>
      </c>
      <c r="IC20" s="204">
        <f t="shared" ref="IC20:IC23" si="2309">IB20</f>
        <v>1.25</v>
      </c>
      <c r="ID20" s="204">
        <f t="shared" ref="ID20:ID23" si="2310">IC20</f>
        <v>1.25</v>
      </c>
      <c r="IE20" s="204">
        <f t="shared" ref="IE20:IE23" si="2311">ID20</f>
        <v>1.25</v>
      </c>
      <c r="IF20" s="204">
        <f t="shared" ref="IF20:IF23" si="2312">IE20</f>
        <v>1.25</v>
      </c>
      <c r="IG20" s="204">
        <f t="shared" ref="IG20:IS23" si="2313">IF20</f>
        <v>1.25</v>
      </c>
      <c r="IH20" s="204">
        <f t="shared" si="2313"/>
        <v>1.25</v>
      </c>
      <c r="II20" s="204">
        <f t="shared" si="2313"/>
        <v>1.25</v>
      </c>
      <c r="IJ20" s="204">
        <f t="shared" si="2313"/>
        <v>1.25</v>
      </c>
      <c r="IK20" s="204">
        <f t="shared" si="2313"/>
        <v>1.25</v>
      </c>
      <c r="IL20" s="204">
        <f t="shared" si="2313"/>
        <v>1.25</v>
      </c>
      <c r="IM20" s="204">
        <f t="shared" si="2313"/>
        <v>1.25</v>
      </c>
      <c r="IN20" s="204">
        <f t="shared" si="2313"/>
        <v>1.25</v>
      </c>
      <c r="IO20" s="204">
        <f t="shared" si="2313"/>
        <v>1.25</v>
      </c>
      <c r="IP20" s="204">
        <f t="shared" si="2313"/>
        <v>1.25</v>
      </c>
      <c r="IQ20" s="204">
        <f t="shared" si="2313"/>
        <v>1.25</v>
      </c>
      <c r="IR20" s="204">
        <f t="shared" si="2313"/>
        <v>1.25</v>
      </c>
      <c r="IS20" s="204">
        <f t="shared" si="2313"/>
        <v>1.25</v>
      </c>
      <c r="IT20" s="204">
        <f t="shared" si="354"/>
        <v>1.25</v>
      </c>
      <c r="IU20" s="204">
        <f t="shared" si="355"/>
        <v>1.25</v>
      </c>
      <c r="IV20" s="204">
        <f t="shared" si="356"/>
        <v>1.25</v>
      </c>
      <c r="IW20" s="204">
        <f t="shared" si="357"/>
        <v>1.25</v>
      </c>
      <c r="IX20" s="204">
        <f t="shared" si="358"/>
        <v>1.25</v>
      </c>
      <c r="IY20" s="204">
        <f t="shared" si="359"/>
        <v>1.25</v>
      </c>
      <c r="IZ20" s="204">
        <f t="shared" si="360"/>
        <v>1.25</v>
      </c>
      <c r="JA20" s="204">
        <f t="shared" si="361"/>
        <v>1.25</v>
      </c>
      <c r="JB20" s="204">
        <f t="shared" si="362"/>
        <v>1.25</v>
      </c>
      <c r="JC20" s="204">
        <f t="shared" si="363"/>
        <v>1.25</v>
      </c>
      <c r="JD20" s="204">
        <f t="shared" si="364"/>
        <v>1.25</v>
      </c>
      <c r="JE20" s="204">
        <f t="shared" si="365"/>
        <v>1.25</v>
      </c>
      <c r="JF20" s="204">
        <f t="shared" si="366"/>
        <v>1.25</v>
      </c>
      <c r="JG20" s="204">
        <f t="shared" si="367"/>
        <v>1.25</v>
      </c>
      <c r="JH20" s="204">
        <f t="shared" si="368"/>
        <v>1.25</v>
      </c>
      <c r="JI20" s="204">
        <f t="shared" si="369"/>
        <v>1.25</v>
      </c>
      <c r="JJ20" s="204">
        <f t="shared" si="370"/>
        <v>1.25</v>
      </c>
      <c r="JK20" s="204">
        <f t="shared" si="371"/>
        <v>1.25</v>
      </c>
      <c r="JL20" s="204">
        <f t="shared" si="372"/>
        <v>1.25</v>
      </c>
      <c r="JM20" s="204">
        <f t="shared" si="373"/>
        <v>1.25</v>
      </c>
      <c r="JN20" s="204">
        <f t="shared" si="374"/>
        <v>1.25</v>
      </c>
      <c r="JO20" s="204">
        <f t="shared" si="375"/>
        <v>1.25</v>
      </c>
      <c r="JP20" s="204">
        <f t="shared" si="376"/>
        <v>1.25</v>
      </c>
      <c r="JQ20" s="204">
        <f t="shared" si="377"/>
        <v>1.25</v>
      </c>
      <c r="JR20" s="204">
        <f t="shared" si="378"/>
        <v>1.25</v>
      </c>
      <c r="JS20" s="204">
        <f t="shared" si="379"/>
        <v>1.25</v>
      </c>
      <c r="JT20" s="204">
        <f t="shared" si="380"/>
        <v>1.25</v>
      </c>
      <c r="JU20" s="204">
        <f t="shared" si="381"/>
        <v>1.25</v>
      </c>
      <c r="JV20" s="204">
        <f t="shared" si="382"/>
        <v>1.25</v>
      </c>
      <c r="JW20" s="204">
        <f t="shared" si="383"/>
        <v>1.25</v>
      </c>
      <c r="JX20" s="204">
        <f t="shared" si="384"/>
        <v>1.25</v>
      </c>
      <c r="JY20" s="204">
        <f t="shared" si="385"/>
        <v>1.25</v>
      </c>
      <c r="JZ20" s="204">
        <f t="shared" si="386"/>
        <v>1.25</v>
      </c>
      <c r="KA20" s="204">
        <f t="shared" si="387"/>
        <v>1.25</v>
      </c>
      <c r="KB20" s="204">
        <f t="shared" si="388"/>
        <v>1.25</v>
      </c>
      <c r="KC20" s="204">
        <f t="shared" si="389"/>
        <v>1.25</v>
      </c>
      <c r="KD20" s="204">
        <f t="shared" si="390"/>
        <v>1.25</v>
      </c>
      <c r="KE20" s="204">
        <f t="shared" si="391"/>
        <v>1.25</v>
      </c>
      <c r="KF20" s="204">
        <f t="shared" si="392"/>
        <v>1.25</v>
      </c>
      <c r="KG20" s="204">
        <f t="shared" si="393"/>
        <v>1.25</v>
      </c>
      <c r="KH20" s="204">
        <f t="shared" si="394"/>
        <v>1.25</v>
      </c>
      <c r="KI20" s="204">
        <f t="shared" si="395"/>
        <v>1.25</v>
      </c>
      <c r="KJ20" s="204">
        <f t="shared" si="396"/>
        <v>1.25</v>
      </c>
      <c r="KK20" s="204">
        <f t="shared" si="397"/>
        <v>1.25</v>
      </c>
      <c r="KL20" s="204">
        <f t="shared" si="398"/>
        <v>1.25</v>
      </c>
      <c r="KM20" s="204">
        <f t="shared" si="399"/>
        <v>1.25</v>
      </c>
      <c r="KN20" s="204">
        <f t="shared" si="400"/>
        <v>1.25</v>
      </c>
      <c r="KO20" s="204">
        <f t="shared" si="401"/>
        <v>1.25</v>
      </c>
    </row>
    <row r="21" spans="1:301" x14ac:dyDescent="0.2">
      <c r="A21" s="202" t="s">
        <v>335</v>
      </c>
      <c r="B21" s="204">
        <v>0.25765833333333338</v>
      </c>
      <c r="C21" s="204">
        <f t="shared" si="2075"/>
        <v>0.25765833333333338</v>
      </c>
      <c r="D21" s="204">
        <f t="shared" si="2076"/>
        <v>0.25765833333333338</v>
      </c>
      <c r="E21" s="204">
        <f t="shared" si="2077"/>
        <v>0.25765833333333338</v>
      </c>
      <c r="F21" s="204">
        <f t="shared" si="2078"/>
        <v>0.25765833333333338</v>
      </c>
      <c r="G21" s="204">
        <f t="shared" si="2079"/>
        <v>0.25765833333333338</v>
      </c>
      <c r="H21" s="204">
        <f t="shared" si="2080"/>
        <v>0.25765833333333338</v>
      </c>
      <c r="I21" s="204">
        <f t="shared" si="2081"/>
        <v>0.25765833333333338</v>
      </c>
      <c r="J21" s="204">
        <f t="shared" si="2082"/>
        <v>0.25765833333333338</v>
      </c>
      <c r="K21" s="204">
        <f t="shared" si="2083"/>
        <v>0.25765833333333338</v>
      </c>
      <c r="L21" s="204">
        <f t="shared" si="2084"/>
        <v>0.25765833333333338</v>
      </c>
      <c r="M21" s="204">
        <f t="shared" si="2085"/>
        <v>0.25765833333333338</v>
      </c>
      <c r="N21" s="204">
        <f t="shared" si="2086"/>
        <v>0.25765833333333338</v>
      </c>
      <c r="O21" s="204">
        <f t="shared" si="2087"/>
        <v>0.25765833333333338</v>
      </c>
      <c r="P21" s="204">
        <f t="shared" si="2088"/>
        <v>0.25765833333333338</v>
      </c>
      <c r="Q21" s="204">
        <f t="shared" si="2089"/>
        <v>0.25765833333333338</v>
      </c>
      <c r="R21" s="204">
        <f t="shared" si="2090"/>
        <v>0.25765833333333338</v>
      </c>
      <c r="S21" s="204">
        <f t="shared" si="2091"/>
        <v>0.25765833333333338</v>
      </c>
      <c r="T21" s="204">
        <f t="shared" si="2092"/>
        <v>0.25765833333333338</v>
      </c>
      <c r="U21" s="204">
        <f t="shared" si="2093"/>
        <v>0.25765833333333338</v>
      </c>
      <c r="V21" s="204">
        <f t="shared" si="2094"/>
        <v>0.25765833333333338</v>
      </c>
      <c r="W21" s="204">
        <f t="shared" si="2095"/>
        <v>0.25765833333333338</v>
      </c>
      <c r="X21" s="204">
        <f t="shared" si="2096"/>
        <v>0.25765833333333338</v>
      </c>
      <c r="Y21" s="204">
        <f t="shared" si="2097"/>
        <v>0.25765833333333338</v>
      </c>
      <c r="Z21" s="204">
        <f t="shared" si="2098"/>
        <v>0.25765833333333338</v>
      </c>
      <c r="AA21" s="204">
        <f t="shared" si="2099"/>
        <v>0.25765833333333338</v>
      </c>
      <c r="AB21" s="204">
        <f t="shared" si="2100"/>
        <v>0.25765833333333338</v>
      </c>
      <c r="AC21" s="204">
        <f t="shared" si="2101"/>
        <v>0.25765833333333338</v>
      </c>
      <c r="AD21" s="204">
        <f t="shared" si="2102"/>
        <v>0.25765833333333338</v>
      </c>
      <c r="AE21" s="204">
        <f t="shared" si="2103"/>
        <v>0.25765833333333338</v>
      </c>
      <c r="AF21" s="204">
        <f t="shared" si="2104"/>
        <v>0.25765833333333338</v>
      </c>
      <c r="AG21" s="204">
        <f t="shared" si="2105"/>
        <v>0.25765833333333338</v>
      </c>
      <c r="AH21" s="204">
        <f t="shared" si="2106"/>
        <v>0.25765833333333338</v>
      </c>
      <c r="AI21" s="204">
        <f t="shared" si="2107"/>
        <v>0.25765833333333338</v>
      </c>
      <c r="AJ21" s="204">
        <f t="shared" si="2108"/>
        <v>0.25765833333333338</v>
      </c>
      <c r="AK21" s="204">
        <f t="shared" si="2109"/>
        <v>0.25765833333333338</v>
      </c>
      <c r="AL21" s="204">
        <f t="shared" si="2110"/>
        <v>0.25765833333333338</v>
      </c>
      <c r="AM21" s="204">
        <f t="shared" si="2111"/>
        <v>0.25765833333333338</v>
      </c>
      <c r="AN21" s="204">
        <f t="shared" si="2112"/>
        <v>0.25765833333333338</v>
      </c>
      <c r="AO21" s="204">
        <f t="shared" si="2113"/>
        <v>0.25765833333333338</v>
      </c>
      <c r="AP21" s="204">
        <f t="shared" si="2114"/>
        <v>0.25765833333333338</v>
      </c>
      <c r="AQ21" s="204">
        <f t="shared" si="2115"/>
        <v>0.25765833333333338</v>
      </c>
      <c r="AR21" s="204">
        <f t="shared" si="2116"/>
        <v>0.25765833333333338</v>
      </c>
      <c r="AS21" s="204">
        <f t="shared" si="2117"/>
        <v>0.25765833333333338</v>
      </c>
      <c r="AT21" s="204">
        <f t="shared" si="2118"/>
        <v>0.25765833333333338</v>
      </c>
      <c r="AU21" s="204">
        <f t="shared" si="2119"/>
        <v>0.25765833333333338</v>
      </c>
      <c r="AV21" s="204">
        <f t="shared" si="2120"/>
        <v>0.25765833333333338</v>
      </c>
      <c r="AW21" s="204">
        <f t="shared" si="2121"/>
        <v>0.25765833333333338</v>
      </c>
      <c r="AX21" s="204">
        <f t="shared" si="2122"/>
        <v>0.25765833333333338</v>
      </c>
      <c r="AY21" s="204">
        <f t="shared" si="2123"/>
        <v>0.25765833333333338</v>
      </c>
      <c r="AZ21" s="204">
        <f t="shared" si="2124"/>
        <v>0.25765833333333338</v>
      </c>
      <c r="BA21" s="204">
        <f t="shared" si="2125"/>
        <v>0.25765833333333338</v>
      </c>
      <c r="BB21" s="204">
        <f t="shared" si="2126"/>
        <v>0.25765833333333338</v>
      </c>
      <c r="BC21" s="204">
        <f t="shared" si="2127"/>
        <v>0.25765833333333338</v>
      </c>
      <c r="BD21" s="204">
        <f t="shared" si="2128"/>
        <v>0.25765833333333338</v>
      </c>
      <c r="BE21" s="204">
        <f t="shared" si="2129"/>
        <v>0.25765833333333338</v>
      </c>
      <c r="BF21" s="204">
        <f t="shared" si="2130"/>
        <v>0.25765833333333338</v>
      </c>
      <c r="BG21" s="204">
        <f t="shared" si="2131"/>
        <v>0.25765833333333338</v>
      </c>
      <c r="BH21" s="204">
        <f t="shared" si="2132"/>
        <v>0.25765833333333338</v>
      </c>
      <c r="BI21" s="204">
        <f t="shared" si="2133"/>
        <v>0.25765833333333338</v>
      </c>
      <c r="BJ21" s="204">
        <f t="shared" si="2134"/>
        <v>0.25765833333333338</v>
      </c>
      <c r="BK21" s="204">
        <f t="shared" si="2135"/>
        <v>0.25765833333333338</v>
      </c>
      <c r="BL21" s="204">
        <f t="shared" si="2136"/>
        <v>0.25765833333333338</v>
      </c>
      <c r="BM21" s="204">
        <f t="shared" si="2137"/>
        <v>0.25765833333333338</v>
      </c>
      <c r="BN21" s="204">
        <f t="shared" si="2138"/>
        <v>0.25765833333333338</v>
      </c>
      <c r="BO21" s="204">
        <f t="shared" si="2139"/>
        <v>0.25765833333333338</v>
      </c>
      <c r="BP21" s="204">
        <f t="shared" si="2140"/>
        <v>0.25765833333333338</v>
      </c>
      <c r="BQ21" s="204">
        <f t="shared" si="2141"/>
        <v>0.25765833333333338</v>
      </c>
      <c r="BR21" s="204">
        <f t="shared" si="2142"/>
        <v>0.25765833333333338</v>
      </c>
      <c r="BS21" s="204">
        <f t="shared" si="2143"/>
        <v>0.25765833333333338</v>
      </c>
      <c r="BT21" s="204">
        <f t="shared" si="2144"/>
        <v>0.25765833333333338</v>
      </c>
      <c r="BU21" s="204">
        <f t="shared" si="2145"/>
        <v>0.25765833333333338</v>
      </c>
      <c r="BV21" s="204">
        <f t="shared" si="2146"/>
        <v>0.25765833333333338</v>
      </c>
      <c r="BW21" s="204">
        <f t="shared" si="2147"/>
        <v>0.25765833333333338</v>
      </c>
      <c r="BX21" s="204">
        <f t="shared" si="2148"/>
        <v>0.25765833333333338</v>
      </c>
      <c r="BY21" s="204">
        <f t="shared" si="2149"/>
        <v>0.25765833333333338</v>
      </c>
      <c r="BZ21" s="204">
        <f t="shared" si="2150"/>
        <v>0.25765833333333338</v>
      </c>
      <c r="CA21" s="204">
        <f t="shared" si="2151"/>
        <v>0.25765833333333338</v>
      </c>
      <c r="CB21" s="204">
        <f t="shared" si="2152"/>
        <v>0.25765833333333338</v>
      </c>
      <c r="CC21" s="204">
        <f t="shared" si="2153"/>
        <v>0.25765833333333338</v>
      </c>
      <c r="CD21" s="204">
        <f t="shared" si="2154"/>
        <v>0.25765833333333338</v>
      </c>
      <c r="CE21" s="204">
        <f t="shared" si="2155"/>
        <v>0.25765833333333338</v>
      </c>
      <c r="CF21" s="204">
        <f t="shared" si="2156"/>
        <v>0.25765833333333338</v>
      </c>
      <c r="CG21" s="204">
        <f t="shared" si="2157"/>
        <v>0.25765833333333338</v>
      </c>
      <c r="CH21" s="204">
        <f t="shared" si="2158"/>
        <v>0.25765833333333338</v>
      </c>
      <c r="CI21" s="204">
        <f t="shared" si="2159"/>
        <v>0.25765833333333338</v>
      </c>
      <c r="CJ21" s="204">
        <f t="shared" si="2160"/>
        <v>0.25765833333333338</v>
      </c>
      <c r="CK21" s="204">
        <f t="shared" si="2161"/>
        <v>0.25765833333333338</v>
      </c>
      <c r="CL21" s="204">
        <f t="shared" si="2162"/>
        <v>0.25765833333333338</v>
      </c>
      <c r="CM21" s="204">
        <f t="shared" si="2163"/>
        <v>0.25765833333333338</v>
      </c>
      <c r="CN21" s="204">
        <f t="shared" si="2164"/>
        <v>0.25765833333333338</v>
      </c>
      <c r="CO21" s="204">
        <f t="shared" si="2165"/>
        <v>0.25765833333333338</v>
      </c>
      <c r="CP21" s="204">
        <f t="shared" si="2166"/>
        <v>0.25765833333333338</v>
      </c>
      <c r="CQ21" s="204">
        <f t="shared" si="2167"/>
        <v>0.25765833333333338</v>
      </c>
      <c r="CR21" s="204">
        <f t="shared" si="2168"/>
        <v>0.25765833333333338</v>
      </c>
      <c r="CS21" s="204">
        <f t="shared" si="2169"/>
        <v>0.25765833333333338</v>
      </c>
      <c r="CT21" s="204">
        <f t="shared" si="2170"/>
        <v>0.25765833333333338</v>
      </c>
      <c r="CU21" s="204">
        <f t="shared" si="2171"/>
        <v>0.25765833333333338</v>
      </c>
      <c r="CV21" s="204">
        <f t="shared" si="2172"/>
        <v>0.25765833333333338</v>
      </c>
      <c r="CW21" s="204">
        <f t="shared" si="2173"/>
        <v>0.25765833333333338</v>
      </c>
      <c r="CX21" s="204">
        <f t="shared" si="2174"/>
        <v>0.25765833333333338</v>
      </c>
      <c r="CY21" s="204">
        <f t="shared" si="2175"/>
        <v>0.25765833333333338</v>
      </c>
      <c r="CZ21" s="204">
        <f t="shared" si="2176"/>
        <v>0.25765833333333338</v>
      </c>
      <c r="DA21" s="204">
        <f t="shared" si="2177"/>
        <v>0.25765833333333338</v>
      </c>
      <c r="DB21" s="204">
        <f t="shared" si="2178"/>
        <v>0.25765833333333338</v>
      </c>
      <c r="DC21" s="204">
        <f t="shared" si="2179"/>
        <v>0.25765833333333338</v>
      </c>
      <c r="DD21" s="204">
        <f t="shared" si="2180"/>
        <v>0.25765833333333338</v>
      </c>
      <c r="DE21" s="204">
        <f t="shared" si="2181"/>
        <v>0.25765833333333338</v>
      </c>
      <c r="DF21" s="204">
        <f t="shared" si="2182"/>
        <v>0.25765833333333338</v>
      </c>
      <c r="DG21" s="204">
        <f t="shared" si="2183"/>
        <v>0.25765833333333338</v>
      </c>
      <c r="DH21" s="204">
        <f t="shared" si="2184"/>
        <v>0.25765833333333338</v>
      </c>
      <c r="DI21" s="204">
        <f t="shared" si="2185"/>
        <v>0.25765833333333338</v>
      </c>
      <c r="DJ21" s="204">
        <f t="shared" si="2186"/>
        <v>0.25765833333333338</v>
      </c>
      <c r="DK21" s="204">
        <f t="shared" si="2187"/>
        <v>0.25765833333333338</v>
      </c>
      <c r="DL21" s="204">
        <f t="shared" si="2188"/>
        <v>0.25765833333333338</v>
      </c>
      <c r="DM21" s="204">
        <f t="shared" si="2189"/>
        <v>0.25765833333333338</v>
      </c>
      <c r="DN21" s="204">
        <f t="shared" si="2190"/>
        <v>0.25765833333333338</v>
      </c>
      <c r="DO21" s="204">
        <f t="shared" si="2191"/>
        <v>0.25765833333333338</v>
      </c>
      <c r="DP21" s="204">
        <f t="shared" si="2192"/>
        <v>0.25765833333333338</v>
      </c>
      <c r="DQ21" s="204">
        <f t="shared" si="2193"/>
        <v>0.25765833333333338</v>
      </c>
      <c r="DR21" s="204">
        <f t="shared" si="2194"/>
        <v>0.25765833333333338</v>
      </c>
      <c r="DS21" s="204">
        <f t="shared" si="2195"/>
        <v>0.25765833333333338</v>
      </c>
      <c r="DT21" s="204">
        <f t="shared" si="2196"/>
        <v>0.25765833333333338</v>
      </c>
      <c r="DU21" s="204">
        <f t="shared" si="2197"/>
        <v>0.25765833333333338</v>
      </c>
      <c r="DV21" s="204">
        <f t="shared" si="2198"/>
        <v>0.25765833333333338</v>
      </c>
      <c r="DW21" s="204">
        <f t="shared" si="2199"/>
        <v>0.25765833333333338</v>
      </c>
      <c r="DX21" s="204">
        <f t="shared" si="2200"/>
        <v>0.25765833333333338</v>
      </c>
      <c r="DY21" s="204">
        <f t="shared" si="2201"/>
        <v>0.25765833333333338</v>
      </c>
      <c r="DZ21" s="204">
        <f t="shared" si="2202"/>
        <v>0.25765833333333338</v>
      </c>
      <c r="EA21" s="204">
        <f t="shared" si="2203"/>
        <v>0.25765833333333338</v>
      </c>
      <c r="EB21" s="204">
        <f t="shared" si="2204"/>
        <v>0.25765833333333338</v>
      </c>
      <c r="EC21" s="204">
        <f t="shared" si="2205"/>
        <v>0.25765833333333338</v>
      </c>
      <c r="ED21" s="204">
        <f t="shared" si="2206"/>
        <v>0.25765833333333338</v>
      </c>
      <c r="EE21" s="204">
        <f t="shared" si="2207"/>
        <v>0.25765833333333338</v>
      </c>
      <c r="EF21" s="204">
        <f t="shared" si="2208"/>
        <v>0.25765833333333338</v>
      </c>
      <c r="EG21" s="204">
        <f t="shared" si="2209"/>
        <v>0.25765833333333338</v>
      </c>
      <c r="EH21" s="204">
        <f t="shared" si="2210"/>
        <v>0.25765833333333338</v>
      </c>
      <c r="EI21" s="204">
        <f t="shared" si="2211"/>
        <v>0.25765833333333338</v>
      </c>
      <c r="EJ21" s="204">
        <f t="shared" si="2212"/>
        <v>0.25765833333333338</v>
      </c>
      <c r="EK21" s="204">
        <f t="shared" si="2213"/>
        <v>0.25765833333333338</v>
      </c>
      <c r="EL21" s="204">
        <f t="shared" si="2214"/>
        <v>0.25765833333333338</v>
      </c>
      <c r="EM21" s="204">
        <f t="shared" si="2215"/>
        <v>0.25765833333333338</v>
      </c>
      <c r="EN21" s="204">
        <f t="shared" si="2216"/>
        <v>0.25765833333333338</v>
      </c>
      <c r="EO21" s="204">
        <f t="shared" si="2217"/>
        <v>0.25765833333333338</v>
      </c>
      <c r="EP21" s="204">
        <f t="shared" si="2218"/>
        <v>0.25765833333333338</v>
      </c>
      <c r="EQ21" s="204">
        <f t="shared" si="2219"/>
        <v>0.25765833333333338</v>
      </c>
      <c r="ER21" s="204">
        <f t="shared" si="2220"/>
        <v>0.25765833333333338</v>
      </c>
      <c r="ES21" s="204">
        <f t="shared" si="2221"/>
        <v>0.25765833333333338</v>
      </c>
      <c r="ET21" s="204">
        <f t="shared" si="2222"/>
        <v>0.25765833333333338</v>
      </c>
      <c r="EU21" s="204">
        <f t="shared" si="2223"/>
        <v>0.25765833333333338</v>
      </c>
      <c r="EV21" s="204">
        <f t="shared" si="2224"/>
        <v>0.25765833333333338</v>
      </c>
      <c r="EW21" s="204">
        <f t="shared" si="2225"/>
        <v>0.25765833333333338</v>
      </c>
      <c r="EX21" s="204">
        <f t="shared" si="2226"/>
        <v>0.25765833333333338</v>
      </c>
      <c r="EY21" s="204">
        <f t="shared" si="2227"/>
        <v>0.25765833333333338</v>
      </c>
      <c r="EZ21" s="204">
        <f t="shared" si="2228"/>
        <v>0.25765833333333338</v>
      </c>
      <c r="FA21" s="204">
        <f t="shared" si="2229"/>
        <v>0.25765833333333338</v>
      </c>
      <c r="FB21" s="204">
        <f t="shared" si="2230"/>
        <v>0.25765833333333338</v>
      </c>
      <c r="FC21" s="204">
        <f t="shared" si="2231"/>
        <v>0.25765833333333338</v>
      </c>
      <c r="FD21" s="204">
        <f t="shared" si="2232"/>
        <v>0.25765833333333338</v>
      </c>
      <c r="FE21" s="204">
        <f t="shared" si="2233"/>
        <v>0.25765833333333338</v>
      </c>
      <c r="FF21" s="204">
        <f t="shared" si="2234"/>
        <v>0.25765833333333338</v>
      </c>
      <c r="FG21" s="204">
        <f t="shared" si="2235"/>
        <v>0.25765833333333338</v>
      </c>
      <c r="FH21" s="204">
        <f t="shared" si="2236"/>
        <v>0.25765833333333338</v>
      </c>
      <c r="FI21" s="204">
        <f t="shared" si="2237"/>
        <v>0.25765833333333338</v>
      </c>
      <c r="FJ21" s="204">
        <f t="shared" si="2238"/>
        <v>0.25765833333333338</v>
      </c>
      <c r="FK21" s="204">
        <f t="shared" si="2239"/>
        <v>0.25765833333333338</v>
      </c>
      <c r="FL21" s="204">
        <f t="shared" si="2240"/>
        <v>0.25765833333333338</v>
      </c>
      <c r="FM21" s="204">
        <f t="shared" si="2241"/>
        <v>0.25765833333333338</v>
      </c>
      <c r="FN21" s="204">
        <f t="shared" si="2242"/>
        <v>0.25765833333333338</v>
      </c>
      <c r="FO21" s="204">
        <f t="shared" si="2243"/>
        <v>0.25765833333333338</v>
      </c>
      <c r="FP21" s="204">
        <f t="shared" si="2244"/>
        <v>0.25765833333333338</v>
      </c>
      <c r="FQ21" s="204">
        <f t="shared" si="2245"/>
        <v>0.25765833333333338</v>
      </c>
      <c r="FR21" s="204">
        <f t="shared" si="2246"/>
        <v>0.25765833333333338</v>
      </c>
      <c r="FS21" s="204">
        <f t="shared" si="2247"/>
        <v>0.25765833333333338</v>
      </c>
      <c r="FT21" s="204">
        <f t="shared" si="2248"/>
        <v>0.25765833333333338</v>
      </c>
      <c r="FU21" s="204">
        <f t="shared" si="2249"/>
        <v>0.25765833333333338</v>
      </c>
      <c r="FV21" s="204">
        <f t="shared" si="2250"/>
        <v>0.25765833333333338</v>
      </c>
      <c r="FW21" s="204">
        <f t="shared" si="2251"/>
        <v>0.25765833333333338</v>
      </c>
      <c r="FX21" s="204">
        <f t="shared" si="2252"/>
        <v>0.25765833333333338</v>
      </c>
      <c r="FY21" s="204">
        <f t="shared" si="2253"/>
        <v>0.25765833333333338</v>
      </c>
      <c r="FZ21" s="204">
        <f t="shared" si="2254"/>
        <v>0.25765833333333338</v>
      </c>
      <c r="GA21" s="204">
        <f t="shared" si="2255"/>
        <v>0.25765833333333338</v>
      </c>
      <c r="GB21" s="204">
        <f t="shared" si="2256"/>
        <v>0.25765833333333338</v>
      </c>
      <c r="GC21" s="204">
        <f t="shared" si="2257"/>
        <v>0.25765833333333338</v>
      </c>
      <c r="GD21" s="204">
        <f t="shared" si="2258"/>
        <v>0.25765833333333338</v>
      </c>
      <c r="GE21" s="204">
        <f t="shared" si="2259"/>
        <v>0.25765833333333338</v>
      </c>
      <c r="GF21" s="204">
        <f t="shared" si="2260"/>
        <v>0.25765833333333338</v>
      </c>
      <c r="GG21" s="204">
        <f t="shared" si="2261"/>
        <v>0.25765833333333338</v>
      </c>
      <c r="GH21" s="204">
        <f t="shared" si="2262"/>
        <v>0.25765833333333338</v>
      </c>
      <c r="GI21" s="204">
        <f t="shared" si="2263"/>
        <v>0.25765833333333338</v>
      </c>
      <c r="GJ21" s="204">
        <f t="shared" si="2264"/>
        <v>0.25765833333333338</v>
      </c>
      <c r="GK21" s="204">
        <f t="shared" si="2265"/>
        <v>0.25765833333333338</v>
      </c>
      <c r="GL21" s="204">
        <f t="shared" si="2266"/>
        <v>0.25765833333333338</v>
      </c>
      <c r="GM21" s="204">
        <f t="shared" si="2267"/>
        <v>0.25765833333333338</v>
      </c>
      <c r="GN21" s="204">
        <f t="shared" si="2268"/>
        <v>0.25765833333333338</v>
      </c>
      <c r="GO21" s="204">
        <f t="shared" si="2269"/>
        <v>0.25765833333333338</v>
      </c>
      <c r="GP21" s="204">
        <f t="shared" si="2270"/>
        <v>0.25765833333333338</v>
      </c>
      <c r="GQ21" s="204">
        <f t="shared" si="2271"/>
        <v>0.25765833333333338</v>
      </c>
      <c r="GR21" s="204">
        <f t="shared" si="2272"/>
        <v>0.25765833333333338</v>
      </c>
      <c r="GS21" s="204">
        <f t="shared" si="2273"/>
        <v>0.25765833333333338</v>
      </c>
      <c r="GT21" s="204">
        <f t="shared" si="2274"/>
        <v>0.25765833333333338</v>
      </c>
      <c r="GU21" s="204">
        <f t="shared" si="2275"/>
        <v>0.25765833333333338</v>
      </c>
      <c r="GV21" s="204">
        <f t="shared" si="2276"/>
        <v>0.25765833333333338</v>
      </c>
      <c r="GW21" s="204">
        <f t="shared" si="2277"/>
        <v>0.25765833333333338</v>
      </c>
      <c r="GX21" s="204">
        <f t="shared" si="2278"/>
        <v>0.25765833333333338</v>
      </c>
      <c r="GY21" s="204">
        <f t="shared" si="2279"/>
        <v>0.25765833333333338</v>
      </c>
      <c r="GZ21" s="204">
        <f t="shared" si="2280"/>
        <v>0.25765833333333338</v>
      </c>
      <c r="HA21" s="204">
        <f t="shared" si="2281"/>
        <v>0.25765833333333338</v>
      </c>
      <c r="HB21" s="204">
        <f t="shared" si="2282"/>
        <v>0.25765833333333338</v>
      </c>
      <c r="HC21" s="204">
        <f t="shared" si="2283"/>
        <v>0.25765833333333338</v>
      </c>
      <c r="HD21" s="204">
        <f t="shared" si="2284"/>
        <v>0.25765833333333338</v>
      </c>
      <c r="HE21" s="204">
        <f t="shared" si="2285"/>
        <v>0.25765833333333338</v>
      </c>
      <c r="HF21" s="204">
        <f t="shared" si="2286"/>
        <v>0.25765833333333338</v>
      </c>
      <c r="HG21" s="204">
        <f t="shared" si="2287"/>
        <v>0.25765833333333338</v>
      </c>
      <c r="HH21" s="204">
        <f t="shared" si="2288"/>
        <v>0.25765833333333338</v>
      </c>
      <c r="HI21" s="204">
        <f t="shared" si="2289"/>
        <v>0.25765833333333338</v>
      </c>
      <c r="HJ21" s="204">
        <f t="shared" si="2290"/>
        <v>0.25765833333333338</v>
      </c>
      <c r="HK21" s="204">
        <f t="shared" si="2291"/>
        <v>0.25765833333333338</v>
      </c>
      <c r="HL21" s="204">
        <f t="shared" si="2292"/>
        <v>0.25765833333333338</v>
      </c>
      <c r="HM21" s="204">
        <f t="shared" si="2293"/>
        <v>0.25765833333333338</v>
      </c>
      <c r="HN21" s="204">
        <f t="shared" si="2294"/>
        <v>0.25765833333333338</v>
      </c>
      <c r="HO21" s="204">
        <f t="shared" si="2295"/>
        <v>0.25765833333333338</v>
      </c>
      <c r="HP21" s="204">
        <f t="shared" si="2296"/>
        <v>0.25765833333333338</v>
      </c>
      <c r="HQ21" s="204">
        <f t="shared" si="2297"/>
        <v>0.25765833333333338</v>
      </c>
      <c r="HR21" s="204">
        <f t="shared" si="2298"/>
        <v>0.25765833333333338</v>
      </c>
      <c r="HS21" s="204">
        <f t="shared" si="2299"/>
        <v>0.25765833333333338</v>
      </c>
      <c r="HT21" s="204">
        <f t="shared" si="2300"/>
        <v>0.25765833333333338</v>
      </c>
      <c r="HU21" s="204">
        <f t="shared" si="2301"/>
        <v>0.25765833333333338</v>
      </c>
      <c r="HV21" s="204">
        <f t="shared" si="2302"/>
        <v>0.25765833333333338</v>
      </c>
      <c r="HW21" s="204">
        <f t="shared" si="2303"/>
        <v>0.25765833333333338</v>
      </c>
      <c r="HX21" s="204">
        <f t="shared" si="2304"/>
        <v>0.25765833333333338</v>
      </c>
      <c r="HY21" s="204">
        <f t="shared" si="2305"/>
        <v>0.25765833333333338</v>
      </c>
      <c r="HZ21" s="204">
        <f t="shared" si="2306"/>
        <v>0.25765833333333338</v>
      </c>
      <c r="IA21" s="204">
        <f t="shared" si="2307"/>
        <v>0.25765833333333338</v>
      </c>
      <c r="IB21" s="204">
        <f t="shared" si="2308"/>
        <v>0.25765833333333338</v>
      </c>
      <c r="IC21" s="204">
        <f t="shared" si="2309"/>
        <v>0.25765833333333338</v>
      </c>
      <c r="ID21" s="204">
        <f t="shared" si="2310"/>
        <v>0.25765833333333338</v>
      </c>
      <c r="IE21" s="204">
        <f t="shared" si="2311"/>
        <v>0.25765833333333338</v>
      </c>
      <c r="IF21" s="204">
        <f t="shared" si="2312"/>
        <v>0.25765833333333338</v>
      </c>
      <c r="IG21" s="204">
        <f t="shared" si="2313"/>
        <v>0.25765833333333338</v>
      </c>
      <c r="IH21" s="204">
        <f t="shared" si="2313"/>
        <v>0.25765833333333338</v>
      </c>
      <c r="II21" s="204">
        <f t="shared" si="2313"/>
        <v>0.25765833333333338</v>
      </c>
      <c r="IJ21" s="204">
        <f t="shared" si="2313"/>
        <v>0.25765833333333338</v>
      </c>
      <c r="IK21" s="204">
        <f t="shared" si="2313"/>
        <v>0.25765833333333338</v>
      </c>
      <c r="IL21" s="204">
        <f t="shared" si="2313"/>
        <v>0.25765833333333338</v>
      </c>
      <c r="IM21" s="204">
        <f t="shared" si="2313"/>
        <v>0.25765833333333338</v>
      </c>
      <c r="IN21" s="204">
        <f t="shared" si="2313"/>
        <v>0.25765833333333338</v>
      </c>
      <c r="IO21" s="204">
        <f t="shared" si="2313"/>
        <v>0.25765833333333338</v>
      </c>
      <c r="IP21" s="204">
        <f t="shared" si="2313"/>
        <v>0.25765833333333338</v>
      </c>
      <c r="IQ21" s="204">
        <f t="shared" si="2313"/>
        <v>0.25765833333333338</v>
      </c>
      <c r="IR21" s="204">
        <f t="shared" si="2313"/>
        <v>0.25765833333333338</v>
      </c>
      <c r="IS21" s="204">
        <f t="shared" si="2313"/>
        <v>0.25765833333333338</v>
      </c>
      <c r="IT21" s="204">
        <f t="shared" si="354"/>
        <v>0.25765833333333338</v>
      </c>
      <c r="IU21" s="204">
        <f t="shared" si="355"/>
        <v>0.25765833333333338</v>
      </c>
      <c r="IV21" s="204">
        <f t="shared" si="356"/>
        <v>0.25765833333333338</v>
      </c>
      <c r="IW21" s="204">
        <f t="shared" si="357"/>
        <v>0.25765833333333338</v>
      </c>
      <c r="IX21" s="204">
        <f t="shared" si="358"/>
        <v>0.25765833333333338</v>
      </c>
      <c r="IY21" s="204">
        <f t="shared" si="359"/>
        <v>0.25765833333333338</v>
      </c>
      <c r="IZ21" s="204">
        <f t="shared" si="360"/>
        <v>0.25765833333333338</v>
      </c>
      <c r="JA21" s="204">
        <f t="shared" si="361"/>
        <v>0.25765833333333338</v>
      </c>
      <c r="JB21" s="204">
        <f t="shared" si="362"/>
        <v>0.25765833333333338</v>
      </c>
      <c r="JC21" s="204">
        <f t="shared" si="363"/>
        <v>0.25765833333333338</v>
      </c>
      <c r="JD21" s="204">
        <f t="shared" si="364"/>
        <v>0.25765833333333338</v>
      </c>
      <c r="JE21" s="204">
        <f t="shared" si="365"/>
        <v>0.25765833333333338</v>
      </c>
      <c r="JF21" s="204">
        <f t="shared" si="366"/>
        <v>0.25765833333333338</v>
      </c>
      <c r="JG21" s="204">
        <f t="shared" si="367"/>
        <v>0.25765833333333338</v>
      </c>
      <c r="JH21" s="204">
        <f t="shared" si="368"/>
        <v>0.25765833333333338</v>
      </c>
      <c r="JI21" s="204">
        <f t="shared" si="369"/>
        <v>0.25765833333333338</v>
      </c>
      <c r="JJ21" s="204">
        <f t="shared" si="370"/>
        <v>0.25765833333333338</v>
      </c>
      <c r="JK21" s="204">
        <f t="shared" si="371"/>
        <v>0.25765833333333338</v>
      </c>
      <c r="JL21" s="204">
        <f t="shared" si="372"/>
        <v>0.25765833333333338</v>
      </c>
      <c r="JM21" s="204">
        <f t="shared" si="373"/>
        <v>0.25765833333333338</v>
      </c>
      <c r="JN21" s="204">
        <f t="shared" si="374"/>
        <v>0.25765833333333338</v>
      </c>
      <c r="JO21" s="204">
        <f t="shared" si="375"/>
        <v>0.25765833333333338</v>
      </c>
      <c r="JP21" s="204">
        <f t="shared" si="376"/>
        <v>0.25765833333333338</v>
      </c>
      <c r="JQ21" s="204">
        <f t="shared" si="377"/>
        <v>0.25765833333333338</v>
      </c>
      <c r="JR21" s="204">
        <f t="shared" si="378"/>
        <v>0.25765833333333338</v>
      </c>
      <c r="JS21" s="204">
        <f t="shared" si="379"/>
        <v>0.25765833333333338</v>
      </c>
      <c r="JT21" s="204">
        <f t="shared" si="380"/>
        <v>0.25765833333333338</v>
      </c>
      <c r="JU21" s="204">
        <f t="shared" si="381"/>
        <v>0.25765833333333338</v>
      </c>
      <c r="JV21" s="204">
        <f t="shared" si="382"/>
        <v>0.25765833333333338</v>
      </c>
      <c r="JW21" s="204">
        <f t="shared" si="383"/>
        <v>0.25765833333333338</v>
      </c>
      <c r="JX21" s="204">
        <f t="shared" si="384"/>
        <v>0.25765833333333338</v>
      </c>
      <c r="JY21" s="204">
        <f t="shared" si="385"/>
        <v>0.25765833333333338</v>
      </c>
      <c r="JZ21" s="204">
        <f t="shared" si="386"/>
        <v>0.25765833333333338</v>
      </c>
      <c r="KA21" s="204">
        <f t="shared" si="387"/>
        <v>0.25765833333333338</v>
      </c>
      <c r="KB21" s="204">
        <f t="shared" si="388"/>
        <v>0.25765833333333338</v>
      </c>
      <c r="KC21" s="204">
        <f t="shared" si="389"/>
        <v>0.25765833333333338</v>
      </c>
      <c r="KD21" s="204">
        <f t="shared" si="390"/>
        <v>0.25765833333333338</v>
      </c>
      <c r="KE21" s="204">
        <f t="shared" si="391"/>
        <v>0.25765833333333338</v>
      </c>
      <c r="KF21" s="204">
        <f t="shared" si="392"/>
        <v>0.25765833333333338</v>
      </c>
      <c r="KG21" s="204">
        <f t="shared" si="393"/>
        <v>0.25765833333333338</v>
      </c>
      <c r="KH21" s="204">
        <f t="shared" si="394"/>
        <v>0.25765833333333338</v>
      </c>
      <c r="KI21" s="204">
        <f t="shared" si="395"/>
        <v>0.25765833333333338</v>
      </c>
      <c r="KJ21" s="204">
        <f t="shared" si="396"/>
        <v>0.25765833333333338</v>
      </c>
      <c r="KK21" s="204">
        <f t="shared" si="397"/>
        <v>0.25765833333333338</v>
      </c>
      <c r="KL21" s="204">
        <f t="shared" si="398"/>
        <v>0.25765833333333338</v>
      </c>
      <c r="KM21" s="204">
        <f t="shared" si="399"/>
        <v>0.25765833333333338</v>
      </c>
      <c r="KN21" s="204">
        <f t="shared" si="400"/>
        <v>0.25765833333333338</v>
      </c>
      <c r="KO21" s="204">
        <f t="shared" si="401"/>
        <v>0.25765833333333338</v>
      </c>
    </row>
    <row r="22" spans="1:301" x14ac:dyDescent="0.2">
      <c r="A22" s="202" t="s">
        <v>336</v>
      </c>
      <c r="B22" s="205">
        <v>264.7171725</v>
      </c>
      <c r="C22" s="205">
        <f t="shared" si="2075"/>
        <v>264.7171725</v>
      </c>
      <c r="D22" s="205">
        <f t="shared" si="2076"/>
        <v>264.7171725</v>
      </c>
      <c r="E22" s="205">
        <f t="shared" si="2077"/>
        <v>264.7171725</v>
      </c>
      <c r="F22" s="205">
        <f t="shared" si="2078"/>
        <v>264.7171725</v>
      </c>
      <c r="G22" s="205">
        <f t="shared" si="2079"/>
        <v>264.7171725</v>
      </c>
      <c r="H22" s="205">
        <f t="shared" si="2080"/>
        <v>264.7171725</v>
      </c>
      <c r="I22" s="205">
        <f t="shared" si="2081"/>
        <v>264.7171725</v>
      </c>
      <c r="J22" s="205">
        <f t="shared" si="2082"/>
        <v>264.7171725</v>
      </c>
      <c r="K22" s="205">
        <f t="shared" si="2083"/>
        <v>264.7171725</v>
      </c>
      <c r="L22" s="205">
        <f t="shared" si="2084"/>
        <v>264.7171725</v>
      </c>
      <c r="M22" s="205">
        <f t="shared" si="2085"/>
        <v>264.7171725</v>
      </c>
      <c r="N22" s="205">
        <f t="shared" si="2086"/>
        <v>264.7171725</v>
      </c>
      <c r="O22" s="205">
        <f t="shared" si="2087"/>
        <v>264.7171725</v>
      </c>
      <c r="P22" s="205">
        <f t="shared" si="2088"/>
        <v>264.7171725</v>
      </c>
      <c r="Q22" s="205">
        <f t="shared" si="2089"/>
        <v>264.7171725</v>
      </c>
      <c r="R22" s="205">
        <f t="shared" si="2090"/>
        <v>264.7171725</v>
      </c>
      <c r="S22" s="205">
        <f t="shared" si="2091"/>
        <v>264.7171725</v>
      </c>
      <c r="T22" s="205">
        <f t="shared" si="2092"/>
        <v>264.7171725</v>
      </c>
      <c r="U22" s="205">
        <f t="shared" si="2093"/>
        <v>264.7171725</v>
      </c>
      <c r="V22" s="205">
        <f t="shared" si="2094"/>
        <v>264.7171725</v>
      </c>
      <c r="W22" s="205">
        <f t="shared" si="2095"/>
        <v>264.7171725</v>
      </c>
      <c r="X22" s="205">
        <f t="shared" si="2096"/>
        <v>264.7171725</v>
      </c>
      <c r="Y22" s="205">
        <f t="shared" si="2097"/>
        <v>264.7171725</v>
      </c>
      <c r="Z22" s="205">
        <f t="shared" si="2098"/>
        <v>264.7171725</v>
      </c>
      <c r="AA22" s="205">
        <f t="shared" si="2099"/>
        <v>264.7171725</v>
      </c>
      <c r="AB22" s="205">
        <f t="shared" si="2100"/>
        <v>264.7171725</v>
      </c>
      <c r="AC22" s="205">
        <f t="shared" si="2101"/>
        <v>264.7171725</v>
      </c>
      <c r="AD22" s="205">
        <f t="shared" si="2102"/>
        <v>264.7171725</v>
      </c>
      <c r="AE22" s="205">
        <f t="shared" si="2103"/>
        <v>264.7171725</v>
      </c>
      <c r="AF22" s="205">
        <f t="shared" si="2104"/>
        <v>264.7171725</v>
      </c>
      <c r="AG22" s="205">
        <f t="shared" si="2105"/>
        <v>264.7171725</v>
      </c>
      <c r="AH22" s="205">
        <f t="shared" si="2106"/>
        <v>264.7171725</v>
      </c>
      <c r="AI22" s="205">
        <f t="shared" si="2107"/>
        <v>264.7171725</v>
      </c>
      <c r="AJ22" s="205">
        <f t="shared" si="2108"/>
        <v>264.7171725</v>
      </c>
      <c r="AK22" s="205">
        <f t="shared" si="2109"/>
        <v>264.7171725</v>
      </c>
      <c r="AL22" s="205">
        <f t="shared" si="2110"/>
        <v>264.7171725</v>
      </c>
      <c r="AM22" s="205">
        <f t="shared" si="2111"/>
        <v>264.7171725</v>
      </c>
      <c r="AN22" s="205">
        <f t="shared" si="2112"/>
        <v>264.7171725</v>
      </c>
      <c r="AO22" s="205">
        <f t="shared" si="2113"/>
        <v>264.7171725</v>
      </c>
      <c r="AP22" s="205">
        <f t="shared" si="2114"/>
        <v>264.7171725</v>
      </c>
      <c r="AQ22" s="205">
        <f t="shared" si="2115"/>
        <v>264.7171725</v>
      </c>
      <c r="AR22" s="205">
        <f t="shared" si="2116"/>
        <v>264.7171725</v>
      </c>
      <c r="AS22" s="205">
        <f t="shared" si="2117"/>
        <v>264.7171725</v>
      </c>
      <c r="AT22" s="205">
        <f t="shared" si="2118"/>
        <v>264.7171725</v>
      </c>
      <c r="AU22" s="205">
        <f t="shared" si="2119"/>
        <v>264.7171725</v>
      </c>
      <c r="AV22" s="205">
        <f t="shared" si="2120"/>
        <v>264.7171725</v>
      </c>
      <c r="AW22" s="205">
        <f t="shared" si="2121"/>
        <v>264.7171725</v>
      </c>
      <c r="AX22" s="205">
        <f t="shared" si="2122"/>
        <v>264.7171725</v>
      </c>
      <c r="AY22" s="205">
        <f t="shared" si="2123"/>
        <v>264.7171725</v>
      </c>
      <c r="AZ22" s="205">
        <f t="shared" si="2124"/>
        <v>264.7171725</v>
      </c>
      <c r="BA22" s="205">
        <f t="shared" si="2125"/>
        <v>264.7171725</v>
      </c>
      <c r="BB22" s="205">
        <f t="shared" si="2126"/>
        <v>264.7171725</v>
      </c>
      <c r="BC22" s="205">
        <f t="shared" si="2127"/>
        <v>264.7171725</v>
      </c>
      <c r="BD22" s="205">
        <f t="shared" si="2128"/>
        <v>264.7171725</v>
      </c>
      <c r="BE22" s="205">
        <f t="shared" si="2129"/>
        <v>264.7171725</v>
      </c>
      <c r="BF22" s="205">
        <f t="shared" si="2130"/>
        <v>264.7171725</v>
      </c>
      <c r="BG22" s="205">
        <f t="shared" si="2131"/>
        <v>264.7171725</v>
      </c>
      <c r="BH22" s="205">
        <f t="shared" si="2132"/>
        <v>264.7171725</v>
      </c>
      <c r="BI22" s="205">
        <f t="shared" si="2133"/>
        <v>264.7171725</v>
      </c>
      <c r="BJ22" s="205">
        <f t="shared" si="2134"/>
        <v>264.7171725</v>
      </c>
      <c r="BK22" s="205">
        <f t="shared" si="2135"/>
        <v>264.7171725</v>
      </c>
      <c r="BL22" s="205">
        <f t="shared" si="2136"/>
        <v>264.7171725</v>
      </c>
      <c r="BM22" s="205">
        <f t="shared" si="2137"/>
        <v>264.7171725</v>
      </c>
      <c r="BN22" s="205">
        <f t="shared" si="2138"/>
        <v>264.7171725</v>
      </c>
      <c r="BO22" s="205">
        <f t="shared" si="2139"/>
        <v>264.7171725</v>
      </c>
      <c r="BP22" s="205">
        <f t="shared" si="2140"/>
        <v>264.7171725</v>
      </c>
      <c r="BQ22" s="205">
        <f t="shared" si="2141"/>
        <v>264.7171725</v>
      </c>
      <c r="BR22" s="205">
        <f t="shared" si="2142"/>
        <v>264.7171725</v>
      </c>
      <c r="BS22" s="205">
        <f t="shared" si="2143"/>
        <v>264.7171725</v>
      </c>
      <c r="BT22" s="205">
        <f t="shared" si="2144"/>
        <v>264.7171725</v>
      </c>
      <c r="BU22" s="205">
        <f t="shared" si="2145"/>
        <v>264.7171725</v>
      </c>
      <c r="BV22" s="205">
        <f t="shared" si="2146"/>
        <v>264.7171725</v>
      </c>
      <c r="BW22" s="205">
        <f t="shared" si="2147"/>
        <v>264.7171725</v>
      </c>
      <c r="BX22" s="205">
        <f t="shared" si="2148"/>
        <v>264.7171725</v>
      </c>
      <c r="BY22" s="205">
        <f t="shared" si="2149"/>
        <v>264.7171725</v>
      </c>
      <c r="BZ22" s="205">
        <f t="shared" si="2150"/>
        <v>264.7171725</v>
      </c>
      <c r="CA22" s="205">
        <f t="shared" si="2151"/>
        <v>264.7171725</v>
      </c>
      <c r="CB22" s="205">
        <f t="shared" si="2152"/>
        <v>264.7171725</v>
      </c>
      <c r="CC22" s="205">
        <f t="shared" si="2153"/>
        <v>264.7171725</v>
      </c>
      <c r="CD22" s="205">
        <f t="shared" si="2154"/>
        <v>264.7171725</v>
      </c>
      <c r="CE22" s="205">
        <f t="shared" si="2155"/>
        <v>264.7171725</v>
      </c>
      <c r="CF22" s="205">
        <f t="shared" si="2156"/>
        <v>264.7171725</v>
      </c>
      <c r="CG22" s="205">
        <f t="shared" si="2157"/>
        <v>264.7171725</v>
      </c>
      <c r="CH22" s="205">
        <f t="shared" si="2158"/>
        <v>264.7171725</v>
      </c>
      <c r="CI22" s="205">
        <f t="shared" si="2159"/>
        <v>264.7171725</v>
      </c>
      <c r="CJ22" s="205">
        <f t="shared" si="2160"/>
        <v>264.7171725</v>
      </c>
      <c r="CK22" s="205">
        <f t="shared" si="2161"/>
        <v>264.7171725</v>
      </c>
      <c r="CL22" s="205">
        <f t="shared" si="2162"/>
        <v>264.7171725</v>
      </c>
      <c r="CM22" s="205">
        <f t="shared" si="2163"/>
        <v>264.7171725</v>
      </c>
      <c r="CN22" s="205">
        <f t="shared" si="2164"/>
        <v>264.7171725</v>
      </c>
      <c r="CO22" s="205">
        <f t="shared" si="2165"/>
        <v>264.7171725</v>
      </c>
      <c r="CP22" s="205">
        <f t="shared" si="2166"/>
        <v>264.7171725</v>
      </c>
      <c r="CQ22" s="205">
        <f t="shared" si="2167"/>
        <v>264.7171725</v>
      </c>
      <c r="CR22" s="205">
        <f t="shared" si="2168"/>
        <v>264.7171725</v>
      </c>
      <c r="CS22" s="205">
        <f t="shared" si="2169"/>
        <v>264.7171725</v>
      </c>
      <c r="CT22" s="205">
        <f t="shared" si="2170"/>
        <v>264.7171725</v>
      </c>
      <c r="CU22" s="205">
        <f t="shared" si="2171"/>
        <v>264.7171725</v>
      </c>
      <c r="CV22" s="205">
        <f t="shared" si="2172"/>
        <v>264.7171725</v>
      </c>
      <c r="CW22" s="205">
        <f t="shared" si="2173"/>
        <v>264.7171725</v>
      </c>
      <c r="CX22" s="205">
        <f t="shared" si="2174"/>
        <v>264.7171725</v>
      </c>
      <c r="CY22" s="205">
        <f t="shared" si="2175"/>
        <v>264.7171725</v>
      </c>
      <c r="CZ22" s="205">
        <f t="shared" si="2176"/>
        <v>264.7171725</v>
      </c>
      <c r="DA22" s="205">
        <f t="shared" si="2177"/>
        <v>264.7171725</v>
      </c>
      <c r="DB22" s="205">
        <f t="shared" si="2178"/>
        <v>264.7171725</v>
      </c>
      <c r="DC22" s="205">
        <f t="shared" si="2179"/>
        <v>264.7171725</v>
      </c>
      <c r="DD22" s="205">
        <f t="shared" si="2180"/>
        <v>264.7171725</v>
      </c>
      <c r="DE22" s="205">
        <f t="shared" si="2181"/>
        <v>264.7171725</v>
      </c>
      <c r="DF22" s="205">
        <f t="shared" si="2182"/>
        <v>264.7171725</v>
      </c>
      <c r="DG22" s="205">
        <f t="shared" si="2183"/>
        <v>264.7171725</v>
      </c>
      <c r="DH22" s="205">
        <f t="shared" si="2184"/>
        <v>264.7171725</v>
      </c>
      <c r="DI22" s="205">
        <f t="shared" si="2185"/>
        <v>264.7171725</v>
      </c>
      <c r="DJ22" s="205">
        <f t="shared" si="2186"/>
        <v>264.7171725</v>
      </c>
      <c r="DK22" s="205">
        <f t="shared" si="2187"/>
        <v>264.7171725</v>
      </c>
      <c r="DL22" s="205">
        <f t="shared" si="2188"/>
        <v>264.7171725</v>
      </c>
      <c r="DM22" s="205">
        <f t="shared" si="2189"/>
        <v>264.7171725</v>
      </c>
      <c r="DN22" s="205">
        <f t="shared" si="2190"/>
        <v>264.7171725</v>
      </c>
      <c r="DO22" s="205">
        <f t="shared" si="2191"/>
        <v>264.7171725</v>
      </c>
      <c r="DP22" s="205">
        <f t="shared" si="2192"/>
        <v>264.7171725</v>
      </c>
      <c r="DQ22" s="205">
        <f t="shared" si="2193"/>
        <v>264.7171725</v>
      </c>
      <c r="DR22" s="205">
        <f t="shared" si="2194"/>
        <v>264.7171725</v>
      </c>
      <c r="DS22" s="205">
        <f t="shared" si="2195"/>
        <v>264.7171725</v>
      </c>
      <c r="DT22" s="205">
        <f t="shared" si="2196"/>
        <v>264.7171725</v>
      </c>
      <c r="DU22" s="205">
        <f t="shared" si="2197"/>
        <v>264.7171725</v>
      </c>
      <c r="DV22" s="205">
        <f t="shared" si="2198"/>
        <v>264.7171725</v>
      </c>
      <c r="DW22" s="205">
        <f t="shared" si="2199"/>
        <v>264.7171725</v>
      </c>
      <c r="DX22" s="205">
        <f t="shared" si="2200"/>
        <v>264.7171725</v>
      </c>
      <c r="DY22" s="205">
        <f t="shared" si="2201"/>
        <v>264.7171725</v>
      </c>
      <c r="DZ22" s="205">
        <f t="shared" si="2202"/>
        <v>264.7171725</v>
      </c>
      <c r="EA22" s="205">
        <f t="shared" si="2203"/>
        <v>264.7171725</v>
      </c>
      <c r="EB22" s="205">
        <f t="shared" si="2204"/>
        <v>264.7171725</v>
      </c>
      <c r="EC22" s="205">
        <f t="shared" si="2205"/>
        <v>264.7171725</v>
      </c>
      <c r="ED22" s="205">
        <f t="shared" si="2206"/>
        <v>264.7171725</v>
      </c>
      <c r="EE22" s="205">
        <f t="shared" si="2207"/>
        <v>264.7171725</v>
      </c>
      <c r="EF22" s="205">
        <f t="shared" si="2208"/>
        <v>264.7171725</v>
      </c>
      <c r="EG22" s="205">
        <f t="shared" si="2209"/>
        <v>264.7171725</v>
      </c>
      <c r="EH22" s="205">
        <f t="shared" si="2210"/>
        <v>264.7171725</v>
      </c>
      <c r="EI22" s="205">
        <f t="shared" si="2211"/>
        <v>264.7171725</v>
      </c>
      <c r="EJ22" s="205">
        <f t="shared" si="2212"/>
        <v>264.7171725</v>
      </c>
      <c r="EK22" s="205">
        <f t="shared" si="2213"/>
        <v>264.7171725</v>
      </c>
      <c r="EL22" s="205">
        <f t="shared" si="2214"/>
        <v>264.7171725</v>
      </c>
      <c r="EM22" s="205">
        <f t="shared" si="2215"/>
        <v>264.7171725</v>
      </c>
      <c r="EN22" s="205">
        <f t="shared" si="2216"/>
        <v>264.7171725</v>
      </c>
      <c r="EO22" s="205">
        <f t="shared" si="2217"/>
        <v>264.7171725</v>
      </c>
      <c r="EP22" s="205">
        <f t="shared" si="2218"/>
        <v>264.7171725</v>
      </c>
      <c r="EQ22" s="205">
        <f t="shared" si="2219"/>
        <v>264.7171725</v>
      </c>
      <c r="ER22" s="205">
        <f t="shared" si="2220"/>
        <v>264.7171725</v>
      </c>
      <c r="ES22" s="205">
        <f t="shared" si="2221"/>
        <v>264.7171725</v>
      </c>
      <c r="ET22" s="205">
        <f t="shared" si="2222"/>
        <v>264.7171725</v>
      </c>
      <c r="EU22" s="205">
        <f t="shared" si="2223"/>
        <v>264.7171725</v>
      </c>
      <c r="EV22" s="205">
        <f t="shared" si="2224"/>
        <v>264.7171725</v>
      </c>
      <c r="EW22" s="205">
        <f t="shared" si="2225"/>
        <v>264.7171725</v>
      </c>
      <c r="EX22" s="205">
        <f t="shared" si="2226"/>
        <v>264.7171725</v>
      </c>
      <c r="EY22" s="205">
        <f t="shared" si="2227"/>
        <v>264.7171725</v>
      </c>
      <c r="EZ22" s="205">
        <f t="shared" si="2228"/>
        <v>264.7171725</v>
      </c>
      <c r="FA22" s="205">
        <f t="shared" si="2229"/>
        <v>264.7171725</v>
      </c>
      <c r="FB22" s="205">
        <f t="shared" si="2230"/>
        <v>264.7171725</v>
      </c>
      <c r="FC22" s="205">
        <f t="shared" si="2231"/>
        <v>264.7171725</v>
      </c>
      <c r="FD22" s="205">
        <f t="shared" si="2232"/>
        <v>264.7171725</v>
      </c>
      <c r="FE22" s="205">
        <f t="shared" si="2233"/>
        <v>264.7171725</v>
      </c>
      <c r="FF22" s="205">
        <f t="shared" si="2234"/>
        <v>264.7171725</v>
      </c>
      <c r="FG22" s="205">
        <f t="shared" si="2235"/>
        <v>264.7171725</v>
      </c>
      <c r="FH22" s="205">
        <f t="shared" si="2236"/>
        <v>264.7171725</v>
      </c>
      <c r="FI22" s="205">
        <f t="shared" si="2237"/>
        <v>264.7171725</v>
      </c>
      <c r="FJ22" s="205">
        <f t="shared" si="2238"/>
        <v>264.7171725</v>
      </c>
      <c r="FK22" s="205">
        <f t="shared" si="2239"/>
        <v>264.7171725</v>
      </c>
      <c r="FL22" s="205">
        <f t="shared" si="2240"/>
        <v>264.7171725</v>
      </c>
      <c r="FM22" s="205">
        <f t="shared" si="2241"/>
        <v>264.7171725</v>
      </c>
      <c r="FN22" s="205">
        <f t="shared" si="2242"/>
        <v>264.7171725</v>
      </c>
      <c r="FO22" s="205">
        <f t="shared" si="2243"/>
        <v>264.7171725</v>
      </c>
      <c r="FP22" s="205">
        <f t="shared" si="2244"/>
        <v>264.7171725</v>
      </c>
      <c r="FQ22" s="205">
        <f t="shared" si="2245"/>
        <v>264.7171725</v>
      </c>
      <c r="FR22" s="205">
        <f t="shared" si="2246"/>
        <v>264.7171725</v>
      </c>
      <c r="FS22" s="205">
        <f t="shared" si="2247"/>
        <v>264.7171725</v>
      </c>
      <c r="FT22" s="205">
        <f t="shared" si="2248"/>
        <v>264.7171725</v>
      </c>
      <c r="FU22" s="205">
        <f t="shared" si="2249"/>
        <v>264.7171725</v>
      </c>
      <c r="FV22" s="205">
        <f t="shared" si="2250"/>
        <v>264.7171725</v>
      </c>
      <c r="FW22" s="205">
        <f t="shared" si="2251"/>
        <v>264.7171725</v>
      </c>
      <c r="FX22" s="205">
        <f t="shared" si="2252"/>
        <v>264.7171725</v>
      </c>
      <c r="FY22" s="205">
        <f t="shared" si="2253"/>
        <v>264.7171725</v>
      </c>
      <c r="FZ22" s="205">
        <f t="shared" si="2254"/>
        <v>264.7171725</v>
      </c>
      <c r="GA22" s="205">
        <f t="shared" si="2255"/>
        <v>264.7171725</v>
      </c>
      <c r="GB22" s="205">
        <f t="shared" si="2256"/>
        <v>264.7171725</v>
      </c>
      <c r="GC22" s="205">
        <f t="shared" si="2257"/>
        <v>264.7171725</v>
      </c>
      <c r="GD22" s="205">
        <f t="shared" si="2258"/>
        <v>264.7171725</v>
      </c>
      <c r="GE22" s="205">
        <f t="shared" si="2259"/>
        <v>264.7171725</v>
      </c>
      <c r="GF22" s="205">
        <f t="shared" si="2260"/>
        <v>264.7171725</v>
      </c>
      <c r="GG22" s="205">
        <f t="shared" si="2261"/>
        <v>264.7171725</v>
      </c>
      <c r="GH22" s="205">
        <f t="shared" si="2262"/>
        <v>264.7171725</v>
      </c>
      <c r="GI22" s="205">
        <f t="shared" si="2263"/>
        <v>264.7171725</v>
      </c>
      <c r="GJ22" s="205">
        <f t="shared" si="2264"/>
        <v>264.7171725</v>
      </c>
      <c r="GK22" s="205">
        <f t="shared" si="2265"/>
        <v>264.7171725</v>
      </c>
      <c r="GL22" s="205">
        <f t="shared" si="2266"/>
        <v>264.7171725</v>
      </c>
      <c r="GM22" s="205">
        <f t="shared" si="2267"/>
        <v>264.7171725</v>
      </c>
      <c r="GN22" s="205">
        <f t="shared" si="2268"/>
        <v>264.7171725</v>
      </c>
      <c r="GO22" s="205">
        <f t="shared" si="2269"/>
        <v>264.7171725</v>
      </c>
      <c r="GP22" s="205">
        <f t="shared" si="2270"/>
        <v>264.7171725</v>
      </c>
      <c r="GQ22" s="205">
        <f t="shared" si="2271"/>
        <v>264.7171725</v>
      </c>
      <c r="GR22" s="205">
        <f t="shared" si="2272"/>
        <v>264.7171725</v>
      </c>
      <c r="GS22" s="205">
        <f t="shared" si="2273"/>
        <v>264.7171725</v>
      </c>
      <c r="GT22" s="205">
        <f t="shared" si="2274"/>
        <v>264.7171725</v>
      </c>
      <c r="GU22" s="205">
        <f t="shared" si="2275"/>
        <v>264.7171725</v>
      </c>
      <c r="GV22" s="205">
        <f t="shared" si="2276"/>
        <v>264.7171725</v>
      </c>
      <c r="GW22" s="205">
        <f t="shared" si="2277"/>
        <v>264.7171725</v>
      </c>
      <c r="GX22" s="205">
        <f t="shared" si="2278"/>
        <v>264.7171725</v>
      </c>
      <c r="GY22" s="205">
        <f t="shared" si="2279"/>
        <v>264.7171725</v>
      </c>
      <c r="GZ22" s="205">
        <f t="shared" si="2280"/>
        <v>264.7171725</v>
      </c>
      <c r="HA22" s="205">
        <f t="shared" si="2281"/>
        <v>264.7171725</v>
      </c>
      <c r="HB22" s="205">
        <f t="shared" si="2282"/>
        <v>264.7171725</v>
      </c>
      <c r="HC22" s="205">
        <f t="shared" si="2283"/>
        <v>264.7171725</v>
      </c>
      <c r="HD22" s="205">
        <f t="shared" si="2284"/>
        <v>264.7171725</v>
      </c>
      <c r="HE22" s="205">
        <f t="shared" si="2285"/>
        <v>264.7171725</v>
      </c>
      <c r="HF22" s="205">
        <f t="shared" si="2286"/>
        <v>264.7171725</v>
      </c>
      <c r="HG22" s="205">
        <f t="shared" si="2287"/>
        <v>264.7171725</v>
      </c>
      <c r="HH22" s="205">
        <f t="shared" si="2288"/>
        <v>264.7171725</v>
      </c>
      <c r="HI22" s="205">
        <f t="shared" si="2289"/>
        <v>264.7171725</v>
      </c>
      <c r="HJ22" s="205">
        <f t="shared" si="2290"/>
        <v>264.7171725</v>
      </c>
      <c r="HK22" s="205">
        <f t="shared" si="2291"/>
        <v>264.7171725</v>
      </c>
      <c r="HL22" s="205">
        <f t="shared" si="2292"/>
        <v>264.7171725</v>
      </c>
      <c r="HM22" s="205">
        <f t="shared" si="2293"/>
        <v>264.7171725</v>
      </c>
      <c r="HN22" s="205">
        <f t="shared" si="2294"/>
        <v>264.7171725</v>
      </c>
      <c r="HO22" s="205">
        <f t="shared" si="2295"/>
        <v>264.7171725</v>
      </c>
      <c r="HP22" s="205">
        <f t="shared" si="2296"/>
        <v>264.7171725</v>
      </c>
      <c r="HQ22" s="205">
        <f t="shared" si="2297"/>
        <v>264.7171725</v>
      </c>
      <c r="HR22" s="205">
        <f t="shared" si="2298"/>
        <v>264.7171725</v>
      </c>
      <c r="HS22" s="205">
        <f t="shared" si="2299"/>
        <v>264.7171725</v>
      </c>
      <c r="HT22" s="205">
        <f t="shared" si="2300"/>
        <v>264.7171725</v>
      </c>
      <c r="HU22" s="205">
        <f t="shared" si="2301"/>
        <v>264.7171725</v>
      </c>
      <c r="HV22" s="205">
        <f t="shared" si="2302"/>
        <v>264.7171725</v>
      </c>
      <c r="HW22" s="205">
        <f t="shared" si="2303"/>
        <v>264.7171725</v>
      </c>
      <c r="HX22" s="205">
        <f t="shared" si="2304"/>
        <v>264.7171725</v>
      </c>
      <c r="HY22" s="205">
        <f t="shared" si="2305"/>
        <v>264.7171725</v>
      </c>
      <c r="HZ22" s="205">
        <f t="shared" si="2306"/>
        <v>264.7171725</v>
      </c>
      <c r="IA22" s="205">
        <f t="shared" si="2307"/>
        <v>264.7171725</v>
      </c>
      <c r="IB22" s="205">
        <f t="shared" si="2308"/>
        <v>264.7171725</v>
      </c>
      <c r="IC22" s="205">
        <f t="shared" si="2309"/>
        <v>264.7171725</v>
      </c>
      <c r="ID22" s="205">
        <f t="shared" si="2310"/>
        <v>264.7171725</v>
      </c>
      <c r="IE22" s="205">
        <f t="shared" si="2311"/>
        <v>264.7171725</v>
      </c>
      <c r="IF22" s="205">
        <f t="shared" si="2312"/>
        <v>264.7171725</v>
      </c>
      <c r="IG22" s="205">
        <f t="shared" si="2313"/>
        <v>264.7171725</v>
      </c>
      <c r="IH22" s="205">
        <f t="shared" si="2313"/>
        <v>264.7171725</v>
      </c>
      <c r="II22" s="205">
        <f t="shared" si="2313"/>
        <v>264.7171725</v>
      </c>
      <c r="IJ22" s="205">
        <f t="shared" si="2313"/>
        <v>264.7171725</v>
      </c>
      <c r="IK22" s="205">
        <f t="shared" si="2313"/>
        <v>264.7171725</v>
      </c>
      <c r="IL22" s="205">
        <f t="shared" si="2313"/>
        <v>264.7171725</v>
      </c>
      <c r="IM22" s="205">
        <f t="shared" si="2313"/>
        <v>264.7171725</v>
      </c>
      <c r="IN22" s="205">
        <f t="shared" si="2313"/>
        <v>264.7171725</v>
      </c>
      <c r="IO22" s="205">
        <f t="shared" si="2313"/>
        <v>264.7171725</v>
      </c>
      <c r="IP22" s="205">
        <f t="shared" si="2313"/>
        <v>264.7171725</v>
      </c>
      <c r="IQ22" s="205">
        <f t="shared" si="2313"/>
        <v>264.7171725</v>
      </c>
      <c r="IR22" s="205">
        <f t="shared" si="2313"/>
        <v>264.7171725</v>
      </c>
      <c r="IS22" s="205">
        <f t="shared" si="2313"/>
        <v>264.7171725</v>
      </c>
      <c r="IT22" s="205">
        <f t="shared" si="354"/>
        <v>264.7171725</v>
      </c>
      <c r="IU22" s="205">
        <f t="shared" si="355"/>
        <v>264.7171725</v>
      </c>
      <c r="IV22" s="205">
        <f t="shared" si="356"/>
        <v>264.7171725</v>
      </c>
      <c r="IW22" s="205">
        <f t="shared" si="357"/>
        <v>264.7171725</v>
      </c>
      <c r="IX22" s="205">
        <f t="shared" si="358"/>
        <v>264.7171725</v>
      </c>
      <c r="IY22" s="205">
        <f t="shared" si="359"/>
        <v>264.7171725</v>
      </c>
      <c r="IZ22" s="205">
        <f t="shared" si="360"/>
        <v>264.7171725</v>
      </c>
      <c r="JA22" s="205">
        <f t="shared" si="361"/>
        <v>264.7171725</v>
      </c>
      <c r="JB22" s="205">
        <f t="shared" si="362"/>
        <v>264.7171725</v>
      </c>
      <c r="JC22" s="205">
        <f t="shared" si="363"/>
        <v>264.7171725</v>
      </c>
      <c r="JD22" s="205">
        <f t="shared" si="364"/>
        <v>264.7171725</v>
      </c>
      <c r="JE22" s="205">
        <f t="shared" si="365"/>
        <v>264.7171725</v>
      </c>
      <c r="JF22" s="205">
        <f t="shared" si="366"/>
        <v>264.7171725</v>
      </c>
      <c r="JG22" s="205">
        <f t="shared" si="367"/>
        <v>264.7171725</v>
      </c>
      <c r="JH22" s="205">
        <f t="shared" si="368"/>
        <v>264.7171725</v>
      </c>
      <c r="JI22" s="205">
        <f t="shared" si="369"/>
        <v>264.7171725</v>
      </c>
      <c r="JJ22" s="205">
        <f t="shared" si="370"/>
        <v>264.7171725</v>
      </c>
      <c r="JK22" s="205">
        <f t="shared" si="371"/>
        <v>264.7171725</v>
      </c>
      <c r="JL22" s="205">
        <f t="shared" si="372"/>
        <v>264.7171725</v>
      </c>
      <c r="JM22" s="205">
        <f t="shared" si="373"/>
        <v>264.7171725</v>
      </c>
      <c r="JN22" s="205">
        <f t="shared" si="374"/>
        <v>264.7171725</v>
      </c>
      <c r="JO22" s="205">
        <f t="shared" si="375"/>
        <v>264.7171725</v>
      </c>
      <c r="JP22" s="205">
        <f t="shared" si="376"/>
        <v>264.7171725</v>
      </c>
      <c r="JQ22" s="205">
        <f t="shared" si="377"/>
        <v>264.7171725</v>
      </c>
      <c r="JR22" s="205">
        <f t="shared" si="378"/>
        <v>264.7171725</v>
      </c>
      <c r="JS22" s="205">
        <f t="shared" si="379"/>
        <v>264.7171725</v>
      </c>
      <c r="JT22" s="205">
        <f t="shared" si="380"/>
        <v>264.7171725</v>
      </c>
      <c r="JU22" s="205">
        <f t="shared" si="381"/>
        <v>264.7171725</v>
      </c>
      <c r="JV22" s="205">
        <f t="shared" si="382"/>
        <v>264.7171725</v>
      </c>
      <c r="JW22" s="205">
        <f t="shared" si="383"/>
        <v>264.7171725</v>
      </c>
      <c r="JX22" s="205">
        <f t="shared" si="384"/>
        <v>264.7171725</v>
      </c>
      <c r="JY22" s="205">
        <f t="shared" si="385"/>
        <v>264.7171725</v>
      </c>
      <c r="JZ22" s="205">
        <f t="shared" si="386"/>
        <v>264.7171725</v>
      </c>
      <c r="KA22" s="205">
        <f t="shared" si="387"/>
        <v>264.7171725</v>
      </c>
      <c r="KB22" s="205">
        <f t="shared" si="388"/>
        <v>264.7171725</v>
      </c>
      <c r="KC22" s="205">
        <f t="shared" si="389"/>
        <v>264.7171725</v>
      </c>
      <c r="KD22" s="205">
        <f t="shared" si="390"/>
        <v>264.7171725</v>
      </c>
      <c r="KE22" s="205">
        <f t="shared" si="391"/>
        <v>264.7171725</v>
      </c>
      <c r="KF22" s="205">
        <f t="shared" si="392"/>
        <v>264.7171725</v>
      </c>
      <c r="KG22" s="205">
        <f t="shared" si="393"/>
        <v>264.7171725</v>
      </c>
      <c r="KH22" s="205">
        <f t="shared" si="394"/>
        <v>264.7171725</v>
      </c>
      <c r="KI22" s="205">
        <f t="shared" si="395"/>
        <v>264.7171725</v>
      </c>
      <c r="KJ22" s="205">
        <f t="shared" si="396"/>
        <v>264.7171725</v>
      </c>
      <c r="KK22" s="205">
        <f t="shared" si="397"/>
        <v>264.7171725</v>
      </c>
      <c r="KL22" s="205">
        <f t="shared" si="398"/>
        <v>264.7171725</v>
      </c>
      <c r="KM22" s="205">
        <f t="shared" si="399"/>
        <v>264.7171725</v>
      </c>
      <c r="KN22" s="205">
        <f t="shared" si="400"/>
        <v>264.7171725</v>
      </c>
      <c r="KO22" s="205">
        <f t="shared" si="401"/>
        <v>264.7171725</v>
      </c>
    </row>
    <row r="23" spans="1:301" x14ac:dyDescent="0.2">
      <c r="A23" s="202" t="s">
        <v>337</v>
      </c>
      <c r="B23" s="205">
        <v>287.80190666666681</v>
      </c>
      <c r="C23" s="205">
        <f t="shared" si="2075"/>
        <v>287.80190666666681</v>
      </c>
      <c r="D23" s="205">
        <f t="shared" si="2076"/>
        <v>287.80190666666681</v>
      </c>
      <c r="E23" s="205">
        <f t="shared" si="2077"/>
        <v>287.80190666666681</v>
      </c>
      <c r="F23" s="205">
        <f t="shared" si="2078"/>
        <v>287.80190666666681</v>
      </c>
      <c r="G23" s="205">
        <f t="shared" si="2079"/>
        <v>287.80190666666681</v>
      </c>
      <c r="H23" s="205">
        <f t="shared" si="2080"/>
        <v>287.80190666666681</v>
      </c>
      <c r="I23" s="205">
        <f t="shared" si="2081"/>
        <v>287.80190666666681</v>
      </c>
      <c r="J23" s="205">
        <f t="shared" si="2082"/>
        <v>287.80190666666681</v>
      </c>
      <c r="K23" s="205">
        <f t="shared" si="2083"/>
        <v>287.80190666666681</v>
      </c>
      <c r="L23" s="205">
        <f t="shared" si="2084"/>
        <v>287.80190666666681</v>
      </c>
      <c r="M23" s="205">
        <f t="shared" si="2085"/>
        <v>287.80190666666681</v>
      </c>
      <c r="N23" s="205">
        <f t="shared" si="2086"/>
        <v>287.80190666666681</v>
      </c>
      <c r="O23" s="205">
        <f t="shared" si="2087"/>
        <v>287.80190666666681</v>
      </c>
      <c r="P23" s="205">
        <f t="shared" si="2088"/>
        <v>287.80190666666681</v>
      </c>
      <c r="Q23" s="205">
        <f t="shared" si="2089"/>
        <v>287.80190666666681</v>
      </c>
      <c r="R23" s="205">
        <f t="shared" si="2090"/>
        <v>287.80190666666681</v>
      </c>
      <c r="S23" s="205">
        <f t="shared" si="2091"/>
        <v>287.80190666666681</v>
      </c>
      <c r="T23" s="205">
        <f t="shared" si="2092"/>
        <v>287.80190666666681</v>
      </c>
      <c r="U23" s="205">
        <f t="shared" si="2093"/>
        <v>287.80190666666681</v>
      </c>
      <c r="V23" s="205">
        <f t="shared" si="2094"/>
        <v>287.80190666666681</v>
      </c>
      <c r="W23" s="205">
        <f t="shared" si="2095"/>
        <v>287.80190666666681</v>
      </c>
      <c r="X23" s="205">
        <f t="shared" si="2096"/>
        <v>287.80190666666681</v>
      </c>
      <c r="Y23" s="205">
        <f t="shared" si="2097"/>
        <v>287.80190666666681</v>
      </c>
      <c r="Z23" s="205">
        <f t="shared" si="2098"/>
        <v>287.80190666666681</v>
      </c>
      <c r="AA23" s="205">
        <f t="shared" si="2099"/>
        <v>287.80190666666681</v>
      </c>
      <c r="AB23" s="205">
        <f t="shared" si="2100"/>
        <v>287.80190666666681</v>
      </c>
      <c r="AC23" s="205">
        <f t="shared" si="2101"/>
        <v>287.80190666666681</v>
      </c>
      <c r="AD23" s="205">
        <f t="shared" si="2102"/>
        <v>287.80190666666681</v>
      </c>
      <c r="AE23" s="205">
        <f t="shared" si="2103"/>
        <v>287.80190666666681</v>
      </c>
      <c r="AF23" s="205">
        <f t="shared" si="2104"/>
        <v>287.80190666666681</v>
      </c>
      <c r="AG23" s="205">
        <f t="shared" si="2105"/>
        <v>287.80190666666681</v>
      </c>
      <c r="AH23" s="205">
        <f t="shared" si="2106"/>
        <v>287.80190666666681</v>
      </c>
      <c r="AI23" s="205">
        <f t="shared" si="2107"/>
        <v>287.80190666666681</v>
      </c>
      <c r="AJ23" s="205">
        <f t="shared" si="2108"/>
        <v>287.80190666666681</v>
      </c>
      <c r="AK23" s="205">
        <f t="shared" si="2109"/>
        <v>287.80190666666681</v>
      </c>
      <c r="AL23" s="205">
        <f t="shared" si="2110"/>
        <v>287.80190666666681</v>
      </c>
      <c r="AM23" s="205">
        <f t="shared" si="2111"/>
        <v>287.80190666666681</v>
      </c>
      <c r="AN23" s="205">
        <f t="shared" si="2112"/>
        <v>287.80190666666681</v>
      </c>
      <c r="AO23" s="205">
        <f t="shared" si="2113"/>
        <v>287.80190666666681</v>
      </c>
      <c r="AP23" s="205">
        <f t="shared" si="2114"/>
        <v>287.80190666666681</v>
      </c>
      <c r="AQ23" s="205">
        <f t="shared" si="2115"/>
        <v>287.80190666666681</v>
      </c>
      <c r="AR23" s="205">
        <f t="shared" si="2116"/>
        <v>287.80190666666681</v>
      </c>
      <c r="AS23" s="205">
        <f t="shared" si="2117"/>
        <v>287.80190666666681</v>
      </c>
      <c r="AT23" s="205">
        <f t="shared" si="2118"/>
        <v>287.80190666666681</v>
      </c>
      <c r="AU23" s="205">
        <f t="shared" si="2119"/>
        <v>287.80190666666681</v>
      </c>
      <c r="AV23" s="205">
        <f t="shared" si="2120"/>
        <v>287.80190666666681</v>
      </c>
      <c r="AW23" s="205">
        <f t="shared" si="2121"/>
        <v>287.80190666666681</v>
      </c>
      <c r="AX23" s="205">
        <f t="shared" si="2122"/>
        <v>287.80190666666681</v>
      </c>
      <c r="AY23" s="205">
        <f t="shared" si="2123"/>
        <v>287.80190666666681</v>
      </c>
      <c r="AZ23" s="205">
        <f t="shared" si="2124"/>
        <v>287.80190666666681</v>
      </c>
      <c r="BA23" s="205">
        <f t="shared" si="2125"/>
        <v>287.80190666666681</v>
      </c>
      <c r="BB23" s="205">
        <f t="shared" si="2126"/>
        <v>287.80190666666681</v>
      </c>
      <c r="BC23" s="205">
        <f t="shared" si="2127"/>
        <v>287.80190666666681</v>
      </c>
      <c r="BD23" s="205">
        <f t="shared" si="2128"/>
        <v>287.80190666666681</v>
      </c>
      <c r="BE23" s="205">
        <f t="shared" si="2129"/>
        <v>287.80190666666681</v>
      </c>
      <c r="BF23" s="205">
        <f t="shared" si="2130"/>
        <v>287.80190666666681</v>
      </c>
      <c r="BG23" s="205">
        <f t="shared" si="2131"/>
        <v>287.80190666666681</v>
      </c>
      <c r="BH23" s="205">
        <f t="shared" si="2132"/>
        <v>287.80190666666681</v>
      </c>
      <c r="BI23" s="205">
        <f t="shared" si="2133"/>
        <v>287.80190666666681</v>
      </c>
      <c r="BJ23" s="205">
        <f t="shared" si="2134"/>
        <v>287.80190666666681</v>
      </c>
      <c r="BK23" s="205">
        <f t="shared" si="2135"/>
        <v>287.80190666666681</v>
      </c>
      <c r="BL23" s="205">
        <f t="shared" si="2136"/>
        <v>287.80190666666681</v>
      </c>
      <c r="BM23" s="205">
        <f t="shared" si="2137"/>
        <v>287.80190666666681</v>
      </c>
      <c r="BN23" s="205">
        <f t="shared" si="2138"/>
        <v>287.80190666666681</v>
      </c>
      <c r="BO23" s="205">
        <f t="shared" si="2139"/>
        <v>287.80190666666681</v>
      </c>
      <c r="BP23" s="205">
        <f t="shared" si="2140"/>
        <v>287.80190666666681</v>
      </c>
      <c r="BQ23" s="205">
        <f t="shared" si="2141"/>
        <v>287.80190666666681</v>
      </c>
      <c r="BR23" s="205">
        <f t="shared" si="2142"/>
        <v>287.80190666666681</v>
      </c>
      <c r="BS23" s="205">
        <f t="shared" si="2143"/>
        <v>287.80190666666681</v>
      </c>
      <c r="BT23" s="205">
        <f t="shared" si="2144"/>
        <v>287.80190666666681</v>
      </c>
      <c r="BU23" s="205">
        <f t="shared" si="2145"/>
        <v>287.80190666666681</v>
      </c>
      <c r="BV23" s="205">
        <f t="shared" si="2146"/>
        <v>287.80190666666681</v>
      </c>
      <c r="BW23" s="205">
        <f t="shared" si="2147"/>
        <v>287.80190666666681</v>
      </c>
      <c r="BX23" s="205">
        <f t="shared" si="2148"/>
        <v>287.80190666666681</v>
      </c>
      <c r="BY23" s="205">
        <f t="shared" si="2149"/>
        <v>287.80190666666681</v>
      </c>
      <c r="BZ23" s="205">
        <f t="shared" si="2150"/>
        <v>287.80190666666681</v>
      </c>
      <c r="CA23" s="205">
        <f t="shared" si="2151"/>
        <v>287.80190666666681</v>
      </c>
      <c r="CB23" s="205">
        <f t="shared" si="2152"/>
        <v>287.80190666666681</v>
      </c>
      <c r="CC23" s="205">
        <f t="shared" si="2153"/>
        <v>287.80190666666681</v>
      </c>
      <c r="CD23" s="205">
        <f t="shared" si="2154"/>
        <v>287.80190666666681</v>
      </c>
      <c r="CE23" s="205">
        <f t="shared" si="2155"/>
        <v>287.80190666666681</v>
      </c>
      <c r="CF23" s="205">
        <f t="shared" si="2156"/>
        <v>287.80190666666681</v>
      </c>
      <c r="CG23" s="205">
        <f t="shared" si="2157"/>
        <v>287.80190666666681</v>
      </c>
      <c r="CH23" s="205">
        <f t="shared" si="2158"/>
        <v>287.80190666666681</v>
      </c>
      <c r="CI23" s="205">
        <f t="shared" si="2159"/>
        <v>287.80190666666681</v>
      </c>
      <c r="CJ23" s="205">
        <f t="shared" si="2160"/>
        <v>287.80190666666681</v>
      </c>
      <c r="CK23" s="205">
        <f t="shared" si="2161"/>
        <v>287.80190666666681</v>
      </c>
      <c r="CL23" s="205">
        <f t="shared" si="2162"/>
        <v>287.80190666666681</v>
      </c>
      <c r="CM23" s="205">
        <f t="shared" si="2163"/>
        <v>287.80190666666681</v>
      </c>
      <c r="CN23" s="205">
        <f t="shared" si="2164"/>
        <v>287.80190666666681</v>
      </c>
      <c r="CO23" s="205">
        <f t="shared" si="2165"/>
        <v>287.80190666666681</v>
      </c>
      <c r="CP23" s="205">
        <f t="shared" si="2166"/>
        <v>287.80190666666681</v>
      </c>
      <c r="CQ23" s="205">
        <f t="shared" si="2167"/>
        <v>287.80190666666681</v>
      </c>
      <c r="CR23" s="205">
        <f t="shared" si="2168"/>
        <v>287.80190666666681</v>
      </c>
      <c r="CS23" s="205">
        <f t="shared" si="2169"/>
        <v>287.80190666666681</v>
      </c>
      <c r="CT23" s="205">
        <f t="shared" si="2170"/>
        <v>287.80190666666681</v>
      </c>
      <c r="CU23" s="205">
        <f t="shared" si="2171"/>
        <v>287.80190666666681</v>
      </c>
      <c r="CV23" s="205">
        <f t="shared" si="2172"/>
        <v>287.80190666666681</v>
      </c>
      <c r="CW23" s="205">
        <f t="shared" si="2173"/>
        <v>287.80190666666681</v>
      </c>
      <c r="CX23" s="205">
        <f t="shared" si="2174"/>
        <v>287.80190666666681</v>
      </c>
      <c r="CY23" s="205">
        <f t="shared" si="2175"/>
        <v>287.80190666666681</v>
      </c>
      <c r="CZ23" s="205">
        <f t="shared" si="2176"/>
        <v>287.80190666666681</v>
      </c>
      <c r="DA23" s="205">
        <f t="shared" si="2177"/>
        <v>287.80190666666681</v>
      </c>
      <c r="DB23" s="205">
        <f t="shared" si="2178"/>
        <v>287.80190666666681</v>
      </c>
      <c r="DC23" s="205">
        <f t="shared" si="2179"/>
        <v>287.80190666666681</v>
      </c>
      <c r="DD23" s="205">
        <f t="shared" si="2180"/>
        <v>287.80190666666681</v>
      </c>
      <c r="DE23" s="205">
        <f t="shared" si="2181"/>
        <v>287.80190666666681</v>
      </c>
      <c r="DF23" s="205">
        <f t="shared" si="2182"/>
        <v>287.80190666666681</v>
      </c>
      <c r="DG23" s="205">
        <f t="shared" si="2183"/>
        <v>287.80190666666681</v>
      </c>
      <c r="DH23" s="205">
        <f t="shared" si="2184"/>
        <v>287.80190666666681</v>
      </c>
      <c r="DI23" s="205">
        <f t="shared" si="2185"/>
        <v>287.80190666666681</v>
      </c>
      <c r="DJ23" s="205">
        <f t="shared" si="2186"/>
        <v>287.80190666666681</v>
      </c>
      <c r="DK23" s="205">
        <f t="shared" si="2187"/>
        <v>287.80190666666681</v>
      </c>
      <c r="DL23" s="205">
        <f t="shared" si="2188"/>
        <v>287.80190666666681</v>
      </c>
      <c r="DM23" s="205">
        <f t="shared" si="2189"/>
        <v>287.80190666666681</v>
      </c>
      <c r="DN23" s="205">
        <f t="shared" si="2190"/>
        <v>287.80190666666681</v>
      </c>
      <c r="DO23" s="205">
        <f t="shared" si="2191"/>
        <v>287.80190666666681</v>
      </c>
      <c r="DP23" s="205">
        <f t="shared" si="2192"/>
        <v>287.80190666666681</v>
      </c>
      <c r="DQ23" s="205">
        <f t="shared" si="2193"/>
        <v>287.80190666666681</v>
      </c>
      <c r="DR23" s="205">
        <f t="shared" si="2194"/>
        <v>287.80190666666681</v>
      </c>
      <c r="DS23" s="205">
        <f t="shared" si="2195"/>
        <v>287.80190666666681</v>
      </c>
      <c r="DT23" s="205">
        <f t="shared" si="2196"/>
        <v>287.80190666666681</v>
      </c>
      <c r="DU23" s="205">
        <f t="shared" si="2197"/>
        <v>287.80190666666681</v>
      </c>
      <c r="DV23" s="205">
        <f t="shared" si="2198"/>
        <v>287.80190666666681</v>
      </c>
      <c r="DW23" s="205">
        <f t="shared" si="2199"/>
        <v>287.80190666666681</v>
      </c>
      <c r="DX23" s="205">
        <f t="shared" si="2200"/>
        <v>287.80190666666681</v>
      </c>
      <c r="DY23" s="205">
        <f t="shared" si="2201"/>
        <v>287.80190666666681</v>
      </c>
      <c r="DZ23" s="205">
        <f t="shared" si="2202"/>
        <v>287.80190666666681</v>
      </c>
      <c r="EA23" s="205">
        <f t="shared" si="2203"/>
        <v>287.80190666666681</v>
      </c>
      <c r="EB23" s="205">
        <f t="shared" si="2204"/>
        <v>287.80190666666681</v>
      </c>
      <c r="EC23" s="205">
        <f t="shared" si="2205"/>
        <v>287.80190666666681</v>
      </c>
      <c r="ED23" s="205">
        <f t="shared" si="2206"/>
        <v>287.80190666666681</v>
      </c>
      <c r="EE23" s="205">
        <f t="shared" si="2207"/>
        <v>287.80190666666681</v>
      </c>
      <c r="EF23" s="205">
        <f t="shared" si="2208"/>
        <v>287.80190666666681</v>
      </c>
      <c r="EG23" s="205">
        <f t="shared" si="2209"/>
        <v>287.80190666666681</v>
      </c>
      <c r="EH23" s="205">
        <f t="shared" si="2210"/>
        <v>287.80190666666681</v>
      </c>
      <c r="EI23" s="205">
        <f t="shared" si="2211"/>
        <v>287.80190666666681</v>
      </c>
      <c r="EJ23" s="205">
        <f t="shared" si="2212"/>
        <v>287.80190666666681</v>
      </c>
      <c r="EK23" s="205">
        <f t="shared" si="2213"/>
        <v>287.80190666666681</v>
      </c>
      <c r="EL23" s="205">
        <f t="shared" si="2214"/>
        <v>287.80190666666681</v>
      </c>
      <c r="EM23" s="205">
        <f t="shared" si="2215"/>
        <v>287.80190666666681</v>
      </c>
      <c r="EN23" s="205">
        <f t="shared" si="2216"/>
        <v>287.80190666666681</v>
      </c>
      <c r="EO23" s="205">
        <f t="shared" si="2217"/>
        <v>287.80190666666681</v>
      </c>
      <c r="EP23" s="205">
        <f t="shared" si="2218"/>
        <v>287.80190666666681</v>
      </c>
      <c r="EQ23" s="205">
        <f t="shared" si="2219"/>
        <v>287.80190666666681</v>
      </c>
      <c r="ER23" s="205">
        <f t="shared" si="2220"/>
        <v>287.80190666666681</v>
      </c>
      <c r="ES23" s="205">
        <f t="shared" si="2221"/>
        <v>287.80190666666681</v>
      </c>
      <c r="ET23" s="205">
        <f t="shared" si="2222"/>
        <v>287.80190666666681</v>
      </c>
      <c r="EU23" s="205">
        <f t="shared" si="2223"/>
        <v>287.80190666666681</v>
      </c>
      <c r="EV23" s="205">
        <f t="shared" si="2224"/>
        <v>287.80190666666681</v>
      </c>
      <c r="EW23" s="205">
        <f t="shared" si="2225"/>
        <v>287.80190666666681</v>
      </c>
      <c r="EX23" s="205">
        <f t="shared" si="2226"/>
        <v>287.80190666666681</v>
      </c>
      <c r="EY23" s="205">
        <f t="shared" si="2227"/>
        <v>287.80190666666681</v>
      </c>
      <c r="EZ23" s="205">
        <f t="shared" si="2228"/>
        <v>287.80190666666681</v>
      </c>
      <c r="FA23" s="205">
        <f t="shared" si="2229"/>
        <v>287.80190666666681</v>
      </c>
      <c r="FB23" s="205">
        <f t="shared" si="2230"/>
        <v>287.80190666666681</v>
      </c>
      <c r="FC23" s="205">
        <f t="shared" si="2231"/>
        <v>287.80190666666681</v>
      </c>
      <c r="FD23" s="205">
        <f t="shared" si="2232"/>
        <v>287.80190666666681</v>
      </c>
      <c r="FE23" s="205">
        <f t="shared" si="2233"/>
        <v>287.80190666666681</v>
      </c>
      <c r="FF23" s="205">
        <f t="shared" si="2234"/>
        <v>287.80190666666681</v>
      </c>
      <c r="FG23" s="205">
        <f t="shared" si="2235"/>
        <v>287.80190666666681</v>
      </c>
      <c r="FH23" s="205">
        <f t="shared" si="2236"/>
        <v>287.80190666666681</v>
      </c>
      <c r="FI23" s="205">
        <f t="shared" si="2237"/>
        <v>287.80190666666681</v>
      </c>
      <c r="FJ23" s="205">
        <f t="shared" si="2238"/>
        <v>287.80190666666681</v>
      </c>
      <c r="FK23" s="205">
        <f t="shared" si="2239"/>
        <v>287.80190666666681</v>
      </c>
      <c r="FL23" s="205">
        <f t="shared" si="2240"/>
        <v>287.80190666666681</v>
      </c>
      <c r="FM23" s="205">
        <f t="shared" si="2241"/>
        <v>287.80190666666681</v>
      </c>
      <c r="FN23" s="205">
        <f t="shared" si="2242"/>
        <v>287.80190666666681</v>
      </c>
      <c r="FO23" s="205">
        <f t="shared" si="2243"/>
        <v>287.80190666666681</v>
      </c>
      <c r="FP23" s="205">
        <f t="shared" si="2244"/>
        <v>287.80190666666681</v>
      </c>
      <c r="FQ23" s="205">
        <f t="shared" si="2245"/>
        <v>287.80190666666681</v>
      </c>
      <c r="FR23" s="205">
        <f t="shared" si="2246"/>
        <v>287.80190666666681</v>
      </c>
      <c r="FS23" s="205">
        <f t="shared" si="2247"/>
        <v>287.80190666666681</v>
      </c>
      <c r="FT23" s="205">
        <f t="shared" si="2248"/>
        <v>287.80190666666681</v>
      </c>
      <c r="FU23" s="205">
        <f t="shared" si="2249"/>
        <v>287.80190666666681</v>
      </c>
      <c r="FV23" s="205">
        <f t="shared" si="2250"/>
        <v>287.80190666666681</v>
      </c>
      <c r="FW23" s="205">
        <f t="shared" si="2251"/>
        <v>287.80190666666681</v>
      </c>
      <c r="FX23" s="205">
        <f t="shared" si="2252"/>
        <v>287.80190666666681</v>
      </c>
      <c r="FY23" s="205">
        <f t="shared" si="2253"/>
        <v>287.80190666666681</v>
      </c>
      <c r="FZ23" s="205">
        <f t="shared" si="2254"/>
        <v>287.80190666666681</v>
      </c>
      <c r="GA23" s="205">
        <f t="shared" si="2255"/>
        <v>287.80190666666681</v>
      </c>
      <c r="GB23" s="205">
        <f t="shared" si="2256"/>
        <v>287.80190666666681</v>
      </c>
      <c r="GC23" s="205">
        <f t="shared" si="2257"/>
        <v>287.80190666666681</v>
      </c>
      <c r="GD23" s="205">
        <f t="shared" si="2258"/>
        <v>287.80190666666681</v>
      </c>
      <c r="GE23" s="205">
        <f t="shared" si="2259"/>
        <v>287.80190666666681</v>
      </c>
      <c r="GF23" s="205">
        <f t="shared" si="2260"/>
        <v>287.80190666666681</v>
      </c>
      <c r="GG23" s="205">
        <f t="shared" si="2261"/>
        <v>287.80190666666681</v>
      </c>
      <c r="GH23" s="205">
        <f t="shared" si="2262"/>
        <v>287.80190666666681</v>
      </c>
      <c r="GI23" s="205">
        <f t="shared" si="2263"/>
        <v>287.80190666666681</v>
      </c>
      <c r="GJ23" s="205">
        <f t="shared" si="2264"/>
        <v>287.80190666666681</v>
      </c>
      <c r="GK23" s="205">
        <f t="shared" si="2265"/>
        <v>287.80190666666681</v>
      </c>
      <c r="GL23" s="205">
        <f t="shared" si="2266"/>
        <v>287.80190666666681</v>
      </c>
      <c r="GM23" s="205">
        <f t="shared" si="2267"/>
        <v>287.80190666666681</v>
      </c>
      <c r="GN23" s="205">
        <f t="shared" si="2268"/>
        <v>287.80190666666681</v>
      </c>
      <c r="GO23" s="205">
        <f t="shared" si="2269"/>
        <v>287.80190666666681</v>
      </c>
      <c r="GP23" s="205">
        <f t="shared" si="2270"/>
        <v>287.80190666666681</v>
      </c>
      <c r="GQ23" s="205">
        <f t="shared" si="2271"/>
        <v>287.80190666666681</v>
      </c>
      <c r="GR23" s="205">
        <f t="shared" si="2272"/>
        <v>287.80190666666681</v>
      </c>
      <c r="GS23" s="205">
        <f t="shared" si="2273"/>
        <v>287.80190666666681</v>
      </c>
      <c r="GT23" s="205">
        <f t="shared" si="2274"/>
        <v>287.80190666666681</v>
      </c>
      <c r="GU23" s="205">
        <f t="shared" si="2275"/>
        <v>287.80190666666681</v>
      </c>
      <c r="GV23" s="205">
        <f t="shared" si="2276"/>
        <v>287.80190666666681</v>
      </c>
      <c r="GW23" s="205">
        <f t="shared" si="2277"/>
        <v>287.80190666666681</v>
      </c>
      <c r="GX23" s="205">
        <f t="shared" si="2278"/>
        <v>287.80190666666681</v>
      </c>
      <c r="GY23" s="205">
        <f t="shared" si="2279"/>
        <v>287.80190666666681</v>
      </c>
      <c r="GZ23" s="205">
        <f t="shared" si="2280"/>
        <v>287.80190666666681</v>
      </c>
      <c r="HA23" s="205">
        <f t="shared" si="2281"/>
        <v>287.80190666666681</v>
      </c>
      <c r="HB23" s="205">
        <f t="shared" si="2282"/>
        <v>287.80190666666681</v>
      </c>
      <c r="HC23" s="205">
        <f t="shared" si="2283"/>
        <v>287.80190666666681</v>
      </c>
      <c r="HD23" s="205">
        <f t="shared" si="2284"/>
        <v>287.80190666666681</v>
      </c>
      <c r="HE23" s="205">
        <f t="shared" si="2285"/>
        <v>287.80190666666681</v>
      </c>
      <c r="HF23" s="205">
        <f t="shared" si="2286"/>
        <v>287.80190666666681</v>
      </c>
      <c r="HG23" s="205">
        <f t="shared" si="2287"/>
        <v>287.80190666666681</v>
      </c>
      <c r="HH23" s="205">
        <f t="shared" si="2288"/>
        <v>287.80190666666681</v>
      </c>
      <c r="HI23" s="205">
        <f t="shared" si="2289"/>
        <v>287.80190666666681</v>
      </c>
      <c r="HJ23" s="205">
        <f t="shared" si="2290"/>
        <v>287.80190666666681</v>
      </c>
      <c r="HK23" s="205">
        <f t="shared" si="2291"/>
        <v>287.80190666666681</v>
      </c>
      <c r="HL23" s="205">
        <f t="shared" si="2292"/>
        <v>287.80190666666681</v>
      </c>
      <c r="HM23" s="205">
        <f t="shared" si="2293"/>
        <v>287.80190666666681</v>
      </c>
      <c r="HN23" s="205">
        <f t="shared" si="2294"/>
        <v>287.80190666666681</v>
      </c>
      <c r="HO23" s="205">
        <f t="shared" si="2295"/>
        <v>287.80190666666681</v>
      </c>
      <c r="HP23" s="205">
        <f t="shared" si="2296"/>
        <v>287.80190666666681</v>
      </c>
      <c r="HQ23" s="205">
        <f t="shared" si="2297"/>
        <v>287.80190666666681</v>
      </c>
      <c r="HR23" s="205">
        <f t="shared" si="2298"/>
        <v>287.80190666666681</v>
      </c>
      <c r="HS23" s="205">
        <f t="shared" si="2299"/>
        <v>287.80190666666681</v>
      </c>
      <c r="HT23" s="205">
        <f t="shared" si="2300"/>
        <v>287.80190666666681</v>
      </c>
      <c r="HU23" s="205">
        <f t="shared" si="2301"/>
        <v>287.80190666666681</v>
      </c>
      <c r="HV23" s="205">
        <f t="shared" si="2302"/>
        <v>287.80190666666681</v>
      </c>
      <c r="HW23" s="205">
        <f t="shared" si="2303"/>
        <v>287.80190666666681</v>
      </c>
      <c r="HX23" s="205">
        <f t="shared" si="2304"/>
        <v>287.80190666666681</v>
      </c>
      <c r="HY23" s="205">
        <f t="shared" si="2305"/>
        <v>287.80190666666681</v>
      </c>
      <c r="HZ23" s="205">
        <f t="shared" si="2306"/>
        <v>287.80190666666681</v>
      </c>
      <c r="IA23" s="205">
        <f t="shared" si="2307"/>
        <v>287.80190666666681</v>
      </c>
      <c r="IB23" s="205">
        <f t="shared" si="2308"/>
        <v>287.80190666666681</v>
      </c>
      <c r="IC23" s="205">
        <f t="shared" si="2309"/>
        <v>287.80190666666681</v>
      </c>
      <c r="ID23" s="205">
        <f t="shared" si="2310"/>
        <v>287.80190666666681</v>
      </c>
      <c r="IE23" s="205">
        <f t="shared" si="2311"/>
        <v>287.80190666666681</v>
      </c>
      <c r="IF23" s="205">
        <f t="shared" si="2312"/>
        <v>287.80190666666681</v>
      </c>
      <c r="IG23" s="205">
        <f t="shared" si="2313"/>
        <v>287.80190666666681</v>
      </c>
      <c r="IH23" s="205">
        <f t="shared" si="2313"/>
        <v>287.80190666666681</v>
      </c>
      <c r="II23" s="205">
        <f t="shared" si="2313"/>
        <v>287.80190666666681</v>
      </c>
      <c r="IJ23" s="205">
        <f t="shared" si="2313"/>
        <v>287.80190666666681</v>
      </c>
      <c r="IK23" s="205">
        <f t="shared" si="2313"/>
        <v>287.80190666666681</v>
      </c>
      <c r="IL23" s="205">
        <f t="shared" si="2313"/>
        <v>287.80190666666681</v>
      </c>
      <c r="IM23" s="205">
        <f t="shared" si="2313"/>
        <v>287.80190666666681</v>
      </c>
      <c r="IN23" s="205">
        <f t="shared" si="2313"/>
        <v>287.80190666666681</v>
      </c>
      <c r="IO23" s="205">
        <f t="shared" si="2313"/>
        <v>287.80190666666681</v>
      </c>
      <c r="IP23" s="205">
        <f t="shared" si="2313"/>
        <v>287.80190666666681</v>
      </c>
      <c r="IQ23" s="205">
        <f t="shared" si="2313"/>
        <v>287.80190666666681</v>
      </c>
      <c r="IR23" s="205">
        <f t="shared" si="2313"/>
        <v>287.80190666666681</v>
      </c>
      <c r="IS23" s="205">
        <f t="shared" si="2313"/>
        <v>287.80190666666681</v>
      </c>
      <c r="IT23" s="205">
        <f t="shared" si="354"/>
        <v>287.80190666666681</v>
      </c>
      <c r="IU23" s="205">
        <f t="shared" si="355"/>
        <v>287.80190666666681</v>
      </c>
      <c r="IV23" s="205">
        <f t="shared" si="356"/>
        <v>287.80190666666681</v>
      </c>
      <c r="IW23" s="205">
        <f t="shared" si="357"/>
        <v>287.80190666666681</v>
      </c>
      <c r="IX23" s="205">
        <f t="shared" si="358"/>
        <v>287.80190666666681</v>
      </c>
      <c r="IY23" s="205">
        <f t="shared" si="359"/>
        <v>287.80190666666681</v>
      </c>
      <c r="IZ23" s="205">
        <f t="shared" si="360"/>
        <v>287.80190666666681</v>
      </c>
      <c r="JA23" s="205">
        <f t="shared" si="361"/>
        <v>287.80190666666681</v>
      </c>
      <c r="JB23" s="205">
        <f t="shared" si="362"/>
        <v>287.80190666666681</v>
      </c>
      <c r="JC23" s="205">
        <f t="shared" si="363"/>
        <v>287.80190666666681</v>
      </c>
      <c r="JD23" s="205">
        <f t="shared" si="364"/>
        <v>287.80190666666681</v>
      </c>
      <c r="JE23" s="205">
        <f t="shared" si="365"/>
        <v>287.80190666666681</v>
      </c>
      <c r="JF23" s="205">
        <f t="shared" si="366"/>
        <v>287.80190666666681</v>
      </c>
      <c r="JG23" s="205">
        <f t="shared" si="367"/>
        <v>287.80190666666681</v>
      </c>
      <c r="JH23" s="205">
        <f t="shared" si="368"/>
        <v>287.80190666666681</v>
      </c>
      <c r="JI23" s="205">
        <f t="shared" si="369"/>
        <v>287.80190666666681</v>
      </c>
      <c r="JJ23" s="205">
        <f t="shared" si="370"/>
        <v>287.80190666666681</v>
      </c>
      <c r="JK23" s="205">
        <f t="shared" si="371"/>
        <v>287.80190666666681</v>
      </c>
      <c r="JL23" s="205">
        <f t="shared" si="372"/>
        <v>287.80190666666681</v>
      </c>
      <c r="JM23" s="205">
        <f t="shared" si="373"/>
        <v>287.80190666666681</v>
      </c>
      <c r="JN23" s="205">
        <f t="shared" si="374"/>
        <v>287.80190666666681</v>
      </c>
      <c r="JO23" s="205">
        <f t="shared" si="375"/>
        <v>287.80190666666681</v>
      </c>
      <c r="JP23" s="205">
        <f t="shared" si="376"/>
        <v>287.80190666666681</v>
      </c>
      <c r="JQ23" s="205">
        <f t="shared" si="377"/>
        <v>287.80190666666681</v>
      </c>
      <c r="JR23" s="205">
        <f t="shared" si="378"/>
        <v>287.80190666666681</v>
      </c>
      <c r="JS23" s="205">
        <f t="shared" si="379"/>
        <v>287.80190666666681</v>
      </c>
      <c r="JT23" s="205">
        <f t="shared" si="380"/>
        <v>287.80190666666681</v>
      </c>
      <c r="JU23" s="205">
        <f t="shared" si="381"/>
        <v>287.80190666666681</v>
      </c>
      <c r="JV23" s="205">
        <f t="shared" si="382"/>
        <v>287.80190666666681</v>
      </c>
      <c r="JW23" s="205">
        <f t="shared" si="383"/>
        <v>287.80190666666681</v>
      </c>
      <c r="JX23" s="205">
        <f t="shared" si="384"/>
        <v>287.80190666666681</v>
      </c>
      <c r="JY23" s="205">
        <f t="shared" si="385"/>
        <v>287.80190666666681</v>
      </c>
      <c r="JZ23" s="205">
        <f t="shared" si="386"/>
        <v>287.80190666666681</v>
      </c>
      <c r="KA23" s="205">
        <f t="shared" si="387"/>
        <v>287.80190666666681</v>
      </c>
      <c r="KB23" s="205">
        <f t="shared" si="388"/>
        <v>287.80190666666681</v>
      </c>
      <c r="KC23" s="205">
        <f t="shared" si="389"/>
        <v>287.80190666666681</v>
      </c>
      <c r="KD23" s="205">
        <f t="shared" si="390"/>
        <v>287.80190666666681</v>
      </c>
      <c r="KE23" s="205">
        <f t="shared" si="391"/>
        <v>287.80190666666681</v>
      </c>
      <c r="KF23" s="205">
        <f t="shared" si="392"/>
        <v>287.80190666666681</v>
      </c>
      <c r="KG23" s="205">
        <f t="shared" si="393"/>
        <v>287.80190666666681</v>
      </c>
      <c r="KH23" s="205">
        <f t="shared" si="394"/>
        <v>287.80190666666681</v>
      </c>
      <c r="KI23" s="205">
        <f t="shared" si="395"/>
        <v>287.80190666666681</v>
      </c>
      <c r="KJ23" s="205">
        <f t="shared" si="396"/>
        <v>287.80190666666681</v>
      </c>
      <c r="KK23" s="205">
        <f t="shared" si="397"/>
        <v>287.80190666666681</v>
      </c>
      <c r="KL23" s="205">
        <f t="shared" si="398"/>
        <v>287.80190666666681</v>
      </c>
      <c r="KM23" s="205">
        <f t="shared" si="399"/>
        <v>287.80190666666681</v>
      </c>
      <c r="KN23" s="205">
        <f t="shared" si="400"/>
        <v>287.80190666666681</v>
      </c>
      <c r="KO23" s="205">
        <f t="shared" si="401"/>
        <v>287.80190666666681</v>
      </c>
    </row>
    <row r="24" spans="1:301" x14ac:dyDescent="0.2">
      <c r="A24" s="202" t="s">
        <v>618</v>
      </c>
      <c r="B24" s="205">
        <f t="shared" ref="B24:BM24" si="2314">12865.25/1000</f>
        <v>12.86525</v>
      </c>
      <c r="C24" s="205">
        <f t="shared" si="2314"/>
        <v>12.86525</v>
      </c>
      <c r="D24" s="205">
        <f t="shared" si="2314"/>
        <v>12.86525</v>
      </c>
      <c r="E24" s="205">
        <f t="shared" si="2314"/>
        <v>12.86525</v>
      </c>
      <c r="F24" s="205">
        <f t="shared" si="2314"/>
        <v>12.86525</v>
      </c>
      <c r="G24" s="205">
        <f t="shared" si="2314"/>
        <v>12.86525</v>
      </c>
      <c r="H24" s="205">
        <f t="shared" si="2314"/>
        <v>12.86525</v>
      </c>
      <c r="I24" s="205">
        <f t="shared" si="2314"/>
        <v>12.86525</v>
      </c>
      <c r="J24" s="205">
        <f t="shared" si="2314"/>
        <v>12.86525</v>
      </c>
      <c r="K24" s="205">
        <f t="shared" si="2314"/>
        <v>12.86525</v>
      </c>
      <c r="L24" s="205">
        <f t="shared" si="2314"/>
        <v>12.86525</v>
      </c>
      <c r="M24" s="205">
        <f t="shared" si="2314"/>
        <v>12.86525</v>
      </c>
      <c r="N24" s="205">
        <f t="shared" si="2314"/>
        <v>12.86525</v>
      </c>
      <c r="O24" s="205">
        <f t="shared" si="2314"/>
        <v>12.86525</v>
      </c>
      <c r="P24" s="205">
        <f t="shared" si="2314"/>
        <v>12.86525</v>
      </c>
      <c r="Q24" s="205">
        <f t="shared" si="2314"/>
        <v>12.86525</v>
      </c>
      <c r="R24" s="205">
        <f t="shared" si="2314"/>
        <v>12.86525</v>
      </c>
      <c r="S24" s="205">
        <f t="shared" si="2314"/>
        <v>12.86525</v>
      </c>
      <c r="T24" s="205">
        <f t="shared" si="2314"/>
        <v>12.86525</v>
      </c>
      <c r="U24" s="205">
        <f t="shared" si="2314"/>
        <v>12.86525</v>
      </c>
      <c r="V24" s="205">
        <f t="shared" si="2314"/>
        <v>12.86525</v>
      </c>
      <c r="W24" s="205">
        <f t="shared" si="2314"/>
        <v>12.86525</v>
      </c>
      <c r="X24" s="205">
        <f t="shared" si="2314"/>
        <v>12.86525</v>
      </c>
      <c r="Y24" s="205">
        <f t="shared" si="2314"/>
        <v>12.86525</v>
      </c>
      <c r="Z24" s="205">
        <f t="shared" si="2314"/>
        <v>12.86525</v>
      </c>
      <c r="AA24" s="205">
        <f t="shared" si="2314"/>
        <v>12.86525</v>
      </c>
      <c r="AB24" s="205">
        <f t="shared" si="2314"/>
        <v>12.86525</v>
      </c>
      <c r="AC24" s="205">
        <f t="shared" si="2314"/>
        <v>12.86525</v>
      </c>
      <c r="AD24" s="205">
        <f t="shared" si="2314"/>
        <v>12.86525</v>
      </c>
      <c r="AE24" s="205">
        <f t="shared" si="2314"/>
        <v>12.86525</v>
      </c>
      <c r="AF24" s="205">
        <f t="shared" si="2314"/>
        <v>12.86525</v>
      </c>
      <c r="AG24" s="205">
        <f t="shared" si="2314"/>
        <v>12.86525</v>
      </c>
      <c r="AH24" s="205">
        <f t="shared" si="2314"/>
        <v>12.86525</v>
      </c>
      <c r="AI24" s="205">
        <f t="shared" si="2314"/>
        <v>12.86525</v>
      </c>
      <c r="AJ24" s="205">
        <f t="shared" si="2314"/>
        <v>12.86525</v>
      </c>
      <c r="AK24" s="205">
        <f t="shared" si="2314"/>
        <v>12.86525</v>
      </c>
      <c r="AL24" s="205">
        <f t="shared" si="2314"/>
        <v>12.86525</v>
      </c>
      <c r="AM24" s="205">
        <f t="shared" si="2314"/>
        <v>12.86525</v>
      </c>
      <c r="AN24" s="205">
        <f t="shared" si="2314"/>
        <v>12.86525</v>
      </c>
      <c r="AO24" s="205">
        <f t="shared" si="2314"/>
        <v>12.86525</v>
      </c>
      <c r="AP24" s="205">
        <f t="shared" si="2314"/>
        <v>12.86525</v>
      </c>
      <c r="AQ24" s="205">
        <f t="shared" si="2314"/>
        <v>12.86525</v>
      </c>
      <c r="AR24" s="205">
        <f t="shared" si="2314"/>
        <v>12.86525</v>
      </c>
      <c r="AS24" s="205">
        <f t="shared" si="2314"/>
        <v>12.86525</v>
      </c>
      <c r="AT24" s="205">
        <f t="shared" si="2314"/>
        <v>12.86525</v>
      </c>
      <c r="AU24" s="205">
        <f t="shared" si="2314"/>
        <v>12.86525</v>
      </c>
      <c r="AV24" s="205">
        <f t="shared" si="2314"/>
        <v>12.86525</v>
      </c>
      <c r="AW24" s="205">
        <f t="shared" si="2314"/>
        <v>12.86525</v>
      </c>
      <c r="AX24" s="205">
        <f t="shared" si="2314"/>
        <v>12.86525</v>
      </c>
      <c r="AY24" s="205">
        <f t="shared" si="2314"/>
        <v>12.86525</v>
      </c>
      <c r="AZ24" s="205">
        <f t="shared" si="2314"/>
        <v>12.86525</v>
      </c>
      <c r="BA24" s="205">
        <f t="shared" si="2314"/>
        <v>12.86525</v>
      </c>
      <c r="BB24" s="205">
        <f t="shared" si="2314"/>
        <v>12.86525</v>
      </c>
      <c r="BC24" s="205">
        <f t="shared" si="2314"/>
        <v>12.86525</v>
      </c>
      <c r="BD24" s="205">
        <f t="shared" si="2314"/>
        <v>12.86525</v>
      </c>
      <c r="BE24" s="205">
        <f t="shared" si="2314"/>
        <v>12.86525</v>
      </c>
      <c r="BF24" s="205">
        <f t="shared" si="2314"/>
        <v>12.86525</v>
      </c>
      <c r="BG24" s="205">
        <f t="shared" si="2314"/>
        <v>12.86525</v>
      </c>
      <c r="BH24" s="205">
        <f t="shared" si="2314"/>
        <v>12.86525</v>
      </c>
      <c r="BI24" s="205">
        <f t="shared" si="2314"/>
        <v>12.86525</v>
      </c>
      <c r="BJ24" s="205">
        <f t="shared" si="2314"/>
        <v>12.86525</v>
      </c>
      <c r="BK24" s="205">
        <f t="shared" si="2314"/>
        <v>12.86525</v>
      </c>
      <c r="BL24" s="205">
        <f t="shared" si="2314"/>
        <v>12.86525</v>
      </c>
      <c r="BM24" s="205">
        <f t="shared" si="2314"/>
        <v>12.86525</v>
      </c>
      <c r="BN24" s="205">
        <f t="shared" ref="BN24:DY24" si="2315">12865.25/1000</f>
        <v>12.86525</v>
      </c>
      <c r="BO24" s="205">
        <f t="shared" si="2315"/>
        <v>12.86525</v>
      </c>
      <c r="BP24" s="205">
        <f t="shared" si="2315"/>
        <v>12.86525</v>
      </c>
      <c r="BQ24" s="205">
        <f t="shared" si="2315"/>
        <v>12.86525</v>
      </c>
      <c r="BR24" s="205">
        <f t="shared" si="2315"/>
        <v>12.86525</v>
      </c>
      <c r="BS24" s="205">
        <f t="shared" si="2315"/>
        <v>12.86525</v>
      </c>
      <c r="BT24" s="205">
        <f t="shared" si="2315"/>
        <v>12.86525</v>
      </c>
      <c r="BU24" s="205">
        <f t="shared" si="2315"/>
        <v>12.86525</v>
      </c>
      <c r="BV24" s="205">
        <f t="shared" si="2315"/>
        <v>12.86525</v>
      </c>
      <c r="BW24" s="205">
        <f t="shared" si="2315"/>
        <v>12.86525</v>
      </c>
      <c r="BX24" s="205">
        <f t="shared" si="2315"/>
        <v>12.86525</v>
      </c>
      <c r="BY24" s="205">
        <f t="shared" si="2315"/>
        <v>12.86525</v>
      </c>
      <c r="BZ24" s="205">
        <f t="shared" si="2315"/>
        <v>12.86525</v>
      </c>
      <c r="CA24" s="205">
        <f t="shared" si="2315"/>
        <v>12.86525</v>
      </c>
      <c r="CB24" s="205">
        <f t="shared" si="2315"/>
        <v>12.86525</v>
      </c>
      <c r="CC24" s="205">
        <f t="shared" si="2315"/>
        <v>12.86525</v>
      </c>
      <c r="CD24" s="205">
        <f t="shared" si="2315"/>
        <v>12.86525</v>
      </c>
      <c r="CE24" s="205">
        <f t="shared" si="2315"/>
        <v>12.86525</v>
      </c>
      <c r="CF24" s="205">
        <f t="shared" si="2315"/>
        <v>12.86525</v>
      </c>
      <c r="CG24" s="205">
        <f t="shared" si="2315"/>
        <v>12.86525</v>
      </c>
      <c r="CH24" s="205">
        <f t="shared" si="2315"/>
        <v>12.86525</v>
      </c>
      <c r="CI24" s="205">
        <f t="shared" si="2315"/>
        <v>12.86525</v>
      </c>
      <c r="CJ24" s="205">
        <f t="shared" si="2315"/>
        <v>12.86525</v>
      </c>
      <c r="CK24" s="205">
        <f t="shared" si="2315"/>
        <v>12.86525</v>
      </c>
      <c r="CL24" s="205">
        <f t="shared" si="2315"/>
        <v>12.86525</v>
      </c>
      <c r="CM24" s="205">
        <f t="shared" si="2315"/>
        <v>12.86525</v>
      </c>
      <c r="CN24" s="205">
        <f t="shared" si="2315"/>
        <v>12.86525</v>
      </c>
      <c r="CO24" s="205">
        <f t="shared" si="2315"/>
        <v>12.86525</v>
      </c>
      <c r="CP24" s="205">
        <f t="shared" si="2315"/>
        <v>12.86525</v>
      </c>
      <c r="CQ24" s="205">
        <f t="shared" si="2315"/>
        <v>12.86525</v>
      </c>
      <c r="CR24" s="205">
        <f t="shared" si="2315"/>
        <v>12.86525</v>
      </c>
      <c r="CS24" s="205">
        <f t="shared" si="2315"/>
        <v>12.86525</v>
      </c>
      <c r="CT24" s="205">
        <f t="shared" si="2315"/>
        <v>12.86525</v>
      </c>
      <c r="CU24" s="205">
        <f t="shared" si="2315"/>
        <v>12.86525</v>
      </c>
      <c r="CV24" s="205">
        <f t="shared" si="2315"/>
        <v>12.86525</v>
      </c>
      <c r="CW24" s="205">
        <f t="shared" si="2315"/>
        <v>12.86525</v>
      </c>
      <c r="CX24" s="205">
        <f t="shared" si="2315"/>
        <v>12.86525</v>
      </c>
      <c r="CY24" s="205">
        <f t="shared" si="2315"/>
        <v>12.86525</v>
      </c>
      <c r="CZ24" s="205">
        <f t="shared" si="2315"/>
        <v>12.86525</v>
      </c>
      <c r="DA24" s="205">
        <f t="shared" si="2315"/>
        <v>12.86525</v>
      </c>
      <c r="DB24" s="205">
        <f t="shared" si="2315"/>
        <v>12.86525</v>
      </c>
      <c r="DC24" s="205">
        <f t="shared" si="2315"/>
        <v>12.86525</v>
      </c>
      <c r="DD24" s="205">
        <f t="shared" si="2315"/>
        <v>12.86525</v>
      </c>
      <c r="DE24" s="205">
        <f t="shared" si="2315"/>
        <v>12.86525</v>
      </c>
      <c r="DF24" s="205">
        <f t="shared" si="2315"/>
        <v>12.86525</v>
      </c>
      <c r="DG24" s="205">
        <f t="shared" si="2315"/>
        <v>12.86525</v>
      </c>
      <c r="DH24" s="205">
        <f t="shared" si="2315"/>
        <v>12.86525</v>
      </c>
      <c r="DI24" s="205">
        <f t="shared" si="2315"/>
        <v>12.86525</v>
      </c>
      <c r="DJ24" s="205">
        <f t="shared" si="2315"/>
        <v>12.86525</v>
      </c>
      <c r="DK24" s="205">
        <f t="shared" si="2315"/>
        <v>12.86525</v>
      </c>
      <c r="DL24" s="205">
        <f t="shared" si="2315"/>
        <v>12.86525</v>
      </c>
      <c r="DM24" s="205">
        <f t="shared" si="2315"/>
        <v>12.86525</v>
      </c>
      <c r="DN24" s="205">
        <f t="shared" si="2315"/>
        <v>12.86525</v>
      </c>
      <c r="DO24" s="205">
        <f t="shared" si="2315"/>
        <v>12.86525</v>
      </c>
      <c r="DP24" s="205">
        <f t="shared" si="2315"/>
        <v>12.86525</v>
      </c>
      <c r="DQ24" s="205">
        <f t="shared" si="2315"/>
        <v>12.86525</v>
      </c>
      <c r="DR24" s="205">
        <f t="shared" si="2315"/>
        <v>12.86525</v>
      </c>
      <c r="DS24" s="205">
        <f t="shared" si="2315"/>
        <v>12.86525</v>
      </c>
      <c r="DT24" s="205">
        <f t="shared" si="2315"/>
        <v>12.86525</v>
      </c>
      <c r="DU24" s="205">
        <f t="shared" si="2315"/>
        <v>12.86525</v>
      </c>
      <c r="DV24" s="205">
        <f t="shared" si="2315"/>
        <v>12.86525</v>
      </c>
      <c r="DW24" s="205">
        <f t="shared" si="2315"/>
        <v>12.86525</v>
      </c>
      <c r="DX24" s="205">
        <f t="shared" si="2315"/>
        <v>12.86525</v>
      </c>
      <c r="DY24" s="205">
        <f t="shared" si="2315"/>
        <v>12.86525</v>
      </c>
      <c r="DZ24" s="205">
        <f t="shared" ref="DZ24:GK24" si="2316">12865.25/1000</f>
        <v>12.86525</v>
      </c>
      <c r="EA24" s="205">
        <f t="shared" si="2316"/>
        <v>12.86525</v>
      </c>
      <c r="EB24" s="205">
        <f t="shared" si="2316"/>
        <v>12.86525</v>
      </c>
      <c r="EC24" s="205">
        <f t="shared" si="2316"/>
        <v>12.86525</v>
      </c>
      <c r="ED24" s="205">
        <f t="shared" si="2316"/>
        <v>12.86525</v>
      </c>
      <c r="EE24" s="205">
        <f t="shared" si="2316"/>
        <v>12.86525</v>
      </c>
      <c r="EF24" s="205">
        <f t="shared" si="2316"/>
        <v>12.86525</v>
      </c>
      <c r="EG24" s="205">
        <f t="shared" si="2316"/>
        <v>12.86525</v>
      </c>
      <c r="EH24" s="205">
        <f t="shared" si="2316"/>
        <v>12.86525</v>
      </c>
      <c r="EI24" s="205">
        <f t="shared" si="2316"/>
        <v>12.86525</v>
      </c>
      <c r="EJ24" s="205">
        <f t="shared" si="2316"/>
        <v>12.86525</v>
      </c>
      <c r="EK24" s="205">
        <f t="shared" si="2316"/>
        <v>12.86525</v>
      </c>
      <c r="EL24" s="205">
        <f t="shared" si="2316"/>
        <v>12.86525</v>
      </c>
      <c r="EM24" s="205">
        <f t="shared" si="2316"/>
        <v>12.86525</v>
      </c>
      <c r="EN24" s="205">
        <f t="shared" si="2316"/>
        <v>12.86525</v>
      </c>
      <c r="EO24" s="205">
        <f t="shared" si="2316"/>
        <v>12.86525</v>
      </c>
      <c r="EP24" s="205">
        <f t="shared" si="2316"/>
        <v>12.86525</v>
      </c>
      <c r="EQ24" s="205">
        <f t="shared" si="2316"/>
        <v>12.86525</v>
      </c>
      <c r="ER24" s="205">
        <f t="shared" si="2316"/>
        <v>12.86525</v>
      </c>
      <c r="ES24" s="205">
        <f t="shared" si="2316"/>
        <v>12.86525</v>
      </c>
      <c r="ET24" s="205">
        <f t="shared" si="2316"/>
        <v>12.86525</v>
      </c>
      <c r="EU24" s="205">
        <f t="shared" si="2316"/>
        <v>12.86525</v>
      </c>
      <c r="EV24" s="205">
        <f t="shared" si="2316"/>
        <v>12.86525</v>
      </c>
      <c r="EW24" s="205">
        <f t="shared" si="2316"/>
        <v>12.86525</v>
      </c>
      <c r="EX24" s="205">
        <f t="shared" si="2316"/>
        <v>12.86525</v>
      </c>
      <c r="EY24" s="205">
        <f t="shared" si="2316"/>
        <v>12.86525</v>
      </c>
      <c r="EZ24" s="205">
        <f t="shared" si="2316"/>
        <v>12.86525</v>
      </c>
      <c r="FA24" s="205">
        <f t="shared" si="2316"/>
        <v>12.86525</v>
      </c>
      <c r="FB24" s="205">
        <f t="shared" si="2316"/>
        <v>12.86525</v>
      </c>
      <c r="FC24" s="205">
        <f t="shared" si="2316"/>
        <v>12.86525</v>
      </c>
      <c r="FD24" s="205">
        <f t="shared" si="2316"/>
        <v>12.86525</v>
      </c>
      <c r="FE24" s="205">
        <f t="shared" si="2316"/>
        <v>12.86525</v>
      </c>
      <c r="FF24" s="205">
        <f t="shared" si="2316"/>
        <v>12.86525</v>
      </c>
      <c r="FG24" s="205">
        <f t="shared" si="2316"/>
        <v>12.86525</v>
      </c>
      <c r="FH24" s="205">
        <f t="shared" si="2316"/>
        <v>12.86525</v>
      </c>
      <c r="FI24" s="205">
        <f t="shared" si="2316"/>
        <v>12.86525</v>
      </c>
      <c r="FJ24" s="205">
        <f t="shared" si="2316"/>
        <v>12.86525</v>
      </c>
      <c r="FK24" s="205">
        <f t="shared" si="2316"/>
        <v>12.86525</v>
      </c>
      <c r="FL24" s="205">
        <f t="shared" si="2316"/>
        <v>12.86525</v>
      </c>
      <c r="FM24" s="205">
        <f t="shared" si="2316"/>
        <v>12.86525</v>
      </c>
      <c r="FN24" s="205">
        <f t="shared" si="2316"/>
        <v>12.86525</v>
      </c>
      <c r="FO24" s="205">
        <f t="shared" si="2316"/>
        <v>12.86525</v>
      </c>
      <c r="FP24" s="205">
        <f t="shared" si="2316"/>
        <v>12.86525</v>
      </c>
      <c r="FQ24" s="205">
        <f t="shared" si="2316"/>
        <v>12.86525</v>
      </c>
      <c r="FR24" s="205">
        <f t="shared" si="2316"/>
        <v>12.86525</v>
      </c>
      <c r="FS24" s="205">
        <f t="shared" si="2316"/>
        <v>12.86525</v>
      </c>
      <c r="FT24" s="205">
        <f t="shared" si="2316"/>
        <v>12.86525</v>
      </c>
      <c r="FU24" s="205">
        <f t="shared" si="2316"/>
        <v>12.86525</v>
      </c>
      <c r="FV24" s="205">
        <f t="shared" si="2316"/>
        <v>12.86525</v>
      </c>
      <c r="FW24" s="205">
        <f t="shared" si="2316"/>
        <v>12.86525</v>
      </c>
      <c r="FX24" s="205">
        <f t="shared" si="2316"/>
        <v>12.86525</v>
      </c>
      <c r="FY24" s="205">
        <f t="shared" si="2316"/>
        <v>12.86525</v>
      </c>
      <c r="FZ24" s="205">
        <f t="shared" si="2316"/>
        <v>12.86525</v>
      </c>
      <c r="GA24" s="205">
        <f t="shared" si="2316"/>
        <v>12.86525</v>
      </c>
      <c r="GB24" s="205">
        <f t="shared" si="2316"/>
        <v>12.86525</v>
      </c>
      <c r="GC24" s="205">
        <f t="shared" si="2316"/>
        <v>12.86525</v>
      </c>
      <c r="GD24" s="205">
        <f t="shared" si="2316"/>
        <v>12.86525</v>
      </c>
      <c r="GE24" s="205">
        <f t="shared" si="2316"/>
        <v>12.86525</v>
      </c>
      <c r="GF24" s="205">
        <f t="shared" si="2316"/>
        <v>12.86525</v>
      </c>
      <c r="GG24" s="205">
        <f t="shared" si="2316"/>
        <v>12.86525</v>
      </c>
      <c r="GH24" s="205">
        <f t="shared" si="2316"/>
        <v>12.86525</v>
      </c>
      <c r="GI24" s="205">
        <f t="shared" si="2316"/>
        <v>12.86525</v>
      </c>
      <c r="GJ24" s="205">
        <f t="shared" si="2316"/>
        <v>12.86525</v>
      </c>
      <c r="GK24" s="205">
        <f t="shared" si="2316"/>
        <v>12.86525</v>
      </c>
      <c r="GL24" s="205">
        <f t="shared" ref="GL24:IW24" si="2317">12865.25/1000</f>
        <v>12.86525</v>
      </c>
      <c r="GM24" s="205">
        <f t="shared" si="2317"/>
        <v>12.86525</v>
      </c>
      <c r="GN24" s="205">
        <f t="shared" si="2317"/>
        <v>12.86525</v>
      </c>
      <c r="GO24" s="205">
        <f t="shared" si="2317"/>
        <v>12.86525</v>
      </c>
      <c r="GP24" s="205">
        <f t="shared" si="2317"/>
        <v>12.86525</v>
      </c>
      <c r="GQ24" s="205">
        <f t="shared" si="2317"/>
        <v>12.86525</v>
      </c>
      <c r="GR24" s="205">
        <f t="shared" si="2317"/>
        <v>12.86525</v>
      </c>
      <c r="GS24" s="205">
        <f t="shared" si="2317"/>
        <v>12.86525</v>
      </c>
      <c r="GT24" s="205">
        <f t="shared" si="2317"/>
        <v>12.86525</v>
      </c>
      <c r="GU24" s="205">
        <f t="shared" si="2317"/>
        <v>12.86525</v>
      </c>
      <c r="GV24" s="205">
        <f t="shared" si="2317"/>
        <v>12.86525</v>
      </c>
      <c r="GW24" s="205">
        <f t="shared" si="2317"/>
        <v>12.86525</v>
      </c>
      <c r="GX24" s="205">
        <f t="shared" si="2317"/>
        <v>12.86525</v>
      </c>
      <c r="GY24" s="205">
        <f t="shared" si="2317"/>
        <v>12.86525</v>
      </c>
      <c r="GZ24" s="205">
        <f t="shared" si="2317"/>
        <v>12.86525</v>
      </c>
      <c r="HA24" s="205">
        <f t="shared" si="2317"/>
        <v>12.86525</v>
      </c>
      <c r="HB24" s="205">
        <f t="shared" si="2317"/>
        <v>12.86525</v>
      </c>
      <c r="HC24" s="205">
        <f t="shared" si="2317"/>
        <v>12.86525</v>
      </c>
      <c r="HD24" s="205">
        <f t="shared" si="2317"/>
        <v>12.86525</v>
      </c>
      <c r="HE24" s="205">
        <f t="shared" si="2317"/>
        <v>12.86525</v>
      </c>
      <c r="HF24" s="205">
        <f t="shared" si="2317"/>
        <v>12.86525</v>
      </c>
      <c r="HG24" s="205">
        <f t="shared" si="2317"/>
        <v>12.86525</v>
      </c>
      <c r="HH24" s="205">
        <f t="shared" si="2317"/>
        <v>12.86525</v>
      </c>
      <c r="HI24" s="205">
        <f t="shared" si="2317"/>
        <v>12.86525</v>
      </c>
      <c r="HJ24" s="205">
        <f t="shared" si="2317"/>
        <v>12.86525</v>
      </c>
      <c r="HK24" s="205">
        <f t="shared" si="2317"/>
        <v>12.86525</v>
      </c>
      <c r="HL24" s="205">
        <f t="shared" si="2317"/>
        <v>12.86525</v>
      </c>
      <c r="HM24" s="205">
        <f t="shared" si="2317"/>
        <v>12.86525</v>
      </c>
      <c r="HN24" s="205">
        <f t="shared" si="2317"/>
        <v>12.86525</v>
      </c>
      <c r="HO24" s="205">
        <f t="shared" si="2317"/>
        <v>12.86525</v>
      </c>
      <c r="HP24" s="205">
        <f t="shared" si="2317"/>
        <v>12.86525</v>
      </c>
      <c r="HQ24" s="205">
        <f t="shared" si="2317"/>
        <v>12.86525</v>
      </c>
      <c r="HR24" s="205">
        <f t="shared" si="2317"/>
        <v>12.86525</v>
      </c>
      <c r="HS24" s="205">
        <f t="shared" si="2317"/>
        <v>12.86525</v>
      </c>
      <c r="HT24" s="205">
        <f t="shared" si="2317"/>
        <v>12.86525</v>
      </c>
      <c r="HU24" s="205">
        <f t="shared" si="2317"/>
        <v>12.86525</v>
      </c>
      <c r="HV24" s="205">
        <f t="shared" si="2317"/>
        <v>12.86525</v>
      </c>
      <c r="HW24" s="205">
        <f t="shared" si="2317"/>
        <v>12.86525</v>
      </c>
      <c r="HX24" s="205">
        <f t="shared" si="2317"/>
        <v>12.86525</v>
      </c>
      <c r="HY24" s="205">
        <f t="shared" si="2317"/>
        <v>12.86525</v>
      </c>
      <c r="HZ24" s="205">
        <f t="shared" si="2317"/>
        <v>12.86525</v>
      </c>
      <c r="IA24" s="205">
        <f t="shared" si="2317"/>
        <v>12.86525</v>
      </c>
      <c r="IB24" s="205">
        <f t="shared" si="2317"/>
        <v>12.86525</v>
      </c>
      <c r="IC24" s="205">
        <f t="shared" si="2317"/>
        <v>12.86525</v>
      </c>
      <c r="ID24" s="205">
        <f t="shared" si="2317"/>
        <v>12.86525</v>
      </c>
      <c r="IE24" s="205">
        <f t="shared" si="2317"/>
        <v>12.86525</v>
      </c>
      <c r="IF24" s="205">
        <f t="shared" si="2317"/>
        <v>12.86525</v>
      </c>
      <c r="IG24" s="205">
        <f t="shared" si="2317"/>
        <v>12.86525</v>
      </c>
      <c r="IH24" s="205">
        <f t="shared" si="2317"/>
        <v>12.86525</v>
      </c>
      <c r="II24" s="205">
        <f t="shared" si="2317"/>
        <v>12.86525</v>
      </c>
      <c r="IJ24" s="205">
        <f t="shared" si="2317"/>
        <v>12.86525</v>
      </c>
      <c r="IK24" s="205">
        <f t="shared" si="2317"/>
        <v>12.86525</v>
      </c>
      <c r="IL24" s="205">
        <f t="shared" si="2317"/>
        <v>12.86525</v>
      </c>
      <c r="IM24" s="205">
        <f t="shared" si="2317"/>
        <v>12.86525</v>
      </c>
      <c r="IN24" s="205">
        <f t="shared" si="2317"/>
        <v>12.86525</v>
      </c>
      <c r="IO24" s="205">
        <f t="shared" si="2317"/>
        <v>12.86525</v>
      </c>
      <c r="IP24" s="205">
        <f t="shared" si="2317"/>
        <v>12.86525</v>
      </c>
      <c r="IQ24" s="205">
        <f t="shared" si="2317"/>
        <v>12.86525</v>
      </c>
      <c r="IR24" s="205">
        <f t="shared" si="2317"/>
        <v>12.86525</v>
      </c>
      <c r="IS24" s="205">
        <f t="shared" si="2317"/>
        <v>12.86525</v>
      </c>
      <c r="IT24" s="205">
        <f t="shared" si="2317"/>
        <v>12.86525</v>
      </c>
      <c r="IU24" s="205">
        <f t="shared" si="2317"/>
        <v>12.86525</v>
      </c>
      <c r="IV24" s="205">
        <f t="shared" si="2317"/>
        <v>12.86525</v>
      </c>
      <c r="IW24" s="205">
        <f t="shared" si="2317"/>
        <v>12.86525</v>
      </c>
      <c r="IX24" s="205">
        <f t="shared" ref="IX24:KO24" si="2318">12865.25/1000</f>
        <v>12.86525</v>
      </c>
      <c r="IY24" s="205">
        <f t="shared" si="2318"/>
        <v>12.86525</v>
      </c>
      <c r="IZ24" s="205">
        <f t="shared" si="2318"/>
        <v>12.86525</v>
      </c>
      <c r="JA24" s="205">
        <f t="shared" si="2318"/>
        <v>12.86525</v>
      </c>
      <c r="JB24" s="205">
        <f t="shared" si="2318"/>
        <v>12.86525</v>
      </c>
      <c r="JC24" s="205">
        <f t="shared" si="2318"/>
        <v>12.86525</v>
      </c>
      <c r="JD24" s="205">
        <f t="shared" si="2318"/>
        <v>12.86525</v>
      </c>
      <c r="JE24" s="205">
        <f t="shared" si="2318"/>
        <v>12.86525</v>
      </c>
      <c r="JF24" s="205">
        <f t="shared" si="2318"/>
        <v>12.86525</v>
      </c>
      <c r="JG24" s="205">
        <f t="shared" si="2318"/>
        <v>12.86525</v>
      </c>
      <c r="JH24" s="205">
        <f t="shared" si="2318"/>
        <v>12.86525</v>
      </c>
      <c r="JI24" s="205">
        <f t="shared" si="2318"/>
        <v>12.86525</v>
      </c>
      <c r="JJ24" s="205">
        <f t="shared" si="2318"/>
        <v>12.86525</v>
      </c>
      <c r="JK24" s="205">
        <f t="shared" si="2318"/>
        <v>12.86525</v>
      </c>
      <c r="JL24" s="205">
        <f t="shared" si="2318"/>
        <v>12.86525</v>
      </c>
      <c r="JM24" s="205">
        <f t="shared" si="2318"/>
        <v>12.86525</v>
      </c>
      <c r="JN24" s="205">
        <f t="shared" si="2318"/>
        <v>12.86525</v>
      </c>
      <c r="JO24" s="205">
        <f t="shared" si="2318"/>
        <v>12.86525</v>
      </c>
      <c r="JP24" s="205">
        <f t="shared" si="2318"/>
        <v>12.86525</v>
      </c>
      <c r="JQ24" s="205">
        <f t="shared" si="2318"/>
        <v>12.86525</v>
      </c>
      <c r="JR24" s="205">
        <f t="shared" si="2318"/>
        <v>12.86525</v>
      </c>
      <c r="JS24" s="205">
        <f t="shared" si="2318"/>
        <v>12.86525</v>
      </c>
      <c r="JT24" s="205">
        <f t="shared" si="2318"/>
        <v>12.86525</v>
      </c>
      <c r="JU24" s="205">
        <f t="shared" si="2318"/>
        <v>12.86525</v>
      </c>
      <c r="JV24" s="205">
        <f t="shared" si="2318"/>
        <v>12.86525</v>
      </c>
      <c r="JW24" s="205">
        <f t="shared" si="2318"/>
        <v>12.86525</v>
      </c>
      <c r="JX24" s="205">
        <f t="shared" si="2318"/>
        <v>12.86525</v>
      </c>
      <c r="JY24" s="205">
        <f t="shared" si="2318"/>
        <v>12.86525</v>
      </c>
      <c r="JZ24" s="205">
        <f t="shared" si="2318"/>
        <v>12.86525</v>
      </c>
      <c r="KA24" s="205">
        <f t="shared" si="2318"/>
        <v>12.86525</v>
      </c>
      <c r="KB24" s="205">
        <f t="shared" si="2318"/>
        <v>12.86525</v>
      </c>
      <c r="KC24" s="205">
        <f t="shared" si="2318"/>
        <v>12.86525</v>
      </c>
      <c r="KD24" s="205">
        <f t="shared" si="2318"/>
        <v>12.86525</v>
      </c>
      <c r="KE24" s="205">
        <f t="shared" si="2318"/>
        <v>12.86525</v>
      </c>
      <c r="KF24" s="205">
        <f t="shared" si="2318"/>
        <v>12.86525</v>
      </c>
      <c r="KG24" s="205">
        <f t="shared" si="2318"/>
        <v>12.86525</v>
      </c>
      <c r="KH24" s="205">
        <f t="shared" si="2318"/>
        <v>12.86525</v>
      </c>
      <c r="KI24" s="205">
        <f t="shared" si="2318"/>
        <v>12.86525</v>
      </c>
      <c r="KJ24" s="205">
        <f t="shared" si="2318"/>
        <v>12.86525</v>
      </c>
      <c r="KK24" s="205">
        <f t="shared" si="2318"/>
        <v>12.86525</v>
      </c>
      <c r="KL24" s="205">
        <f t="shared" si="2318"/>
        <v>12.86525</v>
      </c>
      <c r="KM24" s="205">
        <f t="shared" si="2318"/>
        <v>12.86525</v>
      </c>
      <c r="KN24" s="205">
        <f t="shared" si="2318"/>
        <v>12.86525</v>
      </c>
      <c r="KO24" s="205">
        <f t="shared" si="2318"/>
        <v>12.86525</v>
      </c>
    </row>
    <row r="25" spans="1:301" x14ac:dyDescent="0.2">
      <c r="A25" s="202" t="s">
        <v>619</v>
      </c>
      <c r="B25" s="205">
        <f t="shared" ref="B25:BM25" si="2319">13062/12/1000</f>
        <v>1.0885</v>
      </c>
      <c r="C25" s="205">
        <f t="shared" si="2319"/>
        <v>1.0885</v>
      </c>
      <c r="D25" s="205">
        <f t="shared" si="2319"/>
        <v>1.0885</v>
      </c>
      <c r="E25" s="205">
        <f t="shared" si="2319"/>
        <v>1.0885</v>
      </c>
      <c r="F25" s="205">
        <f t="shared" si="2319"/>
        <v>1.0885</v>
      </c>
      <c r="G25" s="205">
        <f t="shared" si="2319"/>
        <v>1.0885</v>
      </c>
      <c r="H25" s="205">
        <f t="shared" si="2319"/>
        <v>1.0885</v>
      </c>
      <c r="I25" s="205">
        <f t="shared" si="2319"/>
        <v>1.0885</v>
      </c>
      <c r="J25" s="205">
        <f t="shared" si="2319"/>
        <v>1.0885</v>
      </c>
      <c r="K25" s="205">
        <f t="shared" si="2319"/>
        <v>1.0885</v>
      </c>
      <c r="L25" s="205">
        <f t="shared" si="2319"/>
        <v>1.0885</v>
      </c>
      <c r="M25" s="205">
        <f t="shared" si="2319"/>
        <v>1.0885</v>
      </c>
      <c r="N25" s="205">
        <f t="shared" si="2319"/>
        <v>1.0885</v>
      </c>
      <c r="O25" s="205">
        <f t="shared" si="2319"/>
        <v>1.0885</v>
      </c>
      <c r="P25" s="205">
        <f t="shared" si="2319"/>
        <v>1.0885</v>
      </c>
      <c r="Q25" s="205">
        <f t="shared" si="2319"/>
        <v>1.0885</v>
      </c>
      <c r="R25" s="205">
        <f t="shared" si="2319"/>
        <v>1.0885</v>
      </c>
      <c r="S25" s="205">
        <f t="shared" si="2319"/>
        <v>1.0885</v>
      </c>
      <c r="T25" s="205">
        <f t="shared" si="2319"/>
        <v>1.0885</v>
      </c>
      <c r="U25" s="205">
        <f t="shared" si="2319"/>
        <v>1.0885</v>
      </c>
      <c r="V25" s="205">
        <f t="shared" si="2319"/>
        <v>1.0885</v>
      </c>
      <c r="W25" s="205">
        <f t="shared" si="2319"/>
        <v>1.0885</v>
      </c>
      <c r="X25" s="205">
        <f t="shared" si="2319"/>
        <v>1.0885</v>
      </c>
      <c r="Y25" s="205">
        <f t="shared" si="2319"/>
        <v>1.0885</v>
      </c>
      <c r="Z25" s="205">
        <f t="shared" si="2319"/>
        <v>1.0885</v>
      </c>
      <c r="AA25" s="205">
        <f t="shared" si="2319"/>
        <v>1.0885</v>
      </c>
      <c r="AB25" s="205">
        <f t="shared" si="2319"/>
        <v>1.0885</v>
      </c>
      <c r="AC25" s="205">
        <f t="shared" si="2319"/>
        <v>1.0885</v>
      </c>
      <c r="AD25" s="205">
        <f t="shared" si="2319"/>
        <v>1.0885</v>
      </c>
      <c r="AE25" s="205">
        <f t="shared" si="2319"/>
        <v>1.0885</v>
      </c>
      <c r="AF25" s="205">
        <f t="shared" si="2319"/>
        <v>1.0885</v>
      </c>
      <c r="AG25" s="205">
        <f t="shared" si="2319"/>
        <v>1.0885</v>
      </c>
      <c r="AH25" s="205">
        <f t="shared" si="2319"/>
        <v>1.0885</v>
      </c>
      <c r="AI25" s="205">
        <f t="shared" si="2319"/>
        <v>1.0885</v>
      </c>
      <c r="AJ25" s="205">
        <f t="shared" si="2319"/>
        <v>1.0885</v>
      </c>
      <c r="AK25" s="205">
        <f t="shared" si="2319"/>
        <v>1.0885</v>
      </c>
      <c r="AL25" s="205">
        <f t="shared" si="2319"/>
        <v>1.0885</v>
      </c>
      <c r="AM25" s="205">
        <f t="shared" si="2319"/>
        <v>1.0885</v>
      </c>
      <c r="AN25" s="205">
        <f t="shared" si="2319"/>
        <v>1.0885</v>
      </c>
      <c r="AO25" s="205">
        <f t="shared" si="2319"/>
        <v>1.0885</v>
      </c>
      <c r="AP25" s="205">
        <f t="shared" si="2319"/>
        <v>1.0885</v>
      </c>
      <c r="AQ25" s="205">
        <f t="shared" si="2319"/>
        <v>1.0885</v>
      </c>
      <c r="AR25" s="205">
        <f t="shared" si="2319"/>
        <v>1.0885</v>
      </c>
      <c r="AS25" s="205">
        <f t="shared" si="2319"/>
        <v>1.0885</v>
      </c>
      <c r="AT25" s="205">
        <f t="shared" si="2319"/>
        <v>1.0885</v>
      </c>
      <c r="AU25" s="205">
        <f t="shared" si="2319"/>
        <v>1.0885</v>
      </c>
      <c r="AV25" s="205">
        <f t="shared" si="2319"/>
        <v>1.0885</v>
      </c>
      <c r="AW25" s="205">
        <f t="shared" si="2319"/>
        <v>1.0885</v>
      </c>
      <c r="AX25" s="205">
        <f t="shared" si="2319"/>
        <v>1.0885</v>
      </c>
      <c r="AY25" s="205">
        <f t="shared" si="2319"/>
        <v>1.0885</v>
      </c>
      <c r="AZ25" s="205">
        <f t="shared" si="2319"/>
        <v>1.0885</v>
      </c>
      <c r="BA25" s="205">
        <f t="shared" si="2319"/>
        <v>1.0885</v>
      </c>
      <c r="BB25" s="205">
        <f t="shared" si="2319"/>
        <v>1.0885</v>
      </c>
      <c r="BC25" s="205">
        <f t="shared" si="2319"/>
        <v>1.0885</v>
      </c>
      <c r="BD25" s="205">
        <f t="shared" si="2319"/>
        <v>1.0885</v>
      </c>
      <c r="BE25" s="205">
        <f t="shared" si="2319"/>
        <v>1.0885</v>
      </c>
      <c r="BF25" s="205">
        <f t="shared" si="2319"/>
        <v>1.0885</v>
      </c>
      <c r="BG25" s="205">
        <f t="shared" si="2319"/>
        <v>1.0885</v>
      </c>
      <c r="BH25" s="205">
        <f t="shared" si="2319"/>
        <v>1.0885</v>
      </c>
      <c r="BI25" s="205">
        <f t="shared" si="2319"/>
        <v>1.0885</v>
      </c>
      <c r="BJ25" s="205">
        <f t="shared" si="2319"/>
        <v>1.0885</v>
      </c>
      <c r="BK25" s="205">
        <f t="shared" si="2319"/>
        <v>1.0885</v>
      </c>
      <c r="BL25" s="205">
        <f t="shared" si="2319"/>
        <v>1.0885</v>
      </c>
      <c r="BM25" s="205">
        <f t="shared" si="2319"/>
        <v>1.0885</v>
      </c>
      <c r="BN25" s="205">
        <f t="shared" ref="BN25:DY25" si="2320">13062/12/1000</f>
        <v>1.0885</v>
      </c>
      <c r="BO25" s="205">
        <f t="shared" si="2320"/>
        <v>1.0885</v>
      </c>
      <c r="BP25" s="205">
        <f t="shared" si="2320"/>
        <v>1.0885</v>
      </c>
      <c r="BQ25" s="205">
        <f t="shared" si="2320"/>
        <v>1.0885</v>
      </c>
      <c r="BR25" s="205">
        <f t="shared" si="2320"/>
        <v>1.0885</v>
      </c>
      <c r="BS25" s="205">
        <f t="shared" si="2320"/>
        <v>1.0885</v>
      </c>
      <c r="BT25" s="205">
        <f t="shared" si="2320"/>
        <v>1.0885</v>
      </c>
      <c r="BU25" s="205">
        <f t="shared" si="2320"/>
        <v>1.0885</v>
      </c>
      <c r="BV25" s="205">
        <f t="shared" si="2320"/>
        <v>1.0885</v>
      </c>
      <c r="BW25" s="205">
        <f t="shared" si="2320"/>
        <v>1.0885</v>
      </c>
      <c r="BX25" s="205">
        <f t="shared" si="2320"/>
        <v>1.0885</v>
      </c>
      <c r="BY25" s="205">
        <f t="shared" si="2320"/>
        <v>1.0885</v>
      </c>
      <c r="BZ25" s="205">
        <f t="shared" si="2320"/>
        <v>1.0885</v>
      </c>
      <c r="CA25" s="205">
        <f t="shared" si="2320"/>
        <v>1.0885</v>
      </c>
      <c r="CB25" s="205">
        <f t="shared" si="2320"/>
        <v>1.0885</v>
      </c>
      <c r="CC25" s="205">
        <f t="shared" si="2320"/>
        <v>1.0885</v>
      </c>
      <c r="CD25" s="205">
        <f t="shared" si="2320"/>
        <v>1.0885</v>
      </c>
      <c r="CE25" s="205">
        <f t="shared" si="2320"/>
        <v>1.0885</v>
      </c>
      <c r="CF25" s="205">
        <f t="shared" si="2320"/>
        <v>1.0885</v>
      </c>
      <c r="CG25" s="205">
        <f t="shared" si="2320"/>
        <v>1.0885</v>
      </c>
      <c r="CH25" s="205">
        <f t="shared" si="2320"/>
        <v>1.0885</v>
      </c>
      <c r="CI25" s="205">
        <f t="shared" si="2320"/>
        <v>1.0885</v>
      </c>
      <c r="CJ25" s="205">
        <f t="shared" si="2320"/>
        <v>1.0885</v>
      </c>
      <c r="CK25" s="205">
        <f t="shared" si="2320"/>
        <v>1.0885</v>
      </c>
      <c r="CL25" s="205">
        <f t="shared" si="2320"/>
        <v>1.0885</v>
      </c>
      <c r="CM25" s="205">
        <f t="shared" si="2320"/>
        <v>1.0885</v>
      </c>
      <c r="CN25" s="205">
        <f t="shared" si="2320"/>
        <v>1.0885</v>
      </c>
      <c r="CO25" s="205">
        <f t="shared" si="2320"/>
        <v>1.0885</v>
      </c>
      <c r="CP25" s="205">
        <f t="shared" si="2320"/>
        <v>1.0885</v>
      </c>
      <c r="CQ25" s="205">
        <f t="shared" si="2320"/>
        <v>1.0885</v>
      </c>
      <c r="CR25" s="205">
        <f t="shared" si="2320"/>
        <v>1.0885</v>
      </c>
      <c r="CS25" s="205">
        <f t="shared" si="2320"/>
        <v>1.0885</v>
      </c>
      <c r="CT25" s="205">
        <f t="shared" si="2320"/>
        <v>1.0885</v>
      </c>
      <c r="CU25" s="205">
        <f t="shared" si="2320"/>
        <v>1.0885</v>
      </c>
      <c r="CV25" s="205">
        <f t="shared" si="2320"/>
        <v>1.0885</v>
      </c>
      <c r="CW25" s="205">
        <f t="shared" si="2320"/>
        <v>1.0885</v>
      </c>
      <c r="CX25" s="205">
        <f t="shared" si="2320"/>
        <v>1.0885</v>
      </c>
      <c r="CY25" s="205">
        <f t="shared" si="2320"/>
        <v>1.0885</v>
      </c>
      <c r="CZ25" s="205">
        <f t="shared" si="2320"/>
        <v>1.0885</v>
      </c>
      <c r="DA25" s="205">
        <f t="shared" si="2320"/>
        <v>1.0885</v>
      </c>
      <c r="DB25" s="205">
        <f t="shared" si="2320"/>
        <v>1.0885</v>
      </c>
      <c r="DC25" s="205">
        <f t="shared" si="2320"/>
        <v>1.0885</v>
      </c>
      <c r="DD25" s="205">
        <f t="shared" si="2320"/>
        <v>1.0885</v>
      </c>
      <c r="DE25" s="205">
        <f t="shared" si="2320"/>
        <v>1.0885</v>
      </c>
      <c r="DF25" s="205">
        <f t="shared" si="2320"/>
        <v>1.0885</v>
      </c>
      <c r="DG25" s="205">
        <f t="shared" si="2320"/>
        <v>1.0885</v>
      </c>
      <c r="DH25" s="205">
        <f t="shared" si="2320"/>
        <v>1.0885</v>
      </c>
      <c r="DI25" s="205">
        <f t="shared" si="2320"/>
        <v>1.0885</v>
      </c>
      <c r="DJ25" s="205">
        <f t="shared" si="2320"/>
        <v>1.0885</v>
      </c>
      <c r="DK25" s="205">
        <f t="shared" si="2320"/>
        <v>1.0885</v>
      </c>
      <c r="DL25" s="205">
        <f t="shared" si="2320"/>
        <v>1.0885</v>
      </c>
      <c r="DM25" s="205">
        <f t="shared" si="2320"/>
        <v>1.0885</v>
      </c>
      <c r="DN25" s="205">
        <f t="shared" si="2320"/>
        <v>1.0885</v>
      </c>
      <c r="DO25" s="205">
        <f t="shared" si="2320"/>
        <v>1.0885</v>
      </c>
      <c r="DP25" s="205">
        <f t="shared" si="2320"/>
        <v>1.0885</v>
      </c>
      <c r="DQ25" s="205">
        <f t="shared" si="2320"/>
        <v>1.0885</v>
      </c>
      <c r="DR25" s="205">
        <f t="shared" si="2320"/>
        <v>1.0885</v>
      </c>
      <c r="DS25" s="205">
        <f t="shared" si="2320"/>
        <v>1.0885</v>
      </c>
      <c r="DT25" s="205">
        <f t="shared" si="2320"/>
        <v>1.0885</v>
      </c>
      <c r="DU25" s="205">
        <f t="shared" si="2320"/>
        <v>1.0885</v>
      </c>
      <c r="DV25" s="205">
        <f t="shared" si="2320"/>
        <v>1.0885</v>
      </c>
      <c r="DW25" s="205">
        <f t="shared" si="2320"/>
        <v>1.0885</v>
      </c>
      <c r="DX25" s="205">
        <f t="shared" si="2320"/>
        <v>1.0885</v>
      </c>
      <c r="DY25" s="205">
        <f t="shared" si="2320"/>
        <v>1.0885</v>
      </c>
      <c r="DZ25" s="205">
        <f t="shared" ref="DZ25:GK25" si="2321">13062/12/1000</f>
        <v>1.0885</v>
      </c>
      <c r="EA25" s="205">
        <f t="shared" si="2321"/>
        <v>1.0885</v>
      </c>
      <c r="EB25" s="205">
        <f t="shared" si="2321"/>
        <v>1.0885</v>
      </c>
      <c r="EC25" s="205">
        <f t="shared" si="2321"/>
        <v>1.0885</v>
      </c>
      <c r="ED25" s="205">
        <f t="shared" si="2321"/>
        <v>1.0885</v>
      </c>
      <c r="EE25" s="205">
        <f t="shared" si="2321"/>
        <v>1.0885</v>
      </c>
      <c r="EF25" s="205">
        <f t="shared" si="2321"/>
        <v>1.0885</v>
      </c>
      <c r="EG25" s="205">
        <f t="shared" si="2321"/>
        <v>1.0885</v>
      </c>
      <c r="EH25" s="205">
        <f t="shared" si="2321"/>
        <v>1.0885</v>
      </c>
      <c r="EI25" s="205">
        <f t="shared" si="2321"/>
        <v>1.0885</v>
      </c>
      <c r="EJ25" s="205">
        <f t="shared" si="2321"/>
        <v>1.0885</v>
      </c>
      <c r="EK25" s="205">
        <f t="shared" si="2321"/>
        <v>1.0885</v>
      </c>
      <c r="EL25" s="205">
        <f t="shared" si="2321"/>
        <v>1.0885</v>
      </c>
      <c r="EM25" s="205">
        <f t="shared" si="2321"/>
        <v>1.0885</v>
      </c>
      <c r="EN25" s="205">
        <f t="shared" si="2321"/>
        <v>1.0885</v>
      </c>
      <c r="EO25" s="205">
        <f t="shared" si="2321"/>
        <v>1.0885</v>
      </c>
      <c r="EP25" s="205">
        <f t="shared" si="2321"/>
        <v>1.0885</v>
      </c>
      <c r="EQ25" s="205">
        <f t="shared" si="2321"/>
        <v>1.0885</v>
      </c>
      <c r="ER25" s="205">
        <f t="shared" si="2321"/>
        <v>1.0885</v>
      </c>
      <c r="ES25" s="205">
        <f t="shared" si="2321"/>
        <v>1.0885</v>
      </c>
      <c r="ET25" s="205">
        <f t="shared" si="2321"/>
        <v>1.0885</v>
      </c>
      <c r="EU25" s="205">
        <f t="shared" si="2321"/>
        <v>1.0885</v>
      </c>
      <c r="EV25" s="205">
        <f t="shared" si="2321"/>
        <v>1.0885</v>
      </c>
      <c r="EW25" s="205">
        <f t="shared" si="2321"/>
        <v>1.0885</v>
      </c>
      <c r="EX25" s="205">
        <f t="shared" si="2321"/>
        <v>1.0885</v>
      </c>
      <c r="EY25" s="205">
        <f t="shared" si="2321"/>
        <v>1.0885</v>
      </c>
      <c r="EZ25" s="205">
        <f t="shared" si="2321"/>
        <v>1.0885</v>
      </c>
      <c r="FA25" s="205">
        <f t="shared" si="2321"/>
        <v>1.0885</v>
      </c>
      <c r="FB25" s="205">
        <f t="shared" si="2321"/>
        <v>1.0885</v>
      </c>
      <c r="FC25" s="205">
        <f t="shared" si="2321"/>
        <v>1.0885</v>
      </c>
      <c r="FD25" s="205">
        <f t="shared" si="2321"/>
        <v>1.0885</v>
      </c>
      <c r="FE25" s="205">
        <f t="shared" si="2321"/>
        <v>1.0885</v>
      </c>
      <c r="FF25" s="205">
        <f t="shared" si="2321"/>
        <v>1.0885</v>
      </c>
      <c r="FG25" s="205">
        <f t="shared" si="2321"/>
        <v>1.0885</v>
      </c>
      <c r="FH25" s="205">
        <f t="shared" si="2321"/>
        <v>1.0885</v>
      </c>
      <c r="FI25" s="205">
        <f t="shared" si="2321"/>
        <v>1.0885</v>
      </c>
      <c r="FJ25" s="205">
        <f t="shared" si="2321"/>
        <v>1.0885</v>
      </c>
      <c r="FK25" s="205">
        <f t="shared" si="2321"/>
        <v>1.0885</v>
      </c>
      <c r="FL25" s="205">
        <f t="shared" si="2321"/>
        <v>1.0885</v>
      </c>
      <c r="FM25" s="205">
        <f t="shared" si="2321"/>
        <v>1.0885</v>
      </c>
      <c r="FN25" s="205">
        <f t="shared" si="2321"/>
        <v>1.0885</v>
      </c>
      <c r="FO25" s="205">
        <f t="shared" si="2321"/>
        <v>1.0885</v>
      </c>
      <c r="FP25" s="205">
        <f t="shared" si="2321"/>
        <v>1.0885</v>
      </c>
      <c r="FQ25" s="205">
        <f t="shared" si="2321"/>
        <v>1.0885</v>
      </c>
      <c r="FR25" s="205">
        <f t="shared" si="2321"/>
        <v>1.0885</v>
      </c>
      <c r="FS25" s="205">
        <f t="shared" si="2321"/>
        <v>1.0885</v>
      </c>
      <c r="FT25" s="205">
        <f t="shared" si="2321"/>
        <v>1.0885</v>
      </c>
      <c r="FU25" s="205">
        <f t="shared" si="2321"/>
        <v>1.0885</v>
      </c>
      <c r="FV25" s="205">
        <f t="shared" si="2321"/>
        <v>1.0885</v>
      </c>
      <c r="FW25" s="205">
        <f t="shared" si="2321"/>
        <v>1.0885</v>
      </c>
      <c r="FX25" s="205">
        <f t="shared" si="2321"/>
        <v>1.0885</v>
      </c>
      <c r="FY25" s="205">
        <f t="shared" si="2321"/>
        <v>1.0885</v>
      </c>
      <c r="FZ25" s="205">
        <f t="shared" si="2321"/>
        <v>1.0885</v>
      </c>
      <c r="GA25" s="205">
        <f t="shared" si="2321"/>
        <v>1.0885</v>
      </c>
      <c r="GB25" s="205">
        <f t="shared" si="2321"/>
        <v>1.0885</v>
      </c>
      <c r="GC25" s="205">
        <f t="shared" si="2321"/>
        <v>1.0885</v>
      </c>
      <c r="GD25" s="205">
        <f t="shared" si="2321"/>
        <v>1.0885</v>
      </c>
      <c r="GE25" s="205">
        <f t="shared" si="2321"/>
        <v>1.0885</v>
      </c>
      <c r="GF25" s="205">
        <f t="shared" si="2321"/>
        <v>1.0885</v>
      </c>
      <c r="GG25" s="205">
        <f t="shared" si="2321"/>
        <v>1.0885</v>
      </c>
      <c r="GH25" s="205">
        <f t="shared" si="2321"/>
        <v>1.0885</v>
      </c>
      <c r="GI25" s="205">
        <f t="shared" si="2321"/>
        <v>1.0885</v>
      </c>
      <c r="GJ25" s="205">
        <f t="shared" si="2321"/>
        <v>1.0885</v>
      </c>
      <c r="GK25" s="205">
        <f t="shared" si="2321"/>
        <v>1.0885</v>
      </c>
      <c r="GL25" s="205">
        <f t="shared" ref="GL25:IW25" si="2322">13062/12/1000</f>
        <v>1.0885</v>
      </c>
      <c r="GM25" s="205">
        <f t="shared" si="2322"/>
        <v>1.0885</v>
      </c>
      <c r="GN25" s="205">
        <f t="shared" si="2322"/>
        <v>1.0885</v>
      </c>
      <c r="GO25" s="205">
        <f t="shared" si="2322"/>
        <v>1.0885</v>
      </c>
      <c r="GP25" s="205">
        <f t="shared" si="2322"/>
        <v>1.0885</v>
      </c>
      <c r="GQ25" s="205">
        <f t="shared" si="2322"/>
        <v>1.0885</v>
      </c>
      <c r="GR25" s="205">
        <f t="shared" si="2322"/>
        <v>1.0885</v>
      </c>
      <c r="GS25" s="205">
        <f t="shared" si="2322"/>
        <v>1.0885</v>
      </c>
      <c r="GT25" s="205">
        <f t="shared" si="2322"/>
        <v>1.0885</v>
      </c>
      <c r="GU25" s="205">
        <f t="shared" si="2322"/>
        <v>1.0885</v>
      </c>
      <c r="GV25" s="205">
        <f t="shared" si="2322"/>
        <v>1.0885</v>
      </c>
      <c r="GW25" s="205">
        <f t="shared" si="2322"/>
        <v>1.0885</v>
      </c>
      <c r="GX25" s="205">
        <f t="shared" si="2322"/>
        <v>1.0885</v>
      </c>
      <c r="GY25" s="205">
        <f t="shared" si="2322"/>
        <v>1.0885</v>
      </c>
      <c r="GZ25" s="205">
        <f t="shared" si="2322"/>
        <v>1.0885</v>
      </c>
      <c r="HA25" s="205">
        <f t="shared" si="2322"/>
        <v>1.0885</v>
      </c>
      <c r="HB25" s="205">
        <f t="shared" si="2322"/>
        <v>1.0885</v>
      </c>
      <c r="HC25" s="205">
        <f t="shared" si="2322"/>
        <v>1.0885</v>
      </c>
      <c r="HD25" s="205">
        <f t="shared" si="2322"/>
        <v>1.0885</v>
      </c>
      <c r="HE25" s="205">
        <f t="shared" si="2322"/>
        <v>1.0885</v>
      </c>
      <c r="HF25" s="205">
        <f t="shared" si="2322"/>
        <v>1.0885</v>
      </c>
      <c r="HG25" s="205">
        <f t="shared" si="2322"/>
        <v>1.0885</v>
      </c>
      <c r="HH25" s="205">
        <f t="shared" si="2322"/>
        <v>1.0885</v>
      </c>
      <c r="HI25" s="205">
        <f t="shared" si="2322"/>
        <v>1.0885</v>
      </c>
      <c r="HJ25" s="205">
        <f t="shared" si="2322"/>
        <v>1.0885</v>
      </c>
      <c r="HK25" s="205">
        <f t="shared" si="2322"/>
        <v>1.0885</v>
      </c>
      <c r="HL25" s="205">
        <f t="shared" si="2322"/>
        <v>1.0885</v>
      </c>
      <c r="HM25" s="205">
        <f t="shared" si="2322"/>
        <v>1.0885</v>
      </c>
      <c r="HN25" s="205">
        <f t="shared" si="2322"/>
        <v>1.0885</v>
      </c>
      <c r="HO25" s="205">
        <f t="shared" si="2322"/>
        <v>1.0885</v>
      </c>
      <c r="HP25" s="205">
        <f t="shared" si="2322"/>
        <v>1.0885</v>
      </c>
      <c r="HQ25" s="205">
        <f t="shared" si="2322"/>
        <v>1.0885</v>
      </c>
      <c r="HR25" s="205">
        <f t="shared" si="2322"/>
        <v>1.0885</v>
      </c>
      <c r="HS25" s="205">
        <f t="shared" si="2322"/>
        <v>1.0885</v>
      </c>
      <c r="HT25" s="205">
        <f t="shared" si="2322"/>
        <v>1.0885</v>
      </c>
      <c r="HU25" s="205">
        <f t="shared" si="2322"/>
        <v>1.0885</v>
      </c>
      <c r="HV25" s="205">
        <f t="shared" si="2322"/>
        <v>1.0885</v>
      </c>
      <c r="HW25" s="205">
        <f t="shared" si="2322"/>
        <v>1.0885</v>
      </c>
      <c r="HX25" s="205">
        <f t="shared" si="2322"/>
        <v>1.0885</v>
      </c>
      <c r="HY25" s="205">
        <f t="shared" si="2322"/>
        <v>1.0885</v>
      </c>
      <c r="HZ25" s="205">
        <f t="shared" si="2322"/>
        <v>1.0885</v>
      </c>
      <c r="IA25" s="205">
        <f t="shared" si="2322"/>
        <v>1.0885</v>
      </c>
      <c r="IB25" s="205">
        <f t="shared" si="2322"/>
        <v>1.0885</v>
      </c>
      <c r="IC25" s="205">
        <f t="shared" si="2322"/>
        <v>1.0885</v>
      </c>
      <c r="ID25" s="205">
        <f t="shared" si="2322"/>
        <v>1.0885</v>
      </c>
      <c r="IE25" s="205">
        <f t="shared" si="2322"/>
        <v>1.0885</v>
      </c>
      <c r="IF25" s="205">
        <f t="shared" si="2322"/>
        <v>1.0885</v>
      </c>
      <c r="IG25" s="205">
        <f t="shared" si="2322"/>
        <v>1.0885</v>
      </c>
      <c r="IH25" s="205">
        <f t="shared" si="2322"/>
        <v>1.0885</v>
      </c>
      <c r="II25" s="205">
        <f t="shared" si="2322"/>
        <v>1.0885</v>
      </c>
      <c r="IJ25" s="205">
        <f t="shared" si="2322"/>
        <v>1.0885</v>
      </c>
      <c r="IK25" s="205">
        <f t="shared" si="2322"/>
        <v>1.0885</v>
      </c>
      <c r="IL25" s="205">
        <f t="shared" si="2322"/>
        <v>1.0885</v>
      </c>
      <c r="IM25" s="205">
        <f t="shared" si="2322"/>
        <v>1.0885</v>
      </c>
      <c r="IN25" s="205">
        <f t="shared" si="2322"/>
        <v>1.0885</v>
      </c>
      <c r="IO25" s="205">
        <f t="shared" si="2322"/>
        <v>1.0885</v>
      </c>
      <c r="IP25" s="205">
        <f t="shared" si="2322"/>
        <v>1.0885</v>
      </c>
      <c r="IQ25" s="205">
        <f t="shared" si="2322"/>
        <v>1.0885</v>
      </c>
      <c r="IR25" s="205">
        <f t="shared" si="2322"/>
        <v>1.0885</v>
      </c>
      <c r="IS25" s="205">
        <f t="shared" si="2322"/>
        <v>1.0885</v>
      </c>
      <c r="IT25" s="205">
        <f t="shared" si="2322"/>
        <v>1.0885</v>
      </c>
      <c r="IU25" s="205">
        <f t="shared" si="2322"/>
        <v>1.0885</v>
      </c>
      <c r="IV25" s="205">
        <f t="shared" si="2322"/>
        <v>1.0885</v>
      </c>
      <c r="IW25" s="205">
        <f t="shared" si="2322"/>
        <v>1.0885</v>
      </c>
      <c r="IX25" s="205">
        <f t="shared" ref="IX25:KO25" si="2323">13062/12/1000</f>
        <v>1.0885</v>
      </c>
      <c r="IY25" s="205">
        <f t="shared" si="2323"/>
        <v>1.0885</v>
      </c>
      <c r="IZ25" s="205">
        <f t="shared" si="2323"/>
        <v>1.0885</v>
      </c>
      <c r="JA25" s="205">
        <f t="shared" si="2323"/>
        <v>1.0885</v>
      </c>
      <c r="JB25" s="205">
        <f t="shared" si="2323"/>
        <v>1.0885</v>
      </c>
      <c r="JC25" s="205">
        <f t="shared" si="2323"/>
        <v>1.0885</v>
      </c>
      <c r="JD25" s="205">
        <f t="shared" si="2323"/>
        <v>1.0885</v>
      </c>
      <c r="JE25" s="205">
        <f t="shared" si="2323"/>
        <v>1.0885</v>
      </c>
      <c r="JF25" s="205">
        <f t="shared" si="2323"/>
        <v>1.0885</v>
      </c>
      <c r="JG25" s="205">
        <f t="shared" si="2323"/>
        <v>1.0885</v>
      </c>
      <c r="JH25" s="205">
        <f t="shared" si="2323"/>
        <v>1.0885</v>
      </c>
      <c r="JI25" s="205">
        <f t="shared" si="2323"/>
        <v>1.0885</v>
      </c>
      <c r="JJ25" s="205">
        <f t="shared" si="2323"/>
        <v>1.0885</v>
      </c>
      <c r="JK25" s="205">
        <f t="shared" si="2323"/>
        <v>1.0885</v>
      </c>
      <c r="JL25" s="205">
        <f t="shared" si="2323"/>
        <v>1.0885</v>
      </c>
      <c r="JM25" s="205">
        <f t="shared" si="2323"/>
        <v>1.0885</v>
      </c>
      <c r="JN25" s="205">
        <f t="shared" si="2323"/>
        <v>1.0885</v>
      </c>
      <c r="JO25" s="205">
        <f t="shared" si="2323"/>
        <v>1.0885</v>
      </c>
      <c r="JP25" s="205">
        <f t="shared" si="2323"/>
        <v>1.0885</v>
      </c>
      <c r="JQ25" s="205">
        <f t="shared" si="2323"/>
        <v>1.0885</v>
      </c>
      <c r="JR25" s="205">
        <f t="shared" si="2323"/>
        <v>1.0885</v>
      </c>
      <c r="JS25" s="205">
        <f t="shared" si="2323"/>
        <v>1.0885</v>
      </c>
      <c r="JT25" s="205">
        <f t="shared" si="2323"/>
        <v>1.0885</v>
      </c>
      <c r="JU25" s="205">
        <f t="shared" si="2323"/>
        <v>1.0885</v>
      </c>
      <c r="JV25" s="205">
        <f t="shared" si="2323"/>
        <v>1.0885</v>
      </c>
      <c r="JW25" s="205">
        <f t="shared" si="2323"/>
        <v>1.0885</v>
      </c>
      <c r="JX25" s="205">
        <f t="shared" si="2323"/>
        <v>1.0885</v>
      </c>
      <c r="JY25" s="205">
        <f t="shared" si="2323"/>
        <v>1.0885</v>
      </c>
      <c r="JZ25" s="205">
        <f t="shared" si="2323"/>
        <v>1.0885</v>
      </c>
      <c r="KA25" s="205">
        <f t="shared" si="2323"/>
        <v>1.0885</v>
      </c>
      <c r="KB25" s="205">
        <f t="shared" si="2323"/>
        <v>1.0885</v>
      </c>
      <c r="KC25" s="205">
        <f t="shared" si="2323"/>
        <v>1.0885</v>
      </c>
      <c r="KD25" s="205">
        <f t="shared" si="2323"/>
        <v>1.0885</v>
      </c>
      <c r="KE25" s="205">
        <f t="shared" si="2323"/>
        <v>1.0885</v>
      </c>
      <c r="KF25" s="205">
        <f t="shared" si="2323"/>
        <v>1.0885</v>
      </c>
      <c r="KG25" s="205">
        <f t="shared" si="2323"/>
        <v>1.0885</v>
      </c>
      <c r="KH25" s="205">
        <f t="shared" si="2323"/>
        <v>1.0885</v>
      </c>
      <c r="KI25" s="205">
        <f t="shared" si="2323"/>
        <v>1.0885</v>
      </c>
      <c r="KJ25" s="205">
        <f t="shared" si="2323"/>
        <v>1.0885</v>
      </c>
      <c r="KK25" s="205">
        <f t="shared" si="2323"/>
        <v>1.0885</v>
      </c>
      <c r="KL25" s="205">
        <f t="shared" si="2323"/>
        <v>1.0885</v>
      </c>
      <c r="KM25" s="205">
        <f t="shared" si="2323"/>
        <v>1.0885</v>
      </c>
      <c r="KN25" s="205">
        <f t="shared" si="2323"/>
        <v>1.0885</v>
      </c>
      <c r="KO25" s="205">
        <f t="shared" si="2323"/>
        <v>1.0885</v>
      </c>
    </row>
    <row r="26" spans="1:301" x14ac:dyDescent="0.2">
      <c r="A26" s="202" t="s">
        <v>620</v>
      </c>
      <c r="B26" s="205">
        <f t="shared" ref="B26:BM26" si="2324">292048.71/12/1000</f>
        <v>24.3373925</v>
      </c>
      <c r="C26" s="205">
        <f t="shared" si="2324"/>
        <v>24.3373925</v>
      </c>
      <c r="D26" s="205">
        <f t="shared" si="2324"/>
        <v>24.3373925</v>
      </c>
      <c r="E26" s="205">
        <f t="shared" si="2324"/>
        <v>24.3373925</v>
      </c>
      <c r="F26" s="205">
        <f t="shared" si="2324"/>
        <v>24.3373925</v>
      </c>
      <c r="G26" s="205">
        <f t="shared" si="2324"/>
        <v>24.3373925</v>
      </c>
      <c r="H26" s="205">
        <f t="shared" si="2324"/>
        <v>24.3373925</v>
      </c>
      <c r="I26" s="205">
        <f t="shared" si="2324"/>
        <v>24.3373925</v>
      </c>
      <c r="J26" s="205">
        <f t="shared" si="2324"/>
        <v>24.3373925</v>
      </c>
      <c r="K26" s="205">
        <f t="shared" si="2324"/>
        <v>24.3373925</v>
      </c>
      <c r="L26" s="205">
        <f t="shared" si="2324"/>
        <v>24.3373925</v>
      </c>
      <c r="M26" s="205">
        <f t="shared" si="2324"/>
        <v>24.3373925</v>
      </c>
      <c r="N26" s="205">
        <f t="shared" si="2324"/>
        <v>24.3373925</v>
      </c>
      <c r="O26" s="205">
        <f t="shared" si="2324"/>
        <v>24.3373925</v>
      </c>
      <c r="P26" s="205">
        <f t="shared" si="2324"/>
        <v>24.3373925</v>
      </c>
      <c r="Q26" s="205">
        <f t="shared" si="2324"/>
        <v>24.3373925</v>
      </c>
      <c r="R26" s="205">
        <f t="shared" si="2324"/>
        <v>24.3373925</v>
      </c>
      <c r="S26" s="205">
        <f t="shared" si="2324"/>
        <v>24.3373925</v>
      </c>
      <c r="T26" s="205">
        <f t="shared" si="2324"/>
        <v>24.3373925</v>
      </c>
      <c r="U26" s="205">
        <f t="shared" si="2324"/>
        <v>24.3373925</v>
      </c>
      <c r="V26" s="205">
        <f t="shared" si="2324"/>
        <v>24.3373925</v>
      </c>
      <c r="W26" s="205">
        <f t="shared" si="2324"/>
        <v>24.3373925</v>
      </c>
      <c r="X26" s="205">
        <f t="shared" si="2324"/>
        <v>24.3373925</v>
      </c>
      <c r="Y26" s="205">
        <f t="shared" si="2324"/>
        <v>24.3373925</v>
      </c>
      <c r="Z26" s="205">
        <f t="shared" si="2324"/>
        <v>24.3373925</v>
      </c>
      <c r="AA26" s="205">
        <f t="shared" si="2324"/>
        <v>24.3373925</v>
      </c>
      <c r="AB26" s="205">
        <f t="shared" si="2324"/>
        <v>24.3373925</v>
      </c>
      <c r="AC26" s="205">
        <f t="shared" si="2324"/>
        <v>24.3373925</v>
      </c>
      <c r="AD26" s="205">
        <f t="shared" si="2324"/>
        <v>24.3373925</v>
      </c>
      <c r="AE26" s="205">
        <f t="shared" si="2324"/>
        <v>24.3373925</v>
      </c>
      <c r="AF26" s="205">
        <f t="shared" si="2324"/>
        <v>24.3373925</v>
      </c>
      <c r="AG26" s="205">
        <f t="shared" si="2324"/>
        <v>24.3373925</v>
      </c>
      <c r="AH26" s="205">
        <f t="shared" si="2324"/>
        <v>24.3373925</v>
      </c>
      <c r="AI26" s="205">
        <f t="shared" si="2324"/>
        <v>24.3373925</v>
      </c>
      <c r="AJ26" s="205">
        <f t="shared" si="2324"/>
        <v>24.3373925</v>
      </c>
      <c r="AK26" s="205">
        <f t="shared" si="2324"/>
        <v>24.3373925</v>
      </c>
      <c r="AL26" s="205">
        <f t="shared" si="2324"/>
        <v>24.3373925</v>
      </c>
      <c r="AM26" s="205">
        <f t="shared" si="2324"/>
        <v>24.3373925</v>
      </c>
      <c r="AN26" s="205">
        <f t="shared" si="2324"/>
        <v>24.3373925</v>
      </c>
      <c r="AO26" s="205">
        <f t="shared" si="2324"/>
        <v>24.3373925</v>
      </c>
      <c r="AP26" s="205">
        <f t="shared" si="2324"/>
        <v>24.3373925</v>
      </c>
      <c r="AQ26" s="205">
        <f t="shared" si="2324"/>
        <v>24.3373925</v>
      </c>
      <c r="AR26" s="205">
        <f t="shared" si="2324"/>
        <v>24.3373925</v>
      </c>
      <c r="AS26" s="205">
        <f t="shared" si="2324"/>
        <v>24.3373925</v>
      </c>
      <c r="AT26" s="205">
        <f t="shared" si="2324"/>
        <v>24.3373925</v>
      </c>
      <c r="AU26" s="205">
        <f t="shared" si="2324"/>
        <v>24.3373925</v>
      </c>
      <c r="AV26" s="205">
        <f t="shared" si="2324"/>
        <v>24.3373925</v>
      </c>
      <c r="AW26" s="205">
        <f t="shared" si="2324"/>
        <v>24.3373925</v>
      </c>
      <c r="AX26" s="205">
        <f t="shared" si="2324"/>
        <v>24.3373925</v>
      </c>
      <c r="AY26" s="205">
        <f t="shared" si="2324"/>
        <v>24.3373925</v>
      </c>
      <c r="AZ26" s="205">
        <f t="shared" si="2324"/>
        <v>24.3373925</v>
      </c>
      <c r="BA26" s="205">
        <f t="shared" si="2324"/>
        <v>24.3373925</v>
      </c>
      <c r="BB26" s="205">
        <f t="shared" si="2324"/>
        <v>24.3373925</v>
      </c>
      <c r="BC26" s="205">
        <f t="shared" si="2324"/>
        <v>24.3373925</v>
      </c>
      <c r="BD26" s="205">
        <f t="shared" si="2324"/>
        <v>24.3373925</v>
      </c>
      <c r="BE26" s="205">
        <f t="shared" si="2324"/>
        <v>24.3373925</v>
      </c>
      <c r="BF26" s="205">
        <f t="shared" si="2324"/>
        <v>24.3373925</v>
      </c>
      <c r="BG26" s="205">
        <f t="shared" si="2324"/>
        <v>24.3373925</v>
      </c>
      <c r="BH26" s="205">
        <f t="shared" si="2324"/>
        <v>24.3373925</v>
      </c>
      <c r="BI26" s="205">
        <f t="shared" si="2324"/>
        <v>24.3373925</v>
      </c>
      <c r="BJ26" s="205">
        <f t="shared" si="2324"/>
        <v>24.3373925</v>
      </c>
      <c r="BK26" s="205">
        <f t="shared" si="2324"/>
        <v>24.3373925</v>
      </c>
      <c r="BL26" s="205">
        <f t="shared" si="2324"/>
        <v>24.3373925</v>
      </c>
      <c r="BM26" s="205">
        <f t="shared" si="2324"/>
        <v>24.3373925</v>
      </c>
      <c r="BN26" s="205">
        <f t="shared" ref="BN26:DY26" si="2325">292048.71/12/1000</f>
        <v>24.3373925</v>
      </c>
      <c r="BO26" s="205">
        <f t="shared" si="2325"/>
        <v>24.3373925</v>
      </c>
      <c r="BP26" s="205">
        <f t="shared" si="2325"/>
        <v>24.3373925</v>
      </c>
      <c r="BQ26" s="205">
        <f t="shared" si="2325"/>
        <v>24.3373925</v>
      </c>
      <c r="BR26" s="205">
        <f t="shared" si="2325"/>
        <v>24.3373925</v>
      </c>
      <c r="BS26" s="205">
        <f t="shared" si="2325"/>
        <v>24.3373925</v>
      </c>
      <c r="BT26" s="205">
        <f t="shared" si="2325"/>
        <v>24.3373925</v>
      </c>
      <c r="BU26" s="205">
        <f t="shared" si="2325"/>
        <v>24.3373925</v>
      </c>
      <c r="BV26" s="205">
        <f t="shared" si="2325"/>
        <v>24.3373925</v>
      </c>
      <c r="BW26" s="205">
        <f t="shared" si="2325"/>
        <v>24.3373925</v>
      </c>
      <c r="BX26" s="205">
        <f t="shared" si="2325"/>
        <v>24.3373925</v>
      </c>
      <c r="BY26" s="205">
        <f t="shared" si="2325"/>
        <v>24.3373925</v>
      </c>
      <c r="BZ26" s="205">
        <f t="shared" si="2325"/>
        <v>24.3373925</v>
      </c>
      <c r="CA26" s="205">
        <f t="shared" si="2325"/>
        <v>24.3373925</v>
      </c>
      <c r="CB26" s="205">
        <f t="shared" si="2325"/>
        <v>24.3373925</v>
      </c>
      <c r="CC26" s="205">
        <f t="shared" si="2325"/>
        <v>24.3373925</v>
      </c>
      <c r="CD26" s="205">
        <f t="shared" si="2325"/>
        <v>24.3373925</v>
      </c>
      <c r="CE26" s="205">
        <f t="shared" si="2325"/>
        <v>24.3373925</v>
      </c>
      <c r="CF26" s="205">
        <f t="shared" si="2325"/>
        <v>24.3373925</v>
      </c>
      <c r="CG26" s="205">
        <f t="shared" si="2325"/>
        <v>24.3373925</v>
      </c>
      <c r="CH26" s="205">
        <f t="shared" si="2325"/>
        <v>24.3373925</v>
      </c>
      <c r="CI26" s="205">
        <f t="shared" si="2325"/>
        <v>24.3373925</v>
      </c>
      <c r="CJ26" s="205">
        <f t="shared" si="2325"/>
        <v>24.3373925</v>
      </c>
      <c r="CK26" s="205">
        <f t="shared" si="2325"/>
        <v>24.3373925</v>
      </c>
      <c r="CL26" s="205">
        <f t="shared" si="2325"/>
        <v>24.3373925</v>
      </c>
      <c r="CM26" s="205">
        <f t="shared" si="2325"/>
        <v>24.3373925</v>
      </c>
      <c r="CN26" s="205">
        <f t="shared" si="2325"/>
        <v>24.3373925</v>
      </c>
      <c r="CO26" s="205">
        <f t="shared" si="2325"/>
        <v>24.3373925</v>
      </c>
      <c r="CP26" s="205">
        <f t="shared" si="2325"/>
        <v>24.3373925</v>
      </c>
      <c r="CQ26" s="205">
        <f t="shared" si="2325"/>
        <v>24.3373925</v>
      </c>
      <c r="CR26" s="205">
        <f t="shared" si="2325"/>
        <v>24.3373925</v>
      </c>
      <c r="CS26" s="205">
        <f t="shared" si="2325"/>
        <v>24.3373925</v>
      </c>
      <c r="CT26" s="205">
        <f t="shared" si="2325"/>
        <v>24.3373925</v>
      </c>
      <c r="CU26" s="205">
        <f t="shared" si="2325"/>
        <v>24.3373925</v>
      </c>
      <c r="CV26" s="205">
        <f t="shared" si="2325"/>
        <v>24.3373925</v>
      </c>
      <c r="CW26" s="205">
        <f t="shared" si="2325"/>
        <v>24.3373925</v>
      </c>
      <c r="CX26" s="205">
        <f t="shared" si="2325"/>
        <v>24.3373925</v>
      </c>
      <c r="CY26" s="205">
        <f t="shared" si="2325"/>
        <v>24.3373925</v>
      </c>
      <c r="CZ26" s="205">
        <f t="shared" si="2325"/>
        <v>24.3373925</v>
      </c>
      <c r="DA26" s="205">
        <f t="shared" si="2325"/>
        <v>24.3373925</v>
      </c>
      <c r="DB26" s="205">
        <f t="shared" si="2325"/>
        <v>24.3373925</v>
      </c>
      <c r="DC26" s="205">
        <f t="shared" si="2325"/>
        <v>24.3373925</v>
      </c>
      <c r="DD26" s="205">
        <f t="shared" si="2325"/>
        <v>24.3373925</v>
      </c>
      <c r="DE26" s="205">
        <f t="shared" si="2325"/>
        <v>24.3373925</v>
      </c>
      <c r="DF26" s="205">
        <f t="shared" si="2325"/>
        <v>24.3373925</v>
      </c>
      <c r="DG26" s="205">
        <f t="shared" si="2325"/>
        <v>24.3373925</v>
      </c>
      <c r="DH26" s="205">
        <f t="shared" si="2325"/>
        <v>24.3373925</v>
      </c>
      <c r="DI26" s="205">
        <f t="shared" si="2325"/>
        <v>24.3373925</v>
      </c>
      <c r="DJ26" s="205">
        <f t="shared" si="2325"/>
        <v>24.3373925</v>
      </c>
      <c r="DK26" s="205">
        <f t="shared" si="2325"/>
        <v>24.3373925</v>
      </c>
      <c r="DL26" s="205">
        <f t="shared" si="2325"/>
        <v>24.3373925</v>
      </c>
      <c r="DM26" s="205">
        <f t="shared" si="2325"/>
        <v>24.3373925</v>
      </c>
      <c r="DN26" s="205">
        <f t="shared" si="2325"/>
        <v>24.3373925</v>
      </c>
      <c r="DO26" s="205">
        <f t="shared" si="2325"/>
        <v>24.3373925</v>
      </c>
      <c r="DP26" s="205">
        <f t="shared" si="2325"/>
        <v>24.3373925</v>
      </c>
      <c r="DQ26" s="205">
        <f t="shared" si="2325"/>
        <v>24.3373925</v>
      </c>
      <c r="DR26" s="205">
        <f t="shared" si="2325"/>
        <v>24.3373925</v>
      </c>
      <c r="DS26" s="205">
        <f t="shared" si="2325"/>
        <v>24.3373925</v>
      </c>
      <c r="DT26" s="205">
        <f t="shared" si="2325"/>
        <v>24.3373925</v>
      </c>
      <c r="DU26" s="205">
        <f t="shared" si="2325"/>
        <v>24.3373925</v>
      </c>
      <c r="DV26" s="205">
        <f t="shared" si="2325"/>
        <v>24.3373925</v>
      </c>
      <c r="DW26" s="205">
        <f t="shared" si="2325"/>
        <v>24.3373925</v>
      </c>
      <c r="DX26" s="205">
        <f t="shared" si="2325"/>
        <v>24.3373925</v>
      </c>
      <c r="DY26" s="205">
        <f t="shared" si="2325"/>
        <v>24.3373925</v>
      </c>
      <c r="DZ26" s="205">
        <f t="shared" ref="DZ26:GK26" si="2326">292048.71/12/1000</f>
        <v>24.3373925</v>
      </c>
      <c r="EA26" s="205">
        <f t="shared" si="2326"/>
        <v>24.3373925</v>
      </c>
      <c r="EB26" s="205">
        <f t="shared" si="2326"/>
        <v>24.3373925</v>
      </c>
      <c r="EC26" s="205">
        <f t="shared" si="2326"/>
        <v>24.3373925</v>
      </c>
      <c r="ED26" s="205">
        <f t="shared" si="2326"/>
        <v>24.3373925</v>
      </c>
      <c r="EE26" s="205">
        <f t="shared" si="2326"/>
        <v>24.3373925</v>
      </c>
      <c r="EF26" s="205">
        <f t="shared" si="2326"/>
        <v>24.3373925</v>
      </c>
      <c r="EG26" s="205">
        <f t="shared" si="2326"/>
        <v>24.3373925</v>
      </c>
      <c r="EH26" s="205">
        <f t="shared" si="2326"/>
        <v>24.3373925</v>
      </c>
      <c r="EI26" s="205">
        <f t="shared" si="2326"/>
        <v>24.3373925</v>
      </c>
      <c r="EJ26" s="205">
        <f t="shared" si="2326"/>
        <v>24.3373925</v>
      </c>
      <c r="EK26" s="205">
        <f t="shared" si="2326"/>
        <v>24.3373925</v>
      </c>
      <c r="EL26" s="205">
        <f t="shared" si="2326"/>
        <v>24.3373925</v>
      </c>
      <c r="EM26" s="205">
        <f t="shared" si="2326"/>
        <v>24.3373925</v>
      </c>
      <c r="EN26" s="205">
        <f t="shared" si="2326"/>
        <v>24.3373925</v>
      </c>
      <c r="EO26" s="205">
        <f t="shared" si="2326"/>
        <v>24.3373925</v>
      </c>
      <c r="EP26" s="205">
        <f t="shared" si="2326"/>
        <v>24.3373925</v>
      </c>
      <c r="EQ26" s="205">
        <f t="shared" si="2326"/>
        <v>24.3373925</v>
      </c>
      <c r="ER26" s="205">
        <f t="shared" si="2326"/>
        <v>24.3373925</v>
      </c>
      <c r="ES26" s="205">
        <f t="shared" si="2326"/>
        <v>24.3373925</v>
      </c>
      <c r="ET26" s="205">
        <f t="shared" si="2326"/>
        <v>24.3373925</v>
      </c>
      <c r="EU26" s="205">
        <f t="shared" si="2326"/>
        <v>24.3373925</v>
      </c>
      <c r="EV26" s="205">
        <f t="shared" si="2326"/>
        <v>24.3373925</v>
      </c>
      <c r="EW26" s="205">
        <f t="shared" si="2326"/>
        <v>24.3373925</v>
      </c>
      <c r="EX26" s="205">
        <f t="shared" si="2326"/>
        <v>24.3373925</v>
      </c>
      <c r="EY26" s="205">
        <f t="shared" si="2326"/>
        <v>24.3373925</v>
      </c>
      <c r="EZ26" s="205">
        <f t="shared" si="2326"/>
        <v>24.3373925</v>
      </c>
      <c r="FA26" s="205">
        <f t="shared" si="2326"/>
        <v>24.3373925</v>
      </c>
      <c r="FB26" s="205">
        <f t="shared" si="2326"/>
        <v>24.3373925</v>
      </c>
      <c r="FC26" s="205">
        <f t="shared" si="2326"/>
        <v>24.3373925</v>
      </c>
      <c r="FD26" s="205">
        <f t="shared" si="2326"/>
        <v>24.3373925</v>
      </c>
      <c r="FE26" s="205">
        <f t="shared" si="2326"/>
        <v>24.3373925</v>
      </c>
      <c r="FF26" s="205">
        <f t="shared" si="2326"/>
        <v>24.3373925</v>
      </c>
      <c r="FG26" s="205">
        <f t="shared" si="2326"/>
        <v>24.3373925</v>
      </c>
      <c r="FH26" s="205">
        <f t="shared" si="2326"/>
        <v>24.3373925</v>
      </c>
      <c r="FI26" s="205">
        <f t="shared" si="2326"/>
        <v>24.3373925</v>
      </c>
      <c r="FJ26" s="205">
        <f t="shared" si="2326"/>
        <v>24.3373925</v>
      </c>
      <c r="FK26" s="205">
        <f t="shared" si="2326"/>
        <v>24.3373925</v>
      </c>
      <c r="FL26" s="205">
        <f t="shared" si="2326"/>
        <v>24.3373925</v>
      </c>
      <c r="FM26" s="205">
        <f t="shared" si="2326"/>
        <v>24.3373925</v>
      </c>
      <c r="FN26" s="205">
        <f t="shared" si="2326"/>
        <v>24.3373925</v>
      </c>
      <c r="FO26" s="205">
        <f t="shared" si="2326"/>
        <v>24.3373925</v>
      </c>
      <c r="FP26" s="205">
        <f t="shared" si="2326"/>
        <v>24.3373925</v>
      </c>
      <c r="FQ26" s="205">
        <f t="shared" si="2326"/>
        <v>24.3373925</v>
      </c>
      <c r="FR26" s="205">
        <f t="shared" si="2326"/>
        <v>24.3373925</v>
      </c>
      <c r="FS26" s="205">
        <f t="shared" si="2326"/>
        <v>24.3373925</v>
      </c>
      <c r="FT26" s="205">
        <f t="shared" si="2326"/>
        <v>24.3373925</v>
      </c>
      <c r="FU26" s="205">
        <f t="shared" si="2326"/>
        <v>24.3373925</v>
      </c>
      <c r="FV26" s="205">
        <f t="shared" si="2326"/>
        <v>24.3373925</v>
      </c>
      <c r="FW26" s="205">
        <f t="shared" si="2326"/>
        <v>24.3373925</v>
      </c>
      <c r="FX26" s="205">
        <f t="shared" si="2326"/>
        <v>24.3373925</v>
      </c>
      <c r="FY26" s="205">
        <f t="shared" si="2326"/>
        <v>24.3373925</v>
      </c>
      <c r="FZ26" s="205">
        <f t="shared" si="2326"/>
        <v>24.3373925</v>
      </c>
      <c r="GA26" s="205">
        <f t="shared" si="2326"/>
        <v>24.3373925</v>
      </c>
      <c r="GB26" s="205">
        <f t="shared" si="2326"/>
        <v>24.3373925</v>
      </c>
      <c r="GC26" s="205">
        <f t="shared" si="2326"/>
        <v>24.3373925</v>
      </c>
      <c r="GD26" s="205">
        <f t="shared" si="2326"/>
        <v>24.3373925</v>
      </c>
      <c r="GE26" s="205">
        <f t="shared" si="2326"/>
        <v>24.3373925</v>
      </c>
      <c r="GF26" s="205">
        <f t="shared" si="2326"/>
        <v>24.3373925</v>
      </c>
      <c r="GG26" s="205">
        <f t="shared" si="2326"/>
        <v>24.3373925</v>
      </c>
      <c r="GH26" s="205">
        <f t="shared" si="2326"/>
        <v>24.3373925</v>
      </c>
      <c r="GI26" s="205">
        <f t="shared" si="2326"/>
        <v>24.3373925</v>
      </c>
      <c r="GJ26" s="205">
        <f t="shared" si="2326"/>
        <v>24.3373925</v>
      </c>
      <c r="GK26" s="205">
        <f t="shared" si="2326"/>
        <v>24.3373925</v>
      </c>
      <c r="GL26" s="205">
        <f t="shared" ref="GL26:IW26" si="2327">292048.71/12/1000</f>
        <v>24.3373925</v>
      </c>
      <c r="GM26" s="205">
        <f t="shared" si="2327"/>
        <v>24.3373925</v>
      </c>
      <c r="GN26" s="205">
        <f t="shared" si="2327"/>
        <v>24.3373925</v>
      </c>
      <c r="GO26" s="205">
        <f t="shared" si="2327"/>
        <v>24.3373925</v>
      </c>
      <c r="GP26" s="205">
        <f t="shared" si="2327"/>
        <v>24.3373925</v>
      </c>
      <c r="GQ26" s="205">
        <f t="shared" si="2327"/>
        <v>24.3373925</v>
      </c>
      <c r="GR26" s="205">
        <f t="shared" si="2327"/>
        <v>24.3373925</v>
      </c>
      <c r="GS26" s="205">
        <f t="shared" si="2327"/>
        <v>24.3373925</v>
      </c>
      <c r="GT26" s="205">
        <f t="shared" si="2327"/>
        <v>24.3373925</v>
      </c>
      <c r="GU26" s="205">
        <f t="shared" si="2327"/>
        <v>24.3373925</v>
      </c>
      <c r="GV26" s="205">
        <f t="shared" si="2327"/>
        <v>24.3373925</v>
      </c>
      <c r="GW26" s="205">
        <f t="shared" si="2327"/>
        <v>24.3373925</v>
      </c>
      <c r="GX26" s="205">
        <f t="shared" si="2327"/>
        <v>24.3373925</v>
      </c>
      <c r="GY26" s="205">
        <f t="shared" si="2327"/>
        <v>24.3373925</v>
      </c>
      <c r="GZ26" s="205">
        <f t="shared" si="2327"/>
        <v>24.3373925</v>
      </c>
      <c r="HA26" s="205">
        <f t="shared" si="2327"/>
        <v>24.3373925</v>
      </c>
      <c r="HB26" s="205">
        <f t="shared" si="2327"/>
        <v>24.3373925</v>
      </c>
      <c r="HC26" s="205">
        <f t="shared" si="2327"/>
        <v>24.3373925</v>
      </c>
      <c r="HD26" s="205">
        <f t="shared" si="2327"/>
        <v>24.3373925</v>
      </c>
      <c r="HE26" s="205">
        <f t="shared" si="2327"/>
        <v>24.3373925</v>
      </c>
      <c r="HF26" s="205">
        <f t="shared" si="2327"/>
        <v>24.3373925</v>
      </c>
      <c r="HG26" s="205">
        <f t="shared" si="2327"/>
        <v>24.3373925</v>
      </c>
      <c r="HH26" s="205">
        <f t="shared" si="2327"/>
        <v>24.3373925</v>
      </c>
      <c r="HI26" s="205">
        <f t="shared" si="2327"/>
        <v>24.3373925</v>
      </c>
      <c r="HJ26" s="205">
        <f t="shared" si="2327"/>
        <v>24.3373925</v>
      </c>
      <c r="HK26" s="205">
        <f t="shared" si="2327"/>
        <v>24.3373925</v>
      </c>
      <c r="HL26" s="205">
        <f t="shared" si="2327"/>
        <v>24.3373925</v>
      </c>
      <c r="HM26" s="205">
        <f t="shared" si="2327"/>
        <v>24.3373925</v>
      </c>
      <c r="HN26" s="205">
        <f t="shared" si="2327"/>
        <v>24.3373925</v>
      </c>
      <c r="HO26" s="205">
        <f t="shared" si="2327"/>
        <v>24.3373925</v>
      </c>
      <c r="HP26" s="205">
        <f t="shared" si="2327"/>
        <v>24.3373925</v>
      </c>
      <c r="HQ26" s="205">
        <f t="shared" si="2327"/>
        <v>24.3373925</v>
      </c>
      <c r="HR26" s="205">
        <f t="shared" si="2327"/>
        <v>24.3373925</v>
      </c>
      <c r="HS26" s="205">
        <f t="shared" si="2327"/>
        <v>24.3373925</v>
      </c>
      <c r="HT26" s="205">
        <f t="shared" si="2327"/>
        <v>24.3373925</v>
      </c>
      <c r="HU26" s="205">
        <f t="shared" si="2327"/>
        <v>24.3373925</v>
      </c>
      <c r="HV26" s="205">
        <f t="shared" si="2327"/>
        <v>24.3373925</v>
      </c>
      <c r="HW26" s="205">
        <f t="shared" si="2327"/>
        <v>24.3373925</v>
      </c>
      <c r="HX26" s="205">
        <f t="shared" si="2327"/>
        <v>24.3373925</v>
      </c>
      <c r="HY26" s="205">
        <f t="shared" si="2327"/>
        <v>24.3373925</v>
      </c>
      <c r="HZ26" s="205">
        <f t="shared" si="2327"/>
        <v>24.3373925</v>
      </c>
      <c r="IA26" s="205">
        <f t="shared" si="2327"/>
        <v>24.3373925</v>
      </c>
      <c r="IB26" s="205">
        <f t="shared" si="2327"/>
        <v>24.3373925</v>
      </c>
      <c r="IC26" s="205">
        <f t="shared" si="2327"/>
        <v>24.3373925</v>
      </c>
      <c r="ID26" s="205">
        <f t="shared" si="2327"/>
        <v>24.3373925</v>
      </c>
      <c r="IE26" s="205">
        <f t="shared" si="2327"/>
        <v>24.3373925</v>
      </c>
      <c r="IF26" s="205">
        <f t="shared" si="2327"/>
        <v>24.3373925</v>
      </c>
      <c r="IG26" s="205">
        <f t="shared" si="2327"/>
        <v>24.3373925</v>
      </c>
      <c r="IH26" s="205">
        <f t="shared" si="2327"/>
        <v>24.3373925</v>
      </c>
      <c r="II26" s="205">
        <f t="shared" si="2327"/>
        <v>24.3373925</v>
      </c>
      <c r="IJ26" s="205">
        <f t="shared" si="2327"/>
        <v>24.3373925</v>
      </c>
      <c r="IK26" s="205">
        <f t="shared" si="2327"/>
        <v>24.3373925</v>
      </c>
      <c r="IL26" s="205">
        <f t="shared" si="2327"/>
        <v>24.3373925</v>
      </c>
      <c r="IM26" s="205">
        <f t="shared" si="2327"/>
        <v>24.3373925</v>
      </c>
      <c r="IN26" s="205">
        <f t="shared" si="2327"/>
        <v>24.3373925</v>
      </c>
      <c r="IO26" s="205">
        <f t="shared" si="2327"/>
        <v>24.3373925</v>
      </c>
      <c r="IP26" s="205">
        <f t="shared" si="2327"/>
        <v>24.3373925</v>
      </c>
      <c r="IQ26" s="205">
        <f t="shared" si="2327"/>
        <v>24.3373925</v>
      </c>
      <c r="IR26" s="205">
        <f t="shared" si="2327"/>
        <v>24.3373925</v>
      </c>
      <c r="IS26" s="205">
        <f t="shared" si="2327"/>
        <v>24.3373925</v>
      </c>
      <c r="IT26" s="205">
        <f t="shared" si="2327"/>
        <v>24.3373925</v>
      </c>
      <c r="IU26" s="205">
        <f t="shared" si="2327"/>
        <v>24.3373925</v>
      </c>
      <c r="IV26" s="205">
        <f t="shared" si="2327"/>
        <v>24.3373925</v>
      </c>
      <c r="IW26" s="205">
        <f t="shared" si="2327"/>
        <v>24.3373925</v>
      </c>
      <c r="IX26" s="205">
        <f t="shared" ref="IX26:KO26" si="2328">292048.71/12/1000</f>
        <v>24.3373925</v>
      </c>
      <c r="IY26" s="205">
        <f t="shared" si="2328"/>
        <v>24.3373925</v>
      </c>
      <c r="IZ26" s="205">
        <f t="shared" si="2328"/>
        <v>24.3373925</v>
      </c>
      <c r="JA26" s="205">
        <f t="shared" si="2328"/>
        <v>24.3373925</v>
      </c>
      <c r="JB26" s="205">
        <f t="shared" si="2328"/>
        <v>24.3373925</v>
      </c>
      <c r="JC26" s="205">
        <f t="shared" si="2328"/>
        <v>24.3373925</v>
      </c>
      <c r="JD26" s="205">
        <f t="shared" si="2328"/>
        <v>24.3373925</v>
      </c>
      <c r="JE26" s="205">
        <f t="shared" si="2328"/>
        <v>24.3373925</v>
      </c>
      <c r="JF26" s="205">
        <f t="shared" si="2328"/>
        <v>24.3373925</v>
      </c>
      <c r="JG26" s="205">
        <f t="shared" si="2328"/>
        <v>24.3373925</v>
      </c>
      <c r="JH26" s="205">
        <f t="shared" si="2328"/>
        <v>24.3373925</v>
      </c>
      <c r="JI26" s="205">
        <f t="shared" si="2328"/>
        <v>24.3373925</v>
      </c>
      <c r="JJ26" s="205">
        <f t="shared" si="2328"/>
        <v>24.3373925</v>
      </c>
      <c r="JK26" s="205">
        <f t="shared" si="2328"/>
        <v>24.3373925</v>
      </c>
      <c r="JL26" s="205">
        <f t="shared" si="2328"/>
        <v>24.3373925</v>
      </c>
      <c r="JM26" s="205">
        <f t="shared" si="2328"/>
        <v>24.3373925</v>
      </c>
      <c r="JN26" s="205">
        <f t="shared" si="2328"/>
        <v>24.3373925</v>
      </c>
      <c r="JO26" s="205">
        <f t="shared" si="2328"/>
        <v>24.3373925</v>
      </c>
      <c r="JP26" s="205">
        <f t="shared" si="2328"/>
        <v>24.3373925</v>
      </c>
      <c r="JQ26" s="205">
        <f t="shared" si="2328"/>
        <v>24.3373925</v>
      </c>
      <c r="JR26" s="205">
        <f t="shared" si="2328"/>
        <v>24.3373925</v>
      </c>
      <c r="JS26" s="205">
        <f t="shared" si="2328"/>
        <v>24.3373925</v>
      </c>
      <c r="JT26" s="205">
        <f t="shared" si="2328"/>
        <v>24.3373925</v>
      </c>
      <c r="JU26" s="205">
        <f t="shared" si="2328"/>
        <v>24.3373925</v>
      </c>
      <c r="JV26" s="205">
        <f t="shared" si="2328"/>
        <v>24.3373925</v>
      </c>
      <c r="JW26" s="205">
        <f t="shared" si="2328"/>
        <v>24.3373925</v>
      </c>
      <c r="JX26" s="205">
        <f t="shared" si="2328"/>
        <v>24.3373925</v>
      </c>
      <c r="JY26" s="205">
        <f t="shared" si="2328"/>
        <v>24.3373925</v>
      </c>
      <c r="JZ26" s="205">
        <f t="shared" si="2328"/>
        <v>24.3373925</v>
      </c>
      <c r="KA26" s="205">
        <f t="shared" si="2328"/>
        <v>24.3373925</v>
      </c>
      <c r="KB26" s="205">
        <f t="shared" si="2328"/>
        <v>24.3373925</v>
      </c>
      <c r="KC26" s="205">
        <f t="shared" si="2328"/>
        <v>24.3373925</v>
      </c>
      <c r="KD26" s="205">
        <f t="shared" si="2328"/>
        <v>24.3373925</v>
      </c>
      <c r="KE26" s="205">
        <f t="shared" si="2328"/>
        <v>24.3373925</v>
      </c>
      <c r="KF26" s="205">
        <f t="shared" si="2328"/>
        <v>24.3373925</v>
      </c>
      <c r="KG26" s="205">
        <f t="shared" si="2328"/>
        <v>24.3373925</v>
      </c>
      <c r="KH26" s="205">
        <f t="shared" si="2328"/>
        <v>24.3373925</v>
      </c>
      <c r="KI26" s="205">
        <f t="shared" si="2328"/>
        <v>24.3373925</v>
      </c>
      <c r="KJ26" s="205">
        <f t="shared" si="2328"/>
        <v>24.3373925</v>
      </c>
      <c r="KK26" s="205">
        <f t="shared" si="2328"/>
        <v>24.3373925</v>
      </c>
      <c r="KL26" s="205">
        <f t="shared" si="2328"/>
        <v>24.3373925</v>
      </c>
      <c r="KM26" s="205">
        <f t="shared" si="2328"/>
        <v>24.3373925</v>
      </c>
      <c r="KN26" s="205">
        <f t="shared" si="2328"/>
        <v>24.3373925</v>
      </c>
      <c r="KO26" s="205">
        <f t="shared" si="2328"/>
        <v>24.3373925</v>
      </c>
    </row>
    <row r="27" spans="1:301" x14ac:dyDescent="0.2">
      <c r="A27" s="202" t="s">
        <v>621</v>
      </c>
      <c r="B27" s="205">
        <f t="shared" ref="B27:BM27" si="2329">1389429.12/12/1000</f>
        <v>115.78576000000001</v>
      </c>
      <c r="C27" s="205">
        <f t="shared" si="2329"/>
        <v>115.78576000000001</v>
      </c>
      <c r="D27" s="205">
        <f t="shared" si="2329"/>
        <v>115.78576000000001</v>
      </c>
      <c r="E27" s="205">
        <f t="shared" si="2329"/>
        <v>115.78576000000001</v>
      </c>
      <c r="F27" s="205">
        <f t="shared" si="2329"/>
        <v>115.78576000000001</v>
      </c>
      <c r="G27" s="205">
        <f t="shared" si="2329"/>
        <v>115.78576000000001</v>
      </c>
      <c r="H27" s="205">
        <f t="shared" si="2329"/>
        <v>115.78576000000001</v>
      </c>
      <c r="I27" s="205">
        <f t="shared" si="2329"/>
        <v>115.78576000000001</v>
      </c>
      <c r="J27" s="205">
        <f t="shared" si="2329"/>
        <v>115.78576000000001</v>
      </c>
      <c r="K27" s="205">
        <f t="shared" si="2329"/>
        <v>115.78576000000001</v>
      </c>
      <c r="L27" s="205">
        <f t="shared" si="2329"/>
        <v>115.78576000000001</v>
      </c>
      <c r="M27" s="205">
        <f t="shared" si="2329"/>
        <v>115.78576000000001</v>
      </c>
      <c r="N27" s="205">
        <f t="shared" si="2329"/>
        <v>115.78576000000001</v>
      </c>
      <c r="O27" s="205">
        <f t="shared" si="2329"/>
        <v>115.78576000000001</v>
      </c>
      <c r="P27" s="205">
        <f t="shared" si="2329"/>
        <v>115.78576000000001</v>
      </c>
      <c r="Q27" s="205">
        <f t="shared" si="2329"/>
        <v>115.78576000000001</v>
      </c>
      <c r="R27" s="205">
        <f t="shared" si="2329"/>
        <v>115.78576000000001</v>
      </c>
      <c r="S27" s="205">
        <f t="shared" si="2329"/>
        <v>115.78576000000001</v>
      </c>
      <c r="T27" s="205">
        <f t="shared" si="2329"/>
        <v>115.78576000000001</v>
      </c>
      <c r="U27" s="205">
        <f t="shared" si="2329"/>
        <v>115.78576000000001</v>
      </c>
      <c r="V27" s="205">
        <f t="shared" si="2329"/>
        <v>115.78576000000001</v>
      </c>
      <c r="W27" s="205">
        <f t="shared" si="2329"/>
        <v>115.78576000000001</v>
      </c>
      <c r="X27" s="205">
        <f t="shared" si="2329"/>
        <v>115.78576000000001</v>
      </c>
      <c r="Y27" s="205">
        <f t="shared" si="2329"/>
        <v>115.78576000000001</v>
      </c>
      <c r="Z27" s="205">
        <f t="shared" si="2329"/>
        <v>115.78576000000001</v>
      </c>
      <c r="AA27" s="205">
        <f t="shared" si="2329"/>
        <v>115.78576000000001</v>
      </c>
      <c r="AB27" s="205">
        <f t="shared" si="2329"/>
        <v>115.78576000000001</v>
      </c>
      <c r="AC27" s="205">
        <f t="shared" si="2329"/>
        <v>115.78576000000001</v>
      </c>
      <c r="AD27" s="205">
        <f t="shared" si="2329"/>
        <v>115.78576000000001</v>
      </c>
      <c r="AE27" s="205">
        <f t="shared" si="2329"/>
        <v>115.78576000000001</v>
      </c>
      <c r="AF27" s="205">
        <f t="shared" si="2329"/>
        <v>115.78576000000001</v>
      </c>
      <c r="AG27" s="205">
        <f t="shared" si="2329"/>
        <v>115.78576000000001</v>
      </c>
      <c r="AH27" s="205">
        <f t="shared" si="2329"/>
        <v>115.78576000000001</v>
      </c>
      <c r="AI27" s="205">
        <f t="shared" si="2329"/>
        <v>115.78576000000001</v>
      </c>
      <c r="AJ27" s="205">
        <f t="shared" si="2329"/>
        <v>115.78576000000001</v>
      </c>
      <c r="AK27" s="205">
        <f t="shared" si="2329"/>
        <v>115.78576000000001</v>
      </c>
      <c r="AL27" s="205">
        <f t="shared" si="2329"/>
        <v>115.78576000000001</v>
      </c>
      <c r="AM27" s="205">
        <f t="shared" si="2329"/>
        <v>115.78576000000001</v>
      </c>
      <c r="AN27" s="205">
        <f t="shared" si="2329"/>
        <v>115.78576000000001</v>
      </c>
      <c r="AO27" s="205">
        <f t="shared" si="2329"/>
        <v>115.78576000000001</v>
      </c>
      <c r="AP27" s="205">
        <f t="shared" si="2329"/>
        <v>115.78576000000001</v>
      </c>
      <c r="AQ27" s="205">
        <f t="shared" si="2329"/>
        <v>115.78576000000001</v>
      </c>
      <c r="AR27" s="205">
        <f t="shared" si="2329"/>
        <v>115.78576000000001</v>
      </c>
      <c r="AS27" s="205">
        <f t="shared" si="2329"/>
        <v>115.78576000000001</v>
      </c>
      <c r="AT27" s="205">
        <f t="shared" si="2329"/>
        <v>115.78576000000001</v>
      </c>
      <c r="AU27" s="205">
        <f t="shared" si="2329"/>
        <v>115.78576000000001</v>
      </c>
      <c r="AV27" s="205">
        <f t="shared" si="2329"/>
        <v>115.78576000000001</v>
      </c>
      <c r="AW27" s="205">
        <f t="shared" si="2329"/>
        <v>115.78576000000001</v>
      </c>
      <c r="AX27" s="205">
        <f t="shared" si="2329"/>
        <v>115.78576000000001</v>
      </c>
      <c r="AY27" s="205">
        <f t="shared" si="2329"/>
        <v>115.78576000000001</v>
      </c>
      <c r="AZ27" s="205">
        <f t="shared" si="2329"/>
        <v>115.78576000000001</v>
      </c>
      <c r="BA27" s="205">
        <f t="shared" si="2329"/>
        <v>115.78576000000001</v>
      </c>
      <c r="BB27" s="205">
        <f t="shared" si="2329"/>
        <v>115.78576000000001</v>
      </c>
      <c r="BC27" s="205">
        <f t="shared" si="2329"/>
        <v>115.78576000000001</v>
      </c>
      <c r="BD27" s="205">
        <f t="shared" si="2329"/>
        <v>115.78576000000001</v>
      </c>
      <c r="BE27" s="205">
        <f t="shared" si="2329"/>
        <v>115.78576000000001</v>
      </c>
      <c r="BF27" s="205">
        <f t="shared" si="2329"/>
        <v>115.78576000000001</v>
      </c>
      <c r="BG27" s="205">
        <f t="shared" si="2329"/>
        <v>115.78576000000001</v>
      </c>
      <c r="BH27" s="205">
        <f t="shared" si="2329"/>
        <v>115.78576000000001</v>
      </c>
      <c r="BI27" s="205">
        <f t="shared" si="2329"/>
        <v>115.78576000000001</v>
      </c>
      <c r="BJ27" s="205">
        <f t="shared" si="2329"/>
        <v>115.78576000000001</v>
      </c>
      <c r="BK27" s="205">
        <f t="shared" si="2329"/>
        <v>115.78576000000001</v>
      </c>
      <c r="BL27" s="205">
        <f t="shared" si="2329"/>
        <v>115.78576000000001</v>
      </c>
      <c r="BM27" s="205">
        <f t="shared" si="2329"/>
        <v>115.78576000000001</v>
      </c>
      <c r="BN27" s="205">
        <f t="shared" ref="BN27:DY27" si="2330">1389429.12/12/1000</f>
        <v>115.78576000000001</v>
      </c>
      <c r="BO27" s="205">
        <f t="shared" si="2330"/>
        <v>115.78576000000001</v>
      </c>
      <c r="BP27" s="205">
        <f t="shared" si="2330"/>
        <v>115.78576000000001</v>
      </c>
      <c r="BQ27" s="205">
        <f t="shared" si="2330"/>
        <v>115.78576000000001</v>
      </c>
      <c r="BR27" s="205">
        <f t="shared" si="2330"/>
        <v>115.78576000000001</v>
      </c>
      <c r="BS27" s="205">
        <f t="shared" si="2330"/>
        <v>115.78576000000001</v>
      </c>
      <c r="BT27" s="205">
        <f t="shared" si="2330"/>
        <v>115.78576000000001</v>
      </c>
      <c r="BU27" s="205">
        <f t="shared" si="2330"/>
        <v>115.78576000000001</v>
      </c>
      <c r="BV27" s="205">
        <f t="shared" si="2330"/>
        <v>115.78576000000001</v>
      </c>
      <c r="BW27" s="205">
        <f t="shared" si="2330"/>
        <v>115.78576000000001</v>
      </c>
      <c r="BX27" s="205">
        <f t="shared" si="2330"/>
        <v>115.78576000000001</v>
      </c>
      <c r="BY27" s="205">
        <f t="shared" si="2330"/>
        <v>115.78576000000001</v>
      </c>
      <c r="BZ27" s="205">
        <f t="shared" si="2330"/>
        <v>115.78576000000001</v>
      </c>
      <c r="CA27" s="205">
        <f t="shared" si="2330"/>
        <v>115.78576000000001</v>
      </c>
      <c r="CB27" s="205">
        <f t="shared" si="2330"/>
        <v>115.78576000000001</v>
      </c>
      <c r="CC27" s="205">
        <f t="shared" si="2330"/>
        <v>115.78576000000001</v>
      </c>
      <c r="CD27" s="205">
        <f t="shared" si="2330"/>
        <v>115.78576000000001</v>
      </c>
      <c r="CE27" s="205">
        <f t="shared" si="2330"/>
        <v>115.78576000000001</v>
      </c>
      <c r="CF27" s="205">
        <f t="shared" si="2330"/>
        <v>115.78576000000001</v>
      </c>
      <c r="CG27" s="205">
        <f t="shared" si="2330"/>
        <v>115.78576000000001</v>
      </c>
      <c r="CH27" s="205">
        <f t="shared" si="2330"/>
        <v>115.78576000000001</v>
      </c>
      <c r="CI27" s="205">
        <f t="shared" si="2330"/>
        <v>115.78576000000001</v>
      </c>
      <c r="CJ27" s="205">
        <f t="shared" si="2330"/>
        <v>115.78576000000001</v>
      </c>
      <c r="CK27" s="205">
        <f t="shared" si="2330"/>
        <v>115.78576000000001</v>
      </c>
      <c r="CL27" s="205">
        <f t="shared" si="2330"/>
        <v>115.78576000000001</v>
      </c>
      <c r="CM27" s="205">
        <f t="shared" si="2330"/>
        <v>115.78576000000001</v>
      </c>
      <c r="CN27" s="205">
        <f t="shared" si="2330"/>
        <v>115.78576000000001</v>
      </c>
      <c r="CO27" s="205">
        <f t="shared" si="2330"/>
        <v>115.78576000000001</v>
      </c>
      <c r="CP27" s="205">
        <f t="shared" si="2330"/>
        <v>115.78576000000001</v>
      </c>
      <c r="CQ27" s="205">
        <f t="shared" si="2330"/>
        <v>115.78576000000001</v>
      </c>
      <c r="CR27" s="205">
        <f t="shared" si="2330"/>
        <v>115.78576000000001</v>
      </c>
      <c r="CS27" s="205">
        <f t="shared" si="2330"/>
        <v>115.78576000000001</v>
      </c>
      <c r="CT27" s="205">
        <f t="shared" si="2330"/>
        <v>115.78576000000001</v>
      </c>
      <c r="CU27" s="205">
        <f t="shared" si="2330"/>
        <v>115.78576000000001</v>
      </c>
      <c r="CV27" s="205">
        <f t="shared" si="2330"/>
        <v>115.78576000000001</v>
      </c>
      <c r="CW27" s="205">
        <f t="shared" si="2330"/>
        <v>115.78576000000001</v>
      </c>
      <c r="CX27" s="205">
        <f t="shared" si="2330"/>
        <v>115.78576000000001</v>
      </c>
      <c r="CY27" s="205">
        <f t="shared" si="2330"/>
        <v>115.78576000000001</v>
      </c>
      <c r="CZ27" s="205">
        <f t="shared" si="2330"/>
        <v>115.78576000000001</v>
      </c>
      <c r="DA27" s="205">
        <f t="shared" si="2330"/>
        <v>115.78576000000001</v>
      </c>
      <c r="DB27" s="205">
        <f t="shared" si="2330"/>
        <v>115.78576000000001</v>
      </c>
      <c r="DC27" s="205">
        <f t="shared" si="2330"/>
        <v>115.78576000000001</v>
      </c>
      <c r="DD27" s="205">
        <f t="shared" si="2330"/>
        <v>115.78576000000001</v>
      </c>
      <c r="DE27" s="205">
        <f t="shared" si="2330"/>
        <v>115.78576000000001</v>
      </c>
      <c r="DF27" s="205">
        <f t="shared" si="2330"/>
        <v>115.78576000000001</v>
      </c>
      <c r="DG27" s="205">
        <f t="shared" si="2330"/>
        <v>115.78576000000001</v>
      </c>
      <c r="DH27" s="205">
        <f t="shared" si="2330"/>
        <v>115.78576000000001</v>
      </c>
      <c r="DI27" s="205">
        <f t="shared" si="2330"/>
        <v>115.78576000000001</v>
      </c>
      <c r="DJ27" s="205">
        <f t="shared" si="2330"/>
        <v>115.78576000000001</v>
      </c>
      <c r="DK27" s="205">
        <f t="shared" si="2330"/>
        <v>115.78576000000001</v>
      </c>
      <c r="DL27" s="205">
        <f t="shared" si="2330"/>
        <v>115.78576000000001</v>
      </c>
      <c r="DM27" s="205">
        <f t="shared" si="2330"/>
        <v>115.78576000000001</v>
      </c>
      <c r="DN27" s="205">
        <f t="shared" si="2330"/>
        <v>115.78576000000001</v>
      </c>
      <c r="DO27" s="205">
        <f t="shared" si="2330"/>
        <v>115.78576000000001</v>
      </c>
      <c r="DP27" s="205">
        <f t="shared" si="2330"/>
        <v>115.78576000000001</v>
      </c>
      <c r="DQ27" s="205">
        <f t="shared" si="2330"/>
        <v>115.78576000000001</v>
      </c>
      <c r="DR27" s="205">
        <f t="shared" si="2330"/>
        <v>115.78576000000001</v>
      </c>
      <c r="DS27" s="205">
        <f t="shared" si="2330"/>
        <v>115.78576000000001</v>
      </c>
      <c r="DT27" s="205">
        <f t="shared" si="2330"/>
        <v>115.78576000000001</v>
      </c>
      <c r="DU27" s="205">
        <f t="shared" si="2330"/>
        <v>115.78576000000001</v>
      </c>
      <c r="DV27" s="205">
        <f t="shared" si="2330"/>
        <v>115.78576000000001</v>
      </c>
      <c r="DW27" s="205">
        <f t="shared" si="2330"/>
        <v>115.78576000000001</v>
      </c>
      <c r="DX27" s="205">
        <f t="shared" si="2330"/>
        <v>115.78576000000001</v>
      </c>
      <c r="DY27" s="205">
        <f t="shared" si="2330"/>
        <v>115.78576000000001</v>
      </c>
      <c r="DZ27" s="205">
        <f t="shared" ref="DZ27:GK27" si="2331">1389429.12/12/1000</f>
        <v>115.78576000000001</v>
      </c>
      <c r="EA27" s="205">
        <f t="shared" si="2331"/>
        <v>115.78576000000001</v>
      </c>
      <c r="EB27" s="205">
        <f t="shared" si="2331"/>
        <v>115.78576000000001</v>
      </c>
      <c r="EC27" s="205">
        <f t="shared" si="2331"/>
        <v>115.78576000000001</v>
      </c>
      <c r="ED27" s="205">
        <f t="shared" si="2331"/>
        <v>115.78576000000001</v>
      </c>
      <c r="EE27" s="205">
        <f t="shared" si="2331"/>
        <v>115.78576000000001</v>
      </c>
      <c r="EF27" s="205">
        <f t="shared" si="2331"/>
        <v>115.78576000000001</v>
      </c>
      <c r="EG27" s="205">
        <f t="shared" si="2331"/>
        <v>115.78576000000001</v>
      </c>
      <c r="EH27" s="205">
        <f t="shared" si="2331"/>
        <v>115.78576000000001</v>
      </c>
      <c r="EI27" s="205">
        <f t="shared" si="2331"/>
        <v>115.78576000000001</v>
      </c>
      <c r="EJ27" s="205">
        <f t="shared" si="2331"/>
        <v>115.78576000000001</v>
      </c>
      <c r="EK27" s="205">
        <f t="shared" si="2331"/>
        <v>115.78576000000001</v>
      </c>
      <c r="EL27" s="205">
        <f t="shared" si="2331"/>
        <v>115.78576000000001</v>
      </c>
      <c r="EM27" s="205">
        <f t="shared" si="2331"/>
        <v>115.78576000000001</v>
      </c>
      <c r="EN27" s="205">
        <f t="shared" si="2331"/>
        <v>115.78576000000001</v>
      </c>
      <c r="EO27" s="205">
        <f t="shared" si="2331"/>
        <v>115.78576000000001</v>
      </c>
      <c r="EP27" s="205">
        <f t="shared" si="2331"/>
        <v>115.78576000000001</v>
      </c>
      <c r="EQ27" s="205">
        <f t="shared" si="2331"/>
        <v>115.78576000000001</v>
      </c>
      <c r="ER27" s="205">
        <f t="shared" si="2331"/>
        <v>115.78576000000001</v>
      </c>
      <c r="ES27" s="205">
        <f t="shared" si="2331"/>
        <v>115.78576000000001</v>
      </c>
      <c r="ET27" s="205">
        <f t="shared" si="2331"/>
        <v>115.78576000000001</v>
      </c>
      <c r="EU27" s="205">
        <f t="shared" si="2331"/>
        <v>115.78576000000001</v>
      </c>
      <c r="EV27" s="205">
        <f t="shared" si="2331"/>
        <v>115.78576000000001</v>
      </c>
      <c r="EW27" s="205">
        <f t="shared" si="2331"/>
        <v>115.78576000000001</v>
      </c>
      <c r="EX27" s="205">
        <f t="shared" si="2331"/>
        <v>115.78576000000001</v>
      </c>
      <c r="EY27" s="205">
        <f t="shared" si="2331"/>
        <v>115.78576000000001</v>
      </c>
      <c r="EZ27" s="205">
        <f t="shared" si="2331"/>
        <v>115.78576000000001</v>
      </c>
      <c r="FA27" s="205">
        <f t="shared" si="2331"/>
        <v>115.78576000000001</v>
      </c>
      <c r="FB27" s="205">
        <f t="shared" si="2331"/>
        <v>115.78576000000001</v>
      </c>
      <c r="FC27" s="205">
        <f t="shared" si="2331"/>
        <v>115.78576000000001</v>
      </c>
      <c r="FD27" s="205">
        <f t="shared" si="2331"/>
        <v>115.78576000000001</v>
      </c>
      <c r="FE27" s="205">
        <f t="shared" si="2331"/>
        <v>115.78576000000001</v>
      </c>
      <c r="FF27" s="205">
        <f t="shared" si="2331"/>
        <v>115.78576000000001</v>
      </c>
      <c r="FG27" s="205">
        <f t="shared" si="2331"/>
        <v>115.78576000000001</v>
      </c>
      <c r="FH27" s="205">
        <f t="shared" si="2331"/>
        <v>115.78576000000001</v>
      </c>
      <c r="FI27" s="205">
        <f t="shared" si="2331"/>
        <v>115.78576000000001</v>
      </c>
      <c r="FJ27" s="205">
        <f t="shared" si="2331"/>
        <v>115.78576000000001</v>
      </c>
      <c r="FK27" s="205">
        <f t="shared" si="2331"/>
        <v>115.78576000000001</v>
      </c>
      <c r="FL27" s="205">
        <f t="shared" si="2331"/>
        <v>115.78576000000001</v>
      </c>
      <c r="FM27" s="205">
        <f t="shared" si="2331"/>
        <v>115.78576000000001</v>
      </c>
      <c r="FN27" s="205">
        <f t="shared" si="2331"/>
        <v>115.78576000000001</v>
      </c>
      <c r="FO27" s="205">
        <f t="shared" si="2331"/>
        <v>115.78576000000001</v>
      </c>
      <c r="FP27" s="205">
        <f t="shared" si="2331"/>
        <v>115.78576000000001</v>
      </c>
      <c r="FQ27" s="205">
        <f t="shared" si="2331"/>
        <v>115.78576000000001</v>
      </c>
      <c r="FR27" s="205">
        <f t="shared" si="2331"/>
        <v>115.78576000000001</v>
      </c>
      <c r="FS27" s="205">
        <f t="shared" si="2331"/>
        <v>115.78576000000001</v>
      </c>
      <c r="FT27" s="205">
        <f t="shared" si="2331"/>
        <v>115.78576000000001</v>
      </c>
      <c r="FU27" s="205">
        <f t="shared" si="2331"/>
        <v>115.78576000000001</v>
      </c>
      <c r="FV27" s="205">
        <f t="shared" si="2331"/>
        <v>115.78576000000001</v>
      </c>
      <c r="FW27" s="205">
        <f t="shared" si="2331"/>
        <v>115.78576000000001</v>
      </c>
      <c r="FX27" s="205">
        <f t="shared" si="2331"/>
        <v>115.78576000000001</v>
      </c>
      <c r="FY27" s="205">
        <f t="shared" si="2331"/>
        <v>115.78576000000001</v>
      </c>
      <c r="FZ27" s="205">
        <f t="shared" si="2331"/>
        <v>115.78576000000001</v>
      </c>
      <c r="GA27" s="205">
        <f t="shared" si="2331"/>
        <v>115.78576000000001</v>
      </c>
      <c r="GB27" s="205">
        <f t="shared" si="2331"/>
        <v>115.78576000000001</v>
      </c>
      <c r="GC27" s="205">
        <f t="shared" si="2331"/>
        <v>115.78576000000001</v>
      </c>
      <c r="GD27" s="205">
        <f t="shared" si="2331"/>
        <v>115.78576000000001</v>
      </c>
      <c r="GE27" s="205">
        <f t="shared" si="2331"/>
        <v>115.78576000000001</v>
      </c>
      <c r="GF27" s="205">
        <f t="shared" si="2331"/>
        <v>115.78576000000001</v>
      </c>
      <c r="GG27" s="205">
        <f t="shared" si="2331"/>
        <v>115.78576000000001</v>
      </c>
      <c r="GH27" s="205">
        <f t="shared" si="2331"/>
        <v>115.78576000000001</v>
      </c>
      <c r="GI27" s="205">
        <f t="shared" si="2331"/>
        <v>115.78576000000001</v>
      </c>
      <c r="GJ27" s="205">
        <f t="shared" si="2331"/>
        <v>115.78576000000001</v>
      </c>
      <c r="GK27" s="205">
        <f t="shared" si="2331"/>
        <v>115.78576000000001</v>
      </c>
      <c r="GL27" s="205">
        <f t="shared" ref="GL27:IW27" si="2332">1389429.12/12/1000</f>
        <v>115.78576000000001</v>
      </c>
      <c r="GM27" s="205">
        <f t="shared" si="2332"/>
        <v>115.78576000000001</v>
      </c>
      <c r="GN27" s="205">
        <f t="shared" si="2332"/>
        <v>115.78576000000001</v>
      </c>
      <c r="GO27" s="205">
        <f t="shared" si="2332"/>
        <v>115.78576000000001</v>
      </c>
      <c r="GP27" s="205">
        <f t="shared" si="2332"/>
        <v>115.78576000000001</v>
      </c>
      <c r="GQ27" s="205">
        <f t="shared" si="2332"/>
        <v>115.78576000000001</v>
      </c>
      <c r="GR27" s="205">
        <f t="shared" si="2332"/>
        <v>115.78576000000001</v>
      </c>
      <c r="GS27" s="205">
        <f t="shared" si="2332"/>
        <v>115.78576000000001</v>
      </c>
      <c r="GT27" s="205">
        <f t="shared" si="2332"/>
        <v>115.78576000000001</v>
      </c>
      <c r="GU27" s="205">
        <f t="shared" si="2332"/>
        <v>115.78576000000001</v>
      </c>
      <c r="GV27" s="205">
        <f t="shared" si="2332"/>
        <v>115.78576000000001</v>
      </c>
      <c r="GW27" s="205">
        <f t="shared" si="2332"/>
        <v>115.78576000000001</v>
      </c>
      <c r="GX27" s="205">
        <f t="shared" si="2332"/>
        <v>115.78576000000001</v>
      </c>
      <c r="GY27" s="205">
        <f t="shared" si="2332"/>
        <v>115.78576000000001</v>
      </c>
      <c r="GZ27" s="205">
        <f t="shared" si="2332"/>
        <v>115.78576000000001</v>
      </c>
      <c r="HA27" s="205">
        <f t="shared" si="2332"/>
        <v>115.78576000000001</v>
      </c>
      <c r="HB27" s="205">
        <f t="shared" si="2332"/>
        <v>115.78576000000001</v>
      </c>
      <c r="HC27" s="205">
        <f t="shared" si="2332"/>
        <v>115.78576000000001</v>
      </c>
      <c r="HD27" s="205">
        <f t="shared" si="2332"/>
        <v>115.78576000000001</v>
      </c>
      <c r="HE27" s="205">
        <f t="shared" si="2332"/>
        <v>115.78576000000001</v>
      </c>
      <c r="HF27" s="205">
        <f t="shared" si="2332"/>
        <v>115.78576000000001</v>
      </c>
      <c r="HG27" s="205">
        <f t="shared" si="2332"/>
        <v>115.78576000000001</v>
      </c>
      <c r="HH27" s="205">
        <f t="shared" si="2332"/>
        <v>115.78576000000001</v>
      </c>
      <c r="HI27" s="205">
        <f t="shared" si="2332"/>
        <v>115.78576000000001</v>
      </c>
      <c r="HJ27" s="205">
        <f t="shared" si="2332"/>
        <v>115.78576000000001</v>
      </c>
      <c r="HK27" s="205">
        <f t="shared" si="2332"/>
        <v>115.78576000000001</v>
      </c>
      <c r="HL27" s="205">
        <f t="shared" si="2332"/>
        <v>115.78576000000001</v>
      </c>
      <c r="HM27" s="205">
        <f t="shared" si="2332"/>
        <v>115.78576000000001</v>
      </c>
      <c r="HN27" s="205">
        <f t="shared" si="2332"/>
        <v>115.78576000000001</v>
      </c>
      <c r="HO27" s="205">
        <f t="shared" si="2332"/>
        <v>115.78576000000001</v>
      </c>
      <c r="HP27" s="205">
        <f t="shared" si="2332"/>
        <v>115.78576000000001</v>
      </c>
      <c r="HQ27" s="205">
        <f t="shared" si="2332"/>
        <v>115.78576000000001</v>
      </c>
      <c r="HR27" s="205">
        <f t="shared" si="2332"/>
        <v>115.78576000000001</v>
      </c>
      <c r="HS27" s="205">
        <f t="shared" si="2332"/>
        <v>115.78576000000001</v>
      </c>
      <c r="HT27" s="205">
        <f t="shared" si="2332"/>
        <v>115.78576000000001</v>
      </c>
      <c r="HU27" s="205">
        <f t="shared" si="2332"/>
        <v>115.78576000000001</v>
      </c>
      <c r="HV27" s="205">
        <f t="shared" si="2332"/>
        <v>115.78576000000001</v>
      </c>
      <c r="HW27" s="205">
        <f t="shared" si="2332"/>
        <v>115.78576000000001</v>
      </c>
      <c r="HX27" s="205">
        <f t="shared" si="2332"/>
        <v>115.78576000000001</v>
      </c>
      <c r="HY27" s="205">
        <f t="shared" si="2332"/>
        <v>115.78576000000001</v>
      </c>
      <c r="HZ27" s="205">
        <f t="shared" si="2332"/>
        <v>115.78576000000001</v>
      </c>
      <c r="IA27" s="205">
        <f t="shared" si="2332"/>
        <v>115.78576000000001</v>
      </c>
      <c r="IB27" s="205">
        <f t="shared" si="2332"/>
        <v>115.78576000000001</v>
      </c>
      <c r="IC27" s="205">
        <f t="shared" si="2332"/>
        <v>115.78576000000001</v>
      </c>
      <c r="ID27" s="205">
        <f t="shared" si="2332"/>
        <v>115.78576000000001</v>
      </c>
      <c r="IE27" s="205">
        <f t="shared" si="2332"/>
        <v>115.78576000000001</v>
      </c>
      <c r="IF27" s="205">
        <f t="shared" si="2332"/>
        <v>115.78576000000001</v>
      </c>
      <c r="IG27" s="205">
        <f t="shared" si="2332"/>
        <v>115.78576000000001</v>
      </c>
      <c r="IH27" s="205">
        <f t="shared" si="2332"/>
        <v>115.78576000000001</v>
      </c>
      <c r="II27" s="205">
        <f t="shared" si="2332"/>
        <v>115.78576000000001</v>
      </c>
      <c r="IJ27" s="205">
        <f t="shared" si="2332"/>
        <v>115.78576000000001</v>
      </c>
      <c r="IK27" s="205">
        <f t="shared" si="2332"/>
        <v>115.78576000000001</v>
      </c>
      <c r="IL27" s="205">
        <f t="shared" si="2332"/>
        <v>115.78576000000001</v>
      </c>
      <c r="IM27" s="205">
        <f t="shared" si="2332"/>
        <v>115.78576000000001</v>
      </c>
      <c r="IN27" s="205">
        <f t="shared" si="2332"/>
        <v>115.78576000000001</v>
      </c>
      <c r="IO27" s="205">
        <f t="shared" si="2332"/>
        <v>115.78576000000001</v>
      </c>
      <c r="IP27" s="205">
        <f t="shared" si="2332"/>
        <v>115.78576000000001</v>
      </c>
      <c r="IQ27" s="205">
        <f t="shared" si="2332"/>
        <v>115.78576000000001</v>
      </c>
      <c r="IR27" s="205">
        <f t="shared" si="2332"/>
        <v>115.78576000000001</v>
      </c>
      <c r="IS27" s="205">
        <f t="shared" si="2332"/>
        <v>115.78576000000001</v>
      </c>
      <c r="IT27" s="205">
        <f t="shared" si="2332"/>
        <v>115.78576000000001</v>
      </c>
      <c r="IU27" s="205">
        <f t="shared" si="2332"/>
        <v>115.78576000000001</v>
      </c>
      <c r="IV27" s="205">
        <f t="shared" si="2332"/>
        <v>115.78576000000001</v>
      </c>
      <c r="IW27" s="205">
        <f t="shared" si="2332"/>
        <v>115.78576000000001</v>
      </c>
      <c r="IX27" s="205">
        <f t="shared" ref="IX27:KO27" si="2333">1389429.12/12/1000</f>
        <v>115.78576000000001</v>
      </c>
      <c r="IY27" s="205">
        <f t="shared" si="2333"/>
        <v>115.78576000000001</v>
      </c>
      <c r="IZ27" s="205">
        <f t="shared" si="2333"/>
        <v>115.78576000000001</v>
      </c>
      <c r="JA27" s="205">
        <f t="shared" si="2333"/>
        <v>115.78576000000001</v>
      </c>
      <c r="JB27" s="205">
        <f t="shared" si="2333"/>
        <v>115.78576000000001</v>
      </c>
      <c r="JC27" s="205">
        <f t="shared" si="2333"/>
        <v>115.78576000000001</v>
      </c>
      <c r="JD27" s="205">
        <f t="shared" si="2333"/>
        <v>115.78576000000001</v>
      </c>
      <c r="JE27" s="205">
        <f t="shared" si="2333"/>
        <v>115.78576000000001</v>
      </c>
      <c r="JF27" s="205">
        <f t="shared" si="2333"/>
        <v>115.78576000000001</v>
      </c>
      <c r="JG27" s="205">
        <f t="shared" si="2333"/>
        <v>115.78576000000001</v>
      </c>
      <c r="JH27" s="205">
        <f t="shared" si="2333"/>
        <v>115.78576000000001</v>
      </c>
      <c r="JI27" s="205">
        <f t="shared" si="2333"/>
        <v>115.78576000000001</v>
      </c>
      <c r="JJ27" s="205">
        <f t="shared" si="2333"/>
        <v>115.78576000000001</v>
      </c>
      <c r="JK27" s="205">
        <f t="shared" si="2333"/>
        <v>115.78576000000001</v>
      </c>
      <c r="JL27" s="205">
        <f t="shared" si="2333"/>
        <v>115.78576000000001</v>
      </c>
      <c r="JM27" s="205">
        <f t="shared" si="2333"/>
        <v>115.78576000000001</v>
      </c>
      <c r="JN27" s="205">
        <f t="shared" si="2333"/>
        <v>115.78576000000001</v>
      </c>
      <c r="JO27" s="205">
        <f t="shared" si="2333"/>
        <v>115.78576000000001</v>
      </c>
      <c r="JP27" s="205">
        <f t="shared" si="2333"/>
        <v>115.78576000000001</v>
      </c>
      <c r="JQ27" s="205">
        <f t="shared" si="2333"/>
        <v>115.78576000000001</v>
      </c>
      <c r="JR27" s="205">
        <f t="shared" si="2333"/>
        <v>115.78576000000001</v>
      </c>
      <c r="JS27" s="205">
        <f t="shared" si="2333"/>
        <v>115.78576000000001</v>
      </c>
      <c r="JT27" s="205">
        <f t="shared" si="2333"/>
        <v>115.78576000000001</v>
      </c>
      <c r="JU27" s="205">
        <f t="shared" si="2333"/>
        <v>115.78576000000001</v>
      </c>
      <c r="JV27" s="205">
        <f t="shared" si="2333"/>
        <v>115.78576000000001</v>
      </c>
      <c r="JW27" s="205">
        <f t="shared" si="2333"/>
        <v>115.78576000000001</v>
      </c>
      <c r="JX27" s="205">
        <f t="shared" si="2333"/>
        <v>115.78576000000001</v>
      </c>
      <c r="JY27" s="205">
        <f t="shared" si="2333"/>
        <v>115.78576000000001</v>
      </c>
      <c r="JZ27" s="205">
        <f t="shared" si="2333"/>
        <v>115.78576000000001</v>
      </c>
      <c r="KA27" s="205">
        <f t="shared" si="2333"/>
        <v>115.78576000000001</v>
      </c>
      <c r="KB27" s="205">
        <f t="shared" si="2333"/>
        <v>115.78576000000001</v>
      </c>
      <c r="KC27" s="205">
        <f t="shared" si="2333"/>
        <v>115.78576000000001</v>
      </c>
      <c r="KD27" s="205">
        <f t="shared" si="2333"/>
        <v>115.78576000000001</v>
      </c>
      <c r="KE27" s="205">
        <f t="shared" si="2333"/>
        <v>115.78576000000001</v>
      </c>
      <c r="KF27" s="205">
        <f t="shared" si="2333"/>
        <v>115.78576000000001</v>
      </c>
      <c r="KG27" s="205">
        <f t="shared" si="2333"/>
        <v>115.78576000000001</v>
      </c>
      <c r="KH27" s="205">
        <f t="shared" si="2333"/>
        <v>115.78576000000001</v>
      </c>
      <c r="KI27" s="205">
        <f t="shared" si="2333"/>
        <v>115.78576000000001</v>
      </c>
      <c r="KJ27" s="205">
        <f t="shared" si="2333"/>
        <v>115.78576000000001</v>
      </c>
      <c r="KK27" s="205">
        <f t="shared" si="2333"/>
        <v>115.78576000000001</v>
      </c>
      <c r="KL27" s="205">
        <f t="shared" si="2333"/>
        <v>115.78576000000001</v>
      </c>
      <c r="KM27" s="205">
        <f t="shared" si="2333"/>
        <v>115.78576000000001</v>
      </c>
      <c r="KN27" s="205">
        <f t="shared" si="2333"/>
        <v>115.78576000000001</v>
      </c>
      <c r="KO27" s="205">
        <f t="shared" si="2333"/>
        <v>115.78576000000001</v>
      </c>
    </row>
    <row r="28" spans="1:301" x14ac:dyDescent="0.2">
      <c r="A28" s="202" t="s">
        <v>631</v>
      </c>
      <c r="B28" s="205">
        <f>SUM(CAPEX!$F$15:$F$48)*OHgov/1000/12</f>
        <v>619.13914929166674</v>
      </c>
      <c r="C28" s="205">
        <f t="shared" ref="C28:M28" si="2334">B28</f>
        <v>619.13914929166674</v>
      </c>
      <c r="D28" s="205">
        <f t="shared" si="2334"/>
        <v>619.13914929166674</v>
      </c>
      <c r="E28" s="205">
        <f t="shared" si="2334"/>
        <v>619.13914929166674</v>
      </c>
      <c r="F28" s="205">
        <f t="shared" si="2334"/>
        <v>619.13914929166674</v>
      </c>
      <c r="G28" s="205">
        <f t="shared" si="2334"/>
        <v>619.13914929166674</v>
      </c>
      <c r="H28" s="205">
        <f t="shared" si="2334"/>
        <v>619.13914929166674</v>
      </c>
      <c r="I28" s="205">
        <f t="shared" si="2334"/>
        <v>619.13914929166674</v>
      </c>
      <c r="J28" s="205">
        <f t="shared" si="2334"/>
        <v>619.13914929166674</v>
      </c>
      <c r="K28" s="205">
        <f t="shared" si="2334"/>
        <v>619.13914929166674</v>
      </c>
      <c r="L28" s="205">
        <f t="shared" si="2334"/>
        <v>619.13914929166674</v>
      </c>
      <c r="M28" s="205">
        <f t="shared" si="2334"/>
        <v>619.13914929166674</v>
      </c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205"/>
      <c r="IH28" s="205"/>
      <c r="II28" s="205"/>
      <c r="IJ28" s="205"/>
      <c r="IK28" s="205"/>
      <c r="IL28" s="205"/>
      <c r="IM28" s="205"/>
      <c r="IN28" s="205"/>
      <c r="IO28" s="205"/>
      <c r="IP28" s="205"/>
      <c r="IQ28" s="205"/>
      <c r="IR28" s="205"/>
      <c r="IS28" s="205"/>
      <c r="IT28" s="205"/>
      <c r="IU28" s="205"/>
      <c r="IV28" s="205"/>
      <c r="IW28" s="205"/>
      <c r="IX28" s="205"/>
      <c r="IY28" s="205"/>
      <c r="IZ28" s="205"/>
      <c r="JA28" s="205"/>
      <c r="JB28" s="205"/>
      <c r="JC28" s="205"/>
      <c r="JD28" s="205"/>
      <c r="JE28" s="205"/>
      <c r="JF28" s="205"/>
      <c r="JG28" s="205"/>
      <c r="JH28" s="205"/>
      <c r="JI28" s="205"/>
      <c r="JJ28" s="205"/>
      <c r="JK28" s="205"/>
      <c r="JL28" s="205"/>
      <c r="JM28" s="205"/>
      <c r="JN28" s="205"/>
      <c r="JO28" s="205"/>
      <c r="JP28" s="205"/>
      <c r="JQ28" s="205"/>
      <c r="JR28" s="205"/>
      <c r="JS28" s="205"/>
      <c r="JT28" s="205"/>
      <c r="JU28" s="205"/>
      <c r="JV28" s="205"/>
      <c r="JW28" s="205"/>
      <c r="JX28" s="205"/>
      <c r="JY28" s="205"/>
      <c r="JZ28" s="205"/>
      <c r="KA28" s="205"/>
      <c r="KB28" s="205"/>
      <c r="KC28" s="205"/>
      <c r="KD28" s="205"/>
      <c r="KE28" s="205"/>
      <c r="KF28" s="205"/>
      <c r="KG28" s="205"/>
      <c r="KH28" s="205"/>
      <c r="KI28" s="205"/>
      <c r="KJ28" s="205"/>
      <c r="KK28" s="205"/>
      <c r="KL28" s="205"/>
      <c r="KM28" s="205"/>
      <c r="KN28" s="205"/>
      <c r="KO28" s="205"/>
    </row>
    <row r="29" spans="1:301" x14ac:dyDescent="0.2">
      <c r="A29" s="202" t="s">
        <v>338</v>
      </c>
      <c r="B29" s="205">
        <f>SUM(CAPEX!$F$50:$F$58)*OHgov/1000/12</f>
        <v>345.41164900000007</v>
      </c>
      <c r="C29" s="205">
        <f t="shared" ref="C29:M29" si="2335">B29</f>
        <v>345.41164900000007</v>
      </c>
      <c r="D29" s="205">
        <f t="shared" si="2335"/>
        <v>345.41164900000007</v>
      </c>
      <c r="E29" s="205">
        <f t="shared" si="2335"/>
        <v>345.41164900000007</v>
      </c>
      <c r="F29" s="205">
        <f t="shared" si="2335"/>
        <v>345.41164900000007</v>
      </c>
      <c r="G29" s="205">
        <f t="shared" si="2335"/>
        <v>345.41164900000007</v>
      </c>
      <c r="H29" s="205">
        <f t="shared" si="2335"/>
        <v>345.41164900000007</v>
      </c>
      <c r="I29" s="205">
        <f t="shared" si="2335"/>
        <v>345.41164900000007</v>
      </c>
      <c r="J29" s="205">
        <f t="shared" si="2335"/>
        <v>345.41164900000007</v>
      </c>
      <c r="K29" s="205">
        <f t="shared" si="2335"/>
        <v>345.41164900000007</v>
      </c>
      <c r="L29" s="205">
        <f t="shared" si="2335"/>
        <v>345.41164900000007</v>
      </c>
      <c r="M29" s="205">
        <f t="shared" si="2335"/>
        <v>345.41164900000007</v>
      </c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205"/>
      <c r="II29" s="205"/>
      <c r="IJ29" s="205"/>
      <c r="IK29" s="205"/>
      <c r="IL29" s="205"/>
      <c r="IM29" s="205"/>
      <c r="IN29" s="205"/>
      <c r="IO29" s="205"/>
      <c r="IP29" s="205"/>
      <c r="IQ29" s="205"/>
      <c r="IR29" s="205"/>
      <c r="IS29" s="205"/>
      <c r="IT29" s="205"/>
      <c r="IU29" s="205"/>
      <c r="IV29" s="205"/>
      <c r="IW29" s="205"/>
      <c r="IX29" s="205"/>
      <c r="IY29" s="205"/>
      <c r="IZ29" s="205"/>
      <c r="JA29" s="205"/>
      <c r="JB29" s="205"/>
      <c r="JC29" s="205"/>
      <c r="JD29" s="205"/>
      <c r="JE29" s="205"/>
      <c r="JF29" s="205"/>
      <c r="JG29" s="205"/>
      <c r="JH29" s="205"/>
      <c r="JI29" s="205"/>
      <c r="JJ29" s="205"/>
      <c r="JK29" s="205"/>
      <c r="JL29" s="205"/>
      <c r="JM29" s="205"/>
      <c r="JN29" s="205"/>
      <c r="JO29" s="205"/>
      <c r="JP29" s="205"/>
      <c r="JQ29" s="205"/>
      <c r="JR29" s="205"/>
      <c r="JS29" s="205"/>
      <c r="JT29" s="205"/>
      <c r="JU29" s="205"/>
      <c r="JV29" s="205"/>
      <c r="JW29" s="205"/>
      <c r="JX29" s="205"/>
      <c r="JY29" s="205"/>
      <c r="JZ29" s="205"/>
      <c r="KA29" s="205"/>
      <c r="KB29" s="205"/>
      <c r="KC29" s="205"/>
      <c r="KD29" s="205"/>
      <c r="KE29" s="205"/>
      <c r="KF29" s="205"/>
      <c r="KG29" s="205"/>
      <c r="KH29" s="205"/>
      <c r="KI29" s="205"/>
      <c r="KJ29" s="205"/>
      <c r="KK29" s="205"/>
      <c r="KL29" s="205"/>
      <c r="KM29" s="205"/>
      <c r="KN29" s="205"/>
      <c r="KO29" s="205"/>
    </row>
    <row r="30" spans="1:301" x14ac:dyDescent="0.2">
      <c r="A30" s="202" t="s">
        <v>339</v>
      </c>
      <c r="B30" s="205">
        <f>SUM(CAPEX!$F$66:$F$83)*OHgov/1000/12</f>
        <v>116.38232283333332</v>
      </c>
      <c r="C30" s="205">
        <f t="shared" ref="C30:R32" si="2336">B30</f>
        <v>116.38232283333332</v>
      </c>
      <c r="D30" s="205">
        <f t="shared" si="2336"/>
        <v>116.38232283333332</v>
      </c>
      <c r="E30" s="205">
        <f t="shared" si="2336"/>
        <v>116.38232283333332</v>
      </c>
      <c r="F30" s="205">
        <f t="shared" si="2336"/>
        <v>116.38232283333332</v>
      </c>
      <c r="G30" s="205">
        <f t="shared" si="2336"/>
        <v>116.38232283333332</v>
      </c>
      <c r="H30" s="205">
        <f t="shared" si="2336"/>
        <v>116.38232283333332</v>
      </c>
      <c r="I30" s="205">
        <f t="shared" si="2336"/>
        <v>116.38232283333332</v>
      </c>
      <c r="J30" s="205">
        <f t="shared" si="2336"/>
        <v>116.38232283333332</v>
      </c>
      <c r="K30" s="205">
        <f t="shared" si="2336"/>
        <v>116.38232283333332</v>
      </c>
      <c r="L30" s="205">
        <f t="shared" si="2336"/>
        <v>116.38232283333332</v>
      </c>
      <c r="M30" s="205">
        <f t="shared" si="2336"/>
        <v>116.38232283333332</v>
      </c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205"/>
      <c r="II30" s="205"/>
      <c r="IJ30" s="205"/>
      <c r="IK30" s="205"/>
      <c r="IL30" s="205"/>
      <c r="IM30" s="205"/>
      <c r="IN30" s="205"/>
      <c r="IO30" s="205"/>
      <c r="IP30" s="205"/>
      <c r="IQ30" s="205"/>
      <c r="IR30" s="205"/>
      <c r="IS30" s="205"/>
      <c r="IT30" s="205"/>
      <c r="IU30" s="205"/>
      <c r="IV30" s="205"/>
      <c r="IW30" s="205"/>
      <c r="IX30" s="205"/>
      <c r="IY30" s="205"/>
      <c r="IZ30" s="205"/>
      <c r="JA30" s="205"/>
      <c r="JB30" s="205"/>
      <c r="JC30" s="205"/>
      <c r="JD30" s="205"/>
      <c r="JE30" s="205"/>
      <c r="JF30" s="205"/>
      <c r="JG30" s="205"/>
      <c r="JH30" s="205"/>
      <c r="JI30" s="205"/>
      <c r="JJ30" s="205"/>
      <c r="JK30" s="205"/>
      <c r="JL30" s="205"/>
      <c r="JM30" s="205"/>
      <c r="JN30" s="205"/>
      <c r="JO30" s="205"/>
      <c r="JP30" s="205"/>
      <c r="JQ30" s="205"/>
      <c r="JR30" s="205"/>
      <c r="JS30" s="205"/>
      <c r="JT30" s="205"/>
      <c r="JU30" s="205"/>
      <c r="JV30" s="205"/>
      <c r="JW30" s="205"/>
      <c r="JX30" s="205"/>
      <c r="JY30" s="205"/>
      <c r="JZ30" s="205"/>
      <c r="KA30" s="205"/>
      <c r="KB30" s="205"/>
      <c r="KC30" s="205"/>
      <c r="KD30" s="205"/>
      <c r="KE30" s="205"/>
      <c r="KF30" s="205"/>
      <c r="KG30" s="205"/>
      <c r="KH30" s="205"/>
      <c r="KI30" s="205"/>
      <c r="KJ30" s="205"/>
      <c r="KK30" s="205"/>
      <c r="KL30" s="205"/>
      <c r="KM30" s="205"/>
      <c r="KN30" s="205"/>
      <c r="KO30" s="205"/>
    </row>
    <row r="31" spans="1:301" x14ac:dyDescent="0.2">
      <c r="A31" s="202" t="s">
        <v>632</v>
      </c>
      <c r="B31" s="205">
        <f>(BCE!B10-BCE!C10)/1000</f>
        <v>587.90421624999999</v>
      </c>
      <c r="C31" s="205">
        <f t="shared" si="2336"/>
        <v>587.90421624999999</v>
      </c>
      <c r="D31" s="205">
        <f t="shared" si="2336"/>
        <v>587.90421624999999</v>
      </c>
      <c r="E31" s="205">
        <f t="shared" si="2336"/>
        <v>587.90421624999999</v>
      </c>
      <c r="F31" s="205">
        <f t="shared" si="2336"/>
        <v>587.90421624999999</v>
      </c>
      <c r="G31" s="205">
        <f t="shared" si="2336"/>
        <v>587.90421624999999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0</v>
      </c>
      <c r="AH31" s="205">
        <v>0</v>
      </c>
      <c r="AI31" s="205">
        <v>0</v>
      </c>
      <c r="AJ31" s="205">
        <v>0</v>
      </c>
      <c r="AK31" s="205">
        <v>0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  <c r="AU31" s="205">
        <v>0</v>
      </c>
      <c r="AV31" s="205">
        <v>0</v>
      </c>
      <c r="AW31" s="205">
        <v>0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205">
        <v>0</v>
      </c>
      <c r="BD31" s="205">
        <v>0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205">
        <v>0</v>
      </c>
      <c r="BK31" s="205">
        <v>0</v>
      </c>
      <c r="BL31" s="205">
        <v>0</v>
      </c>
      <c r="BM31" s="205">
        <v>0</v>
      </c>
      <c r="BN31" s="205">
        <v>0</v>
      </c>
      <c r="BO31" s="205">
        <v>0</v>
      </c>
      <c r="BP31" s="205">
        <v>0</v>
      </c>
      <c r="BQ31" s="205">
        <v>0</v>
      </c>
      <c r="BR31" s="205">
        <v>0</v>
      </c>
      <c r="BS31" s="205">
        <v>0</v>
      </c>
      <c r="BT31" s="205">
        <v>0</v>
      </c>
      <c r="BU31" s="205">
        <v>0</v>
      </c>
      <c r="BV31" s="205">
        <v>0</v>
      </c>
      <c r="BW31" s="205">
        <v>0</v>
      </c>
      <c r="BX31" s="205">
        <v>0</v>
      </c>
      <c r="BY31" s="205">
        <v>0</v>
      </c>
      <c r="BZ31" s="205">
        <v>0</v>
      </c>
      <c r="CA31" s="205">
        <v>0</v>
      </c>
      <c r="CB31" s="205">
        <v>0</v>
      </c>
      <c r="CC31" s="205">
        <v>0</v>
      </c>
      <c r="CD31" s="205">
        <v>0</v>
      </c>
      <c r="CE31" s="205">
        <v>0</v>
      </c>
      <c r="CF31" s="205">
        <v>0</v>
      </c>
      <c r="CG31" s="205">
        <v>0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O31" s="205">
        <v>0</v>
      </c>
      <c r="CP31" s="205">
        <v>0</v>
      </c>
      <c r="CQ31" s="205">
        <v>0</v>
      </c>
      <c r="CR31" s="205">
        <v>0</v>
      </c>
      <c r="CS31" s="205">
        <v>0</v>
      </c>
      <c r="CT31" s="205">
        <v>0</v>
      </c>
      <c r="CU31" s="205">
        <v>0</v>
      </c>
      <c r="CV31" s="205">
        <v>0</v>
      </c>
      <c r="CW31" s="205">
        <v>0</v>
      </c>
      <c r="CX31" s="205">
        <v>0</v>
      </c>
      <c r="CY31" s="205">
        <v>0</v>
      </c>
      <c r="CZ31" s="205">
        <v>0</v>
      </c>
      <c r="DA31" s="205">
        <v>0</v>
      </c>
      <c r="DB31" s="205">
        <v>0</v>
      </c>
      <c r="DC31" s="205">
        <v>0</v>
      </c>
      <c r="DD31" s="205">
        <v>0</v>
      </c>
      <c r="DE31" s="205">
        <v>0</v>
      </c>
      <c r="DF31" s="205">
        <v>0</v>
      </c>
      <c r="DG31" s="205">
        <v>0</v>
      </c>
      <c r="DH31" s="205">
        <v>0</v>
      </c>
      <c r="DI31" s="205">
        <v>0</v>
      </c>
      <c r="DJ31" s="205">
        <v>0</v>
      </c>
      <c r="DK31" s="205">
        <v>0</v>
      </c>
      <c r="DL31" s="205">
        <v>0</v>
      </c>
      <c r="DM31" s="205">
        <v>0</v>
      </c>
      <c r="DN31" s="205">
        <v>0</v>
      </c>
      <c r="DO31" s="205">
        <v>0</v>
      </c>
      <c r="DP31" s="205">
        <v>0</v>
      </c>
      <c r="DQ31" s="205">
        <v>0</v>
      </c>
      <c r="DR31" s="205">
        <v>0</v>
      </c>
      <c r="DS31" s="205">
        <v>0</v>
      </c>
      <c r="DT31" s="205">
        <v>0</v>
      </c>
      <c r="DU31" s="205">
        <v>0</v>
      </c>
      <c r="DV31" s="205">
        <v>0</v>
      </c>
      <c r="DW31" s="205">
        <v>0</v>
      </c>
      <c r="DX31" s="205">
        <v>0</v>
      </c>
      <c r="DY31" s="205">
        <v>0</v>
      </c>
      <c r="DZ31" s="205">
        <v>0</v>
      </c>
      <c r="EA31" s="205">
        <v>0</v>
      </c>
      <c r="EB31" s="205">
        <v>0</v>
      </c>
      <c r="EC31" s="205">
        <v>0</v>
      </c>
      <c r="ED31" s="205">
        <v>0</v>
      </c>
      <c r="EE31" s="205">
        <v>0</v>
      </c>
      <c r="EF31" s="205">
        <v>0</v>
      </c>
      <c r="EG31" s="205">
        <v>0</v>
      </c>
      <c r="EH31" s="205">
        <v>0</v>
      </c>
      <c r="EI31" s="205">
        <v>0</v>
      </c>
      <c r="EJ31" s="205">
        <v>0</v>
      </c>
      <c r="EK31" s="205">
        <v>0</v>
      </c>
      <c r="EL31" s="205">
        <v>0</v>
      </c>
      <c r="EM31" s="205">
        <v>0</v>
      </c>
      <c r="EN31" s="205">
        <v>0</v>
      </c>
      <c r="EO31" s="205">
        <v>0</v>
      </c>
      <c r="EP31" s="205">
        <v>0</v>
      </c>
      <c r="EQ31" s="205">
        <v>0</v>
      </c>
      <c r="ER31" s="205">
        <v>0</v>
      </c>
      <c r="ES31" s="205">
        <v>0</v>
      </c>
      <c r="ET31" s="205">
        <v>0</v>
      </c>
      <c r="EU31" s="205">
        <v>0</v>
      </c>
      <c r="EV31" s="205">
        <v>0</v>
      </c>
      <c r="EW31" s="205">
        <v>0</v>
      </c>
      <c r="EX31" s="205">
        <v>0</v>
      </c>
      <c r="EY31" s="205">
        <v>0</v>
      </c>
      <c r="EZ31" s="205">
        <v>0</v>
      </c>
      <c r="FA31" s="205">
        <v>0</v>
      </c>
      <c r="FB31" s="205">
        <v>0</v>
      </c>
      <c r="FC31" s="205">
        <v>0</v>
      </c>
      <c r="FD31" s="205">
        <v>0</v>
      </c>
      <c r="FE31" s="205">
        <v>0</v>
      </c>
      <c r="FF31" s="205">
        <v>0</v>
      </c>
      <c r="FG31" s="205">
        <v>0</v>
      </c>
      <c r="FH31" s="205">
        <v>0</v>
      </c>
      <c r="FI31" s="205">
        <v>0</v>
      </c>
      <c r="FJ31" s="205">
        <v>0</v>
      </c>
      <c r="FK31" s="205">
        <v>0</v>
      </c>
      <c r="FL31" s="205">
        <v>0</v>
      </c>
      <c r="FM31" s="205">
        <v>0</v>
      </c>
      <c r="FN31" s="205">
        <v>0</v>
      </c>
      <c r="FO31" s="205">
        <v>0</v>
      </c>
      <c r="FP31" s="205">
        <v>0</v>
      </c>
      <c r="FQ31" s="205">
        <v>0</v>
      </c>
      <c r="FR31" s="205">
        <v>0</v>
      </c>
      <c r="FS31" s="205">
        <v>0</v>
      </c>
      <c r="FT31" s="205">
        <v>0</v>
      </c>
      <c r="FU31" s="205">
        <v>0</v>
      </c>
      <c r="FV31" s="205">
        <v>0</v>
      </c>
      <c r="FW31" s="205">
        <v>0</v>
      </c>
      <c r="FX31" s="205">
        <v>0</v>
      </c>
      <c r="FY31" s="205">
        <v>0</v>
      </c>
      <c r="FZ31" s="205">
        <v>0</v>
      </c>
      <c r="GA31" s="205">
        <v>0</v>
      </c>
      <c r="GB31" s="205">
        <v>0</v>
      </c>
      <c r="GC31" s="205">
        <v>0</v>
      </c>
      <c r="GD31" s="205">
        <v>0</v>
      </c>
      <c r="GE31" s="205">
        <v>0</v>
      </c>
      <c r="GF31" s="205">
        <v>0</v>
      </c>
      <c r="GG31" s="205">
        <v>0</v>
      </c>
      <c r="GH31" s="205">
        <v>0</v>
      </c>
      <c r="GI31" s="205">
        <v>0</v>
      </c>
      <c r="GJ31" s="205">
        <v>0</v>
      </c>
      <c r="GK31" s="205">
        <v>0</v>
      </c>
      <c r="GL31" s="205">
        <v>0</v>
      </c>
      <c r="GM31" s="205">
        <v>0</v>
      </c>
      <c r="GN31" s="205">
        <v>0</v>
      </c>
      <c r="GO31" s="205">
        <v>0</v>
      </c>
      <c r="GP31" s="205">
        <v>0</v>
      </c>
      <c r="GQ31" s="205">
        <v>0</v>
      </c>
      <c r="GR31" s="205">
        <v>0</v>
      </c>
      <c r="GS31" s="205">
        <v>0</v>
      </c>
      <c r="GT31" s="205">
        <v>0</v>
      </c>
      <c r="GU31" s="205">
        <v>0</v>
      </c>
      <c r="GV31" s="205">
        <v>0</v>
      </c>
      <c r="GW31" s="205">
        <v>0</v>
      </c>
      <c r="GX31" s="205">
        <v>0</v>
      </c>
      <c r="GY31" s="205">
        <v>0</v>
      </c>
      <c r="GZ31" s="205">
        <v>0</v>
      </c>
      <c r="HA31" s="205">
        <v>0</v>
      </c>
      <c r="HB31" s="205">
        <v>0</v>
      </c>
      <c r="HC31" s="205">
        <v>0</v>
      </c>
      <c r="HD31" s="205">
        <v>0</v>
      </c>
      <c r="HE31" s="205">
        <v>0</v>
      </c>
      <c r="HF31" s="205">
        <v>0</v>
      </c>
      <c r="HG31" s="205">
        <v>0</v>
      </c>
      <c r="HH31" s="205">
        <v>0</v>
      </c>
      <c r="HI31" s="205">
        <v>0</v>
      </c>
      <c r="HJ31" s="205">
        <v>0</v>
      </c>
      <c r="HK31" s="205">
        <v>0</v>
      </c>
      <c r="HL31" s="205">
        <v>0</v>
      </c>
      <c r="HM31" s="205">
        <v>0</v>
      </c>
      <c r="HN31" s="205">
        <v>0</v>
      </c>
      <c r="HO31" s="205">
        <v>0</v>
      </c>
      <c r="HP31" s="205">
        <v>0</v>
      </c>
      <c r="HQ31" s="205">
        <v>0</v>
      </c>
      <c r="HR31" s="205">
        <v>0</v>
      </c>
      <c r="HS31" s="205">
        <v>0</v>
      </c>
      <c r="HT31" s="205">
        <v>0</v>
      </c>
      <c r="HU31" s="205">
        <v>0</v>
      </c>
      <c r="HV31" s="205">
        <v>0</v>
      </c>
      <c r="HW31" s="205">
        <v>0</v>
      </c>
      <c r="HX31" s="205">
        <v>0</v>
      </c>
      <c r="HY31" s="205">
        <v>0</v>
      </c>
      <c r="HZ31" s="205">
        <v>0</v>
      </c>
      <c r="IA31" s="205">
        <v>0</v>
      </c>
      <c r="IB31" s="205">
        <v>0</v>
      </c>
      <c r="IC31" s="205">
        <v>0</v>
      </c>
      <c r="ID31" s="205">
        <v>0</v>
      </c>
      <c r="IE31" s="205">
        <v>0</v>
      </c>
      <c r="IF31" s="205">
        <v>0</v>
      </c>
      <c r="IG31" s="205">
        <v>0</v>
      </c>
      <c r="IH31" s="205">
        <f t="shared" ref="IH31:JM31" si="2337">IG31</f>
        <v>0</v>
      </c>
      <c r="II31" s="205">
        <f t="shared" si="2337"/>
        <v>0</v>
      </c>
      <c r="IJ31" s="205">
        <f t="shared" si="2337"/>
        <v>0</v>
      </c>
      <c r="IK31" s="205">
        <f t="shared" si="2337"/>
        <v>0</v>
      </c>
      <c r="IL31" s="205">
        <f t="shared" si="2337"/>
        <v>0</v>
      </c>
      <c r="IM31" s="205">
        <f t="shared" si="2337"/>
        <v>0</v>
      </c>
      <c r="IN31" s="205">
        <f t="shared" si="2337"/>
        <v>0</v>
      </c>
      <c r="IO31" s="205">
        <f t="shared" si="2337"/>
        <v>0</v>
      </c>
      <c r="IP31" s="205">
        <f t="shared" si="2337"/>
        <v>0</v>
      </c>
      <c r="IQ31" s="205">
        <f t="shared" si="2337"/>
        <v>0</v>
      </c>
      <c r="IR31" s="205">
        <f t="shared" si="2337"/>
        <v>0</v>
      </c>
      <c r="IS31" s="205">
        <f t="shared" si="2337"/>
        <v>0</v>
      </c>
      <c r="IT31" s="205">
        <f t="shared" si="2337"/>
        <v>0</v>
      </c>
      <c r="IU31" s="205">
        <f t="shared" si="2337"/>
        <v>0</v>
      </c>
      <c r="IV31" s="205">
        <f t="shared" si="2337"/>
        <v>0</v>
      </c>
      <c r="IW31" s="205">
        <f t="shared" si="2337"/>
        <v>0</v>
      </c>
      <c r="IX31" s="205">
        <f t="shared" si="2337"/>
        <v>0</v>
      </c>
      <c r="IY31" s="205">
        <f t="shared" si="2337"/>
        <v>0</v>
      </c>
      <c r="IZ31" s="205">
        <f t="shared" si="2337"/>
        <v>0</v>
      </c>
      <c r="JA31" s="205">
        <f t="shared" si="2337"/>
        <v>0</v>
      </c>
      <c r="JB31" s="205">
        <f t="shared" si="2337"/>
        <v>0</v>
      </c>
      <c r="JC31" s="205">
        <f t="shared" si="2337"/>
        <v>0</v>
      </c>
      <c r="JD31" s="205">
        <f t="shared" si="2337"/>
        <v>0</v>
      </c>
      <c r="JE31" s="205">
        <f t="shared" si="2337"/>
        <v>0</v>
      </c>
      <c r="JF31" s="205">
        <f t="shared" si="2337"/>
        <v>0</v>
      </c>
      <c r="JG31" s="205">
        <f t="shared" si="2337"/>
        <v>0</v>
      </c>
      <c r="JH31" s="205">
        <f t="shared" si="2337"/>
        <v>0</v>
      </c>
      <c r="JI31" s="205">
        <f t="shared" si="2337"/>
        <v>0</v>
      </c>
      <c r="JJ31" s="205">
        <f t="shared" si="2337"/>
        <v>0</v>
      </c>
      <c r="JK31" s="205">
        <f t="shared" si="2337"/>
        <v>0</v>
      </c>
      <c r="JL31" s="205">
        <f t="shared" si="2337"/>
        <v>0</v>
      </c>
      <c r="JM31" s="205">
        <f t="shared" si="2337"/>
        <v>0</v>
      </c>
      <c r="JN31" s="205">
        <f t="shared" ref="JN31:KO31" si="2338">JM31</f>
        <v>0</v>
      </c>
      <c r="JO31" s="205">
        <f t="shared" si="2338"/>
        <v>0</v>
      </c>
      <c r="JP31" s="205">
        <f t="shared" si="2338"/>
        <v>0</v>
      </c>
      <c r="JQ31" s="205">
        <f t="shared" si="2338"/>
        <v>0</v>
      </c>
      <c r="JR31" s="205">
        <f t="shared" si="2338"/>
        <v>0</v>
      </c>
      <c r="JS31" s="205">
        <f t="shared" si="2338"/>
        <v>0</v>
      </c>
      <c r="JT31" s="205">
        <f t="shared" si="2338"/>
        <v>0</v>
      </c>
      <c r="JU31" s="205">
        <f t="shared" si="2338"/>
        <v>0</v>
      </c>
      <c r="JV31" s="205">
        <f t="shared" si="2338"/>
        <v>0</v>
      </c>
      <c r="JW31" s="205">
        <f t="shared" si="2338"/>
        <v>0</v>
      </c>
      <c r="JX31" s="205">
        <f t="shared" si="2338"/>
        <v>0</v>
      </c>
      <c r="JY31" s="205">
        <f t="shared" si="2338"/>
        <v>0</v>
      </c>
      <c r="JZ31" s="205">
        <f t="shared" si="2338"/>
        <v>0</v>
      </c>
      <c r="KA31" s="205">
        <f t="shared" si="2338"/>
        <v>0</v>
      </c>
      <c r="KB31" s="205">
        <f t="shared" si="2338"/>
        <v>0</v>
      </c>
      <c r="KC31" s="205">
        <f t="shared" si="2338"/>
        <v>0</v>
      </c>
      <c r="KD31" s="205">
        <f t="shared" si="2338"/>
        <v>0</v>
      </c>
      <c r="KE31" s="205">
        <f t="shared" si="2338"/>
        <v>0</v>
      </c>
      <c r="KF31" s="205">
        <f t="shared" si="2338"/>
        <v>0</v>
      </c>
      <c r="KG31" s="205">
        <f t="shared" si="2338"/>
        <v>0</v>
      </c>
      <c r="KH31" s="205">
        <f t="shared" si="2338"/>
        <v>0</v>
      </c>
      <c r="KI31" s="205">
        <f t="shared" si="2338"/>
        <v>0</v>
      </c>
      <c r="KJ31" s="205">
        <f t="shared" si="2338"/>
        <v>0</v>
      </c>
      <c r="KK31" s="205">
        <f t="shared" si="2338"/>
        <v>0</v>
      </c>
      <c r="KL31" s="205">
        <f t="shared" si="2338"/>
        <v>0</v>
      </c>
      <c r="KM31" s="205">
        <f t="shared" si="2338"/>
        <v>0</v>
      </c>
      <c r="KN31" s="205">
        <f t="shared" si="2338"/>
        <v>0</v>
      </c>
      <c r="KO31" s="205">
        <f t="shared" si="2338"/>
        <v>0</v>
      </c>
    </row>
    <row r="32" spans="1:301" x14ac:dyDescent="0.2">
      <c r="A32" s="202" t="s">
        <v>633</v>
      </c>
      <c r="B32" s="205">
        <f>(SUM(BCE!B11:B15)-SUM(BCE!C11:C15))/1000</f>
        <v>516.51232115269579</v>
      </c>
      <c r="C32" s="205">
        <f t="shared" si="2336"/>
        <v>516.51232115269579</v>
      </c>
      <c r="D32" s="205">
        <f t="shared" si="2336"/>
        <v>516.51232115269579</v>
      </c>
      <c r="E32" s="205">
        <f t="shared" si="2336"/>
        <v>516.51232115269579</v>
      </c>
      <c r="F32" s="205">
        <f t="shared" si="2336"/>
        <v>516.51232115269579</v>
      </c>
      <c r="G32" s="205">
        <f t="shared" si="2336"/>
        <v>516.51232115269579</v>
      </c>
      <c r="H32" s="205">
        <f t="shared" si="2336"/>
        <v>516.51232115269579</v>
      </c>
      <c r="I32" s="205">
        <f t="shared" si="2336"/>
        <v>516.51232115269579</v>
      </c>
      <c r="J32" s="205">
        <f t="shared" si="2336"/>
        <v>516.51232115269579</v>
      </c>
      <c r="K32" s="205">
        <f t="shared" si="2336"/>
        <v>516.51232115269579</v>
      </c>
      <c r="L32" s="205">
        <f t="shared" si="2336"/>
        <v>516.51232115269579</v>
      </c>
      <c r="M32" s="205">
        <f t="shared" si="2336"/>
        <v>516.51232115269579</v>
      </c>
      <c r="N32" s="205">
        <f t="shared" si="2336"/>
        <v>516.51232115269579</v>
      </c>
      <c r="O32" s="205">
        <f t="shared" si="2336"/>
        <v>516.51232115269579</v>
      </c>
      <c r="P32" s="205">
        <f t="shared" si="2336"/>
        <v>516.51232115269579</v>
      </c>
      <c r="Q32" s="205">
        <f t="shared" si="2336"/>
        <v>516.51232115269579</v>
      </c>
      <c r="R32" s="205">
        <f t="shared" si="2336"/>
        <v>516.51232115269579</v>
      </c>
      <c r="S32" s="205">
        <f t="shared" ref="S32:CD32" si="2339">R32</f>
        <v>516.51232115269579</v>
      </c>
      <c r="T32" s="205">
        <f t="shared" si="2339"/>
        <v>516.51232115269579</v>
      </c>
      <c r="U32" s="205">
        <f t="shared" si="2339"/>
        <v>516.51232115269579</v>
      </c>
      <c r="V32" s="205">
        <f t="shared" si="2339"/>
        <v>516.51232115269579</v>
      </c>
      <c r="W32" s="205">
        <f t="shared" si="2339"/>
        <v>516.51232115269579</v>
      </c>
      <c r="X32" s="205">
        <f t="shared" si="2339"/>
        <v>516.51232115269579</v>
      </c>
      <c r="Y32" s="205">
        <f t="shared" si="2339"/>
        <v>516.51232115269579</v>
      </c>
      <c r="Z32" s="205">
        <f t="shared" si="2339"/>
        <v>516.51232115269579</v>
      </c>
      <c r="AA32" s="205">
        <f t="shared" si="2339"/>
        <v>516.51232115269579</v>
      </c>
      <c r="AB32" s="205">
        <f t="shared" si="2339"/>
        <v>516.51232115269579</v>
      </c>
      <c r="AC32" s="205">
        <f t="shared" si="2339"/>
        <v>516.51232115269579</v>
      </c>
      <c r="AD32" s="205">
        <f t="shared" si="2339"/>
        <v>516.51232115269579</v>
      </c>
      <c r="AE32" s="205">
        <f t="shared" si="2339"/>
        <v>516.51232115269579</v>
      </c>
      <c r="AF32" s="205">
        <f t="shared" si="2339"/>
        <v>516.51232115269579</v>
      </c>
      <c r="AG32" s="205">
        <f t="shared" si="2339"/>
        <v>516.51232115269579</v>
      </c>
      <c r="AH32" s="205">
        <f t="shared" si="2339"/>
        <v>516.51232115269579</v>
      </c>
      <c r="AI32" s="205">
        <f t="shared" si="2339"/>
        <v>516.51232115269579</v>
      </c>
      <c r="AJ32" s="205">
        <f t="shared" si="2339"/>
        <v>516.51232115269579</v>
      </c>
      <c r="AK32" s="205">
        <f t="shared" si="2339"/>
        <v>516.51232115269579</v>
      </c>
      <c r="AL32" s="205">
        <f t="shared" si="2339"/>
        <v>516.51232115269579</v>
      </c>
      <c r="AM32" s="205">
        <f t="shared" si="2339"/>
        <v>516.51232115269579</v>
      </c>
      <c r="AN32" s="205">
        <f t="shared" si="2339"/>
        <v>516.51232115269579</v>
      </c>
      <c r="AO32" s="205">
        <f t="shared" si="2339"/>
        <v>516.51232115269579</v>
      </c>
      <c r="AP32" s="205">
        <f t="shared" si="2339"/>
        <v>516.51232115269579</v>
      </c>
      <c r="AQ32" s="205">
        <f t="shared" si="2339"/>
        <v>516.51232115269579</v>
      </c>
      <c r="AR32" s="205">
        <f t="shared" si="2339"/>
        <v>516.51232115269579</v>
      </c>
      <c r="AS32" s="205">
        <f t="shared" si="2339"/>
        <v>516.51232115269579</v>
      </c>
      <c r="AT32" s="205">
        <f t="shared" si="2339"/>
        <v>516.51232115269579</v>
      </c>
      <c r="AU32" s="205">
        <f t="shared" si="2339"/>
        <v>516.51232115269579</v>
      </c>
      <c r="AV32" s="205">
        <f t="shared" si="2339"/>
        <v>516.51232115269579</v>
      </c>
      <c r="AW32" s="205">
        <f t="shared" si="2339"/>
        <v>516.51232115269579</v>
      </c>
      <c r="AX32" s="205">
        <f t="shared" si="2339"/>
        <v>516.51232115269579</v>
      </c>
      <c r="AY32" s="205">
        <f t="shared" si="2339"/>
        <v>516.51232115269579</v>
      </c>
      <c r="AZ32" s="205">
        <f t="shared" si="2339"/>
        <v>516.51232115269579</v>
      </c>
      <c r="BA32" s="205">
        <f t="shared" si="2339"/>
        <v>516.51232115269579</v>
      </c>
      <c r="BB32" s="205">
        <f t="shared" si="2339"/>
        <v>516.51232115269579</v>
      </c>
      <c r="BC32" s="205">
        <f t="shared" si="2339"/>
        <v>516.51232115269579</v>
      </c>
      <c r="BD32" s="205">
        <f t="shared" si="2339"/>
        <v>516.51232115269579</v>
      </c>
      <c r="BE32" s="205">
        <f t="shared" si="2339"/>
        <v>516.51232115269579</v>
      </c>
      <c r="BF32" s="205">
        <f t="shared" si="2339"/>
        <v>516.51232115269579</v>
      </c>
      <c r="BG32" s="205">
        <f t="shared" si="2339"/>
        <v>516.51232115269579</v>
      </c>
      <c r="BH32" s="205">
        <f t="shared" si="2339"/>
        <v>516.51232115269579</v>
      </c>
      <c r="BI32" s="205">
        <f t="shared" si="2339"/>
        <v>516.51232115269579</v>
      </c>
      <c r="BJ32" s="205">
        <f t="shared" si="2339"/>
        <v>516.51232115269579</v>
      </c>
      <c r="BK32" s="205">
        <f t="shared" si="2339"/>
        <v>516.51232115269579</v>
      </c>
      <c r="BL32" s="205">
        <f t="shared" si="2339"/>
        <v>516.51232115269579</v>
      </c>
      <c r="BM32" s="205">
        <f t="shared" si="2339"/>
        <v>516.51232115269579</v>
      </c>
      <c r="BN32" s="205">
        <f t="shared" si="2339"/>
        <v>516.51232115269579</v>
      </c>
      <c r="BO32" s="205">
        <f t="shared" si="2339"/>
        <v>516.51232115269579</v>
      </c>
      <c r="BP32" s="205">
        <f t="shared" si="2339"/>
        <v>516.51232115269579</v>
      </c>
      <c r="BQ32" s="205">
        <f t="shared" si="2339"/>
        <v>516.51232115269579</v>
      </c>
      <c r="BR32" s="205">
        <f t="shared" si="2339"/>
        <v>516.51232115269579</v>
      </c>
      <c r="BS32" s="205">
        <f t="shared" si="2339"/>
        <v>516.51232115269579</v>
      </c>
      <c r="BT32" s="205">
        <f t="shared" si="2339"/>
        <v>516.51232115269579</v>
      </c>
      <c r="BU32" s="205">
        <f t="shared" si="2339"/>
        <v>516.51232115269579</v>
      </c>
      <c r="BV32" s="205">
        <f t="shared" si="2339"/>
        <v>516.51232115269579</v>
      </c>
      <c r="BW32" s="205">
        <f t="shared" si="2339"/>
        <v>516.51232115269579</v>
      </c>
      <c r="BX32" s="205">
        <f t="shared" si="2339"/>
        <v>516.51232115269579</v>
      </c>
      <c r="BY32" s="205">
        <f t="shared" si="2339"/>
        <v>516.51232115269579</v>
      </c>
      <c r="BZ32" s="205">
        <f t="shared" si="2339"/>
        <v>516.51232115269579</v>
      </c>
      <c r="CA32" s="205">
        <f t="shared" si="2339"/>
        <v>516.51232115269579</v>
      </c>
      <c r="CB32" s="205">
        <f t="shared" si="2339"/>
        <v>516.51232115269579</v>
      </c>
      <c r="CC32" s="205">
        <f t="shared" si="2339"/>
        <v>516.51232115269579</v>
      </c>
      <c r="CD32" s="205">
        <f t="shared" si="2339"/>
        <v>516.51232115269579</v>
      </c>
      <c r="CE32" s="205">
        <f t="shared" ref="CE32:EP32" si="2340">CD32</f>
        <v>516.51232115269579</v>
      </c>
      <c r="CF32" s="205">
        <f t="shared" si="2340"/>
        <v>516.51232115269579</v>
      </c>
      <c r="CG32" s="205">
        <f t="shared" si="2340"/>
        <v>516.51232115269579</v>
      </c>
      <c r="CH32" s="205">
        <f t="shared" si="2340"/>
        <v>516.51232115269579</v>
      </c>
      <c r="CI32" s="205">
        <f t="shared" si="2340"/>
        <v>516.51232115269579</v>
      </c>
      <c r="CJ32" s="205">
        <f t="shared" si="2340"/>
        <v>516.51232115269579</v>
      </c>
      <c r="CK32" s="205">
        <f t="shared" si="2340"/>
        <v>516.51232115269579</v>
      </c>
      <c r="CL32" s="205">
        <f t="shared" si="2340"/>
        <v>516.51232115269579</v>
      </c>
      <c r="CM32" s="205">
        <f t="shared" si="2340"/>
        <v>516.51232115269579</v>
      </c>
      <c r="CN32" s="205">
        <f t="shared" si="2340"/>
        <v>516.51232115269579</v>
      </c>
      <c r="CO32" s="205">
        <f t="shared" si="2340"/>
        <v>516.51232115269579</v>
      </c>
      <c r="CP32" s="205">
        <f t="shared" si="2340"/>
        <v>516.51232115269579</v>
      </c>
      <c r="CQ32" s="205">
        <f t="shared" si="2340"/>
        <v>516.51232115269579</v>
      </c>
      <c r="CR32" s="205">
        <f t="shared" si="2340"/>
        <v>516.51232115269579</v>
      </c>
      <c r="CS32" s="205">
        <f t="shared" si="2340"/>
        <v>516.51232115269579</v>
      </c>
      <c r="CT32" s="205">
        <f t="shared" si="2340"/>
        <v>516.51232115269579</v>
      </c>
      <c r="CU32" s="205">
        <f t="shared" si="2340"/>
        <v>516.51232115269579</v>
      </c>
      <c r="CV32" s="205">
        <f t="shared" si="2340"/>
        <v>516.51232115269579</v>
      </c>
      <c r="CW32" s="205">
        <f t="shared" si="2340"/>
        <v>516.51232115269579</v>
      </c>
      <c r="CX32" s="205">
        <f t="shared" si="2340"/>
        <v>516.51232115269579</v>
      </c>
      <c r="CY32" s="205">
        <f t="shared" si="2340"/>
        <v>516.51232115269579</v>
      </c>
      <c r="CZ32" s="205">
        <f t="shared" si="2340"/>
        <v>516.51232115269579</v>
      </c>
      <c r="DA32" s="205">
        <f t="shared" si="2340"/>
        <v>516.51232115269579</v>
      </c>
      <c r="DB32" s="205">
        <f t="shared" si="2340"/>
        <v>516.51232115269579</v>
      </c>
      <c r="DC32" s="205">
        <f t="shared" si="2340"/>
        <v>516.51232115269579</v>
      </c>
      <c r="DD32" s="205">
        <f t="shared" si="2340"/>
        <v>516.51232115269579</v>
      </c>
      <c r="DE32" s="205">
        <f t="shared" si="2340"/>
        <v>516.51232115269579</v>
      </c>
      <c r="DF32" s="205">
        <f t="shared" si="2340"/>
        <v>516.51232115269579</v>
      </c>
      <c r="DG32" s="205">
        <f t="shared" si="2340"/>
        <v>516.51232115269579</v>
      </c>
      <c r="DH32" s="205">
        <f t="shared" si="2340"/>
        <v>516.51232115269579</v>
      </c>
      <c r="DI32" s="205">
        <f t="shared" si="2340"/>
        <v>516.51232115269579</v>
      </c>
      <c r="DJ32" s="205">
        <f t="shared" si="2340"/>
        <v>516.51232115269579</v>
      </c>
      <c r="DK32" s="205">
        <f t="shared" si="2340"/>
        <v>516.51232115269579</v>
      </c>
      <c r="DL32" s="205">
        <f t="shared" si="2340"/>
        <v>516.51232115269579</v>
      </c>
      <c r="DM32" s="205">
        <f t="shared" si="2340"/>
        <v>516.51232115269579</v>
      </c>
      <c r="DN32" s="205">
        <f t="shared" si="2340"/>
        <v>516.51232115269579</v>
      </c>
      <c r="DO32" s="205">
        <f t="shared" si="2340"/>
        <v>516.51232115269579</v>
      </c>
      <c r="DP32" s="205">
        <f t="shared" si="2340"/>
        <v>516.51232115269579</v>
      </c>
      <c r="DQ32" s="205">
        <f t="shared" si="2340"/>
        <v>516.51232115269579</v>
      </c>
      <c r="DR32" s="205">
        <f t="shared" si="2340"/>
        <v>516.51232115269579</v>
      </c>
      <c r="DS32" s="205">
        <f t="shared" si="2340"/>
        <v>516.51232115269579</v>
      </c>
      <c r="DT32" s="205">
        <f t="shared" si="2340"/>
        <v>516.51232115269579</v>
      </c>
      <c r="DU32" s="205">
        <f t="shared" si="2340"/>
        <v>516.51232115269579</v>
      </c>
      <c r="DV32" s="205">
        <f t="shared" si="2340"/>
        <v>516.51232115269579</v>
      </c>
      <c r="DW32" s="205">
        <f t="shared" si="2340"/>
        <v>516.51232115269579</v>
      </c>
      <c r="DX32" s="205">
        <f t="shared" si="2340"/>
        <v>516.51232115269579</v>
      </c>
      <c r="DY32" s="205">
        <f t="shared" si="2340"/>
        <v>516.51232115269579</v>
      </c>
      <c r="DZ32" s="205">
        <f t="shared" si="2340"/>
        <v>516.51232115269579</v>
      </c>
      <c r="EA32" s="205">
        <f t="shared" si="2340"/>
        <v>516.51232115269579</v>
      </c>
      <c r="EB32" s="205">
        <f t="shared" si="2340"/>
        <v>516.51232115269579</v>
      </c>
      <c r="EC32" s="205">
        <f t="shared" si="2340"/>
        <v>516.51232115269579</v>
      </c>
      <c r="ED32" s="205">
        <f t="shared" si="2340"/>
        <v>516.51232115269579</v>
      </c>
      <c r="EE32" s="205">
        <f t="shared" si="2340"/>
        <v>516.51232115269579</v>
      </c>
      <c r="EF32" s="205">
        <f t="shared" si="2340"/>
        <v>516.51232115269579</v>
      </c>
      <c r="EG32" s="205">
        <f t="shared" si="2340"/>
        <v>516.51232115269579</v>
      </c>
      <c r="EH32" s="205">
        <f t="shared" si="2340"/>
        <v>516.51232115269579</v>
      </c>
      <c r="EI32" s="205">
        <f t="shared" si="2340"/>
        <v>516.51232115269579</v>
      </c>
      <c r="EJ32" s="205">
        <f t="shared" si="2340"/>
        <v>516.51232115269579</v>
      </c>
      <c r="EK32" s="205">
        <f t="shared" si="2340"/>
        <v>516.51232115269579</v>
      </c>
      <c r="EL32" s="205">
        <f t="shared" si="2340"/>
        <v>516.51232115269579</v>
      </c>
      <c r="EM32" s="205">
        <f t="shared" si="2340"/>
        <v>516.51232115269579</v>
      </c>
      <c r="EN32" s="205">
        <f t="shared" si="2340"/>
        <v>516.51232115269579</v>
      </c>
      <c r="EO32" s="205">
        <f t="shared" si="2340"/>
        <v>516.51232115269579</v>
      </c>
      <c r="EP32" s="205">
        <f t="shared" si="2340"/>
        <v>516.51232115269579</v>
      </c>
      <c r="EQ32" s="205">
        <f t="shared" ref="EQ32:HB32" si="2341">EP32</f>
        <v>516.51232115269579</v>
      </c>
      <c r="ER32" s="205">
        <f t="shared" si="2341"/>
        <v>516.51232115269579</v>
      </c>
      <c r="ES32" s="205">
        <f t="shared" si="2341"/>
        <v>516.51232115269579</v>
      </c>
      <c r="ET32" s="205">
        <f t="shared" si="2341"/>
        <v>516.51232115269579</v>
      </c>
      <c r="EU32" s="205">
        <f t="shared" si="2341"/>
        <v>516.51232115269579</v>
      </c>
      <c r="EV32" s="205">
        <f t="shared" si="2341"/>
        <v>516.51232115269579</v>
      </c>
      <c r="EW32" s="205">
        <f t="shared" si="2341"/>
        <v>516.51232115269579</v>
      </c>
      <c r="EX32" s="205">
        <f t="shared" si="2341"/>
        <v>516.51232115269579</v>
      </c>
      <c r="EY32" s="205">
        <f t="shared" si="2341"/>
        <v>516.51232115269579</v>
      </c>
      <c r="EZ32" s="205">
        <f t="shared" si="2341"/>
        <v>516.51232115269579</v>
      </c>
      <c r="FA32" s="205">
        <f t="shared" si="2341"/>
        <v>516.51232115269579</v>
      </c>
      <c r="FB32" s="205">
        <f t="shared" si="2341"/>
        <v>516.51232115269579</v>
      </c>
      <c r="FC32" s="205">
        <f t="shared" si="2341"/>
        <v>516.51232115269579</v>
      </c>
      <c r="FD32" s="205">
        <f t="shared" si="2341"/>
        <v>516.51232115269579</v>
      </c>
      <c r="FE32" s="205">
        <f t="shared" si="2341"/>
        <v>516.51232115269579</v>
      </c>
      <c r="FF32" s="205">
        <f t="shared" si="2341"/>
        <v>516.51232115269579</v>
      </c>
      <c r="FG32" s="205">
        <f t="shared" si="2341"/>
        <v>516.51232115269579</v>
      </c>
      <c r="FH32" s="205">
        <f t="shared" si="2341"/>
        <v>516.51232115269579</v>
      </c>
      <c r="FI32" s="205">
        <f t="shared" si="2341"/>
        <v>516.51232115269579</v>
      </c>
      <c r="FJ32" s="205">
        <f t="shared" si="2341"/>
        <v>516.51232115269579</v>
      </c>
      <c r="FK32" s="205">
        <f t="shared" si="2341"/>
        <v>516.51232115269579</v>
      </c>
      <c r="FL32" s="205">
        <f t="shared" si="2341"/>
        <v>516.51232115269579</v>
      </c>
      <c r="FM32" s="205">
        <f t="shared" si="2341"/>
        <v>516.51232115269579</v>
      </c>
      <c r="FN32" s="205">
        <f t="shared" si="2341"/>
        <v>516.51232115269579</v>
      </c>
      <c r="FO32" s="205">
        <f t="shared" si="2341"/>
        <v>516.51232115269579</v>
      </c>
      <c r="FP32" s="205">
        <f t="shared" si="2341"/>
        <v>516.51232115269579</v>
      </c>
      <c r="FQ32" s="205">
        <f t="shared" si="2341"/>
        <v>516.51232115269579</v>
      </c>
      <c r="FR32" s="205">
        <f t="shared" si="2341"/>
        <v>516.51232115269579</v>
      </c>
      <c r="FS32" s="205">
        <f t="shared" si="2341"/>
        <v>516.51232115269579</v>
      </c>
      <c r="FT32" s="205">
        <f t="shared" si="2341"/>
        <v>516.51232115269579</v>
      </c>
      <c r="FU32" s="205">
        <f t="shared" si="2341"/>
        <v>516.51232115269579</v>
      </c>
      <c r="FV32" s="205">
        <f t="shared" si="2341"/>
        <v>516.51232115269579</v>
      </c>
      <c r="FW32" s="205">
        <f t="shared" si="2341"/>
        <v>516.51232115269579</v>
      </c>
      <c r="FX32" s="205">
        <f t="shared" si="2341"/>
        <v>516.51232115269579</v>
      </c>
      <c r="FY32" s="205">
        <f t="shared" si="2341"/>
        <v>516.51232115269579</v>
      </c>
      <c r="FZ32" s="205">
        <f t="shared" si="2341"/>
        <v>516.51232115269579</v>
      </c>
      <c r="GA32" s="205">
        <f t="shared" si="2341"/>
        <v>516.51232115269579</v>
      </c>
      <c r="GB32" s="205">
        <f t="shared" si="2341"/>
        <v>516.51232115269579</v>
      </c>
      <c r="GC32" s="205">
        <f t="shared" si="2341"/>
        <v>516.51232115269579</v>
      </c>
      <c r="GD32" s="205">
        <f t="shared" si="2341"/>
        <v>516.51232115269579</v>
      </c>
      <c r="GE32" s="205">
        <f t="shared" si="2341"/>
        <v>516.51232115269579</v>
      </c>
      <c r="GF32" s="205">
        <f t="shared" si="2341"/>
        <v>516.51232115269579</v>
      </c>
      <c r="GG32" s="205">
        <f t="shared" si="2341"/>
        <v>516.51232115269579</v>
      </c>
      <c r="GH32" s="205">
        <f t="shared" si="2341"/>
        <v>516.51232115269579</v>
      </c>
      <c r="GI32" s="205">
        <f t="shared" si="2341"/>
        <v>516.51232115269579</v>
      </c>
      <c r="GJ32" s="205">
        <f t="shared" si="2341"/>
        <v>516.51232115269579</v>
      </c>
      <c r="GK32" s="205">
        <f t="shared" si="2341"/>
        <v>516.51232115269579</v>
      </c>
      <c r="GL32" s="205">
        <f t="shared" si="2341"/>
        <v>516.51232115269579</v>
      </c>
      <c r="GM32" s="205">
        <f t="shared" si="2341"/>
        <v>516.51232115269579</v>
      </c>
      <c r="GN32" s="205">
        <f t="shared" si="2341"/>
        <v>516.51232115269579</v>
      </c>
      <c r="GO32" s="205">
        <f t="shared" si="2341"/>
        <v>516.51232115269579</v>
      </c>
      <c r="GP32" s="205">
        <f t="shared" si="2341"/>
        <v>516.51232115269579</v>
      </c>
      <c r="GQ32" s="205">
        <f t="shared" si="2341"/>
        <v>516.51232115269579</v>
      </c>
      <c r="GR32" s="205">
        <f t="shared" si="2341"/>
        <v>516.51232115269579</v>
      </c>
      <c r="GS32" s="205">
        <f t="shared" si="2341"/>
        <v>516.51232115269579</v>
      </c>
      <c r="GT32" s="205">
        <f t="shared" si="2341"/>
        <v>516.51232115269579</v>
      </c>
      <c r="GU32" s="205">
        <f t="shared" si="2341"/>
        <v>516.51232115269579</v>
      </c>
      <c r="GV32" s="205">
        <f t="shared" si="2341"/>
        <v>516.51232115269579</v>
      </c>
      <c r="GW32" s="205">
        <f t="shared" si="2341"/>
        <v>516.51232115269579</v>
      </c>
      <c r="GX32" s="205">
        <f t="shared" si="2341"/>
        <v>516.51232115269579</v>
      </c>
      <c r="GY32" s="205">
        <f t="shared" si="2341"/>
        <v>516.51232115269579</v>
      </c>
      <c r="GZ32" s="205">
        <f t="shared" si="2341"/>
        <v>516.51232115269579</v>
      </c>
      <c r="HA32" s="205">
        <f t="shared" si="2341"/>
        <v>516.51232115269579</v>
      </c>
      <c r="HB32" s="205">
        <f t="shared" si="2341"/>
        <v>516.51232115269579</v>
      </c>
      <c r="HC32" s="205">
        <f t="shared" ref="HC32:IG32" si="2342">HB32</f>
        <v>516.51232115269579</v>
      </c>
      <c r="HD32" s="205">
        <f t="shared" si="2342"/>
        <v>516.51232115269579</v>
      </c>
      <c r="HE32" s="205">
        <f t="shared" si="2342"/>
        <v>516.51232115269579</v>
      </c>
      <c r="HF32" s="205">
        <f t="shared" si="2342"/>
        <v>516.51232115269579</v>
      </c>
      <c r="HG32" s="205">
        <f t="shared" si="2342"/>
        <v>516.51232115269579</v>
      </c>
      <c r="HH32" s="205">
        <f t="shared" si="2342"/>
        <v>516.51232115269579</v>
      </c>
      <c r="HI32" s="205">
        <f t="shared" si="2342"/>
        <v>516.51232115269579</v>
      </c>
      <c r="HJ32" s="205">
        <f t="shared" si="2342"/>
        <v>516.51232115269579</v>
      </c>
      <c r="HK32" s="205">
        <f t="shared" si="2342"/>
        <v>516.51232115269579</v>
      </c>
      <c r="HL32" s="205">
        <f t="shared" si="2342"/>
        <v>516.51232115269579</v>
      </c>
      <c r="HM32" s="205">
        <f t="shared" si="2342"/>
        <v>516.51232115269579</v>
      </c>
      <c r="HN32" s="205">
        <f t="shared" si="2342"/>
        <v>516.51232115269579</v>
      </c>
      <c r="HO32" s="205">
        <f t="shared" si="2342"/>
        <v>516.51232115269579</v>
      </c>
      <c r="HP32" s="205">
        <f t="shared" si="2342"/>
        <v>516.51232115269579</v>
      </c>
      <c r="HQ32" s="205">
        <f t="shared" si="2342"/>
        <v>516.51232115269579</v>
      </c>
      <c r="HR32" s="205">
        <f t="shared" si="2342"/>
        <v>516.51232115269579</v>
      </c>
      <c r="HS32" s="205">
        <f t="shared" si="2342"/>
        <v>516.51232115269579</v>
      </c>
      <c r="HT32" s="205">
        <f t="shared" si="2342"/>
        <v>516.51232115269579</v>
      </c>
      <c r="HU32" s="205">
        <f t="shared" si="2342"/>
        <v>516.51232115269579</v>
      </c>
      <c r="HV32" s="205">
        <f t="shared" si="2342"/>
        <v>516.51232115269579</v>
      </c>
      <c r="HW32" s="205">
        <f t="shared" si="2342"/>
        <v>516.51232115269579</v>
      </c>
      <c r="HX32" s="205">
        <f t="shared" si="2342"/>
        <v>516.51232115269579</v>
      </c>
      <c r="HY32" s="205">
        <f t="shared" si="2342"/>
        <v>516.51232115269579</v>
      </c>
      <c r="HZ32" s="205">
        <f t="shared" si="2342"/>
        <v>516.51232115269579</v>
      </c>
      <c r="IA32" s="205">
        <f t="shared" si="2342"/>
        <v>516.51232115269579</v>
      </c>
      <c r="IB32" s="205">
        <f t="shared" si="2342"/>
        <v>516.51232115269579</v>
      </c>
      <c r="IC32" s="205">
        <f t="shared" si="2342"/>
        <v>516.51232115269579</v>
      </c>
      <c r="ID32" s="205">
        <f t="shared" si="2342"/>
        <v>516.51232115269579</v>
      </c>
      <c r="IE32" s="205">
        <f t="shared" si="2342"/>
        <v>516.51232115269579</v>
      </c>
      <c r="IF32" s="205">
        <f t="shared" si="2342"/>
        <v>516.51232115269579</v>
      </c>
      <c r="IG32" s="205">
        <f t="shared" si="2342"/>
        <v>516.51232115269579</v>
      </c>
      <c r="IH32" s="205">
        <f t="shared" ref="IH32:JM32" si="2343">IG32</f>
        <v>516.51232115269579</v>
      </c>
      <c r="II32" s="205">
        <f t="shared" si="2343"/>
        <v>516.51232115269579</v>
      </c>
      <c r="IJ32" s="205">
        <f t="shared" si="2343"/>
        <v>516.51232115269579</v>
      </c>
      <c r="IK32" s="205">
        <f t="shared" si="2343"/>
        <v>516.51232115269579</v>
      </c>
      <c r="IL32" s="205">
        <f t="shared" si="2343"/>
        <v>516.51232115269579</v>
      </c>
      <c r="IM32" s="205">
        <f t="shared" si="2343"/>
        <v>516.51232115269579</v>
      </c>
      <c r="IN32" s="205">
        <f t="shared" si="2343"/>
        <v>516.51232115269579</v>
      </c>
      <c r="IO32" s="205">
        <f t="shared" si="2343"/>
        <v>516.51232115269579</v>
      </c>
      <c r="IP32" s="205">
        <f t="shared" si="2343"/>
        <v>516.51232115269579</v>
      </c>
      <c r="IQ32" s="205">
        <f t="shared" si="2343"/>
        <v>516.51232115269579</v>
      </c>
      <c r="IR32" s="205">
        <f t="shared" si="2343"/>
        <v>516.51232115269579</v>
      </c>
      <c r="IS32" s="205">
        <f t="shared" si="2343"/>
        <v>516.51232115269579</v>
      </c>
      <c r="IT32" s="205">
        <f t="shared" si="2343"/>
        <v>516.51232115269579</v>
      </c>
      <c r="IU32" s="205">
        <f t="shared" si="2343"/>
        <v>516.51232115269579</v>
      </c>
      <c r="IV32" s="205">
        <f t="shared" si="2343"/>
        <v>516.51232115269579</v>
      </c>
      <c r="IW32" s="205">
        <f t="shared" si="2343"/>
        <v>516.51232115269579</v>
      </c>
      <c r="IX32" s="205">
        <f t="shared" si="2343"/>
        <v>516.51232115269579</v>
      </c>
      <c r="IY32" s="205">
        <f t="shared" si="2343"/>
        <v>516.51232115269579</v>
      </c>
      <c r="IZ32" s="205">
        <f t="shared" si="2343"/>
        <v>516.51232115269579</v>
      </c>
      <c r="JA32" s="205">
        <f t="shared" si="2343"/>
        <v>516.51232115269579</v>
      </c>
      <c r="JB32" s="205">
        <f t="shared" si="2343"/>
        <v>516.51232115269579</v>
      </c>
      <c r="JC32" s="205">
        <f t="shared" si="2343"/>
        <v>516.51232115269579</v>
      </c>
      <c r="JD32" s="205">
        <f t="shared" si="2343"/>
        <v>516.51232115269579</v>
      </c>
      <c r="JE32" s="205">
        <f t="shared" si="2343"/>
        <v>516.51232115269579</v>
      </c>
      <c r="JF32" s="205">
        <f t="shared" si="2343"/>
        <v>516.51232115269579</v>
      </c>
      <c r="JG32" s="205">
        <f t="shared" si="2343"/>
        <v>516.51232115269579</v>
      </c>
      <c r="JH32" s="205">
        <f t="shared" si="2343"/>
        <v>516.51232115269579</v>
      </c>
      <c r="JI32" s="205">
        <f t="shared" si="2343"/>
        <v>516.51232115269579</v>
      </c>
      <c r="JJ32" s="205">
        <f t="shared" si="2343"/>
        <v>516.51232115269579</v>
      </c>
      <c r="JK32" s="205">
        <f t="shared" si="2343"/>
        <v>516.51232115269579</v>
      </c>
      <c r="JL32" s="205">
        <f t="shared" si="2343"/>
        <v>516.51232115269579</v>
      </c>
      <c r="JM32" s="205">
        <f t="shared" si="2343"/>
        <v>516.51232115269579</v>
      </c>
      <c r="JN32" s="205">
        <f t="shared" ref="JN32:KO32" si="2344">JM32</f>
        <v>516.51232115269579</v>
      </c>
      <c r="JO32" s="205">
        <f t="shared" si="2344"/>
        <v>516.51232115269579</v>
      </c>
      <c r="JP32" s="205">
        <f t="shared" si="2344"/>
        <v>516.51232115269579</v>
      </c>
      <c r="JQ32" s="205">
        <f t="shared" si="2344"/>
        <v>516.51232115269579</v>
      </c>
      <c r="JR32" s="205">
        <f t="shared" si="2344"/>
        <v>516.51232115269579</v>
      </c>
      <c r="JS32" s="205">
        <f t="shared" si="2344"/>
        <v>516.51232115269579</v>
      </c>
      <c r="JT32" s="205">
        <f t="shared" si="2344"/>
        <v>516.51232115269579</v>
      </c>
      <c r="JU32" s="205">
        <f t="shared" si="2344"/>
        <v>516.51232115269579</v>
      </c>
      <c r="JV32" s="205">
        <f t="shared" si="2344"/>
        <v>516.51232115269579</v>
      </c>
      <c r="JW32" s="205">
        <f t="shared" si="2344"/>
        <v>516.51232115269579</v>
      </c>
      <c r="JX32" s="205">
        <f t="shared" si="2344"/>
        <v>516.51232115269579</v>
      </c>
      <c r="JY32" s="205">
        <f t="shared" si="2344"/>
        <v>516.51232115269579</v>
      </c>
      <c r="JZ32" s="205">
        <f t="shared" si="2344"/>
        <v>516.51232115269579</v>
      </c>
      <c r="KA32" s="205">
        <f t="shared" si="2344"/>
        <v>516.51232115269579</v>
      </c>
      <c r="KB32" s="205">
        <f t="shared" si="2344"/>
        <v>516.51232115269579</v>
      </c>
      <c r="KC32" s="205">
        <f t="shared" si="2344"/>
        <v>516.51232115269579</v>
      </c>
      <c r="KD32" s="205">
        <f t="shared" si="2344"/>
        <v>516.51232115269579</v>
      </c>
      <c r="KE32" s="205">
        <f t="shared" si="2344"/>
        <v>516.51232115269579</v>
      </c>
      <c r="KF32" s="205">
        <f t="shared" si="2344"/>
        <v>516.51232115269579</v>
      </c>
      <c r="KG32" s="205">
        <f t="shared" si="2344"/>
        <v>516.51232115269579</v>
      </c>
      <c r="KH32" s="205">
        <f t="shared" si="2344"/>
        <v>516.51232115269579</v>
      </c>
      <c r="KI32" s="205">
        <f t="shared" si="2344"/>
        <v>516.51232115269579</v>
      </c>
      <c r="KJ32" s="205">
        <f t="shared" si="2344"/>
        <v>516.51232115269579</v>
      </c>
      <c r="KK32" s="205">
        <f t="shared" si="2344"/>
        <v>516.51232115269579</v>
      </c>
      <c r="KL32" s="205">
        <f t="shared" si="2344"/>
        <v>516.51232115269579</v>
      </c>
      <c r="KM32" s="205">
        <f t="shared" si="2344"/>
        <v>516.51232115269579</v>
      </c>
      <c r="KN32" s="205">
        <f t="shared" si="2344"/>
        <v>516.51232115269579</v>
      </c>
      <c r="KO32" s="205">
        <f t="shared" si="2344"/>
        <v>516.51232115269579</v>
      </c>
    </row>
    <row r="33" spans="1:301" x14ac:dyDescent="0.2">
      <c r="A33" s="193" t="s">
        <v>340</v>
      </c>
      <c r="B33" s="194">
        <f>NPV((POWER(1+wacc,1/12)-1),B9:KO9)</f>
        <v>196868.1754984596</v>
      </c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80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  <c r="FL33" s="80"/>
      <c r="FM33" s="80"/>
      <c r="FN33" s="80"/>
      <c r="FO33" s="80"/>
      <c r="FP33" s="80"/>
      <c r="FQ33" s="80"/>
      <c r="FR33" s="80"/>
      <c r="FS33" s="80"/>
      <c r="FT33" s="80"/>
      <c r="FU33" s="80"/>
      <c r="FV33" s="80"/>
      <c r="FW33" s="80"/>
      <c r="FX33" s="80"/>
      <c r="FY33" s="80"/>
      <c r="FZ33" s="80"/>
      <c r="GA33" s="80"/>
      <c r="GB33" s="80"/>
      <c r="GC33" s="80"/>
      <c r="GD33" s="80"/>
      <c r="GE33" s="80"/>
      <c r="GF33" s="80"/>
      <c r="GG33" s="80"/>
      <c r="GH33" s="80"/>
      <c r="GI33" s="80"/>
      <c r="GJ33" s="80"/>
      <c r="GK33" s="80"/>
      <c r="GL33" s="80"/>
      <c r="GM33" s="80"/>
      <c r="GN33" s="80"/>
      <c r="GO33" s="80"/>
      <c r="GP33" s="80"/>
      <c r="GQ33" s="80"/>
      <c r="GR33" s="80"/>
      <c r="GS33" s="80"/>
      <c r="GT33" s="80"/>
      <c r="GU33" s="80"/>
      <c r="GV33" s="80"/>
      <c r="GW33" s="80"/>
      <c r="GX33" s="80"/>
      <c r="GY33" s="80"/>
      <c r="GZ33" s="80"/>
      <c r="HA33" s="80"/>
      <c r="HB33" s="80"/>
      <c r="HC33" s="80"/>
      <c r="HD33" s="80"/>
      <c r="HE33" s="80"/>
      <c r="HF33" s="80"/>
      <c r="HG33" s="80"/>
      <c r="HH33" s="80"/>
      <c r="HI33" s="80"/>
      <c r="HJ33" s="80"/>
      <c r="HK33" s="80"/>
      <c r="HL33" s="80"/>
      <c r="HM33" s="80"/>
      <c r="HN33" s="80"/>
      <c r="HO33" s="80"/>
      <c r="HP33" s="80"/>
      <c r="HQ33" s="80"/>
      <c r="HR33" s="80"/>
      <c r="HS33" s="80"/>
      <c r="HT33" s="80"/>
      <c r="HU33" s="80"/>
      <c r="HV33" s="80"/>
      <c r="HW33" s="80"/>
      <c r="HX33" s="80"/>
      <c r="HY33" s="80"/>
      <c r="HZ33" s="80"/>
      <c r="IA33" s="80"/>
      <c r="IB33" s="80"/>
      <c r="IC33" s="80"/>
      <c r="ID33" s="80"/>
      <c r="IE33" s="80"/>
      <c r="IF33" s="80"/>
      <c r="IG33" s="80"/>
      <c r="IH33" s="80"/>
      <c r="II33" s="80"/>
      <c r="IJ33" s="80"/>
      <c r="IK33" s="80"/>
      <c r="IL33" s="80"/>
      <c r="IM33" s="80"/>
      <c r="IN33" s="80"/>
      <c r="IO33" s="80"/>
      <c r="IP33" s="80"/>
      <c r="IQ33" s="80"/>
      <c r="IR33" s="80"/>
      <c r="IS33" s="80"/>
      <c r="IT33" s="80"/>
      <c r="IU33" s="80"/>
      <c r="IV33" s="80"/>
      <c r="IW33" s="80"/>
      <c r="IX33" s="80"/>
      <c r="IY33" s="80"/>
      <c r="IZ33" s="80"/>
      <c r="JA33" s="80"/>
      <c r="JB33" s="80"/>
      <c r="JC33" s="80"/>
      <c r="JD33" s="80"/>
      <c r="JE33" s="80"/>
      <c r="JF33" s="80"/>
      <c r="JG33" s="80"/>
      <c r="JH33" s="80"/>
      <c r="JI33" s="80"/>
      <c r="JJ33" s="80"/>
      <c r="JK33" s="80"/>
      <c r="JL33" s="80"/>
      <c r="JM33" s="80"/>
      <c r="JN33" s="80"/>
      <c r="JO33" s="80"/>
      <c r="JP33" s="80"/>
      <c r="JQ33" s="80"/>
      <c r="JR33" s="80"/>
      <c r="JS33" s="80"/>
      <c r="JT33" s="80"/>
      <c r="JU33" s="80"/>
      <c r="JV33" s="80"/>
      <c r="JW33" s="80"/>
      <c r="JX33" s="80"/>
      <c r="JY33" s="80"/>
      <c r="JZ33" s="80"/>
      <c r="KA33" s="80"/>
      <c r="KB33" s="80"/>
      <c r="KC33" s="80"/>
      <c r="KD33" s="80"/>
      <c r="KE33" s="80"/>
      <c r="KF33" s="80"/>
      <c r="KG33" s="80"/>
      <c r="KH33" s="80"/>
      <c r="KI33" s="80"/>
      <c r="KJ33" s="80"/>
      <c r="KK33" s="80"/>
      <c r="KL33" s="80"/>
      <c r="KM33" s="80"/>
      <c r="KN33" s="80"/>
      <c r="KO33" s="80"/>
    </row>
    <row r="34" spans="1:301" x14ac:dyDescent="0.2">
      <c r="A34" s="32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  <c r="CW34" s="80"/>
      <c r="CX34" s="80"/>
      <c r="CY34" s="80"/>
      <c r="CZ34" s="80"/>
      <c r="DA34" s="80"/>
      <c r="DB34" s="80"/>
      <c r="DC34" s="80"/>
      <c r="DD34" s="80"/>
      <c r="DE34" s="80"/>
      <c r="DF34" s="80"/>
      <c r="DG34" s="80"/>
      <c r="DH34" s="80"/>
      <c r="DI34" s="80"/>
      <c r="DJ34" s="80"/>
      <c r="DK34" s="80"/>
      <c r="DL34" s="80"/>
      <c r="DM34" s="80"/>
      <c r="DN34" s="80"/>
      <c r="DO34" s="80"/>
      <c r="DP34" s="80"/>
      <c r="DQ34" s="80"/>
      <c r="DR34" s="80"/>
      <c r="DS34" s="80"/>
      <c r="DT34" s="80"/>
      <c r="DU34" s="80"/>
      <c r="DV34" s="80"/>
      <c r="DW34" s="80"/>
      <c r="DX34" s="80"/>
      <c r="DY34" s="80"/>
      <c r="DZ34" s="80"/>
      <c r="EA34" s="80"/>
      <c r="EB34" s="80"/>
      <c r="EC34" s="80"/>
      <c r="ED34" s="80"/>
      <c r="EE34" s="80"/>
      <c r="EF34" s="80"/>
      <c r="EG34" s="80"/>
      <c r="EH34" s="80"/>
      <c r="EI34" s="80"/>
      <c r="EJ34" s="80"/>
      <c r="EK34" s="80"/>
      <c r="EL34" s="80"/>
      <c r="EM34" s="80"/>
      <c r="EN34" s="80"/>
      <c r="EO34" s="80"/>
      <c r="EP34" s="80"/>
      <c r="EQ34" s="80"/>
      <c r="ER34" s="80"/>
      <c r="ES34" s="80"/>
      <c r="ET34" s="80"/>
      <c r="EU34" s="80"/>
      <c r="EV34" s="80"/>
      <c r="EW34" s="80"/>
      <c r="EX34" s="80"/>
      <c r="EY34" s="80"/>
      <c r="EZ34" s="80"/>
      <c r="FA34" s="80"/>
      <c r="FB34" s="80"/>
      <c r="FC34" s="80"/>
      <c r="FD34" s="80"/>
      <c r="FE34" s="80"/>
      <c r="FF34" s="80"/>
      <c r="FG34" s="80"/>
      <c r="FH34" s="80"/>
      <c r="FI34" s="80"/>
      <c r="FJ34" s="80"/>
      <c r="FK34" s="80"/>
      <c r="FL34" s="80"/>
      <c r="FM34" s="80"/>
      <c r="FN34" s="80"/>
      <c r="FO34" s="80"/>
      <c r="FP34" s="80"/>
      <c r="FQ34" s="80"/>
      <c r="FR34" s="80"/>
      <c r="FS34" s="80"/>
      <c r="FT34" s="80"/>
      <c r="FU34" s="80"/>
      <c r="FV34" s="80"/>
      <c r="FW34" s="80"/>
      <c r="FX34" s="80"/>
      <c r="FY34" s="80"/>
      <c r="FZ34" s="80"/>
      <c r="GA34" s="80"/>
      <c r="GB34" s="80"/>
      <c r="GC34" s="80"/>
      <c r="GD34" s="80"/>
      <c r="GE34" s="80"/>
      <c r="GF34" s="80"/>
      <c r="GG34" s="80"/>
      <c r="GH34" s="80"/>
      <c r="GI34" s="80"/>
      <c r="GJ34" s="80"/>
      <c r="GK34" s="80"/>
      <c r="GL34" s="80"/>
      <c r="GM34" s="80"/>
      <c r="GN34" s="80"/>
      <c r="GO34" s="80"/>
      <c r="GP34" s="80"/>
      <c r="GQ34" s="80"/>
      <c r="GR34" s="80"/>
      <c r="GS34" s="80"/>
      <c r="GT34" s="80"/>
      <c r="GU34" s="80"/>
      <c r="GV34" s="80"/>
      <c r="GW34" s="80"/>
      <c r="GX34" s="80"/>
      <c r="GY34" s="80"/>
      <c r="GZ34" s="80"/>
      <c r="HA34" s="80"/>
      <c r="HB34" s="80"/>
      <c r="HC34" s="80"/>
      <c r="HD34" s="80"/>
      <c r="HE34" s="80"/>
      <c r="HF34" s="80"/>
      <c r="HG34" s="80"/>
      <c r="HH34" s="80"/>
      <c r="HI34" s="80"/>
      <c r="HJ34" s="80"/>
      <c r="HK34" s="80"/>
      <c r="HL34" s="80"/>
      <c r="HM34" s="80"/>
      <c r="HN34" s="80"/>
      <c r="HO34" s="80"/>
      <c r="HP34" s="80"/>
      <c r="HQ34" s="80"/>
      <c r="HR34" s="80"/>
      <c r="HS34" s="80"/>
      <c r="HT34" s="80"/>
      <c r="HU34" s="80"/>
      <c r="HV34" s="80"/>
      <c r="HW34" s="80"/>
      <c r="HX34" s="80"/>
      <c r="HY34" s="80"/>
      <c r="HZ34" s="80"/>
      <c r="IA34" s="80"/>
      <c r="IB34" s="80"/>
      <c r="IC34" s="80"/>
      <c r="ID34" s="80"/>
      <c r="IE34" s="80"/>
      <c r="IF34" s="80"/>
      <c r="IG34" s="80"/>
      <c r="IH34" s="80"/>
      <c r="II34" s="80"/>
      <c r="IJ34" s="80"/>
      <c r="IK34" s="80"/>
      <c r="IL34" s="80"/>
      <c r="IM34" s="80"/>
      <c r="IN34" s="80"/>
      <c r="IO34" s="80"/>
      <c r="IP34" s="80"/>
      <c r="IQ34" s="80"/>
      <c r="IR34" s="80"/>
      <c r="IS34" s="80"/>
      <c r="IT34" s="80"/>
      <c r="IU34" s="80"/>
      <c r="IV34" s="80"/>
      <c r="IW34" s="80"/>
      <c r="IX34" s="80"/>
      <c r="IY34" s="80"/>
      <c r="IZ34" s="80"/>
      <c r="JA34" s="80"/>
      <c r="JB34" s="80"/>
      <c r="JC34" s="80"/>
      <c r="JD34" s="80"/>
      <c r="JE34" s="80"/>
      <c r="JF34" s="80"/>
      <c r="JG34" s="80"/>
      <c r="JH34" s="80"/>
      <c r="JI34" s="80"/>
      <c r="JJ34" s="80"/>
      <c r="JK34" s="80"/>
      <c r="JL34" s="80"/>
      <c r="JM34" s="80"/>
      <c r="JN34" s="80"/>
      <c r="JO34" s="80"/>
      <c r="JP34" s="80"/>
      <c r="JQ34" s="80"/>
      <c r="JR34" s="80"/>
      <c r="JS34" s="80"/>
      <c r="JT34" s="80"/>
      <c r="JU34" s="80"/>
      <c r="JV34" s="80"/>
      <c r="JW34" s="80"/>
      <c r="JX34" s="80"/>
      <c r="JY34" s="80"/>
      <c r="JZ34" s="80"/>
      <c r="KA34" s="80"/>
      <c r="KB34" s="80"/>
      <c r="KC34" s="80"/>
      <c r="KD34" s="80"/>
      <c r="KE34" s="80"/>
      <c r="KF34" s="80"/>
      <c r="KG34" s="80"/>
      <c r="KH34" s="80"/>
      <c r="KI34" s="80"/>
      <c r="KJ34" s="80"/>
      <c r="KK34" s="80"/>
      <c r="KL34" s="80"/>
      <c r="KM34" s="80"/>
      <c r="KN34" s="80"/>
      <c r="KO34" s="80"/>
    </row>
    <row r="36" spans="1:301" x14ac:dyDescent="0.2">
      <c r="A36" s="34" t="s">
        <v>341</v>
      </c>
      <c r="B36" s="76">
        <f t="shared" ref="B36:BM36" si="2345">CMMfull</f>
        <v>1127.5864325085793</v>
      </c>
      <c r="C36" s="76">
        <f t="shared" si="2345"/>
        <v>1127.5864325085793</v>
      </c>
      <c r="D36" s="76">
        <f t="shared" si="2345"/>
        <v>1127.5864325085793</v>
      </c>
      <c r="E36" s="76">
        <f t="shared" si="2345"/>
        <v>1127.5864325085793</v>
      </c>
      <c r="F36" s="76">
        <f t="shared" si="2345"/>
        <v>1127.5864325085793</v>
      </c>
      <c r="G36" s="76">
        <f t="shared" si="2345"/>
        <v>1127.5864325085793</v>
      </c>
      <c r="H36" s="76">
        <f t="shared" si="2345"/>
        <v>1127.5864325085793</v>
      </c>
      <c r="I36" s="76">
        <f t="shared" si="2345"/>
        <v>1127.5864325085793</v>
      </c>
      <c r="J36" s="76">
        <f t="shared" si="2345"/>
        <v>1127.5864325085793</v>
      </c>
      <c r="K36" s="76">
        <f t="shared" si="2345"/>
        <v>1127.5864325085793</v>
      </c>
      <c r="L36" s="76">
        <f t="shared" si="2345"/>
        <v>1127.5864325085793</v>
      </c>
      <c r="M36" s="76">
        <f t="shared" si="2345"/>
        <v>1127.5864325085793</v>
      </c>
      <c r="N36" s="76">
        <f t="shared" si="2345"/>
        <v>1127.5864325085793</v>
      </c>
      <c r="O36" s="76">
        <f t="shared" si="2345"/>
        <v>1127.5864325085793</v>
      </c>
      <c r="P36" s="76">
        <f t="shared" si="2345"/>
        <v>1127.5864325085793</v>
      </c>
      <c r="Q36" s="76">
        <f t="shared" si="2345"/>
        <v>1127.5864325085793</v>
      </c>
      <c r="R36" s="76">
        <f t="shared" si="2345"/>
        <v>1127.5864325085793</v>
      </c>
      <c r="S36" s="76">
        <f t="shared" si="2345"/>
        <v>1127.5864325085793</v>
      </c>
      <c r="T36" s="76">
        <f t="shared" si="2345"/>
        <v>1127.5864325085793</v>
      </c>
      <c r="U36" s="76">
        <f t="shared" si="2345"/>
        <v>1127.5864325085793</v>
      </c>
      <c r="V36" s="76">
        <f t="shared" si="2345"/>
        <v>1127.5864325085793</v>
      </c>
      <c r="W36" s="76">
        <f t="shared" si="2345"/>
        <v>1127.5864325085793</v>
      </c>
      <c r="X36" s="76">
        <f t="shared" si="2345"/>
        <v>1127.5864325085793</v>
      </c>
      <c r="Y36" s="76">
        <f t="shared" si="2345"/>
        <v>1127.5864325085793</v>
      </c>
      <c r="Z36" s="76">
        <f t="shared" si="2345"/>
        <v>1127.5864325085793</v>
      </c>
      <c r="AA36" s="76">
        <f t="shared" si="2345"/>
        <v>1127.5864325085793</v>
      </c>
      <c r="AB36" s="76">
        <f t="shared" si="2345"/>
        <v>1127.5864325085793</v>
      </c>
      <c r="AC36" s="76">
        <f t="shared" si="2345"/>
        <v>1127.5864325085793</v>
      </c>
      <c r="AD36" s="76">
        <f t="shared" si="2345"/>
        <v>1127.5864325085793</v>
      </c>
      <c r="AE36" s="76">
        <f t="shared" si="2345"/>
        <v>1127.5864325085793</v>
      </c>
      <c r="AF36" s="76">
        <f t="shared" si="2345"/>
        <v>1127.5864325085793</v>
      </c>
      <c r="AG36" s="76">
        <f t="shared" si="2345"/>
        <v>1127.5864325085793</v>
      </c>
      <c r="AH36" s="76">
        <f t="shared" si="2345"/>
        <v>1127.5864325085793</v>
      </c>
      <c r="AI36" s="76">
        <f t="shared" si="2345"/>
        <v>1127.5864325085793</v>
      </c>
      <c r="AJ36" s="76">
        <f t="shared" si="2345"/>
        <v>1127.5864325085793</v>
      </c>
      <c r="AK36" s="76">
        <f t="shared" si="2345"/>
        <v>1127.5864325085793</v>
      </c>
      <c r="AL36" s="76">
        <f t="shared" si="2345"/>
        <v>1127.5864325085793</v>
      </c>
      <c r="AM36" s="76">
        <f t="shared" si="2345"/>
        <v>1127.5864325085793</v>
      </c>
      <c r="AN36" s="76">
        <f t="shared" si="2345"/>
        <v>1127.5864325085793</v>
      </c>
      <c r="AO36" s="76">
        <f t="shared" si="2345"/>
        <v>1127.5864325085793</v>
      </c>
      <c r="AP36" s="76">
        <f t="shared" si="2345"/>
        <v>1127.5864325085793</v>
      </c>
      <c r="AQ36" s="76">
        <f t="shared" si="2345"/>
        <v>1127.5864325085793</v>
      </c>
      <c r="AR36" s="76">
        <f t="shared" si="2345"/>
        <v>1127.5864325085793</v>
      </c>
      <c r="AS36" s="76">
        <f t="shared" si="2345"/>
        <v>1127.5864325085793</v>
      </c>
      <c r="AT36" s="76">
        <f t="shared" si="2345"/>
        <v>1127.5864325085793</v>
      </c>
      <c r="AU36" s="76">
        <f t="shared" si="2345"/>
        <v>1127.5864325085793</v>
      </c>
      <c r="AV36" s="76">
        <f t="shared" si="2345"/>
        <v>1127.5864325085793</v>
      </c>
      <c r="AW36" s="76">
        <f t="shared" si="2345"/>
        <v>1127.5864325085793</v>
      </c>
      <c r="AX36" s="76">
        <f t="shared" si="2345"/>
        <v>1127.5864325085793</v>
      </c>
      <c r="AY36" s="76">
        <f t="shared" si="2345"/>
        <v>1127.5864325085793</v>
      </c>
      <c r="AZ36" s="76">
        <f t="shared" si="2345"/>
        <v>1127.5864325085793</v>
      </c>
      <c r="BA36" s="76">
        <f t="shared" si="2345"/>
        <v>1127.5864325085793</v>
      </c>
      <c r="BB36" s="76">
        <f t="shared" si="2345"/>
        <v>1127.5864325085793</v>
      </c>
      <c r="BC36" s="76">
        <f t="shared" si="2345"/>
        <v>1127.5864325085793</v>
      </c>
      <c r="BD36" s="76">
        <f t="shared" si="2345"/>
        <v>1127.5864325085793</v>
      </c>
      <c r="BE36" s="76">
        <f t="shared" si="2345"/>
        <v>1127.5864325085793</v>
      </c>
      <c r="BF36" s="76">
        <f t="shared" si="2345"/>
        <v>1127.5864325085793</v>
      </c>
      <c r="BG36" s="76">
        <f t="shared" si="2345"/>
        <v>1127.5864325085793</v>
      </c>
      <c r="BH36" s="76">
        <f t="shared" si="2345"/>
        <v>1127.5864325085793</v>
      </c>
      <c r="BI36" s="76">
        <f t="shared" si="2345"/>
        <v>1127.5864325085793</v>
      </c>
      <c r="BJ36" s="76">
        <f t="shared" si="2345"/>
        <v>1127.5864325085793</v>
      </c>
      <c r="BK36" s="76">
        <f t="shared" si="2345"/>
        <v>1127.5864325085793</v>
      </c>
      <c r="BL36" s="76">
        <f t="shared" si="2345"/>
        <v>1127.5864325085793</v>
      </c>
      <c r="BM36" s="76">
        <f t="shared" si="2345"/>
        <v>1127.5864325085793</v>
      </c>
      <c r="BN36" s="76">
        <f t="shared" ref="BN36:DY36" si="2346">CMMfull</f>
        <v>1127.5864325085793</v>
      </c>
      <c r="BO36" s="76">
        <f t="shared" si="2346"/>
        <v>1127.5864325085793</v>
      </c>
      <c r="BP36" s="76">
        <f t="shared" si="2346"/>
        <v>1127.5864325085793</v>
      </c>
      <c r="BQ36" s="76">
        <f t="shared" si="2346"/>
        <v>1127.5864325085793</v>
      </c>
      <c r="BR36" s="76">
        <f t="shared" si="2346"/>
        <v>1127.5864325085793</v>
      </c>
      <c r="BS36" s="76">
        <f t="shared" si="2346"/>
        <v>1127.5864325085793</v>
      </c>
      <c r="BT36" s="76">
        <f t="shared" si="2346"/>
        <v>1127.5864325085793</v>
      </c>
      <c r="BU36" s="76">
        <f t="shared" si="2346"/>
        <v>1127.5864325085793</v>
      </c>
      <c r="BV36" s="76">
        <f t="shared" si="2346"/>
        <v>1127.5864325085793</v>
      </c>
      <c r="BW36" s="76">
        <f t="shared" si="2346"/>
        <v>1127.5864325085793</v>
      </c>
      <c r="BX36" s="76">
        <f t="shared" si="2346"/>
        <v>1127.5864325085793</v>
      </c>
      <c r="BY36" s="76">
        <f t="shared" si="2346"/>
        <v>1127.5864325085793</v>
      </c>
      <c r="BZ36" s="76">
        <f t="shared" si="2346"/>
        <v>1127.5864325085793</v>
      </c>
      <c r="CA36" s="76">
        <f t="shared" si="2346"/>
        <v>1127.5864325085793</v>
      </c>
      <c r="CB36" s="76">
        <f t="shared" si="2346"/>
        <v>1127.5864325085793</v>
      </c>
      <c r="CC36" s="76">
        <f t="shared" si="2346"/>
        <v>1127.5864325085793</v>
      </c>
      <c r="CD36" s="76">
        <f t="shared" si="2346"/>
        <v>1127.5864325085793</v>
      </c>
      <c r="CE36" s="76">
        <f t="shared" si="2346"/>
        <v>1127.5864325085793</v>
      </c>
      <c r="CF36" s="76">
        <f t="shared" si="2346"/>
        <v>1127.5864325085793</v>
      </c>
      <c r="CG36" s="76">
        <f t="shared" si="2346"/>
        <v>1127.5864325085793</v>
      </c>
      <c r="CH36" s="76">
        <f t="shared" si="2346"/>
        <v>1127.5864325085793</v>
      </c>
      <c r="CI36" s="76">
        <f t="shared" si="2346"/>
        <v>1127.5864325085793</v>
      </c>
      <c r="CJ36" s="76">
        <f t="shared" si="2346"/>
        <v>1127.5864325085793</v>
      </c>
      <c r="CK36" s="76">
        <f t="shared" si="2346"/>
        <v>1127.5864325085793</v>
      </c>
      <c r="CL36" s="76">
        <f t="shared" si="2346"/>
        <v>1127.5864325085793</v>
      </c>
      <c r="CM36" s="76">
        <f t="shared" si="2346"/>
        <v>1127.5864325085793</v>
      </c>
      <c r="CN36" s="76">
        <f t="shared" si="2346"/>
        <v>1127.5864325085793</v>
      </c>
      <c r="CO36" s="76">
        <f t="shared" si="2346"/>
        <v>1127.5864325085793</v>
      </c>
      <c r="CP36" s="76">
        <f t="shared" si="2346"/>
        <v>1127.5864325085793</v>
      </c>
      <c r="CQ36" s="76">
        <f t="shared" si="2346"/>
        <v>1127.5864325085793</v>
      </c>
      <c r="CR36" s="76">
        <f t="shared" si="2346"/>
        <v>1127.5864325085793</v>
      </c>
      <c r="CS36" s="76">
        <f t="shared" si="2346"/>
        <v>1127.5864325085793</v>
      </c>
      <c r="CT36" s="76">
        <f t="shared" si="2346"/>
        <v>1127.5864325085793</v>
      </c>
      <c r="CU36" s="76">
        <f t="shared" si="2346"/>
        <v>1127.5864325085793</v>
      </c>
      <c r="CV36" s="76">
        <f t="shared" si="2346"/>
        <v>1127.5864325085793</v>
      </c>
      <c r="CW36" s="76">
        <f t="shared" si="2346"/>
        <v>1127.5864325085793</v>
      </c>
      <c r="CX36" s="76">
        <f t="shared" si="2346"/>
        <v>1127.5864325085793</v>
      </c>
      <c r="CY36" s="76">
        <f t="shared" si="2346"/>
        <v>1127.5864325085793</v>
      </c>
      <c r="CZ36" s="76">
        <f t="shared" si="2346"/>
        <v>1127.5864325085793</v>
      </c>
      <c r="DA36" s="76">
        <f t="shared" si="2346"/>
        <v>1127.5864325085793</v>
      </c>
      <c r="DB36" s="76">
        <f t="shared" si="2346"/>
        <v>1127.5864325085793</v>
      </c>
      <c r="DC36" s="76">
        <f t="shared" si="2346"/>
        <v>1127.5864325085793</v>
      </c>
      <c r="DD36" s="76">
        <f t="shared" si="2346"/>
        <v>1127.5864325085793</v>
      </c>
      <c r="DE36" s="76">
        <f t="shared" si="2346"/>
        <v>1127.5864325085793</v>
      </c>
      <c r="DF36" s="76">
        <f t="shared" si="2346"/>
        <v>1127.5864325085793</v>
      </c>
      <c r="DG36" s="76">
        <f t="shared" si="2346"/>
        <v>1127.5864325085793</v>
      </c>
      <c r="DH36" s="76">
        <f t="shared" si="2346"/>
        <v>1127.5864325085793</v>
      </c>
      <c r="DI36" s="76">
        <f t="shared" si="2346"/>
        <v>1127.5864325085793</v>
      </c>
      <c r="DJ36" s="76">
        <f t="shared" si="2346"/>
        <v>1127.5864325085793</v>
      </c>
      <c r="DK36" s="76">
        <f t="shared" si="2346"/>
        <v>1127.5864325085793</v>
      </c>
      <c r="DL36" s="76">
        <f t="shared" si="2346"/>
        <v>1127.5864325085793</v>
      </c>
      <c r="DM36" s="76">
        <f t="shared" si="2346"/>
        <v>1127.5864325085793</v>
      </c>
      <c r="DN36" s="76">
        <f t="shared" si="2346"/>
        <v>1127.5864325085793</v>
      </c>
      <c r="DO36" s="76">
        <f t="shared" si="2346"/>
        <v>1127.5864325085793</v>
      </c>
      <c r="DP36" s="76">
        <f t="shared" si="2346"/>
        <v>1127.5864325085793</v>
      </c>
      <c r="DQ36" s="76">
        <f t="shared" si="2346"/>
        <v>1127.5864325085793</v>
      </c>
      <c r="DR36" s="76">
        <f t="shared" si="2346"/>
        <v>1127.5864325085793</v>
      </c>
      <c r="DS36" s="76">
        <f t="shared" si="2346"/>
        <v>1127.5864325085793</v>
      </c>
      <c r="DT36" s="76">
        <f t="shared" si="2346"/>
        <v>1127.5864325085793</v>
      </c>
      <c r="DU36" s="76">
        <f t="shared" si="2346"/>
        <v>1127.5864325085793</v>
      </c>
      <c r="DV36" s="76">
        <f t="shared" si="2346"/>
        <v>1127.5864325085793</v>
      </c>
      <c r="DW36" s="76">
        <f t="shared" si="2346"/>
        <v>1127.5864325085793</v>
      </c>
      <c r="DX36" s="76">
        <f t="shared" si="2346"/>
        <v>1127.5864325085793</v>
      </c>
      <c r="DY36" s="76">
        <f t="shared" si="2346"/>
        <v>1127.5864325085793</v>
      </c>
      <c r="DZ36" s="76">
        <f t="shared" ref="DZ36:GK36" si="2347">CMMfull</f>
        <v>1127.5864325085793</v>
      </c>
      <c r="EA36" s="76">
        <f t="shared" si="2347"/>
        <v>1127.5864325085793</v>
      </c>
      <c r="EB36" s="76">
        <f t="shared" si="2347"/>
        <v>1127.5864325085793</v>
      </c>
      <c r="EC36" s="76">
        <f t="shared" si="2347"/>
        <v>1127.5864325085793</v>
      </c>
      <c r="ED36" s="76">
        <f t="shared" si="2347"/>
        <v>1127.5864325085793</v>
      </c>
      <c r="EE36" s="76">
        <f t="shared" si="2347"/>
        <v>1127.5864325085793</v>
      </c>
      <c r="EF36" s="76">
        <f t="shared" si="2347"/>
        <v>1127.5864325085793</v>
      </c>
      <c r="EG36" s="76">
        <f t="shared" si="2347"/>
        <v>1127.5864325085793</v>
      </c>
      <c r="EH36" s="76">
        <f t="shared" si="2347"/>
        <v>1127.5864325085793</v>
      </c>
      <c r="EI36" s="76">
        <f t="shared" si="2347"/>
        <v>1127.5864325085793</v>
      </c>
      <c r="EJ36" s="76">
        <f t="shared" si="2347"/>
        <v>1127.5864325085793</v>
      </c>
      <c r="EK36" s="76">
        <f t="shared" si="2347"/>
        <v>1127.5864325085793</v>
      </c>
      <c r="EL36" s="76">
        <f t="shared" si="2347"/>
        <v>1127.5864325085793</v>
      </c>
      <c r="EM36" s="76">
        <f t="shared" si="2347"/>
        <v>1127.5864325085793</v>
      </c>
      <c r="EN36" s="76">
        <f t="shared" si="2347"/>
        <v>1127.5864325085793</v>
      </c>
      <c r="EO36" s="76">
        <f t="shared" si="2347"/>
        <v>1127.5864325085793</v>
      </c>
      <c r="EP36" s="76">
        <f t="shared" si="2347"/>
        <v>1127.5864325085793</v>
      </c>
      <c r="EQ36" s="76">
        <f t="shared" si="2347"/>
        <v>1127.5864325085793</v>
      </c>
      <c r="ER36" s="76">
        <f t="shared" si="2347"/>
        <v>1127.5864325085793</v>
      </c>
      <c r="ES36" s="76">
        <f t="shared" si="2347"/>
        <v>1127.5864325085793</v>
      </c>
      <c r="ET36" s="76">
        <f t="shared" si="2347"/>
        <v>1127.5864325085793</v>
      </c>
      <c r="EU36" s="76">
        <f t="shared" si="2347"/>
        <v>1127.5864325085793</v>
      </c>
      <c r="EV36" s="76">
        <f t="shared" si="2347"/>
        <v>1127.5864325085793</v>
      </c>
      <c r="EW36" s="76">
        <f t="shared" si="2347"/>
        <v>1127.5864325085793</v>
      </c>
      <c r="EX36" s="76">
        <f t="shared" si="2347"/>
        <v>1127.5864325085793</v>
      </c>
      <c r="EY36" s="76">
        <f t="shared" si="2347"/>
        <v>1127.5864325085793</v>
      </c>
      <c r="EZ36" s="76">
        <f t="shared" si="2347"/>
        <v>1127.5864325085793</v>
      </c>
      <c r="FA36" s="76">
        <f t="shared" si="2347"/>
        <v>1127.5864325085793</v>
      </c>
      <c r="FB36" s="76">
        <f t="shared" si="2347"/>
        <v>1127.5864325085793</v>
      </c>
      <c r="FC36" s="76">
        <f t="shared" si="2347"/>
        <v>1127.5864325085793</v>
      </c>
      <c r="FD36" s="76">
        <f t="shared" si="2347"/>
        <v>1127.5864325085793</v>
      </c>
      <c r="FE36" s="76">
        <f t="shared" si="2347"/>
        <v>1127.5864325085793</v>
      </c>
      <c r="FF36" s="76">
        <f t="shared" si="2347"/>
        <v>1127.5864325085793</v>
      </c>
      <c r="FG36" s="76">
        <f t="shared" si="2347"/>
        <v>1127.5864325085793</v>
      </c>
      <c r="FH36" s="76">
        <f t="shared" si="2347"/>
        <v>1127.5864325085793</v>
      </c>
      <c r="FI36" s="76">
        <f t="shared" si="2347"/>
        <v>1127.5864325085793</v>
      </c>
      <c r="FJ36" s="76">
        <f t="shared" si="2347"/>
        <v>1127.5864325085793</v>
      </c>
      <c r="FK36" s="76">
        <f t="shared" si="2347"/>
        <v>1127.5864325085793</v>
      </c>
      <c r="FL36" s="76">
        <f t="shared" si="2347"/>
        <v>1127.5864325085793</v>
      </c>
      <c r="FM36" s="76">
        <f t="shared" si="2347"/>
        <v>1127.5864325085793</v>
      </c>
      <c r="FN36" s="76">
        <f t="shared" si="2347"/>
        <v>1127.5864325085793</v>
      </c>
      <c r="FO36" s="76">
        <f t="shared" si="2347"/>
        <v>1127.5864325085793</v>
      </c>
      <c r="FP36" s="76">
        <f t="shared" si="2347"/>
        <v>1127.5864325085793</v>
      </c>
      <c r="FQ36" s="76">
        <f t="shared" si="2347"/>
        <v>1127.5864325085793</v>
      </c>
      <c r="FR36" s="76">
        <f t="shared" si="2347"/>
        <v>1127.5864325085793</v>
      </c>
      <c r="FS36" s="76">
        <f t="shared" si="2347"/>
        <v>1127.5864325085793</v>
      </c>
      <c r="FT36" s="76">
        <f t="shared" si="2347"/>
        <v>1127.5864325085793</v>
      </c>
      <c r="FU36" s="76">
        <f t="shared" si="2347"/>
        <v>1127.5864325085793</v>
      </c>
      <c r="FV36" s="76">
        <f t="shared" si="2347"/>
        <v>1127.5864325085793</v>
      </c>
      <c r="FW36" s="76">
        <f t="shared" si="2347"/>
        <v>1127.5864325085793</v>
      </c>
      <c r="FX36" s="76">
        <f t="shared" si="2347"/>
        <v>1127.5864325085793</v>
      </c>
      <c r="FY36" s="76">
        <f t="shared" si="2347"/>
        <v>1127.5864325085793</v>
      </c>
      <c r="FZ36" s="76">
        <f t="shared" si="2347"/>
        <v>1127.5864325085793</v>
      </c>
      <c r="GA36" s="76">
        <f t="shared" si="2347"/>
        <v>1127.5864325085793</v>
      </c>
      <c r="GB36" s="76">
        <f t="shared" si="2347"/>
        <v>1127.5864325085793</v>
      </c>
      <c r="GC36" s="76">
        <f t="shared" si="2347"/>
        <v>1127.5864325085793</v>
      </c>
      <c r="GD36" s="76">
        <f t="shared" si="2347"/>
        <v>1127.5864325085793</v>
      </c>
      <c r="GE36" s="76">
        <f t="shared" si="2347"/>
        <v>1127.5864325085793</v>
      </c>
      <c r="GF36" s="76">
        <f t="shared" si="2347"/>
        <v>1127.5864325085793</v>
      </c>
      <c r="GG36" s="76">
        <f t="shared" si="2347"/>
        <v>1127.5864325085793</v>
      </c>
      <c r="GH36" s="76">
        <f t="shared" si="2347"/>
        <v>1127.5864325085793</v>
      </c>
      <c r="GI36" s="76">
        <f t="shared" si="2347"/>
        <v>1127.5864325085793</v>
      </c>
      <c r="GJ36" s="76">
        <f t="shared" si="2347"/>
        <v>1127.5864325085793</v>
      </c>
      <c r="GK36" s="76">
        <f t="shared" si="2347"/>
        <v>1127.5864325085793</v>
      </c>
      <c r="GL36" s="76">
        <f t="shared" ref="GL36:IW36" si="2348">CMMfull</f>
        <v>1127.5864325085793</v>
      </c>
      <c r="GM36" s="76">
        <f t="shared" si="2348"/>
        <v>1127.5864325085793</v>
      </c>
      <c r="GN36" s="76">
        <f t="shared" si="2348"/>
        <v>1127.5864325085793</v>
      </c>
      <c r="GO36" s="76">
        <f t="shared" si="2348"/>
        <v>1127.5864325085793</v>
      </c>
      <c r="GP36" s="76">
        <f t="shared" si="2348"/>
        <v>1127.5864325085793</v>
      </c>
      <c r="GQ36" s="76">
        <f t="shared" si="2348"/>
        <v>1127.5864325085793</v>
      </c>
      <c r="GR36" s="76">
        <f t="shared" si="2348"/>
        <v>1127.5864325085793</v>
      </c>
      <c r="GS36" s="76">
        <f t="shared" si="2348"/>
        <v>1127.5864325085793</v>
      </c>
      <c r="GT36" s="76">
        <f t="shared" si="2348"/>
        <v>1127.5864325085793</v>
      </c>
      <c r="GU36" s="76">
        <f t="shared" si="2348"/>
        <v>1127.5864325085793</v>
      </c>
      <c r="GV36" s="76">
        <f t="shared" si="2348"/>
        <v>1127.5864325085793</v>
      </c>
      <c r="GW36" s="76">
        <f t="shared" si="2348"/>
        <v>1127.5864325085793</v>
      </c>
      <c r="GX36" s="76">
        <f t="shared" si="2348"/>
        <v>1127.5864325085793</v>
      </c>
      <c r="GY36" s="76">
        <f t="shared" si="2348"/>
        <v>1127.5864325085793</v>
      </c>
      <c r="GZ36" s="76">
        <f t="shared" si="2348"/>
        <v>1127.5864325085793</v>
      </c>
      <c r="HA36" s="76">
        <f t="shared" si="2348"/>
        <v>1127.5864325085793</v>
      </c>
      <c r="HB36" s="76">
        <f t="shared" si="2348"/>
        <v>1127.5864325085793</v>
      </c>
      <c r="HC36" s="76">
        <f t="shared" si="2348"/>
        <v>1127.5864325085793</v>
      </c>
      <c r="HD36" s="76">
        <f t="shared" si="2348"/>
        <v>1127.5864325085793</v>
      </c>
      <c r="HE36" s="76">
        <f t="shared" si="2348"/>
        <v>1127.5864325085793</v>
      </c>
      <c r="HF36" s="76">
        <f t="shared" si="2348"/>
        <v>1127.5864325085793</v>
      </c>
      <c r="HG36" s="76">
        <f t="shared" si="2348"/>
        <v>1127.5864325085793</v>
      </c>
      <c r="HH36" s="76">
        <f t="shared" si="2348"/>
        <v>1127.5864325085793</v>
      </c>
      <c r="HI36" s="76">
        <f t="shared" si="2348"/>
        <v>1127.5864325085793</v>
      </c>
      <c r="HJ36" s="76">
        <f t="shared" si="2348"/>
        <v>1127.5864325085793</v>
      </c>
      <c r="HK36" s="76">
        <f t="shared" si="2348"/>
        <v>1127.5864325085793</v>
      </c>
      <c r="HL36" s="76">
        <f t="shared" si="2348"/>
        <v>1127.5864325085793</v>
      </c>
      <c r="HM36" s="76">
        <f t="shared" si="2348"/>
        <v>1127.5864325085793</v>
      </c>
      <c r="HN36" s="76">
        <f t="shared" si="2348"/>
        <v>1127.5864325085793</v>
      </c>
      <c r="HO36" s="76">
        <f t="shared" si="2348"/>
        <v>1127.5864325085793</v>
      </c>
      <c r="HP36" s="76">
        <f t="shared" si="2348"/>
        <v>1127.5864325085793</v>
      </c>
      <c r="HQ36" s="76">
        <f t="shared" si="2348"/>
        <v>1127.5864325085793</v>
      </c>
      <c r="HR36" s="76">
        <f t="shared" si="2348"/>
        <v>1127.5864325085793</v>
      </c>
      <c r="HS36" s="76">
        <f t="shared" si="2348"/>
        <v>1127.5864325085793</v>
      </c>
      <c r="HT36" s="76">
        <f t="shared" si="2348"/>
        <v>1127.5864325085793</v>
      </c>
      <c r="HU36" s="76">
        <f t="shared" si="2348"/>
        <v>1127.5864325085793</v>
      </c>
      <c r="HV36" s="76">
        <f t="shared" si="2348"/>
        <v>1127.5864325085793</v>
      </c>
      <c r="HW36" s="76">
        <f t="shared" si="2348"/>
        <v>1127.5864325085793</v>
      </c>
      <c r="HX36" s="76">
        <f t="shared" si="2348"/>
        <v>1127.5864325085793</v>
      </c>
      <c r="HY36" s="76">
        <f t="shared" si="2348"/>
        <v>1127.5864325085793</v>
      </c>
      <c r="HZ36" s="76">
        <f t="shared" si="2348"/>
        <v>1127.5864325085793</v>
      </c>
      <c r="IA36" s="76">
        <f t="shared" si="2348"/>
        <v>1127.5864325085793</v>
      </c>
      <c r="IB36" s="76">
        <f t="shared" si="2348"/>
        <v>1127.5864325085793</v>
      </c>
      <c r="IC36" s="76">
        <f t="shared" si="2348"/>
        <v>1127.5864325085793</v>
      </c>
      <c r="ID36" s="76">
        <f t="shared" si="2348"/>
        <v>1127.5864325085793</v>
      </c>
      <c r="IE36" s="76">
        <f t="shared" si="2348"/>
        <v>1127.5864325085793</v>
      </c>
      <c r="IF36" s="76">
        <f t="shared" si="2348"/>
        <v>1127.5864325085793</v>
      </c>
      <c r="IG36" s="76">
        <f t="shared" si="2348"/>
        <v>1127.5864325085793</v>
      </c>
      <c r="IH36" s="76">
        <f t="shared" si="2348"/>
        <v>1127.5864325085793</v>
      </c>
      <c r="II36" s="76">
        <f t="shared" si="2348"/>
        <v>1127.5864325085793</v>
      </c>
      <c r="IJ36" s="76">
        <f t="shared" si="2348"/>
        <v>1127.5864325085793</v>
      </c>
      <c r="IK36" s="76">
        <f t="shared" si="2348"/>
        <v>1127.5864325085793</v>
      </c>
      <c r="IL36" s="76">
        <f t="shared" si="2348"/>
        <v>1127.5864325085793</v>
      </c>
      <c r="IM36" s="76">
        <f t="shared" si="2348"/>
        <v>1127.5864325085793</v>
      </c>
      <c r="IN36" s="76">
        <f t="shared" si="2348"/>
        <v>1127.5864325085793</v>
      </c>
      <c r="IO36" s="76">
        <f t="shared" si="2348"/>
        <v>1127.5864325085793</v>
      </c>
      <c r="IP36" s="76">
        <f t="shared" si="2348"/>
        <v>1127.5864325085793</v>
      </c>
      <c r="IQ36" s="76">
        <f t="shared" si="2348"/>
        <v>1127.5864325085793</v>
      </c>
      <c r="IR36" s="76">
        <f t="shared" si="2348"/>
        <v>1127.5864325085793</v>
      </c>
      <c r="IS36" s="76">
        <f t="shared" si="2348"/>
        <v>1127.5864325085793</v>
      </c>
      <c r="IT36" s="76">
        <f t="shared" si="2348"/>
        <v>1127.5864325085793</v>
      </c>
      <c r="IU36" s="76">
        <f t="shared" si="2348"/>
        <v>1127.5864325085793</v>
      </c>
      <c r="IV36" s="76">
        <f t="shared" si="2348"/>
        <v>1127.5864325085793</v>
      </c>
      <c r="IW36" s="76">
        <f t="shared" si="2348"/>
        <v>1127.5864325085793</v>
      </c>
      <c r="IX36" s="76">
        <f t="shared" ref="IX36:KO36" si="2349">CMMfull</f>
        <v>1127.5864325085793</v>
      </c>
      <c r="IY36" s="76">
        <f t="shared" si="2349"/>
        <v>1127.5864325085793</v>
      </c>
      <c r="IZ36" s="76">
        <f t="shared" si="2349"/>
        <v>1127.5864325085793</v>
      </c>
      <c r="JA36" s="76">
        <f t="shared" si="2349"/>
        <v>1127.5864325085793</v>
      </c>
      <c r="JB36" s="76">
        <f t="shared" si="2349"/>
        <v>1127.5864325085793</v>
      </c>
      <c r="JC36" s="76">
        <f t="shared" si="2349"/>
        <v>1127.5864325085793</v>
      </c>
      <c r="JD36" s="76">
        <f t="shared" si="2349"/>
        <v>1127.5864325085793</v>
      </c>
      <c r="JE36" s="76">
        <f t="shared" si="2349"/>
        <v>1127.5864325085793</v>
      </c>
      <c r="JF36" s="76">
        <f t="shared" si="2349"/>
        <v>1127.5864325085793</v>
      </c>
      <c r="JG36" s="76">
        <f t="shared" si="2349"/>
        <v>1127.5864325085793</v>
      </c>
      <c r="JH36" s="76">
        <f t="shared" si="2349"/>
        <v>1127.5864325085793</v>
      </c>
      <c r="JI36" s="76">
        <f t="shared" si="2349"/>
        <v>1127.5864325085793</v>
      </c>
      <c r="JJ36" s="76">
        <f t="shared" si="2349"/>
        <v>1127.5864325085793</v>
      </c>
      <c r="JK36" s="76">
        <f t="shared" si="2349"/>
        <v>1127.5864325085793</v>
      </c>
      <c r="JL36" s="76">
        <f t="shared" si="2349"/>
        <v>1127.5864325085793</v>
      </c>
      <c r="JM36" s="76">
        <f t="shared" si="2349"/>
        <v>1127.5864325085793</v>
      </c>
      <c r="JN36" s="76">
        <f t="shared" si="2349"/>
        <v>1127.5864325085793</v>
      </c>
      <c r="JO36" s="76">
        <f t="shared" si="2349"/>
        <v>1127.5864325085793</v>
      </c>
      <c r="JP36" s="76">
        <f t="shared" si="2349"/>
        <v>1127.5864325085793</v>
      </c>
      <c r="JQ36" s="76">
        <f t="shared" si="2349"/>
        <v>1127.5864325085793</v>
      </c>
      <c r="JR36" s="76">
        <f t="shared" si="2349"/>
        <v>1127.5864325085793</v>
      </c>
      <c r="JS36" s="76">
        <f t="shared" si="2349"/>
        <v>1127.5864325085793</v>
      </c>
      <c r="JT36" s="76">
        <f t="shared" si="2349"/>
        <v>1127.5864325085793</v>
      </c>
      <c r="JU36" s="76">
        <f t="shared" si="2349"/>
        <v>1127.5864325085793</v>
      </c>
      <c r="JV36" s="76">
        <f t="shared" si="2349"/>
        <v>1127.5864325085793</v>
      </c>
      <c r="JW36" s="76">
        <f t="shared" si="2349"/>
        <v>1127.5864325085793</v>
      </c>
      <c r="JX36" s="76">
        <f t="shared" si="2349"/>
        <v>1127.5864325085793</v>
      </c>
      <c r="JY36" s="76">
        <f t="shared" si="2349"/>
        <v>1127.5864325085793</v>
      </c>
      <c r="JZ36" s="76">
        <f t="shared" si="2349"/>
        <v>1127.5864325085793</v>
      </c>
      <c r="KA36" s="76">
        <f t="shared" si="2349"/>
        <v>1127.5864325085793</v>
      </c>
      <c r="KB36" s="76">
        <f t="shared" si="2349"/>
        <v>1127.5864325085793</v>
      </c>
      <c r="KC36" s="76">
        <f t="shared" si="2349"/>
        <v>1127.5864325085793</v>
      </c>
      <c r="KD36" s="76">
        <f t="shared" si="2349"/>
        <v>1127.5864325085793</v>
      </c>
      <c r="KE36" s="76">
        <f t="shared" si="2349"/>
        <v>1127.5864325085793</v>
      </c>
      <c r="KF36" s="76">
        <f t="shared" si="2349"/>
        <v>1127.5864325085793</v>
      </c>
      <c r="KG36" s="76">
        <f t="shared" si="2349"/>
        <v>1127.5864325085793</v>
      </c>
      <c r="KH36" s="76">
        <f t="shared" si="2349"/>
        <v>1127.5864325085793</v>
      </c>
      <c r="KI36" s="76">
        <f t="shared" si="2349"/>
        <v>1127.5864325085793</v>
      </c>
      <c r="KJ36" s="76">
        <f t="shared" si="2349"/>
        <v>1127.5864325085793</v>
      </c>
      <c r="KK36" s="76">
        <f t="shared" si="2349"/>
        <v>1127.5864325085793</v>
      </c>
      <c r="KL36" s="76">
        <f t="shared" si="2349"/>
        <v>1127.5864325085793</v>
      </c>
      <c r="KM36" s="76">
        <f t="shared" si="2349"/>
        <v>1127.5864325085793</v>
      </c>
      <c r="KN36" s="76">
        <f t="shared" si="2349"/>
        <v>1127.5864325085793</v>
      </c>
      <c r="KO36" s="76">
        <f t="shared" si="2349"/>
        <v>1127.5864325085793</v>
      </c>
    </row>
    <row r="37" spans="1:301" x14ac:dyDescent="0.2">
      <c r="A37" s="193" t="s">
        <v>342</v>
      </c>
      <c r="B37" s="194">
        <f>NPV((POWER(1+wacc,1/12)-1),B36:KO36)</f>
        <v>146289.11073961164</v>
      </c>
      <c r="C37" s="224">
        <f>B37/B33</f>
        <v>0.7430815588614843</v>
      </c>
    </row>
  </sheetData>
  <mergeCells count="1">
    <mergeCell ref="E1:G3"/>
  </mergeCells>
  <conditionalFormatting sqref="A6:A7">
    <cfRule type="cellIs" dxfId="60" priority="5" operator="lessThan">
      <formula>0</formula>
    </cfRule>
  </conditionalFormatting>
  <conditionalFormatting sqref="A9">
    <cfRule type="cellIs" dxfId="59" priority="17" operator="lessThan">
      <formula>0</formula>
    </cfRule>
  </conditionalFormatting>
  <conditionalFormatting sqref="A36">
    <cfRule type="cellIs" dxfId="58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3CC50-A21A-4F8C-AF2E-BCF9C8508291}">
  <sheetPr codeName="Planilha26">
    <tabColor theme="8" tint="-0.499984740745262"/>
    <outlinePr summaryBelow="0"/>
  </sheetPr>
  <dimension ref="A5:HI103"/>
  <sheetViews>
    <sheetView topLeftCell="A67" zoomScaleNormal="100" workbookViewId="0">
      <selection activeCell="B103" sqref="B103"/>
    </sheetView>
  </sheetViews>
  <sheetFormatPr defaultColWidth="9.109375" defaultRowHeight="10.199999999999999" x14ac:dyDescent="0.2"/>
  <cols>
    <col min="1" max="1" width="45.33203125" style="20" bestFit="1" customWidth="1"/>
    <col min="2" max="217" width="9.5546875" style="77" customWidth="1"/>
    <col min="218" max="16384" width="9.109375" style="20"/>
  </cols>
  <sheetData>
    <row r="5" spans="1:217" s="33" customFormat="1" x14ac:dyDescent="0.3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</row>
    <row r="6" spans="1:217" s="22" customFormat="1" x14ac:dyDescent="0.2">
      <c r="A6" s="21" t="s">
        <v>106</v>
      </c>
      <c r="B6" s="72">
        <v>1</v>
      </c>
      <c r="C6" s="72">
        <v>1</v>
      </c>
      <c r="D6" s="72">
        <v>1</v>
      </c>
      <c r="E6" s="72">
        <v>1</v>
      </c>
      <c r="F6" s="72">
        <v>1</v>
      </c>
      <c r="G6" s="72">
        <v>1</v>
      </c>
      <c r="H6" s="72">
        <v>1</v>
      </c>
      <c r="I6" s="72">
        <v>1</v>
      </c>
      <c r="J6" s="72">
        <v>1</v>
      </c>
      <c r="K6" s="72">
        <v>1</v>
      </c>
      <c r="L6" s="72">
        <v>1</v>
      </c>
      <c r="M6" s="72">
        <v>1</v>
      </c>
      <c r="N6" s="72">
        <v>2</v>
      </c>
      <c r="O6" s="72">
        <v>2</v>
      </c>
      <c r="P6" s="72">
        <v>2</v>
      </c>
      <c r="Q6" s="72">
        <v>2</v>
      </c>
      <c r="R6" s="72">
        <v>2</v>
      </c>
      <c r="S6" s="72">
        <v>2</v>
      </c>
      <c r="T6" s="72">
        <v>2</v>
      </c>
      <c r="U6" s="72">
        <v>2</v>
      </c>
      <c r="V6" s="72">
        <v>2</v>
      </c>
      <c r="W6" s="72">
        <v>2</v>
      </c>
      <c r="X6" s="72">
        <v>2</v>
      </c>
      <c r="Y6" s="72">
        <v>2</v>
      </c>
      <c r="Z6" s="72">
        <f t="shared" ref="Z6:CK6" si="0">N6+1</f>
        <v>3</v>
      </c>
      <c r="AA6" s="72">
        <f t="shared" si="0"/>
        <v>3</v>
      </c>
      <c r="AB6" s="72">
        <f t="shared" si="0"/>
        <v>3</v>
      </c>
      <c r="AC6" s="72">
        <f t="shared" si="0"/>
        <v>3</v>
      </c>
      <c r="AD6" s="72">
        <f t="shared" si="0"/>
        <v>3</v>
      </c>
      <c r="AE6" s="72">
        <f t="shared" si="0"/>
        <v>3</v>
      </c>
      <c r="AF6" s="72">
        <f t="shared" si="0"/>
        <v>3</v>
      </c>
      <c r="AG6" s="72">
        <f t="shared" si="0"/>
        <v>3</v>
      </c>
      <c r="AH6" s="72">
        <f t="shared" si="0"/>
        <v>3</v>
      </c>
      <c r="AI6" s="72">
        <f t="shared" si="0"/>
        <v>3</v>
      </c>
      <c r="AJ6" s="72">
        <f t="shared" si="0"/>
        <v>3</v>
      </c>
      <c r="AK6" s="72">
        <f t="shared" si="0"/>
        <v>3</v>
      </c>
      <c r="AL6" s="72">
        <f t="shared" si="0"/>
        <v>4</v>
      </c>
      <c r="AM6" s="72">
        <f t="shared" si="0"/>
        <v>4</v>
      </c>
      <c r="AN6" s="72">
        <f t="shared" si="0"/>
        <v>4</v>
      </c>
      <c r="AO6" s="72">
        <f t="shared" si="0"/>
        <v>4</v>
      </c>
      <c r="AP6" s="72">
        <f t="shared" si="0"/>
        <v>4</v>
      </c>
      <c r="AQ6" s="72">
        <f t="shared" si="0"/>
        <v>4</v>
      </c>
      <c r="AR6" s="72">
        <f t="shared" si="0"/>
        <v>4</v>
      </c>
      <c r="AS6" s="72">
        <f t="shared" si="0"/>
        <v>4</v>
      </c>
      <c r="AT6" s="72">
        <f t="shared" si="0"/>
        <v>4</v>
      </c>
      <c r="AU6" s="72">
        <f t="shared" si="0"/>
        <v>4</v>
      </c>
      <c r="AV6" s="72">
        <f t="shared" si="0"/>
        <v>4</v>
      </c>
      <c r="AW6" s="72">
        <f t="shared" si="0"/>
        <v>4</v>
      </c>
      <c r="AX6" s="73">
        <f t="shared" si="0"/>
        <v>5</v>
      </c>
      <c r="AY6" s="73">
        <f t="shared" si="0"/>
        <v>5</v>
      </c>
      <c r="AZ6" s="73">
        <f t="shared" si="0"/>
        <v>5</v>
      </c>
      <c r="BA6" s="73">
        <f t="shared" si="0"/>
        <v>5</v>
      </c>
      <c r="BB6" s="73">
        <f t="shared" si="0"/>
        <v>5</v>
      </c>
      <c r="BC6" s="73">
        <f t="shared" si="0"/>
        <v>5</v>
      </c>
      <c r="BD6" s="73">
        <f t="shared" si="0"/>
        <v>5</v>
      </c>
      <c r="BE6" s="73">
        <f t="shared" si="0"/>
        <v>5</v>
      </c>
      <c r="BF6" s="73">
        <f t="shared" si="0"/>
        <v>5</v>
      </c>
      <c r="BG6" s="73">
        <f t="shared" si="0"/>
        <v>5</v>
      </c>
      <c r="BH6" s="73">
        <f t="shared" si="0"/>
        <v>5</v>
      </c>
      <c r="BI6" s="73">
        <f t="shared" si="0"/>
        <v>5</v>
      </c>
      <c r="BJ6" s="73">
        <f t="shared" si="0"/>
        <v>6</v>
      </c>
      <c r="BK6" s="73">
        <f t="shared" si="0"/>
        <v>6</v>
      </c>
      <c r="BL6" s="73">
        <f t="shared" si="0"/>
        <v>6</v>
      </c>
      <c r="BM6" s="73">
        <f t="shared" si="0"/>
        <v>6</v>
      </c>
      <c r="BN6" s="73">
        <f t="shared" si="0"/>
        <v>6</v>
      </c>
      <c r="BO6" s="73">
        <f t="shared" si="0"/>
        <v>6</v>
      </c>
      <c r="BP6" s="73">
        <f t="shared" si="0"/>
        <v>6</v>
      </c>
      <c r="BQ6" s="73">
        <f t="shared" si="0"/>
        <v>6</v>
      </c>
      <c r="BR6" s="73">
        <f t="shared" si="0"/>
        <v>6</v>
      </c>
      <c r="BS6" s="73">
        <f t="shared" si="0"/>
        <v>6</v>
      </c>
      <c r="BT6" s="73">
        <f t="shared" si="0"/>
        <v>6</v>
      </c>
      <c r="BU6" s="73">
        <f t="shared" si="0"/>
        <v>6</v>
      </c>
      <c r="BV6" s="73">
        <f t="shared" si="0"/>
        <v>7</v>
      </c>
      <c r="BW6" s="73">
        <f t="shared" si="0"/>
        <v>7</v>
      </c>
      <c r="BX6" s="73">
        <f t="shared" si="0"/>
        <v>7</v>
      </c>
      <c r="BY6" s="73">
        <f t="shared" si="0"/>
        <v>7</v>
      </c>
      <c r="BZ6" s="73">
        <f t="shared" si="0"/>
        <v>7</v>
      </c>
      <c r="CA6" s="73">
        <f t="shared" si="0"/>
        <v>7</v>
      </c>
      <c r="CB6" s="73">
        <f t="shared" si="0"/>
        <v>7</v>
      </c>
      <c r="CC6" s="73">
        <f t="shared" si="0"/>
        <v>7</v>
      </c>
      <c r="CD6" s="73">
        <f t="shared" si="0"/>
        <v>7</v>
      </c>
      <c r="CE6" s="73">
        <f t="shared" si="0"/>
        <v>7</v>
      </c>
      <c r="CF6" s="73">
        <f t="shared" si="0"/>
        <v>7</v>
      </c>
      <c r="CG6" s="73">
        <f t="shared" si="0"/>
        <v>7</v>
      </c>
      <c r="CH6" s="73">
        <f t="shared" si="0"/>
        <v>8</v>
      </c>
      <c r="CI6" s="73">
        <f t="shared" si="0"/>
        <v>8</v>
      </c>
      <c r="CJ6" s="73">
        <f t="shared" si="0"/>
        <v>8</v>
      </c>
      <c r="CK6" s="73">
        <f t="shared" si="0"/>
        <v>8</v>
      </c>
      <c r="CL6" s="73">
        <f t="shared" ref="CL6:EW6" si="1">BZ6+1</f>
        <v>8</v>
      </c>
      <c r="CM6" s="73">
        <f t="shared" si="1"/>
        <v>8</v>
      </c>
      <c r="CN6" s="73">
        <f t="shared" si="1"/>
        <v>8</v>
      </c>
      <c r="CO6" s="73">
        <f t="shared" si="1"/>
        <v>8</v>
      </c>
      <c r="CP6" s="73">
        <f t="shared" si="1"/>
        <v>8</v>
      </c>
      <c r="CQ6" s="73">
        <f t="shared" si="1"/>
        <v>8</v>
      </c>
      <c r="CR6" s="73">
        <f t="shared" si="1"/>
        <v>8</v>
      </c>
      <c r="CS6" s="73">
        <f t="shared" si="1"/>
        <v>8</v>
      </c>
      <c r="CT6" s="73">
        <f t="shared" si="1"/>
        <v>9</v>
      </c>
      <c r="CU6" s="73">
        <f t="shared" si="1"/>
        <v>9</v>
      </c>
      <c r="CV6" s="73">
        <f t="shared" si="1"/>
        <v>9</v>
      </c>
      <c r="CW6" s="73">
        <f t="shared" si="1"/>
        <v>9</v>
      </c>
      <c r="CX6" s="73">
        <f t="shared" si="1"/>
        <v>9</v>
      </c>
      <c r="CY6" s="73">
        <f t="shared" si="1"/>
        <v>9</v>
      </c>
      <c r="CZ6" s="73">
        <f t="shared" si="1"/>
        <v>9</v>
      </c>
      <c r="DA6" s="73">
        <f t="shared" si="1"/>
        <v>9</v>
      </c>
      <c r="DB6" s="73">
        <f t="shared" si="1"/>
        <v>9</v>
      </c>
      <c r="DC6" s="73">
        <f t="shared" si="1"/>
        <v>9</v>
      </c>
      <c r="DD6" s="73">
        <f t="shared" si="1"/>
        <v>9</v>
      </c>
      <c r="DE6" s="73">
        <f t="shared" si="1"/>
        <v>9</v>
      </c>
      <c r="DF6" s="73">
        <f t="shared" si="1"/>
        <v>10</v>
      </c>
      <c r="DG6" s="73">
        <f t="shared" si="1"/>
        <v>10</v>
      </c>
      <c r="DH6" s="73">
        <f t="shared" si="1"/>
        <v>10</v>
      </c>
      <c r="DI6" s="73">
        <f t="shared" si="1"/>
        <v>10</v>
      </c>
      <c r="DJ6" s="73">
        <f t="shared" si="1"/>
        <v>10</v>
      </c>
      <c r="DK6" s="73">
        <f t="shared" si="1"/>
        <v>10</v>
      </c>
      <c r="DL6" s="73">
        <f t="shared" si="1"/>
        <v>10</v>
      </c>
      <c r="DM6" s="73">
        <f t="shared" si="1"/>
        <v>10</v>
      </c>
      <c r="DN6" s="73">
        <f t="shared" si="1"/>
        <v>10</v>
      </c>
      <c r="DO6" s="73">
        <f t="shared" si="1"/>
        <v>10</v>
      </c>
      <c r="DP6" s="73">
        <f t="shared" si="1"/>
        <v>10</v>
      </c>
      <c r="DQ6" s="73">
        <f t="shared" si="1"/>
        <v>10</v>
      </c>
      <c r="DR6" s="73">
        <f t="shared" si="1"/>
        <v>11</v>
      </c>
      <c r="DS6" s="73">
        <f t="shared" si="1"/>
        <v>11</v>
      </c>
      <c r="DT6" s="73">
        <f t="shared" si="1"/>
        <v>11</v>
      </c>
      <c r="DU6" s="73">
        <f t="shared" si="1"/>
        <v>11</v>
      </c>
      <c r="DV6" s="73">
        <f t="shared" si="1"/>
        <v>11</v>
      </c>
      <c r="DW6" s="73">
        <f t="shared" si="1"/>
        <v>11</v>
      </c>
      <c r="DX6" s="73">
        <f t="shared" si="1"/>
        <v>11</v>
      </c>
      <c r="DY6" s="73">
        <f t="shared" si="1"/>
        <v>11</v>
      </c>
      <c r="DZ6" s="73">
        <f t="shared" si="1"/>
        <v>11</v>
      </c>
      <c r="EA6" s="73">
        <f t="shared" si="1"/>
        <v>11</v>
      </c>
      <c r="EB6" s="73">
        <f t="shared" si="1"/>
        <v>11</v>
      </c>
      <c r="EC6" s="73">
        <f t="shared" si="1"/>
        <v>11</v>
      </c>
      <c r="ED6" s="73">
        <f t="shared" si="1"/>
        <v>12</v>
      </c>
      <c r="EE6" s="73">
        <f t="shared" si="1"/>
        <v>12</v>
      </c>
      <c r="EF6" s="73">
        <f t="shared" si="1"/>
        <v>12</v>
      </c>
      <c r="EG6" s="73">
        <f t="shared" si="1"/>
        <v>12</v>
      </c>
      <c r="EH6" s="73">
        <f t="shared" si="1"/>
        <v>12</v>
      </c>
      <c r="EI6" s="73">
        <f t="shared" si="1"/>
        <v>12</v>
      </c>
      <c r="EJ6" s="73">
        <f t="shared" si="1"/>
        <v>12</v>
      </c>
      <c r="EK6" s="73">
        <f t="shared" si="1"/>
        <v>12</v>
      </c>
      <c r="EL6" s="73">
        <f t="shared" si="1"/>
        <v>12</v>
      </c>
      <c r="EM6" s="73">
        <f t="shared" si="1"/>
        <v>12</v>
      </c>
      <c r="EN6" s="73">
        <f t="shared" si="1"/>
        <v>12</v>
      </c>
      <c r="EO6" s="73">
        <f t="shared" si="1"/>
        <v>12</v>
      </c>
      <c r="EP6" s="73">
        <f t="shared" si="1"/>
        <v>13</v>
      </c>
      <c r="EQ6" s="73">
        <f t="shared" si="1"/>
        <v>13</v>
      </c>
      <c r="ER6" s="73">
        <f t="shared" si="1"/>
        <v>13</v>
      </c>
      <c r="ES6" s="73">
        <f t="shared" si="1"/>
        <v>13</v>
      </c>
      <c r="ET6" s="73">
        <f t="shared" si="1"/>
        <v>13</v>
      </c>
      <c r="EU6" s="73">
        <f t="shared" si="1"/>
        <v>13</v>
      </c>
      <c r="EV6" s="73">
        <f t="shared" si="1"/>
        <v>13</v>
      </c>
      <c r="EW6" s="73">
        <f t="shared" si="1"/>
        <v>13</v>
      </c>
      <c r="EX6" s="73">
        <f t="shared" ref="EX6:HI6" si="2">EL6+1</f>
        <v>13</v>
      </c>
      <c r="EY6" s="73">
        <f t="shared" si="2"/>
        <v>13</v>
      </c>
      <c r="EZ6" s="73">
        <f t="shared" si="2"/>
        <v>13</v>
      </c>
      <c r="FA6" s="73">
        <f t="shared" si="2"/>
        <v>13</v>
      </c>
      <c r="FB6" s="73">
        <f t="shared" si="2"/>
        <v>14</v>
      </c>
      <c r="FC6" s="73">
        <f t="shared" si="2"/>
        <v>14</v>
      </c>
      <c r="FD6" s="73">
        <f t="shared" si="2"/>
        <v>14</v>
      </c>
      <c r="FE6" s="73">
        <f t="shared" si="2"/>
        <v>14</v>
      </c>
      <c r="FF6" s="73">
        <f t="shared" si="2"/>
        <v>14</v>
      </c>
      <c r="FG6" s="73">
        <f t="shared" si="2"/>
        <v>14</v>
      </c>
      <c r="FH6" s="73">
        <f t="shared" si="2"/>
        <v>14</v>
      </c>
      <c r="FI6" s="73">
        <f t="shared" si="2"/>
        <v>14</v>
      </c>
      <c r="FJ6" s="73">
        <f t="shared" si="2"/>
        <v>14</v>
      </c>
      <c r="FK6" s="73">
        <f t="shared" si="2"/>
        <v>14</v>
      </c>
      <c r="FL6" s="73">
        <f t="shared" si="2"/>
        <v>14</v>
      </c>
      <c r="FM6" s="73">
        <f t="shared" si="2"/>
        <v>14</v>
      </c>
      <c r="FN6" s="73">
        <f t="shared" si="2"/>
        <v>15</v>
      </c>
      <c r="FO6" s="73">
        <f t="shared" si="2"/>
        <v>15</v>
      </c>
      <c r="FP6" s="73">
        <f t="shared" si="2"/>
        <v>15</v>
      </c>
      <c r="FQ6" s="73">
        <f t="shared" si="2"/>
        <v>15</v>
      </c>
      <c r="FR6" s="73">
        <f t="shared" si="2"/>
        <v>15</v>
      </c>
      <c r="FS6" s="73">
        <f t="shared" si="2"/>
        <v>15</v>
      </c>
      <c r="FT6" s="73">
        <f t="shared" si="2"/>
        <v>15</v>
      </c>
      <c r="FU6" s="73">
        <f t="shared" si="2"/>
        <v>15</v>
      </c>
      <c r="FV6" s="73">
        <f t="shared" si="2"/>
        <v>15</v>
      </c>
      <c r="FW6" s="73">
        <f t="shared" si="2"/>
        <v>15</v>
      </c>
      <c r="FX6" s="73">
        <f t="shared" si="2"/>
        <v>15</v>
      </c>
      <c r="FY6" s="73">
        <f t="shared" si="2"/>
        <v>15</v>
      </c>
      <c r="FZ6" s="73">
        <f t="shared" si="2"/>
        <v>16</v>
      </c>
      <c r="GA6" s="73">
        <f t="shared" si="2"/>
        <v>16</v>
      </c>
      <c r="GB6" s="73">
        <f t="shared" si="2"/>
        <v>16</v>
      </c>
      <c r="GC6" s="73">
        <f t="shared" si="2"/>
        <v>16</v>
      </c>
      <c r="GD6" s="73">
        <f t="shared" si="2"/>
        <v>16</v>
      </c>
      <c r="GE6" s="73">
        <f t="shared" si="2"/>
        <v>16</v>
      </c>
      <c r="GF6" s="73">
        <f t="shared" si="2"/>
        <v>16</v>
      </c>
      <c r="GG6" s="73">
        <f t="shared" si="2"/>
        <v>16</v>
      </c>
      <c r="GH6" s="73">
        <f t="shared" si="2"/>
        <v>16</v>
      </c>
      <c r="GI6" s="73">
        <f t="shared" si="2"/>
        <v>16</v>
      </c>
      <c r="GJ6" s="73">
        <f t="shared" si="2"/>
        <v>16</v>
      </c>
      <c r="GK6" s="73">
        <f t="shared" si="2"/>
        <v>16</v>
      </c>
      <c r="GL6" s="73">
        <f t="shared" si="2"/>
        <v>17</v>
      </c>
      <c r="GM6" s="73">
        <f t="shared" si="2"/>
        <v>17</v>
      </c>
      <c r="GN6" s="73">
        <f t="shared" si="2"/>
        <v>17</v>
      </c>
      <c r="GO6" s="73">
        <f t="shared" si="2"/>
        <v>17</v>
      </c>
      <c r="GP6" s="73">
        <f t="shared" si="2"/>
        <v>17</v>
      </c>
      <c r="GQ6" s="73">
        <f t="shared" si="2"/>
        <v>17</v>
      </c>
      <c r="GR6" s="73">
        <f t="shared" si="2"/>
        <v>17</v>
      </c>
      <c r="GS6" s="73">
        <f t="shared" si="2"/>
        <v>17</v>
      </c>
      <c r="GT6" s="73">
        <f t="shared" si="2"/>
        <v>17</v>
      </c>
      <c r="GU6" s="73">
        <f t="shared" si="2"/>
        <v>17</v>
      </c>
      <c r="GV6" s="73">
        <f t="shared" si="2"/>
        <v>17</v>
      </c>
      <c r="GW6" s="73">
        <f t="shared" si="2"/>
        <v>17</v>
      </c>
      <c r="GX6" s="73">
        <f t="shared" si="2"/>
        <v>18</v>
      </c>
      <c r="GY6" s="73">
        <f t="shared" si="2"/>
        <v>18</v>
      </c>
      <c r="GZ6" s="73">
        <f t="shared" si="2"/>
        <v>18</v>
      </c>
      <c r="HA6" s="73">
        <f t="shared" si="2"/>
        <v>18</v>
      </c>
      <c r="HB6" s="73">
        <f t="shared" si="2"/>
        <v>18</v>
      </c>
      <c r="HC6" s="73">
        <f t="shared" si="2"/>
        <v>18</v>
      </c>
      <c r="HD6" s="73">
        <f t="shared" si="2"/>
        <v>18</v>
      </c>
      <c r="HE6" s="73">
        <f t="shared" si="2"/>
        <v>18</v>
      </c>
      <c r="HF6" s="73">
        <f t="shared" si="2"/>
        <v>18</v>
      </c>
      <c r="HG6" s="73">
        <f t="shared" si="2"/>
        <v>18</v>
      </c>
      <c r="HH6" s="73">
        <f t="shared" si="2"/>
        <v>18</v>
      </c>
      <c r="HI6" s="73">
        <f t="shared" si="2"/>
        <v>18</v>
      </c>
    </row>
    <row r="7" spans="1:217" x14ac:dyDescent="0.2">
      <c r="A7" s="23" t="s">
        <v>214</v>
      </c>
      <c r="B7" s="74">
        <v>1</v>
      </c>
      <c r="C7" s="74">
        <f t="shared" ref="C7:BN7" si="3">B7+1</f>
        <v>2</v>
      </c>
      <c r="D7" s="74">
        <f t="shared" si="3"/>
        <v>3</v>
      </c>
      <c r="E7" s="74">
        <f t="shared" si="3"/>
        <v>4</v>
      </c>
      <c r="F7" s="74">
        <f t="shared" si="3"/>
        <v>5</v>
      </c>
      <c r="G7" s="74">
        <f t="shared" si="3"/>
        <v>6</v>
      </c>
      <c r="H7" s="74">
        <f t="shared" si="3"/>
        <v>7</v>
      </c>
      <c r="I7" s="74">
        <f t="shared" si="3"/>
        <v>8</v>
      </c>
      <c r="J7" s="74">
        <f t="shared" si="3"/>
        <v>9</v>
      </c>
      <c r="K7" s="74">
        <f t="shared" si="3"/>
        <v>10</v>
      </c>
      <c r="L7" s="74">
        <f t="shared" si="3"/>
        <v>11</v>
      </c>
      <c r="M7" s="74">
        <f t="shared" si="3"/>
        <v>12</v>
      </c>
      <c r="N7" s="74">
        <f t="shared" si="3"/>
        <v>13</v>
      </c>
      <c r="O7" s="74">
        <f t="shared" si="3"/>
        <v>14</v>
      </c>
      <c r="P7" s="74">
        <f t="shared" si="3"/>
        <v>15</v>
      </c>
      <c r="Q7" s="74">
        <f t="shared" si="3"/>
        <v>16</v>
      </c>
      <c r="R7" s="74">
        <f t="shared" si="3"/>
        <v>17</v>
      </c>
      <c r="S7" s="74">
        <f t="shared" si="3"/>
        <v>18</v>
      </c>
      <c r="T7" s="74">
        <f t="shared" si="3"/>
        <v>19</v>
      </c>
      <c r="U7" s="74">
        <f t="shared" si="3"/>
        <v>20</v>
      </c>
      <c r="V7" s="74">
        <f t="shared" si="3"/>
        <v>21</v>
      </c>
      <c r="W7" s="74">
        <f t="shared" si="3"/>
        <v>22</v>
      </c>
      <c r="X7" s="74">
        <f t="shared" si="3"/>
        <v>23</v>
      </c>
      <c r="Y7" s="74">
        <f t="shared" si="3"/>
        <v>24</v>
      </c>
      <c r="Z7" s="74">
        <f t="shared" si="3"/>
        <v>25</v>
      </c>
      <c r="AA7" s="74">
        <f t="shared" si="3"/>
        <v>26</v>
      </c>
      <c r="AB7" s="74">
        <f t="shared" si="3"/>
        <v>27</v>
      </c>
      <c r="AC7" s="74">
        <f t="shared" si="3"/>
        <v>28</v>
      </c>
      <c r="AD7" s="74">
        <f t="shared" si="3"/>
        <v>29</v>
      </c>
      <c r="AE7" s="74">
        <f t="shared" si="3"/>
        <v>30</v>
      </c>
      <c r="AF7" s="74">
        <f t="shared" si="3"/>
        <v>31</v>
      </c>
      <c r="AG7" s="74">
        <f t="shared" si="3"/>
        <v>32</v>
      </c>
      <c r="AH7" s="74">
        <f t="shared" si="3"/>
        <v>33</v>
      </c>
      <c r="AI7" s="74">
        <f t="shared" si="3"/>
        <v>34</v>
      </c>
      <c r="AJ7" s="74">
        <f t="shared" si="3"/>
        <v>35</v>
      </c>
      <c r="AK7" s="74">
        <f t="shared" si="3"/>
        <v>36</v>
      </c>
      <c r="AL7" s="74">
        <f t="shared" si="3"/>
        <v>37</v>
      </c>
      <c r="AM7" s="74">
        <f t="shared" si="3"/>
        <v>38</v>
      </c>
      <c r="AN7" s="74">
        <f t="shared" si="3"/>
        <v>39</v>
      </c>
      <c r="AO7" s="74">
        <f t="shared" si="3"/>
        <v>40</v>
      </c>
      <c r="AP7" s="74">
        <f t="shared" si="3"/>
        <v>41</v>
      </c>
      <c r="AQ7" s="74">
        <f t="shared" si="3"/>
        <v>42</v>
      </c>
      <c r="AR7" s="74">
        <f t="shared" si="3"/>
        <v>43</v>
      </c>
      <c r="AS7" s="74">
        <f t="shared" si="3"/>
        <v>44</v>
      </c>
      <c r="AT7" s="74">
        <f t="shared" si="3"/>
        <v>45</v>
      </c>
      <c r="AU7" s="74">
        <f t="shared" si="3"/>
        <v>46</v>
      </c>
      <c r="AV7" s="74">
        <f t="shared" si="3"/>
        <v>47</v>
      </c>
      <c r="AW7" s="74">
        <f t="shared" si="3"/>
        <v>48</v>
      </c>
      <c r="AX7" s="75">
        <f t="shared" si="3"/>
        <v>49</v>
      </c>
      <c r="AY7" s="75">
        <f t="shared" si="3"/>
        <v>50</v>
      </c>
      <c r="AZ7" s="75">
        <f t="shared" si="3"/>
        <v>51</v>
      </c>
      <c r="BA7" s="75">
        <f t="shared" si="3"/>
        <v>52</v>
      </c>
      <c r="BB7" s="75">
        <f t="shared" si="3"/>
        <v>53</v>
      </c>
      <c r="BC7" s="75">
        <f t="shared" si="3"/>
        <v>54</v>
      </c>
      <c r="BD7" s="75">
        <f t="shared" si="3"/>
        <v>55</v>
      </c>
      <c r="BE7" s="75">
        <f t="shared" si="3"/>
        <v>56</v>
      </c>
      <c r="BF7" s="75">
        <f t="shared" si="3"/>
        <v>57</v>
      </c>
      <c r="BG7" s="75">
        <f t="shared" si="3"/>
        <v>58</v>
      </c>
      <c r="BH7" s="75">
        <f t="shared" si="3"/>
        <v>59</v>
      </c>
      <c r="BI7" s="75">
        <f t="shared" si="3"/>
        <v>60</v>
      </c>
      <c r="BJ7" s="75">
        <f t="shared" si="3"/>
        <v>61</v>
      </c>
      <c r="BK7" s="75">
        <f t="shared" si="3"/>
        <v>62</v>
      </c>
      <c r="BL7" s="75">
        <f t="shared" si="3"/>
        <v>63</v>
      </c>
      <c r="BM7" s="75">
        <f t="shared" si="3"/>
        <v>64</v>
      </c>
      <c r="BN7" s="75">
        <f t="shared" si="3"/>
        <v>65</v>
      </c>
      <c r="BO7" s="75">
        <f t="shared" ref="BO7:DZ7" si="4">BN7+1</f>
        <v>66</v>
      </c>
      <c r="BP7" s="75">
        <f t="shared" si="4"/>
        <v>67</v>
      </c>
      <c r="BQ7" s="75">
        <f t="shared" si="4"/>
        <v>68</v>
      </c>
      <c r="BR7" s="75">
        <f t="shared" si="4"/>
        <v>69</v>
      </c>
      <c r="BS7" s="75">
        <f t="shared" si="4"/>
        <v>70</v>
      </c>
      <c r="BT7" s="75">
        <f t="shared" si="4"/>
        <v>71</v>
      </c>
      <c r="BU7" s="75">
        <f t="shared" si="4"/>
        <v>72</v>
      </c>
      <c r="BV7" s="75">
        <f t="shared" si="4"/>
        <v>73</v>
      </c>
      <c r="BW7" s="75">
        <f t="shared" si="4"/>
        <v>74</v>
      </c>
      <c r="BX7" s="75">
        <f t="shared" si="4"/>
        <v>75</v>
      </c>
      <c r="BY7" s="75">
        <f t="shared" si="4"/>
        <v>76</v>
      </c>
      <c r="BZ7" s="75">
        <f t="shared" si="4"/>
        <v>77</v>
      </c>
      <c r="CA7" s="75">
        <f t="shared" si="4"/>
        <v>78</v>
      </c>
      <c r="CB7" s="75">
        <f t="shared" si="4"/>
        <v>79</v>
      </c>
      <c r="CC7" s="75">
        <f t="shared" si="4"/>
        <v>80</v>
      </c>
      <c r="CD7" s="75">
        <f t="shared" si="4"/>
        <v>81</v>
      </c>
      <c r="CE7" s="75">
        <f t="shared" si="4"/>
        <v>82</v>
      </c>
      <c r="CF7" s="75">
        <f t="shared" si="4"/>
        <v>83</v>
      </c>
      <c r="CG7" s="75">
        <f t="shared" si="4"/>
        <v>84</v>
      </c>
      <c r="CH7" s="75">
        <f t="shared" si="4"/>
        <v>85</v>
      </c>
      <c r="CI7" s="75">
        <f t="shared" si="4"/>
        <v>86</v>
      </c>
      <c r="CJ7" s="75">
        <f t="shared" si="4"/>
        <v>87</v>
      </c>
      <c r="CK7" s="75">
        <f t="shared" si="4"/>
        <v>88</v>
      </c>
      <c r="CL7" s="75">
        <f t="shared" si="4"/>
        <v>89</v>
      </c>
      <c r="CM7" s="75">
        <f t="shared" si="4"/>
        <v>90</v>
      </c>
      <c r="CN7" s="75">
        <f t="shared" si="4"/>
        <v>91</v>
      </c>
      <c r="CO7" s="75">
        <f t="shared" si="4"/>
        <v>92</v>
      </c>
      <c r="CP7" s="75">
        <f t="shared" si="4"/>
        <v>93</v>
      </c>
      <c r="CQ7" s="75">
        <f t="shared" si="4"/>
        <v>94</v>
      </c>
      <c r="CR7" s="75">
        <f t="shared" si="4"/>
        <v>95</v>
      </c>
      <c r="CS7" s="75">
        <f t="shared" si="4"/>
        <v>96</v>
      </c>
      <c r="CT7" s="75">
        <f t="shared" si="4"/>
        <v>97</v>
      </c>
      <c r="CU7" s="75">
        <f t="shared" si="4"/>
        <v>98</v>
      </c>
      <c r="CV7" s="75">
        <f t="shared" si="4"/>
        <v>99</v>
      </c>
      <c r="CW7" s="75">
        <f t="shared" si="4"/>
        <v>100</v>
      </c>
      <c r="CX7" s="75">
        <f t="shared" si="4"/>
        <v>101</v>
      </c>
      <c r="CY7" s="75">
        <f t="shared" si="4"/>
        <v>102</v>
      </c>
      <c r="CZ7" s="75">
        <f t="shared" si="4"/>
        <v>103</v>
      </c>
      <c r="DA7" s="75">
        <f t="shared" si="4"/>
        <v>104</v>
      </c>
      <c r="DB7" s="75">
        <f t="shared" si="4"/>
        <v>105</v>
      </c>
      <c r="DC7" s="75">
        <f t="shared" si="4"/>
        <v>106</v>
      </c>
      <c r="DD7" s="75">
        <f t="shared" si="4"/>
        <v>107</v>
      </c>
      <c r="DE7" s="75">
        <f t="shared" si="4"/>
        <v>108</v>
      </c>
      <c r="DF7" s="75">
        <f t="shared" si="4"/>
        <v>109</v>
      </c>
      <c r="DG7" s="75">
        <f t="shared" si="4"/>
        <v>110</v>
      </c>
      <c r="DH7" s="75">
        <f t="shared" si="4"/>
        <v>111</v>
      </c>
      <c r="DI7" s="75">
        <f t="shared" si="4"/>
        <v>112</v>
      </c>
      <c r="DJ7" s="75">
        <f t="shared" si="4"/>
        <v>113</v>
      </c>
      <c r="DK7" s="75">
        <f t="shared" si="4"/>
        <v>114</v>
      </c>
      <c r="DL7" s="75">
        <f t="shared" si="4"/>
        <v>115</v>
      </c>
      <c r="DM7" s="75">
        <f t="shared" si="4"/>
        <v>116</v>
      </c>
      <c r="DN7" s="75">
        <f t="shared" si="4"/>
        <v>117</v>
      </c>
      <c r="DO7" s="75">
        <f t="shared" si="4"/>
        <v>118</v>
      </c>
      <c r="DP7" s="75">
        <f t="shared" si="4"/>
        <v>119</v>
      </c>
      <c r="DQ7" s="75">
        <f t="shared" si="4"/>
        <v>120</v>
      </c>
      <c r="DR7" s="75">
        <f t="shared" si="4"/>
        <v>121</v>
      </c>
      <c r="DS7" s="75">
        <f t="shared" si="4"/>
        <v>122</v>
      </c>
      <c r="DT7" s="75">
        <f t="shared" si="4"/>
        <v>123</v>
      </c>
      <c r="DU7" s="75">
        <f t="shared" si="4"/>
        <v>124</v>
      </c>
      <c r="DV7" s="75">
        <f t="shared" si="4"/>
        <v>125</v>
      </c>
      <c r="DW7" s="75">
        <f t="shared" si="4"/>
        <v>126</v>
      </c>
      <c r="DX7" s="75">
        <f t="shared" si="4"/>
        <v>127</v>
      </c>
      <c r="DY7" s="75">
        <f t="shared" si="4"/>
        <v>128</v>
      </c>
      <c r="DZ7" s="75">
        <f t="shared" si="4"/>
        <v>129</v>
      </c>
      <c r="EA7" s="75">
        <f t="shared" ref="EA7:GL7" si="5">DZ7+1</f>
        <v>130</v>
      </c>
      <c r="EB7" s="75">
        <f t="shared" si="5"/>
        <v>131</v>
      </c>
      <c r="EC7" s="75">
        <f t="shared" si="5"/>
        <v>132</v>
      </c>
      <c r="ED7" s="75">
        <f t="shared" si="5"/>
        <v>133</v>
      </c>
      <c r="EE7" s="75">
        <f t="shared" si="5"/>
        <v>134</v>
      </c>
      <c r="EF7" s="75">
        <f t="shared" si="5"/>
        <v>135</v>
      </c>
      <c r="EG7" s="75">
        <f t="shared" si="5"/>
        <v>136</v>
      </c>
      <c r="EH7" s="75">
        <f t="shared" si="5"/>
        <v>137</v>
      </c>
      <c r="EI7" s="75">
        <f t="shared" si="5"/>
        <v>138</v>
      </c>
      <c r="EJ7" s="75">
        <f t="shared" si="5"/>
        <v>139</v>
      </c>
      <c r="EK7" s="75">
        <f t="shared" si="5"/>
        <v>140</v>
      </c>
      <c r="EL7" s="75">
        <f t="shared" si="5"/>
        <v>141</v>
      </c>
      <c r="EM7" s="75">
        <f t="shared" si="5"/>
        <v>142</v>
      </c>
      <c r="EN7" s="75">
        <f t="shared" si="5"/>
        <v>143</v>
      </c>
      <c r="EO7" s="75">
        <f t="shared" si="5"/>
        <v>144</v>
      </c>
      <c r="EP7" s="75">
        <f t="shared" si="5"/>
        <v>145</v>
      </c>
      <c r="EQ7" s="75">
        <f t="shared" si="5"/>
        <v>146</v>
      </c>
      <c r="ER7" s="75">
        <f t="shared" si="5"/>
        <v>147</v>
      </c>
      <c r="ES7" s="75">
        <f t="shared" si="5"/>
        <v>148</v>
      </c>
      <c r="ET7" s="75">
        <f t="shared" si="5"/>
        <v>149</v>
      </c>
      <c r="EU7" s="75">
        <f t="shared" si="5"/>
        <v>150</v>
      </c>
      <c r="EV7" s="75">
        <f t="shared" si="5"/>
        <v>151</v>
      </c>
      <c r="EW7" s="75">
        <f t="shared" si="5"/>
        <v>152</v>
      </c>
      <c r="EX7" s="75">
        <f t="shared" si="5"/>
        <v>153</v>
      </c>
      <c r="EY7" s="75">
        <f t="shared" si="5"/>
        <v>154</v>
      </c>
      <c r="EZ7" s="75">
        <f t="shared" si="5"/>
        <v>155</v>
      </c>
      <c r="FA7" s="75">
        <f t="shared" si="5"/>
        <v>156</v>
      </c>
      <c r="FB7" s="75">
        <f t="shared" si="5"/>
        <v>157</v>
      </c>
      <c r="FC7" s="75">
        <f t="shared" si="5"/>
        <v>158</v>
      </c>
      <c r="FD7" s="75">
        <f t="shared" si="5"/>
        <v>159</v>
      </c>
      <c r="FE7" s="75">
        <f t="shared" si="5"/>
        <v>160</v>
      </c>
      <c r="FF7" s="75">
        <f t="shared" si="5"/>
        <v>161</v>
      </c>
      <c r="FG7" s="75">
        <f t="shared" si="5"/>
        <v>162</v>
      </c>
      <c r="FH7" s="75">
        <f t="shared" si="5"/>
        <v>163</v>
      </c>
      <c r="FI7" s="75">
        <f t="shared" si="5"/>
        <v>164</v>
      </c>
      <c r="FJ7" s="75">
        <f t="shared" si="5"/>
        <v>165</v>
      </c>
      <c r="FK7" s="75">
        <f t="shared" si="5"/>
        <v>166</v>
      </c>
      <c r="FL7" s="75">
        <f t="shared" si="5"/>
        <v>167</v>
      </c>
      <c r="FM7" s="75">
        <f t="shared" si="5"/>
        <v>168</v>
      </c>
      <c r="FN7" s="75">
        <f t="shared" si="5"/>
        <v>169</v>
      </c>
      <c r="FO7" s="75">
        <f t="shared" si="5"/>
        <v>170</v>
      </c>
      <c r="FP7" s="75">
        <f t="shared" si="5"/>
        <v>171</v>
      </c>
      <c r="FQ7" s="75">
        <f t="shared" si="5"/>
        <v>172</v>
      </c>
      <c r="FR7" s="75">
        <f t="shared" si="5"/>
        <v>173</v>
      </c>
      <c r="FS7" s="75">
        <f t="shared" si="5"/>
        <v>174</v>
      </c>
      <c r="FT7" s="75">
        <f t="shared" si="5"/>
        <v>175</v>
      </c>
      <c r="FU7" s="75">
        <f t="shared" si="5"/>
        <v>176</v>
      </c>
      <c r="FV7" s="75">
        <f t="shared" si="5"/>
        <v>177</v>
      </c>
      <c r="FW7" s="75">
        <f t="shared" si="5"/>
        <v>178</v>
      </c>
      <c r="FX7" s="75">
        <f t="shared" si="5"/>
        <v>179</v>
      </c>
      <c r="FY7" s="75">
        <f t="shared" si="5"/>
        <v>180</v>
      </c>
      <c r="FZ7" s="75">
        <f t="shared" si="5"/>
        <v>181</v>
      </c>
      <c r="GA7" s="75">
        <f t="shared" si="5"/>
        <v>182</v>
      </c>
      <c r="GB7" s="75">
        <f t="shared" si="5"/>
        <v>183</v>
      </c>
      <c r="GC7" s="75">
        <f t="shared" si="5"/>
        <v>184</v>
      </c>
      <c r="GD7" s="75">
        <f t="shared" si="5"/>
        <v>185</v>
      </c>
      <c r="GE7" s="75">
        <f t="shared" si="5"/>
        <v>186</v>
      </c>
      <c r="GF7" s="75">
        <f t="shared" si="5"/>
        <v>187</v>
      </c>
      <c r="GG7" s="75">
        <f t="shared" si="5"/>
        <v>188</v>
      </c>
      <c r="GH7" s="75">
        <f t="shared" si="5"/>
        <v>189</v>
      </c>
      <c r="GI7" s="75">
        <f t="shared" si="5"/>
        <v>190</v>
      </c>
      <c r="GJ7" s="75">
        <f t="shared" si="5"/>
        <v>191</v>
      </c>
      <c r="GK7" s="75">
        <f t="shared" si="5"/>
        <v>192</v>
      </c>
      <c r="GL7" s="75">
        <f t="shared" si="5"/>
        <v>193</v>
      </c>
      <c r="GM7" s="75">
        <f t="shared" ref="GM7:HI7" si="6">GL7+1</f>
        <v>194</v>
      </c>
      <c r="GN7" s="75">
        <f t="shared" si="6"/>
        <v>195</v>
      </c>
      <c r="GO7" s="75">
        <f t="shared" si="6"/>
        <v>196</v>
      </c>
      <c r="GP7" s="75">
        <f t="shared" si="6"/>
        <v>197</v>
      </c>
      <c r="GQ7" s="75">
        <f t="shared" si="6"/>
        <v>198</v>
      </c>
      <c r="GR7" s="75">
        <f t="shared" si="6"/>
        <v>199</v>
      </c>
      <c r="GS7" s="75">
        <f t="shared" si="6"/>
        <v>200</v>
      </c>
      <c r="GT7" s="75">
        <f t="shared" si="6"/>
        <v>201</v>
      </c>
      <c r="GU7" s="75">
        <f t="shared" si="6"/>
        <v>202</v>
      </c>
      <c r="GV7" s="75">
        <f t="shared" si="6"/>
        <v>203</v>
      </c>
      <c r="GW7" s="75">
        <f t="shared" si="6"/>
        <v>204</v>
      </c>
      <c r="GX7" s="75">
        <f t="shared" si="6"/>
        <v>205</v>
      </c>
      <c r="GY7" s="75">
        <f t="shared" si="6"/>
        <v>206</v>
      </c>
      <c r="GZ7" s="75">
        <f t="shared" si="6"/>
        <v>207</v>
      </c>
      <c r="HA7" s="75">
        <f t="shared" si="6"/>
        <v>208</v>
      </c>
      <c r="HB7" s="75">
        <f t="shared" si="6"/>
        <v>209</v>
      </c>
      <c r="HC7" s="75">
        <f t="shared" si="6"/>
        <v>210</v>
      </c>
      <c r="HD7" s="75">
        <f t="shared" si="6"/>
        <v>211</v>
      </c>
      <c r="HE7" s="75">
        <f t="shared" si="6"/>
        <v>212</v>
      </c>
      <c r="HF7" s="75">
        <f t="shared" si="6"/>
        <v>213</v>
      </c>
      <c r="HG7" s="75">
        <f t="shared" si="6"/>
        <v>214</v>
      </c>
      <c r="HH7" s="75">
        <f t="shared" si="6"/>
        <v>215</v>
      </c>
      <c r="HI7" s="75">
        <f t="shared" si="6"/>
        <v>216</v>
      </c>
    </row>
    <row r="8" spans="1:217" x14ac:dyDescent="0.2">
      <c r="A8" s="23" t="s">
        <v>215</v>
      </c>
      <c r="B8" s="75" t="s">
        <v>216</v>
      </c>
      <c r="C8" s="75" t="s">
        <v>216</v>
      </c>
      <c r="D8" s="75" t="s">
        <v>216</v>
      </c>
      <c r="E8" s="75" t="s">
        <v>216</v>
      </c>
      <c r="F8" s="75" t="s">
        <v>217</v>
      </c>
      <c r="G8" s="75" t="s">
        <v>217</v>
      </c>
      <c r="H8" s="75" t="s">
        <v>218</v>
      </c>
      <c r="I8" s="75" t="s">
        <v>218</v>
      </c>
      <c r="J8" s="75" t="s">
        <v>218</v>
      </c>
      <c r="K8" s="75" t="s">
        <v>218</v>
      </c>
      <c r="L8" s="75" t="s">
        <v>218</v>
      </c>
      <c r="M8" s="75" t="s">
        <v>218</v>
      </c>
      <c r="N8" s="75" t="s">
        <v>218</v>
      </c>
      <c r="O8" s="75" t="s">
        <v>218</v>
      </c>
      <c r="P8" s="75" t="s">
        <v>218</v>
      </c>
      <c r="Q8" s="75" t="s">
        <v>218</v>
      </c>
      <c r="R8" s="75" t="s">
        <v>218</v>
      </c>
      <c r="S8" s="75" t="s">
        <v>218</v>
      </c>
      <c r="T8" s="75" t="s">
        <v>219</v>
      </c>
      <c r="U8" s="75" t="s">
        <v>219</v>
      </c>
      <c r="V8" s="75" t="s">
        <v>219</v>
      </c>
      <c r="W8" s="75" t="s">
        <v>219</v>
      </c>
      <c r="X8" s="75" t="s">
        <v>219</v>
      </c>
      <c r="Y8" s="75" t="s">
        <v>219</v>
      </c>
      <c r="Z8" s="75" t="s">
        <v>219</v>
      </c>
      <c r="AA8" s="75" t="s">
        <v>219</v>
      </c>
      <c r="AB8" s="75" t="s">
        <v>219</v>
      </c>
      <c r="AC8" s="75" t="s">
        <v>219</v>
      </c>
      <c r="AD8" s="75" t="s">
        <v>219</v>
      </c>
      <c r="AE8" s="75" t="s">
        <v>219</v>
      </c>
      <c r="AF8" s="75" t="s">
        <v>219</v>
      </c>
      <c r="AG8" s="75" t="s">
        <v>219</v>
      </c>
      <c r="AH8" s="75" t="s">
        <v>219</v>
      </c>
      <c r="AI8" s="75" t="s">
        <v>219</v>
      </c>
      <c r="AJ8" s="75" t="s">
        <v>219</v>
      </c>
      <c r="AK8" s="75" t="s">
        <v>219</v>
      </c>
      <c r="AL8" s="75" t="s">
        <v>219</v>
      </c>
      <c r="AM8" s="75" t="s">
        <v>219</v>
      </c>
      <c r="AN8" s="75" t="s">
        <v>219</v>
      </c>
      <c r="AO8" s="75" t="s">
        <v>219</v>
      </c>
      <c r="AP8" s="75" t="s">
        <v>219</v>
      </c>
      <c r="AQ8" s="75" t="s">
        <v>219</v>
      </c>
      <c r="AR8" s="75" t="s">
        <v>219</v>
      </c>
      <c r="AS8" s="75" t="s">
        <v>219</v>
      </c>
      <c r="AT8" s="75" t="s">
        <v>219</v>
      </c>
      <c r="AU8" s="75" t="s">
        <v>219</v>
      </c>
      <c r="AV8" s="75" t="s">
        <v>219</v>
      </c>
      <c r="AW8" s="75" t="s">
        <v>219</v>
      </c>
      <c r="AX8" s="75" t="s">
        <v>219</v>
      </c>
      <c r="AY8" s="75" t="s">
        <v>219</v>
      </c>
      <c r="AZ8" s="75" t="s">
        <v>219</v>
      </c>
      <c r="BA8" s="75" t="s">
        <v>219</v>
      </c>
      <c r="BB8" s="75" t="s">
        <v>219</v>
      </c>
      <c r="BC8" s="75" t="s">
        <v>219</v>
      </c>
      <c r="BD8" s="75" t="s">
        <v>219</v>
      </c>
      <c r="BE8" s="75" t="s">
        <v>219</v>
      </c>
      <c r="BF8" s="75" t="s">
        <v>219</v>
      </c>
      <c r="BG8" s="75" t="s">
        <v>219</v>
      </c>
      <c r="BH8" s="75" t="s">
        <v>219</v>
      </c>
      <c r="BI8" s="75" t="s">
        <v>219</v>
      </c>
      <c r="BJ8" s="75" t="s">
        <v>219</v>
      </c>
      <c r="BK8" s="75" t="s">
        <v>219</v>
      </c>
      <c r="BL8" s="75" t="s">
        <v>219</v>
      </c>
      <c r="BM8" s="75" t="s">
        <v>219</v>
      </c>
      <c r="BN8" s="75" t="s">
        <v>219</v>
      </c>
      <c r="BO8" s="75" t="s">
        <v>219</v>
      </c>
      <c r="BP8" s="75" t="s">
        <v>219</v>
      </c>
      <c r="BQ8" s="75" t="s">
        <v>219</v>
      </c>
      <c r="BR8" s="75" t="s">
        <v>219</v>
      </c>
      <c r="BS8" s="75" t="s">
        <v>219</v>
      </c>
      <c r="BT8" s="75" t="s">
        <v>219</v>
      </c>
      <c r="BU8" s="75" t="s">
        <v>219</v>
      </c>
      <c r="BV8" s="75" t="s">
        <v>219</v>
      </c>
      <c r="BW8" s="75" t="s">
        <v>219</v>
      </c>
      <c r="BX8" s="75" t="s">
        <v>219</v>
      </c>
      <c r="BY8" s="75" t="s">
        <v>219</v>
      </c>
      <c r="BZ8" s="75" t="s">
        <v>219</v>
      </c>
      <c r="CA8" s="75" t="s">
        <v>219</v>
      </c>
      <c r="CB8" s="75" t="s">
        <v>219</v>
      </c>
      <c r="CC8" s="75" t="s">
        <v>219</v>
      </c>
      <c r="CD8" s="75" t="s">
        <v>219</v>
      </c>
      <c r="CE8" s="75" t="s">
        <v>219</v>
      </c>
      <c r="CF8" s="75" t="s">
        <v>219</v>
      </c>
      <c r="CG8" s="75" t="s">
        <v>219</v>
      </c>
      <c r="CH8" s="75" t="s">
        <v>219</v>
      </c>
      <c r="CI8" s="75" t="s">
        <v>219</v>
      </c>
      <c r="CJ8" s="75" t="s">
        <v>219</v>
      </c>
      <c r="CK8" s="75" t="s">
        <v>219</v>
      </c>
      <c r="CL8" s="75" t="s">
        <v>219</v>
      </c>
      <c r="CM8" s="75" t="s">
        <v>219</v>
      </c>
      <c r="CN8" s="75" t="s">
        <v>219</v>
      </c>
      <c r="CO8" s="75" t="s">
        <v>219</v>
      </c>
      <c r="CP8" s="75" t="s">
        <v>219</v>
      </c>
      <c r="CQ8" s="75" t="s">
        <v>219</v>
      </c>
      <c r="CR8" s="75" t="s">
        <v>219</v>
      </c>
      <c r="CS8" s="75" t="s">
        <v>219</v>
      </c>
      <c r="CT8" s="75" t="s">
        <v>219</v>
      </c>
      <c r="CU8" s="75" t="s">
        <v>219</v>
      </c>
      <c r="CV8" s="75" t="s">
        <v>219</v>
      </c>
      <c r="CW8" s="75" t="s">
        <v>219</v>
      </c>
      <c r="CX8" s="75" t="s">
        <v>219</v>
      </c>
      <c r="CY8" s="75" t="s">
        <v>219</v>
      </c>
      <c r="CZ8" s="75" t="s">
        <v>219</v>
      </c>
      <c r="DA8" s="75" t="s">
        <v>219</v>
      </c>
      <c r="DB8" s="75" t="s">
        <v>219</v>
      </c>
      <c r="DC8" s="75" t="s">
        <v>219</v>
      </c>
      <c r="DD8" s="75" t="s">
        <v>219</v>
      </c>
      <c r="DE8" s="75" t="s">
        <v>219</v>
      </c>
      <c r="DF8" s="75" t="s">
        <v>219</v>
      </c>
      <c r="DG8" s="75" t="s">
        <v>219</v>
      </c>
      <c r="DH8" s="75" t="s">
        <v>219</v>
      </c>
      <c r="DI8" s="75" t="s">
        <v>219</v>
      </c>
      <c r="DJ8" s="75" t="s">
        <v>219</v>
      </c>
      <c r="DK8" s="75" t="s">
        <v>219</v>
      </c>
      <c r="DL8" s="75" t="s">
        <v>219</v>
      </c>
      <c r="DM8" s="75" t="s">
        <v>219</v>
      </c>
      <c r="DN8" s="75" t="s">
        <v>219</v>
      </c>
      <c r="DO8" s="75" t="s">
        <v>219</v>
      </c>
      <c r="DP8" s="75" t="s">
        <v>219</v>
      </c>
      <c r="DQ8" s="75" t="s">
        <v>219</v>
      </c>
      <c r="DR8" s="75" t="s">
        <v>219</v>
      </c>
      <c r="DS8" s="75" t="s">
        <v>219</v>
      </c>
      <c r="DT8" s="75" t="s">
        <v>219</v>
      </c>
      <c r="DU8" s="75" t="s">
        <v>219</v>
      </c>
      <c r="DV8" s="75" t="s">
        <v>219</v>
      </c>
      <c r="DW8" s="75" t="s">
        <v>219</v>
      </c>
      <c r="DX8" s="75" t="s">
        <v>219</v>
      </c>
      <c r="DY8" s="75" t="s">
        <v>219</v>
      </c>
      <c r="DZ8" s="75" t="s">
        <v>219</v>
      </c>
      <c r="EA8" s="75" t="s">
        <v>219</v>
      </c>
      <c r="EB8" s="75" t="s">
        <v>219</v>
      </c>
      <c r="EC8" s="75" t="s">
        <v>219</v>
      </c>
      <c r="ED8" s="75" t="s">
        <v>219</v>
      </c>
      <c r="EE8" s="75" t="s">
        <v>219</v>
      </c>
      <c r="EF8" s="75" t="s">
        <v>219</v>
      </c>
      <c r="EG8" s="75" t="s">
        <v>219</v>
      </c>
      <c r="EH8" s="75" t="s">
        <v>219</v>
      </c>
      <c r="EI8" s="75" t="s">
        <v>219</v>
      </c>
      <c r="EJ8" s="75" t="s">
        <v>219</v>
      </c>
      <c r="EK8" s="75" t="s">
        <v>219</v>
      </c>
      <c r="EL8" s="75" t="s">
        <v>219</v>
      </c>
      <c r="EM8" s="75" t="s">
        <v>219</v>
      </c>
      <c r="EN8" s="75" t="s">
        <v>219</v>
      </c>
      <c r="EO8" s="75" t="s">
        <v>219</v>
      </c>
      <c r="EP8" s="75" t="s">
        <v>219</v>
      </c>
      <c r="EQ8" s="75" t="s">
        <v>219</v>
      </c>
      <c r="ER8" s="75" t="s">
        <v>219</v>
      </c>
      <c r="ES8" s="75" t="s">
        <v>219</v>
      </c>
      <c r="ET8" s="75" t="s">
        <v>219</v>
      </c>
      <c r="EU8" s="75" t="s">
        <v>219</v>
      </c>
      <c r="EV8" s="75" t="s">
        <v>219</v>
      </c>
      <c r="EW8" s="75" t="s">
        <v>219</v>
      </c>
      <c r="EX8" s="75" t="s">
        <v>219</v>
      </c>
      <c r="EY8" s="75" t="s">
        <v>219</v>
      </c>
      <c r="EZ8" s="75" t="s">
        <v>219</v>
      </c>
      <c r="FA8" s="75" t="s">
        <v>219</v>
      </c>
      <c r="FB8" s="75" t="s">
        <v>219</v>
      </c>
      <c r="FC8" s="75" t="s">
        <v>219</v>
      </c>
      <c r="FD8" s="75" t="s">
        <v>219</v>
      </c>
      <c r="FE8" s="75" t="s">
        <v>219</v>
      </c>
      <c r="FF8" s="75" t="s">
        <v>219</v>
      </c>
      <c r="FG8" s="75" t="s">
        <v>219</v>
      </c>
      <c r="FH8" s="75" t="s">
        <v>219</v>
      </c>
      <c r="FI8" s="75" t="s">
        <v>219</v>
      </c>
      <c r="FJ8" s="75" t="s">
        <v>219</v>
      </c>
      <c r="FK8" s="75" t="s">
        <v>219</v>
      </c>
      <c r="FL8" s="75" t="s">
        <v>219</v>
      </c>
      <c r="FM8" s="75" t="s">
        <v>219</v>
      </c>
      <c r="FN8" s="75" t="s">
        <v>219</v>
      </c>
      <c r="FO8" s="75" t="s">
        <v>219</v>
      </c>
      <c r="FP8" s="75" t="s">
        <v>219</v>
      </c>
      <c r="FQ8" s="75" t="s">
        <v>219</v>
      </c>
      <c r="FR8" s="75" t="s">
        <v>219</v>
      </c>
      <c r="FS8" s="75" t="s">
        <v>219</v>
      </c>
      <c r="FT8" s="75" t="s">
        <v>219</v>
      </c>
      <c r="FU8" s="75" t="s">
        <v>219</v>
      </c>
      <c r="FV8" s="75" t="s">
        <v>219</v>
      </c>
      <c r="FW8" s="75" t="s">
        <v>219</v>
      </c>
      <c r="FX8" s="75" t="s">
        <v>219</v>
      </c>
      <c r="FY8" s="75" t="s">
        <v>219</v>
      </c>
      <c r="FZ8" s="75" t="s">
        <v>219</v>
      </c>
      <c r="GA8" s="75" t="s">
        <v>219</v>
      </c>
      <c r="GB8" s="75" t="s">
        <v>219</v>
      </c>
      <c r="GC8" s="75" t="s">
        <v>219</v>
      </c>
      <c r="GD8" s="75" t="s">
        <v>219</v>
      </c>
      <c r="GE8" s="75" t="s">
        <v>219</v>
      </c>
      <c r="GF8" s="75" t="s">
        <v>219</v>
      </c>
      <c r="GG8" s="75" t="s">
        <v>219</v>
      </c>
      <c r="GH8" s="75" t="s">
        <v>219</v>
      </c>
      <c r="GI8" s="75" t="s">
        <v>219</v>
      </c>
      <c r="GJ8" s="75" t="s">
        <v>219</v>
      </c>
      <c r="GK8" s="75" t="s">
        <v>219</v>
      </c>
      <c r="GL8" s="75" t="s">
        <v>219</v>
      </c>
      <c r="GM8" s="75" t="s">
        <v>219</v>
      </c>
      <c r="GN8" s="75" t="s">
        <v>219</v>
      </c>
      <c r="GO8" s="75" t="s">
        <v>219</v>
      </c>
      <c r="GP8" s="75" t="s">
        <v>219</v>
      </c>
      <c r="GQ8" s="75" t="s">
        <v>219</v>
      </c>
      <c r="GR8" s="75" t="s">
        <v>219</v>
      </c>
      <c r="GS8" s="75" t="s">
        <v>219</v>
      </c>
      <c r="GT8" s="75" t="s">
        <v>219</v>
      </c>
      <c r="GU8" s="75" t="s">
        <v>219</v>
      </c>
      <c r="GV8" s="75" t="s">
        <v>219</v>
      </c>
      <c r="GW8" s="75" t="s">
        <v>219</v>
      </c>
      <c r="GX8" s="75" t="s">
        <v>219</v>
      </c>
      <c r="GY8" s="75" t="s">
        <v>219</v>
      </c>
      <c r="GZ8" s="75" t="s">
        <v>219</v>
      </c>
      <c r="HA8" s="75" t="s">
        <v>219</v>
      </c>
      <c r="HB8" s="75" t="s">
        <v>219</v>
      </c>
      <c r="HC8" s="75" t="s">
        <v>219</v>
      </c>
      <c r="HD8" s="75" t="s">
        <v>219</v>
      </c>
      <c r="HE8" s="75" t="s">
        <v>219</v>
      </c>
      <c r="HF8" s="75" t="s">
        <v>219</v>
      </c>
      <c r="HG8" s="75" t="s">
        <v>219</v>
      </c>
      <c r="HH8" s="75" t="s">
        <v>219</v>
      </c>
      <c r="HI8" s="75" t="s">
        <v>219</v>
      </c>
    </row>
    <row r="9" spans="1:217" s="27" customFormat="1" x14ac:dyDescent="0.2">
      <c r="A9" s="23" t="s">
        <v>34</v>
      </c>
      <c r="B9" s="75" t="s">
        <v>35</v>
      </c>
      <c r="C9" s="75" t="str">
        <f t="shared" ref="C9:BN9" si="7">B9</f>
        <v>REAL</v>
      </c>
      <c r="D9" s="75" t="str">
        <f t="shared" si="7"/>
        <v>REAL</v>
      </c>
      <c r="E9" s="75" t="str">
        <f t="shared" si="7"/>
        <v>REAL</v>
      </c>
      <c r="F9" s="75" t="str">
        <f t="shared" si="7"/>
        <v>REAL</v>
      </c>
      <c r="G9" s="75" t="str">
        <f t="shared" si="7"/>
        <v>REAL</v>
      </c>
      <c r="H9" s="75" t="str">
        <f t="shared" si="7"/>
        <v>REAL</v>
      </c>
      <c r="I9" s="75" t="str">
        <f t="shared" si="7"/>
        <v>REAL</v>
      </c>
      <c r="J9" s="75" t="str">
        <f t="shared" si="7"/>
        <v>REAL</v>
      </c>
      <c r="K9" s="75" t="str">
        <f t="shared" si="7"/>
        <v>REAL</v>
      </c>
      <c r="L9" s="75" t="str">
        <f t="shared" si="7"/>
        <v>REAL</v>
      </c>
      <c r="M9" s="75" t="s">
        <v>35</v>
      </c>
      <c r="N9" s="75" t="str">
        <f t="shared" si="7"/>
        <v>REAL</v>
      </c>
      <c r="O9" s="75" t="str">
        <f t="shared" si="7"/>
        <v>REAL</v>
      </c>
      <c r="P9" s="75" t="str">
        <f t="shared" si="7"/>
        <v>REAL</v>
      </c>
      <c r="Q9" s="75" t="str">
        <f t="shared" si="7"/>
        <v>REAL</v>
      </c>
      <c r="R9" s="75" t="str">
        <f t="shared" si="7"/>
        <v>REAL</v>
      </c>
      <c r="S9" s="75" t="str">
        <f t="shared" si="7"/>
        <v>REAL</v>
      </c>
      <c r="T9" s="75" t="str">
        <f t="shared" si="7"/>
        <v>REAL</v>
      </c>
      <c r="U9" s="75" t="str">
        <f t="shared" si="7"/>
        <v>REAL</v>
      </c>
      <c r="V9" s="75" t="str">
        <f t="shared" si="7"/>
        <v>REAL</v>
      </c>
      <c r="W9" s="75" t="str">
        <f t="shared" si="7"/>
        <v>REAL</v>
      </c>
      <c r="X9" s="75" t="s">
        <v>35</v>
      </c>
      <c r="Y9" s="75" t="str">
        <f t="shared" si="7"/>
        <v>REAL</v>
      </c>
      <c r="Z9" s="75" t="str">
        <f t="shared" si="7"/>
        <v>REAL</v>
      </c>
      <c r="AA9" s="75" t="str">
        <f t="shared" si="7"/>
        <v>REAL</v>
      </c>
      <c r="AB9" s="75" t="str">
        <f t="shared" si="7"/>
        <v>REAL</v>
      </c>
      <c r="AC9" s="75" t="str">
        <f t="shared" si="7"/>
        <v>REAL</v>
      </c>
      <c r="AD9" s="75" t="str">
        <f t="shared" si="7"/>
        <v>REAL</v>
      </c>
      <c r="AE9" s="75" t="str">
        <f t="shared" si="7"/>
        <v>REAL</v>
      </c>
      <c r="AF9" s="75" t="str">
        <f t="shared" si="7"/>
        <v>REAL</v>
      </c>
      <c r="AG9" s="75" t="str">
        <f t="shared" si="7"/>
        <v>REAL</v>
      </c>
      <c r="AH9" s="75" t="str">
        <f t="shared" si="7"/>
        <v>REAL</v>
      </c>
      <c r="AI9" s="75" t="s">
        <v>35</v>
      </c>
      <c r="AJ9" s="75" t="str">
        <f t="shared" si="7"/>
        <v>REAL</v>
      </c>
      <c r="AK9" s="75" t="str">
        <f t="shared" si="7"/>
        <v>REAL</v>
      </c>
      <c r="AL9" s="75" t="str">
        <f t="shared" si="7"/>
        <v>REAL</v>
      </c>
      <c r="AM9" s="75" t="str">
        <f t="shared" si="7"/>
        <v>REAL</v>
      </c>
      <c r="AN9" s="75" t="str">
        <f t="shared" si="7"/>
        <v>REAL</v>
      </c>
      <c r="AO9" s="75" t="str">
        <f t="shared" si="7"/>
        <v>REAL</v>
      </c>
      <c r="AP9" s="75" t="str">
        <f t="shared" si="7"/>
        <v>REAL</v>
      </c>
      <c r="AQ9" s="75" t="str">
        <f t="shared" si="7"/>
        <v>REAL</v>
      </c>
      <c r="AR9" s="75" t="str">
        <f t="shared" si="7"/>
        <v>REAL</v>
      </c>
      <c r="AS9" s="75" t="str">
        <f t="shared" si="7"/>
        <v>REAL</v>
      </c>
      <c r="AT9" s="75" t="s">
        <v>35</v>
      </c>
      <c r="AU9" s="75" t="str">
        <f t="shared" si="7"/>
        <v>REAL</v>
      </c>
      <c r="AV9" s="75" t="str">
        <f t="shared" si="7"/>
        <v>REAL</v>
      </c>
      <c r="AW9" s="75" t="str">
        <f t="shared" si="7"/>
        <v>REAL</v>
      </c>
      <c r="AX9" s="75" t="str">
        <f t="shared" si="7"/>
        <v>REAL</v>
      </c>
      <c r="AY9" s="75" t="str">
        <f t="shared" si="7"/>
        <v>REAL</v>
      </c>
      <c r="AZ9" s="75" t="str">
        <f t="shared" si="7"/>
        <v>REAL</v>
      </c>
      <c r="BA9" s="75" t="str">
        <f t="shared" si="7"/>
        <v>REAL</v>
      </c>
      <c r="BB9" s="75" t="str">
        <f t="shared" si="7"/>
        <v>REAL</v>
      </c>
      <c r="BC9" s="75" t="str">
        <f t="shared" si="7"/>
        <v>REAL</v>
      </c>
      <c r="BD9" s="75" t="str">
        <f t="shared" si="7"/>
        <v>REAL</v>
      </c>
      <c r="BE9" s="75" t="s">
        <v>35</v>
      </c>
      <c r="BF9" s="75" t="str">
        <f t="shared" si="7"/>
        <v>REAL</v>
      </c>
      <c r="BG9" s="75" t="str">
        <f t="shared" si="7"/>
        <v>REAL</v>
      </c>
      <c r="BH9" s="75" t="str">
        <f t="shared" si="7"/>
        <v>REAL</v>
      </c>
      <c r="BI9" s="75" t="str">
        <f t="shared" si="7"/>
        <v>REAL</v>
      </c>
      <c r="BJ9" s="75" t="str">
        <f t="shared" si="7"/>
        <v>REAL</v>
      </c>
      <c r="BK9" s="75" t="str">
        <f t="shared" si="7"/>
        <v>REAL</v>
      </c>
      <c r="BL9" s="75" t="str">
        <f t="shared" si="7"/>
        <v>REAL</v>
      </c>
      <c r="BM9" s="75" t="str">
        <f t="shared" si="7"/>
        <v>REAL</v>
      </c>
      <c r="BN9" s="75" t="str">
        <f t="shared" si="7"/>
        <v>REAL</v>
      </c>
      <c r="BO9" s="75" t="str">
        <f t="shared" ref="BO9" si="8">BN9</f>
        <v>REAL</v>
      </c>
      <c r="BP9" s="75" t="s">
        <v>35</v>
      </c>
      <c r="BQ9" s="75" t="str">
        <f t="shared" ref="BQ9:EB9" si="9">BP9</f>
        <v>REAL</v>
      </c>
      <c r="BR9" s="75" t="str">
        <f t="shared" si="9"/>
        <v>REAL</v>
      </c>
      <c r="BS9" s="75" t="str">
        <f t="shared" si="9"/>
        <v>REAL</v>
      </c>
      <c r="BT9" s="75" t="str">
        <f t="shared" si="9"/>
        <v>REAL</v>
      </c>
      <c r="BU9" s="75" t="str">
        <f t="shared" si="9"/>
        <v>REAL</v>
      </c>
      <c r="BV9" s="75" t="str">
        <f t="shared" si="9"/>
        <v>REAL</v>
      </c>
      <c r="BW9" s="75" t="str">
        <f t="shared" si="9"/>
        <v>REAL</v>
      </c>
      <c r="BX9" s="75" t="str">
        <f t="shared" si="9"/>
        <v>REAL</v>
      </c>
      <c r="BY9" s="75" t="str">
        <f t="shared" si="9"/>
        <v>REAL</v>
      </c>
      <c r="BZ9" s="75" t="str">
        <f t="shared" si="9"/>
        <v>REAL</v>
      </c>
      <c r="CA9" s="75" t="s">
        <v>35</v>
      </c>
      <c r="CB9" s="75" t="str">
        <f t="shared" si="9"/>
        <v>REAL</v>
      </c>
      <c r="CC9" s="75" t="str">
        <f t="shared" si="9"/>
        <v>REAL</v>
      </c>
      <c r="CD9" s="75" t="str">
        <f t="shared" si="9"/>
        <v>REAL</v>
      </c>
      <c r="CE9" s="75" t="str">
        <f t="shared" si="9"/>
        <v>REAL</v>
      </c>
      <c r="CF9" s="75" t="str">
        <f t="shared" si="9"/>
        <v>REAL</v>
      </c>
      <c r="CG9" s="75" t="str">
        <f t="shared" si="9"/>
        <v>REAL</v>
      </c>
      <c r="CH9" s="75" t="str">
        <f t="shared" si="9"/>
        <v>REAL</v>
      </c>
      <c r="CI9" s="75" t="str">
        <f t="shared" si="9"/>
        <v>REAL</v>
      </c>
      <c r="CJ9" s="75" t="str">
        <f t="shared" si="9"/>
        <v>REAL</v>
      </c>
      <c r="CK9" s="75" t="str">
        <f t="shared" si="9"/>
        <v>REAL</v>
      </c>
      <c r="CL9" s="75" t="s">
        <v>35</v>
      </c>
      <c r="CM9" s="75" t="str">
        <f t="shared" si="9"/>
        <v>REAL</v>
      </c>
      <c r="CN9" s="75" t="str">
        <f t="shared" si="9"/>
        <v>REAL</v>
      </c>
      <c r="CO9" s="75" t="str">
        <f t="shared" si="9"/>
        <v>REAL</v>
      </c>
      <c r="CP9" s="75" t="str">
        <f t="shared" si="9"/>
        <v>REAL</v>
      </c>
      <c r="CQ9" s="75" t="str">
        <f t="shared" si="9"/>
        <v>REAL</v>
      </c>
      <c r="CR9" s="75" t="str">
        <f t="shared" si="9"/>
        <v>REAL</v>
      </c>
      <c r="CS9" s="75" t="str">
        <f t="shared" si="9"/>
        <v>REAL</v>
      </c>
      <c r="CT9" s="75" t="str">
        <f t="shared" si="9"/>
        <v>REAL</v>
      </c>
      <c r="CU9" s="75" t="str">
        <f t="shared" si="9"/>
        <v>REAL</v>
      </c>
      <c r="CV9" s="75" t="str">
        <f t="shared" si="9"/>
        <v>REAL</v>
      </c>
      <c r="CW9" s="75" t="s">
        <v>35</v>
      </c>
      <c r="CX9" s="75" t="str">
        <f t="shared" si="9"/>
        <v>REAL</v>
      </c>
      <c r="CY9" s="75" t="str">
        <f t="shared" si="9"/>
        <v>REAL</v>
      </c>
      <c r="CZ9" s="75" t="str">
        <f t="shared" si="9"/>
        <v>REAL</v>
      </c>
      <c r="DA9" s="75" t="str">
        <f t="shared" si="9"/>
        <v>REAL</v>
      </c>
      <c r="DB9" s="75" t="str">
        <f t="shared" si="9"/>
        <v>REAL</v>
      </c>
      <c r="DC9" s="75" t="str">
        <f t="shared" si="9"/>
        <v>REAL</v>
      </c>
      <c r="DD9" s="75" t="str">
        <f t="shared" si="9"/>
        <v>REAL</v>
      </c>
      <c r="DE9" s="75" t="str">
        <f t="shared" si="9"/>
        <v>REAL</v>
      </c>
      <c r="DF9" s="75" t="str">
        <f t="shared" si="9"/>
        <v>REAL</v>
      </c>
      <c r="DG9" s="75" t="str">
        <f t="shared" si="9"/>
        <v>REAL</v>
      </c>
      <c r="DH9" s="75" t="s">
        <v>35</v>
      </c>
      <c r="DI9" s="75" t="str">
        <f t="shared" si="9"/>
        <v>REAL</v>
      </c>
      <c r="DJ9" s="75" t="str">
        <f t="shared" si="9"/>
        <v>REAL</v>
      </c>
      <c r="DK9" s="75" t="str">
        <f t="shared" si="9"/>
        <v>REAL</v>
      </c>
      <c r="DL9" s="75" t="str">
        <f t="shared" si="9"/>
        <v>REAL</v>
      </c>
      <c r="DM9" s="75" t="str">
        <f t="shared" si="9"/>
        <v>REAL</v>
      </c>
      <c r="DN9" s="75" t="str">
        <f t="shared" si="9"/>
        <v>REAL</v>
      </c>
      <c r="DO9" s="75" t="str">
        <f t="shared" si="9"/>
        <v>REAL</v>
      </c>
      <c r="DP9" s="75" t="str">
        <f t="shared" si="9"/>
        <v>REAL</v>
      </c>
      <c r="DQ9" s="75" t="str">
        <f t="shared" si="9"/>
        <v>REAL</v>
      </c>
      <c r="DR9" s="75" t="str">
        <f t="shared" si="9"/>
        <v>REAL</v>
      </c>
      <c r="DS9" s="75" t="s">
        <v>35</v>
      </c>
      <c r="DT9" s="75" t="str">
        <f t="shared" si="9"/>
        <v>REAL</v>
      </c>
      <c r="DU9" s="75" t="str">
        <f t="shared" si="9"/>
        <v>REAL</v>
      </c>
      <c r="DV9" s="75" t="str">
        <f t="shared" si="9"/>
        <v>REAL</v>
      </c>
      <c r="DW9" s="75" t="str">
        <f t="shared" si="9"/>
        <v>REAL</v>
      </c>
      <c r="DX9" s="75" t="str">
        <f t="shared" si="9"/>
        <v>REAL</v>
      </c>
      <c r="DY9" s="75" t="str">
        <f t="shared" si="9"/>
        <v>REAL</v>
      </c>
      <c r="DZ9" s="75" t="str">
        <f t="shared" si="9"/>
        <v>REAL</v>
      </c>
      <c r="EA9" s="75" t="str">
        <f t="shared" si="9"/>
        <v>REAL</v>
      </c>
      <c r="EB9" s="75" t="str">
        <f t="shared" si="9"/>
        <v>REAL</v>
      </c>
      <c r="EC9" s="75" t="str">
        <f t="shared" ref="EC9" si="10">EB9</f>
        <v>REAL</v>
      </c>
      <c r="ED9" s="75" t="s">
        <v>35</v>
      </c>
      <c r="EE9" s="75" t="str">
        <f t="shared" ref="EE9:GP9" si="11">ED9</f>
        <v>REAL</v>
      </c>
      <c r="EF9" s="75" t="str">
        <f t="shared" si="11"/>
        <v>REAL</v>
      </c>
      <c r="EG9" s="75" t="str">
        <f t="shared" si="11"/>
        <v>REAL</v>
      </c>
      <c r="EH9" s="75" t="str">
        <f t="shared" si="11"/>
        <v>REAL</v>
      </c>
      <c r="EI9" s="75" t="str">
        <f t="shared" si="11"/>
        <v>REAL</v>
      </c>
      <c r="EJ9" s="75" t="str">
        <f t="shared" si="11"/>
        <v>REAL</v>
      </c>
      <c r="EK9" s="75" t="str">
        <f t="shared" si="11"/>
        <v>REAL</v>
      </c>
      <c r="EL9" s="75" t="str">
        <f t="shared" si="11"/>
        <v>REAL</v>
      </c>
      <c r="EM9" s="75" t="str">
        <f t="shared" si="11"/>
        <v>REAL</v>
      </c>
      <c r="EN9" s="75" t="str">
        <f t="shared" si="11"/>
        <v>REAL</v>
      </c>
      <c r="EO9" s="75" t="s">
        <v>35</v>
      </c>
      <c r="EP9" s="75" t="str">
        <f t="shared" si="11"/>
        <v>REAL</v>
      </c>
      <c r="EQ9" s="75" t="str">
        <f t="shared" si="11"/>
        <v>REAL</v>
      </c>
      <c r="ER9" s="75" t="str">
        <f t="shared" si="11"/>
        <v>REAL</v>
      </c>
      <c r="ES9" s="75" t="str">
        <f t="shared" si="11"/>
        <v>REAL</v>
      </c>
      <c r="ET9" s="75" t="str">
        <f t="shared" si="11"/>
        <v>REAL</v>
      </c>
      <c r="EU9" s="75" t="str">
        <f t="shared" si="11"/>
        <v>REAL</v>
      </c>
      <c r="EV9" s="75" t="str">
        <f t="shared" si="11"/>
        <v>REAL</v>
      </c>
      <c r="EW9" s="75" t="str">
        <f t="shared" si="11"/>
        <v>REAL</v>
      </c>
      <c r="EX9" s="75" t="str">
        <f t="shared" si="11"/>
        <v>REAL</v>
      </c>
      <c r="EY9" s="75" t="str">
        <f t="shared" si="11"/>
        <v>REAL</v>
      </c>
      <c r="EZ9" s="75" t="s">
        <v>35</v>
      </c>
      <c r="FA9" s="75" t="str">
        <f t="shared" si="11"/>
        <v>REAL</v>
      </c>
      <c r="FB9" s="75" t="str">
        <f t="shared" si="11"/>
        <v>REAL</v>
      </c>
      <c r="FC9" s="75" t="str">
        <f t="shared" si="11"/>
        <v>REAL</v>
      </c>
      <c r="FD9" s="75" t="str">
        <f t="shared" si="11"/>
        <v>REAL</v>
      </c>
      <c r="FE9" s="75" t="str">
        <f t="shared" si="11"/>
        <v>REAL</v>
      </c>
      <c r="FF9" s="75" t="str">
        <f t="shared" si="11"/>
        <v>REAL</v>
      </c>
      <c r="FG9" s="75" t="str">
        <f t="shared" si="11"/>
        <v>REAL</v>
      </c>
      <c r="FH9" s="75" t="str">
        <f t="shared" si="11"/>
        <v>REAL</v>
      </c>
      <c r="FI9" s="75" t="str">
        <f t="shared" si="11"/>
        <v>REAL</v>
      </c>
      <c r="FJ9" s="75" t="str">
        <f t="shared" si="11"/>
        <v>REAL</v>
      </c>
      <c r="FK9" s="75" t="s">
        <v>35</v>
      </c>
      <c r="FL9" s="75" t="str">
        <f t="shared" si="11"/>
        <v>REAL</v>
      </c>
      <c r="FM9" s="75" t="str">
        <f t="shared" si="11"/>
        <v>REAL</v>
      </c>
      <c r="FN9" s="75" t="str">
        <f t="shared" si="11"/>
        <v>REAL</v>
      </c>
      <c r="FO9" s="75" t="str">
        <f t="shared" si="11"/>
        <v>REAL</v>
      </c>
      <c r="FP9" s="75" t="str">
        <f t="shared" si="11"/>
        <v>REAL</v>
      </c>
      <c r="FQ9" s="75" t="str">
        <f t="shared" si="11"/>
        <v>REAL</v>
      </c>
      <c r="FR9" s="75" t="str">
        <f t="shared" si="11"/>
        <v>REAL</v>
      </c>
      <c r="FS9" s="75" t="str">
        <f t="shared" si="11"/>
        <v>REAL</v>
      </c>
      <c r="FT9" s="75" t="str">
        <f t="shared" si="11"/>
        <v>REAL</v>
      </c>
      <c r="FU9" s="75" t="str">
        <f t="shared" si="11"/>
        <v>REAL</v>
      </c>
      <c r="FV9" s="75" t="s">
        <v>35</v>
      </c>
      <c r="FW9" s="75" t="str">
        <f t="shared" si="11"/>
        <v>REAL</v>
      </c>
      <c r="FX9" s="75" t="str">
        <f t="shared" si="11"/>
        <v>REAL</v>
      </c>
      <c r="FY9" s="75" t="str">
        <f t="shared" si="11"/>
        <v>REAL</v>
      </c>
      <c r="FZ9" s="75" t="str">
        <f t="shared" si="11"/>
        <v>REAL</v>
      </c>
      <c r="GA9" s="75" t="str">
        <f t="shared" si="11"/>
        <v>REAL</v>
      </c>
      <c r="GB9" s="75" t="str">
        <f t="shared" si="11"/>
        <v>REAL</v>
      </c>
      <c r="GC9" s="75" t="str">
        <f t="shared" si="11"/>
        <v>REAL</v>
      </c>
      <c r="GD9" s="75" t="str">
        <f t="shared" si="11"/>
        <v>REAL</v>
      </c>
      <c r="GE9" s="75" t="str">
        <f t="shared" si="11"/>
        <v>REAL</v>
      </c>
      <c r="GF9" s="75" t="str">
        <f t="shared" si="11"/>
        <v>REAL</v>
      </c>
      <c r="GG9" s="75" t="s">
        <v>35</v>
      </c>
      <c r="GH9" s="75" t="str">
        <f t="shared" si="11"/>
        <v>REAL</v>
      </c>
      <c r="GI9" s="75" t="str">
        <f t="shared" si="11"/>
        <v>REAL</v>
      </c>
      <c r="GJ9" s="75" t="str">
        <f t="shared" si="11"/>
        <v>REAL</v>
      </c>
      <c r="GK9" s="75" t="str">
        <f t="shared" si="11"/>
        <v>REAL</v>
      </c>
      <c r="GL9" s="75" t="str">
        <f t="shared" si="11"/>
        <v>REAL</v>
      </c>
      <c r="GM9" s="75" t="str">
        <f t="shared" si="11"/>
        <v>REAL</v>
      </c>
      <c r="GN9" s="75" t="str">
        <f t="shared" si="11"/>
        <v>REAL</v>
      </c>
      <c r="GO9" s="75" t="str">
        <f t="shared" si="11"/>
        <v>REAL</v>
      </c>
      <c r="GP9" s="75" t="str">
        <f t="shared" si="11"/>
        <v>REAL</v>
      </c>
      <c r="GQ9" s="75" t="str">
        <f t="shared" ref="GQ9" si="12">GP9</f>
        <v>REAL</v>
      </c>
      <c r="GR9" s="75" t="s">
        <v>35</v>
      </c>
      <c r="GS9" s="75" t="str">
        <f t="shared" ref="GS9:HI9" si="13">GR9</f>
        <v>REAL</v>
      </c>
      <c r="GT9" s="75" t="str">
        <f t="shared" si="13"/>
        <v>REAL</v>
      </c>
      <c r="GU9" s="75" t="str">
        <f t="shared" si="13"/>
        <v>REAL</v>
      </c>
      <c r="GV9" s="75" t="str">
        <f t="shared" si="13"/>
        <v>REAL</v>
      </c>
      <c r="GW9" s="75" t="str">
        <f t="shared" si="13"/>
        <v>REAL</v>
      </c>
      <c r="GX9" s="75" t="str">
        <f t="shared" si="13"/>
        <v>REAL</v>
      </c>
      <c r="GY9" s="75" t="str">
        <f t="shared" si="13"/>
        <v>REAL</v>
      </c>
      <c r="GZ9" s="75" t="str">
        <f t="shared" si="13"/>
        <v>REAL</v>
      </c>
      <c r="HA9" s="75" t="str">
        <f t="shared" si="13"/>
        <v>REAL</v>
      </c>
      <c r="HB9" s="75" t="str">
        <f t="shared" si="13"/>
        <v>REAL</v>
      </c>
      <c r="HC9" s="75" t="s">
        <v>35</v>
      </c>
      <c r="HD9" s="75" t="str">
        <f t="shared" si="13"/>
        <v>REAL</v>
      </c>
      <c r="HE9" s="75" t="str">
        <f t="shared" si="13"/>
        <v>REAL</v>
      </c>
      <c r="HF9" s="75" t="str">
        <f t="shared" si="13"/>
        <v>REAL</v>
      </c>
      <c r="HG9" s="75" t="str">
        <f t="shared" si="13"/>
        <v>REAL</v>
      </c>
      <c r="HH9" s="75" t="str">
        <f t="shared" si="13"/>
        <v>REAL</v>
      </c>
      <c r="HI9" s="75" t="str">
        <f t="shared" si="13"/>
        <v>REAL</v>
      </c>
    </row>
    <row r="10" spans="1:217" s="27" customFormat="1" x14ac:dyDescent="0.2">
      <c r="A10" s="23" t="s">
        <v>343</v>
      </c>
      <c r="B10" s="73" t="e">
        <f>#REF!</f>
        <v>#REF!</v>
      </c>
      <c r="C10" s="73" t="e">
        <f>#REF!</f>
        <v>#REF!</v>
      </c>
      <c r="D10" s="73" t="e">
        <f>#REF!</f>
        <v>#REF!</v>
      </c>
      <c r="E10" s="73" t="e">
        <f>#REF!</f>
        <v>#REF!</v>
      </c>
      <c r="F10" s="73" t="e">
        <f>#REF!</f>
        <v>#REF!</v>
      </c>
      <c r="G10" s="73" t="e">
        <f>#REF!</f>
        <v>#REF!</v>
      </c>
      <c r="H10" s="73" t="e">
        <f>#REF!</f>
        <v>#REF!</v>
      </c>
      <c r="I10" s="73" t="e">
        <f>#REF!</f>
        <v>#REF!</v>
      </c>
      <c r="J10" s="73" t="e">
        <f>#REF!</f>
        <v>#REF!</v>
      </c>
      <c r="K10" s="73" t="e">
        <f>#REF!</f>
        <v>#REF!</v>
      </c>
      <c r="L10" s="73" t="e">
        <f>#REF!</f>
        <v>#REF!</v>
      </c>
      <c r="M10" s="73" t="e">
        <f>#REF!</f>
        <v>#REF!</v>
      </c>
      <c r="N10" s="73" t="e">
        <f>#REF!</f>
        <v>#REF!</v>
      </c>
      <c r="O10" s="73" t="e">
        <f>#REF!</f>
        <v>#REF!</v>
      </c>
      <c r="P10" s="73" t="e">
        <f>#REF!</f>
        <v>#REF!</v>
      </c>
      <c r="Q10" s="73" t="e">
        <f>#REF!</f>
        <v>#REF!</v>
      </c>
      <c r="R10" s="73" t="e">
        <f>#REF!</f>
        <v>#REF!</v>
      </c>
      <c r="S10" s="73" t="e">
        <f>#REF!</f>
        <v>#REF!</v>
      </c>
      <c r="T10" s="73" t="e">
        <f>#REF!</f>
        <v>#REF!</v>
      </c>
      <c r="U10" s="73" t="e">
        <f>#REF!</f>
        <v>#REF!</v>
      </c>
      <c r="V10" s="73" t="e">
        <f>#REF!</f>
        <v>#REF!</v>
      </c>
      <c r="W10" s="73" t="e">
        <f>#REF!</f>
        <v>#REF!</v>
      </c>
      <c r="X10" s="73" t="e">
        <f>#REF!</f>
        <v>#REF!</v>
      </c>
      <c r="Y10" s="73" t="e">
        <f>#REF!</f>
        <v>#REF!</v>
      </c>
      <c r="Z10" s="73" t="e">
        <f>#REF!</f>
        <v>#REF!</v>
      </c>
      <c r="AA10" s="73" t="e">
        <f>#REF!</f>
        <v>#REF!</v>
      </c>
      <c r="AB10" s="73" t="e">
        <f>#REF!</f>
        <v>#REF!</v>
      </c>
      <c r="AC10" s="73" t="e">
        <f>#REF!</f>
        <v>#REF!</v>
      </c>
      <c r="AD10" s="73" t="e">
        <f>#REF!</f>
        <v>#REF!</v>
      </c>
      <c r="AE10" s="73" t="e">
        <f>#REF!</f>
        <v>#REF!</v>
      </c>
      <c r="AF10" s="73" t="e">
        <f>#REF!</f>
        <v>#REF!</v>
      </c>
      <c r="AG10" s="73" t="e">
        <f>#REF!</f>
        <v>#REF!</v>
      </c>
      <c r="AH10" s="73" t="e">
        <f>#REF!</f>
        <v>#REF!</v>
      </c>
      <c r="AI10" s="73" t="e">
        <f>#REF!</f>
        <v>#REF!</v>
      </c>
      <c r="AJ10" s="73" t="e">
        <f>#REF!</f>
        <v>#REF!</v>
      </c>
      <c r="AK10" s="73" t="e">
        <f>#REF!</f>
        <v>#REF!</v>
      </c>
      <c r="AL10" s="73" t="e">
        <f>#REF!</f>
        <v>#REF!</v>
      </c>
      <c r="AM10" s="73" t="e">
        <f>#REF!</f>
        <v>#REF!</v>
      </c>
      <c r="AN10" s="73" t="e">
        <f>#REF!</f>
        <v>#REF!</v>
      </c>
      <c r="AO10" s="73" t="e">
        <f>#REF!</f>
        <v>#REF!</v>
      </c>
      <c r="AP10" s="73" t="e">
        <f>#REF!</f>
        <v>#REF!</v>
      </c>
      <c r="AQ10" s="73" t="e">
        <f>#REF!</f>
        <v>#REF!</v>
      </c>
      <c r="AR10" s="73" t="e">
        <f>#REF!</f>
        <v>#REF!</v>
      </c>
      <c r="AS10" s="73" t="e">
        <f>#REF!</f>
        <v>#REF!</v>
      </c>
      <c r="AT10" s="73" t="e">
        <f>#REF!</f>
        <v>#REF!</v>
      </c>
      <c r="AU10" s="73" t="e">
        <f>#REF!</f>
        <v>#REF!</v>
      </c>
      <c r="AV10" s="73" t="e">
        <f>#REF!</f>
        <v>#REF!</v>
      </c>
      <c r="AW10" s="73" t="e">
        <f>#REF!</f>
        <v>#REF!</v>
      </c>
      <c r="AX10" s="73" t="e">
        <f>#REF!</f>
        <v>#REF!</v>
      </c>
      <c r="AY10" s="73" t="e">
        <f>#REF!</f>
        <v>#REF!</v>
      </c>
      <c r="AZ10" s="73" t="e">
        <f>#REF!</f>
        <v>#REF!</v>
      </c>
      <c r="BA10" s="73" t="e">
        <f>#REF!</f>
        <v>#REF!</v>
      </c>
      <c r="BB10" s="73" t="e">
        <f>#REF!</f>
        <v>#REF!</v>
      </c>
      <c r="BC10" s="73" t="e">
        <f>#REF!</f>
        <v>#REF!</v>
      </c>
      <c r="BD10" s="73" t="e">
        <f>#REF!</f>
        <v>#REF!</v>
      </c>
      <c r="BE10" s="73" t="e">
        <f>#REF!</f>
        <v>#REF!</v>
      </c>
      <c r="BF10" s="73" t="e">
        <f>#REF!</f>
        <v>#REF!</v>
      </c>
      <c r="BG10" s="73" t="e">
        <f>#REF!</f>
        <v>#REF!</v>
      </c>
      <c r="BH10" s="73" t="e">
        <f>#REF!</f>
        <v>#REF!</v>
      </c>
      <c r="BI10" s="73" t="e">
        <f>#REF!</f>
        <v>#REF!</v>
      </c>
      <c r="BJ10" s="73" t="e">
        <f>#REF!</f>
        <v>#REF!</v>
      </c>
      <c r="BK10" s="73" t="e">
        <f>#REF!</f>
        <v>#REF!</v>
      </c>
      <c r="BL10" s="73" t="e">
        <f>#REF!</f>
        <v>#REF!</v>
      </c>
      <c r="BM10" s="73" t="e">
        <f>#REF!</f>
        <v>#REF!</v>
      </c>
      <c r="BN10" s="73" t="e">
        <f>#REF!</f>
        <v>#REF!</v>
      </c>
      <c r="BO10" s="73" t="e">
        <f>#REF!</f>
        <v>#REF!</v>
      </c>
      <c r="BP10" s="73" t="e">
        <f>#REF!</f>
        <v>#REF!</v>
      </c>
      <c r="BQ10" s="73" t="e">
        <f>#REF!</f>
        <v>#REF!</v>
      </c>
      <c r="BR10" s="73" t="e">
        <f>#REF!</f>
        <v>#REF!</v>
      </c>
      <c r="BS10" s="73" t="e">
        <f>#REF!</f>
        <v>#REF!</v>
      </c>
      <c r="BT10" s="73" t="e">
        <f>#REF!</f>
        <v>#REF!</v>
      </c>
      <c r="BU10" s="73" t="e">
        <f>#REF!</f>
        <v>#REF!</v>
      </c>
      <c r="BV10" s="73" t="e">
        <f>#REF!</f>
        <v>#REF!</v>
      </c>
      <c r="BW10" s="73" t="e">
        <f>#REF!</f>
        <v>#REF!</v>
      </c>
      <c r="BX10" s="73" t="e">
        <f>#REF!</f>
        <v>#REF!</v>
      </c>
      <c r="BY10" s="73" t="e">
        <f>#REF!</f>
        <v>#REF!</v>
      </c>
      <c r="BZ10" s="73" t="e">
        <f>#REF!</f>
        <v>#REF!</v>
      </c>
      <c r="CA10" s="73" t="e">
        <f>#REF!</f>
        <v>#REF!</v>
      </c>
      <c r="CB10" s="73" t="e">
        <f>#REF!</f>
        <v>#REF!</v>
      </c>
      <c r="CC10" s="73" t="e">
        <f>#REF!</f>
        <v>#REF!</v>
      </c>
      <c r="CD10" s="73" t="e">
        <f>#REF!</f>
        <v>#REF!</v>
      </c>
      <c r="CE10" s="73" t="e">
        <f>#REF!</f>
        <v>#REF!</v>
      </c>
      <c r="CF10" s="73" t="e">
        <f>#REF!</f>
        <v>#REF!</v>
      </c>
      <c r="CG10" s="73" t="e">
        <f>#REF!</f>
        <v>#REF!</v>
      </c>
      <c r="CH10" s="73" t="e">
        <f>#REF!</f>
        <v>#REF!</v>
      </c>
      <c r="CI10" s="73" t="e">
        <f>#REF!</f>
        <v>#REF!</v>
      </c>
      <c r="CJ10" s="73" t="e">
        <f>#REF!</f>
        <v>#REF!</v>
      </c>
      <c r="CK10" s="73" t="e">
        <f>#REF!</f>
        <v>#REF!</v>
      </c>
      <c r="CL10" s="73" t="e">
        <f>#REF!</f>
        <v>#REF!</v>
      </c>
      <c r="CM10" s="73" t="e">
        <f>#REF!</f>
        <v>#REF!</v>
      </c>
      <c r="CN10" s="73" t="e">
        <f>#REF!</f>
        <v>#REF!</v>
      </c>
      <c r="CO10" s="73" t="e">
        <f>#REF!</f>
        <v>#REF!</v>
      </c>
      <c r="CP10" s="73" t="e">
        <f>#REF!</f>
        <v>#REF!</v>
      </c>
      <c r="CQ10" s="73" t="e">
        <f>#REF!</f>
        <v>#REF!</v>
      </c>
      <c r="CR10" s="73" t="e">
        <f>#REF!</f>
        <v>#REF!</v>
      </c>
      <c r="CS10" s="73" t="e">
        <f>#REF!</f>
        <v>#REF!</v>
      </c>
      <c r="CT10" s="73" t="e">
        <f>#REF!</f>
        <v>#REF!</v>
      </c>
      <c r="CU10" s="73" t="e">
        <f>#REF!</f>
        <v>#REF!</v>
      </c>
      <c r="CV10" s="73" t="e">
        <f>#REF!</f>
        <v>#REF!</v>
      </c>
      <c r="CW10" s="73" t="e">
        <f>#REF!</f>
        <v>#REF!</v>
      </c>
      <c r="CX10" s="73" t="e">
        <f>#REF!</f>
        <v>#REF!</v>
      </c>
      <c r="CY10" s="73" t="e">
        <f>#REF!</f>
        <v>#REF!</v>
      </c>
      <c r="CZ10" s="73" t="e">
        <f>#REF!</f>
        <v>#REF!</v>
      </c>
      <c r="DA10" s="73" t="e">
        <f>#REF!</f>
        <v>#REF!</v>
      </c>
      <c r="DB10" s="73" t="e">
        <f>#REF!</f>
        <v>#REF!</v>
      </c>
      <c r="DC10" s="73" t="e">
        <f>#REF!</f>
        <v>#REF!</v>
      </c>
      <c r="DD10" s="73" t="e">
        <f>#REF!</f>
        <v>#REF!</v>
      </c>
      <c r="DE10" s="73" t="e">
        <f>#REF!</f>
        <v>#REF!</v>
      </c>
      <c r="DF10" s="73" t="e">
        <f>#REF!</f>
        <v>#REF!</v>
      </c>
      <c r="DG10" s="73" t="e">
        <f>#REF!</f>
        <v>#REF!</v>
      </c>
      <c r="DH10" s="73" t="e">
        <f>#REF!</f>
        <v>#REF!</v>
      </c>
      <c r="DI10" s="73" t="e">
        <f>#REF!</f>
        <v>#REF!</v>
      </c>
      <c r="DJ10" s="73" t="e">
        <f>#REF!</f>
        <v>#REF!</v>
      </c>
      <c r="DK10" s="73" t="e">
        <f>#REF!</f>
        <v>#REF!</v>
      </c>
      <c r="DL10" s="73" t="e">
        <f>#REF!</f>
        <v>#REF!</v>
      </c>
      <c r="DM10" s="73" t="e">
        <f>#REF!</f>
        <v>#REF!</v>
      </c>
      <c r="DN10" s="73" t="e">
        <f>#REF!</f>
        <v>#REF!</v>
      </c>
      <c r="DO10" s="73" t="e">
        <f>#REF!</f>
        <v>#REF!</v>
      </c>
      <c r="DP10" s="73" t="e">
        <f>#REF!</f>
        <v>#REF!</v>
      </c>
      <c r="DQ10" s="73" t="e">
        <f>#REF!</f>
        <v>#REF!</v>
      </c>
      <c r="DR10" s="73" t="e">
        <f>#REF!</f>
        <v>#REF!</v>
      </c>
      <c r="DS10" s="73" t="e">
        <f>#REF!</f>
        <v>#REF!</v>
      </c>
      <c r="DT10" s="73" t="e">
        <f>#REF!</f>
        <v>#REF!</v>
      </c>
      <c r="DU10" s="73" t="e">
        <f>#REF!</f>
        <v>#REF!</v>
      </c>
      <c r="DV10" s="73" t="e">
        <f>#REF!</f>
        <v>#REF!</v>
      </c>
      <c r="DW10" s="73" t="e">
        <f>#REF!</f>
        <v>#REF!</v>
      </c>
      <c r="DX10" s="73" t="e">
        <f>#REF!</f>
        <v>#REF!</v>
      </c>
      <c r="DY10" s="73" t="e">
        <f>#REF!</f>
        <v>#REF!</v>
      </c>
      <c r="DZ10" s="73" t="e">
        <f>#REF!</f>
        <v>#REF!</v>
      </c>
      <c r="EA10" s="73" t="e">
        <f>#REF!</f>
        <v>#REF!</v>
      </c>
      <c r="EB10" s="73" t="e">
        <f>#REF!</f>
        <v>#REF!</v>
      </c>
      <c r="EC10" s="73" t="e">
        <f>#REF!</f>
        <v>#REF!</v>
      </c>
      <c r="ED10" s="73" t="e">
        <f>#REF!</f>
        <v>#REF!</v>
      </c>
      <c r="EE10" s="73" t="e">
        <f>#REF!</f>
        <v>#REF!</v>
      </c>
      <c r="EF10" s="73" t="e">
        <f>#REF!</f>
        <v>#REF!</v>
      </c>
      <c r="EG10" s="73" t="e">
        <f>#REF!</f>
        <v>#REF!</v>
      </c>
      <c r="EH10" s="73" t="e">
        <f>#REF!</f>
        <v>#REF!</v>
      </c>
      <c r="EI10" s="73" t="e">
        <f>#REF!</f>
        <v>#REF!</v>
      </c>
      <c r="EJ10" s="73" t="e">
        <f>#REF!</f>
        <v>#REF!</v>
      </c>
      <c r="EK10" s="73" t="e">
        <f>#REF!</f>
        <v>#REF!</v>
      </c>
      <c r="EL10" s="73" t="e">
        <f>#REF!</f>
        <v>#REF!</v>
      </c>
      <c r="EM10" s="73" t="e">
        <f>#REF!</f>
        <v>#REF!</v>
      </c>
      <c r="EN10" s="73" t="e">
        <f>#REF!</f>
        <v>#REF!</v>
      </c>
      <c r="EO10" s="73" t="e">
        <f>#REF!</f>
        <v>#REF!</v>
      </c>
      <c r="EP10" s="73" t="e">
        <f>#REF!</f>
        <v>#REF!</v>
      </c>
      <c r="EQ10" s="73" t="e">
        <f>#REF!</f>
        <v>#REF!</v>
      </c>
      <c r="ER10" s="73" t="e">
        <f>#REF!</f>
        <v>#REF!</v>
      </c>
      <c r="ES10" s="73" t="e">
        <f>#REF!</f>
        <v>#REF!</v>
      </c>
      <c r="ET10" s="73" t="e">
        <f>#REF!</f>
        <v>#REF!</v>
      </c>
      <c r="EU10" s="73" t="e">
        <f>#REF!</f>
        <v>#REF!</v>
      </c>
      <c r="EV10" s="73" t="e">
        <f>#REF!</f>
        <v>#REF!</v>
      </c>
      <c r="EW10" s="73" t="e">
        <f>#REF!</f>
        <v>#REF!</v>
      </c>
      <c r="EX10" s="73" t="e">
        <f>#REF!</f>
        <v>#REF!</v>
      </c>
      <c r="EY10" s="73" t="e">
        <f>#REF!</f>
        <v>#REF!</v>
      </c>
      <c r="EZ10" s="73" t="e">
        <f>#REF!</f>
        <v>#REF!</v>
      </c>
      <c r="FA10" s="73" t="e">
        <f>#REF!</f>
        <v>#REF!</v>
      </c>
      <c r="FB10" s="73" t="e">
        <f>#REF!</f>
        <v>#REF!</v>
      </c>
      <c r="FC10" s="73" t="e">
        <f>#REF!</f>
        <v>#REF!</v>
      </c>
      <c r="FD10" s="73" t="e">
        <f>#REF!</f>
        <v>#REF!</v>
      </c>
      <c r="FE10" s="73" t="e">
        <f>#REF!</f>
        <v>#REF!</v>
      </c>
      <c r="FF10" s="73" t="e">
        <f>#REF!</f>
        <v>#REF!</v>
      </c>
      <c r="FG10" s="73" t="e">
        <f>#REF!</f>
        <v>#REF!</v>
      </c>
      <c r="FH10" s="73" t="e">
        <f>#REF!</f>
        <v>#REF!</v>
      </c>
      <c r="FI10" s="73" t="e">
        <f>#REF!</f>
        <v>#REF!</v>
      </c>
      <c r="FJ10" s="73" t="e">
        <f>#REF!</f>
        <v>#REF!</v>
      </c>
      <c r="FK10" s="73" t="e">
        <f>#REF!</f>
        <v>#REF!</v>
      </c>
      <c r="FL10" s="73" t="e">
        <f>#REF!</f>
        <v>#REF!</v>
      </c>
      <c r="FM10" s="73" t="e">
        <f>#REF!</f>
        <v>#REF!</v>
      </c>
      <c r="FN10" s="73" t="e">
        <f>#REF!</f>
        <v>#REF!</v>
      </c>
      <c r="FO10" s="73" t="e">
        <f>#REF!</f>
        <v>#REF!</v>
      </c>
      <c r="FP10" s="73" t="e">
        <f>#REF!</f>
        <v>#REF!</v>
      </c>
      <c r="FQ10" s="73" t="e">
        <f>#REF!</f>
        <v>#REF!</v>
      </c>
      <c r="FR10" s="73" t="e">
        <f>#REF!</f>
        <v>#REF!</v>
      </c>
      <c r="FS10" s="73" t="e">
        <f>#REF!</f>
        <v>#REF!</v>
      </c>
      <c r="FT10" s="73" t="e">
        <f>#REF!</f>
        <v>#REF!</v>
      </c>
      <c r="FU10" s="73" t="e">
        <f>#REF!</f>
        <v>#REF!</v>
      </c>
      <c r="FV10" s="73" t="e">
        <f>#REF!</f>
        <v>#REF!</v>
      </c>
      <c r="FW10" s="73" t="e">
        <f>#REF!</f>
        <v>#REF!</v>
      </c>
      <c r="FX10" s="73" t="e">
        <f>#REF!</f>
        <v>#REF!</v>
      </c>
      <c r="FY10" s="73" t="e">
        <f>#REF!</f>
        <v>#REF!</v>
      </c>
      <c r="FZ10" s="73" t="e">
        <f>#REF!</f>
        <v>#REF!</v>
      </c>
      <c r="GA10" s="73" t="e">
        <f>#REF!</f>
        <v>#REF!</v>
      </c>
      <c r="GB10" s="73" t="e">
        <f>#REF!</f>
        <v>#REF!</v>
      </c>
      <c r="GC10" s="73" t="e">
        <f>#REF!</f>
        <v>#REF!</v>
      </c>
      <c r="GD10" s="73" t="e">
        <f>#REF!</f>
        <v>#REF!</v>
      </c>
      <c r="GE10" s="73" t="e">
        <f>#REF!</f>
        <v>#REF!</v>
      </c>
      <c r="GF10" s="73" t="e">
        <f>#REF!</f>
        <v>#REF!</v>
      </c>
      <c r="GG10" s="73" t="e">
        <f>#REF!</f>
        <v>#REF!</v>
      </c>
      <c r="GH10" s="73" t="e">
        <f>#REF!</f>
        <v>#REF!</v>
      </c>
      <c r="GI10" s="73" t="e">
        <f>#REF!</f>
        <v>#REF!</v>
      </c>
      <c r="GJ10" s="73" t="e">
        <f>#REF!</f>
        <v>#REF!</v>
      </c>
      <c r="GK10" s="73" t="e">
        <f>#REF!</f>
        <v>#REF!</v>
      </c>
      <c r="GL10" s="73" t="e">
        <f>#REF!</f>
        <v>#REF!</v>
      </c>
      <c r="GM10" s="73" t="e">
        <f>#REF!</f>
        <v>#REF!</v>
      </c>
      <c r="GN10" s="73" t="e">
        <f>#REF!</f>
        <v>#REF!</v>
      </c>
      <c r="GO10" s="73" t="e">
        <f>#REF!</f>
        <v>#REF!</v>
      </c>
      <c r="GP10" s="73" t="e">
        <f>#REF!</f>
        <v>#REF!</v>
      </c>
      <c r="GQ10" s="73" t="e">
        <f>#REF!</f>
        <v>#REF!</v>
      </c>
      <c r="GR10" s="73" t="e">
        <f>#REF!</f>
        <v>#REF!</v>
      </c>
      <c r="GS10" s="73" t="e">
        <f>#REF!</f>
        <v>#REF!</v>
      </c>
      <c r="GT10" s="73" t="e">
        <f>#REF!</f>
        <v>#REF!</v>
      </c>
      <c r="GU10" s="73" t="e">
        <f>#REF!</f>
        <v>#REF!</v>
      </c>
      <c r="GV10" s="73" t="e">
        <f>#REF!</f>
        <v>#REF!</v>
      </c>
      <c r="GW10" s="73" t="e">
        <f>#REF!</f>
        <v>#REF!</v>
      </c>
      <c r="GX10" s="73" t="e">
        <f>#REF!</f>
        <v>#REF!</v>
      </c>
      <c r="GY10" s="73" t="e">
        <f>#REF!</f>
        <v>#REF!</v>
      </c>
      <c r="GZ10" s="73" t="e">
        <f>#REF!</f>
        <v>#REF!</v>
      </c>
      <c r="HA10" s="73" t="e">
        <f>#REF!</f>
        <v>#REF!</v>
      </c>
      <c r="HB10" s="73" t="e">
        <f>#REF!</f>
        <v>#REF!</v>
      </c>
      <c r="HC10" s="73" t="e">
        <f>#REF!</f>
        <v>#REF!</v>
      </c>
      <c r="HD10" s="73" t="e">
        <f>#REF!</f>
        <v>#REF!</v>
      </c>
      <c r="HE10" s="73" t="e">
        <f>#REF!</f>
        <v>#REF!</v>
      </c>
      <c r="HF10" s="73" t="e">
        <f>#REF!</f>
        <v>#REF!</v>
      </c>
      <c r="HG10" s="73" t="e">
        <f>#REF!</f>
        <v>#REF!</v>
      </c>
      <c r="HH10" s="73" t="e">
        <f>#REF!</f>
        <v>#REF!</v>
      </c>
      <c r="HI10" s="73" t="e">
        <f>#REF!</f>
        <v>#REF!</v>
      </c>
    </row>
    <row r="12" spans="1:217" x14ac:dyDescent="0.2">
      <c r="A12" s="34" t="s">
        <v>221</v>
      </c>
      <c r="B12" s="76">
        <f t="shared" ref="B12:BM12" si="14">B13+B18+B20+B30+B21</f>
        <v>0</v>
      </c>
      <c r="C12" s="76">
        <f t="shared" si="14"/>
        <v>0</v>
      </c>
      <c r="D12" s="76">
        <f t="shared" si="14"/>
        <v>0</v>
      </c>
      <c r="E12" s="76">
        <f t="shared" si="14"/>
        <v>0</v>
      </c>
      <c r="F12" s="76">
        <f t="shared" si="14"/>
        <v>0</v>
      </c>
      <c r="G12" s="76">
        <f t="shared" si="14"/>
        <v>0</v>
      </c>
      <c r="H12" s="76">
        <f t="shared" si="14"/>
        <v>0</v>
      </c>
      <c r="I12" s="76">
        <f t="shared" si="14"/>
        <v>0</v>
      </c>
      <c r="J12" s="76">
        <f t="shared" si="14"/>
        <v>0</v>
      </c>
      <c r="K12" s="76">
        <f t="shared" si="14"/>
        <v>0</v>
      </c>
      <c r="L12" s="76">
        <f t="shared" si="14"/>
        <v>0</v>
      </c>
      <c r="M12" s="76">
        <f t="shared" si="14"/>
        <v>0</v>
      </c>
      <c r="N12" s="76">
        <f t="shared" si="14"/>
        <v>0</v>
      </c>
      <c r="O12" s="76">
        <f t="shared" si="14"/>
        <v>0</v>
      </c>
      <c r="P12" s="76">
        <f t="shared" si="14"/>
        <v>112.75864325085793</v>
      </c>
      <c r="Q12" s="76">
        <f t="shared" si="14"/>
        <v>112.75864325085793</v>
      </c>
      <c r="R12" s="76">
        <f t="shared" si="14"/>
        <v>112.75864325085793</v>
      </c>
      <c r="S12" s="76">
        <f t="shared" si="14"/>
        <v>112.75864325085793</v>
      </c>
      <c r="T12" s="76">
        <f t="shared" si="14"/>
        <v>112.75864325085793</v>
      </c>
      <c r="U12" s="76">
        <f t="shared" si="14"/>
        <v>112.75864325085793</v>
      </c>
      <c r="V12" s="76">
        <f t="shared" si="14"/>
        <v>112.75864325085793</v>
      </c>
      <c r="W12" s="76">
        <f t="shared" si="14"/>
        <v>112.75864325085793</v>
      </c>
      <c r="X12" s="76">
        <f t="shared" si="14"/>
        <v>112.75864325085793</v>
      </c>
      <c r="Y12" s="76">
        <f t="shared" si="14"/>
        <v>112.75864325085793</v>
      </c>
      <c r="Z12" s="76">
        <f t="shared" si="14"/>
        <v>112.75864325085793</v>
      </c>
      <c r="AA12" s="76">
        <f t="shared" si="14"/>
        <v>112.75864325085793</v>
      </c>
      <c r="AB12" s="76">
        <f t="shared" si="14"/>
        <v>112.75864325085793</v>
      </c>
      <c r="AC12" s="76">
        <f t="shared" si="14"/>
        <v>112.75864325085793</v>
      </c>
      <c r="AD12" s="76">
        <f t="shared" si="14"/>
        <v>112.75864325085793</v>
      </c>
      <c r="AE12" s="76">
        <f t="shared" si="14"/>
        <v>112.75864325085793</v>
      </c>
      <c r="AF12" s="76">
        <f t="shared" si="14"/>
        <v>112.75864325085793</v>
      </c>
      <c r="AG12" s="76">
        <f t="shared" si="14"/>
        <v>112.75864325085793</v>
      </c>
      <c r="AH12" s="76">
        <f t="shared" si="14"/>
        <v>112.75864325085793</v>
      </c>
      <c r="AI12" s="76">
        <f t="shared" si="14"/>
        <v>112.75864325085793</v>
      </c>
      <c r="AJ12" s="76">
        <f t="shared" si="14"/>
        <v>112.75864325085793</v>
      </c>
      <c r="AK12" s="76">
        <f t="shared" si="14"/>
        <v>112.75864325085793</v>
      </c>
      <c r="AL12" s="76">
        <f t="shared" si="14"/>
        <v>112.75864325085793</v>
      </c>
      <c r="AM12" s="76">
        <f t="shared" si="14"/>
        <v>112.75864325085793</v>
      </c>
      <c r="AN12" s="76">
        <f t="shared" si="14"/>
        <v>112.75864325085793</v>
      </c>
      <c r="AO12" s="76">
        <f t="shared" si="14"/>
        <v>112.75864325085793</v>
      </c>
      <c r="AP12" s="76">
        <f t="shared" si="14"/>
        <v>112.75864325085793</v>
      </c>
      <c r="AQ12" s="76">
        <f t="shared" si="14"/>
        <v>112.75864325085793</v>
      </c>
      <c r="AR12" s="76">
        <f t="shared" si="14"/>
        <v>112.75864325085793</v>
      </c>
      <c r="AS12" s="76">
        <f t="shared" si="14"/>
        <v>112.75864325085793</v>
      </c>
      <c r="AT12" s="76">
        <f t="shared" si="14"/>
        <v>112.75864325085793</v>
      </c>
      <c r="AU12" s="76">
        <f t="shared" si="14"/>
        <v>112.75864325085793</v>
      </c>
      <c r="AV12" s="76">
        <f t="shared" si="14"/>
        <v>112.75864325085793</v>
      </c>
      <c r="AW12" s="76">
        <f t="shared" si="14"/>
        <v>112.75864325085793</v>
      </c>
      <c r="AX12" s="76">
        <f t="shared" si="14"/>
        <v>112.75864325085793</v>
      </c>
      <c r="AY12" s="76">
        <f t="shared" si="14"/>
        <v>112.75864325085793</v>
      </c>
      <c r="AZ12" s="76">
        <f t="shared" si="14"/>
        <v>112.75864325085793</v>
      </c>
      <c r="BA12" s="76">
        <f t="shared" si="14"/>
        <v>112.75864325085793</v>
      </c>
      <c r="BB12" s="76">
        <f t="shared" si="14"/>
        <v>112.75864325085793</v>
      </c>
      <c r="BC12" s="76">
        <f t="shared" si="14"/>
        <v>112.75864325085793</v>
      </c>
      <c r="BD12" s="76">
        <f t="shared" si="14"/>
        <v>112.75864325085793</v>
      </c>
      <c r="BE12" s="76">
        <f t="shared" si="14"/>
        <v>112.75864325085793</v>
      </c>
      <c r="BF12" s="76">
        <f t="shared" si="14"/>
        <v>112.75864325085793</v>
      </c>
      <c r="BG12" s="76">
        <f t="shared" si="14"/>
        <v>112.75864325085793</v>
      </c>
      <c r="BH12" s="76">
        <f t="shared" si="14"/>
        <v>112.75864325085793</v>
      </c>
      <c r="BI12" s="76">
        <f t="shared" si="14"/>
        <v>112.75864325085793</v>
      </c>
      <c r="BJ12" s="76">
        <f t="shared" si="14"/>
        <v>112.75864325085793</v>
      </c>
      <c r="BK12" s="76">
        <f t="shared" si="14"/>
        <v>112.75864325085793</v>
      </c>
      <c r="BL12" s="76">
        <f t="shared" si="14"/>
        <v>112.75864325085793</v>
      </c>
      <c r="BM12" s="76">
        <f t="shared" si="14"/>
        <v>112.75864325085793</v>
      </c>
      <c r="BN12" s="76">
        <f t="shared" ref="BN12:DY12" si="15">BN13+BN18+BN20+BN30+BN21</f>
        <v>112.75864325085793</v>
      </c>
      <c r="BO12" s="76">
        <f t="shared" si="15"/>
        <v>112.75864325085793</v>
      </c>
      <c r="BP12" s="76">
        <f t="shared" si="15"/>
        <v>112.75864325085793</v>
      </c>
      <c r="BQ12" s="76">
        <f t="shared" si="15"/>
        <v>112.75864325085793</v>
      </c>
      <c r="BR12" s="76">
        <f t="shared" si="15"/>
        <v>112.75864325085793</v>
      </c>
      <c r="BS12" s="76">
        <f t="shared" si="15"/>
        <v>112.75864325085793</v>
      </c>
      <c r="BT12" s="76">
        <f t="shared" si="15"/>
        <v>112.75864325085793</v>
      </c>
      <c r="BU12" s="76">
        <f t="shared" si="15"/>
        <v>112.75864325085793</v>
      </c>
      <c r="BV12" s="76">
        <f t="shared" si="15"/>
        <v>112.75864325085793</v>
      </c>
      <c r="BW12" s="76">
        <f t="shared" si="15"/>
        <v>112.75864325085793</v>
      </c>
      <c r="BX12" s="76">
        <f t="shared" si="15"/>
        <v>112.75864325085793</v>
      </c>
      <c r="BY12" s="76">
        <f t="shared" si="15"/>
        <v>112.75864325085793</v>
      </c>
      <c r="BZ12" s="76">
        <f t="shared" si="15"/>
        <v>112.75864325085793</v>
      </c>
      <c r="CA12" s="76">
        <f t="shared" si="15"/>
        <v>112.75864325085793</v>
      </c>
      <c r="CB12" s="76">
        <f t="shared" si="15"/>
        <v>112.75864325085793</v>
      </c>
      <c r="CC12" s="76">
        <f t="shared" si="15"/>
        <v>112.75864325085793</v>
      </c>
      <c r="CD12" s="76">
        <f t="shared" si="15"/>
        <v>112.75864325085793</v>
      </c>
      <c r="CE12" s="76">
        <f t="shared" si="15"/>
        <v>112.75864325085793</v>
      </c>
      <c r="CF12" s="76">
        <f t="shared" si="15"/>
        <v>112.75864325085793</v>
      </c>
      <c r="CG12" s="76">
        <f t="shared" si="15"/>
        <v>112.75864325085793</v>
      </c>
      <c r="CH12" s="76">
        <f t="shared" si="15"/>
        <v>112.75864325085793</v>
      </c>
      <c r="CI12" s="76">
        <f t="shared" si="15"/>
        <v>112.75864325085793</v>
      </c>
      <c r="CJ12" s="76">
        <f t="shared" si="15"/>
        <v>112.75864325085793</v>
      </c>
      <c r="CK12" s="76">
        <f t="shared" si="15"/>
        <v>112.75864325085793</v>
      </c>
      <c r="CL12" s="76">
        <f t="shared" si="15"/>
        <v>112.75864325085793</v>
      </c>
      <c r="CM12" s="76">
        <f t="shared" si="15"/>
        <v>112.75864325085793</v>
      </c>
      <c r="CN12" s="76">
        <f t="shared" si="15"/>
        <v>112.75864325085793</v>
      </c>
      <c r="CO12" s="76">
        <f t="shared" si="15"/>
        <v>112.75864325085793</v>
      </c>
      <c r="CP12" s="76">
        <f t="shared" si="15"/>
        <v>112.75864325085793</v>
      </c>
      <c r="CQ12" s="76">
        <f t="shared" si="15"/>
        <v>112.75864325085793</v>
      </c>
      <c r="CR12" s="76">
        <f t="shared" si="15"/>
        <v>112.75864325085793</v>
      </c>
      <c r="CS12" s="76">
        <f t="shared" si="15"/>
        <v>112.75864325085793</v>
      </c>
      <c r="CT12" s="76">
        <f t="shared" si="15"/>
        <v>112.75864325085793</v>
      </c>
      <c r="CU12" s="76">
        <f t="shared" si="15"/>
        <v>112.75864325085793</v>
      </c>
      <c r="CV12" s="76">
        <f t="shared" si="15"/>
        <v>112.75864325085793</v>
      </c>
      <c r="CW12" s="76">
        <f t="shared" si="15"/>
        <v>112.75864325085793</v>
      </c>
      <c r="CX12" s="76">
        <f t="shared" si="15"/>
        <v>112.75864325085793</v>
      </c>
      <c r="CY12" s="76">
        <f t="shared" si="15"/>
        <v>112.75864325085793</v>
      </c>
      <c r="CZ12" s="76">
        <f t="shared" si="15"/>
        <v>112.75864325085793</v>
      </c>
      <c r="DA12" s="76">
        <f t="shared" si="15"/>
        <v>112.75864325085793</v>
      </c>
      <c r="DB12" s="76">
        <f t="shared" si="15"/>
        <v>112.75864325085793</v>
      </c>
      <c r="DC12" s="76">
        <f t="shared" si="15"/>
        <v>112.75864325085793</v>
      </c>
      <c r="DD12" s="76">
        <f t="shared" si="15"/>
        <v>112.75864325085793</v>
      </c>
      <c r="DE12" s="76">
        <f t="shared" si="15"/>
        <v>112.75864325085793</v>
      </c>
      <c r="DF12" s="76">
        <f t="shared" si="15"/>
        <v>112.75864325085793</v>
      </c>
      <c r="DG12" s="76">
        <f t="shared" si="15"/>
        <v>112.75864325085793</v>
      </c>
      <c r="DH12" s="76">
        <f t="shared" si="15"/>
        <v>112.75864325085793</v>
      </c>
      <c r="DI12" s="76">
        <f t="shared" si="15"/>
        <v>112.75864325085793</v>
      </c>
      <c r="DJ12" s="76">
        <f t="shared" si="15"/>
        <v>112.75864325085793</v>
      </c>
      <c r="DK12" s="76">
        <f t="shared" si="15"/>
        <v>112.75864325085793</v>
      </c>
      <c r="DL12" s="76">
        <f t="shared" si="15"/>
        <v>112.75864325085793</v>
      </c>
      <c r="DM12" s="76">
        <f t="shared" si="15"/>
        <v>112.75864325085793</v>
      </c>
      <c r="DN12" s="76">
        <f t="shared" si="15"/>
        <v>112.75864325085793</v>
      </c>
      <c r="DO12" s="76">
        <f t="shared" si="15"/>
        <v>112.75864325085793</v>
      </c>
      <c r="DP12" s="76">
        <f t="shared" si="15"/>
        <v>112.75864325085793</v>
      </c>
      <c r="DQ12" s="76">
        <f t="shared" si="15"/>
        <v>112.75864325085793</v>
      </c>
      <c r="DR12" s="76">
        <f t="shared" si="15"/>
        <v>112.75864325085793</v>
      </c>
      <c r="DS12" s="76">
        <f t="shared" si="15"/>
        <v>112.75864325085793</v>
      </c>
      <c r="DT12" s="76">
        <f t="shared" si="15"/>
        <v>112.75864325085793</v>
      </c>
      <c r="DU12" s="76">
        <f t="shared" si="15"/>
        <v>112.75864325085793</v>
      </c>
      <c r="DV12" s="76">
        <f t="shared" si="15"/>
        <v>112.75864325085793</v>
      </c>
      <c r="DW12" s="76">
        <f t="shared" si="15"/>
        <v>112.75864325085793</v>
      </c>
      <c r="DX12" s="76">
        <f t="shared" si="15"/>
        <v>112.75864325085793</v>
      </c>
      <c r="DY12" s="76">
        <f t="shared" si="15"/>
        <v>112.75864325085793</v>
      </c>
      <c r="DZ12" s="76">
        <f t="shared" ref="DZ12:GK12" si="16">DZ13+DZ18+DZ20+DZ30+DZ21</f>
        <v>112.75864325085793</v>
      </c>
      <c r="EA12" s="76">
        <f t="shared" si="16"/>
        <v>112.75864325085793</v>
      </c>
      <c r="EB12" s="76">
        <f t="shared" si="16"/>
        <v>112.75864325085793</v>
      </c>
      <c r="EC12" s="76">
        <f t="shared" si="16"/>
        <v>112.75864325085793</v>
      </c>
      <c r="ED12" s="76">
        <f t="shared" si="16"/>
        <v>112.75864325085793</v>
      </c>
      <c r="EE12" s="76">
        <f t="shared" si="16"/>
        <v>112.75864325085793</v>
      </c>
      <c r="EF12" s="76">
        <f t="shared" si="16"/>
        <v>112.75864325085793</v>
      </c>
      <c r="EG12" s="76">
        <f t="shared" si="16"/>
        <v>112.75864325085793</v>
      </c>
      <c r="EH12" s="76">
        <f t="shared" si="16"/>
        <v>112.75864325085793</v>
      </c>
      <c r="EI12" s="76">
        <f t="shared" si="16"/>
        <v>112.75864325085793</v>
      </c>
      <c r="EJ12" s="76">
        <f t="shared" si="16"/>
        <v>112.75864325085793</v>
      </c>
      <c r="EK12" s="76">
        <f t="shared" si="16"/>
        <v>112.75864325085793</v>
      </c>
      <c r="EL12" s="76">
        <f t="shared" si="16"/>
        <v>112.75864325085793</v>
      </c>
      <c r="EM12" s="76">
        <f t="shared" si="16"/>
        <v>112.75864325085793</v>
      </c>
      <c r="EN12" s="76">
        <f t="shared" si="16"/>
        <v>112.75864325085793</v>
      </c>
      <c r="EO12" s="76">
        <f t="shared" si="16"/>
        <v>112.75864325085793</v>
      </c>
      <c r="EP12" s="76">
        <f t="shared" si="16"/>
        <v>112.75864325085793</v>
      </c>
      <c r="EQ12" s="76">
        <f t="shared" si="16"/>
        <v>112.75864325085793</v>
      </c>
      <c r="ER12" s="76">
        <f t="shared" si="16"/>
        <v>112.75864325085793</v>
      </c>
      <c r="ES12" s="76">
        <f t="shared" si="16"/>
        <v>112.75864325085793</v>
      </c>
      <c r="ET12" s="76">
        <f t="shared" si="16"/>
        <v>112.75864325085793</v>
      </c>
      <c r="EU12" s="76">
        <f t="shared" si="16"/>
        <v>112.75864325085793</v>
      </c>
      <c r="EV12" s="76">
        <f t="shared" si="16"/>
        <v>112.75864325085793</v>
      </c>
      <c r="EW12" s="76">
        <f t="shared" si="16"/>
        <v>112.75864325085793</v>
      </c>
      <c r="EX12" s="76">
        <f t="shared" si="16"/>
        <v>112.75864325085793</v>
      </c>
      <c r="EY12" s="76">
        <f t="shared" si="16"/>
        <v>112.75864325085793</v>
      </c>
      <c r="EZ12" s="76">
        <f t="shared" si="16"/>
        <v>112.75864325085793</v>
      </c>
      <c r="FA12" s="76">
        <f t="shared" si="16"/>
        <v>112.75864325085793</v>
      </c>
      <c r="FB12" s="76">
        <f t="shared" si="16"/>
        <v>112.75864325085793</v>
      </c>
      <c r="FC12" s="76">
        <f t="shared" si="16"/>
        <v>112.75864325085793</v>
      </c>
      <c r="FD12" s="76">
        <f t="shared" si="16"/>
        <v>112.75864325085793</v>
      </c>
      <c r="FE12" s="76">
        <f t="shared" si="16"/>
        <v>112.75864325085793</v>
      </c>
      <c r="FF12" s="76">
        <f t="shared" si="16"/>
        <v>112.75864325085793</v>
      </c>
      <c r="FG12" s="76">
        <f t="shared" si="16"/>
        <v>112.75864325085793</v>
      </c>
      <c r="FH12" s="76">
        <f t="shared" si="16"/>
        <v>112.75864325085793</v>
      </c>
      <c r="FI12" s="76">
        <f t="shared" si="16"/>
        <v>112.75864325085793</v>
      </c>
      <c r="FJ12" s="76">
        <f t="shared" si="16"/>
        <v>112.75864325085793</v>
      </c>
      <c r="FK12" s="76">
        <f t="shared" si="16"/>
        <v>112.75864325085793</v>
      </c>
      <c r="FL12" s="76">
        <f t="shared" si="16"/>
        <v>112.75864325085793</v>
      </c>
      <c r="FM12" s="76">
        <f t="shared" si="16"/>
        <v>112.75864325085793</v>
      </c>
      <c r="FN12" s="76">
        <f t="shared" si="16"/>
        <v>112.75864325085793</v>
      </c>
      <c r="FO12" s="76">
        <f t="shared" si="16"/>
        <v>112.75864325085793</v>
      </c>
      <c r="FP12" s="76">
        <f t="shared" si="16"/>
        <v>112.75864325085793</v>
      </c>
      <c r="FQ12" s="76">
        <f t="shared" si="16"/>
        <v>112.75864325085793</v>
      </c>
      <c r="FR12" s="76">
        <f t="shared" si="16"/>
        <v>112.75864325085793</v>
      </c>
      <c r="FS12" s="76">
        <f t="shared" si="16"/>
        <v>112.75864325085793</v>
      </c>
      <c r="FT12" s="76">
        <f t="shared" si="16"/>
        <v>112.75864325085793</v>
      </c>
      <c r="FU12" s="76">
        <f t="shared" si="16"/>
        <v>112.75864325085793</v>
      </c>
      <c r="FV12" s="76">
        <f t="shared" si="16"/>
        <v>112.75864325085793</v>
      </c>
      <c r="FW12" s="76">
        <f t="shared" si="16"/>
        <v>112.75864325085793</v>
      </c>
      <c r="FX12" s="76">
        <f t="shared" si="16"/>
        <v>112.75864325085793</v>
      </c>
      <c r="FY12" s="76">
        <f t="shared" si="16"/>
        <v>112.75864325085793</v>
      </c>
      <c r="FZ12" s="76">
        <f t="shared" si="16"/>
        <v>112.75864325085793</v>
      </c>
      <c r="GA12" s="76">
        <f t="shared" si="16"/>
        <v>112.75864325085793</v>
      </c>
      <c r="GB12" s="76">
        <f t="shared" si="16"/>
        <v>112.75864325085793</v>
      </c>
      <c r="GC12" s="76">
        <f t="shared" si="16"/>
        <v>112.75864325085793</v>
      </c>
      <c r="GD12" s="76">
        <f t="shared" si="16"/>
        <v>112.75864325085793</v>
      </c>
      <c r="GE12" s="76">
        <f t="shared" si="16"/>
        <v>112.75864325085793</v>
      </c>
      <c r="GF12" s="76">
        <f t="shared" si="16"/>
        <v>112.75864325085793</v>
      </c>
      <c r="GG12" s="76">
        <f t="shared" si="16"/>
        <v>112.75864325085793</v>
      </c>
      <c r="GH12" s="76">
        <f t="shared" si="16"/>
        <v>112.75864325085793</v>
      </c>
      <c r="GI12" s="76">
        <f t="shared" si="16"/>
        <v>112.75864325085793</v>
      </c>
      <c r="GJ12" s="76">
        <f t="shared" si="16"/>
        <v>112.75864325085793</v>
      </c>
      <c r="GK12" s="76">
        <f t="shared" si="16"/>
        <v>112.75864325085793</v>
      </c>
      <c r="GL12" s="76">
        <f t="shared" ref="GL12:HI12" si="17">GL13+GL18+GL20+GL30+GL21</f>
        <v>112.75864325085793</v>
      </c>
      <c r="GM12" s="76">
        <f t="shared" si="17"/>
        <v>112.75864325085793</v>
      </c>
      <c r="GN12" s="76">
        <f t="shared" si="17"/>
        <v>112.75864325085793</v>
      </c>
      <c r="GO12" s="76">
        <f t="shared" si="17"/>
        <v>112.75864325085793</v>
      </c>
      <c r="GP12" s="76">
        <f t="shared" si="17"/>
        <v>112.75864325085793</v>
      </c>
      <c r="GQ12" s="76">
        <f t="shared" si="17"/>
        <v>112.75864325085793</v>
      </c>
      <c r="GR12" s="76">
        <f t="shared" si="17"/>
        <v>112.75864325085793</v>
      </c>
      <c r="GS12" s="76">
        <f t="shared" si="17"/>
        <v>112.75864325085793</v>
      </c>
      <c r="GT12" s="76">
        <f t="shared" si="17"/>
        <v>112.75864325085793</v>
      </c>
      <c r="GU12" s="76">
        <f t="shared" si="17"/>
        <v>112.75864325085793</v>
      </c>
      <c r="GV12" s="76">
        <f t="shared" si="17"/>
        <v>112.75864325085793</v>
      </c>
      <c r="GW12" s="76">
        <f t="shared" si="17"/>
        <v>112.75864325085793</v>
      </c>
      <c r="GX12" s="76">
        <f t="shared" si="17"/>
        <v>112.75864325085793</v>
      </c>
      <c r="GY12" s="76">
        <f t="shared" si="17"/>
        <v>112.75864325085793</v>
      </c>
      <c r="GZ12" s="76">
        <f t="shared" si="17"/>
        <v>112.75864325085793</v>
      </c>
      <c r="HA12" s="76">
        <f t="shared" si="17"/>
        <v>112.75864325085793</v>
      </c>
      <c r="HB12" s="76">
        <f t="shared" si="17"/>
        <v>112.75864325085793</v>
      </c>
      <c r="HC12" s="76">
        <f t="shared" si="17"/>
        <v>112.75864325085793</v>
      </c>
      <c r="HD12" s="76">
        <f t="shared" si="17"/>
        <v>112.75864325085793</v>
      </c>
      <c r="HE12" s="76">
        <f t="shared" si="17"/>
        <v>112.75864325085793</v>
      </c>
      <c r="HF12" s="76">
        <f t="shared" si="17"/>
        <v>112.75864325085793</v>
      </c>
      <c r="HG12" s="76">
        <f t="shared" si="17"/>
        <v>112.75864325085793</v>
      </c>
      <c r="HH12" s="76">
        <f t="shared" si="17"/>
        <v>112.75864325085793</v>
      </c>
      <c r="HI12" s="76">
        <f t="shared" si="17"/>
        <v>112.75864325085793</v>
      </c>
    </row>
    <row r="13" spans="1:217" s="82" customFormat="1" x14ac:dyDescent="0.2">
      <c r="A13" s="32" t="s">
        <v>223</v>
      </c>
      <c r="B13" s="81">
        <f t="shared" ref="B13:BM13" si="18">SUM(B14:B17)</f>
        <v>0</v>
      </c>
      <c r="C13" s="81">
        <f t="shared" si="18"/>
        <v>0</v>
      </c>
      <c r="D13" s="81">
        <f t="shared" si="18"/>
        <v>0</v>
      </c>
      <c r="E13" s="81">
        <f t="shared" si="18"/>
        <v>0</v>
      </c>
      <c r="F13" s="81">
        <f t="shared" si="18"/>
        <v>0</v>
      </c>
      <c r="G13" s="81">
        <f t="shared" si="18"/>
        <v>0</v>
      </c>
      <c r="H13" s="81">
        <f t="shared" si="18"/>
        <v>0</v>
      </c>
      <c r="I13" s="81">
        <f t="shared" si="18"/>
        <v>0</v>
      </c>
      <c r="J13" s="81">
        <f t="shared" si="18"/>
        <v>0</v>
      </c>
      <c r="K13" s="81">
        <f t="shared" si="18"/>
        <v>0</v>
      </c>
      <c r="L13" s="81">
        <f t="shared" si="18"/>
        <v>0</v>
      </c>
      <c r="M13" s="81">
        <f t="shared" si="18"/>
        <v>0</v>
      </c>
      <c r="N13" s="81">
        <f t="shared" si="18"/>
        <v>0</v>
      </c>
      <c r="O13" s="81">
        <f t="shared" si="18"/>
        <v>0</v>
      </c>
      <c r="P13" s="81">
        <f t="shared" si="18"/>
        <v>112.75864325085793</v>
      </c>
      <c r="Q13" s="81">
        <f t="shared" si="18"/>
        <v>112.75864325085793</v>
      </c>
      <c r="R13" s="81">
        <f t="shared" si="18"/>
        <v>112.75864325085793</v>
      </c>
      <c r="S13" s="81">
        <f t="shared" si="18"/>
        <v>112.75864325085793</v>
      </c>
      <c r="T13" s="81">
        <f t="shared" si="18"/>
        <v>112.75864325085793</v>
      </c>
      <c r="U13" s="81">
        <f t="shared" si="18"/>
        <v>112.75864325085793</v>
      </c>
      <c r="V13" s="81">
        <f t="shared" si="18"/>
        <v>112.75864325085793</v>
      </c>
      <c r="W13" s="81">
        <f t="shared" si="18"/>
        <v>112.75864325085793</v>
      </c>
      <c r="X13" s="81">
        <f t="shared" si="18"/>
        <v>112.75864325085793</v>
      </c>
      <c r="Y13" s="81">
        <f t="shared" si="18"/>
        <v>112.75864325085793</v>
      </c>
      <c r="Z13" s="81">
        <f t="shared" si="18"/>
        <v>112.75864325085793</v>
      </c>
      <c r="AA13" s="81">
        <f t="shared" si="18"/>
        <v>112.75864325085793</v>
      </c>
      <c r="AB13" s="81">
        <f t="shared" si="18"/>
        <v>112.75864325085793</v>
      </c>
      <c r="AC13" s="81">
        <f t="shared" si="18"/>
        <v>112.75864325085793</v>
      </c>
      <c r="AD13" s="81">
        <f t="shared" si="18"/>
        <v>112.75864325085793</v>
      </c>
      <c r="AE13" s="81">
        <f t="shared" si="18"/>
        <v>112.75864325085793</v>
      </c>
      <c r="AF13" s="81">
        <f t="shared" si="18"/>
        <v>112.75864325085793</v>
      </c>
      <c r="AG13" s="81">
        <f t="shared" si="18"/>
        <v>112.75864325085793</v>
      </c>
      <c r="AH13" s="81">
        <f t="shared" si="18"/>
        <v>112.75864325085793</v>
      </c>
      <c r="AI13" s="81">
        <f t="shared" si="18"/>
        <v>112.75864325085793</v>
      </c>
      <c r="AJ13" s="81">
        <f t="shared" si="18"/>
        <v>112.75864325085793</v>
      </c>
      <c r="AK13" s="81">
        <f t="shared" si="18"/>
        <v>112.75864325085793</v>
      </c>
      <c r="AL13" s="81">
        <f t="shared" si="18"/>
        <v>112.75864325085793</v>
      </c>
      <c r="AM13" s="81">
        <f t="shared" si="18"/>
        <v>112.75864325085793</v>
      </c>
      <c r="AN13" s="81">
        <f t="shared" si="18"/>
        <v>112.75864325085793</v>
      </c>
      <c r="AO13" s="81">
        <f t="shared" si="18"/>
        <v>112.75864325085793</v>
      </c>
      <c r="AP13" s="81">
        <f t="shared" si="18"/>
        <v>112.75864325085793</v>
      </c>
      <c r="AQ13" s="81">
        <f t="shared" si="18"/>
        <v>112.75864325085793</v>
      </c>
      <c r="AR13" s="81">
        <f t="shared" si="18"/>
        <v>112.75864325085793</v>
      </c>
      <c r="AS13" s="81">
        <f t="shared" si="18"/>
        <v>112.75864325085793</v>
      </c>
      <c r="AT13" s="81">
        <f t="shared" si="18"/>
        <v>112.75864325085793</v>
      </c>
      <c r="AU13" s="81">
        <f t="shared" si="18"/>
        <v>112.75864325085793</v>
      </c>
      <c r="AV13" s="81">
        <f t="shared" si="18"/>
        <v>112.75864325085793</v>
      </c>
      <c r="AW13" s="81">
        <f t="shared" si="18"/>
        <v>112.75864325085793</v>
      </c>
      <c r="AX13" s="81">
        <f t="shared" si="18"/>
        <v>112.75864325085793</v>
      </c>
      <c r="AY13" s="81">
        <f t="shared" si="18"/>
        <v>112.75864325085793</v>
      </c>
      <c r="AZ13" s="81">
        <f t="shared" si="18"/>
        <v>112.75864325085793</v>
      </c>
      <c r="BA13" s="81">
        <f t="shared" si="18"/>
        <v>112.75864325085793</v>
      </c>
      <c r="BB13" s="81">
        <f t="shared" si="18"/>
        <v>112.75864325085793</v>
      </c>
      <c r="BC13" s="81">
        <f t="shared" si="18"/>
        <v>112.75864325085793</v>
      </c>
      <c r="BD13" s="81">
        <f t="shared" si="18"/>
        <v>112.75864325085793</v>
      </c>
      <c r="BE13" s="81">
        <f t="shared" si="18"/>
        <v>112.75864325085793</v>
      </c>
      <c r="BF13" s="81">
        <f t="shared" si="18"/>
        <v>112.75864325085793</v>
      </c>
      <c r="BG13" s="81">
        <f t="shared" si="18"/>
        <v>112.75864325085793</v>
      </c>
      <c r="BH13" s="81">
        <f t="shared" si="18"/>
        <v>112.75864325085793</v>
      </c>
      <c r="BI13" s="81">
        <f t="shared" si="18"/>
        <v>112.75864325085793</v>
      </c>
      <c r="BJ13" s="81">
        <f t="shared" si="18"/>
        <v>112.75864325085793</v>
      </c>
      <c r="BK13" s="81">
        <f t="shared" si="18"/>
        <v>112.75864325085793</v>
      </c>
      <c r="BL13" s="81">
        <f t="shared" si="18"/>
        <v>112.75864325085793</v>
      </c>
      <c r="BM13" s="81">
        <f t="shared" si="18"/>
        <v>112.75864325085793</v>
      </c>
      <c r="BN13" s="81">
        <f t="shared" ref="BN13:DY13" si="19">SUM(BN14:BN17)</f>
        <v>112.75864325085793</v>
      </c>
      <c r="BO13" s="81">
        <f t="shared" si="19"/>
        <v>112.75864325085793</v>
      </c>
      <c r="BP13" s="81">
        <f t="shared" si="19"/>
        <v>112.75864325085793</v>
      </c>
      <c r="BQ13" s="81">
        <f t="shared" si="19"/>
        <v>112.75864325085793</v>
      </c>
      <c r="BR13" s="81">
        <f t="shared" si="19"/>
        <v>112.75864325085793</v>
      </c>
      <c r="BS13" s="81">
        <f t="shared" si="19"/>
        <v>112.75864325085793</v>
      </c>
      <c r="BT13" s="81">
        <f t="shared" si="19"/>
        <v>112.75864325085793</v>
      </c>
      <c r="BU13" s="81">
        <f t="shared" si="19"/>
        <v>112.75864325085793</v>
      </c>
      <c r="BV13" s="81">
        <f t="shared" si="19"/>
        <v>112.75864325085793</v>
      </c>
      <c r="BW13" s="81">
        <f t="shared" si="19"/>
        <v>112.75864325085793</v>
      </c>
      <c r="BX13" s="81">
        <f t="shared" si="19"/>
        <v>112.75864325085793</v>
      </c>
      <c r="BY13" s="81">
        <f t="shared" si="19"/>
        <v>112.75864325085793</v>
      </c>
      <c r="BZ13" s="81">
        <f t="shared" si="19"/>
        <v>112.75864325085793</v>
      </c>
      <c r="CA13" s="81">
        <f t="shared" si="19"/>
        <v>112.75864325085793</v>
      </c>
      <c r="CB13" s="81">
        <f t="shared" si="19"/>
        <v>112.75864325085793</v>
      </c>
      <c r="CC13" s="81">
        <f t="shared" si="19"/>
        <v>112.75864325085793</v>
      </c>
      <c r="CD13" s="81">
        <f t="shared" si="19"/>
        <v>112.75864325085793</v>
      </c>
      <c r="CE13" s="81">
        <f t="shared" si="19"/>
        <v>112.75864325085793</v>
      </c>
      <c r="CF13" s="81">
        <f t="shared" si="19"/>
        <v>112.75864325085793</v>
      </c>
      <c r="CG13" s="81">
        <f t="shared" si="19"/>
        <v>112.75864325085793</v>
      </c>
      <c r="CH13" s="81">
        <f t="shared" si="19"/>
        <v>112.75864325085793</v>
      </c>
      <c r="CI13" s="81">
        <f t="shared" si="19"/>
        <v>112.75864325085793</v>
      </c>
      <c r="CJ13" s="81">
        <f t="shared" si="19"/>
        <v>112.75864325085793</v>
      </c>
      <c r="CK13" s="81">
        <f t="shared" si="19"/>
        <v>112.75864325085793</v>
      </c>
      <c r="CL13" s="81">
        <f t="shared" si="19"/>
        <v>112.75864325085793</v>
      </c>
      <c r="CM13" s="81">
        <f t="shared" si="19"/>
        <v>112.75864325085793</v>
      </c>
      <c r="CN13" s="81">
        <f t="shared" si="19"/>
        <v>112.75864325085793</v>
      </c>
      <c r="CO13" s="81">
        <f t="shared" si="19"/>
        <v>112.75864325085793</v>
      </c>
      <c r="CP13" s="81">
        <f t="shared" si="19"/>
        <v>112.75864325085793</v>
      </c>
      <c r="CQ13" s="81">
        <f t="shared" si="19"/>
        <v>112.75864325085793</v>
      </c>
      <c r="CR13" s="81">
        <f t="shared" si="19"/>
        <v>112.75864325085793</v>
      </c>
      <c r="CS13" s="81">
        <f t="shared" si="19"/>
        <v>112.75864325085793</v>
      </c>
      <c r="CT13" s="81">
        <f t="shared" si="19"/>
        <v>112.75864325085793</v>
      </c>
      <c r="CU13" s="81">
        <f t="shared" si="19"/>
        <v>112.75864325085793</v>
      </c>
      <c r="CV13" s="81">
        <f t="shared" si="19"/>
        <v>112.75864325085793</v>
      </c>
      <c r="CW13" s="81">
        <f t="shared" si="19"/>
        <v>112.75864325085793</v>
      </c>
      <c r="CX13" s="81">
        <f t="shared" si="19"/>
        <v>112.75864325085793</v>
      </c>
      <c r="CY13" s="81">
        <f t="shared" si="19"/>
        <v>112.75864325085793</v>
      </c>
      <c r="CZ13" s="81">
        <f t="shared" si="19"/>
        <v>112.75864325085793</v>
      </c>
      <c r="DA13" s="81">
        <f t="shared" si="19"/>
        <v>112.75864325085793</v>
      </c>
      <c r="DB13" s="81">
        <f t="shared" si="19"/>
        <v>112.75864325085793</v>
      </c>
      <c r="DC13" s="81">
        <f t="shared" si="19"/>
        <v>112.75864325085793</v>
      </c>
      <c r="DD13" s="81">
        <f t="shared" si="19"/>
        <v>112.75864325085793</v>
      </c>
      <c r="DE13" s="81">
        <f t="shared" si="19"/>
        <v>112.75864325085793</v>
      </c>
      <c r="DF13" s="81">
        <f t="shared" si="19"/>
        <v>112.75864325085793</v>
      </c>
      <c r="DG13" s="81">
        <f t="shared" si="19"/>
        <v>112.75864325085793</v>
      </c>
      <c r="DH13" s="81">
        <f t="shared" si="19"/>
        <v>112.75864325085793</v>
      </c>
      <c r="DI13" s="81">
        <f t="shared" si="19"/>
        <v>112.75864325085793</v>
      </c>
      <c r="DJ13" s="81">
        <f t="shared" si="19"/>
        <v>112.75864325085793</v>
      </c>
      <c r="DK13" s="81">
        <f t="shared" si="19"/>
        <v>112.75864325085793</v>
      </c>
      <c r="DL13" s="81">
        <f t="shared" si="19"/>
        <v>112.75864325085793</v>
      </c>
      <c r="DM13" s="81">
        <f t="shared" si="19"/>
        <v>112.75864325085793</v>
      </c>
      <c r="DN13" s="81">
        <f t="shared" si="19"/>
        <v>112.75864325085793</v>
      </c>
      <c r="DO13" s="81">
        <f t="shared" si="19"/>
        <v>112.75864325085793</v>
      </c>
      <c r="DP13" s="81">
        <f t="shared" si="19"/>
        <v>112.75864325085793</v>
      </c>
      <c r="DQ13" s="81">
        <f t="shared" si="19"/>
        <v>112.75864325085793</v>
      </c>
      <c r="DR13" s="81">
        <f t="shared" si="19"/>
        <v>112.75864325085793</v>
      </c>
      <c r="DS13" s="81">
        <f t="shared" si="19"/>
        <v>112.75864325085793</v>
      </c>
      <c r="DT13" s="81">
        <f t="shared" si="19"/>
        <v>112.75864325085793</v>
      </c>
      <c r="DU13" s="81">
        <f t="shared" si="19"/>
        <v>112.75864325085793</v>
      </c>
      <c r="DV13" s="81">
        <f t="shared" si="19"/>
        <v>112.75864325085793</v>
      </c>
      <c r="DW13" s="81">
        <f t="shared" si="19"/>
        <v>112.75864325085793</v>
      </c>
      <c r="DX13" s="81">
        <f t="shared" si="19"/>
        <v>112.75864325085793</v>
      </c>
      <c r="DY13" s="81">
        <f t="shared" si="19"/>
        <v>112.75864325085793</v>
      </c>
      <c r="DZ13" s="81">
        <f t="shared" ref="DZ13:GK13" si="20">SUM(DZ14:DZ17)</f>
        <v>112.75864325085793</v>
      </c>
      <c r="EA13" s="81">
        <f t="shared" si="20"/>
        <v>112.75864325085793</v>
      </c>
      <c r="EB13" s="81">
        <f t="shared" si="20"/>
        <v>112.75864325085793</v>
      </c>
      <c r="EC13" s="81">
        <f t="shared" si="20"/>
        <v>112.75864325085793</v>
      </c>
      <c r="ED13" s="81">
        <f t="shared" si="20"/>
        <v>112.75864325085793</v>
      </c>
      <c r="EE13" s="81">
        <f t="shared" si="20"/>
        <v>112.75864325085793</v>
      </c>
      <c r="EF13" s="81">
        <f t="shared" si="20"/>
        <v>112.75864325085793</v>
      </c>
      <c r="EG13" s="81">
        <f t="shared" si="20"/>
        <v>112.75864325085793</v>
      </c>
      <c r="EH13" s="81">
        <f t="shared" si="20"/>
        <v>112.75864325085793</v>
      </c>
      <c r="EI13" s="81">
        <f t="shared" si="20"/>
        <v>112.75864325085793</v>
      </c>
      <c r="EJ13" s="81">
        <f t="shared" si="20"/>
        <v>112.75864325085793</v>
      </c>
      <c r="EK13" s="81">
        <f t="shared" si="20"/>
        <v>112.75864325085793</v>
      </c>
      <c r="EL13" s="81">
        <f t="shared" si="20"/>
        <v>112.75864325085793</v>
      </c>
      <c r="EM13" s="81">
        <f t="shared" si="20"/>
        <v>112.75864325085793</v>
      </c>
      <c r="EN13" s="81">
        <f t="shared" si="20"/>
        <v>112.75864325085793</v>
      </c>
      <c r="EO13" s="81">
        <f t="shared" si="20"/>
        <v>112.75864325085793</v>
      </c>
      <c r="EP13" s="81">
        <f t="shared" si="20"/>
        <v>112.75864325085793</v>
      </c>
      <c r="EQ13" s="81">
        <f t="shared" si="20"/>
        <v>112.75864325085793</v>
      </c>
      <c r="ER13" s="81">
        <f t="shared" si="20"/>
        <v>112.75864325085793</v>
      </c>
      <c r="ES13" s="81">
        <f t="shared" si="20"/>
        <v>112.75864325085793</v>
      </c>
      <c r="ET13" s="81">
        <f t="shared" si="20"/>
        <v>112.75864325085793</v>
      </c>
      <c r="EU13" s="81">
        <f t="shared" si="20"/>
        <v>112.75864325085793</v>
      </c>
      <c r="EV13" s="81">
        <f t="shared" si="20"/>
        <v>112.75864325085793</v>
      </c>
      <c r="EW13" s="81">
        <f t="shared" si="20"/>
        <v>112.75864325085793</v>
      </c>
      <c r="EX13" s="81">
        <f t="shared" si="20"/>
        <v>112.75864325085793</v>
      </c>
      <c r="EY13" s="81">
        <f t="shared" si="20"/>
        <v>112.75864325085793</v>
      </c>
      <c r="EZ13" s="81">
        <f t="shared" si="20"/>
        <v>112.75864325085793</v>
      </c>
      <c r="FA13" s="81">
        <f t="shared" si="20"/>
        <v>112.75864325085793</v>
      </c>
      <c r="FB13" s="81">
        <f t="shared" si="20"/>
        <v>112.75864325085793</v>
      </c>
      <c r="FC13" s="81">
        <f t="shared" si="20"/>
        <v>112.75864325085793</v>
      </c>
      <c r="FD13" s="81">
        <f t="shared" si="20"/>
        <v>112.75864325085793</v>
      </c>
      <c r="FE13" s="81">
        <f t="shared" si="20"/>
        <v>112.75864325085793</v>
      </c>
      <c r="FF13" s="81">
        <f t="shared" si="20"/>
        <v>112.75864325085793</v>
      </c>
      <c r="FG13" s="81">
        <f t="shared" si="20"/>
        <v>112.75864325085793</v>
      </c>
      <c r="FH13" s="81">
        <f t="shared" si="20"/>
        <v>112.75864325085793</v>
      </c>
      <c r="FI13" s="81">
        <f t="shared" si="20"/>
        <v>112.75864325085793</v>
      </c>
      <c r="FJ13" s="81">
        <f t="shared" si="20"/>
        <v>112.75864325085793</v>
      </c>
      <c r="FK13" s="81">
        <f t="shared" si="20"/>
        <v>112.75864325085793</v>
      </c>
      <c r="FL13" s="81">
        <f t="shared" si="20"/>
        <v>112.75864325085793</v>
      </c>
      <c r="FM13" s="81">
        <f t="shared" si="20"/>
        <v>112.75864325085793</v>
      </c>
      <c r="FN13" s="81">
        <f t="shared" si="20"/>
        <v>112.75864325085793</v>
      </c>
      <c r="FO13" s="81">
        <f t="shared" si="20"/>
        <v>112.75864325085793</v>
      </c>
      <c r="FP13" s="81">
        <f t="shared" si="20"/>
        <v>112.75864325085793</v>
      </c>
      <c r="FQ13" s="81">
        <f t="shared" si="20"/>
        <v>112.75864325085793</v>
      </c>
      <c r="FR13" s="81">
        <f t="shared" si="20"/>
        <v>112.75864325085793</v>
      </c>
      <c r="FS13" s="81">
        <f t="shared" si="20"/>
        <v>112.75864325085793</v>
      </c>
      <c r="FT13" s="81">
        <f t="shared" si="20"/>
        <v>112.75864325085793</v>
      </c>
      <c r="FU13" s="81">
        <f t="shared" si="20"/>
        <v>112.75864325085793</v>
      </c>
      <c r="FV13" s="81">
        <f t="shared" si="20"/>
        <v>112.75864325085793</v>
      </c>
      <c r="FW13" s="81">
        <f t="shared" si="20"/>
        <v>112.75864325085793</v>
      </c>
      <c r="FX13" s="81">
        <f t="shared" si="20"/>
        <v>112.75864325085793</v>
      </c>
      <c r="FY13" s="81">
        <f t="shared" si="20"/>
        <v>112.75864325085793</v>
      </c>
      <c r="FZ13" s="81">
        <f t="shared" si="20"/>
        <v>112.75864325085793</v>
      </c>
      <c r="GA13" s="81">
        <f t="shared" si="20"/>
        <v>112.75864325085793</v>
      </c>
      <c r="GB13" s="81">
        <f t="shared" si="20"/>
        <v>112.75864325085793</v>
      </c>
      <c r="GC13" s="81">
        <f t="shared" si="20"/>
        <v>112.75864325085793</v>
      </c>
      <c r="GD13" s="81">
        <f t="shared" si="20"/>
        <v>112.75864325085793</v>
      </c>
      <c r="GE13" s="81">
        <f t="shared" si="20"/>
        <v>112.75864325085793</v>
      </c>
      <c r="GF13" s="81">
        <f t="shared" si="20"/>
        <v>112.75864325085793</v>
      </c>
      <c r="GG13" s="81">
        <f t="shared" si="20"/>
        <v>112.75864325085793</v>
      </c>
      <c r="GH13" s="81">
        <f t="shared" si="20"/>
        <v>112.75864325085793</v>
      </c>
      <c r="GI13" s="81">
        <f t="shared" si="20"/>
        <v>112.75864325085793</v>
      </c>
      <c r="GJ13" s="81">
        <f t="shared" si="20"/>
        <v>112.75864325085793</v>
      </c>
      <c r="GK13" s="81">
        <f t="shared" si="20"/>
        <v>112.75864325085793</v>
      </c>
      <c r="GL13" s="81">
        <f t="shared" ref="GL13:HI13" si="21">SUM(GL14:GL17)</f>
        <v>112.75864325085793</v>
      </c>
      <c r="GM13" s="81">
        <f t="shared" si="21"/>
        <v>112.75864325085793</v>
      </c>
      <c r="GN13" s="81">
        <f t="shared" si="21"/>
        <v>112.75864325085793</v>
      </c>
      <c r="GO13" s="81">
        <f t="shared" si="21"/>
        <v>112.75864325085793</v>
      </c>
      <c r="GP13" s="81">
        <f t="shared" si="21"/>
        <v>112.75864325085793</v>
      </c>
      <c r="GQ13" s="81">
        <f t="shared" si="21"/>
        <v>112.75864325085793</v>
      </c>
      <c r="GR13" s="81">
        <f t="shared" si="21"/>
        <v>112.75864325085793</v>
      </c>
      <c r="GS13" s="81">
        <f t="shared" si="21"/>
        <v>112.75864325085793</v>
      </c>
      <c r="GT13" s="81">
        <f t="shared" si="21"/>
        <v>112.75864325085793</v>
      </c>
      <c r="GU13" s="81">
        <f t="shared" si="21"/>
        <v>112.75864325085793</v>
      </c>
      <c r="GV13" s="81">
        <f t="shared" si="21"/>
        <v>112.75864325085793</v>
      </c>
      <c r="GW13" s="81">
        <f t="shared" si="21"/>
        <v>112.75864325085793</v>
      </c>
      <c r="GX13" s="81">
        <f t="shared" si="21"/>
        <v>112.75864325085793</v>
      </c>
      <c r="GY13" s="81">
        <f t="shared" si="21"/>
        <v>112.75864325085793</v>
      </c>
      <c r="GZ13" s="81">
        <f t="shared" si="21"/>
        <v>112.75864325085793</v>
      </c>
      <c r="HA13" s="81">
        <f t="shared" si="21"/>
        <v>112.75864325085793</v>
      </c>
      <c r="HB13" s="81">
        <f t="shared" si="21"/>
        <v>112.75864325085793</v>
      </c>
      <c r="HC13" s="81">
        <f t="shared" si="21"/>
        <v>112.75864325085793</v>
      </c>
      <c r="HD13" s="81">
        <f t="shared" si="21"/>
        <v>112.75864325085793</v>
      </c>
      <c r="HE13" s="81">
        <f t="shared" si="21"/>
        <v>112.75864325085793</v>
      </c>
      <c r="HF13" s="81">
        <f t="shared" si="21"/>
        <v>112.75864325085793</v>
      </c>
      <c r="HG13" s="81">
        <f t="shared" si="21"/>
        <v>112.75864325085793</v>
      </c>
      <c r="HH13" s="81">
        <f t="shared" si="21"/>
        <v>112.75864325085793</v>
      </c>
      <c r="HI13" s="81">
        <f t="shared" si="21"/>
        <v>112.75864325085793</v>
      </c>
    </row>
    <row r="14" spans="1:217" x14ac:dyDescent="0.2">
      <c r="A14" s="30" t="s">
        <v>344</v>
      </c>
      <c r="B14" s="80">
        <v>0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  <c r="K14" s="80">
        <v>0</v>
      </c>
      <c r="L14" s="80">
        <v>0</v>
      </c>
      <c r="M14" s="80">
        <v>0</v>
      </c>
      <c r="N14" s="80">
        <v>0</v>
      </c>
      <c r="O14" s="80">
        <v>0</v>
      </c>
      <c r="P14" s="80">
        <f t="shared" ref="P14:CA14" si="22">_xlfn.SINGLE(CMM_1)</f>
        <v>112.75864325085793</v>
      </c>
      <c r="Q14" s="80">
        <f t="shared" si="22"/>
        <v>112.75864325085793</v>
      </c>
      <c r="R14" s="80">
        <f t="shared" si="22"/>
        <v>112.75864325085793</v>
      </c>
      <c r="S14" s="80">
        <f t="shared" si="22"/>
        <v>112.75864325085793</v>
      </c>
      <c r="T14" s="80">
        <f t="shared" si="22"/>
        <v>112.75864325085793</v>
      </c>
      <c r="U14" s="80">
        <f t="shared" si="22"/>
        <v>112.75864325085793</v>
      </c>
      <c r="V14" s="80">
        <f t="shared" si="22"/>
        <v>112.75864325085793</v>
      </c>
      <c r="W14" s="80">
        <f t="shared" si="22"/>
        <v>112.75864325085793</v>
      </c>
      <c r="X14" s="80">
        <f t="shared" si="22"/>
        <v>112.75864325085793</v>
      </c>
      <c r="Y14" s="80">
        <f t="shared" si="22"/>
        <v>112.75864325085793</v>
      </c>
      <c r="Z14" s="80">
        <f t="shared" si="22"/>
        <v>112.75864325085793</v>
      </c>
      <c r="AA14" s="80">
        <f t="shared" si="22"/>
        <v>112.75864325085793</v>
      </c>
      <c r="AB14" s="80">
        <f t="shared" si="22"/>
        <v>112.75864325085793</v>
      </c>
      <c r="AC14" s="80">
        <f t="shared" si="22"/>
        <v>112.75864325085793</v>
      </c>
      <c r="AD14" s="80">
        <f t="shared" si="22"/>
        <v>112.75864325085793</v>
      </c>
      <c r="AE14" s="80">
        <f t="shared" si="22"/>
        <v>112.75864325085793</v>
      </c>
      <c r="AF14" s="80">
        <f t="shared" si="22"/>
        <v>112.75864325085793</v>
      </c>
      <c r="AG14" s="80">
        <f t="shared" si="22"/>
        <v>112.75864325085793</v>
      </c>
      <c r="AH14" s="80">
        <f t="shared" si="22"/>
        <v>112.75864325085793</v>
      </c>
      <c r="AI14" s="80">
        <f t="shared" si="22"/>
        <v>112.75864325085793</v>
      </c>
      <c r="AJ14" s="80">
        <f t="shared" si="22"/>
        <v>112.75864325085793</v>
      </c>
      <c r="AK14" s="80">
        <f t="shared" si="22"/>
        <v>112.75864325085793</v>
      </c>
      <c r="AL14" s="80">
        <f t="shared" si="22"/>
        <v>112.75864325085793</v>
      </c>
      <c r="AM14" s="80">
        <f t="shared" si="22"/>
        <v>112.75864325085793</v>
      </c>
      <c r="AN14" s="80">
        <f t="shared" si="22"/>
        <v>112.75864325085793</v>
      </c>
      <c r="AO14" s="80">
        <f t="shared" si="22"/>
        <v>112.75864325085793</v>
      </c>
      <c r="AP14" s="80">
        <f t="shared" si="22"/>
        <v>112.75864325085793</v>
      </c>
      <c r="AQ14" s="80">
        <f t="shared" si="22"/>
        <v>112.75864325085793</v>
      </c>
      <c r="AR14" s="80">
        <f t="shared" si="22"/>
        <v>112.75864325085793</v>
      </c>
      <c r="AS14" s="80">
        <f t="shared" si="22"/>
        <v>112.75864325085793</v>
      </c>
      <c r="AT14" s="80">
        <f t="shared" si="22"/>
        <v>112.75864325085793</v>
      </c>
      <c r="AU14" s="80">
        <f t="shared" si="22"/>
        <v>112.75864325085793</v>
      </c>
      <c r="AV14" s="80">
        <f t="shared" si="22"/>
        <v>112.75864325085793</v>
      </c>
      <c r="AW14" s="80">
        <f t="shared" si="22"/>
        <v>112.75864325085793</v>
      </c>
      <c r="AX14" s="80">
        <f t="shared" si="22"/>
        <v>112.75864325085793</v>
      </c>
      <c r="AY14" s="80">
        <f t="shared" si="22"/>
        <v>112.75864325085793</v>
      </c>
      <c r="AZ14" s="80">
        <f t="shared" si="22"/>
        <v>112.75864325085793</v>
      </c>
      <c r="BA14" s="80">
        <f t="shared" si="22"/>
        <v>112.75864325085793</v>
      </c>
      <c r="BB14" s="80">
        <f t="shared" si="22"/>
        <v>112.75864325085793</v>
      </c>
      <c r="BC14" s="80">
        <f t="shared" si="22"/>
        <v>112.75864325085793</v>
      </c>
      <c r="BD14" s="80">
        <f t="shared" si="22"/>
        <v>112.75864325085793</v>
      </c>
      <c r="BE14" s="80">
        <f t="shared" si="22"/>
        <v>112.75864325085793</v>
      </c>
      <c r="BF14" s="80">
        <f t="shared" si="22"/>
        <v>112.75864325085793</v>
      </c>
      <c r="BG14" s="80">
        <f t="shared" si="22"/>
        <v>112.75864325085793</v>
      </c>
      <c r="BH14" s="80">
        <f t="shared" si="22"/>
        <v>112.75864325085793</v>
      </c>
      <c r="BI14" s="80">
        <f t="shared" si="22"/>
        <v>112.75864325085793</v>
      </c>
      <c r="BJ14" s="80">
        <f t="shared" si="22"/>
        <v>112.75864325085793</v>
      </c>
      <c r="BK14" s="80">
        <f t="shared" si="22"/>
        <v>112.75864325085793</v>
      </c>
      <c r="BL14" s="80">
        <f t="shared" si="22"/>
        <v>112.75864325085793</v>
      </c>
      <c r="BM14" s="80">
        <f t="shared" si="22"/>
        <v>112.75864325085793</v>
      </c>
      <c r="BN14" s="80">
        <f t="shared" si="22"/>
        <v>112.75864325085793</v>
      </c>
      <c r="BO14" s="80">
        <f t="shared" si="22"/>
        <v>112.75864325085793</v>
      </c>
      <c r="BP14" s="80">
        <f t="shared" si="22"/>
        <v>112.75864325085793</v>
      </c>
      <c r="BQ14" s="80">
        <f t="shared" si="22"/>
        <v>112.75864325085793</v>
      </c>
      <c r="BR14" s="80">
        <f t="shared" si="22"/>
        <v>112.75864325085793</v>
      </c>
      <c r="BS14" s="80">
        <f t="shared" si="22"/>
        <v>112.75864325085793</v>
      </c>
      <c r="BT14" s="80">
        <f t="shared" si="22"/>
        <v>112.75864325085793</v>
      </c>
      <c r="BU14" s="80">
        <f t="shared" si="22"/>
        <v>112.75864325085793</v>
      </c>
      <c r="BV14" s="80">
        <f t="shared" si="22"/>
        <v>112.75864325085793</v>
      </c>
      <c r="BW14" s="80">
        <f t="shared" si="22"/>
        <v>112.75864325085793</v>
      </c>
      <c r="BX14" s="80">
        <f t="shared" si="22"/>
        <v>112.75864325085793</v>
      </c>
      <c r="BY14" s="80">
        <f t="shared" si="22"/>
        <v>112.75864325085793</v>
      </c>
      <c r="BZ14" s="80">
        <f t="shared" si="22"/>
        <v>112.75864325085793</v>
      </c>
      <c r="CA14" s="80">
        <f t="shared" si="22"/>
        <v>112.75864325085793</v>
      </c>
      <c r="CB14" s="80">
        <f t="shared" ref="CB14:EM14" si="23">_xlfn.SINGLE(CMM_1)</f>
        <v>112.75864325085793</v>
      </c>
      <c r="CC14" s="80">
        <f t="shared" si="23"/>
        <v>112.75864325085793</v>
      </c>
      <c r="CD14" s="80">
        <f t="shared" si="23"/>
        <v>112.75864325085793</v>
      </c>
      <c r="CE14" s="80">
        <f t="shared" si="23"/>
        <v>112.75864325085793</v>
      </c>
      <c r="CF14" s="80">
        <f t="shared" si="23"/>
        <v>112.75864325085793</v>
      </c>
      <c r="CG14" s="80">
        <f t="shared" si="23"/>
        <v>112.75864325085793</v>
      </c>
      <c r="CH14" s="80">
        <f t="shared" si="23"/>
        <v>112.75864325085793</v>
      </c>
      <c r="CI14" s="80">
        <f t="shared" si="23"/>
        <v>112.75864325085793</v>
      </c>
      <c r="CJ14" s="80">
        <f t="shared" si="23"/>
        <v>112.75864325085793</v>
      </c>
      <c r="CK14" s="80">
        <f t="shared" si="23"/>
        <v>112.75864325085793</v>
      </c>
      <c r="CL14" s="80">
        <f t="shared" si="23"/>
        <v>112.75864325085793</v>
      </c>
      <c r="CM14" s="80">
        <f t="shared" si="23"/>
        <v>112.75864325085793</v>
      </c>
      <c r="CN14" s="80">
        <f t="shared" si="23"/>
        <v>112.75864325085793</v>
      </c>
      <c r="CO14" s="80">
        <f t="shared" si="23"/>
        <v>112.75864325085793</v>
      </c>
      <c r="CP14" s="80">
        <f t="shared" si="23"/>
        <v>112.75864325085793</v>
      </c>
      <c r="CQ14" s="80">
        <f t="shared" si="23"/>
        <v>112.75864325085793</v>
      </c>
      <c r="CR14" s="80">
        <f t="shared" si="23"/>
        <v>112.75864325085793</v>
      </c>
      <c r="CS14" s="80">
        <f t="shared" si="23"/>
        <v>112.75864325085793</v>
      </c>
      <c r="CT14" s="80">
        <f t="shared" si="23"/>
        <v>112.75864325085793</v>
      </c>
      <c r="CU14" s="80">
        <f t="shared" si="23"/>
        <v>112.75864325085793</v>
      </c>
      <c r="CV14" s="80">
        <f t="shared" si="23"/>
        <v>112.75864325085793</v>
      </c>
      <c r="CW14" s="80">
        <f t="shared" si="23"/>
        <v>112.75864325085793</v>
      </c>
      <c r="CX14" s="80">
        <f t="shared" si="23"/>
        <v>112.75864325085793</v>
      </c>
      <c r="CY14" s="80">
        <f t="shared" si="23"/>
        <v>112.75864325085793</v>
      </c>
      <c r="CZ14" s="80">
        <f t="shared" si="23"/>
        <v>112.75864325085793</v>
      </c>
      <c r="DA14" s="80">
        <f t="shared" si="23"/>
        <v>112.75864325085793</v>
      </c>
      <c r="DB14" s="80">
        <f t="shared" si="23"/>
        <v>112.75864325085793</v>
      </c>
      <c r="DC14" s="80">
        <f t="shared" si="23"/>
        <v>112.75864325085793</v>
      </c>
      <c r="DD14" s="80">
        <f t="shared" si="23"/>
        <v>112.75864325085793</v>
      </c>
      <c r="DE14" s="80">
        <f t="shared" si="23"/>
        <v>112.75864325085793</v>
      </c>
      <c r="DF14" s="80">
        <f t="shared" si="23"/>
        <v>112.75864325085793</v>
      </c>
      <c r="DG14" s="80">
        <f t="shared" si="23"/>
        <v>112.75864325085793</v>
      </c>
      <c r="DH14" s="80">
        <f t="shared" si="23"/>
        <v>112.75864325085793</v>
      </c>
      <c r="DI14" s="80">
        <f t="shared" si="23"/>
        <v>112.75864325085793</v>
      </c>
      <c r="DJ14" s="80">
        <f t="shared" si="23"/>
        <v>112.75864325085793</v>
      </c>
      <c r="DK14" s="80">
        <f t="shared" si="23"/>
        <v>112.75864325085793</v>
      </c>
      <c r="DL14" s="80">
        <f t="shared" si="23"/>
        <v>112.75864325085793</v>
      </c>
      <c r="DM14" s="80">
        <f t="shared" si="23"/>
        <v>112.75864325085793</v>
      </c>
      <c r="DN14" s="80">
        <f t="shared" si="23"/>
        <v>112.75864325085793</v>
      </c>
      <c r="DO14" s="80">
        <f t="shared" si="23"/>
        <v>112.75864325085793</v>
      </c>
      <c r="DP14" s="80">
        <f t="shared" si="23"/>
        <v>112.75864325085793</v>
      </c>
      <c r="DQ14" s="80">
        <f t="shared" si="23"/>
        <v>112.75864325085793</v>
      </c>
      <c r="DR14" s="80">
        <f t="shared" si="23"/>
        <v>112.75864325085793</v>
      </c>
      <c r="DS14" s="80">
        <f t="shared" si="23"/>
        <v>112.75864325085793</v>
      </c>
      <c r="DT14" s="80">
        <f t="shared" si="23"/>
        <v>112.75864325085793</v>
      </c>
      <c r="DU14" s="80">
        <f t="shared" si="23"/>
        <v>112.75864325085793</v>
      </c>
      <c r="DV14" s="80">
        <f t="shared" si="23"/>
        <v>112.75864325085793</v>
      </c>
      <c r="DW14" s="80">
        <f t="shared" si="23"/>
        <v>112.75864325085793</v>
      </c>
      <c r="DX14" s="80">
        <f t="shared" si="23"/>
        <v>112.75864325085793</v>
      </c>
      <c r="DY14" s="80">
        <f t="shared" si="23"/>
        <v>112.75864325085793</v>
      </c>
      <c r="DZ14" s="80">
        <f t="shared" si="23"/>
        <v>112.75864325085793</v>
      </c>
      <c r="EA14" s="80">
        <f t="shared" si="23"/>
        <v>112.75864325085793</v>
      </c>
      <c r="EB14" s="80">
        <f t="shared" si="23"/>
        <v>112.75864325085793</v>
      </c>
      <c r="EC14" s="80">
        <f t="shared" si="23"/>
        <v>112.75864325085793</v>
      </c>
      <c r="ED14" s="80">
        <f t="shared" si="23"/>
        <v>112.75864325085793</v>
      </c>
      <c r="EE14" s="80">
        <f t="shared" si="23"/>
        <v>112.75864325085793</v>
      </c>
      <c r="EF14" s="80">
        <f t="shared" si="23"/>
        <v>112.75864325085793</v>
      </c>
      <c r="EG14" s="80">
        <f t="shared" si="23"/>
        <v>112.75864325085793</v>
      </c>
      <c r="EH14" s="80">
        <f t="shared" si="23"/>
        <v>112.75864325085793</v>
      </c>
      <c r="EI14" s="80">
        <f t="shared" si="23"/>
        <v>112.75864325085793</v>
      </c>
      <c r="EJ14" s="80">
        <f t="shared" si="23"/>
        <v>112.75864325085793</v>
      </c>
      <c r="EK14" s="80">
        <f t="shared" si="23"/>
        <v>112.75864325085793</v>
      </c>
      <c r="EL14" s="80">
        <f t="shared" si="23"/>
        <v>112.75864325085793</v>
      </c>
      <c r="EM14" s="80">
        <f t="shared" si="23"/>
        <v>112.75864325085793</v>
      </c>
      <c r="EN14" s="80">
        <f t="shared" ref="EN14:GY14" si="24">_xlfn.SINGLE(CMM_1)</f>
        <v>112.75864325085793</v>
      </c>
      <c r="EO14" s="80">
        <f t="shared" si="24"/>
        <v>112.75864325085793</v>
      </c>
      <c r="EP14" s="80">
        <f t="shared" si="24"/>
        <v>112.75864325085793</v>
      </c>
      <c r="EQ14" s="80">
        <f t="shared" si="24"/>
        <v>112.75864325085793</v>
      </c>
      <c r="ER14" s="80">
        <f t="shared" si="24"/>
        <v>112.75864325085793</v>
      </c>
      <c r="ES14" s="80">
        <f t="shared" si="24"/>
        <v>112.75864325085793</v>
      </c>
      <c r="ET14" s="80">
        <f t="shared" si="24"/>
        <v>112.75864325085793</v>
      </c>
      <c r="EU14" s="80">
        <f t="shared" si="24"/>
        <v>112.75864325085793</v>
      </c>
      <c r="EV14" s="80">
        <f t="shared" si="24"/>
        <v>112.75864325085793</v>
      </c>
      <c r="EW14" s="80">
        <f t="shared" si="24"/>
        <v>112.75864325085793</v>
      </c>
      <c r="EX14" s="80">
        <f t="shared" si="24"/>
        <v>112.75864325085793</v>
      </c>
      <c r="EY14" s="80">
        <f t="shared" si="24"/>
        <v>112.75864325085793</v>
      </c>
      <c r="EZ14" s="80">
        <f t="shared" si="24"/>
        <v>112.75864325085793</v>
      </c>
      <c r="FA14" s="80">
        <f t="shared" si="24"/>
        <v>112.75864325085793</v>
      </c>
      <c r="FB14" s="80">
        <f t="shared" si="24"/>
        <v>112.75864325085793</v>
      </c>
      <c r="FC14" s="80">
        <f t="shared" si="24"/>
        <v>112.75864325085793</v>
      </c>
      <c r="FD14" s="80">
        <f t="shared" si="24"/>
        <v>112.75864325085793</v>
      </c>
      <c r="FE14" s="80">
        <f t="shared" si="24"/>
        <v>112.75864325085793</v>
      </c>
      <c r="FF14" s="80">
        <f t="shared" si="24"/>
        <v>112.75864325085793</v>
      </c>
      <c r="FG14" s="80">
        <f t="shared" si="24"/>
        <v>112.75864325085793</v>
      </c>
      <c r="FH14" s="80">
        <f t="shared" si="24"/>
        <v>112.75864325085793</v>
      </c>
      <c r="FI14" s="80">
        <f t="shared" si="24"/>
        <v>112.75864325085793</v>
      </c>
      <c r="FJ14" s="80">
        <f t="shared" si="24"/>
        <v>112.75864325085793</v>
      </c>
      <c r="FK14" s="80">
        <f t="shared" si="24"/>
        <v>112.75864325085793</v>
      </c>
      <c r="FL14" s="80">
        <f t="shared" si="24"/>
        <v>112.75864325085793</v>
      </c>
      <c r="FM14" s="80">
        <f t="shared" si="24"/>
        <v>112.75864325085793</v>
      </c>
      <c r="FN14" s="80">
        <f t="shared" si="24"/>
        <v>112.75864325085793</v>
      </c>
      <c r="FO14" s="80">
        <f t="shared" si="24"/>
        <v>112.75864325085793</v>
      </c>
      <c r="FP14" s="80">
        <f t="shared" si="24"/>
        <v>112.75864325085793</v>
      </c>
      <c r="FQ14" s="80">
        <f t="shared" si="24"/>
        <v>112.75864325085793</v>
      </c>
      <c r="FR14" s="80">
        <f t="shared" si="24"/>
        <v>112.75864325085793</v>
      </c>
      <c r="FS14" s="80">
        <f t="shared" si="24"/>
        <v>112.75864325085793</v>
      </c>
      <c r="FT14" s="80">
        <f t="shared" si="24"/>
        <v>112.75864325085793</v>
      </c>
      <c r="FU14" s="80">
        <f t="shared" si="24"/>
        <v>112.75864325085793</v>
      </c>
      <c r="FV14" s="80">
        <f t="shared" si="24"/>
        <v>112.75864325085793</v>
      </c>
      <c r="FW14" s="80">
        <f t="shared" si="24"/>
        <v>112.75864325085793</v>
      </c>
      <c r="FX14" s="80">
        <f t="shared" si="24"/>
        <v>112.75864325085793</v>
      </c>
      <c r="FY14" s="80">
        <f t="shared" si="24"/>
        <v>112.75864325085793</v>
      </c>
      <c r="FZ14" s="80">
        <f t="shared" si="24"/>
        <v>112.75864325085793</v>
      </c>
      <c r="GA14" s="80">
        <f t="shared" si="24"/>
        <v>112.75864325085793</v>
      </c>
      <c r="GB14" s="80">
        <f t="shared" si="24"/>
        <v>112.75864325085793</v>
      </c>
      <c r="GC14" s="80">
        <f t="shared" si="24"/>
        <v>112.75864325085793</v>
      </c>
      <c r="GD14" s="80">
        <f t="shared" si="24"/>
        <v>112.75864325085793</v>
      </c>
      <c r="GE14" s="80">
        <f t="shared" si="24"/>
        <v>112.75864325085793</v>
      </c>
      <c r="GF14" s="80">
        <f t="shared" si="24"/>
        <v>112.75864325085793</v>
      </c>
      <c r="GG14" s="80">
        <f t="shared" si="24"/>
        <v>112.75864325085793</v>
      </c>
      <c r="GH14" s="80">
        <f t="shared" si="24"/>
        <v>112.75864325085793</v>
      </c>
      <c r="GI14" s="80">
        <f t="shared" si="24"/>
        <v>112.75864325085793</v>
      </c>
      <c r="GJ14" s="80">
        <f t="shared" si="24"/>
        <v>112.75864325085793</v>
      </c>
      <c r="GK14" s="80">
        <f t="shared" si="24"/>
        <v>112.75864325085793</v>
      </c>
      <c r="GL14" s="80">
        <f t="shared" si="24"/>
        <v>112.75864325085793</v>
      </c>
      <c r="GM14" s="80">
        <f t="shared" si="24"/>
        <v>112.75864325085793</v>
      </c>
      <c r="GN14" s="80">
        <f t="shared" si="24"/>
        <v>112.75864325085793</v>
      </c>
      <c r="GO14" s="80">
        <f t="shared" si="24"/>
        <v>112.75864325085793</v>
      </c>
      <c r="GP14" s="80">
        <f t="shared" si="24"/>
        <v>112.75864325085793</v>
      </c>
      <c r="GQ14" s="80">
        <f t="shared" si="24"/>
        <v>112.75864325085793</v>
      </c>
      <c r="GR14" s="80">
        <f t="shared" si="24"/>
        <v>112.75864325085793</v>
      </c>
      <c r="GS14" s="80">
        <f t="shared" si="24"/>
        <v>112.75864325085793</v>
      </c>
      <c r="GT14" s="80">
        <f t="shared" si="24"/>
        <v>112.75864325085793</v>
      </c>
      <c r="GU14" s="80">
        <f t="shared" si="24"/>
        <v>112.75864325085793</v>
      </c>
      <c r="GV14" s="80">
        <f t="shared" si="24"/>
        <v>112.75864325085793</v>
      </c>
      <c r="GW14" s="80">
        <f t="shared" si="24"/>
        <v>112.75864325085793</v>
      </c>
      <c r="GX14" s="80">
        <f t="shared" si="24"/>
        <v>112.75864325085793</v>
      </c>
      <c r="GY14" s="80">
        <f t="shared" si="24"/>
        <v>112.75864325085793</v>
      </c>
      <c r="GZ14" s="80">
        <f t="shared" ref="GZ14:HI14" si="25">_xlfn.SINGLE(CMM_1)</f>
        <v>112.75864325085793</v>
      </c>
      <c r="HA14" s="80">
        <f t="shared" si="25"/>
        <v>112.75864325085793</v>
      </c>
      <c r="HB14" s="80">
        <f t="shared" si="25"/>
        <v>112.75864325085793</v>
      </c>
      <c r="HC14" s="80">
        <f t="shared" si="25"/>
        <v>112.75864325085793</v>
      </c>
      <c r="HD14" s="80">
        <f t="shared" si="25"/>
        <v>112.75864325085793</v>
      </c>
      <c r="HE14" s="80">
        <f t="shared" si="25"/>
        <v>112.75864325085793</v>
      </c>
      <c r="HF14" s="80">
        <f t="shared" si="25"/>
        <v>112.75864325085793</v>
      </c>
      <c r="HG14" s="80">
        <f t="shared" si="25"/>
        <v>112.75864325085793</v>
      </c>
      <c r="HH14" s="80">
        <f t="shared" si="25"/>
        <v>112.75864325085793</v>
      </c>
      <c r="HI14" s="80">
        <f t="shared" si="25"/>
        <v>112.75864325085793</v>
      </c>
    </row>
    <row r="15" spans="1:217" s="109" customFormat="1" x14ac:dyDescent="0.2">
      <c r="A15" s="107" t="s">
        <v>345</v>
      </c>
      <c r="B15" s="108">
        <v>0</v>
      </c>
      <c r="C15" s="108">
        <v>0</v>
      </c>
      <c r="D15" s="108">
        <v>0</v>
      </c>
      <c r="E15" s="108">
        <v>0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  <c r="L15" s="108">
        <v>0</v>
      </c>
      <c r="M15" s="108">
        <v>0</v>
      </c>
      <c r="N15" s="108">
        <v>0</v>
      </c>
      <c r="O15" s="108">
        <v>0</v>
      </c>
      <c r="P15" s="108">
        <v>0</v>
      </c>
      <c r="Q15" s="108">
        <v>0</v>
      </c>
      <c r="R15" s="108">
        <v>0</v>
      </c>
      <c r="S15" s="108">
        <v>0</v>
      </c>
      <c r="T15" s="108">
        <v>0</v>
      </c>
      <c r="U15" s="108">
        <v>0</v>
      </c>
      <c r="V15" s="108">
        <v>0</v>
      </c>
      <c r="W15" s="108">
        <v>0</v>
      </c>
      <c r="X15" s="108">
        <v>0</v>
      </c>
      <c r="Y15" s="108">
        <v>0</v>
      </c>
      <c r="Z15" s="108">
        <v>0</v>
      </c>
      <c r="AA15" s="108">
        <v>0</v>
      </c>
      <c r="AB15" s="108">
        <v>0</v>
      </c>
      <c r="AC15" s="108">
        <v>0</v>
      </c>
      <c r="AD15" s="108">
        <v>0</v>
      </c>
      <c r="AE15" s="108">
        <v>0</v>
      </c>
      <c r="AF15" s="108">
        <v>0</v>
      </c>
      <c r="AG15" s="108">
        <v>0</v>
      </c>
      <c r="AH15" s="108">
        <v>0</v>
      </c>
      <c r="AI15" s="108">
        <v>0</v>
      </c>
      <c r="AJ15" s="108">
        <v>0</v>
      </c>
      <c r="AK15" s="108">
        <v>0</v>
      </c>
      <c r="AL15" s="108">
        <v>0</v>
      </c>
      <c r="AM15" s="108">
        <v>0</v>
      </c>
      <c r="AN15" s="108">
        <v>0</v>
      </c>
      <c r="AO15" s="108">
        <v>0</v>
      </c>
      <c r="AP15" s="108">
        <v>0</v>
      </c>
      <c r="AQ15" s="108">
        <v>0</v>
      </c>
      <c r="AR15" s="108">
        <v>0</v>
      </c>
      <c r="AS15" s="108">
        <v>0</v>
      </c>
      <c r="AT15" s="108">
        <v>0</v>
      </c>
      <c r="AU15" s="108">
        <v>0</v>
      </c>
      <c r="AV15" s="108">
        <v>0</v>
      </c>
      <c r="AW15" s="108">
        <v>0</v>
      </c>
      <c r="AX15" s="108">
        <v>0</v>
      </c>
      <c r="AY15" s="108">
        <v>0</v>
      </c>
      <c r="AZ15" s="108">
        <v>0</v>
      </c>
      <c r="BA15" s="108">
        <v>0</v>
      </c>
      <c r="BB15" s="108">
        <v>0</v>
      </c>
      <c r="BC15" s="108">
        <v>0</v>
      </c>
      <c r="BD15" s="108">
        <v>0</v>
      </c>
      <c r="BE15" s="108">
        <v>0</v>
      </c>
      <c r="BF15" s="108">
        <v>0</v>
      </c>
      <c r="BG15" s="108">
        <v>0</v>
      </c>
      <c r="BH15" s="108">
        <v>0</v>
      </c>
      <c r="BI15" s="108">
        <v>0</v>
      </c>
      <c r="BJ15" s="108">
        <v>0</v>
      </c>
      <c r="BK15" s="108">
        <v>0</v>
      </c>
      <c r="BL15" s="108">
        <v>0</v>
      </c>
      <c r="BM15" s="108">
        <v>0</v>
      </c>
      <c r="BN15" s="108">
        <v>0</v>
      </c>
      <c r="BO15" s="108">
        <v>0</v>
      </c>
      <c r="BP15" s="108">
        <v>0</v>
      </c>
      <c r="BQ15" s="108">
        <v>0</v>
      </c>
      <c r="BR15" s="108">
        <v>0</v>
      </c>
      <c r="BS15" s="108">
        <v>0</v>
      </c>
      <c r="BT15" s="108">
        <v>0</v>
      </c>
      <c r="BU15" s="108">
        <v>0</v>
      </c>
      <c r="BV15" s="108">
        <v>0</v>
      </c>
      <c r="BW15" s="108">
        <v>0</v>
      </c>
      <c r="BX15" s="108">
        <v>0</v>
      </c>
      <c r="BY15" s="108">
        <v>0</v>
      </c>
      <c r="BZ15" s="108">
        <v>0</v>
      </c>
      <c r="CA15" s="108">
        <v>0</v>
      </c>
      <c r="CB15" s="108">
        <v>0</v>
      </c>
      <c r="CC15" s="108">
        <v>0</v>
      </c>
      <c r="CD15" s="108">
        <v>0</v>
      </c>
      <c r="CE15" s="108">
        <v>0</v>
      </c>
      <c r="CF15" s="108">
        <v>0</v>
      </c>
      <c r="CG15" s="108">
        <v>0</v>
      </c>
      <c r="CH15" s="108">
        <v>0</v>
      </c>
      <c r="CI15" s="108">
        <v>0</v>
      </c>
      <c r="CJ15" s="108">
        <v>0</v>
      </c>
      <c r="CK15" s="108">
        <v>0</v>
      </c>
      <c r="CL15" s="108">
        <v>0</v>
      </c>
      <c r="CM15" s="108">
        <v>0</v>
      </c>
      <c r="CN15" s="108">
        <v>0</v>
      </c>
      <c r="CO15" s="108">
        <v>0</v>
      </c>
      <c r="CP15" s="108">
        <v>0</v>
      </c>
      <c r="CQ15" s="108">
        <v>0</v>
      </c>
      <c r="CR15" s="108">
        <v>0</v>
      </c>
      <c r="CS15" s="108">
        <v>0</v>
      </c>
      <c r="CT15" s="108">
        <v>0</v>
      </c>
      <c r="CU15" s="108">
        <v>0</v>
      </c>
      <c r="CV15" s="108">
        <v>0</v>
      </c>
      <c r="CW15" s="108">
        <v>0</v>
      </c>
      <c r="CX15" s="108">
        <v>0</v>
      </c>
      <c r="CY15" s="108">
        <v>0</v>
      </c>
      <c r="CZ15" s="108">
        <v>0</v>
      </c>
      <c r="DA15" s="108">
        <v>0</v>
      </c>
      <c r="DB15" s="108">
        <v>0</v>
      </c>
      <c r="DC15" s="108">
        <v>0</v>
      </c>
      <c r="DD15" s="108">
        <v>0</v>
      </c>
      <c r="DE15" s="108">
        <v>0</v>
      </c>
      <c r="DF15" s="108">
        <v>0</v>
      </c>
      <c r="DG15" s="108">
        <v>0</v>
      </c>
      <c r="DH15" s="108">
        <v>0</v>
      </c>
      <c r="DI15" s="108">
        <v>0</v>
      </c>
      <c r="DJ15" s="108">
        <v>0</v>
      </c>
      <c r="DK15" s="108">
        <v>0</v>
      </c>
      <c r="DL15" s="108">
        <v>0</v>
      </c>
      <c r="DM15" s="108">
        <v>0</v>
      </c>
      <c r="DN15" s="108">
        <v>0</v>
      </c>
      <c r="DO15" s="108">
        <v>0</v>
      </c>
      <c r="DP15" s="108">
        <v>0</v>
      </c>
      <c r="DQ15" s="108">
        <v>0</v>
      </c>
      <c r="DR15" s="108">
        <v>0</v>
      </c>
      <c r="DS15" s="108">
        <v>0</v>
      </c>
      <c r="DT15" s="108">
        <v>0</v>
      </c>
      <c r="DU15" s="108">
        <v>0</v>
      </c>
      <c r="DV15" s="108">
        <v>0</v>
      </c>
      <c r="DW15" s="108">
        <v>0</v>
      </c>
      <c r="DX15" s="108">
        <v>0</v>
      </c>
      <c r="DY15" s="108">
        <v>0</v>
      </c>
      <c r="DZ15" s="108">
        <v>0</v>
      </c>
      <c r="EA15" s="108">
        <v>0</v>
      </c>
      <c r="EB15" s="108">
        <v>0</v>
      </c>
      <c r="EC15" s="108">
        <v>0</v>
      </c>
      <c r="ED15" s="108">
        <v>0</v>
      </c>
      <c r="EE15" s="108">
        <v>0</v>
      </c>
      <c r="EF15" s="108">
        <v>0</v>
      </c>
      <c r="EG15" s="108">
        <v>0</v>
      </c>
      <c r="EH15" s="108">
        <v>0</v>
      </c>
      <c r="EI15" s="108">
        <v>0</v>
      </c>
      <c r="EJ15" s="108">
        <v>0</v>
      </c>
      <c r="EK15" s="108">
        <v>0</v>
      </c>
      <c r="EL15" s="108">
        <v>0</v>
      </c>
      <c r="EM15" s="108">
        <v>0</v>
      </c>
      <c r="EN15" s="108">
        <v>0</v>
      </c>
      <c r="EO15" s="108">
        <v>0</v>
      </c>
      <c r="EP15" s="108">
        <v>0</v>
      </c>
      <c r="EQ15" s="108">
        <v>0</v>
      </c>
      <c r="ER15" s="108">
        <v>0</v>
      </c>
      <c r="ES15" s="108">
        <v>0</v>
      </c>
      <c r="ET15" s="108">
        <v>0</v>
      </c>
      <c r="EU15" s="108">
        <v>0</v>
      </c>
      <c r="EV15" s="108">
        <v>0</v>
      </c>
      <c r="EW15" s="108">
        <v>0</v>
      </c>
      <c r="EX15" s="108">
        <v>0</v>
      </c>
      <c r="EY15" s="108">
        <v>0</v>
      </c>
      <c r="EZ15" s="108">
        <v>0</v>
      </c>
      <c r="FA15" s="108">
        <v>0</v>
      </c>
      <c r="FB15" s="108">
        <v>0</v>
      </c>
      <c r="FC15" s="108">
        <v>0</v>
      </c>
      <c r="FD15" s="108">
        <v>0</v>
      </c>
      <c r="FE15" s="108">
        <v>0</v>
      </c>
      <c r="FF15" s="108">
        <v>0</v>
      </c>
      <c r="FG15" s="108">
        <v>0</v>
      </c>
      <c r="FH15" s="108">
        <v>0</v>
      </c>
      <c r="FI15" s="108">
        <v>0</v>
      </c>
      <c r="FJ15" s="108">
        <v>0</v>
      </c>
      <c r="FK15" s="108">
        <v>0</v>
      </c>
      <c r="FL15" s="108">
        <v>0</v>
      </c>
      <c r="FM15" s="108">
        <v>0</v>
      </c>
      <c r="FN15" s="108">
        <v>0</v>
      </c>
      <c r="FO15" s="108">
        <v>0</v>
      </c>
      <c r="FP15" s="108">
        <v>0</v>
      </c>
      <c r="FQ15" s="108">
        <v>0</v>
      </c>
      <c r="FR15" s="108">
        <v>0</v>
      </c>
      <c r="FS15" s="108">
        <v>0</v>
      </c>
      <c r="FT15" s="108">
        <v>0</v>
      </c>
      <c r="FU15" s="108">
        <v>0</v>
      </c>
      <c r="FV15" s="108">
        <v>0</v>
      </c>
      <c r="FW15" s="108">
        <v>0</v>
      </c>
      <c r="FX15" s="108">
        <v>0</v>
      </c>
      <c r="FY15" s="108">
        <v>0</v>
      </c>
      <c r="FZ15" s="108">
        <v>0</v>
      </c>
      <c r="GA15" s="108">
        <v>0</v>
      </c>
      <c r="GB15" s="108">
        <v>0</v>
      </c>
      <c r="GC15" s="108">
        <v>0</v>
      </c>
      <c r="GD15" s="108">
        <v>0</v>
      </c>
      <c r="GE15" s="108">
        <v>0</v>
      </c>
      <c r="GF15" s="108">
        <v>0</v>
      </c>
      <c r="GG15" s="108">
        <v>0</v>
      </c>
      <c r="GH15" s="108">
        <v>0</v>
      </c>
      <c r="GI15" s="108">
        <v>0</v>
      </c>
      <c r="GJ15" s="108">
        <v>0</v>
      </c>
      <c r="GK15" s="108">
        <v>0</v>
      </c>
      <c r="GL15" s="108">
        <v>0</v>
      </c>
      <c r="GM15" s="108">
        <v>0</v>
      </c>
      <c r="GN15" s="108">
        <v>0</v>
      </c>
      <c r="GO15" s="108">
        <v>0</v>
      </c>
      <c r="GP15" s="108">
        <v>0</v>
      </c>
      <c r="GQ15" s="108">
        <v>0</v>
      </c>
      <c r="GR15" s="108">
        <v>0</v>
      </c>
      <c r="GS15" s="108">
        <v>0</v>
      </c>
      <c r="GT15" s="108">
        <v>0</v>
      </c>
      <c r="GU15" s="108">
        <v>0</v>
      </c>
      <c r="GV15" s="108">
        <v>0</v>
      </c>
      <c r="GW15" s="108">
        <v>0</v>
      </c>
      <c r="GX15" s="108">
        <v>0</v>
      </c>
      <c r="GY15" s="108">
        <v>0</v>
      </c>
      <c r="GZ15" s="108">
        <v>0</v>
      </c>
      <c r="HA15" s="108">
        <v>0</v>
      </c>
      <c r="HB15" s="108">
        <v>0</v>
      </c>
      <c r="HC15" s="108">
        <v>0</v>
      </c>
      <c r="HD15" s="108">
        <v>0</v>
      </c>
      <c r="HE15" s="108">
        <v>0</v>
      </c>
      <c r="HF15" s="108">
        <v>0</v>
      </c>
      <c r="HG15" s="108">
        <v>0</v>
      </c>
      <c r="HH15" s="108">
        <v>0</v>
      </c>
      <c r="HI15" s="108">
        <v>0</v>
      </c>
    </row>
    <row r="16" spans="1:217" s="109" customFormat="1" x14ac:dyDescent="0.2">
      <c r="A16" s="107" t="s">
        <v>346</v>
      </c>
      <c r="B16" s="108">
        <v>0</v>
      </c>
      <c r="C16" s="108">
        <v>0</v>
      </c>
      <c r="D16" s="108">
        <v>0</v>
      </c>
      <c r="E16" s="108">
        <v>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  <c r="L16" s="108">
        <v>0</v>
      </c>
      <c r="M16" s="108">
        <v>0</v>
      </c>
      <c r="N16" s="108">
        <v>0</v>
      </c>
      <c r="O16" s="108">
        <v>0</v>
      </c>
      <c r="P16" s="108">
        <v>0</v>
      </c>
      <c r="Q16" s="108">
        <v>0</v>
      </c>
      <c r="R16" s="108">
        <v>0</v>
      </c>
      <c r="S16" s="108">
        <v>0</v>
      </c>
      <c r="T16" s="108">
        <v>0</v>
      </c>
      <c r="U16" s="108">
        <v>0</v>
      </c>
      <c r="V16" s="108">
        <v>0</v>
      </c>
      <c r="W16" s="108">
        <v>0</v>
      </c>
      <c r="X16" s="108">
        <v>0</v>
      </c>
      <c r="Y16" s="108">
        <v>0</v>
      </c>
      <c r="Z16" s="108">
        <v>0</v>
      </c>
      <c r="AA16" s="108">
        <v>0</v>
      </c>
      <c r="AB16" s="108">
        <v>0</v>
      </c>
      <c r="AC16" s="108">
        <v>0</v>
      </c>
      <c r="AD16" s="108">
        <v>0</v>
      </c>
      <c r="AE16" s="108">
        <v>0</v>
      </c>
      <c r="AF16" s="108">
        <v>0</v>
      </c>
      <c r="AG16" s="108">
        <v>0</v>
      </c>
      <c r="AH16" s="108">
        <v>0</v>
      </c>
      <c r="AI16" s="108">
        <v>0</v>
      </c>
      <c r="AJ16" s="108">
        <v>0</v>
      </c>
      <c r="AK16" s="108">
        <v>0</v>
      </c>
      <c r="AL16" s="108">
        <v>0</v>
      </c>
      <c r="AM16" s="108">
        <v>0</v>
      </c>
      <c r="AN16" s="108">
        <v>0</v>
      </c>
      <c r="AO16" s="108">
        <v>0</v>
      </c>
      <c r="AP16" s="108">
        <v>0</v>
      </c>
      <c r="AQ16" s="108">
        <v>0</v>
      </c>
      <c r="AR16" s="108">
        <v>0</v>
      </c>
      <c r="AS16" s="108">
        <v>0</v>
      </c>
      <c r="AT16" s="108">
        <v>0</v>
      </c>
      <c r="AU16" s="108">
        <v>0</v>
      </c>
      <c r="AV16" s="108">
        <v>0</v>
      </c>
      <c r="AW16" s="108">
        <v>0</v>
      </c>
      <c r="AX16" s="108">
        <v>0</v>
      </c>
      <c r="AY16" s="108">
        <v>0</v>
      </c>
      <c r="AZ16" s="108">
        <v>0</v>
      </c>
      <c r="BA16" s="108">
        <v>0</v>
      </c>
      <c r="BB16" s="108">
        <v>0</v>
      </c>
      <c r="BC16" s="108">
        <v>0</v>
      </c>
      <c r="BD16" s="108">
        <v>0</v>
      </c>
      <c r="BE16" s="108">
        <v>0</v>
      </c>
      <c r="BF16" s="108">
        <v>0</v>
      </c>
      <c r="BG16" s="108">
        <v>0</v>
      </c>
      <c r="BH16" s="108">
        <v>0</v>
      </c>
      <c r="BI16" s="108">
        <v>0</v>
      </c>
      <c r="BJ16" s="108">
        <v>0</v>
      </c>
      <c r="BK16" s="108">
        <v>0</v>
      </c>
      <c r="BL16" s="108">
        <v>0</v>
      </c>
      <c r="BM16" s="108">
        <v>0</v>
      </c>
      <c r="BN16" s="108">
        <v>0</v>
      </c>
      <c r="BO16" s="108">
        <v>0</v>
      </c>
      <c r="BP16" s="108">
        <v>0</v>
      </c>
      <c r="BQ16" s="108">
        <v>0</v>
      </c>
      <c r="BR16" s="108">
        <v>0</v>
      </c>
      <c r="BS16" s="108">
        <v>0</v>
      </c>
      <c r="BT16" s="108">
        <v>0</v>
      </c>
      <c r="BU16" s="108">
        <v>0</v>
      </c>
      <c r="BV16" s="108">
        <v>0</v>
      </c>
      <c r="BW16" s="108">
        <v>0</v>
      </c>
      <c r="BX16" s="108">
        <v>0</v>
      </c>
      <c r="BY16" s="108">
        <v>0</v>
      </c>
      <c r="BZ16" s="108">
        <v>0</v>
      </c>
      <c r="CA16" s="108">
        <v>0</v>
      </c>
      <c r="CB16" s="108">
        <v>0</v>
      </c>
      <c r="CC16" s="108">
        <v>0</v>
      </c>
      <c r="CD16" s="108">
        <v>0</v>
      </c>
      <c r="CE16" s="108">
        <v>0</v>
      </c>
      <c r="CF16" s="108">
        <v>0</v>
      </c>
      <c r="CG16" s="108">
        <v>0</v>
      </c>
      <c r="CH16" s="108">
        <v>0</v>
      </c>
      <c r="CI16" s="108">
        <v>0</v>
      </c>
      <c r="CJ16" s="108">
        <v>0</v>
      </c>
      <c r="CK16" s="108">
        <v>0</v>
      </c>
      <c r="CL16" s="108">
        <v>0</v>
      </c>
      <c r="CM16" s="108">
        <v>0</v>
      </c>
      <c r="CN16" s="108">
        <v>0</v>
      </c>
      <c r="CO16" s="108">
        <v>0</v>
      </c>
      <c r="CP16" s="108">
        <v>0</v>
      </c>
      <c r="CQ16" s="108">
        <v>0</v>
      </c>
      <c r="CR16" s="108">
        <v>0</v>
      </c>
      <c r="CS16" s="108">
        <v>0</v>
      </c>
      <c r="CT16" s="108">
        <v>0</v>
      </c>
      <c r="CU16" s="108">
        <v>0</v>
      </c>
      <c r="CV16" s="108">
        <v>0</v>
      </c>
      <c r="CW16" s="108">
        <v>0</v>
      </c>
      <c r="CX16" s="108">
        <v>0</v>
      </c>
      <c r="CY16" s="108">
        <v>0</v>
      </c>
      <c r="CZ16" s="108">
        <v>0</v>
      </c>
      <c r="DA16" s="108">
        <v>0</v>
      </c>
      <c r="DB16" s="108">
        <v>0</v>
      </c>
      <c r="DC16" s="108">
        <v>0</v>
      </c>
      <c r="DD16" s="108">
        <v>0</v>
      </c>
      <c r="DE16" s="108">
        <v>0</v>
      </c>
      <c r="DF16" s="108">
        <v>0</v>
      </c>
      <c r="DG16" s="108">
        <v>0</v>
      </c>
      <c r="DH16" s="108">
        <v>0</v>
      </c>
      <c r="DI16" s="108">
        <v>0</v>
      </c>
      <c r="DJ16" s="108">
        <v>0</v>
      </c>
      <c r="DK16" s="108">
        <v>0</v>
      </c>
      <c r="DL16" s="108">
        <v>0</v>
      </c>
      <c r="DM16" s="108">
        <v>0</v>
      </c>
      <c r="DN16" s="108">
        <v>0</v>
      </c>
      <c r="DO16" s="108">
        <v>0</v>
      </c>
      <c r="DP16" s="108">
        <v>0</v>
      </c>
      <c r="DQ16" s="108">
        <v>0</v>
      </c>
      <c r="DR16" s="108">
        <v>0</v>
      </c>
      <c r="DS16" s="108">
        <v>0</v>
      </c>
      <c r="DT16" s="108">
        <v>0</v>
      </c>
      <c r="DU16" s="108">
        <v>0</v>
      </c>
      <c r="DV16" s="108">
        <v>0</v>
      </c>
      <c r="DW16" s="108">
        <v>0</v>
      </c>
      <c r="DX16" s="108">
        <v>0</v>
      </c>
      <c r="DY16" s="108">
        <v>0</v>
      </c>
      <c r="DZ16" s="108">
        <v>0</v>
      </c>
      <c r="EA16" s="108">
        <v>0</v>
      </c>
      <c r="EB16" s="108">
        <v>0</v>
      </c>
      <c r="EC16" s="108">
        <v>0</v>
      </c>
      <c r="ED16" s="108">
        <v>0</v>
      </c>
      <c r="EE16" s="108">
        <v>0</v>
      </c>
      <c r="EF16" s="108">
        <v>0</v>
      </c>
      <c r="EG16" s="108">
        <v>0</v>
      </c>
      <c r="EH16" s="108">
        <v>0</v>
      </c>
      <c r="EI16" s="108">
        <v>0</v>
      </c>
      <c r="EJ16" s="108">
        <v>0</v>
      </c>
      <c r="EK16" s="108">
        <v>0</v>
      </c>
      <c r="EL16" s="108">
        <v>0</v>
      </c>
      <c r="EM16" s="108">
        <v>0</v>
      </c>
      <c r="EN16" s="108">
        <v>0</v>
      </c>
      <c r="EO16" s="108">
        <v>0</v>
      </c>
      <c r="EP16" s="108">
        <v>0</v>
      </c>
      <c r="EQ16" s="108">
        <v>0</v>
      </c>
      <c r="ER16" s="108">
        <v>0</v>
      </c>
      <c r="ES16" s="108">
        <v>0</v>
      </c>
      <c r="ET16" s="108">
        <v>0</v>
      </c>
      <c r="EU16" s="108">
        <v>0</v>
      </c>
      <c r="EV16" s="108">
        <v>0</v>
      </c>
      <c r="EW16" s="108">
        <v>0</v>
      </c>
      <c r="EX16" s="108">
        <v>0</v>
      </c>
      <c r="EY16" s="108">
        <v>0</v>
      </c>
      <c r="EZ16" s="108">
        <v>0</v>
      </c>
      <c r="FA16" s="108">
        <v>0</v>
      </c>
      <c r="FB16" s="108">
        <v>0</v>
      </c>
      <c r="FC16" s="108">
        <v>0</v>
      </c>
      <c r="FD16" s="108">
        <v>0</v>
      </c>
      <c r="FE16" s="108">
        <v>0</v>
      </c>
      <c r="FF16" s="108">
        <v>0</v>
      </c>
      <c r="FG16" s="108">
        <v>0</v>
      </c>
      <c r="FH16" s="108">
        <v>0</v>
      </c>
      <c r="FI16" s="108">
        <v>0</v>
      </c>
      <c r="FJ16" s="108">
        <v>0</v>
      </c>
      <c r="FK16" s="108">
        <v>0</v>
      </c>
      <c r="FL16" s="108">
        <v>0</v>
      </c>
      <c r="FM16" s="108">
        <v>0</v>
      </c>
      <c r="FN16" s="108">
        <v>0</v>
      </c>
      <c r="FO16" s="108">
        <v>0</v>
      </c>
      <c r="FP16" s="108">
        <v>0</v>
      </c>
      <c r="FQ16" s="108">
        <v>0</v>
      </c>
      <c r="FR16" s="108">
        <v>0</v>
      </c>
      <c r="FS16" s="108">
        <v>0</v>
      </c>
      <c r="FT16" s="108">
        <v>0</v>
      </c>
      <c r="FU16" s="108">
        <v>0</v>
      </c>
      <c r="FV16" s="108">
        <v>0</v>
      </c>
      <c r="FW16" s="108">
        <v>0</v>
      </c>
      <c r="FX16" s="108">
        <v>0</v>
      </c>
      <c r="FY16" s="108">
        <v>0</v>
      </c>
      <c r="FZ16" s="108">
        <v>0</v>
      </c>
      <c r="GA16" s="108">
        <v>0</v>
      </c>
      <c r="GB16" s="108">
        <v>0</v>
      </c>
      <c r="GC16" s="108">
        <v>0</v>
      </c>
      <c r="GD16" s="108">
        <v>0</v>
      </c>
      <c r="GE16" s="108">
        <v>0</v>
      </c>
      <c r="GF16" s="108">
        <v>0</v>
      </c>
      <c r="GG16" s="108">
        <v>0</v>
      </c>
      <c r="GH16" s="108">
        <v>0</v>
      </c>
      <c r="GI16" s="108">
        <v>0</v>
      </c>
      <c r="GJ16" s="108">
        <v>0</v>
      </c>
      <c r="GK16" s="108">
        <v>0</v>
      </c>
      <c r="GL16" s="108">
        <v>0</v>
      </c>
      <c r="GM16" s="108">
        <v>0</v>
      </c>
      <c r="GN16" s="108">
        <v>0</v>
      </c>
      <c r="GO16" s="108">
        <v>0</v>
      </c>
      <c r="GP16" s="108">
        <v>0</v>
      </c>
      <c r="GQ16" s="108">
        <v>0</v>
      </c>
      <c r="GR16" s="108">
        <v>0</v>
      </c>
      <c r="GS16" s="108">
        <v>0</v>
      </c>
      <c r="GT16" s="108">
        <v>0</v>
      </c>
      <c r="GU16" s="108">
        <v>0</v>
      </c>
      <c r="GV16" s="108">
        <v>0</v>
      </c>
      <c r="GW16" s="108">
        <v>0</v>
      </c>
      <c r="GX16" s="108">
        <v>0</v>
      </c>
      <c r="GY16" s="108">
        <v>0</v>
      </c>
      <c r="GZ16" s="108">
        <v>0</v>
      </c>
      <c r="HA16" s="108">
        <v>0</v>
      </c>
      <c r="HB16" s="108">
        <v>0</v>
      </c>
      <c r="HC16" s="108">
        <v>0</v>
      </c>
      <c r="HD16" s="108">
        <v>0</v>
      </c>
      <c r="HE16" s="108">
        <v>0</v>
      </c>
      <c r="HF16" s="108">
        <v>0</v>
      </c>
      <c r="HG16" s="108">
        <v>0</v>
      </c>
      <c r="HH16" s="108">
        <v>0</v>
      </c>
      <c r="HI16" s="108">
        <v>0</v>
      </c>
    </row>
    <row r="17" spans="1:217" s="109" customFormat="1" x14ac:dyDescent="0.2">
      <c r="A17" s="107" t="s">
        <v>347</v>
      </c>
      <c r="B17" s="108">
        <v>0</v>
      </c>
      <c r="C17" s="108">
        <v>0</v>
      </c>
      <c r="D17" s="108">
        <v>0</v>
      </c>
      <c r="E17" s="108">
        <v>0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108">
        <v>0</v>
      </c>
      <c r="M17" s="108">
        <v>0</v>
      </c>
      <c r="N17" s="108">
        <v>0</v>
      </c>
      <c r="O17" s="108">
        <v>0</v>
      </c>
      <c r="P17" s="108">
        <v>0</v>
      </c>
      <c r="Q17" s="108">
        <v>0</v>
      </c>
      <c r="R17" s="108">
        <v>0</v>
      </c>
      <c r="S17" s="108">
        <v>0</v>
      </c>
      <c r="T17" s="108">
        <v>0</v>
      </c>
      <c r="U17" s="108">
        <v>0</v>
      </c>
      <c r="V17" s="108">
        <v>0</v>
      </c>
      <c r="W17" s="108">
        <v>0</v>
      </c>
      <c r="X17" s="108">
        <v>0</v>
      </c>
      <c r="Y17" s="108">
        <v>0</v>
      </c>
      <c r="Z17" s="108">
        <v>0</v>
      </c>
      <c r="AA17" s="108">
        <v>0</v>
      </c>
      <c r="AB17" s="108">
        <v>0</v>
      </c>
      <c r="AC17" s="108">
        <v>0</v>
      </c>
      <c r="AD17" s="108">
        <v>0</v>
      </c>
      <c r="AE17" s="108">
        <v>0</v>
      </c>
      <c r="AF17" s="108">
        <v>0</v>
      </c>
      <c r="AG17" s="108">
        <v>0</v>
      </c>
      <c r="AH17" s="108">
        <v>0</v>
      </c>
      <c r="AI17" s="108">
        <v>0</v>
      </c>
      <c r="AJ17" s="108">
        <v>0</v>
      </c>
      <c r="AK17" s="108">
        <v>0</v>
      </c>
      <c r="AL17" s="108">
        <v>0</v>
      </c>
      <c r="AM17" s="108">
        <v>0</v>
      </c>
      <c r="AN17" s="108">
        <v>0</v>
      </c>
      <c r="AO17" s="108">
        <v>0</v>
      </c>
      <c r="AP17" s="108">
        <v>0</v>
      </c>
      <c r="AQ17" s="108">
        <v>0</v>
      </c>
      <c r="AR17" s="108">
        <v>0</v>
      </c>
      <c r="AS17" s="108">
        <v>0</v>
      </c>
      <c r="AT17" s="108">
        <v>0</v>
      </c>
      <c r="AU17" s="108">
        <v>0</v>
      </c>
      <c r="AV17" s="108">
        <v>0</v>
      </c>
      <c r="AW17" s="108">
        <v>0</v>
      </c>
      <c r="AX17" s="108">
        <v>0</v>
      </c>
      <c r="AY17" s="108">
        <v>0</v>
      </c>
      <c r="AZ17" s="108">
        <v>0</v>
      </c>
      <c r="BA17" s="108">
        <v>0</v>
      </c>
      <c r="BB17" s="108">
        <v>0</v>
      </c>
      <c r="BC17" s="108">
        <v>0</v>
      </c>
      <c r="BD17" s="108">
        <v>0</v>
      </c>
      <c r="BE17" s="108">
        <v>0</v>
      </c>
      <c r="BF17" s="108">
        <v>0</v>
      </c>
      <c r="BG17" s="108">
        <v>0</v>
      </c>
      <c r="BH17" s="108">
        <v>0</v>
      </c>
      <c r="BI17" s="108">
        <v>0</v>
      </c>
      <c r="BJ17" s="108">
        <v>0</v>
      </c>
      <c r="BK17" s="108">
        <v>0</v>
      </c>
      <c r="BL17" s="108">
        <v>0</v>
      </c>
      <c r="BM17" s="108">
        <v>0</v>
      </c>
      <c r="BN17" s="108">
        <v>0</v>
      </c>
      <c r="BO17" s="108">
        <v>0</v>
      </c>
      <c r="BP17" s="108">
        <v>0</v>
      </c>
      <c r="BQ17" s="108">
        <v>0</v>
      </c>
      <c r="BR17" s="108">
        <v>0</v>
      </c>
      <c r="BS17" s="108">
        <v>0</v>
      </c>
      <c r="BT17" s="108">
        <v>0</v>
      </c>
      <c r="BU17" s="108">
        <v>0</v>
      </c>
      <c r="BV17" s="108">
        <v>0</v>
      </c>
      <c r="BW17" s="108">
        <v>0</v>
      </c>
      <c r="BX17" s="108">
        <v>0</v>
      </c>
      <c r="BY17" s="108">
        <v>0</v>
      </c>
      <c r="BZ17" s="108">
        <v>0</v>
      </c>
      <c r="CA17" s="108">
        <v>0</v>
      </c>
      <c r="CB17" s="108">
        <v>0</v>
      </c>
      <c r="CC17" s="108">
        <v>0</v>
      </c>
      <c r="CD17" s="108">
        <v>0</v>
      </c>
      <c r="CE17" s="108">
        <v>0</v>
      </c>
      <c r="CF17" s="108">
        <v>0</v>
      </c>
      <c r="CG17" s="108">
        <v>0</v>
      </c>
      <c r="CH17" s="108">
        <v>0</v>
      </c>
      <c r="CI17" s="108">
        <v>0</v>
      </c>
      <c r="CJ17" s="108">
        <v>0</v>
      </c>
      <c r="CK17" s="108">
        <v>0</v>
      </c>
      <c r="CL17" s="108">
        <v>0</v>
      </c>
      <c r="CM17" s="108">
        <v>0</v>
      </c>
      <c r="CN17" s="108">
        <v>0</v>
      </c>
      <c r="CO17" s="108">
        <v>0</v>
      </c>
      <c r="CP17" s="108">
        <v>0</v>
      </c>
      <c r="CQ17" s="108">
        <v>0</v>
      </c>
      <c r="CR17" s="108">
        <v>0</v>
      </c>
      <c r="CS17" s="108">
        <v>0</v>
      </c>
      <c r="CT17" s="108">
        <v>0</v>
      </c>
      <c r="CU17" s="108">
        <v>0</v>
      </c>
      <c r="CV17" s="108">
        <v>0</v>
      </c>
      <c r="CW17" s="108">
        <v>0</v>
      </c>
      <c r="CX17" s="108">
        <v>0</v>
      </c>
      <c r="CY17" s="108">
        <v>0</v>
      </c>
      <c r="CZ17" s="108">
        <v>0</v>
      </c>
      <c r="DA17" s="108">
        <v>0</v>
      </c>
      <c r="DB17" s="108">
        <v>0</v>
      </c>
      <c r="DC17" s="108">
        <v>0</v>
      </c>
      <c r="DD17" s="108">
        <v>0</v>
      </c>
      <c r="DE17" s="108">
        <v>0</v>
      </c>
      <c r="DF17" s="108">
        <v>0</v>
      </c>
      <c r="DG17" s="108">
        <v>0</v>
      </c>
      <c r="DH17" s="108">
        <v>0</v>
      </c>
      <c r="DI17" s="108">
        <v>0</v>
      </c>
      <c r="DJ17" s="108">
        <v>0</v>
      </c>
      <c r="DK17" s="108">
        <v>0</v>
      </c>
      <c r="DL17" s="108">
        <v>0</v>
      </c>
      <c r="DM17" s="108">
        <v>0</v>
      </c>
      <c r="DN17" s="108">
        <v>0</v>
      </c>
      <c r="DO17" s="108">
        <v>0</v>
      </c>
      <c r="DP17" s="108">
        <v>0</v>
      </c>
      <c r="DQ17" s="108">
        <v>0</v>
      </c>
      <c r="DR17" s="108">
        <v>0</v>
      </c>
      <c r="DS17" s="108">
        <v>0</v>
      </c>
      <c r="DT17" s="108">
        <v>0</v>
      </c>
      <c r="DU17" s="108">
        <v>0</v>
      </c>
      <c r="DV17" s="108">
        <v>0</v>
      </c>
      <c r="DW17" s="108">
        <v>0</v>
      </c>
      <c r="DX17" s="108">
        <v>0</v>
      </c>
      <c r="DY17" s="108">
        <v>0</v>
      </c>
      <c r="DZ17" s="108">
        <v>0</v>
      </c>
      <c r="EA17" s="108">
        <v>0</v>
      </c>
      <c r="EB17" s="108">
        <v>0</v>
      </c>
      <c r="EC17" s="108">
        <v>0</v>
      </c>
      <c r="ED17" s="108">
        <v>0</v>
      </c>
      <c r="EE17" s="108">
        <v>0</v>
      </c>
      <c r="EF17" s="108">
        <v>0</v>
      </c>
      <c r="EG17" s="108">
        <v>0</v>
      </c>
      <c r="EH17" s="108">
        <v>0</v>
      </c>
      <c r="EI17" s="108">
        <v>0</v>
      </c>
      <c r="EJ17" s="108">
        <v>0</v>
      </c>
      <c r="EK17" s="108">
        <v>0</v>
      </c>
      <c r="EL17" s="108">
        <v>0</v>
      </c>
      <c r="EM17" s="108">
        <v>0</v>
      </c>
      <c r="EN17" s="108">
        <v>0</v>
      </c>
      <c r="EO17" s="108">
        <v>0</v>
      </c>
      <c r="EP17" s="108">
        <v>0</v>
      </c>
      <c r="EQ17" s="108">
        <v>0</v>
      </c>
      <c r="ER17" s="108">
        <v>0</v>
      </c>
      <c r="ES17" s="108">
        <v>0</v>
      </c>
      <c r="ET17" s="108">
        <v>0</v>
      </c>
      <c r="EU17" s="108">
        <v>0</v>
      </c>
      <c r="EV17" s="108">
        <v>0</v>
      </c>
      <c r="EW17" s="108">
        <v>0</v>
      </c>
      <c r="EX17" s="108">
        <v>0</v>
      </c>
      <c r="EY17" s="108">
        <v>0</v>
      </c>
      <c r="EZ17" s="108">
        <v>0</v>
      </c>
      <c r="FA17" s="108">
        <v>0</v>
      </c>
      <c r="FB17" s="108">
        <v>0</v>
      </c>
      <c r="FC17" s="108">
        <v>0</v>
      </c>
      <c r="FD17" s="108">
        <v>0</v>
      </c>
      <c r="FE17" s="108">
        <v>0</v>
      </c>
      <c r="FF17" s="108">
        <v>0</v>
      </c>
      <c r="FG17" s="108">
        <v>0</v>
      </c>
      <c r="FH17" s="108">
        <v>0</v>
      </c>
      <c r="FI17" s="108">
        <v>0</v>
      </c>
      <c r="FJ17" s="108">
        <v>0</v>
      </c>
      <c r="FK17" s="108">
        <v>0</v>
      </c>
      <c r="FL17" s="108">
        <v>0</v>
      </c>
      <c r="FM17" s="108">
        <v>0</v>
      </c>
      <c r="FN17" s="108">
        <v>0</v>
      </c>
      <c r="FO17" s="108">
        <v>0</v>
      </c>
      <c r="FP17" s="108">
        <v>0</v>
      </c>
      <c r="FQ17" s="108">
        <v>0</v>
      </c>
      <c r="FR17" s="108">
        <v>0</v>
      </c>
      <c r="FS17" s="108">
        <v>0</v>
      </c>
      <c r="FT17" s="108">
        <v>0</v>
      </c>
      <c r="FU17" s="108">
        <v>0</v>
      </c>
      <c r="FV17" s="108">
        <v>0</v>
      </c>
      <c r="FW17" s="108">
        <v>0</v>
      </c>
      <c r="FX17" s="108">
        <v>0</v>
      </c>
      <c r="FY17" s="108">
        <v>0</v>
      </c>
      <c r="FZ17" s="108">
        <v>0</v>
      </c>
      <c r="GA17" s="108">
        <v>0</v>
      </c>
      <c r="GB17" s="108">
        <v>0</v>
      </c>
      <c r="GC17" s="108">
        <v>0</v>
      </c>
      <c r="GD17" s="108">
        <v>0</v>
      </c>
      <c r="GE17" s="108">
        <v>0</v>
      </c>
      <c r="GF17" s="108">
        <v>0</v>
      </c>
      <c r="GG17" s="108">
        <v>0</v>
      </c>
      <c r="GH17" s="108">
        <v>0</v>
      </c>
      <c r="GI17" s="108">
        <v>0</v>
      </c>
      <c r="GJ17" s="108">
        <v>0</v>
      </c>
      <c r="GK17" s="108">
        <v>0</v>
      </c>
      <c r="GL17" s="108">
        <v>0</v>
      </c>
      <c r="GM17" s="108">
        <v>0</v>
      </c>
      <c r="GN17" s="108">
        <v>0</v>
      </c>
      <c r="GO17" s="108">
        <v>0</v>
      </c>
      <c r="GP17" s="108">
        <v>0</v>
      </c>
      <c r="GQ17" s="108">
        <v>0</v>
      </c>
      <c r="GR17" s="108">
        <v>0</v>
      </c>
      <c r="GS17" s="108">
        <v>0</v>
      </c>
      <c r="GT17" s="108">
        <v>0</v>
      </c>
      <c r="GU17" s="108">
        <v>0</v>
      </c>
      <c r="GV17" s="108">
        <v>0</v>
      </c>
      <c r="GW17" s="108">
        <v>0</v>
      </c>
      <c r="GX17" s="108">
        <v>0</v>
      </c>
      <c r="GY17" s="108">
        <v>0</v>
      </c>
      <c r="GZ17" s="108">
        <v>0</v>
      </c>
      <c r="HA17" s="108">
        <v>0</v>
      </c>
      <c r="HB17" s="108">
        <v>0</v>
      </c>
      <c r="HC17" s="108">
        <v>0</v>
      </c>
      <c r="HD17" s="108">
        <v>0</v>
      </c>
      <c r="HE17" s="108">
        <v>0</v>
      </c>
      <c r="HF17" s="108">
        <v>0</v>
      </c>
      <c r="HG17" s="108">
        <v>0</v>
      </c>
      <c r="HH17" s="108">
        <v>0</v>
      </c>
      <c r="HI17" s="108">
        <v>0</v>
      </c>
    </row>
    <row r="18" spans="1:217" s="112" customFormat="1" x14ac:dyDescent="0.2">
      <c r="A18" s="110" t="s">
        <v>222</v>
      </c>
      <c r="B18" s="111">
        <v>0</v>
      </c>
      <c r="C18" s="111">
        <v>0</v>
      </c>
      <c r="D18" s="111">
        <v>0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  <c r="AC18" s="111">
        <v>0</v>
      </c>
      <c r="AD18" s="111">
        <v>0</v>
      </c>
      <c r="AE18" s="111">
        <v>0</v>
      </c>
      <c r="AF18" s="111">
        <v>0</v>
      </c>
      <c r="AG18" s="111">
        <v>0</v>
      </c>
      <c r="AH18" s="111">
        <v>0</v>
      </c>
      <c r="AI18" s="111">
        <v>0</v>
      </c>
      <c r="AJ18" s="111">
        <v>0</v>
      </c>
      <c r="AK18" s="111">
        <v>0</v>
      </c>
      <c r="AL18" s="111">
        <v>0</v>
      </c>
      <c r="AM18" s="111">
        <v>0</v>
      </c>
      <c r="AN18" s="111">
        <v>0</v>
      </c>
      <c r="AO18" s="111">
        <v>0</v>
      </c>
      <c r="AP18" s="111">
        <v>0</v>
      </c>
      <c r="AQ18" s="111">
        <v>0</v>
      </c>
      <c r="AR18" s="111">
        <v>0</v>
      </c>
      <c r="AS18" s="111">
        <v>0</v>
      </c>
      <c r="AT18" s="111">
        <v>0</v>
      </c>
      <c r="AU18" s="111">
        <v>0</v>
      </c>
      <c r="AV18" s="111">
        <v>0</v>
      </c>
      <c r="AW18" s="111">
        <v>0</v>
      </c>
      <c r="AX18" s="111">
        <v>0</v>
      </c>
      <c r="AY18" s="111">
        <v>0</v>
      </c>
      <c r="AZ18" s="111">
        <v>0</v>
      </c>
      <c r="BA18" s="111">
        <v>0</v>
      </c>
      <c r="BB18" s="111">
        <v>0</v>
      </c>
      <c r="BC18" s="111">
        <v>0</v>
      </c>
      <c r="BD18" s="111">
        <v>0</v>
      </c>
      <c r="BE18" s="111">
        <v>0</v>
      </c>
      <c r="BF18" s="111">
        <v>0</v>
      </c>
      <c r="BG18" s="111">
        <v>0</v>
      </c>
      <c r="BH18" s="111">
        <v>0</v>
      </c>
      <c r="BI18" s="111">
        <v>0</v>
      </c>
      <c r="BJ18" s="111">
        <v>0</v>
      </c>
      <c r="BK18" s="111">
        <v>0</v>
      </c>
      <c r="BL18" s="111">
        <v>0</v>
      </c>
      <c r="BM18" s="111">
        <v>0</v>
      </c>
      <c r="BN18" s="111">
        <v>0</v>
      </c>
      <c r="BO18" s="111">
        <v>0</v>
      </c>
      <c r="BP18" s="111">
        <v>0</v>
      </c>
      <c r="BQ18" s="111">
        <v>0</v>
      </c>
      <c r="BR18" s="111">
        <v>0</v>
      </c>
      <c r="BS18" s="111">
        <v>0</v>
      </c>
      <c r="BT18" s="111">
        <v>0</v>
      </c>
      <c r="BU18" s="111">
        <v>0</v>
      </c>
      <c r="BV18" s="111">
        <v>0</v>
      </c>
      <c r="BW18" s="111">
        <v>0</v>
      </c>
      <c r="BX18" s="111">
        <v>0</v>
      </c>
      <c r="BY18" s="111">
        <v>0</v>
      </c>
      <c r="BZ18" s="111">
        <v>0</v>
      </c>
      <c r="CA18" s="111">
        <v>0</v>
      </c>
      <c r="CB18" s="111">
        <v>0</v>
      </c>
      <c r="CC18" s="111">
        <v>0</v>
      </c>
      <c r="CD18" s="111">
        <v>0</v>
      </c>
      <c r="CE18" s="111">
        <v>0</v>
      </c>
      <c r="CF18" s="111">
        <v>0</v>
      </c>
      <c r="CG18" s="111">
        <v>0</v>
      </c>
      <c r="CH18" s="111">
        <v>0</v>
      </c>
      <c r="CI18" s="111">
        <v>0</v>
      </c>
      <c r="CJ18" s="111">
        <v>0</v>
      </c>
      <c r="CK18" s="111">
        <v>0</v>
      </c>
      <c r="CL18" s="111">
        <v>0</v>
      </c>
      <c r="CM18" s="111">
        <v>0</v>
      </c>
      <c r="CN18" s="111">
        <v>0</v>
      </c>
      <c r="CO18" s="111">
        <v>0</v>
      </c>
      <c r="CP18" s="111">
        <v>0</v>
      </c>
      <c r="CQ18" s="111">
        <v>0</v>
      </c>
      <c r="CR18" s="111">
        <v>0</v>
      </c>
      <c r="CS18" s="111">
        <v>0</v>
      </c>
      <c r="CT18" s="111">
        <v>0</v>
      </c>
      <c r="CU18" s="111">
        <v>0</v>
      </c>
      <c r="CV18" s="111">
        <v>0</v>
      </c>
      <c r="CW18" s="111">
        <v>0</v>
      </c>
      <c r="CX18" s="111">
        <v>0</v>
      </c>
      <c r="CY18" s="111">
        <v>0</v>
      </c>
      <c r="CZ18" s="111">
        <v>0</v>
      </c>
      <c r="DA18" s="111">
        <v>0</v>
      </c>
      <c r="DB18" s="111">
        <v>0</v>
      </c>
      <c r="DC18" s="111">
        <v>0</v>
      </c>
      <c r="DD18" s="111">
        <v>0</v>
      </c>
      <c r="DE18" s="111">
        <v>0</v>
      </c>
      <c r="DF18" s="111">
        <v>0</v>
      </c>
      <c r="DG18" s="111">
        <v>0</v>
      </c>
      <c r="DH18" s="111">
        <v>0</v>
      </c>
      <c r="DI18" s="111">
        <v>0</v>
      </c>
      <c r="DJ18" s="111">
        <v>0</v>
      </c>
      <c r="DK18" s="111">
        <v>0</v>
      </c>
      <c r="DL18" s="111">
        <v>0</v>
      </c>
      <c r="DM18" s="111">
        <v>0</v>
      </c>
      <c r="DN18" s="111">
        <v>0</v>
      </c>
      <c r="DO18" s="111">
        <v>0</v>
      </c>
      <c r="DP18" s="111">
        <v>0</v>
      </c>
      <c r="DQ18" s="111">
        <v>0</v>
      </c>
      <c r="DR18" s="111">
        <v>0</v>
      </c>
      <c r="DS18" s="111">
        <v>0</v>
      </c>
      <c r="DT18" s="111">
        <v>0</v>
      </c>
      <c r="DU18" s="111">
        <v>0</v>
      </c>
      <c r="DV18" s="111">
        <v>0</v>
      </c>
      <c r="DW18" s="111">
        <v>0</v>
      </c>
      <c r="DX18" s="111">
        <v>0</v>
      </c>
      <c r="DY18" s="111">
        <v>0</v>
      </c>
      <c r="DZ18" s="111">
        <v>0</v>
      </c>
      <c r="EA18" s="111">
        <v>0</v>
      </c>
      <c r="EB18" s="111">
        <v>0</v>
      </c>
      <c r="EC18" s="111">
        <v>0</v>
      </c>
      <c r="ED18" s="111">
        <v>0</v>
      </c>
      <c r="EE18" s="111">
        <v>0</v>
      </c>
      <c r="EF18" s="111">
        <v>0</v>
      </c>
      <c r="EG18" s="111">
        <v>0</v>
      </c>
      <c r="EH18" s="111">
        <v>0</v>
      </c>
      <c r="EI18" s="111">
        <v>0</v>
      </c>
      <c r="EJ18" s="111">
        <v>0</v>
      </c>
      <c r="EK18" s="111">
        <v>0</v>
      </c>
      <c r="EL18" s="111">
        <v>0</v>
      </c>
      <c r="EM18" s="111">
        <v>0</v>
      </c>
      <c r="EN18" s="111">
        <v>0</v>
      </c>
      <c r="EO18" s="111">
        <v>0</v>
      </c>
      <c r="EP18" s="111">
        <v>0</v>
      </c>
      <c r="EQ18" s="111">
        <v>0</v>
      </c>
      <c r="ER18" s="111">
        <v>0</v>
      </c>
      <c r="ES18" s="111">
        <v>0</v>
      </c>
      <c r="ET18" s="111">
        <v>0</v>
      </c>
      <c r="EU18" s="111">
        <v>0</v>
      </c>
      <c r="EV18" s="111">
        <v>0</v>
      </c>
      <c r="EW18" s="111">
        <v>0</v>
      </c>
      <c r="EX18" s="111">
        <v>0</v>
      </c>
      <c r="EY18" s="111">
        <v>0</v>
      </c>
      <c r="EZ18" s="111">
        <v>0</v>
      </c>
      <c r="FA18" s="111">
        <v>0</v>
      </c>
      <c r="FB18" s="111">
        <v>0</v>
      </c>
      <c r="FC18" s="111">
        <v>0</v>
      </c>
      <c r="FD18" s="111">
        <v>0</v>
      </c>
      <c r="FE18" s="111">
        <v>0</v>
      </c>
      <c r="FF18" s="111">
        <v>0</v>
      </c>
      <c r="FG18" s="111">
        <v>0</v>
      </c>
      <c r="FH18" s="111">
        <v>0</v>
      </c>
      <c r="FI18" s="111">
        <v>0</v>
      </c>
      <c r="FJ18" s="111">
        <v>0</v>
      </c>
      <c r="FK18" s="111">
        <v>0</v>
      </c>
      <c r="FL18" s="111">
        <v>0</v>
      </c>
      <c r="FM18" s="111">
        <v>0</v>
      </c>
      <c r="FN18" s="111">
        <v>0</v>
      </c>
      <c r="FO18" s="111">
        <v>0</v>
      </c>
      <c r="FP18" s="111">
        <v>0</v>
      </c>
      <c r="FQ18" s="111">
        <v>0</v>
      </c>
      <c r="FR18" s="111">
        <v>0</v>
      </c>
      <c r="FS18" s="111">
        <v>0</v>
      </c>
      <c r="FT18" s="111">
        <v>0</v>
      </c>
      <c r="FU18" s="111">
        <v>0</v>
      </c>
      <c r="FV18" s="111">
        <v>0</v>
      </c>
      <c r="FW18" s="111">
        <v>0</v>
      </c>
      <c r="FX18" s="111">
        <v>0</v>
      </c>
      <c r="FY18" s="111">
        <v>0</v>
      </c>
      <c r="FZ18" s="111">
        <v>0</v>
      </c>
      <c r="GA18" s="111">
        <v>0</v>
      </c>
      <c r="GB18" s="111">
        <v>0</v>
      </c>
      <c r="GC18" s="111">
        <v>0</v>
      </c>
      <c r="GD18" s="111">
        <v>0</v>
      </c>
      <c r="GE18" s="111">
        <v>0</v>
      </c>
      <c r="GF18" s="111">
        <v>0</v>
      </c>
      <c r="GG18" s="111">
        <v>0</v>
      </c>
      <c r="GH18" s="111">
        <v>0</v>
      </c>
      <c r="GI18" s="111">
        <v>0</v>
      </c>
      <c r="GJ18" s="111">
        <v>0</v>
      </c>
      <c r="GK18" s="111">
        <v>0</v>
      </c>
      <c r="GL18" s="111">
        <v>0</v>
      </c>
      <c r="GM18" s="111">
        <v>0</v>
      </c>
      <c r="GN18" s="111">
        <v>0</v>
      </c>
      <c r="GO18" s="111">
        <v>0</v>
      </c>
      <c r="GP18" s="111">
        <v>0</v>
      </c>
      <c r="GQ18" s="111">
        <v>0</v>
      </c>
      <c r="GR18" s="111">
        <v>0</v>
      </c>
      <c r="GS18" s="111">
        <v>0</v>
      </c>
      <c r="GT18" s="111">
        <v>0</v>
      </c>
      <c r="GU18" s="111">
        <v>0</v>
      </c>
      <c r="GV18" s="111">
        <v>0</v>
      </c>
      <c r="GW18" s="111">
        <v>0</v>
      </c>
      <c r="GX18" s="111">
        <v>0</v>
      </c>
      <c r="GY18" s="111">
        <v>0</v>
      </c>
      <c r="GZ18" s="111">
        <v>0</v>
      </c>
      <c r="HA18" s="111">
        <v>0</v>
      </c>
      <c r="HB18" s="111">
        <v>0</v>
      </c>
      <c r="HC18" s="111">
        <v>0</v>
      </c>
      <c r="HD18" s="111">
        <v>0</v>
      </c>
      <c r="HE18" s="111">
        <v>0</v>
      </c>
      <c r="HF18" s="111">
        <v>0</v>
      </c>
      <c r="HG18" s="111">
        <v>0</v>
      </c>
      <c r="HH18" s="111">
        <v>0</v>
      </c>
      <c r="HI18" s="111">
        <v>0</v>
      </c>
    </row>
    <row r="19" spans="1:217" s="109" customFormat="1" x14ac:dyDescent="0.2">
      <c r="A19" s="107" t="s">
        <v>348</v>
      </c>
      <c r="B19" s="108">
        <v>0</v>
      </c>
      <c r="C19" s="108">
        <v>0</v>
      </c>
      <c r="D19" s="108">
        <v>0</v>
      </c>
      <c r="E19" s="108">
        <v>0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  <c r="L19" s="108">
        <v>0</v>
      </c>
      <c r="M19" s="108">
        <v>0</v>
      </c>
      <c r="N19" s="108">
        <v>0</v>
      </c>
      <c r="O19" s="108">
        <v>0</v>
      </c>
      <c r="P19" s="108">
        <v>0</v>
      </c>
      <c r="Q19" s="108">
        <v>0</v>
      </c>
      <c r="R19" s="108">
        <v>0</v>
      </c>
      <c r="S19" s="108">
        <v>0</v>
      </c>
      <c r="T19" s="108">
        <v>0</v>
      </c>
      <c r="U19" s="108">
        <v>0</v>
      </c>
      <c r="V19" s="108">
        <v>0</v>
      </c>
      <c r="W19" s="108">
        <v>0</v>
      </c>
      <c r="X19" s="108">
        <v>0</v>
      </c>
      <c r="Y19" s="108">
        <v>0</v>
      </c>
      <c r="Z19" s="108">
        <v>0</v>
      </c>
      <c r="AA19" s="108">
        <v>0</v>
      </c>
      <c r="AB19" s="108">
        <v>0</v>
      </c>
      <c r="AC19" s="108">
        <v>0</v>
      </c>
      <c r="AD19" s="108">
        <v>0</v>
      </c>
      <c r="AE19" s="108">
        <v>0</v>
      </c>
      <c r="AF19" s="108">
        <v>0</v>
      </c>
      <c r="AG19" s="108">
        <v>0</v>
      </c>
      <c r="AH19" s="108">
        <v>0</v>
      </c>
      <c r="AI19" s="108">
        <v>0</v>
      </c>
      <c r="AJ19" s="108">
        <v>0</v>
      </c>
      <c r="AK19" s="108">
        <v>0</v>
      </c>
      <c r="AL19" s="108">
        <v>0</v>
      </c>
      <c r="AM19" s="108">
        <v>0</v>
      </c>
      <c r="AN19" s="108">
        <v>0</v>
      </c>
      <c r="AO19" s="108">
        <v>0</v>
      </c>
      <c r="AP19" s="108">
        <v>0</v>
      </c>
      <c r="AQ19" s="108">
        <v>0</v>
      </c>
      <c r="AR19" s="108">
        <v>0</v>
      </c>
      <c r="AS19" s="108">
        <v>0</v>
      </c>
      <c r="AT19" s="108">
        <v>0</v>
      </c>
      <c r="AU19" s="108">
        <v>0</v>
      </c>
      <c r="AV19" s="108">
        <v>0</v>
      </c>
      <c r="AW19" s="108">
        <v>0</v>
      </c>
      <c r="AX19" s="108">
        <v>0</v>
      </c>
      <c r="AY19" s="108">
        <v>0</v>
      </c>
      <c r="AZ19" s="108">
        <v>0</v>
      </c>
      <c r="BA19" s="108">
        <v>0</v>
      </c>
      <c r="BB19" s="108">
        <v>0</v>
      </c>
      <c r="BC19" s="108">
        <v>0</v>
      </c>
      <c r="BD19" s="108">
        <v>0</v>
      </c>
      <c r="BE19" s="108">
        <v>0</v>
      </c>
      <c r="BF19" s="108">
        <v>0</v>
      </c>
      <c r="BG19" s="108">
        <v>0</v>
      </c>
      <c r="BH19" s="108">
        <v>0</v>
      </c>
      <c r="BI19" s="108">
        <v>0</v>
      </c>
      <c r="BJ19" s="108">
        <v>0</v>
      </c>
      <c r="BK19" s="108">
        <v>0</v>
      </c>
      <c r="BL19" s="108">
        <v>0</v>
      </c>
      <c r="BM19" s="108">
        <v>0</v>
      </c>
      <c r="BN19" s="108">
        <v>0</v>
      </c>
      <c r="BO19" s="108">
        <v>0</v>
      </c>
      <c r="BP19" s="108">
        <v>0</v>
      </c>
      <c r="BQ19" s="108">
        <v>0</v>
      </c>
      <c r="BR19" s="108">
        <v>0</v>
      </c>
      <c r="BS19" s="108">
        <v>0</v>
      </c>
      <c r="BT19" s="108">
        <v>0</v>
      </c>
      <c r="BU19" s="108">
        <v>0</v>
      </c>
      <c r="BV19" s="108">
        <v>0</v>
      </c>
      <c r="BW19" s="108">
        <v>0</v>
      </c>
      <c r="BX19" s="108">
        <v>0</v>
      </c>
      <c r="BY19" s="108">
        <v>0</v>
      </c>
      <c r="BZ19" s="108">
        <v>0</v>
      </c>
      <c r="CA19" s="108">
        <v>0</v>
      </c>
      <c r="CB19" s="108">
        <v>0</v>
      </c>
      <c r="CC19" s="108">
        <v>0</v>
      </c>
      <c r="CD19" s="108">
        <v>0</v>
      </c>
      <c r="CE19" s="108">
        <v>0</v>
      </c>
      <c r="CF19" s="108">
        <v>0</v>
      </c>
      <c r="CG19" s="108">
        <v>0</v>
      </c>
      <c r="CH19" s="108">
        <v>0</v>
      </c>
      <c r="CI19" s="108">
        <v>0</v>
      </c>
      <c r="CJ19" s="108">
        <v>0</v>
      </c>
      <c r="CK19" s="108">
        <v>0</v>
      </c>
      <c r="CL19" s="108">
        <v>0</v>
      </c>
      <c r="CM19" s="108">
        <v>0</v>
      </c>
      <c r="CN19" s="108">
        <v>0</v>
      </c>
      <c r="CO19" s="108">
        <v>0</v>
      </c>
      <c r="CP19" s="108">
        <v>0</v>
      </c>
      <c r="CQ19" s="108">
        <v>0</v>
      </c>
      <c r="CR19" s="108">
        <v>0</v>
      </c>
      <c r="CS19" s="108">
        <v>0</v>
      </c>
      <c r="CT19" s="108">
        <v>0</v>
      </c>
      <c r="CU19" s="108">
        <v>0</v>
      </c>
      <c r="CV19" s="108">
        <v>0</v>
      </c>
      <c r="CW19" s="108">
        <v>0</v>
      </c>
      <c r="CX19" s="108">
        <v>0</v>
      </c>
      <c r="CY19" s="108">
        <v>0</v>
      </c>
      <c r="CZ19" s="108">
        <v>0</v>
      </c>
      <c r="DA19" s="108">
        <v>0</v>
      </c>
      <c r="DB19" s="108">
        <v>0</v>
      </c>
      <c r="DC19" s="108">
        <v>0</v>
      </c>
      <c r="DD19" s="108">
        <v>0</v>
      </c>
      <c r="DE19" s="108">
        <v>0</v>
      </c>
      <c r="DF19" s="108">
        <v>0</v>
      </c>
      <c r="DG19" s="108">
        <v>0</v>
      </c>
      <c r="DH19" s="108">
        <v>0</v>
      </c>
      <c r="DI19" s="108">
        <v>0</v>
      </c>
      <c r="DJ19" s="108">
        <v>0</v>
      </c>
      <c r="DK19" s="108">
        <v>0</v>
      </c>
      <c r="DL19" s="108">
        <v>0</v>
      </c>
      <c r="DM19" s="108">
        <v>0</v>
      </c>
      <c r="DN19" s="108">
        <v>0</v>
      </c>
      <c r="DO19" s="108">
        <v>0</v>
      </c>
      <c r="DP19" s="108">
        <v>0</v>
      </c>
      <c r="DQ19" s="108">
        <v>0</v>
      </c>
      <c r="DR19" s="108">
        <v>0</v>
      </c>
      <c r="DS19" s="108">
        <v>0</v>
      </c>
      <c r="DT19" s="108">
        <v>0</v>
      </c>
      <c r="DU19" s="108">
        <v>0</v>
      </c>
      <c r="DV19" s="108">
        <v>0</v>
      </c>
      <c r="DW19" s="108">
        <v>0</v>
      </c>
      <c r="DX19" s="108">
        <v>0</v>
      </c>
      <c r="DY19" s="108">
        <v>0</v>
      </c>
      <c r="DZ19" s="108">
        <v>0</v>
      </c>
      <c r="EA19" s="108">
        <v>0</v>
      </c>
      <c r="EB19" s="108">
        <v>0</v>
      </c>
      <c r="EC19" s="108">
        <v>0</v>
      </c>
      <c r="ED19" s="108">
        <v>0</v>
      </c>
      <c r="EE19" s="108">
        <v>0</v>
      </c>
      <c r="EF19" s="108">
        <v>0</v>
      </c>
      <c r="EG19" s="108">
        <v>0</v>
      </c>
      <c r="EH19" s="108">
        <v>0</v>
      </c>
      <c r="EI19" s="108">
        <v>0</v>
      </c>
      <c r="EJ19" s="108">
        <v>0</v>
      </c>
      <c r="EK19" s="108">
        <v>0</v>
      </c>
      <c r="EL19" s="108">
        <v>0</v>
      </c>
      <c r="EM19" s="108">
        <v>0</v>
      </c>
      <c r="EN19" s="108">
        <v>0</v>
      </c>
      <c r="EO19" s="108">
        <v>0</v>
      </c>
      <c r="EP19" s="108">
        <v>0</v>
      </c>
      <c r="EQ19" s="108">
        <v>0</v>
      </c>
      <c r="ER19" s="108">
        <v>0</v>
      </c>
      <c r="ES19" s="108">
        <v>0</v>
      </c>
      <c r="ET19" s="108">
        <v>0</v>
      </c>
      <c r="EU19" s="108">
        <v>0</v>
      </c>
      <c r="EV19" s="108">
        <v>0</v>
      </c>
      <c r="EW19" s="108">
        <v>0</v>
      </c>
      <c r="EX19" s="108">
        <v>0</v>
      </c>
      <c r="EY19" s="108">
        <v>0</v>
      </c>
      <c r="EZ19" s="108">
        <v>0</v>
      </c>
      <c r="FA19" s="108">
        <v>0</v>
      </c>
      <c r="FB19" s="108">
        <v>0</v>
      </c>
      <c r="FC19" s="108">
        <v>0</v>
      </c>
      <c r="FD19" s="108">
        <v>0</v>
      </c>
      <c r="FE19" s="108">
        <v>0</v>
      </c>
      <c r="FF19" s="108">
        <v>0</v>
      </c>
      <c r="FG19" s="108">
        <v>0</v>
      </c>
      <c r="FH19" s="108">
        <v>0</v>
      </c>
      <c r="FI19" s="108">
        <v>0</v>
      </c>
      <c r="FJ19" s="108">
        <v>0</v>
      </c>
      <c r="FK19" s="108">
        <v>0</v>
      </c>
      <c r="FL19" s="108">
        <v>0</v>
      </c>
      <c r="FM19" s="108">
        <v>0</v>
      </c>
      <c r="FN19" s="108">
        <v>0</v>
      </c>
      <c r="FO19" s="108">
        <v>0</v>
      </c>
      <c r="FP19" s="108">
        <v>0</v>
      </c>
      <c r="FQ19" s="108">
        <v>0</v>
      </c>
      <c r="FR19" s="108">
        <v>0</v>
      </c>
      <c r="FS19" s="108">
        <v>0</v>
      </c>
      <c r="FT19" s="108">
        <v>0</v>
      </c>
      <c r="FU19" s="108">
        <v>0</v>
      </c>
      <c r="FV19" s="108">
        <v>0</v>
      </c>
      <c r="FW19" s="108">
        <v>0</v>
      </c>
      <c r="FX19" s="108">
        <v>0</v>
      </c>
      <c r="FY19" s="108">
        <v>0</v>
      </c>
      <c r="FZ19" s="108">
        <v>0</v>
      </c>
      <c r="GA19" s="108">
        <v>0</v>
      </c>
      <c r="GB19" s="108">
        <v>0</v>
      </c>
      <c r="GC19" s="108">
        <v>0</v>
      </c>
      <c r="GD19" s="108">
        <v>0</v>
      </c>
      <c r="GE19" s="108">
        <v>0</v>
      </c>
      <c r="GF19" s="108">
        <v>0</v>
      </c>
      <c r="GG19" s="108">
        <v>0</v>
      </c>
      <c r="GH19" s="108">
        <v>0</v>
      </c>
      <c r="GI19" s="108">
        <v>0</v>
      </c>
      <c r="GJ19" s="108">
        <v>0</v>
      </c>
      <c r="GK19" s="108">
        <v>0</v>
      </c>
      <c r="GL19" s="108">
        <v>0</v>
      </c>
      <c r="GM19" s="108">
        <v>0</v>
      </c>
      <c r="GN19" s="108">
        <v>0</v>
      </c>
      <c r="GO19" s="108">
        <v>0</v>
      </c>
      <c r="GP19" s="108">
        <v>0</v>
      </c>
      <c r="GQ19" s="108">
        <v>0</v>
      </c>
      <c r="GR19" s="108">
        <v>0</v>
      </c>
      <c r="GS19" s="108">
        <v>0</v>
      </c>
      <c r="GT19" s="108">
        <v>0</v>
      </c>
      <c r="GU19" s="108">
        <v>0</v>
      </c>
      <c r="GV19" s="108">
        <v>0</v>
      </c>
      <c r="GW19" s="108">
        <v>0</v>
      </c>
      <c r="GX19" s="108">
        <v>0</v>
      </c>
      <c r="GY19" s="108">
        <v>0</v>
      </c>
      <c r="GZ19" s="108">
        <v>0</v>
      </c>
      <c r="HA19" s="108">
        <v>0</v>
      </c>
      <c r="HB19" s="108">
        <v>0</v>
      </c>
      <c r="HC19" s="108">
        <v>0</v>
      </c>
      <c r="HD19" s="108">
        <v>0</v>
      </c>
      <c r="HE19" s="108">
        <v>0</v>
      </c>
      <c r="HF19" s="108">
        <v>0</v>
      </c>
      <c r="HG19" s="108">
        <v>0</v>
      </c>
      <c r="HH19" s="108">
        <v>0</v>
      </c>
      <c r="HI19" s="108">
        <v>0</v>
      </c>
    </row>
    <row r="20" spans="1:217" s="112" customFormat="1" x14ac:dyDescent="0.2">
      <c r="A20" s="110" t="s">
        <v>349</v>
      </c>
      <c r="B20" s="111">
        <v>0</v>
      </c>
      <c r="C20" s="111">
        <v>0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  <c r="AC20" s="111">
        <v>0</v>
      </c>
      <c r="AD20" s="111">
        <v>0</v>
      </c>
      <c r="AE20" s="111">
        <v>0</v>
      </c>
      <c r="AF20" s="111">
        <v>0</v>
      </c>
      <c r="AG20" s="111">
        <v>0</v>
      </c>
      <c r="AH20" s="111">
        <v>0</v>
      </c>
      <c r="AI20" s="111">
        <v>0</v>
      </c>
      <c r="AJ20" s="111">
        <v>0</v>
      </c>
      <c r="AK20" s="111">
        <v>0</v>
      </c>
      <c r="AL20" s="111">
        <v>0</v>
      </c>
      <c r="AM20" s="111">
        <v>0</v>
      </c>
      <c r="AN20" s="111">
        <v>0</v>
      </c>
      <c r="AO20" s="111">
        <v>0</v>
      </c>
      <c r="AP20" s="111">
        <v>0</v>
      </c>
      <c r="AQ20" s="111">
        <v>0</v>
      </c>
      <c r="AR20" s="111">
        <v>0</v>
      </c>
      <c r="AS20" s="111">
        <v>0</v>
      </c>
      <c r="AT20" s="111">
        <v>0</v>
      </c>
      <c r="AU20" s="111">
        <v>0</v>
      </c>
      <c r="AV20" s="111">
        <v>0</v>
      </c>
      <c r="AW20" s="111">
        <v>0</v>
      </c>
      <c r="AX20" s="111">
        <v>0</v>
      </c>
      <c r="AY20" s="111">
        <v>0</v>
      </c>
      <c r="AZ20" s="111">
        <v>0</v>
      </c>
      <c r="BA20" s="111">
        <v>0</v>
      </c>
      <c r="BB20" s="111">
        <v>0</v>
      </c>
      <c r="BC20" s="111">
        <v>0</v>
      </c>
      <c r="BD20" s="111">
        <v>0</v>
      </c>
      <c r="BE20" s="111">
        <v>0</v>
      </c>
      <c r="BF20" s="111">
        <v>0</v>
      </c>
      <c r="BG20" s="111">
        <v>0</v>
      </c>
      <c r="BH20" s="111">
        <v>0</v>
      </c>
      <c r="BI20" s="111">
        <v>0</v>
      </c>
      <c r="BJ20" s="111">
        <v>0</v>
      </c>
      <c r="BK20" s="111">
        <v>0</v>
      </c>
      <c r="BL20" s="111">
        <v>0</v>
      </c>
      <c r="BM20" s="111">
        <v>0</v>
      </c>
      <c r="BN20" s="111">
        <v>0</v>
      </c>
      <c r="BO20" s="111">
        <v>0</v>
      </c>
      <c r="BP20" s="111">
        <v>0</v>
      </c>
      <c r="BQ20" s="111">
        <v>0</v>
      </c>
      <c r="BR20" s="111">
        <v>0</v>
      </c>
      <c r="BS20" s="111">
        <v>0</v>
      </c>
      <c r="BT20" s="111">
        <v>0</v>
      </c>
      <c r="BU20" s="111">
        <v>0</v>
      </c>
      <c r="BV20" s="111">
        <v>0</v>
      </c>
      <c r="BW20" s="111">
        <v>0</v>
      </c>
      <c r="BX20" s="111">
        <v>0</v>
      </c>
      <c r="BY20" s="111">
        <v>0</v>
      </c>
      <c r="BZ20" s="111">
        <v>0</v>
      </c>
      <c r="CA20" s="111">
        <v>0</v>
      </c>
      <c r="CB20" s="111">
        <v>0</v>
      </c>
      <c r="CC20" s="111">
        <v>0</v>
      </c>
      <c r="CD20" s="111">
        <v>0</v>
      </c>
      <c r="CE20" s="111">
        <v>0</v>
      </c>
      <c r="CF20" s="111">
        <v>0</v>
      </c>
      <c r="CG20" s="111">
        <v>0</v>
      </c>
      <c r="CH20" s="111">
        <v>0</v>
      </c>
      <c r="CI20" s="111">
        <v>0</v>
      </c>
      <c r="CJ20" s="111">
        <v>0</v>
      </c>
      <c r="CK20" s="111">
        <v>0</v>
      </c>
      <c r="CL20" s="111">
        <v>0</v>
      </c>
      <c r="CM20" s="111">
        <v>0</v>
      </c>
      <c r="CN20" s="111">
        <v>0</v>
      </c>
      <c r="CO20" s="111">
        <v>0</v>
      </c>
      <c r="CP20" s="111">
        <v>0</v>
      </c>
      <c r="CQ20" s="111">
        <v>0</v>
      </c>
      <c r="CR20" s="111">
        <v>0</v>
      </c>
      <c r="CS20" s="111">
        <v>0</v>
      </c>
      <c r="CT20" s="111">
        <v>0</v>
      </c>
      <c r="CU20" s="111">
        <v>0</v>
      </c>
      <c r="CV20" s="111">
        <v>0</v>
      </c>
      <c r="CW20" s="111">
        <v>0</v>
      </c>
      <c r="CX20" s="111">
        <v>0</v>
      </c>
      <c r="CY20" s="111">
        <v>0</v>
      </c>
      <c r="CZ20" s="111">
        <v>0</v>
      </c>
      <c r="DA20" s="111">
        <v>0</v>
      </c>
      <c r="DB20" s="111">
        <v>0</v>
      </c>
      <c r="DC20" s="111">
        <v>0</v>
      </c>
      <c r="DD20" s="111">
        <v>0</v>
      </c>
      <c r="DE20" s="111">
        <v>0</v>
      </c>
      <c r="DF20" s="111">
        <v>0</v>
      </c>
      <c r="DG20" s="111">
        <v>0</v>
      </c>
      <c r="DH20" s="111">
        <v>0</v>
      </c>
      <c r="DI20" s="111">
        <v>0</v>
      </c>
      <c r="DJ20" s="111">
        <v>0</v>
      </c>
      <c r="DK20" s="111">
        <v>0</v>
      </c>
      <c r="DL20" s="111">
        <v>0</v>
      </c>
      <c r="DM20" s="111">
        <v>0</v>
      </c>
      <c r="DN20" s="111">
        <v>0</v>
      </c>
      <c r="DO20" s="111">
        <v>0</v>
      </c>
      <c r="DP20" s="111">
        <v>0</v>
      </c>
      <c r="DQ20" s="111">
        <v>0</v>
      </c>
      <c r="DR20" s="111">
        <v>0</v>
      </c>
      <c r="DS20" s="111">
        <v>0</v>
      </c>
      <c r="DT20" s="111">
        <v>0</v>
      </c>
      <c r="DU20" s="111">
        <v>0</v>
      </c>
      <c r="DV20" s="111">
        <v>0</v>
      </c>
      <c r="DW20" s="111">
        <v>0</v>
      </c>
      <c r="DX20" s="111">
        <v>0</v>
      </c>
      <c r="DY20" s="111">
        <v>0</v>
      </c>
      <c r="DZ20" s="111">
        <v>0</v>
      </c>
      <c r="EA20" s="111">
        <v>0</v>
      </c>
      <c r="EB20" s="111">
        <v>0</v>
      </c>
      <c r="EC20" s="111">
        <v>0</v>
      </c>
      <c r="ED20" s="111">
        <v>0</v>
      </c>
      <c r="EE20" s="111">
        <v>0</v>
      </c>
      <c r="EF20" s="111">
        <v>0</v>
      </c>
      <c r="EG20" s="111">
        <v>0</v>
      </c>
      <c r="EH20" s="111">
        <v>0</v>
      </c>
      <c r="EI20" s="111">
        <v>0</v>
      </c>
      <c r="EJ20" s="111">
        <v>0</v>
      </c>
      <c r="EK20" s="111">
        <v>0</v>
      </c>
      <c r="EL20" s="111">
        <v>0</v>
      </c>
      <c r="EM20" s="111">
        <v>0</v>
      </c>
      <c r="EN20" s="111">
        <v>0</v>
      </c>
      <c r="EO20" s="111">
        <v>0</v>
      </c>
      <c r="EP20" s="111">
        <v>0</v>
      </c>
      <c r="EQ20" s="111">
        <v>0</v>
      </c>
      <c r="ER20" s="111">
        <v>0</v>
      </c>
      <c r="ES20" s="111">
        <v>0</v>
      </c>
      <c r="ET20" s="111">
        <v>0</v>
      </c>
      <c r="EU20" s="111">
        <v>0</v>
      </c>
      <c r="EV20" s="111">
        <v>0</v>
      </c>
      <c r="EW20" s="111">
        <v>0</v>
      </c>
      <c r="EX20" s="111">
        <v>0</v>
      </c>
      <c r="EY20" s="111">
        <v>0</v>
      </c>
      <c r="EZ20" s="111">
        <v>0</v>
      </c>
      <c r="FA20" s="111">
        <v>0</v>
      </c>
      <c r="FB20" s="111">
        <v>0</v>
      </c>
      <c r="FC20" s="111">
        <v>0</v>
      </c>
      <c r="FD20" s="111">
        <v>0</v>
      </c>
      <c r="FE20" s="111">
        <v>0</v>
      </c>
      <c r="FF20" s="111">
        <v>0</v>
      </c>
      <c r="FG20" s="111">
        <v>0</v>
      </c>
      <c r="FH20" s="111">
        <v>0</v>
      </c>
      <c r="FI20" s="111">
        <v>0</v>
      </c>
      <c r="FJ20" s="111">
        <v>0</v>
      </c>
      <c r="FK20" s="111">
        <v>0</v>
      </c>
      <c r="FL20" s="111">
        <v>0</v>
      </c>
      <c r="FM20" s="111">
        <v>0</v>
      </c>
      <c r="FN20" s="111">
        <v>0</v>
      </c>
      <c r="FO20" s="111">
        <v>0</v>
      </c>
      <c r="FP20" s="111">
        <v>0</v>
      </c>
      <c r="FQ20" s="111">
        <v>0</v>
      </c>
      <c r="FR20" s="111">
        <v>0</v>
      </c>
      <c r="FS20" s="111">
        <v>0</v>
      </c>
      <c r="FT20" s="111">
        <v>0</v>
      </c>
      <c r="FU20" s="111">
        <v>0</v>
      </c>
      <c r="FV20" s="111">
        <v>0</v>
      </c>
      <c r="FW20" s="111">
        <v>0</v>
      </c>
      <c r="FX20" s="111">
        <v>0</v>
      </c>
      <c r="FY20" s="111">
        <v>0</v>
      </c>
      <c r="FZ20" s="111">
        <v>0</v>
      </c>
      <c r="GA20" s="111">
        <v>0</v>
      </c>
      <c r="GB20" s="111">
        <v>0</v>
      </c>
      <c r="GC20" s="111">
        <v>0</v>
      </c>
      <c r="GD20" s="111">
        <v>0</v>
      </c>
      <c r="GE20" s="111">
        <v>0</v>
      </c>
      <c r="GF20" s="111">
        <v>0</v>
      </c>
      <c r="GG20" s="111">
        <v>0</v>
      </c>
      <c r="GH20" s="111">
        <v>0</v>
      </c>
      <c r="GI20" s="111">
        <v>0</v>
      </c>
      <c r="GJ20" s="111">
        <v>0</v>
      </c>
      <c r="GK20" s="111">
        <v>0</v>
      </c>
      <c r="GL20" s="111">
        <v>0</v>
      </c>
      <c r="GM20" s="111">
        <v>0</v>
      </c>
      <c r="GN20" s="111">
        <v>0</v>
      </c>
      <c r="GO20" s="111">
        <v>0</v>
      </c>
      <c r="GP20" s="111">
        <v>0</v>
      </c>
      <c r="GQ20" s="111">
        <v>0</v>
      </c>
      <c r="GR20" s="111">
        <v>0</v>
      </c>
      <c r="GS20" s="111">
        <v>0</v>
      </c>
      <c r="GT20" s="111">
        <v>0</v>
      </c>
      <c r="GU20" s="111">
        <v>0</v>
      </c>
      <c r="GV20" s="111">
        <v>0</v>
      </c>
      <c r="GW20" s="111">
        <v>0</v>
      </c>
      <c r="GX20" s="111">
        <v>0</v>
      </c>
      <c r="GY20" s="111">
        <v>0</v>
      </c>
      <c r="GZ20" s="111">
        <v>0</v>
      </c>
      <c r="HA20" s="111">
        <v>0</v>
      </c>
      <c r="HB20" s="111">
        <v>0</v>
      </c>
      <c r="HC20" s="111">
        <v>0</v>
      </c>
      <c r="HD20" s="111">
        <v>0</v>
      </c>
      <c r="HE20" s="111">
        <v>0</v>
      </c>
      <c r="HF20" s="111">
        <v>0</v>
      </c>
      <c r="HG20" s="111">
        <v>0</v>
      </c>
      <c r="HH20" s="111">
        <v>0</v>
      </c>
      <c r="HI20" s="111">
        <v>0</v>
      </c>
    </row>
    <row r="21" spans="1:217" s="112" customFormat="1" x14ac:dyDescent="0.2">
      <c r="A21" s="110" t="s">
        <v>350</v>
      </c>
      <c r="B21" s="111">
        <v>0</v>
      </c>
      <c r="C21" s="111">
        <v>0</v>
      </c>
      <c r="D21" s="111">
        <v>0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  <c r="AC21" s="111">
        <v>0</v>
      </c>
      <c r="AD21" s="111">
        <v>0</v>
      </c>
      <c r="AE21" s="111">
        <v>0</v>
      </c>
      <c r="AF21" s="111">
        <v>0</v>
      </c>
      <c r="AG21" s="111">
        <v>0</v>
      </c>
      <c r="AH21" s="111">
        <v>0</v>
      </c>
      <c r="AI21" s="111">
        <v>0</v>
      </c>
      <c r="AJ21" s="111">
        <v>0</v>
      </c>
      <c r="AK21" s="111">
        <v>0</v>
      </c>
      <c r="AL21" s="111">
        <v>0</v>
      </c>
      <c r="AM21" s="111">
        <v>0</v>
      </c>
      <c r="AN21" s="111">
        <v>0</v>
      </c>
      <c r="AO21" s="111">
        <v>0</v>
      </c>
      <c r="AP21" s="111">
        <v>0</v>
      </c>
      <c r="AQ21" s="111">
        <v>0</v>
      </c>
      <c r="AR21" s="111">
        <v>0</v>
      </c>
      <c r="AS21" s="111">
        <v>0</v>
      </c>
      <c r="AT21" s="111">
        <v>0</v>
      </c>
      <c r="AU21" s="111">
        <v>0</v>
      </c>
      <c r="AV21" s="111">
        <v>0</v>
      </c>
      <c r="AW21" s="111">
        <v>0</v>
      </c>
      <c r="AX21" s="111">
        <v>0</v>
      </c>
      <c r="AY21" s="111">
        <v>0</v>
      </c>
      <c r="AZ21" s="111">
        <v>0</v>
      </c>
      <c r="BA21" s="111">
        <v>0</v>
      </c>
      <c r="BB21" s="111">
        <v>0</v>
      </c>
      <c r="BC21" s="111">
        <v>0</v>
      </c>
      <c r="BD21" s="111">
        <v>0</v>
      </c>
      <c r="BE21" s="111">
        <v>0</v>
      </c>
      <c r="BF21" s="111">
        <v>0</v>
      </c>
      <c r="BG21" s="111">
        <v>0</v>
      </c>
      <c r="BH21" s="111">
        <v>0</v>
      </c>
      <c r="BI21" s="111">
        <v>0</v>
      </c>
      <c r="BJ21" s="111">
        <v>0</v>
      </c>
      <c r="BK21" s="111">
        <v>0</v>
      </c>
      <c r="BL21" s="111">
        <v>0</v>
      </c>
      <c r="BM21" s="111">
        <v>0</v>
      </c>
      <c r="BN21" s="111">
        <v>0</v>
      </c>
      <c r="BO21" s="111">
        <v>0</v>
      </c>
      <c r="BP21" s="111">
        <v>0</v>
      </c>
      <c r="BQ21" s="111">
        <v>0</v>
      </c>
      <c r="BR21" s="111">
        <v>0</v>
      </c>
      <c r="BS21" s="111">
        <v>0</v>
      </c>
      <c r="BT21" s="111">
        <v>0</v>
      </c>
      <c r="BU21" s="111">
        <v>0</v>
      </c>
      <c r="BV21" s="111">
        <v>0</v>
      </c>
      <c r="BW21" s="111">
        <v>0</v>
      </c>
      <c r="BX21" s="111">
        <v>0</v>
      </c>
      <c r="BY21" s="111">
        <v>0</v>
      </c>
      <c r="BZ21" s="111">
        <v>0</v>
      </c>
      <c r="CA21" s="111">
        <v>0</v>
      </c>
      <c r="CB21" s="111">
        <v>0</v>
      </c>
      <c r="CC21" s="111">
        <v>0</v>
      </c>
      <c r="CD21" s="111">
        <v>0</v>
      </c>
      <c r="CE21" s="111">
        <v>0</v>
      </c>
      <c r="CF21" s="111">
        <v>0</v>
      </c>
      <c r="CG21" s="111">
        <v>0</v>
      </c>
      <c r="CH21" s="111">
        <v>0</v>
      </c>
      <c r="CI21" s="111">
        <v>0</v>
      </c>
      <c r="CJ21" s="111">
        <v>0</v>
      </c>
      <c r="CK21" s="111">
        <v>0</v>
      </c>
      <c r="CL21" s="111">
        <v>0</v>
      </c>
      <c r="CM21" s="111">
        <v>0</v>
      </c>
      <c r="CN21" s="111">
        <v>0</v>
      </c>
      <c r="CO21" s="111">
        <v>0</v>
      </c>
      <c r="CP21" s="111">
        <v>0</v>
      </c>
      <c r="CQ21" s="111">
        <v>0</v>
      </c>
      <c r="CR21" s="111">
        <v>0</v>
      </c>
      <c r="CS21" s="111">
        <v>0</v>
      </c>
      <c r="CT21" s="111">
        <v>0</v>
      </c>
      <c r="CU21" s="111">
        <v>0</v>
      </c>
      <c r="CV21" s="111">
        <v>0</v>
      </c>
      <c r="CW21" s="111">
        <v>0</v>
      </c>
      <c r="CX21" s="111">
        <v>0</v>
      </c>
      <c r="CY21" s="111">
        <v>0</v>
      </c>
      <c r="CZ21" s="111">
        <v>0</v>
      </c>
      <c r="DA21" s="111">
        <v>0</v>
      </c>
      <c r="DB21" s="111">
        <v>0</v>
      </c>
      <c r="DC21" s="111">
        <v>0</v>
      </c>
      <c r="DD21" s="111">
        <v>0</v>
      </c>
      <c r="DE21" s="111">
        <v>0</v>
      </c>
      <c r="DF21" s="111">
        <v>0</v>
      </c>
      <c r="DG21" s="111">
        <v>0</v>
      </c>
      <c r="DH21" s="111">
        <v>0</v>
      </c>
      <c r="DI21" s="111">
        <v>0</v>
      </c>
      <c r="DJ21" s="111">
        <v>0</v>
      </c>
      <c r="DK21" s="111">
        <v>0</v>
      </c>
      <c r="DL21" s="111">
        <v>0</v>
      </c>
      <c r="DM21" s="111">
        <v>0</v>
      </c>
      <c r="DN21" s="111">
        <v>0</v>
      </c>
      <c r="DO21" s="111">
        <v>0</v>
      </c>
      <c r="DP21" s="111">
        <v>0</v>
      </c>
      <c r="DQ21" s="111">
        <v>0</v>
      </c>
      <c r="DR21" s="111">
        <v>0</v>
      </c>
      <c r="DS21" s="111">
        <v>0</v>
      </c>
      <c r="DT21" s="111">
        <v>0</v>
      </c>
      <c r="DU21" s="111">
        <v>0</v>
      </c>
      <c r="DV21" s="111">
        <v>0</v>
      </c>
      <c r="DW21" s="111">
        <v>0</v>
      </c>
      <c r="DX21" s="111">
        <v>0</v>
      </c>
      <c r="DY21" s="111">
        <v>0</v>
      </c>
      <c r="DZ21" s="111">
        <v>0</v>
      </c>
      <c r="EA21" s="111">
        <v>0</v>
      </c>
      <c r="EB21" s="111">
        <v>0</v>
      </c>
      <c r="EC21" s="111">
        <v>0</v>
      </c>
      <c r="ED21" s="111">
        <v>0</v>
      </c>
      <c r="EE21" s="111">
        <v>0</v>
      </c>
      <c r="EF21" s="111">
        <v>0</v>
      </c>
      <c r="EG21" s="111">
        <v>0</v>
      </c>
      <c r="EH21" s="111">
        <v>0</v>
      </c>
      <c r="EI21" s="111">
        <v>0</v>
      </c>
      <c r="EJ21" s="111">
        <v>0</v>
      </c>
      <c r="EK21" s="111">
        <v>0</v>
      </c>
      <c r="EL21" s="111">
        <v>0</v>
      </c>
      <c r="EM21" s="111">
        <v>0</v>
      </c>
      <c r="EN21" s="111">
        <v>0</v>
      </c>
      <c r="EO21" s="111">
        <v>0</v>
      </c>
      <c r="EP21" s="111">
        <v>0</v>
      </c>
      <c r="EQ21" s="111">
        <v>0</v>
      </c>
      <c r="ER21" s="111">
        <v>0</v>
      </c>
      <c r="ES21" s="111">
        <v>0</v>
      </c>
      <c r="ET21" s="111">
        <v>0</v>
      </c>
      <c r="EU21" s="111">
        <v>0</v>
      </c>
      <c r="EV21" s="111">
        <v>0</v>
      </c>
      <c r="EW21" s="111">
        <v>0</v>
      </c>
      <c r="EX21" s="111">
        <v>0</v>
      </c>
      <c r="EY21" s="111">
        <v>0</v>
      </c>
      <c r="EZ21" s="111">
        <v>0</v>
      </c>
      <c r="FA21" s="111">
        <v>0</v>
      </c>
      <c r="FB21" s="111">
        <v>0</v>
      </c>
      <c r="FC21" s="111">
        <v>0</v>
      </c>
      <c r="FD21" s="111">
        <v>0</v>
      </c>
      <c r="FE21" s="111">
        <v>0</v>
      </c>
      <c r="FF21" s="111">
        <v>0</v>
      </c>
      <c r="FG21" s="111">
        <v>0</v>
      </c>
      <c r="FH21" s="111">
        <v>0</v>
      </c>
      <c r="FI21" s="111">
        <v>0</v>
      </c>
      <c r="FJ21" s="111">
        <v>0</v>
      </c>
      <c r="FK21" s="111">
        <v>0</v>
      </c>
      <c r="FL21" s="111">
        <v>0</v>
      </c>
      <c r="FM21" s="111">
        <v>0</v>
      </c>
      <c r="FN21" s="111">
        <v>0</v>
      </c>
      <c r="FO21" s="111">
        <v>0</v>
      </c>
      <c r="FP21" s="111">
        <v>0</v>
      </c>
      <c r="FQ21" s="111">
        <v>0</v>
      </c>
      <c r="FR21" s="111">
        <v>0</v>
      </c>
      <c r="FS21" s="111">
        <v>0</v>
      </c>
      <c r="FT21" s="111">
        <v>0</v>
      </c>
      <c r="FU21" s="111">
        <v>0</v>
      </c>
      <c r="FV21" s="111">
        <v>0</v>
      </c>
      <c r="FW21" s="111">
        <v>0</v>
      </c>
      <c r="FX21" s="111">
        <v>0</v>
      </c>
      <c r="FY21" s="111">
        <v>0</v>
      </c>
      <c r="FZ21" s="111">
        <v>0</v>
      </c>
      <c r="GA21" s="111">
        <v>0</v>
      </c>
      <c r="GB21" s="111">
        <v>0</v>
      </c>
      <c r="GC21" s="111">
        <v>0</v>
      </c>
      <c r="GD21" s="111">
        <v>0</v>
      </c>
      <c r="GE21" s="111">
        <v>0</v>
      </c>
      <c r="GF21" s="111">
        <v>0</v>
      </c>
      <c r="GG21" s="111">
        <v>0</v>
      </c>
      <c r="GH21" s="111">
        <v>0</v>
      </c>
      <c r="GI21" s="111">
        <v>0</v>
      </c>
      <c r="GJ21" s="111">
        <v>0</v>
      </c>
      <c r="GK21" s="111">
        <v>0</v>
      </c>
      <c r="GL21" s="111">
        <v>0</v>
      </c>
      <c r="GM21" s="111">
        <v>0</v>
      </c>
      <c r="GN21" s="111">
        <v>0</v>
      </c>
      <c r="GO21" s="111">
        <v>0</v>
      </c>
      <c r="GP21" s="111">
        <v>0</v>
      </c>
      <c r="GQ21" s="111">
        <v>0</v>
      </c>
      <c r="GR21" s="111">
        <v>0</v>
      </c>
      <c r="GS21" s="111">
        <v>0</v>
      </c>
      <c r="GT21" s="111">
        <v>0</v>
      </c>
      <c r="GU21" s="111">
        <v>0</v>
      </c>
      <c r="GV21" s="111">
        <v>0</v>
      </c>
      <c r="GW21" s="111">
        <v>0</v>
      </c>
      <c r="GX21" s="111">
        <v>0</v>
      </c>
      <c r="GY21" s="111">
        <v>0</v>
      </c>
      <c r="GZ21" s="111">
        <v>0</v>
      </c>
      <c r="HA21" s="111">
        <v>0</v>
      </c>
      <c r="HB21" s="111">
        <v>0</v>
      </c>
      <c r="HC21" s="111">
        <v>0</v>
      </c>
      <c r="HD21" s="111">
        <v>0</v>
      </c>
      <c r="HE21" s="111">
        <v>0</v>
      </c>
      <c r="HF21" s="111">
        <v>0</v>
      </c>
      <c r="HG21" s="111">
        <v>0</v>
      </c>
      <c r="HH21" s="111">
        <v>0</v>
      </c>
      <c r="HI21" s="111">
        <v>0</v>
      </c>
    </row>
    <row r="22" spans="1:217" s="109" customFormat="1" x14ac:dyDescent="0.2">
      <c r="A22" s="107" t="s">
        <v>351</v>
      </c>
      <c r="B22" s="108">
        <v>0</v>
      </c>
      <c r="C22" s="108">
        <v>0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108">
        <v>0</v>
      </c>
      <c r="R22" s="108">
        <v>0</v>
      </c>
      <c r="S22" s="108">
        <v>0</v>
      </c>
      <c r="T22" s="108">
        <v>0</v>
      </c>
      <c r="U22" s="108">
        <v>0</v>
      </c>
      <c r="V22" s="108">
        <v>0</v>
      </c>
      <c r="W22" s="108">
        <v>0</v>
      </c>
      <c r="X22" s="108">
        <v>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108">
        <v>0</v>
      </c>
      <c r="AH22" s="108">
        <v>0</v>
      </c>
      <c r="AI22" s="108">
        <v>0</v>
      </c>
      <c r="AJ22" s="108">
        <v>0</v>
      </c>
      <c r="AK22" s="108">
        <v>0</v>
      </c>
      <c r="AL22" s="108">
        <v>0</v>
      </c>
      <c r="AM22" s="108">
        <v>0</v>
      </c>
      <c r="AN22" s="108">
        <v>0</v>
      </c>
      <c r="AO22" s="108">
        <v>0</v>
      </c>
      <c r="AP22" s="108">
        <v>0</v>
      </c>
      <c r="AQ22" s="108">
        <v>0</v>
      </c>
      <c r="AR22" s="108">
        <v>0</v>
      </c>
      <c r="AS22" s="108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8">
        <v>0</v>
      </c>
      <c r="BO22" s="108">
        <v>0</v>
      </c>
      <c r="BP22" s="108">
        <v>0</v>
      </c>
      <c r="BQ22" s="108">
        <v>0</v>
      </c>
      <c r="BR22" s="108">
        <v>0</v>
      </c>
      <c r="BS22" s="108">
        <v>0</v>
      </c>
      <c r="BT22" s="108">
        <v>0</v>
      </c>
      <c r="BU22" s="108">
        <v>0</v>
      </c>
      <c r="BV22" s="108">
        <v>0</v>
      </c>
      <c r="BW22" s="108">
        <v>0</v>
      </c>
      <c r="BX22" s="108">
        <v>0</v>
      </c>
      <c r="BY22" s="108">
        <v>0</v>
      </c>
      <c r="BZ22" s="108">
        <v>0</v>
      </c>
      <c r="CA22" s="108">
        <v>0</v>
      </c>
      <c r="CB22" s="108">
        <v>0</v>
      </c>
      <c r="CC22" s="108">
        <v>0</v>
      </c>
      <c r="CD22" s="108">
        <v>0</v>
      </c>
      <c r="CE22" s="108">
        <v>0</v>
      </c>
      <c r="CF22" s="108">
        <v>0</v>
      </c>
      <c r="CG22" s="108">
        <v>0</v>
      </c>
      <c r="CH22" s="108">
        <v>0</v>
      </c>
      <c r="CI22" s="108">
        <v>0</v>
      </c>
      <c r="CJ22" s="108">
        <v>0</v>
      </c>
      <c r="CK22" s="108">
        <v>0</v>
      </c>
      <c r="CL22" s="108">
        <v>0</v>
      </c>
      <c r="CM22" s="108">
        <v>0</v>
      </c>
      <c r="CN22" s="108">
        <v>0</v>
      </c>
      <c r="CO22" s="108">
        <v>0</v>
      </c>
      <c r="CP22" s="108">
        <v>0</v>
      </c>
      <c r="CQ22" s="108">
        <v>0</v>
      </c>
      <c r="CR22" s="108">
        <v>0</v>
      </c>
      <c r="CS22" s="108">
        <v>0</v>
      </c>
      <c r="CT22" s="108">
        <v>0</v>
      </c>
      <c r="CU22" s="108">
        <v>0</v>
      </c>
      <c r="CV22" s="108">
        <v>0</v>
      </c>
      <c r="CW22" s="108">
        <v>0</v>
      </c>
      <c r="CX22" s="108">
        <v>0</v>
      </c>
      <c r="CY22" s="108">
        <v>0</v>
      </c>
      <c r="CZ22" s="108">
        <v>0</v>
      </c>
      <c r="DA22" s="108">
        <v>0</v>
      </c>
      <c r="DB22" s="108">
        <v>0</v>
      </c>
      <c r="DC22" s="108">
        <v>0</v>
      </c>
      <c r="DD22" s="108">
        <v>0</v>
      </c>
      <c r="DE22" s="108">
        <v>0</v>
      </c>
      <c r="DF22" s="108">
        <v>0</v>
      </c>
      <c r="DG22" s="108">
        <v>0</v>
      </c>
      <c r="DH22" s="108">
        <v>0</v>
      </c>
      <c r="DI22" s="108">
        <v>0</v>
      </c>
      <c r="DJ22" s="108">
        <v>0</v>
      </c>
      <c r="DK22" s="108">
        <v>0</v>
      </c>
      <c r="DL22" s="108">
        <v>0</v>
      </c>
      <c r="DM22" s="108">
        <v>0</v>
      </c>
      <c r="DN22" s="108">
        <v>0</v>
      </c>
      <c r="DO22" s="108">
        <v>0</v>
      </c>
      <c r="DP22" s="108">
        <v>0</v>
      </c>
      <c r="DQ22" s="108">
        <v>0</v>
      </c>
      <c r="DR22" s="108">
        <v>0</v>
      </c>
      <c r="DS22" s="108">
        <v>0</v>
      </c>
      <c r="DT22" s="108">
        <v>0</v>
      </c>
      <c r="DU22" s="108">
        <v>0</v>
      </c>
      <c r="DV22" s="108">
        <v>0</v>
      </c>
      <c r="DW22" s="108">
        <v>0</v>
      </c>
      <c r="DX22" s="108">
        <v>0</v>
      </c>
      <c r="DY22" s="108">
        <v>0</v>
      </c>
      <c r="DZ22" s="108">
        <v>0</v>
      </c>
      <c r="EA22" s="108">
        <v>0</v>
      </c>
      <c r="EB22" s="108">
        <v>0</v>
      </c>
      <c r="EC22" s="108">
        <v>0</v>
      </c>
      <c r="ED22" s="108">
        <v>0</v>
      </c>
      <c r="EE22" s="108">
        <v>0</v>
      </c>
      <c r="EF22" s="108">
        <v>0</v>
      </c>
      <c r="EG22" s="108">
        <v>0</v>
      </c>
      <c r="EH22" s="108">
        <v>0</v>
      </c>
      <c r="EI22" s="108">
        <v>0</v>
      </c>
      <c r="EJ22" s="108">
        <v>0</v>
      </c>
      <c r="EK22" s="108">
        <v>0</v>
      </c>
      <c r="EL22" s="108">
        <v>0</v>
      </c>
      <c r="EM22" s="108">
        <v>0</v>
      </c>
      <c r="EN22" s="108">
        <v>0</v>
      </c>
      <c r="EO22" s="108">
        <v>0</v>
      </c>
      <c r="EP22" s="108">
        <v>0</v>
      </c>
      <c r="EQ22" s="108">
        <v>0</v>
      </c>
      <c r="ER22" s="108">
        <v>0</v>
      </c>
      <c r="ES22" s="108">
        <v>0</v>
      </c>
      <c r="ET22" s="108">
        <v>0</v>
      </c>
      <c r="EU22" s="108">
        <v>0</v>
      </c>
      <c r="EV22" s="108">
        <v>0</v>
      </c>
      <c r="EW22" s="108">
        <v>0</v>
      </c>
      <c r="EX22" s="108">
        <v>0</v>
      </c>
      <c r="EY22" s="108">
        <v>0</v>
      </c>
      <c r="EZ22" s="108">
        <v>0</v>
      </c>
      <c r="FA22" s="108">
        <v>0</v>
      </c>
      <c r="FB22" s="108">
        <v>0</v>
      </c>
      <c r="FC22" s="108">
        <v>0</v>
      </c>
      <c r="FD22" s="108">
        <v>0</v>
      </c>
      <c r="FE22" s="108">
        <v>0</v>
      </c>
      <c r="FF22" s="108">
        <v>0</v>
      </c>
      <c r="FG22" s="108">
        <v>0</v>
      </c>
      <c r="FH22" s="108">
        <v>0</v>
      </c>
      <c r="FI22" s="108">
        <v>0</v>
      </c>
      <c r="FJ22" s="108">
        <v>0</v>
      </c>
      <c r="FK22" s="108">
        <v>0</v>
      </c>
      <c r="FL22" s="108">
        <v>0</v>
      </c>
      <c r="FM22" s="108">
        <v>0</v>
      </c>
      <c r="FN22" s="108">
        <v>0</v>
      </c>
      <c r="FO22" s="108">
        <v>0</v>
      </c>
      <c r="FP22" s="108">
        <v>0</v>
      </c>
      <c r="FQ22" s="108">
        <v>0</v>
      </c>
      <c r="FR22" s="108">
        <v>0</v>
      </c>
      <c r="FS22" s="108">
        <v>0</v>
      </c>
      <c r="FT22" s="108">
        <v>0</v>
      </c>
      <c r="FU22" s="108">
        <v>0</v>
      </c>
      <c r="FV22" s="108">
        <v>0</v>
      </c>
      <c r="FW22" s="108">
        <v>0</v>
      </c>
      <c r="FX22" s="108">
        <v>0</v>
      </c>
      <c r="FY22" s="108">
        <v>0</v>
      </c>
      <c r="FZ22" s="108">
        <v>0</v>
      </c>
      <c r="GA22" s="108">
        <v>0</v>
      </c>
      <c r="GB22" s="108">
        <v>0</v>
      </c>
      <c r="GC22" s="108">
        <v>0</v>
      </c>
      <c r="GD22" s="108">
        <v>0</v>
      </c>
      <c r="GE22" s="108">
        <v>0</v>
      </c>
      <c r="GF22" s="108">
        <v>0</v>
      </c>
      <c r="GG22" s="108">
        <v>0</v>
      </c>
      <c r="GH22" s="108">
        <v>0</v>
      </c>
      <c r="GI22" s="108">
        <v>0</v>
      </c>
      <c r="GJ22" s="108">
        <v>0</v>
      </c>
      <c r="GK22" s="108">
        <v>0</v>
      </c>
      <c r="GL22" s="108">
        <v>0</v>
      </c>
      <c r="GM22" s="108">
        <v>0</v>
      </c>
      <c r="GN22" s="108">
        <v>0</v>
      </c>
      <c r="GO22" s="108">
        <v>0</v>
      </c>
      <c r="GP22" s="108">
        <v>0</v>
      </c>
      <c r="GQ22" s="108">
        <v>0</v>
      </c>
      <c r="GR22" s="108">
        <v>0</v>
      </c>
      <c r="GS22" s="108">
        <v>0</v>
      </c>
      <c r="GT22" s="108">
        <v>0</v>
      </c>
      <c r="GU22" s="108">
        <v>0</v>
      </c>
      <c r="GV22" s="108">
        <v>0</v>
      </c>
      <c r="GW22" s="108">
        <v>0</v>
      </c>
      <c r="GX22" s="108">
        <v>0</v>
      </c>
      <c r="GY22" s="108">
        <v>0</v>
      </c>
      <c r="GZ22" s="108">
        <v>0</v>
      </c>
      <c r="HA22" s="108">
        <v>0</v>
      </c>
      <c r="HB22" s="108">
        <v>0</v>
      </c>
      <c r="HC22" s="108">
        <v>0</v>
      </c>
      <c r="HD22" s="108">
        <v>0</v>
      </c>
      <c r="HE22" s="108">
        <v>0</v>
      </c>
      <c r="HF22" s="108">
        <v>0</v>
      </c>
      <c r="HG22" s="108">
        <v>0</v>
      </c>
      <c r="HH22" s="108">
        <v>0</v>
      </c>
      <c r="HI22" s="108">
        <v>0</v>
      </c>
    </row>
    <row r="23" spans="1:217" s="109" customFormat="1" x14ac:dyDescent="0.2">
      <c r="A23" s="107" t="s">
        <v>352</v>
      </c>
      <c r="B23" s="108">
        <v>0</v>
      </c>
      <c r="C23" s="108">
        <v>0</v>
      </c>
      <c r="D23" s="108">
        <v>0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0</v>
      </c>
      <c r="N23" s="108">
        <v>0</v>
      </c>
      <c r="O23" s="108">
        <v>0</v>
      </c>
      <c r="P23" s="108">
        <v>0</v>
      </c>
      <c r="Q23" s="108">
        <v>0</v>
      </c>
      <c r="R23" s="108">
        <v>0</v>
      </c>
      <c r="S23" s="108">
        <v>0</v>
      </c>
      <c r="T23" s="108">
        <v>0</v>
      </c>
      <c r="U23" s="108">
        <v>0</v>
      </c>
      <c r="V23" s="108">
        <v>0</v>
      </c>
      <c r="W23" s="108">
        <v>0</v>
      </c>
      <c r="X23" s="108">
        <v>0</v>
      </c>
      <c r="Y23" s="108">
        <v>0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v>0</v>
      </c>
      <c r="AF23" s="108">
        <v>0</v>
      </c>
      <c r="AG23" s="108">
        <v>0</v>
      </c>
      <c r="AH23" s="108">
        <v>0</v>
      </c>
      <c r="AI23" s="108">
        <v>0</v>
      </c>
      <c r="AJ23" s="108">
        <v>0</v>
      </c>
      <c r="AK23" s="108">
        <v>0</v>
      </c>
      <c r="AL23" s="108">
        <v>0</v>
      </c>
      <c r="AM23" s="108">
        <v>0</v>
      </c>
      <c r="AN23" s="108">
        <v>0</v>
      </c>
      <c r="AO23" s="108">
        <v>0</v>
      </c>
      <c r="AP23" s="108">
        <v>0</v>
      </c>
      <c r="AQ23" s="108">
        <v>0</v>
      </c>
      <c r="AR23" s="108">
        <v>0</v>
      </c>
      <c r="AS23" s="108">
        <v>0</v>
      </c>
      <c r="AT23" s="108">
        <v>0</v>
      </c>
      <c r="AU23" s="108">
        <v>0</v>
      </c>
      <c r="AV23" s="108">
        <v>0</v>
      </c>
      <c r="AW23" s="108">
        <v>0</v>
      </c>
      <c r="AX23" s="108">
        <v>0</v>
      </c>
      <c r="AY23" s="108">
        <v>0</v>
      </c>
      <c r="AZ23" s="108">
        <v>0</v>
      </c>
      <c r="BA23" s="108">
        <v>0</v>
      </c>
      <c r="BB23" s="108">
        <v>0</v>
      </c>
      <c r="BC23" s="108">
        <v>0</v>
      </c>
      <c r="BD23" s="108">
        <v>0</v>
      </c>
      <c r="BE23" s="108">
        <v>0</v>
      </c>
      <c r="BF23" s="108">
        <v>0</v>
      </c>
      <c r="BG23" s="108">
        <v>0</v>
      </c>
      <c r="BH23" s="108">
        <v>0</v>
      </c>
      <c r="BI23" s="108">
        <v>0</v>
      </c>
      <c r="BJ23" s="108">
        <v>0</v>
      </c>
      <c r="BK23" s="108">
        <v>0</v>
      </c>
      <c r="BL23" s="108">
        <v>0</v>
      </c>
      <c r="BM23" s="108">
        <v>0</v>
      </c>
      <c r="BN23" s="108">
        <v>0</v>
      </c>
      <c r="BO23" s="108">
        <v>0</v>
      </c>
      <c r="BP23" s="108">
        <v>0</v>
      </c>
      <c r="BQ23" s="108">
        <v>0</v>
      </c>
      <c r="BR23" s="108">
        <v>0</v>
      </c>
      <c r="BS23" s="108">
        <v>0</v>
      </c>
      <c r="BT23" s="108">
        <v>0</v>
      </c>
      <c r="BU23" s="108">
        <v>0</v>
      </c>
      <c r="BV23" s="108">
        <v>0</v>
      </c>
      <c r="BW23" s="108">
        <v>0</v>
      </c>
      <c r="BX23" s="108">
        <v>0</v>
      </c>
      <c r="BY23" s="108">
        <v>0</v>
      </c>
      <c r="BZ23" s="108">
        <v>0</v>
      </c>
      <c r="CA23" s="108">
        <v>0</v>
      </c>
      <c r="CB23" s="108">
        <v>0</v>
      </c>
      <c r="CC23" s="108">
        <v>0</v>
      </c>
      <c r="CD23" s="108">
        <v>0</v>
      </c>
      <c r="CE23" s="108">
        <v>0</v>
      </c>
      <c r="CF23" s="108">
        <v>0</v>
      </c>
      <c r="CG23" s="108">
        <v>0</v>
      </c>
      <c r="CH23" s="108">
        <v>0</v>
      </c>
      <c r="CI23" s="108">
        <v>0</v>
      </c>
      <c r="CJ23" s="108">
        <v>0</v>
      </c>
      <c r="CK23" s="108">
        <v>0</v>
      </c>
      <c r="CL23" s="108">
        <v>0</v>
      </c>
      <c r="CM23" s="108">
        <v>0</v>
      </c>
      <c r="CN23" s="108">
        <v>0</v>
      </c>
      <c r="CO23" s="108">
        <v>0</v>
      </c>
      <c r="CP23" s="108">
        <v>0</v>
      </c>
      <c r="CQ23" s="108">
        <v>0</v>
      </c>
      <c r="CR23" s="108">
        <v>0</v>
      </c>
      <c r="CS23" s="108">
        <v>0</v>
      </c>
      <c r="CT23" s="108">
        <v>0</v>
      </c>
      <c r="CU23" s="108">
        <v>0</v>
      </c>
      <c r="CV23" s="108">
        <v>0</v>
      </c>
      <c r="CW23" s="108">
        <v>0</v>
      </c>
      <c r="CX23" s="108">
        <v>0</v>
      </c>
      <c r="CY23" s="108">
        <v>0</v>
      </c>
      <c r="CZ23" s="108">
        <v>0</v>
      </c>
      <c r="DA23" s="108">
        <v>0</v>
      </c>
      <c r="DB23" s="108">
        <v>0</v>
      </c>
      <c r="DC23" s="108">
        <v>0</v>
      </c>
      <c r="DD23" s="108">
        <v>0</v>
      </c>
      <c r="DE23" s="108">
        <v>0</v>
      </c>
      <c r="DF23" s="108">
        <v>0</v>
      </c>
      <c r="DG23" s="108">
        <v>0</v>
      </c>
      <c r="DH23" s="108">
        <v>0</v>
      </c>
      <c r="DI23" s="108">
        <v>0</v>
      </c>
      <c r="DJ23" s="108">
        <v>0</v>
      </c>
      <c r="DK23" s="108">
        <v>0</v>
      </c>
      <c r="DL23" s="108">
        <v>0</v>
      </c>
      <c r="DM23" s="108">
        <v>0</v>
      </c>
      <c r="DN23" s="108">
        <v>0</v>
      </c>
      <c r="DO23" s="108">
        <v>0</v>
      </c>
      <c r="DP23" s="108">
        <v>0</v>
      </c>
      <c r="DQ23" s="108">
        <v>0</v>
      </c>
      <c r="DR23" s="108">
        <v>0</v>
      </c>
      <c r="DS23" s="108">
        <v>0</v>
      </c>
      <c r="DT23" s="108">
        <v>0</v>
      </c>
      <c r="DU23" s="108">
        <v>0</v>
      </c>
      <c r="DV23" s="108">
        <v>0</v>
      </c>
      <c r="DW23" s="108">
        <v>0</v>
      </c>
      <c r="DX23" s="108">
        <v>0</v>
      </c>
      <c r="DY23" s="108">
        <v>0</v>
      </c>
      <c r="DZ23" s="108">
        <v>0</v>
      </c>
      <c r="EA23" s="108">
        <v>0</v>
      </c>
      <c r="EB23" s="108">
        <v>0</v>
      </c>
      <c r="EC23" s="108">
        <v>0</v>
      </c>
      <c r="ED23" s="108">
        <v>0</v>
      </c>
      <c r="EE23" s="108">
        <v>0</v>
      </c>
      <c r="EF23" s="108">
        <v>0</v>
      </c>
      <c r="EG23" s="108">
        <v>0</v>
      </c>
      <c r="EH23" s="108">
        <v>0</v>
      </c>
      <c r="EI23" s="108">
        <v>0</v>
      </c>
      <c r="EJ23" s="108">
        <v>0</v>
      </c>
      <c r="EK23" s="108">
        <v>0</v>
      </c>
      <c r="EL23" s="108">
        <v>0</v>
      </c>
      <c r="EM23" s="108">
        <v>0</v>
      </c>
      <c r="EN23" s="108">
        <v>0</v>
      </c>
      <c r="EO23" s="108">
        <v>0</v>
      </c>
      <c r="EP23" s="108">
        <v>0</v>
      </c>
      <c r="EQ23" s="108">
        <v>0</v>
      </c>
      <c r="ER23" s="108">
        <v>0</v>
      </c>
      <c r="ES23" s="108">
        <v>0</v>
      </c>
      <c r="ET23" s="108">
        <v>0</v>
      </c>
      <c r="EU23" s="108">
        <v>0</v>
      </c>
      <c r="EV23" s="108">
        <v>0</v>
      </c>
      <c r="EW23" s="108">
        <v>0</v>
      </c>
      <c r="EX23" s="108">
        <v>0</v>
      </c>
      <c r="EY23" s="108">
        <v>0</v>
      </c>
      <c r="EZ23" s="108">
        <v>0</v>
      </c>
      <c r="FA23" s="108">
        <v>0</v>
      </c>
      <c r="FB23" s="108">
        <v>0</v>
      </c>
      <c r="FC23" s="108">
        <v>0</v>
      </c>
      <c r="FD23" s="108">
        <v>0</v>
      </c>
      <c r="FE23" s="108">
        <v>0</v>
      </c>
      <c r="FF23" s="108">
        <v>0</v>
      </c>
      <c r="FG23" s="108">
        <v>0</v>
      </c>
      <c r="FH23" s="108">
        <v>0</v>
      </c>
      <c r="FI23" s="108">
        <v>0</v>
      </c>
      <c r="FJ23" s="108">
        <v>0</v>
      </c>
      <c r="FK23" s="108">
        <v>0</v>
      </c>
      <c r="FL23" s="108">
        <v>0</v>
      </c>
      <c r="FM23" s="108">
        <v>0</v>
      </c>
      <c r="FN23" s="108">
        <v>0</v>
      </c>
      <c r="FO23" s="108">
        <v>0</v>
      </c>
      <c r="FP23" s="108">
        <v>0</v>
      </c>
      <c r="FQ23" s="108">
        <v>0</v>
      </c>
      <c r="FR23" s="108">
        <v>0</v>
      </c>
      <c r="FS23" s="108">
        <v>0</v>
      </c>
      <c r="FT23" s="108">
        <v>0</v>
      </c>
      <c r="FU23" s="108">
        <v>0</v>
      </c>
      <c r="FV23" s="108">
        <v>0</v>
      </c>
      <c r="FW23" s="108">
        <v>0</v>
      </c>
      <c r="FX23" s="108">
        <v>0</v>
      </c>
      <c r="FY23" s="108">
        <v>0</v>
      </c>
      <c r="FZ23" s="108">
        <v>0</v>
      </c>
      <c r="GA23" s="108">
        <v>0</v>
      </c>
      <c r="GB23" s="108">
        <v>0</v>
      </c>
      <c r="GC23" s="108">
        <v>0</v>
      </c>
      <c r="GD23" s="108">
        <v>0</v>
      </c>
      <c r="GE23" s="108">
        <v>0</v>
      </c>
      <c r="GF23" s="108">
        <v>0</v>
      </c>
      <c r="GG23" s="108">
        <v>0</v>
      </c>
      <c r="GH23" s="108">
        <v>0</v>
      </c>
      <c r="GI23" s="108">
        <v>0</v>
      </c>
      <c r="GJ23" s="108">
        <v>0</v>
      </c>
      <c r="GK23" s="108">
        <v>0</v>
      </c>
      <c r="GL23" s="108">
        <v>0</v>
      </c>
      <c r="GM23" s="108">
        <v>0</v>
      </c>
      <c r="GN23" s="108">
        <v>0</v>
      </c>
      <c r="GO23" s="108">
        <v>0</v>
      </c>
      <c r="GP23" s="108">
        <v>0</v>
      </c>
      <c r="GQ23" s="108">
        <v>0</v>
      </c>
      <c r="GR23" s="108">
        <v>0</v>
      </c>
      <c r="GS23" s="108">
        <v>0</v>
      </c>
      <c r="GT23" s="108">
        <v>0</v>
      </c>
      <c r="GU23" s="108">
        <v>0</v>
      </c>
      <c r="GV23" s="108">
        <v>0</v>
      </c>
      <c r="GW23" s="108">
        <v>0</v>
      </c>
      <c r="GX23" s="108">
        <v>0</v>
      </c>
      <c r="GY23" s="108">
        <v>0</v>
      </c>
      <c r="GZ23" s="108">
        <v>0</v>
      </c>
      <c r="HA23" s="108">
        <v>0</v>
      </c>
      <c r="HB23" s="108">
        <v>0</v>
      </c>
      <c r="HC23" s="108">
        <v>0</v>
      </c>
      <c r="HD23" s="108">
        <v>0</v>
      </c>
      <c r="HE23" s="108">
        <v>0</v>
      </c>
      <c r="HF23" s="108">
        <v>0</v>
      </c>
      <c r="HG23" s="108">
        <v>0</v>
      </c>
      <c r="HH23" s="108">
        <v>0</v>
      </c>
      <c r="HI23" s="108">
        <v>0</v>
      </c>
    </row>
    <row r="24" spans="1:217" s="109" customFormat="1" x14ac:dyDescent="0.2">
      <c r="A24" s="107" t="s">
        <v>353</v>
      </c>
      <c r="B24" s="108">
        <v>0</v>
      </c>
      <c r="C24" s="108">
        <v>0</v>
      </c>
      <c r="D24" s="108">
        <v>0</v>
      </c>
      <c r="E24" s="108">
        <v>0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  <c r="P24" s="108">
        <v>0</v>
      </c>
      <c r="Q24" s="108">
        <v>0</v>
      </c>
      <c r="R24" s="108">
        <v>0</v>
      </c>
      <c r="S24" s="108">
        <v>0</v>
      </c>
      <c r="T24" s="108">
        <v>0</v>
      </c>
      <c r="U24" s="108">
        <v>0</v>
      </c>
      <c r="V24" s="108">
        <v>0</v>
      </c>
      <c r="W24" s="108">
        <v>0</v>
      </c>
      <c r="X24" s="108">
        <v>0</v>
      </c>
      <c r="Y24" s="108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v>0</v>
      </c>
      <c r="AF24" s="108">
        <v>0</v>
      </c>
      <c r="AG24" s="108">
        <v>0</v>
      </c>
      <c r="AH24" s="108">
        <v>0</v>
      </c>
      <c r="AI24" s="108">
        <v>0</v>
      </c>
      <c r="AJ24" s="108">
        <v>0</v>
      </c>
      <c r="AK24" s="108">
        <v>0</v>
      </c>
      <c r="AL24" s="108">
        <v>0</v>
      </c>
      <c r="AM24" s="108">
        <v>0</v>
      </c>
      <c r="AN24" s="108">
        <v>0</v>
      </c>
      <c r="AO24" s="108">
        <v>0</v>
      </c>
      <c r="AP24" s="108">
        <v>0</v>
      </c>
      <c r="AQ24" s="108">
        <v>0</v>
      </c>
      <c r="AR24" s="108">
        <v>0</v>
      </c>
      <c r="AS24" s="108">
        <v>0</v>
      </c>
      <c r="AT24" s="108">
        <v>0</v>
      </c>
      <c r="AU24" s="108">
        <v>0</v>
      </c>
      <c r="AV24" s="108">
        <v>0</v>
      </c>
      <c r="AW24" s="108">
        <v>0</v>
      </c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108">
        <v>0</v>
      </c>
      <c r="BF24" s="108">
        <v>0</v>
      </c>
      <c r="BG24" s="108">
        <v>0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8">
        <v>0</v>
      </c>
      <c r="BO24" s="108">
        <v>0</v>
      </c>
      <c r="BP24" s="108">
        <v>0</v>
      </c>
      <c r="BQ24" s="108">
        <v>0</v>
      </c>
      <c r="BR24" s="108">
        <v>0</v>
      </c>
      <c r="BS24" s="108">
        <v>0</v>
      </c>
      <c r="BT24" s="108">
        <v>0</v>
      </c>
      <c r="BU24" s="108">
        <v>0</v>
      </c>
      <c r="BV24" s="108">
        <v>0</v>
      </c>
      <c r="BW24" s="108">
        <v>0</v>
      </c>
      <c r="BX24" s="108">
        <v>0</v>
      </c>
      <c r="BY24" s="108">
        <v>0</v>
      </c>
      <c r="BZ24" s="108">
        <v>0</v>
      </c>
      <c r="CA24" s="108">
        <v>0</v>
      </c>
      <c r="CB24" s="108">
        <v>0</v>
      </c>
      <c r="CC24" s="108">
        <v>0</v>
      </c>
      <c r="CD24" s="108">
        <v>0</v>
      </c>
      <c r="CE24" s="108">
        <v>0</v>
      </c>
      <c r="CF24" s="108">
        <v>0</v>
      </c>
      <c r="CG24" s="108">
        <v>0</v>
      </c>
      <c r="CH24" s="108">
        <v>0</v>
      </c>
      <c r="CI24" s="108">
        <v>0</v>
      </c>
      <c r="CJ24" s="108">
        <v>0</v>
      </c>
      <c r="CK24" s="108">
        <v>0</v>
      </c>
      <c r="CL24" s="108">
        <v>0</v>
      </c>
      <c r="CM24" s="108">
        <v>0</v>
      </c>
      <c r="CN24" s="108">
        <v>0</v>
      </c>
      <c r="CO24" s="108">
        <v>0</v>
      </c>
      <c r="CP24" s="108">
        <v>0</v>
      </c>
      <c r="CQ24" s="108">
        <v>0</v>
      </c>
      <c r="CR24" s="108">
        <v>0</v>
      </c>
      <c r="CS24" s="108">
        <v>0</v>
      </c>
      <c r="CT24" s="108">
        <v>0</v>
      </c>
      <c r="CU24" s="108">
        <v>0</v>
      </c>
      <c r="CV24" s="108">
        <v>0</v>
      </c>
      <c r="CW24" s="108">
        <v>0</v>
      </c>
      <c r="CX24" s="108">
        <v>0</v>
      </c>
      <c r="CY24" s="108">
        <v>0</v>
      </c>
      <c r="CZ24" s="108">
        <v>0</v>
      </c>
      <c r="DA24" s="108">
        <v>0</v>
      </c>
      <c r="DB24" s="108">
        <v>0</v>
      </c>
      <c r="DC24" s="108">
        <v>0</v>
      </c>
      <c r="DD24" s="108">
        <v>0</v>
      </c>
      <c r="DE24" s="108">
        <v>0</v>
      </c>
      <c r="DF24" s="108">
        <v>0</v>
      </c>
      <c r="DG24" s="108">
        <v>0</v>
      </c>
      <c r="DH24" s="108">
        <v>0</v>
      </c>
      <c r="DI24" s="108">
        <v>0</v>
      </c>
      <c r="DJ24" s="108">
        <v>0</v>
      </c>
      <c r="DK24" s="108">
        <v>0</v>
      </c>
      <c r="DL24" s="108">
        <v>0</v>
      </c>
      <c r="DM24" s="108">
        <v>0</v>
      </c>
      <c r="DN24" s="108">
        <v>0</v>
      </c>
      <c r="DO24" s="108">
        <v>0</v>
      </c>
      <c r="DP24" s="108">
        <v>0</v>
      </c>
      <c r="DQ24" s="108">
        <v>0</v>
      </c>
      <c r="DR24" s="108">
        <v>0</v>
      </c>
      <c r="DS24" s="108">
        <v>0</v>
      </c>
      <c r="DT24" s="108">
        <v>0</v>
      </c>
      <c r="DU24" s="108">
        <v>0</v>
      </c>
      <c r="DV24" s="108">
        <v>0</v>
      </c>
      <c r="DW24" s="108">
        <v>0</v>
      </c>
      <c r="DX24" s="108">
        <v>0</v>
      </c>
      <c r="DY24" s="108">
        <v>0</v>
      </c>
      <c r="DZ24" s="108">
        <v>0</v>
      </c>
      <c r="EA24" s="108">
        <v>0</v>
      </c>
      <c r="EB24" s="108">
        <v>0</v>
      </c>
      <c r="EC24" s="108">
        <v>0</v>
      </c>
      <c r="ED24" s="108">
        <v>0</v>
      </c>
      <c r="EE24" s="108">
        <v>0</v>
      </c>
      <c r="EF24" s="108">
        <v>0</v>
      </c>
      <c r="EG24" s="108">
        <v>0</v>
      </c>
      <c r="EH24" s="108">
        <v>0</v>
      </c>
      <c r="EI24" s="108">
        <v>0</v>
      </c>
      <c r="EJ24" s="108">
        <v>0</v>
      </c>
      <c r="EK24" s="108">
        <v>0</v>
      </c>
      <c r="EL24" s="108">
        <v>0</v>
      </c>
      <c r="EM24" s="108">
        <v>0</v>
      </c>
      <c r="EN24" s="108">
        <v>0</v>
      </c>
      <c r="EO24" s="108">
        <v>0</v>
      </c>
      <c r="EP24" s="108">
        <v>0</v>
      </c>
      <c r="EQ24" s="108">
        <v>0</v>
      </c>
      <c r="ER24" s="108">
        <v>0</v>
      </c>
      <c r="ES24" s="108">
        <v>0</v>
      </c>
      <c r="ET24" s="108">
        <v>0</v>
      </c>
      <c r="EU24" s="108">
        <v>0</v>
      </c>
      <c r="EV24" s="108">
        <v>0</v>
      </c>
      <c r="EW24" s="108">
        <v>0</v>
      </c>
      <c r="EX24" s="108">
        <v>0</v>
      </c>
      <c r="EY24" s="108">
        <v>0</v>
      </c>
      <c r="EZ24" s="108">
        <v>0</v>
      </c>
      <c r="FA24" s="108">
        <v>0</v>
      </c>
      <c r="FB24" s="108">
        <v>0</v>
      </c>
      <c r="FC24" s="108">
        <v>0</v>
      </c>
      <c r="FD24" s="108">
        <v>0</v>
      </c>
      <c r="FE24" s="108">
        <v>0</v>
      </c>
      <c r="FF24" s="108">
        <v>0</v>
      </c>
      <c r="FG24" s="108">
        <v>0</v>
      </c>
      <c r="FH24" s="108">
        <v>0</v>
      </c>
      <c r="FI24" s="108">
        <v>0</v>
      </c>
      <c r="FJ24" s="108">
        <v>0</v>
      </c>
      <c r="FK24" s="108">
        <v>0</v>
      </c>
      <c r="FL24" s="108">
        <v>0</v>
      </c>
      <c r="FM24" s="108">
        <v>0</v>
      </c>
      <c r="FN24" s="108">
        <v>0</v>
      </c>
      <c r="FO24" s="108">
        <v>0</v>
      </c>
      <c r="FP24" s="108">
        <v>0</v>
      </c>
      <c r="FQ24" s="108">
        <v>0</v>
      </c>
      <c r="FR24" s="108">
        <v>0</v>
      </c>
      <c r="FS24" s="108">
        <v>0</v>
      </c>
      <c r="FT24" s="108">
        <v>0</v>
      </c>
      <c r="FU24" s="108">
        <v>0</v>
      </c>
      <c r="FV24" s="108">
        <v>0</v>
      </c>
      <c r="FW24" s="108">
        <v>0</v>
      </c>
      <c r="FX24" s="108">
        <v>0</v>
      </c>
      <c r="FY24" s="108">
        <v>0</v>
      </c>
      <c r="FZ24" s="108">
        <v>0</v>
      </c>
      <c r="GA24" s="108">
        <v>0</v>
      </c>
      <c r="GB24" s="108">
        <v>0</v>
      </c>
      <c r="GC24" s="108">
        <v>0</v>
      </c>
      <c r="GD24" s="108">
        <v>0</v>
      </c>
      <c r="GE24" s="108">
        <v>0</v>
      </c>
      <c r="GF24" s="108">
        <v>0</v>
      </c>
      <c r="GG24" s="108">
        <v>0</v>
      </c>
      <c r="GH24" s="108">
        <v>0</v>
      </c>
      <c r="GI24" s="108">
        <v>0</v>
      </c>
      <c r="GJ24" s="108">
        <v>0</v>
      </c>
      <c r="GK24" s="108">
        <v>0</v>
      </c>
      <c r="GL24" s="108">
        <v>0</v>
      </c>
      <c r="GM24" s="108">
        <v>0</v>
      </c>
      <c r="GN24" s="108">
        <v>0</v>
      </c>
      <c r="GO24" s="108">
        <v>0</v>
      </c>
      <c r="GP24" s="108">
        <v>0</v>
      </c>
      <c r="GQ24" s="108">
        <v>0</v>
      </c>
      <c r="GR24" s="108">
        <v>0</v>
      </c>
      <c r="GS24" s="108">
        <v>0</v>
      </c>
      <c r="GT24" s="108">
        <v>0</v>
      </c>
      <c r="GU24" s="108">
        <v>0</v>
      </c>
      <c r="GV24" s="108">
        <v>0</v>
      </c>
      <c r="GW24" s="108">
        <v>0</v>
      </c>
      <c r="GX24" s="108">
        <v>0</v>
      </c>
      <c r="GY24" s="108">
        <v>0</v>
      </c>
      <c r="GZ24" s="108">
        <v>0</v>
      </c>
      <c r="HA24" s="108">
        <v>0</v>
      </c>
      <c r="HB24" s="108">
        <v>0</v>
      </c>
      <c r="HC24" s="108">
        <v>0</v>
      </c>
      <c r="HD24" s="108">
        <v>0</v>
      </c>
      <c r="HE24" s="108">
        <v>0</v>
      </c>
      <c r="HF24" s="108">
        <v>0</v>
      </c>
      <c r="HG24" s="108">
        <v>0</v>
      </c>
      <c r="HH24" s="108">
        <v>0</v>
      </c>
      <c r="HI24" s="108">
        <v>0</v>
      </c>
    </row>
    <row r="25" spans="1:217" s="109" customFormat="1" x14ac:dyDescent="0.2">
      <c r="A25" s="107" t="s">
        <v>354</v>
      </c>
      <c r="B25" s="108">
        <v>0</v>
      </c>
      <c r="C25" s="108">
        <v>0</v>
      </c>
      <c r="D25" s="108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8">
        <v>0</v>
      </c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v>0</v>
      </c>
      <c r="R25" s="108">
        <v>0</v>
      </c>
      <c r="S25" s="108">
        <v>0</v>
      </c>
      <c r="T25" s="108">
        <v>0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8">
        <v>0</v>
      </c>
      <c r="AA25" s="108">
        <v>0</v>
      </c>
      <c r="AB25" s="108">
        <v>0</v>
      </c>
      <c r="AC25" s="108">
        <v>0</v>
      </c>
      <c r="AD25" s="108">
        <v>0</v>
      </c>
      <c r="AE25" s="108">
        <v>0</v>
      </c>
      <c r="AF25" s="108">
        <v>0</v>
      </c>
      <c r="AG25" s="108">
        <v>0</v>
      </c>
      <c r="AH25" s="108">
        <v>0</v>
      </c>
      <c r="AI25" s="108">
        <v>0</v>
      </c>
      <c r="AJ25" s="108">
        <v>0</v>
      </c>
      <c r="AK25" s="108">
        <v>0</v>
      </c>
      <c r="AL25" s="108">
        <v>0</v>
      </c>
      <c r="AM25" s="108">
        <v>0</v>
      </c>
      <c r="AN25" s="108">
        <v>0</v>
      </c>
      <c r="AO25" s="108">
        <v>0</v>
      </c>
      <c r="AP25" s="108">
        <v>0</v>
      </c>
      <c r="AQ25" s="108">
        <v>0</v>
      </c>
      <c r="AR25" s="108">
        <v>0</v>
      </c>
      <c r="AS25" s="108">
        <v>0</v>
      </c>
      <c r="AT25" s="108">
        <v>0</v>
      </c>
      <c r="AU25" s="108">
        <v>0</v>
      </c>
      <c r="AV25" s="108">
        <v>0</v>
      </c>
      <c r="AW25" s="108">
        <v>0</v>
      </c>
      <c r="AX25" s="108">
        <v>0</v>
      </c>
      <c r="AY25" s="108">
        <v>0</v>
      </c>
      <c r="AZ25" s="108">
        <v>0</v>
      </c>
      <c r="BA25" s="108">
        <v>0</v>
      </c>
      <c r="BB25" s="108">
        <v>0</v>
      </c>
      <c r="BC25" s="108">
        <v>0</v>
      </c>
      <c r="BD25" s="108">
        <v>0</v>
      </c>
      <c r="BE25" s="108">
        <v>0</v>
      </c>
      <c r="BF25" s="108">
        <v>0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0</v>
      </c>
      <c r="BM25" s="108">
        <v>0</v>
      </c>
      <c r="BN25" s="108">
        <v>0</v>
      </c>
      <c r="BO25" s="108">
        <v>0</v>
      </c>
      <c r="BP25" s="108">
        <v>0</v>
      </c>
      <c r="BQ25" s="108">
        <v>0</v>
      </c>
      <c r="BR25" s="108">
        <v>0</v>
      </c>
      <c r="BS25" s="108">
        <v>0</v>
      </c>
      <c r="BT25" s="108">
        <v>0</v>
      </c>
      <c r="BU25" s="108">
        <v>0</v>
      </c>
      <c r="BV25" s="108">
        <v>0</v>
      </c>
      <c r="BW25" s="108">
        <v>0</v>
      </c>
      <c r="BX25" s="108">
        <v>0</v>
      </c>
      <c r="BY25" s="108">
        <v>0</v>
      </c>
      <c r="BZ25" s="108">
        <v>0</v>
      </c>
      <c r="CA25" s="108">
        <v>0</v>
      </c>
      <c r="CB25" s="108">
        <v>0</v>
      </c>
      <c r="CC25" s="108">
        <v>0</v>
      </c>
      <c r="CD25" s="108">
        <v>0</v>
      </c>
      <c r="CE25" s="108">
        <v>0</v>
      </c>
      <c r="CF25" s="108">
        <v>0</v>
      </c>
      <c r="CG25" s="108">
        <v>0</v>
      </c>
      <c r="CH25" s="108">
        <v>0</v>
      </c>
      <c r="CI25" s="108">
        <v>0</v>
      </c>
      <c r="CJ25" s="108">
        <v>0</v>
      </c>
      <c r="CK25" s="108">
        <v>0</v>
      </c>
      <c r="CL25" s="108">
        <v>0</v>
      </c>
      <c r="CM25" s="108">
        <v>0</v>
      </c>
      <c r="CN25" s="108">
        <v>0</v>
      </c>
      <c r="CO25" s="108">
        <v>0</v>
      </c>
      <c r="CP25" s="108">
        <v>0</v>
      </c>
      <c r="CQ25" s="108">
        <v>0</v>
      </c>
      <c r="CR25" s="108">
        <v>0</v>
      </c>
      <c r="CS25" s="108">
        <v>0</v>
      </c>
      <c r="CT25" s="108">
        <v>0</v>
      </c>
      <c r="CU25" s="108">
        <v>0</v>
      </c>
      <c r="CV25" s="108">
        <v>0</v>
      </c>
      <c r="CW25" s="108">
        <v>0</v>
      </c>
      <c r="CX25" s="108">
        <v>0</v>
      </c>
      <c r="CY25" s="108">
        <v>0</v>
      </c>
      <c r="CZ25" s="108">
        <v>0</v>
      </c>
      <c r="DA25" s="108">
        <v>0</v>
      </c>
      <c r="DB25" s="108">
        <v>0</v>
      </c>
      <c r="DC25" s="108">
        <v>0</v>
      </c>
      <c r="DD25" s="108">
        <v>0</v>
      </c>
      <c r="DE25" s="108">
        <v>0</v>
      </c>
      <c r="DF25" s="108">
        <v>0</v>
      </c>
      <c r="DG25" s="108">
        <v>0</v>
      </c>
      <c r="DH25" s="108">
        <v>0</v>
      </c>
      <c r="DI25" s="108">
        <v>0</v>
      </c>
      <c r="DJ25" s="108">
        <v>0</v>
      </c>
      <c r="DK25" s="108">
        <v>0</v>
      </c>
      <c r="DL25" s="108">
        <v>0</v>
      </c>
      <c r="DM25" s="108">
        <v>0</v>
      </c>
      <c r="DN25" s="108">
        <v>0</v>
      </c>
      <c r="DO25" s="108">
        <v>0</v>
      </c>
      <c r="DP25" s="108">
        <v>0</v>
      </c>
      <c r="DQ25" s="108">
        <v>0</v>
      </c>
      <c r="DR25" s="108">
        <v>0</v>
      </c>
      <c r="DS25" s="108">
        <v>0</v>
      </c>
      <c r="DT25" s="108">
        <v>0</v>
      </c>
      <c r="DU25" s="108">
        <v>0</v>
      </c>
      <c r="DV25" s="108">
        <v>0</v>
      </c>
      <c r="DW25" s="108">
        <v>0</v>
      </c>
      <c r="DX25" s="108">
        <v>0</v>
      </c>
      <c r="DY25" s="108">
        <v>0</v>
      </c>
      <c r="DZ25" s="108">
        <v>0</v>
      </c>
      <c r="EA25" s="108">
        <v>0</v>
      </c>
      <c r="EB25" s="108">
        <v>0</v>
      </c>
      <c r="EC25" s="108">
        <v>0</v>
      </c>
      <c r="ED25" s="108">
        <v>0</v>
      </c>
      <c r="EE25" s="108">
        <v>0</v>
      </c>
      <c r="EF25" s="108">
        <v>0</v>
      </c>
      <c r="EG25" s="108">
        <v>0</v>
      </c>
      <c r="EH25" s="108">
        <v>0</v>
      </c>
      <c r="EI25" s="108">
        <v>0</v>
      </c>
      <c r="EJ25" s="108">
        <v>0</v>
      </c>
      <c r="EK25" s="108">
        <v>0</v>
      </c>
      <c r="EL25" s="108">
        <v>0</v>
      </c>
      <c r="EM25" s="108">
        <v>0</v>
      </c>
      <c r="EN25" s="108">
        <v>0</v>
      </c>
      <c r="EO25" s="108">
        <v>0</v>
      </c>
      <c r="EP25" s="108">
        <v>0</v>
      </c>
      <c r="EQ25" s="108">
        <v>0</v>
      </c>
      <c r="ER25" s="108">
        <v>0</v>
      </c>
      <c r="ES25" s="108">
        <v>0</v>
      </c>
      <c r="ET25" s="108">
        <v>0</v>
      </c>
      <c r="EU25" s="108">
        <v>0</v>
      </c>
      <c r="EV25" s="108">
        <v>0</v>
      </c>
      <c r="EW25" s="108">
        <v>0</v>
      </c>
      <c r="EX25" s="108">
        <v>0</v>
      </c>
      <c r="EY25" s="108">
        <v>0</v>
      </c>
      <c r="EZ25" s="108">
        <v>0</v>
      </c>
      <c r="FA25" s="108">
        <v>0</v>
      </c>
      <c r="FB25" s="108">
        <v>0</v>
      </c>
      <c r="FC25" s="108">
        <v>0</v>
      </c>
      <c r="FD25" s="108">
        <v>0</v>
      </c>
      <c r="FE25" s="108">
        <v>0</v>
      </c>
      <c r="FF25" s="108">
        <v>0</v>
      </c>
      <c r="FG25" s="108">
        <v>0</v>
      </c>
      <c r="FH25" s="108">
        <v>0</v>
      </c>
      <c r="FI25" s="108">
        <v>0</v>
      </c>
      <c r="FJ25" s="108">
        <v>0</v>
      </c>
      <c r="FK25" s="108">
        <v>0</v>
      </c>
      <c r="FL25" s="108">
        <v>0</v>
      </c>
      <c r="FM25" s="108">
        <v>0</v>
      </c>
      <c r="FN25" s="108">
        <v>0</v>
      </c>
      <c r="FO25" s="108">
        <v>0</v>
      </c>
      <c r="FP25" s="108">
        <v>0</v>
      </c>
      <c r="FQ25" s="108">
        <v>0</v>
      </c>
      <c r="FR25" s="108">
        <v>0</v>
      </c>
      <c r="FS25" s="108">
        <v>0</v>
      </c>
      <c r="FT25" s="108">
        <v>0</v>
      </c>
      <c r="FU25" s="108">
        <v>0</v>
      </c>
      <c r="FV25" s="108">
        <v>0</v>
      </c>
      <c r="FW25" s="108">
        <v>0</v>
      </c>
      <c r="FX25" s="108">
        <v>0</v>
      </c>
      <c r="FY25" s="108">
        <v>0</v>
      </c>
      <c r="FZ25" s="108">
        <v>0</v>
      </c>
      <c r="GA25" s="108">
        <v>0</v>
      </c>
      <c r="GB25" s="108">
        <v>0</v>
      </c>
      <c r="GC25" s="108">
        <v>0</v>
      </c>
      <c r="GD25" s="108">
        <v>0</v>
      </c>
      <c r="GE25" s="108">
        <v>0</v>
      </c>
      <c r="GF25" s="108">
        <v>0</v>
      </c>
      <c r="GG25" s="108">
        <v>0</v>
      </c>
      <c r="GH25" s="108">
        <v>0</v>
      </c>
      <c r="GI25" s="108">
        <v>0</v>
      </c>
      <c r="GJ25" s="108">
        <v>0</v>
      </c>
      <c r="GK25" s="108">
        <v>0</v>
      </c>
      <c r="GL25" s="108">
        <v>0</v>
      </c>
      <c r="GM25" s="108">
        <v>0</v>
      </c>
      <c r="GN25" s="108">
        <v>0</v>
      </c>
      <c r="GO25" s="108">
        <v>0</v>
      </c>
      <c r="GP25" s="108">
        <v>0</v>
      </c>
      <c r="GQ25" s="108">
        <v>0</v>
      </c>
      <c r="GR25" s="108">
        <v>0</v>
      </c>
      <c r="GS25" s="108">
        <v>0</v>
      </c>
      <c r="GT25" s="108">
        <v>0</v>
      </c>
      <c r="GU25" s="108">
        <v>0</v>
      </c>
      <c r="GV25" s="108">
        <v>0</v>
      </c>
      <c r="GW25" s="108">
        <v>0</v>
      </c>
      <c r="GX25" s="108">
        <v>0</v>
      </c>
      <c r="GY25" s="108">
        <v>0</v>
      </c>
      <c r="GZ25" s="108">
        <v>0</v>
      </c>
      <c r="HA25" s="108">
        <v>0</v>
      </c>
      <c r="HB25" s="108">
        <v>0</v>
      </c>
      <c r="HC25" s="108">
        <v>0</v>
      </c>
      <c r="HD25" s="108">
        <v>0</v>
      </c>
      <c r="HE25" s="108">
        <v>0</v>
      </c>
      <c r="HF25" s="108">
        <v>0</v>
      </c>
      <c r="HG25" s="108">
        <v>0</v>
      </c>
      <c r="HH25" s="108">
        <v>0</v>
      </c>
      <c r="HI25" s="108">
        <v>0</v>
      </c>
    </row>
    <row r="26" spans="1:217" s="109" customFormat="1" x14ac:dyDescent="0.2">
      <c r="A26" s="107" t="s">
        <v>355</v>
      </c>
      <c r="B26" s="108">
        <v>0</v>
      </c>
      <c r="C26" s="108">
        <v>0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0</v>
      </c>
      <c r="N26" s="108">
        <v>0</v>
      </c>
      <c r="O26" s="108">
        <v>0</v>
      </c>
      <c r="P26" s="108">
        <v>0</v>
      </c>
      <c r="Q26" s="108">
        <v>0</v>
      </c>
      <c r="R26" s="108">
        <v>0</v>
      </c>
      <c r="S26" s="108">
        <v>0</v>
      </c>
      <c r="T26" s="108">
        <v>0</v>
      </c>
      <c r="U26" s="108">
        <v>0</v>
      </c>
      <c r="V26" s="108">
        <v>0</v>
      </c>
      <c r="W26" s="108">
        <v>0</v>
      </c>
      <c r="X26" s="108">
        <v>0</v>
      </c>
      <c r="Y26" s="108">
        <v>0</v>
      </c>
      <c r="Z26" s="108">
        <v>0</v>
      </c>
      <c r="AA26" s="108">
        <v>0</v>
      </c>
      <c r="AB26" s="108">
        <v>0</v>
      </c>
      <c r="AC26" s="108">
        <v>0</v>
      </c>
      <c r="AD26" s="108">
        <v>0</v>
      </c>
      <c r="AE26" s="108">
        <v>0</v>
      </c>
      <c r="AF26" s="108">
        <v>0</v>
      </c>
      <c r="AG26" s="108">
        <v>0</v>
      </c>
      <c r="AH26" s="108">
        <v>0</v>
      </c>
      <c r="AI26" s="108">
        <v>0</v>
      </c>
      <c r="AJ26" s="108">
        <v>0</v>
      </c>
      <c r="AK26" s="108">
        <v>0</v>
      </c>
      <c r="AL26" s="108">
        <v>0</v>
      </c>
      <c r="AM26" s="108">
        <v>0</v>
      </c>
      <c r="AN26" s="108">
        <v>0</v>
      </c>
      <c r="AO26" s="108">
        <v>0</v>
      </c>
      <c r="AP26" s="108">
        <v>0</v>
      </c>
      <c r="AQ26" s="108">
        <v>0</v>
      </c>
      <c r="AR26" s="108">
        <v>0</v>
      </c>
      <c r="AS26" s="108">
        <v>0</v>
      </c>
      <c r="AT26" s="108">
        <v>0</v>
      </c>
      <c r="AU26" s="108">
        <v>0</v>
      </c>
      <c r="AV26" s="108">
        <v>0</v>
      </c>
      <c r="AW26" s="108">
        <v>0</v>
      </c>
      <c r="AX26" s="108">
        <v>0</v>
      </c>
      <c r="AY26" s="108">
        <v>0</v>
      </c>
      <c r="AZ26" s="108">
        <v>0</v>
      </c>
      <c r="BA26" s="108">
        <v>0</v>
      </c>
      <c r="BB26" s="108">
        <v>0</v>
      </c>
      <c r="BC26" s="108">
        <v>0</v>
      </c>
      <c r="BD26" s="108">
        <v>0</v>
      </c>
      <c r="BE26" s="108">
        <v>0</v>
      </c>
      <c r="BF26" s="108">
        <v>0</v>
      </c>
      <c r="BG26" s="108">
        <v>0</v>
      </c>
      <c r="BH26" s="108">
        <v>0</v>
      </c>
      <c r="BI26" s="108">
        <v>0</v>
      </c>
      <c r="BJ26" s="108">
        <v>0</v>
      </c>
      <c r="BK26" s="108">
        <v>0</v>
      </c>
      <c r="BL26" s="108">
        <v>0</v>
      </c>
      <c r="BM26" s="108">
        <v>0</v>
      </c>
      <c r="BN26" s="108">
        <v>0</v>
      </c>
      <c r="BO26" s="108">
        <v>0</v>
      </c>
      <c r="BP26" s="108">
        <v>0</v>
      </c>
      <c r="BQ26" s="108">
        <v>0</v>
      </c>
      <c r="BR26" s="108">
        <v>0</v>
      </c>
      <c r="BS26" s="108">
        <v>0</v>
      </c>
      <c r="BT26" s="108">
        <v>0</v>
      </c>
      <c r="BU26" s="108">
        <v>0</v>
      </c>
      <c r="BV26" s="108">
        <v>0</v>
      </c>
      <c r="BW26" s="108">
        <v>0</v>
      </c>
      <c r="BX26" s="108">
        <v>0</v>
      </c>
      <c r="BY26" s="108">
        <v>0</v>
      </c>
      <c r="BZ26" s="108">
        <v>0</v>
      </c>
      <c r="CA26" s="108">
        <v>0</v>
      </c>
      <c r="CB26" s="108">
        <v>0</v>
      </c>
      <c r="CC26" s="108">
        <v>0</v>
      </c>
      <c r="CD26" s="108">
        <v>0</v>
      </c>
      <c r="CE26" s="108">
        <v>0</v>
      </c>
      <c r="CF26" s="108">
        <v>0</v>
      </c>
      <c r="CG26" s="108">
        <v>0</v>
      </c>
      <c r="CH26" s="108">
        <v>0</v>
      </c>
      <c r="CI26" s="108">
        <v>0</v>
      </c>
      <c r="CJ26" s="108">
        <v>0</v>
      </c>
      <c r="CK26" s="108">
        <v>0</v>
      </c>
      <c r="CL26" s="108">
        <v>0</v>
      </c>
      <c r="CM26" s="108">
        <v>0</v>
      </c>
      <c r="CN26" s="108">
        <v>0</v>
      </c>
      <c r="CO26" s="108">
        <v>0</v>
      </c>
      <c r="CP26" s="108">
        <v>0</v>
      </c>
      <c r="CQ26" s="108">
        <v>0</v>
      </c>
      <c r="CR26" s="108">
        <v>0</v>
      </c>
      <c r="CS26" s="108">
        <v>0</v>
      </c>
      <c r="CT26" s="108">
        <v>0</v>
      </c>
      <c r="CU26" s="108">
        <v>0</v>
      </c>
      <c r="CV26" s="108">
        <v>0</v>
      </c>
      <c r="CW26" s="108">
        <v>0</v>
      </c>
      <c r="CX26" s="108">
        <v>0</v>
      </c>
      <c r="CY26" s="108">
        <v>0</v>
      </c>
      <c r="CZ26" s="108">
        <v>0</v>
      </c>
      <c r="DA26" s="108">
        <v>0</v>
      </c>
      <c r="DB26" s="108">
        <v>0</v>
      </c>
      <c r="DC26" s="108">
        <v>0</v>
      </c>
      <c r="DD26" s="108">
        <v>0</v>
      </c>
      <c r="DE26" s="108">
        <v>0</v>
      </c>
      <c r="DF26" s="108">
        <v>0</v>
      </c>
      <c r="DG26" s="108">
        <v>0</v>
      </c>
      <c r="DH26" s="108">
        <v>0</v>
      </c>
      <c r="DI26" s="108">
        <v>0</v>
      </c>
      <c r="DJ26" s="108">
        <v>0</v>
      </c>
      <c r="DK26" s="108">
        <v>0</v>
      </c>
      <c r="DL26" s="108">
        <v>0</v>
      </c>
      <c r="DM26" s="108">
        <v>0</v>
      </c>
      <c r="DN26" s="108">
        <v>0</v>
      </c>
      <c r="DO26" s="108">
        <v>0</v>
      </c>
      <c r="DP26" s="108">
        <v>0</v>
      </c>
      <c r="DQ26" s="108">
        <v>0</v>
      </c>
      <c r="DR26" s="108">
        <v>0</v>
      </c>
      <c r="DS26" s="108">
        <v>0</v>
      </c>
      <c r="DT26" s="108">
        <v>0</v>
      </c>
      <c r="DU26" s="108">
        <v>0</v>
      </c>
      <c r="DV26" s="108">
        <v>0</v>
      </c>
      <c r="DW26" s="108">
        <v>0</v>
      </c>
      <c r="DX26" s="108">
        <v>0</v>
      </c>
      <c r="DY26" s="108">
        <v>0</v>
      </c>
      <c r="DZ26" s="108">
        <v>0</v>
      </c>
      <c r="EA26" s="108">
        <v>0</v>
      </c>
      <c r="EB26" s="108">
        <v>0</v>
      </c>
      <c r="EC26" s="108">
        <v>0</v>
      </c>
      <c r="ED26" s="108">
        <v>0</v>
      </c>
      <c r="EE26" s="108">
        <v>0</v>
      </c>
      <c r="EF26" s="108">
        <v>0</v>
      </c>
      <c r="EG26" s="108">
        <v>0</v>
      </c>
      <c r="EH26" s="108">
        <v>0</v>
      </c>
      <c r="EI26" s="108">
        <v>0</v>
      </c>
      <c r="EJ26" s="108">
        <v>0</v>
      </c>
      <c r="EK26" s="108">
        <v>0</v>
      </c>
      <c r="EL26" s="108">
        <v>0</v>
      </c>
      <c r="EM26" s="108">
        <v>0</v>
      </c>
      <c r="EN26" s="108">
        <v>0</v>
      </c>
      <c r="EO26" s="108">
        <v>0</v>
      </c>
      <c r="EP26" s="108">
        <v>0</v>
      </c>
      <c r="EQ26" s="108">
        <v>0</v>
      </c>
      <c r="ER26" s="108">
        <v>0</v>
      </c>
      <c r="ES26" s="108">
        <v>0</v>
      </c>
      <c r="ET26" s="108">
        <v>0</v>
      </c>
      <c r="EU26" s="108">
        <v>0</v>
      </c>
      <c r="EV26" s="108">
        <v>0</v>
      </c>
      <c r="EW26" s="108">
        <v>0</v>
      </c>
      <c r="EX26" s="108">
        <v>0</v>
      </c>
      <c r="EY26" s="108">
        <v>0</v>
      </c>
      <c r="EZ26" s="108">
        <v>0</v>
      </c>
      <c r="FA26" s="108">
        <v>0</v>
      </c>
      <c r="FB26" s="108">
        <v>0</v>
      </c>
      <c r="FC26" s="108">
        <v>0</v>
      </c>
      <c r="FD26" s="108">
        <v>0</v>
      </c>
      <c r="FE26" s="108">
        <v>0</v>
      </c>
      <c r="FF26" s="108">
        <v>0</v>
      </c>
      <c r="FG26" s="108">
        <v>0</v>
      </c>
      <c r="FH26" s="108">
        <v>0</v>
      </c>
      <c r="FI26" s="108">
        <v>0</v>
      </c>
      <c r="FJ26" s="108">
        <v>0</v>
      </c>
      <c r="FK26" s="108">
        <v>0</v>
      </c>
      <c r="FL26" s="108">
        <v>0</v>
      </c>
      <c r="FM26" s="108">
        <v>0</v>
      </c>
      <c r="FN26" s="108">
        <v>0</v>
      </c>
      <c r="FO26" s="108">
        <v>0</v>
      </c>
      <c r="FP26" s="108">
        <v>0</v>
      </c>
      <c r="FQ26" s="108">
        <v>0</v>
      </c>
      <c r="FR26" s="108">
        <v>0</v>
      </c>
      <c r="FS26" s="108">
        <v>0</v>
      </c>
      <c r="FT26" s="108">
        <v>0</v>
      </c>
      <c r="FU26" s="108">
        <v>0</v>
      </c>
      <c r="FV26" s="108">
        <v>0</v>
      </c>
      <c r="FW26" s="108">
        <v>0</v>
      </c>
      <c r="FX26" s="108">
        <v>0</v>
      </c>
      <c r="FY26" s="108">
        <v>0</v>
      </c>
      <c r="FZ26" s="108">
        <v>0</v>
      </c>
      <c r="GA26" s="108">
        <v>0</v>
      </c>
      <c r="GB26" s="108">
        <v>0</v>
      </c>
      <c r="GC26" s="108">
        <v>0</v>
      </c>
      <c r="GD26" s="108">
        <v>0</v>
      </c>
      <c r="GE26" s="108">
        <v>0</v>
      </c>
      <c r="GF26" s="108">
        <v>0</v>
      </c>
      <c r="GG26" s="108">
        <v>0</v>
      </c>
      <c r="GH26" s="108">
        <v>0</v>
      </c>
      <c r="GI26" s="108">
        <v>0</v>
      </c>
      <c r="GJ26" s="108">
        <v>0</v>
      </c>
      <c r="GK26" s="108">
        <v>0</v>
      </c>
      <c r="GL26" s="108">
        <v>0</v>
      </c>
      <c r="GM26" s="108">
        <v>0</v>
      </c>
      <c r="GN26" s="108">
        <v>0</v>
      </c>
      <c r="GO26" s="108">
        <v>0</v>
      </c>
      <c r="GP26" s="108">
        <v>0</v>
      </c>
      <c r="GQ26" s="108">
        <v>0</v>
      </c>
      <c r="GR26" s="108">
        <v>0</v>
      </c>
      <c r="GS26" s="108">
        <v>0</v>
      </c>
      <c r="GT26" s="108">
        <v>0</v>
      </c>
      <c r="GU26" s="108">
        <v>0</v>
      </c>
      <c r="GV26" s="108">
        <v>0</v>
      </c>
      <c r="GW26" s="108">
        <v>0</v>
      </c>
      <c r="GX26" s="108">
        <v>0</v>
      </c>
      <c r="GY26" s="108">
        <v>0</v>
      </c>
      <c r="GZ26" s="108">
        <v>0</v>
      </c>
      <c r="HA26" s="108">
        <v>0</v>
      </c>
      <c r="HB26" s="108">
        <v>0</v>
      </c>
      <c r="HC26" s="108">
        <v>0</v>
      </c>
      <c r="HD26" s="108">
        <v>0</v>
      </c>
      <c r="HE26" s="108">
        <v>0</v>
      </c>
      <c r="HF26" s="108">
        <v>0</v>
      </c>
      <c r="HG26" s="108">
        <v>0</v>
      </c>
      <c r="HH26" s="108">
        <v>0</v>
      </c>
      <c r="HI26" s="108">
        <v>0</v>
      </c>
    </row>
    <row r="27" spans="1:217" s="109" customFormat="1" x14ac:dyDescent="0.2">
      <c r="A27" s="107" t="s">
        <v>356</v>
      </c>
      <c r="B27" s="108">
        <v>0</v>
      </c>
      <c r="C27" s="108">
        <v>0</v>
      </c>
      <c r="D27" s="108">
        <v>0</v>
      </c>
      <c r="E27" s="108">
        <v>0</v>
      </c>
      <c r="F27" s="108">
        <v>0</v>
      </c>
      <c r="G27" s="108">
        <v>0</v>
      </c>
      <c r="H27" s="108">
        <v>0</v>
      </c>
      <c r="I27" s="108">
        <v>0</v>
      </c>
      <c r="J27" s="108">
        <v>0</v>
      </c>
      <c r="K27" s="108">
        <v>0</v>
      </c>
      <c r="L27" s="108">
        <v>0</v>
      </c>
      <c r="M27" s="108">
        <v>0</v>
      </c>
      <c r="N27" s="108">
        <v>0</v>
      </c>
      <c r="O27" s="108">
        <v>0</v>
      </c>
      <c r="P27" s="108">
        <v>0</v>
      </c>
      <c r="Q27" s="108">
        <v>0</v>
      </c>
      <c r="R27" s="108">
        <v>0</v>
      </c>
      <c r="S27" s="108">
        <v>0</v>
      </c>
      <c r="T27" s="108">
        <v>0</v>
      </c>
      <c r="U27" s="108">
        <v>0</v>
      </c>
      <c r="V27" s="108">
        <v>0</v>
      </c>
      <c r="W27" s="108">
        <v>0</v>
      </c>
      <c r="X27" s="108">
        <v>0</v>
      </c>
      <c r="Y27" s="108">
        <v>0</v>
      </c>
      <c r="Z27" s="108">
        <v>0</v>
      </c>
      <c r="AA27" s="108">
        <v>0</v>
      </c>
      <c r="AB27" s="108">
        <v>0</v>
      </c>
      <c r="AC27" s="108">
        <v>0</v>
      </c>
      <c r="AD27" s="108">
        <v>0</v>
      </c>
      <c r="AE27" s="108">
        <v>0</v>
      </c>
      <c r="AF27" s="108">
        <v>0</v>
      </c>
      <c r="AG27" s="108">
        <v>0</v>
      </c>
      <c r="AH27" s="108">
        <v>0</v>
      </c>
      <c r="AI27" s="108">
        <v>0</v>
      </c>
      <c r="AJ27" s="108">
        <v>0</v>
      </c>
      <c r="AK27" s="108">
        <v>0</v>
      </c>
      <c r="AL27" s="108">
        <v>0</v>
      </c>
      <c r="AM27" s="108">
        <v>0</v>
      </c>
      <c r="AN27" s="108">
        <v>0</v>
      </c>
      <c r="AO27" s="108">
        <v>0</v>
      </c>
      <c r="AP27" s="108">
        <v>0</v>
      </c>
      <c r="AQ27" s="108">
        <v>0</v>
      </c>
      <c r="AR27" s="108">
        <v>0</v>
      </c>
      <c r="AS27" s="108">
        <v>0</v>
      </c>
      <c r="AT27" s="108">
        <v>0</v>
      </c>
      <c r="AU27" s="108">
        <v>0</v>
      </c>
      <c r="AV27" s="108">
        <v>0</v>
      </c>
      <c r="AW27" s="108">
        <v>0</v>
      </c>
      <c r="AX27" s="108">
        <v>0</v>
      </c>
      <c r="AY27" s="108">
        <v>0</v>
      </c>
      <c r="AZ27" s="108">
        <v>0</v>
      </c>
      <c r="BA27" s="108">
        <v>0</v>
      </c>
      <c r="BB27" s="108">
        <v>0</v>
      </c>
      <c r="BC27" s="108">
        <v>0</v>
      </c>
      <c r="BD27" s="108">
        <v>0</v>
      </c>
      <c r="BE27" s="108">
        <v>0</v>
      </c>
      <c r="BF27" s="108">
        <v>0</v>
      </c>
      <c r="BG27" s="108">
        <v>0</v>
      </c>
      <c r="BH27" s="108">
        <v>0</v>
      </c>
      <c r="BI27" s="108">
        <v>0</v>
      </c>
      <c r="BJ27" s="108">
        <v>0</v>
      </c>
      <c r="BK27" s="108">
        <v>0</v>
      </c>
      <c r="BL27" s="108">
        <v>0</v>
      </c>
      <c r="BM27" s="108">
        <v>0</v>
      </c>
      <c r="BN27" s="108">
        <v>0</v>
      </c>
      <c r="BO27" s="108">
        <v>0</v>
      </c>
      <c r="BP27" s="108">
        <v>0</v>
      </c>
      <c r="BQ27" s="108">
        <v>0</v>
      </c>
      <c r="BR27" s="108">
        <v>0</v>
      </c>
      <c r="BS27" s="108">
        <v>0</v>
      </c>
      <c r="BT27" s="108">
        <v>0</v>
      </c>
      <c r="BU27" s="108">
        <v>0</v>
      </c>
      <c r="BV27" s="108">
        <v>0</v>
      </c>
      <c r="BW27" s="108">
        <v>0</v>
      </c>
      <c r="BX27" s="108">
        <v>0</v>
      </c>
      <c r="BY27" s="108">
        <v>0</v>
      </c>
      <c r="BZ27" s="108">
        <v>0</v>
      </c>
      <c r="CA27" s="108">
        <v>0</v>
      </c>
      <c r="CB27" s="108">
        <v>0</v>
      </c>
      <c r="CC27" s="108">
        <v>0</v>
      </c>
      <c r="CD27" s="108">
        <v>0</v>
      </c>
      <c r="CE27" s="108">
        <v>0</v>
      </c>
      <c r="CF27" s="108">
        <v>0</v>
      </c>
      <c r="CG27" s="108">
        <v>0</v>
      </c>
      <c r="CH27" s="108">
        <v>0</v>
      </c>
      <c r="CI27" s="108">
        <v>0</v>
      </c>
      <c r="CJ27" s="108">
        <v>0</v>
      </c>
      <c r="CK27" s="108">
        <v>0</v>
      </c>
      <c r="CL27" s="108">
        <v>0</v>
      </c>
      <c r="CM27" s="108">
        <v>0</v>
      </c>
      <c r="CN27" s="108">
        <v>0</v>
      </c>
      <c r="CO27" s="108">
        <v>0</v>
      </c>
      <c r="CP27" s="108">
        <v>0</v>
      </c>
      <c r="CQ27" s="108">
        <v>0</v>
      </c>
      <c r="CR27" s="108">
        <v>0</v>
      </c>
      <c r="CS27" s="108">
        <v>0</v>
      </c>
      <c r="CT27" s="108">
        <v>0</v>
      </c>
      <c r="CU27" s="108">
        <v>0</v>
      </c>
      <c r="CV27" s="108">
        <v>0</v>
      </c>
      <c r="CW27" s="108">
        <v>0</v>
      </c>
      <c r="CX27" s="108">
        <v>0</v>
      </c>
      <c r="CY27" s="108">
        <v>0</v>
      </c>
      <c r="CZ27" s="108">
        <v>0</v>
      </c>
      <c r="DA27" s="108">
        <v>0</v>
      </c>
      <c r="DB27" s="108">
        <v>0</v>
      </c>
      <c r="DC27" s="108">
        <v>0</v>
      </c>
      <c r="DD27" s="108">
        <v>0</v>
      </c>
      <c r="DE27" s="108">
        <v>0</v>
      </c>
      <c r="DF27" s="108">
        <v>0</v>
      </c>
      <c r="DG27" s="108">
        <v>0</v>
      </c>
      <c r="DH27" s="108">
        <v>0</v>
      </c>
      <c r="DI27" s="108">
        <v>0</v>
      </c>
      <c r="DJ27" s="108">
        <v>0</v>
      </c>
      <c r="DK27" s="108">
        <v>0</v>
      </c>
      <c r="DL27" s="108">
        <v>0</v>
      </c>
      <c r="DM27" s="108">
        <v>0</v>
      </c>
      <c r="DN27" s="108">
        <v>0</v>
      </c>
      <c r="DO27" s="108">
        <v>0</v>
      </c>
      <c r="DP27" s="108">
        <v>0</v>
      </c>
      <c r="DQ27" s="108">
        <v>0</v>
      </c>
      <c r="DR27" s="108">
        <v>0</v>
      </c>
      <c r="DS27" s="108">
        <v>0</v>
      </c>
      <c r="DT27" s="108">
        <v>0</v>
      </c>
      <c r="DU27" s="108">
        <v>0</v>
      </c>
      <c r="DV27" s="108">
        <v>0</v>
      </c>
      <c r="DW27" s="108">
        <v>0</v>
      </c>
      <c r="DX27" s="108">
        <v>0</v>
      </c>
      <c r="DY27" s="108">
        <v>0</v>
      </c>
      <c r="DZ27" s="108">
        <v>0</v>
      </c>
      <c r="EA27" s="108">
        <v>0</v>
      </c>
      <c r="EB27" s="108">
        <v>0</v>
      </c>
      <c r="EC27" s="108">
        <v>0</v>
      </c>
      <c r="ED27" s="108">
        <v>0</v>
      </c>
      <c r="EE27" s="108">
        <v>0</v>
      </c>
      <c r="EF27" s="108">
        <v>0</v>
      </c>
      <c r="EG27" s="108">
        <v>0</v>
      </c>
      <c r="EH27" s="108">
        <v>0</v>
      </c>
      <c r="EI27" s="108">
        <v>0</v>
      </c>
      <c r="EJ27" s="108">
        <v>0</v>
      </c>
      <c r="EK27" s="108">
        <v>0</v>
      </c>
      <c r="EL27" s="108">
        <v>0</v>
      </c>
      <c r="EM27" s="108">
        <v>0</v>
      </c>
      <c r="EN27" s="108">
        <v>0</v>
      </c>
      <c r="EO27" s="108">
        <v>0</v>
      </c>
      <c r="EP27" s="108">
        <v>0</v>
      </c>
      <c r="EQ27" s="108">
        <v>0</v>
      </c>
      <c r="ER27" s="108">
        <v>0</v>
      </c>
      <c r="ES27" s="108">
        <v>0</v>
      </c>
      <c r="ET27" s="108">
        <v>0</v>
      </c>
      <c r="EU27" s="108">
        <v>0</v>
      </c>
      <c r="EV27" s="108">
        <v>0</v>
      </c>
      <c r="EW27" s="108">
        <v>0</v>
      </c>
      <c r="EX27" s="108">
        <v>0</v>
      </c>
      <c r="EY27" s="108">
        <v>0</v>
      </c>
      <c r="EZ27" s="108">
        <v>0</v>
      </c>
      <c r="FA27" s="108">
        <v>0</v>
      </c>
      <c r="FB27" s="108">
        <v>0</v>
      </c>
      <c r="FC27" s="108">
        <v>0</v>
      </c>
      <c r="FD27" s="108">
        <v>0</v>
      </c>
      <c r="FE27" s="108">
        <v>0</v>
      </c>
      <c r="FF27" s="108">
        <v>0</v>
      </c>
      <c r="FG27" s="108">
        <v>0</v>
      </c>
      <c r="FH27" s="108">
        <v>0</v>
      </c>
      <c r="FI27" s="108">
        <v>0</v>
      </c>
      <c r="FJ27" s="108">
        <v>0</v>
      </c>
      <c r="FK27" s="108">
        <v>0</v>
      </c>
      <c r="FL27" s="108">
        <v>0</v>
      </c>
      <c r="FM27" s="108">
        <v>0</v>
      </c>
      <c r="FN27" s="108">
        <v>0</v>
      </c>
      <c r="FO27" s="108">
        <v>0</v>
      </c>
      <c r="FP27" s="108">
        <v>0</v>
      </c>
      <c r="FQ27" s="108">
        <v>0</v>
      </c>
      <c r="FR27" s="108">
        <v>0</v>
      </c>
      <c r="FS27" s="108">
        <v>0</v>
      </c>
      <c r="FT27" s="108">
        <v>0</v>
      </c>
      <c r="FU27" s="108">
        <v>0</v>
      </c>
      <c r="FV27" s="108">
        <v>0</v>
      </c>
      <c r="FW27" s="108">
        <v>0</v>
      </c>
      <c r="FX27" s="108">
        <v>0</v>
      </c>
      <c r="FY27" s="108">
        <v>0</v>
      </c>
      <c r="FZ27" s="108">
        <v>0</v>
      </c>
      <c r="GA27" s="108">
        <v>0</v>
      </c>
      <c r="GB27" s="108">
        <v>0</v>
      </c>
      <c r="GC27" s="108">
        <v>0</v>
      </c>
      <c r="GD27" s="108">
        <v>0</v>
      </c>
      <c r="GE27" s="108">
        <v>0</v>
      </c>
      <c r="GF27" s="108">
        <v>0</v>
      </c>
      <c r="GG27" s="108">
        <v>0</v>
      </c>
      <c r="GH27" s="108">
        <v>0</v>
      </c>
      <c r="GI27" s="108">
        <v>0</v>
      </c>
      <c r="GJ27" s="108">
        <v>0</v>
      </c>
      <c r="GK27" s="108">
        <v>0</v>
      </c>
      <c r="GL27" s="108">
        <v>0</v>
      </c>
      <c r="GM27" s="108">
        <v>0</v>
      </c>
      <c r="GN27" s="108">
        <v>0</v>
      </c>
      <c r="GO27" s="108">
        <v>0</v>
      </c>
      <c r="GP27" s="108">
        <v>0</v>
      </c>
      <c r="GQ27" s="108">
        <v>0</v>
      </c>
      <c r="GR27" s="108">
        <v>0</v>
      </c>
      <c r="GS27" s="108">
        <v>0</v>
      </c>
      <c r="GT27" s="108">
        <v>0</v>
      </c>
      <c r="GU27" s="108">
        <v>0</v>
      </c>
      <c r="GV27" s="108">
        <v>0</v>
      </c>
      <c r="GW27" s="108">
        <v>0</v>
      </c>
      <c r="GX27" s="108">
        <v>0</v>
      </c>
      <c r="GY27" s="108">
        <v>0</v>
      </c>
      <c r="GZ27" s="108">
        <v>0</v>
      </c>
      <c r="HA27" s="108">
        <v>0</v>
      </c>
      <c r="HB27" s="108">
        <v>0</v>
      </c>
      <c r="HC27" s="108">
        <v>0</v>
      </c>
      <c r="HD27" s="108">
        <v>0</v>
      </c>
      <c r="HE27" s="108">
        <v>0</v>
      </c>
      <c r="HF27" s="108">
        <v>0</v>
      </c>
      <c r="HG27" s="108">
        <v>0</v>
      </c>
      <c r="HH27" s="108">
        <v>0</v>
      </c>
      <c r="HI27" s="108">
        <v>0</v>
      </c>
    </row>
    <row r="28" spans="1:217" s="109" customFormat="1" x14ac:dyDescent="0.2">
      <c r="A28" s="107" t="s">
        <v>357</v>
      </c>
      <c r="B28" s="108">
        <v>0</v>
      </c>
      <c r="C28" s="108">
        <v>0</v>
      </c>
      <c r="D28" s="108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0</v>
      </c>
      <c r="J28" s="108">
        <v>0</v>
      </c>
      <c r="K28" s="108">
        <v>0</v>
      </c>
      <c r="L28" s="108">
        <v>0</v>
      </c>
      <c r="M28" s="108">
        <v>0</v>
      </c>
      <c r="N28" s="108">
        <v>0</v>
      </c>
      <c r="O28" s="108">
        <v>0</v>
      </c>
      <c r="P28" s="108">
        <v>0</v>
      </c>
      <c r="Q28" s="108">
        <v>0</v>
      </c>
      <c r="R28" s="108">
        <v>0</v>
      </c>
      <c r="S28" s="108">
        <v>0</v>
      </c>
      <c r="T28" s="108">
        <v>0</v>
      </c>
      <c r="U28" s="108">
        <v>0</v>
      </c>
      <c r="V28" s="108">
        <v>0</v>
      </c>
      <c r="W28" s="108">
        <v>0</v>
      </c>
      <c r="X28" s="108">
        <v>0</v>
      </c>
      <c r="Y28" s="108">
        <v>0</v>
      </c>
      <c r="Z28" s="108">
        <v>0</v>
      </c>
      <c r="AA28" s="108">
        <v>0</v>
      </c>
      <c r="AB28" s="108">
        <v>0</v>
      </c>
      <c r="AC28" s="108">
        <v>0</v>
      </c>
      <c r="AD28" s="108">
        <v>0</v>
      </c>
      <c r="AE28" s="108">
        <v>0</v>
      </c>
      <c r="AF28" s="108">
        <v>0</v>
      </c>
      <c r="AG28" s="108">
        <v>0</v>
      </c>
      <c r="AH28" s="108">
        <v>0</v>
      </c>
      <c r="AI28" s="108">
        <v>0</v>
      </c>
      <c r="AJ28" s="108">
        <v>0</v>
      </c>
      <c r="AK28" s="108">
        <v>0</v>
      </c>
      <c r="AL28" s="108">
        <v>0</v>
      </c>
      <c r="AM28" s="108">
        <v>0</v>
      </c>
      <c r="AN28" s="108">
        <v>0</v>
      </c>
      <c r="AO28" s="108">
        <v>0</v>
      </c>
      <c r="AP28" s="108">
        <v>0</v>
      </c>
      <c r="AQ28" s="108">
        <v>0</v>
      </c>
      <c r="AR28" s="108">
        <v>0</v>
      </c>
      <c r="AS28" s="108">
        <v>0</v>
      </c>
      <c r="AT28" s="108">
        <v>0</v>
      </c>
      <c r="AU28" s="108">
        <v>0</v>
      </c>
      <c r="AV28" s="108">
        <v>0</v>
      </c>
      <c r="AW28" s="108">
        <v>0</v>
      </c>
      <c r="AX28" s="108">
        <v>0</v>
      </c>
      <c r="AY28" s="108">
        <v>0</v>
      </c>
      <c r="AZ28" s="108">
        <v>0</v>
      </c>
      <c r="BA28" s="108">
        <v>0</v>
      </c>
      <c r="BB28" s="108">
        <v>0</v>
      </c>
      <c r="BC28" s="108">
        <v>0</v>
      </c>
      <c r="BD28" s="108">
        <v>0</v>
      </c>
      <c r="BE28" s="108">
        <v>0</v>
      </c>
      <c r="BF28" s="108">
        <v>0</v>
      </c>
      <c r="BG28" s="108">
        <v>0</v>
      </c>
      <c r="BH28" s="108">
        <v>0</v>
      </c>
      <c r="BI28" s="108">
        <v>0</v>
      </c>
      <c r="BJ28" s="108">
        <v>0</v>
      </c>
      <c r="BK28" s="108">
        <v>0</v>
      </c>
      <c r="BL28" s="108">
        <v>0</v>
      </c>
      <c r="BM28" s="108">
        <v>0</v>
      </c>
      <c r="BN28" s="108">
        <v>0</v>
      </c>
      <c r="BO28" s="108">
        <v>0</v>
      </c>
      <c r="BP28" s="108">
        <v>0</v>
      </c>
      <c r="BQ28" s="108">
        <v>0</v>
      </c>
      <c r="BR28" s="108">
        <v>0</v>
      </c>
      <c r="BS28" s="108">
        <v>0</v>
      </c>
      <c r="BT28" s="108">
        <v>0</v>
      </c>
      <c r="BU28" s="108">
        <v>0</v>
      </c>
      <c r="BV28" s="108">
        <v>0</v>
      </c>
      <c r="BW28" s="108">
        <v>0</v>
      </c>
      <c r="BX28" s="108">
        <v>0</v>
      </c>
      <c r="BY28" s="108">
        <v>0</v>
      </c>
      <c r="BZ28" s="108">
        <v>0</v>
      </c>
      <c r="CA28" s="108">
        <v>0</v>
      </c>
      <c r="CB28" s="108">
        <v>0</v>
      </c>
      <c r="CC28" s="108">
        <v>0</v>
      </c>
      <c r="CD28" s="108">
        <v>0</v>
      </c>
      <c r="CE28" s="108">
        <v>0</v>
      </c>
      <c r="CF28" s="108">
        <v>0</v>
      </c>
      <c r="CG28" s="108">
        <v>0</v>
      </c>
      <c r="CH28" s="108">
        <v>0</v>
      </c>
      <c r="CI28" s="108">
        <v>0</v>
      </c>
      <c r="CJ28" s="108">
        <v>0</v>
      </c>
      <c r="CK28" s="108">
        <v>0</v>
      </c>
      <c r="CL28" s="108">
        <v>0</v>
      </c>
      <c r="CM28" s="108">
        <v>0</v>
      </c>
      <c r="CN28" s="108">
        <v>0</v>
      </c>
      <c r="CO28" s="108">
        <v>0</v>
      </c>
      <c r="CP28" s="108">
        <v>0</v>
      </c>
      <c r="CQ28" s="108">
        <v>0</v>
      </c>
      <c r="CR28" s="108">
        <v>0</v>
      </c>
      <c r="CS28" s="108">
        <v>0</v>
      </c>
      <c r="CT28" s="108">
        <v>0</v>
      </c>
      <c r="CU28" s="108">
        <v>0</v>
      </c>
      <c r="CV28" s="108">
        <v>0</v>
      </c>
      <c r="CW28" s="108">
        <v>0</v>
      </c>
      <c r="CX28" s="108">
        <v>0</v>
      </c>
      <c r="CY28" s="108">
        <v>0</v>
      </c>
      <c r="CZ28" s="108">
        <v>0</v>
      </c>
      <c r="DA28" s="108">
        <v>0</v>
      </c>
      <c r="DB28" s="108">
        <v>0</v>
      </c>
      <c r="DC28" s="108">
        <v>0</v>
      </c>
      <c r="DD28" s="108">
        <v>0</v>
      </c>
      <c r="DE28" s="108">
        <v>0</v>
      </c>
      <c r="DF28" s="108">
        <v>0</v>
      </c>
      <c r="DG28" s="108">
        <v>0</v>
      </c>
      <c r="DH28" s="108">
        <v>0</v>
      </c>
      <c r="DI28" s="108">
        <v>0</v>
      </c>
      <c r="DJ28" s="108">
        <v>0</v>
      </c>
      <c r="DK28" s="108">
        <v>0</v>
      </c>
      <c r="DL28" s="108">
        <v>0</v>
      </c>
      <c r="DM28" s="108">
        <v>0</v>
      </c>
      <c r="DN28" s="108">
        <v>0</v>
      </c>
      <c r="DO28" s="108">
        <v>0</v>
      </c>
      <c r="DP28" s="108">
        <v>0</v>
      </c>
      <c r="DQ28" s="108">
        <v>0</v>
      </c>
      <c r="DR28" s="108">
        <v>0</v>
      </c>
      <c r="DS28" s="108">
        <v>0</v>
      </c>
      <c r="DT28" s="108">
        <v>0</v>
      </c>
      <c r="DU28" s="108">
        <v>0</v>
      </c>
      <c r="DV28" s="108">
        <v>0</v>
      </c>
      <c r="DW28" s="108">
        <v>0</v>
      </c>
      <c r="DX28" s="108">
        <v>0</v>
      </c>
      <c r="DY28" s="108">
        <v>0</v>
      </c>
      <c r="DZ28" s="108">
        <v>0</v>
      </c>
      <c r="EA28" s="108">
        <v>0</v>
      </c>
      <c r="EB28" s="108">
        <v>0</v>
      </c>
      <c r="EC28" s="108">
        <v>0</v>
      </c>
      <c r="ED28" s="108">
        <v>0</v>
      </c>
      <c r="EE28" s="108">
        <v>0</v>
      </c>
      <c r="EF28" s="108">
        <v>0</v>
      </c>
      <c r="EG28" s="108">
        <v>0</v>
      </c>
      <c r="EH28" s="108">
        <v>0</v>
      </c>
      <c r="EI28" s="108">
        <v>0</v>
      </c>
      <c r="EJ28" s="108">
        <v>0</v>
      </c>
      <c r="EK28" s="108">
        <v>0</v>
      </c>
      <c r="EL28" s="108">
        <v>0</v>
      </c>
      <c r="EM28" s="108">
        <v>0</v>
      </c>
      <c r="EN28" s="108">
        <v>0</v>
      </c>
      <c r="EO28" s="108">
        <v>0</v>
      </c>
      <c r="EP28" s="108">
        <v>0</v>
      </c>
      <c r="EQ28" s="108">
        <v>0</v>
      </c>
      <c r="ER28" s="108">
        <v>0</v>
      </c>
      <c r="ES28" s="108">
        <v>0</v>
      </c>
      <c r="ET28" s="108">
        <v>0</v>
      </c>
      <c r="EU28" s="108">
        <v>0</v>
      </c>
      <c r="EV28" s="108">
        <v>0</v>
      </c>
      <c r="EW28" s="108">
        <v>0</v>
      </c>
      <c r="EX28" s="108">
        <v>0</v>
      </c>
      <c r="EY28" s="108">
        <v>0</v>
      </c>
      <c r="EZ28" s="108">
        <v>0</v>
      </c>
      <c r="FA28" s="108">
        <v>0</v>
      </c>
      <c r="FB28" s="108">
        <v>0</v>
      </c>
      <c r="FC28" s="108">
        <v>0</v>
      </c>
      <c r="FD28" s="108">
        <v>0</v>
      </c>
      <c r="FE28" s="108">
        <v>0</v>
      </c>
      <c r="FF28" s="108">
        <v>0</v>
      </c>
      <c r="FG28" s="108">
        <v>0</v>
      </c>
      <c r="FH28" s="108">
        <v>0</v>
      </c>
      <c r="FI28" s="108">
        <v>0</v>
      </c>
      <c r="FJ28" s="108">
        <v>0</v>
      </c>
      <c r="FK28" s="108">
        <v>0</v>
      </c>
      <c r="FL28" s="108">
        <v>0</v>
      </c>
      <c r="FM28" s="108">
        <v>0</v>
      </c>
      <c r="FN28" s="108">
        <v>0</v>
      </c>
      <c r="FO28" s="108">
        <v>0</v>
      </c>
      <c r="FP28" s="108">
        <v>0</v>
      </c>
      <c r="FQ28" s="108">
        <v>0</v>
      </c>
      <c r="FR28" s="108">
        <v>0</v>
      </c>
      <c r="FS28" s="108">
        <v>0</v>
      </c>
      <c r="FT28" s="108">
        <v>0</v>
      </c>
      <c r="FU28" s="108">
        <v>0</v>
      </c>
      <c r="FV28" s="108">
        <v>0</v>
      </c>
      <c r="FW28" s="108">
        <v>0</v>
      </c>
      <c r="FX28" s="108">
        <v>0</v>
      </c>
      <c r="FY28" s="108">
        <v>0</v>
      </c>
      <c r="FZ28" s="108">
        <v>0</v>
      </c>
      <c r="GA28" s="108">
        <v>0</v>
      </c>
      <c r="GB28" s="108">
        <v>0</v>
      </c>
      <c r="GC28" s="108">
        <v>0</v>
      </c>
      <c r="GD28" s="108">
        <v>0</v>
      </c>
      <c r="GE28" s="108">
        <v>0</v>
      </c>
      <c r="GF28" s="108">
        <v>0</v>
      </c>
      <c r="GG28" s="108">
        <v>0</v>
      </c>
      <c r="GH28" s="108">
        <v>0</v>
      </c>
      <c r="GI28" s="108">
        <v>0</v>
      </c>
      <c r="GJ28" s="108">
        <v>0</v>
      </c>
      <c r="GK28" s="108">
        <v>0</v>
      </c>
      <c r="GL28" s="108">
        <v>0</v>
      </c>
      <c r="GM28" s="108">
        <v>0</v>
      </c>
      <c r="GN28" s="108">
        <v>0</v>
      </c>
      <c r="GO28" s="108">
        <v>0</v>
      </c>
      <c r="GP28" s="108">
        <v>0</v>
      </c>
      <c r="GQ28" s="108">
        <v>0</v>
      </c>
      <c r="GR28" s="108">
        <v>0</v>
      </c>
      <c r="GS28" s="108">
        <v>0</v>
      </c>
      <c r="GT28" s="108">
        <v>0</v>
      </c>
      <c r="GU28" s="108">
        <v>0</v>
      </c>
      <c r="GV28" s="108">
        <v>0</v>
      </c>
      <c r="GW28" s="108">
        <v>0</v>
      </c>
      <c r="GX28" s="108">
        <v>0</v>
      </c>
      <c r="GY28" s="108">
        <v>0</v>
      </c>
      <c r="GZ28" s="108">
        <v>0</v>
      </c>
      <c r="HA28" s="108">
        <v>0</v>
      </c>
      <c r="HB28" s="108">
        <v>0</v>
      </c>
      <c r="HC28" s="108">
        <v>0</v>
      </c>
      <c r="HD28" s="108">
        <v>0</v>
      </c>
      <c r="HE28" s="108">
        <v>0</v>
      </c>
      <c r="HF28" s="108">
        <v>0</v>
      </c>
      <c r="HG28" s="108">
        <v>0</v>
      </c>
      <c r="HH28" s="108">
        <v>0</v>
      </c>
      <c r="HI28" s="108">
        <v>0</v>
      </c>
    </row>
    <row r="29" spans="1:217" s="109" customFormat="1" x14ac:dyDescent="0.2">
      <c r="A29" s="107" t="s">
        <v>358</v>
      </c>
      <c r="B29" s="108">
        <v>0</v>
      </c>
      <c r="C29" s="108">
        <v>0</v>
      </c>
      <c r="D29" s="108">
        <v>0</v>
      </c>
      <c r="E29" s="108">
        <v>0</v>
      </c>
      <c r="F29" s="108">
        <v>0</v>
      </c>
      <c r="G29" s="108">
        <v>0</v>
      </c>
      <c r="H29" s="108">
        <v>0</v>
      </c>
      <c r="I29" s="108">
        <v>0</v>
      </c>
      <c r="J29" s="108">
        <v>0</v>
      </c>
      <c r="K29" s="108">
        <v>0</v>
      </c>
      <c r="L29" s="108">
        <v>0</v>
      </c>
      <c r="M29" s="108">
        <v>0</v>
      </c>
      <c r="N29" s="108">
        <v>0</v>
      </c>
      <c r="O29" s="108">
        <v>0</v>
      </c>
      <c r="P29" s="108">
        <v>0</v>
      </c>
      <c r="Q29" s="108">
        <v>0</v>
      </c>
      <c r="R29" s="108">
        <v>0</v>
      </c>
      <c r="S29" s="108">
        <v>0</v>
      </c>
      <c r="T29" s="108">
        <v>0</v>
      </c>
      <c r="U29" s="108">
        <v>0</v>
      </c>
      <c r="V29" s="108">
        <v>0</v>
      </c>
      <c r="W29" s="108">
        <v>0</v>
      </c>
      <c r="X29" s="108">
        <v>0</v>
      </c>
      <c r="Y29" s="108">
        <v>0</v>
      </c>
      <c r="Z29" s="108">
        <v>0</v>
      </c>
      <c r="AA29" s="108">
        <v>0</v>
      </c>
      <c r="AB29" s="108">
        <v>0</v>
      </c>
      <c r="AC29" s="108">
        <v>0</v>
      </c>
      <c r="AD29" s="108">
        <v>0</v>
      </c>
      <c r="AE29" s="108">
        <v>0</v>
      </c>
      <c r="AF29" s="108">
        <v>0</v>
      </c>
      <c r="AG29" s="108">
        <v>0</v>
      </c>
      <c r="AH29" s="108">
        <v>0</v>
      </c>
      <c r="AI29" s="108">
        <v>0</v>
      </c>
      <c r="AJ29" s="108">
        <v>0</v>
      </c>
      <c r="AK29" s="108">
        <v>0</v>
      </c>
      <c r="AL29" s="108">
        <v>0</v>
      </c>
      <c r="AM29" s="108">
        <v>0</v>
      </c>
      <c r="AN29" s="108">
        <v>0</v>
      </c>
      <c r="AO29" s="108">
        <v>0</v>
      </c>
      <c r="AP29" s="108">
        <v>0</v>
      </c>
      <c r="AQ29" s="108">
        <v>0</v>
      </c>
      <c r="AR29" s="108">
        <v>0</v>
      </c>
      <c r="AS29" s="108">
        <v>0</v>
      </c>
      <c r="AT29" s="108">
        <v>0</v>
      </c>
      <c r="AU29" s="108">
        <v>0</v>
      </c>
      <c r="AV29" s="108">
        <v>0</v>
      </c>
      <c r="AW29" s="108">
        <v>0</v>
      </c>
      <c r="AX29" s="108">
        <v>0</v>
      </c>
      <c r="AY29" s="108">
        <v>0</v>
      </c>
      <c r="AZ29" s="108">
        <v>0</v>
      </c>
      <c r="BA29" s="108">
        <v>0</v>
      </c>
      <c r="BB29" s="108">
        <v>0</v>
      </c>
      <c r="BC29" s="108">
        <v>0</v>
      </c>
      <c r="BD29" s="108">
        <v>0</v>
      </c>
      <c r="BE29" s="108">
        <v>0</v>
      </c>
      <c r="BF29" s="108">
        <v>0</v>
      </c>
      <c r="BG29" s="108">
        <v>0</v>
      </c>
      <c r="BH29" s="108">
        <v>0</v>
      </c>
      <c r="BI29" s="108">
        <v>0</v>
      </c>
      <c r="BJ29" s="108">
        <v>0</v>
      </c>
      <c r="BK29" s="108">
        <v>0</v>
      </c>
      <c r="BL29" s="108">
        <v>0</v>
      </c>
      <c r="BM29" s="108">
        <v>0</v>
      </c>
      <c r="BN29" s="108">
        <v>0</v>
      </c>
      <c r="BO29" s="108">
        <v>0</v>
      </c>
      <c r="BP29" s="108">
        <v>0</v>
      </c>
      <c r="BQ29" s="108">
        <v>0</v>
      </c>
      <c r="BR29" s="108">
        <v>0</v>
      </c>
      <c r="BS29" s="108">
        <v>0</v>
      </c>
      <c r="BT29" s="108">
        <v>0</v>
      </c>
      <c r="BU29" s="108">
        <v>0</v>
      </c>
      <c r="BV29" s="108">
        <v>0</v>
      </c>
      <c r="BW29" s="108">
        <v>0</v>
      </c>
      <c r="BX29" s="108">
        <v>0</v>
      </c>
      <c r="BY29" s="108">
        <v>0</v>
      </c>
      <c r="BZ29" s="108">
        <v>0</v>
      </c>
      <c r="CA29" s="108">
        <v>0</v>
      </c>
      <c r="CB29" s="108">
        <v>0</v>
      </c>
      <c r="CC29" s="108">
        <v>0</v>
      </c>
      <c r="CD29" s="108">
        <v>0</v>
      </c>
      <c r="CE29" s="108">
        <v>0</v>
      </c>
      <c r="CF29" s="108">
        <v>0</v>
      </c>
      <c r="CG29" s="108">
        <v>0</v>
      </c>
      <c r="CH29" s="108">
        <v>0</v>
      </c>
      <c r="CI29" s="108">
        <v>0</v>
      </c>
      <c r="CJ29" s="108">
        <v>0</v>
      </c>
      <c r="CK29" s="108">
        <v>0</v>
      </c>
      <c r="CL29" s="108">
        <v>0</v>
      </c>
      <c r="CM29" s="108">
        <v>0</v>
      </c>
      <c r="CN29" s="108">
        <v>0</v>
      </c>
      <c r="CO29" s="108">
        <v>0</v>
      </c>
      <c r="CP29" s="108">
        <v>0</v>
      </c>
      <c r="CQ29" s="108">
        <v>0</v>
      </c>
      <c r="CR29" s="108">
        <v>0</v>
      </c>
      <c r="CS29" s="108">
        <v>0</v>
      </c>
      <c r="CT29" s="108">
        <v>0</v>
      </c>
      <c r="CU29" s="108">
        <v>0</v>
      </c>
      <c r="CV29" s="108">
        <v>0</v>
      </c>
      <c r="CW29" s="108">
        <v>0</v>
      </c>
      <c r="CX29" s="108">
        <v>0</v>
      </c>
      <c r="CY29" s="108">
        <v>0</v>
      </c>
      <c r="CZ29" s="108">
        <v>0</v>
      </c>
      <c r="DA29" s="108">
        <v>0</v>
      </c>
      <c r="DB29" s="108">
        <v>0</v>
      </c>
      <c r="DC29" s="108">
        <v>0</v>
      </c>
      <c r="DD29" s="108">
        <v>0</v>
      </c>
      <c r="DE29" s="108">
        <v>0</v>
      </c>
      <c r="DF29" s="108">
        <v>0</v>
      </c>
      <c r="DG29" s="108">
        <v>0</v>
      </c>
      <c r="DH29" s="108">
        <v>0</v>
      </c>
      <c r="DI29" s="108">
        <v>0</v>
      </c>
      <c r="DJ29" s="108">
        <v>0</v>
      </c>
      <c r="DK29" s="108">
        <v>0</v>
      </c>
      <c r="DL29" s="108">
        <v>0</v>
      </c>
      <c r="DM29" s="108">
        <v>0</v>
      </c>
      <c r="DN29" s="108">
        <v>0</v>
      </c>
      <c r="DO29" s="108">
        <v>0</v>
      </c>
      <c r="DP29" s="108">
        <v>0</v>
      </c>
      <c r="DQ29" s="108">
        <v>0</v>
      </c>
      <c r="DR29" s="108">
        <v>0</v>
      </c>
      <c r="DS29" s="108">
        <v>0</v>
      </c>
      <c r="DT29" s="108">
        <v>0</v>
      </c>
      <c r="DU29" s="108">
        <v>0</v>
      </c>
      <c r="DV29" s="108">
        <v>0</v>
      </c>
      <c r="DW29" s="108">
        <v>0</v>
      </c>
      <c r="DX29" s="108">
        <v>0</v>
      </c>
      <c r="DY29" s="108">
        <v>0</v>
      </c>
      <c r="DZ29" s="108">
        <v>0</v>
      </c>
      <c r="EA29" s="108">
        <v>0</v>
      </c>
      <c r="EB29" s="108">
        <v>0</v>
      </c>
      <c r="EC29" s="108">
        <v>0</v>
      </c>
      <c r="ED29" s="108">
        <v>0</v>
      </c>
      <c r="EE29" s="108">
        <v>0</v>
      </c>
      <c r="EF29" s="108">
        <v>0</v>
      </c>
      <c r="EG29" s="108">
        <v>0</v>
      </c>
      <c r="EH29" s="108">
        <v>0</v>
      </c>
      <c r="EI29" s="108">
        <v>0</v>
      </c>
      <c r="EJ29" s="108">
        <v>0</v>
      </c>
      <c r="EK29" s="108">
        <v>0</v>
      </c>
      <c r="EL29" s="108">
        <v>0</v>
      </c>
      <c r="EM29" s="108">
        <v>0</v>
      </c>
      <c r="EN29" s="108">
        <v>0</v>
      </c>
      <c r="EO29" s="108">
        <v>0</v>
      </c>
      <c r="EP29" s="108">
        <v>0</v>
      </c>
      <c r="EQ29" s="108">
        <v>0</v>
      </c>
      <c r="ER29" s="108">
        <v>0</v>
      </c>
      <c r="ES29" s="108">
        <v>0</v>
      </c>
      <c r="ET29" s="108">
        <v>0</v>
      </c>
      <c r="EU29" s="108">
        <v>0</v>
      </c>
      <c r="EV29" s="108">
        <v>0</v>
      </c>
      <c r="EW29" s="108">
        <v>0</v>
      </c>
      <c r="EX29" s="108">
        <v>0</v>
      </c>
      <c r="EY29" s="108">
        <v>0</v>
      </c>
      <c r="EZ29" s="108">
        <v>0</v>
      </c>
      <c r="FA29" s="108">
        <v>0</v>
      </c>
      <c r="FB29" s="108">
        <v>0</v>
      </c>
      <c r="FC29" s="108">
        <v>0</v>
      </c>
      <c r="FD29" s="108">
        <v>0</v>
      </c>
      <c r="FE29" s="108">
        <v>0</v>
      </c>
      <c r="FF29" s="108">
        <v>0</v>
      </c>
      <c r="FG29" s="108">
        <v>0</v>
      </c>
      <c r="FH29" s="108">
        <v>0</v>
      </c>
      <c r="FI29" s="108">
        <v>0</v>
      </c>
      <c r="FJ29" s="108">
        <v>0</v>
      </c>
      <c r="FK29" s="108">
        <v>0</v>
      </c>
      <c r="FL29" s="108">
        <v>0</v>
      </c>
      <c r="FM29" s="108">
        <v>0</v>
      </c>
      <c r="FN29" s="108">
        <v>0</v>
      </c>
      <c r="FO29" s="108">
        <v>0</v>
      </c>
      <c r="FP29" s="108">
        <v>0</v>
      </c>
      <c r="FQ29" s="108">
        <v>0</v>
      </c>
      <c r="FR29" s="108">
        <v>0</v>
      </c>
      <c r="FS29" s="108">
        <v>0</v>
      </c>
      <c r="FT29" s="108">
        <v>0</v>
      </c>
      <c r="FU29" s="108">
        <v>0</v>
      </c>
      <c r="FV29" s="108">
        <v>0</v>
      </c>
      <c r="FW29" s="108">
        <v>0</v>
      </c>
      <c r="FX29" s="108">
        <v>0</v>
      </c>
      <c r="FY29" s="108">
        <v>0</v>
      </c>
      <c r="FZ29" s="108">
        <v>0</v>
      </c>
      <c r="GA29" s="108">
        <v>0</v>
      </c>
      <c r="GB29" s="108">
        <v>0</v>
      </c>
      <c r="GC29" s="108">
        <v>0</v>
      </c>
      <c r="GD29" s="108">
        <v>0</v>
      </c>
      <c r="GE29" s="108">
        <v>0</v>
      </c>
      <c r="GF29" s="108">
        <v>0</v>
      </c>
      <c r="GG29" s="108">
        <v>0</v>
      </c>
      <c r="GH29" s="108">
        <v>0</v>
      </c>
      <c r="GI29" s="108">
        <v>0</v>
      </c>
      <c r="GJ29" s="108">
        <v>0</v>
      </c>
      <c r="GK29" s="108">
        <v>0</v>
      </c>
      <c r="GL29" s="108">
        <v>0</v>
      </c>
      <c r="GM29" s="108">
        <v>0</v>
      </c>
      <c r="GN29" s="108">
        <v>0</v>
      </c>
      <c r="GO29" s="108">
        <v>0</v>
      </c>
      <c r="GP29" s="108">
        <v>0</v>
      </c>
      <c r="GQ29" s="108">
        <v>0</v>
      </c>
      <c r="GR29" s="108">
        <v>0</v>
      </c>
      <c r="GS29" s="108">
        <v>0</v>
      </c>
      <c r="GT29" s="108">
        <v>0</v>
      </c>
      <c r="GU29" s="108">
        <v>0</v>
      </c>
      <c r="GV29" s="108">
        <v>0</v>
      </c>
      <c r="GW29" s="108">
        <v>0</v>
      </c>
      <c r="GX29" s="108">
        <v>0</v>
      </c>
      <c r="GY29" s="108">
        <v>0</v>
      </c>
      <c r="GZ29" s="108">
        <v>0</v>
      </c>
      <c r="HA29" s="108">
        <v>0</v>
      </c>
      <c r="HB29" s="108">
        <v>0</v>
      </c>
      <c r="HC29" s="108">
        <v>0</v>
      </c>
      <c r="HD29" s="108">
        <v>0</v>
      </c>
      <c r="HE29" s="108">
        <v>0</v>
      </c>
      <c r="HF29" s="108">
        <v>0</v>
      </c>
      <c r="HG29" s="108">
        <v>0</v>
      </c>
      <c r="HH29" s="108">
        <v>0</v>
      </c>
      <c r="HI29" s="108">
        <v>0</v>
      </c>
    </row>
    <row r="30" spans="1:217" s="112" customFormat="1" x14ac:dyDescent="0.2">
      <c r="A30" s="110" t="s">
        <v>224</v>
      </c>
      <c r="B30" s="111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11">
        <v>0</v>
      </c>
      <c r="AF30" s="111">
        <v>0</v>
      </c>
      <c r="AG30" s="111">
        <v>0</v>
      </c>
      <c r="AH30" s="111">
        <v>0</v>
      </c>
      <c r="AI30" s="111">
        <v>0</v>
      </c>
      <c r="AJ30" s="111">
        <v>0</v>
      </c>
      <c r="AK30" s="111">
        <v>0</v>
      </c>
      <c r="AL30" s="111">
        <v>0</v>
      </c>
      <c r="AM30" s="111">
        <v>0</v>
      </c>
      <c r="AN30" s="111">
        <v>0</v>
      </c>
      <c r="AO30" s="111">
        <v>0</v>
      </c>
      <c r="AP30" s="111">
        <v>0</v>
      </c>
      <c r="AQ30" s="111">
        <v>0</v>
      </c>
      <c r="AR30" s="111">
        <v>0</v>
      </c>
      <c r="AS30" s="111">
        <v>0</v>
      </c>
      <c r="AT30" s="111">
        <v>0</v>
      </c>
      <c r="AU30" s="111">
        <v>0</v>
      </c>
      <c r="AV30" s="111">
        <v>0</v>
      </c>
      <c r="AW30" s="111">
        <v>0</v>
      </c>
      <c r="AX30" s="111">
        <v>0</v>
      </c>
      <c r="AY30" s="111">
        <v>0</v>
      </c>
      <c r="AZ30" s="111">
        <v>0</v>
      </c>
      <c r="BA30" s="111">
        <v>0</v>
      </c>
      <c r="BB30" s="111">
        <v>0</v>
      </c>
      <c r="BC30" s="111">
        <v>0</v>
      </c>
      <c r="BD30" s="111">
        <v>0</v>
      </c>
      <c r="BE30" s="111">
        <v>0</v>
      </c>
      <c r="BF30" s="111">
        <v>0</v>
      </c>
      <c r="BG30" s="111">
        <v>0</v>
      </c>
      <c r="BH30" s="111">
        <v>0</v>
      </c>
      <c r="BI30" s="111">
        <v>0</v>
      </c>
      <c r="BJ30" s="111">
        <v>0</v>
      </c>
      <c r="BK30" s="111">
        <v>0</v>
      </c>
      <c r="BL30" s="111">
        <v>0</v>
      </c>
      <c r="BM30" s="111">
        <v>0</v>
      </c>
      <c r="BN30" s="111">
        <v>0</v>
      </c>
      <c r="BO30" s="111">
        <v>0</v>
      </c>
      <c r="BP30" s="111">
        <v>0</v>
      </c>
      <c r="BQ30" s="111">
        <v>0</v>
      </c>
      <c r="BR30" s="111">
        <v>0</v>
      </c>
      <c r="BS30" s="111">
        <v>0</v>
      </c>
      <c r="BT30" s="111">
        <v>0</v>
      </c>
      <c r="BU30" s="111">
        <v>0</v>
      </c>
      <c r="BV30" s="111">
        <v>0</v>
      </c>
      <c r="BW30" s="111">
        <v>0</v>
      </c>
      <c r="BX30" s="111">
        <v>0</v>
      </c>
      <c r="BY30" s="111">
        <v>0</v>
      </c>
      <c r="BZ30" s="111">
        <v>0</v>
      </c>
      <c r="CA30" s="111">
        <v>0</v>
      </c>
      <c r="CB30" s="111">
        <v>0</v>
      </c>
      <c r="CC30" s="111">
        <v>0</v>
      </c>
      <c r="CD30" s="111">
        <v>0</v>
      </c>
      <c r="CE30" s="111">
        <v>0</v>
      </c>
      <c r="CF30" s="111">
        <v>0</v>
      </c>
      <c r="CG30" s="111">
        <v>0</v>
      </c>
      <c r="CH30" s="111">
        <v>0</v>
      </c>
      <c r="CI30" s="111">
        <v>0</v>
      </c>
      <c r="CJ30" s="111">
        <v>0</v>
      </c>
      <c r="CK30" s="111">
        <v>0</v>
      </c>
      <c r="CL30" s="111">
        <v>0</v>
      </c>
      <c r="CM30" s="111">
        <v>0</v>
      </c>
      <c r="CN30" s="111">
        <v>0</v>
      </c>
      <c r="CO30" s="111">
        <v>0</v>
      </c>
      <c r="CP30" s="111">
        <v>0</v>
      </c>
      <c r="CQ30" s="111">
        <v>0</v>
      </c>
      <c r="CR30" s="111">
        <v>0</v>
      </c>
      <c r="CS30" s="111">
        <v>0</v>
      </c>
      <c r="CT30" s="111">
        <v>0</v>
      </c>
      <c r="CU30" s="111">
        <v>0</v>
      </c>
      <c r="CV30" s="111">
        <v>0</v>
      </c>
      <c r="CW30" s="111">
        <v>0</v>
      </c>
      <c r="CX30" s="111">
        <v>0</v>
      </c>
      <c r="CY30" s="111">
        <v>0</v>
      </c>
      <c r="CZ30" s="111">
        <v>0</v>
      </c>
      <c r="DA30" s="111">
        <v>0</v>
      </c>
      <c r="DB30" s="111">
        <v>0</v>
      </c>
      <c r="DC30" s="111">
        <v>0</v>
      </c>
      <c r="DD30" s="111">
        <v>0</v>
      </c>
      <c r="DE30" s="111">
        <v>0</v>
      </c>
      <c r="DF30" s="111">
        <v>0</v>
      </c>
      <c r="DG30" s="111">
        <v>0</v>
      </c>
      <c r="DH30" s="111">
        <v>0</v>
      </c>
      <c r="DI30" s="111">
        <v>0</v>
      </c>
      <c r="DJ30" s="111">
        <v>0</v>
      </c>
      <c r="DK30" s="111">
        <v>0</v>
      </c>
      <c r="DL30" s="111">
        <v>0</v>
      </c>
      <c r="DM30" s="111">
        <v>0</v>
      </c>
      <c r="DN30" s="111">
        <v>0</v>
      </c>
      <c r="DO30" s="111">
        <v>0</v>
      </c>
      <c r="DP30" s="111">
        <v>0</v>
      </c>
      <c r="DQ30" s="111">
        <v>0</v>
      </c>
      <c r="DR30" s="111">
        <v>0</v>
      </c>
      <c r="DS30" s="111">
        <v>0</v>
      </c>
      <c r="DT30" s="111">
        <v>0</v>
      </c>
      <c r="DU30" s="111">
        <v>0</v>
      </c>
      <c r="DV30" s="111">
        <v>0</v>
      </c>
      <c r="DW30" s="111">
        <v>0</v>
      </c>
      <c r="DX30" s="111">
        <v>0</v>
      </c>
      <c r="DY30" s="111">
        <v>0</v>
      </c>
      <c r="DZ30" s="111">
        <v>0</v>
      </c>
      <c r="EA30" s="111">
        <v>0</v>
      </c>
      <c r="EB30" s="111">
        <v>0</v>
      </c>
      <c r="EC30" s="111">
        <v>0</v>
      </c>
      <c r="ED30" s="111">
        <v>0</v>
      </c>
      <c r="EE30" s="111">
        <v>0</v>
      </c>
      <c r="EF30" s="111">
        <v>0</v>
      </c>
      <c r="EG30" s="111">
        <v>0</v>
      </c>
      <c r="EH30" s="111">
        <v>0</v>
      </c>
      <c r="EI30" s="111">
        <v>0</v>
      </c>
      <c r="EJ30" s="111">
        <v>0</v>
      </c>
      <c r="EK30" s="111">
        <v>0</v>
      </c>
      <c r="EL30" s="111">
        <v>0</v>
      </c>
      <c r="EM30" s="111">
        <v>0</v>
      </c>
      <c r="EN30" s="111">
        <v>0</v>
      </c>
      <c r="EO30" s="111">
        <v>0</v>
      </c>
      <c r="EP30" s="111">
        <v>0</v>
      </c>
      <c r="EQ30" s="111">
        <v>0</v>
      </c>
      <c r="ER30" s="111">
        <v>0</v>
      </c>
      <c r="ES30" s="111">
        <v>0</v>
      </c>
      <c r="ET30" s="111">
        <v>0</v>
      </c>
      <c r="EU30" s="111">
        <v>0</v>
      </c>
      <c r="EV30" s="111">
        <v>0</v>
      </c>
      <c r="EW30" s="111">
        <v>0</v>
      </c>
      <c r="EX30" s="111">
        <v>0</v>
      </c>
      <c r="EY30" s="111">
        <v>0</v>
      </c>
      <c r="EZ30" s="111">
        <v>0</v>
      </c>
      <c r="FA30" s="111">
        <v>0</v>
      </c>
      <c r="FB30" s="111">
        <v>0</v>
      </c>
      <c r="FC30" s="111">
        <v>0</v>
      </c>
      <c r="FD30" s="111">
        <v>0</v>
      </c>
      <c r="FE30" s="111">
        <v>0</v>
      </c>
      <c r="FF30" s="111">
        <v>0</v>
      </c>
      <c r="FG30" s="111">
        <v>0</v>
      </c>
      <c r="FH30" s="111">
        <v>0</v>
      </c>
      <c r="FI30" s="111">
        <v>0</v>
      </c>
      <c r="FJ30" s="111">
        <v>0</v>
      </c>
      <c r="FK30" s="111">
        <v>0</v>
      </c>
      <c r="FL30" s="111">
        <v>0</v>
      </c>
      <c r="FM30" s="111">
        <v>0</v>
      </c>
      <c r="FN30" s="111">
        <v>0</v>
      </c>
      <c r="FO30" s="111">
        <v>0</v>
      </c>
      <c r="FP30" s="111">
        <v>0</v>
      </c>
      <c r="FQ30" s="111">
        <v>0</v>
      </c>
      <c r="FR30" s="111">
        <v>0</v>
      </c>
      <c r="FS30" s="111">
        <v>0</v>
      </c>
      <c r="FT30" s="111">
        <v>0</v>
      </c>
      <c r="FU30" s="111">
        <v>0</v>
      </c>
      <c r="FV30" s="111">
        <v>0</v>
      </c>
      <c r="FW30" s="111">
        <v>0</v>
      </c>
      <c r="FX30" s="111">
        <v>0</v>
      </c>
      <c r="FY30" s="111">
        <v>0</v>
      </c>
      <c r="FZ30" s="111">
        <v>0</v>
      </c>
      <c r="GA30" s="111">
        <v>0</v>
      </c>
      <c r="GB30" s="111">
        <v>0</v>
      </c>
      <c r="GC30" s="111">
        <v>0</v>
      </c>
      <c r="GD30" s="111">
        <v>0</v>
      </c>
      <c r="GE30" s="111">
        <v>0</v>
      </c>
      <c r="GF30" s="111">
        <v>0</v>
      </c>
      <c r="GG30" s="111">
        <v>0</v>
      </c>
      <c r="GH30" s="111">
        <v>0</v>
      </c>
      <c r="GI30" s="111">
        <v>0</v>
      </c>
      <c r="GJ30" s="111">
        <v>0</v>
      </c>
      <c r="GK30" s="111">
        <v>0</v>
      </c>
      <c r="GL30" s="111">
        <v>0</v>
      </c>
      <c r="GM30" s="111">
        <v>0</v>
      </c>
      <c r="GN30" s="111">
        <v>0</v>
      </c>
      <c r="GO30" s="111">
        <v>0</v>
      </c>
      <c r="GP30" s="111">
        <v>0</v>
      </c>
      <c r="GQ30" s="111">
        <v>0</v>
      </c>
      <c r="GR30" s="111">
        <v>0</v>
      </c>
      <c r="GS30" s="111">
        <v>0</v>
      </c>
      <c r="GT30" s="111">
        <v>0</v>
      </c>
      <c r="GU30" s="111">
        <v>0</v>
      </c>
      <c r="GV30" s="111">
        <v>0</v>
      </c>
      <c r="GW30" s="111">
        <v>0</v>
      </c>
      <c r="GX30" s="111">
        <v>0</v>
      </c>
      <c r="GY30" s="111">
        <v>0</v>
      </c>
      <c r="GZ30" s="111">
        <v>0</v>
      </c>
      <c r="HA30" s="111">
        <v>0</v>
      </c>
      <c r="HB30" s="111">
        <v>0</v>
      </c>
      <c r="HC30" s="111">
        <v>0</v>
      </c>
      <c r="HD30" s="111">
        <v>0</v>
      </c>
      <c r="HE30" s="111">
        <v>0</v>
      </c>
      <c r="HF30" s="111">
        <v>0</v>
      </c>
      <c r="HG30" s="111">
        <v>0</v>
      </c>
      <c r="HH30" s="111">
        <v>0</v>
      </c>
      <c r="HI30" s="111">
        <v>0</v>
      </c>
    </row>
    <row r="31" spans="1:217" s="109" customFormat="1" x14ac:dyDescent="0.2">
      <c r="A31" s="107" t="s">
        <v>225</v>
      </c>
      <c r="B31" s="108">
        <v>0</v>
      </c>
      <c r="C31" s="108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08">
        <v>0</v>
      </c>
      <c r="R31" s="108">
        <v>0</v>
      </c>
      <c r="S31" s="108">
        <v>0</v>
      </c>
      <c r="T31" s="108">
        <v>0</v>
      </c>
      <c r="U31" s="108">
        <v>0</v>
      </c>
      <c r="V31" s="108">
        <v>0</v>
      </c>
      <c r="W31" s="108">
        <v>0</v>
      </c>
      <c r="X31" s="108">
        <v>0</v>
      </c>
      <c r="Y31" s="108">
        <v>0</v>
      </c>
      <c r="Z31" s="108">
        <v>0</v>
      </c>
      <c r="AA31" s="108">
        <v>0</v>
      </c>
      <c r="AB31" s="108">
        <v>0</v>
      </c>
      <c r="AC31" s="108">
        <v>0</v>
      </c>
      <c r="AD31" s="108">
        <v>0</v>
      </c>
      <c r="AE31" s="108">
        <v>0</v>
      </c>
      <c r="AF31" s="108">
        <v>0</v>
      </c>
      <c r="AG31" s="108">
        <v>0</v>
      </c>
      <c r="AH31" s="108">
        <v>0</v>
      </c>
      <c r="AI31" s="108">
        <v>0</v>
      </c>
      <c r="AJ31" s="108">
        <v>0</v>
      </c>
      <c r="AK31" s="108">
        <v>0</v>
      </c>
      <c r="AL31" s="108">
        <v>0</v>
      </c>
      <c r="AM31" s="108">
        <v>0</v>
      </c>
      <c r="AN31" s="108">
        <v>0</v>
      </c>
      <c r="AO31" s="108">
        <v>0</v>
      </c>
      <c r="AP31" s="108">
        <v>0</v>
      </c>
      <c r="AQ31" s="108">
        <v>0</v>
      </c>
      <c r="AR31" s="108">
        <v>0</v>
      </c>
      <c r="AS31" s="108">
        <v>0</v>
      </c>
      <c r="AT31" s="108">
        <v>0</v>
      </c>
      <c r="AU31" s="108">
        <v>0</v>
      </c>
      <c r="AV31" s="108">
        <v>0</v>
      </c>
      <c r="AW31" s="108">
        <v>0</v>
      </c>
      <c r="AX31" s="108">
        <v>0</v>
      </c>
      <c r="AY31" s="108">
        <v>0</v>
      </c>
      <c r="AZ31" s="108">
        <v>0</v>
      </c>
      <c r="BA31" s="108">
        <v>0</v>
      </c>
      <c r="BB31" s="108">
        <v>0</v>
      </c>
      <c r="BC31" s="108">
        <v>0</v>
      </c>
      <c r="BD31" s="108">
        <v>0</v>
      </c>
      <c r="BE31" s="108">
        <v>0</v>
      </c>
      <c r="BF31" s="108">
        <v>0</v>
      </c>
      <c r="BG31" s="108">
        <v>0</v>
      </c>
      <c r="BH31" s="108">
        <v>0</v>
      </c>
      <c r="BI31" s="108">
        <v>0</v>
      </c>
      <c r="BJ31" s="108">
        <v>0</v>
      </c>
      <c r="BK31" s="108">
        <v>0</v>
      </c>
      <c r="BL31" s="108">
        <v>0</v>
      </c>
      <c r="BM31" s="108">
        <v>0</v>
      </c>
      <c r="BN31" s="108">
        <v>0</v>
      </c>
      <c r="BO31" s="108">
        <v>0</v>
      </c>
      <c r="BP31" s="108">
        <v>0</v>
      </c>
      <c r="BQ31" s="108">
        <v>0</v>
      </c>
      <c r="BR31" s="108">
        <v>0</v>
      </c>
      <c r="BS31" s="108">
        <v>0</v>
      </c>
      <c r="BT31" s="108">
        <v>0</v>
      </c>
      <c r="BU31" s="108">
        <v>0</v>
      </c>
      <c r="BV31" s="108">
        <v>0</v>
      </c>
      <c r="BW31" s="108">
        <v>0</v>
      </c>
      <c r="BX31" s="108">
        <v>0</v>
      </c>
      <c r="BY31" s="108">
        <v>0</v>
      </c>
      <c r="BZ31" s="108">
        <v>0</v>
      </c>
      <c r="CA31" s="108">
        <v>0</v>
      </c>
      <c r="CB31" s="108">
        <v>0</v>
      </c>
      <c r="CC31" s="108">
        <v>0</v>
      </c>
      <c r="CD31" s="108">
        <v>0</v>
      </c>
      <c r="CE31" s="108">
        <v>0</v>
      </c>
      <c r="CF31" s="108">
        <v>0</v>
      </c>
      <c r="CG31" s="108">
        <v>0</v>
      </c>
      <c r="CH31" s="108">
        <v>0</v>
      </c>
      <c r="CI31" s="108">
        <v>0</v>
      </c>
      <c r="CJ31" s="108">
        <v>0</v>
      </c>
      <c r="CK31" s="108">
        <v>0</v>
      </c>
      <c r="CL31" s="108">
        <v>0</v>
      </c>
      <c r="CM31" s="108">
        <v>0</v>
      </c>
      <c r="CN31" s="108">
        <v>0</v>
      </c>
      <c r="CO31" s="108">
        <v>0</v>
      </c>
      <c r="CP31" s="108">
        <v>0</v>
      </c>
      <c r="CQ31" s="108">
        <v>0</v>
      </c>
      <c r="CR31" s="108">
        <v>0</v>
      </c>
      <c r="CS31" s="108">
        <v>0</v>
      </c>
      <c r="CT31" s="108">
        <v>0</v>
      </c>
      <c r="CU31" s="108">
        <v>0</v>
      </c>
      <c r="CV31" s="108">
        <v>0</v>
      </c>
      <c r="CW31" s="108">
        <v>0</v>
      </c>
      <c r="CX31" s="108">
        <v>0</v>
      </c>
      <c r="CY31" s="108">
        <v>0</v>
      </c>
      <c r="CZ31" s="108">
        <v>0</v>
      </c>
      <c r="DA31" s="108">
        <v>0</v>
      </c>
      <c r="DB31" s="108">
        <v>0</v>
      </c>
      <c r="DC31" s="108">
        <v>0</v>
      </c>
      <c r="DD31" s="108">
        <v>0</v>
      </c>
      <c r="DE31" s="108">
        <v>0</v>
      </c>
      <c r="DF31" s="108">
        <v>0</v>
      </c>
      <c r="DG31" s="108">
        <v>0</v>
      </c>
      <c r="DH31" s="108">
        <v>0</v>
      </c>
      <c r="DI31" s="108">
        <v>0</v>
      </c>
      <c r="DJ31" s="108">
        <v>0</v>
      </c>
      <c r="DK31" s="108">
        <v>0</v>
      </c>
      <c r="DL31" s="108">
        <v>0</v>
      </c>
      <c r="DM31" s="108">
        <v>0</v>
      </c>
      <c r="DN31" s="108">
        <v>0</v>
      </c>
      <c r="DO31" s="108">
        <v>0</v>
      </c>
      <c r="DP31" s="108">
        <v>0</v>
      </c>
      <c r="DQ31" s="108">
        <v>0</v>
      </c>
      <c r="DR31" s="108">
        <v>0</v>
      </c>
      <c r="DS31" s="108">
        <v>0</v>
      </c>
      <c r="DT31" s="108">
        <v>0</v>
      </c>
      <c r="DU31" s="108">
        <v>0</v>
      </c>
      <c r="DV31" s="108">
        <v>0</v>
      </c>
      <c r="DW31" s="108">
        <v>0</v>
      </c>
      <c r="DX31" s="108">
        <v>0</v>
      </c>
      <c r="DY31" s="108">
        <v>0</v>
      </c>
      <c r="DZ31" s="108">
        <v>0</v>
      </c>
      <c r="EA31" s="108">
        <v>0</v>
      </c>
      <c r="EB31" s="108">
        <v>0</v>
      </c>
      <c r="EC31" s="108">
        <v>0</v>
      </c>
      <c r="ED31" s="108">
        <v>0</v>
      </c>
      <c r="EE31" s="108">
        <v>0</v>
      </c>
      <c r="EF31" s="108">
        <v>0</v>
      </c>
      <c r="EG31" s="108">
        <v>0</v>
      </c>
      <c r="EH31" s="108">
        <v>0</v>
      </c>
      <c r="EI31" s="108">
        <v>0</v>
      </c>
      <c r="EJ31" s="108">
        <v>0</v>
      </c>
      <c r="EK31" s="108">
        <v>0</v>
      </c>
      <c r="EL31" s="108">
        <v>0</v>
      </c>
      <c r="EM31" s="108">
        <v>0</v>
      </c>
      <c r="EN31" s="108">
        <v>0</v>
      </c>
      <c r="EO31" s="108">
        <v>0</v>
      </c>
      <c r="EP31" s="108">
        <v>0</v>
      </c>
      <c r="EQ31" s="108">
        <v>0</v>
      </c>
      <c r="ER31" s="108">
        <v>0</v>
      </c>
      <c r="ES31" s="108">
        <v>0</v>
      </c>
      <c r="ET31" s="108">
        <v>0</v>
      </c>
      <c r="EU31" s="108">
        <v>0</v>
      </c>
      <c r="EV31" s="108">
        <v>0</v>
      </c>
      <c r="EW31" s="108">
        <v>0</v>
      </c>
      <c r="EX31" s="108">
        <v>0</v>
      </c>
      <c r="EY31" s="108">
        <v>0</v>
      </c>
      <c r="EZ31" s="108">
        <v>0</v>
      </c>
      <c r="FA31" s="108">
        <v>0</v>
      </c>
      <c r="FB31" s="108">
        <v>0</v>
      </c>
      <c r="FC31" s="108">
        <v>0</v>
      </c>
      <c r="FD31" s="108">
        <v>0</v>
      </c>
      <c r="FE31" s="108">
        <v>0</v>
      </c>
      <c r="FF31" s="108">
        <v>0</v>
      </c>
      <c r="FG31" s="108">
        <v>0</v>
      </c>
      <c r="FH31" s="108">
        <v>0</v>
      </c>
      <c r="FI31" s="108">
        <v>0</v>
      </c>
      <c r="FJ31" s="108">
        <v>0</v>
      </c>
      <c r="FK31" s="108">
        <v>0</v>
      </c>
      <c r="FL31" s="108">
        <v>0</v>
      </c>
      <c r="FM31" s="108">
        <v>0</v>
      </c>
      <c r="FN31" s="108">
        <v>0</v>
      </c>
      <c r="FO31" s="108">
        <v>0</v>
      </c>
      <c r="FP31" s="108">
        <v>0</v>
      </c>
      <c r="FQ31" s="108">
        <v>0</v>
      </c>
      <c r="FR31" s="108">
        <v>0</v>
      </c>
      <c r="FS31" s="108">
        <v>0</v>
      </c>
      <c r="FT31" s="108">
        <v>0</v>
      </c>
      <c r="FU31" s="108">
        <v>0</v>
      </c>
      <c r="FV31" s="108">
        <v>0</v>
      </c>
      <c r="FW31" s="108">
        <v>0</v>
      </c>
      <c r="FX31" s="108">
        <v>0</v>
      </c>
      <c r="FY31" s="108">
        <v>0</v>
      </c>
      <c r="FZ31" s="108">
        <v>0</v>
      </c>
      <c r="GA31" s="108">
        <v>0</v>
      </c>
      <c r="GB31" s="108">
        <v>0</v>
      </c>
      <c r="GC31" s="108">
        <v>0</v>
      </c>
      <c r="GD31" s="108">
        <v>0</v>
      </c>
      <c r="GE31" s="108">
        <v>0</v>
      </c>
      <c r="GF31" s="108">
        <v>0</v>
      </c>
      <c r="GG31" s="108">
        <v>0</v>
      </c>
      <c r="GH31" s="108">
        <v>0</v>
      </c>
      <c r="GI31" s="108">
        <v>0</v>
      </c>
      <c r="GJ31" s="108">
        <v>0</v>
      </c>
      <c r="GK31" s="108">
        <v>0</v>
      </c>
      <c r="GL31" s="108">
        <v>0</v>
      </c>
      <c r="GM31" s="108">
        <v>0</v>
      </c>
      <c r="GN31" s="108">
        <v>0</v>
      </c>
      <c r="GO31" s="108">
        <v>0</v>
      </c>
      <c r="GP31" s="108">
        <v>0</v>
      </c>
      <c r="GQ31" s="108">
        <v>0</v>
      </c>
      <c r="GR31" s="108">
        <v>0</v>
      </c>
      <c r="GS31" s="108">
        <v>0</v>
      </c>
      <c r="GT31" s="108">
        <v>0</v>
      </c>
      <c r="GU31" s="108">
        <v>0</v>
      </c>
      <c r="GV31" s="108">
        <v>0</v>
      </c>
      <c r="GW31" s="108">
        <v>0</v>
      </c>
      <c r="GX31" s="108">
        <v>0</v>
      </c>
      <c r="GY31" s="108">
        <v>0</v>
      </c>
      <c r="GZ31" s="108">
        <v>0</v>
      </c>
      <c r="HA31" s="108">
        <v>0</v>
      </c>
      <c r="HB31" s="108">
        <v>0</v>
      </c>
      <c r="HC31" s="108">
        <v>0</v>
      </c>
      <c r="HD31" s="108">
        <v>0</v>
      </c>
      <c r="HE31" s="108">
        <v>0</v>
      </c>
      <c r="HF31" s="108">
        <v>0</v>
      </c>
      <c r="HG31" s="108">
        <v>0</v>
      </c>
      <c r="HH31" s="108">
        <v>0</v>
      </c>
      <c r="HI31" s="108">
        <v>0</v>
      </c>
    </row>
    <row r="32" spans="1:217" s="109" customFormat="1" x14ac:dyDescent="0.2">
      <c r="A32" s="107" t="s">
        <v>359</v>
      </c>
      <c r="B32" s="108">
        <v>0</v>
      </c>
      <c r="C32" s="108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08">
        <v>0</v>
      </c>
      <c r="R32" s="108">
        <v>0</v>
      </c>
      <c r="S32" s="108">
        <v>0</v>
      </c>
      <c r="T32" s="108">
        <v>0</v>
      </c>
      <c r="U32" s="108">
        <v>0</v>
      </c>
      <c r="V32" s="108">
        <v>0</v>
      </c>
      <c r="W32" s="108">
        <v>0</v>
      </c>
      <c r="X32" s="108">
        <v>0</v>
      </c>
      <c r="Y32" s="108">
        <v>0</v>
      </c>
      <c r="Z32" s="108">
        <v>0</v>
      </c>
      <c r="AA32" s="108">
        <v>0</v>
      </c>
      <c r="AB32" s="108">
        <v>0</v>
      </c>
      <c r="AC32" s="108">
        <v>0</v>
      </c>
      <c r="AD32" s="108">
        <v>0</v>
      </c>
      <c r="AE32" s="108">
        <v>0</v>
      </c>
      <c r="AF32" s="108">
        <v>0</v>
      </c>
      <c r="AG32" s="108">
        <v>0</v>
      </c>
      <c r="AH32" s="108">
        <v>0</v>
      </c>
      <c r="AI32" s="108">
        <v>0</v>
      </c>
      <c r="AJ32" s="108">
        <v>0</v>
      </c>
      <c r="AK32" s="108">
        <v>0</v>
      </c>
      <c r="AL32" s="108">
        <v>0</v>
      </c>
      <c r="AM32" s="108">
        <v>0</v>
      </c>
      <c r="AN32" s="108">
        <v>0</v>
      </c>
      <c r="AO32" s="108">
        <v>0</v>
      </c>
      <c r="AP32" s="108">
        <v>0</v>
      </c>
      <c r="AQ32" s="108">
        <v>0</v>
      </c>
      <c r="AR32" s="108">
        <v>0</v>
      </c>
      <c r="AS32" s="108">
        <v>0</v>
      </c>
      <c r="AT32" s="108">
        <v>0</v>
      </c>
      <c r="AU32" s="108">
        <v>0</v>
      </c>
      <c r="AV32" s="108">
        <v>0</v>
      </c>
      <c r="AW32" s="108">
        <v>0</v>
      </c>
      <c r="AX32" s="108">
        <v>0</v>
      </c>
      <c r="AY32" s="108">
        <v>0</v>
      </c>
      <c r="AZ32" s="108">
        <v>0</v>
      </c>
      <c r="BA32" s="108">
        <v>0</v>
      </c>
      <c r="BB32" s="108">
        <v>0</v>
      </c>
      <c r="BC32" s="108">
        <v>0</v>
      </c>
      <c r="BD32" s="108">
        <v>0</v>
      </c>
      <c r="BE32" s="108">
        <v>0</v>
      </c>
      <c r="BF32" s="108">
        <v>0</v>
      </c>
      <c r="BG32" s="108">
        <v>0</v>
      </c>
      <c r="BH32" s="108">
        <v>0</v>
      </c>
      <c r="BI32" s="108">
        <v>0</v>
      </c>
      <c r="BJ32" s="108">
        <v>0</v>
      </c>
      <c r="BK32" s="108">
        <v>0</v>
      </c>
      <c r="BL32" s="108">
        <v>0</v>
      </c>
      <c r="BM32" s="108">
        <v>0</v>
      </c>
      <c r="BN32" s="108">
        <v>0</v>
      </c>
      <c r="BO32" s="108">
        <v>0</v>
      </c>
      <c r="BP32" s="108">
        <v>0</v>
      </c>
      <c r="BQ32" s="108">
        <v>0</v>
      </c>
      <c r="BR32" s="108">
        <v>0</v>
      </c>
      <c r="BS32" s="108">
        <v>0</v>
      </c>
      <c r="BT32" s="108">
        <v>0</v>
      </c>
      <c r="BU32" s="108">
        <v>0</v>
      </c>
      <c r="BV32" s="108">
        <v>0</v>
      </c>
      <c r="BW32" s="108">
        <v>0</v>
      </c>
      <c r="BX32" s="108">
        <v>0</v>
      </c>
      <c r="BY32" s="108">
        <v>0</v>
      </c>
      <c r="BZ32" s="108">
        <v>0</v>
      </c>
      <c r="CA32" s="108">
        <v>0</v>
      </c>
      <c r="CB32" s="108">
        <v>0</v>
      </c>
      <c r="CC32" s="108">
        <v>0</v>
      </c>
      <c r="CD32" s="108">
        <v>0</v>
      </c>
      <c r="CE32" s="108">
        <v>0</v>
      </c>
      <c r="CF32" s="108">
        <v>0</v>
      </c>
      <c r="CG32" s="108">
        <v>0</v>
      </c>
      <c r="CH32" s="108">
        <v>0</v>
      </c>
      <c r="CI32" s="108">
        <v>0</v>
      </c>
      <c r="CJ32" s="108">
        <v>0</v>
      </c>
      <c r="CK32" s="108">
        <v>0</v>
      </c>
      <c r="CL32" s="108">
        <v>0</v>
      </c>
      <c r="CM32" s="108">
        <v>0</v>
      </c>
      <c r="CN32" s="108">
        <v>0</v>
      </c>
      <c r="CO32" s="108">
        <v>0</v>
      </c>
      <c r="CP32" s="108">
        <v>0</v>
      </c>
      <c r="CQ32" s="108">
        <v>0</v>
      </c>
      <c r="CR32" s="108">
        <v>0</v>
      </c>
      <c r="CS32" s="108">
        <v>0</v>
      </c>
      <c r="CT32" s="108">
        <v>0</v>
      </c>
      <c r="CU32" s="108">
        <v>0</v>
      </c>
      <c r="CV32" s="108">
        <v>0</v>
      </c>
      <c r="CW32" s="108">
        <v>0</v>
      </c>
      <c r="CX32" s="108">
        <v>0</v>
      </c>
      <c r="CY32" s="108">
        <v>0</v>
      </c>
      <c r="CZ32" s="108">
        <v>0</v>
      </c>
      <c r="DA32" s="108">
        <v>0</v>
      </c>
      <c r="DB32" s="108">
        <v>0</v>
      </c>
      <c r="DC32" s="108">
        <v>0</v>
      </c>
      <c r="DD32" s="108">
        <v>0</v>
      </c>
      <c r="DE32" s="108">
        <v>0</v>
      </c>
      <c r="DF32" s="108">
        <v>0</v>
      </c>
      <c r="DG32" s="108">
        <v>0</v>
      </c>
      <c r="DH32" s="108">
        <v>0</v>
      </c>
      <c r="DI32" s="108">
        <v>0</v>
      </c>
      <c r="DJ32" s="108">
        <v>0</v>
      </c>
      <c r="DK32" s="108">
        <v>0</v>
      </c>
      <c r="DL32" s="108">
        <v>0</v>
      </c>
      <c r="DM32" s="108">
        <v>0</v>
      </c>
      <c r="DN32" s="108">
        <v>0</v>
      </c>
      <c r="DO32" s="108">
        <v>0</v>
      </c>
      <c r="DP32" s="108">
        <v>0</v>
      </c>
      <c r="DQ32" s="108">
        <v>0</v>
      </c>
      <c r="DR32" s="108">
        <v>0</v>
      </c>
      <c r="DS32" s="108">
        <v>0</v>
      </c>
      <c r="DT32" s="108">
        <v>0</v>
      </c>
      <c r="DU32" s="108">
        <v>0</v>
      </c>
      <c r="DV32" s="108">
        <v>0</v>
      </c>
      <c r="DW32" s="108">
        <v>0</v>
      </c>
      <c r="DX32" s="108">
        <v>0</v>
      </c>
      <c r="DY32" s="108">
        <v>0</v>
      </c>
      <c r="DZ32" s="108">
        <v>0</v>
      </c>
      <c r="EA32" s="108">
        <v>0</v>
      </c>
      <c r="EB32" s="108">
        <v>0</v>
      </c>
      <c r="EC32" s="108">
        <v>0</v>
      </c>
      <c r="ED32" s="108">
        <v>0</v>
      </c>
      <c r="EE32" s="108">
        <v>0</v>
      </c>
      <c r="EF32" s="108">
        <v>0</v>
      </c>
      <c r="EG32" s="108">
        <v>0</v>
      </c>
      <c r="EH32" s="108">
        <v>0</v>
      </c>
      <c r="EI32" s="108">
        <v>0</v>
      </c>
      <c r="EJ32" s="108">
        <v>0</v>
      </c>
      <c r="EK32" s="108">
        <v>0</v>
      </c>
      <c r="EL32" s="108">
        <v>0</v>
      </c>
      <c r="EM32" s="108">
        <v>0</v>
      </c>
      <c r="EN32" s="108">
        <v>0</v>
      </c>
      <c r="EO32" s="108">
        <v>0</v>
      </c>
      <c r="EP32" s="108">
        <v>0</v>
      </c>
      <c r="EQ32" s="108">
        <v>0</v>
      </c>
      <c r="ER32" s="108">
        <v>0</v>
      </c>
      <c r="ES32" s="108">
        <v>0</v>
      </c>
      <c r="ET32" s="108">
        <v>0</v>
      </c>
      <c r="EU32" s="108">
        <v>0</v>
      </c>
      <c r="EV32" s="108">
        <v>0</v>
      </c>
      <c r="EW32" s="108">
        <v>0</v>
      </c>
      <c r="EX32" s="108">
        <v>0</v>
      </c>
      <c r="EY32" s="108">
        <v>0</v>
      </c>
      <c r="EZ32" s="108">
        <v>0</v>
      </c>
      <c r="FA32" s="108">
        <v>0</v>
      </c>
      <c r="FB32" s="108">
        <v>0</v>
      </c>
      <c r="FC32" s="108">
        <v>0</v>
      </c>
      <c r="FD32" s="108">
        <v>0</v>
      </c>
      <c r="FE32" s="108">
        <v>0</v>
      </c>
      <c r="FF32" s="108">
        <v>0</v>
      </c>
      <c r="FG32" s="108">
        <v>0</v>
      </c>
      <c r="FH32" s="108">
        <v>0</v>
      </c>
      <c r="FI32" s="108">
        <v>0</v>
      </c>
      <c r="FJ32" s="108">
        <v>0</v>
      </c>
      <c r="FK32" s="108">
        <v>0</v>
      </c>
      <c r="FL32" s="108">
        <v>0</v>
      </c>
      <c r="FM32" s="108">
        <v>0</v>
      </c>
      <c r="FN32" s="108">
        <v>0</v>
      </c>
      <c r="FO32" s="108">
        <v>0</v>
      </c>
      <c r="FP32" s="108">
        <v>0</v>
      </c>
      <c r="FQ32" s="108">
        <v>0</v>
      </c>
      <c r="FR32" s="108">
        <v>0</v>
      </c>
      <c r="FS32" s="108">
        <v>0</v>
      </c>
      <c r="FT32" s="108">
        <v>0</v>
      </c>
      <c r="FU32" s="108">
        <v>0</v>
      </c>
      <c r="FV32" s="108">
        <v>0</v>
      </c>
      <c r="FW32" s="108">
        <v>0</v>
      </c>
      <c r="FX32" s="108">
        <v>0</v>
      </c>
      <c r="FY32" s="108">
        <v>0</v>
      </c>
      <c r="FZ32" s="108">
        <v>0</v>
      </c>
      <c r="GA32" s="108">
        <v>0</v>
      </c>
      <c r="GB32" s="108">
        <v>0</v>
      </c>
      <c r="GC32" s="108">
        <v>0</v>
      </c>
      <c r="GD32" s="108">
        <v>0</v>
      </c>
      <c r="GE32" s="108">
        <v>0</v>
      </c>
      <c r="GF32" s="108">
        <v>0</v>
      </c>
      <c r="GG32" s="108">
        <v>0</v>
      </c>
      <c r="GH32" s="108">
        <v>0</v>
      </c>
      <c r="GI32" s="108">
        <v>0</v>
      </c>
      <c r="GJ32" s="108">
        <v>0</v>
      </c>
      <c r="GK32" s="108">
        <v>0</v>
      </c>
      <c r="GL32" s="108">
        <v>0</v>
      </c>
      <c r="GM32" s="108">
        <v>0</v>
      </c>
      <c r="GN32" s="108">
        <v>0</v>
      </c>
      <c r="GO32" s="108">
        <v>0</v>
      </c>
      <c r="GP32" s="108">
        <v>0</v>
      </c>
      <c r="GQ32" s="108">
        <v>0</v>
      </c>
      <c r="GR32" s="108">
        <v>0</v>
      </c>
      <c r="GS32" s="108">
        <v>0</v>
      </c>
      <c r="GT32" s="108">
        <v>0</v>
      </c>
      <c r="GU32" s="108">
        <v>0</v>
      </c>
      <c r="GV32" s="108">
        <v>0</v>
      </c>
      <c r="GW32" s="108">
        <v>0</v>
      </c>
      <c r="GX32" s="108">
        <v>0</v>
      </c>
      <c r="GY32" s="108">
        <v>0</v>
      </c>
      <c r="GZ32" s="108">
        <v>0</v>
      </c>
      <c r="HA32" s="108">
        <v>0</v>
      </c>
      <c r="HB32" s="108">
        <v>0</v>
      </c>
      <c r="HC32" s="108">
        <v>0</v>
      </c>
      <c r="HD32" s="108">
        <v>0</v>
      </c>
      <c r="HE32" s="108">
        <v>0</v>
      </c>
      <c r="HF32" s="108">
        <v>0</v>
      </c>
      <c r="HG32" s="108">
        <v>0</v>
      </c>
      <c r="HH32" s="108">
        <v>0</v>
      </c>
      <c r="HI32" s="108">
        <v>0</v>
      </c>
    </row>
    <row r="34" spans="1:217" s="22" customFormat="1" x14ac:dyDescent="0.2">
      <c r="A34" s="34" t="s">
        <v>226</v>
      </c>
      <c r="B34" s="83">
        <f t="shared" ref="B34:BM34" si="26">SUM(B35:B37)-SUM(B38:B39)</f>
        <v>0</v>
      </c>
      <c r="C34" s="83">
        <f t="shared" si="26"/>
        <v>0</v>
      </c>
      <c r="D34" s="83">
        <f t="shared" si="26"/>
        <v>0</v>
      </c>
      <c r="E34" s="83">
        <f t="shared" si="26"/>
        <v>0</v>
      </c>
      <c r="F34" s="83">
        <f t="shared" si="26"/>
        <v>0</v>
      </c>
      <c r="G34" s="83">
        <f t="shared" si="26"/>
        <v>0</v>
      </c>
      <c r="H34" s="83">
        <f t="shared" si="26"/>
        <v>0</v>
      </c>
      <c r="I34" s="83">
        <f t="shared" si="26"/>
        <v>0</v>
      </c>
      <c r="J34" s="83">
        <f t="shared" si="26"/>
        <v>0</v>
      </c>
      <c r="K34" s="83">
        <f t="shared" si="26"/>
        <v>0</v>
      </c>
      <c r="L34" s="83">
        <f t="shared" si="26"/>
        <v>0</v>
      </c>
      <c r="M34" s="83">
        <f t="shared" si="26"/>
        <v>0</v>
      </c>
      <c r="N34" s="83">
        <f t="shared" si="26"/>
        <v>0</v>
      </c>
      <c r="O34" s="83">
        <f t="shared" si="26"/>
        <v>0</v>
      </c>
      <c r="P34" s="83">
        <f t="shared" si="26"/>
        <v>12.685347365721515</v>
      </c>
      <c r="Q34" s="83">
        <f t="shared" si="26"/>
        <v>12.685347365721515</v>
      </c>
      <c r="R34" s="83">
        <f t="shared" si="26"/>
        <v>12.685347365721515</v>
      </c>
      <c r="S34" s="83">
        <f t="shared" si="26"/>
        <v>12.685347365721515</v>
      </c>
      <c r="T34" s="83">
        <f t="shared" si="26"/>
        <v>12.685347365721515</v>
      </c>
      <c r="U34" s="83">
        <f t="shared" si="26"/>
        <v>12.685347365721515</v>
      </c>
      <c r="V34" s="83">
        <f t="shared" si="26"/>
        <v>12.685347365721515</v>
      </c>
      <c r="W34" s="83">
        <f t="shared" si="26"/>
        <v>12.685347365721515</v>
      </c>
      <c r="X34" s="83">
        <f t="shared" si="26"/>
        <v>12.685347365721515</v>
      </c>
      <c r="Y34" s="83">
        <f t="shared" si="26"/>
        <v>12.685347365721515</v>
      </c>
      <c r="Z34" s="83">
        <f t="shared" si="26"/>
        <v>12.685347365721515</v>
      </c>
      <c r="AA34" s="83">
        <f t="shared" si="26"/>
        <v>12.685347365721515</v>
      </c>
      <c r="AB34" s="83">
        <f t="shared" si="26"/>
        <v>12.685347365721515</v>
      </c>
      <c r="AC34" s="83">
        <f t="shared" si="26"/>
        <v>12.685347365721515</v>
      </c>
      <c r="AD34" s="83">
        <f t="shared" si="26"/>
        <v>12.685347365721515</v>
      </c>
      <c r="AE34" s="83">
        <f t="shared" si="26"/>
        <v>12.685347365721515</v>
      </c>
      <c r="AF34" s="83">
        <f t="shared" si="26"/>
        <v>12.685347365721515</v>
      </c>
      <c r="AG34" s="83">
        <f t="shared" si="26"/>
        <v>12.685347365721515</v>
      </c>
      <c r="AH34" s="83">
        <f t="shared" si="26"/>
        <v>12.685347365721515</v>
      </c>
      <c r="AI34" s="83">
        <f t="shared" si="26"/>
        <v>12.685347365721515</v>
      </c>
      <c r="AJ34" s="83">
        <f t="shared" si="26"/>
        <v>12.685347365721515</v>
      </c>
      <c r="AK34" s="83">
        <f t="shared" si="26"/>
        <v>12.685347365721515</v>
      </c>
      <c r="AL34" s="83">
        <f t="shared" si="26"/>
        <v>12.685347365721515</v>
      </c>
      <c r="AM34" s="83">
        <f t="shared" si="26"/>
        <v>12.685347365721515</v>
      </c>
      <c r="AN34" s="83">
        <f t="shared" si="26"/>
        <v>12.685347365721515</v>
      </c>
      <c r="AO34" s="83">
        <f t="shared" si="26"/>
        <v>12.685347365721515</v>
      </c>
      <c r="AP34" s="83">
        <f t="shared" si="26"/>
        <v>12.685347365721515</v>
      </c>
      <c r="AQ34" s="83">
        <f t="shared" si="26"/>
        <v>12.685347365721515</v>
      </c>
      <c r="AR34" s="83">
        <f t="shared" si="26"/>
        <v>12.685347365721515</v>
      </c>
      <c r="AS34" s="83">
        <f t="shared" si="26"/>
        <v>12.685347365721515</v>
      </c>
      <c r="AT34" s="83">
        <f t="shared" si="26"/>
        <v>12.685347365721515</v>
      </c>
      <c r="AU34" s="83">
        <f t="shared" si="26"/>
        <v>12.685347365721515</v>
      </c>
      <c r="AV34" s="83">
        <f t="shared" si="26"/>
        <v>12.685347365721515</v>
      </c>
      <c r="AW34" s="83">
        <f t="shared" si="26"/>
        <v>12.685347365721515</v>
      </c>
      <c r="AX34" s="83">
        <f t="shared" si="26"/>
        <v>12.685347365721515</v>
      </c>
      <c r="AY34" s="83">
        <f t="shared" si="26"/>
        <v>12.685347365721515</v>
      </c>
      <c r="AZ34" s="83">
        <f t="shared" si="26"/>
        <v>12.685347365721515</v>
      </c>
      <c r="BA34" s="83">
        <f t="shared" si="26"/>
        <v>12.685347365721515</v>
      </c>
      <c r="BB34" s="83">
        <f t="shared" si="26"/>
        <v>12.685347365721515</v>
      </c>
      <c r="BC34" s="83">
        <f t="shared" si="26"/>
        <v>12.685347365721515</v>
      </c>
      <c r="BD34" s="83">
        <f t="shared" si="26"/>
        <v>12.685347365721515</v>
      </c>
      <c r="BE34" s="83">
        <f t="shared" si="26"/>
        <v>12.685347365721515</v>
      </c>
      <c r="BF34" s="83">
        <f t="shared" si="26"/>
        <v>12.685347365721515</v>
      </c>
      <c r="BG34" s="83">
        <f t="shared" si="26"/>
        <v>12.685347365721515</v>
      </c>
      <c r="BH34" s="83">
        <f t="shared" si="26"/>
        <v>12.685347365721515</v>
      </c>
      <c r="BI34" s="83">
        <f t="shared" si="26"/>
        <v>12.685347365721515</v>
      </c>
      <c r="BJ34" s="83">
        <f t="shared" si="26"/>
        <v>12.685347365721515</v>
      </c>
      <c r="BK34" s="83">
        <f t="shared" si="26"/>
        <v>12.685347365721515</v>
      </c>
      <c r="BL34" s="83">
        <f t="shared" si="26"/>
        <v>12.685347365721515</v>
      </c>
      <c r="BM34" s="83">
        <f t="shared" si="26"/>
        <v>12.685347365721515</v>
      </c>
      <c r="BN34" s="83">
        <f t="shared" ref="BN34:DY34" si="27">SUM(BN35:BN37)-SUM(BN38:BN39)</f>
        <v>12.685347365721515</v>
      </c>
      <c r="BO34" s="83">
        <f t="shared" si="27"/>
        <v>12.685347365721515</v>
      </c>
      <c r="BP34" s="83">
        <f t="shared" si="27"/>
        <v>12.685347365721515</v>
      </c>
      <c r="BQ34" s="83">
        <f t="shared" si="27"/>
        <v>12.685347365721515</v>
      </c>
      <c r="BR34" s="83">
        <f t="shared" si="27"/>
        <v>12.685347365721515</v>
      </c>
      <c r="BS34" s="83">
        <f t="shared" si="27"/>
        <v>12.685347365721515</v>
      </c>
      <c r="BT34" s="83">
        <f t="shared" si="27"/>
        <v>12.685347365721515</v>
      </c>
      <c r="BU34" s="83">
        <f t="shared" si="27"/>
        <v>12.685347365721515</v>
      </c>
      <c r="BV34" s="83">
        <f t="shared" si="27"/>
        <v>12.685347365721515</v>
      </c>
      <c r="BW34" s="83">
        <f t="shared" si="27"/>
        <v>12.685347365721515</v>
      </c>
      <c r="BX34" s="83">
        <f t="shared" si="27"/>
        <v>12.685347365721515</v>
      </c>
      <c r="BY34" s="83">
        <f t="shared" si="27"/>
        <v>12.685347365721515</v>
      </c>
      <c r="BZ34" s="83">
        <f t="shared" si="27"/>
        <v>12.685347365721515</v>
      </c>
      <c r="CA34" s="83">
        <f t="shared" si="27"/>
        <v>12.685347365721515</v>
      </c>
      <c r="CB34" s="83">
        <f t="shared" si="27"/>
        <v>12.685347365721515</v>
      </c>
      <c r="CC34" s="83">
        <f t="shared" si="27"/>
        <v>12.685347365721515</v>
      </c>
      <c r="CD34" s="83">
        <f t="shared" si="27"/>
        <v>12.685347365721515</v>
      </c>
      <c r="CE34" s="83">
        <f t="shared" si="27"/>
        <v>12.685347365721515</v>
      </c>
      <c r="CF34" s="83">
        <f t="shared" si="27"/>
        <v>12.685347365721515</v>
      </c>
      <c r="CG34" s="83">
        <f t="shared" si="27"/>
        <v>12.685347365721515</v>
      </c>
      <c r="CH34" s="83">
        <f t="shared" si="27"/>
        <v>12.685347365721515</v>
      </c>
      <c r="CI34" s="83">
        <f t="shared" si="27"/>
        <v>12.685347365721515</v>
      </c>
      <c r="CJ34" s="83">
        <f t="shared" si="27"/>
        <v>12.685347365721515</v>
      </c>
      <c r="CK34" s="83">
        <f t="shared" si="27"/>
        <v>12.685347365721515</v>
      </c>
      <c r="CL34" s="83">
        <f t="shared" si="27"/>
        <v>12.685347365721515</v>
      </c>
      <c r="CM34" s="83">
        <f t="shared" si="27"/>
        <v>12.685347365721515</v>
      </c>
      <c r="CN34" s="83">
        <f t="shared" si="27"/>
        <v>12.685347365721515</v>
      </c>
      <c r="CO34" s="83">
        <f t="shared" si="27"/>
        <v>12.685347365721515</v>
      </c>
      <c r="CP34" s="83">
        <f t="shared" si="27"/>
        <v>12.685347365721515</v>
      </c>
      <c r="CQ34" s="83">
        <f t="shared" si="27"/>
        <v>12.685347365721515</v>
      </c>
      <c r="CR34" s="83">
        <f t="shared" si="27"/>
        <v>12.685347365721515</v>
      </c>
      <c r="CS34" s="83">
        <f t="shared" si="27"/>
        <v>12.685347365721515</v>
      </c>
      <c r="CT34" s="83">
        <f t="shared" si="27"/>
        <v>12.685347365721515</v>
      </c>
      <c r="CU34" s="83">
        <f t="shared" si="27"/>
        <v>12.685347365721515</v>
      </c>
      <c r="CV34" s="83">
        <f t="shared" si="27"/>
        <v>12.685347365721515</v>
      </c>
      <c r="CW34" s="83">
        <f t="shared" si="27"/>
        <v>12.685347365721515</v>
      </c>
      <c r="CX34" s="83">
        <f t="shared" si="27"/>
        <v>12.685347365721515</v>
      </c>
      <c r="CY34" s="83">
        <f t="shared" si="27"/>
        <v>12.685347365721515</v>
      </c>
      <c r="CZ34" s="83">
        <f t="shared" si="27"/>
        <v>12.685347365721515</v>
      </c>
      <c r="DA34" s="83">
        <f t="shared" si="27"/>
        <v>12.685347365721515</v>
      </c>
      <c r="DB34" s="83">
        <f t="shared" si="27"/>
        <v>12.685347365721515</v>
      </c>
      <c r="DC34" s="83">
        <f t="shared" si="27"/>
        <v>12.685347365721515</v>
      </c>
      <c r="DD34" s="83">
        <f t="shared" si="27"/>
        <v>12.685347365721515</v>
      </c>
      <c r="DE34" s="83">
        <f t="shared" si="27"/>
        <v>12.685347365721515</v>
      </c>
      <c r="DF34" s="83">
        <f t="shared" si="27"/>
        <v>12.685347365721515</v>
      </c>
      <c r="DG34" s="83">
        <f t="shared" si="27"/>
        <v>12.685347365721515</v>
      </c>
      <c r="DH34" s="83">
        <f t="shared" si="27"/>
        <v>12.685347365721515</v>
      </c>
      <c r="DI34" s="83">
        <f t="shared" si="27"/>
        <v>12.685347365721515</v>
      </c>
      <c r="DJ34" s="83">
        <f t="shared" si="27"/>
        <v>12.685347365721515</v>
      </c>
      <c r="DK34" s="83">
        <f t="shared" si="27"/>
        <v>12.685347365721515</v>
      </c>
      <c r="DL34" s="83">
        <f t="shared" si="27"/>
        <v>12.685347365721515</v>
      </c>
      <c r="DM34" s="83">
        <f t="shared" si="27"/>
        <v>12.685347365721515</v>
      </c>
      <c r="DN34" s="83">
        <f t="shared" si="27"/>
        <v>12.685347365721515</v>
      </c>
      <c r="DO34" s="83">
        <f t="shared" si="27"/>
        <v>12.685347365721515</v>
      </c>
      <c r="DP34" s="83">
        <f t="shared" si="27"/>
        <v>12.685347365721515</v>
      </c>
      <c r="DQ34" s="83">
        <f t="shared" si="27"/>
        <v>12.685347365721515</v>
      </c>
      <c r="DR34" s="83">
        <f t="shared" si="27"/>
        <v>12.685347365721515</v>
      </c>
      <c r="DS34" s="83">
        <f t="shared" si="27"/>
        <v>12.685347365721515</v>
      </c>
      <c r="DT34" s="83">
        <f t="shared" si="27"/>
        <v>12.685347365721515</v>
      </c>
      <c r="DU34" s="83">
        <f t="shared" si="27"/>
        <v>12.685347365721515</v>
      </c>
      <c r="DV34" s="83">
        <f t="shared" si="27"/>
        <v>12.685347365721515</v>
      </c>
      <c r="DW34" s="83">
        <f t="shared" si="27"/>
        <v>12.685347365721515</v>
      </c>
      <c r="DX34" s="83">
        <f t="shared" si="27"/>
        <v>12.685347365721515</v>
      </c>
      <c r="DY34" s="83">
        <f t="shared" si="27"/>
        <v>12.685347365721515</v>
      </c>
      <c r="DZ34" s="83">
        <f t="shared" ref="DZ34:GK34" si="28">SUM(DZ35:DZ37)-SUM(DZ38:DZ39)</f>
        <v>12.685347365721515</v>
      </c>
      <c r="EA34" s="83">
        <f t="shared" si="28"/>
        <v>12.685347365721515</v>
      </c>
      <c r="EB34" s="83">
        <f t="shared" si="28"/>
        <v>12.685347365721515</v>
      </c>
      <c r="EC34" s="83">
        <f t="shared" si="28"/>
        <v>12.685347365721515</v>
      </c>
      <c r="ED34" s="83">
        <f t="shared" si="28"/>
        <v>12.685347365721515</v>
      </c>
      <c r="EE34" s="83">
        <f t="shared" si="28"/>
        <v>12.685347365721515</v>
      </c>
      <c r="EF34" s="83">
        <f t="shared" si="28"/>
        <v>12.685347365721515</v>
      </c>
      <c r="EG34" s="83">
        <f t="shared" si="28"/>
        <v>12.685347365721515</v>
      </c>
      <c r="EH34" s="83">
        <f t="shared" si="28"/>
        <v>12.685347365721515</v>
      </c>
      <c r="EI34" s="83">
        <f t="shared" si="28"/>
        <v>12.685347365721515</v>
      </c>
      <c r="EJ34" s="83">
        <f t="shared" si="28"/>
        <v>12.685347365721515</v>
      </c>
      <c r="EK34" s="83">
        <f t="shared" si="28"/>
        <v>12.685347365721515</v>
      </c>
      <c r="EL34" s="83">
        <f t="shared" si="28"/>
        <v>12.685347365721515</v>
      </c>
      <c r="EM34" s="83">
        <f t="shared" si="28"/>
        <v>12.685347365721515</v>
      </c>
      <c r="EN34" s="83">
        <f t="shared" si="28"/>
        <v>12.685347365721515</v>
      </c>
      <c r="EO34" s="83">
        <f t="shared" si="28"/>
        <v>12.685347365721515</v>
      </c>
      <c r="EP34" s="83">
        <f t="shared" si="28"/>
        <v>12.685347365721515</v>
      </c>
      <c r="EQ34" s="83">
        <f t="shared" si="28"/>
        <v>12.685347365721515</v>
      </c>
      <c r="ER34" s="83">
        <f t="shared" si="28"/>
        <v>12.685347365721515</v>
      </c>
      <c r="ES34" s="83">
        <f t="shared" si="28"/>
        <v>12.685347365721515</v>
      </c>
      <c r="ET34" s="83">
        <f t="shared" si="28"/>
        <v>12.685347365721515</v>
      </c>
      <c r="EU34" s="83">
        <f t="shared" si="28"/>
        <v>12.685347365721515</v>
      </c>
      <c r="EV34" s="83">
        <f t="shared" si="28"/>
        <v>12.685347365721515</v>
      </c>
      <c r="EW34" s="83">
        <f t="shared" si="28"/>
        <v>12.685347365721515</v>
      </c>
      <c r="EX34" s="83">
        <f t="shared" si="28"/>
        <v>12.685347365721515</v>
      </c>
      <c r="EY34" s="83">
        <f t="shared" si="28"/>
        <v>12.685347365721515</v>
      </c>
      <c r="EZ34" s="83">
        <f t="shared" si="28"/>
        <v>12.685347365721515</v>
      </c>
      <c r="FA34" s="83">
        <f t="shared" si="28"/>
        <v>12.685347365721515</v>
      </c>
      <c r="FB34" s="83">
        <f t="shared" si="28"/>
        <v>12.685347365721515</v>
      </c>
      <c r="FC34" s="83">
        <f t="shared" si="28"/>
        <v>12.685347365721515</v>
      </c>
      <c r="FD34" s="83">
        <f t="shared" si="28"/>
        <v>12.685347365721515</v>
      </c>
      <c r="FE34" s="83">
        <f t="shared" si="28"/>
        <v>12.685347365721515</v>
      </c>
      <c r="FF34" s="83">
        <f t="shared" si="28"/>
        <v>12.685347365721515</v>
      </c>
      <c r="FG34" s="83">
        <f t="shared" si="28"/>
        <v>12.685347365721515</v>
      </c>
      <c r="FH34" s="83">
        <f t="shared" si="28"/>
        <v>12.685347365721515</v>
      </c>
      <c r="FI34" s="83">
        <f t="shared" si="28"/>
        <v>12.685347365721515</v>
      </c>
      <c r="FJ34" s="83">
        <f t="shared" si="28"/>
        <v>12.685347365721515</v>
      </c>
      <c r="FK34" s="83">
        <f t="shared" si="28"/>
        <v>12.685347365721515</v>
      </c>
      <c r="FL34" s="83">
        <f t="shared" si="28"/>
        <v>12.685347365721515</v>
      </c>
      <c r="FM34" s="83">
        <f t="shared" si="28"/>
        <v>12.685347365721515</v>
      </c>
      <c r="FN34" s="83">
        <f t="shared" si="28"/>
        <v>12.685347365721515</v>
      </c>
      <c r="FO34" s="83">
        <f t="shared" si="28"/>
        <v>12.685347365721515</v>
      </c>
      <c r="FP34" s="83">
        <f t="shared" si="28"/>
        <v>12.685347365721515</v>
      </c>
      <c r="FQ34" s="83">
        <f t="shared" si="28"/>
        <v>12.685347365721515</v>
      </c>
      <c r="FR34" s="83">
        <f t="shared" si="28"/>
        <v>12.685347365721515</v>
      </c>
      <c r="FS34" s="83">
        <f t="shared" si="28"/>
        <v>12.685347365721515</v>
      </c>
      <c r="FT34" s="83">
        <f t="shared" si="28"/>
        <v>12.685347365721515</v>
      </c>
      <c r="FU34" s="83">
        <f t="shared" si="28"/>
        <v>12.685347365721515</v>
      </c>
      <c r="FV34" s="83">
        <f t="shared" si="28"/>
        <v>12.685347365721515</v>
      </c>
      <c r="FW34" s="83">
        <f t="shared" si="28"/>
        <v>12.685347365721515</v>
      </c>
      <c r="FX34" s="83">
        <f t="shared" si="28"/>
        <v>12.685347365721515</v>
      </c>
      <c r="FY34" s="83">
        <f t="shared" si="28"/>
        <v>12.685347365721515</v>
      </c>
      <c r="FZ34" s="83">
        <f t="shared" si="28"/>
        <v>12.685347365721515</v>
      </c>
      <c r="GA34" s="83">
        <f t="shared" si="28"/>
        <v>12.685347365721515</v>
      </c>
      <c r="GB34" s="83">
        <f t="shared" si="28"/>
        <v>12.685347365721515</v>
      </c>
      <c r="GC34" s="83">
        <f t="shared" si="28"/>
        <v>12.685347365721515</v>
      </c>
      <c r="GD34" s="83">
        <f t="shared" si="28"/>
        <v>12.685347365721515</v>
      </c>
      <c r="GE34" s="83">
        <f t="shared" si="28"/>
        <v>12.685347365721515</v>
      </c>
      <c r="GF34" s="83">
        <f t="shared" si="28"/>
        <v>12.685347365721515</v>
      </c>
      <c r="GG34" s="83">
        <f t="shared" si="28"/>
        <v>12.685347365721515</v>
      </c>
      <c r="GH34" s="83">
        <f t="shared" si="28"/>
        <v>12.685347365721515</v>
      </c>
      <c r="GI34" s="83">
        <f t="shared" si="28"/>
        <v>12.685347365721515</v>
      </c>
      <c r="GJ34" s="83">
        <f t="shared" si="28"/>
        <v>12.685347365721515</v>
      </c>
      <c r="GK34" s="83">
        <f t="shared" si="28"/>
        <v>12.685347365721515</v>
      </c>
      <c r="GL34" s="83">
        <f t="shared" ref="GL34:HI34" si="29">SUM(GL35:GL37)-SUM(GL38:GL39)</f>
        <v>12.685347365721515</v>
      </c>
      <c r="GM34" s="83">
        <f t="shared" si="29"/>
        <v>12.685347365721515</v>
      </c>
      <c r="GN34" s="83">
        <f t="shared" si="29"/>
        <v>12.685347365721515</v>
      </c>
      <c r="GO34" s="83">
        <f t="shared" si="29"/>
        <v>12.685347365721515</v>
      </c>
      <c r="GP34" s="83">
        <f t="shared" si="29"/>
        <v>12.685347365721515</v>
      </c>
      <c r="GQ34" s="83">
        <f t="shared" si="29"/>
        <v>12.685347365721515</v>
      </c>
      <c r="GR34" s="83">
        <f t="shared" si="29"/>
        <v>12.685347365721515</v>
      </c>
      <c r="GS34" s="83">
        <f t="shared" si="29"/>
        <v>12.685347365721515</v>
      </c>
      <c r="GT34" s="83">
        <f t="shared" si="29"/>
        <v>12.685347365721515</v>
      </c>
      <c r="GU34" s="83">
        <f t="shared" si="29"/>
        <v>12.685347365721515</v>
      </c>
      <c r="GV34" s="83">
        <f t="shared" si="29"/>
        <v>12.685347365721515</v>
      </c>
      <c r="GW34" s="83">
        <f t="shared" si="29"/>
        <v>12.685347365721515</v>
      </c>
      <c r="GX34" s="83">
        <f t="shared" si="29"/>
        <v>12.685347365721515</v>
      </c>
      <c r="GY34" s="83">
        <f t="shared" si="29"/>
        <v>12.685347365721515</v>
      </c>
      <c r="GZ34" s="83">
        <f t="shared" si="29"/>
        <v>12.685347365721515</v>
      </c>
      <c r="HA34" s="83">
        <f t="shared" si="29"/>
        <v>12.685347365721515</v>
      </c>
      <c r="HB34" s="83">
        <f t="shared" si="29"/>
        <v>12.685347365721515</v>
      </c>
      <c r="HC34" s="83">
        <f t="shared" si="29"/>
        <v>12.685347365721515</v>
      </c>
      <c r="HD34" s="83">
        <f t="shared" si="29"/>
        <v>12.685347365721515</v>
      </c>
      <c r="HE34" s="83">
        <f t="shared" si="29"/>
        <v>12.685347365721515</v>
      </c>
      <c r="HF34" s="83">
        <f t="shared" si="29"/>
        <v>12.685347365721515</v>
      </c>
      <c r="HG34" s="83">
        <f t="shared" si="29"/>
        <v>12.685347365721515</v>
      </c>
      <c r="HH34" s="83">
        <f t="shared" si="29"/>
        <v>12.685347365721515</v>
      </c>
      <c r="HI34" s="83">
        <f t="shared" si="29"/>
        <v>12.685347365721515</v>
      </c>
    </row>
    <row r="35" spans="1:217" x14ac:dyDescent="0.2">
      <c r="A35" s="30" t="s">
        <v>227</v>
      </c>
      <c r="B35" s="80">
        <f t="shared" ref="B35:BM35" si="30">_xlfn.SINGLE(PIS)*B$12</f>
        <v>0</v>
      </c>
      <c r="C35" s="80">
        <f t="shared" si="30"/>
        <v>0</v>
      </c>
      <c r="D35" s="80">
        <f t="shared" si="30"/>
        <v>0</v>
      </c>
      <c r="E35" s="80">
        <f t="shared" si="30"/>
        <v>0</v>
      </c>
      <c r="F35" s="80">
        <f t="shared" si="30"/>
        <v>0</v>
      </c>
      <c r="G35" s="80">
        <f t="shared" si="30"/>
        <v>0</v>
      </c>
      <c r="H35" s="80">
        <f t="shared" si="30"/>
        <v>0</v>
      </c>
      <c r="I35" s="80">
        <f t="shared" si="30"/>
        <v>0</v>
      </c>
      <c r="J35" s="80">
        <f t="shared" si="30"/>
        <v>0</v>
      </c>
      <c r="K35" s="80">
        <f t="shared" si="30"/>
        <v>0</v>
      </c>
      <c r="L35" s="80">
        <f t="shared" si="30"/>
        <v>0</v>
      </c>
      <c r="M35" s="80">
        <f t="shared" si="30"/>
        <v>0</v>
      </c>
      <c r="N35" s="80">
        <f t="shared" si="30"/>
        <v>0</v>
      </c>
      <c r="O35" s="80">
        <f t="shared" si="30"/>
        <v>0</v>
      </c>
      <c r="P35" s="80">
        <f t="shared" si="30"/>
        <v>1.8605176136391559</v>
      </c>
      <c r="Q35" s="80">
        <f t="shared" si="30"/>
        <v>1.8605176136391559</v>
      </c>
      <c r="R35" s="80">
        <f t="shared" si="30"/>
        <v>1.8605176136391559</v>
      </c>
      <c r="S35" s="80">
        <f t="shared" si="30"/>
        <v>1.8605176136391559</v>
      </c>
      <c r="T35" s="80">
        <f t="shared" si="30"/>
        <v>1.8605176136391559</v>
      </c>
      <c r="U35" s="80">
        <f t="shared" si="30"/>
        <v>1.8605176136391559</v>
      </c>
      <c r="V35" s="80">
        <f t="shared" si="30"/>
        <v>1.8605176136391559</v>
      </c>
      <c r="W35" s="80">
        <f t="shared" si="30"/>
        <v>1.8605176136391559</v>
      </c>
      <c r="X35" s="80">
        <f t="shared" si="30"/>
        <v>1.8605176136391559</v>
      </c>
      <c r="Y35" s="80">
        <f t="shared" si="30"/>
        <v>1.8605176136391559</v>
      </c>
      <c r="Z35" s="80">
        <f t="shared" si="30"/>
        <v>1.8605176136391559</v>
      </c>
      <c r="AA35" s="80">
        <f t="shared" si="30"/>
        <v>1.8605176136391559</v>
      </c>
      <c r="AB35" s="80">
        <f t="shared" si="30"/>
        <v>1.8605176136391559</v>
      </c>
      <c r="AC35" s="80">
        <f t="shared" si="30"/>
        <v>1.8605176136391559</v>
      </c>
      <c r="AD35" s="80">
        <f t="shared" si="30"/>
        <v>1.8605176136391559</v>
      </c>
      <c r="AE35" s="80">
        <f t="shared" si="30"/>
        <v>1.8605176136391559</v>
      </c>
      <c r="AF35" s="80">
        <f t="shared" si="30"/>
        <v>1.8605176136391559</v>
      </c>
      <c r="AG35" s="80">
        <f t="shared" si="30"/>
        <v>1.8605176136391559</v>
      </c>
      <c r="AH35" s="80">
        <f t="shared" si="30"/>
        <v>1.8605176136391559</v>
      </c>
      <c r="AI35" s="80">
        <f t="shared" si="30"/>
        <v>1.8605176136391559</v>
      </c>
      <c r="AJ35" s="80">
        <f t="shared" si="30"/>
        <v>1.8605176136391559</v>
      </c>
      <c r="AK35" s="80">
        <f t="shared" si="30"/>
        <v>1.8605176136391559</v>
      </c>
      <c r="AL35" s="80">
        <f t="shared" si="30"/>
        <v>1.8605176136391559</v>
      </c>
      <c r="AM35" s="80">
        <f t="shared" si="30"/>
        <v>1.8605176136391559</v>
      </c>
      <c r="AN35" s="80">
        <f t="shared" si="30"/>
        <v>1.8605176136391559</v>
      </c>
      <c r="AO35" s="80">
        <f t="shared" si="30"/>
        <v>1.8605176136391559</v>
      </c>
      <c r="AP35" s="80">
        <f t="shared" si="30"/>
        <v>1.8605176136391559</v>
      </c>
      <c r="AQ35" s="80">
        <f t="shared" si="30"/>
        <v>1.8605176136391559</v>
      </c>
      <c r="AR35" s="80">
        <f t="shared" si="30"/>
        <v>1.8605176136391559</v>
      </c>
      <c r="AS35" s="80">
        <f t="shared" si="30"/>
        <v>1.8605176136391559</v>
      </c>
      <c r="AT35" s="80">
        <f t="shared" si="30"/>
        <v>1.8605176136391559</v>
      </c>
      <c r="AU35" s="80">
        <f t="shared" si="30"/>
        <v>1.8605176136391559</v>
      </c>
      <c r="AV35" s="80">
        <f t="shared" si="30"/>
        <v>1.8605176136391559</v>
      </c>
      <c r="AW35" s="80">
        <f t="shared" si="30"/>
        <v>1.8605176136391559</v>
      </c>
      <c r="AX35" s="80">
        <f t="shared" si="30"/>
        <v>1.8605176136391559</v>
      </c>
      <c r="AY35" s="80">
        <f t="shared" si="30"/>
        <v>1.8605176136391559</v>
      </c>
      <c r="AZ35" s="80">
        <f t="shared" si="30"/>
        <v>1.8605176136391559</v>
      </c>
      <c r="BA35" s="80">
        <f t="shared" si="30"/>
        <v>1.8605176136391559</v>
      </c>
      <c r="BB35" s="80">
        <f t="shared" si="30"/>
        <v>1.8605176136391559</v>
      </c>
      <c r="BC35" s="80">
        <f t="shared" si="30"/>
        <v>1.8605176136391559</v>
      </c>
      <c r="BD35" s="80">
        <f t="shared" si="30"/>
        <v>1.8605176136391559</v>
      </c>
      <c r="BE35" s="80">
        <f t="shared" si="30"/>
        <v>1.8605176136391559</v>
      </c>
      <c r="BF35" s="80">
        <f t="shared" si="30"/>
        <v>1.8605176136391559</v>
      </c>
      <c r="BG35" s="80">
        <f t="shared" si="30"/>
        <v>1.8605176136391559</v>
      </c>
      <c r="BH35" s="80">
        <f t="shared" si="30"/>
        <v>1.8605176136391559</v>
      </c>
      <c r="BI35" s="80">
        <f t="shared" si="30"/>
        <v>1.8605176136391559</v>
      </c>
      <c r="BJ35" s="80">
        <f t="shared" si="30"/>
        <v>1.8605176136391559</v>
      </c>
      <c r="BK35" s="80">
        <f t="shared" si="30"/>
        <v>1.8605176136391559</v>
      </c>
      <c r="BL35" s="80">
        <f t="shared" si="30"/>
        <v>1.8605176136391559</v>
      </c>
      <c r="BM35" s="80">
        <f t="shared" si="30"/>
        <v>1.8605176136391559</v>
      </c>
      <c r="BN35" s="80">
        <f t="shared" ref="BN35:DY35" si="31">_xlfn.SINGLE(PIS)*BN$12</f>
        <v>1.8605176136391559</v>
      </c>
      <c r="BO35" s="80">
        <f t="shared" si="31"/>
        <v>1.8605176136391559</v>
      </c>
      <c r="BP35" s="80">
        <f t="shared" si="31"/>
        <v>1.8605176136391559</v>
      </c>
      <c r="BQ35" s="80">
        <f t="shared" si="31"/>
        <v>1.8605176136391559</v>
      </c>
      <c r="BR35" s="80">
        <f t="shared" si="31"/>
        <v>1.8605176136391559</v>
      </c>
      <c r="BS35" s="80">
        <f t="shared" si="31"/>
        <v>1.8605176136391559</v>
      </c>
      <c r="BT35" s="80">
        <f t="shared" si="31"/>
        <v>1.8605176136391559</v>
      </c>
      <c r="BU35" s="80">
        <f t="shared" si="31"/>
        <v>1.8605176136391559</v>
      </c>
      <c r="BV35" s="80">
        <f t="shared" si="31"/>
        <v>1.8605176136391559</v>
      </c>
      <c r="BW35" s="80">
        <f t="shared" si="31"/>
        <v>1.8605176136391559</v>
      </c>
      <c r="BX35" s="80">
        <f t="shared" si="31"/>
        <v>1.8605176136391559</v>
      </c>
      <c r="BY35" s="80">
        <f t="shared" si="31"/>
        <v>1.8605176136391559</v>
      </c>
      <c r="BZ35" s="80">
        <f t="shared" si="31"/>
        <v>1.8605176136391559</v>
      </c>
      <c r="CA35" s="80">
        <f t="shared" si="31"/>
        <v>1.8605176136391559</v>
      </c>
      <c r="CB35" s="80">
        <f t="shared" si="31"/>
        <v>1.8605176136391559</v>
      </c>
      <c r="CC35" s="80">
        <f t="shared" si="31"/>
        <v>1.8605176136391559</v>
      </c>
      <c r="CD35" s="80">
        <f t="shared" si="31"/>
        <v>1.8605176136391559</v>
      </c>
      <c r="CE35" s="80">
        <f t="shared" si="31"/>
        <v>1.8605176136391559</v>
      </c>
      <c r="CF35" s="80">
        <f t="shared" si="31"/>
        <v>1.8605176136391559</v>
      </c>
      <c r="CG35" s="80">
        <f t="shared" si="31"/>
        <v>1.8605176136391559</v>
      </c>
      <c r="CH35" s="80">
        <f t="shared" si="31"/>
        <v>1.8605176136391559</v>
      </c>
      <c r="CI35" s="80">
        <f t="shared" si="31"/>
        <v>1.8605176136391559</v>
      </c>
      <c r="CJ35" s="80">
        <f t="shared" si="31"/>
        <v>1.8605176136391559</v>
      </c>
      <c r="CK35" s="80">
        <f t="shared" si="31"/>
        <v>1.8605176136391559</v>
      </c>
      <c r="CL35" s="80">
        <f t="shared" si="31"/>
        <v>1.8605176136391559</v>
      </c>
      <c r="CM35" s="80">
        <f t="shared" si="31"/>
        <v>1.8605176136391559</v>
      </c>
      <c r="CN35" s="80">
        <f t="shared" si="31"/>
        <v>1.8605176136391559</v>
      </c>
      <c r="CO35" s="80">
        <f t="shared" si="31"/>
        <v>1.8605176136391559</v>
      </c>
      <c r="CP35" s="80">
        <f t="shared" si="31"/>
        <v>1.8605176136391559</v>
      </c>
      <c r="CQ35" s="80">
        <f t="shared" si="31"/>
        <v>1.8605176136391559</v>
      </c>
      <c r="CR35" s="80">
        <f t="shared" si="31"/>
        <v>1.8605176136391559</v>
      </c>
      <c r="CS35" s="80">
        <f t="shared" si="31"/>
        <v>1.8605176136391559</v>
      </c>
      <c r="CT35" s="80">
        <f t="shared" si="31"/>
        <v>1.8605176136391559</v>
      </c>
      <c r="CU35" s="80">
        <f t="shared" si="31"/>
        <v>1.8605176136391559</v>
      </c>
      <c r="CV35" s="80">
        <f t="shared" si="31"/>
        <v>1.8605176136391559</v>
      </c>
      <c r="CW35" s="80">
        <f t="shared" si="31"/>
        <v>1.8605176136391559</v>
      </c>
      <c r="CX35" s="80">
        <f t="shared" si="31"/>
        <v>1.8605176136391559</v>
      </c>
      <c r="CY35" s="80">
        <f t="shared" si="31"/>
        <v>1.8605176136391559</v>
      </c>
      <c r="CZ35" s="80">
        <f t="shared" si="31"/>
        <v>1.8605176136391559</v>
      </c>
      <c r="DA35" s="80">
        <f t="shared" si="31"/>
        <v>1.8605176136391559</v>
      </c>
      <c r="DB35" s="80">
        <f t="shared" si="31"/>
        <v>1.8605176136391559</v>
      </c>
      <c r="DC35" s="80">
        <f t="shared" si="31"/>
        <v>1.8605176136391559</v>
      </c>
      <c r="DD35" s="80">
        <f t="shared" si="31"/>
        <v>1.8605176136391559</v>
      </c>
      <c r="DE35" s="80">
        <f t="shared" si="31"/>
        <v>1.8605176136391559</v>
      </c>
      <c r="DF35" s="80">
        <f t="shared" si="31"/>
        <v>1.8605176136391559</v>
      </c>
      <c r="DG35" s="80">
        <f t="shared" si="31"/>
        <v>1.8605176136391559</v>
      </c>
      <c r="DH35" s="80">
        <f t="shared" si="31"/>
        <v>1.8605176136391559</v>
      </c>
      <c r="DI35" s="80">
        <f t="shared" si="31"/>
        <v>1.8605176136391559</v>
      </c>
      <c r="DJ35" s="80">
        <f t="shared" si="31"/>
        <v>1.8605176136391559</v>
      </c>
      <c r="DK35" s="80">
        <f t="shared" si="31"/>
        <v>1.8605176136391559</v>
      </c>
      <c r="DL35" s="80">
        <f t="shared" si="31"/>
        <v>1.8605176136391559</v>
      </c>
      <c r="DM35" s="80">
        <f t="shared" si="31"/>
        <v>1.8605176136391559</v>
      </c>
      <c r="DN35" s="80">
        <f t="shared" si="31"/>
        <v>1.8605176136391559</v>
      </c>
      <c r="DO35" s="80">
        <f t="shared" si="31"/>
        <v>1.8605176136391559</v>
      </c>
      <c r="DP35" s="80">
        <f t="shared" si="31"/>
        <v>1.8605176136391559</v>
      </c>
      <c r="DQ35" s="80">
        <f t="shared" si="31"/>
        <v>1.8605176136391559</v>
      </c>
      <c r="DR35" s="80">
        <f t="shared" si="31"/>
        <v>1.8605176136391559</v>
      </c>
      <c r="DS35" s="80">
        <f t="shared" si="31"/>
        <v>1.8605176136391559</v>
      </c>
      <c r="DT35" s="80">
        <f t="shared" si="31"/>
        <v>1.8605176136391559</v>
      </c>
      <c r="DU35" s="80">
        <f t="shared" si="31"/>
        <v>1.8605176136391559</v>
      </c>
      <c r="DV35" s="80">
        <f t="shared" si="31"/>
        <v>1.8605176136391559</v>
      </c>
      <c r="DW35" s="80">
        <f t="shared" si="31"/>
        <v>1.8605176136391559</v>
      </c>
      <c r="DX35" s="80">
        <f t="shared" si="31"/>
        <v>1.8605176136391559</v>
      </c>
      <c r="DY35" s="80">
        <f t="shared" si="31"/>
        <v>1.8605176136391559</v>
      </c>
      <c r="DZ35" s="80">
        <f t="shared" ref="DZ35:GK35" si="32">_xlfn.SINGLE(PIS)*DZ$12</f>
        <v>1.8605176136391559</v>
      </c>
      <c r="EA35" s="80">
        <f t="shared" si="32"/>
        <v>1.8605176136391559</v>
      </c>
      <c r="EB35" s="80">
        <f t="shared" si="32"/>
        <v>1.8605176136391559</v>
      </c>
      <c r="EC35" s="80">
        <f t="shared" si="32"/>
        <v>1.8605176136391559</v>
      </c>
      <c r="ED35" s="80">
        <f t="shared" si="32"/>
        <v>1.8605176136391559</v>
      </c>
      <c r="EE35" s="80">
        <f t="shared" si="32"/>
        <v>1.8605176136391559</v>
      </c>
      <c r="EF35" s="80">
        <f t="shared" si="32"/>
        <v>1.8605176136391559</v>
      </c>
      <c r="EG35" s="80">
        <f t="shared" si="32"/>
        <v>1.8605176136391559</v>
      </c>
      <c r="EH35" s="80">
        <f t="shared" si="32"/>
        <v>1.8605176136391559</v>
      </c>
      <c r="EI35" s="80">
        <f t="shared" si="32"/>
        <v>1.8605176136391559</v>
      </c>
      <c r="EJ35" s="80">
        <f t="shared" si="32"/>
        <v>1.8605176136391559</v>
      </c>
      <c r="EK35" s="80">
        <f t="shared" si="32"/>
        <v>1.8605176136391559</v>
      </c>
      <c r="EL35" s="80">
        <f t="shared" si="32"/>
        <v>1.8605176136391559</v>
      </c>
      <c r="EM35" s="80">
        <f t="shared" si="32"/>
        <v>1.8605176136391559</v>
      </c>
      <c r="EN35" s="80">
        <f t="shared" si="32"/>
        <v>1.8605176136391559</v>
      </c>
      <c r="EO35" s="80">
        <f t="shared" si="32"/>
        <v>1.8605176136391559</v>
      </c>
      <c r="EP35" s="80">
        <f t="shared" si="32"/>
        <v>1.8605176136391559</v>
      </c>
      <c r="EQ35" s="80">
        <f t="shared" si="32"/>
        <v>1.8605176136391559</v>
      </c>
      <c r="ER35" s="80">
        <f t="shared" si="32"/>
        <v>1.8605176136391559</v>
      </c>
      <c r="ES35" s="80">
        <f t="shared" si="32"/>
        <v>1.8605176136391559</v>
      </c>
      <c r="ET35" s="80">
        <f t="shared" si="32"/>
        <v>1.8605176136391559</v>
      </c>
      <c r="EU35" s="80">
        <f t="shared" si="32"/>
        <v>1.8605176136391559</v>
      </c>
      <c r="EV35" s="80">
        <f t="shared" si="32"/>
        <v>1.8605176136391559</v>
      </c>
      <c r="EW35" s="80">
        <f t="shared" si="32"/>
        <v>1.8605176136391559</v>
      </c>
      <c r="EX35" s="80">
        <f t="shared" si="32"/>
        <v>1.8605176136391559</v>
      </c>
      <c r="EY35" s="80">
        <f t="shared" si="32"/>
        <v>1.8605176136391559</v>
      </c>
      <c r="EZ35" s="80">
        <f t="shared" si="32"/>
        <v>1.8605176136391559</v>
      </c>
      <c r="FA35" s="80">
        <f t="shared" si="32"/>
        <v>1.8605176136391559</v>
      </c>
      <c r="FB35" s="80">
        <f t="shared" si="32"/>
        <v>1.8605176136391559</v>
      </c>
      <c r="FC35" s="80">
        <f t="shared" si="32"/>
        <v>1.8605176136391559</v>
      </c>
      <c r="FD35" s="80">
        <f t="shared" si="32"/>
        <v>1.8605176136391559</v>
      </c>
      <c r="FE35" s="80">
        <f t="shared" si="32"/>
        <v>1.8605176136391559</v>
      </c>
      <c r="FF35" s="80">
        <f t="shared" si="32"/>
        <v>1.8605176136391559</v>
      </c>
      <c r="FG35" s="80">
        <f t="shared" si="32"/>
        <v>1.8605176136391559</v>
      </c>
      <c r="FH35" s="80">
        <f t="shared" si="32"/>
        <v>1.8605176136391559</v>
      </c>
      <c r="FI35" s="80">
        <f t="shared" si="32"/>
        <v>1.8605176136391559</v>
      </c>
      <c r="FJ35" s="80">
        <f t="shared" si="32"/>
        <v>1.8605176136391559</v>
      </c>
      <c r="FK35" s="80">
        <f t="shared" si="32"/>
        <v>1.8605176136391559</v>
      </c>
      <c r="FL35" s="80">
        <f t="shared" si="32"/>
        <v>1.8605176136391559</v>
      </c>
      <c r="FM35" s="80">
        <f t="shared" si="32"/>
        <v>1.8605176136391559</v>
      </c>
      <c r="FN35" s="80">
        <f t="shared" si="32"/>
        <v>1.8605176136391559</v>
      </c>
      <c r="FO35" s="80">
        <f t="shared" si="32"/>
        <v>1.8605176136391559</v>
      </c>
      <c r="FP35" s="80">
        <f t="shared" si="32"/>
        <v>1.8605176136391559</v>
      </c>
      <c r="FQ35" s="80">
        <f t="shared" si="32"/>
        <v>1.8605176136391559</v>
      </c>
      <c r="FR35" s="80">
        <f t="shared" si="32"/>
        <v>1.8605176136391559</v>
      </c>
      <c r="FS35" s="80">
        <f t="shared" si="32"/>
        <v>1.8605176136391559</v>
      </c>
      <c r="FT35" s="80">
        <f t="shared" si="32"/>
        <v>1.8605176136391559</v>
      </c>
      <c r="FU35" s="80">
        <f t="shared" si="32"/>
        <v>1.8605176136391559</v>
      </c>
      <c r="FV35" s="80">
        <f t="shared" si="32"/>
        <v>1.8605176136391559</v>
      </c>
      <c r="FW35" s="80">
        <f t="shared" si="32"/>
        <v>1.8605176136391559</v>
      </c>
      <c r="FX35" s="80">
        <f t="shared" si="32"/>
        <v>1.8605176136391559</v>
      </c>
      <c r="FY35" s="80">
        <f t="shared" si="32"/>
        <v>1.8605176136391559</v>
      </c>
      <c r="FZ35" s="80">
        <f t="shared" si="32"/>
        <v>1.8605176136391559</v>
      </c>
      <c r="GA35" s="80">
        <f t="shared" si="32"/>
        <v>1.8605176136391559</v>
      </c>
      <c r="GB35" s="80">
        <f t="shared" si="32"/>
        <v>1.8605176136391559</v>
      </c>
      <c r="GC35" s="80">
        <f t="shared" si="32"/>
        <v>1.8605176136391559</v>
      </c>
      <c r="GD35" s="80">
        <f t="shared" si="32"/>
        <v>1.8605176136391559</v>
      </c>
      <c r="GE35" s="80">
        <f t="shared" si="32"/>
        <v>1.8605176136391559</v>
      </c>
      <c r="GF35" s="80">
        <f t="shared" si="32"/>
        <v>1.8605176136391559</v>
      </c>
      <c r="GG35" s="80">
        <f t="shared" si="32"/>
        <v>1.8605176136391559</v>
      </c>
      <c r="GH35" s="80">
        <f t="shared" si="32"/>
        <v>1.8605176136391559</v>
      </c>
      <c r="GI35" s="80">
        <f t="shared" si="32"/>
        <v>1.8605176136391559</v>
      </c>
      <c r="GJ35" s="80">
        <f t="shared" si="32"/>
        <v>1.8605176136391559</v>
      </c>
      <c r="GK35" s="80">
        <f t="shared" si="32"/>
        <v>1.8605176136391559</v>
      </c>
      <c r="GL35" s="80">
        <f t="shared" ref="GL35:HI35" si="33">_xlfn.SINGLE(PIS)*GL$12</f>
        <v>1.8605176136391559</v>
      </c>
      <c r="GM35" s="80">
        <f t="shared" si="33"/>
        <v>1.8605176136391559</v>
      </c>
      <c r="GN35" s="80">
        <f t="shared" si="33"/>
        <v>1.8605176136391559</v>
      </c>
      <c r="GO35" s="80">
        <f t="shared" si="33"/>
        <v>1.8605176136391559</v>
      </c>
      <c r="GP35" s="80">
        <f t="shared" si="33"/>
        <v>1.8605176136391559</v>
      </c>
      <c r="GQ35" s="80">
        <f t="shared" si="33"/>
        <v>1.8605176136391559</v>
      </c>
      <c r="GR35" s="80">
        <f t="shared" si="33"/>
        <v>1.8605176136391559</v>
      </c>
      <c r="GS35" s="80">
        <f t="shared" si="33"/>
        <v>1.8605176136391559</v>
      </c>
      <c r="GT35" s="80">
        <f t="shared" si="33"/>
        <v>1.8605176136391559</v>
      </c>
      <c r="GU35" s="80">
        <f t="shared" si="33"/>
        <v>1.8605176136391559</v>
      </c>
      <c r="GV35" s="80">
        <f t="shared" si="33"/>
        <v>1.8605176136391559</v>
      </c>
      <c r="GW35" s="80">
        <f t="shared" si="33"/>
        <v>1.8605176136391559</v>
      </c>
      <c r="GX35" s="80">
        <f t="shared" si="33"/>
        <v>1.8605176136391559</v>
      </c>
      <c r="GY35" s="80">
        <f t="shared" si="33"/>
        <v>1.8605176136391559</v>
      </c>
      <c r="GZ35" s="80">
        <f t="shared" si="33"/>
        <v>1.8605176136391559</v>
      </c>
      <c r="HA35" s="80">
        <f t="shared" si="33"/>
        <v>1.8605176136391559</v>
      </c>
      <c r="HB35" s="80">
        <f t="shared" si="33"/>
        <v>1.8605176136391559</v>
      </c>
      <c r="HC35" s="80">
        <f t="shared" si="33"/>
        <v>1.8605176136391559</v>
      </c>
      <c r="HD35" s="80">
        <f t="shared" si="33"/>
        <v>1.8605176136391559</v>
      </c>
      <c r="HE35" s="80">
        <f t="shared" si="33"/>
        <v>1.8605176136391559</v>
      </c>
      <c r="HF35" s="80">
        <f t="shared" si="33"/>
        <v>1.8605176136391559</v>
      </c>
      <c r="HG35" s="80">
        <f t="shared" si="33"/>
        <v>1.8605176136391559</v>
      </c>
      <c r="HH35" s="80">
        <f t="shared" si="33"/>
        <v>1.8605176136391559</v>
      </c>
      <c r="HI35" s="80">
        <f t="shared" si="33"/>
        <v>1.8605176136391559</v>
      </c>
    </row>
    <row r="36" spans="1:217" x14ac:dyDescent="0.2">
      <c r="A36" s="30" t="s">
        <v>228</v>
      </c>
      <c r="B36" s="80">
        <f t="shared" ref="B36:BM36" si="34">_xlfn.SINGLE(COFINS)*B$12</f>
        <v>0</v>
      </c>
      <c r="C36" s="80">
        <f t="shared" si="34"/>
        <v>0</v>
      </c>
      <c r="D36" s="80">
        <f t="shared" si="34"/>
        <v>0</v>
      </c>
      <c r="E36" s="80">
        <f t="shared" si="34"/>
        <v>0</v>
      </c>
      <c r="F36" s="80">
        <f t="shared" si="34"/>
        <v>0</v>
      </c>
      <c r="G36" s="80">
        <f t="shared" si="34"/>
        <v>0</v>
      </c>
      <c r="H36" s="80">
        <f t="shared" si="34"/>
        <v>0</v>
      </c>
      <c r="I36" s="80">
        <f t="shared" si="34"/>
        <v>0</v>
      </c>
      <c r="J36" s="80">
        <f t="shared" si="34"/>
        <v>0</v>
      </c>
      <c r="K36" s="80">
        <f t="shared" si="34"/>
        <v>0</v>
      </c>
      <c r="L36" s="80">
        <f t="shared" si="34"/>
        <v>0</v>
      </c>
      <c r="M36" s="80">
        <f t="shared" si="34"/>
        <v>0</v>
      </c>
      <c r="N36" s="80">
        <f t="shared" si="34"/>
        <v>0</v>
      </c>
      <c r="O36" s="80">
        <f t="shared" si="34"/>
        <v>0</v>
      </c>
      <c r="P36" s="80">
        <f t="shared" si="34"/>
        <v>8.5696568870652019</v>
      </c>
      <c r="Q36" s="80">
        <f t="shared" si="34"/>
        <v>8.5696568870652019</v>
      </c>
      <c r="R36" s="80">
        <f t="shared" si="34"/>
        <v>8.5696568870652019</v>
      </c>
      <c r="S36" s="80">
        <f t="shared" si="34"/>
        <v>8.5696568870652019</v>
      </c>
      <c r="T36" s="80">
        <f t="shared" si="34"/>
        <v>8.5696568870652019</v>
      </c>
      <c r="U36" s="80">
        <f t="shared" si="34"/>
        <v>8.5696568870652019</v>
      </c>
      <c r="V36" s="80">
        <f t="shared" si="34"/>
        <v>8.5696568870652019</v>
      </c>
      <c r="W36" s="80">
        <f t="shared" si="34"/>
        <v>8.5696568870652019</v>
      </c>
      <c r="X36" s="80">
        <f t="shared" si="34"/>
        <v>8.5696568870652019</v>
      </c>
      <c r="Y36" s="80">
        <f t="shared" si="34"/>
        <v>8.5696568870652019</v>
      </c>
      <c r="Z36" s="80">
        <f t="shared" si="34"/>
        <v>8.5696568870652019</v>
      </c>
      <c r="AA36" s="80">
        <f t="shared" si="34"/>
        <v>8.5696568870652019</v>
      </c>
      <c r="AB36" s="80">
        <f t="shared" si="34"/>
        <v>8.5696568870652019</v>
      </c>
      <c r="AC36" s="80">
        <f t="shared" si="34"/>
        <v>8.5696568870652019</v>
      </c>
      <c r="AD36" s="80">
        <f t="shared" si="34"/>
        <v>8.5696568870652019</v>
      </c>
      <c r="AE36" s="80">
        <f t="shared" si="34"/>
        <v>8.5696568870652019</v>
      </c>
      <c r="AF36" s="80">
        <f t="shared" si="34"/>
        <v>8.5696568870652019</v>
      </c>
      <c r="AG36" s="80">
        <f t="shared" si="34"/>
        <v>8.5696568870652019</v>
      </c>
      <c r="AH36" s="80">
        <f t="shared" si="34"/>
        <v>8.5696568870652019</v>
      </c>
      <c r="AI36" s="80">
        <f t="shared" si="34"/>
        <v>8.5696568870652019</v>
      </c>
      <c r="AJ36" s="80">
        <f t="shared" si="34"/>
        <v>8.5696568870652019</v>
      </c>
      <c r="AK36" s="80">
        <f t="shared" si="34"/>
        <v>8.5696568870652019</v>
      </c>
      <c r="AL36" s="80">
        <f t="shared" si="34"/>
        <v>8.5696568870652019</v>
      </c>
      <c r="AM36" s="80">
        <f t="shared" si="34"/>
        <v>8.5696568870652019</v>
      </c>
      <c r="AN36" s="80">
        <f t="shared" si="34"/>
        <v>8.5696568870652019</v>
      </c>
      <c r="AO36" s="80">
        <f t="shared" si="34"/>
        <v>8.5696568870652019</v>
      </c>
      <c r="AP36" s="80">
        <f t="shared" si="34"/>
        <v>8.5696568870652019</v>
      </c>
      <c r="AQ36" s="80">
        <f t="shared" si="34"/>
        <v>8.5696568870652019</v>
      </c>
      <c r="AR36" s="80">
        <f t="shared" si="34"/>
        <v>8.5696568870652019</v>
      </c>
      <c r="AS36" s="80">
        <f t="shared" si="34"/>
        <v>8.5696568870652019</v>
      </c>
      <c r="AT36" s="80">
        <f t="shared" si="34"/>
        <v>8.5696568870652019</v>
      </c>
      <c r="AU36" s="80">
        <f t="shared" si="34"/>
        <v>8.5696568870652019</v>
      </c>
      <c r="AV36" s="80">
        <f t="shared" si="34"/>
        <v>8.5696568870652019</v>
      </c>
      <c r="AW36" s="80">
        <f t="shared" si="34"/>
        <v>8.5696568870652019</v>
      </c>
      <c r="AX36" s="80">
        <f t="shared" si="34"/>
        <v>8.5696568870652019</v>
      </c>
      <c r="AY36" s="80">
        <f t="shared" si="34"/>
        <v>8.5696568870652019</v>
      </c>
      <c r="AZ36" s="80">
        <f t="shared" si="34"/>
        <v>8.5696568870652019</v>
      </c>
      <c r="BA36" s="80">
        <f t="shared" si="34"/>
        <v>8.5696568870652019</v>
      </c>
      <c r="BB36" s="80">
        <f t="shared" si="34"/>
        <v>8.5696568870652019</v>
      </c>
      <c r="BC36" s="80">
        <f t="shared" si="34"/>
        <v>8.5696568870652019</v>
      </c>
      <c r="BD36" s="80">
        <f t="shared" si="34"/>
        <v>8.5696568870652019</v>
      </c>
      <c r="BE36" s="80">
        <f t="shared" si="34"/>
        <v>8.5696568870652019</v>
      </c>
      <c r="BF36" s="80">
        <f t="shared" si="34"/>
        <v>8.5696568870652019</v>
      </c>
      <c r="BG36" s="80">
        <f t="shared" si="34"/>
        <v>8.5696568870652019</v>
      </c>
      <c r="BH36" s="80">
        <f t="shared" si="34"/>
        <v>8.5696568870652019</v>
      </c>
      <c r="BI36" s="80">
        <f t="shared" si="34"/>
        <v>8.5696568870652019</v>
      </c>
      <c r="BJ36" s="80">
        <f t="shared" si="34"/>
        <v>8.5696568870652019</v>
      </c>
      <c r="BK36" s="80">
        <f t="shared" si="34"/>
        <v>8.5696568870652019</v>
      </c>
      <c r="BL36" s="80">
        <f t="shared" si="34"/>
        <v>8.5696568870652019</v>
      </c>
      <c r="BM36" s="80">
        <f t="shared" si="34"/>
        <v>8.5696568870652019</v>
      </c>
      <c r="BN36" s="80">
        <f t="shared" ref="BN36:DY36" si="35">_xlfn.SINGLE(COFINS)*BN$12</f>
        <v>8.5696568870652019</v>
      </c>
      <c r="BO36" s="80">
        <f t="shared" si="35"/>
        <v>8.5696568870652019</v>
      </c>
      <c r="BP36" s="80">
        <f t="shared" si="35"/>
        <v>8.5696568870652019</v>
      </c>
      <c r="BQ36" s="80">
        <f t="shared" si="35"/>
        <v>8.5696568870652019</v>
      </c>
      <c r="BR36" s="80">
        <f t="shared" si="35"/>
        <v>8.5696568870652019</v>
      </c>
      <c r="BS36" s="80">
        <f t="shared" si="35"/>
        <v>8.5696568870652019</v>
      </c>
      <c r="BT36" s="80">
        <f t="shared" si="35"/>
        <v>8.5696568870652019</v>
      </c>
      <c r="BU36" s="80">
        <f t="shared" si="35"/>
        <v>8.5696568870652019</v>
      </c>
      <c r="BV36" s="80">
        <f t="shared" si="35"/>
        <v>8.5696568870652019</v>
      </c>
      <c r="BW36" s="80">
        <f t="shared" si="35"/>
        <v>8.5696568870652019</v>
      </c>
      <c r="BX36" s="80">
        <f t="shared" si="35"/>
        <v>8.5696568870652019</v>
      </c>
      <c r="BY36" s="80">
        <f t="shared" si="35"/>
        <v>8.5696568870652019</v>
      </c>
      <c r="BZ36" s="80">
        <f t="shared" si="35"/>
        <v>8.5696568870652019</v>
      </c>
      <c r="CA36" s="80">
        <f t="shared" si="35"/>
        <v>8.5696568870652019</v>
      </c>
      <c r="CB36" s="80">
        <f t="shared" si="35"/>
        <v>8.5696568870652019</v>
      </c>
      <c r="CC36" s="80">
        <f t="shared" si="35"/>
        <v>8.5696568870652019</v>
      </c>
      <c r="CD36" s="80">
        <f t="shared" si="35"/>
        <v>8.5696568870652019</v>
      </c>
      <c r="CE36" s="80">
        <f t="shared" si="35"/>
        <v>8.5696568870652019</v>
      </c>
      <c r="CF36" s="80">
        <f t="shared" si="35"/>
        <v>8.5696568870652019</v>
      </c>
      <c r="CG36" s="80">
        <f t="shared" si="35"/>
        <v>8.5696568870652019</v>
      </c>
      <c r="CH36" s="80">
        <f t="shared" si="35"/>
        <v>8.5696568870652019</v>
      </c>
      <c r="CI36" s="80">
        <f t="shared" si="35"/>
        <v>8.5696568870652019</v>
      </c>
      <c r="CJ36" s="80">
        <f t="shared" si="35"/>
        <v>8.5696568870652019</v>
      </c>
      <c r="CK36" s="80">
        <f t="shared" si="35"/>
        <v>8.5696568870652019</v>
      </c>
      <c r="CL36" s="80">
        <f t="shared" si="35"/>
        <v>8.5696568870652019</v>
      </c>
      <c r="CM36" s="80">
        <f t="shared" si="35"/>
        <v>8.5696568870652019</v>
      </c>
      <c r="CN36" s="80">
        <f t="shared" si="35"/>
        <v>8.5696568870652019</v>
      </c>
      <c r="CO36" s="80">
        <f t="shared" si="35"/>
        <v>8.5696568870652019</v>
      </c>
      <c r="CP36" s="80">
        <f t="shared" si="35"/>
        <v>8.5696568870652019</v>
      </c>
      <c r="CQ36" s="80">
        <f t="shared" si="35"/>
        <v>8.5696568870652019</v>
      </c>
      <c r="CR36" s="80">
        <f t="shared" si="35"/>
        <v>8.5696568870652019</v>
      </c>
      <c r="CS36" s="80">
        <f t="shared" si="35"/>
        <v>8.5696568870652019</v>
      </c>
      <c r="CT36" s="80">
        <f t="shared" si="35"/>
        <v>8.5696568870652019</v>
      </c>
      <c r="CU36" s="80">
        <f t="shared" si="35"/>
        <v>8.5696568870652019</v>
      </c>
      <c r="CV36" s="80">
        <f t="shared" si="35"/>
        <v>8.5696568870652019</v>
      </c>
      <c r="CW36" s="80">
        <f t="shared" si="35"/>
        <v>8.5696568870652019</v>
      </c>
      <c r="CX36" s="80">
        <f t="shared" si="35"/>
        <v>8.5696568870652019</v>
      </c>
      <c r="CY36" s="80">
        <f t="shared" si="35"/>
        <v>8.5696568870652019</v>
      </c>
      <c r="CZ36" s="80">
        <f t="shared" si="35"/>
        <v>8.5696568870652019</v>
      </c>
      <c r="DA36" s="80">
        <f t="shared" si="35"/>
        <v>8.5696568870652019</v>
      </c>
      <c r="DB36" s="80">
        <f t="shared" si="35"/>
        <v>8.5696568870652019</v>
      </c>
      <c r="DC36" s="80">
        <f t="shared" si="35"/>
        <v>8.5696568870652019</v>
      </c>
      <c r="DD36" s="80">
        <f t="shared" si="35"/>
        <v>8.5696568870652019</v>
      </c>
      <c r="DE36" s="80">
        <f t="shared" si="35"/>
        <v>8.5696568870652019</v>
      </c>
      <c r="DF36" s="80">
        <f t="shared" si="35"/>
        <v>8.5696568870652019</v>
      </c>
      <c r="DG36" s="80">
        <f t="shared" si="35"/>
        <v>8.5696568870652019</v>
      </c>
      <c r="DH36" s="80">
        <f t="shared" si="35"/>
        <v>8.5696568870652019</v>
      </c>
      <c r="DI36" s="80">
        <f t="shared" si="35"/>
        <v>8.5696568870652019</v>
      </c>
      <c r="DJ36" s="80">
        <f t="shared" si="35"/>
        <v>8.5696568870652019</v>
      </c>
      <c r="DK36" s="80">
        <f t="shared" si="35"/>
        <v>8.5696568870652019</v>
      </c>
      <c r="DL36" s="80">
        <f t="shared" si="35"/>
        <v>8.5696568870652019</v>
      </c>
      <c r="DM36" s="80">
        <f t="shared" si="35"/>
        <v>8.5696568870652019</v>
      </c>
      <c r="DN36" s="80">
        <f t="shared" si="35"/>
        <v>8.5696568870652019</v>
      </c>
      <c r="DO36" s="80">
        <f t="shared" si="35"/>
        <v>8.5696568870652019</v>
      </c>
      <c r="DP36" s="80">
        <f t="shared" si="35"/>
        <v>8.5696568870652019</v>
      </c>
      <c r="DQ36" s="80">
        <f t="shared" si="35"/>
        <v>8.5696568870652019</v>
      </c>
      <c r="DR36" s="80">
        <f t="shared" si="35"/>
        <v>8.5696568870652019</v>
      </c>
      <c r="DS36" s="80">
        <f t="shared" si="35"/>
        <v>8.5696568870652019</v>
      </c>
      <c r="DT36" s="80">
        <f t="shared" si="35"/>
        <v>8.5696568870652019</v>
      </c>
      <c r="DU36" s="80">
        <f t="shared" si="35"/>
        <v>8.5696568870652019</v>
      </c>
      <c r="DV36" s="80">
        <f t="shared" si="35"/>
        <v>8.5696568870652019</v>
      </c>
      <c r="DW36" s="80">
        <f t="shared" si="35"/>
        <v>8.5696568870652019</v>
      </c>
      <c r="DX36" s="80">
        <f t="shared" si="35"/>
        <v>8.5696568870652019</v>
      </c>
      <c r="DY36" s="80">
        <f t="shared" si="35"/>
        <v>8.5696568870652019</v>
      </c>
      <c r="DZ36" s="80">
        <f t="shared" ref="DZ36:GK36" si="36">_xlfn.SINGLE(COFINS)*DZ$12</f>
        <v>8.5696568870652019</v>
      </c>
      <c r="EA36" s="80">
        <f t="shared" si="36"/>
        <v>8.5696568870652019</v>
      </c>
      <c r="EB36" s="80">
        <f t="shared" si="36"/>
        <v>8.5696568870652019</v>
      </c>
      <c r="EC36" s="80">
        <f t="shared" si="36"/>
        <v>8.5696568870652019</v>
      </c>
      <c r="ED36" s="80">
        <f t="shared" si="36"/>
        <v>8.5696568870652019</v>
      </c>
      <c r="EE36" s="80">
        <f t="shared" si="36"/>
        <v>8.5696568870652019</v>
      </c>
      <c r="EF36" s="80">
        <f t="shared" si="36"/>
        <v>8.5696568870652019</v>
      </c>
      <c r="EG36" s="80">
        <f t="shared" si="36"/>
        <v>8.5696568870652019</v>
      </c>
      <c r="EH36" s="80">
        <f t="shared" si="36"/>
        <v>8.5696568870652019</v>
      </c>
      <c r="EI36" s="80">
        <f t="shared" si="36"/>
        <v>8.5696568870652019</v>
      </c>
      <c r="EJ36" s="80">
        <f t="shared" si="36"/>
        <v>8.5696568870652019</v>
      </c>
      <c r="EK36" s="80">
        <f t="shared" si="36"/>
        <v>8.5696568870652019</v>
      </c>
      <c r="EL36" s="80">
        <f t="shared" si="36"/>
        <v>8.5696568870652019</v>
      </c>
      <c r="EM36" s="80">
        <f t="shared" si="36"/>
        <v>8.5696568870652019</v>
      </c>
      <c r="EN36" s="80">
        <f t="shared" si="36"/>
        <v>8.5696568870652019</v>
      </c>
      <c r="EO36" s="80">
        <f t="shared" si="36"/>
        <v>8.5696568870652019</v>
      </c>
      <c r="EP36" s="80">
        <f t="shared" si="36"/>
        <v>8.5696568870652019</v>
      </c>
      <c r="EQ36" s="80">
        <f t="shared" si="36"/>
        <v>8.5696568870652019</v>
      </c>
      <c r="ER36" s="80">
        <f t="shared" si="36"/>
        <v>8.5696568870652019</v>
      </c>
      <c r="ES36" s="80">
        <f t="shared" si="36"/>
        <v>8.5696568870652019</v>
      </c>
      <c r="ET36" s="80">
        <f t="shared" si="36"/>
        <v>8.5696568870652019</v>
      </c>
      <c r="EU36" s="80">
        <f t="shared" si="36"/>
        <v>8.5696568870652019</v>
      </c>
      <c r="EV36" s="80">
        <f t="shared" si="36"/>
        <v>8.5696568870652019</v>
      </c>
      <c r="EW36" s="80">
        <f t="shared" si="36"/>
        <v>8.5696568870652019</v>
      </c>
      <c r="EX36" s="80">
        <f t="shared" si="36"/>
        <v>8.5696568870652019</v>
      </c>
      <c r="EY36" s="80">
        <f t="shared" si="36"/>
        <v>8.5696568870652019</v>
      </c>
      <c r="EZ36" s="80">
        <f t="shared" si="36"/>
        <v>8.5696568870652019</v>
      </c>
      <c r="FA36" s="80">
        <f t="shared" si="36"/>
        <v>8.5696568870652019</v>
      </c>
      <c r="FB36" s="80">
        <f t="shared" si="36"/>
        <v>8.5696568870652019</v>
      </c>
      <c r="FC36" s="80">
        <f t="shared" si="36"/>
        <v>8.5696568870652019</v>
      </c>
      <c r="FD36" s="80">
        <f t="shared" si="36"/>
        <v>8.5696568870652019</v>
      </c>
      <c r="FE36" s="80">
        <f t="shared" si="36"/>
        <v>8.5696568870652019</v>
      </c>
      <c r="FF36" s="80">
        <f t="shared" si="36"/>
        <v>8.5696568870652019</v>
      </c>
      <c r="FG36" s="80">
        <f t="shared" si="36"/>
        <v>8.5696568870652019</v>
      </c>
      <c r="FH36" s="80">
        <f t="shared" si="36"/>
        <v>8.5696568870652019</v>
      </c>
      <c r="FI36" s="80">
        <f t="shared" si="36"/>
        <v>8.5696568870652019</v>
      </c>
      <c r="FJ36" s="80">
        <f t="shared" si="36"/>
        <v>8.5696568870652019</v>
      </c>
      <c r="FK36" s="80">
        <f t="shared" si="36"/>
        <v>8.5696568870652019</v>
      </c>
      <c r="FL36" s="80">
        <f t="shared" si="36"/>
        <v>8.5696568870652019</v>
      </c>
      <c r="FM36" s="80">
        <f t="shared" si="36"/>
        <v>8.5696568870652019</v>
      </c>
      <c r="FN36" s="80">
        <f t="shared" si="36"/>
        <v>8.5696568870652019</v>
      </c>
      <c r="FO36" s="80">
        <f t="shared" si="36"/>
        <v>8.5696568870652019</v>
      </c>
      <c r="FP36" s="80">
        <f t="shared" si="36"/>
        <v>8.5696568870652019</v>
      </c>
      <c r="FQ36" s="80">
        <f t="shared" si="36"/>
        <v>8.5696568870652019</v>
      </c>
      <c r="FR36" s="80">
        <f t="shared" si="36"/>
        <v>8.5696568870652019</v>
      </c>
      <c r="FS36" s="80">
        <f t="shared" si="36"/>
        <v>8.5696568870652019</v>
      </c>
      <c r="FT36" s="80">
        <f t="shared" si="36"/>
        <v>8.5696568870652019</v>
      </c>
      <c r="FU36" s="80">
        <f t="shared" si="36"/>
        <v>8.5696568870652019</v>
      </c>
      <c r="FV36" s="80">
        <f t="shared" si="36"/>
        <v>8.5696568870652019</v>
      </c>
      <c r="FW36" s="80">
        <f t="shared" si="36"/>
        <v>8.5696568870652019</v>
      </c>
      <c r="FX36" s="80">
        <f t="shared" si="36"/>
        <v>8.5696568870652019</v>
      </c>
      <c r="FY36" s="80">
        <f t="shared" si="36"/>
        <v>8.5696568870652019</v>
      </c>
      <c r="FZ36" s="80">
        <f t="shared" si="36"/>
        <v>8.5696568870652019</v>
      </c>
      <c r="GA36" s="80">
        <f t="shared" si="36"/>
        <v>8.5696568870652019</v>
      </c>
      <c r="GB36" s="80">
        <f t="shared" si="36"/>
        <v>8.5696568870652019</v>
      </c>
      <c r="GC36" s="80">
        <f t="shared" si="36"/>
        <v>8.5696568870652019</v>
      </c>
      <c r="GD36" s="80">
        <f t="shared" si="36"/>
        <v>8.5696568870652019</v>
      </c>
      <c r="GE36" s="80">
        <f t="shared" si="36"/>
        <v>8.5696568870652019</v>
      </c>
      <c r="GF36" s="80">
        <f t="shared" si="36"/>
        <v>8.5696568870652019</v>
      </c>
      <c r="GG36" s="80">
        <f t="shared" si="36"/>
        <v>8.5696568870652019</v>
      </c>
      <c r="GH36" s="80">
        <f t="shared" si="36"/>
        <v>8.5696568870652019</v>
      </c>
      <c r="GI36" s="80">
        <f t="shared" si="36"/>
        <v>8.5696568870652019</v>
      </c>
      <c r="GJ36" s="80">
        <f t="shared" si="36"/>
        <v>8.5696568870652019</v>
      </c>
      <c r="GK36" s="80">
        <f t="shared" si="36"/>
        <v>8.5696568870652019</v>
      </c>
      <c r="GL36" s="80">
        <f t="shared" ref="GL36:HI36" si="37">_xlfn.SINGLE(COFINS)*GL$12</f>
        <v>8.5696568870652019</v>
      </c>
      <c r="GM36" s="80">
        <f t="shared" si="37"/>
        <v>8.5696568870652019</v>
      </c>
      <c r="GN36" s="80">
        <f t="shared" si="37"/>
        <v>8.5696568870652019</v>
      </c>
      <c r="GO36" s="80">
        <f t="shared" si="37"/>
        <v>8.5696568870652019</v>
      </c>
      <c r="GP36" s="80">
        <f t="shared" si="37"/>
        <v>8.5696568870652019</v>
      </c>
      <c r="GQ36" s="80">
        <f t="shared" si="37"/>
        <v>8.5696568870652019</v>
      </c>
      <c r="GR36" s="80">
        <f t="shared" si="37"/>
        <v>8.5696568870652019</v>
      </c>
      <c r="GS36" s="80">
        <f t="shared" si="37"/>
        <v>8.5696568870652019</v>
      </c>
      <c r="GT36" s="80">
        <f t="shared" si="37"/>
        <v>8.5696568870652019</v>
      </c>
      <c r="GU36" s="80">
        <f t="shared" si="37"/>
        <v>8.5696568870652019</v>
      </c>
      <c r="GV36" s="80">
        <f t="shared" si="37"/>
        <v>8.5696568870652019</v>
      </c>
      <c r="GW36" s="80">
        <f t="shared" si="37"/>
        <v>8.5696568870652019</v>
      </c>
      <c r="GX36" s="80">
        <f t="shared" si="37"/>
        <v>8.5696568870652019</v>
      </c>
      <c r="GY36" s="80">
        <f t="shared" si="37"/>
        <v>8.5696568870652019</v>
      </c>
      <c r="GZ36" s="80">
        <f t="shared" si="37"/>
        <v>8.5696568870652019</v>
      </c>
      <c r="HA36" s="80">
        <f t="shared" si="37"/>
        <v>8.5696568870652019</v>
      </c>
      <c r="HB36" s="80">
        <f t="shared" si="37"/>
        <v>8.5696568870652019</v>
      </c>
      <c r="HC36" s="80">
        <f t="shared" si="37"/>
        <v>8.5696568870652019</v>
      </c>
      <c r="HD36" s="80">
        <f t="shared" si="37"/>
        <v>8.5696568870652019</v>
      </c>
      <c r="HE36" s="80">
        <f t="shared" si="37"/>
        <v>8.5696568870652019</v>
      </c>
      <c r="HF36" s="80">
        <f t="shared" si="37"/>
        <v>8.5696568870652019</v>
      </c>
      <c r="HG36" s="80">
        <f t="shared" si="37"/>
        <v>8.5696568870652019</v>
      </c>
      <c r="HH36" s="80">
        <f t="shared" si="37"/>
        <v>8.5696568870652019</v>
      </c>
      <c r="HI36" s="80">
        <f t="shared" si="37"/>
        <v>8.5696568870652019</v>
      </c>
    </row>
    <row r="37" spans="1:217" x14ac:dyDescent="0.2">
      <c r="A37" s="30" t="s">
        <v>229</v>
      </c>
      <c r="B37" s="80">
        <f t="shared" ref="B37:BM37" si="38">_xlfn.SINGLE(ISS)*B$12</f>
        <v>0</v>
      </c>
      <c r="C37" s="80">
        <f t="shared" si="38"/>
        <v>0</v>
      </c>
      <c r="D37" s="80">
        <f t="shared" si="38"/>
        <v>0</v>
      </c>
      <c r="E37" s="80">
        <f t="shared" si="38"/>
        <v>0</v>
      </c>
      <c r="F37" s="80">
        <f t="shared" si="38"/>
        <v>0</v>
      </c>
      <c r="G37" s="80">
        <f t="shared" si="38"/>
        <v>0</v>
      </c>
      <c r="H37" s="80">
        <f t="shared" si="38"/>
        <v>0</v>
      </c>
      <c r="I37" s="80">
        <f t="shared" si="38"/>
        <v>0</v>
      </c>
      <c r="J37" s="80">
        <f t="shared" si="38"/>
        <v>0</v>
      </c>
      <c r="K37" s="80">
        <f t="shared" si="38"/>
        <v>0</v>
      </c>
      <c r="L37" s="80">
        <f t="shared" si="38"/>
        <v>0</v>
      </c>
      <c r="M37" s="80">
        <f t="shared" si="38"/>
        <v>0</v>
      </c>
      <c r="N37" s="80">
        <f t="shared" si="38"/>
        <v>0</v>
      </c>
      <c r="O37" s="80">
        <f t="shared" si="38"/>
        <v>0</v>
      </c>
      <c r="P37" s="80">
        <f t="shared" si="38"/>
        <v>2.2551728650171587</v>
      </c>
      <c r="Q37" s="80">
        <f t="shared" si="38"/>
        <v>2.2551728650171587</v>
      </c>
      <c r="R37" s="80">
        <f t="shared" si="38"/>
        <v>2.2551728650171587</v>
      </c>
      <c r="S37" s="80">
        <f t="shared" si="38"/>
        <v>2.2551728650171587</v>
      </c>
      <c r="T37" s="80">
        <f t="shared" si="38"/>
        <v>2.2551728650171587</v>
      </c>
      <c r="U37" s="80">
        <f t="shared" si="38"/>
        <v>2.2551728650171587</v>
      </c>
      <c r="V37" s="80">
        <f t="shared" si="38"/>
        <v>2.2551728650171587</v>
      </c>
      <c r="W37" s="80">
        <f t="shared" si="38"/>
        <v>2.2551728650171587</v>
      </c>
      <c r="X37" s="80">
        <f t="shared" si="38"/>
        <v>2.2551728650171587</v>
      </c>
      <c r="Y37" s="80">
        <f t="shared" si="38"/>
        <v>2.2551728650171587</v>
      </c>
      <c r="Z37" s="80">
        <f t="shared" si="38"/>
        <v>2.2551728650171587</v>
      </c>
      <c r="AA37" s="80">
        <f t="shared" si="38"/>
        <v>2.2551728650171587</v>
      </c>
      <c r="AB37" s="80">
        <f t="shared" si="38"/>
        <v>2.2551728650171587</v>
      </c>
      <c r="AC37" s="80">
        <f t="shared" si="38"/>
        <v>2.2551728650171587</v>
      </c>
      <c r="AD37" s="80">
        <f t="shared" si="38"/>
        <v>2.2551728650171587</v>
      </c>
      <c r="AE37" s="80">
        <f t="shared" si="38"/>
        <v>2.2551728650171587</v>
      </c>
      <c r="AF37" s="80">
        <f t="shared" si="38"/>
        <v>2.2551728650171587</v>
      </c>
      <c r="AG37" s="80">
        <f t="shared" si="38"/>
        <v>2.2551728650171587</v>
      </c>
      <c r="AH37" s="80">
        <f t="shared" si="38"/>
        <v>2.2551728650171587</v>
      </c>
      <c r="AI37" s="80">
        <f t="shared" si="38"/>
        <v>2.2551728650171587</v>
      </c>
      <c r="AJ37" s="80">
        <f t="shared" si="38"/>
        <v>2.2551728650171587</v>
      </c>
      <c r="AK37" s="80">
        <f t="shared" si="38"/>
        <v>2.2551728650171587</v>
      </c>
      <c r="AL37" s="80">
        <f t="shared" si="38"/>
        <v>2.2551728650171587</v>
      </c>
      <c r="AM37" s="80">
        <f t="shared" si="38"/>
        <v>2.2551728650171587</v>
      </c>
      <c r="AN37" s="80">
        <f t="shared" si="38"/>
        <v>2.2551728650171587</v>
      </c>
      <c r="AO37" s="80">
        <f t="shared" si="38"/>
        <v>2.2551728650171587</v>
      </c>
      <c r="AP37" s="80">
        <f t="shared" si="38"/>
        <v>2.2551728650171587</v>
      </c>
      <c r="AQ37" s="80">
        <f t="shared" si="38"/>
        <v>2.2551728650171587</v>
      </c>
      <c r="AR37" s="80">
        <f t="shared" si="38"/>
        <v>2.2551728650171587</v>
      </c>
      <c r="AS37" s="80">
        <f t="shared" si="38"/>
        <v>2.2551728650171587</v>
      </c>
      <c r="AT37" s="80">
        <f t="shared" si="38"/>
        <v>2.2551728650171587</v>
      </c>
      <c r="AU37" s="80">
        <f t="shared" si="38"/>
        <v>2.2551728650171587</v>
      </c>
      <c r="AV37" s="80">
        <f t="shared" si="38"/>
        <v>2.2551728650171587</v>
      </c>
      <c r="AW37" s="80">
        <f t="shared" si="38"/>
        <v>2.2551728650171587</v>
      </c>
      <c r="AX37" s="80">
        <f t="shared" si="38"/>
        <v>2.2551728650171587</v>
      </c>
      <c r="AY37" s="80">
        <f t="shared" si="38"/>
        <v>2.2551728650171587</v>
      </c>
      <c r="AZ37" s="80">
        <f t="shared" si="38"/>
        <v>2.2551728650171587</v>
      </c>
      <c r="BA37" s="80">
        <f t="shared" si="38"/>
        <v>2.2551728650171587</v>
      </c>
      <c r="BB37" s="80">
        <f t="shared" si="38"/>
        <v>2.2551728650171587</v>
      </c>
      <c r="BC37" s="80">
        <f t="shared" si="38"/>
        <v>2.2551728650171587</v>
      </c>
      <c r="BD37" s="80">
        <f t="shared" si="38"/>
        <v>2.2551728650171587</v>
      </c>
      <c r="BE37" s="80">
        <f t="shared" si="38"/>
        <v>2.2551728650171587</v>
      </c>
      <c r="BF37" s="80">
        <f t="shared" si="38"/>
        <v>2.2551728650171587</v>
      </c>
      <c r="BG37" s="80">
        <f t="shared" si="38"/>
        <v>2.2551728650171587</v>
      </c>
      <c r="BH37" s="80">
        <f t="shared" si="38"/>
        <v>2.2551728650171587</v>
      </c>
      <c r="BI37" s="80">
        <f t="shared" si="38"/>
        <v>2.2551728650171587</v>
      </c>
      <c r="BJ37" s="80">
        <f t="shared" si="38"/>
        <v>2.2551728650171587</v>
      </c>
      <c r="BK37" s="80">
        <f t="shared" si="38"/>
        <v>2.2551728650171587</v>
      </c>
      <c r="BL37" s="80">
        <f t="shared" si="38"/>
        <v>2.2551728650171587</v>
      </c>
      <c r="BM37" s="80">
        <f t="shared" si="38"/>
        <v>2.2551728650171587</v>
      </c>
      <c r="BN37" s="80">
        <f t="shared" ref="BN37:DY37" si="39">_xlfn.SINGLE(ISS)*BN$12</f>
        <v>2.2551728650171587</v>
      </c>
      <c r="BO37" s="80">
        <f t="shared" si="39"/>
        <v>2.2551728650171587</v>
      </c>
      <c r="BP37" s="80">
        <f t="shared" si="39"/>
        <v>2.2551728650171587</v>
      </c>
      <c r="BQ37" s="80">
        <f t="shared" si="39"/>
        <v>2.2551728650171587</v>
      </c>
      <c r="BR37" s="80">
        <f t="shared" si="39"/>
        <v>2.2551728650171587</v>
      </c>
      <c r="BS37" s="80">
        <f t="shared" si="39"/>
        <v>2.2551728650171587</v>
      </c>
      <c r="BT37" s="80">
        <f t="shared" si="39"/>
        <v>2.2551728650171587</v>
      </c>
      <c r="BU37" s="80">
        <f t="shared" si="39"/>
        <v>2.2551728650171587</v>
      </c>
      <c r="BV37" s="80">
        <f t="shared" si="39"/>
        <v>2.2551728650171587</v>
      </c>
      <c r="BW37" s="80">
        <f t="shared" si="39"/>
        <v>2.2551728650171587</v>
      </c>
      <c r="BX37" s="80">
        <f t="shared" si="39"/>
        <v>2.2551728650171587</v>
      </c>
      <c r="BY37" s="80">
        <f t="shared" si="39"/>
        <v>2.2551728650171587</v>
      </c>
      <c r="BZ37" s="80">
        <f t="shared" si="39"/>
        <v>2.2551728650171587</v>
      </c>
      <c r="CA37" s="80">
        <f t="shared" si="39"/>
        <v>2.2551728650171587</v>
      </c>
      <c r="CB37" s="80">
        <f t="shared" si="39"/>
        <v>2.2551728650171587</v>
      </c>
      <c r="CC37" s="80">
        <f t="shared" si="39"/>
        <v>2.2551728650171587</v>
      </c>
      <c r="CD37" s="80">
        <f t="shared" si="39"/>
        <v>2.2551728650171587</v>
      </c>
      <c r="CE37" s="80">
        <f t="shared" si="39"/>
        <v>2.2551728650171587</v>
      </c>
      <c r="CF37" s="80">
        <f t="shared" si="39"/>
        <v>2.2551728650171587</v>
      </c>
      <c r="CG37" s="80">
        <f t="shared" si="39"/>
        <v>2.2551728650171587</v>
      </c>
      <c r="CH37" s="80">
        <f t="shared" si="39"/>
        <v>2.2551728650171587</v>
      </c>
      <c r="CI37" s="80">
        <f t="shared" si="39"/>
        <v>2.2551728650171587</v>
      </c>
      <c r="CJ37" s="80">
        <f t="shared" si="39"/>
        <v>2.2551728650171587</v>
      </c>
      <c r="CK37" s="80">
        <f t="shared" si="39"/>
        <v>2.2551728650171587</v>
      </c>
      <c r="CL37" s="80">
        <f t="shared" si="39"/>
        <v>2.2551728650171587</v>
      </c>
      <c r="CM37" s="80">
        <f t="shared" si="39"/>
        <v>2.2551728650171587</v>
      </c>
      <c r="CN37" s="80">
        <f t="shared" si="39"/>
        <v>2.2551728650171587</v>
      </c>
      <c r="CO37" s="80">
        <f t="shared" si="39"/>
        <v>2.2551728650171587</v>
      </c>
      <c r="CP37" s="80">
        <f t="shared" si="39"/>
        <v>2.2551728650171587</v>
      </c>
      <c r="CQ37" s="80">
        <f t="shared" si="39"/>
        <v>2.2551728650171587</v>
      </c>
      <c r="CR37" s="80">
        <f t="shared" si="39"/>
        <v>2.2551728650171587</v>
      </c>
      <c r="CS37" s="80">
        <f t="shared" si="39"/>
        <v>2.2551728650171587</v>
      </c>
      <c r="CT37" s="80">
        <f t="shared" si="39"/>
        <v>2.2551728650171587</v>
      </c>
      <c r="CU37" s="80">
        <f t="shared" si="39"/>
        <v>2.2551728650171587</v>
      </c>
      <c r="CV37" s="80">
        <f t="shared" si="39"/>
        <v>2.2551728650171587</v>
      </c>
      <c r="CW37" s="80">
        <f t="shared" si="39"/>
        <v>2.2551728650171587</v>
      </c>
      <c r="CX37" s="80">
        <f t="shared" si="39"/>
        <v>2.2551728650171587</v>
      </c>
      <c r="CY37" s="80">
        <f t="shared" si="39"/>
        <v>2.2551728650171587</v>
      </c>
      <c r="CZ37" s="80">
        <f t="shared" si="39"/>
        <v>2.2551728650171587</v>
      </c>
      <c r="DA37" s="80">
        <f t="shared" si="39"/>
        <v>2.2551728650171587</v>
      </c>
      <c r="DB37" s="80">
        <f t="shared" si="39"/>
        <v>2.2551728650171587</v>
      </c>
      <c r="DC37" s="80">
        <f t="shared" si="39"/>
        <v>2.2551728650171587</v>
      </c>
      <c r="DD37" s="80">
        <f t="shared" si="39"/>
        <v>2.2551728650171587</v>
      </c>
      <c r="DE37" s="80">
        <f t="shared" si="39"/>
        <v>2.2551728650171587</v>
      </c>
      <c r="DF37" s="80">
        <f t="shared" si="39"/>
        <v>2.2551728650171587</v>
      </c>
      <c r="DG37" s="80">
        <f t="shared" si="39"/>
        <v>2.2551728650171587</v>
      </c>
      <c r="DH37" s="80">
        <f t="shared" si="39"/>
        <v>2.2551728650171587</v>
      </c>
      <c r="DI37" s="80">
        <f t="shared" si="39"/>
        <v>2.2551728650171587</v>
      </c>
      <c r="DJ37" s="80">
        <f t="shared" si="39"/>
        <v>2.2551728650171587</v>
      </c>
      <c r="DK37" s="80">
        <f t="shared" si="39"/>
        <v>2.2551728650171587</v>
      </c>
      <c r="DL37" s="80">
        <f t="shared" si="39"/>
        <v>2.2551728650171587</v>
      </c>
      <c r="DM37" s="80">
        <f t="shared" si="39"/>
        <v>2.2551728650171587</v>
      </c>
      <c r="DN37" s="80">
        <f t="shared" si="39"/>
        <v>2.2551728650171587</v>
      </c>
      <c r="DO37" s="80">
        <f t="shared" si="39"/>
        <v>2.2551728650171587</v>
      </c>
      <c r="DP37" s="80">
        <f t="shared" si="39"/>
        <v>2.2551728650171587</v>
      </c>
      <c r="DQ37" s="80">
        <f t="shared" si="39"/>
        <v>2.2551728650171587</v>
      </c>
      <c r="DR37" s="80">
        <f t="shared" si="39"/>
        <v>2.2551728650171587</v>
      </c>
      <c r="DS37" s="80">
        <f t="shared" si="39"/>
        <v>2.2551728650171587</v>
      </c>
      <c r="DT37" s="80">
        <f t="shared" si="39"/>
        <v>2.2551728650171587</v>
      </c>
      <c r="DU37" s="80">
        <f t="shared" si="39"/>
        <v>2.2551728650171587</v>
      </c>
      <c r="DV37" s="80">
        <f t="shared" si="39"/>
        <v>2.2551728650171587</v>
      </c>
      <c r="DW37" s="80">
        <f t="shared" si="39"/>
        <v>2.2551728650171587</v>
      </c>
      <c r="DX37" s="80">
        <f t="shared" si="39"/>
        <v>2.2551728650171587</v>
      </c>
      <c r="DY37" s="80">
        <f t="shared" si="39"/>
        <v>2.2551728650171587</v>
      </c>
      <c r="DZ37" s="80">
        <f t="shared" ref="DZ37:GK37" si="40">_xlfn.SINGLE(ISS)*DZ$12</f>
        <v>2.2551728650171587</v>
      </c>
      <c r="EA37" s="80">
        <f t="shared" si="40"/>
        <v>2.2551728650171587</v>
      </c>
      <c r="EB37" s="80">
        <f t="shared" si="40"/>
        <v>2.2551728650171587</v>
      </c>
      <c r="EC37" s="80">
        <f t="shared" si="40"/>
        <v>2.2551728650171587</v>
      </c>
      <c r="ED37" s="80">
        <f t="shared" si="40"/>
        <v>2.2551728650171587</v>
      </c>
      <c r="EE37" s="80">
        <f t="shared" si="40"/>
        <v>2.2551728650171587</v>
      </c>
      <c r="EF37" s="80">
        <f t="shared" si="40"/>
        <v>2.2551728650171587</v>
      </c>
      <c r="EG37" s="80">
        <f t="shared" si="40"/>
        <v>2.2551728650171587</v>
      </c>
      <c r="EH37" s="80">
        <f t="shared" si="40"/>
        <v>2.2551728650171587</v>
      </c>
      <c r="EI37" s="80">
        <f t="shared" si="40"/>
        <v>2.2551728650171587</v>
      </c>
      <c r="EJ37" s="80">
        <f t="shared" si="40"/>
        <v>2.2551728650171587</v>
      </c>
      <c r="EK37" s="80">
        <f t="shared" si="40"/>
        <v>2.2551728650171587</v>
      </c>
      <c r="EL37" s="80">
        <f t="shared" si="40"/>
        <v>2.2551728650171587</v>
      </c>
      <c r="EM37" s="80">
        <f t="shared" si="40"/>
        <v>2.2551728650171587</v>
      </c>
      <c r="EN37" s="80">
        <f t="shared" si="40"/>
        <v>2.2551728650171587</v>
      </c>
      <c r="EO37" s="80">
        <f t="shared" si="40"/>
        <v>2.2551728650171587</v>
      </c>
      <c r="EP37" s="80">
        <f t="shared" si="40"/>
        <v>2.2551728650171587</v>
      </c>
      <c r="EQ37" s="80">
        <f t="shared" si="40"/>
        <v>2.2551728650171587</v>
      </c>
      <c r="ER37" s="80">
        <f t="shared" si="40"/>
        <v>2.2551728650171587</v>
      </c>
      <c r="ES37" s="80">
        <f t="shared" si="40"/>
        <v>2.2551728650171587</v>
      </c>
      <c r="ET37" s="80">
        <f t="shared" si="40"/>
        <v>2.2551728650171587</v>
      </c>
      <c r="EU37" s="80">
        <f t="shared" si="40"/>
        <v>2.2551728650171587</v>
      </c>
      <c r="EV37" s="80">
        <f t="shared" si="40"/>
        <v>2.2551728650171587</v>
      </c>
      <c r="EW37" s="80">
        <f t="shared" si="40"/>
        <v>2.2551728650171587</v>
      </c>
      <c r="EX37" s="80">
        <f t="shared" si="40"/>
        <v>2.2551728650171587</v>
      </c>
      <c r="EY37" s="80">
        <f t="shared" si="40"/>
        <v>2.2551728650171587</v>
      </c>
      <c r="EZ37" s="80">
        <f t="shared" si="40"/>
        <v>2.2551728650171587</v>
      </c>
      <c r="FA37" s="80">
        <f t="shared" si="40"/>
        <v>2.2551728650171587</v>
      </c>
      <c r="FB37" s="80">
        <f t="shared" si="40"/>
        <v>2.2551728650171587</v>
      </c>
      <c r="FC37" s="80">
        <f t="shared" si="40"/>
        <v>2.2551728650171587</v>
      </c>
      <c r="FD37" s="80">
        <f t="shared" si="40"/>
        <v>2.2551728650171587</v>
      </c>
      <c r="FE37" s="80">
        <f t="shared" si="40"/>
        <v>2.2551728650171587</v>
      </c>
      <c r="FF37" s="80">
        <f t="shared" si="40"/>
        <v>2.2551728650171587</v>
      </c>
      <c r="FG37" s="80">
        <f t="shared" si="40"/>
        <v>2.2551728650171587</v>
      </c>
      <c r="FH37" s="80">
        <f t="shared" si="40"/>
        <v>2.2551728650171587</v>
      </c>
      <c r="FI37" s="80">
        <f t="shared" si="40"/>
        <v>2.2551728650171587</v>
      </c>
      <c r="FJ37" s="80">
        <f t="shared" si="40"/>
        <v>2.2551728650171587</v>
      </c>
      <c r="FK37" s="80">
        <f t="shared" si="40"/>
        <v>2.2551728650171587</v>
      </c>
      <c r="FL37" s="80">
        <f t="shared" si="40"/>
        <v>2.2551728650171587</v>
      </c>
      <c r="FM37" s="80">
        <f t="shared" si="40"/>
        <v>2.2551728650171587</v>
      </c>
      <c r="FN37" s="80">
        <f t="shared" si="40"/>
        <v>2.2551728650171587</v>
      </c>
      <c r="FO37" s="80">
        <f t="shared" si="40"/>
        <v>2.2551728650171587</v>
      </c>
      <c r="FP37" s="80">
        <f t="shared" si="40"/>
        <v>2.2551728650171587</v>
      </c>
      <c r="FQ37" s="80">
        <f t="shared" si="40"/>
        <v>2.2551728650171587</v>
      </c>
      <c r="FR37" s="80">
        <f t="shared" si="40"/>
        <v>2.2551728650171587</v>
      </c>
      <c r="FS37" s="80">
        <f t="shared" si="40"/>
        <v>2.2551728650171587</v>
      </c>
      <c r="FT37" s="80">
        <f t="shared" si="40"/>
        <v>2.2551728650171587</v>
      </c>
      <c r="FU37" s="80">
        <f t="shared" si="40"/>
        <v>2.2551728650171587</v>
      </c>
      <c r="FV37" s="80">
        <f t="shared" si="40"/>
        <v>2.2551728650171587</v>
      </c>
      <c r="FW37" s="80">
        <f t="shared" si="40"/>
        <v>2.2551728650171587</v>
      </c>
      <c r="FX37" s="80">
        <f t="shared" si="40"/>
        <v>2.2551728650171587</v>
      </c>
      <c r="FY37" s="80">
        <f t="shared" si="40"/>
        <v>2.2551728650171587</v>
      </c>
      <c r="FZ37" s="80">
        <f t="shared" si="40"/>
        <v>2.2551728650171587</v>
      </c>
      <c r="GA37" s="80">
        <f t="shared" si="40"/>
        <v>2.2551728650171587</v>
      </c>
      <c r="GB37" s="80">
        <f t="shared" si="40"/>
        <v>2.2551728650171587</v>
      </c>
      <c r="GC37" s="80">
        <f t="shared" si="40"/>
        <v>2.2551728650171587</v>
      </c>
      <c r="GD37" s="80">
        <f t="shared" si="40"/>
        <v>2.2551728650171587</v>
      </c>
      <c r="GE37" s="80">
        <f t="shared" si="40"/>
        <v>2.2551728650171587</v>
      </c>
      <c r="GF37" s="80">
        <f t="shared" si="40"/>
        <v>2.2551728650171587</v>
      </c>
      <c r="GG37" s="80">
        <f t="shared" si="40"/>
        <v>2.2551728650171587</v>
      </c>
      <c r="GH37" s="80">
        <f t="shared" si="40"/>
        <v>2.2551728650171587</v>
      </c>
      <c r="GI37" s="80">
        <f t="shared" si="40"/>
        <v>2.2551728650171587</v>
      </c>
      <c r="GJ37" s="80">
        <f t="shared" si="40"/>
        <v>2.2551728650171587</v>
      </c>
      <c r="GK37" s="80">
        <f t="shared" si="40"/>
        <v>2.2551728650171587</v>
      </c>
      <c r="GL37" s="80">
        <f t="shared" ref="GL37:HI37" si="41">_xlfn.SINGLE(ISS)*GL$12</f>
        <v>2.2551728650171587</v>
      </c>
      <c r="GM37" s="80">
        <f t="shared" si="41"/>
        <v>2.2551728650171587</v>
      </c>
      <c r="GN37" s="80">
        <f t="shared" si="41"/>
        <v>2.2551728650171587</v>
      </c>
      <c r="GO37" s="80">
        <f t="shared" si="41"/>
        <v>2.2551728650171587</v>
      </c>
      <c r="GP37" s="80">
        <f t="shared" si="41"/>
        <v>2.2551728650171587</v>
      </c>
      <c r="GQ37" s="80">
        <f t="shared" si="41"/>
        <v>2.2551728650171587</v>
      </c>
      <c r="GR37" s="80">
        <f t="shared" si="41"/>
        <v>2.2551728650171587</v>
      </c>
      <c r="GS37" s="80">
        <f t="shared" si="41"/>
        <v>2.2551728650171587</v>
      </c>
      <c r="GT37" s="80">
        <f t="shared" si="41"/>
        <v>2.2551728650171587</v>
      </c>
      <c r="GU37" s="80">
        <f t="shared" si="41"/>
        <v>2.2551728650171587</v>
      </c>
      <c r="GV37" s="80">
        <f t="shared" si="41"/>
        <v>2.2551728650171587</v>
      </c>
      <c r="GW37" s="80">
        <f t="shared" si="41"/>
        <v>2.2551728650171587</v>
      </c>
      <c r="GX37" s="80">
        <f t="shared" si="41"/>
        <v>2.2551728650171587</v>
      </c>
      <c r="GY37" s="80">
        <f t="shared" si="41"/>
        <v>2.2551728650171587</v>
      </c>
      <c r="GZ37" s="80">
        <f t="shared" si="41"/>
        <v>2.2551728650171587</v>
      </c>
      <c r="HA37" s="80">
        <f t="shared" si="41"/>
        <v>2.2551728650171587</v>
      </c>
      <c r="HB37" s="80">
        <f t="shared" si="41"/>
        <v>2.2551728650171587</v>
      </c>
      <c r="HC37" s="80">
        <f t="shared" si="41"/>
        <v>2.2551728650171587</v>
      </c>
      <c r="HD37" s="80">
        <f t="shared" si="41"/>
        <v>2.2551728650171587</v>
      </c>
      <c r="HE37" s="80">
        <f t="shared" si="41"/>
        <v>2.2551728650171587</v>
      </c>
      <c r="HF37" s="80">
        <f t="shared" si="41"/>
        <v>2.2551728650171587</v>
      </c>
      <c r="HG37" s="80">
        <f t="shared" si="41"/>
        <v>2.2551728650171587</v>
      </c>
      <c r="HH37" s="80">
        <f t="shared" si="41"/>
        <v>2.2551728650171587</v>
      </c>
      <c r="HI37" s="80">
        <f t="shared" si="41"/>
        <v>2.2551728650171587</v>
      </c>
    </row>
    <row r="38" spans="1:217" x14ac:dyDescent="0.2">
      <c r="A38" s="30" t="s">
        <v>230</v>
      </c>
      <c r="B38" s="80">
        <f t="shared" ref="B38:BM38" si="42">_xlfn.SINGLE(PIS)*SUM(B44,B47:B48,B50:B52)</f>
        <v>0</v>
      </c>
      <c r="C38" s="80">
        <f t="shared" si="42"/>
        <v>0</v>
      </c>
      <c r="D38" s="80">
        <f t="shared" si="42"/>
        <v>0</v>
      </c>
      <c r="E38" s="80">
        <f t="shared" si="42"/>
        <v>0</v>
      </c>
      <c r="F38" s="80">
        <f t="shared" si="42"/>
        <v>0</v>
      </c>
      <c r="G38" s="80">
        <f t="shared" si="42"/>
        <v>0</v>
      </c>
      <c r="H38" s="80">
        <f t="shared" si="42"/>
        <v>0</v>
      </c>
      <c r="I38" s="80">
        <f t="shared" si="42"/>
        <v>0</v>
      </c>
      <c r="J38" s="80">
        <f t="shared" si="42"/>
        <v>0</v>
      </c>
      <c r="K38" s="80">
        <f t="shared" si="42"/>
        <v>0</v>
      </c>
      <c r="L38" s="80">
        <f t="shared" si="42"/>
        <v>0</v>
      </c>
      <c r="M38" s="80">
        <f t="shared" si="42"/>
        <v>0</v>
      </c>
      <c r="N38" s="80">
        <f t="shared" si="42"/>
        <v>0</v>
      </c>
      <c r="O38" s="80">
        <f t="shared" si="42"/>
        <v>0</v>
      </c>
      <c r="P38" s="80">
        <f t="shared" si="42"/>
        <v>0</v>
      </c>
      <c r="Q38" s="80">
        <f t="shared" si="42"/>
        <v>0</v>
      </c>
      <c r="R38" s="80">
        <f t="shared" si="42"/>
        <v>0</v>
      </c>
      <c r="S38" s="80">
        <f t="shared" si="42"/>
        <v>0</v>
      </c>
      <c r="T38" s="80">
        <f t="shared" si="42"/>
        <v>0</v>
      </c>
      <c r="U38" s="80">
        <f t="shared" si="42"/>
        <v>0</v>
      </c>
      <c r="V38" s="80">
        <f t="shared" si="42"/>
        <v>0</v>
      </c>
      <c r="W38" s="80">
        <f t="shared" si="42"/>
        <v>0</v>
      </c>
      <c r="X38" s="80">
        <f t="shared" si="42"/>
        <v>0</v>
      </c>
      <c r="Y38" s="80">
        <f t="shared" si="42"/>
        <v>0</v>
      </c>
      <c r="Z38" s="80">
        <f t="shared" si="42"/>
        <v>0</v>
      </c>
      <c r="AA38" s="80">
        <f t="shared" si="42"/>
        <v>0</v>
      </c>
      <c r="AB38" s="80">
        <f t="shared" si="42"/>
        <v>0</v>
      </c>
      <c r="AC38" s="80">
        <f t="shared" si="42"/>
        <v>0</v>
      </c>
      <c r="AD38" s="80">
        <f t="shared" si="42"/>
        <v>0</v>
      </c>
      <c r="AE38" s="80">
        <f t="shared" si="42"/>
        <v>0</v>
      </c>
      <c r="AF38" s="80">
        <f t="shared" si="42"/>
        <v>0</v>
      </c>
      <c r="AG38" s="80">
        <f t="shared" si="42"/>
        <v>0</v>
      </c>
      <c r="AH38" s="80">
        <f t="shared" si="42"/>
        <v>0</v>
      </c>
      <c r="AI38" s="80">
        <f t="shared" si="42"/>
        <v>0</v>
      </c>
      <c r="AJ38" s="80">
        <f t="shared" si="42"/>
        <v>0</v>
      </c>
      <c r="AK38" s="80">
        <f t="shared" si="42"/>
        <v>0</v>
      </c>
      <c r="AL38" s="80">
        <f t="shared" si="42"/>
        <v>0</v>
      </c>
      <c r="AM38" s="80">
        <f t="shared" si="42"/>
        <v>0</v>
      </c>
      <c r="AN38" s="80">
        <f t="shared" si="42"/>
        <v>0</v>
      </c>
      <c r="AO38" s="80">
        <f t="shared" si="42"/>
        <v>0</v>
      </c>
      <c r="AP38" s="80">
        <f t="shared" si="42"/>
        <v>0</v>
      </c>
      <c r="AQ38" s="80">
        <f t="shared" si="42"/>
        <v>0</v>
      </c>
      <c r="AR38" s="80">
        <f t="shared" si="42"/>
        <v>0</v>
      </c>
      <c r="AS38" s="80">
        <f t="shared" si="42"/>
        <v>0</v>
      </c>
      <c r="AT38" s="80">
        <f t="shared" si="42"/>
        <v>0</v>
      </c>
      <c r="AU38" s="80">
        <f t="shared" si="42"/>
        <v>0</v>
      </c>
      <c r="AV38" s="80">
        <f t="shared" si="42"/>
        <v>0</v>
      </c>
      <c r="AW38" s="80">
        <f t="shared" si="42"/>
        <v>0</v>
      </c>
      <c r="AX38" s="80">
        <f t="shared" si="42"/>
        <v>0</v>
      </c>
      <c r="AY38" s="80">
        <f t="shared" si="42"/>
        <v>0</v>
      </c>
      <c r="AZ38" s="80">
        <f t="shared" si="42"/>
        <v>0</v>
      </c>
      <c r="BA38" s="80">
        <f t="shared" si="42"/>
        <v>0</v>
      </c>
      <c r="BB38" s="80">
        <f t="shared" si="42"/>
        <v>0</v>
      </c>
      <c r="BC38" s="80">
        <f t="shared" si="42"/>
        <v>0</v>
      </c>
      <c r="BD38" s="80">
        <f t="shared" si="42"/>
        <v>0</v>
      </c>
      <c r="BE38" s="80">
        <f t="shared" si="42"/>
        <v>0</v>
      </c>
      <c r="BF38" s="80">
        <f t="shared" si="42"/>
        <v>0</v>
      </c>
      <c r="BG38" s="80">
        <f t="shared" si="42"/>
        <v>0</v>
      </c>
      <c r="BH38" s="80">
        <f t="shared" si="42"/>
        <v>0</v>
      </c>
      <c r="BI38" s="80">
        <f t="shared" si="42"/>
        <v>0</v>
      </c>
      <c r="BJ38" s="80">
        <f t="shared" si="42"/>
        <v>0</v>
      </c>
      <c r="BK38" s="80">
        <f t="shared" si="42"/>
        <v>0</v>
      </c>
      <c r="BL38" s="80">
        <f t="shared" si="42"/>
        <v>0</v>
      </c>
      <c r="BM38" s="80">
        <f t="shared" si="42"/>
        <v>0</v>
      </c>
      <c r="BN38" s="80">
        <f t="shared" ref="BN38:DY38" si="43">_xlfn.SINGLE(PIS)*SUM(BN44,BN47:BN48,BN50:BN52)</f>
        <v>0</v>
      </c>
      <c r="BO38" s="80">
        <f t="shared" si="43"/>
        <v>0</v>
      </c>
      <c r="BP38" s="80">
        <f t="shared" si="43"/>
        <v>0</v>
      </c>
      <c r="BQ38" s="80">
        <f t="shared" si="43"/>
        <v>0</v>
      </c>
      <c r="BR38" s="80">
        <f t="shared" si="43"/>
        <v>0</v>
      </c>
      <c r="BS38" s="80">
        <f t="shared" si="43"/>
        <v>0</v>
      </c>
      <c r="BT38" s="80">
        <f t="shared" si="43"/>
        <v>0</v>
      </c>
      <c r="BU38" s="80">
        <f t="shared" si="43"/>
        <v>0</v>
      </c>
      <c r="BV38" s="80">
        <f t="shared" si="43"/>
        <v>0</v>
      </c>
      <c r="BW38" s="80">
        <f t="shared" si="43"/>
        <v>0</v>
      </c>
      <c r="BX38" s="80">
        <f t="shared" si="43"/>
        <v>0</v>
      </c>
      <c r="BY38" s="80">
        <f t="shared" si="43"/>
        <v>0</v>
      </c>
      <c r="BZ38" s="80">
        <f t="shared" si="43"/>
        <v>0</v>
      </c>
      <c r="CA38" s="80">
        <f t="shared" si="43"/>
        <v>0</v>
      </c>
      <c r="CB38" s="80">
        <f t="shared" si="43"/>
        <v>0</v>
      </c>
      <c r="CC38" s="80">
        <f t="shared" si="43"/>
        <v>0</v>
      </c>
      <c r="CD38" s="80">
        <f t="shared" si="43"/>
        <v>0</v>
      </c>
      <c r="CE38" s="80">
        <f t="shared" si="43"/>
        <v>0</v>
      </c>
      <c r="CF38" s="80">
        <f t="shared" si="43"/>
        <v>0</v>
      </c>
      <c r="CG38" s="80">
        <f t="shared" si="43"/>
        <v>0</v>
      </c>
      <c r="CH38" s="80">
        <f t="shared" si="43"/>
        <v>0</v>
      </c>
      <c r="CI38" s="80">
        <f t="shared" si="43"/>
        <v>0</v>
      </c>
      <c r="CJ38" s="80">
        <f t="shared" si="43"/>
        <v>0</v>
      </c>
      <c r="CK38" s="80">
        <f t="shared" si="43"/>
        <v>0</v>
      </c>
      <c r="CL38" s="80">
        <f t="shared" si="43"/>
        <v>0</v>
      </c>
      <c r="CM38" s="80">
        <f t="shared" si="43"/>
        <v>0</v>
      </c>
      <c r="CN38" s="80">
        <f t="shared" si="43"/>
        <v>0</v>
      </c>
      <c r="CO38" s="80">
        <f t="shared" si="43"/>
        <v>0</v>
      </c>
      <c r="CP38" s="80">
        <f t="shared" si="43"/>
        <v>0</v>
      </c>
      <c r="CQ38" s="80">
        <f t="shared" si="43"/>
        <v>0</v>
      </c>
      <c r="CR38" s="80">
        <f t="shared" si="43"/>
        <v>0</v>
      </c>
      <c r="CS38" s="80">
        <f t="shared" si="43"/>
        <v>0</v>
      </c>
      <c r="CT38" s="80">
        <f t="shared" si="43"/>
        <v>0</v>
      </c>
      <c r="CU38" s="80">
        <f t="shared" si="43"/>
        <v>0</v>
      </c>
      <c r="CV38" s="80">
        <f t="shared" si="43"/>
        <v>0</v>
      </c>
      <c r="CW38" s="80">
        <f t="shared" si="43"/>
        <v>0</v>
      </c>
      <c r="CX38" s="80">
        <f t="shared" si="43"/>
        <v>0</v>
      </c>
      <c r="CY38" s="80">
        <f t="shared" si="43"/>
        <v>0</v>
      </c>
      <c r="CZ38" s="80">
        <f t="shared" si="43"/>
        <v>0</v>
      </c>
      <c r="DA38" s="80">
        <f t="shared" si="43"/>
        <v>0</v>
      </c>
      <c r="DB38" s="80">
        <f t="shared" si="43"/>
        <v>0</v>
      </c>
      <c r="DC38" s="80">
        <f t="shared" si="43"/>
        <v>0</v>
      </c>
      <c r="DD38" s="80">
        <f t="shared" si="43"/>
        <v>0</v>
      </c>
      <c r="DE38" s="80">
        <f t="shared" si="43"/>
        <v>0</v>
      </c>
      <c r="DF38" s="80">
        <f t="shared" si="43"/>
        <v>0</v>
      </c>
      <c r="DG38" s="80">
        <f t="shared" si="43"/>
        <v>0</v>
      </c>
      <c r="DH38" s="80">
        <f t="shared" si="43"/>
        <v>0</v>
      </c>
      <c r="DI38" s="80">
        <f t="shared" si="43"/>
        <v>0</v>
      </c>
      <c r="DJ38" s="80">
        <f t="shared" si="43"/>
        <v>0</v>
      </c>
      <c r="DK38" s="80">
        <f t="shared" si="43"/>
        <v>0</v>
      </c>
      <c r="DL38" s="80">
        <f t="shared" si="43"/>
        <v>0</v>
      </c>
      <c r="DM38" s="80">
        <f t="shared" si="43"/>
        <v>0</v>
      </c>
      <c r="DN38" s="80">
        <f t="shared" si="43"/>
        <v>0</v>
      </c>
      <c r="DO38" s="80">
        <f t="shared" si="43"/>
        <v>0</v>
      </c>
      <c r="DP38" s="80">
        <f t="shared" si="43"/>
        <v>0</v>
      </c>
      <c r="DQ38" s="80">
        <f t="shared" si="43"/>
        <v>0</v>
      </c>
      <c r="DR38" s="80">
        <f t="shared" si="43"/>
        <v>0</v>
      </c>
      <c r="DS38" s="80">
        <f t="shared" si="43"/>
        <v>0</v>
      </c>
      <c r="DT38" s="80">
        <f t="shared" si="43"/>
        <v>0</v>
      </c>
      <c r="DU38" s="80">
        <f t="shared" si="43"/>
        <v>0</v>
      </c>
      <c r="DV38" s="80">
        <f t="shared" si="43"/>
        <v>0</v>
      </c>
      <c r="DW38" s="80">
        <f t="shared" si="43"/>
        <v>0</v>
      </c>
      <c r="DX38" s="80">
        <f t="shared" si="43"/>
        <v>0</v>
      </c>
      <c r="DY38" s="80">
        <f t="shared" si="43"/>
        <v>0</v>
      </c>
      <c r="DZ38" s="80">
        <f t="shared" ref="DZ38:GK38" si="44">_xlfn.SINGLE(PIS)*SUM(DZ44,DZ47:DZ48,DZ50:DZ52)</f>
        <v>0</v>
      </c>
      <c r="EA38" s="80">
        <f t="shared" si="44"/>
        <v>0</v>
      </c>
      <c r="EB38" s="80">
        <f t="shared" si="44"/>
        <v>0</v>
      </c>
      <c r="EC38" s="80">
        <f t="shared" si="44"/>
        <v>0</v>
      </c>
      <c r="ED38" s="80">
        <f t="shared" si="44"/>
        <v>0</v>
      </c>
      <c r="EE38" s="80">
        <f t="shared" si="44"/>
        <v>0</v>
      </c>
      <c r="EF38" s="80">
        <f t="shared" si="44"/>
        <v>0</v>
      </c>
      <c r="EG38" s="80">
        <f t="shared" si="44"/>
        <v>0</v>
      </c>
      <c r="EH38" s="80">
        <f t="shared" si="44"/>
        <v>0</v>
      </c>
      <c r="EI38" s="80">
        <f t="shared" si="44"/>
        <v>0</v>
      </c>
      <c r="EJ38" s="80">
        <f t="shared" si="44"/>
        <v>0</v>
      </c>
      <c r="EK38" s="80">
        <f t="shared" si="44"/>
        <v>0</v>
      </c>
      <c r="EL38" s="80">
        <f t="shared" si="44"/>
        <v>0</v>
      </c>
      <c r="EM38" s="80">
        <f t="shared" si="44"/>
        <v>0</v>
      </c>
      <c r="EN38" s="80">
        <f t="shared" si="44"/>
        <v>0</v>
      </c>
      <c r="EO38" s="80">
        <f t="shared" si="44"/>
        <v>0</v>
      </c>
      <c r="EP38" s="80">
        <f t="shared" si="44"/>
        <v>0</v>
      </c>
      <c r="EQ38" s="80">
        <f t="shared" si="44"/>
        <v>0</v>
      </c>
      <c r="ER38" s="80">
        <f t="shared" si="44"/>
        <v>0</v>
      </c>
      <c r="ES38" s="80">
        <f t="shared" si="44"/>
        <v>0</v>
      </c>
      <c r="ET38" s="80">
        <f t="shared" si="44"/>
        <v>0</v>
      </c>
      <c r="EU38" s="80">
        <f t="shared" si="44"/>
        <v>0</v>
      </c>
      <c r="EV38" s="80">
        <f t="shared" si="44"/>
        <v>0</v>
      </c>
      <c r="EW38" s="80">
        <f t="shared" si="44"/>
        <v>0</v>
      </c>
      <c r="EX38" s="80">
        <f t="shared" si="44"/>
        <v>0</v>
      </c>
      <c r="EY38" s="80">
        <f t="shared" si="44"/>
        <v>0</v>
      </c>
      <c r="EZ38" s="80">
        <f t="shared" si="44"/>
        <v>0</v>
      </c>
      <c r="FA38" s="80">
        <f t="shared" si="44"/>
        <v>0</v>
      </c>
      <c r="FB38" s="80">
        <f t="shared" si="44"/>
        <v>0</v>
      </c>
      <c r="FC38" s="80">
        <f t="shared" si="44"/>
        <v>0</v>
      </c>
      <c r="FD38" s="80">
        <f t="shared" si="44"/>
        <v>0</v>
      </c>
      <c r="FE38" s="80">
        <f t="shared" si="44"/>
        <v>0</v>
      </c>
      <c r="FF38" s="80">
        <f t="shared" si="44"/>
        <v>0</v>
      </c>
      <c r="FG38" s="80">
        <f t="shared" si="44"/>
        <v>0</v>
      </c>
      <c r="FH38" s="80">
        <f t="shared" si="44"/>
        <v>0</v>
      </c>
      <c r="FI38" s="80">
        <f t="shared" si="44"/>
        <v>0</v>
      </c>
      <c r="FJ38" s="80">
        <f t="shared" si="44"/>
        <v>0</v>
      </c>
      <c r="FK38" s="80">
        <f t="shared" si="44"/>
        <v>0</v>
      </c>
      <c r="FL38" s="80">
        <f t="shared" si="44"/>
        <v>0</v>
      </c>
      <c r="FM38" s="80">
        <f t="shared" si="44"/>
        <v>0</v>
      </c>
      <c r="FN38" s="80">
        <f t="shared" si="44"/>
        <v>0</v>
      </c>
      <c r="FO38" s="80">
        <f t="shared" si="44"/>
        <v>0</v>
      </c>
      <c r="FP38" s="80">
        <f t="shared" si="44"/>
        <v>0</v>
      </c>
      <c r="FQ38" s="80">
        <f t="shared" si="44"/>
        <v>0</v>
      </c>
      <c r="FR38" s="80">
        <f t="shared" si="44"/>
        <v>0</v>
      </c>
      <c r="FS38" s="80">
        <f t="shared" si="44"/>
        <v>0</v>
      </c>
      <c r="FT38" s="80">
        <f t="shared" si="44"/>
        <v>0</v>
      </c>
      <c r="FU38" s="80">
        <f t="shared" si="44"/>
        <v>0</v>
      </c>
      <c r="FV38" s="80">
        <f t="shared" si="44"/>
        <v>0</v>
      </c>
      <c r="FW38" s="80">
        <f t="shared" si="44"/>
        <v>0</v>
      </c>
      <c r="FX38" s="80">
        <f t="shared" si="44"/>
        <v>0</v>
      </c>
      <c r="FY38" s="80">
        <f t="shared" si="44"/>
        <v>0</v>
      </c>
      <c r="FZ38" s="80">
        <f t="shared" si="44"/>
        <v>0</v>
      </c>
      <c r="GA38" s="80">
        <f t="shared" si="44"/>
        <v>0</v>
      </c>
      <c r="GB38" s="80">
        <f t="shared" si="44"/>
        <v>0</v>
      </c>
      <c r="GC38" s="80">
        <f t="shared" si="44"/>
        <v>0</v>
      </c>
      <c r="GD38" s="80">
        <f t="shared" si="44"/>
        <v>0</v>
      </c>
      <c r="GE38" s="80">
        <f t="shared" si="44"/>
        <v>0</v>
      </c>
      <c r="GF38" s="80">
        <f t="shared" si="44"/>
        <v>0</v>
      </c>
      <c r="GG38" s="80">
        <f t="shared" si="44"/>
        <v>0</v>
      </c>
      <c r="GH38" s="80">
        <f t="shared" si="44"/>
        <v>0</v>
      </c>
      <c r="GI38" s="80">
        <f t="shared" si="44"/>
        <v>0</v>
      </c>
      <c r="GJ38" s="80">
        <f t="shared" si="44"/>
        <v>0</v>
      </c>
      <c r="GK38" s="80">
        <f t="shared" si="44"/>
        <v>0</v>
      </c>
      <c r="GL38" s="80">
        <f t="shared" ref="GL38:HI38" si="45">_xlfn.SINGLE(PIS)*SUM(GL44,GL47:GL48,GL50:GL52)</f>
        <v>0</v>
      </c>
      <c r="GM38" s="80">
        <f t="shared" si="45"/>
        <v>0</v>
      </c>
      <c r="GN38" s="80">
        <f t="shared" si="45"/>
        <v>0</v>
      </c>
      <c r="GO38" s="80">
        <f t="shared" si="45"/>
        <v>0</v>
      </c>
      <c r="GP38" s="80">
        <f t="shared" si="45"/>
        <v>0</v>
      </c>
      <c r="GQ38" s="80">
        <f t="shared" si="45"/>
        <v>0</v>
      </c>
      <c r="GR38" s="80">
        <f t="shared" si="45"/>
        <v>0</v>
      </c>
      <c r="GS38" s="80">
        <f t="shared" si="45"/>
        <v>0</v>
      </c>
      <c r="GT38" s="80">
        <f t="shared" si="45"/>
        <v>0</v>
      </c>
      <c r="GU38" s="80">
        <f t="shared" si="45"/>
        <v>0</v>
      </c>
      <c r="GV38" s="80">
        <f t="shared" si="45"/>
        <v>0</v>
      </c>
      <c r="GW38" s="80">
        <f t="shared" si="45"/>
        <v>0</v>
      </c>
      <c r="GX38" s="80">
        <f t="shared" si="45"/>
        <v>0</v>
      </c>
      <c r="GY38" s="80">
        <f t="shared" si="45"/>
        <v>0</v>
      </c>
      <c r="GZ38" s="80">
        <f t="shared" si="45"/>
        <v>0</v>
      </c>
      <c r="HA38" s="80">
        <f t="shared" si="45"/>
        <v>0</v>
      </c>
      <c r="HB38" s="80">
        <f t="shared" si="45"/>
        <v>0</v>
      </c>
      <c r="HC38" s="80">
        <f t="shared" si="45"/>
        <v>0</v>
      </c>
      <c r="HD38" s="80">
        <f t="shared" si="45"/>
        <v>0</v>
      </c>
      <c r="HE38" s="80">
        <f t="shared" si="45"/>
        <v>0</v>
      </c>
      <c r="HF38" s="80">
        <f t="shared" si="45"/>
        <v>0</v>
      </c>
      <c r="HG38" s="80">
        <f t="shared" si="45"/>
        <v>0</v>
      </c>
      <c r="HH38" s="80">
        <f t="shared" si="45"/>
        <v>0</v>
      </c>
      <c r="HI38" s="80">
        <f t="shared" si="45"/>
        <v>0</v>
      </c>
    </row>
    <row r="39" spans="1:217" x14ac:dyDescent="0.2">
      <c r="A39" s="30" t="s">
        <v>231</v>
      </c>
      <c r="B39" s="80">
        <f t="shared" ref="B39:BM39" si="46">_xlfn.SINGLE(COFINS)*SUM(B44,B47:B48,B50:B52)</f>
        <v>0</v>
      </c>
      <c r="C39" s="80">
        <f t="shared" si="46"/>
        <v>0</v>
      </c>
      <c r="D39" s="80">
        <f t="shared" si="46"/>
        <v>0</v>
      </c>
      <c r="E39" s="80">
        <f t="shared" si="46"/>
        <v>0</v>
      </c>
      <c r="F39" s="80">
        <f t="shared" si="46"/>
        <v>0</v>
      </c>
      <c r="G39" s="80">
        <f t="shared" si="46"/>
        <v>0</v>
      </c>
      <c r="H39" s="80">
        <f t="shared" si="46"/>
        <v>0</v>
      </c>
      <c r="I39" s="80">
        <f t="shared" si="46"/>
        <v>0</v>
      </c>
      <c r="J39" s="80">
        <f t="shared" si="46"/>
        <v>0</v>
      </c>
      <c r="K39" s="80">
        <f t="shared" si="46"/>
        <v>0</v>
      </c>
      <c r="L39" s="80">
        <f t="shared" si="46"/>
        <v>0</v>
      </c>
      <c r="M39" s="80">
        <f t="shared" si="46"/>
        <v>0</v>
      </c>
      <c r="N39" s="80">
        <f t="shared" si="46"/>
        <v>0</v>
      </c>
      <c r="O39" s="80">
        <f t="shared" si="46"/>
        <v>0</v>
      </c>
      <c r="P39" s="80">
        <f t="shared" si="46"/>
        <v>0</v>
      </c>
      <c r="Q39" s="80">
        <f t="shared" si="46"/>
        <v>0</v>
      </c>
      <c r="R39" s="80">
        <f t="shared" si="46"/>
        <v>0</v>
      </c>
      <c r="S39" s="80">
        <f t="shared" si="46"/>
        <v>0</v>
      </c>
      <c r="T39" s="80">
        <f t="shared" si="46"/>
        <v>0</v>
      </c>
      <c r="U39" s="80">
        <f t="shared" si="46"/>
        <v>0</v>
      </c>
      <c r="V39" s="80">
        <f t="shared" si="46"/>
        <v>0</v>
      </c>
      <c r="W39" s="80">
        <f t="shared" si="46"/>
        <v>0</v>
      </c>
      <c r="X39" s="80">
        <f t="shared" si="46"/>
        <v>0</v>
      </c>
      <c r="Y39" s="80">
        <f t="shared" si="46"/>
        <v>0</v>
      </c>
      <c r="Z39" s="80">
        <f t="shared" si="46"/>
        <v>0</v>
      </c>
      <c r="AA39" s="80">
        <f t="shared" si="46"/>
        <v>0</v>
      </c>
      <c r="AB39" s="80">
        <f t="shared" si="46"/>
        <v>0</v>
      </c>
      <c r="AC39" s="80">
        <f t="shared" si="46"/>
        <v>0</v>
      </c>
      <c r="AD39" s="80">
        <f t="shared" si="46"/>
        <v>0</v>
      </c>
      <c r="AE39" s="80">
        <f t="shared" si="46"/>
        <v>0</v>
      </c>
      <c r="AF39" s="80">
        <f t="shared" si="46"/>
        <v>0</v>
      </c>
      <c r="AG39" s="80">
        <f t="shared" si="46"/>
        <v>0</v>
      </c>
      <c r="AH39" s="80">
        <f t="shared" si="46"/>
        <v>0</v>
      </c>
      <c r="AI39" s="80">
        <f t="shared" si="46"/>
        <v>0</v>
      </c>
      <c r="AJ39" s="80">
        <f t="shared" si="46"/>
        <v>0</v>
      </c>
      <c r="AK39" s="80">
        <f t="shared" si="46"/>
        <v>0</v>
      </c>
      <c r="AL39" s="80">
        <f t="shared" si="46"/>
        <v>0</v>
      </c>
      <c r="AM39" s="80">
        <f t="shared" si="46"/>
        <v>0</v>
      </c>
      <c r="AN39" s="80">
        <f t="shared" si="46"/>
        <v>0</v>
      </c>
      <c r="AO39" s="80">
        <f t="shared" si="46"/>
        <v>0</v>
      </c>
      <c r="AP39" s="80">
        <f t="shared" si="46"/>
        <v>0</v>
      </c>
      <c r="AQ39" s="80">
        <f t="shared" si="46"/>
        <v>0</v>
      </c>
      <c r="AR39" s="80">
        <f t="shared" si="46"/>
        <v>0</v>
      </c>
      <c r="AS39" s="80">
        <f t="shared" si="46"/>
        <v>0</v>
      </c>
      <c r="AT39" s="80">
        <f t="shared" si="46"/>
        <v>0</v>
      </c>
      <c r="AU39" s="80">
        <f t="shared" si="46"/>
        <v>0</v>
      </c>
      <c r="AV39" s="80">
        <f t="shared" si="46"/>
        <v>0</v>
      </c>
      <c r="AW39" s="80">
        <f t="shared" si="46"/>
        <v>0</v>
      </c>
      <c r="AX39" s="80">
        <f t="shared" si="46"/>
        <v>0</v>
      </c>
      <c r="AY39" s="80">
        <f t="shared" si="46"/>
        <v>0</v>
      </c>
      <c r="AZ39" s="80">
        <f t="shared" si="46"/>
        <v>0</v>
      </c>
      <c r="BA39" s="80">
        <f t="shared" si="46"/>
        <v>0</v>
      </c>
      <c r="BB39" s="80">
        <f t="shared" si="46"/>
        <v>0</v>
      </c>
      <c r="BC39" s="80">
        <f t="shared" si="46"/>
        <v>0</v>
      </c>
      <c r="BD39" s="80">
        <f t="shared" si="46"/>
        <v>0</v>
      </c>
      <c r="BE39" s="80">
        <f t="shared" si="46"/>
        <v>0</v>
      </c>
      <c r="BF39" s="80">
        <f t="shared" si="46"/>
        <v>0</v>
      </c>
      <c r="BG39" s="80">
        <f t="shared" si="46"/>
        <v>0</v>
      </c>
      <c r="BH39" s="80">
        <f t="shared" si="46"/>
        <v>0</v>
      </c>
      <c r="BI39" s="80">
        <f t="shared" si="46"/>
        <v>0</v>
      </c>
      <c r="BJ39" s="80">
        <f t="shared" si="46"/>
        <v>0</v>
      </c>
      <c r="BK39" s="80">
        <f t="shared" si="46"/>
        <v>0</v>
      </c>
      <c r="BL39" s="80">
        <f t="shared" si="46"/>
        <v>0</v>
      </c>
      <c r="BM39" s="80">
        <f t="shared" si="46"/>
        <v>0</v>
      </c>
      <c r="BN39" s="80">
        <f t="shared" ref="BN39:DY39" si="47">_xlfn.SINGLE(COFINS)*SUM(BN44,BN47:BN48,BN50:BN52)</f>
        <v>0</v>
      </c>
      <c r="BO39" s="80">
        <f t="shared" si="47"/>
        <v>0</v>
      </c>
      <c r="BP39" s="80">
        <f t="shared" si="47"/>
        <v>0</v>
      </c>
      <c r="BQ39" s="80">
        <f t="shared" si="47"/>
        <v>0</v>
      </c>
      <c r="BR39" s="80">
        <f t="shared" si="47"/>
        <v>0</v>
      </c>
      <c r="BS39" s="80">
        <f t="shared" si="47"/>
        <v>0</v>
      </c>
      <c r="BT39" s="80">
        <f t="shared" si="47"/>
        <v>0</v>
      </c>
      <c r="BU39" s="80">
        <f t="shared" si="47"/>
        <v>0</v>
      </c>
      <c r="BV39" s="80">
        <f t="shared" si="47"/>
        <v>0</v>
      </c>
      <c r="BW39" s="80">
        <f t="shared" si="47"/>
        <v>0</v>
      </c>
      <c r="BX39" s="80">
        <f t="shared" si="47"/>
        <v>0</v>
      </c>
      <c r="BY39" s="80">
        <f t="shared" si="47"/>
        <v>0</v>
      </c>
      <c r="BZ39" s="80">
        <f t="shared" si="47"/>
        <v>0</v>
      </c>
      <c r="CA39" s="80">
        <f t="shared" si="47"/>
        <v>0</v>
      </c>
      <c r="CB39" s="80">
        <f t="shared" si="47"/>
        <v>0</v>
      </c>
      <c r="CC39" s="80">
        <f t="shared" si="47"/>
        <v>0</v>
      </c>
      <c r="CD39" s="80">
        <f t="shared" si="47"/>
        <v>0</v>
      </c>
      <c r="CE39" s="80">
        <f t="shared" si="47"/>
        <v>0</v>
      </c>
      <c r="CF39" s="80">
        <f t="shared" si="47"/>
        <v>0</v>
      </c>
      <c r="CG39" s="80">
        <f t="shared" si="47"/>
        <v>0</v>
      </c>
      <c r="CH39" s="80">
        <f t="shared" si="47"/>
        <v>0</v>
      </c>
      <c r="CI39" s="80">
        <f t="shared" si="47"/>
        <v>0</v>
      </c>
      <c r="CJ39" s="80">
        <f t="shared" si="47"/>
        <v>0</v>
      </c>
      <c r="CK39" s="80">
        <f t="shared" si="47"/>
        <v>0</v>
      </c>
      <c r="CL39" s="80">
        <f t="shared" si="47"/>
        <v>0</v>
      </c>
      <c r="CM39" s="80">
        <f t="shared" si="47"/>
        <v>0</v>
      </c>
      <c r="CN39" s="80">
        <f t="shared" si="47"/>
        <v>0</v>
      </c>
      <c r="CO39" s="80">
        <f t="shared" si="47"/>
        <v>0</v>
      </c>
      <c r="CP39" s="80">
        <f t="shared" si="47"/>
        <v>0</v>
      </c>
      <c r="CQ39" s="80">
        <f t="shared" si="47"/>
        <v>0</v>
      </c>
      <c r="CR39" s="80">
        <f t="shared" si="47"/>
        <v>0</v>
      </c>
      <c r="CS39" s="80">
        <f t="shared" si="47"/>
        <v>0</v>
      </c>
      <c r="CT39" s="80">
        <f t="shared" si="47"/>
        <v>0</v>
      </c>
      <c r="CU39" s="80">
        <f t="shared" si="47"/>
        <v>0</v>
      </c>
      <c r="CV39" s="80">
        <f t="shared" si="47"/>
        <v>0</v>
      </c>
      <c r="CW39" s="80">
        <f t="shared" si="47"/>
        <v>0</v>
      </c>
      <c r="CX39" s="80">
        <f t="shared" si="47"/>
        <v>0</v>
      </c>
      <c r="CY39" s="80">
        <f t="shared" si="47"/>
        <v>0</v>
      </c>
      <c r="CZ39" s="80">
        <f t="shared" si="47"/>
        <v>0</v>
      </c>
      <c r="DA39" s="80">
        <f t="shared" si="47"/>
        <v>0</v>
      </c>
      <c r="DB39" s="80">
        <f t="shared" si="47"/>
        <v>0</v>
      </c>
      <c r="DC39" s="80">
        <f t="shared" si="47"/>
        <v>0</v>
      </c>
      <c r="DD39" s="80">
        <f t="shared" si="47"/>
        <v>0</v>
      </c>
      <c r="DE39" s="80">
        <f t="shared" si="47"/>
        <v>0</v>
      </c>
      <c r="DF39" s="80">
        <f t="shared" si="47"/>
        <v>0</v>
      </c>
      <c r="DG39" s="80">
        <f t="shared" si="47"/>
        <v>0</v>
      </c>
      <c r="DH39" s="80">
        <f t="shared" si="47"/>
        <v>0</v>
      </c>
      <c r="DI39" s="80">
        <f t="shared" si="47"/>
        <v>0</v>
      </c>
      <c r="DJ39" s="80">
        <f t="shared" si="47"/>
        <v>0</v>
      </c>
      <c r="DK39" s="80">
        <f t="shared" si="47"/>
        <v>0</v>
      </c>
      <c r="DL39" s="80">
        <f t="shared" si="47"/>
        <v>0</v>
      </c>
      <c r="DM39" s="80">
        <f t="shared" si="47"/>
        <v>0</v>
      </c>
      <c r="DN39" s="80">
        <f t="shared" si="47"/>
        <v>0</v>
      </c>
      <c r="DO39" s="80">
        <f t="shared" si="47"/>
        <v>0</v>
      </c>
      <c r="DP39" s="80">
        <f t="shared" si="47"/>
        <v>0</v>
      </c>
      <c r="DQ39" s="80">
        <f t="shared" si="47"/>
        <v>0</v>
      </c>
      <c r="DR39" s="80">
        <f t="shared" si="47"/>
        <v>0</v>
      </c>
      <c r="DS39" s="80">
        <f t="shared" si="47"/>
        <v>0</v>
      </c>
      <c r="DT39" s="80">
        <f t="shared" si="47"/>
        <v>0</v>
      </c>
      <c r="DU39" s="80">
        <f t="shared" si="47"/>
        <v>0</v>
      </c>
      <c r="DV39" s="80">
        <f t="shared" si="47"/>
        <v>0</v>
      </c>
      <c r="DW39" s="80">
        <f t="shared" si="47"/>
        <v>0</v>
      </c>
      <c r="DX39" s="80">
        <f t="shared" si="47"/>
        <v>0</v>
      </c>
      <c r="DY39" s="80">
        <f t="shared" si="47"/>
        <v>0</v>
      </c>
      <c r="DZ39" s="80">
        <f t="shared" ref="DZ39:GK39" si="48">_xlfn.SINGLE(COFINS)*SUM(DZ44,DZ47:DZ48,DZ50:DZ52)</f>
        <v>0</v>
      </c>
      <c r="EA39" s="80">
        <f t="shared" si="48"/>
        <v>0</v>
      </c>
      <c r="EB39" s="80">
        <f t="shared" si="48"/>
        <v>0</v>
      </c>
      <c r="EC39" s="80">
        <f t="shared" si="48"/>
        <v>0</v>
      </c>
      <c r="ED39" s="80">
        <f t="shared" si="48"/>
        <v>0</v>
      </c>
      <c r="EE39" s="80">
        <f t="shared" si="48"/>
        <v>0</v>
      </c>
      <c r="EF39" s="80">
        <f t="shared" si="48"/>
        <v>0</v>
      </c>
      <c r="EG39" s="80">
        <f t="shared" si="48"/>
        <v>0</v>
      </c>
      <c r="EH39" s="80">
        <f t="shared" si="48"/>
        <v>0</v>
      </c>
      <c r="EI39" s="80">
        <f t="shared" si="48"/>
        <v>0</v>
      </c>
      <c r="EJ39" s="80">
        <f t="shared" si="48"/>
        <v>0</v>
      </c>
      <c r="EK39" s="80">
        <f t="shared" si="48"/>
        <v>0</v>
      </c>
      <c r="EL39" s="80">
        <f t="shared" si="48"/>
        <v>0</v>
      </c>
      <c r="EM39" s="80">
        <f t="shared" si="48"/>
        <v>0</v>
      </c>
      <c r="EN39" s="80">
        <f t="shared" si="48"/>
        <v>0</v>
      </c>
      <c r="EO39" s="80">
        <f t="shared" si="48"/>
        <v>0</v>
      </c>
      <c r="EP39" s="80">
        <f t="shared" si="48"/>
        <v>0</v>
      </c>
      <c r="EQ39" s="80">
        <f t="shared" si="48"/>
        <v>0</v>
      </c>
      <c r="ER39" s="80">
        <f t="shared" si="48"/>
        <v>0</v>
      </c>
      <c r="ES39" s="80">
        <f t="shared" si="48"/>
        <v>0</v>
      </c>
      <c r="ET39" s="80">
        <f t="shared" si="48"/>
        <v>0</v>
      </c>
      <c r="EU39" s="80">
        <f t="shared" si="48"/>
        <v>0</v>
      </c>
      <c r="EV39" s="80">
        <f t="shared" si="48"/>
        <v>0</v>
      </c>
      <c r="EW39" s="80">
        <f t="shared" si="48"/>
        <v>0</v>
      </c>
      <c r="EX39" s="80">
        <f t="shared" si="48"/>
        <v>0</v>
      </c>
      <c r="EY39" s="80">
        <f t="shared" si="48"/>
        <v>0</v>
      </c>
      <c r="EZ39" s="80">
        <f t="shared" si="48"/>
        <v>0</v>
      </c>
      <c r="FA39" s="80">
        <f t="shared" si="48"/>
        <v>0</v>
      </c>
      <c r="FB39" s="80">
        <f t="shared" si="48"/>
        <v>0</v>
      </c>
      <c r="FC39" s="80">
        <f t="shared" si="48"/>
        <v>0</v>
      </c>
      <c r="FD39" s="80">
        <f t="shared" si="48"/>
        <v>0</v>
      </c>
      <c r="FE39" s="80">
        <f t="shared" si="48"/>
        <v>0</v>
      </c>
      <c r="FF39" s="80">
        <f t="shared" si="48"/>
        <v>0</v>
      </c>
      <c r="FG39" s="80">
        <f t="shared" si="48"/>
        <v>0</v>
      </c>
      <c r="FH39" s="80">
        <f t="shared" si="48"/>
        <v>0</v>
      </c>
      <c r="FI39" s="80">
        <f t="shared" si="48"/>
        <v>0</v>
      </c>
      <c r="FJ39" s="80">
        <f t="shared" si="48"/>
        <v>0</v>
      </c>
      <c r="FK39" s="80">
        <f t="shared" si="48"/>
        <v>0</v>
      </c>
      <c r="FL39" s="80">
        <f t="shared" si="48"/>
        <v>0</v>
      </c>
      <c r="FM39" s="80">
        <f t="shared" si="48"/>
        <v>0</v>
      </c>
      <c r="FN39" s="80">
        <f t="shared" si="48"/>
        <v>0</v>
      </c>
      <c r="FO39" s="80">
        <f t="shared" si="48"/>
        <v>0</v>
      </c>
      <c r="FP39" s="80">
        <f t="shared" si="48"/>
        <v>0</v>
      </c>
      <c r="FQ39" s="80">
        <f t="shared" si="48"/>
        <v>0</v>
      </c>
      <c r="FR39" s="80">
        <f t="shared" si="48"/>
        <v>0</v>
      </c>
      <c r="FS39" s="80">
        <f t="shared" si="48"/>
        <v>0</v>
      </c>
      <c r="FT39" s="80">
        <f t="shared" si="48"/>
        <v>0</v>
      </c>
      <c r="FU39" s="80">
        <f t="shared" si="48"/>
        <v>0</v>
      </c>
      <c r="FV39" s="80">
        <f t="shared" si="48"/>
        <v>0</v>
      </c>
      <c r="FW39" s="80">
        <f t="shared" si="48"/>
        <v>0</v>
      </c>
      <c r="FX39" s="80">
        <f t="shared" si="48"/>
        <v>0</v>
      </c>
      <c r="FY39" s="80">
        <f t="shared" si="48"/>
        <v>0</v>
      </c>
      <c r="FZ39" s="80">
        <f t="shared" si="48"/>
        <v>0</v>
      </c>
      <c r="GA39" s="80">
        <f t="shared" si="48"/>
        <v>0</v>
      </c>
      <c r="GB39" s="80">
        <f t="shared" si="48"/>
        <v>0</v>
      </c>
      <c r="GC39" s="80">
        <f t="shared" si="48"/>
        <v>0</v>
      </c>
      <c r="GD39" s="80">
        <f t="shared" si="48"/>
        <v>0</v>
      </c>
      <c r="GE39" s="80">
        <f t="shared" si="48"/>
        <v>0</v>
      </c>
      <c r="GF39" s="80">
        <f t="shared" si="48"/>
        <v>0</v>
      </c>
      <c r="GG39" s="80">
        <f t="shared" si="48"/>
        <v>0</v>
      </c>
      <c r="GH39" s="80">
        <f t="shared" si="48"/>
        <v>0</v>
      </c>
      <c r="GI39" s="80">
        <f t="shared" si="48"/>
        <v>0</v>
      </c>
      <c r="GJ39" s="80">
        <f t="shared" si="48"/>
        <v>0</v>
      </c>
      <c r="GK39" s="80">
        <f t="shared" si="48"/>
        <v>0</v>
      </c>
      <c r="GL39" s="80">
        <f t="shared" ref="GL39:HI39" si="49">_xlfn.SINGLE(COFINS)*SUM(GL44,GL47:GL48,GL50:GL52)</f>
        <v>0</v>
      </c>
      <c r="GM39" s="80">
        <f t="shared" si="49"/>
        <v>0</v>
      </c>
      <c r="GN39" s="80">
        <f t="shared" si="49"/>
        <v>0</v>
      </c>
      <c r="GO39" s="80">
        <f t="shared" si="49"/>
        <v>0</v>
      </c>
      <c r="GP39" s="80">
        <f t="shared" si="49"/>
        <v>0</v>
      </c>
      <c r="GQ39" s="80">
        <f t="shared" si="49"/>
        <v>0</v>
      </c>
      <c r="GR39" s="80">
        <f t="shared" si="49"/>
        <v>0</v>
      </c>
      <c r="GS39" s="80">
        <f t="shared" si="49"/>
        <v>0</v>
      </c>
      <c r="GT39" s="80">
        <f t="shared" si="49"/>
        <v>0</v>
      </c>
      <c r="GU39" s="80">
        <f t="shared" si="49"/>
        <v>0</v>
      </c>
      <c r="GV39" s="80">
        <f t="shared" si="49"/>
        <v>0</v>
      </c>
      <c r="GW39" s="80">
        <f t="shared" si="49"/>
        <v>0</v>
      </c>
      <c r="GX39" s="80">
        <f t="shared" si="49"/>
        <v>0</v>
      </c>
      <c r="GY39" s="80">
        <f t="shared" si="49"/>
        <v>0</v>
      </c>
      <c r="GZ39" s="80">
        <f t="shared" si="49"/>
        <v>0</v>
      </c>
      <c r="HA39" s="80">
        <f t="shared" si="49"/>
        <v>0</v>
      </c>
      <c r="HB39" s="80">
        <f t="shared" si="49"/>
        <v>0</v>
      </c>
      <c r="HC39" s="80">
        <f t="shared" si="49"/>
        <v>0</v>
      </c>
      <c r="HD39" s="80">
        <f t="shared" si="49"/>
        <v>0</v>
      </c>
      <c r="HE39" s="80">
        <f t="shared" si="49"/>
        <v>0</v>
      </c>
      <c r="HF39" s="80">
        <f t="shared" si="49"/>
        <v>0</v>
      </c>
      <c r="HG39" s="80">
        <f t="shared" si="49"/>
        <v>0</v>
      </c>
      <c r="HH39" s="80">
        <f t="shared" si="49"/>
        <v>0</v>
      </c>
      <c r="HI39" s="80">
        <f t="shared" si="49"/>
        <v>0</v>
      </c>
    </row>
    <row r="41" spans="1:217" s="22" customFormat="1" x14ac:dyDescent="0.2">
      <c r="A41" s="34" t="s">
        <v>232</v>
      </c>
      <c r="B41" s="83">
        <f t="shared" ref="B41:BM41" si="50">B12-B34</f>
        <v>0</v>
      </c>
      <c r="C41" s="83">
        <f t="shared" si="50"/>
        <v>0</v>
      </c>
      <c r="D41" s="83">
        <f t="shared" si="50"/>
        <v>0</v>
      </c>
      <c r="E41" s="83">
        <f t="shared" si="50"/>
        <v>0</v>
      </c>
      <c r="F41" s="83">
        <f t="shared" si="50"/>
        <v>0</v>
      </c>
      <c r="G41" s="83">
        <f t="shared" si="50"/>
        <v>0</v>
      </c>
      <c r="H41" s="83">
        <f t="shared" si="50"/>
        <v>0</v>
      </c>
      <c r="I41" s="83">
        <f t="shared" si="50"/>
        <v>0</v>
      </c>
      <c r="J41" s="83">
        <f t="shared" si="50"/>
        <v>0</v>
      </c>
      <c r="K41" s="83">
        <f t="shared" si="50"/>
        <v>0</v>
      </c>
      <c r="L41" s="83">
        <f t="shared" si="50"/>
        <v>0</v>
      </c>
      <c r="M41" s="83">
        <f t="shared" si="50"/>
        <v>0</v>
      </c>
      <c r="N41" s="83">
        <f t="shared" si="50"/>
        <v>0</v>
      </c>
      <c r="O41" s="83">
        <f t="shared" si="50"/>
        <v>0</v>
      </c>
      <c r="P41" s="83">
        <f t="shared" si="50"/>
        <v>100.07329588513642</v>
      </c>
      <c r="Q41" s="83">
        <f t="shared" si="50"/>
        <v>100.07329588513642</v>
      </c>
      <c r="R41" s="83">
        <f t="shared" si="50"/>
        <v>100.07329588513642</v>
      </c>
      <c r="S41" s="83">
        <f t="shared" si="50"/>
        <v>100.07329588513642</v>
      </c>
      <c r="T41" s="83">
        <f t="shared" si="50"/>
        <v>100.07329588513642</v>
      </c>
      <c r="U41" s="83">
        <f t="shared" si="50"/>
        <v>100.07329588513642</v>
      </c>
      <c r="V41" s="83">
        <f t="shared" si="50"/>
        <v>100.07329588513642</v>
      </c>
      <c r="W41" s="83">
        <f t="shared" si="50"/>
        <v>100.07329588513642</v>
      </c>
      <c r="X41" s="83">
        <f t="shared" si="50"/>
        <v>100.07329588513642</v>
      </c>
      <c r="Y41" s="83">
        <f t="shared" si="50"/>
        <v>100.07329588513642</v>
      </c>
      <c r="Z41" s="83">
        <f t="shared" si="50"/>
        <v>100.07329588513642</v>
      </c>
      <c r="AA41" s="83">
        <f t="shared" si="50"/>
        <v>100.07329588513642</v>
      </c>
      <c r="AB41" s="83">
        <f t="shared" si="50"/>
        <v>100.07329588513642</v>
      </c>
      <c r="AC41" s="83">
        <f t="shared" si="50"/>
        <v>100.07329588513642</v>
      </c>
      <c r="AD41" s="83">
        <f t="shared" si="50"/>
        <v>100.07329588513642</v>
      </c>
      <c r="AE41" s="83">
        <f t="shared" si="50"/>
        <v>100.07329588513642</v>
      </c>
      <c r="AF41" s="83">
        <f t="shared" si="50"/>
        <v>100.07329588513642</v>
      </c>
      <c r="AG41" s="83">
        <f t="shared" si="50"/>
        <v>100.07329588513642</v>
      </c>
      <c r="AH41" s="83">
        <f t="shared" si="50"/>
        <v>100.07329588513642</v>
      </c>
      <c r="AI41" s="83">
        <f t="shared" si="50"/>
        <v>100.07329588513642</v>
      </c>
      <c r="AJ41" s="83">
        <f t="shared" si="50"/>
        <v>100.07329588513642</v>
      </c>
      <c r="AK41" s="83">
        <f t="shared" si="50"/>
        <v>100.07329588513642</v>
      </c>
      <c r="AL41" s="83">
        <f t="shared" si="50"/>
        <v>100.07329588513642</v>
      </c>
      <c r="AM41" s="83">
        <f t="shared" si="50"/>
        <v>100.07329588513642</v>
      </c>
      <c r="AN41" s="83">
        <f t="shared" si="50"/>
        <v>100.07329588513642</v>
      </c>
      <c r="AO41" s="83">
        <f t="shared" si="50"/>
        <v>100.07329588513642</v>
      </c>
      <c r="AP41" s="83">
        <f t="shared" si="50"/>
        <v>100.07329588513642</v>
      </c>
      <c r="AQ41" s="83">
        <f t="shared" si="50"/>
        <v>100.07329588513642</v>
      </c>
      <c r="AR41" s="83">
        <f t="shared" si="50"/>
        <v>100.07329588513642</v>
      </c>
      <c r="AS41" s="83">
        <f t="shared" si="50"/>
        <v>100.07329588513642</v>
      </c>
      <c r="AT41" s="83">
        <f t="shared" si="50"/>
        <v>100.07329588513642</v>
      </c>
      <c r="AU41" s="83">
        <f t="shared" si="50"/>
        <v>100.07329588513642</v>
      </c>
      <c r="AV41" s="83">
        <f t="shared" si="50"/>
        <v>100.07329588513642</v>
      </c>
      <c r="AW41" s="83">
        <f t="shared" si="50"/>
        <v>100.07329588513642</v>
      </c>
      <c r="AX41" s="83">
        <f t="shared" si="50"/>
        <v>100.07329588513642</v>
      </c>
      <c r="AY41" s="83">
        <f t="shared" si="50"/>
        <v>100.07329588513642</v>
      </c>
      <c r="AZ41" s="83">
        <f t="shared" si="50"/>
        <v>100.07329588513642</v>
      </c>
      <c r="BA41" s="83">
        <f t="shared" si="50"/>
        <v>100.07329588513642</v>
      </c>
      <c r="BB41" s="83">
        <f t="shared" si="50"/>
        <v>100.07329588513642</v>
      </c>
      <c r="BC41" s="83">
        <f t="shared" si="50"/>
        <v>100.07329588513642</v>
      </c>
      <c r="BD41" s="83">
        <f t="shared" si="50"/>
        <v>100.07329588513642</v>
      </c>
      <c r="BE41" s="83">
        <f t="shared" si="50"/>
        <v>100.07329588513642</v>
      </c>
      <c r="BF41" s="83">
        <f t="shared" si="50"/>
        <v>100.07329588513642</v>
      </c>
      <c r="BG41" s="83">
        <f t="shared" si="50"/>
        <v>100.07329588513642</v>
      </c>
      <c r="BH41" s="83">
        <f t="shared" si="50"/>
        <v>100.07329588513642</v>
      </c>
      <c r="BI41" s="83">
        <f t="shared" si="50"/>
        <v>100.07329588513642</v>
      </c>
      <c r="BJ41" s="83">
        <f t="shared" si="50"/>
        <v>100.07329588513642</v>
      </c>
      <c r="BK41" s="83">
        <f t="shared" si="50"/>
        <v>100.07329588513642</v>
      </c>
      <c r="BL41" s="83">
        <f t="shared" si="50"/>
        <v>100.07329588513642</v>
      </c>
      <c r="BM41" s="83">
        <f t="shared" si="50"/>
        <v>100.07329588513642</v>
      </c>
      <c r="BN41" s="83">
        <f t="shared" ref="BN41:DY41" si="51">BN12-BN34</f>
        <v>100.07329588513642</v>
      </c>
      <c r="BO41" s="83">
        <f t="shared" si="51"/>
        <v>100.07329588513642</v>
      </c>
      <c r="BP41" s="83">
        <f t="shared" si="51"/>
        <v>100.07329588513642</v>
      </c>
      <c r="BQ41" s="83">
        <f t="shared" si="51"/>
        <v>100.07329588513642</v>
      </c>
      <c r="BR41" s="83">
        <f t="shared" si="51"/>
        <v>100.07329588513642</v>
      </c>
      <c r="BS41" s="83">
        <f t="shared" si="51"/>
        <v>100.07329588513642</v>
      </c>
      <c r="BT41" s="83">
        <f t="shared" si="51"/>
        <v>100.07329588513642</v>
      </c>
      <c r="BU41" s="83">
        <f t="shared" si="51"/>
        <v>100.07329588513642</v>
      </c>
      <c r="BV41" s="83">
        <f t="shared" si="51"/>
        <v>100.07329588513642</v>
      </c>
      <c r="BW41" s="83">
        <f t="shared" si="51"/>
        <v>100.07329588513642</v>
      </c>
      <c r="BX41" s="83">
        <f t="shared" si="51"/>
        <v>100.07329588513642</v>
      </c>
      <c r="BY41" s="83">
        <f t="shared" si="51"/>
        <v>100.07329588513642</v>
      </c>
      <c r="BZ41" s="83">
        <f t="shared" si="51"/>
        <v>100.07329588513642</v>
      </c>
      <c r="CA41" s="83">
        <f t="shared" si="51"/>
        <v>100.07329588513642</v>
      </c>
      <c r="CB41" s="83">
        <f t="shared" si="51"/>
        <v>100.07329588513642</v>
      </c>
      <c r="CC41" s="83">
        <f t="shared" si="51"/>
        <v>100.07329588513642</v>
      </c>
      <c r="CD41" s="83">
        <f t="shared" si="51"/>
        <v>100.07329588513642</v>
      </c>
      <c r="CE41" s="83">
        <f t="shared" si="51"/>
        <v>100.07329588513642</v>
      </c>
      <c r="CF41" s="83">
        <f t="shared" si="51"/>
        <v>100.07329588513642</v>
      </c>
      <c r="CG41" s="83">
        <f t="shared" si="51"/>
        <v>100.07329588513642</v>
      </c>
      <c r="CH41" s="83">
        <f t="shared" si="51"/>
        <v>100.07329588513642</v>
      </c>
      <c r="CI41" s="83">
        <f t="shared" si="51"/>
        <v>100.07329588513642</v>
      </c>
      <c r="CJ41" s="83">
        <f t="shared" si="51"/>
        <v>100.07329588513642</v>
      </c>
      <c r="CK41" s="83">
        <f t="shared" si="51"/>
        <v>100.07329588513642</v>
      </c>
      <c r="CL41" s="83">
        <f t="shared" si="51"/>
        <v>100.07329588513642</v>
      </c>
      <c r="CM41" s="83">
        <f t="shared" si="51"/>
        <v>100.07329588513642</v>
      </c>
      <c r="CN41" s="83">
        <f t="shared" si="51"/>
        <v>100.07329588513642</v>
      </c>
      <c r="CO41" s="83">
        <f t="shared" si="51"/>
        <v>100.07329588513642</v>
      </c>
      <c r="CP41" s="83">
        <f t="shared" si="51"/>
        <v>100.07329588513642</v>
      </c>
      <c r="CQ41" s="83">
        <f t="shared" si="51"/>
        <v>100.07329588513642</v>
      </c>
      <c r="CR41" s="83">
        <f t="shared" si="51"/>
        <v>100.07329588513642</v>
      </c>
      <c r="CS41" s="83">
        <f t="shared" si="51"/>
        <v>100.07329588513642</v>
      </c>
      <c r="CT41" s="83">
        <f t="shared" si="51"/>
        <v>100.07329588513642</v>
      </c>
      <c r="CU41" s="83">
        <f t="shared" si="51"/>
        <v>100.07329588513642</v>
      </c>
      <c r="CV41" s="83">
        <f t="shared" si="51"/>
        <v>100.07329588513642</v>
      </c>
      <c r="CW41" s="83">
        <f t="shared" si="51"/>
        <v>100.07329588513642</v>
      </c>
      <c r="CX41" s="83">
        <f t="shared" si="51"/>
        <v>100.07329588513642</v>
      </c>
      <c r="CY41" s="83">
        <f t="shared" si="51"/>
        <v>100.07329588513642</v>
      </c>
      <c r="CZ41" s="83">
        <f t="shared" si="51"/>
        <v>100.07329588513642</v>
      </c>
      <c r="DA41" s="83">
        <f t="shared" si="51"/>
        <v>100.07329588513642</v>
      </c>
      <c r="DB41" s="83">
        <f t="shared" si="51"/>
        <v>100.07329588513642</v>
      </c>
      <c r="DC41" s="83">
        <f t="shared" si="51"/>
        <v>100.07329588513642</v>
      </c>
      <c r="DD41" s="83">
        <f t="shared" si="51"/>
        <v>100.07329588513642</v>
      </c>
      <c r="DE41" s="83">
        <f t="shared" si="51"/>
        <v>100.07329588513642</v>
      </c>
      <c r="DF41" s="83">
        <f t="shared" si="51"/>
        <v>100.07329588513642</v>
      </c>
      <c r="DG41" s="83">
        <f t="shared" si="51"/>
        <v>100.07329588513642</v>
      </c>
      <c r="DH41" s="83">
        <f t="shared" si="51"/>
        <v>100.07329588513642</v>
      </c>
      <c r="DI41" s="83">
        <f t="shared" si="51"/>
        <v>100.07329588513642</v>
      </c>
      <c r="DJ41" s="83">
        <f t="shared" si="51"/>
        <v>100.07329588513642</v>
      </c>
      <c r="DK41" s="83">
        <f t="shared" si="51"/>
        <v>100.07329588513642</v>
      </c>
      <c r="DL41" s="83">
        <f t="shared" si="51"/>
        <v>100.07329588513642</v>
      </c>
      <c r="DM41" s="83">
        <f t="shared" si="51"/>
        <v>100.07329588513642</v>
      </c>
      <c r="DN41" s="83">
        <f t="shared" si="51"/>
        <v>100.07329588513642</v>
      </c>
      <c r="DO41" s="83">
        <f t="shared" si="51"/>
        <v>100.07329588513642</v>
      </c>
      <c r="DP41" s="83">
        <f t="shared" si="51"/>
        <v>100.07329588513642</v>
      </c>
      <c r="DQ41" s="83">
        <f t="shared" si="51"/>
        <v>100.07329588513642</v>
      </c>
      <c r="DR41" s="83">
        <f t="shared" si="51"/>
        <v>100.07329588513642</v>
      </c>
      <c r="DS41" s="83">
        <f t="shared" si="51"/>
        <v>100.07329588513642</v>
      </c>
      <c r="DT41" s="83">
        <f t="shared" si="51"/>
        <v>100.07329588513642</v>
      </c>
      <c r="DU41" s="83">
        <f t="shared" si="51"/>
        <v>100.07329588513642</v>
      </c>
      <c r="DV41" s="83">
        <f t="shared" si="51"/>
        <v>100.07329588513642</v>
      </c>
      <c r="DW41" s="83">
        <f t="shared" si="51"/>
        <v>100.07329588513642</v>
      </c>
      <c r="DX41" s="83">
        <f t="shared" si="51"/>
        <v>100.07329588513642</v>
      </c>
      <c r="DY41" s="83">
        <f t="shared" si="51"/>
        <v>100.07329588513642</v>
      </c>
      <c r="DZ41" s="83">
        <f t="shared" ref="DZ41:GK41" si="52">DZ12-DZ34</f>
        <v>100.07329588513642</v>
      </c>
      <c r="EA41" s="83">
        <f t="shared" si="52"/>
        <v>100.07329588513642</v>
      </c>
      <c r="EB41" s="83">
        <f t="shared" si="52"/>
        <v>100.07329588513642</v>
      </c>
      <c r="EC41" s="83">
        <f t="shared" si="52"/>
        <v>100.07329588513642</v>
      </c>
      <c r="ED41" s="83">
        <f t="shared" si="52"/>
        <v>100.07329588513642</v>
      </c>
      <c r="EE41" s="83">
        <f t="shared" si="52"/>
        <v>100.07329588513642</v>
      </c>
      <c r="EF41" s="83">
        <f t="shared" si="52"/>
        <v>100.07329588513642</v>
      </c>
      <c r="EG41" s="83">
        <f t="shared" si="52"/>
        <v>100.07329588513642</v>
      </c>
      <c r="EH41" s="83">
        <f t="shared" si="52"/>
        <v>100.07329588513642</v>
      </c>
      <c r="EI41" s="83">
        <f t="shared" si="52"/>
        <v>100.07329588513642</v>
      </c>
      <c r="EJ41" s="83">
        <f t="shared" si="52"/>
        <v>100.07329588513642</v>
      </c>
      <c r="EK41" s="83">
        <f t="shared" si="52"/>
        <v>100.07329588513642</v>
      </c>
      <c r="EL41" s="83">
        <f t="shared" si="52"/>
        <v>100.07329588513642</v>
      </c>
      <c r="EM41" s="83">
        <f t="shared" si="52"/>
        <v>100.07329588513642</v>
      </c>
      <c r="EN41" s="83">
        <f t="shared" si="52"/>
        <v>100.07329588513642</v>
      </c>
      <c r="EO41" s="83">
        <f t="shared" si="52"/>
        <v>100.07329588513642</v>
      </c>
      <c r="EP41" s="83">
        <f t="shared" si="52"/>
        <v>100.07329588513642</v>
      </c>
      <c r="EQ41" s="83">
        <f t="shared" si="52"/>
        <v>100.07329588513642</v>
      </c>
      <c r="ER41" s="83">
        <f t="shared" si="52"/>
        <v>100.07329588513642</v>
      </c>
      <c r="ES41" s="83">
        <f t="shared" si="52"/>
        <v>100.07329588513642</v>
      </c>
      <c r="ET41" s="83">
        <f t="shared" si="52"/>
        <v>100.07329588513642</v>
      </c>
      <c r="EU41" s="83">
        <f t="shared" si="52"/>
        <v>100.07329588513642</v>
      </c>
      <c r="EV41" s="83">
        <f t="shared" si="52"/>
        <v>100.07329588513642</v>
      </c>
      <c r="EW41" s="83">
        <f t="shared" si="52"/>
        <v>100.07329588513642</v>
      </c>
      <c r="EX41" s="83">
        <f t="shared" si="52"/>
        <v>100.07329588513642</v>
      </c>
      <c r="EY41" s="83">
        <f t="shared" si="52"/>
        <v>100.07329588513642</v>
      </c>
      <c r="EZ41" s="83">
        <f t="shared" si="52"/>
        <v>100.07329588513642</v>
      </c>
      <c r="FA41" s="83">
        <f t="shared" si="52"/>
        <v>100.07329588513642</v>
      </c>
      <c r="FB41" s="83">
        <f t="shared" si="52"/>
        <v>100.07329588513642</v>
      </c>
      <c r="FC41" s="83">
        <f t="shared" si="52"/>
        <v>100.07329588513642</v>
      </c>
      <c r="FD41" s="83">
        <f t="shared" si="52"/>
        <v>100.07329588513642</v>
      </c>
      <c r="FE41" s="83">
        <f t="shared" si="52"/>
        <v>100.07329588513642</v>
      </c>
      <c r="FF41" s="83">
        <f t="shared" si="52"/>
        <v>100.07329588513642</v>
      </c>
      <c r="FG41" s="83">
        <f t="shared" si="52"/>
        <v>100.07329588513642</v>
      </c>
      <c r="FH41" s="83">
        <f t="shared" si="52"/>
        <v>100.07329588513642</v>
      </c>
      <c r="FI41" s="83">
        <f t="shared" si="52"/>
        <v>100.07329588513642</v>
      </c>
      <c r="FJ41" s="83">
        <f t="shared" si="52"/>
        <v>100.07329588513642</v>
      </c>
      <c r="FK41" s="83">
        <f t="shared" si="52"/>
        <v>100.07329588513642</v>
      </c>
      <c r="FL41" s="83">
        <f t="shared" si="52"/>
        <v>100.07329588513642</v>
      </c>
      <c r="FM41" s="83">
        <f t="shared" si="52"/>
        <v>100.07329588513642</v>
      </c>
      <c r="FN41" s="83">
        <f t="shared" si="52"/>
        <v>100.07329588513642</v>
      </c>
      <c r="FO41" s="83">
        <f t="shared" si="52"/>
        <v>100.07329588513642</v>
      </c>
      <c r="FP41" s="83">
        <f t="shared" si="52"/>
        <v>100.07329588513642</v>
      </c>
      <c r="FQ41" s="83">
        <f t="shared" si="52"/>
        <v>100.07329588513642</v>
      </c>
      <c r="FR41" s="83">
        <f t="shared" si="52"/>
        <v>100.07329588513642</v>
      </c>
      <c r="FS41" s="83">
        <f t="shared" si="52"/>
        <v>100.07329588513642</v>
      </c>
      <c r="FT41" s="83">
        <f t="shared" si="52"/>
        <v>100.07329588513642</v>
      </c>
      <c r="FU41" s="83">
        <f t="shared" si="52"/>
        <v>100.07329588513642</v>
      </c>
      <c r="FV41" s="83">
        <f t="shared" si="52"/>
        <v>100.07329588513642</v>
      </c>
      <c r="FW41" s="83">
        <f t="shared" si="52"/>
        <v>100.07329588513642</v>
      </c>
      <c r="FX41" s="83">
        <f t="shared" si="52"/>
        <v>100.07329588513642</v>
      </c>
      <c r="FY41" s="83">
        <f t="shared" si="52"/>
        <v>100.07329588513642</v>
      </c>
      <c r="FZ41" s="83">
        <f t="shared" si="52"/>
        <v>100.07329588513642</v>
      </c>
      <c r="GA41" s="83">
        <f t="shared" si="52"/>
        <v>100.07329588513642</v>
      </c>
      <c r="GB41" s="83">
        <f t="shared" si="52"/>
        <v>100.07329588513642</v>
      </c>
      <c r="GC41" s="83">
        <f t="shared" si="52"/>
        <v>100.07329588513642</v>
      </c>
      <c r="GD41" s="83">
        <f t="shared" si="52"/>
        <v>100.07329588513642</v>
      </c>
      <c r="GE41" s="83">
        <f t="shared" si="52"/>
        <v>100.07329588513642</v>
      </c>
      <c r="GF41" s="83">
        <f t="shared" si="52"/>
        <v>100.07329588513642</v>
      </c>
      <c r="GG41" s="83">
        <f t="shared" si="52"/>
        <v>100.07329588513642</v>
      </c>
      <c r="GH41" s="83">
        <f t="shared" si="52"/>
        <v>100.07329588513642</v>
      </c>
      <c r="GI41" s="83">
        <f t="shared" si="52"/>
        <v>100.07329588513642</v>
      </c>
      <c r="GJ41" s="83">
        <f t="shared" si="52"/>
        <v>100.07329588513642</v>
      </c>
      <c r="GK41" s="83">
        <f t="shared" si="52"/>
        <v>100.07329588513642</v>
      </c>
      <c r="GL41" s="83">
        <f t="shared" ref="GL41:HI41" si="53">GL12-GL34</f>
        <v>100.07329588513642</v>
      </c>
      <c r="GM41" s="83">
        <f t="shared" si="53"/>
        <v>100.07329588513642</v>
      </c>
      <c r="GN41" s="83">
        <f t="shared" si="53"/>
        <v>100.07329588513642</v>
      </c>
      <c r="GO41" s="83">
        <f t="shared" si="53"/>
        <v>100.07329588513642</v>
      </c>
      <c r="GP41" s="83">
        <f t="shared" si="53"/>
        <v>100.07329588513642</v>
      </c>
      <c r="GQ41" s="83">
        <f t="shared" si="53"/>
        <v>100.07329588513642</v>
      </c>
      <c r="GR41" s="83">
        <f t="shared" si="53"/>
        <v>100.07329588513642</v>
      </c>
      <c r="GS41" s="83">
        <f t="shared" si="53"/>
        <v>100.07329588513642</v>
      </c>
      <c r="GT41" s="83">
        <f t="shared" si="53"/>
        <v>100.07329588513642</v>
      </c>
      <c r="GU41" s="83">
        <f t="shared" si="53"/>
        <v>100.07329588513642</v>
      </c>
      <c r="GV41" s="83">
        <f t="shared" si="53"/>
        <v>100.07329588513642</v>
      </c>
      <c r="GW41" s="83">
        <f t="shared" si="53"/>
        <v>100.07329588513642</v>
      </c>
      <c r="GX41" s="83">
        <f t="shared" si="53"/>
        <v>100.07329588513642</v>
      </c>
      <c r="GY41" s="83">
        <f t="shared" si="53"/>
        <v>100.07329588513642</v>
      </c>
      <c r="GZ41" s="83">
        <f t="shared" si="53"/>
        <v>100.07329588513642</v>
      </c>
      <c r="HA41" s="83">
        <f t="shared" si="53"/>
        <v>100.07329588513642</v>
      </c>
      <c r="HB41" s="83">
        <f t="shared" si="53"/>
        <v>100.07329588513642</v>
      </c>
      <c r="HC41" s="83">
        <f t="shared" si="53"/>
        <v>100.07329588513642</v>
      </c>
      <c r="HD41" s="83">
        <f t="shared" si="53"/>
        <v>100.07329588513642</v>
      </c>
      <c r="HE41" s="83">
        <f t="shared" si="53"/>
        <v>100.07329588513642</v>
      </c>
      <c r="HF41" s="83">
        <f t="shared" si="53"/>
        <v>100.07329588513642</v>
      </c>
      <c r="HG41" s="83">
        <f t="shared" si="53"/>
        <v>100.07329588513642</v>
      </c>
      <c r="HH41" s="83">
        <f t="shared" si="53"/>
        <v>100.07329588513642</v>
      </c>
      <c r="HI41" s="83">
        <f t="shared" si="53"/>
        <v>100.07329588513642</v>
      </c>
    </row>
    <row r="43" spans="1:217" s="22" customFormat="1" x14ac:dyDescent="0.2">
      <c r="A43" s="34" t="s">
        <v>233</v>
      </c>
      <c r="B43" s="83">
        <f t="shared" ref="B43:BM43" si="54">SUM(B44:B52)</f>
        <v>0</v>
      </c>
      <c r="C43" s="83">
        <f t="shared" si="54"/>
        <v>0</v>
      </c>
      <c r="D43" s="83">
        <f t="shared" si="54"/>
        <v>0</v>
      </c>
      <c r="E43" s="83">
        <f t="shared" si="54"/>
        <v>0</v>
      </c>
      <c r="F43" s="83">
        <f t="shared" si="54"/>
        <v>0</v>
      </c>
      <c r="G43" s="83">
        <f t="shared" si="54"/>
        <v>0</v>
      </c>
      <c r="H43" s="83">
        <f t="shared" si="54"/>
        <v>0</v>
      </c>
      <c r="I43" s="83">
        <f t="shared" si="54"/>
        <v>0</v>
      </c>
      <c r="J43" s="83">
        <f t="shared" si="54"/>
        <v>0</v>
      </c>
      <c r="K43" s="83">
        <f t="shared" si="54"/>
        <v>0</v>
      </c>
      <c r="L43" s="83">
        <f t="shared" si="54"/>
        <v>0</v>
      </c>
      <c r="M43" s="83">
        <f t="shared" si="54"/>
        <v>0</v>
      </c>
      <c r="N43" s="83">
        <f t="shared" si="54"/>
        <v>0</v>
      </c>
      <c r="O43" s="83">
        <f t="shared" si="54"/>
        <v>0</v>
      </c>
      <c r="P43" s="83">
        <f t="shared" si="54"/>
        <v>0</v>
      </c>
      <c r="Q43" s="83">
        <f t="shared" si="54"/>
        <v>0</v>
      </c>
      <c r="R43" s="83">
        <f t="shared" si="54"/>
        <v>0</v>
      </c>
      <c r="S43" s="83">
        <f t="shared" si="54"/>
        <v>0</v>
      </c>
      <c r="T43" s="83">
        <f t="shared" si="54"/>
        <v>0</v>
      </c>
      <c r="U43" s="83">
        <f t="shared" si="54"/>
        <v>0</v>
      </c>
      <c r="V43" s="83">
        <f t="shared" si="54"/>
        <v>0</v>
      </c>
      <c r="W43" s="83">
        <f t="shared" si="54"/>
        <v>0</v>
      </c>
      <c r="X43" s="83">
        <f t="shared" si="54"/>
        <v>0</v>
      </c>
      <c r="Y43" s="83">
        <f t="shared" si="54"/>
        <v>0</v>
      </c>
      <c r="Z43" s="83">
        <f t="shared" si="54"/>
        <v>0</v>
      </c>
      <c r="AA43" s="83">
        <f t="shared" si="54"/>
        <v>0</v>
      </c>
      <c r="AB43" s="83">
        <f t="shared" si="54"/>
        <v>0</v>
      </c>
      <c r="AC43" s="83">
        <f t="shared" si="54"/>
        <v>0</v>
      </c>
      <c r="AD43" s="83">
        <f t="shared" si="54"/>
        <v>0</v>
      </c>
      <c r="AE43" s="83">
        <f t="shared" si="54"/>
        <v>0</v>
      </c>
      <c r="AF43" s="83">
        <f t="shared" si="54"/>
        <v>0</v>
      </c>
      <c r="AG43" s="83">
        <f t="shared" si="54"/>
        <v>0</v>
      </c>
      <c r="AH43" s="83">
        <f t="shared" si="54"/>
        <v>0</v>
      </c>
      <c r="AI43" s="83">
        <f t="shared" si="54"/>
        <v>0</v>
      </c>
      <c r="AJ43" s="83">
        <f t="shared" si="54"/>
        <v>0</v>
      </c>
      <c r="AK43" s="83">
        <f t="shared" si="54"/>
        <v>0</v>
      </c>
      <c r="AL43" s="83">
        <f t="shared" si="54"/>
        <v>0</v>
      </c>
      <c r="AM43" s="83">
        <f t="shared" si="54"/>
        <v>0</v>
      </c>
      <c r="AN43" s="83">
        <f t="shared" si="54"/>
        <v>0</v>
      </c>
      <c r="AO43" s="83">
        <f t="shared" si="54"/>
        <v>0</v>
      </c>
      <c r="AP43" s="83">
        <f t="shared" si="54"/>
        <v>0</v>
      </c>
      <c r="AQ43" s="83">
        <f t="shared" si="54"/>
        <v>0</v>
      </c>
      <c r="AR43" s="83">
        <f t="shared" si="54"/>
        <v>0</v>
      </c>
      <c r="AS43" s="83">
        <f t="shared" si="54"/>
        <v>0</v>
      </c>
      <c r="AT43" s="83">
        <f t="shared" si="54"/>
        <v>0</v>
      </c>
      <c r="AU43" s="83">
        <f t="shared" si="54"/>
        <v>0</v>
      </c>
      <c r="AV43" s="83">
        <f t="shared" si="54"/>
        <v>0</v>
      </c>
      <c r="AW43" s="83">
        <f t="shared" si="54"/>
        <v>0</v>
      </c>
      <c r="AX43" s="83">
        <f t="shared" si="54"/>
        <v>0</v>
      </c>
      <c r="AY43" s="83">
        <f t="shared" si="54"/>
        <v>0</v>
      </c>
      <c r="AZ43" s="83">
        <f t="shared" si="54"/>
        <v>0</v>
      </c>
      <c r="BA43" s="83">
        <f t="shared" si="54"/>
        <v>0</v>
      </c>
      <c r="BB43" s="83">
        <f t="shared" si="54"/>
        <v>0</v>
      </c>
      <c r="BC43" s="83">
        <f t="shared" si="54"/>
        <v>0</v>
      </c>
      <c r="BD43" s="83">
        <f t="shared" si="54"/>
        <v>0</v>
      </c>
      <c r="BE43" s="83">
        <f t="shared" si="54"/>
        <v>0</v>
      </c>
      <c r="BF43" s="83">
        <f t="shared" si="54"/>
        <v>0</v>
      </c>
      <c r="BG43" s="83">
        <f t="shared" si="54"/>
        <v>0</v>
      </c>
      <c r="BH43" s="83">
        <f t="shared" si="54"/>
        <v>0</v>
      </c>
      <c r="BI43" s="83">
        <f t="shared" si="54"/>
        <v>0</v>
      </c>
      <c r="BJ43" s="83">
        <f t="shared" si="54"/>
        <v>0</v>
      </c>
      <c r="BK43" s="83">
        <f t="shared" si="54"/>
        <v>0</v>
      </c>
      <c r="BL43" s="83">
        <f t="shared" si="54"/>
        <v>0</v>
      </c>
      <c r="BM43" s="83">
        <f t="shared" si="54"/>
        <v>0</v>
      </c>
      <c r="BN43" s="83">
        <f t="shared" ref="BN43:DY43" si="55">SUM(BN44:BN52)</f>
        <v>0</v>
      </c>
      <c r="BO43" s="83">
        <f t="shared" si="55"/>
        <v>0</v>
      </c>
      <c r="BP43" s="83">
        <f t="shared" si="55"/>
        <v>0</v>
      </c>
      <c r="BQ43" s="83">
        <f t="shared" si="55"/>
        <v>0</v>
      </c>
      <c r="BR43" s="83">
        <f t="shared" si="55"/>
        <v>0</v>
      </c>
      <c r="BS43" s="83">
        <f t="shared" si="55"/>
        <v>0</v>
      </c>
      <c r="BT43" s="83">
        <f t="shared" si="55"/>
        <v>0</v>
      </c>
      <c r="BU43" s="83">
        <f t="shared" si="55"/>
        <v>0</v>
      </c>
      <c r="BV43" s="83">
        <f t="shared" si="55"/>
        <v>0</v>
      </c>
      <c r="BW43" s="83">
        <f t="shared" si="55"/>
        <v>0</v>
      </c>
      <c r="BX43" s="83">
        <f t="shared" si="55"/>
        <v>0</v>
      </c>
      <c r="BY43" s="83">
        <f t="shared" si="55"/>
        <v>0</v>
      </c>
      <c r="BZ43" s="83">
        <f t="shared" si="55"/>
        <v>0</v>
      </c>
      <c r="CA43" s="83">
        <f t="shared" si="55"/>
        <v>0</v>
      </c>
      <c r="CB43" s="83">
        <f t="shared" si="55"/>
        <v>0</v>
      </c>
      <c r="CC43" s="83">
        <f t="shared" si="55"/>
        <v>0</v>
      </c>
      <c r="CD43" s="83">
        <f t="shared" si="55"/>
        <v>0</v>
      </c>
      <c r="CE43" s="83">
        <f t="shared" si="55"/>
        <v>0</v>
      </c>
      <c r="CF43" s="83">
        <f t="shared" si="55"/>
        <v>0</v>
      </c>
      <c r="CG43" s="83">
        <f t="shared" si="55"/>
        <v>0</v>
      </c>
      <c r="CH43" s="83">
        <f t="shared" si="55"/>
        <v>0</v>
      </c>
      <c r="CI43" s="83">
        <f t="shared" si="55"/>
        <v>0</v>
      </c>
      <c r="CJ43" s="83">
        <f t="shared" si="55"/>
        <v>0</v>
      </c>
      <c r="CK43" s="83">
        <f t="shared" si="55"/>
        <v>0</v>
      </c>
      <c r="CL43" s="83">
        <f t="shared" si="55"/>
        <v>0</v>
      </c>
      <c r="CM43" s="83">
        <f t="shared" si="55"/>
        <v>0</v>
      </c>
      <c r="CN43" s="83">
        <f t="shared" si="55"/>
        <v>0</v>
      </c>
      <c r="CO43" s="83">
        <f t="shared" si="55"/>
        <v>0</v>
      </c>
      <c r="CP43" s="83">
        <f t="shared" si="55"/>
        <v>0</v>
      </c>
      <c r="CQ43" s="83">
        <f t="shared" si="55"/>
        <v>0</v>
      </c>
      <c r="CR43" s="83">
        <f t="shared" si="55"/>
        <v>0</v>
      </c>
      <c r="CS43" s="83">
        <f t="shared" si="55"/>
        <v>0</v>
      </c>
      <c r="CT43" s="83">
        <f t="shared" si="55"/>
        <v>0</v>
      </c>
      <c r="CU43" s="83">
        <f t="shared" si="55"/>
        <v>0</v>
      </c>
      <c r="CV43" s="83">
        <f t="shared" si="55"/>
        <v>0</v>
      </c>
      <c r="CW43" s="83">
        <f t="shared" si="55"/>
        <v>0</v>
      </c>
      <c r="CX43" s="83">
        <f t="shared" si="55"/>
        <v>0</v>
      </c>
      <c r="CY43" s="83">
        <f t="shared" si="55"/>
        <v>0</v>
      </c>
      <c r="CZ43" s="83">
        <f t="shared" si="55"/>
        <v>0</v>
      </c>
      <c r="DA43" s="83">
        <f t="shared" si="55"/>
        <v>0</v>
      </c>
      <c r="DB43" s="83">
        <f t="shared" si="55"/>
        <v>0</v>
      </c>
      <c r="DC43" s="83">
        <f t="shared" si="55"/>
        <v>0</v>
      </c>
      <c r="DD43" s="83">
        <f t="shared" si="55"/>
        <v>0</v>
      </c>
      <c r="DE43" s="83">
        <f t="shared" si="55"/>
        <v>0</v>
      </c>
      <c r="DF43" s="83">
        <f t="shared" si="55"/>
        <v>0</v>
      </c>
      <c r="DG43" s="83">
        <f t="shared" si="55"/>
        <v>0</v>
      </c>
      <c r="DH43" s="83">
        <f t="shared" si="55"/>
        <v>0</v>
      </c>
      <c r="DI43" s="83">
        <f t="shared" si="55"/>
        <v>0</v>
      </c>
      <c r="DJ43" s="83">
        <f t="shared" si="55"/>
        <v>0</v>
      </c>
      <c r="DK43" s="83">
        <f t="shared" si="55"/>
        <v>0</v>
      </c>
      <c r="DL43" s="83">
        <f t="shared" si="55"/>
        <v>0</v>
      </c>
      <c r="DM43" s="83">
        <f t="shared" si="55"/>
        <v>0</v>
      </c>
      <c r="DN43" s="83">
        <f t="shared" si="55"/>
        <v>0</v>
      </c>
      <c r="DO43" s="83">
        <f t="shared" si="55"/>
        <v>0</v>
      </c>
      <c r="DP43" s="83">
        <f t="shared" si="55"/>
        <v>0</v>
      </c>
      <c r="DQ43" s="83">
        <f t="shared" si="55"/>
        <v>0</v>
      </c>
      <c r="DR43" s="83">
        <f t="shared" si="55"/>
        <v>0</v>
      </c>
      <c r="DS43" s="83">
        <f t="shared" si="55"/>
        <v>0</v>
      </c>
      <c r="DT43" s="83">
        <f t="shared" si="55"/>
        <v>0</v>
      </c>
      <c r="DU43" s="83">
        <f t="shared" si="55"/>
        <v>0</v>
      </c>
      <c r="DV43" s="83">
        <f t="shared" si="55"/>
        <v>0</v>
      </c>
      <c r="DW43" s="83">
        <f t="shared" si="55"/>
        <v>0</v>
      </c>
      <c r="DX43" s="83">
        <f t="shared" si="55"/>
        <v>0</v>
      </c>
      <c r="DY43" s="83">
        <f t="shared" si="55"/>
        <v>0</v>
      </c>
      <c r="DZ43" s="83">
        <f t="shared" ref="DZ43:GK43" si="56">SUM(DZ44:DZ52)</f>
        <v>0</v>
      </c>
      <c r="EA43" s="83">
        <f t="shared" si="56"/>
        <v>0</v>
      </c>
      <c r="EB43" s="83">
        <f t="shared" si="56"/>
        <v>0</v>
      </c>
      <c r="EC43" s="83">
        <f t="shared" si="56"/>
        <v>0</v>
      </c>
      <c r="ED43" s="83">
        <f t="shared" si="56"/>
        <v>0</v>
      </c>
      <c r="EE43" s="83">
        <f t="shared" si="56"/>
        <v>0</v>
      </c>
      <c r="EF43" s="83">
        <f t="shared" si="56"/>
        <v>0</v>
      </c>
      <c r="EG43" s="83">
        <f t="shared" si="56"/>
        <v>0</v>
      </c>
      <c r="EH43" s="83">
        <f t="shared" si="56"/>
        <v>0</v>
      </c>
      <c r="EI43" s="83">
        <f t="shared" si="56"/>
        <v>0</v>
      </c>
      <c r="EJ43" s="83">
        <f t="shared" si="56"/>
        <v>0</v>
      </c>
      <c r="EK43" s="83">
        <f t="shared" si="56"/>
        <v>0</v>
      </c>
      <c r="EL43" s="83">
        <f t="shared" si="56"/>
        <v>0</v>
      </c>
      <c r="EM43" s="83">
        <f t="shared" si="56"/>
        <v>0</v>
      </c>
      <c r="EN43" s="83">
        <f t="shared" si="56"/>
        <v>0</v>
      </c>
      <c r="EO43" s="83">
        <f t="shared" si="56"/>
        <v>0</v>
      </c>
      <c r="EP43" s="83">
        <f t="shared" si="56"/>
        <v>0</v>
      </c>
      <c r="EQ43" s="83">
        <f t="shared" si="56"/>
        <v>0</v>
      </c>
      <c r="ER43" s="83">
        <f t="shared" si="56"/>
        <v>0</v>
      </c>
      <c r="ES43" s="83">
        <f t="shared" si="56"/>
        <v>0</v>
      </c>
      <c r="ET43" s="83">
        <f t="shared" si="56"/>
        <v>0</v>
      </c>
      <c r="EU43" s="83">
        <f t="shared" si="56"/>
        <v>0</v>
      </c>
      <c r="EV43" s="83">
        <f t="shared" si="56"/>
        <v>0</v>
      </c>
      <c r="EW43" s="83">
        <f t="shared" si="56"/>
        <v>0</v>
      </c>
      <c r="EX43" s="83">
        <f t="shared" si="56"/>
        <v>0</v>
      </c>
      <c r="EY43" s="83">
        <f t="shared" si="56"/>
        <v>0</v>
      </c>
      <c r="EZ43" s="83">
        <f t="shared" si="56"/>
        <v>0</v>
      </c>
      <c r="FA43" s="83">
        <f t="shared" si="56"/>
        <v>0</v>
      </c>
      <c r="FB43" s="83">
        <f t="shared" si="56"/>
        <v>0</v>
      </c>
      <c r="FC43" s="83">
        <f t="shared" si="56"/>
        <v>0</v>
      </c>
      <c r="FD43" s="83">
        <f t="shared" si="56"/>
        <v>0</v>
      </c>
      <c r="FE43" s="83">
        <f t="shared" si="56"/>
        <v>0</v>
      </c>
      <c r="FF43" s="83">
        <f t="shared" si="56"/>
        <v>0</v>
      </c>
      <c r="FG43" s="83">
        <f t="shared" si="56"/>
        <v>0</v>
      </c>
      <c r="FH43" s="83">
        <f t="shared" si="56"/>
        <v>0</v>
      </c>
      <c r="FI43" s="83">
        <f t="shared" si="56"/>
        <v>0</v>
      </c>
      <c r="FJ43" s="83">
        <f t="shared" si="56"/>
        <v>0</v>
      </c>
      <c r="FK43" s="83">
        <f t="shared" si="56"/>
        <v>0</v>
      </c>
      <c r="FL43" s="83">
        <f t="shared" si="56"/>
        <v>0</v>
      </c>
      <c r="FM43" s="83">
        <f t="shared" si="56"/>
        <v>0</v>
      </c>
      <c r="FN43" s="83">
        <f t="shared" si="56"/>
        <v>0</v>
      </c>
      <c r="FO43" s="83">
        <f t="shared" si="56"/>
        <v>0</v>
      </c>
      <c r="FP43" s="83">
        <f t="shared" si="56"/>
        <v>0</v>
      </c>
      <c r="FQ43" s="83">
        <f t="shared" si="56"/>
        <v>0</v>
      </c>
      <c r="FR43" s="83">
        <f t="shared" si="56"/>
        <v>0</v>
      </c>
      <c r="FS43" s="83">
        <f t="shared" si="56"/>
        <v>0</v>
      </c>
      <c r="FT43" s="83">
        <f t="shared" si="56"/>
        <v>0</v>
      </c>
      <c r="FU43" s="83">
        <f t="shared" si="56"/>
        <v>0</v>
      </c>
      <c r="FV43" s="83">
        <f t="shared" si="56"/>
        <v>0</v>
      </c>
      <c r="FW43" s="83">
        <f t="shared" si="56"/>
        <v>0</v>
      </c>
      <c r="FX43" s="83">
        <f t="shared" si="56"/>
        <v>0</v>
      </c>
      <c r="FY43" s="83">
        <f t="shared" si="56"/>
        <v>0</v>
      </c>
      <c r="FZ43" s="83">
        <f t="shared" si="56"/>
        <v>0</v>
      </c>
      <c r="GA43" s="83">
        <f t="shared" si="56"/>
        <v>0</v>
      </c>
      <c r="GB43" s="83">
        <f t="shared" si="56"/>
        <v>0</v>
      </c>
      <c r="GC43" s="83">
        <f t="shared" si="56"/>
        <v>0</v>
      </c>
      <c r="GD43" s="83">
        <f t="shared" si="56"/>
        <v>0</v>
      </c>
      <c r="GE43" s="83">
        <f t="shared" si="56"/>
        <v>0</v>
      </c>
      <c r="GF43" s="83">
        <f t="shared" si="56"/>
        <v>0</v>
      </c>
      <c r="GG43" s="83">
        <f t="shared" si="56"/>
        <v>0</v>
      </c>
      <c r="GH43" s="83">
        <f t="shared" si="56"/>
        <v>0</v>
      </c>
      <c r="GI43" s="83">
        <f t="shared" si="56"/>
        <v>0</v>
      </c>
      <c r="GJ43" s="83">
        <f t="shared" si="56"/>
        <v>0</v>
      </c>
      <c r="GK43" s="83">
        <f t="shared" si="56"/>
        <v>0</v>
      </c>
      <c r="GL43" s="83">
        <f t="shared" ref="GL43:HI43" si="57">SUM(GL44:GL52)</f>
        <v>0</v>
      </c>
      <c r="GM43" s="83">
        <f t="shared" si="57"/>
        <v>0</v>
      </c>
      <c r="GN43" s="83">
        <f t="shared" si="57"/>
        <v>0</v>
      </c>
      <c r="GO43" s="83">
        <f t="shared" si="57"/>
        <v>0</v>
      </c>
      <c r="GP43" s="83">
        <f t="shared" si="57"/>
        <v>0</v>
      </c>
      <c r="GQ43" s="83">
        <f t="shared" si="57"/>
        <v>0</v>
      </c>
      <c r="GR43" s="83">
        <f t="shared" si="57"/>
        <v>0</v>
      </c>
      <c r="GS43" s="83">
        <f t="shared" si="57"/>
        <v>0</v>
      </c>
      <c r="GT43" s="83">
        <f t="shared" si="57"/>
        <v>0</v>
      </c>
      <c r="GU43" s="83">
        <f t="shared" si="57"/>
        <v>0</v>
      </c>
      <c r="GV43" s="83">
        <f t="shared" si="57"/>
        <v>0</v>
      </c>
      <c r="GW43" s="83">
        <f t="shared" si="57"/>
        <v>0</v>
      </c>
      <c r="GX43" s="83">
        <f t="shared" si="57"/>
        <v>0</v>
      </c>
      <c r="GY43" s="83">
        <f t="shared" si="57"/>
        <v>0</v>
      </c>
      <c r="GZ43" s="83">
        <f t="shared" si="57"/>
        <v>0</v>
      </c>
      <c r="HA43" s="83">
        <f t="shared" si="57"/>
        <v>0</v>
      </c>
      <c r="HB43" s="83">
        <f t="shared" si="57"/>
        <v>0</v>
      </c>
      <c r="HC43" s="83">
        <f t="shared" si="57"/>
        <v>0</v>
      </c>
      <c r="HD43" s="83">
        <f t="shared" si="57"/>
        <v>0</v>
      </c>
      <c r="HE43" s="83">
        <f t="shared" si="57"/>
        <v>0</v>
      </c>
      <c r="HF43" s="83">
        <f t="shared" si="57"/>
        <v>0</v>
      </c>
      <c r="HG43" s="83">
        <f t="shared" si="57"/>
        <v>0</v>
      </c>
      <c r="HH43" s="83">
        <f t="shared" si="57"/>
        <v>0</v>
      </c>
      <c r="HI43" s="83">
        <f t="shared" si="57"/>
        <v>0</v>
      </c>
    </row>
    <row r="44" spans="1:217" s="109" customFormat="1" x14ac:dyDescent="0.2">
      <c r="A44" s="107" t="s">
        <v>360</v>
      </c>
      <c r="B44" s="108">
        <v>0</v>
      </c>
      <c r="C44" s="108">
        <v>0</v>
      </c>
      <c r="D44" s="108">
        <v>0</v>
      </c>
      <c r="E44" s="108">
        <v>0</v>
      </c>
      <c r="F44" s="108">
        <v>0</v>
      </c>
      <c r="G44" s="108">
        <v>0</v>
      </c>
      <c r="H44" s="108">
        <v>0</v>
      </c>
      <c r="I44" s="108">
        <v>0</v>
      </c>
      <c r="J44" s="108">
        <v>0</v>
      </c>
      <c r="K44" s="108">
        <v>0</v>
      </c>
      <c r="L44" s="108">
        <v>0</v>
      </c>
      <c r="M44" s="108">
        <v>0</v>
      </c>
      <c r="N44" s="108">
        <v>0</v>
      </c>
      <c r="O44" s="108">
        <v>0</v>
      </c>
      <c r="P44" s="108">
        <v>0</v>
      </c>
      <c r="Q44" s="108">
        <v>0</v>
      </c>
      <c r="R44" s="108">
        <v>0</v>
      </c>
      <c r="S44" s="108">
        <v>0</v>
      </c>
      <c r="T44" s="108">
        <v>0</v>
      </c>
      <c r="U44" s="108">
        <v>0</v>
      </c>
      <c r="V44" s="108">
        <v>0</v>
      </c>
      <c r="W44" s="108">
        <v>0</v>
      </c>
      <c r="X44" s="108">
        <v>0</v>
      </c>
      <c r="Y44" s="108">
        <v>0</v>
      </c>
      <c r="Z44" s="108">
        <v>0</v>
      </c>
      <c r="AA44" s="108">
        <v>0</v>
      </c>
      <c r="AB44" s="108">
        <v>0</v>
      </c>
      <c r="AC44" s="108">
        <v>0</v>
      </c>
      <c r="AD44" s="108">
        <v>0</v>
      </c>
      <c r="AE44" s="108">
        <v>0</v>
      </c>
      <c r="AF44" s="108">
        <v>0</v>
      </c>
      <c r="AG44" s="108">
        <v>0</v>
      </c>
      <c r="AH44" s="108">
        <v>0</v>
      </c>
      <c r="AI44" s="108">
        <v>0</v>
      </c>
      <c r="AJ44" s="108">
        <v>0</v>
      </c>
      <c r="AK44" s="108">
        <v>0</v>
      </c>
      <c r="AL44" s="108">
        <v>0</v>
      </c>
      <c r="AM44" s="108">
        <v>0</v>
      </c>
      <c r="AN44" s="108">
        <v>0</v>
      </c>
      <c r="AO44" s="108">
        <v>0</v>
      </c>
      <c r="AP44" s="108">
        <v>0</v>
      </c>
      <c r="AQ44" s="108">
        <v>0</v>
      </c>
      <c r="AR44" s="108">
        <v>0</v>
      </c>
      <c r="AS44" s="108">
        <v>0</v>
      </c>
      <c r="AT44" s="108">
        <v>0</v>
      </c>
      <c r="AU44" s="108">
        <v>0</v>
      </c>
      <c r="AV44" s="108">
        <v>0</v>
      </c>
      <c r="AW44" s="108">
        <v>0</v>
      </c>
      <c r="AX44" s="108">
        <v>0</v>
      </c>
      <c r="AY44" s="108">
        <v>0</v>
      </c>
      <c r="AZ44" s="108">
        <v>0</v>
      </c>
      <c r="BA44" s="108">
        <v>0</v>
      </c>
      <c r="BB44" s="108">
        <v>0</v>
      </c>
      <c r="BC44" s="108">
        <v>0</v>
      </c>
      <c r="BD44" s="108">
        <v>0</v>
      </c>
      <c r="BE44" s="108">
        <v>0</v>
      </c>
      <c r="BF44" s="108">
        <v>0</v>
      </c>
      <c r="BG44" s="108">
        <v>0</v>
      </c>
      <c r="BH44" s="108">
        <v>0</v>
      </c>
      <c r="BI44" s="108">
        <v>0</v>
      </c>
      <c r="BJ44" s="108">
        <v>0</v>
      </c>
      <c r="BK44" s="108">
        <v>0</v>
      </c>
      <c r="BL44" s="108">
        <v>0</v>
      </c>
      <c r="BM44" s="108">
        <v>0</v>
      </c>
      <c r="BN44" s="108">
        <v>0</v>
      </c>
      <c r="BO44" s="108">
        <v>0</v>
      </c>
      <c r="BP44" s="108">
        <v>0</v>
      </c>
      <c r="BQ44" s="108">
        <v>0</v>
      </c>
      <c r="BR44" s="108">
        <v>0</v>
      </c>
      <c r="BS44" s="108">
        <v>0</v>
      </c>
      <c r="BT44" s="108">
        <v>0</v>
      </c>
      <c r="BU44" s="108">
        <v>0</v>
      </c>
      <c r="BV44" s="108">
        <v>0</v>
      </c>
      <c r="BW44" s="108">
        <v>0</v>
      </c>
      <c r="BX44" s="108">
        <v>0</v>
      </c>
      <c r="BY44" s="108">
        <v>0</v>
      </c>
      <c r="BZ44" s="108">
        <v>0</v>
      </c>
      <c r="CA44" s="108">
        <v>0</v>
      </c>
      <c r="CB44" s="108">
        <v>0</v>
      </c>
      <c r="CC44" s="108">
        <v>0</v>
      </c>
      <c r="CD44" s="108">
        <v>0</v>
      </c>
      <c r="CE44" s="108">
        <v>0</v>
      </c>
      <c r="CF44" s="108">
        <v>0</v>
      </c>
      <c r="CG44" s="108">
        <v>0</v>
      </c>
      <c r="CH44" s="108">
        <v>0</v>
      </c>
      <c r="CI44" s="108">
        <v>0</v>
      </c>
      <c r="CJ44" s="108">
        <v>0</v>
      </c>
      <c r="CK44" s="108">
        <v>0</v>
      </c>
      <c r="CL44" s="108">
        <v>0</v>
      </c>
      <c r="CM44" s="108">
        <v>0</v>
      </c>
      <c r="CN44" s="108">
        <v>0</v>
      </c>
      <c r="CO44" s="108">
        <v>0</v>
      </c>
      <c r="CP44" s="108">
        <v>0</v>
      </c>
      <c r="CQ44" s="108">
        <v>0</v>
      </c>
      <c r="CR44" s="108">
        <v>0</v>
      </c>
      <c r="CS44" s="108">
        <v>0</v>
      </c>
      <c r="CT44" s="108">
        <v>0</v>
      </c>
      <c r="CU44" s="108">
        <v>0</v>
      </c>
      <c r="CV44" s="108">
        <v>0</v>
      </c>
      <c r="CW44" s="108">
        <v>0</v>
      </c>
      <c r="CX44" s="108">
        <v>0</v>
      </c>
      <c r="CY44" s="108">
        <v>0</v>
      </c>
      <c r="CZ44" s="108">
        <v>0</v>
      </c>
      <c r="DA44" s="108">
        <v>0</v>
      </c>
      <c r="DB44" s="108">
        <v>0</v>
      </c>
      <c r="DC44" s="108">
        <v>0</v>
      </c>
      <c r="DD44" s="108">
        <v>0</v>
      </c>
      <c r="DE44" s="108">
        <v>0</v>
      </c>
      <c r="DF44" s="108">
        <v>0</v>
      </c>
      <c r="DG44" s="108">
        <v>0</v>
      </c>
      <c r="DH44" s="108">
        <v>0</v>
      </c>
      <c r="DI44" s="108">
        <v>0</v>
      </c>
      <c r="DJ44" s="108">
        <v>0</v>
      </c>
      <c r="DK44" s="108">
        <v>0</v>
      </c>
      <c r="DL44" s="108">
        <v>0</v>
      </c>
      <c r="DM44" s="108">
        <v>0</v>
      </c>
      <c r="DN44" s="108">
        <v>0</v>
      </c>
      <c r="DO44" s="108">
        <v>0</v>
      </c>
      <c r="DP44" s="108">
        <v>0</v>
      </c>
      <c r="DQ44" s="108">
        <v>0</v>
      </c>
      <c r="DR44" s="108">
        <v>0</v>
      </c>
      <c r="DS44" s="108">
        <v>0</v>
      </c>
      <c r="DT44" s="108">
        <v>0</v>
      </c>
      <c r="DU44" s="108">
        <v>0</v>
      </c>
      <c r="DV44" s="108">
        <v>0</v>
      </c>
      <c r="DW44" s="108">
        <v>0</v>
      </c>
      <c r="DX44" s="108">
        <v>0</v>
      </c>
      <c r="DY44" s="108">
        <v>0</v>
      </c>
      <c r="DZ44" s="108">
        <v>0</v>
      </c>
      <c r="EA44" s="108">
        <v>0</v>
      </c>
      <c r="EB44" s="108">
        <v>0</v>
      </c>
      <c r="EC44" s="108">
        <v>0</v>
      </c>
      <c r="ED44" s="108">
        <v>0</v>
      </c>
      <c r="EE44" s="108">
        <v>0</v>
      </c>
      <c r="EF44" s="108">
        <v>0</v>
      </c>
      <c r="EG44" s="108">
        <v>0</v>
      </c>
      <c r="EH44" s="108">
        <v>0</v>
      </c>
      <c r="EI44" s="108">
        <v>0</v>
      </c>
      <c r="EJ44" s="108">
        <v>0</v>
      </c>
      <c r="EK44" s="108">
        <v>0</v>
      </c>
      <c r="EL44" s="108">
        <v>0</v>
      </c>
      <c r="EM44" s="108">
        <v>0</v>
      </c>
      <c r="EN44" s="108">
        <v>0</v>
      </c>
      <c r="EO44" s="108">
        <v>0</v>
      </c>
      <c r="EP44" s="108">
        <v>0</v>
      </c>
      <c r="EQ44" s="108">
        <v>0</v>
      </c>
      <c r="ER44" s="108">
        <v>0</v>
      </c>
      <c r="ES44" s="108">
        <v>0</v>
      </c>
      <c r="ET44" s="108">
        <v>0</v>
      </c>
      <c r="EU44" s="108">
        <v>0</v>
      </c>
      <c r="EV44" s="108">
        <v>0</v>
      </c>
      <c r="EW44" s="108">
        <v>0</v>
      </c>
      <c r="EX44" s="108">
        <v>0</v>
      </c>
      <c r="EY44" s="108">
        <v>0</v>
      </c>
      <c r="EZ44" s="108">
        <v>0</v>
      </c>
      <c r="FA44" s="108">
        <v>0</v>
      </c>
      <c r="FB44" s="108">
        <v>0</v>
      </c>
      <c r="FC44" s="108">
        <v>0</v>
      </c>
      <c r="FD44" s="108">
        <v>0</v>
      </c>
      <c r="FE44" s="108">
        <v>0</v>
      </c>
      <c r="FF44" s="108">
        <v>0</v>
      </c>
      <c r="FG44" s="108">
        <v>0</v>
      </c>
      <c r="FH44" s="108">
        <v>0</v>
      </c>
      <c r="FI44" s="108">
        <v>0</v>
      </c>
      <c r="FJ44" s="108">
        <v>0</v>
      </c>
      <c r="FK44" s="108">
        <v>0</v>
      </c>
      <c r="FL44" s="108">
        <v>0</v>
      </c>
      <c r="FM44" s="108">
        <v>0</v>
      </c>
      <c r="FN44" s="108">
        <v>0</v>
      </c>
      <c r="FO44" s="108">
        <v>0</v>
      </c>
      <c r="FP44" s="108">
        <v>0</v>
      </c>
      <c r="FQ44" s="108">
        <v>0</v>
      </c>
      <c r="FR44" s="108">
        <v>0</v>
      </c>
      <c r="FS44" s="108">
        <v>0</v>
      </c>
      <c r="FT44" s="108">
        <v>0</v>
      </c>
      <c r="FU44" s="108">
        <v>0</v>
      </c>
      <c r="FV44" s="108">
        <v>0</v>
      </c>
      <c r="FW44" s="108">
        <v>0</v>
      </c>
      <c r="FX44" s="108">
        <v>0</v>
      </c>
      <c r="FY44" s="108">
        <v>0</v>
      </c>
      <c r="FZ44" s="108">
        <v>0</v>
      </c>
      <c r="GA44" s="108">
        <v>0</v>
      </c>
      <c r="GB44" s="108">
        <v>0</v>
      </c>
      <c r="GC44" s="108">
        <v>0</v>
      </c>
      <c r="GD44" s="108">
        <v>0</v>
      </c>
      <c r="GE44" s="108">
        <v>0</v>
      </c>
      <c r="GF44" s="108">
        <v>0</v>
      </c>
      <c r="GG44" s="108">
        <v>0</v>
      </c>
      <c r="GH44" s="108">
        <v>0</v>
      </c>
      <c r="GI44" s="108">
        <v>0</v>
      </c>
      <c r="GJ44" s="108">
        <v>0</v>
      </c>
      <c r="GK44" s="108">
        <v>0</v>
      </c>
      <c r="GL44" s="108">
        <v>0</v>
      </c>
      <c r="GM44" s="108">
        <v>0</v>
      </c>
      <c r="GN44" s="108">
        <v>0</v>
      </c>
      <c r="GO44" s="108">
        <v>0</v>
      </c>
      <c r="GP44" s="108">
        <v>0</v>
      </c>
      <c r="GQ44" s="108">
        <v>0</v>
      </c>
      <c r="GR44" s="108">
        <v>0</v>
      </c>
      <c r="GS44" s="108">
        <v>0</v>
      </c>
      <c r="GT44" s="108">
        <v>0</v>
      </c>
      <c r="GU44" s="108">
        <v>0</v>
      </c>
      <c r="GV44" s="108">
        <v>0</v>
      </c>
      <c r="GW44" s="108">
        <v>0</v>
      </c>
      <c r="GX44" s="108">
        <v>0</v>
      </c>
      <c r="GY44" s="108">
        <v>0</v>
      </c>
      <c r="GZ44" s="108">
        <v>0</v>
      </c>
      <c r="HA44" s="108">
        <v>0</v>
      </c>
      <c r="HB44" s="108">
        <v>0</v>
      </c>
      <c r="HC44" s="108">
        <v>0</v>
      </c>
      <c r="HD44" s="108">
        <v>0</v>
      </c>
      <c r="HE44" s="108">
        <v>0</v>
      </c>
      <c r="HF44" s="108">
        <v>0</v>
      </c>
      <c r="HG44" s="108">
        <v>0</v>
      </c>
      <c r="HH44" s="108">
        <v>0</v>
      </c>
      <c r="HI44" s="108">
        <v>0</v>
      </c>
    </row>
    <row r="45" spans="1:217" s="109" customFormat="1" x14ac:dyDescent="0.2">
      <c r="A45" s="107" t="s">
        <v>361</v>
      </c>
      <c r="B45" s="108">
        <v>0</v>
      </c>
      <c r="C45" s="108">
        <v>0</v>
      </c>
      <c r="D45" s="108">
        <v>0</v>
      </c>
      <c r="E45" s="108">
        <v>0</v>
      </c>
      <c r="F45" s="108">
        <v>0</v>
      </c>
      <c r="G45" s="108">
        <v>0</v>
      </c>
      <c r="H45" s="108">
        <v>0</v>
      </c>
      <c r="I45" s="108">
        <v>0</v>
      </c>
      <c r="J45" s="108">
        <v>0</v>
      </c>
      <c r="K45" s="108">
        <v>0</v>
      </c>
      <c r="L45" s="108">
        <v>0</v>
      </c>
      <c r="M45" s="108">
        <v>0</v>
      </c>
      <c r="N45" s="108">
        <v>0</v>
      </c>
      <c r="O45" s="108">
        <v>0</v>
      </c>
      <c r="P45" s="108">
        <v>0</v>
      </c>
      <c r="Q45" s="108">
        <v>0</v>
      </c>
      <c r="R45" s="108">
        <v>0</v>
      </c>
      <c r="S45" s="108">
        <v>0</v>
      </c>
      <c r="T45" s="108">
        <v>0</v>
      </c>
      <c r="U45" s="108">
        <v>0</v>
      </c>
      <c r="V45" s="108">
        <v>0</v>
      </c>
      <c r="W45" s="108">
        <v>0</v>
      </c>
      <c r="X45" s="108">
        <v>0</v>
      </c>
      <c r="Y45" s="108">
        <v>0</v>
      </c>
      <c r="Z45" s="108">
        <v>0</v>
      </c>
      <c r="AA45" s="108">
        <v>0</v>
      </c>
      <c r="AB45" s="108">
        <v>0</v>
      </c>
      <c r="AC45" s="108">
        <v>0</v>
      </c>
      <c r="AD45" s="108">
        <v>0</v>
      </c>
      <c r="AE45" s="108">
        <v>0</v>
      </c>
      <c r="AF45" s="108">
        <v>0</v>
      </c>
      <c r="AG45" s="108">
        <v>0</v>
      </c>
      <c r="AH45" s="108">
        <v>0</v>
      </c>
      <c r="AI45" s="108">
        <v>0</v>
      </c>
      <c r="AJ45" s="108">
        <v>0</v>
      </c>
      <c r="AK45" s="108">
        <v>0</v>
      </c>
      <c r="AL45" s="108">
        <v>0</v>
      </c>
      <c r="AM45" s="108">
        <v>0</v>
      </c>
      <c r="AN45" s="108">
        <v>0</v>
      </c>
      <c r="AO45" s="108">
        <v>0</v>
      </c>
      <c r="AP45" s="108">
        <v>0</v>
      </c>
      <c r="AQ45" s="108">
        <v>0</v>
      </c>
      <c r="AR45" s="108">
        <v>0</v>
      </c>
      <c r="AS45" s="108">
        <v>0</v>
      </c>
      <c r="AT45" s="108">
        <v>0</v>
      </c>
      <c r="AU45" s="108">
        <v>0</v>
      </c>
      <c r="AV45" s="108">
        <v>0</v>
      </c>
      <c r="AW45" s="108">
        <v>0</v>
      </c>
      <c r="AX45" s="108">
        <v>0</v>
      </c>
      <c r="AY45" s="108">
        <v>0</v>
      </c>
      <c r="AZ45" s="108">
        <v>0</v>
      </c>
      <c r="BA45" s="108">
        <v>0</v>
      </c>
      <c r="BB45" s="108">
        <v>0</v>
      </c>
      <c r="BC45" s="108">
        <v>0</v>
      </c>
      <c r="BD45" s="108">
        <v>0</v>
      </c>
      <c r="BE45" s="108">
        <v>0</v>
      </c>
      <c r="BF45" s="108">
        <v>0</v>
      </c>
      <c r="BG45" s="108">
        <v>0</v>
      </c>
      <c r="BH45" s="108">
        <v>0</v>
      </c>
      <c r="BI45" s="108">
        <v>0</v>
      </c>
      <c r="BJ45" s="108">
        <v>0</v>
      </c>
      <c r="BK45" s="108">
        <v>0</v>
      </c>
      <c r="BL45" s="108">
        <v>0</v>
      </c>
      <c r="BM45" s="108">
        <v>0</v>
      </c>
      <c r="BN45" s="108">
        <v>0</v>
      </c>
      <c r="BO45" s="108">
        <v>0</v>
      </c>
      <c r="BP45" s="108">
        <v>0</v>
      </c>
      <c r="BQ45" s="108">
        <v>0</v>
      </c>
      <c r="BR45" s="108">
        <v>0</v>
      </c>
      <c r="BS45" s="108">
        <v>0</v>
      </c>
      <c r="BT45" s="108">
        <v>0</v>
      </c>
      <c r="BU45" s="108">
        <v>0</v>
      </c>
      <c r="BV45" s="108">
        <v>0</v>
      </c>
      <c r="BW45" s="108">
        <v>0</v>
      </c>
      <c r="BX45" s="108">
        <v>0</v>
      </c>
      <c r="BY45" s="108">
        <v>0</v>
      </c>
      <c r="BZ45" s="108">
        <v>0</v>
      </c>
      <c r="CA45" s="108">
        <v>0</v>
      </c>
      <c r="CB45" s="108">
        <v>0</v>
      </c>
      <c r="CC45" s="108">
        <v>0</v>
      </c>
      <c r="CD45" s="108">
        <v>0</v>
      </c>
      <c r="CE45" s="108">
        <v>0</v>
      </c>
      <c r="CF45" s="108">
        <v>0</v>
      </c>
      <c r="CG45" s="108">
        <v>0</v>
      </c>
      <c r="CH45" s="108">
        <v>0</v>
      </c>
      <c r="CI45" s="108">
        <v>0</v>
      </c>
      <c r="CJ45" s="108">
        <v>0</v>
      </c>
      <c r="CK45" s="108">
        <v>0</v>
      </c>
      <c r="CL45" s="108">
        <v>0</v>
      </c>
      <c r="CM45" s="108">
        <v>0</v>
      </c>
      <c r="CN45" s="108">
        <v>0</v>
      </c>
      <c r="CO45" s="108">
        <v>0</v>
      </c>
      <c r="CP45" s="108">
        <v>0</v>
      </c>
      <c r="CQ45" s="108">
        <v>0</v>
      </c>
      <c r="CR45" s="108">
        <v>0</v>
      </c>
      <c r="CS45" s="108">
        <v>0</v>
      </c>
      <c r="CT45" s="108">
        <v>0</v>
      </c>
      <c r="CU45" s="108">
        <v>0</v>
      </c>
      <c r="CV45" s="108">
        <v>0</v>
      </c>
      <c r="CW45" s="108">
        <v>0</v>
      </c>
      <c r="CX45" s="108">
        <v>0</v>
      </c>
      <c r="CY45" s="108">
        <v>0</v>
      </c>
      <c r="CZ45" s="108">
        <v>0</v>
      </c>
      <c r="DA45" s="108">
        <v>0</v>
      </c>
      <c r="DB45" s="108">
        <v>0</v>
      </c>
      <c r="DC45" s="108">
        <v>0</v>
      </c>
      <c r="DD45" s="108">
        <v>0</v>
      </c>
      <c r="DE45" s="108">
        <v>0</v>
      </c>
      <c r="DF45" s="108">
        <v>0</v>
      </c>
      <c r="DG45" s="108">
        <v>0</v>
      </c>
      <c r="DH45" s="108">
        <v>0</v>
      </c>
      <c r="DI45" s="108">
        <v>0</v>
      </c>
      <c r="DJ45" s="108">
        <v>0</v>
      </c>
      <c r="DK45" s="108">
        <v>0</v>
      </c>
      <c r="DL45" s="108">
        <v>0</v>
      </c>
      <c r="DM45" s="108">
        <v>0</v>
      </c>
      <c r="DN45" s="108">
        <v>0</v>
      </c>
      <c r="DO45" s="108">
        <v>0</v>
      </c>
      <c r="DP45" s="108">
        <v>0</v>
      </c>
      <c r="DQ45" s="108">
        <v>0</v>
      </c>
      <c r="DR45" s="108">
        <v>0</v>
      </c>
      <c r="DS45" s="108">
        <v>0</v>
      </c>
      <c r="DT45" s="108">
        <v>0</v>
      </c>
      <c r="DU45" s="108">
        <v>0</v>
      </c>
      <c r="DV45" s="108">
        <v>0</v>
      </c>
      <c r="DW45" s="108">
        <v>0</v>
      </c>
      <c r="DX45" s="108">
        <v>0</v>
      </c>
      <c r="DY45" s="108">
        <v>0</v>
      </c>
      <c r="DZ45" s="108">
        <v>0</v>
      </c>
      <c r="EA45" s="108">
        <v>0</v>
      </c>
      <c r="EB45" s="108">
        <v>0</v>
      </c>
      <c r="EC45" s="108">
        <v>0</v>
      </c>
      <c r="ED45" s="108">
        <v>0</v>
      </c>
      <c r="EE45" s="108">
        <v>0</v>
      </c>
      <c r="EF45" s="108">
        <v>0</v>
      </c>
      <c r="EG45" s="108">
        <v>0</v>
      </c>
      <c r="EH45" s="108">
        <v>0</v>
      </c>
      <c r="EI45" s="108">
        <v>0</v>
      </c>
      <c r="EJ45" s="108">
        <v>0</v>
      </c>
      <c r="EK45" s="108">
        <v>0</v>
      </c>
      <c r="EL45" s="108">
        <v>0</v>
      </c>
      <c r="EM45" s="108">
        <v>0</v>
      </c>
      <c r="EN45" s="108">
        <v>0</v>
      </c>
      <c r="EO45" s="108">
        <v>0</v>
      </c>
      <c r="EP45" s="108">
        <v>0</v>
      </c>
      <c r="EQ45" s="108">
        <v>0</v>
      </c>
      <c r="ER45" s="108">
        <v>0</v>
      </c>
      <c r="ES45" s="108">
        <v>0</v>
      </c>
      <c r="ET45" s="108">
        <v>0</v>
      </c>
      <c r="EU45" s="108">
        <v>0</v>
      </c>
      <c r="EV45" s="108">
        <v>0</v>
      </c>
      <c r="EW45" s="108">
        <v>0</v>
      </c>
      <c r="EX45" s="108">
        <v>0</v>
      </c>
      <c r="EY45" s="108">
        <v>0</v>
      </c>
      <c r="EZ45" s="108">
        <v>0</v>
      </c>
      <c r="FA45" s="108">
        <v>0</v>
      </c>
      <c r="FB45" s="108">
        <v>0</v>
      </c>
      <c r="FC45" s="108">
        <v>0</v>
      </c>
      <c r="FD45" s="108">
        <v>0</v>
      </c>
      <c r="FE45" s="108">
        <v>0</v>
      </c>
      <c r="FF45" s="108">
        <v>0</v>
      </c>
      <c r="FG45" s="108">
        <v>0</v>
      </c>
      <c r="FH45" s="108">
        <v>0</v>
      </c>
      <c r="FI45" s="108">
        <v>0</v>
      </c>
      <c r="FJ45" s="108">
        <v>0</v>
      </c>
      <c r="FK45" s="108">
        <v>0</v>
      </c>
      <c r="FL45" s="108">
        <v>0</v>
      </c>
      <c r="FM45" s="108">
        <v>0</v>
      </c>
      <c r="FN45" s="108">
        <v>0</v>
      </c>
      <c r="FO45" s="108">
        <v>0</v>
      </c>
      <c r="FP45" s="108">
        <v>0</v>
      </c>
      <c r="FQ45" s="108">
        <v>0</v>
      </c>
      <c r="FR45" s="108">
        <v>0</v>
      </c>
      <c r="FS45" s="108">
        <v>0</v>
      </c>
      <c r="FT45" s="108">
        <v>0</v>
      </c>
      <c r="FU45" s="108">
        <v>0</v>
      </c>
      <c r="FV45" s="108">
        <v>0</v>
      </c>
      <c r="FW45" s="108">
        <v>0</v>
      </c>
      <c r="FX45" s="108">
        <v>0</v>
      </c>
      <c r="FY45" s="108">
        <v>0</v>
      </c>
      <c r="FZ45" s="108">
        <v>0</v>
      </c>
      <c r="GA45" s="108">
        <v>0</v>
      </c>
      <c r="GB45" s="108">
        <v>0</v>
      </c>
      <c r="GC45" s="108">
        <v>0</v>
      </c>
      <c r="GD45" s="108">
        <v>0</v>
      </c>
      <c r="GE45" s="108">
        <v>0</v>
      </c>
      <c r="GF45" s="108">
        <v>0</v>
      </c>
      <c r="GG45" s="108">
        <v>0</v>
      </c>
      <c r="GH45" s="108">
        <v>0</v>
      </c>
      <c r="GI45" s="108">
        <v>0</v>
      </c>
      <c r="GJ45" s="108">
        <v>0</v>
      </c>
      <c r="GK45" s="108">
        <v>0</v>
      </c>
      <c r="GL45" s="108">
        <v>0</v>
      </c>
      <c r="GM45" s="108">
        <v>0</v>
      </c>
      <c r="GN45" s="108">
        <v>0</v>
      </c>
      <c r="GO45" s="108">
        <v>0</v>
      </c>
      <c r="GP45" s="108">
        <v>0</v>
      </c>
      <c r="GQ45" s="108">
        <v>0</v>
      </c>
      <c r="GR45" s="108">
        <v>0</v>
      </c>
      <c r="GS45" s="108">
        <v>0</v>
      </c>
      <c r="GT45" s="108">
        <v>0</v>
      </c>
      <c r="GU45" s="108">
        <v>0</v>
      </c>
      <c r="GV45" s="108">
        <v>0</v>
      </c>
      <c r="GW45" s="108">
        <v>0</v>
      </c>
      <c r="GX45" s="108">
        <v>0</v>
      </c>
      <c r="GY45" s="108">
        <v>0</v>
      </c>
      <c r="GZ45" s="108">
        <v>0</v>
      </c>
      <c r="HA45" s="108">
        <v>0</v>
      </c>
      <c r="HB45" s="108">
        <v>0</v>
      </c>
      <c r="HC45" s="108">
        <v>0</v>
      </c>
      <c r="HD45" s="108">
        <v>0</v>
      </c>
      <c r="HE45" s="108">
        <v>0</v>
      </c>
      <c r="HF45" s="108">
        <v>0</v>
      </c>
      <c r="HG45" s="108">
        <v>0</v>
      </c>
      <c r="HH45" s="108">
        <v>0</v>
      </c>
      <c r="HI45" s="108">
        <v>0</v>
      </c>
    </row>
    <row r="46" spans="1:217" s="109" customFormat="1" x14ac:dyDescent="0.2">
      <c r="A46" s="107" t="s">
        <v>362</v>
      </c>
      <c r="B46" s="108">
        <v>0</v>
      </c>
      <c r="C46" s="108">
        <v>0</v>
      </c>
      <c r="D46" s="108">
        <v>0</v>
      </c>
      <c r="E46" s="108">
        <v>0</v>
      </c>
      <c r="F46" s="108">
        <v>0</v>
      </c>
      <c r="G46" s="108">
        <v>0</v>
      </c>
      <c r="H46" s="108">
        <v>0</v>
      </c>
      <c r="I46" s="108">
        <v>0</v>
      </c>
      <c r="J46" s="108">
        <v>0</v>
      </c>
      <c r="K46" s="108">
        <v>0</v>
      </c>
      <c r="L46" s="108">
        <v>0</v>
      </c>
      <c r="M46" s="108">
        <v>0</v>
      </c>
      <c r="N46" s="108">
        <v>0</v>
      </c>
      <c r="O46" s="108">
        <v>0</v>
      </c>
      <c r="P46" s="108">
        <v>0</v>
      </c>
      <c r="Q46" s="108">
        <v>0</v>
      </c>
      <c r="R46" s="108">
        <v>0</v>
      </c>
      <c r="S46" s="108">
        <v>0</v>
      </c>
      <c r="T46" s="108">
        <v>0</v>
      </c>
      <c r="U46" s="108">
        <v>0</v>
      </c>
      <c r="V46" s="108">
        <v>0</v>
      </c>
      <c r="W46" s="108">
        <v>0</v>
      </c>
      <c r="X46" s="108">
        <v>0</v>
      </c>
      <c r="Y46" s="108">
        <v>0</v>
      </c>
      <c r="Z46" s="108">
        <v>0</v>
      </c>
      <c r="AA46" s="108">
        <v>0</v>
      </c>
      <c r="AB46" s="108">
        <v>0</v>
      </c>
      <c r="AC46" s="108">
        <v>0</v>
      </c>
      <c r="AD46" s="108">
        <v>0</v>
      </c>
      <c r="AE46" s="108">
        <v>0</v>
      </c>
      <c r="AF46" s="108">
        <v>0</v>
      </c>
      <c r="AG46" s="108">
        <v>0</v>
      </c>
      <c r="AH46" s="108">
        <v>0</v>
      </c>
      <c r="AI46" s="108">
        <v>0</v>
      </c>
      <c r="AJ46" s="108">
        <v>0</v>
      </c>
      <c r="AK46" s="108">
        <v>0</v>
      </c>
      <c r="AL46" s="108">
        <v>0</v>
      </c>
      <c r="AM46" s="108">
        <v>0</v>
      </c>
      <c r="AN46" s="108">
        <v>0</v>
      </c>
      <c r="AO46" s="108">
        <v>0</v>
      </c>
      <c r="AP46" s="108">
        <v>0</v>
      </c>
      <c r="AQ46" s="108">
        <v>0</v>
      </c>
      <c r="AR46" s="108">
        <v>0</v>
      </c>
      <c r="AS46" s="108">
        <v>0</v>
      </c>
      <c r="AT46" s="108">
        <v>0</v>
      </c>
      <c r="AU46" s="108">
        <v>0</v>
      </c>
      <c r="AV46" s="108">
        <v>0</v>
      </c>
      <c r="AW46" s="108">
        <v>0</v>
      </c>
      <c r="AX46" s="108">
        <v>0</v>
      </c>
      <c r="AY46" s="108">
        <v>0</v>
      </c>
      <c r="AZ46" s="108">
        <v>0</v>
      </c>
      <c r="BA46" s="108">
        <v>0</v>
      </c>
      <c r="BB46" s="108">
        <v>0</v>
      </c>
      <c r="BC46" s="108">
        <v>0</v>
      </c>
      <c r="BD46" s="108">
        <v>0</v>
      </c>
      <c r="BE46" s="108">
        <v>0</v>
      </c>
      <c r="BF46" s="108">
        <v>0</v>
      </c>
      <c r="BG46" s="108">
        <v>0</v>
      </c>
      <c r="BH46" s="108">
        <v>0</v>
      </c>
      <c r="BI46" s="108">
        <v>0</v>
      </c>
      <c r="BJ46" s="108">
        <v>0</v>
      </c>
      <c r="BK46" s="108">
        <v>0</v>
      </c>
      <c r="BL46" s="108">
        <v>0</v>
      </c>
      <c r="BM46" s="108">
        <v>0</v>
      </c>
      <c r="BN46" s="108">
        <v>0</v>
      </c>
      <c r="BO46" s="108">
        <v>0</v>
      </c>
      <c r="BP46" s="108">
        <v>0</v>
      </c>
      <c r="BQ46" s="108">
        <v>0</v>
      </c>
      <c r="BR46" s="108">
        <v>0</v>
      </c>
      <c r="BS46" s="108">
        <v>0</v>
      </c>
      <c r="BT46" s="108">
        <v>0</v>
      </c>
      <c r="BU46" s="108">
        <v>0</v>
      </c>
      <c r="BV46" s="108">
        <v>0</v>
      </c>
      <c r="BW46" s="108">
        <v>0</v>
      </c>
      <c r="BX46" s="108">
        <v>0</v>
      </c>
      <c r="BY46" s="108">
        <v>0</v>
      </c>
      <c r="BZ46" s="108">
        <v>0</v>
      </c>
      <c r="CA46" s="108">
        <v>0</v>
      </c>
      <c r="CB46" s="108">
        <v>0</v>
      </c>
      <c r="CC46" s="108">
        <v>0</v>
      </c>
      <c r="CD46" s="108">
        <v>0</v>
      </c>
      <c r="CE46" s="108">
        <v>0</v>
      </c>
      <c r="CF46" s="108">
        <v>0</v>
      </c>
      <c r="CG46" s="108">
        <v>0</v>
      </c>
      <c r="CH46" s="108">
        <v>0</v>
      </c>
      <c r="CI46" s="108">
        <v>0</v>
      </c>
      <c r="CJ46" s="108">
        <v>0</v>
      </c>
      <c r="CK46" s="108">
        <v>0</v>
      </c>
      <c r="CL46" s="108">
        <v>0</v>
      </c>
      <c r="CM46" s="108">
        <v>0</v>
      </c>
      <c r="CN46" s="108">
        <v>0</v>
      </c>
      <c r="CO46" s="108">
        <v>0</v>
      </c>
      <c r="CP46" s="108">
        <v>0</v>
      </c>
      <c r="CQ46" s="108">
        <v>0</v>
      </c>
      <c r="CR46" s="108">
        <v>0</v>
      </c>
      <c r="CS46" s="108">
        <v>0</v>
      </c>
      <c r="CT46" s="108">
        <v>0</v>
      </c>
      <c r="CU46" s="108">
        <v>0</v>
      </c>
      <c r="CV46" s="108">
        <v>0</v>
      </c>
      <c r="CW46" s="108">
        <v>0</v>
      </c>
      <c r="CX46" s="108">
        <v>0</v>
      </c>
      <c r="CY46" s="108">
        <v>0</v>
      </c>
      <c r="CZ46" s="108">
        <v>0</v>
      </c>
      <c r="DA46" s="108">
        <v>0</v>
      </c>
      <c r="DB46" s="108">
        <v>0</v>
      </c>
      <c r="DC46" s="108">
        <v>0</v>
      </c>
      <c r="DD46" s="108">
        <v>0</v>
      </c>
      <c r="DE46" s="108">
        <v>0</v>
      </c>
      <c r="DF46" s="108">
        <v>0</v>
      </c>
      <c r="DG46" s="108">
        <v>0</v>
      </c>
      <c r="DH46" s="108">
        <v>0</v>
      </c>
      <c r="DI46" s="108">
        <v>0</v>
      </c>
      <c r="DJ46" s="108">
        <v>0</v>
      </c>
      <c r="DK46" s="108">
        <v>0</v>
      </c>
      <c r="DL46" s="108">
        <v>0</v>
      </c>
      <c r="DM46" s="108">
        <v>0</v>
      </c>
      <c r="DN46" s="108">
        <v>0</v>
      </c>
      <c r="DO46" s="108">
        <v>0</v>
      </c>
      <c r="DP46" s="108">
        <v>0</v>
      </c>
      <c r="DQ46" s="108">
        <v>0</v>
      </c>
      <c r="DR46" s="108">
        <v>0</v>
      </c>
      <c r="DS46" s="108">
        <v>0</v>
      </c>
      <c r="DT46" s="108">
        <v>0</v>
      </c>
      <c r="DU46" s="108">
        <v>0</v>
      </c>
      <c r="DV46" s="108">
        <v>0</v>
      </c>
      <c r="DW46" s="108">
        <v>0</v>
      </c>
      <c r="DX46" s="108">
        <v>0</v>
      </c>
      <c r="DY46" s="108">
        <v>0</v>
      </c>
      <c r="DZ46" s="108">
        <v>0</v>
      </c>
      <c r="EA46" s="108">
        <v>0</v>
      </c>
      <c r="EB46" s="108">
        <v>0</v>
      </c>
      <c r="EC46" s="108">
        <v>0</v>
      </c>
      <c r="ED46" s="108">
        <v>0</v>
      </c>
      <c r="EE46" s="108">
        <v>0</v>
      </c>
      <c r="EF46" s="108">
        <v>0</v>
      </c>
      <c r="EG46" s="108">
        <v>0</v>
      </c>
      <c r="EH46" s="108">
        <v>0</v>
      </c>
      <c r="EI46" s="108">
        <v>0</v>
      </c>
      <c r="EJ46" s="108">
        <v>0</v>
      </c>
      <c r="EK46" s="108">
        <v>0</v>
      </c>
      <c r="EL46" s="108">
        <v>0</v>
      </c>
      <c r="EM46" s="108">
        <v>0</v>
      </c>
      <c r="EN46" s="108">
        <v>0</v>
      </c>
      <c r="EO46" s="108">
        <v>0</v>
      </c>
      <c r="EP46" s="108">
        <v>0</v>
      </c>
      <c r="EQ46" s="108">
        <v>0</v>
      </c>
      <c r="ER46" s="108">
        <v>0</v>
      </c>
      <c r="ES46" s="108">
        <v>0</v>
      </c>
      <c r="ET46" s="108">
        <v>0</v>
      </c>
      <c r="EU46" s="108">
        <v>0</v>
      </c>
      <c r="EV46" s="108">
        <v>0</v>
      </c>
      <c r="EW46" s="108">
        <v>0</v>
      </c>
      <c r="EX46" s="108">
        <v>0</v>
      </c>
      <c r="EY46" s="108">
        <v>0</v>
      </c>
      <c r="EZ46" s="108">
        <v>0</v>
      </c>
      <c r="FA46" s="108">
        <v>0</v>
      </c>
      <c r="FB46" s="108">
        <v>0</v>
      </c>
      <c r="FC46" s="108">
        <v>0</v>
      </c>
      <c r="FD46" s="108">
        <v>0</v>
      </c>
      <c r="FE46" s="108">
        <v>0</v>
      </c>
      <c r="FF46" s="108">
        <v>0</v>
      </c>
      <c r="FG46" s="108">
        <v>0</v>
      </c>
      <c r="FH46" s="108">
        <v>0</v>
      </c>
      <c r="FI46" s="108">
        <v>0</v>
      </c>
      <c r="FJ46" s="108">
        <v>0</v>
      </c>
      <c r="FK46" s="108">
        <v>0</v>
      </c>
      <c r="FL46" s="108">
        <v>0</v>
      </c>
      <c r="FM46" s="108">
        <v>0</v>
      </c>
      <c r="FN46" s="108">
        <v>0</v>
      </c>
      <c r="FO46" s="108">
        <v>0</v>
      </c>
      <c r="FP46" s="108">
        <v>0</v>
      </c>
      <c r="FQ46" s="108">
        <v>0</v>
      </c>
      <c r="FR46" s="108">
        <v>0</v>
      </c>
      <c r="FS46" s="108">
        <v>0</v>
      </c>
      <c r="FT46" s="108">
        <v>0</v>
      </c>
      <c r="FU46" s="108">
        <v>0</v>
      </c>
      <c r="FV46" s="108">
        <v>0</v>
      </c>
      <c r="FW46" s="108">
        <v>0</v>
      </c>
      <c r="FX46" s="108">
        <v>0</v>
      </c>
      <c r="FY46" s="108">
        <v>0</v>
      </c>
      <c r="FZ46" s="108">
        <v>0</v>
      </c>
      <c r="GA46" s="108">
        <v>0</v>
      </c>
      <c r="GB46" s="108">
        <v>0</v>
      </c>
      <c r="GC46" s="108">
        <v>0</v>
      </c>
      <c r="GD46" s="108">
        <v>0</v>
      </c>
      <c r="GE46" s="108">
        <v>0</v>
      </c>
      <c r="GF46" s="108">
        <v>0</v>
      </c>
      <c r="GG46" s="108">
        <v>0</v>
      </c>
      <c r="GH46" s="108">
        <v>0</v>
      </c>
      <c r="GI46" s="108">
        <v>0</v>
      </c>
      <c r="GJ46" s="108">
        <v>0</v>
      </c>
      <c r="GK46" s="108">
        <v>0</v>
      </c>
      <c r="GL46" s="108">
        <v>0</v>
      </c>
      <c r="GM46" s="108">
        <v>0</v>
      </c>
      <c r="GN46" s="108">
        <v>0</v>
      </c>
      <c r="GO46" s="108">
        <v>0</v>
      </c>
      <c r="GP46" s="108">
        <v>0</v>
      </c>
      <c r="GQ46" s="108">
        <v>0</v>
      </c>
      <c r="GR46" s="108">
        <v>0</v>
      </c>
      <c r="GS46" s="108">
        <v>0</v>
      </c>
      <c r="GT46" s="108">
        <v>0</v>
      </c>
      <c r="GU46" s="108">
        <v>0</v>
      </c>
      <c r="GV46" s="108">
        <v>0</v>
      </c>
      <c r="GW46" s="108">
        <v>0</v>
      </c>
      <c r="GX46" s="108">
        <v>0</v>
      </c>
      <c r="GY46" s="108">
        <v>0</v>
      </c>
      <c r="GZ46" s="108">
        <v>0</v>
      </c>
      <c r="HA46" s="108">
        <v>0</v>
      </c>
      <c r="HB46" s="108">
        <v>0</v>
      </c>
      <c r="HC46" s="108">
        <v>0</v>
      </c>
      <c r="HD46" s="108">
        <v>0</v>
      </c>
      <c r="HE46" s="108">
        <v>0</v>
      </c>
      <c r="HF46" s="108">
        <v>0</v>
      </c>
      <c r="HG46" s="108">
        <v>0</v>
      </c>
      <c r="HH46" s="108">
        <v>0</v>
      </c>
      <c r="HI46" s="108">
        <v>0</v>
      </c>
    </row>
    <row r="47" spans="1:217" s="109" customFormat="1" x14ac:dyDescent="0.2">
      <c r="A47" s="107" t="s">
        <v>363</v>
      </c>
      <c r="B47" s="108">
        <v>0</v>
      </c>
      <c r="C47" s="108">
        <v>0</v>
      </c>
      <c r="D47" s="108">
        <v>0</v>
      </c>
      <c r="E47" s="108">
        <v>0</v>
      </c>
      <c r="F47" s="108">
        <v>0</v>
      </c>
      <c r="G47" s="108">
        <v>0</v>
      </c>
      <c r="H47" s="108">
        <v>0</v>
      </c>
      <c r="I47" s="108">
        <v>0</v>
      </c>
      <c r="J47" s="108">
        <v>0</v>
      </c>
      <c r="K47" s="108">
        <v>0</v>
      </c>
      <c r="L47" s="108">
        <v>0</v>
      </c>
      <c r="M47" s="108">
        <v>0</v>
      </c>
      <c r="N47" s="108">
        <v>0</v>
      </c>
      <c r="O47" s="108">
        <v>0</v>
      </c>
      <c r="P47" s="108">
        <v>0</v>
      </c>
      <c r="Q47" s="108">
        <v>0</v>
      </c>
      <c r="R47" s="108">
        <v>0</v>
      </c>
      <c r="S47" s="108">
        <v>0</v>
      </c>
      <c r="T47" s="108">
        <v>0</v>
      </c>
      <c r="U47" s="108">
        <v>0</v>
      </c>
      <c r="V47" s="108">
        <v>0</v>
      </c>
      <c r="W47" s="108">
        <v>0</v>
      </c>
      <c r="X47" s="108">
        <v>0</v>
      </c>
      <c r="Y47" s="108">
        <v>0</v>
      </c>
      <c r="Z47" s="108">
        <v>0</v>
      </c>
      <c r="AA47" s="108">
        <v>0</v>
      </c>
      <c r="AB47" s="108">
        <v>0</v>
      </c>
      <c r="AC47" s="108">
        <v>0</v>
      </c>
      <c r="AD47" s="108">
        <v>0</v>
      </c>
      <c r="AE47" s="108">
        <v>0</v>
      </c>
      <c r="AF47" s="108">
        <v>0</v>
      </c>
      <c r="AG47" s="108">
        <v>0</v>
      </c>
      <c r="AH47" s="108">
        <v>0</v>
      </c>
      <c r="AI47" s="108">
        <v>0</v>
      </c>
      <c r="AJ47" s="108">
        <v>0</v>
      </c>
      <c r="AK47" s="108">
        <v>0</v>
      </c>
      <c r="AL47" s="108">
        <v>0</v>
      </c>
      <c r="AM47" s="108">
        <v>0</v>
      </c>
      <c r="AN47" s="108">
        <v>0</v>
      </c>
      <c r="AO47" s="108">
        <v>0</v>
      </c>
      <c r="AP47" s="108">
        <v>0</v>
      </c>
      <c r="AQ47" s="108">
        <v>0</v>
      </c>
      <c r="AR47" s="108">
        <v>0</v>
      </c>
      <c r="AS47" s="108">
        <v>0</v>
      </c>
      <c r="AT47" s="108">
        <v>0</v>
      </c>
      <c r="AU47" s="108">
        <v>0</v>
      </c>
      <c r="AV47" s="108">
        <v>0</v>
      </c>
      <c r="AW47" s="108">
        <v>0</v>
      </c>
      <c r="AX47" s="108">
        <v>0</v>
      </c>
      <c r="AY47" s="108">
        <v>0</v>
      </c>
      <c r="AZ47" s="108">
        <v>0</v>
      </c>
      <c r="BA47" s="108">
        <v>0</v>
      </c>
      <c r="BB47" s="108">
        <v>0</v>
      </c>
      <c r="BC47" s="108">
        <v>0</v>
      </c>
      <c r="BD47" s="108">
        <v>0</v>
      </c>
      <c r="BE47" s="108">
        <v>0</v>
      </c>
      <c r="BF47" s="108">
        <v>0</v>
      </c>
      <c r="BG47" s="108">
        <v>0</v>
      </c>
      <c r="BH47" s="108">
        <v>0</v>
      </c>
      <c r="BI47" s="108">
        <v>0</v>
      </c>
      <c r="BJ47" s="108">
        <v>0</v>
      </c>
      <c r="BK47" s="108">
        <v>0</v>
      </c>
      <c r="BL47" s="108">
        <v>0</v>
      </c>
      <c r="BM47" s="108">
        <v>0</v>
      </c>
      <c r="BN47" s="108">
        <v>0</v>
      </c>
      <c r="BO47" s="108">
        <v>0</v>
      </c>
      <c r="BP47" s="108">
        <v>0</v>
      </c>
      <c r="BQ47" s="108">
        <v>0</v>
      </c>
      <c r="BR47" s="108">
        <v>0</v>
      </c>
      <c r="BS47" s="108">
        <v>0</v>
      </c>
      <c r="BT47" s="108">
        <v>0</v>
      </c>
      <c r="BU47" s="108">
        <v>0</v>
      </c>
      <c r="BV47" s="108">
        <v>0</v>
      </c>
      <c r="BW47" s="108">
        <v>0</v>
      </c>
      <c r="BX47" s="108">
        <v>0</v>
      </c>
      <c r="BY47" s="108">
        <v>0</v>
      </c>
      <c r="BZ47" s="108">
        <v>0</v>
      </c>
      <c r="CA47" s="108">
        <v>0</v>
      </c>
      <c r="CB47" s="108">
        <v>0</v>
      </c>
      <c r="CC47" s="108">
        <v>0</v>
      </c>
      <c r="CD47" s="108">
        <v>0</v>
      </c>
      <c r="CE47" s="108">
        <v>0</v>
      </c>
      <c r="CF47" s="108">
        <v>0</v>
      </c>
      <c r="CG47" s="108">
        <v>0</v>
      </c>
      <c r="CH47" s="108">
        <v>0</v>
      </c>
      <c r="CI47" s="108">
        <v>0</v>
      </c>
      <c r="CJ47" s="108">
        <v>0</v>
      </c>
      <c r="CK47" s="108">
        <v>0</v>
      </c>
      <c r="CL47" s="108">
        <v>0</v>
      </c>
      <c r="CM47" s="108">
        <v>0</v>
      </c>
      <c r="CN47" s="108">
        <v>0</v>
      </c>
      <c r="CO47" s="108">
        <v>0</v>
      </c>
      <c r="CP47" s="108">
        <v>0</v>
      </c>
      <c r="CQ47" s="108">
        <v>0</v>
      </c>
      <c r="CR47" s="108">
        <v>0</v>
      </c>
      <c r="CS47" s="108">
        <v>0</v>
      </c>
      <c r="CT47" s="108">
        <v>0</v>
      </c>
      <c r="CU47" s="108">
        <v>0</v>
      </c>
      <c r="CV47" s="108">
        <v>0</v>
      </c>
      <c r="CW47" s="108">
        <v>0</v>
      </c>
      <c r="CX47" s="108">
        <v>0</v>
      </c>
      <c r="CY47" s="108">
        <v>0</v>
      </c>
      <c r="CZ47" s="108">
        <v>0</v>
      </c>
      <c r="DA47" s="108">
        <v>0</v>
      </c>
      <c r="DB47" s="108">
        <v>0</v>
      </c>
      <c r="DC47" s="108">
        <v>0</v>
      </c>
      <c r="DD47" s="108">
        <v>0</v>
      </c>
      <c r="DE47" s="108">
        <v>0</v>
      </c>
      <c r="DF47" s="108">
        <v>0</v>
      </c>
      <c r="DG47" s="108">
        <v>0</v>
      </c>
      <c r="DH47" s="108">
        <v>0</v>
      </c>
      <c r="DI47" s="108">
        <v>0</v>
      </c>
      <c r="DJ47" s="108">
        <v>0</v>
      </c>
      <c r="DK47" s="108">
        <v>0</v>
      </c>
      <c r="DL47" s="108">
        <v>0</v>
      </c>
      <c r="DM47" s="108">
        <v>0</v>
      </c>
      <c r="DN47" s="108">
        <v>0</v>
      </c>
      <c r="DO47" s="108">
        <v>0</v>
      </c>
      <c r="DP47" s="108">
        <v>0</v>
      </c>
      <c r="DQ47" s="108">
        <v>0</v>
      </c>
      <c r="DR47" s="108">
        <v>0</v>
      </c>
      <c r="DS47" s="108">
        <v>0</v>
      </c>
      <c r="DT47" s="108">
        <v>0</v>
      </c>
      <c r="DU47" s="108">
        <v>0</v>
      </c>
      <c r="DV47" s="108">
        <v>0</v>
      </c>
      <c r="DW47" s="108">
        <v>0</v>
      </c>
      <c r="DX47" s="108">
        <v>0</v>
      </c>
      <c r="DY47" s="108">
        <v>0</v>
      </c>
      <c r="DZ47" s="108">
        <v>0</v>
      </c>
      <c r="EA47" s="108">
        <v>0</v>
      </c>
      <c r="EB47" s="108">
        <v>0</v>
      </c>
      <c r="EC47" s="108">
        <v>0</v>
      </c>
      <c r="ED47" s="108">
        <v>0</v>
      </c>
      <c r="EE47" s="108">
        <v>0</v>
      </c>
      <c r="EF47" s="108">
        <v>0</v>
      </c>
      <c r="EG47" s="108">
        <v>0</v>
      </c>
      <c r="EH47" s="108">
        <v>0</v>
      </c>
      <c r="EI47" s="108">
        <v>0</v>
      </c>
      <c r="EJ47" s="108">
        <v>0</v>
      </c>
      <c r="EK47" s="108">
        <v>0</v>
      </c>
      <c r="EL47" s="108">
        <v>0</v>
      </c>
      <c r="EM47" s="108">
        <v>0</v>
      </c>
      <c r="EN47" s="108">
        <v>0</v>
      </c>
      <c r="EO47" s="108">
        <v>0</v>
      </c>
      <c r="EP47" s="108">
        <v>0</v>
      </c>
      <c r="EQ47" s="108">
        <v>0</v>
      </c>
      <c r="ER47" s="108">
        <v>0</v>
      </c>
      <c r="ES47" s="108">
        <v>0</v>
      </c>
      <c r="ET47" s="108">
        <v>0</v>
      </c>
      <c r="EU47" s="108">
        <v>0</v>
      </c>
      <c r="EV47" s="108">
        <v>0</v>
      </c>
      <c r="EW47" s="108">
        <v>0</v>
      </c>
      <c r="EX47" s="108">
        <v>0</v>
      </c>
      <c r="EY47" s="108">
        <v>0</v>
      </c>
      <c r="EZ47" s="108">
        <v>0</v>
      </c>
      <c r="FA47" s="108">
        <v>0</v>
      </c>
      <c r="FB47" s="108">
        <v>0</v>
      </c>
      <c r="FC47" s="108">
        <v>0</v>
      </c>
      <c r="FD47" s="108">
        <v>0</v>
      </c>
      <c r="FE47" s="108">
        <v>0</v>
      </c>
      <c r="FF47" s="108">
        <v>0</v>
      </c>
      <c r="FG47" s="108">
        <v>0</v>
      </c>
      <c r="FH47" s="108">
        <v>0</v>
      </c>
      <c r="FI47" s="108">
        <v>0</v>
      </c>
      <c r="FJ47" s="108">
        <v>0</v>
      </c>
      <c r="FK47" s="108">
        <v>0</v>
      </c>
      <c r="FL47" s="108">
        <v>0</v>
      </c>
      <c r="FM47" s="108">
        <v>0</v>
      </c>
      <c r="FN47" s="108">
        <v>0</v>
      </c>
      <c r="FO47" s="108">
        <v>0</v>
      </c>
      <c r="FP47" s="108">
        <v>0</v>
      </c>
      <c r="FQ47" s="108">
        <v>0</v>
      </c>
      <c r="FR47" s="108">
        <v>0</v>
      </c>
      <c r="FS47" s="108">
        <v>0</v>
      </c>
      <c r="FT47" s="108">
        <v>0</v>
      </c>
      <c r="FU47" s="108">
        <v>0</v>
      </c>
      <c r="FV47" s="108">
        <v>0</v>
      </c>
      <c r="FW47" s="108">
        <v>0</v>
      </c>
      <c r="FX47" s="108">
        <v>0</v>
      </c>
      <c r="FY47" s="108">
        <v>0</v>
      </c>
      <c r="FZ47" s="108">
        <v>0</v>
      </c>
      <c r="GA47" s="108">
        <v>0</v>
      </c>
      <c r="GB47" s="108">
        <v>0</v>
      </c>
      <c r="GC47" s="108">
        <v>0</v>
      </c>
      <c r="GD47" s="108">
        <v>0</v>
      </c>
      <c r="GE47" s="108">
        <v>0</v>
      </c>
      <c r="GF47" s="108">
        <v>0</v>
      </c>
      <c r="GG47" s="108">
        <v>0</v>
      </c>
      <c r="GH47" s="108">
        <v>0</v>
      </c>
      <c r="GI47" s="108">
        <v>0</v>
      </c>
      <c r="GJ47" s="108">
        <v>0</v>
      </c>
      <c r="GK47" s="108">
        <v>0</v>
      </c>
      <c r="GL47" s="108">
        <v>0</v>
      </c>
      <c r="GM47" s="108">
        <v>0</v>
      </c>
      <c r="GN47" s="108">
        <v>0</v>
      </c>
      <c r="GO47" s="108">
        <v>0</v>
      </c>
      <c r="GP47" s="108">
        <v>0</v>
      </c>
      <c r="GQ47" s="108">
        <v>0</v>
      </c>
      <c r="GR47" s="108">
        <v>0</v>
      </c>
      <c r="GS47" s="108">
        <v>0</v>
      </c>
      <c r="GT47" s="108">
        <v>0</v>
      </c>
      <c r="GU47" s="108">
        <v>0</v>
      </c>
      <c r="GV47" s="108">
        <v>0</v>
      </c>
      <c r="GW47" s="108">
        <v>0</v>
      </c>
      <c r="GX47" s="108">
        <v>0</v>
      </c>
      <c r="GY47" s="108">
        <v>0</v>
      </c>
      <c r="GZ47" s="108">
        <v>0</v>
      </c>
      <c r="HA47" s="108">
        <v>0</v>
      </c>
      <c r="HB47" s="108">
        <v>0</v>
      </c>
      <c r="HC47" s="108">
        <v>0</v>
      </c>
      <c r="HD47" s="108">
        <v>0</v>
      </c>
      <c r="HE47" s="108">
        <v>0</v>
      </c>
      <c r="HF47" s="108">
        <v>0</v>
      </c>
      <c r="HG47" s="108">
        <v>0</v>
      </c>
      <c r="HH47" s="108">
        <v>0</v>
      </c>
      <c r="HI47" s="108">
        <v>0</v>
      </c>
    </row>
    <row r="48" spans="1:217" s="109" customFormat="1" x14ac:dyDescent="0.2">
      <c r="A48" s="107" t="s">
        <v>364</v>
      </c>
      <c r="B48" s="108">
        <v>0</v>
      </c>
      <c r="C48" s="108">
        <v>0</v>
      </c>
      <c r="D48" s="108">
        <v>0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08">
        <v>0</v>
      </c>
      <c r="K48" s="108">
        <v>0</v>
      </c>
      <c r="L48" s="108">
        <v>0</v>
      </c>
      <c r="M48" s="108">
        <v>0</v>
      </c>
      <c r="N48" s="108">
        <v>0</v>
      </c>
      <c r="O48" s="108">
        <v>0</v>
      </c>
      <c r="P48" s="108">
        <v>0</v>
      </c>
      <c r="Q48" s="108">
        <v>0</v>
      </c>
      <c r="R48" s="108">
        <v>0</v>
      </c>
      <c r="S48" s="108">
        <v>0</v>
      </c>
      <c r="T48" s="108">
        <v>0</v>
      </c>
      <c r="U48" s="108">
        <v>0</v>
      </c>
      <c r="V48" s="108">
        <v>0</v>
      </c>
      <c r="W48" s="108">
        <v>0</v>
      </c>
      <c r="X48" s="108">
        <v>0</v>
      </c>
      <c r="Y48" s="108">
        <v>0</v>
      </c>
      <c r="Z48" s="108">
        <v>0</v>
      </c>
      <c r="AA48" s="108">
        <v>0</v>
      </c>
      <c r="AB48" s="108">
        <v>0</v>
      </c>
      <c r="AC48" s="108">
        <v>0</v>
      </c>
      <c r="AD48" s="108">
        <v>0</v>
      </c>
      <c r="AE48" s="108">
        <v>0</v>
      </c>
      <c r="AF48" s="108">
        <v>0</v>
      </c>
      <c r="AG48" s="108">
        <v>0</v>
      </c>
      <c r="AH48" s="108">
        <v>0</v>
      </c>
      <c r="AI48" s="108">
        <v>0</v>
      </c>
      <c r="AJ48" s="108">
        <v>0</v>
      </c>
      <c r="AK48" s="108">
        <v>0</v>
      </c>
      <c r="AL48" s="108">
        <v>0</v>
      </c>
      <c r="AM48" s="108">
        <v>0</v>
      </c>
      <c r="AN48" s="108">
        <v>0</v>
      </c>
      <c r="AO48" s="108">
        <v>0</v>
      </c>
      <c r="AP48" s="108">
        <v>0</v>
      </c>
      <c r="AQ48" s="108">
        <v>0</v>
      </c>
      <c r="AR48" s="108">
        <v>0</v>
      </c>
      <c r="AS48" s="108">
        <v>0</v>
      </c>
      <c r="AT48" s="108">
        <v>0</v>
      </c>
      <c r="AU48" s="108">
        <v>0</v>
      </c>
      <c r="AV48" s="108">
        <v>0</v>
      </c>
      <c r="AW48" s="108">
        <v>0</v>
      </c>
      <c r="AX48" s="108">
        <v>0</v>
      </c>
      <c r="AY48" s="108">
        <v>0</v>
      </c>
      <c r="AZ48" s="108">
        <v>0</v>
      </c>
      <c r="BA48" s="108">
        <v>0</v>
      </c>
      <c r="BB48" s="108">
        <v>0</v>
      </c>
      <c r="BC48" s="108">
        <v>0</v>
      </c>
      <c r="BD48" s="108">
        <v>0</v>
      </c>
      <c r="BE48" s="108">
        <v>0</v>
      </c>
      <c r="BF48" s="108">
        <v>0</v>
      </c>
      <c r="BG48" s="108">
        <v>0</v>
      </c>
      <c r="BH48" s="108">
        <v>0</v>
      </c>
      <c r="BI48" s="108">
        <v>0</v>
      </c>
      <c r="BJ48" s="108">
        <v>0</v>
      </c>
      <c r="BK48" s="108">
        <v>0</v>
      </c>
      <c r="BL48" s="108">
        <v>0</v>
      </c>
      <c r="BM48" s="108">
        <v>0</v>
      </c>
      <c r="BN48" s="108">
        <v>0</v>
      </c>
      <c r="BO48" s="108">
        <v>0</v>
      </c>
      <c r="BP48" s="108">
        <v>0</v>
      </c>
      <c r="BQ48" s="108">
        <v>0</v>
      </c>
      <c r="BR48" s="108">
        <v>0</v>
      </c>
      <c r="BS48" s="108">
        <v>0</v>
      </c>
      <c r="BT48" s="108">
        <v>0</v>
      </c>
      <c r="BU48" s="108">
        <v>0</v>
      </c>
      <c r="BV48" s="108">
        <v>0</v>
      </c>
      <c r="BW48" s="108">
        <v>0</v>
      </c>
      <c r="BX48" s="108">
        <v>0</v>
      </c>
      <c r="BY48" s="108">
        <v>0</v>
      </c>
      <c r="BZ48" s="108">
        <v>0</v>
      </c>
      <c r="CA48" s="108">
        <v>0</v>
      </c>
      <c r="CB48" s="108">
        <v>0</v>
      </c>
      <c r="CC48" s="108">
        <v>0</v>
      </c>
      <c r="CD48" s="108">
        <v>0</v>
      </c>
      <c r="CE48" s="108">
        <v>0</v>
      </c>
      <c r="CF48" s="108">
        <v>0</v>
      </c>
      <c r="CG48" s="108">
        <v>0</v>
      </c>
      <c r="CH48" s="108">
        <v>0</v>
      </c>
      <c r="CI48" s="108">
        <v>0</v>
      </c>
      <c r="CJ48" s="108">
        <v>0</v>
      </c>
      <c r="CK48" s="108">
        <v>0</v>
      </c>
      <c r="CL48" s="108">
        <v>0</v>
      </c>
      <c r="CM48" s="108">
        <v>0</v>
      </c>
      <c r="CN48" s="108">
        <v>0</v>
      </c>
      <c r="CO48" s="108">
        <v>0</v>
      </c>
      <c r="CP48" s="108">
        <v>0</v>
      </c>
      <c r="CQ48" s="108">
        <v>0</v>
      </c>
      <c r="CR48" s="108">
        <v>0</v>
      </c>
      <c r="CS48" s="108">
        <v>0</v>
      </c>
      <c r="CT48" s="108">
        <v>0</v>
      </c>
      <c r="CU48" s="108">
        <v>0</v>
      </c>
      <c r="CV48" s="108">
        <v>0</v>
      </c>
      <c r="CW48" s="108">
        <v>0</v>
      </c>
      <c r="CX48" s="108">
        <v>0</v>
      </c>
      <c r="CY48" s="108">
        <v>0</v>
      </c>
      <c r="CZ48" s="108">
        <v>0</v>
      </c>
      <c r="DA48" s="108">
        <v>0</v>
      </c>
      <c r="DB48" s="108">
        <v>0</v>
      </c>
      <c r="DC48" s="108">
        <v>0</v>
      </c>
      <c r="DD48" s="108">
        <v>0</v>
      </c>
      <c r="DE48" s="108">
        <v>0</v>
      </c>
      <c r="DF48" s="108">
        <v>0</v>
      </c>
      <c r="DG48" s="108">
        <v>0</v>
      </c>
      <c r="DH48" s="108">
        <v>0</v>
      </c>
      <c r="DI48" s="108">
        <v>0</v>
      </c>
      <c r="DJ48" s="108">
        <v>0</v>
      </c>
      <c r="DK48" s="108">
        <v>0</v>
      </c>
      <c r="DL48" s="108">
        <v>0</v>
      </c>
      <c r="DM48" s="108">
        <v>0</v>
      </c>
      <c r="DN48" s="108">
        <v>0</v>
      </c>
      <c r="DO48" s="108">
        <v>0</v>
      </c>
      <c r="DP48" s="108">
        <v>0</v>
      </c>
      <c r="DQ48" s="108">
        <v>0</v>
      </c>
      <c r="DR48" s="108">
        <v>0</v>
      </c>
      <c r="DS48" s="108">
        <v>0</v>
      </c>
      <c r="DT48" s="108">
        <v>0</v>
      </c>
      <c r="DU48" s="108">
        <v>0</v>
      </c>
      <c r="DV48" s="108">
        <v>0</v>
      </c>
      <c r="DW48" s="108">
        <v>0</v>
      </c>
      <c r="DX48" s="108">
        <v>0</v>
      </c>
      <c r="DY48" s="108">
        <v>0</v>
      </c>
      <c r="DZ48" s="108">
        <v>0</v>
      </c>
      <c r="EA48" s="108">
        <v>0</v>
      </c>
      <c r="EB48" s="108">
        <v>0</v>
      </c>
      <c r="EC48" s="108">
        <v>0</v>
      </c>
      <c r="ED48" s="108">
        <v>0</v>
      </c>
      <c r="EE48" s="108">
        <v>0</v>
      </c>
      <c r="EF48" s="108">
        <v>0</v>
      </c>
      <c r="EG48" s="108">
        <v>0</v>
      </c>
      <c r="EH48" s="108">
        <v>0</v>
      </c>
      <c r="EI48" s="108">
        <v>0</v>
      </c>
      <c r="EJ48" s="108">
        <v>0</v>
      </c>
      <c r="EK48" s="108">
        <v>0</v>
      </c>
      <c r="EL48" s="108">
        <v>0</v>
      </c>
      <c r="EM48" s="108">
        <v>0</v>
      </c>
      <c r="EN48" s="108">
        <v>0</v>
      </c>
      <c r="EO48" s="108">
        <v>0</v>
      </c>
      <c r="EP48" s="108">
        <v>0</v>
      </c>
      <c r="EQ48" s="108">
        <v>0</v>
      </c>
      <c r="ER48" s="108">
        <v>0</v>
      </c>
      <c r="ES48" s="108">
        <v>0</v>
      </c>
      <c r="ET48" s="108">
        <v>0</v>
      </c>
      <c r="EU48" s="108">
        <v>0</v>
      </c>
      <c r="EV48" s="108">
        <v>0</v>
      </c>
      <c r="EW48" s="108">
        <v>0</v>
      </c>
      <c r="EX48" s="108">
        <v>0</v>
      </c>
      <c r="EY48" s="108">
        <v>0</v>
      </c>
      <c r="EZ48" s="108">
        <v>0</v>
      </c>
      <c r="FA48" s="108">
        <v>0</v>
      </c>
      <c r="FB48" s="108">
        <v>0</v>
      </c>
      <c r="FC48" s="108">
        <v>0</v>
      </c>
      <c r="FD48" s="108">
        <v>0</v>
      </c>
      <c r="FE48" s="108">
        <v>0</v>
      </c>
      <c r="FF48" s="108">
        <v>0</v>
      </c>
      <c r="FG48" s="108">
        <v>0</v>
      </c>
      <c r="FH48" s="108">
        <v>0</v>
      </c>
      <c r="FI48" s="108">
        <v>0</v>
      </c>
      <c r="FJ48" s="108">
        <v>0</v>
      </c>
      <c r="FK48" s="108">
        <v>0</v>
      </c>
      <c r="FL48" s="108">
        <v>0</v>
      </c>
      <c r="FM48" s="108">
        <v>0</v>
      </c>
      <c r="FN48" s="108">
        <v>0</v>
      </c>
      <c r="FO48" s="108">
        <v>0</v>
      </c>
      <c r="FP48" s="108">
        <v>0</v>
      </c>
      <c r="FQ48" s="108">
        <v>0</v>
      </c>
      <c r="FR48" s="108">
        <v>0</v>
      </c>
      <c r="FS48" s="108">
        <v>0</v>
      </c>
      <c r="FT48" s="108">
        <v>0</v>
      </c>
      <c r="FU48" s="108">
        <v>0</v>
      </c>
      <c r="FV48" s="108">
        <v>0</v>
      </c>
      <c r="FW48" s="108">
        <v>0</v>
      </c>
      <c r="FX48" s="108">
        <v>0</v>
      </c>
      <c r="FY48" s="108">
        <v>0</v>
      </c>
      <c r="FZ48" s="108">
        <v>0</v>
      </c>
      <c r="GA48" s="108">
        <v>0</v>
      </c>
      <c r="GB48" s="108">
        <v>0</v>
      </c>
      <c r="GC48" s="108">
        <v>0</v>
      </c>
      <c r="GD48" s="108">
        <v>0</v>
      </c>
      <c r="GE48" s="108">
        <v>0</v>
      </c>
      <c r="GF48" s="108">
        <v>0</v>
      </c>
      <c r="GG48" s="108">
        <v>0</v>
      </c>
      <c r="GH48" s="108">
        <v>0</v>
      </c>
      <c r="GI48" s="108">
        <v>0</v>
      </c>
      <c r="GJ48" s="108">
        <v>0</v>
      </c>
      <c r="GK48" s="108">
        <v>0</v>
      </c>
      <c r="GL48" s="108">
        <v>0</v>
      </c>
      <c r="GM48" s="108">
        <v>0</v>
      </c>
      <c r="GN48" s="108">
        <v>0</v>
      </c>
      <c r="GO48" s="108">
        <v>0</v>
      </c>
      <c r="GP48" s="108">
        <v>0</v>
      </c>
      <c r="GQ48" s="108">
        <v>0</v>
      </c>
      <c r="GR48" s="108">
        <v>0</v>
      </c>
      <c r="GS48" s="108">
        <v>0</v>
      </c>
      <c r="GT48" s="108">
        <v>0</v>
      </c>
      <c r="GU48" s="108">
        <v>0</v>
      </c>
      <c r="GV48" s="108">
        <v>0</v>
      </c>
      <c r="GW48" s="108">
        <v>0</v>
      </c>
      <c r="GX48" s="108">
        <v>0</v>
      </c>
      <c r="GY48" s="108">
        <v>0</v>
      </c>
      <c r="GZ48" s="108">
        <v>0</v>
      </c>
      <c r="HA48" s="108">
        <v>0</v>
      </c>
      <c r="HB48" s="108">
        <v>0</v>
      </c>
      <c r="HC48" s="108">
        <v>0</v>
      </c>
      <c r="HD48" s="108">
        <v>0</v>
      </c>
      <c r="HE48" s="108">
        <v>0</v>
      </c>
      <c r="HF48" s="108">
        <v>0</v>
      </c>
      <c r="HG48" s="108">
        <v>0</v>
      </c>
      <c r="HH48" s="108">
        <v>0</v>
      </c>
      <c r="HI48" s="108">
        <v>0</v>
      </c>
    </row>
    <row r="49" spans="1:217" s="109" customFormat="1" x14ac:dyDescent="0.2">
      <c r="A49" s="107" t="s">
        <v>365</v>
      </c>
      <c r="B49" s="108">
        <v>0</v>
      </c>
      <c r="C49" s="108">
        <v>0</v>
      </c>
      <c r="D49" s="108">
        <v>0</v>
      </c>
      <c r="E49" s="108">
        <v>0</v>
      </c>
      <c r="F49" s="108">
        <v>0</v>
      </c>
      <c r="G49" s="108">
        <v>0</v>
      </c>
      <c r="H49" s="108">
        <v>0</v>
      </c>
      <c r="I49" s="108">
        <v>0</v>
      </c>
      <c r="J49" s="108">
        <v>0</v>
      </c>
      <c r="K49" s="108">
        <v>0</v>
      </c>
      <c r="L49" s="108">
        <v>0</v>
      </c>
      <c r="M49" s="108">
        <v>0</v>
      </c>
      <c r="N49" s="108">
        <v>0</v>
      </c>
      <c r="O49" s="108">
        <v>0</v>
      </c>
      <c r="P49" s="108">
        <v>0</v>
      </c>
      <c r="Q49" s="108">
        <v>0</v>
      </c>
      <c r="R49" s="108">
        <v>0</v>
      </c>
      <c r="S49" s="108">
        <v>0</v>
      </c>
      <c r="T49" s="108">
        <v>0</v>
      </c>
      <c r="U49" s="108">
        <v>0</v>
      </c>
      <c r="V49" s="108">
        <v>0</v>
      </c>
      <c r="W49" s="108">
        <v>0</v>
      </c>
      <c r="X49" s="108">
        <v>0</v>
      </c>
      <c r="Y49" s="108">
        <v>0</v>
      </c>
      <c r="Z49" s="108">
        <v>0</v>
      </c>
      <c r="AA49" s="108">
        <v>0</v>
      </c>
      <c r="AB49" s="108">
        <v>0</v>
      </c>
      <c r="AC49" s="108">
        <v>0</v>
      </c>
      <c r="AD49" s="108">
        <v>0</v>
      </c>
      <c r="AE49" s="108">
        <v>0</v>
      </c>
      <c r="AF49" s="108">
        <v>0</v>
      </c>
      <c r="AG49" s="108">
        <v>0</v>
      </c>
      <c r="AH49" s="108">
        <v>0</v>
      </c>
      <c r="AI49" s="108">
        <v>0</v>
      </c>
      <c r="AJ49" s="108">
        <v>0</v>
      </c>
      <c r="AK49" s="108">
        <v>0</v>
      </c>
      <c r="AL49" s="108">
        <v>0</v>
      </c>
      <c r="AM49" s="108">
        <v>0</v>
      </c>
      <c r="AN49" s="108">
        <v>0</v>
      </c>
      <c r="AO49" s="108">
        <v>0</v>
      </c>
      <c r="AP49" s="108">
        <v>0</v>
      </c>
      <c r="AQ49" s="108">
        <v>0</v>
      </c>
      <c r="AR49" s="108">
        <v>0</v>
      </c>
      <c r="AS49" s="108">
        <v>0</v>
      </c>
      <c r="AT49" s="108">
        <v>0</v>
      </c>
      <c r="AU49" s="108">
        <v>0</v>
      </c>
      <c r="AV49" s="108">
        <v>0</v>
      </c>
      <c r="AW49" s="108">
        <v>0</v>
      </c>
      <c r="AX49" s="108">
        <v>0</v>
      </c>
      <c r="AY49" s="108">
        <v>0</v>
      </c>
      <c r="AZ49" s="108">
        <v>0</v>
      </c>
      <c r="BA49" s="108">
        <v>0</v>
      </c>
      <c r="BB49" s="108">
        <v>0</v>
      </c>
      <c r="BC49" s="108">
        <v>0</v>
      </c>
      <c r="BD49" s="108">
        <v>0</v>
      </c>
      <c r="BE49" s="108">
        <v>0</v>
      </c>
      <c r="BF49" s="108">
        <v>0</v>
      </c>
      <c r="BG49" s="108">
        <v>0</v>
      </c>
      <c r="BH49" s="108">
        <v>0</v>
      </c>
      <c r="BI49" s="108">
        <v>0</v>
      </c>
      <c r="BJ49" s="108">
        <v>0</v>
      </c>
      <c r="BK49" s="108">
        <v>0</v>
      </c>
      <c r="BL49" s="108">
        <v>0</v>
      </c>
      <c r="BM49" s="108">
        <v>0</v>
      </c>
      <c r="BN49" s="108">
        <v>0</v>
      </c>
      <c r="BO49" s="108">
        <v>0</v>
      </c>
      <c r="BP49" s="108">
        <v>0</v>
      </c>
      <c r="BQ49" s="108">
        <v>0</v>
      </c>
      <c r="BR49" s="108">
        <v>0</v>
      </c>
      <c r="BS49" s="108">
        <v>0</v>
      </c>
      <c r="BT49" s="108">
        <v>0</v>
      </c>
      <c r="BU49" s="108">
        <v>0</v>
      </c>
      <c r="BV49" s="108">
        <v>0</v>
      </c>
      <c r="BW49" s="108">
        <v>0</v>
      </c>
      <c r="BX49" s="108">
        <v>0</v>
      </c>
      <c r="BY49" s="108">
        <v>0</v>
      </c>
      <c r="BZ49" s="108">
        <v>0</v>
      </c>
      <c r="CA49" s="108">
        <v>0</v>
      </c>
      <c r="CB49" s="108">
        <v>0</v>
      </c>
      <c r="CC49" s="108">
        <v>0</v>
      </c>
      <c r="CD49" s="108">
        <v>0</v>
      </c>
      <c r="CE49" s="108">
        <v>0</v>
      </c>
      <c r="CF49" s="108">
        <v>0</v>
      </c>
      <c r="CG49" s="108">
        <v>0</v>
      </c>
      <c r="CH49" s="108">
        <v>0</v>
      </c>
      <c r="CI49" s="108">
        <v>0</v>
      </c>
      <c r="CJ49" s="108">
        <v>0</v>
      </c>
      <c r="CK49" s="108">
        <v>0</v>
      </c>
      <c r="CL49" s="108">
        <v>0</v>
      </c>
      <c r="CM49" s="108">
        <v>0</v>
      </c>
      <c r="CN49" s="108">
        <v>0</v>
      </c>
      <c r="CO49" s="108">
        <v>0</v>
      </c>
      <c r="CP49" s="108">
        <v>0</v>
      </c>
      <c r="CQ49" s="108">
        <v>0</v>
      </c>
      <c r="CR49" s="108">
        <v>0</v>
      </c>
      <c r="CS49" s="108">
        <v>0</v>
      </c>
      <c r="CT49" s="108">
        <v>0</v>
      </c>
      <c r="CU49" s="108">
        <v>0</v>
      </c>
      <c r="CV49" s="108">
        <v>0</v>
      </c>
      <c r="CW49" s="108">
        <v>0</v>
      </c>
      <c r="CX49" s="108">
        <v>0</v>
      </c>
      <c r="CY49" s="108">
        <v>0</v>
      </c>
      <c r="CZ49" s="108">
        <v>0</v>
      </c>
      <c r="DA49" s="108">
        <v>0</v>
      </c>
      <c r="DB49" s="108">
        <v>0</v>
      </c>
      <c r="DC49" s="108">
        <v>0</v>
      </c>
      <c r="DD49" s="108">
        <v>0</v>
      </c>
      <c r="DE49" s="108">
        <v>0</v>
      </c>
      <c r="DF49" s="108">
        <v>0</v>
      </c>
      <c r="DG49" s="108">
        <v>0</v>
      </c>
      <c r="DH49" s="108">
        <v>0</v>
      </c>
      <c r="DI49" s="108">
        <v>0</v>
      </c>
      <c r="DJ49" s="108">
        <v>0</v>
      </c>
      <c r="DK49" s="108">
        <v>0</v>
      </c>
      <c r="DL49" s="108">
        <v>0</v>
      </c>
      <c r="DM49" s="108">
        <v>0</v>
      </c>
      <c r="DN49" s="108">
        <v>0</v>
      </c>
      <c r="DO49" s="108">
        <v>0</v>
      </c>
      <c r="DP49" s="108">
        <v>0</v>
      </c>
      <c r="DQ49" s="108">
        <v>0</v>
      </c>
      <c r="DR49" s="108">
        <v>0</v>
      </c>
      <c r="DS49" s="108">
        <v>0</v>
      </c>
      <c r="DT49" s="108">
        <v>0</v>
      </c>
      <c r="DU49" s="108">
        <v>0</v>
      </c>
      <c r="DV49" s="108">
        <v>0</v>
      </c>
      <c r="DW49" s="108">
        <v>0</v>
      </c>
      <c r="DX49" s="108">
        <v>0</v>
      </c>
      <c r="DY49" s="108">
        <v>0</v>
      </c>
      <c r="DZ49" s="108">
        <v>0</v>
      </c>
      <c r="EA49" s="108">
        <v>0</v>
      </c>
      <c r="EB49" s="108">
        <v>0</v>
      </c>
      <c r="EC49" s="108">
        <v>0</v>
      </c>
      <c r="ED49" s="108">
        <v>0</v>
      </c>
      <c r="EE49" s="108">
        <v>0</v>
      </c>
      <c r="EF49" s="108">
        <v>0</v>
      </c>
      <c r="EG49" s="108">
        <v>0</v>
      </c>
      <c r="EH49" s="108">
        <v>0</v>
      </c>
      <c r="EI49" s="108">
        <v>0</v>
      </c>
      <c r="EJ49" s="108">
        <v>0</v>
      </c>
      <c r="EK49" s="108">
        <v>0</v>
      </c>
      <c r="EL49" s="108">
        <v>0</v>
      </c>
      <c r="EM49" s="108">
        <v>0</v>
      </c>
      <c r="EN49" s="108">
        <v>0</v>
      </c>
      <c r="EO49" s="108">
        <v>0</v>
      </c>
      <c r="EP49" s="108">
        <v>0</v>
      </c>
      <c r="EQ49" s="108">
        <v>0</v>
      </c>
      <c r="ER49" s="108">
        <v>0</v>
      </c>
      <c r="ES49" s="108">
        <v>0</v>
      </c>
      <c r="ET49" s="108">
        <v>0</v>
      </c>
      <c r="EU49" s="108">
        <v>0</v>
      </c>
      <c r="EV49" s="108">
        <v>0</v>
      </c>
      <c r="EW49" s="108">
        <v>0</v>
      </c>
      <c r="EX49" s="108">
        <v>0</v>
      </c>
      <c r="EY49" s="108">
        <v>0</v>
      </c>
      <c r="EZ49" s="108">
        <v>0</v>
      </c>
      <c r="FA49" s="108">
        <v>0</v>
      </c>
      <c r="FB49" s="108">
        <v>0</v>
      </c>
      <c r="FC49" s="108">
        <v>0</v>
      </c>
      <c r="FD49" s="108">
        <v>0</v>
      </c>
      <c r="FE49" s="108">
        <v>0</v>
      </c>
      <c r="FF49" s="108">
        <v>0</v>
      </c>
      <c r="FG49" s="108">
        <v>0</v>
      </c>
      <c r="FH49" s="108">
        <v>0</v>
      </c>
      <c r="FI49" s="108">
        <v>0</v>
      </c>
      <c r="FJ49" s="108">
        <v>0</v>
      </c>
      <c r="FK49" s="108">
        <v>0</v>
      </c>
      <c r="FL49" s="108">
        <v>0</v>
      </c>
      <c r="FM49" s="108">
        <v>0</v>
      </c>
      <c r="FN49" s="108">
        <v>0</v>
      </c>
      <c r="FO49" s="108">
        <v>0</v>
      </c>
      <c r="FP49" s="108">
        <v>0</v>
      </c>
      <c r="FQ49" s="108">
        <v>0</v>
      </c>
      <c r="FR49" s="108">
        <v>0</v>
      </c>
      <c r="FS49" s="108">
        <v>0</v>
      </c>
      <c r="FT49" s="108">
        <v>0</v>
      </c>
      <c r="FU49" s="108">
        <v>0</v>
      </c>
      <c r="FV49" s="108">
        <v>0</v>
      </c>
      <c r="FW49" s="108">
        <v>0</v>
      </c>
      <c r="FX49" s="108">
        <v>0</v>
      </c>
      <c r="FY49" s="108">
        <v>0</v>
      </c>
      <c r="FZ49" s="108">
        <v>0</v>
      </c>
      <c r="GA49" s="108">
        <v>0</v>
      </c>
      <c r="GB49" s="108">
        <v>0</v>
      </c>
      <c r="GC49" s="108">
        <v>0</v>
      </c>
      <c r="GD49" s="108">
        <v>0</v>
      </c>
      <c r="GE49" s="108">
        <v>0</v>
      </c>
      <c r="GF49" s="108">
        <v>0</v>
      </c>
      <c r="GG49" s="108">
        <v>0</v>
      </c>
      <c r="GH49" s="108">
        <v>0</v>
      </c>
      <c r="GI49" s="108">
        <v>0</v>
      </c>
      <c r="GJ49" s="108">
        <v>0</v>
      </c>
      <c r="GK49" s="108">
        <v>0</v>
      </c>
      <c r="GL49" s="108">
        <v>0</v>
      </c>
      <c r="GM49" s="108">
        <v>0</v>
      </c>
      <c r="GN49" s="108">
        <v>0</v>
      </c>
      <c r="GO49" s="108">
        <v>0</v>
      </c>
      <c r="GP49" s="108">
        <v>0</v>
      </c>
      <c r="GQ49" s="108">
        <v>0</v>
      </c>
      <c r="GR49" s="108">
        <v>0</v>
      </c>
      <c r="GS49" s="108">
        <v>0</v>
      </c>
      <c r="GT49" s="108">
        <v>0</v>
      </c>
      <c r="GU49" s="108">
        <v>0</v>
      </c>
      <c r="GV49" s="108">
        <v>0</v>
      </c>
      <c r="GW49" s="108">
        <v>0</v>
      </c>
      <c r="GX49" s="108">
        <v>0</v>
      </c>
      <c r="GY49" s="108">
        <v>0</v>
      </c>
      <c r="GZ49" s="108">
        <v>0</v>
      </c>
      <c r="HA49" s="108">
        <v>0</v>
      </c>
      <c r="HB49" s="108">
        <v>0</v>
      </c>
      <c r="HC49" s="108">
        <v>0</v>
      </c>
      <c r="HD49" s="108">
        <v>0</v>
      </c>
      <c r="HE49" s="108">
        <v>0</v>
      </c>
      <c r="HF49" s="108">
        <v>0</v>
      </c>
      <c r="HG49" s="108">
        <v>0</v>
      </c>
      <c r="HH49" s="108">
        <v>0</v>
      </c>
      <c r="HI49" s="108">
        <v>0</v>
      </c>
    </row>
    <row r="50" spans="1:217" s="109" customFormat="1" x14ac:dyDescent="0.2">
      <c r="A50" s="107" t="s">
        <v>366</v>
      </c>
      <c r="B50" s="108">
        <v>0</v>
      </c>
      <c r="C50" s="108">
        <v>0</v>
      </c>
      <c r="D50" s="108">
        <v>0</v>
      </c>
      <c r="E50" s="108">
        <v>0</v>
      </c>
      <c r="F50" s="108">
        <v>0</v>
      </c>
      <c r="G50" s="108">
        <v>0</v>
      </c>
      <c r="H50" s="108">
        <v>0</v>
      </c>
      <c r="I50" s="108">
        <v>0</v>
      </c>
      <c r="J50" s="108">
        <v>0</v>
      </c>
      <c r="K50" s="108">
        <v>0</v>
      </c>
      <c r="L50" s="108">
        <v>0</v>
      </c>
      <c r="M50" s="108">
        <v>0</v>
      </c>
      <c r="N50" s="108">
        <v>0</v>
      </c>
      <c r="O50" s="108">
        <v>0</v>
      </c>
      <c r="P50" s="108">
        <v>0</v>
      </c>
      <c r="Q50" s="108">
        <v>0</v>
      </c>
      <c r="R50" s="108">
        <v>0</v>
      </c>
      <c r="S50" s="108">
        <v>0</v>
      </c>
      <c r="T50" s="108">
        <v>0</v>
      </c>
      <c r="U50" s="108">
        <v>0</v>
      </c>
      <c r="V50" s="108">
        <v>0</v>
      </c>
      <c r="W50" s="108">
        <v>0</v>
      </c>
      <c r="X50" s="108">
        <v>0</v>
      </c>
      <c r="Y50" s="108">
        <v>0</v>
      </c>
      <c r="Z50" s="108">
        <v>0</v>
      </c>
      <c r="AA50" s="108">
        <v>0</v>
      </c>
      <c r="AB50" s="108">
        <v>0</v>
      </c>
      <c r="AC50" s="108">
        <v>0</v>
      </c>
      <c r="AD50" s="108">
        <v>0</v>
      </c>
      <c r="AE50" s="108">
        <v>0</v>
      </c>
      <c r="AF50" s="108">
        <v>0</v>
      </c>
      <c r="AG50" s="108">
        <v>0</v>
      </c>
      <c r="AH50" s="108">
        <v>0</v>
      </c>
      <c r="AI50" s="108">
        <v>0</v>
      </c>
      <c r="AJ50" s="108">
        <v>0</v>
      </c>
      <c r="AK50" s="108">
        <v>0</v>
      </c>
      <c r="AL50" s="108">
        <v>0</v>
      </c>
      <c r="AM50" s="108">
        <v>0</v>
      </c>
      <c r="AN50" s="108">
        <v>0</v>
      </c>
      <c r="AO50" s="108">
        <v>0</v>
      </c>
      <c r="AP50" s="108">
        <v>0</v>
      </c>
      <c r="AQ50" s="108">
        <v>0</v>
      </c>
      <c r="AR50" s="108">
        <v>0</v>
      </c>
      <c r="AS50" s="108">
        <v>0</v>
      </c>
      <c r="AT50" s="108">
        <v>0</v>
      </c>
      <c r="AU50" s="108">
        <v>0</v>
      </c>
      <c r="AV50" s="108">
        <v>0</v>
      </c>
      <c r="AW50" s="108">
        <v>0</v>
      </c>
      <c r="AX50" s="108">
        <v>0</v>
      </c>
      <c r="AY50" s="108">
        <v>0</v>
      </c>
      <c r="AZ50" s="108">
        <v>0</v>
      </c>
      <c r="BA50" s="108">
        <v>0</v>
      </c>
      <c r="BB50" s="108">
        <v>0</v>
      </c>
      <c r="BC50" s="108">
        <v>0</v>
      </c>
      <c r="BD50" s="108">
        <v>0</v>
      </c>
      <c r="BE50" s="108">
        <v>0</v>
      </c>
      <c r="BF50" s="108">
        <v>0</v>
      </c>
      <c r="BG50" s="108">
        <v>0</v>
      </c>
      <c r="BH50" s="108">
        <v>0</v>
      </c>
      <c r="BI50" s="108">
        <v>0</v>
      </c>
      <c r="BJ50" s="108">
        <v>0</v>
      </c>
      <c r="BK50" s="108">
        <v>0</v>
      </c>
      <c r="BL50" s="108">
        <v>0</v>
      </c>
      <c r="BM50" s="108">
        <v>0</v>
      </c>
      <c r="BN50" s="108">
        <v>0</v>
      </c>
      <c r="BO50" s="108">
        <v>0</v>
      </c>
      <c r="BP50" s="108">
        <v>0</v>
      </c>
      <c r="BQ50" s="108">
        <v>0</v>
      </c>
      <c r="BR50" s="108">
        <v>0</v>
      </c>
      <c r="BS50" s="108">
        <v>0</v>
      </c>
      <c r="BT50" s="108">
        <v>0</v>
      </c>
      <c r="BU50" s="108">
        <v>0</v>
      </c>
      <c r="BV50" s="108">
        <v>0</v>
      </c>
      <c r="BW50" s="108">
        <v>0</v>
      </c>
      <c r="BX50" s="108">
        <v>0</v>
      </c>
      <c r="BY50" s="108">
        <v>0</v>
      </c>
      <c r="BZ50" s="108">
        <v>0</v>
      </c>
      <c r="CA50" s="108">
        <v>0</v>
      </c>
      <c r="CB50" s="108">
        <v>0</v>
      </c>
      <c r="CC50" s="108">
        <v>0</v>
      </c>
      <c r="CD50" s="108">
        <v>0</v>
      </c>
      <c r="CE50" s="108">
        <v>0</v>
      </c>
      <c r="CF50" s="108">
        <v>0</v>
      </c>
      <c r="CG50" s="108">
        <v>0</v>
      </c>
      <c r="CH50" s="108">
        <v>0</v>
      </c>
      <c r="CI50" s="108">
        <v>0</v>
      </c>
      <c r="CJ50" s="108">
        <v>0</v>
      </c>
      <c r="CK50" s="108">
        <v>0</v>
      </c>
      <c r="CL50" s="108">
        <v>0</v>
      </c>
      <c r="CM50" s="108">
        <v>0</v>
      </c>
      <c r="CN50" s="108">
        <v>0</v>
      </c>
      <c r="CO50" s="108">
        <v>0</v>
      </c>
      <c r="CP50" s="108">
        <v>0</v>
      </c>
      <c r="CQ50" s="108">
        <v>0</v>
      </c>
      <c r="CR50" s="108">
        <v>0</v>
      </c>
      <c r="CS50" s="108">
        <v>0</v>
      </c>
      <c r="CT50" s="108">
        <v>0</v>
      </c>
      <c r="CU50" s="108">
        <v>0</v>
      </c>
      <c r="CV50" s="108">
        <v>0</v>
      </c>
      <c r="CW50" s="108">
        <v>0</v>
      </c>
      <c r="CX50" s="108">
        <v>0</v>
      </c>
      <c r="CY50" s="108">
        <v>0</v>
      </c>
      <c r="CZ50" s="108">
        <v>0</v>
      </c>
      <c r="DA50" s="108">
        <v>0</v>
      </c>
      <c r="DB50" s="108">
        <v>0</v>
      </c>
      <c r="DC50" s="108">
        <v>0</v>
      </c>
      <c r="DD50" s="108">
        <v>0</v>
      </c>
      <c r="DE50" s="108">
        <v>0</v>
      </c>
      <c r="DF50" s="108">
        <v>0</v>
      </c>
      <c r="DG50" s="108">
        <v>0</v>
      </c>
      <c r="DH50" s="108">
        <v>0</v>
      </c>
      <c r="DI50" s="108">
        <v>0</v>
      </c>
      <c r="DJ50" s="108">
        <v>0</v>
      </c>
      <c r="DK50" s="108">
        <v>0</v>
      </c>
      <c r="DL50" s="108">
        <v>0</v>
      </c>
      <c r="DM50" s="108">
        <v>0</v>
      </c>
      <c r="DN50" s="108">
        <v>0</v>
      </c>
      <c r="DO50" s="108">
        <v>0</v>
      </c>
      <c r="DP50" s="108">
        <v>0</v>
      </c>
      <c r="DQ50" s="108">
        <v>0</v>
      </c>
      <c r="DR50" s="108">
        <v>0</v>
      </c>
      <c r="DS50" s="108">
        <v>0</v>
      </c>
      <c r="DT50" s="108">
        <v>0</v>
      </c>
      <c r="DU50" s="108">
        <v>0</v>
      </c>
      <c r="DV50" s="108">
        <v>0</v>
      </c>
      <c r="DW50" s="108">
        <v>0</v>
      </c>
      <c r="DX50" s="108">
        <v>0</v>
      </c>
      <c r="DY50" s="108">
        <v>0</v>
      </c>
      <c r="DZ50" s="108">
        <v>0</v>
      </c>
      <c r="EA50" s="108">
        <v>0</v>
      </c>
      <c r="EB50" s="108">
        <v>0</v>
      </c>
      <c r="EC50" s="108">
        <v>0</v>
      </c>
      <c r="ED50" s="108">
        <v>0</v>
      </c>
      <c r="EE50" s="108">
        <v>0</v>
      </c>
      <c r="EF50" s="108">
        <v>0</v>
      </c>
      <c r="EG50" s="108">
        <v>0</v>
      </c>
      <c r="EH50" s="108">
        <v>0</v>
      </c>
      <c r="EI50" s="108">
        <v>0</v>
      </c>
      <c r="EJ50" s="108">
        <v>0</v>
      </c>
      <c r="EK50" s="108">
        <v>0</v>
      </c>
      <c r="EL50" s="108">
        <v>0</v>
      </c>
      <c r="EM50" s="108">
        <v>0</v>
      </c>
      <c r="EN50" s="108">
        <v>0</v>
      </c>
      <c r="EO50" s="108">
        <v>0</v>
      </c>
      <c r="EP50" s="108">
        <v>0</v>
      </c>
      <c r="EQ50" s="108">
        <v>0</v>
      </c>
      <c r="ER50" s="108">
        <v>0</v>
      </c>
      <c r="ES50" s="108">
        <v>0</v>
      </c>
      <c r="ET50" s="108">
        <v>0</v>
      </c>
      <c r="EU50" s="108">
        <v>0</v>
      </c>
      <c r="EV50" s="108">
        <v>0</v>
      </c>
      <c r="EW50" s="108">
        <v>0</v>
      </c>
      <c r="EX50" s="108">
        <v>0</v>
      </c>
      <c r="EY50" s="108">
        <v>0</v>
      </c>
      <c r="EZ50" s="108">
        <v>0</v>
      </c>
      <c r="FA50" s="108">
        <v>0</v>
      </c>
      <c r="FB50" s="108">
        <v>0</v>
      </c>
      <c r="FC50" s="108">
        <v>0</v>
      </c>
      <c r="FD50" s="108">
        <v>0</v>
      </c>
      <c r="FE50" s="108">
        <v>0</v>
      </c>
      <c r="FF50" s="108">
        <v>0</v>
      </c>
      <c r="FG50" s="108">
        <v>0</v>
      </c>
      <c r="FH50" s="108">
        <v>0</v>
      </c>
      <c r="FI50" s="108">
        <v>0</v>
      </c>
      <c r="FJ50" s="108">
        <v>0</v>
      </c>
      <c r="FK50" s="108">
        <v>0</v>
      </c>
      <c r="FL50" s="108">
        <v>0</v>
      </c>
      <c r="FM50" s="108">
        <v>0</v>
      </c>
      <c r="FN50" s="108">
        <v>0</v>
      </c>
      <c r="FO50" s="108">
        <v>0</v>
      </c>
      <c r="FP50" s="108">
        <v>0</v>
      </c>
      <c r="FQ50" s="108">
        <v>0</v>
      </c>
      <c r="FR50" s="108">
        <v>0</v>
      </c>
      <c r="FS50" s="108">
        <v>0</v>
      </c>
      <c r="FT50" s="108">
        <v>0</v>
      </c>
      <c r="FU50" s="108">
        <v>0</v>
      </c>
      <c r="FV50" s="108">
        <v>0</v>
      </c>
      <c r="FW50" s="108">
        <v>0</v>
      </c>
      <c r="FX50" s="108">
        <v>0</v>
      </c>
      <c r="FY50" s="108">
        <v>0</v>
      </c>
      <c r="FZ50" s="108">
        <v>0</v>
      </c>
      <c r="GA50" s="108">
        <v>0</v>
      </c>
      <c r="GB50" s="108">
        <v>0</v>
      </c>
      <c r="GC50" s="108">
        <v>0</v>
      </c>
      <c r="GD50" s="108">
        <v>0</v>
      </c>
      <c r="GE50" s="108">
        <v>0</v>
      </c>
      <c r="GF50" s="108">
        <v>0</v>
      </c>
      <c r="GG50" s="108">
        <v>0</v>
      </c>
      <c r="GH50" s="108">
        <v>0</v>
      </c>
      <c r="GI50" s="108">
        <v>0</v>
      </c>
      <c r="GJ50" s="108">
        <v>0</v>
      </c>
      <c r="GK50" s="108">
        <v>0</v>
      </c>
      <c r="GL50" s="108">
        <v>0</v>
      </c>
      <c r="GM50" s="108">
        <v>0</v>
      </c>
      <c r="GN50" s="108">
        <v>0</v>
      </c>
      <c r="GO50" s="108">
        <v>0</v>
      </c>
      <c r="GP50" s="108">
        <v>0</v>
      </c>
      <c r="GQ50" s="108">
        <v>0</v>
      </c>
      <c r="GR50" s="108">
        <v>0</v>
      </c>
      <c r="GS50" s="108">
        <v>0</v>
      </c>
      <c r="GT50" s="108">
        <v>0</v>
      </c>
      <c r="GU50" s="108">
        <v>0</v>
      </c>
      <c r="GV50" s="108">
        <v>0</v>
      </c>
      <c r="GW50" s="108">
        <v>0</v>
      </c>
      <c r="GX50" s="108">
        <v>0</v>
      </c>
      <c r="GY50" s="108">
        <v>0</v>
      </c>
      <c r="GZ50" s="108">
        <v>0</v>
      </c>
      <c r="HA50" s="108">
        <v>0</v>
      </c>
      <c r="HB50" s="108">
        <v>0</v>
      </c>
      <c r="HC50" s="108">
        <v>0</v>
      </c>
      <c r="HD50" s="108">
        <v>0</v>
      </c>
      <c r="HE50" s="108">
        <v>0</v>
      </c>
      <c r="HF50" s="108">
        <v>0</v>
      </c>
      <c r="HG50" s="108">
        <v>0</v>
      </c>
      <c r="HH50" s="108">
        <v>0</v>
      </c>
      <c r="HI50" s="108">
        <v>0</v>
      </c>
    </row>
    <row r="51" spans="1:217" s="109" customFormat="1" x14ac:dyDescent="0.2">
      <c r="A51" s="107" t="s">
        <v>367</v>
      </c>
      <c r="B51" s="108">
        <v>0</v>
      </c>
      <c r="C51" s="108">
        <v>0</v>
      </c>
      <c r="D51" s="108">
        <v>0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0</v>
      </c>
      <c r="K51" s="108">
        <v>0</v>
      </c>
      <c r="L51" s="108">
        <v>0</v>
      </c>
      <c r="M51" s="108">
        <v>0</v>
      </c>
      <c r="N51" s="108">
        <v>0</v>
      </c>
      <c r="O51" s="108">
        <v>0</v>
      </c>
      <c r="P51" s="108">
        <v>0</v>
      </c>
      <c r="Q51" s="108">
        <v>0</v>
      </c>
      <c r="R51" s="108">
        <v>0</v>
      </c>
      <c r="S51" s="108">
        <v>0</v>
      </c>
      <c r="T51" s="108">
        <v>0</v>
      </c>
      <c r="U51" s="108">
        <v>0</v>
      </c>
      <c r="V51" s="108">
        <v>0</v>
      </c>
      <c r="W51" s="108">
        <v>0</v>
      </c>
      <c r="X51" s="108">
        <v>0</v>
      </c>
      <c r="Y51" s="108">
        <v>0</v>
      </c>
      <c r="Z51" s="108">
        <v>0</v>
      </c>
      <c r="AA51" s="108">
        <v>0</v>
      </c>
      <c r="AB51" s="108">
        <v>0</v>
      </c>
      <c r="AC51" s="108">
        <v>0</v>
      </c>
      <c r="AD51" s="108">
        <v>0</v>
      </c>
      <c r="AE51" s="108">
        <v>0</v>
      </c>
      <c r="AF51" s="108">
        <v>0</v>
      </c>
      <c r="AG51" s="108">
        <v>0</v>
      </c>
      <c r="AH51" s="108">
        <v>0</v>
      </c>
      <c r="AI51" s="108">
        <v>0</v>
      </c>
      <c r="AJ51" s="108">
        <v>0</v>
      </c>
      <c r="AK51" s="108">
        <v>0</v>
      </c>
      <c r="AL51" s="108">
        <v>0</v>
      </c>
      <c r="AM51" s="108">
        <v>0</v>
      </c>
      <c r="AN51" s="108">
        <v>0</v>
      </c>
      <c r="AO51" s="108">
        <v>0</v>
      </c>
      <c r="AP51" s="108">
        <v>0</v>
      </c>
      <c r="AQ51" s="108">
        <v>0</v>
      </c>
      <c r="AR51" s="108">
        <v>0</v>
      </c>
      <c r="AS51" s="108">
        <v>0</v>
      </c>
      <c r="AT51" s="108">
        <v>0</v>
      </c>
      <c r="AU51" s="108">
        <v>0</v>
      </c>
      <c r="AV51" s="108">
        <v>0</v>
      </c>
      <c r="AW51" s="108">
        <v>0</v>
      </c>
      <c r="AX51" s="108">
        <v>0</v>
      </c>
      <c r="AY51" s="108">
        <v>0</v>
      </c>
      <c r="AZ51" s="108">
        <v>0</v>
      </c>
      <c r="BA51" s="108">
        <v>0</v>
      </c>
      <c r="BB51" s="108">
        <v>0</v>
      </c>
      <c r="BC51" s="108">
        <v>0</v>
      </c>
      <c r="BD51" s="108">
        <v>0</v>
      </c>
      <c r="BE51" s="108">
        <v>0</v>
      </c>
      <c r="BF51" s="108">
        <v>0</v>
      </c>
      <c r="BG51" s="108">
        <v>0</v>
      </c>
      <c r="BH51" s="108">
        <v>0</v>
      </c>
      <c r="BI51" s="108">
        <v>0</v>
      </c>
      <c r="BJ51" s="108">
        <v>0</v>
      </c>
      <c r="BK51" s="108">
        <v>0</v>
      </c>
      <c r="BL51" s="108">
        <v>0</v>
      </c>
      <c r="BM51" s="108">
        <v>0</v>
      </c>
      <c r="BN51" s="108">
        <v>0</v>
      </c>
      <c r="BO51" s="108">
        <v>0</v>
      </c>
      <c r="BP51" s="108">
        <v>0</v>
      </c>
      <c r="BQ51" s="108">
        <v>0</v>
      </c>
      <c r="BR51" s="108">
        <v>0</v>
      </c>
      <c r="BS51" s="108">
        <v>0</v>
      </c>
      <c r="BT51" s="108">
        <v>0</v>
      </c>
      <c r="BU51" s="108">
        <v>0</v>
      </c>
      <c r="BV51" s="108">
        <v>0</v>
      </c>
      <c r="BW51" s="108">
        <v>0</v>
      </c>
      <c r="BX51" s="108">
        <v>0</v>
      </c>
      <c r="BY51" s="108">
        <v>0</v>
      </c>
      <c r="BZ51" s="108">
        <v>0</v>
      </c>
      <c r="CA51" s="108">
        <v>0</v>
      </c>
      <c r="CB51" s="108">
        <v>0</v>
      </c>
      <c r="CC51" s="108">
        <v>0</v>
      </c>
      <c r="CD51" s="108">
        <v>0</v>
      </c>
      <c r="CE51" s="108">
        <v>0</v>
      </c>
      <c r="CF51" s="108">
        <v>0</v>
      </c>
      <c r="CG51" s="108">
        <v>0</v>
      </c>
      <c r="CH51" s="108">
        <v>0</v>
      </c>
      <c r="CI51" s="108">
        <v>0</v>
      </c>
      <c r="CJ51" s="108">
        <v>0</v>
      </c>
      <c r="CK51" s="108">
        <v>0</v>
      </c>
      <c r="CL51" s="108">
        <v>0</v>
      </c>
      <c r="CM51" s="108">
        <v>0</v>
      </c>
      <c r="CN51" s="108">
        <v>0</v>
      </c>
      <c r="CO51" s="108">
        <v>0</v>
      </c>
      <c r="CP51" s="108">
        <v>0</v>
      </c>
      <c r="CQ51" s="108">
        <v>0</v>
      </c>
      <c r="CR51" s="108">
        <v>0</v>
      </c>
      <c r="CS51" s="108">
        <v>0</v>
      </c>
      <c r="CT51" s="108">
        <v>0</v>
      </c>
      <c r="CU51" s="108">
        <v>0</v>
      </c>
      <c r="CV51" s="108">
        <v>0</v>
      </c>
      <c r="CW51" s="108">
        <v>0</v>
      </c>
      <c r="CX51" s="108">
        <v>0</v>
      </c>
      <c r="CY51" s="108">
        <v>0</v>
      </c>
      <c r="CZ51" s="108">
        <v>0</v>
      </c>
      <c r="DA51" s="108">
        <v>0</v>
      </c>
      <c r="DB51" s="108">
        <v>0</v>
      </c>
      <c r="DC51" s="108">
        <v>0</v>
      </c>
      <c r="DD51" s="108">
        <v>0</v>
      </c>
      <c r="DE51" s="108">
        <v>0</v>
      </c>
      <c r="DF51" s="108">
        <v>0</v>
      </c>
      <c r="DG51" s="108">
        <v>0</v>
      </c>
      <c r="DH51" s="108">
        <v>0</v>
      </c>
      <c r="DI51" s="108">
        <v>0</v>
      </c>
      <c r="DJ51" s="108">
        <v>0</v>
      </c>
      <c r="DK51" s="108">
        <v>0</v>
      </c>
      <c r="DL51" s="108">
        <v>0</v>
      </c>
      <c r="DM51" s="108">
        <v>0</v>
      </c>
      <c r="DN51" s="108">
        <v>0</v>
      </c>
      <c r="DO51" s="108">
        <v>0</v>
      </c>
      <c r="DP51" s="108">
        <v>0</v>
      </c>
      <c r="DQ51" s="108">
        <v>0</v>
      </c>
      <c r="DR51" s="108">
        <v>0</v>
      </c>
      <c r="DS51" s="108">
        <v>0</v>
      </c>
      <c r="DT51" s="108">
        <v>0</v>
      </c>
      <c r="DU51" s="108">
        <v>0</v>
      </c>
      <c r="DV51" s="108">
        <v>0</v>
      </c>
      <c r="DW51" s="108">
        <v>0</v>
      </c>
      <c r="DX51" s="108">
        <v>0</v>
      </c>
      <c r="DY51" s="108">
        <v>0</v>
      </c>
      <c r="DZ51" s="108">
        <v>0</v>
      </c>
      <c r="EA51" s="108">
        <v>0</v>
      </c>
      <c r="EB51" s="108">
        <v>0</v>
      </c>
      <c r="EC51" s="108">
        <v>0</v>
      </c>
      <c r="ED51" s="108">
        <v>0</v>
      </c>
      <c r="EE51" s="108">
        <v>0</v>
      </c>
      <c r="EF51" s="108">
        <v>0</v>
      </c>
      <c r="EG51" s="108">
        <v>0</v>
      </c>
      <c r="EH51" s="108">
        <v>0</v>
      </c>
      <c r="EI51" s="108">
        <v>0</v>
      </c>
      <c r="EJ51" s="108">
        <v>0</v>
      </c>
      <c r="EK51" s="108">
        <v>0</v>
      </c>
      <c r="EL51" s="108">
        <v>0</v>
      </c>
      <c r="EM51" s="108">
        <v>0</v>
      </c>
      <c r="EN51" s="108">
        <v>0</v>
      </c>
      <c r="EO51" s="108">
        <v>0</v>
      </c>
      <c r="EP51" s="108">
        <v>0</v>
      </c>
      <c r="EQ51" s="108">
        <v>0</v>
      </c>
      <c r="ER51" s="108">
        <v>0</v>
      </c>
      <c r="ES51" s="108">
        <v>0</v>
      </c>
      <c r="ET51" s="108">
        <v>0</v>
      </c>
      <c r="EU51" s="108">
        <v>0</v>
      </c>
      <c r="EV51" s="108">
        <v>0</v>
      </c>
      <c r="EW51" s="108">
        <v>0</v>
      </c>
      <c r="EX51" s="108">
        <v>0</v>
      </c>
      <c r="EY51" s="108">
        <v>0</v>
      </c>
      <c r="EZ51" s="108">
        <v>0</v>
      </c>
      <c r="FA51" s="108">
        <v>0</v>
      </c>
      <c r="FB51" s="108">
        <v>0</v>
      </c>
      <c r="FC51" s="108">
        <v>0</v>
      </c>
      <c r="FD51" s="108">
        <v>0</v>
      </c>
      <c r="FE51" s="108">
        <v>0</v>
      </c>
      <c r="FF51" s="108">
        <v>0</v>
      </c>
      <c r="FG51" s="108">
        <v>0</v>
      </c>
      <c r="FH51" s="108">
        <v>0</v>
      </c>
      <c r="FI51" s="108">
        <v>0</v>
      </c>
      <c r="FJ51" s="108">
        <v>0</v>
      </c>
      <c r="FK51" s="108">
        <v>0</v>
      </c>
      <c r="FL51" s="108">
        <v>0</v>
      </c>
      <c r="FM51" s="108">
        <v>0</v>
      </c>
      <c r="FN51" s="108">
        <v>0</v>
      </c>
      <c r="FO51" s="108">
        <v>0</v>
      </c>
      <c r="FP51" s="108">
        <v>0</v>
      </c>
      <c r="FQ51" s="108">
        <v>0</v>
      </c>
      <c r="FR51" s="108">
        <v>0</v>
      </c>
      <c r="FS51" s="108">
        <v>0</v>
      </c>
      <c r="FT51" s="108">
        <v>0</v>
      </c>
      <c r="FU51" s="108">
        <v>0</v>
      </c>
      <c r="FV51" s="108">
        <v>0</v>
      </c>
      <c r="FW51" s="108">
        <v>0</v>
      </c>
      <c r="FX51" s="108">
        <v>0</v>
      </c>
      <c r="FY51" s="108">
        <v>0</v>
      </c>
      <c r="FZ51" s="108">
        <v>0</v>
      </c>
      <c r="GA51" s="108">
        <v>0</v>
      </c>
      <c r="GB51" s="108">
        <v>0</v>
      </c>
      <c r="GC51" s="108">
        <v>0</v>
      </c>
      <c r="GD51" s="108">
        <v>0</v>
      </c>
      <c r="GE51" s="108">
        <v>0</v>
      </c>
      <c r="GF51" s="108">
        <v>0</v>
      </c>
      <c r="GG51" s="108">
        <v>0</v>
      </c>
      <c r="GH51" s="108">
        <v>0</v>
      </c>
      <c r="GI51" s="108">
        <v>0</v>
      </c>
      <c r="GJ51" s="108">
        <v>0</v>
      </c>
      <c r="GK51" s="108">
        <v>0</v>
      </c>
      <c r="GL51" s="108">
        <v>0</v>
      </c>
      <c r="GM51" s="108">
        <v>0</v>
      </c>
      <c r="GN51" s="108">
        <v>0</v>
      </c>
      <c r="GO51" s="108">
        <v>0</v>
      </c>
      <c r="GP51" s="108">
        <v>0</v>
      </c>
      <c r="GQ51" s="108">
        <v>0</v>
      </c>
      <c r="GR51" s="108">
        <v>0</v>
      </c>
      <c r="GS51" s="108">
        <v>0</v>
      </c>
      <c r="GT51" s="108">
        <v>0</v>
      </c>
      <c r="GU51" s="108">
        <v>0</v>
      </c>
      <c r="GV51" s="108">
        <v>0</v>
      </c>
      <c r="GW51" s="108">
        <v>0</v>
      </c>
      <c r="GX51" s="108">
        <v>0</v>
      </c>
      <c r="GY51" s="108">
        <v>0</v>
      </c>
      <c r="GZ51" s="108">
        <v>0</v>
      </c>
      <c r="HA51" s="108">
        <v>0</v>
      </c>
      <c r="HB51" s="108">
        <v>0</v>
      </c>
      <c r="HC51" s="108">
        <v>0</v>
      </c>
      <c r="HD51" s="108">
        <v>0</v>
      </c>
      <c r="HE51" s="108">
        <v>0</v>
      </c>
      <c r="HF51" s="108">
        <v>0</v>
      </c>
      <c r="HG51" s="108">
        <v>0</v>
      </c>
      <c r="HH51" s="108">
        <v>0</v>
      </c>
      <c r="HI51" s="108">
        <v>0</v>
      </c>
    </row>
    <row r="52" spans="1:217" s="109" customFormat="1" x14ac:dyDescent="0.2">
      <c r="A52" s="107" t="s">
        <v>368</v>
      </c>
      <c r="B52" s="108">
        <v>0</v>
      </c>
      <c r="C52" s="108">
        <v>0</v>
      </c>
      <c r="D52" s="108">
        <v>0</v>
      </c>
      <c r="E52" s="108">
        <v>0</v>
      </c>
      <c r="F52" s="108">
        <v>0</v>
      </c>
      <c r="G52" s="108">
        <v>0</v>
      </c>
      <c r="H52" s="108">
        <v>0</v>
      </c>
      <c r="I52" s="108">
        <v>0</v>
      </c>
      <c r="J52" s="108">
        <v>0</v>
      </c>
      <c r="K52" s="108">
        <v>0</v>
      </c>
      <c r="L52" s="108">
        <v>0</v>
      </c>
      <c r="M52" s="108">
        <v>0</v>
      </c>
      <c r="N52" s="108">
        <v>0</v>
      </c>
      <c r="O52" s="108">
        <v>0</v>
      </c>
      <c r="P52" s="108">
        <v>0</v>
      </c>
      <c r="Q52" s="108">
        <v>0</v>
      </c>
      <c r="R52" s="108">
        <v>0</v>
      </c>
      <c r="S52" s="108">
        <v>0</v>
      </c>
      <c r="T52" s="108">
        <v>0</v>
      </c>
      <c r="U52" s="108">
        <v>0</v>
      </c>
      <c r="V52" s="108">
        <v>0</v>
      </c>
      <c r="W52" s="108">
        <v>0</v>
      </c>
      <c r="X52" s="108">
        <v>0</v>
      </c>
      <c r="Y52" s="108">
        <v>0</v>
      </c>
      <c r="Z52" s="108">
        <v>0</v>
      </c>
      <c r="AA52" s="108">
        <v>0</v>
      </c>
      <c r="AB52" s="108">
        <v>0</v>
      </c>
      <c r="AC52" s="108">
        <v>0</v>
      </c>
      <c r="AD52" s="108">
        <v>0</v>
      </c>
      <c r="AE52" s="108">
        <v>0</v>
      </c>
      <c r="AF52" s="108">
        <v>0</v>
      </c>
      <c r="AG52" s="108">
        <v>0</v>
      </c>
      <c r="AH52" s="108">
        <v>0</v>
      </c>
      <c r="AI52" s="108">
        <v>0</v>
      </c>
      <c r="AJ52" s="108">
        <v>0</v>
      </c>
      <c r="AK52" s="108">
        <v>0</v>
      </c>
      <c r="AL52" s="108">
        <v>0</v>
      </c>
      <c r="AM52" s="108">
        <v>0</v>
      </c>
      <c r="AN52" s="108">
        <v>0</v>
      </c>
      <c r="AO52" s="108">
        <v>0</v>
      </c>
      <c r="AP52" s="108">
        <v>0</v>
      </c>
      <c r="AQ52" s="108">
        <v>0</v>
      </c>
      <c r="AR52" s="108">
        <v>0</v>
      </c>
      <c r="AS52" s="108">
        <v>0</v>
      </c>
      <c r="AT52" s="108">
        <v>0</v>
      </c>
      <c r="AU52" s="108">
        <v>0</v>
      </c>
      <c r="AV52" s="108">
        <v>0</v>
      </c>
      <c r="AW52" s="108">
        <v>0</v>
      </c>
      <c r="AX52" s="108">
        <v>0</v>
      </c>
      <c r="AY52" s="108">
        <v>0</v>
      </c>
      <c r="AZ52" s="108">
        <v>0</v>
      </c>
      <c r="BA52" s="108">
        <v>0</v>
      </c>
      <c r="BB52" s="108">
        <v>0</v>
      </c>
      <c r="BC52" s="108">
        <v>0</v>
      </c>
      <c r="BD52" s="108">
        <v>0</v>
      </c>
      <c r="BE52" s="108">
        <v>0</v>
      </c>
      <c r="BF52" s="108">
        <v>0</v>
      </c>
      <c r="BG52" s="108">
        <v>0</v>
      </c>
      <c r="BH52" s="108">
        <v>0</v>
      </c>
      <c r="BI52" s="108">
        <v>0</v>
      </c>
      <c r="BJ52" s="108">
        <v>0</v>
      </c>
      <c r="BK52" s="108">
        <v>0</v>
      </c>
      <c r="BL52" s="108">
        <v>0</v>
      </c>
      <c r="BM52" s="108">
        <v>0</v>
      </c>
      <c r="BN52" s="108">
        <v>0</v>
      </c>
      <c r="BO52" s="108">
        <v>0</v>
      </c>
      <c r="BP52" s="108">
        <v>0</v>
      </c>
      <c r="BQ52" s="108">
        <v>0</v>
      </c>
      <c r="BR52" s="108">
        <v>0</v>
      </c>
      <c r="BS52" s="108">
        <v>0</v>
      </c>
      <c r="BT52" s="108">
        <v>0</v>
      </c>
      <c r="BU52" s="108">
        <v>0</v>
      </c>
      <c r="BV52" s="108">
        <v>0</v>
      </c>
      <c r="BW52" s="108">
        <v>0</v>
      </c>
      <c r="BX52" s="108">
        <v>0</v>
      </c>
      <c r="BY52" s="108">
        <v>0</v>
      </c>
      <c r="BZ52" s="108">
        <v>0</v>
      </c>
      <c r="CA52" s="108">
        <v>0</v>
      </c>
      <c r="CB52" s="108">
        <v>0</v>
      </c>
      <c r="CC52" s="108">
        <v>0</v>
      </c>
      <c r="CD52" s="108">
        <v>0</v>
      </c>
      <c r="CE52" s="108">
        <v>0</v>
      </c>
      <c r="CF52" s="108">
        <v>0</v>
      </c>
      <c r="CG52" s="108">
        <v>0</v>
      </c>
      <c r="CH52" s="108">
        <v>0</v>
      </c>
      <c r="CI52" s="108">
        <v>0</v>
      </c>
      <c r="CJ52" s="108">
        <v>0</v>
      </c>
      <c r="CK52" s="108">
        <v>0</v>
      </c>
      <c r="CL52" s="108">
        <v>0</v>
      </c>
      <c r="CM52" s="108">
        <v>0</v>
      </c>
      <c r="CN52" s="108">
        <v>0</v>
      </c>
      <c r="CO52" s="108">
        <v>0</v>
      </c>
      <c r="CP52" s="108">
        <v>0</v>
      </c>
      <c r="CQ52" s="108">
        <v>0</v>
      </c>
      <c r="CR52" s="108">
        <v>0</v>
      </c>
      <c r="CS52" s="108">
        <v>0</v>
      </c>
      <c r="CT52" s="108">
        <v>0</v>
      </c>
      <c r="CU52" s="108">
        <v>0</v>
      </c>
      <c r="CV52" s="108">
        <v>0</v>
      </c>
      <c r="CW52" s="108">
        <v>0</v>
      </c>
      <c r="CX52" s="108">
        <v>0</v>
      </c>
      <c r="CY52" s="108">
        <v>0</v>
      </c>
      <c r="CZ52" s="108">
        <v>0</v>
      </c>
      <c r="DA52" s="108">
        <v>0</v>
      </c>
      <c r="DB52" s="108">
        <v>0</v>
      </c>
      <c r="DC52" s="108">
        <v>0</v>
      </c>
      <c r="DD52" s="108">
        <v>0</v>
      </c>
      <c r="DE52" s="108">
        <v>0</v>
      </c>
      <c r="DF52" s="108">
        <v>0</v>
      </c>
      <c r="DG52" s="108">
        <v>0</v>
      </c>
      <c r="DH52" s="108">
        <v>0</v>
      </c>
      <c r="DI52" s="108">
        <v>0</v>
      </c>
      <c r="DJ52" s="108">
        <v>0</v>
      </c>
      <c r="DK52" s="108">
        <v>0</v>
      </c>
      <c r="DL52" s="108">
        <v>0</v>
      </c>
      <c r="DM52" s="108">
        <v>0</v>
      </c>
      <c r="DN52" s="108">
        <v>0</v>
      </c>
      <c r="DO52" s="108">
        <v>0</v>
      </c>
      <c r="DP52" s="108">
        <v>0</v>
      </c>
      <c r="DQ52" s="108">
        <v>0</v>
      </c>
      <c r="DR52" s="108">
        <v>0</v>
      </c>
      <c r="DS52" s="108">
        <v>0</v>
      </c>
      <c r="DT52" s="108">
        <v>0</v>
      </c>
      <c r="DU52" s="108">
        <v>0</v>
      </c>
      <c r="DV52" s="108">
        <v>0</v>
      </c>
      <c r="DW52" s="108">
        <v>0</v>
      </c>
      <c r="DX52" s="108">
        <v>0</v>
      </c>
      <c r="DY52" s="108">
        <v>0</v>
      </c>
      <c r="DZ52" s="108">
        <v>0</v>
      </c>
      <c r="EA52" s="108">
        <v>0</v>
      </c>
      <c r="EB52" s="108">
        <v>0</v>
      </c>
      <c r="EC52" s="108">
        <v>0</v>
      </c>
      <c r="ED52" s="108">
        <v>0</v>
      </c>
      <c r="EE52" s="108">
        <v>0</v>
      </c>
      <c r="EF52" s="108">
        <v>0</v>
      </c>
      <c r="EG52" s="108">
        <v>0</v>
      </c>
      <c r="EH52" s="108">
        <v>0</v>
      </c>
      <c r="EI52" s="108">
        <v>0</v>
      </c>
      <c r="EJ52" s="108">
        <v>0</v>
      </c>
      <c r="EK52" s="108">
        <v>0</v>
      </c>
      <c r="EL52" s="108">
        <v>0</v>
      </c>
      <c r="EM52" s="108">
        <v>0</v>
      </c>
      <c r="EN52" s="108">
        <v>0</v>
      </c>
      <c r="EO52" s="108">
        <v>0</v>
      </c>
      <c r="EP52" s="108">
        <v>0</v>
      </c>
      <c r="EQ52" s="108">
        <v>0</v>
      </c>
      <c r="ER52" s="108">
        <v>0</v>
      </c>
      <c r="ES52" s="108">
        <v>0</v>
      </c>
      <c r="ET52" s="108">
        <v>0</v>
      </c>
      <c r="EU52" s="108">
        <v>0</v>
      </c>
      <c r="EV52" s="108">
        <v>0</v>
      </c>
      <c r="EW52" s="108">
        <v>0</v>
      </c>
      <c r="EX52" s="108">
        <v>0</v>
      </c>
      <c r="EY52" s="108">
        <v>0</v>
      </c>
      <c r="EZ52" s="108">
        <v>0</v>
      </c>
      <c r="FA52" s="108">
        <v>0</v>
      </c>
      <c r="FB52" s="108">
        <v>0</v>
      </c>
      <c r="FC52" s="108">
        <v>0</v>
      </c>
      <c r="FD52" s="108">
        <v>0</v>
      </c>
      <c r="FE52" s="108">
        <v>0</v>
      </c>
      <c r="FF52" s="108">
        <v>0</v>
      </c>
      <c r="FG52" s="108">
        <v>0</v>
      </c>
      <c r="FH52" s="108">
        <v>0</v>
      </c>
      <c r="FI52" s="108">
        <v>0</v>
      </c>
      <c r="FJ52" s="108">
        <v>0</v>
      </c>
      <c r="FK52" s="108">
        <v>0</v>
      </c>
      <c r="FL52" s="108">
        <v>0</v>
      </c>
      <c r="FM52" s="108">
        <v>0</v>
      </c>
      <c r="FN52" s="108">
        <v>0</v>
      </c>
      <c r="FO52" s="108">
        <v>0</v>
      </c>
      <c r="FP52" s="108">
        <v>0</v>
      </c>
      <c r="FQ52" s="108">
        <v>0</v>
      </c>
      <c r="FR52" s="108">
        <v>0</v>
      </c>
      <c r="FS52" s="108">
        <v>0</v>
      </c>
      <c r="FT52" s="108">
        <v>0</v>
      </c>
      <c r="FU52" s="108">
        <v>0</v>
      </c>
      <c r="FV52" s="108">
        <v>0</v>
      </c>
      <c r="FW52" s="108">
        <v>0</v>
      </c>
      <c r="FX52" s="108">
        <v>0</v>
      </c>
      <c r="FY52" s="108">
        <v>0</v>
      </c>
      <c r="FZ52" s="108">
        <v>0</v>
      </c>
      <c r="GA52" s="108">
        <v>0</v>
      </c>
      <c r="GB52" s="108">
        <v>0</v>
      </c>
      <c r="GC52" s="108">
        <v>0</v>
      </c>
      <c r="GD52" s="108">
        <v>0</v>
      </c>
      <c r="GE52" s="108">
        <v>0</v>
      </c>
      <c r="GF52" s="108">
        <v>0</v>
      </c>
      <c r="GG52" s="108">
        <v>0</v>
      </c>
      <c r="GH52" s="108">
        <v>0</v>
      </c>
      <c r="GI52" s="108">
        <v>0</v>
      </c>
      <c r="GJ52" s="108">
        <v>0</v>
      </c>
      <c r="GK52" s="108">
        <v>0</v>
      </c>
      <c r="GL52" s="108">
        <v>0</v>
      </c>
      <c r="GM52" s="108">
        <v>0</v>
      </c>
      <c r="GN52" s="108">
        <v>0</v>
      </c>
      <c r="GO52" s="108">
        <v>0</v>
      </c>
      <c r="GP52" s="108">
        <v>0</v>
      </c>
      <c r="GQ52" s="108">
        <v>0</v>
      </c>
      <c r="GR52" s="108">
        <v>0</v>
      </c>
      <c r="GS52" s="108">
        <v>0</v>
      </c>
      <c r="GT52" s="108">
        <v>0</v>
      </c>
      <c r="GU52" s="108">
        <v>0</v>
      </c>
      <c r="GV52" s="108">
        <v>0</v>
      </c>
      <c r="GW52" s="108">
        <v>0</v>
      </c>
      <c r="GX52" s="108">
        <v>0</v>
      </c>
      <c r="GY52" s="108">
        <v>0</v>
      </c>
      <c r="GZ52" s="108">
        <v>0</v>
      </c>
      <c r="HA52" s="108">
        <v>0</v>
      </c>
      <c r="HB52" s="108">
        <v>0</v>
      </c>
      <c r="HC52" s="108">
        <v>0</v>
      </c>
      <c r="HD52" s="108">
        <v>0</v>
      </c>
      <c r="HE52" s="108">
        <v>0</v>
      </c>
      <c r="HF52" s="108">
        <v>0</v>
      </c>
      <c r="HG52" s="108">
        <v>0</v>
      </c>
      <c r="HH52" s="108">
        <v>0</v>
      </c>
      <c r="HI52" s="108">
        <v>0</v>
      </c>
    </row>
    <row r="53" spans="1:217" x14ac:dyDescent="0.2">
      <c r="A53" s="28"/>
    </row>
    <row r="54" spans="1:217" s="22" customFormat="1" x14ac:dyDescent="0.2">
      <c r="A54" s="34" t="s">
        <v>238</v>
      </c>
      <c r="B54" s="83">
        <f t="shared" ref="B54:BM54" si="58">B41-B43</f>
        <v>0</v>
      </c>
      <c r="C54" s="83">
        <f t="shared" si="58"/>
        <v>0</v>
      </c>
      <c r="D54" s="83">
        <f t="shared" si="58"/>
        <v>0</v>
      </c>
      <c r="E54" s="83">
        <f t="shared" si="58"/>
        <v>0</v>
      </c>
      <c r="F54" s="83">
        <f t="shared" si="58"/>
        <v>0</v>
      </c>
      <c r="G54" s="83">
        <f t="shared" si="58"/>
        <v>0</v>
      </c>
      <c r="H54" s="83">
        <f t="shared" si="58"/>
        <v>0</v>
      </c>
      <c r="I54" s="83">
        <f t="shared" si="58"/>
        <v>0</v>
      </c>
      <c r="J54" s="83">
        <f t="shared" si="58"/>
        <v>0</v>
      </c>
      <c r="K54" s="83">
        <f t="shared" si="58"/>
        <v>0</v>
      </c>
      <c r="L54" s="83">
        <f t="shared" si="58"/>
        <v>0</v>
      </c>
      <c r="M54" s="83">
        <f t="shared" si="58"/>
        <v>0</v>
      </c>
      <c r="N54" s="83">
        <f t="shared" si="58"/>
        <v>0</v>
      </c>
      <c r="O54" s="83">
        <f t="shared" si="58"/>
        <v>0</v>
      </c>
      <c r="P54" s="83">
        <f t="shared" si="58"/>
        <v>100.07329588513642</v>
      </c>
      <c r="Q54" s="83">
        <f t="shared" si="58"/>
        <v>100.07329588513642</v>
      </c>
      <c r="R54" s="83">
        <f t="shared" si="58"/>
        <v>100.07329588513642</v>
      </c>
      <c r="S54" s="83">
        <f t="shared" si="58"/>
        <v>100.07329588513642</v>
      </c>
      <c r="T54" s="83">
        <f t="shared" si="58"/>
        <v>100.07329588513642</v>
      </c>
      <c r="U54" s="83">
        <f t="shared" si="58"/>
        <v>100.07329588513642</v>
      </c>
      <c r="V54" s="83">
        <f t="shared" si="58"/>
        <v>100.07329588513642</v>
      </c>
      <c r="W54" s="83">
        <f t="shared" si="58"/>
        <v>100.07329588513642</v>
      </c>
      <c r="X54" s="83">
        <f t="shared" si="58"/>
        <v>100.07329588513642</v>
      </c>
      <c r="Y54" s="83">
        <f t="shared" si="58"/>
        <v>100.07329588513642</v>
      </c>
      <c r="Z54" s="83">
        <f t="shared" si="58"/>
        <v>100.07329588513642</v>
      </c>
      <c r="AA54" s="83">
        <f t="shared" si="58"/>
        <v>100.07329588513642</v>
      </c>
      <c r="AB54" s="83">
        <f t="shared" si="58"/>
        <v>100.07329588513642</v>
      </c>
      <c r="AC54" s="83">
        <f t="shared" si="58"/>
        <v>100.07329588513642</v>
      </c>
      <c r="AD54" s="83">
        <f t="shared" si="58"/>
        <v>100.07329588513642</v>
      </c>
      <c r="AE54" s="83">
        <f t="shared" si="58"/>
        <v>100.07329588513642</v>
      </c>
      <c r="AF54" s="83">
        <f t="shared" si="58"/>
        <v>100.07329588513642</v>
      </c>
      <c r="AG54" s="83">
        <f t="shared" si="58"/>
        <v>100.07329588513642</v>
      </c>
      <c r="AH54" s="83">
        <f t="shared" si="58"/>
        <v>100.07329588513642</v>
      </c>
      <c r="AI54" s="83">
        <f t="shared" si="58"/>
        <v>100.07329588513642</v>
      </c>
      <c r="AJ54" s="83">
        <f t="shared" si="58"/>
        <v>100.07329588513642</v>
      </c>
      <c r="AK54" s="83">
        <f t="shared" si="58"/>
        <v>100.07329588513642</v>
      </c>
      <c r="AL54" s="83">
        <f t="shared" si="58"/>
        <v>100.07329588513642</v>
      </c>
      <c r="AM54" s="83">
        <f t="shared" si="58"/>
        <v>100.07329588513642</v>
      </c>
      <c r="AN54" s="83">
        <f t="shared" si="58"/>
        <v>100.07329588513642</v>
      </c>
      <c r="AO54" s="83">
        <f t="shared" si="58"/>
        <v>100.07329588513642</v>
      </c>
      <c r="AP54" s="83">
        <f t="shared" si="58"/>
        <v>100.07329588513642</v>
      </c>
      <c r="AQ54" s="83">
        <f t="shared" si="58"/>
        <v>100.07329588513642</v>
      </c>
      <c r="AR54" s="83">
        <f t="shared" si="58"/>
        <v>100.07329588513642</v>
      </c>
      <c r="AS54" s="83">
        <f t="shared" si="58"/>
        <v>100.07329588513642</v>
      </c>
      <c r="AT54" s="83">
        <f t="shared" si="58"/>
        <v>100.07329588513642</v>
      </c>
      <c r="AU54" s="83">
        <f t="shared" si="58"/>
        <v>100.07329588513642</v>
      </c>
      <c r="AV54" s="83">
        <f t="shared" si="58"/>
        <v>100.07329588513642</v>
      </c>
      <c r="AW54" s="83">
        <f t="shared" si="58"/>
        <v>100.07329588513642</v>
      </c>
      <c r="AX54" s="83">
        <f t="shared" si="58"/>
        <v>100.07329588513642</v>
      </c>
      <c r="AY54" s="83">
        <f t="shared" si="58"/>
        <v>100.07329588513642</v>
      </c>
      <c r="AZ54" s="83">
        <f t="shared" si="58"/>
        <v>100.07329588513642</v>
      </c>
      <c r="BA54" s="83">
        <f t="shared" si="58"/>
        <v>100.07329588513642</v>
      </c>
      <c r="BB54" s="83">
        <f t="shared" si="58"/>
        <v>100.07329588513642</v>
      </c>
      <c r="BC54" s="83">
        <f t="shared" si="58"/>
        <v>100.07329588513642</v>
      </c>
      <c r="BD54" s="83">
        <f t="shared" si="58"/>
        <v>100.07329588513642</v>
      </c>
      <c r="BE54" s="83">
        <f t="shared" si="58"/>
        <v>100.07329588513642</v>
      </c>
      <c r="BF54" s="83">
        <f t="shared" si="58"/>
        <v>100.07329588513642</v>
      </c>
      <c r="BG54" s="83">
        <f t="shared" si="58"/>
        <v>100.07329588513642</v>
      </c>
      <c r="BH54" s="83">
        <f t="shared" si="58"/>
        <v>100.07329588513642</v>
      </c>
      <c r="BI54" s="83">
        <f t="shared" si="58"/>
        <v>100.07329588513642</v>
      </c>
      <c r="BJ54" s="83">
        <f t="shared" si="58"/>
        <v>100.07329588513642</v>
      </c>
      <c r="BK54" s="83">
        <f t="shared" si="58"/>
        <v>100.07329588513642</v>
      </c>
      <c r="BL54" s="83">
        <f t="shared" si="58"/>
        <v>100.07329588513642</v>
      </c>
      <c r="BM54" s="83">
        <f t="shared" si="58"/>
        <v>100.07329588513642</v>
      </c>
      <c r="BN54" s="83">
        <f t="shared" ref="BN54:DY54" si="59">BN41-BN43</f>
        <v>100.07329588513642</v>
      </c>
      <c r="BO54" s="83">
        <f t="shared" si="59"/>
        <v>100.07329588513642</v>
      </c>
      <c r="BP54" s="83">
        <f t="shared" si="59"/>
        <v>100.07329588513642</v>
      </c>
      <c r="BQ54" s="83">
        <f t="shared" si="59"/>
        <v>100.07329588513642</v>
      </c>
      <c r="BR54" s="83">
        <f t="shared" si="59"/>
        <v>100.07329588513642</v>
      </c>
      <c r="BS54" s="83">
        <f t="shared" si="59"/>
        <v>100.07329588513642</v>
      </c>
      <c r="BT54" s="83">
        <f t="shared" si="59"/>
        <v>100.07329588513642</v>
      </c>
      <c r="BU54" s="83">
        <f t="shared" si="59"/>
        <v>100.07329588513642</v>
      </c>
      <c r="BV54" s="83">
        <f t="shared" si="59"/>
        <v>100.07329588513642</v>
      </c>
      <c r="BW54" s="83">
        <f t="shared" si="59"/>
        <v>100.07329588513642</v>
      </c>
      <c r="BX54" s="83">
        <f t="shared" si="59"/>
        <v>100.07329588513642</v>
      </c>
      <c r="BY54" s="83">
        <f t="shared" si="59"/>
        <v>100.07329588513642</v>
      </c>
      <c r="BZ54" s="83">
        <f t="shared" si="59"/>
        <v>100.07329588513642</v>
      </c>
      <c r="CA54" s="83">
        <f t="shared" si="59"/>
        <v>100.07329588513642</v>
      </c>
      <c r="CB54" s="83">
        <f t="shared" si="59"/>
        <v>100.07329588513642</v>
      </c>
      <c r="CC54" s="83">
        <f t="shared" si="59"/>
        <v>100.07329588513642</v>
      </c>
      <c r="CD54" s="83">
        <f t="shared" si="59"/>
        <v>100.07329588513642</v>
      </c>
      <c r="CE54" s="83">
        <f t="shared" si="59"/>
        <v>100.07329588513642</v>
      </c>
      <c r="CF54" s="83">
        <f t="shared" si="59"/>
        <v>100.07329588513642</v>
      </c>
      <c r="CG54" s="83">
        <f t="shared" si="59"/>
        <v>100.07329588513642</v>
      </c>
      <c r="CH54" s="83">
        <f t="shared" si="59"/>
        <v>100.07329588513642</v>
      </c>
      <c r="CI54" s="83">
        <f t="shared" si="59"/>
        <v>100.07329588513642</v>
      </c>
      <c r="CJ54" s="83">
        <f t="shared" si="59"/>
        <v>100.07329588513642</v>
      </c>
      <c r="CK54" s="83">
        <f t="shared" si="59"/>
        <v>100.07329588513642</v>
      </c>
      <c r="CL54" s="83">
        <f t="shared" si="59"/>
        <v>100.07329588513642</v>
      </c>
      <c r="CM54" s="83">
        <f t="shared" si="59"/>
        <v>100.07329588513642</v>
      </c>
      <c r="CN54" s="83">
        <f t="shared" si="59"/>
        <v>100.07329588513642</v>
      </c>
      <c r="CO54" s="83">
        <f t="shared" si="59"/>
        <v>100.07329588513642</v>
      </c>
      <c r="CP54" s="83">
        <f t="shared" si="59"/>
        <v>100.07329588513642</v>
      </c>
      <c r="CQ54" s="83">
        <f t="shared" si="59"/>
        <v>100.07329588513642</v>
      </c>
      <c r="CR54" s="83">
        <f t="shared" si="59"/>
        <v>100.07329588513642</v>
      </c>
      <c r="CS54" s="83">
        <f t="shared" si="59"/>
        <v>100.07329588513642</v>
      </c>
      <c r="CT54" s="83">
        <f t="shared" si="59"/>
        <v>100.07329588513642</v>
      </c>
      <c r="CU54" s="83">
        <f t="shared" si="59"/>
        <v>100.07329588513642</v>
      </c>
      <c r="CV54" s="83">
        <f t="shared" si="59"/>
        <v>100.07329588513642</v>
      </c>
      <c r="CW54" s="83">
        <f t="shared" si="59"/>
        <v>100.07329588513642</v>
      </c>
      <c r="CX54" s="83">
        <f t="shared" si="59"/>
        <v>100.07329588513642</v>
      </c>
      <c r="CY54" s="83">
        <f t="shared" si="59"/>
        <v>100.07329588513642</v>
      </c>
      <c r="CZ54" s="83">
        <f t="shared" si="59"/>
        <v>100.07329588513642</v>
      </c>
      <c r="DA54" s="83">
        <f t="shared" si="59"/>
        <v>100.07329588513642</v>
      </c>
      <c r="DB54" s="83">
        <f t="shared" si="59"/>
        <v>100.07329588513642</v>
      </c>
      <c r="DC54" s="83">
        <f t="shared" si="59"/>
        <v>100.07329588513642</v>
      </c>
      <c r="DD54" s="83">
        <f t="shared" si="59"/>
        <v>100.07329588513642</v>
      </c>
      <c r="DE54" s="83">
        <f t="shared" si="59"/>
        <v>100.07329588513642</v>
      </c>
      <c r="DF54" s="83">
        <f t="shared" si="59"/>
        <v>100.07329588513642</v>
      </c>
      <c r="DG54" s="83">
        <f t="shared" si="59"/>
        <v>100.07329588513642</v>
      </c>
      <c r="DH54" s="83">
        <f t="shared" si="59"/>
        <v>100.07329588513642</v>
      </c>
      <c r="DI54" s="83">
        <f t="shared" si="59"/>
        <v>100.07329588513642</v>
      </c>
      <c r="DJ54" s="83">
        <f t="shared" si="59"/>
        <v>100.07329588513642</v>
      </c>
      <c r="DK54" s="83">
        <f t="shared" si="59"/>
        <v>100.07329588513642</v>
      </c>
      <c r="DL54" s="83">
        <f t="shared" si="59"/>
        <v>100.07329588513642</v>
      </c>
      <c r="DM54" s="83">
        <f t="shared" si="59"/>
        <v>100.07329588513642</v>
      </c>
      <c r="DN54" s="83">
        <f t="shared" si="59"/>
        <v>100.07329588513642</v>
      </c>
      <c r="DO54" s="83">
        <f t="shared" si="59"/>
        <v>100.07329588513642</v>
      </c>
      <c r="DP54" s="83">
        <f t="shared" si="59"/>
        <v>100.07329588513642</v>
      </c>
      <c r="DQ54" s="83">
        <f t="shared" si="59"/>
        <v>100.07329588513642</v>
      </c>
      <c r="DR54" s="83">
        <f t="shared" si="59"/>
        <v>100.07329588513642</v>
      </c>
      <c r="DS54" s="83">
        <f t="shared" si="59"/>
        <v>100.07329588513642</v>
      </c>
      <c r="DT54" s="83">
        <f t="shared" si="59"/>
        <v>100.07329588513642</v>
      </c>
      <c r="DU54" s="83">
        <f t="shared" si="59"/>
        <v>100.07329588513642</v>
      </c>
      <c r="DV54" s="83">
        <f t="shared" si="59"/>
        <v>100.07329588513642</v>
      </c>
      <c r="DW54" s="83">
        <f t="shared" si="59"/>
        <v>100.07329588513642</v>
      </c>
      <c r="DX54" s="83">
        <f t="shared" si="59"/>
        <v>100.07329588513642</v>
      </c>
      <c r="DY54" s="83">
        <f t="shared" si="59"/>
        <v>100.07329588513642</v>
      </c>
      <c r="DZ54" s="83">
        <f t="shared" ref="DZ54:GK54" si="60">DZ41-DZ43</f>
        <v>100.07329588513642</v>
      </c>
      <c r="EA54" s="83">
        <f t="shared" si="60"/>
        <v>100.07329588513642</v>
      </c>
      <c r="EB54" s="83">
        <f t="shared" si="60"/>
        <v>100.07329588513642</v>
      </c>
      <c r="EC54" s="83">
        <f t="shared" si="60"/>
        <v>100.07329588513642</v>
      </c>
      <c r="ED54" s="83">
        <f t="shared" si="60"/>
        <v>100.07329588513642</v>
      </c>
      <c r="EE54" s="83">
        <f t="shared" si="60"/>
        <v>100.07329588513642</v>
      </c>
      <c r="EF54" s="83">
        <f t="shared" si="60"/>
        <v>100.07329588513642</v>
      </c>
      <c r="EG54" s="83">
        <f t="shared" si="60"/>
        <v>100.07329588513642</v>
      </c>
      <c r="EH54" s="83">
        <f t="shared" si="60"/>
        <v>100.07329588513642</v>
      </c>
      <c r="EI54" s="83">
        <f t="shared" si="60"/>
        <v>100.07329588513642</v>
      </c>
      <c r="EJ54" s="83">
        <f t="shared" si="60"/>
        <v>100.07329588513642</v>
      </c>
      <c r="EK54" s="83">
        <f t="shared" si="60"/>
        <v>100.07329588513642</v>
      </c>
      <c r="EL54" s="83">
        <f t="shared" si="60"/>
        <v>100.07329588513642</v>
      </c>
      <c r="EM54" s="83">
        <f t="shared" si="60"/>
        <v>100.07329588513642</v>
      </c>
      <c r="EN54" s="83">
        <f t="shared" si="60"/>
        <v>100.07329588513642</v>
      </c>
      <c r="EO54" s="83">
        <f t="shared" si="60"/>
        <v>100.07329588513642</v>
      </c>
      <c r="EP54" s="83">
        <f t="shared" si="60"/>
        <v>100.07329588513642</v>
      </c>
      <c r="EQ54" s="83">
        <f t="shared" si="60"/>
        <v>100.07329588513642</v>
      </c>
      <c r="ER54" s="83">
        <f t="shared" si="60"/>
        <v>100.07329588513642</v>
      </c>
      <c r="ES54" s="83">
        <f t="shared" si="60"/>
        <v>100.07329588513642</v>
      </c>
      <c r="ET54" s="83">
        <f t="shared" si="60"/>
        <v>100.07329588513642</v>
      </c>
      <c r="EU54" s="83">
        <f t="shared" si="60"/>
        <v>100.07329588513642</v>
      </c>
      <c r="EV54" s="83">
        <f t="shared" si="60"/>
        <v>100.07329588513642</v>
      </c>
      <c r="EW54" s="83">
        <f t="shared" si="60"/>
        <v>100.07329588513642</v>
      </c>
      <c r="EX54" s="83">
        <f t="shared" si="60"/>
        <v>100.07329588513642</v>
      </c>
      <c r="EY54" s="83">
        <f t="shared" si="60"/>
        <v>100.07329588513642</v>
      </c>
      <c r="EZ54" s="83">
        <f t="shared" si="60"/>
        <v>100.07329588513642</v>
      </c>
      <c r="FA54" s="83">
        <f t="shared" si="60"/>
        <v>100.07329588513642</v>
      </c>
      <c r="FB54" s="83">
        <f t="shared" si="60"/>
        <v>100.07329588513642</v>
      </c>
      <c r="FC54" s="83">
        <f t="shared" si="60"/>
        <v>100.07329588513642</v>
      </c>
      <c r="FD54" s="83">
        <f t="shared" si="60"/>
        <v>100.07329588513642</v>
      </c>
      <c r="FE54" s="83">
        <f t="shared" si="60"/>
        <v>100.07329588513642</v>
      </c>
      <c r="FF54" s="83">
        <f t="shared" si="60"/>
        <v>100.07329588513642</v>
      </c>
      <c r="FG54" s="83">
        <f t="shared" si="60"/>
        <v>100.07329588513642</v>
      </c>
      <c r="FH54" s="83">
        <f t="shared" si="60"/>
        <v>100.07329588513642</v>
      </c>
      <c r="FI54" s="83">
        <f t="shared" si="60"/>
        <v>100.07329588513642</v>
      </c>
      <c r="FJ54" s="83">
        <f t="shared" si="60"/>
        <v>100.07329588513642</v>
      </c>
      <c r="FK54" s="83">
        <f t="shared" si="60"/>
        <v>100.07329588513642</v>
      </c>
      <c r="FL54" s="83">
        <f t="shared" si="60"/>
        <v>100.07329588513642</v>
      </c>
      <c r="FM54" s="83">
        <f t="shared" si="60"/>
        <v>100.07329588513642</v>
      </c>
      <c r="FN54" s="83">
        <f t="shared" si="60"/>
        <v>100.07329588513642</v>
      </c>
      <c r="FO54" s="83">
        <f t="shared" si="60"/>
        <v>100.07329588513642</v>
      </c>
      <c r="FP54" s="83">
        <f t="shared" si="60"/>
        <v>100.07329588513642</v>
      </c>
      <c r="FQ54" s="83">
        <f t="shared" si="60"/>
        <v>100.07329588513642</v>
      </c>
      <c r="FR54" s="83">
        <f t="shared" si="60"/>
        <v>100.07329588513642</v>
      </c>
      <c r="FS54" s="83">
        <f t="shared" si="60"/>
        <v>100.07329588513642</v>
      </c>
      <c r="FT54" s="83">
        <f t="shared" si="60"/>
        <v>100.07329588513642</v>
      </c>
      <c r="FU54" s="83">
        <f t="shared" si="60"/>
        <v>100.07329588513642</v>
      </c>
      <c r="FV54" s="83">
        <f t="shared" si="60"/>
        <v>100.07329588513642</v>
      </c>
      <c r="FW54" s="83">
        <f t="shared" si="60"/>
        <v>100.07329588513642</v>
      </c>
      <c r="FX54" s="83">
        <f t="shared" si="60"/>
        <v>100.07329588513642</v>
      </c>
      <c r="FY54" s="83">
        <f t="shared" si="60"/>
        <v>100.07329588513642</v>
      </c>
      <c r="FZ54" s="83">
        <f t="shared" si="60"/>
        <v>100.07329588513642</v>
      </c>
      <c r="GA54" s="83">
        <f t="shared" si="60"/>
        <v>100.07329588513642</v>
      </c>
      <c r="GB54" s="83">
        <f t="shared" si="60"/>
        <v>100.07329588513642</v>
      </c>
      <c r="GC54" s="83">
        <f t="shared" si="60"/>
        <v>100.07329588513642</v>
      </c>
      <c r="GD54" s="83">
        <f t="shared" si="60"/>
        <v>100.07329588513642</v>
      </c>
      <c r="GE54" s="83">
        <f t="shared" si="60"/>
        <v>100.07329588513642</v>
      </c>
      <c r="GF54" s="83">
        <f t="shared" si="60"/>
        <v>100.07329588513642</v>
      </c>
      <c r="GG54" s="83">
        <f t="shared" si="60"/>
        <v>100.07329588513642</v>
      </c>
      <c r="GH54" s="83">
        <f t="shared" si="60"/>
        <v>100.07329588513642</v>
      </c>
      <c r="GI54" s="83">
        <f t="shared" si="60"/>
        <v>100.07329588513642</v>
      </c>
      <c r="GJ54" s="83">
        <f t="shared" si="60"/>
        <v>100.07329588513642</v>
      </c>
      <c r="GK54" s="83">
        <f t="shared" si="60"/>
        <v>100.07329588513642</v>
      </c>
      <c r="GL54" s="83">
        <f t="shared" ref="GL54:HI54" si="61">GL41-GL43</f>
        <v>100.07329588513642</v>
      </c>
      <c r="GM54" s="83">
        <f t="shared" si="61"/>
        <v>100.07329588513642</v>
      </c>
      <c r="GN54" s="83">
        <f t="shared" si="61"/>
        <v>100.07329588513642</v>
      </c>
      <c r="GO54" s="83">
        <f t="shared" si="61"/>
        <v>100.07329588513642</v>
      </c>
      <c r="GP54" s="83">
        <f t="shared" si="61"/>
        <v>100.07329588513642</v>
      </c>
      <c r="GQ54" s="83">
        <f t="shared" si="61"/>
        <v>100.07329588513642</v>
      </c>
      <c r="GR54" s="83">
        <f t="shared" si="61"/>
        <v>100.07329588513642</v>
      </c>
      <c r="GS54" s="83">
        <f t="shared" si="61"/>
        <v>100.07329588513642</v>
      </c>
      <c r="GT54" s="83">
        <f t="shared" si="61"/>
        <v>100.07329588513642</v>
      </c>
      <c r="GU54" s="83">
        <f t="shared" si="61"/>
        <v>100.07329588513642</v>
      </c>
      <c r="GV54" s="83">
        <f t="shared" si="61"/>
        <v>100.07329588513642</v>
      </c>
      <c r="GW54" s="83">
        <f t="shared" si="61"/>
        <v>100.07329588513642</v>
      </c>
      <c r="GX54" s="83">
        <f t="shared" si="61"/>
        <v>100.07329588513642</v>
      </c>
      <c r="GY54" s="83">
        <f t="shared" si="61"/>
        <v>100.07329588513642</v>
      </c>
      <c r="GZ54" s="83">
        <f t="shared" si="61"/>
        <v>100.07329588513642</v>
      </c>
      <c r="HA54" s="83">
        <f t="shared" si="61"/>
        <v>100.07329588513642</v>
      </c>
      <c r="HB54" s="83">
        <f t="shared" si="61"/>
        <v>100.07329588513642</v>
      </c>
      <c r="HC54" s="83">
        <f t="shared" si="61"/>
        <v>100.07329588513642</v>
      </c>
      <c r="HD54" s="83">
        <f t="shared" si="61"/>
        <v>100.07329588513642</v>
      </c>
      <c r="HE54" s="83">
        <f t="shared" si="61"/>
        <v>100.07329588513642</v>
      </c>
      <c r="HF54" s="83">
        <f t="shared" si="61"/>
        <v>100.07329588513642</v>
      </c>
      <c r="HG54" s="83">
        <f t="shared" si="61"/>
        <v>100.07329588513642</v>
      </c>
      <c r="HH54" s="83">
        <f t="shared" si="61"/>
        <v>100.07329588513642</v>
      </c>
      <c r="HI54" s="83">
        <f t="shared" si="61"/>
        <v>100.07329588513642</v>
      </c>
    </row>
    <row r="55" spans="1:217" s="22" customFormat="1" x14ac:dyDescent="0.2">
      <c r="A55" s="28" t="s">
        <v>239</v>
      </c>
      <c r="B55" s="84">
        <f>'CMM 1 - AUX DEPREC'!C2</f>
        <v>0</v>
      </c>
      <c r="C55" s="84">
        <f>'CMM 1 - AUX DEPREC'!D2</f>
        <v>0</v>
      </c>
      <c r="D55" s="84">
        <f>'CMM 1 - AUX DEPREC'!E2</f>
        <v>0</v>
      </c>
      <c r="E55" s="84">
        <f>'CMM 1 - AUX DEPREC'!F2</f>
        <v>0</v>
      </c>
      <c r="F55" s="84">
        <f>'CMM 1 - AUX DEPREC'!G2</f>
        <v>0</v>
      </c>
      <c r="G55" s="84">
        <f>'CMM 1 - AUX DEPREC'!H2</f>
        <v>0</v>
      </c>
      <c r="H55" s="84" t="e">
        <f>'CMM 1 - AUX DEPREC'!I2</f>
        <v>#REF!</v>
      </c>
      <c r="I55" s="84" t="e">
        <f>'CMM 1 - AUX DEPREC'!J2</f>
        <v>#REF!</v>
      </c>
      <c r="J55" s="84" t="e">
        <f>'CMM 1 - AUX DEPREC'!K2</f>
        <v>#REF!</v>
      </c>
      <c r="K55" s="84" t="e">
        <f>'CMM 1 - AUX DEPREC'!L2</f>
        <v>#REF!</v>
      </c>
      <c r="L55" s="84" t="e">
        <f>'CMM 1 - AUX DEPREC'!M2</f>
        <v>#REF!</v>
      </c>
      <c r="M55" s="84" t="e">
        <f>'CMM 1 - AUX DEPREC'!N2</f>
        <v>#REF!</v>
      </c>
      <c r="N55" s="84" t="e">
        <f>'CMM 1 - AUX DEPREC'!O2</f>
        <v>#REF!</v>
      </c>
      <c r="O55" s="84" t="e">
        <f>'CMM 1 - AUX DEPREC'!P2</f>
        <v>#REF!</v>
      </c>
      <c r="P55" s="84" t="e">
        <f>'CMM 1 - AUX DEPREC'!Q2</f>
        <v>#REF!</v>
      </c>
      <c r="Q55" s="84" t="e">
        <f>'CMM 1 - AUX DEPREC'!R2</f>
        <v>#REF!</v>
      </c>
      <c r="R55" s="84" t="e">
        <f>'CMM 1 - AUX DEPREC'!S2</f>
        <v>#REF!</v>
      </c>
      <c r="S55" s="84" t="e">
        <f>'CMM 1 - AUX DEPREC'!T2</f>
        <v>#REF!</v>
      </c>
      <c r="T55" s="84" t="e">
        <f>'CMM 1 - AUX DEPREC'!U2</f>
        <v>#REF!</v>
      </c>
      <c r="U55" s="84" t="e">
        <f>'CMM 1 - AUX DEPREC'!V2</f>
        <v>#REF!</v>
      </c>
      <c r="V55" s="84" t="e">
        <f>'CMM 1 - AUX DEPREC'!W2</f>
        <v>#REF!</v>
      </c>
      <c r="W55" s="84" t="e">
        <f>'CMM 1 - AUX DEPREC'!X2</f>
        <v>#REF!</v>
      </c>
      <c r="X55" s="84" t="e">
        <f>'CMM 1 - AUX DEPREC'!Y2</f>
        <v>#REF!</v>
      </c>
      <c r="Y55" s="84" t="e">
        <f>'CMM 1 - AUX DEPREC'!Z2</f>
        <v>#REF!</v>
      </c>
      <c r="Z55" s="84" t="e">
        <f>'CMM 1 - AUX DEPREC'!AA2</f>
        <v>#REF!</v>
      </c>
      <c r="AA55" s="84" t="e">
        <f>'CMM 1 - AUX DEPREC'!AB2</f>
        <v>#REF!</v>
      </c>
      <c r="AB55" s="84" t="e">
        <f>'CMM 1 - AUX DEPREC'!AC2</f>
        <v>#REF!</v>
      </c>
      <c r="AC55" s="84" t="e">
        <f>'CMM 1 - AUX DEPREC'!AD2</f>
        <v>#REF!</v>
      </c>
      <c r="AD55" s="84" t="e">
        <f>'CMM 1 - AUX DEPREC'!AE2</f>
        <v>#REF!</v>
      </c>
      <c r="AE55" s="84" t="e">
        <f>'CMM 1 - AUX DEPREC'!AF2</f>
        <v>#REF!</v>
      </c>
      <c r="AF55" s="84" t="e">
        <f>'CMM 1 - AUX DEPREC'!AG2</f>
        <v>#REF!</v>
      </c>
      <c r="AG55" s="84" t="e">
        <f>'CMM 1 - AUX DEPREC'!AH2</f>
        <v>#REF!</v>
      </c>
      <c r="AH55" s="84" t="e">
        <f>'CMM 1 - AUX DEPREC'!AI2</f>
        <v>#REF!</v>
      </c>
      <c r="AI55" s="84" t="e">
        <f>'CMM 1 - AUX DEPREC'!AJ2</f>
        <v>#REF!</v>
      </c>
      <c r="AJ55" s="84" t="e">
        <f>'CMM 1 - AUX DEPREC'!AK2</f>
        <v>#REF!</v>
      </c>
      <c r="AK55" s="84" t="e">
        <f>'CMM 1 - AUX DEPREC'!AL2</f>
        <v>#REF!</v>
      </c>
      <c r="AL55" s="84" t="e">
        <f>'CMM 1 - AUX DEPREC'!AM2</f>
        <v>#REF!</v>
      </c>
      <c r="AM55" s="84" t="e">
        <f>'CMM 1 - AUX DEPREC'!AN2</f>
        <v>#REF!</v>
      </c>
      <c r="AN55" s="84" t="e">
        <f>'CMM 1 - AUX DEPREC'!AO2</f>
        <v>#REF!</v>
      </c>
      <c r="AO55" s="84" t="e">
        <f>'CMM 1 - AUX DEPREC'!AP2</f>
        <v>#REF!</v>
      </c>
      <c r="AP55" s="84" t="e">
        <f>'CMM 1 - AUX DEPREC'!AQ2</f>
        <v>#REF!</v>
      </c>
      <c r="AQ55" s="84" t="e">
        <f>'CMM 1 - AUX DEPREC'!AR2</f>
        <v>#REF!</v>
      </c>
      <c r="AR55" s="84" t="e">
        <f>'CMM 1 - AUX DEPREC'!AS2</f>
        <v>#REF!</v>
      </c>
      <c r="AS55" s="84" t="e">
        <f>'CMM 1 - AUX DEPREC'!AT2</f>
        <v>#REF!</v>
      </c>
      <c r="AT55" s="84" t="e">
        <f>'CMM 1 - AUX DEPREC'!AU2</f>
        <v>#REF!</v>
      </c>
      <c r="AU55" s="84" t="e">
        <f>'CMM 1 - AUX DEPREC'!AV2</f>
        <v>#REF!</v>
      </c>
      <c r="AV55" s="84" t="e">
        <f>'CMM 1 - AUX DEPREC'!AW2</f>
        <v>#REF!</v>
      </c>
      <c r="AW55" s="84" t="e">
        <f>'CMM 1 - AUX DEPREC'!AX2</f>
        <v>#REF!</v>
      </c>
      <c r="AX55" s="84" t="e">
        <f>'CMM 1 - AUX DEPREC'!AY2</f>
        <v>#REF!</v>
      </c>
      <c r="AY55" s="84" t="e">
        <f>'CMM 1 - AUX DEPREC'!AZ2</f>
        <v>#REF!</v>
      </c>
      <c r="AZ55" s="84" t="e">
        <f>'CMM 1 - AUX DEPREC'!BA2</f>
        <v>#REF!</v>
      </c>
      <c r="BA55" s="84" t="e">
        <f>'CMM 1 - AUX DEPREC'!BB2</f>
        <v>#REF!</v>
      </c>
      <c r="BB55" s="84" t="e">
        <f>'CMM 1 - AUX DEPREC'!BC2</f>
        <v>#REF!</v>
      </c>
      <c r="BC55" s="84" t="e">
        <f>'CMM 1 - AUX DEPREC'!BD2</f>
        <v>#REF!</v>
      </c>
      <c r="BD55" s="84" t="e">
        <f>'CMM 1 - AUX DEPREC'!BE2</f>
        <v>#REF!</v>
      </c>
      <c r="BE55" s="84" t="e">
        <f>'CMM 1 - AUX DEPREC'!BF2</f>
        <v>#REF!</v>
      </c>
      <c r="BF55" s="84" t="e">
        <f>'CMM 1 - AUX DEPREC'!BG2</f>
        <v>#REF!</v>
      </c>
      <c r="BG55" s="84" t="e">
        <f>'CMM 1 - AUX DEPREC'!BH2</f>
        <v>#REF!</v>
      </c>
      <c r="BH55" s="84" t="e">
        <f>'CMM 1 - AUX DEPREC'!BI2</f>
        <v>#REF!</v>
      </c>
      <c r="BI55" s="84" t="e">
        <f>'CMM 1 - AUX DEPREC'!BJ2</f>
        <v>#REF!</v>
      </c>
      <c r="BJ55" s="84" t="e">
        <f>'CMM 1 - AUX DEPREC'!BK2</f>
        <v>#REF!</v>
      </c>
      <c r="BK55" s="84" t="e">
        <f>'CMM 1 - AUX DEPREC'!BL2</f>
        <v>#REF!</v>
      </c>
      <c r="BL55" s="84" t="e">
        <f>'CMM 1 - AUX DEPREC'!BM2</f>
        <v>#REF!</v>
      </c>
      <c r="BM55" s="84" t="e">
        <f>'CMM 1 - AUX DEPREC'!BN2</f>
        <v>#REF!</v>
      </c>
      <c r="BN55" s="84" t="e">
        <f>'CMM 1 - AUX DEPREC'!BO2</f>
        <v>#REF!</v>
      </c>
      <c r="BO55" s="84" t="e">
        <f>'CMM 1 - AUX DEPREC'!BP2</f>
        <v>#REF!</v>
      </c>
      <c r="BP55" s="84" t="e">
        <f>'CMM 1 - AUX DEPREC'!BQ2</f>
        <v>#REF!</v>
      </c>
      <c r="BQ55" s="84" t="e">
        <f>'CMM 1 - AUX DEPREC'!BR2</f>
        <v>#REF!</v>
      </c>
      <c r="BR55" s="84" t="e">
        <f>'CMM 1 - AUX DEPREC'!BS2</f>
        <v>#REF!</v>
      </c>
      <c r="BS55" s="84" t="e">
        <f>'CMM 1 - AUX DEPREC'!BT2</f>
        <v>#REF!</v>
      </c>
      <c r="BT55" s="84" t="e">
        <f>'CMM 1 - AUX DEPREC'!BU2</f>
        <v>#REF!</v>
      </c>
      <c r="BU55" s="84" t="e">
        <f>'CMM 1 - AUX DEPREC'!BV2</f>
        <v>#REF!</v>
      </c>
      <c r="BV55" s="84" t="e">
        <f>'CMM 1 - AUX DEPREC'!BW2</f>
        <v>#REF!</v>
      </c>
      <c r="BW55" s="84" t="e">
        <f>'CMM 1 - AUX DEPREC'!BX2</f>
        <v>#REF!</v>
      </c>
      <c r="BX55" s="84" t="e">
        <f>'CMM 1 - AUX DEPREC'!BY2</f>
        <v>#REF!</v>
      </c>
      <c r="BY55" s="84" t="e">
        <f>'CMM 1 - AUX DEPREC'!BZ2</f>
        <v>#REF!</v>
      </c>
      <c r="BZ55" s="84" t="e">
        <f>'CMM 1 - AUX DEPREC'!CA2</f>
        <v>#REF!</v>
      </c>
      <c r="CA55" s="84" t="e">
        <f>'CMM 1 - AUX DEPREC'!CB2</f>
        <v>#REF!</v>
      </c>
      <c r="CB55" s="84" t="e">
        <f>'CMM 1 - AUX DEPREC'!CC2</f>
        <v>#REF!</v>
      </c>
      <c r="CC55" s="84" t="e">
        <f>'CMM 1 - AUX DEPREC'!CD2</f>
        <v>#REF!</v>
      </c>
      <c r="CD55" s="84" t="e">
        <f>'CMM 1 - AUX DEPREC'!CE2</f>
        <v>#REF!</v>
      </c>
      <c r="CE55" s="84" t="e">
        <f>'CMM 1 - AUX DEPREC'!CF2</f>
        <v>#REF!</v>
      </c>
      <c r="CF55" s="84" t="e">
        <f>'CMM 1 - AUX DEPREC'!CG2</f>
        <v>#REF!</v>
      </c>
      <c r="CG55" s="84" t="e">
        <f>'CMM 1 - AUX DEPREC'!CH2</f>
        <v>#REF!</v>
      </c>
      <c r="CH55" s="84" t="e">
        <f>'CMM 1 - AUX DEPREC'!CI2</f>
        <v>#REF!</v>
      </c>
      <c r="CI55" s="84" t="e">
        <f>'CMM 1 - AUX DEPREC'!CJ2</f>
        <v>#REF!</v>
      </c>
      <c r="CJ55" s="84" t="e">
        <f>'CMM 1 - AUX DEPREC'!CK2</f>
        <v>#REF!</v>
      </c>
      <c r="CK55" s="84" t="e">
        <f>'CMM 1 - AUX DEPREC'!CL2</f>
        <v>#REF!</v>
      </c>
      <c r="CL55" s="84" t="e">
        <f>'CMM 1 - AUX DEPREC'!CM2</f>
        <v>#REF!</v>
      </c>
      <c r="CM55" s="84" t="e">
        <f>'CMM 1 - AUX DEPREC'!CN2</f>
        <v>#REF!</v>
      </c>
      <c r="CN55" s="84" t="e">
        <f>'CMM 1 - AUX DEPREC'!CO2</f>
        <v>#REF!</v>
      </c>
      <c r="CO55" s="84" t="e">
        <f>'CMM 1 - AUX DEPREC'!CP2</f>
        <v>#REF!</v>
      </c>
      <c r="CP55" s="84" t="e">
        <f>'CMM 1 - AUX DEPREC'!CQ2</f>
        <v>#REF!</v>
      </c>
      <c r="CQ55" s="84" t="e">
        <f>'CMM 1 - AUX DEPREC'!CR2</f>
        <v>#REF!</v>
      </c>
      <c r="CR55" s="84" t="e">
        <f>'CMM 1 - AUX DEPREC'!CS2</f>
        <v>#REF!</v>
      </c>
      <c r="CS55" s="84" t="e">
        <f>'CMM 1 - AUX DEPREC'!CT2</f>
        <v>#REF!</v>
      </c>
      <c r="CT55" s="84" t="e">
        <f>'CMM 1 - AUX DEPREC'!CU2</f>
        <v>#REF!</v>
      </c>
      <c r="CU55" s="84" t="e">
        <f>'CMM 1 - AUX DEPREC'!CV2</f>
        <v>#REF!</v>
      </c>
      <c r="CV55" s="84" t="e">
        <f>'CMM 1 - AUX DEPREC'!CW2</f>
        <v>#REF!</v>
      </c>
      <c r="CW55" s="84" t="e">
        <f>'CMM 1 - AUX DEPREC'!CX2</f>
        <v>#REF!</v>
      </c>
      <c r="CX55" s="84" t="e">
        <f>'CMM 1 - AUX DEPREC'!CY2</f>
        <v>#REF!</v>
      </c>
      <c r="CY55" s="84" t="e">
        <f>'CMM 1 - AUX DEPREC'!CZ2</f>
        <v>#REF!</v>
      </c>
      <c r="CZ55" s="84" t="e">
        <f>'CMM 1 - AUX DEPREC'!DA2</f>
        <v>#REF!</v>
      </c>
      <c r="DA55" s="84" t="e">
        <f>'CMM 1 - AUX DEPREC'!DB2</f>
        <v>#REF!</v>
      </c>
      <c r="DB55" s="84" t="e">
        <f>'CMM 1 - AUX DEPREC'!DC2</f>
        <v>#REF!</v>
      </c>
      <c r="DC55" s="84" t="e">
        <f>'CMM 1 - AUX DEPREC'!DD2</f>
        <v>#REF!</v>
      </c>
      <c r="DD55" s="84" t="e">
        <f>'CMM 1 - AUX DEPREC'!DE2</f>
        <v>#REF!</v>
      </c>
      <c r="DE55" s="84" t="e">
        <f>'CMM 1 - AUX DEPREC'!DF2</f>
        <v>#REF!</v>
      </c>
      <c r="DF55" s="84" t="e">
        <f>'CMM 1 - AUX DEPREC'!DG2</f>
        <v>#REF!</v>
      </c>
      <c r="DG55" s="84" t="e">
        <f>'CMM 1 - AUX DEPREC'!DH2</f>
        <v>#REF!</v>
      </c>
      <c r="DH55" s="84" t="e">
        <f>'CMM 1 - AUX DEPREC'!DI2</f>
        <v>#REF!</v>
      </c>
      <c r="DI55" s="84" t="e">
        <f>'CMM 1 - AUX DEPREC'!DJ2</f>
        <v>#REF!</v>
      </c>
      <c r="DJ55" s="84" t="e">
        <f>'CMM 1 - AUX DEPREC'!DK2</f>
        <v>#REF!</v>
      </c>
      <c r="DK55" s="84" t="e">
        <f>'CMM 1 - AUX DEPREC'!DL2</f>
        <v>#REF!</v>
      </c>
      <c r="DL55" s="84" t="e">
        <f>'CMM 1 - AUX DEPREC'!DM2</f>
        <v>#REF!</v>
      </c>
      <c r="DM55" s="84" t="e">
        <f>'CMM 1 - AUX DEPREC'!DN2</f>
        <v>#REF!</v>
      </c>
      <c r="DN55" s="84" t="e">
        <f>'CMM 1 - AUX DEPREC'!DO2</f>
        <v>#REF!</v>
      </c>
      <c r="DO55" s="84" t="e">
        <f>'CMM 1 - AUX DEPREC'!DP2</f>
        <v>#REF!</v>
      </c>
      <c r="DP55" s="84" t="e">
        <f>'CMM 1 - AUX DEPREC'!DQ2</f>
        <v>#REF!</v>
      </c>
      <c r="DQ55" s="84" t="e">
        <f>'CMM 1 - AUX DEPREC'!DR2</f>
        <v>#REF!</v>
      </c>
      <c r="DR55" s="84" t="e">
        <f>'CMM 1 - AUX DEPREC'!DS2</f>
        <v>#REF!</v>
      </c>
      <c r="DS55" s="84" t="e">
        <f>'CMM 1 - AUX DEPREC'!DT2</f>
        <v>#REF!</v>
      </c>
      <c r="DT55" s="84" t="e">
        <f>'CMM 1 - AUX DEPREC'!DU2</f>
        <v>#REF!</v>
      </c>
      <c r="DU55" s="84" t="e">
        <f>'CMM 1 - AUX DEPREC'!DV2</f>
        <v>#REF!</v>
      </c>
      <c r="DV55" s="84" t="e">
        <f>'CMM 1 - AUX DEPREC'!DW2</f>
        <v>#REF!</v>
      </c>
      <c r="DW55" s="84" t="e">
        <f>'CMM 1 - AUX DEPREC'!DX2</f>
        <v>#REF!</v>
      </c>
      <c r="DX55" s="84" t="e">
        <f>'CMM 1 - AUX DEPREC'!DY2</f>
        <v>#REF!</v>
      </c>
      <c r="DY55" s="84" t="e">
        <f>'CMM 1 - AUX DEPREC'!DZ2</f>
        <v>#REF!</v>
      </c>
      <c r="DZ55" s="84" t="e">
        <f>'CMM 1 - AUX DEPREC'!EA2</f>
        <v>#REF!</v>
      </c>
      <c r="EA55" s="84" t="e">
        <f>'CMM 1 - AUX DEPREC'!EB2</f>
        <v>#REF!</v>
      </c>
      <c r="EB55" s="84" t="e">
        <f>'CMM 1 - AUX DEPREC'!EC2</f>
        <v>#REF!</v>
      </c>
      <c r="EC55" s="84" t="e">
        <f>'CMM 1 - AUX DEPREC'!ED2</f>
        <v>#REF!</v>
      </c>
      <c r="ED55" s="84" t="e">
        <f>'CMM 1 - AUX DEPREC'!EE2</f>
        <v>#REF!</v>
      </c>
      <c r="EE55" s="84" t="e">
        <f>'CMM 1 - AUX DEPREC'!EF2</f>
        <v>#REF!</v>
      </c>
      <c r="EF55" s="84" t="e">
        <f>'CMM 1 - AUX DEPREC'!EG2</f>
        <v>#REF!</v>
      </c>
      <c r="EG55" s="84" t="e">
        <f>'CMM 1 - AUX DEPREC'!EH2</f>
        <v>#REF!</v>
      </c>
      <c r="EH55" s="84" t="e">
        <f>'CMM 1 - AUX DEPREC'!EI2</f>
        <v>#REF!</v>
      </c>
      <c r="EI55" s="84" t="e">
        <f>'CMM 1 - AUX DEPREC'!EJ2</f>
        <v>#REF!</v>
      </c>
      <c r="EJ55" s="84" t="e">
        <f>'CMM 1 - AUX DEPREC'!EK2</f>
        <v>#REF!</v>
      </c>
      <c r="EK55" s="84" t="e">
        <f>'CMM 1 - AUX DEPREC'!EL2</f>
        <v>#REF!</v>
      </c>
      <c r="EL55" s="84" t="e">
        <f>'CMM 1 - AUX DEPREC'!EM2</f>
        <v>#REF!</v>
      </c>
      <c r="EM55" s="84" t="e">
        <f>'CMM 1 - AUX DEPREC'!EN2</f>
        <v>#REF!</v>
      </c>
      <c r="EN55" s="84" t="e">
        <f>'CMM 1 - AUX DEPREC'!EO2</f>
        <v>#REF!</v>
      </c>
      <c r="EO55" s="84" t="e">
        <f>'CMM 1 - AUX DEPREC'!EP2</f>
        <v>#REF!</v>
      </c>
      <c r="EP55" s="84" t="e">
        <f>'CMM 1 - AUX DEPREC'!EQ2</f>
        <v>#REF!</v>
      </c>
      <c r="EQ55" s="84" t="e">
        <f>'CMM 1 - AUX DEPREC'!ER2</f>
        <v>#REF!</v>
      </c>
      <c r="ER55" s="84" t="e">
        <f>'CMM 1 - AUX DEPREC'!ES2</f>
        <v>#REF!</v>
      </c>
      <c r="ES55" s="84" t="e">
        <f>'CMM 1 - AUX DEPREC'!ET2</f>
        <v>#REF!</v>
      </c>
      <c r="ET55" s="84" t="e">
        <f>'CMM 1 - AUX DEPREC'!EU2</f>
        <v>#REF!</v>
      </c>
      <c r="EU55" s="84" t="e">
        <f>'CMM 1 - AUX DEPREC'!EV2</f>
        <v>#REF!</v>
      </c>
      <c r="EV55" s="84" t="e">
        <f>'CMM 1 - AUX DEPREC'!EW2</f>
        <v>#REF!</v>
      </c>
      <c r="EW55" s="84" t="e">
        <f>'CMM 1 - AUX DEPREC'!EX2</f>
        <v>#REF!</v>
      </c>
      <c r="EX55" s="84" t="e">
        <f>'CMM 1 - AUX DEPREC'!EY2</f>
        <v>#REF!</v>
      </c>
      <c r="EY55" s="84" t="e">
        <f>'CMM 1 - AUX DEPREC'!EZ2</f>
        <v>#REF!</v>
      </c>
      <c r="EZ55" s="84" t="e">
        <f>'CMM 1 - AUX DEPREC'!FA2</f>
        <v>#REF!</v>
      </c>
      <c r="FA55" s="84" t="e">
        <f>'CMM 1 - AUX DEPREC'!FB2</f>
        <v>#REF!</v>
      </c>
      <c r="FB55" s="84" t="e">
        <f>'CMM 1 - AUX DEPREC'!FC2</f>
        <v>#REF!</v>
      </c>
      <c r="FC55" s="84" t="e">
        <f>'CMM 1 - AUX DEPREC'!FD2</f>
        <v>#REF!</v>
      </c>
      <c r="FD55" s="84" t="e">
        <f>'CMM 1 - AUX DEPREC'!FE2</f>
        <v>#REF!</v>
      </c>
      <c r="FE55" s="84" t="e">
        <f>'CMM 1 - AUX DEPREC'!FF2</f>
        <v>#REF!</v>
      </c>
      <c r="FF55" s="84" t="e">
        <f>'CMM 1 - AUX DEPREC'!FG2</f>
        <v>#REF!</v>
      </c>
      <c r="FG55" s="84" t="e">
        <f>'CMM 1 - AUX DEPREC'!FH2</f>
        <v>#REF!</v>
      </c>
      <c r="FH55" s="84" t="e">
        <f>'CMM 1 - AUX DEPREC'!FI2</f>
        <v>#REF!</v>
      </c>
      <c r="FI55" s="84" t="e">
        <f>'CMM 1 - AUX DEPREC'!FJ2</f>
        <v>#REF!</v>
      </c>
      <c r="FJ55" s="84" t="e">
        <f>'CMM 1 - AUX DEPREC'!FK2</f>
        <v>#REF!</v>
      </c>
      <c r="FK55" s="84" t="e">
        <f>'CMM 1 - AUX DEPREC'!FL2</f>
        <v>#REF!</v>
      </c>
      <c r="FL55" s="84" t="e">
        <f>'CMM 1 - AUX DEPREC'!FM2</f>
        <v>#REF!</v>
      </c>
      <c r="FM55" s="84" t="e">
        <f>'CMM 1 - AUX DEPREC'!FN2</f>
        <v>#REF!</v>
      </c>
      <c r="FN55" s="84" t="e">
        <f>'CMM 1 - AUX DEPREC'!FO2</f>
        <v>#REF!</v>
      </c>
      <c r="FO55" s="84" t="e">
        <f>'CMM 1 - AUX DEPREC'!FP2</f>
        <v>#REF!</v>
      </c>
      <c r="FP55" s="84" t="e">
        <f>'CMM 1 - AUX DEPREC'!FQ2</f>
        <v>#REF!</v>
      </c>
      <c r="FQ55" s="84" t="e">
        <f>'CMM 1 - AUX DEPREC'!FR2</f>
        <v>#REF!</v>
      </c>
      <c r="FR55" s="84" t="e">
        <f>'CMM 1 - AUX DEPREC'!FS2</f>
        <v>#REF!</v>
      </c>
      <c r="FS55" s="84" t="e">
        <f>'CMM 1 - AUX DEPREC'!FT2</f>
        <v>#REF!</v>
      </c>
      <c r="FT55" s="84" t="e">
        <f>'CMM 1 - AUX DEPREC'!FU2</f>
        <v>#REF!</v>
      </c>
      <c r="FU55" s="84" t="e">
        <f>'CMM 1 - AUX DEPREC'!FV2</f>
        <v>#REF!</v>
      </c>
      <c r="FV55" s="84" t="e">
        <f>'CMM 1 - AUX DEPREC'!FW2</f>
        <v>#REF!</v>
      </c>
      <c r="FW55" s="84" t="e">
        <f>'CMM 1 - AUX DEPREC'!FX2</f>
        <v>#REF!</v>
      </c>
      <c r="FX55" s="84" t="e">
        <f>'CMM 1 - AUX DEPREC'!FY2</f>
        <v>#REF!</v>
      </c>
      <c r="FY55" s="84" t="e">
        <f>'CMM 1 - AUX DEPREC'!FZ2</f>
        <v>#REF!</v>
      </c>
      <c r="FZ55" s="84" t="e">
        <f>'CMM 1 - AUX DEPREC'!GA2</f>
        <v>#REF!</v>
      </c>
      <c r="GA55" s="84" t="e">
        <f>'CMM 1 - AUX DEPREC'!GB2</f>
        <v>#REF!</v>
      </c>
      <c r="GB55" s="84" t="e">
        <f>'CMM 1 - AUX DEPREC'!GC2</f>
        <v>#REF!</v>
      </c>
      <c r="GC55" s="84" t="e">
        <f>'CMM 1 - AUX DEPREC'!GD2</f>
        <v>#REF!</v>
      </c>
      <c r="GD55" s="84" t="e">
        <f>'CMM 1 - AUX DEPREC'!GE2</f>
        <v>#REF!</v>
      </c>
      <c r="GE55" s="84" t="e">
        <f>'CMM 1 - AUX DEPREC'!GF2</f>
        <v>#REF!</v>
      </c>
      <c r="GF55" s="84" t="e">
        <f>'CMM 1 - AUX DEPREC'!GG2</f>
        <v>#REF!</v>
      </c>
      <c r="GG55" s="84" t="e">
        <f>'CMM 1 - AUX DEPREC'!GH2</f>
        <v>#REF!</v>
      </c>
      <c r="GH55" s="84" t="e">
        <f>'CMM 1 - AUX DEPREC'!GI2</f>
        <v>#REF!</v>
      </c>
      <c r="GI55" s="84" t="e">
        <f>'CMM 1 - AUX DEPREC'!GJ2</f>
        <v>#REF!</v>
      </c>
      <c r="GJ55" s="84" t="e">
        <f>'CMM 1 - AUX DEPREC'!GK2</f>
        <v>#REF!</v>
      </c>
      <c r="GK55" s="84" t="e">
        <f>'CMM 1 - AUX DEPREC'!GL2</f>
        <v>#REF!</v>
      </c>
      <c r="GL55" s="84" t="e">
        <f>'CMM 1 - AUX DEPREC'!GM2</f>
        <v>#REF!</v>
      </c>
      <c r="GM55" s="84" t="e">
        <f>'CMM 1 - AUX DEPREC'!GN2</f>
        <v>#REF!</v>
      </c>
      <c r="GN55" s="84" t="e">
        <f>'CMM 1 - AUX DEPREC'!GO2</f>
        <v>#REF!</v>
      </c>
      <c r="GO55" s="84" t="e">
        <f>'CMM 1 - AUX DEPREC'!GP2</f>
        <v>#REF!</v>
      </c>
      <c r="GP55" s="84" t="e">
        <f>'CMM 1 - AUX DEPREC'!GQ2</f>
        <v>#REF!</v>
      </c>
      <c r="GQ55" s="84" t="e">
        <f>'CMM 1 - AUX DEPREC'!GR2</f>
        <v>#REF!</v>
      </c>
      <c r="GR55" s="84" t="e">
        <f>'CMM 1 - AUX DEPREC'!GS2</f>
        <v>#REF!</v>
      </c>
      <c r="GS55" s="84" t="e">
        <f>'CMM 1 - AUX DEPREC'!GT2</f>
        <v>#REF!</v>
      </c>
      <c r="GT55" s="84" t="e">
        <f>'CMM 1 - AUX DEPREC'!GU2</f>
        <v>#REF!</v>
      </c>
      <c r="GU55" s="84" t="e">
        <f>'CMM 1 - AUX DEPREC'!GV2</f>
        <v>#REF!</v>
      </c>
      <c r="GV55" s="84" t="e">
        <f>'CMM 1 - AUX DEPREC'!GW2</f>
        <v>#REF!</v>
      </c>
      <c r="GW55" s="84" t="e">
        <f>'CMM 1 - AUX DEPREC'!GX2</f>
        <v>#REF!</v>
      </c>
      <c r="GX55" s="84" t="e">
        <f>'CMM 1 - AUX DEPREC'!GY2</f>
        <v>#REF!</v>
      </c>
      <c r="GY55" s="84" t="e">
        <f>'CMM 1 - AUX DEPREC'!GZ2</f>
        <v>#REF!</v>
      </c>
      <c r="GZ55" s="84" t="e">
        <f>'CMM 1 - AUX DEPREC'!HA2</f>
        <v>#REF!</v>
      </c>
      <c r="HA55" s="84" t="e">
        <f>'CMM 1 - AUX DEPREC'!HB2</f>
        <v>#REF!</v>
      </c>
      <c r="HB55" s="84" t="e">
        <f>'CMM 1 - AUX DEPREC'!HC2</f>
        <v>#REF!</v>
      </c>
      <c r="HC55" s="84" t="e">
        <f>'CMM 1 - AUX DEPREC'!HD2</f>
        <v>#REF!</v>
      </c>
      <c r="HD55" s="84" t="e">
        <f>'CMM 1 - AUX DEPREC'!HE2</f>
        <v>#REF!</v>
      </c>
      <c r="HE55" s="84" t="e">
        <f>'CMM 1 - AUX DEPREC'!HF2</f>
        <v>#REF!</v>
      </c>
      <c r="HF55" s="84" t="e">
        <f>'CMM 1 - AUX DEPREC'!HG2</f>
        <v>#REF!</v>
      </c>
      <c r="HG55" s="84" t="e">
        <f>'CMM 1 - AUX DEPREC'!HH2</f>
        <v>#REF!</v>
      </c>
      <c r="HH55" s="84" t="e">
        <f>'CMM 1 - AUX DEPREC'!HI2</f>
        <v>#REF!</v>
      </c>
      <c r="HI55" s="84" t="e">
        <f>'CMM 1 - AUX DEPREC'!HJ2</f>
        <v>#REF!</v>
      </c>
    </row>
    <row r="56" spans="1:217" s="22" customFormat="1" x14ac:dyDescent="0.2">
      <c r="A56" s="28" t="s">
        <v>369</v>
      </c>
      <c r="B56" s="84">
        <f>IFERROR(VLOOKUP(B$7,Financiamento!$A:$F,3,0),0)</f>
        <v>0</v>
      </c>
      <c r="C56" s="84">
        <f>IFERROR(VLOOKUP(C$7,Financiamento!$A:$F,3,0),0)</f>
        <v>21.012638668762712</v>
      </c>
      <c r="D56" s="84">
        <f>IFERROR(VLOOKUP(D$7,Financiamento!$A:$F,3,0),0)</f>
        <v>31.394064163382701</v>
      </c>
      <c r="E56" s="84">
        <f>IFERROR(VLOOKUP(E$7,Financiamento!$A:$F,3,0),0)</f>
        <v>41.775489658002691</v>
      </c>
      <c r="F56" s="84">
        <f>IFERROR(VLOOKUP(F$7,Financiamento!$A:$F,3,0),0)</f>
        <v>52.156915152622673</v>
      </c>
      <c r="G56" s="84">
        <f>IFERROR(VLOOKUP(G$7,Financiamento!$A:$F,3,0),0)</f>
        <v>62.538340647242663</v>
      </c>
      <c r="H56" s="84">
        <f>IFERROR(VLOOKUP(H$7,Financiamento!$A:$F,3,0),0)</f>
        <v>72.919766141862652</v>
      </c>
      <c r="I56" s="84">
        <f>IFERROR(VLOOKUP(I$7,Financiamento!$A:$F,3,0),0)</f>
        <v>83.301191636482642</v>
      </c>
      <c r="J56" s="84">
        <f>IFERROR(VLOOKUP(J$7,Financiamento!$A:$F,3,0),0)</f>
        <v>93.682617131102617</v>
      </c>
      <c r="K56" s="84">
        <f>IFERROR(VLOOKUP(K$7,Financiamento!$A:$F,3,0),0)</f>
        <v>104.06404262572261</v>
      </c>
      <c r="L56" s="84">
        <f>IFERROR(VLOOKUP(L$7,Financiamento!$A:$F,3,0),0)</f>
        <v>114.4454681203426</v>
      </c>
      <c r="M56" s="84">
        <f>IFERROR(VLOOKUP(M$7,Financiamento!$A:$F,3,0),0)</f>
        <v>124.82689361496259</v>
      </c>
      <c r="N56" s="84">
        <f>IFERROR(VLOOKUP(N$7,Financiamento!$A:$F,3,0),0)</f>
        <v>135.20831910958256</v>
      </c>
      <c r="O56" s="84">
        <f>IFERROR(VLOOKUP(O$7,Financiamento!$A:$F,3,0),0)</f>
        <v>135.20831910958256</v>
      </c>
      <c r="P56" s="84">
        <f>IFERROR(VLOOKUP(P$7,Financiamento!$A:$F,3,0),0)</f>
        <v>135.20831910958256</v>
      </c>
      <c r="Q56" s="84">
        <f>IFERROR(VLOOKUP(Q$7,Financiamento!$A:$F,3,0),0)</f>
        <v>135.20831910958256</v>
      </c>
      <c r="R56" s="84">
        <f>IFERROR(VLOOKUP(R$7,Financiamento!$A:$F,3,0),0)</f>
        <v>135.20831910958256</v>
      </c>
      <c r="S56" s="84">
        <f>IFERROR(VLOOKUP(S$7,Financiamento!$A:$F,3,0),0)</f>
        <v>135.20831910958256</v>
      </c>
      <c r="T56" s="84">
        <f>IFERROR(VLOOKUP(T$7,Financiamento!$A:$F,3,0),0)</f>
        <v>135.20831910958256</v>
      </c>
      <c r="U56" s="84">
        <f>IFERROR(VLOOKUP(U$7,Financiamento!$A:$F,3,0),0)</f>
        <v>135.20831910958256</v>
      </c>
      <c r="V56" s="84">
        <f>IFERROR(VLOOKUP(V$7,Financiamento!$A:$F,3,0),0)</f>
        <v>135.20831910958256</v>
      </c>
      <c r="W56" s="84">
        <f>IFERROR(VLOOKUP(W$7,Financiamento!$A:$F,3,0),0)</f>
        <v>135.20831910958256</v>
      </c>
      <c r="X56" s="84">
        <f>IFERROR(VLOOKUP(X$7,Financiamento!$A:$F,3,0),0)</f>
        <v>135.20831910958256</v>
      </c>
      <c r="Y56" s="84">
        <f>IFERROR(VLOOKUP(Y$7,Financiamento!$A:$F,3,0),0)</f>
        <v>135.20831910958256</v>
      </c>
      <c r="Z56" s="84">
        <f>IFERROR(VLOOKUP(Z$7,Financiamento!$A:$F,3,0),0)</f>
        <v>135.20831910958256</v>
      </c>
      <c r="AA56" s="84">
        <f>IFERROR(VLOOKUP(AA$7,Financiamento!$A:$F,3,0),0)</f>
        <v>133.8813660859536</v>
      </c>
      <c r="AB56" s="84">
        <f>IFERROR(VLOOKUP(AB$7,Financiamento!$A:$F,3,0),0)</f>
        <v>132.54666189723324</v>
      </c>
      <c r="AC56" s="84">
        <f>IFERROR(VLOOKUP(AC$7,Financiamento!$A:$F,3,0),0)</f>
        <v>131.20416126633998</v>
      </c>
      <c r="AD56" s="84">
        <f>IFERROR(VLOOKUP(AD$7,Financiamento!$A:$F,3,0),0)</f>
        <v>129.85381865171408</v>
      </c>
      <c r="AE56" s="84">
        <f>IFERROR(VLOOKUP(AE$7,Financiamento!$A:$F,3,0),0)</f>
        <v>128.49558824577264</v>
      </c>
      <c r="AF56" s="84">
        <f>IFERROR(VLOOKUP(AF$7,Financiamento!$A:$F,3,0),0)</f>
        <v>127.12942397335583</v>
      </c>
      <c r="AG56" s="84">
        <f>IFERROR(VLOOKUP(AG$7,Financiamento!$A:$F,3,0),0)</f>
        <v>125.75527949016379</v>
      </c>
      <c r="AH56" s="84">
        <f>IFERROR(VLOOKUP(AH$7,Financiamento!$A:$F,3,0),0)</f>
        <v>124.37310818118443</v>
      </c>
      <c r="AI56" s="84">
        <f>IFERROR(VLOOKUP(AI$7,Financiamento!$A:$F,3,0),0)</f>
        <v>122.98286315911226</v>
      </c>
      <c r="AJ56" s="84">
        <f>IFERROR(VLOOKUP(AJ$7,Financiamento!$A:$F,3,0),0)</f>
        <v>121.58449726275769</v>
      </c>
      <c r="AK56" s="84">
        <f>IFERROR(VLOOKUP(AK$7,Financiamento!$A:$F,3,0),0)</f>
        <v>120.17796305544731</v>
      </c>
      <c r="AL56" s="84">
        <f>IFERROR(VLOOKUP(AL$7,Financiamento!$A:$F,3,0),0)</f>
        <v>118.76321282341461</v>
      </c>
      <c r="AM56" s="84">
        <f>IFERROR(VLOOKUP(AM$7,Financiamento!$A:$F,3,0),0)</f>
        <v>117.34019857418139</v>
      </c>
      <c r="AN56" s="84">
        <f>IFERROR(VLOOKUP(AN$7,Financiamento!$A:$F,3,0),0)</f>
        <v>115.9088720349298</v>
      </c>
      <c r="AO56" s="84">
        <f>IFERROR(VLOOKUP(AO$7,Financiamento!$A:$F,3,0),0)</f>
        <v>114.46918465086472</v>
      </c>
      <c r="AP56" s="84">
        <f>IFERROR(VLOOKUP(AP$7,Financiamento!$A:$F,3,0),0)</f>
        <v>113.02108758356658</v>
      </c>
      <c r="AQ56" s="84">
        <f>IFERROR(VLOOKUP(AQ$7,Financiamento!$A:$F,3,0),0)</f>
        <v>111.56453170933477</v>
      </c>
      <c r="AR56" s="84">
        <f>IFERROR(VLOOKUP(AR$7,Financiamento!$A:$F,3,0),0)</f>
        <v>110.0994676175211</v>
      </c>
      <c r="AS56" s="84">
        <f>IFERROR(VLOOKUP(AS$7,Financiamento!$A:$F,3,0),0)</f>
        <v>108.62584560885365</v>
      </c>
      <c r="AT56" s="84">
        <f>IFERROR(VLOOKUP(AT$7,Financiamento!$A:$F,3,0),0)</f>
        <v>107.1436156937509</v>
      </c>
      <c r="AU56" s="84">
        <f>IFERROR(VLOOKUP(AU$7,Financiamento!$A:$F,3,0),0)</f>
        <v>105.65272759062587</v>
      </c>
      <c r="AV56" s="84">
        <f>IFERROR(VLOOKUP(AV$7,Financiamento!$A:$F,3,0),0)</f>
        <v>104.15313072418044</v>
      </c>
      <c r="AW56" s="84">
        <f>IFERROR(VLOOKUP(AW$7,Financiamento!$A:$F,3,0),0)</f>
        <v>102.64477422368972</v>
      </c>
      <c r="AX56" s="84">
        <f>IFERROR(VLOOKUP(AX$7,Financiamento!$A:$F,3,0),0)</f>
        <v>101.1276069212763</v>
      </c>
      <c r="AY56" s="84">
        <f>IFERROR(VLOOKUP(AY$7,Financiamento!$A:$F,3,0),0)</f>
        <v>99.601577350174495</v>
      </c>
      <c r="AZ56" s="84">
        <f>IFERROR(VLOOKUP(AZ$7,Financiamento!$A:$F,3,0),0)</f>
        <v>98.066633742984564</v>
      </c>
      <c r="BA56" s="84">
        <f>IFERROR(VLOOKUP(BA$7,Financiamento!$A:$F,3,0),0)</f>
        <v>96.522724029916446</v>
      </c>
      <c r="BB56" s="84">
        <f>IFERROR(VLOOKUP(BB$7,Financiamento!$A:$F,3,0),0)</f>
        <v>94.96979583702344</v>
      </c>
      <c r="BC56" s="84">
        <f>IFERROR(VLOOKUP(BC$7,Financiamento!$A:$F,3,0),0)</f>
        <v>93.407796484425617</v>
      </c>
      <c r="BD56" s="84">
        <f>IFERROR(VLOOKUP(BD$7,Financiamento!$A:$F,3,0),0)</f>
        <v>91.836672984522679</v>
      </c>
      <c r="BE56" s="84">
        <f>IFERROR(VLOOKUP(BE$7,Financiamento!$A:$F,3,0),0)</f>
        <v>90.256372040196439</v>
      </c>
      <c r="BF56" s="84">
        <f>IFERROR(VLOOKUP(BF$7,Financiamento!$A:$F,3,0),0)</f>
        <v>88.666840043002935</v>
      </c>
      <c r="BG56" s="84">
        <f>IFERROR(VLOOKUP(BG$7,Financiamento!$A:$F,3,0),0)</f>
        <v>87.068023071353778</v>
      </c>
      <c r="BH56" s="84">
        <f>IFERROR(VLOOKUP(BH$7,Financiamento!$A:$F,3,0),0)</f>
        <v>85.459866888687017</v>
      </c>
      <c r="BI56" s="84">
        <f>IFERROR(VLOOKUP(BI$7,Financiamento!$A:$F,3,0),0)</f>
        <v>83.84231694162726</v>
      </c>
      <c r="BJ56" s="84">
        <f>IFERROR(VLOOKUP(BJ$7,Financiamento!$A:$F,3,0),0)</f>
        <v>82.215318358135079</v>
      </c>
      <c r="BK56" s="84">
        <f>IFERROR(VLOOKUP(BK$7,Financiamento!$A:$F,3,0),0)</f>
        <v>80.578815945645573</v>
      </c>
      <c r="BL56" s="84">
        <f>IFERROR(VLOOKUP(BL$7,Financiamento!$A:$F,3,0),0)</f>
        <v>78.932754189196075</v>
      </c>
      <c r="BM56" s="84">
        <f>IFERROR(VLOOKUP(BM$7,Financiamento!$A:$F,3,0),0)</f>
        <v>77.277077249542941</v>
      </c>
      <c r="BN56" s="84">
        <f>IFERROR(VLOOKUP(BN$7,Financiamento!$A:$F,3,0),0)</f>
        <v>75.611728961267318</v>
      </c>
      <c r="BO56" s="84">
        <f>IFERROR(VLOOKUP(BO$7,Financiamento!$A:$F,3,0),0)</f>
        <v>73.936652830869775</v>
      </c>
      <c r="BP56" s="84">
        <f>IFERROR(VLOOKUP(BP$7,Financiamento!$A:$F,3,0),0)</f>
        <v>72.25179203485402</v>
      </c>
      <c r="BQ56" s="84">
        <f>IFERROR(VLOOKUP(BQ$7,Financiamento!$A:$F,3,0),0)</f>
        <v>70.557089417799133</v>
      </c>
      <c r="BR56" s="84">
        <f>IFERROR(VLOOKUP(BR$7,Financiamento!$A:$F,3,0),0)</f>
        <v>68.852487490420799</v>
      </c>
      <c r="BS56" s="84">
        <f>IFERROR(VLOOKUP(BS$7,Financiamento!$A:$F,3,0),0)</f>
        <v>67.13792842762102</v>
      </c>
      <c r="BT56" s="84">
        <f>IFERROR(VLOOKUP(BT$7,Financiamento!$A:$F,3,0),0)</f>
        <v>65.413354066526594</v>
      </c>
      <c r="BU56" s="84">
        <f>IFERROR(VLOOKUP(BU$7,Financiamento!$A:$F,3,0),0)</f>
        <v>63.678705904515972</v>
      </c>
      <c r="BV56" s="84">
        <f>IFERROR(VLOOKUP(BV$7,Financiamento!$A:$F,3,0),0)</f>
        <v>61.933925097234763</v>
      </c>
      <c r="BW56" s="84">
        <f>IFERROR(VLOOKUP(BW$7,Financiamento!$A:$F,3,0),0)</f>
        <v>60.178952456599511</v>
      </c>
      <c r="BX56" s="84">
        <f>IFERROR(VLOOKUP(BX$7,Financiamento!$A:$F,3,0),0)</f>
        <v>58.413728448789875</v>
      </c>
      <c r="BY56" s="84">
        <f>IFERROR(VLOOKUP(BY$7,Financiamento!$A:$F,3,0),0)</f>
        <v>56.638193192229068</v>
      </c>
      <c r="BZ56" s="84">
        <f>IFERROR(VLOOKUP(BZ$7,Financiamento!$A:$F,3,0),0)</f>
        <v>54.852286455552481</v>
      </c>
      <c r="CA56" s="84">
        <f>IFERROR(VLOOKUP(CA$7,Financiamento!$A:$F,3,0),0)</f>
        <v>53.055947655564509</v>
      </c>
      <c r="CB56" s="84">
        <f>IFERROR(VLOOKUP(CB$7,Financiamento!$A:$F,3,0),0)</f>
        <v>51.249115855183312</v>
      </c>
      <c r="CC56" s="84">
        <f>IFERROR(VLOOKUP(CC$7,Financiamento!$A:$F,3,0),0)</f>
        <v>49.431729761373717</v>
      </c>
      <c r="CD56" s="84">
        <f>IFERROR(VLOOKUP(CD$7,Financiamento!$A:$F,3,0),0)</f>
        <v>47.603727723067962</v>
      </c>
      <c r="CE56" s="84">
        <f>IFERROR(VLOOKUP(CE$7,Financiamento!$A:$F,3,0),0)</f>
        <v>45.765047729074304</v>
      </c>
      <c r="CF56" s="84">
        <f>IFERROR(VLOOKUP(CF$7,Financiamento!$A:$F,3,0),0)</f>
        <v>43.915627405973403</v>
      </c>
      <c r="CG56" s="84">
        <f>IFERROR(VLOOKUP(CG$7,Financiamento!$A:$F,3,0),0)</f>
        <v>42.055404016002456</v>
      </c>
      <c r="CH56" s="84">
        <f>IFERROR(VLOOKUP(CH$7,Financiamento!$A:$F,3,0),0)</f>
        <v>40.184314454926948</v>
      </c>
      <c r="CI56" s="84">
        <f>IFERROR(VLOOKUP(CI$7,Financiamento!$A:$F,3,0),0)</f>
        <v>38.302295249899956</v>
      </c>
      <c r="CJ56" s="84">
        <f>IFERROR(VLOOKUP(CJ$7,Financiamento!$A:$F,3,0),0)</f>
        <v>36.409282557308963</v>
      </c>
      <c r="CK56" s="84">
        <f>IFERROR(VLOOKUP(CK$7,Financiamento!$A:$F,3,0),0)</f>
        <v>34.505212160610114</v>
      </c>
      <c r="CL56" s="84">
        <f>IFERROR(VLOOKUP(CL$7,Financiamento!$A:$F,3,0),0)</f>
        <v>32.590019468149798</v>
      </c>
      <c r="CM56" s="84">
        <f>IFERROR(VLOOKUP(CM$7,Financiamento!$A:$F,3,0),0)</f>
        <v>30.663639510973489</v>
      </c>
      <c r="CN56" s="84">
        <f>IFERROR(VLOOKUP(CN$7,Financiamento!$A:$F,3,0),0)</f>
        <v>28.726006940621829</v>
      </c>
      <c r="CO56" s="84">
        <f>IFERROR(VLOOKUP(CO$7,Financiamento!$A:$F,3,0),0)</f>
        <v>26.777056026913812</v>
      </c>
      <c r="CP56" s="84">
        <f>IFERROR(VLOOKUP(CP$7,Financiamento!$A:$F,3,0),0)</f>
        <v>24.816720655717017</v>
      </c>
      <c r="CQ56" s="84">
        <f>IFERROR(VLOOKUP(CQ$7,Financiamento!$A:$F,3,0),0)</f>
        <v>22.844934326704838</v>
      </c>
      <c r="CR56" s="84">
        <f>IFERROR(VLOOKUP(CR$7,Financiamento!$A:$F,3,0),0)</f>
        <v>20.861630151100574</v>
      </c>
      <c r="CS56" s="84">
        <f>IFERROR(VLOOKUP(CS$7,Financiamento!$A:$F,3,0),0)</f>
        <v>18.866740849408391</v>
      </c>
      <c r="CT56" s="84">
        <f>IFERROR(VLOOKUP(CT$7,Financiamento!$A:$F,3,0),0)</f>
        <v>0</v>
      </c>
      <c r="CU56" s="84">
        <f>IFERROR(VLOOKUP(CU$7,Financiamento!$A:$F,3,0),0)</f>
        <v>0</v>
      </c>
      <c r="CV56" s="84">
        <f>IFERROR(VLOOKUP(CV$7,Financiamento!$A:$F,3,0),0)</f>
        <v>0</v>
      </c>
      <c r="CW56" s="84">
        <f>IFERROR(VLOOKUP(CW$7,Financiamento!$A:$F,3,0),0)</f>
        <v>0</v>
      </c>
      <c r="CX56" s="84">
        <f>IFERROR(VLOOKUP(CX$7,Financiamento!$A:$F,3,0),0)</f>
        <v>0</v>
      </c>
      <c r="CY56" s="84">
        <f>IFERROR(VLOOKUP(CY$7,Financiamento!$A:$F,3,0),0)</f>
        <v>0</v>
      </c>
      <c r="CZ56" s="84">
        <f>IFERROR(VLOOKUP(CZ$7,Financiamento!$A:$F,3,0),0)</f>
        <v>0</v>
      </c>
      <c r="DA56" s="84">
        <f>IFERROR(VLOOKUP(DA$7,Financiamento!$A:$F,3,0),0)</f>
        <v>0</v>
      </c>
      <c r="DB56" s="84">
        <f>IFERROR(VLOOKUP(DB$7,Financiamento!$A:$F,3,0),0)</f>
        <v>0</v>
      </c>
      <c r="DC56" s="84">
        <f>IFERROR(VLOOKUP(DC$7,Financiamento!$A:$F,3,0),0)</f>
        <v>0</v>
      </c>
      <c r="DD56" s="84">
        <f>IFERROR(VLOOKUP(DD$7,Financiamento!$A:$F,3,0),0)</f>
        <v>0</v>
      </c>
      <c r="DE56" s="84">
        <f>IFERROR(VLOOKUP(DE$7,Financiamento!$A:$F,3,0),0)</f>
        <v>0</v>
      </c>
      <c r="DF56" s="84">
        <f>IFERROR(VLOOKUP(DF$7,Financiamento!$A:$F,3,0),0)</f>
        <v>0</v>
      </c>
      <c r="DG56" s="84">
        <f>IFERROR(VLOOKUP(DG$7,Financiamento!$A:$F,3,0),0)</f>
        <v>0</v>
      </c>
      <c r="DH56" s="84">
        <f>IFERROR(VLOOKUP(DH$7,Financiamento!$A:$F,3,0),0)</f>
        <v>0</v>
      </c>
      <c r="DI56" s="84">
        <f>IFERROR(VLOOKUP(DI$7,Financiamento!$A:$F,3,0),0)</f>
        <v>0</v>
      </c>
      <c r="DJ56" s="84">
        <f>IFERROR(VLOOKUP(DJ$7,Financiamento!$A:$F,3,0),0)</f>
        <v>0</v>
      </c>
      <c r="DK56" s="84">
        <f>IFERROR(VLOOKUP(DK$7,Financiamento!$A:$F,3,0),0)</f>
        <v>0</v>
      </c>
      <c r="DL56" s="84">
        <f>IFERROR(VLOOKUP(DL$7,Financiamento!$A:$F,3,0),0)</f>
        <v>0</v>
      </c>
      <c r="DM56" s="84">
        <f>IFERROR(VLOOKUP(DM$7,Financiamento!$A:$F,3,0),0)</f>
        <v>0</v>
      </c>
      <c r="DN56" s="84">
        <f>IFERROR(VLOOKUP(DN$7,Financiamento!$A:$F,3,0),0)</f>
        <v>0</v>
      </c>
      <c r="DO56" s="84">
        <f>IFERROR(VLOOKUP(DO$7,Financiamento!$A:$F,3,0),0)</f>
        <v>0</v>
      </c>
      <c r="DP56" s="84">
        <f>IFERROR(VLOOKUP(DP$7,Financiamento!$A:$F,3,0),0)</f>
        <v>0</v>
      </c>
      <c r="DQ56" s="84">
        <f>IFERROR(VLOOKUP(DQ$7,Financiamento!$A:$F,3,0),0)</f>
        <v>0</v>
      </c>
      <c r="DR56" s="84">
        <f>IFERROR(VLOOKUP(DR$7,Financiamento!$A:$F,3,0),0)</f>
        <v>0</v>
      </c>
      <c r="DS56" s="84">
        <f>IFERROR(VLOOKUP(DS$7,Financiamento!$A:$F,3,0),0)</f>
        <v>0</v>
      </c>
      <c r="DT56" s="84">
        <f>IFERROR(VLOOKUP(DT$7,Financiamento!$A:$F,3,0),0)</f>
        <v>0</v>
      </c>
      <c r="DU56" s="84">
        <f>IFERROR(VLOOKUP(DU$7,Financiamento!$A:$F,3,0),0)</f>
        <v>0</v>
      </c>
      <c r="DV56" s="84">
        <f>IFERROR(VLOOKUP(DV$7,Financiamento!$A:$F,3,0),0)</f>
        <v>0</v>
      </c>
      <c r="DW56" s="84">
        <f>IFERROR(VLOOKUP(DW$7,Financiamento!$A:$F,3,0),0)</f>
        <v>0</v>
      </c>
      <c r="DX56" s="84">
        <f>IFERROR(VLOOKUP(DX$7,Financiamento!$A:$F,3,0),0)</f>
        <v>0</v>
      </c>
      <c r="DY56" s="84">
        <f>IFERROR(VLOOKUP(DY$7,Financiamento!$A:$F,3,0),0)</f>
        <v>0</v>
      </c>
      <c r="DZ56" s="84">
        <f>IFERROR(VLOOKUP(DZ$7,Financiamento!$A:$F,3,0),0)</f>
        <v>0</v>
      </c>
      <c r="EA56" s="84">
        <f>IFERROR(VLOOKUP(EA$7,Financiamento!$A:$F,3,0),0)</f>
        <v>0</v>
      </c>
      <c r="EB56" s="84">
        <f>IFERROR(VLOOKUP(EB$7,Financiamento!$A:$F,3,0),0)</f>
        <v>0</v>
      </c>
      <c r="EC56" s="84">
        <f>IFERROR(VLOOKUP(EC$7,Financiamento!$A:$F,3,0),0)</f>
        <v>0</v>
      </c>
      <c r="ED56" s="84">
        <f>IFERROR(VLOOKUP(ED$7,Financiamento!$A:$F,3,0),0)</f>
        <v>0</v>
      </c>
      <c r="EE56" s="84">
        <f>IFERROR(VLOOKUP(EE$7,Financiamento!$A:$F,3,0),0)</f>
        <v>0</v>
      </c>
      <c r="EF56" s="84">
        <f>IFERROR(VLOOKUP(EF$7,Financiamento!$A:$F,3,0),0)</f>
        <v>0</v>
      </c>
      <c r="EG56" s="84">
        <f>IFERROR(VLOOKUP(EG$7,Financiamento!$A:$F,3,0),0)</f>
        <v>0</v>
      </c>
      <c r="EH56" s="84">
        <f>IFERROR(VLOOKUP(EH$7,Financiamento!$A:$F,3,0),0)</f>
        <v>0</v>
      </c>
      <c r="EI56" s="84">
        <f>IFERROR(VLOOKUP(EI$7,Financiamento!$A:$F,3,0),0)</f>
        <v>0</v>
      </c>
      <c r="EJ56" s="84">
        <f>IFERROR(VLOOKUP(EJ$7,Financiamento!$A:$F,3,0),0)</f>
        <v>0</v>
      </c>
      <c r="EK56" s="84">
        <f>IFERROR(VLOOKUP(EK$7,Financiamento!$A:$F,3,0),0)</f>
        <v>0</v>
      </c>
      <c r="EL56" s="84">
        <f>IFERROR(VLOOKUP(EL$7,Financiamento!$A:$F,3,0),0)</f>
        <v>0</v>
      </c>
      <c r="EM56" s="84">
        <f>IFERROR(VLOOKUP(EM$7,Financiamento!$A:$F,3,0),0)</f>
        <v>0</v>
      </c>
      <c r="EN56" s="84">
        <f>IFERROR(VLOOKUP(EN$7,Financiamento!$A:$F,3,0),0)</f>
        <v>0</v>
      </c>
      <c r="EO56" s="84">
        <f>IFERROR(VLOOKUP(EO$7,Financiamento!$A:$F,3,0),0)</f>
        <v>0</v>
      </c>
      <c r="EP56" s="84">
        <f>IFERROR(VLOOKUP(EP$7,Financiamento!$A:$F,3,0),0)</f>
        <v>0</v>
      </c>
      <c r="EQ56" s="84">
        <f>IFERROR(VLOOKUP(EQ$7,Financiamento!$A:$F,3,0),0)</f>
        <v>0</v>
      </c>
      <c r="ER56" s="84">
        <f>IFERROR(VLOOKUP(ER$7,Financiamento!$A:$F,3,0),0)</f>
        <v>0</v>
      </c>
      <c r="ES56" s="84">
        <f>IFERROR(VLOOKUP(ES$7,Financiamento!$A:$F,3,0),0)</f>
        <v>0</v>
      </c>
      <c r="ET56" s="84">
        <f>IFERROR(VLOOKUP(ET$7,Financiamento!$A:$F,3,0),0)</f>
        <v>0</v>
      </c>
      <c r="EU56" s="84">
        <f>IFERROR(VLOOKUP(EU$7,Financiamento!$A:$F,3,0),0)</f>
        <v>0</v>
      </c>
      <c r="EV56" s="84">
        <f>IFERROR(VLOOKUP(EV$7,Financiamento!$A:$F,3,0),0)</f>
        <v>0</v>
      </c>
      <c r="EW56" s="84">
        <f>IFERROR(VLOOKUP(EW$7,Financiamento!$A:$F,3,0),0)</f>
        <v>0</v>
      </c>
      <c r="EX56" s="84">
        <f>IFERROR(VLOOKUP(EX$7,Financiamento!$A:$F,3,0),0)</f>
        <v>0</v>
      </c>
      <c r="EY56" s="84">
        <f>IFERROR(VLOOKUP(EY$7,Financiamento!$A:$F,3,0),0)</f>
        <v>0</v>
      </c>
      <c r="EZ56" s="84">
        <f>IFERROR(VLOOKUP(EZ$7,Financiamento!$A:$F,3,0),0)</f>
        <v>0</v>
      </c>
      <c r="FA56" s="84">
        <f>IFERROR(VLOOKUP(FA$7,Financiamento!$A:$F,3,0),0)</f>
        <v>0</v>
      </c>
      <c r="FB56" s="84">
        <f>IFERROR(VLOOKUP(FB$7,Financiamento!$A:$F,3,0),0)</f>
        <v>0</v>
      </c>
      <c r="FC56" s="84">
        <f>IFERROR(VLOOKUP(FC$7,Financiamento!$A:$F,3,0),0)</f>
        <v>0</v>
      </c>
      <c r="FD56" s="84">
        <f>IFERROR(VLOOKUP(FD$7,Financiamento!$A:$F,3,0),0)</f>
        <v>0</v>
      </c>
      <c r="FE56" s="84">
        <f>IFERROR(VLOOKUP(FE$7,Financiamento!$A:$F,3,0),0)</f>
        <v>0</v>
      </c>
      <c r="FF56" s="84">
        <f>IFERROR(VLOOKUP(FF$7,Financiamento!$A:$F,3,0),0)</f>
        <v>0</v>
      </c>
      <c r="FG56" s="84">
        <f>IFERROR(VLOOKUP(FG$7,Financiamento!$A:$F,3,0),0)</f>
        <v>0</v>
      </c>
      <c r="FH56" s="84">
        <f>IFERROR(VLOOKUP(FH$7,Financiamento!$A:$F,3,0),0)</f>
        <v>0</v>
      </c>
      <c r="FI56" s="84">
        <f>IFERROR(VLOOKUP(FI$7,Financiamento!$A:$F,3,0),0)</f>
        <v>0</v>
      </c>
      <c r="FJ56" s="84">
        <f>IFERROR(VLOOKUP(FJ$7,Financiamento!$A:$F,3,0),0)</f>
        <v>0</v>
      </c>
      <c r="FK56" s="84">
        <f>IFERROR(VLOOKUP(FK$7,Financiamento!$A:$F,3,0),0)</f>
        <v>0</v>
      </c>
      <c r="FL56" s="84">
        <f>IFERROR(VLOOKUP(FL$7,Financiamento!$A:$F,3,0),0)</f>
        <v>0</v>
      </c>
      <c r="FM56" s="84">
        <f>IFERROR(VLOOKUP(FM$7,Financiamento!$A:$F,3,0),0)</f>
        <v>0</v>
      </c>
      <c r="FN56" s="84">
        <f>IFERROR(VLOOKUP(FN$7,Financiamento!$A:$F,3,0),0)</f>
        <v>0</v>
      </c>
      <c r="FO56" s="84">
        <f>IFERROR(VLOOKUP(FO$7,Financiamento!$A:$F,3,0),0)</f>
        <v>0</v>
      </c>
      <c r="FP56" s="84">
        <f>IFERROR(VLOOKUP(FP$7,Financiamento!$A:$F,3,0),0)</f>
        <v>0</v>
      </c>
      <c r="FQ56" s="84">
        <f>IFERROR(VLOOKUP(FQ$7,Financiamento!$A:$F,3,0),0)</f>
        <v>0</v>
      </c>
      <c r="FR56" s="84">
        <f>IFERROR(VLOOKUP(FR$7,Financiamento!$A:$F,3,0),0)</f>
        <v>0</v>
      </c>
      <c r="FS56" s="84">
        <f>IFERROR(VLOOKUP(FS$7,Financiamento!$A:$F,3,0),0)</f>
        <v>0</v>
      </c>
      <c r="FT56" s="84">
        <f>IFERROR(VLOOKUP(FT$7,Financiamento!$A:$F,3,0),0)</f>
        <v>0</v>
      </c>
      <c r="FU56" s="84">
        <f>IFERROR(VLOOKUP(FU$7,Financiamento!$A:$F,3,0),0)</f>
        <v>0</v>
      </c>
      <c r="FV56" s="84">
        <f>IFERROR(VLOOKUP(FV$7,Financiamento!$A:$F,3,0),0)</f>
        <v>0</v>
      </c>
      <c r="FW56" s="84">
        <f>IFERROR(VLOOKUP(FW$7,Financiamento!$A:$F,3,0),0)</f>
        <v>0</v>
      </c>
      <c r="FX56" s="84">
        <f>IFERROR(VLOOKUP(FX$7,Financiamento!$A:$F,3,0),0)</f>
        <v>0</v>
      </c>
      <c r="FY56" s="84">
        <f>IFERROR(VLOOKUP(FY$7,Financiamento!$A:$F,3,0),0)</f>
        <v>0</v>
      </c>
      <c r="FZ56" s="84">
        <f>IFERROR(VLOOKUP(FZ$7,Financiamento!$A:$F,3,0),0)</f>
        <v>0</v>
      </c>
      <c r="GA56" s="84">
        <f>IFERROR(VLOOKUP(GA$7,Financiamento!$A:$F,3,0),0)</f>
        <v>0</v>
      </c>
      <c r="GB56" s="84">
        <f>IFERROR(VLOOKUP(GB$7,Financiamento!$A:$F,3,0),0)</f>
        <v>0</v>
      </c>
      <c r="GC56" s="84">
        <f>IFERROR(VLOOKUP(GC$7,Financiamento!$A:$F,3,0),0)</f>
        <v>0</v>
      </c>
      <c r="GD56" s="84">
        <f>IFERROR(VLOOKUP(GD$7,Financiamento!$A:$F,3,0),0)</f>
        <v>0</v>
      </c>
      <c r="GE56" s="84">
        <f>IFERROR(VLOOKUP(GE$7,Financiamento!$A:$F,3,0),0)</f>
        <v>0</v>
      </c>
      <c r="GF56" s="84">
        <f>IFERROR(VLOOKUP(GF$7,Financiamento!$A:$F,3,0),0)</f>
        <v>0</v>
      </c>
      <c r="GG56" s="84">
        <f>IFERROR(VLOOKUP(GG$7,Financiamento!$A:$F,3,0),0)</f>
        <v>0</v>
      </c>
      <c r="GH56" s="84">
        <f>IFERROR(VLOOKUP(GH$7,Financiamento!$A:$F,3,0),0)</f>
        <v>0</v>
      </c>
      <c r="GI56" s="84">
        <f>IFERROR(VLOOKUP(GI$7,Financiamento!$A:$F,3,0),0)</f>
        <v>0</v>
      </c>
      <c r="GJ56" s="84">
        <f>IFERROR(VLOOKUP(GJ$7,Financiamento!$A:$F,3,0),0)</f>
        <v>0</v>
      </c>
      <c r="GK56" s="84">
        <f>IFERROR(VLOOKUP(GK$7,Financiamento!$A:$F,3,0),0)</f>
        <v>0</v>
      </c>
      <c r="GL56" s="84">
        <f>IFERROR(VLOOKUP(GL$7,Financiamento!$A:$F,3,0),0)</f>
        <v>0</v>
      </c>
      <c r="GM56" s="84">
        <f>IFERROR(VLOOKUP(GM$7,Financiamento!$A:$F,3,0),0)</f>
        <v>0</v>
      </c>
      <c r="GN56" s="84">
        <f>IFERROR(VLOOKUP(GN$7,Financiamento!$A:$F,3,0),0)</f>
        <v>0</v>
      </c>
      <c r="GO56" s="84">
        <f>IFERROR(VLOOKUP(GO$7,Financiamento!$A:$F,3,0),0)</f>
        <v>0</v>
      </c>
      <c r="GP56" s="84">
        <f>IFERROR(VLOOKUP(GP$7,Financiamento!$A:$F,3,0),0)</f>
        <v>0</v>
      </c>
      <c r="GQ56" s="84">
        <f>IFERROR(VLOOKUP(GQ$7,Financiamento!$A:$F,3,0),0)</f>
        <v>0</v>
      </c>
      <c r="GR56" s="84">
        <f>IFERROR(VLOOKUP(GR$7,Financiamento!$A:$F,3,0),0)</f>
        <v>0</v>
      </c>
      <c r="GS56" s="84">
        <f>IFERROR(VLOOKUP(GS$7,Financiamento!$A:$F,3,0),0)</f>
        <v>0</v>
      </c>
      <c r="GT56" s="84">
        <f>IFERROR(VLOOKUP(GT$7,Financiamento!$A:$F,3,0),0)</f>
        <v>0</v>
      </c>
      <c r="GU56" s="84">
        <f>IFERROR(VLOOKUP(GU$7,Financiamento!$A:$F,3,0),0)</f>
        <v>0</v>
      </c>
      <c r="GV56" s="84">
        <f>IFERROR(VLOOKUP(GV$7,Financiamento!$A:$F,3,0),0)</f>
        <v>0</v>
      </c>
      <c r="GW56" s="84">
        <f>IFERROR(VLOOKUP(GW$7,Financiamento!$A:$F,3,0),0)</f>
        <v>0</v>
      </c>
      <c r="GX56" s="84">
        <f>IFERROR(VLOOKUP(GX$7,Financiamento!$A:$F,3,0),0)</f>
        <v>0</v>
      </c>
      <c r="GY56" s="84">
        <f>IFERROR(VLOOKUP(GY$7,Financiamento!$A:$F,3,0),0)</f>
        <v>0</v>
      </c>
      <c r="GZ56" s="84">
        <f>IFERROR(VLOOKUP(GZ$7,Financiamento!$A:$F,3,0),0)</f>
        <v>0</v>
      </c>
      <c r="HA56" s="84">
        <f>IFERROR(VLOOKUP(HA$7,Financiamento!$A:$F,3,0),0)</f>
        <v>0</v>
      </c>
      <c r="HB56" s="84">
        <f>IFERROR(VLOOKUP(HB$7,Financiamento!$A:$F,3,0),0)</f>
        <v>0</v>
      </c>
      <c r="HC56" s="84">
        <f>IFERROR(VLOOKUP(HC$7,Financiamento!$A:$F,3,0),0)</f>
        <v>0</v>
      </c>
      <c r="HD56" s="84">
        <f>IFERROR(VLOOKUP(HD$7,Financiamento!$A:$F,3,0),0)</f>
        <v>0</v>
      </c>
      <c r="HE56" s="84">
        <f>IFERROR(VLOOKUP(HE$7,Financiamento!$A:$F,3,0),0)</f>
        <v>0</v>
      </c>
      <c r="HF56" s="84">
        <f>IFERROR(VLOOKUP(HF$7,Financiamento!$A:$F,3,0),0)</f>
        <v>0</v>
      </c>
      <c r="HG56" s="84">
        <f>IFERROR(VLOOKUP(HG$7,Financiamento!$A:$F,3,0),0)</f>
        <v>0</v>
      </c>
      <c r="HH56" s="84">
        <f>IFERROR(VLOOKUP(HH$7,Financiamento!$A:$F,3,0),0)</f>
        <v>0</v>
      </c>
      <c r="HI56" s="84">
        <f>IFERROR(VLOOKUP(HI$7,Financiamento!$A:$F,3,0),0)</f>
        <v>0</v>
      </c>
    </row>
    <row r="57" spans="1:217" ht="13.8" x14ac:dyDescent="0.2">
      <c r="A57" s="28"/>
      <c r="B57" s="78"/>
    </row>
    <row r="58" spans="1:217" s="22" customFormat="1" x14ac:dyDescent="0.2">
      <c r="A58" s="34" t="s">
        <v>370</v>
      </c>
      <c r="B58" s="83">
        <f t="shared" ref="B58:BM58" si="62">B54-B55-B56</f>
        <v>0</v>
      </c>
      <c r="C58" s="83">
        <f t="shared" si="62"/>
        <v>-21.012638668762712</v>
      </c>
      <c r="D58" s="83">
        <f t="shared" si="62"/>
        <v>-31.394064163382701</v>
      </c>
      <c r="E58" s="83">
        <f t="shared" si="62"/>
        <v>-41.775489658002691</v>
      </c>
      <c r="F58" s="83">
        <f t="shared" si="62"/>
        <v>-52.156915152622673</v>
      </c>
      <c r="G58" s="83">
        <f t="shared" si="62"/>
        <v>-62.538340647242663</v>
      </c>
      <c r="H58" s="83" t="e">
        <f t="shared" si="62"/>
        <v>#REF!</v>
      </c>
      <c r="I58" s="83" t="e">
        <f t="shared" si="62"/>
        <v>#REF!</v>
      </c>
      <c r="J58" s="83" t="e">
        <f t="shared" si="62"/>
        <v>#REF!</v>
      </c>
      <c r="K58" s="83" t="e">
        <f t="shared" si="62"/>
        <v>#REF!</v>
      </c>
      <c r="L58" s="83" t="e">
        <f t="shared" si="62"/>
        <v>#REF!</v>
      </c>
      <c r="M58" s="83" t="e">
        <f t="shared" si="62"/>
        <v>#REF!</v>
      </c>
      <c r="N58" s="83" t="e">
        <f t="shared" si="62"/>
        <v>#REF!</v>
      </c>
      <c r="O58" s="83" t="e">
        <f t="shared" si="62"/>
        <v>#REF!</v>
      </c>
      <c r="P58" s="83" t="e">
        <f t="shared" si="62"/>
        <v>#REF!</v>
      </c>
      <c r="Q58" s="83" t="e">
        <f t="shared" si="62"/>
        <v>#REF!</v>
      </c>
      <c r="R58" s="83" t="e">
        <f t="shared" si="62"/>
        <v>#REF!</v>
      </c>
      <c r="S58" s="83" t="e">
        <f t="shared" si="62"/>
        <v>#REF!</v>
      </c>
      <c r="T58" s="83" t="e">
        <f t="shared" si="62"/>
        <v>#REF!</v>
      </c>
      <c r="U58" s="83" t="e">
        <f t="shared" si="62"/>
        <v>#REF!</v>
      </c>
      <c r="V58" s="83" t="e">
        <f t="shared" si="62"/>
        <v>#REF!</v>
      </c>
      <c r="W58" s="83" t="e">
        <f t="shared" si="62"/>
        <v>#REF!</v>
      </c>
      <c r="X58" s="83" t="e">
        <f t="shared" si="62"/>
        <v>#REF!</v>
      </c>
      <c r="Y58" s="83" t="e">
        <f t="shared" si="62"/>
        <v>#REF!</v>
      </c>
      <c r="Z58" s="83" t="e">
        <f t="shared" si="62"/>
        <v>#REF!</v>
      </c>
      <c r="AA58" s="83" t="e">
        <f t="shared" si="62"/>
        <v>#REF!</v>
      </c>
      <c r="AB58" s="83" t="e">
        <f t="shared" si="62"/>
        <v>#REF!</v>
      </c>
      <c r="AC58" s="83" t="e">
        <f t="shared" si="62"/>
        <v>#REF!</v>
      </c>
      <c r="AD58" s="83" t="e">
        <f t="shared" si="62"/>
        <v>#REF!</v>
      </c>
      <c r="AE58" s="83" t="e">
        <f t="shared" si="62"/>
        <v>#REF!</v>
      </c>
      <c r="AF58" s="83" t="e">
        <f t="shared" si="62"/>
        <v>#REF!</v>
      </c>
      <c r="AG58" s="83" t="e">
        <f t="shared" si="62"/>
        <v>#REF!</v>
      </c>
      <c r="AH58" s="83" t="e">
        <f t="shared" si="62"/>
        <v>#REF!</v>
      </c>
      <c r="AI58" s="83" t="e">
        <f t="shared" si="62"/>
        <v>#REF!</v>
      </c>
      <c r="AJ58" s="83" t="e">
        <f t="shared" si="62"/>
        <v>#REF!</v>
      </c>
      <c r="AK58" s="83" t="e">
        <f t="shared" si="62"/>
        <v>#REF!</v>
      </c>
      <c r="AL58" s="83" t="e">
        <f t="shared" si="62"/>
        <v>#REF!</v>
      </c>
      <c r="AM58" s="83" t="e">
        <f t="shared" si="62"/>
        <v>#REF!</v>
      </c>
      <c r="AN58" s="83" t="e">
        <f t="shared" si="62"/>
        <v>#REF!</v>
      </c>
      <c r="AO58" s="83" t="e">
        <f t="shared" si="62"/>
        <v>#REF!</v>
      </c>
      <c r="AP58" s="83" t="e">
        <f t="shared" si="62"/>
        <v>#REF!</v>
      </c>
      <c r="AQ58" s="83" t="e">
        <f t="shared" si="62"/>
        <v>#REF!</v>
      </c>
      <c r="AR58" s="83" t="e">
        <f t="shared" si="62"/>
        <v>#REF!</v>
      </c>
      <c r="AS58" s="83" t="e">
        <f t="shared" si="62"/>
        <v>#REF!</v>
      </c>
      <c r="AT58" s="83" t="e">
        <f t="shared" si="62"/>
        <v>#REF!</v>
      </c>
      <c r="AU58" s="83" t="e">
        <f t="shared" si="62"/>
        <v>#REF!</v>
      </c>
      <c r="AV58" s="83" t="e">
        <f t="shared" si="62"/>
        <v>#REF!</v>
      </c>
      <c r="AW58" s="83" t="e">
        <f t="shared" si="62"/>
        <v>#REF!</v>
      </c>
      <c r="AX58" s="83" t="e">
        <f t="shared" si="62"/>
        <v>#REF!</v>
      </c>
      <c r="AY58" s="83" t="e">
        <f t="shared" si="62"/>
        <v>#REF!</v>
      </c>
      <c r="AZ58" s="83" t="e">
        <f t="shared" si="62"/>
        <v>#REF!</v>
      </c>
      <c r="BA58" s="83" t="e">
        <f t="shared" si="62"/>
        <v>#REF!</v>
      </c>
      <c r="BB58" s="83" t="e">
        <f t="shared" si="62"/>
        <v>#REF!</v>
      </c>
      <c r="BC58" s="83" t="e">
        <f t="shared" si="62"/>
        <v>#REF!</v>
      </c>
      <c r="BD58" s="83" t="e">
        <f t="shared" si="62"/>
        <v>#REF!</v>
      </c>
      <c r="BE58" s="83" t="e">
        <f t="shared" si="62"/>
        <v>#REF!</v>
      </c>
      <c r="BF58" s="83" t="e">
        <f t="shared" si="62"/>
        <v>#REF!</v>
      </c>
      <c r="BG58" s="83" t="e">
        <f t="shared" si="62"/>
        <v>#REF!</v>
      </c>
      <c r="BH58" s="83" t="e">
        <f t="shared" si="62"/>
        <v>#REF!</v>
      </c>
      <c r="BI58" s="83" t="e">
        <f t="shared" si="62"/>
        <v>#REF!</v>
      </c>
      <c r="BJ58" s="83" t="e">
        <f t="shared" si="62"/>
        <v>#REF!</v>
      </c>
      <c r="BK58" s="83" t="e">
        <f t="shared" si="62"/>
        <v>#REF!</v>
      </c>
      <c r="BL58" s="83" t="e">
        <f t="shared" si="62"/>
        <v>#REF!</v>
      </c>
      <c r="BM58" s="83" t="e">
        <f t="shared" si="62"/>
        <v>#REF!</v>
      </c>
      <c r="BN58" s="83" t="e">
        <f t="shared" ref="BN58:DY58" si="63">BN54-BN55-BN56</f>
        <v>#REF!</v>
      </c>
      <c r="BO58" s="83" t="e">
        <f t="shared" si="63"/>
        <v>#REF!</v>
      </c>
      <c r="BP58" s="83" t="e">
        <f t="shared" si="63"/>
        <v>#REF!</v>
      </c>
      <c r="BQ58" s="83" t="e">
        <f t="shared" si="63"/>
        <v>#REF!</v>
      </c>
      <c r="BR58" s="83" t="e">
        <f t="shared" si="63"/>
        <v>#REF!</v>
      </c>
      <c r="BS58" s="83" t="e">
        <f t="shared" si="63"/>
        <v>#REF!</v>
      </c>
      <c r="BT58" s="83" t="e">
        <f t="shared" si="63"/>
        <v>#REF!</v>
      </c>
      <c r="BU58" s="83" t="e">
        <f t="shared" si="63"/>
        <v>#REF!</v>
      </c>
      <c r="BV58" s="83" t="e">
        <f t="shared" si="63"/>
        <v>#REF!</v>
      </c>
      <c r="BW58" s="83" t="e">
        <f t="shared" si="63"/>
        <v>#REF!</v>
      </c>
      <c r="BX58" s="83" t="e">
        <f t="shared" si="63"/>
        <v>#REF!</v>
      </c>
      <c r="BY58" s="83" t="e">
        <f t="shared" si="63"/>
        <v>#REF!</v>
      </c>
      <c r="BZ58" s="83" t="e">
        <f t="shared" si="63"/>
        <v>#REF!</v>
      </c>
      <c r="CA58" s="83" t="e">
        <f t="shared" si="63"/>
        <v>#REF!</v>
      </c>
      <c r="CB58" s="83" t="e">
        <f t="shared" si="63"/>
        <v>#REF!</v>
      </c>
      <c r="CC58" s="83" t="e">
        <f t="shared" si="63"/>
        <v>#REF!</v>
      </c>
      <c r="CD58" s="83" t="e">
        <f t="shared" si="63"/>
        <v>#REF!</v>
      </c>
      <c r="CE58" s="83" t="e">
        <f t="shared" si="63"/>
        <v>#REF!</v>
      </c>
      <c r="CF58" s="83" t="e">
        <f t="shared" si="63"/>
        <v>#REF!</v>
      </c>
      <c r="CG58" s="83" t="e">
        <f t="shared" si="63"/>
        <v>#REF!</v>
      </c>
      <c r="CH58" s="83" t="e">
        <f t="shared" si="63"/>
        <v>#REF!</v>
      </c>
      <c r="CI58" s="83" t="e">
        <f t="shared" si="63"/>
        <v>#REF!</v>
      </c>
      <c r="CJ58" s="83" t="e">
        <f t="shared" si="63"/>
        <v>#REF!</v>
      </c>
      <c r="CK58" s="83" t="e">
        <f t="shared" si="63"/>
        <v>#REF!</v>
      </c>
      <c r="CL58" s="83" t="e">
        <f t="shared" si="63"/>
        <v>#REF!</v>
      </c>
      <c r="CM58" s="83" t="e">
        <f t="shared" si="63"/>
        <v>#REF!</v>
      </c>
      <c r="CN58" s="83" t="e">
        <f t="shared" si="63"/>
        <v>#REF!</v>
      </c>
      <c r="CO58" s="83" t="e">
        <f t="shared" si="63"/>
        <v>#REF!</v>
      </c>
      <c r="CP58" s="83" t="e">
        <f t="shared" si="63"/>
        <v>#REF!</v>
      </c>
      <c r="CQ58" s="83" t="e">
        <f t="shared" si="63"/>
        <v>#REF!</v>
      </c>
      <c r="CR58" s="83" t="e">
        <f t="shared" si="63"/>
        <v>#REF!</v>
      </c>
      <c r="CS58" s="83" t="e">
        <f t="shared" si="63"/>
        <v>#REF!</v>
      </c>
      <c r="CT58" s="83" t="e">
        <f t="shared" si="63"/>
        <v>#REF!</v>
      </c>
      <c r="CU58" s="83" t="e">
        <f t="shared" si="63"/>
        <v>#REF!</v>
      </c>
      <c r="CV58" s="83" t="e">
        <f t="shared" si="63"/>
        <v>#REF!</v>
      </c>
      <c r="CW58" s="83" t="e">
        <f t="shared" si="63"/>
        <v>#REF!</v>
      </c>
      <c r="CX58" s="83" t="e">
        <f t="shared" si="63"/>
        <v>#REF!</v>
      </c>
      <c r="CY58" s="83" t="e">
        <f t="shared" si="63"/>
        <v>#REF!</v>
      </c>
      <c r="CZ58" s="83" t="e">
        <f t="shared" si="63"/>
        <v>#REF!</v>
      </c>
      <c r="DA58" s="83" t="e">
        <f t="shared" si="63"/>
        <v>#REF!</v>
      </c>
      <c r="DB58" s="83" t="e">
        <f t="shared" si="63"/>
        <v>#REF!</v>
      </c>
      <c r="DC58" s="83" t="e">
        <f t="shared" si="63"/>
        <v>#REF!</v>
      </c>
      <c r="DD58" s="83" t="e">
        <f t="shared" si="63"/>
        <v>#REF!</v>
      </c>
      <c r="DE58" s="83" t="e">
        <f t="shared" si="63"/>
        <v>#REF!</v>
      </c>
      <c r="DF58" s="83" t="e">
        <f t="shared" si="63"/>
        <v>#REF!</v>
      </c>
      <c r="DG58" s="83" t="e">
        <f t="shared" si="63"/>
        <v>#REF!</v>
      </c>
      <c r="DH58" s="83" t="e">
        <f t="shared" si="63"/>
        <v>#REF!</v>
      </c>
      <c r="DI58" s="83" t="e">
        <f t="shared" si="63"/>
        <v>#REF!</v>
      </c>
      <c r="DJ58" s="83" t="e">
        <f t="shared" si="63"/>
        <v>#REF!</v>
      </c>
      <c r="DK58" s="83" t="e">
        <f t="shared" si="63"/>
        <v>#REF!</v>
      </c>
      <c r="DL58" s="83" t="e">
        <f t="shared" si="63"/>
        <v>#REF!</v>
      </c>
      <c r="DM58" s="83" t="e">
        <f t="shared" si="63"/>
        <v>#REF!</v>
      </c>
      <c r="DN58" s="83" t="e">
        <f t="shared" si="63"/>
        <v>#REF!</v>
      </c>
      <c r="DO58" s="83" t="e">
        <f t="shared" si="63"/>
        <v>#REF!</v>
      </c>
      <c r="DP58" s="83" t="e">
        <f t="shared" si="63"/>
        <v>#REF!</v>
      </c>
      <c r="DQ58" s="83" t="e">
        <f t="shared" si="63"/>
        <v>#REF!</v>
      </c>
      <c r="DR58" s="83" t="e">
        <f t="shared" si="63"/>
        <v>#REF!</v>
      </c>
      <c r="DS58" s="83" t="e">
        <f t="shared" si="63"/>
        <v>#REF!</v>
      </c>
      <c r="DT58" s="83" t="e">
        <f t="shared" si="63"/>
        <v>#REF!</v>
      </c>
      <c r="DU58" s="83" t="e">
        <f t="shared" si="63"/>
        <v>#REF!</v>
      </c>
      <c r="DV58" s="83" t="e">
        <f t="shared" si="63"/>
        <v>#REF!</v>
      </c>
      <c r="DW58" s="83" t="e">
        <f t="shared" si="63"/>
        <v>#REF!</v>
      </c>
      <c r="DX58" s="83" t="e">
        <f t="shared" si="63"/>
        <v>#REF!</v>
      </c>
      <c r="DY58" s="83" t="e">
        <f t="shared" si="63"/>
        <v>#REF!</v>
      </c>
      <c r="DZ58" s="83" t="e">
        <f t="shared" ref="DZ58:GK58" si="64">DZ54-DZ55-DZ56</f>
        <v>#REF!</v>
      </c>
      <c r="EA58" s="83" t="e">
        <f t="shared" si="64"/>
        <v>#REF!</v>
      </c>
      <c r="EB58" s="83" t="e">
        <f t="shared" si="64"/>
        <v>#REF!</v>
      </c>
      <c r="EC58" s="83" t="e">
        <f t="shared" si="64"/>
        <v>#REF!</v>
      </c>
      <c r="ED58" s="83" t="e">
        <f t="shared" si="64"/>
        <v>#REF!</v>
      </c>
      <c r="EE58" s="83" t="e">
        <f t="shared" si="64"/>
        <v>#REF!</v>
      </c>
      <c r="EF58" s="83" t="e">
        <f t="shared" si="64"/>
        <v>#REF!</v>
      </c>
      <c r="EG58" s="83" t="e">
        <f t="shared" si="64"/>
        <v>#REF!</v>
      </c>
      <c r="EH58" s="83" t="e">
        <f t="shared" si="64"/>
        <v>#REF!</v>
      </c>
      <c r="EI58" s="83" t="e">
        <f t="shared" si="64"/>
        <v>#REF!</v>
      </c>
      <c r="EJ58" s="83" t="e">
        <f t="shared" si="64"/>
        <v>#REF!</v>
      </c>
      <c r="EK58" s="83" t="e">
        <f t="shared" si="64"/>
        <v>#REF!</v>
      </c>
      <c r="EL58" s="83" t="e">
        <f t="shared" si="64"/>
        <v>#REF!</v>
      </c>
      <c r="EM58" s="83" t="e">
        <f t="shared" si="64"/>
        <v>#REF!</v>
      </c>
      <c r="EN58" s="83" t="e">
        <f t="shared" si="64"/>
        <v>#REF!</v>
      </c>
      <c r="EO58" s="83" t="e">
        <f t="shared" si="64"/>
        <v>#REF!</v>
      </c>
      <c r="EP58" s="83" t="e">
        <f t="shared" si="64"/>
        <v>#REF!</v>
      </c>
      <c r="EQ58" s="83" t="e">
        <f t="shared" si="64"/>
        <v>#REF!</v>
      </c>
      <c r="ER58" s="83" t="e">
        <f t="shared" si="64"/>
        <v>#REF!</v>
      </c>
      <c r="ES58" s="83" t="e">
        <f t="shared" si="64"/>
        <v>#REF!</v>
      </c>
      <c r="ET58" s="83" t="e">
        <f t="shared" si="64"/>
        <v>#REF!</v>
      </c>
      <c r="EU58" s="83" t="e">
        <f t="shared" si="64"/>
        <v>#REF!</v>
      </c>
      <c r="EV58" s="83" t="e">
        <f t="shared" si="64"/>
        <v>#REF!</v>
      </c>
      <c r="EW58" s="83" t="e">
        <f t="shared" si="64"/>
        <v>#REF!</v>
      </c>
      <c r="EX58" s="83" t="e">
        <f t="shared" si="64"/>
        <v>#REF!</v>
      </c>
      <c r="EY58" s="83" t="e">
        <f t="shared" si="64"/>
        <v>#REF!</v>
      </c>
      <c r="EZ58" s="83" t="e">
        <f t="shared" si="64"/>
        <v>#REF!</v>
      </c>
      <c r="FA58" s="83" t="e">
        <f t="shared" si="64"/>
        <v>#REF!</v>
      </c>
      <c r="FB58" s="83" t="e">
        <f t="shared" si="64"/>
        <v>#REF!</v>
      </c>
      <c r="FC58" s="83" t="e">
        <f t="shared" si="64"/>
        <v>#REF!</v>
      </c>
      <c r="FD58" s="83" t="e">
        <f t="shared" si="64"/>
        <v>#REF!</v>
      </c>
      <c r="FE58" s="83" t="e">
        <f t="shared" si="64"/>
        <v>#REF!</v>
      </c>
      <c r="FF58" s="83" t="e">
        <f t="shared" si="64"/>
        <v>#REF!</v>
      </c>
      <c r="FG58" s="83" t="e">
        <f t="shared" si="64"/>
        <v>#REF!</v>
      </c>
      <c r="FH58" s="83" t="e">
        <f t="shared" si="64"/>
        <v>#REF!</v>
      </c>
      <c r="FI58" s="83" t="e">
        <f t="shared" si="64"/>
        <v>#REF!</v>
      </c>
      <c r="FJ58" s="83" t="e">
        <f t="shared" si="64"/>
        <v>#REF!</v>
      </c>
      <c r="FK58" s="83" t="e">
        <f t="shared" si="64"/>
        <v>#REF!</v>
      </c>
      <c r="FL58" s="83" t="e">
        <f t="shared" si="64"/>
        <v>#REF!</v>
      </c>
      <c r="FM58" s="83" t="e">
        <f t="shared" si="64"/>
        <v>#REF!</v>
      </c>
      <c r="FN58" s="83" t="e">
        <f t="shared" si="64"/>
        <v>#REF!</v>
      </c>
      <c r="FO58" s="83" t="e">
        <f t="shared" si="64"/>
        <v>#REF!</v>
      </c>
      <c r="FP58" s="83" t="e">
        <f t="shared" si="64"/>
        <v>#REF!</v>
      </c>
      <c r="FQ58" s="83" t="e">
        <f t="shared" si="64"/>
        <v>#REF!</v>
      </c>
      <c r="FR58" s="83" t="e">
        <f t="shared" si="64"/>
        <v>#REF!</v>
      </c>
      <c r="FS58" s="83" t="e">
        <f t="shared" si="64"/>
        <v>#REF!</v>
      </c>
      <c r="FT58" s="83" t="e">
        <f t="shared" si="64"/>
        <v>#REF!</v>
      </c>
      <c r="FU58" s="83" t="e">
        <f t="shared" si="64"/>
        <v>#REF!</v>
      </c>
      <c r="FV58" s="83" t="e">
        <f t="shared" si="64"/>
        <v>#REF!</v>
      </c>
      <c r="FW58" s="83" t="e">
        <f t="shared" si="64"/>
        <v>#REF!</v>
      </c>
      <c r="FX58" s="83" t="e">
        <f t="shared" si="64"/>
        <v>#REF!</v>
      </c>
      <c r="FY58" s="83" t="e">
        <f t="shared" si="64"/>
        <v>#REF!</v>
      </c>
      <c r="FZ58" s="83" t="e">
        <f t="shared" si="64"/>
        <v>#REF!</v>
      </c>
      <c r="GA58" s="83" t="e">
        <f t="shared" si="64"/>
        <v>#REF!</v>
      </c>
      <c r="GB58" s="83" t="e">
        <f t="shared" si="64"/>
        <v>#REF!</v>
      </c>
      <c r="GC58" s="83" t="e">
        <f t="shared" si="64"/>
        <v>#REF!</v>
      </c>
      <c r="GD58" s="83" t="e">
        <f t="shared" si="64"/>
        <v>#REF!</v>
      </c>
      <c r="GE58" s="83" t="e">
        <f t="shared" si="64"/>
        <v>#REF!</v>
      </c>
      <c r="GF58" s="83" t="e">
        <f t="shared" si="64"/>
        <v>#REF!</v>
      </c>
      <c r="GG58" s="83" t="e">
        <f t="shared" si="64"/>
        <v>#REF!</v>
      </c>
      <c r="GH58" s="83" t="e">
        <f t="shared" si="64"/>
        <v>#REF!</v>
      </c>
      <c r="GI58" s="83" t="e">
        <f t="shared" si="64"/>
        <v>#REF!</v>
      </c>
      <c r="GJ58" s="83" t="e">
        <f t="shared" si="64"/>
        <v>#REF!</v>
      </c>
      <c r="GK58" s="83" t="e">
        <f t="shared" si="64"/>
        <v>#REF!</v>
      </c>
      <c r="GL58" s="83" t="e">
        <f t="shared" ref="GL58:HI58" si="65">GL54-GL55-GL56</f>
        <v>#REF!</v>
      </c>
      <c r="GM58" s="83" t="e">
        <f t="shared" si="65"/>
        <v>#REF!</v>
      </c>
      <c r="GN58" s="83" t="e">
        <f t="shared" si="65"/>
        <v>#REF!</v>
      </c>
      <c r="GO58" s="83" t="e">
        <f t="shared" si="65"/>
        <v>#REF!</v>
      </c>
      <c r="GP58" s="83" t="e">
        <f t="shared" si="65"/>
        <v>#REF!</v>
      </c>
      <c r="GQ58" s="83" t="e">
        <f t="shared" si="65"/>
        <v>#REF!</v>
      </c>
      <c r="GR58" s="83" t="e">
        <f t="shared" si="65"/>
        <v>#REF!</v>
      </c>
      <c r="GS58" s="83" t="e">
        <f t="shared" si="65"/>
        <v>#REF!</v>
      </c>
      <c r="GT58" s="83" t="e">
        <f t="shared" si="65"/>
        <v>#REF!</v>
      </c>
      <c r="GU58" s="83" t="e">
        <f t="shared" si="65"/>
        <v>#REF!</v>
      </c>
      <c r="GV58" s="83" t="e">
        <f t="shared" si="65"/>
        <v>#REF!</v>
      </c>
      <c r="GW58" s="83" t="e">
        <f t="shared" si="65"/>
        <v>#REF!</v>
      </c>
      <c r="GX58" s="83" t="e">
        <f t="shared" si="65"/>
        <v>#REF!</v>
      </c>
      <c r="GY58" s="83" t="e">
        <f t="shared" si="65"/>
        <v>#REF!</v>
      </c>
      <c r="GZ58" s="83" t="e">
        <f t="shared" si="65"/>
        <v>#REF!</v>
      </c>
      <c r="HA58" s="83" t="e">
        <f t="shared" si="65"/>
        <v>#REF!</v>
      </c>
      <c r="HB58" s="83" t="e">
        <f t="shared" si="65"/>
        <v>#REF!</v>
      </c>
      <c r="HC58" s="83" t="e">
        <f t="shared" si="65"/>
        <v>#REF!</v>
      </c>
      <c r="HD58" s="83" t="e">
        <f t="shared" si="65"/>
        <v>#REF!</v>
      </c>
      <c r="HE58" s="83" t="e">
        <f t="shared" si="65"/>
        <v>#REF!</v>
      </c>
      <c r="HF58" s="83" t="e">
        <f t="shared" si="65"/>
        <v>#REF!</v>
      </c>
      <c r="HG58" s="83" t="e">
        <f t="shared" si="65"/>
        <v>#REF!</v>
      </c>
      <c r="HH58" s="83" t="e">
        <f t="shared" si="65"/>
        <v>#REF!</v>
      </c>
      <c r="HI58" s="83" t="e">
        <f t="shared" si="65"/>
        <v>#REF!</v>
      </c>
    </row>
    <row r="59" spans="1:217" ht="13.8" x14ac:dyDescent="0.2">
      <c r="A59" s="28"/>
      <c r="B59" s="78"/>
    </row>
    <row r="60" spans="1:217" s="22" customFormat="1" x14ac:dyDescent="0.2">
      <c r="A60" s="34" t="s">
        <v>244</v>
      </c>
      <c r="B60" s="83">
        <f t="shared" ref="B60:BM60" si="66">B62+B63</f>
        <v>0</v>
      </c>
      <c r="C60" s="83">
        <f t="shared" si="66"/>
        <v>0</v>
      </c>
      <c r="D60" s="83">
        <f t="shared" si="66"/>
        <v>0</v>
      </c>
      <c r="E60" s="83">
        <f t="shared" si="66"/>
        <v>0</v>
      </c>
      <c r="F60" s="83">
        <f t="shared" si="66"/>
        <v>0</v>
      </c>
      <c r="G60" s="83">
        <f t="shared" si="66"/>
        <v>0</v>
      </c>
      <c r="H60" s="83" t="e">
        <f t="shared" si="66"/>
        <v>#REF!</v>
      </c>
      <c r="I60" s="83" t="e">
        <f t="shared" si="66"/>
        <v>#REF!</v>
      </c>
      <c r="J60" s="83" t="e">
        <f t="shared" si="66"/>
        <v>#REF!</v>
      </c>
      <c r="K60" s="83" t="e">
        <f t="shared" si="66"/>
        <v>#REF!</v>
      </c>
      <c r="L60" s="83" t="e">
        <f t="shared" si="66"/>
        <v>#REF!</v>
      </c>
      <c r="M60" s="83" t="e">
        <f t="shared" si="66"/>
        <v>#REF!</v>
      </c>
      <c r="N60" s="83" t="e">
        <f t="shared" si="66"/>
        <v>#REF!</v>
      </c>
      <c r="O60" s="83" t="e">
        <f t="shared" si="66"/>
        <v>#REF!</v>
      </c>
      <c r="P60" s="83" t="e">
        <f t="shared" si="66"/>
        <v>#REF!</v>
      </c>
      <c r="Q60" s="83" t="e">
        <f t="shared" si="66"/>
        <v>#REF!</v>
      </c>
      <c r="R60" s="83" t="e">
        <f t="shared" si="66"/>
        <v>#REF!</v>
      </c>
      <c r="S60" s="83" t="e">
        <f t="shared" si="66"/>
        <v>#REF!</v>
      </c>
      <c r="T60" s="83" t="e">
        <f t="shared" si="66"/>
        <v>#REF!</v>
      </c>
      <c r="U60" s="83" t="e">
        <f t="shared" si="66"/>
        <v>#REF!</v>
      </c>
      <c r="V60" s="83" t="e">
        <f t="shared" si="66"/>
        <v>#REF!</v>
      </c>
      <c r="W60" s="83" t="e">
        <f t="shared" si="66"/>
        <v>#REF!</v>
      </c>
      <c r="X60" s="83" t="e">
        <f t="shared" si="66"/>
        <v>#REF!</v>
      </c>
      <c r="Y60" s="83" t="e">
        <f t="shared" si="66"/>
        <v>#REF!</v>
      </c>
      <c r="Z60" s="83" t="e">
        <f t="shared" si="66"/>
        <v>#REF!</v>
      </c>
      <c r="AA60" s="83" t="e">
        <f t="shared" si="66"/>
        <v>#REF!</v>
      </c>
      <c r="AB60" s="83" t="e">
        <f t="shared" si="66"/>
        <v>#REF!</v>
      </c>
      <c r="AC60" s="83" t="e">
        <f t="shared" si="66"/>
        <v>#REF!</v>
      </c>
      <c r="AD60" s="83" t="e">
        <f t="shared" si="66"/>
        <v>#REF!</v>
      </c>
      <c r="AE60" s="83" t="e">
        <f t="shared" si="66"/>
        <v>#REF!</v>
      </c>
      <c r="AF60" s="83" t="e">
        <f t="shared" si="66"/>
        <v>#REF!</v>
      </c>
      <c r="AG60" s="83" t="e">
        <f t="shared" si="66"/>
        <v>#REF!</v>
      </c>
      <c r="AH60" s="83" t="e">
        <f t="shared" si="66"/>
        <v>#REF!</v>
      </c>
      <c r="AI60" s="83" t="e">
        <f t="shared" si="66"/>
        <v>#REF!</v>
      </c>
      <c r="AJ60" s="83" t="e">
        <f t="shared" si="66"/>
        <v>#REF!</v>
      </c>
      <c r="AK60" s="83" t="e">
        <f t="shared" si="66"/>
        <v>#REF!</v>
      </c>
      <c r="AL60" s="83" t="e">
        <f t="shared" si="66"/>
        <v>#REF!</v>
      </c>
      <c r="AM60" s="83" t="e">
        <f t="shared" si="66"/>
        <v>#REF!</v>
      </c>
      <c r="AN60" s="83" t="e">
        <f t="shared" si="66"/>
        <v>#REF!</v>
      </c>
      <c r="AO60" s="83" t="e">
        <f t="shared" si="66"/>
        <v>#REF!</v>
      </c>
      <c r="AP60" s="83" t="e">
        <f t="shared" si="66"/>
        <v>#REF!</v>
      </c>
      <c r="AQ60" s="83" t="e">
        <f t="shared" si="66"/>
        <v>#REF!</v>
      </c>
      <c r="AR60" s="83" t="e">
        <f t="shared" si="66"/>
        <v>#REF!</v>
      </c>
      <c r="AS60" s="83" t="e">
        <f t="shared" si="66"/>
        <v>#REF!</v>
      </c>
      <c r="AT60" s="83" t="e">
        <f t="shared" si="66"/>
        <v>#REF!</v>
      </c>
      <c r="AU60" s="83" t="e">
        <f t="shared" si="66"/>
        <v>#REF!</v>
      </c>
      <c r="AV60" s="83" t="e">
        <f t="shared" si="66"/>
        <v>#REF!</v>
      </c>
      <c r="AW60" s="83" t="e">
        <f t="shared" si="66"/>
        <v>#REF!</v>
      </c>
      <c r="AX60" s="83" t="e">
        <f t="shared" si="66"/>
        <v>#REF!</v>
      </c>
      <c r="AY60" s="83" t="e">
        <f t="shared" si="66"/>
        <v>#REF!</v>
      </c>
      <c r="AZ60" s="83" t="e">
        <f t="shared" si="66"/>
        <v>#REF!</v>
      </c>
      <c r="BA60" s="83" t="e">
        <f t="shared" si="66"/>
        <v>#REF!</v>
      </c>
      <c r="BB60" s="83" t="e">
        <f t="shared" si="66"/>
        <v>#REF!</v>
      </c>
      <c r="BC60" s="83" t="e">
        <f t="shared" si="66"/>
        <v>#REF!</v>
      </c>
      <c r="BD60" s="83" t="e">
        <f t="shared" si="66"/>
        <v>#REF!</v>
      </c>
      <c r="BE60" s="83" t="e">
        <f t="shared" si="66"/>
        <v>#REF!</v>
      </c>
      <c r="BF60" s="83" t="e">
        <f t="shared" si="66"/>
        <v>#REF!</v>
      </c>
      <c r="BG60" s="83" t="e">
        <f t="shared" si="66"/>
        <v>#REF!</v>
      </c>
      <c r="BH60" s="83" t="e">
        <f t="shared" si="66"/>
        <v>#REF!</v>
      </c>
      <c r="BI60" s="83" t="e">
        <f t="shared" si="66"/>
        <v>#REF!</v>
      </c>
      <c r="BJ60" s="83" t="e">
        <f t="shared" si="66"/>
        <v>#REF!</v>
      </c>
      <c r="BK60" s="83" t="e">
        <f t="shared" si="66"/>
        <v>#REF!</v>
      </c>
      <c r="BL60" s="83" t="e">
        <f t="shared" si="66"/>
        <v>#REF!</v>
      </c>
      <c r="BM60" s="83" t="e">
        <f t="shared" si="66"/>
        <v>#REF!</v>
      </c>
      <c r="BN60" s="83" t="e">
        <f t="shared" ref="BN60:DY60" si="67">BN62+BN63</f>
        <v>#REF!</v>
      </c>
      <c r="BO60" s="83" t="e">
        <f t="shared" si="67"/>
        <v>#REF!</v>
      </c>
      <c r="BP60" s="83" t="e">
        <f t="shared" si="67"/>
        <v>#REF!</v>
      </c>
      <c r="BQ60" s="83" t="e">
        <f t="shared" si="67"/>
        <v>#REF!</v>
      </c>
      <c r="BR60" s="83" t="e">
        <f t="shared" si="67"/>
        <v>#REF!</v>
      </c>
      <c r="BS60" s="83" t="e">
        <f t="shared" si="67"/>
        <v>#REF!</v>
      </c>
      <c r="BT60" s="83" t="e">
        <f t="shared" si="67"/>
        <v>#REF!</v>
      </c>
      <c r="BU60" s="83" t="e">
        <f t="shared" si="67"/>
        <v>#REF!</v>
      </c>
      <c r="BV60" s="83" t="e">
        <f t="shared" si="67"/>
        <v>#REF!</v>
      </c>
      <c r="BW60" s="83" t="e">
        <f t="shared" si="67"/>
        <v>#REF!</v>
      </c>
      <c r="BX60" s="83" t="e">
        <f t="shared" si="67"/>
        <v>#REF!</v>
      </c>
      <c r="BY60" s="83" t="e">
        <f t="shared" si="67"/>
        <v>#REF!</v>
      </c>
      <c r="BZ60" s="83" t="e">
        <f t="shared" si="67"/>
        <v>#REF!</v>
      </c>
      <c r="CA60" s="83" t="e">
        <f t="shared" si="67"/>
        <v>#REF!</v>
      </c>
      <c r="CB60" s="83" t="e">
        <f t="shared" si="67"/>
        <v>#REF!</v>
      </c>
      <c r="CC60" s="83" t="e">
        <f t="shared" si="67"/>
        <v>#REF!</v>
      </c>
      <c r="CD60" s="83" t="e">
        <f t="shared" si="67"/>
        <v>#REF!</v>
      </c>
      <c r="CE60" s="83" t="e">
        <f t="shared" si="67"/>
        <v>#REF!</v>
      </c>
      <c r="CF60" s="83" t="e">
        <f t="shared" si="67"/>
        <v>#REF!</v>
      </c>
      <c r="CG60" s="83" t="e">
        <f t="shared" si="67"/>
        <v>#REF!</v>
      </c>
      <c r="CH60" s="83" t="e">
        <f t="shared" si="67"/>
        <v>#REF!</v>
      </c>
      <c r="CI60" s="83" t="e">
        <f t="shared" si="67"/>
        <v>#REF!</v>
      </c>
      <c r="CJ60" s="83" t="e">
        <f t="shared" si="67"/>
        <v>#REF!</v>
      </c>
      <c r="CK60" s="83" t="e">
        <f t="shared" si="67"/>
        <v>#REF!</v>
      </c>
      <c r="CL60" s="83" t="e">
        <f t="shared" si="67"/>
        <v>#REF!</v>
      </c>
      <c r="CM60" s="83" t="e">
        <f t="shared" si="67"/>
        <v>#REF!</v>
      </c>
      <c r="CN60" s="83" t="e">
        <f t="shared" si="67"/>
        <v>#REF!</v>
      </c>
      <c r="CO60" s="83" t="e">
        <f t="shared" si="67"/>
        <v>#REF!</v>
      </c>
      <c r="CP60" s="83" t="e">
        <f t="shared" si="67"/>
        <v>#REF!</v>
      </c>
      <c r="CQ60" s="83" t="e">
        <f t="shared" si="67"/>
        <v>#REF!</v>
      </c>
      <c r="CR60" s="83" t="e">
        <f t="shared" si="67"/>
        <v>#REF!</v>
      </c>
      <c r="CS60" s="83" t="e">
        <f t="shared" si="67"/>
        <v>#REF!</v>
      </c>
      <c r="CT60" s="83" t="e">
        <f t="shared" si="67"/>
        <v>#REF!</v>
      </c>
      <c r="CU60" s="83" t="e">
        <f t="shared" si="67"/>
        <v>#REF!</v>
      </c>
      <c r="CV60" s="83" t="e">
        <f t="shared" si="67"/>
        <v>#REF!</v>
      </c>
      <c r="CW60" s="83" t="e">
        <f t="shared" si="67"/>
        <v>#REF!</v>
      </c>
      <c r="CX60" s="83" t="e">
        <f t="shared" si="67"/>
        <v>#REF!</v>
      </c>
      <c r="CY60" s="83" t="e">
        <f t="shared" si="67"/>
        <v>#REF!</v>
      </c>
      <c r="CZ60" s="83" t="e">
        <f t="shared" si="67"/>
        <v>#REF!</v>
      </c>
      <c r="DA60" s="83" t="e">
        <f t="shared" si="67"/>
        <v>#REF!</v>
      </c>
      <c r="DB60" s="83" t="e">
        <f t="shared" si="67"/>
        <v>#REF!</v>
      </c>
      <c r="DC60" s="83" t="e">
        <f t="shared" si="67"/>
        <v>#REF!</v>
      </c>
      <c r="DD60" s="83" t="e">
        <f t="shared" si="67"/>
        <v>#REF!</v>
      </c>
      <c r="DE60" s="83" t="e">
        <f t="shared" si="67"/>
        <v>#REF!</v>
      </c>
      <c r="DF60" s="83" t="e">
        <f t="shared" si="67"/>
        <v>#REF!</v>
      </c>
      <c r="DG60" s="83" t="e">
        <f t="shared" si="67"/>
        <v>#REF!</v>
      </c>
      <c r="DH60" s="83" t="e">
        <f t="shared" si="67"/>
        <v>#REF!</v>
      </c>
      <c r="DI60" s="83" t="e">
        <f t="shared" si="67"/>
        <v>#REF!</v>
      </c>
      <c r="DJ60" s="83" t="e">
        <f t="shared" si="67"/>
        <v>#REF!</v>
      </c>
      <c r="DK60" s="83" t="e">
        <f t="shared" si="67"/>
        <v>#REF!</v>
      </c>
      <c r="DL60" s="83" t="e">
        <f t="shared" si="67"/>
        <v>#REF!</v>
      </c>
      <c r="DM60" s="83" t="e">
        <f t="shared" si="67"/>
        <v>#REF!</v>
      </c>
      <c r="DN60" s="83" t="e">
        <f t="shared" si="67"/>
        <v>#REF!</v>
      </c>
      <c r="DO60" s="83" t="e">
        <f t="shared" si="67"/>
        <v>#REF!</v>
      </c>
      <c r="DP60" s="83" t="e">
        <f t="shared" si="67"/>
        <v>#REF!</v>
      </c>
      <c r="DQ60" s="83" t="e">
        <f t="shared" si="67"/>
        <v>#REF!</v>
      </c>
      <c r="DR60" s="83" t="e">
        <f t="shared" si="67"/>
        <v>#REF!</v>
      </c>
      <c r="DS60" s="83" t="e">
        <f t="shared" si="67"/>
        <v>#REF!</v>
      </c>
      <c r="DT60" s="83" t="e">
        <f t="shared" si="67"/>
        <v>#REF!</v>
      </c>
      <c r="DU60" s="83" t="e">
        <f t="shared" si="67"/>
        <v>#REF!</v>
      </c>
      <c r="DV60" s="83" t="e">
        <f t="shared" si="67"/>
        <v>#REF!</v>
      </c>
      <c r="DW60" s="83" t="e">
        <f t="shared" si="67"/>
        <v>#REF!</v>
      </c>
      <c r="DX60" s="83" t="e">
        <f t="shared" si="67"/>
        <v>#REF!</v>
      </c>
      <c r="DY60" s="83" t="e">
        <f t="shared" si="67"/>
        <v>#REF!</v>
      </c>
      <c r="DZ60" s="83" t="e">
        <f t="shared" ref="DZ60:GK60" si="68">DZ62+DZ63</f>
        <v>#REF!</v>
      </c>
      <c r="EA60" s="83" t="e">
        <f t="shared" si="68"/>
        <v>#REF!</v>
      </c>
      <c r="EB60" s="83" t="e">
        <f t="shared" si="68"/>
        <v>#REF!</v>
      </c>
      <c r="EC60" s="83" t="e">
        <f t="shared" si="68"/>
        <v>#REF!</v>
      </c>
      <c r="ED60" s="83" t="e">
        <f t="shared" si="68"/>
        <v>#REF!</v>
      </c>
      <c r="EE60" s="83" t="e">
        <f t="shared" si="68"/>
        <v>#REF!</v>
      </c>
      <c r="EF60" s="83" t="e">
        <f t="shared" si="68"/>
        <v>#REF!</v>
      </c>
      <c r="EG60" s="83" t="e">
        <f t="shared" si="68"/>
        <v>#REF!</v>
      </c>
      <c r="EH60" s="83" t="e">
        <f t="shared" si="68"/>
        <v>#REF!</v>
      </c>
      <c r="EI60" s="83" t="e">
        <f t="shared" si="68"/>
        <v>#REF!</v>
      </c>
      <c r="EJ60" s="83" t="e">
        <f t="shared" si="68"/>
        <v>#REF!</v>
      </c>
      <c r="EK60" s="83" t="e">
        <f t="shared" si="68"/>
        <v>#REF!</v>
      </c>
      <c r="EL60" s="83" t="e">
        <f t="shared" si="68"/>
        <v>#REF!</v>
      </c>
      <c r="EM60" s="83" t="e">
        <f t="shared" si="68"/>
        <v>#REF!</v>
      </c>
      <c r="EN60" s="83" t="e">
        <f t="shared" si="68"/>
        <v>#REF!</v>
      </c>
      <c r="EO60" s="83" t="e">
        <f t="shared" si="68"/>
        <v>#REF!</v>
      </c>
      <c r="EP60" s="83" t="e">
        <f t="shared" si="68"/>
        <v>#REF!</v>
      </c>
      <c r="EQ60" s="83" t="e">
        <f t="shared" si="68"/>
        <v>#REF!</v>
      </c>
      <c r="ER60" s="83" t="e">
        <f t="shared" si="68"/>
        <v>#REF!</v>
      </c>
      <c r="ES60" s="83" t="e">
        <f t="shared" si="68"/>
        <v>#REF!</v>
      </c>
      <c r="ET60" s="83" t="e">
        <f t="shared" si="68"/>
        <v>#REF!</v>
      </c>
      <c r="EU60" s="83" t="e">
        <f t="shared" si="68"/>
        <v>#REF!</v>
      </c>
      <c r="EV60" s="83" t="e">
        <f t="shared" si="68"/>
        <v>#REF!</v>
      </c>
      <c r="EW60" s="83" t="e">
        <f t="shared" si="68"/>
        <v>#REF!</v>
      </c>
      <c r="EX60" s="83" t="e">
        <f t="shared" si="68"/>
        <v>#REF!</v>
      </c>
      <c r="EY60" s="83" t="e">
        <f t="shared" si="68"/>
        <v>#REF!</v>
      </c>
      <c r="EZ60" s="83" t="e">
        <f t="shared" si="68"/>
        <v>#REF!</v>
      </c>
      <c r="FA60" s="83" t="e">
        <f t="shared" si="68"/>
        <v>#REF!</v>
      </c>
      <c r="FB60" s="83" t="e">
        <f t="shared" si="68"/>
        <v>#REF!</v>
      </c>
      <c r="FC60" s="83" t="e">
        <f t="shared" si="68"/>
        <v>#REF!</v>
      </c>
      <c r="FD60" s="83" t="e">
        <f t="shared" si="68"/>
        <v>#REF!</v>
      </c>
      <c r="FE60" s="83" t="e">
        <f t="shared" si="68"/>
        <v>#REF!</v>
      </c>
      <c r="FF60" s="83" t="e">
        <f t="shared" si="68"/>
        <v>#REF!</v>
      </c>
      <c r="FG60" s="83" t="e">
        <f t="shared" si="68"/>
        <v>#REF!</v>
      </c>
      <c r="FH60" s="83" t="e">
        <f t="shared" si="68"/>
        <v>#REF!</v>
      </c>
      <c r="FI60" s="83" t="e">
        <f t="shared" si="68"/>
        <v>#REF!</v>
      </c>
      <c r="FJ60" s="83" t="e">
        <f t="shared" si="68"/>
        <v>#REF!</v>
      </c>
      <c r="FK60" s="83" t="e">
        <f t="shared" si="68"/>
        <v>#REF!</v>
      </c>
      <c r="FL60" s="83" t="e">
        <f t="shared" si="68"/>
        <v>#REF!</v>
      </c>
      <c r="FM60" s="83" t="e">
        <f t="shared" si="68"/>
        <v>#REF!</v>
      </c>
      <c r="FN60" s="83" t="e">
        <f t="shared" si="68"/>
        <v>#REF!</v>
      </c>
      <c r="FO60" s="83" t="e">
        <f t="shared" si="68"/>
        <v>#REF!</v>
      </c>
      <c r="FP60" s="83" t="e">
        <f t="shared" si="68"/>
        <v>#REF!</v>
      </c>
      <c r="FQ60" s="83" t="e">
        <f t="shared" si="68"/>
        <v>#REF!</v>
      </c>
      <c r="FR60" s="83" t="e">
        <f t="shared" si="68"/>
        <v>#REF!</v>
      </c>
      <c r="FS60" s="83" t="e">
        <f t="shared" si="68"/>
        <v>#REF!</v>
      </c>
      <c r="FT60" s="83" t="e">
        <f t="shared" si="68"/>
        <v>#REF!</v>
      </c>
      <c r="FU60" s="83" t="e">
        <f t="shared" si="68"/>
        <v>#REF!</v>
      </c>
      <c r="FV60" s="83" t="e">
        <f t="shared" si="68"/>
        <v>#REF!</v>
      </c>
      <c r="FW60" s="83" t="e">
        <f t="shared" si="68"/>
        <v>#REF!</v>
      </c>
      <c r="FX60" s="83" t="e">
        <f t="shared" si="68"/>
        <v>#REF!</v>
      </c>
      <c r="FY60" s="83" t="e">
        <f t="shared" si="68"/>
        <v>#REF!</v>
      </c>
      <c r="FZ60" s="83" t="e">
        <f t="shared" si="68"/>
        <v>#REF!</v>
      </c>
      <c r="GA60" s="83" t="e">
        <f t="shared" si="68"/>
        <v>#REF!</v>
      </c>
      <c r="GB60" s="83" t="e">
        <f t="shared" si="68"/>
        <v>#REF!</v>
      </c>
      <c r="GC60" s="83" t="e">
        <f t="shared" si="68"/>
        <v>#REF!</v>
      </c>
      <c r="GD60" s="83" t="e">
        <f t="shared" si="68"/>
        <v>#REF!</v>
      </c>
      <c r="GE60" s="83" t="e">
        <f t="shared" si="68"/>
        <v>#REF!</v>
      </c>
      <c r="GF60" s="83" t="e">
        <f t="shared" si="68"/>
        <v>#REF!</v>
      </c>
      <c r="GG60" s="83" t="e">
        <f t="shared" si="68"/>
        <v>#REF!</v>
      </c>
      <c r="GH60" s="83" t="e">
        <f t="shared" si="68"/>
        <v>#REF!</v>
      </c>
      <c r="GI60" s="83" t="e">
        <f t="shared" si="68"/>
        <v>#REF!</v>
      </c>
      <c r="GJ60" s="83" t="e">
        <f t="shared" si="68"/>
        <v>#REF!</v>
      </c>
      <c r="GK60" s="83" t="e">
        <f t="shared" si="68"/>
        <v>#REF!</v>
      </c>
      <c r="GL60" s="83" t="e">
        <f t="shared" ref="GL60:HI60" si="69">GL62+GL63</f>
        <v>#REF!</v>
      </c>
      <c r="GM60" s="83" t="e">
        <f t="shared" si="69"/>
        <v>#REF!</v>
      </c>
      <c r="GN60" s="83" t="e">
        <f t="shared" si="69"/>
        <v>#REF!</v>
      </c>
      <c r="GO60" s="83" t="e">
        <f t="shared" si="69"/>
        <v>#REF!</v>
      </c>
      <c r="GP60" s="83" t="e">
        <f t="shared" si="69"/>
        <v>#REF!</v>
      </c>
      <c r="GQ60" s="83" t="e">
        <f t="shared" si="69"/>
        <v>#REF!</v>
      </c>
      <c r="GR60" s="83" t="e">
        <f t="shared" si="69"/>
        <v>#REF!</v>
      </c>
      <c r="GS60" s="83" t="e">
        <f t="shared" si="69"/>
        <v>#REF!</v>
      </c>
      <c r="GT60" s="83" t="e">
        <f t="shared" si="69"/>
        <v>#REF!</v>
      </c>
      <c r="GU60" s="83" t="e">
        <f t="shared" si="69"/>
        <v>#REF!</v>
      </c>
      <c r="GV60" s="83" t="e">
        <f t="shared" si="69"/>
        <v>#REF!</v>
      </c>
      <c r="GW60" s="83" t="e">
        <f t="shared" si="69"/>
        <v>#REF!</v>
      </c>
      <c r="GX60" s="83" t="e">
        <f t="shared" si="69"/>
        <v>#REF!</v>
      </c>
      <c r="GY60" s="83" t="e">
        <f t="shared" si="69"/>
        <v>#REF!</v>
      </c>
      <c r="GZ60" s="83" t="e">
        <f t="shared" si="69"/>
        <v>#REF!</v>
      </c>
      <c r="HA60" s="83" t="e">
        <f t="shared" si="69"/>
        <v>#REF!</v>
      </c>
      <c r="HB60" s="83" t="e">
        <f t="shared" si="69"/>
        <v>#REF!</v>
      </c>
      <c r="HC60" s="83" t="e">
        <f t="shared" si="69"/>
        <v>#REF!</v>
      </c>
      <c r="HD60" s="83" t="e">
        <f t="shared" si="69"/>
        <v>#REF!</v>
      </c>
      <c r="HE60" s="83" t="e">
        <f t="shared" si="69"/>
        <v>#REF!</v>
      </c>
      <c r="HF60" s="83" t="e">
        <f t="shared" si="69"/>
        <v>#REF!</v>
      </c>
      <c r="HG60" s="83" t="e">
        <f t="shared" si="69"/>
        <v>#REF!</v>
      </c>
      <c r="HH60" s="83" t="e">
        <f t="shared" si="69"/>
        <v>#REF!</v>
      </c>
      <c r="HI60" s="83" t="e">
        <f t="shared" si="69"/>
        <v>#REF!</v>
      </c>
    </row>
    <row r="61" spans="1:217" x14ac:dyDescent="0.2">
      <c r="A61" s="29" t="s">
        <v>245</v>
      </c>
      <c r="B61" s="77">
        <f t="shared" ref="B61:BM61" si="70">IF(B58&lt;=0,0,B58)</f>
        <v>0</v>
      </c>
      <c r="C61" s="77">
        <f t="shared" si="70"/>
        <v>0</v>
      </c>
      <c r="D61" s="77">
        <f t="shared" si="70"/>
        <v>0</v>
      </c>
      <c r="E61" s="77">
        <f t="shared" si="70"/>
        <v>0</v>
      </c>
      <c r="F61" s="77">
        <f t="shared" si="70"/>
        <v>0</v>
      </c>
      <c r="G61" s="77">
        <f t="shared" si="70"/>
        <v>0</v>
      </c>
      <c r="H61" s="77" t="e">
        <f t="shared" si="70"/>
        <v>#REF!</v>
      </c>
      <c r="I61" s="77" t="e">
        <f t="shared" si="70"/>
        <v>#REF!</v>
      </c>
      <c r="J61" s="77" t="e">
        <f t="shared" si="70"/>
        <v>#REF!</v>
      </c>
      <c r="K61" s="77" t="e">
        <f t="shared" si="70"/>
        <v>#REF!</v>
      </c>
      <c r="L61" s="77" t="e">
        <f t="shared" si="70"/>
        <v>#REF!</v>
      </c>
      <c r="M61" s="77" t="e">
        <f t="shared" si="70"/>
        <v>#REF!</v>
      </c>
      <c r="N61" s="77" t="e">
        <f t="shared" si="70"/>
        <v>#REF!</v>
      </c>
      <c r="O61" s="77" t="e">
        <f t="shared" si="70"/>
        <v>#REF!</v>
      </c>
      <c r="P61" s="77" t="e">
        <f t="shared" si="70"/>
        <v>#REF!</v>
      </c>
      <c r="Q61" s="77" t="e">
        <f t="shared" si="70"/>
        <v>#REF!</v>
      </c>
      <c r="R61" s="77" t="e">
        <f t="shared" si="70"/>
        <v>#REF!</v>
      </c>
      <c r="S61" s="77" t="e">
        <f t="shared" si="70"/>
        <v>#REF!</v>
      </c>
      <c r="T61" s="77" t="e">
        <f t="shared" si="70"/>
        <v>#REF!</v>
      </c>
      <c r="U61" s="77" t="e">
        <f t="shared" si="70"/>
        <v>#REF!</v>
      </c>
      <c r="V61" s="77" t="e">
        <f t="shared" si="70"/>
        <v>#REF!</v>
      </c>
      <c r="W61" s="77" t="e">
        <f t="shared" si="70"/>
        <v>#REF!</v>
      </c>
      <c r="X61" s="77" t="e">
        <f t="shared" si="70"/>
        <v>#REF!</v>
      </c>
      <c r="Y61" s="77" t="e">
        <f t="shared" si="70"/>
        <v>#REF!</v>
      </c>
      <c r="Z61" s="77" t="e">
        <f t="shared" si="70"/>
        <v>#REF!</v>
      </c>
      <c r="AA61" s="77" t="e">
        <f t="shared" si="70"/>
        <v>#REF!</v>
      </c>
      <c r="AB61" s="77" t="e">
        <f t="shared" si="70"/>
        <v>#REF!</v>
      </c>
      <c r="AC61" s="77" t="e">
        <f t="shared" si="70"/>
        <v>#REF!</v>
      </c>
      <c r="AD61" s="77" t="e">
        <f t="shared" si="70"/>
        <v>#REF!</v>
      </c>
      <c r="AE61" s="77" t="e">
        <f t="shared" si="70"/>
        <v>#REF!</v>
      </c>
      <c r="AF61" s="77" t="e">
        <f t="shared" si="70"/>
        <v>#REF!</v>
      </c>
      <c r="AG61" s="77" t="e">
        <f t="shared" si="70"/>
        <v>#REF!</v>
      </c>
      <c r="AH61" s="77" t="e">
        <f t="shared" si="70"/>
        <v>#REF!</v>
      </c>
      <c r="AI61" s="77" t="e">
        <f t="shared" si="70"/>
        <v>#REF!</v>
      </c>
      <c r="AJ61" s="77" t="e">
        <f t="shared" si="70"/>
        <v>#REF!</v>
      </c>
      <c r="AK61" s="77" t="e">
        <f t="shared" si="70"/>
        <v>#REF!</v>
      </c>
      <c r="AL61" s="77" t="e">
        <f t="shared" si="70"/>
        <v>#REF!</v>
      </c>
      <c r="AM61" s="77" t="e">
        <f t="shared" si="70"/>
        <v>#REF!</v>
      </c>
      <c r="AN61" s="77" t="e">
        <f t="shared" si="70"/>
        <v>#REF!</v>
      </c>
      <c r="AO61" s="77" t="e">
        <f t="shared" si="70"/>
        <v>#REF!</v>
      </c>
      <c r="AP61" s="77" t="e">
        <f t="shared" si="70"/>
        <v>#REF!</v>
      </c>
      <c r="AQ61" s="77" t="e">
        <f t="shared" si="70"/>
        <v>#REF!</v>
      </c>
      <c r="AR61" s="77" t="e">
        <f t="shared" si="70"/>
        <v>#REF!</v>
      </c>
      <c r="AS61" s="77" t="e">
        <f t="shared" si="70"/>
        <v>#REF!</v>
      </c>
      <c r="AT61" s="77" t="e">
        <f t="shared" si="70"/>
        <v>#REF!</v>
      </c>
      <c r="AU61" s="77" t="e">
        <f t="shared" si="70"/>
        <v>#REF!</v>
      </c>
      <c r="AV61" s="77" t="e">
        <f t="shared" si="70"/>
        <v>#REF!</v>
      </c>
      <c r="AW61" s="77" t="e">
        <f t="shared" si="70"/>
        <v>#REF!</v>
      </c>
      <c r="AX61" s="77" t="e">
        <f t="shared" si="70"/>
        <v>#REF!</v>
      </c>
      <c r="AY61" s="77" t="e">
        <f t="shared" si="70"/>
        <v>#REF!</v>
      </c>
      <c r="AZ61" s="77" t="e">
        <f t="shared" si="70"/>
        <v>#REF!</v>
      </c>
      <c r="BA61" s="77" t="e">
        <f t="shared" si="70"/>
        <v>#REF!</v>
      </c>
      <c r="BB61" s="77" t="e">
        <f t="shared" si="70"/>
        <v>#REF!</v>
      </c>
      <c r="BC61" s="77" t="e">
        <f t="shared" si="70"/>
        <v>#REF!</v>
      </c>
      <c r="BD61" s="77" t="e">
        <f t="shared" si="70"/>
        <v>#REF!</v>
      </c>
      <c r="BE61" s="77" t="e">
        <f t="shared" si="70"/>
        <v>#REF!</v>
      </c>
      <c r="BF61" s="77" t="e">
        <f t="shared" si="70"/>
        <v>#REF!</v>
      </c>
      <c r="BG61" s="77" t="e">
        <f t="shared" si="70"/>
        <v>#REF!</v>
      </c>
      <c r="BH61" s="77" t="e">
        <f t="shared" si="70"/>
        <v>#REF!</v>
      </c>
      <c r="BI61" s="77" t="e">
        <f t="shared" si="70"/>
        <v>#REF!</v>
      </c>
      <c r="BJ61" s="77" t="e">
        <f t="shared" si="70"/>
        <v>#REF!</v>
      </c>
      <c r="BK61" s="77" t="e">
        <f t="shared" si="70"/>
        <v>#REF!</v>
      </c>
      <c r="BL61" s="77" t="e">
        <f t="shared" si="70"/>
        <v>#REF!</v>
      </c>
      <c r="BM61" s="77" t="e">
        <f t="shared" si="70"/>
        <v>#REF!</v>
      </c>
      <c r="BN61" s="77" t="e">
        <f t="shared" ref="BN61:DY61" si="71">IF(BN58&lt;=0,0,BN58)</f>
        <v>#REF!</v>
      </c>
      <c r="BO61" s="77" t="e">
        <f t="shared" si="71"/>
        <v>#REF!</v>
      </c>
      <c r="BP61" s="77" t="e">
        <f t="shared" si="71"/>
        <v>#REF!</v>
      </c>
      <c r="BQ61" s="77" t="e">
        <f t="shared" si="71"/>
        <v>#REF!</v>
      </c>
      <c r="BR61" s="77" t="e">
        <f t="shared" si="71"/>
        <v>#REF!</v>
      </c>
      <c r="BS61" s="77" t="e">
        <f t="shared" si="71"/>
        <v>#REF!</v>
      </c>
      <c r="BT61" s="77" t="e">
        <f t="shared" si="71"/>
        <v>#REF!</v>
      </c>
      <c r="BU61" s="77" t="e">
        <f t="shared" si="71"/>
        <v>#REF!</v>
      </c>
      <c r="BV61" s="77" t="e">
        <f t="shared" si="71"/>
        <v>#REF!</v>
      </c>
      <c r="BW61" s="77" t="e">
        <f t="shared" si="71"/>
        <v>#REF!</v>
      </c>
      <c r="BX61" s="77" t="e">
        <f t="shared" si="71"/>
        <v>#REF!</v>
      </c>
      <c r="BY61" s="77" t="e">
        <f t="shared" si="71"/>
        <v>#REF!</v>
      </c>
      <c r="BZ61" s="77" t="e">
        <f t="shared" si="71"/>
        <v>#REF!</v>
      </c>
      <c r="CA61" s="77" t="e">
        <f t="shared" si="71"/>
        <v>#REF!</v>
      </c>
      <c r="CB61" s="77" t="e">
        <f t="shared" si="71"/>
        <v>#REF!</v>
      </c>
      <c r="CC61" s="77" t="e">
        <f t="shared" si="71"/>
        <v>#REF!</v>
      </c>
      <c r="CD61" s="77" t="e">
        <f t="shared" si="71"/>
        <v>#REF!</v>
      </c>
      <c r="CE61" s="77" t="e">
        <f t="shared" si="71"/>
        <v>#REF!</v>
      </c>
      <c r="CF61" s="77" t="e">
        <f t="shared" si="71"/>
        <v>#REF!</v>
      </c>
      <c r="CG61" s="77" t="e">
        <f t="shared" si="71"/>
        <v>#REF!</v>
      </c>
      <c r="CH61" s="77" t="e">
        <f t="shared" si="71"/>
        <v>#REF!</v>
      </c>
      <c r="CI61" s="77" t="e">
        <f t="shared" si="71"/>
        <v>#REF!</v>
      </c>
      <c r="CJ61" s="77" t="e">
        <f t="shared" si="71"/>
        <v>#REF!</v>
      </c>
      <c r="CK61" s="77" t="e">
        <f t="shared" si="71"/>
        <v>#REF!</v>
      </c>
      <c r="CL61" s="77" t="e">
        <f t="shared" si="71"/>
        <v>#REF!</v>
      </c>
      <c r="CM61" s="77" t="e">
        <f t="shared" si="71"/>
        <v>#REF!</v>
      </c>
      <c r="CN61" s="77" t="e">
        <f t="shared" si="71"/>
        <v>#REF!</v>
      </c>
      <c r="CO61" s="77" t="e">
        <f t="shared" si="71"/>
        <v>#REF!</v>
      </c>
      <c r="CP61" s="77" t="e">
        <f t="shared" si="71"/>
        <v>#REF!</v>
      </c>
      <c r="CQ61" s="77" t="e">
        <f t="shared" si="71"/>
        <v>#REF!</v>
      </c>
      <c r="CR61" s="77" t="e">
        <f t="shared" si="71"/>
        <v>#REF!</v>
      </c>
      <c r="CS61" s="77" t="e">
        <f t="shared" si="71"/>
        <v>#REF!</v>
      </c>
      <c r="CT61" s="77" t="e">
        <f t="shared" si="71"/>
        <v>#REF!</v>
      </c>
      <c r="CU61" s="77" t="e">
        <f t="shared" si="71"/>
        <v>#REF!</v>
      </c>
      <c r="CV61" s="77" t="e">
        <f t="shared" si="71"/>
        <v>#REF!</v>
      </c>
      <c r="CW61" s="77" t="e">
        <f t="shared" si="71"/>
        <v>#REF!</v>
      </c>
      <c r="CX61" s="77" t="e">
        <f t="shared" si="71"/>
        <v>#REF!</v>
      </c>
      <c r="CY61" s="77" t="e">
        <f t="shared" si="71"/>
        <v>#REF!</v>
      </c>
      <c r="CZ61" s="77" t="e">
        <f t="shared" si="71"/>
        <v>#REF!</v>
      </c>
      <c r="DA61" s="77" t="e">
        <f t="shared" si="71"/>
        <v>#REF!</v>
      </c>
      <c r="DB61" s="77" t="e">
        <f t="shared" si="71"/>
        <v>#REF!</v>
      </c>
      <c r="DC61" s="77" t="e">
        <f t="shared" si="71"/>
        <v>#REF!</v>
      </c>
      <c r="DD61" s="77" t="e">
        <f t="shared" si="71"/>
        <v>#REF!</v>
      </c>
      <c r="DE61" s="77" t="e">
        <f t="shared" si="71"/>
        <v>#REF!</v>
      </c>
      <c r="DF61" s="77" t="e">
        <f t="shared" si="71"/>
        <v>#REF!</v>
      </c>
      <c r="DG61" s="77" t="e">
        <f t="shared" si="71"/>
        <v>#REF!</v>
      </c>
      <c r="DH61" s="77" t="e">
        <f t="shared" si="71"/>
        <v>#REF!</v>
      </c>
      <c r="DI61" s="77" t="e">
        <f t="shared" si="71"/>
        <v>#REF!</v>
      </c>
      <c r="DJ61" s="77" t="e">
        <f t="shared" si="71"/>
        <v>#REF!</v>
      </c>
      <c r="DK61" s="77" t="e">
        <f t="shared" si="71"/>
        <v>#REF!</v>
      </c>
      <c r="DL61" s="77" t="e">
        <f t="shared" si="71"/>
        <v>#REF!</v>
      </c>
      <c r="DM61" s="77" t="e">
        <f t="shared" si="71"/>
        <v>#REF!</v>
      </c>
      <c r="DN61" s="77" t="e">
        <f t="shared" si="71"/>
        <v>#REF!</v>
      </c>
      <c r="DO61" s="77" t="e">
        <f t="shared" si="71"/>
        <v>#REF!</v>
      </c>
      <c r="DP61" s="77" t="e">
        <f t="shared" si="71"/>
        <v>#REF!</v>
      </c>
      <c r="DQ61" s="77" t="e">
        <f t="shared" si="71"/>
        <v>#REF!</v>
      </c>
      <c r="DR61" s="77" t="e">
        <f t="shared" si="71"/>
        <v>#REF!</v>
      </c>
      <c r="DS61" s="77" t="e">
        <f t="shared" si="71"/>
        <v>#REF!</v>
      </c>
      <c r="DT61" s="77" t="e">
        <f t="shared" si="71"/>
        <v>#REF!</v>
      </c>
      <c r="DU61" s="77" t="e">
        <f t="shared" si="71"/>
        <v>#REF!</v>
      </c>
      <c r="DV61" s="77" t="e">
        <f t="shared" si="71"/>
        <v>#REF!</v>
      </c>
      <c r="DW61" s="77" t="e">
        <f t="shared" si="71"/>
        <v>#REF!</v>
      </c>
      <c r="DX61" s="77" t="e">
        <f t="shared" si="71"/>
        <v>#REF!</v>
      </c>
      <c r="DY61" s="77" t="e">
        <f t="shared" si="71"/>
        <v>#REF!</v>
      </c>
      <c r="DZ61" s="77" t="e">
        <f t="shared" ref="DZ61:GK61" si="72">IF(DZ58&lt;=0,0,DZ58)</f>
        <v>#REF!</v>
      </c>
      <c r="EA61" s="77" t="e">
        <f t="shared" si="72"/>
        <v>#REF!</v>
      </c>
      <c r="EB61" s="77" t="e">
        <f t="shared" si="72"/>
        <v>#REF!</v>
      </c>
      <c r="EC61" s="77" t="e">
        <f t="shared" si="72"/>
        <v>#REF!</v>
      </c>
      <c r="ED61" s="77" t="e">
        <f t="shared" si="72"/>
        <v>#REF!</v>
      </c>
      <c r="EE61" s="77" t="e">
        <f t="shared" si="72"/>
        <v>#REF!</v>
      </c>
      <c r="EF61" s="77" t="e">
        <f t="shared" si="72"/>
        <v>#REF!</v>
      </c>
      <c r="EG61" s="77" t="e">
        <f t="shared" si="72"/>
        <v>#REF!</v>
      </c>
      <c r="EH61" s="77" t="e">
        <f t="shared" si="72"/>
        <v>#REF!</v>
      </c>
      <c r="EI61" s="77" t="e">
        <f t="shared" si="72"/>
        <v>#REF!</v>
      </c>
      <c r="EJ61" s="77" t="e">
        <f t="shared" si="72"/>
        <v>#REF!</v>
      </c>
      <c r="EK61" s="77" t="e">
        <f t="shared" si="72"/>
        <v>#REF!</v>
      </c>
      <c r="EL61" s="77" t="e">
        <f t="shared" si="72"/>
        <v>#REF!</v>
      </c>
      <c r="EM61" s="77" t="e">
        <f t="shared" si="72"/>
        <v>#REF!</v>
      </c>
      <c r="EN61" s="77" t="e">
        <f t="shared" si="72"/>
        <v>#REF!</v>
      </c>
      <c r="EO61" s="77" t="e">
        <f t="shared" si="72"/>
        <v>#REF!</v>
      </c>
      <c r="EP61" s="77" t="e">
        <f t="shared" si="72"/>
        <v>#REF!</v>
      </c>
      <c r="EQ61" s="77" t="e">
        <f t="shared" si="72"/>
        <v>#REF!</v>
      </c>
      <c r="ER61" s="77" t="e">
        <f t="shared" si="72"/>
        <v>#REF!</v>
      </c>
      <c r="ES61" s="77" t="e">
        <f t="shared" si="72"/>
        <v>#REF!</v>
      </c>
      <c r="ET61" s="77" t="e">
        <f t="shared" si="72"/>
        <v>#REF!</v>
      </c>
      <c r="EU61" s="77" t="e">
        <f t="shared" si="72"/>
        <v>#REF!</v>
      </c>
      <c r="EV61" s="77" t="e">
        <f t="shared" si="72"/>
        <v>#REF!</v>
      </c>
      <c r="EW61" s="77" t="e">
        <f t="shared" si="72"/>
        <v>#REF!</v>
      </c>
      <c r="EX61" s="77" t="e">
        <f t="shared" si="72"/>
        <v>#REF!</v>
      </c>
      <c r="EY61" s="77" t="e">
        <f t="shared" si="72"/>
        <v>#REF!</v>
      </c>
      <c r="EZ61" s="77" t="e">
        <f t="shared" si="72"/>
        <v>#REF!</v>
      </c>
      <c r="FA61" s="77" t="e">
        <f t="shared" si="72"/>
        <v>#REF!</v>
      </c>
      <c r="FB61" s="77" t="e">
        <f t="shared" si="72"/>
        <v>#REF!</v>
      </c>
      <c r="FC61" s="77" t="e">
        <f t="shared" si="72"/>
        <v>#REF!</v>
      </c>
      <c r="FD61" s="77" t="e">
        <f t="shared" si="72"/>
        <v>#REF!</v>
      </c>
      <c r="FE61" s="77" t="e">
        <f t="shared" si="72"/>
        <v>#REF!</v>
      </c>
      <c r="FF61" s="77" t="e">
        <f t="shared" si="72"/>
        <v>#REF!</v>
      </c>
      <c r="FG61" s="77" t="e">
        <f t="shared" si="72"/>
        <v>#REF!</v>
      </c>
      <c r="FH61" s="77" t="e">
        <f t="shared" si="72"/>
        <v>#REF!</v>
      </c>
      <c r="FI61" s="77" t="e">
        <f t="shared" si="72"/>
        <v>#REF!</v>
      </c>
      <c r="FJ61" s="77" t="e">
        <f t="shared" si="72"/>
        <v>#REF!</v>
      </c>
      <c r="FK61" s="77" t="e">
        <f t="shared" si="72"/>
        <v>#REF!</v>
      </c>
      <c r="FL61" s="77" t="e">
        <f t="shared" si="72"/>
        <v>#REF!</v>
      </c>
      <c r="FM61" s="77" t="e">
        <f t="shared" si="72"/>
        <v>#REF!</v>
      </c>
      <c r="FN61" s="77" t="e">
        <f t="shared" si="72"/>
        <v>#REF!</v>
      </c>
      <c r="FO61" s="77" t="e">
        <f t="shared" si="72"/>
        <v>#REF!</v>
      </c>
      <c r="FP61" s="77" t="e">
        <f t="shared" si="72"/>
        <v>#REF!</v>
      </c>
      <c r="FQ61" s="77" t="e">
        <f t="shared" si="72"/>
        <v>#REF!</v>
      </c>
      <c r="FR61" s="77" t="e">
        <f t="shared" si="72"/>
        <v>#REF!</v>
      </c>
      <c r="FS61" s="77" t="e">
        <f t="shared" si="72"/>
        <v>#REF!</v>
      </c>
      <c r="FT61" s="77" t="e">
        <f t="shared" si="72"/>
        <v>#REF!</v>
      </c>
      <c r="FU61" s="77" t="e">
        <f t="shared" si="72"/>
        <v>#REF!</v>
      </c>
      <c r="FV61" s="77" t="e">
        <f t="shared" si="72"/>
        <v>#REF!</v>
      </c>
      <c r="FW61" s="77" t="e">
        <f t="shared" si="72"/>
        <v>#REF!</v>
      </c>
      <c r="FX61" s="77" t="e">
        <f t="shared" si="72"/>
        <v>#REF!</v>
      </c>
      <c r="FY61" s="77" t="e">
        <f t="shared" si="72"/>
        <v>#REF!</v>
      </c>
      <c r="FZ61" s="77" t="e">
        <f t="shared" si="72"/>
        <v>#REF!</v>
      </c>
      <c r="GA61" s="77" t="e">
        <f t="shared" si="72"/>
        <v>#REF!</v>
      </c>
      <c r="GB61" s="77" t="e">
        <f t="shared" si="72"/>
        <v>#REF!</v>
      </c>
      <c r="GC61" s="77" t="e">
        <f t="shared" si="72"/>
        <v>#REF!</v>
      </c>
      <c r="GD61" s="77" t="e">
        <f t="shared" si="72"/>
        <v>#REF!</v>
      </c>
      <c r="GE61" s="77" t="e">
        <f t="shared" si="72"/>
        <v>#REF!</v>
      </c>
      <c r="GF61" s="77" t="e">
        <f t="shared" si="72"/>
        <v>#REF!</v>
      </c>
      <c r="GG61" s="77" t="e">
        <f t="shared" si="72"/>
        <v>#REF!</v>
      </c>
      <c r="GH61" s="77" t="e">
        <f t="shared" si="72"/>
        <v>#REF!</v>
      </c>
      <c r="GI61" s="77" t="e">
        <f t="shared" si="72"/>
        <v>#REF!</v>
      </c>
      <c r="GJ61" s="77" t="e">
        <f t="shared" si="72"/>
        <v>#REF!</v>
      </c>
      <c r="GK61" s="77" t="e">
        <f t="shared" si="72"/>
        <v>#REF!</v>
      </c>
      <c r="GL61" s="77" t="e">
        <f t="shared" ref="GL61:HI61" si="73">IF(GL58&lt;=0,0,GL58)</f>
        <v>#REF!</v>
      </c>
      <c r="GM61" s="77" t="e">
        <f t="shared" si="73"/>
        <v>#REF!</v>
      </c>
      <c r="GN61" s="77" t="e">
        <f t="shared" si="73"/>
        <v>#REF!</v>
      </c>
      <c r="GO61" s="77" t="e">
        <f t="shared" si="73"/>
        <v>#REF!</v>
      </c>
      <c r="GP61" s="77" t="e">
        <f t="shared" si="73"/>
        <v>#REF!</v>
      </c>
      <c r="GQ61" s="77" t="e">
        <f t="shared" si="73"/>
        <v>#REF!</v>
      </c>
      <c r="GR61" s="77" t="e">
        <f t="shared" si="73"/>
        <v>#REF!</v>
      </c>
      <c r="GS61" s="77" t="e">
        <f t="shared" si="73"/>
        <v>#REF!</v>
      </c>
      <c r="GT61" s="77" t="e">
        <f t="shared" si="73"/>
        <v>#REF!</v>
      </c>
      <c r="GU61" s="77" t="e">
        <f t="shared" si="73"/>
        <v>#REF!</v>
      </c>
      <c r="GV61" s="77" t="e">
        <f t="shared" si="73"/>
        <v>#REF!</v>
      </c>
      <c r="GW61" s="77" t="e">
        <f t="shared" si="73"/>
        <v>#REF!</v>
      </c>
      <c r="GX61" s="77" t="e">
        <f t="shared" si="73"/>
        <v>#REF!</v>
      </c>
      <c r="GY61" s="77" t="e">
        <f t="shared" si="73"/>
        <v>#REF!</v>
      </c>
      <c r="GZ61" s="77" t="e">
        <f t="shared" si="73"/>
        <v>#REF!</v>
      </c>
      <c r="HA61" s="77" t="e">
        <f t="shared" si="73"/>
        <v>#REF!</v>
      </c>
      <c r="HB61" s="77" t="e">
        <f t="shared" si="73"/>
        <v>#REF!</v>
      </c>
      <c r="HC61" s="77" t="e">
        <f t="shared" si="73"/>
        <v>#REF!</v>
      </c>
      <c r="HD61" s="77" t="e">
        <f t="shared" si="73"/>
        <v>#REF!</v>
      </c>
      <c r="HE61" s="77" t="e">
        <f t="shared" si="73"/>
        <v>#REF!</v>
      </c>
      <c r="HF61" s="77" t="e">
        <f t="shared" si="73"/>
        <v>#REF!</v>
      </c>
      <c r="HG61" s="77" t="e">
        <f t="shared" si="73"/>
        <v>#REF!</v>
      </c>
      <c r="HH61" s="77" t="e">
        <f t="shared" si="73"/>
        <v>#REF!</v>
      </c>
      <c r="HI61" s="77" t="e">
        <f t="shared" si="73"/>
        <v>#REF!</v>
      </c>
    </row>
    <row r="62" spans="1:217" x14ac:dyDescent="0.2">
      <c r="A62" s="29" t="s">
        <v>246</v>
      </c>
      <c r="B62" s="77">
        <f t="shared" ref="B62:BM62" si="74">_xlfn.SINGLE(IRPJ)*B61+IF(B61&gt;20,_xlfn.SINGLE(AdicionalIRPJ)*(B61-20))</f>
        <v>0</v>
      </c>
      <c r="C62" s="77">
        <f t="shared" si="74"/>
        <v>0</v>
      </c>
      <c r="D62" s="77">
        <f t="shared" si="74"/>
        <v>0</v>
      </c>
      <c r="E62" s="77">
        <f t="shared" si="74"/>
        <v>0</v>
      </c>
      <c r="F62" s="77">
        <f t="shared" si="74"/>
        <v>0</v>
      </c>
      <c r="G62" s="77">
        <f t="shared" si="74"/>
        <v>0</v>
      </c>
      <c r="H62" s="77" t="e">
        <f t="shared" si="74"/>
        <v>#REF!</v>
      </c>
      <c r="I62" s="77" t="e">
        <f t="shared" si="74"/>
        <v>#REF!</v>
      </c>
      <c r="J62" s="77" t="e">
        <f t="shared" si="74"/>
        <v>#REF!</v>
      </c>
      <c r="K62" s="77" t="e">
        <f t="shared" si="74"/>
        <v>#REF!</v>
      </c>
      <c r="L62" s="77" t="e">
        <f t="shared" si="74"/>
        <v>#REF!</v>
      </c>
      <c r="M62" s="77" t="e">
        <f t="shared" si="74"/>
        <v>#REF!</v>
      </c>
      <c r="N62" s="77" t="e">
        <f t="shared" si="74"/>
        <v>#REF!</v>
      </c>
      <c r="O62" s="77" t="e">
        <f t="shared" si="74"/>
        <v>#REF!</v>
      </c>
      <c r="P62" s="77" t="e">
        <f t="shared" si="74"/>
        <v>#REF!</v>
      </c>
      <c r="Q62" s="77" t="e">
        <f t="shared" si="74"/>
        <v>#REF!</v>
      </c>
      <c r="R62" s="77" t="e">
        <f t="shared" si="74"/>
        <v>#REF!</v>
      </c>
      <c r="S62" s="77" t="e">
        <f t="shared" si="74"/>
        <v>#REF!</v>
      </c>
      <c r="T62" s="77" t="e">
        <f t="shared" si="74"/>
        <v>#REF!</v>
      </c>
      <c r="U62" s="77" t="e">
        <f t="shared" si="74"/>
        <v>#REF!</v>
      </c>
      <c r="V62" s="77" t="e">
        <f t="shared" si="74"/>
        <v>#REF!</v>
      </c>
      <c r="W62" s="77" t="e">
        <f t="shared" si="74"/>
        <v>#REF!</v>
      </c>
      <c r="X62" s="77" t="e">
        <f t="shared" si="74"/>
        <v>#REF!</v>
      </c>
      <c r="Y62" s="77" t="e">
        <f t="shared" si="74"/>
        <v>#REF!</v>
      </c>
      <c r="Z62" s="77" t="e">
        <f t="shared" si="74"/>
        <v>#REF!</v>
      </c>
      <c r="AA62" s="77" t="e">
        <f t="shared" si="74"/>
        <v>#REF!</v>
      </c>
      <c r="AB62" s="77" t="e">
        <f t="shared" si="74"/>
        <v>#REF!</v>
      </c>
      <c r="AC62" s="77" t="e">
        <f t="shared" si="74"/>
        <v>#REF!</v>
      </c>
      <c r="AD62" s="77" t="e">
        <f t="shared" si="74"/>
        <v>#REF!</v>
      </c>
      <c r="AE62" s="77" t="e">
        <f t="shared" si="74"/>
        <v>#REF!</v>
      </c>
      <c r="AF62" s="77" t="e">
        <f t="shared" si="74"/>
        <v>#REF!</v>
      </c>
      <c r="AG62" s="77" t="e">
        <f t="shared" si="74"/>
        <v>#REF!</v>
      </c>
      <c r="AH62" s="77" t="e">
        <f t="shared" si="74"/>
        <v>#REF!</v>
      </c>
      <c r="AI62" s="77" t="e">
        <f t="shared" si="74"/>
        <v>#REF!</v>
      </c>
      <c r="AJ62" s="77" t="e">
        <f t="shared" si="74"/>
        <v>#REF!</v>
      </c>
      <c r="AK62" s="77" t="e">
        <f t="shared" si="74"/>
        <v>#REF!</v>
      </c>
      <c r="AL62" s="77" t="e">
        <f t="shared" si="74"/>
        <v>#REF!</v>
      </c>
      <c r="AM62" s="77" t="e">
        <f t="shared" si="74"/>
        <v>#REF!</v>
      </c>
      <c r="AN62" s="77" t="e">
        <f t="shared" si="74"/>
        <v>#REF!</v>
      </c>
      <c r="AO62" s="77" t="e">
        <f t="shared" si="74"/>
        <v>#REF!</v>
      </c>
      <c r="AP62" s="77" t="e">
        <f t="shared" si="74"/>
        <v>#REF!</v>
      </c>
      <c r="AQ62" s="77" t="e">
        <f t="shared" si="74"/>
        <v>#REF!</v>
      </c>
      <c r="AR62" s="77" t="e">
        <f t="shared" si="74"/>
        <v>#REF!</v>
      </c>
      <c r="AS62" s="77" t="e">
        <f t="shared" si="74"/>
        <v>#REF!</v>
      </c>
      <c r="AT62" s="77" t="e">
        <f t="shared" si="74"/>
        <v>#REF!</v>
      </c>
      <c r="AU62" s="77" t="e">
        <f t="shared" si="74"/>
        <v>#REF!</v>
      </c>
      <c r="AV62" s="77" t="e">
        <f t="shared" si="74"/>
        <v>#REF!</v>
      </c>
      <c r="AW62" s="77" t="e">
        <f t="shared" si="74"/>
        <v>#REF!</v>
      </c>
      <c r="AX62" s="77" t="e">
        <f t="shared" si="74"/>
        <v>#REF!</v>
      </c>
      <c r="AY62" s="77" t="e">
        <f t="shared" si="74"/>
        <v>#REF!</v>
      </c>
      <c r="AZ62" s="77" t="e">
        <f t="shared" si="74"/>
        <v>#REF!</v>
      </c>
      <c r="BA62" s="77" t="e">
        <f t="shared" si="74"/>
        <v>#REF!</v>
      </c>
      <c r="BB62" s="77" t="e">
        <f t="shared" si="74"/>
        <v>#REF!</v>
      </c>
      <c r="BC62" s="77" t="e">
        <f t="shared" si="74"/>
        <v>#REF!</v>
      </c>
      <c r="BD62" s="77" t="e">
        <f t="shared" si="74"/>
        <v>#REF!</v>
      </c>
      <c r="BE62" s="77" t="e">
        <f t="shared" si="74"/>
        <v>#REF!</v>
      </c>
      <c r="BF62" s="77" t="e">
        <f t="shared" si="74"/>
        <v>#REF!</v>
      </c>
      <c r="BG62" s="77" t="e">
        <f t="shared" si="74"/>
        <v>#REF!</v>
      </c>
      <c r="BH62" s="77" t="e">
        <f t="shared" si="74"/>
        <v>#REF!</v>
      </c>
      <c r="BI62" s="77" t="e">
        <f t="shared" si="74"/>
        <v>#REF!</v>
      </c>
      <c r="BJ62" s="77" t="e">
        <f t="shared" si="74"/>
        <v>#REF!</v>
      </c>
      <c r="BK62" s="77" t="e">
        <f t="shared" si="74"/>
        <v>#REF!</v>
      </c>
      <c r="BL62" s="77" t="e">
        <f t="shared" si="74"/>
        <v>#REF!</v>
      </c>
      <c r="BM62" s="77" t="e">
        <f t="shared" si="74"/>
        <v>#REF!</v>
      </c>
      <c r="BN62" s="77" t="e">
        <f t="shared" ref="BN62:DY62" si="75">_xlfn.SINGLE(IRPJ)*BN61+IF(BN61&gt;20,_xlfn.SINGLE(AdicionalIRPJ)*(BN61-20))</f>
        <v>#REF!</v>
      </c>
      <c r="BO62" s="77" t="e">
        <f t="shared" si="75"/>
        <v>#REF!</v>
      </c>
      <c r="BP62" s="77" t="e">
        <f t="shared" si="75"/>
        <v>#REF!</v>
      </c>
      <c r="BQ62" s="77" t="e">
        <f t="shared" si="75"/>
        <v>#REF!</v>
      </c>
      <c r="BR62" s="77" t="e">
        <f t="shared" si="75"/>
        <v>#REF!</v>
      </c>
      <c r="BS62" s="77" t="e">
        <f t="shared" si="75"/>
        <v>#REF!</v>
      </c>
      <c r="BT62" s="77" t="e">
        <f t="shared" si="75"/>
        <v>#REF!</v>
      </c>
      <c r="BU62" s="77" t="e">
        <f t="shared" si="75"/>
        <v>#REF!</v>
      </c>
      <c r="BV62" s="77" t="e">
        <f t="shared" si="75"/>
        <v>#REF!</v>
      </c>
      <c r="BW62" s="77" t="e">
        <f t="shared" si="75"/>
        <v>#REF!</v>
      </c>
      <c r="BX62" s="77" t="e">
        <f t="shared" si="75"/>
        <v>#REF!</v>
      </c>
      <c r="BY62" s="77" t="e">
        <f t="shared" si="75"/>
        <v>#REF!</v>
      </c>
      <c r="BZ62" s="77" t="e">
        <f t="shared" si="75"/>
        <v>#REF!</v>
      </c>
      <c r="CA62" s="77" t="e">
        <f t="shared" si="75"/>
        <v>#REF!</v>
      </c>
      <c r="CB62" s="77" t="e">
        <f t="shared" si="75"/>
        <v>#REF!</v>
      </c>
      <c r="CC62" s="77" t="e">
        <f t="shared" si="75"/>
        <v>#REF!</v>
      </c>
      <c r="CD62" s="77" t="e">
        <f t="shared" si="75"/>
        <v>#REF!</v>
      </c>
      <c r="CE62" s="77" t="e">
        <f t="shared" si="75"/>
        <v>#REF!</v>
      </c>
      <c r="CF62" s="77" t="e">
        <f t="shared" si="75"/>
        <v>#REF!</v>
      </c>
      <c r="CG62" s="77" t="e">
        <f t="shared" si="75"/>
        <v>#REF!</v>
      </c>
      <c r="CH62" s="77" t="e">
        <f t="shared" si="75"/>
        <v>#REF!</v>
      </c>
      <c r="CI62" s="77" t="e">
        <f t="shared" si="75"/>
        <v>#REF!</v>
      </c>
      <c r="CJ62" s="77" t="e">
        <f t="shared" si="75"/>
        <v>#REF!</v>
      </c>
      <c r="CK62" s="77" t="e">
        <f t="shared" si="75"/>
        <v>#REF!</v>
      </c>
      <c r="CL62" s="77" t="e">
        <f t="shared" si="75"/>
        <v>#REF!</v>
      </c>
      <c r="CM62" s="77" t="e">
        <f t="shared" si="75"/>
        <v>#REF!</v>
      </c>
      <c r="CN62" s="77" t="e">
        <f t="shared" si="75"/>
        <v>#REF!</v>
      </c>
      <c r="CO62" s="77" t="e">
        <f t="shared" si="75"/>
        <v>#REF!</v>
      </c>
      <c r="CP62" s="77" t="e">
        <f t="shared" si="75"/>
        <v>#REF!</v>
      </c>
      <c r="CQ62" s="77" t="e">
        <f t="shared" si="75"/>
        <v>#REF!</v>
      </c>
      <c r="CR62" s="77" t="e">
        <f t="shared" si="75"/>
        <v>#REF!</v>
      </c>
      <c r="CS62" s="77" t="e">
        <f t="shared" si="75"/>
        <v>#REF!</v>
      </c>
      <c r="CT62" s="77" t="e">
        <f t="shared" si="75"/>
        <v>#REF!</v>
      </c>
      <c r="CU62" s="77" t="e">
        <f t="shared" si="75"/>
        <v>#REF!</v>
      </c>
      <c r="CV62" s="77" t="e">
        <f t="shared" si="75"/>
        <v>#REF!</v>
      </c>
      <c r="CW62" s="77" t="e">
        <f t="shared" si="75"/>
        <v>#REF!</v>
      </c>
      <c r="CX62" s="77" t="e">
        <f t="shared" si="75"/>
        <v>#REF!</v>
      </c>
      <c r="CY62" s="77" t="e">
        <f t="shared" si="75"/>
        <v>#REF!</v>
      </c>
      <c r="CZ62" s="77" t="e">
        <f t="shared" si="75"/>
        <v>#REF!</v>
      </c>
      <c r="DA62" s="77" t="e">
        <f t="shared" si="75"/>
        <v>#REF!</v>
      </c>
      <c r="DB62" s="77" t="e">
        <f t="shared" si="75"/>
        <v>#REF!</v>
      </c>
      <c r="DC62" s="77" t="e">
        <f t="shared" si="75"/>
        <v>#REF!</v>
      </c>
      <c r="DD62" s="77" t="e">
        <f t="shared" si="75"/>
        <v>#REF!</v>
      </c>
      <c r="DE62" s="77" t="e">
        <f t="shared" si="75"/>
        <v>#REF!</v>
      </c>
      <c r="DF62" s="77" t="e">
        <f t="shared" si="75"/>
        <v>#REF!</v>
      </c>
      <c r="DG62" s="77" t="e">
        <f t="shared" si="75"/>
        <v>#REF!</v>
      </c>
      <c r="DH62" s="77" t="e">
        <f t="shared" si="75"/>
        <v>#REF!</v>
      </c>
      <c r="DI62" s="77" t="e">
        <f t="shared" si="75"/>
        <v>#REF!</v>
      </c>
      <c r="DJ62" s="77" t="e">
        <f t="shared" si="75"/>
        <v>#REF!</v>
      </c>
      <c r="DK62" s="77" t="e">
        <f t="shared" si="75"/>
        <v>#REF!</v>
      </c>
      <c r="DL62" s="77" t="e">
        <f t="shared" si="75"/>
        <v>#REF!</v>
      </c>
      <c r="DM62" s="77" t="e">
        <f t="shared" si="75"/>
        <v>#REF!</v>
      </c>
      <c r="DN62" s="77" t="e">
        <f t="shared" si="75"/>
        <v>#REF!</v>
      </c>
      <c r="DO62" s="77" t="e">
        <f t="shared" si="75"/>
        <v>#REF!</v>
      </c>
      <c r="DP62" s="77" t="e">
        <f t="shared" si="75"/>
        <v>#REF!</v>
      </c>
      <c r="DQ62" s="77" t="e">
        <f t="shared" si="75"/>
        <v>#REF!</v>
      </c>
      <c r="DR62" s="77" t="e">
        <f t="shared" si="75"/>
        <v>#REF!</v>
      </c>
      <c r="DS62" s="77" t="e">
        <f t="shared" si="75"/>
        <v>#REF!</v>
      </c>
      <c r="DT62" s="77" t="e">
        <f t="shared" si="75"/>
        <v>#REF!</v>
      </c>
      <c r="DU62" s="77" t="e">
        <f t="shared" si="75"/>
        <v>#REF!</v>
      </c>
      <c r="DV62" s="77" t="e">
        <f t="shared" si="75"/>
        <v>#REF!</v>
      </c>
      <c r="DW62" s="77" t="e">
        <f t="shared" si="75"/>
        <v>#REF!</v>
      </c>
      <c r="DX62" s="77" t="e">
        <f t="shared" si="75"/>
        <v>#REF!</v>
      </c>
      <c r="DY62" s="77" t="e">
        <f t="shared" si="75"/>
        <v>#REF!</v>
      </c>
      <c r="DZ62" s="77" t="e">
        <f t="shared" ref="DZ62:GK62" si="76">_xlfn.SINGLE(IRPJ)*DZ61+IF(DZ61&gt;20,_xlfn.SINGLE(AdicionalIRPJ)*(DZ61-20))</f>
        <v>#REF!</v>
      </c>
      <c r="EA62" s="77" t="e">
        <f t="shared" si="76"/>
        <v>#REF!</v>
      </c>
      <c r="EB62" s="77" t="e">
        <f t="shared" si="76"/>
        <v>#REF!</v>
      </c>
      <c r="EC62" s="77" t="e">
        <f t="shared" si="76"/>
        <v>#REF!</v>
      </c>
      <c r="ED62" s="77" t="e">
        <f t="shared" si="76"/>
        <v>#REF!</v>
      </c>
      <c r="EE62" s="77" t="e">
        <f t="shared" si="76"/>
        <v>#REF!</v>
      </c>
      <c r="EF62" s="77" t="e">
        <f t="shared" si="76"/>
        <v>#REF!</v>
      </c>
      <c r="EG62" s="77" t="e">
        <f t="shared" si="76"/>
        <v>#REF!</v>
      </c>
      <c r="EH62" s="77" t="e">
        <f t="shared" si="76"/>
        <v>#REF!</v>
      </c>
      <c r="EI62" s="77" t="e">
        <f t="shared" si="76"/>
        <v>#REF!</v>
      </c>
      <c r="EJ62" s="77" t="e">
        <f t="shared" si="76"/>
        <v>#REF!</v>
      </c>
      <c r="EK62" s="77" t="e">
        <f t="shared" si="76"/>
        <v>#REF!</v>
      </c>
      <c r="EL62" s="77" t="e">
        <f t="shared" si="76"/>
        <v>#REF!</v>
      </c>
      <c r="EM62" s="77" t="e">
        <f t="shared" si="76"/>
        <v>#REF!</v>
      </c>
      <c r="EN62" s="77" t="e">
        <f t="shared" si="76"/>
        <v>#REF!</v>
      </c>
      <c r="EO62" s="77" t="e">
        <f t="shared" si="76"/>
        <v>#REF!</v>
      </c>
      <c r="EP62" s="77" t="e">
        <f t="shared" si="76"/>
        <v>#REF!</v>
      </c>
      <c r="EQ62" s="77" t="e">
        <f t="shared" si="76"/>
        <v>#REF!</v>
      </c>
      <c r="ER62" s="77" t="e">
        <f t="shared" si="76"/>
        <v>#REF!</v>
      </c>
      <c r="ES62" s="77" t="e">
        <f t="shared" si="76"/>
        <v>#REF!</v>
      </c>
      <c r="ET62" s="77" t="e">
        <f t="shared" si="76"/>
        <v>#REF!</v>
      </c>
      <c r="EU62" s="77" t="e">
        <f t="shared" si="76"/>
        <v>#REF!</v>
      </c>
      <c r="EV62" s="77" t="e">
        <f t="shared" si="76"/>
        <v>#REF!</v>
      </c>
      <c r="EW62" s="77" t="e">
        <f t="shared" si="76"/>
        <v>#REF!</v>
      </c>
      <c r="EX62" s="77" t="e">
        <f t="shared" si="76"/>
        <v>#REF!</v>
      </c>
      <c r="EY62" s="77" t="e">
        <f t="shared" si="76"/>
        <v>#REF!</v>
      </c>
      <c r="EZ62" s="77" t="e">
        <f t="shared" si="76"/>
        <v>#REF!</v>
      </c>
      <c r="FA62" s="77" t="e">
        <f t="shared" si="76"/>
        <v>#REF!</v>
      </c>
      <c r="FB62" s="77" t="e">
        <f t="shared" si="76"/>
        <v>#REF!</v>
      </c>
      <c r="FC62" s="77" t="e">
        <f t="shared" si="76"/>
        <v>#REF!</v>
      </c>
      <c r="FD62" s="77" t="e">
        <f t="shared" si="76"/>
        <v>#REF!</v>
      </c>
      <c r="FE62" s="77" t="e">
        <f t="shared" si="76"/>
        <v>#REF!</v>
      </c>
      <c r="FF62" s="77" t="e">
        <f t="shared" si="76"/>
        <v>#REF!</v>
      </c>
      <c r="FG62" s="77" t="e">
        <f t="shared" si="76"/>
        <v>#REF!</v>
      </c>
      <c r="FH62" s="77" t="e">
        <f t="shared" si="76"/>
        <v>#REF!</v>
      </c>
      <c r="FI62" s="77" t="e">
        <f t="shared" si="76"/>
        <v>#REF!</v>
      </c>
      <c r="FJ62" s="77" t="e">
        <f t="shared" si="76"/>
        <v>#REF!</v>
      </c>
      <c r="FK62" s="77" t="e">
        <f t="shared" si="76"/>
        <v>#REF!</v>
      </c>
      <c r="FL62" s="77" t="e">
        <f t="shared" si="76"/>
        <v>#REF!</v>
      </c>
      <c r="FM62" s="77" t="e">
        <f t="shared" si="76"/>
        <v>#REF!</v>
      </c>
      <c r="FN62" s="77" t="e">
        <f t="shared" si="76"/>
        <v>#REF!</v>
      </c>
      <c r="FO62" s="77" t="e">
        <f t="shared" si="76"/>
        <v>#REF!</v>
      </c>
      <c r="FP62" s="77" t="e">
        <f t="shared" si="76"/>
        <v>#REF!</v>
      </c>
      <c r="FQ62" s="77" t="e">
        <f t="shared" si="76"/>
        <v>#REF!</v>
      </c>
      <c r="FR62" s="77" t="e">
        <f t="shared" si="76"/>
        <v>#REF!</v>
      </c>
      <c r="FS62" s="77" t="e">
        <f t="shared" si="76"/>
        <v>#REF!</v>
      </c>
      <c r="FT62" s="77" t="e">
        <f t="shared" si="76"/>
        <v>#REF!</v>
      </c>
      <c r="FU62" s="77" t="e">
        <f t="shared" si="76"/>
        <v>#REF!</v>
      </c>
      <c r="FV62" s="77" t="e">
        <f t="shared" si="76"/>
        <v>#REF!</v>
      </c>
      <c r="FW62" s="77" t="e">
        <f t="shared" si="76"/>
        <v>#REF!</v>
      </c>
      <c r="FX62" s="77" t="e">
        <f t="shared" si="76"/>
        <v>#REF!</v>
      </c>
      <c r="FY62" s="77" t="e">
        <f t="shared" si="76"/>
        <v>#REF!</v>
      </c>
      <c r="FZ62" s="77" t="e">
        <f t="shared" si="76"/>
        <v>#REF!</v>
      </c>
      <c r="GA62" s="77" t="e">
        <f t="shared" si="76"/>
        <v>#REF!</v>
      </c>
      <c r="GB62" s="77" t="e">
        <f t="shared" si="76"/>
        <v>#REF!</v>
      </c>
      <c r="GC62" s="77" t="e">
        <f t="shared" si="76"/>
        <v>#REF!</v>
      </c>
      <c r="GD62" s="77" t="e">
        <f t="shared" si="76"/>
        <v>#REF!</v>
      </c>
      <c r="GE62" s="77" t="e">
        <f t="shared" si="76"/>
        <v>#REF!</v>
      </c>
      <c r="GF62" s="77" t="e">
        <f t="shared" si="76"/>
        <v>#REF!</v>
      </c>
      <c r="GG62" s="77" t="e">
        <f t="shared" si="76"/>
        <v>#REF!</v>
      </c>
      <c r="GH62" s="77" t="e">
        <f t="shared" si="76"/>
        <v>#REF!</v>
      </c>
      <c r="GI62" s="77" t="e">
        <f t="shared" si="76"/>
        <v>#REF!</v>
      </c>
      <c r="GJ62" s="77" t="e">
        <f t="shared" si="76"/>
        <v>#REF!</v>
      </c>
      <c r="GK62" s="77" t="e">
        <f t="shared" si="76"/>
        <v>#REF!</v>
      </c>
      <c r="GL62" s="77" t="e">
        <f t="shared" ref="GL62:HI62" si="77">_xlfn.SINGLE(IRPJ)*GL61+IF(GL61&gt;20,_xlfn.SINGLE(AdicionalIRPJ)*(GL61-20))</f>
        <v>#REF!</v>
      </c>
      <c r="GM62" s="77" t="e">
        <f t="shared" si="77"/>
        <v>#REF!</v>
      </c>
      <c r="GN62" s="77" t="e">
        <f t="shared" si="77"/>
        <v>#REF!</v>
      </c>
      <c r="GO62" s="77" t="e">
        <f t="shared" si="77"/>
        <v>#REF!</v>
      </c>
      <c r="GP62" s="77" t="e">
        <f t="shared" si="77"/>
        <v>#REF!</v>
      </c>
      <c r="GQ62" s="77" t="e">
        <f t="shared" si="77"/>
        <v>#REF!</v>
      </c>
      <c r="GR62" s="77" t="e">
        <f t="shared" si="77"/>
        <v>#REF!</v>
      </c>
      <c r="GS62" s="77" t="e">
        <f t="shared" si="77"/>
        <v>#REF!</v>
      </c>
      <c r="GT62" s="77" t="e">
        <f t="shared" si="77"/>
        <v>#REF!</v>
      </c>
      <c r="GU62" s="77" t="e">
        <f t="shared" si="77"/>
        <v>#REF!</v>
      </c>
      <c r="GV62" s="77" t="e">
        <f t="shared" si="77"/>
        <v>#REF!</v>
      </c>
      <c r="GW62" s="77" t="e">
        <f t="shared" si="77"/>
        <v>#REF!</v>
      </c>
      <c r="GX62" s="77" t="e">
        <f t="shared" si="77"/>
        <v>#REF!</v>
      </c>
      <c r="GY62" s="77" t="e">
        <f t="shared" si="77"/>
        <v>#REF!</v>
      </c>
      <c r="GZ62" s="77" t="e">
        <f t="shared" si="77"/>
        <v>#REF!</v>
      </c>
      <c r="HA62" s="77" t="e">
        <f t="shared" si="77"/>
        <v>#REF!</v>
      </c>
      <c r="HB62" s="77" t="e">
        <f t="shared" si="77"/>
        <v>#REF!</v>
      </c>
      <c r="HC62" s="77" t="e">
        <f t="shared" si="77"/>
        <v>#REF!</v>
      </c>
      <c r="HD62" s="77" t="e">
        <f t="shared" si="77"/>
        <v>#REF!</v>
      </c>
      <c r="HE62" s="77" t="e">
        <f t="shared" si="77"/>
        <v>#REF!</v>
      </c>
      <c r="HF62" s="77" t="e">
        <f t="shared" si="77"/>
        <v>#REF!</v>
      </c>
      <c r="HG62" s="77" t="e">
        <f t="shared" si="77"/>
        <v>#REF!</v>
      </c>
      <c r="HH62" s="77" t="e">
        <f t="shared" si="77"/>
        <v>#REF!</v>
      </c>
      <c r="HI62" s="77" t="e">
        <f t="shared" si="77"/>
        <v>#REF!</v>
      </c>
    </row>
    <row r="63" spans="1:217" x14ac:dyDescent="0.2">
      <c r="A63" s="29" t="s">
        <v>247</v>
      </c>
      <c r="B63" s="77">
        <f t="shared" ref="B63:BM63" si="78">_xlfn.SINGLE(CSLL)*B61</f>
        <v>0</v>
      </c>
      <c r="C63" s="77">
        <f t="shared" si="78"/>
        <v>0</v>
      </c>
      <c r="D63" s="77">
        <f t="shared" si="78"/>
        <v>0</v>
      </c>
      <c r="E63" s="77">
        <f t="shared" si="78"/>
        <v>0</v>
      </c>
      <c r="F63" s="77">
        <f t="shared" si="78"/>
        <v>0</v>
      </c>
      <c r="G63" s="77">
        <f t="shared" si="78"/>
        <v>0</v>
      </c>
      <c r="H63" s="77" t="e">
        <f t="shared" si="78"/>
        <v>#REF!</v>
      </c>
      <c r="I63" s="77" t="e">
        <f t="shared" si="78"/>
        <v>#REF!</v>
      </c>
      <c r="J63" s="77" t="e">
        <f t="shared" si="78"/>
        <v>#REF!</v>
      </c>
      <c r="K63" s="77" t="e">
        <f t="shared" si="78"/>
        <v>#REF!</v>
      </c>
      <c r="L63" s="77" t="e">
        <f t="shared" si="78"/>
        <v>#REF!</v>
      </c>
      <c r="M63" s="77" t="e">
        <f t="shared" si="78"/>
        <v>#REF!</v>
      </c>
      <c r="N63" s="77" t="e">
        <f t="shared" si="78"/>
        <v>#REF!</v>
      </c>
      <c r="O63" s="77" t="e">
        <f t="shared" si="78"/>
        <v>#REF!</v>
      </c>
      <c r="P63" s="77" t="e">
        <f t="shared" si="78"/>
        <v>#REF!</v>
      </c>
      <c r="Q63" s="77" t="e">
        <f t="shared" si="78"/>
        <v>#REF!</v>
      </c>
      <c r="R63" s="77" t="e">
        <f t="shared" si="78"/>
        <v>#REF!</v>
      </c>
      <c r="S63" s="77" t="e">
        <f t="shared" si="78"/>
        <v>#REF!</v>
      </c>
      <c r="T63" s="77" t="e">
        <f t="shared" si="78"/>
        <v>#REF!</v>
      </c>
      <c r="U63" s="77" t="e">
        <f t="shared" si="78"/>
        <v>#REF!</v>
      </c>
      <c r="V63" s="77" t="e">
        <f t="shared" si="78"/>
        <v>#REF!</v>
      </c>
      <c r="W63" s="77" t="e">
        <f t="shared" si="78"/>
        <v>#REF!</v>
      </c>
      <c r="X63" s="77" t="e">
        <f t="shared" si="78"/>
        <v>#REF!</v>
      </c>
      <c r="Y63" s="77" t="e">
        <f t="shared" si="78"/>
        <v>#REF!</v>
      </c>
      <c r="Z63" s="77" t="e">
        <f t="shared" si="78"/>
        <v>#REF!</v>
      </c>
      <c r="AA63" s="77" t="e">
        <f t="shared" si="78"/>
        <v>#REF!</v>
      </c>
      <c r="AB63" s="77" t="e">
        <f t="shared" si="78"/>
        <v>#REF!</v>
      </c>
      <c r="AC63" s="77" t="e">
        <f t="shared" si="78"/>
        <v>#REF!</v>
      </c>
      <c r="AD63" s="77" t="e">
        <f t="shared" si="78"/>
        <v>#REF!</v>
      </c>
      <c r="AE63" s="77" t="e">
        <f t="shared" si="78"/>
        <v>#REF!</v>
      </c>
      <c r="AF63" s="77" t="e">
        <f t="shared" si="78"/>
        <v>#REF!</v>
      </c>
      <c r="AG63" s="77" t="e">
        <f t="shared" si="78"/>
        <v>#REF!</v>
      </c>
      <c r="AH63" s="77" t="e">
        <f t="shared" si="78"/>
        <v>#REF!</v>
      </c>
      <c r="AI63" s="77" t="e">
        <f t="shared" si="78"/>
        <v>#REF!</v>
      </c>
      <c r="AJ63" s="77" t="e">
        <f t="shared" si="78"/>
        <v>#REF!</v>
      </c>
      <c r="AK63" s="77" t="e">
        <f t="shared" si="78"/>
        <v>#REF!</v>
      </c>
      <c r="AL63" s="77" t="e">
        <f t="shared" si="78"/>
        <v>#REF!</v>
      </c>
      <c r="AM63" s="77" t="e">
        <f t="shared" si="78"/>
        <v>#REF!</v>
      </c>
      <c r="AN63" s="77" t="e">
        <f t="shared" si="78"/>
        <v>#REF!</v>
      </c>
      <c r="AO63" s="77" t="e">
        <f t="shared" si="78"/>
        <v>#REF!</v>
      </c>
      <c r="AP63" s="77" t="e">
        <f t="shared" si="78"/>
        <v>#REF!</v>
      </c>
      <c r="AQ63" s="77" t="e">
        <f t="shared" si="78"/>
        <v>#REF!</v>
      </c>
      <c r="AR63" s="77" t="e">
        <f t="shared" si="78"/>
        <v>#REF!</v>
      </c>
      <c r="AS63" s="77" t="e">
        <f t="shared" si="78"/>
        <v>#REF!</v>
      </c>
      <c r="AT63" s="77" t="e">
        <f t="shared" si="78"/>
        <v>#REF!</v>
      </c>
      <c r="AU63" s="77" t="e">
        <f t="shared" si="78"/>
        <v>#REF!</v>
      </c>
      <c r="AV63" s="77" t="e">
        <f t="shared" si="78"/>
        <v>#REF!</v>
      </c>
      <c r="AW63" s="77" t="e">
        <f t="shared" si="78"/>
        <v>#REF!</v>
      </c>
      <c r="AX63" s="77" t="e">
        <f t="shared" si="78"/>
        <v>#REF!</v>
      </c>
      <c r="AY63" s="77" t="e">
        <f t="shared" si="78"/>
        <v>#REF!</v>
      </c>
      <c r="AZ63" s="77" t="e">
        <f t="shared" si="78"/>
        <v>#REF!</v>
      </c>
      <c r="BA63" s="77" t="e">
        <f t="shared" si="78"/>
        <v>#REF!</v>
      </c>
      <c r="BB63" s="77" t="e">
        <f t="shared" si="78"/>
        <v>#REF!</v>
      </c>
      <c r="BC63" s="77" t="e">
        <f t="shared" si="78"/>
        <v>#REF!</v>
      </c>
      <c r="BD63" s="77" t="e">
        <f t="shared" si="78"/>
        <v>#REF!</v>
      </c>
      <c r="BE63" s="77" t="e">
        <f t="shared" si="78"/>
        <v>#REF!</v>
      </c>
      <c r="BF63" s="77" t="e">
        <f t="shared" si="78"/>
        <v>#REF!</v>
      </c>
      <c r="BG63" s="77" t="e">
        <f t="shared" si="78"/>
        <v>#REF!</v>
      </c>
      <c r="BH63" s="77" t="e">
        <f t="shared" si="78"/>
        <v>#REF!</v>
      </c>
      <c r="BI63" s="77" t="e">
        <f t="shared" si="78"/>
        <v>#REF!</v>
      </c>
      <c r="BJ63" s="77" t="e">
        <f t="shared" si="78"/>
        <v>#REF!</v>
      </c>
      <c r="BK63" s="77" t="e">
        <f t="shared" si="78"/>
        <v>#REF!</v>
      </c>
      <c r="BL63" s="77" t="e">
        <f t="shared" si="78"/>
        <v>#REF!</v>
      </c>
      <c r="BM63" s="77" t="e">
        <f t="shared" si="78"/>
        <v>#REF!</v>
      </c>
      <c r="BN63" s="77" t="e">
        <f t="shared" ref="BN63:DY63" si="79">_xlfn.SINGLE(CSLL)*BN61</f>
        <v>#REF!</v>
      </c>
      <c r="BO63" s="77" t="e">
        <f t="shared" si="79"/>
        <v>#REF!</v>
      </c>
      <c r="BP63" s="77" t="e">
        <f t="shared" si="79"/>
        <v>#REF!</v>
      </c>
      <c r="BQ63" s="77" t="e">
        <f t="shared" si="79"/>
        <v>#REF!</v>
      </c>
      <c r="BR63" s="77" t="e">
        <f t="shared" si="79"/>
        <v>#REF!</v>
      </c>
      <c r="BS63" s="77" t="e">
        <f t="shared" si="79"/>
        <v>#REF!</v>
      </c>
      <c r="BT63" s="77" t="e">
        <f t="shared" si="79"/>
        <v>#REF!</v>
      </c>
      <c r="BU63" s="77" t="e">
        <f t="shared" si="79"/>
        <v>#REF!</v>
      </c>
      <c r="BV63" s="77" t="e">
        <f t="shared" si="79"/>
        <v>#REF!</v>
      </c>
      <c r="BW63" s="77" t="e">
        <f t="shared" si="79"/>
        <v>#REF!</v>
      </c>
      <c r="BX63" s="77" t="e">
        <f t="shared" si="79"/>
        <v>#REF!</v>
      </c>
      <c r="BY63" s="77" t="e">
        <f t="shared" si="79"/>
        <v>#REF!</v>
      </c>
      <c r="BZ63" s="77" t="e">
        <f t="shared" si="79"/>
        <v>#REF!</v>
      </c>
      <c r="CA63" s="77" t="e">
        <f t="shared" si="79"/>
        <v>#REF!</v>
      </c>
      <c r="CB63" s="77" t="e">
        <f t="shared" si="79"/>
        <v>#REF!</v>
      </c>
      <c r="CC63" s="77" t="e">
        <f t="shared" si="79"/>
        <v>#REF!</v>
      </c>
      <c r="CD63" s="77" t="e">
        <f t="shared" si="79"/>
        <v>#REF!</v>
      </c>
      <c r="CE63" s="77" t="e">
        <f t="shared" si="79"/>
        <v>#REF!</v>
      </c>
      <c r="CF63" s="77" t="e">
        <f t="shared" si="79"/>
        <v>#REF!</v>
      </c>
      <c r="CG63" s="77" t="e">
        <f t="shared" si="79"/>
        <v>#REF!</v>
      </c>
      <c r="CH63" s="77" t="e">
        <f t="shared" si="79"/>
        <v>#REF!</v>
      </c>
      <c r="CI63" s="77" t="e">
        <f t="shared" si="79"/>
        <v>#REF!</v>
      </c>
      <c r="CJ63" s="77" t="e">
        <f t="shared" si="79"/>
        <v>#REF!</v>
      </c>
      <c r="CK63" s="77" t="e">
        <f t="shared" si="79"/>
        <v>#REF!</v>
      </c>
      <c r="CL63" s="77" t="e">
        <f t="shared" si="79"/>
        <v>#REF!</v>
      </c>
      <c r="CM63" s="77" t="e">
        <f t="shared" si="79"/>
        <v>#REF!</v>
      </c>
      <c r="CN63" s="77" t="e">
        <f t="shared" si="79"/>
        <v>#REF!</v>
      </c>
      <c r="CO63" s="77" t="e">
        <f t="shared" si="79"/>
        <v>#REF!</v>
      </c>
      <c r="CP63" s="77" t="e">
        <f t="shared" si="79"/>
        <v>#REF!</v>
      </c>
      <c r="CQ63" s="77" t="e">
        <f t="shared" si="79"/>
        <v>#REF!</v>
      </c>
      <c r="CR63" s="77" t="e">
        <f t="shared" si="79"/>
        <v>#REF!</v>
      </c>
      <c r="CS63" s="77" t="e">
        <f t="shared" si="79"/>
        <v>#REF!</v>
      </c>
      <c r="CT63" s="77" t="e">
        <f t="shared" si="79"/>
        <v>#REF!</v>
      </c>
      <c r="CU63" s="77" t="e">
        <f t="shared" si="79"/>
        <v>#REF!</v>
      </c>
      <c r="CV63" s="77" t="e">
        <f t="shared" si="79"/>
        <v>#REF!</v>
      </c>
      <c r="CW63" s="77" t="e">
        <f t="shared" si="79"/>
        <v>#REF!</v>
      </c>
      <c r="CX63" s="77" t="e">
        <f t="shared" si="79"/>
        <v>#REF!</v>
      </c>
      <c r="CY63" s="77" t="e">
        <f t="shared" si="79"/>
        <v>#REF!</v>
      </c>
      <c r="CZ63" s="77" t="e">
        <f t="shared" si="79"/>
        <v>#REF!</v>
      </c>
      <c r="DA63" s="77" t="e">
        <f t="shared" si="79"/>
        <v>#REF!</v>
      </c>
      <c r="DB63" s="77" t="e">
        <f t="shared" si="79"/>
        <v>#REF!</v>
      </c>
      <c r="DC63" s="77" t="e">
        <f t="shared" si="79"/>
        <v>#REF!</v>
      </c>
      <c r="DD63" s="77" t="e">
        <f t="shared" si="79"/>
        <v>#REF!</v>
      </c>
      <c r="DE63" s="77" t="e">
        <f t="shared" si="79"/>
        <v>#REF!</v>
      </c>
      <c r="DF63" s="77" t="e">
        <f t="shared" si="79"/>
        <v>#REF!</v>
      </c>
      <c r="DG63" s="77" t="e">
        <f t="shared" si="79"/>
        <v>#REF!</v>
      </c>
      <c r="DH63" s="77" t="e">
        <f t="shared" si="79"/>
        <v>#REF!</v>
      </c>
      <c r="DI63" s="77" t="e">
        <f t="shared" si="79"/>
        <v>#REF!</v>
      </c>
      <c r="DJ63" s="77" t="e">
        <f t="shared" si="79"/>
        <v>#REF!</v>
      </c>
      <c r="DK63" s="77" t="e">
        <f t="shared" si="79"/>
        <v>#REF!</v>
      </c>
      <c r="DL63" s="77" t="e">
        <f t="shared" si="79"/>
        <v>#REF!</v>
      </c>
      <c r="DM63" s="77" t="e">
        <f t="shared" si="79"/>
        <v>#REF!</v>
      </c>
      <c r="DN63" s="77" t="e">
        <f t="shared" si="79"/>
        <v>#REF!</v>
      </c>
      <c r="DO63" s="77" t="e">
        <f t="shared" si="79"/>
        <v>#REF!</v>
      </c>
      <c r="DP63" s="77" t="e">
        <f t="shared" si="79"/>
        <v>#REF!</v>
      </c>
      <c r="DQ63" s="77" t="e">
        <f t="shared" si="79"/>
        <v>#REF!</v>
      </c>
      <c r="DR63" s="77" t="e">
        <f t="shared" si="79"/>
        <v>#REF!</v>
      </c>
      <c r="DS63" s="77" t="e">
        <f t="shared" si="79"/>
        <v>#REF!</v>
      </c>
      <c r="DT63" s="77" t="e">
        <f t="shared" si="79"/>
        <v>#REF!</v>
      </c>
      <c r="DU63" s="77" t="e">
        <f t="shared" si="79"/>
        <v>#REF!</v>
      </c>
      <c r="DV63" s="77" t="e">
        <f t="shared" si="79"/>
        <v>#REF!</v>
      </c>
      <c r="DW63" s="77" t="e">
        <f t="shared" si="79"/>
        <v>#REF!</v>
      </c>
      <c r="DX63" s="77" t="e">
        <f t="shared" si="79"/>
        <v>#REF!</v>
      </c>
      <c r="DY63" s="77" t="e">
        <f t="shared" si="79"/>
        <v>#REF!</v>
      </c>
      <c r="DZ63" s="77" t="e">
        <f t="shared" ref="DZ63:GK63" si="80">_xlfn.SINGLE(CSLL)*DZ61</f>
        <v>#REF!</v>
      </c>
      <c r="EA63" s="77" t="e">
        <f t="shared" si="80"/>
        <v>#REF!</v>
      </c>
      <c r="EB63" s="77" t="e">
        <f t="shared" si="80"/>
        <v>#REF!</v>
      </c>
      <c r="EC63" s="77" t="e">
        <f t="shared" si="80"/>
        <v>#REF!</v>
      </c>
      <c r="ED63" s="77" t="e">
        <f t="shared" si="80"/>
        <v>#REF!</v>
      </c>
      <c r="EE63" s="77" t="e">
        <f t="shared" si="80"/>
        <v>#REF!</v>
      </c>
      <c r="EF63" s="77" t="e">
        <f t="shared" si="80"/>
        <v>#REF!</v>
      </c>
      <c r="EG63" s="77" t="e">
        <f t="shared" si="80"/>
        <v>#REF!</v>
      </c>
      <c r="EH63" s="77" t="e">
        <f t="shared" si="80"/>
        <v>#REF!</v>
      </c>
      <c r="EI63" s="77" t="e">
        <f t="shared" si="80"/>
        <v>#REF!</v>
      </c>
      <c r="EJ63" s="77" t="e">
        <f t="shared" si="80"/>
        <v>#REF!</v>
      </c>
      <c r="EK63" s="77" t="e">
        <f t="shared" si="80"/>
        <v>#REF!</v>
      </c>
      <c r="EL63" s="77" t="e">
        <f t="shared" si="80"/>
        <v>#REF!</v>
      </c>
      <c r="EM63" s="77" t="e">
        <f t="shared" si="80"/>
        <v>#REF!</v>
      </c>
      <c r="EN63" s="77" t="e">
        <f t="shared" si="80"/>
        <v>#REF!</v>
      </c>
      <c r="EO63" s="77" t="e">
        <f t="shared" si="80"/>
        <v>#REF!</v>
      </c>
      <c r="EP63" s="77" t="e">
        <f t="shared" si="80"/>
        <v>#REF!</v>
      </c>
      <c r="EQ63" s="77" t="e">
        <f t="shared" si="80"/>
        <v>#REF!</v>
      </c>
      <c r="ER63" s="77" t="e">
        <f t="shared" si="80"/>
        <v>#REF!</v>
      </c>
      <c r="ES63" s="77" t="e">
        <f t="shared" si="80"/>
        <v>#REF!</v>
      </c>
      <c r="ET63" s="77" t="e">
        <f t="shared" si="80"/>
        <v>#REF!</v>
      </c>
      <c r="EU63" s="77" t="e">
        <f t="shared" si="80"/>
        <v>#REF!</v>
      </c>
      <c r="EV63" s="77" t="e">
        <f t="shared" si="80"/>
        <v>#REF!</v>
      </c>
      <c r="EW63" s="77" t="e">
        <f t="shared" si="80"/>
        <v>#REF!</v>
      </c>
      <c r="EX63" s="77" t="e">
        <f t="shared" si="80"/>
        <v>#REF!</v>
      </c>
      <c r="EY63" s="77" t="e">
        <f t="shared" si="80"/>
        <v>#REF!</v>
      </c>
      <c r="EZ63" s="77" t="e">
        <f t="shared" si="80"/>
        <v>#REF!</v>
      </c>
      <c r="FA63" s="77" t="e">
        <f t="shared" si="80"/>
        <v>#REF!</v>
      </c>
      <c r="FB63" s="77" t="e">
        <f t="shared" si="80"/>
        <v>#REF!</v>
      </c>
      <c r="FC63" s="77" t="e">
        <f t="shared" si="80"/>
        <v>#REF!</v>
      </c>
      <c r="FD63" s="77" t="e">
        <f t="shared" si="80"/>
        <v>#REF!</v>
      </c>
      <c r="FE63" s="77" t="e">
        <f t="shared" si="80"/>
        <v>#REF!</v>
      </c>
      <c r="FF63" s="77" t="e">
        <f t="shared" si="80"/>
        <v>#REF!</v>
      </c>
      <c r="FG63" s="77" t="e">
        <f t="shared" si="80"/>
        <v>#REF!</v>
      </c>
      <c r="FH63" s="77" t="e">
        <f t="shared" si="80"/>
        <v>#REF!</v>
      </c>
      <c r="FI63" s="77" t="e">
        <f t="shared" si="80"/>
        <v>#REF!</v>
      </c>
      <c r="FJ63" s="77" t="e">
        <f t="shared" si="80"/>
        <v>#REF!</v>
      </c>
      <c r="FK63" s="77" t="e">
        <f t="shared" si="80"/>
        <v>#REF!</v>
      </c>
      <c r="FL63" s="77" t="e">
        <f t="shared" si="80"/>
        <v>#REF!</v>
      </c>
      <c r="FM63" s="77" t="e">
        <f t="shared" si="80"/>
        <v>#REF!</v>
      </c>
      <c r="FN63" s="77" t="e">
        <f t="shared" si="80"/>
        <v>#REF!</v>
      </c>
      <c r="FO63" s="77" t="e">
        <f t="shared" si="80"/>
        <v>#REF!</v>
      </c>
      <c r="FP63" s="77" t="e">
        <f t="shared" si="80"/>
        <v>#REF!</v>
      </c>
      <c r="FQ63" s="77" t="e">
        <f t="shared" si="80"/>
        <v>#REF!</v>
      </c>
      <c r="FR63" s="77" t="e">
        <f t="shared" si="80"/>
        <v>#REF!</v>
      </c>
      <c r="FS63" s="77" t="e">
        <f t="shared" si="80"/>
        <v>#REF!</v>
      </c>
      <c r="FT63" s="77" t="e">
        <f t="shared" si="80"/>
        <v>#REF!</v>
      </c>
      <c r="FU63" s="77" t="e">
        <f t="shared" si="80"/>
        <v>#REF!</v>
      </c>
      <c r="FV63" s="77" t="e">
        <f t="shared" si="80"/>
        <v>#REF!</v>
      </c>
      <c r="FW63" s="77" t="e">
        <f t="shared" si="80"/>
        <v>#REF!</v>
      </c>
      <c r="FX63" s="77" t="e">
        <f t="shared" si="80"/>
        <v>#REF!</v>
      </c>
      <c r="FY63" s="77" t="e">
        <f t="shared" si="80"/>
        <v>#REF!</v>
      </c>
      <c r="FZ63" s="77" t="e">
        <f t="shared" si="80"/>
        <v>#REF!</v>
      </c>
      <c r="GA63" s="77" t="e">
        <f t="shared" si="80"/>
        <v>#REF!</v>
      </c>
      <c r="GB63" s="77" t="e">
        <f t="shared" si="80"/>
        <v>#REF!</v>
      </c>
      <c r="GC63" s="77" t="e">
        <f t="shared" si="80"/>
        <v>#REF!</v>
      </c>
      <c r="GD63" s="77" t="e">
        <f t="shared" si="80"/>
        <v>#REF!</v>
      </c>
      <c r="GE63" s="77" t="e">
        <f t="shared" si="80"/>
        <v>#REF!</v>
      </c>
      <c r="GF63" s="77" t="e">
        <f t="shared" si="80"/>
        <v>#REF!</v>
      </c>
      <c r="GG63" s="77" t="e">
        <f t="shared" si="80"/>
        <v>#REF!</v>
      </c>
      <c r="GH63" s="77" t="e">
        <f t="shared" si="80"/>
        <v>#REF!</v>
      </c>
      <c r="GI63" s="77" t="e">
        <f t="shared" si="80"/>
        <v>#REF!</v>
      </c>
      <c r="GJ63" s="77" t="e">
        <f t="shared" si="80"/>
        <v>#REF!</v>
      </c>
      <c r="GK63" s="77" t="e">
        <f t="shared" si="80"/>
        <v>#REF!</v>
      </c>
      <c r="GL63" s="77" t="e">
        <f t="shared" ref="GL63:HI63" si="81">_xlfn.SINGLE(CSLL)*GL61</f>
        <v>#REF!</v>
      </c>
      <c r="GM63" s="77" t="e">
        <f t="shared" si="81"/>
        <v>#REF!</v>
      </c>
      <c r="GN63" s="77" t="e">
        <f t="shared" si="81"/>
        <v>#REF!</v>
      </c>
      <c r="GO63" s="77" t="e">
        <f t="shared" si="81"/>
        <v>#REF!</v>
      </c>
      <c r="GP63" s="77" t="e">
        <f t="shared" si="81"/>
        <v>#REF!</v>
      </c>
      <c r="GQ63" s="77" t="e">
        <f t="shared" si="81"/>
        <v>#REF!</v>
      </c>
      <c r="GR63" s="77" t="e">
        <f t="shared" si="81"/>
        <v>#REF!</v>
      </c>
      <c r="GS63" s="77" t="e">
        <f t="shared" si="81"/>
        <v>#REF!</v>
      </c>
      <c r="GT63" s="77" t="e">
        <f t="shared" si="81"/>
        <v>#REF!</v>
      </c>
      <c r="GU63" s="77" t="e">
        <f t="shared" si="81"/>
        <v>#REF!</v>
      </c>
      <c r="GV63" s="77" t="e">
        <f t="shared" si="81"/>
        <v>#REF!</v>
      </c>
      <c r="GW63" s="77" t="e">
        <f t="shared" si="81"/>
        <v>#REF!</v>
      </c>
      <c r="GX63" s="77" t="e">
        <f t="shared" si="81"/>
        <v>#REF!</v>
      </c>
      <c r="GY63" s="77" t="e">
        <f t="shared" si="81"/>
        <v>#REF!</v>
      </c>
      <c r="GZ63" s="77" t="e">
        <f t="shared" si="81"/>
        <v>#REF!</v>
      </c>
      <c r="HA63" s="77" t="e">
        <f t="shared" si="81"/>
        <v>#REF!</v>
      </c>
      <c r="HB63" s="77" t="e">
        <f t="shared" si="81"/>
        <v>#REF!</v>
      </c>
      <c r="HC63" s="77" t="e">
        <f t="shared" si="81"/>
        <v>#REF!</v>
      </c>
      <c r="HD63" s="77" t="e">
        <f t="shared" si="81"/>
        <v>#REF!</v>
      </c>
      <c r="HE63" s="77" t="e">
        <f t="shared" si="81"/>
        <v>#REF!</v>
      </c>
      <c r="HF63" s="77" t="e">
        <f t="shared" si="81"/>
        <v>#REF!</v>
      </c>
      <c r="HG63" s="77" t="e">
        <f t="shared" si="81"/>
        <v>#REF!</v>
      </c>
      <c r="HH63" s="77" t="e">
        <f t="shared" si="81"/>
        <v>#REF!</v>
      </c>
      <c r="HI63" s="77" t="e">
        <f t="shared" si="81"/>
        <v>#REF!</v>
      </c>
    </row>
    <row r="65" spans="1:217" s="22" customFormat="1" x14ac:dyDescent="0.2">
      <c r="A65" s="34" t="s">
        <v>248</v>
      </c>
      <c r="B65" s="83">
        <f t="shared" ref="B65:BM65" si="82">B58-B60</f>
        <v>0</v>
      </c>
      <c r="C65" s="83">
        <f t="shared" si="82"/>
        <v>-21.012638668762712</v>
      </c>
      <c r="D65" s="83">
        <f t="shared" si="82"/>
        <v>-31.394064163382701</v>
      </c>
      <c r="E65" s="83">
        <f t="shared" si="82"/>
        <v>-41.775489658002691</v>
      </c>
      <c r="F65" s="83">
        <f t="shared" si="82"/>
        <v>-52.156915152622673</v>
      </c>
      <c r="G65" s="83">
        <f t="shared" si="82"/>
        <v>-62.538340647242663</v>
      </c>
      <c r="H65" s="83" t="e">
        <f t="shared" si="82"/>
        <v>#REF!</v>
      </c>
      <c r="I65" s="83" t="e">
        <f t="shared" si="82"/>
        <v>#REF!</v>
      </c>
      <c r="J65" s="83" t="e">
        <f t="shared" si="82"/>
        <v>#REF!</v>
      </c>
      <c r="K65" s="83" t="e">
        <f t="shared" si="82"/>
        <v>#REF!</v>
      </c>
      <c r="L65" s="83" t="e">
        <f t="shared" si="82"/>
        <v>#REF!</v>
      </c>
      <c r="M65" s="83" t="e">
        <f t="shared" si="82"/>
        <v>#REF!</v>
      </c>
      <c r="N65" s="83" t="e">
        <f t="shared" si="82"/>
        <v>#REF!</v>
      </c>
      <c r="O65" s="83" t="e">
        <f t="shared" si="82"/>
        <v>#REF!</v>
      </c>
      <c r="P65" s="83" t="e">
        <f t="shared" si="82"/>
        <v>#REF!</v>
      </c>
      <c r="Q65" s="83" t="e">
        <f t="shared" si="82"/>
        <v>#REF!</v>
      </c>
      <c r="R65" s="83" t="e">
        <f t="shared" si="82"/>
        <v>#REF!</v>
      </c>
      <c r="S65" s="83" t="e">
        <f t="shared" si="82"/>
        <v>#REF!</v>
      </c>
      <c r="T65" s="83" t="e">
        <f t="shared" si="82"/>
        <v>#REF!</v>
      </c>
      <c r="U65" s="83" t="e">
        <f t="shared" si="82"/>
        <v>#REF!</v>
      </c>
      <c r="V65" s="83" t="e">
        <f t="shared" si="82"/>
        <v>#REF!</v>
      </c>
      <c r="W65" s="83" t="e">
        <f t="shared" si="82"/>
        <v>#REF!</v>
      </c>
      <c r="X65" s="83" t="e">
        <f t="shared" si="82"/>
        <v>#REF!</v>
      </c>
      <c r="Y65" s="83" t="e">
        <f t="shared" si="82"/>
        <v>#REF!</v>
      </c>
      <c r="Z65" s="83" t="e">
        <f t="shared" si="82"/>
        <v>#REF!</v>
      </c>
      <c r="AA65" s="83" t="e">
        <f t="shared" si="82"/>
        <v>#REF!</v>
      </c>
      <c r="AB65" s="83" t="e">
        <f t="shared" si="82"/>
        <v>#REF!</v>
      </c>
      <c r="AC65" s="83" t="e">
        <f t="shared" si="82"/>
        <v>#REF!</v>
      </c>
      <c r="AD65" s="83" t="e">
        <f t="shared" si="82"/>
        <v>#REF!</v>
      </c>
      <c r="AE65" s="83" t="e">
        <f t="shared" si="82"/>
        <v>#REF!</v>
      </c>
      <c r="AF65" s="83" t="e">
        <f t="shared" si="82"/>
        <v>#REF!</v>
      </c>
      <c r="AG65" s="83" t="e">
        <f t="shared" si="82"/>
        <v>#REF!</v>
      </c>
      <c r="AH65" s="83" t="e">
        <f t="shared" si="82"/>
        <v>#REF!</v>
      </c>
      <c r="AI65" s="83" t="e">
        <f t="shared" si="82"/>
        <v>#REF!</v>
      </c>
      <c r="AJ65" s="83" t="e">
        <f t="shared" si="82"/>
        <v>#REF!</v>
      </c>
      <c r="AK65" s="83" t="e">
        <f t="shared" si="82"/>
        <v>#REF!</v>
      </c>
      <c r="AL65" s="83" t="e">
        <f t="shared" si="82"/>
        <v>#REF!</v>
      </c>
      <c r="AM65" s="83" t="e">
        <f t="shared" si="82"/>
        <v>#REF!</v>
      </c>
      <c r="AN65" s="83" t="e">
        <f t="shared" si="82"/>
        <v>#REF!</v>
      </c>
      <c r="AO65" s="83" t="e">
        <f t="shared" si="82"/>
        <v>#REF!</v>
      </c>
      <c r="AP65" s="83" t="e">
        <f t="shared" si="82"/>
        <v>#REF!</v>
      </c>
      <c r="AQ65" s="83" t="e">
        <f t="shared" si="82"/>
        <v>#REF!</v>
      </c>
      <c r="AR65" s="83" t="e">
        <f t="shared" si="82"/>
        <v>#REF!</v>
      </c>
      <c r="AS65" s="83" t="e">
        <f t="shared" si="82"/>
        <v>#REF!</v>
      </c>
      <c r="AT65" s="83" t="e">
        <f t="shared" si="82"/>
        <v>#REF!</v>
      </c>
      <c r="AU65" s="83" t="e">
        <f t="shared" si="82"/>
        <v>#REF!</v>
      </c>
      <c r="AV65" s="83" t="e">
        <f t="shared" si="82"/>
        <v>#REF!</v>
      </c>
      <c r="AW65" s="83" t="e">
        <f t="shared" si="82"/>
        <v>#REF!</v>
      </c>
      <c r="AX65" s="83" t="e">
        <f t="shared" si="82"/>
        <v>#REF!</v>
      </c>
      <c r="AY65" s="83" t="e">
        <f t="shared" si="82"/>
        <v>#REF!</v>
      </c>
      <c r="AZ65" s="83" t="e">
        <f t="shared" si="82"/>
        <v>#REF!</v>
      </c>
      <c r="BA65" s="83" t="e">
        <f t="shared" si="82"/>
        <v>#REF!</v>
      </c>
      <c r="BB65" s="83" t="e">
        <f t="shared" si="82"/>
        <v>#REF!</v>
      </c>
      <c r="BC65" s="83" t="e">
        <f t="shared" si="82"/>
        <v>#REF!</v>
      </c>
      <c r="BD65" s="83" t="e">
        <f t="shared" si="82"/>
        <v>#REF!</v>
      </c>
      <c r="BE65" s="83" t="e">
        <f t="shared" si="82"/>
        <v>#REF!</v>
      </c>
      <c r="BF65" s="83" t="e">
        <f t="shared" si="82"/>
        <v>#REF!</v>
      </c>
      <c r="BG65" s="83" t="e">
        <f t="shared" si="82"/>
        <v>#REF!</v>
      </c>
      <c r="BH65" s="83" t="e">
        <f t="shared" si="82"/>
        <v>#REF!</v>
      </c>
      <c r="BI65" s="83" t="e">
        <f t="shared" si="82"/>
        <v>#REF!</v>
      </c>
      <c r="BJ65" s="83" t="e">
        <f t="shared" si="82"/>
        <v>#REF!</v>
      </c>
      <c r="BK65" s="83" t="e">
        <f t="shared" si="82"/>
        <v>#REF!</v>
      </c>
      <c r="BL65" s="83" t="e">
        <f t="shared" si="82"/>
        <v>#REF!</v>
      </c>
      <c r="BM65" s="83" t="e">
        <f t="shared" si="82"/>
        <v>#REF!</v>
      </c>
      <c r="BN65" s="83" t="e">
        <f t="shared" ref="BN65:DY65" si="83">BN58-BN60</f>
        <v>#REF!</v>
      </c>
      <c r="BO65" s="83" t="e">
        <f t="shared" si="83"/>
        <v>#REF!</v>
      </c>
      <c r="BP65" s="83" t="e">
        <f t="shared" si="83"/>
        <v>#REF!</v>
      </c>
      <c r="BQ65" s="83" t="e">
        <f t="shared" si="83"/>
        <v>#REF!</v>
      </c>
      <c r="BR65" s="83" t="e">
        <f t="shared" si="83"/>
        <v>#REF!</v>
      </c>
      <c r="BS65" s="83" t="e">
        <f t="shared" si="83"/>
        <v>#REF!</v>
      </c>
      <c r="BT65" s="83" t="e">
        <f t="shared" si="83"/>
        <v>#REF!</v>
      </c>
      <c r="BU65" s="83" t="e">
        <f t="shared" si="83"/>
        <v>#REF!</v>
      </c>
      <c r="BV65" s="83" t="e">
        <f t="shared" si="83"/>
        <v>#REF!</v>
      </c>
      <c r="BW65" s="83" t="e">
        <f t="shared" si="83"/>
        <v>#REF!</v>
      </c>
      <c r="BX65" s="83" t="e">
        <f t="shared" si="83"/>
        <v>#REF!</v>
      </c>
      <c r="BY65" s="83" t="e">
        <f t="shared" si="83"/>
        <v>#REF!</v>
      </c>
      <c r="BZ65" s="83" t="e">
        <f t="shared" si="83"/>
        <v>#REF!</v>
      </c>
      <c r="CA65" s="83" t="e">
        <f t="shared" si="83"/>
        <v>#REF!</v>
      </c>
      <c r="CB65" s="83" t="e">
        <f t="shared" si="83"/>
        <v>#REF!</v>
      </c>
      <c r="CC65" s="83" t="e">
        <f t="shared" si="83"/>
        <v>#REF!</v>
      </c>
      <c r="CD65" s="83" t="e">
        <f t="shared" si="83"/>
        <v>#REF!</v>
      </c>
      <c r="CE65" s="83" t="e">
        <f t="shared" si="83"/>
        <v>#REF!</v>
      </c>
      <c r="CF65" s="83" t="e">
        <f t="shared" si="83"/>
        <v>#REF!</v>
      </c>
      <c r="CG65" s="83" t="e">
        <f t="shared" si="83"/>
        <v>#REF!</v>
      </c>
      <c r="CH65" s="83" t="e">
        <f t="shared" si="83"/>
        <v>#REF!</v>
      </c>
      <c r="CI65" s="83" t="e">
        <f t="shared" si="83"/>
        <v>#REF!</v>
      </c>
      <c r="CJ65" s="83" t="e">
        <f t="shared" si="83"/>
        <v>#REF!</v>
      </c>
      <c r="CK65" s="83" t="e">
        <f t="shared" si="83"/>
        <v>#REF!</v>
      </c>
      <c r="CL65" s="83" t="e">
        <f t="shared" si="83"/>
        <v>#REF!</v>
      </c>
      <c r="CM65" s="83" t="e">
        <f t="shared" si="83"/>
        <v>#REF!</v>
      </c>
      <c r="CN65" s="83" t="e">
        <f t="shared" si="83"/>
        <v>#REF!</v>
      </c>
      <c r="CO65" s="83" t="e">
        <f t="shared" si="83"/>
        <v>#REF!</v>
      </c>
      <c r="CP65" s="83" t="e">
        <f t="shared" si="83"/>
        <v>#REF!</v>
      </c>
      <c r="CQ65" s="83" t="e">
        <f t="shared" si="83"/>
        <v>#REF!</v>
      </c>
      <c r="CR65" s="83" t="e">
        <f t="shared" si="83"/>
        <v>#REF!</v>
      </c>
      <c r="CS65" s="83" t="e">
        <f t="shared" si="83"/>
        <v>#REF!</v>
      </c>
      <c r="CT65" s="83" t="e">
        <f t="shared" si="83"/>
        <v>#REF!</v>
      </c>
      <c r="CU65" s="83" t="e">
        <f t="shared" si="83"/>
        <v>#REF!</v>
      </c>
      <c r="CV65" s="83" t="e">
        <f t="shared" si="83"/>
        <v>#REF!</v>
      </c>
      <c r="CW65" s="83" t="e">
        <f t="shared" si="83"/>
        <v>#REF!</v>
      </c>
      <c r="CX65" s="83" t="e">
        <f t="shared" si="83"/>
        <v>#REF!</v>
      </c>
      <c r="CY65" s="83" t="e">
        <f t="shared" si="83"/>
        <v>#REF!</v>
      </c>
      <c r="CZ65" s="83" t="e">
        <f t="shared" si="83"/>
        <v>#REF!</v>
      </c>
      <c r="DA65" s="83" t="e">
        <f t="shared" si="83"/>
        <v>#REF!</v>
      </c>
      <c r="DB65" s="83" t="e">
        <f t="shared" si="83"/>
        <v>#REF!</v>
      </c>
      <c r="DC65" s="83" t="e">
        <f t="shared" si="83"/>
        <v>#REF!</v>
      </c>
      <c r="DD65" s="83" t="e">
        <f t="shared" si="83"/>
        <v>#REF!</v>
      </c>
      <c r="DE65" s="83" t="e">
        <f t="shared" si="83"/>
        <v>#REF!</v>
      </c>
      <c r="DF65" s="83" t="e">
        <f t="shared" si="83"/>
        <v>#REF!</v>
      </c>
      <c r="DG65" s="83" t="e">
        <f t="shared" si="83"/>
        <v>#REF!</v>
      </c>
      <c r="DH65" s="83" t="e">
        <f t="shared" si="83"/>
        <v>#REF!</v>
      </c>
      <c r="DI65" s="83" t="e">
        <f t="shared" si="83"/>
        <v>#REF!</v>
      </c>
      <c r="DJ65" s="83" t="e">
        <f t="shared" si="83"/>
        <v>#REF!</v>
      </c>
      <c r="DK65" s="83" t="e">
        <f t="shared" si="83"/>
        <v>#REF!</v>
      </c>
      <c r="DL65" s="83" t="e">
        <f t="shared" si="83"/>
        <v>#REF!</v>
      </c>
      <c r="DM65" s="83" t="e">
        <f t="shared" si="83"/>
        <v>#REF!</v>
      </c>
      <c r="DN65" s="83" t="e">
        <f t="shared" si="83"/>
        <v>#REF!</v>
      </c>
      <c r="DO65" s="83" t="e">
        <f t="shared" si="83"/>
        <v>#REF!</v>
      </c>
      <c r="DP65" s="83" t="e">
        <f t="shared" si="83"/>
        <v>#REF!</v>
      </c>
      <c r="DQ65" s="83" t="e">
        <f t="shared" si="83"/>
        <v>#REF!</v>
      </c>
      <c r="DR65" s="83" t="e">
        <f t="shared" si="83"/>
        <v>#REF!</v>
      </c>
      <c r="DS65" s="83" t="e">
        <f t="shared" si="83"/>
        <v>#REF!</v>
      </c>
      <c r="DT65" s="83" t="e">
        <f t="shared" si="83"/>
        <v>#REF!</v>
      </c>
      <c r="DU65" s="83" t="e">
        <f t="shared" si="83"/>
        <v>#REF!</v>
      </c>
      <c r="DV65" s="83" t="e">
        <f t="shared" si="83"/>
        <v>#REF!</v>
      </c>
      <c r="DW65" s="83" t="e">
        <f t="shared" si="83"/>
        <v>#REF!</v>
      </c>
      <c r="DX65" s="83" t="e">
        <f t="shared" si="83"/>
        <v>#REF!</v>
      </c>
      <c r="DY65" s="83" t="e">
        <f t="shared" si="83"/>
        <v>#REF!</v>
      </c>
      <c r="DZ65" s="83" t="e">
        <f t="shared" ref="DZ65:GK65" si="84">DZ58-DZ60</f>
        <v>#REF!</v>
      </c>
      <c r="EA65" s="83" t="e">
        <f t="shared" si="84"/>
        <v>#REF!</v>
      </c>
      <c r="EB65" s="83" t="e">
        <f t="shared" si="84"/>
        <v>#REF!</v>
      </c>
      <c r="EC65" s="83" t="e">
        <f t="shared" si="84"/>
        <v>#REF!</v>
      </c>
      <c r="ED65" s="83" t="e">
        <f t="shared" si="84"/>
        <v>#REF!</v>
      </c>
      <c r="EE65" s="83" t="e">
        <f t="shared" si="84"/>
        <v>#REF!</v>
      </c>
      <c r="EF65" s="83" t="e">
        <f t="shared" si="84"/>
        <v>#REF!</v>
      </c>
      <c r="EG65" s="83" t="e">
        <f t="shared" si="84"/>
        <v>#REF!</v>
      </c>
      <c r="EH65" s="83" t="e">
        <f t="shared" si="84"/>
        <v>#REF!</v>
      </c>
      <c r="EI65" s="83" t="e">
        <f t="shared" si="84"/>
        <v>#REF!</v>
      </c>
      <c r="EJ65" s="83" t="e">
        <f t="shared" si="84"/>
        <v>#REF!</v>
      </c>
      <c r="EK65" s="83" t="e">
        <f t="shared" si="84"/>
        <v>#REF!</v>
      </c>
      <c r="EL65" s="83" t="e">
        <f t="shared" si="84"/>
        <v>#REF!</v>
      </c>
      <c r="EM65" s="83" t="e">
        <f t="shared" si="84"/>
        <v>#REF!</v>
      </c>
      <c r="EN65" s="83" t="e">
        <f t="shared" si="84"/>
        <v>#REF!</v>
      </c>
      <c r="EO65" s="83" t="e">
        <f t="shared" si="84"/>
        <v>#REF!</v>
      </c>
      <c r="EP65" s="83" t="e">
        <f t="shared" si="84"/>
        <v>#REF!</v>
      </c>
      <c r="EQ65" s="83" t="e">
        <f t="shared" si="84"/>
        <v>#REF!</v>
      </c>
      <c r="ER65" s="83" t="e">
        <f t="shared" si="84"/>
        <v>#REF!</v>
      </c>
      <c r="ES65" s="83" t="e">
        <f t="shared" si="84"/>
        <v>#REF!</v>
      </c>
      <c r="ET65" s="83" t="e">
        <f t="shared" si="84"/>
        <v>#REF!</v>
      </c>
      <c r="EU65" s="83" t="e">
        <f t="shared" si="84"/>
        <v>#REF!</v>
      </c>
      <c r="EV65" s="83" t="e">
        <f t="shared" si="84"/>
        <v>#REF!</v>
      </c>
      <c r="EW65" s="83" t="e">
        <f t="shared" si="84"/>
        <v>#REF!</v>
      </c>
      <c r="EX65" s="83" t="e">
        <f t="shared" si="84"/>
        <v>#REF!</v>
      </c>
      <c r="EY65" s="83" t="e">
        <f t="shared" si="84"/>
        <v>#REF!</v>
      </c>
      <c r="EZ65" s="83" t="e">
        <f t="shared" si="84"/>
        <v>#REF!</v>
      </c>
      <c r="FA65" s="83" t="e">
        <f t="shared" si="84"/>
        <v>#REF!</v>
      </c>
      <c r="FB65" s="83" t="e">
        <f t="shared" si="84"/>
        <v>#REF!</v>
      </c>
      <c r="FC65" s="83" t="e">
        <f t="shared" si="84"/>
        <v>#REF!</v>
      </c>
      <c r="FD65" s="83" t="e">
        <f t="shared" si="84"/>
        <v>#REF!</v>
      </c>
      <c r="FE65" s="83" t="e">
        <f t="shared" si="84"/>
        <v>#REF!</v>
      </c>
      <c r="FF65" s="83" t="e">
        <f t="shared" si="84"/>
        <v>#REF!</v>
      </c>
      <c r="FG65" s="83" t="e">
        <f t="shared" si="84"/>
        <v>#REF!</v>
      </c>
      <c r="FH65" s="83" t="e">
        <f t="shared" si="84"/>
        <v>#REF!</v>
      </c>
      <c r="FI65" s="83" t="e">
        <f t="shared" si="84"/>
        <v>#REF!</v>
      </c>
      <c r="FJ65" s="83" t="e">
        <f t="shared" si="84"/>
        <v>#REF!</v>
      </c>
      <c r="FK65" s="83" t="e">
        <f t="shared" si="84"/>
        <v>#REF!</v>
      </c>
      <c r="FL65" s="83" t="e">
        <f t="shared" si="84"/>
        <v>#REF!</v>
      </c>
      <c r="FM65" s="83" t="e">
        <f t="shared" si="84"/>
        <v>#REF!</v>
      </c>
      <c r="FN65" s="83" t="e">
        <f t="shared" si="84"/>
        <v>#REF!</v>
      </c>
      <c r="FO65" s="83" t="e">
        <f t="shared" si="84"/>
        <v>#REF!</v>
      </c>
      <c r="FP65" s="83" t="e">
        <f t="shared" si="84"/>
        <v>#REF!</v>
      </c>
      <c r="FQ65" s="83" t="e">
        <f t="shared" si="84"/>
        <v>#REF!</v>
      </c>
      <c r="FR65" s="83" t="e">
        <f t="shared" si="84"/>
        <v>#REF!</v>
      </c>
      <c r="FS65" s="83" t="e">
        <f t="shared" si="84"/>
        <v>#REF!</v>
      </c>
      <c r="FT65" s="83" t="e">
        <f t="shared" si="84"/>
        <v>#REF!</v>
      </c>
      <c r="FU65" s="83" t="e">
        <f t="shared" si="84"/>
        <v>#REF!</v>
      </c>
      <c r="FV65" s="83" t="e">
        <f t="shared" si="84"/>
        <v>#REF!</v>
      </c>
      <c r="FW65" s="83" t="e">
        <f t="shared" si="84"/>
        <v>#REF!</v>
      </c>
      <c r="FX65" s="83" t="e">
        <f t="shared" si="84"/>
        <v>#REF!</v>
      </c>
      <c r="FY65" s="83" t="e">
        <f t="shared" si="84"/>
        <v>#REF!</v>
      </c>
      <c r="FZ65" s="83" t="e">
        <f t="shared" si="84"/>
        <v>#REF!</v>
      </c>
      <c r="GA65" s="83" t="e">
        <f t="shared" si="84"/>
        <v>#REF!</v>
      </c>
      <c r="GB65" s="83" t="e">
        <f t="shared" si="84"/>
        <v>#REF!</v>
      </c>
      <c r="GC65" s="83" t="e">
        <f t="shared" si="84"/>
        <v>#REF!</v>
      </c>
      <c r="GD65" s="83" t="e">
        <f t="shared" si="84"/>
        <v>#REF!</v>
      </c>
      <c r="GE65" s="83" t="e">
        <f t="shared" si="84"/>
        <v>#REF!</v>
      </c>
      <c r="GF65" s="83" t="e">
        <f t="shared" si="84"/>
        <v>#REF!</v>
      </c>
      <c r="GG65" s="83" t="e">
        <f t="shared" si="84"/>
        <v>#REF!</v>
      </c>
      <c r="GH65" s="83" t="e">
        <f t="shared" si="84"/>
        <v>#REF!</v>
      </c>
      <c r="GI65" s="83" t="e">
        <f t="shared" si="84"/>
        <v>#REF!</v>
      </c>
      <c r="GJ65" s="83" t="e">
        <f t="shared" si="84"/>
        <v>#REF!</v>
      </c>
      <c r="GK65" s="83" t="e">
        <f t="shared" si="84"/>
        <v>#REF!</v>
      </c>
      <c r="GL65" s="83" t="e">
        <f t="shared" ref="GL65:HI65" si="85">GL58-GL60</f>
        <v>#REF!</v>
      </c>
      <c r="GM65" s="83" t="e">
        <f t="shared" si="85"/>
        <v>#REF!</v>
      </c>
      <c r="GN65" s="83" t="e">
        <f t="shared" si="85"/>
        <v>#REF!</v>
      </c>
      <c r="GO65" s="83" t="e">
        <f t="shared" si="85"/>
        <v>#REF!</v>
      </c>
      <c r="GP65" s="83" t="e">
        <f t="shared" si="85"/>
        <v>#REF!</v>
      </c>
      <c r="GQ65" s="83" t="e">
        <f t="shared" si="85"/>
        <v>#REF!</v>
      </c>
      <c r="GR65" s="83" t="e">
        <f t="shared" si="85"/>
        <v>#REF!</v>
      </c>
      <c r="GS65" s="83" t="e">
        <f t="shared" si="85"/>
        <v>#REF!</v>
      </c>
      <c r="GT65" s="83" t="e">
        <f t="shared" si="85"/>
        <v>#REF!</v>
      </c>
      <c r="GU65" s="83" t="e">
        <f t="shared" si="85"/>
        <v>#REF!</v>
      </c>
      <c r="GV65" s="83" t="e">
        <f t="shared" si="85"/>
        <v>#REF!</v>
      </c>
      <c r="GW65" s="83" t="e">
        <f t="shared" si="85"/>
        <v>#REF!</v>
      </c>
      <c r="GX65" s="83" t="e">
        <f t="shared" si="85"/>
        <v>#REF!</v>
      </c>
      <c r="GY65" s="83" t="e">
        <f t="shared" si="85"/>
        <v>#REF!</v>
      </c>
      <c r="GZ65" s="83" t="e">
        <f t="shared" si="85"/>
        <v>#REF!</v>
      </c>
      <c r="HA65" s="83" t="e">
        <f t="shared" si="85"/>
        <v>#REF!</v>
      </c>
      <c r="HB65" s="83" t="e">
        <f t="shared" si="85"/>
        <v>#REF!</v>
      </c>
      <c r="HC65" s="83" t="e">
        <f t="shared" si="85"/>
        <v>#REF!</v>
      </c>
      <c r="HD65" s="83" t="e">
        <f t="shared" si="85"/>
        <v>#REF!</v>
      </c>
      <c r="HE65" s="83" t="e">
        <f t="shared" si="85"/>
        <v>#REF!</v>
      </c>
      <c r="HF65" s="83" t="e">
        <f t="shared" si="85"/>
        <v>#REF!</v>
      </c>
      <c r="HG65" s="83" t="e">
        <f t="shared" si="85"/>
        <v>#REF!</v>
      </c>
      <c r="HH65" s="83" t="e">
        <f t="shared" si="85"/>
        <v>#REF!</v>
      </c>
      <c r="HI65" s="83" t="e">
        <f t="shared" si="85"/>
        <v>#REF!</v>
      </c>
    </row>
    <row r="67" spans="1:217" s="22" customFormat="1" x14ac:dyDescent="0.2">
      <c r="A67" s="34" t="s">
        <v>249</v>
      </c>
      <c r="B67" s="83">
        <f t="shared" ref="B67:G67" si="86">SUM(B68:B89)</f>
        <v>0</v>
      </c>
      <c r="C67" s="83">
        <f t="shared" si="86"/>
        <v>0</v>
      </c>
      <c r="D67" s="83">
        <f t="shared" si="86"/>
        <v>0</v>
      </c>
      <c r="E67" s="83">
        <f t="shared" si="86"/>
        <v>0</v>
      </c>
      <c r="F67" s="83">
        <f t="shared" si="86"/>
        <v>0</v>
      </c>
      <c r="G67" s="83">
        <f t="shared" si="86"/>
        <v>0</v>
      </c>
      <c r="H67" s="83" t="e">
        <f t="shared" ref="H67:BS67" si="87">SUM(H68:H89)</f>
        <v>#REF!</v>
      </c>
      <c r="I67" s="83" t="e">
        <f t="shared" si="87"/>
        <v>#REF!</v>
      </c>
      <c r="J67" s="83" t="e">
        <f t="shared" si="87"/>
        <v>#REF!</v>
      </c>
      <c r="K67" s="83" t="e">
        <f t="shared" si="87"/>
        <v>#REF!</v>
      </c>
      <c r="L67" s="83" t="e">
        <f t="shared" si="87"/>
        <v>#REF!</v>
      </c>
      <c r="M67" s="83" t="e">
        <f t="shared" si="87"/>
        <v>#REF!</v>
      </c>
      <c r="N67" s="83" t="e">
        <f t="shared" si="87"/>
        <v>#REF!</v>
      </c>
      <c r="O67" s="83" t="e">
        <f t="shared" si="87"/>
        <v>#REF!</v>
      </c>
      <c r="P67" s="83" t="e">
        <f t="shared" si="87"/>
        <v>#REF!</v>
      </c>
      <c r="Q67" s="83" t="e">
        <f t="shared" si="87"/>
        <v>#REF!</v>
      </c>
      <c r="R67" s="83" t="e">
        <f t="shared" si="87"/>
        <v>#REF!</v>
      </c>
      <c r="S67" s="83" t="e">
        <f t="shared" si="87"/>
        <v>#REF!</v>
      </c>
      <c r="T67" s="83" t="e">
        <f t="shared" si="87"/>
        <v>#REF!</v>
      </c>
      <c r="U67" s="83" t="e">
        <f t="shared" si="87"/>
        <v>#REF!</v>
      </c>
      <c r="V67" s="83" t="e">
        <f t="shared" si="87"/>
        <v>#REF!</v>
      </c>
      <c r="W67" s="83" t="e">
        <f t="shared" si="87"/>
        <v>#REF!</v>
      </c>
      <c r="X67" s="83" t="e">
        <f t="shared" si="87"/>
        <v>#REF!</v>
      </c>
      <c r="Y67" s="83" t="e">
        <f t="shared" si="87"/>
        <v>#REF!</v>
      </c>
      <c r="Z67" s="83" t="e">
        <f t="shared" si="87"/>
        <v>#REF!</v>
      </c>
      <c r="AA67" s="83" t="e">
        <f t="shared" si="87"/>
        <v>#REF!</v>
      </c>
      <c r="AB67" s="83" t="e">
        <f t="shared" si="87"/>
        <v>#REF!</v>
      </c>
      <c r="AC67" s="83" t="e">
        <f t="shared" si="87"/>
        <v>#REF!</v>
      </c>
      <c r="AD67" s="83" t="e">
        <f t="shared" si="87"/>
        <v>#REF!</v>
      </c>
      <c r="AE67" s="83" t="e">
        <f t="shared" si="87"/>
        <v>#REF!</v>
      </c>
      <c r="AF67" s="83" t="e">
        <f t="shared" si="87"/>
        <v>#REF!</v>
      </c>
      <c r="AG67" s="83" t="e">
        <f t="shared" si="87"/>
        <v>#REF!</v>
      </c>
      <c r="AH67" s="83" t="e">
        <f t="shared" si="87"/>
        <v>#REF!</v>
      </c>
      <c r="AI67" s="83" t="e">
        <f t="shared" si="87"/>
        <v>#REF!</v>
      </c>
      <c r="AJ67" s="83" t="e">
        <f t="shared" si="87"/>
        <v>#REF!</v>
      </c>
      <c r="AK67" s="83" t="e">
        <f t="shared" si="87"/>
        <v>#REF!</v>
      </c>
      <c r="AL67" s="83" t="e">
        <f t="shared" si="87"/>
        <v>#REF!</v>
      </c>
      <c r="AM67" s="83" t="e">
        <f t="shared" si="87"/>
        <v>#REF!</v>
      </c>
      <c r="AN67" s="83" t="e">
        <f t="shared" si="87"/>
        <v>#REF!</v>
      </c>
      <c r="AO67" s="83" t="e">
        <f t="shared" si="87"/>
        <v>#REF!</v>
      </c>
      <c r="AP67" s="83" t="e">
        <f t="shared" si="87"/>
        <v>#REF!</v>
      </c>
      <c r="AQ67" s="83" t="e">
        <f t="shared" si="87"/>
        <v>#REF!</v>
      </c>
      <c r="AR67" s="83" t="e">
        <f t="shared" si="87"/>
        <v>#REF!</v>
      </c>
      <c r="AS67" s="83" t="e">
        <f t="shared" si="87"/>
        <v>#REF!</v>
      </c>
      <c r="AT67" s="83" t="e">
        <f t="shared" si="87"/>
        <v>#REF!</v>
      </c>
      <c r="AU67" s="83" t="e">
        <f t="shared" si="87"/>
        <v>#REF!</v>
      </c>
      <c r="AV67" s="83" t="e">
        <f t="shared" si="87"/>
        <v>#REF!</v>
      </c>
      <c r="AW67" s="83" t="e">
        <f t="shared" si="87"/>
        <v>#REF!</v>
      </c>
      <c r="AX67" s="83" t="e">
        <f t="shared" si="87"/>
        <v>#REF!</v>
      </c>
      <c r="AY67" s="83" t="e">
        <f t="shared" si="87"/>
        <v>#REF!</v>
      </c>
      <c r="AZ67" s="83" t="e">
        <f t="shared" si="87"/>
        <v>#REF!</v>
      </c>
      <c r="BA67" s="83" t="e">
        <f t="shared" si="87"/>
        <v>#REF!</v>
      </c>
      <c r="BB67" s="83" t="e">
        <f t="shared" si="87"/>
        <v>#REF!</v>
      </c>
      <c r="BC67" s="83" t="e">
        <f t="shared" si="87"/>
        <v>#REF!</v>
      </c>
      <c r="BD67" s="83" t="e">
        <f t="shared" si="87"/>
        <v>#REF!</v>
      </c>
      <c r="BE67" s="83" t="e">
        <f t="shared" si="87"/>
        <v>#REF!</v>
      </c>
      <c r="BF67" s="83" t="e">
        <f t="shared" si="87"/>
        <v>#REF!</v>
      </c>
      <c r="BG67" s="83" t="e">
        <f t="shared" si="87"/>
        <v>#REF!</v>
      </c>
      <c r="BH67" s="83" t="e">
        <f t="shared" si="87"/>
        <v>#REF!</v>
      </c>
      <c r="BI67" s="83" t="e">
        <f t="shared" si="87"/>
        <v>#REF!</v>
      </c>
      <c r="BJ67" s="83" t="e">
        <f t="shared" si="87"/>
        <v>#REF!</v>
      </c>
      <c r="BK67" s="83" t="e">
        <f t="shared" si="87"/>
        <v>#REF!</v>
      </c>
      <c r="BL67" s="83" t="e">
        <f t="shared" si="87"/>
        <v>#REF!</v>
      </c>
      <c r="BM67" s="83" t="e">
        <f t="shared" si="87"/>
        <v>#REF!</v>
      </c>
      <c r="BN67" s="83" t="e">
        <f t="shared" si="87"/>
        <v>#REF!</v>
      </c>
      <c r="BO67" s="83" t="e">
        <f t="shared" si="87"/>
        <v>#REF!</v>
      </c>
      <c r="BP67" s="83" t="e">
        <f t="shared" si="87"/>
        <v>#REF!</v>
      </c>
      <c r="BQ67" s="83" t="e">
        <f t="shared" si="87"/>
        <v>#REF!</v>
      </c>
      <c r="BR67" s="83" t="e">
        <f t="shared" si="87"/>
        <v>#REF!</v>
      </c>
      <c r="BS67" s="83" t="e">
        <f t="shared" si="87"/>
        <v>#REF!</v>
      </c>
      <c r="BT67" s="83" t="e">
        <f t="shared" ref="BT67:EE67" si="88">SUM(BT68:BT89)</f>
        <v>#REF!</v>
      </c>
      <c r="BU67" s="83" t="e">
        <f t="shared" si="88"/>
        <v>#REF!</v>
      </c>
      <c r="BV67" s="83" t="e">
        <f t="shared" si="88"/>
        <v>#REF!</v>
      </c>
      <c r="BW67" s="83" t="e">
        <f t="shared" si="88"/>
        <v>#REF!</v>
      </c>
      <c r="BX67" s="83" t="e">
        <f t="shared" si="88"/>
        <v>#REF!</v>
      </c>
      <c r="BY67" s="83" t="e">
        <f t="shared" si="88"/>
        <v>#REF!</v>
      </c>
      <c r="BZ67" s="83" t="e">
        <f t="shared" si="88"/>
        <v>#REF!</v>
      </c>
      <c r="CA67" s="83" t="e">
        <f t="shared" si="88"/>
        <v>#REF!</v>
      </c>
      <c r="CB67" s="83" t="e">
        <f t="shared" si="88"/>
        <v>#REF!</v>
      </c>
      <c r="CC67" s="83" t="e">
        <f t="shared" si="88"/>
        <v>#REF!</v>
      </c>
      <c r="CD67" s="83" t="e">
        <f t="shared" si="88"/>
        <v>#REF!</v>
      </c>
      <c r="CE67" s="83" t="e">
        <f t="shared" si="88"/>
        <v>#REF!</v>
      </c>
      <c r="CF67" s="83" t="e">
        <f t="shared" si="88"/>
        <v>#REF!</v>
      </c>
      <c r="CG67" s="83" t="e">
        <f t="shared" si="88"/>
        <v>#REF!</v>
      </c>
      <c r="CH67" s="83" t="e">
        <f t="shared" si="88"/>
        <v>#REF!</v>
      </c>
      <c r="CI67" s="83" t="e">
        <f t="shared" si="88"/>
        <v>#REF!</v>
      </c>
      <c r="CJ67" s="83" t="e">
        <f t="shared" si="88"/>
        <v>#REF!</v>
      </c>
      <c r="CK67" s="83" t="e">
        <f t="shared" si="88"/>
        <v>#REF!</v>
      </c>
      <c r="CL67" s="83" t="e">
        <f t="shared" si="88"/>
        <v>#REF!</v>
      </c>
      <c r="CM67" s="83" t="e">
        <f t="shared" si="88"/>
        <v>#REF!</v>
      </c>
      <c r="CN67" s="83" t="e">
        <f t="shared" si="88"/>
        <v>#REF!</v>
      </c>
      <c r="CO67" s="83" t="e">
        <f t="shared" si="88"/>
        <v>#REF!</v>
      </c>
      <c r="CP67" s="83" t="e">
        <f t="shared" si="88"/>
        <v>#REF!</v>
      </c>
      <c r="CQ67" s="83" t="e">
        <f t="shared" si="88"/>
        <v>#REF!</v>
      </c>
      <c r="CR67" s="83" t="e">
        <f t="shared" si="88"/>
        <v>#REF!</v>
      </c>
      <c r="CS67" s="83" t="e">
        <f t="shared" si="88"/>
        <v>#REF!</v>
      </c>
      <c r="CT67" s="83" t="e">
        <f t="shared" si="88"/>
        <v>#REF!</v>
      </c>
      <c r="CU67" s="83" t="e">
        <f t="shared" si="88"/>
        <v>#REF!</v>
      </c>
      <c r="CV67" s="83" t="e">
        <f t="shared" si="88"/>
        <v>#REF!</v>
      </c>
      <c r="CW67" s="83" t="e">
        <f t="shared" si="88"/>
        <v>#REF!</v>
      </c>
      <c r="CX67" s="83" t="e">
        <f t="shared" si="88"/>
        <v>#REF!</v>
      </c>
      <c r="CY67" s="83" t="e">
        <f t="shared" si="88"/>
        <v>#REF!</v>
      </c>
      <c r="CZ67" s="83" t="e">
        <f t="shared" si="88"/>
        <v>#REF!</v>
      </c>
      <c r="DA67" s="83" t="e">
        <f t="shared" si="88"/>
        <v>#REF!</v>
      </c>
      <c r="DB67" s="83" t="e">
        <f t="shared" si="88"/>
        <v>#REF!</v>
      </c>
      <c r="DC67" s="83" t="e">
        <f t="shared" si="88"/>
        <v>#REF!</v>
      </c>
      <c r="DD67" s="83" t="e">
        <f t="shared" si="88"/>
        <v>#REF!</v>
      </c>
      <c r="DE67" s="83" t="e">
        <f t="shared" si="88"/>
        <v>#REF!</v>
      </c>
      <c r="DF67" s="83" t="e">
        <f t="shared" si="88"/>
        <v>#REF!</v>
      </c>
      <c r="DG67" s="83" t="e">
        <f t="shared" si="88"/>
        <v>#REF!</v>
      </c>
      <c r="DH67" s="83" t="e">
        <f t="shared" si="88"/>
        <v>#REF!</v>
      </c>
      <c r="DI67" s="83" t="e">
        <f t="shared" si="88"/>
        <v>#REF!</v>
      </c>
      <c r="DJ67" s="83" t="e">
        <f t="shared" si="88"/>
        <v>#REF!</v>
      </c>
      <c r="DK67" s="83" t="e">
        <f t="shared" si="88"/>
        <v>#REF!</v>
      </c>
      <c r="DL67" s="83" t="e">
        <f t="shared" si="88"/>
        <v>#REF!</v>
      </c>
      <c r="DM67" s="83" t="e">
        <f t="shared" si="88"/>
        <v>#REF!</v>
      </c>
      <c r="DN67" s="83" t="e">
        <f t="shared" si="88"/>
        <v>#REF!</v>
      </c>
      <c r="DO67" s="83" t="e">
        <f t="shared" si="88"/>
        <v>#REF!</v>
      </c>
      <c r="DP67" s="83" t="e">
        <f t="shared" si="88"/>
        <v>#REF!</v>
      </c>
      <c r="DQ67" s="83" t="e">
        <f t="shared" si="88"/>
        <v>#REF!</v>
      </c>
      <c r="DR67" s="83" t="e">
        <f t="shared" si="88"/>
        <v>#REF!</v>
      </c>
      <c r="DS67" s="83" t="e">
        <f t="shared" si="88"/>
        <v>#REF!</v>
      </c>
      <c r="DT67" s="83" t="e">
        <f t="shared" si="88"/>
        <v>#REF!</v>
      </c>
      <c r="DU67" s="83" t="e">
        <f t="shared" si="88"/>
        <v>#REF!</v>
      </c>
      <c r="DV67" s="83" t="e">
        <f t="shared" si="88"/>
        <v>#REF!</v>
      </c>
      <c r="DW67" s="83" t="e">
        <f t="shared" si="88"/>
        <v>#REF!</v>
      </c>
      <c r="DX67" s="83" t="e">
        <f t="shared" si="88"/>
        <v>#REF!</v>
      </c>
      <c r="DY67" s="83" t="e">
        <f t="shared" si="88"/>
        <v>#REF!</v>
      </c>
      <c r="DZ67" s="83" t="e">
        <f t="shared" si="88"/>
        <v>#REF!</v>
      </c>
      <c r="EA67" s="83" t="e">
        <f t="shared" si="88"/>
        <v>#REF!</v>
      </c>
      <c r="EB67" s="83" t="e">
        <f t="shared" si="88"/>
        <v>#REF!</v>
      </c>
      <c r="EC67" s="83" t="e">
        <f t="shared" si="88"/>
        <v>#REF!</v>
      </c>
      <c r="ED67" s="83" t="e">
        <f t="shared" si="88"/>
        <v>#REF!</v>
      </c>
      <c r="EE67" s="83" t="e">
        <f t="shared" si="88"/>
        <v>#REF!</v>
      </c>
      <c r="EF67" s="83" t="e">
        <f t="shared" ref="EF67:GQ67" si="89">SUM(EF68:EF89)</f>
        <v>#REF!</v>
      </c>
      <c r="EG67" s="83" t="e">
        <f t="shared" si="89"/>
        <v>#REF!</v>
      </c>
      <c r="EH67" s="83" t="e">
        <f t="shared" si="89"/>
        <v>#REF!</v>
      </c>
      <c r="EI67" s="83" t="e">
        <f t="shared" si="89"/>
        <v>#REF!</v>
      </c>
      <c r="EJ67" s="83" t="e">
        <f t="shared" si="89"/>
        <v>#REF!</v>
      </c>
      <c r="EK67" s="83" t="e">
        <f t="shared" si="89"/>
        <v>#REF!</v>
      </c>
      <c r="EL67" s="83" t="e">
        <f t="shared" si="89"/>
        <v>#REF!</v>
      </c>
      <c r="EM67" s="83" t="e">
        <f t="shared" si="89"/>
        <v>#REF!</v>
      </c>
      <c r="EN67" s="83" t="e">
        <f t="shared" si="89"/>
        <v>#REF!</v>
      </c>
      <c r="EO67" s="83" t="e">
        <f t="shared" si="89"/>
        <v>#REF!</v>
      </c>
      <c r="EP67" s="83" t="e">
        <f t="shared" si="89"/>
        <v>#REF!</v>
      </c>
      <c r="EQ67" s="83" t="e">
        <f t="shared" si="89"/>
        <v>#REF!</v>
      </c>
      <c r="ER67" s="83" t="e">
        <f t="shared" si="89"/>
        <v>#REF!</v>
      </c>
      <c r="ES67" s="83" t="e">
        <f t="shared" si="89"/>
        <v>#REF!</v>
      </c>
      <c r="ET67" s="83" t="e">
        <f t="shared" si="89"/>
        <v>#REF!</v>
      </c>
      <c r="EU67" s="83" t="e">
        <f t="shared" si="89"/>
        <v>#REF!</v>
      </c>
      <c r="EV67" s="83" t="e">
        <f t="shared" si="89"/>
        <v>#REF!</v>
      </c>
      <c r="EW67" s="83" t="e">
        <f t="shared" si="89"/>
        <v>#REF!</v>
      </c>
      <c r="EX67" s="83" t="e">
        <f t="shared" si="89"/>
        <v>#REF!</v>
      </c>
      <c r="EY67" s="83" t="e">
        <f t="shared" si="89"/>
        <v>#REF!</v>
      </c>
      <c r="EZ67" s="83" t="e">
        <f t="shared" si="89"/>
        <v>#REF!</v>
      </c>
      <c r="FA67" s="83" t="e">
        <f t="shared" si="89"/>
        <v>#REF!</v>
      </c>
      <c r="FB67" s="83" t="e">
        <f t="shared" si="89"/>
        <v>#REF!</v>
      </c>
      <c r="FC67" s="83" t="e">
        <f t="shared" si="89"/>
        <v>#REF!</v>
      </c>
      <c r="FD67" s="83" t="e">
        <f t="shared" si="89"/>
        <v>#REF!</v>
      </c>
      <c r="FE67" s="83" t="e">
        <f t="shared" si="89"/>
        <v>#REF!</v>
      </c>
      <c r="FF67" s="83" t="e">
        <f t="shared" si="89"/>
        <v>#REF!</v>
      </c>
      <c r="FG67" s="83" t="e">
        <f t="shared" si="89"/>
        <v>#REF!</v>
      </c>
      <c r="FH67" s="83" t="e">
        <f t="shared" si="89"/>
        <v>#REF!</v>
      </c>
      <c r="FI67" s="83" t="e">
        <f t="shared" si="89"/>
        <v>#REF!</v>
      </c>
      <c r="FJ67" s="83" t="e">
        <f t="shared" si="89"/>
        <v>#REF!</v>
      </c>
      <c r="FK67" s="83" t="e">
        <f t="shared" si="89"/>
        <v>#REF!</v>
      </c>
      <c r="FL67" s="83" t="e">
        <f t="shared" si="89"/>
        <v>#REF!</v>
      </c>
      <c r="FM67" s="83" t="e">
        <f t="shared" si="89"/>
        <v>#REF!</v>
      </c>
      <c r="FN67" s="83" t="e">
        <f t="shared" si="89"/>
        <v>#REF!</v>
      </c>
      <c r="FO67" s="83" t="e">
        <f t="shared" si="89"/>
        <v>#REF!</v>
      </c>
      <c r="FP67" s="83" t="e">
        <f t="shared" si="89"/>
        <v>#REF!</v>
      </c>
      <c r="FQ67" s="83" t="e">
        <f t="shared" si="89"/>
        <v>#REF!</v>
      </c>
      <c r="FR67" s="83" t="e">
        <f t="shared" si="89"/>
        <v>#REF!</v>
      </c>
      <c r="FS67" s="83" t="e">
        <f t="shared" si="89"/>
        <v>#REF!</v>
      </c>
      <c r="FT67" s="83" t="e">
        <f t="shared" si="89"/>
        <v>#REF!</v>
      </c>
      <c r="FU67" s="83" t="e">
        <f t="shared" si="89"/>
        <v>#REF!</v>
      </c>
      <c r="FV67" s="83" t="e">
        <f t="shared" si="89"/>
        <v>#REF!</v>
      </c>
      <c r="FW67" s="83" t="e">
        <f t="shared" si="89"/>
        <v>#REF!</v>
      </c>
      <c r="FX67" s="83" t="e">
        <f t="shared" si="89"/>
        <v>#REF!</v>
      </c>
      <c r="FY67" s="83" t="e">
        <f t="shared" si="89"/>
        <v>#REF!</v>
      </c>
      <c r="FZ67" s="83" t="e">
        <f t="shared" si="89"/>
        <v>#REF!</v>
      </c>
      <c r="GA67" s="83" t="e">
        <f t="shared" si="89"/>
        <v>#REF!</v>
      </c>
      <c r="GB67" s="83" t="e">
        <f t="shared" si="89"/>
        <v>#REF!</v>
      </c>
      <c r="GC67" s="83" t="e">
        <f t="shared" si="89"/>
        <v>#REF!</v>
      </c>
      <c r="GD67" s="83" t="e">
        <f t="shared" si="89"/>
        <v>#REF!</v>
      </c>
      <c r="GE67" s="83" t="e">
        <f t="shared" si="89"/>
        <v>#REF!</v>
      </c>
      <c r="GF67" s="83" t="e">
        <f t="shared" si="89"/>
        <v>#REF!</v>
      </c>
      <c r="GG67" s="83" t="e">
        <f t="shared" si="89"/>
        <v>#REF!</v>
      </c>
      <c r="GH67" s="83" t="e">
        <f t="shared" si="89"/>
        <v>#REF!</v>
      </c>
      <c r="GI67" s="83" t="e">
        <f t="shared" si="89"/>
        <v>#REF!</v>
      </c>
      <c r="GJ67" s="83" t="e">
        <f t="shared" si="89"/>
        <v>#REF!</v>
      </c>
      <c r="GK67" s="83" t="e">
        <f t="shared" si="89"/>
        <v>#REF!</v>
      </c>
      <c r="GL67" s="83" t="e">
        <f t="shared" si="89"/>
        <v>#REF!</v>
      </c>
      <c r="GM67" s="83" t="e">
        <f t="shared" si="89"/>
        <v>#REF!</v>
      </c>
      <c r="GN67" s="83" t="e">
        <f t="shared" si="89"/>
        <v>#REF!</v>
      </c>
      <c r="GO67" s="83" t="e">
        <f t="shared" si="89"/>
        <v>#REF!</v>
      </c>
      <c r="GP67" s="83" t="e">
        <f t="shared" si="89"/>
        <v>#REF!</v>
      </c>
      <c r="GQ67" s="83" t="e">
        <f t="shared" si="89"/>
        <v>#REF!</v>
      </c>
      <c r="GR67" s="83" t="e">
        <f t="shared" ref="GR67:HI67" si="90">SUM(GR68:GR89)</f>
        <v>#REF!</v>
      </c>
      <c r="GS67" s="83" t="e">
        <f t="shared" si="90"/>
        <v>#REF!</v>
      </c>
      <c r="GT67" s="83" t="e">
        <f t="shared" si="90"/>
        <v>#REF!</v>
      </c>
      <c r="GU67" s="83" t="e">
        <f t="shared" si="90"/>
        <v>#REF!</v>
      </c>
      <c r="GV67" s="83" t="e">
        <f t="shared" si="90"/>
        <v>#REF!</v>
      </c>
      <c r="GW67" s="83" t="e">
        <f t="shared" si="90"/>
        <v>#REF!</v>
      </c>
      <c r="GX67" s="83" t="e">
        <f t="shared" si="90"/>
        <v>#REF!</v>
      </c>
      <c r="GY67" s="83" t="e">
        <f t="shared" si="90"/>
        <v>#REF!</v>
      </c>
      <c r="GZ67" s="83" t="e">
        <f t="shared" si="90"/>
        <v>#REF!</v>
      </c>
      <c r="HA67" s="83" t="e">
        <f t="shared" si="90"/>
        <v>#REF!</v>
      </c>
      <c r="HB67" s="83" t="e">
        <f t="shared" si="90"/>
        <v>#REF!</v>
      </c>
      <c r="HC67" s="83" t="e">
        <f t="shared" si="90"/>
        <v>#REF!</v>
      </c>
      <c r="HD67" s="83" t="e">
        <f t="shared" si="90"/>
        <v>#REF!</v>
      </c>
      <c r="HE67" s="83" t="e">
        <f t="shared" si="90"/>
        <v>#REF!</v>
      </c>
      <c r="HF67" s="83" t="e">
        <f t="shared" si="90"/>
        <v>#REF!</v>
      </c>
      <c r="HG67" s="83" t="e">
        <f t="shared" si="90"/>
        <v>#REF!</v>
      </c>
      <c r="HH67" s="83" t="e">
        <f t="shared" si="90"/>
        <v>#REF!</v>
      </c>
      <c r="HI67" s="83" t="e">
        <f t="shared" si="90"/>
        <v>#REF!</v>
      </c>
    </row>
    <row r="68" spans="1:217" s="109" customFormat="1" x14ac:dyDescent="0.2">
      <c r="A68" s="113" t="s">
        <v>371</v>
      </c>
      <c r="B68" s="114">
        <v>0</v>
      </c>
      <c r="C68" s="114">
        <v>0</v>
      </c>
      <c r="D68" s="114">
        <v>0</v>
      </c>
      <c r="E68" s="114">
        <v>0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0</v>
      </c>
      <c r="AI68" s="114">
        <v>0</v>
      </c>
      <c r="AJ68" s="114">
        <v>0</v>
      </c>
      <c r="AK68" s="114">
        <v>0</v>
      </c>
      <c r="AL68" s="114">
        <v>0</v>
      </c>
      <c r="AM68" s="114">
        <v>0</v>
      </c>
      <c r="AN68" s="114">
        <v>0</v>
      </c>
      <c r="AO68" s="114">
        <v>0</v>
      </c>
      <c r="AP68" s="114">
        <v>0</v>
      </c>
      <c r="AQ68" s="114">
        <v>0</v>
      </c>
      <c r="AR68" s="114">
        <v>0</v>
      </c>
      <c r="AS68" s="114">
        <v>0</v>
      </c>
      <c r="AT68" s="114">
        <v>0</v>
      </c>
      <c r="AU68" s="114">
        <v>0</v>
      </c>
      <c r="AV68" s="114">
        <v>0</v>
      </c>
      <c r="AW68" s="114">
        <v>0</v>
      </c>
      <c r="AX68" s="114">
        <v>0</v>
      </c>
      <c r="AY68" s="114">
        <v>0</v>
      </c>
      <c r="AZ68" s="114">
        <v>0</v>
      </c>
      <c r="BA68" s="114">
        <v>0</v>
      </c>
      <c r="BB68" s="114">
        <v>0</v>
      </c>
      <c r="BC68" s="114">
        <v>0</v>
      </c>
      <c r="BD68" s="114">
        <v>0</v>
      </c>
      <c r="BE68" s="114">
        <v>0</v>
      </c>
      <c r="BF68" s="114">
        <v>0</v>
      </c>
      <c r="BG68" s="114">
        <v>0</v>
      </c>
      <c r="BH68" s="114">
        <v>0</v>
      </c>
      <c r="BI68" s="114">
        <v>0</v>
      </c>
      <c r="BJ68" s="114">
        <v>0</v>
      </c>
      <c r="BK68" s="114">
        <v>0</v>
      </c>
      <c r="BL68" s="114">
        <v>0</v>
      </c>
      <c r="BM68" s="114">
        <v>0</v>
      </c>
      <c r="BN68" s="114">
        <v>0</v>
      </c>
      <c r="BO68" s="114">
        <v>0</v>
      </c>
      <c r="BP68" s="114">
        <v>0</v>
      </c>
      <c r="BQ68" s="114">
        <v>0</v>
      </c>
      <c r="BR68" s="114">
        <v>0</v>
      </c>
      <c r="BS68" s="114">
        <v>0</v>
      </c>
      <c r="BT68" s="114">
        <v>0</v>
      </c>
      <c r="BU68" s="114">
        <v>0</v>
      </c>
      <c r="BV68" s="114">
        <v>0</v>
      </c>
      <c r="BW68" s="114">
        <v>0</v>
      </c>
      <c r="BX68" s="114">
        <v>0</v>
      </c>
      <c r="BY68" s="114">
        <v>0</v>
      </c>
      <c r="BZ68" s="114">
        <v>0</v>
      </c>
      <c r="CA68" s="114">
        <v>0</v>
      </c>
      <c r="CB68" s="114">
        <v>0</v>
      </c>
      <c r="CC68" s="114">
        <v>0</v>
      </c>
      <c r="CD68" s="114">
        <v>0</v>
      </c>
      <c r="CE68" s="114">
        <v>0</v>
      </c>
      <c r="CF68" s="114">
        <v>0</v>
      </c>
      <c r="CG68" s="114">
        <v>0</v>
      </c>
      <c r="CH68" s="114">
        <v>0</v>
      </c>
      <c r="CI68" s="114">
        <v>0</v>
      </c>
      <c r="CJ68" s="114">
        <v>0</v>
      </c>
      <c r="CK68" s="114">
        <v>0</v>
      </c>
      <c r="CL68" s="114">
        <v>0</v>
      </c>
      <c r="CM68" s="114">
        <v>0</v>
      </c>
      <c r="CN68" s="114">
        <v>0</v>
      </c>
      <c r="CO68" s="114">
        <v>0</v>
      </c>
      <c r="CP68" s="114">
        <v>0</v>
      </c>
      <c r="CQ68" s="114">
        <v>0</v>
      </c>
      <c r="CR68" s="114">
        <v>0</v>
      </c>
      <c r="CS68" s="114">
        <v>0</v>
      </c>
      <c r="CT68" s="114">
        <v>0</v>
      </c>
      <c r="CU68" s="114">
        <v>0</v>
      </c>
      <c r="CV68" s="114">
        <v>0</v>
      </c>
      <c r="CW68" s="114">
        <v>0</v>
      </c>
      <c r="CX68" s="114">
        <v>0</v>
      </c>
      <c r="CY68" s="114">
        <v>0</v>
      </c>
      <c r="CZ68" s="114">
        <v>0</v>
      </c>
      <c r="DA68" s="114">
        <v>0</v>
      </c>
      <c r="DB68" s="114">
        <v>0</v>
      </c>
      <c r="DC68" s="114">
        <v>0</v>
      </c>
      <c r="DD68" s="114">
        <v>0</v>
      </c>
      <c r="DE68" s="114">
        <v>0</v>
      </c>
      <c r="DF68" s="114">
        <v>0</v>
      </c>
      <c r="DG68" s="114">
        <v>0</v>
      </c>
      <c r="DH68" s="114">
        <v>0</v>
      </c>
      <c r="DI68" s="114">
        <v>0</v>
      </c>
      <c r="DJ68" s="114">
        <v>0</v>
      </c>
      <c r="DK68" s="114">
        <v>0</v>
      </c>
      <c r="DL68" s="114">
        <v>0</v>
      </c>
      <c r="DM68" s="114">
        <v>0</v>
      </c>
      <c r="DN68" s="114">
        <v>0</v>
      </c>
      <c r="DO68" s="114">
        <v>0</v>
      </c>
      <c r="DP68" s="114">
        <v>0</v>
      </c>
      <c r="DQ68" s="114">
        <v>0</v>
      </c>
      <c r="DR68" s="114">
        <v>0</v>
      </c>
      <c r="DS68" s="114">
        <v>0</v>
      </c>
      <c r="DT68" s="114">
        <v>0</v>
      </c>
      <c r="DU68" s="114">
        <v>0</v>
      </c>
      <c r="DV68" s="114">
        <v>0</v>
      </c>
      <c r="DW68" s="114">
        <v>0</v>
      </c>
      <c r="DX68" s="114">
        <v>0</v>
      </c>
      <c r="DY68" s="114">
        <v>0</v>
      </c>
      <c r="DZ68" s="114">
        <v>0</v>
      </c>
      <c r="EA68" s="114">
        <v>0</v>
      </c>
      <c r="EB68" s="114">
        <v>0</v>
      </c>
      <c r="EC68" s="114">
        <v>0</v>
      </c>
      <c r="ED68" s="114">
        <v>0</v>
      </c>
      <c r="EE68" s="114">
        <v>0</v>
      </c>
      <c r="EF68" s="114">
        <v>0</v>
      </c>
      <c r="EG68" s="114">
        <v>0</v>
      </c>
      <c r="EH68" s="114">
        <v>0</v>
      </c>
      <c r="EI68" s="114">
        <v>0</v>
      </c>
      <c r="EJ68" s="114">
        <v>0</v>
      </c>
      <c r="EK68" s="114">
        <v>0</v>
      </c>
      <c r="EL68" s="114">
        <v>0</v>
      </c>
      <c r="EM68" s="114">
        <v>0</v>
      </c>
      <c r="EN68" s="114">
        <v>0</v>
      </c>
      <c r="EO68" s="114">
        <v>0</v>
      </c>
      <c r="EP68" s="114">
        <v>0</v>
      </c>
      <c r="EQ68" s="114">
        <v>0</v>
      </c>
      <c r="ER68" s="114">
        <v>0</v>
      </c>
      <c r="ES68" s="114">
        <v>0</v>
      </c>
      <c r="ET68" s="114">
        <v>0</v>
      </c>
      <c r="EU68" s="114">
        <v>0</v>
      </c>
      <c r="EV68" s="114">
        <v>0</v>
      </c>
      <c r="EW68" s="114">
        <v>0</v>
      </c>
      <c r="EX68" s="114">
        <v>0</v>
      </c>
      <c r="EY68" s="114">
        <v>0</v>
      </c>
      <c r="EZ68" s="114">
        <v>0</v>
      </c>
      <c r="FA68" s="114">
        <v>0</v>
      </c>
      <c r="FB68" s="114">
        <v>0</v>
      </c>
      <c r="FC68" s="114">
        <v>0</v>
      </c>
      <c r="FD68" s="114">
        <v>0</v>
      </c>
      <c r="FE68" s="114">
        <v>0</v>
      </c>
      <c r="FF68" s="114">
        <v>0</v>
      </c>
      <c r="FG68" s="114">
        <v>0</v>
      </c>
      <c r="FH68" s="114">
        <v>0</v>
      </c>
      <c r="FI68" s="114">
        <v>0</v>
      </c>
      <c r="FJ68" s="114">
        <v>0</v>
      </c>
      <c r="FK68" s="114">
        <v>0</v>
      </c>
      <c r="FL68" s="114">
        <v>0</v>
      </c>
      <c r="FM68" s="114">
        <v>0</v>
      </c>
      <c r="FN68" s="114">
        <v>0</v>
      </c>
      <c r="FO68" s="114">
        <v>0</v>
      </c>
      <c r="FP68" s="114">
        <v>0</v>
      </c>
      <c r="FQ68" s="114">
        <v>0</v>
      </c>
      <c r="FR68" s="114">
        <v>0</v>
      </c>
      <c r="FS68" s="114">
        <v>0</v>
      </c>
      <c r="FT68" s="114">
        <v>0</v>
      </c>
      <c r="FU68" s="114">
        <v>0</v>
      </c>
      <c r="FV68" s="114">
        <v>0</v>
      </c>
      <c r="FW68" s="114">
        <v>0</v>
      </c>
      <c r="FX68" s="114">
        <v>0</v>
      </c>
      <c r="FY68" s="114">
        <v>0</v>
      </c>
      <c r="FZ68" s="114">
        <v>0</v>
      </c>
      <c r="GA68" s="114">
        <v>0</v>
      </c>
      <c r="GB68" s="114">
        <v>0</v>
      </c>
      <c r="GC68" s="114">
        <v>0</v>
      </c>
      <c r="GD68" s="114">
        <v>0</v>
      </c>
      <c r="GE68" s="114">
        <v>0</v>
      </c>
      <c r="GF68" s="114">
        <v>0</v>
      </c>
      <c r="GG68" s="114">
        <v>0</v>
      </c>
      <c r="GH68" s="114">
        <v>0</v>
      </c>
      <c r="GI68" s="114">
        <v>0</v>
      </c>
      <c r="GJ68" s="114">
        <v>0</v>
      </c>
      <c r="GK68" s="114">
        <v>0</v>
      </c>
      <c r="GL68" s="114">
        <v>0</v>
      </c>
      <c r="GM68" s="114">
        <v>0</v>
      </c>
      <c r="GN68" s="114">
        <v>0</v>
      </c>
      <c r="GO68" s="114">
        <v>0</v>
      </c>
      <c r="GP68" s="114">
        <v>0</v>
      </c>
      <c r="GQ68" s="114">
        <v>0</v>
      </c>
      <c r="GR68" s="114">
        <v>0</v>
      </c>
      <c r="GS68" s="114">
        <v>0</v>
      </c>
      <c r="GT68" s="114">
        <v>0</v>
      </c>
      <c r="GU68" s="114">
        <v>0</v>
      </c>
      <c r="GV68" s="114">
        <v>0</v>
      </c>
      <c r="GW68" s="114">
        <v>0</v>
      </c>
      <c r="GX68" s="114">
        <v>0</v>
      </c>
      <c r="GY68" s="114">
        <v>0</v>
      </c>
      <c r="GZ68" s="114">
        <v>0</v>
      </c>
      <c r="HA68" s="114">
        <v>0</v>
      </c>
      <c r="HB68" s="114">
        <v>0</v>
      </c>
      <c r="HC68" s="114">
        <v>0</v>
      </c>
      <c r="HD68" s="114">
        <v>0</v>
      </c>
      <c r="HE68" s="114">
        <v>0</v>
      </c>
      <c r="HF68" s="114">
        <v>0</v>
      </c>
      <c r="HG68" s="114">
        <v>0</v>
      </c>
      <c r="HH68" s="114">
        <v>0</v>
      </c>
      <c r="HI68" s="114">
        <v>0</v>
      </c>
    </row>
    <row r="69" spans="1:217" s="109" customFormat="1" x14ac:dyDescent="0.2">
      <c r="A69" s="113" t="s">
        <v>372</v>
      </c>
      <c r="B69" s="114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  <c r="AC69" s="114">
        <v>0</v>
      </c>
      <c r="AD69" s="114">
        <v>0</v>
      </c>
      <c r="AE69" s="114">
        <v>0</v>
      </c>
      <c r="AF69" s="114">
        <v>0</v>
      </c>
      <c r="AG69" s="114">
        <v>0</v>
      </c>
      <c r="AH69" s="114">
        <v>0</v>
      </c>
      <c r="AI69" s="114">
        <v>0</v>
      </c>
      <c r="AJ69" s="114">
        <v>0</v>
      </c>
      <c r="AK69" s="114">
        <v>0</v>
      </c>
      <c r="AL69" s="114">
        <v>0</v>
      </c>
      <c r="AM69" s="114">
        <v>0</v>
      </c>
      <c r="AN69" s="114">
        <v>0</v>
      </c>
      <c r="AO69" s="114">
        <v>0</v>
      </c>
      <c r="AP69" s="114">
        <v>0</v>
      </c>
      <c r="AQ69" s="114">
        <v>0</v>
      </c>
      <c r="AR69" s="114">
        <v>0</v>
      </c>
      <c r="AS69" s="114">
        <v>0</v>
      </c>
      <c r="AT69" s="114">
        <v>0</v>
      </c>
      <c r="AU69" s="114">
        <v>0</v>
      </c>
      <c r="AV69" s="114">
        <v>0</v>
      </c>
      <c r="AW69" s="114">
        <v>0</v>
      </c>
      <c r="AX69" s="114">
        <v>0</v>
      </c>
      <c r="AY69" s="114">
        <v>0</v>
      </c>
      <c r="AZ69" s="114">
        <v>0</v>
      </c>
      <c r="BA69" s="114">
        <v>0</v>
      </c>
      <c r="BB69" s="114">
        <v>0</v>
      </c>
      <c r="BC69" s="114">
        <v>0</v>
      </c>
      <c r="BD69" s="114">
        <v>0</v>
      </c>
      <c r="BE69" s="114">
        <v>0</v>
      </c>
      <c r="BF69" s="114">
        <v>0</v>
      </c>
      <c r="BG69" s="114">
        <v>0</v>
      </c>
      <c r="BH69" s="114">
        <v>0</v>
      </c>
      <c r="BI69" s="114">
        <v>0</v>
      </c>
      <c r="BJ69" s="114">
        <v>0</v>
      </c>
      <c r="BK69" s="114">
        <v>0</v>
      </c>
      <c r="BL69" s="114">
        <v>0</v>
      </c>
      <c r="BM69" s="114">
        <v>0</v>
      </c>
      <c r="BN69" s="114">
        <v>0</v>
      </c>
      <c r="BO69" s="114">
        <v>0</v>
      </c>
      <c r="BP69" s="114">
        <v>0</v>
      </c>
      <c r="BQ69" s="114">
        <v>0</v>
      </c>
      <c r="BR69" s="114">
        <v>0</v>
      </c>
      <c r="BS69" s="114">
        <v>0</v>
      </c>
      <c r="BT69" s="114">
        <v>0</v>
      </c>
      <c r="BU69" s="114">
        <v>0</v>
      </c>
      <c r="BV69" s="114">
        <v>0</v>
      </c>
      <c r="BW69" s="114">
        <v>0</v>
      </c>
      <c r="BX69" s="114">
        <v>0</v>
      </c>
      <c r="BY69" s="114">
        <v>0</v>
      </c>
      <c r="BZ69" s="114">
        <v>0</v>
      </c>
      <c r="CA69" s="114">
        <v>0</v>
      </c>
      <c r="CB69" s="114">
        <v>0</v>
      </c>
      <c r="CC69" s="114">
        <v>0</v>
      </c>
      <c r="CD69" s="114">
        <v>0</v>
      </c>
      <c r="CE69" s="114">
        <v>0</v>
      </c>
      <c r="CF69" s="114">
        <v>0</v>
      </c>
      <c r="CG69" s="114">
        <v>0</v>
      </c>
      <c r="CH69" s="114">
        <v>0</v>
      </c>
      <c r="CI69" s="114">
        <v>0</v>
      </c>
      <c r="CJ69" s="114">
        <v>0</v>
      </c>
      <c r="CK69" s="114">
        <v>0</v>
      </c>
      <c r="CL69" s="114">
        <v>0</v>
      </c>
      <c r="CM69" s="114">
        <v>0</v>
      </c>
      <c r="CN69" s="114">
        <v>0</v>
      </c>
      <c r="CO69" s="114">
        <v>0</v>
      </c>
      <c r="CP69" s="114">
        <v>0</v>
      </c>
      <c r="CQ69" s="114">
        <v>0</v>
      </c>
      <c r="CR69" s="114">
        <v>0</v>
      </c>
      <c r="CS69" s="114">
        <v>0</v>
      </c>
      <c r="CT69" s="114">
        <v>0</v>
      </c>
      <c r="CU69" s="114">
        <v>0</v>
      </c>
      <c r="CV69" s="114">
        <v>0</v>
      </c>
      <c r="CW69" s="114">
        <v>0</v>
      </c>
      <c r="CX69" s="114">
        <v>0</v>
      </c>
      <c r="CY69" s="114">
        <v>0</v>
      </c>
      <c r="CZ69" s="114">
        <v>0</v>
      </c>
      <c r="DA69" s="114">
        <v>0</v>
      </c>
      <c r="DB69" s="114">
        <v>0</v>
      </c>
      <c r="DC69" s="114">
        <v>0</v>
      </c>
      <c r="DD69" s="114">
        <v>0</v>
      </c>
      <c r="DE69" s="114">
        <v>0</v>
      </c>
      <c r="DF69" s="114">
        <v>0</v>
      </c>
      <c r="DG69" s="114">
        <v>0</v>
      </c>
      <c r="DH69" s="114">
        <v>0</v>
      </c>
      <c r="DI69" s="114">
        <v>0</v>
      </c>
      <c r="DJ69" s="114">
        <v>0</v>
      </c>
      <c r="DK69" s="114">
        <v>0</v>
      </c>
      <c r="DL69" s="114">
        <v>0</v>
      </c>
      <c r="DM69" s="114">
        <v>0</v>
      </c>
      <c r="DN69" s="114">
        <v>0</v>
      </c>
      <c r="DO69" s="114">
        <v>0</v>
      </c>
      <c r="DP69" s="114">
        <v>0</v>
      </c>
      <c r="DQ69" s="114">
        <v>0</v>
      </c>
      <c r="DR69" s="114">
        <v>0</v>
      </c>
      <c r="DS69" s="114">
        <v>0</v>
      </c>
      <c r="DT69" s="114">
        <v>0</v>
      </c>
      <c r="DU69" s="114">
        <v>0</v>
      </c>
      <c r="DV69" s="114">
        <v>0</v>
      </c>
      <c r="DW69" s="114">
        <v>0</v>
      </c>
      <c r="DX69" s="114">
        <v>0</v>
      </c>
      <c r="DY69" s="114">
        <v>0</v>
      </c>
      <c r="DZ69" s="114">
        <v>0</v>
      </c>
      <c r="EA69" s="114">
        <v>0</v>
      </c>
      <c r="EB69" s="114">
        <v>0</v>
      </c>
      <c r="EC69" s="114">
        <v>0</v>
      </c>
      <c r="ED69" s="114">
        <v>0</v>
      </c>
      <c r="EE69" s="114">
        <v>0</v>
      </c>
      <c r="EF69" s="114">
        <v>0</v>
      </c>
      <c r="EG69" s="114">
        <v>0</v>
      </c>
      <c r="EH69" s="114">
        <v>0</v>
      </c>
      <c r="EI69" s="114">
        <v>0</v>
      </c>
      <c r="EJ69" s="114">
        <v>0</v>
      </c>
      <c r="EK69" s="114">
        <v>0</v>
      </c>
      <c r="EL69" s="114">
        <v>0</v>
      </c>
      <c r="EM69" s="114">
        <v>0</v>
      </c>
      <c r="EN69" s="114">
        <v>0</v>
      </c>
      <c r="EO69" s="114">
        <v>0</v>
      </c>
      <c r="EP69" s="114">
        <v>0</v>
      </c>
      <c r="EQ69" s="114">
        <v>0</v>
      </c>
      <c r="ER69" s="114">
        <v>0</v>
      </c>
      <c r="ES69" s="114">
        <v>0</v>
      </c>
      <c r="ET69" s="114">
        <v>0</v>
      </c>
      <c r="EU69" s="114">
        <v>0</v>
      </c>
      <c r="EV69" s="114">
        <v>0</v>
      </c>
      <c r="EW69" s="114">
        <v>0</v>
      </c>
      <c r="EX69" s="114">
        <v>0</v>
      </c>
      <c r="EY69" s="114">
        <v>0</v>
      </c>
      <c r="EZ69" s="114">
        <v>0</v>
      </c>
      <c r="FA69" s="114">
        <v>0</v>
      </c>
      <c r="FB69" s="114">
        <v>0</v>
      </c>
      <c r="FC69" s="114">
        <v>0</v>
      </c>
      <c r="FD69" s="114">
        <v>0</v>
      </c>
      <c r="FE69" s="114">
        <v>0</v>
      </c>
      <c r="FF69" s="114">
        <v>0</v>
      </c>
      <c r="FG69" s="114">
        <v>0</v>
      </c>
      <c r="FH69" s="114">
        <v>0</v>
      </c>
      <c r="FI69" s="114">
        <v>0</v>
      </c>
      <c r="FJ69" s="114">
        <v>0</v>
      </c>
      <c r="FK69" s="114">
        <v>0</v>
      </c>
      <c r="FL69" s="114">
        <v>0</v>
      </c>
      <c r="FM69" s="114">
        <v>0</v>
      </c>
      <c r="FN69" s="114">
        <v>0</v>
      </c>
      <c r="FO69" s="114">
        <v>0</v>
      </c>
      <c r="FP69" s="114">
        <v>0</v>
      </c>
      <c r="FQ69" s="114">
        <v>0</v>
      </c>
      <c r="FR69" s="114">
        <v>0</v>
      </c>
      <c r="FS69" s="114">
        <v>0</v>
      </c>
      <c r="FT69" s="114">
        <v>0</v>
      </c>
      <c r="FU69" s="114">
        <v>0</v>
      </c>
      <c r="FV69" s="114">
        <v>0</v>
      </c>
      <c r="FW69" s="114">
        <v>0</v>
      </c>
      <c r="FX69" s="114">
        <v>0</v>
      </c>
      <c r="FY69" s="114">
        <v>0</v>
      </c>
      <c r="FZ69" s="114">
        <v>0</v>
      </c>
      <c r="GA69" s="114">
        <v>0</v>
      </c>
      <c r="GB69" s="114">
        <v>0</v>
      </c>
      <c r="GC69" s="114">
        <v>0</v>
      </c>
      <c r="GD69" s="114">
        <v>0</v>
      </c>
      <c r="GE69" s="114">
        <v>0</v>
      </c>
      <c r="GF69" s="114">
        <v>0</v>
      </c>
      <c r="GG69" s="114">
        <v>0</v>
      </c>
      <c r="GH69" s="114">
        <v>0</v>
      </c>
      <c r="GI69" s="114">
        <v>0</v>
      </c>
      <c r="GJ69" s="114">
        <v>0</v>
      </c>
      <c r="GK69" s="114">
        <v>0</v>
      </c>
      <c r="GL69" s="114">
        <v>0</v>
      </c>
      <c r="GM69" s="114">
        <v>0</v>
      </c>
      <c r="GN69" s="114">
        <v>0</v>
      </c>
      <c r="GO69" s="114">
        <v>0</v>
      </c>
      <c r="GP69" s="114">
        <v>0</v>
      </c>
      <c r="GQ69" s="114">
        <v>0</v>
      </c>
      <c r="GR69" s="114">
        <v>0</v>
      </c>
      <c r="GS69" s="114">
        <v>0</v>
      </c>
      <c r="GT69" s="114">
        <v>0</v>
      </c>
      <c r="GU69" s="114">
        <v>0</v>
      </c>
      <c r="GV69" s="114">
        <v>0</v>
      </c>
      <c r="GW69" s="114">
        <v>0</v>
      </c>
      <c r="GX69" s="114">
        <v>0</v>
      </c>
      <c r="GY69" s="114">
        <v>0</v>
      </c>
      <c r="GZ69" s="114">
        <v>0</v>
      </c>
      <c r="HA69" s="114">
        <v>0</v>
      </c>
      <c r="HB69" s="114">
        <v>0</v>
      </c>
      <c r="HC69" s="114">
        <v>0</v>
      </c>
      <c r="HD69" s="114">
        <v>0</v>
      </c>
      <c r="HE69" s="114">
        <v>0</v>
      </c>
      <c r="HF69" s="114">
        <v>0</v>
      </c>
      <c r="HG69" s="114">
        <v>0</v>
      </c>
      <c r="HH69" s="114">
        <v>0</v>
      </c>
      <c r="HI69" s="114">
        <v>0</v>
      </c>
    </row>
    <row r="70" spans="1:217" s="109" customFormat="1" x14ac:dyDescent="0.2">
      <c r="A70" s="113" t="s">
        <v>373</v>
      </c>
      <c r="B70" s="114">
        <v>0</v>
      </c>
      <c r="C70" s="114">
        <v>0</v>
      </c>
      <c r="D70" s="114">
        <v>0</v>
      </c>
      <c r="E70" s="114">
        <v>0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14">
        <v>0</v>
      </c>
      <c r="AG70" s="114">
        <v>0</v>
      </c>
      <c r="AH70" s="114">
        <v>0</v>
      </c>
      <c r="AI70" s="114">
        <v>0</v>
      </c>
      <c r="AJ70" s="114">
        <v>0</v>
      </c>
      <c r="AK70" s="114">
        <v>0</v>
      </c>
      <c r="AL70" s="114">
        <v>0</v>
      </c>
      <c r="AM70" s="114">
        <v>0</v>
      </c>
      <c r="AN70" s="114">
        <v>0</v>
      </c>
      <c r="AO70" s="114">
        <v>0</v>
      </c>
      <c r="AP70" s="114">
        <v>0</v>
      </c>
      <c r="AQ70" s="114">
        <v>0</v>
      </c>
      <c r="AR70" s="114">
        <v>0</v>
      </c>
      <c r="AS70" s="114">
        <v>0</v>
      </c>
      <c r="AT70" s="114">
        <v>0</v>
      </c>
      <c r="AU70" s="114">
        <v>0</v>
      </c>
      <c r="AV70" s="114">
        <v>0</v>
      </c>
      <c r="AW70" s="114">
        <v>0</v>
      </c>
      <c r="AX70" s="114">
        <v>0</v>
      </c>
      <c r="AY70" s="114">
        <v>0</v>
      </c>
      <c r="AZ70" s="114">
        <v>0</v>
      </c>
      <c r="BA70" s="114">
        <v>0</v>
      </c>
      <c r="BB70" s="114">
        <v>0</v>
      </c>
      <c r="BC70" s="114">
        <v>0</v>
      </c>
      <c r="BD70" s="114">
        <v>0</v>
      </c>
      <c r="BE70" s="114">
        <v>0</v>
      </c>
      <c r="BF70" s="114">
        <v>0</v>
      </c>
      <c r="BG70" s="114">
        <v>0</v>
      </c>
      <c r="BH70" s="114">
        <v>0</v>
      </c>
      <c r="BI70" s="114">
        <v>0</v>
      </c>
      <c r="BJ70" s="114">
        <v>0</v>
      </c>
      <c r="BK70" s="114">
        <v>0</v>
      </c>
      <c r="BL70" s="114">
        <v>0</v>
      </c>
      <c r="BM70" s="114">
        <v>0</v>
      </c>
      <c r="BN70" s="114">
        <v>0</v>
      </c>
      <c r="BO70" s="114">
        <v>0</v>
      </c>
      <c r="BP70" s="114">
        <v>0</v>
      </c>
      <c r="BQ70" s="114">
        <v>0</v>
      </c>
      <c r="BR70" s="114">
        <v>0</v>
      </c>
      <c r="BS70" s="114">
        <v>0</v>
      </c>
      <c r="BT70" s="114">
        <v>0</v>
      </c>
      <c r="BU70" s="114">
        <v>0</v>
      </c>
      <c r="BV70" s="114">
        <v>0</v>
      </c>
      <c r="BW70" s="114">
        <v>0</v>
      </c>
      <c r="BX70" s="114">
        <v>0</v>
      </c>
      <c r="BY70" s="114">
        <v>0</v>
      </c>
      <c r="BZ70" s="114">
        <v>0</v>
      </c>
      <c r="CA70" s="114">
        <v>0</v>
      </c>
      <c r="CB70" s="114">
        <v>0</v>
      </c>
      <c r="CC70" s="114">
        <v>0</v>
      </c>
      <c r="CD70" s="114">
        <v>0</v>
      </c>
      <c r="CE70" s="114">
        <v>0</v>
      </c>
      <c r="CF70" s="114">
        <v>0</v>
      </c>
      <c r="CG70" s="114">
        <v>0</v>
      </c>
      <c r="CH70" s="114">
        <v>0</v>
      </c>
      <c r="CI70" s="114">
        <v>0</v>
      </c>
      <c r="CJ70" s="114">
        <v>0</v>
      </c>
      <c r="CK70" s="114">
        <v>0</v>
      </c>
      <c r="CL70" s="114">
        <v>0</v>
      </c>
      <c r="CM70" s="114">
        <v>0</v>
      </c>
      <c r="CN70" s="114">
        <v>0</v>
      </c>
      <c r="CO70" s="114">
        <v>0</v>
      </c>
      <c r="CP70" s="114">
        <v>0</v>
      </c>
      <c r="CQ70" s="114">
        <v>0</v>
      </c>
      <c r="CR70" s="114">
        <v>0</v>
      </c>
      <c r="CS70" s="114">
        <v>0</v>
      </c>
      <c r="CT70" s="114">
        <v>0</v>
      </c>
      <c r="CU70" s="114">
        <v>0</v>
      </c>
      <c r="CV70" s="114">
        <v>0</v>
      </c>
      <c r="CW70" s="114">
        <v>0</v>
      </c>
      <c r="CX70" s="114">
        <v>0</v>
      </c>
      <c r="CY70" s="114">
        <v>0</v>
      </c>
      <c r="CZ70" s="114">
        <v>0</v>
      </c>
      <c r="DA70" s="114">
        <v>0</v>
      </c>
      <c r="DB70" s="114">
        <v>0</v>
      </c>
      <c r="DC70" s="114">
        <v>0</v>
      </c>
      <c r="DD70" s="114">
        <v>0</v>
      </c>
      <c r="DE70" s="114">
        <v>0</v>
      </c>
      <c r="DF70" s="114">
        <v>0</v>
      </c>
      <c r="DG70" s="114">
        <v>0</v>
      </c>
      <c r="DH70" s="114">
        <v>0</v>
      </c>
      <c r="DI70" s="114">
        <v>0</v>
      </c>
      <c r="DJ70" s="114">
        <v>0</v>
      </c>
      <c r="DK70" s="114">
        <v>0</v>
      </c>
      <c r="DL70" s="114">
        <v>0</v>
      </c>
      <c r="DM70" s="114">
        <v>0</v>
      </c>
      <c r="DN70" s="114">
        <v>0</v>
      </c>
      <c r="DO70" s="114">
        <v>0</v>
      </c>
      <c r="DP70" s="114">
        <v>0</v>
      </c>
      <c r="DQ70" s="114">
        <v>0</v>
      </c>
      <c r="DR70" s="114">
        <v>0</v>
      </c>
      <c r="DS70" s="114">
        <v>0</v>
      </c>
      <c r="DT70" s="114">
        <v>0</v>
      </c>
      <c r="DU70" s="114">
        <v>0</v>
      </c>
      <c r="DV70" s="114">
        <v>0</v>
      </c>
      <c r="DW70" s="114">
        <v>0</v>
      </c>
      <c r="DX70" s="114">
        <v>0</v>
      </c>
      <c r="DY70" s="114">
        <v>0</v>
      </c>
      <c r="DZ70" s="114">
        <v>0</v>
      </c>
      <c r="EA70" s="114">
        <v>0</v>
      </c>
      <c r="EB70" s="114">
        <v>0</v>
      </c>
      <c r="EC70" s="114">
        <v>0</v>
      </c>
      <c r="ED70" s="114">
        <v>0</v>
      </c>
      <c r="EE70" s="114">
        <v>0</v>
      </c>
      <c r="EF70" s="114">
        <v>0</v>
      </c>
      <c r="EG70" s="114">
        <v>0</v>
      </c>
      <c r="EH70" s="114">
        <v>0</v>
      </c>
      <c r="EI70" s="114">
        <v>0</v>
      </c>
      <c r="EJ70" s="114">
        <v>0</v>
      </c>
      <c r="EK70" s="114">
        <v>0</v>
      </c>
      <c r="EL70" s="114">
        <v>0</v>
      </c>
      <c r="EM70" s="114">
        <v>0</v>
      </c>
      <c r="EN70" s="114">
        <v>0</v>
      </c>
      <c r="EO70" s="114">
        <v>0</v>
      </c>
      <c r="EP70" s="114">
        <v>0</v>
      </c>
      <c r="EQ70" s="114">
        <v>0</v>
      </c>
      <c r="ER70" s="114">
        <v>0</v>
      </c>
      <c r="ES70" s="114">
        <v>0</v>
      </c>
      <c r="ET70" s="114">
        <v>0</v>
      </c>
      <c r="EU70" s="114">
        <v>0</v>
      </c>
      <c r="EV70" s="114">
        <v>0</v>
      </c>
      <c r="EW70" s="114">
        <v>0</v>
      </c>
      <c r="EX70" s="114">
        <v>0</v>
      </c>
      <c r="EY70" s="114">
        <v>0</v>
      </c>
      <c r="EZ70" s="114">
        <v>0</v>
      </c>
      <c r="FA70" s="114">
        <v>0</v>
      </c>
      <c r="FB70" s="114">
        <v>0</v>
      </c>
      <c r="FC70" s="114">
        <v>0</v>
      </c>
      <c r="FD70" s="114">
        <v>0</v>
      </c>
      <c r="FE70" s="114">
        <v>0</v>
      </c>
      <c r="FF70" s="114">
        <v>0</v>
      </c>
      <c r="FG70" s="114">
        <v>0</v>
      </c>
      <c r="FH70" s="114">
        <v>0</v>
      </c>
      <c r="FI70" s="114">
        <v>0</v>
      </c>
      <c r="FJ70" s="114">
        <v>0</v>
      </c>
      <c r="FK70" s="114">
        <v>0</v>
      </c>
      <c r="FL70" s="114">
        <v>0</v>
      </c>
      <c r="FM70" s="114">
        <v>0</v>
      </c>
      <c r="FN70" s="114">
        <v>0</v>
      </c>
      <c r="FO70" s="114">
        <v>0</v>
      </c>
      <c r="FP70" s="114">
        <v>0</v>
      </c>
      <c r="FQ70" s="114">
        <v>0</v>
      </c>
      <c r="FR70" s="114">
        <v>0</v>
      </c>
      <c r="FS70" s="114">
        <v>0</v>
      </c>
      <c r="FT70" s="114">
        <v>0</v>
      </c>
      <c r="FU70" s="114">
        <v>0</v>
      </c>
      <c r="FV70" s="114">
        <v>0</v>
      </c>
      <c r="FW70" s="114">
        <v>0</v>
      </c>
      <c r="FX70" s="114">
        <v>0</v>
      </c>
      <c r="FY70" s="114">
        <v>0</v>
      </c>
      <c r="FZ70" s="114">
        <v>0</v>
      </c>
      <c r="GA70" s="114">
        <v>0</v>
      </c>
      <c r="GB70" s="114">
        <v>0</v>
      </c>
      <c r="GC70" s="114">
        <v>0</v>
      </c>
      <c r="GD70" s="114">
        <v>0</v>
      </c>
      <c r="GE70" s="114">
        <v>0</v>
      </c>
      <c r="GF70" s="114">
        <v>0</v>
      </c>
      <c r="GG70" s="114">
        <v>0</v>
      </c>
      <c r="GH70" s="114">
        <v>0</v>
      </c>
      <c r="GI70" s="114">
        <v>0</v>
      </c>
      <c r="GJ70" s="114">
        <v>0</v>
      </c>
      <c r="GK70" s="114">
        <v>0</v>
      </c>
      <c r="GL70" s="114">
        <v>0</v>
      </c>
      <c r="GM70" s="114">
        <v>0</v>
      </c>
      <c r="GN70" s="114">
        <v>0</v>
      </c>
      <c r="GO70" s="114">
        <v>0</v>
      </c>
      <c r="GP70" s="114">
        <v>0</v>
      </c>
      <c r="GQ70" s="114">
        <v>0</v>
      </c>
      <c r="GR70" s="114">
        <v>0</v>
      </c>
      <c r="GS70" s="114">
        <v>0</v>
      </c>
      <c r="GT70" s="114">
        <v>0</v>
      </c>
      <c r="GU70" s="114">
        <v>0</v>
      </c>
      <c r="GV70" s="114">
        <v>0</v>
      </c>
      <c r="GW70" s="114">
        <v>0</v>
      </c>
      <c r="GX70" s="114">
        <v>0</v>
      </c>
      <c r="GY70" s="114">
        <v>0</v>
      </c>
      <c r="GZ70" s="114">
        <v>0</v>
      </c>
      <c r="HA70" s="114">
        <v>0</v>
      </c>
      <c r="HB70" s="114">
        <v>0</v>
      </c>
      <c r="HC70" s="114">
        <v>0</v>
      </c>
      <c r="HD70" s="114">
        <v>0</v>
      </c>
      <c r="HE70" s="114">
        <v>0</v>
      </c>
      <c r="HF70" s="114">
        <v>0</v>
      </c>
      <c r="HG70" s="114">
        <v>0</v>
      </c>
      <c r="HH70" s="114">
        <v>0</v>
      </c>
      <c r="HI70" s="114">
        <v>0</v>
      </c>
    </row>
    <row r="71" spans="1:217" s="109" customFormat="1" x14ac:dyDescent="0.2">
      <c r="A71" s="113" t="s">
        <v>374</v>
      </c>
      <c r="B71" s="114">
        <v>0</v>
      </c>
      <c r="C71" s="114">
        <v>0</v>
      </c>
      <c r="D71" s="114">
        <v>0</v>
      </c>
      <c r="E71" s="114">
        <v>0</v>
      </c>
      <c r="F71" s="114">
        <v>0</v>
      </c>
      <c r="G71" s="114">
        <v>0</v>
      </c>
      <c r="H71" s="114">
        <v>0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4">
        <v>0</v>
      </c>
      <c r="AD71" s="114">
        <v>0</v>
      </c>
      <c r="AE71" s="114">
        <v>0</v>
      </c>
      <c r="AF71" s="114">
        <v>0</v>
      </c>
      <c r="AG71" s="114">
        <v>0</v>
      </c>
      <c r="AH71" s="114">
        <v>0</v>
      </c>
      <c r="AI71" s="114">
        <v>0</v>
      </c>
      <c r="AJ71" s="114">
        <v>0</v>
      </c>
      <c r="AK71" s="114">
        <v>0</v>
      </c>
      <c r="AL71" s="114">
        <v>0</v>
      </c>
      <c r="AM71" s="114">
        <v>0</v>
      </c>
      <c r="AN71" s="114">
        <v>0</v>
      </c>
      <c r="AO71" s="114">
        <v>0</v>
      </c>
      <c r="AP71" s="114">
        <v>0</v>
      </c>
      <c r="AQ71" s="114">
        <v>0</v>
      </c>
      <c r="AR71" s="114">
        <v>0</v>
      </c>
      <c r="AS71" s="114">
        <v>0</v>
      </c>
      <c r="AT71" s="114">
        <v>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AZ71" s="114">
        <v>0</v>
      </c>
      <c r="BA71" s="114">
        <v>0</v>
      </c>
      <c r="BB71" s="114">
        <v>0</v>
      </c>
      <c r="BC71" s="114">
        <v>0</v>
      </c>
      <c r="BD71" s="114">
        <v>0</v>
      </c>
      <c r="BE71" s="114">
        <v>0</v>
      </c>
      <c r="BF71" s="114">
        <v>0</v>
      </c>
      <c r="BG71" s="114">
        <v>0</v>
      </c>
      <c r="BH71" s="114">
        <v>0</v>
      </c>
      <c r="BI71" s="114">
        <v>0</v>
      </c>
      <c r="BJ71" s="114">
        <v>0</v>
      </c>
      <c r="BK71" s="114">
        <v>0</v>
      </c>
      <c r="BL71" s="114">
        <v>0</v>
      </c>
      <c r="BM71" s="114">
        <v>0</v>
      </c>
      <c r="BN71" s="114">
        <v>0</v>
      </c>
      <c r="BO71" s="114">
        <v>0</v>
      </c>
      <c r="BP71" s="114">
        <v>0</v>
      </c>
      <c r="BQ71" s="114">
        <v>0</v>
      </c>
      <c r="BR71" s="114">
        <v>0</v>
      </c>
      <c r="BS71" s="114">
        <v>0</v>
      </c>
      <c r="BT71" s="114">
        <v>0</v>
      </c>
      <c r="BU71" s="114">
        <v>0</v>
      </c>
      <c r="BV71" s="114">
        <v>0</v>
      </c>
      <c r="BW71" s="114">
        <v>0</v>
      </c>
      <c r="BX71" s="114">
        <v>0</v>
      </c>
      <c r="BY71" s="114">
        <v>0</v>
      </c>
      <c r="BZ71" s="114">
        <v>0</v>
      </c>
      <c r="CA71" s="114">
        <v>0</v>
      </c>
      <c r="CB71" s="114">
        <v>0</v>
      </c>
      <c r="CC71" s="114">
        <v>0</v>
      </c>
      <c r="CD71" s="114">
        <v>0</v>
      </c>
      <c r="CE71" s="114">
        <v>0</v>
      </c>
      <c r="CF71" s="114">
        <v>0</v>
      </c>
      <c r="CG71" s="114">
        <v>0</v>
      </c>
      <c r="CH71" s="114">
        <v>0</v>
      </c>
      <c r="CI71" s="114">
        <v>0</v>
      </c>
      <c r="CJ71" s="114">
        <v>0</v>
      </c>
      <c r="CK71" s="114">
        <v>0</v>
      </c>
      <c r="CL71" s="114">
        <v>0</v>
      </c>
      <c r="CM71" s="114">
        <v>0</v>
      </c>
      <c r="CN71" s="114">
        <v>0</v>
      </c>
      <c r="CO71" s="114">
        <v>0</v>
      </c>
      <c r="CP71" s="114">
        <v>0</v>
      </c>
      <c r="CQ71" s="114">
        <v>0</v>
      </c>
      <c r="CR71" s="114">
        <v>0</v>
      </c>
      <c r="CS71" s="114">
        <v>0</v>
      </c>
      <c r="CT71" s="114">
        <v>0</v>
      </c>
      <c r="CU71" s="114">
        <v>0</v>
      </c>
      <c r="CV71" s="114">
        <v>0</v>
      </c>
      <c r="CW71" s="114">
        <v>0</v>
      </c>
      <c r="CX71" s="114">
        <v>0</v>
      </c>
      <c r="CY71" s="114">
        <v>0</v>
      </c>
      <c r="CZ71" s="114">
        <v>0</v>
      </c>
      <c r="DA71" s="114">
        <v>0</v>
      </c>
      <c r="DB71" s="114">
        <v>0</v>
      </c>
      <c r="DC71" s="114">
        <v>0</v>
      </c>
      <c r="DD71" s="114">
        <v>0</v>
      </c>
      <c r="DE71" s="114">
        <v>0</v>
      </c>
      <c r="DF71" s="114">
        <v>0</v>
      </c>
      <c r="DG71" s="114">
        <v>0</v>
      </c>
      <c r="DH71" s="114">
        <v>0</v>
      </c>
      <c r="DI71" s="114">
        <v>0</v>
      </c>
      <c r="DJ71" s="114">
        <v>0</v>
      </c>
      <c r="DK71" s="114">
        <v>0</v>
      </c>
      <c r="DL71" s="114">
        <v>0</v>
      </c>
      <c r="DM71" s="114">
        <v>0</v>
      </c>
      <c r="DN71" s="114">
        <v>0</v>
      </c>
      <c r="DO71" s="114">
        <v>0</v>
      </c>
      <c r="DP71" s="114">
        <v>0</v>
      </c>
      <c r="DQ71" s="114">
        <v>0</v>
      </c>
      <c r="DR71" s="114">
        <v>0</v>
      </c>
      <c r="DS71" s="114">
        <v>0</v>
      </c>
      <c r="DT71" s="114">
        <v>0</v>
      </c>
      <c r="DU71" s="114">
        <v>0</v>
      </c>
      <c r="DV71" s="114">
        <v>0</v>
      </c>
      <c r="DW71" s="114">
        <v>0</v>
      </c>
      <c r="DX71" s="114">
        <v>0</v>
      </c>
      <c r="DY71" s="114">
        <v>0</v>
      </c>
      <c r="DZ71" s="114">
        <v>0</v>
      </c>
      <c r="EA71" s="114">
        <v>0</v>
      </c>
      <c r="EB71" s="114">
        <v>0</v>
      </c>
      <c r="EC71" s="114">
        <v>0</v>
      </c>
      <c r="ED71" s="114">
        <v>0</v>
      </c>
      <c r="EE71" s="114">
        <v>0</v>
      </c>
      <c r="EF71" s="114">
        <v>0</v>
      </c>
      <c r="EG71" s="114">
        <v>0</v>
      </c>
      <c r="EH71" s="114">
        <v>0</v>
      </c>
      <c r="EI71" s="114">
        <v>0</v>
      </c>
      <c r="EJ71" s="114">
        <v>0</v>
      </c>
      <c r="EK71" s="114">
        <v>0</v>
      </c>
      <c r="EL71" s="114">
        <v>0</v>
      </c>
      <c r="EM71" s="114">
        <v>0</v>
      </c>
      <c r="EN71" s="114">
        <v>0</v>
      </c>
      <c r="EO71" s="114">
        <v>0</v>
      </c>
      <c r="EP71" s="114">
        <v>0</v>
      </c>
      <c r="EQ71" s="114">
        <v>0</v>
      </c>
      <c r="ER71" s="114">
        <v>0</v>
      </c>
      <c r="ES71" s="114">
        <v>0</v>
      </c>
      <c r="ET71" s="114">
        <v>0</v>
      </c>
      <c r="EU71" s="114">
        <v>0</v>
      </c>
      <c r="EV71" s="114">
        <v>0</v>
      </c>
      <c r="EW71" s="114">
        <v>0</v>
      </c>
      <c r="EX71" s="114">
        <v>0</v>
      </c>
      <c r="EY71" s="114">
        <v>0</v>
      </c>
      <c r="EZ71" s="114">
        <v>0</v>
      </c>
      <c r="FA71" s="114">
        <v>0</v>
      </c>
      <c r="FB71" s="114">
        <v>0</v>
      </c>
      <c r="FC71" s="114">
        <v>0</v>
      </c>
      <c r="FD71" s="114">
        <v>0</v>
      </c>
      <c r="FE71" s="114">
        <v>0</v>
      </c>
      <c r="FF71" s="114">
        <v>0</v>
      </c>
      <c r="FG71" s="114">
        <v>0</v>
      </c>
      <c r="FH71" s="114">
        <v>0</v>
      </c>
      <c r="FI71" s="114">
        <v>0</v>
      </c>
      <c r="FJ71" s="114">
        <v>0</v>
      </c>
      <c r="FK71" s="114">
        <v>0</v>
      </c>
      <c r="FL71" s="114">
        <v>0</v>
      </c>
      <c r="FM71" s="114">
        <v>0</v>
      </c>
      <c r="FN71" s="114">
        <v>0</v>
      </c>
      <c r="FO71" s="114">
        <v>0</v>
      </c>
      <c r="FP71" s="114">
        <v>0</v>
      </c>
      <c r="FQ71" s="114">
        <v>0</v>
      </c>
      <c r="FR71" s="114">
        <v>0</v>
      </c>
      <c r="FS71" s="114">
        <v>0</v>
      </c>
      <c r="FT71" s="114">
        <v>0</v>
      </c>
      <c r="FU71" s="114">
        <v>0</v>
      </c>
      <c r="FV71" s="114">
        <v>0</v>
      </c>
      <c r="FW71" s="114">
        <v>0</v>
      </c>
      <c r="FX71" s="114">
        <v>0</v>
      </c>
      <c r="FY71" s="114">
        <v>0</v>
      </c>
      <c r="FZ71" s="114">
        <v>0</v>
      </c>
      <c r="GA71" s="114">
        <v>0</v>
      </c>
      <c r="GB71" s="114">
        <v>0</v>
      </c>
      <c r="GC71" s="114">
        <v>0</v>
      </c>
      <c r="GD71" s="114">
        <v>0</v>
      </c>
      <c r="GE71" s="114">
        <v>0</v>
      </c>
      <c r="GF71" s="114">
        <v>0</v>
      </c>
      <c r="GG71" s="114">
        <v>0</v>
      </c>
      <c r="GH71" s="114">
        <v>0</v>
      </c>
      <c r="GI71" s="114">
        <v>0</v>
      </c>
      <c r="GJ71" s="114">
        <v>0</v>
      </c>
      <c r="GK71" s="114">
        <v>0</v>
      </c>
      <c r="GL71" s="114">
        <v>0</v>
      </c>
      <c r="GM71" s="114">
        <v>0</v>
      </c>
      <c r="GN71" s="114">
        <v>0</v>
      </c>
      <c r="GO71" s="114">
        <v>0</v>
      </c>
      <c r="GP71" s="114">
        <v>0</v>
      </c>
      <c r="GQ71" s="114">
        <v>0</v>
      </c>
      <c r="GR71" s="114">
        <v>0</v>
      </c>
      <c r="GS71" s="114">
        <v>0</v>
      </c>
      <c r="GT71" s="114">
        <v>0</v>
      </c>
      <c r="GU71" s="114">
        <v>0</v>
      </c>
      <c r="GV71" s="114">
        <v>0</v>
      </c>
      <c r="GW71" s="114">
        <v>0</v>
      </c>
      <c r="GX71" s="114">
        <v>0</v>
      </c>
      <c r="GY71" s="114">
        <v>0</v>
      </c>
      <c r="GZ71" s="114">
        <v>0</v>
      </c>
      <c r="HA71" s="114">
        <v>0</v>
      </c>
      <c r="HB71" s="114">
        <v>0</v>
      </c>
      <c r="HC71" s="114">
        <v>0</v>
      </c>
      <c r="HD71" s="114">
        <v>0</v>
      </c>
      <c r="HE71" s="114">
        <v>0</v>
      </c>
      <c r="HF71" s="114">
        <v>0</v>
      </c>
      <c r="HG71" s="114">
        <v>0</v>
      </c>
      <c r="HH71" s="114">
        <v>0</v>
      </c>
      <c r="HI71" s="114">
        <v>0</v>
      </c>
    </row>
    <row r="72" spans="1:217" s="109" customFormat="1" x14ac:dyDescent="0.2">
      <c r="A72" s="113" t="s">
        <v>375</v>
      </c>
      <c r="B72" s="114">
        <v>0</v>
      </c>
      <c r="C72" s="114">
        <v>0</v>
      </c>
      <c r="D72" s="114">
        <v>0</v>
      </c>
      <c r="E72" s="114">
        <v>0</v>
      </c>
      <c r="F72" s="114">
        <v>0</v>
      </c>
      <c r="G72" s="114">
        <v>0</v>
      </c>
      <c r="H72" s="114">
        <v>0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114">
        <v>0</v>
      </c>
      <c r="AD72" s="114">
        <v>0</v>
      </c>
      <c r="AE72" s="114">
        <v>0</v>
      </c>
      <c r="AF72" s="114">
        <v>0</v>
      </c>
      <c r="AG72" s="114">
        <v>0</v>
      </c>
      <c r="AH72" s="114">
        <v>0</v>
      </c>
      <c r="AI72" s="114">
        <v>0</v>
      </c>
      <c r="AJ72" s="114">
        <v>0</v>
      </c>
      <c r="AK72" s="114">
        <v>0</v>
      </c>
      <c r="AL72" s="114">
        <v>0</v>
      </c>
      <c r="AM72" s="114">
        <v>0</v>
      </c>
      <c r="AN72" s="114">
        <v>0</v>
      </c>
      <c r="AO72" s="114">
        <v>0</v>
      </c>
      <c r="AP72" s="114">
        <v>0</v>
      </c>
      <c r="AQ72" s="114">
        <v>0</v>
      </c>
      <c r="AR72" s="114">
        <v>0</v>
      </c>
      <c r="AS72" s="114">
        <v>0</v>
      </c>
      <c r="AT72" s="114">
        <v>0</v>
      </c>
      <c r="AU72" s="114">
        <v>0</v>
      </c>
      <c r="AV72" s="114">
        <v>0</v>
      </c>
      <c r="AW72" s="114">
        <v>0</v>
      </c>
      <c r="AX72" s="114">
        <v>0</v>
      </c>
      <c r="AY72" s="114">
        <v>0</v>
      </c>
      <c r="AZ72" s="114">
        <v>0</v>
      </c>
      <c r="BA72" s="114">
        <v>0</v>
      </c>
      <c r="BB72" s="114">
        <v>0</v>
      </c>
      <c r="BC72" s="114">
        <v>0</v>
      </c>
      <c r="BD72" s="114">
        <v>0</v>
      </c>
      <c r="BE72" s="114">
        <v>0</v>
      </c>
      <c r="BF72" s="114">
        <v>0</v>
      </c>
      <c r="BG72" s="114">
        <v>0</v>
      </c>
      <c r="BH72" s="114">
        <v>0</v>
      </c>
      <c r="BI72" s="114">
        <v>0</v>
      </c>
      <c r="BJ72" s="114">
        <v>0</v>
      </c>
      <c r="BK72" s="114">
        <v>0</v>
      </c>
      <c r="BL72" s="114">
        <v>0</v>
      </c>
      <c r="BM72" s="114">
        <v>0</v>
      </c>
      <c r="BN72" s="114">
        <v>0</v>
      </c>
      <c r="BO72" s="114">
        <v>0</v>
      </c>
      <c r="BP72" s="114">
        <v>0</v>
      </c>
      <c r="BQ72" s="114">
        <v>0</v>
      </c>
      <c r="BR72" s="114">
        <v>0</v>
      </c>
      <c r="BS72" s="114">
        <v>0</v>
      </c>
      <c r="BT72" s="114">
        <v>0</v>
      </c>
      <c r="BU72" s="114">
        <v>0</v>
      </c>
      <c r="BV72" s="114">
        <v>0</v>
      </c>
      <c r="BW72" s="114">
        <v>0</v>
      </c>
      <c r="BX72" s="114">
        <v>0</v>
      </c>
      <c r="BY72" s="114">
        <v>0</v>
      </c>
      <c r="BZ72" s="114">
        <v>0</v>
      </c>
      <c r="CA72" s="114">
        <v>0</v>
      </c>
      <c r="CB72" s="114">
        <v>0</v>
      </c>
      <c r="CC72" s="114">
        <v>0</v>
      </c>
      <c r="CD72" s="114">
        <v>0</v>
      </c>
      <c r="CE72" s="114">
        <v>0</v>
      </c>
      <c r="CF72" s="114">
        <v>0</v>
      </c>
      <c r="CG72" s="114">
        <v>0</v>
      </c>
      <c r="CH72" s="114">
        <v>0</v>
      </c>
      <c r="CI72" s="114">
        <v>0</v>
      </c>
      <c r="CJ72" s="114">
        <v>0</v>
      </c>
      <c r="CK72" s="114">
        <v>0</v>
      </c>
      <c r="CL72" s="114">
        <v>0</v>
      </c>
      <c r="CM72" s="114">
        <v>0</v>
      </c>
      <c r="CN72" s="114">
        <v>0</v>
      </c>
      <c r="CO72" s="114">
        <v>0</v>
      </c>
      <c r="CP72" s="114">
        <v>0</v>
      </c>
      <c r="CQ72" s="114">
        <v>0</v>
      </c>
      <c r="CR72" s="114">
        <v>0</v>
      </c>
      <c r="CS72" s="114">
        <v>0</v>
      </c>
      <c r="CT72" s="114">
        <v>0</v>
      </c>
      <c r="CU72" s="114">
        <v>0</v>
      </c>
      <c r="CV72" s="114">
        <v>0</v>
      </c>
      <c r="CW72" s="114">
        <v>0</v>
      </c>
      <c r="CX72" s="114">
        <v>0</v>
      </c>
      <c r="CY72" s="114">
        <v>0</v>
      </c>
      <c r="CZ72" s="114">
        <v>0</v>
      </c>
      <c r="DA72" s="114">
        <v>0</v>
      </c>
      <c r="DB72" s="114">
        <v>0</v>
      </c>
      <c r="DC72" s="114">
        <v>0</v>
      </c>
      <c r="DD72" s="114">
        <v>0</v>
      </c>
      <c r="DE72" s="114">
        <v>0</v>
      </c>
      <c r="DF72" s="114">
        <v>0</v>
      </c>
      <c r="DG72" s="114">
        <v>0</v>
      </c>
      <c r="DH72" s="114">
        <v>0</v>
      </c>
      <c r="DI72" s="114">
        <v>0</v>
      </c>
      <c r="DJ72" s="114">
        <v>0</v>
      </c>
      <c r="DK72" s="114">
        <v>0</v>
      </c>
      <c r="DL72" s="114">
        <v>0</v>
      </c>
      <c r="DM72" s="114">
        <v>0</v>
      </c>
      <c r="DN72" s="114">
        <v>0</v>
      </c>
      <c r="DO72" s="114">
        <v>0</v>
      </c>
      <c r="DP72" s="114">
        <v>0</v>
      </c>
      <c r="DQ72" s="114">
        <v>0</v>
      </c>
      <c r="DR72" s="114">
        <v>0</v>
      </c>
      <c r="DS72" s="114">
        <v>0</v>
      </c>
      <c r="DT72" s="114">
        <v>0</v>
      </c>
      <c r="DU72" s="114">
        <v>0</v>
      </c>
      <c r="DV72" s="114">
        <v>0</v>
      </c>
      <c r="DW72" s="114">
        <v>0</v>
      </c>
      <c r="DX72" s="114">
        <v>0</v>
      </c>
      <c r="DY72" s="114">
        <v>0</v>
      </c>
      <c r="DZ72" s="114">
        <v>0</v>
      </c>
      <c r="EA72" s="114">
        <v>0</v>
      </c>
      <c r="EB72" s="114">
        <v>0</v>
      </c>
      <c r="EC72" s="114">
        <v>0</v>
      </c>
      <c r="ED72" s="114">
        <v>0</v>
      </c>
      <c r="EE72" s="114">
        <v>0</v>
      </c>
      <c r="EF72" s="114">
        <v>0</v>
      </c>
      <c r="EG72" s="114">
        <v>0</v>
      </c>
      <c r="EH72" s="114">
        <v>0</v>
      </c>
      <c r="EI72" s="114">
        <v>0</v>
      </c>
      <c r="EJ72" s="114">
        <v>0</v>
      </c>
      <c r="EK72" s="114">
        <v>0</v>
      </c>
      <c r="EL72" s="114">
        <v>0</v>
      </c>
      <c r="EM72" s="114">
        <v>0</v>
      </c>
      <c r="EN72" s="114">
        <v>0</v>
      </c>
      <c r="EO72" s="114">
        <v>0</v>
      </c>
      <c r="EP72" s="114">
        <v>0</v>
      </c>
      <c r="EQ72" s="114">
        <v>0</v>
      </c>
      <c r="ER72" s="114">
        <v>0</v>
      </c>
      <c r="ES72" s="114">
        <v>0</v>
      </c>
      <c r="ET72" s="114">
        <v>0</v>
      </c>
      <c r="EU72" s="114">
        <v>0</v>
      </c>
      <c r="EV72" s="114">
        <v>0</v>
      </c>
      <c r="EW72" s="114">
        <v>0</v>
      </c>
      <c r="EX72" s="114">
        <v>0</v>
      </c>
      <c r="EY72" s="114">
        <v>0</v>
      </c>
      <c r="EZ72" s="114">
        <v>0</v>
      </c>
      <c r="FA72" s="114">
        <v>0</v>
      </c>
      <c r="FB72" s="114">
        <v>0</v>
      </c>
      <c r="FC72" s="114">
        <v>0</v>
      </c>
      <c r="FD72" s="114">
        <v>0</v>
      </c>
      <c r="FE72" s="114">
        <v>0</v>
      </c>
      <c r="FF72" s="114">
        <v>0</v>
      </c>
      <c r="FG72" s="114">
        <v>0</v>
      </c>
      <c r="FH72" s="114">
        <v>0</v>
      </c>
      <c r="FI72" s="114">
        <v>0</v>
      </c>
      <c r="FJ72" s="114">
        <v>0</v>
      </c>
      <c r="FK72" s="114">
        <v>0</v>
      </c>
      <c r="FL72" s="114">
        <v>0</v>
      </c>
      <c r="FM72" s="114">
        <v>0</v>
      </c>
      <c r="FN72" s="114">
        <v>0</v>
      </c>
      <c r="FO72" s="114">
        <v>0</v>
      </c>
      <c r="FP72" s="114">
        <v>0</v>
      </c>
      <c r="FQ72" s="114">
        <v>0</v>
      </c>
      <c r="FR72" s="114">
        <v>0</v>
      </c>
      <c r="FS72" s="114">
        <v>0</v>
      </c>
      <c r="FT72" s="114">
        <v>0</v>
      </c>
      <c r="FU72" s="114">
        <v>0</v>
      </c>
      <c r="FV72" s="114">
        <v>0</v>
      </c>
      <c r="FW72" s="114">
        <v>0</v>
      </c>
      <c r="FX72" s="114">
        <v>0</v>
      </c>
      <c r="FY72" s="114">
        <v>0</v>
      </c>
      <c r="FZ72" s="114">
        <v>0</v>
      </c>
      <c r="GA72" s="114">
        <v>0</v>
      </c>
      <c r="GB72" s="114">
        <v>0</v>
      </c>
      <c r="GC72" s="114">
        <v>0</v>
      </c>
      <c r="GD72" s="114">
        <v>0</v>
      </c>
      <c r="GE72" s="114">
        <v>0</v>
      </c>
      <c r="GF72" s="114">
        <v>0</v>
      </c>
      <c r="GG72" s="114">
        <v>0</v>
      </c>
      <c r="GH72" s="114">
        <v>0</v>
      </c>
      <c r="GI72" s="114">
        <v>0</v>
      </c>
      <c r="GJ72" s="114">
        <v>0</v>
      </c>
      <c r="GK72" s="114">
        <v>0</v>
      </c>
      <c r="GL72" s="114">
        <v>0</v>
      </c>
      <c r="GM72" s="114">
        <v>0</v>
      </c>
      <c r="GN72" s="114">
        <v>0</v>
      </c>
      <c r="GO72" s="114">
        <v>0</v>
      </c>
      <c r="GP72" s="114">
        <v>0</v>
      </c>
      <c r="GQ72" s="114">
        <v>0</v>
      </c>
      <c r="GR72" s="114">
        <v>0</v>
      </c>
      <c r="GS72" s="114">
        <v>0</v>
      </c>
      <c r="GT72" s="114">
        <v>0</v>
      </c>
      <c r="GU72" s="114">
        <v>0</v>
      </c>
      <c r="GV72" s="114">
        <v>0</v>
      </c>
      <c r="GW72" s="114">
        <v>0</v>
      </c>
      <c r="GX72" s="114">
        <v>0</v>
      </c>
      <c r="GY72" s="114">
        <v>0</v>
      </c>
      <c r="GZ72" s="114">
        <v>0</v>
      </c>
      <c r="HA72" s="114">
        <v>0</v>
      </c>
      <c r="HB72" s="114">
        <v>0</v>
      </c>
      <c r="HC72" s="114">
        <v>0</v>
      </c>
      <c r="HD72" s="114">
        <v>0</v>
      </c>
      <c r="HE72" s="114">
        <v>0</v>
      </c>
      <c r="HF72" s="114">
        <v>0</v>
      </c>
      <c r="HG72" s="114">
        <v>0</v>
      </c>
      <c r="HH72" s="114">
        <v>0</v>
      </c>
      <c r="HI72" s="114">
        <v>0</v>
      </c>
    </row>
    <row r="73" spans="1:217" x14ac:dyDescent="0.2">
      <c r="A73" s="29" t="s">
        <v>376</v>
      </c>
      <c r="B73" s="77">
        <v>0</v>
      </c>
      <c r="C73" s="77">
        <v>0</v>
      </c>
      <c r="D73" s="77">
        <v>0</v>
      </c>
      <c r="E73" s="77">
        <v>0</v>
      </c>
      <c r="F73" s="77">
        <v>0</v>
      </c>
      <c r="G73" s="77">
        <v>0</v>
      </c>
      <c r="H73" s="77" t="e">
        <f>(#REF!-#REF!+#REF!-#REF!)*CAPEX_Mod_V4V5/1000</f>
        <v>#REF!</v>
      </c>
      <c r="I73" s="77" t="e">
        <f>(#REF!-#REF!+#REF!-#REF!)*CAPEX_Mod_V4V5/1000</f>
        <v>#REF!</v>
      </c>
      <c r="J73" s="77" t="e">
        <f>(#REF!-#REF!+#REF!-#REF!)*CAPEX_Mod_V4V5/1000</f>
        <v>#REF!</v>
      </c>
      <c r="K73" s="77" t="e">
        <f>(#REF!-#REF!+#REF!-#REF!)*CAPEX_Mod_V4V5/1000</f>
        <v>#REF!</v>
      </c>
      <c r="L73" s="77" t="e">
        <f>(#REF!-#REF!+#REF!-#REF!)*CAPEX_Mod_V4V5/1000</f>
        <v>#REF!</v>
      </c>
      <c r="M73" s="77" t="e">
        <f>(#REF!-#REF!+#REF!-#REF!)*CAPEX_Mod_V4V5/1000</f>
        <v>#REF!</v>
      </c>
      <c r="N73" s="77" t="e">
        <f>(#REF!-#REF!+#REF!-#REF!)*CAPEX_Mod_V4V5/1000</f>
        <v>#REF!</v>
      </c>
      <c r="O73" s="77" t="e">
        <f>(#REF!-#REF!+#REF!-#REF!)*CAPEX_Mod_V4V5/1000</f>
        <v>#REF!</v>
      </c>
      <c r="P73" s="77" t="e">
        <f>(#REF!-#REF!+#REF!-#REF!)*CAPEX_Mod_V4V5/1000</f>
        <v>#REF!</v>
      </c>
      <c r="Q73" s="77" t="e">
        <f>(#REF!-#REF!+#REF!-#REF!)*CAPEX_Mod_V4V5/1000</f>
        <v>#REF!</v>
      </c>
      <c r="R73" s="77" t="e">
        <f>(#REF!-#REF!+#REF!-#REF!)*CAPEX_Mod_V4V5/1000</f>
        <v>#REF!</v>
      </c>
      <c r="S73" s="77" t="e">
        <f>(#REF!-#REF!+#REF!-#REF!)*CAPEX_Mod_V4V5/1000</f>
        <v>#REF!</v>
      </c>
      <c r="T73" s="77" t="e">
        <f>(#REF!-#REF!+#REF!-#REF!)*CAPEX_Mod_V4V5/1000</f>
        <v>#REF!</v>
      </c>
      <c r="U73" s="77" t="e">
        <f>(#REF!-#REF!+#REF!-#REF!)*CAPEX_Mod_V4V5/1000</f>
        <v>#REF!</v>
      </c>
      <c r="V73" s="77" t="e">
        <f>(#REF!-#REF!+#REF!-#REF!)*CAPEX_Mod_V4V5/1000</f>
        <v>#REF!</v>
      </c>
      <c r="W73" s="77" t="e">
        <f>(#REF!-#REF!+#REF!-#REF!)*CAPEX_Mod_V4V5/1000</f>
        <v>#REF!</v>
      </c>
      <c r="X73" s="77" t="e">
        <f>(#REF!-#REF!+#REF!-#REF!)*CAPEX_Mod_V4V5/1000</f>
        <v>#REF!</v>
      </c>
      <c r="Y73" s="77" t="e">
        <f>(#REF!-#REF!+#REF!-#REF!)*CAPEX_Mod_V4V5/1000</f>
        <v>#REF!</v>
      </c>
      <c r="Z73" s="77" t="e">
        <f>(#REF!-#REF!+#REF!-#REF!)*CAPEX_Mod_V4V5/1000</f>
        <v>#REF!</v>
      </c>
      <c r="AA73" s="77" t="e">
        <f>(#REF!-#REF!+#REF!-#REF!)*CAPEX_Mod_V4V5/1000</f>
        <v>#REF!</v>
      </c>
      <c r="AB73" s="77" t="e">
        <f>(#REF!-#REF!+#REF!-#REF!)*CAPEX_Mod_V4V5/1000</f>
        <v>#REF!</v>
      </c>
      <c r="AC73" s="77" t="e">
        <f>(#REF!-#REF!+#REF!-#REF!)*CAPEX_Mod_V4V5/1000</f>
        <v>#REF!</v>
      </c>
      <c r="AD73" s="77" t="e">
        <f>(#REF!-#REF!+#REF!-#REF!)*CAPEX_Mod_V4V5/1000</f>
        <v>#REF!</v>
      </c>
      <c r="AE73" s="77" t="e">
        <f>(#REF!-#REF!+#REF!-#REF!)*CAPEX_Mod_V4V5/1000</f>
        <v>#REF!</v>
      </c>
      <c r="AF73" s="77" t="e">
        <f>(#REF!-#REF!+#REF!-#REF!)*CAPEX_Mod_V4V5/1000</f>
        <v>#REF!</v>
      </c>
      <c r="AG73" s="77" t="e">
        <f>(#REF!-#REF!+#REF!-#REF!)*CAPEX_Mod_V4V5/1000</f>
        <v>#REF!</v>
      </c>
      <c r="AH73" s="77" t="e">
        <f>(#REF!-#REF!+#REF!-#REF!)*CAPEX_Mod_V4V5/1000</f>
        <v>#REF!</v>
      </c>
      <c r="AI73" s="77" t="e">
        <f>(#REF!-#REF!+#REF!-#REF!)*CAPEX_Mod_V4V5/1000</f>
        <v>#REF!</v>
      </c>
      <c r="AJ73" s="77" t="e">
        <f>(#REF!-#REF!+#REF!-#REF!)*CAPEX_Mod_V4V5/1000</f>
        <v>#REF!</v>
      </c>
      <c r="AK73" s="77" t="e">
        <f>(#REF!-#REF!+#REF!-#REF!)*CAPEX_Mod_V4V5/1000</f>
        <v>#REF!</v>
      </c>
      <c r="AL73" s="77" t="e">
        <f>(#REF!-#REF!+#REF!-#REF!)*CAPEX_Mod_V4V5/1000</f>
        <v>#REF!</v>
      </c>
      <c r="AM73" s="77" t="e">
        <f>(#REF!-#REF!+#REF!-#REF!)*CAPEX_Mod_V4V5/1000</f>
        <v>#REF!</v>
      </c>
      <c r="AN73" s="77" t="e">
        <f>(#REF!-#REF!+#REF!-#REF!)*CAPEX_Mod_V4V5/1000</f>
        <v>#REF!</v>
      </c>
      <c r="AO73" s="77" t="e">
        <f>(#REF!-#REF!+#REF!-#REF!)*CAPEX_Mod_V4V5/1000</f>
        <v>#REF!</v>
      </c>
      <c r="AP73" s="77" t="e">
        <f>(#REF!-#REF!+#REF!-#REF!)*CAPEX_Mod_V4V5/1000</f>
        <v>#REF!</v>
      </c>
      <c r="AQ73" s="77" t="e">
        <f>(#REF!-#REF!+#REF!-#REF!)*CAPEX_Mod_V4V5/1000</f>
        <v>#REF!</v>
      </c>
      <c r="AR73" s="77" t="e">
        <f>(#REF!-#REF!+#REF!-#REF!)*CAPEX_Mod_V4V5/1000</f>
        <v>#REF!</v>
      </c>
      <c r="AS73" s="77" t="e">
        <f>(#REF!-#REF!+#REF!-#REF!)*CAPEX_Mod_V4V5/1000</f>
        <v>#REF!</v>
      </c>
      <c r="AT73" s="77" t="e">
        <f>(#REF!-#REF!+#REF!-#REF!)*CAPEX_Mod_V4V5/1000</f>
        <v>#REF!</v>
      </c>
      <c r="AU73" s="77" t="e">
        <f>(#REF!-#REF!+#REF!-#REF!)*CAPEX_Mod_V4V5/1000</f>
        <v>#REF!</v>
      </c>
      <c r="AV73" s="77" t="e">
        <f>(#REF!-#REF!+#REF!-#REF!)*CAPEX_Mod_V4V5/1000</f>
        <v>#REF!</v>
      </c>
      <c r="AW73" s="77" t="e">
        <f>(#REF!-#REF!+#REF!-#REF!)*CAPEX_Mod_V4V5/1000</f>
        <v>#REF!</v>
      </c>
      <c r="AX73" s="77" t="e">
        <f>(#REF!-#REF!+#REF!-#REF!)*CAPEX_Mod_V4V5/1000</f>
        <v>#REF!</v>
      </c>
      <c r="AY73" s="77" t="e">
        <f>(#REF!-#REF!+#REF!-#REF!)*CAPEX_Mod_V4V5/1000</f>
        <v>#REF!</v>
      </c>
      <c r="AZ73" s="77" t="e">
        <f>(#REF!-#REF!+#REF!-#REF!)*CAPEX_Mod_V4V5/1000</f>
        <v>#REF!</v>
      </c>
      <c r="BA73" s="77" t="e">
        <f>(#REF!-#REF!+#REF!-#REF!)*CAPEX_Mod_V4V5/1000</f>
        <v>#REF!</v>
      </c>
      <c r="BB73" s="77" t="e">
        <f>(#REF!-#REF!+#REF!-#REF!)*CAPEX_Mod_V4V5/1000</f>
        <v>#REF!</v>
      </c>
      <c r="BC73" s="77" t="e">
        <f>(#REF!-#REF!+#REF!-#REF!)*CAPEX_Mod_V4V5/1000</f>
        <v>#REF!</v>
      </c>
      <c r="BD73" s="77" t="e">
        <f>(#REF!-#REF!+#REF!-#REF!)*CAPEX_Mod_V4V5/1000</f>
        <v>#REF!</v>
      </c>
      <c r="BE73" s="77" t="e">
        <f>(#REF!-#REF!+#REF!-#REF!)*CAPEX_Mod_V4V5/1000</f>
        <v>#REF!</v>
      </c>
      <c r="BF73" s="77" t="e">
        <f>(#REF!-#REF!+#REF!-#REF!)*CAPEX_Mod_V4V5/1000</f>
        <v>#REF!</v>
      </c>
      <c r="BG73" s="77" t="e">
        <f>(#REF!-#REF!+#REF!-#REF!)*CAPEX_Mod_V4V5/1000</f>
        <v>#REF!</v>
      </c>
      <c r="BH73" s="77" t="e">
        <f>(#REF!-#REF!+#REF!-#REF!)*CAPEX_Mod_V4V5/1000</f>
        <v>#REF!</v>
      </c>
      <c r="BI73" s="77" t="e">
        <f>(#REF!-#REF!+#REF!-#REF!)*CAPEX_Mod_V4V5/1000</f>
        <v>#REF!</v>
      </c>
      <c r="BJ73" s="77" t="e">
        <f>(#REF!-#REF!+#REF!-#REF!)*CAPEX_Mod_V4V5/1000</f>
        <v>#REF!</v>
      </c>
      <c r="BK73" s="77" t="e">
        <f>(#REF!-#REF!+#REF!-#REF!)*CAPEX_Mod_V4V5/1000</f>
        <v>#REF!</v>
      </c>
      <c r="BL73" s="77" t="e">
        <f>(#REF!-#REF!+#REF!-#REF!)*CAPEX_Mod_V4V5/1000</f>
        <v>#REF!</v>
      </c>
      <c r="BM73" s="77" t="e">
        <f>(#REF!-#REF!+#REF!-#REF!)*CAPEX_Mod_V4V5/1000</f>
        <v>#REF!</v>
      </c>
      <c r="BN73" s="77" t="e">
        <f>(#REF!-#REF!+#REF!-#REF!)*CAPEX_Mod_V4V5/1000</f>
        <v>#REF!</v>
      </c>
      <c r="BO73" s="77" t="e">
        <f>(#REF!-#REF!+#REF!-#REF!)*CAPEX_Mod_V4V5/1000</f>
        <v>#REF!</v>
      </c>
      <c r="BP73" s="77" t="e">
        <f>(#REF!-#REF!+#REF!-#REF!)*CAPEX_Mod_V4V5/1000</f>
        <v>#REF!</v>
      </c>
      <c r="BQ73" s="77" t="e">
        <f>(#REF!-#REF!+#REF!-#REF!)*CAPEX_Mod_V4V5/1000</f>
        <v>#REF!</v>
      </c>
      <c r="BR73" s="77" t="e">
        <f>(#REF!-#REF!+#REF!-#REF!)*CAPEX_Mod_V4V5/1000</f>
        <v>#REF!</v>
      </c>
      <c r="BS73" s="77" t="e">
        <f>(#REF!-#REF!+#REF!-#REF!)*CAPEX_Mod_V4V5/1000</f>
        <v>#REF!</v>
      </c>
      <c r="BT73" s="77" t="e">
        <f>(#REF!-#REF!+#REF!-#REF!)*CAPEX_Mod_V4V5/1000</f>
        <v>#REF!</v>
      </c>
      <c r="BU73" s="77" t="e">
        <f>(#REF!-#REF!+#REF!-#REF!)*CAPEX_Mod_V4V5/1000</f>
        <v>#REF!</v>
      </c>
      <c r="BV73" s="77" t="e">
        <f>(#REF!-#REF!+#REF!-#REF!)*CAPEX_Mod_V4V5/1000</f>
        <v>#REF!</v>
      </c>
      <c r="BW73" s="77" t="e">
        <f>(#REF!-#REF!+#REF!-#REF!)*CAPEX_Mod_V4V5/1000</f>
        <v>#REF!</v>
      </c>
      <c r="BX73" s="77" t="e">
        <f>(#REF!-#REF!+#REF!-#REF!)*CAPEX_Mod_V4V5/1000</f>
        <v>#REF!</v>
      </c>
      <c r="BY73" s="77" t="e">
        <f>(#REF!-#REF!+#REF!-#REF!)*CAPEX_Mod_V4V5/1000</f>
        <v>#REF!</v>
      </c>
      <c r="BZ73" s="77" t="e">
        <f>(#REF!-#REF!+#REF!-#REF!)*CAPEX_Mod_V4V5/1000</f>
        <v>#REF!</v>
      </c>
      <c r="CA73" s="77" t="e">
        <f>(#REF!-#REF!+#REF!-#REF!)*CAPEX_Mod_V4V5/1000</f>
        <v>#REF!</v>
      </c>
      <c r="CB73" s="77" t="e">
        <f>(#REF!-#REF!+#REF!-#REF!)*CAPEX_Mod_V4V5/1000</f>
        <v>#REF!</v>
      </c>
      <c r="CC73" s="77" t="e">
        <f>(#REF!-#REF!+#REF!-#REF!)*CAPEX_Mod_V4V5/1000</f>
        <v>#REF!</v>
      </c>
      <c r="CD73" s="77" t="e">
        <f>(#REF!-#REF!+#REF!-#REF!)*CAPEX_Mod_V4V5/1000</f>
        <v>#REF!</v>
      </c>
      <c r="CE73" s="77" t="e">
        <f>(#REF!-#REF!+#REF!-#REF!)*CAPEX_Mod_V4V5/1000</f>
        <v>#REF!</v>
      </c>
      <c r="CF73" s="77" t="e">
        <f>(#REF!-#REF!+#REF!-#REF!)*CAPEX_Mod_V4V5/1000</f>
        <v>#REF!</v>
      </c>
      <c r="CG73" s="77" t="e">
        <f>(#REF!-#REF!+#REF!-#REF!)*CAPEX_Mod_V4V5/1000</f>
        <v>#REF!</v>
      </c>
      <c r="CH73" s="77" t="e">
        <f>(#REF!-#REF!+#REF!-#REF!)*CAPEX_Mod_V4V5/1000</f>
        <v>#REF!</v>
      </c>
      <c r="CI73" s="77" t="e">
        <f>(#REF!-#REF!+#REF!-#REF!)*CAPEX_Mod_V4V5/1000</f>
        <v>#REF!</v>
      </c>
      <c r="CJ73" s="77" t="e">
        <f>(#REF!-#REF!+#REF!-#REF!)*CAPEX_Mod_V4V5/1000</f>
        <v>#REF!</v>
      </c>
      <c r="CK73" s="77" t="e">
        <f>(#REF!-#REF!+#REF!-#REF!)*CAPEX_Mod_V4V5/1000</f>
        <v>#REF!</v>
      </c>
      <c r="CL73" s="77" t="e">
        <f>(#REF!-#REF!+#REF!-#REF!)*CAPEX_Mod_V4V5/1000</f>
        <v>#REF!</v>
      </c>
      <c r="CM73" s="77" t="e">
        <f>(#REF!-#REF!+#REF!-#REF!)*CAPEX_Mod_V4V5/1000</f>
        <v>#REF!</v>
      </c>
      <c r="CN73" s="77" t="e">
        <f>(#REF!-#REF!+#REF!-#REF!)*CAPEX_Mod_V4V5/1000</f>
        <v>#REF!</v>
      </c>
      <c r="CO73" s="77" t="e">
        <f>(#REF!-#REF!+#REF!-#REF!)*CAPEX_Mod_V4V5/1000</f>
        <v>#REF!</v>
      </c>
      <c r="CP73" s="77" t="e">
        <f>(#REF!-#REF!+#REF!-#REF!)*CAPEX_Mod_V4V5/1000</f>
        <v>#REF!</v>
      </c>
      <c r="CQ73" s="77" t="e">
        <f>(#REF!-#REF!+#REF!-#REF!)*CAPEX_Mod_V4V5/1000</f>
        <v>#REF!</v>
      </c>
      <c r="CR73" s="77" t="e">
        <f>(#REF!-#REF!+#REF!-#REF!)*CAPEX_Mod_V4V5/1000</f>
        <v>#REF!</v>
      </c>
      <c r="CS73" s="77" t="e">
        <f>(#REF!-#REF!+#REF!-#REF!)*CAPEX_Mod_V4V5/1000</f>
        <v>#REF!</v>
      </c>
      <c r="CT73" s="77" t="e">
        <f>(#REF!-#REF!+#REF!-#REF!)*CAPEX_Mod_V4V5/1000</f>
        <v>#REF!</v>
      </c>
      <c r="CU73" s="77" t="e">
        <f>(#REF!-#REF!+#REF!-#REF!)*CAPEX_Mod_V4V5/1000</f>
        <v>#REF!</v>
      </c>
      <c r="CV73" s="77" t="e">
        <f>(#REF!-#REF!+#REF!-#REF!)*CAPEX_Mod_V4V5/1000</f>
        <v>#REF!</v>
      </c>
      <c r="CW73" s="77" t="e">
        <f>(#REF!-#REF!+#REF!-#REF!)*CAPEX_Mod_V4V5/1000</f>
        <v>#REF!</v>
      </c>
      <c r="CX73" s="77" t="e">
        <f>(#REF!-#REF!+#REF!-#REF!)*CAPEX_Mod_V4V5/1000</f>
        <v>#REF!</v>
      </c>
      <c r="CY73" s="77" t="e">
        <f>(#REF!-#REF!+#REF!-#REF!)*CAPEX_Mod_V4V5/1000</f>
        <v>#REF!</v>
      </c>
      <c r="CZ73" s="77" t="e">
        <f>(#REF!-#REF!+#REF!-#REF!)*CAPEX_Mod_V4V5/1000</f>
        <v>#REF!</v>
      </c>
      <c r="DA73" s="77" t="e">
        <f>(#REF!-#REF!+#REF!-#REF!)*CAPEX_Mod_V4V5/1000</f>
        <v>#REF!</v>
      </c>
      <c r="DB73" s="77" t="e">
        <f>(#REF!-#REF!+#REF!-#REF!)*CAPEX_Mod_V4V5/1000</f>
        <v>#REF!</v>
      </c>
      <c r="DC73" s="77" t="e">
        <f>(#REF!-#REF!+#REF!-#REF!)*CAPEX_Mod_V4V5/1000</f>
        <v>#REF!</v>
      </c>
      <c r="DD73" s="77" t="e">
        <f>(#REF!-#REF!+#REF!-#REF!)*CAPEX_Mod_V4V5/1000</f>
        <v>#REF!</v>
      </c>
      <c r="DE73" s="77" t="e">
        <f>(#REF!-#REF!+#REF!-#REF!)*CAPEX_Mod_V4V5/1000</f>
        <v>#REF!</v>
      </c>
      <c r="DF73" s="77" t="e">
        <f>(#REF!-#REF!+#REF!-#REF!)*CAPEX_Mod_V4V5/1000</f>
        <v>#REF!</v>
      </c>
      <c r="DG73" s="77" t="e">
        <f>(#REF!-#REF!+#REF!-#REF!)*CAPEX_Mod_V4V5/1000</f>
        <v>#REF!</v>
      </c>
      <c r="DH73" s="77" t="e">
        <f>(#REF!-#REF!+#REF!-#REF!)*CAPEX_Mod_V4V5/1000</f>
        <v>#REF!</v>
      </c>
      <c r="DI73" s="77" t="e">
        <f>(#REF!-#REF!+#REF!-#REF!)*CAPEX_Mod_V4V5/1000</f>
        <v>#REF!</v>
      </c>
      <c r="DJ73" s="77" t="e">
        <f>(#REF!-#REF!+#REF!-#REF!)*CAPEX_Mod_V4V5/1000</f>
        <v>#REF!</v>
      </c>
      <c r="DK73" s="77" t="e">
        <f>(#REF!-#REF!+#REF!-#REF!)*CAPEX_Mod_V4V5/1000</f>
        <v>#REF!</v>
      </c>
      <c r="DL73" s="77" t="e">
        <f>(#REF!-#REF!+#REF!-#REF!)*CAPEX_Mod_V4V5/1000</f>
        <v>#REF!</v>
      </c>
      <c r="DM73" s="77" t="e">
        <f>(#REF!-#REF!+#REF!-#REF!)*CAPEX_Mod_V4V5/1000</f>
        <v>#REF!</v>
      </c>
      <c r="DN73" s="77" t="e">
        <f>(#REF!-#REF!+#REF!-#REF!)*CAPEX_Mod_V4V5/1000</f>
        <v>#REF!</v>
      </c>
      <c r="DO73" s="77" t="e">
        <f>(#REF!-#REF!+#REF!-#REF!)*CAPEX_Mod_V4V5/1000</f>
        <v>#REF!</v>
      </c>
      <c r="DP73" s="77" t="e">
        <f>(#REF!-#REF!+#REF!-#REF!)*CAPEX_Mod_V4V5/1000</f>
        <v>#REF!</v>
      </c>
      <c r="DQ73" s="77" t="e">
        <f>(#REF!-#REF!+#REF!-#REF!)*CAPEX_Mod_V4V5/1000</f>
        <v>#REF!</v>
      </c>
      <c r="DR73" s="77" t="e">
        <f>(#REF!-#REF!+#REF!-#REF!)*CAPEX_Mod_V4V5/1000</f>
        <v>#REF!</v>
      </c>
      <c r="DS73" s="77" t="e">
        <f>(#REF!-#REF!+#REF!-#REF!)*CAPEX_Mod_V4V5/1000</f>
        <v>#REF!</v>
      </c>
      <c r="DT73" s="77" t="e">
        <f>(#REF!-#REF!+#REF!-#REF!)*CAPEX_Mod_V4V5/1000</f>
        <v>#REF!</v>
      </c>
      <c r="DU73" s="77" t="e">
        <f>(#REF!-#REF!+#REF!-#REF!)*CAPEX_Mod_V4V5/1000</f>
        <v>#REF!</v>
      </c>
      <c r="DV73" s="77" t="e">
        <f>(#REF!-#REF!+#REF!-#REF!)*CAPEX_Mod_V4V5/1000</f>
        <v>#REF!</v>
      </c>
      <c r="DW73" s="77" t="e">
        <f>(#REF!-#REF!+#REF!-#REF!)*CAPEX_Mod_V4V5/1000</f>
        <v>#REF!</v>
      </c>
      <c r="DX73" s="77" t="e">
        <f>(#REF!-#REF!+#REF!-#REF!)*CAPEX_Mod_V4V5/1000</f>
        <v>#REF!</v>
      </c>
      <c r="DY73" s="77" t="e">
        <f>(#REF!-#REF!+#REF!-#REF!)*CAPEX_Mod_V4V5/1000</f>
        <v>#REF!</v>
      </c>
      <c r="DZ73" s="77" t="e">
        <f>(#REF!-#REF!+#REF!-#REF!)*CAPEX_Mod_V4V5/1000</f>
        <v>#REF!</v>
      </c>
      <c r="EA73" s="77" t="e">
        <f>(#REF!-#REF!+#REF!-#REF!)*CAPEX_Mod_V4V5/1000</f>
        <v>#REF!</v>
      </c>
      <c r="EB73" s="77" t="e">
        <f>(#REF!-#REF!+#REF!-#REF!)*CAPEX_Mod_V4V5/1000</f>
        <v>#REF!</v>
      </c>
      <c r="EC73" s="77" t="e">
        <f>(#REF!-#REF!+#REF!-#REF!)*CAPEX_Mod_V4V5/1000</f>
        <v>#REF!</v>
      </c>
      <c r="ED73" s="77" t="e">
        <f>(#REF!-#REF!+#REF!-#REF!)*CAPEX_Mod_V4V5/1000</f>
        <v>#REF!</v>
      </c>
      <c r="EE73" s="77" t="e">
        <f>(#REF!-#REF!+#REF!-#REF!)*CAPEX_Mod_V4V5/1000</f>
        <v>#REF!</v>
      </c>
      <c r="EF73" s="77" t="e">
        <f>(#REF!-#REF!+#REF!-#REF!)*CAPEX_Mod_V4V5/1000</f>
        <v>#REF!</v>
      </c>
      <c r="EG73" s="77" t="e">
        <f>(#REF!-#REF!+#REF!-#REF!)*CAPEX_Mod_V4V5/1000</f>
        <v>#REF!</v>
      </c>
      <c r="EH73" s="77" t="e">
        <f>(#REF!-#REF!+#REF!-#REF!)*CAPEX_Mod_V4V5/1000</f>
        <v>#REF!</v>
      </c>
      <c r="EI73" s="77" t="e">
        <f>(#REF!-#REF!+#REF!-#REF!)*CAPEX_Mod_V4V5/1000</f>
        <v>#REF!</v>
      </c>
      <c r="EJ73" s="77" t="e">
        <f>(#REF!-#REF!+#REF!-#REF!)*CAPEX_Mod_V4V5/1000</f>
        <v>#REF!</v>
      </c>
      <c r="EK73" s="77" t="e">
        <f>(#REF!-#REF!+#REF!-#REF!)*CAPEX_Mod_V4V5/1000</f>
        <v>#REF!</v>
      </c>
      <c r="EL73" s="77" t="e">
        <f>(#REF!-#REF!+#REF!-#REF!)*CAPEX_Mod_V4V5/1000</f>
        <v>#REF!</v>
      </c>
      <c r="EM73" s="77" t="e">
        <f>(#REF!-#REF!+#REF!-#REF!)*CAPEX_Mod_V4V5/1000</f>
        <v>#REF!</v>
      </c>
      <c r="EN73" s="77" t="e">
        <f>(#REF!-#REF!+#REF!-#REF!)*CAPEX_Mod_V4V5/1000</f>
        <v>#REF!</v>
      </c>
      <c r="EO73" s="77" t="e">
        <f>(#REF!-#REF!+#REF!-#REF!)*CAPEX_Mod_V4V5/1000</f>
        <v>#REF!</v>
      </c>
      <c r="EP73" s="77" t="e">
        <f>(#REF!-#REF!+#REF!-#REF!)*CAPEX_Mod_V4V5/1000</f>
        <v>#REF!</v>
      </c>
      <c r="EQ73" s="77" t="e">
        <f>(#REF!-#REF!+#REF!-#REF!)*CAPEX_Mod_V4V5/1000</f>
        <v>#REF!</v>
      </c>
      <c r="ER73" s="77" t="e">
        <f>(#REF!-#REF!+#REF!-#REF!)*CAPEX_Mod_V4V5/1000</f>
        <v>#REF!</v>
      </c>
      <c r="ES73" s="77" t="e">
        <f>(#REF!-#REF!+#REF!-#REF!)*CAPEX_Mod_V4V5/1000</f>
        <v>#REF!</v>
      </c>
      <c r="ET73" s="77" t="e">
        <f>(#REF!-#REF!+#REF!-#REF!)*CAPEX_Mod_V4V5/1000</f>
        <v>#REF!</v>
      </c>
      <c r="EU73" s="77" t="e">
        <f>(#REF!-#REF!+#REF!-#REF!)*CAPEX_Mod_V4V5/1000</f>
        <v>#REF!</v>
      </c>
      <c r="EV73" s="77" t="e">
        <f>(#REF!-#REF!+#REF!-#REF!)*CAPEX_Mod_V4V5/1000</f>
        <v>#REF!</v>
      </c>
      <c r="EW73" s="77" t="e">
        <f>(#REF!-#REF!+#REF!-#REF!)*CAPEX_Mod_V4V5/1000</f>
        <v>#REF!</v>
      </c>
      <c r="EX73" s="77" t="e">
        <f>(#REF!-#REF!+#REF!-#REF!)*CAPEX_Mod_V4V5/1000</f>
        <v>#REF!</v>
      </c>
      <c r="EY73" s="77" t="e">
        <f>(#REF!-#REF!+#REF!-#REF!)*CAPEX_Mod_V4V5/1000</f>
        <v>#REF!</v>
      </c>
      <c r="EZ73" s="77" t="e">
        <f>(#REF!-#REF!+#REF!-#REF!)*CAPEX_Mod_V4V5/1000</f>
        <v>#REF!</v>
      </c>
      <c r="FA73" s="77" t="e">
        <f>(#REF!-#REF!+#REF!-#REF!)*CAPEX_Mod_V4V5/1000</f>
        <v>#REF!</v>
      </c>
      <c r="FB73" s="77" t="e">
        <f>(#REF!-#REF!+#REF!-#REF!)*CAPEX_Mod_V4V5/1000</f>
        <v>#REF!</v>
      </c>
      <c r="FC73" s="77" t="e">
        <f>(#REF!-#REF!+#REF!-#REF!)*CAPEX_Mod_V4V5/1000</f>
        <v>#REF!</v>
      </c>
      <c r="FD73" s="77" t="e">
        <f>(#REF!-#REF!+#REF!-#REF!)*CAPEX_Mod_V4V5/1000</f>
        <v>#REF!</v>
      </c>
      <c r="FE73" s="77" t="e">
        <f>(#REF!-#REF!+#REF!-#REF!)*CAPEX_Mod_V4V5/1000</f>
        <v>#REF!</v>
      </c>
      <c r="FF73" s="77" t="e">
        <f>(#REF!-#REF!+#REF!-#REF!)*CAPEX_Mod_V4V5/1000</f>
        <v>#REF!</v>
      </c>
      <c r="FG73" s="77" t="e">
        <f>(#REF!-#REF!+#REF!-#REF!)*CAPEX_Mod_V4V5/1000</f>
        <v>#REF!</v>
      </c>
      <c r="FH73" s="77" t="e">
        <f>(#REF!-#REF!+#REF!-#REF!)*CAPEX_Mod_V4V5/1000</f>
        <v>#REF!</v>
      </c>
      <c r="FI73" s="77" t="e">
        <f>(#REF!-#REF!+#REF!-#REF!)*CAPEX_Mod_V4V5/1000</f>
        <v>#REF!</v>
      </c>
      <c r="FJ73" s="77" t="e">
        <f>(#REF!-#REF!+#REF!-#REF!)*CAPEX_Mod_V4V5/1000</f>
        <v>#REF!</v>
      </c>
      <c r="FK73" s="77" t="e">
        <f>(#REF!-#REF!+#REF!-#REF!)*CAPEX_Mod_V4V5/1000</f>
        <v>#REF!</v>
      </c>
      <c r="FL73" s="77" t="e">
        <f>(#REF!-#REF!+#REF!-#REF!)*CAPEX_Mod_V4V5/1000</f>
        <v>#REF!</v>
      </c>
      <c r="FM73" s="77" t="e">
        <f>(#REF!-#REF!+#REF!-#REF!)*CAPEX_Mod_V4V5/1000</f>
        <v>#REF!</v>
      </c>
      <c r="FN73" s="77" t="e">
        <f>(#REF!-#REF!+#REF!-#REF!)*CAPEX_Mod_V4V5/1000</f>
        <v>#REF!</v>
      </c>
      <c r="FO73" s="77" t="e">
        <f>(#REF!-#REF!+#REF!-#REF!)*CAPEX_Mod_V4V5/1000</f>
        <v>#REF!</v>
      </c>
      <c r="FP73" s="77" t="e">
        <f>(#REF!-#REF!+#REF!-#REF!)*CAPEX_Mod_V4V5/1000</f>
        <v>#REF!</v>
      </c>
      <c r="FQ73" s="77" t="e">
        <f>(#REF!-#REF!+#REF!-#REF!)*CAPEX_Mod_V4V5/1000</f>
        <v>#REF!</v>
      </c>
      <c r="FR73" s="77" t="e">
        <f>(#REF!-#REF!+#REF!-#REF!)*CAPEX_Mod_V4V5/1000</f>
        <v>#REF!</v>
      </c>
      <c r="FS73" s="77" t="e">
        <f>(#REF!-#REF!+#REF!-#REF!)*CAPEX_Mod_V4V5/1000</f>
        <v>#REF!</v>
      </c>
      <c r="FT73" s="77" t="e">
        <f>(#REF!-#REF!+#REF!-#REF!)*CAPEX_Mod_V4V5/1000</f>
        <v>#REF!</v>
      </c>
      <c r="FU73" s="77" t="e">
        <f>(#REF!-#REF!+#REF!-#REF!)*CAPEX_Mod_V4V5/1000</f>
        <v>#REF!</v>
      </c>
      <c r="FV73" s="77" t="e">
        <f>(#REF!-#REF!+#REF!-#REF!)*CAPEX_Mod_V4V5/1000</f>
        <v>#REF!</v>
      </c>
      <c r="FW73" s="77" t="e">
        <f>(#REF!-#REF!+#REF!-#REF!)*CAPEX_Mod_V4V5/1000</f>
        <v>#REF!</v>
      </c>
      <c r="FX73" s="77" t="e">
        <f>(#REF!-#REF!+#REF!-#REF!)*CAPEX_Mod_V4V5/1000</f>
        <v>#REF!</v>
      </c>
      <c r="FY73" s="77" t="e">
        <f>(#REF!-#REF!+#REF!-#REF!)*CAPEX_Mod_V4V5/1000</f>
        <v>#REF!</v>
      </c>
      <c r="FZ73" s="77" t="e">
        <f>(#REF!-#REF!+#REF!-#REF!)*CAPEX_Mod_V4V5/1000</f>
        <v>#REF!</v>
      </c>
      <c r="GA73" s="77" t="e">
        <f>(#REF!-#REF!+#REF!-#REF!)*CAPEX_Mod_V4V5/1000</f>
        <v>#REF!</v>
      </c>
      <c r="GB73" s="77" t="e">
        <f>(#REF!-#REF!+#REF!-#REF!)*CAPEX_Mod_V4V5/1000</f>
        <v>#REF!</v>
      </c>
      <c r="GC73" s="77" t="e">
        <f>(#REF!-#REF!+#REF!-#REF!)*CAPEX_Mod_V4V5/1000</f>
        <v>#REF!</v>
      </c>
      <c r="GD73" s="77" t="e">
        <f>(#REF!-#REF!+#REF!-#REF!)*CAPEX_Mod_V4V5/1000</f>
        <v>#REF!</v>
      </c>
      <c r="GE73" s="77" t="e">
        <f>(#REF!-#REF!+#REF!-#REF!)*CAPEX_Mod_V4V5/1000</f>
        <v>#REF!</v>
      </c>
      <c r="GF73" s="77" t="e">
        <f>(#REF!-#REF!+#REF!-#REF!)*CAPEX_Mod_V4V5/1000</f>
        <v>#REF!</v>
      </c>
      <c r="GG73" s="77" t="e">
        <f>(#REF!-#REF!+#REF!-#REF!)*CAPEX_Mod_V4V5/1000</f>
        <v>#REF!</v>
      </c>
      <c r="GH73" s="77" t="e">
        <f>(#REF!-#REF!+#REF!-#REF!)*CAPEX_Mod_V4V5/1000</f>
        <v>#REF!</v>
      </c>
      <c r="GI73" s="77" t="e">
        <f>(#REF!-#REF!+#REF!-#REF!)*CAPEX_Mod_V4V5/1000</f>
        <v>#REF!</v>
      </c>
      <c r="GJ73" s="77" t="e">
        <f>(#REF!-#REF!+#REF!-#REF!)*CAPEX_Mod_V4V5/1000</f>
        <v>#REF!</v>
      </c>
      <c r="GK73" s="77" t="e">
        <f>(#REF!-#REF!+#REF!-#REF!)*CAPEX_Mod_V4V5/1000</f>
        <v>#REF!</v>
      </c>
      <c r="GL73" s="77" t="e">
        <f>(#REF!-#REF!+#REF!-#REF!)*CAPEX_Mod_V4V5/1000</f>
        <v>#REF!</v>
      </c>
      <c r="GM73" s="77" t="e">
        <f>(#REF!-#REF!+#REF!-#REF!)*CAPEX_Mod_V4V5/1000</f>
        <v>#REF!</v>
      </c>
      <c r="GN73" s="77" t="e">
        <f>(#REF!-#REF!+#REF!-#REF!)*CAPEX_Mod_V4V5/1000</f>
        <v>#REF!</v>
      </c>
      <c r="GO73" s="77" t="e">
        <f>(#REF!-#REF!+#REF!-#REF!)*CAPEX_Mod_V4V5/1000</f>
        <v>#REF!</v>
      </c>
      <c r="GP73" s="77" t="e">
        <f>(#REF!-#REF!+#REF!-#REF!)*CAPEX_Mod_V4V5/1000</f>
        <v>#REF!</v>
      </c>
      <c r="GQ73" s="77" t="e">
        <f>(#REF!-#REF!+#REF!-#REF!)*CAPEX_Mod_V4V5/1000</f>
        <v>#REF!</v>
      </c>
      <c r="GR73" s="77" t="e">
        <f>(#REF!-#REF!+#REF!-#REF!)*CAPEX_Mod_V4V5/1000</f>
        <v>#REF!</v>
      </c>
      <c r="GS73" s="77" t="e">
        <f>(#REF!-#REF!+#REF!-#REF!)*CAPEX_Mod_V4V5/1000</f>
        <v>#REF!</v>
      </c>
      <c r="GT73" s="77" t="e">
        <f>(#REF!-#REF!+#REF!-#REF!)*CAPEX_Mod_V4V5/1000</f>
        <v>#REF!</v>
      </c>
      <c r="GU73" s="77" t="e">
        <f>(#REF!-#REF!+#REF!-#REF!)*CAPEX_Mod_V4V5/1000</f>
        <v>#REF!</v>
      </c>
      <c r="GV73" s="77" t="e">
        <f>(#REF!-#REF!+#REF!-#REF!)*CAPEX_Mod_V4V5/1000</f>
        <v>#REF!</v>
      </c>
      <c r="GW73" s="77" t="e">
        <f>(#REF!-#REF!+#REF!-#REF!)*CAPEX_Mod_V4V5/1000</f>
        <v>#REF!</v>
      </c>
      <c r="GX73" s="77" t="e">
        <f>(#REF!-#REF!+#REF!-#REF!)*CAPEX_Mod_V4V5/1000</f>
        <v>#REF!</v>
      </c>
      <c r="GY73" s="77" t="e">
        <f>(#REF!-#REF!+#REF!-#REF!)*CAPEX_Mod_V4V5/1000</f>
        <v>#REF!</v>
      </c>
      <c r="GZ73" s="77" t="e">
        <f>(#REF!-#REF!+#REF!-#REF!)*CAPEX_Mod_V4V5/1000</f>
        <v>#REF!</v>
      </c>
      <c r="HA73" s="77" t="e">
        <f>(#REF!-#REF!+#REF!-#REF!)*CAPEX_Mod_V4V5/1000</f>
        <v>#REF!</v>
      </c>
      <c r="HB73" s="77" t="e">
        <f>(#REF!-#REF!+#REF!-#REF!)*CAPEX_Mod_V4V5/1000</f>
        <v>#REF!</v>
      </c>
      <c r="HC73" s="77" t="e">
        <f>(#REF!-#REF!+#REF!-#REF!)*CAPEX_Mod_V4V5/1000</f>
        <v>#REF!</v>
      </c>
      <c r="HD73" s="77" t="e">
        <f>(#REF!-#REF!+#REF!-#REF!)*CAPEX_Mod_V4V5/1000</f>
        <v>#REF!</v>
      </c>
      <c r="HE73" s="77" t="e">
        <f>(#REF!-#REF!+#REF!-#REF!)*CAPEX_Mod_V4V5/1000</f>
        <v>#REF!</v>
      </c>
      <c r="HF73" s="77" t="e">
        <f>(#REF!-#REF!+#REF!-#REF!)*CAPEX_Mod_V4V5/1000</f>
        <v>#REF!</v>
      </c>
      <c r="HG73" s="77" t="e">
        <f>(#REF!-#REF!+#REF!-#REF!)*CAPEX_Mod_V4V5/1000</f>
        <v>#REF!</v>
      </c>
      <c r="HH73" s="77" t="e">
        <f>(#REF!-#REF!+#REF!-#REF!)*CAPEX_Mod_V4V5/1000</f>
        <v>#REF!</v>
      </c>
      <c r="HI73" s="77" t="e">
        <f>(#REF!-#REF!+#REF!-#REF!)*CAPEX_Mod_V4V5/1000</f>
        <v>#REF!</v>
      </c>
    </row>
    <row r="74" spans="1:217" s="109" customFormat="1" x14ac:dyDescent="0.2">
      <c r="A74" s="113" t="s">
        <v>377</v>
      </c>
      <c r="B74" s="114">
        <v>0</v>
      </c>
      <c r="C74" s="114">
        <v>0</v>
      </c>
      <c r="D74" s="114">
        <v>0</v>
      </c>
      <c r="E74" s="114">
        <v>0</v>
      </c>
      <c r="F74" s="114">
        <v>0</v>
      </c>
      <c r="G74" s="114">
        <v>0</v>
      </c>
      <c r="H74" s="114">
        <v>0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4">
        <v>0</v>
      </c>
      <c r="AD74" s="114">
        <v>0</v>
      </c>
      <c r="AE74" s="114">
        <v>0</v>
      </c>
      <c r="AF74" s="114">
        <v>0</v>
      </c>
      <c r="AG74" s="114">
        <v>0</v>
      </c>
      <c r="AH74" s="114">
        <v>0</v>
      </c>
      <c r="AI74" s="114">
        <v>0</v>
      </c>
      <c r="AJ74" s="114">
        <v>0</v>
      </c>
      <c r="AK74" s="114">
        <v>0</v>
      </c>
      <c r="AL74" s="114">
        <v>0</v>
      </c>
      <c r="AM74" s="114">
        <v>0</v>
      </c>
      <c r="AN74" s="114">
        <v>0</v>
      </c>
      <c r="AO74" s="114">
        <v>0</v>
      </c>
      <c r="AP74" s="114">
        <v>0</v>
      </c>
      <c r="AQ74" s="114">
        <v>0</v>
      </c>
      <c r="AR74" s="114">
        <v>0</v>
      </c>
      <c r="AS74" s="114">
        <v>0</v>
      </c>
      <c r="AT74" s="114">
        <v>0</v>
      </c>
      <c r="AU74" s="114">
        <v>0</v>
      </c>
      <c r="AV74" s="114">
        <v>0</v>
      </c>
      <c r="AW74" s="114">
        <v>0</v>
      </c>
      <c r="AX74" s="114">
        <v>0</v>
      </c>
      <c r="AY74" s="114">
        <v>0</v>
      </c>
      <c r="AZ74" s="114">
        <v>0</v>
      </c>
      <c r="BA74" s="114">
        <v>0</v>
      </c>
      <c r="BB74" s="114">
        <v>0</v>
      </c>
      <c r="BC74" s="114">
        <v>0</v>
      </c>
      <c r="BD74" s="114">
        <v>0</v>
      </c>
      <c r="BE74" s="114">
        <v>0</v>
      </c>
      <c r="BF74" s="114">
        <v>0</v>
      </c>
      <c r="BG74" s="114">
        <v>0</v>
      </c>
      <c r="BH74" s="114">
        <v>0</v>
      </c>
      <c r="BI74" s="114">
        <v>0</v>
      </c>
      <c r="BJ74" s="114">
        <v>0</v>
      </c>
      <c r="BK74" s="114">
        <v>0</v>
      </c>
      <c r="BL74" s="114">
        <v>0</v>
      </c>
      <c r="BM74" s="114">
        <v>0</v>
      </c>
      <c r="BN74" s="114">
        <v>0</v>
      </c>
      <c r="BO74" s="114">
        <v>0</v>
      </c>
      <c r="BP74" s="114">
        <v>0</v>
      </c>
      <c r="BQ74" s="114">
        <v>0</v>
      </c>
      <c r="BR74" s="114">
        <v>0</v>
      </c>
      <c r="BS74" s="114">
        <v>0</v>
      </c>
      <c r="BT74" s="114">
        <v>0</v>
      </c>
      <c r="BU74" s="114">
        <v>0</v>
      </c>
      <c r="BV74" s="114">
        <v>0</v>
      </c>
      <c r="BW74" s="114">
        <v>0</v>
      </c>
      <c r="BX74" s="114">
        <v>0</v>
      </c>
      <c r="BY74" s="114">
        <v>0</v>
      </c>
      <c r="BZ74" s="114">
        <v>0</v>
      </c>
      <c r="CA74" s="114">
        <v>0</v>
      </c>
      <c r="CB74" s="114">
        <v>0</v>
      </c>
      <c r="CC74" s="114">
        <v>0</v>
      </c>
      <c r="CD74" s="114">
        <v>0</v>
      </c>
      <c r="CE74" s="114">
        <v>0</v>
      </c>
      <c r="CF74" s="114">
        <v>0</v>
      </c>
      <c r="CG74" s="114">
        <v>0</v>
      </c>
      <c r="CH74" s="114">
        <v>0</v>
      </c>
      <c r="CI74" s="114">
        <v>0</v>
      </c>
      <c r="CJ74" s="114">
        <v>0</v>
      </c>
      <c r="CK74" s="114">
        <v>0</v>
      </c>
      <c r="CL74" s="114">
        <v>0</v>
      </c>
      <c r="CM74" s="114">
        <v>0</v>
      </c>
      <c r="CN74" s="114">
        <v>0</v>
      </c>
      <c r="CO74" s="114">
        <v>0</v>
      </c>
      <c r="CP74" s="114">
        <v>0</v>
      </c>
      <c r="CQ74" s="114">
        <v>0</v>
      </c>
      <c r="CR74" s="114">
        <v>0</v>
      </c>
      <c r="CS74" s="114">
        <v>0</v>
      </c>
      <c r="CT74" s="114">
        <v>0</v>
      </c>
      <c r="CU74" s="114">
        <v>0</v>
      </c>
      <c r="CV74" s="114">
        <v>0</v>
      </c>
      <c r="CW74" s="114">
        <v>0</v>
      </c>
      <c r="CX74" s="114">
        <v>0</v>
      </c>
      <c r="CY74" s="114">
        <v>0</v>
      </c>
      <c r="CZ74" s="114">
        <v>0</v>
      </c>
      <c r="DA74" s="114">
        <v>0</v>
      </c>
      <c r="DB74" s="114">
        <v>0</v>
      </c>
      <c r="DC74" s="114">
        <v>0</v>
      </c>
      <c r="DD74" s="114">
        <v>0</v>
      </c>
      <c r="DE74" s="114">
        <v>0</v>
      </c>
      <c r="DF74" s="114">
        <v>0</v>
      </c>
      <c r="DG74" s="114">
        <v>0</v>
      </c>
      <c r="DH74" s="114">
        <v>0</v>
      </c>
      <c r="DI74" s="114">
        <v>0</v>
      </c>
      <c r="DJ74" s="114">
        <v>0</v>
      </c>
      <c r="DK74" s="114">
        <v>0</v>
      </c>
      <c r="DL74" s="114">
        <v>0</v>
      </c>
      <c r="DM74" s="114">
        <v>0</v>
      </c>
      <c r="DN74" s="114">
        <v>0</v>
      </c>
      <c r="DO74" s="114">
        <v>0</v>
      </c>
      <c r="DP74" s="114">
        <v>0</v>
      </c>
      <c r="DQ74" s="114">
        <v>0</v>
      </c>
      <c r="DR74" s="114">
        <v>0</v>
      </c>
      <c r="DS74" s="114">
        <v>0</v>
      </c>
      <c r="DT74" s="114">
        <v>0</v>
      </c>
      <c r="DU74" s="114">
        <v>0</v>
      </c>
      <c r="DV74" s="114">
        <v>0</v>
      </c>
      <c r="DW74" s="114">
        <v>0</v>
      </c>
      <c r="DX74" s="114">
        <v>0</v>
      </c>
      <c r="DY74" s="114">
        <v>0</v>
      </c>
      <c r="DZ74" s="114">
        <v>0</v>
      </c>
      <c r="EA74" s="114">
        <v>0</v>
      </c>
      <c r="EB74" s="114">
        <v>0</v>
      </c>
      <c r="EC74" s="114">
        <v>0</v>
      </c>
      <c r="ED74" s="114">
        <v>0</v>
      </c>
      <c r="EE74" s="114">
        <v>0</v>
      </c>
      <c r="EF74" s="114">
        <v>0</v>
      </c>
      <c r="EG74" s="114">
        <v>0</v>
      </c>
      <c r="EH74" s="114">
        <v>0</v>
      </c>
      <c r="EI74" s="114">
        <v>0</v>
      </c>
      <c r="EJ74" s="114">
        <v>0</v>
      </c>
      <c r="EK74" s="114">
        <v>0</v>
      </c>
      <c r="EL74" s="114">
        <v>0</v>
      </c>
      <c r="EM74" s="114">
        <v>0</v>
      </c>
      <c r="EN74" s="114">
        <v>0</v>
      </c>
      <c r="EO74" s="114">
        <v>0</v>
      </c>
      <c r="EP74" s="114">
        <v>0</v>
      </c>
      <c r="EQ74" s="114">
        <v>0</v>
      </c>
      <c r="ER74" s="114">
        <v>0</v>
      </c>
      <c r="ES74" s="114">
        <v>0</v>
      </c>
      <c r="ET74" s="114">
        <v>0</v>
      </c>
      <c r="EU74" s="114">
        <v>0</v>
      </c>
      <c r="EV74" s="114">
        <v>0</v>
      </c>
      <c r="EW74" s="114">
        <v>0</v>
      </c>
      <c r="EX74" s="114">
        <v>0</v>
      </c>
      <c r="EY74" s="114">
        <v>0</v>
      </c>
      <c r="EZ74" s="114">
        <v>0</v>
      </c>
      <c r="FA74" s="114">
        <v>0</v>
      </c>
      <c r="FB74" s="114">
        <v>0</v>
      </c>
      <c r="FC74" s="114">
        <v>0</v>
      </c>
      <c r="FD74" s="114">
        <v>0</v>
      </c>
      <c r="FE74" s="114">
        <v>0</v>
      </c>
      <c r="FF74" s="114">
        <v>0</v>
      </c>
      <c r="FG74" s="114">
        <v>0</v>
      </c>
      <c r="FH74" s="114">
        <v>0</v>
      </c>
      <c r="FI74" s="114">
        <v>0</v>
      </c>
      <c r="FJ74" s="114">
        <v>0</v>
      </c>
      <c r="FK74" s="114">
        <v>0</v>
      </c>
      <c r="FL74" s="114">
        <v>0</v>
      </c>
      <c r="FM74" s="114">
        <v>0</v>
      </c>
      <c r="FN74" s="114">
        <v>0</v>
      </c>
      <c r="FO74" s="114">
        <v>0</v>
      </c>
      <c r="FP74" s="114">
        <v>0</v>
      </c>
      <c r="FQ74" s="114">
        <v>0</v>
      </c>
      <c r="FR74" s="114">
        <v>0</v>
      </c>
      <c r="FS74" s="114">
        <v>0</v>
      </c>
      <c r="FT74" s="114">
        <v>0</v>
      </c>
      <c r="FU74" s="114">
        <v>0</v>
      </c>
      <c r="FV74" s="114">
        <v>0</v>
      </c>
      <c r="FW74" s="114">
        <v>0</v>
      </c>
      <c r="FX74" s="114">
        <v>0</v>
      </c>
      <c r="FY74" s="114">
        <v>0</v>
      </c>
      <c r="FZ74" s="114">
        <v>0</v>
      </c>
      <c r="GA74" s="114">
        <v>0</v>
      </c>
      <c r="GB74" s="114">
        <v>0</v>
      </c>
      <c r="GC74" s="114">
        <v>0</v>
      </c>
      <c r="GD74" s="114">
        <v>0</v>
      </c>
      <c r="GE74" s="114">
        <v>0</v>
      </c>
      <c r="GF74" s="114">
        <v>0</v>
      </c>
      <c r="GG74" s="114">
        <v>0</v>
      </c>
      <c r="GH74" s="114">
        <v>0</v>
      </c>
      <c r="GI74" s="114">
        <v>0</v>
      </c>
      <c r="GJ74" s="114">
        <v>0</v>
      </c>
      <c r="GK74" s="114">
        <v>0</v>
      </c>
      <c r="GL74" s="114">
        <v>0</v>
      </c>
      <c r="GM74" s="114">
        <v>0</v>
      </c>
      <c r="GN74" s="114">
        <v>0</v>
      </c>
      <c r="GO74" s="114">
        <v>0</v>
      </c>
      <c r="GP74" s="114">
        <v>0</v>
      </c>
      <c r="GQ74" s="114">
        <v>0</v>
      </c>
      <c r="GR74" s="114">
        <v>0</v>
      </c>
      <c r="GS74" s="114">
        <v>0</v>
      </c>
      <c r="GT74" s="114">
        <v>0</v>
      </c>
      <c r="GU74" s="114">
        <v>0</v>
      </c>
      <c r="GV74" s="114">
        <v>0</v>
      </c>
      <c r="GW74" s="114">
        <v>0</v>
      </c>
      <c r="GX74" s="114">
        <v>0</v>
      </c>
      <c r="GY74" s="114">
        <v>0</v>
      </c>
      <c r="GZ74" s="114">
        <v>0</v>
      </c>
      <c r="HA74" s="114">
        <v>0</v>
      </c>
      <c r="HB74" s="114">
        <v>0</v>
      </c>
      <c r="HC74" s="114">
        <v>0</v>
      </c>
      <c r="HD74" s="114">
        <v>0</v>
      </c>
      <c r="HE74" s="114">
        <v>0</v>
      </c>
      <c r="HF74" s="114">
        <v>0</v>
      </c>
      <c r="HG74" s="114">
        <v>0</v>
      </c>
      <c r="HH74" s="114">
        <v>0</v>
      </c>
      <c r="HI74" s="114">
        <v>0</v>
      </c>
    </row>
    <row r="75" spans="1:217" x14ac:dyDescent="0.2">
      <c r="A75" s="29" t="s">
        <v>378</v>
      </c>
      <c r="B75" s="77">
        <v>0</v>
      </c>
      <c r="C75" s="77">
        <v>0</v>
      </c>
      <c r="D75" s="77">
        <v>0</v>
      </c>
      <c r="E75" s="77">
        <v>0</v>
      </c>
      <c r="F75" s="77">
        <v>0</v>
      </c>
      <c r="G75" s="77">
        <v>0</v>
      </c>
      <c r="H75" s="77" t="e">
        <f>(#REF!-#REF!+#REF!-#REF!)*CAPEX_Mod_V4V5/1000</f>
        <v>#REF!</v>
      </c>
      <c r="I75" s="77" t="e">
        <f>(#REF!-#REF!+#REF!-#REF!)*CAPEX_Mod_V4V5/1000</f>
        <v>#REF!</v>
      </c>
      <c r="J75" s="77" t="e">
        <f>(#REF!-#REF!+#REF!-#REF!)*CAPEX_Mod_V4V5/1000</f>
        <v>#REF!</v>
      </c>
      <c r="K75" s="77" t="e">
        <f>(#REF!-#REF!+#REF!-#REF!)*CAPEX_Mod_V4V5/1000</f>
        <v>#REF!</v>
      </c>
      <c r="L75" s="77" t="e">
        <f>(#REF!-#REF!+#REF!-#REF!)*CAPEX_Mod_V4V5/1000</f>
        <v>#REF!</v>
      </c>
      <c r="M75" s="77" t="e">
        <f>(#REF!-#REF!+#REF!-#REF!)*CAPEX_Mod_V4V5/1000</f>
        <v>#REF!</v>
      </c>
      <c r="N75" s="77" t="e">
        <f>(#REF!-#REF!+#REF!-#REF!)*CAPEX_Mod_V4V5/1000</f>
        <v>#REF!</v>
      </c>
      <c r="O75" s="77" t="e">
        <f>(#REF!-#REF!+#REF!-#REF!)*CAPEX_Mod_V4V5/1000</f>
        <v>#REF!</v>
      </c>
      <c r="P75" s="77" t="e">
        <f>(#REF!-#REF!+#REF!-#REF!)*CAPEX_Mod_V4V5/1000</f>
        <v>#REF!</v>
      </c>
      <c r="Q75" s="77" t="e">
        <f>(#REF!-#REF!+#REF!-#REF!)*CAPEX_Mod_V4V5/1000</f>
        <v>#REF!</v>
      </c>
      <c r="R75" s="77" t="e">
        <f>(#REF!-#REF!+#REF!-#REF!)*CAPEX_Mod_V4V5/1000</f>
        <v>#REF!</v>
      </c>
      <c r="S75" s="77" t="e">
        <f>(#REF!-#REF!+#REF!-#REF!)*CAPEX_Mod_V4V5/1000</f>
        <v>#REF!</v>
      </c>
      <c r="T75" s="77" t="e">
        <f>(#REF!-#REF!+#REF!-#REF!)*CAPEX_Mod_V4V5/1000</f>
        <v>#REF!</v>
      </c>
      <c r="U75" s="77" t="e">
        <f>(#REF!-#REF!+#REF!-#REF!)*CAPEX_Mod_V4V5/1000</f>
        <v>#REF!</v>
      </c>
      <c r="V75" s="77" t="e">
        <f>(#REF!-#REF!+#REF!-#REF!)*CAPEX_Mod_V4V5/1000</f>
        <v>#REF!</v>
      </c>
      <c r="W75" s="77" t="e">
        <f>(#REF!-#REF!+#REF!-#REF!)*CAPEX_Mod_V4V5/1000</f>
        <v>#REF!</v>
      </c>
      <c r="X75" s="77" t="e">
        <f>(#REF!-#REF!+#REF!-#REF!)*CAPEX_Mod_V4V5/1000</f>
        <v>#REF!</v>
      </c>
      <c r="Y75" s="77" t="e">
        <f>(#REF!-#REF!+#REF!-#REF!)*CAPEX_Mod_V4V5/1000</f>
        <v>#REF!</v>
      </c>
      <c r="Z75" s="77" t="e">
        <f>(#REF!-#REF!+#REF!-#REF!)*CAPEX_Mod_V4V5/1000</f>
        <v>#REF!</v>
      </c>
      <c r="AA75" s="77" t="e">
        <f>(#REF!-#REF!+#REF!-#REF!)*CAPEX_Mod_V4V5/1000</f>
        <v>#REF!</v>
      </c>
      <c r="AB75" s="77" t="e">
        <f>(#REF!-#REF!+#REF!-#REF!)*CAPEX_Mod_V4V5/1000</f>
        <v>#REF!</v>
      </c>
      <c r="AC75" s="77" t="e">
        <f>(#REF!-#REF!+#REF!-#REF!)*CAPEX_Mod_V4V5/1000</f>
        <v>#REF!</v>
      </c>
      <c r="AD75" s="77" t="e">
        <f>(#REF!-#REF!+#REF!-#REF!)*CAPEX_Mod_V4V5/1000</f>
        <v>#REF!</v>
      </c>
      <c r="AE75" s="77" t="e">
        <f>(#REF!-#REF!+#REF!-#REF!)*CAPEX_Mod_V4V5/1000</f>
        <v>#REF!</v>
      </c>
      <c r="AF75" s="77" t="e">
        <f>(#REF!-#REF!+#REF!-#REF!)*CAPEX_Mod_V4V5/1000</f>
        <v>#REF!</v>
      </c>
      <c r="AG75" s="77" t="e">
        <f>(#REF!-#REF!+#REF!-#REF!)*CAPEX_Mod_V4V5/1000</f>
        <v>#REF!</v>
      </c>
      <c r="AH75" s="77" t="e">
        <f>(#REF!-#REF!+#REF!-#REF!)*CAPEX_Mod_V4V5/1000</f>
        <v>#REF!</v>
      </c>
      <c r="AI75" s="77" t="e">
        <f>(#REF!-#REF!+#REF!-#REF!)*CAPEX_Mod_V4V5/1000</f>
        <v>#REF!</v>
      </c>
      <c r="AJ75" s="77" t="e">
        <f>(#REF!-#REF!+#REF!-#REF!)*CAPEX_Mod_V4V5/1000</f>
        <v>#REF!</v>
      </c>
      <c r="AK75" s="77" t="e">
        <f>(#REF!-#REF!+#REF!-#REF!)*CAPEX_Mod_V4V5/1000</f>
        <v>#REF!</v>
      </c>
      <c r="AL75" s="77" t="e">
        <f>(#REF!-#REF!+#REF!-#REF!)*CAPEX_Mod_V4V5/1000</f>
        <v>#REF!</v>
      </c>
      <c r="AM75" s="77" t="e">
        <f>(#REF!-#REF!+#REF!-#REF!)*CAPEX_Mod_V4V5/1000</f>
        <v>#REF!</v>
      </c>
      <c r="AN75" s="77" t="e">
        <f>(#REF!-#REF!+#REF!-#REF!)*CAPEX_Mod_V4V5/1000</f>
        <v>#REF!</v>
      </c>
      <c r="AO75" s="77" t="e">
        <f>(#REF!-#REF!+#REF!-#REF!)*CAPEX_Mod_V4V5/1000</f>
        <v>#REF!</v>
      </c>
      <c r="AP75" s="77" t="e">
        <f>(#REF!-#REF!+#REF!-#REF!)*CAPEX_Mod_V4V5/1000</f>
        <v>#REF!</v>
      </c>
      <c r="AQ75" s="77" t="e">
        <f>(#REF!-#REF!+#REF!-#REF!)*CAPEX_Mod_V4V5/1000</f>
        <v>#REF!</v>
      </c>
      <c r="AR75" s="77" t="e">
        <f>(#REF!-#REF!+#REF!-#REF!)*CAPEX_Mod_V4V5/1000</f>
        <v>#REF!</v>
      </c>
      <c r="AS75" s="77" t="e">
        <f>(#REF!-#REF!+#REF!-#REF!)*CAPEX_Mod_V4V5/1000</f>
        <v>#REF!</v>
      </c>
      <c r="AT75" s="77" t="e">
        <f>(#REF!-#REF!+#REF!-#REF!)*CAPEX_Mod_V4V5/1000</f>
        <v>#REF!</v>
      </c>
      <c r="AU75" s="77" t="e">
        <f>(#REF!-#REF!+#REF!-#REF!)*CAPEX_Mod_V4V5/1000</f>
        <v>#REF!</v>
      </c>
      <c r="AV75" s="77" t="e">
        <f>(#REF!-#REF!+#REF!-#REF!)*CAPEX_Mod_V4V5/1000</f>
        <v>#REF!</v>
      </c>
      <c r="AW75" s="77" t="e">
        <f>(#REF!-#REF!+#REF!-#REF!)*CAPEX_Mod_V4V5/1000</f>
        <v>#REF!</v>
      </c>
      <c r="AX75" s="77" t="e">
        <f>(#REF!-#REF!+#REF!-#REF!)*CAPEX_Mod_V4V5/1000</f>
        <v>#REF!</v>
      </c>
      <c r="AY75" s="77" t="e">
        <f>(#REF!-#REF!+#REF!-#REF!)*CAPEX_Mod_V4V5/1000</f>
        <v>#REF!</v>
      </c>
      <c r="AZ75" s="77" t="e">
        <f>(#REF!-#REF!+#REF!-#REF!)*CAPEX_Mod_V4V5/1000</f>
        <v>#REF!</v>
      </c>
      <c r="BA75" s="77" t="e">
        <f>(#REF!-#REF!+#REF!-#REF!)*CAPEX_Mod_V4V5/1000</f>
        <v>#REF!</v>
      </c>
      <c r="BB75" s="77" t="e">
        <f>(#REF!-#REF!+#REF!-#REF!)*CAPEX_Mod_V4V5/1000</f>
        <v>#REF!</v>
      </c>
      <c r="BC75" s="77" t="e">
        <f>(#REF!-#REF!+#REF!-#REF!)*CAPEX_Mod_V4V5/1000</f>
        <v>#REF!</v>
      </c>
      <c r="BD75" s="77" t="e">
        <f>(#REF!-#REF!+#REF!-#REF!)*CAPEX_Mod_V4V5/1000</f>
        <v>#REF!</v>
      </c>
      <c r="BE75" s="77" t="e">
        <f>(#REF!-#REF!+#REF!-#REF!)*CAPEX_Mod_V4V5/1000</f>
        <v>#REF!</v>
      </c>
      <c r="BF75" s="77" t="e">
        <f>(#REF!-#REF!+#REF!-#REF!)*CAPEX_Mod_V4V5/1000</f>
        <v>#REF!</v>
      </c>
      <c r="BG75" s="77" t="e">
        <f>(#REF!-#REF!+#REF!-#REF!)*CAPEX_Mod_V4V5/1000</f>
        <v>#REF!</v>
      </c>
      <c r="BH75" s="77" t="e">
        <f>(#REF!-#REF!+#REF!-#REF!)*CAPEX_Mod_V4V5/1000</f>
        <v>#REF!</v>
      </c>
      <c r="BI75" s="77" t="e">
        <f>(#REF!-#REF!+#REF!-#REF!)*CAPEX_Mod_V4V5/1000</f>
        <v>#REF!</v>
      </c>
      <c r="BJ75" s="77" t="e">
        <f>(#REF!-#REF!+#REF!-#REF!)*CAPEX_Mod_V4V5/1000</f>
        <v>#REF!</v>
      </c>
      <c r="BK75" s="77" t="e">
        <f>(#REF!-#REF!+#REF!-#REF!)*CAPEX_Mod_V4V5/1000</f>
        <v>#REF!</v>
      </c>
      <c r="BL75" s="77" t="e">
        <f>(#REF!-#REF!+#REF!-#REF!)*CAPEX_Mod_V4V5/1000</f>
        <v>#REF!</v>
      </c>
      <c r="BM75" s="77" t="e">
        <f>(#REF!-#REF!+#REF!-#REF!)*CAPEX_Mod_V4V5/1000</f>
        <v>#REF!</v>
      </c>
      <c r="BN75" s="77" t="e">
        <f>(#REF!-#REF!+#REF!-#REF!)*CAPEX_Mod_V4V5/1000</f>
        <v>#REF!</v>
      </c>
      <c r="BO75" s="77" t="e">
        <f>(#REF!-#REF!+#REF!-#REF!)*CAPEX_Mod_V4V5/1000</f>
        <v>#REF!</v>
      </c>
      <c r="BP75" s="77" t="e">
        <f>(#REF!-#REF!+#REF!-#REF!)*CAPEX_Mod_V4V5/1000</f>
        <v>#REF!</v>
      </c>
      <c r="BQ75" s="77" t="e">
        <f>(#REF!-#REF!+#REF!-#REF!)*CAPEX_Mod_V4V5/1000</f>
        <v>#REF!</v>
      </c>
      <c r="BR75" s="77" t="e">
        <f>(#REF!-#REF!+#REF!-#REF!)*CAPEX_Mod_V4V5/1000</f>
        <v>#REF!</v>
      </c>
      <c r="BS75" s="77" t="e">
        <f>(#REF!-#REF!+#REF!-#REF!)*CAPEX_Mod_V4V5/1000</f>
        <v>#REF!</v>
      </c>
      <c r="BT75" s="77" t="e">
        <f>(#REF!-#REF!+#REF!-#REF!)*CAPEX_Mod_V4V5/1000</f>
        <v>#REF!</v>
      </c>
      <c r="BU75" s="77" t="e">
        <f>(#REF!-#REF!+#REF!-#REF!)*CAPEX_Mod_V4V5/1000</f>
        <v>#REF!</v>
      </c>
      <c r="BV75" s="77" t="e">
        <f>(#REF!-#REF!+#REF!-#REF!)*CAPEX_Mod_V4V5/1000</f>
        <v>#REF!</v>
      </c>
      <c r="BW75" s="77" t="e">
        <f>(#REF!-#REF!+#REF!-#REF!)*CAPEX_Mod_V4V5/1000</f>
        <v>#REF!</v>
      </c>
      <c r="BX75" s="77" t="e">
        <f>(#REF!-#REF!+#REF!-#REF!)*CAPEX_Mod_V4V5/1000</f>
        <v>#REF!</v>
      </c>
      <c r="BY75" s="77" t="e">
        <f>(#REF!-#REF!+#REF!-#REF!)*CAPEX_Mod_V4V5/1000</f>
        <v>#REF!</v>
      </c>
      <c r="BZ75" s="77" t="e">
        <f>(#REF!-#REF!+#REF!-#REF!)*CAPEX_Mod_V4V5/1000</f>
        <v>#REF!</v>
      </c>
      <c r="CA75" s="77" t="e">
        <f>(#REF!-#REF!+#REF!-#REF!)*CAPEX_Mod_V4V5/1000</f>
        <v>#REF!</v>
      </c>
      <c r="CB75" s="77" t="e">
        <f>(#REF!-#REF!+#REF!-#REF!)*CAPEX_Mod_V4V5/1000</f>
        <v>#REF!</v>
      </c>
      <c r="CC75" s="77" t="e">
        <f>(#REF!-#REF!+#REF!-#REF!)*CAPEX_Mod_V4V5/1000</f>
        <v>#REF!</v>
      </c>
      <c r="CD75" s="77" t="e">
        <f>(#REF!-#REF!+#REF!-#REF!)*CAPEX_Mod_V4V5/1000</f>
        <v>#REF!</v>
      </c>
      <c r="CE75" s="77" t="e">
        <f>(#REF!-#REF!+#REF!-#REF!)*CAPEX_Mod_V4V5/1000</f>
        <v>#REF!</v>
      </c>
      <c r="CF75" s="77" t="e">
        <f>(#REF!-#REF!+#REF!-#REF!)*CAPEX_Mod_V4V5/1000</f>
        <v>#REF!</v>
      </c>
      <c r="CG75" s="77" t="e">
        <f>(#REF!-#REF!+#REF!-#REF!)*CAPEX_Mod_V4V5/1000</f>
        <v>#REF!</v>
      </c>
      <c r="CH75" s="77" t="e">
        <f>(#REF!-#REF!+#REF!-#REF!)*CAPEX_Mod_V4V5/1000</f>
        <v>#REF!</v>
      </c>
      <c r="CI75" s="77" t="e">
        <f>(#REF!-#REF!+#REF!-#REF!)*CAPEX_Mod_V4V5/1000</f>
        <v>#REF!</v>
      </c>
      <c r="CJ75" s="77" t="e">
        <f>(#REF!-#REF!+#REF!-#REF!)*CAPEX_Mod_V4V5/1000</f>
        <v>#REF!</v>
      </c>
      <c r="CK75" s="77" t="e">
        <f>(#REF!-#REF!+#REF!-#REF!)*CAPEX_Mod_V4V5/1000</f>
        <v>#REF!</v>
      </c>
      <c r="CL75" s="77" t="e">
        <f>(#REF!-#REF!+#REF!-#REF!)*CAPEX_Mod_V4V5/1000</f>
        <v>#REF!</v>
      </c>
      <c r="CM75" s="77" t="e">
        <f>(#REF!-#REF!+#REF!-#REF!)*CAPEX_Mod_V4V5/1000</f>
        <v>#REF!</v>
      </c>
      <c r="CN75" s="77" t="e">
        <f>(#REF!-#REF!+#REF!-#REF!)*CAPEX_Mod_V4V5/1000</f>
        <v>#REF!</v>
      </c>
      <c r="CO75" s="77" t="e">
        <f>(#REF!-#REF!+#REF!-#REF!)*CAPEX_Mod_V4V5/1000</f>
        <v>#REF!</v>
      </c>
      <c r="CP75" s="77" t="e">
        <f>(#REF!-#REF!+#REF!-#REF!)*CAPEX_Mod_V4V5/1000</f>
        <v>#REF!</v>
      </c>
      <c r="CQ75" s="77" t="e">
        <f>(#REF!-#REF!+#REF!-#REF!)*CAPEX_Mod_V4V5/1000</f>
        <v>#REF!</v>
      </c>
      <c r="CR75" s="77" t="e">
        <f>(#REF!-#REF!+#REF!-#REF!)*CAPEX_Mod_V4V5/1000</f>
        <v>#REF!</v>
      </c>
      <c r="CS75" s="77" t="e">
        <f>(#REF!-#REF!+#REF!-#REF!)*CAPEX_Mod_V4V5/1000</f>
        <v>#REF!</v>
      </c>
      <c r="CT75" s="77" t="e">
        <f>(#REF!-#REF!+#REF!-#REF!)*CAPEX_Mod_V4V5/1000</f>
        <v>#REF!</v>
      </c>
      <c r="CU75" s="77" t="e">
        <f>(#REF!-#REF!+#REF!-#REF!)*CAPEX_Mod_V4V5/1000</f>
        <v>#REF!</v>
      </c>
      <c r="CV75" s="77" t="e">
        <f>(#REF!-#REF!+#REF!-#REF!)*CAPEX_Mod_V4V5/1000</f>
        <v>#REF!</v>
      </c>
      <c r="CW75" s="77" t="e">
        <f>(#REF!-#REF!+#REF!-#REF!)*CAPEX_Mod_V4V5/1000</f>
        <v>#REF!</v>
      </c>
      <c r="CX75" s="77" t="e">
        <f>(#REF!-#REF!+#REF!-#REF!)*CAPEX_Mod_V4V5/1000</f>
        <v>#REF!</v>
      </c>
      <c r="CY75" s="77" t="e">
        <f>(#REF!-#REF!+#REF!-#REF!)*CAPEX_Mod_V4V5/1000</f>
        <v>#REF!</v>
      </c>
      <c r="CZ75" s="77" t="e">
        <f>(#REF!-#REF!+#REF!-#REF!)*CAPEX_Mod_V4V5/1000</f>
        <v>#REF!</v>
      </c>
      <c r="DA75" s="77" t="e">
        <f>(#REF!-#REF!+#REF!-#REF!)*CAPEX_Mod_V4V5/1000</f>
        <v>#REF!</v>
      </c>
      <c r="DB75" s="77" t="e">
        <f>(#REF!-#REF!+#REF!-#REF!)*CAPEX_Mod_V4V5/1000</f>
        <v>#REF!</v>
      </c>
      <c r="DC75" s="77" t="e">
        <f>(#REF!-#REF!+#REF!-#REF!)*CAPEX_Mod_V4V5/1000</f>
        <v>#REF!</v>
      </c>
      <c r="DD75" s="77" t="e">
        <f>(#REF!-#REF!+#REF!-#REF!)*CAPEX_Mod_V4V5/1000</f>
        <v>#REF!</v>
      </c>
      <c r="DE75" s="77" t="e">
        <f>(#REF!-#REF!+#REF!-#REF!)*CAPEX_Mod_V4V5/1000</f>
        <v>#REF!</v>
      </c>
      <c r="DF75" s="77" t="e">
        <f>(#REF!-#REF!+#REF!-#REF!)*CAPEX_Mod_V4V5/1000</f>
        <v>#REF!</v>
      </c>
      <c r="DG75" s="77" t="e">
        <f>(#REF!-#REF!+#REF!-#REF!)*CAPEX_Mod_V4V5/1000</f>
        <v>#REF!</v>
      </c>
      <c r="DH75" s="77" t="e">
        <f>(#REF!-#REF!+#REF!-#REF!)*CAPEX_Mod_V4V5/1000</f>
        <v>#REF!</v>
      </c>
      <c r="DI75" s="77" t="e">
        <f>(#REF!-#REF!+#REF!-#REF!)*CAPEX_Mod_V4V5/1000</f>
        <v>#REF!</v>
      </c>
      <c r="DJ75" s="77" t="e">
        <f>(#REF!-#REF!+#REF!-#REF!)*CAPEX_Mod_V4V5/1000</f>
        <v>#REF!</v>
      </c>
      <c r="DK75" s="77" t="e">
        <f>(#REF!-#REF!+#REF!-#REF!)*CAPEX_Mod_V4V5/1000</f>
        <v>#REF!</v>
      </c>
      <c r="DL75" s="77" t="e">
        <f>(#REF!-#REF!+#REF!-#REF!)*CAPEX_Mod_V4V5/1000</f>
        <v>#REF!</v>
      </c>
      <c r="DM75" s="77" t="e">
        <f>(#REF!-#REF!+#REF!-#REF!)*CAPEX_Mod_V4V5/1000</f>
        <v>#REF!</v>
      </c>
      <c r="DN75" s="77" t="e">
        <f>(#REF!-#REF!+#REF!-#REF!)*CAPEX_Mod_V4V5/1000</f>
        <v>#REF!</v>
      </c>
      <c r="DO75" s="77" t="e">
        <f>(#REF!-#REF!+#REF!-#REF!)*CAPEX_Mod_V4V5/1000</f>
        <v>#REF!</v>
      </c>
      <c r="DP75" s="77" t="e">
        <f>(#REF!-#REF!+#REF!-#REF!)*CAPEX_Mod_V4V5/1000</f>
        <v>#REF!</v>
      </c>
      <c r="DQ75" s="77" t="e">
        <f>(#REF!-#REF!+#REF!-#REF!)*CAPEX_Mod_V4V5/1000</f>
        <v>#REF!</v>
      </c>
      <c r="DR75" s="77" t="e">
        <f>(#REF!-#REF!+#REF!-#REF!)*CAPEX_Mod_V4V5/1000</f>
        <v>#REF!</v>
      </c>
      <c r="DS75" s="77" t="e">
        <f>(#REF!-#REF!+#REF!-#REF!)*CAPEX_Mod_V4V5/1000</f>
        <v>#REF!</v>
      </c>
      <c r="DT75" s="77" t="e">
        <f>(#REF!-#REF!+#REF!-#REF!)*CAPEX_Mod_V4V5/1000</f>
        <v>#REF!</v>
      </c>
      <c r="DU75" s="77" t="e">
        <f>(#REF!-#REF!+#REF!-#REF!)*CAPEX_Mod_V4V5/1000</f>
        <v>#REF!</v>
      </c>
      <c r="DV75" s="77" t="e">
        <f>(#REF!-#REF!+#REF!-#REF!)*CAPEX_Mod_V4V5/1000</f>
        <v>#REF!</v>
      </c>
      <c r="DW75" s="77" t="e">
        <f>(#REF!-#REF!+#REF!-#REF!)*CAPEX_Mod_V4V5/1000</f>
        <v>#REF!</v>
      </c>
      <c r="DX75" s="77" t="e">
        <f>(#REF!-#REF!+#REF!-#REF!)*CAPEX_Mod_V4V5/1000</f>
        <v>#REF!</v>
      </c>
      <c r="DY75" s="77" t="e">
        <f>(#REF!-#REF!+#REF!-#REF!)*CAPEX_Mod_V4V5/1000</f>
        <v>#REF!</v>
      </c>
      <c r="DZ75" s="77" t="e">
        <f>(#REF!-#REF!+#REF!-#REF!)*CAPEX_Mod_V4V5/1000</f>
        <v>#REF!</v>
      </c>
      <c r="EA75" s="77" t="e">
        <f>(#REF!-#REF!+#REF!-#REF!)*CAPEX_Mod_V4V5/1000</f>
        <v>#REF!</v>
      </c>
      <c r="EB75" s="77" t="e">
        <f>(#REF!-#REF!+#REF!-#REF!)*CAPEX_Mod_V4V5/1000</f>
        <v>#REF!</v>
      </c>
      <c r="EC75" s="77" t="e">
        <f>(#REF!-#REF!+#REF!-#REF!)*CAPEX_Mod_V4V5/1000</f>
        <v>#REF!</v>
      </c>
      <c r="ED75" s="77" t="e">
        <f>(#REF!-#REF!+#REF!-#REF!)*CAPEX_Mod_V4V5/1000</f>
        <v>#REF!</v>
      </c>
      <c r="EE75" s="77" t="e">
        <f>(#REF!-#REF!+#REF!-#REF!)*CAPEX_Mod_V4V5/1000</f>
        <v>#REF!</v>
      </c>
      <c r="EF75" s="77" t="e">
        <f>(#REF!-#REF!+#REF!-#REF!)*CAPEX_Mod_V4V5/1000</f>
        <v>#REF!</v>
      </c>
      <c r="EG75" s="77" t="e">
        <f>(#REF!-#REF!+#REF!-#REF!)*CAPEX_Mod_V4V5/1000</f>
        <v>#REF!</v>
      </c>
      <c r="EH75" s="77" t="e">
        <f>(#REF!-#REF!+#REF!-#REF!)*CAPEX_Mod_V4V5/1000</f>
        <v>#REF!</v>
      </c>
      <c r="EI75" s="77" t="e">
        <f>(#REF!-#REF!+#REF!-#REF!)*CAPEX_Mod_V4V5/1000</f>
        <v>#REF!</v>
      </c>
      <c r="EJ75" s="77" t="e">
        <f>(#REF!-#REF!+#REF!-#REF!)*CAPEX_Mod_V4V5/1000</f>
        <v>#REF!</v>
      </c>
      <c r="EK75" s="77" t="e">
        <f>(#REF!-#REF!+#REF!-#REF!)*CAPEX_Mod_V4V5/1000</f>
        <v>#REF!</v>
      </c>
      <c r="EL75" s="77" t="e">
        <f>(#REF!-#REF!+#REF!-#REF!)*CAPEX_Mod_V4V5/1000</f>
        <v>#REF!</v>
      </c>
      <c r="EM75" s="77" t="e">
        <f>(#REF!-#REF!+#REF!-#REF!)*CAPEX_Mod_V4V5/1000</f>
        <v>#REF!</v>
      </c>
      <c r="EN75" s="77" t="e">
        <f>(#REF!-#REF!+#REF!-#REF!)*CAPEX_Mod_V4V5/1000</f>
        <v>#REF!</v>
      </c>
      <c r="EO75" s="77" t="e">
        <f>(#REF!-#REF!+#REF!-#REF!)*CAPEX_Mod_V4V5/1000</f>
        <v>#REF!</v>
      </c>
      <c r="EP75" s="77" t="e">
        <f>(#REF!-#REF!+#REF!-#REF!)*CAPEX_Mod_V4V5/1000</f>
        <v>#REF!</v>
      </c>
      <c r="EQ75" s="77" t="e">
        <f>(#REF!-#REF!+#REF!-#REF!)*CAPEX_Mod_V4V5/1000</f>
        <v>#REF!</v>
      </c>
      <c r="ER75" s="77" t="e">
        <f>(#REF!-#REF!+#REF!-#REF!)*CAPEX_Mod_V4V5/1000</f>
        <v>#REF!</v>
      </c>
      <c r="ES75" s="77" t="e">
        <f>(#REF!-#REF!+#REF!-#REF!)*CAPEX_Mod_V4V5/1000</f>
        <v>#REF!</v>
      </c>
      <c r="ET75" s="77" t="e">
        <f>(#REF!-#REF!+#REF!-#REF!)*CAPEX_Mod_V4V5/1000</f>
        <v>#REF!</v>
      </c>
      <c r="EU75" s="77" t="e">
        <f>(#REF!-#REF!+#REF!-#REF!)*CAPEX_Mod_V4V5/1000</f>
        <v>#REF!</v>
      </c>
      <c r="EV75" s="77" t="e">
        <f>(#REF!-#REF!+#REF!-#REF!)*CAPEX_Mod_V4V5/1000</f>
        <v>#REF!</v>
      </c>
      <c r="EW75" s="77" t="e">
        <f>(#REF!-#REF!+#REF!-#REF!)*CAPEX_Mod_V4V5/1000</f>
        <v>#REF!</v>
      </c>
      <c r="EX75" s="77" t="e">
        <f>(#REF!-#REF!+#REF!-#REF!)*CAPEX_Mod_V4V5/1000</f>
        <v>#REF!</v>
      </c>
      <c r="EY75" s="77" t="e">
        <f>(#REF!-#REF!+#REF!-#REF!)*CAPEX_Mod_V4V5/1000</f>
        <v>#REF!</v>
      </c>
      <c r="EZ75" s="77" t="e">
        <f>(#REF!-#REF!+#REF!-#REF!)*CAPEX_Mod_V4V5/1000</f>
        <v>#REF!</v>
      </c>
      <c r="FA75" s="77" t="e">
        <f>(#REF!-#REF!+#REF!-#REF!)*CAPEX_Mod_V4V5/1000</f>
        <v>#REF!</v>
      </c>
      <c r="FB75" s="77" t="e">
        <f>(#REF!-#REF!+#REF!-#REF!)*CAPEX_Mod_V4V5/1000</f>
        <v>#REF!</v>
      </c>
      <c r="FC75" s="77" t="e">
        <f>(#REF!-#REF!+#REF!-#REF!)*CAPEX_Mod_V4V5/1000</f>
        <v>#REF!</v>
      </c>
      <c r="FD75" s="77" t="e">
        <f>(#REF!-#REF!+#REF!-#REF!)*CAPEX_Mod_V4V5/1000</f>
        <v>#REF!</v>
      </c>
      <c r="FE75" s="77" t="e">
        <f>(#REF!-#REF!+#REF!-#REF!)*CAPEX_Mod_V4V5/1000</f>
        <v>#REF!</v>
      </c>
      <c r="FF75" s="77" t="e">
        <f>(#REF!-#REF!+#REF!-#REF!)*CAPEX_Mod_V4V5/1000</f>
        <v>#REF!</v>
      </c>
      <c r="FG75" s="77" t="e">
        <f>(#REF!-#REF!+#REF!-#REF!)*CAPEX_Mod_V4V5/1000</f>
        <v>#REF!</v>
      </c>
      <c r="FH75" s="77" t="e">
        <f>(#REF!-#REF!+#REF!-#REF!)*CAPEX_Mod_V4V5/1000</f>
        <v>#REF!</v>
      </c>
      <c r="FI75" s="77" t="e">
        <f>(#REF!-#REF!+#REF!-#REF!)*CAPEX_Mod_V4V5/1000</f>
        <v>#REF!</v>
      </c>
      <c r="FJ75" s="77" t="e">
        <f>(#REF!-#REF!+#REF!-#REF!)*CAPEX_Mod_V4V5/1000</f>
        <v>#REF!</v>
      </c>
      <c r="FK75" s="77" t="e">
        <f>(#REF!-#REF!+#REF!-#REF!)*CAPEX_Mod_V4V5/1000</f>
        <v>#REF!</v>
      </c>
      <c r="FL75" s="77" t="e">
        <f>(#REF!-#REF!+#REF!-#REF!)*CAPEX_Mod_V4V5/1000</f>
        <v>#REF!</v>
      </c>
      <c r="FM75" s="77" t="e">
        <f>(#REF!-#REF!+#REF!-#REF!)*CAPEX_Mod_V4V5/1000</f>
        <v>#REF!</v>
      </c>
      <c r="FN75" s="77" t="e">
        <f>(#REF!-#REF!+#REF!-#REF!)*CAPEX_Mod_V4V5/1000</f>
        <v>#REF!</v>
      </c>
      <c r="FO75" s="77" t="e">
        <f>(#REF!-#REF!+#REF!-#REF!)*CAPEX_Mod_V4V5/1000</f>
        <v>#REF!</v>
      </c>
      <c r="FP75" s="77" t="e">
        <f>(#REF!-#REF!+#REF!-#REF!)*CAPEX_Mod_V4V5/1000</f>
        <v>#REF!</v>
      </c>
      <c r="FQ75" s="77" t="e">
        <f>(#REF!-#REF!+#REF!-#REF!)*CAPEX_Mod_V4V5/1000</f>
        <v>#REF!</v>
      </c>
      <c r="FR75" s="77" t="e">
        <f>(#REF!-#REF!+#REF!-#REF!)*CAPEX_Mod_V4V5/1000</f>
        <v>#REF!</v>
      </c>
      <c r="FS75" s="77" t="e">
        <f>(#REF!-#REF!+#REF!-#REF!)*CAPEX_Mod_V4V5/1000</f>
        <v>#REF!</v>
      </c>
      <c r="FT75" s="77" t="e">
        <f>(#REF!-#REF!+#REF!-#REF!)*CAPEX_Mod_V4V5/1000</f>
        <v>#REF!</v>
      </c>
      <c r="FU75" s="77" t="e">
        <f>(#REF!-#REF!+#REF!-#REF!)*CAPEX_Mod_V4V5/1000</f>
        <v>#REF!</v>
      </c>
      <c r="FV75" s="77" t="e">
        <f>(#REF!-#REF!+#REF!-#REF!)*CAPEX_Mod_V4V5/1000</f>
        <v>#REF!</v>
      </c>
      <c r="FW75" s="77" t="e">
        <f>(#REF!-#REF!+#REF!-#REF!)*CAPEX_Mod_V4V5/1000</f>
        <v>#REF!</v>
      </c>
      <c r="FX75" s="77" t="e">
        <f>(#REF!-#REF!+#REF!-#REF!)*CAPEX_Mod_V4V5/1000</f>
        <v>#REF!</v>
      </c>
      <c r="FY75" s="77" t="e">
        <f>(#REF!-#REF!+#REF!-#REF!)*CAPEX_Mod_V4V5/1000</f>
        <v>#REF!</v>
      </c>
      <c r="FZ75" s="77" t="e">
        <f>(#REF!-#REF!+#REF!-#REF!)*CAPEX_Mod_V4V5/1000</f>
        <v>#REF!</v>
      </c>
      <c r="GA75" s="77" t="e">
        <f>(#REF!-#REF!+#REF!-#REF!)*CAPEX_Mod_V4V5/1000</f>
        <v>#REF!</v>
      </c>
      <c r="GB75" s="77" t="e">
        <f>(#REF!-#REF!+#REF!-#REF!)*CAPEX_Mod_V4V5/1000</f>
        <v>#REF!</v>
      </c>
      <c r="GC75" s="77" t="e">
        <f>(#REF!-#REF!+#REF!-#REF!)*CAPEX_Mod_V4V5/1000</f>
        <v>#REF!</v>
      </c>
      <c r="GD75" s="77" t="e">
        <f>(#REF!-#REF!+#REF!-#REF!)*CAPEX_Mod_V4V5/1000</f>
        <v>#REF!</v>
      </c>
      <c r="GE75" s="77" t="e">
        <f>(#REF!-#REF!+#REF!-#REF!)*CAPEX_Mod_V4V5/1000</f>
        <v>#REF!</v>
      </c>
      <c r="GF75" s="77" t="e">
        <f>(#REF!-#REF!+#REF!-#REF!)*CAPEX_Mod_V4V5/1000</f>
        <v>#REF!</v>
      </c>
      <c r="GG75" s="77" t="e">
        <f>(#REF!-#REF!+#REF!-#REF!)*CAPEX_Mod_V4V5/1000</f>
        <v>#REF!</v>
      </c>
      <c r="GH75" s="77" t="e">
        <f>(#REF!-#REF!+#REF!-#REF!)*CAPEX_Mod_V4V5/1000</f>
        <v>#REF!</v>
      </c>
      <c r="GI75" s="77" t="e">
        <f>(#REF!-#REF!+#REF!-#REF!)*CAPEX_Mod_V4V5/1000</f>
        <v>#REF!</v>
      </c>
      <c r="GJ75" s="77" t="e">
        <f>(#REF!-#REF!+#REF!-#REF!)*CAPEX_Mod_V4V5/1000</f>
        <v>#REF!</v>
      </c>
      <c r="GK75" s="77" t="e">
        <f>(#REF!-#REF!+#REF!-#REF!)*CAPEX_Mod_V4V5/1000</f>
        <v>#REF!</v>
      </c>
      <c r="GL75" s="77" t="e">
        <f>(#REF!-#REF!+#REF!-#REF!)*CAPEX_Mod_V4V5/1000</f>
        <v>#REF!</v>
      </c>
      <c r="GM75" s="77" t="e">
        <f>(#REF!-#REF!+#REF!-#REF!)*CAPEX_Mod_V4V5/1000</f>
        <v>#REF!</v>
      </c>
      <c r="GN75" s="77" t="e">
        <f>(#REF!-#REF!+#REF!-#REF!)*CAPEX_Mod_V4V5/1000</f>
        <v>#REF!</v>
      </c>
      <c r="GO75" s="77" t="e">
        <f>(#REF!-#REF!+#REF!-#REF!)*CAPEX_Mod_V4V5/1000</f>
        <v>#REF!</v>
      </c>
      <c r="GP75" s="77" t="e">
        <f>(#REF!-#REF!+#REF!-#REF!)*CAPEX_Mod_V4V5/1000</f>
        <v>#REF!</v>
      </c>
      <c r="GQ75" s="77" t="e">
        <f>(#REF!-#REF!+#REF!-#REF!)*CAPEX_Mod_V4V5/1000</f>
        <v>#REF!</v>
      </c>
      <c r="GR75" s="77" t="e">
        <f>(#REF!-#REF!+#REF!-#REF!)*CAPEX_Mod_V4V5/1000</f>
        <v>#REF!</v>
      </c>
      <c r="GS75" s="77" t="e">
        <f>(#REF!-#REF!+#REF!-#REF!)*CAPEX_Mod_V4V5/1000</f>
        <v>#REF!</v>
      </c>
      <c r="GT75" s="77" t="e">
        <f>(#REF!-#REF!+#REF!-#REF!)*CAPEX_Mod_V4V5/1000</f>
        <v>#REF!</v>
      </c>
      <c r="GU75" s="77" t="e">
        <f>(#REF!-#REF!+#REF!-#REF!)*CAPEX_Mod_V4V5/1000</f>
        <v>#REF!</v>
      </c>
      <c r="GV75" s="77" t="e">
        <f>(#REF!-#REF!+#REF!-#REF!)*CAPEX_Mod_V4V5/1000</f>
        <v>#REF!</v>
      </c>
      <c r="GW75" s="77" t="e">
        <f>(#REF!-#REF!+#REF!-#REF!)*CAPEX_Mod_V4V5/1000</f>
        <v>#REF!</v>
      </c>
      <c r="GX75" s="77" t="e">
        <f>(#REF!-#REF!+#REF!-#REF!)*CAPEX_Mod_V4V5/1000</f>
        <v>#REF!</v>
      </c>
      <c r="GY75" s="77" t="e">
        <f>(#REF!-#REF!+#REF!-#REF!)*CAPEX_Mod_V4V5/1000</f>
        <v>#REF!</v>
      </c>
      <c r="GZ75" s="77" t="e">
        <f>(#REF!-#REF!+#REF!-#REF!)*CAPEX_Mod_V4V5/1000</f>
        <v>#REF!</v>
      </c>
      <c r="HA75" s="77" t="e">
        <f>(#REF!-#REF!+#REF!-#REF!)*CAPEX_Mod_V4V5/1000</f>
        <v>#REF!</v>
      </c>
      <c r="HB75" s="77" t="e">
        <f>(#REF!-#REF!+#REF!-#REF!)*CAPEX_Mod_V4V5/1000</f>
        <v>#REF!</v>
      </c>
      <c r="HC75" s="77" t="e">
        <f>(#REF!-#REF!+#REF!-#REF!)*CAPEX_Mod_V4V5/1000</f>
        <v>#REF!</v>
      </c>
      <c r="HD75" s="77" t="e">
        <f>(#REF!-#REF!+#REF!-#REF!)*CAPEX_Mod_V4V5/1000</f>
        <v>#REF!</v>
      </c>
      <c r="HE75" s="77" t="e">
        <f>(#REF!-#REF!+#REF!-#REF!)*CAPEX_Mod_V4V5/1000</f>
        <v>#REF!</v>
      </c>
      <c r="HF75" s="77" t="e">
        <f>(#REF!-#REF!+#REF!-#REF!)*CAPEX_Mod_V4V5/1000</f>
        <v>#REF!</v>
      </c>
      <c r="HG75" s="77" t="e">
        <f>(#REF!-#REF!+#REF!-#REF!)*CAPEX_Mod_V4V5/1000</f>
        <v>#REF!</v>
      </c>
      <c r="HH75" s="77" t="e">
        <f>(#REF!-#REF!+#REF!-#REF!)*CAPEX_Mod_V4V5/1000</f>
        <v>#REF!</v>
      </c>
      <c r="HI75" s="77" t="e">
        <f>(#REF!-#REF!+#REF!-#REF!)*CAPEX_Mod_V4V5/1000</f>
        <v>#REF!</v>
      </c>
    </row>
    <row r="76" spans="1:217" s="109" customFormat="1" x14ac:dyDescent="0.2">
      <c r="A76" s="113" t="s">
        <v>379</v>
      </c>
      <c r="B76" s="114">
        <v>0</v>
      </c>
      <c r="C76" s="114">
        <v>0</v>
      </c>
      <c r="D76" s="114">
        <v>0</v>
      </c>
      <c r="E76" s="114">
        <v>0</v>
      </c>
      <c r="F76" s="114">
        <v>0</v>
      </c>
      <c r="G76" s="114">
        <v>0</v>
      </c>
      <c r="H76" s="114">
        <v>0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  <c r="AC76" s="114">
        <v>0</v>
      </c>
      <c r="AD76" s="114">
        <v>0</v>
      </c>
      <c r="AE76" s="114">
        <v>0</v>
      </c>
      <c r="AF76" s="114">
        <v>0</v>
      </c>
      <c r="AG76" s="114">
        <v>0</v>
      </c>
      <c r="AH76" s="114">
        <v>0</v>
      </c>
      <c r="AI76" s="114">
        <v>0</v>
      </c>
      <c r="AJ76" s="114">
        <v>0</v>
      </c>
      <c r="AK76" s="114">
        <v>0</v>
      </c>
      <c r="AL76" s="114">
        <v>0</v>
      </c>
      <c r="AM76" s="114">
        <v>0</v>
      </c>
      <c r="AN76" s="114">
        <v>0</v>
      </c>
      <c r="AO76" s="114">
        <v>0</v>
      </c>
      <c r="AP76" s="114">
        <v>0</v>
      </c>
      <c r="AQ76" s="114">
        <v>0</v>
      </c>
      <c r="AR76" s="114">
        <v>0</v>
      </c>
      <c r="AS76" s="114">
        <v>0</v>
      </c>
      <c r="AT76" s="114">
        <v>0</v>
      </c>
      <c r="AU76" s="114">
        <v>0</v>
      </c>
      <c r="AV76" s="114">
        <v>0</v>
      </c>
      <c r="AW76" s="114">
        <v>0</v>
      </c>
      <c r="AX76" s="114">
        <v>0</v>
      </c>
      <c r="AY76" s="114">
        <v>0</v>
      </c>
      <c r="AZ76" s="114">
        <v>0</v>
      </c>
      <c r="BA76" s="114">
        <v>0</v>
      </c>
      <c r="BB76" s="114">
        <v>0</v>
      </c>
      <c r="BC76" s="114">
        <v>0</v>
      </c>
      <c r="BD76" s="114">
        <v>0</v>
      </c>
      <c r="BE76" s="114">
        <v>0</v>
      </c>
      <c r="BF76" s="114">
        <v>0</v>
      </c>
      <c r="BG76" s="114">
        <v>0</v>
      </c>
      <c r="BH76" s="114">
        <v>0</v>
      </c>
      <c r="BI76" s="114">
        <v>0</v>
      </c>
      <c r="BJ76" s="114">
        <v>0</v>
      </c>
      <c r="BK76" s="114">
        <v>0</v>
      </c>
      <c r="BL76" s="114">
        <v>0</v>
      </c>
      <c r="BM76" s="114">
        <v>0</v>
      </c>
      <c r="BN76" s="114">
        <v>0</v>
      </c>
      <c r="BO76" s="114">
        <v>0</v>
      </c>
      <c r="BP76" s="114">
        <v>0</v>
      </c>
      <c r="BQ76" s="114">
        <v>0</v>
      </c>
      <c r="BR76" s="114">
        <v>0</v>
      </c>
      <c r="BS76" s="114">
        <v>0</v>
      </c>
      <c r="BT76" s="114">
        <v>0</v>
      </c>
      <c r="BU76" s="114">
        <v>0</v>
      </c>
      <c r="BV76" s="114">
        <v>0</v>
      </c>
      <c r="BW76" s="114">
        <v>0</v>
      </c>
      <c r="BX76" s="114">
        <v>0</v>
      </c>
      <c r="BY76" s="114">
        <v>0</v>
      </c>
      <c r="BZ76" s="114">
        <v>0</v>
      </c>
      <c r="CA76" s="114">
        <v>0</v>
      </c>
      <c r="CB76" s="114">
        <v>0</v>
      </c>
      <c r="CC76" s="114">
        <v>0</v>
      </c>
      <c r="CD76" s="114">
        <v>0</v>
      </c>
      <c r="CE76" s="114">
        <v>0</v>
      </c>
      <c r="CF76" s="114">
        <v>0</v>
      </c>
      <c r="CG76" s="114">
        <v>0</v>
      </c>
      <c r="CH76" s="114">
        <v>0</v>
      </c>
      <c r="CI76" s="114">
        <v>0</v>
      </c>
      <c r="CJ76" s="114">
        <v>0</v>
      </c>
      <c r="CK76" s="114">
        <v>0</v>
      </c>
      <c r="CL76" s="114">
        <v>0</v>
      </c>
      <c r="CM76" s="114">
        <v>0</v>
      </c>
      <c r="CN76" s="114">
        <v>0</v>
      </c>
      <c r="CO76" s="114">
        <v>0</v>
      </c>
      <c r="CP76" s="114">
        <v>0</v>
      </c>
      <c r="CQ76" s="114">
        <v>0</v>
      </c>
      <c r="CR76" s="114">
        <v>0</v>
      </c>
      <c r="CS76" s="114">
        <v>0</v>
      </c>
      <c r="CT76" s="114">
        <v>0</v>
      </c>
      <c r="CU76" s="114">
        <v>0</v>
      </c>
      <c r="CV76" s="114">
        <v>0</v>
      </c>
      <c r="CW76" s="114">
        <v>0</v>
      </c>
      <c r="CX76" s="114">
        <v>0</v>
      </c>
      <c r="CY76" s="114">
        <v>0</v>
      </c>
      <c r="CZ76" s="114">
        <v>0</v>
      </c>
      <c r="DA76" s="114">
        <v>0</v>
      </c>
      <c r="DB76" s="114">
        <v>0</v>
      </c>
      <c r="DC76" s="114">
        <v>0</v>
      </c>
      <c r="DD76" s="114">
        <v>0</v>
      </c>
      <c r="DE76" s="114">
        <v>0</v>
      </c>
      <c r="DF76" s="114">
        <v>0</v>
      </c>
      <c r="DG76" s="114">
        <v>0</v>
      </c>
      <c r="DH76" s="114">
        <v>0</v>
      </c>
      <c r="DI76" s="114">
        <v>0</v>
      </c>
      <c r="DJ76" s="114">
        <v>0</v>
      </c>
      <c r="DK76" s="114">
        <v>0</v>
      </c>
      <c r="DL76" s="114">
        <v>0</v>
      </c>
      <c r="DM76" s="114">
        <v>0</v>
      </c>
      <c r="DN76" s="114">
        <v>0</v>
      </c>
      <c r="DO76" s="114">
        <v>0</v>
      </c>
      <c r="DP76" s="114">
        <v>0</v>
      </c>
      <c r="DQ76" s="114">
        <v>0</v>
      </c>
      <c r="DR76" s="114">
        <v>0</v>
      </c>
      <c r="DS76" s="114">
        <v>0</v>
      </c>
      <c r="DT76" s="114">
        <v>0</v>
      </c>
      <c r="DU76" s="114">
        <v>0</v>
      </c>
      <c r="DV76" s="114">
        <v>0</v>
      </c>
      <c r="DW76" s="114">
        <v>0</v>
      </c>
      <c r="DX76" s="114">
        <v>0</v>
      </c>
      <c r="DY76" s="114">
        <v>0</v>
      </c>
      <c r="DZ76" s="114">
        <v>0</v>
      </c>
      <c r="EA76" s="114">
        <v>0</v>
      </c>
      <c r="EB76" s="114">
        <v>0</v>
      </c>
      <c r="EC76" s="114">
        <v>0</v>
      </c>
      <c r="ED76" s="114">
        <v>0</v>
      </c>
      <c r="EE76" s="114">
        <v>0</v>
      </c>
      <c r="EF76" s="114">
        <v>0</v>
      </c>
      <c r="EG76" s="114">
        <v>0</v>
      </c>
      <c r="EH76" s="114">
        <v>0</v>
      </c>
      <c r="EI76" s="114">
        <v>0</v>
      </c>
      <c r="EJ76" s="114">
        <v>0</v>
      </c>
      <c r="EK76" s="114">
        <v>0</v>
      </c>
      <c r="EL76" s="114">
        <v>0</v>
      </c>
      <c r="EM76" s="114">
        <v>0</v>
      </c>
      <c r="EN76" s="114">
        <v>0</v>
      </c>
      <c r="EO76" s="114">
        <v>0</v>
      </c>
      <c r="EP76" s="114">
        <v>0</v>
      </c>
      <c r="EQ76" s="114">
        <v>0</v>
      </c>
      <c r="ER76" s="114">
        <v>0</v>
      </c>
      <c r="ES76" s="114">
        <v>0</v>
      </c>
      <c r="ET76" s="114">
        <v>0</v>
      </c>
      <c r="EU76" s="114">
        <v>0</v>
      </c>
      <c r="EV76" s="114">
        <v>0</v>
      </c>
      <c r="EW76" s="114">
        <v>0</v>
      </c>
      <c r="EX76" s="114">
        <v>0</v>
      </c>
      <c r="EY76" s="114">
        <v>0</v>
      </c>
      <c r="EZ76" s="114">
        <v>0</v>
      </c>
      <c r="FA76" s="114">
        <v>0</v>
      </c>
      <c r="FB76" s="114">
        <v>0</v>
      </c>
      <c r="FC76" s="114">
        <v>0</v>
      </c>
      <c r="FD76" s="114">
        <v>0</v>
      </c>
      <c r="FE76" s="114">
        <v>0</v>
      </c>
      <c r="FF76" s="114">
        <v>0</v>
      </c>
      <c r="FG76" s="114">
        <v>0</v>
      </c>
      <c r="FH76" s="114">
        <v>0</v>
      </c>
      <c r="FI76" s="114">
        <v>0</v>
      </c>
      <c r="FJ76" s="114">
        <v>0</v>
      </c>
      <c r="FK76" s="114">
        <v>0</v>
      </c>
      <c r="FL76" s="114">
        <v>0</v>
      </c>
      <c r="FM76" s="114">
        <v>0</v>
      </c>
      <c r="FN76" s="114">
        <v>0</v>
      </c>
      <c r="FO76" s="114">
        <v>0</v>
      </c>
      <c r="FP76" s="114">
        <v>0</v>
      </c>
      <c r="FQ76" s="114">
        <v>0</v>
      </c>
      <c r="FR76" s="114">
        <v>0</v>
      </c>
      <c r="FS76" s="114">
        <v>0</v>
      </c>
      <c r="FT76" s="114">
        <v>0</v>
      </c>
      <c r="FU76" s="114">
        <v>0</v>
      </c>
      <c r="FV76" s="114">
        <v>0</v>
      </c>
      <c r="FW76" s="114">
        <v>0</v>
      </c>
      <c r="FX76" s="114">
        <v>0</v>
      </c>
      <c r="FY76" s="114">
        <v>0</v>
      </c>
      <c r="FZ76" s="114">
        <v>0</v>
      </c>
      <c r="GA76" s="114">
        <v>0</v>
      </c>
      <c r="GB76" s="114">
        <v>0</v>
      </c>
      <c r="GC76" s="114">
        <v>0</v>
      </c>
      <c r="GD76" s="114">
        <v>0</v>
      </c>
      <c r="GE76" s="114">
        <v>0</v>
      </c>
      <c r="GF76" s="114">
        <v>0</v>
      </c>
      <c r="GG76" s="114">
        <v>0</v>
      </c>
      <c r="GH76" s="114">
        <v>0</v>
      </c>
      <c r="GI76" s="114">
        <v>0</v>
      </c>
      <c r="GJ76" s="114">
        <v>0</v>
      </c>
      <c r="GK76" s="114">
        <v>0</v>
      </c>
      <c r="GL76" s="114">
        <v>0</v>
      </c>
      <c r="GM76" s="114">
        <v>0</v>
      </c>
      <c r="GN76" s="114">
        <v>0</v>
      </c>
      <c r="GO76" s="114">
        <v>0</v>
      </c>
      <c r="GP76" s="114">
        <v>0</v>
      </c>
      <c r="GQ76" s="114">
        <v>0</v>
      </c>
      <c r="GR76" s="114">
        <v>0</v>
      </c>
      <c r="GS76" s="114">
        <v>0</v>
      </c>
      <c r="GT76" s="114">
        <v>0</v>
      </c>
      <c r="GU76" s="114">
        <v>0</v>
      </c>
      <c r="GV76" s="114">
        <v>0</v>
      </c>
      <c r="GW76" s="114">
        <v>0</v>
      </c>
      <c r="GX76" s="114">
        <v>0</v>
      </c>
      <c r="GY76" s="114">
        <v>0</v>
      </c>
      <c r="GZ76" s="114">
        <v>0</v>
      </c>
      <c r="HA76" s="114">
        <v>0</v>
      </c>
      <c r="HB76" s="114">
        <v>0</v>
      </c>
      <c r="HC76" s="114">
        <v>0</v>
      </c>
      <c r="HD76" s="114">
        <v>0</v>
      </c>
      <c r="HE76" s="114">
        <v>0</v>
      </c>
      <c r="HF76" s="114">
        <v>0</v>
      </c>
      <c r="HG76" s="114">
        <v>0</v>
      </c>
      <c r="HH76" s="114">
        <v>0</v>
      </c>
      <c r="HI76" s="114">
        <v>0</v>
      </c>
    </row>
    <row r="77" spans="1:217" s="109" customFormat="1" x14ac:dyDescent="0.2">
      <c r="A77" s="113" t="s">
        <v>380</v>
      </c>
      <c r="B77" s="114">
        <v>0</v>
      </c>
      <c r="C77" s="114">
        <v>0</v>
      </c>
      <c r="D77" s="114">
        <v>0</v>
      </c>
      <c r="E77" s="114">
        <v>0</v>
      </c>
      <c r="F77" s="114">
        <v>0</v>
      </c>
      <c r="G77" s="114">
        <v>0</v>
      </c>
      <c r="H77" s="114">
        <v>0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  <c r="AC77" s="114">
        <v>0</v>
      </c>
      <c r="AD77" s="114">
        <v>0</v>
      </c>
      <c r="AE77" s="114">
        <v>0</v>
      </c>
      <c r="AF77" s="114">
        <v>0</v>
      </c>
      <c r="AG77" s="114">
        <v>0</v>
      </c>
      <c r="AH77" s="114">
        <v>0</v>
      </c>
      <c r="AI77" s="114">
        <v>0</v>
      </c>
      <c r="AJ77" s="114">
        <v>0</v>
      </c>
      <c r="AK77" s="114">
        <v>0</v>
      </c>
      <c r="AL77" s="114">
        <v>0</v>
      </c>
      <c r="AM77" s="114">
        <v>0</v>
      </c>
      <c r="AN77" s="114">
        <v>0</v>
      </c>
      <c r="AO77" s="114">
        <v>0</v>
      </c>
      <c r="AP77" s="114">
        <v>0</v>
      </c>
      <c r="AQ77" s="114">
        <v>0</v>
      </c>
      <c r="AR77" s="114">
        <v>0</v>
      </c>
      <c r="AS77" s="114">
        <v>0</v>
      </c>
      <c r="AT77" s="114">
        <v>0</v>
      </c>
      <c r="AU77" s="114">
        <v>0</v>
      </c>
      <c r="AV77" s="114">
        <v>0</v>
      </c>
      <c r="AW77" s="114">
        <v>0</v>
      </c>
      <c r="AX77" s="114">
        <v>0</v>
      </c>
      <c r="AY77" s="114">
        <v>0</v>
      </c>
      <c r="AZ77" s="114">
        <v>0</v>
      </c>
      <c r="BA77" s="114">
        <v>0</v>
      </c>
      <c r="BB77" s="114">
        <v>0</v>
      </c>
      <c r="BC77" s="114">
        <v>0</v>
      </c>
      <c r="BD77" s="114">
        <v>0</v>
      </c>
      <c r="BE77" s="114">
        <v>0</v>
      </c>
      <c r="BF77" s="114">
        <v>0</v>
      </c>
      <c r="BG77" s="114">
        <v>0</v>
      </c>
      <c r="BH77" s="114">
        <v>0</v>
      </c>
      <c r="BI77" s="114">
        <v>0</v>
      </c>
      <c r="BJ77" s="114">
        <v>0</v>
      </c>
      <c r="BK77" s="114">
        <v>0</v>
      </c>
      <c r="BL77" s="114">
        <v>0</v>
      </c>
      <c r="BM77" s="114">
        <v>0</v>
      </c>
      <c r="BN77" s="114">
        <v>0</v>
      </c>
      <c r="BO77" s="114">
        <v>0</v>
      </c>
      <c r="BP77" s="114">
        <v>0</v>
      </c>
      <c r="BQ77" s="114">
        <v>0</v>
      </c>
      <c r="BR77" s="114">
        <v>0</v>
      </c>
      <c r="BS77" s="114">
        <v>0</v>
      </c>
      <c r="BT77" s="114">
        <v>0</v>
      </c>
      <c r="BU77" s="114">
        <v>0</v>
      </c>
      <c r="BV77" s="114">
        <v>0</v>
      </c>
      <c r="BW77" s="114">
        <v>0</v>
      </c>
      <c r="BX77" s="114">
        <v>0</v>
      </c>
      <c r="BY77" s="114">
        <v>0</v>
      </c>
      <c r="BZ77" s="114">
        <v>0</v>
      </c>
      <c r="CA77" s="114">
        <v>0</v>
      </c>
      <c r="CB77" s="114">
        <v>0</v>
      </c>
      <c r="CC77" s="114">
        <v>0</v>
      </c>
      <c r="CD77" s="114">
        <v>0</v>
      </c>
      <c r="CE77" s="114">
        <v>0</v>
      </c>
      <c r="CF77" s="114">
        <v>0</v>
      </c>
      <c r="CG77" s="114">
        <v>0</v>
      </c>
      <c r="CH77" s="114">
        <v>0</v>
      </c>
      <c r="CI77" s="114">
        <v>0</v>
      </c>
      <c r="CJ77" s="114">
        <v>0</v>
      </c>
      <c r="CK77" s="114">
        <v>0</v>
      </c>
      <c r="CL77" s="114">
        <v>0</v>
      </c>
      <c r="CM77" s="114">
        <v>0</v>
      </c>
      <c r="CN77" s="114">
        <v>0</v>
      </c>
      <c r="CO77" s="114">
        <v>0</v>
      </c>
      <c r="CP77" s="114">
        <v>0</v>
      </c>
      <c r="CQ77" s="114">
        <v>0</v>
      </c>
      <c r="CR77" s="114">
        <v>0</v>
      </c>
      <c r="CS77" s="114">
        <v>0</v>
      </c>
      <c r="CT77" s="114">
        <v>0</v>
      </c>
      <c r="CU77" s="114">
        <v>0</v>
      </c>
      <c r="CV77" s="114">
        <v>0</v>
      </c>
      <c r="CW77" s="114">
        <v>0</v>
      </c>
      <c r="CX77" s="114">
        <v>0</v>
      </c>
      <c r="CY77" s="114">
        <v>0</v>
      </c>
      <c r="CZ77" s="114">
        <v>0</v>
      </c>
      <c r="DA77" s="114">
        <v>0</v>
      </c>
      <c r="DB77" s="114">
        <v>0</v>
      </c>
      <c r="DC77" s="114">
        <v>0</v>
      </c>
      <c r="DD77" s="114">
        <v>0</v>
      </c>
      <c r="DE77" s="114">
        <v>0</v>
      </c>
      <c r="DF77" s="114">
        <v>0</v>
      </c>
      <c r="DG77" s="114">
        <v>0</v>
      </c>
      <c r="DH77" s="114">
        <v>0</v>
      </c>
      <c r="DI77" s="114">
        <v>0</v>
      </c>
      <c r="DJ77" s="114">
        <v>0</v>
      </c>
      <c r="DK77" s="114">
        <v>0</v>
      </c>
      <c r="DL77" s="114">
        <v>0</v>
      </c>
      <c r="DM77" s="114">
        <v>0</v>
      </c>
      <c r="DN77" s="114">
        <v>0</v>
      </c>
      <c r="DO77" s="114">
        <v>0</v>
      </c>
      <c r="DP77" s="114">
        <v>0</v>
      </c>
      <c r="DQ77" s="114">
        <v>0</v>
      </c>
      <c r="DR77" s="114">
        <v>0</v>
      </c>
      <c r="DS77" s="114">
        <v>0</v>
      </c>
      <c r="DT77" s="114">
        <v>0</v>
      </c>
      <c r="DU77" s="114">
        <v>0</v>
      </c>
      <c r="DV77" s="114">
        <v>0</v>
      </c>
      <c r="DW77" s="114">
        <v>0</v>
      </c>
      <c r="DX77" s="114">
        <v>0</v>
      </c>
      <c r="DY77" s="114">
        <v>0</v>
      </c>
      <c r="DZ77" s="114">
        <v>0</v>
      </c>
      <c r="EA77" s="114">
        <v>0</v>
      </c>
      <c r="EB77" s="114">
        <v>0</v>
      </c>
      <c r="EC77" s="114">
        <v>0</v>
      </c>
      <c r="ED77" s="114">
        <v>0</v>
      </c>
      <c r="EE77" s="114">
        <v>0</v>
      </c>
      <c r="EF77" s="114">
        <v>0</v>
      </c>
      <c r="EG77" s="114">
        <v>0</v>
      </c>
      <c r="EH77" s="114">
        <v>0</v>
      </c>
      <c r="EI77" s="114">
        <v>0</v>
      </c>
      <c r="EJ77" s="114">
        <v>0</v>
      </c>
      <c r="EK77" s="114">
        <v>0</v>
      </c>
      <c r="EL77" s="114">
        <v>0</v>
      </c>
      <c r="EM77" s="114">
        <v>0</v>
      </c>
      <c r="EN77" s="114">
        <v>0</v>
      </c>
      <c r="EO77" s="114">
        <v>0</v>
      </c>
      <c r="EP77" s="114">
        <v>0</v>
      </c>
      <c r="EQ77" s="114">
        <v>0</v>
      </c>
      <c r="ER77" s="114">
        <v>0</v>
      </c>
      <c r="ES77" s="114">
        <v>0</v>
      </c>
      <c r="ET77" s="114">
        <v>0</v>
      </c>
      <c r="EU77" s="114">
        <v>0</v>
      </c>
      <c r="EV77" s="114">
        <v>0</v>
      </c>
      <c r="EW77" s="114">
        <v>0</v>
      </c>
      <c r="EX77" s="114">
        <v>0</v>
      </c>
      <c r="EY77" s="114">
        <v>0</v>
      </c>
      <c r="EZ77" s="114">
        <v>0</v>
      </c>
      <c r="FA77" s="114">
        <v>0</v>
      </c>
      <c r="FB77" s="114">
        <v>0</v>
      </c>
      <c r="FC77" s="114">
        <v>0</v>
      </c>
      <c r="FD77" s="114">
        <v>0</v>
      </c>
      <c r="FE77" s="114">
        <v>0</v>
      </c>
      <c r="FF77" s="114">
        <v>0</v>
      </c>
      <c r="FG77" s="114">
        <v>0</v>
      </c>
      <c r="FH77" s="114">
        <v>0</v>
      </c>
      <c r="FI77" s="114">
        <v>0</v>
      </c>
      <c r="FJ77" s="114">
        <v>0</v>
      </c>
      <c r="FK77" s="114">
        <v>0</v>
      </c>
      <c r="FL77" s="114">
        <v>0</v>
      </c>
      <c r="FM77" s="114">
        <v>0</v>
      </c>
      <c r="FN77" s="114">
        <v>0</v>
      </c>
      <c r="FO77" s="114">
        <v>0</v>
      </c>
      <c r="FP77" s="114">
        <v>0</v>
      </c>
      <c r="FQ77" s="114">
        <v>0</v>
      </c>
      <c r="FR77" s="114">
        <v>0</v>
      </c>
      <c r="FS77" s="114">
        <v>0</v>
      </c>
      <c r="FT77" s="114">
        <v>0</v>
      </c>
      <c r="FU77" s="114">
        <v>0</v>
      </c>
      <c r="FV77" s="114">
        <v>0</v>
      </c>
      <c r="FW77" s="114">
        <v>0</v>
      </c>
      <c r="FX77" s="114">
        <v>0</v>
      </c>
      <c r="FY77" s="114">
        <v>0</v>
      </c>
      <c r="FZ77" s="114">
        <v>0</v>
      </c>
      <c r="GA77" s="114">
        <v>0</v>
      </c>
      <c r="GB77" s="114">
        <v>0</v>
      </c>
      <c r="GC77" s="114">
        <v>0</v>
      </c>
      <c r="GD77" s="114">
        <v>0</v>
      </c>
      <c r="GE77" s="114">
        <v>0</v>
      </c>
      <c r="GF77" s="114">
        <v>0</v>
      </c>
      <c r="GG77" s="114">
        <v>0</v>
      </c>
      <c r="GH77" s="114">
        <v>0</v>
      </c>
      <c r="GI77" s="114">
        <v>0</v>
      </c>
      <c r="GJ77" s="114">
        <v>0</v>
      </c>
      <c r="GK77" s="114">
        <v>0</v>
      </c>
      <c r="GL77" s="114">
        <v>0</v>
      </c>
      <c r="GM77" s="114">
        <v>0</v>
      </c>
      <c r="GN77" s="114">
        <v>0</v>
      </c>
      <c r="GO77" s="114">
        <v>0</v>
      </c>
      <c r="GP77" s="114">
        <v>0</v>
      </c>
      <c r="GQ77" s="114">
        <v>0</v>
      </c>
      <c r="GR77" s="114">
        <v>0</v>
      </c>
      <c r="GS77" s="114">
        <v>0</v>
      </c>
      <c r="GT77" s="114">
        <v>0</v>
      </c>
      <c r="GU77" s="114">
        <v>0</v>
      </c>
      <c r="GV77" s="114">
        <v>0</v>
      </c>
      <c r="GW77" s="114">
        <v>0</v>
      </c>
      <c r="GX77" s="114">
        <v>0</v>
      </c>
      <c r="GY77" s="114">
        <v>0</v>
      </c>
      <c r="GZ77" s="114">
        <v>0</v>
      </c>
      <c r="HA77" s="114">
        <v>0</v>
      </c>
      <c r="HB77" s="114">
        <v>0</v>
      </c>
      <c r="HC77" s="114">
        <v>0</v>
      </c>
      <c r="HD77" s="114">
        <v>0</v>
      </c>
      <c r="HE77" s="114">
        <v>0</v>
      </c>
      <c r="HF77" s="114">
        <v>0</v>
      </c>
      <c r="HG77" s="114">
        <v>0</v>
      </c>
      <c r="HH77" s="114">
        <v>0</v>
      </c>
      <c r="HI77" s="114">
        <v>0</v>
      </c>
    </row>
    <row r="78" spans="1:217" s="109" customFormat="1" x14ac:dyDescent="0.2">
      <c r="A78" s="113" t="s">
        <v>381</v>
      </c>
      <c r="B78" s="114">
        <v>0</v>
      </c>
      <c r="C78" s="114">
        <v>0</v>
      </c>
      <c r="D78" s="114">
        <v>0</v>
      </c>
      <c r="E78" s="114">
        <v>0</v>
      </c>
      <c r="F78" s="114">
        <v>0</v>
      </c>
      <c r="G78" s="114">
        <v>0</v>
      </c>
      <c r="H78" s="114">
        <v>0</v>
      </c>
      <c r="I78" s="114">
        <v>0</v>
      </c>
      <c r="J78" s="114">
        <v>0</v>
      </c>
      <c r="K78" s="114">
        <v>0</v>
      </c>
      <c r="L78" s="114">
        <v>0</v>
      </c>
      <c r="M78" s="114">
        <v>0</v>
      </c>
      <c r="N78" s="114">
        <v>0</v>
      </c>
      <c r="O78" s="114">
        <v>0</v>
      </c>
      <c r="P78" s="114">
        <v>0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>
        <v>0</v>
      </c>
      <c r="AC78" s="114">
        <v>0</v>
      </c>
      <c r="AD78" s="114">
        <v>0</v>
      </c>
      <c r="AE78" s="114">
        <v>0</v>
      </c>
      <c r="AF78" s="114">
        <v>0</v>
      </c>
      <c r="AG78" s="114">
        <v>0</v>
      </c>
      <c r="AH78" s="114">
        <v>0</v>
      </c>
      <c r="AI78" s="114">
        <v>0</v>
      </c>
      <c r="AJ78" s="114">
        <v>0</v>
      </c>
      <c r="AK78" s="114">
        <v>0</v>
      </c>
      <c r="AL78" s="114">
        <v>0</v>
      </c>
      <c r="AM78" s="114">
        <v>0</v>
      </c>
      <c r="AN78" s="114">
        <v>0</v>
      </c>
      <c r="AO78" s="114">
        <v>0</v>
      </c>
      <c r="AP78" s="114">
        <v>0</v>
      </c>
      <c r="AQ78" s="114">
        <v>0</v>
      </c>
      <c r="AR78" s="114">
        <v>0</v>
      </c>
      <c r="AS78" s="114">
        <v>0</v>
      </c>
      <c r="AT78" s="114">
        <v>0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AZ78" s="114">
        <v>0</v>
      </c>
      <c r="BA78" s="114">
        <v>0</v>
      </c>
      <c r="BB78" s="114">
        <v>0</v>
      </c>
      <c r="BC78" s="114">
        <v>0</v>
      </c>
      <c r="BD78" s="114">
        <v>0</v>
      </c>
      <c r="BE78" s="114">
        <v>0</v>
      </c>
      <c r="BF78" s="114">
        <v>0</v>
      </c>
      <c r="BG78" s="114">
        <v>0</v>
      </c>
      <c r="BH78" s="114">
        <v>0</v>
      </c>
      <c r="BI78" s="114">
        <v>0</v>
      </c>
      <c r="BJ78" s="114">
        <v>0</v>
      </c>
      <c r="BK78" s="114">
        <v>0</v>
      </c>
      <c r="BL78" s="114">
        <v>0</v>
      </c>
      <c r="BM78" s="114">
        <v>0</v>
      </c>
      <c r="BN78" s="114">
        <v>0</v>
      </c>
      <c r="BO78" s="114">
        <v>0</v>
      </c>
      <c r="BP78" s="114">
        <v>0</v>
      </c>
      <c r="BQ78" s="114">
        <v>0</v>
      </c>
      <c r="BR78" s="114">
        <v>0</v>
      </c>
      <c r="BS78" s="114">
        <v>0</v>
      </c>
      <c r="BT78" s="114">
        <v>0</v>
      </c>
      <c r="BU78" s="114">
        <v>0</v>
      </c>
      <c r="BV78" s="114">
        <v>0</v>
      </c>
      <c r="BW78" s="114">
        <v>0</v>
      </c>
      <c r="BX78" s="114">
        <v>0</v>
      </c>
      <c r="BY78" s="114">
        <v>0</v>
      </c>
      <c r="BZ78" s="114">
        <v>0</v>
      </c>
      <c r="CA78" s="114">
        <v>0</v>
      </c>
      <c r="CB78" s="114">
        <v>0</v>
      </c>
      <c r="CC78" s="114">
        <v>0</v>
      </c>
      <c r="CD78" s="114">
        <v>0</v>
      </c>
      <c r="CE78" s="114">
        <v>0</v>
      </c>
      <c r="CF78" s="114">
        <v>0</v>
      </c>
      <c r="CG78" s="114">
        <v>0</v>
      </c>
      <c r="CH78" s="114">
        <v>0</v>
      </c>
      <c r="CI78" s="114">
        <v>0</v>
      </c>
      <c r="CJ78" s="114">
        <v>0</v>
      </c>
      <c r="CK78" s="114">
        <v>0</v>
      </c>
      <c r="CL78" s="114">
        <v>0</v>
      </c>
      <c r="CM78" s="114">
        <v>0</v>
      </c>
      <c r="CN78" s="114">
        <v>0</v>
      </c>
      <c r="CO78" s="114">
        <v>0</v>
      </c>
      <c r="CP78" s="114">
        <v>0</v>
      </c>
      <c r="CQ78" s="114">
        <v>0</v>
      </c>
      <c r="CR78" s="114">
        <v>0</v>
      </c>
      <c r="CS78" s="114">
        <v>0</v>
      </c>
      <c r="CT78" s="114">
        <v>0</v>
      </c>
      <c r="CU78" s="114">
        <v>0</v>
      </c>
      <c r="CV78" s="114">
        <v>0</v>
      </c>
      <c r="CW78" s="114">
        <v>0</v>
      </c>
      <c r="CX78" s="114">
        <v>0</v>
      </c>
      <c r="CY78" s="114">
        <v>0</v>
      </c>
      <c r="CZ78" s="114">
        <v>0</v>
      </c>
      <c r="DA78" s="114">
        <v>0</v>
      </c>
      <c r="DB78" s="114">
        <v>0</v>
      </c>
      <c r="DC78" s="114">
        <v>0</v>
      </c>
      <c r="DD78" s="114">
        <v>0</v>
      </c>
      <c r="DE78" s="114">
        <v>0</v>
      </c>
      <c r="DF78" s="114">
        <v>0</v>
      </c>
      <c r="DG78" s="114">
        <v>0</v>
      </c>
      <c r="DH78" s="114">
        <v>0</v>
      </c>
      <c r="DI78" s="114">
        <v>0</v>
      </c>
      <c r="DJ78" s="114">
        <v>0</v>
      </c>
      <c r="DK78" s="114">
        <v>0</v>
      </c>
      <c r="DL78" s="114">
        <v>0</v>
      </c>
      <c r="DM78" s="114">
        <v>0</v>
      </c>
      <c r="DN78" s="114">
        <v>0</v>
      </c>
      <c r="DO78" s="114">
        <v>0</v>
      </c>
      <c r="DP78" s="114">
        <v>0</v>
      </c>
      <c r="DQ78" s="114">
        <v>0</v>
      </c>
      <c r="DR78" s="114">
        <v>0</v>
      </c>
      <c r="DS78" s="114">
        <v>0</v>
      </c>
      <c r="DT78" s="114">
        <v>0</v>
      </c>
      <c r="DU78" s="114">
        <v>0</v>
      </c>
      <c r="DV78" s="114">
        <v>0</v>
      </c>
      <c r="DW78" s="114">
        <v>0</v>
      </c>
      <c r="DX78" s="114">
        <v>0</v>
      </c>
      <c r="DY78" s="114">
        <v>0</v>
      </c>
      <c r="DZ78" s="114">
        <v>0</v>
      </c>
      <c r="EA78" s="114">
        <v>0</v>
      </c>
      <c r="EB78" s="114">
        <v>0</v>
      </c>
      <c r="EC78" s="114">
        <v>0</v>
      </c>
      <c r="ED78" s="114">
        <v>0</v>
      </c>
      <c r="EE78" s="114">
        <v>0</v>
      </c>
      <c r="EF78" s="114">
        <v>0</v>
      </c>
      <c r="EG78" s="114">
        <v>0</v>
      </c>
      <c r="EH78" s="114">
        <v>0</v>
      </c>
      <c r="EI78" s="114">
        <v>0</v>
      </c>
      <c r="EJ78" s="114">
        <v>0</v>
      </c>
      <c r="EK78" s="114">
        <v>0</v>
      </c>
      <c r="EL78" s="114">
        <v>0</v>
      </c>
      <c r="EM78" s="114">
        <v>0</v>
      </c>
      <c r="EN78" s="114">
        <v>0</v>
      </c>
      <c r="EO78" s="114">
        <v>0</v>
      </c>
      <c r="EP78" s="114">
        <v>0</v>
      </c>
      <c r="EQ78" s="114">
        <v>0</v>
      </c>
      <c r="ER78" s="114">
        <v>0</v>
      </c>
      <c r="ES78" s="114">
        <v>0</v>
      </c>
      <c r="ET78" s="114">
        <v>0</v>
      </c>
      <c r="EU78" s="114">
        <v>0</v>
      </c>
      <c r="EV78" s="114">
        <v>0</v>
      </c>
      <c r="EW78" s="114">
        <v>0</v>
      </c>
      <c r="EX78" s="114">
        <v>0</v>
      </c>
      <c r="EY78" s="114">
        <v>0</v>
      </c>
      <c r="EZ78" s="114">
        <v>0</v>
      </c>
      <c r="FA78" s="114">
        <v>0</v>
      </c>
      <c r="FB78" s="114">
        <v>0</v>
      </c>
      <c r="FC78" s="114">
        <v>0</v>
      </c>
      <c r="FD78" s="114">
        <v>0</v>
      </c>
      <c r="FE78" s="114">
        <v>0</v>
      </c>
      <c r="FF78" s="114">
        <v>0</v>
      </c>
      <c r="FG78" s="114">
        <v>0</v>
      </c>
      <c r="FH78" s="114">
        <v>0</v>
      </c>
      <c r="FI78" s="114">
        <v>0</v>
      </c>
      <c r="FJ78" s="114">
        <v>0</v>
      </c>
      <c r="FK78" s="114">
        <v>0</v>
      </c>
      <c r="FL78" s="114">
        <v>0</v>
      </c>
      <c r="FM78" s="114">
        <v>0</v>
      </c>
      <c r="FN78" s="114">
        <v>0</v>
      </c>
      <c r="FO78" s="114">
        <v>0</v>
      </c>
      <c r="FP78" s="114">
        <v>0</v>
      </c>
      <c r="FQ78" s="114">
        <v>0</v>
      </c>
      <c r="FR78" s="114">
        <v>0</v>
      </c>
      <c r="FS78" s="114">
        <v>0</v>
      </c>
      <c r="FT78" s="114">
        <v>0</v>
      </c>
      <c r="FU78" s="114">
        <v>0</v>
      </c>
      <c r="FV78" s="114">
        <v>0</v>
      </c>
      <c r="FW78" s="114">
        <v>0</v>
      </c>
      <c r="FX78" s="114">
        <v>0</v>
      </c>
      <c r="FY78" s="114">
        <v>0</v>
      </c>
      <c r="FZ78" s="114">
        <v>0</v>
      </c>
      <c r="GA78" s="114">
        <v>0</v>
      </c>
      <c r="GB78" s="114">
        <v>0</v>
      </c>
      <c r="GC78" s="114">
        <v>0</v>
      </c>
      <c r="GD78" s="114">
        <v>0</v>
      </c>
      <c r="GE78" s="114">
        <v>0</v>
      </c>
      <c r="GF78" s="114">
        <v>0</v>
      </c>
      <c r="GG78" s="114">
        <v>0</v>
      </c>
      <c r="GH78" s="114">
        <v>0</v>
      </c>
      <c r="GI78" s="114">
        <v>0</v>
      </c>
      <c r="GJ78" s="114">
        <v>0</v>
      </c>
      <c r="GK78" s="114">
        <v>0</v>
      </c>
      <c r="GL78" s="114">
        <v>0</v>
      </c>
      <c r="GM78" s="114">
        <v>0</v>
      </c>
      <c r="GN78" s="114">
        <v>0</v>
      </c>
      <c r="GO78" s="114">
        <v>0</v>
      </c>
      <c r="GP78" s="114">
        <v>0</v>
      </c>
      <c r="GQ78" s="114">
        <v>0</v>
      </c>
      <c r="GR78" s="114">
        <v>0</v>
      </c>
      <c r="GS78" s="114">
        <v>0</v>
      </c>
      <c r="GT78" s="114">
        <v>0</v>
      </c>
      <c r="GU78" s="114">
        <v>0</v>
      </c>
      <c r="GV78" s="114">
        <v>0</v>
      </c>
      <c r="GW78" s="114">
        <v>0</v>
      </c>
      <c r="GX78" s="114">
        <v>0</v>
      </c>
      <c r="GY78" s="114">
        <v>0</v>
      </c>
      <c r="GZ78" s="114">
        <v>0</v>
      </c>
      <c r="HA78" s="114">
        <v>0</v>
      </c>
      <c r="HB78" s="114">
        <v>0</v>
      </c>
      <c r="HC78" s="114">
        <v>0</v>
      </c>
      <c r="HD78" s="114">
        <v>0</v>
      </c>
      <c r="HE78" s="114">
        <v>0</v>
      </c>
      <c r="HF78" s="114">
        <v>0</v>
      </c>
      <c r="HG78" s="114">
        <v>0</v>
      </c>
      <c r="HH78" s="114">
        <v>0</v>
      </c>
      <c r="HI78" s="114">
        <v>0</v>
      </c>
    </row>
    <row r="79" spans="1:217" s="109" customFormat="1" x14ac:dyDescent="0.2">
      <c r="A79" s="113" t="s">
        <v>382</v>
      </c>
      <c r="B79" s="114">
        <v>0</v>
      </c>
      <c r="C79" s="114">
        <v>0</v>
      </c>
      <c r="D79" s="114">
        <v>0</v>
      </c>
      <c r="E79" s="114">
        <v>0</v>
      </c>
      <c r="F79" s="114">
        <v>0</v>
      </c>
      <c r="G79" s="114">
        <v>0</v>
      </c>
      <c r="H79" s="114">
        <v>0</v>
      </c>
      <c r="I79" s="114">
        <v>0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  <c r="AC79" s="114">
        <v>0</v>
      </c>
      <c r="AD79" s="114">
        <v>0</v>
      </c>
      <c r="AE79" s="114">
        <v>0</v>
      </c>
      <c r="AF79" s="114">
        <v>0</v>
      </c>
      <c r="AG79" s="114">
        <v>0</v>
      </c>
      <c r="AH79" s="114">
        <v>0</v>
      </c>
      <c r="AI79" s="114">
        <v>0</v>
      </c>
      <c r="AJ79" s="114">
        <v>0</v>
      </c>
      <c r="AK79" s="114">
        <v>0</v>
      </c>
      <c r="AL79" s="114">
        <v>0</v>
      </c>
      <c r="AM79" s="114">
        <v>0</v>
      </c>
      <c r="AN79" s="114">
        <v>0</v>
      </c>
      <c r="AO79" s="114">
        <v>0</v>
      </c>
      <c r="AP79" s="114">
        <v>0</v>
      </c>
      <c r="AQ79" s="114">
        <v>0</v>
      </c>
      <c r="AR79" s="114">
        <v>0</v>
      </c>
      <c r="AS79" s="114">
        <v>0</v>
      </c>
      <c r="AT79" s="114">
        <v>0</v>
      </c>
      <c r="AU79" s="114">
        <v>0</v>
      </c>
      <c r="AV79" s="114">
        <v>0</v>
      </c>
      <c r="AW79" s="114">
        <v>0</v>
      </c>
      <c r="AX79" s="114">
        <v>0</v>
      </c>
      <c r="AY79" s="114">
        <v>0</v>
      </c>
      <c r="AZ79" s="114">
        <v>0</v>
      </c>
      <c r="BA79" s="114">
        <v>0</v>
      </c>
      <c r="BB79" s="114">
        <v>0</v>
      </c>
      <c r="BC79" s="114">
        <v>0</v>
      </c>
      <c r="BD79" s="114">
        <v>0</v>
      </c>
      <c r="BE79" s="114">
        <v>0</v>
      </c>
      <c r="BF79" s="114">
        <v>0</v>
      </c>
      <c r="BG79" s="114">
        <v>0</v>
      </c>
      <c r="BH79" s="114">
        <v>0</v>
      </c>
      <c r="BI79" s="114">
        <v>0</v>
      </c>
      <c r="BJ79" s="114">
        <v>0</v>
      </c>
      <c r="BK79" s="114">
        <v>0</v>
      </c>
      <c r="BL79" s="114">
        <v>0</v>
      </c>
      <c r="BM79" s="114">
        <v>0</v>
      </c>
      <c r="BN79" s="114">
        <v>0</v>
      </c>
      <c r="BO79" s="114">
        <v>0</v>
      </c>
      <c r="BP79" s="114">
        <v>0</v>
      </c>
      <c r="BQ79" s="114">
        <v>0</v>
      </c>
      <c r="BR79" s="114">
        <v>0</v>
      </c>
      <c r="BS79" s="114">
        <v>0</v>
      </c>
      <c r="BT79" s="114">
        <v>0</v>
      </c>
      <c r="BU79" s="114">
        <v>0</v>
      </c>
      <c r="BV79" s="114">
        <v>0</v>
      </c>
      <c r="BW79" s="114">
        <v>0</v>
      </c>
      <c r="BX79" s="114">
        <v>0</v>
      </c>
      <c r="BY79" s="114">
        <v>0</v>
      </c>
      <c r="BZ79" s="114">
        <v>0</v>
      </c>
      <c r="CA79" s="114">
        <v>0</v>
      </c>
      <c r="CB79" s="114">
        <v>0</v>
      </c>
      <c r="CC79" s="114">
        <v>0</v>
      </c>
      <c r="CD79" s="114">
        <v>0</v>
      </c>
      <c r="CE79" s="114">
        <v>0</v>
      </c>
      <c r="CF79" s="114">
        <v>0</v>
      </c>
      <c r="CG79" s="114">
        <v>0</v>
      </c>
      <c r="CH79" s="114">
        <v>0</v>
      </c>
      <c r="CI79" s="114">
        <v>0</v>
      </c>
      <c r="CJ79" s="114">
        <v>0</v>
      </c>
      <c r="CK79" s="114">
        <v>0</v>
      </c>
      <c r="CL79" s="114">
        <v>0</v>
      </c>
      <c r="CM79" s="114">
        <v>0</v>
      </c>
      <c r="CN79" s="114">
        <v>0</v>
      </c>
      <c r="CO79" s="114">
        <v>0</v>
      </c>
      <c r="CP79" s="114">
        <v>0</v>
      </c>
      <c r="CQ79" s="114">
        <v>0</v>
      </c>
      <c r="CR79" s="114">
        <v>0</v>
      </c>
      <c r="CS79" s="114">
        <v>0</v>
      </c>
      <c r="CT79" s="114">
        <v>0</v>
      </c>
      <c r="CU79" s="114">
        <v>0</v>
      </c>
      <c r="CV79" s="114">
        <v>0</v>
      </c>
      <c r="CW79" s="114">
        <v>0</v>
      </c>
      <c r="CX79" s="114">
        <v>0</v>
      </c>
      <c r="CY79" s="114">
        <v>0</v>
      </c>
      <c r="CZ79" s="114">
        <v>0</v>
      </c>
      <c r="DA79" s="114">
        <v>0</v>
      </c>
      <c r="DB79" s="114">
        <v>0</v>
      </c>
      <c r="DC79" s="114">
        <v>0</v>
      </c>
      <c r="DD79" s="114">
        <v>0</v>
      </c>
      <c r="DE79" s="114">
        <v>0</v>
      </c>
      <c r="DF79" s="114">
        <v>0</v>
      </c>
      <c r="DG79" s="114">
        <v>0</v>
      </c>
      <c r="DH79" s="114">
        <v>0</v>
      </c>
      <c r="DI79" s="114">
        <v>0</v>
      </c>
      <c r="DJ79" s="114">
        <v>0</v>
      </c>
      <c r="DK79" s="114">
        <v>0</v>
      </c>
      <c r="DL79" s="114">
        <v>0</v>
      </c>
      <c r="DM79" s="114">
        <v>0</v>
      </c>
      <c r="DN79" s="114">
        <v>0</v>
      </c>
      <c r="DO79" s="114">
        <v>0</v>
      </c>
      <c r="DP79" s="114">
        <v>0</v>
      </c>
      <c r="DQ79" s="114">
        <v>0</v>
      </c>
      <c r="DR79" s="114">
        <v>0</v>
      </c>
      <c r="DS79" s="114">
        <v>0</v>
      </c>
      <c r="DT79" s="114">
        <v>0</v>
      </c>
      <c r="DU79" s="114">
        <v>0</v>
      </c>
      <c r="DV79" s="114">
        <v>0</v>
      </c>
      <c r="DW79" s="114">
        <v>0</v>
      </c>
      <c r="DX79" s="114">
        <v>0</v>
      </c>
      <c r="DY79" s="114">
        <v>0</v>
      </c>
      <c r="DZ79" s="114">
        <v>0</v>
      </c>
      <c r="EA79" s="114">
        <v>0</v>
      </c>
      <c r="EB79" s="114">
        <v>0</v>
      </c>
      <c r="EC79" s="114">
        <v>0</v>
      </c>
      <c r="ED79" s="114">
        <v>0</v>
      </c>
      <c r="EE79" s="114">
        <v>0</v>
      </c>
      <c r="EF79" s="114">
        <v>0</v>
      </c>
      <c r="EG79" s="114">
        <v>0</v>
      </c>
      <c r="EH79" s="114">
        <v>0</v>
      </c>
      <c r="EI79" s="114">
        <v>0</v>
      </c>
      <c r="EJ79" s="114">
        <v>0</v>
      </c>
      <c r="EK79" s="114">
        <v>0</v>
      </c>
      <c r="EL79" s="114">
        <v>0</v>
      </c>
      <c r="EM79" s="114">
        <v>0</v>
      </c>
      <c r="EN79" s="114">
        <v>0</v>
      </c>
      <c r="EO79" s="114">
        <v>0</v>
      </c>
      <c r="EP79" s="114">
        <v>0</v>
      </c>
      <c r="EQ79" s="114">
        <v>0</v>
      </c>
      <c r="ER79" s="114">
        <v>0</v>
      </c>
      <c r="ES79" s="114">
        <v>0</v>
      </c>
      <c r="ET79" s="114">
        <v>0</v>
      </c>
      <c r="EU79" s="114">
        <v>0</v>
      </c>
      <c r="EV79" s="114">
        <v>0</v>
      </c>
      <c r="EW79" s="114">
        <v>0</v>
      </c>
      <c r="EX79" s="114">
        <v>0</v>
      </c>
      <c r="EY79" s="114">
        <v>0</v>
      </c>
      <c r="EZ79" s="114">
        <v>0</v>
      </c>
      <c r="FA79" s="114">
        <v>0</v>
      </c>
      <c r="FB79" s="114">
        <v>0</v>
      </c>
      <c r="FC79" s="114">
        <v>0</v>
      </c>
      <c r="FD79" s="114">
        <v>0</v>
      </c>
      <c r="FE79" s="114">
        <v>0</v>
      </c>
      <c r="FF79" s="114">
        <v>0</v>
      </c>
      <c r="FG79" s="114">
        <v>0</v>
      </c>
      <c r="FH79" s="114">
        <v>0</v>
      </c>
      <c r="FI79" s="114">
        <v>0</v>
      </c>
      <c r="FJ79" s="114">
        <v>0</v>
      </c>
      <c r="FK79" s="114">
        <v>0</v>
      </c>
      <c r="FL79" s="114">
        <v>0</v>
      </c>
      <c r="FM79" s="114">
        <v>0</v>
      </c>
      <c r="FN79" s="114">
        <v>0</v>
      </c>
      <c r="FO79" s="114">
        <v>0</v>
      </c>
      <c r="FP79" s="114">
        <v>0</v>
      </c>
      <c r="FQ79" s="114">
        <v>0</v>
      </c>
      <c r="FR79" s="114">
        <v>0</v>
      </c>
      <c r="FS79" s="114">
        <v>0</v>
      </c>
      <c r="FT79" s="114">
        <v>0</v>
      </c>
      <c r="FU79" s="114">
        <v>0</v>
      </c>
      <c r="FV79" s="114">
        <v>0</v>
      </c>
      <c r="FW79" s="114">
        <v>0</v>
      </c>
      <c r="FX79" s="114">
        <v>0</v>
      </c>
      <c r="FY79" s="114">
        <v>0</v>
      </c>
      <c r="FZ79" s="114">
        <v>0</v>
      </c>
      <c r="GA79" s="114">
        <v>0</v>
      </c>
      <c r="GB79" s="114">
        <v>0</v>
      </c>
      <c r="GC79" s="114">
        <v>0</v>
      </c>
      <c r="GD79" s="114">
        <v>0</v>
      </c>
      <c r="GE79" s="114">
        <v>0</v>
      </c>
      <c r="GF79" s="114">
        <v>0</v>
      </c>
      <c r="GG79" s="114">
        <v>0</v>
      </c>
      <c r="GH79" s="114">
        <v>0</v>
      </c>
      <c r="GI79" s="114">
        <v>0</v>
      </c>
      <c r="GJ79" s="114">
        <v>0</v>
      </c>
      <c r="GK79" s="114">
        <v>0</v>
      </c>
      <c r="GL79" s="114">
        <v>0</v>
      </c>
      <c r="GM79" s="114">
        <v>0</v>
      </c>
      <c r="GN79" s="114">
        <v>0</v>
      </c>
      <c r="GO79" s="114">
        <v>0</v>
      </c>
      <c r="GP79" s="114">
        <v>0</v>
      </c>
      <c r="GQ79" s="114">
        <v>0</v>
      </c>
      <c r="GR79" s="114">
        <v>0</v>
      </c>
      <c r="GS79" s="114">
        <v>0</v>
      </c>
      <c r="GT79" s="114">
        <v>0</v>
      </c>
      <c r="GU79" s="114">
        <v>0</v>
      </c>
      <c r="GV79" s="114">
        <v>0</v>
      </c>
      <c r="GW79" s="114">
        <v>0</v>
      </c>
      <c r="GX79" s="114">
        <v>0</v>
      </c>
      <c r="GY79" s="114">
        <v>0</v>
      </c>
      <c r="GZ79" s="114">
        <v>0</v>
      </c>
      <c r="HA79" s="114">
        <v>0</v>
      </c>
      <c r="HB79" s="114">
        <v>0</v>
      </c>
      <c r="HC79" s="114">
        <v>0</v>
      </c>
      <c r="HD79" s="114">
        <v>0</v>
      </c>
      <c r="HE79" s="114">
        <v>0</v>
      </c>
      <c r="HF79" s="114">
        <v>0</v>
      </c>
      <c r="HG79" s="114">
        <v>0</v>
      </c>
      <c r="HH79" s="114">
        <v>0</v>
      </c>
      <c r="HI79" s="114">
        <v>0</v>
      </c>
    </row>
    <row r="80" spans="1:217" s="109" customFormat="1" x14ac:dyDescent="0.2">
      <c r="A80" s="113" t="s">
        <v>383</v>
      </c>
      <c r="B80" s="114">
        <v>0</v>
      </c>
      <c r="C80" s="114">
        <v>0</v>
      </c>
      <c r="D80" s="114">
        <v>0</v>
      </c>
      <c r="E80" s="114">
        <v>0</v>
      </c>
      <c r="F80" s="114">
        <v>0</v>
      </c>
      <c r="G80" s="114">
        <v>0</v>
      </c>
      <c r="H80" s="114">
        <v>0</v>
      </c>
      <c r="I80" s="114">
        <v>0</v>
      </c>
      <c r="J80" s="114">
        <v>0</v>
      </c>
      <c r="K80" s="114">
        <v>0</v>
      </c>
      <c r="L80" s="114">
        <v>0</v>
      </c>
      <c r="M80" s="114">
        <v>0</v>
      </c>
      <c r="N80" s="114">
        <v>0</v>
      </c>
      <c r="O80" s="114">
        <v>0</v>
      </c>
      <c r="P80" s="114">
        <v>0</v>
      </c>
      <c r="Q80" s="114">
        <v>0</v>
      </c>
      <c r="R80" s="114">
        <v>0</v>
      </c>
      <c r="S80" s="114">
        <v>0</v>
      </c>
      <c r="T80" s="114">
        <v>0</v>
      </c>
      <c r="U80" s="114">
        <v>0</v>
      </c>
      <c r="V80" s="114">
        <v>0</v>
      </c>
      <c r="W80" s="114">
        <v>0</v>
      </c>
      <c r="X80" s="114">
        <v>0</v>
      </c>
      <c r="Y80" s="114">
        <v>0</v>
      </c>
      <c r="Z80" s="114">
        <v>0</v>
      </c>
      <c r="AA80" s="114">
        <v>0</v>
      </c>
      <c r="AB80" s="114">
        <v>0</v>
      </c>
      <c r="AC80" s="114">
        <v>0</v>
      </c>
      <c r="AD80" s="114">
        <v>0</v>
      </c>
      <c r="AE80" s="114">
        <v>0</v>
      </c>
      <c r="AF80" s="114">
        <v>0</v>
      </c>
      <c r="AG80" s="114">
        <v>0</v>
      </c>
      <c r="AH80" s="114">
        <v>0</v>
      </c>
      <c r="AI80" s="114">
        <v>0</v>
      </c>
      <c r="AJ80" s="114">
        <v>0</v>
      </c>
      <c r="AK80" s="114">
        <v>0</v>
      </c>
      <c r="AL80" s="114">
        <v>0</v>
      </c>
      <c r="AM80" s="114">
        <v>0</v>
      </c>
      <c r="AN80" s="114">
        <v>0</v>
      </c>
      <c r="AO80" s="114">
        <v>0</v>
      </c>
      <c r="AP80" s="114">
        <v>0</v>
      </c>
      <c r="AQ80" s="114">
        <v>0</v>
      </c>
      <c r="AR80" s="114">
        <v>0</v>
      </c>
      <c r="AS80" s="114">
        <v>0</v>
      </c>
      <c r="AT80" s="114">
        <v>0</v>
      </c>
      <c r="AU80" s="114">
        <v>0</v>
      </c>
      <c r="AV80" s="114">
        <v>0</v>
      </c>
      <c r="AW80" s="114">
        <v>0</v>
      </c>
      <c r="AX80" s="114">
        <v>0</v>
      </c>
      <c r="AY80" s="114">
        <v>0</v>
      </c>
      <c r="AZ80" s="114">
        <v>0</v>
      </c>
      <c r="BA80" s="114">
        <v>0</v>
      </c>
      <c r="BB80" s="114">
        <v>0</v>
      </c>
      <c r="BC80" s="114">
        <v>0</v>
      </c>
      <c r="BD80" s="114">
        <v>0</v>
      </c>
      <c r="BE80" s="114">
        <v>0</v>
      </c>
      <c r="BF80" s="114">
        <v>0</v>
      </c>
      <c r="BG80" s="114">
        <v>0</v>
      </c>
      <c r="BH80" s="114">
        <v>0</v>
      </c>
      <c r="BI80" s="114">
        <v>0</v>
      </c>
      <c r="BJ80" s="114">
        <v>0</v>
      </c>
      <c r="BK80" s="114">
        <v>0</v>
      </c>
      <c r="BL80" s="114">
        <v>0</v>
      </c>
      <c r="BM80" s="114">
        <v>0</v>
      </c>
      <c r="BN80" s="114">
        <v>0</v>
      </c>
      <c r="BO80" s="114">
        <v>0</v>
      </c>
      <c r="BP80" s="114">
        <v>0</v>
      </c>
      <c r="BQ80" s="114">
        <v>0</v>
      </c>
      <c r="BR80" s="114">
        <v>0</v>
      </c>
      <c r="BS80" s="114">
        <v>0</v>
      </c>
      <c r="BT80" s="114">
        <v>0</v>
      </c>
      <c r="BU80" s="114">
        <v>0</v>
      </c>
      <c r="BV80" s="114">
        <v>0</v>
      </c>
      <c r="BW80" s="114">
        <v>0</v>
      </c>
      <c r="BX80" s="114">
        <v>0</v>
      </c>
      <c r="BY80" s="114">
        <v>0</v>
      </c>
      <c r="BZ80" s="114">
        <v>0</v>
      </c>
      <c r="CA80" s="114">
        <v>0</v>
      </c>
      <c r="CB80" s="114">
        <v>0</v>
      </c>
      <c r="CC80" s="114">
        <v>0</v>
      </c>
      <c r="CD80" s="114">
        <v>0</v>
      </c>
      <c r="CE80" s="114">
        <v>0</v>
      </c>
      <c r="CF80" s="114">
        <v>0</v>
      </c>
      <c r="CG80" s="114">
        <v>0</v>
      </c>
      <c r="CH80" s="114">
        <v>0</v>
      </c>
      <c r="CI80" s="114">
        <v>0</v>
      </c>
      <c r="CJ80" s="114">
        <v>0</v>
      </c>
      <c r="CK80" s="114">
        <v>0</v>
      </c>
      <c r="CL80" s="114">
        <v>0</v>
      </c>
      <c r="CM80" s="114">
        <v>0</v>
      </c>
      <c r="CN80" s="114">
        <v>0</v>
      </c>
      <c r="CO80" s="114">
        <v>0</v>
      </c>
      <c r="CP80" s="114">
        <v>0</v>
      </c>
      <c r="CQ80" s="114">
        <v>0</v>
      </c>
      <c r="CR80" s="114">
        <v>0</v>
      </c>
      <c r="CS80" s="114">
        <v>0</v>
      </c>
      <c r="CT80" s="114">
        <v>0</v>
      </c>
      <c r="CU80" s="114">
        <v>0</v>
      </c>
      <c r="CV80" s="114">
        <v>0</v>
      </c>
      <c r="CW80" s="114">
        <v>0</v>
      </c>
      <c r="CX80" s="114">
        <v>0</v>
      </c>
      <c r="CY80" s="114">
        <v>0</v>
      </c>
      <c r="CZ80" s="114">
        <v>0</v>
      </c>
      <c r="DA80" s="114">
        <v>0</v>
      </c>
      <c r="DB80" s="114">
        <v>0</v>
      </c>
      <c r="DC80" s="114">
        <v>0</v>
      </c>
      <c r="DD80" s="114">
        <v>0</v>
      </c>
      <c r="DE80" s="114">
        <v>0</v>
      </c>
      <c r="DF80" s="114">
        <v>0</v>
      </c>
      <c r="DG80" s="114">
        <v>0</v>
      </c>
      <c r="DH80" s="114">
        <v>0</v>
      </c>
      <c r="DI80" s="114">
        <v>0</v>
      </c>
      <c r="DJ80" s="114">
        <v>0</v>
      </c>
      <c r="DK80" s="114">
        <v>0</v>
      </c>
      <c r="DL80" s="114">
        <v>0</v>
      </c>
      <c r="DM80" s="114">
        <v>0</v>
      </c>
      <c r="DN80" s="114">
        <v>0</v>
      </c>
      <c r="DO80" s="114">
        <v>0</v>
      </c>
      <c r="DP80" s="114">
        <v>0</v>
      </c>
      <c r="DQ80" s="114">
        <v>0</v>
      </c>
      <c r="DR80" s="114">
        <v>0</v>
      </c>
      <c r="DS80" s="114">
        <v>0</v>
      </c>
      <c r="DT80" s="114">
        <v>0</v>
      </c>
      <c r="DU80" s="114">
        <v>0</v>
      </c>
      <c r="DV80" s="114">
        <v>0</v>
      </c>
      <c r="DW80" s="114">
        <v>0</v>
      </c>
      <c r="DX80" s="114">
        <v>0</v>
      </c>
      <c r="DY80" s="114">
        <v>0</v>
      </c>
      <c r="DZ80" s="114">
        <v>0</v>
      </c>
      <c r="EA80" s="114">
        <v>0</v>
      </c>
      <c r="EB80" s="114">
        <v>0</v>
      </c>
      <c r="EC80" s="114">
        <v>0</v>
      </c>
      <c r="ED80" s="114">
        <v>0</v>
      </c>
      <c r="EE80" s="114">
        <v>0</v>
      </c>
      <c r="EF80" s="114">
        <v>0</v>
      </c>
      <c r="EG80" s="114">
        <v>0</v>
      </c>
      <c r="EH80" s="114">
        <v>0</v>
      </c>
      <c r="EI80" s="114">
        <v>0</v>
      </c>
      <c r="EJ80" s="114">
        <v>0</v>
      </c>
      <c r="EK80" s="114">
        <v>0</v>
      </c>
      <c r="EL80" s="114">
        <v>0</v>
      </c>
      <c r="EM80" s="114">
        <v>0</v>
      </c>
      <c r="EN80" s="114">
        <v>0</v>
      </c>
      <c r="EO80" s="114">
        <v>0</v>
      </c>
      <c r="EP80" s="114">
        <v>0</v>
      </c>
      <c r="EQ80" s="114">
        <v>0</v>
      </c>
      <c r="ER80" s="114">
        <v>0</v>
      </c>
      <c r="ES80" s="114">
        <v>0</v>
      </c>
      <c r="ET80" s="114">
        <v>0</v>
      </c>
      <c r="EU80" s="114">
        <v>0</v>
      </c>
      <c r="EV80" s="114">
        <v>0</v>
      </c>
      <c r="EW80" s="114">
        <v>0</v>
      </c>
      <c r="EX80" s="114">
        <v>0</v>
      </c>
      <c r="EY80" s="114">
        <v>0</v>
      </c>
      <c r="EZ80" s="114">
        <v>0</v>
      </c>
      <c r="FA80" s="114">
        <v>0</v>
      </c>
      <c r="FB80" s="114">
        <v>0</v>
      </c>
      <c r="FC80" s="114">
        <v>0</v>
      </c>
      <c r="FD80" s="114">
        <v>0</v>
      </c>
      <c r="FE80" s="114">
        <v>0</v>
      </c>
      <c r="FF80" s="114">
        <v>0</v>
      </c>
      <c r="FG80" s="114">
        <v>0</v>
      </c>
      <c r="FH80" s="114">
        <v>0</v>
      </c>
      <c r="FI80" s="114">
        <v>0</v>
      </c>
      <c r="FJ80" s="114">
        <v>0</v>
      </c>
      <c r="FK80" s="114">
        <v>0</v>
      </c>
      <c r="FL80" s="114">
        <v>0</v>
      </c>
      <c r="FM80" s="114">
        <v>0</v>
      </c>
      <c r="FN80" s="114">
        <v>0</v>
      </c>
      <c r="FO80" s="114">
        <v>0</v>
      </c>
      <c r="FP80" s="114">
        <v>0</v>
      </c>
      <c r="FQ80" s="114">
        <v>0</v>
      </c>
      <c r="FR80" s="114">
        <v>0</v>
      </c>
      <c r="FS80" s="114">
        <v>0</v>
      </c>
      <c r="FT80" s="114">
        <v>0</v>
      </c>
      <c r="FU80" s="114">
        <v>0</v>
      </c>
      <c r="FV80" s="114">
        <v>0</v>
      </c>
      <c r="FW80" s="114">
        <v>0</v>
      </c>
      <c r="FX80" s="114">
        <v>0</v>
      </c>
      <c r="FY80" s="114">
        <v>0</v>
      </c>
      <c r="FZ80" s="114">
        <v>0</v>
      </c>
      <c r="GA80" s="114">
        <v>0</v>
      </c>
      <c r="GB80" s="114">
        <v>0</v>
      </c>
      <c r="GC80" s="114">
        <v>0</v>
      </c>
      <c r="GD80" s="114">
        <v>0</v>
      </c>
      <c r="GE80" s="114">
        <v>0</v>
      </c>
      <c r="GF80" s="114">
        <v>0</v>
      </c>
      <c r="GG80" s="114">
        <v>0</v>
      </c>
      <c r="GH80" s="114">
        <v>0</v>
      </c>
      <c r="GI80" s="114">
        <v>0</v>
      </c>
      <c r="GJ80" s="114">
        <v>0</v>
      </c>
      <c r="GK80" s="114">
        <v>0</v>
      </c>
      <c r="GL80" s="114">
        <v>0</v>
      </c>
      <c r="GM80" s="114">
        <v>0</v>
      </c>
      <c r="GN80" s="114">
        <v>0</v>
      </c>
      <c r="GO80" s="114">
        <v>0</v>
      </c>
      <c r="GP80" s="114">
        <v>0</v>
      </c>
      <c r="GQ80" s="114">
        <v>0</v>
      </c>
      <c r="GR80" s="114">
        <v>0</v>
      </c>
      <c r="GS80" s="114">
        <v>0</v>
      </c>
      <c r="GT80" s="114">
        <v>0</v>
      </c>
      <c r="GU80" s="114">
        <v>0</v>
      </c>
      <c r="GV80" s="114">
        <v>0</v>
      </c>
      <c r="GW80" s="114">
        <v>0</v>
      </c>
      <c r="GX80" s="114">
        <v>0</v>
      </c>
      <c r="GY80" s="114">
        <v>0</v>
      </c>
      <c r="GZ80" s="114">
        <v>0</v>
      </c>
      <c r="HA80" s="114">
        <v>0</v>
      </c>
      <c r="HB80" s="114">
        <v>0</v>
      </c>
      <c r="HC80" s="114">
        <v>0</v>
      </c>
      <c r="HD80" s="114">
        <v>0</v>
      </c>
      <c r="HE80" s="114">
        <v>0</v>
      </c>
      <c r="HF80" s="114">
        <v>0</v>
      </c>
      <c r="HG80" s="114">
        <v>0</v>
      </c>
      <c r="HH80" s="114">
        <v>0</v>
      </c>
      <c r="HI80" s="114">
        <v>0</v>
      </c>
    </row>
    <row r="81" spans="1:217" s="109" customFormat="1" x14ac:dyDescent="0.2">
      <c r="A81" s="113" t="s">
        <v>384</v>
      </c>
      <c r="B81" s="114">
        <v>0</v>
      </c>
      <c r="C81" s="114">
        <v>0</v>
      </c>
      <c r="D81" s="114">
        <v>0</v>
      </c>
      <c r="E81" s="114">
        <v>0</v>
      </c>
      <c r="F81" s="114">
        <v>0</v>
      </c>
      <c r="G81" s="114">
        <v>0</v>
      </c>
      <c r="H81" s="114">
        <v>0</v>
      </c>
      <c r="I81" s="114">
        <v>0</v>
      </c>
      <c r="J81" s="114">
        <v>0</v>
      </c>
      <c r="K81" s="114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14">
        <v>0</v>
      </c>
      <c r="AF81" s="114">
        <v>0</v>
      </c>
      <c r="AG81" s="114">
        <v>0</v>
      </c>
      <c r="AH81" s="114">
        <v>0</v>
      </c>
      <c r="AI81" s="114">
        <v>0</v>
      </c>
      <c r="AJ81" s="114">
        <v>0</v>
      </c>
      <c r="AK81" s="114">
        <v>0</v>
      </c>
      <c r="AL81" s="114">
        <v>0</v>
      </c>
      <c r="AM81" s="114">
        <v>0</v>
      </c>
      <c r="AN81" s="114">
        <v>0</v>
      </c>
      <c r="AO81" s="114">
        <v>0</v>
      </c>
      <c r="AP81" s="114">
        <v>0</v>
      </c>
      <c r="AQ81" s="114">
        <v>0</v>
      </c>
      <c r="AR81" s="114">
        <v>0</v>
      </c>
      <c r="AS81" s="114">
        <v>0</v>
      </c>
      <c r="AT81" s="114">
        <v>0</v>
      </c>
      <c r="AU81" s="114">
        <v>0</v>
      </c>
      <c r="AV81" s="114">
        <v>0</v>
      </c>
      <c r="AW81" s="114">
        <v>0</v>
      </c>
      <c r="AX81" s="114">
        <v>0</v>
      </c>
      <c r="AY81" s="114">
        <v>0</v>
      </c>
      <c r="AZ81" s="114">
        <v>0</v>
      </c>
      <c r="BA81" s="114">
        <v>0</v>
      </c>
      <c r="BB81" s="114">
        <v>0</v>
      </c>
      <c r="BC81" s="114">
        <v>0</v>
      </c>
      <c r="BD81" s="114">
        <v>0</v>
      </c>
      <c r="BE81" s="114">
        <v>0</v>
      </c>
      <c r="BF81" s="114">
        <v>0</v>
      </c>
      <c r="BG81" s="114">
        <v>0</v>
      </c>
      <c r="BH81" s="114">
        <v>0</v>
      </c>
      <c r="BI81" s="114">
        <v>0</v>
      </c>
      <c r="BJ81" s="114">
        <v>0</v>
      </c>
      <c r="BK81" s="114">
        <v>0</v>
      </c>
      <c r="BL81" s="114">
        <v>0</v>
      </c>
      <c r="BM81" s="114">
        <v>0</v>
      </c>
      <c r="BN81" s="114">
        <v>0</v>
      </c>
      <c r="BO81" s="114">
        <v>0</v>
      </c>
      <c r="BP81" s="114">
        <v>0</v>
      </c>
      <c r="BQ81" s="114">
        <v>0</v>
      </c>
      <c r="BR81" s="114">
        <v>0</v>
      </c>
      <c r="BS81" s="114">
        <v>0</v>
      </c>
      <c r="BT81" s="114">
        <v>0</v>
      </c>
      <c r="BU81" s="114">
        <v>0</v>
      </c>
      <c r="BV81" s="114">
        <v>0</v>
      </c>
      <c r="BW81" s="114">
        <v>0</v>
      </c>
      <c r="BX81" s="114">
        <v>0</v>
      </c>
      <c r="BY81" s="114">
        <v>0</v>
      </c>
      <c r="BZ81" s="114">
        <v>0</v>
      </c>
      <c r="CA81" s="114">
        <v>0</v>
      </c>
      <c r="CB81" s="114">
        <v>0</v>
      </c>
      <c r="CC81" s="114">
        <v>0</v>
      </c>
      <c r="CD81" s="114">
        <v>0</v>
      </c>
      <c r="CE81" s="114">
        <v>0</v>
      </c>
      <c r="CF81" s="114">
        <v>0</v>
      </c>
      <c r="CG81" s="114">
        <v>0</v>
      </c>
      <c r="CH81" s="114">
        <v>0</v>
      </c>
      <c r="CI81" s="114">
        <v>0</v>
      </c>
      <c r="CJ81" s="114">
        <v>0</v>
      </c>
      <c r="CK81" s="114">
        <v>0</v>
      </c>
      <c r="CL81" s="114">
        <v>0</v>
      </c>
      <c r="CM81" s="114">
        <v>0</v>
      </c>
      <c r="CN81" s="114">
        <v>0</v>
      </c>
      <c r="CO81" s="114">
        <v>0</v>
      </c>
      <c r="CP81" s="114">
        <v>0</v>
      </c>
      <c r="CQ81" s="114">
        <v>0</v>
      </c>
      <c r="CR81" s="114">
        <v>0</v>
      </c>
      <c r="CS81" s="114">
        <v>0</v>
      </c>
      <c r="CT81" s="114">
        <v>0</v>
      </c>
      <c r="CU81" s="114">
        <v>0</v>
      </c>
      <c r="CV81" s="114">
        <v>0</v>
      </c>
      <c r="CW81" s="114">
        <v>0</v>
      </c>
      <c r="CX81" s="114">
        <v>0</v>
      </c>
      <c r="CY81" s="114">
        <v>0</v>
      </c>
      <c r="CZ81" s="114">
        <v>0</v>
      </c>
      <c r="DA81" s="114">
        <v>0</v>
      </c>
      <c r="DB81" s="114">
        <v>0</v>
      </c>
      <c r="DC81" s="114">
        <v>0</v>
      </c>
      <c r="DD81" s="114">
        <v>0</v>
      </c>
      <c r="DE81" s="114">
        <v>0</v>
      </c>
      <c r="DF81" s="114">
        <v>0</v>
      </c>
      <c r="DG81" s="114">
        <v>0</v>
      </c>
      <c r="DH81" s="114">
        <v>0</v>
      </c>
      <c r="DI81" s="114">
        <v>0</v>
      </c>
      <c r="DJ81" s="114">
        <v>0</v>
      </c>
      <c r="DK81" s="114">
        <v>0</v>
      </c>
      <c r="DL81" s="114">
        <v>0</v>
      </c>
      <c r="DM81" s="114">
        <v>0</v>
      </c>
      <c r="DN81" s="114">
        <v>0</v>
      </c>
      <c r="DO81" s="114">
        <v>0</v>
      </c>
      <c r="DP81" s="114">
        <v>0</v>
      </c>
      <c r="DQ81" s="114">
        <v>0</v>
      </c>
      <c r="DR81" s="114">
        <v>0</v>
      </c>
      <c r="DS81" s="114">
        <v>0</v>
      </c>
      <c r="DT81" s="114">
        <v>0</v>
      </c>
      <c r="DU81" s="114">
        <v>0</v>
      </c>
      <c r="DV81" s="114">
        <v>0</v>
      </c>
      <c r="DW81" s="114">
        <v>0</v>
      </c>
      <c r="DX81" s="114">
        <v>0</v>
      </c>
      <c r="DY81" s="114">
        <v>0</v>
      </c>
      <c r="DZ81" s="114">
        <v>0</v>
      </c>
      <c r="EA81" s="114">
        <v>0</v>
      </c>
      <c r="EB81" s="114">
        <v>0</v>
      </c>
      <c r="EC81" s="114">
        <v>0</v>
      </c>
      <c r="ED81" s="114">
        <v>0</v>
      </c>
      <c r="EE81" s="114">
        <v>0</v>
      </c>
      <c r="EF81" s="114">
        <v>0</v>
      </c>
      <c r="EG81" s="114">
        <v>0</v>
      </c>
      <c r="EH81" s="114">
        <v>0</v>
      </c>
      <c r="EI81" s="114">
        <v>0</v>
      </c>
      <c r="EJ81" s="114">
        <v>0</v>
      </c>
      <c r="EK81" s="114">
        <v>0</v>
      </c>
      <c r="EL81" s="114">
        <v>0</v>
      </c>
      <c r="EM81" s="114">
        <v>0</v>
      </c>
      <c r="EN81" s="114">
        <v>0</v>
      </c>
      <c r="EO81" s="114">
        <v>0</v>
      </c>
      <c r="EP81" s="114">
        <v>0</v>
      </c>
      <c r="EQ81" s="114">
        <v>0</v>
      </c>
      <c r="ER81" s="114">
        <v>0</v>
      </c>
      <c r="ES81" s="114">
        <v>0</v>
      </c>
      <c r="ET81" s="114">
        <v>0</v>
      </c>
      <c r="EU81" s="114">
        <v>0</v>
      </c>
      <c r="EV81" s="114">
        <v>0</v>
      </c>
      <c r="EW81" s="114">
        <v>0</v>
      </c>
      <c r="EX81" s="114">
        <v>0</v>
      </c>
      <c r="EY81" s="114">
        <v>0</v>
      </c>
      <c r="EZ81" s="114">
        <v>0</v>
      </c>
      <c r="FA81" s="114">
        <v>0</v>
      </c>
      <c r="FB81" s="114">
        <v>0</v>
      </c>
      <c r="FC81" s="114">
        <v>0</v>
      </c>
      <c r="FD81" s="114">
        <v>0</v>
      </c>
      <c r="FE81" s="114">
        <v>0</v>
      </c>
      <c r="FF81" s="114">
        <v>0</v>
      </c>
      <c r="FG81" s="114">
        <v>0</v>
      </c>
      <c r="FH81" s="114">
        <v>0</v>
      </c>
      <c r="FI81" s="114">
        <v>0</v>
      </c>
      <c r="FJ81" s="114">
        <v>0</v>
      </c>
      <c r="FK81" s="114">
        <v>0</v>
      </c>
      <c r="FL81" s="114">
        <v>0</v>
      </c>
      <c r="FM81" s="114">
        <v>0</v>
      </c>
      <c r="FN81" s="114">
        <v>0</v>
      </c>
      <c r="FO81" s="114">
        <v>0</v>
      </c>
      <c r="FP81" s="114">
        <v>0</v>
      </c>
      <c r="FQ81" s="114">
        <v>0</v>
      </c>
      <c r="FR81" s="114">
        <v>0</v>
      </c>
      <c r="FS81" s="114">
        <v>0</v>
      </c>
      <c r="FT81" s="114">
        <v>0</v>
      </c>
      <c r="FU81" s="114">
        <v>0</v>
      </c>
      <c r="FV81" s="114">
        <v>0</v>
      </c>
      <c r="FW81" s="114">
        <v>0</v>
      </c>
      <c r="FX81" s="114">
        <v>0</v>
      </c>
      <c r="FY81" s="114">
        <v>0</v>
      </c>
      <c r="FZ81" s="114">
        <v>0</v>
      </c>
      <c r="GA81" s="114">
        <v>0</v>
      </c>
      <c r="GB81" s="114">
        <v>0</v>
      </c>
      <c r="GC81" s="114">
        <v>0</v>
      </c>
      <c r="GD81" s="114">
        <v>0</v>
      </c>
      <c r="GE81" s="114">
        <v>0</v>
      </c>
      <c r="GF81" s="114">
        <v>0</v>
      </c>
      <c r="GG81" s="114">
        <v>0</v>
      </c>
      <c r="GH81" s="114">
        <v>0</v>
      </c>
      <c r="GI81" s="114">
        <v>0</v>
      </c>
      <c r="GJ81" s="114">
        <v>0</v>
      </c>
      <c r="GK81" s="114">
        <v>0</v>
      </c>
      <c r="GL81" s="114">
        <v>0</v>
      </c>
      <c r="GM81" s="114">
        <v>0</v>
      </c>
      <c r="GN81" s="114">
        <v>0</v>
      </c>
      <c r="GO81" s="114">
        <v>0</v>
      </c>
      <c r="GP81" s="114">
        <v>0</v>
      </c>
      <c r="GQ81" s="114">
        <v>0</v>
      </c>
      <c r="GR81" s="114">
        <v>0</v>
      </c>
      <c r="GS81" s="114">
        <v>0</v>
      </c>
      <c r="GT81" s="114">
        <v>0</v>
      </c>
      <c r="GU81" s="114">
        <v>0</v>
      </c>
      <c r="GV81" s="114">
        <v>0</v>
      </c>
      <c r="GW81" s="114">
        <v>0</v>
      </c>
      <c r="GX81" s="114">
        <v>0</v>
      </c>
      <c r="GY81" s="114">
        <v>0</v>
      </c>
      <c r="GZ81" s="114">
        <v>0</v>
      </c>
      <c r="HA81" s="114">
        <v>0</v>
      </c>
      <c r="HB81" s="114">
        <v>0</v>
      </c>
      <c r="HC81" s="114">
        <v>0</v>
      </c>
      <c r="HD81" s="114">
        <v>0</v>
      </c>
      <c r="HE81" s="114">
        <v>0</v>
      </c>
      <c r="HF81" s="114">
        <v>0</v>
      </c>
      <c r="HG81" s="114">
        <v>0</v>
      </c>
      <c r="HH81" s="114">
        <v>0</v>
      </c>
      <c r="HI81" s="114">
        <v>0</v>
      </c>
    </row>
    <row r="82" spans="1:217" x14ac:dyDescent="0.2">
      <c r="A82" s="29" t="s">
        <v>385</v>
      </c>
      <c r="B82" s="77">
        <v>0</v>
      </c>
      <c r="C82" s="77">
        <v>0</v>
      </c>
      <c r="D82" s="79">
        <v>0</v>
      </c>
      <c r="E82" s="79">
        <v>0</v>
      </c>
      <c r="F82" s="79">
        <v>0</v>
      </c>
      <c r="G82" s="79">
        <v>0</v>
      </c>
      <c r="H82" s="79" t="e">
        <f>ROUND(#REF!-#REF!+#REF!-#REF!,0)*Exp_outras_excl/1000</f>
        <v>#REF!</v>
      </c>
      <c r="I82" s="79" t="e">
        <f>ROUND(#REF!-#REF!+#REF!-#REF!,0)*Exp_outras_excl/1000</f>
        <v>#REF!</v>
      </c>
      <c r="J82" s="79" t="e">
        <f>ROUND(#REF!-#REF!+#REF!-#REF!,0)*Exp_outras_excl/1000</f>
        <v>#REF!</v>
      </c>
      <c r="K82" s="79" t="e">
        <f>ROUND(#REF!-#REF!+#REF!-#REF!,0)*Exp_outras_excl/1000</f>
        <v>#REF!</v>
      </c>
      <c r="L82" s="79" t="e">
        <f>ROUND(#REF!-#REF!+#REF!-#REF!,0)*Exp_outras_excl/1000</f>
        <v>#REF!</v>
      </c>
      <c r="M82" s="79" t="e">
        <f>ROUND(#REF!-#REF!+#REF!-#REF!,0)*Exp_outras_excl/1000</f>
        <v>#REF!</v>
      </c>
      <c r="N82" s="79" t="e">
        <f>ROUND(#REF!-#REF!+#REF!-#REF!,0)*Exp_outras_excl/1000</f>
        <v>#REF!</v>
      </c>
      <c r="O82" s="79" t="e">
        <f>ROUND(#REF!-#REF!+#REF!-#REF!,0)*Exp_outras_excl/1000</f>
        <v>#REF!</v>
      </c>
      <c r="P82" s="79" t="e">
        <f>ROUND(#REF!-#REF!+#REF!-#REF!,0)*Exp_outras_excl/1000</f>
        <v>#REF!</v>
      </c>
      <c r="Q82" s="79" t="e">
        <f>ROUND(#REF!-#REF!+#REF!-#REF!,0)*Exp_outras_excl/1000</f>
        <v>#REF!</v>
      </c>
      <c r="R82" s="79" t="e">
        <f>ROUND(#REF!-#REF!+#REF!-#REF!,0)*Exp_outras_excl/1000</f>
        <v>#REF!</v>
      </c>
      <c r="S82" s="79" t="e">
        <f>ROUND(#REF!-#REF!+#REF!-#REF!,0)*Exp_outras_excl/1000</f>
        <v>#REF!</v>
      </c>
      <c r="T82" s="79" t="e">
        <f>ROUND(#REF!-#REF!+#REF!-#REF!,0)*Exp_outras_excl/1000</f>
        <v>#REF!</v>
      </c>
      <c r="U82" s="79" t="e">
        <f>ROUND(#REF!-#REF!+#REF!-#REF!,0)*Exp_outras_excl/1000</f>
        <v>#REF!</v>
      </c>
      <c r="V82" s="79" t="e">
        <f>ROUND(#REF!-#REF!+#REF!-#REF!,0)*Exp_outras_excl/1000</f>
        <v>#REF!</v>
      </c>
      <c r="W82" s="79" t="e">
        <f>ROUND(#REF!-#REF!+#REF!-#REF!,0)*Exp_outras_excl/1000</f>
        <v>#REF!</v>
      </c>
      <c r="X82" s="79" t="e">
        <f>ROUND(#REF!-#REF!+#REF!-#REF!,0)*Exp_outras_excl/1000</f>
        <v>#REF!</v>
      </c>
      <c r="Y82" s="79" t="e">
        <f>ROUND(#REF!-#REF!+#REF!-#REF!,0)*Exp_outras_excl/1000</f>
        <v>#REF!</v>
      </c>
      <c r="Z82" s="79" t="e">
        <f>ROUND(#REF!-#REF!+#REF!-#REF!,0)*Exp_outras_excl/1000</f>
        <v>#REF!</v>
      </c>
      <c r="AA82" s="79" t="e">
        <f>ROUND(#REF!-#REF!+#REF!-#REF!,0)*Exp_outras_excl/1000</f>
        <v>#REF!</v>
      </c>
      <c r="AB82" s="79" t="e">
        <f>ROUND(#REF!-#REF!+#REF!-#REF!,0)*Exp_outras_excl/1000</f>
        <v>#REF!</v>
      </c>
      <c r="AC82" s="79" t="e">
        <f>ROUND(#REF!-#REF!+#REF!-#REF!,0)*Exp_outras_excl/1000</f>
        <v>#REF!</v>
      </c>
      <c r="AD82" s="79" t="e">
        <f>ROUND(#REF!-#REF!+#REF!-#REF!,0)*Exp_outras_excl/1000</f>
        <v>#REF!</v>
      </c>
      <c r="AE82" s="79" t="e">
        <f>ROUND(#REF!-#REF!+#REF!-#REF!,0)*Exp_outras_excl/1000</f>
        <v>#REF!</v>
      </c>
      <c r="AF82" s="79" t="e">
        <f>ROUND(#REF!-#REF!+#REF!-#REF!,0)*Exp_outras_excl/1000</f>
        <v>#REF!</v>
      </c>
      <c r="AG82" s="79" t="e">
        <f>ROUND(#REF!-#REF!+#REF!-#REF!,0)*Exp_outras_excl/1000</f>
        <v>#REF!</v>
      </c>
      <c r="AH82" s="79" t="e">
        <f>ROUND(#REF!-#REF!+#REF!-#REF!,0)*Exp_outras_excl/1000</f>
        <v>#REF!</v>
      </c>
      <c r="AI82" s="79" t="e">
        <f>ROUND(#REF!-#REF!+#REF!-#REF!,0)*Exp_outras_excl/1000</f>
        <v>#REF!</v>
      </c>
      <c r="AJ82" s="79" t="e">
        <f>ROUND(#REF!-#REF!+#REF!-#REF!,0)*Exp_outras_excl/1000</f>
        <v>#REF!</v>
      </c>
      <c r="AK82" s="79" t="e">
        <f>ROUND(#REF!-#REF!+#REF!-#REF!,0)*Exp_outras_excl/1000</f>
        <v>#REF!</v>
      </c>
      <c r="AL82" s="79" t="e">
        <f>ROUND(#REF!-#REF!+#REF!-#REF!,0)*Exp_outras_excl/1000</f>
        <v>#REF!</v>
      </c>
      <c r="AM82" s="79" t="e">
        <f>ROUND(#REF!-#REF!+#REF!-#REF!,0)*Exp_outras_excl/1000</f>
        <v>#REF!</v>
      </c>
      <c r="AN82" s="79" t="e">
        <f>ROUND(#REF!-#REF!+#REF!-#REF!,0)*Exp_outras_excl/1000</f>
        <v>#REF!</v>
      </c>
      <c r="AO82" s="79" t="e">
        <f>ROUND(#REF!-#REF!+#REF!-#REF!,0)*Exp_outras_excl/1000</f>
        <v>#REF!</v>
      </c>
      <c r="AP82" s="79" t="e">
        <f>ROUND(#REF!-#REF!+#REF!-#REF!,0)*Exp_outras_excl/1000</f>
        <v>#REF!</v>
      </c>
      <c r="AQ82" s="79" t="e">
        <f>ROUND(#REF!-#REF!+#REF!-#REF!,0)*Exp_outras_excl/1000</f>
        <v>#REF!</v>
      </c>
      <c r="AR82" s="79" t="e">
        <f>ROUND(#REF!-#REF!+#REF!-#REF!,0)*Exp_outras_excl/1000</f>
        <v>#REF!</v>
      </c>
      <c r="AS82" s="79" t="e">
        <f>ROUND(#REF!-#REF!+#REF!-#REF!,0)*Exp_outras_excl/1000</f>
        <v>#REF!</v>
      </c>
      <c r="AT82" s="79" t="e">
        <f>ROUND(#REF!-#REF!+#REF!-#REF!,0)*Exp_outras_excl/1000</f>
        <v>#REF!</v>
      </c>
      <c r="AU82" s="79" t="e">
        <f>ROUND(#REF!-#REF!+#REF!-#REF!,0)*Exp_outras_excl/1000</f>
        <v>#REF!</v>
      </c>
      <c r="AV82" s="79" t="e">
        <f>ROUND(#REF!-#REF!+#REF!-#REF!,0)*Exp_outras_excl/1000</f>
        <v>#REF!</v>
      </c>
      <c r="AW82" s="79" t="e">
        <f>ROUND(#REF!-#REF!+#REF!-#REF!,0)*Exp_outras_excl/1000</f>
        <v>#REF!</v>
      </c>
      <c r="AX82" s="79" t="e">
        <f>ROUND(#REF!-#REF!+#REF!-#REF!,0)*Exp_outras_excl/1000</f>
        <v>#REF!</v>
      </c>
      <c r="AY82" s="79" t="e">
        <f>ROUND(#REF!-#REF!+#REF!-#REF!,0)*Exp_outras_excl/1000</f>
        <v>#REF!</v>
      </c>
      <c r="AZ82" s="79" t="e">
        <f>ROUND(#REF!-#REF!+#REF!-#REF!,0)*Exp_outras_excl/1000</f>
        <v>#REF!</v>
      </c>
      <c r="BA82" s="79" t="e">
        <f>ROUND(#REF!-#REF!+#REF!-#REF!,0)*Exp_outras_excl/1000</f>
        <v>#REF!</v>
      </c>
      <c r="BB82" s="79" t="e">
        <f>ROUND(#REF!-#REF!+#REF!-#REF!,0)*Exp_outras_excl/1000</f>
        <v>#REF!</v>
      </c>
      <c r="BC82" s="79" t="e">
        <f>ROUND(#REF!-#REF!+#REF!-#REF!,0)*Exp_outras_excl/1000</f>
        <v>#REF!</v>
      </c>
      <c r="BD82" s="79" t="e">
        <f>ROUND(#REF!-#REF!+#REF!-#REF!,0)*Exp_outras_excl/1000</f>
        <v>#REF!</v>
      </c>
      <c r="BE82" s="79" t="e">
        <f>ROUND(#REF!-#REF!+#REF!-#REF!,0)*Exp_outras_excl/1000</f>
        <v>#REF!</v>
      </c>
      <c r="BF82" s="79" t="e">
        <f>ROUND(#REF!-#REF!+#REF!-#REF!,0)*Exp_outras_excl/1000</f>
        <v>#REF!</v>
      </c>
      <c r="BG82" s="79" t="e">
        <f>ROUND(#REF!-#REF!+#REF!-#REF!,0)*Exp_outras_excl/1000</f>
        <v>#REF!</v>
      </c>
      <c r="BH82" s="79" t="e">
        <f>ROUND(#REF!-#REF!+#REF!-#REF!,0)*Exp_outras_excl/1000</f>
        <v>#REF!</v>
      </c>
      <c r="BI82" s="79" t="e">
        <f>ROUND(#REF!-#REF!+#REF!-#REF!,0)*Exp_outras_excl/1000</f>
        <v>#REF!</v>
      </c>
      <c r="BJ82" s="79" t="e">
        <f>ROUND(#REF!-#REF!+#REF!-#REF!,0)*Exp_outras_excl/1000</f>
        <v>#REF!</v>
      </c>
      <c r="BK82" s="79" t="e">
        <f>ROUND(#REF!-#REF!+#REF!-#REF!,0)*Exp_outras_excl/1000</f>
        <v>#REF!</v>
      </c>
      <c r="BL82" s="79" t="e">
        <f>ROUND(#REF!-#REF!+#REF!-#REF!,0)*Exp_outras_excl/1000</f>
        <v>#REF!</v>
      </c>
      <c r="BM82" s="79" t="e">
        <f>ROUND(#REF!-#REF!+#REF!-#REF!,0)*Exp_outras_excl/1000</f>
        <v>#REF!</v>
      </c>
      <c r="BN82" s="79" t="e">
        <f>ROUND(#REF!-#REF!+#REF!-#REF!,0)*Exp_outras_excl/1000</f>
        <v>#REF!</v>
      </c>
      <c r="BO82" s="79" t="e">
        <f>ROUND(#REF!-#REF!+#REF!-#REF!,0)*Exp_outras_excl/1000</f>
        <v>#REF!</v>
      </c>
      <c r="BP82" s="79" t="e">
        <f>ROUND(#REF!-#REF!+#REF!-#REF!,0)*Exp_outras_excl/1000</f>
        <v>#REF!</v>
      </c>
      <c r="BQ82" s="79" t="e">
        <f>ROUND(#REF!-#REF!+#REF!-#REF!,0)*Exp_outras_excl/1000</f>
        <v>#REF!</v>
      </c>
      <c r="BR82" s="79" t="e">
        <f>ROUND(#REF!-#REF!+#REF!-#REF!,0)*Exp_outras_excl/1000</f>
        <v>#REF!</v>
      </c>
      <c r="BS82" s="79" t="e">
        <f>ROUND(#REF!-#REF!+#REF!-#REF!,0)*Exp_outras_excl/1000</f>
        <v>#REF!</v>
      </c>
      <c r="BT82" s="79" t="e">
        <f>ROUND(#REF!-#REF!+#REF!-#REF!,0)*Exp_outras_excl/1000</f>
        <v>#REF!</v>
      </c>
      <c r="BU82" s="79" t="e">
        <f>ROUND(#REF!-#REF!+#REF!-#REF!,0)*Exp_outras_excl/1000</f>
        <v>#REF!</v>
      </c>
      <c r="BV82" s="79" t="e">
        <f>ROUND(#REF!-#REF!+#REF!-#REF!,0)*Exp_outras_excl/1000</f>
        <v>#REF!</v>
      </c>
      <c r="BW82" s="79" t="e">
        <f>ROUND(#REF!-#REF!+#REF!-#REF!,0)*Exp_outras_excl/1000</f>
        <v>#REF!</v>
      </c>
      <c r="BX82" s="79" t="e">
        <f>ROUND(#REF!-#REF!+#REF!-#REF!,0)*Exp_outras_excl/1000</f>
        <v>#REF!</v>
      </c>
      <c r="BY82" s="79" t="e">
        <f>ROUND(#REF!-#REF!+#REF!-#REF!,0)*Exp_outras_excl/1000</f>
        <v>#REF!</v>
      </c>
      <c r="BZ82" s="79" t="e">
        <f>ROUND(#REF!-#REF!+#REF!-#REF!,0)*Exp_outras_excl/1000</f>
        <v>#REF!</v>
      </c>
      <c r="CA82" s="79" t="e">
        <f>ROUND(#REF!-#REF!+#REF!-#REF!,0)*Exp_outras_excl/1000</f>
        <v>#REF!</v>
      </c>
      <c r="CB82" s="79" t="e">
        <f>ROUND(#REF!-#REF!+#REF!-#REF!,0)*Exp_outras_excl/1000</f>
        <v>#REF!</v>
      </c>
      <c r="CC82" s="79" t="e">
        <f>ROUND(#REF!-#REF!+#REF!-#REF!,0)*Exp_outras_excl/1000</f>
        <v>#REF!</v>
      </c>
      <c r="CD82" s="79" t="e">
        <f>ROUND(#REF!-#REF!+#REF!-#REF!,0)*Exp_outras_excl/1000</f>
        <v>#REF!</v>
      </c>
      <c r="CE82" s="79" t="e">
        <f>ROUND(#REF!-#REF!+#REF!-#REF!,0)*Exp_outras_excl/1000</f>
        <v>#REF!</v>
      </c>
      <c r="CF82" s="79" t="e">
        <f>ROUND(#REF!-#REF!+#REF!-#REF!,0)*Exp_outras_excl/1000</f>
        <v>#REF!</v>
      </c>
      <c r="CG82" s="79" t="e">
        <f>ROUND(#REF!-#REF!+#REF!-#REF!,0)*Exp_outras_excl/1000</f>
        <v>#REF!</v>
      </c>
      <c r="CH82" s="79" t="e">
        <f>ROUND(#REF!-#REF!+#REF!-#REF!,0)*Exp_outras_excl/1000</f>
        <v>#REF!</v>
      </c>
      <c r="CI82" s="79" t="e">
        <f>ROUND(#REF!-#REF!+#REF!-#REF!,0)*Exp_outras_excl/1000</f>
        <v>#REF!</v>
      </c>
      <c r="CJ82" s="79" t="e">
        <f>ROUND(#REF!-#REF!+#REF!-#REF!,0)*Exp_outras_excl/1000</f>
        <v>#REF!</v>
      </c>
      <c r="CK82" s="79" t="e">
        <f>ROUND(#REF!-#REF!+#REF!-#REF!,0)*Exp_outras_excl/1000</f>
        <v>#REF!</v>
      </c>
      <c r="CL82" s="79" t="e">
        <f>ROUND(#REF!-#REF!+#REF!-#REF!,0)*Exp_outras_excl/1000</f>
        <v>#REF!</v>
      </c>
      <c r="CM82" s="79" t="e">
        <f>ROUND(#REF!-#REF!+#REF!-#REF!,0)*Exp_outras_excl/1000</f>
        <v>#REF!</v>
      </c>
      <c r="CN82" s="79" t="e">
        <f>ROUND(#REF!-#REF!+#REF!-#REF!,0)*Exp_outras_excl/1000</f>
        <v>#REF!</v>
      </c>
      <c r="CO82" s="79" t="e">
        <f>ROUND(#REF!-#REF!+#REF!-#REF!,0)*Exp_outras_excl/1000</f>
        <v>#REF!</v>
      </c>
      <c r="CP82" s="79" t="e">
        <f>ROUND(#REF!-#REF!+#REF!-#REF!,0)*Exp_outras_excl/1000</f>
        <v>#REF!</v>
      </c>
      <c r="CQ82" s="79" t="e">
        <f>ROUND(#REF!-#REF!+#REF!-#REF!,0)*Exp_outras_excl/1000</f>
        <v>#REF!</v>
      </c>
      <c r="CR82" s="79" t="e">
        <f>ROUND(#REF!-#REF!+#REF!-#REF!,0)*Exp_outras_excl/1000</f>
        <v>#REF!</v>
      </c>
      <c r="CS82" s="79" t="e">
        <f>ROUND(#REF!-#REF!+#REF!-#REF!,0)*Exp_outras_excl/1000</f>
        <v>#REF!</v>
      </c>
      <c r="CT82" s="79" t="e">
        <f>ROUND(#REF!-#REF!+#REF!-#REF!,0)*Exp_outras_excl/1000</f>
        <v>#REF!</v>
      </c>
      <c r="CU82" s="79" t="e">
        <f>ROUND(#REF!-#REF!+#REF!-#REF!,0)*Exp_outras_excl/1000</f>
        <v>#REF!</v>
      </c>
      <c r="CV82" s="79" t="e">
        <f>ROUND(#REF!-#REF!+#REF!-#REF!,0)*Exp_outras_excl/1000</f>
        <v>#REF!</v>
      </c>
      <c r="CW82" s="79" t="e">
        <f>ROUND(#REF!-#REF!+#REF!-#REF!,0)*Exp_outras_excl/1000</f>
        <v>#REF!</v>
      </c>
      <c r="CX82" s="79" t="e">
        <f>ROUND(#REF!-#REF!+#REF!-#REF!,0)*Exp_outras_excl/1000</f>
        <v>#REF!</v>
      </c>
      <c r="CY82" s="79" t="e">
        <f>ROUND(#REF!-#REF!+#REF!-#REF!,0)*Exp_outras_excl/1000</f>
        <v>#REF!</v>
      </c>
      <c r="CZ82" s="79" t="e">
        <f>ROUND(#REF!-#REF!+#REF!-#REF!,0)*Exp_outras_excl/1000</f>
        <v>#REF!</v>
      </c>
      <c r="DA82" s="79" t="e">
        <f>ROUND(#REF!-#REF!+#REF!-#REF!,0)*Exp_outras_excl/1000</f>
        <v>#REF!</v>
      </c>
      <c r="DB82" s="79" t="e">
        <f>ROUND(#REF!-#REF!+#REF!-#REF!,0)*Exp_outras_excl/1000</f>
        <v>#REF!</v>
      </c>
      <c r="DC82" s="79" t="e">
        <f>ROUND(#REF!-#REF!+#REF!-#REF!,0)*Exp_outras_excl/1000</f>
        <v>#REF!</v>
      </c>
      <c r="DD82" s="79" t="e">
        <f>ROUND(#REF!-#REF!+#REF!-#REF!,0)*Exp_outras_excl/1000</f>
        <v>#REF!</v>
      </c>
      <c r="DE82" s="79" t="e">
        <f>ROUND(#REF!-#REF!+#REF!-#REF!,0)*Exp_outras_excl/1000</f>
        <v>#REF!</v>
      </c>
      <c r="DF82" s="79" t="e">
        <f>ROUND(#REF!-#REF!+#REF!-#REF!,0)*Exp_outras_excl/1000</f>
        <v>#REF!</v>
      </c>
      <c r="DG82" s="79" t="e">
        <f>ROUND(#REF!-#REF!+#REF!-#REF!,0)*Exp_outras_excl/1000</f>
        <v>#REF!</v>
      </c>
      <c r="DH82" s="79" t="e">
        <f>ROUND(#REF!-#REF!+#REF!-#REF!,0)*Exp_outras_excl/1000</f>
        <v>#REF!</v>
      </c>
      <c r="DI82" s="79" t="e">
        <f>ROUND(#REF!-#REF!+#REF!-#REF!,0)*Exp_outras_excl/1000</f>
        <v>#REF!</v>
      </c>
      <c r="DJ82" s="79" t="e">
        <f>ROUND(#REF!-#REF!+#REF!-#REF!,0)*Exp_outras_excl/1000</f>
        <v>#REF!</v>
      </c>
      <c r="DK82" s="79" t="e">
        <f>ROUND(#REF!-#REF!+#REF!-#REF!,0)*Exp_outras_excl/1000</f>
        <v>#REF!</v>
      </c>
      <c r="DL82" s="79" t="e">
        <f>ROUND(#REF!-#REF!+#REF!-#REF!,0)*Exp_outras_excl/1000</f>
        <v>#REF!</v>
      </c>
      <c r="DM82" s="79" t="e">
        <f>ROUND(#REF!-#REF!+#REF!-#REF!,0)*Exp_outras_excl/1000</f>
        <v>#REF!</v>
      </c>
      <c r="DN82" s="79" t="e">
        <f>ROUND(#REF!-#REF!+#REF!-#REF!,0)*Exp_outras_excl/1000</f>
        <v>#REF!</v>
      </c>
      <c r="DO82" s="79" t="e">
        <f>ROUND(#REF!-#REF!+#REF!-#REF!,0)*Exp_outras_excl/1000</f>
        <v>#REF!</v>
      </c>
      <c r="DP82" s="79" t="e">
        <f>ROUND(#REF!-#REF!+#REF!-#REF!,0)*Exp_outras_excl/1000</f>
        <v>#REF!</v>
      </c>
      <c r="DQ82" s="79" t="e">
        <f>ROUND(#REF!-#REF!+#REF!-#REF!,0)*Exp_outras_excl/1000</f>
        <v>#REF!</v>
      </c>
      <c r="DR82" s="79" t="e">
        <f>ROUND(#REF!-#REF!+#REF!-#REF!,0)*Exp_outras_excl/1000</f>
        <v>#REF!</v>
      </c>
      <c r="DS82" s="79" t="e">
        <f>ROUND(#REF!-#REF!+#REF!-#REF!,0)*Exp_outras_excl/1000</f>
        <v>#REF!</v>
      </c>
      <c r="DT82" s="79" t="e">
        <f>ROUND(#REF!-#REF!+#REF!-#REF!,0)*Exp_outras_excl/1000</f>
        <v>#REF!</v>
      </c>
      <c r="DU82" s="79" t="e">
        <f>ROUND(#REF!-#REF!+#REF!-#REF!,0)*Exp_outras_excl/1000</f>
        <v>#REF!</v>
      </c>
      <c r="DV82" s="79" t="e">
        <f>ROUND(#REF!-#REF!+#REF!-#REF!,0)*Exp_outras_excl/1000</f>
        <v>#REF!</v>
      </c>
      <c r="DW82" s="79" t="e">
        <f>ROUND(#REF!-#REF!+#REF!-#REF!,0)*Exp_outras_excl/1000</f>
        <v>#REF!</v>
      </c>
      <c r="DX82" s="79" t="e">
        <f>ROUND(#REF!-#REF!+#REF!-#REF!,0)*Exp_outras_excl/1000</f>
        <v>#REF!</v>
      </c>
      <c r="DY82" s="79" t="e">
        <f>ROUND(#REF!-#REF!+#REF!-#REF!,0)*Exp_outras_excl/1000</f>
        <v>#REF!</v>
      </c>
      <c r="DZ82" s="79" t="e">
        <f>ROUND(#REF!-#REF!+#REF!-#REF!,0)*Exp_outras_excl/1000</f>
        <v>#REF!</v>
      </c>
      <c r="EA82" s="79" t="e">
        <f>ROUND(#REF!-#REF!+#REF!-#REF!,0)*Exp_outras_excl/1000</f>
        <v>#REF!</v>
      </c>
      <c r="EB82" s="79" t="e">
        <f>ROUND(#REF!-#REF!+#REF!-#REF!,0)*Exp_outras_excl/1000</f>
        <v>#REF!</v>
      </c>
      <c r="EC82" s="79" t="e">
        <f>ROUND(#REF!-#REF!+#REF!-#REF!,0)*Exp_outras_excl/1000</f>
        <v>#REF!</v>
      </c>
      <c r="ED82" s="79" t="e">
        <f>ROUND(#REF!-#REF!+#REF!-#REF!,0)*Exp_outras_excl/1000</f>
        <v>#REF!</v>
      </c>
      <c r="EE82" s="79" t="e">
        <f>ROUND(#REF!-#REF!+#REF!-#REF!,0)*Exp_outras_excl/1000</f>
        <v>#REF!</v>
      </c>
      <c r="EF82" s="79" t="e">
        <f>ROUND(#REF!-#REF!+#REF!-#REF!,0)*Exp_outras_excl/1000</f>
        <v>#REF!</v>
      </c>
      <c r="EG82" s="79" t="e">
        <f>ROUND(#REF!-#REF!+#REF!-#REF!,0)*Exp_outras_excl/1000</f>
        <v>#REF!</v>
      </c>
      <c r="EH82" s="79" t="e">
        <f>ROUND(#REF!-#REF!+#REF!-#REF!,0)*Exp_outras_excl/1000</f>
        <v>#REF!</v>
      </c>
      <c r="EI82" s="79" t="e">
        <f>ROUND(#REF!-#REF!+#REF!-#REF!,0)*Exp_outras_excl/1000</f>
        <v>#REF!</v>
      </c>
      <c r="EJ82" s="79" t="e">
        <f>ROUND(#REF!-#REF!+#REF!-#REF!,0)*Exp_outras_excl/1000</f>
        <v>#REF!</v>
      </c>
      <c r="EK82" s="79" t="e">
        <f>ROUND(#REF!-#REF!+#REF!-#REF!,0)*Exp_outras_excl/1000</f>
        <v>#REF!</v>
      </c>
      <c r="EL82" s="79" t="e">
        <f>ROUND(#REF!-#REF!+#REF!-#REF!,0)*Exp_outras_excl/1000</f>
        <v>#REF!</v>
      </c>
      <c r="EM82" s="79" t="e">
        <f>ROUND(#REF!-#REF!+#REF!-#REF!,0)*Exp_outras_excl/1000</f>
        <v>#REF!</v>
      </c>
      <c r="EN82" s="79" t="e">
        <f>ROUND(#REF!-#REF!+#REF!-#REF!,0)*Exp_outras_excl/1000</f>
        <v>#REF!</v>
      </c>
      <c r="EO82" s="79" t="e">
        <f>ROUND(#REF!-#REF!+#REF!-#REF!,0)*Exp_outras_excl/1000</f>
        <v>#REF!</v>
      </c>
      <c r="EP82" s="79" t="e">
        <f>ROUND(#REF!-#REF!+#REF!-#REF!,0)*Exp_outras_excl/1000</f>
        <v>#REF!</v>
      </c>
      <c r="EQ82" s="79" t="e">
        <f>ROUND(#REF!-#REF!+#REF!-#REF!,0)*Exp_outras_excl/1000</f>
        <v>#REF!</v>
      </c>
      <c r="ER82" s="79" t="e">
        <f>ROUND(#REF!-#REF!+#REF!-#REF!,0)*Exp_outras_excl/1000</f>
        <v>#REF!</v>
      </c>
      <c r="ES82" s="79" t="e">
        <f>ROUND(#REF!-#REF!+#REF!-#REF!,0)*Exp_outras_excl/1000</f>
        <v>#REF!</v>
      </c>
      <c r="ET82" s="79" t="e">
        <f>ROUND(#REF!-#REF!+#REF!-#REF!,0)*Exp_outras_excl/1000</f>
        <v>#REF!</v>
      </c>
      <c r="EU82" s="79" t="e">
        <f>ROUND(#REF!-#REF!+#REF!-#REF!,0)*Exp_outras_excl/1000</f>
        <v>#REF!</v>
      </c>
      <c r="EV82" s="79" t="e">
        <f>ROUND(#REF!-#REF!+#REF!-#REF!,0)*Exp_outras_excl/1000</f>
        <v>#REF!</v>
      </c>
      <c r="EW82" s="79" t="e">
        <f>ROUND(#REF!-#REF!+#REF!-#REF!,0)*Exp_outras_excl/1000</f>
        <v>#REF!</v>
      </c>
      <c r="EX82" s="79" t="e">
        <f>ROUND(#REF!-#REF!+#REF!-#REF!,0)*Exp_outras_excl/1000</f>
        <v>#REF!</v>
      </c>
      <c r="EY82" s="79" t="e">
        <f>ROUND(#REF!-#REF!+#REF!-#REF!,0)*Exp_outras_excl/1000</f>
        <v>#REF!</v>
      </c>
      <c r="EZ82" s="79" t="e">
        <f>ROUND(#REF!-#REF!+#REF!-#REF!,0)*Exp_outras_excl/1000</f>
        <v>#REF!</v>
      </c>
      <c r="FA82" s="79" t="e">
        <f>ROUND(#REF!-#REF!+#REF!-#REF!,0)*Exp_outras_excl/1000</f>
        <v>#REF!</v>
      </c>
      <c r="FB82" s="79" t="e">
        <f>ROUND(#REF!-#REF!+#REF!-#REF!,0)*Exp_outras_excl/1000</f>
        <v>#REF!</v>
      </c>
      <c r="FC82" s="79" t="e">
        <f>ROUND(#REF!-#REF!+#REF!-#REF!,0)*Exp_outras_excl/1000</f>
        <v>#REF!</v>
      </c>
      <c r="FD82" s="79" t="e">
        <f>ROUND(#REF!-#REF!+#REF!-#REF!,0)*Exp_outras_excl/1000</f>
        <v>#REF!</v>
      </c>
      <c r="FE82" s="79" t="e">
        <f>ROUND(#REF!-#REF!+#REF!-#REF!,0)*Exp_outras_excl/1000</f>
        <v>#REF!</v>
      </c>
      <c r="FF82" s="79" t="e">
        <f>ROUND(#REF!-#REF!+#REF!-#REF!,0)*Exp_outras_excl/1000</f>
        <v>#REF!</v>
      </c>
      <c r="FG82" s="79" t="e">
        <f>ROUND(#REF!-#REF!+#REF!-#REF!,0)*Exp_outras_excl/1000</f>
        <v>#REF!</v>
      </c>
      <c r="FH82" s="79" t="e">
        <f>ROUND(#REF!-#REF!+#REF!-#REF!,0)*Exp_outras_excl/1000</f>
        <v>#REF!</v>
      </c>
      <c r="FI82" s="79" t="e">
        <f>ROUND(#REF!-#REF!+#REF!-#REF!,0)*Exp_outras_excl/1000</f>
        <v>#REF!</v>
      </c>
      <c r="FJ82" s="79" t="e">
        <f>ROUND(#REF!-#REF!+#REF!-#REF!,0)*Exp_outras_excl/1000</f>
        <v>#REF!</v>
      </c>
      <c r="FK82" s="79" t="e">
        <f>ROUND(#REF!-#REF!+#REF!-#REF!,0)*Exp_outras_excl/1000</f>
        <v>#REF!</v>
      </c>
      <c r="FL82" s="79" t="e">
        <f>ROUND(#REF!-#REF!+#REF!-#REF!,0)*Exp_outras_excl/1000</f>
        <v>#REF!</v>
      </c>
      <c r="FM82" s="79" t="e">
        <f>ROUND(#REF!-#REF!+#REF!-#REF!,0)*Exp_outras_excl/1000</f>
        <v>#REF!</v>
      </c>
      <c r="FN82" s="79" t="e">
        <f>ROUND(#REF!-#REF!+#REF!-#REF!,0)*Exp_outras_excl/1000</f>
        <v>#REF!</v>
      </c>
      <c r="FO82" s="79" t="e">
        <f>ROUND(#REF!-#REF!+#REF!-#REF!,0)*Exp_outras_excl/1000</f>
        <v>#REF!</v>
      </c>
      <c r="FP82" s="79" t="e">
        <f>ROUND(#REF!-#REF!+#REF!-#REF!,0)*Exp_outras_excl/1000</f>
        <v>#REF!</v>
      </c>
      <c r="FQ82" s="79" t="e">
        <f>ROUND(#REF!-#REF!+#REF!-#REF!,0)*Exp_outras_excl/1000</f>
        <v>#REF!</v>
      </c>
      <c r="FR82" s="79" t="e">
        <f>ROUND(#REF!-#REF!+#REF!-#REF!,0)*Exp_outras_excl/1000</f>
        <v>#REF!</v>
      </c>
      <c r="FS82" s="79" t="e">
        <f>ROUND(#REF!-#REF!+#REF!-#REF!,0)*Exp_outras_excl/1000</f>
        <v>#REF!</v>
      </c>
      <c r="FT82" s="79" t="e">
        <f>ROUND(#REF!-#REF!+#REF!-#REF!,0)*Exp_outras_excl/1000</f>
        <v>#REF!</v>
      </c>
      <c r="FU82" s="79" t="e">
        <f>ROUND(#REF!-#REF!+#REF!-#REF!,0)*Exp_outras_excl/1000</f>
        <v>#REF!</v>
      </c>
      <c r="FV82" s="79" t="e">
        <f>ROUND(#REF!-#REF!+#REF!-#REF!,0)*Exp_outras_excl/1000</f>
        <v>#REF!</v>
      </c>
      <c r="FW82" s="79" t="e">
        <f>ROUND(#REF!-#REF!+#REF!-#REF!,0)*Exp_outras_excl/1000</f>
        <v>#REF!</v>
      </c>
      <c r="FX82" s="79" t="e">
        <f>ROUND(#REF!-#REF!+#REF!-#REF!,0)*Exp_outras_excl/1000</f>
        <v>#REF!</v>
      </c>
      <c r="FY82" s="79" t="e">
        <f>ROUND(#REF!-#REF!+#REF!-#REF!,0)*Exp_outras_excl/1000</f>
        <v>#REF!</v>
      </c>
      <c r="FZ82" s="79" t="e">
        <f>ROUND(#REF!-#REF!+#REF!-#REF!,0)*Exp_outras_excl/1000</f>
        <v>#REF!</v>
      </c>
      <c r="GA82" s="79" t="e">
        <f>ROUND(#REF!-#REF!+#REF!-#REF!,0)*Exp_outras_excl/1000</f>
        <v>#REF!</v>
      </c>
      <c r="GB82" s="79" t="e">
        <f>ROUND(#REF!-#REF!+#REF!-#REF!,0)*Exp_outras_excl/1000</f>
        <v>#REF!</v>
      </c>
      <c r="GC82" s="79" t="e">
        <f>ROUND(#REF!-#REF!+#REF!-#REF!,0)*Exp_outras_excl/1000</f>
        <v>#REF!</v>
      </c>
      <c r="GD82" s="79" t="e">
        <f>ROUND(#REF!-#REF!+#REF!-#REF!,0)*Exp_outras_excl/1000</f>
        <v>#REF!</v>
      </c>
      <c r="GE82" s="79" t="e">
        <f>ROUND(#REF!-#REF!+#REF!-#REF!,0)*Exp_outras_excl/1000</f>
        <v>#REF!</v>
      </c>
      <c r="GF82" s="79" t="e">
        <f>ROUND(#REF!-#REF!+#REF!-#REF!,0)*Exp_outras_excl/1000</f>
        <v>#REF!</v>
      </c>
      <c r="GG82" s="79" t="e">
        <f>ROUND(#REF!-#REF!+#REF!-#REF!,0)*Exp_outras_excl/1000</f>
        <v>#REF!</v>
      </c>
      <c r="GH82" s="79" t="e">
        <f>ROUND(#REF!-#REF!+#REF!-#REF!,0)*Exp_outras_excl/1000</f>
        <v>#REF!</v>
      </c>
      <c r="GI82" s="79" t="e">
        <f>ROUND(#REF!-#REF!+#REF!-#REF!,0)*Exp_outras_excl/1000</f>
        <v>#REF!</v>
      </c>
      <c r="GJ82" s="79" t="e">
        <f>ROUND(#REF!-#REF!+#REF!-#REF!,0)*Exp_outras_excl/1000</f>
        <v>#REF!</v>
      </c>
      <c r="GK82" s="79" t="e">
        <f>ROUND(#REF!-#REF!+#REF!-#REF!,0)*Exp_outras_excl/1000</f>
        <v>#REF!</v>
      </c>
      <c r="GL82" s="79" t="e">
        <f>ROUND(#REF!-#REF!+#REF!-#REF!,0)*Exp_outras_excl/1000</f>
        <v>#REF!</v>
      </c>
      <c r="GM82" s="79" t="e">
        <f>ROUND(#REF!-#REF!+#REF!-#REF!,0)*Exp_outras_excl/1000</f>
        <v>#REF!</v>
      </c>
      <c r="GN82" s="79" t="e">
        <f>ROUND(#REF!-#REF!+#REF!-#REF!,0)*Exp_outras_excl/1000</f>
        <v>#REF!</v>
      </c>
      <c r="GO82" s="79" t="e">
        <f>ROUND(#REF!-#REF!+#REF!-#REF!,0)*Exp_outras_excl/1000</f>
        <v>#REF!</v>
      </c>
      <c r="GP82" s="79" t="e">
        <f>ROUND(#REF!-#REF!+#REF!-#REF!,0)*Exp_outras_excl/1000</f>
        <v>#REF!</v>
      </c>
      <c r="GQ82" s="79" t="e">
        <f>ROUND(#REF!-#REF!+#REF!-#REF!,0)*Exp_outras_excl/1000</f>
        <v>#REF!</v>
      </c>
      <c r="GR82" s="79" t="e">
        <f>ROUND(#REF!-#REF!+#REF!-#REF!,0)*Exp_outras_excl/1000</f>
        <v>#REF!</v>
      </c>
      <c r="GS82" s="79" t="e">
        <f>ROUND(#REF!-#REF!+#REF!-#REF!,0)*Exp_outras_excl/1000</f>
        <v>#REF!</v>
      </c>
      <c r="GT82" s="79" t="e">
        <f>ROUND(#REF!-#REF!+#REF!-#REF!,0)*Exp_outras_excl/1000</f>
        <v>#REF!</v>
      </c>
      <c r="GU82" s="79" t="e">
        <f>ROUND(#REF!-#REF!+#REF!-#REF!,0)*Exp_outras_excl/1000</f>
        <v>#REF!</v>
      </c>
      <c r="GV82" s="79" t="e">
        <f>ROUND(#REF!-#REF!+#REF!-#REF!,0)*Exp_outras_excl/1000</f>
        <v>#REF!</v>
      </c>
      <c r="GW82" s="79" t="e">
        <f>ROUND(#REF!-#REF!+#REF!-#REF!,0)*Exp_outras_excl/1000</f>
        <v>#REF!</v>
      </c>
      <c r="GX82" s="79" t="e">
        <f>ROUND(#REF!-#REF!+#REF!-#REF!,0)*Exp_outras_excl/1000</f>
        <v>#REF!</v>
      </c>
      <c r="GY82" s="79" t="e">
        <f>ROUND(#REF!-#REF!+#REF!-#REF!,0)*Exp_outras_excl/1000</f>
        <v>#REF!</v>
      </c>
      <c r="GZ82" s="79" t="e">
        <f>ROUND(#REF!-#REF!+#REF!-#REF!,0)*Exp_outras_excl/1000</f>
        <v>#REF!</v>
      </c>
      <c r="HA82" s="79" t="e">
        <f>ROUND(#REF!-#REF!+#REF!-#REF!,0)*Exp_outras_excl/1000</f>
        <v>#REF!</v>
      </c>
      <c r="HB82" s="79" t="e">
        <f>ROUND(#REF!-#REF!+#REF!-#REF!,0)*Exp_outras_excl/1000</f>
        <v>#REF!</v>
      </c>
      <c r="HC82" s="79" t="e">
        <f>ROUND(#REF!-#REF!+#REF!-#REF!,0)*Exp_outras_excl/1000</f>
        <v>#REF!</v>
      </c>
      <c r="HD82" s="79" t="e">
        <f>ROUND(#REF!-#REF!+#REF!-#REF!,0)*Exp_outras_excl/1000</f>
        <v>#REF!</v>
      </c>
      <c r="HE82" s="79" t="e">
        <f>ROUND(#REF!-#REF!+#REF!-#REF!,0)*Exp_outras_excl/1000</f>
        <v>#REF!</v>
      </c>
      <c r="HF82" s="79" t="e">
        <f>ROUND(#REF!-#REF!+#REF!-#REF!,0)*Exp_outras_excl/1000</f>
        <v>#REF!</v>
      </c>
      <c r="HG82" s="79" t="e">
        <f>ROUND(#REF!-#REF!+#REF!-#REF!,0)*Exp_outras_excl/1000</f>
        <v>#REF!</v>
      </c>
      <c r="HH82" s="79" t="e">
        <f>ROUND(#REF!-#REF!+#REF!-#REF!,0)*Exp_outras_excl/1000</f>
        <v>#REF!</v>
      </c>
      <c r="HI82" s="79" t="e">
        <f>ROUND(#REF!-#REF!+#REF!-#REF!,0)*Exp_outras_excl/1000</f>
        <v>#REF!</v>
      </c>
    </row>
    <row r="83" spans="1:217" s="109" customFormat="1" x14ac:dyDescent="0.2">
      <c r="A83" s="113" t="s">
        <v>386</v>
      </c>
      <c r="B83" s="114">
        <v>0</v>
      </c>
      <c r="C83" s="114">
        <v>0</v>
      </c>
      <c r="D83" s="115">
        <v>0</v>
      </c>
      <c r="E83" s="115">
        <v>0</v>
      </c>
      <c r="F83" s="115">
        <v>0</v>
      </c>
      <c r="G83" s="115">
        <v>0</v>
      </c>
      <c r="H83" s="115">
        <v>0</v>
      </c>
      <c r="I83" s="115">
        <v>0</v>
      </c>
      <c r="J83" s="115">
        <v>0</v>
      </c>
      <c r="K83" s="115">
        <v>0</v>
      </c>
      <c r="L83" s="115">
        <v>0</v>
      </c>
      <c r="M83" s="115">
        <v>0</v>
      </c>
      <c r="N83" s="115">
        <v>0</v>
      </c>
      <c r="O83" s="115">
        <v>0</v>
      </c>
      <c r="P83" s="115">
        <v>0</v>
      </c>
      <c r="Q83" s="115">
        <v>0</v>
      </c>
      <c r="R83" s="115">
        <v>0</v>
      </c>
      <c r="S83" s="115">
        <v>0</v>
      </c>
      <c r="T83" s="115">
        <v>0</v>
      </c>
      <c r="U83" s="115">
        <v>0</v>
      </c>
      <c r="V83" s="115">
        <v>0</v>
      </c>
      <c r="W83" s="115">
        <v>0</v>
      </c>
      <c r="X83" s="115">
        <v>0</v>
      </c>
      <c r="Y83" s="115">
        <v>0</v>
      </c>
      <c r="Z83" s="115">
        <v>0</v>
      </c>
      <c r="AA83" s="115">
        <v>0</v>
      </c>
      <c r="AB83" s="115">
        <v>0</v>
      </c>
      <c r="AC83" s="115">
        <v>0</v>
      </c>
      <c r="AD83" s="115">
        <v>0</v>
      </c>
      <c r="AE83" s="115">
        <v>0</v>
      </c>
      <c r="AF83" s="115">
        <v>0</v>
      </c>
      <c r="AG83" s="115">
        <v>0</v>
      </c>
      <c r="AH83" s="115"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v>0</v>
      </c>
      <c r="AR83" s="115">
        <v>0</v>
      </c>
      <c r="AS83" s="115">
        <v>0</v>
      </c>
      <c r="AT83" s="115">
        <v>0</v>
      </c>
      <c r="AU83" s="115">
        <v>0</v>
      </c>
      <c r="AV83" s="115">
        <v>0</v>
      </c>
      <c r="AW83" s="115">
        <v>0</v>
      </c>
      <c r="AX83" s="115">
        <v>0</v>
      </c>
      <c r="AY83" s="115">
        <v>0</v>
      </c>
      <c r="AZ83" s="115">
        <v>0</v>
      </c>
      <c r="BA83" s="115">
        <v>0</v>
      </c>
      <c r="BB83" s="115">
        <v>0</v>
      </c>
      <c r="BC83" s="115">
        <v>0</v>
      </c>
      <c r="BD83" s="115">
        <v>0</v>
      </c>
      <c r="BE83" s="115">
        <v>0</v>
      </c>
      <c r="BF83" s="115">
        <v>0</v>
      </c>
      <c r="BG83" s="115">
        <v>0</v>
      </c>
      <c r="BH83" s="115">
        <v>0</v>
      </c>
      <c r="BI83" s="115">
        <v>0</v>
      </c>
      <c r="BJ83" s="115">
        <v>0</v>
      </c>
      <c r="BK83" s="115">
        <v>0</v>
      </c>
      <c r="BL83" s="115">
        <v>0</v>
      </c>
      <c r="BM83" s="115">
        <v>0</v>
      </c>
      <c r="BN83" s="115">
        <v>0</v>
      </c>
      <c r="BO83" s="115">
        <v>0</v>
      </c>
      <c r="BP83" s="115">
        <v>0</v>
      </c>
      <c r="BQ83" s="115">
        <v>0</v>
      </c>
      <c r="BR83" s="115">
        <v>0</v>
      </c>
      <c r="BS83" s="115">
        <v>0</v>
      </c>
      <c r="BT83" s="115">
        <v>0</v>
      </c>
      <c r="BU83" s="115">
        <v>0</v>
      </c>
      <c r="BV83" s="115">
        <v>0</v>
      </c>
      <c r="BW83" s="115">
        <v>0</v>
      </c>
      <c r="BX83" s="115">
        <v>0</v>
      </c>
      <c r="BY83" s="115">
        <v>0</v>
      </c>
      <c r="BZ83" s="115">
        <v>0</v>
      </c>
      <c r="CA83" s="115">
        <v>0</v>
      </c>
      <c r="CB83" s="115">
        <v>0</v>
      </c>
      <c r="CC83" s="115">
        <v>0</v>
      </c>
      <c r="CD83" s="115">
        <v>0</v>
      </c>
      <c r="CE83" s="115">
        <v>0</v>
      </c>
      <c r="CF83" s="115">
        <v>0</v>
      </c>
      <c r="CG83" s="115">
        <v>0</v>
      </c>
      <c r="CH83" s="115">
        <v>0</v>
      </c>
      <c r="CI83" s="115">
        <v>0</v>
      </c>
      <c r="CJ83" s="115">
        <v>0</v>
      </c>
      <c r="CK83" s="115">
        <v>0</v>
      </c>
      <c r="CL83" s="115">
        <v>0</v>
      </c>
      <c r="CM83" s="115">
        <v>0</v>
      </c>
      <c r="CN83" s="115">
        <v>0</v>
      </c>
      <c r="CO83" s="115">
        <v>0</v>
      </c>
      <c r="CP83" s="115">
        <v>0</v>
      </c>
      <c r="CQ83" s="115">
        <v>0</v>
      </c>
      <c r="CR83" s="115">
        <v>0</v>
      </c>
      <c r="CS83" s="115">
        <v>0</v>
      </c>
      <c r="CT83" s="115">
        <v>0</v>
      </c>
      <c r="CU83" s="115">
        <v>0</v>
      </c>
      <c r="CV83" s="115">
        <v>0</v>
      </c>
      <c r="CW83" s="115">
        <v>0</v>
      </c>
      <c r="CX83" s="115">
        <v>0</v>
      </c>
      <c r="CY83" s="115">
        <v>0</v>
      </c>
      <c r="CZ83" s="115">
        <v>0</v>
      </c>
      <c r="DA83" s="115">
        <v>0</v>
      </c>
      <c r="DB83" s="115">
        <v>0</v>
      </c>
      <c r="DC83" s="115">
        <v>0</v>
      </c>
      <c r="DD83" s="115">
        <v>0</v>
      </c>
      <c r="DE83" s="115">
        <v>0</v>
      </c>
      <c r="DF83" s="115">
        <v>0</v>
      </c>
      <c r="DG83" s="115">
        <v>0</v>
      </c>
      <c r="DH83" s="115">
        <v>0</v>
      </c>
      <c r="DI83" s="115">
        <v>0</v>
      </c>
      <c r="DJ83" s="115">
        <v>0</v>
      </c>
      <c r="DK83" s="115">
        <v>0</v>
      </c>
      <c r="DL83" s="115">
        <v>0</v>
      </c>
      <c r="DM83" s="115">
        <v>0</v>
      </c>
      <c r="DN83" s="115">
        <v>0</v>
      </c>
      <c r="DO83" s="115">
        <v>0</v>
      </c>
      <c r="DP83" s="115">
        <v>0</v>
      </c>
      <c r="DQ83" s="115">
        <v>0</v>
      </c>
      <c r="DR83" s="115">
        <v>0</v>
      </c>
      <c r="DS83" s="115">
        <v>0</v>
      </c>
      <c r="DT83" s="115">
        <v>0</v>
      </c>
      <c r="DU83" s="115">
        <v>0</v>
      </c>
      <c r="DV83" s="115">
        <v>0</v>
      </c>
      <c r="DW83" s="115">
        <v>0</v>
      </c>
      <c r="DX83" s="115">
        <v>0</v>
      </c>
      <c r="DY83" s="115">
        <v>0</v>
      </c>
      <c r="DZ83" s="115">
        <v>0</v>
      </c>
      <c r="EA83" s="115">
        <v>0</v>
      </c>
      <c r="EB83" s="115">
        <v>0</v>
      </c>
      <c r="EC83" s="115">
        <v>0</v>
      </c>
      <c r="ED83" s="115">
        <v>0</v>
      </c>
      <c r="EE83" s="115">
        <v>0</v>
      </c>
      <c r="EF83" s="115">
        <v>0</v>
      </c>
      <c r="EG83" s="115">
        <v>0</v>
      </c>
      <c r="EH83" s="115">
        <v>0</v>
      </c>
      <c r="EI83" s="115">
        <v>0</v>
      </c>
      <c r="EJ83" s="115">
        <v>0</v>
      </c>
      <c r="EK83" s="115">
        <v>0</v>
      </c>
      <c r="EL83" s="115">
        <v>0</v>
      </c>
      <c r="EM83" s="115">
        <v>0</v>
      </c>
      <c r="EN83" s="115">
        <v>0</v>
      </c>
      <c r="EO83" s="115">
        <v>0</v>
      </c>
      <c r="EP83" s="115">
        <v>0</v>
      </c>
      <c r="EQ83" s="115">
        <v>0</v>
      </c>
      <c r="ER83" s="115">
        <v>0</v>
      </c>
      <c r="ES83" s="115">
        <v>0</v>
      </c>
      <c r="ET83" s="115">
        <v>0</v>
      </c>
      <c r="EU83" s="115">
        <v>0</v>
      </c>
      <c r="EV83" s="115">
        <v>0</v>
      </c>
      <c r="EW83" s="115">
        <v>0</v>
      </c>
      <c r="EX83" s="115">
        <v>0</v>
      </c>
      <c r="EY83" s="115">
        <v>0</v>
      </c>
      <c r="EZ83" s="115">
        <v>0</v>
      </c>
      <c r="FA83" s="115">
        <v>0</v>
      </c>
      <c r="FB83" s="115">
        <v>0</v>
      </c>
      <c r="FC83" s="115">
        <v>0</v>
      </c>
      <c r="FD83" s="115">
        <v>0</v>
      </c>
      <c r="FE83" s="115">
        <v>0</v>
      </c>
      <c r="FF83" s="115">
        <v>0</v>
      </c>
      <c r="FG83" s="115">
        <v>0</v>
      </c>
      <c r="FH83" s="115">
        <v>0</v>
      </c>
      <c r="FI83" s="115">
        <v>0</v>
      </c>
      <c r="FJ83" s="115">
        <v>0</v>
      </c>
      <c r="FK83" s="115">
        <v>0</v>
      </c>
      <c r="FL83" s="115">
        <v>0</v>
      </c>
      <c r="FM83" s="115">
        <v>0</v>
      </c>
      <c r="FN83" s="115">
        <v>0</v>
      </c>
      <c r="FO83" s="115">
        <v>0</v>
      </c>
      <c r="FP83" s="115">
        <v>0</v>
      </c>
      <c r="FQ83" s="115">
        <v>0</v>
      </c>
      <c r="FR83" s="115">
        <v>0</v>
      </c>
      <c r="FS83" s="115">
        <v>0</v>
      </c>
      <c r="FT83" s="115">
        <v>0</v>
      </c>
      <c r="FU83" s="115">
        <v>0</v>
      </c>
      <c r="FV83" s="115">
        <v>0</v>
      </c>
      <c r="FW83" s="115">
        <v>0</v>
      </c>
      <c r="FX83" s="115">
        <v>0</v>
      </c>
      <c r="FY83" s="115">
        <v>0</v>
      </c>
      <c r="FZ83" s="115">
        <v>0</v>
      </c>
      <c r="GA83" s="115">
        <v>0</v>
      </c>
      <c r="GB83" s="115">
        <v>0</v>
      </c>
      <c r="GC83" s="115">
        <v>0</v>
      </c>
      <c r="GD83" s="115">
        <v>0</v>
      </c>
      <c r="GE83" s="115">
        <v>0</v>
      </c>
      <c r="GF83" s="115">
        <v>0</v>
      </c>
      <c r="GG83" s="115">
        <v>0</v>
      </c>
      <c r="GH83" s="115">
        <v>0</v>
      </c>
      <c r="GI83" s="115">
        <v>0</v>
      </c>
      <c r="GJ83" s="115">
        <v>0</v>
      </c>
      <c r="GK83" s="115">
        <v>0</v>
      </c>
      <c r="GL83" s="115">
        <v>0</v>
      </c>
      <c r="GM83" s="115">
        <v>0</v>
      </c>
      <c r="GN83" s="115">
        <v>0</v>
      </c>
      <c r="GO83" s="115">
        <v>0</v>
      </c>
      <c r="GP83" s="115">
        <v>0</v>
      </c>
      <c r="GQ83" s="115">
        <v>0</v>
      </c>
      <c r="GR83" s="115">
        <v>0</v>
      </c>
      <c r="GS83" s="115">
        <v>0</v>
      </c>
      <c r="GT83" s="115">
        <v>0</v>
      </c>
      <c r="GU83" s="115">
        <v>0</v>
      </c>
      <c r="GV83" s="115">
        <v>0</v>
      </c>
      <c r="GW83" s="115">
        <v>0</v>
      </c>
      <c r="GX83" s="115">
        <v>0</v>
      </c>
      <c r="GY83" s="115">
        <v>0</v>
      </c>
      <c r="GZ83" s="115">
        <v>0</v>
      </c>
      <c r="HA83" s="115">
        <v>0</v>
      </c>
      <c r="HB83" s="115">
        <v>0</v>
      </c>
      <c r="HC83" s="115">
        <v>0</v>
      </c>
      <c r="HD83" s="115">
        <v>0</v>
      </c>
      <c r="HE83" s="115">
        <v>0</v>
      </c>
      <c r="HF83" s="115">
        <v>0</v>
      </c>
      <c r="HG83" s="115">
        <v>0</v>
      </c>
      <c r="HH83" s="115">
        <v>0</v>
      </c>
      <c r="HI83" s="115">
        <v>0</v>
      </c>
    </row>
    <row r="84" spans="1:217" x14ac:dyDescent="0.2">
      <c r="A84" s="29" t="s">
        <v>387</v>
      </c>
      <c r="B84" s="77">
        <v>0</v>
      </c>
      <c r="C84" s="77">
        <v>0</v>
      </c>
      <c r="D84" s="79">
        <v>0</v>
      </c>
      <c r="E84" s="79">
        <v>0</v>
      </c>
      <c r="F84" s="79">
        <v>0</v>
      </c>
      <c r="G84" s="79">
        <v>0</v>
      </c>
      <c r="H84" s="79" t="e">
        <f>ROUND(#REF!-#REF!+#REF!-#REF!,0)*Exp_outras_share/1000</f>
        <v>#REF!</v>
      </c>
      <c r="I84" s="79" t="e">
        <f>ROUND(#REF!-#REF!+#REF!-#REF!,0)*Exp_outras_share/1000</f>
        <v>#REF!</v>
      </c>
      <c r="J84" s="79" t="e">
        <f>ROUND(#REF!-#REF!+#REF!-#REF!,0)*Exp_outras_share/1000</f>
        <v>#REF!</v>
      </c>
      <c r="K84" s="79" t="e">
        <f>ROUND(#REF!-#REF!+#REF!-#REF!,0)*Exp_outras_share/1000</f>
        <v>#REF!</v>
      </c>
      <c r="L84" s="79" t="e">
        <f>ROUND(#REF!-#REF!+#REF!-#REF!,0)*Exp_outras_share/1000</f>
        <v>#REF!</v>
      </c>
      <c r="M84" s="79" t="e">
        <f>ROUND(#REF!-#REF!+#REF!-#REF!,0)*Exp_outras_share/1000</f>
        <v>#REF!</v>
      </c>
      <c r="N84" s="79" t="e">
        <f>ROUND(#REF!-#REF!+#REF!-#REF!,0)*Exp_outras_share/1000</f>
        <v>#REF!</v>
      </c>
      <c r="O84" s="79" t="e">
        <f>ROUND(#REF!-#REF!+#REF!-#REF!,0)*Exp_outras_share/1000</f>
        <v>#REF!</v>
      </c>
      <c r="P84" s="79" t="e">
        <f>ROUND(#REF!-#REF!+#REF!-#REF!,0)*Exp_outras_share/1000</f>
        <v>#REF!</v>
      </c>
      <c r="Q84" s="79" t="e">
        <f>ROUND(#REF!-#REF!+#REF!-#REF!,0)*Exp_outras_share/1000</f>
        <v>#REF!</v>
      </c>
      <c r="R84" s="79" t="e">
        <f>ROUND(#REF!-#REF!+#REF!-#REF!,0)*Exp_outras_share/1000</f>
        <v>#REF!</v>
      </c>
      <c r="S84" s="79" t="e">
        <f>ROUND(#REF!-#REF!+#REF!-#REF!,0)*Exp_outras_share/1000</f>
        <v>#REF!</v>
      </c>
      <c r="T84" s="79" t="e">
        <f>ROUND(#REF!-#REF!+#REF!-#REF!,0)*Exp_outras_share/1000</f>
        <v>#REF!</v>
      </c>
      <c r="U84" s="79" t="e">
        <f>ROUND(#REF!-#REF!+#REF!-#REF!,0)*Exp_outras_share/1000</f>
        <v>#REF!</v>
      </c>
      <c r="V84" s="79" t="e">
        <f>ROUND(#REF!-#REF!+#REF!-#REF!,0)*Exp_outras_share/1000</f>
        <v>#REF!</v>
      </c>
      <c r="W84" s="79" t="e">
        <f>ROUND(#REF!-#REF!+#REF!-#REF!,0)*Exp_outras_share/1000</f>
        <v>#REF!</v>
      </c>
      <c r="X84" s="79" t="e">
        <f>ROUND(#REF!-#REF!+#REF!-#REF!,0)*Exp_outras_share/1000</f>
        <v>#REF!</v>
      </c>
      <c r="Y84" s="79" t="e">
        <f>ROUND(#REF!-#REF!+#REF!-#REF!,0)*Exp_outras_share/1000</f>
        <v>#REF!</v>
      </c>
      <c r="Z84" s="79" t="e">
        <f>ROUND(#REF!-#REF!+#REF!-#REF!,0)*Exp_outras_share/1000</f>
        <v>#REF!</v>
      </c>
      <c r="AA84" s="79" t="e">
        <f>ROUND(#REF!-#REF!+#REF!-#REF!,0)*Exp_outras_share/1000</f>
        <v>#REF!</v>
      </c>
      <c r="AB84" s="79" t="e">
        <f>ROUND(#REF!-#REF!+#REF!-#REF!,0)*Exp_outras_share/1000</f>
        <v>#REF!</v>
      </c>
      <c r="AC84" s="79" t="e">
        <f>ROUND(#REF!-#REF!+#REF!-#REF!,0)*Exp_outras_share/1000</f>
        <v>#REF!</v>
      </c>
      <c r="AD84" s="79" t="e">
        <f>ROUND(#REF!-#REF!+#REF!-#REF!,0)*Exp_outras_share/1000</f>
        <v>#REF!</v>
      </c>
      <c r="AE84" s="79" t="e">
        <f>ROUND(#REF!-#REF!+#REF!-#REF!,0)*Exp_outras_share/1000</f>
        <v>#REF!</v>
      </c>
      <c r="AF84" s="79" t="e">
        <f>ROUND(#REF!-#REF!+#REF!-#REF!,0)*Exp_outras_share/1000</f>
        <v>#REF!</v>
      </c>
      <c r="AG84" s="79" t="e">
        <f>ROUND(#REF!-#REF!+#REF!-#REF!,0)*Exp_outras_share/1000</f>
        <v>#REF!</v>
      </c>
      <c r="AH84" s="79" t="e">
        <f>ROUND(#REF!-#REF!+#REF!-#REF!,0)*Exp_outras_share/1000</f>
        <v>#REF!</v>
      </c>
      <c r="AI84" s="79" t="e">
        <f>ROUND(#REF!-#REF!+#REF!-#REF!,0)*Exp_outras_share/1000</f>
        <v>#REF!</v>
      </c>
      <c r="AJ84" s="79" t="e">
        <f>ROUND(#REF!-#REF!+#REF!-#REF!,0)*Exp_outras_share/1000</f>
        <v>#REF!</v>
      </c>
      <c r="AK84" s="79" t="e">
        <f>ROUND(#REF!-#REF!+#REF!-#REF!,0)*Exp_outras_share/1000</f>
        <v>#REF!</v>
      </c>
      <c r="AL84" s="79" t="e">
        <f>ROUND(#REF!-#REF!+#REF!-#REF!,0)*Exp_outras_share/1000</f>
        <v>#REF!</v>
      </c>
      <c r="AM84" s="79" t="e">
        <f>ROUND(#REF!-#REF!+#REF!-#REF!,0)*Exp_outras_share/1000</f>
        <v>#REF!</v>
      </c>
      <c r="AN84" s="79" t="e">
        <f>ROUND(#REF!-#REF!+#REF!-#REF!,0)*Exp_outras_share/1000</f>
        <v>#REF!</v>
      </c>
      <c r="AO84" s="79" t="e">
        <f>ROUND(#REF!-#REF!+#REF!-#REF!,0)*Exp_outras_share/1000</f>
        <v>#REF!</v>
      </c>
      <c r="AP84" s="79" t="e">
        <f>ROUND(#REF!-#REF!+#REF!-#REF!,0)*Exp_outras_share/1000</f>
        <v>#REF!</v>
      </c>
      <c r="AQ84" s="79" t="e">
        <f>ROUND(#REF!-#REF!+#REF!-#REF!,0)*Exp_outras_share/1000</f>
        <v>#REF!</v>
      </c>
      <c r="AR84" s="79" t="e">
        <f>ROUND(#REF!-#REF!+#REF!-#REF!,0)*Exp_outras_share/1000</f>
        <v>#REF!</v>
      </c>
      <c r="AS84" s="79" t="e">
        <f>ROUND(#REF!-#REF!+#REF!-#REF!,0)*Exp_outras_share/1000</f>
        <v>#REF!</v>
      </c>
      <c r="AT84" s="79" t="e">
        <f>ROUND(#REF!-#REF!+#REF!-#REF!,0)*Exp_outras_share/1000</f>
        <v>#REF!</v>
      </c>
      <c r="AU84" s="79" t="e">
        <f>ROUND(#REF!-#REF!+#REF!-#REF!,0)*Exp_outras_share/1000</f>
        <v>#REF!</v>
      </c>
      <c r="AV84" s="79" t="e">
        <f>ROUND(#REF!-#REF!+#REF!-#REF!,0)*Exp_outras_share/1000</f>
        <v>#REF!</v>
      </c>
      <c r="AW84" s="79" t="e">
        <f>ROUND(#REF!-#REF!+#REF!-#REF!,0)*Exp_outras_share/1000</f>
        <v>#REF!</v>
      </c>
      <c r="AX84" s="79" t="e">
        <f>ROUND(#REF!-#REF!+#REF!-#REF!,0)*Exp_outras_share/1000</f>
        <v>#REF!</v>
      </c>
      <c r="AY84" s="79" t="e">
        <f>ROUND(#REF!-#REF!+#REF!-#REF!,0)*Exp_outras_share/1000</f>
        <v>#REF!</v>
      </c>
      <c r="AZ84" s="79" t="e">
        <f>ROUND(#REF!-#REF!+#REF!-#REF!,0)*Exp_outras_share/1000</f>
        <v>#REF!</v>
      </c>
      <c r="BA84" s="79" t="e">
        <f>ROUND(#REF!-#REF!+#REF!-#REF!,0)*Exp_outras_share/1000</f>
        <v>#REF!</v>
      </c>
      <c r="BB84" s="79" t="e">
        <f>ROUND(#REF!-#REF!+#REF!-#REF!,0)*Exp_outras_share/1000</f>
        <v>#REF!</v>
      </c>
      <c r="BC84" s="79" t="e">
        <f>ROUND(#REF!-#REF!+#REF!-#REF!,0)*Exp_outras_share/1000</f>
        <v>#REF!</v>
      </c>
      <c r="BD84" s="79" t="e">
        <f>ROUND(#REF!-#REF!+#REF!-#REF!,0)*Exp_outras_share/1000</f>
        <v>#REF!</v>
      </c>
      <c r="BE84" s="79" t="e">
        <f>ROUND(#REF!-#REF!+#REF!-#REF!,0)*Exp_outras_share/1000</f>
        <v>#REF!</v>
      </c>
      <c r="BF84" s="79" t="e">
        <f>ROUND(#REF!-#REF!+#REF!-#REF!,0)*Exp_outras_share/1000</f>
        <v>#REF!</v>
      </c>
      <c r="BG84" s="79" t="e">
        <f>ROUND(#REF!-#REF!+#REF!-#REF!,0)*Exp_outras_share/1000</f>
        <v>#REF!</v>
      </c>
      <c r="BH84" s="79" t="e">
        <f>ROUND(#REF!-#REF!+#REF!-#REF!,0)*Exp_outras_share/1000</f>
        <v>#REF!</v>
      </c>
      <c r="BI84" s="79" t="e">
        <f>ROUND(#REF!-#REF!+#REF!-#REF!,0)*Exp_outras_share/1000</f>
        <v>#REF!</v>
      </c>
      <c r="BJ84" s="79" t="e">
        <f>ROUND(#REF!-#REF!+#REF!-#REF!,0)*Exp_outras_share/1000</f>
        <v>#REF!</v>
      </c>
      <c r="BK84" s="79" t="e">
        <f>ROUND(#REF!-#REF!+#REF!-#REF!,0)*Exp_outras_share/1000</f>
        <v>#REF!</v>
      </c>
      <c r="BL84" s="79" t="e">
        <f>ROUND(#REF!-#REF!+#REF!-#REF!,0)*Exp_outras_share/1000</f>
        <v>#REF!</v>
      </c>
      <c r="BM84" s="79" t="e">
        <f>ROUND(#REF!-#REF!+#REF!-#REF!,0)*Exp_outras_share/1000</f>
        <v>#REF!</v>
      </c>
      <c r="BN84" s="79" t="e">
        <f>ROUND(#REF!-#REF!+#REF!-#REF!,0)*Exp_outras_share/1000</f>
        <v>#REF!</v>
      </c>
      <c r="BO84" s="79" t="e">
        <f>ROUND(#REF!-#REF!+#REF!-#REF!,0)*Exp_outras_share/1000</f>
        <v>#REF!</v>
      </c>
      <c r="BP84" s="79" t="e">
        <f>ROUND(#REF!-#REF!+#REF!-#REF!,0)*Exp_outras_share/1000</f>
        <v>#REF!</v>
      </c>
      <c r="BQ84" s="79" t="e">
        <f>ROUND(#REF!-#REF!+#REF!-#REF!,0)*Exp_outras_share/1000</f>
        <v>#REF!</v>
      </c>
      <c r="BR84" s="79" t="e">
        <f>ROUND(#REF!-#REF!+#REF!-#REF!,0)*Exp_outras_share/1000</f>
        <v>#REF!</v>
      </c>
      <c r="BS84" s="79" t="e">
        <f>ROUND(#REF!-#REF!+#REF!-#REF!,0)*Exp_outras_share/1000</f>
        <v>#REF!</v>
      </c>
      <c r="BT84" s="79" t="e">
        <f>ROUND(#REF!-#REF!+#REF!-#REF!,0)*Exp_outras_share/1000</f>
        <v>#REF!</v>
      </c>
      <c r="BU84" s="79" t="e">
        <f>ROUND(#REF!-#REF!+#REF!-#REF!,0)*Exp_outras_share/1000</f>
        <v>#REF!</v>
      </c>
      <c r="BV84" s="79" t="e">
        <f>ROUND(#REF!-#REF!+#REF!-#REF!,0)*Exp_outras_share/1000</f>
        <v>#REF!</v>
      </c>
      <c r="BW84" s="79" t="e">
        <f>ROUND(#REF!-#REF!+#REF!-#REF!,0)*Exp_outras_share/1000</f>
        <v>#REF!</v>
      </c>
      <c r="BX84" s="79" t="e">
        <f>ROUND(#REF!-#REF!+#REF!-#REF!,0)*Exp_outras_share/1000</f>
        <v>#REF!</v>
      </c>
      <c r="BY84" s="79" t="e">
        <f>ROUND(#REF!-#REF!+#REF!-#REF!,0)*Exp_outras_share/1000</f>
        <v>#REF!</v>
      </c>
      <c r="BZ84" s="79" t="e">
        <f>ROUND(#REF!-#REF!+#REF!-#REF!,0)*Exp_outras_share/1000</f>
        <v>#REF!</v>
      </c>
      <c r="CA84" s="79" t="e">
        <f>ROUND(#REF!-#REF!+#REF!-#REF!,0)*Exp_outras_share/1000</f>
        <v>#REF!</v>
      </c>
      <c r="CB84" s="79" t="e">
        <f>ROUND(#REF!-#REF!+#REF!-#REF!,0)*Exp_outras_share/1000</f>
        <v>#REF!</v>
      </c>
      <c r="CC84" s="79" t="e">
        <f>ROUND(#REF!-#REF!+#REF!-#REF!,0)*Exp_outras_share/1000</f>
        <v>#REF!</v>
      </c>
      <c r="CD84" s="79" t="e">
        <f>ROUND(#REF!-#REF!+#REF!-#REF!,0)*Exp_outras_share/1000</f>
        <v>#REF!</v>
      </c>
      <c r="CE84" s="79" t="e">
        <f>ROUND(#REF!-#REF!+#REF!-#REF!,0)*Exp_outras_share/1000</f>
        <v>#REF!</v>
      </c>
      <c r="CF84" s="79" t="e">
        <f>ROUND(#REF!-#REF!+#REF!-#REF!,0)*Exp_outras_share/1000</f>
        <v>#REF!</v>
      </c>
      <c r="CG84" s="79" t="e">
        <f>ROUND(#REF!-#REF!+#REF!-#REF!,0)*Exp_outras_share/1000</f>
        <v>#REF!</v>
      </c>
      <c r="CH84" s="79" t="e">
        <f>ROUND(#REF!-#REF!+#REF!-#REF!,0)*Exp_outras_share/1000</f>
        <v>#REF!</v>
      </c>
      <c r="CI84" s="79" t="e">
        <f>ROUND(#REF!-#REF!+#REF!-#REF!,0)*Exp_outras_share/1000</f>
        <v>#REF!</v>
      </c>
      <c r="CJ84" s="79" t="e">
        <f>ROUND(#REF!-#REF!+#REF!-#REF!,0)*Exp_outras_share/1000</f>
        <v>#REF!</v>
      </c>
      <c r="CK84" s="79" t="e">
        <f>ROUND(#REF!-#REF!+#REF!-#REF!,0)*Exp_outras_share/1000</f>
        <v>#REF!</v>
      </c>
      <c r="CL84" s="79" t="e">
        <f>ROUND(#REF!-#REF!+#REF!-#REF!,0)*Exp_outras_share/1000</f>
        <v>#REF!</v>
      </c>
      <c r="CM84" s="79" t="e">
        <f>ROUND(#REF!-#REF!+#REF!-#REF!,0)*Exp_outras_share/1000</f>
        <v>#REF!</v>
      </c>
      <c r="CN84" s="79" t="e">
        <f>ROUND(#REF!-#REF!+#REF!-#REF!,0)*Exp_outras_share/1000</f>
        <v>#REF!</v>
      </c>
      <c r="CO84" s="79" t="e">
        <f>ROUND(#REF!-#REF!+#REF!-#REF!,0)*Exp_outras_share/1000</f>
        <v>#REF!</v>
      </c>
      <c r="CP84" s="79" t="e">
        <f>ROUND(#REF!-#REF!+#REF!-#REF!,0)*Exp_outras_share/1000</f>
        <v>#REF!</v>
      </c>
      <c r="CQ84" s="79" t="e">
        <f>ROUND(#REF!-#REF!+#REF!-#REF!,0)*Exp_outras_share/1000</f>
        <v>#REF!</v>
      </c>
      <c r="CR84" s="79" t="e">
        <f>ROUND(#REF!-#REF!+#REF!-#REF!,0)*Exp_outras_share/1000</f>
        <v>#REF!</v>
      </c>
      <c r="CS84" s="79" t="e">
        <f>ROUND(#REF!-#REF!+#REF!-#REF!,0)*Exp_outras_share/1000</f>
        <v>#REF!</v>
      </c>
      <c r="CT84" s="79" t="e">
        <f>ROUND(#REF!-#REF!+#REF!-#REF!,0)*Exp_outras_share/1000</f>
        <v>#REF!</v>
      </c>
      <c r="CU84" s="79" t="e">
        <f>ROUND(#REF!-#REF!+#REF!-#REF!,0)*Exp_outras_share/1000</f>
        <v>#REF!</v>
      </c>
      <c r="CV84" s="79" t="e">
        <f>ROUND(#REF!-#REF!+#REF!-#REF!,0)*Exp_outras_share/1000</f>
        <v>#REF!</v>
      </c>
      <c r="CW84" s="79" t="e">
        <f>ROUND(#REF!-#REF!+#REF!-#REF!,0)*Exp_outras_share/1000</f>
        <v>#REF!</v>
      </c>
      <c r="CX84" s="79" t="e">
        <f>ROUND(#REF!-#REF!+#REF!-#REF!,0)*Exp_outras_share/1000</f>
        <v>#REF!</v>
      </c>
      <c r="CY84" s="79" t="e">
        <f>ROUND(#REF!-#REF!+#REF!-#REF!,0)*Exp_outras_share/1000</f>
        <v>#REF!</v>
      </c>
      <c r="CZ84" s="79" t="e">
        <f>ROUND(#REF!-#REF!+#REF!-#REF!,0)*Exp_outras_share/1000</f>
        <v>#REF!</v>
      </c>
      <c r="DA84" s="79" t="e">
        <f>ROUND(#REF!-#REF!+#REF!-#REF!,0)*Exp_outras_share/1000</f>
        <v>#REF!</v>
      </c>
      <c r="DB84" s="79" t="e">
        <f>ROUND(#REF!-#REF!+#REF!-#REF!,0)*Exp_outras_share/1000</f>
        <v>#REF!</v>
      </c>
      <c r="DC84" s="79" t="e">
        <f>ROUND(#REF!-#REF!+#REF!-#REF!,0)*Exp_outras_share/1000</f>
        <v>#REF!</v>
      </c>
      <c r="DD84" s="79" t="e">
        <f>ROUND(#REF!-#REF!+#REF!-#REF!,0)*Exp_outras_share/1000</f>
        <v>#REF!</v>
      </c>
      <c r="DE84" s="79" t="e">
        <f>ROUND(#REF!-#REF!+#REF!-#REF!,0)*Exp_outras_share/1000</f>
        <v>#REF!</v>
      </c>
      <c r="DF84" s="79" t="e">
        <f>ROUND(#REF!-#REF!+#REF!-#REF!,0)*Exp_outras_share/1000</f>
        <v>#REF!</v>
      </c>
      <c r="DG84" s="79" t="e">
        <f>ROUND(#REF!-#REF!+#REF!-#REF!,0)*Exp_outras_share/1000</f>
        <v>#REF!</v>
      </c>
      <c r="DH84" s="79" t="e">
        <f>ROUND(#REF!-#REF!+#REF!-#REF!,0)*Exp_outras_share/1000</f>
        <v>#REF!</v>
      </c>
      <c r="DI84" s="79" t="e">
        <f>ROUND(#REF!-#REF!+#REF!-#REF!,0)*Exp_outras_share/1000</f>
        <v>#REF!</v>
      </c>
      <c r="DJ84" s="79" t="e">
        <f>ROUND(#REF!-#REF!+#REF!-#REF!,0)*Exp_outras_share/1000</f>
        <v>#REF!</v>
      </c>
      <c r="DK84" s="79" t="e">
        <f>ROUND(#REF!-#REF!+#REF!-#REF!,0)*Exp_outras_share/1000</f>
        <v>#REF!</v>
      </c>
      <c r="DL84" s="79" t="e">
        <f>ROUND(#REF!-#REF!+#REF!-#REF!,0)*Exp_outras_share/1000</f>
        <v>#REF!</v>
      </c>
      <c r="DM84" s="79" t="e">
        <f>ROUND(#REF!-#REF!+#REF!-#REF!,0)*Exp_outras_share/1000</f>
        <v>#REF!</v>
      </c>
      <c r="DN84" s="79" t="e">
        <f>ROUND(#REF!-#REF!+#REF!-#REF!,0)*Exp_outras_share/1000</f>
        <v>#REF!</v>
      </c>
      <c r="DO84" s="79" t="e">
        <f>ROUND(#REF!-#REF!+#REF!-#REF!,0)*Exp_outras_share/1000</f>
        <v>#REF!</v>
      </c>
      <c r="DP84" s="79" t="e">
        <f>ROUND(#REF!-#REF!+#REF!-#REF!,0)*Exp_outras_share/1000</f>
        <v>#REF!</v>
      </c>
      <c r="DQ84" s="79" t="e">
        <f>ROUND(#REF!-#REF!+#REF!-#REF!,0)*Exp_outras_share/1000</f>
        <v>#REF!</v>
      </c>
      <c r="DR84" s="79" t="e">
        <f>ROUND(#REF!-#REF!+#REF!-#REF!,0)*Exp_outras_share/1000</f>
        <v>#REF!</v>
      </c>
      <c r="DS84" s="79" t="e">
        <f>ROUND(#REF!-#REF!+#REF!-#REF!,0)*Exp_outras_share/1000</f>
        <v>#REF!</v>
      </c>
      <c r="DT84" s="79" t="e">
        <f>ROUND(#REF!-#REF!+#REF!-#REF!,0)*Exp_outras_share/1000</f>
        <v>#REF!</v>
      </c>
      <c r="DU84" s="79" t="e">
        <f>ROUND(#REF!-#REF!+#REF!-#REF!,0)*Exp_outras_share/1000</f>
        <v>#REF!</v>
      </c>
      <c r="DV84" s="79" t="e">
        <f>ROUND(#REF!-#REF!+#REF!-#REF!,0)*Exp_outras_share/1000</f>
        <v>#REF!</v>
      </c>
      <c r="DW84" s="79" t="e">
        <f>ROUND(#REF!-#REF!+#REF!-#REF!,0)*Exp_outras_share/1000</f>
        <v>#REF!</v>
      </c>
      <c r="DX84" s="79" t="e">
        <f>ROUND(#REF!-#REF!+#REF!-#REF!,0)*Exp_outras_share/1000</f>
        <v>#REF!</v>
      </c>
      <c r="DY84" s="79" t="e">
        <f>ROUND(#REF!-#REF!+#REF!-#REF!,0)*Exp_outras_share/1000</f>
        <v>#REF!</v>
      </c>
      <c r="DZ84" s="79" t="e">
        <f>ROUND(#REF!-#REF!+#REF!-#REF!,0)*Exp_outras_share/1000</f>
        <v>#REF!</v>
      </c>
      <c r="EA84" s="79" t="e">
        <f>ROUND(#REF!-#REF!+#REF!-#REF!,0)*Exp_outras_share/1000</f>
        <v>#REF!</v>
      </c>
      <c r="EB84" s="79" t="e">
        <f>ROUND(#REF!-#REF!+#REF!-#REF!,0)*Exp_outras_share/1000</f>
        <v>#REF!</v>
      </c>
      <c r="EC84" s="79" t="e">
        <f>ROUND(#REF!-#REF!+#REF!-#REF!,0)*Exp_outras_share/1000</f>
        <v>#REF!</v>
      </c>
      <c r="ED84" s="79" t="e">
        <f>ROUND(#REF!-#REF!+#REF!-#REF!,0)*Exp_outras_share/1000</f>
        <v>#REF!</v>
      </c>
      <c r="EE84" s="79" t="e">
        <f>ROUND(#REF!-#REF!+#REF!-#REF!,0)*Exp_outras_share/1000</f>
        <v>#REF!</v>
      </c>
      <c r="EF84" s="79" t="e">
        <f>ROUND(#REF!-#REF!+#REF!-#REF!,0)*Exp_outras_share/1000</f>
        <v>#REF!</v>
      </c>
      <c r="EG84" s="79" t="e">
        <f>ROUND(#REF!-#REF!+#REF!-#REF!,0)*Exp_outras_share/1000</f>
        <v>#REF!</v>
      </c>
      <c r="EH84" s="79" t="e">
        <f>ROUND(#REF!-#REF!+#REF!-#REF!,0)*Exp_outras_share/1000</f>
        <v>#REF!</v>
      </c>
      <c r="EI84" s="79" t="e">
        <f>ROUND(#REF!-#REF!+#REF!-#REF!,0)*Exp_outras_share/1000</f>
        <v>#REF!</v>
      </c>
      <c r="EJ84" s="79" t="e">
        <f>ROUND(#REF!-#REF!+#REF!-#REF!,0)*Exp_outras_share/1000</f>
        <v>#REF!</v>
      </c>
      <c r="EK84" s="79" t="e">
        <f>ROUND(#REF!-#REF!+#REF!-#REF!,0)*Exp_outras_share/1000</f>
        <v>#REF!</v>
      </c>
      <c r="EL84" s="79" t="e">
        <f>ROUND(#REF!-#REF!+#REF!-#REF!,0)*Exp_outras_share/1000</f>
        <v>#REF!</v>
      </c>
      <c r="EM84" s="79" t="e">
        <f>ROUND(#REF!-#REF!+#REF!-#REF!,0)*Exp_outras_share/1000</f>
        <v>#REF!</v>
      </c>
      <c r="EN84" s="79" t="e">
        <f>ROUND(#REF!-#REF!+#REF!-#REF!,0)*Exp_outras_share/1000</f>
        <v>#REF!</v>
      </c>
      <c r="EO84" s="79" t="e">
        <f>ROUND(#REF!-#REF!+#REF!-#REF!,0)*Exp_outras_share/1000</f>
        <v>#REF!</v>
      </c>
      <c r="EP84" s="79" t="e">
        <f>ROUND(#REF!-#REF!+#REF!-#REF!,0)*Exp_outras_share/1000</f>
        <v>#REF!</v>
      </c>
      <c r="EQ84" s="79" t="e">
        <f>ROUND(#REF!-#REF!+#REF!-#REF!,0)*Exp_outras_share/1000</f>
        <v>#REF!</v>
      </c>
      <c r="ER84" s="79" t="e">
        <f>ROUND(#REF!-#REF!+#REF!-#REF!,0)*Exp_outras_share/1000</f>
        <v>#REF!</v>
      </c>
      <c r="ES84" s="79" t="e">
        <f>ROUND(#REF!-#REF!+#REF!-#REF!,0)*Exp_outras_share/1000</f>
        <v>#REF!</v>
      </c>
      <c r="ET84" s="79" t="e">
        <f>ROUND(#REF!-#REF!+#REF!-#REF!,0)*Exp_outras_share/1000</f>
        <v>#REF!</v>
      </c>
      <c r="EU84" s="79" t="e">
        <f>ROUND(#REF!-#REF!+#REF!-#REF!,0)*Exp_outras_share/1000</f>
        <v>#REF!</v>
      </c>
      <c r="EV84" s="79" t="e">
        <f>ROUND(#REF!-#REF!+#REF!-#REF!,0)*Exp_outras_share/1000</f>
        <v>#REF!</v>
      </c>
      <c r="EW84" s="79" t="e">
        <f>ROUND(#REF!-#REF!+#REF!-#REF!,0)*Exp_outras_share/1000</f>
        <v>#REF!</v>
      </c>
      <c r="EX84" s="79" t="e">
        <f>ROUND(#REF!-#REF!+#REF!-#REF!,0)*Exp_outras_share/1000</f>
        <v>#REF!</v>
      </c>
      <c r="EY84" s="79" t="e">
        <f>ROUND(#REF!-#REF!+#REF!-#REF!,0)*Exp_outras_share/1000</f>
        <v>#REF!</v>
      </c>
      <c r="EZ84" s="79" t="e">
        <f>ROUND(#REF!-#REF!+#REF!-#REF!,0)*Exp_outras_share/1000</f>
        <v>#REF!</v>
      </c>
      <c r="FA84" s="79" t="e">
        <f>ROUND(#REF!-#REF!+#REF!-#REF!,0)*Exp_outras_share/1000</f>
        <v>#REF!</v>
      </c>
      <c r="FB84" s="79" t="e">
        <f>ROUND(#REF!-#REF!+#REF!-#REF!,0)*Exp_outras_share/1000</f>
        <v>#REF!</v>
      </c>
      <c r="FC84" s="79" t="e">
        <f>ROUND(#REF!-#REF!+#REF!-#REF!,0)*Exp_outras_share/1000</f>
        <v>#REF!</v>
      </c>
      <c r="FD84" s="79" t="e">
        <f>ROUND(#REF!-#REF!+#REF!-#REF!,0)*Exp_outras_share/1000</f>
        <v>#REF!</v>
      </c>
      <c r="FE84" s="79" t="e">
        <f>ROUND(#REF!-#REF!+#REF!-#REF!,0)*Exp_outras_share/1000</f>
        <v>#REF!</v>
      </c>
      <c r="FF84" s="79" t="e">
        <f>ROUND(#REF!-#REF!+#REF!-#REF!,0)*Exp_outras_share/1000</f>
        <v>#REF!</v>
      </c>
      <c r="FG84" s="79" t="e">
        <f>ROUND(#REF!-#REF!+#REF!-#REF!,0)*Exp_outras_share/1000</f>
        <v>#REF!</v>
      </c>
      <c r="FH84" s="79" t="e">
        <f>ROUND(#REF!-#REF!+#REF!-#REF!,0)*Exp_outras_share/1000</f>
        <v>#REF!</v>
      </c>
      <c r="FI84" s="79" t="e">
        <f>ROUND(#REF!-#REF!+#REF!-#REF!,0)*Exp_outras_share/1000</f>
        <v>#REF!</v>
      </c>
      <c r="FJ84" s="79" t="e">
        <f>ROUND(#REF!-#REF!+#REF!-#REF!,0)*Exp_outras_share/1000</f>
        <v>#REF!</v>
      </c>
      <c r="FK84" s="79" t="e">
        <f>ROUND(#REF!-#REF!+#REF!-#REF!,0)*Exp_outras_share/1000</f>
        <v>#REF!</v>
      </c>
      <c r="FL84" s="79" t="e">
        <f>ROUND(#REF!-#REF!+#REF!-#REF!,0)*Exp_outras_share/1000</f>
        <v>#REF!</v>
      </c>
      <c r="FM84" s="79" t="e">
        <f>ROUND(#REF!-#REF!+#REF!-#REF!,0)*Exp_outras_share/1000</f>
        <v>#REF!</v>
      </c>
      <c r="FN84" s="79" t="e">
        <f>ROUND(#REF!-#REF!+#REF!-#REF!,0)*Exp_outras_share/1000</f>
        <v>#REF!</v>
      </c>
      <c r="FO84" s="79" t="e">
        <f>ROUND(#REF!-#REF!+#REF!-#REF!,0)*Exp_outras_share/1000</f>
        <v>#REF!</v>
      </c>
      <c r="FP84" s="79" t="e">
        <f>ROUND(#REF!-#REF!+#REF!-#REF!,0)*Exp_outras_share/1000</f>
        <v>#REF!</v>
      </c>
      <c r="FQ84" s="79" t="e">
        <f>ROUND(#REF!-#REF!+#REF!-#REF!,0)*Exp_outras_share/1000</f>
        <v>#REF!</v>
      </c>
      <c r="FR84" s="79" t="e">
        <f>ROUND(#REF!-#REF!+#REF!-#REF!,0)*Exp_outras_share/1000</f>
        <v>#REF!</v>
      </c>
      <c r="FS84" s="79" t="e">
        <f>ROUND(#REF!-#REF!+#REF!-#REF!,0)*Exp_outras_share/1000</f>
        <v>#REF!</v>
      </c>
      <c r="FT84" s="79" t="e">
        <f>ROUND(#REF!-#REF!+#REF!-#REF!,0)*Exp_outras_share/1000</f>
        <v>#REF!</v>
      </c>
      <c r="FU84" s="79" t="e">
        <f>ROUND(#REF!-#REF!+#REF!-#REF!,0)*Exp_outras_share/1000</f>
        <v>#REF!</v>
      </c>
      <c r="FV84" s="79" t="e">
        <f>ROUND(#REF!-#REF!+#REF!-#REF!,0)*Exp_outras_share/1000</f>
        <v>#REF!</v>
      </c>
      <c r="FW84" s="79" t="e">
        <f>ROUND(#REF!-#REF!+#REF!-#REF!,0)*Exp_outras_share/1000</f>
        <v>#REF!</v>
      </c>
      <c r="FX84" s="79" t="e">
        <f>ROUND(#REF!-#REF!+#REF!-#REF!,0)*Exp_outras_share/1000</f>
        <v>#REF!</v>
      </c>
      <c r="FY84" s="79" t="e">
        <f>ROUND(#REF!-#REF!+#REF!-#REF!,0)*Exp_outras_share/1000</f>
        <v>#REF!</v>
      </c>
      <c r="FZ84" s="79" t="e">
        <f>ROUND(#REF!-#REF!+#REF!-#REF!,0)*Exp_outras_share/1000</f>
        <v>#REF!</v>
      </c>
      <c r="GA84" s="79" t="e">
        <f>ROUND(#REF!-#REF!+#REF!-#REF!,0)*Exp_outras_share/1000</f>
        <v>#REF!</v>
      </c>
      <c r="GB84" s="79" t="e">
        <f>ROUND(#REF!-#REF!+#REF!-#REF!,0)*Exp_outras_share/1000</f>
        <v>#REF!</v>
      </c>
      <c r="GC84" s="79" t="e">
        <f>ROUND(#REF!-#REF!+#REF!-#REF!,0)*Exp_outras_share/1000</f>
        <v>#REF!</v>
      </c>
      <c r="GD84" s="79" t="e">
        <f>ROUND(#REF!-#REF!+#REF!-#REF!,0)*Exp_outras_share/1000</f>
        <v>#REF!</v>
      </c>
      <c r="GE84" s="79" t="e">
        <f>ROUND(#REF!-#REF!+#REF!-#REF!,0)*Exp_outras_share/1000</f>
        <v>#REF!</v>
      </c>
      <c r="GF84" s="79" t="e">
        <f>ROUND(#REF!-#REF!+#REF!-#REF!,0)*Exp_outras_share/1000</f>
        <v>#REF!</v>
      </c>
      <c r="GG84" s="79" t="e">
        <f>ROUND(#REF!-#REF!+#REF!-#REF!,0)*Exp_outras_share/1000</f>
        <v>#REF!</v>
      </c>
      <c r="GH84" s="79" t="e">
        <f>ROUND(#REF!-#REF!+#REF!-#REF!,0)*Exp_outras_share/1000</f>
        <v>#REF!</v>
      </c>
      <c r="GI84" s="79" t="e">
        <f>ROUND(#REF!-#REF!+#REF!-#REF!,0)*Exp_outras_share/1000</f>
        <v>#REF!</v>
      </c>
      <c r="GJ84" s="79" t="e">
        <f>ROUND(#REF!-#REF!+#REF!-#REF!,0)*Exp_outras_share/1000</f>
        <v>#REF!</v>
      </c>
      <c r="GK84" s="79" t="e">
        <f>ROUND(#REF!-#REF!+#REF!-#REF!,0)*Exp_outras_share/1000</f>
        <v>#REF!</v>
      </c>
      <c r="GL84" s="79" t="e">
        <f>ROUND(#REF!-#REF!+#REF!-#REF!,0)*Exp_outras_share/1000</f>
        <v>#REF!</v>
      </c>
      <c r="GM84" s="79" t="e">
        <f>ROUND(#REF!-#REF!+#REF!-#REF!,0)*Exp_outras_share/1000</f>
        <v>#REF!</v>
      </c>
      <c r="GN84" s="79" t="e">
        <f>ROUND(#REF!-#REF!+#REF!-#REF!,0)*Exp_outras_share/1000</f>
        <v>#REF!</v>
      </c>
      <c r="GO84" s="79" t="e">
        <f>ROUND(#REF!-#REF!+#REF!-#REF!,0)*Exp_outras_share/1000</f>
        <v>#REF!</v>
      </c>
      <c r="GP84" s="79" t="e">
        <f>ROUND(#REF!-#REF!+#REF!-#REF!,0)*Exp_outras_share/1000</f>
        <v>#REF!</v>
      </c>
      <c r="GQ84" s="79" t="e">
        <f>ROUND(#REF!-#REF!+#REF!-#REF!,0)*Exp_outras_share/1000</f>
        <v>#REF!</v>
      </c>
      <c r="GR84" s="79" t="e">
        <f>ROUND(#REF!-#REF!+#REF!-#REF!,0)*Exp_outras_share/1000</f>
        <v>#REF!</v>
      </c>
      <c r="GS84" s="79" t="e">
        <f>ROUND(#REF!-#REF!+#REF!-#REF!,0)*Exp_outras_share/1000</f>
        <v>#REF!</v>
      </c>
      <c r="GT84" s="79" t="e">
        <f>ROUND(#REF!-#REF!+#REF!-#REF!,0)*Exp_outras_share/1000</f>
        <v>#REF!</v>
      </c>
      <c r="GU84" s="79" t="e">
        <f>ROUND(#REF!-#REF!+#REF!-#REF!,0)*Exp_outras_share/1000</f>
        <v>#REF!</v>
      </c>
      <c r="GV84" s="79" t="e">
        <f>ROUND(#REF!-#REF!+#REF!-#REF!,0)*Exp_outras_share/1000</f>
        <v>#REF!</v>
      </c>
      <c r="GW84" s="79" t="e">
        <f>ROUND(#REF!-#REF!+#REF!-#REF!,0)*Exp_outras_share/1000</f>
        <v>#REF!</v>
      </c>
      <c r="GX84" s="79" t="e">
        <f>ROUND(#REF!-#REF!+#REF!-#REF!,0)*Exp_outras_share/1000</f>
        <v>#REF!</v>
      </c>
      <c r="GY84" s="79" t="e">
        <f>ROUND(#REF!-#REF!+#REF!-#REF!,0)*Exp_outras_share/1000</f>
        <v>#REF!</v>
      </c>
      <c r="GZ84" s="79" t="e">
        <f>ROUND(#REF!-#REF!+#REF!-#REF!,0)*Exp_outras_share/1000</f>
        <v>#REF!</v>
      </c>
      <c r="HA84" s="79" t="e">
        <f>ROUND(#REF!-#REF!+#REF!-#REF!,0)*Exp_outras_share/1000</f>
        <v>#REF!</v>
      </c>
      <c r="HB84" s="79" t="e">
        <f>ROUND(#REF!-#REF!+#REF!-#REF!,0)*Exp_outras_share/1000</f>
        <v>#REF!</v>
      </c>
      <c r="HC84" s="79" t="e">
        <f>ROUND(#REF!-#REF!+#REF!-#REF!,0)*Exp_outras_share/1000</f>
        <v>#REF!</v>
      </c>
      <c r="HD84" s="79" t="e">
        <f>ROUND(#REF!-#REF!+#REF!-#REF!,0)*Exp_outras_share/1000</f>
        <v>#REF!</v>
      </c>
      <c r="HE84" s="79" t="e">
        <f>ROUND(#REF!-#REF!+#REF!-#REF!,0)*Exp_outras_share/1000</f>
        <v>#REF!</v>
      </c>
      <c r="HF84" s="79" t="e">
        <f>ROUND(#REF!-#REF!+#REF!-#REF!,0)*Exp_outras_share/1000</f>
        <v>#REF!</v>
      </c>
      <c r="HG84" s="79" t="e">
        <f>ROUND(#REF!-#REF!+#REF!-#REF!,0)*Exp_outras_share/1000</f>
        <v>#REF!</v>
      </c>
      <c r="HH84" s="79" t="e">
        <f>ROUND(#REF!-#REF!+#REF!-#REF!,0)*Exp_outras_share/1000</f>
        <v>#REF!</v>
      </c>
      <c r="HI84" s="79" t="e">
        <f>ROUND(#REF!-#REF!+#REF!-#REF!,0)*Exp_outras_share/1000</f>
        <v>#REF!</v>
      </c>
    </row>
    <row r="85" spans="1:217" s="109" customFormat="1" x14ac:dyDescent="0.2">
      <c r="A85" s="113" t="s">
        <v>388</v>
      </c>
      <c r="B85" s="114">
        <v>0</v>
      </c>
      <c r="C85" s="114">
        <v>0</v>
      </c>
      <c r="D85" s="115">
        <v>0</v>
      </c>
      <c r="E85" s="115">
        <v>0</v>
      </c>
      <c r="F85" s="115">
        <v>0</v>
      </c>
      <c r="G85" s="115">
        <v>0</v>
      </c>
      <c r="H85" s="115">
        <v>0</v>
      </c>
      <c r="I85" s="115">
        <v>0</v>
      </c>
      <c r="J85" s="115">
        <v>0</v>
      </c>
      <c r="K85" s="115">
        <v>0</v>
      </c>
      <c r="L85" s="115">
        <v>0</v>
      </c>
      <c r="M85" s="115">
        <v>0</v>
      </c>
      <c r="N85" s="115">
        <v>0</v>
      </c>
      <c r="O85" s="115">
        <v>0</v>
      </c>
      <c r="P85" s="115">
        <v>0</v>
      </c>
      <c r="Q85" s="115">
        <v>0</v>
      </c>
      <c r="R85" s="115">
        <v>0</v>
      </c>
      <c r="S85" s="115">
        <v>0</v>
      </c>
      <c r="T85" s="115">
        <v>0</v>
      </c>
      <c r="U85" s="115">
        <v>0</v>
      </c>
      <c r="V85" s="115">
        <v>0</v>
      </c>
      <c r="W85" s="115">
        <v>0</v>
      </c>
      <c r="X85" s="115">
        <v>0</v>
      </c>
      <c r="Y85" s="115">
        <v>0</v>
      </c>
      <c r="Z85" s="115">
        <v>0</v>
      </c>
      <c r="AA85" s="115">
        <v>0</v>
      </c>
      <c r="AB85" s="115">
        <v>0</v>
      </c>
      <c r="AC85" s="115">
        <v>0</v>
      </c>
      <c r="AD85" s="115">
        <v>0</v>
      </c>
      <c r="AE85" s="115">
        <v>0</v>
      </c>
      <c r="AF85" s="115">
        <v>0</v>
      </c>
      <c r="AG85" s="115">
        <v>0</v>
      </c>
      <c r="AH85" s="115"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v>0</v>
      </c>
      <c r="AR85" s="115">
        <v>0</v>
      </c>
      <c r="AS85" s="115">
        <v>0</v>
      </c>
      <c r="AT85" s="115">
        <v>0</v>
      </c>
      <c r="AU85" s="115">
        <v>0</v>
      </c>
      <c r="AV85" s="115">
        <v>0</v>
      </c>
      <c r="AW85" s="115">
        <v>0</v>
      </c>
      <c r="AX85" s="115">
        <v>0</v>
      </c>
      <c r="AY85" s="115">
        <v>0</v>
      </c>
      <c r="AZ85" s="115">
        <v>0</v>
      </c>
      <c r="BA85" s="115">
        <v>0</v>
      </c>
      <c r="BB85" s="115">
        <v>0</v>
      </c>
      <c r="BC85" s="115">
        <v>0</v>
      </c>
      <c r="BD85" s="115">
        <v>0</v>
      </c>
      <c r="BE85" s="115">
        <v>0</v>
      </c>
      <c r="BF85" s="115">
        <v>0</v>
      </c>
      <c r="BG85" s="115">
        <v>0</v>
      </c>
      <c r="BH85" s="115">
        <v>0</v>
      </c>
      <c r="BI85" s="115">
        <v>0</v>
      </c>
      <c r="BJ85" s="115">
        <v>0</v>
      </c>
      <c r="BK85" s="115">
        <v>0</v>
      </c>
      <c r="BL85" s="115">
        <v>0</v>
      </c>
      <c r="BM85" s="115">
        <v>0</v>
      </c>
      <c r="BN85" s="115">
        <v>0</v>
      </c>
      <c r="BO85" s="115">
        <v>0</v>
      </c>
      <c r="BP85" s="115">
        <v>0</v>
      </c>
      <c r="BQ85" s="115">
        <v>0</v>
      </c>
      <c r="BR85" s="115">
        <v>0</v>
      </c>
      <c r="BS85" s="115">
        <v>0</v>
      </c>
      <c r="BT85" s="115">
        <v>0</v>
      </c>
      <c r="BU85" s="115">
        <v>0</v>
      </c>
      <c r="BV85" s="115">
        <v>0</v>
      </c>
      <c r="BW85" s="115">
        <v>0</v>
      </c>
      <c r="BX85" s="115">
        <v>0</v>
      </c>
      <c r="BY85" s="115">
        <v>0</v>
      </c>
      <c r="BZ85" s="115">
        <v>0</v>
      </c>
      <c r="CA85" s="115">
        <v>0</v>
      </c>
      <c r="CB85" s="115">
        <v>0</v>
      </c>
      <c r="CC85" s="115">
        <v>0</v>
      </c>
      <c r="CD85" s="115">
        <v>0</v>
      </c>
      <c r="CE85" s="115">
        <v>0</v>
      </c>
      <c r="CF85" s="115">
        <v>0</v>
      </c>
      <c r="CG85" s="115">
        <v>0</v>
      </c>
      <c r="CH85" s="115">
        <v>0</v>
      </c>
      <c r="CI85" s="115">
        <v>0</v>
      </c>
      <c r="CJ85" s="115">
        <v>0</v>
      </c>
      <c r="CK85" s="115">
        <v>0</v>
      </c>
      <c r="CL85" s="115">
        <v>0</v>
      </c>
      <c r="CM85" s="115">
        <v>0</v>
      </c>
      <c r="CN85" s="115">
        <v>0</v>
      </c>
      <c r="CO85" s="115">
        <v>0</v>
      </c>
      <c r="CP85" s="115">
        <v>0</v>
      </c>
      <c r="CQ85" s="115">
        <v>0</v>
      </c>
      <c r="CR85" s="115">
        <v>0</v>
      </c>
      <c r="CS85" s="115">
        <v>0</v>
      </c>
      <c r="CT85" s="115">
        <v>0</v>
      </c>
      <c r="CU85" s="115">
        <v>0</v>
      </c>
      <c r="CV85" s="115">
        <v>0</v>
      </c>
      <c r="CW85" s="115">
        <v>0</v>
      </c>
      <c r="CX85" s="115">
        <v>0</v>
      </c>
      <c r="CY85" s="115">
        <v>0</v>
      </c>
      <c r="CZ85" s="115">
        <v>0</v>
      </c>
      <c r="DA85" s="115">
        <v>0</v>
      </c>
      <c r="DB85" s="115">
        <v>0</v>
      </c>
      <c r="DC85" s="115">
        <v>0</v>
      </c>
      <c r="DD85" s="115">
        <v>0</v>
      </c>
      <c r="DE85" s="115">
        <v>0</v>
      </c>
      <c r="DF85" s="115">
        <v>0</v>
      </c>
      <c r="DG85" s="115">
        <v>0</v>
      </c>
      <c r="DH85" s="115">
        <v>0</v>
      </c>
      <c r="DI85" s="115">
        <v>0</v>
      </c>
      <c r="DJ85" s="115">
        <v>0</v>
      </c>
      <c r="DK85" s="115">
        <v>0</v>
      </c>
      <c r="DL85" s="115">
        <v>0</v>
      </c>
      <c r="DM85" s="115">
        <v>0</v>
      </c>
      <c r="DN85" s="115">
        <v>0</v>
      </c>
      <c r="DO85" s="115">
        <v>0</v>
      </c>
      <c r="DP85" s="115">
        <v>0</v>
      </c>
      <c r="DQ85" s="115">
        <v>0</v>
      </c>
      <c r="DR85" s="115">
        <v>0</v>
      </c>
      <c r="DS85" s="115">
        <v>0</v>
      </c>
      <c r="DT85" s="115">
        <v>0</v>
      </c>
      <c r="DU85" s="115">
        <v>0</v>
      </c>
      <c r="DV85" s="115">
        <v>0</v>
      </c>
      <c r="DW85" s="115">
        <v>0</v>
      </c>
      <c r="DX85" s="115">
        <v>0</v>
      </c>
      <c r="DY85" s="115">
        <v>0</v>
      </c>
      <c r="DZ85" s="115">
        <v>0</v>
      </c>
      <c r="EA85" s="115">
        <v>0</v>
      </c>
      <c r="EB85" s="115">
        <v>0</v>
      </c>
      <c r="EC85" s="115">
        <v>0</v>
      </c>
      <c r="ED85" s="115">
        <v>0</v>
      </c>
      <c r="EE85" s="115">
        <v>0</v>
      </c>
      <c r="EF85" s="115">
        <v>0</v>
      </c>
      <c r="EG85" s="115">
        <v>0</v>
      </c>
      <c r="EH85" s="115">
        <v>0</v>
      </c>
      <c r="EI85" s="115">
        <v>0</v>
      </c>
      <c r="EJ85" s="115">
        <v>0</v>
      </c>
      <c r="EK85" s="115">
        <v>0</v>
      </c>
      <c r="EL85" s="115">
        <v>0</v>
      </c>
      <c r="EM85" s="115">
        <v>0</v>
      </c>
      <c r="EN85" s="115">
        <v>0</v>
      </c>
      <c r="EO85" s="115">
        <v>0</v>
      </c>
      <c r="EP85" s="115">
        <v>0</v>
      </c>
      <c r="EQ85" s="115">
        <v>0</v>
      </c>
      <c r="ER85" s="115">
        <v>0</v>
      </c>
      <c r="ES85" s="115">
        <v>0</v>
      </c>
      <c r="ET85" s="115">
        <v>0</v>
      </c>
      <c r="EU85" s="115">
        <v>0</v>
      </c>
      <c r="EV85" s="115">
        <v>0</v>
      </c>
      <c r="EW85" s="115">
        <v>0</v>
      </c>
      <c r="EX85" s="115">
        <v>0</v>
      </c>
      <c r="EY85" s="115">
        <v>0</v>
      </c>
      <c r="EZ85" s="115">
        <v>0</v>
      </c>
      <c r="FA85" s="115">
        <v>0</v>
      </c>
      <c r="FB85" s="115">
        <v>0</v>
      </c>
      <c r="FC85" s="115">
        <v>0</v>
      </c>
      <c r="FD85" s="115">
        <v>0</v>
      </c>
      <c r="FE85" s="115">
        <v>0</v>
      </c>
      <c r="FF85" s="115">
        <v>0</v>
      </c>
      <c r="FG85" s="115">
        <v>0</v>
      </c>
      <c r="FH85" s="115">
        <v>0</v>
      </c>
      <c r="FI85" s="115">
        <v>0</v>
      </c>
      <c r="FJ85" s="115">
        <v>0</v>
      </c>
      <c r="FK85" s="115">
        <v>0</v>
      </c>
      <c r="FL85" s="115">
        <v>0</v>
      </c>
      <c r="FM85" s="115">
        <v>0</v>
      </c>
      <c r="FN85" s="115">
        <v>0</v>
      </c>
      <c r="FO85" s="115">
        <v>0</v>
      </c>
      <c r="FP85" s="115">
        <v>0</v>
      </c>
      <c r="FQ85" s="115">
        <v>0</v>
      </c>
      <c r="FR85" s="115">
        <v>0</v>
      </c>
      <c r="FS85" s="115">
        <v>0</v>
      </c>
      <c r="FT85" s="115">
        <v>0</v>
      </c>
      <c r="FU85" s="115">
        <v>0</v>
      </c>
      <c r="FV85" s="115">
        <v>0</v>
      </c>
      <c r="FW85" s="115">
        <v>0</v>
      </c>
      <c r="FX85" s="115">
        <v>0</v>
      </c>
      <c r="FY85" s="115">
        <v>0</v>
      </c>
      <c r="FZ85" s="115">
        <v>0</v>
      </c>
      <c r="GA85" s="115">
        <v>0</v>
      </c>
      <c r="GB85" s="115">
        <v>0</v>
      </c>
      <c r="GC85" s="115">
        <v>0</v>
      </c>
      <c r="GD85" s="115">
        <v>0</v>
      </c>
      <c r="GE85" s="115">
        <v>0</v>
      </c>
      <c r="GF85" s="115">
        <v>0</v>
      </c>
      <c r="GG85" s="115">
        <v>0</v>
      </c>
      <c r="GH85" s="115">
        <v>0</v>
      </c>
      <c r="GI85" s="115">
        <v>0</v>
      </c>
      <c r="GJ85" s="115">
        <v>0</v>
      </c>
      <c r="GK85" s="115">
        <v>0</v>
      </c>
      <c r="GL85" s="115">
        <v>0</v>
      </c>
      <c r="GM85" s="115">
        <v>0</v>
      </c>
      <c r="GN85" s="115">
        <v>0</v>
      </c>
      <c r="GO85" s="115">
        <v>0</v>
      </c>
      <c r="GP85" s="115">
        <v>0</v>
      </c>
      <c r="GQ85" s="115">
        <v>0</v>
      </c>
      <c r="GR85" s="115">
        <v>0</v>
      </c>
      <c r="GS85" s="115">
        <v>0</v>
      </c>
      <c r="GT85" s="115">
        <v>0</v>
      </c>
      <c r="GU85" s="115">
        <v>0</v>
      </c>
      <c r="GV85" s="115">
        <v>0</v>
      </c>
      <c r="GW85" s="115">
        <v>0</v>
      </c>
      <c r="GX85" s="115">
        <v>0</v>
      </c>
      <c r="GY85" s="115">
        <v>0</v>
      </c>
      <c r="GZ85" s="115">
        <v>0</v>
      </c>
      <c r="HA85" s="115">
        <v>0</v>
      </c>
      <c r="HB85" s="115">
        <v>0</v>
      </c>
      <c r="HC85" s="115">
        <v>0</v>
      </c>
      <c r="HD85" s="115">
        <v>0</v>
      </c>
      <c r="HE85" s="115">
        <v>0</v>
      </c>
      <c r="HF85" s="115">
        <v>0</v>
      </c>
      <c r="HG85" s="115">
        <v>0</v>
      </c>
      <c r="HH85" s="115">
        <v>0</v>
      </c>
      <c r="HI85" s="115">
        <v>0</v>
      </c>
    </row>
    <row r="86" spans="1:217" s="109" customFormat="1" x14ac:dyDescent="0.2">
      <c r="A86" s="113" t="s">
        <v>389</v>
      </c>
      <c r="B86" s="114">
        <v>0</v>
      </c>
      <c r="C86" s="114">
        <v>0</v>
      </c>
      <c r="D86" s="115">
        <v>0</v>
      </c>
      <c r="E86" s="115">
        <v>0</v>
      </c>
      <c r="F86" s="115">
        <v>0</v>
      </c>
      <c r="G86" s="115">
        <v>0</v>
      </c>
      <c r="H86" s="115">
        <v>0</v>
      </c>
      <c r="I86" s="115">
        <v>0</v>
      </c>
      <c r="J86" s="115">
        <v>0</v>
      </c>
      <c r="K86" s="115">
        <v>0</v>
      </c>
      <c r="L86" s="115">
        <v>0</v>
      </c>
      <c r="M86" s="115">
        <v>0</v>
      </c>
      <c r="N86" s="115">
        <v>0</v>
      </c>
      <c r="O86" s="115">
        <v>0</v>
      </c>
      <c r="P86" s="115">
        <v>0</v>
      </c>
      <c r="Q86" s="115">
        <v>0</v>
      </c>
      <c r="R86" s="115">
        <v>0</v>
      </c>
      <c r="S86" s="115">
        <v>0</v>
      </c>
      <c r="T86" s="115">
        <v>0</v>
      </c>
      <c r="U86" s="115">
        <v>0</v>
      </c>
      <c r="V86" s="115">
        <v>0</v>
      </c>
      <c r="W86" s="115">
        <v>0</v>
      </c>
      <c r="X86" s="115">
        <v>0</v>
      </c>
      <c r="Y86" s="115">
        <v>0</v>
      </c>
      <c r="Z86" s="115">
        <v>0</v>
      </c>
      <c r="AA86" s="115">
        <v>0</v>
      </c>
      <c r="AB86" s="115">
        <v>0</v>
      </c>
      <c r="AC86" s="115">
        <v>0</v>
      </c>
      <c r="AD86" s="115">
        <v>0</v>
      </c>
      <c r="AE86" s="115">
        <v>0</v>
      </c>
      <c r="AF86" s="115">
        <v>0</v>
      </c>
      <c r="AG86" s="115">
        <v>0</v>
      </c>
      <c r="AH86" s="115"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115">
        <v>0</v>
      </c>
      <c r="AU86" s="115">
        <v>0</v>
      </c>
      <c r="AV86" s="115">
        <v>0</v>
      </c>
      <c r="AW86" s="115">
        <v>0</v>
      </c>
      <c r="AX86" s="115">
        <v>0</v>
      </c>
      <c r="AY86" s="115">
        <v>0</v>
      </c>
      <c r="AZ86" s="115">
        <v>0</v>
      </c>
      <c r="BA86" s="115">
        <v>0</v>
      </c>
      <c r="BB86" s="115">
        <v>0</v>
      </c>
      <c r="BC86" s="115">
        <v>0</v>
      </c>
      <c r="BD86" s="115">
        <v>0</v>
      </c>
      <c r="BE86" s="115">
        <v>0</v>
      </c>
      <c r="BF86" s="115">
        <v>0</v>
      </c>
      <c r="BG86" s="115">
        <v>0</v>
      </c>
      <c r="BH86" s="115">
        <v>0</v>
      </c>
      <c r="BI86" s="115">
        <v>0</v>
      </c>
      <c r="BJ86" s="115">
        <v>0</v>
      </c>
      <c r="BK86" s="115">
        <v>0</v>
      </c>
      <c r="BL86" s="115">
        <v>0</v>
      </c>
      <c r="BM86" s="115">
        <v>0</v>
      </c>
      <c r="BN86" s="115">
        <v>0</v>
      </c>
      <c r="BO86" s="115">
        <v>0</v>
      </c>
      <c r="BP86" s="115">
        <v>0</v>
      </c>
      <c r="BQ86" s="115">
        <v>0</v>
      </c>
      <c r="BR86" s="115">
        <v>0</v>
      </c>
      <c r="BS86" s="115">
        <v>0</v>
      </c>
      <c r="BT86" s="115">
        <v>0</v>
      </c>
      <c r="BU86" s="115">
        <v>0</v>
      </c>
      <c r="BV86" s="115">
        <v>0</v>
      </c>
      <c r="BW86" s="115">
        <v>0</v>
      </c>
      <c r="BX86" s="115">
        <v>0</v>
      </c>
      <c r="BY86" s="115">
        <v>0</v>
      </c>
      <c r="BZ86" s="115">
        <v>0</v>
      </c>
      <c r="CA86" s="115">
        <v>0</v>
      </c>
      <c r="CB86" s="115">
        <v>0</v>
      </c>
      <c r="CC86" s="115">
        <v>0</v>
      </c>
      <c r="CD86" s="115">
        <v>0</v>
      </c>
      <c r="CE86" s="115">
        <v>0</v>
      </c>
      <c r="CF86" s="115">
        <v>0</v>
      </c>
      <c r="CG86" s="115">
        <v>0</v>
      </c>
      <c r="CH86" s="115">
        <v>0</v>
      </c>
      <c r="CI86" s="115">
        <v>0</v>
      </c>
      <c r="CJ86" s="115">
        <v>0</v>
      </c>
      <c r="CK86" s="115">
        <v>0</v>
      </c>
      <c r="CL86" s="115">
        <v>0</v>
      </c>
      <c r="CM86" s="115">
        <v>0</v>
      </c>
      <c r="CN86" s="115">
        <v>0</v>
      </c>
      <c r="CO86" s="115">
        <v>0</v>
      </c>
      <c r="CP86" s="115">
        <v>0</v>
      </c>
      <c r="CQ86" s="115">
        <v>0</v>
      </c>
      <c r="CR86" s="115">
        <v>0</v>
      </c>
      <c r="CS86" s="115">
        <v>0</v>
      </c>
      <c r="CT86" s="115">
        <v>0</v>
      </c>
      <c r="CU86" s="115">
        <v>0</v>
      </c>
      <c r="CV86" s="115">
        <v>0</v>
      </c>
      <c r="CW86" s="115">
        <v>0</v>
      </c>
      <c r="CX86" s="115">
        <v>0</v>
      </c>
      <c r="CY86" s="115">
        <v>0</v>
      </c>
      <c r="CZ86" s="115">
        <v>0</v>
      </c>
      <c r="DA86" s="115">
        <v>0</v>
      </c>
      <c r="DB86" s="115">
        <v>0</v>
      </c>
      <c r="DC86" s="115">
        <v>0</v>
      </c>
      <c r="DD86" s="115">
        <v>0</v>
      </c>
      <c r="DE86" s="115">
        <v>0</v>
      </c>
      <c r="DF86" s="115">
        <v>0</v>
      </c>
      <c r="DG86" s="115">
        <v>0</v>
      </c>
      <c r="DH86" s="115">
        <v>0</v>
      </c>
      <c r="DI86" s="115">
        <v>0</v>
      </c>
      <c r="DJ86" s="115">
        <v>0</v>
      </c>
      <c r="DK86" s="115">
        <v>0</v>
      </c>
      <c r="DL86" s="115">
        <v>0</v>
      </c>
      <c r="DM86" s="115">
        <v>0</v>
      </c>
      <c r="DN86" s="115">
        <v>0</v>
      </c>
      <c r="DO86" s="115">
        <v>0</v>
      </c>
      <c r="DP86" s="115">
        <v>0</v>
      </c>
      <c r="DQ86" s="115">
        <v>0</v>
      </c>
      <c r="DR86" s="115">
        <v>0</v>
      </c>
      <c r="DS86" s="115">
        <v>0</v>
      </c>
      <c r="DT86" s="115">
        <v>0</v>
      </c>
      <c r="DU86" s="115">
        <v>0</v>
      </c>
      <c r="DV86" s="115">
        <v>0</v>
      </c>
      <c r="DW86" s="115">
        <v>0</v>
      </c>
      <c r="DX86" s="115">
        <v>0</v>
      </c>
      <c r="DY86" s="115">
        <v>0</v>
      </c>
      <c r="DZ86" s="115">
        <v>0</v>
      </c>
      <c r="EA86" s="115">
        <v>0</v>
      </c>
      <c r="EB86" s="115">
        <v>0</v>
      </c>
      <c r="EC86" s="115">
        <v>0</v>
      </c>
      <c r="ED86" s="115">
        <v>0</v>
      </c>
      <c r="EE86" s="115">
        <v>0</v>
      </c>
      <c r="EF86" s="115">
        <v>0</v>
      </c>
      <c r="EG86" s="115">
        <v>0</v>
      </c>
      <c r="EH86" s="115">
        <v>0</v>
      </c>
      <c r="EI86" s="115">
        <v>0</v>
      </c>
      <c r="EJ86" s="115">
        <v>0</v>
      </c>
      <c r="EK86" s="115">
        <v>0</v>
      </c>
      <c r="EL86" s="115">
        <v>0</v>
      </c>
      <c r="EM86" s="115">
        <v>0</v>
      </c>
      <c r="EN86" s="115">
        <v>0</v>
      </c>
      <c r="EO86" s="115">
        <v>0</v>
      </c>
      <c r="EP86" s="115">
        <v>0</v>
      </c>
      <c r="EQ86" s="115">
        <v>0</v>
      </c>
      <c r="ER86" s="115">
        <v>0</v>
      </c>
      <c r="ES86" s="115">
        <v>0</v>
      </c>
      <c r="ET86" s="115">
        <v>0</v>
      </c>
      <c r="EU86" s="115">
        <v>0</v>
      </c>
      <c r="EV86" s="115">
        <v>0</v>
      </c>
      <c r="EW86" s="115">
        <v>0</v>
      </c>
      <c r="EX86" s="115">
        <v>0</v>
      </c>
      <c r="EY86" s="115">
        <v>0</v>
      </c>
      <c r="EZ86" s="115">
        <v>0</v>
      </c>
      <c r="FA86" s="115">
        <v>0</v>
      </c>
      <c r="FB86" s="115">
        <v>0</v>
      </c>
      <c r="FC86" s="115">
        <v>0</v>
      </c>
      <c r="FD86" s="115">
        <v>0</v>
      </c>
      <c r="FE86" s="115">
        <v>0</v>
      </c>
      <c r="FF86" s="115">
        <v>0</v>
      </c>
      <c r="FG86" s="115">
        <v>0</v>
      </c>
      <c r="FH86" s="115">
        <v>0</v>
      </c>
      <c r="FI86" s="115">
        <v>0</v>
      </c>
      <c r="FJ86" s="115">
        <v>0</v>
      </c>
      <c r="FK86" s="115">
        <v>0</v>
      </c>
      <c r="FL86" s="115">
        <v>0</v>
      </c>
      <c r="FM86" s="115">
        <v>0</v>
      </c>
      <c r="FN86" s="115">
        <v>0</v>
      </c>
      <c r="FO86" s="115">
        <v>0</v>
      </c>
      <c r="FP86" s="115">
        <v>0</v>
      </c>
      <c r="FQ86" s="115">
        <v>0</v>
      </c>
      <c r="FR86" s="115">
        <v>0</v>
      </c>
      <c r="FS86" s="115">
        <v>0</v>
      </c>
      <c r="FT86" s="115">
        <v>0</v>
      </c>
      <c r="FU86" s="115">
        <v>0</v>
      </c>
      <c r="FV86" s="115">
        <v>0</v>
      </c>
      <c r="FW86" s="115">
        <v>0</v>
      </c>
      <c r="FX86" s="115">
        <v>0</v>
      </c>
      <c r="FY86" s="115">
        <v>0</v>
      </c>
      <c r="FZ86" s="115">
        <v>0</v>
      </c>
      <c r="GA86" s="115">
        <v>0</v>
      </c>
      <c r="GB86" s="115">
        <v>0</v>
      </c>
      <c r="GC86" s="115">
        <v>0</v>
      </c>
      <c r="GD86" s="115">
        <v>0</v>
      </c>
      <c r="GE86" s="115">
        <v>0</v>
      </c>
      <c r="GF86" s="115">
        <v>0</v>
      </c>
      <c r="GG86" s="115">
        <v>0</v>
      </c>
      <c r="GH86" s="115">
        <v>0</v>
      </c>
      <c r="GI86" s="115">
        <v>0</v>
      </c>
      <c r="GJ86" s="115">
        <v>0</v>
      </c>
      <c r="GK86" s="115">
        <v>0</v>
      </c>
      <c r="GL86" s="115">
        <v>0</v>
      </c>
      <c r="GM86" s="115">
        <v>0</v>
      </c>
      <c r="GN86" s="115">
        <v>0</v>
      </c>
      <c r="GO86" s="115">
        <v>0</v>
      </c>
      <c r="GP86" s="115">
        <v>0</v>
      </c>
      <c r="GQ86" s="115">
        <v>0</v>
      </c>
      <c r="GR86" s="115">
        <v>0</v>
      </c>
      <c r="GS86" s="115">
        <v>0</v>
      </c>
      <c r="GT86" s="115">
        <v>0</v>
      </c>
      <c r="GU86" s="115">
        <v>0</v>
      </c>
      <c r="GV86" s="115">
        <v>0</v>
      </c>
      <c r="GW86" s="115">
        <v>0</v>
      </c>
      <c r="GX86" s="115">
        <v>0</v>
      </c>
      <c r="GY86" s="115">
        <v>0</v>
      </c>
      <c r="GZ86" s="115">
        <v>0</v>
      </c>
      <c r="HA86" s="115">
        <v>0</v>
      </c>
      <c r="HB86" s="115">
        <v>0</v>
      </c>
      <c r="HC86" s="115">
        <v>0</v>
      </c>
      <c r="HD86" s="115">
        <v>0</v>
      </c>
      <c r="HE86" s="115">
        <v>0</v>
      </c>
      <c r="HF86" s="115">
        <v>0</v>
      </c>
      <c r="HG86" s="115">
        <v>0</v>
      </c>
      <c r="HH86" s="115">
        <v>0</v>
      </c>
      <c r="HI86" s="115">
        <v>0</v>
      </c>
    </row>
    <row r="87" spans="1:217" s="109" customFormat="1" x14ac:dyDescent="0.2">
      <c r="A87" s="113" t="s">
        <v>390</v>
      </c>
      <c r="B87" s="114">
        <v>0</v>
      </c>
      <c r="C87" s="114">
        <v>0</v>
      </c>
      <c r="D87" s="115">
        <v>0</v>
      </c>
      <c r="E87" s="115">
        <v>0</v>
      </c>
      <c r="F87" s="115">
        <v>0</v>
      </c>
      <c r="G87" s="115">
        <v>0</v>
      </c>
      <c r="H87" s="115">
        <v>0</v>
      </c>
      <c r="I87" s="115">
        <v>0</v>
      </c>
      <c r="J87" s="115">
        <v>0</v>
      </c>
      <c r="K87" s="115">
        <v>0</v>
      </c>
      <c r="L87" s="115">
        <v>0</v>
      </c>
      <c r="M87" s="115">
        <v>0</v>
      </c>
      <c r="N87" s="115">
        <v>0</v>
      </c>
      <c r="O87" s="115">
        <v>0</v>
      </c>
      <c r="P87" s="115">
        <v>0</v>
      </c>
      <c r="Q87" s="115">
        <v>0</v>
      </c>
      <c r="R87" s="115">
        <v>0</v>
      </c>
      <c r="S87" s="115">
        <v>0</v>
      </c>
      <c r="T87" s="115">
        <v>0</v>
      </c>
      <c r="U87" s="115">
        <v>0</v>
      </c>
      <c r="V87" s="115">
        <v>0</v>
      </c>
      <c r="W87" s="115">
        <v>0</v>
      </c>
      <c r="X87" s="115">
        <v>0</v>
      </c>
      <c r="Y87" s="115">
        <v>0</v>
      </c>
      <c r="Z87" s="115">
        <v>0</v>
      </c>
      <c r="AA87" s="115">
        <v>0</v>
      </c>
      <c r="AB87" s="115">
        <v>0</v>
      </c>
      <c r="AC87" s="115">
        <v>0</v>
      </c>
      <c r="AD87" s="115">
        <v>0</v>
      </c>
      <c r="AE87" s="115">
        <v>0</v>
      </c>
      <c r="AF87" s="115">
        <v>0</v>
      </c>
      <c r="AG87" s="115">
        <v>0</v>
      </c>
      <c r="AH87" s="115"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v>0</v>
      </c>
      <c r="AR87" s="115">
        <v>0</v>
      </c>
      <c r="AS87" s="115">
        <v>0</v>
      </c>
      <c r="AT87" s="115">
        <v>0</v>
      </c>
      <c r="AU87" s="115">
        <v>0</v>
      </c>
      <c r="AV87" s="115">
        <v>0</v>
      </c>
      <c r="AW87" s="115">
        <v>0</v>
      </c>
      <c r="AX87" s="115">
        <v>0</v>
      </c>
      <c r="AY87" s="115">
        <v>0</v>
      </c>
      <c r="AZ87" s="115">
        <v>0</v>
      </c>
      <c r="BA87" s="115">
        <v>0</v>
      </c>
      <c r="BB87" s="115">
        <v>0</v>
      </c>
      <c r="BC87" s="115">
        <v>0</v>
      </c>
      <c r="BD87" s="115">
        <v>0</v>
      </c>
      <c r="BE87" s="115">
        <v>0</v>
      </c>
      <c r="BF87" s="115">
        <v>0</v>
      </c>
      <c r="BG87" s="115">
        <v>0</v>
      </c>
      <c r="BH87" s="115">
        <v>0</v>
      </c>
      <c r="BI87" s="115">
        <v>0</v>
      </c>
      <c r="BJ87" s="115">
        <v>0</v>
      </c>
      <c r="BK87" s="115">
        <v>0</v>
      </c>
      <c r="BL87" s="115">
        <v>0</v>
      </c>
      <c r="BM87" s="115">
        <v>0</v>
      </c>
      <c r="BN87" s="115">
        <v>0</v>
      </c>
      <c r="BO87" s="115">
        <v>0</v>
      </c>
      <c r="BP87" s="115">
        <v>0</v>
      </c>
      <c r="BQ87" s="115">
        <v>0</v>
      </c>
      <c r="BR87" s="115">
        <v>0</v>
      </c>
      <c r="BS87" s="115">
        <v>0</v>
      </c>
      <c r="BT87" s="115">
        <v>0</v>
      </c>
      <c r="BU87" s="115">
        <v>0</v>
      </c>
      <c r="BV87" s="115">
        <v>0</v>
      </c>
      <c r="BW87" s="115">
        <v>0</v>
      </c>
      <c r="BX87" s="115">
        <v>0</v>
      </c>
      <c r="BY87" s="115">
        <v>0</v>
      </c>
      <c r="BZ87" s="115">
        <v>0</v>
      </c>
      <c r="CA87" s="115">
        <v>0</v>
      </c>
      <c r="CB87" s="115">
        <v>0</v>
      </c>
      <c r="CC87" s="115">
        <v>0</v>
      </c>
      <c r="CD87" s="115">
        <v>0</v>
      </c>
      <c r="CE87" s="115">
        <v>0</v>
      </c>
      <c r="CF87" s="115">
        <v>0</v>
      </c>
      <c r="CG87" s="115">
        <v>0</v>
      </c>
      <c r="CH87" s="115">
        <v>0</v>
      </c>
      <c r="CI87" s="115">
        <v>0</v>
      </c>
      <c r="CJ87" s="115">
        <v>0</v>
      </c>
      <c r="CK87" s="115">
        <v>0</v>
      </c>
      <c r="CL87" s="115">
        <v>0</v>
      </c>
      <c r="CM87" s="115">
        <v>0</v>
      </c>
      <c r="CN87" s="115">
        <v>0</v>
      </c>
      <c r="CO87" s="115">
        <v>0</v>
      </c>
      <c r="CP87" s="115">
        <v>0</v>
      </c>
      <c r="CQ87" s="115">
        <v>0</v>
      </c>
      <c r="CR87" s="115">
        <v>0</v>
      </c>
      <c r="CS87" s="115">
        <v>0</v>
      </c>
      <c r="CT87" s="115">
        <v>0</v>
      </c>
      <c r="CU87" s="115">
        <v>0</v>
      </c>
      <c r="CV87" s="115">
        <v>0</v>
      </c>
      <c r="CW87" s="115">
        <v>0</v>
      </c>
      <c r="CX87" s="115">
        <v>0</v>
      </c>
      <c r="CY87" s="115">
        <v>0</v>
      </c>
      <c r="CZ87" s="115">
        <v>0</v>
      </c>
      <c r="DA87" s="115">
        <v>0</v>
      </c>
      <c r="DB87" s="115">
        <v>0</v>
      </c>
      <c r="DC87" s="115">
        <v>0</v>
      </c>
      <c r="DD87" s="115">
        <v>0</v>
      </c>
      <c r="DE87" s="115">
        <v>0</v>
      </c>
      <c r="DF87" s="115">
        <v>0</v>
      </c>
      <c r="DG87" s="115">
        <v>0</v>
      </c>
      <c r="DH87" s="115">
        <v>0</v>
      </c>
      <c r="DI87" s="115">
        <v>0</v>
      </c>
      <c r="DJ87" s="115">
        <v>0</v>
      </c>
      <c r="DK87" s="115">
        <v>0</v>
      </c>
      <c r="DL87" s="115">
        <v>0</v>
      </c>
      <c r="DM87" s="115">
        <v>0</v>
      </c>
      <c r="DN87" s="115">
        <v>0</v>
      </c>
      <c r="DO87" s="115">
        <v>0</v>
      </c>
      <c r="DP87" s="115">
        <v>0</v>
      </c>
      <c r="DQ87" s="115">
        <v>0</v>
      </c>
      <c r="DR87" s="115">
        <v>0</v>
      </c>
      <c r="DS87" s="115">
        <v>0</v>
      </c>
      <c r="DT87" s="115">
        <v>0</v>
      </c>
      <c r="DU87" s="115">
        <v>0</v>
      </c>
      <c r="DV87" s="115">
        <v>0</v>
      </c>
      <c r="DW87" s="115">
        <v>0</v>
      </c>
      <c r="DX87" s="115">
        <v>0</v>
      </c>
      <c r="DY87" s="115">
        <v>0</v>
      </c>
      <c r="DZ87" s="115">
        <v>0</v>
      </c>
      <c r="EA87" s="115">
        <v>0</v>
      </c>
      <c r="EB87" s="115">
        <v>0</v>
      </c>
      <c r="EC87" s="115">
        <v>0</v>
      </c>
      <c r="ED87" s="115">
        <v>0</v>
      </c>
      <c r="EE87" s="115">
        <v>0</v>
      </c>
      <c r="EF87" s="115">
        <v>0</v>
      </c>
      <c r="EG87" s="115">
        <v>0</v>
      </c>
      <c r="EH87" s="115">
        <v>0</v>
      </c>
      <c r="EI87" s="115">
        <v>0</v>
      </c>
      <c r="EJ87" s="115">
        <v>0</v>
      </c>
      <c r="EK87" s="115">
        <v>0</v>
      </c>
      <c r="EL87" s="115">
        <v>0</v>
      </c>
      <c r="EM87" s="115">
        <v>0</v>
      </c>
      <c r="EN87" s="115">
        <v>0</v>
      </c>
      <c r="EO87" s="115">
        <v>0</v>
      </c>
      <c r="EP87" s="115">
        <v>0</v>
      </c>
      <c r="EQ87" s="115">
        <v>0</v>
      </c>
      <c r="ER87" s="115">
        <v>0</v>
      </c>
      <c r="ES87" s="115">
        <v>0</v>
      </c>
      <c r="ET87" s="115">
        <v>0</v>
      </c>
      <c r="EU87" s="115">
        <v>0</v>
      </c>
      <c r="EV87" s="115">
        <v>0</v>
      </c>
      <c r="EW87" s="115">
        <v>0</v>
      </c>
      <c r="EX87" s="115">
        <v>0</v>
      </c>
      <c r="EY87" s="115">
        <v>0</v>
      </c>
      <c r="EZ87" s="115">
        <v>0</v>
      </c>
      <c r="FA87" s="115">
        <v>0</v>
      </c>
      <c r="FB87" s="115">
        <v>0</v>
      </c>
      <c r="FC87" s="115">
        <v>0</v>
      </c>
      <c r="FD87" s="115">
        <v>0</v>
      </c>
      <c r="FE87" s="115">
        <v>0</v>
      </c>
      <c r="FF87" s="115">
        <v>0</v>
      </c>
      <c r="FG87" s="115">
        <v>0</v>
      </c>
      <c r="FH87" s="115">
        <v>0</v>
      </c>
      <c r="FI87" s="115">
        <v>0</v>
      </c>
      <c r="FJ87" s="115">
        <v>0</v>
      </c>
      <c r="FK87" s="115">
        <v>0</v>
      </c>
      <c r="FL87" s="115">
        <v>0</v>
      </c>
      <c r="FM87" s="115">
        <v>0</v>
      </c>
      <c r="FN87" s="115">
        <v>0</v>
      </c>
      <c r="FO87" s="115">
        <v>0</v>
      </c>
      <c r="FP87" s="115">
        <v>0</v>
      </c>
      <c r="FQ87" s="115">
        <v>0</v>
      </c>
      <c r="FR87" s="115">
        <v>0</v>
      </c>
      <c r="FS87" s="115">
        <v>0</v>
      </c>
      <c r="FT87" s="115">
        <v>0</v>
      </c>
      <c r="FU87" s="115">
        <v>0</v>
      </c>
      <c r="FV87" s="115">
        <v>0</v>
      </c>
      <c r="FW87" s="115">
        <v>0</v>
      </c>
      <c r="FX87" s="115">
        <v>0</v>
      </c>
      <c r="FY87" s="115">
        <v>0</v>
      </c>
      <c r="FZ87" s="115">
        <v>0</v>
      </c>
      <c r="GA87" s="115">
        <v>0</v>
      </c>
      <c r="GB87" s="115">
        <v>0</v>
      </c>
      <c r="GC87" s="115">
        <v>0</v>
      </c>
      <c r="GD87" s="115">
        <v>0</v>
      </c>
      <c r="GE87" s="115">
        <v>0</v>
      </c>
      <c r="GF87" s="115">
        <v>0</v>
      </c>
      <c r="GG87" s="115">
        <v>0</v>
      </c>
      <c r="GH87" s="115">
        <v>0</v>
      </c>
      <c r="GI87" s="115">
        <v>0</v>
      </c>
      <c r="GJ87" s="115">
        <v>0</v>
      </c>
      <c r="GK87" s="115">
        <v>0</v>
      </c>
      <c r="GL87" s="115">
        <v>0</v>
      </c>
      <c r="GM87" s="115">
        <v>0</v>
      </c>
      <c r="GN87" s="115">
        <v>0</v>
      </c>
      <c r="GO87" s="115">
        <v>0</v>
      </c>
      <c r="GP87" s="115">
        <v>0</v>
      </c>
      <c r="GQ87" s="115">
        <v>0</v>
      </c>
      <c r="GR87" s="115">
        <v>0</v>
      </c>
      <c r="GS87" s="115">
        <v>0</v>
      </c>
      <c r="GT87" s="115">
        <v>0</v>
      </c>
      <c r="GU87" s="115">
        <v>0</v>
      </c>
      <c r="GV87" s="115">
        <v>0</v>
      </c>
      <c r="GW87" s="115">
        <v>0</v>
      </c>
      <c r="GX87" s="115">
        <v>0</v>
      </c>
      <c r="GY87" s="115">
        <v>0</v>
      </c>
      <c r="GZ87" s="115">
        <v>0</v>
      </c>
      <c r="HA87" s="115">
        <v>0</v>
      </c>
      <c r="HB87" s="115">
        <v>0</v>
      </c>
      <c r="HC87" s="115">
        <v>0</v>
      </c>
      <c r="HD87" s="115">
        <v>0</v>
      </c>
      <c r="HE87" s="115">
        <v>0</v>
      </c>
      <c r="HF87" s="115">
        <v>0</v>
      </c>
      <c r="HG87" s="115">
        <v>0</v>
      </c>
      <c r="HH87" s="115">
        <v>0</v>
      </c>
      <c r="HI87" s="115">
        <v>0</v>
      </c>
    </row>
    <row r="88" spans="1:217" s="109" customFormat="1" x14ac:dyDescent="0.2">
      <c r="A88" s="113" t="s">
        <v>391</v>
      </c>
      <c r="B88" s="114">
        <v>0</v>
      </c>
      <c r="C88" s="114">
        <v>0</v>
      </c>
      <c r="D88" s="115">
        <v>0</v>
      </c>
      <c r="E88" s="115">
        <v>0</v>
      </c>
      <c r="F88" s="115">
        <v>0</v>
      </c>
      <c r="G88" s="115">
        <v>0</v>
      </c>
      <c r="H88" s="115">
        <v>0</v>
      </c>
      <c r="I88" s="115">
        <v>0</v>
      </c>
      <c r="J88" s="115">
        <v>0</v>
      </c>
      <c r="K88" s="115">
        <v>0</v>
      </c>
      <c r="L88" s="115">
        <v>0</v>
      </c>
      <c r="M88" s="115">
        <v>0</v>
      </c>
      <c r="N88" s="115">
        <v>0</v>
      </c>
      <c r="O88" s="115">
        <v>0</v>
      </c>
      <c r="P88" s="115">
        <v>0</v>
      </c>
      <c r="Q88" s="115">
        <v>0</v>
      </c>
      <c r="R88" s="115">
        <v>0</v>
      </c>
      <c r="S88" s="115">
        <v>0</v>
      </c>
      <c r="T88" s="115">
        <v>0</v>
      </c>
      <c r="U88" s="115">
        <v>0</v>
      </c>
      <c r="V88" s="115">
        <v>0</v>
      </c>
      <c r="W88" s="115">
        <v>0</v>
      </c>
      <c r="X88" s="115">
        <v>0</v>
      </c>
      <c r="Y88" s="115">
        <v>0</v>
      </c>
      <c r="Z88" s="115">
        <v>0</v>
      </c>
      <c r="AA88" s="115">
        <v>0</v>
      </c>
      <c r="AB88" s="115">
        <v>0</v>
      </c>
      <c r="AC88" s="115">
        <v>0</v>
      </c>
      <c r="AD88" s="115">
        <v>0</v>
      </c>
      <c r="AE88" s="115">
        <v>0</v>
      </c>
      <c r="AF88" s="115">
        <v>0</v>
      </c>
      <c r="AG88" s="115">
        <v>0</v>
      </c>
      <c r="AH88" s="115"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v>0</v>
      </c>
      <c r="AR88" s="115">
        <v>0</v>
      </c>
      <c r="AS88" s="115">
        <v>0</v>
      </c>
      <c r="AT88" s="115">
        <v>0</v>
      </c>
      <c r="AU88" s="115">
        <v>0</v>
      </c>
      <c r="AV88" s="115">
        <v>0</v>
      </c>
      <c r="AW88" s="115">
        <v>0</v>
      </c>
      <c r="AX88" s="115">
        <v>0</v>
      </c>
      <c r="AY88" s="115">
        <v>0</v>
      </c>
      <c r="AZ88" s="115">
        <v>0</v>
      </c>
      <c r="BA88" s="115">
        <v>0</v>
      </c>
      <c r="BB88" s="115">
        <v>0</v>
      </c>
      <c r="BC88" s="115">
        <v>0</v>
      </c>
      <c r="BD88" s="115">
        <v>0</v>
      </c>
      <c r="BE88" s="115">
        <v>0</v>
      </c>
      <c r="BF88" s="115">
        <v>0</v>
      </c>
      <c r="BG88" s="115">
        <v>0</v>
      </c>
      <c r="BH88" s="115">
        <v>0</v>
      </c>
      <c r="BI88" s="115">
        <v>0</v>
      </c>
      <c r="BJ88" s="115">
        <v>0</v>
      </c>
      <c r="BK88" s="115">
        <v>0</v>
      </c>
      <c r="BL88" s="115">
        <v>0</v>
      </c>
      <c r="BM88" s="115">
        <v>0</v>
      </c>
      <c r="BN88" s="115">
        <v>0</v>
      </c>
      <c r="BO88" s="115">
        <v>0</v>
      </c>
      <c r="BP88" s="115">
        <v>0</v>
      </c>
      <c r="BQ88" s="115">
        <v>0</v>
      </c>
      <c r="BR88" s="115">
        <v>0</v>
      </c>
      <c r="BS88" s="115">
        <v>0</v>
      </c>
      <c r="BT88" s="115">
        <v>0</v>
      </c>
      <c r="BU88" s="115">
        <v>0</v>
      </c>
      <c r="BV88" s="115">
        <v>0</v>
      </c>
      <c r="BW88" s="115">
        <v>0</v>
      </c>
      <c r="BX88" s="115">
        <v>0</v>
      </c>
      <c r="BY88" s="115">
        <v>0</v>
      </c>
      <c r="BZ88" s="115">
        <v>0</v>
      </c>
      <c r="CA88" s="115">
        <v>0</v>
      </c>
      <c r="CB88" s="115">
        <v>0</v>
      </c>
      <c r="CC88" s="115">
        <v>0</v>
      </c>
      <c r="CD88" s="115">
        <v>0</v>
      </c>
      <c r="CE88" s="115">
        <v>0</v>
      </c>
      <c r="CF88" s="115">
        <v>0</v>
      </c>
      <c r="CG88" s="115">
        <v>0</v>
      </c>
      <c r="CH88" s="115">
        <v>0</v>
      </c>
      <c r="CI88" s="115">
        <v>0</v>
      </c>
      <c r="CJ88" s="115">
        <v>0</v>
      </c>
      <c r="CK88" s="115">
        <v>0</v>
      </c>
      <c r="CL88" s="115">
        <v>0</v>
      </c>
      <c r="CM88" s="115">
        <v>0</v>
      </c>
      <c r="CN88" s="115">
        <v>0</v>
      </c>
      <c r="CO88" s="115">
        <v>0</v>
      </c>
      <c r="CP88" s="115">
        <v>0</v>
      </c>
      <c r="CQ88" s="115">
        <v>0</v>
      </c>
      <c r="CR88" s="115">
        <v>0</v>
      </c>
      <c r="CS88" s="115">
        <v>0</v>
      </c>
      <c r="CT88" s="115">
        <v>0</v>
      </c>
      <c r="CU88" s="115">
        <v>0</v>
      </c>
      <c r="CV88" s="115">
        <v>0</v>
      </c>
      <c r="CW88" s="115">
        <v>0</v>
      </c>
      <c r="CX88" s="115">
        <v>0</v>
      </c>
      <c r="CY88" s="115">
        <v>0</v>
      </c>
      <c r="CZ88" s="115">
        <v>0</v>
      </c>
      <c r="DA88" s="115">
        <v>0</v>
      </c>
      <c r="DB88" s="115">
        <v>0</v>
      </c>
      <c r="DC88" s="115">
        <v>0</v>
      </c>
      <c r="DD88" s="115">
        <v>0</v>
      </c>
      <c r="DE88" s="115">
        <v>0</v>
      </c>
      <c r="DF88" s="115">
        <v>0</v>
      </c>
      <c r="DG88" s="115">
        <v>0</v>
      </c>
      <c r="DH88" s="115">
        <v>0</v>
      </c>
      <c r="DI88" s="115">
        <v>0</v>
      </c>
      <c r="DJ88" s="115">
        <v>0</v>
      </c>
      <c r="DK88" s="115">
        <v>0</v>
      </c>
      <c r="DL88" s="115">
        <v>0</v>
      </c>
      <c r="DM88" s="115">
        <v>0</v>
      </c>
      <c r="DN88" s="115">
        <v>0</v>
      </c>
      <c r="DO88" s="115">
        <v>0</v>
      </c>
      <c r="DP88" s="115">
        <v>0</v>
      </c>
      <c r="DQ88" s="115">
        <v>0</v>
      </c>
      <c r="DR88" s="115">
        <v>0</v>
      </c>
      <c r="DS88" s="115">
        <v>0</v>
      </c>
      <c r="DT88" s="115">
        <v>0</v>
      </c>
      <c r="DU88" s="115">
        <v>0</v>
      </c>
      <c r="DV88" s="115">
        <v>0</v>
      </c>
      <c r="DW88" s="115">
        <v>0</v>
      </c>
      <c r="DX88" s="115">
        <v>0</v>
      </c>
      <c r="DY88" s="115">
        <v>0</v>
      </c>
      <c r="DZ88" s="115">
        <v>0</v>
      </c>
      <c r="EA88" s="115">
        <v>0</v>
      </c>
      <c r="EB88" s="115">
        <v>0</v>
      </c>
      <c r="EC88" s="115">
        <v>0</v>
      </c>
      <c r="ED88" s="115">
        <v>0</v>
      </c>
      <c r="EE88" s="115">
        <v>0</v>
      </c>
      <c r="EF88" s="115">
        <v>0</v>
      </c>
      <c r="EG88" s="115">
        <v>0</v>
      </c>
      <c r="EH88" s="115">
        <v>0</v>
      </c>
      <c r="EI88" s="115">
        <v>0</v>
      </c>
      <c r="EJ88" s="115">
        <v>0</v>
      </c>
      <c r="EK88" s="115">
        <v>0</v>
      </c>
      <c r="EL88" s="115">
        <v>0</v>
      </c>
      <c r="EM88" s="115">
        <v>0</v>
      </c>
      <c r="EN88" s="115">
        <v>0</v>
      </c>
      <c r="EO88" s="115">
        <v>0</v>
      </c>
      <c r="EP88" s="115">
        <v>0</v>
      </c>
      <c r="EQ88" s="115">
        <v>0</v>
      </c>
      <c r="ER88" s="115">
        <v>0</v>
      </c>
      <c r="ES88" s="115">
        <v>0</v>
      </c>
      <c r="ET88" s="115">
        <v>0</v>
      </c>
      <c r="EU88" s="115">
        <v>0</v>
      </c>
      <c r="EV88" s="115">
        <v>0</v>
      </c>
      <c r="EW88" s="115">
        <v>0</v>
      </c>
      <c r="EX88" s="115">
        <v>0</v>
      </c>
      <c r="EY88" s="115">
        <v>0</v>
      </c>
      <c r="EZ88" s="115">
        <v>0</v>
      </c>
      <c r="FA88" s="115">
        <v>0</v>
      </c>
      <c r="FB88" s="115">
        <v>0</v>
      </c>
      <c r="FC88" s="115">
        <v>0</v>
      </c>
      <c r="FD88" s="115">
        <v>0</v>
      </c>
      <c r="FE88" s="115">
        <v>0</v>
      </c>
      <c r="FF88" s="115">
        <v>0</v>
      </c>
      <c r="FG88" s="115">
        <v>0</v>
      </c>
      <c r="FH88" s="115">
        <v>0</v>
      </c>
      <c r="FI88" s="115">
        <v>0</v>
      </c>
      <c r="FJ88" s="115">
        <v>0</v>
      </c>
      <c r="FK88" s="115">
        <v>0</v>
      </c>
      <c r="FL88" s="115">
        <v>0</v>
      </c>
      <c r="FM88" s="115">
        <v>0</v>
      </c>
      <c r="FN88" s="115">
        <v>0</v>
      </c>
      <c r="FO88" s="115">
        <v>0</v>
      </c>
      <c r="FP88" s="115">
        <v>0</v>
      </c>
      <c r="FQ88" s="115">
        <v>0</v>
      </c>
      <c r="FR88" s="115">
        <v>0</v>
      </c>
      <c r="FS88" s="115">
        <v>0</v>
      </c>
      <c r="FT88" s="115">
        <v>0</v>
      </c>
      <c r="FU88" s="115">
        <v>0</v>
      </c>
      <c r="FV88" s="115">
        <v>0</v>
      </c>
      <c r="FW88" s="115">
        <v>0</v>
      </c>
      <c r="FX88" s="115">
        <v>0</v>
      </c>
      <c r="FY88" s="115">
        <v>0</v>
      </c>
      <c r="FZ88" s="115">
        <v>0</v>
      </c>
      <c r="GA88" s="115">
        <v>0</v>
      </c>
      <c r="GB88" s="115">
        <v>0</v>
      </c>
      <c r="GC88" s="115">
        <v>0</v>
      </c>
      <c r="GD88" s="115">
        <v>0</v>
      </c>
      <c r="GE88" s="115">
        <v>0</v>
      </c>
      <c r="GF88" s="115">
        <v>0</v>
      </c>
      <c r="GG88" s="115">
        <v>0</v>
      </c>
      <c r="GH88" s="115">
        <v>0</v>
      </c>
      <c r="GI88" s="115">
        <v>0</v>
      </c>
      <c r="GJ88" s="115">
        <v>0</v>
      </c>
      <c r="GK88" s="115">
        <v>0</v>
      </c>
      <c r="GL88" s="115">
        <v>0</v>
      </c>
      <c r="GM88" s="115">
        <v>0</v>
      </c>
      <c r="GN88" s="115">
        <v>0</v>
      </c>
      <c r="GO88" s="115">
        <v>0</v>
      </c>
      <c r="GP88" s="115">
        <v>0</v>
      </c>
      <c r="GQ88" s="115">
        <v>0</v>
      </c>
      <c r="GR88" s="115">
        <v>0</v>
      </c>
      <c r="GS88" s="115">
        <v>0</v>
      </c>
      <c r="GT88" s="115">
        <v>0</v>
      </c>
      <c r="GU88" s="115">
        <v>0</v>
      </c>
      <c r="GV88" s="115">
        <v>0</v>
      </c>
      <c r="GW88" s="115">
        <v>0</v>
      </c>
      <c r="GX88" s="115">
        <v>0</v>
      </c>
      <c r="GY88" s="115">
        <v>0</v>
      </c>
      <c r="GZ88" s="115">
        <v>0</v>
      </c>
      <c r="HA88" s="115">
        <v>0</v>
      </c>
      <c r="HB88" s="115">
        <v>0</v>
      </c>
      <c r="HC88" s="115">
        <v>0</v>
      </c>
      <c r="HD88" s="115">
        <v>0</v>
      </c>
      <c r="HE88" s="115">
        <v>0</v>
      </c>
      <c r="HF88" s="115">
        <v>0</v>
      </c>
      <c r="HG88" s="115">
        <v>0</v>
      </c>
      <c r="HH88" s="115">
        <v>0</v>
      </c>
      <c r="HI88" s="115">
        <v>0</v>
      </c>
    </row>
    <row r="89" spans="1:217" x14ac:dyDescent="0.2">
      <c r="A89" s="29" t="s">
        <v>392</v>
      </c>
      <c r="B89" s="77">
        <v>0</v>
      </c>
      <c r="C89" s="77">
        <v>0</v>
      </c>
      <c r="D89" s="79">
        <v>0</v>
      </c>
      <c r="E89" s="79">
        <v>0</v>
      </c>
      <c r="F89" s="79">
        <v>0</v>
      </c>
      <c r="G89" s="79">
        <v>0</v>
      </c>
      <c r="H89" s="79" t="e">
        <f>(#REF!-#REF!+#REF!-#REF!)*Exp_rural/1000</f>
        <v>#REF!</v>
      </c>
      <c r="I89" s="79" t="e">
        <f>(#REF!-#REF!+#REF!-#REF!)*Exp_rural/1000</f>
        <v>#REF!</v>
      </c>
      <c r="J89" s="79" t="e">
        <f>(#REF!-#REF!+#REF!-#REF!)*Exp_rural/1000</f>
        <v>#REF!</v>
      </c>
      <c r="K89" s="79" t="e">
        <f>(#REF!-#REF!+#REF!-#REF!)*Exp_rural/1000</f>
        <v>#REF!</v>
      </c>
      <c r="L89" s="79" t="e">
        <f>(#REF!-#REF!+#REF!-#REF!)*Exp_rural/1000</f>
        <v>#REF!</v>
      </c>
      <c r="M89" s="79" t="e">
        <f>(#REF!-#REF!+#REF!-#REF!)*Exp_rural/1000</f>
        <v>#REF!</v>
      </c>
      <c r="N89" s="79" t="e">
        <f>(#REF!-#REF!+#REF!-#REF!)*Exp_rural/1000</f>
        <v>#REF!</v>
      </c>
      <c r="O89" s="79" t="e">
        <f>(#REF!-#REF!+#REF!-#REF!)*Exp_rural/1000</f>
        <v>#REF!</v>
      </c>
      <c r="P89" s="79" t="e">
        <f>(#REF!-#REF!+#REF!-#REF!)*Exp_rural/1000</f>
        <v>#REF!</v>
      </c>
      <c r="Q89" s="79" t="e">
        <f>(#REF!-#REF!+#REF!-#REF!)*Exp_rural/1000</f>
        <v>#REF!</v>
      </c>
      <c r="R89" s="79" t="e">
        <f>(#REF!-#REF!+#REF!-#REF!)*Exp_rural/1000</f>
        <v>#REF!</v>
      </c>
      <c r="S89" s="79" t="e">
        <f>(#REF!-#REF!+#REF!-#REF!)*Exp_rural/1000</f>
        <v>#REF!</v>
      </c>
      <c r="T89" s="79" t="e">
        <f>(#REF!-#REF!+#REF!-#REF!)*Exp_rural/1000</f>
        <v>#REF!</v>
      </c>
      <c r="U89" s="79" t="e">
        <f>(#REF!-#REF!+#REF!-#REF!)*Exp_rural/1000</f>
        <v>#REF!</v>
      </c>
      <c r="V89" s="79" t="e">
        <f>(#REF!-#REF!+#REF!-#REF!)*Exp_rural/1000</f>
        <v>#REF!</v>
      </c>
      <c r="W89" s="79" t="e">
        <f>(#REF!-#REF!+#REF!-#REF!)*Exp_rural/1000</f>
        <v>#REF!</v>
      </c>
      <c r="X89" s="79" t="e">
        <f>(#REF!-#REF!+#REF!-#REF!)*Exp_rural/1000</f>
        <v>#REF!</v>
      </c>
      <c r="Y89" s="79" t="e">
        <f>(#REF!-#REF!+#REF!-#REF!)*Exp_rural/1000</f>
        <v>#REF!</v>
      </c>
      <c r="Z89" s="79" t="e">
        <f>(#REF!-#REF!+#REF!-#REF!)*Exp_rural/1000</f>
        <v>#REF!</v>
      </c>
      <c r="AA89" s="79" t="e">
        <f>(#REF!-#REF!+#REF!-#REF!)*Exp_rural/1000</f>
        <v>#REF!</v>
      </c>
      <c r="AB89" s="79" t="e">
        <f>(#REF!-#REF!+#REF!-#REF!)*Exp_rural/1000</f>
        <v>#REF!</v>
      </c>
      <c r="AC89" s="79" t="e">
        <f>(#REF!-#REF!+#REF!-#REF!)*Exp_rural/1000</f>
        <v>#REF!</v>
      </c>
      <c r="AD89" s="79" t="e">
        <f>(#REF!-#REF!+#REF!-#REF!)*Exp_rural/1000</f>
        <v>#REF!</v>
      </c>
      <c r="AE89" s="79" t="e">
        <f>(#REF!-#REF!+#REF!-#REF!)*Exp_rural/1000</f>
        <v>#REF!</v>
      </c>
      <c r="AF89" s="79" t="e">
        <f>(#REF!-#REF!+#REF!-#REF!)*Exp_rural/1000</f>
        <v>#REF!</v>
      </c>
      <c r="AG89" s="79" t="e">
        <f>(#REF!-#REF!+#REF!-#REF!)*Exp_rural/1000</f>
        <v>#REF!</v>
      </c>
      <c r="AH89" s="79" t="e">
        <f>(#REF!-#REF!+#REF!-#REF!)*Exp_rural/1000</f>
        <v>#REF!</v>
      </c>
      <c r="AI89" s="79" t="e">
        <f>(#REF!-#REF!+#REF!-#REF!)*Exp_rural/1000</f>
        <v>#REF!</v>
      </c>
      <c r="AJ89" s="79" t="e">
        <f>(#REF!-#REF!+#REF!-#REF!)*Exp_rural/1000</f>
        <v>#REF!</v>
      </c>
      <c r="AK89" s="79" t="e">
        <f>(#REF!-#REF!+#REF!-#REF!)*Exp_rural/1000</f>
        <v>#REF!</v>
      </c>
      <c r="AL89" s="79" t="e">
        <f>(#REF!-#REF!+#REF!-#REF!)*Exp_rural/1000</f>
        <v>#REF!</v>
      </c>
      <c r="AM89" s="79" t="e">
        <f>(#REF!-#REF!+#REF!-#REF!)*Exp_rural/1000</f>
        <v>#REF!</v>
      </c>
      <c r="AN89" s="79" t="e">
        <f>(#REF!-#REF!+#REF!-#REF!)*Exp_rural/1000</f>
        <v>#REF!</v>
      </c>
      <c r="AO89" s="79" t="e">
        <f>(#REF!-#REF!+#REF!-#REF!)*Exp_rural/1000</f>
        <v>#REF!</v>
      </c>
      <c r="AP89" s="79" t="e">
        <f>(#REF!-#REF!+#REF!-#REF!)*Exp_rural/1000</f>
        <v>#REF!</v>
      </c>
      <c r="AQ89" s="79" t="e">
        <f>(#REF!-#REF!+#REF!-#REF!)*Exp_rural/1000</f>
        <v>#REF!</v>
      </c>
      <c r="AR89" s="79" t="e">
        <f>(#REF!-#REF!+#REF!-#REF!)*Exp_rural/1000</f>
        <v>#REF!</v>
      </c>
      <c r="AS89" s="79" t="e">
        <f>(#REF!-#REF!+#REF!-#REF!)*Exp_rural/1000</f>
        <v>#REF!</v>
      </c>
      <c r="AT89" s="79" t="e">
        <f>(#REF!-#REF!+#REF!-#REF!)*Exp_rural/1000</f>
        <v>#REF!</v>
      </c>
      <c r="AU89" s="79" t="e">
        <f>(#REF!-#REF!+#REF!-#REF!)*Exp_rural/1000</f>
        <v>#REF!</v>
      </c>
      <c r="AV89" s="79" t="e">
        <f>(#REF!-#REF!+#REF!-#REF!)*Exp_rural/1000</f>
        <v>#REF!</v>
      </c>
      <c r="AW89" s="79" t="e">
        <f>(#REF!-#REF!+#REF!-#REF!)*Exp_rural/1000</f>
        <v>#REF!</v>
      </c>
      <c r="AX89" s="79" t="e">
        <f>(#REF!-#REF!+#REF!-#REF!)*Exp_rural/1000</f>
        <v>#REF!</v>
      </c>
      <c r="AY89" s="79" t="e">
        <f>(#REF!-#REF!+#REF!-#REF!)*Exp_rural/1000</f>
        <v>#REF!</v>
      </c>
      <c r="AZ89" s="79" t="e">
        <f>(#REF!-#REF!+#REF!-#REF!)*Exp_rural/1000</f>
        <v>#REF!</v>
      </c>
      <c r="BA89" s="79" t="e">
        <f>(#REF!-#REF!+#REF!-#REF!)*Exp_rural/1000</f>
        <v>#REF!</v>
      </c>
      <c r="BB89" s="79" t="e">
        <f>(#REF!-#REF!+#REF!-#REF!)*Exp_rural/1000</f>
        <v>#REF!</v>
      </c>
      <c r="BC89" s="79" t="e">
        <f>(#REF!-#REF!+#REF!-#REF!)*Exp_rural/1000</f>
        <v>#REF!</v>
      </c>
      <c r="BD89" s="79" t="e">
        <f>(#REF!-#REF!+#REF!-#REF!)*Exp_rural/1000</f>
        <v>#REF!</v>
      </c>
      <c r="BE89" s="79" t="e">
        <f>(#REF!-#REF!+#REF!-#REF!)*Exp_rural/1000</f>
        <v>#REF!</v>
      </c>
      <c r="BF89" s="79" t="e">
        <f>(#REF!-#REF!+#REF!-#REF!)*Exp_rural/1000</f>
        <v>#REF!</v>
      </c>
      <c r="BG89" s="79" t="e">
        <f>(#REF!-#REF!+#REF!-#REF!)*Exp_rural/1000</f>
        <v>#REF!</v>
      </c>
      <c r="BH89" s="79" t="e">
        <f>(#REF!-#REF!+#REF!-#REF!)*Exp_rural/1000</f>
        <v>#REF!</v>
      </c>
      <c r="BI89" s="79" t="e">
        <f>(#REF!-#REF!+#REF!-#REF!)*Exp_rural/1000</f>
        <v>#REF!</v>
      </c>
      <c r="BJ89" s="79" t="e">
        <f>(#REF!-#REF!+#REF!-#REF!)*Exp_rural/1000</f>
        <v>#REF!</v>
      </c>
      <c r="BK89" s="79" t="e">
        <f>(#REF!-#REF!+#REF!-#REF!)*Exp_rural/1000</f>
        <v>#REF!</v>
      </c>
      <c r="BL89" s="79" t="e">
        <f>(#REF!-#REF!+#REF!-#REF!)*Exp_rural/1000</f>
        <v>#REF!</v>
      </c>
      <c r="BM89" s="79" t="e">
        <f>(#REF!-#REF!+#REF!-#REF!)*Exp_rural/1000</f>
        <v>#REF!</v>
      </c>
      <c r="BN89" s="79" t="e">
        <f>(#REF!-#REF!+#REF!-#REF!)*Exp_rural/1000</f>
        <v>#REF!</v>
      </c>
      <c r="BO89" s="79" t="e">
        <f>(#REF!-#REF!+#REF!-#REF!)*Exp_rural/1000</f>
        <v>#REF!</v>
      </c>
      <c r="BP89" s="79" t="e">
        <f>(#REF!-#REF!+#REF!-#REF!)*Exp_rural/1000</f>
        <v>#REF!</v>
      </c>
      <c r="BQ89" s="79" t="e">
        <f>(#REF!-#REF!+#REF!-#REF!)*Exp_rural/1000</f>
        <v>#REF!</v>
      </c>
      <c r="BR89" s="79" t="e">
        <f>(#REF!-#REF!+#REF!-#REF!)*Exp_rural/1000</f>
        <v>#REF!</v>
      </c>
      <c r="BS89" s="79" t="e">
        <f>(#REF!-#REF!+#REF!-#REF!)*Exp_rural/1000</f>
        <v>#REF!</v>
      </c>
      <c r="BT89" s="79" t="e">
        <f>(#REF!-#REF!+#REF!-#REF!)*Exp_rural/1000</f>
        <v>#REF!</v>
      </c>
      <c r="BU89" s="79" t="e">
        <f>(#REF!-#REF!+#REF!-#REF!)*Exp_rural/1000</f>
        <v>#REF!</v>
      </c>
      <c r="BV89" s="79" t="e">
        <f>(#REF!-#REF!+#REF!-#REF!)*Exp_rural/1000</f>
        <v>#REF!</v>
      </c>
      <c r="BW89" s="79" t="e">
        <f>(#REF!-#REF!+#REF!-#REF!)*Exp_rural/1000</f>
        <v>#REF!</v>
      </c>
      <c r="BX89" s="79" t="e">
        <f>(#REF!-#REF!+#REF!-#REF!)*Exp_rural/1000</f>
        <v>#REF!</v>
      </c>
      <c r="BY89" s="79" t="e">
        <f>(#REF!-#REF!+#REF!-#REF!)*Exp_rural/1000</f>
        <v>#REF!</v>
      </c>
      <c r="BZ89" s="79" t="e">
        <f>(#REF!-#REF!+#REF!-#REF!)*Exp_rural/1000</f>
        <v>#REF!</v>
      </c>
      <c r="CA89" s="79" t="e">
        <f>(#REF!-#REF!+#REF!-#REF!)*Exp_rural/1000</f>
        <v>#REF!</v>
      </c>
      <c r="CB89" s="79" t="e">
        <f>(#REF!-#REF!+#REF!-#REF!)*Exp_rural/1000</f>
        <v>#REF!</v>
      </c>
      <c r="CC89" s="79" t="e">
        <f>(#REF!-#REF!+#REF!-#REF!)*Exp_rural/1000</f>
        <v>#REF!</v>
      </c>
      <c r="CD89" s="79" t="e">
        <f>(#REF!-#REF!+#REF!-#REF!)*Exp_rural/1000</f>
        <v>#REF!</v>
      </c>
      <c r="CE89" s="79" t="e">
        <f>(#REF!-#REF!+#REF!-#REF!)*Exp_rural/1000</f>
        <v>#REF!</v>
      </c>
      <c r="CF89" s="79" t="e">
        <f>(#REF!-#REF!+#REF!-#REF!)*Exp_rural/1000</f>
        <v>#REF!</v>
      </c>
      <c r="CG89" s="79" t="e">
        <f>(#REF!-#REF!+#REF!-#REF!)*Exp_rural/1000</f>
        <v>#REF!</v>
      </c>
      <c r="CH89" s="79" t="e">
        <f>(#REF!-#REF!+#REF!-#REF!)*Exp_rural/1000</f>
        <v>#REF!</v>
      </c>
      <c r="CI89" s="79" t="e">
        <f>(#REF!-#REF!+#REF!-#REF!)*Exp_rural/1000</f>
        <v>#REF!</v>
      </c>
      <c r="CJ89" s="79" t="e">
        <f>(#REF!-#REF!+#REF!-#REF!)*Exp_rural/1000</f>
        <v>#REF!</v>
      </c>
      <c r="CK89" s="79" t="e">
        <f>(#REF!-#REF!+#REF!-#REF!)*Exp_rural/1000</f>
        <v>#REF!</v>
      </c>
      <c r="CL89" s="79" t="e">
        <f>(#REF!-#REF!+#REF!-#REF!)*Exp_rural/1000</f>
        <v>#REF!</v>
      </c>
      <c r="CM89" s="79" t="e">
        <f>(#REF!-#REF!+#REF!-#REF!)*Exp_rural/1000</f>
        <v>#REF!</v>
      </c>
      <c r="CN89" s="79" t="e">
        <f>(#REF!-#REF!+#REF!-#REF!)*Exp_rural/1000</f>
        <v>#REF!</v>
      </c>
      <c r="CO89" s="79" t="e">
        <f>(#REF!-#REF!+#REF!-#REF!)*Exp_rural/1000</f>
        <v>#REF!</v>
      </c>
      <c r="CP89" s="79" t="e">
        <f>(#REF!-#REF!+#REF!-#REF!)*Exp_rural/1000</f>
        <v>#REF!</v>
      </c>
      <c r="CQ89" s="79" t="e">
        <f>(#REF!-#REF!+#REF!-#REF!)*Exp_rural/1000</f>
        <v>#REF!</v>
      </c>
      <c r="CR89" s="79" t="e">
        <f>(#REF!-#REF!+#REF!-#REF!)*Exp_rural/1000</f>
        <v>#REF!</v>
      </c>
      <c r="CS89" s="79" t="e">
        <f>(#REF!-#REF!+#REF!-#REF!)*Exp_rural/1000</f>
        <v>#REF!</v>
      </c>
      <c r="CT89" s="79" t="e">
        <f>(#REF!-#REF!+#REF!-#REF!)*Exp_rural/1000</f>
        <v>#REF!</v>
      </c>
      <c r="CU89" s="79" t="e">
        <f>(#REF!-#REF!+#REF!-#REF!)*Exp_rural/1000</f>
        <v>#REF!</v>
      </c>
      <c r="CV89" s="79" t="e">
        <f>(#REF!-#REF!+#REF!-#REF!)*Exp_rural/1000</f>
        <v>#REF!</v>
      </c>
      <c r="CW89" s="79" t="e">
        <f>(#REF!-#REF!+#REF!-#REF!)*Exp_rural/1000</f>
        <v>#REF!</v>
      </c>
      <c r="CX89" s="79" t="e">
        <f>(#REF!-#REF!+#REF!-#REF!)*Exp_rural/1000</f>
        <v>#REF!</v>
      </c>
      <c r="CY89" s="79" t="e">
        <f>(#REF!-#REF!+#REF!-#REF!)*Exp_rural/1000</f>
        <v>#REF!</v>
      </c>
      <c r="CZ89" s="79" t="e">
        <f>(#REF!-#REF!+#REF!-#REF!)*Exp_rural/1000</f>
        <v>#REF!</v>
      </c>
      <c r="DA89" s="79" t="e">
        <f>(#REF!-#REF!+#REF!-#REF!)*Exp_rural/1000</f>
        <v>#REF!</v>
      </c>
      <c r="DB89" s="79" t="e">
        <f>(#REF!-#REF!+#REF!-#REF!)*Exp_rural/1000</f>
        <v>#REF!</v>
      </c>
      <c r="DC89" s="79" t="e">
        <f>(#REF!-#REF!+#REF!-#REF!)*Exp_rural/1000</f>
        <v>#REF!</v>
      </c>
      <c r="DD89" s="79" t="e">
        <f>(#REF!-#REF!+#REF!-#REF!)*Exp_rural/1000</f>
        <v>#REF!</v>
      </c>
      <c r="DE89" s="79" t="e">
        <f>(#REF!-#REF!+#REF!-#REF!)*Exp_rural/1000</f>
        <v>#REF!</v>
      </c>
      <c r="DF89" s="79" t="e">
        <f>(#REF!-#REF!+#REF!-#REF!)*Exp_rural/1000</f>
        <v>#REF!</v>
      </c>
      <c r="DG89" s="79" t="e">
        <f>(#REF!-#REF!+#REF!-#REF!)*Exp_rural/1000</f>
        <v>#REF!</v>
      </c>
      <c r="DH89" s="79" t="e">
        <f>(#REF!-#REF!+#REF!-#REF!)*Exp_rural/1000</f>
        <v>#REF!</v>
      </c>
      <c r="DI89" s="79" t="e">
        <f>(#REF!-#REF!+#REF!-#REF!)*Exp_rural/1000</f>
        <v>#REF!</v>
      </c>
      <c r="DJ89" s="79" t="e">
        <f>(#REF!-#REF!+#REF!-#REF!)*Exp_rural/1000</f>
        <v>#REF!</v>
      </c>
      <c r="DK89" s="79" t="e">
        <f>(#REF!-#REF!+#REF!-#REF!)*Exp_rural/1000</f>
        <v>#REF!</v>
      </c>
      <c r="DL89" s="79" t="e">
        <f>(#REF!-#REF!+#REF!-#REF!)*Exp_rural/1000</f>
        <v>#REF!</v>
      </c>
      <c r="DM89" s="79" t="e">
        <f>(#REF!-#REF!+#REF!-#REF!)*Exp_rural/1000</f>
        <v>#REF!</v>
      </c>
      <c r="DN89" s="79" t="e">
        <f>(#REF!-#REF!+#REF!-#REF!)*Exp_rural/1000</f>
        <v>#REF!</v>
      </c>
      <c r="DO89" s="79" t="e">
        <f>(#REF!-#REF!+#REF!-#REF!)*Exp_rural/1000</f>
        <v>#REF!</v>
      </c>
      <c r="DP89" s="79" t="e">
        <f>(#REF!-#REF!+#REF!-#REF!)*Exp_rural/1000</f>
        <v>#REF!</v>
      </c>
      <c r="DQ89" s="79" t="e">
        <f>(#REF!-#REF!+#REF!-#REF!)*Exp_rural/1000</f>
        <v>#REF!</v>
      </c>
      <c r="DR89" s="79" t="e">
        <f>(#REF!-#REF!+#REF!-#REF!)*Exp_rural/1000</f>
        <v>#REF!</v>
      </c>
      <c r="DS89" s="79" t="e">
        <f>(#REF!-#REF!+#REF!-#REF!)*Exp_rural/1000</f>
        <v>#REF!</v>
      </c>
      <c r="DT89" s="79" t="e">
        <f>(#REF!-#REF!+#REF!-#REF!)*Exp_rural/1000</f>
        <v>#REF!</v>
      </c>
      <c r="DU89" s="79" t="e">
        <f>(#REF!-#REF!+#REF!-#REF!)*Exp_rural/1000</f>
        <v>#REF!</v>
      </c>
      <c r="DV89" s="79" t="e">
        <f>(#REF!-#REF!+#REF!-#REF!)*Exp_rural/1000</f>
        <v>#REF!</v>
      </c>
      <c r="DW89" s="79" t="e">
        <f>(#REF!-#REF!+#REF!-#REF!)*Exp_rural/1000</f>
        <v>#REF!</v>
      </c>
      <c r="DX89" s="79" t="e">
        <f>(#REF!-#REF!+#REF!-#REF!)*Exp_rural/1000</f>
        <v>#REF!</v>
      </c>
      <c r="DY89" s="79" t="e">
        <f>(#REF!-#REF!+#REF!-#REF!)*Exp_rural/1000</f>
        <v>#REF!</v>
      </c>
      <c r="DZ89" s="79" t="e">
        <f>(#REF!-#REF!+#REF!-#REF!)*Exp_rural/1000</f>
        <v>#REF!</v>
      </c>
      <c r="EA89" s="79" t="e">
        <f>(#REF!-#REF!+#REF!-#REF!)*Exp_rural/1000</f>
        <v>#REF!</v>
      </c>
      <c r="EB89" s="79" t="e">
        <f>(#REF!-#REF!+#REF!-#REF!)*Exp_rural/1000</f>
        <v>#REF!</v>
      </c>
      <c r="EC89" s="79" t="e">
        <f>(#REF!-#REF!+#REF!-#REF!)*Exp_rural/1000</f>
        <v>#REF!</v>
      </c>
      <c r="ED89" s="79" t="e">
        <f>(#REF!-#REF!+#REF!-#REF!)*Exp_rural/1000</f>
        <v>#REF!</v>
      </c>
      <c r="EE89" s="79" t="e">
        <f>(#REF!-#REF!+#REF!-#REF!)*Exp_rural/1000</f>
        <v>#REF!</v>
      </c>
      <c r="EF89" s="79" t="e">
        <f>(#REF!-#REF!+#REF!-#REF!)*Exp_rural/1000</f>
        <v>#REF!</v>
      </c>
      <c r="EG89" s="79" t="e">
        <f>(#REF!-#REF!+#REF!-#REF!)*Exp_rural/1000</f>
        <v>#REF!</v>
      </c>
      <c r="EH89" s="79" t="e">
        <f>(#REF!-#REF!+#REF!-#REF!)*Exp_rural/1000</f>
        <v>#REF!</v>
      </c>
      <c r="EI89" s="79" t="e">
        <f>(#REF!-#REF!+#REF!-#REF!)*Exp_rural/1000</f>
        <v>#REF!</v>
      </c>
      <c r="EJ89" s="79" t="e">
        <f>(#REF!-#REF!+#REF!-#REF!)*Exp_rural/1000</f>
        <v>#REF!</v>
      </c>
      <c r="EK89" s="79" t="e">
        <f>(#REF!-#REF!+#REF!-#REF!)*Exp_rural/1000</f>
        <v>#REF!</v>
      </c>
      <c r="EL89" s="79" t="e">
        <f>(#REF!-#REF!+#REF!-#REF!)*Exp_rural/1000</f>
        <v>#REF!</v>
      </c>
      <c r="EM89" s="79" t="e">
        <f>(#REF!-#REF!+#REF!-#REF!)*Exp_rural/1000</f>
        <v>#REF!</v>
      </c>
      <c r="EN89" s="79" t="e">
        <f>(#REF!-#REF!+#REF!-#REF!)*Exp_rural/1000</f>
        <v>#REF!</v>
      </c>
      <c r="EO89" s="79" t="e">
        <f>(#REF!-#REF!+#REF!-#REF!)*Exp_rural/1000</f>
        <v>#REF!</v>
      </c>
      <c r="EP89" s="79" t="e">
        <f>(#REF!-#REF!+#REF!-#REF!)*Exp_rural/1000</f>
        <v>#REF!</v>
      </c>
      <c r="EQ89" s="79" t="e">
        <f>(#REF!-#REF!+#REF!-#REF!)*Exp_rural/1000</f>
        <v>#REF!</v>
      </c>
      <c r="ER89" s="79" t="e">
        <f>(#REF!-#REF!+#REF!-#REF!)*Exp_rural/1000</f>
        <v>#REF!</v>
      </c>
      <c r="ES89" s="79" t="e">
        <f>(#REF!-#REF!+#REF!-#REF!)*Exp_rural/1000</f>
        <v>#REF!</v>
      </c>
      <c r="ET89" s="79" t="e">
        <f>(#REF!-#REF!+#REF!-#REF!)*Exp_rural/1000</f>
        <v>#REF!</v>
      </c>
      <c r="EU89" s="79" t="e">
        <f>(#REF!-#REF!+#REF!-#REF!)*Exp_rural/1000</f>
        <v>#REF!</v>
      </c>
      <c r="EV89" s="79" t="e">
        <f>(#REF!-#REF!+#REF!-#REF!)*Exp_rural/1000</f>
        <v>#REF!</v>
      </c>
      <c r="EW89" s="79" t="e">
        <f>(#REF!-#REF!+#REF!-#REF!)*Exp_rural/1000</f>
        <v>#REF!</v>
      </c>
      <c r="EX89" s="79" t="e">
        <f>(#REF!-#REF!+#REF!-#REF!)*Exp_rural/1000</f>
        <v>#REF!</v>
      </c>
      <c r="EY89" s="79" t="e">
        <f>(#REF!-#REF!+#REF!-#REF!)*Exp_rural/1000</f>
        <v>#REF!</v>
      </c>
      <c r="EZ89" s="79" t="e">
        <f>(#REF!-#REF!+#REF!-#REF!)*Exp_rural/1000</f>
        <v>#REF!</v>
      </c>
      <c r="FA89" s="79" t="e">
        <f>(#REF!-#REF!+#REF!-#REF!)*Exp_rural/1000</f>
        <v>#REF!</v>
      </c>
      <c r="FB89" s="79" t="e">
        <f>(#REF!-#REF!+#REF!-#REF!)*Exp_rural/1000</f>
        <v>#REF!</v>
      </c>
      <c r="FC89" s="79" t="e">
        <f>(#REF!-#REF!+#REF!-#REF!)*Exp_rural/1000</f>
        <v>#REF!</v>
      </c>
      <c r="FD89" s="79" t="e">
        <f>(#REF!-#REF!+#REF!-#REF!)*Exp_rural/1000</f>
        <v>#REF!</v>
      </c>
      <c r="FE89" s="79" t="e">
        <f>(#REF!-#REF!+#REF!-#REF!)*Exp_rural/1000</f>
        <v>#REF!</v>
      </c>
      <c r="FF89" s="79" t="e">
        <f>(#REF!-#REF!+#REF!-#REF!)*Exp_rural/1000</f>
        <v>#REF!</v>
      </c>
      <c r="FG89" s="79" t="e">
        <f>(#REF!-#REF!+#REF!-#REF!)*Exp_rural/1000</f>
        <v>#REF!</v>
      </c>
      <c r="FH89" s="79" t="e">
        <f>(#REF!-#REF!+#REF!-#REF!)*Exp_rural/1000</f>
        <v>#REF!</v>
      </c>
      <c r="FI89" s="79" t="e">
        <f>(#REF!-#REF!+#REF!-#REF!)*Exp_rural/1000</f>
        <v>#REF!</v>
      </c>
      <c r="FJ89" s="79" t="e">
        <f>(#REF!-#REF!+#REF!-#REF!)*Exp_rural/1000</f>
        <v>#REF!</v>
      </c>
      <c r="FK89" s="79" t="e">
        <f>(#REF!-#REF!+#REF!-#REF!)*Exp_rural/1000</f>
        <v>#REF!</v>
      </c>
      <c r="FL89" s="79" t="e">
        <f>(#REF!-#REF!+#REF!-#REF!)*Exp_rural/1000</f>
        <v>#REF!</v>
      </c>
      <c r="FM89" s="79" t="e">
        <f>(#REF!-#REF!+#REF!-#REF!)*Exp_rural/1000</f>
        <v>#REF!</v>
      </c>
      <c r="FN89" s="79" t="e">
        <f>(#REF!-#REF!+#REF!-#REF!)*Exp_rural/1000</f>
        <v>#REF!</v>
      </c>
      <c r="FO89" s="79" t="e">
        <f>(#REF!-#REF!+#REF!-#REF!)*Exp_rural/1000</f>
        <v>#REF!</v>
      </c>
      <c r="FP89" s="79" t="e">
        <f>(#REF!-#REF!+#REF!-#REF!)*Exp_rural/1000</f>
        <v>#REF!</v>
      </c>
      <c r="FQ89" s="79" t="e">
        <f>(#REF!-#REF!+#REF!-#REF!)*Exp_rural/1000</f>
        <v>#REF!</v>
      </c>
      <c r="FR89" s="79" t="e">
        <f>(#REF!-#REF!+#REF!-#REF!)*Exp_rural/1000</f>
        <v>#REF!</v>
      </c>
      <c r="FS89" s="79" t="e">
        <f>(#REF!-#REF!+#REF!-#REF!)*Exp_rural/1000</f>
        <v>#REF!</v>
      </c>
      <c r="FT89" s="79" t="e">
        <f>(#REF!-#REF!+#REF!-#REF!)*Exp_rural/1000</f>
        <v>#REF!</v>
      </c>
      <c r="FU89" s="79" t="e">
        <f>(#REF!-#REF!+#REF!-#REF!)*Exp_rural/1000</f>
        <v>#REF!</v>
      </c>
      <c r="FV89" s="79" t="e">
        <f>(#REF!-#REF!+#REF!-#REF!)*Exp_rural/1000</f>
        <v>#REF!</v>
      </c>
      <c r="FW89" s="79" t="e">
        <f>(#REF!-#REF!+#REF!-#REF!)*Exp_rural/1000</f>
        <v>#REF!</v>
      </c>
      <c r="FX89" s="79" t="e">
        <f>(#REF!-#REF!+#REF!-#REF!)*Exp_rural/1000</f>
        <v>#REF!</v>
      </c>
      <c r="FY89" s="79" t="e">
        <f>(#REF!-#REF!+#REF!-#REF!)*Exp_rural/1000</f>
        <v>#REF!</v>
      </c>
      <c r="FZ89" s="79" t="e">
        <f>(#REF!-#REF!+#REF!-#REF!)*Exp_rural/1000</f>
        <v>#REF!</v>
      </c>
      <c r="GA89" s="79" t="e">
        <f>(#REF!-#REF!+#REF!-#REF!)*Exp_rural/1000</f>
        <v>#REF!</v>
      </c>
      <c r="GB89" s="79" t="e">
        <f>(#REF!-#REF!+#REF!-#REF!)*Exp_rural/1000</f>
        <v>#REF!</v>
      </c>
      <c r="GC89" s="79" t="e">
        <f>(#REF!-#REF!+#REF!-#REF!)*Exp_rural/1000</f>
        <v>#REF!</v>
      </c>
      <c r="GD89" s="79" t="e">
        <f>(#REF!-#REF!+#REF!-#REF!)*Exp_rural/1000</f>
        <v>#REF!</v>
      </c>
      <c r="GE89" s="79" t="e">
        <f>(#REF!-#REF!+#REF!-#REF!)*Exp_rural/1000</f>
        <v>#REF!</v>
      </c>
      <c r="GF89" s="79" t="e">
        <f>(#REF!-#REF!+#REF!-#REF!)*Exp_rural/1000</f>
        <v>#REF!</v>
      </c>
      <c r="GG89" s="79" t="e">
        <f>(#REF!-#REF!+#REF!-#REF!)*Exp_rural/1000</f>
        <v>#REF!</v>
      </c>
      <c r="GH89" s="79" t="e">
        <f>(#REF!-#REF!+#REF!-#REF!)*Exp_rural/1000</f>
        <v>#REF!</v>
      </c>
      <c r="GI89" s="79" t="e">
        <f>(#REF!-#REF!+#REF!-#REF!)*Exp_rural/1000</f>
        <v>#REF!</v>
      </c>
      <c r="GJ89" s="79" t="e">
        <f>(#REF!-#REF!+#REF!-#REF!)*Exp_rural/1000</f>
        <v>#REF!</v>
      </c>
      <c r="GK89" s="79" t="e">
        <f>(#REF!-#REF!+#REF!-#REF!)*Exp_rural/1000</f>
        <v>#REF!</v>
      </c>
      <c r="GL89" s="79" t="e">
        <f>(#REF!-#REF!+#REF!-#REF!)*Exp_rural/1000</f>
        <v>#REF!</v>
      </c>
      <c r="GM89" s="79" t="e">
        <f>(#REF!-#REF!+#REF!-#REF!)*Exp_rural/1000</f>
        <v>#REF!</v>
      </c>
      <c r="GN89" s="79" t="e">
        <f>(#REF!-#REF!+#REF!-#REF!)*Exp_rural/1000</f>
        <v>#REF!</v>
      </c>
      <c r="GO89" s="79" t="e">
        <f>(#REF!-#REF!+#REF!-#REF!)*Exp_rural/1000</f>
        <v>#REF!</v>
      </c>
      <c r="GP89" s="79" t="e">
        <f>(#REF!-#REF!+#REF!-#REF!)*Exp_rural/1000</f>
        <v>#REF!</v>
      </c>
      <c r="GQ89" s="79" t="e">
        <f>(#REF!-#REF!+#REF!-#REF!)*Exp_rural/1000</f>
        <v>#REF!</v>
      </c>
      <c r="GR89" s="79" t="e">
        <f>(#REF!-#REF!+#REF!-#REF!)*Exp_rural/1000</f>
        <v>#REF!</v>
      </c>
      <c r="GS89" s="79" t="e">
        <f>(#REF!-#REF!+#REF!-#REF!)*Exp_rural/1000</f>
        <v>#REF!</v>
      </c>
      <c r="GT89" s="79" t="e">
        <f>(#REF!-#REF!+#REF!-#REF!)*Exp_rural/1000</f>
        <v>#REF!</v>
      </c>
      <c r="GU89" s="79" t="e">
        <f>(#REF!-#REF!+#REF!-#REF!)*Exp_rural/1000</f>
        <v>#REF!</v>
      </c>
      <c r="GV89" s="79" t="e">
        <f>(#REF!-#REF!+#REF!-#REF!)*Exp_rural/1000</f>
        <v>#REF!</v>
      </c>
      <c r="GW89" s="79" t="e">
        <f>(#REF!-#REF!+#REF!-#REF!)*Exp_rural/1000</f>
        <v>#REF!</v>
      </c>
      <c r="GX89" s="79" t="e">
        <f>(#REF!-#REF!+#REF!-#REF!)*Exp_rural/1000</f>
        <v>#REF!</v>
      </c>
      <c r="GY89" s="79" t="e">
        <f>(#REF!-#REF!+#REF!-#REF!)*Exp_rural/1000</f>
        <v>#REF!</v>
      </c>
      <c r="GZ89" s="79" t="e">
        <f>(#REF!-#REF!+#REF!-#REF!)*Exp_rural/1000</f>
        <v>#REF!</v>
      </c>
      <c r="HA89" s="79" t="e">
        <f>(#REF!-#REF!+#REF!-#REF!)*Exp_rural/1000</f>
        <v>#REF!</v>
      </c>
      <c r="HB89" s="79" t="e">
        <f>(#REF!-#REF!+#REF!-#REF!)*Exp_rural/1000</f>
        <v>#REF!</v>
      </c>
      <c r="HC89" s="79" t="e">
        <f>(#REF!-#REF!+#REF!-#REF!)*Exp_rural/1000</f>
        <v>#REF!</v>
      </c>
      <c r="HD89" s="79" t="e">
        <f>(#REF!-#REF!+#REF!-#REF!)*Exp_rural/1000</f>
        <v>#REF!</v>
      </c>
      <c r="HE89" s="79" t="e">
        <f>(#REF!-#REF!+#REF!-#REF!)*Exp_rural/1000</f>
        <v>#REF!</v>
      </c>
      <c r="HF89" s="79" t="e">
        <f>(#REF!-#REF!+#REF!-#REF!)*Exp_rural/1000</f>
        <v>#REF!</v>
      </c>
      <c r="HG89" s="79" t="e">
        <f>(#REF!-#REF!+#REF!-#REF!)*Exp_rural/1000</f>
        <v>#REF!</v>
      </c>
      <c r="HH89" s="79" t="e">
        <f>(#REF!-#REF!+#REF!-#REF!)*Exp_rural/1000</f>
        <v>#REF!</v>
      </c>
      <c r="HI89" s="79" t="e">
        <f>(#REF!-#REF!+#REF!-#REF!)*Exp_rural/1000</f>
        <v>#REF!</v>
      </c>
    </row>
    <row r="91" spans="1:217" s="22" customFormat="1" x14ac:dyDescent="0.2">
      <c r="A91" s="34" t="s">
        <v>251</v>
      </c>
      <c r="B91" s="83">
        <f>IFERROR(VLOOKUP(B$7,'CMM 1 - AUX FINAN'!$A:$F,4,0),0)</f>
        <v>0</v>
      </c>
      <c r="C91" s="83">
        <f>IFERROR(VLOOKUP(C$7,'CMM 1 - AUX FINAN'!$A:$F,4,0),0)</f>
        <v>0</v>
      </c>
      <c r="D91" s="83">
        <f>IFERROR(VLOOKUP(D$7,'CMM 1 - AUX FINAN'!$A:$F,4,0),0)</f>
        <v>0</v>
      </c>
      <c r="E91" s="83">
        <f>IFERROR(VLOOKUP(E$7,'CMM 1 - AUX FINAN'!$A:$F,4,0),0)</f>
        <v>0</v>
      </c>
      <c r="F91" s="83">
        <f>IFERROR(VLOOKUP(F$7,'CMM 1 - AUX FINAN'!$A:$F,4,0),0)</f>
        <v>0</v>
      </c>
      <c r="G91" s="83">
        <f>IFERROR(VLOOKUP(G$7,'CMM 1 - AUX FINAN'!$A:$F,4,0),0)</f>
        <v>0</v>
      </c>
      <c r="H91" s="83">
        <f>IFERROR(VLOOKUP(H$7,'CMM 1 - AUX FINAN'!$A:$F,4,0),0)</f>
        <v>0</v>
      </c>
      <c r="I91" s="83">
        <f>IFERROR(VLOOKUP(I$7,'CMM 1 - AUX FINAN'!$A:$F,4,0),0)</f>
        <v>0</v>
      </c>
      <c r="J91" s="83">
        <f>IFERROR(VLOOKUP(J$7,'CMM 1 - AUX FINAN'!$A:$F,4,0),0)</f>
        <v>0</v>
      </c>
      <c r="K91" s="83">
        <f>IFERROR(VLOOKUP(K$7,'CMM 1 - AUX FINAN'!$A:$F,4,0),0)</f>
        <v>0</v>
      </c>
      <c r="L91" s="83">
        <f>IFERROR(VLOOKUP(L$7,'CMM 1 - AUX FINAN'!$A:$F,4,0),0)</f>
        <v>0</v>
      </c>
      <c r="M91" s="83">
        <f>IFERROR(VLOOKUP(M$7,'CMM 1 - AUX FINAN'!$A:$F,4,0),0)</f>
        <v>0</v>
      </c>
      <c r="N91" s="83">
        <f>IFERROR(VLOOKUP(N$7,'CMM 1 - AUX FINAN'!$A:$F,4,0),0)</f>
        <v>0</v>
      </c>
      <c r="O91" s="83">
        <f>IFERROR(VLOOKUP(O$7,'CMM 1 - AUX FINAN'!$A:$F,4,0),0)</f>
        <v>0</v>
      </c>
      <c r="P91" s="83">
        <f>IFERROR(VLOOKUP(P$7,'CMM 1 - AUX FINAN'!$A:$F,4,0),0)</f>
        <v>0</v>
      </c>
      <c r="Q91" s="83">
        <f>IFERROR(VLOOKUP(Q$7,'CMM 1 - AUX FINAN'!$A:$F,4,0),0)</f>
        <v>0</v>
      </c>
      <c r="R91" s="83">
        <f>IFERROR(VLOOKUP(R$7,'CMM 1 - AUX FINAN'!$A:$F,4,0),0)</f>
        <v>0</v>
      </c>
      <c r="S91" s="83">
        <f>IFERROR(VLOOKUP(S$7,'CMM 1 - AUX FINAN'!$A:$F,4,0),0)</f>
        <v>0</v>
      </c>
      <c r="T91" s="83">
        <f>IFERROR(VLOOKUP(T$7,'CMM 1 - AUX FINAN'!$A:$F,4,0),0)</f>
        <v>0</v>
      </c>
      <c r="U91" s="83">
        <f>IFERROR(VLOOKUP(U$7,'CMM 1 - AUX FINAN'!$A:$F,4,0),0)</f>
        <v>0</v>
      </c>
      <c r="V91" s="83">
        <f>IFERROR(VLOOKUP(V$7,'CMM 1 - AUX FINAN'!$A:$F,4,0),0)</f>
        <v>0</v>
      </c>
      <c r="W91" s="83">
        <f>IFERROR(VLOOKUP(W$7,'CMM 1 - AUX FINAN'!$A:$F,4,0),0)</f>
        <v>0</v>
      </c>
      <c r="X91" s="83">
        <f>IFERROR(VLOOKUP(X$7,'CMM 1 - AUX FINAN'!$A:$F,4,0),0)</f>
        <v>0</v>
      </c>
      <c r="Y91" s="83">
        <f>IFERROR(VLOOKUP(Y$7,'CMM 1 - AUX FINAN'!$A:$F,4,0),0)</f>
        <v>0</v>
      </c>
      <c r="Z91" s="83">
        <f>IFERROR(VLOOKUP(Z$7,'CMM 1 - AUX FINAN'!$A:$F,4,0),0)</f>
        <v>104.99068470207013</v>
      </c>
      <c r="AA91" s="83">
        <f>IFERROR(VLOOKUP(AA$7,'CMM 1 - AUX FINAN'!$A:$F,4,0),0)</f>
        <v>104.99068470207013</v>
      </c>
      <c r="AB91" s="83">
        <f>IFERROR(VLOOKUP(AB$7,'CMM 1 - AUX FINAN'!$A:$F,4,0),0)</f>
        <v>104.99068470207013</v>
      </c>
      <c r="AC91" s="83">
        <f>IFERROR(VLOOKUP(AC$7,'CMM 1 - AUX FINAN'!$A:$F,4,0),0)</f>
        <v>104.99068470207013</v>
      </c>
      <c r="AD91" s="83">
        <f>IFERROR(VLOOKUP(AD$7,'CMM 1 - AUX FINAN'!$A:$F,4,0),0)</f>
        <v>104.99068470207013</v>
      </c>
      <c r="AE91" s="83">
        <f>IFERROR(VLOOKUP(AE$7,'CMM 1 - AUX FINAN'!$A:$F,4,0),0)</f>
        <v>104.99068470207013</v>
      </c>
      <c r="AF91" s="83">
        <f>IFERROR(VLOOKUP(AF$7,'CMM 1 - AUX FINAN'!$A:$F,4,0),0)</f>
        <v>104.99068470207013</v>
      </c>
      <c r="AG91" s="83">
        <f>IFERROR(VLOOKUP(AG$7,'CMM 1 - AUX FINAN'!$A:$F,4,0),0)</f>
        <v>104.99068470207013</v>
      </c>
      <c r="AH91" s="83">
        <f>IFERROR(VLOOKUP(AH$7,'CMM 1 - AUX FINAN'!$A:$F,4,0),0)</f>
        <v>104.99068470207013</v>
      </c>
      <c r="AI91" s="83">
        <f>IFERROR(VLOOKUP(AI$7,'CMM 1 - AUX FINAN'!$A:$F,4,0),0)</f>
        <v>104.99068470207013</v>
      </c>
      <c r="AJ91" s="83">
        <f>IFERROR(VLOOKUP(AJ$7,'CMM 1 - AUX FINAN'!$A:$F,4,0),0)</f>
        <v>104.99068470207013</v>
      </c>
      <c r="AK91" s="83">
        <f>IFERROR(VLOOKUP(AK$7,'CMM 1 - AUX FINAN'!$A:$F,4,0),0)</f>
        <v>104.99068470207013</v>
      </c>
      <c r="AL91" s="83">
        <f>IFERROR(VLOOKUP(AL$7,'CMM 1 - AUX FINAN'!$A:$F,4,0),0)</f>
        <v>104.99068470207013</v>
      </c>
      <c r="AM91" s="83">
        <f>IFERROR(VLOOKUP(AM$7,'CMM 1 - AUX FINAN'!$A:$F,4,0),0)</f>
        <v>104.99068470207013</v>
      </c>
      <c r="AN91" s="83">
        <f>IFERROR(VLOOKUP(AN$7,'CMM 1 - AUX FINAN'!$A:$F,4,0),0)</f>
        <v>104.99068470207013</v>
      </c>
      <c r="AO91" s="83">
        <f>IFERROR(VLOOKUP(AO$7,'CMM 1 - AUX FINAN'!$A:$F,4,0),0)</f>
        <v>104.99068470207013</v>
      </c>
      <c r="AP91" s="83">
        <f>IFERROR(VLOOKUP(AP$7,'CMM 1 - AUX FINAN'!$A:$F,4,0),0)</f>
        <v>104.99068470207013</v>
      </c>
      <c r="AQ91" s="83">
        <f>IFERROR(VLOOKUP(AQ$7,'CMM 1 - AUX FINAN'!$A:$F,4,0),0)</f>
        <v>104.99068470207013</v>
      </c>
      <c r="AR91" s="83">
        <f>IFERROR(VLOOKUP(AR$7,'CMM 1 - AUX FINAN'!$A:$F,4,0),0)</f>
        <v>104.99068470207013</v>
      </c>
      <c r="AS91" s="83">
        <f>IFERROR(VLOOKUP(AS$7,'CMM 1 - AUX FINAN'!$A:$F,4,0),0)</f>
        <v>104.99068470207013</v>
      </c>
      <c r="AT91" s="83">
        <f>IFERROR(VLOOKUP(AT$7,'CMM 1 - AUX FINAN'!$A:$F,4,0),0)</f>
        <v>104.99068470207013</v>
      </c>
      <c r="AU91" s="83">
        <f>IFERROR(VLOOKUP(AU$7,'CMM 1 - AUX FINAN'!$A:$F,4,0),0)</f>
        <v>104.99068470207013</v>
      </c>
      <c r="AV91" s="83">
        <f>IFERROR(VLOOKUP(AV$7,'CMM 1 - AUX FINAN'!$A:$F,4,0),0)</f>
        <v>104.99068470207013</v>
      </c>
      <c r="AW91" s="83">
        <f>IFERROR(VLOOKUP(AW$7,'CMM 1 - AUX FINAN'!$A:$F,4,0),0)</f>
        <v>104.99068470207013</v>
      </c>
      <c r="AX91" s="83">
        <f>IFERROR(VLOOKUP(AX$7,'CMM 1 - AUX FINAN'!$A:$F,4,0),0)</f>
        <v>104.99068470207013</v>
      </c>
      <c r="AY91" s="83">
        <f>IFERROR(VLOOKUP(AY$7,'CMM 1 - AUX FINAN'!$A:$F,4,0),0)</f>
        <v>104.99068470207013</v>
      </c>
      <c r="AZ91" s="83">
        <f>IFERROR(VLOOKUP(AZ$7,'CMM 1 - AUX FINAN'!$A:$F,4,0),0)</f>
        <v>104.99068470207013</v>
      </c>
      <c r="BA91" s="83">
        <f>IFERROR(VLOOKUP(BA$7,'CMM 1 - AUX FINAN'!$A:$F,4,0),0)</f>
        <v>104.99068470207013</v>
      </c>
      <c r="BB91" s="83">
        <f>IFERROR(VLOOKUP(BB$7,'CMM 1 - AUX FINAN'!$A:$F,4,0),0)</f>
        <v>104.99068470207013</v>
      </c>
      <c r="BC91" s="83">
        <f>IFERROR(VLOOKUP(BC$7,'CMM 1 - AUX FINAN'!$A:$F,4,0),0)</f>
        <v>104.99068470207013</v>
      </c>
      <c r="BD91" s="83">
        <f>IFERROR(VLOOKUP(BD$7,'CMM 1 - AUX FINAN'!$A:$F,4,0),0)</f>
        <v>104.99068470207013</v>
      </c>
      <c r="BE91" s="83">
        <f>IFERROR(VLOOKUP(BE$7,'CMM 1 - AUX FINAN'!$A:$F,4,0),0)</f>
        <v>104.99068470207013</v>
      </c>
      <c r="BF91" s="83">
        <f>IFERROR(VLOOKUP(BF$7,'CMM 1 - AUX FINAN'!$A:$F,4,0),0)</f>
        <v>104.99068470207013</v>
      </c>
      <c r="BG91" s="83">
        <f>IFERROR(VLOOKUP(BG$7,'CMM 1 - AUX FINAN'!$A:$F,4,0),0)</f>
        <v>104.99068470207013</v>
      </c>
      <c r="BH91" s="83">
        <f>IFERROR(VLOOKUP(BH$7,'CMM 1 - AUX FINAN'!$A:$F,4,0),0)</f>
        <v>104.99068470207013</v>
      </c>
      <c r="BI91" s="83">
        <f>IFERROR(VLOOKUP(BI$7,'CMM 1 - AUX FINAN'!$A:$F,4,0),0)</f>
        <v>104.99068470207013</v>
      </c>
      <c r="BJ91" s="83">
        <f>IFERROR(VLOOKUP(BJ$7,'CMM 1 - AUX FINAN'!$A:$F,4,0),0)</f>
        <v>104.99068470207013</v>
      </c>
      <c r="BK91" s="83">
        <f>IFERROR(VLOOKUP(BK$7,'CMM 1 - AUX FINAN'!$A:$F,4,0),0)</f>
        <v>104.99068470207013</v>
      </c>
      <c r="BL91" s="83">
        <f>IFERROR(VLOOKUP(BL$7,'CMM 1 - AUX FINAN'!$A:$F,4,0),0)</f>
        <v>104.99068470207013</v>
      </c>
      <c r="BM91" s="83">
        <f>IFERROR(VLOOKUP(BM$7,'CMM 1 - AUX FINAN'!$A:$F,4,0),0)</f>
        <v>104.99068470207013</v>
      </c>
      <c r="BN91" s="83">
        <f>IFERROR(VLOOKUP(BN$7,'CMM 1 - AUX FINAN'!$A:$F,4,0),0)</f>
        <v>104.99068470207013</v>
      </c>
      <c r="BO91" s="83">
        <f>IFERROR(VLOOKUP(BO$7,'CMM 1 - AUX FINAN'!$A:$F,4,0),0)</f>
        <v>104.99068470207013</v>
      </c>
      <c r="BP91" s="83">
        <f>IFERROR(VLOOKUP(BP$7,'CMM 1 - AUX FINAN'!$A:$F,4,0),0)</f>
        <v>104.99068470207013</v>
      </c>
      <c r="BQ91" s="83">
        <f>IFERROR(VLOOKUP(BQ$7,'CMM 1 - AUX FINAN'!$A:$F,4,0),0)</f>
        <v>104.99068470207013</v>
      </c>
      <c r="BR91" s="83">
        <f>IFERROR(VLOOKUP(BR$7,'CMM 1 - AUX FINAN'!$A:$F,4,0),0)</f>
        <v>104.99068470207013</v>
      </c>
      <c r="BS91" s="83">
        <f>IFERROR(VLOOKUP(BS$7,'CMM 1 - AUX FINAN'!$A:$F,4,0),0)</f>
        <v>104.99068470207013</v>
      </c>
      <c r="BT91" s="83">
        <f>IFERROR(VLOOKUP(BT$7,'CMM 1 - AUX FINAN'!$A:$F,4,0),0)</f>
        <v>104.99068470207013</v>
      </c>
      <c r="BU91" s="83">
        <f>IFERROR(VLOOKUP(BU$7,'CMM 1 - AUX FINAN'!$A:$F,4,0),0)</f>
        <v>104.99068470207013</v>
      </c>
      <c r="BV91" s="83">
        <f>IFERROR(VLOOKUP(BV$7,'CMM 1 - AUX FINAN'!$A:$F,4,0),0)</f>
        <v>104.99068470207013</v>
      </c>
      <c r="BW91" s="83">
        <f>IFERROR(VLOOKUP(BW$7,'CMM 1 - AUX FINAN'!$A:$F,4,0),0)</f>
        <v>104.99068470207013</v>
      </c>
      <c r="BX91" s="83">
        <f>IFERROR(VLOOKUP(BX$7,'CMM 1 - AUX FINAN'!$A:$F,4,0),0)</f>
        <v>104.99068470207013</v>
      </c>
      <c r="BY91" s="83">
        <f>IFERROR(VLOOKUP(BY$7,'CMM 1 - AUX FINAN'!$A:$F,4,0),0)</f>
        <v>104.99068470207013</v>
      </c>
      <c r="BZ91" s="83">
        <f>IFERROR(VLOOKUP(BZ$7,'CMM 1 - AUX FINAN'!$A:$F,4,0),0)</f>
        <v>104.99068470207013</v>
      </c>
      <c r="CA91" s="83">
        <f>IFERROR(VLOOKUP(CA$7,'CMM 1 - AUX FINAN'!$A:$F,4,0),0)</f>
        <v>104.99068470207013</v>
      </c>
      <c r="CB91" s="83">
        <f>IFERROR(VLOOKUP(CB$7,'CMM 1 - AUX FINAN'!$A:$F,4,0),0)</f>
        <v>104.99068470207013</v>
      </c>
      <c r="CC91" s="83">
        <f>IFERROR(VLOOKUP(CC$7,'CMM 1 - AUX FINAN'!$A:$F,4,0),0)</f>
        <v>104.99068470207013</v>
      </c>
      <c r="CD91" s="83">
        <f>IFERROR(VLOOKUP(CD$7,'CMM 1 - AUX FINAN'!$A:$F,4,0),0)</f>
        <v>104.99068470207013</v>
      </c>
      <c r="CE91" s="83">
        <f>IFERROR(VLOOKUP(CE$7,'CMM 1 - AUX FINAN'!$A:$F,4,0),0)</f>
        <v>104.99068470207013</v>
      </c>
      <c r="CF91" s="83">
        <f>IFERROR(VLOOKUP(CF$7,'CMM 1 - AUX FINAN'!$A:$F,4,0),0)</f>
        <v>104.99068470207013</v>
      </c>
      <c r="CG91" s="83">
        <f>IFERROR(VLOOKUP(CG$7,'CMM 1 - AUX FINAN'!$A:$F,4,0),0)</f>
        <v>104.99068470207013</v>
      </c>
      <c r="CH91" s="83">
        <f>IFERROR(VLOOKUP(CH$7,'CMM 1 - AUX FINAN'!$A:$F,4,0),0)</f>
        <v>104.99068470207013</v>
      </c>
      <c r="CI91" s="83">
        <f>IFERROR(VLOOKUP(CI$7,'CMM 1 - AUX FINAN'!$A:$F,4,0),0)</f>
        <v>104.99068470207013</v>
      </c>
      <c r="CJ91" s="83">
        <f>IFERROR(VLOOKUP(CJ$7,'CMM 1 - AUX FINAN'!$A:$F,4,0),0)</f>
        <v>104.99068470207013</v>
      </c>
      <c r="CK91" s="83">
        <f>IFERROR(VLOOKUP(CK$7,'CMM 1 - AUX FINAN'!$A:$F,4,0),0)</f>
        <v>104.99068470207013</v>
      </c>
      <c r="CL91" s="83">
        <f>IFERROR(VLOOKUP(CL$7,'CMM 1 - AUX FINAN'!$A:$F,4,0),0)</f>
        <v>104.99068470207013</v>
      </c>
      <c r="CM91" s="83">
        <f>IFERROR(VLOOKUP(CM$7,'CMM 1 - AUX FINAN'!$A:$F,4,0),0)</f>
        <v>104.99068470207013</v>
      </c>
      <c r="CN91" s="83">
        <f>IFERROR(VLOOKUP(CN$7,'CMM 1 - AUX FINAN'!$A:$F,4,0),0)</f>
        <v>104.99068470207013</v>
      </c>
      <c r="CO91" s="83">
        <f>IFERROR(VLOOKUP(CO$7,'CMM 1 - AUX FINAN'!$A:$F,4,0),0)</f>
        <v>104.99068470207013</v>
      </c>
      <c r="CP91" s="83">
        <f>IFERROR(VLOOKUP(CP$7,'CMM 1 - AUX FINAN'!$A:$F,4,0),0)</f>
        <v>104.99068470207013</v>
      </c>
      <c r="CQ91" s="83">
        <f>IFERROR(VLOOKUP(CQ$7,'CMM 1 - AUX FINAN'!$A:$F,4,0),0)</f>
        <v>104.99068470207013</v>
      </c>
      <c r="CR91" s="83">
        <f>IFERROR(VLOOKUP(CR$7,'CMM 1 - AUX FINAN'!$A:$F,4,0),0)</f>
        <v>104.99068470207013</v>
      </c>
      <c r="CS91" s="83">
        <f>IFERROR(VLOOKUP(CS$7,'CMM 1 - AUX FINAN'!$A:$F,4,0),0)</f>
        <v>104.99068470207013</v>
      </c>
      <c r="CT91" s="83">
        <f>IFERROR(VLOOKUP(CT$7,'CMM 1 - AUX FINAN'!$A:$F,4,0),0)</f>
        <v>104.99068470207013</v>
      </c>
      <c r="CU91" s="83">
        <f>IFERROR(VLOOKUP(CU$7,'CMM 1 - AUX FINAN'!$A:$F,4,0),0)</f>
        <v>104.99068470207013</v>
      </c>
      <c r="CV91" s="83">
        <f>IFERROR(VLOOKUP(CV$7,'CMM 1 - AUX FINAN'!$A:$F,4,0),0)</f>
        <v>104.99068470207013</v>
      </c>
      <c r="CW91" s="83">
        <f>IFERROR(VLOOKUP(CW$7,'CMM 1 - AUX FINAN'!$A:$F,4,0),0)</f>
        <v>104.99068470207013</v>
      </c>
      <c r="CX91" s="83">
        <f>IFERROR(VLOOKUP(CX$7,'CMM 1 - AUX FINAN'!$A:$F,4,0),0)</f>
        <v>104.99068470207013</v>
      </c>
      <c r="CY91" s="83">
        <f>IFERROR(VLOOKUP(CY$7,'CMM 1 - AUX FINAN'!$A:$F,4,0),0)</f>
        <v>104.99068470207013</v>
      </c>
      <c r="CZ91" s="83">
        <f>IFERROR(VLOOKUP(CZ$7,'CMM 1 - AUX FINAN'!$A:$F,4,0),0)</f>
        <v>104.99068470207013</v>
      </c>
      <c r="DA91" s="83">
        <f>IFERROR(VLOOKUP(DA$7,'CMM 1 - AUX FINAN'!$A:$F,4,0),0)</f>
        <v>104.99068470207013</v>
      </c>
      <c r="DB91" s="83">
        <f>IFERROR(VLOOKUP(DB$7,'CMM 1 - AUX FINAN'!$A:$F,4,0),0)</f>
        <v>104.99068470207013</v>
      </c>
      <c r="DC91" s="83">
        <f>IFERROR(VLOOKUP(DC$7,'CMM 1 - AUX FINAN'!$A:$F,4,0),0)</f>
        <v>104.99068470207013</v>
      </c>
      <c r="DD91" s="83">
        <f>IFERROR(VLOOKUP(DD$7,'CMM 1 - AUX FINAN'!$A:$F,4,0),0)</f>
        <v>104.99068470207013</v>
      </c>
      <c r="DE91" s="83">
        <f>IFERROR(VLOOKUP(DE$7,'CMM 1 - AUX FINAN'!$A:$F,4,0),0)</f>
        <v>104.99068470207013</v>
      </c>
      <c r="DF91" s="83">
        <f>IFERROR(VLOOKUP(DF$7,'CMM 1 - AUX FINAN'!$A:$F,4,0),0)</f>
        <v>104.99068470207013</v>
      </c>
      <c r="DG91" s="83">
        <f>IFERROR(VLOOKUP(DG$7,'CMM 1 - AUX FINAN'!$A:$F,4,0),0)</f>
        <v>104.99068470207013</v>
      </c>
      <c r="DH91" s="83">
        <f>IFERROR(VLOOKUP(DH$7,'CMM 1 - AUX FINAN'!$A:$F,4,0),0)</f>
        <v>104.99068470207013</v>
      </c>
      <c r="DI91" s="83">
        <f>IFERROR(VLOOKUP(DI$7,'CMM 1 - AUX FINAN'!$A:$F,4,0),0)</f>
        <v>104.99068470207013</v>
      </c>
      <c r="DJ91" s="83">
        <f>IFERROR(VLOOKUP(DJ$7,'CMM 1 - AUX FINAN'!$A:$F,4,0),0)</f>
        <v>104.99068470207013</v>
      </c>
      <c r="DK91" s="83">
        <f>IFERROR(VLOOKUP(DK$7,'CMM 1 - AUX FINAN'!$A:$F,4,0),0)</f>
        <v>104.99068470207013</v>
      </c>
      <c r="DL91" s="83">
        <f>IFERROR(VLOOKUP(DL$7,'CMM 1 - AUX FINAN'!$A:$F,4,0),0)</f>
        <v>104.99068470207013</v>
      </c>
      <c r="DM91" s="83">
        <f>IFERROR(VLOOKUP(DM$7,'CMM 1 - AUX FINAN'!$A:$F,4,0),0)</f>
        <v>104.99068470207013</v>
      </c>
      <c r="DN91" s="83">
        <f>IFERROR(VLOOKUP(DN$7,'CMM 1 - AUX FINAN'!$A:$F,4,0),0)</f>
        <v>104.99068470207013</v>
      </c>
      <c r="DO91" s="83">
        <f>IFERROR(VLOOKUP(DO$7,'CMM 1 - AUX FINAN'!$A:$F,4,0),0)</f>
        <v>104.99068470207013</v>
      </c>
      <c r="DP91" s="83">
        <f>IFERROR(VLOOKUP(DP$7,'CMM 1 - AUX FINAN'!$A:$F,4,0),0)</f>
        <v>104.99068470207013</v>
      </c>
      <c r="DQ91" s="83">
        <f>IFERROR(VLOOKUP(DQ$7,'CMM 1 - AUX FINAN'!$A:$F,4,0),0)</f>
        <v>104.99068470207013</v>
      </c>
      <c r="DR91" s="83">
        <f>IFERROR(VLOOKUP(DR$7,'CMM 1 - AUX FINAN'!$A:$F,4,0),0)</f>
        <v>0</v>
      </c>
      <c r="DS91" s="83">
        <f>IFERROR(VLOOKUP(DS$7,'CMM 1 - AUX FINAN'!$A:$F,4,0),0)</f>
        <v>0</v>
      </c>
      <c r="DT91" s="83">
        <f>IFERROR(VLOOKUP(DT$7,'CMM 1 - AUX FINAN'!$A:$F,4,0),0)</f>
        <v>0</v>
      </c>
      <c r="DU91" s="83">
        <f>IFERROR(VLOOKUP(DU$7,'CMM 1 - AUX FINAN'!$A:$F,4,0),0)</f>
        <v>0</v>
      </c>
      <c r="DV91" s="83">
        <f>IFERROR(VLOOKUP(DV$7,'CMM 1 - AUX FINAN'!$A:$F,4,0),0)</f>
        <v>0</v>
      </c>
      <c r="DW91" s="83">
        <f>IFERROR(VLOOKUP(DW$7,'CMM 1 - AUX FINAN'!$A:$F,4,0),0)</f>
        <v>0</v>
      </c>
      <c r="DX91" s="83">
        <f>IFERROR(VLOOKUP(DX$7,'CMM 1 - AUX FINAN'!$A:$F,4,0),0)</f>
        <v>0</v>
      </c>
      <c r="DY91" s="83">
        <f>IFERROR(VLOOKUP(DY$7,'CMM 1 - AUX FINAN'!$A:$F,4,0),0)</f>
        <v>0</v>
      </c>
      <c r="DZ91" s="83">
        <f>IFERROR(VLOOKUP(DZ$7,'CMM 1 - AUX FINAN'!$A:$F,4,0),0)</f>
        <v>0</v>
      </c>
      <c r="EA91" s="83">
        <f>IFERROR(VLOOKUP(EA$7,'CMM 1 - AUX FINAN'!$A:$F,4,0),0)</f>
        <v>0</v>
      </c>
      <c r="EB91" s="83">
        <f>IFERROR(VLOOKUP(EB$7,'CMM 1 - AUX FINAN'!$A:$F,4,0),0)</f>
        <v>0</v>
      </c>
      <c r="EC91" s="83">
        <f>IFERROR(VLOOKUP(EC$7,'CMM 1 - AUX FINAN'!$A:$F,4,0),0)</f>
        <v>0</v>
      </c>
      <c r="ED91" s="83">
        <f>IFERROR(VLOOKUP(ED$7,'CMM 1 - AUX FINAN'!$A:$F,4,0),0)</f>
        <v>0</v>
      </c>
      <c r="EE91" s="83">
        <f>IFERROR(VLOOKUP(EE$7,'CMM 1 - AUX FINAN'!$A:$F,4,0),0)</f>
        <v>0</v>
      </c>
      <c r="EF91" s="83">
        <f>IFERROR(VLOOKUP(EF$7,'CMM 1 - AUX FINAN'!$A:$F,4,0),0)</f>
        <v>0</v>
      </c>
      <c r="EG91" s="83">
        <f>IFERROR(VLOOKUP(EG$7,'CMM 1 - AUX FINAN'!$A:$F,4,0),0)</f>
        <v>0</v>
      </c>
      <c r="EH91" s="83">
        <f>IFERROR(VLOOKUP(EH$7,'CMM 1 - AUX FINAN'!$A:$F,4,0),0)</f>
        <v>0</v>
      </c>
      <c r="EI91" s="83">
        <f>IFERROR(VLOOKUP(EI$7,'CMM 1 - AUX FINAN'!$A:$F,4,0),0)</f>
        <v>0</v>
      </c>
      <c r="EJ91" s="83">
        <f>IFERROR(VLOOKUP(EJ$7,'CMM 1 - AUX FINAN'!$A:$F,4,0),0)</f>
        <v>0</v>
      </c>
      <c r="EK91" s="83">
        <f>IFERROR(VLOOKUP(EK$7,'CMM 1 - AUX FINAN'!$A:$F,4,0),0)</f>
        <v>0</v>
      </c>
      <c r="EL91" s="83">
        <f>IFERROR(VLOOKUP(EL$7,'CMM 1 - AUX FINAN'!$A:$F,4,0),0)</f>
        <v>0</v>
      </c>
      <c r="EM91" s="83">
        <f>IFERROR(VLOOKUP(EM$7,'CMM 1 - AUX FINAN'!$A:$F,4,0),0)</f>
        <v>0</v>
      </c>
      <c r="EN91" s="83">
        <f>IFERROR(VLOOKUP(EN$7,'CMM 1 - AUX FINAN'!$A:$F,4,0),0)</f>
        <v>0</v>
      </c>
      <c r="EO91" s="83">
        <f>IFERROR(VLOOKUP(EO$7,'CMM 1 - AUX FINAN'!$A:$F,4,0),0)</f>
        <v>0</v>
      </c>
      <c r="EP91" s="83">
        <f>IFERROR(VLOOKUP(EP$7,'CMM 1 - AUX FINAN'!$A:$F,4,0),0)</f>
        <v>0</v>
      </c>
      <c r="EQ91" s="83">
        <f>IFERROR(VLOOKUP(EQ$7,'CMM 1 - AUX FINAN'!$A:$F,4,0),0)</f>
        <v>0</v>
      </c>
      <c r="ER91" s="83">
        <f>IFERROR(VLOOKUP(ER$7,'CMM 1 - AUX FINAN'!$A:$F,4,0),0)</f>
        <v>0</v>
      </c>
      <c r="ES91" s="83">
        <f>IFERROR(VLOOKUP(ES$7,'CMM 1 - AUX FINAN'!$A:$F,4,0),0)</f>
        <v>0</v>
      </c>
      <c r="ET91" s="83">
        <f>IFERROR(VLOOKUP(ET$7,'CMM 1 - AUX FINAN'!$A:$F,4,0),0)</f>
        <v>0</v>
      </c>
      <c r="EU91" s="83">
        <f>IFERROR(VLOOKUP(EU$7,'CMM 1 - AUX FINAN'!$A:$F,4,0),0)</f>
        <v>0</v>
      </c>
      <c r="EV91" s="83">
        <f>IFERROR(VLOOKUP(EV$7,'CMM 1 - AUX FINAN'!$A:$F,4,0),0)</f>
        <v>0</v>
      </c>
      <c r="EW91" s="83">
        <f>IFERROR(VLOOKUP(EW$7,'CMM 1 - AUX FINAN'!$A:$F,4,0),0)</f>
        <v>0</v>
      </c>
      <c r="EX91" s="83">
        <f>IFERROR(VLOOKUP(EX$7,'CMM 1 - AUX FINAN'!$A:$F,4,0),0)</f>
        <v>0</v>
      </c>
      <c r="EY91" s="83">
        <f>IFERROR(VLOOKUP(EY$7,'CMM 1 - AUX FINAN'!$A:$F,4,0),0)</f>
        <v>0</v>
      </c>
      <c r="EZ91" s="83">
        <f>IFERROR(VLOOKUP(EZ$7,'CMM 1 - AUX FINAN'!$A:$F,4,0),0)</f>
        <v>0</v>
      </c>
      <c r="FA91" s="83">
        <f>IFERROR(VLOOKUP(FA$7,'CMM 1 - AUX FINAN'!$A:$F,4,0),0)</f>
        <v>0</v>
      </c>
      <c r="FB91" s="83">
        <f>IFERROR(VLOOKUP(FB$7,'CMM 1 - AUX FINAN'!$A:$F,4,0),0)</f>
        <v>0</v>
      </c>
      <c r="FC91" s="83">
        <f>IFERROR(VLOOKUP(FC$7,'CMM 1 - AUX FINAN'!$A:$F,4,0),0)</f>
        <v>0</v>
      </c>
      <c r="FD91" s="83">
        <f>IFERROR(VLOOKUP(FD$7,'CMM 1 - AUX FINAN'!$A:$F,4,0),0)</f>
        <v>0</v>
      </c>
      <c r="FE91" s="83">
        <f>IFERROR(VLOOKUP(FE$7,'CMM 1 - AUX FINAN'!$A:$F,4,0),0)</f>
        <v>0</v>
      </c>
      <c r="FF91" s="83">
        <f>IFERROR(VLOOKUP(FF$7,'CMM 1 - AUX FINAN'!$A:$F,4,0),0)</f>
        <v>0</v>
      </c>
      <c r="FG91" s="83">
        <f>IFERROR(VLOOKUP(FG$7,'CMM 1 - AUX FINAN'!$A:$F,4,0),0)</f>
        <v>0</v>
      </c>
      <c r="FH91" s="83">
        <f>IFERROR(VLOOKUP(FH$7,'CMM 1 - AUX FINAN'!$A:$F,4,0),0)</f>
        <v>0</v>
      </c>
      <c r="FI91" s="83">
        <f>IFERROR(VLOOKUP(FI$7,'CMM 1 - AUX FINAN'!$A:$F,4,0),0)</f>
        <v>0</v>
      </c>
      <c r="FJ91" s="83">
        <f>IFERROR(VLOOKUP(FJ$7,'CMM 1 - AUX FINAN'!$A:$F,4,0),0)</f>
        <v>0</v>
      </c>
      <c r="FK91" s="83">
        <f>IFERROR(VLOOKUP(FK$7,'CMM 1 - AUX FINAN'!$A:$F,4,0),0)</f>
        <v>0</v>
      </c>
      <c r="FL91" s="83">
        <f>IFERROR(VLOOKUP(FL$7,'CMM 1 - AUX FINAN'!$A:$F,4,0),0)</f>
        <v>0</v>
      </c>
      <c r="FM91" s="83">
        <f>IFERROR(VLOOKUP(FM$7,'CMM 1 - AUX FINAN'!$A:$F,4,0),0)</f>
        <v>0</v>
      </c>
      <c r="FN91" s="83">
        <f>IFERROR(VLOOKUP(FN$7,'CMM 1 - AUX FINAN'!$A:$F,4,0),0)</f>
        <v>0</v>
      </c>
      <c r="FO91" s="83">
        <f>IFERROR(VLOOKUP(FO$7,'CMM 1 - AUX FINAN'!$A:$F,4,0),0)</f>
        <v>0</v>
      </c>
      <c r="FP91" s="83">
        <f>IFERROR(VLOOKUP(FP$7,'CMM 1 - AUX FINAN'!$A:$F,4,0),0)</f>
        <v>0</v>
      </c>
      <c r="FQ91" s="83">
        <f>IFERROR(VLOOKUP(FQ$7,'CMM 1 - AUX FINAN'!$A:$F,4,0),0)</f>
        <v>0</v>
      </c>
      <c r="FR91" s="83">
        <f>IFERROR(VLOOKUP(FR$7,'CMM 1 - AUX FINAN'!$A:$F,4,0),0)</f>
        <v>0</v>
      </c>
      <c r="FS91" s="83">
        <f>IFERROR(VLOOKUP(FS$7,'CMM 1 - AUX FINAN'!$A:$F,4,0),0)</f>
        <v>0</v>
      </c>
      <c r="FT91" s="83">
        <f>IFERROR(VLOOKUP(FT$7,'CMM 1 - AUX FINAN'!$A:$F,4,0),0)</f>
        <v>0</v>
      </c>
      <c r="FU91" s="83">
        <f>IFERROR(VLOOKUP(FU$7,'CMM 1 - AUX FINAN'!$A:$F,4,0),0)</f>
        <v>0</v>
      </c>
      <c r="FV91" s="83">
        <f>IFERROR(VLOOKUP(FV$7,'CMM 1 - AUX FINAN'!$A:$F,4,0),0)</f>
        <v>0</v>
      </c>
      <c r="FW91" s="83">
        <f>IFERROR(VLOOKUP(FW$7,'CMM 1 - AUX FINAN'!$A:$F,4,0),0)</f>
        <v>0</v>
      </c>
      <c r="FX91" s="83">
        <f>IFERROR(VLOOKUP(FX$7,'CMM 1 - AUX FINAN'!$A:$F,4,0),0)</f>
        <v>0</v>
      </c>
      <c r="FY91" s="83">
        <f>IFERROR(VLOOKUP(FY$7,'CMM 1 - AUX FINAN'!$A:$F,4,0),0)</f>
        <v>0</v>
      </c>
      <c r="FZ91" s="83">
        <f>IFERROR(VLOOKUP(FZ$7,'CMM 1 - AUX FINAN'!$A:$F,4,0),0)</f>
        <v>0</v>
      </c>
      <c r="GA91" s="83">
        <f>IFERROR(VLOOKUP(GA$7,'CMM 1 - AUX FINAN'!$A:$F,4,0),0)</f>
        <v>0</v>
      </c>
      <c r="GB91" s="83">
        <f>IFERROR(VLOOKUP(GB$7,'CMM 1 - AUX FINAN'!$A:$F,4,0),0)</f>
        <v>0</v>
      </c>
      <c r="GC91" s="83">
        <f>IFERROR(VLOOKUP(GC$7,'CMM 1 - AUX FINAN'!$A:$F,4,0),0)</f>
        <v>0</v>
      </c>
      <c r="GD91" s="83">
        <f>IFERROR(VLOOKUP(GD$7,'CMM 1 - AUX FINAN'!$A:$F,4,0),0)</f>
        <v>0</v>
      </c>
      <c r="GE91" s="83">
        <f>IFERROR(VLOOKUP(GE$7,'CMM 1 - AUX FINAN'!$A:$F,4,0),0)</f>
        <v>0</v>
      </c>
      <c r="GF91" s="83">
        <f>IFERROR(VLOOKUP(GF$7,'CMM 1 - AUX FINAN'!$A:$F,4,0),0)</f>
        <v>0</v>
      </c>
      <c r="GG91" s="83">
        <f>IFERROR(VLOOKUP(GG$7,'CMM 1 - AUX FINAN'!$A:$F,4,0),0)</f>
        <v>0</v>
      </c>
      <c r="GH91" s="83">
        <f>IFERROR(VLOOKUP(GH$7,'CMM 1 - AUX FINAN'!$A:$F,4,0),0)</f>
        <v>0</v>
      </c>
      <c r="GI91" s="83">
        <f>IFERROR(VLOOKUP(GI$7,'CMM 1 - AUX FINAN'!$A:$F,4,0),0)</f>
        <v>0</v>
      </c>
      <c r="GJ91" s="83">
        <f>IFERROR(VLOOKUP(GJ$7,'CMM 1 - AUX FINAN'!$A:$F,4,0),0)</f>
        <v>0</v>
      </c>
      <c r="GK91" s="83">
        <f>IFERROR(VLOOKUP(GK$7,'CMM 1 - AUX FINAN'!$A:$F,4,0),0)</f>
        <v>0</v>
      </c>
      <c r="GL91" s="83">
        <f>IFERROR(VLOOKUP(GL$7,'CMM 1 - AUX FINAN'!$A:$F,4,0),0)</f>
        <v>0</v>
      </c>
      <c r="GM91" s="83">
        <f>IFERROR(VLOOKUP(GM$7,'CMM 1 - AUX FINAN'!$A:$F,4,0),0)</f>
        <v>0</v>
      </c>
      <c r="GN91" s="83">
        <f>IFERROR(VLOOKUP(GN$7,'CMM 1 - AUX FINAN'!$A:$F,4,0),0)</f>
        <v>0</v>
      </c>
      <c r="GO91" s="83">
        <f>IFERROR(VLOOKUP(GO$7,'CMM 1 - AUX FINAN'!$A:$F,4,0),0)</f>
        <v>0</v>
      </c>
      <c r="GP91" s="83">
        <f>IFERROR(VLOOKUP(GP$7,'CMM 1 - AUX FINAN'!$A:$F,4,0),0)</f>
        <v>0</v>
      </c>
      <c r="GQ91" s="83">
        <f>IFERROR(VLOOKUP(GQ$7,'CMM 1 - AUX FINAN'!$A:$F,4,0),0)</f>
        <v>0</v>
      </c>
      <c r="GR91" s="83">
        <f>IFERROR(VLOOKUP(GR$7,'CMM 1 - AUX FINAN'!$A:$F,4,0),0)</f>
        <v>0</v>
      </c>
      <c r="GS91" s="83">
        <f>IFERROR(VLOOKUP(GS$7,'CMM 1 - AUX FINAN'!$A:$F,4,0),0)</f>
        <v>0</v>
      </c>
      <c r="GT91" s="83">
        <f>IFERROR(VLOOKUP(GT$7,'CMM 1 - AUX FINAN'!$A:$F,4,0),0)</f>
        <v>0</v>
      </c>
      <c r="GU91" s="83">
        <f>IFERROR(VLOOKUP(GU$7,'CMM 1 - AUX FINAN'!$A:$F,4,0),0)</f>
        <v>0</v>
      </c>
      <c r="GV91" s="83">
        <f>IFERROR(VLOOKUP(GV$7,'CMM 1 - AUX FINAN'!$A:$F,4,0),0)</f>
        <v>0</v>
      </c>
      <c r="GW91" s="83">
        <f>IFERROR(VLOOKUP(GW$7,'CMM 1 - AUX FINAN'!$A:$F,4,0),0)</f>
        <v>0</v>
      </c>
      <c r="GX91" s="83">
        <f>IFERROR(VLOOKUP(GX$7,'CMM 1 - AUX FINAN'!$A:$F,4,0),0)</f>
        <v>0</v>
      </c>
      <c r="GY91" s="83">
        <f>IFERROR(VLOOKUP(GY$7,'CMM 1 - AUX FINAN'!$A:$F,4,0),0)</f>
        <v>0</v>
      </c>
      <c r="GZ91" s="83">
        <f>IFERROR(VLOOKUP(GZ$7,'CMM 1 - AUX FINAN'!$A:$F,4,0),0)</f>
        <v>0</v>
      </c>
      <c r="HA91" s="83">
        <f>IFERROR(VLOOKUP(HA$7,'CMM 1 - AUX FINAN'!$A:$F,4,0),0)</f>
        <v>0</v>
      </c>
      <c r="HB91" s="83">
        <f>IFERROR(VLOOKUP(HB$7,'CMM 1 - AUX FINAN'!$A:$F,4,0),0)</f>
        <v>0</v>
      </c>
      <c r="HC91" s="83">
        <f>IFERROR(VLOOKUP(HC$7,'CMM 1 - AUX FINAN'!$A:$F,4,0),0)</f>
        <v>0</v>
      </c>
      <c r="HD91" s="83">
        <f>IFERROR(VLOOKUP(HD$7,'CMM 1 - AUX FINAN'!$A:$F,4,0),0)</f>
        <v>0</v>
      </c>
      <c r="HE91" s="83">
        <f>IFERROR(VLOOKUP(HE$7,'CMM 1 - AUX FINAN'!$A:$F,4,0),0)</f>
        <v>0</v>
      </c>
      <c r="HF91" s="83">
        <f>IFERROR(VLOOKUP(HF$7,'CMM 1 - AUX FINAN'!$A:$F,4,0),0)</f>
        <v>0</v>
      </c>
      <c r="HG91" s="83">
        <f>IFERROR(VLOOKUP(HG$7,'CMM 1 - AUX FINAN'!$A:$F,4,0),0)</f>
        <v>0</v>
      </c>
      <c r="HH91" s="83">
        <f>IFERROR(VLOOKUP(HH$7,'CMM 1 - AUX FINAN'!$A:$F,4,0),0)</f>
        <v>0</v>
      </c>
      <c r="HI91" s="83">
        <f>IFERROR(VLOOKUP(HI$7,'CMM 1 - AUX FINAN'!$A:$F,4,0),0)</f>
        <v>0</v>
      </c>
    </row>
    <row r="92" spans="1:217" x14ac:dyDescent="0.2">
      <c r="A92" s="29" t="s">
        <v>252</v>
      </c>
      <c r="B92" s="77" t="e">
        <f>_xlfn.SINGLE(estruturacaoOpe)*SUM('CMM 1 - AUX FINAN'!B:B)</f>
        <v>#REF!</v>
      </c>
      <c r="C92" s="77">
        <v>0</v>
      </c>
      <c r="D92" s="77">
        <v>0</v>
      </c>
      <c r="E92" s="77">
        <v>0</v>
      </c>
      <c r="F92" s="77">
        <v>0</v>
      </c>
      <c r="G92" s="77">
        <v>0</v>
      </c>
      <c r="H92" s="77">
        <v>0</v>
      </c>
      <c r="I92" s="77">
        <v>0</v>
      </c>
      <c r="J92" s="77">
        <v>0</v>
      </c>
      <c r="K92" s="77">
        <v>0</v>
      </c>
      <c r="L92" s="77">
        <v>0</v>
      </c>
      <c r="M92" s="77">
        <v>0</v>
      </c>
      <c r="N92" s="77">
        <v>0</v>
      </c>
      <c r="O92" s="77">
        <v>0</v>
      </c>
      <c r="P92" s="77">
        <v>0</v>
      </c>
      <c r="Q92" s="77">
        <v>0</v>
      </c>
      <c r="R92" s="77">
        <v>0</v>
      </c>
      <c r="S92" s="77">
        <v>0</v>
      </c>
      <c r="T92" s="77">
        <v>0</v>
      </c>
      <c r="U92" s="77">
        <v>0</v>
      </c>
      <c r="V92" s="77">
        <v>0</v>
      </c>
      <c r="W92" s="77">
        <v>0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0</v>
      </c>
      <c r="AE92" s="77">
        <v>0</v>
      </c>
      <c r="AF92" s="77">
        <v>0</v>
      </c>
      <c r="AG92" s="77">
        <v>0</v>
      </c>
      <c r="AH92" s="77">
        <v>0</v>
      </c>
      <c r="AI92" s="77">
        <v>0</v>
      </c>
      <c r="AJ92" s="77">
        <v>0</v>
      </c>
      <c r="AK92" s="77">
        <v>0</v>
      </c>
      <c r="AL92" s="77">
        <v>0</v>
      </c>
      <c r="AM92" s="77">
        <v>0</v>
      </c>
      <c r="AN92" s="77">
        <v>0</v>
      </c>
      <c r="AO92" s="77">
        <v>0</v>
      </c>
      <c r="AP92" s="77">
        <v>0</v>
      </c>
      <c r="AQ92" s="77">
        <v>0</v>
      </c>
      <c r="AR92" s="77">
        <v>0</v>
      </c>
      <c r="AS92" s="77">
        <v>0</v>
      </c>
      <c r="AT92" s="77">
        <v>0</v>
      </c>
      <c r="AU92" s="77">
        <v>0</v>
      </c>
      <c r="AV92" s="77">
        <v>0</v>
      </c>
      <c r="AW92" s="77">
        <v>0</v>
      </c>
      <c r="AX92" s="77">
        <v>0</v>
      </c>
      <c r="AY92" s="77">
        <v>0</v>
      </c>
      <c r="AZ92" s="77">
        <v>0</v>
      </c>
      <c r="BA92" s="77">
        <v>0</v>
      </c>
      <c r="BB92" s="77">
        <v>0</v>
      </c>
      <c r="BC92" s="77">
        <v>0</v>
      </c>
      <c r="BD92" s="77">
        <v>0</v>
      </c>
      <c r="BE92" s="77">
        <v>0</v>
      </c>
      <c r="BF92" s="77">
        <v>0</v>
      </c>
      <c r="BG92" s="77">
        <v>0</v>
      </c>
      <c r="BH92" s="77">
        <v>0</v>
      </c>
      <c r="BI92" s="77">
        <v>0</v>
      </c>
      <c r="BJ92" s="77">
        <v>0</v>
      </c>
      <c r="BK92" s="77">
        <v>0</v>
      </c>
      <c r="BL92" s="77">
        <v>0</v>
      </c>
      <c r="BM92" s="77">
        <v>0</v>
      </c>
      <c r="BN92" s="77">
        <v>0</v>
      </c>
      <c r="BO92" s="77">
        <v>0</v>
      </c>
      <c r="BP92" s="77">
        <v>0</v>
      </c>
      <c r="BQ92" s="77">
        <v>0</v>
      </c>
      <c r="BR92" s="77">
        <v>0</v>
      </c>
      <c r="BS92" s="77">
        <v>0</v>
      </c>
      <c r="BT92" s="77">
        <v>0</v>
      </c>
      <c r="BU92" s="77">
        <v>0</v>
      </c>
      <c r="BV92" s="77">
        <v>0</v>
      </c>
      <c r="BW92" s="77">
        <v>0</v>
      </c>
      <c r="BX92" s="77">
        <v>0</v>
      </c>
      <c r="BY92" s="77">
        <v>0</v>
      </c>
      <c r="BZ92" s="77">
        <v>0</v>
      </c>
      <c r="CA92" s="77">
        <v>0</v>
      </c>
      <c r="CB92" s="77">
        <v>0</v>
      </c>
      <c r="CC92" s="77">
        <v>0</v>
      </c>
      <c r="CD92" s="77">
        <v>0</v>
      </c>
      <c r="CE92" s="77">
        <v>0</v>
      </c>
      <c r="CF92" s="77">
        <v>0</v>
      </c>
      <c r="CG92" s="77">
        <v>0</v>
      </c>
      <c r="CH92" s="77">
        <v>0</v>
      </c>
      <c r="CI92" s="77">
        <v>0</v>
      </c>
      <c r="CJ92" s="77">
        <v>0</v>
      </c>
      <c r="CK92" s="77">
        <v>0</v>
      </c>
      <c r="CL92" s="77">
        <v>0</v>
      </c>
      <c r="CM92" s="77">
        <v>0</v>
      </c>
      <c r="CN92" s="77">
        <v>0</v>
      </c>
      <c r="CO92" s="77">
        <v>0</v>
      </c>
      <c r="CP92" s="77">
        <v>0</v>
      </c>
      <c r="CQ92" s="77">
        <v>0</v>
      </c>
      <c r="CR92" s="77">
        <v>0</v>
      </c>
      <c r="CS92" s="77">
        <v>0</v>
      </c>
      <c r="CT92" s="77">
        <v>0</v>
      </c>
      <c r="CU92" s="77">
        <v>0</v>
      </c>
      <c r="CV92" s="77">
        <v>0</v>
      </c>
      <c r="CW92" s="77">
        <v>0</v>
      </c>
      <c r="CX92" s="77">
        <v>0</v>
      </c>
      <c r="CY92" s="77">
        <v>0</v>
      </c>
      <c r="CZ92" s="77">
        <v>0</v>
      </c>
      <c r="DA92" s="77">
        <v>0</v>
      </c>
      <c r="DB92" s="77">
        <v>0</v>
      </c>
      <c r="DC92" s="77">
        <v>0</v>
      </c>
      <c r="DD92" s="77">
        <v>0</v>
      </c>
      <c r="DE92" s="77">
        <v>0</v>
      </c>
      <c r="DF92" s="77">
        <v>0</v>
      </c>
      <c r="DG92" s="77">
        <v>0</v>
      </c>
      <c r="DH92" s="77">
        <v>0</v>
      </c>
      <c r="DI92" s="77">
        <v>0</v>
      </c>
      <c r="DJ92" s="77">
        <v>0</v>
      </c>
      <c r="DK92" s="77">
        <v>0</v>
      </c>
      <c r="DL92" s="77">
        <v>0</v>
      </c>
      <c r="DM92" s="77">
        <v>0</v>
      </c>
      <c r="DN92" s="77">
        <v>0</v>
      </c>
      <c r="DO92" s="77">
        <v>0</v>
      </c>
      <c r="DP92" s="77">
        <v>0</v>
      </c>
      <c r="DQ92" s="77">
        <v>0</v>
      </c>
      <c r="DR92" s="77">
        <v>0</v>
      </c>
      <c r="DS92" s="77">
        <v>0</v>
      </c>
      <c r="DT92" s="77">
        <v>0</v>
      </c>
      <c r="DU92" s="77">
        <v>0</v>
      </c>
      <c r="DV92" s="77">
        <v>0</v>
      </c>
      <c r="DW92" s="77">
        <v>0</v>
      </c>
      <c r="DX92" s="77">
        <v>0</v>
      </c>
      <c r="DY92" s="77">
        <v>0</v>
      </c>
      <c r="DZ92" s="77">
        <v>0</v>
      </c>
      <c r="EA92" s="77">
        <v>0</v>
      </c>
      <c r="EB92" s="77">
        <v>0</v>
      </c>
      <c r="EC92" s="77">
        <v>0</v>
      </c>
      <c r="ED92" s="77">
        <v>0</v>
      </c>
      <c r="EE92" s="77">
        <v>0</v>
      </c>
      <c r="EF92" s="77">
        <v>0</v>
      </c>
      <c r="EG92" s="77">
        <v>0</v>
      </c>
      <c r="EH92" s="77">
        <v>0</v>
      </c>
      <c r="EI92" s="77">
        <v>0</v>
      </c>
      <c r="EJ92" s="77">
        <v>0</v>
      </c>
      <c r="EK92" s="77">
        <v>0</v>
      </c>
      <c r="EL92" s="77">
        <v>0</v>
      </c>
      <c r="EM92" s="77">
        <v>0</v>
      </c>
      <c r="EN92" s="77">
        <v>0</v>
      </c>
      <c r="EO92" s="77">
        <v>0</v>
      </c>
      <c r="EP92" s="77">
        <v>0</v>
      </c>
      <c r="EQ92" s="77">
        <v>0</v>
      </c>
      <c r="ER92" s="77">
        <v>0</v>
      </c>
      <c r="ES92" s="77">
        <v>0</v>
      </c>
      <c r="ET92" s="77">
        <v>0</v>
      </c>
      <c r="EU92" s="77">
        <v>0</v>
      </c>
      <c r="EV92" s="77">
        <v>0</v>
      </c>
      <c r="EW92" s="77">
        <v>0</v>
      </c>
      <c r="EX92" s="77">
        <v>0</v>
      </c>
      <c r="EY92" s="77">
        <v>0</v>
      </c>
      <c r="EZ92" s="77">
        <v>0</v>
      </c>
      <c r="FA92" s="77">
        <v>0</v>
      </c>
      <c r="FB92" s="77">
        <v>0</v>
      </c>
      <c r="FC92" s="77">
        <v>0</v>
      </c>
      <c r="FD92" s="77">
        <v>0</v>
      </c>
      <c r="FE92" s="77">
        <v>0</v>
      </c>
      <c r="FF92" s="77">
        <v>0</v>
      </c>
      <c r="FG92" s="77">
        <v>0</v>
      </c>
      <c r="FH92" s="77">
        <v>0</v>
      </c>
      <c r="FI92" s="77">
        <v>0</v>
      </c>
      <c r="FJ92" s="77">
        <v>0</v>
      </c>
      <c r="FK92" s="77">
        <v>0</v>
      </c>
      <c r="FL92" s="77">
        <v>0</v>
      </c>
      <c r="FM92" s="77">
        <v>0</v>
      </c>
      <c r="FN92" s="77">
        <v>0</v>
      </c>
      <c r="FO92" s="77">
        <v>0</v>
      </c>
      <c r="FP92" s="77">
        <v>0</v>
      </c>
      <c r="FQ92" s="77">
        <v>0</v>
      </c>
      <c r="FR92" s="77">
        <v>0</v>
      </c>
      <c r="FS92" s="77">
        <v>0</v>
      </c>
      <c r="FT92" s="77">
        <v>0</v>
      </c>
      <c r="FU92" s="77">
        <v>0</v>
      </c>
      <c r="FV92" s="77">
        <v>0</v>
      </c>
      <c r="FW92" s="77">
        <v>0</v>
      </c>
      <c r="FX92" s="77">
        <v>0</v>
      </c>
      <c r="FY92" s="77">
        <v>0</v>
      </c>
      <c r="FZ92" s="77">
        <v>0</v>
      </c>
      <c r="GA92" s="77">
        <v>0</v>
      </c>
      <c r="GB92" s="77">
        <v>0</v>
      </c>
      <c r="GC92" s="77">
        <v>0</v>
      </c>
      <c r="GD92" s="77">
        <v>0</v>
      </c>
      <c r="GE92" s="77">
        <v>0</v>
      </c>
      <c r="GF92" s="77">
        <v>0</v>
      </c>
      <c r="GG92" s="77">
        <v>0</v>
      </c>
      <c r="GH92" s="77">
        <v>0</v>
      </c>
      <c r="GI92" s="77">
        <v>0</v>
      </c>
      <c r="GJ92" s="77">
        <v>0</v>
      </c>
      <c r="GK92" s="77">
        <v>0</v>
      </c>
      <c r="GL92" s="77">
        <v>0</v>
      </c>
      <c r="GM92" s="77">
        <v>0</v>
      </c>
      <c r="GN92" s="77">
        <v>0</v>
      </c>
      <c r="GO92" s="77">
        <v>0</v>
      </c>
      <c r="GP92" s="77">
        <v>0</v>
      </c>
      <c r="GQ92" s="77">
        <v>0</v>
      </c>
      <c r="GR92" s="77">
        <v>0</v>
      </c>
      <c r="GS92" s="77">
        <v>0</v>
      </c>
      <c r="GT92" s="77">
        <v>0</v>
      </c>
      <c r="GU92" s="77">
        <v>0</v>
      </c>
      <c r="GV92" s="77">
        <v>0</v>
      </c>
      <c r="GW92" s="77">
        <v>0</v>
      </c>
      <c r="GX92" s="77">
        <v>0</v>
      </c>
      <c r="GY92" s="77">
        <v>0</v>
      </c>
      <c r="GZ92" s="77">
        <v>0</v>
      </c>
      <c r="HA92" s="77">
        <v>0</v>
      </c>
      <c r="HB92" s="77">
        <v>0</v>
      </c>
      <c r="HC92" s="77">
        <v>0</v>
      </c>
      <c r="HD92" s="77">
        <v>0</v>
      </c>
      <c r="HE92" s="77">
        <v>0</v>
      </c>
      <c r="HF92" s="77">
        <v>0</v>
      </c>
      <c r="HG92" s="77">
        <v>0</v>
      </c>
      <c r="HH92" s="77">
        <v>0</v>
      </c>
      <c r="HI92" s="77">
        <v>0</v>
      </c>
    </row>
    <row r="93" spans="1:217" x14ac:dyDescent="0.2">
      <c r="A93" s="29" t="s">
        <v>253</v>
      </c>
      <c r="B93" s="77" t="e">
        <f>IF(B7&lt;=_xlfn.SINGLE(PrazoFin)*12,_xlfn.SINGLE(compromisso)*MAX('CMM 1 - AUX FINAN'!$F:$F),0)</f>
        <v>#REF!</v>
      </c>
      <c r="C93" s="77" t="e">
        <f>IF(C7&lt;=_xlfn.SINGLE(PrazoFin)*12,_xlfn.SINGLE(compromisso)*MAX('CMM 1 - AUX FINAN'!$F:$F),0)</f>
        <v>#REF!</v>
      </c>
      <c r="D93" s="77" t="e">
        <f>IF(D7&lt;=_xlfn.SINGLE(PrazoFin)*12,_xlfn.SINGLE(compromisso)*MAX('CMM 1 - AUX FINAN'!$F:$F),0)</f>
        <v>#REF!</v>
      </c>
      <c r="E93" s="77" t="e">
        <f>IF(E7&lt;=_xlfn.SINGLE(PrazoFin)*12,_xlfn.SINGLE(compromisso)*MAX('CMM 1 - AUX FINAN'!$F:$F),0)</f>
        <v>#REF!</v>
      </c>
      <c r="F93" s="77" t="e">
        <f>IF(F7&lt;=_xlfn.SINGLE(PrazoFin)*12,_xlfn.SINGLE(compromisso)*MAX('CMM 1 - AUX FINAN'!$F:$F),0)</f>
        <v>#REF!</v>
      </c>
      <c r="G93" s="77" t="e">
        <f>IF(G7&lt;=_xlfn.SINGLE(PrazoFin)*12,_xlfn.SINGLE(compromisso)*MAX('CMM 1 - AUX FINAN'!$F:$F),0)</f>
        <v>#REF!</v>
      </c>
      <c r="H93" s="77" t="e">
        <f>IF(H7&lt;=_xlfn.SINGLE(PrazoFin)*12,_xlfn.SINGLE(compromisso)*MAX('CMM 1 - AUX FINAN'!$F:$F),0)</f>
        <v>#REF!</v>
      </c>
      <c r="I93" s="77" t="e">
        <f>IF(I7&lt;=_xlfn.SINGLE(PrazoFin)*12,_xlfn.SINGLE(compromisso)*MAX('CMM 1 - AUX FINAN'!$F:$F),0)</f>
        <v>#REF!</v>
      </c>
      <c r="J93" s="77" t="e">
        <f>IF(J7&lt;=_xlfn.SINGLE(PrazoFin)*12,_xlfn.SINGLE(compromisso)*MAX('CMM 1 - AUX FINAN'!$F:$F),0)</f>
        <v>#REF!</v>
      </c>
      <c r="K93" s="77" t="e">
        <f>IF(K7&lt;=_xlfn.SINGLE(PrazoFin)*12,_xlfn.SINGLE(compromisso)*MAX('CMM 1 - AUX FINAN'!$F:$F),0)</f>
        <v>#REF!</v>
      </c>
      <c r="L93" s="77" t="e">
        <f>IF(L7&lt;=_xlfn.SINGLE(PrazoFin)*12,_xlfn.SINGLE(compromisso)*MAX('CMM 1 - AUX FINAN'!$F:$F),0)</f>
        <v>#REF!</v>
      </c>
      <c r="M93" s="77" t="e">
        <f>IF(M7&lt;=_xlfn.SINGLE(PrazoFin)*12,_xlfn.SINGLE(compromisso)*MAX('CMM 1 - AUX FINAN'!$F:$F),0)</f>
        <v>#REF!</v>
      </c>
      <c r="N93" s="77" t="e">
        <f>IF(N7&lt;=_xlfn.SINGLE(PrazoFin)*12,_xlfn.SINGLE(compromisso)*MAX('CMM 1 - AUX FINAN'!$F:$F),0)</f>
        <v>#REF!</v>
      </c>
      <c r="O93" s="77" t="e">
        <f>IF(O7&lt;=_xlfn.SINGLE(PrazoFin)*12,_xlfn.SINGLE(compromisso)*MAX('CMM 1 - AUX FINAN'!$F:$F),0)</f>
        <v>#REF!</v>
      </c>
      <c r="P93" s="77" t="e">
        <f>IF(P7&lt;=_xlfn.SINGLE(PrazoFin)*12,_xlfn.SINGLE(compromisso)*MAX('CMM 1 - AUX FINAN'!$F:$F),0)</f>
        <v>#REF!</v>
      </c>
      <c r="Q93" s="77" t="e">
        <f>IF(Q7&lt;=_xlfn.SINGLE(PrazoFin)*12,_xlfn.SINGLE(compromisso)*MAX('CMM 1 - AUX FINAN'!$F:$F),0)</f>
        <v>#REF!</v>
      </c>
      <c r="R93" s="77" t="e">
        <f>IF(R7&lt;=_xlfn.SINGLE(PrazoFin)*12,_xlfn.SINGLE(compromisso)*MAX('CMM 1 - AUX FINAN'!$F:$F),0)</f>
        <v>#REF!</v>
      </c>
      <c r="S93" s="77" t="e">
        <f>IF(S7&lt;=_xlfn.SINGLE(PrazoFin)*12,_xlfn.SINGLE(compromisso)*MAX('CMM 1 - AUX FINAN'!$F:$F),0)</f>
        <v>#REF!</v>
      </c>
      <c r="T93" s="77" t="e">
        <f>IF(T7&lt;=_xlfn.SINGLE(PrazoFin)*12,_xlfn.SINGLE(compromisso)*MAX('CMM 1 - AUX FINAN'!$F:$F),0)</f>
        <v>#REF!</v>
      </c>
      <c r="U93" s="77" t="e">
        <f>IF(U7&lt;=_xlfn.SINGLE(PrazoFin)*12,_xlfn.SINGLE(compromisso)*MAX('CMM 1 - AUX FINAN'!$F:$F),0)</f>
        <v>#REF!</v>
      </c>
      <c r="V93" s="77" t="e">
        <f>IF(V7&lt;=_xlfn.SINGLE(PrazoFin)*12,_xlfn.SINGLE(compromisso)*MAX('CMM 1 - AUX FINAN'!$F:$F),0)</f>
        <v>#REF!</v>
      </c>
      <c r="W93" s="77" t="e">
        <f>IF(W7&lt;=_xlfn.SINGLE(PrazoFin)*12,_xlfn.SINGLE(compromisso)*MAX('CMM 1 - AUX FINAN'!$F:$F),0)</f>
        <v>#REF!</v>
      </c>
      <c r="X93" s="77" t="e">
        <f>IF(X7&lt;=_xlfn.SINGLE(PrazoFin)*12,_xlfn.SINGLE(compromisso)*MAX('CMM 1 - AUX FINAN'!$F:$F),0)</f>
        <v>#REF!</v>
      </c>
      <c r="Y93" s="77" t="e">
        <f>IF(Y7&lt;=_xlfn.SINGLE(PrazoFin)*12,_xlfn.SINGLE(compromisso)*MAX('CMM 1 - AUX FINAN'!$F:$F),0)</f>
        <v>#REF!</v>
      </c>
      <c r="Z93" s="77" t="e">
        <f>IF(Z7&lt;=_xlfn.SINGLE(PrazoFin)*12,_xlfn.SINGLE(compromisso)*MAX('CMM 1 - AUX FINAN'!$F:$F),0)</f>
        <v>#REF!</v>
      </c>
      <c r="AA93" s="77" t="e">
        <f>IF(AA7&lt;=_xlfn.SINGLE(PrazoFin)*12,_xlfn.SINGLE(compromisso)*MAX('CMM 1 - AUX FINAN'!$F:$F),0)</f>
        <v>#REF!</v>
      </c>
      <c r="AB93" s="77" t="e">
        <f>IF(AB7&lt;=_xlfn.SINGLE(PrazoFin)*12,_xlfn.SINGLE(compromisso)*MAX('CMM 1 - AUX FINAN'!$F:$F),0)</f>
        <v>#REF!</v>
      </c>
      <c r="AC93" s="77" t="e">
        <f>IF(AC7&lt;=_xlfn.SINGLE(PrazoFin)*12,_xlfn.SINGLE(compromisso)*MAX('CMM 1 - AUX FINAN'!$F:$F),0)</f>
        <v>#REF!</v>
      </c>
      <c r="AD93" s="77" t="e">
        <f>IF(AD7&lt;=_xlfn.SINGLE(PrazoFin)*12,_xlfn.SINGLE(compromisso)*MAX('CMM 1 - AUX FINAN'!$F:$F),0)</f>
        <v>#REF!</v>
      </c>
      <c r="AE93" s="77" t="e">
        <f>IF(AE7&lt;=_xlfn.SINGLE(PrazoFin)*12,_xlfn.SINGLE(compromisso)*MAX('CMM 1 - AUX FINAN'!$F:$F),0)</f>
        <v>#REF!</v>
      </c>
      <c r="AF93" s="77" t="e">
        <f>IF(AF7&lt;=_xlfn.SINGLE(PrazoFin)*12,_xlfn.SINGLE(compromisso)*MAX('CMM 1 - AUX FINAN'!$F:$F),0)</f>
        <v>#REF!</v>
      </c>
      <c r="AG93" s="77" t="e">
        <f>IF(AG7&lt;=_xlfn.SINGLE(PrazoFin)*12,_xlfn.SINGLE(compromisso)*MAX('CMM 1 - AUX FINAN'!$F:$F),0)</f>
        <v>#REF!</v>
      </c>
      <c r="AH93" s="77" t="e">
        <f>IF(AH7&lt;=_xlfn.SINGLE(PrazoFin)*12,_xlfn.SINGLE(compromisso)*MAX('CMM 1 - AUX FINAN'!$F:$F),0)</f>
        <v>#REF!</v>
      </c>
      <c r="AI93" s="77" t="e">
        <f>IF(AI7&lt;=_xlfn.SINGLE(PrazoFin)*12,_xlfn.SINGLE(compromisso)*MAX('CMM 1 - AUX FINAN'!$F:$F),0)</f>
        <v>#REF!</v>
      </c>
      <c r="AJ93" s="77" t="e">
        <f>IF(AJ7&lt;=_xlfn.SINGLE(PrazoFin)*12,_xlfn.SINGLE(compromisso)*MAX('CMM 1 - AUX FINAN'!$F:$F),0)</f>
        <v>#REF!</v>
      </c>
      <c r="AK93" s="77" t="e">
        <f>IF(AK7&lt;=_xlfn.SINGLE(PrazoFin)*12,_xlfn.SINGLE(compromisso)*MAX('CMM 1 - AUX FINAN'!$F:$F),0)</f>
        <v>#REF!</v>
      </c>
      <c r="AL93" s="77" t="e">
        <f>IF(AL7&lt;=_xlfn.SINGLE(PrazoFin)*12,_xlfn.SINGLE(compromisso)*MAX('CMM 1 - AUX FINAN'!$F:$F),0)</f>
        <v>#REF!</v>
      </c>
      <c r="AM93" s="77" t="e">
        <f>IF(AM7&lt;=_xlfn.SINGLE(PrazoFin)*12,_xlfn.SINGLE(compromisso)*MAX('CMM 1 - AUX FINAN'!$F:$F),0)</f>
        <v>#REF!</v>
      </c>
      <c r="AN93" s="77" t="e">
        <f>IF(AN7&lt;=_xlfn.SINGLE(PrazoFin)*12,_xlfn.SINGLE(compromisso)*MAX('CMM 1 - AUX FINAN'!$F:$F),0)</f>
        <v>#REF!</v>
      </c>
      <c r="AO93" s="77" t="e">
        <f>IF(AO7&lt;=_xlfn.SINGLE(PrazoFin)*12,_xlfn.SINGLE(compromisso)*MAX('CMM 1 - AUX FINAN'!$F:$F),0)</f>
        <v>#REF!</v>
      </c>
      <c r="AP93" s="77" t="e">
        <f>IF(AP7&lt;=_xlfn.SINGLE(PrazoFin)*12,_xlfn.SINGLE(compromisso)*MAX('CMM 1 - AUX FINAN'!$F:$F),0)</f>
        <v>#REF!</v>
      </c>
      <c r="AQ93" s="77" t="e">
        <f>IF(AQ7&lt;=_xlfn.SINGLE(PrazoFin)*12,_xlfn.SINGLE(compromisso)*MAX('CMM 1 - AUX FINAN'!$F:$F),0)</f>
        <v>#REF!</v>
      </c>
      <c r="AR93" s="77" t="e">
        <f>IF(AR7&lt;=_xlfn.SINGLE(PrazoFin)*12,_xlfn.SINGLE(compromisso)*MAX('CMM 1 - AUX FINAN'!$F:$F),0)</f>
        <v>#REF!</v>
      </c>
      <c r="AS93" s="77" t="e">
        <f>IF(AS7&lt;=_xlfn.SINGLE(PrazoFin)*12,_xlfn.SINGLE(compromisso)*MAX('CMM 1 - AUX FINAN'!$F:$F),0)</f>
        <v>#REF!</v>
      </c>
      <c r="AT93" s="77" t="e">
        <f>IF(AT7&lt;=_xlfn.SINGLE(PrazoFin)*12,_xlfn.SINGLE(compromisso)*MAX('CMM 1 - AUX FINAN'!$F:$F),0)</f>
        <v>#REF!</v>
      </c>
      <c r="AU93" s="77" t="e">
        <f>IF(AU7&lt;=_xlfn.SINGLE(PrazoFin)*12,_xlfn.SINGLE(compromisso)*MAX('CMM 1 - AUX FINAN'!$F:$F),0)</f>
        <v>#REF!</v>
      </c>
      <c r="AV93" s="77" t="e">
        <f>IF(AV7&lt;=_xlfn.SINGLE(PrazoFin)*12,_xlfn.SINGLE(compromisso)*MAX('CMM 1 - AUX FINAN'!$F:$F),0)</f>
        <v>#REF!</v>
      </c>
      <c r="AW93" s="77" t="e">
        <f>IF(AW7&lt;=_xlfn.SINGLE(PrazoFin)*12,_xlfn.SINGLE(compromisso)*MAX('CMM 1 - AUX FINAN'!$F:$F),0)</f>
        <v>#REF!</v>
      </c>
      <c r="AX93" s="77" t="e">
        <f>IF(AX7&lt;=_xlfn.SINGLE(PrazoFin)*12,_xlfn.SINGLE(compromisso)*MAX('CMM 1 - AUX FINAN'!$F:$F),0)</f>
        <v>#REF!</v>
      </c>
      <c r="AY93" s="77" t="e">
        <f>IF(AY7&lt;=_xlfn.SINGLE(PrazoFin)*12,_xlfn.SINGLE(compromisso)*MAX('CMM 1 - AUX FINAN'!$F:$F),0)</f>
        <v>#REF!</v>
      </c>
      <c r="AZ93" s="77" t="e">
        <f>IF(AZ7&lt;=_xlfn.SINGLE(PrazoFin)*12,_xlfn.SINGLE(compromisso)*MAX('CMM 1 - AUX FINAN'!$F:$F),0)</f>
        <v>#REF!</v>
      </c>
      <c r="BA93" s="77" t="e">
        <f>IF(BA7&lt;=_xlfn.SINGLE(PrazoFin)*12,_xlfn.SINGLE(compromisso)*MAX('CMM 1 - AUX FINAN'!$F:$F),0)</f>
        <v>#REF!</v>
      </c>
      <c r="BB93" s="77" t="e">
        <f>IF(BB7&lt;=_xlfn.SINGLE(PrazoFin)*12,_xlfn.SINGLE(compromisso)*MAX('CMM 1 - AUX FINAN'!$F:$F),0)</f>
        <v>#REF!</v>
      </c>
      <c r="BC93" s="77" t="e">
        <f>IF(BC7&lt;=_xlfn.SINGLE(PrazoFin)*12,_xlfn.SINGLE(compromisso)*MAX('CMM 1 - AUX FINAN'!$F:$F),0)</f>
        <v>#REF!</v>
      </c>
      <c r="BD93" s="77" t="e">
        <f>IF(BD7&lt;=_xlfn.SINGLE(PrazoFin)*12,_xlfn.SINGLE(compromisso)*MAX('CMM 1 - AUX FINAN'!$F:$F),0)</f>
        <v>#REF!</v>
      </c>
      <c r="BE93" s="77" t="e">
        <f>IF(BE7&lt;=_xlfn.SINGLE(PrazoFin)*12,_xlfn.SINGLE(compromisso)*MAX('CMM 1 - AUX FINAN'!$F:$F),0)</f>
        <v>#REF!</v>
      </c>
      <c r="BF93" s="77" t="e">
        <f>IF(BF7&lt;=_xlfn.SINGLE(PrazoFin)*12,_xlfn.SINGLE(compromisso)*MAX('CMM 1 - AUX FINAN'!$F:$F),0)</f>
        <v>#REF!</v>
      </c>
      <c r="BG93" s="77" t="e">
        <f>IF(BG7&lt;=_xlfn.SINGLE(PrazoFin)*12,_xlfn.SINGLE(compromisso)*MAX('CMM 1 - AUX FINAN'!$F:$F),0)</f>
        <v>#REF!</v>
      </c>
      <c r="BH93" s="77" t="e">
        <f>IF(BH7&lt;=_xlfn.SINGLE(PrazoFin)*12,_xlfn.SINGLE(compromisso)*MAX('CMM 1 - AUX FINAN'!$F:$F),0)</f>
        <v>#REF!</v>
      </c>
      <c r="BI93" s="77" t="e">
        <f>IF(BI7&lt;=_xlfn.SINGLE(PrazoFin)*12,_xlfn.SINGLE(compromisso)*MAX('CMM 1 - AUX FINAN'!$F:$F),0)</f>
        <v>#REF!</v>
      </c>
      <c r="BJ93" s="77" t="e">
        <f>IF(BJ7&lt;=_xlfn.SINGLE(PrazoFin)*12,_xlfn.SINGLE(compromisso)*MAX('CMM 1 - AUX FINAN'!$F:$F),0)</f>
        <v>#REF!</v>
      </c>
      <c r="BK93" s="77" t="e">
        <f>IF(BK7&lt;=_xlfn.SINGLE(PrazoFin)*12,_xlfn.SINGLE(compromisso)*MAX('CMM 1 - AUX FINAN'!$F:$F),0)</f>
        <v>#REF!</v>
      </c>
      <c r="BL93" s="77" t="e">
        <f>IF(BL7&lt;=_xlfn.SINGLE(PrazoFin)*12,_xlfn.SINGLE(compromisso)*MAX('CMM 1 - AUX FINAN'!$F:$F),0)</f>
        <v>#REF!</v>
      </c>
      <c r="BM93" s="77" t="e">
        <f>IF(BM7&lt;=_xlfn.SINGLE(PrazoFin)*12,_xlfn.SINGLE(compromisso)*MAX('CMM 1 - AUX FINAN'!$F:$F),0)</f>
        <v>#REF!</v>
      </c>
      <c r="BN93" s="77" t="e">
        <f>IF(BN7&lt;=_xlfn.SINGLE(PrazoFin)*12,_xlfn.SINGLE(compromisso)*MAX('CMM 1 - AUX FINAN'!$F:$F),0)</f>
        <v>#REF!</v>
      </c>
      <c r="BO93" s="77" t="e">
        <f>IF(BO7&lt;=_xlfn.SINGLE(PrazoFin)*12,_xlfn.SINGLE(compromisso)*MAX('CMM 1 - AUX FINAN'!$F:$F),0)</f>
        <v>#REF!</v>
      </c>
      <c r="BP93" s="77" t="e">
        <f>IF(BP7&lt;=_xlfn.SINGLE(PrazoFin)*12,_xlfn.SINGLE(compromisso)*MAX('CMM 1 - AUX FINAN'!$F:$F),0)</f>
        <v>#REF!</v>
      </c>
      <c r="BQ93" s="77" t="e">
        <f>IF(BQ7&lt;=_xlfn.SINGLE(PrazoFin)*12,_xlfn.SINGLE(compromisso)*MAX('CMM 1 - AUX FINAN'!$F:$F),0)</f>
        <v>#REF!</v>
      </c>
      <c r="BR93" s="77" t="e">
        <f>IF(BR7&lt;=_xlfn.SINGLE(PrazoFin)*12,_xlfn.SINGLE(compromisso)*MAX('CMM 1 - AUX FINAN'!$F:$F),0)</f>
        <v>#REF!</v>
      </c>
      <c r="BS93" s="77" t="e">
        <f>IF(BS7&lt;=_xlfn.SINGLE(PrazoFin)*12,_xlfn.SINGLE(compromisso)*MAX('CMM 1 - AUX FINAN'!$F:$F),0)</f>
        <v>#REF!</v>
      </c>
      <c r="BT93" s="77" t="e">
        <f>IF(BT7&lt;=_xlfn.SINGLE(PrazoFin)*12,_xlfn.SINGLE(compromisso)*MAX('CMM 1 - AUX FINAN'!$F:$F),0)</f>
        <v>#REF!</v>
      </c>
      <c r="BU93" s="77" t="e">
        <f>IF(BU7&lt;=_xlfn.SINGLE(PrazoFin)*12,_xlfn.SINGLE(compromisso)*MAX('CMM 1 - AUX FINAN'!$F:$F),0)</f>
        <v>#REF!</v>
      </c>
      <c r="BV93" s="77" t="e">
        <f>IF(BV7&lt;=_xlfn.SINGLE(PrazoFin)*12,_xlfn.SINGLE(compromisso)*MAX('CMM 1 - AUX FINAN'!$F:$F),0)</f>
        <v>#REF!</v>
      </c>
      <c r="BW93" s="77" t="e">
        <f>IF(BW7&lt;=_xlfn.SINGLE(PrazoFin)*12,_xlfn.SINGLE(compromisso)*MAX('CMM 1 - AUX FINAN'!$F:$F),0)</f>
        <v>#REF!</v>
      </c>
      <c r="BX93" s="77" t="e">
        <f>IF(BX7&lt;=_xlfn.SINGLE(PrazoFin)*12,_xlfn.SINGLE(compromisso)*MAX('CMM 1 - AUX FINAN'!$F:$F),0)</f>
        <v>#REF!</v>
      </c>
      <c r="BY93" s="77" t="e">
        <f>IF(BY7&lt;=_xlfn.SINGLE(PrazoFin)*12,_xlfn.SINGLE(compromisso)*MAX('CMM 1 - AUX FINAN'!$F:$F),0)</f>
        <v>#REF!</v>
      </c>
      <c r="BZ93" s="77" t="e">
        <f>IF(BZ7&lt;=_xlfn.SINGLE(PrazoFin)*12,_xlfn.SINGLE(compromisso)*MAX('CMM 1 - AUX FINAN'!$F:$F),0)</f>
        <v>#REF!</v>
      </c>
      <c r="CA93" s="77" t="e">
        <f>IF(CA7&lt;=_xlfn.SINGLE(PrazoFin)*12,_xlfn.SINGLE(compromisso)*MAX('CMM 1 - AUX FINAN'!$F:$F),0)</f>
        <v>#REF!</v>
      </c>
      <c r="CB93" s="77" t="e">
        <f>IF(CB7&lt;=_xlfn.SINGLE(PrazoFin)*12,_xlfn.SINGLE(compromisso)*MAX('CMM 1 - AUX FINAN'!$F:$F),0)</f>
        <v>#REF!</v>
      </c>
      <c r="CC93" s="77" t="e">
        <f>IF(CC7&lt;=_xlfn.SINGLE(PrazoFin)*12,_xlfn.SINGLE(compromisso)*MAX('CMM 1 - AUX FINAN'!$F:$F),0)</f>
        <v>#REF!</v>
      </c>
      <c r="CD93" s="77" t="e">
        <f>IF(CD7&lt;=_xlfn.SINGLE(PrazoFin)*12,_xlfn.SINGLE(compromisso)*MAX('CMM 1 - AUX FINAN'!$F:$F),0)</f>
        <v>#REF!</v>
      </c>
      <c r="CE93" s="77" t="e">
        <f>IF(CE7&lt;=_xlfn.SINGLE(PrazoFin)*12,_xlfn.SINGLE(compromisso)*MAX('CMM 1 - AUX FINAN'!$F:$F),0)</f>
        <v>#REF!</v>
      </c>
      <c r="CF93" s="77" t="e">
        <f>IF(CF7&lt;=_xlfn.SINGLE(PrazoFin)*12,_xlfn.SINGLE(compromisso)*MAX('CMM 1 - AUX FINAN'!$F:$F),0)</f>
        <v>#REF!</v>
      </c>
      <c r="CG93" s="77" t="e">
        <f>IF(CG7&lt;=_xlfn.SINGLE(PrazoFin)*12,_xlfn.SINGLE(compromisso)*MAX('CMM 1 - AUX FINAN'!$F:$F),0)</f>
        <v>#REF!</v>
      </c>
      <c r="CH93" s="77" t="e">
        <f>IF(CH7&lt;=_xlfn.SINGLE(PrazoFin)*12,_xlfn.SINGLE(compromisso)*MAX('CMM 1 - AUX FINAN'!$F:$F),0)</f>
        <v>#REF!</v>
      </c>
      <c r="CI93" s="77" t="e">
        <f>IF(CI7&lt;=_xlfn.SINGLE(PrazoFin)*12,_xlfn.SINGLE(compromisso)*MAX('CMM 1 - AUX FINAN'!$F:$F),0)</f>
        <v>#REF!</v>
      </c>
      <c r="CJ93" s="77" t="e">
        <f>IF(CJ7&lt;=_xlfn.SINGLE(PrazoFin)*12,_xlfn.SINGLE(compromisso)*MAX('CMM 1 - AUX FINAN'!$F:$F),0)</f>
        <v>#REF!</v>
      </c>
      <c r="CK93" s="77" t="e">
        <f>IF(CK7&lt;=_xlfn.SINGLE(PrazoFin)*12,_xlfn.SINGLE(compromisso)*MAX('CMM 1 - AUX FINAN'!$F:$F),0)</f>
        <v>#REF!</v>
      </c>
      <c r="CL93" s="77" t="e">
        <f>IF(CL7&lt;=_xlfn.SINGLE(PrazoFin)*12,_xlfn.SINGLE(compromisso)*MAX('CMM 1 - AUX FINAN'!$F:$F),0)</f>
        <v>#REF!</v>
      </c>
      <c r="CM93" s="77" t="e">
        <f>IF(CM7&lt;=_xlfn.SINGLE(PrazoFin)*12,_xlfn.SINGLE(compromisso)*MAX('CMM 1 - AUX FINAN'!$F:$F),0)</f>
        <v>#REF!</v>
      </c>
      <c r="CN93" s="77" t="e">
        <f>IF(CN7&lt;=_xlfn.SINGLE(PrazoFin)*12,_xlfn.SINGLE(compromisso)*MAX('CMM 1 - AUX FINAN'!$F:$F),0)</f>
        <v>#REF!</v>
      </c>
      <c r="CO93" s="77" t="e">
        <f>IF(CO7&lt;=_xlfn.SINGLE(PrazoFin)*12,_xlfn.SINGLE(compromisso)*MAX('CMM 1 - AUX FINAN'!$F:$F),0)</f>
        <v>#REF!</v>
      </c>
      <c r="CP93" s="77" t="e">
        <f>IF(CP7&lt;=_xlfn.SINGLE(PrazoFin)*12,_xlfn.SINGLE(compromisso)*MAX('CMM 1 - AUX FINAN'!$F:$F),0)</f>
        <v>#REF!</v>
      </c>
      <c r="CQ93" s="77" t="e">
        <f>IF(CQ7&lt;=_xlfn.SINGLE(PrazoFin)*12,_xlfn.SINGLE(compromisso)*MAX('CMM 1 - AUX FINAN'!$F:$F),0)</f>
        <v>#REF!</v>
      </c>
      <c r="CR93" s="77" t="e">
        <f>IF(CR7&lt;=_xlfn.SINGLE(PrazoFin)*12,_xlfn.SINGLE(compromisso)*MAX('CMM 1 - AUX FINAN'!$F:$F),0)</f>
        <v>#REF!</v>
      </c>
      <c r="CS93" s="77" t="e">
        <f>IF(CS7&lt;=_xlfn.SINGLE(PrazoFin)*12,_xlfn.SINGLE(compromisso)*MAX('CMM 1 - AUX FINAN'!$F:$F),0)</f>
        <v>#REF!</v>
      </c>
      <c r="CT93" s="77">
        <f>IF(CT7&lt;=_xlfn.SINGLE(PrazoFin)*12,_xlfn.SINGLE(compromisso)*MAX('CMM 1 - AUX FINAN'!$F:$F),0)</f>
        <v>0</v>
      </c>
      <c r="CU93" s="77">
        <f>IF(CU7&lt;=_xlfn.SINGLE(PrazoFin)*12,_xlfn.SINGLE(compromisso)*MAX('CMM 1 - AUX FINAN'!$F:$F),0)</f>
        <v>0</v>
      </c>
      <c r="CV93" s="77">
        <f>IF(CV7&lt;=_xlfn.SINGLE(PrazoFin)*12,_xlfn.SINGLE(compromisso)*MAX('CMM 1 - AUX FINAN'!$F:$F),0)</f>
        <v>0</v>
      </c>
      <c r="CW93" s="77">
        <f>IF(CW7&lt;=_xlfn.SINGLE(PrazoFin)*12,_xlfn.SINGLE(compromisso)*MAX('CMM 1 - AUX FINAN'!$F:$F),0)</f>
        <v>0</v>
      </c>
      <c r="CX93" s="77">
        <f>IF(CX7&lt;=_xlfn.SINGLE(PrazoFin)*12,_xlfn.SINGLE(compromisso)*MAX('CMM 1 - AUX FINAN'!$F:$F),0)</f>
        <v>0</v>
      </c>
      <c r="CY93" s="77">
        <f>IF(CY7&lt;=_xlfn.SINGLE(PrazoFin)*12,_xlfn.SINGLE(compromisso)*MAX('CMM 1 - AUX FINAN'!$F:$F),0)</f>
        <v>0</v>
      </c>
      <c r="CZ93" s="77">
        <f>IF(CZ7&lt;=_xlfn.SINGLE(PrazoFin)*12,_xlfn.SINGLE(compromisso)*MAX('CMM 1 - AUX FINAN'!$F:$F),0)</f>
        <v>0</v>
      </c>
      <c r="DA93" s="77">
        <f>IF(DA7&lt;=_xlfn.SINGLE(PrazoFin)*12,_xlfn.SINGLE(compromisso)*MAX('CMM 1 - AUX FINAN'!$F:$F),0)</f>
        <v>0</v>
      </c>
      <c r="DB93" s="77">
        <f>IF(DB7&lt;=_xlfn.SINGLE(PrazoFin)*12,_xlfn.SINGLE(compromisso)*MAX('CMM 1 - AUX FINAN'!$F:$F),0)</f>
        <v>0</v>
      </c>
      <c r="DC93" s="77">
        <f>IF(DC7&lt;=_xlfn.SINGLE(PrazoFin)*12,_xlfn.SINGLE(compromisso)*MAX('CMM 1 - AUX FINAN'!$F:$F),0)</f>
        <v>0</v>
      </c>
      <c r="DD93" s="77">
        <f>IF(DD7&lt;=_xlfn.SINGLE(PrazoFin)*12,_xlfn.SINGLE(compromisso)*MAX('CMM 1 - AUX FINAN'!$F:$F),0)</f>
        <v>0</v>
      </c>
      <c r="DE93" s="77">
        <f>IF(DE7&lt;=_xlfn.SINGLE(PrazoFin)*12,_xlfn.SINGLE(compromisso)*MAX('CMM 1 - AUX FINAN'!$F:$F),0)</f>
        <v>0</v>
      </c>
      <c r="DF93" s="77">
        <f>IF(DF7&lt;=_xlfn.SINGLE(PrazoFin)*12,_xlfn.SINGLE(compromisso)*MAX('CMM 1 - AUX FINAN'!$F:$F),0)</f>
        <v>0</v>
      </c>
      <c r="DG93" s="77">
        <f>IF(DG7&lt;=_xlfn.SINGLE(PrazoFin)*12,_xlfn.SINGLE(compromisso)*MAX('CMM 1 - AUX FINAN'!$F:$F),0)</f>
        <v>0</v>
      </c>
      <c r="DH93" s="77">
        <f>IF(DH7&lt;=_xlfn.SINGLE(PrazoFin)*12,_xlfn.SINGLE(compromisso)*MAX('CMM 1 - AUX FINAN'!$F:$F),0)</f>
        <v>0</v>
      </c>
      <c r="DI93" s="77">
        <f>IF(DI7&lt;=_xlfn.SINGLE(PrazoFin)*12,_xlfn.SINGLE(compromisso)*MAX('CMM 1 - AUX FINAN'!$F:$F),0)</f>
        <v>0</v>
      </c>
      <c r="DJ93" s="77">
        <f>IF(DJ7&lt;=_xlfn.SINGLE(PrazoFin)*12,_xlfn.SINGLE(compromisso)*MAX('CMM 1 - AUX FINAN'!$F:$F),0)</f>
        <v>0</v>
      </c>
      <c r="DK93" s="77">
        <f>IF(DK7&lt;=_xlfn.SINGLE(PrazoFin)*12,_xlfn.SINGLE(compromisso)*MAX('CMM 1 - AUX FINAN'!$F:$F),0)</f>
        <v>0</v>
      </c>
      <c r="DL93" s="77">
        <f>IF(DL7&lt;=_xlfn.SINGLE(PrazoFin)*12,_xlfn.SINGLE(compromisso)*MAX('CMM 1 - AUX FINAN'!$F:$F),0)</f>
        <v>0</v>
      </c>
      <c r="DM93" s="77">
        <f>IF(DM7&lt;=_xlfn.SINGLE(PrazoFin)*12,_xlfn.SINGLE(compromisso)*MAX('CMM 1 - AUX FINAN'!$F:$F),0)</f>
        <v>0</v>
      </c>
      <c r="DN93" s="77">
        <f>IF(DN7&lt;=_xlfn.SINGLE(PrazoFin)*12,_xlfn.SINGLE(compromisso)*MAX('CMM 1 - AUX FINAN'!$F:$F),0)</f>
        <v>0</v>
      </c>
      <c r="DO93" s="77">
        <f>IF(DO7&lt;=_xlfn.SINGLE(PrazoFin)*12,_xlfn.SINGLE(compromisso)*MAX('CMM 1 - AUX FINAN'!$F:$F),0)</f>
        <v>0</v>
      </c>
      <c r="DP93" s="77">
        <f>IF(DP7&lt;=_xlfn.SINGLE(PrazoFin)*12,_xlfn.SINGLE(compromisso)*MAX('CMM 1 - AUX FINAN'!$F:$F),0)</f>
        <v>0</v>
      </c>
      <c r="DQ93" s="77">
        <f>IF(DQ7&lt;=_xlfn.SINGLE(PrazoFin)*12,_xlfn.SINGLE(compromisso)*MAX('CMM 1 - AUX FINAN'!$F:$F),0)</f>
        <v>0</v>
      </c>
      <c r="DR93" s="77">
        <f>IF(DR7&lt;=_xlfn.SINGLE(PrazoFin)*12,_xlfn.SINGLE(compromisso)*MAX('CMM 1 - AUX FINAN'!$F:$F),0)</f>
        <v>0</v>
      </c>
      <c r="DS93" s="77">
        <f>IF(DS7&lt;=_xlfn.SINGLE(PrazoFin)*12,_xlfn.SINGLE(compromisso)*MAX('CMM 1 - AUX FINAN'!$F:$F),0)</f>
        <v>0</v>
      </c>
      <c r="DT93" s="77">
        <f>IF(DT7&lt;=_xlfn.SINGLE(PrazoFin)*12,_xlfn.SINGLE(compromisso)*MAX('CMM 1 - AUX FINAN'!$F:$F),0)</f>
        <v>0</v>
      </c>
      <c r="DU93" s="77">
        <f>IF(DU7&lt;=_xlfn.SINGLE(PrazoFin)*12,_xlfn.SINGLE(compromisso)*MAX('CMM 1 - AUX FINAN'!$F:$F),0)</f>
        <v>0</v>
      </c>
      <c r="DV93" s="77">
        <f>IF(DV7&lt;=_xlfn.SINGLE(PrazoFin)*12,_xlfn.SINGLE(compromisso)*MAX('CMM 1 - AUX FINAN'!$F:$F),0)</f>
        <v>0</v>
      </c>
      <c r="DW93" s="77">
        <f>IF(DW7&lt;=_xlfn.SINGLE(PrazoFin)*12,_xlfn.SINGLE(compromisso)*MAX('CMM 1 - AUX FINAN'!$F:$F),0)</f>
        <v>0</v>
      </c>
      <c r="DX93" s="77">
        <f>IF(DX7&lt;=_xlfn.SINGLE(PrazoFin)*12,_xlfn.SINGLE(compromisso)*MAX('CMM 1 - AUX FINAN'!$F:$F),0)</f>
        <v>0</v>
      </c>
      <c r="DY93" s="77">
        <f>IF(DY7&lt;=_xlfn.SINGLE(PrazoFin)*12,_xlfn.SINGLE(compromisso)*MAX('CMM 1 - AUX FINAN'!$F:$F),0)</f>
        <v>0</v>
      </c>
      <c r="DZ93" s="77">
        <f>IF(DZ7&lt;=_xlfn.SINGLE(PrazoFin)*12,_xlfn.SINGLE(compromisso)*MAX('CMM 1 - AUX FINAN'!$F:$F),0)</f>
        <v>0</v>
      </c>
      <c r="EA93" s="77">
        <f>IF(EA7&lt;=_xlfn.SINGLE(PrazoFin)*12,_xlfn.SINGLE(compromisso)*MAX('CMM 1 - AUX FINAN'!$F:$F),0)</f>
        <v>0</v>
      </c>
      <c r="EB93" s="77">
        <f>IF(EB7&lt;=_xlfn.SINGLE(PrazoFin)*12,_xlfn.SINGLE(compromisso)*MAX('CMM 1 - AUX FINAN'!$F:$F),0)</f>
        <v>0</v>
      </c>
      <c r="EC93" s="77">
        <f>IF(EC7&lt;=_xlfn.SINGLE(PrazoFin)*12,_xlfn.SINGLE(compromisso)*MAX('CMM 1 - AUX FINAN'!$F:$F),0)</f>
        <v>0</v>
      </c>
      <c r="ED93" s="77">
        <f>IF(ED7&lt;=_xlfn.SINGLE(PrazoFin)*12,_xlfn.SINGLE(compromisso)*MAX('CMM 1 - AUX FINAN'!$F:$F),0)</f>
        <v>0</v>
      </c>
      <c r="EE93" s="77">
        <f>IF(EE7&lt;=_xlfn.SINGLE(PrazoFin)*12,_xlfn.SINGLE(compromisso)*MAX('CMM 1 - AUX FINAN'!$F:$F),0)</f>
        <v>0</v>
      </c>
      <c r="EF93" s="77">
        <f>IF(EF7&lt;=_xlfn.SINGLE(PrazoFin)*12,_xlfn.SINGLE(compromisso)*MAX('CMM 1 - AUX FINAN'!$F:$F),0)</f>
        <v>0</v>
      </c>
      <c r="EG93" s="77">
        <f>IF(EG7&lt;=_xlfn.SINGLE(PrazoFin)*12,_xlfn.SINGLE(compromisso)*MAX('CMM 1 - AUX FINAN'!$F:$F),0)</f>
        <v>0</v>
      </c>
      <c r="EH93" s="77">
        <f>IF(EH7&lt;=_xlfn.SINGLE(PrazoFin)*12,_xlfn.SINGLE(compromisso)*MAX('CMM 1 - AUX FINAN'!$F:$F),0)</f>
        <v>0</v>
      </c>
      <c r="EI93" s="77">
        <f>IF(EI7&lt;=_xlfn.SINGLE(PrazoFin)*12,_xlfn.SINGLE(compromisso)*MAX('CMM 1 - AUX FINAN'!$F:$F),0)</f>
        <v>0</v>
      </c>
      <c r="EJ93" s="77">
        <f>IF(EJ7&lt;=_xlfn.SINGLE(PrazoFin)*12,_xlfn.SINGLE(compromisso)*MAX('CMM 1 - AUX FINAN'!$F:$F),0)</f>
        <v>0</v>
      </c>
      <c r="EK93" s="77">
        <f>IF(EK7&lt;=_xlfn.SINGLE(PrazoFin)*12,_xlfn.SINGLE(compromisso)*MAX('CMM 1 - AUX FINAN'!$F:$F),0)</f>
        <v>0</v>
      </c>
      <c r="EL93" s="77">
        <f>IF(EL7&lt;=_xlfn.SINGLE(PrazoFin)*12,_xlfn.SINGLE(compromisso)*MAX('CMM 1 - AUX FINAN'!$F:$F),0)</f>
        <v>0</v>
      </c>
      <c r="EM93" s="77">
        <f>IF(EM7&lt;=_xlfn.SINGLE(PrazoFin)*12,_xlfn.SINGLE(compromisso)*MAX('CMM 1 - AUX FINAN'!$F:$F),0)</f>
        <v>0</v>
      </c>
      <c r="EN93" s="77">
        <f>IF(EN7&lt;=_xlfn.SINGLE(PrazoFin)*12,_xlfn.SINGLE(compromisso)*MAX('CMM 1 - AUX FINAN'!$F:$F),0)</f>
        <v>0</v>
      </c>
      <c r="EO93" s="77">
        <f>IF(EO7&lt;=_xlfn.SINGLE(PrazoFin)*12,_xlfn.SINGLE(compromisso)*MAX('CMM 1 - AUX FINAN'!$F:$F),0)</f>
        <v>0</v>
      </c>
      <c r="EP93" s="77">
        <f>IF(EP7&lt;=_xlfn.SINGLE(PrazoFin)*12,_xlfn.SINGLE(compromisso)*MAX('CMM 1 - AUX FINAN'!$F:$F),0)</f>
        <v>0</v>
      </c>
      <c r="EQ93" s="77">
        <f>IF(EQ7&lt;=_xlfn.SINGLE(PrazoFin)*12,_xlfn.SINGLE(compromisso)*MAX('CMM 1 - AUX FINAN'!$F:$F),0)</f>
        <v>0</v>
      </c>
      <c r="ER93" s="77">
        <f>IF(ER7&lt;=_xlfn.SINGLE(PrazoFin)*12,_xlfn.SINGLE(compromisso)*MAX('CMM 1 - AUX FINAN'!$F:$F),0)</f>
        <v>0</v>
      </c>
      <c r="ES93" s="77">
        <f>IF(ES7&lt;=_xlfn.SINGLE(PrazoFin)*12,_xlfn.SINGLE(compromisso)*MAX('CMM 1 - AUX FINAN'!$F:$F),0)</f>
        <v>0</v>
      </c>
      <c r="ET93" s="77">
        <f>IF(ET7&lt;=_xlfn.SINGLE(PrazoFin)*12,_xlfn.SINGLE(compromisso)*MAX('CMM 1 - AUX FINAN'!$F:$F),0)</f>
        <v>0</v>
      </c>
      <c r="EU93" s="77">
        <f>IF(EU7&lt;=_xlfn.SINGLE(PrazoFin)*12,_xlfn.SINGLE(compromisso)*MAX('CMM 1 - AUX FINAN'!$F:$F),0)</f>
        <v>0</v>
      </c>
      <c r="EV93" s="77">
        <f>IF(EV7&lt;=_xlfn.SINGLE(PrazoFin)*12,_xlfn.SINGLE(compromisso)*MAX('CMM 1 - AUX FINAN'!$F:$F),0)</f>
        <v>0</v>
      </c>
      <c r="EW93" s="77">
        <f>IF(EW7&lt;=_xlfn.SINGLE(PrazoFin)*12,_xlfn.SINGLE(compromisso)*MAX('CMM 1 - AUX FINAN'!$F:$F),0)</f>
        <v>0</v>
      </c>
      <c r="EX93" s="77">
        <f>IF(EX7&lt;=_xlfn.SINGLE(PrazoFin)*12,_xlfn.SINGLE(compromisso)*MAX('CMM 1 - AUX FINAN'!$F:$F),0)</f>
        <v>0</v>
      </c>
      <c r="EY93" s="77">
        <f>IF(EY7&lt;=_xlfn.SINGLE(PrazoFin)*12,_xlfn.SINGLE(compromisso)*MAX('CMM 1 - AUX FINAN'!$F:$F),0)</f>
        <v>0</v>
      </c>
      <c r="EZ93" s="77">
        <f>IF(EZ7&lt;=_xlfn.SINGLE(PrazoFin)*12,_xlfn.SINGLE(compromisso)*MAX('CMM 1 - AUX FINAN'!$F:$F),0)</f>
        <v>0</v>
      </c>
      <c r="FA93" s="77">
        <f>IF(FA7&lt;=_xlfn.SINGLE(PrazoFin)*12,_xlfn.SINGLE(compromisso)*MAX('CMM 1 - AUX FINAN'!$F:$F),0)</f>
        <v>0</v>
      </c>
      <c r="FB93" s="77">
        <f>IF(FB7&lt;=_xlfn.SINGLE(PrazoFin)*12,_xlfn.SINGLE(compromisso)*MAX('CMM 1 - AUX FINAN'!$F:$F),0)</f>
        <v>0</v>
      </c>
      <c r="FC93" s="77">
        <f>IF(FC7&lt;=_xlfn.SINGLE(PrazoFin)*12,_xlfn.SINGLE(compromisso)*MAX('CMM 1 - AUX FINAN'!$F:$F),0)</f>
        <v>0</v>
      </c>
      <c r="FD93" s="77">
        <f>IF(FD7&lt;=_xlfn.SINGLE(PrazoFin)*12,_xlfn.SINGLE(compromisso)*MAX('CMM 1 - AUX FINAN'!$F:$F),0)</f>
        <v>0</v>
      </c>
      <c r="FE93" s="77">
        <f>IF(FE7&lt;=_xlfn.SINGLE(PrazoFin)*12,_xlfn.SINGLE(compromisso)*MAX('CMM 1 - AUX FINAN'!$F:$F),0)</f>
        <v>0</v>
      </c>
      <c r="FF93" s="77">
        <f>IF(FF7&lt;=_xlfn.SINGLE(PrazoFin)*12,_xlfn.SINGLE(compromisso)*MAX('CMM 1 - AUX FINAN'!$F:$F),0)</f>
        <v>0</v>
      </c>
      <c r="FG93" s="77">
        <f>IF(FG7&lt;=_xlfn.SINGLE(PrazoFin)*12,_xlfn.SINGLE(compromisso)*MAX('CMM 1 - AUX FINAN'!$F:$F),0)</f>
        <v>0</v>
      </c>
      <c r="FH93" s="77">
        <f>IF(FH7&lt;=_xlfn.SINGLE(PrazoFin)*12,_xlfn.SINGLE(compromisso)*MAX('CMM 1 - AUX FINAN'!$F:$F),0)</f>
        <v>0</v>
      </c>
      <c r="FI93" s="77">
        <f>IF(FI7&lt;=_xlfn.SINGLE(PrazoFin)*12,_xlfn.SINGLE(compromisso)*MAX('CMM 1 - AUX FINAN'!$F:$F),0)</f>
        <v>0</v>
      </c>
      <c r="FJ93" s="77">
        <f>IF(FJ7&lt;=_xlfn.SINGLE(PrazoFin)*12,_xlfn.SINGLE(compromisso)*MAX('CMM 1 - AUX FINAN'!$F:$F),0)</f>
        <v>0</v>
      </c>
      <c r="FK93" s="77">
        <f>IF(FK7&lt;=_xlfn.SINGLE(PrazoFin)*12,_xlfn.SINGLE(compromisso)*MAX('CMM 1 - AUX FINAN'!$F:$F),0)</f>
        <v>0</v>
      </c>
      <c r="FL93" s="77">
        <f>IF(FL7&lt;=_xlfn.SINGLE(PrazoFin)*12,_xlfn.SINGLE(compromisso)*MAX('CMM 1 - AUX FINAN'!$F:$F),0)</f>
        <v>0</v>
      </c>
      <c r="FM93" s="77">
        <f>IF(FM7&lt;=_xlfn.SINGLE(PrazoFin)*12,_xlfn.SINGLE(compromisso)*MAX('CMM 1 - AUX FINAN'!$F:$F),0)</f>
        <v>0</v>
      </c>
      <c r="FN93" s="77">
        <f>IF(FN7&lt;=_xlfn.SINGLE(PrazoFin)*12,_xlfn.SINGLE(compromisso)*MAX('CMM 1 - AUX FINAN'!$F:$F),0)</f>
        <v>0</v>
      </c>
      <c r="FO93" s="77">
        <f>IF(FO7&lt;=_xlfn.SINGLE(PrazoFin)*12,_xlfn.SINGLE(compromisso)*MAX('CMM 1 - AUX FINAN'!$F:$F),0)</f>
        <v>0</v>
      </c>
      <c r="FP93" s="77">
        <f>IF(FP7&lt;=_xlfn.SINGLE(PrazoFin)*12,_xlfn.SINGLE(compromisso)*MAX('CMM 1 - AUX FINAN'!$F:$F),0)</f>
        <v>0</v>
      </c>
      <c r="FQ93" s="77">
        <f>IF(FQ7&lt;=_xlfn.SINGLE(PrazoFin)*12,_xlfn.SINGLE(compromisso)*MAX('CMM 1 - AUX FINAN'!$F:$F),0)</f>
        <v>0</v>
      </c>
      <c r="FR93" s="77">
        <f>IF(FR7&lt;=_xlfn.SINGLE(PrazoFin)*12,_xlfn.SINGLE(compromisso)*MAX('CMM 1 - AUX FINAN'!$F:$F),0)</f>
        <v>0</v>
      </c>
      <c r="FS93" s="77">
        <f>IF(FS7&lt;=_xlfn.SINGLE(PrazoFin)*12,_xlfn.SINGLE(compromisso)*MAX('CMM 1 - AUX FINAN'!$F:$F),0)</f>
        <v>0</v>
      </c>
      <c r="FT93" s="77">
        <f>IF(FT7&lt;=_xlfn.SINGLE(PrazoFin)*12,_xlfn.SINGLE(compromisso)*MAX('CMM 1 - AUX FINAN'!$F:$F),0)</f>
        <v>0</v>
      </c>
      <c r="FU93" s="77">
        <f>IF(FU7&lt;=_xlfn.SINGLE(PrazoFin)*12,_xlfn.SINGLE(compromisso)*MAX('CMM 1 - AUX FINAN'!$F:$F),0)</f>
        <v>0</v>
      </c>
      <c r="FV93" s="77">
        <f>IF(FV7&lt;=_xlfn.SINGLE(PrazoFin)*12,_xlfn.SINGLE(compromisso)*MAX('CMM 1 - AUX FINAN'!$F:$F),0)</f>
        <v>0</v>
      </c>
      <c r="FW93" s="77">
        <f>IF(FW7&lt;=_xlfn.SINGLE(PrazoFin)*12,_xlfn.SINGLE(compromisso)*MAX('CMM 1 - AUX FINAN'!$F:$F),0)</f>
        <v>0</v>
      </c>
      <c r="FX93" s="77">
        <f>IF(FX7&lt;=_xlfn.SINGLE(PrazoFin)*12,_xlfn.SINGLE(compromisso)*MAX('CMM 1 - AUX FINAN'!$F:$F),0)</f>
        <v>0</v>
      </c>
      <c r="FY93" s="77">
        <f>IF(FY7&lt;=_xlfn.SINGLE(PrazoFin)*12,_xlfn.SINGLE(compromisso)*MAX('CMM 1 - AUX FINAN'!$F:$F),0)</f>
        <v>0</v>
      </c>
      <c r="FZ93" s="77">
        <f>IF(FZ7&lt;=_xlfn.SINGLE(PrazoFin)*12,_xlfn.SINGLE(compromisso)*MAX('CMM 1 - AUX FINAN'!$F:$F),0)</f>
        <v>0</v>
      </c>
      <c r="GA93" s="77">
        <f>IF(GA7&lt;=_xlfn.SINGLE(PrazoFin)*12,_xlfn.SINGLE(compromisso)*MAX('CMM 1 - AUX FINAN'!$F:$F),0)</f>
        <v>0</v>
      </c>
      <c r="GB93" s="77">
        <f>IF(GB7&lt;=_xlfn.SINGLE(PrazoFin)*12,_xlfn.SINGLE(compromisso)*MAX('CMM 1 - AUX FINAN'!$F:$F),0)</f>
        <v>0</v>
      </c>
      <c r="GC93" s="77">
        <f>IF(GC7&lt;=_xlfn.SINGLE(PrazoFin)*12,_xlfn.SINGLE(compromisso)*MAX('CMM 1 - AUX FINAN'!$F:$F),0)</f>
        <v>0</v>
      </c>
      <c r="GD93" s="77">
        <f>IF(GD7&lt;=_xlfn.SINGLE(PrazoFin)*12,_xlfn.SINGLE(compromisso)*MAX('CMM 1 - AUX FINAN'!$F:$F),0)</f>
        <v>0</v>
      </c>
      <c r="GE93" s="77">
        <f>IF(GE7&lt;=_xlfn.SINGLE(PrazoFin)*12,_xlfn.SINGLE(compromisso)*MAX('CMM 1 - AUX FINAN'!$F:$F),0)</f>
        <v>0</v>
      </c>
      <c r="GF93" s="77">
        <f>IF(GF7&lt;=_xlfn.SINGLE(PrazoFin)*12,_xlfn.SINGLE(compromisso)*MAX('CMM 1 - AUX FINAN'!$F:$F),0)</f>
        <v>0</v>
      </c>
      <c r="GG93" s="77">
        <f>IF(GG7&lt;=_xlfn.SINGLE(PrazoFin)*12,_xlfn.SINGLE(compromisso)*MAX('CMM 1 - AUX FINAN'!$F:$F),0)</f>
        <v>0</v>
      </c>
      <c r="GH93" s="77">
        <f>IF(GH7&lt;=_xlfn.SINGLE(PrazoFin)*12,_xlfn.SINGLE(compromisso)*MAX('CMM 1 - AUX FINAN'!$F:$F),0)</f>
        <v>0</v>
      </c>
      <c r="GI93" s="77">
        <f>IF(GI7&lt;=_xlfn.SINGLE(PrazoFin)*12,_xlfn.SINGLE(compromisso)*MAX('CMM 1 - AUX FINAN'!$F:$F),0)</f>
        <v>0</v>
      </c>
      <c r="GJ93" s="77">
        <f>IF(GJ7&lt;=_xlfn.SINGLE(PrazoFin)*12,_xlfn.SINGLE(compromisso)*MAX('CMM 1 - AUX FINAN'!$F:$F),0)</f>
        <v>0</v>
      </c>
      <c r="GK93" s="77">
        <f>IF(GK7&lt;=_xlfn.SINGLE(PrazoFin)*12,_xlfn.SINGLE(compromisso)*MAX('CMM 1 - AUX FINAN'!$F:$F),0)</f>
        <v>0</v>
      </c>
      <c r="GL93" s="77">
        <f>IF(GL7&lt;=_xlfn.SINGLE(PrazoFin)*12,_xlfn.SINGLE(compromisso)*MAX('CMM 1 - AUX FINAN'!$F:$F),0)</f>
        <v>0</v>
      </c>
      <c r="GM93" s="77">
        <f>IF(GM7&lt;=_xlfn.SINGLE(PrazoFin)*12,_xlfn.SINGLE(compromisso)*MAX('CMM 1 - AUX FINAN'!$F:$F),0)</f>
        <v>0</v>
      </c>
      <c r="GN93" s="77">
        <f>IF(GN7&lt;=_xlfn.SINGLE(PrazoFin)*12,_xlfn.SINGLE(compromisso)*MAX('CMM 1 - AUX FINAN'!$F:$F),0)</f>
        <v>0</v>
      </c>
      <c r="GO93" s="77">
        <f>IF(GO7&lt;=_xlfn.SINGLE(PrazoFin)*12,_xlfn.SINGLE(compromisso)*MAX('CMM 1 - AUX FINAN'!$F:$F),0)</f>
        <v>0</v>
      </c>
      <c r="GP93" s="77">
        <f>IF(GP7&lt;=_xlfn.SINGLE(PrazoFin)*12,_xlfn.SINGLE(compromisso)*MAX('CMM 1 - AUX FINAN'!$F:$F),0)</f>
        <v>0</v>
      </c>
      <c r="GQ93" s="77">
        <f>IF(GQ7&lt;=_xlfn.SINGLE(PrazoFin)*12,_xlfn.SINGLE(compromisso)*MAX('CMM 1 - AUX FINAN'!$F:$F),0)</f>
        <v>0</v>
      </c>
      <c r="GR93" s="77">
        <f>IF(GR7&lt;=_xlfn.SINGLE(PrazoFin)*12,_xlfn.SINGLE(compromisso)*MAX('CMM 1 - AUX FINAN'!$F:$F),0)</f>
        <v>0</v>
      </c>
      <c r="GS93" s="77">
        <f>IF(GS7&lt;=_xlfn.SINGLE(PrazoFin)*12,_xlfn.SINGLE(compromisso)*MAX('CMM 1 - AUX FINAN'!$F:$F),0)</f>
        <v>0</v>
      </c>
      <c r="GT93" s="77">
        <f>IF(GT7&lt;=_xlfn.SINGLE(PrazoFin)*12,_xlfn.SINGLE(compromisso)*MAX('CMM 1 - AUX FINAN'!$F:$F),0)</f>
        <v>0</v>
      </c>
      <c r="GU93" s="77">
        <f>IF(GU7&lt;=_xlfn.SINGLE(PrazoFin)*12,_xlfn.SINGLE(compromisso)*MAX('CMM 1 - AUX FINAN'!$F:$F),0)</f>
        <v>0</v>
      </c>
      <c r="GV93" s="77">
        <f>IF(GV7&lt;=_xlfn.SINGLE(PrazoFin)*12,_xlfn.SINGLE(compromisso)*MAX('CMM 1 - AUX FINAN'!$F:$F),0)</f>
        <v>0</v>
      </c>
      <c r="GW93" s="77">
        <f>IF(GW7&lt;=_xlfn.SINGLE(PrazoFin)*12,_xlfn.SINGLE(compromisso)*MAX('CMM 1 - AUX FINAN'!$F:$F),0)</f>
        <v>0</v>
      </c>
      <c r="GX93" s="77">
        <f>IF(GX7&lt;=_xlfn.SINGLE(PrazoFin)*12,_xlfn.SINGLE(compromisso)*MAX('CMM 1 - AUX FINAN'!$F:$F),0)</f>
        <v>0</v>
      </c>
      <c r="GY93" s="77">
        <f>IF(GY7&lt;=_xlfn.SINGLE(PrazoFin)*12,_xlfn.SINGLE(compromisso)*MAX('CMM 1 - AUX FINAN'!$F:$F),0)</f>
        <v>0</v>
      </c>
      <c r="GZ93" s="77">
        <f>IF(GZ7&lt;=_xlfn.SINGLE(PrazoFin)*12,_xlfn.SINGLE(compromisso)*MAX('CMM 1 - AUX FINAN'!$F:$F),0)</f>
        <v>0</v>
      </c>
      <c r="HA93" s="77">
        <f>IF(HA7&lt;=_xlfn.SINGLE(PrazoFin)*12,_xlfn.SINGLE(compromisso)*MAX('CMM 1 - AUX FINAN'!$F:$F),0)</f>
        <v>0</v>
      </c>
      <c r="HB93" s="77">
        <f>IF(HB7&lt;=_xlfn.SINGLE(PrazoFin)*12,_xlfn.SINGLE(compromisso)*MAX('CMM 1 - AUX FINAN'!$F:$F),0)</f>
        <v>0</v>
      </c>
      <c r="HC93" s="77">
        <f>IF(HC7&lt;=_xlfn.SINGLE(PrazoFin)*12,_xlfn.SINGLE(compromisso)*MAX('CMM 1 - AUX FINAN'!$F:$F),0)</f>
        <v>0</v>
      </c>
      <c r="HD93" s="77">
        <f>IF(HD7&lt;=_xlfn.SINGLE(PrazoFin)*12,_xlfn.SINGLE(compromisso)*MAX('CMM 1 - AUX FINAN'!$F:$F),0)</f>
        <v>0</v>
      </c>
      <c r="HE93" s="77">
        <f>IF(HE7&lt;=_xlfn.SINGLE(PrazoFin)*12,_xlfn.SINGLE(compromisso)*MAX('CMM 1 - AUX FINAN'!$F:$F),0)</f>
        <v>0</v>
      </c>
      <c r="HF93" s="77">
        <f>IF(HF7&lt;=_xlfn.SINGLE(PrazoFin)*12,_xlfn.SINGLE(compromisso)*MAX('CMM 1 - AUX FINAN'!$F:$F),0)</f>
        <v>0</v>
      </c>
      <c r="HG93" s="77">
        <f>IF(HG7&lt;=_xlfn.SINGLE(PrazoFin)*12,_xlfn.SINGLE(compromisso)*MAX('CMM 1 - AUX FINAN'!$F:$F),0)</f>
        <v>0</v>
      </c>
      <c r="HH93" s="77">
        <f>IF(HH7&lt;=_xlfn.SINGLE(PrazoFin)*12,_xlfn.SINGLE(compromisso)*MAX('CMM 1 - AUX FINAN'!$F:$F),0)</f>
        <v>0</v>
      </c>
      <c r="HI93" s="77">
        <f>IF(HI7&lt;=_xlfn.SINGLE(PrazoFin)*12,_xlfn.SINGLE(compromisso)*MAX('CMM 1 - AUX FINAN'!$F:$F),0)</f>
        <v>0</v>
      </c>
    </row>
    <row r="94" spans="1:217" ht="14.4" x14ac:dyDescent="0.3">
      <c r="A94" s="31"/>
    </row>
    <row r="95" spans="1:217" s="22" customFormat="1" x14ac:dyDescent="0.2">
      <c r="A95" s="34" t="s">
        <v>254</v>
      </c>
      <c r="B95" s="83">
        <f>IFERROR(VLOOKUP(B$7,'CMM 1 - AUX FINAN'!A:F,5,0),0)</f>
        <v>0</v>
      </c>
      <c r="C95" s="83">
        <f>IFERROR(VLOOKUP(C$7,'CMM 1 - AUX FINAN'!B:G,5,0),0)</f>
        <v>0</v>
      </c>
      <c r="D95" s="83">
        <f>IFERROR(VLOOKUP(D$7,'CMM 1 - AUX FINAN'!C:H,5,0),0)</f>
        <v>0</v>
      </c>
      <c r="E95" s="83">
        <f>IFERROR(VLOOKUP(E$7,'CMM 1 - AUX FINAN'!D:I,5,0),0)</f>
        <v>0</v>
      </c>
      <c r="F95" s="83">
        <f>IFERROR(VLOOKUP(F$7,'CMM 1 - AUX FINAN'!E:J,5,0),0)</f>
        <v>0</v>
      </c>
      <c r="G95" s="83">
        <f>IFERROR(VLOOKUP(G$7,'CMM 1 - AUX FINAN'!F:K,5,0),0)</f>
        <v>0</v>
      </c>
      <c r="H95" s="83">
        <f>IFERROR(VLOOKUP(H$7,'CMM 1 - AUX FINAN'!G:L,5,0),0)</f>
        <v>0</v>
      </c>
      <c r="I95" s="83">
        <f>IFERROR(VLOOKUP(I$7,'CMM 1 - AUX FINAN'!H:M,5,0),0)</f>
        <v>0</v>
      </c>
      <c r="J95" s="83">
        <f>IFERROR(VLOOKUP(J$7,'CMM 1 - AUX FINAN'!I:N,5,0),0)</f>
        <v>0</v>
      </c>
      <c r="K95" s="83">
        <f>IFERROR(VLOOKUP(K$7,'CMM 1 - AUX FINAN'!J:O,5,0),0)</f>
        <v>0</v>
      </c>
      <c r="L95" s="83">
        <f>IFERROR(VLOOKUP(L$7,'CMM 1 - AUX FINAN'!K:P,5,0),0)</f>
        <v>0</v>
      </c>
      <c r="M95" s="83">
        <f>IFERROR(VLOOKUP(M$7,'CMM 1 - AUX FINAN'!L:Q,5,0),0)</f>
        <v>0</v>
      </c>
      <c r="N95" s="83">
        <f>IFERROR(VLOOKUP(N$7,'CMM 1 - AUX FINAN'!M:R,5,0),0)</f>
        <v>0</v>
      </c>
      <c r="O95" s="83">
        <f>IFERROR(VLOOKUP(O$7,'CMM 1 - AUX FINAN'!N:S,5,0),0)</f>
        <v>0</v>
      </c>
      <c r="P95" s="83">
        <f>IFERROR(VLOOKUP(P$7,'CMM 1 - AUX FINAN'!O:T,5,0),0)</f>
        <v>0</v>
      </c>
      <c r="Q95" s="83">
        <f>IFERROR(VLOOKUP(Q$7,'CMM 1 - AUX FINAN'!P:U,5,0),0)</f>
        <v>0</v>
      </c>
      <c r="R95" s="83">
        <f>IFERROR(VLOOKUP(R$7,'CMM 1 - AUX FINAN'!Q:V,5,0),0)</f>
        <v>0</v>
      </c>
      <c r="S95" s="83">
        <f>IFERROR(VLOOKUP(S$7,'CMM 1 - AUX FINAN'!R:W,5,0),0)</f>
        <v>0</v>
      </c>
      <c r="T95" s="83">
        <f>IFERROR(VLOOKUP(T$7,'CMM 1 - AUX FINAN'!S:X,5,0),0)</f>
        <v>0</v>
      </c>
      <c r="U95" s="83">
        <f>IFERROR(VLOOKUP(U$7,'CMM 1 - AUX FINAN'!T:Y,5,0),0)</f>
        <v>0</v>
      </c>
      <c r="V95" s="83">
        <f>IFERROR(VLOOKUP(V$7,'CMM 1 - AUX FINAN'!U:Z,5,0),0)</f>
        <v>0</v>
      </c>
      <c r="W95" s="83">
        <f>IFERROR(VLOOKUP(W$7,'CMM 1 - AUX FINAN'!V:AA,5,0),0)</f>
        <v>0</v>
      </c>
      <c r="X95" s="83">
        <f>IFERROR(VLOOKUP(X$7,'CMM 1 - AUX FINAN'!W:AB,5,0),0)</f>
        <v>0</v>
      </c>
      <c r="Y95" s="83">
        <f>IFERROR(VLOOKUP(Y$7,'CMM 1 - AUX FINAN'!X:AC,5,0),0)</f>
        <v>0</v>
      </c>
      <c r="Z95" s="83">
        <f>IFERROR(VLOOKUP(Z$7,'CMM 1 - AUX FINAN'!Y:AD,5,0),0)</f>
        <v>0</v>
      </c>
      <c r="AA95" s="83">
        <f>IFERROR(VLOOKUP(AA$7,'CMM 1 - AUX FINAN'!Z:AE,5,0),0)</f>
        <v>0</v>
      </c>
      <c r="AB95" s="83">
        <f>IFERROR(VLOOKUP(AB$7,'CMM 1 - AUX FINAN'!AA:AF,5,0),0)</f>
        <v>0</v>
      </c>
      <c r="AC95" s="83">
        <f>IFERROR(VLOOKUP(AC$7,'CMM 1 - AUX FINAN'!AB:AG,5,0),0)</f>
        <v>0</v>
      </c>
      <c r="AD95" s="83">
        <f>IFERROR(VLOOKUP(AD$7,'CMM 1 - AUX FINAN'!AC:AH,5,0),0)</f>
        <v>0</v>
      </c>
      <c r="AE95" s="83">
        <f>IFERROR(VLOOKUP(AE$7,'CMM 1 - AUX FINAN'!AD:AI,5,0),0)</f>
        <v>0</v>
      </c>
      <c r="AF95" s="83">
        <f>IFERROR(VLOOKUP(AF$7,'CMM 1 - AUX FINAN'!AE:AJ,5,0),0)</f>
        <v>0</v>
      </c>
      <c r="AG95" s="83">
        <f>IFERROR(VLOOKUP(AG$7,'CMM 1 - AUX FINAN'!AF:AK,5,0),0)</f>
        <v>0</v>
      </c>
      <c r="AH95" s="83">
        <f>IFERROR(VLOOKUP(AH$7,'CMM 1 - AUX FINAN'!AG:AL,5,0),0)</f>
        <v>0</v>
      </c>
      <c r="AI95" s="83">
        <f>IFERROR(VLOOKUP(AI$7,'CMM 1 - AUX FINAN'!AH:AM,5,0),0)</f>
        <v>0</v>
      </c>
      <c r="AJ95" s="83">
        <f>IFERROR(VLOOKUP(AJ$7,'CMM 1 - AUX FINAN'!AI:AN,5,0),0)</f>
        <v>0</v>
      </c>
      <c r="AK95" s="83">
        <f>IFERROR(VLOOKUP(AK$7,'CMM 1 - AUX FINAN'!AJ:AO,5,0),0)</f>
        <v>0</v>
      </c>
      <c r="AL95" s="83">
        <f>IFERROR(VLOOKUP(AL$7,'CMM 1 - AUX FINAN'!AK:AP,5,0),0)</f>
        <v>0</v>
      </c>
      <c r="AM95" s="83">
        <f>IFERROR(VLOOKUP(AM$7,'CMM 1 - AUX FINAN'!AL:AQ,5,0),0)</f>
        <v>0</v>
      </c>
      <c r="AN95" s="83">
        <f>IFERROR(VLOOKUP(AN$7,'CMM 1 - AUX FINAN'!AM:AR,5,0),0)</f>
        <v>0</v>
      </c>
      <c r="AO95" s="83">
        <f>IFERROR(VLOOKUP(AO$7,'CMM 1 - AUX FINAN'!AN:AS,5,0),0)</f>
        <v>0</v>
      </c>
      <c r="AP95" s="83">
        <f>IFERROR(VLOOKUP(AP$7,'CMM 1 - AUX FINAN'!AO:AT,5,0),0)</f>
        <v>0</v>
      </c>
      <c r="AQ95" s="83">
        <f>IFERROR(VLOOKUP(AQ$7,'CMM 1 - AUX FINAN'!AP:AU,5,0),0)</f>
        <v>0</v>
      </c>
      <c r="AR95" s="83">
        <f>IFERROR(VLOOKUP(AR$7,'CMM 1 - AUX FINAN'!AQ:AV,5,0),0)</f>
        <v>0</v>
      </c>
      <c r="AS95" s="83">
        <f>IFERROR(VLOOKUP(AS$7,'CMM 1 - AUX FINAN'!AR:AW,5,0),0)</f>
        <v>0</v>
      </c>
      <c r="AT95" s="83">
        <f>IFERROR(VLOOKUP(AT$7,'CMM 1 - AUX FINAN'!AS:AX,5,0),0)</f>
        <v>0</v>
      </c>
      <c r="AU95" s="83">
        <f>IFERROR(VLOOKUP(AU$7,'CMM 1 - AUX FINAN'!AT:AY,5,0),0)</f>
        <v>0</v>
      </c>
      <c r="AV95" s="83">
        <f>IFERROR(VLOOKUP(AV$7,'CMM 1 - AUX FINAN'!AU:AZ,5,0),0)</f>
        <v>0</v>
      </c>
      <c r="AW95" s="83">
        <f>IFERROR(VLOOKUP(AW$7,'CMM 1 - AUX FINAN'!AV:BA,5,0),0)</f>
        <v>0</v>
      </c>
      <c r="AX95" s="83">
        <f>IFERROR(VLOOKUP(AX$7,'CMM 1 - AUX FINAN'!AW:BB,5,0),0)</f>
        <v>0</v>
      </c>
      <c r="AY95" s="83">
        <f>IFERROR(VLOOKUP(AY$7,'CMM 1 - AUX FINAN'!AX:BC,5,0),0)</f>
        <v>0</v>
      </c>
      <c r="AZ95" s="83">
        <f>IFERROR(VLOOKUP(AZ$7,'CMM 1 - AUX FINAN'!AY:BD,5,0),0)</f>
        <v>0</v>
      </c>
      <c r="BA95" s="83">
        <f>IFERROR(VLOOKUP(BA$7,'CMM 1 - AUX FINAN'!AZ:BE,5,0),0)</f>
        <v>0</v>
      </c>
      <c r="BB95" s="83">
        <f>IFERROR(VLOOKUP(BB$7,'CMM 1 - AUX FINAN'!BA:BF,5,0),0)</f>
        <v>0</v>
      </c>
      <c r="BC95" s="83">
        <f>IFERROR(VLOOKUP(BC$7,'CMM 1 - AUX FINAN'!BB:BG,5,0),0)</f>
        <v>0</v>
      </c>
      <c r="BD95" s="83">
        <f>IFERROR(VLOOKUP(BD$7,'CMM 1 - AUX FINAN'!BC:BH,5,0),0)</f>
        <v>0</v>
      </c>
      <c r="BE95" s="83">
        <f>IFERROR(VLOOKUP(BE$7,'CMM 1 - AUX FINAN'!BD:BI,5,0),0)</f>
        <v>0</v>
      </c>
      <c r="BF95" s="83">
        <f>IFERROR(VLOOKUP(BF$7,'CMM 1 - AUX FINAN'!BE:BJ,5,0),0)</f>
        <v>0</v>
      </c>
      <c r="BG95" s="83">
        <f>IFERROR(VLOOKUP(BG$7,'CMM 1 - AUX FINAN'!BF:BK,5,0),0)</f>
        <v>0</v>
      </c>
      <c r="BH95" s="83">
        <f>IFERROR(VLOOKUP(BH$7,'CMM 1 - AUX FINAN'!BG:BL,5,0),0)</f>
        <v>0</v>
      </c>
      <c r="BI95" s="83">
        <f>IFERROR(VLOOKUP(BI$7,'CMM 1 - AUX FINAN'!BH:BM,5,0),0)</f>
        <v>0</v>
      </c>
      <c r="BJ95" s="83">
        <f>IFERROR(VLOOKUP(BJ$7,'CMM 1 - AUX FINAN'!BI:BN,5,0),0)</f>
        <v>0</v>
      </c>
      <c r="BK95" s="83">
        <f>IFERROR(VLOOKUP(BK$7,'CMM 1 - AUX FINAN'!BJ:BO,5,0),0)</f>
        <v>0</v>
      </c>
      <c r="BL95" s="83">
        <f>IFERROR(VLOOKUP(BL$7,'CMM 1 - AUX FINAN'!BK:BP,5,0),0)</f>
        <v>0</v>
      </c>
      <c r="BM95" s="83">
        <f>IFERROR(VLOOKUP(BM$7,'CMM 1 - AUX FINAN'!BL:BQ,5,0),0)</f>
        <v>0</v>
      </c>
      <c r="BN95" s="83">
        <f>IFERROR(VLOOKUP(BN$7,'CMM 1 - AUX FINAN'!BM:BR,5,0),0)</f>
        <v>0</v>
      </c>
      <c r="BO95" s="83">
        <f>IFERROR(VLOOKUP(BO$7,'CMM 1 - AUX FINAN'!BN:BS,5,0),0)</f>
        <v>0</v>
      </c>
      <c r="BP95" s="83">
        <f>IFERROR(VLOOKUP(BP$7,'CMM 1 - AUX FINAN'!BO:BT,5,0),0)</f>
        <v>0</v>
      </c>
      <c r="BQ95" s="83">
        <f>IFERROR(VLOOKUP(BQ$7,'CMM 1 - AUX FINAN'!BP:BU,5,0),0)</f>
        <v>0</v>
      </c>
      <c r="BR95" s="83">
        <f>IFERROR(VLOOKUP(BR$7,'CMM 1 - AUX FINAN'!BQ:BV,5,0),0)</f>
        <v>0</v>
      </c>
      <c r="BS95" s="83">
        <f>IFERROR(VLOOKUP(BS$7,'CMM 1 - AUX FINAN'!BR:BW,5,0),0)</f>
        <v>0</v>
      </c>
      <c r="BT95" s="83">
        <f>IFERROR(VLOOKUP(BT$7,'CMM 1 - AUX FINAN'!BS:BX,5,0),0)</f>
        <v>0</v>
      </c>
      <c r="BU95" s="83">
        <f>IFERROR(VLOOKUP(BU$7,'CMM 1 - AUX FINAN'!BT:BY,5,0),0)</f>
        <v>0</v>
      </c>
      <c r="BV95" s="83">
        <f>IFERROR(VLOOKUP(BV$7,'CMM 1 - AUX FINAN'!BU:BZ,5,0),0)</f>
        <v>0</v>
      </c>
      <c r="BW95" s="83">
        <f>IFERROR(VLOOKUP(BW$7,'CMM 1 - AUX FINAN'!BV:CA,5,0),0)</f>
        <v>0</v>
      </c>
      <c r="BX95" s="83">
        <f>IFERROR(VLOOKUP(BX$7,'CMM 1 - AUX FINAN'!BW:CB,5,0),0)</f>
        <v>0</v>
      </c>
      <c r="BY95" s="83">
        <f>IFERROR(VLOOKUP(BY$7,'CMM 1 - AUX FINAN'!BX:CC,5,0),0)</f>
        <v>0</v>
      </c>
      <c r="BZ95" s="83">
        <f>IFERROR(VLOOKUP(BZ$7,'CMM 1 - AUX FINAN'!BY:CD,5,0),0)</f>
        <v>0</v>
      </c>
      <c r="CA95" s="83">
        <f>IFERROR(VLOOKUP(CA$7,'CMM 1 - AUX FINAN'!BZ:CE,5,0),0)</f>
        <v>0</v>
      </c>
      <c r="CB95" s="83">
        <f>IFERROR(VLOOKUP(CB$7,'CMM 1 - AUX FINAN'!CA:CF,5,0),0)</f>
        <v>0</v>
      </c>
      <c r="CC95" s="83">
        <f>IFERROR(VLOOKUP(CC$7,'CMM 1 - AUX FINAN'!CB:CG,5,0),0)</f>
        <v>0</v>
      </c>
      <c r="CD95" s="83">
        <f>IFERROR(VLOOKUP(CD$7,'CMM 1 - AUX FINAN'!CC:CH,5,0),0)</f>
        <v>0</v>
      </c>
      <c r="CE95" s="83">
        <f>IFERROR(VLOOKUP(CE$7,'CMM 1 - AUX FINAN'!CD:CI,5,0),0)</f>
        <v>0</v>
      </c>
      <c r="CF95" s="83">
        <f>IFERROR(VLOOKUP(CF$7,'CMM 1 - AUX FINAN'!CE:CJ,5,0),0)</f>
        <v>0</v>
      </c>
      <c r="CG95" s="83">
        <f>IFERROR(VLOOKUP(CG$7,'CMM 1 - AUX FINAN'!CF:CK,5,0),0)</f>
        <v>0</v>
      </c>
      <c r="CH95" s="83">
        <f>IFERROR(VLOOKUP(CH$7,'CMM 1 - AUX FINAN'!CG:CL,5,0),0)</f>
        <v>0</v>
      </c>
      <c r="CI95" s="83">
        <f>IFERROR(VLOOKUP(CI$7,'CMM 1 - AUX FINAN'!CH:CM,5,0),0)</f>
        <v>0</v>
      </c>
      <c r="CJ95" s="83">
        <f>IFERROR(VLOOKUP(CJ$7,'CMM 1 - AUX FINAN'!CI:CN,5,0),0)</f>
        <v>0</v>
      </c>
      <c r="CK95" s="83">
        <f>IFERROR(VLOOKUP(CK$7,'CMM 1 - AUX FINAN'!CJ:CO,5,0),0)</f>
        <v>0</v>
      </c>
      <c r="CL95" s="83">
        <f>IFERROR(VLOOKUP(CL$7,'CMM 1 - AUX FINAN'!CK:CP,5,0),0)</f>
        <v>0</v>
      </c>
      <c r="CM95" s="83">
        <f>IFERROR(VLOOKUP(CM$7,'CMM 1 - AUX FINAN'!CL:CQ,5,0),0)</f>
        <v>0</v>
      </c>
      <c r="CN95" s="83">
        <f>IFERROR(VLOOKUP(CN$7,'CMM 1 - AUX FINAN'!CM:CR,5,0),0)</f>
        <v>0</v>
      </c>
      <c r="CO95" s="83">
        <f>IFERROR(VLOOKUP(CO$7,'CMM 1 - AUX FINAN'!CN:CS,5,0),0)</f>
        <v>0</v>
      </c>
      <c r="CP95" s="83">
        <f>IFERROR(VLOOKUP(CP$7,'CMM 1 - AUX FINAN'!CO:CT,5,0),0)</f>
        <v>0</v>
      </c>
      <c r="CQ95" s="83">
        <f>IFERROR(VLOOKUP(CQ$7,'CMM 1 - AUX FINAN'!CP:CU,5,0),0)</f>
        <v>0</v>
      </c>
      <c r="CR95" s="83">
        <f>IFERROR(VLOOKUP(CR$7,'CMM 1 - AUX FINAN'!CQ:CV,5,0),0)</f>
        <v>0</v>
      </c>
      <c r="CS95" s="83">
        <f>IFERROR(VLOOKUP(CS$7,'CMM 1 - AUX FINAN'!CR:CW,5,0),0)</f>
        <v>0</v>
      </c>
      <c r="CT95" s="83">
        <f>IFERROR(VLOOKUP(CT$7,'CMM 1 - AUX FINAN'!CS:CX,5,0),0)</f>
        <v>0</v>
      </c>
      <c r="CU95" s="83">
        <f>IFERROR(VLOOKUP(CU$7,'CMM 1 - AUX FINAN'!CT:CY,5,0),0)</f>
        <v>0</v>
      </c>
      <c r="CV95" s="83">
        <f>IFERROR(VLOOKUP(CV$7,'CMM 1 - AUX FINAN'!CU:CZ,5,0),0)</f>
        <v>0</v>
      </c>
      <c r="CW95" s="83">
        <f>IFERROR(VLOOKUP(CW$7,'CMM 1 - AUX FINAN'!CV:DA,5,0),0)</f>
        <v>0</v>
      </c>
      <c r="CX95" s="83">
        <f>IFERROR(VLOOKUP(CX$7,'CMM 1 - AUX FINAN'!CW:DB,5,0),0)</f>
        <v>0</v>
      </c>
      <c r="CY95" s="83">
        <f>IFERROR(VLOOKUP(CY$7,'CMM 1 - AUX FINAN'!CX:DC,5,0),0)</f>
        <v>0</v>
      </c>
      <c r="CZ95" s="83">
        <f>IFERROR(VLOOKUP(CZ$7,'CMM 1 - AUX FINAN'!CY:DD,5,0),0)</f>
        <v>0</v>
      </c>
      <c r="DA95" s="83">
        <f>IFERROR(VLOOKUP(DA$7,'CMM 1 - AUX FINAN'!CZ:DE,5,0),0)</f>
        <v>0</v>
      </c>
      <c r="DB95" s="83">
        <f>IFERROR(VLOOKUP(DB$7,'CMM 1 - AUX FINAN'!DA:DF,5,0),0)</f>
        <v>0</v>
      </c>
      <c r="DC95" s="83">
        <f>IFERROR(VLOOKUP(DC$7,'CMM 1 - AUX FINAN'!DB:DG,5,0),0)</f>
        <v>0</v>
      </c>
      <c r="DD95" s="83">
        <f>IFERROR(VLOOKUP(DD$7,'CMM 1 - AUX FINAN'!DC:DH,5,0),0)</f>
        <v>0</v>
      </c>
      <c r="DE95" s="83">
        <f>IFERROR(VLOOKUP(DE$7,'CMM 1 - AUX FINAN'!DD:DI,5,0),0)</f>
        <v>0</v>
      </c>
      <c r="DF95" s="83">
        <f>IFERROR(VLOOKUP(DF$7,'CMM 1 - AUX FINAN'!DE:DJ,5,0),0)</f>
        <v>0</v>
      </c>
      <c r="DG95" s="83">
        <f>IFERROR(VLOOKUP(DG$7,'CMM 1 - AUX FINAN'!DF:DK,5,0),0)</f>
        <v>0</v>
      </c>
      <c r="DH95" s="83">
        <f>IFERROR(VLOOKUP(DH$7,'CMM 1 - AUX FINAN'!DG:DL,5,0),0)</f>
        <v>0</v>
      </c>
      <c r="DI95" s="83">
        <f>IFERROR(VLOOKUP(DI$7,'CMM 1 - AUX FINAN'!DH:DM,5,0),0)</f>
        <v>0</v>
      </c>
      <c r="DJ95" s="83">
        <f>IFERROR(VLOOKUP(DJ$7,'CMM 1 - AUX FINAN'!DI:DN,5,0),0)</f>
        <v>0</v>
      </c>
      <c r="DK95" s="83">
        <f>IFERROR(VLOOKUP(DK$7,'CMM 1 - AUX FINAN'!DJ:DO,5,0),0)</f>
        <v>0</v>
      </c>
      <c r="DL95" s="83">
        <f>IFERROR(VLOOKUP(DL$7,'CMM 1 - AUX FINAN'!DK:DP,5,0),0)</f>
        <v>0</v>
      </c>
      <c r="DM95" s="83">
        <f>IFERROR(VLOOKUP(DM$7,'CMM 1 - AUX FINAN'!DL:DQ,5,0),0)</f>
        <v>0</v>
      </c>
      <c r="DN95" s="83">
        <f>IFERROR(VLOOKUP(DN$7,'CMM 1 - AUX FINAN'!DM:DR,5,0),0)</f>
        <v>0</v>
      </c>
      <c r="DO95" s="83">
        <f>IFERROR(VLOOKUP(DO$7,'CMM 1 - AUX FINAN'!DN:DS,5,0),0)</f>
        <v>0</v>
      </c>
      <c r="DP95" s="83">
        <f>IFERROR(VLOOKUP(DP$7,'CMM 1 - AUX FINAN'!DO:DT,5,0),0)</f>
        <v>0</v>
      </c>
      <c r="DQ95" s="83">
        <f>IFERROR(VLOOKUP(DQ$7,'CMM 1 - AUX FINAN'!DP:DU,5,0),0)</f>
        <v>0</v>
      </c>
      <c r="DR95" s="83">
        <f>IFERROR(VLOOKUP(DR$7,'CMM 1 - AUX FINAN'!DQ:DV,5,0),0)</f>
        <v>0</v>
      </c>
      <c r="DS95" s="83">
        <f>IFERROR(VLOOKUP(DS$7,'CMM 1 - AUX FINAN'!DR:DW,5,0),0)</f>
        <v>0</v>
      </c>
      <c r="DT95" s="83">
        <f>IFERROR(VLOOKUP(DT$7,'CMM 1 - AUX FINAN'!DS:DX,5,0),0)</f>
        <v>0</v>
      </c>
      <c r="DU95" s="83">
        <f>IFERROR(VLOOKUP(DU$7,'CMM 1 - AUX FINAN'!DT:DY,5,0),0)</f>
        <v>0</v>
      </c>
      <c r="DV95" s="83">
        <f>IFERROR(VLOOKUP(DV$7,'CMM 1 - AUX FINAN'!DU:DZ,5,0),0)</f>
        <v>0</v>
      </c>
      <c r="DW95" s="83">
        <f>IFERROR(VLOOKUP(DW$7,'CMM 1 - AUX FINAN'!DV:EA,5,0),0)</f>
        <v>0</v>
      </c>
      <c r="DX95" s="83">
        <f>IFERROR(VLOOKUP(DX$7,'CMM 1 - AUX FINAN'!DW:EB,5,0),0)</f>
        <v>0</v>
      </c>
      <c r="DY95" s="83">
        <f>IFERROR(VLOOKUP(DY$7,'CMM 1 - AUX FINAN'!DX:EC,5,0),0)</f>
        <v>0</v>
      </c>
      <c r="DZ95" s="83">
        <f>IFERROR(VLOOKUP(DZ$7,'CMM 1 - AUX FINAN'!DY:ED,5,0),0)</f>
        <v>0</v>
      </c>
      <c r="EA95" s="83">
        <f>IFERROR(VLOOKUP(EA$7,'CMM 1 - AUX FINAN'!DZ:EE,5,0),0)</f>
        <v>0</v>
      </c>
      <c r="EB95" s="83">
        <f>IFERROR(VLOOKUP(EB$7,'CMM 1 - AUX FINAN'!EA:EF,5,0),0)</f>
        <v>0</v>
      </c>
      <c r="EC95" s="83">
        <f>IFERROR(VLOOKUP(EC$7,'CMM 1 - AUX FINAN'!EB:EG,5,0),0)</f>
        <v>0</v>
      </c>
      <c r="ED95" s="83">
        <f>IFERROR(VLOOKUP(ED$7,'CMM 1 - AUX FINAN'!EC:EH,5,0),0)</f>
        <v>0</v>
      </c>
      <c r="EE95" s="83">
        <f>IFERROR(VLOOKUP(EE$7,'CMM 1 - AUX FINAN'!ED:EI,5,0),0)</f>
        <v>0</v>
      </c>
      <c r="EF95" s="83">
        <f>IFERROR(VLOOKUP(EF$7,'CMM 1 - AUX FINAN'!EE:EJ,5,0),0)</f>
        <v>0</v>
      </c>
      <c r="EG95" s="83">
        <f>IFERROR(VLOOKUP(EG$7,'CMM 1 - AUX FINAN'!EF:EK,5,0),0)</f>
        <v>0</v>
      </c>
      <c r="EH95" s="83">
        <f>IFERROR(VLOOKUP(EH$7,'CMM 1 - AUX FINAN'!EG:EL,5,0),0)</f>
        <v>0</v>
      </c>
      <c r="EI95" s="83">
        <f>IFERROR(VLOOKUP(EI$7,'CMM 1 - AUX FINAN'!EH:EM,5,0),0)</f>
        <v>0</v>
      </c>
      <c r="EJ95" s="83">
        <f>IFERROR(VLOOKUP(EJ$7,'CMM 1 - AUX FINAN'!EI:EN,5,0),0)</f>
        <v>0</v>
      </c>
      <c r="EK95" s="83">
        <f>IFERROR(VLOOKUP(EK$7,'CMM 1 - AUX FINAN'!EJ:EO,5,0),0)</f>
        <v>0</v>
      </c>
      <c r="EL95" s="83">
        <f>IFERROR(VLOOKUP(EL$7,'CMM 1 - AUX FINAN'!EK:EP,5,0),0)</f>
        <v>0</v>
      </c>
      <c r="EM95" s="83">
        <f>IFERROR(VLOOKUP(EM$7,'CMM 1 - AUX FINAN'!EL:EQ,5,0),0)</f>
        <v>0</v>
      </c>
      <c r="EN95" s="83">
        <f>IFERROR(VLOOKUP(EN$7,'CMM 1 - AUX FINAN'!EM:ER,5,0),0)</f>
        <v>0</v>
      </c>
      <c r="EO95" s="83">
        <f>IFERROR(VLOOKUP(EO$7,'CMM 1 - AUX FINAN'!EN:ES,5,0),0)</f>
        <v>0</v>
      </c>
      <c r="EP95" s="83">
        <f>IFERROR(VLOOKUP(EP$7,'CMM 1 - AUX FINAN'!EO:ET,5,0),0)</f>
        <v>0</v>
      </c>
      <c r="EQ95" s="83">
        <f>IFERROR(VLOOKUP(EQ$7,'CMM 1 - AUX FINAN'!EP:EU,5,0),0)</f>
        <v>0</v>
      </c>
      <c r="ER95" s="83">
        <f>IFERROR(VLOOKUP(ER$7,'CMM 1 - AUX FINAN'!EQ:EV,5,0),0)</f>
        <v>0</v>
      </c>
      <c r="ES95" s="83">
        <f>IFERROR(VLOOKUP(ES$7,'CMM 1 - AUX FINAN'!ER:EW,5,0),0)</f>
        <v>0</v>
      </c>
      <c r="ET95" s="83">
        <f>IFERROR(VLOOKUP(ET$7,'CMM 1 - AUX FINAN'!ES:EX,5,0),0)</f>
        <v>0</v>
      </c>
      <c r="EU95" s="83">
        <f>IFERROR(VLOOKUP(EU$7,'CMM 1 - AUX FINAN'!ET:EY,5,0),0)</f>
        <v>0</v>
      </c>
      <c r="EV95" s="83">
        <f>IFERROR(VLOOKUP(EV$7,'CMM 1 - AUX FINAN'!EU:EZ,5,0),0)</f>
        <v>0</v>
      </c>
      <c r="EW95" s="83">
        <f>IFERROR(VLOOKUP(EW$7,'CMM 1 - AUX FINAN'!EV:FA,5,0),0)</f>
        <v>0</v>
      </c>
      <c r="EX95" s="83">
        <f>IFERROR(VLOOKUP(EX$7,'CMM 1 - AUX FINAN'!EW:FB,5,0),0)</f>
        <v>0</v>
      </c>
      <c r="EY95" s="83">
        <f>IFERROR(VLOOKUP(EY$7,'CMM 1 - AUX FINAN'!EX:FC,5,0),0)</f>
        <v>0</v>
      </c>
      <c r="EZ95" s="83">
        <f>IFERROR(VLOOKUP(EZ$7,'CMM 1 - AUX FINAN'!EY:FD,5,0),0)</f>
        <v>0</v>
      </c>
      <c r="FA95" s="83">
        <f>IFERROR(VLOOKUP(FA$7,'CMM 1 - AUX FINAN'!EZ:FE,5,0),0)</f>
        <v>0</v>
      </c>
      <c r="FB95" s="83">
        <f>IFERROR(VLOOKUP(FB$7,'CMM 1 - AUX FINAN'!FA:FF,5,0),0)</f>
        <v>0</v>
      </c>
      <c r="FC95" s="83">
        <f>IFERROR(VLOOKUP(FC$7,'CMM 1 - AUX FINAN'!FB:FG,5,0),0)</f>
        <v>0</v>
      </c>
      <c r="FD95" s="83">
        <f>IFERROR(VLOOKUP(FD$7,'CMM 1 - AUX FINAN'!FC:FH,5,0),0)</f>
        <v>0</v>
      </c>
      <c r="FE95" s="83">
        <f>IFERROR(VLOOKUP(FE$7,'CMM 1 - AUX FINAN'!FD:FI,5,0),0)</f>
        <v>0</v>
      </c>
      <c r="FF95" s="83">
        <f>IFERROR(VLOOKUP(FF$7,'CMM 1 - AUX FINAN'!FE:FJ,5,0),0)</f>
        <v>0</v>
      </c>
      <c r="FG95" s="83">
        <f>IFERROR(VLOOKUP(FG$7,'CMM 1 - AUX FINAN'!FF:FK,5,0),0)</f>
        <v>0</v>
      </c>
      <c r="FH95" s="83">
        <f>IFERROR(VLOOKUP(FH$7,'CMM 1 - AUX FINAN'!FG:FL,5,0),0)</f>
        <v>0</v>
      </c>
      <c r="FI95" s="83">
        <f>IFERROR(VLOOKUP(FI$7,'CMM 1 - AUX FINAN'!FH:FM,5,0),0)</f>
        <v>0</v>
      </c>
      <c r="FJ95" s="83">
        <f>IFERROR(VLOOKUP(FJ$7,'CMM 1 - AUX FINAN'!FI:FN,5,0),0)</f>
        <v>0</v>
      </c>
      <c r="FK95" s="83">
        <f>IFERROR(VLOOKUP(FK$7,'CMM 1 - AUX FINAN'!FJ:FO,5,0),0)</f>
        <v>0</v>
      </c>
      <c r="FL95" s="83">
        <f>IFERROR(VLOOKUP(FL$7,'CMM 1 - AUX FINAN'!FK:FP,5,0),0)</f>
        <v>0</v>
      </c>
      <c r="FM95" s="83">
        <f>IFERROR(VLOOKUP(FM$7,'CMM 1 - AUX FINAN'!FL:FQ,5,0),0)</f>
        <v>0</v>
      </c>
      <c r="FN95" s="83">
        <f>IFERROR(VLOOKUP(FN$7,'CMM 1 - AUX FINAN'!FM:FR,5,0),0)</f>
        <v>0</v>
      </c>
      <c r="FO95" s="83">
        <f>IFERROR(VLOOKUP(FO$7,'CMM 1 - AUX FINAN'!FN:FS,5,0),0)</f>
        <v>0</v>
      </c>
      <c r="FP95" s="83">
        <f>IFERROR(VLOOKUP(FP$7,'CMM 1 - AUX FINAN'!FO:FT,5,0),0)</f>
        <v>0</v>
      </c>
      <c r="FQ95" s="83">
        <f>IFERROR(VLOOKUP(FQ$7,'CMM 1 - AUX FINAN'!FP:FU,5,0),0)</f>
        <v>0</v>
      </c>
      <c r="FR95" s="83">
        <f>IFERROR(VLOOKUP(FR$7,'CMM 1 - AUX FINAN'!FQ:FV,5,0),0)</f>
        <v>0</v>
      </c>
      <c r="FS95" s="83">
        <f>IFERROR(VLOOKUP(FS$7,'CMM 1 - AUX FINAN'!FR:FW,5,0),0)</f>
        <v>0</v>
      </c>
      <c r="FT95" s="83">
        <f>IFERROR(VLOOKUP(FT$7,'CMM 1 - AUX FINAN'!FS:FX,5,0),0)</f>
        <v>0</v>
      </c>
      <c r="FU95" s="83">
        <f>IFERROR(VLOOKUP(FU$7,'CMM 1 - AUX FINAN'!FT:FY,5,0),0)</f>
        <v>0</v>
      </c>
      <c r="FV95" s="83">
        <f>IFERROR(VLOOKUP(FV$7,'CMM 1 - AUX FINAN'!FU:FZ,5,0),0)</f>
        <v>0</v>
      </c>
      <c r="FW95" s="83">
        <f>IFERROR(VLOOKUP(FW$7,'CMM 1 - AUX FINAN'!FV:GA,5,0),0)</f>
        <v>0</v>
      </c>
      <c r="FX95" s="83">
        <f>IFERROR(VLOOKUP(FX$7,'CMM 1 - AUX FINAN'!FW:GB,5,0),0)</f>
        <v>0</v>
      </c>
      <c r="FY95" s="83">
        <f>IFERROR(VLOOKUP(FY$7,'CMM 1 - AUX FINAN'!FX:GC,5,0),0)</f>
        <v>0</v>
      </c>
      <c r="FZ95" s="83">
        <f>IFERROR(VLOOKUP(FZ$7,'CMM 1 - AUX FINAN'!FY:GD,5,0),0)</f>
        <v>0</v>
      </c>
      <c r="GA95" s="83">
        <f>IFERROR(VLOOKUP(GA$7,'CMM 1 - AUX FINAN'!FZ:GE,5,0),0)</f>
        <v>0</v>
      </c>
      <c r="GB95" s="83">
        <f>IFERROR(VLOOKUP(GB$7,'CMM 1 - AUX FINAN'!GA:GF,5,0),0)</f>
        <v>0</v>
      </c>
      <c r="GC95" s="83">
        <f>IFERROR(VLOOKUP(GC$7,'CMM 1 - AUX FINAN'!GB:GG,5,0),0)</f>
        <v>0</v>
      </c>
      <c r="GD95" s="83">
        <f>IFERROR(VLOOKUP(GD$7,'CMM 1 - AUX FINAN'!GC:GH,5,0),0)</f>
        <v>0</v>
      </c>
      <c r="GE95" s="83">
        <f>IFERROR(VLOOKUP(GE$7,'CMM 1 - AUX FINAN'!GD:GI,5,0),0)</f>
        <v>0</v>
      </c>
      <c r="GF95" s="83">
        <f>IFERROR(VLOOKUP(GF$7,'CMM 1 - AUX FINAN'!GE:GJ,5,0),0)</f>
        <v>0</v>
      </c>
      <c r="GG95" s="83">
        <f>IFERROR(VLOOKUP(GG$7,'CMM 1 - AUX FINAN'!GF:GK,5,0),0)</f>
        <v>0</v>
      </c>
      <c r="GH95" s="83">
        <f>IFERROR(VLOOKUP(GH$7,'CMM 1 - AUX FINAN'!GG:GL,5,0),0)</f>
        <v>0</v>
      </c>
      <c r="GI95" s="83">
        <f>IFERROR(VLOOKUP(GI$7,'CMM 1 - AUX FINAN'!GH:GM,5,0),0)</f>
        <v>0</v>
      </c>
      <c r="GJ95" s="83">
        <f>IFERROR(VLOOKUP(GJ$7,'CMM 1 - AUX FINAN'!GI:GN,5,0),0)</f>
        <v>0</v>
      </c>
      <c r="GK95" s="83">
        <f>IFERROR(VLOOKUP(GK$7,'CMM 1 - AUX FINAN'!GJ:GO,5,0),0)</f>
        <v>0</v>
      </c>
      <c r="GL95" s="83">
        <f>IFERROR(VLOOKUP(GL$7,'CMM 1 - AUX FINAN'!GK:GP,5,0),0)</f>
        <v>0</v>
      </c>
      <c r="GM95" s="83">
        <f>IFERROR(VLOOKUP(GM$7,'CMM 1 - AUX FINAN'!GL:GQ,5,0),0)</f>
        <v>0</v>
      </c>
      <c r="GN95" s="83">
        <f>IFERROR(VLOOKUP(GN$7,'CMM 1 - AUX FINAN'!GM:GR,5,0),0)</f>
        <v>0</v>
      </c>
      <c r="GO95" s="83">
        <f>IFERROR(VLOOKUP(GO$7,'CMM 1 - AUX FINAN'!GN:GS,5,0),0)</f>
        <v>0</v>
      </c>
      <c r="GP95" s="83">
        <f>IFERROR(VLOOKUP(GP$7,'CMM 1 - AUX FINAN'!GO:GT,5,0),0)</f>
        <v>0</v>
      </c>
      <c r="GQ95" s="83">
        <f>IFERROR(VLOOKUP(GQ$7,'CMM 1 - AUX FINAN'!GP:GU,5,0),0)</f>
        <v>0</v>
      </c>
      <c r="GR95" s="83">
        <f>IFERROR(VLOOKUP(GR$7,'CMM 1 - AUX FINAN'!GQ:GV,5,0),0)</f>
        <v>0</v>
      </c>
      <c r="GS95" s="83">
        <f>IFERROR(VLOOKUP(GS$7,'CMM 1 - AUX FINAN'!GR:GW,5,0),0)</f>
        <v>0</v>
      </c>
      <c r="GT95" s="83">
        <f>IFERROR(VLOOKUP(GT$7,'CMM 1 - AUX FINAN'!GS:GX,5,0),0)</f>
        <v>0</v>
      </c>
      <c r="GU95" s="83">
        <f>IFERROR(VLOOKUP(GU$7,'CMM 1 - AUX FINAN'!GT:GY,5,0),0)</f>
        <v>0</v>
      </c>
      <c r="GV95" s="83">
        <f>IFERROR(VLOOKUP(GV$7,'CMM 1 - AUX FINAN'!GU:GZ,5,0),0)</f>
        <v>0</v>
      </c>
      <c r="GW95" s="83">
        <f>IFERROR(VLOOKUP(GW$7,'CMM 1 - AUX FINAN'!GV:HA,5,0),0)</f>
        <v>0</v>
      </c>
      <c r="GX95" s="83">
        <f>IFERROR(VLOOKUP(GX$7,'CMM 1 - AUX FINAN'!GW:HB,5,0),0)</f>
        <v>0</v>
      </c>
      <c r="GY95" s="83">
        <f>IFERROR(VLOOKUP(GY$7,'CMM 1 - AUX FINAN'!GX:HC,5,0),0)</f>
        <v>0</v>
      </c>
      <c r="GZ95" s="83">
        <f>IFERROR(VLOOKUP(GZ$7,'CMM 1 - AUX FINAN'!GY:HD,5,0),0)</f>
        <v>0</v>
      </c>
      <c r="HA95" s="83">
        <f>IFERROR(VLOOKUP(HA$7,'CMM 1 - AUX FINAN'!GZ:HE,5,0),0)</f>
        <v>0</v>
      </c>
      <c r="HB95" s="83">
        <f>IFERROR(VLOOKUP(HB$7,'CMM 1 - AUX FINAN'!HA:HF,5,0),0)</f>
        <v>0</v>
      </c>
      <c r="HC95" s="83">
        <f>IFERROR(VLOOKUP(HC$7,'CMM 1 - AUX FINAN'!HB:HG,5,0),0)</f>
        <v>0</v>
      </c>
      <c r="HD95" s="83">
        <f>IFERROR(VLOOKUP(HD$7,'CMM 1 - AUX FINAN'!HC:HH,5,0),0)</f>
        <v>0</v>
      </c>
      <c r="HE95" s="83">
        <f>IFERROR(VLOOKUP(HE$7,'CMM 1 - AUX FINAN'!HD:HI,5,0),0)</f>
        <v>0</v>
      </c>
      <c r="HF95" s="83">
        <f>IFERROR(VLOOKUP(HF$7,'CMM 1 - AUX FINAN'!HE:HJ,5,0),0)</f>
        <v>0</v>
      </c>
      <c r="HG95" s="83">
        <f>IFERROR(VLOOKUP(HG$7,'CMM 1 - AUX FINAN'!HF:HK,5,0),0)</f>
        <v>0</v>
      </c>
      <c r="HH95" s="83">
        <f>IFERROR(VLOOKUP(HH$7,'CMM 1 - AUX FINAN'!HG:HL,5,0),0)</f>
        <v>0</v>
      </c>
      <c r="HI95" s="83">
        <f>IFERROR(VLOOKUP(HI$7,'CMM 1 - AUX FINAN'!HH:HM,5,0),0)</f>
        <v>0</v>
      </c>
    </row>
    <row r="96" spans="1:217" ht="14.4" x14ac:dyDescent="0.3">
      <c r="A96" s="31"/>
    </row>
    <row r="97" spans="1:217" s="22" customFormat="1" x14ac:dyDescent="0.2">
      <c r="A97" s="34" t="s">
        <v>255</v>
      </c>
      <c r="B97" s="83" t="e">
        <f t="shared" ref="B97:BM97" si="91">B65+B55-B67+B91-B92-B93-B95</f>
        <v>#REF!</v>
      </c>
      <c r="C97" s="83" t="e">
        <f t="shared" si="91"/>
        <v>#REF!</v>
      </c>
      <c r="D97" s="83" t="e">
        <f t="shared" si="91"/>
        <v>#REF!</v>
      </c>
      <c r="E97" s="83" t="e">
        <f t="shared" si="91"/>
        <v>#REF!</v>
      </c>
      <c r="F97" s="83" t="e">
        <f t="shared" si="91"/>
        <v>#REF!</v>
      </c>
      <c r="G97" s="83" t="e">
        <f t="shared" si="91"/>
        <v>#REF!</v>
      </c>
      <c r="H97" s="83" t="e">
        <f t="shared" si="91"/>
        <v>#REF!</v>
      </c>
      <c r="I97" s="83" t="e">
        <f t="shared" si="91"/>
        <v>#REF!</v>
      </c>
      <c r="J97" s="83" t="e">
        <f t="shared" si="91"/>
        <v>#REF!</v>
      </c>
      <c r="K97" s="83" t="e">
        <f t="shared" si="91"/>
        <v>#REF!</v>
      </c>
      <c r="L97" s="83" t="e">
        <f t="shared" si="91"/>
        <v>#REF!</v>
      </c>
      <c r="M97" s="83" t="e">
        <f t="shared" si="91"/>
        <v>#REF!</v>
      </c>
      <c r="N97" s="83" t="e">
        <f t="shared" si="91"/>
        <v>#REF!</v>
      </c>
      <c r="O97" s="83" t="e">
        <f t="shared" si="91"/>
        <v>#REF!</v>
      </c>
      <c r="P97" s="83" t="e">
        <f t="shared" si="91"/>
        <v>#REF!</v>
      </c>
      <c r="Q97" s="83" t="e">
        <f t="shared" si="91"/>
        <v>#REF!</v>
      </c>
      <c r="R97" s="83" t="e">
        <f t="shared" si="91"/>
        <v>#REF!</v>
      </c>
      <c r="S97" s="83" t="e">
        <f t="shared" si="91"/>
        <v>#REF!</v>
      </c>
      <c r="T97" s="83" t="e">
        <f t="shared" si="91"/>
        <v>#REF!</v>
      </c>
      <c r="U97" s="83" t="e">
        <f t="shared" si="91"/>
        <v>#REF!</v>
      </c>
      <c r="V97" s="83" t="e">
        <f t="shared" si="91"/>
        <v>#REF!</v>
      </c>
      <c r="W97" s="83" t="e">
        <f t="shared" si="91"/>
        <v>#REF!</v>
      </c>
      <c r="X97" s="83" t="e">
        <f t="shared" si="91"/>
        <v>#REF!</v>
      </c>
      <c r="Y97" s="83" t="e">
        <f t="shared" si="91"/>
        <v>#REF!</v>
      </c>
      <c r="Z97" s="83" t="e">
        <f t="shared" si="91"/>
        <v>#REF!</v>
      </c>
      <c r="AA97" s="83" t="e">
        <f t="shared" si="91"/>
        <v>#REF!</v>
      </c>
      <c r="AB97" s="83" t="e">
        <f t="shared" si="91"/>
        <v>#REF!</v>
      </c>
      <c r="AC97" s="83" t="e">
        <f t="shared" si="91"/>
        <v>#REF!</v>
      </c>
      <c r="AD97" s="83" t="e">
        <f t="shared" si="91"/>
        <v>#REF!</v>
      </c>
      <c r="AE97" s="83" t="e">
        <f t="shared" si="91"/>
        <v>#REF!</v>
      </c>
      <c r="AF97" s="83" t="e">
        <f t="shared" si="91"/>
        <v>#REF!</v>
      </c>
      <c r="AG97" s="83" t="e">
        <f t="shared" si="91"/>
        <v>#REF!</v>
      </c>
      <c r="AH97" s="83" t="e">
        <f t="shared" si="91"/>
        <v>#REF!</v>
      </c>
      <c r="AI97" s="83" t="e">
        <f t="shared" si="91"/>
        <v>#REF!</v>
      </c>
      <c r="AJ97" s="83" t="e">
        <f t="shared" si="91"/>
        <v>#REF!</v>
      </c>
      <c r="AK97" s="83" t="e">
        <f t="shared" si="91"/>
        <v>#REF!</v>
      </c>
      <c r="AL97" s="83" t="e">
        <f t="shared" si="91"/>
        <v>#REF!</v>
      </c>
      <c r="AM97" s="83" t="e">
        <f t="shared" si="91"/>
        <v>#REF!</v>
      </c>
      <c r="AN97" s="83" t="e">
        <f t="shared" si="91"/>
        <v>#REF!</v>
      </c>
      <c r="AO97" s="83" t="e">
        <f t="shared" si="91"/>
        <v>#REF!</v>
      </c>
      <c r="AP97" s="83" t="e">
        <f t="shared" si="91"/>
        <v>#REF!</v>
      </c>
      <c r="AQ97" s="83" t="e">
        <f t="shared" si="91"/>
        <v>#REF!</v>
      </c>
      <c r="AR97" s="83" t="e">
        <f t="shared" si="91"/>
        <v>#REF!</v>
      </c>
      <c r="AS97" s="83" t="e">
        <f t="shared" si="91"/>
        <v>#REF!</v>
      </c>
      <c r="AT97" s="83" t="e">
        <f t="shared" si="91"/>
        <v>#REF!</v>
      </c>
      <c r="AU97" s="83" t="e">
        <f t="shared" si="91"/>
        <v>#REF!</v>
      </c>
      <c r="AV97" s="83" t="e">
        <f t="shared" si="91"/>
        <v>#REF!</v>
      </c>
      <c r="AW97" s="83" t="e">
        <f t="shared" si="91"/>
        <v>#REF!</v>
      </c>
      <c r="AX97" s="83" t="e">
        <f t="shared" si="91"/>
        <v>#REF!</v>
      </c>
      <c r="AY97" s="83" t="e">
        <f t="shared" si="91"/>
        <v>#REF!</v>
      </c>
      <c r="AZ97" s="83" t="e">
        <f t="shared" si="91"/>
        <v>#REF!</v>
      </c>
      <c r="BA97" s="83" t="e">
        <f t="shared" si="91"/>
        <v>#REF!</v>
      </c>
      <c r="BB97" s="83" t="e">
        <f t="shared" si="91"/>
        <v>#REF!</v>
      </c>
      <c r="BC97" s="83" t="e">
        <f t="shared" si="91"/>
        <v>#REF!</v>
      </c>
      <c r="BD97" s="83" t="e">
        <f t="shared" si="91"/>
        <v>#REF!</v>
      </c>
      <c r="BE97" s="83" t="e">
        <f t="shared" si="91"/>
        <v>#REF!</v>
      </c>
      <c r="BF97" s="83" t="e">
        <f t="shared" si="91"/>
        <v>#REF!</v>
      </c>
      <c r="BG97" s="83" t="e">
        <f t="shared" si="91"/>
        <v>#REF!</v>
      </c>
      <c r="BH97" s="83" t="e">
        <f t="shared" si="91"/>
        <v>#REF!</v>
      </c>
      <c r="BI97" s="83" t="e">
        <f t="shared" si="91"/>
        <v>#REF!</v>
      </c>
      <c r="BJ97" s="83" t="e">
        <f t="shared" si="91"/>
        <v>#REF!</v>
      </c>
      <c r="BK97" s="83" t="e">
        <f t="shared" si="91"/>
        <v>#REF!</v>
      </c>
      <c r="BL97" s="83" t="e">
        <f t="shared" si="91"/>
        <v>#REF!</v>
      </c>
      <c r="BM97" s="83" t="e">
        <f t="shared" si="91"/>
        <v>#REF!</v>
      </c>
      <c r="BN97" s="83" t="e">
        <f t="shared" ref="BN97:DY97" si="92">BN65+BN55-BN67+BN91-BN92-BN93-BN95</f>
        <v>#REF!</v>
      </c>
      <c r="BO97" s="83" t="e">
        <f t="shared" si="92"/>
        <v>#REF!</v>
      </c>
      <c r="BP97" s="83" t="e">
        <f t="shared" si="92"/>
        <v>#REF!</v>
      </c>
      <c r="BQ97" s="83" t="e">
        <f t="shared" si="92"/>
        <v>#REF!</v>
      </c>
      <c r="BR97" s="83" t="e">
        <f t="shared" si="92"/>
        <v>#REF!</v>
      </c>
      <c r="BS97" s="83" t="e">
        <f t="shared" si="92"/>
        <v>#REF!</v>
      </c>
      <c r="BT97" s="83" t="e">
        <f t="shared" si="92"/>
        <v>#REF!</v>
      </c>
      <c r="BU97" s="83" t="e">
        <f t="shared" si="92"/>
        <v>#REF!</v>
      </c>
      <c r="BV97" s="83" t="e">
        <f t="shared" si="92"/>
        <v>#REF!</v>
      </c>
      <c r="BW97" s="83" t="e">
        <f t="shared" si="92"/>
        <v>#REF!</v>
      </c>
      <c r="BX97" s="83" t="e">
        <f t="shared" si="92"/>
        <v>#REF!</v>
      </c>
      <c r="BY97" s="83" t="e">
        <f t="shared" si="92"/>
        <v>#REF!</v>
      </c>
      <c r="BZ97" s="83" t="e">
        <f t="shared" si="92"/>
        <v>#REF!</v>
      </c>
      <c r="CA97" s="83" t="e">
        <f t="shared" si="92"/>
        <v>#REF!</v>
      </c>
      <c r="CB97" s="83" t="e">
        <f t="shared" si="92"/>
        <v>#REF!</v>
      </c>
      <c r="CC97" s="83" t="e">
        <f t="shared" si="92"/>
        <v>#REF!</v>
      </c>
      <c r="CD97" s="83" t="e">
        <f t="shared" si="92"/>
        <v>#REF!</v>
      </c>
      <c r="CE97" s="83" t="e">
        <f t="shared" si="92"/>
        <v>#REF!</v>
      </c>
      <c r="CF97" s="83" t="e">
        <f t="shared" si="92"/>
        <v>#REF!</v>
      </c>
      <c r="CG97" s="83" t="e">
        <f t="shared" si="92"/>
        <v>#REF!</v>
      </c>
      <c r="CH97" s="83" t="e">
        <f t="shared" si="92"/>
        <v>#REF!</v>
      </c>
      <c r="CI97" s="83" t="e">
        <f t="shared" si="92"/>
        <v>#REF!</v>
      </c>
      <c r="CJ97" s="83" t="e">
        <f t="shared" si="92"/>
        <v>#REF!</v>
      </c>
      <c r="CK97" s="83" t="e">
        <f t="shared" si="92"/>
        <v>#REF!</v>
      </c>
      <c r="CL97" s="83" t="e">
        <f t="shared" si="92"/>
        <v>#REF!</v>
      </c>
      <c r="CM97" s="83" t="e">
        <f t="shared" si="92"/>
        <v>#REF!</v>
      </c>
      <c r="CN97" s="83" t="e">
        <f t="shared" si="92"/>
        <v>#REF!</v>
      </c>
      <c r="CO97" s="83" t="e">
        <f t="shared" si="92"/>
        <v>#REF!</v>
      </c>
      <c r="CP97" s="83" t="e">
        <f t="shared" si="92"/>
        <v>#REF!</v>
      </c>
      <c r="CQ97" s="83" t="e">
        <f t="shared" si="92"/>
        <v>#REF!</v>
      </c>
      <c r="CR97" s="83" t="e">
        <f t="shared" si="92"/>
        <v>#REF!</v>
      </c>
      <c r="CS97" s="83" t="e">
        <f t="shared" si="92"/>
        <v>#REF!</v>
      </c>
      <c r="CT97" s="83" t="e">
        <f t="shared" si="92"/>
        <v>#REF!</v>
      </c>
      <c r="CU97" s="83" t="e">
        <f t="shared" si="92"/>
        <v>#REF!</v>
      </c>
      <c r="CV97" s="83" t="e">
        <f t="shared" si="92"/>
        <v>#REF!</v>
      </c>
      <c r="CW97" s="83" t="e">
        <f t="shared" si="92"/>
        <v>#REF!</v>
      </c>
      <c r="CX97" s="83" t="e">
        <f t="shared" si="92"/>
        <v>#REF!</v>
      </c>
      <c r="CY97" s="83" t="e">
        <f t="shared" si="92"/>
        <v>#REF!</v>
      </c>
      <c r="CZ97" s="83" t="e">
        <f t="shared" si="92"/>
        <v>#REF!</v>
      </c>
      <c r="DA97" s="83" t="e">
        <f t="shared" si="92"/>
        <v>#REF!</v>
      </c>
      <c r="DB97" s="83" t="e">
        <f t="shared" si="92"/>
        <v>#REF!</v>
      </c>
      <c r="DC97" s="83" t="e">
        <f t="shared" si="92"/>
        <v>#REF!</v>
      </c>
      <c r="DD97" s="83" t="e">
        <f t="shared" si="92"/>
        <v>#REF!</v>
      </c>
      <c r="DE97" s="83" t="e">
        <f t="shared" si="92"/>
        <v>#REF!</v>
      </c>
      <c r="DF97" s="83" t="e">
        <f t="shared" si="92"/>
        <v>#REF!</v>
      </c>
      <c r="DG97" s="83" t="e">
        <f t="shared" si="92"/>
        <v>#REF!</v>
      </c>
      <c r="DH97" s="83" t="e">
        <f t="shared" si="92"/>
        <v>#REF!</v>
      </c>
      <c r="DI97" s="83" t="e">
        <f t="shared" si="92"/>
        <v>#REF!</v>
      </c>
      <c r="DJ97" s="83" t="e">
        <f t="shared" si="92"/>
        <v>#REF!</v>
      </c>
      <c r="DK97" s="83" t="e">
        <f t="shared" si="92"/>
        <v>#REF!</v>
      </c>
      <c r="DL97" s="83" t="e">
        <f t="shared" si="92"/>
        <v>#REF!</v>
      </c>
      <c r="DM97" s="83" t="e">
        <f t="shared" si="92"/>
        <v>#REF!</v>
      </c>
      <c r="DN97" s="83" t="e">
        <f t="shared" si="92"/>
        <v>#REF!</v>
      </c>
      <c r="DO97" s="83" t="e">
        <f t="shared" si="92"/>
        <v>#REF!</v>
      </c>
      <c r="DP97" s="83" t="e">
        <f t="shared" si="92"/>
        <v>#REF!</v>
      </c>
      <c r="DQ97" s="83" t="e">
        <f t="shared" si="92"/>
        <v>#REF!</v>
      </c>
      <c r="DR97" s="83" t="e">
        <f t="shared" si="92"/>
        <v>#REF!</v>
      </c>
      <c r="DS97" s="83" t="e">
        <f t="shared" si="92"/>
        <v>#REF!</v>
      </c>
      <c r="DT97" s="83" t="e">
        <f t="shared" si="92"/>
        <v>#REF!</v>
      </c>
      <c r="DU97" s="83" t="e">
        <f t="shared" si="92"/>
        <v>#REF!</v>
      </c>
      <c r="DV97" s="83" t="e">
        <f t="shared" si="92"/>
        <v>#REF!</v>
      </c>
      <c r="DW97" s="83" t="e">
        <f t="shared" si="92"/>
        <v>#REF!</v>
      </c>
      <c r="DX97" s="83" t="e">
        <f t="shared" si="92"/>
        <v>#REF!</v>
      </c>
      <c r="DY97" s="83" t="e">
        <f t="shared" si="92"/>
        <v>#REF!</v>
      </c>
      <c r="DZ97" s="83" t="e">
        <f t="shared" ref="DZ97:GK97" si="93">DZ65+DZ55-DZ67+DZ91-DZ92-DZ93-DZ95</f>
        <v>#REF!</v>
      </c>
      <c r="EA97" s="83" t="e">
        <f t="shared" si="93"/>
        <v>#REF!</v>
      </c>
      <c r="EB97" s="83" t="e">
        <f t="shared" si="93"/>
        <v>#REF!</v>
      </c>
      <c r="EC97" s="83" t="e">
        <f t="shared" si="93"/>
        <v>#REF!</v>
      </c>
      <c r="ED97" s="83" t="e">
        <f t="shared" si="93"/>
        <v>#REF!</v>
      </c>
      <c r="EE97" s="83" t="e">
        <f t="shared" si="93"/>
        <v>#REF!</v>
      </c>
      <c r="EF97" s="83" t="e">
        <f t="shared" si="93"/>
        <v>#REF!</v>
      </c>
      <c r="EG97" s="83" t="e">
        <f t="shared" si="93"/>
        <v>#REF!</v>
      </c>
      <c r="EH97" s="83" t="e">
        <f t="shared" si="93"/>
        <v>#REF!</v>
      </c>
      <c r="EI97" s="83" t="e">
        <f t="shared" si="93"/>
        <v>#REF!</v>
      </c>
      <c r="EJ97" s="83" t="e">
        <f t="shared" si="93"/>
        <v>#REF!</v>
      </c>
      <c r="EK97" s="83" t="e">
        <f t="shared" si="93"/>
        <v>#REF!</v>
      </c>
      <c r="EL97" s="83" t="e">
        <f t="shared" si="93"/>
        <v>#REF!</v>
      </c>
      <c r="EM97" s="83" t="e">
        <f t="shared" si="93"/>
        <v>#REF!</v>
      </c>
      <c r="EN97" s="83" t="e">
        <f t="shared" si="93"/>
        <v>#REF!</v>
      </c>
      <c r="EO97" s="83" t="e">
        <f t="shared" si="93"/>
        <v>#REF!</v>
      </c>
      <c r="EP97" s="83" t="e">
        <f t="shared" si="93"/>
        <v>#REF!</v>
      </c>
      <c r="EQ97" s="83" t="e">
        <f t="shared" si="93"/>
        <v>#REF!</v>
      </c>
      <c r="ER97" s="83" t="e">
        <f t="shared" si="93"/>
        <v>#REF!</v>
      </c>
      <c r="ES97" s="83" t="e">
        <f t="shared" si="93"/>
        <v>#REF!</v>
      </c>
      <c r="ET97" s="83" t="e">
        <f t="shared" si="93"/>
        <v>#REF!</v>
      </c>
      <c r="EU97" s="83" t="e">
        <f t="shared" si="93"/>
        <v>#REF!</v>
      </c>
      <c r="EV97" s="83" t="e">
        <f t="shared" si="93"/>
        <v>#REF!</v>
      </c>
      <c r="EW97" s="83" t="e">
        <f t="shared" si="93"/>
        <v>#REF!</v>
      </c>
      <c r="EX97" s="83" t="e">
        <f t="shared" si="93"/>
        <v>#REF!</v>
      </c>
      <c r="EY97" s="83" t="e">
        <f t="shared" si="93"/>
        <v>#REF!</v>
      </c>
      <c r="EZ97" s="83" t="e">
        <f t="shared" si="93"/>
        <v>#REF!</v>
      </c>
      <c r="FA97" s="83" t="e">
        <f t="shared" si="93"/>
        <v>#REF!</v>
      </c>
      <c r="FB97" s="83" t="e">
        <f t="shared" si="93"/>
        <v>#REF!</v>
      </c>
      <c r="FC97" s="83" t="e">
        <f t="shared" si="93"/>
        <v>#REF!</v>
      </c>
      <c r="FD97" s="83" t="e">
        <f t="shared" si="93"/>
        <v>#REF!</v>
      </c>
      <c r="FE97" s="83" t="e">
        <f t="shared" si="93"/>
        <v>#REF!</v>
      </c>
      <c r="FF97" s="83" t="e">
        <f t="shared" si="93"/>
        <v>#REF!</v>
      </c>
      <c r="FG97" s="83" t="e">
        <f t="shared" si="93"/>
        <v>#REF!</v>
      </c>
      <c r="FH97" s="83" t="e">
        <f t="shared" si="93"/>
        <v>#REF!</v>
      </c>
      <c r="FI97" s="83" t="e">
        <f t="shared" si="93"/>
        <v>#REF!</v>
      </c>
      <c r="FJ97" s="83" t="e">
        <f t="shared" si="93"/>
        <v>#REF!</v>
      </c>
      <c r="FK97" s="83" t="e">
        <f t="shared" si="93"/>
        <v>#REF!</v>
      </c>
      <c r="FL97" s="83" t="e">
        <f t="shared" si="93"/>
        <v>#REF!</v>
      </c>
      <c r="FM97" s="83" t="e">
        <f t="shared" si="93"/>
        <v>#REF!</v>
      </c>
      <c r="FN97" s="83" t="e">
        <f t="shared" si="93"/>
        <v>#REF!</v>
      </c>
      <c r="FO97" s="83" t="e">
        <f t="shared" si="93"/>
        <v>#REF!</v>
      </c>
      <c r="FP97" s="83" t="e">
        <f t="shared" si="93"/>
        <v>#REF!</v>
      </c>
      <c r="FQ97" s="83" t="e">
        <f t="shared" si="93"/>
        <v>#REF!</v>
      </c>
      <c r="FR97" s="83" t="e">
        <f t="shared" si="93"/>
        <v>#REF!</v>
      </c>
      <c r="FS97" s="83" t="e">
        <f t="shared" si="93"/>
        <v>#REF!</v>
      </c>
      <c r="FT97" s="83" t="e">
        <f t="shared" si="93"/>
        <v>#REF!</v>
      </c>
      <c r="FU97" s="83" t="e">
        <f t="shared" si="93"/>
        <v>#REF!</v>
      </c>
      <c r="FV97" s="83" t="e">
        <f t="shared" si="93"/>
        <v>#REF!</v>
      </c>
      <c r="FW97" s="83" t="e">
        <f t="shared" si="93"/>
        <v>#REF!</v>
      </c>
      <c r="FX97" s="83" t="e">
        <f t="shared" si="93"/>
        <v>#REF!</v>
      </c>
      <c r="FY97" s="83" t="e">
        <f t="shared" si="93"/>
        <v>#REF!</v>
      </c>
      <c r="FZ97" s="83" t="e">
        <f t="shared" si="93"/>
        <v>#REF!</v>
      </c>
      <c r="GA97" s="83" t="e">
        <f t="shared" si="93"/>
        <v>#REF!</v>
      </c>
      <c r="GB97" s="83" t="e">
        <f t="shared" si="93"/>
        <v>#REF!</v>
      </c>
      <c r="GC97" s="83" t="e">
        <f t="shared" si="93"/>
        <v>#REF!</v>
      </c>
      <c r="GD97" s="83" t="e">
        <f t="shared" si="93"/>
        <v>#REF!</v>
      </c>
      <c r="GE97" s="83" t="e">
        <f t="shared" si="93"/>
        <v>#REF!</v>
      </c>
      <c r="GF97" s="83" t="e">
        <f t="shared" si="93"/>
        <v>#REF!</v>
      </c>
      <c r="GG97" s="83" t="e">
        <f t="shared" si="93"/>
        <v>#REF!</v>
      </c>
      <c r="GH97" s="83" t="e">
        <f t="shared" si="93"/>
        <v>#REF!</v>
      </c>
      <c r="GI97" s="83" t="e">
        <f t="shared" si="93"/>
        <v>#REF!</v>
      </c>
      <c r="GJ97" s="83" t="e">
        <f t="shared" si="93"/>
        <v>#REF!</v>
      </c>
      <c r="GK97" s="83" t="e">
        <f t="shared" si="93"/>
        <v>#REF!</v>
      </c>
      <c r="GL97" s="83" t="e">
        <f t="shared" ref="GL97:HI97" si="94">GL65+GL55-GL67+GL91-GL92-GL93-GL95</f>
        <v>#REF!</v>
      </c>
      <c r="GM97" s="83" t="e">
        <f t="shared" si="94"/>
        <v>#REF!</v>
      </c>
      <c r="GN97" s="83" t="e">
        <f t="shared" si="94"/>
        <v>#REF!</v>
      </c>
      <c r="GO97" s="83" t="e">
        <f t="shared" si="94"/>
        <v>#REF!</v>
      </c>
      <c r="GP97" s="83" t="e">
        <f t="shared" si="94"/>
        <v>#REF!</v>
      </c>
      <c r="GQ97" s="83" t="e">
        <f t="shared" si="94"/>
        <v>#REF!</v>
      </c>
      <c r="GR97" s="83" t="e">
        <f t="shared" si="94"/>
        <v>#REF!</v>
      </c>
      <c r="GS97" s="83" t="e">
        <f t="shared" si="94"/>
        <v>#REF!</v>
      </c>
      <c r="GT97" s="83" t="e">
        <f t="shared" si="94"/>
        <v>#REF!</v>
      </c>
      <c r="GU97" s="83" t="e">
        <f t="shared" si="94"/>
        <v>#REF!</v>
      </c>
      <c r="GV97" s="83" t="e">
        <f t="shared" si="94"/>
        <v>#REF!</v>
      </c>
      <c r="GW97" s="83" t="e">
        <f t="shared" si="94"/>
        <v>#REF!</v>
      </c>
      <c r="GX97" s="83" t="e">
        <f t="shared" si="94"/>
        <v>#REF!</v>
      </c>
      <c r="GY97" s="83" t="e">
        <f t="shared" si="94"/>
        <v>#REF!</v>
      </c>
      <c r="GZ97" s="83" t="e">
        <f t="shared" si="94"/>
        <v>#REF!</v>
      </c>
      <c r="HA97" s="83" t="e">
        <f t="shared" si="94"/>
        <v>#REF!</v>
      </c>
      <c r="HB97" s="83" t="e">
        <f t="shared" si="94"/>
        <v>#REF!</v>
      </c>
      <c r="HC97" s="83" t="e">
        <f t="shared" si="94"/>
        <v>#REF!</v>
      </c>
      <c r="HD97" s="83" t="e">
        <f t="shared" si="94"/>
        <v>#REF!</v>
      </c>
      <c r="HE97" s="83" t="e">
        <f t="shared" si="94"/>
        <v>#REF!</v>
      </c>
      <c r="HF97" s="83" t="e">
        <f t="shared" si="94"/>
        <v>#REF!</v>
      </c>
      <c r="HG97" s="83" t="e">
        <f t="shared" si="94"/>
        <v>#REF!</v>
      </c>
      <c r="HH97" s="83" t="e">
        <f t="shared" si="94"/>
        <v>#REF!</v>
      </c>
      <c r="HI97" s="83" t="e">
        <f t="shared" si="94"/>
        <v>#REF!</v>
      </c>
    </row>
    <row r="98" spans="1:217" x14ac:dyDescent="0.2">
      <c r="A98" s="28" t="s">
        <v>256</v>
      </c>
      <c r="B98" s="77" t="e">
        <f>B97</f>
        <v>#REF!</v>
      </c>
      <c r="C98" s="77" t="e">
        <f t="shared" ref="C98:BN98" si="95">B98+C97</f>
        <v>#REF!</v>
      </c>
      <c r="D98" s="77" t="e">
        <f t="shared" si="95"/>
        <v>#REF!</v>
      </c>
      <c r="E98" s="77" t="e">
        <f t="shared" si="95"/>
        <v>#REF!</v>
      </c>
      <c r="F98" s="77" t="e">
        <f t="shared" si="95"/>
        <v>#REF!</v>
      </c>
      <c r="G98" s="77" t="e">
        <f t="shared" si="95"/>
        <v>#REF!</v>
      </c>
      <c r="H98" s="77" t="e">
        <f t="shared" si="95"/>
        <v>#REF!</v>
      </c>
      <c r="I98" s="77" t="e">
        <f t="shared" si="95"/>
        <v>#REF!</v>
      </c>
      <c r="J98" s="77" t="e">
        <f t="shared" si="95"/>
        <v>#REF!</v>
      </c>
      <c r="K98" s="77" t="e">
        <f t="shared" si="95"/>
        <v>#REF!</v>
      </c>
      <c r="L98" s="77" t="e">
        <f t="shared" si="95"/>
        <v>#REF!</v>
      </c>
      <c r="M98" s="77" t="e">
        <f t="shared" si="95"/>
        <v>#REF!</v>
      </c>
      <c r="N98" s="77" t="e">
        <f t="shared" si="95"/>
        <v>#REF!</v>
      </c>
      <c r="O98" s="77" t="e">
        <f t="shared" si="95"/>
        <v>#REF!</v>
      </c>
      <c r="P98" s="77" t="e">
        <f t="shared" si="95"/>
        <v>#REF!</v>
      </c>
      <c r="Q98" s="77" t="e">
        <f t="shared" si="95"/>
        <v>#REF!</v>
      </c>
      <c r="R98" s="77" t="e">
        <f t="shared" si="95"/>
        <v>#REF!</v>
      </c>
      <c r="S98" s="77" t="e">
        <f t="shared" si="95"/>
        <v>#REF!</v>
      </c>
      <c r="T98" s="77" t="e">
        <f t="shared" si="95"/>
        <v>#REF!</v>
      </c>
      <c r="U98" s="77" t="e">
        <f t="shared" si="95"/>
        <v>#REF!</v>
      </c>
      <c r="V98" s="77" t="e">
        <f t="shared" si="95"/>
        <v>#REF!</v>
      </c>
      <c r="W98" s="77" t="e">
        <f t="shared" si="95"/>
        <v>#REF!</v>
      </c>
      <c r="X98" s="77" t="e">
        <f t="shared" si="95"/>
        <v>#REF!</v>
      </c>
      <c r="Y98" s="77" t="e">
        <f t="shared" si="95"/>
        <v>#REF!</v>
      </c>
      <c r="Z98" s="77" t="e">
        <f t="shared" si="95"/>
        <v>#REF!</v>
      </c>
      <c r="AA98" s="77" t="e">
        <f t="shared" si="95"/>
        <v>#REF!</v>
      </c>
      <c r="AB98" s="77" t="e">
        <f t="shared" si="95"/>
        <v>#REF!</v>
      </c>
      <c r="AC98" s="77" t="e">
        <f t="shared" si="95"/>
        <v>#REF!</v>
      </c>
      <c r="AD98" s="77" t="e">
        <f t="shared" si="95"/>
        <v>#REF!</v>
      </c>
      <c r="AE98" s="77" t="e">
        <f t="shared" si="95"/>
        <v>#REF!</v>
      </c>
      <c r="AF98" s="77" t="e">
        <f t="shared" si="95"/>
        <v>#REF!</v>
      </c>
      <c r="AG98" s="77" t="e">
        <f t="shared" si="95"/>
        <v>#REF!</v>
      </c>
      <c r="AH98" s="77" t="e">
        <f t="shared" si="95"/>
        <v>#REF!</v>
      </c>
      <c r="AI98" s="77" t="e">
        <f t="shared" si="95"/>
        <v>#REF!</v>
      </c>
      <c r="AJ98" s="77" t="e">
        <f t="shared" si="95"/>
        <v>#REF!</v>
      </c>
      <c r="AK98" s="77" t="e">
        <f t="shared" si="95"/>
        <v>#REF!</v>
      </c>
      <c r="AL98" s="77" t="e">
        <f t="shared" si="95"/>
        <v>#REF!</v>
      </c>
      <c r="AM98" s="77" t="e">
        <f t="shared" si="95"/>
        <v>#REF!</v>
      </c>
      <c r="AN98" s="77" t="e">
        <f t="shared" si="95"/>
        <v>#REF!</v>
      </c>
      <c r="AO98" s="77" t="e">
        <f t="shared" si="95"/>
        <v>#REF!</v>
      </c>
      <c r="AP98" s="77" t="e">
        <f t="shared" si="95"/>
        <v>#REF!</v>
      </c>
      <c r="AQ98" s="77" t="e">
        <f t="shared" si="95"/>
        <v>#REF!</v>
      </c>
      <c r="AR98" s="77" t="e">
        <f t="shared" si="95"/>
        <v>#REF!</v>
      </c>
      <c r="AS98" s="77" t="e">
        <f t="shared" si="95"/>
        <v>#REF!</v>
      </c>
      <c r="AT98" s="77" t="e">
        <f t="shared" si="95"/>
        <v>#REF!</v>
      </c>
      <c r="AU98" s="77" t="e">
        <f t="shared" si="95"/>
        <v>#REF!</v>
      </c>
      <c r="AV98" s="77" t="e">
        <f t="shared" si="95"/>
        <v>#REF!</v>
      </c>
      <c r="AW98" s="77" t="e">
        <f t="shared" si="95"/>
        <v>#REF!</v>
      </c>
      <c r="AX98" s="77" t="e">
        <f t="shared" si="95"/>
        <v>#REF!</v>
      </c>
      <c r="AY98" s="77" t="e">
        <f t="shared" si="95"/>
        <v>#REF!</v>
      </c>
      <c r="AZ98" s="77" t="e">
        <f t="shared" si="95"/>
        <v>#REF!</v>
      </c>
      <c r="BA98" s="77" t="e">
        <f t="shared" si="95"/>
        <v>#REF!</v>
      </c>
      <c r="BB98" s="77" t="e">
        <f t="shared" si="95"/>
        <v>#REF!</v>
      </c>
      <c r="BC98" s="77" t="e">
        <f t="shared" si="95"/>
        <v>#REF!</v>
      </c>
      <c r="BD98" s="77" t="e">
        <f t="shared" si="95"/>
        <v>#REF!</v>
      </c>
      <c r="BE98" s="77" t="e">
        <f t="shared" si="95"/>
        <v>#REF!</v>
      </c>
      <c r="BF98" s="77" t="e">
        <f t="shared" si="95"/>
        <v>#REF!</v>
      </c>
      <c r="BG98" s="77" t="e">
        <f t="shared" si="95"/>
        <v>#REF!</v>
      </c>
      <c r="BH98" s="77" t="e">
        <f t="shared" si="95"/>
        <v>#REF!</v>
      </c>
      <c r="BI98" s="77" t="e">
        <f t="shared" si="95"/>
        <v>#REF!</v>
      </c>
      <c r="BJ98" s="77" t="e">
        <f t="shared" si="95"/>
        <v>#REF!</v>
      </c>
      <c r="BK98" s="77" t="e">
        <f t="shared" si="95"/>
        <v>#REF!</v>
      </c>
      <c r="BL98" s="77" t="e">
        <f t="shared" si="95"/>
        <v>#REF!</v>
      </c>
      <c r="BM98" s="77" t="e">
        <f t="shared" si="95"/>
        <v>#REF!</v>
      </c>
      <c r="BN98" s="77" t="e">
        <f t="shared" si="95"/>
        <v>#REF!</v>
      </c>
      <c r="BO98" s="77" t="e">
        <f t="shared" ref="BO98:DZ98" si="96">BN98+BO97</f>
        <v>#REF!</v>
      </c>
      <c r="BP98" s="77" t="e">
        <f t="shared" si="96"/>
        <v>#REF!</v>
      </c>
      <c r="BQ98" s="77" t="e">
        <f t="shared" si="96"/>
        <v>#REF!</v>
      </c>
      <c r="BR98" s="77" t="e">
        <f t="shared" si="96"/>
        <v>#REF!</v>
      </c>
      <c r="BS98" s="77" t="e">
        <f t="shared" si="96"/>
        <v>#REF!</v>
      </c>
      <c r="BT98" s="77" t="e">
        <f t="shared" si="96"/>
        <v>#REF!</v>
      </c>
      <c r="BU98" s="77" t="e">
        <f t="shared" si="96"/>
        <v>#REF!</v>
      </c>
      <c r="BV98" s="77" t="e">
        <f t="shared" si="96"/>
        <v>#REF!</v>
      </c>
      <c r="BW98" s="77" t="e">
        <f t="shared" si="96"/>
        <v>#REF!</v>
      </c>
      <c r="BX98" s="77" t="e">
        <f t="shared" si="96"/>
        <v>#REF!</v>
      </c>
      <c r="BY98" s="77" t="e">
        <f t="shared" si="96"/>
        <v>#REF!</v>
      </c>
      <c r="BZ98" s="77" t="e">
        <f t="shared" si="96"/>
        <v>#REF!</v>
      </c>
      <c r="CA98" s="77" t="e">
        <f t="shared" si="96"/>
        <v>#REF!</v>
      </c>
      <c r="CB98" s="77" t="e">
        <f t="shared" si="96"/>
        <v>#REF!</v>
      </c>
      <c r="CC98" s="77" t="e">
        <f t="shared" si="96"/>
        <v>#REF!</v>
      </c>
      <c r="CD98" s="77" t="e">
        <f t="shared" si="96"/>
        <v>#REF!</v>
      </c>
      <c r="CE98" s="77" t="e">
        <f t="shared" si="96"/>
        <v>#REF!</v>
      </c>
      <c r="CF98" s="77" t="e">
        <f t="shared" si="96"/>
        <v>#REF!</v>
      </c>
      <c r="CG98" s="77" t="e">
        <f t="shared" si="96"/>
        <v>#REF!</v>
      </c>
      <c r="CH98" s="77" t="e">
        <f t="shared" si="96"/>
        <v>#REF!</v>
      </c>
      <c r="CI98" s="77" t="e">
        <f t="shared" si="96"/>
        <v>#REF!</v>
      </c>
      <c r="CJ98" s="77" t="e">
        <f t="shared" si="96"/>
        <v>#REF!</v>
      </c>
      <c r="CK98" s="77" t="e">
        <f t="shared" si="96"/>
        <v>#REF!</v>
      </c>
      <c r="CL98" s="77" t="e">
        <f t="shared" si="96"/>
        <v>#REF!</v>
      </c>
      <c r="CM98" s="77" t="e">
        <f t="shared" si="96"/>
        <v>#REF!</v>
      </c>
      <c r="CN98" s="77" t="e">
        <f t="shared" si="96"/>
        <v>#REF!</v>
      </c>
      <c r="CO98" s="77" t="e">
        <f t="shared" si="96"/>
        <v>#REF!</v>
      </c>
      <c r="CP98" s="77" t="e">
        <f t="shared" si="96"/>
        <v>#REF!</v>
      </c>
      <c r="CQ98" s="77" t="e">
        <f t="shared" si="96"/>
        <v>#REF!</v>
      </c>
      <c r="CR98" s="77" t="e">
        <f t="shared" si="96"/>
        <v>#REF!</v>
      </c>
      <c r="CS98" s="77" t="e">
        <f t="shared" si="96"/>
        <v>#REF!</v>
      </c>
      <c r="CT98" s="77" t="e">
        <f t="shared" si="96"/>
        <v>#REF!</v>
      </c>
      <c r="CU98" s="77" t="e">
        <f t="shared" si="96"/>
        <v>#REF!</v>
      </c>
      <c r="CV98" s="77" t="e">
        <f t="shared" si="96"/>
        <v>#REF!</v>
      </c>
      <c r="CW98" s="77" t="e">
        <f t="shared" si="96"/>
        <v>#REF!</v>
      </c>
      <c r="CX98" s="77" t="e">
        <f t="shared" si="96"/>
        <v>#REF!</v>
      </c>
      <c r="CY98" s="77" t="e">
        <f t="shared" si="96"/>
        <v>#REF!</v>
      </c>
      <c r="CZ98" s="77" t="e">
        <f t="shared" si="96"/>
        <v>#REF!</v>
      </c>
      <c r="DA98" s="77" t="e">
        <f t="shared" si="96"/>
        <v>#REF!</v>
      </c>
      <c r="DB98" s="77" t="e">
        <f t="shared" si="96"/>
        <v>#REF!</v>
      </c>
      <c r="DC98" s="77" t="e">
        <f t="shared" si="96"/>
        <v>#REF!</v>
      </c>
      <c r="DD98" s="77" t="e">
        <f t="shared" si="96"/>
        <v>#REF!</v>
      </c>
      <c r="DE98" s="77" t="e">
        <f t="shared" si="96"/>
        <v>#REF!</v>
      </c>
      <c r="DF98" s="77" t="e">
        <f t="shared" si="96"/>
        <v>#REF!</v>
      </c>
      <c r="DG98" s="77" t="e">
        <f t="shared" si="96"/>
        <v>#REF!</v>
      </c>
      <c r="DH98" s="77" t="e">
        <f t="shared" si="96"/>
        <v>#REF!</v>
      </c>
      <c r="DI98" s="77" t="e">
        <f t="shared" si="96"/>
        <v>#REF!</v>
      </c>
      <c r="DJ98" s="77" t="e">
        <f t="shared" si="96"/>
        <v>#REF!</v>
      </c>
      <c r="DK98" s="77" t="e">
        <f t="shared" si="96"/>
        <v>#REF!</v>
      </c>
      <c r="DL98" s="77" t="e">
        <f t="shared" si="96"/>
        <v>#REF!</v>
      </c>
      <c r="DM98" s="77" t="e">
        <f t="shared" si="96"/>
        <v>#REF!</v>
      </c>
      <c r="DN98" s="77" t="e">
        <f t="shared" si="96"/>
        <v>#REF!</v>
      </c>
      <c r="DO98" s="77" t="e">
        <f t="shared" si="96"/>
        <v>#REF!</v>
      </c>
      <c r="DP98" s="77" t="e">
        <f t="shared" si="96"/>
        <v>#REF!</v>
      </c>
      <c r="DQ98" s="77" t="e">
        <f t="shared" si="96"/>
        <v>#REF!</v>
      </c>
      <c r="DR98" s="77" t="e">
        <f t="shared" si="96"/>
        <v>#REF!</v>
      </c>
      <c r="DS98" s="77" t="e">
        <f t="shared" si="96"/>
        <v>#REF!</v>
      </c>
      <c r="DT98" s="77" t="e">
        <f t="shared" si="96"/>
        <v>#REF!</v>
      </c>
      <c r="DU98" s="77" t="e">
        <f t="shared" si="96"/>
        <v>#REF!</v>
      </c>
      <c r="DV98" s="77" t="e">
        <f t="shared" si="96"/>
        <v>#REF!</v>
      </c>
      <c r="DW98" s="77" t="e">
        <f t="shared" si="96"/>
        <v>#REF!</v>
      </c>
      <c r="DX98" s="77" t="e">
        <f t="shared" si="96"/>
        <v>#REF!</v>
      </c>
      <c r="DY98" s="77" t="e">
        <f t="shared" si="96"/>
        <v>#REF!</v>
      </c>
      <c r="DZ98" s="77" t="e">
        <f t="shared" si="96"/>
        <v>#REF!</v>
      </c>
      <c r="EA98" s="77" t="e">
        <f t="shared" ref="EA98:GL98" si="97">DZ98+EA97</f>
        <v>#REF!</v>
      </c>
      <c r="EB98" s="77" t="e">
        <f t="shared" si="97"/>
        <v>#REF!</v>
      </c>
      <c r="EC98" s="77" t="e">
        <f t="shared" si="97"/>
        <v>#REF!</v>
      </c>
      <c r="ED98" s="77" t="e">
        <f t="shared" si="97"/>
        <v>#REF!</v>
      </c>
      <c r="EE98" s="77" t="e">
        <f t="shared" si="97"/>
        <v>#REF!</v>
      </c>
      <c r="EF98" s="77" t="e">
        <f t="shared" si="97"/>
        <v>#REF!</v>
      </c>
      <c r="EG98" s="77" t="e">
        <f t="shared" si="97"/>
        <v>#REF!</v>
      </c>
      <c r="EH98" s="77" t="e">
        <f t="shared" si="97"/>
        <v>#REF!</v>
      </c>
      <c r="EI98" s="77" t="e">
        <f t="shared" si="97"/>
        <v>#REF!</v>
      </c>
      <c r="EJ98" s="77" t="e">
        <f t="shared" si="97"/>
        <v>#REF!</v>
      </c>
      <c r="EK98" s="77" t="e">
        <f t="shared" si="97"/>
        <v>#REF!</v>
      </c>
      <c r="EL98" s="77" t="e">
        <f t="shared" si="97"/>
        <v>#REF!</v>
      </c>
      <c r="EM98" s="77" t="e">
        <f t="shared" si="97"/>
        <v>#REF!</v>
      </c>
      <c r="EN98" s="77" t="e">
        <f t="shared" si="97"/>
        <v>#REF!</v>
      </c>
      <c r="EO98" s="77" t="e">
        <f t="shared" si="97"/>
        <v>#REF!</v>
      </c>
      <c r="EP98" s="77" t="e">
        <f t="shared" si="97"/>
        <v>#REF!</v>
      </c>
      <c r="EQ98" s="77" t="e">
        <f t="shared" si="97"/>
        <v>#REF!</v>
      </c>
      <c r="ER98" s="77" t="e">
        <f t="shared" si="97"/>
        <v>#REF!</v>
      </c>
      <c r="ES98" s="77" t="e">
        <f t="shared" si="97"/>
        <v>#REF!</v>
      </c>
      <c r="ET98" s="77" t="e">
        <f t="shared" si="97"/>
        <v>#REF!</v>
      </c>
      <c r="EU98" s="77" t="e">
        <f t="shared" si="97"/>
        <v>#REF!</v>
      </c>
      <c r="EV98" s="77" t="e">
        <f t="shared" si="97"/>
        <v>#REF!</v>
      </c>
      <c r="EW98" s="77" t="e">
        <f t="shared" si="97"/>
        <v>#REF!</v>
      </c>
      <c r="EX98" s="77" t="e">
        <f t="shared" si="97"/>
        <v>#REF!</v>
      </c>
      <c r="EY98" s="77" t="e">
        <f t="shared" si="97"/>
        <v>#REF!</v>
      </c>
      <c r="EZ98" s="77" t="e">
        <f t="shared" si="97"/>
        <v>#REF!</v>
      </c>
      <c r="FA98" s="77" t="e">
        <f t="shared" si="97"/>
        <v>#REF!</v>
      </c>
      <c r="FB98" s="77" t="e">
        <f t="shared" si="97"/>
        <v>#REF!</v>
      </c>
      <c r="FC98" s="77" t="e">
        <f t="shared" si="97"/>
        <v>#REF!</v>
      </c>
      <c r="FD98" s="77" t="e">
        <f t="shared" si="97"/>
        <v>#REF!</v>
      </c>
      <c r="FE98" s="77" t="e">
        <f t="shared" si="97"/>
        <v>#REF!</v>
      </c>
      <c r="FF98" s="77" t="e">
        <f t="shared" si="97"/>
        <v>#REF!</v>
      </c>
      <c r="FG98" s="77" t="e">
        <f t="shared" si="97"/>
        <v>#REF!</v>
      </c>
      <c r="FH98" s="77" t="e">
        <f t="shared" si="97"/>
        <v>#REF!</v>
      </c>
      <c r="FI98" s="77" t="e">
        <f t="shared" si="97"/>
        <v>#REF!</v>
      </c>
      <c r="FJ98" s="77" t="e">
        <f t="shared" si="97"/>
        <v>#REF!</v>
      </c>
      <c r="FK98" s="77" t="e">
        <f t="shared" si="97"/>
        <v>#REF!</v>
      </c>
      <c r="FL98" s="77" t="e">
        <f t="shared" si="97"/>
        <v>#REF!</v>
      </c>
      <c r="FM98" s="77" t="e">
        <f t="shared" si="97"/>
        <v>#REF!</v>
      </c>
      <c r="FN98" s="77" t="e">
        <f t="shared" si="97"/>
        <v>#REF!</v>
      </c>
      <c r="FO98" s="77" t="e">
        <f t="shared" si="97"/>
        <v>#REF!</v>
      </c>
      <c r="FP98" s="77" t="e">
        <f t="shared" si="97"/>
        <v>#REF!</v>
      </c>
      <c r="FQ98" s="77" t="e">
        <f t="shared" si="97"/>
        <v>#REF!</v>
      </c>
      <c r="FR98" s="77" t="e">
        <f t="shared" si="97"/>
        <v>#REF!</v>
      </c>
      <c r="FS98" s="77" t="e">
        <f t="shared" si="97"/>
        <v>#REF!</v>
      </c>
      <c r="FT98" s="77" t="e">
        <f t="shared" si="97"/>
        <v>#REF!</v>
      </c>
      <c r="FU98" s="77" t="e">
        <f t="shared" si="97"/>
        <v>#REF!</v>
      </c>
      <c r="FV98" s="77" t="e">
        <f t="shared" si="97"/>
        <v>#REF!</v>
      </c>
      <c r="FW98" s="77" t="e">
        <f t="shared" si="97"/>
        <v>#REF!</v>
      </c>
      <c r="FX98" s="77" t="e">
        <f t="shared" si="97"/>
        <v>#REF!</v>
      </c>
      <c r="FY98" s="77" t="e">
        <f t="shared" si="97"/>
        <v>#REF!</v>
      </c>
      <c r="FZ98" s="77" t="e">
        <f t="shared" si="97"/>
        <v>#REF!</v>
      </c>
      <c r="GA98" s="77" t="e">
        <f t="shared" si="97"/>
        <v>#REF!</v>
      </c>
      <c r="GB98" s="77" t="e">
        <f t="shared" si="97"/>
        <v>#REF!</v>
      </c>
      <c r="GC98" s="77" t="e">
        <f t="shared" si="97"/>
        <v>#REF!</v>
      </c>
      <c r="GD98" s="77" t="e">
        <f t="shared" si="97"/>
        <v>#REF!</v>
      </c>
      <c r="GE98" s="77" t="e">
        <f t="shared" si="97"/>
        <v>#REF!</v>
      </c>
      <c r="GF98" s="77" t="e">
        <f t="shared" si="97"/>
        <v>#REF!</v>
      </c>
      <c r="GG98" s="77" t="e">
        <f t="shared" si="97"/>
        <v>#REF!</v>
      </c>
      <c r="GH98" s="77" t="e">
        <f t="shared" si="97"/>
        <v>#REF!</v>
      </c>
      <c r="GI98" s="77" t="e">
        <f t="shared" si="97"/>
        <v>#REF!</v>
      </c>
      <c r="GJ98" s="77" t="e">
        <f t="shared" si="97"/>
        <v>#REF!</v>
      </c>
      <c r="GK98" s="77" t="e">
        <f t="shared" si="97"/>
        <v>#REF!</v>
      </c>
      <c r="GL98" s="77" t="e">
        <f t="shared" si="97"/>
        <v>#REF!</v>
      </c>
      <c r="GM98" s="77" t="e">
        <f t="shared" ref="GM98:HI98" si="98">GL98+GM97</f>
        <v>#REF!</v>
      </c>
      <c r="GN98" s="77" t="e">
        <f t="shared" si="98"/>
        <v>#REF!</v>
      </c>
      <c r="GO98" s="77" t="e">
        <f t="shared" si="98"/>
        <v>#REF!</v>
      </c>
      <c r="GP98" s="77" t="e">
        <f t="shared" si="98"/>
        <v>#REF!</v>
      </c>
      <c r="GQ98" s="77" t="e">
        <f t="shared" si="98"/>
        <v>#REF!</v>
      </c>
      <c r="GR98" s="77" t="e">
        <f t="shared" si="98"/>
        <v>#REF!</v>
      </c>
      <c r="GS98" s="77" t="e">
        <f t="shared" si="98"/>
        <v>#REF!</v>
      </c>
      <c r="GT98" s="77" t="e">
        <f t="shared" si="98"/>
        <v>#REF!</v>
      </c>
      <c r="GU98" s="77" t="e">
        <f t="shared" si="98"/>
        <v>#REF!</v>
      </c>
      <c r="GV98" s="77" t="e">
        <f t="shared" si="98"/>
        <v>#REF!</v>
      </c>
      <c r="GW98" s="77" t="e">
        <f t="shared" si="98"/>
        <v>#REF!</v>
      </c>
      <c r="GX98" s="77" t="e">
        <f t="shared" si="98"/>
        <v>#REF!</v>
      </c>
      <c r="GY98" s="77" t="e">
        <f t="shared" si="98"/>
        <v>#REF!</v>
      </c>
      <c r="GZ98" s="77" t="e">
        <f t="shared" si="98"/>
        <v>#REF!</v>
      </c>
      <c r="HA98" s="77" t="e">
        <f t="shared" si="98"/>
        <v>#REF!</v>
      </c>
      <c r="HB98" s="77" t="e">
        <f t="shared" si="98"/>
        <v>#REF!</v>
      </c>
      <c r="HC98" s="77" t="e">
        <f t="shared" si="98"/>
        <v>#REF!</v>
      </c>
      <c r="HD98" s="77" t="e">
        <f t="shared" si="98"/>
        <v>#REF!</v>
      </c>
      <c r="HE98" s="77" t="e">
        <f t="shared" si="98"/>
        <v>#REF!</v>
      </c>
      <c r="HF98" s="77" t="e">
        <f t="shared" si="98"/>
        <v>#REF!</v>
      </c>
      <c r="HG98" s="77" t="e">
        <f t="shared" si="98"/>
        <v>#REF!</v>
      </c>
      <c r="HH98" s="77" t="e">
        <f t="shared" si="98"/>
        <v>#REF!</v>
      </c>
      <c r="HI98" s="77" t="e">
        <f t="shared" si="98"/>
        <v>#REF!</v>
      </c>
    </row>
    <row r="99" spans="1:217" ht="13.8" x14ac:dyDescent="0.2">
      <c r="A99" s="28"/>
      <c r="D99" s="6"/>
    </row>
    <row r="100" spans="1:217" x14ac:dyDescent="0.2">
      <c r="A100" s="29" t="s">
        <v>270</v>
      </c>
      <c r="B100" s="77" t="e">
        <f>IF(AND(B98&lt;0,C98&gt;0),D$7,"-")</f>
        <v>#REF!</v>
      </c>
      <c r="C100" s="77" t="e">
        <f t="shared" ref="C100:BN100" si="99">IF(AND(B98&lt;0,C98&gt;0),C$7,"-")</f>
        <v>#REF!</v>
      </c>
      <c r="D100" s="79" t="e">
        <f t="shared" si="99"/>
        <v>#REF!</v>
      </c>
      <c r="E100" s="79" t="e">
        <f t="shared" si="99"/>
        <v>#REF!</v>
      </c>
      <c r="F100" s="79" t="e">
        <f t="shared" si="99"/>
        <v>#REF!</v>
      </c>
      <c r="G100" s="79" t="e">
        <f t="shared" si="99"/>
        <v>#REF!</v>
      </c>
      <c r="H100" s="79" t="e">
        <f t="shared" si="99"/>
        <v>#REF!</v>
      </c>
      <c r="I100" s="79" t="e">
        <f t="shared" si="99"/>
        <v>#REF!</v>
      </c>
      <c r="J100" s="79" t="e">
        <f t="shared" si="99"/>
        <v>#REF!</v>
      </c>
      <c r="K100" s="79" t="e">
        <f t="shared" si="99"/>
        <v>#REF!</v>
      </c>
      <c r="L100" s="79" t="e">
        <f t="shared" si="99"/>
        <v>#REF!</v>
      </c>
      <c r="M100" s="79" t="e">
        <f t="shared" si="99"/>
        <v>#REF!</v>
      </c>
      <c r="N100" s="79" t="e">
        <f t="shared" si="99"/>
        <v>#REF!</v>
      </c>
      <c r="O100" s="79" t="e">
        <f t="shared" si="99"/>
        <v>#REF!</v>
      </c>
      <c r="P100" s="79" t="e">
        <f t="shared" si="99"/>
        <v>#REF!</v>
      </c>
      <c r="Q100" s="79" t="e">
        <f t="shared" si="99"/>
        <v>#REF!</v>
      </c>
      <c r="R100" s="79" t="e">
        <f t="shared" si="99"/>
        <v>#REF!</v>
      </c>
      <c r="S100" s="79" t="e">
        <f t="shared" si="99"/>
        <v>#REF!</v>
      </c>
      <c r="T100" s="79" t="e">
        <f t="shared" si="99"/>
        <v>#REF!</v>
      </c>
      <c r="U100" s="79" t="e">
        <f t="shared" si="99"/>
        <v>#REF!</v>
      </c>
      <c r="V100" s="79" t="e">
        <f t="shared" si="99"/>
        <v>#REF!</v>
      </c>
      <c r="W100" s="79" t="e">
        <f t="shared" si="99"/>
        <v>#REF!</v>
      </c>
      <c r="X100" s="79" t="e">
        <f t="shared" si="99"/>
        <v>#REF!</v>
      </c>
      <c r="Y100" s="79" t="e">
        <f t="shared" si="99"/>
        <v>#REF!</v>
      </c>
      <c r="Z100" s="79" t="e">
        <f t="shared" si="99"/>
        <v>#REF!</v>
      </c>
      <c r="AA100" s="79" t="e">
        <f t="shared" si="99"/>
        <v>#REF!</v>
      </c>
      <c r="AB100" s="79" t="e">
        <f t="shared" si="99"/>
        <v>#REF!</v>
      </c>
      <c r="AC100" s="79" t="e">
        <f t="shared" si="99"/>
        <v>#REF!</v>
      </c>
      <c r="AD100" s="79" t="e">
        <f t="shared" si="99"/>
        <v>#REF!</v>
      </c>
      <c r="AE100" s="79" t="e">
        <f t="shared" si="99"/>
        <v>#REF!</v>
      </c>
      <c r="AF100" s="79" t="e">
        <f t="shared" si="99"/>
        <v>#REF!</v>
      </c>
      <c r="AG100" s="79" t="e">
        <f t="shared" si="99"/>
        <v>#REF!</v>
      </c>
      <c r="AH100" s="79" t="e">
        <f t="shared" si="99"/>
        <v>#REF!</v>
      </c>
      <c r="AI100" s="79" t="e">
        <f t="shared" si="99"/>
        <v>#REF!</v>
      </c>
      <c r="AJ100" s="79" t="e">
        <f t="shared" si="99"/>
        <v>#REF!</v>
      </c>
      <c r="AK100" s="79" t="e">
        <f t="shared" si="99"/>
        <v>#REF!</v>
      </c>
      <c r="AL100" s="79" t="e">
        <f t="shared" si="99"/>
        <v>#REF!</v>
      </c>
      <c r="AM100" s="79" t="e">
        <f t="shared" si="99"/>
        <v>#REF!</v>
      </c>
      <c r="AN100" s="79" t="e">
        <f t="shared" si="99"/>
        <v>#REF!</v>
      </c>
      <c r="AO100" s="79" t="e">
        <f t="shared" si="99"/>
        <v>#REF!</v>
      </c>
      <c r="AP100" s="79" t="e">
        <f t="shared" si="99"/>
        <v>#REF!</v>
      </c>
      <c r="AQ100" s="79" t="e">
        <f t="shared" si="99"/>
        <v>#REF!</v>
      </c>
      <c r="AR100" s="79" t="e">
        <f t="shared" si="99"/>
        <v>#REF!</v>
      </c>
      <c r="AS100" s="79" t="e">
        <f t="shared" si="99"/>
        <v>#REF!</v>
      </c>
      <c r="AT100" s="79" t="e">
        <f t="shared" si="99"/>
        <v>#REF!</v>
      </c>
      <c r="AU100" s="79" t="e">
        <f t="shared" si="99"/>
        <v>#REF!</v>
      </c>
      <c r="AV100" s="79" t="e">
        <f t="shared" si="99"/>
        <v>#REF!</v>
      </c>
      <c r="AW100" s="79" t="e">
        <f t="shared" si="99"/>
        <v>#REF!</v>
      </c>
      <c r="AX100" s="79" t="e">
        <f t="shared" si="99"/>
        <v>#REF!</v>
      </c>
      <c r="AY100" s="79" t="e">
        <f t="shared" si="99"/>
        <v>#REF!</v>
      </c>
      <c r="AZ100" s="79" t="e">
        <f t="shared" si="99"/>
        <v>#REF!</v>
      </c>
      <c r="BA100" s="79" t="e">
        <f t="shared" si="99"/>
        <v>#REF!</v>
      </c>
      <c r="BB100" s="79" t="e">
        <f t="shared" si="99"/>
        <v>#REF!</v>
      </c>
      <c r="BC100" s="79" t="e">
        <f t="shared" si="99"/>
        <v>#REF!</v>
      </c>
      <c r="BD100" s="79" t="e">
        <f t="shared" si="99"/>
        <v>#REF!</v>
      </c>
      <c r="BE100" s="79" t="e">
        <f t="shared" si="99"/>
        <v>#REF!</v>
      </c>
      <c r="BF100" s="79" t="e">
        <f t="shared" si="99"/>
        <v>#REF!</v>
      </c>
      <c r="BG100" s="79" t="e">
        <f t="shared" si="99"/>
        <v>#REF!</v>
      </c>
      <c r="BH100" s="79" t="e">
        <f t="shared" si="99"/>
        <v>#REF!</v>
      </c>
      <c r="BI100" s="79" t="e">
        <f t="shared" si="99"/>
        <v>#REF!</v>
      </c>
      <c r="BJ100" s="79" t="e">
        <f t="shared" si="99"/>
        <v>#REF!</v>
      </c>
      <c r="BK100" s="79" t="e">
        <f t="shared" si="99"/>
        <v>#REF!</v>
      </c>
      <c r="BL100" s="79" t="e">
        <f t="shared" si="99"/>
        <v>#REF!</v>
      </c>
      <c r="BM100" s="79" t="e">
        <f t="shared" si="99"/>
        <v>#REF!</v>
      </c>
      <c r="BN100" s="79" t="e">
        <f t="shared" si="99"/>
        <v>#REF!</v>
      </c>
      <c r="BO100" s="79" t="e">
        <f t="shared" ref="BO100:DZ100" si="100">IF(AND(BN98&lt;0,BO98&gt;0),BO$7,"-")</f>
        <v>#REF!</v>
      </c>
      <c r="BP100" s="79" t="e">
        <f t="shared" si="100"/>
        <v>#REF!</v>
      </c>
      <c r="BQ100" s="79" t="e">
        <f t="shared" si="100"/>
        <v>#REF!</v>
      </c>
      <c r="BR100" s="79" t="e">
        <f t="shared" si="100"/>
        <v>#REF!</v>
      </c>
      <c r="BS100" s="79" t="e">
        <f t="shared" si="100"/>
        <v>#REF!</v>
      </c>
      <c r="BT100" s="79" t="e">
        <f t="shared" si="100"/>
        <v>#REF!</v>
      </c>
      <c r="BU100" s="79" t="e">
        <f t="shared" si="100"/>
        <v>#REF!</v>
      </c>
      <c r="BV100" s="79" t="e">
        <f t="shared" si="100"/>
        <v>#REF!</v>
      </c>
      <c r="BW100" s="79" t="e">
        <f t="shared" si="100"/>
        <v>#REF!</v>
      </c>
      <c r="BX100" s="79" t="e">
        <f t="shared" si="100"/>
        <v>#REF!</v>
      </c>
      <c r="BY100" s="79" t="e">
        <f t="shared" si="100"/>
        <v>#REF!</v>
      </c>
      <c r="BZ100" s="79" t="e">
        <f t="shared" si="100"/>
        <v>#REF!</v>
      </c>
      <c r="CA100" s="79" t="e">
        <f t="shared" si="100"/>
        <v>#REF!</v>
      </c>
      <c r="CB100" s="79" t="e">
        <f t="shared" si="100"/>
        <v>#REF!</v>
      </c>
      <c r="CC100" s="79" t="e">
        <f t="shared" si="100"/>
        <v>#REF!</v>
      </c>
      <c r="CD100" s="79" t="e">
        <f t="shared" si="100"/>
        <v>#REF!</v>
      </c>
      <c r="CE100" s="79" t="e">
        <f t="shared" si="100"/>
        <v>#REF!</v>
      </c>
      <c r="CF100" s="79" t="e">
        <f t="shared" si="100"/>
        <v>#REF!</v>
      </c>
      <c r="CG100" s="79" t="e">
        <f t="shared" si="100"/>
        <v>#REF!</v>
      </c>
      <c r="CH100" s="79" t="e">
        <f t="shared" si="100"/>
        <v>#REF!</v>
      </c>
      <c r="CI100" s="79" t="e">
        <f t="shared" si="100"/>
        <v>#REF!</v>
      </c>
      <c r="CJ100" s="79" t="e">
        <f t="shared" si="100"/>
        <v>#REF!</v>
      </c>
      <c r="CK100" s="79" t="e">
        <f t="shared" si="100"/>
        <v>#REF!</v>
      </c>
      <c r="CL100" s="79" t="e">
        <f t="shared" si="100"/>
        <v>#REF!</v>
      </c>
      <c r="CM100" s="79" t="e">
        <f t="shared" si="100"/>
        <v>#REF!</v>
      </c>
      <c r="CN100" s="79" t="e">
        <f t="shared" si="100"/>
        <v>#REF!</v>
      </c>
      <c r="CO100" s="79" t="e">
        <f t="shared" si="100"/>
        <v>#REF!</v>
      </c>
      <c r="CP100" s="79" t="e">
        <f t="shared" si="100"/>
        <v>#REF!</v>
      </c>
      <c r="CQ100" s="79" t="e">
        <f t="shared" si="100"/>
        <v>#REF!</v>
      </c>
      <c r="CR100" s="79" t="e">
        <f t="shared" si="100"/>
        <v>#REF!</v>
      </c>
      <c r="CS100" s="79" t="e">
        <f t="shared" si="100"/>
        <v>#REF!</v>
      </c>
      <c r="CT100" s="79" t="e">
        <f t="shared" si="100"/>
        <v>#REF!</v>
      </c>
      <c r="CU100" s="79" t="e">
        <f t="shared" si="100"/>
        <v>#REF!</v>
      </c>
      <c r="CV100" s="79" t="e">
        <f t="shared" si="100"/>
        <v>#REF!</v>
      </c>
      <c r="CW100" s="79" t="e">
        <f t="shared" si="100"/>
        <v>#REF!</v>
      </c>
      <c r="CX100" s="79" t="e">
        <f t="shared" si="100"/>
        <v>#REF!</v>
      </c>
      <c r="CY100" s="79" t="e">
        <f t="shared" si="100"/>
        <v>#REF!</v>
      </c>
      <c r="CZ100" s="79" t="e">
        <f t="shared" si="100"/>
        <v>#REF!</v>
      </c>
      <c r="DA100" s="79" t="e">
        <f t="shared" si="100"/>
        <v>#REF!</v>
      </c>
      <c r="DB100" s="79" t="e">
        <f t="shared" si="100"/>
        <v>#REF!</v>
      </c>
      <c r="DC100" s="79" t="e">
        <f t="shared" si="100"/>
        <v>#REF!</v>
      </c>
      <c r="DD100" s="79" t="e">
        <f t="shared" si="100"/>
        <v>#REF!</v>
      </c>
      <c r="DE100" s="79" t="e">
        <f t="shared" si="100"/>
        <v>#REF!</v>
      </c>
      <c r="DF100" s="79" t="e">
        <f t="shared" si="100"/>
        <v>#REF!</v>
      </c>
      <c r="DG100" s="79" t="e">
        <f t="shared" si="100"/>
        <v>#REF!</v>
      </c>
      <c r="DH100" s="79" t="e">
        <f t="shared" si="100"/>
        <v>#REF!</v>
      </c>
      <c r="DI100" s="79" t="e">
        <f t="shared" si="100"/>
        <v>#REF!</v>
      </c>
      <c r="DJ100" s="79" t="e">
        <f t="shared" si="100"/>
        <v>#REF!</v>
      </c>
      <c r="DK100" s="79" t="e">
        <f t="shared" si="100"/>
        <v>#REF!</v>
      </c>
      <c r="DL100" s="79" t="e">
        <f t="shared" si="100"/>
        <v>#REF!</v>
      </c>
      <c r="DM100" s="79" t="e">
        <f t="shared" si="100"/>
        <v>#REF!</v>
      </c>
      <c r="DN100" s="79" t="e">
        <f t="shared" si="100"/>
        <v>#REF!</v>
      </c>
      <c r="DO100" s="79" t="e">
        <f t="shared" si="100"/>
        <v>#REF!</v>
      </c>
      <c r="DP100" s="79" t="e">
        <f t="shared" si="100"/>
        <v>#REF!</v>
      </c>
      <c r="DQ100" s="79" t="e">
        <f t="shared" si="100"/>
        <v>#REF!</v>
      </c>
      <c r="DR100" s="79" t="e">
        <f t="shared" si="100"/>
        <v>#REF!</v>
      </c>
      <c r="DS100" s="79" t="e">
        <f t="shared" si="100"/>
        <v>#REF!</v>
      </c>
      <c r="DT100" s="79" t="e">
        <f t="shared" si="100"/>
        <v>#REF!</v>
      </c>
      <c r="DU100" s="79" t="e">
        <f t="shared" si="100"/>
        <v>#REF!</v>
      </c>
      <c r="DV100" s="79" t="e">
        <f t="shared" si="100"/>
        <v>#REF!</v>
      </c>
      <c r="DW100" s="79" t="e">
        <f t="shared" si="100"/>
        <v>#REF!</v>
      </c>
      <c r="DX100" s="79" t="e">
        <f t="shared" si="100"/>
        <v>#REF!</v>
      </c>
      <c r="DY100" s="79" t="e">
        <f t="shared" si="100"/>
        <v>#REF!</v>
      </c>
      <c r="DZ100" s="79" t="e">
        <f t="shared" si="100"/>
        <v>#REF!</v>
      </c>
      <c r="EA100" s="79" t="e">
        <f t="shared" ref="EA100:GL100" si="101">IF(AND(DZ98&lt;0,EA98&gt;0),EA$7,"-")</f>
        <v>#REF!</v>
      </c>
      <c r="EB100" s="79" t="e">
        <f t="shared" si="101"/>
        <v>#REF!</v>
      </c>
      <c r="EC100" s="79" t="e">
        <f t="shared" si="101"/>
        <v>#REF!</v>
      </c>
      <c r="ED100" s="79" t="e">
        <f t="shared" si="101"/>
        <v>#REF!</v>
      </c>
      <c r="EE100" s="79" t="e">
        <f t="shared" si="101"/>
        <v>#REF!</v>
      </c>
      <c r="EF100" s="79" t="e">
        <f t="shared" si="101"/>
        <v>#REF!</v>
      </c>
      <c r="EG100" s="79" t="e">
        <f t="shared" si="101"/>
        <v>#REF!</v>
      </c>
      <c r="EH100" s="79" t="e">
        <f t="shared" si="101"/>
        <v>#REF!</v>
      </c>
      <c r="EI100" s="79" t="e">
        <f t="shared" si="101"/>
        <v>#REF!</v>
      </c>
      <c r="EJ100" s="79" t="e">
        <f t="shared" si="101"/>
        <v>#REF!</v>
      </c>
      <c r="EK100" s="79" t="e">
        <f t="shared" si="101"/>
        <v>#REF!</v>
      </c>
      <c r="EL100" s="79" t="e">
        <f t="shared" si="101"/>
        <v>#REF!</v>
      </c>
      <c r="EM100" s="79" t="e">
        <f t="shared" si="101"/>
        <v>#REF!</v>
      </c>
      <c r="EN100" s="79" t="e">
        <f t="shared" si="101"/>
        <v>#REF!</v>
      </c>
      <c r="EO100" s="79" t="e">
        <f t="shared" si="101"/>
        <v>#REF!</v>
      </c>
      <c r="EP100" s="79" t="e">
        <f t="shared" si="101"/>
        <v>#REF!</v>
      </c>
      <c r="EQ100" s="79" t="e">
        <f t="shared" si="101"/>
        <v>#REF!</v>
      </c>
      <c r="ER100" s="79" t="e">
        <f t="shared" si="101"/>
        <v>#REF!</v>
      </c>
      <c r="ES100" s="79" t="e">
        <f t="shared" si="101"/>
        <v>#REF!</v>
      </c>
      <c r="ET100" s="79" t="e">
        <f t="shared" si="101"/>
        <v>#REF!</v>
      </c>
      <c r="EU100" s="79" t="e">
        <f t="shared" si="101"/>
        <v>#REF!</v>
      </c>
      <c r="EV100" s="79" t="e">
        <f t="shared" si="101"/>
        <v>#REF!</v>
      </c>
      <c r="EW100" s="79" t="e">
        <f t="shared" si="101"/>
        <v>#REF!</v>
      </c>
      <c r="EX100" s="79" t="e">
        <f t="shared" si="101"/>
        <v>#REF!</v>
      </c>
      <c r="EY100" s="79" t="e">
        <f t="shared" si="101"/>
        <v>#REF!</v>
      </c>
      <c r="EZ100" s="79" t="e">
        <f t="shared" si="101"/>
        <v>#REF!</v>
      </c>
      <c r="FA100" s="79" t="e">
        <f t="shared" si="101"/>
        <v>#REF!</v>
      </c>
      <c r="FB100" s="79" t="e">
        <f t="shared" si="101"/>
        <v>#REF!</v>
      </c>
      <c r="FC100" s="79" t="e">
        <f t="shared" si="101"/>
        <v>#REF!</v>
      </c>
      <c r="FD100" s="79" t="e">
        <f t="shared" si="101"/>
        <v>#REF!</v>
      </c>
      <c r="FE100" s="79" t="e">
        <f t="shared" si="101"/>
        <v>#REF!</v>
      </c>
      <c r="FF100" s="79" t="e">
        <f t="shared" si="101"/>
        <v>#REF!</v>
      </c>
      <c r="FG100" s="79" t="e">
        <f t="shared" si="101"/>
        <v>#REF!</v>
      </c>
      <c r="FH100" s="79" t="e">
        <f t="shared" si="101"/>
        <v>#REF!</v>
      </c>
      <c r="FI100" s="79" t="e">
        <f t="shared" si="101"/>
        <v>#REF!</v>
      </c>
      <c r="FJ100" s="79" t="e">
        <f t="shared" si="101"/>
        <v>#REF!</v>
      </c>
      <c r="FK100" s="79" t="e">
        <f t="shared" si="101"/>
        <v>#REF!</v>
      </c>
      <c r="FL100" s="79" t="e">
        <f t="shared" si="101"/>
        <v>#REF!</v>
      </c>
      <c r="FM100" s="79" t="e">
        <f t="shared" si="101"/>
        <v>#REF!</v>
      </c>
      <c r="FN100" s="79" t="e">
        <f t="shared" si="101"/>
        <v>#REF!</v>
      </c>
      <c r="FO100" s="79" t="e">
        <f t="shared" si="101"/>
        <v>#REF!</v>
      </c>
      <c r="FP100" s="79" t="e">
        <f t="shared" si="101"/>
        <v>#REF!</v>
      </c>
      <c r="FQ100" s="79" t="e">
        <f t="shared" si="101"/>
        <v>#REF!</v>
      </c>
      <c r="FR100" s="79" t="e">
        <f t="shared" si="101"/>
        <v>#REF!</v>
      </c>
      <c r="FS100" s="79" t="e">
        <f t="shared" si="101"/>
        <v>#REF!</v>
      </c>
      <c r="FT100" s="79" t="e">
        <f t="shared" si="101"/>
        <v>#REF!</v>
      </c>
      <c r="FU100" s="79" t="e">
        <f t="shared" si="101"/>
        <v>#REF!</v>
      </c>
      <c r="FV100" s="79" t="e">
        <f t="shared" si="101"/>
        <v>#REF!</v>
      </c>
      <c r="FW100" s="79" t="e">
        <f t="shared" si="101"/>
        <v>#REF!</v>
      </c>
      <c r="FX100" s="79" t="e">
        <f t="shared" si="101"/>
        <v>#REF!</v>
      </c>
      <c r="FY100" s="79" t="e">
        <f t="shared" si="101"/>
        <v>#REF!</v>
      </c>
      <c r="FZ100" s="79" t="e">
        <f t="shared" si="101"/>
        <v>#REF!</v>
      </c>
      <c r="GA100" s="79" t="e">
        <f t="shared" si="101"/>
        <v>#REF!</v>
      </c>
      <c r="GB100" s="79" t="e">
        <f t="shared" si="101"/>
        <v>#REF!</v>
      </c>
      <c r="GC100" s="79" t="e">
        <f t="shared" si="101"/>
        <v>#REF!</v>
      </c>
      <c r="GD100" s="79" t="e">
        <f t="shared" si="101"/>
        <v>#REF!</v>
      </c>
      <c r="GE100" s="79" t="e">
        <f t="shared" si="101"/>
        <v>#REF!</v>
      </c>
      <c r="GF100" s="79" t="e">
        <f t="shared" si="101"/>
        <v>#REF!</v>
      </c>
      <c r="GG100" s="79" t="e">
        <f t="shared" si="101"/>
        <v>#REF!</v>
      </c>
      <c r="GH100" s="79" t="e">
        <f t="shared" si="101"/>
        <v>#REF!</v>
      </c>
      <c r="GI100" s="79" t="e">
        <f t="shared" si="101"/>
        <v>#REF!</v>
      </c>
      <c r="GJ100" s="79" t="e">
        <f t="shared" si="101"/>
        <v>#REF!</v>
      </c>
      <c r="GK100" s="79" t="e">
        <f t="shared" si="101"/>
        <v>#REF!</v>
      </c>
      <c r="GL100" s="79" t="e">
        <f t="shared" si="101"/>
        <v>#REF!</v>
      </c>
      <c r="GM100" s="79" t="e">
        <f t="shared" ref="GM100:HI100" si="102">IF(AND(GL98&lt;0,GM98&gt;0),GM$7,"-")</f>
        <v>#REF!</v>
      </c>
      <c r="GN100" s="79" t="e">
        <f t="shared" si="102"/>
        <v>#REF!</v>
      </c>
      <c r="GO100" s="79" t="e">
        <f t="shared" si="102"/>
        <v>#REF!</v>
      </c>
      <c r="GP100" s="79" t="e">
        <f t="shared" si="102"/>
        <v>#REF!</v>
      </c>
      <c r="GQ100" s="79" t="e">
        <f t="shared" si="102"/>
        <v>#REF!</v>
      </c>
      <c r="GR100" s="79" t="e">
        <f t="shared" si="102"/>
        <v>#REF!</v>
      </c>
      <c r="GS100" s="79" t="e">
        <f t="shared" si="102"/>
        <v>#REF!</v>
      </c>
      <c r="GT100" s="79" t="e">
        <f t="shared" si="102"/>
        <v>#REF!</v>
      </c>
      <c r="GU100" s="79" t="e">
        <f t="shared" si="102"/>
        <v>#REF!</v>
      </c>
      <c r="GV100" s="79" t="e">
        <f t="shared" si="102"/>
        <v>#REF!</v>
      </c>
      <c r="GW100" s="79" t="e">
        <f t="shared" si="102"/>
        <v>#REF!</v>
      </c>
      <c r="GX100" s="79" t="e">
        <f t="shared" si="102"/>
        <v>#REF!</v>
      </c>
      <c r="GY100" s="79" t="e">
        <f t="shared" si="102"/>
        <v>#REF!</v>
      </c>
      <c r="GZ100" s="79" t="e">
        <f t="shared" si="102"/>
        <v>#REF!</v>
      </c>
      <c r="HA100" s="79" t="e">
        <f t="shared" si="102"/>
        <v>#REF!</v>
      </c>
      <c r="HB100" s="79" t="e">
        <f t="shared" si="102"/>
        <v>#REF!</v>
      </c>
      <c r="HC100" s="79" t="e">
        <f t="shared" si="102"/>
        <v>#REF!</v>
      </c>
      <c r="HD100" s="79" t="e">
        <f t="shared" si="102"/>
        <v>#REF!</v>
      </c>
      <c r="HE100" s="79" t="e">
        <f t="shared" si="102"/>
        <v>#REF!</v>
      </c>
      <c r="HF100" s="79" t="e">
        <f t="shared" si="102"/>
        <v>#REF!</v>
      </c>
      <c r="HG100" s="79" t="e">
        <f t="shared" si="102"/>
        <v>#REF!</v>
      </c>
      <c r="HH100" s="79" t="e">
        <f t="shared" si="102"/>
        <v>#REF!</v>
      </c>
      <c r="HI100" s="79" t="e">
        <f t="shared" si="102"/>
        <v>#REF!</v>
      </c>
    </row>
    <row r="101" spans="1:217" ht="13.8" x14ac:dyDescent="0.2">
      <c r="A101" s="86" t="s">
        <v>271</v>
      </c>
      <c r="B101" s="87" t="e">
        <f>SMALL(B100:HI100,1)</f>
        <v>#REF!</v>
      </c>
      <c r="D101" s="6"/>
    </row>
    <row r="102" spans="1:217" x14ac:dyDescent="0.2">
      <c r="A102" s="88" t="s">
        <v>5</v>
      </c>
      <c r="B102" s="90" t="e">
        <f>IRR(B97:HI97,1%)</f>
        <v>#VALUE!</v>
      </c>
      <c r="C102" s="91"/>
    </row>
    <row r="103" spans="1:217" x14ac:dyDescent="0.2">
      <c r="A103" s="89" t="s">
        <v>1</v>
      </c>
      <c r="B103" s="105" t="e">
        <f>NPV((POWER(1+_xlfn.SINGLE(wacc),1/12)-1),B97:HI97)</f>
        <v>#REF!</v>
      </c>
    </row>
  </sheetData>
  <conditionalFormatting sqref="A6:A10">
    <cfRule type="cellIs" dxfId="57" priority="10" operator="lessThan">
      <formula>0</formula>
    </cfRule>
  </conditionalFormatting>
  <conditionalFormatting sqref="A12">
    <cfRule type="cellIs" dxfId="56" priority="9" operator="lessThan">
      <formula>0</formula>
    </cfRule>
  </conditionalFormatting>
  <conditionalFormatting sqref="A34">
    <cfRule type="cellIs" dxfId="55" priority="6" operator="lessThan">
      <formula>0</formula>
    </cfRule>
  </conditionalFormatting>
  <conditionalFormatting sqref="A41">
    <cfRule type="cellIs" dxfId="54" priority="8" operator="lessThan">
      <formula>0</formula>
    </cfRule>
  </conditionalFormatting>
  <conditionalFormatting sqref="A43">
    <cfRule type="cellIs" dxfId="53" priority="7" operator="lessThan">
      <formula>0</formula>
    </cfRule>
  </conditionalFormatting>
  <conditionalFormatting sqref="A53:A60">
    <cfRule type="cellIs" dxfId="52" priority="3" operator="lessThan">
      <formula>0</formula>
    </cfRule>
  </conditionalFormatting>
  <conditionalFormatting sqref="A65">
    <cfRule type="cellIs" dxfId="51" priority="5" operator="lessThan">
      <formula>0</formula>
    </cfRule>
  </conditionalFormatting>
  <conditionalFormatting sqref="A67">
    <cfRule type="cellIs" dxfId="50" priority="4" operator="lessThan">
      <formula>0</formula>
    </cfRule>
  </conditionalFormatting>
  <conditionalFormatting sqref="A91">
    <cfRule type="cellIs" dxfId="49" priority="2" operator="lessThan">
      <formula>0</formula>
    </cfRule>
  </conditionalFormatting>
  <conditionalFormatting sqref="A94:A103">
    <cfRule type="cellIs" dxfId="48" priority="1" operator="lessThan">
      <formula>0</formula>
    </cfRule>
  </conditionalFormatting>
  <dataValidations count="1">
    <dataValidation type="list" allowBlank="1" showInputMessage="1" showErrorMessage="1" sqref="B9:HI9" xr:uid="{B11CE2FB-8939-45F7-A05F-5A0F4B433677}">
      <formula1>"REAL, PRESUMIDO"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4DA0E-C704-48EA-B555-845ADAA7341A}">
  <sheetPr codeName="Planilha9">
    <tabColor theme="8" tint="-0.499984740745262"/>
    <pageSetUpPr fitToPage="1"/>
  </sheetPr>
  <dimension ref="A1:H125"/>
  <sheetViews>
    <sheetView zoomScaleNormal="100" zoomScaleSheetLayoutView="85" workbookViewId="0">
      <selection activeCell="B103" sqref="B103"/>
    </sheetView>
  </sheetViews>
  <sheetFormatPr defaultRowHeight="14.4" x14ac:dyDescent="0.3"/>
  <cols>
    <col min="1" max="6" width="19.109375" style="63" customWidth="1"/>
    <col min="8" max="8" width="10.5546875" bestFit="1" customWidth="1"/>
  </cols>
  <sheetData>
    <row r="1" spans="1:8" ht="15.75" customHeight="1" x14ac:dyDescent="0.3"/>
    <row r="2" spans="1:8" ht="15.75" customHeight="1" x14ac:dyDescent="0.3"/>
    <row r="3" spans="1:8" ht="15.75" customHeight="1" x14ac:dyDescent="0.3"/>
    <row r="4" spans="1:8" ht="15.75" customHeight="1" x14ac:dyDescent="0.3"/>
    <row r="5" spans="1:8" s="9" customFormat="1" ht="15.75" customHeight="1" x14ac:dyDescent="0.3">
      <c r="A5" s="15" t="s">
        <v>154</v>
      </c>
      <c r="B5" s="15" t="s">
        <v>155</v>
      </c>
      <c r="C5" s="15" t="s">
        <v>393</v>
      </c>
      <c r="D5" s="15" t="s">
        <v>157</v>
      </c>
      <c r="E5" s="15" t="s">
        <v>158</v>
      </c>
      <c r="F5" s="15" t="s">
        <v>159</v>
      </c>
    </row>
    <row r="6" spans="1:8" s="9" customFormat="1" ht="15.75" customHeight="1" x14ac:dyDescent="0.3">
      <c r="A6" s="14">
        <v>1</v>
      </c>
      <c r="B6" s="68">
        <f>_xlfn.SINGLE(Alavanca)*'CMM1 - AUX CALC'!B$67</f>
        <v>0</v>
      </c>
      <c r="C6" s="68">
        <v>0</v>
      </c>
      <c r="D6" s="68">
        <v>0</v>
      </c>
      <c r="E6" s="68">
        <v>0</v>
      </c>
      <c r="F6" s="68">
        <f>B6</f>
        <v>0</v>
      </c>
      <c r="H6" s="69"/>
    </row>
    <row r="7" spans="1:8" s="9" customFormat="1" ht="15.75" customHeight="1" x14ac:dyDescent="0.3">
      <c r="A7" s="14">
        <v>2</v>
      </c>
      <c r="B7" s="68">
        <f>_xlfn.SINGLE(Alavanca)*'CMM1 - AUX CALC'!$C$67</f>
        <v>0</v>
      </c>
      <c r="C7" s="68">
        <f t="shared" ref="C7:C70" si="0">_xlfn.SINGLE(juros_financ)*F6</f>
        <v>0</v>
      </c>
      <c r="D7" s="68">
        <f t="shared" ref="D7:D29" si="1">C7</f>
        <v>0</v>
      </c>
      <c r="E7" s="68">
        <f t="shared" ref="E7:E70" si="2">D7-C7</f>
        <v>0</v>
      </c>
      <c r="F7" s="68">
        <f t="shared" ref="F7:F70" si="3">F6+B7-E7</f>
        <v>0</v>
      </c>
    </row>
    <row r="8" spans="1:8" s="9" customFormat="1" ht="15.75" customHeight="1" x14ac:dyDescent="0.3">
      <c r="A8" s="14">
        <v>3</v>
      </c>
      <c r="B8" s="68">
        <f>_xlfn.SINGLE(Alavanca)*'CMM1 - AUX CALC'!$D$67</f>
        <v>0</v>
      </c>
      <c r="C8" s="68">
        <f t="shared" si="0"/>
        <v>0</v>
      </c>
      <c r="D8" s="68">
        <f t="shared" si="1"/>
        <v>0</v>
      </c>
      <c r="E8" s="68">
        <f t="shared" si="2"/>
        <v>0</v>
      </c>
      <c r="F8" s="68">
        <f t="shared" si="3"/>
        <v>0</v>
      </c>
    </row>
    <row r="9" spans="1:8" s="9" customFormat="1" ht="15.75" customHeight="1" x14ac:dyDescent="0.3">
      <c r="A9" s="14">
        <v>4</v>
      </c>
      <c r="B9" s="68">
        <f>_xlfn.SINGLE(Alavanca)*'CMM1 - AUX CALC'!$E$67</f>
        <v>0</v>
      </c>
      <c r="C9" s="68">
        <f t="shared" si="0"/>
        <v>0</v>
      </c>
      <c r="D9" s="68">
        <f t="shared" si="1"/>
        <v>0</v>
      </c>
      <c r="E9" s="68">
        <f t="shared" si="2"/>
        <v>0</v>
      </c>
      <c r="F9" s="68">
        <f t="shared" si="3"/>
        <v>0</v>
      </c>
    </row>
    <row r="10" spans="1:8" s="9" customFormat="1" ht="15.75" customHeight="1" x14ac:dyDescent="0.3">
      <c r="A10" s="14">
        <v>5</v>
      </c>
      <c r="B10" s="68">
        <f>_xlfn.SINGLE(Alavanca)*'CMM1 - AUX CALC'!$F$67</f>
        <v>0</v>
      </c>
      <c r="C10" s="68">
        <f t="shared" si="0"/>
        <v>0</v>
      </c>
      <c r="D10" s="68">
        <f t="shared" si="1"/>
        <v>0</v>
      </c>
      <c r="E10" s="68">
        <f t="shared" si="2"/>
        <v>0</v>
      </c>
      <c r="F10" s="68">
        <f t="shared" si="3"/>
        <v>0</v>
      </c>
    </row>
    <row r="11" spans="1:8" s="9" customFormat="1" ht="15.75" customHeight="1" x14ac:dyDescent="0.3">
      <c r="A11" s="14">
        <v>6</v>
      </c>
      <c r="B11" s="68">
        <f>_xlfn.SINGLE(Alavanca)*'CMM1 - AUX CALC'!$G$67</f>
        <v>0</v>
      </c>
      <c r="C11" s="68">
        <f t="shared" si="0"/>
        <v>0</v>
      </c>
      <c r="D11" s="68">
        <f t="shared" si="1"/>
        <v>0</v>
      </c>
      <c r="E11" s="68">
        <f t="shared" si="2"/>
        <v>0</v>
      </c>
      <c r="F11" s="68">
        <f t="shared" si="3"/>
        <v>0</v>
      </c>
    </row>
    <row r="12" spans="1:8" s="9" customFormat="1" ht="15.75" customHeight="1" x14ac:dyDescent="0.3">
      <c r="A12" s="14">
        <v>7</v>
      </c>
      <c r="B12" s="68" t="e">
        <f>_xlfn.SINGLE(Alavanca)*'CMM1 - AUX CALC'!$H$67</f>
        <v>#REF!</v>
      </c>
      <c r="C12" s="68">
        <f t="shared" si="0"/>
        <v>0</v>
      </c>
      <c r="D12" s="68">
        <f t="shared" si="1"/>
        <v>0</v>
      </c>
      <c r="E12" s="68">
        <f t="shared" si="2"/>
        <v>0</v>
      </c>
      <c r="F12" s="68" t="e">
        <f t="shared" si="3"/>
        <v>#REF!</v>
      </c>
    </row>
    <row r="13" spans="1:8" s="9" customFormat="1" ht="15.75" customHeight="1" x14ac:dyDescent="0.3">
      <c r="A13" s="14">
        <v>8</v>
      </c>
      <c r="B13" s="68" t="e">
        <f>_xlfn.SINGLE(Alavanca)*'CMM1 - AUX CALC'!$I$67</f>
        <v>#REF!</v>
      </c>
      <c r="C13" s="68" t="e">
        <f t="shared" si="0"/>
        <v>#REF!</v>
      </c>
      <c r="D13" s="68" t="e">
        <f t="shared" si="1"/>
        <v>#REF!</v>
      </c>
      <c r="E13" s="68" t="e">
        <f t="shared" si="2"/>
        <v>#REF!</v>
      </c>
      <c r="F13" s="68" t="e">
        <f t="shared" si="3"/>
        <v>#REF!</v>
      </c>
    </row>
    <row r="14" spans="1:8" s="9" customFormat="1" ht="15.75" customHeight="1" x14ac:dyDescent="0.3">
      <c r="A14" s="14">
        <v>9</v>
      </c>
      <c r="B14" s="68" t="e">
        <f>_xlfn.SINGLE(Alavanca)*'CMM1 - AUX CALC'!$J$67</f>
        <v>#REF!</v>
      </c>
      <c r="C14" s="68" t="e">
        <f t="shared" si="0"/>
        <v>#REF!</v>
      </c>
      <c r="D14" s="68" t="e">
        <f t="shared" si="1"/>
        <v>#REF!</v>
      </c>
      <c r="E14" s="68" t="e">
        <f t="shared" si="2"/>
        <v>#REF!</v>
      </c>
      <c r="F14" s="68" t="e">
        <f t="shared" si="3"/>
        <v>#REF!</v>
      </c>
    </row>
    <row r="15" spans="1:8" s="9" customFormat="1" ht="15.75" customHeight="1" x14ac:dyDescent="0.3">
      <c r="A15" s="14">
        <v>10</v>
      </c>
      <c r="B15" s="68" t="e">
        <f>_xlfn.SINGLE(Alavanca)*'CMM1 - AUX CALC'!$K$67</f>
        <v>#REF!</v>
      </c>
      <c r="C15" s="68" t="e">
        <f t="shared" si="0"/>
        <v>#REF!</v>
      </c>
      <c r="D15" s="68" t="e">
        <f t="shared" si="1"/>
        <v>#REF!</v>
      </c>
      <c r="E15" s="68" t="e">
        <f t="shared" si="2"/>
        <v>#REF!</v>
      </c>
      <c r="F15" s="68" t="e">
        <f t="shared" si="3"/>
        <v>#REF!</v>
      </c>
    </row>
    <row r="16" spans="1:8" s="9" customFormat="1" ht="15.75" customHeight="1" x14ac:dyDescent="0.3">
      <c r="A16" s="14">
        <v>11</v>
      </c>
      <c r="B16" s="68" t="e">
        <f>_xlfn.SINGLE(Alavanca)*'CMM1 - AUX CALC'!$L$67</f>
        <v>#REF!</v>
      </c>
      <c r="C16" s="68" t="e">
        <f t="shared" si="0"/>
        <v>#REF!</v>
      </c>
      <c r="D16" s="68" t="e">
        <f t="shared" si="1"/>
        <v>#REF!</v>
      </c>
      <c r="E16" s="68" t="e">
        <f t="shared" si="2"/>
        <v>#REF!</v>
      </c>
      <c r="F16" s="68" t="e">
        <f t="shared" si="3"/>
        <v>#REF!</v>
      </c>
    </row>
    <row r="17" spans="1:6" s="9" customFormat="1" ht="15.75" customHeight="1" x14ac:dyDescent="0.3">
      <c r="A17" s="14">
        <v>12</v>
      </c>
      <c r="B17" s="68" t="e">
        <f>_xlfn.SINGLE(Alavanca)*'CMM1 - AUX CALC'!$M$67</f>
        <v>#REF!</v>
      </c>
      <c r="C17" s="68" t="e">
        <f t="shared" si="0"/>
        <v>#REF!</v>
      </c>
      <c r="D17" s="68" t="e">
        <f t="shared" si="1"/>
        <v>#REF!</v>
      </c>
      <c r="E17" s="68" t="e">
        <f t="shared" si="2"/>
        <v>#REF!</v>
      </c>
      <c r="F17" s="68" t="e">
        <f t="shared" si="3"/>
        <v>#REF!</v>
      </c>
    </row>
    <row r="18" spans="1:6" s="9" customFormat="1" ht="15.75" customHeight="1" x14ac:dyDescent="0.3">
      <c r="A18" s="14">
        <v>13</v>
      </c>
      <c r="B18" s="68" t="e">
        <f>_xlfn.SINGLE(Alavanca)*'CMM1 - AUX CALC'!$N$67</f>
        <v>#REF!</v>
      </c>
      <c r="C18" s="68" t="e">
        <f t="shared" si="0"/>
        <v>#REF!</v>
      </c>
      <c r="D18" s="68" t="e">
        <f t="shared" si="1"/>
        <v>#REF!</v>
      </c>
      <c r="E18" s="68" t="e">
        <f t="shared" si="2"/>
        <v>#REF!</v>
      </c>
      <c r="F18" s="68" t="e">
        <f t="shared" si="3"/>
        <v>#REF!</v>
      </c>
    </row>
    <row r="19" spans="1:6" s="9" customFormat="1" ht="15.75" customHeight="1" x14ac:dyDescent="0.3">
      <c r="A19" s="14">
        <v>14</v>
      </c>
      <c r="B19" s="68" t="e">
        <f>_xlfn.SINGLE(Alavanca)*'CMM1 - AUX CALC'!$O$67</f>
        <v>#REF!</v>
      </c>
      <c r="C19" s="68" t="e">
        <f t="shared" si="0"/>
        <v>#REF!</v>
      </c>
      <c r="D19" s="68" t="e">
        <f t="shared" si="1"/>
        <v>#REF!</v>
      </c>
      <c r="E19" s="68" t="e">
        <f t="shared" si="2"/>
        <v>#REF!</v>
      </c>
      <c r="F19" s="68" t="e">
        <f t="shared" si="3"/>
        <v>#REF!</v>
      </c>
    </row>
    <row r="20" spans="1:6" s="9" customFormat="1" ht="15.75" customHeight="1" x14ac:dyDescent="0.3">
      <c r="A20" s="14">
        <v>15</v>
      </c>
      <c r="B20" s="68" t="e">
        <f>_xlfn.SINGLE(Alavanca)*'CMM1 - AUX CALC'!$P$67</f>
        <v>#REF!</v>
      </c>
      <c r="C20" s="68" t="e">
        <f t="shared" si="0"/>
        <v>#REF!</v>
      </c>
      <c r="D20" s="68" t="e">
        <f t="shared" si="1"/>
        <v>#REF!</v>
      </c>
      <c r="E20" s="68" t="e">
        <f t="shared" si="2"/>
        <v>#REF!</v>
      </c>
      <c r="F20" s="68" t="e">
        <f t="shared" si="3"/>
        <v>#REF!</v>
      </c>
    </row>
    <row r="21" spans="1:6" s="9" customFormat="1" ht="15.75" customHeight="1" x14ac:dyDescent="0.3">
      <c r="A21" s="14">
        <v>16</v>
      </c>
      <c r="B21" s="68" t="e">
        <f>_xlfn.SINGLE(Alavanca)*'CMM1 - AUX CALC'!$Q$67</f>
        <v>#REF!</v>
      </c>
      <c r="C21" s="68" t="e">
        <f t="shared" si="0"/>
        <v>#REF!</v>
      </c>
      <c r="D21" s="68" t="e">
        <f t="shared" si="1"/>
        <v>#REF!</v>
      </c>
      <c r="E21" s="68" t="e">
        <f t="shared" si="2"/>
        <v>#REF!</v>
      </c>
      <c r="F21" s="68" t="e">
        <f t="shared" si="3"/>
        <v>#REF!</v>
      </c>
    </row>
    <row r="22" spans="1:6" s="9" customFormat="1" ht="15.75" customHeight="1" x14ac:dyDescent="0.3">
      <c r="A22" s="14">
        <v>17</v>
      </c>
      <c r="B22" s="68" t="e">
        <f>_xlfn.SINGLE(Alavanca)*'CMM1 - AUX CALC'!$R$67</f>
        <v>#REF!</v>
      </c>
      <c r="C22" s="68" t="e">
        <f t="shared" si="0"/>
        <v>#REF!</v>
      </c>
      <c r="D22" s="68" t="e">
        <f t="shared" si="1"/>
        <v>#REF!</v>
      </c>
      <c r="E22" s="68" t="e">
        <f t="shared" si="2"/>
        <v>#REF!</v>
      </c>
      <c r="F22" s="68" t="e">
        <f t="shared" si="3"/>
        <v>#REF!</v>
      </c>
    </row>
    <row r="23" spans="1:6" s="9" customFormat="1" ht="15.75" customHeight="1" x14ac:dyDescent="0.3">
      <c r="A23" s="14">
        <v>18</v>
      </c>
      <c r="B23" s="68" t="e">
        <f>_xlfn.SINGLE(Alavanca)*'CMM1 - AUX CALC'!$S$67</f>
        <v>#REF!</v>
      </c>
      <c r="C23" s="68" t="e">
        <f t="shared" si="0"/>
        <v>#REF!</v>
      </c>
      <c r="D23" s="68" t="e">
        <f t="shared" si="1"/>
        <v>#REF!</v>
      </c>
      <c r="E23" s="68" t="e">
        <f t="shared" si="2"/>
        <v>#REF!</v>
      </c>
      <c r="F23" s="68" t="e">
        <f t="shared" si="3"/>
        <v>#REF!</v>
      </c>
    </row>
    <row r="24" spans="1:6" s="9" customFormat="1" ht="15.75" customHeight="1" x14ac:dyDescent="0.3">
      <c r="A24" s="14">
        <v>19</v>
      </c>
      <c r="B24" s="68" t="e">
        <f>_xlfn.SINGLE(Alavanca)*'CMM1 - AUX CALC'!$T$67</f>
        <v>#REF!</v>
      </c>
      <c r="C24" s="68" t="e">
        <f t="shared" si="0"/>
        <v>#REF!</v>
      </c>
      <c r="D24" s="68" t="e">
        <f t="shared" si="1"/>
        <v>#REF!</v>
      </c>
      <c r="E24" s="68" t="e">
        <f t="shared" si="2"/>
        <v>#REF!</v>
      </c>
      <c r="F24" s="68" t="e">
        <f t="shared" si="3"/>
        <v>#REF!</v>
      </c>
    </row>
    <row r="25" spans="1:6" s="9" customFormat="1" ht="15.75" customHeight="1" x14ac:dyDescent="0.3">
      <c r="A25" s="14">
        <v>20</v>
      </c>
      <c r="B25" s="68" t="e">
        <f>_xlfn.SINGLE(Alavanca)*'CMM1 - AUX CALC'!$U$67</f>
        <v>#REF!</v>
      </c>
      <c r="C25" s="68" t="e">
        <f t="shared" si="0"/>
        <v>#REF!</v>
      </c>
      <c r="D25" s="68" t="e">
        <f t="shared" si="1"/>
        <v>#REF!</v>
      </c>
      <c r="E25" s="68" t="e">
        <f t="shared" si="2"/>
        <v>#REF!</v>
      </c>
      <c r="F25" s="68" t="e">
        <f t="shared" si="3"/>
        <v>#REF!</v>
      </c>
    </row>
    <row r="26" spans="1:6" s="9" customFormat="1" ht="15.75" customHeight="1" x14ac:dyDescent="0.3">
      <c r="A26" s="14">
        <v>21</v>
      </c>
      <c r="B26" s="68" t="e">
        <f>_xlfn.SINGLE(Alavanca)*'CMM1 - AUX CALC'!$V$67</f>
        <v>#REF!</v>
      </c>
      <c r="C26" s="68" t="e">
        <f t="shared" si="0"/>
        <v>#REF!</v>
      </c>
      <c r="D26" s="68" t="e">
        <f t="shared" si="1"/>
        <v>#REF!</v>
      </c>
      <c r="E26" s="68" t="e">
        <f t="shared" si="2"/>
        <v>#REF!</v>
      </c>
      <c r="F26" s="68" t="e">
        <f t="shared" si="3"/>
        <v>#REF!</v>
      </c>
    </row>
    <row r="27" spans="1:6" s="9" customFormat="1" ht="15.75" customHeight="1" x14ac:dyDescent="0.3">
      <c r="A27" s="14">
        <v>22</v>
      </c>
      <c r="B27" s="68" t="e">
        <f>_xlfn.SINGLE(Alavanca)*'CMM1 - AUX CALC'!$W$67</f>
        <v>#REF!</v>
      </c>
      <c r="C27" s="68" t="e">
        <f t="shared" si="0"/>
        <v>#REF!</v>
      </c>
      <c r="D27" s="68" t="e">
        <f t="shared" si="1"/>
        <v>#REF!</v>
      </c>
      <c r="E27" s="68" t="e">
        <f t="shared" si="2"/>
        <v>#REF!</v>
      </c>
      <c r="F27" s="68" t="e">
        <f t="shared" si="3"/>
        <v>#REF!</v>
      </c>
    </row>
    <row r="28" spans="1:6" s="9" customFormat="1" ht="15.75" customHeight="1" x14ac:dyDescent="0.3">
      <c r="A28" s="14">
        <v>23</v>
      </c>
      <c r="B28" s="68" t="e">
        <f>_xlfn.SINGLE(Alavanca)*'CMM1 - AUX CALC'!$X$67</f>
        <v>#REF!</v>
      </c>
      <c r="C28" s="68" t="e">
        <f t="shared" si="0"/>
        <v>#REF!</v>
      </c>
      <c r="D28" s="68" t="e">
        <f t="shared" si="1"/>
        <v>#REF!</v>
      </c>
      <c r="E28" s="68" t="e">
        <f t="shared" si="2"/>
        <v>#REF!</v>
      </c>
      <c r="F28" s="68" t="e">
        <f t="shared" si="3"/>
        <v>#REF!</v>
      </c>
    </row>
    <row r="29" spans="1:6" s="9" customFormat="1" ht="15.75" customHeight="1" x14ac:dyDescent="0.3">
      <c r="A29" s="14">
        <v>24</v>
      </c>
      <c r="B29" s="68" t="e">
        <f>_xlfn.SINGLE(Alavanca)*'CMM1 - AUX CALC'!$Y$67</f>
        <v>#REF!</v>
      </c>
      <c r="C29" s="68" t="e">
        <f t="shared" si="0"/>
        <v>#REF!</v>
      </c>
      <c r="D29" s="68" t="e">
        <f t="shared" si="1"/>
        <v>#REF!</v>
      </c>
      <c r="E29" s="68" t="e">
        <f t="shared" si="2"/>
        <v>#REF!</v>
      </c>
      <c r="F29" s="68" t="e">
        <f t="shared" si="3"/>
        <v>#REF!</v>
      </c>
    </row>
    <row r="30" spans="1:6" s="9" customFormat="1" ht="15.75" customHeight="1" x14ac:dyDescent="0.3">
      <c r="A30" s="14">
        <v>25</v>
      </c>
      <c r="B30" s="68">
        <v>0</v>
      </c>
      <c r="C30" s="68" t="e">
        <f t="shared" si="0"/>
        <v>#REF!</v>
      </c>
      <c r="D30" s="68">
        <v>104.99068470207013</v>
      </c>
      <c r="E30" s="68" t="e">
        <f t="shared" si="2"/>
        <v>#REF!</v>
      </c>
      <c r="F30" s="68" t="e">
        <f t="shared" si="3"/>
        <v>#REF!</v>
      </c>
    </row>
    <row r="31" spans="1:6" s="9" customFormat="1" ht="15.75" customHeight="1" x14ac:dyDescent="0.3">
      <c r="A31" s="14">
        <v>26</v>
      </c>
      <c r="B31" s="68">
        <v>0</v>
      </c>
      <c r="C31" s="68" t="e">
        <f t="shared" si="0"/>
        <v>#REF!</v>
      </c>
      <c r="D31" s="68">
        <f t="shared" ref="D31:D94" si="4">D30</f>
        <v>104.99068470207013</v>
      </c>
      <c r="E31" s="68" t="e">
        <f t="shared" si="2"/>
        <v>#REF!</v>
      </c>
      <c r="F31" s="68" t="e">
        <f t="shared" si="3"/>
        <v>#REF!</v>
      </c>
    </row>
    <row r="32" spans="1:6" s="9" customFormat="1" ht="15.75" customHeight="1" x14ac:dyDescent="0.3">
      <c r="A32" s="14">
        <v>27</v>
      </c>
      <c r="B32" s="68">
        <v>0</v>
      </c>
      <c r="C32" s="68" t="e">
        <f t="shared" si="0"/>
        <v>#REF!</v>
      </c>
      <c r="D32" s="68">
        <f t="shared" si="4"/>
        <v>104.99068470207013</v>
      </c>
      <c r="E32" s="68" t="e">
        <f t="shared" si="2"/>
        <v>#REF!</v>
      </c>
      <c r="F32" s="68" t="e">
        <f t="shared" si="3"/>
        <v>#REF!</v>
      </c>
    </row>
    <row r="33" spans="1:6" s="9" customFormat="1" ht="15.75" customHeight="1" x14ac:dyDescent="0.3">
      <c r="A33" s="14">
        <v>28</v>
      </c>
      <c r="B33" s="68">
        <v>0</v>
      </c>
      <c r="C33" s="68" t="e">
        <f t="shared" si="0"/>
        <v>#REF!</v>
      </c>
      <c r="D33" s="68">
        <f t="shared" si="4"/>
        <v>104.99068470207013</v>
      </c>
      <c r="E33" s="68" t="e">
        <f t="shared" si="2"/>
        <v>#REF!</v>
      </c>
      <c r="F33" s="68" t="e">
        <f t="shared" si="3"/>
        <v>#REF!</v>
      </c>
    </row>
    <row r="34" spans="1:6" s="9" customFormat="1" ht="15.75" customHeight="1" x14ac:dyDescent="0.3">
      <c r="A34" s="14">
        <v>29</v>
      </c>
      <c r="B34" s="68">
        <v>0</v>
      </c>
      <c r="C34" s="68" t="e">
        <f t="shared" si="0"/>
        <v>#REF!</v>
      </c>
      <c r="D34" s="68">
        <f t="shared" si="4"/>
        <v>104.99068470207013</v>
      </c>
      <c r="E34" s="68" t="e">
        <f t="shared" si="2"/>
        <v>#REF!</v>
      </c>
      <c r="F34" s="68" t="e">
        <f t="shared" si="3"/>
        <v>#REF!</v>
      </c>
    </row>
    <row r="35" spans="1:6" s="9" customFormat="1" ht="15.75" customHeight="1" x14ac:dyDescent="0.3">
      <c r="A35" s="14">
        <v>30</v>
      </c>
      <c r="B35" s="68">
        <v>0</v>
      </c>
      <c r="C35" s="68" t="e">
        <f t="shared" si="0"/>
        <v>#REF!</v>
      </c>
      <c r="D35" s="68">
        <f t="shared" si="4"/>
        <v>104.99068470207013</v>
      </c>
      <c r="E35" s="68" t="e">
        <f t="shared" si="2"/>
        <v>#REF!</v>
      </c>
      <c r="F35" s="68" t="e">
        <f t="shared" si="3"/>
        <v>#REF!</v>
      </c>
    </row>
    <row r="36" spans="1:6" s="9" customFormat="1" ht="15.75" customHeight="1" x14ac:dyDescent="0.3">
      <c r="A36" s="14">
        <v>31</v>
      </c>
      <c r="B36" s="68">
        <v>0</v>
      </c>
      <c r="C36" s="68" t="e">
        <f t="shared" si="0"/>
        <v>#REF!</v>
      </c>
      <c r="D36" s="68">
        <f t="shared" si="4"/>
        <v>104.99068470207013</v>
      </c>
      <c r="E36" s="68" t="e">
        <f t="shared" si="2"/>
        <v>#REF!</v>
      </c>
      <c r="F36" s="68" t="e">
        <f t="shared" si="3"/>
        <v>#REF!</v>
      </c>
    </row>
    <row r="37" spans="1:6" s="9" customFormat="1" ht="15.75" customHeight="1" x14ac:dyDescent="0.3">
      <c r="A37" s="14">
        <v>32</v>
      </c>
      <c r="B37" s="68">
        <v>0</v>
      </c>
      <c r="C37" s="68" t="e">
        <f t="shared" si="0"/>
        <v>#REF!</v>
      </c>
      <c r="D37" s="68">
        <f t="shared" si="4"/>
        <v>104.99068470207013</v>
      </c>
      <c r="E37" s="68" t="e">
        <f t="shared" si="2"/>
        <v>#REF!</v>
      </c>
      <c r="F37" s="68" t="e">
        <f t="shared" si="3"/>
        <v>#REF!</v>
      </c>
    </row>
    <row r="38" spans="1:6" s="9" customFormat="1" ht="15.75" customHeight="1" x14ac:dyDescent="0.3">
      <c r="A38" s="14">
        <v>33</v>
      </c>
      <c r="B38" s="68">
        <v>0</v>
      </c>
      <c r="C38" s="68" t="e">
        <f t="shared" si="0"/>
        <v>#REF!</v>
      </c>
      <c r="D38" s="68">
        <f t="shared" si="4"/>
        <v>104.99068470207013</v>
      </c>
      <c r="E38" s="68" t="e">
        <f t="shared" si="2"/>
        <v>#REF!</v>
      </c>
      <c r="F38" s="68" t="e">
        <f t="shared" si="3"/>
        <v>#REF!</v>
      </c>
    </row>
    <row r="39" spans="1:6" s="9" customFormat="1" ht="15.75" customHeight="1" x14ac:dyDescent="0.3">
      <c r="A39" s="14">
        <v>34</v>
      </c>
      <c r="B39" s="68">
        <v>0</v>
      </c>
      <c r="C39" s="68" t="e">
        <f t="shared" si="0"/>
        <v>#REF!</v>
      </c>
      <c r="D39" s="68">
        <f t="shared" si="4"/>
        <v>104.99068470207013</v>
      </c>
      <c r="E39" s="68" t="e">
        <f t="shared" si="2"/>
        <v>#REF!</v>
      </c>
      <c r="F39" s="68" t="e">
        <f t="shared" si="3"/>
        <v>#REF!</v>
      </c>
    </row>
    <row r="40" spans="1:6" s="9" customFormat="1" ht="15.75" customHeight="1" x14ac:dyDescent="0.3">
      <c r="A40" s="14">
        <v>35</v>
      </c>
      <c r="B40" s="68">
        <v>0</v>
      </c>
      <c r="C40" s="68" t="e">
        <f t="shared" si="0"/>
        <v>#REF!</v>
      </c>
      <c r="D40" s="68">
        <f t="shared" si="4"/>
        <v>104.99068470207013</v>
      </c>
      <c r="E40" s="68" t="e">
        <f t="shared" si="2"/>
        <v>#REF!</v>
      </c>
      <c r="F40" s="68" t="e">
        <f t="shared" si="3"/>
        <v>#REF!</v>
      </c>
    </row>
    <row r="41" spans="1:6" s="9" customFormat="1" ht="15.75" customHeight="1" x14ac:dyDescent="0.3">
      <c r="A41" s="14">
        <v>36</v>
      </c>
      <c r="B41" s="68">
        <v>0</v>
      </c>
      <c r="C41" s="68" t="e">
        <f t="shared" si="0"/>
        <v>#REF!</v>
      </c>
      <c r="D41" s="68">
        <f t="shared" si="4"/>
        <v>104.99068470207013</v>
      </c>
      <c r="E41" s="68" t="e">
        <f t="shared" si="2"/>
        <v>#REF!</v>
      </c>
      <c r="F41" s="68" t="e">
        <f t="shared" si="3"/>
        <v>#REF!</v>
      </c>
    </row>
    <row r="42" spans="1:6" s="9" customFormat="1" ht="15.75" customHeight="1" x14ac:dyDescent="0.3">
      <c r="A42" s="14">
        <v>37</v>
      </c>
      <c r="B42" s="68">
        <v>0</v>
      </c>
      <c r="C42" s="68" t="e">
        <f t="shared" si="0"/>
        <v>#REF!</v>
      </c>
      <c r="D42" s="68">
        <f t="shared" si="4"/>
        <v>104.99068470207013</v>
      </c>
      <c r="E42" s="68" t="e">
        <f t="shared" si="2"/>
        <v>#REF!</v>
      </c>
      <c r="F42" s="68" t="e">
        <f t="shared" si="3"/>
        <v>#REF!</v>
      </c>
    </row>
    <row r="43" spans="1:6" s="9" customFormat="1" ht="15.75" customHeight="1" x14ac:dyDescent="0.3">
      <c r="A43" s="14">
        <v>38</v>
      </c>
      <c r="B43" s="68">
        <v>0</v>
      </c>
      <c r="C43" s="68" t="e">
        <f t="shared" si="0"/>
        <v>#REF!</v>
      </c>
      <c r="D43" s="68">
        <f t="shared" si="4"/>
        <v>104.99068470207013</v>
      </c>
      <c r="E43" s="68" t="e">
        <f t="shared" si="2"/>
        <v>#REF!</v>
      </c>
      <c r="F43" s="68" t="e">
        <f t="shared" si="3"/>
        <v>#REF!</v>
      </c>
    </row>
    <row r="44" spans="1:6" s="9" customFormat="1" ht="15.75" customHeight="1" x14ac:dyDescent="0.3">
      <c r="A44" s="14">
        <v>39</v>
      </c>
      <c r="B44" s="68">
        <v>0</v>
      </c>
      <c r="C44" s="68" t="e">
        <f t="shared" si="0"/>
        <v>#REF!</v>
      </c>
      <c r="D44" s="68">
        <f t="shared" si="4"/>
        <v>104.99068470207013</v>
      </c>
      <c r="E44" s="68" t="e">
        <f t="shared" si="2"/>
        <v>#REF!</v>
      </c>
      <c r="F44" s="68" t="e">
        <f t="shared" si="3"/>
        <v>#REF!</v>
      </c>
    </row>
    <row r="45" spans="1:6" s="9" customFormat="1" ht="15.75" customHeight="1" x14ac:dyDescent="0.3">
      <c r="A45" s="14">
        <v>40</v>
      </c>
      <c r="B45" s="68">
        <v>0</v>
      </c>
      <c r="C45" s="68" t="e">
        <f t="shared" si="0"/>
        <v>#REF!</v>
      </c>
      <c r="D45" s="68">
        <f t="shared" si="4"/>
        <v>104.99068470207013</v>
      </c>
      <c r="E45" s="68" t="e">
        <f t="shared" si="2"/>
        <v>#REF!</v>
      </c>
      <c r="F45" s="68" t="e">
        <f t="shared" si="3"/>
        <v>#REF!</v>
      </c>
    </row>
    <row r="46" spans="1:6" s="9" customFormat="1" ht="15.75" customHeight="1" x14ac:dyDescent="0.3">
      <c r="A46" s="14">
        <v>41</v>
      </c>
      <c r="B46" s="68">
        <v>0</v>
      </c>
      <c r="C46" s="68" t="e">
        <f t="shared" si="0"/>
        <v>#REF!</v>
      </c>
      <c r="D46" s="68">
        <f t="shared" si="4"/>
        <v>104.99068470207013</v>
      </c>
      <c r="E46" s="68" t="e">
        <f t="shared" si="2"/>
        <v>#REF!</v>
      </c>
      <c r="F46" s="68" t="e">
        <f t="shared" si="3"/>
        <v>#REF!</v>
      </c>
    </row>
    <row r="47" spans="1:6" s="9" customFormat="1" ht="15.75" customHeight="1" x14ac:dyDescent="0.3">
      <c r="A47" s="14">
        <v>42</v>
      </c>
      <c r="B47" s="68">
        <v>0</v>
      </c>
      <c r="C47" s="68" t="e">
        <f t="shared" si="0"/>
        <v>#REF!</v>
      </c>
      <c r="D47" s="68">
        <f t="shared" si="4"/>
        <v>104.99068470207013</v>
      </c>
      <c r="E47" s="68" t="e">
        <f t="shared" si="2"/>
        <v>#REF!</v>
      </c>
      <c r="F47" s="68" t="e">
        <f t="shared" si="3"/>
        <v>#REF!</v>
      </c>
    </row>
    <row r="48" spans="1:6" s="9" customFormat="1" ht="15.75" customHeight="1" x14ac:dyDescent="0.3">
      <c r="A48" s="14">
        <v>43</v>
      </c>
      <c r="B48" s="68">
        <v>0</v>
      </c>
      <c r="C48" s="68" t="e">
        <f t="shared" si="0"/>
        <v>#REF!</v>
      </c>
      <c r="D48" s="68">
        <f t="shared" si="4"/>
        <v>104.99068470207013</v>
      </c>
      <c r="E48" s="68" t="e">
        <f t="shared" si="2"/>
        <v>#REF!</v>
      </c>
      <c r="F48" s="68" t="e">
        <f t="shared" si="3"/>
        <v>#REF!</v>
      </c>
    </row>
    <row r="49" spans="1:6" s="9" customFormat="1" ht="15.75" customHeight="1" x14ac:dyDescent="0.3">
      <c r="A49" s="14">
        <v>44</v>
      </c>
      <c r="B49" s="68">
        <v>0</v>
      </c>
      <c r="C49" s="68" t="e">
        <f t="shared" si="0"/>
        <v>#REF!</v>
      </c>
      <c r="D49" s="68">
        <f t="shared" si="4"/>
        <v>104.99068470207013</v>
      </c>
      <c r="E49" s="68" t="e">
        <f t="shared" si="2"/>
        <v>#REF!</v>
      </c>
      <c r="F49" s="68" t="e">
        <f t="shared" si="3"/>
        <v>#REF!</v>
      </c>
    </row>
    <row r="50" spans="1:6" s="9" customFormat="1" ht="15.75" customHeight="1" x14ac:dyDescent="0.3">
      <c r="A50" s="14">
        <v>45</v>
      </c>
      <c r="B50" s="68">
        <v>0</v>
      </c>
      <c r="C50" s="68" t="e">
        <f t="shared" si="0"/>
        <v>#REF!</v>
      </c>
      <c r="D50" s="68">
        <f t="shared" si="4"/>
        <v>104.99068470207013</v>
      </c>
      <c r="E50" s="68" t="e">
        <f t="shared" si="2"/>
        <v>#REF!</v>
      </c>
      <c r="F50" s="68" t="e">
        <f t="shared" si="3"/>
        <v>#REF!</v>
      </c>
    </row>
    <row r="51" spans="1:6" s="9" customFormat="1" ht="15.75" customHeight="1" x14ac:dyDescent="0.3">
      <c r="A51" s="14">
        <v>46</v>
      </c>
      <c r="B51" s="68">
        <v>0</v>
      </c>
      <c r="C51" s="68" t="e">
        <f t="shared" si="0"/>
        <v>#REF!</v>
      </c>
      <c r="D51" s="68">
        <f t="shared" si="4"/>
        <v>104.99068470207013</v>
      </c>
      <c r="E51" s="68" t="e">
        <f t="shared" si="2"/>
        <v>#REF!</v>
      </c>
      <c r="F51" s="68" t="e">
        <f t="shared" si="3"/>
        <v>#REF!</v>
      </c>
    </row>
    <row r="52" spans="1:6" s="9" customFormat="1" ht="15.75" customHeight="1" x14ac:dyDescent="0.3">
      <c r="A52" s="14">
        <v>47</v>
      </c>
      <c r="B52" s="68">
        <v>0</v>
      </c>
      <c r="C52" s="68" t="e">
        <f t="shared" si="0"/>
        <v>#REF!</v>
      </c>
      <c r="D52" s="68">
        <f t="shared" si="4"/>
        <v>104.99068470207013</v>
      </c>
      <c r="E52" s="68" t="e">
        <f t="shared" si="2"/>
        <v>#REF!</v>
      </c>
      <c r="F52" s="68" t="e">
        <f t="shared" si="3"/>
        <v>#REF!</v>
      </c>
    </row>
    <row r="53" spans="1:6" s="9" customFormat="1" ht="15.75" customHeight="1" x14ac:dyDescent="0.3">
      <c r="A53" s="14">
        <v>48</v>
      </c>
      <c r="B53" s="68">
        <v>0</v>
      </c>
      <c r="C53" s="68" t="e">
        <f t="shared" si="0"/>
        <v>#REF!</v>
      </c>
      <c r="D53" s="68">
        <f t="shared" si="4"/>
        <v>104.99068470207013</v>
      </c>
      <c r="E53" s="68" t="e">
        <f t="shared" si="2"/>
        <v>#REF!</v>
      </c>
      <c r="F53" s="68" t="e">
        <f t="shared" si="3"/>
        <v>#REF!</v>
      </c>
    </row>
    <row r="54" spans="1:6" s="9" customFormat="1" ht="15.75" customHeight="1" x14ac:dyDescent="0.3">
      <c r="A54" s="14">
        <v>49</v>
      </c>
      <c r="B54" s="68">
        <v>0</v>
      </c>
      <c r="C54" s="68" t="e">
        <f t="shared" si="0"/>
        <v>#REF!</v>
      </c>
      <c r="D54" s="68">
        <f t="shared" si="4"/>
        <v>104.99068470207013</v>
      </c>
      <c r="E54" s="68" t="e">
        <f t="shared" si="2"/>
        <v>#REF!</v>
      </c>
      <c r="F54" s="68" t="e">
        <f t="shared" si="3"/>
        <v>#REF!</v>
      </c>
    </row>
    <row r="55" spans="1:6" s="9" customFormat="1" ht="15.75" customHeight="1" x14ac:dyDescent="0.3">
      <c r="A55" s="14">
        <v>50</v>
      </c>
      <c r="B55" s="68">
        <v>0</v>
      </c>
      <c r="C55" s="68" t="e">
        <f t="shared" si="0"/>
        <v>#REF!</v>
      </c>
      <c r="D55" s="68">
        <f t="shared" si="4"/>
        <v>104.99068470207013</v>
      </c>
      <c r="E55" s="68" t="e">
        <f t="shared" si="2"/>
        <v>#REF!</v>
      </c>
      <c r="F55" s="68" t="e">
        <f t="shared" si="3"/>
        <v>#REF!</v>
      </c>
    </row>
    <row r="56" spans="1:6" s="9" customFormat="1" ht="15.75" customHeight="1" x14ac:dyDescent="0.3">
      <c r="A56" s="14">
        <v>51</v>
      </c>
      <c r="B56" s="68">
        <v>0</v>
      </c>
      <c r="C56" s="68" t="e">
        <f t="shared" si="0"/>
        <v>#REF!</v>
      </c>
      <c r="D56" s="68">
        <f t="shared" si="4"/>
        <v>104.99068470207013</v>
      </c>
      <c r="E56" s="68" t="e">
        <f t="shared" si="2"/>
        <v>#REF!</v>
      </c>
      <c r="F56" s="68" t="e">
        <f t="shared" si="3"/>
        <v>#REF!</v>
      </c>
    </row>
    <row r="57" spans="1:6" s="9" customFormat="1" ht="15.75" customHeight="1" x14ac:dyDescent="0.3">
      <c r="A57" s="14">
        <v>52</v>
      </c>
      <c r="B57" s="68">
        <v>0</v>
      </c>
      <c r="C57" s="68" t="e">
        <f t="shared" si="0"/>
        <v>#REF!</v>
      </c>
      <c r="D57" s="68">
        <f t="shared" si="4"/>
        <v>104.99068470207013</v>
      </c>
      <c r="E57" s="68" t="e">
        <f t="shared" si="2"/>
        <v>#REF!</v>
      </c>
      <c r="F57" s="68" t="e">
        <f t="shared" si="3"/>
        <v>#REF!</v>
      </c>
    </row>
    <row r="58" spans="1:6" s="9" customFormat="1" ht="15.75" customHeight="1" x14ac:dyDescent="0.3">
      <c r="A58" s="14">
        <v>53</v>
      </c>
      <c r="B58" s="68">
        <v>0</v>
      </c>
      <c r="C58" s="68" t="e">
        <f t="shared" si="0"/>
        <v>#REF!</v>
      </c>
      <c r="D58" s="68">
        <f t="shared" si="4"/>
        <v>104.99068470207013</v>
      </c>
      <c r="E58" s="68" t="e">
        <f t="shared" si="2"/>
        <v>#REF!</v>
      </c>
      <c r="F58" s="68" t="e">
        <f t="shared" si="3"/>
        <v>#REF!</v>
      </c>
    </row>
    <row r="59" spans="1:6" s="9" customFormat="1" ht="15.75" customHeight="1" x14ac:dyDescent="0.3">
      <c r="A59" s="14">
        <v>54</v>
      </c>
      <c r="B59" s="68">
        <v>0</v>
      </c>
      <c r="C59" s="68" t="e">
        <f t="shared" si="0"/>
        <v>#REF!</v>
      </c>
      <c r="D59" s="68">
        <f t="shared" si="4"/>
        <v>104.99068470207013</v>
      </c>
      <c r="E59" s="68" t="e">
        <f t="shared" si="2"/>
        <v>#REF!</v>
      </c>
      <c r="F59" s="68" t="e">
        <f t="shared" si="3"/>
        <v>#REF!</v>
      </c>
    </row>
    <row r="60" spans="1:6" s="9" customFormat="1" ht="15.75" customHeight="1" x14ac:dyDescent="0.3">
      <c r="A60" s="14">
        <v>55</v>
      </c>
      <c r="B60" s="68">
        <v>0</v>
      </c>
      <c r="C60" s="68" t="e">
        <f t="shared" si="0"/>
        <v>#REF!</v>
      </c>
      <c r="D60" s="68">
        <f t="shared" si="4"/>
        <v>104.99068470207013</v>
      </c>
      <c r="E60" s="68" t="e">
        <f t="shared" si="2"/>
        <v>#REF!</v>
      </c>
      <c r="F60" s="68" t="e">
        <f t="shared" si="3"/>
        <v>#REF!</v>
      </c>
    </row>
    <row r="61" spans="1:6" s="9" customFormat="1" ht="15.75" customHeight="1" x14ac:dyDescent="0.3">
      <c r="A61" s="14">
        <v>56</v>
      </c>
      <c r="B61" s="68">
        <v>0</v>
      </c>
      <c r="C61" s="68" t="e">
        <f t="shared" si="0"/>
        <v>#REF!</v>
      </c>
      <c r="D61" s="68">
        <f t="shared" si="4"/>
        <v>104.99068470207013</v>
      </c>
      <c r="E61" s="68" t="e">
        <f t="shared" si="2"/>
        <v>#REF!</v>
      </c>
      <c r="F61" s="68" t="e">
        <f t="shared" si="3"/>
        <v>#REF!</v>
      </c>
    </row>
    <row r="62" spans="1:6" s="9" customFormat="1" ht="15.75" customHeight="1" x14ac:dyDescent="0.3">
      <c r="A62" s="14">
        <v>57</v>
      </c>
      <c r="B62" s="68">
        <v>0</v>
      </c>
      <c r="C62" s="68" t="e">
        <f t="shared" si="0"/>
        <v>#REF!</v>
      </c>
      <c r="D62" s="68">
        <f t="shared" si="4"/>
        <v>104.99068470207013</v>
      </c>
      <c r="E62" s="68" t="e">
        <f t="shared" si="2"/>
        <v>#REF!</v>
      </c>
      <c r="F62" s="68" t="e">
        <f t="shared" si="3"/>
        <v>#REF!</v>
      </c>
    </row>
    <row r="63" spans="1:6" s="9" customFormat="1" ht="15.75" customHeight="1" x14ac:dyDescent="0.3">
      <c r="A63" s="14">
        <v>58</v>
      </c>
      <c r="B63" s="68">
        <v>0</v>
      </c>
      <c r="C63" s="68" t="e">
        <f t="shared" si="0"/>
        <v>#REF!</v>
      </c>
      <c r="D63" s="68">
        <f t="shared" si="4"/>
        <v>104.99068470207013</v>
      </c>
      <c r="E63" s="68" t="e">
        <f t="shared" si="2"/>
        <v>#REF!</v>
      </c>
      <c r="F63" s="68" t="e">
        <f t="shared" si="3"/>
        <v>#REF!</v>
      </c>
    </row>
    <row r="64" spans="1:6" s="9" customFormat="1" ht="15.75" customHeight="1" x14ac:dyDescent="0.3">
      <c r="A64" s="14">
        <v>59</v>
      </c>
      <c r="B64" s="68">
        <v>0</v>
      </c>
      <c r="C64" s="68" t="e">
        <f t="shared" si="0"/>
        <v>#REF!</v>
      </c>
      <c r="D64" s="68">
        <f t="shared" si="4"/>
        <v>104.99068470207013</v>
      </c>
      <c r="E64" s="68" t="e">
        <f t="shared" si="2"/>
        <v>#REF!</v>
      </c>
      <c r="F64" s="68" t="e">
        <f t="shared" si="3"/>
        <v>#REF!</v>
      </c>
    </row>
    <row r="65" spans="1:6" s="9" customFormat="1" ht="15.75" customHeight="1" x14ac:dyDescent="0.3">
      <c r="A65" s="14">
        <v>60</v>
      </c>
      <c r="B65" s="68">
        <v>0</v>
      </c>
      <c r="C65" s="68" t="e">
        <f t="shared" si="0"/>
        <v>#REF!</v>
      </c>
      <c r="D65" s="68">
        <f t="shared" si="4"/>
        <v>104.99068470207013</v>
      </c>
      <c r="E65" s="68" t="e">
        <f t="shared" si="2"/>
        <v>#REF!</v>
      </c>
      <c r="F65" s="68" t="e">
        <f t="shared" si="3"/>
        <v>#REF!</v>
      </c>
    </row>
    <row r="66" spans="1:6" s="9" customFormat="1" ht="15.75" customHeight="1" x14ac:dyDescent="0.3">
      <c r="A66" s="14">
        <v>61</v>
      </c>
      <c r="B66" s="68">
        <v>0</v>
      </c>
      <c r="C66" s="68" t="e">
        <f t="shared" si="0"/>
        <v>#REF!</v>
      </c>
      <c r="D66" s="68">
        <f t="shared" si="4"/>
        <v>104.99068470207013</v>
      </c>
      <c r="E66" s="68" t="e">
        <f t="shared" si="2"/>
        <v>#REF!</v>
      </c>
      <c r="F66" s="68" t="e">
        <f t="shared" si="3"/>
        <v>#REF!</v>
      </c>
    </row>
    <row r="67" spans="1:6" s="9" customFormat="1" ht="15.75" customHeight="1" x14ac:dyDescent="0.3">
      <c r="A67" s="14">
        <v>62</v>
      </c>
      <c r="B67" s="68">
        <v>0</v>
      </c>
      <c r="C67" s="68" t="e">
        <f t="shared" si="0"/>
        <v>#REF!</v>
      </c>
      <c r="D67" s="68">
        <f t="shared" si="4"/>
        <v>104.99068470207013</v>
      </c>
      <c r="E67" s="68" t="e">
        <f t="shared" si="2"/>
        <v>#REF!</v>
      </c>
      <c r="F67" s="68" t="e">
        <f t="shared" si="3"/>
        <v>#REF!</v>
      </c>
    </row>
    <row r="68" spans="1:6" s="9" customFormat="1" ht="15.75" customHeight="1" x14ac:dyDescent="0.3">
      <c r="A68" s="14">
        <v>63</v>
      </c>
      <c r="B68" s="68">
        <v>0</v>
      </c>
      <c r="C68" s="68" t="e">
        <f t="shared" si="0"/>
        <v>#REF!</v>
      </c>
      <c r="D68" s="68">
        <f t="shared" si="4"/>
        <v>104.99068470207013</v>
      </c>
      <c r="E68" s="68" t="e">
        <f t="shared" si="2"/>
        <v>#REF!</v>
      </c>
      <c r="F68" s="68" t="e">
        <f t="shared" si="3"/>
        <v>#REF!</v>
      </c>
    </row>
    <row r="69" spans="1:6" s="9" customFormat="1" ht="15.75" customHeight="1" x14ac:dyDescent="0.3">
      <c r="A69" s="14">
        <v>64</v>
      </c>
      <c r="B69" s="68">
        <v>0</v>
      </c>
      <c r="C69" s="68" t="e">
        <f t="shared" si="0"/>
        <v>#REF!</v>
      </c>
      <c r="D69" s="68">
        <f t="shared" si="4"/>
        <v>104.99068470207013</v>
      </c>
      <c r="E69" s="68" t="e">
        <f t="shared" si="2"/>
        <v>#REF!</v>
      </c>
      <c r="F69" s="68" t="e">
        <f t="shared" si="3"/>
        <v>#REF!</v>
      </c>
    </row>
    <row r="70" spans="1:6" s="9" customFormat="1" ht="15.75" customHeight="1" x14ac:dyDescent="0.3">
      <c r="A70" s="14">
        <v>65</v>
      </c>
      <c r="B70" s="68">
        <v>0</v>
      </c>
      <c r="C70" s="68" t="e">
        <f t="shared" si="0"/>
        <v>#REF!</v>
      </c>
      <c r="D70" s="68">
        <f t="shared" si="4"/>
        <v>104.99068470207013</v>
      </c>
      <c r="E70" s="68" t="e">
        <f t="shared" si="2"/>
        <v>#REF!</v>
      </c>
      <c r="F70" s="68" t="e">
        <f t="shared" si="3"/>
        <v>#REF!</v>
      </c>
    </row>
    <row r="71" spans="1:6" s="9" customFormat="1" ht="15.75" customHeight="1" x14ac:dyDescent="0.3">
      <c r="A71" s="14">
        <v>66</v>
      </c>
      <c r="B71" s="68">
        <v>0</v>
      </c>
      <c r="C71" s="68" t="e">
        <f t="shared" ref="C71:C125" si="5">_xlfn.SINGLE(juros_financ)*F70</f>
        <v>#REF!</v>
      </c>
      <c r="D71" s="68">
        <f t="shared" si="4"/>
        <v>104.99068470207013</v>
      </c>
      <c r="E71" s="68" t="e">
        <f t="shared" ref="E71:E125" si="6">D71-C71</f>
        <v>#REF!</v>
      </c>
      <c r="F71" s="68" t="e">
        <f t="shared" ref="F71:F124" si="7">F70+B71-E71</f>
        <v>#REF!</v>
      </c>
    </row>
    <row r="72" spans="1:6" s="9" customFormat="1" ht="15.75" customHeight="1" x14ac:dyDescent="0.3">
      <c r="A72" s="14">
        <v>67</v>
      </c>
      <c r="B72" s="68">
        <v>0</v>
      </c>
      <c r="C72" s="68" t="e">
        <f t="shared" si="5"/>
        <v>#REF!</v>
      </c>
      <c r="D72" s="68">
        <f t="shared" si="4"/>
        <v>104.99068470207013</v>
      </c>
      <c r="E72" s="68" t="e">
        <f t="shared" si="6"/>
        <v>#REF!</v>
      </c>
      <c r="F72" s="68" t="e">
        <f t="shared" si="7"/>
        <v>#REF!</v>
      </c>
    </row>
    <row r="73" spans="1:6" s="9" customFormat="1" ht="15.75" customHeight="1" x14ac:dyDescent="0.3">
      <c r="A73" s="14">
        <v>68</v>
      </c>
      <c r="B73" s="68">
        <v>0</v>
      </c>
      <c r="C73" s="68" t="e">
        <f t="shared" si="5"/>
        <v>#REF!</v>
      </c>
      <c r="D73" s="68">
        <f t="shared" si="4"/>
        <v>104.99068470207013</v>
      </c>
      <c r="E73" s="68" t="e">
        <f t="shared" si="6"/>
        <v>#REF!</v>
      </c>
      <c r="F73" s="68" t="e">
        <f t="shared" si="7"/>
        <v>#REF!</v>
      </c>
    </row>
    <row r="74" spans="1:6" s="9" customFormat="1" ht="15.75" customHeight="1" x14ac:dyDescent="0.3">
      <c r="A74" s="14">
        <v>69</v>
      </c>
      <c r="B74" s="68">
        <v>0</v>
      </c>
      <c r="C74" s="68" t="e">
        <f t="shared" si="5"/>
        <v>#REF!</v>
      </c>
      <c r="D74" s="68">
        <f t="shared" si="4"/>
        <v>104.99068470207013</v>
      </c>
      <c r="E74" s="68" t="e">
        <f t="shared" si="6"/>
        <v>#REF!</v>
      </c>
      <c r="F74" s="68" t="e">
        <f t="shared" si="7"/>
        <v>#REF!</v>
      </c>
    </row>
    <row r="75" spans="1:6" s="9" customFormat="1" ht="15.75" customHeight="1" x14ac:dyDescent="0.3">
      <c r="A75" s="14">
        <v>70</v>
      </c>
      <c r="B75" s="68">
        <v>0</v>
      </c>
      <c r="C75" s="68" t="e">
        <f t="shared" si="5"/>
        <v>#REF!</v>
      </c>
      <c r="D75" s="68">
        <f t="shared" si="4"/>
        <v>104.99068470207013</v>
      </c>
      <c r="E75" s="68" t="e">
        <f t="shared" si="6"/>
        <v>#REF!</v>
      </c>
      <c r="F75" s="68" t="e">
        <f t="shared" si="7"/>
        <v>#REF!</v>
      </c>
    </row>
    <row r="76" spans="1:6" s="9" customFormat="1" ht="15.75" customHeight="1" x14ac:dyDescent="0.3">
      <c r="A76" s="14">
        <v>71</v>
      </c>
      <c r="B76" s="68">
        <v>0</v>
      </c>
      <c r="C76" s="68" t="e">
        <f t="shared" si="5"/>
        <v>#REF!</v>
      </c>
      <c r="D76" s="68">
        <f t="shared" si="4"/>
        <v>104.99068470207013</v>
      </c>
      <c r="E76" s="68" t="e">
        <f t="shared" si="6"/>
        <v>#REF!</v>
      </c>
      <c r="F76" s="68" t="e">
        <f t="shared" si="7"/>
        <v>#REF!</v>
      </c>
    </row>
    <row r="77" spans="1:6" s="9" customFormat="1" ht="15.75" customHeight="1" x14ac:dyDescent="0.3">
      <c r="A77" s="14">
        <v>72</v>
      </c>
      <c r="B77" s="68">
        <v>0</v>
      </c>
      <c r="C77" s="68" t="e">
        <f t="shared" si="5"/>
        <v>#REF!</v>
      </c>
      <c r="D77" s="68">
        <f t="shared" si="4"/>
        <v>104.99068470207013</v>
      </c>
      <c r="E77" s="68" t="e">
        <f t="shared" si="6"/>
        <v>#REF!</v>
      </c>
      <c r="F77" s="68" t="e">
        <f t="shared" si="7"/>
        <v>#REF!</v>
      </c>
    </row>
    <row r="78" spans="1:6" s="9" customFormat="1" ht="15.75" customHeight="1" x14ac:dyDescent="0.3">
      <c r="A78" s="14">
        <v>73</v>
      </c>
      <c r="B78" s="68">
        <v>0</v>
      </c>
      <c r="C78" s="68" t="e">
        <f t="shared" si="5"/>
        <v>#REF!</v>
      </c>
      <c r="D78" s="68">
        <f t="shared" si="4"/>
        <v>104.99068470207013</v>
      </c>
      <c r="E78" s="68" t="e">
        <f t="shared" si="6"/>
        <v>#REF!</v>
      </c>
      <c r="F78" s="68" t="e">
        <f t="shared" si="7"/>
        <v>#REF!</v>
      </c>
    </row>
    <row r="79" spans="1:6" s="9" customFormat="1" ht="15.75" customHeight="1" x14ac:dyDescent="0.3">
      <c r="A79" s="14">
        <v>74</v>
      </c>
      <c r="B79" s="68">
        <v>0</v>
      </c>
      <c r="C79" s="68" t="e">
        <f t="shared" si="5"/>
        <v>#REF!</v>
      </c>
      <c r="D79" s="68">
        <f t="shared" si="4"/>
        <v>104.99068470207013</v>
      </c>
      <c r="E79" s="68" t="e">
        <f t="shared" si="6"/>
        <v>#REF!</v>
      </c>
      <c r="F79" s="68" t="e">
        <f t="shared" si="7"/>
        <v>#REF!</v>
      </c>
    </row>
    <row r="80" spans="1:6" s="9" customFormat="1" ht="15.75" customHeight="1" x14ac:dyDescent="0.3">
      <c r="A80" s="14">
        <v>75</v>
      </c>
      <c r="B80" s="68">
        <v>0</v>
      </c>
      <c r="C80" s="68" t="e">
        <f t="shared" si="5"/>
        <v>#REF!</v>
      </c>
      <c r="D80" s="68">
        <f t="shared" si="4"/>
        <v>104.99068470207013</v>
      </c>
      <c r="E80" s="68" t="e">
        <f t="shared" si="6"/>
        <v>#REF!</v>
      </c>
      <c r="F80" s="68" t="e">
        <f t="shared" si="7"/>
        <v>#REF!</v>
      </c>
    </row>
    <row r="81" spans="1:6" s="9" customFormat="1" ht="15.75" customHeight="1" x14ac:dyDescent="0.3">
      <c r="A81" s="14">
        <v>76</v>
      </c>
      <c r="B81" s="68">
        <v>0</v>
      </c>
      <c r="C81" s="68" t="e">
        <f t="shared" si="5"/>
        <v>#REF!</v>
      </c>
      <c r="D81" s="68">
        <f t="shared" si="4"/>
        <v>104.99068470207013</v>
      </c>
      <c r="E81" s="68" t="e">
        <f t="shared" si="6"/>
        <v>#REF!</v>
      </c>
      <c r="F81" s="68" t="e">
        <f t="shared" si="7"/>
        <v>#REF!</v>
      </c>
    </row>
    <row r="82" spans="1:6" s="9" customFormat="1" ht="15.75" customHeight="1" x14ac:dyDescent="0.3">
      <c r="A82" s="14">
        <v>77</v>
      </c>
      <c r="B82" s="68">
        <v>0</v>
      </c>
      <c r="C82" s="68" t="e">
        <f t="shared" si="5"/>
        <v>#REF!</v>
      </c>
      <c r="D82" s="68">
        <f t="shared" si="4"/>
        <v>104.99068470207013</v>
      </c>
      <c r="E82" s="68" t="e">
        <f t="shared" si="6"/>
        <v>#REF!</v>
      </c>
      <c r="F82" s="68" t="e">
        <f t="shared" si="7"/>
        <v>#REF!</v>
      </c>
    </row>
    <row r="83" spans="1:6" s="9" customFormat="1" ht="15.75" customHeight="1" x14ac:dyDescent="0.3">
      <c r="A83" s="14">
        <v>78</v>
      </c>
      <c r="B83" s="68">
        <v>0</v>
      </c>
      <c r="C83" s="68" t="e">
        <f t="shared" si="5"/>
        <v>#REF!</v>
      </c>
      <c r="D83" s="68">
        <f t="shared" si="4"/>
        <v>104.99068470207013</v>
      </c>
      <c r="E83" s="68" t="e">
        <f t="shared" si="6"/>
        <v>#REF!</v>
      </c>
      <c r="F83" s="68" t="e">
        <f t="shared" si="7"/>
        <v>#REF!</v>
      </c>
    </row>
    <row r="84" spans="1:6" s="9" customFormat="1" ht="15.75" customHeight="1" x14ac:dyDescent="0.3">
      <c r="A84" s="14">
        <v>79</v>
      </c>
      <c r="B84" s="68">
        <v>0</v>
      </c>
      <c r="C84" s="68" t="e">
        <f t="shared" si="5"/>
        <v>#REF!</v>
      </c>
      <c r="D84" s="68">
        <f t="shared" si="4"/>
        <v>104.99068470207013</v>
      </c>
      <c r="E84" s="68" t="e">
        <f t="shared" si="6"/>
        <v>#REF!</v>
      </c>
      <c r="F84" s="68" t="e">
        <f t="shared" si="7"/>
        <v>#REF!</v>
      </c>
    </row>
    <row r="85" spans="1:6" s="9" customFormat="1" ht="15.75" customHeight="1" x14ac:dyDescent="0.3">
      <c r="A85" s="14">
        <v>80</v>
      </c>
      <c r="B85" s="68">
        <v>0</v>
      </c>
      <c r="C85" s="68" t="e">
        <f t="shared" si="5"/>
        <v>#REF!</v>
      </c>
      <c r="D85" s="68">
        <f t="shared" si="4"/>
        <v>104.99068470207013</v>
      </c>
      <c r="E85" s="68" t="e">
        <f t="shared" si="6"/>
        <v>#REF!</v>
      </c>
      <c r="F85" s="68" t="e">
        <f t="shared" si="7"/>
        <v>#REF!</v>
      </c>
    </row>
    <row r="86" spans="1:6" s="9" customFormat="1" ht="15.75" customHeight="1" x14ac:dyDescent="0.3">
      <c r="A86" s="14">
        <v>81</v>
      </c>
      <c r="B86" s="68">
        <v>0</v>
      </c>
      <c r="C86" s="68" t="e">
        <f t="shared" si="5"/>
        <v>#REF!</v>
      </c>
      <c r="D86" s="68">
        <f t="shared" si="4"/>
        <v>104.99068470207013</v>
      </c>
      <c r="E86" s="68" t="e">
        <f t="shared" si="6"/>
        <v>#REF!</v>
      </c>
      <c r="F86" s="68" t="e">
        <f t="shared" si="7"/>
        <v>#REF!</v>
      </c>
    </row>
    <row r="87" spans="1:6" s="9" customFormat="1" ht="15.75" customHeight="1" x14ac:dyDescent="0.3">
      <c r="A87" s="14">
        <v>82</v>
      </c>
      <c r="B87" s="68">
        <v>0</v>
      </c>
      <c r="C87" s="68" t="e">
        <f t="shared" si="5"/>
        <v>#REF!</v>
      </c>
      <c r="D87" s="68">
        <f t="shared" si="4"/>
        <v>104.99068470207013</v>
      </c>
      <c r="E87" s="68" t="e">
        <f t="shared" si="6"/>
        <v>#REF!</v>
      </c>
      <c r="F87" s="68" t="e">
        <f t="shared" si="7"/>
        <v>#REF!</v>
      </c>
    </row>
    <row r="88" spans="1:6" s="9" customFormat="1" ht="15.75" customHeight="1" x14ac:dyDescent="0.3">
      <c r="A88" s="14">
        <v>83</v>
      </c>
      <c r="B88" s="68">
        <v>0</v>
      </c>
      <c r="C88" s="68" t="e">
        <f t="shared" si="5"/>
        <v>#REF!</v>
      </c>
      <c r="D88" s="68">
        <f t="shared" si="4"/>
        <v>104.99068470207013</v>
      </c>
      <c r="E88" s="68" t="e">
        <f t="shared" si="6"/>
        <v>#REF!</v>
      </c>
      <c r="F88" s="68" t="e">
        <f t="shared" si="7"/>
        <v>#REF!</v>
      </c>
    </row>
    <row r="89" spans="1:6" s="9" customFormat="1" ht="15.75" customHeight="1" x14ac:dyDescent="0.3">
      <c r="A89" s="14">
        <v>84</v>
      </c>
      <c r="B89" s="68">
        <v>0</v>
      </c>
      <c r="C89" s="68" t="e">
        <f t="shared" si="5"/>
        <v>#REF!</v>
      </c>
      <c r="D89" s="68">
        <f t="shared" si="4"/>
        <v>104.99068470207013</v>
      </c>
      <c r="E89" s="68" t="e">
        <f t="shared" si="6"/>
        <v>#REF!</v>
      </c>
      <c r="F89" s="68" t="e">
        <f t="shared" si="7"/>
        <v>#REF!</v>
      </c>
    </row>
    <row r="90" spans="1:6" s="9" customFormat="1" ht="15.75" customHeight="1" x14ac:dyDescent="0.3">
      <c r="A90" s="14">
        <v>85</v>
      </c>
      <c r="B90" s="68">
        <v>0</v>
      </c>
      <c r="C90" s="68" t="e">
        <f t="shared" si="5"/>
        <v>#REF!</v>
      </c>
      <c r="D90" s="68">
        <f t="shared" si="4"/>
        <v>104.99068470207013</v>
      </c>
      <c r="E90" s="68" t="e">
        <f t="shared" si="6"/>
        <v>#REF!</v>
      </c>
      <c r="F90" s="68" t="e">
        <f t="shared" si="7"/>
        <v>#REF!</v>
      </c>
    </row>
    <row r="91" spans="1:6" s="9" customFormat="1" ht="15.75" customHeight="1" x14ac:dyDescent="0.3">
      <c r="A91" s="14">
        <v>86</v>
      </c>
      <c r="B91" s="68">
        <v>0</v>
      </c>
      <c r="C91" s="68" t="e">
        <f t="shared" si="5"/>
        <v>#REF!</v>
      </c>
      <c r="D91" s="68">
        <f t="shared" si="4"/>
        <v>104.99068470207013</v>
      </c>
      <c r="E91" s="68" t="e">
        <f t="shared" si="6"/>
        <v>#REF!</v>
      </c>
      <c r="F91" s="68" t="e">
        <f t="shared" si="7"/>
        <v>#REF!</v>
      </c>
    </row>
    <row r="92" spans="1:6" s="9" customFormat="1" ht="15.75" customHeight="1" x14ac:dyDescent="0.3">
      <c r="A92" s="14">
        <v>87</v>
      </c>
      <c r="B92" s="68">
        <v>0</v>
      </c>
      <c r="C92" s="68" t="e">
        <f t="shared" si="5"/>
        <v>#REF!</v>
      </c>
      <c r="D92" s="68">
        <f t="shared" si="4"/>
        <v>104.99068470207013</v>
      </c>
      <c r="E92" s="68" t="e">
        <f t="shared" si="6"/>
        <v>#REF!</v>
      </c>
      <c r="F92" s="68" t="e">
        <f t="shared" si="7"/>
        <v>#REF!</v>
      </c>
    </row>
    <row r="93" spans="1:6" s="9" customFormat="1" ht="15.75" customHeight="1" x14ac:dyDescent="0.3">
      <c r="A93" s="14">
        <v>88</v>
      </c>
      <c r="B93" s="68">
        <v>0</v>
      </c>
      <c r="C93" s="68" t="e">
        <f t="shared" si="5"/>
        <v>#REF!</v>
      </c>
      <c r="D93" s="68">
        <f t="shared" si="4"/>
        <v>104.99068470207013</v>
      </c>
      <c r="E93" s="68" t="e">
        <f t="shared" si="6"/>
        <v>#REF!</v>
      </c>
      <c r="F93" s="68" t="e">
        <f t="shared" si="7"/>
        <v>#REF!</v>
      </c>
    </row>
    <row r="94" spans="1:6" s="9" customFormat="1" ht="15.75" customHeight="1" x14ac:dyDescent="0.3">
      <c r="A94" s="14">
        <v>89</v>
      </c>
      <c r="B94" s="68">
        <v>0</v>
      </c>
      <c r="C94" s="68" t="e">
        <f t="shared" si="5"/>
        <v>#REF!</v>
      </c>
      <c r="D94" s="68">
        <f t="shared" si="4"/>
        <v>104.99068470207013</v>
      </c>
      <c r="E94" s="68" t="e">
        <f t="shared" si="6"/>
        <v>#REF!</v>
      </c>
      <c r="F94" s="68" t="e">
        <f t="shared" si="7"/>
        <v>#REF!</v>
      </c>
    </row>
    <row r="95" spans="1:6" s="9" customFormat="1" ht="15.75" customHeight="1" x14ac:dyDescent="0.3">
      <c r="A95" s="14">
        <v>90</v>
      </c>
      <c r="B95" s="68">
        <v>0</v>
      </c>
      <c r="C95" s="68" t="e">
        <f t="shared" si="5"/>
        <v>#REF!</v>
      </c>
      <c r="D95" s="68">
        <f t="shared" ref="D95:D125" si="8">D94</f>
        <v>104.99068470207013</v>
      </c>
      <c r="E95" s="68" t="e">
        <f t="shared" si="6"/>
        <v>#REF!</v>
      </c>
      <c r="F95" s="68" t="e">
        <f t="shared" si="7"/>
        <v>#REF!</v>
      </c>
    </row>
    <row r="96" spans="1:6" s="9" customFormat="1" ht="15.75" customHeight="1" x14ac:dyDescent="0.3">
      <c r="A96" s="14">
        <v>91</v>
      </c>
      <c r="B96" s="68">
        <v>0</v>
      </c>
      <c r="C96" s="68" t="e">
        <f t="shared" si="5"/>
        <v>#REF!</v>
      </c>
      <c r="D96" s="68">
        <f t="shared" si="8"/>
        <v>104.99068470207013</v>
      </c>
      <c r="E96" s="68" t="e">
        <f t="shared" si="6"/>
        <v>#REF!</v>
      </c>
      <c r="F96" s="68" t="e">
        <f t="shared" si="7"/>
        <v>#REF!</v>
      </c>
    </row>
    <row r="97" spans="1:6" s="9" customFormat="1" ht="15.75" customHeight="1" x14ac:dyDescent="0.3">
      <c r="A97" s="14">
        <v>92</v>
      </c>
      <c r="B97" s="68">
        <v>0</v>
      </c>
      <c r="C97" s="68" t="e">
        <f t="shared" si="5"/>
        <v>#REF!</v>
      </c>
      <c r="D97" s="68">
        <f t="shared" si="8"/>
        <v>104.99068470207013</v>
      </c>
      <c r="E97" s="68" t="e">
        <f t="shared" si="6"/>
        <v>#REF!</v>
      </c>
      <c r="F97" s="68" t="e">
        <f t="shared" si="7"/>
        <v>#REF!</v>
      </c>
    </row>
    <row r="98" spans="1:6" s="9" customFormat="1" ht="15.75" customHeight="1" x14ac:dyDescent="0.3">
      <c r="A98" s="14">
        <v>93</v>
      </c>
      <c r="B98" s="68">
        <v>0</v>
      </c>
      <c r="C98" s="68" t="e">
        <f t="shared" si="5"/>
        <v>#REF!</v>
      </c>
      <c r="D98" s="68">
        <f t="shared" si="8"/>
        <v>104.99068470207013</v>
      </c>
      <c r="E98" s="68" t="e">
        <f t="shared" si="6"/>
        <v>#REF!</v>
      </c>
      <c r="F98" s="68" t="e">
        <f t="shared" si="7"/>
        <v>#REF!</v>
      </c>
    </row>
    <row r="99" spans="1:6" s="9" customFormat="1" ht="15.75" customHeight="1" x14ac:dyDescent="0.3">
      <c r="A99" s="14">
        <v>94</v>
      </c>
      <c r="B99" s="68">
        <v>0</v>
      </c>
      <c r="C99" s="68" t="e">
        <f t="shared" si="5"/>
        <v>#REF!</v>
      </c>
      <c r="D99" s="68">
        <f t="shared" si="8"/>
        <v>104.99068470207013</v>
      </c>
      <c r="E99" s="68" t="e">
        <f t="shared" si="6"/>
        <v>#REF!</v>
      </c>
      <c r="F99" s="68" t="e">
        <f t="shared" si="7"/>
        <v>#REF!</v>
      </c>
    </row>
    <row r="100" spans="1:6" s="9" customFormat="1" ht="15.75" customHeight="1" x14ac:dyDescent="0.3">
      <c r="A100" s="14">
        <v>95</v>
      </c>
      <c r="B100" s="68">
        <v>0</v>
      </c>
      <c r="C100" s="68" t="e">
        <f t="shared" si="5"/>
        <v>#REF!</v>
      </c>
      <c r="D100" s="68">
        <f t="shared" si="8"/>
        <v>104.99068470207013</v>
      </c>
      <c r="E100" s="68" t="e">
        <f t="shared" si="6"/>
        <v>#REF!</v>
      </c>
      <c r="F100" s="68" t="e">
        <f t="shared" si="7"/>
        <v>#REF!</v>
      </c>
    </row>
    <row r="101" spans="1:6" s="9" customFormat="1" ht="15.75" customHeight="1" x14ac:dyDescent="0.3">
      <c r="A101" s="14">
        <v>96</v>
      </c>
      <c r="B101" s="68">
        <v>0</v>
      </c>
      <c r="C101" s="68" t="e">
        <f t="shared" si="5"/>
        <v>#REF!</v>
      </c>
      <c r="D101" s="68">
        <f t="shared" si="8"/>
        <v>104.99068470207013</v>
      </c>
      <c r="E101" s="68" t="e">
        <f t="shared" si="6"/>
        <v>#REF!</v>
      </c>
      <c r="F101" s="68" t="e">
        <f t="shared" si="7"/>
        <v>#REF!</v>
      </c>
    </row>
    <row r="102" spans="1:6" s="9" customFormat="1" ht="15.75" customHeight="1" x14ac:dyDescent="0.3">
      <c r="A102" s="14">
        <v>97</v>
      </c>
      <c r="B102" s="68">
        <v>0</v>
      </c>
      <c r="C102" s="68" t="e">
        <f t="shared" si="5"/>
        <v>#REF!</v>
      </c>
      <c r="D102" s="68">
        <f t="shared" si="8"/>
        <v>104.99068470207013</v>
      </c>
      <c r="E102" s="68" t="e">
        <f t="shared" si="6"/>
        <v>#REF!</v>
      </c>
      <c r="F102" s="68" t="e">
        <f t="shared" si="7"/>
        <v>#REF!</v>
      </c>
    </row>
    <row r="103" spans="1:6" s="9" customFormat="1" ht="15.75" customHeight="1" x14ac:dyDescent="0.3">
      <c r="A103" s="14">
        <v>98</v>
      </c>
      <c r="B103" s="68">
        <v>0</v>
      </c>
      <c r="C103" s="68" t="e">
        <f t="shared" si="5"/>
        <v>#REF!</v>
      </c>
      <c r="D103" s="68">
        <f t="shared" si="8"/>
        <v>104.99068470207013</v>
      </c>
      <c r="E103" s="68" t="e">
        <f t="shared" si="6"/>
        <v>#REF!</v>
      </c>
      <c r="F103" s="68" t="e">
        <f t="shared" si="7"/>
        <v>#REF!</v>
      </c>
    </row>
    <row r="104" spans="1:6" s="9" customFormat="1" ht="15.75" customHeight="1" x14ac:dyDescent="0.3">
      <c r="A104" s="14">
        <v>99</v>
      </c>
      <c r="B104" s="68">
        <v>0</v>
      </c>
      <c r="C104" s="68" t="e">
        <f t="shared" si="5"/>
        <v>#REF!</v>
      </c>
      <c r="D104" s="68">
        <f t="shared" si="8"/>
        <v>104.99068470207013</v>
      </c>
      <c r="E104" s="68" t="e">
        <f t="shared" si="6"/>
        <v>#REF!</v>
      </c>
      <c r="F104" s="68" t="e">
        <f t="shared" si="7"/>
        <v>#REF!</v>
      </c>
    </row>
    <row r="105" spans="1:6" s="9" customFormat="1" ht="15.75" customHeight="1" x14ac:dyDescent="0.3">
      <c r="A105" s="14">
        <v>100</v>
      </c>
      <c r="B105" s="68">
        <v>0</v>
      </c>
      <c r="C105" s="68" t="e">
        <f t="shared" si="5"/>
        <v>#REF!</v>
      </c>
      <c r="D105" s="68">
        <f t="shared" si="8"/>
        <v>104.99068470207013</v>
      </c>
      <c r="E105" s="68" t="e">
        <f t="shared" si="6"/>
        <v>#REF!</v>
      </c>
      <c r="F105" s="68" t="e">
        <f t="shared" si="7"/>
        <v>#REF!</v>
      </c>
    </row>
    <row r="106" spans="1:6" s="9" customFormat="1" ht="15.75" customHeight="1" x14ac:dyDescent="0.3">
      <c r="A106" s="14">
        <v>101</v>
      </c>
      <c r="B106" s="68">
        <v>0</v>
      </c>
      <c r="C106" s="68" t="e">
        <f t="shared" si="5"/>
        <v>#REF!</v>
      </c>
      <c r="D106" s="68">
        <f t="shared" si="8"/>
        <v>104.99068470207013</v>
      </c>
      <c r="E106" s="68" t="e">
        <f t="shared" si="6"/>
        <v>#REF!</v>
      </c>
      <c r="F106" s="68" t="e">
        <f t="shared" si="7"/>
        <v>#REF!</v>
      </c>
    </row>
    <row r="107" spans="1:6" s="9" customFormat="1" ht="15.75" customHeight="1" x14ac:dyDescent="0.3">
      <c r="A107" s="14">
        <v>102</v>
      </c>
      <c r="B107" s="68">
        <v>0</v>
      </c>
      <c r="C107" s="68" t="e">
        <f t="shared" si="5"/>
        <v>#REF!</v>
      </c>
      <c r="D107" s="68">
        <f t="shared" si="8"/>
        <v>104.99068470207013</v>
      </c>
      <c r="E107" s="68" t="e">
        <f t="shared" si="6"/>
        <v>#REF!</v>
      </c>
      <c r="F107" s="68" t="e">
        <f t="shared" si="7"/>
        <v>#REF!</v>
      </c>
    </row>
    <row r="108" spans="1:6" s="9" customFormat="1" ht="15.75" customHeight="1" x14ac:dyDescent="0.3">
      <c r="A108" s="14">
        <v>103</v>
      </c>
      <c r="B108" s="68">
        <v>0</v>
      </c>
      <c r="C108" s="68" t="e">
        <f t="shared" si="5"/>
        <v>#REF!</v>
      </c>
      <c r="D108" s="68">
        <f t="shared" si="8"/>
        <v>104.99068470207013</v>
      </c>
      <c r="E108" s="68" t="e">
        <f t="shared" si="6"/>
        <v>#REF!</v>
      </c>
      <c r="F108" s="68" t="e">
        <f t="shared" si="7"/>
        <v>#REF!</v>
      </c>
    </row>
    <row r="109" spans="1:6" s="9" customFormat="1" ht="15.75" customHeight="1" x14ac:dyDescent="0.3">
      <c r="A109" s="14">
        <v>104</v>
      </c>
      <c r="B109" s="68">
        <v>0</v>
      </c>
      <c r="C109" s="68" t="e">
        <f t="shared" si="5"/>
        <v>#REF!</v>
      </c>
      <c r="D109" s="68">
        <f t="shared" si="8"/>
        <v>104.99068470207013</v>
      </c>
      <c r="E109" s="68" t="e">
        <f t="shared" si="6"/>
        <v>#REF!</v>
      </c>
      <c r="F109" s="68" t="e">
        <f t="shared" si="7"/>
        <v>#REF!</v>
      </c>
    </row>
    <row r="110" spans="1:6" s="9" customFormat="1" ht="15.75" customHeight="1" x14ac:dyDescent="0.3">
      <c r="A110" s="14">
        <v>105</v>
      </c>
      <c r="B110" s="68">
        <v>0</v>
      </c>
      <c r="C110" s="68" t="e">
        <f t="shared" si="5"/>
        <v>#REF!</v>
      </c>
      <c r="D110" s="68">
        <f t="shared" si="8"/>
        <v>104.99068470207013</v>
      </c>
      <c r="E110" s="68" t="e">
        <f t="shared" si="6"/>
        <v>#REF!</v>
      </c>
      <c r="F110" s="68" t="e">
        <f t="shared" si="7"/>
        <v>#REF!</v>
      </c>
    </row>
    <row r="111" spans="1:6" s="9" customFormat="1" ht="15.75" customHeight="1" x14ac:dyDescent="0.3">
      <c r="A111" s="14">
        <v>106</v>
      </c>
      <c r="B111" s="68">
        <v>0</v>
      </c>
      <c r="C111" s="68" t="e">
        <f t="shared" si="5"/>
        <v>#REF!</v>
      </c>
      <c r="D111" s="68">
        <f t="shared" si="8"/>
        <v>104.99068470207013</v>
      </c>
      <c r="E111" s="68" t="e">
        <f t="shared" si="6"/>
        <v>#REF!</v>
      </c>
      <c r="F111" s="68" t="e">
        <f t="shared" si="7"/>
        <v>#REF!</v>
      </c>
    </row>
    <row r="112" spans="1:6" s="9" customFormat="1" ht="15.75" customHeight="1" x14ac:dyDescent="0.3">
      <c r="A112" s="14">
        <v>107</v>
      </c>
      <c r="B112" s="68">
        <v>0</v>
      </c>
      <c r="C112" s="68" t="e">
        <f t="shared" si="5"/>
        <v>#REF!</v>
      </c>
      <c r="D112" s="68">
        <f t="shared" si="8"/>
        <v>104.99068470207013</v>
      </c>
      <c r="E112" s="68" t="e">
        <f t="shared" si="6"/>
        <v>#REF!</v>
      </c>
      <c r="F112" s="68" t="e">
        <f t="shared" si="7"/>
        <v>#REF!</v>
      </c>
    </row>
    <row r="113" spans="1:6" s="9" customFormat="1" ht="15.75" customHeight="1" x14ac:dyDescent="0.3">
      <c r="A113" s="14">
        <v>108</v>
      </c>
      <c r="B113" s="68">
        <v>0</v>
      </c>
      <c r="C113" s="68" t="e">
        <f t="shared" si="5"/>
        <v>#REF!</v>
      </c>
      <c r="D113" s="68">
        <f t="shared" si="8"/>
        <v>104.99068470207013</v>
      </c>
      <c r="E113" s="68" t="e">
        <f t="shared" si="6"/>
        <v>#REF!</v>
      </c>
      <c r="F113" s="68" t="e">
        <f t="shared" si="7"/>
        <v>#REF!</v>
      </c>
    </row>
    <row r="114" spans="1:6" s="9" customFormat="1" ht="15.75" customHeight="1" x14ac:dyDescent="0.3">
      <c r="A114" s="14">
        <v>109</v>
      </c>
      <c r="B114" s="68">
        <v>0</v>
      </c>
      <c r="C114" s="68" t="e">
        <f t="shared" si="5"/>
        <v>#REF!</v>
      </c>
      <c r="D114" s="68">
        <f t="shared" si="8"/>
        <v>104.99068470207013</v>
      </c>
      <c r="E114" s="68" t="e">
        <f t="shared" si="6"/>
        <v>#REF!</v>
      </c>
      <c r="F114" s="68" t="e">
        <f t="shared" si="7"/>
        <v>#REF!</v>
      </c>
    </row>
    <row r="115" spans="1:6" s="9" customFormat="1" ht="15.75" customHeight="1" x14ac:dyDescent="0.3">
      <c r="A115" s="14">
        <v>110</v>
      </c>
      <c r="B115" s="68">
        <v>0</v>
      </c>
      <c r="C115" s="68" t="e">
        <f t="shared" si="5"/>
        <v>#REF!</v>
      </c>
      <c r="D115" s="68">
        <f t="shared" si="8"/>
        <v>104.99068470207013</v>
      </c>
      <c r="E115" s="68" t="e">
        <f t="shared" si="6"/>
        <v>#REF!</v>
      </c>
      <c r="F115" s="68" t="e">
        <f t="shared" si="7"/>
        <v>#REF!</v>
      </c>
    </row>
    <row r="116" spans="1:6" s="9" customFormat="1" ht="15.75" customHeight="1" x14ac:dyDescent="0.3">
      <c r="A116" s="14">
        <v>111</v>
      </c>
      <c r="B116" s="68">
        <v>0</v>
      </c>
      <c r="C116" s="68" t="e">
        <f t="shared" si="5"/>
        <v>#REF!</v>
      </c>
      <c r="D116" s="68">
        <f t="shared" si="8"/>
        <v>104.99068470207013</v>
      </c>
      <c r="E116" s="68" t="e">
        <f t="shared" si="6"/>
        <v>#REF!</v>
      </c>
      <c r="F116" s="68" t="e">
        <f t="shared" si="7"/>
        <v>#REF!</v>
      </c>
    </row>
    <row r="117" spans="1:6" s="9" customFormat="1" ht="15.75" customHeight="1" x14ac:dyDescent="0.3">
      <c r="A117" s="14">
        <v>112</v>
      </c>
      <c r="B117" s="68">
        <v>0</v>
      </c>
      <c r="C117" s="68" t="e">
        <f t="shared" si="5"/>
        <v>#REF!</v>
      </c>
      <c r="D117" s="68">
        <f t="shared" si="8"/>
        <v>104.99068470207013</v>
      </c>
      <c r="E117" s="68" t="e">
        <f t="shared" si="6"/>
        <v>#REF!</v>
      </c>
      <c r="F117" s="68" t="e">
        <f t="shared" si="7"/>
        <v>#REF!</v>
      </c>
    </row>
    <row r="118" spans="1:6" s="9" customFormat="1" ht="15.75" customHeight="1" x14ac:dyDescent="0.3">
      <c r="A118" s="14">
        <v>113</v>
      </c>
      <c r="B118" s="68">
        <v>0</v>
      </c>
      <c r="C118" s="68" t="e">
        <f t="shared" si="5"/>
        <v>#REF!</v>
      </c>
      <c r="D118" s="68">
        <f t="shared" si="8"/>
        <v>104.99068470207013</v>
      </c>
      <c r="E118" s="68" t="e">
        <f t="shared" si="6"/>
        <v>#REF!</v>
      </c>
      <c r="F118" s="68" t="e">
        <f t="shared" si="7"/>
        <v>#REF!</v>
      </c>
    </row>
    <row r="119" spans="1:6" s="9" customFormat="1" ht="15.75" customHeight="1" x14ac:dyDescent="0.3">
      <c r="A119" s="14">
        <v>114</v>
      </c>
      <c r="B119" s="68">
        <v>0</v>
      </c>
      <c r="C119" s="68" t="e">
        <f t="shared" si="5"/>
        <v>#REF!</v>
      </c>
      <c r="D119" s="68">
        <f t="shared" si="8"/>
        <v>104.99068470207013</v>
      </c>
      <c r="E119" s="68" t="e">
        <f t="shared" si="6"/>
        <v>#REF!</v>
      </c>
      <c r="F119" s="68" t="e">
        <f t="shared" si="7"/>
        <v>#REF!</v>
      </c>
    </row>
    <row r="120" spans="1:6" s="9" customFormat="1" ht="15.75" customHeight="1" x14ac:dyDescent="0.3">
      <c r="A120" s="14">
        <v>115</v>
      </c>
      <c r="B120" s="68">
        <v>0</v>
      </c>
      <c r="C120" s="68" t="e">
        <f t="shared" si="5"/>
        <v>#REF!</v>
      </c>
      <c r="D120" s="68">
        <f t="shared" si="8"/>
        <v>104.99068470207013</v>
      </c>
      <c r="E120" s="68" t="e">
        <f t="shared" si="6"/>
        <v>#REF!</v>
      </c>
      <c r="F120" s="68" t="e">
        <f t="shared" si="7"/>
        <v>#REF!</v>
      </c>
    </row>
    <row r="121" spans="1:6" s="9" customFormat="1" ht="15.75" customHeight="1" x14ac:dyDescent="0.3">
      <c r="A121" s="14">
        <v>116</v>
      </c>
      <c r="B121" s="68">
        <v>0</v>
      </c>
      <c r="C121" s="68" t="e">
        <f t="shared" si="5"/>
        <v>#REF!</v>
      </c>
      <c r="D121" s="68">
        <f t="shared" si="8"/>
        <v>104.99068470207013</v>
      </c>
      <c r="E121" s="68" t="e">
        <f t="shared" si="6"/>
        <v>#REF!</v>
      </c>
      <c r="F121" s="68" t="e">
        <f t="shared" si="7"/>
        <v>#REF!</v>
      </c>
    </row>
    <row r="122" spans="1:6" s="9" customFormat="1" ht="15.75" customHeight="1" x14ac:dyDescent="0.3">
      <c r="A122" s="14">
        <v>117</v>
      </c>
      <c r="B122" s="68">
        <v>0</v>
      </c>
      <c r="C122" s="68" t="e">
        <f t="shared" si="5"/>
        <v>#REF!</v>
      </c>
      <c r="D122" s="68">
        <f t="shared" si="8"/>
        <v>104.99068470207013</v>
      </c>
      <c r="E122" s="68" t="e">
        <f t="shared" si="6"/>
        <v>#REF!</v>
      </c>
      <c r="F122" s="68" t="e">
        <f t="shared" si="7"/>
        <v>#REF!</v>
      </c>
    </row>
    <row r="123" spans="1:6" s="9" customFormat="1" ht="15.75" customHeight="1" x14ac:dyDescent="0.3">
      <c r="A123" s="14">
        <v>118</v>
      </c>
      <c r="B123" s="68">
        <v>0</v>
      </c>
      <c r="C123" s="68" t="e">
        <f t="shared" si="5"/>
        <v>#REF!</v>
      </c>
      <c r="D123" s="68">
        <f t="shared" si="8"/>
        <v>104.99068470207013</v>
      </c>
      <c r="E123" s="68" t="e">
        <f t="shared" si="6"/>
        <v>#REF!</v>
      </c>
      <c r="F123" s="68" t="e">
        <f t="shared" si="7"/>
        <v>#REF!</v>
      </c>
    </row>
    <row r="124" spans="1:6" s="9" customFormat="1" ht="15.75" customHeight="1" x14ac:dyDescent="0.3">
      <c r="A124" s="14">
        <v>119</v>
      </c>
      <c r="B124" s="68">
        <v>0</v>
      </c>
      <c r="C124" s="68" t="e">
        <f t="shared" si="5"/>
        <v>#REF!</v>
      </c>
      <c r="D124" s="68">
        <f t="shared" si="8"/>
        <v>104.99068470207013</v>
      </c>
      <c r="E124" s="68" t="e">
        <f t="shared" si="6"/>
        <v>#REF!</v>
      </c>
      <c r="F124" s="68" t="e">
        <f t="shared" si="7"/>
        <v>#REF!</v>
      </c>
    </row>
    <row r="125" spans="1:6" s="9" customFormat="1" ht="15.75" customHeight="1" x14ac:dyDescent="0.3">
      <c r="A125" s="14">
        <v>120</v>
      </c>
      <c r="B125" s="68">
        <v>0</v>
      </c>
      <c r="C125" s="68" t="e">
        <f t="shared" si="5"/>
        <v>#REF!</v>
      </c>
      <c r="D125" s="68">
        <f t="shared" si="8"/>
        <v>104.99068470207013</v>
      </c>
      <c r="E125" s="68" t="e">
        <f t="shared" si="6"/>
        <v>#REF!</v>
      </c>
      <c r="F125" s="68">
        <v>0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2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6A9E3-1F74-4278-99AA-DFB3BFAEA93C}">
  <sheetPr codeName="Planilha10">
    <tabColor theme="8" tint="-0.499984740745262"/>
    <pageSetUpPr fitToPage="1"/>
  </sheetPr>
  <dimension ref="A1:HJ249"/>
  <sheetViews>
    <sheetView zoomScaleNormal="100" zoomScaleSheetLayoutView="100" workbookViewId="0">
      <selection activeCell="B103" sqref="B103"/>
    </sheetView>
  </sheetViews>
  <sheetFormatPr defaultColWidth="9.109375" defaultRowHeight="10.199999999999999" x14ac:dyDescent="0.2"/>
  <cols>
    <col min="1" max="1" width="34.33203125" style="20" customWidth="1"/>
    <col min="2" max="2" width="14" style="20" customWidth="1"/>
    <col min="3" max="16" width="9.33203125" style="20" bestFit="1" customWidth="1"/>
    <col min="17" max="218" width="10.109375" style="20" bestFit="1" customWidth="1"/>
    <col min="219" max="16384" width="9.109375" style="20"/>
  </cols>
  <sheetData>
    <row r="1" spans="1:218" ht="14.4" x14ac:dyDescent="0.3">
      <c r="A1" s="38" t="s">
        <v>106</v>
      </c>
      <c r="B1" s="38"/>
      <c r="C1" s="45">
        <v>1</v>
      </c>
      <c r="D1" s="45">
        <v>1</v>
      </c>
      <c r="E1" s="45">
        <v>1</v>
      </c>
      <c r="F1" s="45">
        <v>1</v>
      </c>
      <c r="G1" s="45">
        <v>1</v>
      </c>
      <c r="H1" s="45">
        <v>1</v>
      </c>
      <c r="I1" s="45">
        <v>1</v>
      </c>
      <c r="J1" s="45">
        <v>1</v>
      </c>
      <c r="K1" s="45">
        <v>1</v>
      </c>
      <c r="L1" s="45">
        <v>1</v>
      </c>
      <c r="M1" s="45">
        <v>1</v>
      </c>
      <c r="N1" s="45">
        <v>1</v>
      </c>
      <c r="O1" s="45">
        <v>2</v>
      </c>
      <c r="P1" s="45">
        <v>2</v>
      </c>
      <c r="Q1" s="45">
        <v>2</v>
      </c>
      <c r="R1" s="45">
        <v>2</v>
      </c>
      <c r="S1" s="45">
        <v>2</v>
      </c>
      <c r="T1" s="45">
        <v>2</v>
      </c>
      <c r="U1" s="45">
        <v>2</v>
      </c>
      <c r="V1" s="45">
        <v>2</v>
      </c>
      <c r="W1" s="45">
        <v>2</v>
      </c>
      <c r="X1" s="45">
        <v>2</v>
      </c>
      <c r="Y1" s="45">
        <v>2</v>
      </c>
      <c r="Z1" s="45">
        <v>2</v>
      </c>
      <c r="AA1" s="45">
        <f t="shared" ref="AA1:CL1" si="0">O1+1</f>
        <v>3</v>
      </c>
      <c r="AB1" s="45">
        <f t="shared" si="0"/>
        <v>3</v>
      </c>
      <c r="AC1" s="45">
        <f t="shared" si="0"/>
        <v>3</v>
      </c>
      <c r="AD1" s="45">
        <f t="shared" si="0"/>
        <v>3</v>
      </c>
      <c r="AE1" s="45">
        <f t="shared" si="0"/>
        <v>3</v>
      </c>
      <c r="AF1" s="45">
        <f t="shared" si="0"/>
        <v>3</v>
      </c>
      <c r="AG1" s="45">
        <f t="shared" si="0"/>
        <v>3</v>
      </c>
      <c r="AH1" s="45">
        <f t="shared" si="0"/>
        <v>3</v>
      </c>
      <c r="AI1" s="45">
        <f t="shared" si="0"/>
        <v>3</v>
      </c>
      <c r="AJ1" s="45">
        <f t="shared" si="0"/>
        <v>3</v>
      </c>
      <c r="AK1" s="45">
        <f t="shared" si="0"/>
        <v>3</v>
      </c>
      <c r="AL1" s="45">
        <f t="shared" si="0"/>
        <v>3</v>
      </c>
      <c r="AM1" s="45">
        <f t="shared" si="0"/>
        <v>4</v>
      </c>
      <c r="AN1" s="45">
        <f t="shared" si="0"/>
        <v>4</v>
      </c>
      <c r="AO1" s="45">
        <f t="shared" si="0"/>
        <v>4</v>
      </c>
      <c r="AP1" s="45">
        <f t="shared" si="0"/>
        <v>4</v>
      </c>
      <c r="AQ1" s="45">
        <f t="shared" si="0"/>
        <v>4</v>
      </c>
      <c r="AR1" s="45">
        <f t="shared" si="0"/>
        <v>4</v>
      </c>
      <c r="AS1" s="45">
        <f t="shared" si="0"/>
        <v>4</v>
      </c>
      <c r="AT1" s="45">
        <f t="shared" si="0"/>
        <v>4</v>
      </c>
      <c r="AU1" s="45">
        <f t="shared" si="0"/>
        <v>4</v>
      </c>
      <c r="AV1" s="45">
        <f t="shared" si="0"/>
        <v>4</v>
      </c>
      <c r="AW1" s="45">
        <f t="shared" si="0"/>
        <v>4</v>
      </c>
      <c r="AX1" s="45">
        <f t="shared" si="0"/>
        <v>4</v>
      </c>
      <c r="AY1" s="46">
        <f t="shared" si="0"/>
        <v>5</v>
      </c>
      <c r="AZ1" s="46">
        <f t="shared" si="0"/>
        <v>5</v>
      </c>
      <c r="BA1" s="46">
        <f t="shared" si="0"/>
        <v>5</v>
      </c>
      <c r="BB1" s="46">
        <f t="shared" si="0"/>
        <v>5</v>
      </c>
      <c r="BC1" s="46">
        <f t="shared" si="0"/>
        <v>5</v>
      </c>
      <c r="BD1" s="46">
        <f t="shared" si="0"/>
        <v>5</v>
      </c>
      <c r="BE1" s="46">
        <f t="shared" si="0"/>
        <v>5</v>
      </c>
      <c r="BF1" s="46">
        <f t="shared" si="0"/>
        <v>5</v>
      </c>
      <c r="BG1" s="46">
        <f t="shared" si="0"/>
        <v>5</v>
      </c>
      <c r="BH1" s="46">
        <f t="shared" si="0"/>
        <v>5</v>
      </c>
      <c r="BI1" s="46">
        <f t="shared" si="0"/>
        <v>5</v>
      </c>
      <c r="BJ1" s="46">
        <f t="shared" si="0"/>
        <v>5</v>
      </c>
      <c r="BK1" s="46">
        <f t="shared" si="0"/>
        <v>6</v>
      </c>
      <c r="BL1" s="46">
        <f t="shared" si="0"/>
        <v>6</v>
      </c>
      <c r="BM1" s="46">
        <f t="shared" si="0"/>
        <v>6</v>
      </c>
      <c r="BN1" s="46">
        <f t="shared" si="0"/>
        <v>6</v>
      </c>
      <c r="BO1" s="46">
        <f t="shared" si="0"/>
        <v>6</v>
      </c>
      <c r="BP1" s="46">
        <f t="shared" si="0"/>
        <v>6</v>
      </c>
      <c r="BQ1" s="46">
        <f t="shared" si="0"/>
        <v>6</v>
      </c>
      <c r="BR1" s="46">
        <f t="shared" si="0"/>
        <v>6</v>
      </c>
      <c r="BS1" s="46">
        <f t="shared" si="0"/>
        <v>6</v>
      </c>
      <c r="BT1" s="46">
        <f t="shared" si="0"/>
        <v>6</v>
      </c>
      <c r="BU1" s="46">
        <f t="shared" si="0"/>
        <v>6</v>
      </c>
      <c r="BV1" s="46">
        <f t="shared" si="0"/>
        <v>6</v>
      </c>
      <c r="BW1" s="46">
        <f t="shared" si="0"/>
        <v>7</v>
      </c>
      <c r="BX1" s="46">
        <f t="shared" si="0"/>
        <v>7</v>
      </c>
      <c r="BY1" s="46">
        <f t="shared" si="0"/>
        <v>7</v>
      </c>
      <c r="BZ1" s="46">
        <f t="shared" si="0"/>
        <v>7</v>
      </c>
      <c r="CA1" s="46">
        <f t="shared" si="0"/>
        <v>7</v>
      </c>
      <c r="CB1" s="46">
        <f t="shared" si="0"/>
        <v>7</v>
      </c>
      <c r="CC1" s="46">
        <f t="shared" si="0"/>
        <v>7</v>
      </c>
      <c r="CD1" s="46">
        <f t="shared" si="0"/>
        <v>7</v>
      </c>
      <c r="CE1" s="46">
        <f t="shared" si="0"/>
        <v>7</v>
      </c>
      <c r="CF1" s="46">
        <f t="shared" si="0"/>
        <v>7</v>
      </c>
      <c r="CG1" s="46">
        <f t="shared" si="0"/>
        <v>7</v>
      </c>
      <c r="CH1" s="46">
        <f t="shared" si="0"/>
        <v>7</v>
      </c>
      <c r="CI1" s="46">
        <f t="shared" si="0"/>
        <v>8</v>
      </c>
      <c r="CJ1" s="46">
        <f t="shared" si="0"/>
        <v>8</v>
      </c>
      <c r="CK1" s="46">
        <f t="shared" si="0"/>
        <v>8</v>
      </c>
      <c r="CL1" s="46">
        <f t="shared" si="0"/>
        <v>8</v>
      </c>
      <c r="CM1" s="46">
        <f t="shared" ref="CM1:EX1" si="1">CA1+1</f>
        <v>8</v>
      </c>
      <c r="CN1" s="46">
        <f t="shared" si="1"/>
        <v>8</v>
      </c>
      <c r="CO1" s="46">
        <f t="shared" si="1"/>
        <v>8</v>
      </c>
      <c r="CP1" s="46">
        <f t="shared" si="1"/>
        <v>8</v>
      </c>
      <c r="CQ1" s="46">
        <f t="shared" si="1"/>
        <v>8</v>
      </c>
      <c r="CR1" s="46">
        <f t="shared" si="1"/>
        <v>8</v>
      </c>
      <c r="CS1" s="46">
        <f t="shared" si="1"/>
        <v>8</v>
      </c>
      <c r="CT1" s="46">
        <f t="shared" si="1"/>
        <v>8</v>
      </c>
      <c r="CU1" s="46">
        <f t="shared" si="1"/>
        <v>9</v>
      </c>
      <c r="CV1" s="46">
        <f t="shared" si="1"/>
        <v>9</v>
      </c>
      <c r="CW1" s="46">
        <f t="shared" si="1"/>
        <v>9</v>
      </c>
      <c r="CX1" s="46">
        <f t="shared" si="1"/>
        <v>9</v>
      </c>
      <c r="CY1" s="46">
        <f t="shared" si="1"/>
        <v>9</v>
      </c>
      <c r="CZ1" s="46">
        <f t="shared" si="1"/>
        <v>9</v>
      </c>
      <c r="DA1" s="46">
        <f t="shared" si="1"/>
        <v>9</v>
      </c>
      <c r="DB1" s="46">
        <f t="shared" si="1"/>
        <v>9</v>
      </c>
      <c r="DC1" s="46">
        <f t="shared" si="1"/>
        <v>9</v>
      </c>
      <c r="DD1" s="46">
        <f t="shared" si="1"/>
        <v>9</v>
      </c>
      <c r="DE1" s="46">
        <f t="shared" si="1"/>
        <v>9</v>
      </c>
      <c r="DF1" s="46">
        <f t="shared" si="1"/>
        <v>9</v>
      </c>
      <c r="DG1" s="46">
        <f t="shared" si="1"/>
        <v>10</v>
      </c>
      <c r="DH1" s="46">
        <f t="shared" si="1"/>
        <v>10</v>
      </c>
      <c r="DI1" s="46">
        <f t="shared" si="1"/>
        <v>10</v>
      </c>
      <c r="DJ1" s="46">
        <f t="shared" si="1"/>
        <v>10</v>
      </c>
      <c r="DK1" s="46">
        <f t="shared" si="1"/>
        <v>10</v>
      </c>
      <c r="DL1" s="46">
        <f t="shared" si="1"/>
        <v>10</v>
      </c>
      <c r="DM1" s="46">
        <f t="shared" si="1"/>
        <v>10</v>
      </c>
      <c r="DN1" s="46">
        <f t="shared" si="1"/>
        <v>10</v>
      </c>
      <c r="DO1" s="46">
        <f t="shared" si="1"/>
        <v>10</v>
      </c>
      <c r="DP1" s="46">
        <f t="shared" si="1"/>
        <v>10</v>
      </c>
      <c r="DQ1" s="46">
        <f t="shared" si="1"/>
        <v>10</v>
      </c>
      <c r="DR1" s="46">
        <f t="shared" si="1"/>
        <v>10</v>
      </c>
      <c r="DS1" s="46">
        <f t="shared" si="1"/>
        <v>11</v>
      </c>
      <c r="DT1" s="46">
        <f t="shared" si="1"/>
        <v>11</v>
      </c>
      <c r="DU1" s="46">
        <f t="shared" si="1"/>
        <v>11</v>
      </c>
      <c r="DV1" s="46">
        <f t="shared" si="1"/>
        <v>11</v>
      </c>
      <c r="DW1" s="46">
        <f t="shared" si="1"/>
        <v>11</v>
      </c>
      <c r="DX1" s="46">
        <f t="shared" si="1"/>
        <v>11</v>
      </c>
      <c r="DY1" s="46">
        <f t="shared" si="1"/>
        <v>11</v>
      </c>
      <c r="DZ1" s="46">
        <f t="shared" si="1"/>
        <v>11</v>
      </c>
      <c r="EA1" s="46">
        <f t="shared" si="1"/>
        <v>11</v>
      </c>
      <c r="EB1" s="46">
        <f t="shared" si="1"/>
        <v>11</v>
      </c>
      <c r="EC1" s="46">
        <f t="shared" si="1"/>
        <v>11</v>
      </c>
      <c r="ED1" s="46">
        <f t="shared" si="1"/>
        <v>11</v>
      </c>
      <c r="EE1" s="46">
        <f t="shared" si="1"/>
        <v>12</v>
      </c>
      <c r="EF1" s="46">
        <f t="shared" si="1"/>
        <v>12</v>
      </c>
      <c r="EG1" s="46">
        <f t="shared" si="1"/>
        <v>12</v>
      </c>
      <c r="EH1" s="46">
        <f t="shared" si="1"/>
        <v>12</v>
      </c>
      <c r="EI1" s="46">
        <f t="shared" si="1"/>
        <v>12</v>
      </c>
      <c r="EJ1" s="46">
        <f t="shared" si="1"/>
        <v>12</v>
      </c>
      <c r="EK1" s="46">
        <f t="shared" si="1"/>
        <v>12</v>
      </c>
      <c r="EL1" s="46">
        <f t="shared" si="1"/>
        <v>12</v>
      </c>
      <c r="EM1" s="46">
        <f t="shared" si="1"/>
        <v>12</v>
      </c>
      <c r="EN1" s="46">
        <f t="shared" si="1"/>
        <v>12</v>
      </c>
      <c r="EO1" s="46">
        <f t="shared" si="1"/>
        <v>12</v>
      </c>
      <c r="EP1" s="46">
        <f t="shared" si="1"/>
        <v>12</v>
      </c>
      <c r="EQ1" s="46">
        <f t="shared" si="1"/>
        <v>13</v>
      </c>
      <c r="ER1" s="46">
        <f t="shared" si="1"/>
        <v>13</v>
      </c>
      <c r="ES1" s="46">
        <f t="shared" si="1"/>
        <v>13</v>
      </c>
      <c r="ET1" s="46">
        <f t="shared" si="1"/>
        <v>13</v>
      </c>
      <c r="EU1" s="46">
        <f t="shared" si="1"/>
        <v>13</v>
      </c>
      <c r="EV1" s="46">
        <f t="shared" si="1"/>
        <v>13</v>
      </c>
      <c r="EW1" s="46">
        <f t="shared" si="1"/>
        <v>13</v>
      </c>
      <c r="EX1" s="46">
        <f t="shared" si="1"/>
        <v>13</v>
      </c>
      <c r="EY1" s="46">
        <f t="shared" ref="EY1:HJ1" si="2">EM1+1</f>
        <v>13</v>
      </c>
      <c r="EZ1" s="46">
        <f t="shared" si="2"/>
        <v>13</v>
      </c>
      <c r="FA1" s="46">
        <f t="shared" si="2"/>
        <v>13</v>
      </c>
      <c r="FB1" s="46">
        <f t="shared" si="2"/>
        <v>13</v>
      </c>
      <c r="FC1" s="46">
        <f t="shared" si="2"/>
        <v>14</v>
      </c>
      <c r="FD1" s="46">
        <f t="shared" si="2"/>
        <v>14</v>
      </c>
      <c r="FE1" s="46">
        <f t="shared" si="2"/>
        <v>14</v>
      </c>
      <c r="FF1" s="46">
        <f t="shared" si="2"/>
        <v>14</v>
      </c>
      <c r="FG1" s="46">
        <f t="shared" si="2"/>
        <v>14</v>
      </c>
      <c r="FH1" s="46">
        <f t="shared" si="2"/>
        <v>14</v>
      </c>
      <c r="FI1" s="46">
        <f t="shared" si="2"/>
        <v>14</v>
      </c>
      <c r="FJ1" s="46">
        <f t="shared" si="2"/>
        <v>14</v>
      </c>
      <c r="FK1" s="46">
        <f t="shared" si="2"/>
        <v>14</v>
      </c>
      <c r="FL1" s="46">
        <f t="shared" si="2"/>
        <v>14</v>
      </c>
      <c r="FM1" s="46">
        <f t="shared" si="2"/>
        <v>14</v>
      </c>
      <c r="FN1" s="46">
        <f t="shared" si="2"/>
        <v>14</v>
      </c>
      <c r="FO1" s="46">
        <f t="shared" si="2"/>
        <v>15</v>
      </c>
      <c r="FP1" s="46">
        <f t="shared" si="2"/>
        <v>15</v>
      </c>
      <c r="FQ1" s="46">
        <f t="shared" si="2"/>
        <v>15</v>
      </c>
      <c r="FR1" s="46">
        <f t="shared" si="2"/>
        <v>15</v>
      </c>
      <c r="FS1" s="46">
        <f t="shared" si="2"/>
        <v>15</v>
      </c>
      <c r="FT1" s="46">
        <f t="shared" si="2"/>
        <v>15</v>
      </c>
      <c r="FU1" s="46">
        <f t="shared" si="2"/>
        <v>15</v>
      </c>
      <c r="FV1" s="46">
        <f t="shared" si="2"/>
        <v>15</v>
      </c>
      <c r="FW1" s="46">
        <f t="shared" si="2"/>
        <v>15</v>
      </c>
      <c r="FX1" s="46">
        <f t="shared" si="2"/>
        <v>15</v>
      </c>
      <c r="FY1" s="46">
        <f t="shared" si="2"/>
        <v>15</v>
      </c>
      <c r="FZ1" s="46">
        <f t="shared" si="2"/>
        <v>15</v>
      </c>
      <c r="GA1" s="46">
        <f t="shared" si="2"/>
        <v>16</v>
      </c>
      <c r="GB1" s="46">
        <f t="shared" si="2"/>
        <v>16</v>
      </c>
      <c r="GC1" s="46">
        <f t="shared" si="2"/>
        <v>16</v>
      </c>
      <c r="GD1" s="46">
        <f t="shared" si="2"/>
        <v>16</v>
      </c>
      <c r="GE1" s="46">
        <f t="shared" si="2"/>
        <v>16</v>
      </c>
      <c r="GF1" s="46">
        <f t="shared" si="2"/>
        <v>16</v>
      </c>
      <c r="GG1" s="46">
        <f t="shared" si="2"/>
        <v>16</v>
      </c>
      <c r="GH1" s="46">
        <f t="shared" si="2"/>
        <v>16</v>
      </c>
      <c r="GI1" s="46">
        <f t="shared" si="2"/>
        <v>16</v>
      </c>
      <c r="GJ1" s="46">
        <f t="shared" si="2"/>
        <v>16</v>
      </c>
      <c r="GK1" s="46">
        <f t="shared" si="2"/>
        <v>16</v>
      </c>
      <c r="GL1" s="46">
        <f t="shared" si="2"/>
        <v>16</v>
      </c>
      <c r="GM1" s="46">
        <f t="shared" si="2"/>
        <v>17</v>
      </c>
      <c r="GN1" s="46">
        <f t="shared" si="2"/>
        <v>17</v>
      </c>
      <c r="GO1" s="46">
        <f t="shared" si="2"/>
        <v>17</v>
      </c>
      <c r="GP1" s="46">
        <f t="shared" si="2"/>
        <v>17</v>
      </c>
      <c r="GQ1" s="46">
        <f t="shared" si="2"/>
        <v>17</v>
      </c>
      <c r="GR1" s="46">
        <f t="shared" si="2"/>
        <v>17</v>
      </c>
      <c r="GS1" s="46">
        <f t="shared" si="2"/>
        <v>17</v>
      </c>
      <c r="GT1" s="46">
        <f t="shared" si="2"/>
        <v>17</v>
      </c>
      <c r="GU1" s="46">
        <f t="shared" si="2"/>
        <v>17</v>
      </c>
      <c r="GV1" s="46">
        <f t="shared" si="2"/>
        <v>17</v>
      </c>
      <c r="GW1" s="46">
        <f t="shared" si="2"/>
        <v>17</v>
      </c>
      <c r="GX1" s="46">
        <f t="shared" si="2"/>
        <v>17</v>
      </c>
      <c r="GY1" s="46">
        <f t="shared" si="2"/>
        <v>18</v>
      </c>
      <c r="GZ1" s="46">
        <f t="shared" si="2"/>
        <v>18</v>
      </c>
      <c r="HA1" s="46">
        <f t="shared" si="2"/>
        <v>18</v>
      </c>
      <c r="HB1" s="46">
        <f t="shared" si="2"/>
        <v>18</v>
      </c>
      <c r="HC1" s="46">
        <f t="shared" si="2"/>
        <v>18</v>
      </c>
      <c r="HD1" s="46">
        <f t="shared" si="2"/>
        <v>18</v>
      </c>
      <c r="HE1" s="46">
        <f t="shared" si="2"/>
        <v>18</v>
      </c>
      <c r="HF1" s="46">
        <f t="shared" si="2"/>
        <v>18</v>
      </c>
      <c r="HG1" s="46">
        <f t="shared" si="2"/>
        <v>18</v>
      </c>
      <c r="HH1" s="46">
        <f t="shared" si="2"/>
        <v>18</v>
      </c>
      <c r="HI1" s="46">
        <f t="shared" si="2"/>
        <v>18</v>
      </c>
      <c r="HJ1" s="46">
        <f t="shared" si="2"/>
        <v>18</v>
      </c>
    </row>
    <row r="2" spans="1:218" ht="14.4" x14ac:dyDescent="0.3">
      <c r="A2" s="38" t="s">
        <v>394</v>
      </c>
      <c r="B2" s="39" t="e">
        <f t="shared" ref="B2:BN2" si="3">SUM(B4:B219)</f>
        <v>#REF!</v>
      </c>
      <c r="C2" s="44">
        <f t="shared" si="3"/>
        <v>0</v>
      </c>
      <c r="D2" s="44">
        <f t="shared" si="3"/>
        <v>0</v>
      </c>
      <c r="E2" s="44">
        <f t="shared" si="3"/>
        <v>0</v>
      </c>
      <c r="F2" s="44">
        <f t="shared" si="3"/>
        <v>0</v>
      </c>
      <c r="G2" s="44">
        <f t="shared" si="3"/>
        <v>0</v>
      </c>
      <c r="H2" s="44">
        <f t="shared" si="3"/>
        <v>0</v>
      </c>
      <c r="I2" s="44" t="e">
        <f t="shared" si="3"/>
        <v>#REF!</v>
      </c>
      <c r="J2" s="44" t="e">
        <f t="shared" si="3"/>
        <v>#REF!</v>
      </c>
      <c r="K2" s="44" t="e">
        <f t="shared" si="3"/>
        <v>#REF!</v>
      </c>
      <c r="L2" s="44" t="e">
        <f t="shared" si="3"/>
        <v>#REF!</v>
      </c>
      <c r="M2" s="44" t="e">
        <f t="shared" si="3"/>
        <v>#REF!</v>
      </c>
      <c r="N2" s="44" t="e">
        <f t="shared" si="3"/>
        <v>#REF!</v>
      </c>
      <c r="O2" s="44" t="e">
        <f t="shared" si="3"/>
        <v>#REF!</v>
      </c>
      <c r="P2" s="44" t="e">
        <f t="shared" si="3"/>
        <v>#REF!</v>
      </c>
      <c r="Q2" s="44" t="e">
        <f t="shared" si="3"/>
        <v>#REF!</v>
      </c>
      <c r="R2" s="44" t="e">
        <f t="shared" si="3"/>
        <v>#REF!</v>
      </c>
      <c r="S2" s="44" t="e">
        <f t="shared" si="3"/>
        <v>#REF!</v>
      </c>
      <c r="T2" s="44" t="e">
        <f t="shared" si="3"/>
        <v>#REF!</v>
      </c>
      <c r="U2" s="44" t="e">
        <f t="shared" si="3"/>
        <v>#REF!</v>
      </c>
      <c r="V2" s="44" t="e">
        <f t="shared" si="3"/>
        <v>#REF!</v>
      </c>
      <c r="W2" s="44" t="e">
        <f t="shared" si="3"/>
        <v>#REF!</v>
      </c>
      <c r="X2" s="44" t="e">
        <f t="shared" si="3"/>
        <v>#REF!</v>
      </c>
      <c r="Y2" s="44" t="e">
        <f t="shared" si="3"/>
        <v>#REF!</v>
      </c>
      <c r="Z2" s="44" t="e">
        <f t="shared" si="3"/>
        <v>#REF!</v>
      </c>
      <c r="AA2" s="44" t="e">
        <f t="shared" si="3"/>
        <v>#REF!</v>
      </c>
      <c r="AB2" s="44" t="e">
        <f t="shared" si="3"/>
        <v>#REF!</v>
      </c>
      <c r="AC2" s="44" t="e">
        <f t="shared" si="3"/>
        <v>#REF!</v>
      </c>
      <c r="AD2" s="44" t="e">
        <f t="shared" si="3"/>
        <v>#REF!</v>
      </c>
      <c r="AE2" s="44" t="e">
        <f t="shared" si="3"/>
        <v>#REF!</v>
      </c>
      <c r="AF2" s="44" t="e">
        <f t="shared" si="3"/>
        <v>#REF!</v>
      </c>
      <c r="AG2" s="44" t="e">
        <f t="shared" si="3"/>
        <v>#REF!</v>
      </c>
      <c r="AH2" s="44" t="e">
        <f t="shared" si="3"/>
        <v>#REF!</v>
      </c>
      <c r="AI2" s="44" t="e">
        <f t="shared" si="3"/>
        <v>#REF!</v>
      </c>
      <c r="AJ2" s="44" t="e">
        <f t="shared" si="3"/>
        <v>#REF!</v>
      </c>
      <c r="AK2" s="44" t="e">
        <f t="shared" si="3"/>
        <v>#REF!</v>
      </c>
      <c r="AL2" s="44" t="e">
        <f t="shared" si="3"/>
        <v>#REF!</v>
      </c>
      <c r="AM2" s="44" t="e">
        <f t="shared" si="3"/>
        <v>#REF!</v>
      </c>
      <c r="AN2" s="44" t="e">
        <f t="shared" si="3"/>
        <v>#REF!</v>
      </c>
      <c r="AO2" s="44" t="e">
        <f t="shared" si="3"/>
        <v>#REF!</v>
      </c>
      <c r="AP2" s="44" t="e">
        <f t="shared" si="3"/>
        <v>#REF!</v>
      </c>
      <c r="AQ2" s="44" t="e">
        <f t="shared" si="3"/>
        <v>#REF!</v>
      </c>
      <c r="AR2" s="44" t="e">
        <f t="shared" si="3"/>
        <v>#REF!</v>
      </c>
      <c r="AS2" s="44" t="e">
        <f t="shared" si="3"/>
        <v>#REF!</v>
      </c>
      <c r="AT2" s="44" t="e">
        <f t="shared" si="3"/>
        <v>#REF!</v>
      </c>
      <c r="AU2" s="44" t="e">
        <f t="shared" si="3"/>
        <v>#REF!</v>
      </c>
      <c r="AV2" s="44" t="e">
        <f t="shared" si="3"/>
        <v>#REF!</v>
      </c>
      <c r="AW2" s="44" t="e">
        <f t="shared" si="3"/>
        <v>#REF!</v>
      </c>
      <c r="AX2" s="44" t="e">
        <f t="shared" si="3"/>
        <v>#REF!</v>
      </c>
      <c r="AY2" s="44" t="e">
        <f t="shared" si="3"/>
        <v>#REF!</v>
      </c>
      <c r="AZ2" s="44" t="e">
        <f t="shared" si="3"/>
        <v>#REF!</v>
      </c>
      <c r="BA2" s="44" t="e">
        <f t="shared" si="3"/>
        <v>#REF!</v>
      </c>
      <c r="BB2" s="44" t="e">
        <f t="shared" si="3"/>
        <v>#REF!</v>
      </c>
      <c r="BC2" s="44" t="e">
        <f t="shared" si="3"/>
        <v>#REF!</v>
      </c>
      <c r="BD2" s="44" t="e">
        <f t="shared" si="3"/>
        <v>#REF!</v>
      </c>
      <c r="BE2" s="44" t="e">
        <f t="shared" si="3"/>
        <v>#REF!</v>
      </c>
      <c r="BF2" s="44" t="e">
        <f t="shared" si="3"/>
        <v>#REF!</v>
      </c>
      <c r="BG2" s="44" t="e">
        <f t="shared" si="3"/>
        <v>#REF!</v>
      </c>
      <c r="BH2" s="44" t="e">
        <f t="shared" si="3"/>
        <v>#REF!</v>
      </c>
      <c r="BI2" s="44" t="e">
        <f t="shared" si="3"/>
        <v>#REF!</v>
      </c>
      <c r="BJ2" s="44" t="e">
        <f t="shared" si="3"/>
        <v>#REF!</v>
      </c>
      <c r="BK2" s="44" t="e">
        <f t="shared" si="3"/>
        <v>#REF!</v>
      </c>
      <c r="BL2" s="44" t="e">
        <f t="shared" si="3"/>
        <v>#REF!</v>
      </c>
      <c r="BM2" s="44" t="e">
        <f t="shared" si="3"/>
        <v>#REF!</v>
      </c>
      <c r="BN2" s="44" t="e">
        <f t="shared" si="3"/>
        <v>#REF!</v>
      </c>
      <c r="BO2" s="44" t="e">
        <f t="shared" ref="BO2:DZ2" si="4">SUM(BO4:BO219)</f>
        <v>#REF!</v>
      </c>
      <c r="BP2" s="44" t="e">
        <f t="shared" si="4"/>
        <v>#REF!</v>
      </c>
      <c r="BQ2" s="44" t="e">
        <f t="shared" si="4"/>
        <v>#REF!</v>
      </c>
      <c r="BR2" s="44" t="e">
        <f t="shared" si="4"/>
        <v>#REF!</v>
      </c>
      <c r="BS2" s="44" t="e">
        <f t="shared" si="4"/>
        <v>#REF!</v>
      </c>
      <c r="BT2" s="44" t="e">
        <f t="shared" si="4"/>
        <v>#REF!</v>
      </c>
      <c r="BU2" s="44" t="e">
        <f t="shared" si="4"/>
        <v>#REF!</v>
      </c>
      <c r="BV2" s="44" t="e">
        <f t="shared" si="4"/>
        <v>#REF!</v>
      </c>
      <c r="BW2" s="44" t="e">
        <f t="shared" si="4"/>
        <v>#REF!</v>
      </c>
      <c r="BX2" s="44" t="e">
        <f t="shared" si="4"/>
        <v>#REF!</v>
      </c>
      <c r="BY2" s="44" t="e">
        <f t="shared" si="4"/>
        <v>#REF!</v>
      </c>
      <c r="BZ2" s="44" t="e">
        <f t="shared" si="4"/>
        <v>#REF!</v>
      </c>
      <c r="CA2" s="44" t="e">
        <f t="shared" si="4"/>
        <v>#REF!</v>
      </c>
      <c r="CB2" s="44" t="e">
        <f t="shared" si="4"/>
        <v>#REF!</v>
      </c>
      <c r="CC2" s="44" t="e">
        <f t="shared" si="4"/>
        <v>#REF!</v>
      </c>
      <c r="CD2" s="44" t="e">
        <f t="shared" si="4"/>
        <v>#REF!</v>
      </c>
      <c r="CE2" s="44" t="e">
        <f t="shared" si="4"/>
        <v>#REF!</v>
      </c>
      <c r="CF2" s="44" t="e">
        <f t="shared" si="4"/>
        <v>#REF!</v>
      </c>
      <c r="CG2" s="44" t="e">
        <f t="shared" si="4"/>
        <v>#REF!</v>
      </c>
      <c r="CH2" s="44" t="e">
        <f t="shared" si="4"/>
        <v>#REF!</v>
      </c>
      <c r="CI2" s="44" t="e">
        <f t="shared" si="4"/>
        <v>#REF!</v>
      </c>
      <c r="CJ2" s="44" t="e">
        <f t="shared" si="4"/>
        <v>#REF!</v>
      </c>
      <c r="CK2" s="44" t="e">
        <f t="shared" si="4"/>
        <v>#REF!</v>
      </c>
      <c r="CL2" s="44" t="e">
        <f t="shared" si="4"/>
        <v>#REF!</v>
      </c>
      <c r="CM2" s="44" t="e">
        <f t="shared" si="4"/>
        <v>#REF!</v>
      </c>
      <c r="CN2" s="44" t="e">
        <f t="shared" si="4"/>
        <v>#REF!</v>
      </c>
      <c r="CO2" s="44" t="e">
        <f t="shared" si="4"/>
        <v>#REF!</v>
      </c>
      <c r="CP2" s="44" t="e">
        <f t="shared" si="4"/>
        <v>#REF!</v>
      </c>
      <c r="CQ2" s="44" t="e">
        <f t="shared" si="4"/>
        <v>#REF!</v>
      </c>
      <c r="CR2" s="44" t="e">
        <f t="shared" si="4"/>
        <v>#REF!</v>
      </c>
      <c r="CS2" s="44" t="e">
        <f t="shared" si="4"/>
        <v>#REF!</v>
      </c>
      <c r="CT2" s="44" t="e">
        <f t="shared" si="4"/>
        <v>#REF!</v>
      </c>
      <c r="CU2" s="44" t="e">
        <f t="shared" si="4"/>
        <v>#REF!</v>
      </c>
      <c r="CV2" s="44" t="e">
        <f t="shared" si="4"/>
        <v>#REF!</v>
      </c>
      <c r="CW2" s="44" t="e">
        <f t="shared" si="4"/>
        <v>#REF!</v>
      </c>
      <c r="CX2" s="44" t="e">
        <f t="shared" si="4"/>
        <v>#REF!</v>
      </c>
      <c r="CY2" s="44" t="e">
        <f t="shared" si="4"/>
        <v>#REF!</v>
      </c>
      <c r="CZ2" s="44" t="e">
        <f t="shared" si="4"/>
        <v>#REF!</v>
      </c>
      <c r="DA2" s="44" t="e">
        <f t="shared" si="4"/>
        <v>#REF!</v>
      </c>
      <c r="DB2" s="44" t="e">
        <f t="shared" si="4"/>
        <v>#REF!</v>
      </c>
      <c r="DC2" s="44" t="e">
        <f t="shared" si="4"/>
        <v>#REF!</v>
      </c>
      <c r="DD2" s="44" t="e">
        <f t="shared" si="4"/>
        <v>#REF!</v>
      </c>
      <c r="DE2" s="44" t="e">
        <f t="shared" si="4"/>
        <v>#REF!</v>
      </c>
      <c r="DF2" s="44" t="e">
        <f t="shared" si="4"/>
        <v>#REF!</v>
      </c>
      <c r="DG2" s="44" t="e">
        <f t="shared" si="4"/>
        <v>#REF!</v>
      </c>
      <c r="DH2" s="44" t="e">
        <f t="shared" si="4"/>
        <v>#REF!</v>
      </c>
      <c r="DI2" s="44" t="e">
        <f t="shared" si="4"/>
        <v>#REF!</v>
      </c>
      <c r="DJ2" s="44" t="e">
        <f t="shared" si="4"/>
        <v>#REF!</v>
      </c>
      <c r="DK2" s="44" t="e">
        <f t="shared" si="4"/>
        <v>#REF!</v>
      </c>
      <c r="DL2" s="44" t="e">
        <f t="shared" si="4"/>
        <v>#REF!</v>
      </c>
      <c r="DM2" s="44" t="e">
        <f t="shared" si="4"/>
        <v>#REF!</v>
      </c>
      <c r="DN2" s="44" t="e">
        <f t="shared" si="4"/>
        <v>#REF!</v>
      </c>
      <c r="DO2" s="44" t="e">
        <f t="shared" si="4"/>
        <v>#REF!</v>
      </c>
      <c r="DP2" s="44" t="e">
        <f t="shared" si="4"/>
        <v>#REF!</v>
      </c>
      <c r="DQ2" s="44" t="e">
        <f t="shared" si="4"/>
        <v>#REF!</v>
      </c>
      <c r="DR2" s="44" t="e">
        <f t="shared" si="4"/>
        <v>#REF!</v>
      </c>
      <c r="DS2" s="44" t="e">
        <f t="shared" si="4"/>
        <v>#REF!</v>
      </c>
      <c r="DT2" s="44" t="e">
        <f t="shared" si="4"/>
        <v>#REF!</v>
      </c>
      <c r="DU2" s="44" t="e">
        <f t="shared" si="4"/>
        <v>#REF!</v>
      </c>
      <c r="DV2" s="44" t="e">
        <f t="shared" si="4"/>
        <v>#REF!</v>
      </c>
      <c r="DW2" s="44" t="e">
        <f t="shared" si="4"/>
        <v>#REF!</v>
      </c>
      <c r="DX2" s="44" t="e">
        <f t="shared" si="4"/>
        <v>#REF!</v>
      </c>
      <c r="DY2" s="44" t="e">
        <f t="shared" si="4"/>
        <v>#REF!</v>
      </c>
      <c r="DZ2" s="44" t="e">
        <f t="shared" si="4"/>
        <v>#REF!</v>
      </c>
      <c r="EA2" s="44" t="e">
        <f t="shared" ref="EA2:GL2" si="5">SUM(EA4:EA219)</f>
        <v>#REF!</v>
      </c>
      <c r="EB2" s="44" t="e">
        <f t="shared" si="5"/>
        <v>#REF!</v>
      </c>
      <c r="EC2" s="44" t="e">
        <f t="shared" si="5"/>
        <v>#REF!</v>
      </c>
      <c r="ED2" s="44" t="e">
        <f t="shared" si="5"/>
        <v>#REF!</v>
      </c>
      <c r="EE2" s="44" t="e">
        <f t="shared" si="5"/>
        <v>#REF!</v>
      </c>
      <c r="EF2" s="44" t="e">
        <f t="shared" si="5"/>
        <v>#REF!</v>
      </c>
      <c r="EG2" s="44" t="e">
        <f t="shared" si="5"/>
        <v>#REF!</v>
      </c>
      <c r="EH2" s="44" t="e">
        <f t="shared" si="5"/>
        <v>#REF!</v>
      </c>
      <c r="EI2" s="44" t="e">
        <f t="shared" si="5"/>
        <v>#REF!</v>
      </c>
      <c r="EJ2" s="44" t="e">
        <f t="shared" si="5"/>
        <v>#REF!</v>
      </c>
      <c r="EK2" s="44" t="e">
        <f t="shared" si="5"/>
        <v>#REF!</v>
      </c>
      <c r="EL2" s="44" t="e">
        <f t="shared" si="5"/>
        <v>#REF!</v>
      </c>
      <c r="EM2" s="44" t="e">
        <f t="shared" si="5"/>
        <v>#REF!</v>
      </c>
      <c r="EN2" s="44" t="e">
        <f t="shared" si="5"/>
        <v>#REF!</v>
      </c>
      <c r="EO2" s="44" t="e">
        <f t="shared" si="5"/>
        <v>#REF!</v>
      </c>
      <c r="EP2" s="44" t="e">
        <f t="shared" si="5"/>
        <v>#REF!</v>
      </c>
      <c r="EQ2" s="44" t="e">
        <f t="shared" si="5"/>
        <v>#REF!</v>
      </c>
      <c r="ER2" s="44" t="e">
        <f t="shared" si="5"/>
        <v>#REF!</v>
      </c>
      <c r="ES2" s="44" t="e">
        <f t="shared" si="5"/>
        <v>#REF!</v>
      </c>
      <c r="ET2" s="44" t="e">
        <f t="shared" si="5"/>
        <v>#REF!</v>
      </c>
      <c r="EU2" s="44" t="e">
        <f t="shared" si="5"/>
        <v>#REF!</v>
      </c>
      <c r="EV2" s="44" t="e">
        <f t="shared" si="5"/>
        <v>#REF!</v>
      </c>
      <c r="EW2" s="44" t="e">
        <f t="shared" si="5"/>
        <v>#REF!</v>
      </c>
      <c r="EX2" s="44" t="e">
        <f t="shared" si="5"/>
        <v>#REF!</v>
      </c>
      <c r="EY2" s="44" t="e">
        <f t="shared" si="5"/>
        <v>#REF!</v>
      </c>
      <c r="EZ2" s="44" t="e">
        <f t="shared" si="5"/>
        <v>#REF!</v>
      </c>
      <c r="FA2" s="44" t="e">
        <f t="shared" si="5"/>
        <v>#REF!</v>
      </c>
      <c r="FB2" s="44" t="e">
        <f t="shared" si="5"/>
        <v>#REF!</v>
      </c>
      <c r="FC2" s="44" t="e">
        <f t="shared" si="5"/>
        <v>#REF!</v>
      </c>
      <c r="FD2" s="44" t="e">
        <f t="shared" si="5"/>
        <v>#REF!</v>
      </c>
      <c r="FE2" s="44" t="e">
        <f t="shared" si="5"/>
        <v>#REF!</v>
      </c>
      <c r="FF2" s="44" t="e">
        <f t="shared" si="5"/>
        <v>#REF!</v>
      </c>
      <c r="FG2" s="44" t="e">
        <f t="shared" si="5"/>
        <v>#REF!</v>
      </c>
      <c r="FH2" s="44" t="e">
        <f t="shared" si="5"/>
        <v>#REF!</v>
      </c>
      <c r="FI2" s="44" t="e">
        <f t="shared" si="5"/>
        <v>#REF!</v>
      </c>
      <c r="FJ2" s="44" t="e">
        <f t="shared" si="5"/>
        <v>#REF!</v>
      </c>
      <c r="FK2" s="44" t="e">
        <f t="shared" si="5"/>
        <v>#REF!</v>
      </c>
      <c r="FL2" s="44" t="e">
        <f t="shared" si="5"/>
        <v>#REF!</v>
      </c>
      <c r="FM2" s="44" t="e">
        <f t="shared" si="5"/>
        <v>#REF!</v>
      </c>
      <c r="FN2" s="44" t="e">
        <f t="shared" si="5"/>
        <v>#REF!</v>
      </c>
      <c r="FO2" s="44" t="e">
        <f t="shared" si="5"/>
        <v>#REF!</v>
      </c>
      <c r="FP2" s="44" t="e">
        <f t="shared" si="5"/>
        <v>#REF!</v>
      </c>
      <c r="FQ2" s="44" t="e">
        <f t="shared" si="5"/>
        <v>#REF!</v>
      </c>
      <c r="FR2" s="44" t="e">
        <f t="shared" si="5"/>
        <v>#REF!</v>
      </c>
      <c r="FS2" s="44" t="e">
        <f t="shared" si="5"/>
        <v>#REF!</v>
      </c>
      <c r="FT2" s="44" t="e">
        <f t="shared" si="5"/>
        <v>#REF!</v>
      </c>
      <c r="FU2" s="44" t="e">
        <f t="shared" si="5"/>
        <v>#REF!</v>
      </c>
      <c r="FV2" s="44" t="e">
        <f t="shared" si="5"/>
        <v>#REF!</v>
      </c>
      <c r="FW2" s="44" t="e">
        <f t="shared" si="5"/>
        <v>#REF!</v>
      </c>
      <c r="FX2" s="44" t="e">
        <f t="shared" si="5"/>
        <v>#REF!</v>
      </c>
      <c r="FY2" s="44" t="e">
        <f t="shared" si="5"/>
        <v>#REF!</v>
      </c>
      <c r="FZ2" s="44" t="e">
        <f t="shared" si="5"/>
        <v>#REF!</v>
      </c>
      <c r="GA2" s="44" t="e">
        <f t="shared" si="5"/>
        <v>#REF!</v>
      </c>
      <c r="GB2" s="44" t="e">
        <f t="shared" si="5"/>
        <v>#REF!</v>
      </c>
      <c r="GC2" s="44" t="e">
        <f t="shared" si="5"/>
        <v>#REF!</v>
      </c>
      <c r="GD2" s="44" t="e">
        <f t="shared" si="5"/>
        <v>#REF!</v>
      </c>
      <c r="GE2" s="44" t="e">
        <f t="shared" si="5"/>
        <v>#REF!</v>
      </c>
      <c r="GF2" s="44" t="e">
        <f t="shared" si="5"/>
        <v>#REF!</v>
      </c>
      <c r="GG2" s="44" t="e">
        <f t="shared" si="5"/>
        <v>#REF!</v>
      </c>
      <c r="GH2" s="44" t="e">
        <f t="shared" si="5"/>
        <v>#REF!</v>
      </c>
      <c r="GI2" s="44" t="e">
        <f t="shared" si="5"/>
        <v>#REF!</v>
      </c>
      <c r="GJ2" s="44" t="e">
        <f t="shared" si="5"/>
        <v>#REF!</v>
      </c>
      <c r="GK2" s="44" t="e">
        <f t="shared" si="5"/>
        <v>#REF!</v>
      </c>
      <c r="GL2" s="44" t="e">
        <f t="shared" si="5"/>
        <v>#REF!</v>
      </c>
      <c r="GM2" s="44" t="e">
        <f t="shared" ref="GM2:HJ2" si="6">SUM(GM4:GM219)</f>
        <v>#REF!</v>
      </c>
      <c r="GN2" s="44" t="e">
        <f t="shared" si="6"/>
        <v>#REF!</v>
      </c>
      <c r="GO2" s="44" t="e">
        <f t="shared" si="6"/>
        <v>#REF!</v>
      </c>
      <c r="GP2" s="44" t="e">
        <f t="shared" si="6"/>
        <v>#REF!</v>
      </c>
      <c r="GQ2" s="44" t="e">
        <f t="shared" si="6"/>
        <v>#REF!</v>
      </c>
      <c r="GR2" s="44" t="e">
        <f t="shared" si="6"/>
        <v>#REF!</v>
      </c>
      <c r="GS2" s="44" t="e">
        <f t="shared" si="6"/>
        <v>#REF!</v>
      </c>
      <c r="GT2" s="44" t="e">
        <f t="shared" si="6"/>
        <v>#REF!</v>
      </c>
      <c r="GU2" s="44" t="e">
        <f t="shared" si="6"/>
        <v>#REF!</v>
      </c>
      <c r="GV2" s="44" t="e">
        <f t="shared" si="6"/>
        <v>#REF!</v>
      </c>
      <c r="GW2" s="44" t="e">
        <f t="shared" si="6"/>
        <v>#REF!</v>
      </c>
      <c r="GX2" s="44" t="e">
        <f t="shared" si="6"/>
        <v>#REF!</v>
      </c>
      <c r="GY2" s="44" t="e">
        <f t="shared" si="6"/>
        <v>#REF!</v>
      </c>
      <c r="GZ2" s="44" t="e">
        <f t="shared" si="6"/>
        <v>#REF!</v>
      </c>
      <c r="HA2" s="44" t="e">
        <f t="shared" si="6"/>
        <v>#REF!</v>
      </c>
      <c r="HB2" s="44" t="e">
        <f t="shared" si="6"/>
        <v>#REF!</v>
      </c>
      <c r="HC2" s="44" t="e">
        <f t="shared" si="6"/>
        <v>#REF!</v>
      </c>
      <c r="HD2" s="44" t="e">
        <f t="shared" si="6"/>
        <v>#REF!</v>
      </c>
      <c r="HE2" s="44" t="e">
        <f t="shared" si="6"/>
        <v>#REF!</v>
      </c>
      <c r="HF2" s="44" t="e">
        <f t="shared" si="6"/>
        <v>#REF!</v>
      </c>
      <c r="HG2" s="44" t="e">
        <f t="shared" si="6"/>
        <v>#REF!</v>
      </c>
      <c r="HH2" s="44" t="e">
        <f t="shared" si="6"/>
        <v>#REF!</v>
      </c>
      <c r="HI2" s="44" t="e">
        <f t="shared" si="6"/>
        <v>#REF!</v>
      </c>
      <c r="HJ2" s="44" t="e">
        <f t="shared" si="6"/>
        <v>#REF!</v>
      </c>
    </row>
    <row r="3" spans="1:218" x14ac:dyDescent="0.2">
      <c r="A3" s="23" t="s">
        <v>214</v>
      </c>
      <c r="B3" s="24" t="s">
        <v>111</v>
      </c>
      <c r="C3" s="24"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5">
        <v>48</v>
      </c>
      <c r="AY3" s="25">
        <v>49</v>
      </c>
      <c r="AZ3" s="25">
        <v>50</v>
      </c>
      <c r="BA3" s="25">
        <v>51</v>
      </c>
      <c r="BB3" s="25">
        <v>52</v>
      </c>
      <c r="BC3" s="25">
        <v>53</v>
      </c>
      <c r="BD3" s="25">
        <v>54</v>
      </c>
      <c r="BE3" s="25">
        <v>55</v>
      </c>
      <c r="BF3" s="25">
        <v>56</v>
      </c>
      <c r="BG3" s="25">
        <v>57</v>
      </c>
      <c r="BH3" s="25">
        <v>58</v>
      </c>
      <c r="BI3" s="25">
        <v>59</v>
      </c>
      <c r="BJ3" s="25">
        <v>60</v>
      </c>
      <c r="BK3" s="25">
        <v>61</v>
      </c>
      <c r="BL3" s="25">
        <v>62</v>
      </c>
      <c r="BM3" s="25">
        <v>63</v>
      </c>
      <c r="BN3" s="25">
        <v>64</v>
      </c>
      <c r="BO3" s="25">
        <v>65</v>
      </c>
      <c r="BP3" s="25">
        <v>66</v>
      </c>
      <c r="BQ3" s="25">
        <v>67</v>
      </c>
      <c r="BR3" s="25">
        <v>68</v>
      </c>
      <c r="BS3" s="25">
        <v>69</v>
      </c>
      <c r="BT3" s="25">
        <v>70</v>
      </c>
      <c r="BU3" s="25">
        <v>71</v>
      </c>
      <c r="BV3" s="25">
        <v>72</v>
      </c>
      <c r="BW3" s="25">
        <v>73</v>
      </c>
      <c r="BX3" s="25">
        <v>74</v>
      </c>
      <c r="BY3" s="25">
        <v>75</v>
      </c>
      <c r="BZ3" s="25">
        <v>76</v>
      </c>
      <c r="CA3" s="25">
        <v>77</v>
      </c>
      <c r="CB3" s="25">
        <v>78</v>
      </c>
      <c r="CC3" s="25">
        <v>79</v>
      </c>
      <c r="CD3" s="25">
        <v>80</v>
      </c>
      <c r="CE3" s="25">
        <v>81</v>
      </c>
      <c r="CF3" s="25">
        <v>82</v>
      </c>
      <c r="CG3" s="25">
        <v>83</v>
      </c>
      <c r="CH3" s="25">
        <v>84</v>
      </c>
      <c r="CI3" s="25">
        <v>85</v>
      </c>
      <c r="CJ3" s="25">
        <v>86</v>
      </c>
      <c r="CK3" s="25">
        <v>87</v>
      </c>
      <c r="CL3" s="25">
        <v>88</v>
      </c>
      <c r="CM3" s="25">
        <v>89</v>
      </c>
      <c r="CN3" s="25">
        <v>90</v>
      </c>
      <c r="CO3" s="25">
        <v>91</v>
      </c>
      <c r="CP3" s="25">
        <v>92</v>
      </c>
      <c r="CQ3" s="25">
        <v>93</v>
      </c>
      <c r="CR3" s="25">
        <v>94</v>
      </c>
      <c r="CS3" s="25">
        <v>95</v>
      </c>
      <c r="CT3" s="25">
        <v>96</v>
      </c>
      <c r="CU3" s="25">
        <v>97</v>
      </c>
      <c r="CV3" s="25">
        <v>98</v>
      </c>
      <c r="CW3" s="25">
        <v>99</v>
      </c>
      <c r="CX3" s="25">
        <v>100</v>
      </c>
      <c r="CY3" s="25">
        <v>101</v>
      </c>
      <c r="CZ3" s="25">
        <v>102</v>
      </c>
      <c r="DA3" s="25">
        <v>103</v>
      </c>
      <c r="DB3" s="25">
        <v>104</v>
      </c>
      <c r="DC3" s="25">
        <v>105</v>
      </c>
      <c r="DD3" s="25">
        <v>106</v>
      </c>
      <c r="DE3" s="25">
        <v>107</v>
      </c>
      <c r="DF3" s="25">
        <v>108</v>
      </c>
      <c r="DG3" s="25">
        <v>109</v>
      </c>
      <c r="DH3" s="25">
        <v>110</v>
      </c>
      <c r="DI3" s="25">
        <v>111</v>
      </c>
      <c r="DJ3" s="25">
        <v>112</v>
      </c>
      <c r="DK3" s="25">
        <v>113</v>
      </c>
      <c r="DL3" s="25">
        <v>114</v>
      </c>
      <c r="DM3" s="25">
        <v>115</v>
      </c>
      <c r="DN3" s="25">
        <v>116</v>
      </c>
      <c r="DO3" s="25">
        <v>117</v>
      </c>
      <c r="DP3" s="25">
        <v>118</v>
      </c>
      <c r="DQ3" s="25">
        <v>119</v>
      </c>
      <c r="DR3" s="25">
        <v>120</v>
      </c>
      <c r="DS3" s="25">
        <v>121</v>
      </c>
      <c r="DT3" s="25">
        <v>122</v>
      </c>
      <c r="DU3" s="25">
        <v>123</v>
      </c>
      <c r="DV3" s="25">
        <v>124</v>
      </c>
      <c r="DW3" s="25">
        <v>125</v>
      </c>
      <c r="DX3" s="25">
        <v>126</v>
      </c>
      <c r="DY3" s="25">
        <v>127</v>
      </c>
      <c r="DZ3" s="25">
        <v>128</v>
      </c>
      <c r="EA3" s="25">
        <v>129</v>
      </c>
      <c r="EB3" s="25">
        <v>130</v>
      </c>
      <c r="EC3" s="25">
        <v>131</v>
      </c>
      <c r="ED3" s="25">
        <v>132</v>
      </c>
      <c r="EE3" s="25">
        <v>133</v>
      </c>
      <c r="EF3" s="25">
        <v>134</v>
      </c>
      <c r="EG3" s="25">
        <v>135</v>
      </c>
      <c r="EH3" s="25">
        <v>136</v>
      </c>
      <c r="EI3" s="25">
        <v>137</v>
      </c>
      <c r="EJ3" s="25">
        <v>138</v>
      </c>
      <c r="EK3" s="25">
        <v>139</v>
      </c>
      <c r="EL3" s="25">
        <v>140</v>
      </c>
      <c r="EM3" s="25">
        <v>141</v>
      </c>
      <c r="EN3" s="25">
        <v>142</v>
      </c>
      <c r="EO3" s="25">
        <v>143</v>
      </c>
      <c r="EP3" s="25">
        <v>144</v>
      </c>
      <c r="EQ3" s="25">
        <v>145</v>
      </c>
      <c r="ER3" s="25">
        <v>146</v>
      </c>
      <c r="ES3" s="25">
        <v>147</v>
      </c>
      <c r="ET3" s="25">
        <v>148</v>
      </c>
      <c r="EU3" s="25">
        <v>149</v>
      </c>
      <c r="EV3" s="25">
        <v>150</v>
      </c>
      <c r="EW3" s="25">
        <v>151</v>
      </c>
      <c r="EX3" s="25">
        <v>152</v>
      </c>
      <c r="EY3" s="25">
        <v>153</v>
      </c>
      <c r="EZ3" s="25">
        <v>154</v>
      </c>
      <c r="FA3" s="25">
        <v>155</v>
      </c>
      <c r="FB3" s="25">
        <v>156</v>
      </c>
      <c r="FC3" s="25">
        <v>157</v>
      </c>
      <c r="FD3" s="25">
        <v>158</v>
      </c>
      <c r="FE3" s="25">
        <v>159</v>
      </c>
      <c r="FF3" s="25">
        <v>160</v>
      </c>
      <c r="FG3" s="25">
        <v>161</v>
      </c>
      <c r="FH3" s="25">
        <v>162</v>
      </c>
      <c r="FI3" s="25">
        <v>163</v>
      </c>
      <c r="FJ3" s="25">
        <v>164</v>
      </c>
      <c r="FK3" s="25">
        <v>165</v>
      </c>
      <c r="FL3" s="25">
        <v>166</v>
      </c>
      <c r="FM3" s="25">
        <v>167</v>
      </c>
      <c r="FN3" s="25">
        <v>168</v>
      </c>
      <c r="FO3" s="25">
        <v>169</v>
      </c>
      <c r="FP3" s="25">
        <v>170</v>
      </c>
      <c r="FQ3" s="25">
        <v>171</v>
      </c>
      <c r="FR3" s="25">
        <v>172</v>
      </c>
      <c r="FS3" s="25">
        <v>173</v>
      </c>
      <c r="FT3" s="25">
        <v>174</v>
      </c>
      <c r="FU3" s="25">
        <v>175</v>
      </c>
      <c r="FV3" s="25">
        <v>176</v>
      </c>
      <c r="FW3" s="25">
        <v>177</v>
      </c>
      <c r="FX3" s="25">
        <v>178</v>
      </c>
      <c r="FY3" s="25">
        <v>179</v>
      </c>
      <c r="FZ3" s="25">
        <v>180</v>
      </c>
      <c r="GA3" s="25">
        <v>181</v>
      </c>
      <c r="GB3" s="25">
        <v>182</v>
      </c>
      <c r="GC3" s="25">
        <v>183</v>
      </c>
      <c r="GD3" s="25">
        <v>184</v>
      </c>
      <c r="GE3" s="25">
        <v>185</v>
      </c>
      <c r="GF3" s="25">
        <v>186</v>
      </c>
      <c r="GG3" s="25">
        <v>187</v>
      </c>
      <c r="GH3" s="25">
        <v>188</v>
      </c>
      <c r="GI3" s="25">
        <v>189</v>
      </c>
      <c r="GJ3" s="25">
        <v>190</v>
      </c>
      <c r="GK3" s="25">
        <v>191</v>
      </c>
      <c r="GL3" s="25">
        <v>192</v>
      </c>
      <c r="GM3" s="25">
        <v>193</v>
      </c>
      <c r="GN3" s="25">
        <v>194</v>
      </c>
      <c r="GO3" s="25">
        <v>195</v>
      </c>
      <c r="GP3" s="25">
        <v>196</v>
      </c>
      <c r="GQ3" s="25">
        <v>197</v>
      </c>
      <c r="GR3" s="25">
        <v>198</v>
      </c>
      <c r="GS3" s="25">
        <v>199</v>
      </c>
      <c r="GT3" s="25">
        <v>200</v>
      </c>
      <c r="GU3" s="25">
        <v>201</v>
      </c>
      <c r="GV3" s="25">
        <v>202</v>
      </c>
      <c r="GW3" s="25">
        <v>203</v>
      </c>
      <c r="GX3" s="25">
        <v>204</v>
      </c>
      <c r="GY3" s="25">
        <v>205</v>
      </c>
      <c r="GZ3" s="25">
        <v>206</v>
      </c>
      <c r="HA3" s="25">
        <v>207</v>
      </c>
      <c r="HB3" s="25">
        <v>208</v>
      </c>
      <c r="HC3" s="25">
        <v>209</v>
      </c>
      <c r="HD3" s="25">
        <v>210</v>
      </c>
      <c r="HE3" s="25">
        <v>211</v>
      </c>
      <c r="HF3" s="25">
        <v>212</v>
      </c>
      <c r="HG3" s="25">
        <v>213</v>
      </c>
      <c r="HH3" s="25">
        <v>214</v>
      </c>
      <c r="HI3" s="25">
        <v>215</v>
      </c>
      <c r="HJ3" s="25">
        <v>216</v>
      </c>
    </row>
    <row r="4" spans="1:218" s="22" customFormat="1" ht="14.4" x14ac:dyDescent="0.3">
      <c r="A4" s="42">
        <v>1</v>
      </c>
      <c r="B4" s="43">
        <f>'CMM1 - AUX CALC'!$B$67</f>
        <v>0</v>
      </c>
      <c r="C4" s="41">
        <f>$B4/(_xlfn.SINGLE(PrazoConcessao)*12-C$3+1)</f>
        <v>0</v>
      </c>
      <c r="D4" s="41">
        <f t="shared" ref="D4:S19" si="7">C4</f>
        <v>0</v>
      </c>
      <c r="E4" s="41">
        <f t="shared" si="7"/>
        <v>0</v>
      </c>
      <c r="F4" s="41">
        <f t="shared" si="7"/>
        <v>0</v>
      </c>
      <c r="G4" s="41">
        <f t="shared" si="7"/>
        <v>0</v>
      </c>
      <c r="H4" s="41">
        <f t="shared" si="7"/>
        <v>0</v>
      </c>
      <c r="I4" s="41">
        <f t="shared" si="7"/>
        <v>0</v>
      </c>
      <c r="J4" s="41">
        <f t="shared" si="7"/>
        <v>0</v>
      </c>
      <c r="K4" s="41">
        <f t="shared" si="7"/>
        <v>0</v>
      </c>
      <c r="L4" s="41">
        <f t="shared" si="7"/>
        <v>0</v>
      </c>
      <c r="M4" s="41">
        <f t="shared" si="7"/>
        <v>0</v>
      </c>
      <c r="N4" s="41">
        <f t="shared" si="7"/>
        <v>0</v>
      </c>
      <c r="O4" s="41">
        <f t="shared" si="7"/>
        <v>0</v>
      </c>
      <c r="P4" s="41">
        <f t="shared" si="7"/>
        <v>0</v>
      </c>
      <c r="Q4" s="41">
        <f t="shared" si="7"/>
        <v>0</v>
      </c>
      <c r="R4" s="41">
        <f t="shared" si="7"/>
        <v>0</v>
      </c>
      <c r="S4" s="41">
        <f t="shared" si="7"/>
        <v>0</v>
      </c>
      <c r="T4" s="41">
        <f t="shared" ref="T4:AI19" si="8">S4</f>
        <v>0</v>
      </c>
      <c r="U4" s="41">
        <f t="shared" si="8"/>
        <v>0</v>
      </c>
      <c r="V4" s="41">
        <f t="shared" si="8"/>
        <v>0</v>
      </c>
      <c r="W4" s="41">
        <f t="shared" si="8"/>
        <v>0</v>
      </c>
      <c r="X4" s="41">
        <f t="shared" si="8"/>
        <v>0</v>
      </c>
      <c r="Y4" s="41">
        <f t="shared" si="8"/>
        <v>0</v>
      </c>
      <c r="Z4" s="41">
        <f t="shared" si="8"/>
        <v>0</v>
      </c>
      <c r="AA4" s="41">
        <f t="shared" si="8"/>
        <v>0</v>
      </c>
      <c r="AB4" s="41">
        <f t="shared" si="8"/>
        <v>0</v>
      </c>
      <c r="AC4" s="41">
        <f t="shared" si="8"/>
        <v>0</v>
      </c>
      <c r="AD4" s="41">
        <f t="shared" si="8"/>
        <v>0</v>
      </c>
      <c r="AE4" s="41">
        <f t="shared" si="8"/>
        <v>0</v>
      </c>
      <c r="AF4" s="41">
        <f t="shared" si="8"/>
        <v>0</v>
      </c>
      <c r="AG4" s="41">
        <f t="shared" si="8"/>
        <v>0</v>
      </c>
      <c r="AH4" s="41">
        <f t="shared" si="8"/>
        <v>0</v>
      </c>
      <c r="AI4" s="41">
        <f t="shared" si="8"/>
        <v>0</v>
      </c>
      <c r="AJ4" s="41">
        <f t="shared" ref="AJ4:AY19" si="9">AI4</f>
        <v>0</v>
      </c>
      <c r="AK4" s="41">
        <f t="shared" si="9"/>
        <v>0</v>
      </c>
      <c r="AL4" s="41">
        <f t="shared" si="9"/>
        <v>0</v>
      </c>
      <c r="AM4" s="41">
        <f t="shared" si="9"/>
        <v>0</v>
      </c>
      <c r="AN4" s="41">
        <f t="shared" si="9"/>
        <v>0</v>
      </c>
      <c r="AO4" s="41">
        <f t="shared" si="9"/>
        <v>0</v>
      </c>
      <c r="AP4" s="41">
        <f t="shared" si="9"/>
        <v>0</v>
      </c>
      <c r="AQ4" s="41">
        <f t="shared" si="9"/>
        <v>0</v>
      </c>
      <c r="AR4" s="41">
        <f t="shared" si="9"/>
        <v>0</v>
      </c>
      <c r="AS4" s="41">
        <f t="shared" si="9"/>
        <v>0</v>
      </c>
      <c r="AT4" s="41">
        <f t="shared" si="9"/>
        <v>0</v>
      </c>
      <c r="AU4" s="41">
        <f t="shared" si="9"/>
        <v>0</v>
      </c>
      <c r="AV4" s="41">
        <f t="shared" si="9"/>
        <v>0</v>
      </c>
      <c r="AW4" s="41">
        <f t="shared" si="9"/>
        <v>0</v>
      </c>
      <c r="AX4" s="41">
        <f t="shared" si="9"/>
        <v>0</v>
      </c>
      <c r="AY4" s="41">
        <f t="shared" si="9"/>
        <v>0</v>
      </c>
      <c r="AZ4" s="41">
        <f t="shared" ref="AZ4:BO19" si="10">AY4</f>
        <v>0</v>
      </c>
      <c r="BA4" s="41">
        <f t="shared" si="10"/>
        <v>0</v>
      </c>
      <c r="BB4" s="41">
        <f t="shared" si="10"/>
        <v>0</v>
      </c>
      <c r="BC4" s="41">
        <f t="shared" si="10"/>
        <v>0</v>
      </c>
      <c r="BD4" s="41">
        <f t="shared" si="10"/>
        <v>0</v>
      </c>
      <c r="BE4" s="41">
        <f t="shared" si="10"/>
        <v>0</v>
      </c>
      <c r="BF4" s="41">
        <f t="shared" si="10"/>
        <v>0</v>
      </c>
      <c r="BG4" s="41">
        <f t="shared" si="10"/>
        <v>0</v>
      </c>
      <c r="BH4" s="41">
        <f t="shared" si="10"/>
        <v>0</v>
      </c>
      <c r="BI4" s="41">
        <f t="shared" si="10"/>
        <v>0</v>
      </c>
      <c r="BJ4" s="41">
        <f t="shared" si="10"/>
        <v>0</v>
      </c>
      <c r="BK4" s="41">
        <f t="shared" si="10"/>
        <v>0</v>
      </c>
      <c r="BL4" s="41">
        <f t="shared" si="10"/>
        <v>0</v>
      </c>
      <c r="BM4" s="41">
        <f t="shared" si="10"/>
        <v>0</v>
      </c>
      <c r="BN4" s="41">
        <f t="shared" si="10"/>
        <v>0</v>
      </c>
      <c r="BO4" s="41">
        <f t="shared" si="10"/>
        <v>0</v>
      </c>
      <c r="BP4" s="41">
        <f t="shared" ref="BP4:CE19" si="11">BO4</f>
        <v>0</v>
      </c>
      <c r="BQ4" s="41">
        <f t="shared" si="11"/>
        <v>0</v>
      </c>
      <c r="BR4" s="41">
        <f t="shared" si="11"/>
        <v>0</v>
      </c>
      <c r="BS4" s="41">
        <f t="shared" si="11"/>
        <v>0</v>
      </c>
      <c r="BT4" s="41">
        <f t="shared" si="11"/>
        <v>0</v>
      </c>
      <c r="BU4" s="41">
        <f t="shared" si="11"/>
        <v>0</v>
      </c>
      <c r="BV4" s="41">
        <f t="shared" si="11"/>
        <v>0</v>
      </c>
      <c r="BW4" s="41">
        <f t="shared" si="11"/>
        <v>0</v>
      </c>
      <c r="BX4" s="41">
        <f t="shared" si="11"/>
        <v>0</v>
      </c>
      <c r="BY4" s="41">
        <f t="shared" si="11"/>
        <v>0</v>
      </c>
      <c r="BZ4" s="41">
        <f t="shared" si="11"/>
        <v>0</v>
      </c>
      <c r="CA4" s="41">
        <f t="shared" si="11"/>
        <v>0</v>
      </c>
      <c r="CB4" s="41">
        <f t="shared" si="11"/>
        <v>0</v>
      </c>
      <c r="CC4" s="41">
        <f t="shared" si="11"/>
        <v>0</v>
      </c>
      <c r="CD4" s="41">
        <f t="shared" si="11"/>
        <v>0</v>
      </c>
      <c r="CE4" s="41">
        <f t="shared" si="11"/>
        <v>0</v>
      </c>
      <c r="CF4" s="41">
        <f t="shared" ref="CF4:CU19" si="12">CE4</f>
        <v>0</v>
      </c>
      <c r="CG4" s="41">
        <f t="shared" si="12"/>
        <v>0</v>
      </c>
      <c r="CH4" s="41">
        <f t="shared" si="12"/>
        <v>0</v>
      </c>
      <c r="CI4" s="41">
        <f t="shared" si="12"/>
        <v>0</v>
      </c>
      <c r="CJ4" s="41">
        <f t="shared" si="12"/>
        <v>0</v>
      </c>
      <c r="CK4" s="41">
        <f t="shared" si="12"/>
        <v>0</v>
      </c>
      <c r="CL4" s="41">
        <f t="shared" si="12"/>
        <v>0</v>
      </c>
      <c r="CM4" s="41">
        <f t="shared" si="12"/>
        <v>0</v>
      </c>
      <c r="CN4" s="41">
        <f t="shared" si="12"/>
        <v>0</v>
      </c>
      <c r="CO4" s="41">
        <f t="shared" si="12"/>
        <v>0</v>
      </c>
      <c r="CP4" s="41">
        <f t="shared" si="12"/>
        <v>0</v>
      </c>
      <c r="CQ4" s="41">
        <f t="shared" si="12"/>
        <v>0</v>
      </c>
      <c r="CR4" s="41">
        <f t="shared" si="12"/>
        <v>0</v>
      </c>
      <c r="CS4" s="41">
        <f t="shared" si="12"/>
        <v>0</v>
      </c>
      <c r="CT4" s="41">
        <f t="shared" si="12"/>
        <v>0</v>
      </c>
      <c r="CU4" s="41">
        <f t="shared" si="12"/>
        <v>0</v>
      </c>
      <c r="CV4" s="41">
        <f t="shared" ref="CV4:DK19" si="13">CU4</f>
        <v>0</v>
      </c>
      <c r="CW4" s="41">
        <f t="shared" si="13"/>
        <v>0</v>
      </c>
      <c r="CX4" s="41">
        <f t="shared" si="13"/>
        <v>0</v>
      </c>
      <c r="CY4" s="41">
        <f t="shared" si="13"/>
        <v>0</v>
      </c>
      <c r="CZ4" s="41">
        <f t="shared" si="13"/>
        <v>0</v>
      </c>
      <c r="DA4" s="41">
        <f t="shared" si="13"/>
        <v>0</v>
      </c>
      <c r="DB4" s="41">
        <f t="shared" si="13"/>
        <v>0</v>
      </c>
      <c r="DC4" s="41">
        <f t="shared" si="13"/>
        <v>0</v>
      </c>
      <c r="DD4" s="41">
        <f t="shared" si="13"/>
        <v>0</v>
      </c>
      <c r="DE4" s="41">
        <f t="shared" si="13"/>
        <v>0</v>
      </c>
      <c r="DF4" s="41">
        <f t="shared" si="13"/>
        <v>0</v>
      </c>
      <c r="DG4" s="41">
        <f t="shared" si="13"/>
        <v>0</v>
      </c>
      <c r="DH4" s="41">
        <f t="shared" si="13"/>
        <v>0</v>
      </c>
      <c r="DI4" s="41">
        <f t="shared" si="13"/>
        <v>0</v>
      </c>
      <c r="DJ4" s="41">
        <f t="shared" si="13"/>
        <v>0</v>
      </c>
      <c r="DK4" s="41">
        <f t="shared" si="13"/>
        <v>0</v>
      </c>
      <c r="DL4" s="41">
        <f t="shared" ref="DL4:EA19" si="14">DK4</f>
        <v>0</v>
      </c>
      <c r="DM4" s="41">
        <f t="shared" si="14"/>
        <v>0</v>
      </c>
      <c r="DN4" s="41">
        <f t="shared" si="14"/>
        <v>0</v>
      </c>
      <c r="DO4" s="41">
        <f t="shared" si="14"/>
        <v>0</v>
      </c>
      <c r="DP4" s="41">
        <f t="shared" si="14"/>
        <v>0</v>
      </c>
      <c r="DQ4" s="41">
        <f t="shared" si="14"/>
        <v>0</v>
      </c>
      <c r="DR4" s="41">
        <f t="shared" si="14"/>
        <v>0</v>
      </c>
      <c r="DS4" s="41">
        <f t="shared" si="14"/>
        <v>0</v>
      </c>
      <c r="DT4" s="41">
        <f t="shared" si="14"/>
        <v>0</v>
      </c>
      <c r="DU4" s="41">
        <f t="shared" si="14"/>
        <v>0</v>
      </c>
      <c r="DV4" s="41">
        <f t="shared" si="14"/>
        <v>0</v>
      </c>
      <c r="DW4" s="41">
        <f t="shared" si="14"/>
        <v>0</v>
      </c>
      <c r="DX4" s="41">
        <f t="shared" si="14"/>
        <v>0</v>
      </c>
      <c r="DY4" s="41">
        <f t="shared" si="14"/>
        <v>0</v>
      </c>
      <c r="DZ4" s="41">
        <f t="shared" si="14"/>
        <v>0</v>
      </c>
      <c r="EA4" s="41">
        <f t="shared" si="14"/>
        <v>0</v>
      </c>
      <c r="EB4" s="41">
        <f t="shared" ref="EB4:EQ19" si="15">EA4</f>
        <v>0</v>
      </c>
      <c r="EC4" s="41">
        <f t="shared" si="15"/>
        <v>0</v>
      </c>
      <c r="ED4" s="41">
        <f t="shared" si="15"/>
        <v>0</v>
      </c>
      <c r="EE4" s="41">
        <f t="shared" si="15"/>
        <v>0</v>
      </c>
      <c r="EF4" s="41">
        <f t="shared" si="15"/>
        <v>0</v>
      </c>
      <c r="EG4" s="41">
        <f t="shared" si="15"/>
        <v>0</v>
      </c>
      <c r="EH4" s="41">
        <f t="shared" si="15"/>
        <v>0</v>
      </c>
      <c r="EI4" s="41">
        <f t="shared" si="15"/>
        <v>0</v>
      </c>
      <c r="EJ4" s="41">
        <f t="shared" si="15"/>
        <v>0</v>
      </c>
      <c r="EK4" s="41">
        <f t="shared" si="15"/>
        <v>0</v>
      </c>
      <c r="EL4" s="41">
        <f t="shared" si="15"/>
        <v>0</v>
      </c>
      <c r="EM4" s="41">
        <f t="shared" si="15"/>
        <v>0</v>
      </c>
      <c r="EN4" s="41">
        <f t="shared" si="15"/>
        <v>0</v>
      </c>
      <c r="EO4" s="41">
        <f t="shared" si="15"/>
        <v>0</v>
      </c>
      <c r="EP4" s="41">
        <f t="shared" si="15"/>
        <v>0</v>
      </c>
      <c r="EQ4" s="41">
        <f t="shared" si="15"/>
        <v>0</v>
      </c>
      <c r="ER4" s="41">
        <f t="shared" ref="ER4:FG19" si="16">EQ4</f>
        <v>0</v>
      </c>
      <c r="ES4" s="41">
        <f t="shared" si="16"/>
        <v>0</v>
      </c>
      <c r="ET4" s="41">
        <f t="shared" si="16"/>
        <v>0</v>
      </c>
      <c r="EU4" s="41">
        <f t="shared" si="16"/>
        <v>0</v>
      </c>
      <c r="EV4" s="41">
        <f t="shared" si="16"/>
        <v>0</v>
      </c>
      <c r="EW4" s="41">
        <f t="shared" si="16"/>
        <v>0</v>
      </c>
      <c r="EX4" s="41">
        <f t="shared" si="16"/>
        <v>0</v>
      </c>
      <c r="EY4" s="41">
        <f t="shared" si="16"/>
        <v>0</v>
      </c>
      <c r="EZ4" s="41">
        <f t="shared" si="16"/>
        <v>0</v>
      </c>
      <c r="FA4" s="41">
        <f t="shared" si="16"/>
        <v>0</v>
      </c>
      <c r="FB4" s="41">
        <f t="shared" si="16"/>
        <v>0</v>
      </c>
      <c r="FC4" s="41">
        <f t="shared" si="16"/>
        <v>0</v>
      </c>
      <c r="FD4" s="41">
        <f t="shared" si="16"/>
        <v>0</v>
      </c>
      <c r="FE4" s="41">
        <f t="shared" si="16"/>
        <v>0</v>
      </c>
      <c r="FF4" s="41">
        <f t="shared" si="16"/>
        <v>0</v>
      </c>
      <c r="FG4" s="41">
        <f t="shared" si="16"/>
        <v>0</v>
      </c>
      <c r="FH4" s="41">
        <f t="shared" ref="FH4:FW19" si="17">FG4</f>
        <v>0</v>
      </c>
      <c r="FI4" s="41">
        <f t="shared" si="17"/>
        <v>0</v>
      </c>
      <c r="FJ4" s="41">
        <f t="shared" si="17"/>
        <v>0</v>
      </c>
      <c r="FK4" s="41">
        <f t="shared" si="17"/>
        <v>0</v>
      </c>
      <c r="FL4" s="41">
        <f t="shared" si="17"/>
        <v>0</v>
      </c>
      <c r="FM4" s="41">
        <f t="shared" si="17"/>
        <v>0</v>
      </c>
      <c r="FN4" s="41">
        <f t="shared" si="17"/>
        <v>0</v>
      </c>
      <c r="FO4" s="41">
        <f t="shared" si="17"/>
        <v>0</v>
      </c>
      <c r="FP4" s="41">
        <f t="shared" si="17"/>
        <v>0</v>
      </c>
      <c r="FQ4" s="41">
        <f t="shared" si="17"/>
        <v>0</v>
      </c>
      <c r="FR4" s="41">
        <f t="shared" si="17"/>
        <v>0</v>
      </c>
      <c r="FS4" s="41">
        <f t="shared" si="17"/>
        <v>0</v>
      </c>
      <c r="FT4" s="41">
        <f t="shared" si="17"/>
        <v>0</v>
      </c>
      <c r="FU4" s="41">
        <f t="shared" si="17"/>
        <v>0</v>
      </c>
      <c r="FV4" s="41">
        <f t="shared" si="17"/>
        <v>0</v>
      </c>
      <c r="FW4" s="41">
        <f t="shared" si="17"/>
        <v>0</v>
      </c>
      <c r="FX4" s="41">
        <f t="shared" ref="FX4:GM19" si="18">FW4</f>
        <v>0</v>
      </c>
      <c r="FY4" s="41">
        <f t="shared" si="18"/>
        <v>0</v>
      </c>
      <c r="FZ4" s="41">
        <f t="shared" si="18"/>
        <v>0</v>
      </c>
      <c r="GA4" s="41">
        <f t="shared" si="18"/>
        <v>0</v>
      </c>
      <c r="GB4" s="41">
        <f t="shared" si="18"/>
        <v>0</v>
      </c>
      <c r="GC4" s="41">
        <f t="shared" si="18"/>
        <v>0</v>
      </c>
      <c r="GD4" s="41">
        <f t="shared" si="18"/>
        <v>0</v>
      </c>
      <c r="GE4" s="41">
        <f t="shared" si="18"/>
        <v>0</v>
      </c>
      <c r="GF4" s="41">
        <f t="shared" si="18"/>
        <v>0</v>
      </c>
      <c r="GG4" s="41">
        <f t="shared" si="18"/>
        <v>0</v>
      </c>
      <c r="GH4" s="41">
        <f t="shared" si="18"/>
        <v>0</v>
      </c>
      <c r="GI4" s="41">
        <f t="shared" si="18"/>
        <v>0</v>
      </c>
      <c r="GJ4" s="41">
        <f t="shared" si="18"/>
        <v>0</v>
      </c>
      <c r="GK4" s="41">
        <f t="shared" si="18"/>
        <v>0</v>
      </c>
      <c r="GL4" s="41">
        <f t="shared" si="18"/>
        <v>0</v>
      </c>
      <c r="GM4" s="41">
        <f t="shared" si="18"/>
        <v>0</v>
      </c>
      <c r="GN4" s="41">
        <f t="shared" ref="GN4:HC19" si="19">GM4</f>
        <v>0</v>
      </c>
      <c r="GO4" s="41">
        <f t="shared" si="19"/>
        <v>0</v>
      </c>
      <c r="GP4" s="41">
        <f t="shared" si="19"/>
        <v>0</v>
      </c>
      <c r="GQ4" s="41">
        <f t="shared" si="19"/>
        <v>0</v>
      </c>
      <c r="GR4" s="41">
        <f t="shared" si="19"/>
        <v>0</v>
      </c>
      <c r="GS4" s="41">
        <f t="shared" si="19"/>
        <v>0</v>
      </c>
      <c r="GT4" s="41">
        <f t="shared" si="19"/>
        <v>0</v>
      </c>
      <c r="GU4" s="41">
        <f t="shared" si="19"/>
        <v>0</v>
      </c>
      <c r="GV4" s="41">
        <f t="shared" si="19"/>
        <v>0</v>
      </c>
      <c r="GW4" s="41">
        <f t="shared" si="19"/>
        <v>0</v>
      </c>
      <c r="GX4" s="41">
        <f t="shared" si="19"/>
        <v>0</v>
      </c>
      <c r="GY4" s="41">
        <f t="shared" si="19"/>
        <v>0</v>
      </c>
      <c r="GZ4" s="41">
        <f t="shared" si="19"/>
        <v>0</v>
      </c>
      <c r="HA4" s="41">
        <f t="shared" si="19"/>
        <v>0</v>
      </c>
      <c r="HB4" s="41">
        <f t="shared" si="19"/>
        <v>0</v>
      </c>
      <c r="HC4" s="41">
        <f t="shared" si="19"/>
        <v>0</v>
      </c>
      <c r="HD4" s="41">
        <f t="shared" ref="HD4:HJ18" si="20">HC4</f>
        <v>0</v>
      </c>
      <c r="HE4" s="41">
        <f t="shared" si="20"/>
        <v>0</v>
      </c>
      <c r="HF4" s="41">
        <f t="shared" si="20"/>
        <v>0</v>
      </c>
      <c r="HG4" s="41">
        <f t="shared" si="20"/>
        <v>0</v>
      </c>
      <c r="HH4" s="41">
        <f t="shared" si="20"/>
        <v>0</v>
      </c>
      <c r="HI4" s="41">
        <f t="shared" si="20"/>
        <v>0</v>
      </c>
      <c r="HJ4" s="41">
        <f t="shared" si="20"/>
        <v>0</v>
      </c>
    </row>
    <row r="5" spans="1:218" ht="14.4" x14ac:dyDescent="0.3">
      <c r="A5" s="42">
        <v>2</v>
      </c>
      <c r="B5" s="43">
        <f>'CMM1 - AUX CALC'!$C$67</f>
        <v>0</v>
      </c>
      <c r="C5" s="41"/>
      <c r="D5" s="41">
        <f>$B5/(_xlfn.SINGLE(PrazoConcessao)*12-D$3+1)</f>
        <v>0</v>
      </c>
      <c r="E5" s="41">
        <f t="shared" si="7"/>
        <v>0</v>
      </c>
      <c r="F5" s="41">
        <f t="shared" si="7"/>
        <v>0</v>
      </c>
      <c r="G5" s="41">
        <f t="shared" si="7"/>
        <v>0</v>
      </c>
      <c r="H5" s="41">
        <f t="shared" si="7"/>
        <v>0</v>
      </c>
      <c r="I5" s="41">
        <f t="shared" si="7"/>
        <v>0</v>
      </c>
      <c r="J5" s="41">
        <f t="shared" si="7"/>
        <v>0</v>
      </c>
      <c r="K5" s="41">
        <f t="shared" si="7"/>
        <v>0</v>
      </c>
      <c r="L5" s="41">
        <f t="shared" si="7"/>
        <v>0</v>
      </c>
      <c r="M5" s="41">
        <f t="shared" si="7"/>
        <v>0</v>
      </c>
      <c r="N5" s="41">
        <f t="shared" si="7"/>
        <v>0</v>
      </c>
      <c r="O5" s="41">
        <f t="shared" si="7"/>
        <v>0</v>
      </c>
      <c r="P5" s="41">
        <f t="shared" si="7"/>
        <v>0</v>
      </c>
      <c r="Q5" s="41">
        <f t="shared" si="7"/>
        <v>0</v>
      </c>
      <c r="R5" s="41">
        <f t="shared" si="7"/>
        <v>0</v>
      </c>
      <c r="S5" s="41">
        <f t="shared" si="7"/>
        <v>0</v>
      </c>
      <c r="T5" s="41">
        <f t="shared" si="8"/>
        <v>0</v>
      </c>
      <c r="U5" s="41">
        <f t="shared" si="8"/>
        <v>0</v>
      </c>
      <c r="V5" s="41">
        <f t="shared" si="8"/>
        <v>0</v>
      </c>
      <c r="W5" s="41">
        <f t="shared" si="8"/>
        <v>0</v>
      </c>
      <c r="X5" s="41">
        <f t="shared" si="8"/>
        <v>0</v>
      </c>
      <c r="Y5" s="41">
        <f t="shared" si="8"/>
        <v>0</v>
      </c>
      <c r="Z5" s="41">
        <f t="shared" si="8"/>
        <v>0</v>
      </c>
      <c r="AA5" s="41">
        <f t="shared" si="8"/>
        <v>0</v>
      </c>
      <c r="AB5" s="41">
        <f t="shared" si="8"/>
        <v>0</v>
      </c>
      <c r="AC5" s="41">
        <f t="shared" si="8"/>
        <v>0</v>
      </c>
      <c r="AD5" s="41">
        <f t="shared" si="8"/>
        <v>0</v>
      </c>
      <c r="AE5" s="41">
        <f t="shared" si="8"/>
        <v>0</v>
      </c>
      <c r="AF5" s="41">
        <f t="shared" si="8"/>
        <v>0</v>
      </c>
      <c r="AG5" s="41">
        <f t="shared" si="8"/>
        <v>0</v>
      </c>
      <c r="AH5" s="41">
        <f t="shared" si="8"/>
        <v>0</v>
      </c>
      <c r="AI5" s="41">
        <f t="shared" si="8"/>
        <v>0</v>
      </c>
      <c r="AJ5" s="41">
        <f t="shared" si="9"/>
        <v>0</v>
      </c>
      <c r="AK5" s="41">
        <f t="shared" si="9"/>
        <v>0</v>
      </c>
      <c r="AL5" s="41">
        <f t="shared" si="9"/>
        <v>0</v>
      </c>
      <c r="AM5" s="41">
        <f t="shared" si="9"/>
        <v>0</v>
      </c>
      <c r="AN5" s="41">
        <f t="shared" si="9"/>
        <v>0</v>
      </c>
      <c r="AO5" s="41">
        <f t="shared" si="9"/>
        <v>0</v>
      </c>
      <c r="AP5" s="41">
        <f t="shared" si="9"/>
        <v>0</v>
      </c>
      <c r="AQ5" s="41">
        <f t="shared" si="9"/>
        <v>0</v>
      </c>
      <c r="AR5" s="41">
        <f t="shared" si="9"/>
        <v>0</v>
      </c>
      <c r="AS5" s="41">
        <f t="shared" si="9"/>
        <v>0</v>
      </c>
      <c r="AT5" s="41">
        <f t="shared" si="9"/>
        <v>0</v>
      </c>
      <c r="AU5" s="41">
        <f t="shared" si="9"/>
        <v>0</v>
      </c>
      <c r="AV5" s="41">
        <f t="shared" si="9"/>
        <v>0</v>
      </c>
      <c r="AW5" s="41">
        <f t="shared" si="9"/>
        <v>0</v>
      </c>
      <c r="AX5" s="41">
        <f t="shared" si="9"/>
        <v>0</v>
      </c>
      <c r="AY5" s="41">
        <f t="shared" si="9"/>
        <v>0</v>
      </c>
      <c r="AZ5" s="41">
        <f t="shared" si="10"/>
        <v>0</v>
      </c>
      <c r="BA5" s="41">
        <f t="shared" si="10"/>
        <v>0</v>
      </c>
      <c r="BB5" s="41">
        <f t="shared" si="10"/>
        <v>0</v>
      </c>
      <c r="BC5" s="41">
        <f t="shared" si="10"/>
        <v>0</v>
      </c>
      <c r="BD5" s="41">
        <f t="shared" si="10"/>
        <v>0</v>
      </c>
      <c r="BE5" s="41">
        <f t="shared" si="10"/>
        <v>0</v>
      </c>
      <c r="BF5" s="41">
        <f t="shared" si="10"/>
        <v>0</v>
      </c>
      <c r="BG5" s="41">
        <f t="shared" si="10"/>
        <v>0</v>
      </c>
      <c r="BH5" s="41">
        <f t="shared" si="10"/>
        <v>0</v>
      </c>
      <c r="BI5" s="41">
        <f t="shared" si="10"/>
        <v>0</v>
      </c>
      <c r="BJ5" s="41">
        <f t="shared" si="10"/>
        <v>0</v>
      </c>
      <c r="BK5" s="41">
        <f t="shared" si="10"/>
        <v>0</v>
      </c>
      <c r="BL5" s="41">
        <f t="shared" si="10"/>
        <v>0</v>
      </c>
      <c r="BM5" s="41">
        <f t="shared" si="10"/>
        <v>0</v>
      </c>
      <c r="BN5" s="41">
        <f t="shared" si="10"/>
        <v>0</v>
      </c>
      <c r="BO5" s="41">
        <f t="shared" si="10"/>
        <v>0</v>
      </c>
      <c r="BP5" s="41">
        <f t="shared" si="11"/>
        <v>0</v>
      </c>
      <c r="BQ5" s="41">
        <f t="shared" si="11"/>
        <v>0</v>
      </c>
      <c r="BR5" s="41">
        <f t="shared" si="11"/>
        <v>0</v>
      </c>
      <c r="BS5" s="41">
        <f t="shared" si="11"/>
        <v>0</v>
      </c>
      <c r="BT5" s="41">
        <f t="shared" si="11"/>
        <v>0</v>
      </c>
      <c r="BU5" s="41">
        <f t="shared" si="11"/>
        <v>0</v>
      </c>
      <c r="BV5" s="41">
        <f t="shared" si="11"/>
        <v>0</v>
      </c>
      <c r="BW5" s="41">
        <f t="shared" si="11"/>
        <v>0</v>
      </c>
      <c r="BX5" s="41">
        <f t="shared" si="11"/>
        <v>0</v>
      </c>
      <c r="BY5" s="41">
        <f t="shared" si="11"/>
        <v>0</v>
      </c>
      <c r="BZ5" s="41">
        <f t="shared" si="11"/>
        <v>0</v>
      </c>
      <c r="CA5" s="41">
        <f t="shared" si="11"/>
        <v>0</v>
      </c>
      <c r="CB5" s="41">
        <f t="shared" si="11"/>
        <v>0</v>
      </c>
      <c r="CC5" s="41">
        <f t="shared" si="11"/>
        <v>0</v>
      </c>
      <c r="CD5" s="41">
        <f t="shared" si="11"/>
        <v>0</v>
      </c>
      <c r="CE5" s="41">
        <f t="shared" si="11"/>
        <v>0</v>
      </c>
      <c r="CF5" s="41">
        <f t="shared" si="12"/>
        <v>0</v>
      </c>
      <c r="CG5" s="41">
        <f t="shared" si="12"/>
        <v>0</v>
      </c>
      <c r="CH5" s="41">
        <f t="shared" si="12"/>
        <v>0</v>
      </c>
      <c r="CI5" s="41">
        <f t="shared" si="12"/>
        <v>0</v>
      </c>
      <c r="CJ5" s="41">
        <f t="shared" si="12"/>
        <v>0</v>
      </c>
      <c r="CK5" s="41">
        <f t="shared" si="12"/>
        <v>0</v>
      </c>
      <c r="CL5" s="41">
        <f t="shared" si="12"/>
        <v>0</v>
      </c>
      <c r="CM5" s="41">
        <f t="shared" si="12"/>
        <v>0</v>
      </c>
      <c r="CN5" s="41">
        <f t="shared" si="12"/>
        <v>0</v>
      </c>
      <c r="CO5" s="41">
        <f t="shared" si="12"/>
        <v>0</v>
      </c>
      <c r="CP5" s="41">
        <f t="shared" si="12"/>
        <v>0</v>
      </c>
      <c r="CQ5" s="41">
        <f t="shared" si="12"/>
        <v>0</v>
      </c>
      <c r="CR5" s="41">
        <f t="shared" si="12"/>
        <v>0</v>
      </c>
      <c r="CS5" s="41">
        <f t="shared" si="12"/>
        <v>0</v>
      </c>
      <c r="CT5" s="41">
        <f t="shared" si="12"/>
        <v>0</v>
      </c>
      <c r="CU5" s="41">
        <f t="shared" si="12"/>
        <v>0</v>
      </c>
      <c r="CV5" s="41">
        <f t="shared" si="13"/>
        <v>0</v>
      </c>
      <c r="CW5" s="41">
        <f t="shared" si="13"/>
        <v>0</v>
      </c>
      <c r="CX5" s="41">
        <f t="shared" si="13"/>
        <v>0</v>
      </c>
      <c r="CY5" s="41">
        <f t="shared" si="13"/>
        <v>0</v>
      </c>
      <c r="CZ5" s="41">
        <f t="shared" si="13"/>
        <v>0</v>
      </c>
      <c r="DA5" s="41">
        <f t="shared" si="13"/>
        <v>0</v>
      </c>
      <c r="DB5" s="41">
        <f t="shared" si="13"/>
        <v>0</v>
      </c>
      <c r="DC5" s="41">
        <f t="shared" si="13"/>
        <v>0</v>
      </c>
      <c r="DD5" s="41">
        <f t="shared" si="13"/>
        <v>0</v>
      </c>
      <c r="DE5" s="41">
        <f t="shared" si="13"/>
        <v>0</v>
      </c>
      <c r="DF5" s="41">
        <f t="shared" si="13"/>
        <v>0</v>
      </c>
      <c r="DG5" s="41">
        <f t="shared" si="13"/>
        <v>0</v>
      </c>
      <c r="DH5" s="41">
        <f t="shared" si="13"/>
        <v>0</v>
      </c>
      <c r="DI5" s="41">
        <f t="shared" si="13"/>
        <v>0</v>
      </c>
      <c r="DJ5" s="41">
        <f t="shared" si="13"/>
        <v>0</v>
      </c>
      <c r="DK5" s="41">
        <f t="shared" si="13"/>
        <v>0</v>
      </c>
      <c r="DL5" s="41">
        <f t="shared" si="14"/>
        <v>0</v>
      </c>
      <c r="DM5" s="41">
        <f t="shared" si="14"/>
        <v>0</v>
      </c>
      <c r="DN5" s="41">
        <f t="shared" si="14"/>
        <v>0</v>
      </c>
      <c r="DO5" s="41">
        <f t="shared" si="14"/>
        <v>0</v>
      </c>
      <c r="DP5" s="41">
        <f t="shared" si="14"/>
        <v>0</v>
      </c>
      <c r="DQ5" s="41">
        <f t="shared" si="14"/>
        <v>0</v>
      </c>
      <c r="DR5" s="41">
        <f t="shared" si="14"/>
        <v>0</v>
      </c>
      <c r="DS5" s="41">
        <f t="shared" si="14"/>
        <v>0</v>
      </c>
      <c r="DT5" s="41">
        <f t="shared" si="14"/>
        <v>0</v>
      </c>
      <c r="DU5" s="41">
        <f t="shared" si="14"/>
        <v>0</v>
      </c>
      <c r="DV5" s="41">
        <f t="shared" si="14"/>
        <v>0</v>
      </c>
      <c r="DW5" s="41">
        <f t="shared" si="14"/>
        <v>0</v>
      </c>
      <c r="DX5" s="41">
        <f t="shared" si="14"/>
        <v>0</v>
      </c>
      <c r="DY5" s="41">
        <f t="shared" si="14"/>
        <v>0</v>
      </c>
      <c r="DZ5" s="41">
        <f t="shared" si="14"/>
        <v>0</v>
      </c>
      <c r="EA5" s="41">
        <f t="shared" si="14"/>
        <v>0</v>
      </c>
      <c r="EB5" s="41">
        <f t="shared" si="15"/>
        <v>0</v>
      </c>
      <c r="EC5" s="41">
        <f t="shared" si="15"/>
        <v>0</v>
      </c>
      <c r="ED5" s="41">
        <f t="shared" si="15"/>
        <v>0</v>
      </c>
      <c r="EE5" s="41">
        <f t="shared" si="15"/>
        <v>0</v>
      </c>
      <c r="EF5" s="41">
        <f t="shared" si="15"/>
        <v>0</v>
      </c>
      <c r="EG5" s="41">
        <f t="shared" si="15"/>
        <v>0</v>
      </c>
      <c r="EH5" s="41">
        <f t="shared" si="15"/>
        <v>0</v>
      </c>
      <c r="EI5" s="41">
        <f t="shared" si="15"/>
        <v>0</v>
      </c>
      <c r="EJ5" s="41">
        <f t="shared" si="15"/>
        <v>0</v>
      </c>
      <c r="EK5" s="41">
        <f t="shared" si="15"/>
        <v>0</v>
      </c>
      <c r="EL5" s="41">
        <f t="shared" si="15"/>
        <v>0</v>
      </c>
      <c r="EM5" s="41">
        <f t="shared" si="15"/>
        <v>0</v>
      </c>
      <c r="EN5" s="41">
        <f t="shared" si="15"/>
        <v>0</v>
      </c>
      <c r="EO5" s="41">
        <f t="shared" si="15"/>
        <v>0</v>
      </c>
      <c r="EP5" s="41">
        <f t="shared" si="15"/>
        <v>0</v>
      </c>
      <c r="EQ5" s="41">
        <f t="shared" si="15"/>
        <v>0</v>
      </c>
      <c r="ER5" s="41">
        <f t="shared" si="16"/>
        <v>0</v>
      </c>
      <c r="ES5" s="41">
        <f t="shared" si="16"/>
        <v>0</v>
      </c>
      <c r="ET5" s="41">
        <f t="shared" si="16"/>
        <v>0</v>
      </c>
      <c r="EU5" s="41">
        <f t="shared" si="16"/>
        <v>0</v>
      </c>
      <c r="EV5" s="41">
        <f t="shared" si="16"/>
        <v>0</v>
      </c>
      <c r="EW5" s="41">
        <f t="shared" si="16"/>
        <v>0</v>
      </c>
      <c r="EX5" s="41">
        <f t="shared" si="16"/>
        <v>0</v>
      </c>
      <c r="EY5" s="41">
        <f t="shared" si="16"/>
        <v>0</v>
      </c>
      <c r="EZ5" s="41">
        <f t="shared" si="16"/>
        <v>0</v>
      </c>
      <c r="FA5" s="41">
        <f t="shared" si="16"/>
        <v>0</v>
      </c>
      <c r="FB5" s="41">
        <f t="shared" si="16"/>
        <v>0</v>
      </c>
      <c r="FC5" s="41">
        <f t="shared" si="16"/>
        <v>0</v>
      </c>
      <c r="FD5" s="41">
        <f t="shared" si="16"/>
        <v>0</v>
      </c>
      <c r="FE5" s="41">
        <f t="shared" si="16"/>
        <v>0</v>
      </c>
      <c r="FF5" s="41">
        <f t="shared" si="16"/>
        <v>0</v>
      </c>
      <c r="FG5" s="41">
        <f t="shared" si="16"/>
        <v>0</v>
      </c>
      <c r="FH5" s="41">
        <f t="shared" si="17"/>
        <v>0</v>
      </c>
      <c r="FI5" s="41">
        <f t="shared" si="17"/>
        <v>0</v>
      </c>
      <c r="FJ5" s="41">
        <f t="shared" si="17"/>
        <v>0</v>
      </c>
      <c r="FK5" s="41">
        <f t="shared" si="17"/>
        <v>0</v>
      </c>
      <c r="FL5" s="41">
        <f t="shared" si="17"/>
        <v>0</v>
      </c>
      <c r="FM5" s="41">
        <f t="shared" si="17"/>
        <v>0</v>
      </c>
      <c r="FN5" s="41">
        <f t="shared" si="17"/>
        <v>0</v>
      </c>
      <c r="FO5" s="41">
        <f t="shared" si="17"/>
        <v>0</v>
      </c>
      <c r="FP5" s="41">
        <f t="shared" si="17"/>
        <v>0</v>
      </c>
      <c r="FQ5" s="41">
        <f t="shared" si="17"/>
        <v>0</v>
      </c>
      <c r="FR5" s="41">
        <f t="shared" si="17"/>
        <v>0</v>
      </c>
      <c r="FS5" s="41">
        <f t="shared" si="17"/>
        <v>0</v>
      </c>
      <c r="FT5" s="41">
        <f t="shared" si="17"/>
        <v>0</v>
      </c>
      <c r="FU5" s="41">
        <f t="shared" si="17"/>
        <v>0</v>
      </c>
      <c r="FV5" s="41">
        <f t="shared" si="17"/>
        <v>0</v>
      </c>
      <c r="FW5" s="41">
        <f t="shared" si="17"/>
        <v>0</v>
      </c>
      <c r="FX5" s="41">
        <f t="shared" si="18"/>
        <v>0</v>
      </c>
      <c r="FY5" s="41">
        <f t="shared" si="18"/>
        <v>0</v>
      </c>
      <c r="FZ5" s="41">
        <f t="shared" si="18"/>
        <v>0</v>
      </c>
      <c r="GA5" s="41">
        <f t="shared" si="18"/>
        <v>0</v>
      </c>
      <c r="GB5" s="41">
        <f t="shared" si="18"/>
        <v>0</v>
      </c>
      <c r="GC5" s="41">
        <f t="shared" si="18"/>
        <v>0</v>
      </c>
      <c r="GD5" s="41">
        <f t="shared" si="18"/>
        <v>0</v>
      </c>
      <c r="GE5" s="41">
        <f t="shared" si="18"/>
        <v>0</v>
      </c>
      <c r="GF5" s="41">
        <f t="shared" si="18"/>
        <v>0</v>
      </c>
      <c r="GG5" s="41">
        <f t="shared" si="18"/>
        <v>0</v>
      </c>
      <c r="GH5" s="41">
        <f t="shared" si="18"/>
        <v>0</v>
      </c>
      <c r="GI5" s="41">
        <f t="shared" si="18"/>
        <v>0</v>
      </c>
      <c r="GJ5" s="41">
        <f t="shared" si="18"/>
        <v>0</v>
      </c>
      <c r="GK5" s="41">
        <f t="shared" si="18"/>
        <v>0</v>
      </c>
      <c r="GL5" s="41">
        <f t="shared" si="18"/>
        <v>0</v>
      </c>
      <c r="GM5" s="41">
        <f t="shared" si="18"/>
        <v>0</v>
      </c>
      <c r="GN5" s="41">
        <f t="shared" si="19"/>
        <v>0</v>
      </c>
      <c r="GO5" s="41">
        <f t="shared" si="19"/>
        <v>0</v>
      </c>
      <c r="GP5" s="41">
        <f t="shared" si="19"/>
        <v>0</v>
      </c>
      <c r="GQ5" s="41">
        <f t="shared" si="19"/>
        <v>0</v>
      </c>
      <c r="GR5" s="41">
        <f t="shared" si="19"/>
        <v>0</v>
      </c>
      <c r="GS5" s="41">
        <f t="shared" si="19"/>
        <v>0</v>
      </c>
      <c r="GT5" s="41">
        <f t="shared" si="19"/>
        <v>0</v>
      </c>
      <c r="GU5" s="41">
        <f t="shared" si="19"/>
        <v>0</v>
      </c>
      <c r="GV5" s="41">
        <f t="shared" si="19"/>
        <v>0</v>
      </c>
      <c r="GW5" s="41">
        <f t="shared" si="19"/>
        <v>0</v>
      </c>
      <c r="GX5" s="41">
        <f t="shared" si="19"/>
        <v>0</v>
      </c>
      <c r="GY5" s="41">
        <f t="shared" si="19"/>
        <v>0</v>
      </c>
      <c r="GZ5" s="41">
        <f t="shared" si="19"/>
        <v>0</v>
      </c>
      <c r="HA5" s="41">
        <f t="shared" si="19"/>
        <v>0</v>
      </c>
      <c r="HB5" s="41">
        <f t="shared" si="19"/>
        <v>0</v>
      </c>
      <c r="HC5" s="41">
        <f t="shared" si="19"/>
        <v>0</v>
      </c>
      <c r="HD5" s="41">
        <f t="shared" si="20"/>
        <v>0</v>
      </c>
      <c r="HE5" s="41">
        <f t="shared" si="20"/>
        <v>0</v>
      </c>
      <c r="HF5" s="41">
        <f t="shared" si="20"/>
        <v>0</v>
      </c>
      <c r="HG5" s="41">
        <f t="shared" si="20"/>
        <v>0</v>
      </c>
      <c r="HH5" s="41">
        <f t="shared" si="20"/>
        <v>0</v>
      </c>
      <c r="HI5" s="41">
        <f t="shared" si="20"/>
        <v>0</v>
      </c>
      <c r="HJ5" s="41">
        <f t="shared" si="20"/>
        <v>0</v>
      </c>
    </row>
    <row r="6" spans="1:218" ht="14.4" x14ac:dyDescent="0.3">
      <c r="A6" s="42">
        <v>3</v>
      </c>
      <c r="B6" s="43">
        <f>'CMM1 - AUX CALC'!$D$67</f>
        <v>0</v>
      </c>
      <c r="C6" s="41"/>
      <c r="D6" s="41"/>
      <c r="E6" s="41">
        <f>$B6/(_xlfn.SINGLE(PrazoConcessao)*12-E$3+1)</f>
        <v>0</v>
      </c>
      <c r="F6" s="41">
        <f t="shared" si="7"/>
        <v>0</v>
      </c>
      <c r="G6" s="41">
        <f t="shared" si="7"/>
        <v>0</v>
      </c>
      <c r="H6" s="41">
        <f t="shared" si="7"/>
        <v>0</v>
      </c>
      <c r="I6" s="41">
        <f t="shared" si="7"/>
        <v>0</v>
      </c>
      <c r="J6" s="41">
        <f t="shared" si="7"/>
        <v>0</v>
      </c>
      <c r="K6" s="41">
        <f t="shared" si="7"/>
        <v>0</v>
      </c>
      <c r="L6" s="41">
        <f t="shared" si="7"/>
        <v>0</v>
      </c>
      <c r="M6" s="41">
        <f t="shared" si="7"/>
        <v>0</v>
      </c>
      <c r="N6" s="41">
        <f t="shared" si="7"/>
        <v>0</v>
      </c>
      <c r="O6" s="41">
        <f t="shared" si="7"/>
        <v>0</v>
      </c>
      <c r="P6" s="41">
        <f t="shared" si="7"/>
        <v>0</v>
      </c>
      <c r="Q6" s="41">
        <f t="shared" si="7"/>
        <v>0</v>
      </c>
      <c r="R6" s="41">
        <f t="shared" si="7"/>
        <v>0</v>
      </c>
      <c r="S6" s="41">
        <f t="shared" si="7"/>
        <v>0</v>
      </c>
      <c r="T6" s="41">
        <f t="shared" si="8"/>
        <v>0</v>
      </c>
      <c r="U6" s="41">
        <f t="shared" si="8"/>
        <v>0</v>
      </c>
      <c r="V6" s="41">
        <f t="shared" si="8"/>
        <v>0</v>
      </c>
      <c r="W6" s="41">
        <f t="shared" si="8"/>
        <v>0</v>
      </c>
      <c r="X6" s="41">
        <f t="shared" si="8"/>
        <v>0</v>
      </c>
      <c r="Y6" s="41">
        <f t="shared" si="8"/>
        <v>0</v>
      </c>
      <c r="Z6" s="41">
        <f t="shared" si="8"/>
        <v>0</v>
      </c>
      <c r="AA6" s="41">
        <f t="shared" si="8"/>
        <v>0</v>
      </c>
      <c r="AB6" s="41">
        <f t="shared" si="8"/>
        <v>0</v>
      </c>
      <c r="AC6" s="41">
        <f t="shared" si="8"/>
        <v>0</v>
      </c>
      <c r="AD6" s="41">
        <f t="shared" si="8"/>
        <v>0</v>
      </c>
      <c r="AE6" s="41">
        <f t="shared" si="8"/>
        <v>0</v>
      </c>
      <c r="AF6" s="41">
        <f t="shared" si="8"/>
        <v>0</v>
      </c>
      <c r="AG6" s="41">
        <f t="shared" si="8"/>
        <v>0</v>
      </c>
      <c r="AH6" s="41">
        <f t="shared" si="8"/>
        <v>0</v>
      </c>
      <c r="AI6" s="41">
        <f t="shared" si="8"/>
        <v>0</v>
      </c>
      <c r="AJ6" s="41">
        <f t="shared" si="9"/>
        <v>0</v>
      </c>
      <c r="AK6" s="41">
        <f t="shared" si="9"/>
        <v>0</v>
      </c>
      <c r="AL6" s="41">
        <f t="shared" si="9"/>
        <v>0</v>
      </c>
      <c r="AM6" s="41">
        <f t="shared" si="9"/>
        <v>0</v>
      </c>
      <c r="AN6" s="41">
        <f t="shared" si="9"/>
        <v>0</v>
      </c>
      <c r="AO6" s="41">
        <f t="shared" si="9"/>
        <v>0</v>
      </c>
      <c r="AP6" s="41">
        <f t="shared" si="9"/>
        <v>0</v>
      </c>
      <c r="AQ6" s="41">
        <f t="shared" si="9"/>
        <v>0</v>
      </c>
      <c r="AR6" s="41">
        <f t="shared" si="9"/>
        <v>0</v>
      </c>
      <c r="AS6" s="41">
        <f t="shared" si="9"/>
        <v>0</v>
      </c>
      <c r="AT6" s="41">
        <f t="shared" si="9"/>
        <v>0</v>
      </c>
      <c r="AU6" s="41">
        <f t="shared" si="9"/>
        <v>0</v>
      </c>
      <c r="AV6" s="41">
        <f t="shared" si="9"/>
        <v>0</v>
      </c>
      <c r="AW6" s="41">
        <f t="shared" si="9"/>
        <v>0</v>
      </c>
      <c r="AX6" s="41">
        <f t="shared" si="9"/>
        <v>0</v>
      </c>
      <c r="AY6" s="41">
        <f t="shared" si="9"/>
        <v>0</v>
      </c>
      <c r="AZ6" s="41">
        <f t="shared" si="10"/>
        <v>0</v>
      </c>
      <c r="BA6" s="41">
        <f t="shared" si="10"/>
        <v>0</v>
      </c>
      <c r="BB6" s="41">
        <f t="shared" si="10"/>
        <v>0</v>
      </c>
      <c r="BC6" s="41">
        <f t="shared" si="10"/>
        <v>0</v>
      </c>
      <c r="BD6" s="41">
        <f t="shared" si="10"/>
        <v>0</v>
      </c>
      <c r="BE6" s="41">
        <f t="shared" si="10"/>
        <v>0</v>
      </c>
      <c r="BF6" s="41">
        <f t="shared" si="10"/>
        <v>0</v>
      </c>
      <c r="BG6" s="41">
        <f t="shared" si="10"/>
        <v>0</v>
      </c>
      <c r="BH6" s="41">
        <f t="shared" si="10"/>
        <v>0</v>
      </c>
      <c r="BI6" s="41">
        <f t="shared" si="10"/>
        <v>0</v>
      </c>
      <c r="BJ6" s="41">
        <f t="shared" si="10"/>
        <v>0</v>
      </c>
      <c r="BK6" s="41">
        <f t="shared" si="10"/>
        <v>0</v>
      </c>
      <c r="BL6" s="41">
        <f t="shared" si="10"/>
        <v>0</v>
      </c>
      <c r="BM6" s="41">
        <f t="shared" si="10"/>
        <v>0</v>
      </c>
      <c r="BN6" s="41">
        <f t="shared" si="10"/>
        <v>0</v>
      </c>
      <c r="BO6" s="41">
        <f t="shared" si="10"/>
        <v>0</v>
      </c>
      <c r="BP6" s="41">
        <f t="shared" si="11"/>
        <v>0</v>
      </c>
      <c r="BQ6" s="41">
        <f t="shared" si="11"/>
        <v>0</v>
      </c>
      <c r="BR6" s="41">
        <f t="shared" si="11"/>
        <v>0</v>
      </c>
      <c r="BS6" s="41">
        <f t="shared" si="11"/>
        <v>0</v>
      </c>
      <c r="BT6" s="41">
        <f t="shared" si="11"/>
        <v>0</v>
      </c>
      <c r="BU6" s="41">
        <f t="shared" si="11"/>
        <v>0</v>
      </c>
      <c r="BV6" s="41">
        <f t="shared" si="11"/>
        <v>0</v>
      </c>
      <c r="BW6" s="41">
        <f t="shared" si="11"/>
        <v>0</v>
      </c>
      <c r="BX6" s="41">
        <f t="shared" si="11"/>
        <v>0</v>
      </c>
      <c r="BY6" s="41">
        <f t="shared" si="11"/>
        <v>0</v>
      </c>
      <c r="BZ6" s="41">
        <f t="shared" si="11"/>
        <v>0</v>
      </c>
      <c r="CA6" s="41">
        <f t="shared" si="11"/>
        <v>0</v>
      </c>
      <c r="CB6" s="41">
        <f t="shared" si="11"/>
        <v>0</v>
      </c>
      <c r="CC6" s="41">
        <f t="shared" si="11"/>
        <v>0</v>
      </c>
      <c r="CD6" s="41">
        <f t="shared" si="11"/>
        <v>0</v>
      </c>
      <c r="CE6" s="41">
        <f t="shared" si="11"/>
        <v>0</v>
      </c>
      <c r="CF6" s="41">
        <f t="shared" si="12"/>
        <v>0</v>
      </c>
      <c r="CG6" s="41">
        <f t="shared" si="12"/>
        <v>0</v>
      </c>
      <c r="CH6" s="41">
        <f t="shared" si="12"/>
        <v>0</v>
      </c>
      <c r="CI6" s="41">
        <f t="shared" si="12"/>
        <v>0</v>
      </c>
      <c r="CJ6" s="41">
        <f t="shared" si="12"/>
        <v>0</v>
      </c>
      <c r="CK6" s="41">
        <f t="shared" si="12"/>
        <v>0</v>
      </c>
      <c r="CL6" s="41">
        <f t="shared" si="12"/>
        <v>0</v>
      </c>
      <c r="CM6" s="41">
        <f t="shared" si="12"/>
        <v>0</v>
      </c>
      <c r="CN6" s="41">
        <f t="shared" si="12"/>
        <v>0</v>
      </c>
      <c r="CO6" s="41">
        <f t="shared" si="12"/>
        <v>0</v>
      </c>
      <c r="CP6" s="41">
        <f t="shared" si="12"/>
        <v>0</v>
      </c>
      <c r="CQ6" s="41">
        <f t="shared" si="12"/>
        <v>0</v>
      </c>
      <c r="CR6" s="41">
        <f t="shared" si="12"/>
        <v>0</v>
      </c>
      <c r="CS6" s="41">
        <f t="shared" si="12"/>
        <v>0</v>
      </c>
      <c r="CT6" s="41">
        <f t="shared" si="12"/>
        <v>0</v>
      </c>
      <c r="CU6" s="41">
        <f t="shared" si="12"/>
        <v>0</v>
      </c>
      <c r="CV6" s="41">
        <f t="shared" si="13"/>
        <v>0</v>
      </c>
      <c r="CW6" s="41">
        <f t="shared" si="13"/>
        <v>0</v>
      </c>
      <c r="CX6" s="41">
        <f t="shared" si="13"/>
        <v>0</v>
      </c>
      <c r="CY6" s="41">
        <f t="shared" si="13"/>
        <v>0</v>
      </c>
      <c r="CZ6" s="41">
        <f t="shared" si="13"/>
        <v>0</v>
      </c>
      <c r="DA6" s="41">
        <f t="shared" si="13"/>
        <v>0</v>
      </c>
      <c r="DB6" s="41">
        <f t="shared" si="13"/>
        <v>0</v>
      </c>
      <c r="DC6" s="41">
        <f t="shared" si="13"/>
        <v>0</v>
      </c>
      <c r="DD6" s="41">
        <f t="shared" si="13"/>
        <v>0</v>
      </c>
      <c r="DE6" s="41">
        <f t="shared" si="13"/>
        <v>0</v>
      </c>
      <c r="DF6" s="41">
        <f t="shared" si="13"/>
        <v>0</v>
      </c>
      <c r="DG6" s="41">
        <f t="shared" si="13"/>
        <v>0</v>
      </c>
      <c r="DH6" s="41">
        <f t="shared" si="13"/>
        <v>0</v>
      </c>
      <c r="DI6" s="41">
        <f t="shared" si="13"/>
        <v>0</v>
      </c>
      <c r="DJ6" s="41">
        <f t="shared" si="13"/>
        <v>0</v>
      </c>
      <c r="DK6" s="41">
        <f t="shared" si="13"/>
        <v>0</v>
      </c>
      <c r="DL6" s="41">
        <f t="shared" si="14"/>
        <v>0</v>
      </c>
      <c r="DM6" s="41">
        <f t="shared" si="14"/>
        <v>0</v>
      </c>
      <c r="DN6" s="41">
        <f t="shared" si="14"/>
        <v>0</v>
      </c>
      <c r="DO6" s="41">
        <f t="shared" si="14"/>
        <v>0</v>
      </c>
      <c r="DP6" s="41">
        <f t="shared" si="14"/>
        <v>0</v>
      </c>
      <c r="DQ6" s="41">
        <f t="shared" si="14"/>
        <v>0</v>
      </c>
      <c r="DR6" s="41">
        <f t="shared" si="14"/>
        <v>0</v>
      </c>
      <c r="DS6" s="41">
        <f t="shared" si="14"/>
        <v>0</v>
      </c>
      <c r="DT6" s="41">
        <f t="shared" si="14"/>
        <v>0</v>
      </c>
      <c r="DU6" s="41">
        <f t="shared" si="14"/>
        <v>0</v>
      </c>
      <c r="DV6" s="41">
        <f t="shared" si="14"/>
        <v>0</v>
      </c>
      <c r="DW6" s="41">
        <f t="shared" si="14"/>
        <v>0</v>
      </c>
      <c r="DX6" s="41">
        <f t="shared" si="14"/>
        <v>0</v>
      </c>
      <c r="DY6" s="41">
        <f t="shared" si="14"/>
        <v>0</v>
      </c>
      <c r="DZ6" s="41">
        <f t="shared" si="14"/>
        <v>0</v>
      </c>
      <c r="EA6" s="41">
        <f t="shared" si="14"/>
        <v>0</v>
      </c>
      <c r="EB6" s="41">
        <f t="shared" si="15"/>
        <v>0</v>
      </c>
      <c r="EC6" s="41">
        <f t="shared" si="15"/>
        <v>0</v>
      </c>
      <c r="ED6" s="41">
        <f t="shared" si="15"/>
        <v>0</v>
      </c>
      <c r="EE6" s="41">
        <f t="shared" si="15"/>
        <v>0</v>
      </c>
      <c r="EF6" s="41">
        <f t="shared" si="15"/>
        <v>0</v>
      </c>
      <c r="EG6" s="41">
        <f t="shared" si="15"/>
        <v>0</v>
      </c>
      <c r="EH6" s="41">
        <f t="shared" si="15"/>
        <v>0</v>
      </c>
      <c r="EI6" s="41">
        <f t="shared" si="15"/>
        <v>0</v>
      </c>
      <c r="EJ6" s="41">
        <f t="shared" si="15"/>
        <v>0</v>
      </c>
      <c r="EK6" s="41">
        <f t="shared" si="15"/>
        <v>0</v>
      </c>
      <c r="EL6" s="41">
        <f t="shared" si="15"/>
        <v>0</v>
      </c>
      <c r="EM6" s="41">
        <f t="shared" si="15"/>
        <v>0</v>
      </c>
      <c r="EN6" s="41">
        <f t="shared" si="15"/>
        <v>0</v>
      </c>
      <c r="EO6" s="41">
        <f t="shared" si="15"/>
        <v>0</v>
      </c>
      <c r="EP6" s="41">
        <f t="shared" si="15"/>
        <v>0</v>
      </c>
      <c r="EQ6" s="41">
        <f t="shared" si="15"/>
        <v>0</v>
      </c>
      <c r="ER6" s="41">
        <f t="shared" si="16"/>
        <v>0</v>
      </c>
      <c r="ES6" s="41">
        <f t="shared" si="16"/>
        <v>0</v>
      </c>
      <c r="ET6" s="41">
        <f t="shared" si="16"/>
        <v>0</v>
      </c>
      <c r="EU6" s="41">
        <f t="shared" si="16"/>
        <v>0</v>
      </c>
      <c r="EV6" s="41">
        <f t="shared" si="16"/>
        <v>0</v>
      </c>
      <c r="EW6" s="41">
        <f t="shared" si="16"/>
        <v>0</v>
      </c>
      <c r="EX6" s="41">
        <f t="shared" si="16"/>
        <v>0</v>
      </c>
      <c r="EY6" s="41">
        <f t="shared" si="16"/>
        <v>0</v>
      </c>
      <c r="EZ6" s="41">
        <f t="shared" si="16"/>
        <v>0</v>
      </c>
      <c r="FA6" s="41">
        <f t="shared" si="16"/>
        <v>0</v>
      </c>
      <c r="FB6" s="41">
        <f t="shared" si="16"/>
        <v>0</v>
      </c>
      <c r="FC6" s="41">
        <f t="shared" si="16"/>
        <v>0</v>
      </c>
      <c r="FD6" s="41">
        <f t="shared" si="16"/>
        <v>0</v>
      </c>
      <c r="FE6" s="41">
        <f t="shared" si="16"/>
        <v>0</v>
      </c>
      <c r="FF6" s="41">
        <f t="shared" si="16"/>
        <v>0</v>
      </c>
      <c r="FG6" s="41">
        <f t="shared" si="16"/>
        <v>0</v>
      </c>
      <c r="FH6" s="41">
        <f t="shared" si="17"/>
        <v>0</v>
      </c>
      <c r="FI6" s="41">
        <f t="shared" si="17"/>
        <v>0</v>
      </c>
      <c r="FJ6" s="41">
        <f t="shared" si="17"/>
        <v>0</v>
      </c>
      <c r="FK6" s="41">
        <f t="shared" si="17"/>
        <v>0</v>
      </c>
      <c r="FL6" s="41">
        <f t="shared" si="17"/>
        <v>0</v>
      </c>
      <c r="FM6" s="41">
        <f t="shared" si="17"/>
        <v>0</v>
      </c>
      <c r="FN6" s="41">
        <f t="shared" si="17"/>
        <v>0</v>
      </c>
      <c r="FO6" s="41">
        <f t="shared" si="17"/>
        <v>0</v>
      </c>
      <c r="FP6" s="41">
        <f t="shared" si="17"/>
        <v>0</v>
      </c>
      <c r="FQ6" s="41">
        <f t="shared" si="17"/>
        <v>0</v>
      </c>
      <c r="FR6" s="41">
        <f t="shared" si="17"/>
        <v>0</v>
      </c>
      <c r="FS6" s="41">
        <f t="shared" si="17"/>
        <v>0</v>
      </c>
      <c r="FT6" s="41">
        <f t="shared" si="17"/>
        <v>0</v>
      </c>
      <c r="FU6" s="41">
        <f t="shared" si="17"/>
        <v>0</v>
      </c>
      <c r="FV6" s="41">
        <f t="shared" si="17"/>
        <v>0</v>
      </c>
      <c r="FW6" s="41">
        <f t="shared" si="17"/>
        <v>0</v>
      </c>
      <c r="FX6" s="41">
        <f t="shared" si="18"/>
        <v>0</v>
      </c>
      <c r="FY6" s="41">
        <f t="shared" si="18"/>
        <v>0</v>
      </c>
      <c r="FZ6" s="41">
        <f t="shared" si="18"/>
        <v>0</v>
      </c>
      <c r="GA6" s="41">
        <f t="shared" si="18"/>
        <v>0</v>
      </c>
      <c r="GB6" s="41">
        <f t="shared" si="18"/>
        <v>0</v>
      </c>
      <c r="GC6" s="41">
        <f t="shared" si="18"/>
        <v>0</v>
      </c>
      <c r="GD6" s="41">
        <f t="shared" si="18"/>
        <v>0</v>
      </c>
      <c r="GE6" s="41">
        <f t="shared" si="18"/>
        <v>0</v>
      </c>
      <c r="GF6" s="41">
        <f t="shared" si="18"/>
        <v>0</v>
      </c>
      <c r="GG6" s="41">
        <f t="shared" si="18"/>
        <v>0</v>
      </c>
      <c r="GH6" s="41">
        <f t="shared" si="18"/>
        <v>0</v>
      </c>
      <c r="GI6" s="41">
        <f t="shared" si="18"/>
        <v>0</v>
      </c>
      <c r="GJ6" s="41">
        <f t="shared" si="18"/>
        <v>0</v>
      </c>
      <c r="GK6" s="41">
        <f t="shared" si="18"/>
        <v>0</v>
      </c>
      <c r="GL6" s="41">
        <f t="shared" si="18"/>
        <v>0</v>
      </c>
      <c r="GM6" s="41">
        <f t="shared" si="18"/>
        <v>0</v>
      </c>
      <c r="GN6" s="41">
        <f t="shared" si="19"/>
        <v>0</v>
      </c>
      <c r="GO6" s="41">
        <f t="shared" si="19"/>
        <v>0</v>
      </c>
      <c r="GP6" s="41">
        <f t="shared" si="19"/>
        <v>0</v>
      </c>
      <c r="GQ6" s="41">
        <f t="shared" si="19"/>
        <v>0</v>
      </c>
      <c r="GR6" s="41">
        <f t="shared" si="19"/>
        <v>0</v>
      </c>
      <c r="GS6" s="41">
        <f t="shared" si="19"/>
        <v>0</v>
      </c>
      <c r="GT6" s="41">
        <f t="shared" si="19"/>
        <v>0</v>
      </c>
      <c r="GU6" s="41">
        <f t="shared" si="19"/>
        <v>0</v>
      </c>
      <c r="GV6" s="41">
        <f t="shared" si="19"/>
        <v>0</v>
      </c>
      <c r="GW6" s="41">
        <f t="shared" si="19"/>
        <v>0</v>
      </c>
      <c r="GX6" s="41">
        <f t="shared" si="19"/>
        <v>0</v>
      </c>
      <c r="GY6" s="41">
        <f t="shared" si="19"/>
        <v>0</v>
      </c>
      <c r="GZ6" s="41">
        <f t="shared" si="19"/>
        <v>0</v>
      </c>
      <c r="HA6" s="41">
        <f t="shared" si="19"/>
        <v>0</v>
      </c>
      <c r="HB6" s="41">
        <f t="shared" si="19"/>
        <v>0</v>
      </c>
      <c r="HC6" s="41">
        <f t="shared" si="19"/>
        <v>0</v>
      </c>
      <c r="HD6" s="41">
        <f t="shared" si="20"/>
        <v>0</v>
      </c>
      <c r="HE6" s="41">
        <f t="shared" si="20"/>
        <v>0</v>
      </c>
      <c r="HF6" s="41">
        <f t="shared" si="20"/>
        <v>0</v>
      </c>
      <c r="HG6" s="41">
        <f t="shared" si="20"/>
        <v>0</v>
      </c>
      <c r="HH6" s="41">
        <f t="shared" si="20"/>
        <v>0</v>
      </c>
      <c r="HI6" s="41">
        <f t="shared" si="20"/>
        <v>0</v>
      </c>
      <c r="HJ6" s="41">
        <f t="shared" si="20"/>
        <v>0</v>
      </c>
    </row>
    <row r="7" spans="1:218" ht="14.4" x14ac:dyDescent="0.3">
      <c r="A7" s="42">
        <v>4</v>
      </c>
      <c r="B7" s="43">
        <f>'CMM1 - AUX CALC'!$E$67</f>
        <v>0</v>
      </c>
      <c r="C7" s="41"/>
      <c r="D7" s="41"/>
      <c r="E7" s="41"/>
      <c r="F7" s="41">
        <f>$B7/(_xlfn.SINGLE(PrazoConcessao)*12-F$3+1)</f>
        <v>0</v>
      </c>
      <c r="G7" s="41">
        <f t="shared" si="7"/>
        <v>0</v>
      </c>
      <c r="H7" s="41">
        <f t="shared" si="7"/>
        <v>0</v>
      </c>
      <c r="I7" s="41">
        <f t="shared" si="7"/>
        <v>0</v>
      </c>
      <c r="J7" s="41">
        <f t="shared" si="7"/>
        <v>0</v>
      </c>
      <c r="K7" s="41">
        <f t="shared" si="7"/>
        <v>0</v>
      </c>
      <c r="L7" s="41">
        <f t="shared" si="7"/>
        <v>0</v>
      </c>
      <c r="M7" s="41">
        <f t="shared" si="7"/>
        <v>0</v>
      </c>
      <c r="N7" s="41">
        <f t="shared" si="7"/>
        <v>0</v>
      </c>
      <c r="O7" s="41">
        <f t="shared" si="7"/>
        <v>0</v>
      </c>
      <c r="P7" s="41">
        <f t="shared" si="7"/>
        <v>0</v>
      </c>
      <c r="Q7" s="41">
        <f t="shared" si="7"/>
        <v>0</v>
      </c>
      <c r="R7" s="41">
        <f t="shared" si="7"/>
        <v>0</v>
      </c>
      <c r="S7" s="41">
        <f t="shared" si="7"/>
        <v>0</v>
      </c>
      <c r="T7" s="41">
        <f t="shared" si="8"/>
        <v>0</v>
      </c>
      <c r="U7" s="41">
        <f t="shared" si="8"/>
        <v>0</v>
      </c>
      <c r="V7" s="41">
        <f t="shared" si="8"/>
        <v>0</v>
      </c>
      <c r="W7" s="41">
        <f t="shared" si="8"/>
        <v>0</v>
      </c>
      <c r="X7" s="41">
        <f t="shared" si="8"/>
        <v>0</v>
      </c>
      <c r="Y7" s="41">
        <f t="shared" si="8"/>
        <v>0</v>
      </c>
      <c r="Z7" s="41">
        <f t="shared" si="8"/>
        <v>0</v>
      </c>
      <c r="AA7" s="41">
        <f t="shared" si="8"/>
        <v>0</v>
      </c>
      <c r="AB7" s="41">
        <f t="shared" si="8"/>
        <v>0</v>
      </c>
      <c r="AC7" s="41">
        <f t="shared" si="8"/>
        <v>0</v>
      </c>
      <c r="AD7" s="41">
        <f t="shared" si="8"/>
        <v>0</v>
      </c>
      <c r="AE7" s="41">
        <f t="shared" si="8"/>
        <v>0</v>
      </c>
      <c r="AF7" s="41">
        <f t="shared" si="8"/>
        <v>0</v>
      </c>
      <c r="AG7" s="41">
        <f t="shared" si="8"/>
        <v>0</v>
      </c>
      <c r="AH7" s="41">
        <f t="shared" si="8"/>
        <v>0</v>
      </c>
      <c r="AI7" s="41">
        <f t="shared" si="8"/>
        <v>0</v>
      </c>
      <c r="AJ7" s="41">
        <f t="shared" si="9"/>
        <v>0</v>
      </c>
      <c r="AK7" s="41">
        <f t="shared" si="9"/>
        <v>0</v>
      </c>
      <c r="AL7" s="41">
        <f t="shared" si="9"/>
        <v>0</v>
      </c>
      <c r="AM7" s="41">
        <f t="shared" si="9"/>
        <v>0</v>
      </c>
      <c r="AN7" s="41">
        <f t="shared" si="9"/>
        <v>0</v>
      </c>
      <c r="AO7" s="41">
        <f t="shared" si="9"/>
        <v>0</v>
      </c>
      <c r="AP7" s="41">
        <f t="shared" si="9"/>
        <v>0</v>
      </c>
      <c r="AQ7" s="41">
        <f t="shared" si="9"/>
        <v>0</v>
      </c>
      <c r="AR7" s="41">
        <f t="shared" si="9"/>
        <v>0</v>
      </c>
      <c r="AS7" s="41">
        <f t="shared" si="9"/>
        <v>0</v>
      </c>
      <c r="AT7" s="41">
        <f t="shared" si="9"/>
        <v>0</v>
      </c>
      <c r="AU7" s="41">
        <f t="shared" si="9"/>
        <v>0</v>
      </c>
      <c r="AV7" s="41">
        <f t="shared" si="9"/>
        <v>0</v>
      </c>
      <c r="AW7" s="41">
        <f t="shared" si="9"/>
        <v>0</v>
      </c>
      <c r="AX7" s="41">
        <f t="shared" si="9"/>
        <v>0</v>
      </c>
      <c r="AY7" s="41">
        <f t="shared" si="9"/>
        <v>0</v>
      </c>
      <c r="AZ7" s="41">
        <f t="shared" si="10"/>
        <v>0</v>
      </c>
      <c r="BA7" s="41">
        <f t="shared" si="10"/>
        <v>0</v>
      </c>
      <c r="BB7" s="41">
        <f t="shared" si="10"/>
        <v>0</v>
      </c>
      <c r="BC7" s="41">
        <f t="shared" si="10"/>
        <v>0</v>
      </c>
      <c r="BD7" s="41">
        <f t="shared" si="10"/>
        <v>0</v>
      </c>
      <c r="BE7" s="41">
        <f t="shared" si="10"/>
        <v>0</v>
      </c>
      <c r="BF7" s="41">
        <f t="shared" si="10"/>
        <v>0</v>
      </c>
      <c r="BG7" s="41">
        <f t="shared" si="10"/>
        <v>0</v>
      </c>
      <c r="BH7" s="41">
        <f t="shared" si="10"/>
        <v>0</v>
      </c>
      <c r="BI7" s="41">
        <f t="shared" si="10"/>
        <v>0</v>
      </c>
      <c r="BJ7" s="41">
        <f t="shared" si="10"/>
        <v>0</v>
      </c>
      <c r="BK7" s="41">
        <f t="shared" si="10"/>
        <v>0</v>
      </c>
      <c r="BL7" s="41">
        <f t="shared" si="10"/>
        <v>0</v>
      </c>
      <c r="BM7" s="41">
        <f t="shared" si="10"/>
        <v>0</v>
      </c>
      <c r="BN7" s="41">
        <f t="shared" si="10"/>
        <v>0</v>
      </c>
      <c r="BO7" s="41">
        <f t="shared" si="10"/>
        <v>0</v>
      </c>
      <c r="BP7" s="41">
        <f t="shared" si="11"/>
        <v>0</v>
      </c>
      <c r="BQ7" s="41">
        <f t="shared" si="11"/>
        <v>0</v>
      </c>
      <c r="BR7" s="41">
        <f t="shared" si="11"/>
        <v>0</v>
      </c>
      <c r="BS7" s="41">
        <f t="shared" si="11"/>
        <v>0</v>
      </c>
      <c r="BT7" s="41">
        <f t="shared" si="11"/>
        <v>0</v>
      </c>
      <c r="BU7" s="41">
        <f t="shared" si="11"/>
        <v>0</v>
      </c>
      <c r="BV7" s="41">
        <f t="shared" si="11"/>
        <v>0</v>
      </c>
      <c r="BW7" s="41">
        <f t="shared" si="11"/>
        <v>0</v>
      </c>
      <c r="BX7" s="41">
        <f t="shared" si="11"/>
        <v>0</v>
      </c>
      <c r="BY7" s="41">
        <f t="shared" si="11"/>
        <v>0</v>
      </c>
      <c r="BZ7" s="41">
        <f t="shared" si="11"/>
        <v>0</v>
      </c>
      <c r="CA7" s="41">
        <f t="shared" si="11"/>
        <v>0</v>
      </c>
      <c r="CB7" s="41">
        <f t="shared" si="11"/>
        <v>0</v>
      </c>
      <c r="CC7" s="41">
        <f t="shared" si="11"/>
        <v>0</v>
      </c>
      <c r="CD7" s="41">
        <f t="shared" si="11"/>
        <v>0</v>
      </c>
      <c r="CE7" s="41">
        <f t="shared" si="11"/>
        <v>0</v>
      </c>
      <c r="CF7" s="41">
        <f t="shared" si="12"/>
        <v>0</v>
      </c>
      <c r="CG7" s="41">
        <f t="shared" si="12"/>
        <v>0</v>
      </c>
      <c r="CH7" s="41">
        <f t="shared" si="12"/>
        <v>0</v>
      </c>
      <c r="CI7" s="41">
        <f t="shared" si="12"/>
        <v>0</v>
      </c>
      <c r="CJ7" s="41">
        <f t="shared" si="12"/>
        <v>0</v>
      </c>
      <c r="CK7" s="41">
        <f t="shared" si="12"/>
        <v>0</v>
      </c>
      <c r="CL7" s="41">
        <f t="shared" si="12"/>
        <v>0</v>
      </c>
      <c r="CM7" s="41">
        <f t="shared" si="12"/>
        <v>0</v>
      </c>
      <c r="CN7" s="41">
        <f t="shared" si="12"/>
        <v>0</v>
      </c>
      <c r="CO7" s="41">
        <f t="shared" si="12"/>
        <v>0</v>
      </c>
      <c r="CP7" s="41">
        <f t="shared" si="12"/>
        <v>0</v>
      </c>
      <c r="CQ7" s="41">
        <f t="shared" si="12"/>
        <v>0</v>
      </c>
      <c r="CR7" s="41">
        <f t="shared" si="12"/>
        <v>0</v>
      </c>
      <c r="CS7" s="41">
        <f t="shared" si="12"/>
        <v>0</v>
      </c>
      <c r="CT7" s="41">
        <f t="shared" si="12"/>
        <v>0</v>
      </c>
      <c r="CU7" s="41">
        <f t="shared" si="12"/>
        <v>0</v>
      </c>
      <c r="CV7" s="41">
        <f t="shared" si="13"/>
        <v>0</v>
      </c>
      <c r="CW7" s="41">
        <f t="shared" si="13"/>
        <v>0</v>
      </c>
      <c r="CX7" s="41">
        <f t="shared" si="13"/>
        <v>0</v>
      </c>
      <c r="CY7" s="41">
        <f t="shared" si="13"/>
        <v>0</v>
      </c>
      <c r="CZ7" s="41">
        <f t="shared" si="13"/>
        <v>0</v>
      </c>
      <c r="DA7" s="41">
        <f t="shared" si="13"/>
        <v>0</v>
      </c>
      <c r="DB7" s="41">
        <f t="shared" si="13"/>
        <v>0</v>
      </c>
      <c r="DC7" s="41">
        <f t="shared" si="13"/>
        <v>0</v>
      </c>
      <c r="DD7" s="41">
        <f t="shared" si="13"/>
        <v>0</v>
      </c>
      <c r="DE7" s="41">
        <f t="shared" si="13"/>
        <v>0</v>
      </c>
      <c r="DF7" s="41">
        <f t="shared" si="13"/>
        <v>0</v>
      </c>
      <c r="DG7" s="41">
        <f t="shared" si="13"/>
        <v>0</v>
      </c>
      <c r="DH7" s="41">
        <f t="shared" si="13"/>
        <v>0</v>
      </c>
      <c r="DI7" s="41">
        <f t="shared" si="13"/>
        <v>0</v>
      </c>
      <c r="DJ7" s="41">
        <f t="shared" si="13"/>
        <v>0</v>
      </c>
      <c r="DK7" s="41">
        <f t="shared" si="13"/>
        <v>0</v>
      </c>
      <c r="DL7" s="41">
        <f t="shared" si="14"/>
        <v>0</v>
      </c>
      <c r="DM7" s="41">
        <f t="shared" si="14"/>
        <v>0</v>
      </c>
      <c r="DN7" s="41">
        <f t="shared" si="14"/>
        <v>0</v>
      </c>
      <c r="DO7" s="41">
        <f t="shared" si="14"/>
        <v>0</v>
      </c>
      <c r="DP7" s="41">
        <f t="shared" si="14"/>
        <v>0</v>
      </c>
      <c r="DQ7" s="41">
        <f t="shared" si="14"/>
        <v>0</v>
      </c>
      <c r="DR7" s="41">
        <f t="shared" si="14"/>
        <v>0</v>
      </c>
      <c r="DS7" s="41">
        <f t="shared" si="14"/>
        <v>0</v>
      </c>
      <c r="DT7" s="41">
        <f t="shared" si="14"/>
        <v>0</v>
      </c>
      <c r="DU7" s="41">
        <f t="shared" si="14"/>
        <v>0</v>
      </c>
      <c r="DV7" s="41">
        <f t="shared" si="14"/>
        <v>0</v>
      </c>
      <c r="DW7" s="41">
        <f t="shared" si="14"/>
        <v>0</v>
      </c>
      <c r="DX7" s="41">
        <f t="shared" si="14"/>
        <v>0</v>
      </c>
      <c r="DY7" s="41">
        <f t="shared" si="14"/>
        <v>0</v>
      </c>
      <c r="DZ7" s="41">
        <f t="shared" si="14"/>
        <v>0</v>
      </c>
      <c r="EA7" s="41">
        <f t="shared" si="14"/>
        <v>0</v>
      </c>
      <c r="EB7" s="41">
        <f t="shared" si="15"/>
        <v>0</v>
      </c>
      <c r="EC7" s="41">
        <f t="shared" si="15"/>
        <v>0</v>
      </c>
      <c r="ED7" s="41">
        <f t="shared" si="15"/>
        <v>0</v>
      </c>
      <c r="EE7" s="41">
        <f t="shared" si="15"/>
        <v>0</v>
      </c>
      <c r="EF7" s="41">
        <f t="shared" si="15"/>
        <v>0</v>
      </c>
      <c r="EG7" s="41">
        <f t="shared" si="15"/>
        <v>0</v>
      </c>
      <c r="EH7" s="41">
        <f t="shared" si="15"/>
        <v>0</v>
      </c>
      <c r="EI7" s="41">
        <f t="shared" si="15"/>
        <v>0</v>
      </c>
      <c r="EJ7" s="41">
        <f t="shared" si="15"/>
        <v>0</v>
      </c>
      <c r="EK7" s="41">
        <f t="shared" si="15"/>
        <v>0</v>
      </c>
      <c r="EL7" s="41">
        <f t="shared" si="15"/>
        <v>0</v>
      </c>
      <c r="EM7" s="41">
        <f t="shared" si="15"/>
        <v>0</v>
      </c>
      <c r="EN7" s="41">
        <f t="shared" si="15"/>
        <v>0</v>
      </c>
      <c r="EO7" s="41">
        <f t="shared" si="15"/>
        <v>0</v>
      </c>
      <c r="EP7" s="41">
        <f t="shared" si="15"/>
        <v>0</v>
      </c>
      <c r="EQ7" s="41">
        <f t="shared" si="15"/>
        <v>0</v>
      </c>
      <c r="ER7" s="41">
        <f t="shared" si="16"/>
        <v>0</v>
      </c>
      <c r="ES7" s="41">
        <f t="shared" si="16"/>
        <v>0</v>
      </c>
      <c r="ET7" s="41">
        <f t="shared" si="16"/>
        <v>0</v>
      </c>
      <c r="EU7" s="41">
        <f t="shared" si="16"/>
        <v>0</v>
      </c>
      <c r="EV7" s="41">
        <f t="shared" si="16"/>
        <v>0</v>
      </c>
      <c r="EW7" s="41">
        <f t="shared" si="16"/>
        <v>0</v>
      </c>
      <c r="EX7" s="41">
        <f t="shared" si="16"/>
        <v>0</v>
      </c>
      <c r="EY7" s="41">
        <f t="shared" si="16"/>
        <v>0</v>
      </c>
      <c r="EZ7" s="41">
        <f t="shared" si="16"/>
        <v>0</v>
      </c>
      <c r="FA7" s="41">
        <f t="shared" si="16"/>
        <v>0</v>
      </c>
      <c r="FB7" s="41">
        <f t="shared" si="16"/>
        <v>0</v>
      </c>
      <c r="FC7" s="41">
        <f t="shared" si="16"/>
        <v>0</v>
      </c>
      <c r="FD7" s="41">
        <f t="shared" si="16"/>
        <v>0</v>
      </c>
      <c r="FE7" s="41">
        <f t="shared" si="16"/>
        <v>0</v>
      </c>
      <c r="FF7" s="41">
        <f t="shared" si="16"/>
        <v>0</v>
      </c>
      <c r="FG7" s="41">
        <f t="shared" si="16"/>
        <v>0</v>
      </c>
      <c r="FH7" s="41">
        <f t="shared" si="17"/>
        <v>0</v>
      </c>
      <c r="FI7" s="41">
        <f t="shared" si="17"/>
        <v>0</v>
      </c>
      <c r="FJ7" s="41">
        <f t="shared" si="17"/>
        <v>0</v>
      </c>
      <c r="FK7" s="41">
        <f t="shared" si="17"/>
        <v>0</v>
      </c>
      <c r="FL7" s="41">
        <f t="shared" si="17"/>
        <v>0</v>
      </c>
      <c r="FM7" s="41">
        <f t="shared" si="17"/>
        <v>0</v>
      </c>
      <c r="FN7" s="41">
        <f t="shared" si="17"/>
        <v>0</v>
      </c>
      <c r="FO7" s="41">
        <f t="shared" si="17"/>
        <v>0</v>
      </c>
      <c r="FP7" s="41">
        <f t="shared" si="17"/>
        <v>0</v>
      </c>
      <c r="FQ7" s="41">
        <f t="shared" si="17"/>
        <v>0</v>
      </c>
      <c r="FR7" s="41">
        <f t="shared" si="17"/>
        <v>0</v>
      </c>
      <c r="FS7" s="41">
        <f t="shared" si="17"/>
        <v>0</v>
      </c>
      <c r="FT7" s="41">
        <f t="shared" si="17"/>
        <v>0</v>
      </c>
      <c r="FU7" s="41">
        <f t="shared" si="17"/>
        <v>0</v>
      </c>
      <c r="FV7" s="41">
        <f t="shared" si="17"/>
        <v>0</v>
      </c>
      <c r="FW7" s="41">
        <f t="shared" si="17"/>
        <v>0</v>
      </c>
      <c r="FX7" s="41">
        <f t="shared" si="18"/>
        <v>0</v>
      </c>
      <c r="FY7" s="41">
        <f t="shared" si="18"/>
        <v>0</v>
      </c>
      <c r="FZ7" s="41">
        <f t="shared" si="18"/>
        <v>0</v>
      </c>
      <c r="GA7" s="41">
        <f t="shared" si="18"/>
        <v>0</v>
      </c>
      <c r="GB7" s="41">
        <f t="shared" si="18"/>
        <v>0</v>
      </c>
      <c r="GC7" s="41">
        <f t="shared" si="18"/>
        <v>0</v>
      </c>
      <c r="GD7" s="41">
        <f t="shared" si="18"/>
        <v>0</v>
      </c>
      <c r="GE7" s="41">
        <f t="shared" si="18"/>
        <v>0</v>
      </c>
      <c r="GF7" s="41">
        <f t="shared" si="18"/>
        <v>0</v>
      </c>
      <c r="GG7" s="41">
        <f t="shared" si="18"/>
        <v>0</v>
      </c>
      <c r="GH7" s="41">
        <f t="shared" si="18"/>
        <v>0</v>
      </c>
      <c r="GI7" s="41">
        <f t="shared" si="18"/>
        <v>0</v>
      </c>
      <c r="GJ7" s="41">
        <f t="shared" si="18"/>
        <v>0</v>
      </c>
      <c r="GK7" s="41">
        <f t="shared" si="18"/>
        <v>0</v>
      </c>
      <c r="GL7" s="41">
        <f t="shared" si="18"/>
        <v>0</v>
      </c>
      <c r="GM7" s="41">
        <f t="shared" si="18"/>
        <v>0</v>
      </c>
      <c r="GN7" s="41">
        <f t="shared" si="19"/>
        <v>0</v>
      </c>
      <c r="GO7" s="41">
        <f t="shared" si="19"/>
        <v>0</v>
      </c>
      <c r="GP7" s="41">
        <f t="shared" si="19"/>
        <v>0</v>
      </c>
      <c r="GQ7" s="41">
        <f t="shared" si="19"/>
        <v>0</v>
      </c>
      <c r="GR7" s="41">
        <f t="shared" si="19"/>
        <v>0</v>
      </c>
      <c r="GS7" s="41">
        <f t="shared" si="19"/>
        <v>0</v>
      </c>
      <c r="GT7" s="41">
        <f t="shared" si="19"/>
        <v>0</v>
      </c>
      <c r="GU7" s="41">
        <f t="shared" si="19"/>
        <v>0</v>
      </c>
      <c r="GV7" s="41">
        <f t="shared" si="19"/>
        <v>0</v>
      </c>
      <c r="GW7" s="41">
        <f t="shared" si="19"/>
        <v>0</v>
      </c>
      <c r="GX7" s="41">
        <f t="shared" si="19"/>
        <v>0</v>
      </c>
      <c r="GY7" s="41">
        <f t="shared" si="19"/>
        <v>0</v>
      </c>
      <c r="GZ7" s="41">
        <f t="shared" si="19"/>
        <v>0</v>
      </c>
      <c r="HA7" s="41">
        <f t="shared" si="19"/>
        <v>0</v>
      </c>
      <c r="HB7" s="41">
        <f t="shared" si="19"/>
        <v>0</v>
      </c>
      <c r="HC7" s="41">
        <f t="shared" si="19"/>
        <v>0</v>
      </c>
      <c r="HD7" s="41">
        <f t="shared" si="20"/>
        <v>0</v>
      </c>
      <c r="HE7" s="41">
        <f t="shared" si="20"/>
        <v>0</v>
      </c>
      <c r="HF7" s="41">
        <f t="shared" si="20"/>
        <v>0</v>
      </c>
      <c r="HG7" s="41">
        <f t="shared" si="20"/>
        <v>0</v>
      </c>
      <c r="HH7" s="41">
        <f t="shared" si="20"/>
        <v>0</v>
      </c>
      <c r="HI7" s="41">
        <f t="shared" si="20"/>
        <v>0</v>
      </c>
      <c r="HJ7" s="41">
        <f t="shared" si="20"/>
        <v>0</v>
      </c>
    </row>
    <row r="8" spans="1:218" ht="14.4" x14ac:dyDescent="0.3">
      <c r="A8" s="42">
        <v>5</v>
      </c>
      <c r="B8" s="43">
        <f>'CMM1 - AUX CALC'!$F$67</f>
        <v>0</v>
      </c>
      <c r="C8" s="41"/>
      <c r="D8" s="41"/>
      <c r="E8" s="41"/>
      <c r="F8" s="41"/>
      <c r="G8" s="41">
        <f>$B8/(_xlfn.SINGLE(PrazoConcessao)*12-G$3+1)</f>
        <v>0</v>
      </c>
      <c r="H8" s="41">
        <f t="shared" si="7"/>
        <v>0</v>
      </c>
      <c r="I8" s="41">
        <f t="shared" si="7"/>
        <v>0</v>
      </c>
      <c r="J8" s="41">
        <f t="shared" si="7"/>
        <v>0</v>
      </c>
      <c r="K8" s="41">
        <f t="shared" si="7"/>
        <v>0</v>
      </c>
      <c r="L8" s="41">
        <f t="shared" si="7"/>
        <v>0</v>
      </c>
      <c r="M8" s="41">
        <f t="shared" si="7"/>
        <v>0</v>
      </c>
      <c r="N8" s="41">
        <f t="shared" si="7"/>
        <v>0</v>
      </c>
      <c r="O8" s="41">
        <f t="shared" si="7"/>
        <v>0</v>
      </c>
      <c r="P8" s="41">
        <f t="shared" si="7"/>
        <v>0</v>
      </c>
      <c r="Q8" s="41">
        <f t="shared" si="7"/>
        <v>0</v>
      </c>
      <c r="R8" s="41">
        <f t="shared" si="7"/>
        <v>0</v>
      </c>
      <c r="S8" s="41">
        <f t="shared" si="7"/>
        <v>0</v>
      </c>
      <c r="T8" s="41">
        <f t="shared" si="8"/>
        <v>0</v>
      </c>
      <c r="U8" s="41">
        <f t="shared" si="8"/>
        <v>0</v>
      </c>
      <c r="V8" s="41">
        <f t="shared" si="8"/>
        <v>0</v>
      </c>
      <c r="W8" s="41">
        <f t="shared" si="8"/>
        <v>0</v>
      </c>
      <c r="X8" s="41">
        <f t="shared" si="8"/>
        <v>0</v>
      </c>
      <c r="Y8" s="41">
        <f t="shared" si="8"/>
        <v>0</v>
      </c>
      <c r="Z8" s="41">
        <f t="shared" si="8"/>
        <v>0</v>
      </c>
      <c r="AA8" s="41">
        <f t="shared" si="8"/>
        <v>0</v>
      </c>
      <c r="AB8" s="41">
        <f t="shared" si="8"/>
        <v>0</v>
      </c>
      <c r="AC8" s="41">
        <f t="shared" si="8"/>
        <v>0</v>
      </c>
      <c r="AD8" s="41">
        <f t="shared" si="8"/>
        <v>0</v>
      </c>
      <c r="AE8" s="41">
        <f t="shared" si="8"/>
        <v>0</v>
      </c>
      <c r="AF8" s="41">
        <f t="shared" si="8"/>
        <v>0</v>
      </c>
      <c r="AG8" s="41">
        <f t="shared" si="8"/>
        <v>0</v>
      </c>
      <c r="AH8" s="41">
        <f t="shared" si="8"/>
        <v>0</v>
      </c>
      <c r="AI8" s="41">
        <f t="shared" si="8"/>
        <v>0</v>
      </c>
      <c r="AJ8" s="41">
        <f t="shared" si="9"/>
        <v>0</v>
      </c>
      <c r="AK8" s="41">
        <f t="shared" si="9"/>
        <v>0</v>
      </c>
      <c r="AL8" s="41">
        <f t="shared" si="9"/>
        <v>0</v>
      </c>
      <c r="AM8" s="41">
        <f t="shared" si="9"/>
        <v>0</v>
      </c>
      <c r="AN8" s="41">
        <f t="shared" si="9"/>
        <v>0</v>
      </c>
      <c r="AO8" s="41">
        <f t="shared" si="9"/>
        <v>0</v>
      </c>
      <c r="AP8" s="41">
        <f t="shared" si="9"/>
        <v>0</v>
      </c>
      <c r="AQ8" s="41">
        <f t="shared" si="9"/>
        <v>0</v>
      </c>
      <c r="AR8" s="41">
        <f t="shared" si="9"/>
        <v>0</v>
      </c>
      <c r="AS8" s="41">
        <f t="shared" si="9"/>
        <v>0</v>
      </c>
      <c r="AT8" s="41">
        <f t="shared" si="9"/>
        <v>0</v>
      </c>
      <c r="AU8" s="41">
        <f t="shared" si="9"/>
        <v>0</v>
      </c>
      <c r="AV8" s="41">
        <f t="shared" si="9"/>
        <v>0</v>
      </c>
      <c r="AW8" s="41">
        <f t="shared" si="9"/>
        <v>0</v>
      </c>
      <c r="AX8" s="41">
        <f t="shared" si="9"/>
        <v>0</v>
      </c>
      <c r="AY8" s="41">
        <f t="shared" si="9"/>
        <v>0</v>
      </c>
      <c r="AZ8" s="41">
        <f t="shared" si="10"/>
        <v>0</v>
      </c>
      <c r="BA8" s="41">
        <f t="shared" si="10"/>
        <v>0</v>
      </c>
      <c r="BB8" s="41">
        <f t="shared" si="10"/>
        <v>0</v>
      </c>
      <c r="BC8" s="41">
        <f t="shared" si="10"/>
        <v>0</v>
      </c>
      <c r="BD8" s="41">
        <f t="shared" si="10"/>
        <v>0</v>
      </c>
      <c r="BE8" s="41">
        <f t="shared" si="10"/>
        <v>0</v>
      </c>
      <c r="BF8" s="41">
        <f t="shared" si="10"/>
        <v>0</v>
      </c>
      <c r="BG8" s="41">
        <f t="shared" si="10"/>
        <v>0</v>
      </c>
      <c r="BH8" s="41">
        <f t="shared" si="10"/>
        <v>0</v>
      </c>
      <c r="BI8" s="41">
        <f t="shared" si="10"/>
        <v>0</v>
      </c>
      <c r="BJ8" s="41">
        <f t="shared" si="10"/>
        <v>0</v>
      </c>
      <c r="BK8" s="41">
        <f t="shared" si="10"/>
        <v>0</v>
      </c>
      <c r="BL8" s="41">
        <f t="shared" si="10"/>
        <v>0</v>
      </c>
      <c r="BM8" s="41">
        <f t="shared" si="10"/>
        <v>0</v>
      </c>
      <c r="BN8" s="41">
        <f t="shared" si="10"/>
        <v>0</v>
      </c>
      <c r="BO8" s="41">
        <f t="shared" si="10"/>
        <v>0</v>
      </c>
      <c r="BP8" s="41">
        <f t="shared" si="11"/>
        <v>0</v>
      </c>
      <c r="BQ8" s="41">
        <f t="shared" si="11"/>
        <v>0</v>
      </c>
      <c r="BR8" s="41">
        <f t="shared" si="11"/>
        <v>0</v>
      </c>
      <c r="BS8" s="41">
        <f t="shared" si="11"/>
        <v>0</v>
      </c>
      <c r="BT8" s="41">
        <f t="shared" si="11"/>
        <v>0</v>
      </c>
      <c r="BU8" s="41">
        <f t="shared" si="11"/>
        <v>0</v>
      </c>
      <c r="BV8" s="41">
        <f t="shared" si="11"/>
        <v>0</v>
      </c>
      <c r="BW8" s="41">
        <f t="shared" si="11"/>
        <v>0</v>
      </c>
      <c r="BX8" s="41">
        <f t="shared" si="11"/>
        <v>0</v>
      </c>
      <c r="BY8" s="41">
        <f t="shared" si="11"/>
        <v>0</v>
      </c>
      <c r="BZ8" s="41">
        <f t="shared" si="11"/>
        <v>0</v>
      </c>
      <c r="CA8" s="41">
        <f t="shared" si="11"/>
        <v>0</v>
      </c>
      <c r="CB8" s="41">
        <f t="shared" si="11"/>
        <v>0</v>
      </c>
      <c r="CC8" s="41">
        <f t="shared" si="11"/>
        <v>0</v>
      </c>
      <c r="CD8" s="41">
        <f t="shared" si="11"/>
        <v>0</v>
      </c>
      <c r="CE8" s="41">
        <f t="shared" si="11"/>
        <v>0</v>
      </c>
      <c r="CF8" s="41">
        <f t="shared" si="12"/>
        <v>0</v>
      </c>
      <c r="CG8" s="41">
        <f t="shared" si="12"/>
        <v>0</v>
      </c>
      <c r="CH8" s="41">
        <f t="shared" si="12"/>
        <v>0</v>
      </c>
      <c r="CI8" s="41">
        <f t="shared" si="12"/>
        <v>0</v>
      </c>
      <c r="CJ8" s="41">
        <f t="shared" si="12"/>
        <v>0</v>
      </c>
      <c r="CK8" s="41">
        <f t="shared" si="12"/>
        <v>0</v>
      </c>
      <c r="CL8" s="41">
        <f t="shared" si="12"/>
        <v>0</v>
      </c>
      <c r="CM8" s="41">
        <f t="shared" si="12"/>
        <v>0</v>
      </c>
      <c r="CN8" s="41">
        <f t="shared" si="12"/>
        <v>0</v>
      </c>
      <c r="CO8" s="41">
        <f t="shared" si="12"/>
        <v>0</v>
      </c>
      <c r="CP8" s="41">
        <f t="shared" si="12"/>
        <v>0</v>
      </c>
      <c r="CQ8" s="41">
        <f t="shared" si="12"/>
        <v>0</v>
      </c>
      <c r="CR8" s="41">
        <f t="shared" si="12"/>
        <v>0</v>
      </c>
      <c r="CS8" s="41">
        <f t="shared" si="12"/>
        <v>0</v>
      </c>
      <c r="CT8" s="41">
        <f t="shared" si="12"/>
        <v>0</v>
      </c>
      <c r="CU8" s="41">
        <f t="shared" si="12"/>
        <v>0</v>
      </c>
      <c r="CV8" s="41">
        <f t="shared" si="13"/>
        <v>0</v>
      </c>
      <c r="CW8" s="41">
        <f t="shared" si="13"/>
        <v>0</v>
      </c>
      <c r="CX8" s="41">
        <f t="shared" si="13"/>
        <v>0</v>
      </c>
      <c r="CY8" s="41">
        <f t="shared" si="13"/>
        <v>0</v>
      </c>
      <c r="CZ8" s="41">
        <f t="shared" si="13"/>
        <v>0</v>
      </c>
      <c r="DA8" s="41">
        <f t="shared" si="13"/>
        <v>0</v>
      </c>
      <c r="DB8" s="41">
        <f t="shared" si="13"/>
        <v>0</v>
      </c>
      <c r="DC8" s="41">
        <f t="shared" si="13"/>
        <v>0</v>
      </c>
      <c r="DD8" s="41">
        <f t="shared" si="13"/>
        <v>0</v>
      </c>
      <c r="DE8" s="41">
        <f t="shared" si="13"/>
        <v>0</v>
      </c>
      <c r="DF8" s="41">
        <f t="shared" si="13"/>
        <v>0</v>
      </c>
      <c r="DG8" s="41">
        <f t="shared" si="13"/>
        <v>0</v>
      </c>
      <c r="DH8" s="41">
        <f t="shared" si="13"/>
        <v>0</v>
      </c>
      <c r="DI8" s="41">
        <f t="shared" si="13"/>
        <v>0</v>
      </c>
      <c r="DJ8" s="41">
        <f t="shared" si="13"/>
        <v>0</v>
      </c>
      <c r="DK8" s="41">
        <f t="shared" si="13"/>
        <v>0</v>
      </c>
      <c r="DL8" s="41">
        <f t="shared" si="14"/>
        <v>0</v>
      </c>
      <c r="DM8" s="41">
        <f t="shared" si="14"/>
        <v>0</v>
      </c>
      <c r="DN8" s="41">
        <f t="shared" si="14"/>
        <v>0</v>
      </c>
      <c r="DO8" s="41">
        <f t="shared" si="14"/>
        <v>0</v>
      </c>
      <c r="DP8" s="41">
        <f t="shared" si="14"/>
        <v>0</v>
      </c>
      <c r="DQ8" s="41">
        <f t="shared" si="14"/>
        <v>0</v>
      </c>
      <c r="DR8" s="41">
        <f t="shared" si="14"/>
        <v>0</v>
      </c>
      <c r="DS8" s="41">
        <f t="shared" si="14"/>
        <v>0</v>
      </c>
      <c r="DT8" s="41">
        <f t="shared" si="14"/>
        <v>0</v>
      </c>
      <c r="DU8" s="41">
        <f t="shared" si="14"/>
        <v>0</v>
      </c>
      <c r="DV8" s="41">
        <f t="shared" si="14"/>
        <v>0</v>
      </c>
      <c r="DW8" s="41">
        <f t="shared" si="14"/>
        <v>0</v>
      </c>
      <c r="DX8" s="41">
        <f t="shared" si="14"/>
        <v>0</v>
      </c>
      <c r="DY8" s="41">
        <f t="shared" si="14"/>
        <v>0</v>
      </c>
      <c r="DZ8" s="41">
        <f t="shared" si="14"/>
        <v>0</v>
      </c>
      <c r="EA8" s="41">
        <f t="shared" si="14"/>
        <v>0</v>
      </c>
      <c r="EB8" s="41">
        <f t="shared" si="15"/>
        <v>0</v>
      </c>
      <c r="EC8" s="41">
        <f t="shared" si="15"/>
        <v>0</v>
      </c>
      <c r="ED8" s="41">
        <f t="shared" si="15"/>
        <v>0</v>
      </c>
      <c r="EE8" s="41">
        <f t="shared" si="15"/>
        <v>0</v>
      </c>
      <c r="EF8" s="41">
        <f t="shared" si="15"/>
        <v>0</v>
      </c>
      <c r="EG8" s="41">
        <f t="shared" si="15"/>
        <v>0</v>
      </c>
      <c r="EH8" s="41">
        <f t="shared" si="15"/>
        <v>0</v>
      </c>
      <c r="EI8" s="41">
        <f t="shared" si="15"/>
        <v>0</v>
      </c>
      <c r="EJ8" s="41">
        <f t="shared" si="15"/>
        <v>0</v>
      </c>
      <c r="EK8" s="41">
        <f t="shared" si="15"/>
        <v>0</v>
      </c>
      <c r="EL8" s="41">
        <f t="shared" si="15"/>
        <v>0</v>
      </c>
      <c r="EM8" s="41">
        <f t="shared" si="15"/>
        <v>0</v>
      </c>
      <c r="EN8" s="41">
        <f t="shared" si="15"/>
        <v>0</v>
      </c>
      <c r="EO8" s="41">
        <f t="shared" si="15"/>
        <v>0</v>
      </c>
      <c r="EP8" s="41">
        <f t="shared" si="15"/>
        <v>0</v>
      </c>
      <c r="EQ8" s="41">
        <f t="shared" si="15"/>
        <v>0</v>
      </c>
      <c r="ER8" s="41">
        <f t="shared" si="16"/>
        <v>0</v>
      </c>
      <c r="ES8" s="41">
        <f t="shared" si="16"/>
        <v>0</v>
      </c>
      <c r="ET8" s="41">
        <f t="shared" si="16"/>
        <v>0</v>
      </c>
      <c r="EU8" s="41">
        <f t="shared" si="16"/>
        <v>0</v>
      </c>
      <c r="EV8" s="41">
        <f t="shared" si="16"/>
        <v>0</v>
      </c>
      <c r="EW8" s="41">
        <f t="shared" si="16"/>
        <v>0</v>
      </c>
      <c r="EX8" s="41">
        <f t="shared" si="16"/>
        <v>0</v>
      </c>
      <c r="EY8" s="41">
        <f t="shared" si="16"/>
        <v>0</v>
      </c>
      <c r="EZ8" s="41">
        <f t="shared" si="16"/>
        <v>0</v>
      </c>
      <c r="FA8" s="41">
        <f t="shared" si="16"/>
        <v>0</v>
      </c>
      <c r="FB8" s="41">
        <f t="shared" si="16"/>
        <v>0</v>
      </c>
      <c r="FC8" s="41">
        <f t="shared" si="16"/>
        <v>0</v>
      </c>
      <c r="FD8" s="41">
        <f t="shared" si="16"/>
        <v>0</v>
      </c>
      <c r="FE8" s="41">
        <f t="shared" si="16"/>
        <v>0</v>
      </c>
      <c r="FF8" s="41">
        <f t="shared" si="16"/>
        <v>0</v>
      </c>
      <c r="FG8" s="41">
        <f t="shared" si="16"/>
        <v>0</v>
      </c>
      <c r="FH8" s="41">
        <f t="shared" si="17"/>
        <v>0</v>
      </c>
      <c r="FI8" s="41">
        <f t="shared" si="17"/>
        <v>0</v>
      </c>
      <c r="FJ8" s="41">
        <f t="shared" si="17"/>
        <v>0</v>
      </c>
      <c r="FK8" s="41">
        <f t="shared" si="17"/>
        <v>0</v>
      </c>
      <c r="FL8" s="41">
        <f t="shared" si="17"/>
        <v>0</v>
      </c>
      <c r="FM8" s="41">
        <f t="shared" si="17"/>
        <v>0</v>
      </c>
      <c r="FN8" s="41">
        <f t="shared" si="17"/>
        <v>0</v>
      </c>
      <c r="FO8" s="41">
        <f t="shared" si="17"/>
        <v>0</v>
      </c>
      <c r="FP8" s="41">
        <f t="shared" si="17"/>
        <v>0</v>
      </c>
      <c r="FQ8" s="41">
        <f t="shared" si="17"/>
        <v>0</v>
      </c>
      <c r="FR8" s="41">
        <f t="shared" si="17"/>
        <v>0</v>
      </c>
      <c r="FS8" s="41">
        <f t="shared" si="17"/>
        <v>0</v>
      </c>
      <c r="FT8" s="41">
        <f t="shared" si="17"/>
        <v>0</v>
      </c>
      <c r="FU8" s="41">
        <f t="shared" si="17"/>
        <v>0</v>
      </c>
      <c r="FV8" s="41">
        <f t="shared" si="17"/>
        <v>0</v>
      </c>
      <c r="FW8" s="41">
        <f t="shared" si="17"/>
        <v>0</v>
      </c>
      <c r="FX8" s="41">
        <f t="shared" si="18"/>
        <v>0</v>
      </c>
      <c r="FY8" s="41">
        <f t="shared" si="18"/>
        <v>0</v>
      </c>
      <c r="FZ8" s="41">
        <f t="shared" si="18"/>
        <v>0</v>
      </c>
      <c r="GA8" s="41">
        <f t="shared" si="18"/>
        <v>0</v>
      </c>
      <c r="GB8" s="41">
        <f t="shared" si="18"/>
        <v>0</v>
      </c>
      <c r="GC8" s="41">
        <f t="shared" si="18"/>
        <v>0</v>
      </c>
      <c r="GD8" s="41">
        <f t="shared" si="18"/>
        <v>0</v>
      </c>
      <c r="GE8" s="41">
        <f t="shared" si="18"/>
        <v>0</v>
      </c>
      <c r="GF8" s="41">
        <f t="shared" si="18"/>
        <v>0</v>
      </c>
      <c r="GG8" s="41">
        <f t="shared" si="18"/>
        <v>0</v>
      </c>
      <c r="GH8" s="41">
        <f t="shared" si="18"/>
        <v>0</v>
      </c>
      <c r="GI8" s="41">
        <f t="shared" si="18"/>
        <v>0</v>
      </c>
      <c r="GJ8" s="41">
        <f t="shared" si="18"/>
        <v>0</v>
      </c>
      <c r="GK8" s="41">
        <f t="shared" si="18"/>
        <v>0</v>
      </c>
      <c r="GL8" s="41">
        <f t="shared" si="18"/>
        <v>0</v>
      </c>
      <c r="GM8" s="41">
        <f t="shared" si="18"/>
        <v>0</v>
      </c>
      <c r="GN8" s="41">
        <f t="shared" si="19"/>
        <v>0</v>
      </c>
      <c r="GO8" s="41">
        <f t="shared" si="19"/>
        <v>0</v>
      </c>
      <c r="GP8" s="41">
        <f t="shared" si="19"/>
        <v>0</v>
      </c>
      <c r="GQ8" s="41">
        <f t="shared" si="19"/>
        <v>0</v>
      </c>
      <c r="GR8" s="41">
        <f t="shared" si="19"/>
        <v>0</v>
      </c>
      <c r="GS8" s="41">
        <f t="shared" si="19"/>
        <v>0</v>
      </c>
      <c r="GT8" s="41">
        <f t="shared" si="19"/>
        <v>0</v>
      </c>
      <c r="GU8" s="41">
        <f t="shared" si="19"/>
        <v>0</v>
      </c>
      <c r="GV8" s="41">
        <f t="shared" si="19"/>
        <v>0</v>
      </c>
      <c r="GW8" s="41">
        <f t="shared" si="19"/>
        <v>0</v>
      </c>
      <c r="GX8" s="41">
        <f t="shared" si="19"/>
        <v>0</v>
      </c>
      <c r="GY8" s="41">
        <f t="shared" si="19"/>
        <v>0</v>
      </c>
      <c r="GZ8" s="41">
        <f t="shared" si="19"/>
        <v>0</v>
      </c>
      <c r="HA8" s="41">
        <f t="shared" si="19"/>
        <v>0</v>
      </c>
      <c r="HB8" s="41">
        <f t="shared" si="19"/>
        <v>0</v>
      </c>
      <c r="HC8" s="41">
        <f t="shared" si="19"/>
        <v>0</v>
      </c>
      <c r="HD8" s="41">
        <f t="shared" si="20"/>
        <v>0</v>
      </c>
      <c r="HE8" s="41">
        <f t="shared" si="20"/>
        <v>0</v>
      </c>
      <c r="HF8" s="41">
        <f t="shared" si="20"/>
        <v>0</v>
      </c>
      <c r="HG8" s="41">
        <f t="shared" si="20"/>
        <v>0</v>
      </c>
      <c r="HH8" s="41">
        <f t="shared" si="20"/>
        <v>0</v>
      </c>
      <c r="HI8" s="41">
        <f t="shared" si="20"/>
        <v>0</v>
      </c>
      <c r="HJ8" s="41">
        <f t="shared" si="20"/>
        <v>0</v>
      </c>
    </row>
    <row r="9" spans="1:218" ht="14.4" x14ac:dyDescent="0.3">
      <c r="A9" s="42">
        <v>6</v>
      </c>
      <c r="B9" s="43">
        <f>'CMM1 - AUX CALC'!$G$67</f>
        <v>0</v>
      </c>
      <c r="C9" s="41"/>
      <c r="D9" s="41"/>
      <c r="E9" s="41"/>
      <c r="F9" s="41"/>
      <c r="G9" s="41"/>
      <c r="H9" s="41">
        <f>$B9/(_xlfn.SINGLE(PrazoConcessao)*12-H$3+1)</f>
        <v>0</v>
      </c>
      <c r="I9" s="41">
        <f t="shared" si="7"/>
        <v>0</v>
      </c>
      <c r="J9" s="41">
        <f t="shared" si="7"/>
        <v>0</v>
      </c>
      <c r="K9" s="41">
        <f t="shared" si="7"/>
        <v>0</v>
      </c>
      <c r="L9" s="41">
        <f t="shared" si="7"/>
        <v>0</v>
      </c>
      <c r="M9" s="41">
        <f t="shared" si="7"/>
        <v>0</v>
      </c>
      <c r="N9" s="41">
        <f t="shared" si="7"/>
        <v>0</v>
      </c>
      <c r="O9" s="41">
        <f t="shared" si="7"/>
        <v>0</v>
      </c>
      <c r="P9" s="41">
        <f t="shared" si="7"/>
        <v>0</v>
      </c>
      <c r="Q9" s="41">
        <f t="shared" si="7"/>
        <v>0</v>
      </c>
      <c r="R9" s="41">
        <f t="shared" si="7"/>
        <v>0</v>
      </c>
      <c r="S9" s="41">
        <f t="shared" si="7"/>
        <v>0</v>
      </c>
      <c r="T9" s="41">
        <f t="shared" si="8"/>
        <v>0</v>
      </c>
      <c r="U9" s="41">
        <f t="shared" si="8"/>
        <v>0</v>
      </c>
      <c r="V9" s="41">
        <f t="shared" si="8"/>
        <v>0</v>
      </c>
      <c r="W9" s="41">
        <f t="shared" si="8"/>
        <v>0</v>
      </c>
      <c r="X9" s="41">
        <f t="shared" si="8"/>
        <v>0</v>
      </c>
      <c r="Y9" s="41">
        <f t="shared" si="8"/>
        <v>0</v>
      </c>
      <c r="Z9" s="41">
        <f t="shared" si="8"/>
        <v>0</v>
      </c>
      <c r="AA9" s="41">
        <f t="shared" si="8"/>
        <v>0</v>
      </c>
      <c r="AB9" s="41">
        <f t="shared" si="8"/>
        <v>0</v>
      </c>
      <c r="AC9" s="41">
        <f t="shared" si="8"/>
        <v>0</v>
      </c>
      <c r="AD9" s="41">
        <f t="shared" si="8"/>
        <v>0</v>
      </c>
      <c r="AE9" s="41">
        <f t="shared" si="8"/>
        <v>0</v>
      </c>
      <c r="AF9" s="41">
        <f t="shared" si="8"/>
        <v>0</v>
      </c>
      <c r="AG9" s="41">
        <f t="shared" si="8"/>
        <v>0</v>
      </c>
      <c r="AH9" s="41">
        <f t="shared" si="8"/>
        <v>0</v>
      </c>
      <c r="AI9" s="41">
        <f t="shared" si="8"/>
        <v>0</v>
      </c>
      <c r="AJ9" s="41">
        <f t="shared" si="9"/>
        <v>0</v>
      </c>
      <c r="AK9" s="41">
        <f t="shared" si="9"/>
        <v>0</v>
      </c>
      <c r="AL9" s="41">
        <f t="shared" si="9"/>
        <v>0</v>
      </c>
      <c r="AM9" s="41">
        <f t="shared" si="9"/>
        <v>0</v>
      </c>
      <c r="AN9" s="41">
        <f t="shared" si="9"/>
        <v>0</v>
      </c>
      <c r="AO9" s="41">
        <f t="shared" si="9"/>
        <v>0</v>
      </c>
      <c r="AP9" s="41">
        <f t="shared" si="9"/>
        <v>0</v>
      </c>
      <c r="AQ9" s="41">
        <f t="shared" si="9"/>
        <v>0</v>
      </c>
      <c r="AR9" s="41">
        <f t="shared" si="9"/>
        <v>0</v>
      </c>
      <c r="AS9" s="41">
        <f t="shared" si="9"/>
        <v>0</v>
      </c>
      <c r="AT9" s="41">
        <f t="shared" si="9"/>
        <v>0</v>
      </c>
      <c r="AU9" s="41">
        <f t="shared" si="9"/>
        <v>0</v>
      </c>
      <c r="AV9" s="41">
        <f t="shared" si="9"/>
        <v>0</v>
      </c>
      <c r="AW9" s="41">
        <f t="shared" si="9"/>
        <v>0</v>
      </c>
      <c r="AX9" s="41">
        <f t="shared" si="9"/>
        <v>0</v>
      </c>
      <c r="AY9" s="41">
        <f t="shared" si="9"/>
        <v>0</v>
      </c>
      <c r="AZ9" s="41">
        <f t="shared" si="10"/>
        <v>0</v>
      </c>
      <c r="BA9" s="41">
        <f t="shared" si="10"/>
        <v>0</v>
      </c>
      <c r="BB9" s="41">
        <f t="shared" si="10"/>
        <v>0</v>
      </c>
      <c r="BC9" s="41">
        <f t="shared" si="10"/>
        <v>0</v>
      </c>
      <c r="BD9" s="41">
        <f t="shared" si="10"/>
        <v>0</v>
      </c>
      <c r="BE9" s="41">
        <f t="shared" si="10"/>
        <v>0</v>
      </c>
      <c r="BF9" s="41">
        <f t="shared" si="10"/>
        <v>0</v>
      </c>
      <c r="BG9" s="41">
        <f t="shared" si="10"/>
        <v>0</v>
      </c>
      <c r="BH9" s="41">
        <f t="shared" si="10"/>
        <v>0</v>
      </c>
      <c r="BI9" s="41">
        <f t="shared" si="10"/>
        <v>0</v>
      </c>
      <c r="BJ9" s="41">
        <f t="shared" si="10"/>
        <v>0</v>
      </c>
      <c r="BK9" s="41">
        <f t="shared" si="10"/>
        <v>0</v>
      </c>
      <c r="BL9" s="41">
        <f t="shared" si="10"/>
        <v>0</v>
      </c>
      <c r="BM9" s="41">
        <f t="shared" si="10"/>
        <v>0</v>
      </c>
      <c r="BN9" s="41">
        <f t="shared" si="10"/>
        <v>0</v>
      </c>
      <c r="BO9" s="41">
        <f t="shared" si="10"/>
        <v>0</v>
      </c>
      <c r="BP9" s="41">
        <f t="shared" si="11"/>
        <v>0</v>
      </c>
      <c r="BQ9" s="41">
        <f t="shared" si="11"/>
        <v>0</v>
      </c>
      <c r="BR9" s="41">
        <f t="shared" si="11"/>
        <v>0</v>
      </c>
      <c r="BS9" s="41">
        <f t="shared" si="11"/>
        <v>0</v>
      </c>
      <c r="BT9" s="41">
        <f t="shared" si="11"/>
        <v>0</v>
      </c>
      <c r="BU9" s="41">
        <f t="shared" si="11"/>
        <v>0</v>
      </c>
      <c r="BV9" s="41">
        <f t="shared" si="11"/>
        <v>0</v>
      </c>
      <c r="BW9" s="41">
        <f t="shared" si="11"/>
        <v>0</v>
      </c>
      <c r="BX9" s="41">
        <f t="shared" si="11"/>
        <v>0</v>
      </c>
      <c r="BY9" s="41">
        <f t="shared" si="11"/>
        <v>0</v>
      </c>
      <c r="BZ9" s="41">
        <f t="shared" si="11"/>
        <v>0</v>
      </c>
      <c r="CA9" s="41">
        <f t="shared" si="11"/>
        <v>0</v>
      </c>
      <c r="CB9" s="41">
        <f t="shared" si="11"/>
        <v>0</v>
      </c>
      <c r="CC9" s="41">
        <f t="shared" si="11"/>
        <v>0</v>
      </c>
      <c r="CD9" s="41">
        <f t="shared" si="11"/>
        <v>0</v>
      </c>
      <c r="CE9" s="41">
        <f t="shared" si="11"/>
        <v>0</v>
      </c>
      <c r="CF9" s="41">
        <f t="shared" si="12"/>
        <v>0</v>
      </c>
      <c r="CG9" s="41">
        <f t="shared" si="12"/>
        <v>0</v>
      </c>
      <c r="CH9" s="41">
        <f t="shared" si="12"/>
        <v>0</v>
      </c>
      <c r="CI9" s="41">
        <f t="shared" si="12"/>
        <v>0</v>
      </c>
      <c r="CJ9" s="41">
        <f t="shared" si="12"/>
        <v>0</v>
      </c>
      <c r="CK9" s="41">
        <f t="shared" si="12"/>
        <v>0</v>
      </c>
      <c r="CL9" s="41">
        <f t="shared" si="12"/>
        <v>0</v>
      </c>
      <c r="CM9" s="41">
        <f t="shared" si="12"/>
        <v>0</v>
      </c>
      <c r="CN9" s="41">
        <f t="shared" si="12"/>
        <v>0</v>
      </c>
      <c r="CO9" s="41">
        <f t="shared" si="12"/>
        <v>0</v>
      </c>
      <c r="CP9" s="41">
        <f t="shared" si="12"/>
        <v>0</v>
      </c>
      <c r="CQ9" s="41">
        <f t="shared" si="12"/>
        <v>0</v>
      </c>
      <c r="CR9" s="41">
        <f t="shared" si="12"/>
        <v>0</v>
      </c>
      <c r="CS9" s="41">
        <f t="shared" si="12"/>
        <v>0</v>
      </c>
      <c r="CT9" s="41">
        <f t="shared" si="12"/>
        <v>0</v>
      </c>
      <c r="CU9" s="41">
        <f t="shared" si="12"/>
        <v>0</v>
      </c>
      <c r="CV9" s="41">
        <f t="shared" si="13"/>
        <v>0</v>
      </c>
      <c r="CW9" s="41">
        <f t="shared" si="13"/>
        <v>0</v>
      </c>
      <c r="CX9" s="41">
        <f t="shared" si="13"/>
        <v>0</v>
      </c>
      <c r="CY9" s="41">
        <f t="shared" si="13"/>
        <v>0</v>
      </c>
      <c r="CZ9" s="41">
        <f t="shared" si="13"/>
        <v>0</v>
      </c>
      <c r="DA9" s="41">
        <f t="shared" si="13"/>
        <v>0</v>
      </c>
      <c r="DB9" s="41">
        <f t="shared" si="13"/>
        <v>0</v>
      </c>
      <c r="DC9" s="41">
        <f t="shared" si="13"/>
        <v>0</v>
      </c>
      <c r="DD9" s="41">
        <f t="shared" si="13"/>
        <v>0</v>
      </c>
      <c r="DE9" s="41">
        <f t="shared" si="13"/>
        <v>0</v>
      </c>
      <c r="DF9" s="41">
        <f t="shared" si="13"/>
        <v>0</v>
      </c>
      <c r="DG9" s="41">
        <f t="shared" si="13"/>
        <v>0</v>
      </c>
      <c r="DH9" s="41">
        <f t="shared" si="13"/>
        <v>0</v>
      </c>
      <c r="DI9" s="41">
        <f t="shared" si="13"/>
        <v>0</v>
      </c>
      <c r="DJ9" s="41">
        <f t="shared" si="13"/>
        <v>0</v>
      </c>
      <c r="DK9" s="41">
        <f t="shared" si="13"/>
        <v>0</v>
      </c>
      <c r="DL9" s="41">
        <f t="shared" si="14"/>
        <v>0</v>
      </c>
      <c r="DM9" s="41">
        <f t="shared" si="14"/>
        <v>0</v>
      </c>
      <c r="DN9" s="41">
        <f t="shared" si="14"/>
        <v>0</v>
      </c>
      <c r="DO9" s="41">
        <f t="shared" si="14"/>
        <v>0</v>
      </c>
      <c r="DP9" s="41">
        <f t="shared" si="14"/>
        <v>0</v>
      </c>
      <c r="DQ9" s="41">
        <f t="shared" si="14"/>
        <v>0</v>
      </c>
      <c r="DR9" s="41">
        <f t="shared" si="14"/>
        <v>0</v>
      </c>
      <c r="DS9" s="41">
        <f t="shared" si="14"/>
        <v>0</v>
      </c>
      <c r="DT9" s="41">
        <f t="shared" si="14"/>
        <v>0</v>
      </c>
      <c r="DU9" s="41">
        <f t="shared" si="14"/>
        <v>0</v>
      </c>
      <c r="DV9" s="41">
        <f t="shared" si="14"/>
        <v>0</v>
      </c>
      <c r="DW9" s="41">
        <f t="shared" si="14"/>
        <v>0</v>
      </c>
      <c r="DX9" s="41">
        <f t="shared" si="14"/>
        <v>0</v>
      </c>
      <c r="DY9" s="41">
        <f t="shared" si="14"/>
        <v>0</v>
      </c>
      <c r="DZ9" s="41">
        <f t="shared" si="14"/>
        <v>0</v>
      </c>
      <c r="EA9" s="41">
        <f t="shared" si="14"/>
        <v>0</v>
      </c>
      <c r="EB9" s="41">
        <f t="shared" si="15"/>
        <v>0</v>
      </c>
      <c r="EC9" s="41">
        <f t="shared" si="15"/>
        <v>0</v>
      </c>
      <c r="ED9" s="41">
        <f t="shared" si="15"/>
        <v>0</v>
      </c>
      <c r="EE9" s="41">
        <f t="shared" si="15"/>
        <v>0</v>
      </c>
      <c r="EF9" s="41">
        <f t="shared" si="15"/>
        <v>0</v>
      </c>
      <c r="EG9" s="41">
        <f t="shared" si="15"/>
        <v>0</v>
      </c>
      <c r="EH9" s="41">
        <f t="shared" si="15"/>
        <v>0</v>
      </c>
      <c r="EI9" s="41">
        <f t="shared" si="15"/>
        <v>0</v>
      </c>
      <c r="EJ9" s="41">
        <f t="shared" si="15"/>
        <v>0</v>
      </c>
      <c r="EK9" s="41">
        <f t="shared" si="15"/>
        <v>0</v>
      </c>
      <c r="EL9" s="41">
        <f t="shared" si="15"/>
        <v>0</v>
      </c>
      <c r="EM9" s="41">
        <f t="shared" si="15"/>
        <v>0</v>
      </c>
      <c r="EN9" s="41">
        <f t="shared" si="15"/>
        <v>0</v>
      </c>
      <c r="EO9" s="41">
        <f t="shared" si="15"/>
        <v>0</v>
      </c>
      <c r="EP9" s="41">
        <f t="shared" si="15"/>
        <v>0</v>
      </c>
      <c r="EQ9" s="41">
        <f t="shared" si="15"/>
        <v>0</v>
      </c>
      <c r="ER9" s="41">
        <f t="shared" si="16"/>
        <v>0</v>
      </c>
      <c r="ES9" s="41">
        <f t="shared" si="16"/>
        <v>0</v>
      </c>
      <c r="ET9" s="41">
        <f t="shared" si="16"/>
        <v>0</v>
      </c>
      <c r="EU9" s="41">
        <f t="shared" si="16"/>
        <v>0</v>
      </c>
      <c r="EV9" s="41">
        <f t="shared" si="16"/>
        <v>0</v>
      </c>
      <c r="EW9" s="41">
        <f t="shared" si="16"/>
        <v>0</v>
      </c>
      <c r="EX9" s="41">
        <f t="shared" si="16"/>
        <v>0</v>
      </c>
      <c r="EY9" s="41">
        <f t="shared" si="16"/>
        <v>0</v>
      </c>
      <c r="EZ9" s="41">
        <f t="shared" si="16"/>
        <v>0</v>
      </c>
      <c r="FA9" s="41">
        <f t="shared" si="16"/>
        <v>0</v>
      </c>
      <c r="FB9" s="41">
        <f t="shared" si="16"/>
        <v>0</v>
      </c>
      <c r="FC9" s="41">
        <f t="shared" si="16"/>
        <v>0</v>
      </c>
      <c r="FD9" s="41">
        <f t="shared" si="16"/>
        <v>0</v>
      </c>
      <c r="FE9" s="41">
        <f t="shared" si="16"/>
        <v>0</v>
      </c>
      <c r="FF9" s="41">
        <f t="shared" si="16"/>
        <v>0</v>
      </c>
      <c r="FG9" s="41">
        <f t="shared" si="16"/>
        <v>0</v>
      </c>
      <c r="FH9" s="41">
        <f t="shared" si="17"/>
        <v>0</v>
      </c>
      <c r="FI9" s="41">
        <f t="shared" si="17"/>
        <v>0</v>
      </c>
      <c r="FJ9" s="41">
        <f t="shared" si="17"/>
        <v>0</v>
      </c>
      <c r="FK9" s="41">
        <f t="shared" si="17"/>
        <v>0</v>
      </c>
      <c r="FL9" s="41">
        <f t="shared" si="17"/>
        <v>0</v>
      </c>
      <c r="FM9" s="41">
        <f t="shared" si="17"/>
        <v>0</v>
      </c>
      <c r="FN9" s="41">
        <f t="shared" si="17"/>
        <v>0</v>
      </c>
      <c r="FO9" s="41">
        <f t="shared" si="17"/>
        <v>0</v>
      </c>
      <c r="FP9" s="41">
        <f t="shared" si="17"/>
        <v>0</v>
      </c>
      <c r="FQ9" s="41">
        <f t="shared" si="17"/>
        <v>0</v>
      </c>
      <c r="FR9" s="41">
        <f t="shared" si="17"/>
        <v>0</v>
      </c>
      <c r="FS9" s="41">
        <f t="shared" si="17"/>
        <v>0</v>
      </c>
      <c r="FT9" s="41">
        <f t="shared" si="17"/>
        <v>0</v>
      </c>
      <c r="FU9" s="41">
        <f t="shared" si="17"/>
        <v>0</v>
      </c>
      <c r="FV9" s="41">
        <f t="shared" si="17"/>
        <v>0</v>
      </c>
      <c r="FW9" s="41">
        <f t="shared" si="17"/>
        <v>0</v>
      </c>
      <c r="FX9" s="41">
        <f t="shared" si="18"/>
        <v>0</v>
      </c>
      <c r="FY9" s="41">
        <f t="shared" si="18"/>
        <v>0</v>
      </c>
      <c r="FZ9" s="41">
        <f t="shared" si="18"/>
        <v>0</v>
      </c>
      <c r="GA9" s="41">
        <f t="shared" si="18"/>
        <v>0</v>
      </c>
      <c r="GB9" s="41">
        <f t="shared" si="18"/>
        <v>0</v>
      </c>
      <c r="GC9" s="41">
        <f t="shared" si="18"/>
        <v>0</v>
      </c>
      <c r="GD9" s="41">
        <f t="shared" si="18"/>
        <v>0</v>
      </c>
      <c r="GE9" s="41">
        <f t="shared" si="18"/>
        <v>0</v>
      </c>
      <c r="GF9" s="41">
        <f t="shared" si="18"/>
        <v>0</v>
      </c>
      <c r="GG9" s="41">
        <f t="shared" si="18"/>
        <v>0</v>
      </c>
      <c r="GH9" s="41">
        <f t="shared" si="18"/>
        <v>0</v>
      </c>
      <c r="GI9" s="41">
        <f t="shared" si="18"/>
        <v>0</v>
      </c>
      <c r="GJ9" s="41">
        <f t="shared" si="18"/>
        <v>0</v>
      </c>
      <c r="GK9" s="41">
        <f t="shared" si="18"/>
        <v>0</v>
      </c>
      <c r="GL9" s="41">
        <f t="shared" si="18"/>
        <v>0</v>
      </c>
      <c r="GM9" s="41">
        <f t="shared" si="18"/>
        <v>0</v>
      </c>
      <c r="GN9" s="41">
        <f t="shared" si="19"/>
        <v>0</v>
      </c>
      <c r="GO9" s="41">
        <f t="shared" si="19"/>
        <v>0</v>
      </c>
      <c r="GP9" s="41">
        <f t="shared" si="19"/>
        <v>0</v>
      </c>
      <c r="GQ9" s="41">
        <f t="shared" si="19"/>
        <v>0</v>
      </c>
      <c r="GR9" s="41">
        <f t="shared" si="19"/>
        <v>0</v>
      </c>
      <c r="GS9" s="41">
        <f t="shared" si="19"/>
        <v>0</v>
      </c>
      <c r="GT9" s="41">
        <f t="shared" si="19"/>
        <v>0</v>
      </c>
      <c r="GU9" s="41">
        <f t="shared" si="19"/>
        <v>0</v>
      </c>
      <c r="GV9" s="41">
        <f t="shared" si="19"/>
        <v>0</v>
      </c>
      <c r="GW9" s="41">
        <f t="shared" si="19"/>
        <v>0</v>
      </c>
      <c r="GX9" s="41">
        <f t="shared" si="19"/>
        <v>0</v>
      </c>
      <c r="GY9" s="41">
        <f t="shared" si="19"/>
        <v>0</v>
      </c>
      <c r="GZ9" s="41">
        <f t="shared" si="19"/>
        <v>0</v>
      </c>
      <c r="HA9" s="41">
        <f t="shared" si="19"/>
        <v>0</v>
      </c>
      <c r="HB9" s="41">
        <f t="shared" si="19"/>
        <v>0</v>
      </c>
      <c r="HC9" s="41">
        <f t="shared" si="19"/>
        <v>0</v>
      </c>
      <c r="HD9" s="41">
        <f t="shared" si="20"/>
        <v>0</v>
      </c>
      <c r="HE9" s="41">
        <f t="shared" si="20"/>
        <v>0</v>
      </c>
      <c r="HF9" s="41">
        <f t="shared" si="20"/>
        <v>0</v>
      </c>
      <c r="HG9" s="41">
        <f t="shared" si="20"/>
        <v>0</v>
      </c>
      <c r="HH9" s="41">
        <f t="shared" si="20"/>
        <v>0</v>
      </c>
      <c r="HI9" s="41">
        <f t="shared" si="20"/>
        <v>0</v>
      </c>
      <c r="HJ9" s="41">
        <f t="shared" si="20"/>
        <v>0</v>
      </c>
    </row>
    <row r="10" spans="1:218" ht="14.4" x14ac:dyDescent="0.3">
      <c r="A10" s="42">
        <v>7</v>
      </c>
      <c r="B10" s="43" t="e">
        <f>'CMM1 - AUX CALC'!$H$67</f>
        <v>#REF!</v>
      </c>
      <c r="C10" s="41"/>
      <c r="D10" s="41"/>
      <c r="E10" s="41"/>
      <c r="F10" s="41"/>
      <c r="G10" s="41"/>
      <c r="H10" s="41"/>
      <c r="I10" s="41" t="e">
        <f>$B10/(_xlfn.SINGLE(PrazoConcessao)*12-I$3+1)</f>
        <v>#REF!</v>
      </c>
      <c r="J10" s="41" t="e">
        <f t="shared" si="7"/>
        <v>#REF!</v>
      </c>
      <c r="K10" s="41" t="e">
        <f t="shared" si="7"/>
        <v>#REF!</v>
      </c>
      <c r="L10" s="41" t="e">
        <f t="shared" si="7"/>
        <v>#REF!</v>
      </c>
      <c r="M10" s="41" t="e">
        <f t="shared" si="7"/>
        <v>#REF!</v>
      </c>
      <c r="N10" s="41" t="e">
        <f t="shared" si="7"/>
        <v>#REF!</v>
      </c>
      <c r="O10" s="41" t="e">
        <f t="shared" si="7"/>
        <v>#REF!</v>
      </c>
      <c r="P10" s="41" t="e">
        <f t="shared" si="7"/>
        <v>#REF!</v>
      </c>
      <c r="Q10" s="41" t="e">
        <f t="shared" si="7"/>
        <v>#REF!</v>
      </c>
      <c r="R10" s="41" t="e">
        <f t="shared" si="7"/>
        <v>#REF!</v>
      </c>
      <c r="S10" s="41" t="e">
        <f t="shared" si="7"/>
        <v>#REF!</v>
      </c>
      <c r="T10" s="41" t="e">
        <f t="shared" si="8"/>
        <v>#REF!</v>
      </c>
      <c r="U10" s="41" t="e">
        <f t="shared" si="8"/>
        <v>#REF!</v>
      </c>
      <c r="V10" s="41" t="e">
        <f t="shared" si="8"/>
        <v>#REF!</v>
      </c>
      <c r="W10" s="41" t="e">
        <f t="shared" si="8"/>
        <v>#REF!</v>
      </c>
      <c r="X10" s="41" t="e">
        <f t="shared" si="8"/>
        <v>#REF!</v>
      </c>
      <c r="Y10" s="41" t="e">
        <f t="shared" si="8"/>
        <v>#REF!</v>
      </c>
      <c r="Z10" s="41" t="e">
        <f t="shared" si="8"/>
        <v>#REF!</v>
      </c>
      <c r="AA10" s="41" t="e">
        <f t="shared" si="8"/>
        <v>#REF!</v>
      </c>
      <c r="AB10" s="41" t="e">
        <f t="shared" si="8"/>
        <v>#REF!</v>
      </c>
      <c r="AC10" s="41" t="e">
        <f t="shared" si="8"/>
        <v>#REF!</v>
      </c>
      <c r="AD10" s="41" t="e">
        <f t="shared" si="8"/>
        <v>#REF!</v>
      </c>
      <c r="AE10" s="41" t="e">
        <f t="shared" si="8"/>
        <v>#REF!</v>
      </c>
      <c r="AF10" s="41" t="e">
        <f t="shared" si="8"/>
        <v>#REF!</v>
      </c>
      <c r="AG10" s="41" t="e">
        <f t="shared" si="8"/>
        <v>#REF!</v>
      </c>
      <c r="AH10" s="41" t="e">
        <f t="shared" si="8"/>
        <v>#REF!</v>
      </c>
      <c r="AI10" s="41" t="e">
        <f t="shared" si="8"/>
        <v>#REF!</v>
      </c>
      <c r="AJ10" s="41" t="e">
        <f t="shared" si="9"/>
        <v>#REF!</v>
      </c>
      <c r="AK10" s="41" t="e">
        <f t="shared" si="9"/>
        <v>#REF!</v>
      </c>
      <c r="AL10" s="41" t="e">
        <f t="shared" si="9"/>
        <v>#REF!</v>
      </c>
      <c r="AM10" s="41" t="e">
        <f t="shared" si="9"/>
        <v>#REF!</v>
      </c>
      <c r="AN10" s="41" t="e">
        <f t="shared" si="9"/>
        <v>#REF!</v>
      </c>
      <c r="AO10" s="41" t="e">
        <f t="shared" si="9"/>
        <v>#REF!</v>
      </c>
      <c r="AP10" s="41" t="e">
        <f t="shared" si="9"/>
        <v>#REF!</v>
      </c>
      <c r="AQ10" s="41" t="e">
        <f t="shared" si="9"/>
        <v>#REF!</v>
      </c>
      <c r="AR10" s="41" t="e">
        <f t="shared" si="9"/>
        <v>#REF!</v>
      </c>
      <c r="AS10" s="41" t="e">
        <f t="shared" si="9"/>
        <v>#REF!</v>
      </c>
      <c r="AT10" s="41" t="e">
        <f t="shared" si="9"/>
        <v>#REF!</v>
      </c>
      <c r="AU10" s="41" t="e">
        <f t="shared" si="9"/>
        <v>#REF!</v>
      </c>
      <c r="AV10" s="41" t="e">
        <f t="shared" si="9"/>
        <v>#REF!</v>
      </c>
      <c r="AW10" s="41" t="e">
        <f t="shared" si="9"/>
        <v>#REF!</v>
      </c>
      <c r="AX10" s="41" t="e">
        <f t="shared" si="9"/>
        <v>#REF!</v>
      </c>
      <c r="AY10" s="41" t="e">
        <f t="shared" si="9"/>
        <v>#REF!</v>
      </c>
      <c r="AZ10" s="41" t="e">
        <f t="shared" si="10"/>
        <v>#REF!</v>
      </c>
      <c r="BA10" s="41" t="e">
        <f t="shared" si="10"/>
        <v>#REF!</v>
      </c>
      <c r="BB10" s="41" t="e">
        <f t="shared" si="10"/>
        <v>#REF!</v>
      </c>
      <c r="BC10" s="41" t="e">
        <f t="shared" si="10"/>
        <v>#REF!</v>
      </c>
      <c r="BD10" s="41" t="e">
        <f t="shared" si="10"/>
        <v>#REF!</v>
      </c>
      <c r="BE10" s="41" t="e">
        <f t="shared" si="10"/>
        <v>#REF!</v>
      </c>
      <c r="BF10" s="41" t="e">
        <f t="shared" si="10"/>
        <v>#REF!</v>
      </c>
      <c r="BG10" s="41" t="e">
        <f t="shared" si="10"/>
        <v>#REF!</v>
      </c>
      <c r="BH10" s="41" t="e">
        <f t="shared" si="10"/>
        <v>#REF!</v>
      </c>
      <c r="BI10" s="41" t="e">
        <f t="shared" si="10"/>
        <v>#REF!</v>
      </c>
      <c r="BJ10" s="41" t="e">
        <f t="shared" si="10"/>
        <v>#REF!</v>
      </c>
      <c r="BK10" s="41" t="e">
        <f t="shared" si="10"/>
        <v>#REF!</v>
      </c>
      <c r="BL10" s="41" t="e">
        <f t="shared" si="10"/>
        <v>#REF!</v>
      </c>
      <c r="BM10" s="41" t="e">
        <f t="shared" si="10"/>
        <v>#REF!</v>
      </c>
      <c r="BN10" s="41" t="e">
        <f t="shared" si="10"/>
        <v>#REF!</v>
      </c>
      <c r="BO10" s="41" t="e">
        <f t="shared" si="10"/>
        <v>#REF!</v>
      </c>
      <c r="BP10" s="41" t="e">
        <f t="shared" si="11"/>
        <v>#REF!</v>
      </c>
      <c r="BQ10" s="41" t="e">
        <f t="shared" si="11"/>
        <v>#REF!</v>
      </c>
      <c r="BR10" s="41" t="e">
        <f t="shared" si="11"/>
        <v>#REF!</v>
      </c>
      <c r="BS10" s="41" t="e">
        <f t="shared" si="11"/>
        <v>#REF!</v>
      </c>
      <c r="BT10" s="41" t="e">
        <f t="shared" si="11"/>
        <v>#REF!</v>
      </c>
      <c r="BU10" s="41" t="e">
        <f t="shared" si="11"/>
        <v>#REF!</v>
      </c>
      <c r="BV10" s="41" t="e">
        <f t="shared" si="11"/>
        <v>#REF!</v>
      </c>
      <c r="BW10" s="41" t="e">
        <f t="shared" si="11"/>
        <v>#REF!</v>
      </c>
      <c r="BX10" s="41" t="e">
        <f t="shared" si="11"/>
        <v>#REF!</v>
      </c>
      <c r="BY10" s="41" t="e">
        <f t="shared" si="11"/>
        <v>#REF!</v>
      </c>
      <c r="BZ10" s="41" t="e">
        <f t="shared" si="11"/>
        <v>#REF!</v>
      </c>
      <c r="CA10" s="41" t="e">
        <f t="shared" si="11"/>
        <v>#REF!</v>
      </c>
      <c r="CB10" s="41" t="e">
        <f t="shared" si="11"/>
        <v>#REF!</v>
      </c>
      <c r="CC10" s="41" t="e">
        <f t="shared" si="11"/>
        <v>#REF!</v>
      </c>
      <c r="CD10" s="41" t="e">
        <f t="shared" si="11"/>
        <v>#REF!</v>
      </c>
      <c r="CE10" s="41" t="e">
        <f t="shared" si="11"/>
        <v>#REF!</v>
      </c>
      <c r="CF10" s="41" t="e">
        <f t="shared" si="12"/>
        <v>#REF!</v>
      </c>
      <c r="CG10" s="41" t="e">
        <f t="shared" si="12"/>
        <v>#REF!</v>
      </c>
      <c r="CH10" s="41" t="e">
        <f t="shared" si="12"/>
        <v>#REF!</v>
      </c>
      <c r="CI10" s="41" t="e">
        <f t="shared" si="12"/>
        <v>#REF!</v>
      </c>
      <c r="CJ10" s="41" t="e">
        <f t="shared" si="12"/>
        <v>#REF!</v>
      </c>
      <c r="CK10" s="41" t="e">
        <f t="shared" si="12"/>
        <v>#REF!</v>
      </c>
      <c r="CL10" s="41" t="e">
        <f t="shared" si="12"/>
        <v>#REF!</v>
      </c>
      <c r="CM10" s="41" t="e">
        <f t="shared" si="12"/>
        <v>#REF!</v>
      </c>
      <c r="CN10" s="41" t="e">
        <f t="shared" si="12"/>
        <v>#REF!</v>
      </c>
      <c r="CO10" s="41" t="e">
        <f t="shared" si="12"/>
        <v>#REF!</v>
      </c>
      <c r="CP10" s="41" t="e">
        <f t="shared" si="12"/>
        <v>#REF!</v>
      </c>
      <c r="CQ10" s="41" t="e">
        <f t="shared" si="12"/>
        <v>#REF!</v>
      </c>
      <c r="CR10" s="41" t="e">
        <f t="shared" si="12"/>
        <v>#REF!</v>
      </c>
      <c r="CS10" s="41" t="e">
        <f t="shared" si="12"/>
        <v>#REF!</v>
      </c>
      <c r="CT10" s="41" t="e">
        <f t="shared" si="12"/>
        <v>#REF!</v>
      </c>
      <c r="CU10" s="41" t="e">
        <f t="shared" si="12"/>
        <v>#REF!</v>
      </c>
      <c r="CV10" s="41" t="e">
        <f t="shared" si="13"/>
        <v>#REF!</v>
      </c>
      <c r="CW10" s="41" t="e">
        <f t="shared" si="13"/>
        <v>#REF!</v>
      </c>
      <c r="CX10" s="41" t="e">
        <f t="shared" si="13"/>
        <v>#REF!</v>
      </c>
      <c r="CY10" s="41" t="e">
        <f t="shared" si="13"/>
        <v>#REF!</v>
      </c>
      <c r="CZ10" s="41" t="e">
        <f t="shared" si="13"/>
        <v>#REF!</v>
      </c>
      <c r="DA10" s="41" t="e">
        <f t="shared" si="13"/>
        <v>#REF!</v>
      </c>
      <c r="DB10" s="41" t="e">
        <f t="shared" si="13"/>
        <v>#REF!</v>
      </c>
      <c r="DC10" s="41" t="e">
        <f t="shared" si="13"/>
        <v>#REF!</v>
      </c>
      <c r="DD10" s="41" t="e">
        <f t="shared" si="13"/>
        <v>#REF!</v>
      </c>
      <c r="DE10" s="41" t="e">
        <f t="shared" si="13"/>
        <v>#REF!</v>
      </c>
      <c r="DF10" s="41" t="e">
        <f t="shared" si="13"/>
        <v>#REF!</v>
      </c>
      <c r="DG10" s="41" t="e">
        <f t="shared" si="13"/>
        <v>#REF!</v>
      </c>
      <c r="DH10" s="41" t="e">
        <f t="shared" si="13"/>
        <v>#REF!</v>
      </c>
      <c r="DI10" s="41" t="e">
        <f t="shared" si="13"/>
        <v>#REF!</v>
      </c>
      <c r="DJ10" s="41" t="e">
        <f t="shared" si="13"/>
        <v>#REF!</v>
      </c>
      <c r="DK10" s="41" t="e">
        <f t="shared" si="13"/>
        <v>#REF!</v>
      </c>
      <c r="DL10" s="41" t="e">
        <f t="shared" si="14"/>
        <v>#REF!</v>
      </c>
      <c r="DM10" s="41" t="e">
        <f t="shared" si="14"/>
        <v>#REF!</v>
      </c>
      <c r="DN10" s="41" t="e">
        <f t="shared" si="14"/>
        <v>#REF!</v>
      </c>
      <c r="DO10" s="41" t="e">
        <f t="shared" si="14"/>
        <v>#REF!</v>
      </c>
      <c r="DP10" s="41" t="e">
        <f t="shared" si="14"/>
        <v>#REF!</v>
      </c>
      <c r="DQ10" s="41" t="e">
        <f t="shared" si="14"/>
        <v>#REF!</v>
      </c>
      <c r="DR10" s="41" t="e">
        <f t="shared" si="14"/>
        <v>#REF!</v>
      </c>
      <c r="DS10" s="41" t="e">
        <f t="shared" si="14"/>
        <v>#REF!</v>
      </c>
      <c r="DT10" s="41" t="e">
        <f t="shared" si="14"/>
        <v>#REF!</v>
      </c>
      <c r="DU10" s="41" t="e">
        <f t="shared" si="14"/>
        <v>#REF!</v>
      </c>
      <c r="DV10" s="41" t="e">
        <f t="shared" si="14"/>
        <v>#REF!</v>
      </c>
      <c r="DW10" s="41" t="e">
        <f t="shared" si="14"/>
        <v>#REF!</v>
      </c>
      <c r="DX10" s="41" t="e">
        <f t="shared" si="14"/>
        <v>#REF!</v>
      </c>
      <c r="DY10" s="41" t="e">
        <f t="shared" si="14"/>
        <v>#REF!</v>
      </c>
      <c r="DZ10" s="41" t="e">
        <f t="shared" si="14"/>
        <v>#REF!</v>
      </c>
      <c r="EA10" s="41" t="e">
        <f t="shared" si="14"/>
        <v>#REF!</v>
      </c>
      <c r="EB10" s="41" t="e">
        <f t="shared" si="15"/>
        <v>#REF!</v>
      </c>
      <c r="EC10" s="41" t="e">
        <f t="shared" si="15"/>
        <v>#REF!</v>
      </c>
      <c r="ED10" s="41" t="e">
        <f t="shared" si="15"/>
        <v>#REF!</v>
      </c>
      <c r="EE10" s="41" t="e">
        <f t="shared" si="15"/>
        <v>#REF!</v>
      </c>
      <c r="EF10" s="41" t="e">
        <f t="shared" si="15"/>
        <v>#REF!</v>
      </c>
      <c r="EG10" s="41" t="e">
        <f t="shared" si="15"/>
        <v>#REF!</v>
      </c>
      <c r="EH10" s="41" t="e">
        <f t="shared" si="15"/>
        <v>#REF!</v>
      </c>
      <c r="EI10" s="41" t="e">
        <f t="shared" si="15"/>
        <v>#REF!</v>
      </c>
      <c r="EJ10" s="41" t="e">
        <f t="shared" si="15"/>
        <v>#REF!</v>
      </c>
      <c r="EK10" s="41" t="e">
        <f t="shared" si="15"/>
        <v>#REF!</v>
      </c>
      <c r="EL10" s="41" t="e">
        <f t="shared" si="15"/>
        <v>#REF!</v>
      </c>
      <c r="EM10" s="41" t="e">
        <f t="shared" si="15"/>
        <v>#REF!</v>
      </c>
      <c r="EN10" s="41" t="e">
        <f t="shared" si="15"/>
        <v>#REF!</v>
      </c>
      <c r="EO10" s="41" t="e">
        <f t="shared" si="15"/>
        <v>#REF!</v>
      </c>
      <c r="EP10" s="41" t="e">
        <f t="shared" si="15"/>
        <v>#REF!</v>
      </c>
      <c r="EQ10" s="41" t="e">
        <f t="shared" si="15"/>
        <v>#REF!</v>
      </c>
      <c r="ER10" s="41" t="e">
        <f t="shared" si="16"/>
        <v>#REF!</v>
      </c>
      <c r="ES10" s="41" t="e">
        <f t="shared" si="16"/>
        <v>#REF!</v>
      </c>
      <c r="ET10" s="41" t="e">
        <f t="shared" si="16"/>
        <v>#REF!</v>
      </c>
      <c r="EU10" s="41" t="e">
        <f t="shared" si="16"/>
        <v>#REF!</v>
      </c>
      <c r="EV10" s="41" t="e">
        <f t="shared" si="16"/>
        <v>#REF!</v>
      </c>
      <c r="EW10" s="41" t="e">
        <f t="shared" si="16"/>
        <v>#REF!</v>
      </c>
      <c r="EX10" s="41" t="e">
        <f t="shared" si="16"/>
        <v>#REF!</v>
      </c>
      <c r="EY10" s="41" t="e">
        <f t="shared" si="16"/>
        <v>#REF!</v>
      </c>
      <c r="EZ10" s="41" t="e">
        <f t="shared" si="16"/>
        <v>#REF!</v>
      </c>
      <c r="FA10" s="41" t="e">
        <f t="shared" si="16"/>
        <v>#REF!</v>
      </c>
      <c r="FB10" s="41" t="e">
        <f t="shared" si="16"/>
        <v>#REF!</v>
      </c>
      <c r="FC10" s="41" t="e">
        <f t="shared" si="16"/>
        <v>#REF!</v>
      </c>
      <c r="FD10" s="41" t="e">
        <f t="shared" si="16"/>
        <v>#REF!</v>
      </c>
      <c r="FE10" s="41" t="e">
        <f t="shared" si="16"/>
        <v>#REF!</v>
      </c>
      <c r="FF10" s="41" t="e">
        <f t="shared" si="16"/>
        <v>#REF!</v>
      </c>
      <c r="FG10" s="41" t="e">
        <f t="shared" si="16"/>
        <v>#REF!</v>
      </c>
      <c r="FH10" s="41" t="e">
        <f t="shared" si="17"/>
        <v>#REF!</v>
      </c>
      <c r="FI10" s="41" t="e">
        <f t="shared" si="17"/>
        <v>#REF!</v>
      </c>
      <c r="FJ10" s="41" t="e">
        <f t="shared" si="17"/>
        <v>#REF!</v>
      </c>
      <c r="FK10" s="41" t="e">
        <f t="shared" si="17"/>
        <v>#REF!</v>
      </c>
      <c r="FL10" s="41" t="e">
        <f t="shared" si="17"/>
        <v>#REF!</v>
      </c>
      <c r="FM10" s="41" t="e">
        <f t="shared" si="17"/>
        <v>#REF!</v>
      </c>
      <c r="FN10" s="41" t="e">
        <f t="shared" si="17"/>
        <v>#REF!</v>
      </c>
      <c r="FO10" s="41" t="e">
        <f t="shared" si="17"/>
        <v>#REF!</v>
      </c>
      <c r="FP10" s="41" t="e">
        <f t="shared" si="17"/>
        <v>#REF!</v>
      </c>
      <c r="FQ10" s="41" t="e">
        <f t="shared" si="17"/>
        <v>#REF!</v>
      </c>
      <c r="FR10" s="41" t="e">
        <f t="shared" si="17"/>
        <v>#REF!</v>
      </c>
      <c r="FS10" s="41" t="e">
        <f t="shared" si="17"/>
        <v>#REF!</v>
      </c>
      <c r="FT10" s="41" t="e">
        <f t="shared" si="17"/>
        <v>#REF!</v>
      </c>
      <c r="FU10" s="41" t="e">
        <f t="shared" si="17"/>
        <v>#REF!</v>
      </c>
      <c r="FV10" s="41" t="e">
        <f t="shared" si="17"/>
        <v>#REF!</v>
      </c>
      <c r="FW10" s="41" t="e">
        <f t="shared" si="17"/>
        <v>#REF!</v>
      </c>
      <c r="FX10" s="41" t="e">
        <f t="shared" si="18"/>
        <v>#REF!</v>
      </c>
      <c r="FY10" s="41" t="e">
        <f t="shared" si="18"/>
        <v>#REF!</v>
      </c>
      <c r="FZ10" s="41" t="e">
        <f t="shared" si="18"/>
        <v>#REF!</v>
      </c>
      <c r="GA10" s="41" t="e">
        <f t="shared" si="18"/>
        <v>#REF!</v>
      </c>
      <c r="GB10" s="41" t="e">
        <f t="shared" si="18"/>
        <v>#REF!</v>
      </c>
      <c r="GC10" s="41" t="e">
        <f t="shared" si="18"/>
        <v>#REF!</v>
      </c>
      <c r="GD10" s="41" t="e">
        <f t="shared" si="18"/>
        <v>#REF!</v>
      </c>
      <c r="GE10" s="41" t="e">
        <f t="shared" si="18"/>
        <v>#REF!</v>
      </c>
      <c r="GF10" s="41" t="e">
        <f t="shared" si="18"/>
        <v>#REF!</v>
      </c>
      <c r="GG10" s="41" t="e">
        <f t="shared" si="18"/>
        <v>#REF!</v>
      </c>
      <c r="GH10" s="41" t="e">
        <f t="shared" si="18"/>
        <v>#REF!</v>
      </c>
      <c r="GI10" s="41" t="e">
        <f t="shared" si="18"/>
        <v>#REF!</v>
      </c>
      <c r="GJ10" s="41" t="e">
        <f t="shared" si="18"/>
        <v>#REF!</v>
      </c>
      <c r="GK10" s="41" t="e">
        <f t="shared" si="18"/>
        <v>#REF!</v>
      </c>
      <c r="GL10" s="41" t="e">
        <f t="shared" si="18"/>
        <v>#REF!</v>
      </c>
      <c r="GM10" s="41" t="e">
        <f t="shared" si="18"/>
        <v>#REF!</v>
      </c>
      <c r="GN10" s="41" t="e">
        <f t="shared" si="19"/>
        <v>#REF!</v>
      </c>
      <c r="GO10" s="41" t="e">
        <f t="shared" si="19"/>
        <v>#REF!</v>
      </c>
      <c r="GP10" s="41" t="e">
        <f t="shared" si="19"/>
        <v>#REF!</v>
      </c>
      <c r="GQ10" s="41" t="e">
        <f t="shared" si="19"/>
        <v>#REF!</v>
      </c>
      <c r="GR10" s="41" t="e">
        <f t="shared" si="19"/>
        <v>#REF!</v>
      </c>
      <c r="GS10" s="41" t="e">
        <f t="shared" si="19"/>
        <v>#REF!</v>
      </c>
      <c r="GT10" s="41" t="e">
        <f t="shared" si="19"/>
        <v>#REF!</v>
      </c>
      <c r="GU10" s="41" t="e">
        <f t="shared" si="19"/>
        <v>#REF!</v>
      </c>
      <c r="GV10" s="41" t="e">
        <f t="shared" si="19"/>
        <v>#REF!</v>
      </c>
      <c r="GW10" s="41" t="e">
        <f t="shared" si="19"/>
        <v>#REF!</v>
      </c>
      <c r="GX10" s="41" t="e">
        <f t="shared" si="19"/>
        <v>#REF!</v>
      </c>
      <c r="GY10" s="41" t="e">
        <f t="shared" si="19"/>
        <v>#REF!</v>
      </c>
      <c r="GZ10" s="41" t="e">
        <f t="shared" si="19"/>
        <v>#REF!</v>
      </c>
      <c r="HA10" s="41" t="e">
        <f t="shared" si="19"/>
        <v>#REF!</v>
      </c>
      <c r="HB10" s="41" t="e">
        <f t="shared" si="19"/>
        <v>#REF!</v>
      </c>
      <c r="HC10" s="41" t="e">
        <f t="shared" si="19"/>
        <v>#REF!</v>
      </c>
      <c r="HD10" s="41" t="e">
        <f t="shared" si="20"/>
        <v>#REF!</v>
      </c>
      <c r="HE10" s="41" t="e">
        <f t="shared" si="20"/>
        <v>#REF!</v>
      </c>
      <c r="HF10" s="41" t="e">
        <f t="shared" si="20"/>
        <v>#REF!</v>
      </c>
      <c r="HG10" s="41" t="e">
        <f t="shared" si="20"/>
        <v>#REF!</v>
      </c>
      <c r="HH10" s="41" t="e">
        <f t="shared" si="20"/>
        <v>#REF!</v>
      </c>
      <c r="HI10" s="41" t="e">
        <f t="shared" si="20"/>
        <v>#REF!</v>
      </c>
      <c r="HJ10" s="41" t="e">
        <f t="shared" si="20"/>
        <v>#REF!</v>
      </c>
    </row>
    <row r="11" spans="1:218" ht="14.4" x14ac:dyDescent="0.3">
      <c r="A11" s="42">
        <v>8</v>
      </c>
      <c r="B11" s="43" t="e">
        <f>'CMM1 - AUX CALC'!$I$67</f>
        <v>#REF!</v>
      </c>
      <c r="C11" s="41"/>
      <c r="D11" s="41"/>
      <c r="E11" s="41"/>
      <c r="F11" s="41"/>
      <c r="G11" s="41"/>
      <c r="H11" s="41"/>
      <c r="I11" s="41"/>
      <c r="J11" s="41" t="e">
        <f>$B11/(_xlfn.SINGLE(PrazoConcessao)*12-J$3+1)</f>
        <v>#REF!</v>
      </c>
      <c r="K11" s="41" t="e">
        <f t="shared" si="7"/>
        <v>#REF!</v>
      </c>
      <c r="L11" s="41" t="e">
        <f t="shared" si="7"/>
        <v>#REF!</v>
      </c>
      <c r="M11" s="41" t="e">
        <f t="shared" si="7"/>
        <v>#REF!</v>
      </c>
      <c r="N11" s="41" t="e">
        <f t="shared" si="7"/>
        <v>#REF!</v>
      </c>
      <c r="O11" s="41" t="e">
        <f t="shared" si="7"/>
        <v>#REF!</v>
      </c>
      <c r="P11" s="41" t="e">
        <f t="shared" si="7"/>
        <v>#REF!</v>
      </c>
      <c r="Q11" s="41" t="e">
        <f t="shared" si="7"/>
        <v>#REF!</v>
      </c>
      <c r="R11" s="41" t="e">
        <f t="shared" si="7"/>
        <v>#REF!</v>
      </c>
      <c r="S11" s="41" t="e">
        <f t="shared" si="7"/>
        <v>#REF!</v>
      </c>
      <c r="T11" s="41" t="e">
        <f t="shared" si="8"/>
        <v>#REF!</v>
      </c>
      <c r="U11" s="41" t="e">
        <f t="shared" si="8"/>
        <v>#REF!</v>
      </c>
      <c r="V11" s="41" t="e">
        <f t="shared" si="8"/>
        <v>#REF!</v>
      </c>
      <c r="W11" s="41" t="e">
        <f t="shared" si="8"/>
        <v>#REF!</v>
      </c>
      <c r="X11" s="41" t="e">
        <f t="shared" si="8"/>
        <v>#REF!</v>
      </c>
      <c r="Y11" s="41" t="e">
        <f t="shared" si="8"/>
        <v>#REF!</v>
      </c>
      <c r="Z11" s="41" t="e">
        <f t="shared" si="8"/>
        <v>#REF!</v>
      </c>
      <c r="AA11" s="41" t="e">
        <f t="shared" si="8"/>
        <v>#REF!</v>
      </c>
      <c r="AB11" s="41" t="e">
        <f t="shared" si="8"/>
        <v>#REF!</v>
      </c>
      <c r="AC11" s="41" t="e">
        <f t="shared" si="8"/>
        <v>#REF!</v>
      </c>
      <c r="AD11" s="41" t="e">
        <f t="shared" si="8"/>
        <v>#REF!</v>
      </c>
      <c r="AE11" s="41" t="e">
        <f t="shared" si="8"/>
        <v>#REF!</v>
      </c>
      <c r="AF11" s="41" t="e">
        <f t="shared" si="8"/>
        <v>#REF!</v>
      </c>
      <c r="AG11" s="41" t="e">
        <f t="shared" si="8"/>
        <v>#REF!</v>
      </c>
      <c r="AH11" s="41" t="e">
        <f t="shared" si="8"/>
        <v>#REF!</v>
      </c>
      <c r="AI11" s="41" t="e">
        <f t="shared" si="8"/>
        <v>#REF!</v>
      </c>
      <c r="AJ11" s="41" t="e">
        <f t="shared" si="9"/>
        <v>#REF!</v>
      </c>
      <c r="AK11" s="41" t="e">
        <f t="shared" si="9"/>
        <v>#REF!</v>
      </c>
      <c r="AL11" s="41" t="e">
        <f t="shared" si="9"/>
        <v>#REF!</v>
      </c>
      <c r="AM11" s="41" t="e">
        <f t="shared" si="9"/>
        <v>#REF!</v>
      </c>
      <c r="AN11" s="41" t="e">
        <f t="shared" si="9"/>
        <v>#REF!</v>
      </c>
      <c r="AO11" s="41" t="e">
        <f t="shared" si="9"/>
        <v>#REF!</v>
      </c>
      <c r="AP11" s="41" t="e">
        <f t="shared" si="9"/>
        <v>#REF!</v>
      </c>
      <c r="AQ11" s="41" t="e">
        <f t="shared" si="9"/>
        <v>#REF!</v>
      </c>
      <c r="AR11" s="41" t="e">
        <f t="shared" si="9"/>
        <v>#REF!</v>
      </c>
      <c r="AS11" s="41" t="e">
        <f t="shared" si="9"/>
        <v>#REF!</v>
      </c>
      <c r="AT11" s="41" t="e">
        <f t="shared" si="9"/>
        <v>#REF!</v>
      </c>
      <c r="AU11" s="41" t="e">
        <f t="shared" si="9"/>
        <v>#REF!</v>
      </c>
      <c r="AV11" s="41" t="e">
        <f t="shared" si="9"/>
        <v>#REF!</v>
      </c>
      <c r="AW11" s="41" t="e">
        <f t="shared" si="9"/>
        <v>#REF!</v>
      </c>
      <c r="AX11" s="41" t="e">
        <f t="shared" si="9"/>
        <v>#REF!</v>
      </c>
      <c r="AY11" s="41" t="e">
        <f t="shared" si="9"/>
        <v>#REF!</v>
      </c>
      <c r="AZ11" s="41" t="e">
        <f t="shared" si="10"/>
        <v>#REF!</v>
      </c>
      <c r="BA11" s="41" t="e">
        <f t="shared" si="10"/>
        <v>#REF!</v>
      </c>
      <c r="BB11" s="41" t="e">
        <f t="shared" si="10"/>
        <v>#REF!</v>
      </c>
      <c r="BC11" s="41" t="e">
        <f t="shared" si="10"/>
        <v>#REF!</v>
      </c>
      <c r="BD11" s="41" t="e">
        <f t="shared" si="10"/>
        <v>#REF!</v>
      </c>
      <c r="BE11" s="41" t="e">
        <f t="shared" si="10"/>
        <v>#REF!</v>
      </c>
      <c r="BF11" s="41" t="e">
        <f t="shared" si="10"/>
        <v>#REF!</v>
      </c>
      <c r="BG11" s="41" t="e">
        <f t="shared" si="10"/>
        <v>#REF!</v>
      </c>
      <c r="BH11" s="41" t="e">
        <f t="shared" si="10"/>
        <v>#REF!</v>
      </c>
      <c r="BI11" s="41" t="e">
        <f t="shared" si="10"/>
        <v>#REF!</v>
      </c>
      <c r="BJ11" s="41" t="e">
        <f t="shared" si="10"/>
        <v>#REF!</v>
      </c>
      <c r="BK11" s="41" t="e">
        <f t="shared" si="10"/>
        <v>#REF!</v>
      </c>
      <c r="BL11" s="41" t="e">
        <f t="shared" si="10"/>
        <v>#REF!</v>
      </c>
      <c r="BM11" s="41" t="e">
        <f t="shared" si="10"/>
        <v>#REF!</v>
      </c>
      <c r="BN11" s="41" t="e">
        <f t="shared" si="10"/>
        <v>#REF!</v>
      </c>
      <c r="BO11" s="41" t="e">
        <f t="shared" si="10"/>
        <v>#REF!</v>
      </c>
      <c r="BP11" s="41" t="e">
        <f t="shared" si="11"/>
        <v>#REF!</v>
      </c>
      <c r="BQ11" s="41" t="e">
        <f t="shared" si="11"/>
        <v>#REF!</v>
      </c>
      <c r="BR11" s="41" t="e">
        <f t="shared" si="11"/>
        <v>#REF!</v>
      </c>
      <c r="BS11" s="41" t="e">
        <f t="shared" si="11"/>
        <v>#REF!</v>
      </c>
      <c r="BT11" s="41" t="e">
        <f t="shared" si="11"/>
        <v>#REF!</v>
      </c>
      <c r="BU11" s="41" t="e">
        <f t="shared" si="11"/>
        <v>#REF!</v>
      </c>
      <c r="BV11" s="41" t="e">
        <f t="shared" si="11"/>
        <v>#REF!</v>
      </c>
      <c r="BW11" s="41" t="e">
        <f t="shared" si="11"/>
        <v>#REF!</v>
      </c>
      <c r="BX11" s="41" t="e">
        <f t="shared" si="11"/>
        <v>#REF!</v>
      </c>
      <c r="BY11" s="41" t="e">
        <f t="shared" si="11"/>
        <v>#REF!</v>
      </c>
      <c r="BZ11" s="41" t="e">
        <f t="shared" si="11"/>
        <v>#REF!</v>
      </c>
      <c r="CA11" s="41" t="e">
        <f t="shared" si="11"/>
        <v>#REF!</v>
      </c>
      <c r="CB11" s="41" t="e">
        <f t="shared" si="11"/>
        <v>#REF!</v>
      </c>
      <c r="CC11" s="41" t="e">
        <f t="shared" si="11"/>
        <v>#REF!</v>
      </c>
      <c r="CD11" s="41" t="e">
        <f t="shared" si="11"/>
        <v>#REF!</v>
      </c>
      <c r="CE11" s="41" t="e">
        <f t="shared" si="11"/>
        <v>#REF!</v>
      </c>
      <c r="CF11" s="41" t="e">
        <f t="shared" si="12"/>
        <v>#REF!</v>
      </c>
      <c r="CG11" s="41" t="e">
        <f t="shared" si="12"/>
        <v>#REF!</v>
      </c>
      <c r="CH11" s="41" t="e">
        <f t="shared" si="12"/>
        <v>#REF!</v>
      </c>
      <c r="CI11" s="41" t="e">
        <f t="shared" si="12"/>
        <v>#REF!</v>
      </c>
      <c r="CJ11" s="41" t="e">
        <f t="shared" si="12"/>
        <v>#REF!</v>
      </c>
      <c r="CK11" s="41" t="e">
        <f t="shared" si="12"/>
        <v>#REF!</v>
      </c>
      <c r="CL11" s="41" t="e">
        <f t="shared" si="12"/>
        <v>#REF!</v>
      </c>
      <c r="CM11" s="41" t="e">
        <f t="shared" si="12"/>
        <v>#REF!</v>
      </c>
      <c r="CN11" s="41" t="e">
        <f t="shared" si="12"/>
        <v>#REF!</v>
      </c>
      <c r="CO11" s="41" t="e">
        <f t="shared" si="12"/>
        <v>#REF!</v>
      </c>
      <c r="CP11" s="41" t="e">
        <f t="shared" si="12"/>
        <v>#REF!</v>
      </c>
      <c r="CQ11" s="41" t="e">
        <f t="shared" si="12"/>
        <v>#REF!</v>
      </c>
      <c r="CR11" s="41" t="e">
        <f t="shared" si="12"/>
        <v>#REF!</v>
      </c>
      <c r="CS11" s="41" t="e">
        <f t="shared" si="12"/>
        <v>#REF!</v>
      </c>
      <c r="CT11" s="41" t="e">
        <f t="shared" si="12"/>
        <v>#REF!</v>
      </c>
      <c r="CU11" s="41" t="e">
        <f t="shared" si="12"/>
        <v>#REF!</v>
      </c>
      <c r="CV11" s="41" t="e">
        <f t="shared" si="13"/>
        <v>#REF!</v>
      </c>
      <c r="CW11" s="41" t="e">
        <f t="shared" si="13"/>
        <v>#REF!</v>
      </c>
      <c r="CX11" s="41" t="e">
        <f t="shared" si="13"/>
        <v>#REF!</v>
      </c>
      <c r="CY11" s="41" t="e">
        <f t="shared" si="13"/>
        <v>#REF!</v>
      </c>
      <c r="CZ11" s="41" t="e">
        <f t="shared" si="13"/>
        <v>#REF!</v>
      </c>
      <c r="DA11" s="41" t="e">
        <f t="shared" si="13"/>
        <v>#REF!</v>
      </c>
      <c r="DB11" s="41" t="e">
        <f t="shared" si="13"/>
        <v>#REF!</v>
      </c>
      <c r="DC11" s="41" t="e">
        <f t="shared" si="13"/>
        <v>#REF!</v>
      </c>
      <c r="DD11" s="41" t="e">
        <f t="shared" si="13"/>
        <v>#REF!</v>
      </c>
      <c r="DE11" s="41" t="e">
        <f t="shared" si="13"/>
        <v>#REF!</v>
      </c>
      <c r="DF11" s="41" t="e">
        <f t="shared" si="13"/>
        <v>#REF!</v>
      </c>
      <c r="DG11" s="41" t="e">
        <f t="shared" si="13"/>
        <v>#REF!</v>
      </c>
      <c r="DH11" s="41" t="e">
        <f t="shared" si="13"/>
        <v>#REF!</v>
      </c>
      <c r="DI11" s="41" t="e">
        <f t="shared" si="13"/>
        <v>#REF!</v>
      </c>
      <c r="DJ11" s="41" t="e">
        <f t="shared" si="13"/>
        <v>#REF!</v>
      </c>
      <c r="DK11" s="41" t="e">
        <f t="shared" si="13"/>
        <v>#REF!</v>
      </c>
      <c r="DL11" s="41" t="e">
        <f t="shared" si="14"/>
        <v>#REF!</v>
      </c>
      <c r="DM11" s="41" t="e">
        <f t="shared" si="14"/>
        <v>#REF!</v>
      </c>
      <c r="DN11" s="41" t="e">
        <f t="shared" si="14"/>
        <v>#REF!</v>
      </c>
      <c r="DO11" s="41" t="e">
        <f t="shared" si="14"/>
        <v>#REF!</v>
      </c>
      <c r="DP11" s="41" t="e">
        <f t="shared" si="14"/>
        <v>#REF!</v>
      </c>
      <c r="DQ11" s="41" t="e">
        <f t="shared" si="14"/>
        <v>#REF!</v>
      </c>
      <c r="DR11" s="41" t="e">
        <f t="shared" si="14"/>
        <v>#REF!</v>
      </c>
      <c r="DS11" s="41" t="e">
        <f t="shared" si="14"/>
        <v>#REF!</v>
      </c>
      <c r="DT11" s="41" t="e">
        <f t="shared" si="14"/>
        <v>#REF!</v>
      </c>
      <c r="DU11" s="41" t="e">
        <f t="shared" si="14"/>
        <v>#REF!</v>
      </c>
      <c r="DV11" s="41" t="e">
        <f t="shared" si="14"/>
        <v>#REF!</v>
      </c>
      <c r="DW11" s="41" t="e">
        <f t="shared" si="14"/>
        <v>#REF!</v>
      </c>
      <c r="DX11" s="41" t="e">
        <f t="shared" si="14"/>
        <v>#REF!</v>
      </c>
      <c r="DY11" s="41" t="e">
        <f t="shared" si="14"/>
        <v>#REF!</v>
      </c>
      <c r="DZ11" s="41" t="e">
        <f t="shared" si="14"/>
        <v>#REF!</v>
      </c>
      <c r="EA11" s="41" t="e">
        <f t="shared" si="14"/>
        <v>#REF!</v>
      </c>
      <c r="EB11" s="41" t="e">
        <f t="shared" si="15"/>
        <v>#REF!</v>
      </c>
      <c r="EC11" s="41" t="e">
        <f t="shared" si="15"/>
        <v>#REF!</v>
      </c>
      <c r="ED11" s="41" t="e">
        <f t="shared" si="15"/>
        <v>#REF!</v>
      </c>
      <c r="EE11" s="41" t="e">
        <f t="shared" si="15"/>
        <v>#REF!</v>
      </c>
      <c r="EF11" s="41" t="e">
        <f t="shared" si="15"/>
        <v>#REF!</v>
      </c>
      <c r="EG11" s="41" t="e">
        <f t="shared" si="15"/>
        <v>#REF!</v>
      </c>
      <c r="EH11" s="41" t="e">
        <f t="shared" si="15"/>
        <v>#REF!</v>
      </c>
      <c r="EI11" s="41" t="e">
        <f t="shared" si="15"/>
        <v>#REF!</v>
      </c>
      <c r="EJ11" s="41" t="e">
        <f t="shared" si="15"/>
        <v>#REF!</v>
      </c>
      <c r="EK11" s="41" t="e">
        <f t="shared" si="15"/>
        <v>#REF!</v>
      </c>
      <c r="EL11" s="41" t="e">
        <f t="shared" si="15"/>
        <v>#REF!</v>
      </c>
      <c r="EM11" s="41" t="e">
        <f t="shared" si="15"/>
        <v>#REF!</v>
      </c>
      <c r="EN11" s="41" t="e">
        <f t="shared" si="15"/>
        <v>#REF!</v>
      </c>
      <c r="EO11" s="41" t="e">
        <f t="shared" si="15"/>
        <v>#REF!</v>
      </c>
      <c r="EP11" s="41" t="e">
        <f t="shared" si="15"/>
        <v>#REF!</v>
      </c>
      <c r="EQ11" s="41" t="e">
        <f t="shared" si="15"/>
        <v>#REF!</v>
      </c>
      <c r="ER11" s="41" t="e">
        <f t="shared" si="16"/>
        <v>#REF!</v>
      </c>
      <c r="ES11" s="41" t="e">
        <f t="shared" si="16"/>
        <v>#REF!</v>
      </c>
      <c r="ET11" s="41" t="e">
        <f t="shared" si="16"/>
        <v>#REF!</v>
      </c>
      <c r="EU11" s="41" t="e">
        <f t="shared" si="16"/>
        <v>#REF!</v>
      </c>
      <c r="EV11" s="41" t="e">
        <f t="shared" si="16"/>
        <v>#REF!</v>
      </c>
      <c r="EW11" s="41" t="e">
        <f t="shared" si="16"/>
        <v>#REF!</v>
      </c>
      <c r="EX11" s="41" t="e">
        <f t="shared" si="16"/>
        <v>#REF!</v>
      </c>
      <c r="EY11" s="41" t="e">
        <f t="shared" si="16"/>
        <v>#REF!</v>
      </c>
      <c r="EZ11" s="41" t="e">
        <f t="shared" si="16"/>
        <v>#REF!</v>
      </c>
      <c r="FA11" s="41" t="e">
        <f t="shared" si="16"/>
        <v>#REF!</v>
      </c>
      <c r="FB11" s="41" t="e">
        <f t="shared" si="16"/>
        <v>#REF!</v>
      </c>
      <c r="FC11" s="41" t="e">
        <f t="shared" si="16"/>
        <v>#REF!</v>
      </c>
      <c r="FD11" s="41" t="e">
        <f t="shared" si="16"/>
        <v>#REF!</v>
      </c>
      <c r="FE11" s="41" t="e">
        <f t="shared" si="16"/>
        <v>#REF!</v>
      </c>
      <c r="FF11" s="41" t="e">
        <f t="shared" si="16"/>
        <v>#REF!</v>
      </c>
      <c r="FG11" s="41" t="e">
        <f t="shared" si="16"/>
        <v>#REF!</v>
      </c>
      <c r="FH11" s="41" t="e">
        <f t="shared" si="17"/>
        <v>#REF!</v>
      </c>
      <c r="FI11" s="41" t="e">
        <f t="shared" si="17"/>
        <v>#REF!</v>
      </c>
      <c r="FJ11" s="41" t="e">
        <f t="shared" si="17"/>
        <v>#REF!</v>
      </c>
      <c r="FK11" s="41" t="e">
        <f t="shared" si="17"/>
        <v>#REF!</v>
      </c>
      <c r="FL11" s="41" t="e">
        <f t="shared" si="17"/>
        <v>#REF!</v>
      </c>
      <c r="FM11" s="41" t="e">
        <f t="shared" si="17"/>
        <v>#REF!</v>
      </c>
      <c r="FN11" s="41" t="e">
        <f t="shared" si="17"/>
        <v>#REF!</v>
      </c>
      <c r="FO11" s="41" t="e">
        <f t="shared" si="17"/>
        <v>#REF!</v>
      </c>
      <c r="FP11" s="41" t="e">
        <f t="shared" si="17"/>
        <v>#REF!</v>
      </c>
      <c r="FQ11" s="41" t="e">
        <f t="shared" si="17"/>
        <v>#REF!</v>
      </c>
      <c r="FR11" s="41" t="e">
        <f t="shared" si="17"/>
        <v>#REF!</v>
      </c>
      <c r="FS11" s="41" t="e">
        <f t="shared" si="17"/>
        <v>#REF!</v>
      </c>
      <c r="FT11" s="41" t="e">
        <f t="shared" si="17"/>
        <v>#REF!</v>
      </c>
      <c r="FU11" s="41" t="e">
        <f t="shared" si="17"/>
        <v>#REF!</v>
      </c>
      <c r="FV11" s="41" t="e">
        <f t="shared" si="17"/>
        <v>#REF!</v>
      </c>
      <c r="FW11" s="41" t="e">
        <f t="shared" si="17"/>
        <v>#REF!</v>
      </c>
      <c r="FX11" s="41" t="e">
        <f t="shared" si="18"/>
        <v>#REF!</v>
      </c>
      <c r="FY11" s="41" t="e">
        <f t="shared" si="18"/>
        <v>#REF!</v>
      </c>
      <c r="FZ11" s="41" t="e">
        <f t="shared" si="18"/>
        <v>#REF!</v>
      </c>
      <c r="GA11" s="41" t="e">
        <f t="shared" si="18"/>
        <v>#REF!</v>
      </c>
      <c r="GB11" s="41" t="e">
        <f t="shared" si="18"/>
        <v>#REF!</v>
      </c>
      <c r="GC11" s="41" t="e">
        <f t="shared" si="18"/>
        <v>#REF!</v>
      </c>
      <c r="GD11" s="41" t="e">
        <f t="shared" si="18"/>
        <v>#REF!</v>
      </c>
      <c r="GE11" s="41" t="e">
        <f t="shared" si="18"/>
        <v>#REF!</v>
      </c>
      <c r="GF11" s="41" t="e">
        <f t="shared" si="18"/>
        <v>#REF!</v>
      </c>
      <c r="GG11" s="41" t="e">
        <f t="shared" si="18"/>
        <v>#REF!</v>
      </c>
      <c r="GH11" s="41" t="e">
        <f t="shared" si="18"/>
        <v>#REF!</v>
      </c>
      <c r="GI11" s="41" t="e">
        <f t="shared" si="18"/>
        <v>#REF!</v>
      </c>
      <c r="GJ11" s="41" t="e">
        <f t="shared" si="18"/>
        <v>#REF!</v>
      </c>
      <c r="GK11" s="41" t="e">
        <f t="shared" si="18"/>
        <v>#REF!</v>
      </c>
      <c r="GL11" s="41" t="e">
        <f t="shared" si="18"/>
        <v>#REF!</v>
      </c>
      <c r="GM11" s="41" t="e">
        <f t="shared" si="18"/>
        <v>#REF!</v>
      </c>
      <c r="GN11" s="41" t="e">
        <f t="shared" si="19"/>
        <v>#REF!</v>
      </c>
      <c r="GO11" s="41" t="e">
        <f t="shared" si="19"/>
        <v>#REF!</v>
      </c>
      <c r="GP11" s="41" t="e">
        <f t="shared" si="19"/>
        <v>#REF!</v>
      </c>
      <c r="GQ11" s="41" t="e">
        <f t="shared" si="19"/>
        <v>#REF!</v>
      </c>
      <c r="GR11" s="41" t="e">
        <f t="shared" si="19"/>
        <v>#REF!</v>
      </c>
      <c r="GS11" s="41" t="e">
        <f t="shared" si="19"/>
        <v>#REF!</v>
      </c>
      <c r="GT11" s="41" t="e">
        <f t="shared" si="19"/>
        <v>#REF!</v>
      </c>
      <c r="GU11" s="41" t="e">
        <f t="shared" si="19"/>
        <v>#REF!</v>
      </c>
      <c r="GV11" s="41" t="e">
        <f t="shared" si="19"/>
        <v>#REF!</v>
      </c>
      <c r="GW11" s="41" t="e">
        <f t="shared" si="19"/>
        <v>#REF!</v>
      </c>
      <c r="GX11" s="41" t="e">
        <f t="shared" si="19"/>
        <v>#REF!</v>
      </c>
      <c r="GY11" s="41" t="e">
        <f t="shared" si="19"/>
        <v>#REF!</v>
      </c>
      <c r="GZ11" s="41" t="e">
        <f t="shared" si="19"/>
        <v>#REF!</v>
      </c>
      <c r="HA11" s="41" t="e">
        <f t="shared" si="19"/>
        <v>#REF!</v>
      </c>
      <c r="HB11" s="41" t="e">
        <f t="shared" si="19"/>
        <v>#REF!</v>
      </c>
      <c r="HC11" s="41" t="e">
        <f t="shared" si="19"/>
        <v>#REF!</v>
      </c>
      <c r="HD11" s="41" t="e">
        <f t="shared" si="20"/>
        <v>#REF!</v>
      </c>
      <c r="HE11" s="41" t="e">
        <f t="shared" si="20"/>
        <v>#REF!</v>
      </c>
      <c r="HF11" s="41" t="e">
        <f t="shared" si="20"/>
        <v>#REF!</v>
      </c>
      <c r="HG11" s="41" t="e">
        <f t="shared" si="20"/>
        <v>#REF!</v>
      </c>
      <c r="HH11" s="41" t="e">
        <f t="shared" si="20"/>
        <v>#REF!</v>
      </c>
      <c r="HI11" s="41" t="e">
        <f t="shared" si="20"/>
        <v>#REF!</v>
      </c>
      <c r="HJ11" s="41" t="e">
        <f t="shared" si="20"/>
        <v>#REF!</v>
      </c>
    </row>
    <row r="12" spans="1:218" ht="14.4" x14ac:dyDescent="0.3">
      <c r="A12" s="42">
        <v>9</v>
      </c>
      <c r="B12" s="43" t="e">
        <f>'CMM1 - AUX CALC'!$J$67</f>
        <v>#REF!</v>
      </c>
      <c r="C12" s="41"/>
      <c r="D12" s="41"/>
      <c r="E12" s="41"/>
      <c r="F12" s="41"/>
      <c r="G12" s="41"/>
      <c r="H12" s="41"/>
      <c r="I12" s="41"/>
      <c r="J12" s="41"/>
      <c r="K12" s="41" t="e">
        <f>$B12/(_xlfn.SINGLE(PrazoConcessao)*12-K$3+1)</f>
        <v>#REF!</v>
      </c>
      <c r="L12" s="41" t="e">
        <f t="shared" si="7"/>
        <v>#REF!</v>
      </c>
      <c r="M12" s="41" t="e">
        <f t="shared" si="7"/>
        <v>#REF!</v>
      </c>
      <c r="N12" s="41" t="e">
        <f t="shared" si="7"/>
        <v>#REF!</v>
      </c>
      <c r="O12" s="41" t="e">
        <f t="shared" si="7"/>
        <v>#REF!</v>
      </c>
      <c r="P12" s="41" t="e">
        <f t="shared" si="7"/>
        <v>#REF!</v>
      </c>
      <c r="Q12" s="41" t="e">
        <f t="shared" si="7"/>
        <v>#REF!</v>
      </c>
      <c r="R12" s="41" t="e">
        <f t="shared" si="7"/>
        <v>#REF!</v>
      </c>
      <c r="S12" s="41" t="e">
        <f t="shared" si="7"/>
        <v>#REF!</v>
      </c>
      <c r="T12" s="41" t="e">
        <f t="shared" si="8"/>
        <v>#REF!</v>
      </c>
      <c r="U12" s="41" t="e">
        <f t="shared" si="8"/>
        <v>#REF!</v>
      </c>
      <c r="V12" s="41" t="e">
        <f t="shared" si="8"/>
        <v>#REF!</v>
      </c>
      <c r="W12" s="41" t="e">
        <f t="shared" si="8"/>
        <v>#REF!</v>
      </c>
      <c r="X12" s="41" t="e">
        <f t="shared" si="8"/>
        <v>#REF!</v>
      </c>
      <c r="Y12" s="41" t="e">
        <f t="shared" si="8"/>
        <v>#REF!</v>
      </c>
      <c r="Z12" s="41" t="e">
        <f t="shared" si="8"/>
        <v>#REF!</v>
      </c>
      <c r="AA12" s="41" t="e">
        <f t="shared" si="8"/>
        <v>#REF!</v>
      </c>
      <c r="AB12" s="41" t="e">
        <f t="shared" si="8"/>
        <v>#REF!</v>
      </c>
      <c r="AC12" s="41" t="e">
        <f t="shared" si="8"/>
        <v>#REF!</v>
      </c>
      <c r="AD12" s="41" t="e">
        <f t="shared" si="8"/>
        <v>#REF!</v>
      </c>
      <c r="AE12" s="41" t="e">
        <f t="shared" si="8"/>
        <v>#REF!</v>
      </c>
      <c r="AF12" s="41" t="e">
        <f t="shared" si="8"/>
        <v>#REF!</v>
      </c>
      <c r="AG12" s="41" t="e">
        <f t="shared" si="8"/>
        <v>#REF!</v>
      </c>
      <c r="AH12" s="41" t="e">
        <f t="shared" si="8"/>
        <v>#REF!</v>
      </c>
      <c r="AI12" s="41" t="e">
        <f t="shared" si="8"/>
        <v>#REF!</v>
      </c>
      <c r="AJ12" s="41" t="e">
        <f t="shared" si="9"/>
        <v>#REF!</v>
      </c>
      <c r="AK12" s="41" t="e">
        <f t="shared" si="9"/>
        <v>#REF!</v>
      </c>
      <c r="AL12" s="41" t="e">
        <f t="shared" si="9"/>
        <v>#REF!</v>
      </c>
      <c r="AM12" s="41" t="e">
        <f t="shared" si="9"/>
        <v>#REF!</v>
      </c>
      <c r="AN12" s="41" t="e">
        <f t="shared" si="9"/>
        <v>#REF!</v>
      </c>
      <c r="AO12" s="41" t="e">
        <f t="shared" si="9"/>
        <v>#REF!</v>
      </c>
      <c r="AP12" s="41" t="e">
        <f t="shared" si="9"/>
        <v>#REF!</v>
      </c>
      <c r="AQ12" s="41" t="e">
        <f t="shared" si="9"/>
        <v>#REF!</v>
      </c>
      <c r="AR12" s="41" t="e">
        <f t="shared" si="9"/>
        <v>#REF!</v>
      </c>
      <c r="AS12" s="41" t="e">
        <f t="shared" si="9"/>
        <v>#REF!</v>
      </c>
      <c r="AT12" s="41" t="e">
        <f t="shared" si="9"/>
        <v>#REF!</v>
      </c>
      <c r="AU12" s="41" t="e">
        <f t="shared" si="9"/>
        <v>#REF!</v>
      </c>
      <c r="AV12" s="41" t="e">
        <f t="shared" si="9"/>
        <v>#REF!</v>
      </c>
      <c r="AW12" s="41" t="e">
        <f t="shared" si="9"/>
        <v>#REF!</v>
      </c>
      <c r="AX12" s="41" t="e">
        <f t="shared" si="9"/>
        <v>#REF!</v>
      </c>
      <c r="AY12" s="41" t="e">
        <f t="shared" si="9"/>
        <v>#REF!</v>
      </c>
      <c r="AZ12" s="41" t="e">
        <f t="shared" si="10"/>
        <v>#REF!</v>
      </c>
      <c r="BA12" s="41" t="e">
        <f t="shared" si="10"/>
        <v>#REF!</v>
      </c>
      <c r="BB12" s="41" t="e">
        <f t="shared" si="10"/>
        <v>#REF!</v>
      </c>
      <c r="BC12" s="41" t="e">
        <f t="shared" si="10"/>
        <v>#REF!</v>
      </c>
      <c r="BD12" s="41" t="e">
        <f t="shared" si="10"/>
        <v>#REF!</v>
      </c>
      <c r="BE12" s="41" t="e">
        <f t="shared" si="10"/>
        <v>#REF!</v>
      </c>
      <c r="BF12" s="41" t="e">
        <f t="shared" si="10"/>
        <v>#REF!</v>
      </c>
      <c r="BG12" s="41" t="e">
        <f t="shared" si="10"/>
        <v>#REF!</v>
      </c>
      <c r="BH12" s="41" t="e">
        <f t="shared" si="10"/>
        <v>#REF!</v>
      </c>
      <c r="BI12" s="41" t="e">
        <f t="shared" si="10"/>
        <v>#REF!</v>
      </c>
      <c r="BJ12" s="41" t="e">
        <f t="shared" si="10"/>
        <v>#REF!</v>
      </c>
      <c r="BK12" s="41" t="e">
        <f t="shared" si="10"/>
        <v>#REF!</v>
      </c>
      <c r="BL12" s="41" t="e">
        <f t="shared" si="10"/>
        <v>#REF!</v>
      </c>
      <c r="BM12" s="41" t="e">
        <f t="shared" si="10"/>
        <v>#REF!</v>
      </c>
      <c r="BN12" s="41" t="e">
        <f t="shared" si="10"/>
        <v>#REF!</v>
      </c>
      <c r="BO12" s="41" t="e">
        <f t="shared" si="10"/>
        <v>#REF!</v>
      </c>
      <c r="BP12" s="41" t="e">
        <f t="shared" si="11"/>
        <v>#REF!</v>
      </c>
      <c r="BQ12" s="41" t="e">
        <f t="shared" si="11"/>
        <v>#REF!</v>
      </c>
      <c r="BR12" s="41" t="e">
        <f t="shared" si="11"/>
        <v>#REF!</v>
      </c>
      <c r="BS12" s="41" t="e">
        <f t="shared" si="11"/>
        <v>#REF!</v>
      </c>
      <c r="BT12" s="41" t="e">
        <f t="shared" si="11"/>
        <v>#REF!</v>
      </c>
      <c r="BU12" s="41" t="e">
        <f t="shared" si="11"/>
        <v>#REF!</v>
      </c>
      <c r="BV12" s="41" t="e">
        <f t="shared" si="11"/>
        <v>#REF!</v>
      </c>
      <c r="BW12" s="41" t="e">
        <f t="shared" si="11"/>
        <v>#REF!</v>
      </c>
      <c r="BX12" s="41" t="e">
        <f t="shared" si="11"/>
        <v>#REF!</v>
      </c>
      <c r="BY12" s="41" t="e">
        <f t="shared" si="11"/>
        <v>#REF!</v>
      </c>
      <c r="BZ12" s="41" t="e">
        <f t="shared" si="11"/>
        <v>#REF!</v>
      </c>
      <c r="CA12" s="41" t="e">
        <f t="shared" si="11"/>
        <v>#REF!</v>
      </c>
      <c r="CB12" s="41" t="e">
        <f t="shared" si="11"/>
        <v>#REF!</v>
      </c>
      <c r="CC12" s="41" t="e">
        <f t="shared" si="11"/>
        <v>#REF!</v>
      </c>
      <c r="CD12" s="41" t="e">
        <f t="shared" si="11"/>
        <v>#REF!</v>
      </c>
      <c r="CE12" s="41" t="e">
        <f t="shared" si="11"/>
        <v>#REF!</v>
      </c>
      <c r="CF12" s="41" t="e">
        <f t="shared" si="12"/>
        <v>#REF!</v>
      </c>
      <c r="CG12" s="41" t="e">
        <f t="shared" si="12"/>
        <v>#REF!</v>
      </c>
      <c r="CH12" s="41" t="e">
        <f t="shared" si="12"/>
        <v>#REF!</v>
      </c>
      <c r="CI12" s="41" t="e">
        <f t="shared" si="12"/>
        <v>#REF!</v>
      </c>
      <c r="CJ12" s="41" t="e">
        <f t="shared" si="12"/>
        <v>#REF!</v>
      </c>
      <c r="CK12" s="41" t="e">
        <f t="shared" si="12"/>
        <v>#REF!</v>
      </c>
      <c r="CL12" s="41" t="e">
        <f t="shared" si="12"/>
        <v>#REF!</v>
      </c>
      <c r="CM12" s="41" t="e">
        <f t="shared" si="12"/>
        <v>#REF!</v>
      </c>
      <c r="CN12" s="41" t="e">
        <f t="shared" si="12"/>
        <v>#REF!</v>
      </c>
      <c r="CO12" s="41" t="e">
        <f t="shared" si="12"/>
        <v>#REF!</v>
      </c>
      <c r="CP12" s="41" t="e">
        <f t="shared" si="12"/>
        <v>#REF!</v>
      </c>
      <c r="CQ12" s="41" t="e">
        <f t="shared" si="12"/>
        <v>#REF!</v>
      </c>
      <c r="CR12" s="41" t="e">
        <f t="shared" si="12"/>
        <v>#REF!</v>
      </c>
      <c r="CS12" s="41" t="e">
        <f t="shared" si="12"/>
        <v>#REF!</v>
      </c>
      <c r="CT12" s="41" t="e">
        <f t="shared" si="12"/>
        <v>#REF!</v>
      </c>
      <c r="CU12" s="41" t="e">
        <f t="shared" si="12"/>
        <v>#REF!</v>
      </c>
      <c r="CV12" s="41" t="e">
        <f t="shared" si="13"/>
        <v>#REF!</v>
      </c>
      <c r="CW12" s="41" t="e">
        <f t="shared" si="13"/>
        <v>#REF!</v>
      </c>
      <c r="CX12" s="41" t="e">
        <f t="shared" si="13"/>
        <v>#REF!</v>
      </c>
      <c r="CY12" s="41" t="e">
        <f t="shared" si="13"/>
        <v>#REF!</v>
      </c>
      <c r="CZ12" s="41" t="e">
        <f t="shared" si="13"/>
        <v>#REF!</v>
      </c>
      <c r="DA12" s="41" t="e">
        <f t="shared" si="13"/>
        <v>#REF!</v>
      </c>
      <c r="DB12" s="41" t="e">
        <f t="shared" si="13"/>
        <v>#REF!</v>
      </c>
      <c r="DC12" s="41" t="e">
        <f t="shared" si="13"/>
        <v>#REF!</v>
      </c>
      <c r="DD12" s="41" t="e">
        <f t="shared" si="13"/>
        <v>#REF!</v>
      </c>
      <c r="DE12" s="41" t="e">
        <f t="shared" si="13"/>
        <v>#REF!</v>
      </c>
      <c r="DF12" s="41" t="e">
        <f t="shared" si="13"/>
        <v>#REF!</v>
      </c>
      <c r="DG12" s="41" t="e">
        <f t="shared" si="13"/>
        <v>#REF!</v>
      </c>
      <c r="DH12" s="41" t="e">
        <f t="shared" si="13"/>
        <v>#REF!</v>
      </c>
      <c r="DI12" s="41" t="e">
        <f t="shared" si="13"/>
        <v>#REF!</v>
      </c>
      <c r="DJ12" s="41" t="e">
        <f t="shared" si="13"/>
        <v>#REF!</v>
      </c>
      <c r="DK12" s="41" t="e">
        <f t="shared" si="13"/>
        <v>#REF!</v>
      </c>
      <c r="DL12" s="41" t="e">
        <f t="shared" si="14"/>
        <v>#REF!</v>
      </c>
      <c r="DM12" s="41" t="e">
        <f t="shared" si="14"/>
        <v>#REF!</v>
      </c>
      <c r="DN12" s="41" t="e">
        <f t="shared" si="14"/>
        <v>#REF!</v>
      </c>
      <c r="DO12" s="41" t="e">
        <f t="shared" si="14"/>
        <v>#REF!</v>
      </c>
      <c r="DP12" s="41" t="e">
        <f t="shared" si="14"/>
        <v>#REF!</v>
      </c>
      <c r="DQ12" s="41" t="e">
        <f t="shared" si="14"/>
        <v>#REF!</v>
      </c>
      <c r="DR12" s="41" t="e">
        <f t="shared" si="14"/>
        <v>#REF!</v>
      </c>
      <c r="DS12" s="41" t="e">
        <f t="shared" si="14"/>
        <v>#REF!</v>
      </c>
      <c r="DT12" s="41" t="e">
        <f t="shared" si="14"/>
        <v>#REF!</v>
      </c>
      <c r="DU12" s="41" t="e">
        <f t="shared" si="14"/>
        <v>#REF!</v>
      </c>
      <c r="DV12" s="41" t="e">
        <f t="shared" si="14"/>
        <v>#REF!</v>
      </c>
      <c r="DW12" s="41" t="e">
        <f t="shared" si="14"/>
        <v>#REF!</v>
      </c>
      <c r="DX12" s="41" t="e">
        <f t="shared" si="14"/>
        <v>#REF!</v>
      </c>
      <c r="DY12" s="41" t="e">
        <f t="shared" si="14"/>
        <v>#REF!</v>
      </c>
      <c r="DZ12" s="41" t="e">
        <f t="shared" si="14"/>
        <v>#REF!</v>
      </c>
      <c r="EA12" s="41" t="e">
        <f t="shared" si="14"/>
        <v>#REF!</v>
      </c>
      <c r="EB12" s="41" t="e">
        <f t="shared" si="15"/>
        <v>#REF!</v>
      </c>
      <c r="EC12" s="41" t="e">
        <f t="shared" si="15"/>
        <v>#REF!</v>
      </c>
      <c r="ED12" s="41" t="e">
        <f t="shared" si="15"/>
        <v>#REF!</v>
      </c>
      <c r="EE12" s="41" t="e">
        <f t="shared" si="15"/>
        <v>#REF!</v>
      </c>
      <c r="EF12" s="41" t="e">
        <f t="shared" si="15"/>
        <v>#REF!</v>
      </c>
      <c r="EG12" s="41" t="e">
        <f t="shared" si="15"/>
        <v>#REF!</v>
      </c>
      <c r="EH12" s="41" t="e">
        <f t="shared" si="15"/>
        <v>#REF!</v>
      </c>
      <c r="EI12" s="41" t="e">
        <f t="shared" si="15"/>
        <v>#REF!</v>
      </c>
      <c r="EJ12" s="41" t="e">
        <f t="shared" si="15"/>
        <v>#REF!</v>
      </c>
      <c r="EK12" s="41" t="e">
        <f t="shared" si="15"/>
        <v>#REF!</v>
      </c>
      <c r="EL12" s="41" t="e">
        <f t="shared" si="15"/>
        <v>#REF!</v>
      </c>
      <c r="EM12" s="41" t="e">
        <f t="shared" si="15"/>
        <v>#REF!</v>
      </c>
      <c r="EN12" s="41" t="e">
        <f t="shared" si="15"/>
        <v>#REF!</v>
      </c>
      <c r="EO12" s="41" t="e">
        <f t="shared" si="15"/>
        <v>#REF!</v>
      </c>
      <c r="EP12" s="41" t="e">
        <f t="shared" si="15"/>
        <v>#REF!</v>
      </c>
      <c r="EQ12" s="41" t="e">
        <f t="shared" si="15"/>
        <v>#REF!</v>
      </c>
      <c r="ER12" s="41" t="e">
        <f t="shared" si="16"/>
        <v>#REF!</v>
      </c>
      <c r="ES12" s="41" t="e">
        <f t="shared" si="16"/>
        <v>#REF!</v>
      </c>
      <c r="ET12" s="41" t="e">
        <f t="shared" si="16"/>
        <v>#REF!</v>
      </c>
      <c r="EU12" s="41" t="e">
        <f t="shared" si="16"/>
        <v>#REF!</v>
      </c>
      <c r="EV12" s="41" t="e">
        <f t="shared" si="16"/>
        <v>#REF!</v>
      </c>
      <c r="EW12" s="41" t="e">
        <f t="shared" si="16"/>
        <v>#REF!</v>
      </c>
      <c r="EX12" s="41" t="e">
        <f t="shared" si="16"/>
        <v>#REF!</v>
      </c>
      <c r="EY12" s="41" t="e">
        <f t="shared" si="16"/>
        <v>#REF!</v>
      </c>
      <c r="EZ12" s="41" t="e">
        <f t="shared" si="16"/>
        <v>#REF!</v>
      </c>
      <c r="FA12" s="41" t="e">
        <f t="shared" si="16"/>
        <v>#REF!</v>
      </c>
      <c r="FB12" s="41" t="e">
        <f t="shared" si="16"/>
        <v>#REF!</v>
      </c>
      <c r="FC12" s="41" t="e">
        <f t="shared" si="16"/>
        <v>#REF!</v>
      </c>
      <c r="FD12" s="41" t="e">
        <f t="shared" si="16"/>
        <v>#REF!</v>
      </c>
      <c r="FE12" s="41" t="e">
        <f t="shared" si="16"/>
        <v>#REF!</v>
      </c>
      <c r="FF12" s="41" t="e">
        <f t="shared" si="16"/>
        <v>#REF!</v>
      </c>
      <c r="FG12" s="41" t="e">
        <f t="shared" si="16"/>
        <v>#REF!</v>
      </c>
      <c r="FH12" s="41" t="e">
        <f t="shared" si="17"/>
        <v>#REF!</v>
      </c>
      <c r="FI12" s="41" t="e">
        <f t="shared" si="17"/>
        <v>#REF!</v>
      </c>
      <c r="FJ12" s="41" t="e">
        <f t="shared" si="17"/>
        <v>#REF!</v>
      </c>
      <c r="FK12" s="41" t="e">
        <f t="shared" si="17"/>
        <v>#REF!</v>
      </c>
      <c r="FL12" s="41" t="e">
        <f t="shared" si="17"/>
        <v>#REF!</v>
      </c>
      <c r="FM12" s="41" t="e">
        <f t="shared" si="17"/>
        <v>#REF!</v>
      </c>
      <c r="FN12" s="41" t="e">
        <f t="shared" si="17"/>
        <v>#REF!</v>
      </c>
      <c r="FO12" s="41" t="e">
        <f t="shared" si="17"/>
        <v>#REF!</v>
      </c>
      <c r="FP12" s="41" t="e">
        <f t="shared" si="17"/>
        <v>#REF!</v>
      </c>
      <c r="FQ12" s="41" t="e">
        <f t="shared" si="17"/>
        <v>#REF!</v>
      </c>
      <c r="FR12" s="41" t="e">
        <f t="shared" si="17"/>
        <v>#REF!</v>
      </c>
      <c r="FS12" s="41" t="e">
        <f t="shared" si="17"/>
        <v>#REF!</v>
      </c>
      <c r="FT12" s="41" t="e">
        <f t="shared" si="17"/>
        <v>#REF!</v>
      </c>
      <c r="FU12" s="41" t="e">
        <f t="shared" si="17"/>
        <v>#REF!</v>
      </c>
      <c r="FV12" s="41" t="e">
        <f t="shared" si="17"/>
        <v>#REF!</v>
      </c>
      <c r="FW12" s="41" t="e">
        <f t="shared" si="17"/>
        <v>#REF!</v>
      </c>
      <c r="FX12" s="41" t="e">
        <f t="shared" si="18"/>
        <v>#REF!</v>
      </c>
      <c r="FY12" s="41" t="e">
        <f t="shared" si="18"/>
        <v>#REF!</v>
      </c>
      <c r="FZ12" s="41" t="e">
        <f t="shared" si="18"/>
        <v>#REF!</v>
      </c>
      <c r="GA12" s="41" t="e">
        <f t="shared" si="18"/>
        <v>#REF!</v>
      </c>
      <c r="GB12" s="41" t="e">
        <f t="shared" si="18"/>
        <v>#REF!</v>
      </c>
      <c r="GC12" s="41" t="e">
        <f t="shared" si="18"/>
        <v>#REF!</v>
      </c>
      <c r="GD12" s="41" t="e">
        <f t="shared" si="18"/>
        <v>#REF!</v>
      </c>
      <c r="GE12" s="41" t="e">
        <f t="shared" si="18"/>
        <v>#REF!</v>
      </c>
      <c r="GF12" s="41" t="e">
        <f t="shared" si="18"/>
        <v>#REF!</v>
      </c>
      <c r="GG12" s="41" t="e">
        <f t="shared" si="18"/>
        <v>#REF!</v>
      </c>
      <c r="GH12" s="41" t="e">
        <f t="shared" si="18"/>
        <v>#REF!</v>
      </c>
      <c r="GI12" s="41" t="e">
        <f t="shared" si="18"/>
        <v>#REF!</v>
      </c>
      <c r="GJ12" s="41" t="e">
        <f t="shared" si="18"/>
        <v>#REF!</v>
      </c>
      <c r="GK12" s="41" t="e">
        <f t="shared" si="18"/>
        <v>#REF!</v>
      </c>
      <c r="GL12" s="41" t="e">
        <f t="shared" si="18"/>
        <v>#REF!</v>
      </c>
      <c r="GM12" s="41" t="e">
        <f t="shared" si="18"/>
        <v>#REF!</v>
      </c>
      <c r="GN12" s="41" t="e">
        <f t="shared" si="19"/>
        <v>#REF!</v>
      </c>
      <c r="GO12" s="41" t="e">
        <f t="shared" si="19"/>
        <v>#REF!</v>
      </c>
      <c r="GP12" s="41" t="e">
        <f t="shared" si="19"/>
        <v>#REF!</v>
      </c>
      <c r="GQ12" s="41" t="e">
        <f t="shared" si="19"/>
        <v>#REF!</v>
      </c>
      <c r="GR12" s="41" t="e">
        <f t="shared" si="19"/>
        <v>#REF!</v>
      </c>
      <c r="GS12" s="41" t="e">
        <f t="shared" si="19"/>
        <v>#REF!</v>
      </c>
      <c r="GT12" s="41" t="e">
        <f t="shared" si="19"/>
        <v>#REF!</v>
      </c>
      <c r="GU12" s="41" t="e">
        <f t="shared" si="19"/>
        <v>#REF!</v>
      </c>
      <c r="GV12" s="41" t="e">
        <f t="shared" si="19"/>
        <v>#REF!</v>
      </c>
      <c r="GW12" s="41" t="e">
        <f t="shared" si="19"/>
        <v>#REF!</v>
      </c>
      <c r="GX12" s="41" t="e">
        <f t="shared" si="19"/>
        <v>#REF!</v>
      </c>
      <c r="GY12" s="41" t="e">
        <f t="shared" si="19"/>
        <v>#REF!</v>
      </c>
      <c r="GZ12" s="41" t="e">
        <f t="shared" si="19"/>
        <v>#REF!</v>
      </c>
      <c r="HA12" s="41" t="e">
        <f t="shared" si="19"/>
        <v>#REF!</v>
      </c>
      <c r="HB12" s="41" t="e">
        <f t="shared" si="19"/>
        <v>#REF!</v>
      </c>
      <c r="HC12" s="41" t="e">
        <f t="shared" si="19"/>
        <v>#REF!</v>
      </c>
      <c r="HD12" s="41" t="e">
        <f t="shared" si="20"/>
        <v>#REF!</v>
      </c>
      <c r="HE12" s="41" t="e">
        <f t="shared" si="20"/>
        <v>#REF!</v>
      </c>
      <c r="HF12" s="41" t="e">
        <f t="shared" si="20"/>
        <v>#REF!</v>
      </c>
      <c r="HG12" s="41" t="e">
        <f t="shared" si="20"/>
        <v>#REF!</v>
      </c>
      <c r="HH12" s="41" t="e">
        <f t="shared" si="20"/>
        <v>#REF!</v>
      </c>
      <c r="HI12" s="41" t="e">
        <f t="shared" si="20"/>
        <v>#REF!</v>
      </c>
      <c r="HJ12" s="41" t="e">
        <f t="shared" si="20"/>
        <v>#REF!</v>
      </c>
    </row>
    <row r="13" spans="1:218" ht="14.4" x14ac:dyDescent="0.3">
      <c r="A13" s="42">
        <v>10</v>
      </c>
      <c r="B13" s="43" t="e">
        <f>'CMM1 - AUX CALC'!$K$67</f>
        <v>#REF!</v>
      </c>
      <c r="C13" s="41"/>
      <c r="D13" s="41"/>
      <c r="E13" s="41"/>
      <c r="F13" s="41"/>
      <c r="G13" s="41"/>
      <c r="H13" s="41"/>
      <c r="I13" s="41"/>
      <c r="J13" s="41"/>
      <c r="K13" s="41"/>
      <c r="L13" s="41" t="e">
        <f>$B13/(_xlfn.SINGLE(PrazoConcessao)*12-L$3+1)</f>
        <v>#REF!</v>
      </c>
      <c r="M13" s="41" t="e">
        <f t="shared" si="7"/>
        <v>#REF!</v>
      </c>
      <c r="N13" s="41" t="e">
        <f t="shared" si="7"/>
        <v>#REF!</v>
      </c>
      <c r="O13" s="41" t="e">
        <f t="shared" si="7"/>
        <v>#REF!</v>
      </c>
      <c r="P13" s="41" t="e">
        <f t="shared" si="7"/>
        <v>#REF!</v>
      </c>
      <c r="Q13" s="41" t="e">
        <f t="shared" si="7"/>
        <v>#REF!</v>
      </c>
      <c r="R13" s="41" t="e">
        <f t="shared" si="7"/>
        <v>#REF!</v>
      </c>
      <c r="S13" s="41" t="e">
        <f t="shared" si="7"/>
        <v>#REF!</v>
      </c>
      <c r="T13" s="41" t="e">
        <f t="shared" si="8"/>
        <v>#REF!</v>
      </c>
      <c r="U13" s="41" t="e">
        <f t="shared" si="8"/>
        <v>#REF!</v>
      </c>
      <c r="V13" s="41" t="e">
        <f t="shared" si="8"/>
        <v>#REF!</v>
      </c>
      <c r="W13" s="41" t="e">
        <f t="shared" si="8"/>
        <v>#REF!</v>
      </c>
      <c r="X13" s="41" t="e">
        <f t="shared" si="8"/>
        <v>#REF!</v>
      </c>
      <c r="Y13" s="41" t="e">
        <f t="shared" si="8"/>
        <v>#REF!</v>
      </c>
      <c r="Z13" s="41" t="e">
        <f t="shared" si="8"/>
        <v>#REF!</v>
      </c>
      <c r="AA13" s="41" t="e">
        <f t="shared" si="8"/>
        <v>#REF!</v>
      </c>
      <c r="AB13" s="41" t="e">
        <f t="shared" si="8"/>
        <v>#REF!</v>
      </c>
      <c r="AC13" s="41" t="e">
        <f t="shared" si="8"/>
        <v>#REF!</v>
      </c>
      <c r="AD13" s="41" t="e">
        <f t="shared" si="8"/>
        <v>#REF!</v>
      </c>
      <c r="AE13" s="41" t="e">
        <f t="shared" si="8"/>
        <v>#REF!</v>
      </c>
      <c r="AF13" s="41" t="e">
        <f t="shared" si="8"/>
        <v>#REF!</v>
      </c>
      <c r="AG13" s="41" t="e">
        <f t="shared" si="8"/>
        <v>#REF!</v>
      </c>
      <c r="AH13" s="41" t="e">
        <f t="shared" si="8"/>
        <v>#REF!</v>
      </c>
      <c r="AI13" s="41" t="e">
        <f t="shared" si="8"/>
        <v>#REF!</v>
      </c>
      <c r="AJ13" s="41" t="e">
        <f t="shared" si="9"/>
        <v>#REF!</v>
      </c>
      <c r="AK13" s="41" t="e">
        <f t="shared" si="9"/>
        <v>#REF!</v>
      </c>
      <c r="AL13" s="41" t="e">
        <f t="shared" si="9"/>
        <v>#REF!</v>
      </c>
      <c r="AM13" s="41" t="e">
        <f t="shared" si="9"/>
        <v>#REF!</v>
      </c>
      <c r="AN13" s="41" t="e">
        <f t="shared" si="9"/>
        <v>#REF!</v>
      </c>
      <c r="AO13" s="41" t="e">
        <f t="shared" si="9"/>
        <v>#REF!</v>
      </c>
      <c r="AP13" s="41" t="e">
        <f t="shared" si="9"/>
        <v>#REF!</v>
      </c>
      <c r="AQ13" s="41" t="e">
        <f t="shared" si="9"/>
        <v>#REF!</v>
      </c>
      <c r="AR13" s="41" t="e">
        <f t="shared" si="9"/>
        <v>#REF!</v>
      </c>
      <c r="AS13" s="41" t="e">
        <f t="shared" si="9"/>
        <v>#REF!</v>
      </c>
      <c r="AT13" s="41" t="e">
        <f t="shared" si="9"/>
        <v>#REF!</v>
      </c>
      <c r="AU13" s="41" t="e">
        <f t="shared" si="9"/>
        <v>#REF!</v>
      </c>
      <c r="AV13" s="41" t="e">
        <f t="shared" si="9"/>
        <v>#REF!</v>
      </c>
      <c r="AW13" s="41" t="e">
        <f t="shared" si="9"/>
        <v>#REF!</v>
      </c>
      <c r="AX13" s="41" t="e">
        <f t="shared" si="9"/>
        <v>#REF!</v>
      </c>
      <c r="AY13" s="41" t="e">
        <f t="shared" si="9"/>
        <v>#REF!</v>
      </c>
      <c r="AZ13" s="41" t="e">
        <f t="shared" si="10"/>
        <v>#REF!</v>
      </c>
      <c r="BA13" s="41" t="e">
        <f t="shared" si="10"/>
        <v>#REF!</v>
      </c>
      <c r="BB13" s="41" t="e">
        <f t="shared" si="10"/>
        <v>#REF!</v>
      </c>
      <c r="BC13" s="41" t="e">
        <f t="shared" si="10"/>
        <v>#REF!</v>
      </c>
      <c r="BD13" s="41" t="e">
        <f t="shared" si="10"/>
        <v>#REF!</v>
      </c>
      <c r="BE13" s="41" t="e">
        <f t="shared" si="10"/>
        <v>#REF!</v>
      </c>
      <c r="BF13" s="41" t="e">
        <f t="shared" si="10"/>
        <v>#REF!</v>
      </c>
      <c r="BG13" s="41" t="e">
        <f t="shared" si="10"/>
        <v>#REF!</v>
      </c>
      <c r="BH13" s="41" t="e">
        <f t="shared" si="10"/>
        <v>#REF!</v>
      </c>
      <c r="BI13" s="41" t="e">
        <f t="shared" si="10"/>
        <v>#REF!</v>
      </c>
      <c r="BJ13" s="41" t="e">
        <f t="shared" si="10"/>
        <v>#REF!</v>
      </c>
      <c r="BK13" s="41" t="e">
        <f t="shared" si="10"/>
        <v>#REF!</v>
      </c>
      <c r="BL13" s="41" t="e">
        <f t="shared" si="10"/>
        <v>#REF!</v>
      </c>
      <c r="BM13" s="41" t="e">
        <f t="shared" si="10"/>
        <v>#REF!</v>
      </c>
      <c r="BN13" s="41" t="e">
        <f t="shared" si="10"/>
        <v>#REF!</v>
      </c>
      <c r="BO13" s="41" t="e">
        <f t="shared" si="10"/>
        <v>#REF!</v>
      </c>
      <c r="BP13" s="41" t="e">
        <f t="shared" si="11"/>
        <v>#REF!</v>
      </c>
      <c r="BQ13" s="41" t="e">
        <f t="shared" si="11"/>
        <v>#REF!</v>
      </c>
      <c r="BR13" s="41" t="e">
        <f t="shared" si="11"/>
        <v>#REF!</v>
      </c>
      <c r="BS13" s="41" t="e">
        <f t="shared" si="11"/>
        <v>#REF!</v>
      </c>
      <c r="BT13" s="41" t="e">
        <f t="shared" si="11"/>
        <v>#REF!</v>
      </c>
      <c r="BU13" s="41" t="e">
        <f t="shared" si="11"/>
        <v>#REF!</v>
      </c>
      <c r="BV13" s="41" t="e">
        <f t="shared" si="11"/>
        <v>#REF!</v>
      </c>
      <c r="BW13" s="41" t="e">
        <f t="shared" si="11"/>
        <v>#REF!</v>
      </c>
      <c r="BX13" s="41" t="e">
        <f t="shared" si="11"/>
        <v>#REF!</v>
      </c>
      <c r="BY13" s="41" t="e">
        <f t="shared" si="11"/>
        <v>#REF!</v>
      </c>
      <c r="BZ13" s="41" t="e">
        <f t="shared" si="11"/>
        <v>#REF!</v>
      </c>
      <c r="CA13" s="41" t="e">
        <f t="shared" si="11"/>
        <v>#REF!</v>
      </c>
      <c r="CB13" s="41" t="e">
        <f t="shared" si="11"/>
        <v>#REF!</v>
      </c>
      <c r="CC13" s="41" t="e">
        <f t="shared" si="11"/>
        <v>#REF!</v>
      </c>
      <c r="CD13" s="41" t="e">
        <f t="shared" si="11"/>
        <v>#REF!</v>
      </c>
      <c r="CE13" s="41" t="e">
        <f t="shared" si="11"/>
        <v>#REF!</v>
      </c>
      <c r="CF13" s="41" t="e">
        <f t="shared" si="12"/>
        <v>#REF!</v>
      </c>
      <c r="CG13" s="41" t="e">
        <f t="shared" si="12"/>
        <v>#REF!</v>
      </c>
      <c r="CH13" s="41" t="e">
        <f t="shared" si="12"/>
        <v>#REF!</v>
      </c>
      <c r="CI13" s="41" t="e">
        <f t="shared" si="12"/>
        <v>#REF!</v>
      </c>
      <c r="CJ13" s="41" t="e">
        <f t="shared" si="12"/>
        <v>#REF!</v>
      </c>
      <c r="CK13" s="41" t="e">
        <f t="shared" si="12"/>
        <v>#REF!</v>
      </c>
      <c r="CL13" s="41" t="e">
        <f t="shared" si="12"/>
        <v>#REF!</v>
      </c>
      <c r="CM13" s="41" t="e">
        <f t="shared" si="12"/>
        <v>#REF!</v>
      </c>
      <c r="CN13" s="41" t="e">
        <f t="shared" si="12"/>
        <v>#REF!</v>
      </c>
      <c r="CO13" s="41" t="e">
        <f t="shared" si="12"/>
        <v>#REF!</v>
      </c>
      <c r="CP13" s="41" t="e">
        <f t="shared" si="12"/>
        <v>#REF!</v>
      </c>
      <c r="CQ13" s="41" t="e">
        <f t="shared" si="12"/>
        <v>#REF!</v>
      </c>
      <c r="CR13" s="41" t="e">
        <f t="shared" si="12"/>
        <v>#REF!</v>
      </c>
      <c r="CS13" s="41" t="e">
        <f t="shared" si="12"/>
        <v>#REF!</v>
      </c>
      <c r="CT13" s="41" t="e">
        <f t="shared" si="12"/>
        <v>#REF!</v>
      </c>
      <c r="CU13" s="41" t="e">
        <f t="shared" si="12"/>
        <v>#REF!</v>
      </c>
      <c r="CV13" s="41" t="e">
        <f t="shared" si="13"/>
        <v>#REF!</v>
      </c>
      <c r="CW13" s="41" t="e">
        <f t="shared" si="13"/>
        <v>#REF!</v>
      </c>
      <c r="CX13" s="41" t="e">
        <f t="shared" si="13"/>
        <v>#REF!</v>
      </c>
      <c r="CY13" s="41" t="e">
        <f t="shared" si="13"/>
        <v>#REF!</v>
      </c>
      <c r="CZ13" s="41" t="e">
        <f t="shared" si="13"/>
        <v>#REF!</v>
      </c>
      <c r="DA13" s="41" t="e">
        <f t="shared" si="13"/>
        <v>#REF!</v>
      </c>
      <c r="DB13" s="41" t="e">
        <f t="shared" si="13"/>
        <v>#REF!</v>
      </c>
      <c r="DC13" s="41" t="e">
        <f t="shared" si="13"/>
        <v>#REF!</v>
      </c>
      <c r="DD13" s="41" t="e">
        <f t="shared" si="13"/>
        <v>#REF!</v>
      </c>
      <c r="DE13" s="41" t="e">
        <f t="shared" si="13"/>
        <v>#REF!</v>
      </c>
      <c r="DF13" s="41" t="e">
        <f t="shared" si="13"/>
        <v>#REF!</v>
      </c>
      <c r="DG13" s="41" t="e">
        <f t="shared" si="13"/>
        <v>#REF!</v>
      </c>
      <c r="DH13" s="41" t="e">
        <f t="shared" si="13"/>
        <v>#REF!</v>
      </c>
      <c r="DI13" s="41" t="e">
        <f t="shared" si="13"/>
        <v>#REF!</v>
      </c>
      <c r="DJ13" s="41" t="e">
        <f t="shared" si="13"/>
        <v>#REF!</v>
      </c>
      <c r="DK13" s="41" t="e">
        <f t="shared" si="13"/>
        <v>#REF!</v>
      </c>
      <c r="DL13" s="41" t="e">
        <f t="shared" si="14"/>
        <v>#REF!</v>
      </c>
      <c r="DM13" s="41" t="e">
        <f t="shared" si="14"/>
        <v>#REF!</v>
      </c>
      <c r="DN13" s="41" t="e">
        <f t="shared" si="14"/>
        <v>#REF!</v>
      </c>
      <c r="DO13" s="41" t="e">
        <f t="shared" si="14"/>
        <v>#REF!</v>
      </c>
      <c r="DP13" s="41" t="e">
        <f t="shared" si="14"/>
        <v>#REF!</v>
      </c>
      <c r="DQ13" s="41" t="e">
        <f t="shared" si="14"/>
        <v>#REF!</v>
      </c>
      <c r="DR13" s="41" t="e">
        <f t="shared" si="14"/>
        <v>#REF!</v>
      </c>
      <c r="DS13" s="41" t="e">
        <f t="shared" si="14"/>
        <v>#REF!</v>
      </c>
      <c r="DT13" s="41" t="e">
        <f t="shared" si="14"/>
        <v>#REF!</v>
      </c>
      <c r="DU13" s="41" t="e">
        <f t="shared" si="14"/>
        <v>#REF!</v>
      </c>
      <c r="DV13" s="41" t="e">
        <f t="shared" si="14"/>
        <v>#REF!</v>
      </c>
      <c r="DW13" s="41" t="e">
        <f t="shared" si="14"/>
        <v>#REF!</v>
      </c>
      <c r="DX13" s="41" t="e">
        <f t="shared" si="14"/>
        <v>#REF!</v>
      </c>
      <c r="DY13" s="41" t="e">
        <f t="shared" si="14"/>
        <v>#REF!</v>
      </c>
      <c r="DZ13" s="41" t="e">
        <f t="shared" si="14"/>
        <v>#REF!</v>
      </c>
      <c r="EA13" s="41" t="e">
        <f t="shared" si="14"/>
        <v>#REF!</v>
      </c>
      <c r="EB13" s="41" t="e">
        <f t="shared" si="15"/>
        <v>#REF!</v>
      </c>
      <c r="EC13" s="41" t="e">
        <f t="shared" si="15"/>
        <v>#REF!</v>
      </c>
      <c r="ED13" s="41" t="e">
        <f t="shared" si="15"/>
        <v>#REF!</v>
      </c>
      <c r="EE13" s="41" t="e">
        <f t="shared" si="15"/>
        <v>#REF!</v>
      </c>
      <c r="EF13" s="41" t="e">
        <f t="shared" si="15"/>
        <v>#REF!</v>
      </c>
      <c r="EG13" s="41" t="e">
        <f t="shared" si="15"/>
        <v>#REF!</v>
      </c>
      <c r="EH13" s="41" t="e">
        <f t="shared" si="15"/>
        <v>#REF!</v>
      </c>
      <c r="EI13" s="41" t="e">
        <f t="shared" si="15"/>
        <v>#REF!</v>
      </c>
      <c r="EJ13" s="41" t="e">
        <f t="shared" si="15"/>
        <v>#REF!</v>
      </c>
      <c r="EK13" s="41" t="e">
        <f t="shared" si="15"/>
        <v>#REF!</v>
      </c>
      <c r="EL13" s="41" t="e">
        <f t="shared" si="15"/>
        <v>#REF!</v>
      </c>
      <c r="EM13" s="41" t="e">
        <f t="shared" si="15"/>
        <v>#REF!</v>
      </c>
      <c r="EN13" s="41" t="e">
        <f t="shared" si="15"/>
        <v>#REF!</v>
      </c>
      <c r="EO13" s="41" t="e">
        <f t="shared" si="15"/>
        <v>#REF!</v>
      </c>
      <c r="EP13" s="41" t="e">
        <f t="shared" si="15"/>
        <v>#REF!</v>
      </c>
      <c r="EQ13" s="41" t="e">
        <f t="shared" si="15"/>
        <v>#REF!</v>
      </c>
      <c r="ER13" s="41" t="e">
        <f t="shared" si="16"/>
        <v>#REF!</v>
      </c>
      <c r="ES13" s="41" t="e">
        <f t="shared" si="16"/>
        <v>#REF!</v>
      </c>
      <c r="ET13" s="41" t="e">
        <f t="shared" si="16"/>
        <v>#REF!</v>
      </c>
      <c r="EU13" s="41" t="e">
        <f t="shared" si="16"/>
        <v>#REF!</v>
      </c>
      <c r="EV13" s="41" t="e">
        <f t="shared" si="16"/>
        <v>#REF!</v>
      </c>
      <c r="EW13" s="41" t="e">
        <f t="shared" si="16"/>
        <v>#REF!</v>
      </c>
      <c r="EX13" s="41" t="e">
        <f t="shared" si="16"/>
        <v>#REF!</v>
      </c>
      <c r="EY13" s="41" t="e">
        <f t="shared" si="16"/>
        <v>#REF!</v>
      </c>
      <c r="EZ13" s="41" t="e">
        <f t="shared" si="16"/>
        <v>#REF!</v>
      </c>
      <c r="FA13" s="41" t="e">
        <f t="shared" si="16"/>
        <v>#REF!</v>
      </c>
      <c r="FB13" s="41" t="e">
        <f t="shared" si="16"/>
        <v>#REF!</v>
      </c>
      <c r="FC13" s="41" t="e">
        <f t="shared" si="16"/>
        <v>#REF!</v>
      </c>
      <c r="FD13" s="41" t="e">
        <f t="shared" si="16"/>
        <v>#REF!</v>
      </c>
      <c r="FE13" s="41" t="e">
        <f t="shared" si="16"/>
        <v>#REF!</v>
      </c>
      <c r="FF13" s="41" t="e">
        <f t="shared" si="16"/>
        <v>#REF!</v>
      </c>
      <c r="FG13" s="41" t="e">
        <f t="shared" si="16"/>
        <v>#REF!</v>
      </c>
      <c r="FH13" s="41" t="e">
        <f t="shared" si="17"/>
        <v>#REF!</v>
      </c>
      <c r="FI13" s="41" t="e">
        <f t="shared" si="17"/>
        <v>#REF!</v>
      </c>
      <c r="FJ13" s="41" t="e">
        <f t="shared" si="17"/>
        <v>#REF!</v>
      </c>
      <c r="FK13" s="41" t="e">
        <f t="shared" si="17"/>
        <v>#REF!</v>
      </c>
      <c r="FL13" s="41" t="e">
        <f t="shared" si="17"/>
        <v>#REF!</v>
      </c>
      <c r="FM13" s="41" t="e">
        <f t="shared" si="17"/>
        <v>#REF!</v>
      </c>
      <c r="FN13" s="41" t="e">
        <f t="shared" si="17"/>
        <v>#REF!</v>
      </c>
      <c r="FO13" s="41" t="e">
        <f t="shared" si="17"/>
        <v>#REF!</v>
      </c>
      <c r="FP13" s="41" t="e">
        <f t="shared" si="17"/>
        <v>#REF!</v>
      </c>
      <c r="FQ13" s="41" t="e">
        <f t="shared" si="17"/>
        <v>#REF!</v>
      </c>
      <c r="FR13" s="41" t="e">
        <f t="shared" si="17"/>
        <v>#REF!</v>
      </c>
      <c r="FS13" s="41" t="e">
        <f t="shared" si="17"/>
        <v>#REF!</v>
      </c>
      <c r="FT13" s="41" t="e">
        <f t="shared" si="17"/>
        <v>#REF!</v>
      </c>
      <c r="FU13" s="41" t="e">
        <f t="shared" si="17"/>
        <v>#REF!</v>
      </c>
      <c r="FV13" s="41" t="e">
        <f t="shared" si="17"/>
        <v>#REF!</v>
      </c>
      <c r="FW13" s="41" t="e">
        <f t="shared" si="17"/>
        <v>#REF!</v>
      </c>
      <c r="FX13" s="41" t="e">
        <f t="shared" si="18"/>
        <v>#REF!</v>
      </c>
      <c r="FY13" s="41" t="e">
        <f t="shared" si="18"/>
        <v>#REF!</v>
      </c>
      <c r="FZ13" s="41" t="e">
        <f t="shared" si="18"/>
        <v>#REF!</v>
      </c>
      <c r="GA13" s="41" t="e">
        <f t="shared" si="18"/>
        <v>#REF!</v>
      </c>
      <c r="GB13" s="41" t="e">
        <f t="shared" si="18"/>
        <v>#REF!</v>
      </c>
      <c r="GC13" s="41" t="e">
        <f t="shared" si="18"/>
        <v>#REF!</v>
      </c>
      <c r="GD13" s="41" t="e">
        <f t="shared" si="18"/>
        <v>#REF!</v>
      </c>
      <c r="GE13" s="41" t="e">
        <f t="shared" si="18"/>
        <v>#REF!</v>
      </c>
      <c r="GF13" s="41" t="e">
        <f t="shared" si="18"/>
        <v>#REF!</v>
      </c>
      <c r="GG13" s="41" t="e">
        <f t="shared" si="18"/>
        <v>#REF!</v>
      </c>
      <c r="GH13" s="41" t="e">
        <f t="shared" si="18"/>
        <v>#REF!</v>
      </c>
      <c r="GI13" s="41" t="e">
        <f t="shared" si="18"/>
        <v>#REF!</v>
      </c>
      <c r="GJ13" s="41" t="e">
        <f t="shared" si="18"/>
        <v>#REF!</v>
      </c>
      <c r="GK13" s="41" t="e">
        <f t="shared" si="18"/>
        <v>#REF!</v>
      </c>
      <c r="GL13" s="41" t="e">
        <f t="shared" si="18"/>
        <v>#REF!</v>
      </c>
      <c r="GM13" s="41" t="e">
        <f t="shared" si="18"/>
        <v>#REF!</v>
      </c>
      <c r="GN13" s="41" t="e">
        <f t="shared" si="19"/>
        <v>#REF!</v>
      </c>
      <c r="GO13" s="41" t="e">
        <f t="shared" si="19"/>
        <v>#REF!</v>
      </c>
      <c r="GP13" s="41" t="e">
        <f t="shared" si="19"/>
        <v>#REF!</v>
      </c>
      <c r="GQ13" s="41" t="e">
        <f t="shared" si="19"/>
        <v>#REF!</v>
      </c>
      <c r="GR13" s="41" t="e">
        <f t="shared" si="19"/>
        <v>#REF!</v>
      </c>
      <c r="GS13" s="41" t="e">
        <f t="shared" si="19"/>
        <v>#REF!</v>
      </c>
      <c r="GT13" s="41" t="e">
        <f t="shared" si="19"/>
        <v>#REF!</v>
      </c>
      <c r="GU13" s="41" t="e">
        <f t="shared" si="19"/>
        <v>#REF!</v>
      </c>
      <c r="GV13" s="41" t="e">
        <f t="shared" si="19"/>
        <v>#REF!</v>
      </c>
      <c r="GW13" s="41" t="e">
        <f t="shared" si="19"/>
        <v>#REF!</v>
      </c>
      <c r="GX13" s="41" t="e">
        <f t="shared" si="19"/>
        <v>#REF!</v>
      </c>
      <c r="GY13" s="41" t="e">
        <f t="shared" si="19"/>
        <v>#REF!</v>
      </c>
      <c r="GZ13" s="41" t="e">
        <f t="shared" si="19"/>
        <v>#REF!</v>
      </c>
      <c r="HA13" s="41" t="e">
        <f t="shared" si="19"/>
        <v>#REF!</v>
      </c>
      <c r="HB13" s="41" t="e">
        <f t="shared" si="19"/>
        <v>#REF!</v>
      </c>
      <c r="HC13" s="41" t="e">
        <f t="shared" si="19"/>
        <v>#REF!</v>
      </c>
      <c r="HD13" s="41" t="e">
        <f t="shared" si="20"/>
        <v>#REF!</v>
      </c>
      <c r="HE13" s="41" t="e">
        <f t="shared" si="20"/>
        <v>#REF!</v>
      </c>
      <c r="HF13" s="41" t="e">
        <f t="shared" si="20"/>
        <v>#REF!</v>
      </c>
      <c r="HG13" s="41" t="e">
        <f t="shared" si="20"/>
        <v>#REF!</v>
      </c>
      <c r="HH13" s="41" t="e">
        <f t="shared" si="20"/>
        <v>#REF!</v>
      </c>
      <c r="HI13" s="41" t="e">
        <f t="shared" si="20"/>
        <v>#REF!</v>
      </c>
      <c r="HJ13" s="41" t="e">
        <f t="shared" si="20"/>
        <v>#REF!</v>
      </c>
    </row>
    <row r="14" spans="1:218" ht="14.4" x14ac:dyDescent="0.3">
      <c r="A14" s="42">
        <v>11</v>
      </c>
      <c r="B14" s="43" t="e">
        <f>'CMM1 - AUX CALC'!$L$67</f>
        <v>#REF!</v>
      </c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 t="e">
        <f>$B14/(_xlfn.SINGLE(PrazoConcessao)*12-M$3+1)</f>
        <v>#REF!</v>
      </c>
      <c r="N14" s="41" t="e">
        <f t="shared" si="7"/>
        <v>#REF!</v>
      </c>
      <c r="O14" s="41" t="e">
        <f t="shared" si="7"/>
        <v>#REF!</v>
      </c>
      <c r="P14" s="41" t="e">
        <f t="shared" si="7"/>
        <v>#REF!</v>
      </c>
      <c r="Q14" s="41" t="e">
        <f t="shared" si="7"/>
        <v>#REF!</v>
      </c>
      <c r="R14" s="41" t="e">
        <f t="shared" si="7"/>
        <v>#REF!</v>
      </c>
      <c r="S14" s="41" t="e">
        <f t="shared" si="7"/>
        <v>#REF!</v>
      </c>
      <c r="T14" s="41" t="e">
        <f t="shared" si="8"/>
        <v>#REF!</v>
      </c>
      <c r="U14" s="41" t="e">
        <f t="shared" si="8"/>
        <v>#REF!</v>
      </c>
      <c r="V14" s="41" t="e">
        <f t="shared" si="8"/>
        <v>#REF!</v>
      </c>
      <c r="W14" s="41" t="e">
        <f t="shared" si="8"/>
        <v>#REF!</v>
      </c>
      <c r="X14" s="41" t="e">
        <f t="shared" si="8"/>
        <v>#REF!</v>
      </c>
      <c r="Y14" s="41" t="e">
        <f t="shared" si="8"/>
        <v>#REF!</v>
      </c>
      <c r="Z14" s="41" t="e">
        <f t="shared" si="8"/>
        <v>#REF!</v>
      </c>
      <c r="AA14" s="41" t="e">
        <f t="shared" si="8"/>
        <v>#REF!</v>
      </c>
      <c r="AB14" s="41" t="e">
        <f t="shared" si="8"/>
        <v>#REF!</v>
      </c>
      <c r="AC14" s="41" t="e">
        <f t="shared" si="8"/>
        <v>#REF!</v>
      </c>
      <c r="AD14" s="41" t="e">
        <f t="shared" si="8"/>
        <v>#REF!</v>
      </c>
      <c r="AE14" s="41" t="e">
        <f t="shared" si="8"/>
        <v>#REF!</v>
      </c>
      <c r="AF14" s="41" t="e">
        <f t="shared" si="8"/>
        <v>#REF!</v>
      </c>
      <c r="AG14" s="41" t="e">
        <f t="shared" si="8"/>
        <v>#REF!</v>
      </c>
      <c r="AH14" s="41" t="e">
        <f t="shared" si="8"/>
        <v>#REF!</v>
      </c>
      <c r="AI14" s="41" t="e">
        <f t="shared" si="8"/>
        <v>#REF!</v>
      </c>
      <c r="AJ14" s="41" t="e">
        <f t="shared" si="9"/>
        <v>#REF!</v>
      </c>
      <c r="AK14" s="41" t="e">
        <f t="shared" si="9"/>
        <v>#REF!</v>
      </c>
      <c r="AL14" s="41" t="e">
        <f t="shared" si="9"/>
        <v>#REF!</v>
      </c>
      <c r="AM14" s="41" t="e">
        <f t="shared" si="9"/>
        <v>#REF!</v>
      </c>
      <c r="AN14" s="41" t="e">
        <f t="shared" si="9"/>
        <v>#REF!</v>
      </c>
      <c r="AO14" s="41" t="e">
        <f t="shared" si="9"/>
        <v>#REF!</v>
      </c>
      <c r="AP14" s="41" t="e">
        <f t="shared" si="9"/>
        <v>#REF!</v>
      </c>
      <c r="AQ14" s="41" t="e">
        <f t="shared" si="9"/>
        <v>#REF!</v>
      </c>
      <c r="AR14" s="41" t="e">
        <f t="shared" si="9"/>
        <v>#REF!</v>
      </c>
      <c r="AS14" s="41" t="e">
        <f t="shared" si="9"/>
        <v>#REF!</v>
      </c>
      <c r="AT14" s="41" t="e">
        <f t="shared" si="9"/>
        <v>#REF!</v>
      </c>
      <c r="AU14" s="41" t="e">
        <f t="shared" si="9"/>
        <v>#REF!</v>
      </c>
      <c r="AV14" s="41" t="e">
        <f t="shared" si="9"/>
        <v>#REF!</v>
      </c>
      <c r="AW14" s="41" t="e">
        <f t="shared" si="9"/>
        <v>#REF!</v>
      </c>
      <c r="AX14" s="41" t="e">
        <f t="shared" si="9"/>
        <v>#REF!</v>
      </c>
      <c r="AY14" s="41" t="e">
        <f t="shared" si="9"/>
        <v>#REF!</v>
      </c>
      <c r="AZ14" s="41" t="e">
        <f t="shared" si="10"/>
        <v>#REF!</v>
      </c>
      <c r="BA14" s="41" t="e">
        <f t="shared" si="10"/>
        <v>#REF!</v>
      </c>
      <c r="BB14" s="41" t="e">
        <f t="shared" si="10"/>
        <v>#REF!</v>
      </c>
      <c r="BC14" s="41" t="e">
        <f t="shared" si="10"/>
        <v>#REF!</v>
      </c>
      <c r="BD14" s="41" t="e">
        <f t="shared" si="10"/>
        <v>#REF!</v>
      </c>
      <c r="BE14" s="41" t="e">
        <f t="shared" si="10"/>
        <v>#REF!</v>
      </c>
      <c r="BF14" s="41" t="e">
        <f t="shared" si="10"/>
        <v>#REF!</v>
      </c>
      <c r="BG14" s="41" t="e">
        <f t="shared" si="10"/>
        <v>#REF!</v>
      </c>
      <c r="BH14" s="41" t="e">
        <f t="shared" si="10"/>
        <v>#REF!</v>
      </c>
      <c r="BI14" s="41" t="e">
        <f t="shared" si="10"/>
        <v>#REF!</v>
      </c>
      <c r="BJ14" s="41" t="e">
        <f t="shared" si="10"/>
        <v>#REF!</v>
      </c>
      <c r="BK14" s="41" t="e">
        <f t="shared" si="10"/>
        <v>#REF!</v>
      </c>
      <c r="BL14" s="41" t="e">
        <f t="shared" si="10"/>
        <v>#REF!</v>
      </c>
      <c r="BM14" s="41" t="e">
        <f t="shared" si="10"/>
        <v>#REF!</v>
      </c>
      <c r="BN14" s="41" t="e">
        <f t="shared" si="10"/>
        <v>#REF!</v>
      </c>
      <c r="BO14" s="41" t="e">
        <f t="shared" si="10"/>
        <v>#REF!</v>
      </c>
      <c r="BP14" s="41" t="e">
        <f t="shared" si="11"/>
        <v>#REF!</v>
      </c>
      <c r="BQ14" s="41" t="e">
        <f t="shared" si="11"/>
        <v>#REF!</v>
      </c>
      <c r="BR14" s="41" t="e">
        <f t="shared" si="11"/>
        <v>#REF!</v>
      </c>
      <c r="BS14" s="41" t="e">
        <f t="shared" si="11"/>
        <v>#REF!</v>
      </c>
      <c r="BT14" s="41" t="e">
        <f t="shared" si="11"/>
        <v>#REF!</v>
      </c>
      <c r="BU14" s="41" t="e">
        <f t="shared" si="11"/>
        <v>#REF!</v>
      </c>
      <c r="BV14" s="41" t="e">
        <f t="shared" si="11"/>
        <v>#REF!</v>
      </c>
      <c r="BW14" s="41" t="e">
        <f t="shared" si="11"/>
        <v>#REF!</v>
      </c>
      <c r="BX14" s="41" t="e">
        <f t="shared" si="11"/>
        <v>#REF!</v>
      </c>
      <c r="BY14" s="41" t="e">
        <f t="shared" si="11"/>
        <v>#REF!</v>
      </c>
      <c r="BZ14" s="41" t="e">
        <f t="shared" si="11"/>
        <v>#REF!</v>
      </c>
      <c r="CA14" s="41" t="e">
        <f t="shared" si="11"/>
        <v>#REF!</v>
      </c>
      <c r="CB14" s="41" t="e">
        <f t="shared" si="11"/>
        <v>#REF!</v>
      </c>
      <c r="CC14" s="41" t="e">
        <f t="shared" si="11"/>
        <v>#REF!</v>
      </c>
      <c r="CD14" s="41" t="e">
        <f t="shared" si="11"/>
        <v>#REF!</v>
      </c>
      <c r="CE14" s="41" t="e">
        <f t="shared" si="11"/>
        <v>#REF!</v>
      </c>
      <c r="CF14" s="41" t="e">
        <f t="shared" si="12"/>
        <v>#REF!</v>
      </c>
      <c r="CG14" s="41" t="e">
        <f t="shared" si="12"/>
        <v>#REF!</v>
      </c>
      <c r="CH14" s="41" t="e">
        <f t="shared" si="12"/>
        <v>#REF!</v>
      </c>
      <c r="CI14" s="41" t="e">
        <f t="shared" si="12"/>
        <v>#REF!</v>
      </c>
      <c r="CJ14" s="41" t="e">
        <f t="shared" si="12"/>
        <v>#REF!</v>
      </c>
      <c r="CK14" s="41" t="e">
        <f t="shared" si="12"/>
        <v>#REF!</v>
      </c>
      <c r="CL14" s="41" t="e">
        <f t="shared" si="12"/>
        <v>#REF!</v>
      </c>
      <c r="CM14" s="41" t="e">
        <f t="shared" si="12"/>
        <v>#REF!</v>
      </c>
      <c r="CN14" s="41" t="e">
        <f t="shared" si="12"/>
        <v>#REF!</v>
      </c>
      <c r="CO14" s="41" t="e">
        <f t="shared" si="12"/>
        <v>#REF!</v>
      </c>
      <c r="CP14" s="41" t="e">
        <f t="shared" si="12"/>
        <v>#REF!</v>
      </c>
      <c r="CQ14" s="41" t="e">
        <f t="shared" si="12"/>
        <v>#REF!</v>
      </c>
      <c r="CR14" s="41" t="e">
        <f t="shared" si="12"/>
        <v>#REF!</v>
      </c>
      <c r="CS14" s="41" t="e">
        <f t="shared" si="12"/>
        <v>#REF!</v>
      </c>
      <c r="CT14" s="41" t="e">
        <f t="shared" si="12"/>
        <v>#REF!</v>
      </c>
      <c r="CU14" s="41" t="e">
        <f t="shared" si="12"/>
        <v>#REF!</v>
      </c>
      <c r="CV14" s="41" t="e">
        <f t="shared" si="13"/>
        <v>#REF!</v>
      </c>
      <c r="CW14" s="41" t="e">
        <f t="shared" si="13"/>
        <v>#REF!</v>
      </c>
      <c r="CX14" s="41" t="e">
        <f t="shared" si="13"/>
        <v>#REF!</v>
      </c>
      <c r="CY14" s="41" t="e">
        <f t="shared" si="13"/>
        <v>#REF!</v>
      </c>
      <c r="CZ14" s="41" t="e">
        <f t="shared" si="13"/>
        <v>#REF!</v>
      </c>
      <c r="DA14" s="41" t="e">
        <f t="shared" si="13"/>
        <v>#REF!</v>
      </c>
      <c r="DB14" s="41" t="e">
        <f t="shared" si="13"/>
        <v>#REF!</v>
      </c>
      <c r="DC14" s="41" t="e">
        <f t="shared" si="13"/>
        <v>#REF!</v>
      </c>
      <c r="DD14" s="41" t="e">
        <f t="shared" si="13"/>
        <v>#REF!</v>
      </c>
      <c r="DE14" s="41" t="e">
        <f t="shared" si="13"/>
        <v>#REF!</v>
      </c>
      <c r="DF14" s="41" t="e">
        <f t="shared" si="13"/>
        <v>#REF!</v>
      </c>
      <c r="DG14" s="41" t="e">
        <f t="shared" si="13"/>
        <v>#REF!</v>
      </c>
      <c r="DH14" s="41" t="e">
        <f t="shared" si="13"/>
        <v>#REF!</v>
      </c>
      <c r="DI14" s="41" t="e">
        <f t="shared" si="13"/>
        <v>#REF!</v>
      </c>
      <c r="DJ14" s="41" t="e">
        <f t="shared" si="13"/>
        <v>#REF!</v>
      </c>
      <c r="DK14" s="41" t="e">
        <f t="shared" si="13"/>
        <v>#REF!</v>
      </c>
      <c r="DL14" s="41" t="e">
        <f t="shared" si="14"/>
        <v>#REF!</v>
      </c>
      <c r="DM14" s="41" t="e">
        <f t="shared" si="14"/>
        <v>#REF!</v>
      </c>
      <c r="DN14" s="41" t="e">
        <f t="shared" si="14"/>
        <v>#REF!</v>
      </c>
      <c r="DO14" s="41" t="e">
        <f t="shared" si="14"/>
        <v>#REF!</v>
      </c>
      <c r="DP14" s="41" t="e">
        <f t="shared" si="14"/>
        <v>#REF!</v>
      </c>
      <c r="DQ14" s="41" t="e">
        <f t="shared" si="14"/>
        <v>#REF!</v>
      </c>
      <c r="DR14" s="41" t="e">
        <f t="shared" si="14"/>
        <v>#REF!</v>
      </c>
      <c r="DS14" s="41" t="e">
        <f t="shared" si="14"/>
        <v>#REF!</v>
      </c>
      <c r="DT14" s="41" t="e">
        <f t="shared" si="14"/>
        <v>#REF!</v>
      </c>
      <c r="DU14" s="41" t="e">
        <f t="shared" si="14"/>
        <v>#REF!</v>
      </c>
      <c r="DV14" s="41" t="e">
        <f t="shared" si="14"/>
        <v>#REF!</v>
      </c>
      <c r="DW14" s="41" t="e">
        <f t="shared" si="14"/>
        <v>#REF!</v>
      </c>
      <c r="DX14" s="41" t="e">
        <f t="shared" si="14"/>
        <v>#REF!</v>
      </c>
      <c r="DY14" s="41" t="e">
        <f t="shared" si="14"/>
        <v>#REF!</v>
      </c>
      <c r="DZ14" s="41" t="e">
        <f t="shared" si="14"/>
        <v>#REF!</v>
      </c>
      <c r="EA14" s="41" t="e">
        <f t="shared" si="14"/>
        <v>#REF!</v>
      </c>
      <c r="EB14" s="41" t="e">
        <f t="shared" si="15"/>
        <v>#REF!</v>
      </c>
      <c r="EC14" s="41" t="e">
        <f t="shared" si="15"/>
        <v>#REF!</v>
      </c>
      <c r="ED14" s="41" t="e">
        <f t="shared" si="15"/>
        <v>#REF!</v>
      </c>
      <c r="EE14" s="41" t="e">
        <f t="shared" si="15"/>
        <v>#REF!</v>
      </c>
      <c r="EF14" s="41" t="e">
        <f t="shared" si="15"/>
        <v>#REF!</v>
      </c>
      <c r="EG14" s="41" t="e">
        <f t="shared" si="15"/>
        <v>#REF!</v>
      </c>
      <c r="EH14" s="41" t="e">
        <f t="shared" si="15"/>
        <v>#REF!</v>
      </c>
      <c r="EI14" s="41" t="e">
        <f t="shared" si="15"/>
        <v>#REF!</v>
      </c>
      <c r="EJ14" s="41" t="e">
        <f t="shared" si="15"/>
        <v>#REF!</v>
      </c>
      <c r="EK14" s="41" t="e">
        <f t="shared" si="15"/>
        <v>#REF!</v>
      </c>
      <c r="EL14" s="41" t="e">
        <f t="shared" si="15"/>
        <v>#REF!</v>
      </c>
      <c r="EM14" s="41" t="e">
        <f t="shared" si="15"/>
        <v>#REF!</v>
      </c>
      <c r="EN14" s="41" t="e">
        <f t="shared" si="15"/>
        <v>#REF!</v>
      </c>
      <c r="EO14" s="41" t="e">
        <f t="shared" si="15"/>
        <v>#REF!</v>
      </c>
      <c r="EP14" s="41" t="e">
        <f t="shared" si="15"/>
        <v>#REF!</v>
      </c>
      <c r="EQ14" s="41" t="e">
        <f t="shared" si="15"/>
        <v>#REF!</v>
      </c>
      <c r="ER14" s="41" t="e">
        <f t="shared" si="16"/>
        <v>#REF!</v>
      </c>
      <c r="ES14" s="41" t="e">
        <f t="shared" si="16"/>
        <v>#REF!</v>
      </c>
      <c r="ET14" s="41" t="e">
        <f t="shared" si="16"/>
        <v>#REF!</v>
      </c>
      <c r="EU14" s="41" t="e">
        <f t="shared" si="16"/>
        <v>#REF!</v>
      </c>
      <c r="EV14" s="41" t="e">
        <f t="shared" si="16"/>
        <v>#REF!</v>
      </c>
      <c r="EW14" s="41" t="e">
        <f t="shared" si="16"/>
        <v>#REF!</v>
      </c>
      <c r="EX14" s="41" t="e">
        <f t="shared" si="16"/>
        <v>#REF!</v>
      </c>
      <c r="EY14" s="41" t="e">
        <f t="shared" si="16"/>
        <v>#REF!</v>
      </c>
      <c r="EZ14" s="41" t="e">
        <f t="shared" si="16"/>
        <v>#REF!</v>
      </c>
      <c r="FA14" s="41" t="e">
        <f t="shared" si="16"/>
        <v>#REF!</v>
      </c>
      <c r="FB14" s="41" t="e">
        <f t="shared" si="16"/>
        <v>#REF!</v>
      </c>
      <c r="FC14" s="41" t="e">
        <f t="shared" si="16"/>
        <v>#REF!</v>
      </c>
      <c r="FD14" s="41" t="e">
        <f t="shared" si="16"/>
        <v>#REF!</v>
      </c>
      <c r="FE14" s="41" t="e">
        <f t="shared" si="16"/>
        <v>#REF!</v>
      </c>
      <c r="FF14" s="41" t="e">
        <f t="shared" si="16"/>
        <v>#REF!</v>
      </c>
      <c r="FG14" s="41" t="e">
        <f t="shared" si="16"/>
        <v>#REF!</v>
      </c>
      <c r="FH14" s="41" t="e">
        <f t="shared" si="17"/>
        <v>#REF!</v>
      </c>
      <c r="FI14" s="41" t="e">
        <f t="shared" si="17"/>
        <v>#REF!</v>
      </c>
      <c r="FJ14" s="41" t="e">
        <f t="shared" si="17"/>
        <v>#REF!</v>
      </c>
      <c r="FK14" s="41" t="e">
        <f t="shared" si="17"/>
        <v>#REF!</v>
      </c>
      <c r="FL14" s="41" t="e">
        <f t="shared" si="17"/>
        <v>#REF!</v>
      </c>
      <c r="FM14" s="41" t="e">
        <f t="shared" si="17"/>
        <v>#REF!</v>
      </c>
      <c r="FN14" s="41" t="e">
        <f t="shared" si="17"/>
        <v>#REF!</v>
      </c>
      <c r="FO14" s="41" t="e">
        <f t="shared" si="17"/>
        <v>#REF!</v>
      </c>
      <c r="FP14" s="41" t="e">
        <f t="shared" si="17"/>
        <v>#REF!</v>
      </c>
      <c r="FQ14" s="41" t="e">
        <f t="shared" si="17"/>
        <v>#REF!</v>
      </c>
      <c r="FR14" s="41" t="e">
        <f t="shared" si="17"/>
        <v>#REF!</v>
      </c>
      <c r="FS14" s="41" t="e">
        <f t="shared" si="17"/>
        <v>#REF!</v>
      </c>
      <c r="FT14" s="41" t="e">
        <f t="shared" si="17"/>
        <v>#REF!</v>
      </c>
      <c r="FU14" s="41" t="e">
        <f t="shared" si="17"/>
        <v>#REF!</v>
      </c>
      <c r="FV14" s="41" t="e">
        <f t="shared" si="17"/>
        <v>#REF!</v>
      </c>
      <c r="FW14" s="41" t="e">
        <f t="shared" si="17"/>
        <v>#REF!</v>
      </c>
      <c r="FX14" s="41" t="e">
        <f t="shared" si="18"/>
        <v>#REF!</v>
      </c>
      <c r="FY14" s="41" t="e">
        <f t="shared" si="18"/>
        <v>#REF!</v>
      </c>
      <c r="FZ14" s="41" t="e">
        <f t="shared" si="18"/>
        <v>#REF!</v>
      </c>
      <c r="GA14" s="41" t="e">
        <f t="shared" si="18"/>
        <v>#REF!</v>
      </c>
      <c r="GB14" s="41" t="e">
        <f t="shared" si="18"/>
        <v>#REF!</v>
      </c>
      <c r="GC14" s="41" t="e">
        <f t="shared" si="18"/>
        <v>#REF!</v>
      </c>
      <c r="GD14" s="41" t="e">
        <f t="shared" si="18"/>
        <v>#REF!</v>
      </c>
      <c r="GE14" s="41" t="e">
        <f t="shared" si="18"/>
        <v>#REF!</v>
      </c>
      <c r="GF14" s="41" t="e">
        <f t="shared" si="18"/>
        <v>#REF!</v>
      </c>
      <c r="GG14" s="41" t="e">
        <f t="shared" si="18"/>
        <v>#REF!</v>
      </c>
      <c r="GH14" s="41" t="e">
        <f t="shared" si="18"/>
        <v>#REF!</v>
      </c>
      <c r="GI14" s="41" t="e">
        <f t="shared" si="18"/>
        <v>#REF!</v>
      </c>
      <c r="GJ14" s="41" t="e">
        <f t="shared" si="18"/>
        <v>#REF!</v>
      </c>
      <c r="GK14" s="41" t="e">
        <f t="shared" si="18"/>
        <v>#REF!</v>
      </c>
      <c r="GL14" s="41" t="e">
        <f t="shared" si="18"/>
        <v>#REF!</v>
      </c>
      <c r="GM14" s="41" t="e">
        <f t="shared" si="18"/>
        <v>#REF!</v>
      </c>
      <c r="GN14" s="41" t="e">
        <f t="shared" si="19"/>
        <v>#REF!</v>
      </c>
      <c r="GO14" s="41" t="e">
        <f t="shared" si="19"/>
        <v>#REF!</v>
      </c>
      <c r="GP14" s="41" t="e">
        <f t="shared" si="19"/>
        <v>#REF!</v>
      </c>
      <c r="GQ14" s="41" t="e">
        <f t="shared" si="19"/>
        <v>#REF!</v>
      </c>
      <c r="GR14" s="41" t="e">
        <f t="shared" si="19"/>
        <v>#REF!</v>
      </c>
      <c r="GS14" s="41" t="e">
        <f t="shared" si="19"/>
        <v>#REF!</v>
      </c>
      <c r="GT14" s="41" t="e">
        <f t="shared" si="19"/>
        <v>#REF!</v>
      </c>
      <c r="GU14" s="41" t="e">
        <f t="shared" si="19"/>
        <v>#REF!</v>
      </c>
      <c r="GV14" s="41" t="e">
        <f t="shared" si="19"/>
        <v>#REF!</v>
      </c>
      <c r="GW14" s="41" t="e">
        <f t="shared" si="19"/>
        <v>#REF!</v>
      </c>
      <c r="GX14" s="41" t="e">
        <f t="shared" si="19"/>
        <v>#REF!</v>
      </c>
      <c r="GY14" s="41" t="e">
        <f t="shared" si="19"/>
        <v>#REF!</v>
      </c>
      <c r="GZ14" s="41" t="e">
        <f t="shared" si="19"/>
        <v>#REF!</v>
      </c>
      <c r="HA14" s="41" t="e">
        <f t="shared" si="19"/>
        <v>#REF!</v>
      </c>
      <c r="HB14" s="41" t="e">
        <f t="shared" si="19"/>
        <v>#REF!</v>
      </c>
      <c r="HC14" s="41" t="e">
        <f t="shared" si="19"/>
        <v>#REF!</v>
      </c>
      <c r="HD14" s="41" t="e">
        <f t="shared" si="20"/>
        <v>#REF!</v>
      </c>
      <c r="HE14" s="41" t="e">
        <f t="shared" si="20"/>
        <v>#REF!</v>
      </c>
      <c r="HF14" s="41" t="e">
        <f t="shared" si="20"/>
        <v>#REF!</v>
      </c>
      <c r="HG14" s="41" t="e">
        <f t="shared" si="20"/>
        <v>#REF!</v>
      </c>
      <c r="HH14" s="41" t="e">
        <f t="shared" si="20"/>
        <v>#REF!</v>
      </c>
      <c r="HI14" s="41" t="e">
        <f t="shared" si="20"/>
        <v>#REF!</v>
      </c>
      <c r="HJ14" s="41" t="e">
        <f t="shared" si="20"/>
        <v>#REF!</v>
      </c>
    </row>
    <row r="15" spans="1:218" ht="14.4" x14ac:dyDescent="0.3">
      <c r="A15" s="42">
        <v>12</v>
      </c>
      <c r="B15" s="43" t="e">
        <f>'CMM1 - AUX CALC'!$M$67</f>
        <v>#REF!</v>
      </c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 t="e">
        <f>$B15/(_xlfn.SINGLE(PrazoConcessao)*12-N$3+1)</f>
        <v>#REF!</v>
      </c>
      <c r="O15" s="41" t="e">
        <f t="shared" si="7"/>
        <v>#REF!</v>
      </c>
      <c r="P15" s="41" t="e">
        <f t="shared" si="7"/>
        <v>#REF!</v>
      </c>
      <c r="Q15" s="41" t="e">
        <f t="shared" si="7"/>
        <v>#REF!</v>
      </c>
      <c r="R15" s="41" t="e">
        <f t="shared" si="7"/>
        <v>#REF!</v>
      </c>
      <c r="S15" s="41" t="e">
        <f t="shared" si="7"/>
        <v>#REF!</v>
      </c>
      <c r="T15" s="41" t="e">
        <f t="shared" si="8"/>
        <v>#REF!</v>
      </c>
      <c r="U15" s="41" t="e">
        <f t="shared" si="8"/>
        <v>#REF!</v>
      </c>
      <c r="V15" s="41" t="e">
        <f t="shared" si="8"/>
        <v>#REF!</v>
      </c>
      <c r="W15" s="41" t="e">
        <f t="shared" si="8"/>
        <v>#REF!</v>
      </c>
      <c r="X15" s="41" t="e">
        <f t="shared" si="8"/>
        <v>#REF!</v>
      </c>
      <c r="Y15" s="41" t="e">
        <f t="shared" si="8"/>
        <v>#REF!</v>
      </c>
      <c r="Z15" s="41" t="e">
        <f t="shared" si="8"/>
        <v>#REF!</v>
      </c>
      <c r="AA15" s="41" t="e">
        <f t="shared" si="8"/>
        <v>#REF!</v>
      </c>
      <c r="AB15" s="41" t="e">
        <f t="shared" si="8"/>
        <v>#REF!</v>
      </c>
      <c r="AC15" s="41" t="e">
        <f t="shared" si="8"/>
        <v>#REF!</v>
      </c>
      <c r="AD15" s="41" t="e">
        <f t="shared" si="8"/>
        <v>#REF!</v>
      </c>
      <c r="AE15" s="41" t="e">
        <f t="shared" si="8"/>
        <v>#REF!</v>
      </c>
      <c r="AF15" s="41" t="e">
        <f t="shared" si="8"/>
        <v>#REF!</v>
      </c>
      <c r="AG15" s="41" t="e">
        <f t="shared" si="8"/>
        <v>#REF!</v>
      </c>
      <c r="AH15" s="41" t="e">
        <f t="shared" si="8"/>
        <v>#REF!</v>
      </c>
      <c r="AI15" s="41" t="e">
        <f t="shared" si="8"/>
        <v>#REF!</v>
      </c>
      <c r="AJ15" s="41" t="e">
        <f t="shared" si="9"/>
        <v>#REF!</v>
      </c>
      <c r="AK15" s="41" t="e">
        <f t="shared" si="9"/>
        <v>#REF!</v>
      </c>
      <c r="AL15" s="41" t="e">
        <f t="shared" si="9"/>
        <v>#REF!</v>
      </c>
      <c r="AM15" s="41" t="e">
        <f t="shared" si="9"/>
        <v>#REF!</v>
      </c>
      <c r="AN15" s="41" t="e">
        <f t="shared" si="9"/>
        <v>#REF!</v>
      </c>
      <c r="AO15" s="41" t="e">
        <f t="shared" si="9"/>
        <v>#REF!</v>
      </c>
      <c r="AP15" s="41" t="e">
        <f t="shared" si="9"/>
        <v>#REF!</v>
      </c>
      <c r="AQ15" s="41" t="e">
        <f t="shared" si="9"/>
        <v>#REF!</v>
      </c>
      <c r="AR15" s="41" t="e">
        <f t="shared" si="9"/>
        <v>#REF!</v>
      </c>
      <c r="AS15" s="41" t="e">
        <f t="shared" si="9"/>
        <v>#REF!</v>
      </c>
      <c r="AT15" s="41" t="e">
        <f t="shared" si="9"/>
        <v>#REF!</v>
      </c>
      <c r="AU15" s="41" t="e">
        <f t="shared" si="9"/>
        <v>#REF!</v>
      </c>
      <c r="AV15" s="41" t="e">
        <f t="shared" si="9"/>
        <v>#REF!</v>
      </c>
      <c r="AW15" s="41" t="e">
        <f t="shared" si="9"/>
        <v>#REF!</v>
      </c>
      <c r="AX15" s="41" t="e">
        <f t="shared" si="9"/>
        <v>#REF!</v>
      </c>
      <c r="AY15" s="41" t="e">
        <f t="shared" si="9"/>
        <v>#REF!</v>
      </c>
      <c r="AZ15" s="41" t="e">
        <f t="shared" si="10"/>
        <v>#REF!</v>
      </c>
      <c r="BA15" s="41" t="e">
        <f t="shared" si="10"/>
        <v>#REF!</v>
      </c>
      <c r="BB15" s="41" t="e">
        <f t="shared" si="10"/>
        <v>#REF!</v>
      </c>
      <c r="BC15" s="41" t="e">
        <f t="shared" si="10"/>
        <v>#REF!</v>
      </c>
      <c r="BD15" s="41" t="e">
        <f t="shared" si="10"/>
        <v>#REF!</v>
      </c>
      <c r="BE15" s="41" t="e">
        <f t="shared" si="10"/>
        <v>#REF!</v>
      </c>
      <c r="BF15" s="41" t="e">
        <f t="shared" si="10"/>
        <v>#REF!</v>
      </c>
      <c r="BG15" s="41" t="e">
        <f t="shared" si="10"/>
        <v>#REF!</v>
      </c>
      <c r="BH15" s="41" t="e">
        <f t="shared" si="10"/>
        <v>#REF!</v>
      </c>
      <c r="BI15" s="41" t="e">
        <f t="shared" si="10"/>
        <v>#REF!</v>
      </c>
      <c r="BJ15" s="41" t="e">
        <f t="shared" si="10"/>
        <v>#REF!</v>
      </c>
      <c r="BK15" s="41" t="e">
        <f t="shared" si="10"/>
        <v>#REF!</v>
      </c>
      <c r="BL15" s="41" t="e">
        <f t="shared" si="10"/>
        <v>#REF!</v>
      </c>
      <c r="BM15" s="41" t="e">
        <f t="shared" si="10"/>
        <v>#REF!</v>
      </c>
      <c r="BN15" s="41" t="e">
        <f t="shared" si="10"/>
        <v>#REF!</v>
      </c>
      <c r="BO15" s="41" t="e">
        <f t="shared" si="10"/>
        <v>#REF!</v>
      </c>
      <c r="BP15" s="41" t="e">
        <f t="shared" si="11"/>
        <v>#REF!</v>
      </c>
      <c r="BQ15" s="41" t="e">
        <f t="shared" si="11"/>
        <v>#REF!</v>
      </c>
      <c r="BR15" s="41" t="e">
        <f t="shared" si="11"/>
        <v>#REF!</v>
      </c>
      <c r="BS15" s="41" t="e">
        <f t="shared" si="11"/>
        <v>#REF!</v>
      </c>
      <c r="BT15" s="41" t="e">
        <f t="shared" si="11"/>
        <v>#REF!</v>
      </c>
      <c r="BU15" s="41" t="e">
        <f t="shared" si="11"/>
        <v>#REF!</v>
      </c>
      <c r="BV15" s="41" t="e">
        <f t="shared" si="11"/>
        <v>#REF!</v>
      </c>
      <c r="BW15" s="41" t="e">
        <f t="shared" si="11"/>
        <v>#REF!</v>
      </c>
      <c r="BX15" s="41" t="e">
        <f t="shared" si="11"/>
        <v>#REF!</v>
      </c>
      <c r="BY15" s="41" t="e">
        <f t="shared" si="11"/>
        <v>#REF!</v>
      </c>
      <c r="BZ15" s="41" t="e">
        <f t="shared" si="11"/>
        <v>#REF!</v>
      </c>
      <c r="CA15" s="41" t="e">
        <f t="shared" si="11"/>
        <v>#REF!</v>
      </c>
      <c r="CB15" s="41" t="e">
        <f t="shared" si="11"/>
        <v>#REF!</v>
      </c>
      <c r="CC15" s="41" t="e">
        <f t="shared" si="11"/>
        <v>#REF!</v>
      </c>
      <c r="CD15" s="41" t="e">
        <f t="shared" si="11"/>
        <v>#REF!</v>
      </c>
      <c r="CE15" s="41" t="e">
        <f t="shared" si="11"/>
        <v>#REF!</v>
      </c>
      <c r="CF15" s="41" t="e">
        <f t="shared" si="12"/>
        <v>#REF!</v>
      </c>
      <c r="CG15" s="41" t="e">
        <f t="shared" si="12"/>
        <v>#REF!</v>
      </c>
      <c r="CH15" s="41" t="e">
        <f t="shared" si="12"/>
        <v>#REF!</v>
      </c>
      <c r="CI15" s="41" t="e">
        <f t="shared" si="12"/>
        <v>#REF!</v>
      </c>
      <c r="CJ15" s="41" t="e">
        <f t="shared" si="12"/>
        <v>#REF!</v>
      </c>
      <c r="CK15" s="41" t="e">
        <f t="shared" si="12"/>
        <v>#REF!</v>
      </c>
      <c r="CL15" s="41" t="e">
        <f t="shared" si="12"/>
        <v>#REF!</v>
      </c>
      <c r="CM15" s="41" t="e">
        <f t="shared" si="12"/>
        <v>#REF!</v>
      </c>
      <c r="CN15" s="41" t="e">
        <f t="shared" si="12"/>
        <v>#REF!</v>
      </c>
      <c r="CO15" s="41" t="e">
        <f t="shared" si="12"/>
        <v>#REF!</v>
      </c>
      <c r="CP15" s="41" t="e">
        <f t="shared" si="12"/>
        <v>#REF!</v>
      </c>
      <c r="CQ15" s="41" t="e">
        <f t="shared" si="12"/>
        <v>#REF!</v>
      </c>
      <c r="CR15" s="41" t="e">
        <f t="shared" si="12"/>
        <v>#REF!</v>
      </c>
      <c r="CS15" s="41" t="e">
        <f t="shared" si="12"/>
        <v>#REF!</v>
      </c>
      <c r="CT15" s="41" t="e">
        <f t="shared" si="12"/>
        <v>#REF!</v>
      </c>
      <c r="CU15" s="41" t="e">
        <f t="shared" si="12"/>
        <v>#REF!</v>
      </c>
      <c r="CV15" s="41" t="e">
        <f t="shared" si="13"/>
        <v>#REF!</v>
      </c>
      <c r="CW15" s="41" t="e">
        <f t="shared" si="13"/>
        <v>#REF!</v>
      </c>
      <c r="CX15" s="41" t="e">
        <f t="shared" si="13"/>
        <v>#REF!</v>
      </c>
      <c r="CY15" s="41" t="e">
        <f t="shared" si="13"/>
        <v>#REF!</v>
      </c>
      <c r="CZ15" s="41" t="e">
        <f t="shared" si="13"/>
        <v>#REF!</v>
      </c>
      <c r="DA15" s="41" t="e">
        <f t="shared" si="13"/>
        <v>#REF!</v>
      </c>
      <c r="DB15" s="41" t="e">
        <f t="shared" si="13"/>
        <v>#REF!</v>
      </c>
      <c r="DC15" s="41" t="e">
        <f t="shared" si="13"/>
        <v>#REF!</v>
      </c>
      <c r="DD15" s="41" t="e">
        <f t="shared" si="13"/>
        <v>#REF!</v>
      </c>
      <c r="DE15" s="41" t="e">
        <f t="shared" si="13"/>
        <v>#REF!</v>
      </c>
      <c r="DF15" s="41" t="e">
        <f t="shared" si="13"/>
        <v>#REF!</v>
      </c>
      <c r="DG15" s="41" t="e">
        <f t="shared" si="13"/>
        <v>#REF!</v>
      </c>
      <c r="DH15" s="41" t="e">
        <f t="shared" si="13"/>
        <v>#REF!</v>
      </c>
      <c r="DI15" s="41" t="e">
        <f t="shared" si="13"/>
        <v>#REF!</v>
      </c>
      <c r="DJ15" s="41" t="e">
        <f t="shared" si="13"/>
        <v>#REF!</v>
      </c>
      <c r="DK15" s="41" t="e">
        <f t="shared" si="13"/>
        <v>#REF!</v>
      </c>
      <c r="DL15" s="41" t="e">
        <f t="shared" si="14"/>
        <v>#REF!</v>
      </c>
      <c r="DM15" s="41" t="e">
        <f t="shared" si="14"/>
        <v>#REF!</v>
      </c>
      <c r="DN15" s="41" t="e">
        <f t="shared" si="14"/>
        <v>#REF!</v>
      </c>
      <c r="DO15" s="41" t="e">
        <f t="shared" si="14"/>
        <v>#REF!</v>
      </c>
      <c r="DP15" s="41" t="e">
        <f t="shared" si="14"/>
        <v>#REF!</v>
      </c>
      <c r="DQ15" s="41" t="e">
        <f t="shared" si="14"/>
        <v>#REF!</v>
      </c>
      <c r="DR15" s="41" t="e">
        <f t="shared" si="14"/>
        <v>#REF!</v>
      </c>
      <c r="DS15" s="41" t="e">
        <f t="shared" si="14"/>
        <v>#REF!</v>
      </c>
      <c r="DT15" s="41" t="e">
        <f t="shared" si="14"/>
        <v>#REF!</v>
      </c>
      <c r="DU15" s="41" t="e">
        <f t="shared" si="14"/>
        <v>#REF!</v>
      </c>
      <c r="DV15" s="41" t="e">
        <f t="shared" si="14"/>
        <v>#REF!</v>
      </c>
      <c r="DW15" s="41" t="e">
        <f t="shared" si="14"/>
        <v>#REF!</v>
      </c>
      <c r="DX15" s="41" t="e">
        <f t="shared" si="14"/>
        <v>#REF!</v>
      </c>
      <c r="DY15" s="41" t="e">
        <f t="shared" si="14"/>
        <v>#REF!</v>
      </c>
      <c r="DZ15" s="41" t="e">
        <f t="shared" si="14"/>
        <v>#REF!</v>
      </c>
      <c r="EA15" s="41" t="e">
        <f t="shared" si="14"/>
        <v>#REF!</v>
      </c>
      <c r="EB15" s="41" t="e">
        <f t="shared" si="15"/>
        <v>#REF!</v>
      </c>
      <c r="EC15" s="41" t="e">
        <f t="shared" si="15"/>
        <v>#REF!</v>
      </c>
      <c r="ED15" s="41" t="e">
        <f t="shared" si="15"/>
        <v>#REF!</v>
      </c>
      <c r="EE15" s="41" t="e">
        <f t="shared" si="15"/>
        <v>#REF!</v>
      </c>
      <c r="EF15" s="41" t="e">
        <f t="shared" si="15"/>
        <v>#REF!</v>
      </c>
      <c r="EG15" s="41" t="e">
        <f t="shared" si="15"/>
        <v>#REF!</v>
      </c>
      <c r="EH15" s="41" t="e">
        <f t="shared" si="15"/>
        <v>#REF!</v>
      </c>
      <c r="EI15" s="41" t="e">
        <f t="shared" si="15"/>
        <v>#REF!</v>
      </c>
      <c r="EJ15" s="41" t="e">
        <f t="shared" si="15"/>
        <v>#REF!</v>
      </c>
      <c r="EK15" s="41" t="e">
        <f t="shared" si="15"/>
        <v>#REF!</v>
      </c>
      <c r="EL15" s="41" t="e">
        <f t="shared" si="15"/>
        <v>#REF!</v>
      </c>
      <c r="EM15" s="41" t="e">
        <f t="shared" si="15"/>
        <v>#REF!</v>
      </c>
      <c r="EN15" s="41" t="e">
        <f t="shared" si="15"/>
        <v>#REF!</v>
      </c>
      <c r="EO15" s="41" t="e">
        <f t="shared" si="15"/>
        <v>#REF!</v>
      </c>
      <c r="EP15" s="41" t="e">
        <f t="shared" si="15"/>
        <v>#REF!</v>
      </c>
      <c r="EQ15" s="41" t="e">
        <f t="shared" si="15"/>
        <v>#REF!</v>
      </c>
      <c r="ER15" s="41" t="e">
        <f t="shared" si="16"/>
        <v>#REF!</v>
      </c>
      <c r="ES15" s="41" t="e">
        <f t="shared" si="16"/>
        <v>#REF!</v>
      </c>
      <c r="ET15" s="41" t="e">
        <f t="shared" si="16"/>
        <v>#REF!</v>
      </c>
      <c r="EU15" s="41" t="e">
        <f t="shared" si="16"/>
        <v>#REF!</v>
      </c>
      <c r="EV15" s="41" t="e">
        <f t="shared" si="16"/>
        <v>#REF!</v>
      </c>
      <c r="EW15" s="41" t="e">
        <f t="shared" si="16"/>
        <v>#REF!</v>
      </c>
      <c r="EX15" s="41" t="e">
        <f t="shared" si="16"/>
        <v>#REF!</v>
      </c>
      <c r="EY15" s="41" t="e">
        <f t="shared" si="16"/>
        <v>#REF!</v>
      </c>
      <c r="EZ15" s="41" t="e">
        <f t="shared" si="16"/>
        <v>#REF!</v>
      </c>
      <c r="FA15" s="41" t="e">
        <f t="shared" si="16"/>
        <v>#REF!</v>
      </c>
      <c r="FB15" s="41" t="e">
        <f t="shared" si="16"/>
        <v>#REF!</v>
      </c>
      <c r="FC15" s="41" t="e">
        <f t="shared" si="16"/>
        <v>#REF!</v>
      </c>
      <c r="FD15" s="41" t="e">
        <f t="shared" si="16"/>
        <v>#REF!</v>
      </c>
      <c r="FE15" s="41" t="e">
        <f t="shared" si="16"/>
        <v>#REF!</v>
      </c>
      <c r="FF15" s="41" t="e">
        <f t="shared" si="16"/>
        <v>#REF!</v>
      </c>
      <c r="FG15" s="41" t="e">
        <f t="shared" si="16"/>
        <v>#REF!</v>
      </c>
      <c r="FH15" s="41" t="e">
        <f t="shared" si="17"/>
        <v>#REF!</v>
      </c>
      <c r="FI15" s="41" t="e">
        <f t="shared" si="17"/>
        <v>#REF!</v>
      </c>
      <c r="FJ15" s="41" t="e">
        <f t="shared" si="17"/>
        <v>#REF!</v>
      </c>
      <c r="FK15" s="41" t="e">
        <f t="shared" si="17"/>
        <v>#REF!</v>
      </c>
      <c r="FL15" s="41" t="e">
        <f t="shared" si="17"/>
        <v>#REF!</v>
      </c>
      <c r="FM15" s="41" t="e">
        <f t="shared" si="17"/>
        <v>#REF!</v>
      </c>
      <c r="FN15" s="41" t="e">
        <f t="shared" si="17"/>
        <v>#REF!</v>
      </c>
      <c r="FO15" s="41" t="e">
        <f t="shared" si="17"/>
        <v>#REF!</v>
      </c>
      <c r="FP15" s="41" t="e">
        <f t="shared" si="17"/>
        <v>#REF!</v>
      </c>
      <c r="FQ15" s="41" t="e">
        <f t="shared" si="17"/>
        <v>#REF!</v>
      </c>
      <c r="FR15" s="41" t="e">
        <f t="shared" si="17"/>
        <v>#REF!</v>
      </c>
      <c r="FS15" s="41" t="e">
        <f t="shared" si="17"/>
        <v>#REF!</v>
      </c>
      <c r="FT15" s="41" t="e">
        <f t="shared" si="17"/>
        <v>#REF!</v>
      </c>
      <c r="FU15" s="41" t="e">
        <f t="shared" si="17"/>
        <v>#REF!</v>
      </c>
      <c r="FV15" s="41" t="e">
        <f t="shared" si="17"/>
        <v>#REF!</v>
      </c>
      <c r="FW15" s="41" t="e">
        <f t="shared" si="17"/>
        <v>#REF!</v>
      </c>
      <c r="FX15" s="41" t="e">
        <f t="shared" si="18"/>
        <v>#REF!</v>
      </c>
      <c r="FY15" s="41" t="e">
        <f t="shared" si="18"/>
        <v>#REF!</v>
      </c>
      <c r="FZ15" s="41" t="e">
        <f t="shared" si="18"/>
        <v>#REF!</v>
      </c>
      <c r="GA15" s="41" t="e">
        <f t="shared" si="18"/>
        <v>#REF!</v>
      </c>
      <c r="GB15" s="41" t="e">
        <f t="shared" si="18"/>
        <v>#REF!</v>
      </c>
      <c r="GC15" s="41" t="e">
        <f t="shared" si="18"/>
        <v>#REF!</v>
      </c>
      <c r="GD15" s="41" t="e">
        <f t="shared" si="18"/>
        <v>#REF!</v>
      </c>
      <c r="GE15" s="41" t="e">
        <f t="shared" si="18"/>
        <v>#REF!</v>
      </c>
      <c r="GF15" s="41" t="e">
        <f t="shared" si="18"/>
        <v>#REF!</v>
      </c>
      <c r="GG15" s="41" t="e">
        <f t="shared" si="18"/>
        <v>#REF!</v>
      </c>
      <c r="GH15" s="41" t="e">
        <f t="shared" si="18"/>
        <v>#REF!</v>
      </c>
      <c r="GI15" s="41" t="e">
        <f t="shared" si="18"/>
        <v>#REF!</v>
      </c>
      <c r="GJ15" s="41" t="e">
        <f t="shared" si="18"/>
        <v>#REF!</v>
      </c>
      <c r="GK15" s="41" t="e">
        <f t="shared" si="18"/>
        <v>#REF!</v>
      </c>
      <c r="GL15" s="41" t="e">
        <f t="shared" si="18"/>
        <v>#REF!</v>
      </c>
      <c r="GM15" s="41" t="e">
        <f t="shared" si="18"/>
        <v>#REF!</v>
      </c>
      <c r="GN15" s="41" t="e">
        <f t="shared" si="19"/>
        <v>#REF!</v>
      </c>
      <c r="GO15" s="41" t="e">
        <f t="shared" si="19"/>
        <v>#REF!</v>
      </c>
      <c r="GP15" s="41" t="e">
        <f t="shared" si="19"/>
        <v>#REF!</v>
      </c>
      <c r="GQ15" s="41" t="e">
        <f t="shared" si="19"/>
        <v>#REF!</v>
      </c>
      <c r="GR15" s="41" t="e">
        <f t="shared" si="19"/>
        <v>#REF!</v>
      </c>
      <c r="GS15" s="41" t="e">
        <f t="shared" si="19"/>
        <v>#REF!</v>
      </c>
      <c r="GT15" s="41" t="e">
        <f t="shared" si="19"/>
        <v>#REF!</v>
      </c>
      <c r="GU15" s="41" t="e">
        <f t="shared" si="19"/>
        <v>#REF!</v>
      </c>
      <c r="GV15" s="41" t="e">
        <f t="shared" si="19"/>
        <v>#REF!</v>
      </c>
      <c r="GW15" s="41" t="e">
        <f t="shared" si="19"/>
        <v>#REF!</v>
      </c>
      <c r="GX15" s="41" t="e">
        <f t="shared" si="19"/>
        <v>#REF!</v>
      </c>
      <c r="GY15" s="41" t="e">
        <f t="shared" si="19"/>
        <v>#REF!</v>
      </c>
      <c r="GZ15" s="41" t="e">
        <f t="shared" si="19"/>
        <v>#REF!</v>
      </c>
      <c r="HA15" s="41" t="e">
        <f t="shared" si="19"/>
        <v>#REF!</v>
      </c>
      <c r="HB15" s="41" t="e">
        <f t="shared" si="19"/>
        <v>#REF!</v>
      </c>
      <c r="HC15" s="41" t="e">
        <f t="shared" si="19"/>
        <v>#REF!</v>
      </c>
      <c r="HD15" s="41" t="e">
        <f t="shared" si="20"/>
        <v>#REF!</v>
      </c>
      <c r="HE15" s="41" t="e">
        <f t="shared" si="20"/>
        <v>#REF!</v>
      </c>
      <c r="HF15" s="41" t="e">
        <f t="shared" si="20"/>
        <v>#REF!</v>
      </c>
      <c r="HG15" s="41" t="e">
        <f t="shared" si="20"/>
        <v>#REF!</v>
      </c>
      <c r="HH15" s="41" t="e">
        <f t="shared" si="20"/>
        <v>#REF!</v>
      </c>
      <c r="HI15" s="41" t="e">
        <f t="shared" si="20"/>
        <v>#REF!</v>
      </c>
      <c r="HJ15" s="41" t="e">
        <f t="shared" si="20"/>
        <v>#REF!</v>
      </c>
    </row>
    <row r="16" spans="1:218" ht="14.4" x14ac:dyDescent="0.3">
      <c r="A16" s="42">
        <v>13</v>
      </c>
      <c r="B16" s="43" t="e">
        <f>'CMM1 - AUX CALC'!$N$67</f>
        <v>#REF!</v>
      </c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 t="e">
        <f>$B16/(_xlfn.SINGLE(PrazoConcessao)*12-O$3+1)</f>
        <v>#REF!</v>
      </c>
      <c r="P16" s="41" t="e">
        <f t="shared" si="7"/>
        <v>#REF!</v>
      </c>
      <c r="Q16" s="41" t="e">
        <f t="shared" si="7"/>
        <v>#REF!</v>
      </c>
      <c r="R16" s="41" t="e">
        <f t="shared" si="7"/>
        <v>#REF!</v>
      </c>
      <c r="S16" s="41" t="e">
        <f t="shared" si="7"/>
        <v>#REF!</v>
      </c>
      <c r="T16" s="41" t="e">
        <f t="shared" si="8"/>
        <v>#REF!</v>
      </c>
      <c r="U16" s="41" t="e">
        <f t="shared" si="8"/>
        <v>#REF!</v>
      </c>
      <c r="V16" s="41" t="e">
        <f t="shared" si="8"/>
        <v>#REF!</v>
      </c>
      <c r="W16" s="41" t="e">
        <f t="shared" si="8"/>
        <v>#REF!</v>
      </c>
      <c r="X16" s="41" t="e">
        <f t="shared" si="8"/>
        <v>#REF!</v>
      </c>
      <c r="Y16" s="41" t="e">
        <f t="shared" si="8"/>
        <v>#REF!</v>
      </c>
      <c r="Z16" s="41" t="e">
        <f t="shared" si="8"/>
        <v>#REF!</v>
      </c>
      <c r="AA16" s="41" t="e">
        <f t="shared" si="8"/>
        <v>#REF!</v>
      </c>
      <c r="AB16" s="41" t="e">
        <f t="shared" si="8"/>
        <v>#REF!</v>
      </c>
      <c r="AC16" s="41" t="e">
        <f t="shared" si="8"/>
        <v>#REF!</v>
      </c>
      <c r="AD16" s="41" t="e">
        <f t="shared" si="8"/>
        <v>#REF!</v>
      </c>
      <c r="AE16" s="41" t="e">
        <f t="shared" si="8"/>
        <v>#REF!</v>
      </c>
      <c r="AF16" s="41" t="e">
        <f t="shared" si="8"/>
        <v>#REF!</v>
      </c>
      <c r="AG16" s="41" t="e">
        <f t="shared" si="8"/>
        <v>#REF!</v>
      </c>
      <c r="AH16" s="41" t="e">
        <f t="shared" si="8"/>
        <v>#REF!</v>
      </c>
      <c r="AI16" s="41" t="e">
        <f t="shared" si="8"/>
        <v>#REF!</v>
      </c>
      <c r="AJ16" s="41" t="e">
        <f t="shared" si="9"/>
        <v>#REF!</v>
      </c>
      <c r="AK16" s="41" t="e">
        <f t="shared" si="9"/>
        <v>#REF!</v>
      </c>
      <c r="AL16" s="41" t="e">
        <f t="shared" si="9"/>
        <v>#REF!</v>
      </c>
      <c r="AM16" s="41" t="e">
        <f t="shared" si="9"/>
        <v>#REF!</v>
      </c>
      <c r="AN16" s="41" t="e">
        <f t="shared" si="9"/>
        <v>#REF!</v>
      </c>
      <c r="AO16" s="41" t="e">
        <f t="shared" si="9"/>
        <v>#REF!</v>
      </c>
      <c r="AP16" s="41" t="e">
        <f t="shared" si="9"/>
        <v>#REF!</v>
      </c>
      <c r="AQ16" s="41" t="e">
        <f t="shared" si="9"/>
        <v>#REF!</v>
      </c>
      <c r="AR16" s="41" t="e">
        <f t="shared" si="9"/>
        <v>#REF!</v>
      </c>
      <c r="AS16" s="41" t="e">
        <f t="shared" si="9"/>
        <v>#REF!</v>
      </c>
      <c r="AT16" s="41" t="e">
        <f t="shared" si="9"/>
        <v>#REF!</v>
      </c>
      <c r="AU16" s="41" t="e">
        <f t="shared" si="9"/>
        <v>#REF!</v>
      </c>
      <c r="AV16" s="41" t="e">
        <f t="shared" si="9"/>
        <v>#REF!</v>
      </c>
      <c r="AW16" s="41" t="e">
        <f t="shared" si="9"/>
        <v>#REF!</v>
      </c>
      <c r="AX16" s="41" t="e">
        <f t="shared" si="9"/>
        <v>#REF!</v>
      </c>
      <c r="AY16" s="41" t="e">
        <f t="shared" si="9"/>
        <v>#REF!</v>
      </c>
      <c r="AZ16" s="41" t="e">
        <f t="shared" si="10"/>
        <v>#REF!</v>
      </c>
      <c r="BA16" s="41" t="e">
        <f t="shared" si="10"/>
        <v>#REF!</v>
      </c>
      <c r="BB16" s="41" t="e">
        <f t="shared" si="10"/>
        <v>#REF!</v>
      </c>
      <c r="BC16" s="41" t="e">
        <f t="shared" si="10"/>
        <v>#REF!</v>
      </c>
      <c r="BD16" s="41" t="e">
        <f t="shared" si="10"/>
        <v>#REF!</v>
      </c>
      <c r="BE16" s="41" t="e">
        <f t="shared" si="10"/>
        <v>#REF!</v>
      </c>
      <c r="BF16" s="41" t="e">
        <f t="shared" si="10"/>
        <v>#REF!</v>
      </c>
      <c r="BG16" s="41" t="e">
        <f t="shared" si="10"/>
        <v>#REF!</v>
      </c>
      <c r="BH16" s="41" t="e">
        <f t="shared" si="10"/>
        <v>#REF!</v>
      </c>
      <c r="BI16" s="41" t="e">
        <f t="shared" si="10"/>
        <v>#REF!</v>
      </c>
      <c r="BJ16" s="41" t="e">
        <f t="shared" si="10"/>
        <v>#REF!</v>
      </c>
      <c r="BK16" s="41" t="e">
        <f t="shared" si="10"/>
        <v>#REF!</v>
      </c>
      <c r="BL16" s="41" t="e">
        <f t="shared" si="10"/>
        <v>#REF!</v>
      </c>
      <c r="BM16" s="41" t="e">
        <f t="shared" si="10"/>
        <v>#REF!</v>
      </c>
      <c r="BN16" s="41" t="e">
        <f t="shared" si="10"/>
        <v>#REF!</v>
      </c>
      <c r="BO16" s="41" t="e">
        <f t="shared" si="10"/>
        <v>#REF!</v>
      </c>
      <c r="BP16" s="41" t="e">
        <f t="shared" si="11"/>
        <v>#REF!</v>
      </c>
      <c r="BQ16" s="41" t="e">
        <f t="shared" si="11"/>
        <v>#REF!</v>
      </c>
      <c r="BR16" s="41" t="e">
        <f t="shared" si="11"/>
        <v>#REF!</v>
      </c>
      <c r="BS16" s="41" t="e">
        <f t="shared" si="11"/>
        <v>#REF!</v>
      </c>
      <c r="BT16" s="41" t="e">
        <f t="shared" si="11"/>
        <v>#REF!</v>
      </c>
      <c r="BU16" s="41" t="e">
        <f t="shared" si="11"/>
        <v>#REF!</v>
      </c>
      <c r="BV16" s="41" t="e">
        <f t="shared" si="11"/>
        <v>#REF!</v>
      </c>
      <c r="BW16" s="41" t="e">
        <f t="shared" si="11"/>
        <v>#REF!</v>
      </c>
      <c r="BX16" s="41" t="e">
        <f t="shared" si="11"/>
        <v>#REF!</v>
      </c>
      <c r="BY16" s="41" t="e">
        <f t="shared" si="11"/>
        <v>#REF!</v>
      </c>
      <c r="BZ16" s="41" t="e">
        <f t="shared" si="11"/>
        <v>#REF!</v>
      </c>
      <c r="CA16" s="41" t="e">
        <f t="shared" si="11"/>
        <v>#REF!</v>
      </c>
      <c r="CB16" s="41" t="e">
        <f t="shared" si="11"/>
        <v>#REF!</v>
      </c>
      <c r="CC16" s="41" t="e">
        <f t="shared" si="11"/>
        <v>#REF!</v>
      </c>
      <c r="CD16" s="41" t="e">
        <f t="shared" si="11"/>
        <v>#REF!</v>
      </c>
      <c r="CE16" s="41" t="e">
        <f t="shared" si="11"/>
        <v>#REF!</v>
      </c>
      <c r="CF16" s="41" t="e">
        <f t="shared" si="12"/>
        <v>#REF!</v>
      </c>
      <c r="CG16" s="41" t="e">
        <f t="shared" si="12"/>
        <v>#REF!</v>
      </c>
      <c r="CH16" s="41" t="e">
        <f t="shared" si="12"/>
        <v>#REF!</v>
      </c>
      <c r="CI16" s="41" t="e">
        <f t="shared" si="12"/>
        <v>#REF!</v>
      </c>
      <c r="CJ16" s="41" t="e">
        <f t="shared" si="12"/>
        <v>#REF!</v>
      </c>
      <c r="CK16" s="41" t="e">
        <f t="shared" si="12"/>
        <v>#REF!</v>
      </c>
      <c r="CL16" s="41" t="e">
        <f t="shared" si="12"/>
        <v>#REF!</v>
      </c>
      <c r="CM16" s="41" t="e">
        <f t="shared" si="12"/>
        <v>#REF!</v>
      </c>
      <c r="CN16" s="41" t="e">
        <f t="shared" si="12"/>
        <v>#REF!</v>
      </c>
      <c r="CO16" s="41" t="e">
        <f t="shared" si="12"/>
        <v>#REF!</v>
      </c>
      <c r="CP16" s="41" t="e">
        <f t="shared" si="12"/>
        <v>#REF!</v>
      </c>
      <c r="CQ16" s="41" t="e">
        <f t="shared" si="12"/>
        <v>#REF!</v>
      </c>
      <c r="CR16" s="41" t="e">
        <f t="shared" si="12"/>
        <v>#REF!</v>
      </c>
      <c r="CS16" s="41" t="e">
        <f t="shared" si="12"/>
        <v>#REF!</v>
      </c>
      <c r="CT16" s="41" t="e">
        <f t="shared" si="12"/>
        <v>#REF!</v>
      </c>
      <c r="CU16" s="41" t="e">
        <f t="shared" si="12"/>
        <v>#REF!</v>
      </c>
      <c r="CV16" s="41" t="e">
        <f t="shared" si="13"/>
        <v>#REF!</v>
      </c>
      <c r="CW16" s="41" t="e">
        <f t="shared" si="13"/>
        <v>#REF!</v>
      </c>
      <c r="CX16" s="41" t="e">
        <f t="shared" si="13"/>
        <v>#REF!</v>
      </c>
      <c r="CY16" s="41" t="e">
        <f t="shared" si="13"/>
        <v>#REF!</v>
      </c>
      <c r="CZ16" s="41" t="e">
        <f t="shared" si="13"/>
        <v>#REF!</v>
      </c>
      <c r="DA16" s="41" t="e">
        <f t="shared" si="13"/>
        <v>#REF!</v>
      </c>
      <c r="DB16" s="41" t="e">
        <f t="shared" si="13"/>
        <v>#REF!</v>
      </c>
      <c r="DC16" s="41" t="e">
        <f t="shared" si="13"/>
        <v>#REF!</v>
      </c>
      <c r="DD16" s="41" t="e">
        <f t="shared" si="13"/>
        <v>#REF!</v>
      </c>
      <c r="DE16" s="41" t="e">
        <f t="shared" si="13"/>
        <v>#REF!</v>
      </c>
      <c r="DF16" s="41" t="e">
        <f t="shared" si="13"/>
        <v>#REF!</v>
      </c>
      <c r="DG16" s="41" t="e">
        <f t="shared" si="13"/>
        <v>#REF!</v>
      </c>
      <c r="DH16" s="41" t="e">
        <f t="shared" si="13"/>
        <v>#REF!</v>
      </c>
      <c r="DI16" s="41" t="e">
        <f t="shared" si="13"/>
        <v>#REF!</v>
      </c>
      <c r="DJ16" s="41" t="e">
        <f t="shared" si="13"/>
        <v>#REF!</v>
      </c>
      <c r="DK16" s="41" t="e">
        <f t="shared" si="13"/>
        <v>#REF!</v>
      </c>
      <c r="DL16" s="41" t="e">
        <f t="shared" si="14"/>
        <v>#REF!</v>
      </c>
      <c r="DM16" s="41" t="e">
        <f t="shared" si="14"/>
        <v>#REF!</v>
      </c>
      <c r="DN16" s="41" t="e">
        <f t="shared" si="14"/>
        <v>#REF!</v>
      </c>
      <c r="DO16" s="41" t="e">
        <f t="shared" si="14"/>
        <v>#REF!</v>
      </c>
      <c r="DP16" s="41" t="e">
        <f t="shared" si="14"/>
        <v>#REF!</v>
      </c>
      <c r="DQ16" s="41" t="e">
        <f t="shared" si="14"/>
        <v>#REF!</v>
      </c>
      <c r="DR16" s="41" t="e">
        <f t="shared" si="14"/>
        <v>#REF!</v>
      </c>
      <c r="DS16" s="41" t="e">
        <f t="shared" si="14"/>
        <v>#REF!</v>
      </c>
      <c r="DT16" s="41" t="e">
        <f t="shared" si="14"/>
        <v>#REF!</v>
      </c>
      <c r="DU16" s="41" t="e">
        <f t="shared" si="14"/>
        <v>#REF!</v>
      </c>
      <c r="DV16" s="41" t="e">
        <f t="shared" si="14"/>
        <v>#REF!</v>
      </c>
      <c r="DW16" s="41" t="e">
        <f t="shared" si="14"/>
        <v>#REF!</v>
      </c>
      <c r="DX16" s="41" t="e">
        <f t="shared" si="14"/>
        <v>#REF!</v>
      </c>
      <c r="DY16" s="41" t="e">
        <f t="shared" si="14"/>
        <v>#REF!</v>
      </c>
      <c r="DZ16" s="41" t="e">
        <f t="shared" si="14"/>
        <v>#REF!</v>
      </c>
      <c r="EA16" s="41" t="e">
        <f t="shared" si="14"/>
        <v>#REF!</v>
      </c>
      <c r="EB16" s="41" t="e">
        <f t="shared" si="15"/>
        <v>#REF!</v>
      </c>
      <c r="EC16" s="41" t="e">
        <f t="shared" si="15"/>
        <v>#REF!</v>
      </c>
      <c r="ED16" s="41" t="e">
        <f t="shared" si="15"/>
        <v>#REF!</v>
      </c>
      <c r="EE16" s="41" t="e">
        <f t="shared" si="15"/>
        <v>#REF!</v>
      </c>
      <c r="EF16" s="41" t="e">
        <f t="shared" si="15"/>
        <v>#REF!</v>
      </c>
      <c r="EG16" s="41" t="e">
        <f t="shared" si="15"/>
        <v>#REF!</v>
      </c>
      <c r="EH16" s="41" t="e">
        <f t="shared" si="15"/>
        <v>#REF!</v>
      </c>
      <c r="EI16" s="41" t="e">
        <f t="shared" si="15"/>
        <v>#REF!</v>
      </c>
      <c r="EJ16" s="41" t="e">
        <f t="shared" si="15"/>
        <v>#REF!</v>
      </c>
      <c r="EK16" s="41" t="e">
        <f t="shared" si="15"/>
        <v>#REF!</v>
      </c>
      <c r="EL16" s="41" t="e">
        <f t="shared" si="15"/>
        <v>#REF!</v>
      </c>
      <c r="EM16" s="41" t="e">
        <f t="shared" si="15"/>
        <v>#REF!</v>
      </c>
      <c r="EN16" s="41" t="e">
        <f t="shared" si="15"/>
        <v>#REF!</v>
      </c>
      <c r="EO16" s="41" t="e">
        <f t="shared" si="15"/>
        <v>#REF!</v>
      </c>
      <c r="EP16" s="41" t="e">
        <f t="shared" si="15"/>
        <v>#REF!</v>
      </c>
      <c r="EQ16" s="41" t="e">
        <f t="shared" si="15"/>
        <v>#REF!</v>
      </c>
      <c r="ER16" s="41" t="e">
        <f t="shared" si="16"/>
        <v>#REF!</v>
      </c>
      <c r="ES16" s="41" t="e">
        <f t="shared" si="16"/>
        <v>#REF!</v>
      </c>
      <c r="ET16" s="41" t="e">
        <f t="shared" si="16"/>
        <v>#REF!</v>
      </c>
      <c r="EU16" s="41" t="e">
        <f t="shared" si="16"/>
        <v>#REF!</v>
      </c>
      <c r="EV16" s="41" t="e">
        <f t="shared" si="16"/>
        <v>#REF!</v>
      </c>
      <c r="EW16" s="41" t="e">
        <f t="shared" si="16"/>
        <v>#REF!</v>
      </c>
      <c r="EX16" s="41" t="e">
        <f t="shared" si="16"/>
        <v>#REF!</v>
      </c>
      <c r="EY16" s="41" t="e">
        <f t="shared" si="16"/>
        <v>#REF!</v>
      </c>
      <c r="EZ16" s="41" t="e">
        <f t="shared" si="16"/>
        <v>#REF!</v>
      </c>
      <c r="FA16" s="41" t="e">
        <f t="shared" si="16"/>
        <v>#REF!</v>
      </c>
      <c r="FB16" s="41" t="e">
        <f t="shared" si="16"/>
        <v>#REF!</v>
      </c>
      <c r="FC16" s="41" t="e">
        <f t="shared" si="16"/>
        <v>#REF!</v>
      </c>
      <c r="FD16" s="41" t="e">
        <f t="shared" si="16"/>
        <v>#REF!</v>
      </c>
      <c r="FE16" s="41" t="e">
        <f t="shared" si="16"/>
        <v>#REF!</v>
      </c>
      <c r="FF16" s="41" t="e">
        <f t="shared" si="16"/>
        <v>#REF!</v>
      </c>
      <c r="FG16" s="41" t="e">
        <f t="shared" si="16"/>
        <v>#REF!</v>
      </c>
      <c r="FH16" s="41" t="e">
        <f t="shared" si="17"/>
        <v>#REF!</v>
      </c>
      <c r="FI16" s="41" t="e">
        <f t="shared" si="17"/>
        <v>#REF!</v>
      </c>
      <c r="FJ16" s="41" t="e">
        <f t="shared" si="17"/>
        <v>#REF!</v>
      </c>
      <c r="FK16" s="41" t="e">
        <f t="shared" si="17"/>
        <v>#REF!</v>
      </c>
      <c r="FL16" s="41" t="e">
        <f t="shared" si="17"/>
        <v>#REF!</v>
      </c>
      <c r="FM16" s="41" t="e">
        <f t="shared" si="17"/>
        <v>#REF!</v>
      </c>
      <c r="FN16" s="41" t="e">
        <f t="shared" si="17"/>
        <v>#REF!</v>
      </c>
      <c r="FO16" s="41" t="e">
        <f t="shared" si="17"/>
        <v>#REF!</v>
      </c>
      <c r="FP16" s="41" t="e">
        <f t="shared" si="17"/>
        <v>#REF!</v>
      </c>
      <c r="FQ16" s="41" t="e">
        <f t="shared" si="17"/>
        <v>#REF!</v>
      </c>
      <c r="FR16" s="41" t="e">
        <f t="shared" si="17"/>
        <v>#REF!</v>
      </c>
      <c r="FS16" s="41" t="e">
        <f t="shared" si="17"/>
        <v>#REF!</v>
      </c>
      <c r="FT16" s="41" t="e">
        <f t="shared" si="17"/>
        <v>#REF!</v>
      </c>
      <c r="FU16" s="41" t="e">
        <f t="shared" si="17"/>
        <v>#REF!</v>
      </c>
      <c r="FV16" s="41" t="e">
        <f t="shared" si="17"/>
        <v>#REF!</v>
      </c>
      <c r="FW16" s="41" t="e">
        <f t="shared" si="17"/>
        <v>#REF!</v>
      </c>
      <c r="FX16" s="41" t="e">
        <f t="shared" si="18"/>
        <v>#REF!</v>
      </c>
      <c r="FY16" s="41" t="e">
        <f t="shared" si="18"/>
        <v>#REF!</v>
      </c>
      <c r="FZ16" s="41" t="e">
        <f t="shared" si="18"/>
        <v>#REF!</v>
      </c>
      <c r="GA16" s="41" t="e">
        <f t="shared" si="18"/>
        <v>#REF!</v>
      </c>
      <c r="GB16" s="41" t="e">
        <f t="shared" si="18"/>
        <v>#REF!</v>
      </c>
      <c r="GC16" s="41" t="e">
        <f t="shared" si="18"/>
        <v>#REF!</v>
      </c>
      <c r="GD16" s="41" t="e">
        <f t="shared" si="18"/>
        <v>#REF!</v>
      </c>
      <c r="GE16" s="41" t="e">
        <f t="shared" si="18"/>
        <v>#REF!</v>
      </c>
      <c r="GF16" s="41" t="e">
        <f t="shared" si="18"/>
        <v>#REF!</v>
      </c>
      <c r="GG16" s="41" t="e">
        <f t="shared" si="18"/>
        <v>#REF!</v>
      </c>
      <c r="GH16" s="41" t="e">
        <f t="shared" si="18"/>
        <v>#REF!</v>
      </c>
      <c r="GI16" s="41" t="e">
        <f t="shared" si="18"/>
        <v>#REF!</v>
      </c>
      <c r="GJ16" s="41" t="e">
        <f t="shared" si="18"/>
        <v>#REF!</v>
      </c>
      <c r="GK16" s="41" t="e">
        <f t="shared" si="18"/>
        <v>#REF!</v>
      </c>
      <c r="GL16" s="41" t="e">
        <f t="shared" si="18"/>
        <v>#REF!</v>
      </c>
      <c r="GM16" s="41" t="e">
        <f t="shared" si="18"/>
        <v>#REF!</v>
      </c>
      <c r="GN16" s="41" t="e">
        <f t="shared" si="19"/>
        <v>#REF!</v>
      </c>
      <c r="GO16" s="41" t="e">
        <f t="shared" si="19"/>
        <v>#REF!</v>
      </c>
      <c r="GP16" s="41" t="e">
        <f t="shared" si="19"/>
        <v>#REF!</v>
      </c>
      <c r="GQ16" s="41" t="e">
        <f t="shared" si="19"/>
        <v>#REF!</v>
      </c>
      <c r="GR16" s="41" t="e">
        <f t="shared" si="19"/>
        <v>#REF!</v>
      </c>
      <c r="GS16" s="41" t="e">
        <f t="shared" si="19"/>
        <v>#REF!</v>
      </c>
      <c r="GT16" s="41" t="e">
        <f t="shared" si="19"/>
        <v>#REF!</v>
      </c>
      <c r="GU16" s="41" t="e">
        <f t="shared" si="19"/>
        <v>#REF!</v>
      </c>
      <c r="GV16" s="41" t="e">
        <f t="shared" si="19"/>
        <v>#REF!</v>
      </c>
      <c r="GW16" s="41" t="e">
        <f t="shared" si="19"/>
        <v>#REF!</v>
      </c>
      <c r="GX16" s="41" t="e">
        <f t="shared" si="19"/>
        <v>#REF!</v>
      </c>
      <c r="GY16" s="41" t="e">
        <f t="shared" si="19"/>
        <v>#REF!</v>
      </c>
      <c r="GZ16" s="41" t="e">
        <f t="shared" si="19"/>
        <v>#REF!</v>
      </c>
      <c r="HA16" s="41" t="e">
        <f t="shared" si="19"/>
        <v>#REF!</v>
      </c>
      <c r="HB16" s="41" t="e">
        <f t="shared" si="19"/>
        <v>#REF!</v>
      </c>
      <c r="HC16" s="41" t="e">
        <f t="shared" si="19"/>
        <v>#REF!</v>
      </c>
      <c r="HD16" s="41" t="e">
        <f t="shared" si="20"/>
        <v>#REF!</v>
      </c>
      <c r="HE16" s="41" t="e">
        <f t="shared" si="20"/>
        <v>#REF!</v>
      </c>
      <c r="HF16" s="41" t="e">
        <f t="shared" si="20"/>
        <v>#REF!</v>
      </c>
      <c r="HG16" s="41" t="e">
        <f t="shared" si="20"/>
        <v>#REF!</v>
      </c>
      <c r="HH16" s="41" t="e">
        <f t="shared" si="20"/>
        <v>#REF!</v>
      </c>
      <c r="HI16" s="41" t="e">
        <f t="shared" si="20"/>
        <v>#REF!</v>
      </c>
      <c r="HJ16" s="41" t="e">
        <f t="shared" si="20"/>
        <v>#REF!</v>
      </c>
    </row>
    <row r="17" spans="1:218" ht="14.4" x14ac:dyDescent="0.3">
      <c r="A17" s="42">
        <v>14</v>
      </c>
      <c r="B17" s="43" t="e">
        <f>'CMM1 - AUX CALC'!$O$67</f>
        <v>#REF!</v>
      </c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 t="e">
        <f>$B17/(_xlfn.SINGLE(PrazoConcessao)*12-P$3+1)</f>
        <v>#REF!</v>
      </c>
      <c r="Q17" s="41" t="e">
        <f t="shared" si="7"/>
        <v>#REF!</v>
      </c>
      <c r="R17" s="41" t="e">
        <f t="shared" si="7"/>
        <v>#REF!</v>
      </c>
      <c r="S17" s="41" t="e">
        <f t="shared" si="7"/>
        <v>#REF!</v>
      </c>
      <c r="T17" s="41" t="e">
        <f t="shared" si="8"/>
        <v>#REF!</v>
      </c>
      <c r="U17" s="41" t="e">
        <f t="shared" si="8"/>
        <v>#REF!</v>
      </c>
      <c r="V17" s="41" t="e">
        <f t="shared" si="8"/>
        <v>#REF!</v>
      </c>
      <c r="W17" s="41" t="e">
        <f t="shared" si="8"/>
        <v>#REF!</v>
      </c>
      <c r="X17" s="41" t="e">
        <f t="shared" si="8"/>
        <v>#REF!</v>
      </c>
      <c r="Y17" s="41" t="e">
        <f t="shared" si="8"/>
        <v>#REF!</v>
      </c>
      <c r="Z17" s="41" t="e">
        <f t="shared" si="8"/>
        <v>#REF!</v>
      </c>
      <c r="AA17" s="41" t="e">
        <f t="shared" si="8"/>
        <v>#REF!</v>
      </c>
      <c r="AB17" s="41" t="e">
        <f t="shared" si="8"/>
        <v>#REF!</v>
      </c>
      <c r="AC17" s="41" t="e">
        <f t="shared" si="8"/>
        <v>#REF!</v>
      </c>
      <c r="AD17" s="41" t="e">
        <f t="shared" si="8"/>
        <v>#REF!</v>
      </c>
      <c r="AE17" s="41" t="e">
        <f t="shared" si="8"/>
        <v>#REF!</v>
      </c>
      <c r="AF17" s="41" t="e">
        <f t="shared" si="8"/>
        <v>#REF!</v>
      </c>
      <c r="AG17" s="41" t="e">
        <f t="shared" si="8"/>
        <v>#REF!</v>
      </c>
      <c r="AH17" s="41" t="e">
        <f t="shared" si="8"/>
        <v>#REF!</v>
      </c>
      <c r="AI17" s="41" t="e">
        <f t="shared" si="8"/>
        <v>#REF!</v>
      </c>
      <c r="AJ17" s="41" t="e">
        <f t="shared" si="9"/>
        <v>#REF!</v>
      </c>
      <c r="AK17" s="41" t="e">
        <f t="shared" si="9"/>
        <v>#REF!</v>
      </c>
      <c r="AL17" s="41" t="e">
        <f t="shared" si="9"/>
        <v>#REF!</v>
      </c>
      <c r="AM17" s="41" t="e">
        <f t="shared" si="9"/>
        <v>#REF!</v>
      </c>
      <c r="AN17" s="41" t="e">
        <f t="shared" si="9"/>
        <v>#REF!</v>
      </c>
      <c r="AO17" s="41" t="e">
        <f t="shared" si="9"/>
        <v>#REF!</v>
      </c>
      <c r="AP17" s="41" t="e">
        <f t="shared" si="9"/>
        <v>#REF!</v>
      </c>
      <c r="AQ17" s="41" t="e">
        <f t="shared" si="9"/>
        <v>#REF!</v>
      </c>
      <c r="AR17" s="41" t="e">
        <f t="shared" si="9"/>
        <v>#REF!</v>
      </c>
      <c r="AS17" s="41" t="e">
        <f t="shared" si="9"/>
        <v>#REF!</v>
      </c>
      <c r="AT17" s="41" t="e">
        <f t="shared" si="9"/>
        <v>#REF!</v>
      </c>
      <c r="AU17" s="41" t="e">
        <f t="shared" si="9"/>
        <v>#REF!</v>
      </c>
      <c r="AV17" s="41" t="e">
        <f t="shared" si="9"/>
        <v>#REF!</v>
      </c>
      <c r="AW17" s="41" t="e">
        <f t="shared" si="9"/>
        <v>#REF!</v>
      </c>
      <c r="AX17" s="41" t="e">
        <f t="shared" si="9"/>
        <v>#REF!</v>
      </c>
      <c r="AY17" s="41" t="e">
        <f t="shared" si="9"/>
        <v>#REF!</v>
      </c>
      <c r="AZ17" s="41" t="e">
        <f t="shared" si="10"/>
        <v>#REF!</v>
      </c>
      <c r="BA17" s="41" t="e">
        <f t="shared" si="10"/>
        <v>#REF!</v>
      </c>
      <c r="BB17" s="41" t="e">
        <f t="shared" si="10"/>
        <v>#REF!</v>
      </c>
      <c r="BC17" s="41" t="e">
        <f t="shared" si="10"/>
        <v>#REF!</v>
      </c>
      <c r="BD17" s="41" t="e">
        <f t="shared" si="10"/>
        <v>#REF!</v>
      </c>
      <c r="BE17" s="41" t="e">
        <f t="shared" si="10"/>
        <v>#REF!</v>
      </c>
      <c r="BF17" s="41" t="e">
        <f t="shared" si="10"/>
        <v>#REF!</v>
      </c>
      <c r="BG17" s="41" t="e">
        <f t="shared" si="10"/>
        <v>#REF!</v>
      </c>
      <c r="BH17" s="41" t="e">
        <f t="shared" si="10"/>
        <v>#REF!</v>
      </c>
      <c r="BI17" s="41" t="e">
        <f t="shared" si="10"/>
        <v>#REF!</v>
      </c>
      <c r="BJ17" s="41" t="e">
        <f t="shared" si="10"/>
        <v>#REF!</v>
      </c>
      <c r="BK17" s="41" t="e">
        <f t="shared" si="10"/>
        <v>#REF!</v>
      </c>
      <c r="BL17" s="41" t="e">
        <f t="shared" si="10"/>
        <v>#REF!</v>
      </c>
      <c r="BM17" s="41" t="e">
        <f t="shared" si="10"/>
        <v>#REF!</v>
      </c>
      <c r="BN17" s="41" t="e">
        <f t="shared" si="10"/>
        <v>#REF!</v>
      </c>
      <c r="BO17" s="41" t="e">
        <f t="shared" si="10"/>
        <v>#REF!</v>
      </c>
      <c r="BP17" s="41" t="e">
        <f t="shared" si="11"/>
        <v>#REF!</v>
      </c>
      <c r="BQ17" s="41" t="e">
        <f t="shared" si="11"/>
        <v>#REF!</v>
      </c>
      <c r="BR17" s="41" t="e">
        <f t="shared" si="11"/>
        <v>#REF!</v>
      </c>
      <c r="BS17" s="41" t="e">
        <f t="shared" si="11"/>
        <v>#REF!</v>
      </c>
      <c r="BT17" s="41" t="e">
        <f t="shared" si="11"/>
        <v>#REF!</v>
      </c>
      <c r="BU17" s="41" t="e">
        <f t="shared" si="11"/>
        <v>#REF!</v>
      </c>
      <c r="BV17" s="41" t="e">
        <f t="shared" si="11"/>
        <v>#REF!</v>
      </c>
      <c r="BW17" s="41" t="e">
        <f t="shared" si="11"/>
        <v>#REF!</v>
      </c>
      <c r="BX17" s="41" t="e">
        <f t="shared" si="11"/>
        <v>#REF!</v>
      </c>
      <c r="BY17" s="41" t="e">
        <f t="shared" si="11"/>
        <v>#REF!</v>
      </c>
      <c r="BZ17" s="41" t="e">
        <f t="shared" si="11"/>
        <v>#REF!</v>
      </c>
      <c r="CA17" s="41" t="e">
        <f t="shared" si="11"/>
        <v>#REF!</v>
      </c>
      <c r="CB17" s="41" t="e">
        <f t="shared" si="11"/>
        <v>#REF!</v>
      </c>
      <c r="CC17" s="41" t="e">
        <f t="shared" si="11"/>
        <v>#REF!</v>
      </c>
      <c r="CD17" s="41" t="e">
        <f t="shared" si="11"/>
        <v>#REF!</v>
      </c>
      <c r="CE17" s="41" t="e">
        <f t="shared" si="11"/>
        <v>#REF!</v>
      </c>
      <c r="CF17" s="41" t="e">
        <f t="shared" si="12"/>
        <v>#REF!</v>
      </c>
      <c r="CG17" s="41" t="e">
        <f t="shared" si="12"/>
        <v>#REF!</v>
      </c>
      <c r="CH17" s="41" t="e">
        <f t="shared" si="12"/>
        <v>#REF!</v>
      </c>
      <c r="CI17" s="41" t="e">
        <f t="shared" si="12"/>
        <v>#REF!</v>
      </c>
      <c r="CJ17" s="41" t="e">
        <f t="shared" si="12"/>
        <v>#REF!</v>
      </c>
      <c r="CK17" s="41" t="e">
        <f t="shared" si="12"/>
        <v>#REF!</v>
      </c>
      <c r="CL17" s="41" t="e">
        <f t="shared" si="12"/>
        <v>#REF!</v>
      </c>
      <c r="CM17" s="41" t="e">
        <f t="shared" si="12"/>
        <v>#REF!</v>
      </c>
      <c r="CN17" s="41" t="e">
        <f t="shared" si="12"/>
        <v>#REF!</v>
      </c>
      <c r="CO17" s="41" t="e">
        <f t="shared" si="12"/>
        <v>#REF!</v>
      </c>
      <c r="CP17" s="41" t="e">
        <f t="shared" si="12"/>
        <v>#REF!</v>
      </c>
      <c r="CQ17" s="41" t="e">
        <f t="shared" si="12"/>
        <v>#REF!</v>
      </c>
      <c r="CR17" s="41" t="e">
        <f t="shared" si="12"/>
        <v>#REF!</v>
      </c>
      <c r="CS17" s="41" t="e">
        <f t="shared" si="12"/>
        <v>#REF!</v>
      </c>
      <c r="CT17" s="41" t="e">
        <f t="shared" si="12"/>
        <v>#REF!</v>
      </c>
      <c r="CU17" s="41" t="e">
        <f t="shared" si="12"/>
        <v>#REF!</v>
      </c>
      <c r="CV17" s="41" t="e">
        <f t="shared" si="13"/>
        <v>#REF!</v>
      </c>
      <c r="CW17" s="41" t="e">
        <f t="shared" si="13"/>
        <v>#REF!</v>
      </c>
      <c r="CX17" s="41" t="e">
        <f t="shared" si="13"/>
        <v>#REF!</v>
      </c>
      <c r="CY17" s="41" t="e">
        <f t="shared" si="13"/>
        <v>#REF!</v>
      </c>
      <c r="CZ17" s="41" t="e">
        <f t="shared" si="13"/>
        <v>#REF!</v>
      </c>
      <c r="DA17" s="41" t="e">
        <f t="shared" si="13"/>
        <v>#REF!</v>
      </c>
      <c r="DB17" s="41" t="e">
        <f t="shared" si="13"/>
        <v>#REF!</v>
      </c>
      <c r="DC17" s="41" t="e">
        <f t="shared" si="13"/>
        <v>#REF!</v>
      </c>
      <c r="DD17" s="41" t="e">
        <f t="shared" si="13"/>
        <v>#REF!</v>
      </c>
      <c r="DE17" s="41" t="e">
        <f t="shared" si="13"/>
        <v>#REF!</v>
      </c>
      <c r="DF17" s="41" t="e">
        <f t="shared" si="13"/>
        <v>#REF!</v>
      </c>
      <c r="DG17" s="41" t="e">
        <f t="shared" si="13"/>
        <v>#REF!</v>
      </c>
      <c r="DH17" s="41" t="e">
        <f t="shared" si="13"/>
        <v>#REF!</v>
      </c>
      <c r="DI17" s="41" t="e">
        <f t="shared" si="13"/>
        <v>#REF!</v>
      </c>
      <c r="DJ17" s="41" t="e">
        <f t="shared" si="13"/>
        <v>#REF!</v>
      </c>
      <c r="DK17" s="41" t="e">
        <f t="shared" si="13"/>
        <v>#REF!</v>
      </c>
      <c r="DL17" s="41" t="e">
        <f t="shared" si="14"/>
        <v>#REF!</v>
      </c>
      <c r="DM17" s="41" t="e">
        <f t="shared" si="14"/>
        <v>#REF!</v>
      </c>
      <c r="DN17" s="41" t="e">
        <f t="shared" si="14"/>
        <v>#REF!</v>
      </c>
      <c r="DO17" s="41" t="e">
        <f t="shared" si="14"/>
        <v>#REF!</v>
      </c>
      <c r="DP17" s="41" t="e">
        <f t="shared" si="14"/>
        <v>#REF!</v>
      </c>
      <c r="DQ17" s="41" t="e">
        <f t="shared" si="14"/>
        <v>#REF!</v>
      </c>
      <c r="DR17" s="41" t="e">
        <f t="shared" si="14"/>
        <v>#REF!</v>
      </c>
      <c r="DS17" s="41" t="e">
        <f t="shared" si="14"/>
        <v>#REF!</v>
      </c>
      <c r="DT17" s="41" t="e">
        <f t="shared" si="14"/>
        <v>#REF!</v>
      </c>
      <c r="DU17" s="41" t="e">
        <f t="shared" si="14"/>
        <v>#REF!</v>
      </c>
      <c r="DV17" s="41" t="e">
        <f t="shared" si="14"/>
        <v>#REF!</v>
      </c>
      <c r="DW17" s="41" t="e">
        <f t="shared" si="14"/>
        <v>#REF!</v>
      </c>
      <c r="DX17" s="41" t="e">
        <f t="shared" si="14"/>
        <v>#REF!</v>
      </c>
      <c r="DY17" s="41" t="e">
        <f t="shared" si="14"/>
        <v>#REF!</v>
      </c>
      <c r="DZ17" s="41" t="e">
        <f t="shared" si="14"/>
        <v>#REF!</v>
      </c>
      <c r="EA17" s="41" t="e">
        <f t="shared" si="14"/>
        <v>#REF!</v>
      </c>
      <c r="EB17" s="41" t="e">
        <f t="shared" si="15"/>
        <v>#REF!</v>
      </c>
      <c r="EC17" s="41" t="e">
        <f t="shared" si="15"/>
        <v>#REF!</v>
      </c>
      <c r="ED17" s="41" t="e">
        <f t="shared" si="15"/>
        <v>#REF!</v>
      </c>
      <c r="EE17" s="41" t="e">
        <f t="shared" si="15"/>
        <v>#REF!</v>
      </c>
      <c r="EF17" s="41" t="e">
        <f t="shared" si="15"/>
        <v>#REF!</v>
      </c>
      <c r="EG17" s="41" t="e">
        <f t="shared" si="15"/>
        <v>#REF!</v>
      </c>
      <c r="EH17" s="41" t="e">
        <f t="shared" si="15"/>
        <v>#REF!</v>
      </c>
      <c r="EI17" s="41" t="e">
        <f t="shared" si="15"/>
        <v>#REF!</v>
      </c>
      <c r="EJ17" s="41" t="e">
        <f t="shared" si="15"/>
        <v>#REF!</v>
      </c>
      <c r="EK17" s="41" t="e">
        <f t="shared" si="15"/>
        <v>#REF!</v>
      </c>
      <c r="EL17" s="41" t="e">
        <f t="shared" si="15"/>
        <v>#REF!</v>
      </c>
      <c r="EM17" s="41" t="e">
        <f t="shared" si="15"/>
        <v>#REF!</v>
      </c>
      <c r="EN17" s="41" t="e">
        <f t="shared" si="15"/>
        <v>#REF!</v>
      </c>
      <c r="EO17" s="41" t="e">
        <f t="shared" si="15"/>
        <v>#REF!</v>
      </c>
      <c r="EP17" s="41" t="e">
        <f t="shared" si="15"/>
        <v>#REF!</v>
      </c>
      <c r="EQ17" s="41" t="e">
        <f t="shared" si="15"/>
        <v>#REF!</v>
      </c>
      <c r="ER17" s="41" t="e">
        <f t="shared" si="16"/>
        <v>#REF!</v>
      </c>
      <c r="ES17" s="41" t="e">
        <f t="shared" si="16"/>
        <v>#REF!</v>
      </c>
      <c r="ET17" s="41" t="e">
        <f t="shared" si="16"/>
        <v>#REF!</v>
      </c>
      <c r="EU17" s="41" t="e">
        <f t="shared" si="16"/>
        <v>#REF!</v>
      </c>
      <c r="EV17" s="41" t="e">
        <f t="shared" si="16"/>
        <v>#REF!</v>
      </c>
      <c r="EW17" s="41" t="e">
        <f t="shared" si="16"/>
        <v>#REF!</v>
      </c>
      <c r="EX17" s="41" t="e">
        <f t="shared" si="16"/>
        <v>#REF!</v>
      </c>
      <c r="EY17" s="41" t="e">
        <f t="shared" si="16"/>
        <v>#REF!</v>
      </c>
      <c r="EZ17" s="41" t="e">
        <f t="shared" si="16"/>
        <v>#REF!</v>
      </c>
      <c r="FA17" s="41" t="e">
        <f t="shared" si="16"/>
        <v>#REF!</v>
      </c>
      <c r="FB17" s="41" t="e">
        <f t="shared" si="16"/>
        <v>#REF!</v>
      </c>
      <c r="FC17" s="41" t="e">
        <f t="shared" si="16"/>
        <v>#REF!</v>
      </c>
      <c r="FD17" s="41" t="e">
        <f t="shared" si="16"/>
        <v>#REF!</v>
      </c>
      <c r="FE17" s="41" t="e">
        <f t="shared" si="16"/>
        <v>#REF!</v>
      </c>
      <c r="FF17" s="41" t="e">
        <f t="shared" si="16"/>
        <v>#REF!</v>
      </c>
      <c r="FG17" s="41" t="e">
        <f t="shared" si="16"/>
        <v>#REF!</v>
      </c>
      <c r="FH17" s="41" t="e">
        <f t="shared" si="17"/>
        <v>#REF!</v>
      </c>
      <c r="FI17" s="41" t="e">
        <f t="shared" si="17"/>
        <v>#REF!</v>
      </c>
      <c r="FJ17" s="41" t="e">
        <f t="shared" si="17"/>
        <v>#REF!</v>
      </c>
      <c r="FK17" s="41" t="e">
        <f t="shared" si="17"/>
        <v>#REF!</v>
      </c>
      <c r="FL17" s="41" t="e">
        <f t="shared" si="17"/>
        <v>#REF!</v>
      </c>
      <c r="FM17" s="41" t="e">
        <f t="shared" si="17"/>
        <v>#REF!</v>
      </c>
      <c r="FN17" s="41" t="e">
        <f t="shared" si="17"/>
        <v>#REF!</v>
      </c>
      <c r="FO17" s="41" t="e">
        <f t="shared" si="17"/>
        <v>#REF!</v>
      </c>
      <c r="FP17" s="41" t="e">
        <f t="shared" si="17"/>
        <v>#REF!</v>
      </c>
      <c r="FQ17" s="41" t="e">
        <f t="shared" si="17"/>
        <v>#REF!</v>
      </c>
      <c r="FR17" s="41" t="e">
        <f t="shared" si="17"/>
        <v>#REF!</v>
      </c>
      <c r="FS17" s="41" t="e">
        <f t="shared" si="17"/>
        <v>#REF!</v>
      </c>
      <c r="FT17" s="41" t="e">
        <f t="shared" si="17"/>
        <v>#REF!</v>
      </c>
      <c r="FU17" s="41" t="e">
        <f t="shared" si="17"/>
        <v>#REF!</v>
      </c>
      <c r="FV17" s="41" t="e">
        <f t="shared" si="17"/>
        <v>#REF!</v>
      </c>
      <c r="FW17" s="41" t="e">
        <f t="shared" si="17"/>
        <v>#REF!</v>
      </c>
      <c r="FX17" s="41" t="e">
        <f t="shared" si="18"/>
        <v>#REF!</v>
      </c>
      <c r="FY17" s="41" t="e">
        <f t="shared" si="18"/>
        <v>#REF!</v>
      </c>
      <c r="FZ17" s="41" t="e">
        <f t="shared" si="18"/>
        <v>#REF!</v>
      </c>
      <c r="GA17" s="41" t="e">
        <f t="shared" si="18"/>
        <v>#REF!</v>
      </c>
      <c r="GB17" s="41" t="e">
        <f t="shared" si="18"/>
        <v>#REF!</v>
      </c>
      <c r="GC17" s="41" t="e">
        <f t="shared" si="18"/>
        <v>#REF!</v>
      </c>
      <c r="GD17" s="41" t="e">
        <f t="shared" si="18"/>
        <v>#REF!</v>
      </c>
      <c r="GE17" s="41" t="e">
        <f t="shared" si="18"/>
        <v>#REF!</v>
      </c>
      <c r="GF17" s="41" t="e">
        <f t="shared" si="18"/>
        <v>#REF!</v>
      </c>
      <c r="GG17" s="41" t="e">
        <f t="shared" si="18"/>
        <v>#REF!</v>
      </c>
      <c r="GH17" s="41" t="e">
        <f t="shared" si="18"/>
        <v>#REF!</v>
      </c>
      <c r="GI17" s="41" t="e">
        <f t="shared" si="18"/>
        <v>#REF!</v>
      </c>
      <c r="GJ17" s="41" t="e">
        <f t="shared" si="18"/>
        <v>#REF!</v>
      </c>
      <c r="GK17" s="41" t="e">
        <f t="shared" si="18"/>
        <v>#REF!</v>
      </c>
      <c r="GL17" s="41" t="e">
        <f t="shared" si="18"/>
        <v>#REF!</v>
      </c>
      <c r="GM17" s="41" t="e">
        <f t="shared" si="18"/>
        <v>#REF!</v>
      </c>
      <c r="GN17" s="41" t="e">
        <f t="shared" si="19"/>
        <v>#REF!</v>
      </c>
      <c r="GO17" s="41" t="e">
        <f t="shared" si="19"/>
        <v>#REF!</v>
      </c>
      <c r="GP17" s="41" t="e">
        <f t="shared" si="19"/>
        <v>#REF!</v>
      </c>
      <c r="GQ17" s="41" t="e">
        <f t="shared" si="19"/>
        <v>#REF!</v>
      </c>
      <c r="GR17" s="41" t="e">
        <f t="shared" si="19"/>
        <v>#REF!</v>
      </c>
      <c r="GS17" s="41" t="e">
        <f t="shared" si="19"/>
        <v>#REF!</v>
      </c>
      <c r="GT17" s="41" t="e">
        <f t="shared" si="19"/>
        <v>#REF!</v>
      </c>
      <c r="GU17" s="41" t="e">
        <f t="shared" si="19"/>
        <v>#REF!</v>
      </c>
      <c r="GV17" s="41" t="e">
        <f t="shared" si="19"/>
        <v>#REF!</v>
      </c>
      <c r="GW17" s="41" t="e">
        <f t="shared" si="19"/>
        <v>#REF!</v>
      </c>
      <c r="GX17" s="41" t="e">
        <f t="shared" si="19"/>
        <v>#REF!</v>
      </c>
      <c r="GY17" s="41" t="e">
        <f t="shared" si="19"/>
        <v>#REF!</v>
      </c>
      <c r="GZ17" s="41" t="e">
        <f t="shared" si="19"/>
        <v>#REF!</v>
      </c>
      <c r="HA17" s="41" t="e">
        <f t="shared" si="19"/>
        <v>#REF!</v>
      </c>
      <c r="HB17" s="41" t="e">
        <f t="shared" si="19"/>
        <v>#REF!</v>
      </c>
      <c r="HC17" s="41" t="e">
        <f t="shared" si="19"/>
        <v>#REF!</v>
      </c>
      <c r="HD17" s="41" t="e">
        <f t="shared" si="20"/>
        <v>#REF!</v>
      </c>
      <c r="HE17" s="41" t="e">
        <f t="shared" si="20"/>
        <v>#REF!</v>
      </c>
      <c r="HF17" s="41" t="e">
        <f t="shared" si="20"/>
        <v>#REF!</v>
      </c>
      <c r="HG17" s="41" t="e">
        <f t="shared" si="20"/>
        <v>#REF!</v>
      </c>
      <c r="HH17" s="41" t="e">
        <f t="shared" si="20"/>
        <v>#REF!</v>
      </c>
      <c r="HI17" s="41" t="e">
        <f t="shared" si="20"/>
        <v>#REF!</v>
      </c>
      <c r="HJ17" s="41" t="e">
        <f t="shared" si="20"/>
        <v>#REF!</v>
      </c>
    </row>
    <row r="18" spans="1:218" ht="14.4" x14ac:dyDescent="0.3">
      <c r="A18" s="42">
        <v>15</v>
      </c>
      <c r="B18" s="43" t="e">
        <f>'CMM1 - AUX CALC'!$P$67</f>
        <v>#REF!</v>
      </c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 t="e">
        <f>$B18/(_xlfn.SINGLE(PrazoConcessao)*12-Q$3+1)</f>
        <v>#REF!</v>
      </c>
      <c r="R18" s="41" t="e">
        <f t="shared" si="7"/>
        <v>#REF!</v>
      </c>
      <c r="S18" s="41" t="e">
        <f t="shared" si="7"/>
        <v>#REF!</v>
      </c>
      <c r="T18" s="41" t="e">
        <f t="shared" si="8"/>
        <v>#REF!</v>
      </c>
      <c r="U18" s="41" t="e">
        <f t="shared" si="8"/>
        <v>#REF!</v>
      </c>
      <c r="V18" s="41" t="e">
        <f t="shared" si="8"/>
        <v>#REF!</v>
      </c>
      <c r="W18" s="41" t="e">
        <f t="shared" si="8"/>
        <v>#REF!</v>
      </c>
      <c r="X18" s="41" t="e">
        <f t="shared" si="8"/>
        <v>#REF!</v>
      </c>
      <c r="Y18" s="41" t="e">
        <f t="shared" si="8"/>
        <v>#REF!</v>
      </c>
      <c r="Z18" s="41" t="e">
        <f t="shared" si="8"/>
        <v>#REF!</v>
      </c>
      <c r="AA18" s="41" t="e">
        <f t="shared" si="8"/>
        <v>#REF!</v>
      </c>
      <c r="AB18" s="41" t="e">
        <f t="shared" si="8"/>
        <v>#REF!</v>
      </c>
      <c r="AC18" s="41" t="e">
        <f t="shared" si="8"/>
        <v>#REF!</v>
      </c>
      <c r="AD18" s="41" t="e">
        <f t="shared" si="8"/>
        <v>#REF!</v>
      </c>
      <c r="AE18" s="41" t="e">
        <f t="shared" si="8"/>
        <v>#REF!</v>
      </c>
      <c r="AF18" s="41" t="e">
        <f t="shared" si="8"/>
        <v>#REF!</v>
      </c>
      <c r="AG18" s="41" t="e">
        <f t="shared" si="8"/>
        <v>#REF!</v>
      </c>
      <c r="AH18" s="41" t="e">
        <f t="shared" si="8"/>
        <v>#REF!</v>
      </c>
      <c r="AI18" s="41" t="e">
        <f t="shared" si="8"/>
        <v>#REF!</v>
      </c>
      <c r="AJ18" s="41" t="e">
        <f t="shared" si="9"/>
        <v>#REF!</v>
      </c>
      <c r="AK18" s="41" t="e">
        <f t="shared" si="9"/>
        <v>#REF!</v>
      </c>
      <c r="AL18" s="41" t="e">
        <f t="shared" si="9"/>
        <v>#REF!</v>
      </c>
      <c r="AM18" s="41" t="e">
        <f t="shared" si="9"/>
        <v>#REF!</v>
      </c>
      <c r="AN18" s="41" t="e">
        <f t="shared" si="9"/>
        <v>#REF!</v>
      </c>
      <c r="AO18" s="41" t="e">
        <f t="shared" si="9"/>
        <v>#REF!</v>
      </c>
      <c r="AP18" s="41" t="e">
        <f t="shared" si="9"/>
        <v>#REF!</v>
      </c>
      <c r="AQ18" s="41" t="e">
        <f t="shared" si="9"/>
        <v>#REF!</v>
      </c>
      <c r="AR18" s="41" t="e">
        <f t="shared" si="9"/>
        <v>#REF!</v>
      </c>
      <c r="AS18" s="41" t="e">
        <f t="shared" si="9"/>
        <v>#REF!</v>
      </c>
      <c r="AT18" s="41" t="e">
        <f t="shared" si="9"/>
        <v>#REF!</v>
      </c>
      <c r="AU18" s="41" t="e">
        <f t="shared" si="9"/>
        <v>#REF!</v>
      </c>
      <c r="AV18" s="41" t="e">
        <f t="shared" si="9"/>
        <v>#REF!</v>
      </c>
      <c r="AW18" s="41" t="e">
        <f t="shared" si="9"/>
        <v>#REF!</v>
      </c>
      <c r="AX18" s="41" t="e">
        <f t="shared" si="9"/>
        <v>#REF!</v>
      </c>
      <c r="AY18" s="41" t="e">
        <f t="shared" si="9"/>
        <v>#REF!</v>
      </c>
      <c r="AZ18" s="41" t="e">
        <f t="shared" si="10"/>
        <v>#REF!</v>
      </c>
      <c r="BA18" s="41" t="e">
        <f t="shared" si="10"/>
        <v>#REF!</v>
      </c>
      <c r="BB18" s="41" t="e">
        <f t="shared" si="10"/>
        <v>#REF!</v>
      </c>
      <c r="BC18" s="41" t="e">
        <f t="shared" si="10"/>
        <v>#REF!</v>
      </c>
      <c r="BD18" s="41" t="e">
        <f t="shared" si="10"/>
        <v>#REF!</v>
      </c>
      <c r="BE18" s="41" t="e">
        <f t="shared" si="10"/>
        <v>#REF!</v>
      </c>
      <c r="BF18" s="41" t="e">
        <f t="shared" si="10"/>
        <v>#REF!</v>
      </c>
      <c r="BG18" s="41" t="e">
        <f t="shared" si="10"/>
        <v>#REF!</v>
      </c>
      <c r="BH18" s="41" t="e">
        <f t="shared" si="10"/>
        <v>#REF!</v>
      </c>
      <c r="BI18" s="41" t="e">
        <f t="shared" si="10"/>
        <v>#REF!</v>
      </c>
      <c r="BJ18" s="41" t="e">
        <f t="shared" si="10"/>
        <v>#REF!</v>
      </c>
      <c r="BK18" s="41" t="e">
        <f t="shared" si="10"/>
        <v>#REF!</v>
      </c>
      <c r="BL18" s="41" t="e">
        <f t="shared" si="10"/>
        <v>#REF!</v>
      </c>
      <c r="BM18" s="41" t="e">
        <f t="shared" si="10"/>
        <v>#REF!</v>
      </c>
      <c r="BN18" s="41" t="e">
        <f t="shared" si="10"/>
        <v>#REF!</v>
      </c>
      <c r="BO18" s="41" t="e">
        <f t="shared" si="10"/>
        <v>#REF!</v>
      </c>
      <c r="BP18" s="41" t="e">
        <f t="shared" si="11"/>
        <v>#REF!</v>
      </c>
      <c r="BQ18" s="41" t="e">
        <f t="shared" si="11"/>
        <v>#REF!</v>
      </c>
      <c r="BR18" s="41" t="e">
        <f t="shared" si="11"/>
        <v>#REF!</v>
      </c>
      <c r="BS18" s="41" t="e">
        <f t="shared" si="11"/>
        <v>#REF!</v>
      </c>
      <c r="BT18" s="41" t="e">
        <f t="shared" si="11"/>
        <v>#REF!</v>
      </c>
      <c r="BU18" s="41" t="e">
        <f t="shared" si="11"/>
        <v>#REF!</v>
      </c>
      <c r="BV18" s="41" t="e">
        <f t="shared" si="11"/>
        <v>#REF!</v>
      </c>
      <c r="BW18" s="41" t="e">
        <f t="shared" si="11"/>
        <v>#REF!</v>
      </c>
      <c r="BX18" s="41" t="e">
        <f t="shared" si="11"/>
        <v>#REF!</v>
      </c>
      <c r="BY18" s="41" t="e">
        <f t="shared" si="11"/>
        <v>#REF!</v>
      </c>
      <c r="BZ18" s="41" t="e">
        <f t="shared" si="11"/>
        <v>#REF!</v>
      </c>
      <c r="CA18" s="41" t="e">
        <f t="shared" si="11"/>
        <v>#REF!</v>
      </c>
      <c r="CB18" s="41" t="e">
        <f t="shared" si="11"/>
        <v>#REF!</v>
      </c>
      <c r="CC18" s="41" t="e">
        <f t="shared" si="11"/>
        <v>#REF!</v>
      </c>
      <c r="CD18" s="41" t="e">
        <f t="shared" si="11"/>
        <v>#REF!</v>
      </c>
      <c r="CE18" s="41" t="e">
        <f t="shared" si="11"/>
        <v>#REF!</v>
      </c>
      <c r="CF18" s="41" t="e">
        <f t="shared" si="12"/>
        <v>#REF!</v>
      </c>
      <c r="CG18" s="41" t="e">
        <f t="shared" si="12"/>
        <v>#REF!</v>
      </c>
      <c r="CH18" s="41" t="e">
        <f t="shared" si="12"/>
        <v>#REF!</v>
      </c>
      <c r="CI18" s="41" t="e">
        <f t="shared" si="12"/>
        <v>#REF!</v>
      </c>
      <c r="CJ18" s="41" t="e">
        <f t="shared" si="12"/>
        <v>#REF!</v>
      </c>
      <c r="CK18" s="41" t="e">
        <f t="shared" si="12"/>
        <v>#REF!</v>
      </c>
      <c r="CL18" s="41" t="e">
        <f t="shared" si="12"/>
        <v>#REF!</v>
      </c>
      <c r="CM18" s="41" t="e">
        <f t="shared" si="12"/>
        <v>#REF!</v>
      </c>
      <c r="CN18" s="41" t="e">
        <f t="shared" si="12"/>
        <v>#REF!</v>
      </c>
      <c r="CO18" s="41" t="e">
        <f t="shared" si="12"/>
        <v>#REF!</v>
      </c>
      <c r="CP18" s="41" t="e">
        <f t="shared" si="12"/>
        <v>#REF!</v>
      </c>
      <c r="CQ18" s="41" t="e">
        <f t="shared" si="12"/>
        <v>#REF!</v>
      </c>
      <c r="CR18" s="41" t="e">
        <f t="shared" si="12"/>
        <v>#REF!</v>
      </c>
      <c r="CS18" s="41" t="e">
        <f t="shared" si="12"/>
        <v>#REF!</v>
      </c>
      <c r="CT18" s="41" t="e">
        <f t="shared" si="12"/>
        <v>#REF!</v>
      </c>
      <c r="CU18" s="41" t="e">
        <f t="shared" si="12"/>
        <v>#REF!</v>
      </c>
      <c r="CV18" s="41" t="e">
        <f t="shared" si="13"/>
        <v>#REF!</v>
      </c>
      <c r="CW18" s="41" t="e">
        <f t="shared" si="13"/>
        <v>#REF!</v>
      </c>
      <c r="CX18" s="41" t="e">
        <f t="shared" si="13"/>
        <v>#REF!</v>
      </c>
      <c r="CY18" s="41" t="e">
        <f t="shared" si="13"/>
        <v>#REF!</v>
      </c>
      <c r="CZ18" s="41" t="e">
        <f t="shared" si="13"/>
        <v>#REF!</v>
      </c>
      <c r="DA18" s="41" t="e">
        <f t="shared" si="13"/>
        <v>#REF!</v>
      </c>
      <c r="DB18" s="41" t="e">
        <f t="shared" si="13"/>
        <v>#REF!</v>
      </c>
      <c r="DC18" s="41" t="e">
        <f t="shared" si="13"/>
        <v>#REF!</v>
      </c>
      <c r="DD18" s="41" t="e">
        <f t="shared" si="13"/>
        <v>#REF!</v>
      </c>
      <c r="DE18" s="41" t="e">
        <f t="shared" si="13"/>
        <v>#REF!</v>
      </c>
      <c r="DF18" s="41" t="e">
        <f t="shared" si="13"/>
        <v>#REF!</v>
      </c>
      <c r="DG18" s="41" t="e">
        <f t="shared" si="13"/>
        <v>#REF!</v>
      </c>
      <c r="DH18" s="41" t="e">
        <f t="shared" si="13"/>
        <v>#REF!</v>
      </c>
      <c r="DI18" s="41" t="e">
        <f t="shared" si="13"/>
        <v>#REF!</v>
      </c>
      <c r="DJ18" s="41" t="e">
        <f t="shared" si="13"/>
        <v>#REF!</v>
      </c>
      <c r="DK18" s="41" t="e">
        <f t="shared" si="13"/>
        <v>#REF!</v>
      </c>
      <c r="DL18" s="41" t="e">
        <f t="shared" si="14"/>
        <v>#REF!</v>
      </c>
      <c r="DM18" s="41" t="e">
        <f t="shared" si="14"/>
        <v>#REF!</v>
      </c>
      <c r="DN18" s="41" t="e">
        <f t="shared" si="14"/>
        <v>#REF!</v>
      </c>
      <c r="DO18" s="41" t="e">
        <f t="shared" si="14"/>
        <v>#REF!</v>
      </c>
      <c r="DP18" s="41" t="e">
        <f t="shared" si="14"/>
        <v>#REF!</v>
      </c>
      <c r="DQ18" s="41" t="e">
        <f t="shared" si="14"/>
        <v>#REF!</v>
      </c>
      <c r="DR18" s="41" t="e">
        <f t="shared" si="14"/>
        <v>#REF!</v>
      </c>
      <c r="DS18" s="41" t="e">
        <f t="shared" si="14"/>
        <v>#REF!</v>
      </c>
      <c r="DT18" s="41" t="e">
        <f t="shared" si="14"/>
        <v>#REF!</v>
      </c>
      <c r="DU18" s="41" t="e">
        <f t="shared" si="14"/>
        <v>#REF!</v>
      </c>
      <c r="DV18" s="41" t="e">
        <f t="shared" si="14"/>
        <v>#REF!</v>
      </c>
      <c r="DW18" s="41" t="e">
        <f t="shared" si="14"/>
        <v>#REF!</v>
      </c>
      <c r="DX18" s="41" t="e">
        <f t="shared" si="14"/>
        <v>#REF!</v>
      </c>
      <c r="DY18" s="41" t="e">
        <f t="shared" si="14"/>
        <v>#REF!</v>
      </c>
      <c r="DZ18" s="41" t="e">
        <f t="shared" si="14"/>
        <v>#REF!</v>
      </c>
      <c r="EA18" s="41" t="e">
        <f t="shared" si="14"/>
        <v>#REF!</v>
      </c>
      <c r="EB18" s="41" t="e">
        <f t="shared" si="15"/>
        <v>#REF!</v>
      </c>
      <c r="EC18" s="41" t="e">
        <f t="shared" si="15"/>
        <v>#REF!</v>
      </c>
      <c r="ED18" s="41" t="e">
        <f t="shared" si="15"/>
        <v>#REF!</v>
      </c>
      <c r="EE18" s="41" t="e">
        <f t="shared" si="15"/>
        <v>#REF!</v>
      </c>
      <c r="EF18" s="41" t="e">
        <f t="shared" si="15"/>
        <v>#REF!</v>
      </c>
      <c r="EG18" s="41" t="e">
        <f t="shared" si="15"/>
        <v>#REF!</v>
      </c>
      <c r="EH18" s="41" t="e">
        <f t="shared" si="15"/>
        <v>#REF!</v>
      </c>
      <c r="EI18" s="41" t="e">
        <f t="shared" si="15"/>
        <v>#REF!</v>
      </c>
      <c r="EJ18" s="41" t="e">
        <f t="shared" si="15"/>
        <v>#REF!</v>
      </c>
      <c r="EK18" s="41" t="e">
        <f t="shared" si="15"/>
        <v>#REF!</v>
      </c>
      <c r="EL18" s="41" t="e">
        <f t="shared" si="15"/>
        <v>#REF!</v>
      </c>
      <c r="EM18" s="41" t="e">
        <f t="shared" si="15"/>
        <v>#REF!</v>
      </c>
      <c r="EN18" s="41" t="e">
        <f t="shared" si="15"/>
        <v>#REF!</v>
      </c>
      <c r="EO18" s="41" t="e">
        <f t="shared" si="15"/>
        <v>#REF!</v>
      </c>
      <c r="EP18" s="41" t="e">
        <f t="shared" si="15"/>
        <v>#REF!</v>
      </c>
      <c r="EQ18" s="41" t="e">
        <f t="shared" si="15"/>
        <v>#REF!</v>
      </c>
      <c r="ER18" s="41" t="e">
        <f t="shared" si="16"/>
        <v>#REF!</v>
      </c>
      <c r="ES18" s="41" t="e">
        <f t="shared" si="16"/>
        <v>#REF!</v>
      </c>
      <c r="ET18" s="41" t="e">
        <f t="shared" si="16"/>
        <v>#REF!</v>
      </c>
      <c r="EU18" s="41" t="e">
        <f t="shared" si="16"/>
        <v>#REF!</v>
      </c>
      <c r="EV18" s="41" t="e">
        <f t="shared" si="16"/>
        <v>#REF!</v>
      </c>
      <c r="EW18" s="41" t="e">
        <f t="shared" si="16"/>
        <v>#REF!</v>
      </c>
      <c r="EX18" s="41" t="e">
        <f t="shared" si="16"/>
        <v>#REF!</v>
      </c>
      <c r="EY18" s="41" t="e">
        <f t="shared" si="16"/>
        <v>#REF!</v>
      </c>
      <c r="EZ18" s="41" t="e">
        <f t="shared" si="16"/>
        <v>#REF!</v>
      </c>
      <c r="FA18" s="41" t="e">
        <f t="shared" si="16"/>
        <v>#REF!</v>
      </c>
      <c r="FB18" s="41" t="e">
        <f t="shared" si="16"/>
        <v>#REF!</v>
      </c>
      <c r="FC18" s="41" t="e">
        <f t="shared" si="16"/>
        <v>#REF!</v>
      </c>
      <c r="FD18" s="41" t="e">
        <f t="shared" si="16"/>
        <v>#REF!</v>
      </c>
      <c r="FE18" s="41" t="e">
        <f t="shared" si="16"/>
        <v>#REF!</v>
      </c>
      <c r="FF18" s="41" t="e">
        <f t="shared" si="16"/>
        <v>#REF!</v>
      </c>
      <c r="FG18" s="41" t="e">
        <f t="shared" si="16"/>
        <v>#REF!</v>
      </c>
      <c r="FH18" s="41" t="e">
        <f t="shared" si="17"/>
        <v>#REF!</v>
      </c>
      <c r="FI18" s="41" t="e">
        <f t="shared" si="17"/>
        <v>#REF!</v>
      </c>
      <c r="FJ18" s="41" t="e">
        <f t="shared" si="17"/>
        <v>#REF!</v>
      </c>
      <c r="FK18" s="41" t="e">
        <f t="shared" si="17"/>
        <v>#REF!</v>
      </c>
      <c r="FL18" s="41" t="e">
        <f t="shared" si="17"/>
        <v>#REF!</v>
      </c>
      <c r="FM18" s="41" t="e">
        <f t="shared" si="17"/>
        <v>#REF!</v>
      </c>
      <c r="FN18" s="41" t="e">
        <f t="shared" si="17"/>
        <v>#REF!</v>
      </c>
      <c r="FO18" s="41" t="e">
        <f t="shared" si="17"/>
        <v>#REF!</v>
      </c>
      <c r="FP18" s="41" t="e">
        <f t="shared" si="17"/>
        <v>#REF!</v>
      </c>
      <c r="FQ18" s="41" t="e">
        <f t="shared" si="17"/>
        <v>#REF!</v>
      </c>
      <c r="FR18" s="41" t="e">
        <f t="shared" si="17"/>
        <v>#REF!</v>
      </c>
      <c r="FS18" s="41" t="e">
        <f t="shared" si="17"/>
        <v>#REF!</v>
      </c>
      <c r="FT18" s="41" t="e">
        <f t="shared" si="17"/>
        <v>#REF!</v>
      </c>
      <c r="FU18" s="41" t="e">
        <f t="shared" si="17"/>
        <v>#REF!</v>
      </c>
      <c r="FV18" s="41" t="e">
        <f t="shared" si="17"/>
        <v>#REF!</v>
      </c>
      <c r="FW18" s="41" t="e">
        <f t="shared" si="17"/>
        <v>#REF!</v>
      </c>
      <c r="FX18" s="41" t="e">
        <f t="shared" si="18"/>
        <v>#REF!</v>
      </c>
      <c r="FY18" s="41" t="e">
        <f t="shared" si="18"/>
        <v>#REF!</v>
      </c>
      <c r="FZ18" s="41" t="e">
        <f t="shared" si="18"/>
        <v>#REF!</v>
      </c>
      <c r="GA18" s="41" t="e">
        <f t="shared" si="18"/>
        <v>#REF!</v>
      </c>
      <c r="GB18" s="41" t="e">
        <f t="shared" si="18"/>
        <v>#REF!</v>
      </c>
      <c r="GC18" s="41" t="e">
        <f t="shared" si="18"/>
        <v>#REF!</v>
      </c>
      <c r="GD18" s="41" t="e">
        <f t="shared" si="18"/>
        <v>#REF!</v>
      </c>
      <c r="GE18" s="41" t="e">
        <f t="shared" si="18"/>
        <v>#REF!</v>
      </c>
      <c r="GF18" s="41" t="e">
        <f t="shared" si="18"/>
        <v>#REF!</v>
      </c>
      <c r="GG18" s="41" t="e">
        <f t="shared" si="18"/>
        <v>#REF!</v>
      </c>
      <c r="GH18" s="41" t="e">
        <f t="shared" si="18"/>
        <v>#REF!</v>
      </c>
      <c r="GI18" s="41" t="e">
        <f t="shared" si="18"/>
        <v>#REF!</v>
      </c>
      <c r="GJ18" s="41" t="e">
        <f t="shared" si="18"/>
        <v>#REF!</v>
      </c>
      <c r="GK18" s="41" t="e">
        <f t="shared" si="18"/>
        <v>#REF!</v>
      </c>
      <c r="GL18" s="41" t="e">
        <f t="shared" si="18"/>
        <v>#REF!</v>
      </c>
      <c r="GM18" s="41" t="e">
        <f t="shared" si="18"/>
        <v>#REF!</v>
      </c>
      <c r="GN18" s="41" t="e">
        <f t="shared" si="19"/>
        <v>#REF!</v>
      </c>
      <c r="GO18" s="41" t="e">
        <f t="shared" si="19"/>
        <v>#REF!</v>
      </c>
      <c r="GP18" s="41" t="e">
        <f t="shared" si="19"/>
        <v>#REF!</v>
      </c>
      <c r="GQ18" s="41" t="e">
        <f t="shared" si="19"/>
        <v>#REF!</v>
      </c>
      <c r="GR18" s="41" t="e">
        <f t="shared" si="19"/>
        <v>#REF!</v>
      </c>
      <c r="GS18" s="41" t="e">
        <f t="shared" si="19"/>
        <v>#REF!</v>
      </c>
      <c r="GT18" s="41" t="e">
        <f t="shared" si="19"/>
        <v>#REF!</v>
      </c>
      <c r="GU18" s="41" t="e">
        <f t="shared" si="19"/>
        <v>#REF!</v>
      </c>
      <c r="GV18" s="41" t="e">
        <f t="shared" si="19"/>
        <v>#REF!</v>
      </c>
      <c r="GW18" s="41" t="e">
        <f t="shared" si="19"/>
        <v>#REF!</v>
      </c>
      <c r="GX18" s="41" t="e">
        <f t="shared" si="19"/>
        <v>#REF!</v>
      </c>
      <c r="GY18" s="41" t="e">
        <f t="shared" si="19"/>
        <v>#REF!</v>
      </c>
      <c r="GZ18" s="41" t="e">
        <f t="shared" si="19"/>
        <v>#REF!</v>
      </c>
      <c r="HA18" s="41" t="e">
        <f t="shared" si="19"/>
        <v>#REF!</v>
      </c>
      <c r="HB18" s="41" t="e">
        <f t="shared" si="19"/>
        <v>#REF!</v>
      </c>
      <c r="HC18" s="41" t="e">
        <f t="shared" si="19"/>
        <v>#REF!</v>
      </c>
      <c r="HD18" s="41" t="e">
        <f t="shared" si="20"/>
        <v>#REF!</v>
      </c>
      <c r="HE18" s="41" t="e">
        <f t="shared" si="20"/>
        <v>#REF!</v>
      </c>
      <c r="HF18" s="41" t="e">
        <f t="shared" si="20"/>
        <v>#REF!</v>
      </c>
      <c r="HG18" s="41" t="e">
        <f t="shared" si="20"/>
        <v>#REF!</v>
      </c>
      <c r="HH18" s="41" t="e">
        <f t="shared" si="20"/>
        <v>#REF!</v>
      </c>
      <c r="HI18" s="41" t="e">
        <f t="shared" si="20"/>
        <v>#REF!</v>
      </c>
      <c r="HJ18" s="41" t="e">
        <f t="shared" si="20"/>
        <v>#REF!</v>
      </c>
    </row>
    <row r="19" spans="1:218" ht="14.4" x14ac:dyDescent="0.3">
      <c r="A19" s="42">
        <v>16</v>
      </c>
      <c r="B19" s="43" t="e">
        <f>'CMM1 - AUX CALC'!$Q$67</f>
        <v>#REF!</v>
      </c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 t="e">
        <f>$B19/(_xlfn.SINGLE(PrazoConcessao)*12-R$3+1)</f>
        <v>#REF!</v>
      </c>
      <c r="S19" s="41" t="e">
        <f t="shared" si="7"/>
        <v>#REF!</v>
      </c>
      <c r="T19" s="41" t="e">
        <f t="shared" si="8"/>
        <v>#REF!</v>
      </c>
      <c r="U19" s="41" t="e">
        <f t="shared" si="8"/>
        <v>#REF!</v>
      </c>
      <c r="V19" s="41" t="e">
        <f t="shared" si="8"/>
        <v>#REF!</v>
      </c>
      <c r="W19" s="41" t="e">
        <f t="shared" si="8"/>
        <v>#REF!</v>
      </c>
      <c r="X19" s="41" t="e">
        <f t="shared" si="8"/>
        <v>#REF!</v>
      </c>
      <c r="Y19" s="41" t="e">
        <f t="shared" si="8"/>
        <v>#REF!</v>
      </c>
      <c r="Z19" s="41" t="e">
        <f t="shared" si="8"/>
        <v>#REF!</v>
      </c>
      <c r="AA19" s="41" t="e">
        <f t="shared" si="8"/>
        <v>#REF!</v>
      </c>
      <c r="AB19" s="41" t="e">
        <f t="shared" si="8"/>
        <v>#REF!</v>
      </c>
      <c r="AC19" s="41" t="e">
        <f t="shared" si="8"/>
        <v>#REF!</v>
      </c>
      <c r="AD19" s="41" t="e">
        <f t="shared" si="8"/>
        <v>#REF!</v>
      </c>
      <c r="AE19" s="41" t="e">
        <f t="shared" si="8"/>
        <v>#REF!</v>
      </c>
      <c r="AF19" s="41" t="e">
        <f t="shared" si="8"/>
        <v>#REF!</v>
      </c>
      <c r="AG19" s="41" t="e">
        <f t="shared" si="8"/>
        <v>#REF!</v>
      </c>
      <c r="AH19" s="41" t="e">
        <f t="shared" si="8"/>
        <v>#REF!</v>
      </c>
      <c r="AI19" s="41" t="e">
        <f t="shared" ref="AI19:AX34" si="21">AH19</f>
        <v>#REF!</v>
      </c>
      <c r="AJ19" s="41" t="e">
        <f t="shared" si="21"/>
        <v>#REF!</v>
      </c>
      <c r="AK19" s="41" t="e">
        <f t="shared" si="21"/>
        <v>#REF!</v>
      </c>
      <c r="AL19" s="41" t="e">
        <f t="shared" si="21"/>
        <v>#REF!</v>
      </c>
      <c r="AM19" s="41" t="e">
        <f t="shared" si="21"/>
        <v>#REF!</v>
      </c>
      <c r="AN19" s="41" t="e">
        <f t="shared" si="21"/>
        <v>#REF!</v>
      </c>
      <c r="AO19" s="41" t="e">
        <f t="shared" si="21"/>
        <v>#REF!</v>
      </c>
      <c r="AP19" s="41" t="e">
        <f t="shared" si="21"/>
        <v>#REF!</v>
      </c>
      <c r="AQ19" s="41" t="e">
        <f t="shared" si="21"/>
        <v>#REF!</v>
      </c>
      <c r="AR19" s="41" t="e">
        <f t="shared" si="21"/>
        <v>#REF!</v>
      </c>
      <c r="AS19" s="41" t="e">
        <f t="shared" si="21"/>
        <v>#REF!</v>
      </c>
      <c r="AT19" s="41" t="e">
        <f t="shared" si="21"/>
        <v>#REF!</v>
      </c>
      <c r="AU19" s="41" t="e">
        <f t="shared" si="21"/>
        <v>#REF!</v>
      </c>
      <c r="AV19" s="41" t="e">
        <f t="shared" si="21"/>
        <v>#REF!</v>
      </c>
      <c r="AW19" s="41" t="e">
        <f t="shared" si="21"/>
        <v>#REF!</v>
      </c>
      <c r="AX19" s="41" t="e">
        <f t="shared" si="21"/>
        <v>#REF!</v>
      </c>
      <c r="AY19" s="41" t="e">
        <f t="shared" si="9"/>
        <v>#REF!</v>
      </c>
      <c r="AZ19" s="41" t="e">
        <f t="shared" si="10"/>
        <v>#REF!</v>
      </c>
      <c r="BA19" s="41" t="e">
        <f t="shared" si="10"/>
        <v>#REF!</v>
      </c>
      <c r="BB19" s="41" t="e">
        <f t="shared" si="10"/>
        <v>#REF!</v>
      </c>
      <c r="BC19" s="41" t="e">
        <f t="shared" si="10"/>
        <v>#REF!</v>
      </c>
      <c r="BD19" s="41" t="e">
        <f t="shared" si="10"/>
        <v>#REF!</v>
      </c>
      <c r="BE19" s="41" t="e">
        <f t="shared" si="10"/>
        <v>#REF!</v>
      </c>
      <c r="BF19" s="41" t="e">
        <f t="shared" si="10"/>
        <v>#REF!</v>
      </c>
      <c r="BG19" s="41" t="e">
        <f t="shared" si="10"/>
        <v>#REF!</v>
      </c>
      <c r="BH19" s="41" t="e">
        <f t="shared" si="10"/>
        <v>#REF!</v>
      </c>
      <c r="BI19" s="41" t="e">
        <f t="shared" si="10"/>
        <v>#REF!</v>
      </c>
      <c r="BJ19" s="41" t="e">
        <f t="shared" si="10"/>
        <v>#REF!</v>
      </c>
      <c r="BK19" s="41" t="e">
        <f t="shared" si="10"/>
        <v>#REF!</v>
      </c>
      <c r="BL19" s="41" t="e">
        <f t="shared" si="10"/>
        <v>#REF!</v>
      </c>
      <c r="BM19" s="41" t="e">
        <f t="shared" si="10"/>
        <v>#REF!</v>
      </c>
      <c r="BN19" s="41" t="e">
        <f t="shared" si="10"/>
        <v>#REF!</v>
      </c>
      <c r="BO19" s="41" t="e">
        <f t="shared" ref="BO19:CD34" si="22">BN19</f>
        <v>#REF!</v>
      </c>
      <c r="BP19" s="41" t="e">
        <f t="shared" si="11"/>
        <v>#REF!</v>
      </c>
      <c r="BQ19" s="41" t="e">
        <f t="shared" si="11"/>
        <v>#REF!</v>
      </c>
      <c r="BR19" s="41" t="e">
        <f t="shared" si="11"/>
        <v>#REF!</v>
      </c>
      <c r="BS19" s="41" t="e">
        <f t="shared" si="11"/>
        <v>#REF!</v>
      </c>
      <c r="BT19" s="41" t="e">
        <f t="shared" si="11"/>
        <v>#REF!</v>
      </c>
      <c r="BU19" s="41" t="e">
        <f t="shared" si="11"/>
        <v>#REF!</v>
      </c>
      <c r="BV19" s="41" t="e">
        <f t="shared" si="11"/>
        <v>#REF!</v>
      </c>
      <c r="BW19" s="41" t="e">
        <f t="shared" si="11"/>
        <v>#REF!</v>
      </c>
      <c r="BX19" s="41" t="e">
        <f t="shared" si="11"/>
        <v>#REF!</v>
      </c>
      <c r="BY19" s="41" t="e">
        <f t="shared" si="11"/>
        <v>#REF!</v>
      </c>
      <c r="BZ19" s="41" t="e">
        <f t="shared" si="11"/>
        <v>#REF!</v>
      </c>
      <c r="CA19" s="41" t="e">
        <f t="shared" si="11"/>
        <v>#REF!</v>
      </c>
      <c r="CB19" s="41" t="e">
        <f t="shared" si="11"/>
        <v>#REF!</v>
      </c>
      <c r="CC19" s="41" t="e">
        <f t="shared" si="11"/>
        <v>#REF!</v>
      </c>
      <c r="CD19" s="41" t="e">
        <f t="shared" si="11"/>
        <v>#REF!</v>
      </c>
      <c r="CE19" s="41" t="e">
        <f t="shared" ref="CE19:CT34" si="23">CD19</f>
        <v>#REF!</v>
      </c>
      <c r="CF19" s="41" t="e">
        <f t="shared" si="23"/>
        <v>#REF!</v>
      </c>
      <c r="CG19" s="41" t="e">
        <f t="shared" si="23"/>
        <v>#REF!</v>
      </c>
      <c r="CH19" s="41" t="e">
        <f t="shared" si="23"/>
        <v>#REF!</v>
      </c>
      <c r="CI19" s="41" t="e">
        <f t="shared" si="23"/>
        <v>#REF!</v>
      </c>
      <c r="CJ19" s="41" t="e">
        <f t="shared" si="23"/>
        <v>#REF!</v>
      </c>
      <c r="CK19" s="41" t="e">
        <f t="shared" si="23"/>
        <v>#REF!</v>
      </c>
      <c r="CL19" s="41" t="e">
        <f t="shared" si="23"/>
        <v>#REF!</v>
      </c>
      <c r="CM19" s="41" t="e">
        <f t="shared" si="23"/>
        <v>#REF!</v>
      </c>
      <c r="CN19" s="41" t="e">
        <f t="shared" si="23"/>
        <v>#REF!</v>
      </c>
      <c r="CO19" s="41" t="e">
        <f t="shared" si="23"/>
        <v>#REF!</v>
      </c>
      <c r="CP19" s="41" t="e">
        <f t="shared" si="23"/>
        <v>#REF!</v>
      </c>
      <c r="CQ19" s="41" t="e">
        <f t="shared" si="23"/>
        <v>#REF!</v>
      </c>
      <c r="CR19" s="41" t="e">
        <f t="shared" si="23"/>
        <v>#REF!</v>
      </c>
      <c r="CS19" s="41" t="e">
        <f t="shared" si="23"/>
        <v>#REF!</v>
      </c>
      <c r="CT19" s="41" t="e">
        <f t="shared" si="23"/>
        <v>#REF!</v>
      </c>
      <c r="CU19" s="41" t="e">
        <f t="shared" si="12"/>
        <v>#REF!</v>
      </c>
      <c r="CV19" s="41" t="e">
        <f t="shared" si="13"/>
        <v>#REF!</v>
      </c>
      <c r="CW19" s="41" t="e">
        <f t="shared" si="13"/>
        <v>#REF!</v>
      </c>
      <c r="CX19" s="41" t="e">
        <f t="shared" si="13"/>
        <v>#REF!</v>
      </c>
      <c r="CY19" s="41" t="e">
        <f t="shared" si="13"/>
        <v>#REF!</v>
      </c>
      <c r="CZ19" s="41" t="e">
        <f t="shared" si="13"/>
        <v>#REF!</v>
      </c>
      <c r="DA19" s="41" t="e">
        <f t="shared" si="13"/>
        <v>#REF!</v>
      </c>
      <c r="DB19" s="41" t="e">
        <f t="shared" si="13"/>
        <v>#REF!</v>
      </c>
      <c r="DC19" s="41" t="e">
        <f t="shared" si="13"/>
        <v>#REF!</v>
      </c>
      <c r="DD19" s="41" t="e">
        <f t="shared" si="13"/>
        <v>#REF!</v>
      </c>
      <c r="DE19" s="41" t="e">
        <f t="shared" si="13"/>
        <v>#REF!</v>
      </c>
      <c r="DF19" s="41" t="e">
        <f t="shared" si="13"/>
        <v>#REF!</v>
      </c>
      <c r="DG19" s="41" t="e">
        <f t="shared" si="13"/>
        <v>#REF!</v>
      </c>
      <c r="DH19" s="41" t="e">
        <f t="shared" si="13"/>
        <v>#REF!</v>
      </c>
      <c r="DI19" s="41" t="e">
        <f t="shared" si="13"/>
        <v>#REF!</v>
      </c>
      <c r="DJ19" s="41" t="e">
        <f t="shared" si="13"/>
        <v>#REF!</v>
      </c>
      <c r="DK19" s="41" t="e">
        <f t="shared" ref="DK19:DZ34" si="24">DJ19</f>
        <v>#REF!</v>
      </c>
      <c r="DL19" s="41" t="e">
        <f t="shared" si="24"/>
        <v>#REF!</v>
      </c>
      <c r="DM19" s="41" t="e">
        <f t="shared" si="24"/>
        <v>#REF!</v>
      </c>
      <c r="DN19" s="41" t="e">
        <f t="shared" si="24"/>
        <v>#REF!</v>
      </c>
      <c r="DO19" s="41" t="e">
        <f t="shared" si="24"/>
        <v>#REF!</v>
      </c>
      <c r="DP19" s="41" t="e">
        <f t="shared" si="24"/>
        <v>#REF!</v>
      </c>
      <c r="DQ19" s="41" t="e">
        <f t="shared" si="24"/>
        <v>#REF!</v>
      </c>
      <c r="DR19" s="41" t="e">
        <f t="shared" si="24"/>
        <v>#REF!</v>
      </c>
      <c r="DS19" s="41" t="e">
        <f t="shared" si="24"/>
        <v>#REF!</v>
      </c>
      <c r="DT19" s="41" t="e">
        <f t="shared" si="24"/>
        <v>#REF!</v>
      </c>
      <c r="DU19" s="41" t="e">
        <f t="shared" si="24"/>
        <v>#REF!</v>
      </c>
      <c r="DV19" s="41" t="e">
        <f t="shared" si="24"/>
        <v>#REF!</v>
      </c>
      <c r="DW19" s="41" t="e">
        <f t="shared" si="24"/>
        <v>#REF!</v>
      </c>
      <c r="DX19" s="41" t="e">
        <f t="shared" si="24"/>
        <v>#REF!</v>
      </c>
      <c r="DY19" s="41" t="e">
        <f t="shared" si="24"/>
        <v>#REF!</v>
      </c>
      <c r="DZ19" s="41" t="e">
        <f t="shared" si="24"/>
        <v>#REF!</v>
      </c>
      <c r="EA19" s="41" t="e">
        <f t="shared" si="14"/>
        <v>#REF!</v>
      </c>
      <c r="EB19" s="41" t="e">
        <f t="shared" si="15"/>
        <v>#REF!</v>
      </c>
      <c r="EC19" s="41" t="e">
        <f t="shared" si="15"/>
        <v>#REF!</v>
      </c>
      <c r="ED19" s="41" t="e">
        <f t="shared" si="15"/>
        <v>#REF!</v>
      </c>
      <c r="EE19" s="41" t="e">
        <f t="shared" si="15"/>
        <v>#REF!</v>
      </c>
      <c r="EF19" s="41" t="e">
        <f t="shared" si="15"/>
        <v>#REF!</v>
      </c>
      <c r="EG19" s="41" t="e">
        <f t="shared" si="15"/>
        <v>#REF!</v>
      </c>
      <c r="EH19" s="41" t="e">
        <f t="shared" si="15"/>
        <v>#REF!</v>
      </c>
      <c r="EI19" s="41" t="e">
        <f t="shared" si="15"/>
        <v>#REF!</v>
      </c>
      <c r="EJ19" s="41" t="e">
        <f t="shared" si="15"/>
        <v>#REF!</v>
      </c>
      <c r="EK19" s="41" t="e">
        <f t="shared" si="15"/>
        <v>#REF!</v>
      </c>
      <c r="EL19" s="41" t="e">
        <f t="shared" si="15"/>
        <v>#REF!</v>
      </c>
      <c r="EM19" s="41" t="e">
        <f t="shared" si="15"/>
        <v>#REF!</v>
      </c>
      <c r="EN19" s="41" t="e">
        <f t="shared" si="15"/>
        <v>#REF!</v>
      </c>
      <c r="EO19" s="41" t="e">
        <f t="shared" si="15"/>
        <v>#REF!</v>
      </c>
      <c r="EP19" s="41" t="e">
        <f t="shared" si="15"/>
        <v>#REF!</v>
      </c>
      <c r="EQ19" s="41" t="e">
        <f t="shared" ref="EQ19:FF34" si="25">EP19</f>
        <v>#REF!</v>
      </c>
      <c r="ER19" s="41" t="e">
        <f t="shared" si="25"/>
        <v>#REF!</v>
      </c>
      <c r="ES19" s="41" t="e">
        <f t="shared" si="25"/>
        <v>#REF!</v>
      </c>
      <c r="ET19" s="41" t="e">
        <f t="shared" si="25"/>
        <v>#REF!</v>
      </c>
      <c r="EU19" s="41" t="e">
        <f t="shared" si="25"/>
        <v>#REF!</v>
      </c>
      <c r="EV19" s="41" t="e">
        <f t="shared" si="25"/>
        <v>#REF!</v>
      </c>
      <c r="EW19" s="41" t="e">
        <f t="shared" si="25"/>
        <v>#REF!</v>
      </c>
      <c r="EX19" s="41" t="e">
        <f t="shared" si="25"/>
        <v>#REF!</v>
      </c>
      <c r="EY19" s="41" t="e">
        <f t="shared" si="25"/>
        <v>#REF!</v>
      </c>
      <c r="EZ19" s="41" t="e">
        <f t="shared" si="25"/>
        <v>#REF!</v>
      </c>
      <c r="FA19" s="41" t="e">
        <f t="shared" si="25"/>
        <v>#REF!</v>
      </c>
      <c r="FB19" s="41" t="e">
        <f t="shared" si="25"/>
        <v>#REF!</v>
      </c>
      <c r="FC19" s="41" t="e">
        <f t="shared" si="25"/>
        <v>#REF!</v>
      </c>
      <c r="FD19" s="41" t="e">
        <f t="shared" si="25"/>
        <v>#REF!</v>
      </c>
      <c r="FE19" s="41" t="e">
        <f t="shared" si="25"/>
        <v>#REF!</v>
      </c>
      <c r="FF19" s="41" t="e">
        <f t="shared" si="25"/>
        <v>#REF!</v>
      </c>
      <c r="FG19" s="41" t="e">
        <f t="shared" si="16"/>
        <v>#REF!</v>
      </c>
      <c r="FH19" s="41" t="e">
        <f t="shared" si="17"/>
        <v>#REF!</v>
      </c>
      <c r="FI19" s="41" t="e">
        <f t="shared" si="17"/>
        <v>#REF!</v>
      </c>
      <c r="FJ19" s="41" t="e">
        <f t="shared" si="17"/>
        <v>#REF!</v>
      </c>
      <c r="FK19" s="41" t="e">
        <f t="shared" si="17"/>
        <v>#REF!</v>
      </c>
      <c r="FL19" s="41" t="e">
        <f t="shared" si="17"/>
        <v>#REF!</v>
      </c>
      <c r="FM19" s="41" t="e">
        <f t="shared" si="17"/>
        <v>#REF!</v>
      </c>
      <c r="FN19" s="41" t="e">
        <f t="shared" si="17"/>
        <v>#REF!</v>
      </c>
      <c r="FO19" s="41" t="e">
        <f t="shared" si="17"/>
        <v>#REF!</v>
      </c>
      <c r="FP19" s="41" t="e">
        <f t="shared" si="17"/>
        <v>#REF!</v>
      </c>
      <c r="FQ19" s="41" t="e">
        <f t="shared" si="17"/>
        <v>#REF!</v>
      </c>
      <c r="FR19" s="41" t="e">
        <f t="shared" si="17"/>
        <v>#REF!</v>
      </c>
      <c r="FS19" s="41" t="e">
        <f t="shared" si="17"/>
        <v>#REF!</v>
      </c>
      <c r="FT19" s="41" t="e">
        <f t="shared" si="17"/>
        <v>#REF!</v>
      </c>
      <c r="FU19" s="41" t="e">
        <f t="shared" si="17"/>
        <v>#REF!</v>
      </c>
      <c r="FV19" s="41" t="e">
        <f t="shared" si="17"/>
        <v>#REF!</v>
      </c>
      <c r="FW19" s="41" t="e">
        <f t="shared" ref="FW19:GL34" si="26">FV19</f>
        <v>#REF!</v>
      </c>
      <c r="FX19" s="41" t="e">
        <f t="shared" si="26"/>
        <v>#REF!</v>
      </c>
      <c r="FY19" s="41" t="e">
        <f t="shared" si="26"/>
        <v>#REF!</v>
      </c>
      <c r="FZ19" s="41" t="e">
        <f t="shared" si="26"/>
        <v>#REF!</v>
      </c>
      <c r="GA19" s="41" t="e">
        <f t="shared" si="26"/>
        <v>#REF!</v>
      </c>
      <c r="GB19" s="41" t="e">
        <f t="shared" si="26"/>
        <v>#REF!</v>
      </c>
      <c r="GC19" s="41" t="e">
        <f t="shared" si="26"/>
        <v>#REF!</v>
      </c>
      <c r="GD19" s="41" t="e">
        <f t="shared" si="26"/>
        <v>#REF!</v>
      </c>
      <c r="GE19" s="41" t="e">
        <f t="shared" si="26"/>
        <v>#REF!</v>
      </c>
      <c r="GF19" s="41" t="e">
        <f t="shared" si="26"/>
        <v>#REF!</v>
      </c>
      <c r="GG19" s="41" t="e">
        <f t="shared" si="26"/>
        <v>#REF!</v>
      </c>
      <c r="GH19" s="41" t="e">
        <f t="shared" si="26"/>
        <v>#REF!</v>
      </c>
      <c r="GI19" s="41" t="e">
        <f t="shared" si="26"/>
        <v>#REF!</v>
      </c>
      <c r="GJ19" s="41" t="e">
        <f t="shared" si="26"/>
        <v>#REF!</v>
      </c>
      <c r="GK19" s="41" t="e">
        <f t="shared" si="26"/>
        <v>#REF!</v>
      </c>
      <c r="GL19" s="41" t="e">
        <f t="shared" si="26"/>
        <v>#REF!</v>
      </c>
      <c r="GM19" s="41" t="e">
        <f t="shared" si="18"/>
        <v>#REF!</v>
      </c>
      <c r="GN19" s="41" t="e">
        <f t="shared" si="19"/>
        <v>#REF!</v>
      </c>
      <c r="GO19" s="41" t="e">
        <f t="shared" si="19"/>
        <v>#REF!</v>
      </c>
      <c r="GP19" s="41" t="e">
        <f t="shared" si="19"/>
        <v>#REF!</v>
      </c>
      <c r="GQ19" s="41" t="e">
        <f t="shared" si="19"/>
        <v>#REF!</v>
      </c>
      <c r="GR19" s="41" t="e">
        <f t="shared" si="19"/>
        <v>#REF!</v>
      </c>
      <c r="GS19" s="41" t="e">
        <f t="shared" si="19"/>
        <v>#REF!</v>
      </c>
      <c r="GT19" s="41" t="e">
        <f t="shared" si="19"/>
        <v>#REF!</v>
      </c>
      <c r="GU19" s="41" t="e">
        <f t="shared" si="19"/>
        <v>#REF!</v>
      </c>
      <c r="GV19" s="41" t="e">
        <f t="shared" si="19"/>
        <v>#REF!</v>
      </c>
      <c r="GW19" s="41" t="e">
        <f t="shared" si="19"/>
        <v>#REF!</v>
      </c>
      <c r="GX19" s="41" t="e">
        <f t="shared" si="19"/>
        <v>#REF!</v>
      </c>
      <c r="GY19" s="41" t="e">
        <f t="shared" si="19"/>
        <v>#REF!</v>
      </c>
      <c r="GZ19" s="41" t="e">
        <f t="shared" si="19"/>
        <v>#REF!</v>
      </c>
      <c r="HA19" s="41" t="e">
        <f t="shared" si="19"/>
        <v>#REF!</v>
      </c>
      <c r="HB19" s="41" t="e">
        <f t="shared" si="19"/>
        <v>#REF!</v>
      </c>
      <c r="HC19" s="41" t="e">
        <f t="shared" ref="HC19:HJ34" si="27">HB19</f>
        <v>#REF!</v>
      </c>
      <c r="HD19" s="41" t="e">
        <f t="shared" si="27"/>
        <v>#REF!</v>
      </c>
      <c r="HE19" s="41" t="e">
        <f t="shared" si="27"/>
        <v>#REF!</v>
      </c>
      <c r="HF19" s="41" t="e">
        <f t="shared" si="27"/>
        <v>#REF!</v>
      </c>
      <c r="HG19" s="41" t="e">
        <f t="shared" si="27"/>
        <v>#REF!</v>
      </c>
      <c r="HH19" s="41" t="e">
        <f t="shared" si="27"/>
        <v>#REF!</v>
      </c>
      <c r="HI19" s="41" t="e">
        <f t="shared" si="27"/>
        <v>#REF!</v>
      </c>
      <c r="HJ19" s="41" t="e">
        <f t="shared" si="27"/>
        <v>#REF!</v>
      </c>
    </row>
    <row r="20" spans="1:218" ht="14.4" x14ac:dyDescent="0.3">
      <c r="A20" s="42">
        <v>17</v>
      </c>
      <c r="B20" s="43" t="e">
        <f>'CMM1 - AUX CALC'!$R$67</f>
        <v>#REF!</v>
      </c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 t="e">
        <f>$B20/(_xlfn.SINGLE(PrazoConcessao)*12-S$3+1)</f>
        <v>#REF!</v>
      </c>
      <c r="T20" s="41" t="e">
        <f t="shared" ref="T20:AI35" si="28">S20</f>
        <v>#REF!</v>
      </c>
      <c r="U20" s="41" t="e">
        <f t="shared" si="28"/>
        <v>#REF!</v>
      </c>
      <c r="V20" s="41" t="e">
        <f t="shared" si="28"/>
        <v>#REF!</v>
      </c>
      <c r="W20" s="41" t="e">
        <f t="shared" si="28"/>
        <v>#REF!</v>
      </c>
      <c r="X20" s="41" t="e">
        <f t="shared" si="28"/>
        <v>#REF!</v>
      </c>
      <c r="Y20" s="41" t="e">
        <f t="shared" si="28"/>
        <v>#REF!</v>
      </c>
      <c r="Z20" s="41" t="e">
        <f t="shared" si="28"/>
        <v>#REF!</v>
      </c>
      <c r="AA20" s="41" t="e">
        <f t="shared" si="28"/>
        <v>#REF!</v>
      </c>
      <c r="AB20" s="41" t="e">
        <f t="shared" si="28"/>
        <v>#REF!</v>
      </c>
      <c r="AC20" s="41" t="e">
        <f t="shared" si="28"/>
        <v>#REF!</v>
      </c>
      <c r="AD20" s="41" t="e">
        <f t="shared" si="28"/>
        <v>#REF!</v>
      </c>
      <c r="AE20" s="41" t="e">
        <f t="shared" si="28"/>
        <v>#REF!</v>
      </c>
      <c r="AF20" s="41" t="e">
        <f t="shared" si="28"/>
        <v>#REF!</v>
      </c>
      <c r="AG20" s="41" t="e">
        <f t="shared" si="28"/>
        <v>#REF!</v>
      </c>
      <c r="AH20" s="41" t="e">
        <f t="shared" si="28"/>
        <v>#REF!</v>
      </c>
      <c r="AI20" s="41" t="e">
        <f t="shared" si="28"/>
        <v>#REF!</v>
      </c>
      <c r="AJ20" s="41" t="e">
        <f t="shared" si="21"/>
        <v>#REF!</v>
      </c>
      <c r="AK20" s="41" t="e">
        <f t="shared" si="21"/>
        <v>#REF!</v>
      </c>
      <c r="AL20" s="41" t="e">
        <f t="shared" si="21"/>
        <v>#REF!</v>
      </c>
      <c r="AM20" s="41" t="e">
        <f t="shared" si="21"/>
        <v>#REF!</v>
      </c>
      <c r="AN20" s="41" t="e">
        <f t="shared" si="21"/>
        <v>#REF!</v>
      </c>
      <c r="AO20" s="41" t="e">
        <f t="shared" si="21"/>
        <v>#REF!</v>
      </c>
      <c r="AP20" s="41" t="e">
        <f t="shared" si="21"/>
        <v>#REF!</v>
      </c>
      <c r="AQ20" s="41" t="e">
        <f t="shared" si="21"/>
        <v>#REF!</v>
      </c>
      <c r="AR20" s="41" t="e">
        <f t="shared" si="21"/>
        <v>#REF!</v>
      </c>
      <c r="AS20" s="41" t="e">
        <f t="shared" si="21"/>
        <v>#REF!</v>
      </c>
      <c r="AT20" s="41" t="e">
        <f t="shared" si="21"/>
        <v>#REF!</v>
      </c>
      <c r="AU20" s="41" t="e">
        <f t="shared" si="21"/>
        <v>#REF!</v>
      </c>
      <c r="AV20" s="41" t="e">
        <f t="shared" si="21"/>
        <v>#REF!</v>
      </c>
      <c r="AW20" s="41" t="e">
        <f t="shared" si="21"/>
        <v>#REF!</v>
      </c>
      <c r="AX20" s="41" t="e">
        <f t="shared" si="21"/>
        <v>#REF!</v>
      </c>
      <c r="AY20" s="41" t="e">
        <f t="shared" ref="AY20:BN35" si="29">AX20</f>
        <v>#REF!</v>
      </c>
      <c r="AZ20" s="41" t="e">
        <f t="shared" si="29"/>
        <v>#REF!</v>
      </c>
      <c r="BA20" s="41" t="e">
        <f t="shared" si="29"/>
        <v>#REF!</v>
      </c>
      <c r="BB20" s="41" t="e">
        <f t="shared" si="29"/>
        <v>#REF!</v>
      </c>
      <c r="BC20" s="41" t="e">
        <f t="shared" si="29"/>
        <v>#REF!</v>
      </c>
      <c r="BD20" s="41" t="e">
        <f t="shared" si="29"/>
        <v>#REF!</v>
      </c>
      <c r="BE20" s="41" t="e">
        <f t="shared" si="29"/>
        <v>#REF!</v>
      </c>
      <c r="BF20" s="41" t="e">
        <f t="shared" si="29"/>
        <v>#REF!</v>
      </c>
      <c r="BG20" s="41" t="e">
        <f t="shared" si="29"/>
        <v>#REF!</v>
      </c>
      <c r="BH20" s="41" t="e">
        <f t="shared" si="29"/>
        <v>#REF!</v>
      </c>
      <c r="BI20" s="41" t="e">
        <f t="shared" si="29"/>
        <v>#REF!</v>
      </c>
      <c r="BJ20" s="41" t="e">
        <f t="shared" si="29"/>
        <v>#REF!</v>
      </c>
      <c r="BK20" s="41" t="e">
        <f t="shared" si="29"/>
        <v>#REF!</v>
      </c>
      <c r="BL20" s="41" t="e">
        <f t="shared" si="29"/>
        <v>#REF!</v>
      </c>
      <c r="BM20" s="41" t="e">
        <f t="shared" si="29"/>
        <v>#REF!</v>
      </c>
      <c r="BN20" s="41" t="e">
        <f t="shared" si="29"/>
        <v>#REF!</v>
      </c>
      <c r="BO20" s="41" t="e">
        <f t="shared" si="22"/>
        <v>#REF!</v>
      </c>
      <c r="BP20" s="41" t="e">
        <f t="shared" si="22"/>
        <v>#REF!</v>
      </c>
      <c r="BQ20" s="41" t="e">
        <f t="shared" si="22"/>
        <v>#REF!</v>
      </c>
      <c r="BR20" s="41" t="e">
        <f t="shared" si="22"/>
        <v>#REF!</v>
      </c>
      <c r="BS20" s="41" t="e">
        <f t="shared" si="22"/>
        <v>#REF!</v>
      </c>
      <c r="BT20" s="41" t="e">
        <f t="shared" si="22"/>
        <v>#REF!</v>
      </c>
      <c r="BU20" s="41" t="e">
        <f t="shared" si="22"/>
        <v>#REF!</v>
      </c>
      <c r="BV20" s="41" t="e">
        <f t="shared" si="22"/>
        <v>#REF!</v>
      </c>
      <c r="BW20" s="41" t="e">
        <f t="shared" si="22"/>
        <v>#REF!</v>
      </c>
      <c r="BX20" s="41" t="e">
        <f t="shared" si="22"/>
        <v>#REF!</v>
      </c>
      <c r="BY20" s="41" t="e">
        <f t="shared" si="22"/>
        <v>#REF!</v>
      </c>
      <c r="BZ20" s="41" t="e">
        <f t="shared" si="22"/>
        <v>#REF!</v>
      </c>
      <c r="CA20" s="41" t="e">
        <f t="shared" si="22"/>
        <v>#REF!</v>
      </c>
      <c r="CB20" s="41" t="e">
        <f t="shared" si="22"/>
        <v>#REF!</v>
      </c>
      <c r="CC20" s="41" t="e">
        <f t="shared" si="22"/>
        <v>#REF!</v>
      </c>
      <c r="CD20" s="41" t="e">
        <f t="shared" si="22"/>
        <v>#REF!</v>
      </c>
      <c r="CE20" s="41" t="e">
        <f t="shared" si="23"/>
        <v>#REF!</v>
      </c>
      <c r="CF20" s="41" t="e">
        <f t="shared" si="23"/>
        <v>#REF!</v>
      </c>
      <c r="CG20" s="41" t="e">
        <f t="shared" si="23"/>
        <v>#REF!</v>
      </c>
      <c r="CH20" s="41" t="e">
        <f t="shared" si="23"/>
        <v>#REF!</v>
      </c>
      <c r="CI20" s="41" t="e">
        <f t="shared" si="23"/>
        <v>#REF!</v>
      </c>
      <c r="CJ20" s="41" t="e">
        <f t="shared" si="23"/>
        <v>#REF!</v>
      </c>
      <c r="CK20" s="41" t="e">
        <f t="shared" si="23"/>
        <v>#REF!</v>
      </c>
      <c r="CL20" s="41" t="e">
        <f t="shared" si="23"/>
        <v>#REF!</v>
      </c>
      <c r="CM20" s="41" t="e">
        <f t="shared" si="23"/>
        <v>#REF!</v>
      </c>
      <c r="CN20" s="41" t="e">
        <f t="shared" si="23"/>
        <v>#REF!</v>
      </c>
      <c r="CO20" s="41" t="e">
        <f t="shared" si="23"/>
        <v>#REF!</v>
      </c>
      <c r="CP20" s="41" t="e">
        <f t="shared" si="23"/>
        <v>#REF!</v>
      </c>
      <c r="CQ20" s="41" t="e">
        <f t="shared" si="23"/>
        <v>#REF!</v>
      </c>
      <c r="CR20" s="41" t="e">
        <f t="shared" si="23"/>
        <v>#REF!</v>
      </c>
      <c r="CS20" s="41" t="e">
        <f t="shared" si="23"/>
        <v>#REF!</v>
      </c>
      <c r="CT20" s="41" t="e">
        <f t="shared" si="23"/>
        <v>#REF!</v>
      </c>
      <c r="CU20" s="41" t="e">
        <f t="shared" ref="CU20:DJ35" si="30">CT20</f>
        <v>#REF!</v>
      </c>
      <c r="CV20" s="41" t="e">
        <f t="shared" si="30"/>
        <v>#REF!</v>
      </c>
      <c r="CW20" s="41" t="e">
        <f t="shared" si="30"/>
        <v>#REF!</v>
      </c>
      <c r="CX20" s="41" t="e">
        <f t="shared" si="30"/>
        <v>#REF!</v>
      </c>
      <c r="CY20" s="41" t="e">
        <f t="shared" si="30"/>
        <v>#REF!</v>
      </c>
      <c r="CZ20" s="41" t="e">
        <f t="shared" si="30"/>
        <v>#REF!</v>
      </c>
      <c r="DA20" s="41" t="e">
        <f t="shared" si="30"/>
        <v>#REF!</v>
      </c>
      <c r="DB20" s="41" t="e">
        <f t="shared" si="30"/>
        <v>#REF!</v>
      </c>
      <c r="DC20" s="41" t="e">
        <f t="shared" si="30"/>
        <v>#REF!</v>
      </c>
      <c r="DD20" s="41" t="e">
        <f t="shared" si="30"/>
        <v>#REF!</v>
      </c>
      <c r="DE20" s="41" t="e">
        <f t="shared" si="30"/>
        <v>#REF!</v>
      </c>
      <c r="DF20" s="41" t="e">
        <f t="shared" si="30"/>
        <v>#REF!</v>
      </c>
      <c r="DG20" s="41" t="e">
        <f t="shared" si="30"/>
        <v>#REF!</v>
      </c>
      <c r="DH20" s="41" t="e">
        <f t="shared" si="30"/>
        <v>#REF!</v>
      </c>
      <c r="DI20" s="41" t="e">
        <f t="shared" si="30"/>
        <v>#REF!</v>
      </c>
      <c r="DJ20" s="41" t="e">
        <f t="shared" si="30"/>
        <v>#REF!</v>
      </c>
      <c r="DK20" s="41" t="e">
        <f t="shared" si="24"/>
        <v>#REF!</v>
      </c>
      <c r="DL20" s="41" t="e">
        <f t="shared" si="24"/>
        <v>#REF!</v>
      </c>
      <c r="DM20" s="41" t="e">
        <f t="shared" si="24"/>
        <v>#REF!</v>
      </c>
      <c r="DN20" s="41" t="e">
        <f t="shared" si="24"/>
        <v>#REF!</v>
      </c>
      <c r="DO20" s="41" t="e">
        <f t="shared" si="24"/>
        <v>#REF!</v>
      </c>
      <c r="DP20" s="41" t="e">
        <f t="shared" si="24"/>
        <v>#REF!</v>
      </c>
      <c r="DQ20" s="41" t="e">
        <f t="shared" si="24"/>
        <v>#REF!</v>
      </c>
      <c r="DR20" s="41" t="e">
        <f t="shared" si="24"/>
        <v>#REF!</v>
      </c>
      <c r="DS20" s="41" t="e">
        <f t="shared" si="24"/>
        <v>#REF!</v>
      </c>
      <c r="DT20" s="41" t="e">
        <f t="shared" si="24"/>
        <v>#REF!</v>
      </c>
      <c r="DU20" s="41" t="e">
        <f t="shared" si="24"/>
        <v>#REF!</v>
      </c>
      <c r="DV20" s="41" t="e">
        <f t="shared" si="24"/>
        <v>#REF!</v>
      </c>
      <c r="DW20" s="41" t="e">
        <f t="shared" si="24"/>
        <v>#REF!</v>
      </c>
      <c r="DX20" s="41" t="e">
        <f t="shared" si="24"/>
        <v>#REF!</v>
      </c>
      <c r="DY20" s="41" t="e">
        <f t="shared" si="24"/>
        <v>#REF!</v>
      </c>
      <c r="DZ20" s="41" t="e">
        <f t="shared" si="24"/>
        <v>#REF!</v>
      </c>
      <c r="EA20" s="41" t="e">
        <f t="shared" ref="EA20:EP35" si="31">DZ20</f>
        <v>#REF!</v>
      </c>
      <c r="EB20" s="41" t="e">
        <f t="shared" si="31"/>
        <v>#REF!</v>
      </c>
      <c r="EC20" s="41" t="e">
        <f t="shared" si="31"/>
        <v>#REF!</v>
      </c>
      <c r="ED20" s="41" t="e">
        <f t="shared" si="31"/>
        <v>#REF!</v>
      </c>
      <c r="EE20" s="41" t="e">
        <f t="shared" si="31"/>
        <v>#REF!</v>
      </c>
      <c r="EF20" s="41" t="e">
        <f t="shared" si="31"/>
        <v>#REF!</v>
      </c>
      <c r="EG20" s="41" t="e">
        <f t="shared" si="31"/>
        <v>#REF!</v>
      </c>
      <c r="EH20" s="41" t="e">
        <f t="shared" si="31"/>
        <v>#REF!</v>
      </c>
      <c r="EI20" s="41" t="e">
        <f t="shared" si="31"/>
        <v>#REF!</v>
      </c>
      <c r="EJ20" s="41" t="e">
        <f t="shared" si="31"/>
        <v>#REF!</v>
      </c>
      <c r="EK20" s="41" t="e">
        <f t="shared" si="31"/>
        <v>#REF!</v>
      </c>
      <c r="EL20" s="41" t="e">
        <f t="shared" si="31"/>
        <v>#REF!</v>
      </c>
      <c r="EM20" s="41" t="e">
        <f t="shared" si="31"/>
        <v>#REF!</v>
      </c>
      <c r="EN20" s="41" t="e">
        <f t="shared" si="31"/>
        <v>#REF!</v>
      </c>
      <c r="EO20" s="41" t="e">
        <f t="shared" si="31"/>
        <v>#REF!</v>
      </c>
      <c r="EP20" s="41" t="e">
        <f t="shared" si="31"/>
        <v>#REF!</v>
      </c>
      <c r="EQ20" s="41" t="e">
        <f t="shared" si="25"/>
        <v>#REF!</v>
      </c>
      <c r="ER20" s="41" t="e">
        <f t="shared" si="25"/>
        <v>#REF!</v>
      </c>
      <c r="ES20" s="41" t="e">
        <f t="shared" si="25"/>
        <v>#REF!</v>
      </c>
      <c r="ET20" s="41" t="e">
        <f t="shared" si="25"/>
        <v>#REF!</v>
      </c>
      <c r="EU20" s="41" t="e">
        <f t="shared" si="25"/>
        <v>#REF!</v>
      </c>
      <c r="EV20" s="41" t="e">
        <f t="shared" si="25"/>
        <v>#REF!</v>
      </c>
      <c r="EW20" s="41" t="e">
        <f t="shared" si="25"/>
        <v>#REF!</v>
      </c>
      <c r="EX20" s="41" t="e">
        <f t="shared" si="25"/>
        <v>#REF!</v>
      </c>
      <c r="EY20" s="41" t="e">
        <f t="shared" si="25"/>
        <v>#REF!</v>
      </c>
      <c r="EZ20" s="41" t="e">
        <f t="shared" si="25"/>
        <v>#REF!</v>
      </c>
      <c r="FA20" s="41" t="e">
        <f t="shared" si="25"/>
        <v>#REF!</v>
      </c>
      <c r="FB20" s="41" t="e">
        <f t="shared" si="25"/>
        <v>#REF!</v>
      </c>
      <c r="FC20" s="41" t="e">
        <f t="shared" si="25"/>
        <v>#REF!</v>
      </c>
      <c r="FD20" s="41" t="e">
        <f t="shared" si="25"/>
        <v>#REF!</v>
      </c>
      <c r="FE20" s="41" t="e">
        <f t="shared" si="25"/>
        <v>#REF!</v>
      </c>
      <c r="FF20" s="41" t="e">
        <f t="shared" si="25"/>
        <v>#REF!</v>
      </c>
      <c r="FG20" s="41" t="e">
        <f t="shared" ref="FG20:FV35" si="32">FF20</f>
        <v>#REF!</v>
      </c>
      <c r="FH20" s="41" t="e">
        <f t="shared" si="32"/>
        <v>#REF!</v>
      </c>
      <c r="FI20" s="41" t="e">
        <f t="shared" si="32"/>
        <v>#REF!</v>
      </c>
      <c r="FJ20" s="41" t="e">
        <f t="shared" si="32"/>
        <v>#REF!</v>
      </c>
      <c r="FK20" s="41" t="e">
        <f t="shared" si="32"/>
        <v>#REF!</v>
      </c>
      <c r="FL20" s="41" t="e">
        <f t="shared" si="32"/>
        <v>#REF!</v>
      </c>
      <c r="FM20" s="41" t="e">
        <f t="shared" si="32"/>
        <v>#REF!</v>
      </c>
      <c r="FN20" s="41" t="e">
        <f t="shared" si="32"/>
        <v>#REF!</v>
      </c>
      <c r="FO20" s="41" t="e">
        <f t="shared" si="32"/>
        <v>#REF!</v>
      </c>
      <c r="FP20" s="41" t="e">
        <f t="shared" si="32"/>
        <v>#REF!</v>
      </c>
      <c r="FQ20" s="41" t="e">
        <f t="shared" si="32"/>
        <v>#REF!</v>
      </c>
      <c r="FR20" s="41" t="e">
        <f t="shared" si="32"/>
        <v>#REF!</v>
      </c>
      <c r="FS20" s="41" t="e">
        <f t="shared" si="32"/>
        <v>#REF!</v>
      </c>
      <c r="FT20" s="41" t="e">
        <f t="shared" si="32"/>
        <v>#REF!</v>
      </c>
      <c r="FU20" s="41" t="e">
        <f t="shared" si="32"/>
        <v>#REF!</v>
      </c>
      <c r="FV20" s="41" t="e">
        <f t="shared" si="32"/>
        <v>#REF!</v>
      </c>
      <c r="FW20" s="41" t="e">
        <f t="shared" si="26"/>
        <v>#REF!</v>
      </c>
      <c r="FX20" s="41" t="e">
        <f t="shared" si="26"/>
        <v>#REF!</v>
      </c>
      <c r="FY20" s="41" t="e">
        <f t="shared" si="26"/>
        <v>#REF!</v>
      </c>
      <c r="FZ20" s="41" t="e">
        <f t="shared" si="26"/>
        <v>#REF!</v>
      </c>
      <c r="GA20" s="41" t="e">
        <f t="shared" si="26"/>
        <v>#REF!</v>
      </c>
      <c r="GB20" s="41" t="e">
        <f t="shared" si="26"/>
        <v>#REF!</v>
      </c>
      <c r="GC20" s="41" t="e">
        <f t="shared" si="26"/>
        <v>#REF!</v>
      </c>
      <c r="GD20" s="41" t="e">
        <f t="shared" si="26"/>
        <v>#REF!</v>
      </c>
      <c r="GE20" s="41" t="e">
        <f t="shared" si="26"/>
        <v>#REF!</v>
      </c>
      <c r="GF20" s="41" t="e">
        <f t="shared" si="26"/>
        <v>#REF!</v>
      </c>
      <c r="GG20" s="41" t="e">
        <f t="shared" si="26"/>
        <v>#REF!</v>
      </c>
      <c r="GH20" s="41" t="e">
        <f t="shared" si="26"/>
        <v>#REF!</v>
      </c>
      <c r="GI20" s="41" t="e">
        <f t="shared" si="26"/>
        <v>#REF!</v>
      </c>
      <c r="GJ20" s="41" t="e">
        <f t="shared" si="26"/>
        <v>#REF!</v>
      </c>
      <c r="GK20" s="41" t="e">
        <f t="shared" si="26"/>
        <v>#REF!</v>
      </c>
      <c r="GL20" s="41" t="e">
        <f t="shared" si="26"/>
        <v>#REF!</v>
      </c>
      <c r="GM20" s="41" t="e">
        <f t="shared" ref="GM20:HB35" si="33">GL20</f>
        <v>#REF!</v>
      </c>
      <c r="GN20" s="41" t="e">
        <f t="shared" si="33"/>
        <v>#REF!</v>
      </c>
      <c r="GO20" s="41" t="e">
        <f t="shared" si="33"/>
        <v>#REF!</v>
      </c>
      <c r="GP20" s="41" t="e">
        <f t="shared" si="33"/>
        <v>#REF!</v>
      </c>
      <c r="GQ20" s="41" t="e">
        <f t="shared" si="33"/>
        <v>#REF!</v>
      </c>
      <c r="GR20" s="41" t="e">
        <f t="shared" si="33"/>
        <v>#REF!</v>
      </c>
      <c r="GS20" s="41" t="e">
        <f t="shared" si="33"/>
        <v>#REF!</v>
      </c>
      <c r="GT20" s="41" t="e">
        <f t="shared" si="33"/>
        <v>#REF!</v>
      </c>
      <c r="GU20" s="41" t="e">
        <f t="shared" si="33"/>
        <v>#REF!</v>
      </c>
      <c r="GV20" s="41" t="e">
        <f t="shared" si="33"/>
        <v>#REF!</v>
      </c>
      <c r="GW20" s="41" t="e">
        <f t="shared" si="33"/>
        <v>#REF!</v>
      </c>
      <c r="GX20" s="41" t="e">
        <f t="shared" si="33"/>
        <v>#REF!</v>
      </c>
      <c r="GY20" s="41" t="e">
        <f t="shared" si="33"/>
        <v>#REF!</v>
      </c>
      <c r="GZ20" s="41" t="e">
        <f t="shared" si="33"/>
        <v>#REF!</v>
      </c>
      <c r="HA20" s="41" t="e">
        <f t="shared" si="33"/>
        <v>#REF!</v>
      </c>
      <c r="HB20" s="41" t="e">
        <f t="shared" si="33"/>
        <v>#REF!</v>
      </c>
      <c r="HC20" s="41" t="e">
        <f t="shared" si="27"/>
        <v>#REF!</v>
      </c>
      <c r="HD20" s="41" t="e">
        <f t="shared" si="27"/>
        <v>#REF!</v>
      </c>
      <c r="HE20" s="41" t="e">
        <f t="shared" si="27"/>
        <v>#REF!</v>
      </c>
      <c r="HF20" s="41" t="e">
        <f t="shared" si="27"/>
        <v>#REF!</v>
      </c>
      <c r="HG20" s="41" t="e">
        <f t="shared" si="27"/>
        <v>#REF!</v>
      </c>
      <c r="HH20" s="41" t="e">
        <f t="shared" si="27"/>
        <v>#REF!</v>
      </c>
      <c r="HI20" s="41" t="e">
        <f t="shared" si="27"/>
        <v>#REF!</v>
      </c>
      <c r="HJ20" s="41" t="e">
        <f t="shared" si="27"/>
        <v>#REF!</v>
      </c>
    </row>
    <row r="21" spans="1:218" ht="14.4" x14ac:dyDescent="0.3">
      <c r="A21" s="42">
        <v>18</v>
      </c>
      <c r="B21" s="43" t="e">
        <f>'CMM1 - AUX CALC'!$S$67</f>
        <v>#REF!</v>
      </c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 t="e">
        <f>$B21/(_xlfn.SINGLE(PrazoConcessao)*12-T$3+1)</f>
        <v>#REF!</v>
      </c>
      <c r="U21" s="41" t="e">
        <f t="shared" si="28"/>
        <v>#REF!</v>
      </c>
      <c r="V21" s="41" t="e">
        <f t="shared" si="28"/>
        <v>#REF!</v>
      </c>
      <c r="W21" s="41" t="e">
        <f t="shared" si="28"/>
        <v>#REF!</v>
      </c>
      <c r="X21" s="41" t="e">
        <f t="shared" si="28"/>
        <v>#REF!</v>
      </c>
      <c r="Y21" s="41" t="e">
        <f t="shared" si="28"/>
        <v>#REF!</v>
      </c>
      <c r="Z21" s="41" t="e">
        <f t="shared" si="28"/>
        <v>#REF!</v>
      </c>
      <c r="AA21" s="41" t="e">
        <f t="shared" si="28"/>
        <v>#REF!</v>
      </c>
      <c r="AB21" s="41" t="e">
        <f t="shared" si="28"/>
        <v>#REF!</v>
      </c>
      <c r="AC21" s="41" t="e">
        <f t="shared" si="28"/>
        <v>#REF!</v>
      </c>
      <c r="AD21" s="41" t="e">
        <f t="shared" si="28"/>
        <v>#REF!</v>
      </c>
      <c r="AE21" s="41" t="e">
        <f t="shared" si="28"/>
        <v>#REF!</v>
      </c>
      <c r="AF21" s="41" t="e">
        <f t="shared" si="28"/>
        <v>#REF!</v>
      </c>
      <c r="AG21" s="41" t="e">
        <f t="shared" si="28"/>
        <v>#REF!</v>
      </c>
      <c r="AH21" s="41" t="e">
        <f t="shared" si="28"/>
        <v>#REF!</v>
      </c>
      <c r="AI21" s="41" t="e">
        <f t="shared" si="28"/>
        <v>#REF!</v>
      </c>
      <c r="AJ21" s="41" t="e">
        <f t="shared" si="21"/>
        <v>#REF!</v>
      </c>
      <c r="AK21" s="41" t="e">
        <f t="shared" si="21"/>
        <v>#REF!</v>
      </c>
      <c r="AL21" s="41" t="e">
        <f t="shared" si="21"/>
        <v>#REF!</v>
      </c>
      <c r="AM21" s="41" t="e">
        <f t="shared" si="21"/>
        <v>#REF!</v>
      </c>
      <c r="AN21" s="41" t="e">
        <f t="shared" si="21"/>
        <v>#REF!</v>
      </c>
      <c r="AO21" s="41" t="e">
        <f t="shared" si="21"/>
        <v>#REF!</v>
      </c>
      <c r="AP21" s="41" t="e">
        <f t="shared" si="21"/>
        <v>#REF!</v>
      </c>
      <c r="AQ21" s="41" t="e">
        <f t="shared" si="21"/>
        <v>#REF!</v>
      </c>
      <c r="AR21" s="41" t="e">
        <f t="shared" si="21"/>
        <v>#REF!</v>
      </c>
      <c r="AS21" s="41" t="e">
        <f t="shared" si="21"/>
        <v>#REF!</v>
      </c>
      <c r="AT21" s="41" t="e">
        <f t="shared" si="21"/>
        <v>#REF!</v>
      </c>
      <c r="AU21" s="41" t="e">
        <f t="shared" si="21"/>
        <v>#REF!</v>
      </c>
      <c r="AV21" s="41" t="e">
        <f t="shared" si="21"/>
        <v>#REF!</v>
      </c>
      <c r="AW21" s="41" t="e">
        <f t="shared" si="21"/>
        <v>#REF!</v>
      </c>
      <c r="AX21" s="41" t="e">
        <f t="shared" si="21"/>
        <v>#REF!</v>
      </c>
      <c r="AY21" s="41" t="e">
        <f t="shared" si="29"/>
        <v>#REF!</v>
      </c>
      <c r="AZ21" s="41" t="e">
        <f t="shared" si="29"/>
        <v>#REF!</v>
      </c>
      <c r="BA21" s="41" t="e">
        <f t="shared" si="29"/>
        <v>#REF!</v>
      </c>
      <c r="BB21" s="41" t="e">
        <f t="shared" si="29"/>
        <v>#REF!</v>
      </c>
      <c r="BC21" s="41" t="e">
        <f t="shared" si="29"/>
        <v>#REF!</v>
      </c>
      <c r="BD21" s="41" t="e">
        <f t="shared" si="29"/>
        <v>#REF!</v>
      </c>
      <c r="BE21" s="41" t="e">
        <f t="shared" si="29"/>
        <v>#REF!</v>
      </c>
      <c r="BF21" s="41" t="e">
        <f t="shared" si="29"/>
        <v>#REF!</v>
      </c>
      <c r="BG21" s="41" t="e">
        <f t="shared" si="29"/>
        <v>#REF!</v>
      </c>
      <c r="BH21" s="41" t="e">
        <f t="shared" si="29"/>
        <v>#REF!</v>
      </c>
      <c r="BI21" s="41" t="e">
        <f t="shared" si="29"/>
        <v>#REF!</v>
      </c>
      <c r="BJ21" s="41" t="e">
        <f t="shared" si="29"/>
        <v>#REF!</v>
      </c>
      <c r="BK21" s="41" t="e">
        <f t="shared" si="29"/>
        <v>#REF!</v>
      </c>
      <c r="BL21" s="41" t="e">
        <f t="shared" si="29"/>
        <v>#REF!</v>
      </c>
      <c r="BM21" s="41" t="e">
        <f t="shared" si="29"/>
        <v>#REF!</v>
      </c>
      <c r="BN21" s="41" t="e">
        <f t="shared" si="29"/>
        <v>#REF!</v>
      </c>
      <c r="BO21" s="41" t="e">
        <f t="shared" si="22"/>
        <v>#REF!</v>
      </c>
      <c r="BP21" s="41" t="e">
        <f t="shared" si="22"/>
        <v>#REF!</v>
      </c>
      <c r="BQ21" s="41" t="e">
        <f t="shared" si="22"/>
        <v>#REF!</v>
      </c>
      <c r="BR21" s="41" t="e">
        <f t="shared" si="22"/>
        <v>#REF!</v>
      </c>
      <c r="BS21" s="41" t="e">
        <f t="shared" si="22"/>
        <v>#REF!</v>
      </c>
      <c r="BT21" s="41" t="e">
        <f t="shared" si="22"/>
        <v>#REF!</v>
      </c>
      <c r="BU21" s="41" t="e">
        <f t="shared" si="22"/>
        <v>#REF!</v>
      </c>
      <c r="BV21" s="41" t="e">
        <f t="shared" si="22"/>
        <v>#REF!</v>
      </c>
      <c r="BW21" s="41" t="e">
        <f t="shared" si="22"/>
        <v>#REF!</v>
      </c>
      <c r="BX21" s="41" t="e">
        <f t="shared" si="22"/>
        <v>#REF!</v>
      </c>
      <c r="BY21" s="41" t="e">
        <f t="shared" si="22"/>
        <v>#REF!</v>
      </c>
      <c r="BZ21" s="41" t="e">
        <f t="shared" si="22"/>
        <v>#REF!</v>
      </c>
      <c r="CA21" s="41" t="e">
        <f t="shared" si="22"/>
        <v>#REF!</v>
      </c>
      <c r="CB21" s="41" t="e">
        <f t="shared" si="22"/>
        <v>#REF!</v>
      </c>
      <c r="CC21" s="41" t="e">
        <f t="shared" si="22"/>
        <v>#REF!</v>
      </c>
      <c r="CD21" s="41" t="e">
        <f t="shared" si="22"/>
        <v>#REF!</v>
      </c>
      <c r="CE21" s="41" t="e">
        <f t="shared" si="23"/>
        <v>#REF!</v>
      </c>
      <c r="CF21" s="41" t="e">
        <f t="shared" si="23"/>
        <v>#REF!</v>
      </c>
      <c r="CG21" s="41" t="e">
        <f t="shared" si="23"/>
        <v>#REF!</v>
      </c>
      <c r="CH21" s="41" t="e">
        <f t="shared" si="23"/>
        <v>#REF!</v>
      </c>
      <c r="CI21" s="41" t="e">
        <f t="shared" si="23"/>
        <v>#REF!</v>
      </c>
      <c r="CJ21" s="41" t="e">
        <f t="shared" si="23"/>
        <v>#REF!</v>
      </c>
      <c r="CK21" s="41" t="e">
        <f t="shared" si="23"/>
        <v>#REF!</v>
      </c>
      <c r="CL21" s="41" t="e">
        <f t="shared" si="23"/>
        <v>#REF!</v>
      </c>
      <c r="CM21" s="41" t="e">
        <f t="shared" si="23"/>
        <v>#REF!</v>
      </c>
      <c r="CN21" s="41" t="e">
        <f t="shared" si="23"/>
        <v>#REF!</v>
      </c>
      <c r="CO21" s="41" t="e">
        <f t="shared" si="23"/>
        <v>#REF!</v>
      </c>
      <c r="CP21" s="41" t="e">
        <f t="shared" si="23"/>
        <v>#REF!</v>
      </c>
      <c r="CQ21" s="41" t="e">
        <f t="shared" si="23"/>
        <v>#REF!</v>
      </c>
      <c r="CR21" s="41" t="e">
        <f t="shared" si="23"/>
        <v>#REF!</v>
      </c>
      <c r="CS21" s="41" t="e">
        <f t="shared" si="23"/>
        <v>#REF!</v>
      </c>
      <c r="CT21" s="41" t="e">
        <f t="shared" si="23"/>
        <v>#REF!</v>
      </c>
      <c r="CU21" s="41" t="e">
        <f t="shared" si="30"/>
        <v>#REF!</v>
      </c>
      <c r="CV21" s="41" t="e">
        <f t="shared" si="30"/>
        <v>#REF!</v>
      </c>
      <c r="CW21" s="41" t="e">
        <f t="shared" si="30"/>
        <v>#REF!</v>
      </c>
      <c r="CX21" s="41" t="e">
        <f t="shared" si="30"/>
        <v>#REF!</v>
      </c>
      <c r="CY21" s="41" t="e">
        <f t="shared" si="30"/>
        <v>#REF!</v>
      </c>
      <c r="CZ21" s="41" t="e">
        <f t="shared" si="30"/>
        <v>#REF!</v>
      </c>
      <c r="DA21" s="41" t="e">
        <f t="shared" si="30"/>
        <v>#REF!</v>
      </c>
      <c r="DB21" s="41" t="e">
        <f t="shared" si="30"/>
        <v>#REF!</v>
      </c>
      <c r="DC21" s="41" t="e">
        <f t="shared" si="30"/>
        <v>#REF!</v>
      </c>
      <c r="DD21" s="41" t="e">
        <f t="shared" si="30"/>
        <v>#REF!</v>
      </c>
      <c r="DE21" s="41" t="e">
        <f t="shared" si="30"/>
        <v>#REF!</v>
      </c>
      <c r="DF21" s="41" t="e">
        <f t="shared" si="30"/>
        <v>#REF!</v>
      </c>
      <c r="DG21" s="41" t="e">
        <f t="shared" si="30"/>
        <v>#REF!</v>
      </c>
      <c r="DH21" s="41" t="e">
        <f t="shared" si="30"/>
        <v>#REF!</v>
      </c>
      <c r="DI21" s="41" t="e">
        <f t="shared" si="30"/>
        <v>#REF!</v>
      </c>
      <c r="DJ21" s="41" t="e">
        <f t="shared" si="30"/>
        <v>#REF!</v>
      </c>
      <c r="DK21" s="41" t="e">
        <f t="shared" si="24"/>
        <v>#REF!</v>
      </c>
      <c r="DL21" s="41" t="e">
        <f t="shared" si="24"/>
        <v>#REF!</v>
      </c>
      <c r="DM21" s="41" t="e">
        <f t="shared" si="24"/>
        <v>#REF!</v>
      </c>
      <c r="DN21" s="41" t="e">
        <f t="shared" si="24"/>
        <v>#REF!</v>
      </c>
      <c r="DO21" s="41" t="e">
        <f t="shared" si="24"/>
        <v>#REF!</v>
      </c>
      <c r="DP21" s="41" t="e">
        <f t="shared" si="24"/>
        <v>#REF!</v>
      </c>
      <c r="DQ21" s="41" t="e">
        <f t="shared" si="24"/>
        <v>#REF!</v>
      </c>
      <c r="DR21" s="41" t="e">
        <f t="shared" si="24"/>
        <v>#REF!</v>
      </c>
      <c r="DS21" s="41" t="e">
        <f t="shared" si="24"/>
        <v>#REF!</v>
      </c>
      <c r="DT21" s="41" t="e">
        <f t="shared" si="24"/>
        <v>#REF!</v>
      </c>
      <c r="DU21" s="41" t="e">
        <f t="shared" si="24"/>
        <v>#REF!</v>
      </c>
      <c r="DV21" s="41" t="e">
        <f t="shared" si="24"/>
        <v>#REF!</v>
      </c>
      <c r="DW21" s="41" t="e">
        <f t="shared" si="24"/>
        <v>#REF!</v>
      </c>
      <c r="DX21" s="41" t="e">
        <f t="shared" si="24"/>
        <v>#REF!</v>
      </c>
      <c r="DY21" s="41" t="e">
        <f t="shared" si="24"/>
        <v>#REF!</v>
      </c>
      <c r="DZ21" s="41" t="e">
        <f t="shared" si="24"/>
        <v>#REF!</v>
      </c>
      <c r="EA21" s="41" t="e">
        <f t="shared" si="31"/>
        <v>#REF!</v>
      </c>
      <c r="EB21" s="41" t="e">
        <f t="shared" si="31"/>
        <v>#REF!</v>
      </c>
      <c r="EC21" s="41" t="e">
        <f t="shared" si="31"/>
        <v>#REF!</v>
      </c>
      <c r="ED21" s="41" t="e">
        <f t="shared" si="31"/>
        <v>#REF!</v>
      </c>
      <c r="EE21" s="41" t="e">
        <f t="shared" si="31"/>
        <v>#REF!</v>
      </c>
      <c r="EF21" s="41" t="e">
        <f t="shared" si="31"/>
        <v>#REF!</v>
      </c>
      <c r="EG21" s="41" t="e">
        <f t="shared" si="31"/>
        <v>#REF!</v>
      </c>
      <c r="EH21" s="41" t="e">
        <f t="shared" si="31"/>
        <v>#REF!</v>
      </c>
      <c r="EI21" s="41" t="e">
        <f t="shared" si="31"/>
        <v>#REF!</v>
      </c>
      <c r="EJ21" s="41" t="e">
        <f t="shared" si="31"/>
        <v>#REF!</v>
      </c>
      <c r="EK21" s="41" t="e">
        <f t="shared" si="31"/>
        <v>#REF!</v>
      </c>
      <c r="EL21" s="41" t="e">
        <f t="shared" si="31"/>
        <v>#REF!</v>
      </c>
      <c r="EM21" s="41" t="e">
        <f t="shared" si="31"/>
        <v>#REF!</v>
      </c>
      <c r="EN21" s="41" t="e">
        <f t="shared" si="31"/>
        <v>#REF!</v>
      </c>
      <c r="EO21" s="41" t="e">
        <f t="shared" si="31"/>
        <v>#REF!</v>
      </c>
      <c r="EP21" s="41" t="e">
        <f t="shared" si="31"/>
        <v>#REF!</v>
      </c>
      <c r="EQ21" s="41" t="e">
        <f t="shared" si="25"/>
        <v>#REF!</v>
      </c>
      <c r="ER21" s="41" t="e">
        <f t="shared" si="25"/>
        <v>#REF!</v>
      </c>
      <c r="ES21" s="41" t="e">
        <f t="shared" si="25"/>
        <v>#REF!</v>
      </c>
      <c r="ET21" s="41" t="e">
        <f t="shared" si="25"/>
        <v>#REF!</v>
      </c>
      <c r="EU21" s="41" t="e">
        <f t="shared" si="25"/>
        <v>#REF!</v>
      </c>
      <c r="EV21" s="41" t="e">
        <f t="shared" si="25"/>
        <v>#REF!</v>
      </c>
      <c r="EW21" s="41" t="e">
        <f t="shared" si="25"/>
        <v>#REF!</v>
      </c>
      <c r="EX21" s="41" t="e">
        <f t="shared" si="25"/>
        <v>#REF!</v>
      </c>
      <c r="EY21" s="41" t="e">
        <f t="shared" si="25"/>
        <v>#REF!</v>
      </c>
      <c r="EZ21" s="41" t="e">
        <f t="shared" si="25"/>
        <v>#REF!</v>
      </c>
      <c r="FA21" s="41" t="e">
        <f t="shared" si="25"/>
        <v>#REF!</v>
      </c>
      <c r="FB21" s="41" t="e">
        <f t="shared" si="25"/>
        <v>#REF!</v>
      </c>
      <c r="FC21" s="41" t="e">
        <f t="shared" si="25"/>
        <v>#REF!</v>
      </c>
      <c r="FD21" s="41" t="e">
        <f t="shared" si="25"/>
        <v>#REF!</v>
      </c>
      <c r="FE21" s="41" t="e">
        <f t="shared" si="25"/>
        <v>#REF!</v>
      </c>
      <c r="FF21" s="41" t="e">
        <f t="shared" si="25"/>
        <v>#REF!</v>
      </c>
      <c r="FG21" s="41" t="e">
        <f t="shared" si="32"/>
        <v>#REF!</v>
      </c>
      <c r="FH21" s="41" t="e">
        <f t="shared" si="32"/>
        <v>#REF!</v>
      </c>
      <c r="FI21" s="41" t="e">
        <f t="shared" si="32"/>
        <v>#REF!</v>
      </c>
      <c r="FJ21" s="41" t="e">
        <f t="shared" si="32"/>
        <v>#REF!</v>
      </c>
      <c r="FK21" s="41" t="e">
        <f t="shared" si="32"/>
        <v>#REF!</v>
      </c>
      <c r="FL21" s="41" t="e">
        <f t="shared" si="32"/>
        <v>#REF!</v>
      </c>
      <c r="FM21" s="41" t="e">
        <f t="shared" si="32"/>
        <v>#REF!</v>
      </c>
      <c r="FN21" s="41" t="e">
        <f t="shared" si="32"/>
        <v>#REF!</v>
      </c>
      <c r="FO21" s="41" t="e">
        <f t="shared" si="32"/>
        <v>#REF!</v>
      </c>
      <c r="FP21" s="41" t="e">
        <f t="shared" si="32"/>
        <v>#REF!</v>
      </c>
      <c r="FQ21" s="41" t="e">
        <f t="shared" si="32"/>
        <v>#REF!</v>
      </c>
      <c r="FR21" s="41" t="e">
        <f t="shared" si="32"/>
        <v>#REF!</v>
      </c>
      <c r="FS21" s="41" t="e">
        <f t="shared" si="32"/>
        <v>#REF!</v>
      </c>
      <c r="FT21" s="41" t="e">
        <f t="shared" si="32"/>
        <v>#REF!</v>
      </c>
      <c r="FU21" s="41" t="e">
        <f t="shared" si="32"/>
        <v>#REF!</v>
      </c>
      <c r="FV21" s="41" t="e">
        <f t="shared" si="32"/>
        <v>#REF!</v>
      </c>
      <c r="FW21" s="41" t="e">
        <f t="shared" si="26"/>
        <v>#REF!</v>
      </c>
      <c r="FX21" s="41" t="e">
        <f t="shared" si="26"/>
        <v>#REF!</v>
      </c>
      <c r="FY21" s="41" t="e">
        <f t="shared" si="26"/>
        <v>#REF!</v>
      </c>
      <c r="FZ21" s="41" t="e">
        <f t="shared" si="26"/>
        <v>#REF!</v>
      </c>
      <c r="GA21" s="41" t="e">
        <f t="shared" si="26"/>
        <v>#REF!</v>
      </c>
      <c r="GB21" s="41" t="e">
        <f t="shared" si="26"/>
        <v>#REF!</v>
      </c>
      <c r="GC21" s="41" t="e">
        <f t="shared" si="26"/>
        <v>#REF!</v>
      </c>
      <c r="GD21" s="41" t="e">
        <f t="shared" si="26"/>
        <v>#REF!</v>
      </c>
      <c r="GE21" s="41" t="e">
        <f t="shared" si="26"/>
        <v>#REF!</v>
      </c>
      <c r="GF21" s="41" t="e">
        <f t="shared" si="26"/>
        <v>#REF!</v>
      </c>
      <c r="GG21" s="41" t="e">
        <f t="shared" si="26"/>
        <v>#REF!</v>
      </c>
      <c r="GH21" s="41" t="e">
        <f t="shared" si="26"/>
        <v>#REF!</v>
      </c>
      <c r="GI21" s="41" t="e">
        <f t="shared" si="26"/>
        <v>#REF!</v>
      </c>
      <c r="GJ21" s="41" t="e">
        <f t="shared" si="26"/>
        <v>#REF!</v>
      </c>
      <c r="GK21" s="41" t="e">
        <f t="shared" si="26"/>
        <v>#REF!</v>
      </c>
      <c r="GL21" s="41" t="e">
        <f t="shared" si="26"/>
        <v>#REF!</v>
      </c>
      <c r="GM21" s="41" t="e">
        <f t="shared" si="33"/>
        <v>#REF!</v>
      </c>
      <c r="GN21" s="41" t="e">
        <f t="shared" si="33"/>
        <v>#REF!</v>
      </c>
      <c r="GO21" s="41" t="e">
        <f t="shared" si="33"/>
        <v>#REF!</v>
      </c>
      <c r="GP21" s="41" t="e">
        <f t="shared" si="33"/>
        <v>#REF!</v>
      </c>
      <c r="GQ21" s="41" t="e">
        <f t="shared" si="33"/>
        <v>#REF!</v>
      </c>
      <c r="GR21" s="41" t="e">
        <f t="shared" si="33"/>
        <v>#REF!</v>
      </c>
      <c r="GS21" s="41" t="e">
        <f t="shared" si="33"/>
        <v>#REF!</v>
      </c>
      <c r="GT21" s="41" t="e">
        <f t="shared" si="33"/>
        <v>#REF!</v>
      </c>
      <c r="GU21" s="41" t="e">
        <f t="shared" si="33"/>
        <v>#REF!</v>
      </c>
      <c r="GV21" s="41" t="e">
        <f t="shared" si="33"/>
        <v>#REF!</v>
      </c>
      <c r="GW21" s="41" t="e">
        <f t="shared" si="33"/>
        <v>#REF!</v>
      </c>
      <c r="GX21" s="41" t="e">
        <f t="shared" si="33"/>
        <v>#REF!</v>
      </c>
      <c r="GY21" s="41" t="e">
        <f t="shared" si="33"/>
        <v>#REF!</v>
      </c>
      <c r="GZ21" s="41" t="e">
        <f t="shared" si="33"/>
        <v>#REF!</v>
      </c>
      <c r="HA21" s="41" t="e">
        <f t="shared" si="33"/>
        <v>#REF!</v>
      </c>
      <c r="HB21" s="41" t="e">
        <f t="shared" si="33"/>
        <v>#REF!</v>
      </c>
      <c r="HC21" s="41" t="e">
        <f t="shared" si="27"/>
        <v>#REF!</v>
      </c>
      <c r="HD21" s="41" t="e">
        <f t="shared" si="27"/>
        <v>#REF!</v>
      </c>
      <c r="HE21" s="41" t="e">
        <f t="shared" si="27"/>
        <v>#REF!</v>
      </c>
      <c r="HF21" s="41" t="e">
        <f t="shared" si="27"/>
        <v>#REF!</v>
      </c>
      <c r="HG21" s="41" t="e">
        <f t="shared" si="27"/>
        <v>#REF!</v>
      </c>
      <c r="HH21" s="41" t="e">
        <f t="shared" si="27"/>
        <v>#REF!</v>
      </c>
      <c r="HI21" s="41" t="e">
        <f t="shared" si="27"/>
        <v>#REF!</v>
      </c>
      <c r="HJ21" s="41" t="e">
        <f t="shared" si="27"/>
        <v>#REF!</v>
      </c>
    </row>
    <row r="22" spans="1:218" ht="14.4" x14ac:dyDescent="0.3">
      <c r="A22" s="42">
        <v>19</v>
      </c>
      <c r="B22" s="43" t="e">
        <f>'CMM1 - AUX CALC'!$T$67</f>
        <v>#REF!</v>
      </c>
      <c r="U22" s="41" t="e">
        <f>$B22/(_xlfn.SINGLE(PrazoConcessao)*12-U$3+1)</f>
        <v>#REF!</v>
      </c>
      <c r="V22" s="41" t="e">
        <f t="shared" si="28"/>
        <v>#REF!</v>
      </c>
      <c r="W22" s="41" t="e">
        <f t="shared" si="28"/>
        <v>#REF!</v>
      </c>
      <c r="X22" s="41" t="e">
        <f t="shared" si="28"/>
        <v>#REF!</v>
      </c>
      <c r="Y22" s="41" t="e">
        <f t="shared" si="28"/>
        <v>#REF!</v>
      </c>
      <c r="Z22" s="41" t="e">
        <f t="shared" si="28"/>
        <v>#REF!</v>
      </c>
      <c r="AA22" s="41" t="e">
        <f t="shared" si="28"/>
        <v>#REF!</v>
      </c>
      <c r="AB22" s="41" t="e">
        <f t="shared" si="28"/>
        <v>#REF!</v>
      </c>
      <c r="AC22" s="41" t="e">
        <f t="shared" si="28"/>
        <v>#REF!</v>
      </c>
      <c r="AD22" s="41" t="e">
        <f t="shared" si="28"/>
        <v>#REF!</v>
      </c>
      <c r="AE22" s="41" t="e">
        <f t="shared" si="28"/>
        <v>#REF!</v>
      </c>
      <c r="AF22" s="41" t="e">
        <f t="shared" si="28"/>
        <v>#REF!</v>
      </c>
      <c r="AG22" s="41" t="e">
        <f t="shared" si="28"/>
        <v>#REF!</v>
      </c>
      <c r="AH22" s="41" t="e">
        <f t="shared" si="28"/>
        <v>#REF!</v>
      </c>
      <c r="AI22" s="41" t="e">
        <f t="shared" si="28"/>
        <v>#REF!</v>
      </c>
      <c r="AJ22" s="41" t="e">
        <f t="shared" si="21"/>
        <v>#REF!</v>
      </c>
      <c r="AK22" s="41" t="e">
        <f t="shared" si="21"/>
        <v>#REF!</v>
      </c>
      <c r="AL22" s="41" t="e">
        <f t="shared" si="21"/>
        <v>#REF!</v>
      </c>
      <c r="AM22" s="41" t="e">
        <f t="shared" si="21"/>
        <v>#REF!</v>
      </c>
      <c r="AN22" s="41" t="e">
        <f t="shared" si="21"/>
        <v>#REF!</v>
      </c>
      <c r="AO22" s="41" t="e">
        <f t="shared" si="21"/>
        <v>#REF!</v>
      </c>
      <c r="AP22" s="41" t="e">
        <f t="shared" si="21"/>
        <v>#REF!</v>
      </c>
      <c r="AQ22" s="41" t="e">
        <f t="shared" si="21"/>
        <v>#REF!</v>
      </c>
      <c r="AR22" s="41" t="e">
        <f t="shared" si="21"/>
        <v>#REF!</v>
      </c>
      <c r="AS22" s="41" t="e">
        <f t="shared" si="21"/>
        <v>#REF!</v>
      </c>
      <c r="AT22" s="41" t="e">
        <f t="shared" si="21"/>
        <v>#REF!</v>
      </c>
      <c r="AU22" s="41" t="e">
        <f t="shared" si="21"/>
        <v>#REF!</v>
      </c>
      <c r="AV22" s="41" t="e">
        <f t="shared" si="21"/>
        <v>#REF!</v>
      </c>
      <c r="AW22" s="41" t="e">
        <f t="shared" si="21"/>
        <v>#REF!</v>
      </c>
      <c r="AX22" s="41" t="e">
        <f t="shared" si="21"/>
        <v>#REF!</v>
      </c>
      <c r="AY22" s="41" t="e">
        <f t="shared" si="29"/>
        <v>#REF!</v>
      </c>
      <c r="AZ22" s="41" t="e">
        <f t="shared" si="29"/>
        <v>#REF!</v>
      </c>
      <c r="BA22" s="41" t="e">
        <f t="shared" si="29"/>
        <v>#REF!</v>
      </c>
      <c r="BB22" s="41" t="e">
        <f t="shared" si="29"/>
        <v>#REF!</v>
      </c>
      <c r="BC22" s="41" t="e">
        <f t="shared" si="29"/>
        <v>#REF!</v>
      </c>
      <c r="BD22" s="41" t="e">
        <f t="shared" si="29"/>
        <v>#REF!</v>
      </c>
      <c r="BE22" s="41" t="e">
        <f t="shared" si="29"/>
        <v>#REF!</v>
      </c>
      <c r="BF22" s="41" t="e">
        <f t="shared" si="29"/>
        <v>#REF!</v>
      </c>
      <c r="BG22" s="41" t="e">
        <f t="shared" si="29"/>
        <v>#REF!</v>
      </c>
      <c r="BH22" s="41" t="e">
        <f t="shared" si="29"/>
        <v>#REF!</v>
      </c>
      <c r="BI22" s="41" t="e">
        <f t="shared" si="29"/>
        <v>#REF!</v>
      </c>
      <c r="BJ22" s="41" t="e">
        <f t="shared" si="29"/>
        <v>#REF!</v>
      </c>
      <c r="BK22" s="41" t="e">
        <f t="shared" si="29"/>
        <v>#REF!</v>
      </c>
      <c r="BL22" s="41" t="e">
        <f t="shared" si="29"/>
        <v>#REF!</v>
      </c>
      <c r="BM22" s="41" t="e">
        <f t="shared" si="29"/>
        <v>#REF!</v>
      </c>
      <c r="BN22" s="41" t="e">
        <f t="shared" si="29"/>
        <v>#REF!</v>
      </c>
      <c r="BO22" s="41" t="e">
        <f t="shared" si="22"/>
        <v>#REF!</v>
      </c>
      <c r="BP22" s="41" t="e">
        <f t="shared" si="22"/>
        <v>#REF!</v>
      </c>
      <c r="BQ22" s="41" t="e">
        <f t="shared" si="22"/>
        <v>#REF!</v>
      </c>
      <c r="BR22" s="41" t="e">
        <f t="shared" si="22"/>
        <v>#REF!</v>
      </c>
      <c r="BS22" s="41" t="e">
        <f t="shared" si="22"/>
        <v>#REF!</v>
      </c>
      <c r="BT22" s="41" t="e">
        <f t="shared" si="22"/>
        <v>#REF!</v>
      </c>
      <c r="BU22" s="41" t="e">
        <f t="shared" si="22"/>
        <v>#REF!</v>
      </c>
      <c r="BV22" s="41" t="e">
        <f t="shared" si="22"/>
        <v>#REF!</v>
      </c>
      <c r="BW22" s="41" t="e">
        <f t="shared" si="22"/>
        <v>#REF!</v>
      </c>
      <c r="BX22" s="41" t="e">
        <f t="shared" si="22"/>
        <v>#REF!</v>
      </c>
      <c r="BY22" s="41" t="e">
        <f t="shared" si="22"/>
        <v>#REF!</v>
      </c>
      <c r="BZ22" s="41" t="e">
        <f t="shared" si="22"/>
        <v>#REF!</v>
      </c>
      <c r="CA22" s="41" t="e">
        <f t="shared" si="22"/>
        <v>#REF!</v>
      </c>
      <c r="CB22" s="41" t="e">
        <f t="shared" si="22"/>
        <v>#REF!</v>
      </c>
      <c r="CC22" s="41" t="e">
        <f t="shared" si="22"/>
        <v>#REF!</v>
      </c>
      <c r="CD22" s="41" t="e">
        <f t="shared" si="22"/>
        <v>#REF!</v>
      </c>
      <c r="CE22" s="41" t="e">
        <f t="shared" si="23"/>
        <v>#REF!</v>
      </c>
      <c r="CF22" s="41" t="e">
        <f t="shared" si="23"/>
        <v>#REF!</v>
      </c>
      <c r="CG22" s="41" t="e">
        <f t="shared" si="23"/>
        <v>#REF!</v>
      </c>
      <c r="CH22" s="41" t="e">
        <f t="shared" si="23"/>
        <v>#REF!</v>
      </c>
      <c r="CI22" s="41" t="e">
        <f t="shared" si="23"/>
        <v>#REF!</v>
      </c>
      <c r="CJ22" s="41" t="e">
        <f t="shared" si="23"/>
        <v>#REF!</v>
      </c>
      <c r="CK22" s="41" t="e">
        <f t="shared" si="23"/>
        <v>#REF!</v>
      </c>
      <c r="CL22" s="41" t="e">
        <f t="shared" si="23"/>
        <v>#REF!</v>
      </c>
      <c r="CM22" s="41" t="e">
        <f t="shared" si="23"/>
        <v>#REF!</v>
      </c>
      <c r="CN22" s="41" t="e">
        <f t="shared" si="23"/>
        <v>#REF!</v>
      </c>
      <c r="CO22" s="41" t="e">
        <f t="shared" si="23"/>
        <v>#REF!</v>
      </c>
      <c r="CP22" s="41" t="e">
        <f t="shared" si="23"/>
        <v>#REF!</v>
      </c>
      <c r="CQ22" s="41" t="e">
        <f t="shared" si="23"/>
        <v>#REF!</v>
      </c>
      <c r="CR22" s="41" t="e">
        <f t="shared" si="23"/>
        <v>#REF!</v>
      </c>
      <c r="CS22" s="41" t="e">
        <f t="shared" si="23"/>
        <v>#REF!</v>
      </c>
      <c r="CT22" s="41" t="e">
        <f t="shared" si="23"/>
        <v>#REF!</v>
      </c>
      <c r="CU22" s="41" t="e">
        <f t="shared" si="30"/>
        <v>#REF!</v>
      </c>
      <c r="CV22" s="41" t="e">
        <f t="shared" si="30"/>
        <v>#REF!</v>
      </c>
      <c r="CW22" s="41" t="e">
        <f t="shared" si="30"/>
        <v>#REF!</v>
      </c>
      <c r="CX22" s="41" t="e">
        <f t="shared" si="30"/>
        <v>#REF!</v>
      </c>
      <c r="CY22" s="41" t="e">
        <f t="shared" si="30"/>
        <v>#REF!</v>
      </c>
      <c r="CZ22" s="41" t="e">
        <f t="shared" si="30"/>
        <v>#REF!</v>
      </c>
      <c r="DA22" s="41" t="e">
        <f t="shared" si="30"/>
        <v>#REF!</v>
      </c>
      <c r="DB22" s="41" t="e">
        <f t="shared" si="30"/>
        <v>#REF!</v>
      </c>
      <c r="DC22" s="41" t="e">
        <f t="shared" si="30"/>
        <v>#REF!</v>
      </c>
      <c r="DD22" s="41" t="e">
        <f t="shared" si="30"/>
        <v>#REF!</v>
      </c>
      <c r="DE22" s="41" t="e">
        <f t="shared" si="30"/>
        <v>#REF!</v>
      </c>
      <c r="DF22" s="41" t="e">
        <f t="shared" si="30"/>
        <v>#REF!</v>
      </c>
      <c r="DG22" s="41" t="e">
        <f t="shared" si="30"/>
        <v>#REF!</v>
      </c>
      <c r="DH22" s="41" t="e">
        <f t="shared" si="30"/>
        <v>#REF!</v>
      </c>
      <c r="DI22" s="41" t="e">
        <f t="shared" si="30"/>
        <v>#REF!</v>
      </c>
      <c r="DJ22" s="41" t="e">
        <f t="shared" si="30"/>
        <v>#REF!</v>
      </c>
      <c r="DK22" s="41" t="e">
        <f t="shared" si="24"/>
        <v>#REF!</v>
      </c>
      <c r="DL22" s="41" t="e">
        <f t="shared" si="24"/>
        <v>#REF!</v>
      </c>
      <c r="DM22" s="41" t="e">
        <f t="shared" si="24"/>
        <v>#REF!</v>
      </c>
      <c r="DN22" s="41" t="e">
        <f t="shared" si="24"/>
        <v>#REF!</v>
      </c>
      <c r="DO22" s="41" t="e">
        <f t="shared" si="24"/>
        <v>#REF!</v>
      </c>
      <c r="DP22" s="41" t="e">
        <f t="shared" si="24"/>
        <v>#REF!</v>
      </c>
      <c r="DQ22" s="41" t="e">
        <f t="shared" si="24"/>
        <v>#REF!</v>
      </c>
      <c r="DR22" s="41" t="e">
        <f t="shared" si="24"/>
        <v>#REF!</v>
      </c>
      <c r="DS22" s="41" t="e">
        <f t="shared" si="24"/>
        <v>#REF!</v>
      </c>
      <c r="DT22" s="41" t="e">
        <f t="shared" si="24"/>
        <v>#REF!</v>
      </c>
      <c r="DU22" s="41" t="e">
        <f t="shared" si="24"/>
        <v>#REF!</v>
      </c>
      <c r="DV22" s="41" t="e">
        <f t="shared" si="24"/>
        <v>#REF!</v>
      </c>
      <c r="DW22" s="41" t="e">
        <f t="shared" si="24"/>
        <v>#REF!</v>
      </c>
      <c r="DX22" s="41" t="e">
        <f t="shared" si="24"/>
        <v>#REF!</v>
      </c>
      <c r="DY22" s="41" t="e">
        <f t="shared" si="24"/>
        <v>#REF!</v>
      </c>
      <c r="DZ22" s="41" t="e">
        <f t="shared" si="24"/>
        <v>#REF!</v>
      </c>
      <c r="EA22" s="41" t="e">
        <f t="shared" si="31"/>
        <v>#REF!</v>
      </c>
      <c r="EB22" s="41" t="e">
        <f t="shared" si="31"/>
        <v>#REF!</v>
      </c>
      <c r="EC22" s="41" t="e">
        <f t="shared" si="31"/>
        <v>#REF!</v>
      </c>
      <c r="ED22" s="41" t="e">
        <f t="shared" si="31"/>
        <v>#REF!</v>
      </c>
      <c r="EE22" s="41" t="e">
        <f t="shared" si="31"/>
        <v>#REF!</v>
      </c>
      <c r="EF22" s="41" t="e">
        <f t="shared" si="31"/>
        <v>#REF!</v>
      </c>
      <c r="EG22" s="41" t="e">
        <f t="shared" si="31"/>
        <v>#REF!</v>
      </c>
      <c r="EH22" s="41" t="e">
        <f t="shared" si="31"/>
        <v>#REF!</v>
      </c>
      <c r="EI22" s="41" t="e">
        <f t="shared" si="31"/>
        <v>#REF!</v>
      </c>
      <c r="EJ22" s="41" t="e">
        <f t="shared" si="31"/>
        <v>#REF!</v>
      </c>
      <c r="EK22" s="41" t="e">
        <f t="shared" si="31"/>
        <v>#REF!</v>
      </c>
      <c r="EL22" s="41" t="e">
        <f t="shared" si="31"/>
        <v>#REF!</v>
      </c>
      <c r="EM22" s="41" t="e">
        <f t="shared" si="31"/>
        <v>#REF!</v>
      </c>
      <c r="EN22" s="41" t="e">
        <f t="shared" si="31"/>
        <v>#REF!</v>
      </c>
      <c r="EO22" s="41" t="e">
        <f t="shared" si="31"/>
        <v>#REF!</v>
      </c>
      <c r="EP22" s="41" t="e">
        <f t="shared" si="31"/>
        <v>#REF!</v>
      </c>
      <c r="EQ22" s="41" t="e">
        <f t="shared" si="25"/>
        <v>#REF!</v>
      </c>
      <c r="ER22" s="41" t="e">
        <f t="shared" si="25"/>
        <v>#REF!</v>
      </c>
      <c r="ES22" s="41" t="e">
        <f t="shared" si="25"/>
        <v>#REF!</v>
      </c>
      <c r="ET22" s="41" t="e">
        <f t="shared" si="25"/>
        <v>#REF!</v>
      </c>
      <c r="EU22" s="41" t="e">
        <f t="shared" si="25"/>
        <v>#REF!</v>
      </c>
      <c r="EV22" s="41" t="e">
        <f t="shared" si="25"/>
        <v>#REF!</v>
      </c>
      <c r="EW22" s="41" t="e">
        <f t="shared" si="25"/>
        <v>#REF!</v>
      </c>
      <c r="EX22" s="41" t="e">
        <f t="shared" si="25"/>
        <v>#REF!</v>
      </c>
      <c r="EY22" s="41" t="e">
        <f t="shared" si="25"/>
        <v>#REF!</v>
      </c>
      <c r="EZ22" s="41" t="e">
        <f t="shared" si="25"/>
        <v>#REF!</v>
      </c>
      <c r="FA22" s="41" t="e">
        <f t="shared" si="25"/>
        <v>#REF!</v>
      </c>
      <c r="FB22" s="41" t="e">
        <f t="shared" si="25"/>
        <v>#REF!</v>
      </c>
      <c r="FC22" s="41" t="e">
        <f t="shared" si="25"/>
        <v>#REF!</v>
      </c>
      <c r="FD22" s="41" t="e">
        <f t="shared" si="25"/>
        <v>#REF!</v>
      </c>
      <c r="FE22" s="41" t="e">
        <f t="shared" si="25"/>
        <v>#REF!</v>
      </c>
      <c r="FF22" s="41" t="e">
        <f t="shared" si="25"/>
        <v>#REF!</v>
      </c>
      <c r="FG22" s="41" t="e">
        <f t="shared" si="32"/>
        <v>#REF!</v>
      </c>
      <c r="FH22" s="41" t="e">
        <f t="shared" si="32"/>
        <v>#REF!</v>
      </c>
      <c r="FI22" s="41" t="e">
        <f t="shared" si="32"/>
        <v>#REF!</v>
      </c>
      <c r="FJ22" s="41" t="e">
        <f t="shared" si="32"/>
        <v>#REF!</v>
      </c>
      <c r="FK22" s="41" t="e">
        <f t="shared" si="32"/>
        <v>#REF!</v>
      </c>
      <c r="FL22" s="41" t="e">
        <f t="shared" si="32"/>
        <v>#REF!</v>
      </c>
      <c r="FM22" s="41" t="e">
        <f t="shared" si="32"/>
        <v>#REF!</v>
      </c>
      <c r="FN22" s="41" t="e">
        <f t="shared" si="32"/>
        <v>#REF!</v>
      </c>
      <c r="FO22" s="41" t="e">
        <f t="shared" si="32"/>
        <v>#REF!</v>
      </c>
      <c r="FP22" s="41" t="e">
        <f t="shared" si="32"/>
        <v>#REF!</v>
      </c>
      <c r="FQ22" s="41" t="e">
        <f t="shared" si="32"/>
        <v>#REF!</v>
      </c>
      <c r="FR22" s="41" t="e">
        <f t="shared" si="32"/>
        <v>#REF!</v>
      </c>
      <c r="FS22" s="41" t="e">
        <f t="shared" si="32"/>
        <v>#REF!</v>
      </c>
      <c r="FT22" s="41" t="e">
        <f t="shared" si="32"/>
        <v>#REF!</v>
      </c>
      <c r="FU22" s="41" t="e">
        <f t="shared" si="32"/>
        <v>#REF!</v>
      </c>
      <c r="FV22" s="41" t="e">
        <f t="shared" si="32"/>
        <v>#REF!</v>
      </c>
      <c r="FW22" s="41" t="e">
        <f t="shared" si="26"/>
        <v>#REF!</v>
      </c>
      <c r="FX22" s="41" t="e">
        <f t="shared" si="26"/>
        <v>#REF!</v>
      </c>
      <c r="FY22" s="41" t="e">
        <f t="shared" si="26"/>
        <v>#REF!</v>
      </c>
      <c r="FZ22" s="41" t="e">
        <f t="shared" si="26"/>
        <v>#REF!</v>
      </c>
      <c r="GA22" s="41" t="e">
        <f t="shared" si="26"/>
        <v>#REF!</v>
      </c>
      <c r="GB22" s="41" t="e">
        <f t="shared" si="26"/>
        <v>#REF!</v>
      </c>
      <c r="GC22" s="41" t="e">
        <f t="shared" si="26"/>
        <v>#REF!</v>
      </c>
      <c r="GD22" s="41" t="e">
        <f t="shared" si="26"/>
        <v>#REF!</v>
      </c>
      <c r="GE22" s="41" t="e">
        <f t="shared" si="26"/>
        <v>#REF!</v>
      </c>
      <c r="GF22" s="41" t="e">
        <f t="shared" si="26"/>
        <v>#REF!</v>
      </c>
      <c r="GG22" s="41" t="e">
        <f t="shared" si="26"/>
        <v>#REF!</v>
      </c>
      <c r="GH22" s="41" t="e">
        <f t="shared" si="26"/>
        <v>#REF!</v>
      </c>
      <c r="GI22" s="41" t="e">
        <f t="shared" si="26"/>
        <v>#REF!</v>
      </c>
      <c r="GJ22" s="41" t="e">
        <f t="shared" si="26"/>
        <v>#REF!</v>
      </c>
      <c r="GK22" s="41" t="e">
        <f t="shared" si="26"/>
        <v>#REF!</v>
      </c>
      <c r="GL22" s="41" t="e">
        <f t="shared" si="26"/>
        <v>#REF!</v>
      </c>
      <c r="GM22" s="41" t="e">
        <f t="shared" si="33"/>
        <v>#REF!</v>
      </c>
      <c r="GN22" s="41" t="e">
        <f t="shared" si="33"/>
        <v>#REF!</v>
      </c>
      <c r="GO22" s="41" t="e">
        <f t="shared" si="33"/>
        <v>#REF!</v>
      </c>
      <c r="GP22" s="41" t="e">
        <f t="shared" si="33"/>
        <v>#REF!</v>
      </c>
      <c r="GQ22" s="41" t="e">
        <f t="shared" si="33"/>
        <v>#REF!</v>
      </c>
      <c r="GR22" s="41" t="e">
        <f t="shared" si="33"/>
        <v>#REF!</v>
      </c>
      <c r="GS22" s="41" t="e">
        <f t="shared" si="33"/>
        <v>#REF!</v>
      </c>
      <c r="GT22" s="41" t="e">
        <f t="shared" si="33"/>
        <v>#REF!</v>
      </c>
      <c r="GU22" s="41" t="e">
        <f t="shared" si="33"/>
        <v>#REF!</v>
      </c>
      <c r="GV22" s="41" t="e">
        <f t="shared" si="33"/>
        <v>#REF!</v>
      </c>
      <c r="GW22" s="41" t="e">
        <f t="shared" si="33"/>
        <v>#REF!</v>
      </c>
      <c r="GX22" s="41" t="e">
        <f t="shared" si="33"/>
        <v>#REF!</v>
      </c>
      <c r="GY22" s="41" t="e">
        <f t="shared" si="33"/>
        <v>#REF!</v>
      </c>
      <c r="GZ22" s="41" t="e">
        <f t="shared" si="33"/>
        <v>#REF!</v>
      </c>
      <c r="HA22" s="41" t="e">
        <f t="shared" si="33"/>
        <v>#REF!</v>
      </c>
      <c r="HB22" s="41" t="e">
        <f t="shared" si="33"/>
        <v>#REF!</v>
      </c>
      <c r="HC22" s="41" t="e">
        <f t="shared" si="27"/>
        <v>#REF!</v>
      </c>
      <c r="HD22" s="41" t="e">
        <f t="shared" si="27"/>
        <v>#REF!</v>
      </c>
      <c r="HE22" s="41" t="e">
        <f t="shared" si="27"/>
        <v>#REF!</v>
      </c>
      <c r="HF22" s="41" t="e">
        <f t="shared" si="27"/>
        <v>#REF!</v>
      </c>
      <c r="HG22" s="41" t="e">
        <f t="shared" si="27"/>
        <v>#REF!</v>
      </c>
      <c r="HH22" s="41" t="e">
        <f t="shared" si="27"/>
        <v>#REF!</v>
      </c>
      <c r="HI22" s="41" t="e">
        <f t="shared" si="27"/>
        <v>#REF!</v>
      </c>
      <c r="HJ22" s="41" t="e">
        <f t="shared" si="27"/>
        <v>#REF!</v>
      </c>
    </row>
    <row r="23" spans="1:218" ht="14.4" x14ac:dyDescent="0.3">
      <c r="A23" s="42">
        <v>20</v>
      </c>
      <c r="B23" s="43" t="e">
        <f>'CMM1 - AUX CALC'!$U$67</f>
        <v>#REF!</v>
      </c>
      <c r="V23" s="41" t="e">
        <f>$B23/(_xlfn.SINGLE(PrazoConcessao)*12-V$3+1)</f>
        <v>#REF!</v>
      </c>
      <c r="W23" s="41" t="e">
        <f t="shared" si="28"/>
        <v>#REF!</v>
      </c>
      <c r="X23" s="41" t="e">
        <f t="shared" si="28"/>
        <v>#REF!</v>
      </c>
      <c r="Y23" s="41" t="e">
        <f t="shared" si="28"/>
        <v>#REF!</v>
      </c>
      <c r="Z23" s="41" t="e">
        <f t="shared" si="28"/>
        <v>#REF!</v>
      </c>
      <c r="AA23" s="41" t="e">
        <f t="shared" si="28"/>
        <v>#REF!</v>
      </c>
      <c r="AB23" s="41" t="e">
        <f t="shared" si="28"/>
        <v>#REF!</v>
      </c>
      <c r="AC23" s="41" t="e">
        <f t="shared" si="28"/>
        <v>#REF!</v>
      </c>
      <c r="AD23" s="41" t="e">
        <f t="shared" si="28"/>
        <v>#REF!</v>
      </c>
      <c r="AE23" s="41" t="e">
        <f t="shared" si="28"/>
        <v>#REF!</v>
      </c>
      <c r="AF23" s="41" t="e">
        <f t="shared" si="28"/>
        <v>#REF!</v>
      </c>
      <c r="AG23" s="41" t="e">
        <f t="shared" si="28"/>
        <v>#REF!</v>
      </c>
      <c r="AH23" s="41" t="e">
        <f t="shared" si="28"/>
        <v>#REF!</v>
      </c>
      <c r="AI23" s="41" t="e">
        <f t="shared" si="28"/>
        <v>#REF!</v>
      </c>
      <c r="AJ23" s="41" t="e">
        <f t="shared" si="21"/>
        <v>#REF!</v>
      </c>
      <c r="AK23" s="41" t="e">
        <f t="shared" si="21"/>
        <v>#REF!</v>
      </c>
      <c r="AL23" s="41" t="e">
        <f t="shared" si="21"/>
        <v>#REF!</v>
      </c>
      <c r="AM23" s="41" t="e">
        <f t="shared" si="21"/>
        <v>#REF!</v>
      </c>
      <c r="AN23" s="41" t="e">
        <f t="shared" si="21"/>
        <v>#REF!</v>
      </c>
      <c r="AO23" s="41" t="e">
        <f t="shared" si="21"/>
        <v>#REF!</v>
      </c>
      <c r="AP23" s="41" t="e">
        <f t="shared" si="21"/>
        <v>#REF!</v>
      </c>
      <c r="AQ23" s="41" t="e">
        <f t="shared" si="21"/>
        <v>#REF!</v>
      </c>
      <c r="AR23" s="41" t="e">
        <f t="shared" si="21"/>
        <v>#REF!</v>
      </c>
      <c r="AS23" s="41" t="e">
        <f t="shared" si="21"/>
        <v>#REF!</v>
      </c>
      <c r="AT23" s="41" t="e">
        <f t="shared" si="21"/>
        <v>#REF!</v>
      </c>
      <c r="AU23" s="41" t="e">
        <f t="shared" si="21"/>
        <v>#REF!</v>
      </c>
      <c r="AV23" s="41" t="e">
        <f t="shared" si="21"/>
        <v>#REF!</v>
      </c>
      <c r="AW23" s="41" t="e">
        <f t="shared" si="21"/>
        <v>#REF!</v>
      </c>
      <c r="AX23" s="41" t="e">
        <f t="shared" si="21"/>
        <v>#REF!</v>
      </c>
      <c r="AY23" s="41" t="e">
        <f t="shared" si="29"/>
        <v>#REF!</v>
      </c>
      <c r="AZ23" s="41" t="e">
        <f t="shared" si="29"/>
        <v>#REF!</v>
      </c>
      <c r="BA23" s="41" t="e">
        <f t="shared" si="29"/>
        <v>#REF!</v>
      </c>
      <c r="BB23" s="41" t="e">
        <f t="shared" si="29"/>
        <v>#REF!</v>
      </c>
      <c r="BC23" s="41" t="e">
        <f t="shared" si="29"/>
        <v>#REF!</v>
      </c>
      <c r="BD23" s="41" t="e">
        <f t="shared" si="29"/>
        <v>#REF!</v>
      </c>
      <c r="BE23" s="41" t="e">
        <f t="shared" si="29"/>
        <v>#REF!</v>
      </c>
      <c r="BF23" s="41" t="e">
        <f t="shared" si="29"/>
        <v>#REF!</v>
      </c>
      <c r="BG23" s="41" t="e">
        <f t="shared" si="29"/>
        <v>#REF!</v>
      </c>
      <c r="BH23" s="41" t="e">
        <f t="shared" si="29"/>
        <v>#REF!</v>
      </c>
      <c r="BI23" s="41" t="e">
        <f t="shared" si="29"/>
        <v>#REF!</v>
      </c>
      <c r="BJ23" s="41" t="e">
        <f t="shared" si="29"/>
        <v>#REF!</v>
      </c>
      <c r="BK23" s="41" t="e">
        <f t="shared" si="29"/>
        <v>#REF!</v>
      </c>
      <c r="BL23" s="41" t="e">
        <f t="shared" si="29"/>
        <v>#REF!</v>
      </c>
      <c r="BM23" s="41" t="e">
        <f t="shared" si="29"/>
        <v>#REF!</v>
      </c>
      <c r="BN23" s="41" t="e">
        <f t="shared" si="29"/>
        <v>#REF!</v>
      </c>
      <c r="BO23" s="41" t="e">
        <f t="shared" si="22"/>
        <v>#REF!</v>
      </c>
      <c r="BP23" s="41" t="e">
        <f t="shared" si="22"/>
        <v>#REF!</v>
      </c>
      <c r="BQ23" s="41" t="e">
        <f t="shared" si="22"/>
        <v>#REF!</v>
      </c>
      <c r="BR23" s="41" t="e">
        <f t="shared" si="22"/>
        <v>#REF!</v>
      </c>
      <c r="BS23" s="41" t="e">
        <f t="shared" si="22"/>
        <v>#REF!</v>
      </c>
      <c r="BT23" s="41" t="e">
        <f t="shared" si="22"/>
        <v>#REF!</v>
      </c>
      <c r="BU23" s="41" t="e">
        <f t="shared" si="22"/>
        <v>#REF!</v>
      </c>
      <c r="BV23" s="41" t="e">
        <f t="shared" si="22"/>
        <v>#REF!</v>
      </c>
      <c r="BW23" s="41" t="e">
        <f t="shared" si="22"/>
        <v>#REF!</v>
      </c>
      <c r="BX23" s="41" t="e">
        <f t="shared" si="22"/>
        <v>#REF!</v>
      </c>
      <c r="BY23" s="41" t="e">
        <f t="shared" si="22"/>
        <v>#REF!</v>
      </c>
      <c r="BZ23" s="41" t="e">
        <f t="shared" si="22"/>
        <v>#REF!</v>
      </c>
      <c r="CA23" s="41" t="e">
        <f t="shared" si="22"/>
        <v>#REF!</v>
      </c>
      <c r="CB23" s="41" t="e">
        <f t="shared" si="22"/>
        <v>#REF!</v>
      </c>
      <c r="CC23" s="41" t="e">
        <f t="shared" si="22"/>
        <v>#REF!</v>
      </c>
      <c r="CD23" s="41" t="e">
        <f t="shared" si="22"/>
        <v>#REF!</v>
      </c>
      <c r="CE23" s="41" t="e">
        <f t="shared" si="23"/>
        <v>#REF!</v>
      </c>
      <c r="CF23" s="41" t="e">
        <f t="shared" si="23"/>
        <v>#REF!</v>
      </c>
      <c r="CG23" s="41" t="e">
        <f t="shared" si="23"/>
        <v>#REF!</v>
      </c>
      <c r="CH23" s="41" t="e">
        <f t="shared" si="23"/>
        <v>#REF!</v>
      </c>
      <c r="CI23" s="41" t="e">
        <f t="shared" si="23"/>
        <v>#REF!</v>
      </c>
      <c r="CJ23" s="41" t="e">
        <f t="shared" si="23"/>
        <v>#REF!</v>
      </c>
      <c r="CK23" s="41" t="e">
        <f t="shared" si="23"/>
        <v>#REF!</v>
      </c>
      <c r="CL23" s="41" t="e">
        <f t="shared" si="23"/>
        <v>#REF!</v>
      </c>
      <c r="CM23" s="41" t="e">
        <f t="shared" si="23"/>
        <v>#REF!</v>
      </c>
      <c r="CN23" s="41" t="e">
        <f t="shared" si="23"/>
        <v>#REF!</v>
      </c>
      <c r="CO23" s="41" t="e">
        <f t="shared" si="23"/>
        <v>#REF!</v>
      </c>
      <c r="CP23" s="41" t="e">
        <f t="shared" si="23"/>
        <v>#REF!</v>
      </c>
      <c r="CQ23" s="41" t="e">
        <f t="shared" si="23"/>
        <v>#REF!</v>
      </c>
      <c r="CR23" s="41" t="e">
        <f t="shared" si="23"/>
        <v>#REF!</v>
      </c>
      <c r="CS23" s="41" t="e">
        <f t="shared" si="23"/>
        <v>#REF!</v>
      </c>
      <c r="CT23" s="41" t="e">
        <f t="shared" si="23"/>
        <v>#REF!</v>
      </c>
      <c r="CU23" s="41" t="e">
        <f t="shared" si="30"/>
        <v>#REF!</v>
      </c>
      <c r="CV23" s="41" t="e">
        <f t="shared" si="30"/>
        <v>#REF!</v>
      </c>
      <c r="CW23" s="41" t="e">
        <f t="shared" si="30"/>
        <v>#REF!</v>
      </c>
      <c r="CX23" s="41" t="e">
        <f t="shared" si="30"/>
        <v>#REF!</v>
      </c>
      <c r="CY23" s="41" t="e">
        <f t="shared" si="30"/>
        <v>#REF!</v>
      </c>
      <c r="CZ23" s="41" t="e">
        <f t="shared" si="30"/>
        <v>#REF!</v>
      </c>
      <c r="DA23" s="41" t="e">
        <f t="shared" si="30"/>
        <v>#REF!</v>
      </c>
      <c r="DB23" s="41" t="e">
        <f t="shared" si="30"/>
        <v>#REF!</v>
      </c>
      <c r="DC23" s="41" t="e">
        <f t="shared" si="30"/>
        <v>#REF!</v>
      </c>
      <c r="DD23" s="41" t="e">
        <f t="shared" si="30"/>
        <v>#REF!</v>
      </c>
      <c r="DE23" s="41" t="e">
        <f t="shared" si="30"/>
        <v>#REF!</v>
      </c>
      <c r="DF23" s="41" t="e">
        <f t="shared" si="30"/>
        <v>#REF!</v>
      </c>
      <c r="DG23" s="41" t="e">
        <f t="shared" si="30"/>
        <v>#REF!</v>
      </c>
      <c r="DH23" s="41" t="e">
        <f t="shared" si="30"/>
        <v>#REF!</v>
      </c>
      <c r="DI23" s="41" t="e">
        <f t="shared" si="30"/>
        <v>#REF!</v>
      </c>
      <c r="DJ23" s="41" t="e">
        <f t="shared" si="30"/>
        <v>#REF!</v>
      </c>
      <c r="DK23" s="41" t="e">
        <f t="shared" si="24"/>
        <v>#REF!</v>
      </c>
      <c r="DL23" s="41" t="e">
        <f t="shared" si="24"/>
        <v>#REF!</v>
      </c>
      <c r="DM23" s="41" t="e">
        <f t="shared" si="24"/>
        <v>#REF!</v>
      </c>
      <c r="DN23" s="41" t="e">
        <f t="shared" si="24"/>
        <v>#REF!</v>
      </c>
      <c r="DO23" s="41" t="e">
        <f t="shared" si="24"/>
        <v>#REF!</v>
      </c>
      <c r="DP23" s="41" t="e">
        <f t="shared" si="24"/>
        <v>#REF!</v>
      </c>
      <c r="DQ23" s="41" t="e">
        <f t="shared" si="24"/>
        <v>#REF!</v>
      </c>
      <c r="DR23" s="41" t="e">
        <f t="shared" si="24"/>
        <v>#REF!</v>
      </c>
      <c r="DS23" s="41" t="e">
        <f t="shared" si="24"/>
        <v>#REF!</v>
      </c>
      <c r="DT23" s="41" t="e">
        <f t="shared" si="24"/>
        <v>#REF!</v>
      </c>
      <c r="DU23" s="41" t="e">
        <f t="shared" si="24"/>
        <v>#REF!</v>
      </c>
      <c r="DV23" s="41" t="e">
        <f t="shared" si="24"/>
        <v>#REF!</v>
      </c>
      <c r="DW23" s="41" t="e">
        <f t="shared" si="24"/>
        <v>#REF!</v>
      </c>
      <c r="DX23" s="41" t="e">
        <f t="shared" si="24"/>
        <v>#REF!</v>
      </c>
      <c r="DY23" s="41" t="e">
        <f t="shared" si="24"/>
        <v>#REF!</v>
      </c>
      <c r="DZ23" s="41" t="e">
        <f t="shared" si="24"/>
        <v>#REF!</v>
      </c>
      <c r="EA23" s="41" t="e">
        <f t="shared" si="31"/>
        <v>#REF!</v>
      </c>
      <c r="EB23" s="41" t="e">
        <f t="shared" si="31"/>
        <v>#REF!</v>
      </c>
      <c r="EC23" s="41" t="e">
        <f t="shared" si="31"/>
        <v>#REF!</v>
      </c>
      <c r="ED23" s="41" t="e">
        <f t="shared" si="31"/>
        <v>#REF!</v>
      </c>
      <c r="EE23" s="41" t="e">
        <f t="shared" si="31"/>
        <v>#REF!</v>
      </c>
      <c r="EF23" s="41" t="e">
        <f t="shared" si="31"/>
        <v>#REF!</v>
      </c>
      <c r="EG23" s="41" t="e">
        <f t="shared" si="31"/>
        <v>#REF!</v>
      </c>
      <c r="EH23" s="41" t="e">
        <f t="shared" si="31"/>
        <v>#REF!</v>
      </c>
      <c r="EI23" s="41" t="e">
        <f t="shared" si="31"/>
        <v>#REF!</v>
      </c>
      <c r="EJ23" s="41" t="e">
        <f t="shared" si="31"/>
        <v>#REF!</v>
      </c>
      <c r="EK23" s="41" t="e">
        <f t="shared" si="31"/>
        <v>#REF!</v>
      </c>
      <c r="EL23" s="41" t="e">
        <f t="shared" si="31"/>
        <v>#REF!</v>
      </c>
      <c r="EM23" s="41" t="e">
        <f t="shared" si="31"/>
        <v>#REF!</v>
      </c>
      <c r="EN23" s="41" t="e">
        <f t="shared" si="31"/>
        <v>#REF!</v>
      </c>
      <c r="EO23" s="41" t="e">
        <f t="shared" si="31"/>
        <v>#REF!</v>
      </c>
      <c r="EP23" s="41" t="e">
        <f t="shared" si="31"/>
        <v>#REF!</v>
      </c>
      <c r="EQ23" s="41" t="e">
        <f t="shared" si="25"/>
        <v>#REF!</v>
      </c>
      <c r="ER23" s="41" t="e">
        <f t="shared" si="25"/>
        <v>#REF!</v>
      </c>
      <c r="ES23" s="41" t="e">
        <f t="shared" si="25"/>
        <v>#REF!</v>
      </c>
      <c r="ET23" s="41" t="e">
        <f t="shared" si="25"/>
        <v>#REF!</v>
      </c>
      <c r="EU23" s="41" t="e">
        <f t="shared" si="25"/>
        <v>#REF!</v>
      </c>
      <c r="EV23" s="41" t="e">
        <f t="shared" si="25"/>
        <v>#REF!</v>
      </c>
      <c r="EW23" s="41" t="e">
        <f t="shared" si="25"/>
        <v>#REF!</v>
      </c>
      <c r="EX23" s="41" t="e">
        <f t="shared" si="25"/>
        <v>#REF!</v>
      </c>
      <c r="EY23" s="41" t="e">
        <f t="shared" si="25"/>
        <v>#REF!</v>
      </c>
      <c r="EZ23" s="41" t="e">
        <f t="shared" si="25"/>
        <v>#REF!</v>
      </c>
      <c r="FA23" s="41" t="e">
        <f t="shared" si="25"/>
        <v>#REF!</v>
      </c>
      <c r="FB23" s="41" t="e">
        <f t="shared" si="25"/>
        <v>#REF!</v>
      </c>
      <c r="FC23" s="41" t="e">
        <f t="shared" si="25"/>
        <v>#REF!</v>
      </c>
      <c r="FD23" s="41" t="e">
        <f t="shared" si="25"/>
        <v>#REF!</v>
      </c>
      <c r="FE23" s="41" t="e">
        <f t="shared" si="25"/>
        <v>#REF!</v>
      </c>
      <c r="FF23" s="41" t="e">
        <f t="shared" si="25"/>
        <v>#REF!</v>
      </c>
      <c r="FG23" s="41" t="e">
        <f t="shared" si="32"/>
        <v>#REF!</v>
      </c>
      <c r="FH23" s="41" t="e">
        <f t="shared" si="32"/>
        <v>#REF!</v>
      </c>
      <c r="FI23" s="41" t="e">
        <f t="shared" si="32"/>
        <v>#REF!</v>
      </c>
      <c r="FJ23" s="41" t="e">
        <f t="shared" si="32"/>
        <v>#REF!</v>
      </c>
      <c r="FK23" s="41" t="e">
        <f t="shared" si="32"/>
        <v>#REF!</v>
      </c>
      <c r="FL23" s="41" t="e">
        <f t="shared" si="32"/>
        <v>#REF!</v>
      </c>
      <c r="FM23" s="41" t="e">
        <f t="shared" si="32"/>
        <v>#REF!</v>
      </c>
      <c r="FN23" s="41" t="e">
        <f t="shared" si="32"/>
        <v>#REF!</v>
      </c>
      <c r="FO23" s="41" t="e">
        <f t="shared" si="32"/>
        <v>#REF!</v>
      </c>
      <c r="FP23" s="41" t="e">
        <f t="shared" si="32"/>
        <v>#REF!</v>
      </c>
      <c r="FQ23" s="41" t="e">
        <f t="shared" si="32"/>
        <v>#REF!</v>
      </c>
      <c r="FR23" s="41" t="e">
        <f t="shared" si="32"/>
        <v>#REF!</v>
      </c>
      <c r="FS23" s="41" t="e">
        <f t="shared" si="32"/>
        <v>#REF!</v>
      </c>
      <c r="FT23" s="41" t="e">
        <f t="shared" si="32"/>
        <v>#REF!</v>
      </c>
      <c r="FU23" s="41" t="e">
        <f t="shared" si="32"/>
        <v>#REF!</v>
      </c>
      <c r="FV23" s="41" t="e">
        <f t="shared" si="32"/>
        <v>#REF!</v>
      </c>
      <c r="FW23" s="41" t="e">
        <f t="shared" si="26"/>
        <v>#REF!</v>
      </c>
      <c r="FX23" s="41" t="e">
        <f t="shared" si="26"/>
        <v>#REF!</v>
      </c>
      <c r="FY23" s="41" t="e">
        <f t="shared" si="26"/>
        <v>#REF!</v>
      </c>
      <c r="FZ23" s="41" t="e">
        <f t="shared" si="26"/>
        <v>#REF!</v>
      </c>
      <c r="GA23" s="41" t="e">
        <f t="shared" si="26"/>
        <v>#REF!</v>
      </c>
      <c r="GB23" s="41" t="e">
        <f t="shared" si="26"/>
        <v>#REF!</v>
      </c>
      <c r="GC23" s="41" t="e">
        <f t="shared" si="26"/>
        <v>#REF!</v>
      </c>
      <c r="GD23" s="41" t="e">
        <f t="shared" si="26"/>
        <v>#REF!</v>
      </c>
      <c r="GE23" s="41" t="e">
        <f t="shared" si="26"/>
        <v>#REF!</v>
      </c>
      <c r="GF23" s="41" t="e">
        <f t="shared" si="26"/>
        <v>#REF!</v>
      </c>
      <c r="GG23" s="41" t="e">
        <f t="shared" si="26"/>
        <v>#REF!</v>
      </c>
      <c r="GH23" s="41" t="e">
        <f t="shared" si="26"/>
        <v>#REF!</v>
      </c>
      <c r="GI23" s="41" t="e">
        <f t="shared" si="26"/>
        <v>#REF!</v>
      </c>
      <c r="GJ23" s="41" t="e">
        <f t="shared" si="26"/>
        <v>#REF!</v>
      </c>
      <c r="GK23" s="41" t="e">
        <f t="shared" si="26"/>
        <v>#REF!</v>
      </c>
      <c r="GL23" s="41" t="e">
        <f t="shared" si="26"/>
        <v>#REF!</v>
      </c>
      <c r="GM23" s="41" t="e">
        <f t="shared" si="33"/>
        <v>#REF!</v>
      </c>
      <c r="GN23" s="41" t="e">
        <f t="shared" si="33"/>
        <v>#REF!</v>
      </c>
      <c r="GO23" s="41" t="e">
        <f t="shared" si="33"/>
        <v>#REF!</v>
      </c>
      <c r="GP23" s="41" t="e">
        <f t="shared" si="33"/>
        <v>#REF!</v>
      </c>
      <c r="GQ23" s="41" t="e">
        <f t="shared" si="33"/>
        <v>#REF!</v>
      </c>
      <c r="GR23" s="41" t="e">
        <f t="shared" si="33"/>
        <v>#REF!</v>
      </c>
      <c r="GS23" s="41" t="e">
        <f t="shared" si="33"/>
        <v>#REF!</v>
      </c>
      <c r="GT23" s="41" t="e">
        <f t="shared" si="33"/>
        <v>#REF!</v>
      </c>
      <c r="GU23" s="41" t="e">
        <f t="shared" si="33"/>
        <v>#REF!</v>
      </c>
      <c r="GV23" s="41" t="e">
        <f t="shared" si="33"/>
        <v>#REF!</v>
      </c>
      <c r="GW23" s="41" t="e">
        <f t="shared" si="33"/>
        <v>#REF!</v>
      </c>
      <c r="GX23" s="41" t="e">
        <f t="shared" si="33"/>
        <v>#REF!</v>
      </c>
      <c r="GY23" s="41" t="e">
        <f t="shared" si="33"/>
        <v>#REF!</v>
      </c>
      <c r="GZ23" s="41" t="e">
        <f t="shared" si="33"/>
        <v>#REF!</v>
      </c>
      <c r="HA23" s="41" t="e">
        <f t="shared" si="33"/>
        <v>#REF!</v>
      </c>
      <c r="HB23" s="41" t="e">
        <f t="shared" si="33"/>
        <v>#REF!</v>
      </c>
      <c r="HC23" s="41" t="e">
        <f t="shared" si="27"/>
        <v>#REF!</v>
      </c>
      <c r="HD23" s="41" t="e">
        <f t="shared" si="27"/>
        <v>#REF!</v>
      </c>
      <c r="HE23" s="41" t="e">
        <f t="shared" si="27"/>
        <v>#REF!</v>
      </c>
      <c r="HF23" s="41" t="e">
        <f t="shared" si="27"/>
        <v>#REF!</v>
      </c>
      <c r="HG23" s="41" t="e">
        <f t="shared" si="27"/>
        <v>#REF!</v>
      </c>
      <c r="HH23" s="41" t="e">
        <f t="shared" si="27"/>
        <v>#REF!</v>
      </c>
      <c r="HI23" s="41" t="e">
        <f t="shared" si="27"/>
        <v>#REF!</v>
      </c>
      <c r="HJ23" s="41" t="e">
        <f t="shared" si="27"/>
        <v>#REF!</v>
      </c>
    </row>
    <row r="24" spans="1:218" ht="14.4" x14ac:dyDescent="0.3">
      <c r="A24" s="42">
        <v>21</v>
      </c>
      <c r="B24" s="43" t="e">
        <f>'CMM1 - AUX CALC'!$V$67</f>
        <v>#REF!</v>
      </c>
      <c r="W24" s="41" t="e">
        <f>$B24/(_xlfn.SINGLE(PrazoConcessao)*12-W$3+1)</f>
        <v>#REF!</v>
      </c>
      <c r="X24" s="41" t="e">
        <f t="shared" si="28"/>
        <v>#REF!</v>
      </c>
      <c r="Y24" s="41" t="e">
        <f t="shared" si="28"/>
        <v>#REF!</v>
      </c>
      <c r="Z24" s="41" t="e">
        <f t="shared" si="28"/>
        <v>#REF!</v>
      </c>
      <c r="AA24" s="41" t="e">
        <f t="shared" si="28"/>
        <v>#REF!</v>
      </c>
      <c r="AB24" s="41" t="e">
        <f t="shared" si="28"/>
        <v>#REF!</v>
      </c>
      <c r="AC24" s="41" t="e">
        <f t="shared" si="28"/>
        <v>#REF!</v>
      </c>
      <c r="AD24" s="41" t="e">
        <f t="shared" si="28"/>
        <v>#REF!</v>
      </c>
      <c r="AE24" s="41" t="e">
        <f t="shared" si="28"/>
        <v>#REF!</v>
      </c>
      <c r="AF24" s="41" t="e">
        <f t="shared" si="28"/>
        <v>#REF!</v>
      </c>
      <c r="AG24" s="41" t="e">
        <f t="shared" si="28"/>
        <v>#REF!</v>
      </c>
      <c r="AH24" s="41" t="e">
        <f t="shared" si="28"/>
        <v>#REF!</v>
      </c>
      <c r="AI24" s="41" t="e">
        <f t="shared" si="28"/>
        <v>#REF!</v>
      </c>
      <c r="AJ24" s="41" t="e">
        <f t="shared" si="21"/>
        <v>#REF!</v>
      </c>
      <c r="AK24" s="41" t="e">
        <f t="shared" si="21"/>
        <v>#REF!</v>
      </c>
      <c r="AL24" s="41" t="e">
        <f t="shared" si="21"/>
        <v>#REF!</v>
      </c>
      <c r="AM24" s="41" t="e">
        <f t="shared" si="21"/>
        <v>#REF!</v>
      </c>
      <c r="AN24" s="41" t="e">
        <f t="shared" si="21"/>
        <v>#REF!</v>
      </c>
      <c r="AO24" s="41" t="e">
        <f t="shared" si="21"/>
        <v>#REF!</v>
      </c>
      <c r="AP24" s="41" t="e">
        <f t="shared" si="21"/>
        <v>#REF!</v>
      </c>
      <c r="AQ24" s="41" t="e">
        <f t="shared" si="21"/>
        <v>#REF!</v>
      </c>
      <c r="AR24" s="41" t="e">
        <f t="shared" si="21"/>
        <v>#REF!</v>
      </c>
      <c r="AS24" s="41" t="e">
        <f t="shared" si="21"/>
        <v>#REF!</v>
      </c>
      <c r="AT24" s="41" t="e">
        <f t="shared" si="21"/>
        <v>#REF!</v>
      </c>
      <c r="AU24" s="41" t="e">
        <f t="shared" si="21"/>
        <v>#REF!</v>
      </c>
      <c r="AV24" s="41" t="e">
        <f t="shared" si="21"/>
        <v>#REF!</v>
      </c>
      <c r="AW24" s="41" t="e">
        <f t="shared" si="21"/>
        <v>#REF!</v>
      </c>
      <c r="AX24" s="41" t="e">
        <f t="shared" si="21"/>
        <v>#REF!</v>
      </c>
      <c r="AY24" s="41" t="e">
        <f t="shared" si="29"/>
        <v>#REF!</v>
      </c>
      <c r="AZ24" s="41" t="e">
        <f t="shared" si="29"/>
        <v>#REF!</v>
      </c>
      <c r="BA24" s="41" t="e">
        <f t="shared" si="29"/>
        <v>#REF!</v>
      </c>
      <c r="BB24" s="41" t="e">
        <f t="shared" si="29"/>
        <v>#REF!</v>
      </c>
      <c r="BC24" s="41" t="e">
        <f t="shared" si="29"/>
        <v>#REF!</v>
      </c>
      <c r="BD24" s="41" t="e">
        <f t="shared" si="29"/>
        <v>#REF!</v>
      </c>
      <c r="BE24" s="41" t="e">
        <f t="shared" si="29"/>
        <v>#REF!</v>
      </c>
      <c r="BF24" s="41" t="e">
        <f t="shared" si="29"/>
        <v>#REF!</v>
      </c>
      <c r="BG24" s="41" t="e">
        <f t="shared" si="29"/>
        <v>#REF!</v>
      </c>
      <c r="BH24" s="41" t="e">
        <f t="shared" si="29"/>
        <v>#REF!</v>
      </c>
      <c r="BI24" s="41" t="e">
        <f t="shared" si="29"/>
        <v>#REF!</v>
      </c>
      <c r="BJ24" s="41" t="e">
        <f t="shared" si="29"/>
        <v>#REF!</v>
      </c>
      <c r="BK24" s="41" t="e">
        <f t="shared" si="29"/>
        <v>#REF!</v>
      </c>
      <c r="BL24" s="41" t="e">
        <f t="shared" si="29"/>
        <v>#REF!</v>
      </c>
      <c r="BM24" s="41" t="e">
        <f t="shared" si="29"/>
        <v>#REF!</v>
      </c>
      <c r="BN24" s="41" t="e">
        <f t="shared" si="29"/>
        <v>#REF!</v>
      </c>
      <c r="BO24" s="41" t="e">
        <f t="shared" si="22"/>
        <v>#REF!</v>
      </c>
      <c r="BP24" s="41" t="e">
        <f t="shared" si="22"/>
        <v>#REF!</v>
      </c>
      <c r="BQ24" s="41" t="e">
        <f t="shared" si="22"/>
        <v>#REF!</v>
      </c>
      <c r="BR24" s="41" t="e">
        <f t="shared" si="22"/>
        <v>#REF!</v>
      </c>
      <c r="BS24" s="41" t="e">
        <f t="shared" si="22"/>
        <v>#REF!</v>
      </c>
      <c r="BT24" s="41" t="e">
        <f t="shared" si="22"/>
        <v>#REF!</v>
      </c>
      <c r="BU24" s="41" t="e">
        <f t="shared" si="22"/>
        <v>#REF!</v>
      </c>
      <c r="BV24" s="41" t="e">
        <f t="shared" si="22"/>
        <v>#REF!</v>
      </c>
      <c r="BW24" s="41" t="e">
        <f t="shared" si="22"/>
        <v>#REF!</v>
      </c>
      <c r="BX24" s="41" t="e">
        <f t="shared" si="22"/>
        <v>#REF!</v>
      </c>
      <c r="BY24" s="41" t="e">
        <f t="shared" si="22"/>
        <v>#REF!</v>
      </c>
      <c r="BZ24" s="41" t="e">
        <f t="shared" si="22"/>
        <v>#REF!</v>
      </c>
      <c r="CA24" s="41" t="e">
        <f t="shared" si="22"/>
        <v>#REF!</v>
      </c>
      <c r="CB24" s="41" t="e">
        <f t="shared" si="22"/>
        <v>#REF!</v>
      </c>
      <c r="CC24" s="41" t="e">
        <f t="shared" si="22"/>
        <v>#REF!</v>
      </c>
      <c r="CD24" s="41" t="e">
        <f t="shared" si="22"/>
        <v>#REF!</v>
      </c>
      <c r="CE24" s="41" t="e">
        <f t="shared" si="23"/>
        <v>#REF!</v>
      </c>
      <c r="CF24" s="41" t="e">
        <f t="shared" si="23"/>
        <v>#REF!</v>
      </c>
      <c r="CG24" s="41" t="e">
        <f t="shared" si="23"/>
        <v>#REF!</v>
      </c>
      <c r="CH24" s="41" t="e">
        <f t="shared" si="23"/>
        <v>#REF!</v>
      </c>
      <c r="CI24" s="41" t="e">
        <f t="shared" si="23"/>
        <v>#REF!</v>
      </c>
      <c r="CJ24" s="41" t="e">
        <f t="shared" si="23"/>
        <v>#REF!</v>
      </c>
      <c r="CK24" s="41" t="e">
        <f t="shared" si="23"/>
        <v>#REF!</v>
      </c>
      <c r="CL24" s="41" t="e">
        <f t="shared" si="23"/>
        <v>#REF!</v>
      </c>
      <c r="CM24" s="41" t="e">
        <f t="shared" si="23"/>
        <v>#REF!</v>
      </c>
      <c r="CN24" s="41" t="e">
        <f t="shared" si="23"/>
        <v>#REF!</v>
      </c>
      <c r="CO24" s="41" t="e">
        <f t="shared" si="23"/>
        <v>#REF!</v>
      </c>
      <c r="CP24" s="41" t="e">
        <f t="shared" si="23"/>
        <v>#REF!</v>
      </c>
      <c r="CQ24" s="41" t="e">
        <f t="shared" si="23"/>
        <v>#REF!</v>
      </c>
      <c r="CR24" s="41" t="e">
        <f t="shared" si="23"/>
        <v>#REF!</v>
      </c>
      <c r="CS24" s="41" t="e">
        <f t="shared" si="23"/>
        <v>#REF!</v>
      </c>
      <c r="CT24" s="41" t="e">
        <f t="shared" si="23"/>
        <v>#REF!</v>
      </c>
      <c r="CU24" s="41" t="e">
        <f t="shared" si="30"/>
        <v>#REF!</v>
      </c>
      <c r="CV24" s="41" t="e">
        <f t="shared" si="30"/>
        <v>#REF!</v>
      </c>
      <c r="CW24" s="41" t="e">
        <f t="shared" si="30"/>
        <v>#REF!</v>
      </c>
      <c r="CX24" s="41" t="e">
        <f t="shared" si="30"/>
        <v>#REF!</v>
      </c>
      <c r="CY24" s="41" t="e">
        <f t="shared" si="30"/>
        <v>#REF!</v>
      </c>
      <c r="CZ24" s="41" t="e">
        <f t="shared" si="30"/>
        <v>#REF!</v>
      </c>
      <c r="DA24" s="41" t="e">
        <f t="shared" si="30"/>
        <v>#REF!</v>
      </c>
      <c r="DB24" s="41" t="e">
        <f t="shared" si="30"/>
        <v>#REF!</v>
      </c>
      <c r="DC24" s="41" t="e">
        <f t="shared" si="30"/>
        <v>#REF!</v>
      </c>
      <c r="DD24" s="41" t="e">
        <f t="shared" si="30"/>
        <v>#REF!</v>
      </c>
      <c r="DE24" s="41" t="e">
        <f t="shared" si="30"/>
        <v>#REF!</v>
      </c>
      <c r="DF24" s="41" t="e">
        <f t="shared" si="30"/>
        <v>#REF!</v>
      </c>
      <c r="DG24" s="41" t="e">
        <f t="shared" si="30"/>
        <v>#REF!</v>
      </c>
      <c r="DH24" s="41" t="e">
        <f t="shared" si="30"/>
        <v>#REF!</v>
      </c>
      <c r="DI24" s="41" t="e">
        <f t="shared" si="30"/>
        <v>#REF!</v>
      </c>
      <c r="DJ24" s="41" t="e">
        <f t="shared" si="30"/>
        <v>#REF!</v>
      </c>
      <c r="DK24" s="41" t="e">
        <f t="shared" si="24"/>
        <v>#REF!</v>
      </c>
      <c r="DL24" s="41" t="e">
        <f t="shared" si="24"/>
        <v>#REF!</v>
      </c>
      <c r="DM24" s="41" t="e">
        <f t="shared" si="24"/>
        <v>#REF!</v>
      </c>
      <c r="DN24" s="41" t="e">
        <f t="shared" si="24"/>
        <v>#REF!</v>
      </c>
      <c r="DO24" s="41" t="e">
        <f t="shared" si="24"/>
        <v>#REF!</v>
      </c>
      <c r="DP24" s="41" t="e">
        <f t="shared" si="24"/>
        <v>#REF!</v>
      </c>
      <c r="DQ24" s="41" t="e">
        <f t="shared" si="24"/>
        <v>#REF!</v>
      </c>
      <c r="DR24" s="41" t="e">
        <f t="shared" si="24"/>
        <v>#REF!</v>
      </c>
      <c r="DS24" s="41" t="e">
        <f t="shared" si="24"/>
        <v>#REF!</v>
      </c>
      <c r="DT24" s="41" t="e">
        <f t="shared" si="24"/>
        <v>#REF!</v>
      </c>
      <c r="DU24" s="41" t="e">
        <f t="shared" si="24"/>
        <v>#REF!</v>
      </c>
      <c r="DV24" s="41" t="e">
        <f t="shared" si="24"/>
        <v>#REF!</v>
      </c>
      <c r="DW24" s="41" t="e">
        <f t="shared" si="24"/>
        <v>#REF!</v>
      </c>
      <c r="DX24" s="41" t="e">
        <f t="shared" si="24"/>
        <v>#REF!</v>
      </c>
      <c r="DY24" s="41" t="e">
        <f t="shared" si="24"/>
        <v>#REF!</v>
      </c>
      <c r="DZ24" s="41" t="e">
        <f t="shared" si="24"/>
        <v>#REF!</v>
      </c>
      <c r="EA24" s="41" t="e">
        <f t="shared" si="31"/>
        <v>#REF!</v>
      </c>
      <c r="EB24" s="41" t="e">
        <f t="shared" si="31"/>
        <v>#REF!</v>
      </c>
      <c r="EC24" s="41" t="e">
        <f t="shared" si="31"/>
        <v>#REF!</v>
      </c>
      <c r="ED24" s="41" t="e">
        <f t="shared" si="31"/>
        <v>#REF!</v>
      </c>
      <c r="EE24" s="41" t="e">
        <f t="shared" si="31"/>
        <v>#REF!</v>
      </c>
      <c r="EF24" s="41" t="e">
        <f t="shared" si="31"/>
        <v>#REF!</v>
      </c>
      <c r="EG24" s="41" t="e">
        <f t="shared" si="31"/>
        <v>#REF!</v>
      </c>
      <c r="EH24" s="41" t="e">
        <f t="shared" si="31"/>
        <v>#REF!</v>
      </c>
      <c r="EI24" s="41" t="e">
        <f t="shared" si="31"/>
        <v>#REF!</v>
      </c>
      <c r="EJ24" s="41" t="e">
        <f t="shared" si="31"/>
        <v>#REF!</v>
      </c>
      <c r="EK24" s="41" t="e">
        <f t="shared" si="31"/>
        <v>#REF!</v>
      </c>
      <c r="EL24" s="41" t="e">
        <f t="shared" si="31"/>
        <v>#REF!</v>
      </c>
      <c r="EM24" s="41" t="e">
        <f t="shared" si="31"/>
        <v>#REF!</v>
      </c>
      <c r="EN24" s="41" t="e">
        <f t="shared" si="31"/>
        <v>#REF!</v>
      </c>
      <c r="EO24" s="41" t="e">
        <f t="shared" si="31"/>
        <v>#REF!</v>
      </c>
      <c r="EP24" s="41" t="e">
        <f t="shared" si="31"/>
        <v>#REF!</v>
      </c>
      <c r="EQ24" s="41" t="e">
        <f t="shared" si="25"/>
        <v>#REF!</v>
      </c>
      <c r="ER24" s="41" t="e">
        <f t="shared" si="25"/>
        <v>#REF!</v>
      </c>
      <c r="ES24" s="41" t="e">
        <f t="shared" si="25"/>
        <v>#REF!</v>
      </c>
      <c r="ET24" s="41" t="e">
        <f t="shared" si="25"/>
        <v>#REF!</v>
      </c>
      <c r="EU24" s="41" t="e">
        <f t="shared" si="25"/>
        <v>#REF!</v>
      </c>
      <c r="EV24" s="41" t="e">
        <f t="shared" si="25"/>
        <v>#REF!</v>
      </c>
      <c r="EW24" s="41" t="e">
        <f t="shared" si="25"/>
        <v>#REF!</v>
      </c>
      <c r="EX24" s="41" t="e">
        <f t="shared" si="25"/>
        <v>#REF!</v>
      </c>
      <c r="EY24" s="41" t="e">
        <f t="shared" si="25"/>
        <v>#REF!</v>
      </c>
      <c r="EZ24" s="41" t="e">
        <f t="shared" si="25"/>
        <v>#REF!</v>
      </c>
      <c r="FA24" s="41" t="e">
        <f t="shared" si="25"/>
        <v>#REF!</v>
      </c>
      <c r="FB24" s="41" t="e">
        <f t="shared" si="25"/>
        <v>#REF!</v>
      </c>
      <c r="FC24" s="41" t="e">
        <f t="shared" si="25"/>
        <v>#REF!</v>
      </c>
      <c r="FD24" s="41" t="e">
        <f t="shared" si="25"/>
        <v>#REF!</v>
      </c>
      <c r="FE24" s="41" t="e">
        <f t="shared" si="25"/>
        <v>#REF!</v>
      </c>
      <c r="FF24" s="41" t="e">
        <f t="shared" si="25"/>
        <v>#REF!</v>
      </c>
      <c r="FG24" s="41" t="e">
        <f t="shared" si="32"/>
        <v>#REF!</v>
      </c>
      <c r="FH24" s="41" t="e">
        <f t="shared" si="32"/>
        <v>#REF!</v>
      </c>
      <c r="FI24" s="41" t="e">
        <f t="shared" si="32"/>
        <v>#REF!</v>
      </c>
      <c r="FJ24" s="41" t="e">
        <f t="shared" si="32"/>
        <v>#REF!</v>
      </c>
      <c r="FK24" s="41" t="e">
        <f t="shared" si="32"/>
        <v>#REF!</v>
      </c>
      <c r="FL24" s="41" t="e">
        <f t="shared" si="32"/>
        <v>#REF!</v>
      </c>
      <c r="FM24" s="41" t="e">
        <f t="shared" si="32"/>
        <v>#REF!</v>
      </c>
      <c r="FN24" s="41" t="e">
        <f t="shared" si="32"/>
        <v>#REF!</v>
      </c>
      <c r="FO24" s="41" t="e">
        <f t="shared" si="32"/>
        <v>#REF!</v>
      </c>
      <c r="FP24" s="41" t="e">
        <f t="shared" si="32"/>
        <v>#REF!</v>
      </c>
      <c r="FQ24" s="41" t="e">
        <f t="shared" si="32"/>
        <v>#REF!</v>
      </c>
      <c r="FR24" s="41" t="e">
        <f t="shared" si="32"/>
        <v>#REF!</v>
      </c>
      <c r="FS24" s="41" t="e">
        <f t="shared" si="32"/>
        <v>#REF!</v>
      </c>
      <c r="FT24" s="41" t="e">
        <f t="shared" si="32"/>
        <v>#REF!</v>
      </c>
      <c r="FU24" s="41" t="e">
        <f t="shared" si="32"/>
        <v>#REF!</v>
      </c>
      <c r="FV24" s="41" t="e">
        <f t="shared" si="32"/>
        <v>#REF!</v>
      </c>
      <c r="FW24" s="41" t="e">
        <f t="shared" si="26"/>
        <v>#REF!</v>
      </c>
      <c r="FX24" s="41" t="e">
        <f t="shared" si="26"/>
        <v>#REF!</v>
      </c>
      <c r="FY24" s="41" t="e">
        <f t="shared" si="26"/>
        <v>#REF!</v>
      </c>
      <c r="FZ24" s="41" t="e">
        <f t="shared" si="26"/>
        <v>#REF!</v>
      </c>
      <c r="GA24" s="41" t="e">
        <f t="shared" si="26"/>
        <v>#REF!</v>
      </c>
      <c r="GB24" s="41" t="e">
        <f t="shared" si="26"/>
        <v>#REF!</v>
      </c>
      <c r="GC24" s="41" t="e">
        <f t="shared" si="26"/>
        <v>#REF!</v>
      </c>
      <c r="GD24" s="41" t="e">
        <f t="shared" si="26"/>
        <v>#REF!</v>
      </c>
      <c r="GE24" s="41" t="e">
        <f t="shared" si="26"/>
        <v>#REF!</v>
      </c>
      <c r="GF24" s="41" t="e">
        <f t="shared" si="26"/>
        <v>#REF!</v>
      </c>
      <c r="GG24" s="41" t="e">
        <f t="shared" si="26"/>
        <v>#REF!</v>
      </c>
      <c r="GH24" s="41" t="e">
        <f t="shared" si="26"/>
        <v>#REF!</v>
      </c>
      <c r="GI24" s="41" t="e">
        <f t="shared" si="26"/>
        <v>#REF!</v>
      </c>
      <c r="GJ24" s="41" t="e">
        <f t="shared" si="26"/>
        <v>#REF!</v>
      </c>
      <c r="GK24" s="41" t="e">
        <f t="shared" si="26"/>
        <v>#REF!</v>
      </c>
      <c r="GL24" s="41" t="e">
        <f t="shared" si="26"/>
        <v>#REF!</v>
      </c>
      <c r="GM24" s="41" t="e">
        <f t="shared" si="33"/>
        <v>#REF!</v>
      </c>
      <c r="GN24" s="41" t="e">
        <f t="shared" si="33"/>
        <v>#REF!</v>
      </c>
      <c r="GO24" s="41" t="e">
        <f t="shared" si="33"/>
        <v>#REF!</v>
      </c>
      <c r="GP24" s="41" t="e">
        <f t="shared" si="33"/>
        <v>#REF!</v>
      </c>
      <c r="GQ24" s="41" t="e">
        <f t="shared" si="33"/>
        <v>#REF!</v>
      </c>
      <c r="GR24" s="41" t="e">
        <f t="shared" si="33"/>
        <v>#REF!</v>
      </c>
      <c r="GS24" s="41" t="e">
        <f t="shared" si="33"/>
        <v>#REF!</v>
      </c>
      <c r="GT24" s="41" t="e">
        <f t="shared" si="33"/>
        <v>#REF!</v>
      </c>
      <c r="GU24" s="41" t="e">
        <f t="shared" si="33"/>
        <v>#REF!</v>
      </c>
      <c r="GV24" s="41" t="e">
        <f t="shared" si="33"/>
        <v>#REF!</v>
      </c>
      <c r="GW24" s="41" t="e">
        <f t="shared" si="33"/>
        <v>#REF!</v>
      </c>
      <c r="GX24" s="41" t="e">
        <f t="shared" si="33"/>
        <v>#REF!</v>
      </c>
      <c r="GY24" s="41" t="e">
        <f t="shared" si="33"/>
        <v>#REF!</v>
      </c>
      <c r="GZ24" s="41" t="e">
        <f t="shared" si="33"/>
        <v>#REF!</v>
      </c>
      <c r="HA24" s="41" t="e">
        <f t="shared" si="33"/>
        <v>#REF!</v>
      </c>
      <c r="HB24" s="41" t="e">
        <f t="shared" si="33"/>
        <v>#REF!</v>
      </c>
      <c r="HC24" s="41" t="e">
        <f t="shared" si="27"/>
        <v>#REF!</v>
      </c>
      <c r="HD24" s="41" t="e">
        <f t="shared" si="27"/>
        <v>#REF!</v>
      </c>
      <c r="HE24" s="41" t="e">
        <f t="shared" si="27"/>
        <v>#REF!</v>
      </c>
      <c r="HF24" s="41" t="e">
        <f t="shared" si="27"/>
        <v>#REF!</v>
      </c>
      <c r="HG24" s="41" t="e">
        <f t="shared" si="27"/>
        <v>#REF!</v>
      </c>
      <c r="HH24" s="41" t="e">
        <f t="shared" si="27"/>
        <v>#REF!</v>
      </c>
      <c r="HI24" s="41" t="e">
        <f t="shared" si="27"/>
        <v>#REF!</v>
      </c>
      <c r="HJ24" s="41" t="e">
        <f t="shared" si="27"/>
        <v>#REF!</v>
      </c>
    </row>
    <row r="25" spans="1:218" ht="14.4" x14ac:dyDescent="0.3">
      <c r="A25" s="42">
        <v>22</v>
      </c>
      <c r="B25" s="43" t="e">
        <f>'CMM1 - AUX CALC'!$W$67</f>
        <v>#REF!</v>
      </c>
      <c r="X25" s="41" t="e">
        <f>$B25/(_xlfn.SINGLE(PrazoConcessao)*12-X$3+1)</f>
        <v>#REF!</v>
      </c>
      <c r="Y25" s="41" t="e">
        <f t="shared" si="28"/>
        <v>#REF!</v>
      </c>
      <c r="Z25" s="41" t="e">
        <f t="shared" si="28"/>
        <v>#REF!</v>
      </c>
      <c r="AA25" s="41" t="e">
        <f t="shared" si="28"/>
        <v>#REF!</v>
      </c>
      <c r="AB25" s="41" t="e">
        <f t="shared" si="28"/>
        <v>#REF!</v>
      </c>
      <c r="AC25" s="41" t="e">
        <f t="shared" si="28"/>
        <v>#REF!</v>
      </c>
      <c r="AD25" s="41" t="e">
        <f t="shared" si="28"/>
        <v>#REF!</v>
      </c>
      <c r="AE25" s="41" t="e">
        <f t="shared" si="28"/>
        <v>#REF!</v>
      </c>
      <c r="AF25" s="41" t="e">
        <f t="shared" si="28"/>
        <v>#REF!</v>
      </c>
      <c r="AG25" s="41" t="e">
        <f t="shared" si="28"/>
        <v>#REF!</v>
      </c>
      <c r="AH25" s="41" t="e">
        <f t="shared" si="28"/>
        <v>#REF!</v>
      </c>
      <c r="AI25" s="41" t="e">
        <f t="shared" si="28"/>
        <v>#REF!</v>
      </c>
      <c r="AJ25" s="41" t="e">
        <f t="shared" si="21"/>
        <v>#REF!</v>
      </c>
      <c r="AK25" s="41" t="e">
        <f t="shared" si="21"/>
        <v>#REF!</v>
      </c>
      <c r="AL25" s="41" t="e">
        <f t="shared" si="21"/>
        <v>#REF!</v>
      </c>
      <c r="AM25" s="41" t="e">
        <f t="shared" si="21"/>
        <v>#REF!</v>
      </c>
      <c r="AN25" s="41" t="e">
        <f t="shared" si="21"/>
        <v>#REF!</v>
      </c>
      <c r="AO25" s="41" t="e">
        <f t="shared" si="21"/>
        <v>#REF!</v>
      </c>
      <c r="AP25" s="41" t="e">
        <f t="shared" si="21"/>
        <v>#REF!</v>
      </c>
      <c r="AQ25" s="41" t="e">
        <f t="shared" si="21"/>
        <v>#REF!</v>
      </c>
      <c r="AR25" s="41" t="e">
        <f t="shared" si="21"/>
        <v>#REF!</v>
      </c>
      <c r="AS25" s="41" t="e">
        <f t="shared" si="21"/>
        <v>#REF!</v>
      </c>
      <c r="AT25" s="41" t="e">
        <f t="shared" si="21"/>
        <v>#REF!</v>
      </c>
      <c r="AU25" s="41" t="e">
        <f t="shared" si="21"/>
        <v>#REF!</v>
      </c>
      <c r="AV25" s="41" t="e">
        <f t="shared" si="21"/>
        <v>#REF!</v>
      </c>
      <c r="AW25" s="41" t="e">
        <f t="shared" si="21"/>
        <v>#REF!</v>
      </c>
      <c r="AX25" s="41" t="e">
        <f t="shared" si="21"/>
        <v>#REF!</v>
      </c>
      <c r="AY25" s="41" t="e">
        <f t="shared" si="29"/>
        <v>#REF!</v>
      </c>
      <c r="AZ25" s="41" t="e">
        <f t="shared" si="29"/>
        <v>#REF!</v>
      </c>
      <c r="BA25" s="41" t="e">
        <f t="shared" si="29"/>
        <v>#REF!</v>
      </c>
      <c r="BB25" s="41" t="e">
        <f t="shared" si="29"/>
        <v>#REF!</v>
      </c>
      <c r="BC25" s="41" t="e">
        <f t="shared" si="29"/>
        <v>#REF!</v>
      </c>
      <c r="BD25" s="41" t="e">
        <f t="shared" si="29"/>
        <v>#REF!</v>
      </c>
      <c r="BE25" s="41" t="e">
        <f t="shared" si="29"/>
        <v>#REF!</v>
      </c>
      <c r="BF25" s="41" t="e">
        <f t="shared" si="29"/>
        <v>#REF!</v>
      </c>
      <c r="BG25" s="41" t="e">
        <f t="shared" si="29"/>
        <v>#REF!</v>
      </c>
      <c r="BH25" s="41" t="e">
        <f t="shared" si="29"/>
        <v>#REF!</v>
      </c>
      <c r="BI25" s="41" t="e">
        <f t="shared" si="29"/>
        <v>#REF!</v>
      </c>
      <c r="BJ25" s="41" t="e">
        <f t="shared" si="29"/>
        <v>#REF!</v>
      </c>
      <c r="BK25" s="41" t="e">
        <f t="shared" si="29"/>
        <v>#REF!</v>
      </c>
      <c r="BL25" s="41" t="e">
        <f t="shared" si="29"/>
        <v>#REF!</v>
      </c>
      <c r="BM25" s="41" t="e">
        <f t="shared" si="29"/>
        <v>#REF!</v>
      </c>
      <c r="BN25" s="41" t="e">
        <f t="shared" si="29"/>
        <v>#REF!</v>
      </c>
      <c r="BO25" s="41" t="e">
        <f t="shared" si="22"/>
        <v>#REF!</v>
      </c>
      <c r="BP25" s="41" t="e">
        <f t="shared" si="22"/>
        <v>#REF!</v>
      </c>
      <c r="BQ25" s="41" t="e">
        <f t="shared" si="22"/>
        <v>#REF!</v>
      </c>
      <c r="BR25" s="41" t="e">
        <f t="shared" si="22"/>
        <v>#REF!</v>
      </c>
      <c r="BS25" s="41" t="e">
        <f t="shared" si="22"/>
        <v>#REF!</v>
      </c>
      <c r="BT25" s="41" t="e">
        <f t="shared" si="22"/>
        <v>#REF!</v>
      </c>
      <c r="BU25" s="41" t="e">
        <f t="shared" si="22"/>
        <v>#REF!</v>
      </c>
      <c r="BV25" s="41" t="e">
        <f t="shared" si="22"/>
        <v>#REF!</v>
      </c>
      <c r="BW25" s="41" t="e">
        <f t="shared" si="22"/>
        <v>#REF!</v>
      </c>
      <c r="BX25" s="41" t="e">
        <f t="shared" si="22"/>
        <v>#REF!</v>
      </c>
      <c r="BY25" s="41" t="e">
        <f t="shared" si="22"/>
        <v>#REF!</v>
      </c>
      <c r="BZ25" s="41" t="e">
        <f t="shared" si="22"/>
        <v>#REF!</v>
      </c>
      <c r="CA25" s="41" t="e">
        <f t="shared" si="22"/>
        <v>#REF!</v>
      </c>
      <c r="CB25" s="41" t="e">
        <f t="shared" si="22"/>
        <v>#REF!</v>
      </c>
      <c r="CC25" s="41" t="e">
        <f t="shared" si="22"/>
        <v>#REF!</v>
      </c>
      <c r="CD25" s="41" t="e">
        <f t="shared" si="22"/>
        <v>#REF!</v>
      </c>
      <c r="CE25" s="41" t="e">
        <f t="shared" si="23"/>
        <v>#REF!</v>
      </c>
      <c r="CF25" s="41" t="e">
        <f t="shared" si="23"/>
        <v>#REF!</v>
      </c>
      <c r="CG25" s="41" t="e">
        <f t="shared" si="23"/>
        <v>#REF!</v>
      </c>
      <c r="CH25" s="41" t="e">
        <f t="shared" si="23"/>
        <v>#REF!</v>
      </c>
      <c r="CI25" s="41" t="e">
        <f t="shared" si="23"/>
        <v>#REF!</v>
      </c>
      <c r="CJ25" s="41" t="e">
        <f t="shared" si="23"/>
        <v>#REF!</v>
      </c>
      <c r="CK25" s="41" t="e">
        <f t="shared" si="23"/>
        <v>#REF!</v>
      </c>
      <c r="CL25" s="41" t="e">
        <f t="shared" si="23"/>
        <v>#REF!</v>
      </c>
      <c r="CM25" s="41" t="e">
        <f t="shared" si="23"/>
        <v>#REF!</v>
      </c>
      <c r="CN25" s="41" t="e">
        <f t="shared" si="23"/>
        <v>#REF!</v>
      </c>
      <c r="CO25" s="41" t="e">
        <f t="shared" si="23"/>
        <v>#REF!</v>
      </c>
      <c r="CP25" s="41" t="e">
        <f t="shared" si="23"/>
        <v>#REF!</v>
      </c>
      <c r="CQ25" s="41" t="e">
        <f t="shared" si="23"/>
        <v>#REF!</v>
      </c>
      <c r="CR25" s="41" t="e">
        <f t="shared" si="23"/>
        <v>#REF!</v>
      </c>
      <c r="CS25" s="41" t="e">
        <f t="shared" si="23"/>
        <v>#REF!</v>
      </c>
      <c r="CT25" s="41" t="e">
        <f t="shared" si="23"/>
        <v>#REF!</v>
      </c>
      <c r="CU25" s="41" t="e">
        <f t="shared" si="30"/>
        <v>#REF!</v>
      </c>
      <c r="CV25" s="41" t="e">
        <f t="shared" si="30"/>
        <v>#REF!</v>
      </c>
      <c r="CW25" s="41" t="e">
        <f t="shared" si="30"/>
        <v>#REF!</v>
      </c>
      <c r="CX25" s="41" t="e">
        <f t="shared" si="30"/>
        <v>#REF!</v>
      </c>
      <c r="CY25" s="41" t="e">
        <f t="shared" si="30"/>
        <v>#REF!</v>
      </c>
      <c r="CZ25" s="41" t="e">
        <f t="shared" si="30"/>
        <v>#REF!</v>
      </c>
      <c r="DA25" s="41" t="e">
        <f t="shared" si="30"/>
        <v>#REF!</v>
      </c>
      <c r="DB25" s="41" t="e">
        <f t="shared" si="30"/>
        <v>#REF!</v>
      </c>
      <c r="DC25" s="41" t="e">
        <f t="shared" si="30"/>
        <v>#REF!</v>
      </c>
      <c r="DD25" s="41" t="e">
        <f t="shared" si="30"/>
        <v>#REF!</v>
      </c>
      <c r="DE25" s="41" t="e">
        <f t="shared" si="30"/>
        <v>#REF!</v>
      </c>
      <c r="DF25" s="41" t="e">
        <f t="shared" si="30"/>
        <v>#REF!</v>
      </c>
      <c r="DG25" s="41" t="e">
        <f t="shared" si="30"/>
        <v>#REF!</v>
      </c>
      <c r="DH25" s="41" t="e">
        <f t="shared" si="30"/>
        <v>#REF!</v>
      </c>
      <c r="DI25" s="41" t="e">
        <f t="shared" si="30"/>
        <v>#REF!</v>
      </c>
      <c r="DJ25" s="41" t="e">
        <f t="shared" si="30"/>
        <v>#REF!</v>
      </c>
      <c r="DK25" s="41" t="e">
        <f t="shared" si="24"/>
        <v>#REF!</v>
      </c>
      <c r="DL25" s="41" t="e">
        <f t="shared" si="24"/>
        <v>#REF!</v>
      </c>
      <c r="DM25" s="41" t="e">
        <f t="shared" si="24"/>
        <v>#REF!</v>
      </c>
      <c r="DN25" s="41" t="e">
        <f t="shared" si="24"/>
        <v>#REF!</v>
      </c>
      <c r="DO25" s="41" t="e">
        <f t="shared" si="24"/>
        <v>#REF!</v>
      </c>
      <c r="DP25" s="41" t="e">
        <f t="shared" si="24"/>
        <v>#REF!</v>
      </c>
      <c r="DQ25" s="41" t="e">
        <f t="shared" si="24"/>
        <v>#REF!</v>
      </c>
      <c r="DR25" s="41" t="e">
        <f t="shared" si="24"/>
        <v>#REF!</v>
      </c>
      <c r="DS25" s="41" t="e">
        <f t="shared" si="24"/>
        <v>#REF!</v>
      </c>
      <c r="DT25" s="41" t="e">
        <f t="shared" si="24"/>
        <v>#REF!</v>
      </c>
      <c r="DU25" s="41" t="e">
        <f t="shared" si="24"/>
        <v>#REF!</v>
      </c>
      <c r="DV25" s="41" t="e">
        <f t="shared" si="24"/>
        <v>#REF!</v>
      </c>
      <c r="DW25" s="41" t="e">
        <f t="shared" si="24"/>
        <v>#REF!</v>
      </c>
      <c r="DX25" s="41" t="e">
        <f t="shared" si="24"/>
        <v>#REF!</v>
      </c>
      <c r="DY25" s="41" t="e">
        <f t="shared" si="24"/>
        <v>#REF!</v>
      </c>
      <c r="DZ25" s="41" t="e">
        <f t="shared" si="24"/>
        <v>#REF!</v>
      </c>
      <c r="EA25" s="41" t="e">
        <f t="shared" si="31"/>
        <v>#REF!</v>
      </c>
      <c r="EB25" s="41" t="e">
        <f t="shared" si="31"/>
        <v>#REF!</v>
      </c>
      <c r="EC25" s="41" t="e">
        <f t="shared" si="31"/>
        <v>#REF!</v>
      </c>
      <c r="ED25" s="41" t="e">
        <f t="shared" si="31"/>
        <v>#REF!</v>
      </c>
      <c r="EE25" s="41" t="e">
        <f t="shared" si="31"/>
        <v>#REF!</v>
      </c>
      <c r="EF25" s="41" t="e">
        <f t="shared" si="31"/>
        <v>#REF!</v>
      </c>
      <c r="EG25" s="41" t="e">
        <f t="shared" si="31"/>
        <v>#REF!</v>
      </c>
      <c r="EH25" s="41" t="e">
        <f t="shared" si="31"/>
        <v>#REF!</v>
      </c>
      <c r="EI25" s="41" t="e">
        <f t="shared" si="31"/>
        <v>#REF!</v>
      </c>
      <c r="EJ25" s="41" t="e">
        <f t="shared" si="31"/>
        <v>#REF!</v>
      </c>
      <c r="EK25" s="41" t="e">
        <f t="shared" si="31"/>
        <v>#REF!</v>
      </c>
      <c r="EL25" s="41" t="e">
        <f t="shared" si="31"/>
        <v>#REF!</v>
      </c>
      <c r="EM25" s="41" t="e">
        <f t="shared" si="31"/>
        <v>#REF!</v>
      </c>
      <c r="EN25" s="41" t="e">
        <f t="shared" si="31"/>
        <v>#REF!</v>
      </c>
      <c r="EO25" s="41" t="e">
        <f t="shared" si="31"/>
        <v>#REF!</v>
      </c>
      <c r="EP25" s="41" t="e">
        <f t="shared" si="31"/>
        <v>#REF!</v>
      </c>
      <c r="EQ25" s="41" t="e">
        <f t="shared" si="25"/>
        <v>#REF!</v>
      </c>
      <c r="ER25" s="41" t="e">
        <f t="shared" si="25"/>
        <v>#REF!</v>
      </c>
      <c r="ES25" s="41" t="e">
        <f t="shared" si="25"/>
        <v>#REF!</v>
      </c>
      <c r="ET25" s="41" t="e">
        <f t="shared" si="25"/>
        <v>#REF!</v>
      </c>
      <c r="EU25" s="41" t="e">
        <f t="shared" si="25"/>
        <v>#REF!</v>
      </c>
      <c r="EV25" s="41" t="e">
        <f t="shared" si="25"/>
        <v>#REF!</v>
      </c>
      <c r="EW25" s="41" t="e">
        <f t="shared" si="25"/>
        <v>#REF!</v>
      </c>
      <c r="EX25" s="41" t="e">
        <f t="shared" si="25"/>
        <v>#REF!</v>
      </c>
      <c r="EY25" s="41" t="e">
        <f t="shared" si="25"/>
        <v>#REF!</v>
      </c>
      <c r="EZ25" s="41" t="e">
        <f t="shared" si="25"/>
        <v>#REF!</v>
      </c>
      <c r="FA25" s="41" t="e">
        <f t="shared" si="25"/>
        <v>#REF!</v>
      </c>
      <c r="FB25" s="41" t="e">
        <f t="shared" si="25"/>
        <v>#REF!</v>
      </c>
      <c r="FC25" s="41" t="e">
        <f t="shared" si="25"/>
        <v>#REF!</v>
      </c>
      <c r="FD25" s="41" t="e">
        <f t="shared" si="25"/>
        <v>#REF!</v>
      </c>
      <c r="FE25" s="41" t="e">
        <f t="shared" si="25"/>
        <v>#REF!</v>
      </c>
      <c r="FF25" s="41" t="e">
        <f t="shared" si="25"/>
        <v>#REF!</v>
      </c>
      <c r="FG25" s="41" t="e">
        <f t="shared" si="32"/>
        <v>#REF!</v>
      </c>
      <c r="FH25" s="41" t="e">
        <f t="shared" si="32"/>
        <v>#REF!</v>
      </c>
      <c r="FI25" s="41" t="e">
        <f t="shared" si="32"/>
        <v>#REF!</v>
      </c>
      <c r="FJ25" s="41" t="e">
        <f t="shared" si="32"/>
        <v>#REF!</v>
      </c>
      <c r="FK25" s="41" t="e">
        <f t="shared" si="32"/>
        <v>#REF!</v>
      </c>
      <c r="FL25" s="41" t="e">
        <f t="shared" si="32"/>
        <v>#REF!</v>
      </c>
      <c r="FM25" s="41" t="e">
        <f t="shared" si="32"/>
        <v>#REF!</v>
      </c>
      <c r="FN25" s="41" t="e">
        <f t="shared" si="32"/>
        <v>#REF!</v>
      </c>
      <c r="FO25" s="41" t="e">
        <f t="shared" si="32"/>
        <v>#REF!</v>
      </c>
      <c r="FP25" s="41" t="e">
        <f t="shared" si="32"/>
        <v>#REF!</v>
      </c>
      <c r="FQ25" s="41" t="e">
        <f t="shared" si="32"/>
        <v>#REF!</v>
      </c>
      <c r="FR25" s="41" t="e">
        <f t="shared" si="32"/>
        <v>#REF!</v>
      </c>
      <c r="FS25" s="41" t="e">
        <f t="shared" si="32"/>
        <v>#REF!</v>
      </c>
      <c r="FT25" s="41" t="e">
        <f t="shared" si="32"/>
        <v>#REF!</v>
      </c>
      <c r="FU25" s="41" t="e">
        <f t="shared" si="32"/>
        <v>#REF!</v>
      </c>
      <c r="FV25" s="41" t="e">
        <f t="shared" si="32"/>
        <v>#REF!</v>
      </c>
      <c r="FW25" s="41" t="e">
        <f t="shared" si="26"/>
        <v>#REF!</v>
      </c>
      <c r="FX25" s="41" t="e">
        <f t="shared" si="26"/>
        <v>#REF!</v>
      </c>
      <c r="FY25" s="41" t="e">
        <f t="shared" si="26"/>
        <v>#REF!</v>
      </c>
      <c r="FZ25" s="41" t="e">
        <f t="shared" si="26"/>
        <v>#REF!</v>
      </c>
      <c r="GA25" s="41" t="e">
        <f t="shared" si="26"/>
        <v>#REF!</v>
      </c>
      <c r="GB25" s="41" t="e">
        <f t="shared" si="26"/>
        <v>#REF!</v>
      </c>
      <c r="GC25" s="41" t="e">
        <f t="shared" si="26"/>
        <v>#REF!</v>
      </c>
      <c r="GD25" s="41" t="e">
        <f t="shared" si="26"/>
        <v>#REF!</v>
      </c>
      <c r="GE25" s="41" t="e">
        <f t="shared" si="26"/>
        <v>#REF!</v>
      </c>
      <c r="GF25" s="41" t="e">
        <f t="shared" si="26"/>
        <v>#REF!</v>
      </c>
      <c r="GG25" s="41" t="e">
        <f t="shared" si="26"/>
        <v>#REF!</v>
      </c>
      <c r="GH25" s="41" t="e">
        <f t="shared" si="26"/>
        <v>#REF!</v>
      </c>
      <c r="GI25" s="41" t="e">
        <f t="shared" si="26"/>
        <v>#REF!</v>
      </c>
      <c r="GJ25" s="41" t="e">
        <f t="shared" si="26"/>
        <v>#REF!</v>
      </c>
      <c r="GK25" s="41" t="e">
        <f t="shared" si="26"/>
        <v>#REF!</v>
      </c>
      <c r="GL25" s="41" t="e">
        <f t="shared" si="26"/>
        <v>#REF!</v>
      </c>
      <c r="GM25" s="41" t="e">
        <f t="shared" si="33"/>
        <v>#REF!</v>
      </c>
      <c r="GN25" s="41" t="e">
        <f t="shared" si="33"/>
        <v>#REF!</v>
      </c>
      <c r="GO25" s="41" t="e">
        <f t="shared" si="33"/>
        <v>#REF!</v>
      </c>
      <c r="GP25" s="41" t="e">
        <f t="shared" si="33"/>
        <v>#REF!</v>
      </c>
      <c r="GQ25" s="41" t="e">
        <f t="shared" si="33"/>
        <v>#REF!</v>
      </c>
      <c r="GR25" s="41" t="e">
        <f t="shared" si="33"/>
        <v>#REF!</v>
      </c>
      <c r="GS25" s="41" t="e">
        <f t="shared" si="33"/>
        <v>#REF!</v>
      </c>
      <c r="GT25" s="41" t="e">
        <f t="shared" si="33"/>
        <v>#REF!</v>
      </c>
      <c r="GU25" s="41" t="e">
        <f t="shared" si="33"/>
        <v>#REF!</v>
      </c>
      <c r="GV25" s="41" t="e">
        <f t="shared" si="33"/>
        <v>#REF!</v>
      </c>
      <c r="GW25" s="41" t="e">
        <f t="shared" si="33"/>
        <v>#REF!</v>
      </c>
      <c r="GX25" s="41" t="e">
        <f t="shared" si="33"/>
        <v>#REF!</v>
      </c>
      <c r="GY25" s="41" t="e">
        <f t="shared" si="33"/>
        <v>#REF!</v>
      </c>
      <c r="GZ25" s="41" t="e">
        <f t="shared" si="33"/>
        <v>#REF!</v>
      </c>
      <c r="HA25" s="41" t="e">
        <f t="shared" si="33"/>
        <v>#REF!</v>
      </c>
      <c r="HB25" s="41" t="e">
        <f t="shared" si="33"/>
        <v>#REF!</v>
      </c>
      <c r="HC25" s="41" t="e">
        <f t="shared" si="27"/>
        <v>#REF!</v>
      </c>
      <c r="HD25" s="41" t="e">
        <f t="shared" si="27"/>
        <v>#REF!</v>
      </c>
      <c r="HE25" s="41" t="e">
        <f t="shared" si="27"/>
        <v>#REF!</v>
      </c>
      <c r="HF25" s="41" t="e">
        <f t="shared" si="27"/>
        <v>#REF!</v>
      </c>
      <c r="HG25" s="41" t="e">
        <f t="shared" si="27"/>
        <v>#REF!</v>
      </c>
      <c r="HH25" s="41" t="e">
        <f t="shared" si="27"/>
        <v>#REF!</v>
      </c>
      <c r="HI25" s="41" t="e">
        <f t="shared" si="27"/>
        <v>#REF!</v>
      </c>
      <c r="HJ25" s="41" t="e">
        <f t="shared" si="27"/>
        <v>#REF!</v>
      </c>
    </row>
    <row r="26" spans="1:218" ht="14.4" x14ac:dyDescent="0.3">
      <c r="A26" s="42">
        <v>23</v>
      </c>
      <c r="B26" s="43" t="e">
        <f>'CMM1 - AUX CALC'!$X$67</f>
        <v>#REF!</v>
      </c>
      <c r="Y26" s="41" t="e">
        <f>$B26/(_xlfn.SINGLE(PrazoConcessao)*12-Y$3+1)</f>
        <v>#REF!</v>
      </c>
      <c r="Z26" s="41" t="e">
        <f t="shared" si="28"/>
        <v>#REF!</v>
      </c>
      <c r="AA26" s="41" t="e">
        <f t="shared" si="28"/>
        <v>#REF!</v>
      </c>
      <c r="AB26" s="41" t="e">
        <f t="shared" si="28"/>
        <v>#REF!</v>
      </c>
      <c r="AC26" s="41" t="e">
        <f t="shared" si="28"/>
        <v>#REF!</v>
      </c>
      <c r="AD26" s="41" t="e">
        <f t="shared" si="28"/>
        <v>#REF!</v>
      </c>
      <c r="AE26" s="41" t="e">
        <f t="shared" si="28"/>
        <v>#REF!</v>
      </c>
      <c r="AF26" s="41" t="e">
        <f t="shared" si="28"/>
        <v>#REF!</v>
      </c>
      <c r="AG26" s="41" t="e">
        <f t="shared" si="28"/>
        <v>#REF!</v>
      </c>
      <c r="AH26" s="41" t="e">
        <f t="shared" si="28"/>
        <v>#REF!</v>
      </c>
      <c r="AI26" s="41" t="e">
        <f t="shared" si="28"/>
        <v>#REF!</v>
      </c>
      <c r="AJ26" s="41" t="e">
        <f t="shared" si="21"/>
        <v>#REF!</v>
      </c>
      <c r="AK26" s="41" t="e">
        <f t="shared" si="21"/>
        <v>#REF!</v>
      </c>
      <c r="AL26" s="41" t="e">
        <f t="shared" si="21"/>
        <v>#REF!</v>
      </c>
      <c r="AM26" s="41" t="e">
        <f t="shared" si="21"/>
        <v>#REF!</v>
      </c>
      <c r="AN26" s="41" t="e">
        <f t="shared" si="21"/>
        <v>#REF!</v>
      </c>
      <c r="AO26" s="41" t="e">
        <f t="shared" si="21"/>
        <v>#REF!</v>
      </c>
      <c r="AP26" s="41" t="e">
        <f t="shared" si="21"/>
        <v>#REF!</v>
      </c>
      <c r="AQ26" s="41" t="e">
        <f t="shared" si="21"/>
        <v>#REF!</v>
      </c>
      <c r="AR26" s="41" t="e">
        <f t="shared" si="21"/>
        <v>#REF!</v>
      </c>
      <c r="AS26" s="41" t="e">
        <f t="shared" si="21"/>
        <v>#REF!</v>
      </c>
      <c r="AT26" s="41" t="e">
        <f t="shared" si="21"/>
        <v>#REF!</v>
      </c>
      <c r="AU26" s="41" t="e">
        <f t="shared" si="21"/>
        <v>#REF!</v>
      </c>
      <c r="AV26" s="41" t="e">
        <f t="shared" si="21"/>
        <v>#REF!</v>
      </c>
      <c r="AW26" s="41" t="e">
        <f t="shared" si="21"/>
        <v>#REF!</v>
      </c>
      <c r="AX26" s="41" t="e">
        <f t="shared" si="21"/>
        <v>#REF!</v>
      </c>
      <c r="AY26" s="41" t="e">
        <f t="shared" si="29"/>
        <v>#REF!</v>
      </c>
      <c r="AZ26" s="41" t="e">
        <f t="shared" si="29"/>
        <v>#REF!</v>
      </c>
      <c r="BA26" s="41" t="e">
        <f t="shared" si="29"/>
        <v>#REF!</v>
      </c>
      <c r="BB26" s="41" t="e">
        <f t="shared" si="29"/>
        <v>#REF!</v>
      </c>
      <c r="BC26" s="41" t="e">
        <f t="shared" si="29"/>
        <v>#REF!</v>
      </c>
      <c r="BD26" s="41" t="e">
        <f t="shared" si="29"/>
        <v>#REF!</v>
      </c>
      <c r="BE26" s="41" t="e">
        <f t="shared" si="29"/>
        <v>#REF!</v>
      </c>
      <c r="BF26" s="41" t="e">
        <f t="shared" si="29"/>
        <v>#REF!</v>
      </c>
      <c r="BG26" s="41" t="e">
        <f t="shared" si="29"/>
        <v>#REF!</v>
      </c>
      <c r="BH26" s="41" t="e">
        <f t="shared" si="29"/>
        <v>#REF!</v>
      </c>
      <c r="BI26" s="41" t="e">
        <f t="shared" si="29"/>
        <v>#REF!</v>
      </c>
      <c r="BJ26" s="41" t="e">
        <f t="shared" si="29"/>
        <v>#REF!</v>
      </c>
      <c r="BK26" s="41" t="e">
        <f t="shared" si="29"/>
        <v>#REF!</v>
      </c>
      <c r="BL26" s="41" t="e">
        <f t="shared" si="29"/>
        <v>#REF!</v>
      </c>
      <c r="BM26" s="41" t="e">
        <f t="shared" si="29"/>
        <v>#REF!</v>
      </c>
      <c r="BN26" s="41" t="e">
        <f t="shared" si="29"/>
        <v>#REF!</v>
      </c>
      <c r="BO26" s="41" t="e">
        <f t="shared" si="22"/>
        <v>#REF!</v>
      </c>
      <c r="BP26" s="41" t="e">
        <f t="shared" si="22"/>
        <v>#REF!</v>
      </c>
      <c r="BQ26" s="41" t="e">
        <f t="shared" si="22"/>
        <v>#REF!</v>
      </c>
      <c r="BR26" s="41" t="e">
        <f t="shared" si="22"/>
        <v>#REF!</v>
      </c>
      <c r="BS26" s="41" t="e">
        <f t="shared" si="22"/>
        <v>#REF!</v>
      </c>
      <c r="BT26" s="41" t="e">
        <f t="shared" si="22"/>
        <v>#REF!</v>
      </c>
      <c r="BU26" s="41" t="e">
        <f t="shared" si="22"/>
        <v>#REF!</v>
      </c>
      <c r="BV26" s="41" t="e">
        <f t="shared" si="22"/>
        <v>#REF!</v>
      </c>
      <c r="BW26" s="41" t="e">
        <f t="shared" si="22"/>
        <v>#REF!</v>
      </c>
      <c r="BX26" s="41" t="e">
        <f t="shared" si="22"/>
        <v>#REF!</v>
      </c>
      <c r="BY26" s="41" t="e">
        <f t="shared" si="22"/>
        <v>#REF!</v>
      </c>
      <c r="BZ26" s="41" t="e">
        <f t="shared" si="22"/>
        <v>#REF!</v>
      </c>
      <c r="CA26" s="41" t="e">
        <f t="shared" si="22"/>
        <v>#REF!</v>
      </c>
      <c r="CB26" s="41" t="e">
        <f t="shared" si="22"/>
        <v>#REF!</v>
      </c>
      <c r="CC26" s="41" t="e">
        <f t="shared" si="22"/>
        <v>#REF!</v>
      </c>
      <c r="CD26" s="41" t="e">
        <f t="shared" si="22"/>
        <v>#REF!</v>
      </c>
      <c r="CE26" s="41" t="e">
        <f t="shared" si="23"/>
        <v>#REF!</v>
      </c>
      <c r="CF26" s="41" t="e">
        <f t="shared" si="23"/>
        <v>#REF!</v>
      </c>
      <c r="CG26" s="41" t="e">
        <f t="shared" si="23"/>
        <v>#REF!</v>
      </c>
      <c r="CH26" s="41" t="e">
        <f t="shared" si="23"/>
        <v>#REF!</v>
      </c>
      <c r="CI26" s="41" t="e">
        <f t="shared" si="23"/>
        <v>#REF!</v>
      </c>
      <c r="CJ26" s="41" t="e">
        <f t="shared" si="23"/>
        <v>#REF!</v>
      </c>
      <c r="CK26" s="41" t="e">
        <f t="shared" si="23"/>
        <v>#REF!</v>
      </c>
      <c r="CL26" s="41" t="e">
        <f t="shared" si="23"/>
        <v>#REF!</v>
      </c>
      <c r="CM26" s="41" t="e">
        <f t="shared" si="23"/>
        <v>#REF!</v>
      </c>
      <c r="CN26" s="41" t="e">
        <f t="shared" si="23"/>
        <v>#REF!</v>
      </c>
      <c r="CO26" s="41" t="e">
        <f t="shared" si="23"/>
        <v>#REF!</v>
      </c>
      <c r="CP26" s="41" t="e">
        <f t="shared" si="23"/>
        <v>#REF!</v>
      </c>
      <c r="CQ26" s="41" t="e">
        <f t="shared" si="23"/>
        <v>#REF!</v>
      </c>
      <c r="CR26" s="41" t="e">
        <f t="shared" si="23"/>
        <v>#REF!</v>
      </c>
      <c r="CS26" s="41" t="e">
        <f t="shared" si="23"/>
        <v>#REF!</v>
      </c>
      <c r="CT26" s="41" t="e">
        <f t="shared" si="23"/>
        <v>#REF!</v>
      </c>
      <c r="CU26" s="41" t="e">
        <f t="shared" si="30"/>
        <v>#REF!</v>
      </c>
      <c r="CV26" s="41" t="e">
        <f t="shared" si="30"/>
        <v>#REF!</v>
      </c>
      <c r="CW26" s="41" t="e">
        <f t="shared" si="30"/>
        <v>#REF!</v>
      </c>
      <c r="CX26" s="41" t="e">
        <f t="shared" si="30"/>
        <v>#REF!</v>
      </c>
      <c r="CY26" s="41" t="e">
        <f t="shared" si="30"/>
        <v>#REF!</v>
      </c>
      <c r="CZ26" s="41" t="e">
        <f t="shared" si="30"/>
        <v>#REF!</v>
      </c>
      <c r="DA26" s="41" t="e">
        <f t="shared" si="30"/>
        <v>#REF!</v>
      </c>
      <c r="DB26" s="41" t="e">
        <f t="shared" si="30"/>
        <v>#REF!</v>
      </c>
      <c r="DC26" s="41" t="e">
        <f t="shared" si="30"/>
        <v>#REF!</v>
      </c>
      <c r="DD26" s="41" t="e">
        <f t="shared" si="30"/>
        <v>#REF!</v>
      </c>
      <c r="DE26" s="41" t="e">
        <f t="shared" si="30"/>
        <v>#REF!</v>
      </c>
      <c r="DF26" s="41" t="e">
        <f t="shared" si="30"/>
        <v>#REF!</v>
      </c>
      <c r="DG26" s="41" t="e">
        <f t="shared" si="30"/>
        <v>#REF!</v>
      </c>
      <c r="DH26" s="41" t="e">
        <f t="shared" si="30"/>
        <v>#REF!</v>
      </c>
      <c r="DI26" s="41" t="e">
        <f t="shared" si="30"/>
        <v>#REF!</v>
      </c>
      <c r="DJ26" s="41" t="e">
        <f t="shared" si="30"/>
        <v>#REF!</v>
      </c>
      <c r="DK26" s="41" t="e">
        <f t="shared" si="24"/>
        <v>#REF!</v>
      </c>
      <c r="DL26" s="41" t="e">
        <f t="shared" si="24"/>
        <v>#REF!</v>
      </c>
      <c r="DM26" s="41" t="e">
        <f t="shared" si="24"/>
        <v>#REF!</v>
      </c>
      <c r="DN26" s="41" t="e">
        <f t="shared" si="24"/>
        <v>#REF!</v>
      </c>
      <c r="DO26" s="41" t="e">
        <f t="shared" si="24"/>
        <v>#REF!</v>
      </c>
      <c r="DP26" s="41" t="e">
        <f t="shared" si="24"/>
        <v>#REF!</v>
      </c>
      <c r="DQ26" s="41" t="e">
        <f t="shared" si="24"/>
        <v>#REF!</v>
      </c>
      <c r="DR26" s="41" t="e">
        <f t="shared" si="24"/>
        <v>#REF!</v>
      </c>
      <c r="DS26" s="41" t="e">
        <f t="shared" si="24"/>
        <v>#REF!</v>
      </c>
      <c r="DT26" s="41" t="e">
        <f t="shared" si="24"/>
        <v>#REF!</v>
      </c>
      <c r="DU26" s="41" t="e">
        <f t="shared" si="24"/>
        <v>#REF!</v>
      </c>
      <c r="DV26" s="41" t="e">
        <f t="shared" si="24"/>
        <v>#REF!</v>
      </c>
      <c r="DW26" s="41" t="e">
        <f t="shared" si="24"/>
        <v>#REF!</v>
      </c>
      <c r="DX26" s="41" t="e">
        <f t="shared" si="24"/>
        <v>#REF!</v>
      </c>
      <c r="DY26" s="41" t="e">
        <f t="shared" si="24"/>
        <v>#REF!</v>
      </c>
      <c r="DZ26" s="41" t="e">
        <f t="shared" si="24"/>
        <v>#REF!</v>
      </c>
      <c r="EA26" s="41" t="e">
        <f t="shared" si="31"/>
        <v>#REF!</v>
      </c>
      <c r="EB26" s="41" t="e">
        <f t="shared" si="31"/>
        <v>#REF!</v>
      </c>
      <c r="EC26" s="41" t="e">
        <f t="shared" si="31"/>
        <v>#REF!</v>
      </c>
      <c r="ED26" s="41" t="e">
        <f t="shared" si="31"/>
        <v>#REF!</v>
      </c>
      <c r="EE26" s="41" t="e">
        <f t="shared" si="31"/>
        <v>#REF!</v>
      </c>
      <c r="EF26" s="41" t="e">
        <f t="shared" si="31"/>
        <v>#REF!</v>
      </c>
      <c r="EG26" s="41" t="e">
        <f t="shared" si="31"/>
        <v>#REF!</v>
      </c>
      <c r="EH26" s="41" t="e">
        <f t="shared" si="31"/>
        <v>#REF!</v>
      </c>
      <c r="EI26" s="41" t="e">
        <f t="shared" si="31"/>
        <v>#REF!</v>
      </c>
      <c r="EJ26" s="41" t="e">
        <f t="shared" si="31"/>
        <v>#REF!</v>
      </c>
      <c r="EK26" s="41" t="e">
        <f t="shared" si="31"/>
        <v>#REF!</v>
      </c>
      <c r="EL26" s="41" t="e">
        <f t="shared" si="31"/>
        <v>#REF!</v>
      </c>
      <c r="EM26" s="41" t="e">
        <f t="shared" si="31"/>
        <v>#REF!</v>
      </c>
      <c r="EN26" s="41" t="e">
        <f t="shared" si="31"/>
        <v>#REF!</v>
      </c>
      <c r="EO26" s="41" t="e">
        <f t="shared" si="31"/>
        <v>#REF!</v>
      </c>
      <c r="EP26" s="41" t="e">
        <f t="shared" si="31"/>
        <v>#REF!</v>
      </c>
      <c r="EQ26" s="41" t="e">
        <f t="shared" si="25"/>
        <v>#REF!</v>
      </c>
      <c r="ER26" s="41" t="e">
        <f t="shared" si="25"/>
        <v>#REF!</v>
      </c>
      <c r="ES26" s="41" t="e">
        <f t="shared" si="25"/>
        <v>#REF!</v>
      </c>
      <c r="ET26" s="41" t="e">
        <f t="shared" si="25"/>
        <v>#REF!</v>
      </c>
      <c r="EU26" s="41" t="e">
        <f t="shared" si="25"/>
        <v>#REF!</v>
      </c>
      <c r="EV26" s="41" t="e">
        <f t="shared" si="25"/>
        <v>#REF!</v>
      </c>
      <c r="EW26" s="41" t="e">
        <f t="shared" si="25"/>
        <v>#REF!</v>
      </c>
      <c r="EX26" s="41" t="e">
        <f t="shared" si="25"/>
        <v>#REF!</v>
      </c>
      <c r="EY26" s="41" t="e">
        <f t="shared" si="25"/>
        <v>#REF!</v>
      </c>
      <c r="EZ26" s="41" t="e">
        <f t="shared" si="25"/>
        <v>#REF!</v>
      </c>
      <c r="FA26" s="41" t="e">
        <f t="shared" si="25"/>
        <v>#REF!</v>
      </c>
      <c r="FB26" s="41" t="e">
        <f t="shared" si="25"/>
        <v>#REF!</v>
      </c>
      <c r="FC26" s="41" t="e">
        <f t="shared" si="25"/>
        <v>#REF!</v>
      </c>
      <c r="FD26" s="41" t="e">
        <f t="shared" si="25"/>
        <v>#REF!</v>
      </c>
      <c r="FE26" s="41" t="e">
        <f t="shared" si="25"/>
        <v>#REF!</v>
      </c>
      <c r="FF26" s="41" t="e">
        <f t="shared" si="25"/>
        <v>#REF!</v>
      </c>
      <c r="FG26" s="41" t="e">
        <f t="shared" si="32"/>
        <v>#REF!</v>
      </c>
      <c r="FH26" s="41" t="e">
        <f t="shared" si="32"/>
        <v>#REF!</v>
      </c>
      <c r="FI26" s="41" t="e">
        <f t="shared" si="32"/>
        <v>#REF!</v>
      </c>
      <c r="FJ26" s="41" t="e">
        <f t="shared" si="32"/>
        <v>#REF!</v>
      </c>
      <c r="FK26" s="41" t="e">
        <f t="shared" si="32"/>
        <v>#REF!</v>
      </c>
      <c r="FL26" s="41" t="e">
        <f t="shared" si="32"/>
        <v>#REF!</v>
      </c>
      <c r="FM26" s="41" t="e">
        <f t="shared" si="32"/>
        <v>#REF!</v>
      </c>
      <c r="FN26" s="41" t="e">
        <f t="shared" si="32"/>
        <v>#REF!</v>
      </c>
      <c r="FO26" s="41" t="e">
        <f t="shared" si="32"/>
        <v>#REF!</v>
      </c>
      <c r="FP26" s="41" t="e">
        <f t="shared" si="32"/>
        <v>#REF!</v>
      </c>
      <c r="FQ26" s="41" t="e">
        <f t="shared" si="32"/>
        <v>#REF!</v>
      </c>
      <c r="FR26" s="41" t="e">
        <f t="shared" si="32"/>
        <v>#REF!</v>
      </c>
      <c r="FS26" s="41" t="e">
        <f t="shared" si="32"/>
        <v>#REF!</v>
      </c>
      <c r="FT26" s="41" t="e">
        <f t="shared" si="32"/>
        <v>#REF!</v>
      </c>
      <c r="FU26" s="41" t="e">
        <f t="shared" si="32"/>
        <v>#REF!</v>
      </c>
      <c r="FV26" s="41" t="e">
        <f t="shared" si="32"/>
        <v>#REF!</v>
      </c>
      <c r="FW26" s="41" t="e">
        <f t="shared" si="26"/>
        <v>#REF!</v>
      </c>
      <c r="FX26" s="41" t="e">
        <f t="shared" si="26"/>
        <v>#REF!</v>
      </c>
      <c r="FY26" s="41" t="e">
        <f t="shared" si="26"/>
        <v>#REF!</v>
      </c>
      <c r="FZ26" s="41" t="e">
        <f t="shared" si="26"/>
        <v>#REF!</v>
      </c>
      <c r="GA26" s="41" t="e">
        <f t="shared" si="26"/>
        <v>#REF!</v>
      </c>
      <c r="GB26" s="41" t="e">
        <f t="shared" si="26"/>
        <v>#REF!</v>
      </c>
      <c r="GC26" s="41" t="e">
        <f t="shared" si="26"/>
        <v>#REF!</v>
      </c>
      <c r="GD26" s="41" t="e">
        <f t="shared" si="26"/>
        <v>#REF!</v>
      </c>
      <c r="GE26" s="41" t="e">
        <f t="shared" si="26"/>
        <v>#REF!</v>
      </c>
      <c r="GF26" s="41" t="e">
        <f t="shared" si="26"/>
        <v>#REF!</v>
      </c>
      <c r="GG26" s="41" t="e">
        <f t="shared" si="26"/>
        <v>#REF!</v>
      </c>
      <c r="GH26" s="41" t="e">
        <f t="shared" si="26"/>
        <v>#REF!</v>
      </c>
      <c r="GI26" s="41" t="e">
        <f t="shared" si="26"/>
        <v>#REF!</v>
      </c>
      <c r="GJ26" s="41" t="e">
        <f t="shared" si="26"/>
        <v>#REF!</v>
      </c>
      <c r="GK26" s="41" t="e">
        <f t="shared" si="26"/>
        <v>#REF!</v>
      </c>
      <c r="GL26" s="41" t="e">
        <f t="shared" si="26"/>
        <v>#REF!</v>
      </c>
      <c r="GM26" s="41" t="e">
        <f t="shared" si="33"/>
        <v>#REF!</v>
      </c>
      <c r="GN26" s="41" t="e">
        <f t="shared" si="33"/>
        <v>#REF!</v>
      </c>
      <c r="GO26" s="41" t="e">
        <f t="shared" si="33"/>
        <v>#REF!</v>
      </c>
      <c r="GP26" s="41" t="e">
        <f t="shared" si="33"/>
        <v>#REF!</v>
      </c>
      <c r="GQ26" s="41" t="e">
        <f t="shared" si="33"/>
        <v>#REF!</v>
      </c>
      <c r="GR26" s="41" t="e">
        <f t="shared" si="33"/>
        <v>#REF!</v>
      </c>
      <c r="GS26" s="41" t="e">
        <f t="shared" si="33"/>
        <v>#REF!</v>
      </c>
      <c r="GT26" s="41" t="e">
        <f t="shared" si="33"/>
        <v>#REF!</v>
      </c>
      <c r="GU26" s="41" t="e">
        <f t="shared" si="33"/>
        <v>#REF!</v>
      </c>
      <c r="GV26" s="41" t="e">
        <f t="shared" si="33"/>
        <v>#REF!</v>
      </c>
      <c r="GW26" s="41" t="e">
        <f t="shared" si="33"/>
        <v>#REF!</v>
      </c>
      <c r="GX26" s="41" t="e">
        <f t="shared" si="33"/>
        <v>#REF!</v>
      </c>
      <c r="GY26" s="41" t="e">
        <f t="shared" si="33"/>
        <v>#REF!</v>
      </c>
      <c r="GZ26" s="41" t="e">
        <f t="shared" si="33"/>
        <v>#REF!</v>
      </c>
      <c r="HA26" s="41" t="e">
        <f t="shared" si="33"/>
        <v>#REF!</v>
      </c>
      <c r="HB26" s="41" t="e">
        <f t="shared" si="33"/>
        <v>#REF!</v>
      </c>
      <c r="HC26" s="41" t="e">
        <f t="shared" si="27"/>
        <v>#REF!</v>
      </c>
      <c r="HD26" s="41" t="e">
        <f t="shared" si="27"/>
        <v>#REF!</v>
      </c>
      <c r="HE26" s="41" t="e">
        <f t="shared" si="27"/>
        <v>#REF!</v>
      </c>
      <c r="HF26" s="41" t="e">
        <f t="shared" si="27"/>
        <v>#REF!</v>
      </c>
      <c r="HG26" s="41" t="e">
        <f t="shared" si="27"/>
        <v>#REF!</v>
      </c>
      <c r="HH26" s="41" t="e">
        <f t="shared" si="27"/>
        <v>#REF!</v>
      </c>
      <c r="HI26" s="41" t="e">
        <f t="shared" si="27"/>
        <v>#REF!</v>
      </c>
      <c r="HJ26" s="41" t="e">
        <f t="shared" si="27"/>
        <v>#REF!</v>
      </c>
    </row>
    <row r="27" spans="1:218" ht="14.4" x14ac:dyDescent="0.3">
      <c r="A27" s="42">
        <v>24</v>
      </c>
      <c r="B27" s="43" t="e">
        <f>'CMM1 - AUX CALC'!$Y$67</f>
        <v>#REF!</v>
      </c>
      <c r="Z27" s="41" t="e">
        <f>$B27/(_xlfn.SINGLE(PrazoConcessao)*12-Z$3+1)</f>
        <v>#REF!</v>
      </c>
      <c r="AA27" s="41" t="e">
        <f t="shared" si="28"/>
        <v>#REF!</v>
      </c>
      <c r="AB27" s="41" t="e">
        <f t="shared" si="28"/>
        <v>#REF!</v>
      </c>
      <c r="AC27" s="41" t="e">
        <f t="shared" si="28"/>
        <v>#REF!</v>
      </c>
      <c r="AD27" s="41" t="e">
        <f t="shared" si="28"/>
        <v>#REF!</v>
      </c>
      <c r="AE27" s="41" t="e">
        <f t="shared" si="28"/>
        <v>#REF!</v>
      </c>
      <c r="AF27" s="41" t="e">
        <f t="shared" si="28"/>
        <v>#REF!</v>
      </c>
      <c r="AG27" s="41" t="e">
        <f t="shared" si="28"/>
        <v>#REF!</v>
      </c>
      <c r="AH27" s="41" t="e">
        <f t="shared" si="28"/>
        <v>#REF!</v>
      </c>
      <c r="AI27" s="41" t="e">
        <f t="shared" si="28"/>
        <v>#REF!</v>
      </c>
      <c r="AJ27" s="41" t="e">
        <f t="shared" si="21"/>
        <v>#REF!</v>
      </c>
      <c r="AK27" s="41" t="e">
        <f t="shared" si="21"/>
        <v>#REF!</v>
      </c>
      <c r="AL27" s="41" t="e">
        <f t="shared" si="21"/>
        <v>#REF!</v>
      </c>
      <c r="AM27" s="41" t="e">
        <f t="shared" si="21"/>
        <v>#REF!</v>
      </c>
      <c r="AN27" s="41" t="e">
        <f t="shared" si="21"/>
        <v>#REF!</v>
      </c>
      <c r="AO27" s="41" t="e">
        <f t="shared" si="21"/>
        <v>#REF!</v>
      </c>
      <c r="AP27" s="41" t="e">
        <f t="shared" si="21"/>
        <v>#REF!</v>
      </c>
      <c r="AQ27" s="41" t="e">
        <f t="shared" si="21"/>
        <v>#REF!</v>
      </c>
      <c r="AR27" s="41" t="e">
        <f t="shared" si="21"/>
        <v>#REF!</v>
      </c>
      <c r="AS27" s="41" t="e">
        <f t="shared" si="21"/>
        <v>#REF!</v>
      </c>
      <c r="AT27" s="41" t="e">
        <f t="shared" si="21"/>
        <v>#REF!</v>
      </c>
      <c r="AU27" s="41" t="e">
        <f t="shared" si="21"/>
        <v>#REF!</v>
      </c>
      <c r="AV27" s="41" t="e">
        <f t="shared" si="21"/>
        <v>#REF!</v>
      </c>
      <c r="AW27" s="41" t="e">
        <f t="shared" si="21"/>
        <v>#REF!</v>
      </c>
      <c r="AX27" s="41" t="e">
        <f t="shared" si="21"/>
        <v>#REF!</v>
      </c>
      <c r="AY27" s="41" t="e">
        <f t="shared" si="29"/>
        <v>#REF!</v>
      </c>
      <c r="AZ27" s="41" t="e">
        <f t="shared" si="29"/>
        <v>#REF!</v>
      </c>
      <c r="BA27" s="41" t="e">
        <f t="shared" si="29"/>
        <v>#REF!</v>
      </c>
      <c r="BB27" s="41" t="e">
        <f t="shared" si="29"/>
        <v>#REF!</v>
      </c>
      <c r="BC27" s="41" t="e">
        <f t="shared" si="29"/>
        <v>#REF!</v>
      </c>
      <c r="BD27" s="41" t="e">
        <f t="shared" si="29"/>
        <v>#REF!</v>
      </c>
      <c r="BE27" s="41" t="e">
        <f t="shared" si="29"/>
        <v>#REF!</v>
      </c>
      <c r="BF27" s="41" t="e">
        <f t="shared" si="29"/>
        <v>#REF!</v>
      </c>
      <c r="BG27" s="41" t="e">
        <f t="shared" si="29"/>
        <v>#REF!</v>
      </c>
      <c r="BH27" s="41" t="e">
        <f t="shared" si="29"/>
        <v>#REF!</v>
      </c>
      <c r="BI27" s="41" t="e">
        <f t="shared" si="29"/>
        <v>#REF!</v>
      </c>
      <c r="BJ27" s="41" t="e">
        <f t="shared" si="29"/>
        <v>#REF!</v>
      </c>
      <c r="BK27" s="41" t="e">
        <f t="shared" si="29"/>
        <v>#REF!</v>
      </c>
      <c r="BL27" s="41" t="e">
        <f t="shared" si="29"/>
        <v>#REF!</v>
      </c>
      <c r="BM27" s="41" t="e">
        <f t="shared" si="29"/>
        <v>#REF!</v>
      </c>
      <c r="BN27" s="41" t="e">
        <f t="shared" si="29"/>
        <v>#REF!</v>
      </c>
      <c r="BO27" s="41" t="e">
        <f t="shared" si="22"/>
        <v>#REF!</v>
      </c>
      <c r="BP27" s="41" t="e">
        <f t="shared" si="22"/>
        <v>#REF!</v>
      </c>
      <c r="BQ27" s="41" t="e">
        <f t="shared" si="22"/>
        <v>#REF!</v>
      </c>
      <c r="BR27" s="41" t="e">
        <f t="shared" si="22"/>
        <v>#REF!</v>
      </c>
      <c r="BS27" s="41" t="e">
        <f t="shared" si="22"/>
        <v>#REF!</v>
      </c>
      <c r="BT27" s="41" t="e">
        <f t="shared" si="22"/>
        <v>#REF!</v>
      </c>
      <c r="BU27" s="41" t="e">
        <f t="shared" si="22"/>
        <v>#REF!</v>
      </c>
      <c r="BV27" s="41" t="e">
        <f t="shared" si="22"/>
        <v>#REF!</v>
      </c>
      <c r="BW27" s="41" t="e">
        <f t="shared" si="22"/>
        <v>#REF!</v>
      </c>
      <c r="BX27" s="41" t="e">
        <f t="shared" si="22"/>
        <v>#REF!</v>
      </c>
      <c r="BY27" s="41" t="e">
        <f t="shared" si="22"/>
        <v>#REF!</v>
      </c>
      <c r="BZ27" s="41" t="e">
        <f t="shared" si="22"/>
        <v>#REF!</v>
      </c>
      <c r="CA27" s="41" t="e">
        <f t="shared" si="22"/>
        <v>#REF!</v>
      </c>
      <c r="CB27" s="41" t="e">
        <f t="shared" si="22"/>
        <v>#REF!</v>
      </c>
      <c r="CC27" s="41" t="e">
        <f t="shared" si="22"/>
        <v>#REF!</v>
      </c>
      <c r="CD27" s="41" t="e">
        <f t="shared" si="22"/>
        <v>#REF!</v>
      </c>
      <c r="CE27" s="41" t="e">
        <f t="shared" si="23"/>
        <v>#REF!</v>
      </c>
      <c r="CF27" s="41" t="e">
        <f t="shared" si="23"/>
        <v>#REF!</v>
      </c>
      <c r="CG27" s="41" t="e">
        <f t="shared" si="23"/>
        <v>#REF!</v>
      </c>
      <c r="CH27" s="41" t="e">
        <f t="shared" si="23"/>
        <v>#REF!</v>
      </c>
      <c r="CI27" s="41" t="e">
        <f t="shared" si="23"/>
        <v>#REF!</v>
      </c>
      <c r="CJ27" s="41" t="e">
        <f t="shared" si="23"/>
        <v>#REF!</v>
      </c>
      <c r="CK27" s="41" t="e">
        <f t="shared" si="23"/>
        <v>#REF!</v>
      </c>
      <c r="CL27" s="41" t="e">
        <f t="shared" si="23"/>
        <v>#REF!</v>
      </c>
      <c r="CM27" s="41" t="e">
        <f t="shared" si="23"/>
        <v>#REF!</v>
      </c>
      <c r="CN27" s="41" t="e">
        <f t="shared" si="23"/>
        <v>#REF!</v>
      </c>
      <c r="CO27" s="41" t="e">
        <f t="shared" si="23"/>
        <v>#REF!</v>
      </c>
      <c r="CP27" s="41" t="e">
        <f t="shared" si="23"/>
        <v>#REF!</v>
      </c>
      <c r="CQ27" s="41" t="e">
        <f t="shared" si="23"/>
        <v>#REF!</v>
      </c>
      <c r="CR27" s="41" t="e">
        <f t="shared" si="23"/>
        <v>#REF!</v>
      </c>
      <c r="CS27" s="41" t="e">
        <f t="shared" si="23"/>
        <v>#REF!</v>
      </c>
      <c r="CT27" s="41" t="e">
        <f t="shared" si="23"/>
        <v>#REF!</v>
      </c>
      <c r="CU27" s="41" t="e">
        <f t="shared" si="30"/>
        <v>#REF!</v>
      </c>
      <c r="CV27" s="41" t="e">
        <f t="shared" si="30"/>
        <v>#REF!</v>
      </c>
      <c r="CW27" s="41" t="e">
        <f t="shared" si="30"/>
        <v>#REF!</v>
      </c>
      <c r="CX27" s="41" t="e">
        <f t="shared" si="30"/>
        <v>#REF!</v>
      </c>
      <c r="CY27" s="41" t="e">
        <f t="shared" si="30"/>
        <v>#REF!</v>
      </c>
      <c r="CZ27" s="41" t="e">
        <f t="shared" si="30"/>
        <v>#REF!</v>
      </c>
      <c r="DA27" s="41" t="e">
        <f t="shared" si="30"/>
        <v>#REF!</v>
      </c>
      <c r="DB27" s="41" t="e">
        <f t="shared" si="30"/>
        <v>#REF!</v>
      </c>
      <c r="DC27" s="41" t="e">
        <f t="shared" si="30"/>
        <v>#REF!</v>
      </c>
      <c r="DD27" s="41" t="e">
        <f t="shared" si="30"/>
        <v>#REF!</v>
      </c>
      <c r="DE27" s="41" t="e">
        <f t="shared" si="30"/>
        <v>#REF!</v>
      </c>
      <c r="DF27" s="41" t="e">
        <f t="shared" si="30"/>
        <v>#REF!</v>
      </c>
      <c r="DG27" s="41" t="e">
        <f t="shared" si="30"/>
        <v>#REF!</v>
      </c>
      <c r="DH27" s="41" t="e">
        <f t="shared" si="30"/>
        <v>#REF!</v>
      </c>
      <c r="DI27" s="41" t="e">
        <f t="shared" si="30"/>
        <v>#REF!</v>
      </c>
      <c r="DJ27" s="41" t="e">
        <f t="shared" si="30"/>
        <v>#REF!</v>
      </c>
      <c r="DK27" s="41" t="e">
        <f t="shared" si="24"/>
        <v>#REF!</v>
      </c>
      <c r="DL27" s="41" t="e">
        <f t="shared" si="24"/>
        <v>#REF!</v>
      </c>
      <c r="DM27" s="41" t="e">
        <f t="shared" si="24"/>
        <v>#REF!</v>
      </c>
      <c r="DN27" s="41" t="e">
        <f t="shared" si="24"/>
        <v>#REF!</v>
      </c>
      <c r="DO27" s="41" t="e">
        <f t="shared" si="24"/>
        <v>#REF!</v>
      </c>
      <c r="DP27" s="41" t="e">
        <f t="shared" si="24"/>
        <v>#REF!</v>
      </c>
      <c r="DQ27" s="41" t="e">
        <f t="shared" si="24"/>
        <v>#REF!</v>
      </c>
      <c r="DR27" s="41" t="e">
        <f t="shared" si="24"/>
        <v>#REF!</v>
      </c>
      <c r="DS27" s="41" t="e">
        <f t="shared" si="24"/>
        <v>#REF!</v>
      </c>
      <c r="DT27" s="41" t="e">
        <f t="shared" si="24"/>
        <v>#REF!</v>
      </c>
      <c r="DU27" s="41" t="e">
        <f t="shared" si="24"/>
        <v>#REF!</v>
      </c>
      <c r="DV27" s="41" t="e">
        <f t="shared" si="24"/>
        <v>#REF!</v>
      </c>
      <c r="DW27" s="41" t="e">
        <f t="shared" si="24"/>
        <v>#REF!</v>
      </c>
      <c r="DX27" s="41" t="e">
        <f t="shared" si="24"/>
        <v>#REF!</v>
      </c>
      <c r="DY27" s="41" t="e">
        <f t="shared" si="24"/>
        <v>#REF!</v>
      </c>
      <c r="DZ27" s="41" t="e">
        <f t="shared" si="24"/>
        <v>#REF!</v>
      </c>
      <c r="EA27" s="41" t="e">
        <f t="shared" si="31"/>
        <v>#REF!</v>
      </c>
      <c r="EB27" s="41" t="e">
        <f t="shared" si="31"/>
        <v>#REF!</v>
      </c>
      <c r="EC27" s="41" t="e">
        <f t="shared" si="31"/>
        <v>#REF!</v>
      </c>
      <c r="ED27" s="41" t="e">
        <f t="shared" si="31"/>
        <v>#REF!</v>
      </c>
      <c r="EE27" s="41" t="e">
        <f t="shared" si="31"/>
        <v>#REF!</v>
      </c>
      <c r="EF27" s="41" t="e">
        <f t="shared" si="31"/>
        <v>#REF!</v>
      </c>
      <c r="EG27" s="41" t="e">
        <f t="shared" si="31"/>
        <v>#REF!</v>
      </c>
      <c r="EH27" s="41" t="e">
        <f t="shared" si="31"/>
        <v>#REF!</v>
      </c>
      <c r="EI27" s="41" t="e">
        <f t="shared" si="31"/>
        <v>#REF!</v>
      </c>
      <c r="EJ27" s="41" t="e">
        <f t="shared" si="31"/>
        <v>#REF!</v>
      </c>
      <c r="EK27" s="41" t="e">
        <f t="shared" si="31"/>
        <v>#REF!</v>
      </c>
      <c r="EL27" s="41" t="e">
        <f t="shared" si="31"/>
        <v>#REF!</v>
      </c>
      <c r="EM27" s="41" t="e">
        <f t="shared" si="31"/>
        <v>#REF!</v>
      </c>
      <c r="EN27" s="41" t="e">
        <f t="shared" si="31"/>
        <v>#REF!</v>
      </c>
      <c r="EO27" s="41" t="e">
        <f t="shared" si="31"/>
        <v>#REF!</v>
      </c>
      <c r="EP27" s="41" t="e">
        <f t="shared" si="31"/>
        <v>#REF!</v>
      </c>
      <c r="EQ27" s="41" t="e">
        <f t="shared" si="25"/>
        <v>#REF!</v>
      </c>
      <c r="ER27" s="41" t="e">
        <f t="shared" si="25"/>
        <v>#REF!</v>
      </c>
      <c r="ES27" s="41" t="e">
        <f t="shared" si="25"/>
        <v>#REF!</v>
      </c>
      <c r="ET27" s="41" t="e">
        <f t="shared" si="25"/>
        <v>#REF!</v>
      </c>
      <c r="EU27" s="41" t="e">
        <f t="shared" si="25"/>
        <v>#REF!</v>
      </c>
      <c r="EV27" s="41" t="e">
        <f t="shared" si="25"/>
        <v>#REF!</v>
      </c>
      <c r="EW27" s="41" t="e">
        <f t="shared" si="25"/>
        <v>#REF!</v>
      </c>
      <c r="EX27" s="41" t="e">
        <f t="shared" si="25"/>
        <v>#REF!</v>
      </c>
      <c r="EY27" s="41" t="e">
        <f t="shared" si="25"/>
        <v>#REF!</v>
      </c>
      <c r="EZ27" s="41" t="e">
        <f t="shared" si="25"/>
        <v>#REF!</v>
      </c>
      <c r="FA27" s="41" t="e">
        <f t="shared" si="25"/>
        <v>#REF!</v>
      </c>
      <c r="FB27" s="41" t="e">
        <f t="shared" si="25"/>
        <v>#REF!</v>
      </c>
      <c r="FC27" s="41" t="e">
        <f t="shared" si="25"/>
        <v>#REF!</v>
      </c>
      <c r="FD27" s="41" t="e">
        <f t="shared" si="25"/>
        <v>#REF!</v>
      </c>
      <c r="FE27" s="41" t="e">
        <f t="shared" si="25"/>
        <v>#REF!</v>
      </c>
      <c r="FF27" s="41" t="e">
        <f t="shared" si="25"/>
        <v>#REF!</v>
      </c>
      <c r="FG27" s="41" t="e">
        <f t="shared" si="32"/>
        <v>#REF!</v>
      </c>
      <c r="FH27" s="41" t="e">
        <f t="shared" si="32"/>
        <v>#REF!</v>
      </c>
      <c r="FI27" s="41" t="e">
        <f t="shared" si="32"/>
        <v>#REF!</v>
      </c>
      <c r="FJ27" s="41" t="e">
        <f t="shared" si="32"/>
        <v>#REF!</v>
      </c>
      <c r="FK27" s="41" t="e">
        <f t="shared" si="32"/>
        <v>#REF!</v>
      </c>
      <c r="FL27" s="41" t="e">
        <f t="shared" si="32"/>
        <v>#REF!</v>
      </c>
      <c r="FM27" s="41" t="e">
        <f t="shared" si="32"/>
        <v>#REF!</v>
      </c>
      <c r="FN27" s="41" t="e">
        <f t="shared" si="32"/>
        <v>#REF!</v>
      </c>
      <c r="FO27" s="41" t="e">
        <f t="shared" si="32"/>
        <v>#REF!</v>
      </c>
      <c r="FP27" s="41" t="e">
        <f t="shared" si="32"/>
        <v>#REF!</v>
      </c>
      <c r="FQ27" s="41" t="e">
        <f t="shared" si="32"/>
        <v>#REF!</v>
      </c>
      <c r="FR27" s="41" t="e">
        <f t="shared" si="32"/>
        <v>#REF!</v>
      </c>
      <c r="FS27" s="41" t="e">
        <f t="shared" si="32"/>
        <v>#REF!</v>
      </c>
      <c r="FT27" s="41" t="e">
        <f t="shared" si="32"/>
        <v>#REF!</v>
      </c>
      <c r="FU27" s="41" t="e">
        <f t="shared" si="32"/>
        <v>#REF!</v>
      </c>
      <c r="FV27" s="41" t="e">
        <f t="shared" si="32"/>
        <v>#REF!</v>
      </c>
      <c r="FW27" s="41" t="e">
        <f t="shared" si="26"/>
        <v>#REF!</v>
      </c>
      <c r="FX27" s="41" t="e">
        <f t="shared" si="26"/>
        <v>#REF!</v>
      </c>
      <c r="FY27" s="41" t="e">
        <f t="shared" si="26"/>
        <v>#REF!</v>
      </c>
      <c r="FZ27" s="41" t="e">
        <f t="shared" si="26"/>
        <v>#REF!</v>
      </c>
      <c r="GA27" s="41" t="e">
        <f t="shared" si="26"/>
        <v>#REF!</v>
      </c>
      <c r="GB27" s="41" t="e">
        <f t="shared" si="26"/>
        <v>#REF!</v>
      </c>
      <c r="GC27" s="41" t="e">
        <f t="shared" si="26"/>
        <v>#REF!</v>
      </c>
      <c r="GD27" s="41" t="e">
        <f t="shared" si="26"/>
        <v>#REF!</v>
      </c>
      <c r="GE27" s="41" t="e">
        <f t="shared" si="26"/>
        <v>#REF!</v>
      </c>
      <c r="GF27" s="41" t="e">
        <f t="shared" si="26"/>
        <v>#REF!</v>
      </c>
      <c r="GG27" s="41" t="e">
        <f t="shared" si="26"/>
        <v>#REF!</v>
      </c>
      <c r="GH27" s="41" t="e">
        <f t="shared" si="26"/>
        <v>#REF!</v>
      </c>
      <c r="GI27" s="41" t="e">
        <f t="shared" si="26"/>
        <v>#REF!</v>
      </c>
      <c r="GJ27" s="41" t="e">
        <f t="shared" si="26"/>
        <v>#REF!</v>
      </c>
      <c r="GK27" s="41" t="e">
        <f t="shared" si="26"/>
        <v>#REF!</v>
      </c>
      <c r="GL27" s="41" t="e">
        <f t="shared" si="26"/>
        <v>#REF!</v>
      </c>
      <c r="GM27" s="41" t="e">
        <f t="shared" si="33"/>
        <v>#REF!</v>
      </c>
      <c r="GN27" s="41" t="e">
        <f t="shared" si="33"/>
        <v>#REF!</v>
      </c>
      <c r="GO27" s="41" t="e">
        <f t="shared" si="33"/>
        <v>#REF!</v>
      </c>
      <c r="GP27" s="41" t="e">
        <f t="shared" si="33"/>
        <v>#REF!</v>
      </c>
      <c r="GQ27" s="41" t="e">
        <f t="shared" si="33"/>
        <v>#REF!</v>
      </c>
      <c r="GR27" s="41" t="e">
        <f t="shared" si="33"/>
        <v>#REF!</v>
      </c>
      <c r="GS27" s="41" t="e">
        <f t="shared" si="33"/>
        <v>#REF!</v>
      </c>
      <c r="GT27" s="41" t="e">
        <f t="shared" si="33"/>
        <v>#REF!</v>
      </c>
      <c r="GU27" s="41" t="e">
        <f t="shared" si="33"/>
        <v>#REF!</v>
      </c>
      <c r="GV27" s="41" t="e">
        <f t="shared" si="33"/>
        <v>#REF!</v>
      </c>
      <c r="GW27" s="41" t="e">
        <f t="shared" si="33"/>
        <v>#REF!</v>
      </c>
      <c r="GX27" s="41" t="e">
        <f t="shared" si="33"/>
        <v>#REF!</v>
      </c>
      <c r="GY27" s="41" t="e">
        <f t="shared" si="33"/>
        <v>#REF!</v>
      </c>
      <c r="GZ27" s="41" t="e">
        <f t="shared" si="33"/>
        <v>#REF!</v>
      </c>
      <c r="HA27" s="41" t="e">
        <f t="shared" si="33"/>
        <v>#REF!</v>
      </c>
      <c r="HB27" s="41" t="e">
        <f t="shared" si="33"/>
        <v>#REF!</v>
      </c>
      <c r="HC27" s="41" t="e">
        <f t="shared" si="27"/>
        <v>#REF!</v>
      </c>
      <c r="HD27" s="41" t="e">
        <f t="shared" si="27"/>
        <v>#REF!</v>
      </c>
      <c r="HE27" s="41" t="e">
        <f t="shared" si="27"/>
        <v>#REF!</v>
      </c>
      <c r="HF27" s="41" t="e">
        <f t="shared" si="27"/>
        <v>#REF!</v>
      </c>
      <c r="HG27" s="41" t="e">
        <f t="shared" si="27"/>
        <v>#REF!</v>
      </c>
      <c r="HH27" s="41" t="e">
        <f t="shared" si="27"/>
        <v>#REF!</v>
      </c>
      <c r="HI27" s="41" t="e">
        <f t="shared" si="27"/>
        <v>#REF!</v>
      </c>
      <c r="HJ27" s="41" t="e">
        <f t="shared" si="27"/>
        <v>#REF!</v>
      </c>
    </row>
    <row r="28" spans="1:218" ht="14.4" x14ac:dyDescent="0.3">
      <c r="A28" s="42">
        <v>25</v>
      </c>
      <c r="B28" s="43" t="e">
        <f>'CMM1 - AUX CALC'!$Z$67</f>
        <v>#REF!</v>
      </c>
      <c r="AA28" s="41" t="e">
        <f>$B28/(_xlfn.SINGLE(PrazoConcessao)*12-AA$3+1)</f>
        <v>#REF!</v>
      </c>
      <c r="AB28" s="41" t="e">
        <f t="shared" si="28"/>
        <v>#REF!</v>
      </c>
      <c r="AC28" s="41" t="e">
        <f t="shared" si="28"/>
        <v>#REF!</v>
      </c>
      <c r="AD28" s="41" t="e">
        <f t="shared" si="28"/>
        <v>#REF!</v>
      </c>
      <c r="AE28" s="41" t="e">
        <f t="shared" si="28"/>
        <v>#REF!</v>
      </c>
      <c r="AF28" s="41" t="e">
        <f t="shared" si="28"/>
        <v>#REF!</v>
      </c>
      <c r="AG28" s="41" t="e">
        <f t="shared" si="28"/>
        <v>#REF!</v>
      </c>
      <c r="AH28" s="41" t="e">
        <f t="shared" si="28"/>
        <v>#REF!</v>
      </c>
      <c r="AI28" s="41" t="e">
        <f t="shared" si="28"/>
        <v>#REF!</v>
      </c>
      <c r="AJ28" s="41" t="e">
        <f t="shared" si="21"/>
        <v>#REF!</v>
      </c>
      <c r="AK28" s="41" t="e">
        <f t="shared" si="21"/>
        <v>#REF!</v>
      </c>
      <c r="AL28" s="41" t="e">
        <f t="shared" si="21"/>
        <v>#REF!</v>
      </c>
      <c r="AM28" s="41" t="e">
        <f t="shared" si="21"/>
        <v>#REF!</v>
      </c>
      <c r="AN28" s="41" t="e">
        <f t="shared" si="21"/>
        <v>#REF!</v>
      </c>
      <c r="AO28" s="41" t="e">
        <f t="shared" si="21"/>
        <v>#REF!</v>
      </c>
      <c r="AP28" s="41" t="e">
        <f t="shared" si="21"/>
        <v>#REF!</v>
      </c>
      <c r="AQ28" s="41" t="e">
        <f t="shared" si="21"/>
        <v>#REF!</v>
      </c>
      <c r="AR28" s="41" t="e">
        <f t="shared" si="21"/>
        <v>#REF!</v>
      </c>
      <c r="AS28" s="41" t="e">
        <f t="shared" si="21"/>
        <v>#REF!</v>
      </c>
      <c r="AT28" s="41" t="e">
        <f t="shared" si="21"/>
        <v>#REF!</v>
      </c>
      <c r="AU28" s="41" t="e">
        <f t="shared" si="21"/>
        <v>#REF!</v>
      </c>
      <c r="AV28" s="41" t="e">
        <f t="shared" si="21"/>
        <v>#REF!</v>
      </c>
      <c r="AW28" s="41" t="e">
        <f t="shared" si="21"/>
        <v>#REF!</v>
      </c>
      <c r="AX28" s="41" t="e">
        <f t="shared" si="21"/>
        <v>#REF!</v>
      </c>
      <c r="AY28" s="41" t="e">
        <f t="shared" si="29"/>
        <v>#REF!</v>
      </c>
      <c r="AZ28" s="41" t="e">
        <f t="shared" si="29"/>
        <v>#REF!</v>
      </c>
      <c r="BA28" s="41" t="e">
        <f t="shared" si="29"/>
        <v>#REF!</v>
      </c>
      <c r="BB28" s="41" t="e">
        <f t="shared" si="29"/>
        <v>#REF!</v>
      </c>
      <c r="BC28" s="41" t="e">
        <f t="shared" si="29"/>
        <v>#REF!</v>
      </c>
      <c r="BD28" s="41" t="e">
        <f t="shared" si="29"/>
        <v>#REF!</v>
      </c>
      <c r="BE28" s="41" t="e">
        <f t="shared" si="29"/>
        <v>#REF!</v>
      </c>
      <c r="BF28" s="41" t="e">
        <f t="shared" si="29"/>
        <v>#REF!</v>
      </c>
      <c r="BG28" s="41" t="e">
        <f t="shared" si="29"/>
        <v>#REF!</v>
      </c>
      <c r="BH28" s="41" t="e">
        <f t="shared" si="29"/>
        <v>#REF!</v>
      </c>
      <c r="BI28" s="41" t="e">
        <f t="shared" si="29"/>
        <v>#REF!</v>
      </c>
      <c r="BJ28" s="41" t="e">
        <f t="shared" si="29"/>
        <v>#REF!</v>
      </c>
      <c r="BK28" s="41" t="e">
        <f t="shared" si="29"/>
        <v>#REF!</v>
      </c>
      <c r="BL28" s="41" t="e">
        <f t="shared" si="29"/>
        <v>#REF!</v>
      </c>
      <c r="BM28" s="41" t="e">
        <f t="shared" si="29"/>
        <v>#REF!</v>
      </c>
      <c r="BN28" s="41" t="e">
        <f t="shared" si="29"/>
        <v>#REF!</v>
      </c>
      <c r="BO28" s="41" t="e">
        <f t="shared" si="22"/>
        <v>#REF!</v>
      </c>
      <c r="BP28" s="41" t="e">
        <f t="shared" si="22"/>
        <v>#REF!</v>
      </c>
      <c r="BQ28" s="41" t="e">
        <f t="shared" si="22"/>
        <v>#REF!</v>
      </c>
      <c r="BR28" s="41" t="e">
        <f t="shared" si="22"/>
        <v>#REF!</v>
      </c>
      <c r="BS28" s="41" t="e">
        <f t="shared" si="22"/>
        <v>#REF!</v>
      </c>
      <c r="BT28" s="41" t="e">
        <f t="shared" si="22"/>
        <v>#REF!</v>
      </c>
      <c r="BU28" s="41" t="e">
        <f t="shared" si="22"/>
        <v>#REF!</v>
      </c>
      <c r="BV28" s="41" t="e">
        <f t="shared" si="22"/>
        <v>#REF!</v>
      </c>
      <c r="BW28" s="41" t="e">
        <f t="shared" si="22"/>
        <v>#REF!</v>
      </c>
      <c r="BX28" s="41" t="e">
        <f t="shared" si="22"/>
        <v>#REF!</v>
      </c>
      <c r="BY28" s="41" t="e">
        <f t="shared" si="22"/>
        <v>#REF!</v>
      </c>
      <c r="BZ28" s="41" t="e">
        <f t="shared" si="22"/>
        <v>#REF!</v>
      </c>
      <c r="CA28" s="41" t="e">
        <f t="shared" si="22"/>
        <v>#REF!</v>
      </c>
      <c r="CB28" s="41" t="e">
        <f t="shared" si="22"/>
        <v>#REF!</v>
      </c>
      <c r="CC28" s="41" t="e">
        <f t="shared" si="22"/>
        <v>#REF!</v>
      </c>
      <c r="CD28" s="41" t="e">
        <f t="shared" si="22"/>
        <v>#REF!</v>
      </c>
      <c r="CE28" s="41" t="e">
        <f t="shared" si="23"/>
        <v>#REF!</v>
      </c>
      <c r="CF28" s="41" t="e">
        <f t="shared" si="23"/>
        <v>#REF!</v>
      </c>
      <c r="CG28" s="41" t="e">
        <f t="shared" si="23"/>
        <v>#REF!</v>
      </c>
      <c r="CH28" s="41" t="e">
        <f t="shared" si="23"/>
        <v>#REF!</v>
      </c>
      <c r="CI28" s="41" t="e">
        <f t="shared" si="23"/>
        <v>#REF!</v>
      </c>
      <c r="CJ28" s="41" t="e">
        <f t="shared" si="23"/>
        <v>#REF!</v>
      </c>
      <c r="CK28" s="41" t="e">
        <f t="shared" si="23"/>
        <v>#REF!</v>
      </c>
      <c r="CL28" s="41" t="e">
        <f t="shared" si="23"/>
        <v>#REF!</v>
      </c>
      <c r="CM28" s="41" t="e">
        <f t="shared" si="23"/>
        <v>#REF!</v>
      </c>
      <c r="CN28" s="41" t="e">
        <f t="shared" si="23"/>
        <v>#REF!</v>
      </c>
      <c r="CO28" s="41" t="e">
        <f t="shared" si="23"/>
        <v>#REF!</v>
      </c>
      <c r="CP28" s="41" t="e">
        <f t="shared" si="23"/>
        <v>#REF!</v>
      </c>
      <c r="CQ28" s="41" t="e">
        <f t="shared" si="23"/>
        <v>#REF!</v>
      </c>
      <c r="CR28" s="41" t="e">
        <f t="shared" si="23"/>
        <v>#REF!</v>
      </c>
      <c r="CS28" s="41" t="e">
        <f t="shared" si="23"/>
        <v>#REF!</v>
      </c>
      <c r="CT28" s="41" t="e">
        <f t="shared" si="23"/>
        <v>#REF!</v>
      </c>
      <c r="CU28" s="41" t="e">
        <f t="shared" si="30"/>
        <v>#REF!</v>
      </c>
      <c r="CV28" s="41" t="e">
        <f t="shared" si="30"/>
        <v>#REF!</v>
      </c>
      <c r="CW28" s="41" t="e">
        <f t="shared" si="30"/>
        <v>#REF!</v>
      </c>
      <c r="CX28" s="41" t="e">
        <f t="shared" si="30"/>
        <v>#REF!</v>
      </c>
      <c r="CY28" s="41" t="e">
        <f t="shared" si="30"/>
        <v>#REF!</v>
      </c>
      <c r="CZ28" s="41" t="e">
        <f t="shared" si="30"/>
        <v>#REF!</v>
      </c>
      <c r="DA28" s="41" t="e">
        <f t="shared" si="30"/>
        <v>#REF!</v>
      </c>
      <c r="DB28" s="41" t="e">
        <f t="shared" si="30"/>
        <v>#REF!</v>
      </c>
      <c r="DC28" s="41" t="e">
        <f t="shared" si="30"/>
        <v>#REF!</v>
      </c>
      <c r="DD28" s="41" t="e">
        <f t="shared" si="30"/>
        <v>#REF!</v>
      </c>
      <c r="DE28" s="41" t="e">
        <f t="shared" si="30"/>
        <v>#REF!</v>
      </c>
      <c r="DF28" s="41" t="e">
        <f t="shared" si="30"/>
        <v>#REF!</v>
      </c>
      <c r="DG28" s="41" t="e">
        <f t="shared" si="30"/>
        <v>#REF!</v>
      </c>
      <c r="DH28" s="41" t="e">
        <f t="shared" si="30"/>
        <v>#REF!</v>
      </c>
      <c r="DI28" s="41" t="e">
        <f t="shared" si="30"/>
        <v>#REF!</v>
      </c>
      <c r="DJ28" s="41" t="e">
        <f t="shared" si="30"/>
        <v>#REF!</v>
      </c>
      <c r="DK28" s="41" t="e">
        <f t="shared" si="24"/>
        <v>#REF!</v>
      </c>
      <c r="DL28" s="41" t="e">
        <f t="shared" si="24"/>
        <v>#REF!</v>
      </c>
      <c r="DM28" s="41" t="e">
        <f t="shared" si="24"/>
        <v>#REF!</v>
      </c>
      <c r="DN28" s="41" t="e">
        <f t="shared" si="24"/>
        <v>#REF!</v>
      </c>
      <c r="DO28" s="41" t="e">
        <f t="shared" si="24"/>
        <v>#REF!</v>
      </c>
      <c r="DP28" s="41" t="e">
        <f t="shared" si="24"/>
        <v>#REF!</v>
      </c>
      <c r="DQ28" s="41" t="e">
        <f t="shared" si="24"/>
        <v>#REF!</v>
      </c>
      <c r="DR28" s="41" t="e">
        <f t="shared" si="24"/>
        <v>#REF!</v>
      </c>
      <c r="DS28" s="41" t="e">
        <f t="shared" si="24"/>
        <v>#REF!</v>
      </c>
      <c r="DT28" s="41" t="e">
        <f t="shared" si="24"/>
        <v>#REF!</v>
      </c>
      <c r="DU28" s="41" t="e">
        <f t="shared" si="24"/>
        <v>#REF!</v>
      </c>
      <c r="DV28" s="41" t="e">
        <f t="shared" si="24"/>
        <v>#REF!</v>
      </c>
      <c r="DW28" s="41" t="e">
        <f t="shared" si="24"/>
        <v>#REF!</v>
      </c>
      <c r="DX28" s="41" t="e">
        <f t="shared" si="24"/>
        <v>#REF!</v>
      </c>
      <c r="DY28" s="41" t="e">
        <f t="shared" si="24"/>
        <v>#REF!</v>
      </c>
      <c r="DZ28" s="41" t="e">
        <f t="shared" si="24"/>
        <v>#REF!</v>
      </c>
      <c r="EA28" s="41" t="e">
        <f t="shared" si="31"/>
        <v>#REF!</v>
      </c>
      <c r="EB28" s="41" t="e">
        <f t="shared" si="31"/>
        <v>#REF!</v>
      </c>
      <c r="EC28" s="41" t="e">
        <f t="shared" si="31"/>
        <v>#REF!</v>
      </c>
      <c r="ED28" s="41" t="e">
        <f t="shared" si="31"/>
        <v>#REF!</v>
      </c>
      <c r="EE28" s="41" t="e">
        <f t="shared" si="31"/>
        <v>#REF!</v>
      </c>
      <c r="EF28" s="41" t="e">
        <f t="shared" si="31"/>
        <v>#REF!</v>
      </c>
      <c r="EG28" s="41" t="e">
        <f t="shared" si="31"/>
        <v>#REF!</v>
      </c>
      <c r="EH28" s="41" t="e">
        <f t="shared" si="31"/>
        <v>#REF!</v>
      </c>
      <c r="EI28" s="41" t="e">
        <f t="shared" si="31"/>
        <v>#REF!</v>
      </c>
      <c r="EJ28" s="41" t="e">
        <f t="shared" si="31"/>
        <v>#REF!</v>
      </c>
      <c r="EK28" s="41" t="e">
        <f t="shared" si="31"/>
        <v>#REF!</v>
      </c>
      <c r="EL28" s="41" t="e">
        <f t="shared" si="31"/>
        <v>#REF!</v>
      </c>
      <c r="EM28" s="41" t="e">
        <f t="shared" si="31"/>
        <v>#REF!</v>
      </c>
      <c r="EN28" s="41" t="e">
        <f t="shared" si="31"/>
        <v>#REF!</v>
      </c>
      <c r="EO28" s="41" t="e">
        <f t="shared" si="31"/>
        <v>#REF!</v>
      </c>
      <c r="EP28" s="41" t="e">
        <f t="shared" si="31"/>
        <v>#REF!</v>
      </c>
      <c r="EQ28" s="41" t="e">
        <f t="shared" si="25"/>
        <v>#REF!</v>
      </c>
      <c r="ER28" s="41" t="e">
        <f t="shared" si="25"/>
        <v>#REF!</v>
      </c>
      <c r="ES28" s="41" t="e">
        <f t="shared" si="25"/>
        <v>#REF!</v>
      </c>
      <c r="ET28" s="41" t="e">
        <f t="shared" si="25"/>
        <v>#REF!</v>
      </c>
      <c r="EU28" s="41" t="e">
        <f t="shared" si="25"/>
        <v>#REF!</v>
      </c>
      <c r="EV28" s="41" t="e">
        <f t="shared" si="25"/>
        <v>#REF!</v>
      </c>
      <c r="EW28" s="41" t="e">
        <f t="shared" si="25"/>
        <v>#REF!</v>
      </c>
      <c r="EX28" s="41" t="e">
        <f t="shared" si="25"/>
        <v>#REF!</v>
      </c>
      <c r="EY28" s="41" t="e">
        <f t="shared" si="25"/>
        <v>#REF!</v>
      </c>
      <c r="EZ28" s="41" t="e">
        <f t="shared" si="25"/>
        <v>#REF!</v>
      </c>
      <c r="FA28" s="41" t="e">
        <f t="shared" si="25"/>
        <v>#REF!</v>
      </c>
      <c r="FB28" s="41" t="e">
        <f t="shared" si="25"/>
        <v>#REF!</v>
      </c>
      <c r="FC28" s="41" t="e">
        <f t="shared" si="25"/>
        <v>#REF!</v>
      </c>
      <c r="FD28" s="41" t="e">
        <f t="shared" si="25"/>
        <v>#REF!</v>
      </c>
      <c r="FE28" s="41" t="e">
        <f t="shared" si="25"/>
        <v>#REF!</v>
      </c>
      <c r="FF28" s="41" t="e">
        <f t="shared" si="25"/>
        <v>#REF!</v>
      </c>
      <c r="FG28" s="41" t="e">
        <f t="shared" si="32"/>
        <v>#REF!</v>
      </c>
      <c r="FH28" s="41" t="e">
        <f t="shared" si="32"/>
        <v>#REF!</v>
      </c>
      <c r="FI28" s="41" t="e">
        <f t="shared" si="32"/>
        <v>#REF!</v>
      </c>
      <c r="FJ28" s="41" t="e">
        <f t="shared" si="32"/>
        <v>#REF!</v>
      </c>
      <c r="FK28" s="41" t="e">
        <f t="shared" si="32"/>
        <v>#REF!</v>
      </c>
      <c r="FL28" s="41" t="e">
        <f t="shared" si="32"/>
        <v>#REF!</v>
      </c>
      <c r="FM28" s="41" t="e">
        <f t="shared" si="32"/>
        <v>#REF!</v>
      </c>
      <c r="FN28" s="41" t="e">
        <f t="shared" si="32"/>
        <v>#REF!</v>
      </c>
      <c r="FO28" s="41" t="e">
        <f t="shared" si="32"/>
        <v>#REF!</v>
      </c>
      <c r="FP28" s="41" t="e">
        <f t="shared" si="32"/>
        <v>#REF!</v>
      </c>
      <c r="FQ28" s="41" t="e">
        <f t="shared" si="32"/>
        <v>#REF!</v>
      </c>
      <c r="FR28" s="41" t="e">
        <f t="shared" si="32"/>
        <v>#REF!</v>
      </c>
      <c r="FS28" s="41" t="e">
        <f t="shared" si="32"/>
        <v>#REF!</v>
      </c>
      <c r="FT28" s="41" t="e">
        <f t="shared" si="32"/>
        <v>#REF!</v>
      </c>
      <c r="FU28" s="41" t="e">
        <f t="shared" si="32"/>
        <v>#REF!</v>
      </c>
      <c r="FV28" s="41" t="e">
        <f t="shared" si="32"/>
        <v>#REF!</v>
      </c>
      <c r="FW28" s="41" t="e">
        <f t="shared" si="26"/>
        <v>#REF!</v>
      </c>
      <c r="FX28" s="41" t="e">
        <f t="shared" si="26"/>
        <v>#REF!</v>
      </c>
      <c r="FY28" s="41" t="e">
        <f t="shared" si="26"/>
        <v>#REF!</v>
      </c>
      <c r="FZ28" s="41" t="e">
        <f t="shared" si="26"/>
        <v>#REF!</v>
      </c>
      <c r="GA28" s="41" t="e">
        <f t="shared" si="26"/>
        <v>#REF!</v>
      </c>
      <c r="GB28" s="41" t="e">
        <f t="shared" si="26"/>
        <v>#REF!</v>
      </c>
      <c r="GC28" s="41" t="e">
        <f t="shared" si="26"/>
        <v>#REF!</v>
      </c>
      <c r="GD28" s="41" t="e">
        <f t="shared" si="26"/>
        <v>#REF!</v>
      </c>
      <c r="GE28" s="41" t="e">
        <f t="shared" si="26"/>
        <v>#REF!</v>
      </c>
      <c r="GF28" s="41" t="e">
        <f t="shared" si="26"/>
        <v>#REF!</v>
      </c>
      <c r="GG28" s="41" t="e">
        <f t="shared" si="26"/>
        <v>#REF!</v>
      </c>
      <c r="GH28" s="41" t="e">
        <f t="shared" si="26"/>
        <v>#REF!</v>
      </c>
      <c r="GI28" s="41" t="e">
        <f t="shared" si="26"/>
        <v>#REF!</v>
      </c>
      <c r="GJ28" s="41" t="e">
        <f t="shared" si="26"/>
        <v>#REF!</v>
      </c>
      <c r="GK28" s="41" t="e">
        <f t="shared" si="26"/>
        <v>#REF!</v>
      </c>
      <c r="GL28" s="41" t="e">
        <f t="shared" si="26"/>
        <v>#REF!</v>
      </c>
      <c r="GM28" s="41" t="e">
        <f t="shared" si="33"/>
        <v>#REF!</v>
      </c>
      <c r="GN28" s="41" t="e">
        <f t="shared" si="33"/>
        <v>#REF!</v>
      </c>
      <c r="GO28" s="41" t="e">
        <f t="shared" si="33"/>
        <v>#REF!</v>
      </c>
      <c r="GP28" s="41" t="e">
        <f t="shared" si="33"/>
        <v>#REF!</v>
      </c>
      <c r="GQ28" s="41" t="e">
        <f t="shared" si="33"/>
        <v>#REF!</v>
      </c>
      <c r="GR28" s="41" t="e">
        <f t="shared" si="33"/>
        <v>#REF!</v>
      </c>
      <c r="GS28" s="41" t="e">
        <f t="shared" si="33"/>
        <v>#REF!</v>
      </c>
      <c r="GT28" s="41" t="e">
        <f t="shared" si="33"/>
        <v>#REF!</v>
      </c>
      <c r="GU28" s="41" t="e">
        <f t="shared" si="33"/>
        <v>#REF!</v>
      </c>
      <c r="GV28" s="41" t="e">
        <f t="shared" si="33"/>
        <v>#REF!</v>
      </c>
      <c r="GW28" s="41" t="e">
        <f t="shared" si="33"/>
        <v>#REF!</v>
      </c>
      <c r="GX28" s="41" t="e">
        <f t="shared" si="33"/>
        <v>#REF!</v>
      </c>
      <c r="GY28" s="41" t="e">
        <f t="shared" si="33"/>
        <v>#REF!</v>
      </c>
      <c r="GZ28" s="41" t="e">
        <f t="shared" si="33"/>
        <v>#REF!</v>
      </c>
      <c r="HA28" s="41" t="e">
        <f t="shared" si="33"/>
        <v>#REF!</v>
      </c>
      <c r="HB28" s="41" t="e">
        <f t="shared" si="33"/>
        <v>#REF!</v>
      </c>
      <c r="HC28" s="41" t="e">
        <f t="shared" si="27"/>
        <v>#REF!</v>
      </c>
      <c r="HD28" s="41" t="e">
        <f t="shared" si="27"/>
        <v>#REF!</v>
      </c>
      <c r="HE28" s="41" t="e">
        <f t="shared" si="27"/>
        <v>#REF!</v>
      </c>
      <c r="HF28" s="41" t="e">
        <f t="shared" si="27"/>
        <v>#REF!</v>
      </c>
      <c r="HG28" s="41" t="e">
        <f t="shared" si="27"/>
        <v>#REF!</v>
      </c>
      <c r="HH28" s="41" t="e">
        <f t="shared" si="27"/>
        <v>#REF!</v>
      </c>
      <c r="HI28" s="41" t="e">
        <f t="shared" si="27"/>
        <v>#REF!</v>
      </c>
      <c r="HJ28" s="41" t="e">
        <f t="shared" si="27"/>
        <v>#REF!</v>
      </c>
    </row>
    <row r="29" spans="1:218" ht="14.4" x14ac:dyDescent="0.3">
      <c r="A29" s="42">
        <v>26</v>
      </c>
      <c r="B29" s="43" t="e">
        <f>'CMM1 - AUX CALC'!$AA$67</f>
        <v>#REF!</v>
      </c>
      <c r="AB29" s="41" t="e">
        <f>$B29/(_xlfn.SINGLE(PrazoConcessao)*12-AB$3+1)</f>
        <v>#REF!</v>
      </c>
      <c r="AC29" s="41" t="e">
        <f t="shared" si="28"/>
        <v>#REF!</v>
      </c>
      <c r="AD29" s="41" t="e">
        <f t="shared" si="28"/>
        <v>#REF!</v>
      </c>
      <c r="AE29" s="41" t="e">
        <f t="shared" si="28"/>
        <v>#REF!</v>
      </c>
      <c r="AF29" s="41" t="e">
        <f t="shared" si="28"/>
        <v>#REF!</v>
      </c>
      <c r="AG29" s="41" t="e">
        <f t="shared" si="28"/>
        <v>#REF!</v>
      </c>
      <c r="AH29" s="41" t="e">
        <f t="shared" si="28"/>
        <v>#REF!</v>
      </c>
      <c r="AI29" s="41" t="e">
        <f t="shared" si="28"/>
        <v>#REF!</v>
      </c>
      <c r="AJ29" s="41" t="e">
        <f t="shared" si="21"/>
        <v>#REF!</v>
      </c>
      <c r="AK29" s="41" t="e">
        <f t="shared" si="21"/>
        <v>#REF!</v>
      </c>
      <c r="AL29" s="41" t="e">
        <f t="shared" si="21"/>
        <v>#REF!</v>
      </c>
      <c r="AM29" s="41" t="e">
        <f t="shared" si="21"/>
        <v>#REF!</v>
      </c>
      <c r="AN29" s="41" t="e">
        <f t="shared" si="21"/>
        <v>#REF!</v>
      </c>
      <c r="AO29" s="41" t="e">
        <f t="shared" si="21"/>
        <v>#REF!</v>
      </c>
      <c r="AP29" s="41" t="e">
        <f t="shared" si="21"/>
        <v>#REF!</v>
      </c>
      <c r="AQ29" s="41" t="e">
        <f t="shared" si="21"/>
        <v>#REF!</v>
      </c>
      <c r="AR29" s="41" t="e">
        <f t="shared" si="21"/>
        <v>#REF!</v>
      </c>
      <c r="AS29" s="41" t="e">
        <f t="shared" si="21"/>
        <v>#REF!</v>
      </c>
      <c r="AT29" s="41" t="e">
        <f t="shared" si="21"/>
        <v>#REF!</v>
      </c>
      <c r="AU29" s="41" t="e">
        <f t="shared" si="21"/>
        <v>#REF!</v>
      </c>
      <c r="AV29" s="41" t="e">
        <f t="shared" si="21"/>
        <v>#REF!</v>
      </c>
      <c r="AW29" s="41" t="e">
        <f t="shared" si="21"/>
        <v>#REF!</v>
      </c>
      <c r="AX29" s="41" t="e">
        <f t="shared" si="21"/>
        <v>#REF!</v>
      </c>
      <c r="AY29" s="41" t="e">
        <f t="shared" si="29"/>
        <v>#REF!</v>
      </c>
      <c r="AZ29" s="41" t="e">
        <f t="shared" si="29"/>
        <v>#REF!</v>
      </c>
      <c r="BA29" s="41" t="e">
        <f t="shared" si="29"/>
        <v>#REF!</v>
      </c>
      <c r="BB29" s="41" t="e">
        <f t="shared" si="29"/>
        <v>#REF!</v>
      </c>
      <c r="BC29" s="41" t="e">
        <f t="shared" si="29"/>
        <v>#REF!</v>
      </c>
      <c r="BD29" s="41" t="e">
        <f t="shared" si="29"/>
        <v>#REF!</v>
      </c>
      <c r="BE29" s="41" t="e">
        <f t="shared" si="29"/>
        <v>#REF!</v>
      </c>
      <c r="BF29" s="41" t="e">
        <f t="shared" si="29"/>
        <v>#REF!</v>
      </c>
      <c r="BG29" s="41" t="e">
        <f t="shared" si="29"/>
        <v>#REF!</v>
      </c>
      <c r="BH29" s="41" t="e">
        <f t="shared" si="29"/>
        <v>#REF!</v>
      </c>
      <c r="BI29" s="41" t="e">
        <f t="shared" si="29"/>
        <v>#REF!</v>
      </c>
      <c r="BJ29" s="41" t="e">
        <f t="shared" si="29"/>
        <v>#REF!</v>
      </c>
      <c r="BK29" s="41" t="e">
        <f t="shared" si="29"/>
        <v>#REF!</v>
      </c>
      <c r="BL29" s="41" t="e">
        <f t="shared" si="29"/>
        <v>#REF!</v>
      </c>
      <c r="BM29" s="41" t="e">
        <f t="shared" si="29"/>
        <v>#REF!</v>
      </c>
      <c r="BN29" s="41" t="e">
        <f t="shared" si="29"/>
        <v>#REF!</v>
      </c>
      <c r="BO29" s="41" t="e">
        <f t="shared" si="22"/>
        <v>#REF!</v>
      </c>
      <c r="BP29" s="41" t="e">
        <f t="shared" si="22"/>
        <v>#REF!</v>
      </c>
      <c r="BQ29" s="41" t="e">
        <f t="shared" si="22"/>
        <v>#REF!</v>
      </c>
      <c r="BR29" s="41" t="e">
        <f t="shared" si="22"/>
        <v>#REF!</v>
      </c>
      <c r="BS29" s="41" t="e">
        <f t="shared" si="22"/>
        <v>#REF!</v>
      </c>
      <c r="BT29" s="41" t="e">
        <f t="shared" si="22"/>
        <v>#REF!</v>
      </c>
      <c r="BU29" s="41" t="e">
        <f t="shared" si="22"/>
        <v>#REF!</v>
      </c>
      <c r="BV29" s="41" t="e">
        <f t="shared" si="22"/>
        <v>#REF!</v>
      </c>
      <c r="BW29" s="41" t="e">
        <f t="shared" si="22"/>
        <v>#REF!</v>
      </c>
      <c r="BX29" s="41" t="e">
        <f t="shared" si="22"/>
        <v>#REF!</v>
      </c>
      <c r="BY29" s="41" t="e">
        <f t="shared" si="22"/>
        <v>#REF!</v>
      </c>
      <c r="BZ29" s="41" t="e">
        <f t="shared" si="22"/>
        <v>#REF!</v>
      </c>
      <c r="CA29" s="41" t="e">
        <f t="shared" si="22"/>
        <v>#REF!</v>
      </c>
      <c r="CB29" s="41" t="e">
        <f t="shared" si="22"/>
        <v>#REF!</v>
      </c>
      <c r="CC29" s="41" t="e">
        <f t="shared" si="22"/>
        <v>#REF!</v>
      </c>
      <c r="CD29" s="41" t="e">
        <f t="shared" si="22"/>
        <v>#REF!</v>
      </c>
      <c r="CE29" s="41" t="e">
        <f t="shared" si="23"/>
        <v>#REF!</v>
      </c>
      <c r="CF29" s="41" t="e">
        <f t="shared" si="23"/>
        <v>#REF!</v>
      </c>
      <c r="CG29" s="41" t="e">
        <f t="shared" si="23"/>
        <v>#REF!</v>
      </c>
      <c r="CH29" s="41" t="e">
        <f t="shared" si="23"/>
        <v>#REF!</v>
      </c>
      <c r="CI29" s="41" t="e">
        <f t="shared" si="23"/>
        <v>#REF!</v>
      </c>
      <c r="CJ29" s="41" t="e">
        <f t="shared" si="23"/>
        <v>#REF!</v>
      </c>
      <c r="CK29" s="41" t="e">
        <f t="shared" si="23"/>
        <v>#REF!</v>
      </c>
      <c r="CL29" s="41" t="e">
        <f t="shared" si="23"/>
        <v>#REF!</v>
      </c>
      <c r="CM29" s="41" t="e">
        <f t="shared" si="23"/>
        <v>#REF!</v>
      </c>
      <c r="CN29" s="41" t="e">
        <f t="shared" si="23"/>
        <v>#REF!</v>
      </c>
      <c r="CO29" s="41" t="e">
        <f t="shared" si="23"/>
        <v>#REF!</v>
      </c>
      <c r="CP29" s="41" t="e">
        <f t="shared" si="23"/>
        <v>#REF!</v>
      </c>
      <c r="CQ29" s="41" t="e">
        <f t="shared" si="23"/>
        <v>#REF!</v>
      </c>
      <c r="CR29" s="41" t="e">
        <f t="shared" si="23"/>
        <v>#REF!</v>
      </c>
      <c r="CS29" s="41" t="e">
        <f t="shared" si="23"/>
        <v>#REF!</v>
      </c>
      <c r="CT29" s="41" t="e">
        <f t="shared" si="23"/>
        <v>#REF!</v>
      </c>
      <c r="CU29" s="41" t="e">
        <f t="shared" si="30"/>
        <v>#REF!</v>
      </c>
      <c r="CV29" s="41" t="e">
        <f t="shared" si="30"/>
        <v>#REF!</v>
      </c>
      <c r="CW29" s="41" t="e">
        <f t="shared" si="30"/>
        <v>#REF!</v>
      </c>
      <c r="CX29" s="41" t="e">
        <f t="shared" si="30"/>
        <v>#REF!</v>
      </c>
      <c r="CY29" s="41" t="e">
        <f t="shared" si="30"/>
        <v>#REF!</v>
      </c>
      <c r="CZ29" s="41" t="e">
        <f t="shared" si="30"/>
        <v>#REF!</v>
      </c>
      <c r="DA29" s="41" t="e">
        <f t="shared" si="30"/>
        <v>#REF!</v>
      </c>
      <c r="DB29" s="41" t="e">
        <f t="shared" si="30"/>
        <v>#REF!</v>
      </c>
      <c r="DC29" s="41" t="e">
        <f t="shared" si="30"/>
        <v>#REF!</v>
      </c>
      <c r="DD29" s="41" t="e">
        <f t="shared" si="30"/>
        <v>#REF!</v>
      </c>
      <c r="DE29" s="41" t="e">
        <f t="shared" si="30"/>
        <v>#REF!</v>
      </c>
      <c r="DF29" s="41" t="e">
        <f t="shared" si="30"/>
        <v>#REF!</v>
      </c>
      <c r="DG29" s="41" t="e">
        <f t="shared" si="30"/>
        <v>#REF!</v>
      </c>
      <c r="DH29" s="41" t="e">
        <f t="shared" si="30"/>
        <v>#REF!</v>
      </c>
      <c r="DI29" s="41" t="e">
        <f t="shared" si="30"/>
        <v>#REF!</v>
      </c>
      <c r="DJ29" s="41" t="e">
        <f t="shared" si="30"/>
        <v>#REF!</v>
      </c>
      <c r="DK29" s="41" t="e">
        <f t="shared" si="24"/>
        <v>#REF!</v>
      </c>
      <c r="DL29" s="41" t="e">
        <f t="shared" si="24"/>
        <v>#REF!</v>
      </c>
      <c r="DM29" s="41" t="e">
        <f t="shared" si="24"/>
        <v>#REF!</v>
      </c>
      <c r="DN29" s="41" t="e">
        <f t="shared" si="24"/>
        <v>#REF!</v>
      </c>
      <c r="DO29" s="41" t="e">
        <f t="shared" si="24"/>
        <v>#REF!</v>
      </c>
      <c r="DP29" s="41" t="e">
        <f t="shared" si="24"/>
        <v>#REF!</v>
      </c>
      <c r="DQ29" s="41" t="e">
        <f t="shared" si="24"/>
        <v>#REF!</v>
      </c>
      <c r="DR29" s="41" t="e">
        <f t="shared" si="24"/>
        <v>#REF!</v>
      </c>
      <c r="DS29" s="41" t="e">
        <f t="shared" si="24"/>
        <v>#REF!</v>
      </c>
      <c r="DT29" s="41" t="e">
        <f t="shared" si="24"/>
        <v>#REF!</v>
      </c>
      <c r="DU29" s="41" t="e">
        <f t="shared" si="24"/>
        <v>#REF!</v>
      </c>
      <c r="DV29" s="41" t="e">
        <f t="shared" si="24"/>
        <v>#REF!</v>
      </c>
      <c r="DW29" s="41" t="e">
        <f t="shared" si="24"/>
        <v>#REF!</v>
      </c>
      <c r="DX29" s="41" t="e">
        <f t="shared" si="24"/>
        <v>#REF!</v>
      </c>
      <c r="DY29" s="41" t="e">
        <f t="shared" si="24"/>
        <v>#REF!</v>
      </c>
      <c r="DZ29" s="41" t="e">
        <f t="shared" si="24"/>
        <v>#REF!</v>
      </c>
      <c r="EA29" s="41" t="e">
        <f t="shared" si="31"/>
        <v>#REF!</v>
      </c>
      <c r="EB29" s="41" t="e">
        <f t="shared" si="31"/>
        <v>#REF!</v>
      </c>
      <c r="EC29" s="41" t="e">
        <f t="shared" si="31"/>
        <v>#REF!</v>
      </c>
      <c r="ED29" s="41" t="e">
        <f t="shared" si="31"/>
        <v>#REF!</v>
      </c>
      <c r="EE29" s="41" t="e">
        <f t="shared" si="31"/>
        <v>#REF!</v>
      </c>
      <c r="EF29" s="41" t="e">
        <f t="shared" si="31"/>
        <v>#REF!</v>
      </c>
      <c r="EG29" s="41" t="e">
        <f t="shared" si="31"/>
        <v>#REF!</v>
      </c>
      <c r="EH29" s="41" t="e">
        <f t="shared" si="31"/>
        <v>#REF!</v>
      </c>
      <c r="EI29" s="41" t="e">
        <f t="shared" si="31"/>
        <v>#REF!</v>
      </c>
      <c r="EJ29" s="41" t="e">
        <f t="shared" si="31"/>
        <v>#REF!</v>
      </c>
      <c r="EK29" s="41" t="e">
        <f t="shared" si="31"/>
        <v>#REF!</v>
      </c>
      <c r="EL29" s="41" t="e">
        <f t="shared" si="31"/>
        <v>#REF!</v>
      </c>
      <c r="EM29" s="41" t="e">
        <f t="shared" si="31"/>
        <v>#REF!</v>
      </c>
      <c r="EN29" s="41" t="e">
        <f t="shared" si="31"/>
        <v>#REF!</v>
      </c>
      <c r="EO29" s="41" t="e">
        <f t="shared" si="31"/>
        <v>#REF!</v>
      </c>
      <c r="EP29" s="41" t="e">
        <f t="shared" si="31"/>
        <v>#REF!</v>
      </c>
      <c r="EQ29" s="41" t="e">
        <f t="shared" si="25"/>
        <v>#REF!</v>
      </c>
      <c r="ER29" s="41" t="e">
        <f t="shared" si="25"/>
        <v>#REF!</v>
      </c>
      <c r="ES29" s="41" t="e">
        <f t="shared" si="25"/>
        <v>#REF!</v>
      </c>
      <c r="ET29" s="41" t="e">
        <f t="shared" si="25"/>
        <v>#REF!</v>
      </c>
      <c r="EU29" s="41" t="e">
        <f t="shared" si="25"/>
        <v>#REF!</v>
      </c>
      <c r="EV29" s="41" t="e">
        <f t="shared" si="25"/>
        <v>#REF!</v>
      </c>
      <c r="EW29" s="41" t="e">
        <f t="shared" si="25"/>
        <v>#REF!</v>
      </c>
      <c r="EX29" s="41" t="e">
        <f t="shared" si="25"/>
        <v>#REF!</v>
      </c>
      <c r="EY29" s="41" t="e">
        <f t="shared" si="25"/>
        <v>#REF!</v>
      </c>
      <c r="EZ29" s="41" t="e">
        <f t="shared" si="25"/>
        <v>#REF!</v>
      </c>
      <c r="FA29" s="41" t="e">
        <f t="shared" si="25"/>
        <v>#REF!</v>
      </c>
      <c r="FB29" s="41" t="e">
        <f t="shared" si="25"/>
        <v>#REF!</v>
      </c>
      <c r="FC29" s="41" t="e">
        <f t="shared" si="25"/>
        <v>#REF!</v>
      </c>
      <c r="FD29" s="41" t="e">
        <f t="shared" si="25"/>
        <v>#REF!</v>
      </c>
      <c r="FE29" s="41" t="e">
        <f t="shared" si="25"/>
        <v>#REF!</v>
      </c>
      <c r="FF29" s="41" t="e">
        <f t="shared" si="25"/>
        <v>#REF!</v>
      </c>
      <c r="FG29" s="41" t="e">
        <f t="shared" si="32"/>
        <v>#REF!</v>
      </c>
      <c r="FH29" s="41" t="e">
        <f t="shared" si="32"/>
        <v>#REF!</v>
      </c>
      <c r="FI29" s="41" t="e">
        <f t="shared" si="32"/>
        <v>#REF!</v>
      </c>
      <c r="FJ29" s="41" t="e">
        <f t="shared" si="32"/>
        <v>#REF!</v>
      </c>
      <c r="FK29" s="41" t="e">
        <f t="shared" si="32"/>
        <v>#REF!</v>
      </c>
      <c r="FL29" s="41" t="e">
        <f t="shared" si="32"/>
        <v>#REF!</v>
      </c>
      <c r="FM29" s="41" t="e">
        <f t="shared" si="32"/>
        <v>#REF!</v>
      </c>
      <c r="FN29" s="41" t="e">
        <f t="shared" si="32"/>
        <v>#REF!</v>
      </c>
      <c r="FO29" s="41" t="e">
        <f t="shared" si="32"/>
        <v>#REF!</v>
      </c>
      <c r="FP29" s="41" t="e">
        <f t="shared" si="32"/>
        <v>#REF!</v>
      </c>
      <c r="FQ29" s="41" t="e">
        <f t="shared" si="32"/>
        <v>#REF!</v>
      </c>
      <c r="FR29" s="41" t="e">
        <f t="shared" si="32"/>
        <v>#REF!</v>
      </c>
      <c r="FS29" s="41" t="e">
        <f t="shared" si="32"/>
        <v>#REF!</v>
      </c>
      <c r="FT29" s="41" t="e">
        <f t="shared" si="32"/>
        <v>#REF!</v>
      </c>
      <c r="FU29" s="41" t="e">
        <f t="shared" si="32"/>
        <v>#REF!</v>
      </c>
      <c r="FV29" s="41" t="e">
        <f t="shared" si="32"/>
        <v>#REF!</v>
      </c>
      <c r="FW29" s="41" t="e">
        <f t="shared" si="26"/>
        <v>#REF!</v>
      </c>
      <c r="FX29" s="41" t="e">
        <f t="shared" si="26"/>
        <v>#REF!</v>
      </c>
      <c r="FY29" s="41" t="e">
        <f t="shared" si="26"/>
        <v>#REF!</v>
      </c>
      <c r="FZ29" s="41" t="e">
        <f t="shared" si="26"/>
        <v>#REF!</v>
      </c>
      <c r="GA29" s="41" t="e">
        <f t="shared" si="26"/>
        <v>#REF!</v>
      </c>
      <c r="GB29" s="41" t="e">
        <f t="shared" si="26"/>
        <v>#REF!</v>
      </c>
      <c r="GC29" s="41" t="e">
        <f t="shared" si="26"/>
        <v>#REF!</v>
      </c>
      <c r="GD29" s="41" t="e">
        <f t="shared" si="26"/>
        <v>#REF!</v>
      </c>
      <c r="GE29" s="41" t="e">
        <f t="shared" si="26"/>
        <v>#REF!</v>
      </c>
      <c r="GF29" s="41" t="e">
        <f t="shared" si="26"/>
        <v>#REF!</v>
      </c>
      <c r="GG29" s="41" t="e">
        <f t="shared" si="26"/>
        <v>#REF!</v>
      </c>
      <c r="GH29" s="41" t="e">
        <f t="shared" si="26"/>
        <v>#REF!</v>
      </c>
      <c r="GI29" s="41" t="e">
        <f t="shared" si="26"/>
        <v>#REF!</v>
      </c>
      <c r="GJ29" s="41" t="e">
        <f t="shared" si="26"/>
        <v>#REF!</v>
      </c>
      <c r="GK29" s="41" t="e">
        <f t="shared" si="26"/>
        <v>#REF!</v>
      </c>
      <c r="GL29" s="41" t="e">
        <f t="shared" si="26"/>
        <v>#REF!</v>
      </c>
      <c r="GM29" s="41" t="e">
        <f t="shared" si="33"/>
        <v>#REF!</v>
      </c>
      <c r="GN29" s="41" t="e">
        <f t="shared" si="33"/>
        <v>#REF!</v>
      </c>
      <c r="GO29" s="41" t="e">
        <f t="shared" si="33"/>
        <v>#REF!</v>
      </c>
      <c r="GP29" s="41" t="e">
        <f t="shared" si="33"/>
        <v>#REF!</v>
      </c>
      <c r="GQ29" s="41" t="e">
        <f t="shared" si="33"/>
        <v>#REF!</v>
      </c>
      <c r="GR29" s="41" t="e">
        <f t="shared" si="33"/>
        <v>#REF!</v>
      </c>
      <c r="GS29" s="41" t="e">
        <f t="shared" si="33"/>
        <v>#REF!</v>
      </c>
      <c r="GT29" s="41" t="e">
        <f t="shared" si="33"/>
        <v>#REF!</v>
      </c>
      <c r="GU29" s="41" t="e">
        <f t="shared" si="33"/>
        <v>#REF!</v>
      </c>
      <c r="GV29" s="41" t="e">
        <f t="shared" si="33"/>
        <v>#REF!</v>
      </c>
      <c r="GW29" s="41" t="e">
        <f t="shared" si="33"/>
        <v>#REF!</v>
      </c>
      <c r="GX29" s="41" t="e">
        <f t="shared" si="33"/>
        <v>#REF!</v>
      </c>
      <c r="GY29" s="41" t="e">
        <f t="shared" si="33"/>
        <v>#REF!</v>
      </c>
      <c r="GZ29" s="41" t="e">
        <f t="shared" si="33"/>
        <v>#REF!</v>
      </c>
      <c r="HA29" s="41" t="e">
        <f t="shared" si="33"/>
        <v>#REF!</v>
      </c>
      <c r="HB29" s="41" t="e">
        <f t="shared" si="33"/>
        <v>#REF!</v>
      </c>
      <c r="HC29" s="41" t="e">
        <f t="shared" si="27"/>
        <v>#REF!</v>
      </c>
      <c r="HD29" s="41" t="e">
        <f t="shared" si="27"/>
        <v>#REF!</v>
      </c>
      <c r="HE29" s="41" t="e">
        <f t="shared" si="27"/>
        <v>#REF!</v>
      </c>
      <c r="HF29" s="41" t="e">
        <f t="shared" si="27"/>
        <v>#REF!</v>
      </c>
      <c r="HG29" s="41" t="e">
        <f t="shared" si="27"/>
        <v>#REF!</v>
      </c>
      <c r="HH29" s="41" t="e">
        <f t="shared" si="27"/>
        <v>#REF!</v>
      </c>
      <c r="HI29" s="41" t="e">
        <f t="shared" si="27"/>
        <v>#REF!</v>
      </c>
      <c r="HJ29" s="41" t="e">
        <f t="shared" si="27"/>
        <v>#REF!</v>
      </c>
    </row>
    <row r="30" spans="1:218" ht="14.4" x14ac:dyDescent="0.3">
      <c r="A30" s="42">
        <v>27</v>
      </c>
      <c r="B30" s="43" t="e">
        <f>'CMM1 - AUX CALC'!$AB$67</f>
        <v>#REF!</v>
      </c>
      <c r="AC30" s="41" t="e">
        <f>$B30/(_xlfn.SINGLE(PrazoConcessao)*12-AC$3+1)</f>
        <v>#REF!</v>
      </c>
      <c r="AD30" s="41" t="e">
        <f t="shared" si="28"/>
        <v>#REF!</v>
      </c>
      <c r="AE30" s="41" t="e">
        <f t="shared" si="28"/>
        <v>#REF!</v>
      </c>
      <c r="AF30" s="41" t="e">
        <f t="shared" si="28"/>
        <v>#REF!</v>
      </c>
      <c r="AG30" s="41" t="e">
        <f t="shared" si="28"/>
        <v>#REF!</v>
      </c>
      <c r="AH30" s="41" t="e">
        <f t="shared" si="28"/>
        <v>#REF!</v>
      </c>
      <c r="AI30" s="41" t="e">
        <f t="shared" si="28"/>
        <v>#REF!</v>
      </c>
      <c r="AJ30" s="41" t="e">
        <f t="shared" si="21"/>
        <v>#REF!</v>
      </c>
      <c r="AK30" s="41" t="e">
        <f t="shared" si="21"/>
        <v>#REF!</v>
      </c>
      <c r="AL30" s="41" t="e">
        <f t="shared" si="21"/>
        <v>#REF!</v>
      </c>
      <c r="AM30" s="41" t="e">
        <f t="shared" si="21"/>
        <v>#REF!</v>
      </c>
      <c r="AN30" s="41" t="e">
        <f t="shared" si="21"/>
        <v>#REF!</v>
      </c>
      <c r="AO30" s="41" t="e">
        <f t="shared" si="21"/>
        <v>#REF!</v>
      </c>
      <c r="AP30" s="41" t="e">
        <f t="shared" si="21"/>
        <v>#REF!</v>
      </c>
      <c r="AQ30" s="41" t="e">
        <f t="shared" si="21"/>
        <v>#REF!</v>
      </c>
      <c r="AR30" s="41" t="e">
        <f t="shared" si="21"/>
        <v>#REF!</v>
      </c>
      <c r="AS30" s="41" t="e">
        <f t="shared" si="21"/>
        <v>#REF!</v>
      </c>
      <c r="AT30" s="41" t="e">
        <f t="shared" si="21"/>
        <v>#REF!</v>
      </c>
      <c r="AU30" s="41" t="e">
        <f t="shared" si="21"/>
        <v>#REF!</v>
      </c>
      <c r="AV30" s="41" t="e">
        <f t="shared" si="21"/>
        <v>#REF!</v>
      </c>
      <c r="AW30" s="41" t="e">
        <f t="shared" si="21"/>
        <v>#REF!</v>
      </c>
      <c r="AX30" s="41" t="e">
        <f t="shared" si="21"/>
        <v>#REF!</v>
      </c>
      <c r="AY30" s="41" t="e">
        <f t="shared" si="29"/>
        <v>#REF!</v>
      </c>
      <c r="AZ30" s="41" t="e">
        <f t="shared" si="29"/>
        <v>#REF!</v>
      </c>
      <c r="BA30" s="41" t="e">
        <f t="shared" si="29"/>
        <v>#REF!</v>
      </c>
      <c r="BB30" s="41" t="e">
        <f t="shared" si="29"/>
        <v>#REF!</v>
      </c>
      <c r="BC30" s="41" t="e">
        <f t="shared" si="29"/>
        <v>#REF!</v>
      </c>
      <c r="BD30" s="41" t="e">
        <f t="shared" si="29"/>
        <v>#REF!</v>
      </c>
      <c r="BE30" s="41" t="e">
        <f t="shared" si="29"/>
        <v>#REF!</v>
      </c>
      <c r="BF30" s="41" t="e">
        <f t="shared" si="29"/>
        <v>#REF!</v>
      </c>
      <c r="BG30" s="41" t="e">
        <f t="shared" si="29"/>
        <v>#REF!</v>
      </c>
      <c r="BH30" s="41" t="e">
        <f t="shared" si="29"/>
        <v>#REF!</v>
      </c>
      <c r="BI30" s="41" t="e">
        <f t="shared" si="29"/>
        <v>#REF!</v>
      </c>
      <c r="BJ30" s="41" t="e">
        <f t="shared" si="29"/>
        <v>#REF!</v>
      </c>
      <c r="BK30" s="41" t="e">
        <f t="shared" si="29"/>
        <v>#REF!</v>
      </c>
      <c r="BL30" s="41" t="e">
        <f t="shared" si="29"/>
        <v>#REF!</v>
      </c>
      <c r="BM30" s="41" t="e">
        <f t="shared" si="29"/>
        <v>#REF!</v>
      </c>
      <c r="BN30" s="41" t="e">
        <f t="shared" si="29"/>
        <v>#REF!</v>
      </c>
      <c r="BO30" s="41" t="e">
        <f t="shared" si="22"/>
        <v>#REF!</v>
      </c>
      <c r="BP30" s="41" t="e">
        <f t="shared" si="22"/>
        <v>#REF!</v>
      </c>
      <c r="BQ30" s="41" t="e">
        <f t="shared" si="22"/>
        <v>#REF!</v>
      </c>
      <c r="BR30" s="41" t="e">
        <f t="shared" si="22"/>
        <v>#REF!</v>
      </c>
      <c r="BS30" s="41" t="e">
        <f t="shared" si="22"/>
        <v>#REF!</v>
      </c>
      <c r="BT30" s="41" t="e">
        <f t="shared" si="22"/>
        <v>#REF!</v>
      </c>
      <c r="BU30" s="41" t="e">
        <f t="shared" si="22"/>
        <v>#REF!</v>
      </c>
      <c r="BV30" s="41" t="e">
        <f t="shared" si="22"/>
        <v>#REF!</v>
      </c>
      <c r="BW30" s="41" t="e">
        <f t="shared" si="22"/>
        <v>#REF!</v>
      </c>
      <c r="BX30" s="41" t="e">
        <f t="shared" si="22"/>
        <v>#REF!</v>
      </c>
      <c r="BY30" s="41" t="e">
        <f t="shared" si="22"/>
        <v>#REF!</v>
      </c>
      <c r="BZ30" s="41" t="e">
        <f t="shared" si="22"/>
        <v>#REF!</v>
      </c>
      <c r="CA30" s="41" t="e">
        <f t="shared" si="22"/>
        <v>#REF!</v>
      </c>
      <c r="CB30" s="41" t="e">
        <f t="shared" si="22"/>
        <v>#REF!</v>
      </c>
      <c r="CC30" s="41" t="e">
        <f t="shared" si="22"/>
        <v>#REF!</v>
      </c>
      <c r="CD30" s="41" t="e">
        <f t="shared" si="22"/>
        <v>#REF!</v>
      </c>
      <c r="CE30" s="41" t="e">
        <f t="shared" si="23"/>
        <v>#REF!</v>
      </c>
      <c r="CF30" s="41" t="e">
        <f t="shared" si="23"/>
        <v>#REF!</v>
      </c>
      <c r="CG30" s="41" t="e">
        <f t="shared" si="23"/>
        <v>#REF!</v>
      </c>
      <c r="CH30" s="41" t="e">
        <f t="shared" si="23"/>
        <v>#REF!</v>
      </c>
      <c r="CI30" s="41" t="e">
        <f t="shared" si="23"/>
        <v>#REF!</v>
      </c>
      <c r="CJ30" s="41" t="e">
        <f t="shared" si="23"/>
        <v>#REF!</v>
      </c>
      <c r="CK30" s="41" t="e">
        <f t="shared" si="23"/>
        <v>#REF!</v>
      </c>
      <c r="CL30" s="41" t="e">
        <f t="shared" si="23"/>
        <v>#REF!</v>
      </c>
      <c r="CM30" s="41" t="e">
        <f t="shared" si="23"/>
        <v>#REF!</v>
      </c>
      <c r="CN30" s="41" t="e">
        <f t="shared" si="23"/>
        <v>#REF!</v>
      </c>
      <c r="CO30" s="41" t="e">
        <f t="shared" si="23"/>
        <v>#REF!</v>
      </c>
      <c r="CP30" s="41" t="e">
        <f t="shared" si="23"/>
        <v>#REF!</v>
      </c>
      <c r="CQ30" s="41" t="e">
        <f t="shared" si="23"/>
        <v>#REF!</v>
      </c>
      <c r="CR30" s="41" t="e">
        <f t="shared" si="23"/>
        <v>#REF!</v>
      </c>
      <c r="CS30" s="41" t="e">
        <f t="shared" si="23"/>
        <v>#REF!</v>
      </c>
      <c r="CT30" s="41" t="e">
        <f t="shared" si="23"/>
        <v>#REF!</v>
      </c>
      <c r="CU30" s="41" t="e">
        <f t="shared" si="30"/>
        <v>#REF!</v>
      </c>
      <c r="CV30" s="41" t="e">
        <f t="shared" si="30"/>
        <v>#REF!</v>
      </c>
      <c r="CW30" s="41" t="e">
        <f t="shared" si="30"/>
        <v>#REF!</v>
      </c>
      <c r="CX30" s="41" t="e">
        <f t="shared" si="30"/>
        <v>#REF!</v>
      </c>
      <c r="CY30" s="41" t="e">
        <f t="shared" si="30"/>
        <v>#REF!</v>
      </c>
      <c r="CZ30" s="41" t="e">
        <f t="shared" si="30"/>
        <v>#REF!</v>
      </c>
      <c r="DA30" s="41" t="e">
        <f t="shared" si="30"/>
        <v>#REF!</v>
      </c>
      <c r="DB30" s="41" t="e">
        <f t="shared" si="30"/>
        <v>#REF!</v>
      </c>
      <c r="DC30" s="41" t="e">
        <f t="shared" si="30"/>
        <v>#REF!</v>
      </c>
      <c r="DD30" s="41" t="e">
        <f t="shared" si="30"/>
        <v>#REF!</v>
      </c>
      <c r="DE30" s="41" t="e">
        <f t="shared" si="30"/>
        <v>#REF!</v>
      </c>
      <c r="DF30" s="41" t="e">
        <f t="shared" si="30"/>
        <v>#REF!</v>
      </c>
      <c r="DG30" s="41" t="e">
        <f t="shared" si="30"/>
        <v>#REF!</v>
      </c>
      <c r="DH30" s="41" t="e">
        <f t="shared" si="30"/>
        <v>#REF!</v>
      </c>
      <c r="DI30" s="41" t="e">
        <f t="shared" si="30"/>
        <v>#REF!</v>
      </c>
      <c r="DJ30" s="41" t="e">
        <f t="shared" si="30"/>
        <v>#REF!</v>
      </c>
      <c r="DK30" s="41" t="e">
        <f t="shared" si="24"/>
        <v>#REF!</v>
      </c>
      <c r="DL30" s="41" t="e">
        <f t="shared" si="24"/>
        <v>#REF!</v>
      </c>
      <c r="DM30" s="41" t="e">
        <f t="shared" si="24"/>
        <v>#REF!</v>
      </c>
      <c r="DN30" s="41" t="e">
        <f t="shared" si="24"/>
        <v>#REF!</v>
      </c>
      <c r="DO30" s="41" t="e">
        <f t="shared" si="24"/>
        <v>#REF!</v>
      </c>
      <c r="DP30" s="41" t="e">
        <f t="shared" si="24"/>
        <v>#REF!</v>
      </c>
      <c r="DQ30" s="41" t="e">
        <f t="shared" si="24"/>
        <v>#REF!</v>
      </c>
      <c r="DR30" s="41" t="e">
        <f t="shared" si="24"/>
        <v>#REF!</v>
      </c>
      <c r="DS30" s="41" t="e">
        <f t="shared" si="24"/>
        <v>#REF!</v>
      </c>
      <c r="DT30" s="41" t="e">
        <f t="shared" si="24"/>
        <v>#REF!</v>
      </c>
      <c r="DU30" s="41" t="e">
        <f t="shared" si="24"/>
        <v>#REF!</v>
      </c>
      <c r="DV30" s="41" t="e">
        <f t="shared" si="24"/>
        <v>#REF!</v>
      </c>
      <c r="DW30" s="41" t="e">
        <f t="shared" si="24"/>
        <v>#REF!</v>
      </c>
      <c r="DX30" s="41" t="e">
        <f t="shared" si="24"/>
        <v>#REF!</v>
      </c>
      <c r="DY30" s="41" t="e">
        <f t="shared" si="24"/>
        <v>#REF!</v>
      </c>
      <c r="DZ30" s="41" t="e">
        <f t="shared" si="24"/>
        <v>#REF!</v>
      </c>
      <c r="EA30" s="41" t="e">
        <f t="shared" si="31"/>
        <v>#REF!</v>
      </c>
      <c r="EB30" s="41" t="e">
        <f t="shared" si="31"/>
        <v>#REF!</v>
      </c>
      <c r="EC30" s="41" t="e">
        <f t="shared" si="31"/>
        <v>#REF!</v>
      </c>
      <c r="ED30" s="41" t="e">
        <f t="shared" si="31"/>
        <v>#REF!</v>
      </c>
      <c r="EE30" s="41" t="e">
        <f t="shared" si="31"/>
        <v>#REF!</v>
      </c>
      <c r="EF30" s="41" t="e">
        <f t="shared" si="31"/>
        <v>#REF!</v>
      </c>
      <c r="EG30" s="41" t="e">
        <f t="shared" si="31"/>
        <v>#REF!</v>
      </c>
      <c r="EH30" s="41" t="e">
        <f t="shared" si="31"/>
        <v>#REF!</v>
      </c>
      <c r="EI30" s="41" t="e">
        <f t="shared" si="31"/>
        <v>#REF!</v>
      </c>
      <c r="EJ30" s="41" t="e">
        <f t="shared" si="31"/>
        <v>#REF!</v>
      </c>
      <c r="EK30" s="41" t="e">
        <f t="shared" si="31"/>
        <v>#REF!</v>
      </c>
      <c r="EL30" s="41" t="e">
        <f t="shared" si="31"/>
        <v>#REF!</v>
      </c>
      <c r="EM30" s="41" t="e">
        <f t="shared" si="31"/>
        <v>#REF!</v>
      </c>
      <c r="EN30" s="41" t="e">
        <f t="shared" si="31"/>
        <v>#REF!</v>
      </c>
      <c r="EO30" s="41" t="e">
        <f t="shared" si="31"/>
        <v>#REF!</v>
      </c>
      <c r="EP30" s="41" t="e">
        <f t="shared" si="31"/>
        <v>#REF!</v>
      </c>
      <c r="EQ30" s="41" t="e">
        <f t="shared" si="25"/>
        <v>#REF!</v>
      </c>
      <c r="ER30" s="41" t="e">
        <f t="shared" si="25"/>
        <v>#REF!</v>
      </c>
      <c r="ES30" s="41" t="e">
        <f t="shared" si="25"/>
        <v>#REF!</v>
      </c>
      <c r="ET30" s="41" t="e">
        <f t="shared" si="25"/>
        <v>#REF!</v>
      </c>
      <c r="EU30" s="41" t="e">
        <f t="shared" si="25"/>
        <v>#REF!</v>
      </c>
      <c r="EV30" s="41" t="e">
        <f t="shared" si="25"/>
        <v>#REF!</v>
      </c>
      <c r="EW30" s="41" t="e">
        <f t="shared" si="25"/>
        <v>#REF!</v>
      </c>
      <c r="EX30" s="41" t="e">
        <f t="shared" si="25"/>
        <v>#REF!</v>
      </c>
      <c r="EY30" s="41" t="e">
        <f t="shared" si="25"/>
        <v>#REF!</v>
      </c>
      <c r="EZ30" s="41" t="e">
        <f t="shared" si="25"/>
        <v>#REF!</v>
      </c>
      <c r="FA30" s="41" t="e">
        <f t="shared" si="25"/>
        <v>#REF!</v>
      </c>
      <c r="FB30" s="41" t="e">
        <f t="shared" si="25"/>
        <v>#REF!</v>
      </c>
      <c r="FC30" s="41" t="e">
        <f t="shared" si="25"/>
        <v>#REF!</v>
      </c>
      <c r="FD30" s="41" t="e">
        <f t="shared" si="25"/>
        <v>#REF!</v>
      </c>
      <c r="FE30" s="41" t="e">
        <f t="shared" si="25"/>
        <v>#REF!</v>
      </c>
      <c r="FF30" s="41" t="e">
        <f t="shared" si="25"/>
        <v>#REF!</v>
      </c>
      <c r="FG30" s="41" t="e">
        <f t="shared" si="32"/>
        <v>#REF!</v>
      </c>
      <c r="FH30" s="41" t="e">
        <f t="shared" si="32"/>
        <v>#REF!</v>
      </c>
      <c r="FI30" s="41" t="e">
        <f t="shared" si="32"/>
        <v>#REF!</v>
      </c>
      <c r="FJ30" s="41" t="e">
        <f t="shared" si="32"/>
        <v>#REF!</v>
      </c>
      <c r="FK30" s="41" t="e">
        <f t="shared" si="32"/>
        <v>#REF!</v>
      </c>
      <c r="FL30" s="41" t="e">
        <f t="shared" si="32"/>
        <v>#REF!</v>
      </c>
      <c r="FM30" s="41" t="e">
        <f t="shared" si="32"/>
        <v>#REF!</v>
      </c>
      <c r="FN30" s="41" t="e">
        <f t="shared" si="32"/>
        <v>#REF!</v>
      </c>
      <c r="FO30" s="41" t="e">
        <f t="shared" si="32"/>
        <v>#REF!</v>
      </c>
      <c r="FP30" s="41" t="e">
        <f t="shared" si="32"/>
        <v>#REF!</v>
      </c>
      <c r="FQ30" s="41" t="e">
        <f t="shared" si="32"/>
        <v>#REF!</v>
      </c>
      <c r="FR30" s="41" t="e">
        <f t="shared" si="32"/>
        <v>#REF!</v>
      </c>
      <c r="FS30" s="41" t="e">
        <f t="shared" si="32"/>
        <v>#REF!</v>
      </c>
      <c r="FT30" s="41" t="e">
        <f t="shared" si="32"/>
        <v>#REF!</v>
      </c>
      <c r="FU30" s="41" t="e">
        <f t="shared" si="32"/>
        <v>#REF!</v>
      </c>
      <c r="FV30" s="41" t="e">
        <f t="shared" si="32"/>
        <v>#REF!</v>
      </c>
      <c r="FW30" s="41" t="e">
        <f t="shared" si="26"/>
        <v>#REF!</v>
      </c>
      <c r="FX30" s="41" t="e">
        <f t="shared" si="26"/>
        <v>#REF!</v>
      </c>
      <c r="FY30" s="41" t="e">
        <f t="shared" si="26"/>
        <v>#REF!</v>
      </c>
      <c r="FZ30" s="41" t="e">
        <f t="shared" si="26"/>
        <v>#REF!</v>
      </c>
      <c r="GA30" s="41" t="e">
        <f t="shared" si="26"/>
        <v>#REF!</v>
      </c>
      <c r="GB30" s="41" t="e">
        <f t="shared" si="26"/>
        <v>#REF!</v>
      </c>
      <c r="GC30" s="41" t="e">
        <f t="shared" si="26"/>
        <v>#REF!</v>
      </c>
      <c r="GD30" s="41" t="e">
        <f t="shared" si="26"/>
        <v>#REF!</v>
      </c>
      <c r="GE30" s="41" t="e">
        <f t="shared" si="26"/>
        <v>#REF!</v>
      </c>
      <c r="GF30" s="41" t="e">
        <f t="shared" si="26"/>
        <v>#REF!</v>
      </c>
      <c r="GG30" s="41" t="e">
        <f t="shared" si="26"/>
        <v>#REF!</v>
      </c>
      <c r="GH30" s="41" t="e">
        <f t="shared" si="26"/>
        <v>#REF!</v>
      </c>
      <c r="GI30" s="41" t="e">
        <f t="shared" si="26"/>
        <v>#REF!</v>
      </c>
      <c r="GJ30" s="41" t="e">
        <f t="shared" si="26"/>
        <v>#REF!</v>
      </c>
      <c r="GK30" s="41" t="e">
        <f t="shared" si="26"/>
        <v>#REF!</v>
      </c>
      <c r="GL30" s="41" t="e">
        <f t="shared" si="26"/>
        <v>#REF!</v>
      </c>
      <c r="GM30" s="41" t="e">
        <f t="shared" si="33"/>
        <v>#REF!</v>
      </c>
      <c r="GN30" s="41" t="e">
        <f t="shared" si="33"/>
        <v>#REF!</v>
      </c>
      <c r="GO30" s="41" t="e">
        <f t="shared" si="33"/>
        <v>#REF!</v>
      </c>
      <c r="GP30" s="41" t="e">
        <f t="shared" si="33"/>
        <v>#REF!</v>
      </c>
      <c r="GQ30" s="41" t="e">
        <f t="shared" si="33"/>
        <v>#REF!</v>
      </c>
      <c r="GR30" s="41" t="e">
        <f t="shared" si="33"/>
        <v>#REF!</v>
      </c>
      <c r="GS30" s="41" t="e">
        <f t="shared" si="33"/>
        <v>#REF!</v>
      </c>
      <c r="GT30" s="41" t="e">
        <f t="shared" si="33"/>
        <v>#REF!</v>
      </c>
      <c r="GU30" s="41" t="e">
        <f t="shared" si="33"/>
        <v>#REF!</v>
      </c>
      <c r="GV30" s="41" t="e">
        <f t="shared" si="33"/>
        <v>#REF!</v>
      </c>
      <c r="GW30" s="41" t="e">
        <f t="shared" si="33"/>
        <v>#REF!</v>
      </c>
      <c r="GX30" s="41" t="e">
        <f t="shared" si="33"/>
        <v>#REF!</v>
      </c>
      <c r="GY30" s="41" t="e">
        <f t="shared" si="33"/>
        <v>#REF!</v>
      </c>
      <c r="GZ30" s="41" t="e">
        <f t="shared" si="33"/>
        <v>#REF!</v>
      </c>
      <c r="HA30" s="41" t="e">
        <f t="shared" si="33"/>
        <v>#REF!</v>
      </c>
      <c r="HB30" s="41" t="e">
        <f t="shared" si="33"/>
        <v>#REF!</v>
      </c>
      <c r="HC30" s="41" t="e">
        <f t="shared" si="27"/>
        <v>#REF!</v>
      </c>
      <c r="HD30" s="41" t="e">
        <f t="shared" si="27"/>
        <v>#REF!</v>
      </c>
      <c r="HE30" s="41" t="e">
        <f t="shared" si="27"/>
        <v>#REF!</v>
      </c>
      <c r="HF30" s="41" t="e">
        <f t="shared" si="27"/>
        <v>#REF!</v>
      </c>
      <c r="HG30" s="41" t="e">
        <f t="shared" si="27"/>
        <v>#REF!</v>
      </c>
      <c r="HH30" s="41" t="e">
        <f t="shared" si="27"/>
        <v>#REF!</v>
      </c>
      <c r="HI30" s="41" t="e">
        <f t="shared" si="27"/>
        <v>#REF!</v>
      </c>
      <c r="HJ30" s="41" t="e">
        <f t="shared" si="27"/>
        <v>#REF!</v>
      </c>
    </row>
    <row r="31" spans="1:218" ht="14.4" x14ac:dyDescent="0.3">
      <c r="A31" s="42">
        <v>28</v>
      </c>
      <c r="B31" s="43" t="e">
        <f>'CMM1 - AUX CALC'!$AC$67</f>
        <v>#REF!</v>
      </c>
      <c r="AD31" s="41" t="e">
        <f>$B31/(_xlfn.SINGLE(PrazoConcessao)*12-AD$3+1)</f>
        <v>#REF!</v>
      </c>
      <c r="AE31" s="41" t="e">
        <f t="shared" si="28"/>
        <v>#REF!</v>
      </c>
      <c r="AF31" s="41" t="e">
        <f t="shared" si="28"/>
        <v>#REF!</v>
      </c>
      <c r="AG31" s="41" t="e">
        <f t="shared" si="28"/>
        <v>#REF!</v>
      </c>
      <c r="AH31" s="41" t="e">
        <f t="shared" si="28"/>
        <v>#REF!</v>
      </c>
      <c r="AI31" s="41" t="e">
        <f t="shared" si="28"/>
        <v>#REF!</v>
      </c>
      <c r="AJ31" s="41" t="e">
        <f t="shared" si="21"/>
        <v>#REF!</v>
      </c>
      <c r="AK31" s="41" t="e">
        <f t="shared" si="21"/>
        <v>#REF!</v>
      </c>
      <c r="AL31" s="41" t="e">
        <f t="shared" si="21"/>
        <v>#REF!</v>
      </c>
      <c r="AM31" s="41" t="e">
        <f t="shared" si="21"/>
        <v>#REF!</v>
      </c>
      <c r="AN31" s="41" t="e">
        <f t="shared" si="21"/>
        <v>#REF!</v>
      </c>
      <c r="AO31" s="41" t="e">
        <f t="shared" si="21"/>
        <v>#REF!</v>
      </c>
      <c r="AP31" s="41" t="e">
        <f t="shared" si="21"/>
        <v>#REF!</v>
      </c>
      <c r="AQ31" s="41" t="e">
        <f t="shared" si="21"/>
        <v>#REF!</v>
      </c>
      <c r="AR31" s="41" t="e">
        <f t="shared" si="21"/>
        <v>#REF!</v>
      </c>
      <c r="AS31" s="41" t="e">
        <f t="shared" si="21"/>
        <v>#REF!</v>
      </c>
      <c r="AT31" s="41" t="e">
        <f t="shared" si="21"/>
        <v>#REF!</v>
      </c>
      <c r="AU31" s="41" t="e">
        <f t="shared" si="21"/>
        <v>#REF!</v>
      </c>
      <c r="AV31" s="41" t="e">
        <f t="shared" si="21"/>
        <v>#REF!</v>
      </c>
      <c r="AW31" s="41" t="e">
        <f t="shared" si="21"/>
        <v>#REF!</v>
      </c>
      <c r="AX31" s="41" t="e">
        <f t="shared" si="21"/>
        <v>#REF!</v>
      </c>
      <c r="AY31" s="41" t="e">
        <f t="shared" si="29"/>
        <v>#REF!</v>
      </c>
      <c r="AZ31" s="41" t="e">
        <f t="shared" si="29"/>
        <v>#REF!</v>
      </c>
      <c r="BA31" s="41" t="e">
        <f t="shared" si="29"/>
        <v>#REF!</v>
      </c>
      <c r="BB31" s="41" t="e">
        <f t="shared" si="29"/>
        <v>#REF!</v>
      </c>
      <c r="BC31" s="41" t="e">
        <f t="shared" si="29"/>
        <v>#REF!</v>
      </c>
      <c r="BD31" s="41" t="e">
        <f t="shared" si="29"/>
        <v>#REF!</v>
      </c>
      <c r="BE31" s="41" t="e">
        <f t="shared" si="29"/>
        <v>#REF!</v>
      </c>
      <c r="BF31" s="41" t="e">
        <f t="shared" si="29"/>
        <v>#REF!</v>
      </c>
      <c r="BG31" s="41" t="e">
        <f t="shared" si="29"/>
        <v>#REF!</v>
      </c>
      <c r="BH31" s="41" t="e">
        <f t="shared" si="29"/>
        <v>#REF!</v>
      </c>
      <c r="BI31" s="41" t="e">
        <f t="shared" si="29"/>
        <v>#REF!</v>
      </c>
      <c r="BJ31" s="41" t="e">
        <f t="shared" si="29"/>
        <v>#REF!</v>
      </c>
      <c r="BK31" s="41" t="e">
        <f t="shared" si="29"/>
        <v>#REF!</v>
      </c>
      <c r="BL31" s="41" t="e">
        <f t="shared" si="29"/>
        <v>#REF!</v>
      </c>
      <c r="BM31" s="41" t="e">
        <f t="shared" si="29"/>
        <v>#REF!</v>
      </c>
      <c r="BN31" s="41" t="e">
        <f t="shared" si="29"/>
        <v>#REF!</v>
      </c>
      <c r="BO31" s="41" t="e">
        <f t="shared" si="22"/>
        <v>#REF!</v>
      </c>
      <c r="BP31" s="41" t="e">
        <f t="shared" si="22"/>
        <v>#REF!</v>
      </c>
      <c r="BQ31" s="41" t="e">
        <f t="shared" si="22"/>
        <v>#REF!</v>
      </c>
      <c r="BR31" s="41" t="e">
        <f t="shared" si="22"/>
        <v>#REF!</v>
      </c>
      <c r="BS31" s="41" t="e">
        <f t="shared" si="22"/>
        <v>#REF!</v>
      </c>
      <c r="BT31" s="41" t="e">
        <f t="shared" si="22"/>
        <v>#REF!</v>
      </c>
      <c r="BU31" s="41" t="e">
        <f t="shared" si="22"/>
        <v>#REF!</v>
      </c>
      <c r="BV31" s="41" t="e">
        <f t="shared" si="22"/>
        <v>#REF!</v>
      </c>
      <c r="BW31" s="41" t="e">
        <f t="shared" si="22"/>
        <v>#REF!</v>
      </c>
      <c r="BX31" s="41" t="e">
        <f t="shared" si="22"/>
        <v>#REF!</v>
      </c>
      <c r="BY31" s="41" t="e">
        <f t="shared" si="22"/>
        <v>#REF!</v>
      </c>
      <c r="BZ31" s="41" t="e">
        <f t="shared" si="22"/>
        <v>#REF!</v>
      </c>
      <c r="CA31" s="41" t="e">
        <f t="shared" si="22"/>
        <v>#REF!</v>
      </c>
      <c r="CB31" s="41" t="e">
        <f t="shared" si="22"/>
        <v>#REF!</v>
      </c>
      <c r="CC31" s="41" t="e">
        <f t="shared" si="22"/>
        <v>#REF!</v>
      </c>
      <c r="CD31" s="41" t="e">
        <f t="shared" si="22"/>
        <v>#REF!</v>
      </c>
      <c r="CE31" s="41" t="e">
        <f t="shared" si="23"/>
        <v>#REF!</v>
      </c>
      <c r="CF31" s="41" t="e">
        <f t="shared" si="23"/>
        <v>#REF!</v>
      </c>
      <c r="CG31" s="41" t="e">
        <f t="shared" si="23"/>
        <v>#REF!</v>
      </c>
      <c r="CH31" s="41" t="e">
        <f t="shared" si="23"/>
        <v>#REF!</v>
      </c>
      <c r="CI31" s="41" t="e">
        <f t="shared" si="23"/>
        <v>#REF!</v>
      </c>
      <c r="CJ31" s="41" t="e">
        <f t="shared" si="23"/>
        <v>#REF!</v>
      </c>
      <c r="CK31" s="41" t="e">
        <f t="shared" si="23"/>
        <v>#REF!</v>
      </c>
      <c r="CL31" s="41" t="e">
        <f t="shared" si="23"/>
        <v>#REF!</v>
      </c>
      <c r="CM31" s="41" t="e">
        <f t="shared" si="23"/>
        <v>#REF!</v>
      </c>
      <c r="CN31" s="41" t="e">
        <f t="shared" si="23"/>
        <v>#REF!</v>
      </c>
      <c r="CO31" s="41" t="e">
        <f t="shared" si="23"/>
        <v>#REF!</v>
      </c>
      <c r="CP31" s="41" t="e">
        <f t="shared" si="23"/>
        <v>#REF!</v>
      </c>
      <c r="CQ31" s="41" t="e">
        <f t="shared" si="23"/>
        <v>#REF!</v>
      </c>
      <c r="CR31" s="41" t="e">
        <f t="shared" si="23"/>
        <v>#REF!</v>
      </c>
      <c r="CS31" s="41" t="e">
        <f t="shared" si="23"/>
        <v>#REF!</v>
      </c>
      <c r="CT31" s="41" t="e">
        <f t="shared" si="23"/>
        <v>#REF!</v>
      </c>
      <c r="CU31" s="41" t="e">
        <f t="shared" si="30"/>
        <v>#REF!</v>
      </c>
      <c r="CV31" s="41" t="e">
        <f t="shared" si="30"/>
        <v>#REF!</v>
      </c>
      <c r="CW31" s="41" t="e">
        <f t="shared" si="30"/>
        <v>#REF!</v>
      </c>
      <c r="CX31" s="41" t="e">
        <f t="shared" si="30"/>
        <v>#REF!</v>
      </c>
      <c r="CY31" s="41" t="e">
        <f t="shared" si="30"/>
        <v>#REF!</v>
      </c>
      <c r="CZ31" s="41" t="e">
        <f t="shared" si="30"/>
        <v>#REF!</v>
      </c>
      <c r="DA31" s="41" t="e">
        <f t="shared" si="30"/>
        <v>#REF!</v>
      </c>
      <c r="DB31" s="41" t="e">
        <f t="shared" si="30"/>
        <v>#REF!</v>
      </c>
      <c r="DC31" s="41" t="e">
        <f t="shared" si="30"/>
        <v>#REF!</v>
      </c>
      <c r="DD31" s="41" t="e">
        <f t="shared" si="30"/>
        <v>#REF!</v>
      </c>
      <c r="DE31" s="41" t="e">
        <f t="shared" si="30"/>
        <v>#REF!</v>
      </c>
      <c r="DF31" s="41" t="e">
        <f t="shared" si="30"/>
        <v>#REF!</v>
      </c>
      <c r="DG31" s="41" t="e">
        <f t="shared" si="30"/>
        <v>#REF!</v>
      </c>
      <c r="DH31" s="41" t="e">
        <f t="shared" si="30"/>
        <v>#REF!</v>
      </c>
      <c r="DI31" s="41" t="e">
        <f t="shared" si="30"/>
        <v>#REF!</v>
      </c>
      <c r="DJ31" s="41" t="e">
        <f t="shared" si="30"/>
        <v>#REF!</v>
      </c>
      <c r="DK31" s="41" t="e">
        <f t="shared" si="24"/>
        <v>#REF!</v>
      </c>
      <c r="DL31" s="41" t="e">
        <f t="shared" si="24"/>
        <v>#REF!</v>
      </c>
      <c r="DM31" s="41" t="e">
        <f t="shared" si="24"/>
        <v>#REF!</v>
      </c>
      <c r="DN31" s="41" t="e">
        <f t="shared" si="24"/>
        <v>#REF!</v>
      </c>
      <c r="DO31" s="41" t="e">
        <f t="shared" si="24"/>
        <v>#REF!</v>
      </c>
      <c r="DP31" s="41" t="e">
        <f t="shared" si="24"/>
        <v>#REF!</v>
      </c>
      <c r="DQ31" s="41" t="e">
        <f t="shared" si="24"/>
        <v>#REF!</v>
      </c>
      <c r="DR31" s="41" t="e">
        <f t="shared" si="24"/>
        <v>#REF!</v>
      </c>
      <c r="DS31" s="41" t="e">
        <f t="shared" si="24"/>
        <v>#REF!</v>
      </c>
      <c r="DT31" s="41" t="e">
        <f t="shared" si="24"/>
        <v>#REF!</v>
      </c>
      <c r="DU31" s="41" t="e">
        <f t="shared" si="24"/>
        <v>#REF!</v>
      </c>
      <c r="DV31" s="41" t="e">
        <f t="shared" si="24"/>
        <v>#REF!</v>
      </c>
      <c r="DW31" s="41" t="e">
        <f t="shared" si="24"/>
        <v>#REF!</v>
      </c>
      <c r="DX31" s="41" t="e">
        <f t="shared" si="24"/>
        <v>#REF!</v>
      </c>
      <c r="DY31" s="41" t="e">
        <f t="shared" si="24"/>
        <v>#REF!</v>
      </c>
      <c r="DZ31" s="41" t="e">
        <f t="shared" si="24"/>
        <v>#REF!</v>
      </c>
      <c r="EA31" s="41" t="e">
        <f t="shared" si="31"/>
        <v>#REF!</v>
      </c>
      <c r="EB31" s="41" t="e">
        <f t="shared" si="31"/>
        <v>#REF!</v>
      </c>
      <c r="EC31" s="41" t="e">
        <f t="shared" si="31"/>
        <v>#REF!</v>
      </c>
      <c r="ED31" s="41" t="e">
        <f t="shared" si="31"/>
        <v>#REF!</v>
      </c>
      <c r="EE31" s="41" t="e">
        <f t="shared" si="31"/>
        <v>#REF!</v>
      </c>
      <c r="EF31" s="41" t="e">
        <f t="shared" si="31"/>
        <v>#REF!</v>
      </c>
      <c r="EG31" s="41" t="e">
        <f t="shared" si="31"/>
        <v>#REF!</v>
      </c>
      <c r="EH31" s="41" t="e">
        <f t="shared" si="31"/>
        <v>#REF!</v>
      </c>
      <c r="EI31" s="41" t="e">
        <f t="shared" si="31"/>
        <v>#REF!</v>
      </c>
      <c r="EJ31" s="41" t="e">
        <f t="shared" si="31"/>
        <v>#REF!</v>
      </c>
      <c r="EK31" s="41" t="e">
        <f t="shared" si="31"/>
        <v>#REF!</v>
      </c>
      <c r="EL31" s="41" t="e">
        <f t="shared" si="31"/>
        <v>#REF!</v>
      </c>
      <c r="EM31" s="41" t="e">
        <f t="shared" si="31"/>
        <v>#REF!</v>
      </c>
      <c r="EN31" s="41" t="e">
        <f t="shared" si="31"/>
        <v>#REF!</v>
      </c>
      <c r="EO31" s="41" t="e">
        <f t="shared" si="31"/>
        <v>#REF!</v>
      </c>
      <c r="EP31" s="41" t="e">
        <f t="shared" si="31"/>
        <v>#REF!</v>
      </c>
      <c r="EQ31" s="41" t="e">
        <f t="shared" si="25"/>
        <v>#REF!</v>
      </c>
      <c r="ER31" s="41" t="e">
        <f t="shared" si="25"/>
        <v>#REF!</v>
      </c>
      <c r="ES31" s="41" t="e">
        <f t="shared" si="25"/>
        <v>#REF!</v>
      </c>
      <c r="ET31" s="41" t="e">
        <f t="shared" si="25"/>
        <v>#REF!</v>
      </c>
      <c r="EU31" s="41" t="e">
        <f t="shared" si="25"/>
        <v>#REF!</v>
      </c>
      <c r="EV31" s="41" t="e">
        <f t="shared" si="25"/>
        <v>#REF!</v>
      </c>
      <c r="EW31" s="41" t="e">
        <f t="shared" si="25"/>
        <v>#REF!</v>
      </c>
      <c r="EX31" s="41" t="e">
        <f t="shared" si="25"/>
        <v>#REF!</v>
      </c>
      <c r="EY31" s="41" t="e">
        <f t="shared" si="25"/>
        <v>#REF!</v>
      </c>
      <c r="EZ31" s="41" t="e">
        <f t="shared" si="25"/>
        <v>#REF!</v>
      </c>
      <c r="FA31" s="41" t="e">
        <f t="shared" si="25"/>
        <v>#REF!</v>
      </c>
      <c r="FB31" s="41" t="e">
        <f t="shared" si="25"/>
        <v>#REF!</v>
      </c>
      <c r="FC31" s="41" t="e">
        <f t="shared" si="25"/>
        <v>#REF!</v>
      </c>
      <c r="FD31" s="41" t="e">
        <f t="shared" si="25"/>
        <v>#REF!</v>
      </c>
      <c r="FE31" s="41" t="e">
        <f t="shared" si="25"/>
        <v>#REF!</v>
      </c>
      <c r="FF31" s="41" t="e">
        <f t="shared" si="25"/>
        <v>#REF!</v>
      </c>
      <c r="FG31" s="41" t="e">
        <f t="shared" si="32"/>
        <v>#REF!</v>
      </c>
      <c r="FH31" s="41" t="e">
        <f t="shared" si="32"/>
        <v>#REF!</v>
      </c>
      <c r="FI31" s="41" t="e">
        <f t="shared" si="32"/>
        <v>#REF!</v>
      </c>
      <c r="FJ31" s="41" t="e">
        <f t="shared" si="32"/>
        <v>#REF!</v>
      </c>
      <c r="FK31" s="41" t="e">
        <f t="shared" si="32"/>
        <v>#REF!</v>
      </c>
      <c r="FL31" s="41" t="e">
        <f t="shared" si="32"/>
        <v>#REF!</v>
      </c>
      <c r="FM31" s="41" t="e">
        <f t="shared" si="32"/>
        <v>#REF!</v>
      </c>
      <c r="FN31" s="41" t="e">
        <f t="shared" si="32"/>
        <v>#REF!</v>
      </c>
      <c r="FO31" s="41" t="e">
        <f t="shared" si="32"/>
        <v>#REF!</v>
      </c>
      <c r="FP31" s="41" t="e">
        <f t="shared" si="32"/>
        <v>#REF!</v>
      </c>
      <c r="FQ31" s="41" t="e">
        <f t="shared" si="32"/>
        <v>#REF!</v>
      </c>
      <c r="FR31" s="41" t="e">
        <f t="shared" si="32"/>
        <v>#REF!</v>
      </c>
      <c r="FS31" s="41" t="e">
        <f t="shared" si="32"/>
        <v>#REF!</v>
      </c>
      <c r="FT31" s="41" t="e">
        <f t="shared" si="32"/>
        <v>#REF!</v>
      </c>
      <c r="FU31" s="41" t="e">
        <f t="shared" si="32"/>
        <v>#REF!</v>
      </c>
      <c r="FV31" s="41" t="e">
        <f t="shared" si="32"/>
        <v>#REF!</v>
      </c>
      <c r="FW31" s="41" t="e">
        <f t="shared" si="26"/>
        <v>#REF!</v>
      </c>
      <c r="FX31" s="41" t="e">
        <f t="shared" si="26"/>
        <v>#REF!</v>
      </c>
      <c r="FY31" s="41" t="e">
        <f t="shared" si="26"/>
        <v>#REF!</v>
      </c>
      <c r="FZ31" s="41" t="e">
        <f t="shared" si="26"/>
        <v>#REF!</v>
      </c>
      <c r="GA31" s="41" t="e">
        <f t="shared" si="26"/>
        <v>#REF!</v>
      </c>
      <c r="GB31" s="41" t="e">
        <f t="shared" si="26"/>
        <v>#REF!</v>
      </c>
      <c r="GC31" s="41" t="e">
        <f t="shared" si="26"/>
        <v>#REF!</v>
      </c>
      <c r="GD31" s="41" t="e">
        <f t="shared" si="26"/>
        <v>#REF!</v>
      </c>
      <c r="GE31" s="41" t="e">
        <f t="shared" si="26"/>
        <v>#REF!</v>
      </c>
      <c r="GF31" s="41" t="e">
        <f t="shared" si="26"/>
        <v>#REF!</v>
      </c>
      <c r="GG31" s="41" t="e">
        <f t="shared" si="26"/>
        <v>#REF!</v>
      </c>
      <c r="GH31" s="41" t="e">
        <f t="shared" si="26"/>
        <v>#REF!</v>
      </c>
      <c r="GI31" s="41" t="e">
        <f t="shared" si="26"/>
        <v>#REF!</v>
      </c>
      <c r="GJ31" s="41" t="e">
        <f t="shared" si="26"/>
        <v>#REF!</v>
      </c>
      <c r="GK31" s="41" t="e">
        <f t="shared" si="26"/>
        <v>#REF!</v>
      </c>
      <c r="GL31" s="41" t="e">
        <f t="shared" si="26"/>
        <v>#REF!</v>
      </c>
      <c r="GM31" s="41" t="e">
        <f t="shared" si="33"/>
        <v>#REF!</v>
      </c>
      <c r="GN31" s="41" t="e">
        <f t="shared" si="33"/>
        <v>#REF!</v>
      </c>
      <c r="GO31" s="41" t="e">
        <f t="shared" si="33"/>
        <v>#REF!</v>
      </c>
      <c r="GP31" s="41" t="e">
        <f t="shared" si="33"/>
        <v>#REF!</v>
      </c>
      <c r="GQ31" s="41" t="e">
        <f t="shared" si="33"/>
        <v>#REF!</v>
      </c>
      <c r="GR31" s="41" t="e">
        <f t="shared" si="33"/>
        <v>#REF!</v>
      </c>
      <c r="GS31" s="41" t="e">
        <f t="shared" si="33"/>
        <v>#REF!</v>
      </c>
      <c r="GT31" s="41" t="e">
        <f t="shared" si="33"/>
        <v>#REF!</v>
      </c>
      <c r="GU31" s="41" t="e">
        <f t="shared" si="33"/>
        <v>#REF!</v>
      </c>
      <c r="GV31" s="41" t="e">
        <f t="shared" si="33"/>
        <v>#REF!</v>
      </c>
      <c r="GW31" s="41" t="e">
        <f t="shared" si="33"/>
        <v>#REF!</v>
      </c>
      <c r="GX31" s="41" t="e">
        <f t="shared" si="33"/>
        <v>#REF!</v>
      </c>
      <c r="GY31" s="41" t="e">
        <f t="shared" si="33"/>
        <v>#REF!</v>
      </c>
      <c r="GZ31" s="41" t="e">
        <f t="shared" si="33"/>
        <v>#REF!</v>
      </c>
      <c r="HA31" s="41" t="e">
        <f t="shared" si="33"/>
        <v>#REF!</v>
      </c>
      <c r="HB31" s="41" t="e">
        <f t="shared" si="33"/>
        <v>#REF!</v>
      </c>
      <c r="HC31" s="41" t="e">
        <f t="shared" si="27"/>
        <v>#REF!</v>
      </c>
      <c r="HD31" s="41" t="e">
        <f t="shared" si="27"/>
        <v>#REF!</v>
      </c>
      <c r="HE31" s="41" t="e">
        <f t="shared" si="27"/>
        <v>#REF!</v>
      </c>
      <c r="HF31" s="41" t="e">
        <f t="shared" si="27"/>
        <v>#REF!</v>
      </c>
      <c r="HG31" s="41" t="e">
        <f t="shared" si="27"/>
        <v>#REF!</v>
      </c>
      <c r="HH31" s="41" t="e">
        <f t="shared" si="27"/>
        <v>#REF!</v>
      </c>
      <c r="HI31" s="41" t="e">
        <f t="shared" si="27"/>
        <v>#REF!</v>
      </c>
      <c r="HJ31" s="41" t="e">
        <f t="shared" si="27"/>
        <v>#REF!</v>
      </c>
    </row>
    <row r="32" spans="1:218" ht="14.4" x14ac:dyDescent="0.3">
      <c r="A32" s="42">
        <v>29</v>
      </c>
      <c r="B32" s="43" t="e">
        <f>'CMM1 - AUX CALC'!$AD$67</f>
        <v>#REF!</v>
      </c>
      <c r="AE32" s="41" t="e">
        <f>$B32/(_xlfn.SINGLE(PrazoConcessao)*12-AE$3+1)</f>
        <v>#REF!</v>
      </c>
      <c r="AF32" s="41" t="e">
        <f t="shared" si="28"/>
        <v>#REF!</v>
      </c>
      <c r="AG32" s="41" t="e">
        <f t="shared" si="28"/>
        <v>#REF!</v>
      </c>
      <c r="AH32" s="41" t="e">
        <f t="shared" si="28"/>
        <v>#REF!</v>
      </c>
      <c r="AI32" s="41" t="e">
        <f t="shared" si="28"/>
        <v>#REF!</v>
      </c>
      <c r="AJ32" s="41" t="e">
        <f t="shared" si="21"/>
        <v>#REF!</v>
      </c>
      <c r="AK32" s="41" t="e">
        <f t="shared" si="21"/>
        <v>#REF!</v>
      </c>
      <c r="AL32" s="41" t="e">
        <f t="shared" si="21"/>
        <v>#REF!</v>
      </c>
      <c r="AM32" s="41" t="e">
        <f t="shared" si="21"/>
        <v>#REF!</v>
      </c>
      <c r="AN32" s="41" t="e">
        <f t="shared" si="21"/>
        <v>#REF!</v>
      </c>
      <c r="AO32" s="41" t="e">
        <f t="shared" si="21"/>
        <v>#REF!</v>
      </c>
      <c r="AP32" s="41" t="e">
        <f t="shared" si="21"/>
        <v>#REF!</v>
      </c>
      <c r="AQ32" s="41" t="e">
        <f t="shared" si="21"/>
        <v>#REF!</v>
      </c>
      <c r="AR32" s="41" t="e">
        <f t="shared" si="21"/>
        <v>#REF!</v>
      </c>
      <c r="AS32" s="41" t="e">
        <f t="shared" si="21"/>
        <v>#REF!</v>
      </c>
      <c r="AT32" s="41" t="e">
        <f t="shared" si="21"/>
        <v>#REF!</v>
      </c>
      <c r="AU32" s="41" t="e">
        <f t="shared" si="21"/>
        <v>#REF!</v>
      </c>
      <c r="AV32" s="41" t="e">
        <f t="shared" si="21"/>
        <v>#REF!</v>
      </c>
      <c r="AW32" s="41" t="e">
        <f t="shared" si="21"/>
        <v>#REF!</v>
      </c>
      <c r="AX32" s="41" t="e">
        <f t="shared" si="21"/>
        <v>#REF!</v>
      </c>
      <c r="AY32" s="41" t="e">
        <f t="shared" si="29"/>
        <v>#REF!</v>
      </c>
      <c r="AZ32" s="41" t="e">
        <f t="shared" si="29"/>
        <v>#REF!</v>
      </c>
      <c r="BA32" s="41" t="e">
        <f t="shared" si="29"/>
        <v>#REF!</v>
      </c>
      <c r="BB32" s="41" t="e">
        <f t="shared" si="29"/>
        <v>#REF!</v>
      </c>
      <c r="BC32" s="41" t="e">
        <f t="shared" si="29"/>
        <v>#REF!</v>
      </c>
      <c r="BD32" s="41" t="e">
        <f t="shared" si="29"/>
        <v>#REF!</v>
      </c>
      <c r="BE32" s="41" t="e">
        <f t="shared" si="29"/>
        <v>#REF!</v>
      </c>
      <c r="BF32" s="41" t="e">
        <f t="shared" si="29"/>
        <v>#REF!</v>
      </c>
      <c r="BG32" s="41" t="e">
        <f t="shared" si="29"/>
        <v>#REF!</v>
      </c>
      <c r="BH32" s="41" t="e">
        <f t="shared" si="29"/>
        <v>#REF!</v>
      </c>
      <c r="BI32" s="41" t="e">
        <f t="shared" si="29"/>
        <v>#REF!</v>
      </c>
      <c r="BJ32" s="41" t="e">
        <f t="shared" si="29"/>
        <v>#REF!</v>
      </c>
      <c r="BK32" s="41" t="e">
        <f t="shared" si="29"/>
        <v>#REF!</v>
      </c>
      <c r="BL32" s="41" t="e">
        <f t="shared" si="29"/>
        <v>#REF!</v>
      </c>
      <c r="BM32" s="41" t="e">
        <f t="shared" si="29"/>
        <v>#REF!</v>
      </c>
      <c r="BN32" s="41" t="e">
        <f t="shared" si="29"/>
        <v>#REF!</v>
      </c>
      <c r="BO32" s="41" t="e">
        <f t="shared" si="22"/>
        <v>#REF!</v>
      </c>
      <c r="BP32" s="41" t="e">
        <f t="shared" si="22"/>
        <v>#REF!</v>
      </c>
      <c r="BQ32" s="41" t="e">
        <f t="shared" si="22"/>
        <v>#REF!</v>
      </c>
      <c r="BR32" s="41" t="e">
        <f t="shared" si="22"/>
        <v>#REF!</v>
      </c>
      <c r="BS32" s="41" t="e">
        <f t="shared" si="22"/>
        <v>#REF!</v>
      </c>
      <c r="BT32" s="41" t="e">
        <f t="shared" si="22"/>
        <v>#REF!</v>
      </c>
      <c r="BU32" s="41" t="e">
        <f t="shared" si="22"/>
        <v>#REF!</v>
      </c>
      <c r="BV32" s="41" t="e">
        <f t="shared" si="22"/>
        <v>#REF!</v>
      </c>
      <c r="BW32" s="41" t="e">
        <f t="shared" si="22"/>
        <v>#REF!</v>
      </c>
      <c r="BX32" s="41" t="e">
        <f t="shared" si="22"/>
        <v>#REF!</v>
      </c>
      <c r="BY32" s="41" t="e">
        <f t="shared" si="22"/>
        <v>#REF!</v>
      </c>
      <c r="BZ32" s="41" t="e">
        <f t="shared" si="22"/>
        <v>#REF!</v>
      </c>
      <c r="CA32" s="41" t="e">
        <f t="shared" si="22"/>
        <v>#REF!</v>
      </c>
      <c r="CB32" s="41" t="e">
        <f t="shared" si="22"/>
        <v>#REF!</v>
      </c>
      <c r="CC32" s="41" t="e">
        <f t="shared" si="22"/>
        <v>#REF!</v>
      </c>
      <c r="CD32" s="41" t="e">
        <f t="shared" si="22"/>
        <v>#REF!</v>
      </c>
      <c r="CE32" s="41" t="e">
        <f t="shared" si="23"/>
        <v>#REF!</v>
      </c>
      <c r="CF32" s="41" t="e">
        <f t="shared" si="23"/>
        <v>#REF!</v>
      </c>
      <c r="CG32" s="41" t="e">
        <f t="shared" si="23"/>
        <v>#REF!</v>
      </c>
      <c r="CH32" s="41" t="e">
        <f t="shared" si="23"/>
        <v>#REF!</v>
      </c>
      <c r="CI32" s="41" t="e">
        <f t="shared" si="23"/>
        <v>#REF!</v>
      </c>
      <c r="CJ32" s="41" t="e">
        <f t="shared" si="23"/>
        <v>#REF!</v>
      </c>
      <c r="CK32" s="41" t="e">
        <f t="shared" si="23"/>
        <v>#REF!</v>
      </c>
      <c r="CL32" s="41" t="e">
        <f t="shared" si="23"/>
        <v>#REF!</v>
      </c>
      <c r="CM32" s="41" t="e">
        <f t="shared" si="23"/>
        <v>#REF!</v>
      </c>
      <c r="CN32" s="41" t="e">
        <f t="shared" si="23"/>
        <v>#REF!</v>
      </c>
      <c r="CO32" s="41" t="e">
        <f t="shared" si="23"/>
        <v>#REF!</v>
      </c>
      <c r="CP32" s="41" t="e">
        <f t="shared" si="23"/>
        <v>#REF!</v>
      </c>
      <c r="CQ32" s="41" t="e">
        <f t="shared" si="23"/>
        <v>#REF!</v>
      </c>
      <c r="CR32" s="41" t="e">
        <f t="shared" si="23"/>
        <v>#REF!</v>
      </c>
      <c r="CS32" s="41" t="e">
        <f t="shared" si="23"/>
        <v>#REF!</v>
      </c>
      <c r="CT32" s="41" t="e">
        <f t="shared" si="23"/>
        <v>#REF!</v>
      </c>
      <c r="CU32" s="41" t="e">
        <f t="shared" si="30"/>
        <v>#REF!</v>
      </c>
      <c r="CV32" s="41" t="e">
        <f t="shared" si="30"/>
        <v>#REF!</v>
      </c>
      <c r="CW32" s="41" t="e">
        <f t="shared" si="30"/>
        <v>#REF!</v>
      </c>
      <c r="CX32" s="41" t="e">
        <f t="shared" si="30"/>
        <v>#REF!</v>
      </c>
      <c r="CY32" s="41" t="e">
        <f t="shared" si="30"/>
        <v>#REF!</v>
      </c>
      <c r="CZ32" s="41" t="e">
        <f t="shared" si="30"/>
        <v>#REF!</v>
      </c>
      <c r="DA32" s="41" t="e">
        <f t="shared" si="30"/>
        <v>#REF!</v>
      </c>
      <c r="DB32" s="41" t="e">
        <f t="shared" si="30"/>
        <v>#REF!</v>
      </c>
      <c r="DC32" s="41" t="e">
        <f t="shared" si="30"/>
        <v>#REF!</v>
      </c>
      <c r="DD32" s="41" t="e">
        <f t="shared" si="30"/>
        <v>#REF!</v>
      </c>
      <c r="DE32" s="41" t="e">
        <f t="shared" si="30"/>
        <v>#REF!</v>
      </c>
      <c r="DF32" s="41" t="e">
        <f t="shared" si="30"/>
        <v>#REF!</v>
      </c>
      <c r="DG32" s="41" t="e">
        <f t="shared" si="30"/>
        <v>#REF!</v>
      </c>
      <c r="DH32" s="41" t="e">
        <f t="shared" si="30"/>
        <v>#REF!</v>
      </c>
      <c r="DI32" s="41" t="e">
        <f t="shared" si="30"/>
        <v>#REF!</v>
      </c>
      <c r="DJ32" s="41" t="e">
        <f t="shared" si="30"/>
        <v>#REF!</v>
      </c>
      <c r="DK32" s="41" t="e">
        <f t="shared" si="24"/>
        <v>#REF!</v>
      </c>
      <c r="DL32" s="41" t="e">
        <f t="shared" si="24"/>
        <v>#REF!</v>
      </c>
      <c r="DM32" s="41" t="e">
        <f t="shared" si="24"/>
        <v>#REF!</v>
      </c>
      <c r="DN32" s="41" t="e">
        <f t="shared" si="24"/>
        <v>#REF!</v>
      </c>
      <c r="DO32" s="41" t="e">
        <f t="shared" si="24"/>
        <v>#REF!</v>
      </c>
      <c r="DP32" s="41" t="e">
        <f t="shared" si="24"/>
        <v>#REF!</v>
      </c>
      <c r="DQ32" s="41" t="e">
        <f t="shared" si="24"/>
        <v>#REF!</v>
      </c>
      <c r="DR32" s="41" t="e">
        <f t="shared" si="24"/>
        <v>#REF!</v>
      </c>
      <c r="DS32" s="41" t="e">
        <f t="shared" si="24"/>
        <v>#REF!</v>
      </c>
      <c r="DT32" s="41" t="e">
        <f t="shared" si="24"/>
        <v>#REF!</v>
      </c>
      <c r="DU32" s="41" t="e">
        <f t="shared" si="24"/>
        <v>#REF!</v>
      </c>
      <c r="DV32" s="41" t="e">
        <f t="shared" si="24"/>
        <v>#REF!</v>
      </c>
      <c r="DW32" s="41" t="e">
        <f t="shared" si="24"/>
        <v>#REF!</v>
      </c>
      <c r="DX32" s="41" t="e">
        <f t="shared" si="24"/>
        <v>#REF!</v>
      </c>
      <c r="DY32" s="41" t="e">
        <f t="shared" si="24"/>
        <v>#REF!</v>
      </c>
      <c r="DZ32" s="41" t="e">
        <f t="shared" si="24"/>
        <v>#REF!</v>
      </c>
      <c r="EA32" s="41" t="e">
        <f t="shared" si="31"/>
        <v>#REF!</v>
      </c>
      <c r="EB32" s="41" t="e">
        <f t="shared" si="31"/>
        <v>#REF!</v>
      </c>
      <c r="EC32" s="41" t="e">
        <f t="shared" si="31"/>
        <v>#REF!</v>
      </c>
      <c r="ED32" s="41" t="e">
        <f t="shared" si="31"/>
        <v>#REF!</v>
      </c>
      <c r="EE32" s="41" t="e">
        <f t="shared" si="31"/>
        <v>#REF!</v>
      </c>
      <c r="EF32" s="41" t="e">
        <f t="shared" si="31"/>
        <v>#REF!</v>
      </c>
      <c r="EG32" s="41" t="e">
        <f t="shared" si="31"/>
        <v>#REF!</v>
      </c>
      <c r="EH32" s="41" t="e">
        <f t="shared" si="31"/>
        <v>#REF!</v>
      </c>
      <c r="EI32" s="41" t="e">
        <f t="shared" si="31"/>
        <v>#REF!</v>
      </c>
      <c r="EJ32" s="41" t="e">
        <f t="shared" si="31"/>
        <v>#REF!</v>
      </c>
      <c r="EK32" s="41" t="e">
        <f t="shared" si="31"/>
        <v>#REF!</v>
      </c>
      <c r="EL32" s="41" t="e">
        <f t="shared" si="31"/>
        <v>#REF!</v>
      </c>
      <c r="EM32" s="41" t="e">
        <f t="shared" si="31"/>
        <v>#REF!</v>
      </c>
      <c r="EN32" s="41" t="e">
        <f t="shared" si="31"/>
        <v>#REF!</v>
      </c>
      <c r="EO32" s="41" t="e">
        <f t="shared" si="31"/>
        <v>#REF!</v>
      </c>
      <c r="EP32" s="41" t="e">
        <f t="shared" si="31"/>
        <v>#REF!</v>
      </c>
      <c r="EQ32" s="41" t="e">
        <f t="shared" si="25"/>
        <v>#REF!</v>
      </c>
      <c r="ER32" s="41" t="e">
        <f t="shared" si="25"/>
        <v>#REF!</v>
      </c>
      <c r="ES32" s="41" t="e">
        <f t="shared" si="25"/>
        <v>#REF!</v>
      </c>
      <c r="ET32" s="41" t="e">
        <f t="shared" si="25"/>
        <v>#REF!</v>
      </c>
      <c r="EU32" s="41" t="e">
        <f t="shared" si="25"/>
        <v>#REF!</v>
      </c>
      <c r="EV32" s="41" t="e">
        <f t="shared" si="25"/>
        <v>#REF!</v>
      </c>
      <c r="EW32" s="41" t="e">
        <f t="shared" si="25"/>
        <v>#REF!</v>
      </c>
      <c r="EX32" s="41" t="e">
        <f t="shared" si="25"/>
        <v>#REF!</v>
      </c>
      <c r="EY32" s="41" t="e">
        <f t="shared" si="25"/>
        <v>#REF!</v>
      </c>
      <c r="EZ32" s="41" t="e">
        <f t="shared" si="25"/>
        <v>#REF!</v>
      </c>
      <c r="FA32" s="41" t="e">
        <f t="shared" si="25"/>
        <v>#REF!</v>
      </c>
      <c r="FB32" s="41" t="e">
        <f t="shared" si="25"/>
        <v>#REF!</v>
      </c>
      <c r="FC32" s="41" t="e">
        <f t="shared" si="25"/>
        <v>#REF!</v>
      </c>
      <c r="FD32" s="41" t="e">
        <f t="shared" si="25"/>
        <v>#REF!</v>
      </c>
      <c r="FE32" s="41" t="e">
        <f t="shared" si="25"/>
        <v>#REF!</v>
      </c>
      <c r="FF32" s="41" t="e">
        <f t="shared" si="25"/>
        <v>#REF!</v>
      </c>
      <c r="FG32" s="41" t="e">
        <f t="shared" si="32"/>
        <v>#REF!</v>
      </c>
      <c r="FH32" s="41" t="e">
        <f t="shared" si="32"/>
        <v>#REF!</v>
      </c>
      <c r="FI32" s="41" t="e">
        <f t="shared" si="32"/>
        <v>#REF!</v>
      </c>
      <c r="FJ32" s="41" t="e">
        <f t="shared" si="32"/>
        <v>#REF!</v>
      </c>
      <c r="FK32" s="41" t="e">
        <f t="shared" si="32"/>
        <v>#REF!</v>
      </c>
      <c r="FL32" s="41" t="e">
        <f t="shared" si="32"/>
        <v>#REF!</v>
      </c>
      <c r="FM32" s="41" t="e">
        <f t="shared" si="32"/>
        <v>#REF!</v>
      </c>
      <c r="FN32" s="41" t="e">
        <f t="shared" si="32"/>
        <v>#REF!</v>
      </c>
      <c r="FO32" s="41" t="e">
        <f t="shared" si="32"/>
        <v>#REF!</v>
      </c>
      <c r="FP32" s="41" t="e">
        <f t="shared" si="32"/>
        <v>#REF!</v>
      </c>
      <c r="FQ32" s="41" t="e">
        <f t="shared" si="32"/>
        <v>#REF!</v>
      </c>
      <c r="FR32" s="41" t="e">
        <f t="shared" si="32"/>
        <v>#REF!</v>
      </c>
      <c r="FS32" s="41" t="e">
        <f t="shared" si="32"/>
        <v>#REF!</v>
      </c>
      <c r="FT32" s="41" t="e">
        <f t="shared" si="32"/>
        <v>#REF!</v>
      </c>
      <c r="FU32" s="41" t="e">
        <f t="shared" si="32"/>
        <v>#REF!</v>
      </c>
      <c r="FV32" s="41" t="e">
        <f t="shared" si="32"/>
        <v>#REF!</v>
      </c>
      <c r="FW32" s="41" t="e">
        <f t="shared" si="26"/>
        <v>#REF!</v>
      </c>
      <c r="FX32" s="41" t="e">
        <f t="shared" si="26"/>
        <v>#REF!</v>
      </c>
      <c r="FY32" s="41" t="e">
        <f t="shared" si="26"/>
        <v>#REF!</v>
      </c>
      <c r="FZ32" s="41" t="e">
        <f t="shared" si="26"/>
        <v>#REF!</v>
      </c>
      <c r="GA32" s="41" t="e">
        <f t="shared" si="26"/>
        <v>#REF!</v>
      </c>
      <c r="GB32" s="41" t="e">
        <f t="shared" si="26"/>
        <v>#REF!</v>
      </c>
      <c r="GC32" s="41" t="e">
        <f t="shared" si="26"/>
        <v>#REF!</v>
      </c>
      <c r="GD32" s="41" t="e">
        <f t="shared" si="26"/>
        <v>#REF!</v>
      </c>
      <c r="GE32" s="41" t="e">
        <f t="shared" si="26"/>
        <v>#REF!</v>
      </c>
      <c r="GF32" s="41" t="e">
        <f t="shared" si="26"/>
        <v>#REF!</v>
      </c>
      <c r="GG32" s="41" t="e">
        <f t="shared" si="26"/>
        <v>#REF!</v>
      </c>
      <c r="GH32" s="41" t="e">
        <f t="shared" si="26"/>
        <v>#REF!</v>
      </c>
      <c r="GI32" s="41" t="e">
        <f t="shared" si="26"/>
        <v>#REF!</v>
      </c>
      <c r="GJ32" s="41" t="e">
        <f t="shared" si="26"/>
        <v>#REF!</v>
      </c>
      <c r="GK32" s="41" t="e">
        <f t="shared" si="26"/>
        <v>#REF!</v>
      </c>
      <c r="GL32" s="41" t="e">
        <f t="shared" si="26"/>
        <v>#REF!</v>
      </c>
      <c r="GM32" s="41" t="e">
        <f t="shared" si="33"/>
        <v>#REF!</v>
      </c>
      <c r="GN32" s="41" t="e">
        <f t="shared" si="33"/>
        <v>#REF!</v>
      </c>
      <c r="GO32" s="41" t="e">
        <f t="shared" si="33"/>
        <v>#REF!</v>
      </c>
      <c r="GP32" s="41" t="e">
        <f t="shared" si="33"/>
        <v>#REF!</v>
      </c>
      <c r="GQ32" s="41" t="e">
        <f t="shared" si="33"/>
        <v>#REF!</v>
      </c>
      <c r="GR32" s="41" t="e">
        <f t="shared" si="33"/>
        <v>#REF!</v>
      </c>
      <c r="GS32" s="41" t="e">
        <f t="shared" si="33"/>
        <v>#REF!</v>
      </c>
      <c r="GT32" s="41" t="e">
        <f t="shared" si="33"/>
        <v>#REF!</v>
      </c>
      <c r="GU32" s="41" t="e">
        <f t="shared" si="33"/>
        <v>#REF!</v>
      </c>
      <c r="GV32" s="41" t="e">
        <f t="shared" si="33"/>
        <v>#REF!</v>
      </c>
      <c r="GW32" s="41" t="e">
        <f t="shared" si="33"/>
        <v>#REF!</v>
      </c>
      <c r="GX32" s="41" t="e">
        <f t="shared" si="33"/>
        <v>#REF!</v>
      </c>
      <c r="GY32" s="41" t="e">
        <f t="shared" si="33"/>
        <v>#REF!</v>
      </c>
      <c r="GZ32" s="41" t="e">
        <f t="shared" si="33"/>
        <v>#REF!</v>
      </c>
      <c r="HA32" s="41" t="e">
        <f t="shared" si="33"/>
        <v>#REF!</v>
      </c>
      <c r="HB32" s="41" t="e">
        <f t="shared" si="33"/>
        <v>#REF!</v>
      </c>
      <c r="HC32" s="41" t="e">
        <f t="shared" si="27"/>
        <v>#REF!</v>
      </c>
      <c r="HD32" s="41" t="e">
        <f t="shared" si="27"/>
        <v>#REF!</v>
      </c>
      <c r="HE32" s="41" t="e">
        <f t="shared" si="27"/>
        <v>#REF!</v>
      </c>
      <c r="HF32" s="41" t="e">
        <f t="shared" si="27"/>
        <v>#REF!</v>
      </c>
      <c r="HG32" s="41" t="e">
        <f t="shared" si="27"/>
        <v>#REF!</v>
      </c>
      <c r="HH32" s="41" t="e">
        <f t="shared" si="27"/>
        <v>#REF!</v>
      </c>
      <c r="HI32" s="41" t="e">
        <f t="shared" si="27"/>
        <v>#REF!</v>
      </c>
      <c r="HJ32" s="41" t="e">
        <f t="shared" si="27"/>
        <v>#REF!</v>
      </c>
    </row>
    <row r="33" spans="1:218" ht="14.4" x14ac:dyDescent="0.3">
      <c r="A33" s="42">
        <v>30</v>
      </c>
      <c r="B33" s="43" t="e">
        <f>'CMM1 - AUX CALC'!$AE$67</f>
        <v>#REF!</v>
      </c>
      <c r="AF33" s="41" t="e">
        <f>$B33/(_xlfn.SINGLE(PrazoConcessao)*12-AF$3+1)</f>
        <v>#REF!</v>
      </c>
      <c r="AG33" s="41" t="e">
        <f t="shared" si="28"/>
        <v>#REF!</v>
      </c>
      <c r="AH33" s="41" t="e">
        <f t="shared" si="28"/>
        <v>#REF!</v>
      </c>
      <c r="AI33" s="41" t="e">
        <f t="shared" si="28"/>
        <v>#REF!</v>
      </c>
      <c r="AJ33" s="41" t="e">
        <f t="shared" si="21"/>
        <v>#REF!</v>
      </c>
      <c r="AK33" s="41" t="e">
        <f t="shared" si="21"/>
        <v>#REF!</v>
      </c>
      <c r="AL33" s="41" t="e">
        <f t="shared" si="21"/>
        <v>#REF!</v>
      </c>
      <c r="AM33" s="41" t="e">
        <f t="shared" si="21"/>
        <v>#REF!</v>
      </c>
      <c r="AN33" s="41" t="e">
        <f t="shared" si="21"/>
        <v>#REF!</v>
      </c>
      <c r="AO33" s="41" t="e">
        <f t="shared" si="21"/>
        <v>#REF!</v>
      </c>
      <c r="AP33" s="41" t="e">
        <f t="shared" si="21"/>
        <v>#REF!</v>
      </c>
      <c r="AQ33" s="41" t="e">
        <f t="shared" si="21"/>
        <v>#REF!</v>
      </c>
      <c r="AR33" s="41" t="e">
        <f t="shared" si="21"/>
        <v>#REF!</v>
      </c>
      <c r="AS33" s="41" t="e">
        <f t="shared" si="21"/>
        <v>#REF!</v>
      </c>
      <c r="AT33" s="41" t="e">
        <f t="shared" si="21"/>
        <v>#REF!</v>
      </c>
      <c r="AU33" s="41" t="e">
        <f t="shared" si="21"/>
        <v>#REF!</v>
      </c>
      <c r="AV33" s="41" t="e">
        <f t="shared" si="21"/>
        <v>#REF!</v>
      </c>
      <c r="AW33" s="41" t="e">
        <f t="shared" si="21"/>
        <v>#REF!</v>
      </c>
      <c r="AX33" s="41" t="e">
        <f t="shared" si="21"/>
        <v>#REF!</v>
      </c>
      <c r="AY33" s="41" t="e">
        <f t="shared" si="29"/>
        <v>#REF!</v>
      </c>
      <c r="AZ33" s="41" t="e">
        <f t="shared" si="29"/>
        <v>#REF!</v>
      </c>
      <c r="BA33" s="41" t="e">
        <f t="shared" si="29"/>
        <v>#REF!</v>
      </c>
      <c r="BB33" s="41" t="e">
        <f t="shared" si="29"/>
        <v>#REF!</v>
      </c>
      <c r="BC33" s="41" t="e">
        <f t="shared" si="29"/>
        <v>#REF!</v>
      </c>
      <c r="BD33" s="41" t="e">
        <f t="shared" si="29"/>
        <v>#REF!</v>
      </c>
      <c r="BE33" s="41" t="e">
        <f t="shared" si="29"/>
        <v>#REF!</v>
      </c>
      <c r="BF33" s="41" t="e">
        <f t="shared" si="29"/>
        <v>#REF!</v>
      </c>
      <c r="BG33" s="41" t="e">
        <f t="shared" si="29"/>
        <v>#REF!</v>
      </c>
      <c r="BH33" s="41" t="e">
        <f t="shared" si="29"/>
        <v>#REF!</v>
      </c>
      <c r="BI33" s="41" t="e">
        <f t="shared" si="29"/>
        <v>#REF!</v>
      </c>
      <c r="BJ33" s="41" t="e">
        <f t="shared" si="29"/>
        <v>#REF!</v>
      </c>
      <c r="BK33" s="41" t="e">
        <f t="shared" si="29"/>
        <v>#REF!</v>
      </c>
      <c r="BL33" s="41" t="e">
        <f t="shared" si="29"/>
        <v>#REF!</v>
      </c>
      <c r="BM33" s="41" t="e">
        <f t="shared" si="29"/>
        <v>#REF!</v>
      </c>
      <c r="BN33" s="41" t="e">
        <f t="shared" si="29"/>
        <v>#REF!</v>
      </c>
      <c r="BO33" s="41" t="e">
        <f t="shared" si="22"/>
        <v>#REF!</v>
      </c>
      <c r="BP33" s="41" t="e">
        <f t="shared" si="22"/>
        <v>#REF!</v>
      </c>
      <c r="BQ33" s="41" t="e">
        <f t="shared" si="22"/>
        <v>#REF!</v>
      </c>
      <c r="BR33" s="41" t="e">
        <f t="shared" si="22"/>
        <v>#REF!</v>
      </c>
      <c r="BS33" s="41" t="e">
        <f t="shared" si="22"/>
        <v>#REF!</v>
      </c>
      <c r="BT33" s="41" t="e">
        <f t="shared" si="22"/>
        <v>#REF!</v>
      </c>
      <c r="BU33" s="41" t="e">
        <f t="shared" si="22"/>
        <v>#REF!</v>
      </c>
      <c r="BV33" s="41" t="e">
        <f t="shared" si="22"/>
        <v>#REF!</v>
      </c>
      <c r="BW33" s="41" t="e">
        <f t="shared" si="22"/>
        <v>#REF!</v>
      </c>
      <c r="BX33" s="41" t="e">
        <f t="shared" si="22"/>
        <v>#REF!</v>
      </c>
      <c r="BY33" s="41" t="e">
        <f t="shared" si="22"/>
        <v>#REF!</v>
      </c>
      <c r="BZ33" s="41" t="e">
        <f t="shared" si="22"/>
        <v>#REF!</v>
      </c>
      <c r="CA33" s="41" t="e">
        <f t="shared" si="22"/>
        <v>#REF!</v>
      </c>
      <c r="CB33" s="41" t="e">
        <f t="shared" si="22"/>
        <v>#REF!</v>
      </c>
      <c r="CC33" s="41" t="e">
        <f t="shared" si="22"/>
        <v>#REF!</v>
      </c>
      <c r="CD33" s="41" t="e">
        <f t="shared" si="22"/>
        <v>#REF!</v>
      </c>
      <c r="CE33" s="41" t="e">
        <f t="shared" si="23"/>
        <v>#REF!</v>
      </c>
      <c r="CF33" s="41" t="e">
        <f t="shared" si="23"/>
        <v>#REF!</v>
      </c>
      <c r="CG33" s="41" t="e">
        <f t="shared" si="23"/>
        <v>#REF!</v>
      </c>
      <c r="CH33" s="41" t="e">
        <f t="shared" si="23"/>
        <v>#REF!</v>
      </c>
      <c r="CI33" s="41" t="e">
        <f t="shared" si="23"/>
        <v>#REF!</v>
      </c>
      <c r="CJ33" s="41" t="e">
        <f t="shared" si="23"/>
        <v>#REF!</v>
      </c>
      <c r="CK33" s="41" t="e">
        <f t="shared" si="23"/>
        <v>#REF!</v>
      </c>
      <c r="CL33" s="41" t="e">
        <f t="shared" si="23"/>
        <v>#REF!</v>
      </c>
      <c r="CM33" s="41" t="e">
        <f t="shared" si="23"/>
        <v>#REF!</v>
      </c>
      <c r="CN33" s="41" t="e">
        <f t="shared" si="23"/>
        <v>#REF!</v>
      </c>
      <c r="CO33" s="41" t="e">
        <f t="shared" si="23"/>
        <v>#REF!</v>
      </c>
      <c r="CP33" s="41" t="e">
        <f t="shared" si="23"/>
        <v>#REF!</v>
      </c>
      <c r="CQ33" s="41" t="e">
        <f t="shared" si="23"/>
        <v>#REF!</v>
      </c>
      <c r="CR33" s="41" t="e">
        <f t="shared" si="23"/>
        <v>#REF!</v>
      </c>
      <c r="CS33" s="41" t="e">
        <f t="shared" si="23"/>
        <v>#REF!</v>
      </c>
      <c r="CT33" s="41" t="e">
        <f t="shared" si="23"/>
        <v>#REF!</v>
      </c>
      <c r="CU33" s="41" t="e">
        <f t="shared" si="30"/>
        <v>#REF!</v>
      </c>
      <c r="CV33" s="41" t="e">
        <f t="shared" si="30"/>
        <v>#REF!</v>
      </c>
      <c r="CW33" s="41" t="e">
        <f t="shared" si="30"/>
        <v>#REF!</v>
      </c>
      <c r="CX33" s="41" t="e">
        <f t="shared" si="30"/>
        <v>#REF!</v>
      </c>
      <c r="CY33" s="41" t="e">
        <f t="shared" si="30"/>
        <v>#REF!</v>
      </c>
      <c r="CZ33" s="41" t="e">
        <f t="shared" si="30"/>
        <v>#REF!</v>
      </c>
      <c r="DA33" s="41" t="e">
        <f t="shared" si="30"/>
        <v>#REF!</v>
      </c>
      <c r="DB33" s="41" t="e">
        <f t="shared" si="30"/>
        <v>#REF!</v>
      </c>
      <c r="DC33" s="41" t="e">
        <f t="shared" si="30"/>
        <v>#REF!</v>
      </c>
      <c r="DD33" s="41" t="e">
        <f t="shared" si="30"/>
        <v>#REF!</v>
      </c>
      <c r="DE33" s="41" t="e">
        <f t="shared" si="30"/>
        <v>#REF!</v>
      </c>
      <c r="DF33" s="41" t="e">
        <f t="shared" si="30"/>
        <v>#REF!</v>
      </c>
      <c r="DG33" s="41" t="e">
        <f t="shared" si="30"/>
        <v>#REF!</v>
      </c>
      <c r="DH33" s="41" t="e">
        <f t="shared" si="30"/>
        <v>#REF!</v>
      </c>
      <c r="DI33" s="41" t="e">
        <f t="shared" si="30"/>
        <v>#REF!</v>
      </c>
      <c r="DJ33" s="41" t="e">
        <f t="shared" si="30"/>
        <v>#REF!</v>
      </c>
      <c r="DK33" s="41" t="e">
        <f t="shared" si="24"/>
        <v>#REF!</v>
      </c>
      <c r="DL33" s="41" t="e">
        <f t="shared" si="24"/>
        <v>#REF!</v>
      </c>
      <c r="DM33" s="41" t="e">
        <f t="shared" si="24"/>
        <v>#REF!</v>
      </c>
      <c r="DN33" s="41" t="e">
        <f t="shared" si="24"/>
        <v>#REF!</v>
      </c>
      <c r="DO33" s="41" t="e">
        <f t="shared" si="24"/>
        <v>#REF!</v>
      </c>
      <c r="DP33" s="41" t="e">
        <f t="shared" si="24"/>
        <v>#REF!</v>
      </c>
      <c r="DQ33" s="41" t="e">
        <f t="shared" si="24"/>
        <v>#REF!</v>
      </c>
      <c r="DR33" s="41" t="e">
        <f t="shared" si="24"/>
        <v>#REF!</v>
      </c>
      <c r="DS33" s="41" t="e">
        <f t="shared" si="24"/>
        <v>#REF!</v>
      </c>
      <c r="DT33" s="41" t="e">
        <f t="shared" si="24"/>
        <v>#REF!</v>
      </c>
      <c r="DU33" s="41" t="e">
        <f t="shared" si="24"/>
        <v>#REF!</v>
      </c>
      <c r="DV33" s="41" t="e">
        <f t="shared" si="24"/>
        <v>#REF!</v>
      </c>
      <c r="DW33" s="41" t="e">
        <f t="shared" si="24"/>
        <v>#REF!</v>
      </c>
      <c r="DX33" s="41" t="e">
        <f t="shared" si="24"/>
        <v>#REF!</v>
      </c>
      <c r="DY33" s="41" t="e">
        <f t="shared" si="24"/>
        <v>#REF!</v>
      </c>
      <c r="DZ33" s="41" t="e">
        <f t="shared" si="24"/>
        <v>#REF!</v>
      </c>
      <c r="EA33" s="41" t="e">
        <f t="shared" si="31"/>
        <v>#REF!</v>
      </c>
      <c r="EB33" s="41" t="e">
        <f t="shared" si="31"/>
        <v>#REF!</v>
      </c>
      <c r="EC33" s="41" t="e">
        <f t="shared" si="31"/>
        <v>#REF!</v>
      </c>
      <c r="ED33" s="41" t="e">
        <f t="shared" si="31"/>
        <v>#REF!</v>
      </c>
      <c r="EE33" s="41" t="e">
        <f t="shared" si="31"/>
        <v>#REF!</v>
      </c>
      <c r="EF33" s="41" t="e">
        <f t="shared" si="31"/>
        <v>#REF!</v>
      </c>
      <c r="EG33" s="41" t="e">
        <f t="shared" si="31"/>
        <v>#REF!</v>
      </c>
      <c r="EH33" s="41" t="e">
        <f t="shared" si="31"/>
        <v>#REF!</v>
      </c>
      <c r="EI33" s="41" t="e">
        <f t="shared" si="31"/>
        <v>#REF!</v>
      </c>
      <c r="EJ33" s="41" t="e">
        <f t="shared" si="31"/>
        <v>#REF!</v>
      </c>
      <c r="EK33" s="41" t="e">
        <f t="shared" si="31"/>
        <v>#REF!</v>
      </c>
      <c r="EL33" s="41" t="e">
        <f t="shared" si="31"/>
        <v>#REF!</v>
      </c>
      <c r="EM33" s="41" t="e">
        <f t="shared" si="31"/>
        <v>#REF!</v>
      </c>
      <c r="EN33" s="41" t="e">
        <f t="shared" si="31"/>
        <v>#REF!</v>
      </c>
      <c r="EO33" s="41" t="e">
        <f t="shared" si="31"/>
        <v>#REF!</v>
      </c>
      <c r="EP33" s="41" t="e">
        <f t="shared" si="31"/>
        <v>#REF!</v>
      </c>
      <c r="EQ33" s="41" t="e">
        <f t="shared" si="25"/>
        <v>#REF!</v>
      </c>
      <c r="ER33" s="41" t="e">
        <f t="shared" si="25"/>
        <v>#REF!</v>
      </c>
      <c r="ES33" s="41" t="e">
        <f t="shared" si="25"/>
        <v>#REF!</v>
      </c>
      <c r="ET33" s="41" t="e">
        <f t="shared" si="25"/>
        <v>#REF!</v>
      </c>
      <c r="EU33" s="41" t="e">
        <f t="shared" si="25"/>
        <v>#REF!</v>
      </c>
      <c r="EV33" s="41" t="e">
        <f t="shared" si="25"/>
        <v>#REF!</v>
      </c>
      <c r="EW33" s="41" t="e">
        <f t="shared" si="25"/>
        <v>#REF!</v>
      </c>
      <c r="EX33" s="41" t="e">
        <f t="shared" si="25"/>
        <v>#REF!</v>
      </c>
      <c r="EY33" s="41" t="e">
        <f t="shared" si="25"/>
        <v>#REF!</v>
      </c>
      <c r="EZ33" s="41" t="e">
        <f t="shared" si="25"/>
        <v>#REF!</v>
      </c>
      <c r="FA33" s="41" t="e">
        <f t="shared" si="25"/>
        <v>#REF!</v>
      </c>
      <c r="FB33" s="41" t="e">
        <f t="shared" si="25"/>
        <v>#REF!</v>
      </c>
      <c r="FC33" s="41" t="e">
        <f t="shared" si="25"/>
        <v>#REF!</v>
      </c>
      <c r="FD33" s="41" t="e">
        <f t="shared" si="25"/>
        <v>#REF!</v>
      </c>
      <c r="FE33" s="41" t="e">
        <f t="shared" si="25"/>
        <v>#REF!</v>
      </c>
      <c r="FF33" s="41" t="e">
        <f t="shared" si="25"/>
        <v>#REF!</v>
      </c>
      <c r="FG33" s="41" t="e">
        <f t="shared" si="32"/>
        <v>#REF!</v>
      </c>
      <c r="FH33" s="41" t="e">
        <f t="shared" si="32"/>
        <v>#REF!</v>
      </c>
      <c r="FI33" s="41" t="e">
        <f t="shared" si="32"/>
        <v>#REF!</v>
      </c>
      <c r="FJ33" s="41" t="e">
        <f t="shared" si="32"/>
        <v>#REF!</v>
      </c>
      <c r="FK33" s="41" t="e">
        <f t="shared" si="32"/>
        <v>#REF!</v>
      </c>
      <c r="FL33" s="41" t="e">
        <f t="shared" si="32"/>
        <v>#REF!</v>
      </c>
      <c r="FM33" s="41" t="e">
        <f t="shared" si="32"/>
        <v>#REF!</v>
      </c>
      <c r="FN33" s="41" t="e">
        <f t="shared" si="32"/>
        <v>#REF!</v>
      </c>
      <c r="FO33" s="41" t="e">
        <f t="shared" si="32"/>
        <v>#REF!</v>
      </c>
      <c r="FP33" s="41" t="e">
        <f t="shared" si="32"/>
        <v>#REF!</v>
      </c>
      <c r="FQ33" s="41" t="e">
        <f t="shared" si="32"/>
        <v>#REF!</v>
      </c>
      <c r="FR33" s="41" t="e">
        <f t="shared" si="32"/>
        <v>#REF!</v>
      </c>
      <c r="FS33" s="41" t="e">
        <f t="shared" si="32"/>
        <v>#REF!</v>
      </c>
      <c r="FT33" s="41" t="e">
        <f t="shared" si="32"/>
        <v>#REF!</v>
      </c>
      <c r="FU33" s="41" t="e">
        <f t="shared" si="32"/>
        <v>#REF!</v>
      </c>
      <c r="FV33" s="41" t="e">
        <f t="shared" si="32"/>
        <v>#REF!</v>
      </c>
      <c r="FW33" s="41" t="e">
        <f t="shared" si="26"/>
        <v>#REF!</v>
      </c>
      <c r="FX33" s="41" t="e">
        <f t="shared" si="26"/>
        <v>#REF!</v>
      </c>
      <c r="FY33" s="41" t="e">
        <f t="shared" si="26"/>
        <v>#REF!</v>
      </c>
      <c r="FZ33" s="41" t="e">
        <f t="shared" si="26"/>
        <v>#REF!</v>
      </c>
      <c r="GA33" s="41" t="e">
        <f t="shared" si="26"/>
        <v>#REF!</v>
      </c>
      <c r="GB33" s="41" t="e">
        <f t="shared" si="26"/>
        <v>#REF!</v>
      </c>
      <c r="GC33" s="41" t="e">
        <f t="shared" si="26"/>
        <v>#REF!</v>
      </c>
      <c r="GD33" s="41" t="e">
        <f t="shared" si="26"/>
        <v>#REF!</v>
      </c>
      <c r="GE33" s="41" t="e">
        <f t="shared" si="26"/>
        <v>#REF!</v>
      </c>
      <c r="GF33" s="41" t="e">
        <f t="shared" si="26"/>
        <v>#REF!</v>
      </c>
      <c r="GG33" s="41" t="e">
        <f t="shared" si="26"/>
        <v>#REF!</v>
      </c>
      <c r="GH33" s="41" t="e">
        <f t="shared" si="26"/>
        <v>#REF!</v>
      </c>
      <c r="GI33" s="41" t="e">
        <f t="shared" si="26"/>
        <v>#REF!</v>
      </c>
      <c r="GJ33" s="41" t="e">
        <f t="shared" si="26"/>
        <v>#REF!</v>
      </c>
      <c r="GK33" s="41" t="e">
        <f t="shared" si="26"/>
        <v>#REF!</v>
      </c>
      <c r="GL33" s="41" t="e">
        <f t="shared" si="26"/>
        <v>#REF!</v>
      </c>
      <c r="GM33" s="41" t="e">
        <f t="shared" si="33"/>
        <v>#REF!</v>
      </c>
      <c r="GN33" s="41" t="e">
        <f t="shared" si="33"/>
        <v>#REF!</v>
      </c>
      <c r="GO33" s="41" t="e">
        <f t="shared" si="33"/>
        <v>#REF!</v>
      </c>
      <c r="GP33" s="41" t="e">
        <f t="shared" si="33"/>
        <v>#REF!</v>
      </c>
      <c r="GQ33" s="41" t="e">
        <f t="shared" si="33"/>
        <v>#REF!</v>
      </c>
      <c r="GR33" s="41" t="e">
        <f t="shared" si="33"/>
        <v>#REF!</v>
      </c>
      <c r="GS33" s="41" t="e">
        <f t="shared" si="33"/>
        <v>#REF!</v>
      </c>
      <c r="GT33" s="41" t="e">
        <f t="shared" si="33"/>
        <v>#REF!</v>
      </c>
      <c r="GU33" s="41" t="e">
        <f t="shared" si="33"/>
        <v>#REF!</v>
      </c>
      <c r="GV33" s="41" t="e">
        <f t="shared" si="33"/>
        <v>#REF!</v>
      </c>
      <c r="GW33" s="41" t="e">
        <f t="shared" si="33"/>
        <v>#REF!</v>
      </c>
      <c r="GX33" s="41" t="e">
        <f t="shared" si="33"/>
        <v>#REF!</v>
      </c>
      <c r="GY33" s="41" t="e">
        <f t="shared" si="33"/>
        <v>#REF!</v>
      </c>
      <c r="GZ33" s="41" t="e">
        <f t="shared" si="33"/>
        <v>#REF!</v>
      </c>
      <c r="HA33" s="41" t="e">
        <f t="shared" si="33"/>
        <v>#REF!</v>
      </c>
      <c r="HB33" s="41" t="e">
        <f t="shared" si="33"/>
        <v>#REF!</v>
      </c>
      <c r="HC33" s="41" t="e">
        <f t="shared" si="27"/>
        <v>#REF!</v>
      </c>
      <c r="HD33" s="41" t="e">
        <f t="shared" si="27"/>
        <v>#REF!</v>
      </c>
      <c r="HE33" s="41" t="e">
        <f t="shared" si="27"/>
        <v>#REF!</v>
      </c>
      <c r="HF33" s="41" t="e">
        <f t="shared" si="27"/>
        <v>#REF!</v>
      </c>
      <c r="HG33" s="41" t="e">
        <f t="shared" si="27"/>
        <v>#REF!</v>
      </c>
      <c r="HH33" s="41" t="e">
        <f t="shared" si="27"/>
        <v>#REF!</v>
      </c>
      <c r="HI33" s="41" t="e">
        <f t="shared" si="27"/>
        <v>#REF!</v>
      </c>
      <c r="HJ33" s="41" t="e">
        <f t="shared" si="27"/>
        <v>#REF!</v>
      </c>
    </row>
    <row r="34" spans="1:218" ht="14.4" x14ac:dyDescent="0.3">
      <c r="A34" s="42">
        <v>31</v>
      </c>
      <c r="B34" s="43" t="e">
        <f>'CMM1 - AUX CALC'!$AF$67</f>
        <v>#REF!</v>
      </c>
      <c r="AG34" s="41" t="e">
        <f>$B34/(_xlfn.SINGLE(PrazoConcessao)*12-AG$3+1)</f>
        <v>#REF!</v>
      </c>
      <c r="AH34" s="41" t="e">
        <f t="shared" si="28"/>
        <v>#REF!</v>
      </c>
      <c r="AI34" s="41" t="e">
        <f t="shared" si="28"/>
        <v>#REF!</v>
      </c>
      <c r="AJ34" s="41" t="e">
        <f t="shared" si="21"/>
        <v>#REF!</v>
      </c>
      <c r="AK34" s="41" t="e">
        <f t="shared" si="21"/>
        <v>#REF!</v>
      </c>
      <c r="AL34" s="41" t="e">
        <f t="shared" si="21"/>
        <v>#REF!</v>
      </c>
      <c r="AM34" s="41" t="e">
        <f t="shared" si="21"/>
        <v>#REF!</v>
      </c>
      <c r="AN34" s="41" t="e">
        <f t="shared" si="21"/>
        <v>#REF!</v>
      </c>
      <c r="AO34" s="41" t="e">
        <f t="shared" si="21"/>
        <v>#REF!</v>
      </c>
      <c r="AP34" s="41" t="e">
        <f t="shared" si="21"/>
        <v>#REF!</v>
      </c>
      <c r="AQ34" s="41" t="e">
        <f t="shared" si="21"/>
        <v>#REF!</v>
      </c>
      <c r="AR34" s="41" t="e">
        <f t="shared" si="21"/>
        <v>#REF!</v>
      </c>
      <c r="AS34" s="41" t="e">
        <f t="shared" si="21"/>
        <v>#REF!</v>
      </c>
      <c r="AT34" s="41" t="e">
        <f t="shared" si="21"/>
        <v>#REF!</v>
      </c>
      <c r="AU34" s="41" t="e">
        <f t="shared" si="21"/>
        <v>#REF!</v>
      </c>
      <c r="AV34" s="41" t="e">
        <f t="shared" si="21"/>
        <v>#REF!</v>
      </c>
      <c r="AW34" s="41" t="e">
        <f t="shared" si="21"/>
        <v>#REF!</v>
      </c>
      <c r="AX34" s="41" t="e">
        <f t="shared" si="21"/>
        <v>#REF!</v>
      </c>
      <c r="AY34" s="41" t="e">
        <f t="shared" si="29"/>
        <v>#REF!</v>
      </c>
      <c r="AZ34" s="41" t="e">
        <f t="shared" si="29"/>
        <v>#REF!</v>
      </c>
      <c r="BA34" s="41" t="e">
        <f t="shared" si="29"/>
        <v>#REF!</v>
      </c>
      <c r="BB34" s="41" t="e">
        <f t="shared" si="29"/>
        <v>#REF!</v>
      </c>
      <c r="BC34" s="41" t="e">
        <f t="shared" si="29"/>
        <v>#REF!</v>
      </c>
      <c r="BD34" s="41" t="e">
        <f t="shared" si="29"/>
        <v>#REF!</v>
      </c>
      <c r="BE34" s="41" t="e">
        <f t="shared" si="29"/>
        <v>#REF!</v>
      </c>
      <c r="BF34" s="41" t="e">
        <f t="shared" si="29"/>
        <v>#REF!</v>
      </c>
      <c r="BG34" s="41" t="e">
        <f t="shared" si="29"/>
        <v>#REF!</v>
      </c>
      <c r="BH34" s="41" t="e">
        <f t="shared" si="29"/>
        <v>#REF!</v>
      </c>
      <c r="BI34" s="41" t="e">
        <f t="shared" si="29"/>
        <v>#REF!</v>
      </c>
      <c r="BJ34" s="41" t="e">
        <f t="shared" si="29"/>
        <v>#REF!</v>
      </c>
      <c r="BK34" s="41" t="e">
        <f t="shared" si="29"/>
        <v>#REF!</v>
      </c>
      <c r="BL34" s="41" t="e">
        <f t="shared" si="29"/>
        <v>#REF!</v>
      </c>
      <c r="BM34" s="41" t="e">
        <f t="shared" si="29"/>
        <v>#REF!</v>
      </c>
      <c r="BN34" s="41" t="e">
        <f t="shared" si="29"/>
        <v>#REF!</v>
      </c>
      <c r="BO34" s="41" t="e">
        <f t="shared" si="22"/>
        <v>#REF!</v>
      </c>
      <c r="BP34" s="41" t="e">
        <f t="shared" si="22"/>
        <v>#REF!</v>
      </c>
      <c r="BQ34" s="41" t="e">
        <f t="shared" si="22"/>
        <v>#REF!</v>
      </c>
      <c r="BR34" s="41" t="e">
        <f t="shared" si="22"/>
        <v>#REF!</v>
      </c>
      <c r="BS34" s="41" t="e">
        <f t="shared" si="22"/>
        <v>#REF!</v>
      </c>
      <c r="BT34" s="41" t="e">
        <f t="shared" si="22"/>
        <v>#REF!</v>
      </c>
      <c r="BU34" s="41" t="e">
        <f t="shared" si="22"/>
        <v>#REF!</v>
      </c>
      <c r="BV34" s="41" t="e">
        <f t="shared" si="22"/>
        <v>#REF!</v>
      </c>
      <c r="BW34" s="41" t="e">
        <f t="shared" si="22"/>
        <v>#REF!</v>
      </c>
      <c r="BX34" s="41" t="e">
        <f t="shared" si="22"/>
        <v>#REF!</v>
      </c>
      <c r="BY34" s="41" t="e">
        <f t="shared" si="22"/>
        <v>#REF!</v>
      </c>
      <c r="BZ34" s="41" t="e">
        <f t="shared" si="22"/>
        <v>#REF!</v>
      </c>
      <c r="CA34" s="41" t="e">
        <f t="shared" si="22"/>
        <v>#REF!</v>
      </c>
      <c r="CB34" s="41" t="e">
        <f t="shared" si="22"/>
        <v>#REF!</v>
      </c>
      <c r="CC34" s="41" t="e">
        <f t="shared" si="22"/>
        <v>#REF!</v>
      </c>
      <c r="CD34" s="41" t="e">
        <f t="shared" si="22"/>
        <v>#REF!</v>
      </c>
      <c r="CE34" s="41" t="e">
        <f t="shared" si="23"/>
        <v>#REF!</v>
      </c>
      <c r="CF34" s="41" t="e">
        <f t="shared" si="23"/>
        <v>#REF!</v>
      </c>
      <c r="CG34" s="41" t="e">
        <f t="shared" si="23"/>
        <v>#REF!</v>
      </c>
      <c r="CH34" s="41" t="e">
        <f t="shared" si="23"/>
        <v>#REF!</v>
      </c>
      <c r="CI34" s="41" t="e">
        <f t="shared" si="23"/>
        <v>#REF!</v>
      </c>
      <c r="CJ34" s="41" t="e">
        <f t="shared" si="23"/>
        <v>#REF!</v>
      </c>
      <c r="CK34" s="41" t="e">
        <f t="shared" si="23"/>
        <v>#REF!</v>
      </c>
      <c r="CL34" s="41" t="e">
        <f t="shared" si="23"/>
        <v>#REF!</v>
      </c>
      <c r="CM34" s="41" t="e">
        <f t="shared" si="23"/>
        <v>#REF!</v>
      </c>
      <c r="CN34" s="41" t="e">
        <f t="shared" si="23"/>
        <v>#REF!</v>
      </c>
      <c r="CO34" s="41" t="e">
        <f t="shared" si="23"/>
        <v>#REF!</v>
      </c>
      <c r="CP34" s="41" t="e">
        <f t="shared" si="23"/>
        <v>#REF!</v>
      </c>
      <c r="CQ34" s="41" t="e">
        <f t="shared" si="23"/>
        <v>#REF!</v>
      </c>
      <c r="CR34" s="41" t="e">
        <f t="shared" si="23"/>
        <v>#REF!</v>
      </c>
      <c r="CS34" s="41" t="e">
        <f t="shared" si="23"/>
        <v>#REF!</v>
      </c>
      <c r="CT34" s="41" t="e">
        <f t="shared" ref="CT34:DI51" si="34">CS34</f>
        <v>#REF!</v>
      </c>
      <c r="CU34" s="41" t="e">
        <f t="shared" si="30"/>
        <v>#REF!</v>
      </c>
      <c r="CV34" s="41" t="e">
        <f t="shared" si="30"/>
        <v>#REF!</v>
      </c>
      <c r="CW34" s="41" t="e">
        <f t="shared" si="30"/>
        <v>#REF!</v>
      </c>
      <c r="CX34" s="41" t="e">
        <f t="shared" si="30"/>
        <v>#REF!</v>
      </c>
      <c r="CY34" s="41" t="e">
        <f t="shared" si="30"/>
        <v>#REF!</v>
      </c>
      <c r="CZ34" s="41" t="e">
        <f t="shared" si="30"/>
        <v>#REF!</v>
      </c>
      <c r="DA34" s="41" t="e">
        <f t="shared" si="30"/>
        <v>#REF!</v>
      </c>
      <c r="DB34" s="41" t="e">
        <f t="shared" si="30"/>
        <v>#REF!</v>
      </c>
      <c r="DC34" s="41" t="e">
        <f t="shared" si="30"/>
        <v>#REF!</v>
      </c>
      <c r="DD34" s="41" t="e">
        <f t="shared" si="30"/>
        <v>#REF!</v>
      </c>
      <c r="DE34" s="41" t="e">
        <f t="shared" si="30"/>
        <v>#REF!</v>
      </c>
      <c r="DF34" s="41" t="e">
        <f t="shared" si="30"/>
        <v>#REF!</v>
      </c>
      <c r="DG34" s="41" t="e">
        <f t="shared" si="30"/>
        <v>#REF!</v>
      </c>
      <c r="DH34" s="41" t="e">
        <f t="shared" si="30"/>
        <v>#REF!</v>
      </c>
      <c r="DI34" s="41" t="e">
        <f t="shared" si="30"/>
        <v>#REF!</v>
      </c>
      <c r="DJ34" s="41" t="e">
        <f t="shared" si="30"/>
        <v>#REF!</v>
      </c>
      <c r="DK34" s="41" t="e">
        <f t="shared" si="24"/>
        <v>#REF!</v>
      </c>
      <c r="DL34" s="41" t="e">
        <f t="shared" si="24"/>
        <v>#REF!</v>
      </c>
      <c r="DM34" s="41" t="e">
        <f t="shared" si="24"/>
        <v>#REF!</v>
      </c>
      <c r="DN34" s="41" t="e">
        <f t="shared" si="24"/>
        <v>#REF!</v>
      </c>
      <c r="DO34" s="41" t="e">
        <f t="shared" si="24"/>
        <v>#REF!</v>
      </c>
      <c r="DP34" s="41" t="e">
        <f t="shared" si="24"/>
        <v>#REF!</v>
      </c>
      <c r="DQ34" s="41" t="e">
        <f t="shared" si="24"/>
        <v>#REF!</v>
      </c>
      <c r="DR34" s="41" t="e">
        <f t="shared" si="24"/>
        <v>#REF!</v>
      </c>
      <c r="DS34" s="41" t="e">
        <f t="shared" si="24"/>
        <v>#REF!</v>
      </c>
      <c r="DT34" s="41" t="e">
        <f t="shared" si="24"/>
        <v>#REF!</v>
      </c>
      <c r="DU34" s="41" t="e">
        <f t="shared" si="24"/>
        <v>#REF!</v>
      </c>
      <c r="DV34" s="41" t="e">
        <f t="shared" si="24"/>
        <v>#REF!</v>
      </c>
      <c r="DW34" s="41" t="e">
        <f t="shared" si="24"/>
        <v>#REF!</v>
      </c>
      <c r="DX34" s="41" t="e">
        <f t="shared" si="24"/>
        <v>#REF!</v>
      </c>
      <c r="DY34" s="41" t="e">
        <f t="shared" si="24"/>
        <v>#REF!</v>
      </c>
      <c r="DZ34" s="41" t="e">
        <f t="shared" ref="DZ34:EO51" si="35">DY34</f>
        <v>#REF!</v>
      </c>
      <c r="EA34" s="41" t="e">
        <f t="shared" si="31"/>
        <v>#REF!</v>
      </c>
      <c r="EB34" s="41" t="e">
        <f t="shared" si="31"/>
        <v>#REF!</v>
      </c>
      <c r="EC34" s="41" t="e">
        <f t="shared" si="31"/>
        <v>#REF!</v>
      </c>
      <c r="ED34" s="41" t="e">
        <f t="shared" si="31"/>
        <v>#REF!</v>
      </c>
      <c r="EE34" s="41" t="e">
        <f t="shared" si="31"/>
        <v>#REF!</v>
      </c>
      <c r="EF34" s="41" t="e">
        <f t="shared" si="31"/>
        <v>#REF!</v>
      </c>
      <c r="EG34" s="41" t="e">
        <f t="shared" si="31"/>
        <v>#REF!</v>
      </c>
      <c r="EH34" s="41" t="e">
        <f t="shared" si="31"/>
        <v>#REF!</v>
      </c>
      <c r="EI34" s="41" t="e">
        <f t="shared" si="31"/>
        <v>#REF!</v>
      </c>
      <c r="EJ34" s="41" t="e">
        <f t="shared" si="31"/>
        <v>#REF!</v>
      </c>
      <c r="EK34" s="41" t="e">
        <f t="shared" si="31"/>
        <v>#REF!</v>
      </c>
      <c r="EL34" s="41" t="e">
        <f t="shared" si="31"/>
        <v>#REF!</v>
      </c>
      <c r="EM34" s="41" t="e">
        <f t="shared" si="31"/>
        <v>#REF!</v>
      </c>
      <c r="EN34" s="41" t="e">
        <f t="shared" si="31"/>
        <v>#REF!</v>
      </c>
      <c r="EO34" s="41" t="e">
        <f t="shared" si="31"/>
        <v>#REF!</v>
      </c>
      <c r="EP34" s="41" t="e">
        <f t="shared" si="31"/>
        <v>#REF!</v>
      </c>
      <c r="EQ34" s="41" t="e">
        <f t="shared" si="25"/>
        <v>#REF!</v>
      </c>
      <c r="ER34" s="41" t="e">
        <f t="shared" si="25"/>
        <v>#REF!</v>
      </c>
      <c r="ES34" s="41" t="e">
        <f t="shared" si="25"/>
        <v>#REF!</v>
      </c>
      <c r="ET34" s="41" t="e">
        <f t="shared" si="25"/>
        <v>#REF!</v>
      </c>
      <c r="EU34" s="41" t="e">
        <f t="shared" si="25"/>
        <v>#REF!</v>
      </c>
      <c r="EV34" s="41" t="e">
        <f t="shared" si="25"/>
        <v>#REF!</v>
      </c>
      <c r="EW34" s="41" t="e">
        <f t="shared" si="25"/>
        <v>#REF!</v>
      </c>
      <c r="EX34" s="41" t="e">
        <f t="shared" si="25"/>
        <v>#REF!</v>
      </c>
      <c r="EY34" s="41" t="e">
        <f t="shared" si="25"/>
        <v>#REF!</v>
      </c>
      <c r="EZ34" s="41" t="e">
        <f t="shared" si="25"/>
        <v>#REF!</v>
      </c>
      <c r="FA34" s="41" t="e">
        <f t="shared" si="25"/>
        <v>#REF!</v>
      </c>
      <c r="FB34" s="41" t="e">
        <f t="shared" si="25"/>
        <v>#REF!</v>
      </c>
      <c r="FC34" s="41" t="e">
        <f t="shared" si="25"/>
        <v>#REF!</v>
      </c>
      <c r="FD34" s="41" t="e">
        <f t="shared" si="25"/>
        <v>#REF!</v>
      </c>
      <c r="FE34" s="41" t="e">
        <f t="shared" si="25"/>
        <v>#REF!</v>
      </c>
      <c r="FF34" s="41" t="e">
        <f t="shared" ref="FF34:FU51" si="36">FE34</f>
        <v>#REF!</v>
      </c>
      <c r="FG34" s="41" t="e">
        <f t="shared" si="32"/>
        <v>#REF!</v>
      </c>
      <c r="FH34" s="41" t="e">
        <f t="shared" si="32"/>
        <v>#REF!</v>
      </c>
      <c r="FI34" s="41" t="e">
        <f t="shared" si="32"/>
        <v>#REF!</v>
      </c>
      <c r="FJ34" s="41" t="e">
        <f t="shared" si="32"/>
        <v>#REF!</v>
      </c>
      <c r="FK34" s="41" t="e">
        <f t="shared" si="32"/>
        <v>#REF!</v>
      </c>
      <c r="FL34" s="41" t="e">
        <f t="shared" si="32"/>
        <v>#REF!</v>
      </c>
      <c r="FM34" s="41" t="e">
        <f t="shared" si="32"/>
        <v>#REF!</v>
      </c>
      <c r="FN34" s="41" t="e">
        <f t="shared" si="32"/>
        <v>#REF!</v>
      </c>
      <c r="FO34" s="41" t="e">
        <f t="shared" si="32"/>
        <v>#REF!</v>
      </c>
      <c r="FP34" s="41" t="e">
        <f t="shared" si="32"/>
        <v>#REF!</v>
      </c>
      <c r="FQ34" s="41" t="e">
        <f t="shared" si="32"/>
        <v>#REF!</v>
      </c>
      <c r="FR34" s="41" t="e">
        <f t="shared" si="32"/>
        <v>#REF!</v>
      </c>
      <c r="FS34" s="41" t="e">
        <f t="shared" si="32"/>
        <v>#REF!</v>
      </c>
      <c r="FT34" s="41" t="e">
        <f t="shared" si="32"/>
        <v>#REF!</v>
      </c>
      <c r="FU34" s="41" t="e">
        <f t="shared" si="32"/>
        <v>#REF!</v>
      </c>
      <c r="FV34" s="41" t="e">
        <f t="shared" si="32"/>
        <v>#REF!</v>
      </c>
      <c r="FW34" s="41" t="e">
        <f t="shared" si="26"/>
        <v>#REF!</v>
      </c>
      <c r="FX34" s="41" t="e">
        <f t="shared" si="26"/>
        <v>#REF!</v>
      </c>
      <c r="FY34" s="41" t="e">
        <f t="shared" si="26"/>
        <v>#REF!</v>
      </c>
      <c r="FZ34" s="41" t="e">
        <f t="shared" si="26"/>
        <v>#REF!</v>
      </c>
      <c r="GA34" s="41" t="e">
        <f t="shared" si="26"/>
        <v>#REF!</v>
      </c>
      <c r="GB34" s="41" t="e">
        <f t="shared" si="26"/>
        <v>#REF!</v>
      </c>
      <c r="GC34" s="41" t="e">
        <f t="shared" si="26"/>
        <v>#REF!</v>
      </c>
      <c r="GD34" s="41" t="e">
        <f t="shared" si="26"/>
        <v>#REF!</v>
      </c>
      <c r="GE34" s="41" t="e">
        <f t="shared" si="26"/>
        <v>#REF!</v>
      </c>
      <c r="GF34" s="41" t="e">
        <f t="shared" si="26"/>
        <v>#REF!</v>
      </c>
      <c r="GG34" s="41" t="e">
        <f t="shared" si="26"/>
        <v>#REF!</v>
      </c>
      <c r="GH34" s="41" t="e">
        <f t="shared" si="26"/>
        <v>#REF!</v>
      </c>
      <c r="GI34" s="41" t="e">
        <f t="shared" si="26"/>
        <v>#REF!</v>
      </c>
      <c r="GJ34" s="41" t="e">
        <f t="shared" si="26"/>
        <v>#REF!</v>
      </c>
      <c r="GK34" s="41" t="e">
        <f t="shared" si="26"/>
        <v>#REF!</v>
      </c>
      <c r="GL34" s="41" t="e">
        <f t="shared" ref="GL34:HA51" si="37">GK34</f>
        <v>#REF!</v>
      </c>
      <c r="GM34" s="41" t="e">
        <f t="shared" si="33"/>
        <v>#REF!</v>
      </c>
      <c r="GN34" s="41" t="e">
        <f t="shared" si="33"/>
        <v>#REF!</v>
      </c>
      <c r="GO34" s="41" t="e">
        <f t="shared" si="33"/>
        <v>#REF!</v>
      </c>
      <c r="GP34" s="41" t="e">
        <f t="shared" si="33"/>
        <v>#REF!</v>
      </c>
      <c r="GQ34" s="41" t="e">
        <f t="shared" si="33"/>
        <v>#REF!</v>
      </c>
      <c r="GR34" s="41" t="e">
        <f t="shared" si="33"/>
        <v>#REF!</v>
      </c>
      <c r="GS34" s="41" t="e">
        <f t="shared" si="33"/>
        <v>#REF!</v>
      </c>
      <c r="GT34" s="41" t="e">
        <f t="shared" si="33"/>
        <v>#REF!</v>
      </c>
      <c r="GU34" s="41" t="e">
        <f t="shared" si="33"/>
        <v>#REF!</v>
      </c>
      <c r="GV34" s="41" t="e">
        <f t="shared" si="33"/>
        <v>#REF!</v>
      </c>
      <c r="GW34" s="41" t="e">
        <f t="shared" si="33"/>
        <v>#REF!</v>
      </c>
      <c r="GX34" s="41" t="e">
        <f t="shared" si="33"/>
        <v>#REF!</v>
      </c>
      <c r="GY34" s="41" t="e">
        <f t="shared" si="33"/>
        <v>#REF!</v>
      </c>
      <c r="GZ34" s="41" t="e">
        <f t="shared" si="33"/>
        <v>#REF!</v>
      </c>
      <c r="HA34" s="41" t="e">
        <f t="shared" si="33"/>
        <v>#REF!</v>
      </c>
      <c r="HB34" s="41" t="e">
        <f t="shared" si="33"/>
        <v>#REF!</v>
      </c>
      <c r="HC34" s="41" t="e">
        <f t="shared" si="27"/>
        <v>#REF!</v>
      </c>
      <c r="HD34" s="41" t="e">
        <f t="shared" si="27"/>
        <v>#REF!</v>
      </c>
      <c r="HE34" s="41" t="e">
        <f t="shared" si="27"/>
        <v>#REF!</v>
      </c>
      <c r="HF34" s="41" t="e">
        <f t="shared" si="27"/>
        <v>#REF!</v>
      </c>
      <c r="HG34" s="41" t="e">
        <f t="shared" si="27"/>
        <v>#REF!</v>
      </c>
      <c r="HH34" s="41" t="e">
        <f t="shared" si="27"/>
        <v>#REF!</v>
      </c>
      <c r="HI34" s="41" t="e">
        <f t="shared" si="27"/>
        <v>#REF!</v>
      </c>
      <c r="HJ34" s="41" t="e">
        <f t="shared" si="27"/>
        <v>#REF!</v>
      </c>
    </row>
    <row r="35" spans="1:218" ht="14.4" x14ac:dyDescent="0.3">
      <c r="A35" s="42">
        <v>32</v>
      </c>
      <c r="B35" s="43" t="e">
        <f>'CMM1 - AUX CALC'!$AG$67</f>
        <v>#REF!</v>
      </c>
      <c r="AH35" s="41" t="e">
        <f>$B35/(_xlfn.SINGLE(PrazoConcessao)*12-AH$3+1)</f>
        <v>#REF!</v>
      </c>
      <c r="AI35" s="41" t="e">
        <f t="shared" si="28"/>
        <v>#REF!</v>
      </c>
      <c r="AJ35" s="41" t="e">
        <f t="shared" ref="AJ35:AY50" si="38">AI35</f>
        <v>#REF!</v>
      </c>
      <c r="AK35" s="41" t="e">
        <f t="shared" si="38"/>
        <v>#REF!</v>
      </c>
      <c r="AL35" s="41" t="e">
        <f t="shared" si="38"/>
        <v>#REF!</v>
      </c>
      <c r="AM35" s="41" t="e">
        <f t="shared" si="38"/>
        <v>#REF!</v>
      </c>
      <c r="AN35" s="41" t="e">
        <f t="shared" si="38"/>
        <v>#REF!</v>
      </c>
      <c r="AO35" s="41" t="e">
        <f t="shared" si="38"/>
        <v>#REF!</v>
      </c>
      <c r="AP35" s="41" t="e">
        <f t="shared" si="38"/>
        <v>#REF!</v>
      </c>
      <c r="AQ35" s="41" t="e">
        <f t="shared" si="38"/>
        <v>#REF!</v>
      </c>
      <c r="AR35" s="41" t="e">
        <f t="shared" si="38"/>
        <v>#REF!</v>
      </c>
      <c r="AS35" s="41" t="e">
        <f t="shared" si="38"/>
        <v>#REF!</v>
      </c>
      <c r="AT35" s="41" t="e">
        <f t="shared" si="38"/>
        <v>#REF!</v>
      </c>
      <c r="AU35" s="41" t="e">
        <f t="shared" si="38"/>
        <v>#REF!</v>
      </c>
      <c r="AV35" s="41" t="e">
        <f t="shared" si="38"/>
        <v>#REF!</v>
      </c>
      <c r="AW35" s="41" t="e">
        <f t="shared" si="38"/>
        <v>#REF!</v>
      </c>
      <c r="AX35" s="41" t="e">
        <f t="shared" si="38"/>
        <v>#REF!</v>
      </c>
      <c r="AY35" s="41" t="e">
        <f t="shared" si="29"/>
        <v>#REF!</v>
      </c>
      <c r="AZ35" s="41" t="e">
        <f t="shared" si="29"/>
        <v>#REF!</v>
      </c>
      <c r="BA35" s="41" t="e">
        <f t="shared" si="29"/>
        <v>#REF!</v>
      </c>
      <c r="BB35" s="41" t="e">
        <f t="shared" si="29"/>
        <v>#REF!</v>
      </c>
      <c r="BC35" s="41" t="e">
        <f t="shared" si="29"/>
        <v>#REF!</v>
      </c>
      <c r="BD35" s="41" t="e">
        <f t="shared" si="29"/>
        <v>#REF!</v>
      </c>
      <c r="BE35" s="41" t="e">
        <f t="shared" si="29"/>
        <v>#REF!</v>
      </c>
      <c r="BF35" s="41" t="e">
        <f t="shared" si="29"/>
        <v>#REF!</v>
      </c>
      <c r="BG35" s="41" t="e">
        <f t="shared" si="29"/>
        <v>#REF!</v>
      </c>
      <c r="BH35" s="41" t="e">
        <f t="shared" si="29"/>
        <v>#REF!</v>
      </c>
      <c r="BI35" s="41" t="e">
        <f t="shared" si="29"/>
        <v>#REF!</v>
      </c>
      <c r="BJ35" s="41" t="e">
        <f t="shared" si="29"/>
        <v>#REF!</v>
      </c>
      <c r="BK35" s="41" t="e">
        <f t="shared" si="29"/>
        <v>#REF!</v>
      </c>
      <c r="BL35" s="41" t="e">
        <f t="shared" si="29"/>
        <v>#REF!</v>
      </c>
      <c r="BM35" s="41" t="e">
        <f t="shared" si="29"/>
        <v>#REF!</v>
      </c>
      <c r="BN35" s="41" t="e">
        <f t="shared" ref="BN35:CC50" si="39">BM35</f>
        <v>#REF!</v>
      </c>
      <c r="BO35" s="41" t="e">
        <f t="shared" si="39"/>
        <v>#REF!</v>
      </c>
      <c r="BP35" s="41" t="e">
        <f t="shared" si="39"/>
        <v>#REF!</v>
      </c>
      <c r="BQ35" s="41" t="e">
        <f t="shared" si="39"/>
        <v>#REF!</v>
      </c>
      <c r="BR35" s="41" t="e">
        <f t="shared" si="39"/>
        <v>#REF!</v>
      </c>
      <c r="BS35" s="41" t="e">
        <f t="shared" si="39"/>
        <v>#REF!</v>
      </c>
      <c r="BT35" s="41" t="e">
        <f t="shared" si="39"/>
        <v>#REF!</v>
      </c>
      <c r="BU35" s="41" t="e">
        <f t="shared" si="39"/>
        <v>#REF!</v>
      </c>
      <c r="BV35" s="41" t="e">
        <f t="shared" si="39"/>
        <v>#REF!</v>
      </c>
      <c r="BW35" s="41" t="e">
        <f t="shared" si="39"/>
        <v>#REF!</v>
      </c>
      <c r="BX35" s="41" t="e">
        <f t="shared" si="39"/>
        <v>#REF!</v>
      </c>
      <c r="BY35" s="41" t="e">
        <f t="shared" si="39"/>
        <v>#REF!</v>
      </c>
      <c r="BZ35" s="41" t="e">
        <f t="shared" si="39"/>
        <v>#REF!</v>
      </c>
      <c r="CA35" s="41" t="e">
        <f t="shared" si="39"/>
        <v>#REF!</v>
      </c>
      <c r="CB35" s="41" t="e">
        <f t="shared" si="39"/>
        <v>#REF!</v>
      </c>
      <c r="CC35" s="41" t="e">
        <f t="shared" si="39"/>
        <v>#REF!</v>
      </c>
      <c r="CD35" s="41" t="e">
        <f t="shared" ref="CD35:CS50" si="40">CC35</f>
        <v>#REF!</v>
      </c>
      <c r="CE35" s="41" t="e">
        <f t="shared" si="40"/>
        <v>#REF!</v>
      </c>
      <c r="CF35" s="41" t="e">
        <f t="shared" si="40"/>
        <v>#REF!</v>
      </c>
      <c r="CG35" s="41" t="e">
        <f t="shared" si="40"/>
        <v>#REF!</v>
      </c>
      <c r="CH35" s="41" t="e">
        <f t="shared" si="40"/>
        <v>#REF!</v>
      </c>
      <c r="CI35" s="41" t="e">
        <f t="shared" si="40"/>
        <v>#REF!</v>
      </c>
      <c r="CJ35" s="41" t="e">
        <f t="shared" si="40"/>
        <v>#REF!</v>
      </c>
      <c r="CK35" s="41" t="e">
        <f t="shared" si="40"/>
        <v>#REF!</v>
      </c>
      <c r="CL35" s="41" t="e">
        <f t="shared" si="40"/>
        <v>#REF!</v>
      </c>
      <c r="CM35" s="41" t="e">
        <f t="shared" si="40"/>
        <v>#REF!</v>
      </c>
      <c r="CN35" s="41" t="e">
        <f t="shared" si="40"/>
        <v>#REF!</v>
      </c>
      <c r="CO35" s="41" t="e">
        <f t="shared" si="40"/>
        <v>#REF!</v>
      </c>
      <c r="CP35" s="41" t="e">
        <f t="shared" si="40"/>
        <v>#REF!</v>
      </c>
      <c r="CQ35" s="41" t="e">
        <f t="shared" si="40"/>
        <v>#REF!</v>
      </c>
      <c r="CR35" s="41" t="e">
        <f t="shared" si="40"/>
        <v>#REF!</v>
      </c>
      <c r="CS35" s="41" t="e">
        <f t="shared" si="40"/>
        <v>#REF!</v>
      </c>
      <c r="CT35" s="41" t="e">
        <f t="shared" si="34"/>
        <v>#REF!</v>
      </c>
      <c r="CU35" s="41" t="e">
        <f t="shared" si="30"/>
        <v>#REF!</v>
      </c>
      <c r="CV35" s="41" t="e">
        <f t="shared" si="30"/>
        <v>#REF!</v>
      </c>
      <c r="CW35" s="41" t="e">
        <f t="shared" si="30"/>
        <v>#REF!</v>
      </c>
      <c r="CX35" s="41" t="e">
        <f t="shared" si="30"/>
        <v>#REF!</v>
      </c>
      <c r="CY35" s="41" t="e">
        <f t="shared" si="30"/>
        <v>#REF!</v>
      </c>
      <c r="CZ35" s="41" t="e">
        <f t="shared" si="30"/>
        <v>#REF!</v>
      </c>
      <c r="DA35" s="41" t="e">
        <f t="shared" si="30"/>
        <v>#REF!</v>
      </c>
      <c r="DB35" s="41" t="e">
        <f t="shared" si="30"/>
        <v>#REF!</v>
      </c>
      <c r="DC35" s="41" t="e">
        <f t="shared" si="30"/>
        <v>#REF!</v>
      </c>
      <c r="DD35" s="41" t="e">
        <f t="shared" si="30"/>
        <v>#REF!</v>
      </c>
      <c r="DE35" s="41" t="e">
        <f t="shared" si="30"/>
        <v>#REF!</v>
      </c>
      <c r="DF35" s="41" t="e">
        <f t="shared" si="30"/>
        <v>#REF!</v>
      </c>
      <c r="DG35" s="41" t="e">
        <f t="shared" si="30"/>
        <v>#REF!</v>
      </c>
      <c r="DH35" s="41" t="e">
        <f t="shared" si="30"/>
        <v>#REF!</v>
      </c>
      <c r="DI35" s="41" t="e">
        <f t="shared" si="30"/>
        <v>#REF!</v>
      </c>
      <c r="DJ35" s="41" t="e">
        <f t="shared" ref="DJ35:DY50" si="41">DI35</f>
        <v>#REF!</v>
      </c>
      <c r="DK35" s="41" t="e">
        <f t="shared" si="41"/>
        <v>#REF!</v>
      </c>
      <c r="DL35" s="41" t="e">
        <f t="shared" si="41"/>
        <v>#REF!</v>
      </c>
      <c r="DM35" s="41" t="e">
        <f t="shared" si="41"/>
        <v>#REF!</v>
      </c>
      <c r="DN35" s="41" t="e">
        <f t="shared" si="41"/>
        <v>#REF!</v>
      </c>
      <c r="DO35" s="41" t="e">
        <f t="shared" si="41"/>
        <v>#REF!</v>
      </c>
      <c r="DP35" s="41" t="e">
        <f t="shared" si="41"/>
        <v>#REF!</v>
      </c>
      <c r="DQ35" s="41" t="e">
        <f t="shared" si="41"/>
        <v>#REF!</v>
      </c>
      <c r="DR35" s="41" t="e">
        <f t="shared" si="41"/>
        <v>#REF!</v>
      </c>
      <c r="DS35" s="41" t="e">
        <f t="shared" si="41"/>
        <v>#REF!</v>
      </c>
      <c r="DT35" s="41" t="e">
        <f t="shared" si="41"/>
        <v>#REF!</v>
      </c>
      <c r="DU35" s="41" t="e">
        <f t="shared" si="41"/>
        <v>#REF!</v>
      </c>
      <c r="DV35" s="41" t="e">
        <f t="shared" si="41"/>
        <v>#REF!</v>
      </c>
      <c r="DW35" s="41" t="e">
        <f t="shared" si="41"/>
        <v>#REF!</v>
      </c>
      <c r="DX35" s="41" t="e">
        <f t="shared" si="41"/>
        <v>#REF!</v>
      </c>
      <c r="DY35" s="41" t="e">
        <f t="shared" si="41"/>
        <v>#REF!</v>
      </c>
      <c r="DZ35" s="41" t="e">
        <f t="shared" si="35"/>
        <v>#REF!</v>
      </c>
      <c r="EA35" s="41" t="e">
        <f t="shared" si="31"/>
        <v>#REF!</v>
      </c>
      <c r="EB35" s="41" t="e">
        <f t="shared" si="31"/>
        <v>#REF!</v>
      </c>
      <c r="EC35" s="41" t="e">
        <f t="shared" si="31"/>
        <v>#REF!</v>
      </c>
      <c r="ED35" s="41" t="e">
        <f t="shared" si="31"/>
        <v>#REF!</v>
      </c>
      <c r="EE35" s="41" t="e">
        <f t="shared" si="31"/>
        <v>#REF!</v>
      </c>
      <c r="EF35" s="41" t="e">
        <f t="shared" si="31"/>
        <v>#REF!</v>
      </c>
      <c r="EG35" s="41" t="e">
        <f t="shared" si="31"/>
        <v>#REF!</v>
      </c>
      <c r="EH35" s="41" t="e">
        <f t="shared" si="31"/>
        <v>#REF!</v>
      </c>
      <c r="EI35" s="41" t="e">
        <f t="shared" si="31"/>
        <v>#REF!</v>
      </c>
      <c r="EJ35" s="41" t="e">
        <f t="shared" si="31"/>
        <v>#REF!</v>
      </c>
      <c r="EK35" s="41" t="e">
        <f t="shared" si="31"/>
        <v>#REF!</v>
      </c>
      <c r="EL35" s="41" t="e">
        <f t="shared" si="31"/>
        <v>#REF!</v>
      </c>
      <c r="EM35" s="41" t="e">
        <f t="shared" si="31"/>
        <v>#REF!</v>
      </c>
      <c r="EN35" s="41" t="e">
        <f t="shared" si="31"/>
        <v>#REF!</v>
      </c>
      <c r="EO35" s="41" t="e">
        <f t="shared" si="31"/>
        <v>#REF!</v>
      </c>
      <c r="EP35" s="41" t="e">
        <f t="shared" ref="EP35:FE50" si="42">EO35</f>
        <v>#REF!</v>
      </c>
      <c r="EQ35" s="41" t="e">
        <f t="shared" si="42"/>
        <v>#REF!</v>
      </c>
      <c r="ER35" s="41" t="e">
        <f t="shared" si="42"/>
        <v>#REF!</v>
      </c>
      <c r="ES35" s="41" t="e">
        <f t="shared" si="42"/>
        <v>#REF!</v>
      </c>
      <c r="ET35" s="41" t="e">
        <f t="shared" si="42"/>
        <v>#REF!</v>
      </c>
      <c r="EU35" s="41" t="e">
        <f t="shared" si="42"/>
        <v>#REF!</v>
      </c>
      <c r="EV35" s="41" t="e">
        <f t="shared" si="42"/>
        <v>#REF!</v>
      </c>
      <c r="EW35" s="41" t="e">
        <f t="shared" si="42"/>
        <v>#REF!</v>
      </c>
      <c r="EX35" s="41" t="e">
        <f t="shared" si="42"/>
        <v>#REF!</v>
      </c>
      <c r="EY35" s="41" t="e">
        <f t="shared" si="42"/>
        <v>#REF!</v>
      </c>
      <c r="EZ35" s="41" t="e">
        <f t="shared" si="42"/>
        <v>#REF!</v>
      </c>
      <c r="FA35" s="41" t="e">
        <f t="shared" si="42"/>
        <v>#REF!</v>
      </c>
      <c r="FB35" s="41" t="e">
        <f t="shared" si="42"/>
        <v>#REF!</v>
      </c>
      <c r="FC35" s="41" t="e">
        <f t="shared" si="42"/>
        <v>#REF!</v>
      </c>
      <c r="FD35" s="41" t="e">
        <f t="shared" si="42"/>
        <v>#REF!</v>
      </c>
      <c r="FE35" s="41" t="e">
        <f t="shared" si="42"/>
        <v>#REF!</v>
      </c>
      <c r="FF35" s="41" t="e">
        <f t="shared" si="36"/>
        <v>#REF!</v>
      </c>
      <c r="FG35" s="41" t="e">
        <f t="shared" si="32"/>
        <v>#REF!</v>
      </c>
      <c r="FH35" s="41" t="e">
        <f t="shared" si="32"/>
        <v>#REF!</v>
      </c>
      <c r="FI35" s="41" t="e">
        <f t="shared" si="32"/>
        <v>#REF!</v>
      </c>
      <c r="FJ35" s="41" t="e">
        <f t="shared" si="32"/>
        <v>#REF!</v>
      </c>
      <c r="FK35" s="41" t="e">
        <f t="shared" si="32"/>
        <v>#REF!</v>
      </c>
      <c r="FL35" s="41" t="e">
        <f t="shared" si="32"/>
        <v>#REF!</v>
      </c>
      <c r="FM35" s="41" t="e">
        <f t="shared" si="32"/>
        <v>#REF!</v>
      </c>
      <c r="FN35" s="41" t="e">
        <f t="shared" si="32"/>
        <v>#REF!</v>
      </c>
      <c r="FO35" s="41" t="e">
        <f t="shared" si="32"/>
        <v>#REF!</v>
      </c>
      <c r="FP35" s="41" t="e">
        <f t="shared" si="32"/>
        <v>#REF!</v>
      </c>
      <c r="FQ35" s="41" t="e">
        <f t="shared" si="32"/>
        <v>#REF!</v>
      </c>
      <c r="FR35" s="41" t="e">
        <f t="shared" si="32"/>
        <v>#REF!</v>
      </c>
      <c r="FS35" s="41" t="e">
        <f t="shared" si="32"/>
        <v>#REF!</v>
      </c>
      <c r="FT35" s="41" t="e">
        <f t="shared" si="32"/>
        <v>#REF!</v>
      </c>
      <c r="FU35" s="41" t="e">
        <f t="shared" si="32"/>
        <v>#REF!</v>
      </c>
      <c r="FV35" s="41" t="e">
        <f t="shared" ref="FV35:GK50" si="43">FU35</f>
        <v>#REF!</v>
      </c>
      <c r="FW35" s="41" t="e">
        <f t="shared" si="43"/>
        <v>#REF!</v>
      </c>
      <c r="FX35" s="41" t="e">
        <f t="shared" si="43"/>
        <v>#REF!</v>
      </c>
      <c r="FY35" s="41" t="e">
        <f t="shared" si="43"/>
        <v>#REF!</v>
      </c>
      <c r="FZ35" s="41" t="e">
        <f t="shared" si="43"/>
        <v>#REF!</v>
      </c>
      <c r="GA35" s="41" t="e">
        <f t="shared" si="43"/>
        <v>#REF!</v>
      </c>
      <c r="GB35" s="41" t="e">
        <f t="shared" si="43"/>
        <v>#REF!</v>
      </c>
      <c r="GC35" s="41" t="e">
        <f t="shared" si="43"/>
        <v>#REF!</v>
      </c>
      <c r="GD35" s="41" t="e">
        <f t="shared" si="43"/>
        <v>#REF!</v>
      </c>
      <c r="GE35" s="41" t="e">
        <f t="shared" si="43"/>
        <v>#REF!</v>
      </c>
      <c r="GF35" s="41" t="e">
        <f t="shared" si="43"/>
        <v>#REF!</v>
      </c>
      <c r="GG35" s="41" t="e">
        <f t="shared" si="43"/>
        <v>#REF!</v>
      </c>
      <c r="GH35" s="41" t="e">
        <f t="shared" si="43"/>
        <v>#REF!</v>
      </c>
      <c r="GI35" s="41" t="e">
        <f t="shared" si="43"/>
        <v>#REF!</v>
      </c>
      <c r="GJ35" s="41" t="e">
        <f t="shared" si="43"/>
        <v>#REF!</v>
      </c>
      <c r="GK35" s="41" t="e">
        <f t="shared" si="43"/>
        <v>#REF!</v>
      </c>
      <c r="GL35" s="41" t="e">
        <f t="shared" si="37"/>
        <v>#REF!</v>
      </c>
      <c r="GM35" s="41" t="e">
        <f t="shared" si="33"/>
        <v>#REF!</v>
      </c>
      <c r="GN35" s="41" t="e">
        <f t="shared" si="33"/>
        <v>#REF!</v>
      </c>
      <c r="GO35" s="41" t="e">
        <f t="shared" si="33"/>
        <v>#REF!</v>
      </c>
      <c r="GP35" s="41" t="e">
        <f t="shared" si="33"/>
        <v>#REF!</v>
      </c>
      <c r="GQ35" s="41" t="e">
        <f t="shared" si="33"/>
        <v>#REF!</v>
      </c>
      <c r="GR35" s="41" t="e">
        <f t="shared" si="33"/>
        <v>#REF!</v>
      </c>
      <c r="GS35" s="41" t="e">
        <f t="shared" si="33"/>
        <v>#REF!</v>
      </c>
      <c r="GT35" s="41" t="e">
        <f t="shared" si="33"/>
        <v>#REF!</v>
      </c>
      <c r="GU35" s="41" t="e">
        <f t="shared" si="33"/>
        <v>#REF!</v>
      </c>
      <c r="GV35" s="41" t="e">
        <f t="shared" si="33"/>
        <v>#REF!</v>
      </c>
      <c r="GW35" s="41" t="e">
        <f t="shared" si="33"/>
        <v>#REF!</v>
      </c>
      <c r="GX35" s="41" t="e">
        <f t="shared" si="33"/>
        <v>#REF!</v>
      </c>
      <c r="GY35" s="41" t="e">
        <f t="shared" si="33"/>
        <v>#REF!</v>
      </c>
      <c r="GZ35" s="41" t="e">
        <f t="shared" si="33"/>
        <v>#REF!</v>
      </c>
      <c r="HA35" s="41" t="e">
        <f t="shared" si="33"/>
        <v>#REF!</v>
      </c>
      <c r="HB35" s="41" t="e">
        <f t="shared" ref="HB35:HJ63" si="44">HA35</f>
        <v>#REF!</v>
      </c>
      <c r="HC35" s="41" t="e">
        <f t="shared" si="44"/>
        <v>#REF!</v>
      </c>
      <c r="HD35" s="41" t="e">
        <f t="shared" si="44"/>
        <v>#REF!</v>
      </c>
      <c r="HE35" s="41" t="e">
        <f t="shared" si="44"/>
        <v>#REF!</v>
      </c>
      <c r="HF35" s="41" t="e">
        <f t="shared" si="44"/>
        <v>#REF!</v>
      </c>
      <c r="HG35" s="41" t="e">
        <f t="shared" si="44"/>
        <v>#REF!</v>
      </c>
      <c r="HH35" s="41" t="e">
        <f t="shared" si="44"/>
        <v>#REF!</v>
      </c>
      <c r="HI35" s="41" t="e">
        <f t="shared" si="44"/>
        <v>#REF!</v>
      </c>
      <c r="HJ35" s="41" t="e">
        <f t="shared" si="44"/>
        <v>#REF!</v>
      </c>
    </row>
    <row r="36" spans="1:218" ht="14.4" x14ac:dyDescent="0.3">
      <c r="A36" s="42">
        <v>33</v>
      </c>
      <c r="B36" s="43" t="e">
        <f>'CMM1 - AUX CALC'!$AH$67</f>
        <v>#REF!</v>
      </c>
      <c r="AI36" s="41" t="e">
        <f>$B36/(_xlfn.SINGLE(PrazoConcessao)*12-AI$3+1)</f>
        <v>#REF!</v>
      </c>
      <c r="AJ36" s="41" t="e">
        <f t="shared" si="38"/>
        <v>#REF!</v>
      </c>
      <c r="AK36" s="41" t="e">
        <f t="shared" si="38"/>
        <v>#REF!</v>
      </c>
      <c r="AL36" s="41" t="e">
        <f t="shared" si="38"/>
        <v>#REF!</v>
      </c>
      <c r="AM36" s="41" t="e">
        <f t="shared" si="38"/>
        <v>#REF!</v>
      </c>
      <c r="AN36" s="41" t="e">
        <f t="shared" si="38"/>
        <v>#REF!</v>
      </c>
      <c r="AO36" s="41" t="e">
        <f t="shared" si="38"/>
        <v>#REF!</v>
      </c>
      <c r="AP36" s="41" t="e">
        <f t="shared" si="38"/>
        <v>#REF!</v>
      </c>
      <c r="AQ36" s="41" t="e">
        <f t="shared" si="38"/>
        <v>#REF!</v>
      </c>
      <c r="AR36" s="41" t="e">
        <f t="shared" si="38"/>
        <v>#REF!</v>
      </c>
      <c r="AS36" s="41" t="e">
        <f t="shared" si="38"/>
        <v>#REF!</v>
      </c>
      <c r="AT36" s="41" t="e">
        <f t="shared" si="38"/>
        <v>#REF!</v>
      </c>
      <c r="AU36" s="41" t="e">
        <f t="shared" si="38"/>
        <v>#REF!</v>
      </c>
      <c r="AV36" s="41" t="e">
        <f t="shared" si="38"/>
        <v>#REF!</v>
      </c>
      <c r="AW36" s="41" t="e">
        <f t="shared" si="38"/>
        <v>#REF!</v>
      </c>
      <c r="AX36" s="41" t="e">
        <f t="shared" si="38"/>
        <v>#REF!</v>
      </c>
      <c r="AY36" s="41" t="e">
        <f t="shared" si="38"/>
        <v>#REF!</v>
      </c>
      <c r="AZ36" s="41" t="e">
        <f t="shared" ref="AZ36:BO53" si="45">AY36</f>
        <v>#REF!</v>
      </c>
      <c r="BA36" s="41" t="e">
        <f t="shared" si="45"/>
        <v>#REF!</v>
      </c>
      <c r="BB36" s="41" t="e">
        <f t="shared" si="45"/>
        <v>#REF!</v>
      </c>
      <c r="BC36" s="41" t="e">
        <f t="shared" si="45"/>
        <v>#REF!</v>
      </c>
      <c r="BD36" s="41" t="e">
        <f t="shared" si="45"/>
        <v>#REF!</v>
      </c>
      <c r="BE36" s="41" t="e">
        <f t="shared" si="45"/>
        <v>#REF!</v>
      </c>
      <c r="BF36" s="41" t="e">
        <f t="shared" si="45"/>
        <v>#REF!</v>
      </c>
      <c r="BG36" s="41" t="e">
        <f t="shared" si="45"/>
        <v>#REF!</v>
      </c>
      <c r="BH36" s="41" t="e">
        <f t="shared" si="45"/>
        <v>#REF!</v>
      </c>
      <c r="BI36" s="41" t="e">
        <f t="shared" si="45"/>
        <v>#REF!</v>
      </c>
      <c r="BJ36" s="41" t="e">
        <f t="shared" si="45"/>
        <v>#REF!</v>
      </c>
      <c r="BK36" s="41" t="e">
        <f t="shared" si="45"/>
        <v>#REF!</v>
      </c>
      <c r="BL36" s="41" t="e">
        <f t="shared" si="45"/>
        <v>#REF!</v>
      </c>
      <c r="BM36" s="41" t="e">
        <f t="shared" si="45"/>
        <v>#REF!</v>
      </c>
      <c r="BN36" s="41" t="e">
        <f t="shared" si="39"/>
        <v>#REF!</v>
      </c>
      <c r="BO36" s="41" t="e">
        <f t="shared" si="39"/>
        <v>#REF!</v>
      </c>
      <c r="BP36" s="41" t="e">
        <f t="shared" si="39"/>
        <v>#REF!</v>
      </c>
      <c r="BQ36" s="41" t="e">
        <f t="shared" si="39"/>
        <v>#REF!</v>
      </c>
      <c r="BR36" s="41" t="e">
        <f t="shared" si="39"/>
        <v>#REF!</v>
      </c>
      <c r="BS36" s="41" t="e">
        <f t="shared" si="39"/>
        <v>#REF!</v>
      </c>
      <c r="BT36" s="41" t="e">
        <f t="shared" si="39"/>
        <v>#REF!</v>
      </c>
      <c r="BU36" s="41" t="e">
        <f t="shared" si="39"/>
        <v>#REF!</v>
      </c>
      <c r="BV36" s="41" t="e">
        <f t="shared" si="39"/>
        <v>#REF!</v>
      </c>
      <c r="BW36" s="41" t="e">
        <f t="shared" si="39"/>
        <v>#REF!</v>
      </c>
      <c r="BX36" s="41" t="e">
        <f t="shared" si="39"/>
        <v>#REF!</v>
      </c>
      <c r="BY36" s="41" t="e">
        <f t="shared" si="39"/>
        <v>#REF!</v>
      </c>
      <c r="BZ36" s="41" t="e">
        <f t="shared" si="39"/>
        <v>#REF!</v>
      </c>
      <c r="CA36" s="41" t="e">
        <f t="shared" si="39"/>
        <v>#REF!</v>
      </c>
      <c r="CB36" s="41" t="e">
        <f t="shared" si="39"/>
        <v>#REF!</v>
      </c>
      <c r="CC36" s="41" t="e">
        <f t="shared" si="39"/>
        <v>#REF!</v>
      </c>
      <c r="CD36" s="41" t="e">
        <f t="shared" si="40"/>
        <v>#REF!</v>
      </c>
      <c r="CE36" s="41" t="e">
        <f t="shared" si="40"/>
        <v>#REF!</v>
      </c>
      <c r="CF36" s="41" t="e">
        <f t="shared" si="40"/>
        <v>#REF!</v>
      </c>
      <c r="CG36" s="41" t="e">
        <f t="shared" si="40"/>
        <v>#REF!</v>
      </c>
      <c r="CH36" s="41" t="e">
        <f t="shared" si="40"/>
        <v>#REF!</v>
      </c>
      <c r="CI36" s="41" t="e">
        <f t="shared" si="40"/>
        <v>#REF!</v>
      </c>
      <c r="CJ36" s="41" t="e">
        <f t="shared" si="40"/>
        <v>#REF!</v>
      </c>
      <c r="CK36" s="41" t="e">
        <f t="shared" si="40"/>
        <v>#REF!</v>
      </c>
      <c r="CL36" s="41" t="e">
        <f t="shared" si="40"/>
        <v>#REF!</v>
      </c>
      <c r="CM36" s="41" t="e">
        <f t="shared" si="40"/>
        <v>#REF!</v>
      </c>
      <c r="CN36" s="41" t="e">
        <f t="shared" si="40"/>
        <v>#REF!</v>
      </c>
      <c r="CO36" s="41" t="e">
        <f t="shared" si="40"/>
        <v>#REF!</v>
      </c>
      <c r="CP36" s="41" t="e">
        <f t="shared" si="40"/>
        <v>#REF!</v>
      </c>
      <c r="CQ36" s="41" t="e">
        <f t="shared" si="40"/>
        <v>#REF!</v>
      </c>
      <c r="CR36" s="41" t="e">
        <f t="shared" si="40"/>
        <v>#REF!</v>
      </c>
      <c r="CS36" s="41" t="e">
        <f t="shared" si="40"/>
        <v>#REF!</v>
      </c>
      <c r="CT36" s="41" t="e">
        <f t="shared" si="34"/>
        <v>#REF!</v>
      </c>
      <c r="CU36" s="41" t="e">
        <f t="shared" si="34"/>
        <v>#REF!</v>
      </c>
      <c r="CV36" s="41" t="e">
        <f t="shared" si="34"/>
        <v>#REF!</v>
      </c>
      <c r="CW36" s="41" t="e">
        <f t="shared" si="34"/>
        <v>#REF!</v>
      </c>
      <c r="CX36" s="41" t="e">
        <f t="shared" si="34"/>
        <v>#REF!</v>
      </c>
      <c r="CY36" s="41" t="e">
        <f t="shared" si="34"/>
        <v>#REF!</v>
      </c>
      <c r="CZ36" s="41" t="e">
        <f t="shared" si="34"/>
        <v>#REF!</v>
      </c>
      <c r="DA36" s="41" t="e">
        <f t="shared" si="34"/>
        <v>#REF!</v>
      </c>
      <c r="DB36" s="41" t="e">
        <f t="shared" si="34"/>
        <v>#REF!</v>
      </c>
      <c r="DC36" s="41" t="e">
        <f t="shared" si="34"/>
        <v>#REF!</v>
      </c>
      <c r="DD36" s="41" t="e">
        <f t="shared" si="34"/>
        <v>#REF!</v>
      </c>
      <c r="DE36" s="41" t="e">
        <f t="shared" si="34"/>
        <v>#REF!</v>
      </c>
      <c r="DF36" s="41" t="e">
        <f t="shared" si="34"/>
        <v>#REF!</v>
      </c>
      <c r="DG36" s="41" t="e">
        <f t="shared" si="34"/>
        <v>#REF!</v>
      </c>
      <c r="DH36" s="41" t="e">
        <f t="shared" si="34"/>
        <v>#REF!</v>
      </c>
      <c r="DI36" s="41" t="e">
        <f t="shared" si="34"/>
        <v>#REF!</v>
      </c>
      <c r="DJ36" s="41" t="e">
        <f t="shared" si="41"/>
        <v>#REF!</v>
      </c>
      <c r="DK36" s="41" t="e">
        <f t="shared" si="41"/>
        <v>#REF!</v>
      </c>
      <c r="DL36" s="41" t="e">
        <f t="shared" si="41"/>
        <v>#REF!</v>
      </c>
      <c r="DM36" s="41" t="e">
        <f t="shared" si="41"/>
        <v>#REF!</v>
      </c>
      <c r="DN36" s="41" t="e">
        <f t="shared" si="41"/>
        <v>#REF!</v>
      </c>
      <c r="DO36" s="41" t="e">
        <f t="shared" si="41"/>
        <v>#REF!</v>
      </c>
      <c r="DP36" s="41" t="e">
        <f t="shared" si="41"/>
        <v>#REF!</v>
      </c>
      <c r="DQ36" s="41" t="e">
        <f t="shared" si="41"/>
        <v>#REF!</v>
      </c>
      <c r="DR36" s="41" t="e">
        <f t="shared" si="41"/>
        <v>#REF!</v>
      </c>
      <c r="DS36" s="41" t="e">
        <f t="shared" si="41"/>
        <v>#REF!</v>
      </c>
      <c r="DT36" s="41" t="e">
        <f t="shared" si="41"/>
        <v>#REF!</v>
      </c>
      <c r="DU36" s="41" t="e">
        <f t="shared" si="41"/>
        <v>#REF!</v>
      </c>
      <c r="DV36" s="41" t="e">
        <f t="shared" si="41"/>
        <v>#REF!</v>
      </c>
      <c r="DW36" s="41" t="e">
        <f t="shared" si="41"/>
        <v>#REF!</v>
      </c>
      <c r="DX36" s="41" t="e">
        <f t="shared" si="41"/>
        <v>#REF!</v>
      </c>
      <c r="DY36" s="41" t="e">
        <f t="shared" si="41"/>
        <v>#REF!</v>
      </c>
      <c r="DZ36" s="41" t="e">
        <f t="shared" si="35"/>
        <v>#REF!</v>
      </c>
      <c r="EA36" s="41" t="e">
        <f t="shared" si="35"/>
        <v>#REF!</v>
      </c>
      <c r="EB36" s="41" t="e">
        <f t="shared" si="35"/>
        <v>#REF!</v>
      </c>
      <c r="EC36" s="41" t="e">
        <f t="shared" si="35"/>
        <v>#REF!</v>
      </c>
      <c r="ED36" s="41" t="e">
        <f t="shared" si="35"/>
        <v>#REF!</v>
      </c>
      <c r="EE36" s="41" t="e">
        <f t="shared" si="35"/>
        <v>#REF!</v>
      </c>
      <c r="EF36" s="41" t="e">
        <f t="shared" si="35"/>
        <v>#REF!</v>
      </c>
      <c r="EG36" s="41" t="e">
        <f t="shared" si="35"/>
        <v>#REF!</v>
      </c>
      <c r="EH36" s="41" t="e">
        <f t="shared" si="35"/>
        <v>#REF!</v>
      </c>
      <c r="EI36" s="41" t="e">
        <f t="shared" si="35"/>
        <v>#REF!</v>
      </c>
      <c r="EJ36" s="41" t="e">
        <f t="shared" si="35"/>
        <v>#REF!</v>
      </c>
      <c r="EK36" s="41" t="e">
        <f t="shared" si="35"/>
        <v>#REF!</v>
      </c>
      <c r="EL36" s="41" t="e">
        <f t="shared" si="35"/>
        <v>#REF!</v>
      </c>
      <c r="EM36" s="41" t="e">
        <f t="shared" si="35"/>
        <v>#REF!</v>
      </c>
      <c r="EN36" s="41" t="e">
        <f t="shared" si="35"/>
        <v>#REF!</v>
      </c>
      <c r="EO36" s="41" t="e">
        <f t="shared" si="35"/>
        <v>#REF!</v>
      </c>
      <c r="EP36" s="41" t="e">
        <f t="shared" si="42"/>
        <v>#REF!</v>
      </c>
      <c r="EQ36" s="41" t="e">
        <f t="shared" si="42"/>
        <v>#REF!</v>
      </c>
      <c r="ER36" s="41" t="e">
        <f t="shared" si="42"/>
        <v>#REF!</v>
      </c>
      <c r="ES36" s="41" t="e">
        <f t="shared" si="42"/>
        <v>#REF!</v>
      </c>
      <c r="ET36" s="41" t="e">
        <f t="shared" si="42"/>
        <v>#REF!</v>
      </c>
      <c r="EU36" s="41" t="e">
        <f t="shared" si="42"/>
        <v>#REF!</v>
      </c>
      <c r="EV36" s="41" t="e">
        <f t="shared" si="42"/>
        <v>#REF!</v>
      </c>
      <c r="EW36" s="41" t="e">
        <f t="shared" si="42"/>
        <v>#REF!</v>
      </c>
      <c r="EX36" s="41" t="e">
        <f t="shared" si="42"/>
        <v>#REF!</v>
      </c>
      <c r="EY36" s="41" t="e">
        <f t="shared" si="42"/>
        <v>#REF!</v>
      </c>
      <c r="EZ36" s="41" t="e">
        <f t="shared" si="42"/>
        <v>#REF!</v>
      </c>
      <c r="FA36" s="41" t="e">
        <f t="shared" si="42"/>
        <v>#REF!</v>
      </c>
      <c r="FB36" s="41" t="e">
        <f t="shared" si="42"/>
        <v>#REF!</v>
      </c>
      <c r="FC36" s="41" t="e">
        <f t="shared" si="42"/>
        <v>#REF!</v>
      </c>
      <c r="FD36" s="41" t="e">
        <f t="shared" si="42"/>
        <v>#REF!</v>
      </c>
      <c r="FE36" s="41" t="e">
        <f t="shared" si="42"/>
        <v>#REF!</v>
      </c>
      <c r="FF36" s="41" t="e">
        <f t="shared" si="36"/>
        <v>#REF!</v>
      </c>
      <c r="FG36" s="41" t="e">
        <f t="shared" si="36"/>
        <v>#REF!</v>
      </c>
      <c r="FH36" s="41" t="e">
        <f t="shared" si="36"/>
        <v>#REF!</v>
      </c>
      <c r="FI36" s="41" t="e">
        <f t="shared" si="36"/>
        <v>#REF!</v>
      </c>
      <c r="FJ36" s="41" t="e">
        <f t="shared" si="36"/>
        <v>#REF!</v>
      </c>
      <c r="FK36" s="41" t="e">
        <f t="shared" si="36"/>
        <v>#REF!</v>
      </c>
      <c r="FL36" s="41" t="e">
        <f t="shared" si="36"/>
        <v>#REF!</v>
      </c>
      <c r="FM36" s="41" t="e">
        <f t="shared" si="36"/>
        <v>#REF!</v>
      </c>
      <c r="FN36" s="41" t="e">
        <f t="shared" si="36"/>
        <v>#REF!</v>
      </c>
      <c r="FO36" s="41" t="e">
        <f t="shared" si="36"/>
        <v>#REF!</v>
      </c>
      <c r="FP36" s="41" t="e">
        <f t="shared" si="36"/>
        <v>#REF!</v>
      </c>
      <c r="FQ36" s="41" t="e">
        <f t="shared" si="36"/>
        <v>#REF!</v>
      </c>
      <c r="FR36" s="41" t="e">
        <f t="shared" si="36"/>
        <v>#REF!</v>
      </c>
      <c r="FS36" s="41" t="e">
        <f t="shared" si="36"/>
        <v>#REF!</v>
      </c>
      <c r="FT36" s="41" t="e">
        <f t="shared" si="36"/>
        <v>#REF!</v>
      </c>
      <c r="FU36" s="41" t="e">
        <f t="shared" si="36"/>
        <v>#REF!</v>
      </c>
      <c r="FV36" s="41" t="e">
        <f t="shared" si="43"/>
        <v>#REF!</v>
      </c>
      <c r="FW36" s="41" t="e">
        <f t="shared" si="43"/>
        <v>#REF!</v>
      </c>
      <c r="FX36" s="41" t="e">
        <f t="shared" si="43"/>
        <v>#REF!</v>
      </c>
      <c r="FY36" s="41" t="e">
        <f t="shared" si="43"/>
        <v>#REF!</v>
      </c>
      <c r="FZ36" s="41" t="e">
        <f t="shared" si="43"/>
        <v>#REF!</v>
      </c>
      <c r="GA36" s="41" t="e">
        <f t="shared" si="43"/>
        <v>#REF!</v>
      </c>
      <c r="GB36" s="41" t="e">
        <f t="shared" si="43"/>
        <v>#REF!</v>
      </c>
      <c r="GC36" s="41" t="e">
        <f t="shared" si="43"/>
        <v>#REF!</v>
      </c>
      <c r="GD36" s="41" t="e">
        <f t="shared" si="43"/>
        <v>#REF!</v>
      </c>
      <c r="GE36" s="41" t="e">
        <f t="shared" si="43"/>
        <v>#REF!</v>
      </c>
      <c r="GF36" s="41" t="e">
        <f t="shared" si="43"/>
        <v>#REF!</v>
      </c>
      <c r="GG36" s="41" t="e">
        <f t="shared" si="43"/>
        <v>#REF!</v>
      </c>
      <c r="GH36" s="41" t="e">
        <f t="shared" si="43"/>
        <v>#REF!</v>
      </c>
      <c r="GI36" s="41" t="e">
        <f t="shared" si="43"/>
        <v>#REF!</v>
      </c>
      <c r="GJ36" s="41" t="e">
        <f t="shared" si="43"/>
        <v>#REF!</v>
      </c>
      <c r="GK36" s="41" t="e">
        <f t="shared" si="43"/>
        <v>#REF!</v>
      </c>
      <c r="GL36" s="41" t="e">
        <f t="shared" si="37"/>
        <v>#REF!</v>
      </c>
      <c r="GM36" s="41" t="e">
        <f t="shared" si="37"/>
        <v>#REF!</v>
      </c>
      <c r="GN36" s="41" t="e">
        <f t="shared" si="37"/>
        <v>#REF!</v>
      </c>
      <c r="GO36" s="41" t="e">
        <f t="shared" si="37"/>
        <v>#REF!</v>
      </c>
      <c r="GP36" s="41" t="e">
        <f t="shared" si="37"/>
        <v>#REF!</v>
      </c>
      <c r="GQ36" s="41" t="e">
        <f t="shared" si="37"/>
        <v>#REF!</v>
      </c>
      <c r="GR36" s="41" t="e">
        <f t="shared" si="37"/>
        <v>#REF!</v>
      </c>
      <c r="GS36" s="41" t="e">
        <f t="shared" si="37"/>
        <v>#REF!</v>
      </c>
      <c r="GT36" s="41" t="e">
        <f t="shared" si="37"/>
        <v>#REF!</v>
      </c>
      <c r="GU36" s="41" t="e">
        <f t="shared" si="37"/>
        <v>#REF!</v>
      </c>
      <c r="GV36" s="41" t="e">
        <f t="shared" si="37"/>
        <v>#REF!</v>
      </c>
      <c r="GW36" s="41" t="e">
        <f t="shared" si="37"/>
        <v>#REF!</v>
      </c>
      <c r="GX36" s="41" t="e">
        <f t="shared" si="37"/>
        <v>#REF!</v>
      </c>
      <c r="GY36" s="41" t="e">
        <f t="shared" si="37"/>
        <v>#REF!</v>
      </c>
      <c r="GZ36" s="41" t="e">
        <f t="shared" si="37"/>
        <v>#REF!</v>
      </c>
      <c r="HA36" s="41" t="e">
        <f t="shared" si="37"/>
        <v>#REF!</v>
      </c>
      <c r="HB36" s="41" t="e">
        <f t="shared" si="44"/>
        <v>#REF!</v>
      </c>
      <c r="HC36" s="41" t="e">
        <f t="shared" si="44"/>
        <v>#REF!</v>
      </c>
      <c r="HD36" s="41" t="e">
        <f t="shared" si="44"/>
        <v>#REF!</v>
      </c>
      <c r="HE36" s="41" t="e">
        <f t="shared" si="44"/>
        <v>#REF!</v>
      </c>
      <c r="HF36" s="41" t="e">
        <f t="shared" si="44"/>
        <v>#REF!</v>
      </c>
      <c r="HG36" s="41" t="e">
        <f t="shared" si="44"/>
        <v>#REF!</v>
      </c>
      <c r="HH36" s="41" t="e">
        <f t="shared" si="44"/>
        <v>#REF!</v>
      </c>
      <c r="HI36" s="41" t="e">
        <f t="shared" si="44"/>
        <v>#REF!</v>
      </c>
      <c r="HJ36" s="41" t="e">
        <f t="shared" si="44"/>
        <v>#REF!</v>
      </c>
    </row>
    <row r="37" spans="1:218" ht="14.4" x14ac:dyDescent="0.3">
      <c r="A37" s="42">
        <v>34</v>
      </c>
      <c r="B37" s="43" t="e">
        <f>'CMM1 - AUX CALC'!$AI$67</f>
        <v>#REF!</v>
      </c>
      <c r="AJ37" s="41" t="e">
        <f>$B37/(_xlfn.SINGLE(PrazoConcessao)*12-AJ$3+1)</f>
        <v>#REF!</v>
      </c>
      <c r="AK37" s="41" t="e">
        <f t="shared" si="38"/>
        <v>#REF!</v>
      </c>
      <c r="AL37" s="41" t="e">
        <f t="shared" si="38"/>
        <v>#REF!</v>
      </c>
      <c r="AM37" s="41" t="e">
        <f t="shared" si="38"/>
        <v>#REF!</v>
      </c>
      <c r="AN37" s="41" t="e">
        <f t="shared" si="38"/>
        <v>#REF!</v>
      </c>
      <c r="AO37" s="41" t="e">
        <f t="shared" si="38"/>
        <v>#REF!</v>
      </c>
      <c r="AP37" s="41" t="e">
        <f t="shared" si="38"/>
        <v>#REF!</v>
      </c>
      <c r="AQ37" s="41" t="e">
        <f t="shared" si="38"/>
        <v>#REF!</v>
      </c>
      <c r="AR37" s="41" t="e">
        <f t="shared" si="38"/>
        <v>#REF!</v>
      </c>
      <c r="AS37" s="41" t="e">
        <f t="shared" si="38"/>
        <v>#REF!</v>
      </c>
      <c r="AT37" s="41" t="e">
        <f t="shared" si="38"/>
        <v>#REF!</v>
      </c>
      <c r="AU37" s="41" t="e">
        <f t="shared" si="38"/>
        <v>#REF!</v>
      </c>
      <c r="AV37" s="41" t="e">
        <f t="shared" si="38"/>
        <v>#REF!</v>
      </c>
      <c r="AW37" s="41" t="e">
        <f t="shared" si="38"/>
        <v>#REF!</v>
      </c>
      <c r="AX37" s="41" t="e">
        <f t="shared" si="38"/>
        <v>#REF!</v>
      </c>
      <c r="AY37" s="41" t="e">
        <f t="shared" si="38"/>
        <v>#REF!</v>
      </c>
      <c r="AZ37" s="41" t="e">
        <f t="shared" si="45"/>
        <v>#REF!</v>
      </c>
      <c r="BA37" s="41" t="e">
        <f t="shared" si="45"/>
        <v>#REF!</v>
      </c>
      <c r="BB37" s="41" t="e">
        <f t="shared" si="45"/>
        <v>#REF!</v>
      </c>
      <c r="BC37" s="41" t="e">
        <f t="shared" si="45"/>
        <v>#REF!</v>
      </c>
      <c r="BD37" s="41" t="e">
        <f t="shared" si="45"/>
        <v>#REF!</v>
      </c>
      <c r="BE37" s="41" t="e">
        <f t="shared" si="45"/>
        <v>#REF!</v>
      </c>
      <c r="BF37" s="41" t="e">
        <f t="shared" si="45"/>
        <v>#REF!</v>
      </c>
      <c r="BG37" s="41" t="e">
        <f t="shared" si="45"/>
        <v>#REF!</v>
      </c>
      <c r="BH37" s="41" t="e">
        <f t="shared" si="45"/>
        <v>#REF!</v>
      </c>
      <c r="BI37" s="41" t="e">
        <f t="shared" si="45"/>
        <v>#REF!</v>
      </c>
      <c r="BJ37" s="41" t="e">
        <f t="shared" si="45"/>
        <v>#REF!</v>
      </c>
      <c r="BK37" s="41" t="e">
        <f t="shared" si="45"/>
        <v>#REF!</v>
      </c>
      <c r="BL37" s="41" t="e">
        <f t="shared" si="45"/>
        <v>#REF!</v>
      </c>
      <c r="BM37" s="41" t="e">
        <f t="shared" si="45"/>
        <v>#REF!</v>
      </c>
      <c r="BN37" s="41" t="e">
        <f t="shared" si="39"/>
        <v>#REF!</v>
      </c>
      <c r="BO37" s="41" t="e">
        <f t="shared" si="39"/>
        <v>#REF!</v>
      </c>
      <c r="BP37" s="41" t="e">
        <f t="shared" si="39"/>
        <v>#REF!</v>
      </c>
      <c r="BQ37" s="41" t="e">
        <f t="shared" si="39"/>
        <v>#REF!</v>
      </c>
      <c r="BR37" s="41" t="e">
        <f t="shared" si="39"/>
        <v>#REF!</v>
      </c>
      <c r="BS37" s="41" t="e">
        <f t="shared" si="39"/>
        <v>#REF!</v>
      </c>
      <c r="BT37" s="41" t="e">
        <f t="shared" si="39"/>
        <v>#REF!</v>
      </c>
      <c r="BU37" s="41" t="e">
        <f t="shared" si="39"/>
        <v>#REF!</v>
      </c>
      <c r="BV37" s="41" t="e">
        <f t="shared" si="39"/>
        <v>#REF!</v>
      </c>
      <c r="BW37" s="41" t="e">
        <f t="shared" si="39"/>
        <v>#REF!</v>
      </c>
      <c r="BX37" s="41" t="e">
        <f t="shared" si="39"/>
        <v>#REF!</v>
      </c>
      <c r="BY37" s="41" t="e">
        <f t="shared" si="39"/>
        <v>#REF!</v>
      </c>
      <c r="BZ37" s="41" t="e">
        <f t="shared" si="39"/>
        <v>#REF!</v>
      </c>
      <c r="CA37" s="41" t="e">
        <f t="shared" si="39"/>
        <v>#REF!</v>
      </c>
      <c r="CB37" s="41" t="e">
        <f t="shared" si="39"/>
        <v>#REF!</v>
      </c>
      <c r="CC37" s="41" t="e">
        <f t="shared" si="39"/>
        <v>#REF!</v>
      </c>
      <c r="CD37" s="41" t="e">
        <f t="shared" si="40"/>
        <v>#REF!</v>
      </c>
      <c r="CE37" s="41" t="e">
        <f t="shared" si="40"/>
        <v>#REF!</v>
      </c>
      <c r="CF37" s="41" t="e">
        <f t="shared" si="40"/>
        <v>#REF!</v>
      </c>
      <c r="CG37" s="41" t="e">
        <f t="shared" si="40"/>
        <v>#REF!</v>
      </c>
      <c r="CH37" s="41" t="e">
        <f t="shared" si="40"/>
        <v>#REF!</v>
      </c>
      <c r="CI37" s="41" t="e">
        <f t="shared" si="40"/>
        <v>#REF!</v>
      </c>
      <c r="CJ37" s="41" t="e">
        <f t="shared" si="40"/>
        <v>#REF!</v>
      </c>
      <c r="CK37" s="41" t="e">
        <f t="shared" si="40"/>
        <v>#REF!</v>
      </c>
      <c r="CL37" s="41" t="e">
        <f t="shared" si="40"/>
        <v>#REF!</v>
      </c>
      <c r="CM37" s="41" t="e">
        <f t="shared" si="40"/>
        <v>#REF!</v>
      </c>
      <c r="CN37" s="41" t="e">
        <f t="shared" si="40"/>
        <v>#REF!</v>
      </c>
      <c r="CO37" s="41" t="e">
        <f t="shared" si="40"/>
        <v>#REF!</v>
      </c>
      <c r="CP37" s="41" t="e">
        <f t="shared" si="40"/>
        <v>#REF!</v>
      </c>
      <c r="CQ37" s="41" t="e">
        <f t="shared" si="40"/>
        <v>#REF!</v>
      </c>
      <c r="CR37" s="41" t="e">
        <f t="shared" si="40"/>
        <v>#REF!</v>
      </c>
      <c r="CS37" s="41" t="e">
        <f t="shared" si="40"/>
        <v>#REF!</v>
      </c>
      <c r="CT37" s="41" t="e">
        <f t="shared" si="34"/>
        <v>#REF!</v>
      </c>
      <c r="CU37" s="41" t="e">
        <f t="shared" si="34"/>
        <v>#REF!</v>
      </c>
      <c r="CV37" s="41" t="e">
        <f t="shared" si="34"/>
        <v>#REF!</v>
      </c>
      <c r="CW37" s="41" t="e">
        <f t="shared" si="34"/>
        <v>#REF!</v>
      </c>
      <c r="CX37" s="41" t="e">
        <f t="shared" si="34"/>
        <v>#REF!</v>
      </c>
      <c r="CY37" s="41" t="e">
        <f t="shared" si="34"/>
        <v>#REF!</v>
      </c>
      <c r="CZ37" s="41" t="e">
        <f t="shared" si="34"/>
        <v>#REF!</v>
      </c>
      <c r="DA37" s="41" t="e">
        <f t="shared" si="34"/>
        <v>#REF!</v>
      </c>
      <c r="DB37" s="41" t="e">
        <f t="shared" si="34"/>
        <v>#REF!</v>
      </c>
      <c r="DC37" s="41" t="e">
        <f t="shared" si="34"/>
        <v>#REF!</v>
      </c>
      <c r="DD37" s="41" t="e">
        <f t="shared" si="34"/>
        <v>#REF!</v>
      </c>
      <c r="DE37" s="41" t="e">
        <f t="shared" si="34"/>
        <v>#REF!</v>
      </c>
      <c r="DF37" s="41" t="e">
        <f t="shared" si="34"/>
        <v>#REF!</v>
      </c>
      <c r="DG37" s="41" t="e">
        <f t="shared" si="34"/>
        <v>#REF!</v>
      </c>
      <c r="DH37" s="41" t="e">
        <f t="shared" si="34"/>
        <v>#REF!</v>
      </c>
      <c r="DI37" s="41" t="e">
        <f t="shared" si="34"/>
        <v>#REF!</v>
      </c>
      <c r="DJ37" s="41" t="e">
        <f t="shared" si="41"/>
        <v>#REF!</v>
      </c>
      <c r="DK37" s="41" t="e">
        <f t="shared" si="41"/>
        <v>#REF!</v>
      </c>
      <c r="DL37" s="41" t="e">
        <f t="shared" si="41"/>
        <v>#REF!</v>
      </c>
      <c r="DM37" s="41" t="e">
        <f t="shared" si="41"/>
        <v>#REF!</v>
      </c>
      <c r="DN37" s="41" t="e">
        <f t="shared" si="41"/>
        <v>#REF!</v>
      </c>
      <c r="DO37" s="41" t="e">
        <f t="shared" si="41"/>
        <v>#REF!</v>
      </c>
      <c r="DP37" s="41" t="e">
        <f t="shared" si="41"/>
        <v>#REF!</v>
      </c>
      <c r="DQ37" s="41" t="e">
        <f t="shared" si="41"/>
        <v>#REF!</v>
      </c>
      <c r="DR37" s="41" t="e">
        <f t="shared" si="41"/>
        <v>#REF!</v>
      </c>
      <c r="DS37" s="41" t="e">
        <f t="shared" si="41"/>
        <v>#REF!</v>
      </c>
      <c r="DT37" s="41" t="e">
        <f t="shared" si="41"/>
        <v>#REF!</v>
      </c>
      <c r="DU37" s="41" t="e">
        <f t="shared" si="41"/>
        <v>#REF!</v>
      </c>
      <c r="DV37" s="41" t="e">
        <f t="shared" si="41"/>
        <v>#REF!</v>
      </c>
      <c r="DW37" s="41" t="e">
        <f t="shared" si="41"/>
        <v>#REF!</v>
      </c>
      <c r="DX37" s="41" t="e">
        <f t="shared" si="41"/>
        <v>#REF!</v>
      </c>
      <c r="DY37" s="41" t="e">
        <f t="shared" si="41"/>
        <v>#REF!</v>
      </c>
      <c r="DZ37" s="41" t="e">
        <f t="shared" si="35"/>
        <v>#REF!</v>
      </c>
      <c r="EA37" s="41" t="e">
        <f t="shared" si="35"/>
        <v>#REF!</v>
      </c>
      <c r="EB37" s="41" t="e">
        <f t="shared" si="35"/>
        <v>#REF!</v>
      </c>
      <c r="EC37" s="41" t="e">
        <f t="shared" si="35"/>
        <v>#REF!</v>
      </c>
      <c r="ED37" s="41" t="e">
        <f t="shared" si="35"/>
        <v>#REF!</v>
      </c>
      <c r="EE37" s="41" t="e">
        <f t="shared" si="35"/>
        <v>#REF!</v>
      </c>
      <c r="EF37" s="41" t="e">
        <f t="shared" si="35"/>
        <v>#REF!</v>
      </c>
      <c r="EG37" s="41" t="e">
        <f t="shared" si="35"/>
        <v>#REF!</v>
      </c>
      <c r="EH37" s="41" t="e">
        <f t="shared" si="35"/>
        <v>#REF!</v>
      </c>
      <c r="EI37" s="41" t="e">
        <f t="shared" si="35"/>
        <v>#REF!</v>
      </c>
      <c r="EJ37" s="41" t="e">
        <f t="shared" si="35"/>
        <v>#REF!</v>
      </c>
      <c r="EK37" s="41" t="e">
        <f t="shared" si="35"/>
        <v>#REF!</v>
      </c>
      <c r="EL37" s="41" t="e">
        <f t="shared" si="35"/>
        <v>#REF!</v>
      </c>
      <c r="EM37" s="41" t="e">
        <f t="shared" si="35"/>
        <v>#REF!</v>
      </c>
      <c r="EN37" s="41" t="e">
        <f t="shared" si="35"/>
        <v>#REF!</v>
      </c>
      <c r="EO37" s="41" t="e">
        <f t="shared" si="35"/>
        <v>#REF!</v>
      </c>
      <c r="EP37" s="41" t="e">
        <f t="shared" si="42"/>
        <v>#REF!</v>
      </c>
      <c r="EQ37" s="41" t="e">
        <f t="shared" si="42"/>
        <v>#REF!</v>
      </c>
      <c r="ER37" s="41" t="e">
        <f t="shared" si="42"/>
        <v>#REF!</v>
      </c>
      <c r="ES37" s="41" t="e">
        <f t="shared" si="42"/>
        <v>#REF!</v>
      </c>
      <c r="ET37" s="41" t="e">
        <f t="shared" si="42"/>
        <v>#REF!</v>
      </c>
      <c r="EU37" s="41" t="e">
        <f t="shared" si="42"/>
        <v>#REF!</v>
      </c>
      <c r="EV37" s="41" t="e">
        <f t="shared" si="42"/>
        <v>#REF!</v>
      </c>
      <c r="EW37" s="41" t="e">
        <f t="shared" si="42"/>
        <v>#REF!</v>
      </c>
      <c r="EX37" s="41" t="e">
        <f t="shared" si="42"/>
        <v>#REF!</v>
      </c>
      <c r="EY37" s="41" t="e">
        <f t="shared" si="42"/>
        <v>#REF!</v>
      </c>
      <c r="EZ37" s="41" t="e">
        <f t="shared" si="42"/>
        <v>#REF!</v>
      </c>
      <c r="FA37" s="41" t="e">
        <f t="shared" si="42"/>
        <v>#REF!</v>
      </c>
      <c r="FB37" s="41" t="e">
        <f t="shared" si="42"/>
        <v>#REF!</v>
      </c>
      <c r="FC37" s="41" t="e">
        <f t="shared" si="42"/>
        <v>#REF!</v>
      </c>
      <c r="FD37" s="41" t="e">
        <f t="shared" si="42"/>
        <v>#REF!</v>
      </c>
      <c r="FE37" s="41" t="e">
        <f t="shared" si="42"/>
        <v>#REF!</v>
      </c>
      <c r="FF37" s="41" t="e">
        <f t="shared" si="36"/>
        <v>#REF!</v>
      </c>
      <c r="FG37" s="41" t="e">
        <f t="shared" si="36"/>
        <v>#REF!</v>
      </c>
      <c r="FH37" s="41" t="e">
        <f t="shared" si="36"/>
        <v>#REF!</v>
      </c>
      <c r="FI37" s="41" t="e">
        <f t="shared" si="36"/>
        <v>#REF!</v>
      </c>
      <c r="FJ37" s="41" t="e">
        <f t="shared" si="36"/>
        <v>#REF!</v>
      </c>
      <c r="FK37" s="41" t="e">
        <f t="shared" si="36"/>
        <v>#REF!</v>
      </c>
      <c r="FL37" s="41" t="e">
        <f t="shared" si="36"/>
        <v>#REF!</v>
      </c>
      <c r="FM37" s="41" t="e">
        <f t="shared" si="36"/>
        <v>#REF!</v>
      </c>
      <c r="FN37" s="41" t="e">
        <f t="shared" si="36"/>
        <v>#REF!</v>
      </c>
      <c r="FO37" s="41" t="e">
        <f t="shared" si="36"/>
        <v>#REF!</v>
      </c>
      <c r="FP37" s="41" t="e">
        <f t="shared" si="36"/>
        <v>#REF!</v>
      </c>
      <c r="FQ37" s="41" t="e">
        <f t="shared" si="36"/>
        <v>#REF!</v>
      </c>
      <c r="FR37" s="41" t="e">
        <f t="shared" si="36"/>
        <v>#REF!</v>
      </c>
      <c r="FS37" s="41" t="e">
        <f t="shared" si="36"/>
        <v>#REF!</v>
      </c>
      <c r="FT37" s="41" t="e">
        <f t="shared" si="36"/>
        <v>#REF!</v>
      </c>
      <c r="FU37" s="41" t="e">
        <f t="shared" si="36"/>
        <v>#REF!</v>
      </c>
      <c r="FV37" s="41" t="e">
        <f t="shared" si="43"/>
        <v>#REF!</v>
      </c>
      <c r="FW37" s="41" t="e">
        <f t="shared" si="43"/>
        <v>#REF!</v>
      </c>
      <c r="FX37" s="41" t="e">
        <f t="shared" si="43"/>
        <v>#REF!</v>
      </c>
      <c r="FY37" s="41" t="e">
        <f t="shared" si="43"/>
        <v>#REF!</v>
      </c>
      <c r="FZ37" s="41" t="e">
        <f t="shared" si="43"/>
        <v>#REF!</v>
      </c>
      <c r="GA37" s="41" t="e">
        <f t="shared" si="43"/>
        <v>#REF!</v>
      </c>
      <c r="GB37" s="41" t="e">
        <f t="shared" si="43"/>
        <v>#REF!</v>
      </c>
      <c r="GC37" s="41" t="e">
        <f t="shared" si="43"/>
        <v>#REF!</v>
      </c>
      <c r="GD37" s="41" t="e">
        <f t="shared" si="43"/>
        <v>#REF!</v>
      </c>
      <c r="GE37" s="41" t="e">
        <f t="shared" si="43"/>
        <v>#REF!</v>
      </c>
      <c r="GF37" s="41" t="e">
        <f t="shared" si="43"/>
        <v>#REF!</v>
      </c>
      <c r="GG37" s="41" t="e">
        <f t="shared" si="43"/>
        <v>#REF!</v>
      </c>
      <c r="GH37" s="41" t="e">
        <f t="shared" si="43"/>
        <v>#REF!</v>
      </c>
      <c r="GI37" s="41" t="e">
        <f t="shared" si="43"/>
        <v>#REF!</v>
      </c>
      <c r="GJ37" s="41" t="e">
        <f t="shared" si="43"/>
        <v>#REF!</v>
      </c>
      <c r="GK37" s="41" t="e">
        <f t="shared" si="43"/>
        <v>#REF!</v>
      </c>
      <c r="GL37" s="41" t="e">
        <f t="shared" si="37"/>
        <v>#REF!</v>
      </c>
      <c r="GM37" s="41" t="e">
        <f t="shared" si="37"/>
        <v>#REF!</v>
      </c>
      <c r="GN37" s="41" t="e">
        <f t="shared" si="37"/>
        <v>#REF!</v>
      </c>
      <c r="GO37" s="41" t="e">
        <f t="shared" si="37"/>
        <v>#REF!</v>
      </c>
      <c r="GP37" s="41" t="e">
        <f t="shared" si="37"/>
        <v>#REF!</v>
      </c>
      <c r="GQ37" s="41" t="e">
        <f t="shared" si="37"/>
        <v>#REF!</v>
      </c>
      <c r="GR37" s="41" t="e">
        <f t="shared" si="37"/>
        <v>#REF!</v>
      </c>
      <c r="GS37" s="41" t="e">
        <f t="shared" si="37"/>
        <v>#REF!</v>
      </c>
      <c r="GT37" s="41" t="e">
        <f t="shared" si="37"/>
        <v>#REF!</v>
      </c>
      <c r="GU37" s="41" t="e">
        <f t="shared" si="37"/>
        <v>#REF!</v>
      </c>
      <c r="GV37" s="41" t="e">
        <f t="shared" si="37"/>
        <v>#REF!</v>
      </c>
      <c r="GW37" s="41" t="e">
        <f t="shared" si="37"/>
        <v>#REF!</v>
      </c>
      <c r="GX37" s="41" t="e">
        <f t="shared" si="37"/>
        <v>#REF!</v>
      </c>
      <c r="GY37" s="41" t="e">
        <f t="shared" si="37"/>
        <v>#REF!</v>
      </c>
      <c r="GZ37" s="41" t="e">
        <f t="shared" si="37"/>
        <v>#REF!</v>
      </c>
      <c r="HA37" s="41" t="e">
        <f t="shared" si="37"/>
        <v>#REF!</v>
      </c>
      <c r="HB37" s="41" t="e">
        <f t="shared" si="44"/>
        <v>#REF!</v>
      </c>
      <c r="HC37" s="41" t="e">
        <f t="shared" si="44"/>
        <v>#REF!</v>
      </c>
      <c r="HD37" s="41" t="e">
        <f t="shared" si="44"/>
        <v>#REF!</v>
      </c>
      <c r="HE37" s="41" t="e">
        <f t="shared" si="44"/>
        <v>#REF!</v>
      </c>
      <c r="HF37" s="41" t="e">
        <f t="shared" si="44"/>
        <v>#REF!</v>
      </c>
      <c r="HG37" s="41" t="e">
        <f t="shared" si="44"/>
        <v>#REF!</v>
      </c>
      <c r="HH37" s="41" t="e">
        <f t="shared" si="44"/>
        <v>#REF!</v>
      </c>
      <c r="HI37" s="41" t="e">
        <f t="shared" si="44"/>
        <v>#REF!</v>
      </c>
      <c r="HJ37" s="41" t="e">
        <f t="shared" si="44"/>
        <v>#REF!</v>
      </c>
    </row>
    <row r="38" spans="1:218" ht="14.4" x14ac:dyDescent="0.3">
      <c r="A38" s="42">
        <v>35</v>
      </c>
      <c r="B38" s="43" t="e">
        <f>'CMM1 - AUX CALC'!$AJ$67</f>
        <v>#REF!</v>
      </c>
      <c r="AK38" s="41" t="e">
        <f>$B38/(_xlfn.SINGLE(PrazoConcessao)*12-AK$3+1)</f>
        <v>#REF!</v>
      </c>
      <c r="AL38" s="41" t="e">
        <f t="shared" si="38"/>
        <v>#REF!</v>
      </c>
      <c r="AM38" s="41" t="e">
        <f t="shared" si="38"/>
        <v>#REF!</v>
      </c>
      <c r="AN38" s="41" t="e">
        <f t="shared" si="38"/>
        <v>#REF!</v>
      </c>
      <c r="AO38" s="41" t="e">
        <f t="shared" si="38"/>
        <v>#REF!</v>
      </c>
      <c r="AP38" s="41" t="e">
        <f t="shared" si="38"/>
        <v>#REF!</v>
      </c>
      <c r="AQ38" s="41" t="e">
        <f t="shared" si="38"/>
        <v>#REF!</v>
      </c>
      <c r="AR38" s="41" t="e">
        <f t="shared" si="38"/>
        <v>#REF!</v>
      </c>
      <c r="AS38" s="41" t="e">
        <f t="shared" si="38"/>
        <v>#REF!</v>
      </c>
      <c r="AT38" s="41" t="e">
        <f t="shared" si="38"/>
        <v>#REF!</v>
      </c>
      <c r="AU38" s="41" t="e">
        <f t="shared" si="38"/>
        <v>#REF!</v>
      </c>
      <c r="AV38" s="41" t="e">
        <f t="shared" si="38"/>
        <v>#REF!</v>
      </c>
      <c r="AW38" s="41" t="e">
        <f t="shared" si="38"/>
        <v>#REF!</v>
      </c>
      <c r="AX38" s="41" t="e">
        <f t="shared" si="38"/>
        <v>#REF!</v>
      </c>
      <c r="AY38" s="41" t="e">
        <f t="shared" si="38"/>
        <v>#REF!</v>
      </c>
      <c r="AZ38" s="41" t="e">
        <f t="shared" si="45"/>
        <v>#REF!</v>
      </c>
      <c r="BA38" s="41" t="e">
        <f t="shared" si="45"/>
        <v>#REF!</v>
      </c>
      <c r="BB38" s="41" t="e">
        <f t="shared" si="45"/>
        <v>#REF!</v>
      </c>
      <c r="BC38" s="41" t="e">
        <f t="shared" si="45"/>
        <v>#REF!</v>
      </c>
      <c r="BD38" s="41" t="e">
        <f t="shared" si="45"/>
        <v>#REF!</v>
      </c>
      <c r="BE38" s="41" t="e">
        <f t="shared" si="45"/>
        <v>#REF!</v>
      </c>
      <c r="BF38" s="41" t="e">
        <f t="shared" si="45"/>
        <v>#REF!</v>
      </c>
      <c r="BG38" s="41" t="e">
        <f t="shared" si="45"/>
        <v>#REF!</v>
      </c>
      <c r="BH38" s="41" t="e">
        <f t="shared" si="45"/>
        <v>#REF!</v>
      </c>
      <c r="BI38" s="41" t="e">
        <f t="shared" si="45"/>
        <v>#REF!</v>
      </c>
      <c r="BJ38" s="41" t="e">
        <f t="shared" si="45"/>
        <v>#REF!</v>
      </c>
      <c r="BK38" s="41" t="e">
        <f t="shared" si="45"/>
        <v>#REF!</v>
      </c>
      <c r="BL38" s="41" t="e">
        <f t="shared" si="45"/>
        <v>#REF!</v>
      </c>
      <c r="BM38" s="41" t="e">
        <f t="shared" si="45"/>
        <v>#REF!</v>
      </c>
      <c r="BN38" s="41" t="e">
        <f t="shared" si="39"/>
        <v>#REF!</v>
      </c>
      <c r="BO38" s="41" t="e">
        <f t="shared" si="39"/>
        <v>#REF!</v>
      </c>
      <c r="BP38" s="41" t="e">
        <f t="shared" si="39"/>
        <v>#REF!</v>
      </c>
      <c r="BQ38" s="41" t="e">
        <f t="shared" si="39"/>
        <v>#REF!</v>
      </c>
      <c r="BR38" s="41" t="e">
        <f t="shared" si="39"/>
        <v>#REF!</v>
      </c>
      <c r="BS38" s="41" t="e">
        <f t="shared" si="39"/>
        <v>#REF!</v>
      </c>
      <c r="BT38" s="41" t="e">
        <f t="shared" si="39"/>
        <v>#REF!</v>
      </c>
      <c r="BU38" s="41" t="e">
        <f t="shared" si="39"/>
        <v>#REF!</v>
      </c>
      <c r="BV38" s="41" t="e">
        <f t="shared" si="39"/>
        <v>#REF!</v>
      </c>
      <c r="BW38" s="41" t="e">
        <f t="shared" si="39"/>
        <v>#REF!</v>
      </c>
      <c r="BX38" s="41" t="e">
        <f t="shared" si="39"/>
        <v>#REF!</v>
      </c>
      <c r="BY38" s="41" t="e">
        <f t="shared" si="39"/>
        <v>#REF!</v>
      </c>
      <c r="BZ38" s="41" t="e">
        <f t="shared" si="39"/>
        <v>#REF!</v>
      </c>
      <c r="CA38" s="41" t="e">
        <f t="shared" si="39"/>
        <v>#REF!</v>
      </c>
      <c r="CB38" s="41" t="e">
        <f t="shared" si="39"/>
        <v>#REF!</v>
      </c>
      <c r="CC38" s="41" t="e">
        <f t="shared" si="39"/>
        <v>#REF!</v>
      </c>
      <c r="CD38" s="41" t="e">
        <f t="shared" si="40"/>
        <v>#REF!</v>
      </c>
      <c r="CE38" s="41" t="e">
        <f t="shared" si="40"/>
        <v>#REF!</v>
      </c>
      <c r="CF38" s="41" t="e">
        <f t="shared" si="40"/>
        <v>#REF!</v>
      </c>
      <c r="CG38" s="41" t="e">
        <f t="shared" si="40"/>
        <v>#REF!</v>
      </c>
      <c r="CH38" s="41" t="e">
        <f t="shared" si="40"/>
        <v>#REF!</v>
      </c>
      <c r="CI38" s="41" t="e">
        <f t="shared" si="40"/>
        <v>#REF!</v>
      </c>
      <c r="CJ38" s="41" t="e">
        <f t="shared" si="40"/>
        <v>#REF!</v>
      </c>
      <c r="CK38" s="41" t="e">
        <f t="shared" si="40"/>
        <v>#REF!</v>
      </c>
      <c r="CL38" s="41" t="e">
        <f t="shared" si="40"/>
        <v>#REF!</v>
      </c>
      <c r="CM38" s="41" t="e">
        <f t="shared" si="40"/>
        <v>#REF!</v>
      </c>
      <c r="CN38" s="41" t="e">
        <f t="shared" si="40"/>
        <v>#REF!</v>
      </c>
      <c r="CO38" s="41" t="e">
        <f t="shared" si="40"/>
        <v>#REF!</v>
      </c>
      <c r="CP38" s="41" t="e">
        <f t="shared" si="40"/>
        <v>#REF!</v>
      </c>
      <c r="CQ38" s="41" t="e">
        <f t="shared" si="40"/>
        <v>#REF!</v>
      </c>
      <c r="CR38" s="41" t="e">
        <f t="shared" si="40"/>
        <v>#REF!</v>
      </c>
      <c r="CS38" s="41" t="e">
        <f t="shared" si="40"/>
        <v>#REF!</v>
      </c>
      <c r="CT38" s="41" t="e">
        <f t="shared" si="34"/>
        <v>#REF!</v>
      </c>
      <c r="CU38" s="41" t="e">
        <f t="shared" si="34"/>
        <v>#REF!</v>
      </c>
      <c r="CV38" s="41" t="e">
        <f t="shared" si="34"/>
        <v>#REF!</v>
      </c>
      <c r="CW38" s="41" t="e">
        <f t="shared" si="34"/>
        <v>#REF!</v>
      </c>
      <c r="CX38" s="41" t="e">
        <f t="shared" si="34"/>
        <v>#REF!</v>
      </c>
      <c r="CY38" s="41" t="e">
        <f t="shared" si="34"/>
        <v>#REF!</v>
      </c>
      <c r="CZ38" s="41" t="e">
        <f t="shared" si="34"/>
        <v>#REF!</v>
      </c>
      <c r="DA38" s="41" t="e">
        <f t="shared" si="34"/>
        <v>#REF!</v>
      </c>
      <c r="DB38" s="41" t="e">
        <f t="shared" si="34"/>
        <v>#REF!</v>
      </c>
      <c r="DC38" s="41" t="e">
        <f t="shared" si="34"/>
        <v>#REF!</v>
      </c>
      <c r="DD38" s="41" t="e">
        <f t="shared" si="34"/>
        <v>#REF!</v>
      </c>
      <c r="DE38" s="41" t="e">
        <f t="shared" si="34"/>
        <v>#REF!</v>
      </c>
      <c r="DF38" s="41" t="e">
        <f t="shared" si="34"/>
        <v>#REF!</v>
      </c>
      <c r="DG38" s="41" t="e">
        <f t="shared" si="34"/>
        <v>#REF!</v>
      </c>
      <c r="DH38" s="41" t="e">
        <f t="shared" si="34"/>
        <v>#REF!</v>
      </c>
      <c r="DI38" s="41" t="e">
        <f t="shared" si="34"/>
        <v>#REF!</v>
      </c>
      <c r="DJ38" s="41" t="e">
        <f t="shared" si="41"/>
        <v>#REF!</v>
      </c>
      <c r="DK38" s="41" t="e">
        <f t="shared" si="41"/>
        <v>#REF!</v>
      </c>
      <c r="DL38" s="41" t="e">
        <f t="shared" si="41"/>
        <v>#REF!</v>
      </c>
      <c r="DM38" s="41" t="e">
        <f t="shared" si="41"/>
        <v>#REF!</v>
      </c>
      <c r="DN38" s="41" t="e">
        <f t="shared" si="41"/>
        <v>#REF!</v>
      </c>
      <c r="DO38" s="41" t="e">
        <f t="shared" si="41"/>
        <v>#REF!</v>
      </c>
      <c r="DP38" s="41" t="e">
        <f t="shared" si="41"/>
        <v>#REF!</v>
      </c>
      <c r="DQ38" s="41" t="e">
        <f t="shared" si="41"/>
        <v>#REF!</v>
      </c>
      <c r="DR38" s="41" t="e">
        <f t="shared" si="41"/>
        <v>#REF!</v>
      </c>
      <c r="DS38" s="41" t="e">
        <f t="shared" si="41"/>
        <v>#REF!</v>
      </c>
      <c r="DT38" s="41" t="e">
        <f t="shared" si="41"/>
        <v>#REF!</v>
      </c>
      <c r="DU38" s="41" t="e">
        <f t="shared" si="41"/>
        <v>#REF!</v>
      </c>
      <c r="DV38" s="41" t="e">
        <f t="shared" si="41"/>
        <v>#REF!</v>
      </c>
      <c r="DW38" s="41" t="e">
        <f t="shared" si="41"/>
        <v>#REF!</v>
      </c>
      <c r="DX38" s="41" t="e">
        <f t="shared" si="41"/>
        <v>#REF!</v>
      </c>
      <c r="DY38" s="41" t="e">
        <f t="shared" si="41"/>
        <v>#REF!</v>
      </c>
      <c r="DZ38" s="41" t="e">
        <f t="shared" si="35"/>
        <v>#REF!</v>
      </c>
      <c r="EA38" s="41" t="e">
        <f t="shared" si="35"/>
        <v>#REF!</v>
      </c>
      <c r="EB38" s="41" t="e">
        <f t="shared" si="35"/>
        <v>#REF!</v>
      </c>
      <c r="EC38" s="41" t="e">
        <f t="shared" si="35"/>
        <v>#REF!</v>
      </c>
      <c r="ED38" s="41" t="e">
        <f t="shared" si="35"/>
        <v>#REF!</v>
      </c>
      <c r="EE38" s="41" t="e">
        <f t="shared" si="35"/>
        <v>#REF!</v>
      </c>
      <c r="EF38" s="41" t="e">
        <f t="shared" si="35"/>
        <v>#REF!</v>
      </c>
      <c r="EG38" s="41" t="e">
        <f t="shared" si="35"/>
        <v>#REF!</v>
      </c>
      <c r="EH38" s="41" t="e">
        <f t="shared" si="35"/>
        <v>#REF!</v>
      </c>
      <c r="EI38" s="41" t="e">
        <f t="shared" si="35"/>
        <v>#REF!</v>
      </c>
      <c r="EJ38" s="41" t="e">
        <f t="shared" si="35"/>
        <v>#REF!</v>
      </c>
      <c r="EK38" s="41" t="e">
        <f t="shared" si="35"/>
        <v>#REF!</v>
      </c>
      <c r="EL38" s="41" t="e">
        <f t="shared" si="35"/>
        <v>#REF!</v>
      </c>
      <c r="EM38" s="41" t="e">
        <f t="shared" si="35"/>
        <v>#REF!</v>
      </c>
      <c r="EN38" s="41" t="e">
        <f t="shared" si="35"/>
        <v>#REF!</v>
      </c>
      <c r="EO38" s="41" t="e">
        <f t="shared" si="35"/>
        <v>#REF!</v>
      </c>
      <c r="EP38" s="41" t="e">
        <f t="shared" si="42"/>
        <v>#REF!</v>
      </c>
      <c r="EQ38" s="41" t="e">
        <f t="shared" si="42"/>
        <v>#REF!</v>
      </c>
      <c r="ER38" s="41" t="e">
        <f t="shared" si="42"/>
        <v>#REF!</v>
      </c>
      <c r="ES38" s="41" t="e">
        <f t="shared" si="42"/>
        <v>#REF!</v>
      </c>
      <c r="ET38" s="41" t="e">
        <f t="shared" si="42"/>
        <v>#REF!</v>
      </c>
      <c r="EU38" s="41" t="e">
        <f t="shared" si="42"/>
        <v>#REF!</v>
      </c>
      <c r="EV38" s="41" t="e">
        <f t="shared" si="42"/>
        <v>#REF!</v>
      </c>
      <c r="EW38" s="41" t="e">
        <f t="shared" si="42"/>
        <v>#REF!</v>
      </c>
      <c r="EX38" s="41" t="e">
        <f t="shared" si="42"/>
        <v>#REF!</v>
      </c>
      <c r="EY38" s="41" t="e">
        <f t="shared" si="42"/>
        <v>#REF!</v>
      </c>
      <c r="EZ38" s="41" t="e">
        <f t="shared" si="42"/>
        <v>#REF!</v>
      </c>
      <c r="FA38" s="41" t="e">
        <f t="shared" si="42"/>
        <v>#REF!</v>
      </c>
      <c r="FB38" s="41" t="e">
        <f t="shared" si="42"/>
        <v>#REF!</v>
      </c>
      <c r="FC38" s="41" t="e">
        <f t="shared" si="42"/>
        <v>#REF!</v>
      </c>
      <c r="FD38" s="41" t="e">
        <f t="shared" si="42"/>
        <v>#REF!</v>
      </c>
      <c r="FE38" s="41" t="e">
        <f t="shared" si="42"/>
        <v>#REF!</v>
      </c>
      <c r="FF38" s="41" t="e">
        <f t="shared" si="36"/>
        <v>#REF!</v>
      </c>
      <c r="FG38" s="41" t="e">
        <f t="shared" si="36"/>
        <v>#REF!</v>
      </c>
      <c r="FH38" s="41" t="e">
        <f t="shared" si="36"/>
        <v>#REF!</v>
      </c>
      <c r="FI38" s="41" t="e">
        <f t="shared" si="36"/>
        <v>#REF!</v>
      </c>
      <c r="FJ38" s="41" t="e">
        <f t="shared" si="36"/>
        <v>#REF!</v>
      </c>
      <c r="FK38" s="41" t="e">
        <f t="shared" si="36"/>
        <v>#REF!</v>
      </c>
      <c r="FL38" s="41" t="e">
        <f t="shared" si="36"/>
        <v>#REF!</v>
      </c>
      <c r="FM38" s="41" t="e">
        <f t="shared" si="36"/>
        <v>#REF!</v>
      </c>
      <c r="FN38" s="41" t="e">
        <f t="shared" si="36"/>
        <v>#REF!</v>
      </c>
      <c r="FO38" s="41" t="e">
        <f t="shared" si="36"/>
        <v>#REF!</v>
      </c>
      <c r="FP38" s="41" t="e">
        <f t="shared" si="36"/>
        <v>#REF!</v>
      </c>
      <c r="FQ38" s="41" t="e">
        <f t="shared" si="36"/>
        <v>#REF!</v>
      </c>
      <c r="FR38" s="41" t="e">
        <f t="shared" si="36"/>
        <v>#REF!</v>
      </c>
      <c r="FS38" s="41" t="e">
        <f t="shared" si="36"/>
        <v>#REF!</v>
      </c>
      <c r="FT38" s="41" t="e">
        <f t="shared" si="36"/>
        <v>#REF!</v>
      </c>
      <c r="FU38" s="41" t="e">
        <f t="shared" si="36"/>
        <v>#REF!</v>
      </c>
      <c r="FV38" s="41" t="e">
        <f t="shared" si="43"/>
        <v>#REF!</v>
      </c>
      <c r="FW38" s="41" t="e">
        <f t="shared" si="43"/>
        <v>#REF!</v>
      </c>
      <c r="FX38" s="41" t="e">
        <f t="shared" si="43"/>
        <v>#REF!</v>
      </c>
      <c r="FY38" s="41" t="e">
        <f t="shared" si="43"/>
        <v>#REF!</v>
      </c>
      <c r="FZ38" s="41" t="e">
        <f t="shared" si="43"/>
        <v>#REF!</v>
      </c>
      <c r="GA38" s="41" t="e">
        <f t="shared" si="43"/>
        <v>#REF!</v>
      </c>
      <c r="GB38" s="41" t="e">
        <f t="shared" si="43"/>
        <v>#REF!</v>
      </c>
      <c r="GC38" s="41" t="e">
        <f t="shared" si="43"/>
        <v>#REF!</v>
      </c>
      <c r="GD38" s="41" t="e">
        <f t="shared" si="43"/>
        <v>#REF!</v>
      </c>
      <c r="GE38" s="41" t="e">
        <f t="shared" si="43"/>
        <v>#REF!</v>
      </c>
      <c r="GF38" s="41" t="e">
        <f t="shared" si="43"/>
        <v>#REF!</v>
      </c>
      <c r="GG38" s="41" t="e">
        <f t="shared" si="43"/>
        <v>#REF!</v>
      </c>
      <c r="GH38" s="41" t="e">
        <f t="shared" si="43"/>
        <v>#REF!</v>
      </c>
      <c r="GI38" s="41" t="e">
        <f t="shared" si="43"/>
        <v>#REF!</v>
      </c>
      <c r="GJ38" s="41" t="e">
        <f t="shared" si="43"/>
        <v>#REF!</v>
      </c>
      <c r="GK38" s="41" t="e">
        <f t="shared" si="43"/>
        <v>#REF!</v>
      </c>
      <c r="GL38" s="41" t="e">
        <f t="shared" si="37"/>
        <v>#REF!</v>
      </c>
      <c r="GM38" s="41" t="e">
        <f t="shared" si="37"/>
        <v>#REF!</v>
      </c>
      <c r="GN38" s="41" t="e">
        <f t="shared" si="37"/>
        <v>#REF!</v>
      </c>
      <c r="GO38" s="41" t="e">
        <f t="shared" si="37"/>
        <v>#REF!</v>
      </c>
      <c r="GP38" s="41" t="e">
        <f t="shared" si="37"/>
        <v>#REF!</v>
      </c>
      <c r="GQ38" s="41" t="e">
        <f t="shared" si="37"/>
        <v>#REF!</v>
      </c>
      <c r="GR38" s="41" t="e">
        <f t="shared" si="37"/>
        <v>#REF!</v>
      </c>
      <c r="GS38" s="41" t="e">
        <f t="shared" si="37"/>
        <v>#REF!</v>
      </c>
      <c r="GT38" s="41" t="e">
        <f t="shared" si="37"/>
        <v>#REF!</v>
      </c>
      <c r="GU38" s="41" t="e">
        <f t="shared" si="37"/>
        <v>#REF!</v>
      </c>
      <c r="GV38" s="41" t="e">
        <f t="shared" si="37"/>
        <v>#REF!</v>
      </c>
      <c r="GW38" s="41" t="e">
        <f t="shared" si="37"/>
        <v>#REF!</v>
      </c>
      <c r="GX38" s="41" t="e">
        <f t="shared" si="37"/>
        <v>#REF!</v>
      </c>
      <c r="GY38" s="41" t="e">
        <f t="shared" si="37"/>
        <v>#REF!</v>
      </c>
      <c r="GZ38" s="41" t="e">
        <f t="shared" si="37"/>
        <v>#REF!</v>
      </c>
      <c r="HA38" s="41" t="e">
        <f t="shared" si="37"/>
        <v>#REF!</v>
      </c>
      <c r="HB38" s="41" t="e">
        <f t="shared" si="44"/>
        <v>#REF!</v>
      </c>
      <c r="HC38" s="41" t="e">
        <f t="shared" si="44"/>
        <v>#REF!</v>
      </c>
      <c r="HD38" s="41" t="e">
        <f t="shared" si="44"/>
        <v>#REF!</v>
      </c>
      <c r="HE38" s="41" t="e">
        <f t="shared" si="44"/>
        <v>#REF!</v>
      </c>
      <c r="HF38" s="41" t="e">
        <f t="shared" si="44"/>
        <v>#REF!</v>
      </c>
      <c r="HG38" s="41" t="e">
        <f t="shared" si="44"/>
        <v>#REF!</v>
      </c>
      <c r="HH38" s="41" t="e">
        <f t="shared" si="44"/>
        <v>#REF!</v>
      </c>
      <c r="HI38" s="41" t="e">
        <f t="shared" si="44"/>
        <v>#REF!</v>
      </c>
      <c r="HJ38" s="41" t="e">
        <f t="shared" si="44"/>
        <v>#REF!</v>
      </c>
    </row>
    <row r="39" spans="1:218" ht="14.4" x14ac:dyDescent="0.3">
      <c r="A39" s="42">
        <v>36</v>
      </c>
      <c r="B39" s="43" t="e">
        <f>'CMM1 - AUX CALC'!$AK$67</f>
        <v>#REF!</v>
      </c>
      <c r="AL39" s="41" t="e">
        <f>$B39/(_xlfn.SINGLE(PrazoConcessao)*12-AL$3+1)</f>
        <v>#REF!</v>
      </c>
      <c r="AM39" s="41" t="e">
        <f t="shared" si="38"/>
        <v>#REF!</v>
      </c>
      <c r="AN39" s="41" t="e">
        <f t="shared" si="38"/>
        <v>#REF!</v>
      </c>
      <c r="AO39" s="41" t="e">
        <f t="shared" si="38"/>
        <v>#REF!</v>
      </c>
      <c r="AP39" s="41" t="e">
        <f t="shared" si="38"/>
        <v>#REF!</v>
      </c>
      <c r="AQ39" s="41" t="e">
        <f t="shared" si="38"/>
        <v>#REF!</v>
      </c>
      <c r="AR39" s="41" t="e">
        <f t="shared" si="38"/>
        <v>#REF!</v>
      </c>
      <c r="AS39" s="41" t="e">
        <f t="shared" si="38"/>
        <v>#REF!</v>
      </c>
      <c r="AT39" s="41" t="e">
        <f t="shared" si="38"/>
        <v>#REF!</v>
      </c>
      <c r="AU39" s="41" t="e">
        <f t="shared" si="38"/>
        <v>#REF!</v>
      </c>
      <c r="AV39" s="41" t="e">
        <f t="shared" si="38"/>
        <v>#REF!</v>
      </c>
      <c r="AW39" s="41" t="e">
        <f t="shared" si="38"/>
        <v>#REF!</v>
      </c>
      <c r="AX39" s="41" t="e">
        <f t="shared" si="38"/>
        <v>#REF!</v>
      </c>
      <c r="AY39" s="41" t="e">
        <f t="shared" si="38"/>
        <v>#REF!</v>
      </c>
      <c r="AZ39" s="41" t="e">
        <f t="shared" si="45"/>
        <v>#REF!</v>
      </c>
      <c r="BA39" s="41" t="e">
        <f t="shared" si="45"/>
        <v>#REF!</v>
      </c>
      <c r="BB39" s="41" t="e">
        <f t="shared" si="45"/>
        <v>#REF!</v>
      </c>
      <c r="BC39" s="41" t="e">
        <f t="shared" si="45"/>
        <v>#REF!</v>
      </c>
      <c r="BD39" s="41" t="e">
        <f t="shared" si="45"/>
        <v>#REF!</v>
      </c>
      <c r="BE39" s="41" t="e">
        <f t="shared" si="45"/>
        <v>#REF!</v>
      </c>
      <c r="BF39" s="41" t="e">
        <f t="shared" si="45"/>
        <v>#REF!</v>
      </c>
      <c r="BG39" s="41" t="e">
        <f t="shared" si="45"/>
        <v>#REF!</v>
      </c>
      <c r="BH39" s="41" t="e">
        <f t="shared" si="45"/>
        <v>#REF!</v>
      </c>
      <c r="BI39" s="41" t="e">
        <f t="shared" si="45"/>
        <v>#REF!</v>
      </c>
      <c r="BJ39" s="41" t="e">
        <f t="shared" si="45"/>
        <v>#REF!</v>
      </c>
      <c r="BK39" s="41" t="e">
        <f t="shared" si="45"/>
        <v>#REF!</v>
      </c>
      <c r="BL39" s="41" t="e">
        <f t="shared" si="45"/>
        <v>#REF!</v>
      </c>
      <c r="BM39" s="41" t="e">
        <f t="shared" si="45"/>
        <v>#REF!</v>
      </c>
      <c r="BN39" s="41" t="e">
        <f t="shared" si="39"/>
        <v>#REF!</v>
      </c>
      <c r="BO39" s="41" t="e">
        <f t="shared" si="39"/>
        <v>#REF!</v>
      </c>
      <c r="BP39" s="41" t="e">
        <f t="shared" si="39"/>
        <v>#REF!</v>
      </c>
      <c r="BQ39" s="41" t="e">
        <f t="shared" si="39"/>
        <v>#REF!</v>
      </c>
      <c r="BR39" s="41" t="e">
        <f t="shared" si="39"/>
        <v>#REF!</v>
      </c>
      <c r="BS39" s="41" t="e">
        <f t="shared" si="39"/>
        <v>#REF!</v>
      </c>
      <c r="BT39" s="41" t="e">
        <f t="shared" si="39"/>
        <v>#REF!</v>
      </c>
      <c r="BU39" s="41" t="e">
        <f t="shared" si="39"/>
        <v>#REF!</v>
      </c>
      <c r="BV39" s="41" t="e">
        <f t="shared" si="39"/>
        <v>#REF!</v>
      </c>
      <c r="BW39" s="41" t="e">
        <f t="shared" si="39"/>
        <v>#REF!</v>
      </c>
      <c r="BX39" s="41" t="e">
        <f t="shared" si="39"/>
        <v>#REF!</v>
      </c>
      <c r="BY39" s="41" t="e">
        <f t="shared" si="39"/>
        <v>#REF!</v>
      </c>
      <c r="BZ39" s="41" t="e">
        <f t="shared" si="39"/>
        <v>#REF!</v>
      </c>
      <c r="CA39" s="41" t="e">
        <f t="shared" si="39"/>
        <v>#REF!</v>
      </c>
      <c r="CB39" s="41" t="e">
        <f t="shared" si="39"/>
        <v>#REF!</v>
      </c>
      <c r="CC39" s="41" t="e">
        <f t="shared" si="39"/>
        <v>#REF!</v>
      </c>
      <c r="CD39" s="41" t="e">
        <f t="shared" si="40"/>
        <v>#REF!</v>
      </c>
      <c r="CE39" s="41" t="e">
        <f t="shared" si="40"/>
        <v>#REF!</v>
      </c>
      <c r="CF39" s="41" t="e">
        <f t="shared" si="40"/>
        <v>#REF!</v>
      </c>
      <c r="CG39" s="41" t="e">
        <f t="shared" si="40"/>
        <v>#REF!</v>
      </c>
      <c r="CH39" s="41" t="e">
        <f t="shared" si="40"/>
        <v>#REF!</v>
      </c>
      <c r="CI39" s="41" t="e">
        <f t="shared" si="40"/>
        <v>#REF!</v>
      </c>
      <c r="CJ39" s="41" t="e">
        <f t="shared" si="40"/>
        <v>#REF!</v>
      </c>
      <c r="CK39" s="41" t="e">
        <f t="shared" si="40"/>
        <v>#REF!</v>
      </c>
      <c r="CL39" s="41" t="e">
        <f t="shared" si="40"/>
        <v>#REF!</v>
      </c>
      <c r="CM39" s="41" t="e">
        <f t="shared" si="40"/>
        <v>#REF!</v>
      </c>
      <c r="CN39" s="41" t="e">
        <f t="shared" si="40"/>
        <v>#REF!</v>
      </c>
      <c r="CO39" s="41" t="e">
        <f t="shared" si="40"/>
        <v>#REF!</v>
      </c>
      <c r="CP39" s="41" t="e">
        <f t="shared" si="40"/>
        <v>#REF!</v>
      </c>
      <c r="CQ39" s="41" t="e">
        <f t="shared" si="40"/>
        <v>#REF!</v>
      </c>
      <c r="CR39" s="41" t="e">
        <f t="shared" si="40"/>
        <v>#REF!</v>
      </c>
      <c r="CS39" s="41" t="e">
        <f t="shared" si="40"/>
        <v>#REF!</v>
      </c>
      <c r="CT39" s="41" t="e">
        <f t="shared" si="34"/>
        <v>#REF!</v>
      </c>
      <c r="CU39" s="41" t="e">
        <f t="shared" si="34"/>
        <v>#REF!</v>
      </c>
      <c r="CV39" s="41" t="e">
        <f t="shared" si="34"/>
        <v>#REF!</v>
      </c>
      <c r="CW39" s="41" t="e">
        <f t="shared" si="34"/>
        <v>#REF!</v>
      </c>
      <c r="CX39" s="41" t="e">
        <f t="shared" si="34"/>
        <v>#REF!</v>
      </c>
      <c r="CY39" s="41" t="e">
        <f t="shared" si="34"/>
        <v>#REF!</v>
      </c>
      <c r="CZ39" s="41" t="e">
        <f t="shared" si="34"/>
        <v>#REF!</v>
      </c>
      <c r="DA39" s="41" t="e">
        <f t="shared" si="34"/>
        <v>#REF!</v>
      </c>
      <c r="DB39" s="41" t="e">
        <f t="shared" si="34"/>
        <v>#REF!</v>
      </c>
      <c r="DC39" s="41" t="e">
        <f t="shared" si="34"/>
        <v>#REF!</v>
      </c>
      <c r="DD39" s="41" t="e">
        <f t="shared" si="34"/>
        <v>#REF!</v>
      </c>
      <c r="DE39" s="41" t="e">
        <f t="shared" si="34"/>
        <v>#REF!</v>
      </c>
      <c r="DF39" s="41" t="e">
        <f t="shared" si="34"/>
        <v>#REF!</v>
      </c>
      <c r="DG39" s="41" t="e">
        <f t="shared" si="34"/>
        <v>#REF!</v>
      </c>
      <c r="DH39" s="41" t="e">
        <f t="shared" si="34"/>
        <v>#REF!</v>
      </c>
      <c r="DI39" s="41" t="e">
        <f t="shared" si="34"/>
        <v>#REF!</v>
      </c>
      <c r="DJ39" s="41" t="e">
        <f t="shared" si="41"/>
        <v>#REF!</v>
      </c>
      <c r="DK39" s="41" t="e">
        <f t="shared" si="41"/>
        <v>#REF!</v>
      </c>
      <c r="DL39" s="41" t="e">
        <f t="shared" si="41"/>
        <v>#REF!</v>
      </c>
      <c r="DM39" s="41" t="e">
        <f t="shared" si="41"/>
        <v>#REF!</v>
      </c>
      <c r="DN39" s="41" t="e">
        <f t="shared" si="41"/>
        <v>#REF!</v>
      </c>
      <c r="DO39" s="41" t="e">
        <f t="shared" si="41"/>
        <v>#REF!</v>
      </c>
      <c r="DP39" s="41" t="e">
        <f t="shared" si="41"/>
        <v>#REF!</v>
      </c>
      <c r="DQ39" s="41" t="e">
        <f t="shared" si="41"/>
        <v>#REF!</v>
      </c>
      <c r="DR39" s="41" t="e">
        <f t="shared" si="41"/>
        <v>#REF!</v>
      </c>
      <c r="DS39" s="41" t="e">
        <f t="shared" si="41"/>
        <v>#REF!</v>
      </c>
      <c r="DT39" s="41" t="e">
        <f t="shared" si="41"/>
        <v>#REF!</v>
      </c>
      <c r="DU39" s="41" t="e">
        <f t="shared" si="41"/>
        <v>#REF!</v>
      </c>
      <c r="DV39" s="41" t="e">
        <f t="shared" si="41"/>
        <v>#REF!</v>
      </c>
      <c r="DW39" s="41" t="e">
        <f t="shared" si="41"/>
        <v>#REF!</v>
      </c>
      <c r="DX39" s="41" t="e">
        <f t="shared" si="41"/>
        <v>#REF!</v>
      </c>
      <c r="DY39" s="41" t="e">
        <f t="shared" si="41"/>
        <v>#REF!</v>
      </c>
      <c r="DZ39" s="41" t="e">
        <f t="shared" si="35"/>
        <v>#REF!</v>
      </c>
      <c r="EA39" s="41" t="e">
        <f t="shared" si="35"/>
        <v>#REF!</v>
      </c>
      <c r="EB39" s="41" t="e">
        <f t="shared" si="35"/>
        <v>#REF!</v>
      </c>
      <c r="EC39" s="41" t="e">
        <f t="shared" si="35"/>
        <v>#REF!</v>
      </c>
      <c r="ED39" s="41" t="e">
        <f t="shared" si="35"/>
        <v>#REF!</v>
      </c>
      <c r="EE39" s="41" t="e">
        <f t="shared" si="35"/>
        <v>#REF!</v>
      </c>
      <c r="EF39" s="41" t="e">
        <f t="shared" si="35"/>
        <v>#REF!</v>
      </c>
      <c r="EG39" s="41" t="e">
        <f t="shared" si="35"/>
        <v>#REF!</v>
      </c>
      <c r="EH39" s="41" t="e">
        <f t="shared" si="35"/>
        <v>#REF!</v>
      </c>
      <c r="EI39" s="41" t="e">
        <f t="shared" si="35"/>
        <v>#REF!</v>
      </c>
      <c r="EJ39" s="41" t="e">
        <f t="shared" si="35"/>
        <v>#REF!</v>
      </c>
      <c r="EK39" s="41" t="e">
        <f t="shared" si="35"/>
        <v>#REF!</v>
      </c>
      <c r="EL39" s="41" t="e">
        <f t="shared" si="35"/>
        <v>#REF!</v>
      </c>
      <c r="EM39" s="41" t="e">
        <f t="shared" si="35"/>
        <v>#REF!</v>
      </c>
      <c r="EN39" s="41" t="e">
        <f t="shared" si="35"/>
        <v>#REF!</v>
      </c>
      <c r="EO39" s="41" t="e">
        <f t="shared" si="35"/>
        <v>#REF!</v>
      </c>
      <c r="EP39" s="41" t="e">
        <f t="shared" si="42"/>
        <v>#REF!</v>
      </c>
      <c r="EQ39" s="41" t="e">
        <f t="shared" si="42"/>
        <v>#REF!</v>
      </c>
      <c r="ER39" s="41" t="e">
        <f t="shared" si="42"/>
        <v>#REF!</v>
      </c>
      <c r="ES39" s="41" t="e">
        <f t="shared" si="42"/>
        <v>#REF!</v>
      </c>
      <c r="ET39" s="41" t="e">
        <f t="shared" si="42"/>
        <v>#REF!</v>
      </c>
      <c r="EU39" s="41" t="e">
        <f t="shared" si="42"/>
        <v>#REF!</v>
      </c>
      <c r="EV39" s="41" t="e">
        <f t="shared" si="42"/>
        <v>#REF!</v>
      </c>
      <c r="EW39" s="41" t="e">
        <f t="shared" si="42"/>
        <v>#REF!</v>
      </c>
      <c r="EX39" s="41" t="e">
        <f t="shared" si="42"/>
        <v>#REF!</v>
      </c>
      <c r="EY39" s="41" t="e">
        <f t="shared" si="42"/>
        <v>#REF!</v>
      </c>
      <c r="EZ39" s="41" t="e">
        <f t="shared" si="42"/>
        <v>#REF!</v>
      </c>
      <c r="FA39" s="41" t="e">
        <f t="shared" si="42"/>
        <v>#REF!</v>
      </c>
      <c r="FB39" s="41" t="e">
        <f t="shared" si="42"/>
        <v>#REF!</v>
      </c>
      <c r="FC39" s="41" t="e">
        <f t="shared" si="42"/>
        <v>#REF!</v>
      </c>
      <c r="FD39" s="41" t="e">
        <f t="shared" si="42"/>
        <v>#REF!</v>
      </c>
      <c r="FE39" s="41" t="e">
        <f t="shared" si="42"/>
        <v>#REF!</v>
      </c>
      <c r="FF39" s="41" t="e">
        <f t="shared" si="36"/>
        <v>#REF!</v>
      </c>
      <c r="FG39" s="41" t="e">
        <f t="shared" si="36"/>
        <v>#REF!</v>
      </c>
      <c r="FH39" s="41" t="e">
        <f t="shared" si="36"/>
        <v>#REF!</v>
      </c>
      <c r="FI39" s="41" t="e">
        <f t="shared" si="36"/>
        <v>#REF!</v>
      </c>
      <c r="FJ39" s="41" t="e">
        <f t="shared" si="36"/>
        <v>#REF!</v>
      </c>
      <c r="FK39" s="41" t="e">
        <f t="shared" si="36"/>
        <v>#REF!</v>
      </c>
      <c r="FL39" s="41" t="e">
        <f t="shared" si="36"/>
        <v>#REF!</v>
      </c>
      <c r="FM39" s="41" t="e">
        <f t="shared" si="36"/>
        <v>#REF!</v>
      </c>
      <c r="FN39" s="41" t="e">
        <f t="shared" si="36"/>
        <v>#REF!</v>
      </c>
      <c r="FO39" s="41" t="e">
        <f t="shared" si="36"/>
        <v>#REF!</v>
      </c>
      <c r="FP39" s="41" t="e">
        <f t="shared" si="36"/>
        <v>#REF!</v>
      </c>
      <c r="FQ39" s="41" t="e">
        <f t="shared" si="36"/>
        <v>#REF!</v>
      </c>
      <c r="FR39" s="41" t="e">
        <f t="shared" si="36"/>
        <v>#REF!</v>
      </c>
      <c r="FS39" s="41" t="e">
        <f t="shared" si="36"/>
        <v>#REF!</v>
      </c>
      <c r="FT39" s="41" t="e">
        <f t="shared" si="36"/>
        <v>#REF!</v>
      </c>
      <c r="FU39" s="41" t="e">
        <f t="shared" si="36"/>
        <v>#REF!</v>
      </c>
      <c r="FV39" s="41" t="e">
        <f t="shared" si="43"/>
        <v>#REF!</v>
      </c>
      <c r="FW39" s="41" t="e">
        <f t="shared" si="43"/>
        <v>#REF!</v>
      </c>
      <c r="FX39" s="41" t="e">
        <f t="shared" si="43"/>
        <v>#REF!</v>
      </c>
      <c r="FY39" s="41" t="e">
        <f t="shared" si="43"/>
        <v>#REF!</v>
      </c>
      <c r="FZ39" s="41" t="e">
        <f t="shared" si="43"/>
        <v>#REF!</v>
      </c>
      <c r="GA39" s="41" t="e">
        <f t="shared" si="43"/>
        <v>#REF!</v>
      </c>
      <c r="GB39" s="41" t="e">
        <f t="shared" si="43"/>
        <v>#REF!</v>
      </c>
      <c r="GC39" s="41" t="e">
        <f t="shared" si="43"/>
        <v>#REF!</v>
      </c>
      <c r="GD39" s="41" t="e">
        <f t="shared" si="43"/>
        <v>#REF!</v>
      </c>
      <c r="GE39" s="41" t="e">
        <f t="shared" si="43"/>
        <v>#REF!</v>
      </c>
      <c r="GF39" s="41" t="e">
        <f t="shared" si="43"/>
        <v>#REF!</v>
      </c>
      <c r="GG39" s="41" t="e">
        <f t="shared" si="43"/>
        <v>#REF!</v>
      </c>
      <c r="GH39" s="41" t="e">
        <f t="shared" si="43"/>
        <v>#REF!</v>
      </c>
      <c r="GI39" s="41" t="e">
        <f t="shared" si="43"/>
        <v>#REF!</v>
      </c>
      <c r="GJ39" s="41" t="e">
        <f t="shared" si="43"/>
        <v>#REF!</v>
      </c>
      <c r="GK39" s="41" t="e">
        <f t="shared" si="43"/>
        <v>#REF!</v>
      </c>
      <c r="GL39" s="41" t="e">
        <f t="shared" si="37"/>
        <v>#REF!</v>
      </c>
      <c r="GM39" s="41" t="e">
        <f t="shared" si="37"/>
        <v>#REF!</v>
      </c>
      <c r="GN39" s="41" t="e">
        <f t="shared" si="37"/>
        <v>#REF!</v>
      </c>
      <c r="GO39" s="41" t="e">
        <f t="shared" si="37"/>
        <v>#REF!</v>
      </c>
      <c r="GP39" s="41" t="e">
        <f t="shared" si="37"/>
        <v>#REF!</v>
      </c>
      <c r="GQ39" s="41" t="e">
        <f t="shared" si="37"/>
        <v>#REF!</v>
      </c>
      <c r="GR39" s="41" t="e">
        <f t="shared" si="37"/>
        <v>#REF!</v>
      </c>
      <c r="GS39" s="41" t="e">
        <f t="shared" si="37"/>
        <v>#REF!</v>
      </c>
      <c r="GT39" s="41" t="e">
        <f t="shared" si="37"/>
        <v>#REF!</v>
      </c>
      <c r="GU39" s="41" t="e">
        <f t="shared" si="37"/>
        <v>#REF!</v>
      </c>
      <c r="GV39" s="41" t="e">
        <f t="shared" si="37"/>
        <v>#REF!</v>
      </c>
      <c r="GW39" s="41" t="e">
        <f t="shared" si="37"/>
        <v>#REF!</v>
      </c>
      <c r="GX39" s="41" t="e">
        <f t="shared" si="37"/>
        <v>#REF!</v>
      </c>
      <c r="GY39" s="41" t="e">
        <f t="shared" si="37"/>
        <v>#REF!</v>
      </c>
      <c r="GZ39" s="41" t="e">
        <f t="shared" si="37"/>
        <v>#REF!</v>
      </c>
      <c r="HA39" s="41" t="e">
        <f t="shared" si="37"/>
        <v>#REF!</v>
      </c>
      <c r="HB39" s="41" t="e">
        <f t="shared" si="44"/>
        <v>#REF!</v>
      </c>
      <c r="HC39" s="41" t="e">
        <f t="shared" si="44"/>
        <v>#REF!</v>
      </c>
      <c r="HD39" s="41" t="e">
        <f t="shared" si="44"/>
        <v>#REF!</v>
      </c>
      <c r="HE39" s="41" t="e">
        <f t="shared" si="44"/>
        <v>#REF!</v>
      </c>
      <c r="HF39" s="41" t="e">
        <f t="shared" si="44"/>
        <v>#REF!</v>
      </c>
      <c r="HG39" s="41" t="e">
        <f t="shared" si="44"/>
        <v>#REF!</v>
      </c>
      <c r="HH39" s="41" t="e">
        <f t="shared" si="44"/>
        <v>#REF!</v>
      </c>
      <c r="HI39" s="41" t="e">
        <f t="shared" si="44"/>
        <v>#REF!</v>
      </c>
      <c r="HJ39" s="41" t="e">
        <f t="shared" si="44"/>
        <v>#REF!</v>
      </c>
    </row>
    <row r="40" spans="1:218" ht="14.4" x14ac:dyDescent="0.3">
      <c r="A40" s="42">
        <v>37</v>
      </c>
      <c r="B40" s="43" t="e">
        <f>'CMM1 - AUX CALC'!$AL$67</f>
        <v>#REF!</v>
      </c>
      <c r="AM40" s="41" t="e">
        <f>$B40/(_xlfn.SINGLE(PrazoConcessao)*12-AM$3+1)</f>
        <v>#REF!</v>
      </c>
      <c r="AN40" s="41" t="e">
        <f t="shared" si="38"/>
        <v>#REF!</v>
      </c>
      <c r="AO40" s="41" t="e">
        <f t="shared" si="38"/>
        <v>#REF!</v>
      </c>
      <c r="AP40" s="41" t="e">
        <f t="shared" si="38"/>
        <v>#REF!</v>
      </c>
      <c r="AQ40" s="41" t="e">
        <f t="shared" si="38"/>
        <v>#REF!</v>
      </c>
      <c r="AR40" s="41" t="e">
        <f t="shared" si="38"/>
        <v>#REF!</v>
      </c>
      <c r="AS40" s="41" t="e">
        <f t="shared" si="38"/>
        <v>#REF!</v>
      </c>
      <c r="AT40" s="41" t="e">
        <f t="shared" si="38"/>
        <v>#REF!</v>
      </c>
      <c r="AU40" s="41" t="e">
        <f t="shared" si="38"/>
        <v>#REF!</v>
      </c>
      <c r="AV40" s="41" t="e">
        <f t="shared" si="38"/>
        <v>#REF!</v>
      </c>
      <c r="AW40" s="41" t="e">
        <f t="shared" si="38"/>
        <v>#REF!</v>
      </c>
      <c r="AX40" s="41" t="e">
        <f t="shared" si="38"/>
        <v>#REF!</v>
      </c>
      <c r="AY40" s="41" t="e">
        <f t="shared" si="38"/>
        <v>#REF!</v>
      </c>
      <c r="AZ40" s="41" t="e">
        <f t="shared" si="45"/>
        <v>#REF!</v>
      </c>
      <c r="BA40" s="41" t="e">
        <f t="shared" si="45"/>
        <v>#REF!</v>
      </c>
      <c r="BB40" s="41" t="e">
        <f t="shared" si="45"/>
        <v>#REF!</v>
      </c>
      <c r="BC40" s="41" t="e">
        <f t="shared" si="45"/>
        <v>#REF!</v>
      </c>
      <c r="BD40" s="41" t="e">
        <f t="shared" si="45"/>
        <v>#REF!</v>
      </c>
      <c r="BE40" s="41" t="e">
        <f t="shared" si="45"/>
        <v>#REF!</v>
      </c>
      <c r="BF40" s="41" t="e">
        <f t="shared" si="45"/>
        <v>#REF!</v>
      </c>
      <c r="BG40" s="41" t="e">
        <f t="shared" si="45"/>
        <v>#REF!</v>
      </c>
      <c r="BH40" s="41" t="e">
        <f t="shared" si="45"/>
        <v>#REF!</v>
      </c>
      <c r="BI40" s="41" t="e">
        <f t="shared" si="45"/>
        <v>#REF!</v>
      </c>
      <c r="BJ40" s="41" t="e">
        <f t="shared" si="45"/>
        <v>#REF!</v>
      </c>
      <c r="BK40" s="41" t="e">
        <f t="shared" si="45"/>
        <v>#REF!</v>
      </c>
      <c r="BL40" s="41" t="e">
        <f t="shared" si="45"/>
        <v>#REF!</v>
      </c>
      <c r="BM40" s="41" t="e">
        <f t="shared" si="45"/>
        <v>#REF!</v>
      </c>
      <c r="BN40" s="41" t="e">
        <f t="shared" si="39"/>
        <v>#REF!</v>
      </c>
      <c r="BO40" s="41" t="e">
        <f t="shared" si="39"/>
        <v>#REF!</v>
      </c>
      <c r="BP40" s="41" t="e">
        <f t="shared" si="39"/>
        <v>#REF!</v>
      </c>
      <c r="BQ40" s="41" t="e">
        <f t="shared" si="39"/>
        <v>#REF!</v>
      </c>
      <c r="BR40" s="41" t="e">
        <f t="shared" si="39"/>
        <v>#REF!</v>
      </c>
      <c r="BS40" s="41" t="e">
        <f t="shared" si="39"/>
        <v>#REF!</v>
      </c>
      <c r="BT40" s="41" t="e">
        <f t="shared" si="39"/>
        <v>#REF!</v>
      </c>
      <c r="BU40" s="41" t="e">
        <f t="shared" si="39"/>
        <v>#REF!</v>
      </c>
      <c r="BV40" s="41" t="e">
        <f t="shared" si="39"/>
        <v>#REF!</v>
      </c>
      <c r="BW40" s="41" t="e">
        <f t="shared" si="39"/>
        <v>#REF!</v>
      </c>
      <c r="BX40" s="41" t="e">
        <f t="shared" si="39"/>
        <v>#REF!</v>
      </c>
      <c r="BY40" s="41" t="e">
        <f t="shared" si="39"/>
        <v>#REF!</v>
      </c>
      <c r="BZ40" s="41" t="e">
        <f t="shared" si="39"/>
        <v>#REF!</v>
      </c>
      <c r="CA40" s="41" t="e">
        <f t="shared" si="39"/>
        <v>#REF!</v>
      </c>
      <c r="CB40" s="41" t="e">
        <f t="shared" si="39"/>
        <v>#REF!</v>
      </c>
      <c r="CC40" s="41" t="e">
        <f t="shared" si="39"/>
        <v>#REF!</v>
      </c>
      <c r="CD40" s="41" t="e">
        <f t="shared" si="40"/>
        <v>#REF!</v>
      </c>
      <c r="CE40" s="41" t="e">
        <f t="shared" si="40"/>
        <v>#REF!</v>
      </c>
      <c r="CF40" s="41" t="e">
        <f t="shared" si="40"/>
        <v>#REF!</v>
      </c>
      <c r="CG40" s="41" t="e">
        <f t="shared" si="40"/>
        <v>#REF!</v>
      </c>
      <c r="CH40" s="41" t="e">
        <f t="shared" si="40"/>
        <v>#REF!</v>
      </c>
      <c r="CI40" s="41" t="e">
        <f t="shared" si="40"/>
        <v>#REF!</v>
      </c>
      <c r="CJ40" s="41" t="e">
        <f t="shared" si="40"/>
        <v>#REF!</v>
      </c>
      <c r="CK40" s="41" t="e">
        <f t="shared" si="40"/>
        <v>#REF!</v>
      </c>
      <c r="CL40" s="41" t="e">
        <f t="shared" si="40"/>
        <v>#REF!</v>
      </c>
      <c r="CM40" s="41" t="e">
        <f t="shared" si="40"/>
        <v>#REF!</v>
      </c>
      <c r="CN40" s="41" t="e">
        <f t="shared" si="40"/>
        <v>#REF!</v>
      </c>
      <c r="CO40" s="41" t="e">
        <f t="shared" si="40"/>
        <v>#REF!</v>
      </c>
      <c r="CP40" s="41" t="e">
        <f t="shared" si="40"/>
        <v>#REF!</v>
      </c>
      <c r="CQ40" s="41" t="e">
        <f t="shared" si="40"/>
        <v>#REF!</v>
      </c>
      <c r="CR40" s="41" t="e">
        <f t="shared" si="40"/>
        <v>#REF!</v>
      </c>
      <c r="CS40" s="41" t="e">
        <f t="shared" si="40"/>
        <v>#REF!</v>
      </c>
      <c r="CT40" s="41" t="e">
        <f t="shared" si="34"/>
        <v>#REF!</v>
      </c>
      <c r="CU40" s="41" t="e">
        <f t="shared" si="34"/>
        <v>#REF!</v>
      </c>
      <c r="CV40" s="41" t="e">
        <f t="shared" si="34"/>
        <v>#REF!</v>
      </c>
      <c r="CW40" s="41" t="e">
        <f t="shared" si="34"/>
        <v>#REF!</v>
      </c>
      <c r="CX40" s="41" t="e">
        <f t="shared" si="34"/>
        <v>#REF!</v>
      </c>
      <c r="CY40" s="41" t="e">
        <f t="shared" si="34"/>
        <v>#REF!</v>
      </c>
      <c r="CZ40" s="41" t="e">
        <f t="shared" si="34"/>
        <v>#REF!</v>
      </c>
      <c r="DA40" s="41" t="e">
        <f t="shared" si="34"/>
        <v>#REF!</v>
      </c>
      <c r="DB40" s="41" t="e">
        <f t="shared" si="34"/>
        <v>#REF!</v>
      </c>
      <c r="DC40" s="41" t="e">
        <f t="shared" si="34"/>
        <v>#REF!</v>
      </c>
      <c r="DD40" s="41" t="e">
        <f t="shared" si="34"/>
        <v>#REF!</v>
      </c>
      <c r="DE40" s="41" t="e">
        <f t="shared" si="34"/>
        <v>#REF!</v>
      </c>
      <c r="DF40" s="41" t="e">
        <f t="shared" si="34"/>
        <v>#REF!</v>
      </c>
      <c r="DG40" s="41" t="e">
        <f t="shared" si="34"/>
        <v>#REF!</v>
      </c>
      <c r="DH40" s="41" t="e">
        <f t="shared" si="34"/>
        <v>#REF!</v>
      </c>
      <c r="DI40" s="41" t="e">
        <f t="shared" si="34"/>
        <v>#REF!</v>
      </c>
      <c r="DJ40" s="41" t="e">
        <f t="shared" si="41"/>
        <v>#REF!</v>
      </c>
      <c r="DK40" s="41" t="e">
        <f t="shared" si="41"/>
        <v>#REF!</v>
      </c>
      <c r="DL40" s="41" t="e">
        <f t="shared" si="41"/>
        <v>#REF!</v>
      </c>
      <c r="DM40" s="41" t="e">
        <f t="shared" si="41"/>
        <v>#REF!</v>
      </c>
      <c r="DN40" s="41" t="e">
        <f t="shared" si="41"/>
        <v>#REF!</v>
      </c>
      <c r="DO40" s="41" t="e">
        <f t="shared" si="41"/>
        <v>#REF!</v>
      </c>
      <c r="DP40" s="41" t="e">
        <f t="shared" si="41"/>
        <v>#REF!</v>
      </c>
      <c r="DQ40" s="41" t="e">
        <f t="shared" si="41"/>
        <v>#REF!</v>
      </c>
      <c r="DR40" s="41" t="e">
        <f t="shared" si="41"/>
        <v>#REF!</v>
      </c>
      <c r="DS40" s="41" t="e">
        <f t="shared" si="41"/>
        <v>#REF!</v>
      </c>
      <c r="DT40" s="41" t="e">
        <f t="shared" si="41"/>
        <v>#REF!</v>
      </c>
      <c r="DU40" s="41" t="e">
        <f t="shared" si="41"/>
        <v>#REF!</v>
      </c>
      <c r="DV40" s="41" t="e">
        <f t="shared" si="41"/>
        <v>#REF!</v>
      </c>
      <c r="DW40" s="41" t="e">
        <f t="shared" si="41"/>
        <v>#REF!</v>
      </c>
      <c r="DX40" s="41" t="e">
        <f t="shared" si="41"/>
        <v>#REF!</v>
      </c>
      <c r="DY40" s="41" t="e">
        <f t="shared" si="41"/>
        <v>#REF!</v>
      </c>
      <c r="DZ40" s="41" t="e">
        <f t="shared" si="35"/>
        <v>#REF!</v>
      </c>
      <c r="EA40" s="41" t="e">
        <f t="shared" si="35"/>
        <v>#REF!</v>
      </c>
      <c r="EB40" s="41" t="e">
        <f t="shared" si="35"/>
        <v>#REF!</v>
      </c>
      <c r="EC40" s="41" t="e">
        <f t="shared" si="35"/>
        <v>#REF!</v>
      </c>
      <c r="ED40" s="41" t="e">
        <f t="shared" si="35"/>
        <v>#REF!</v>
      </c>
      <c r="EE40" s="41" t="e">
        <f t="shared" si="35"/>
        <v>#REF!</v>
      </c>
      <c r="EF40" s="41" t="e">
        <f t="shared" si="35"/>
        <v>#REF!</v>
      </c>
      <c r="EG40" s="41" t="e">
        <f t="shared" si="35"/>
        <v>#REF!</v>
      </c>
      <c r="EH40" s="41" t="e">
        <f t="shared" si="35"/>
        <v>#REF!</v>
      </c>
      <c r="EI40" s="41" t="e">
        <f t="shared" si="35"/>
        <v>#REF!</v>
      </c>
      <c r="EJ40" s="41" t="e">
        <f t="shared" si="35"/>
        <v>#REF!</v>
      </c>
      <c r="EK40" s="41" t="e">
        <f t="shared" si="35"/>
        <v>#REF!</v>
      </c>
      <c r="EL40" s="41" t="e">
        <f t="shared" si="35"/>
        <v>#REF!</v>
      </c>
      <c r="EM40" s="41" t="e">
        <f t="shared" si="35"/>
        <v>#REF!</v>
      </c>
      <c r="EN40" s="41" t="e">
        <f t="shared" si="35"/>
        <v>#REF!</v>
      </c>
      <c r="EO40" s="41" t="e">
        <f t="shared" si="35"/>
        <v>#REF!</v>
      </c>
      <c r="EP40" s="41" t="e">
        <f t="shared" si="42"/>
        <v>#REF!</v>
      </c>
      <c r="EQ40" s="41" t="e">
        <f t="shared" si="42"/>
        <v>#REF!</v>
      </c>
      <c r="ER40" s="41" t="e">
        <f t="shared" si="42"/>
        <v>#REF!</v>
      </c>
      <c r="ES40" s="41" t="e">
        <f t="shared" si="42"/>
        <v>#REF!</v>
      </c>
      <c r="ET40" s="41" t="e">
        <f t="shared" si="42"/>
        <v>#REF!</v>
      </c>
      <c r="EU40" s="41" t="e">
        <f t="shared" si="42"/>
        <v>#REF!</v>
      </c>
      <c r="EV40" s="41" t="e">
        <f t="shared" si="42"/>
        <v>#REF!</v>
      </c>
      <c r="EW40" s="41" t="e">
        <f t="shared" si="42"/>
        <v>#REF!</v>
      </c>
      <c r="EX40" s="41" t="e">
        <f t="shared" si="42"/>
        <v>#REF!</v>
      </c>
      <c r="EY40" s="41" t="e">
        <f t="shared" si="42"/>
        <v>#REF!</v>
      </c>
      <c r="EZ40" s="41" t="e">
        <f t="shared" si="42"/>
        <v>#REF!</v>
      </c>
      <c r="FA40" s="41" t="e">
        <f t="shared" si="42"/>
        <v>#REF!</v>
      </c>
      <c r="FB40" s="41" t="e">
        <f t="shared" si="42"/>
        <v>#REF!</v>
      </c>
      <c r="FC40" s="41" t="e">
        <f t="shared" si="42"/>
        <v>#REF!</v>
      </c>
      <c r="FD40" s="41" t="e">
        <f t="shared" si="42"/>
        <v>#REF!</v>
      </c>
      <c r="FE40" s="41" t="e">
        <f t="shared" si="42"/>
        <v>#REF!</v>
      </c>
      <c r="FF40" s="41" t="e">
        <f t="shared" si="36"/>
        <v>#REF!</v>
      </c>
      <c r="FG40" s="41" t="e">
        <f t="shared" si="36"/>
        <v>#REF!</v>
      </c>
      <c r="FH40" s="41" t="e">
        <f t="shared" si="36"/>
        <v>#REF!</v>
      </c>
      <c r="FI40" s="41" t="e">
        <f t="shared" si="36"/>
        <v>#REF!</v>
      </c>
      <c r="FJ40" s="41" t="e">
        <f t="shared" si="36"/>
        <v>#REF!</v>
      </c>
      <c r="FK40" s="41" t="e">
        <f t="shared" si="36"/>
        <v>#REF!</v>
      </c>
      <c r="FL40" s="41" t="e">
        <f t="shared" si="36"/>
        <v>#REF!</v>
      </c>
      <c r="FM40" s="41" t="e">
        <f t="shared" si="36"/>
        <v>#REF!</v>
      </c>
      <c r="FN40" s="41" t="e">
        <f t="shared" si="36"/>
        <v>#REF!</v>
      </c>
      <c r="FO40" s="41" t="e">
        <f t="shared" si="36"/>
        <v>#REF!</v>
      </c>
      <c r="FP40" s="41" t="e">
        <f t="shared" si="36"/>
        <v>#REF!</v>
      </c>
      <c r="FQ40" s="41" t="e">
        <f t="shared" si="36"/>
        <v>#REF!</v>
      </c>
      <c r="FR40" s="41" t="e">
        <f t="shared" si="36"/>
        <v>#REF!</v>
      </c>
      <c r="FS40" s="41" t="e">
        <f t="shared" si="36"/>
        <v>#REF!</v>
      </c>
      <c r="FT40" s="41" t="e">
        <f t="shared" si="36"/>
        <v>#REF!</v>
      </c>
      <c r="FU40" s="41" t="e">
        <f t="shared" si="36"/>
        <v>#REF!</v>
      </c>
      <c r="FV40" s="41" t="e">
        <f t="shared" si="43"/>
        <v>#REF!</v>
      </c>
      <c r="FW40" s="41" t="e">
        <f t="shared" si="43"/>
        <v>#REF!</v>
      </c>
      <c r="FX40" s="41" t="e">
        <f t="shared" si="43"/>
        <v>#REF!</v>
      </c>
      <c r="FY40" s="41" t="e">
        <f t="shared" si="43"/>
        <v>#REF!</v>
      </c>
      <c r="FZ40" s="41" t="e">
        <f t="shared" si="43"/>
        <v>#REF!</v>
      </c>
      <c r="GA40" s="41" t="e">
        <f t="shared" si="43"/>
        <v>#REF!</v>
      </c>
      <c r="GB40" s="41" t="e">
        <f t="shared" si="43"/>
        <v>#REF!</v>
      </c>
      <c r="GC40" s="41" t="e">
        <f t="shared" si="43"/>
        <v>#REF!</v>
      </c>
      <c r="GD40" s="41" t="e">
        <f t="shared" si="43"/>
        <v>#REF!</v>
      </c>
      <c r="GE40" s="41" t="e">
        <f t="shared" si="43"/>
        <v>#REF!</v>
      </c>
      <c r="GF40" s="41" t="e">
        <f t="shared" si="43"/>
        <v>#REF!</v>
      </c>
      <c r="GG40" s="41" t="e">
        <f t="shared" si="43"/>
        <v>#REF!</v>
      </c>
      <c r="GH40" s="41" t="e">
        <f t="shared" si="43"/>
        <v>#REF!</v>
      </c>
      <c r="GI40" s="41" t="e">
        <f t="shared" si="43"/>
        <v>#REF!</v>
      </c>
      <c r="GJ40" s="41" t="e">
        <f t="shared" si="43"/>
        <v>#REF!</v>
      </c>
      <c r="GK40" s="41" t="e">
        <f t="shared" si="43"/>
        <v>#REF!</v>
      </c>
      <c r="GL40" s="41" t="e">
        <f t="shared" si="37"/>
        <v>#REF!</v>
      </c>
      <c r="GM40" s="41" t="e">
        <f t="shared" si="37"/>
        <v>#REF!</v>
      </c>
      <c r="GN40" s="41" t="e">
        <f t="shared" si="37"/>
        <v>#REF!</v>
      </c>
      <c r="GO40" s="41" t="e">
        <f t="shared" si="37"/>
        <v>#REF!</v>
      </c>
      <c r="GP40" s="41" t="e">
        <f t="shared" si="37"/>
        <v>#REF!</v>
      </c>
      <c r="GQ40" s="41" t="e">
        <f t="shared" si="37"/>
        <v>#REF!</v>
      </c>
      <c r="GR40" s="41" t="e">
        <f t="shared" si="37"/>
        <v>#REF!</v>
      </c>
      <c r="GS40" s="41" t="e">
        <f t="shared" si="37"/>
        <v>#REF!</v>
      </c>
      <c r="GT40" s="41" t="e">
        <f t="shared" si="37"/>
        <v>#REF!</v>
      </c>
      <c r="GU40" s="41" t="e">
        <f t="shared" si="37"/>
        <v>#REF!</v>
      </c>
      <c r="GV40" s="41" t="e">
        <f t="shared" si="37"/>
        <v>#REF!</v>
      </c>
      <c r="GW40" s="41" t="e">
        <f t="shared" si="37"/>
        <v>#REF!</v>
      </c>
      <c r="GX40" s="41" t="e">
        <f t="shared" si="37"/>
        <v>#REF!</v>
      </c>
      <c r="GY40" s="41" t="e">
        <f t="shared" si="37"/>
        <v>#REF!</v>
      </c>
      <c r="GZ40" s="41" t="e">
        <f t="shared" si="37"/>
        <v>#REF!</v>
      </c>
      <c r="HA40" s="41" t="e">
        <f t="shared" si="37"/>
        <v>#REF!</v>
      </c>
      <c r="HB40" s="41" t="e">
        <f t="shared" si="44"/>
        <v>#REF!</v>
      </c>
      <c r="HC40" s="41" t="e">
        <f t="shared" si="44"/>
        <v>#REF!</v>
      </c>
      <c r="HD40" s="41" t="e">
        <f t="shared" si="44"/>
        <v>#REF!</v>
      </c>
      <c r="HE40" s="41" t="e">
        <f t="shared" si="44"/>
        <v>#REF!</v>
      </c>
      <c r="HF40" s="41" t="e">
        <f t="shared" si="44"/>
        <v>#REF!</v>
      </c>
      <c r="HG40" s="41" t="e">
        <f t="shared" si="44"/>
        <v>#REF!</v>
      </c>
      <c r="HH40" s="41" t="e">
        <f t="shared" si="44"/>
        <v>#REF!</v>
      </c>
      <c r="HI40" s="41" t="e">
        <f t="shared" si="44"/>
        <v>#REF!</v>
      </c>
      <c r="HJ40" s="41" t="e">
        <f t="shared" si="44"/>
        <v>#REF!</v>
      </c>
    </row>
    <row r="41" spans="1:218" ht="14.4" x14ac:dyDescent="0.3">
      <c r="A41" s="42">
        <v>38</v>
      </c>
      <c r="B41" s="43" t="e">
        <f>'CMM1 - AUX CALC'!$AM$67</f>
        <v>#REF!</v>
      </c>
      <c r="AN41" s="41" t="e">
        <f>$B41/(_xlfn.SINGLE(PrazoConcessao)*12-AN$3+1)</f>
        <v>#REF!</v>
      </c>
      <c r="AO41" s="41" t="e">
        <f t="shared" si="38"/>
        <v>#REF!</v>
      </c>
      <c r="AP41" s="41" t="e">
        <f t="shared" si="38"/>
        <v>#REF!</v>
      </c>
      <c r="AQ41" s="41" t="e">
        <f t="shared" si="38"/>
        <v>#REF!</v>
      </c>
      <c r="AR41" s="41" t="e">
        <f t="shared" si="38"/>
        <v>#REF!</v>
      </c>
      <c r="AS41" s="41" t="e">
        <f t="shared" si="38"/>
        <v>#REF!</v>
      </c>
      <c r="AT41" s="41" t="e">
        <f t="shared" si="38"/>
        <v>#REF!</v>
      </c>
      <c r="AU41" s="41" t="e">
        <f t="shared" si="38"/>
        <v>#REF!</v>
      </c>
      <c r="AV41" s="41" t="e">
        <f t="shared" si="38"/>
        <v>#REF!</v>
      </c>
      <c r="AW41" s="41" t="e">
        <f t="shared" si="38"/>
        <v>#REF!</v>
      </c>
      <c r="AX41" s="41" t="e">
        <f t="shared" si="38"/>
        <v>#REF!</v>
      </c>
      <c r="AY41" s="41" t="e">
        <f t="shared" si="38"/>
        <v>#REF!</v>
      </c>
      <c r="AZ41" s="41" t="e">
        <f t="shared" si="45"/>
        <v>#REF!</v>
      </c>
      <c r="BA41" s="41" t="e">
        <f t="shared" si="45"/>
        <v>#REF!</v>
      </c>
      <c r="BB41" s="41" t="e">
        <f t="shared" si="45"/>
        <v>#REF!</v>
      </c>
      <c r="BC41" s="41" t="e">
        <f t="shared" si="45"/>
        <v>#REF!</v>
      </c>
      <c r="BD41" s="41" t="e">
        <f t="shared" si="45"/>
        <v>#REF!</v>
      </c>
      <c r="BE41" s="41" t="e">
        <f t="shared" si="45"/>
        <v>#REF!</v>
      </c>
      <c r="BF41" s="41" t="e">
        <f t="shared" si="45"/>
        <v>#REF!</v>
      </c>
      <c r="BG41" s="41" t="e">
        <f t="shared" si="45"/>
        <v>#REF!</v>
      </c>
      <c r="BH41" s="41" t="e">
        <f t="shared" si="45"/>
        <v>#REF!</v>
      </c>
      <c r="BI41" s="41" t="e">
        <f t="shared" si="45"/>
        <v>#REF!</v>
      </c>
      <c r="BJ41" s="41" t="e">
        <f t="shared" si="45"/>
        <v>#REF!</v>
      </c>
      <c r="BK41" s="41" t="e">
        <f t="shared" si="45"/>
        <v>#REF!</v>
      </c>
      <c r="BL41" s="41" t="e">
        <f t="shared" si="45"/>
        <v>#REF!</v>
      </c>
      <c r="BM41" s="41" t="e">
        <f t="shared" si="45"/>
        <v>#REF!</v>
      </c>
      <c r="BN41" s="41" t="e">
        <f t="shared" si="39"/>
        <v>#REF!</v>
      </c>
      <c r="BO41" s="41" t="e">
        <f t="shared" si="39"/>
        <v>#REF!</v>
      </c>
      <c r="BP41" s="41" t="e">
        <f t="shared" si="39"/>
        <v>#REF!</v>
      </c>
      <c r="BQ41" s="41" t="e">
        <f t="shared" si="39"/>
        <v>#REF!</v>
      </c>
      <c r="BR41" s="41" t="e">
        <f t="shared" si="39"/>
        <v>#REF!</v>
      </c>
      <c r="BS41" s="41" t="e">
        <f t="shared" si="39"/>
        <v>#REF!</v>
      </c>
      <c r="BT41" s="41" t="e">
        <f t="shared" si="39"/>
        <v>#REF!</v>
      </c>
      <c r="BU41" s="41" t="e">
        <f t="shared" si="39"/>
        <v>#REF!</v>
      </c>
      <c r="BV41" s="41" t="e">
        <f t="shared" si="39"/>
        <v>#REF!</v>
      </c>
      <c r="BW41" s="41" t="e">
        <f t="shared" si="39"/>
        <v>#REF!</v>
      </c>
      <c r="BX41" s="41" t="e">
        <f t="shared" si="39"/>
        <v>#REF!</v>
      </c>
      <c r="BY41" s="41" t="e">
        <f t="shared" si="39"/>
        <v>#REF!</v>
      </c>
      <c r="BZ41" s="41" t="e">
        <f t="shared" si="39"/>
        <v>#REF!</v>
      </c>
      <c r="CA41" s="41" t="e">
        <f t="shared" si="39"/>
        <v>#REF!</v>
      </c>
      <c r="CB41" s="41" t="e">
        <f t="shared" si="39"/>
        <v>#REF!</v>
      </c>
      <c r="CC41" s="41" t="e">
        <f t="shared" si="39"/>
        <v>#REF!</v>
      </c>
      <c r="CD41" s="41" t="e">
        <f t="shared" si="40"/>
        <v>#REF!</v>
      </c>
      <c r="CE41" s="41" t="e">
        <f t="shared" si="40"/>
        <v>#REF!</v>
      </c>
      <c r="CF41" s="41" t="e">
        <f t="shared" si="40"/>
        <v>#REF!</v>
      </c>
      <c r="CG41" s="41" t="e">
        <f t="shared" si="40"/>
        <v>#REF!</v>
      </c>
      <c r="CH41" s="41" t="e">
        <f t="shared" si="40"/>
        <v>#REF!</v>
      </c>
      <c r="CI41" s="41" t="e">
        <f t="shared" si="40"/>
        <v>#REF!</v>
      </c>
      <c r="CJ41" s="41" t="e">
        <f t="shared" si="40"/>
        <v>#REF!</v>
      </c>
      <c r="CK41" s="41" t="e">
        <f t="shared" si="40"/>
        <v>#REF!</v>
      </c>
      <c r="CL41" s="41" t="e">
        <f t="shared" si="40"/>
        <v>#REF!</v>
      </c>
      <c r="CM41" s="41" t="e">
        <f t="shared" si="40"/>
        <v>#REF!</v>
      </c>
      <c r="CN41" s="41" t="e">
        <f t="shared" si="40"/>
        <v>#REF!</v>
      </c>
      <c r="CO41" s="41" t="e">
        <f t="shared" si="40"/>
        <v>#REF!</v>
      </c>
      <c r="CP41" s="41" t="e">
        <f t="shared" si="40"/>
        <v>#REF!</v>
      </c>
      <c r="CQ41" s="41" t="e">
        <f t="shared" si="40"/>
        <v>#REF!</v>
      </c>
      <c r="CR41" s="41" t="e">
        <f t="shared" si="40"/>
        <v>#REF!</v>
      </c>
      <c r="CS41" s="41" t="e">
        <f t="shared" si="40"/>
        <v>#REF!</v>
      </c>
      <c r="CT41" s="41" t="e">
        <f t="shared" si="34"/>
        <v>#REF!</v>
      </c>
      <c r="CU41" s="41" t="e">
        <f t="shared" si="34"/>
        <v>#REF!</v>
      </c>
      <c r="CV41" s="41" t="e">
        <f t="shared" si="34"/>
        <v>#REF!</v>
      </c>
      <c r="CW41" s="41" t="e">
        <f t="shared" si="34"/>
        <v>#REF!</v>
      </c>
      <c r="CX41" s="41" t="e">
        <f t="shared" si="34"/>
        <v>#REF!</v>
      </c>
      <c r="CY41" s="41" t="e">
        <f t="shared" si="34"/>
        <v>#REF!</v>
      </c>
      <c r="CZ41" s="41" t="e">
        <f t="shared" si="34"/>
        <v>#REF!</v>
      </c>
      <c r="DA41" s="41" t="e">
        <f t="shared" si="34"/>
        <v>#REF!</v>
      </c>
      <c r="DB41" s="41" t="e">
        <f t="shared" si="34"/>
        <v>#REF!</v>
      </c>
      <c r="DC41" s="41" t="e">
        <f t="shared" si="34"/>
        <v>#REF!</v>
      </c>
      <c r="DD41" s="41" t="e">
        <f t="shared" si="34"/>
        <v>#REF!</v>
      </c>
      <c r="DE41" s="41" t="e">
        <f t="shared" si="34"/>
        <v>#REF!</v>
      </c>
      <c r="DF41" s="41" t="e">
        <f t="shared" si="34"/>
        <v>#REF!</v>
      </c>
      <c r="DG41" s="41" t="e">
        <f t="shared" si="34"/>
        <v>#REF!</v>
      </c>
      <c r="DH41" s="41" t="e">
        <f t="shared" si="34"/>
        <v>#REF!</v>
      </c>
      <c r="DI41" s="41" t="e">
        <f t="shared" si="34"/>
        <v>#REF!</v>
      </c>
      <c r="DJ41" s="41" t="e">
        <f t="shared" si="41"/>
        <v>#REF!</v>
      </c>
      <c r="DK41" s="41" t="e">
        <f t="shared" si="41"/>
        <v>#REF!</v>
      </c>
      <c r="DL41" s="41" t="e">
        <f t="shared" si="41"/>
        <v>#REF!</v>
      </c>
      <c r="DM41" s="41" t="e">
        <f t="shared" si="41"/>
        <v>#REF!</v>
      </c>
      <c r="DN41" s="41" t="e">
        <f t="shared" si="41"/>
        <v>#REF!</v>
      </c>
      <c r="DO41" s="41" t="e">
        <f t="shared" si="41"/>
        <v>#REF!</v>
      </c>
      <c r="DP41" s="41" t="e">
        <f t="shared" si="41"/>
        <v>#REF!</v>
      </c>
      <c r="DQ41" s="41" t="e">
        <f t="shared" si="41"/>
        <v>#REF!</v>
      </c>
      <c r="DR41" s="41" t="e">
        <f t="shared" si="41"/>
        <v>#REF!</v>
      </c>
      <c r="DS41" s="41" t="e">
        <f t="shared" si="41"/>
        <v>#REF!</v>
      </c>
      <c r="DT41" s="41" t="e">
        <f t="shared" si="41"/>
        <v>#REF!</v>
      </c>
      <c r="DU41" s="41" t="e">
        <f t="shared" si="41"/>
        <v>#REF!</v>
      </c>
      <c r="DV41" s="41" t="e">
        <f t="shared" si="41"/>
        <v>#REF!</v>
      </c>
      <c r="DW41" s="41" t="e">
        <f t="shared" si="41"/>
        <v>#REF!</v>
      </c>
      <c r="DX41" s="41" t="e">
        <f t="shared" si="41"/>
        <v>#REF!</v>
      </c>
      <c r="DY41" s="41" t="e">
        <f t="shared" si="41"/>
        <v>#REF!</v>
      </c>
      <c r="DZ41" s="41" t="e">
        <f t="shared" si="35"/>
        <v>#REF!</v>
      </c>
      <c r="EA41" s="41" t="e">
        <f t="shared" si="35"/>
        <v>#REF!</v>
      </c>
      <c r="EB41" s="41" t="e">
        <f t="shared" si="35"/>
        <v>#REF!</v>
      </c>
      <c r="EC41" s="41" t="e">
        <f t="shared" si="35"/>
        <v>#REF!</v>
      </c>
      <c r="ED41" s="41" t="e">
        <f t="shared" si="35"/>
        <v>#REF!</v>
      </c>
      <c r="EE41" s="41" t="e">
        <f t="shared" si="35"/>
        <v>#REF!</v>
      </c>
      <c r="EF41" s="41" t="e">
        <f t="shared" si="35"/>
        <v>#REF!</v>
      </c>
      <c r="EG41" s="41" t="e">
        <f t="shared" si="35"/>
        <v>#REF!</v>
      </c>
      <c r="EH41" s="41" t="e">
        <f t="shared" si="35"/>
        <v>#REF!</v>
      </c>
      <c r="EI41" s="41" t="e">
        <f t="shared" si="35"/>
        <v>#REF!</v>
      </c>
      <c r="EJ41" s="41" t="e">
        <f t="shared" si="35"/>
        <v>#REF!</v>
      </c>
      <c r="EK41" s="41" t="e">
        <f t="shared" si="35"/>
        <v>#REF!</v>
      </c>
      <c r="EL41" s="41" t="e">
        <f t="shared" si="35"/>
        <v>#REF!</v>
      </c>
      <c r="EM41" s="41" t="e">
        <f t="shared" si="35"/>
        <v>#REF!</v>
      </c>
      <c r="EN41" s="41" t="e">
        <f t="shared" si="35"/>
        <v>#REF!</v>
      </c>
      <c r="EO41" s="41" t="e">
        <f t="shared" si="35"/>
        <v>#REF!</v>
      </c>
      <c r="EP41" s="41" t="e">
        <f t="shared" si="42"/>
        <v>#REF!</v>
      </c>
      <c r="EQ41" s="41" t="e">
        <f t="shared" si="42"/>
        <v>#REF!</v>
      </c>
      <c r="ER41" s="41" t="e">
        <f t="shared" si="42"/>
        <v>#REF!</v>
      </c>
      <c r="ES41" s="41" t="e">
        <f t="shared" si="42"/>
        <v>#REF!</v>
      </c>
      <c r="ET41" s="41" t="e">
        <f t="shared" si="42"/>
        <v>#REF!</v>
      </c>
      <c r="EU41" s="41" t="e">
        <f t="shared" si="42"/>
        <v>#REF!</v>
      </c>
      <c r="EV41" s="41" t="e">
        <f t="shared" si="42"/>
        <v>#REF!</v>
      </c>
      <c r="EW41" s="41" t="e">
        <f t="shared" si="42"/>
        <v>#REF!</v>
      </c>
      <c r="EX41" s="41" t="e">
        <f t="shared" si="42"/>
        <v>#REF!</v>
      </c>
      <c r="EY41" s="41" t="e">
        <f t="shared" si="42"/>
        <v>#REF!</v>
      </c>
      <c r="EZ41" s="41" t="e">
        <f t="shared" si="42"/>
        <v>#REF!</v>
      </c>
      <c r="FA41" s="41" t="e">
        <f t="shared" si="42"/>
        <v>#REF!</v>
      </c>
      <c r="FB41" s="41" t="e">
        <f t="shared" si="42"/>
        <v>#REF!</v>
      </c>
      <c r="FC41" s="41" t="e">
        <f t="shared" si="42"/>
        <v>#REF!</v>
      </c>
      <c r="FD41" s="41" t="e">
        <f t="shared" si="42"/>
        <v>#REF!</v>
      </c>
      <c r="FE41" s="41" t="e">
        <f t="shared" si="42"/>
        <v>#REF!</v>
      </c>
      <c r="FF41" s="41" t="e">
        <f t="shared" si="36"/>
        <v>#REF!</v>
      </c>
      <c r="FG41" s="41" t="e">
        <f t="shared" si="36"/>
        <v>#REF!</v>
      </c>
      <c r="FH41" s="41" t="e">
        <f t="shared" si="36"/>
        <v>#REF!</v>
      </c>
      <c r="FI41" s="41" t="e">
        <f t="shared" si="36"/>
        <v>#REF!</v>
      </c>
      <c r="FJ41" s="41" t="e">
        <f t="shared" si="36"/>
        <v>#REF!</v>
      </c>
      <c r="FK41" s="41" t="e">
        <f t="shared" si="36"/>
        <v>#REF!</v>
      </c>
      <c r="FL41" s="41" t="e">
        <f t="shared" si="36"/>
        <v>#REF!</v>
      </c>
      <c r="FM41" s="41" t="e">
        <f t="shared" si="36"/>
        <v>#REF!</v>
      </c>
      <c r="FN41" s="41" t="e">
        <f t="shared" si="36"/>
        <v>#REF!</v>
      </c>
      <c r="FO41" s="41" t="e">
        <f t="shared" si="36"/>
        <v>#REF!</v>
      </c>
      <c r="FP41" s="41" t="e">
        <f t="shared" si="36"/>
        <v>#REF!</v>
      </c>
      <c r="FQ41" s="41" t="e">
        <f t="shared" si="36"/>
        <v>#REF!</v>
      </c>
      <c r="FR41" s="41" t="e">
        <f t="shared" si="36"/>
        <v>#REF!</v>
      </c>
      <c r="FS41" s="41" t="e">
        <f t="shared" si="36"/>
        <v>#REF!</v>
      </c>
      <c r="FT41" s="41" t="e">
        <f t="shared" si="36"/>
        <v>#REF!</v>
      </c>
      <c r="FU41" s="41" t="e">
        <f t="shared" si="36"/>
        <v>#REF!</v>
      </c>
      <c r="FV41" s="41" t="e">
        <f t="shared" si="43"/>
        <v>#REF!</v>
      </c>
      <c r="FW41" s="41" t="e">
        <f t="shared" si="43"/>
        <v>#REF!</v>
      </c>
      <c r="FX41" s="41" t="e">
        <f t="shared" si="43"/>
        <v>#REF!</v>
      </c>
      <c r="FY41" s="41" t="e">
        <f t="shared" si="43"/>
        <v>#REF!</v>
      </c>
      <c r="FZ41" s="41" t="e">
        <f t="shared" si="43"/>
        <v>#REF!</v>
      </c>
      <c r="GA41" s="41" t="e">
        <f t="shared" si="43"/>
        <v>#REF!</v>
      </c>
      <c r="GB41" s="41" t="e">
        <f t="shared" si="43"/>
        <v>#REF!</v>
      </c>
      <c r="GC41" s="41" t="e">
        <f t="shared" si="43"/>
        <v>#REF!</v>
      </c>
      <c r="GD41" s="41" t="e">
        <f t="shared" si="43"/>
        <v>#REF!</v>
      </c>
      <c r="GE41" s="41" t="e">
        <f t="shared" si="43"/>
        <v>#REF!</v>
      </c>
      <c r="GF41" s="41" t="e">
        <f t="shared" si="43"/>
        <v>#REF!</v>
      </c>
      <c r="GG41" s="41" t="e">
        <f t="shared" si="43"/>
        <v>#REF!</v>
      </c>
      <c r="GH41" s="41" t="e">
        <f t="shared" si="43"/>
        <v>#REF!</v>
      </c>
      <c r="GI41" s="41" t="e">
        <f t="shared" si="43"/>
        <v>#REF!</v>
      </c>
      <c r="GJ41" s="41" t="e">
        <f t="shared" si="43"/>
        <v>#REF!</v>
      </c>
      <c r="GK41" s="41" t="e">
        <f t="shared" si="43"/>
        <v>#REF!</v>
      </c>
      <c r="GL41" s="41" t="e">
        <f t="shared" si="37"/>
        <v>#REF!</v>
      </c>
      <c r="GM41" s="41" t="e">
        <f t="shared" si="37"/>
        <v>#REF!</v>
      </c>
      <c r="GN41" s="41" t="e">
        <f t="shared" si="37"/>
        <v>#REF!</v>
      </c>
      <c r="GO41" s="41" t="e">
        <f t="shared" si="37"/>
        <v>#REF!</v>
      </c>
      <c r="GP41" s="41" t="e">
        <f t="shared" si="37"/>
        <v>#REF!</v>
      </c>
      <c r="GQ41" s="41" t="e">
        <f t="shared" si="37"/>
        <v>#REF!</v>
      </c>
      <c r="GR41" s="41" t="e">
        <f t="shared" si="37"/>
        <v>#REF!</v>
      </c>
      <c r="GS41" s="41" t="e">
        <f t="shared" si="37"/>
        <v>#REF!</v>
      </c>
      <c r="GT41" s="41" t="e">
        <f t="shared" si="37"/>
        <v>#REF!</v>
      </c>
      <c r="GU41" s="41" t="e">
        <f t="shared" si="37"/>
        <v>#REF!</v>
      </c>
      <c r="GV41" s="41" t="e">
        <f t="shared" si="37"/>
        <v>#REF!</v>
      </c>
      <c r="GW41" s="41" t="e">
        <f t="shared" si="37"/>
        <v>#REF!</v>
      </c>
      <c r="GX41" s="41" t="e">
        <f t="shared" si="37"/>
        <v>#REF!</v>
      </c>
      <c r="GY41" s="41" t="e">
        <f t="shared" si="37"/>
        <v>#REF!</v>
      </c>
      <c r="GZ41" s="41" t="e">
        <f t="shared" si="37"/>
        <v>#REF!</v>
      </c>
      <c r="HA41" s="41" t="e">
        <f t="shared" si="37"/>
        <v>#REF!</v>
      </c>
      <c r="HB41" s="41" t="e">
        <f t="shared" si="44"/>
        <v>#REF!</v>
      </c>
      <c r="HC41" s="41" t="e">
        <f t="shared" si="44"/>
        <v>#REF!</v>
      </c>
      <c r="HD41" s="41" t="e">
        <f t="shared" si="44"/>
        <v>#REF!</v>
      </c>
      <c r="HE41" s="41" t="e">
        <f t="shared" si="44"/>
        <v>#REF!</v>
      </c>
      <c r="HF41" s="41" t="e">
        <f t="shared" si="44"/>
        <v>#REF!</v>
      </c>
      <c r="HG41" s="41" t="e">
        <f t="shared" si="44"/>
        <v>#REF!</v>
      </c>
      <c r="HH41" s="41" t="e">
        <f t="shared" si="44"/>
        <v>#REF!</v>
      </c>
      <c r="HI41" s="41" t="e">
        <f t="shared" si="44"/>
        <v>#REF!</v>
      </c>
      <c r="HJ41" s="41" t="e">
        <f t="shared" si="44"/>
        <v>#REF!</v>
      </c>
    </row>
    <row r="42" spans="1:218" ht="14.4" x14ac:dyDescent="0.3">
      <c r="A42" s="42">
        <v>39</v>
      </c>
      <c r="B42" s="43" t="e">
        <f>'CMM1 - AUX CALC'!$AN$67</f>
        <v>#REF!</v>
      </c>
      <c r="AO42" s="41" t="e">
        <f>$B42/(_xlfn.SINGLE(PrazoConcessao)*12-AO$3+1)</f>
        <v>#REF!</v>
      </c>
      <c r="AP42" s="41" t="e">
        <f t="shared" si="38"/>
        <v>#REF!</v>
      </c>
      <c r="AQ42" s="41" t="e">
        <f t="shared" si="38"/>
        <v>#REF!</v>
      </c>
      <c r="AR42" s="41" t="e">
        <f t="shared" si="38"/>
        <v>#REF!</v>
      </c>
      <c r="AS42" s="41" t="e">
        <f t="shared" si="38"/>
        <v>#REF!</v>
      </c>
      <c r="AT42" s="41" t="e">
        <f t="shared" si="38"/>
        <v>#REF!</v>
      </c>
      <c r="AU42" s="41" t="e">
        <f t="shared" si="38"/>
        <v>#REF!</v>
      </c>
      <c r="AV42" s="41" t="e">
        <f t="shared" si="38"/>
        <v>#REF!</v>
      </c>
      <c r="AW42" s="41" t="e">
        <f t="shared" si="38"/>
        <v>#REF!</v>
      </c>
      <c r="AX42" s="41" t="e">
        <f t="shared" si="38"/>
        <v>#REF!</v>
      </c>
      <c r="AY42" s="41" t="e">
        <f t="shared" si="38"/>
        <v>#REF!</v>
      </c>
      <c r="AZ42" s="41" t="e">
        <f t="shared" si="45"/>
        <v>#REF!</v>
      </c>
      <c r="BA42" s="41" t="e">
        <f t="shared" si="45"/>
        <v>#REF!</v>
      </c>
      <c r="BB42" s="41" t="e">
        <f t="shared" si="45"/>
        <v>#REF!</v>
      </c>
      <c r="BC42" s="41" t="e">
        <f t="shared" si="45"/>
        <v>#REF!</v>
      </c>
      <c r="BD42" s="41" t="e">
        <f t="shared" si="45"/>
        <v>#REF!</v>
      </c>
      <c r="BE42" s="41" t="e">
        <f t="shared" si="45"/>
        <v>#REF!</v>
      </c>
      <c r="BF42" s="41" t="e">
        <f t="shared" si="45"/>
        <v>#REF!</v>
      </c>
      <c r="BG42" s="41" t="e">
        <f t="shared" si="45"/>
        <v>#REF!</v>
      </c>
      <c r="BH42" s="41" t="e">
        <f t="shared" si="45"/>
        <v>#REF!</v>
      </c>
      <c r="BI42" s="41" t="e">
        <f t="shared" si="45"/>
        <v>#REF!</v>
      </c>
      <c r="BJ42" s="41" t="e">
        <f t="shared" si="45"/>
        <v>#REF!</v>
      </c>
      <c r="BK42" s="41" t="e">
        <f t="shared" si="45"/>
        <v>#REF!</v>
      </c>
      <c r="BL42" s="41" t="e">
        <f t="shared" si="45"/>
        <v>#REF!</v>
      </c>
      <c r="BM42" s="41" t="e">
        <f t="shared" si="45"/>
        <v>#REF!</v>
      </c>
      <c r="BN42" s="41" t="e">
        <f t="shared" si="39"/>
        <v>#REF!</v>
      </c>
      <c r="BO42" s="41" t="e">
        <f t="shared" si="39"/>
        <v>#REF!</v>
      </c>
      <c r="BP42" s="41" t="e">
        <f t="shared" si="39"/>
        <v>#REF!</v>
      </c>
      <c r="BQ42" s="41" t="e">
        <f t="shared" si="39"/>
        <v>#REF!</v>
      </c>
      <c r="BR42" s="41" t="e">
        <f t="shared" si="39"/>
        <v>#REF!</v>
      </c>
      <c r="BS42" s="41" t="e">
        <f t="shared" si="39"/>
        <v>#REF!</v>
      </c>
      <c r="BT42" s="41" t="e">
        <f t="shared" si="39"/>
        <v>#REF!</v>
      </c>
      <c r="BU42" s="41" t="e">
        <f t="shared" si="39"/>
        <v>#REF!</v>
      </c>
      <c r="BV42" s="41" t="e">
        <f t="shared" si="39"/>
        <v>#REF!</v>
      </c>
      <c r="BW42" s="41" t="e">
        <f t="shared" si="39"/>
        <v>#REF!</v>
      </c>
      <c r="BX42" s="41" t="e">
        <f t="shared" si="39"/>
        <v>#REF!</v>
      </c>
      <c r="BY42" s="41" t="e">
        <f t="shared" si="39"/>
        <v>#REF!</v>
      </c>
      <c r="BZ42" s="41" t="e">
        <f t="shared" si="39"/>
        <v>#REF!</v>
      </c>
      <c r="CA42" s="41" t="e">
        <f t="shared" si="39"/>
        <v>#REF!</v>
      </c>
      <c r="CB42" s="41" t="e">
        <f t="shared" si="39"/>
        <v>#REF!</v>
      </c>
      <c r="CC42" s="41" t="e">
        <f t="shared" si="39"/>
        <v>#REF!</v>
      </c>
      <c r="CD42" s="41" t="e">
        <f t="shared" si="40"/>
        <v>#REF!</v>
      </c>
      <c r="CE42" s="41" t="e">
        <f t="shared" si="40"/>
        <v>#REF!</v>
      </c>
      <c r="CF42" s="41" t="e">
        <f t="shared" si="40"/>
        <v>#REF!</v>
      </c>
      <c r="CG42" s="41" t="e">
        <f t="shared" si="40"/>
        <v>#REF!</v>
      </c>
      <c r="CH42" s="41" t="e">
        <f t="shared" si="40"/>
        <v>#REF!</v>
      </c>
      <c r="CI42" s="41" t="e">
        <f t="shared" si="40"/>
        <v>#REF!</v>
      </c>
      <c r="CJ42" s="41" t="e">
        <f t="shared" si="40"/>
        <v>#REF!</v>
      </c>
      <c r="CK42" s="41" t="e">
        <f t="shared" si="40"/>
        <v>#REF!</v>
      </c>
      <c r="CL42" s="41" t="e">
        <f t="shared" si="40"/>
        <v>#REF!</v>
      </c>
      <c r="CM42" s="41" t="e">
        <f t="shared" si="40"/>
        <v>#REF!</v>
      </c>
      <c r="CN42" s="41" t="e">
        <f t="shared" si="40"/>
        <v>#REF!</v>
      </c>
      <c r="CO42" s="41" t="e">
        <f t="shared" si="40"/>
        <v>#REF!</v>
      </c>
      <c r="CP42" s="41" t="e">
        <f t="shared" si="40"/>
        <v>#REF!</v>
      </c>
      <c r="CQ42" s="41" t="e">
        <f t="shared" si="40"/>
        <v>#REF!</v>
      </c>
      <c r="CR42" s="41" t="e">
        <f t="shared" si="40"/>
        <v>#REF!</v>
      </c>
      <c r="CS42" s="41" t="e">
        <f t="shared" si="40"/>
        <v>#REF!</v>
      </c>
      <c r="CT42" s="41" t="e">
        <f t="shared" si="34"/>
        <v>#REF!</v>
      </c>
      <c r="CU42" s="41" t="e">
        <f t="shared" si="34"/>
        <v>#REF!</v>
      </c>
      <c r="CV42" s="41" t="e">
        <f t="shared" si="34"/>
        <v>#REF!</v>
      </c>
      <c r="CW42" s="41" t="e">
        <f t="shared" si="34"/>
        <v>#REF!</v>
      </c>
      <c r="CX42" s="41" t="e">
        <f t="shared" si="34"/>
        <v>#REF!</v>
      </c>
      <c r="CY42" s="41" t="e">
        <f t="shared" si="34"/>
        <v>#REF!</v>
      </c>
      <c r="CZ42" s="41" t="e">
        <f t="shared" si="34"/>
        <v>#REF!</v>
      </c>
      <c r="DA42" s="41" t="e">
        <f t="shared" si="34"/>
        <v>#REF!</v>
      </c>
      <c r="DB42" s="41" t="e">
        <f t="shared" si="34"/>
        <v>#REF!</v>
      </c>
      <c r="DC42" s="41" t="e">
        <f t="shared" si="34"/>
        <v>#REF!</v>
      </c>
      <c r="DD42" s="41" t="e">
        <f t="shared" si="34"/>
        <v>#REF!</v>
      </c>
      <c r="DE42" s="41" t="e">
        <f t="shared" si="34"/>
        <v>#REF!</v>
      </c>
      <c r="DF42" s="41" t="e">
        <f t="shared" si="34"/>
        <v>#REF!</v>
      </c>
      <c r="DG42" s="41" t="e">
        <f t="shared" si="34"/>
        <v>#REF!</v>
      </c>
      <c r="DH42" s="41" t="e">
        <f t="shared" si="34"/>
        <v>#REF!</v>
      </c>
      <c r="DI42" s="41" t="e">
        <f t="shared" si="34"/>
        <v>#REF!</v>
      </c>
      <c r="DJ42" s="41" t="e">
        <f t="shared" si="41"/>
        <v>#REF!</v>
      </c>
      <c r="DK42" s="41" t="e">
        <f t="shared" si="41"/>
        <v>#REF!</v>
      </c>
      <c r="DL42" s="41" t="e">
        <f t="shared" si="41"/>
        <v>#REF!</v>
      </c>
      <c r="DM42" s="41" t="e">
        <f t="shared" si="41"/>
        <v>#REF!</v>
      </c>
      <c r="DN42" s="41" t="e">
        <f t="shared" si="41"/>
        <v>#REF!</v>
      </c>
      <c r="DO42" s="41" t="e">
        <f t="shared" si="41"/>
        <v>#REF!</v>
      </c>
      <c r="DP42" s="41" t="e">
        <f t="shared" si="41"/>
        <v>#REF!</v>
      </c>
      <c r="DQ42" s="41" t="e">
        <f t="shared" si="41"/>
        <v>#REF!</v>
      </c>
      <c r="DR42" s="41" t="e">
        <f t="shared" si="41"/>
        <v>#REF!</v>
      </c>
      <c r="DS42" s="41" t="e">
        <f t="shared" si="41"/>
        <v>#REF!</v>
      </c>
      <c r="DT42" s="41" t="e">
        <f t="shared" si="41"/>
        <v>#REF!</v>
      </c>
      <c r="DU42" s="41" t="e">
        <f t="shared" si="41"/>
        <v>#REF!</v>
      </c>
      <c r="DV42" s="41" t="e">
        <f t="shared" si="41"/>
        <v>#REF!</v>
      </c>
      <c r="DW42" s="41" t="e">
        <f t="shared" si="41"/>
        <v>#REF!</v>
      </c>
      <c r="DX42" s="41" t="e">
        <f t="shared" si="41"/>
        <v>#REF!</v>
      </c>
      <c r="DY42" s="41" t="e">
        <f t="shared" si="41"/>
        <v>#REF!</v>
      </c>
      <c r="DZ42" s="41" t="e">
        <f t="shared" si="35"/>
        <v>#REF!</v>
      </c>
      <c r="EA42" s="41" t="e">
        <f t="shared" si="35"/>
        <v>#REF!</v>
      </c>
      <c r="EB42" s="41" t="e">
        <f t="shared" si="35"/>
        <v>#REF!</v>
      </c>
      <c r="EC42" s="41" t="e">
        <f t="shared" si="35"/>
        <v>#REF!</v>
      </c>
      <c r="ED42" s="41" t="e">
        <f t="shared" si="35"/>
        <v>#REF!</v>
      </c>
      <c r="EE42" s="41" t="e">
        <f t="shared" si="35"/>
        <v>#REF!</v>
      </c>
      <c r="EF42" s="41" t="e">
        <f t="shared" si="35"/>
        <v>#REF!</v>
      </c>
      <c r="EG42" s="41" t="e">
        <f t="shared" si="35"/>
        <v>#REF!</v>
      </c>
      <c r="EH42" s="41" t="e">
        <f t="shared" si="35"/>
        <v>#REF!</v>
      </c>
      <c r="EI42" s="41" t="e">
        <f t="shared" si="35"/>
        <v>#REF!</v>
      </c>
      <c r="EJ42" s="41" t="e">
        <f t="shared" si="35"/>
        <v>#REF!</v>
      </c>
      <c r="EK42" s="41" t="e">
        <f t="shared" si="35"/>
        <v>#REF!</v>
      </c>
      <c r="EL42" s="41" t="e">
        <f t="shared" si="35"/>
        <v>#REF!</v>
      </c>
      <c r="EM42" s="41" t="e">
        <f t="shared" si="35"/>
        <v>#REF!</v>
      </c>
      <c r="EN42" s="41" t="e">
        <f t="shared" si="35"/>
        <v>#REF!</v>
      </c>
      <c r="EO42" s="41" t="e">
        <f t="shared" si="35"/>
        <v>#REF!</v>
      </c>
      <c r="EP42" s="41" t="e">
        <f t="shared" si="42"/>
        <v>#REF!</v>
      </c>
      <c r="EQ42" s="41" t="e">
        <f t="shared" si="42"/>
        <v>#REF!</v>
      </c>
      <c r="ER42" s="41" t="e">
        <f t="shared" si="42"/>
        <v>#REF!</v>
      </c>
      <c r="ES42" s="41" t="e">
        <f t="shared" si="42"/>
        <v>#REF!</v>
      </c>
      <c r="ET42" s="41" t="e">
        <f t="shared" si="42"/>
        <v>#REF!</v>
      </c>
      <c r="EU42" s="41" t="e">
        <f t="shared" si="42"/>
        <v>#REF!</v>
      </c>
      <c r="EV42" s="41" t="e">
        <f t="shared" si="42"/>
        <v>#REF!</v>
      </c>
      <c r="EW42" s="41" t="e">
        <f t="shared" si="42"/>
        <v>#REF!</v>
      </c>
      <c r="EX42" s="41" t="e">
        <f t="shared" si="42"/>
        <v>#REF!</v>
      </c>
      <c r="EY42" s="41" t="e">
        <f t="shared" si="42"/>
        <v>#REF!</v>
      </c>
      <c r="EZ42" s="41" t="e">
        <f t="shared" si="42"/>
        <v>#REF!</v>
      </c>
      <c r="FA42" s="41" t="e">
        <f t="shared" si="42"/>
        <v>#REF!</v>
      </c>
      <c r="FB42" s="41" t="e">
        <f t="shared" si="42"/>
        <v>#REF!</v>
      </c>
      <c r="FC42" s="41" t="e">
        <f t="shared" si="42"/>
        <v>#REF!</v>
      </c>
      <c r="FD42" s="41" t="e">
        <f t="shared" si="42"/>
        <v>#REF!</v>
      </c>
      <c r="FE42" s="41" t="e">
        <f t="shared" si="42"/>
        <v>#REF!</v>
      </c>
      <c r="FF42" s="41" t="e">
        <f t="shared" si="36"/>
        <v>#REF!</v>
      </c>
      <c r="FG42" s="41" t="e">
        <f t="shared" si="36"/>
        <v>#REF!</v>
      </c>
      <c r="FH42" s="41" t="e">
        <f t="shared" si="36"/>
        <v>#REF!</v>
      </c>
      <c r="FI42" s="41" t="e">
        <f t="shared" si="36"/>
        <v>#REF!</v>
      </c>
      <c r="FJ42" s="41" t="e">
        <f t="shared" si="36"/>
        <v>#REF!</v>
      </c>
      <c r="FK42" s="41" t="e">
        <f t="shared" si="36"/>
        <v>#REF!</v>
      </c>
      <c r="FL42" s="41" t="e">
        <f t="shared" si="36"/>
        <v>#REF!</v>
      </c>
      <c r="FM42" s="41" t="e">
        <f t="shared" si="36"/>
        <v>#REF!</v>
      </c>
      <c r="FN42" s="41" t="e">
        <f t="shared" si="36"/>
        <v>#REF!</v>
      </c>
      <c r="FO42" s="41" t="e">
        <f t="shared" si="36"/>
        <v>#REF!</v>
      </c>
      <c r="FP42" s="41" t="e">
        <f t="shared" si="36"/>
        <v>#REF!</v>
      </c>
      <c r="FQ42" s="41" t="e">
        <f t="shared" si="36"/>
        <v>#REF!</v>
      </c>
      <c r="FR42" s="41" t="e">
        <f t="shared" si="36"/>
        <v>#REF!</v>
      </c>
      <c r="FS42" s="41" t="e">
        <f t="shared" si="36"/>
        <v>#REF!</v>
      </c>
      <c r="FT42" s="41" t="e">
        <f t="shared" si="36"/>
        <v>#REF!</v>
      </c>
      <c r="FU42" s="41" t="e">
        <f t="shared" si="36"/>
        <v>#REF!</v>
      </c>
      <c r="FV42" s="41" t="e">
        <f t="shared" si="43"/>
        <v>#REF!</v>
      </c>
      <c r="FW42" s="41" t="e">
        <f t="shared" si="43"/>
        <v>#REF!</v>
      </c>
      <c r="FX42" s="41" t="e">
        <f t="shared" si="43"/>
        <v>#REF!</v>
      </c>
      <c r="FY42" s="41" t="e">
        <f t="shared" si="43"/>
        <v>#REF!</v>
      </c>
      <c r="FZ42" s="41" t="e">
        <f t="shared" si="43"/>
        <v>#REF!</v>
      </c>
      <c r="GA42" s="41" t="e">
        <f t="shared" si="43"/>
        <v>#REF!</v>
      </c>
      <c r="GB42" s="41" t="e">
        <f t="shared" si="43"/>
        <v>#REF!</v>
      </c>
      <c r="GC42" s="41" t="e">
        <f t="shared" si="43"/>
        <v>#REF!</v>
      </c>
      <c r="GD42" s="41" t="e">
        <f t="shared" si="43"/>
        <v>#REF!</v>
      </c>
      <c r="GE42" s="41" t="e">
        <f t="shared" si="43"/>
        <v>#REF!</v>
      </c>
      <c r="GF42" s="41" t="e">
        <f t="shared" si="43"/>
        <v>#REF!</v>
      </c>
      <c r="GG42" s="41" t="e">
        <f t="shared" si="43"/>
        <v>#REF!</v>
      </c>
      <c r="GH42" s="41" t="e">
        <f t="shared" si="43"/>
        <v>#REF!</v>
      </c>
      <c r="GI42" s="41" t="e">
        <f t="shared" si="43"/>
        <v>#REF!</v>
      </c>
      <c r="GJ42" s="41" t="e">
        <f t="shared" si="43"/>
        <v>#REF!</v>
      </c>
      <c r="GK42" s="41" t="e">
        <f t="shared" si="43"/>
        <v>#REF!</v>
      </c>
      <c r="GL42" s="41" t="e">
        <f t="shared" si="37"/>
        <v>#REF!</v>
      </c>
      <c r="GM42" s="41" t="e">
        <f t="shared" si="37"/>
        <v>#REF!</v>
      </c>
      <c r="GN42" s="41" t="e">
        <f t="shared" si="37"/>
        <v>#REF!</v>
      </c>
      <c r="GO42" s="41" t="e">
        <f t="shared" si="37"/>
        <v>#REF!</v>
      </c>
      <c r="GP42" s="41" t="e">
        <f t="shared" si="37"/>
        <v>#REF!</v>
      </c>
      <c r="GQ42" s="41" t="e">
        <f t="shared" si="37"/>
        <v>#REF!</v>
      </c>
      <c r="GR42" s="41" t="e">
        <f t="shared" si="37"/>
        <v>#REF!</v>
      </c>
      <c r="GS42" s="41" t="e">
        <f t="shared" si="37"/>
        <v>#REF!</v>
      </c>
      <c r="GT42" s="41" t="e">
        <f t="shared" si="37"/>
        <v>#REF!</v>
      </c>
      <c r="GU42" s="41" t="e">
        <f t="shared" si="37"/>
        <v>#REF!</v>
      </c>
      <c r="GV42" s="41" t="e">
        <f t="shared" si="37"/>
        <v>#REF!</v>
      </c>
      <c r="GW42" s="41" t="e">
        <f t="shared" si="37"/>
        <v>#REF!</v>
      </c>
      <c r="GX42" s="41" t="e">
        <f t="shared" si="37"/>
        <v>#REF!</v>
      </c>
      <c r="GY42" s="41" t="e">
        <f t="shared" si="37"/>
        <v>#REF!</v>
      </c>
      <c r="GZ42" s="41" t="e">
        <f t="shared" si="37"/>
        <v>#REF!</v>
      </c>
      <c r="HA42" s="41" t="e">
        <f t="shared" si="37"/>
        <v>#REF!</v>
      </c>
      <c r="HB42" s="41" t="e">
        <f t="shared" si="44"/>
        <v>#REF!</v>
      </c>
      <c r="HC42" s="41" t="e">
        <f t="shared" si="44"/>
        <v>#REF!</v>
      </c>
      <c r="HD42" s="41" t="e">
        <f t="shared" si="44"/>
        <v>#REF!</v>
      </c>
      <c r="HE42" s="41" t="e">
        <f t="shared" si="44"/>
        <v>#REF!</v>
      </c>
      <c r="HF42" s="41" t="e">
        <f t="shared" si="44"/>
        <v>#REF!</v>
      </c>
      <c r="HG42" s="41" t="e">
        <f t="shared" si="44"/>
        <v>#REF!</v>
      </c>
      <c r="HH42" s="41" t="e">
        <f t="shared" si="44"/>
        <v>#REF!</v>
      </c>
      <c r="HI42" s="41" t="e">
        <f t="shared" si="44"/>
        <v>#REF!</v>
      </c>
      <c r="HJ42" s="41" t="e">
        <f t="shared" si="44"/>
        <v>#REF!</v>
      </c>
    </row>
    <row r="43" spans="1:218" ht="14.4" x14ac:dyDescent="0.3">
      <c r="A43" s="42">
        <v>40</v>
      </c>
      <c r="B43" s="43" t="e">
        <f>'CMM1 - AUX CALC'!$AO$67</f>
        <v>#REF!</v>
      </c>
      <c r="AP43" s="41" t="e">
        <f>$B43/(_xlfn.SINGLE(PrazoConcessao)*12-AP$3+1)</f>
        <v>#REF!</v>
      </c>
      <c r="AQ43" s="41" t="e">
        <f t="shared" si="38"/>
        <v>#REF!</v>
      </c>
      <c r="AR43" s="41" t="e">
        <f t="shared" si="38"/>
        <v>#REF!</v>
      </c>
      <c r="AS43" s="41" t="e">
        <f t="shared" si="38"/>
        <v>#REF!</v>
      </c>
      <c r="AT43" s="41" t="e">
        <f t="shared" si="38"/>
        <v>#REF!</v>
      </c>
      <c r="AU43" s="41" t="e">
        <f t="shared" si="38"/>
        <v>#REF!</v>
      </c>
      <c r="AV43" s="41" t="e">
        <f t="shared" si="38"/>
        <v>#REF!</v>
      </c>
      <c r="AW43" s="41" t="e">
        <f t="shared" si="38"/>
        <v>#REF!</v>
      </c>
      <c r="AX43" s="41" t="e">
        <f t="shared" si="38"/>
        <v>#REF!</v>
      </c>
      <c r="AY43" s="41" t="e">
        <f t="shared" si="38"/>
        <v>#REF!</v>
      </c>
      <c r="AZ43" s="41" t="e">
        <f t="shared" si="45"/>
        <v>#REF!</v>
      </c>
      <c r="BA43" s="41" t="e">
        <f t="shared" si="45"/>
        <v>#REF!</v>
      </c>
      <c r="BB43" s="41" t="e">
        <f t="shared" si="45"/>
        <v>#REF!</v>
      </c>
      <c r="BC43" s="41" t="e">
        <f t="shared" si="45"/>
        <v>#REF!</v>
      </c>
      <c r="BD43" s="41" t="e">
        <f t="shared" si="45"/>
        <v>#REF!</v>
      </c>
      <c r="BE43" s="41" t="e">
        <f t="shared" si="45"/>
        <v>#REF!</v>
      </c>
      <c r="BF43" s="41" t="e">
        <f t="shared" si="45"/>
        <v>#REF!</v>
      </c>
      <c r="BG43" s="41" t="e">
        <f t="shared" si="45"/>
        <v>#REF!</v>
      </c>
      <c r="BH43" s="41" t="e">
        <f t="shared" si="45"/>
        <v>#REF!</v>
      </c>
      <c r="BI43" s="41" t="e">
        <f t="shared" si="45"/>
        <v>#REF!</v>
      </c>
      <c r="BJ43" s="41" t="e">
        <f t="shared" si="45"/>
        <v>#REF!</v>
      </c>
      <c r="BK43" s="41" t="e">
        <f t="shared" si="45"/>
        <v>#REF!</v>
      </c>
      <c r="BL43" s="41" t="e">
        <f t="shared" si="45"/>
        <v>#REF!</v>
      </c>
      <c r="BM43" s="41" t="e">
        <f t="shared" si="45"/>
        <v>#REF!</v>
      </c>
      <c r="BN43" s="41" t="e">
        <f t="shared" si="39"/>
        <v>#REF!</v>
      </c>
      <c r="BO43" s="41" t="e">
        <f t="shared" si="39"/>
        <v>#REF!</v>
      </c>
      <c r="BP43" s="41" t="e">
        <f t="shared" si="39"/>
        <v>#REF!</v>
      </c>
      <c r="BQ43" s="41" t="e">
        <f t="shared" si="39"/>
        <v>#REF!</v>
      </c>
      <c r="BR43" s="41" t="e">
        <f t="shared" si="39"/>
        <v>#REF!</v>
      </c>
      <c r="BS43" s="41" t="e">
        <f t="shared" si="39"/>
        <v>#REF!</v>
      </c>
      <c r="BT43" s="41" t="e">
        <f t="shared" si="39"/>
        <v>#REF!</v>
      </c>
      <c r="BU43" s="41" t="e">
        <f t="shared" si="39"/>
        <v>#REF!</v>
      </c>
      <c r="BV43" s="41" t="e">
        <f t="shared" si="39"/>
        <v>#REF!</v>
      </c>
      <c r="BW43" s="41" t="e">
        <f t="shared" si="39"/>
        <v>#REF!</v>
      </c>
      <c r="BX43" s="41" t="e">
        <f t="shared" si="39"/>
        <v>#REF!</v>
      </c>
      <c r="BY43" s="41" t="e">
        <f t="shared" si="39"/>
        <v>#REF!</v>
      </c>
      <c r="BZ43" s="41" t="e">
        <f t="shared" si="39"/>
        <v>#REF!</v>
      </c>
      <c r="CA43" s="41" t="e">
        <f t="shared" si="39"/>
        <v>#REF!</v>
      </c>
      <c r="CB43" s="41" t="e">
        <f t="shared" si="39"/>
        <v>#REF!</v>
      </c>
      <c r="CC43" s="41" t="e">
        <f t="shared" si="39"/>
        <v>#REF!</v>
      </c>
      <c r="CD43" s="41" t="e">
        <f t="shared" si="40"/>
        <v>#REF!</v>
      </c>
      <c r="CE43" s="41" t="e">
        <f t="shared" si="40"/>
        <v>#REF!</v>
      </c>
      <c r="CF43" s="41" t="e">
        <f t="shared" si="40"/>
        <v>#REF!</v>
      </c>
      <c r="CG43" s="41" t="e">
        <f t="shared" si="40"/>
        <v>#REF!</v>
      </c>
      <c r="CH43" s="41" t="e">
        <f t="shared" si="40"/>
        <v>#REF!</v>
      </c>
      <c r="CI43" s="41" t="e">
        <f t="shared" si="40"/>
        <v>#REF!</v>
      </c>
      <c r="CJ43" s="41" t="e">
        <f t="shared" si="40"/>
        <v>#REF!</v>
      </c>
      <c r="CK43" s="41" t="e">
        <f t="shared" si="40"/>
        <v>#REF!</v>
      </c>
      <c r="CL43" s="41" t="e">
        <f t="shared" si="40"/>
        <v>#REF!</v>
      </c>
      <c r="CM43" s="41" t="e">
        <f t="shared" si="40"/>
        <v>#REF!</v>
      </c>
      <c r="CN43" s="41" t="e">
        <f t="shared" si="40"/>
        <v>#REF!</v>
      </c>
      <c r="CO43" s="41" t="e">
        <f t="shared" si="40"/>
        <v>#REF!</v>
      </c>
      <c r="CP43" s="41" t="e">
        <f t="shared" si="40"/>
        <v>#REF!</v>
      </c>
      <c r="CQ43" s="41" t="e">
        <f t="shared" si="40"/>
        <v>#REF!</v>
      </c>
      <c r="CR43" s="41" t="e">
        <f t="shared" si="40"/>
        <v>#REF!</v>
      </c>
      <c r="CS43" s="41" t="e">
        <f t="shared" si="40"/>
        <v>#REF!</v>
      </c>
      <c r="CT43" s="41" t="e">
        <f t="shared" si="34"/>
        <v>#REF!</v>
      </c>
      <c r="CU43" s="41" t="e">
        <f t="shared" si="34"/>
        <v>#REF!</v>
      </c>
      <c r="CV43" s="41" t="e">
        <f t="shared" si="34"/>
        <v>#REF!</v>
      </c>
      <c r="CW43" s="41" t="e">
        <f t="shared" si="34"/>
        <v>#REF!</v>
      </c>
      <c r="CX43" s="41" t="e">
        <f t="shared" si="34"/>
        <v>#REF!</v>
      </c>
      <c r="CY43" s="41" t="e">
        <f t="shared" si="34"/>
        <v>#REF!</v>
      </c>
      <c r="CZ43" s="41" t="e">
        <f t="shared" si="34"/>
        <v>#REF!</v>
      </c>
      <c r="DA43" s="41" t="e">
        <f t="shared" si="34"/>
        <v>#REF!</v>
      </c>
      <c r="DB43" s="41" t="e">
        <f t="shared" si="34"/>
        <v>#REF!</v>
      </c>
      <c r="DC43" s="41" t="e">
        <f t="shared" si="34"/>
        <v>#REF!</v>
      </c>
      <c r="DD43" s="41" t="e">
        <f t="shared" si="34"/>
        <v>#REF!</v>
      </c>
      <c r="DE43" s="41" t="e">
        <f t="shared" si="34"/>
        <v>#REF!</v>
      </c>
      <c r="DF43" s="41" t="e">
        <f t="shared" si="34"/>
        <v>#REF!</v>
      </c>
      <c r="DG43" s="41" t="e">
        <f t="shared" si="34"/>
        <v>#REF!</v>
      </c>
      <c r="DH43" s="41" t="e">
        <f t="shared" si="34"/>
        <v>#REF!</v>
      </c>
      <c r="DI43" s="41" t="e">
        <f t="shared" si="34"/>
        <v>#REF!</v>
      </c>
      <c r="DJ43" s="41" t="e">
        <f t="shared" si="41"/>
        <v>#REF!</v>
      </c>
      <c r="DK43" s="41" t="e">
        <f t="shared" si="41"/>
        <v>#REF!</v>
      </c>
      <c r="DL43" s="41" t="e">
        <f t="shared" si="41"/>
        <v>#REF!</v>
      </c>
      <c r="DM43" s="41" t="e">
        <f t="shared" si="41"/>
        <v>#REF!</v>
      </c>
      <c r="DN43" s="41" t="e">
        <f t="shared" si="41"/>
        <v>#REF!</v>
      </c>
      <c r="DO43" s="41" t="e">
        <f t="shared" si="41"/>
        <v>#REF!</v>
      </c>
      <c r="DP43" s="41" t="e">
        <f t="shared" si="41"/>
        <v>#REF!</v>
      </c>
      <c r="DQ43" s="41" t="e">
        <f t="shared" si="41"/>
        <v>#REF!</v>
      </c>
      <c r="DR43" s="41" t="e">
        <f t="shared" si="41"/>
        <v>#REF!</v>
      </c>
      <c r="DS43" s="41" t="e">
        <f t="shared" si="41"/>
        <v>#REF!</v>
      </c>
      <c r="DT43" s="41" t="e">
        <f t="shared" si="41"/>
        <v>#REF!</v>
      </c>
      <c r="DU43" s="41" t="e">
        <f t="shared" si="41"/>
        <v>#REF!</v>
      </c>
      <c r="DV43" s="41" t="e">
        <f t="shared" si="41"/>
        <v>#REF!</v>
      </c>
      <c r="DW43" s="41" t="e">
        <f t="shared" si="41"/>
        <v>#REF!</v>
      </c>
      <c r="DX43" s="41" t="e">
        <f t="shared" si="41"/>
        <v>#REF!</v>
      </c>
      <c r="DY43" s="41" t="e">
        <f t="shared" si="41"/>
        <v>#REF!</v>
      </c>
      <c r="DZ43" s="41" t="e">
        <f t="shared" si="35"/>
        <v>#REF!</v>
      </c>
      <c r="EA43" s="41" t="e">
        <f t="shared" si="35"/>
        <v>#REF!</v>
      </c>
      <c r="EB43" s="41" t="e">
        <f t="shared" si="35"/>
        <v>#REF!</v>
      </c>
      <c r="EC43" s="41" t="e">
        <f t="shared" si="35"/>
        <v>#REF!</v>
      </c>
      <c r="ED43" s="41" t="e">
        <f t="shared" si="35"/>
        <v>#REF!</v>
      </c>
      <c r="EE43" s="41" t="e">
        <f t="shared" si="35"/>
        <v>#REF!</v>
      </c>
      <c r="EF43" s="41" t="e">
        <f t="shared" si="35"/>
        <v>#REF!</v>
      </c>
      <c r="EG43" s="41" t="e">
        <f t="shared" si="35"/>
        <v>#REF!</v>
      </c>
      <c r="EH43" s="41" t="e">
        <f t="shared" si="35"/>
        <v>#REF!</v>
      </c>
      <c r="EI43" s="41" t="e">
        <f t="shared" si="35"/>
        <v>#REF!</v>
      </c>
      <c r="EJ43" s="41" t="e">
        <f t="shared" si="35"/>
        <v>#REF!</v>
      </c>
      <c r="EK43" s="41" t="e">
        <f t="shared" si="35"/>
        <v>#REF!</v>
      </c>
      <c r="EL43" s="41" t="e">
        <f t="shared" si="35"/>
        <v>#REF!</v>
      </c>
      <c r="EM43" s="41" t="e">
        <f t="shared" si="35"/>
        <v>#REF!</v>
      </c>
      <c r="EN43" s="41" t="e">
        <f t="shared" si="35"/>
        <v>#REF!</v>
      </c>
      <c r="EO43" s="41" t="e">
        <f t="shared" si="35"/>
        <v>#REF!</v>
      </c>
      <c r="EP43" s="41" t="e">
        <f t="shared" si="42"/>
        <v>#REF!</v>
      </c>
      <c r="EQ43" s="41" t="e">
        <f t="shared" si="42"/>
        <v>#REF!</v>
      </c>
      <c r="ER43" s="41" t="e">
        <f t="shared" si="42"/>
        <v>#REF!</v>
      </c>
      <c r="ES43" s="41" t="e">
        <f t="shared" si="42"/>
        <v>#REF!</v>
      </c>
      <c r="ET43" s="41" t="e">
        <f t="shared" si="42"/>
        <v>#REF!</v>
      </c>
      <c r="EU43" s="41" t="e">
        <f t="shared" si="42"/>
        <v>#REF!</v>
      </c>
      <c r="EV43" s="41" t="e">
        <f t="shared" si="42"/>
        <v>#REF!</v>
      </c>
      <c r="EW43" s="41" t="e">
        <f t="shared" si="42"/>
        <v>#REF!</v>
      </c>
      <c r="EX43" s="41" t="e">
        <f t="shared" si="42"/>
        <v>#REF!</v>
      </c>
      <c r="EY43" s="41" t="e">
        <f t="shared" si="42"/>
        <v>#REF!</v>
      </c>
      <c r="EZ43" s="41" t="e">
        <f t="shared" si="42"/>
        <v>#REF!</v>
      </c>
      <c r="FA43" s="41" t="e">
        <f t="shared" si="42"/>
        <v>#REF!</v>
      </c>
      <c r="FB43" s="41" t="e">
        <f t="shared" si="42"/>
        <v>#REF!</v>
      </c>
      <c r="FC43" s="41" t="e">
        <f t="shared" si="42"/>
        <v>#REF!</v>
      </c>
      <c r="FD43" s="41" t="e">
        <f t="shared" si="42"/>
        <v>#REF!</v>
      </c>
      <c r="FE43" s="41" t="e">
        <f t="shared" si="42"/>
        <v>#REF!</v>
      </c>
      <c r="FF43" s="41" t="e">
        <f t="shared" si="36"/>
        <v>#REF!</v>
      </c>
      <c r="FG43" s="41" t="e">
        <f t="shared" si="36"/>
        <v>#REF!</v>
      </c>
      <c r="FH43" s="41" t="e">
        <f t="shared" si="36"/>
        <v>#REF!</v>
      </c>
      <c r="FI43" s="41" t="e">
        <f t="shared" si="36"/>
        <v>#REF!</v>
      </c>
      <c r="FJ43" s="41" t="e">
        <f t="shared" si="36"/>
        <v>#REF!</v>
      </c>
      <c r="FK43" s="41" t="e">
        <f t="shared" si="36"/>
        <v>#REF!</v>
      </c>
      <c r="FL43" s="41" t="e">
        <f t="shared" si="36"/>
        <v>#REF!</v>
      </c>
      <c r="FM43" s="41" t="e">
        <f t="shared" si="36"/>
        <v>#REF!</v>
      </c>
      <c r="FN43" s="41" t="e">
        <f t="shared" si="36"/>
        <v>#REF!</v>
      </c>
      <c r="FO43" s="41" t="e">
        <f t="shared" si="36"/>
        <v>#REF!</v>
      </c>
      <c r="FP43" s="41" t="e">
        <f t="shared" si="36"/>
        <v>#REF!</v>
      </c>
      <c r="FQ43" s="41" t="e">
        <f t="shared" si="36"/>
        <v>#REF!</v>
      </c>
      <c r="FR43" s="41" t="e">
        <f t="shared" si="36"/>
        <v>#REF!</v>
      </c>
      <c r="FS43" s="41" t="e">
        <f t="shared" si="36"/>
        <v>#REF!</v>
      </c>
      <c r="FT43" s="41" t="e">
        <f t="shared" si="36"/>
        <v>#REF!</v>
      </c>
      <c r="FU43" s="41" t="e">
        <f t="shared" si="36"/>
        <v>#REF!</v>
      </c>
      <c r="FV43" s="41" t="e">
        <f t="shared" si="43"/>
        <v>#REF!</v>
      </c>
      <c r="FW43" s="41" t="e">
        <f t="shared" si="43"/>
        <v>#REF!</v>
      </c>
      <c r="FX43" s="41" t="e">
        <f t="shared" si="43"/>
        <v>#REF!</v>
      </c>
      <c r="FY43" s="41" t="e">
        <f t="shared" si="43"/>
        <v>#REF!</v>
      </c>
      <c r="FZ43" s="41" t="e">
        <f t="shared" si="43"/>
        <v>#REF!</v>
      </c>
      <c r="GA43" s="41" t="e">
        <f t="shared" si="43"/>
        <v>#REF!</v>
      </c>
      <c r="GB43" s="41" t="e">
        <f t="shared" si="43"/>
        <v>#REF!</v>
      </c>
      <c r="GC43" s="41" t="e">
        <f t="shared" si="43"/>
        <v>#REF!</v>
      </c>
      <c r="GD43" s="41" t="e">
        <f t="shared" si="43"/>
        <v>#REF!</v>
      </c>
      <c r="GE43" s="41" t="e">
        <f t="shared" si="43"/>
        <v>#REF!</v>
      </c>
      <c r="GF43" s="41" t="e">
        <f t="shared" si="43"/>
        <v>#REF!</v>
      </c>
      <c r="GG43" s="41" t="e">
        <f t="shared" si="43"/>
        <v>#REF!</v>
      </c>
      <c r="GH43" s="41" t="e">
        <f t="shared" si="43"/>
        <v>#REF!</v>
      </c>
      <c r="GI43" s="41" t="e">
        <f t="shared" si="43"/>
        <v>#REF!</v>
      </c>
      <c r="GJ43" s="41" t="e">
        <f t="shared" si="43"/>
        <v>#REF!</v>
      </c>
      <c r="GK43" s="41" t="e">
        <f t="shared" si="43"/>
        <v>#REF!</v>
      </c>
      <c r="GL43" s="41" t="e">
        <f t="shared" si="37"/>
        <v>#REF!</v>
      </c>
      <c r="GM43" s="41" t="e">
        <f t="shared" si="37"/>
        <v>#REF!</v>
      </c>
      <c r="GN43" s="41" t="e">
        <f t="shared" si="37"/>
        <v>#REF!</v>
      </c>
      <c r="GO43" s="41" t="e">
        <f t="shared" si="37"/>
        <v>#REF!</v>
      </c>
      <c r="GP43" s="41" t="e">
        <f t="shared" si="37"/>
        <v>#REF!</v>
      </c>
      <c r="GQ43" s="41" t="e">
        <f t="shared" si="37"/>
        <v>#REF!</v>
      </c>
      <c r="GR43" s="41" t="e">
        <f t="shared" si="37"/>
        <v>#REF!</v>
      </c>
      <c r="GS43" s="41" t="e">
        <f t="shared" si="37"/>
        <v>#REF!</v>
      </c>
      <c r="GT43" s="41" t="e">
        <f t="shared" si="37"/>
        <v>#REF!</v>
      </c>
      <c r="GU43" s="41" t="e">
        <f t="shared" si="37"/>
        <v>#REF!</v>
      </c>
      <c r="GV43" s="41" t="e">
        <f t="shared" si="37"/>
        <v>#REF!</v>
      </c>
      <c r="GW43" s="41" t="e">
        <f t="shared" si="37"/>
        <v>#REF!</v>
      </c>
      <c r="GX43" s="41" t="e">
        <f t="shared" si="37"/>
        <v>#REF!</v>
      </c>
      <c r="GY43" s="41" t="e">
        <f t="shared" si="37"/>
        <v>#REF!</v>
      </c>
      <c r="GZ43" s="41" t="e">
        <f t="shared" si="37"/>
        <v>#REF!</v>
      </c>
      <c r="HA43" s="41" t="e">
        <f t="shared" si="37"/>
        <v>#REF!</v>
      </c>
      <c r="HB43" s="41" t="e">
        <f t="shared" si="44"/>
        <v>#REF!</v>
      </c>
      <c r="HC43" s="41" t="e">
        <f t="shared" si="44"/>
        <v>#REF!</v>
      </c>
      <c r="HD43" s="41" t="e">
        <f t="shared" si="44"/>
        <v>#REF!</v>
      </c>
      <c r="HE43" s="41" t="e">
        <f t="shared" si="44"/>
        <v>#REF!</v>
      </c>
      <c r="HF43" s="41" t="e">
        <f t="shared" si="44"/>
        <v>#REF!</v>
      </c>
      <c r="HG43" s="41" t="e">
        <f t="shared" si="44"/>
        <v>#REF!</v>
      </c>
      <c r="HH43" s="41" t="e">
        <f t="shared" si="44"/>
        <v>#REF!</v>
      </c>
      <c r="HI43" s="41" t="e">
        <f t="shared" si="44"/>
        <v>#REF!</v>
      </c>
      <c r="HJ43" s="41" t="e">
        <f t="shared" si="44"/>
        <v>#REF!</v>
      </c>
    </row>
    <row r="44" spans="1:218" ht="14.4" x14ac:dyDescent="0.3">
      <c r="A44" s="42">
        <v>41</v>
      </c>
      <c r="B44" s="43" t="e">
        <f>'CMM1 - AUX CALC'!$AP$67</f>
        <v>#REF!</v>
      </c>
      <c r="AQ44" s="41" t="e">
        <f>$B44/(_xlfn.SINGLE(PrazoConcessao)*12-AQ$3+1)</f>
        <v>#REF!</v>
      </c>
      <c r="AR44" s="41" t="e">
        <f t="shared" si="38"/>
        <v>#REF!</v>
      </c>
      <c r="AS44" s="41" t="e">
        <f t="shared" si="38"/>
        <v>#REF!</v>
      </c>
      <c r="AT44" s="41" t="e">
        <f t="shared" si="38"/>
        <v>#REF!</v>
      </c>
      <c r="AU44" s="41" t="e">
        <f t="shared" si="38"/>
        <v>#REF!</v>
      </c>
      <c r="AV44" s="41" t="e">
        <f t="shared" si="38"/>
        <v>#REF!</v>
      </c>
      <c r="AW44" s="41" t="e">
        <f t="shared" si="38"/>
        <v>#REF!</v>
      </c>
      <c r="AX44" s="41" t="e">
        <f t="shared" si="38"/>
        <v>#REF!</v>
      </c>
      <c r="AY44" s="41" t="e">
        <f t="shared" si="38"/>
        <v>#REF!</v>
      </c>
      <c r="AZ44" s="41" t="e">
        <f t="shared" si="45"/>
        <v>#REF!</v>
      </c>
      <c r="BA44" s="41" t="e">
        <f t="shared" si="45"/>
        <v>#REF!</v>
      </c>
      <c r="BB44" s="41" t="e">
        <f t="shared" si="45"/>
        <v>#REF!</v>
      </c>
      <c r="BC44" s="41" t="e">
        <f t="shared" si="45"/>
        <v>#REF!</v>
      </c>
      <c r="BD44" s="41" t="e">
        <f t="shared" si="45"/>
        <v>#REF!</v>
      </c>
      <c r="BE44" s="41" t="e">
        <f t="shared" si="45"/>
        <v>#REF!</v>
      </c>
      <c r="BF44" s="41" t="e">
        <f t="shared" si="45"/>
        <v>#REF!</v>
      </c>
      <c r="BG44" s="41" t="e">
        <f t="shared" si="45"/>
        <v>#REF!</v>
      </c>
      <c r="BH44" s="41" t="e">
        <f t="shared" si="45"/>
        <v>#REF!</v>
      </c>
      <c r="BI44" s="41" t="e">
        <f t="shared" si="45"/>
        <v>#REF!</v>
      </c>
      <c r="BJ44" s="41" t="e">
        <f t="shared" si="45"/>
        <v>#REF!</v>
      </c>
      <c r="BK44" s="41" t="e">
        <f t="shared" si="45"/>
        <v>#REF!</v>
      </c>
      <c r="BL44" s="41" t="e">
        <f t="shared" si="45"/>
        <v>#REF!</v>
      </c>
      <c r="BM44" s="41" t="e">
        <f t="shared" si="45"/>
        <v>#REF!</v>
      </c>
      <c r="BN44" s="41" t="e">
        <f t="shared" si="39"/>
        <v>#REF!</v>
      </c>
      <c r="BO44" s="41" t="e">
        <f t="shared" si="39"/>
        <v>#REF!</v>
      </c>
      <c r="BP44" s="41" t="e">
        <f t="shared" si="39"/>
        <v>#REF!</v>
      </c>
      <c r="BQ44" s="41" t="e">
        <f t="shared" si="39"/>
        <v>#REF!</v>
      </c>
      <c r="BR44" s="41" t="e">
        <f t="shared" si="39"/>
        <v>#REF!</v>
      </c>
      <c r="BS44" s="41" t="e">
        <f t="shared" si="39"/>
        <v>#REF!</v>
      </c>
      <c r="BT44" s="41" t="e">
        <f t="shared" si="39"/>
        <v>#REF!</v>
      </c>
      <c r="BU44" s="41" t="e">
        <f t="shared" si="39"/>
        <v>#REF!</v>
      </c>
      <c r="BV44" s="41" t="e">
        <f t="shared" si="39"/>
        <v>#REF!</v>
      </c>
      <c r="BW44" s="41" t="e">
        <f t="shared" si="39"/>
        <v>#REF!</v>
      </c>
      <c r="BX44" s="41" t="e">
        <f t="shared" si="39"/>
        <v>#REF!</v>
      </c>
      <c r="BY44" s="41" t="e">
        <f t="shared" si="39"/>
        <v>#REF!</v>
      </c>
      <c r="BZ44" s="41" t="e">
        <f t="shared" si="39"/>
        <v>#REF!</v>
      </c>
      <c r="CA44" s="41" t="e">
        <f t="shared" si="39"/>
        <v>#REF!</v>
      </c>
      <c r="CB44" s="41" t="e">
        <f t="shared" si="39"/>
        <v>#REF!</v>
      </c>
      <c r="CC44" s="41" t="e">
        <f t="shared" si="39"/>
        <v>#REF!</v>
      </c>
      <c r="CD44" s="41" t="e">
        <f t="shared" si="40"/>
        <v>#REF!</v>
      </c>
      <c r="CE44" s="41" t="e">
        <f t="shared" si="40"/>
        <v>#REF!</v>
      </c>
      <c r="CF44" s="41" t="e">
        <f t="shared" si="40"/>
        <v>#REF!</v>
      </c>
      <c r="CG44" s="41" t="e">
        <f t="shared" si="40"/>
        <v>#REF!</v>
      </c>
      <c r="CH44" s="41" t="e">
        <f t="shared" si="40"/>
        <v>#REF!</v>
      </c>
      <c r="CI44" s="41" t="e">
        <f t="shared" si="40"/>
        <v>#REF!</v>
      </c>
      <c r="CJ44" s="41" t="e">
        <f t="shared" si="40"/>
        <v>#REF!</v>
      </c>
      <c r="CK44" s="41" t="e">
        <f t="shared" si="40"/>
        <v>#REF!</v>
      </c>
      <c r="CL44" s="41" t="e">
        <f t="shared" si="40"/>
        <v>#REF!</v>
      </c>
      <c r="CM44" s="41" t="e">
        <f t="shared" si="40"/>
        <v>#REF!</v>
      </c>
      <c r="CN44" s="41" t="e">
        <f t="shared" si="40"/>
        <v>#REF!</v>
      </c>
      <c r="CO44" s="41" t="e">
        <f t="shared" si="40"/>
        <v>#REF!</v>
      </c>
      <c r="CP44" s="41" t="e">
        <f t="shared" si="40"/>
        <v>#REF!</v>
      </c>
      <c r="CQ44" s="41" t="e">
        <f t="shared" si="40"/>
        <v>#REF!</v>
      </c>
      <c r="CR44" s="41" t="e">
        <f t="shared" si="40"/>
        <v>#REF!</v>
      </c>
      <c r="CS44" s="41" t="e">
        <f t="shared" si="40"/>
        <v>#REF!</v>
      </c>
      <c r="CT44" s="41" t="e">
        <f t="shared" si="34"/>
        <v>#REF!</v>
      </c>
      <c r="CU44" s="41" t="e">
        <f t="shared" si="34"/>
        <v>#REF!</v>
      </c>
      <c r="CV44" s="41" t="e">
        <f t="shared" si="34"/>
        <v>#REF!</v>
      </c>
      <c r="CW44" s="41" t="e">
        <f t="shared" si="34"/>
        <v>#REF!</v>
      </c>
      <c r="CX44" s="41" t="e">
        <f t="shared" si="34"/>
        <v>#REF!</v>
      </c>
      <c r="CY44" s="41" t="e">
        <f t="shared" si="34"/>
        <v>#REF!</v>
      </c>
      <c r="CZ44" s="41" t="e">
        <f t="shared" si="34"/>
        <v>#REF!</v>
      </c>
      <c r="DA44" s="41" t="e">
        <f t="shared" si="34"/>
        <v>#REF!</v>
      </c>
      <c r="DB44" s="41" t="e">
        <f t="shared" si="34"/>
        <v>#REF!</v>
      </c>
      <c r="DC44" s="41" t="e">
        <f t="shared" si="34"/>
        <v>#REF!</v>
      </c>
      <c r="DD44" s="41" t="e">
        <f t="shared" si="34"/>
        <v>#REF!</v>
      </c>
      <c r="DE44" s="41" t="e">
        <f t="shared" si="34"/>
        <v>#REF!</v>
      </c>
      <c r="DF44" s="41" t="e">
        <f t="shared" si="34"/>
        <v>#REF!</v>
      </c>
      <c r="DG44" s="41" t="e">
        <f t="shared" si="34"/>
        <v>#REF!</v>
      </c>
      <c r="DH44" s="41" t="e">
        <f t="shared" si="34"/>
        <v>#REF!</v>
      </c>
      <c r="DI44" s="41" t="e">
        <f t="shared" si="34"/>
        <v>#REF!</v>
      </c>
      <c r="DJ44" s="41" t="e">
        <f t="shared" si="41"/>
        <v>#REF!</v>
      </c>
      <c r="DK44" s="41" t="e">
        <f t="shared" si="41"/>
        <v>#REF!</v>
      </c>
      <c r="DL44" s="41" t="e">
        <f t="shared" si="41"/>
        <v>#REF!</v>
      </c>
      <c r="DM44" s="41" t="e">
        <f t="shared" si="41"/>
        <v>#REF!</v>
      </c>
      <c r="DN44" s="41" t="e">
        <f t="shared" si="41"/>
        <v>#REF!</v>
      </c>
      <c r="DO44" s="41" t="e">
        <f t="shared" si="41"/>
        <v>#REF!</v>
      </c>
      <c r="DP44" s="41" t="e">
        <f t="shared" si="41"/>
        <v>#REF!</v>
      </c>
      <c r="DQ44" s="41" t="e">
        <f t="shared" si="41"/>
        <v>#REF!</v>
      </c>
      <c r="DR44" s="41" t="e">
        <f t="shared" si="41"/>
        <v>#REF!</v>
      </c>
      <c r="DS44" s="41" t="e">
        <f t="shared" si="41"/>
        <v>#REF!</v>
      </c>
      <c r="DT44" s="41" t="e">
        <f t="shared" si="41"/>
        <v>#REF!</v>
      </c>
      <c r="DU44" s="41" t="e">
        <f t="shared" si="41"/>
        <v>#REF!</v>
      </c>
      <c r="DV44" s="41" t="e">
        <f t="shared" si="41"/>
        <v>#REF!</v>
      </c>
      <c r="DW44" s="41" t="e">
        <f t="shared" si="41"/>
        <v>#REF!</v>
      </c>
      <c r="DX44" s="41" t="e">
        <f t="shared" si="41"/>
        <v>#REF!</v>
      </c>
      <c r="DY44" s="41" t="e">
        <f t="shared" si="41"/>
        <v>#REF!</v>
      </c>
      <c r="DZ44" s="41" t="e">
        <f t="shared" si="35"/>
        <v>#REF!</v>
      </c>
      <c r="EA44" s="41" t="e">
        <f t="shared" si="35"/>
        <v>#REF!</v>
      </c>
      <c r="EB44" s="41" t="e">
        <f t="shared" si="35"/>
        <v>#REF!</v>
      </c>
      <c r="EC44" s="41" t="e">
        <f t="shared" si="35"/>
        <v>#REF!</v>
      </c>
      <c r="ED44" s="41" t="e">
        <f t="shared" si="35"/>
        <v>#REF!</v>
      </c>
      <c r="EE44" s="41" t="e">
        <f t="shared" si="35"/>
        <v>#REF!</v>
      </c>
      <c r="EF44" s="41" t="e">
        <f t="shared" si="35"/>
        <v>#REF!</v>
      </c>
      <c r="EG44" s="41" t="e">
        <f t="shared" si="35"/>
        <v>#REF!</v>
      </c>
      <c r="EH44" s="41" t="e">
        <f t="shared" si="35"/>
        <v>#REF!</v>
      </c>
      <c r="EI44" s="41" t="e">
        <f t="shared" si="35"/>
        <v>#REF!</v>
      </c>
      <c r="EJ44" s="41" t="e">
        <f t="shared" si="35"/>
        <v>#REF!</v>
      </c>
      <c r="EK44" s="41" t="e">
        <f t="shared" si="35"/>
        <v>#REF!</v>
      </c>
      <c r="EL44" s="41" t="e">
        <f t="shared" si="35"/>
        <v>#REF!</v>
      </c>
      <c r="EM44" s="41" t="e">
        <f t="shared" si="35"/>
        <v>#REF!</v>
      </c>
      <c r="EN44" s="41" t="e">
        <f t="shared" si="35"/>
        <v>#REF!</v>
      </c>
      <c r="EO44" s="41" t="e">
        <f t="shared" si="35"/>
        <v>#REF!</v>
      </c>
      <c r="EP44" s="41" t="e">
        <f t="shared" si="42"/>
        <v>#REF!</v>
      </c>
      <c r="EQ44" s="41" t="e">
        <f t="shared" si="42"/>
        <v>#REF!</v>
      </c>
      <c r="ER44" s="41" t="e">
        <f t="shared" si="42"/>
        <v>#REF!</v>
      </c>
      <c r="ES44" s="41" t="e">
        <f t="shared" si="42"/>
        <v>#REF!</v>
      </c>
      <c r="ET44" s="41" t="e">
        <f t="shared" si="42"/>
        <v>#REF!</v>
      </c>
      <c r="EU44" s="41" t="e">
        <f t="shared" si="42"/>
        <v>#REF!</v>
      </c>
      <c r="EV44" s="41" t="e">
        <f t="shared" si="42"/>
        <v>#REF!</v>
      </c>
      <c r="EW44" s="41" t="e">
        <f t="shared" si="42"/>
        <v>#REF!</v>
      </c>
      <c r="EX44" s="41" t="e">
        <f t="shared" si="42"/>
        <v>#REF!</v>
      </c>
      <c r="EY44" s="41" t="e">
        <f t="shared" si="42"/>
        <v>#REF!</v>
      </c>
      <c r="EZ44" s="41" t="e">
        <f t="shared" si="42"/>
        <v>#REF!</v>
      </c>
      <c r="FA44" s="41" t="e">
        <f t="shared" si="42"/>
        <v>#REF!</v>
      </c>
      <c r="FB44" s="41" t="e">
        <f t="shared" si="42"/>
        <v>#REF!</v>
      </c>
      <c r="FC44" s="41" t="e">
        <f t="shared" si="42"/>
        <v>#REF!</v>
      </c>
      <c r="FD44" s="41" t="e">
        <f t="shared" si="42"/>
        <v>#REF!</v>
      </c>
      <c r="FE44" s="41" t="e">
        <f t="shared" si="42"/>
        <v>#REF!</v>
      </c>
      <c r="FF44" s="41" t="e">
        <f t="shared" si="36"/>
        <v>#REF!</v>
      </c>
      <c r="FG44" s="41" t="e">
        <f t="shared" si="36"/>
        <v>#REF!</v>
      </c>
      <c r="FH44" s="41" t="e">
        <f t="shared" si="36"/>
        <v>#REF!</v>
      </c>
      <c r="FI44" s="41" t="e">
        <f t="shared" si="36"/>
        <v>#REF!</v>
      </c>
      <c r="FJ44" s="41" t="e">
        <f t="shared" si="36"/>
        <v>#REF!</v>
      </c>
      <c r="FK44" s="41" t="e">
        <f t="shared" si="36"/>
        <v>#REF!</v>
      </c>
      <c r="FL44" s="41" t="e">
        <f t="shared" si="36"/>
        <v>#REF!</v>
      </c>
      <c r="FM44" s="41" t="e">
        <f t="shared" si="36"/>
        <v>#REF!</v>
      </c>
      <c r="FN44" s="41" t="e">
        <f t="shared" si="36"/>
        <v>#REF!</v>
      </c>
      <c r="FO44" s="41" t="e">
        <f t="shared" si="36"/>
        <v>#REF!</v>
      </c>
      <c r="FP44" s="41" t="e">
        <f t="shared" si="36"/>
        <v>#REF!</v>
      </c>
      <c r="FQ44" s="41" t="e">
        <f t="shared" si="36"/>
        <v>#REF!</v>
      </c>
      <c r="FR44" s="41" t="e">
        <f t="shared" si="36"/>
        <v>#REF!</v>
      </c>
      <c r="FS44" s="41" t="e">
        <f t="shared" si="36"/>
        <v>#REF!</v>
      </c>
      <c r="FT44" s="41" t="e">
        <f t="shared" si="36"/>
        <v>#REF!</v>
      </c>
      <c r="FU44" s="41" t="e">
        <f t="shared" si="36"/>
        <v>#REF!</v>
      </c>
      <c r="FV44" s="41" t="e">
        <f t="shared" si="43"/>
        <v>#REF!</v>
      </c>
      <c r="FW44" s="41" t="e">
        <f t="shared" si="43"/>
        <v>#REF!</v>
      </c>
      <c r="FX44" s="41" t="e">
        <f t="shared" si="43"/>
        <v>#REF!</v>
      </c>
      <c r="FY44" s="41" t="e">
        <f t="shared" si="43"/>
        <v>#REF!</v>
      </c>
      <c r="FZ44" s="41" t="e">
        <f t="shared" si="43"/>
        <v>#REF!</v>
      </c>
      <c r="GA44" s="41" t="e">
        <f t="shared" si="43"/>
        <v>#REF!</v>
      </c>
      <c r="GB44" s="41" t="e">
        <f t="shared" si="43"/>
        <v>#REF!</v>
      </c>
      <c r="GC44" s="41" t="e">
        <f t="shared" si="43"/>
        <v>#REF!</v>
      </c>
      <c r="GD44" s="41" t="e">
        <f t="shared" si="43"/>
        <v>#REF!</v>
      </c>
      <c r="GE44" s="41" t="e">
        <f t="shared" si="43"/>
        <v>#REF!</v>
      </c>
      <c r="GF44" s="41" t="e">
        <f t="shared" si="43"/>
        <v>#REF!</v>
      </c>
      <c r="GG44" s="41" t="e">
        <f t="shared" si="43"/>
        <v>#REF!</v>
      </c>
      <c r="GH44" s="41" t="e">
        <f t="shared" si="43"/>
        <v>#REF!</v>
      </c>
      <c r="GI44" s="41" t="e">
        <f t="shared" si="43"/>
        <v>#REF!</v>
      </c>
      <c r="GJ44" s="41" t="e">
        <f t="shared" si="43"/>
        <v>#REF!</v>
      </c>
      <c r="GK44" s="41" t="e">
        <f t="shared" si="43"/>
        <v>#REF!</v>
      </c>
      <c r="GL44" s="41" t="e">
        <f t="shared" si="37"/>
        <v>#REF!</v>
      </c>
      <c r="GM44" s="41" t="e">
        <f t="shared" si="37"/>
        <v>#REF!</v>
      </c>
      <c r="GN44" s="41" t="e">
        <f t="shared" si="37"/>
        <v>#REF!</v>
      </c>
      <c r="GO44" s="41" t="e">
        <f t="shared" si="37"/>
        <v>#REF!</v>
      </c>
      <c r="GP44" s="41" t="e">
        <f t="shared" si="37"/>
        <v>#REF!</v>
      </c>
      <c r="GQ44" s="41" t="e">
        <f t="shared" si="37"/>
        <v>#REF!</v>
      </c>
      <c r="GR44" s="41" t="e">
        <f t="shared" si="37"/>
        <v>#REF!</v>
      </c>
      <c r="GS44" s="41" t="e">
        <f t="shared" si="37"/>
        <v>#REF!</v>
      </c>
      <c r="GT44" s="41" t="e">
        <f t="shared" si="37"/>
        <v>#REF!</v>
      </c>
      <c r="GU44" s="41" t="e">
        <f t="shared" si="37"/>
        <v>#REF!</v>
      </c>
      <c r="GV44" s="41" t="e">
        <f t="shared" si="37"/>
        <v>#REF!</v>
      </c>
      <c r="GW44" s="41" t="e">
        <f t="shared" si="37"/>
        <v>#REF!</v>
      </c>
      <c r="GX44" s="41" t="e">
        <f t="shared" si="37"/>
        <v>#REF!</v>
      </c>
      <c r="GY44" s="41" t="e">
        <f t="shared" si="37"/>
        <v>#REF!</v>
      </c>
      <c r="GZ44" s="41" t="e">
        <f t="shared" si="37"/>
        <v>#REF!</v>
      </c>
      <c r="HA44" s="41" t="e">
        <f t="shared" si="37"/>
        <v>#REF!</v>
      </c>
      <c r="HB44" s="41" t="e">
        <f t="shared" si="44"/>
        <v>#REF!</v>
      </c>
      <c r="HC44" s="41" t="e">
        <f t="shared" si="44"/>
        <v>#REF!</v>
      </c>
      <c r="HD44" s="41" t="e">
        <f t="shared" si="44"/>
        <v>#REF!</v>
      </c>
      <c r="HE44" s="41" t="e">
        <f t="shared" si="44"/>
        <v>#REF!</v>
      </c>
      <c r="HF44" s="41" t="e">
        <f t="shared" si="44"/>
        <v>#REF!</v>
      </c>
      <c r="HG44" s="41" t="e">
        <f t="shared" si="44"/>
        <v>#REF!</v>
      </c>
      <c r="HH44" s="41" t="e">
        <f t="shared" si="44"/>
        <v>#REF!</v>
      </c>
      <c r="HI44" s="41" t="e">
        <f t="shared" si="44"/>
        <v>#REF!</v>
      </c>
      <c r="HJ44" s="41" t="e">
        <f t="shared" si="44"/>
        <v>#REF!</v>
      </c>
    </row>
    <row r="45" spans="1:218" ht="14.4" x14ac:dyDescent="0.3">
      <c r="A45" s="42">
        <v>42</v>
      </c>
      <c r="B45" s="43" t="e">
        <f>'CMM1 - AUX CALC'!$AQ$67</f>
        <v>#REF!</v>
      </c>
      <c r="AR45" s="41" t="e">
        <f>$B45/(_xlfn.SINGLE(PrazoConcessao)*12-AR$3+1)</f>
        <v>#REF!</v>
      </c>
      <c r="AS45" s="41" t="e">
        <f t="shared" si="38"/>
        <v>#REF!</v>
      </c>
      <c r="AT45" s="41" t="e">
        <f t="shared" si="38"/>
        <v>#REF!</v>
      </c>
      <c r="AU45" s="41" t="e">
        <f t="shared" si="38"/>
        <v>#REF!</v>
      </c>
      <c r="AV45" s="41" t="e">
        <f t="shared" si="38"/>
        <v>#REF!</v>
      </c>
      <c r="AW45" s="41" t="e">
        <f t="shared" si="38"/>
        <v>#REF!</v>
      </c>
      <c r="AX45" s="41" t="e">
        <f t="shared" si="38"/>
        <v>#REF!</v>
      </c>
      <c r="AY45" s="41" t="e">
        <f t="shared" si="38"/>
        <v>#REF!</v>
      </c>
      <c r="AZ45" s="41" t="e">
        <f t="shared" si="45"/>
        <v>#REF!</v>
      </c>
      <c r="BA45" s="41" t="e">
        <f t="shared" si="45"/>
        <v>#REF!</v>
      </c>
      <c r="BB45" s="41" t="e">
        <f t="shared" si="45"/>
        <v>#REF!</v>
      </c>
      <c r="BC45" s="41" t="e">
        <f t="shared" si="45"/>
        <v>#REF!</v>
      </c>
      <c r="BD45" s="41" t="e">
        <f t="shared" si="45"/>
        <v>#REF!</v>
      </c>
      <c r="BE45" s="41" t="e">
        <f t="shared" si="45"/>
        <v>#REF!</v>
      </c>
      <c r="BF45" s="41" t="e">
        <f t="shared" si="45"/>
        <v>#REF!</v>
      </c>
      <c r="BG45" s="41" t="e">
        <f t="shared" si="45"/>
        <v>#REF!</v>
      </c>
      <c r="BH45" s="41" t="e">
        <f t="shared" si="45"/>
        <v>#REF!</v>
      </c>
      <c r="BI45" s="41" t="e">
        <f t="shared" si="45"/>
        <v>#REF!</v>
      </c>
      <c r="BJ45" s="41" t="e">
        <f t="shared" si="45"/>
        <v>#REF!</v>
      </c>
      <c r="BK45" s="41" t="e">
        <f t="shared" si="45"/>
        <v>#REF!</v>
      </c>
      <c r="BL45" s="41" t="e">
        <f t="shared" si="45"/>
        <v>#REF!</v>
      </c>
      <c r="BM45" s="41" t="e">
        <f t="shared" si="45"/>
        <v>#REF!</v>
      </c>
      <c r="BN45" s="41" t="e">
        <f t="shared" si="39"/>
        <v>#REF!</v>
      </c>
      <c r="BO45" s="41" t="e">
        <f t="shared" si="39"/>
        <v>#REF!</v>
      </c>
      <c r="BP45" s="41" t="e">
        <f t="shared" si="39"/>
        <v>#REF!</v>
      </c>
      <c r="BQ45" s="41" t="e">
        <f t="shared" si="39"/>
        <v>#REF!</v>
      </c>
      <c r="BR45" s="41" t="e">
        <f t="shared" si="39"/>
        <v>#REF!</v>
      </c>
      <c r="BS45" s="41" t="e">
        <f t="shared" si="39"/>
        <v>#REF!</v>
      </c>
      <c r="BT45" s="41" t="e">
        <f t="shared" si="39"/>
        <v>#REF!</v>
      </c>
      <c r="BU45" s="41" t="e">
        <f t="shared" si="39"/>
        <v>#REF!</v>
      </c>
      <c r="BV45" s="41" t="e">
        <f t="shared" si="39"/>
        <v>#REF!</v>
      </c>
      <c r="BW45" s="41" t="e">
        <f t="shared" si="39"/>
        <v>#REF!</v>
      </c>
      <c r="BX45" s="41" t="e">
        <f t="shared" si="39"/>
        <v>#REF!</v>
      </c>
      <c r="BY45" s="41" t="e">
        <f t="shared" si="39"/>
        <v>#REF!</v>
      </c>
      <c r="BZ45" s="41" t="e">
        <f t="shared" si="39"/>
        <v>#REF!</v>
      </c>
      <c r="CA45" s="41" t="e">
        <f t="shared" si="39"/>
        <v>#REF!</v>
      </c>
      <c r="CB45" s="41" t="e">
        <f t="shared" si="39"/>
        <v>#REF!</v>
      </c>
      <c r="CC45" s="41" t="e">
        <f t="shared" si="39"/>
        <v>#REF!</v>
      </c>
      <c r="CD45" s="41" t="e">
        <f t="shared" si="40"/>
        <v>#REF!</v>
      </c>
      <c r="CE45" s="41" t="e">
        <f t="shared" si="40"/>
        <v>#REF!</v>
      </c>
      <c r="CF45" s="41" t="e">
        <f t="shared" si="40"/>
        <v>#REF!</v>
      </c>
      <c r="CG45" s="41" t="e">
        <f t="shared" si="40"/>
        <v>#REF!</v>
      </c>
      <c r="CH45" s="41" t="e">
        <f t="shared" si="40"/>
        <v>#REF!</v>
      </c>
      <c r="CI45" s="41" t="e">
        <f t="shared" si="40"/>
        <v>#REF!</v>
      </c>
      <c r="CJ45" s="41" t="e">
        <f t="shared" si="40"/>
        <v>#REF!</v>
      </c>
      <c r="CK45" s="41" t="e">
        <f t="shared" si="40"/>
        <v>#REF!</v>
      </c>
      <c r="CL45" s="41" t="e">
        <f t="shared" si="40"/>
        <v>#REF!</v>
      </c>
      <c r="CM45" s="41" t="e">
        <f t="shared" si="40"/>
        <v>#REF!</v>
      </c>
      <c r="CN45" s="41" t="e">
        <f t="shared" si="40"/>
        <v>#REF!</v>
      </c>
      <c r="CO45" s="41" t="e">
        <f t="shared" si="40"/>
        <v>#REF!</v>
      </c>
      <c r="CP45" s="41" t="e">
        <f t="shared" si="40"/>
        <v>#REF!</v>
      </c>
      <c r="CQ45" s="41" t="e">
        <f t="shared" si="40"/>
        <v>#REF!</v>
      </c>
      <c r="CR45" s="41" t="e">
        <f t="shared" si="40"/>
        <v>#REF!</v>
      </c>
      <c r="CS45" s="41" t="e">
        <f t="shared" si="40"/>
        <v>#REF!</v>
      </c>
      <c r="CT45" s="41" t="e">
        <f t="shared" si="34"/>
        <v>#REF!</v>
      </c>
      <c r="CU45" s="41" t="e">
        <f t="shared" si="34"/>
        <v>#REF!</v>
      </c>
      <c r="CV45" s="41" t="e">
        <f t="shared" si="34"/>
        <v>#REF!</v>
      </c>
      <c r="CW45" s="41" t="e">
        <f t="shared" si="34"/>
        <v>#REF!</v>
      </c>
      <c r="CX45" s="41" t="e">
        <f t="shared" si="34"/>
        <v>#REF!</v>
      </c>
      <c r="CY45" s="41" t="e">
        <f t="shared" si="34"/>
        <v>#REF!</v>
      </c>
      <c r="CZ45" s="41" t="e">
        <f t="shared" si="34"/>
        <v>#REF!</v>
      </c>
      <c r="DA45" s="41" t="e">
        <f t="shared" si="34"/>
        <v>#REF!</v>
      </c>
      <c r="DB45" s="41" t="e">
        <f t="shared" si="34"/>
        <v>#REF!</v>
      </c>
      <c r="DC45" s="41" t="e">
        <f t="shared" si="34"/>
        <v>#REF!</v>
      </c>
      <c r="DD45" s="41" t="e">
        <f t="shared" si="34"/>
        <v>#REF!</v>
      </c>
      <c r="DE45" s="41" t="e">
        <f t="shared" si="34"/>
        <v>#REF!</v>
      </c>
      <c r="DF45" s="41" t="e">
        <f t="shared" si="34"/>
        <v>#REF!</v>
      </c>
      <c r="DG45" s="41" t="e">
        <f t="shared" si="34"/>
        <v>#REF!</v>
      </c>
      <c r="DH45" s="41" t="e">
        <f t="shared" si="34"/>
        <v>#REF!</v>
      </c>
      <c r="DI45" s="41" t="e">
        <f t="shared" si="34"/>
        <v>#REF!</v>
      </c>
      <c r="DJ45" s="41" t="e">
        <f t="shared" si="41"/>
        <v>#REF!</v>
      </c>
      <c r="DK45" s="41" t="e">
        <f t="shared" si="41"/>
        <v>#REF!</v>
      </c>
      <c r="DL45" s="41" t="e">
        <f t="shared" si="41"/>
        <v>#REF!</v>
      </c>
      <c r="DM45" s="41" t="e">
        <f t="shared" si="41"/>
        <v>#REF!</v>
      </c>
      <c r="DN45" s="41" t="e">
        <f t="shared" si="41"/>
        <v>#REF!</v>
      </c>
      <c r="DO45" s="41" t="e">
        <f t="shared" si="41"/>
        <v>#REF!</v>
      </c>
      <c r="DP45" s="41" t="e">
        <f t="shared" si="41"/>
        <v>#REF!</v>
      </c>
      <c r="DQ45" s="41" t="e">
        <f t="shared" si="41"/>
        <v>#REF!</v>
      </c>
      <c r="DR45" s="41" t="e">
        <f t="shared" si="41"/>
        <v>#REF!</v>
      </c>
      <c r="DS45" s="41" t="e">
        <f t="shared" si="41"/>
        <v>#REF!</v>
      </c>
      <c r="DT45" s="41" t="e">
        <f t="shared" si="41"/>
        <v>#REF!</v>
      </c>
      <c r="DU45" s="41" t="e">
        <f t="shared" si="41"/>
        <v>#REF!</v>
      </c>
      <c r="DV45" s="41" t="e">
        <f t="shared" si="41"/>
        <v>#REF!</v>
      </c>
      <c r="DW45" s="41" t="e">
        <f t="shared" si="41"/>
        <v>#REF!</v>
      </c>
      <c r="DX45" s="41" t="e">
        <f t="shared" si="41"/>
        <v>#REF!</v>
      </c>
      <c r="DY45" s="41" t="e">
        <f t="shared" si="41"/>
        <v>#REF!</v>
      </c>
      <c r="DZ45" s="41" t="e">
        <f t="shared" si="35"/>
        <v>#REF!</v>
      </c>
      <c r="EA45" s="41" t="e">
        <f t="shared" si="35"/>
        <v>#REF!</v>
      </c>
      <c r="EB45" s="41" t="e">
        <f t="shared" si="35"/>
        <v>#REF!</v>
      </c>
      <c r="EC45" s="41" t="e">
        <f t="shared" si="35"/>
        <v>#REF!</v>
      </c>
      <c r="ED45" s="41" t="e">
        <f t="shared" si="35"/>
        <v>#REF!</v>
      </c>
      <c r="EE45" s="41" t="e">
        <f t="shared" si="35"/>
        <v>#REF!</v>
      </c>
      <c r="EF45" s="41" t="e">
        <f t="shared" si="35"/>
        <v>#REF!</v>
      </c>
      <c r="EG45" s="41" t="e">
        <f t="shared" si="35"/>
        <v>#REF!</v>
      </c>
      <c r="EH45" s="41" t="e">
        <f t="shared" si="35"/>
        <v>#REF!</v>
      </c>
      <c r="EI45" s="41" t="e">
        <f t="shared" si="35"/>
        <v>#REF!</v>
      </c>
      <c r="EJ45" s="41" t="e">
        <f t="shared" si="35"/>
        <v>#REF!</v>
      </c>
      <c r="EK45" s="41" t="e">
        <f t="shared" si="35"/>
        <v>#REF!</v>
      </c>
      <c r="EL45" s="41" t="e">
        <f t="shared" si="35"/>
        <v>#REF!</v>
      </c>
      <c r="EM45" s="41" t="e">
        <f t="shared" si="35"/>
        <v>#REF!</v>
      </c>
      <c r="EN45" s="41" t="e">
        <f t="shared" si="35"/>
        <v>#REF!</v>
      </c>
      <c r="EO45" s="41" t="e">
        <f t="shared" si="35"/>
        <v>#REF!</v>
      </c>
      <c r="EP45" s="41" t="e">
        <f t="shared" si="42"/>
        <v>#REF!</v>
      </c>
      <c r="EQ45" s="41" t="e">
        <f t="shared" si="42"/>
        <v>#REF!</v>
      </c>
      <c r="ER45" s="41" t="e">
        <f t="shared" si="42"/>
        <v>#REF!</v>
      </c>
      <c r="ES45" s="41" t="e">
        <f t="shared" si="42"/>
        <v>#REF!</v>
      </c>
      <c r="ET45" s="41" t="e">
        <f t="shared" si="42"/>
        <v>#REF!</v>
      </c>
      <c r="EU45" s="41" t="e">
        <f t="shared" si="42"/>
        <v>#REF!</v>
      </c>
      <c r="EV45" s="41" t="e">
        <f t="shared" si="42"/>
        <v>#REF!</v>
      </c>
      <c r="EW45" s="41" t="e">
        <f t="shared" si="42"/>
        <v>#REF!</v>
      </c>
      <c r="EX45" s="41" t="e">
        <f t="shared" si="42"/>
        <v>#REF!</v>
      </c>
      <c r="EY45" s="41" t="e">
        <f t="shared" si="42"/>
        <v>#REF!</v>
      </c>
      <c r="EZ45" s="41" t="e">
        <f t="shared" si="42"/>
        <v>#REF!</v>
      </c>
      <c r="FA45" s="41" t="e">
        <f t="shared" si="42"/>
        <v>#REF!</v>
      </c>
      <c r="FB45" s="41" t="e">
        <f t="shared" si="42"/>
        <v>#REF!</v>
      </c>
      <c r="FC45" s="41" t="e">
        <f t="shared" si="42"/>
        <v>#REF!</v>
      </c>
      <c r="FD45" s="41" t="e">
        <f t="shared" si="42"/>
        <v>#REF!</v>
      </c>
      <c r="FE45" s="41" t="e">
        <f t="shared" si="42"/>
        <v>#REF!</v>
      </c>
      <c r="FF45" s="41" t="e">
        <f t="shared" si="36"/>
        <v>#REF!</v>
      </c>
      <c r="FG45" s="41" t="e">
        <f t="shared" si="36"/>
        <v>#REF!</v>
      </c>
      <c r="FH45" s="41" t="e">
        <f t="shared" si="36"/>
        <v>#REF!</v>
      </c>
      <c r="FI45" s="41" t="e">
        <f t="shared" si="36"/>
        <v>#REF!</v>
      </c>
      <c r="FJ45" s="41" t="e">
        <f t="shared" si="36"/>
        <v>#REF!</v>
      </c>
      <c r="FK45" s="41" t="e">
        <f t="shared" si="36"/>
        <v>#REF!</v>
      </c>
      <c r="FL45" s="41" t="e">
        <f t="shared" si="36"/>
        <v>#REF!</v>
      </c>
      <c r="FM45" s="41" t="e">
        <f t="shared" si="36"/>
        <v>#REF!</v>
      </c>
      <c r="FN45" s="41" t="e">
        <f t="shared" si="36"/>
        <v>#REF!</v>
      </c>
      <c r="FO45" s="41" t="e">
        <f t="shared" si="36"/>
        <v>#REF!</v>
      </c>
      <c r="FP45" s="41" t="e">
        <f t="shared" si="36"/>
        <v>#REF!</v>
      </c>
      <c r="FQ45" s="41" t="e">
        <f t="shared" si="36"/>
        <v>#REF!</v>
      </c>
      <c r="FR45" s="41" t="e">
        <f t="shared" si="36"/>
        <v>#REF!</v>
      </c>
      <c r="FS45" s="41" t="e">
        <f t="shared" si="36"/>
        <v>#REF!</v>
      </c>
      <c r="FT45" s="41" t="e">
        <f t="shared" si="36"/>
        <v>#REF!</v>
      </c>
      <c r="FU45" s="41" t="e">
        <f t="shared" si="36"/>
        <v>#REF!</v>
      </c>
      <c r="FV45" s="41" t="e">
        <f t="shared" si="43"/>
        <v>#REF!</v>
      </c>
      <c r="FW45" s="41" t="e">
        <f t="shared" si="43"/>
        <v>#REF!</v>
      </c>
      <c r="FX45" s="41" t="e">
        <f t="shared" si="43"/>
        <v>#REF!</v>
      </c>
      <c r="FY45" s="41" t="e">
        <f t="shared" si="43"/>
        <v>#REF!</v>
      </c>
      <c r="FZ45" s="41" t="e">
        <f t="shared" si="43"/>
        <v>#REF!</v>
      </c>
      <c r="GA45" s="41" t="e">
        <f t="shared" si="43"/>
        <v>#REF!</v>
      </c>
      <c r="GB45" s="41" t="e">
        <f t="shared" si="43"/>
        <v>#REF!</v>
      </c>
      <c r="GC45" s="41" t="e">
        <f t="shared" si="43"/>
        <v>#REF!</v>
      </c>
      <c r="GD45" s="41" t="e">
        <f t="shared" si="43"/>
        <v>#REF!</v>
      </c>
      <c r="GE45" s="41" t="e">
        <f t="shared" si="43"/>
        <v>#REF!</v>
      </c>
      <c r="GF45" s="41" t="e">
        <f t="shared" si="43"/>
        <v>#REF!</v>
      </c>
      <c r="GG45" s="41" t="e">
        <f t="shared" si="43"/>
        <v>#REF!</v>
      </c>
      <c r="GH45" s="41" t="e">
        <f t="shared" si="43"/>
        <v>#REF!</v>
      </c>
      <c r="GI45" s="41" t="e">
        <f t="shared" si="43"/>
        <v>#REF!</v>
      </c>
      <c r="GJ45" s="41" t="e">
        <f t="shared" si="43"/>
        <v>#REF!</v>
      </c>
      <c r="GK45" s="41" t="e">
        <f t="shared" si="43"/>
        <v>#REF!</v>
      </c>
      <c r="GL45" s="41" t="e">
        <f t="shared" si="37"/>
        <v>#REF!</v>
      </c>
      <c r="GM45" s="41" t="e">
        <f t="shared" si="37"/>
        <v>#REF!</v>
      </c>
      <c r="GN45" s="41" t="e">
        <f t="shared" si="37"/>
        <v>#REF!</v>
      </c>
      <c r="GO45" s="41" t="e">
        <f t="shared" si="37"/>
        <v>#REF!</v>
      </c>
      <c r="GP45" s="41" t="e">
        <f t="shared" si="37"/>
        <v>#REF!</v>
      </c>
      <c r="GQ45" s="41" t="e">
        <f t="shared" si="37"/>
        <v>#REF!</v>
      </c>
      <c r="GR45" s="41" t="e">
        <f t="shared" si="37"/>
        <v>#REF!</v>
      </c>
      <c r="GS45" s="41" t="e">
        <f t="shared" si="37"/>
        <v>#REF!</v>
      </c>
      <c r="GT45" s="41" t="e">
        <f t="shared" si="37"/>
        <v>#REF!</v>
      </c>
      <c r="GU45" s="41" t="e">
        <f t="shared" si="37"/>
        <v>#REF!</v>
      </c>
      <c r="GV45" s="41" t="e">
        <f t="shared" si="37"/>
        <v>#REF!</v>
      </c>
      <c r="GW45" s="41" t="e">
        <f t="shared" si="37"/>
        <v>#REF!</v>
      </c>
      <c r="GX45" s="41" t="e">
        <f t="shared" si="37"/>
        <v>#REF!</v>
      </c>
      <c r="GY45" s="41" t="e">
        <f t="shared" si="37"/>
        <v>#REF!</v>
      </c>
      <c r="GZ45" s="41" t="e">
        <f t="shared" si="37"/>
        <v>#REF!</v>
      </c>
      <c r="HA45" s="41" t="e">
        <f t="shared" si="37"/>
        <v>#REF!</v>
      </c>
      <c r="HB45" s="41" t="e">
        <f t="shared" si="44"/>
        <v>#REF!</v>
      </c>
      <c r="HC45" s="41" t="e">
        <f t="shared" si="44"/>
        <v>#REF!</v>
      </c>
      <c r="HD45" s="41" t="e">
        <f t="shared" si="44"/>
        <v>#REF!</v>
      </c>
      <c r="HE45" s="41" t="e">
        <f t="shared" si="44"/>
        <v>#REF!</v>
      </c>
      <c r="HF45" s="41" t="e">
        <f t="shared" si="44"/>
        <v>#REF!</v>
      </c>
      <c r="HG45" s="41" t="e">
        <f t="shared" si="44"/>
        <v>#REF!</v>
      </c>
      <c r="HH45" s="41" t="e">
        <f t="shared" si="44"/>
        <v>#REF!</v>
      </c>
      <c r="HI45" s="41" t="e">
        <f t="shared" si="44"/>
        <v>#REF!</v>
      </c>
      <c r="HJ45" s="41" t="e">
        <f t="shared" si="44"/>
        <v>#REF!</v>
      </c>
    </row>
    <row r="46" spans="1:218" ht="14.4" x14ac:dyDescent="0.3">
      <c r="A46" s="42">
        <v>43</v>
      </c>
      <c r="B46" s="43" t="e">
        <f>'CMM1 - AUX CALC'!$AR$67</f>
        <v>#REF!</v>
      </c>
      <c r="AS46" s="41" t="e">
        <f>$B46/(_xlfn.SINGLE(PrazoConcessao)*12-AS$3+1)</f>
        <v>#REF!</v>
      </c>
      <c r="AT46" s="41" t="e">
        <f t="shared" si="38"/>
        <v>#REF!</v>
      </c>
      <c r="AU46" s="41" t="e">
        <f t="shared" si="38"/>
        <v>#REF!</v>
      </c>
      <c r="AV46" s="41" t="e">
        <f t="shared" si="38"/>
        <v>#REF!</v>
      </c>
      <c r="AW46" s="41" t="e">
        <f t="shared" si="38"/>
        <v>#REF!</v>
      </c>
      <c r="AX46" s="41" t="e">
        <f t="shared" si="38"/>
        <v>#REF!</v>
      </c>
      <c r="AY46" s="41" t="e">
        <f t="shared" si="38"/>
        <v>#REF!</v>
      </c>
      <c r="AZ46" s="41" t="e">
        <f t="shared" si="45"/>
        <v>#REF!</v>
      </c>
      <c r="BA46" s="41" t="e">
        <f t="shared" si="45"/>
        <v>#REF!</v>
      </c>
      <c r="BB46" s="41" t="e">
        <f t="shared" si="45"/>
        <v>#REF!</v>
      </c>
      <c r="BC46" s="41" t="e">
        <f t="shared" si="45"/>
        <v>#REF!</v>
      </c>
      <c r="BD46" s="41" t="e">
        <f t="shared" si="45"/>
        <v>#REF!</v>
      </c>
      <c r="BE46" s="41" t="e">
        <f t="shared" si="45"/>
        <v>#REF!</v>
      </c>
      <c r="BF46" s="41" t="e">
        <f t="shared" si="45"/>
        <v>#REF!</v>
      </c>
      <c r="BG46" s="41" t="e">
        <f t="shared" si="45"/>
        <v>#REF!</v>
      </c>
      <c r="BH46" s="41" t="e">
        <f t="shared" si="45"/>
        <v>#REF!</v>
      </c>
      <c r="BI46" s="41" t="e">
        <f t="shared" si="45"/>
        <v>#REF!</v>
      </c>
      <c r="BJ46" s="41" t="e">
        <f t="shared" si="45"/>
        <v>#REF!</v>
      </c>
      <c r="BK46" s="41" t="e">
        <f t="shared" si="45"/>
        <v>#REF!</v>
      </c>
      <c r="BL46" s="41" t="e">
        <f t="shared" si="45"/>
        <v>#REF!</v>
      </c>
      <c r="BM46" s="41" t="e">
        <f t="shared" si="45"/>
        <v>#REF!</v>
      </c>
      <c r="BN46" s="41" t="e">
        <f t="shared" si="39"/>
        <v>#REF!</v>
      </c>
      <c r="BO46" s="41" t="e">
        <f t="shared" si="39"/>
        <v>#REF!</v>
      </c>
      <c r="BP46" s="41" t="e">
        <f t="shared" si="39"/>
        <v>#REF!</v>
      </c>
      <c r="BQ46" s="41" t="e">
        <f t="shared" si="39"/>
        <v>#REF!</v>
      </c>
      <c r="BR46" s="41" t="e">
        <f t="shared" si="39"/>
        <v>#REF!</v>
      </c>
      <c r="BS46" s="41" t="e">
        <f t="shared" si="39"/>
        <v>#REF!</v>
      </c>
      <c r="BT46" s="41" t="e">
        <f t="shared" si="39"/>
        <v>#REF!</v>
      </c>
      <c r="BU46" s="41" t="e">
        <f t="shared" si="39"/>
        <v>#REF!</v>
      </c>
      <c r="BV46" s="41" t="e">
        <f t="shared" si="39"/>
        <v>#REF!</v>
      </c>
      <c r="BW46" s="41" t="e">
        <f t="shared" si="39"/>
        <v>#REF!</v>
      </c>
      <c r="BX46" s="41" t="e">
        <f t="shared" si="39"/>
        <v>#REF!</v>
      </c>
      <c r="BY46" s="41" t="e">
        <f t="shared" si="39"/>
        <v>#REF!</v>
      </c>
      <c r="BZ46" s="41" t="e">
        <f t="shared" si="39"/>
        <v>#REF!</v>
      </c>
      <c r="CA46" s="41" t="e">
        <f t="shared" si="39"/>
        <v>#REF!</v>
      </c>
      <c r="CB46" s="41" t="e">
        <f t="shared" si="39"/>
        <v>#REF!</v>
      </c>
      <c r="CC46" s="41" t="e">
        <f t="shared" si="39"/>
        <v>#REF!</v>
      </c>
      <c r="CD46" s="41" t="e">
        <f t="shared" si="40"/>
        <v>#REF!</v>
      </c>
      <c r="CE46" s="41" t="e">
        <f t="shared" si="40"/>
        <v>#REF!</v>
      </c>
      <c r="CF46" s="41" t="e">
        <f t="shared" si="40"/>
        <v>#REF!</v>
      </c>
      <c r="CG46" s="41" t="e">
        <f t="shared" si="40"/>
        <v>#REF!</v>
      </c>
      <c r="CH46" s="41" t="e">
        <f t="shared" si="40"/>
        <v>#REF!</v>
      </c>
      <c r="CI46" s="41" t="e">
        <f t="shared" si="40"/>
        <v>#REF!</v>
      </c>
      <c r="CJ46" s="41" t="e">
        <f t="shared" si="40"/>
        <v>#REF!</v>
      </c>
      <c r="CK46" s="41" t="e">
        <f t="shared" si="40"/>
        <v>#REF!</v>
      </c>
      <c r="CL46" s="41" t="e">
        <f t="shared" si="40"/>
        <v>#REF!</v>
      </c>
      <c r="CM46" s="41" t="e">
        <f t="shared" si="40"/>
        <v>#REF!</v>
      </c>
      <c r="CN46" s="41" t="e">
        <f t="shared" si="40"/>
        <v>#REF!</v>
      </c>
      <c r="CO46" s="41" t="e">
        <f t="shared" si="40"/>
        <v>#REF!</v>
      </c>
      <c r="CP46" s="41" t="e">
        <f t="shared" si="40"/>
        <v>#REF!</v>
      </c>
      <c r="CQ46" s="41" t="e">
        <f t="shared" si="40"/>
        <v>#REF!</v>
      </c>
      <c r="CR46" s="41" t="e">
        <f t="shared" si="40"/>
        <v>#REF!</v>
      </c>
      <c r="CS46" s="41" t="e">
        <f t="shared" si="40"/>
        <v>#REF!</v>
      </c>
      <c r="CT46" s="41" t="e">
        <f t="shared" si="34"/>
        <v>#REF!</v>
      </c>
      <c r="CU46" s="41" t="e">
        <f t="shared" si="34"/>
        <v>#REF!</v>
      </c>
      <c r="CV46" s="41" t="e">
        <f t="shared" si="34"/>
        <v>#REF!</v>
      </c>
      <c r="CW46" s="41" t="e">
        <f t="shared" si="34"/>
        <v>#REF!</v>
      </c>
      <c r="CX46" s="41" t="e">
        <f t="shared" si="34"/>
        <v>#REF!</v>
      </c>
      <c r="CY46" s="41" t="e">
        <f t="shared" si="34"/>
        <v>#REF!</v>
      </c>
      <c r="CZ46" s="41" t="e">
        <f t="shared" si="34"/>
        <v>#REF!</v>
      </c>
      <c r="DA46" s="41" t="e">
        <f t="shared" si="34"/>
        <v>#REF!</v>
      </c>
      <c r="DB46" s="41" t="e">
        <f t="shared" si="34"/>
        <v>#REF!</v>
      </c>
      <c r="DC46" s="41" t="e">
        <f t="shared" si="34"/>
        <v>#REF!</v>
      </c>
      <c r="DD46" s="41" t="e">
        <f t="shared" si="34"/>
        <v>#REF!</v>
      </c>
      <c r="DE46" s="41" t="e">
        <f t="shared" si="34"/>
        <v>#REF!</v>
      </c>
      <c r="DF46" s="41" t="e">
        <f t="shared" si="34"/>
        <v>#REF!</v>
      </c>
      <c r="DG46" s="41" t="e">
        <f t="shared" si="34"/>
        <v>#REF!</v>
      </c>
      <c r="DH46" s="41" t="e">
        <f t="shared" si="34"/>
        <v>#REF!</v>
      </c>
      <c r="DI46" s="41" t="e">
        <f t="shared" si="34"/>
        <v>#REF!</v>
      </c>
      <c r="DJ46" s="41" t="e">
        <f t="shared" si="41"/>
        <v>#REF!</v>
      </c>
      <c r="DK46" s="41" t="e">
        <f t="shared" si="41"/>
        <v>#REF!</v>
      </c>
      <c r="DL46" s="41" t="e">
        <f t="shared" si="41"/>
        <v>#REF!</v>
      </c>
      <c r="DM46" s="41" t="e">
        <f t="shared" si="41"/>
        <v>#REF!</v>
      </c>
      <c r="DN46" s="41" t="e">
        <f t="shared" si="41"/>
        <v>#REF!</v>
      </c>
      <c r="DO46" s="41" t="e">
        <f t="shared" si="41"/>
        <v>#REF!</v>
      </c>
      <c r="DP46" s="41" t="e">
        <f t="shared" si="41"/>
        <v>#REF!</v>
      </c>
      <c r="DQ46" s="41" t="e">
        <f t="shared" si="41"/>
        <v>#REF!</v>
      </c>
      <c r="DR46" s="41" t="e">
        <f t="shared" si="41"/>
        <v>#REF!</v>
      </c>
      <c r="DS46" s="41" t="e">
        <f t="shared" si="41"/>
        <v>#REF!</v>
      </c>
      <c r="DT46" s="41" t="e">
        <f t="shared" si="41"/>
        <v>#REF!</v>
      </c>
      <c r="DU46" s="41" t="e">
        <f t="shared" si="41"/>
        <v>#REF!</v>
      </c>
      <c r="DV46" s="41" t="e">
        <f t="shared" si="41"/>
        <v>#REF!</v>
      </c>
      <c r="DW46" s="41" t="e">
        <f t="shared" si="41"/>
        <v>#REF!</v>
      </c>
      <c r="DX46" s="41" t="e">
        <f t="shared" si="41"/>
        <v>#REF!</v>
      </c>
      <c r="DY46" s="41" t="e">
        <f t="shared" si="41"/>
        <v>#REF!</v>
      </c>
      <c r="DZ46" s="41" t="e">
        <f t="shared" si="35"/>
        <v>#REF!</v>
      </c>
      <c r="EA46" s="41" t="e">
        <f t="shared" si="35"/>
        <v>#REF!</v>
      </c>
      <c r="EB46" s="41" t="e">
        <f t="shared" si="35"/>
        <v>#REF!</v>
      </c>
      <c r="EC46" s="41" t="e">
        <f t="shared" si="35"/>
        <v>#REF!</v>
      </c>
      <c r="ED46" s="41" t="e">
        <f t="shared" si="35"/>
        <v>#REF!</v>
      </c>
      <c r="EE46" s="41" t="e">
        <f t="shared" si="35"/>
        <v>#REF!</v>
      </c>
      <c r="EF46" s="41" t="e">
        <f t="shared" si="35"/>
        <v>#REF!</v>
      </c>
      <c r="EG46" s="41" t="e">
        <f t="shared" si="35"/>
        <v>#REF!</v>
      </c>
      <c r="EH46" s="41" t="e">
        <f t="shared" si="35"/>
        <v>#REF!</v>
      </c>
      <c r="EI46" s="41" t="e">
        <f t="shared" si="35"/>
        <v>#REF!</v>
      </c>
      <c r="EJ46" s="41" t="e">
        <f t="shared" si="35"/>
        <v>#REF!</v>
      </c>
      <c r="EK46" s="41" t="e">
        <f t="shared" si="35"/>
        <v>#REF!</v>
      </c>
      <c r="EL46" s="41" t="e">
        <f t="shared" si="35"/>
        <v>#REF!</v>
      </c>
      <c r="EM46" s="41" t="e">
        <f t="shared" si="35"/>
        <v>#REF!</v>
      </c>
      <c r="EN46" s="41" t="e">
        <f t="shared" si="35"/>
        <v>#REF!</v>
      </c>
      <c r="EO46" s="41" t="e">
        <f t="shared" si="35"/>
        <v>#REF!</v>
      </c>
      <c r="EP46" s="41" t="e">
        <f t="shared" si="42"/>
        <v>#REF!</v>
      </c>
      <c r="EQ46" s="41" t="e">
        <f t="shared" si="42"/>
        <v>#REF!</v>
      </c>
      <c r="ER46" s="41" t="e">
        <f t="shared" si="42"/>
        <v>#REF!</v>
      </c>
      <c r="ES46" s="41" t="e">
        <f t="shared" si="42"/>
        <v>#REF!</v>
      </c>
      <c r="ET46" s="41" t="e">
        <f t="shared" si="42"/>
        <v>#REF!</v>
      </c>
      <c r="EU46" s="41" t="e">
        <f t="shared" si="42"/>
        <v>#REF!</v>
      </c>
      <c r="EV46" s="41" t="e">
        <f t="shared" si="42"/>
        <v>#REF!</v>
      </c>
      <c r="EW46" s="41" t="e">
        <f t="shared" si="42"/>
        <v>#REF!</v>
      </c>
      <c r="EX46" s="41" t="e">
        <f t="shared" si="42"/>
        <v>#REF!</v>
      </c>
      <c r="EY46" s="41" t="e">
        <f t="shared" si="42"/>
        <v>#REF!</v>
      </c>
      <c r="EZ46" s="41" t="e">
        <f t="shared" si="42"/>
        <v>#REF!</v>
      </c>
      <c r="FA46" s="41" t="e">
        <f t="shared" si="42"/>
        <v>#REF!</v>
      </c>
      <c r="FB46" s="41" t="e">
        <f t="shared" si="42"/>
        <v>#REF!</v>
      </c>
      <c r="FC46" s="41" t="e">
        <f t="shared" si="42"/>
        <v>#REF!</v>
      </c>
      <c r="FD46" s="41" t="e">
        <f t="shared" si="42"/>
        <v>#REF!</v>
      </c>
      <c r="FE46" s="41" t="e">
        <f t="shared" si="42"/>
        <v>#REF!</v>
      </c>
      <c r="FF46" s="41" t="e">
        <f t="shared" si="36"/>
        <v>#REF!</v>
      </c>
      <c r="FG46" s="41" t="e">
        <f t="shared" si="36"/>
        <v>#REF!</v>
      </c>
      <c r="FH46" s="41" t="e">
        <f t="shared" si="36"/>
        <v>#REF!</v>
      </c>
      <c r="FI46" s="41" t="e">
        <f t="shared" si="36"/>
        <v>#REF!</v>
      </c>
      <c r="FJ46" s="41" t="e">
        <f t="shared" si="36"/>
        <v>#REF!</v>
      </c>
      <c r="FK46" s="41" t="e">
        <f t="shared" si="36"/>
        <v>#REF!</v>
      </c>
      <c r="FL46" s="41" t="e">
        <f t="shared" si="36"/>
        <v>#REF!</v>
      </c>
      <c r="FM46" s="41" t="e">
        <f t="shared" si="36"/>
        <v>#REF!</v>
      </c>
      <c r="FN46" s="41" t="e">
        <f t="shared" si="36"/>
        <v>#REF!</v>
      </c>
      <c r="FO46" s="41" t="e">
        <f t="shared" si="36"/>
        <v>#REF!</v>
      </c>
      <c r="FP46" s="41" t="e">
        <f t="shared" si="36"/>
        <v>#REF!</v>
      </c>
      <c r="FQ46" s="41" t="e">
        <f t="shared" si="36"/>
        <v>#REF!</v>
      </c>
      <c r="FR46" s="41" t="e">
        <f t="shared" si="36"/>
        <v>#REF!</v>
      </c>
      <c r="FS46" s="41" t="e">
        <f t="shared" si="36"/>
        <v>#REF!</v>
      </c>
      <c r="FT46" s="41" t="e">
        <f t="shared" si="36"/>
        <v>#REF!</v>
      </c>
      <c r="FU46" s="41" t="e">
        <f t="shared" si="36"/>
        <v>#REF!</v>
      </c>
      <c r="FV46" s="41" t="e">
        <f t="shared" si="43"/>
        <v>#REF!</v>
      </c>
      <c r="FW46" s="41" t="e">
        <f t="shared" si="43"/>
        <v>#REF!</v>
      </c>
      <c r="FX46" s="41" t="e">
        <f t="shared" si="43"/>
        <v>#REF!</v>
      </c>
      <c r="FY46" s="41" t="e">
        <f t="shared" si="43"/>
        <v>#REF!</v>
      </c>
      <c r="FZ46" s="41" t="e">
        <f t="shared" si="43"/>
        <v>#REF!</v>
      </c>
      <c r="GA46" s="41" t="e">
        <f t="shared" si="43"/>
        <v>#REF!</v>
      </c>
      <c r="GB46" s="41" t="e">
        <f t="shared" si="43"/>
        <v>#REF!</v>
      </c>
      <c r="GC46" s="41" t="e">
        <f t="shared" si="43"/>
        <v>#REF!</v>
      </c>
      <c r="GD46" s="41" t="e">
        <f t="shared" si="43"/>
        <v>#REF!</v>
      </c>
      <c r="GE46" s="41" t="e">
        <f t="shared" si="43"/>
        <v>#REF!</v>
      </c>
      <c r="GF46" s="41" t="e">
        <f t="shared" si="43"/>
        <v>#REF!</v>
      </c>
      <c r="GG46" s="41" t="e">
        <f t="shared" si="43"/>
        <v>#REF!</v>
      </c>
      <c r="GH46" s="41" t="e">
        <f t="shared" si="43"/>
        <v>#REF!</v>
      </c>
      <c r="GI46" s="41" t="e">
        <f t="shared" si="43"/>
        <v>#REF!</v>
      </c>
      <c r="GJ46" s="41" t="e">
        <f t="shared" si="43"/>
        <v>#REF!</v>
      </c>
      <c r="GK46" s="41" t="e">
        <f t="shared" si="43"/>
        <v>#REF!</v>
      </c>
      <c r="GL46" s="41" t="e">
        <f t="shared" si="37"/>
        <v>#REF!</v>
      </c>
      <c r="GM46" s="41" t="e">
        <f t="shared" si="37"/>
        <v>#REF!</v>
      </c>
      <c r="GN46" s="41" t="e">
        <f t="shared" si="37"/>
        <v>#REF!</v>
      </c>
      <c r="GO46" s="41" t="e">
        <f t="shared" si="37"/>
        <v>#REF!</v>
      </c>
      <c r="GP46" s="41" t="e">
        <f t="shared" si="37"/>
        <v>#REF!</v>
      </c>
      <c r="GQ46" s="41" t="e">
        <f t="shared" si="37"/>
        <v>#REF!</v>
      </c>
      <c r="GR46" s="41" t="e">
        <f t="shared" si="37"/>
        <v>#REF!</v>
      </c>
      <c r="GS46" s="41" t="e">
        <f t="shared" si="37"/>
        <v>#REF!</v>
      </c>
      <c r="GT46" s="41" t="e">
        <f t="shared" si="37"/>
        <v>#REF!</v>
      </c>
      <c r="GU46" s="41" t="e">
        <f t="shared" si="37"/>
        <v>#REF!</v>
      </c>
      <c r="GV46" s="41" t="e">
        <f t="shared" si="37"/>
        <v>#REF!</v>
      </c>
      <c r="GW46" s="41" t="e">
        <f t="shared" si="37"/>
        <v>#REF!</v>
      </c>
      <c r="GX46" s="41" t="e">
        <f t="shared" si="37"/>
        <v>#REF!</v>
      </c>
      <c r="GY46" s="41" t="e">
        <f t="shared" si="37"/>
        <v>#REF!</v>
      </c>
      <c r="GZ46" s="41" t="e">
        <f t="shared" si="37"/>
        <v>#REF!</v>
      </c>
      <c r="HA46" s="41" t="e">
        <f t="shared" si="37"/>
        <v>#REF!</v>
      </c>
      <c r="HB46" s="41" t="e">
        <f t="shared" si="44"/>
        <v>#REF!</v>
      </c>
      <c r="HC46" s="41" t="e">
        <f t="shared" si="44"/>
        <v>#REF!</v>
      </c>
      <c r="HD46" s="41" t="e">
        <f t="shared" si="44"/>
        <v>#REF!</v>
      </c>
      <c r="HE46" s="41" t="e">
        <f t="shared" si="44"/>
        <v>#REF!</v>
      </c>
      <c r="HF46" s="41" t="e">
        <f t="shared" si="44"/>
        <v>#REF!</v>
      </c>
      <c r="HG46" s="41" t="e">
        <f t="shared" si="44"/>
        <v>#REF!</v>
      </c>
      <c r="HH46" s="41" t="e">
        <f t="shared" si="44"/>
        <v>#REF!</v>
      </c>
      <c r="HI46" s="41" t="e">
        <f t="shared" si="44"/>
        <v>#REF!</v>
      </c>
      <c r="HJ46" s="41" t="e">
        <f t="shared" si="44"/>
        <v>#REF!</v>
      </c>
    </row>
    <row r="47" spans="1:218" ht="14.4" x14ac:dyDescent="0.3">
      <c r="A47" s="42">
        <v>44</v>
      </c>
      <c r="B47" s="43" t="e">
        <f>'CMM1 - AUX CALC'!$AS$67</f>
        <v>#REF!</v>
      </c>
      <c r="AT47" s="41" t="e">
        <f>$B47/(_xlfn.SINGLE(PrazoConcessao)*12-AT$3+1)</f>
        <v>#REF!</v>
      </c>
      <c r="AU47" s="41" t="e">
        <f t="shared" si="38"/>
        <v>#REF!</v>
      </c>
      <c r="AV47" s="41" t="e">
        <f t="shared" si="38"/>
        <v>#REF!</v>
      </c>
      <c r="AW47" s="41" t="e">
        <f t="shared" si="38"/>
        <v>#REF!</v>
      </c>
      <c r="AX47" s="41" t="e">
        <f t="shared" si="38"/>
        <v>#REF!</v>
      </c>
      <c r="AY47" s="41" t="e">
        <f t="shared" si="38"/>
        <v>#REF!</v>
      </c>
      <c r="AZ47" s="41" t="e">
        <f t="shared" si="45"/>
        <v>#REF!</v>
      </c>
      <c r="BA47" s="41" t="e">
        <f t="shared" si="45"/>
        <v>#REF!</v>
      </c>
      <c r="BB47" s="41" t="e">
        <f t="shared" si="45"/>
        <v>#REF!</v>
      </c>
      <c r="BC47" s="41" t="e">
        <f t="shared" si="45"/>
        <v>#REF!</v>
      </c>
      <c r="BD47" s="41" t="e">
        <f t="shared" si="45"/>
        <v>#REF!</v>
      </c>
      <c r="BE47" s="41" t="e">
        <f t="shared" si="45"/>
        <v>#REF!</v>
      </c>
      <c r="BF47" s="41" t="e">
        <f t="shared" si="45"/>
        <v>#REF!</v>
      </c>
      <c r="BG47" s="41" t="e">
        <f t="shared" si="45"/>
        <v>#REF!</v>
      </c>
      <c r="BH47" s="41" t="e">
        <f t="shared" si="45"/>
        <v>#REF!</v>
      </c>
      <c r="BI47" s="41" t="e">
        <f t="shared" si="45"/>
        <v>#REF!</v>
      </c>
      <c r="BJ47" s="41" t="e">
        <f t="shared" si="45"/>
        <v>#REF!</v>
      </c>
      <c r="BK47" s="41" t="e">
        <f t="shared" si="45"/>
        <v>#REF!</v>
      </c>
      <c r="BL47" s="41" t="e">
        <f t="shared" si="45"/>
        <v>#REF!</v>
      </c>
      <c r="BM47" s="41" t="e">
        <f t="shared" si="45"/>
        <v>#REF!</v>
      </c>
      <c r="BN47" s="41" t="e">
        <f t="shared" si="39"/>
        <v>#REF!</v>
      </c>
      <c r="BO47" s="41" t="e">
        <f t="shared" si="39"/>
        <v>#REF!</v>
      </c>
      <c r="BP47" s="41" t="e">
        <f t="shared" si="39"/>
        <v>#REF!</v>
      </c>
      <c r="BQ47" s="41" t="e">
        <f t="shared" si="39"/>
        <v>#REF!</v>
      </c>
      <c r="BR47" s="41" t="e">
        <f t="shared" si="39"/>
        <v>#REF!</v>
      </c>
      <c r="BS47" s="41" t="e">
        <f t="shared" si="39"/>
        <v>#REF!</v>
      </c>
      <c r="BT47" s="41" t="e">
        <f t="shared" si="39"/>
        <v>#REF!</v>
      </c>
      <c r="BU47" s="41" t="e">
        <f t="shared" si="39"/>
        <v>#REF!</v>
      </c>
      <c r="BV47" s="41" t="e">
        <f t="shared" si="39"/>
        <v>#REF!</v>
      </c>
      <c r="BW47" s="41" t="e">
        <f t="shared" si="39"/>
        <v>#REF!</v>
      </c>
      <c r="BX47" s="41" t="e">
        <f t="shared" si="39"/>
        <v>#REF!</v>
      </c>
      <c r="BY47" s="41" t="e">
        <f t="shared" si="39"/>
        <v>#REF!</v>
      </c>
      <c r="BZ47" s="41" t="e">
        <f t="shared" si="39"/>
        <v>#REF!</v>
      </c>
      <c r="CA47" s="41" t="e">
        <f t="shared" si="39"/>
        <v>#REF!</v>
      </c>
      <c r="CB47" s="41" t="e">
        <f t="shared" si="39"/>
        <v>#REF!</v>
      </c>
      <c r="CC47" s="41" t="e">
        <f t="shared" si="39"/>
        <v>#REF!</v>
      </c>
      <c r="CD47" s="41" t="e">
        <f t="shared" si="40"/>
        <v>#REF!</v>
      </c>
      <c r="CE47" s="41" t="e">
        <f t="shared" si="40"/>
        <v>#REF!</v>
      </c>
      <c r="CF47" s="41" t="e">
        <f t="shared" si="40"/>
        <v>#REF!</v>
      </c>
      <c r="CG47" s="41" t="e">
        <f t="shared" si="40"/>
        <v>#REF!</v>
      </c>
      <c r="CH47" s="41" t="e">
        <f t="shared" si="40"/>
        <v>#REF!</v>
      </c>
      <c r="CI47" s="41" t="e">
        <f t="shared" si="40"/>
        <v>#REF!</v>
      </c>
      <c r="CJ47" s="41" t="e">
        <f t="shared" si="40"/>
        <v>#REF!</v>
      </c>
      <c r="CK47" s="41" t="e">
        <f t="shared" si="40"/>
        <v>#REF!</v>
      </c>
      <c r="CL47" s="41" t="e">
        <f t="shared" si="40"/>
        <v>#REF!</v>
      </c>
      <c r="CM47" s="41" t="e">
        <f t="shared" si="40"/>
        <v>#REF!</v>
      </c>
      <c r="CN47" s="41" t="e">
        <f t="shared" si="40"/>
        <v>#REF!</v>
      </c>
      <c r="CO47" s="41" t="e">
        <f t="shared" si="40"/>
        <v>#REF!</v>
      </c>
      <c r="CP47" s="41" t="e">
        <f t="shared" si="40"/>
        <v>#REF!</v>
      </c>
      <c r="CQ47" s="41" t="e">
        <f t="shared" si="40"/>
        <v>#REF!</v>
      </c>
      <c r="CR47" s="41" t="e">
        <f t="shared" si="40"/>
        <v>#REF!</v>
      </c>
      <c r="CS47" s="41" t="e">
        <f t="shared" si="40"/>
        <v>#REF!</v>
      </c>
      <c r="CT47" s="41" t="e">
        <f t="shared" si="34"/>
        <v>#REF!</v>
      </c>
      <c r="CU47" s="41" t="e">
        <f t="shared" si="34"/>
        <v>#REF!</v>
      </c>
      <c r="CV47" s="41" t="e">
        <f t="shared" si="34"/>
        <v>#REF!</v>
      </c>
      <c r="CW47" s="41" t="e">
        <f t="shared" si="34"/>
        <v>#REF!</v>
      </c>
      <c r="CX47" s="41" t="e">
        <f t="shared" si="34"/>
        <v>#REF!</v>
      </c>
      <c r="CY47" s="41" t="e">
        <f t="shared" si="34"/>
        <v>#REF!</v>
      </c>
      <c r="CZ47" s="41" t="e">
        <f t="shared" si="34"/>
        <v>#REF!</v>
      </c>
      <c r="DA47" s="41" t="e">
        <f t="shared" si="34"/>
        <v>#REF!</v>
      </c>
      <c r="DB47" s="41" t="e">
        <f t="shared" si="34"/>
        <v>#REF!</v>
      </c>
      <c r="DC47" s="41" t="e">
        <f t="shared" si="34"/>
        <v>#REF!</v>
      </c>
      <c r="DD47" s="41" t="e">
        <f t="shared" si="34"/>
        <v>#REF!</v>
      </c>
      <c r="DE47" s="41" t="e">
        <f t="shared" si="34"/>
        <v>#REF!</v>
      </c>
      <c r="DF47" s="41" t="e">
        <f t="shared" si="34"/>
        <v>#REF!</v>
      </c>
      <c r="DG47" s="41" t="e">
        <f t="shared" si="34"/>
        <v>#REF!</v>
      </c>
      <c r="DH47" s="41" t="e">
        <f t="shared" si="34"/>
        <v>#REF!</v>
      </c>
      <c r="DI47" s="41" t="e">
        <f t="shared" si="34"/>
        <v>#REF!</v>
      </c>
      <c r="DJ47" s="41" t="e">
        <f t="shared" si="41"/>
        <v>#REF!</v>
      </c>
      <c r="DK47" s="41" t="e">
        <f t="shared" si="41"/>
        <v>#REF!</v>
      </c>
      <c r="DL47" s="41" t="e">
        <f t="shared" si="41"/>
        <v>#REF!</v>
      </c>
      <c r="DM47" s="41" t="e">
        <f t="shared" si="41"/>
        <v>#REF!</v>
      </c>
      <c r="DN47" s="41" t="e">
        <f t="shared" si="41"/>
        <v>#REF!</v>
      </c>
      <c r="DO47" s="41" t="e">
        <f t="shared" si="41"/>
        <v>#REF!</v>
      </c>
      <c r="DP47" s="41" t="e">
        <f t="shared" si="41"/>
        <v>#REF!</v>
      </c>
      <c r="DQ47" s="41" t="e">
        <f t="shared" si="41"/>
        <v>#REF!</v>
      </c>
      <c r="DR47" s="41" t="e">
        <f t="shared" si="41"/>
        <v>#REF!</v>
      </c>
      <c r="DS47" s="41" t="e">
        <f t="shared" si="41"/>
        <v>#REF!</v>
      </c>
      <c r="DT47" s="41" t="e">
        <f t="shared" si="41"/>
        <v>#REF!</v>
      </c>
      <c r="DU47" s="41" t="e">
        <f t="shared" si="41"/>
        <v>#REF!</v>
      </c>
      <c r="DV47" s="41" t="e">
        <f t="shared" si="41"/>
        <v>#REF!</v>
      </c>
      <c r="DW47" s="41" t="e">
        <f t="shared" si="41"/>
        <v>#REF!</v>
      </c>
      <c r="DX47" s="41" t="e">
        <f t="shared" si="41"/>
        <v>#REF!</v>
      </c>
      <c r="DY47" s="41" t="e">
        <f t="shared" si="41"/>
        <v>#REF!</v>
      </c>
      <c r="DZ47" s="41" t="e">
        <f t="shared" si="35"/>
        <v>#REF!</v>
      </c>
      <c r="EA47" s="41" t="e">
        <f t="shared" si="35"/>
        <v>#REF!</v>
      </c>
      <c r="EB47" s="41" t="e">
        <f t="shared" si="35"/>
        <v>#REF!</v>
      </c>
      <c r="EC47" s="41" t="e">
        <f t="shared" si="35"/>
        <v>#REF!</v>
      </c>
      <c r="ED47" s="41" t="e">
        <f t="shared" si="35"/>
        <v>#REF!</v>
      </c>
      <c r="EE47" s="41" t="e">
        <f t="shared" si="35"/>
        <v>#REF!</v>
      </c>
      <c r="EF47" s="41" t="e">
        <f t="shared" si="35"/>
        <v>#REF!</v>
      </c>
      <c r="EG47" s="41" t="e">
        <f t="shared" si="35"/>
        <v>#REF!</v>
      </c>
      <c r="EH47" s="41" t="e">
        <f t="shared" si="35"/>
        <v>#REF!</v>
      </c>
      <c r="EI47" s="41" t="e">
        <f t="shared" si="35"/>
        <v>#REF!</v>
      </c>
      <c r="EJ47" s="41" t="e">
        <f t="shared" si="35"/>
        <v>#REF!</v>
      </c>
      <c r="EK47" s="41" t="e">
        <f t="shared" si="35"/>
        <v>#REF!</v>
      </c>
      <c r="EL47" s="41" t="e">
        <f t="shared" si="35"/>
        <v>#REF!</v>
      </c>
      <c r="EM47" s="41" t="e">
        <f t="shared" si="35"/>
        <v>#REF!</v>
      </c>
      <c r="EN47" s="41" t="e">
        <f t="shared" si="35"/>
        <v>#REF!</v>
      </c>
      <c r="EO47" s="41" t="e">
        <f t="shared" si="35"/>
        <v>#REF!</v>
      </c>
      <c r="EP47" s="41" t="e">
        <f t="shared" si="42"/>
        <v>#REF!</v>
      </c>
      <c r="EQ47" s="41" t="e">
        <f t="shared" si="42"/>
        <v>#REF!</v>
      </c>
      <c r="ER47" s="41" t="e">
        <f t="shared" si="42"/>
        <v>#REF!</v>
      </c>
      <c r="ES47" s="41" t="e">
        <f t="shared" si="42"/>
        <v>#REF!</v>
      </c>
      <c r="ET47" s="41" t="e">
        <f t="shared" si="42"/>
        <v>#REF!</v>
      </c>
      <c r="EU47" s="41" t="e">
        <f t="shared" si="42"/>
        <v>#REF!</v>
      </c>
      <c r="EV47" s="41" t="e">
        <f t="shared" si="42"/>
        <v>#REF!</v>
      </c>
      <c r="EW47" s="41" t="e">
        <f t="shared" si="42"/>
        <v>#REF!</v>
      </c>
      <c r="EX47" s="41" t="e">
        <f t="shared" si="42"/>
        <v>#REF!</v>
      </c>
      <c r="EY47" s="41" t="e">
        <f t="shared" si="42"/>
        <v>#REF!</v>
      </c>
      <c r="EZ47" s="41" t="e">
        <f t="shared" si="42"/>
        <v>#REF!</v>
      </c>
      <c r="FA47" s="41" t="e">
        <f t="shared" si="42"/>
        <v>#REF!</v>
      </c>
      <c r="FB47" s="41" t="e">
        <f t="shared" si="42"/>
        <v>#REF!</v>
      </c>
      <c r="FC47" s="41" t="e">
        <f t="shared" si="42"/>
        <v>#REF!</v>
      </c>
      <c r="FD47" s="41" t="e">
        <f t="shared" si="42"/>
        <v>#REF!</v>
      </c>
      <c r="FE47" s="41" t="e">
        <f t="shared" si="42"/>
        <v>#REF!</v>
      </c>
      <c r="FF47" s="41" t="e">
        <f t="shared" si="36"/>
        <v>#REF!</v>
      </c>
      <c r="FG47" s="41" t="e">
        <f t="shared" si="36"/>
        <v>#REF!</v>
      </c>
      <c r="FH47" s="41" t="e">
        <f t="shared" si="36"/>
        <v>#REF!</v>
      </c>
      <c r="FI47" s="41" t="e">
        <f t="shared" si="36"/>
        <v>#REF!</v>
      </c>
      <c r="FJ47" s="41" t="e">
        <f t="shared" si="36"/>
        <v>#REF!</v>
      </c>
      <c r="FK47" s="41" t="e">
        <f t="shared" si="36"/>
        <v>#REF!</v>
      </c>
      <c r="FL47" s="41" t="e">
        <f t="shared" si="36"/>
        <v>#REF!</v>
      </c>
      <c r="FM47" s="41" t="e">
        <f t="shared" si="36"/>
        <v>#REF!</v>
      </c>
      <c r="FN47" s="41" t="e">
        <f t="shared" si="36"/>
        <v>#REF!</v>
      </c>
      <c r="FO47" s="41" t="e">
        <f t="shared" si="36"/>
        <v>#REF!</v>
      </c>
      <c r="FP47" s="41" t="e">
        <f t="shared" si="36"/>
        <v>#REF!</v>
      </c>
      <c r="FQ47" s="41" t="e">
        <f t="shared" si="36"/>
        <v>#REF!</v>
      </c>
      <c r="FR47" s="41" t="e">
        <f t="shared" si="36"/>
        <v>#REF!</v>
      </c>
      <c r="FS47" s="41" t="e">
        <f t="shared" si="36"/>
        <v>#REF!</v>
      </c>
      <c r="FT47" s="41" t="e">
        <f t="shared" si="36"/>
        <v>#REF!</v>
      </c>
      <c r="FU47" s="41" t="e">
        <f t="shared" si="36"/>
        <v>#REF!</v>
      </c>
      <c r="FV47" s="41" t="e">
        <f t="shared" si="43"/>
        <v>#REF!</v>
      </c>
      <c r="FW47" s="41" t="e">
        <f t="shared" si="43"/>
        <v>#REF!</v>
      </c>
      <c r="FX47" s="41" t="e">
        <f t="shared" si="43"/>
        <v>#REF!</v>
      </c>
      <c r="FY47" s="41" t="e">
        <f t="shared" si="43"/>
        <v>#REF!</v>
      </c>
      <c r="FZ47" s="41" t="e">
        <f t="shared" si="43"/>
        <v>#REF!</v>
      </c>
      <c r="GA47" s="41" t="e">
        <f t="shared" si="43"/>
        <v>#REF!</v>
      </c>
      <c r="GB47" s="41" t="e">
        <f t="shared" si="43"/>
        <v>#REF!</v>
      </c>
      <c r="GC47" s="41" t="e">
        <f t="shared" si="43"/>
        <v>#REF!</v>
      </c>
      <c r="GD47" s="41" t="e">
        <f t="shared" si="43"/>
        <v>#REF!</v>
      </c>
      <c r="GE47" s="41" t="e">
        <f t="shared" si="43"/>
        <v>#REF!</v>
      </c>
      <c r="GF47" s="41" t="e">
        <f t="shared" si="43"/>
        <v>#REF!</v>
      </c>
      <c r="GG47" s="41" t="e">
        <f t="shared" si="43"/>
        <v>#REF!</v>
      </c>
      <c r="GH47" s="41" t="e">
        <f t="shared" si="43"/>
        <v>#REF!</v>
      </c>
      <c r="GI47" s="41" t="e">
        <f t="shared" si="43"/>
        <v>#REF!</v>
      </c>
      <c r="GJ47" s="41" t="e">
        <f t="shared" si="43"/>
        <v>#REF!</v>
      </c>
      <c r="GK47" s="41" t="e">
        <f t="shared" si="43"/>
        <v>#REF!</v>
      </c>
      <c r="GL47" s="41" t="e">
        <f t="shared" si="37"/>
        <v>#REF!</v>
      </c>
      <c r="GM47" s="41" t="e">
        <f t="shared" si="37"/>
        <v>#REF!</v>
      </c>
      <c r="GN47" s="41" t="e">
        <f t="shared" si="37"/>
        <v>#REF!</v>
      </c>
      <c r="GO47" s="41" t="e">
        <f t="shared" si="37"/>
        <v>#REF!</v>
      </c>
      <c r="GP47" s="41" t="e">
        <f t="shared" si="37"/>
        <v>#REF!</v>
      </c>
      <c r="GQ47" s="41" t="e">
        <f t="shared" si="37"/>
        <v>#REF!</v>
      </c>
      <c r="GR47" s="41" t="e">
        <f t="shared" si="37"/>
        <v>#REF!</v>
      </c>
      <c r="GS47" s="41" t="e">
        <f t="shared" si="37"/>
        <v>#REF!</v>
      </c>
      <c r="GT47" s="41" t="e">
        <f t="shared" si="37"/>
        <v>#REF!</v>
      </c>
      <c r="GU47" s="41" t="e">
        <f t="shared" si="37"/>
        <v>#REF!</v>
      </c>
      <c r="GV47" s="41" t="e">
        <f t="shared" si="37"/>
        <v>#REF!</v>
      </c>
      <c r="GW47" s="41" t="e">
        <f t="shared" si="37"/>
        <v>#REF!</v>
      </c>
      <c r="GX47" s="41" t="e">
        <f t="shared" si="37"/>
        <v>#REF!</v>
      </c>
      <c r="GY47" s="41" t="e">
        <f t="shared" si="37"/>
        <v>#REF!</v>
      </c>
      <c r="GZ47" s="41" t="e">
        <f t="shared" si="37"/>
        <v>#REF!</v>
      </c>
      <c r="HA47" s="41" t="e">
        <f t="shared" si="37"/>
        <v>#REF!</v>
      </c>
      <c r="HB47" s="41" t="e">
        <f t="shared" si="44"/>
        <v>#REF!</v>
      </c>
      <c r="HC47" s="41" t="e">
        <f t="shared" si="44"/>
        <v>#REF!</v>
      </c>
      <c r="HD47" s="41" t="e">
        <f t="shared" si="44"/>
        <v>#REF!</v>
      </c>
      <c r="HE47" s="41" t="e">
        <f t="shared" si="44"/>
        <v>#REF!</v>
      </c>
      <c r="HF47" s="41" t="e">
        <f t="shared" si="44"/>
        <v>#REF!</v>
      </c>
      <c r="HG47" s="41" t="e">
        <f t="shared" si="44"/>
        <v>#REF!</v>
      </c>
      <c r="HH47" s="41" t="e">
        <f t="shared" si="44"/>
        <v>#REF!</v>
      </c>
      <c r="HI47" s="41" t="e">
        <f t="shared" si="44"/>
        <v>#REF!</v>
      </c>
      <c r="HJ47" s="41" t="e">
        <f t="shared" si="44"/>
        <v>#REF!</v>
      </c>
    </row>
    <row r="48" spans="1:218" ht="14.4" x14ac:dyDescent="0.3">
      <c r="A48" s="42">
        <v>45</v>
      </c>
      <c r="B48" s="43" t="e">
        <f>'CMM1 - AUX CALC'!$AT$67</f>
        <v>#REF!</v>
      </c>
      <c r="AU48" s="41" t="e">
        <f>$B48/(_xlfn.SINGLE(PrazoConcessao)*12-AU$3+1)</f>
        <v>#REF!</v>
      </c>
      <c r="AV48" s="41" t="e">
        <f t="shared" si="38"/>
        <v>#REF!</v>
      </c>
      <c r="AW48" s="41" t="e">
        <f t="shared" si="38"/>
        <v>#REF!</v>
      </c>
      <c r="AX48" s="41" t="e">
        <f t="shared" si="38"/>
        <v>#REF!</v>
      </c>
      <c r="AY48" s="41" t="e">
        <f t="shared" si="38"/>
        <v>#REF!</v>
      </c>
      <c r="AZ48" s="41" t="e">
        <f t="shared" si="45"/>
        <v>#REF!</v>
      </c>
      <c r="BA48" s="41" t="e">
        <f t="shared" si="45"/>
        <v>#REF!</v>
      </c>
      <c r="BB48" s="41" t="e">
        <f t="shared" si="45"/>
        <v>#REF!</v>
      </c>
      <c r="BC48" s="41" t="e">
        <f t="shared" si="45"/>
        <v>#REF!</v>
      </c>
      <c r="BD48" s="41" t="e">
        <f t="shared" si="45"/>
        <v>#REF!</v>
      </c>
      <c r="BE48" s="41" t="e">
        <f t="shared" si="45"/>
        <v>#REF!</v>
      </c>
      <c r="BF48" s="41" t="e">
        <f t="shared" si="45"/>
        <v>#REF!</v>
      </c>
      <c r="BG48" s="41" t="e">
        <f t="shared" si="45"/>
        <v>#REF!</v>
      </c>
      <c r="BH48" s="41" t="e">
        <f t="shared" si="45"/>
        <v>#REF!</v>
      </c>
      <c r="BI48" s="41" t="e">
        <f t="shared" si="45"/>
        <v>#REF!</v>
      </c>
      <c r="BJ48" s="41" t="e">
        <f t="shared" si="45"/>
        <v>#REF!</v>
      </c>
      <c r="BK48" s="41" t="e">
        <f t="shared" si="45"/>
        <v>#REF!</v>
      </c>
      <c r="BL48" s="41" t="e">
        <f t="shared" si="45"/>
        <v>#REF!</v>
      </c>
      <c r="BM48" s="41" t="e">
        <f t="shared" si="45"/>
        <v>#REF!</v>
      </c>
      <c r="BN48" s="41" t="e">
        <f t="shared" si="39"/>
        <v>#REF!</v>
      </c>
      <c r="BO48" s="41" t="e">
        <f t="shared" si="39"/>
        <v>#REF!</v>
      </c>
      <c r="BP48" s="41" t="e">
        <f t="shared" si="39"/>
        <v>#REF!</v>
      </c>
      <c r="BQ48" s="41" t="e">
        <f t="shared" si="39"/>
        <v>#REF!</v>
      </c>
      <c r="BR48" s="41" t="e">
        <f t="shared" si="39"/>
        <v>#REF!</v>
      </c>
      <c r="BS48" s="41" t="e">
        <f t="shared" si="39"/>
        <v>#REF!</v>
      </c>
      <c r="BT48" s="41" t="e">
        <f t="shared" si="39"/>
        <v>#REF!</v>
      </c>
      <c r="BU48" s="41" t="e">
        <f t="shared" si="39"/>
        <v>#REF!</v>
      </c>
      <c r="BV48" s="41" t="e">
        <f t="shared" si="39"/>
        <v>#REF!</v>
      </c>
      <c r="BW48" s="41" t="e">
        <f t="shared" si="39"/>
        <v>#REF!</v>
      </c>
      <c r="BX48" s="41" t="e">
        <f t="shared" si="39"/>
        <v>#REF!</v>
      </c>
      <c r="BY48" s="41" t="e">
        <f t="shared" si="39"/>
        <v>#REF!</v>
      </c>
      <c r="BZ48" s="41" t="e">
        <f t="shared" si="39"/>
        <v>#REF!</v>
      </c>
      <c r="CA48" s="41" t="e">
        <f t="shared" si="39"/>
        <v>#REF!</v>
      </c>
      <c r="CB48" s="41" t="e">
        <f t="shared" si="39"/>
        <v>#REF!</v>
      </c>
      <c r="CC48" s="41" t="e">
        <f t="shared" si="39"/>
        <v>#REF!</v>
      </c>
      <c r="CD48" s="41" t="e">
        <f t="shared" si="40"/>
        <v>#REF!</v>
      </c>
      <c r="CE48" s="41" t="e">
        <f t="shared" si="40"/>
        <v>#REF!</v>
      </c>
      <c r="CF48" s="41" t="e">
        <f t="shared" si="40"/>
        <v>#REF!</v>
      </c>
      <c r="CG48" s="41" t="e">
        <f t="shared" si="40"/>
        <v>#REF!</v>
      </c>
      <c r="CH48" s="41" t="e">
        <f t="shared" si="40"/>
        <v>#REF!</v>
      </c>
      <c r="CI48" s="41" t="e">
        <f t="shared" si="40"/>
        <v>#REF!</v>
      </c>
      <c r="CJ48" s="41" t="e">
        <f t="shared" si="40"/>
        <v>#REF!</v>
      </c>
      <c r="CK48" s="41" t="e">
        <f t="shared" si="40"/>
        <v>#REF!</v>
      </c>
      <c r="CL48" s="41" t="e">
        <f t="shared" si="40"/>
        <v>#REF!</v>
      </c>
      <c r="CM48" s="41" t="e">
        <f t="shared" si="40"/>
        <v>#REF!</v>
      </c>
      <c r="CN48" s="41" t="e">
        <f t="shared" si="40"/>
        <v>#REF!</v>
      </c>
      <c r="CO48" s="41" t="e">
        <f t="shared" si="40"/>
        <v>#REF!</v>
      </c>
      <c r="CP48" s="41" t="e">
        <f t="shared" si="40"/>
        <v>#REF!</v>
      </c>
      <c r="CQ48" s="41" t="e">
        <f t="shared" si="40"/>
        <v>#REF!</v>
      </c>
      <c r="CR48" s="41" t="e">
        <f t="shared" si="40"/>
        <v>#REF!</v>
      </c>
      <c r="CS48" s="41" t="e">
        <f t="shared" si="40"/>
        <v>#REF!</v>
      </c>
      <c r="CT48" s="41" t="e">
        <f t="shared" si="34"/>
        <v>#REF!</v>
      </c>
      <c r="CU48" s="41" t="e">
        <f t="shared" si="34"/>
        <v>#REF!</v>
      </c>
      <c r="CV48" s="41" t="e">
        <f t="shared" si="34"/>
        <v>#REF!</v>
      </c>
      <c r="CW48" s="41" t="e">
        <f t="shared" si="34"/>
        <v>#REF!</v>
      </c>
      <c r="CX48" s="41" t="e">
        <f t="shared" si="34"/>
        <v>#REF!</v>
      </c>
      <c r="CY48" s="41" t="e">
        <f t="shared" si="34"/>
        <v>#REF!</v>
      </c>
      <c r="CZ48" s="41" t="e">
        <f t="shared" si="34"/>
        <v>#REF!</v>
      </c>
      <c r="DA48" s="41" t="e">
        <f t="shared" si="34"/>
        <v>#REF!</v>
      </c>
      <c r="DB48" s="41" t="e">
        <f t="shared" si="34"/>
        <v>#REF!</v>
      </c>
      <c r="DC48" s="41" t="e">
        <f t="shared" si="34"/>
        <v>#REF!</v>
      </c>
      <c r="DD48" s="41" t="e">
        <f t="shared" si="34"/>
        <v>#REF!</v>
      </c>
      <c r="DE48" s="41" t="e">
        <f t="shared" si="34"/>
        <v>#REF!</v>
      </c>
      <c r="DF48" s="41" t="e">
        <f t="shared" si="34"/>
        <v>#REF!</v>
      </c>
      <c r="DG48" s="41" t="e">
        <f t="shared" si="34"/>
        <v>#REF!</v>
      </c>
      <c r="DH48" s="41" t="e">
        <f t="shared" si="34"/>
        <v>#REF!</v>
      </c>
      <c r="DI48" s="41" t="e">
        <f t="shared" si="34"/>
        <v>#REF!</v>
      </c>
      <c r="DJ48" s="41" t="e">
        <f t="shared" si="41"/>
        <v>#REF!</v>
      </c>
      <c r="DK48" s="41" t="e">
        <f t="shared" si="41"/>
        <v>#REF!</v>
      </c>
      <c r="DL48" s="41" t="e">
        <f t="shared" si="41"/>
        <v>#REF!</v>
      </c>
      <c r="DM48" s="41" t="e">
        <f t="shared" si="41"/>
        <v>#REF!</v>
      </c>
      <c r="DN48" s="41" t="e">
        <f t="shared" si="41"/>
        <v>#REF!</v>
      </c>
      <c r="DO48" s="41" t="e">
        <f t="shared" si="41"/>
        <v>#REF!</v>
      </c>
      <c r="DP48" s="41" t="e">
        <f t="shared" si="41"/>
        <v>#REF!</v>
      </c>
      <c r="DQ48" s="41" t="e">
        <f t="shared" si="41"/>
        <v>#REF!</v>
      </c>
      <c r="DR48" s="41" t="e">
        <f t="shared" si="41"/>
        <v>#REF!</v>
      </c>
      <c r="DS48" s="41" t="e">
        <f t="shared" si="41"/>
        <v>#REF!</v>
      </c>
      <c r="DT48" s="41" t="e">
        <f t="shared" si="41"/>
        <v>#REF!</v>
      </c>
      <c r="DU48" s="41" t="e">
        <f t="shared" si="41"/>
        <v>#REF!</v>
      </c>
      <c r="DV48" s="41" t="e">
        <f t="shared" si="41"/>
        <v>#REF!</v>
      </c>
      <c r="DW48" s="41" t="e">
        <f t="shared" si="41"/>
        <v>#REF!</v>
      </c>
      <c r="DX48" s="41" t="e">
        <f t="shared" si="41"/>
        <v>#REF!</v>
      </c>
      <c r="DY48" s="41" t="e">
        <f t="shared" si="41"/>
        <v>#REF!</v>
      </c>
      <c r="DZ48" s="41" t="e">
        <f t="shared" si="35"/>
        <v>#REF!</v>
      </c>
      <c r="EA48" s="41" t="e">
        <f t="shared" si="35"/>
        <v>#REF!</v>
      </c>
      <c r="EB48" s="41" t="e">
        <f t="shared" si="35"/>
        <v>#REF!</v>
      </c>
      <c r="EC48" s="41" t="e">
        <f t="shared" si="35"/>
        <v>#REF!</v>
      </c>
      <c r="ED48" s="41" t="e">
        <f t="shared" si="35"/>
        <v>#REF!</v>
      </c>
      <c r="EE48" s="41" t="e">
        <f t="shared" si="35"/>
        <v>#REF!</v>
      </c>
      <c r="EF48" s="41" t="e">
        <f t="shared" si="35"/>
        <v>#REF!</v>
      </c>
      <c r="EG48" s="41" t="e">
        <f t="shared" si="35"/>
        <v>#REF!</v>
      </c>
      <c r="EH48" s="41" t="e">
        <f t="shared" si="35"/>
        <v>#REF!</v>
      </c>
      <c r="EI48" s="41" t="e">
        <f t="shared" si="35"/>
        <v>#REF!</v>
      </c>
      <c r="EJ48" s="41" t="e">
        <f t="shared" si="35"/>
        <v>#REF!</v>
      </c>
      <c r="EK48" s="41" t="e">
        <f t="shared" si="35"/>
        <v>#REF!</v>
      </c>
      <c r="EL48" s="41" t="e">
        <f t="shared" si="35"/>
        <v>#REF!</v>
      </c>
      <c r="EM48" s="41" t="e">
        <f t="shared" si="35"/>
        <v>#REF!</v>
      </c>
      <c r="EN48" s="41" t="e">
        <f t="shared" si="35"/>
        <v>#REF!</v>
      </c>
      <c r="EO48" s="41" t="e">
        <f t="shared" si="35"/>
        <v>#REF!</v>
      </c>
      <c r="EP48" s="41" t="e">
        <f t="shared" si="42"/>
        <v>#REF!</v>
      </c>
      <c r="EQ48" s="41" t="e">
        <f t="shared" si="42"/>
        <v>#REF!</v>
      </c>
      <c r="ER48" s="41" t="e">
        <f t="shared" si="42"/>
        <v>#REF!</v>
      </c>
      <c r="ES48" s="41" t="e">
        <f t="shared" si="42"/>
        <v>#REF!</v>
      </c>
      <c r="ET48" s="41" t="e">
        <f t="shared" si="42"/>
        <v>#REF!</v>
      </c>
      <c r="EU48" s="41" t="e">
        <f t="shared" si="42"/>
        <v>#REF!</v>
      </c>
      <c r="EV48" s="41" t="e">
        <f t="shared" si="42"/>
        <v>#REF!</v>
      </c>
      <c r="EW48" s="41" t="e">
        <f t="shared" si="42"/>
        <v>#REF!</v>
      </c>
      <c r="EX48" s="41" t="e">
        <f t="shared" si="42"/>
        <v>#REF!</v>
      </c>
      <c r="EY48" s="41" t="e">
        <f t="shared" si="42"/>
        <v>#REF!</v>
      </c>
      <c r="EZ48" s="41" t="e">
        <f t="shared" si="42"/>
        <v>#REF!</v>
      </c>
      <c r="FA48" s="41" t="e">
        <f t="shared" si="42"/>
        <v>#REF!</v>
      </c>
      <c r="FB48" s="41" t="e">
        <f t="shared" si="42"/>
        <v>#REF!</v>
      </c>
      <c r="FC48" s="41" t="e">
        <f t="shared" si="42"/>
        <v>#REF!</v>
      </c>
      <c r="FD48" s="41" t="e">
        <f t="shared" si="42"/>
        <v>#REF!</v>
      </c>
      <c r="FE48" s="41" t="e">
        <f t="shared" si="42"/>
        <v>#REF!</v>
      </c>
      <c r="FF48" s="41" t="e">
        <f t="shared" si="36"/>
        <v>#REF!</v>
      </c>
      <c r="FG48" s="41" t="e">
        <f t="shared" si="36"/>
        <v>#REF!</v>
      </c>
      <c r="FH48" s="41" t="e">
        <f t="shared" si="36"/>
        <v>#REF!</v>
      </c>
      <c r="FI48" s="41" t="e">
        <f t="shared" si="36"/>
        <v>#REF!</v>
      </c>
      <c r="FJ48" s="41" t="e">
        <f t="shared" si="36"/>
        <v>#REF!</v>
      </c>
      <c r="FK48" s="41" t="e">
        <f t="shared" si="36"/>
        <v>#REF!</v>
      </c>
      <c r="FL48" s="41" t="e">
        <f t="shared" si="36"/>
        <v>#REF!</v>
      </c>
      <c r="FM48" s="41" t="e">
        <f t="shared" si="36"/>
        <v>#REF!</v>
      </c>
      <c r="FN48" s="41" t="e">
        <f t="shared" si="36"/>
        <v>#REF!</v>
      </c>
      <c r="FO48" s="41" t="e">
        <f t="shared" si="36"/>
        <v>#REF!</v>
      </c>
      <c r="FP48" s="41" t="e">
        <f t="shared" si="36"/>
        <v>#REF!</v>
      </c>
      <c r="FQ48" s="41" t="e">
        <f t="shared" si="36"/>
        <v>#REF!</v>
      </c>
      <c r="FR48" s="41" t="e">
        <f t="shared" si="36"/>
        <v>#REF!</v>
      </c>
      <c r="FS48" s="41" t="e">
        <f t="shared" si="36"/>
        <v>#REF!</v>
      </c>
      <c r="FT48" s="41" t="e">
        <f t="shared" si="36"/>
        <v>#REF!</v>
      </c>
      <c r="FU48" s="41" t="e">
        <f t="shared" si="36"/>
        <v>#REF!</v>
      </c>
      <c r="FV48" s="41" t="e">
        <f t="shared" si="43"/>
        <v>#REF!</v>
      </c>
      <c r="FW48" s="41" t="e">
        <f t="shared" si="43"/>
        <v>#REF!</v>
      </c>
      <c r="FX48" s="41" t="e">
        <f t="shared" si="43"/>
        <v>#REF!</v>
      </c>
      <c r="FY48" s="41" t="e">
        <f t="shared" si="43"/>
        <v>#REF!</v>
      </c>
      <c r="FZ48" s="41" t="e">
        <f t="shared" si="43"/>
        <v>#REF!</v>
      </c>
      <c r="GA48" s="41" t="e">
        <f t="shared" si="43"/>
        <v>#REF!</v>
      </c>
      <c r="GB48" s="41" t="e">
        <f t="shared" si="43"/>
        <v>#REF!</v>
      </c>
      <c r="GC48" s="41" t="e">
        <f t="shared" si="43"/>
        <v>#REF!</v>
      </c>
      <c r="GD48" s="41" t="e">
        <f t="shared" si="43"/>
        <v>#REF!</v>
      </c>
      <c r="GE48" s="41" t="e">
        <f t="shared" si="43"/>
        <v>#REF!</v>
      </c>
      <c r="GF48" s="41" t="e">
        <f t="shared" si="43"/>
        <v>#REF!</v>
      </c>
      <c r="GG48" s="41" t="e">
        <f t="shared" si="43"/>
        <v>#REF!</v>
      </c>
      <c r="GH48" s="41" t="e">
        <f t="shared" si="43"/>
        <v>#REF!</v>
      </c>
      <c r="GI48" s="41" t="e">
        <f t="shared" si="43"/>
        <v>#REF!</v>
      </c>
      <c r="GJ48" s="41" t="e">
        <f t="shared" si="43"/>
        <v>#REF!</v>
      </c>
      <c r="GK48" s="41" t="e">
        <f t="shared" si="43"/>
        <v>#REF!</v>
      </c>
      <c r="GL48" s="41" t="e">
        <f t="shared" si="37"/>
        <v>#REF!</v>
      </c>
      <c r="GM48" s="41" t="e">
        <f t="shared" si="37"/>
        <v>#REF!</v>
      </c>
      <c r="GN48" s="41" t="e">
        <f t="shared" si="37"/>
        <v>#REF!</v>
      </c>
      <c r="GO48" s="41" t="e">
        <f t="shared" si="37"/>
        <v>#REF!</v>
      </c>
      <c r="GP48" s="41" t="e">
        <f t="shared" si="37"/>
        <v>#REF!</v>
      </c>
      <c r="GQ48" s="41" t="e">
        <f t="shared" si="37"/>
        <v>#REF!</v>
      </c>
      <c r="GR48" s="41" t="e">
        <f t="shared" si="37"/>
        <v>#REF!</v>
      </c>
      <c r="GS48" s="41" t="e">
        <f t="shared" si="37"/>
        <v>#REF!</v>
      </c>
      <c r="GT48" s="41" t="e">
        <f t="shared" si="37"/>
        <v>#REF!</v>
      </c>
      <c r="GU48" s="41" t="e">
        <f t="shared" si="37"/>
        <v>#REF!</v>
      </c>
      <c r="GV48" s="41" t="e">
        <f t="shared" si="37"/>
        <v>#REF!</v>
      </c>
      <c r="GW48" s="41" t="e">
        <f t="shared" si="37"/>
        <v>#REF!</v>
      </c>
      <c r="GX48" s="41" t="e">
        <f t="shared" si="37"/>
        <v>#REF!</v>
      </c>
      <c r="GY48" s="41" t="e">
        <f t="shared" si="37"/>
        <v>#REF!</v>
      </c>
      <c r="GZ48" s="41" t="e">
        <f t="shared" si="37"/>
        <v>#REF!</v>
      </c>
      <c r="HA48" s="41" t="e">
        <f t="shared" si="37"/>
        <v>#REF!</v>
      </c>
      <c r="HB48" s="41" t="e">
        <f t="shared" si="44"/>
        <v>#REF!</v>
      </c>
      <c r="HC48" s="41" t="e">
        <f t="shared" si="44"/>
        <v>#REF!</v>
      </c>
      <c r="HD48" s="41" t="e">
        <f t="shared" si="44"/>
        <v>#REF!</v>
      </c>
      <c r="HE48" s="41" t="e">
        <f t="shared" si="44"/>
        <v>#REF!</v>
      </c>
      <c r="HF48" s="41" t="e">
        <f t="shared" si="44"/>
        <v>#REF!</v>
      </c>
      <c r="HG48" s="41" t="e">
        <f t="shared" si="44"/>
        <v>#REF!</v>
      </c>
      <c r="HH48" s="41" t="e">
        <f t="shared" si="44"/>
        <v>#REF!</v>
      </c>
      <c r="HI48" s="41" t="e">
        <f t="shared" si="44"/>
        <v>#REF!</v>
      </c>
      <c r="HJ48" s="41" t="e">
        <f t="shared" si="44"/>
        <v>#REF!</v>
      </c>
    </row>
    <row r="49" spans="1:218" ht="14.4" x14ac:dyDescent="0.3">
      <c r="A49" s="42">
        <v>46</v>
      </c>
      <c r="B49" s="43" t="e">
        <f>'CMM1 - AUX CALC'!$AU$67</f>
        <v>#REF!</v>
      </c>
      <c r="AV49" s="41" t="e">
        <f>$B49/(_xlfn.SINGLE(PrazoConcessao)*12-AV$3+1)</f>
        <v>#REF!</v>
      </c>
      <c r="AW49" s="41" t="e">
        <f t="shared" si="38"/>
        <v>#REF!</v>
      </c>
      <c r="AX49" s="41" t="e">
        <f t="shared" si="38"/>
        <v>#REF!</v>
      </c>
      <c r="AY49" s="41" t="e">
        <f t="shared" si="38"/>
        <v>#REF!</v>
      </c>
      <c r="AZ49" s="41" t="e">
        <f t="shared" si="45"/>
        <v>#REF!</v>
      </c>
      <c r="BA49" s="41" t="e">
        <f t="shared" si="45"/>
        <v>#REF!</v>
      </c>
      <c r="BB49" s="41" t="e">
        <f t="shared" si="45"/>
        <v>#REF!</v>
      </c>
      <c r="BC49" s="41" t="e">
        <f t="shared" si="45"/>
        <v>#REF!</v>
      </c>
      <c r="BD49" s="41" t="e">
        <f t="shared" si="45"/>
        <v>#REF!</v>
      </c>
      <c r="BE49" s="41" t="e">
        <f t="shared" si="45"/>
        <v>#REF!</v>
      </c>
      <c r="BF49" s="41" t="e">
        <f t="shared" si="45"/>
        <v>#REF!</v>
      </c>
      <c r="BG49" s="41" t="e">
        <f t="shared" si="45"/>
        <v>#REF!</v>
      </c>
      <c r="BH49" s="41" t="e">
        <f t="shared" si="45"/>
        <v>#REF!</v>
      </c>
      <c r="BI49" s="41" t="e">
        <f t="shared" si="45"/>
        <v>#REF!</v>
      </c>
      <c r="BJ49" s="41" t="e">
        <f t="shared" si="45"/>
        <v>#REF!</v>
      </c>
      <c r="BK49" s="41" t="e">
        <f t="shared" si="45"/>
        <v>#REF!</v>
      </c>
      <c r="BL49" s="41" t="e">
        <f t="shared" si="45"/>
        <v>#REF!</v>
      </c>
      <c r="BM49" s="41" t="e">
        <f t="shared" si="45"/>
        <v>#REF!</v>
      </c>
      <c r="BN49" s="41" t="e">
        <f t="shared" si="39"/>
        <v>#REF!</v>
      </c>
      <c r="BO49" s="41" t="e">
        <f t="shared" si="39"/>
        <v>#REF!</v>
      </c>
      <c r="BP49" s="41" t="e">
        <f t="shared" si="39"/>
        <v>#REF!</v>
      </c>
      <c r="BQ49" s="41" t="e">
        <f t="shared" si="39"/>
        <v>#REF!</v>
      </c>
      <c r="BR49" s="41" t="e">
        <f t="shared" si="39"/>
        <v>#REF!</v>
      </c>
      <c r="BS49" s="41" t="e">
        <f t="shared" si="39"/>
        <v>#REF!</v>
      </c>
      <c r="BT49" s="41" t="e">
        <f t="shared" si="39"/>
        <v>#REF!</v>
      </c>
      <c r="BU49" s="41" t="e">
        <f t="shared" si="39"/>
        <v>#REF!</v>
      </c>
      <c r="BV49" s="41" t="e">
        <f t="shared" si="39"/>
        <v>#REF!</v>
      </c>
      <c r="BW49" s="41" t="e">
        <f t="shared" si="39"/>
        <v>#REF!</v>
      </c>
      <c r="BX49" s="41" t="e">
        <f t="shared" si="39"/>
        <v>#REF!</v>
      </c>
      <c r="BY49" s="41" t="e">
        <f t="shared" si="39"/>
        <v>#REF!</v>
      </c>
      <c r="BZ49" s="41" t="e">
        <f t="shared" si="39"/>
        <v>#REF!</v>
      </c>
      <c r="CA49" s="41" t="e">
        <f t="shared" si="39"/>
        <v>#REF!</v>
      </c>
      <c r="CB49" s="41" t="e">
        <f t="shared" si="39"/>
        <v>#REF!</v>
      </c>
      <c r="CC49" s="41" t="e">
        <f t="shared" si="39"/>
        <v>#REF!</v>
      </c>
      <c r="CD49" s="41" t="e">
        <f t="shared" si="40"/>
        <v>#REF!</v>
      </c>
      <c r="CE49" s="41" t="e">
        <f t="shared" si="40"/>
        <v>#REF!</v>
      </c>
      <c r="CF49" s="41" t="e">
        <f t="shared" si="40"/>
        <v>#REF!</v>
      </c>
      <c r="CG49" s="41" t="e">
        <f t="shared" si="40"/>
        <v>#REF!</v>
      </c>
      <c r="CH49" s="41" t="e">
        <f t="shared" si="40"/>
        <v>#REF!</v>
      </c>
      <c r="CI49" s="41" t="e">
        <f t="shared" si="40"/>
        <v>#REF!</v>
      </c>
      <c r="CJ49" s="41" t="e">
        <f t="shared" si="40"/>
        <v>#REF!</v>
      </c>
      <c r="CK49" s="41" t="e">
        <f t="shared" si="40"/>
        <v>#REF!</v>
      </c>
      <c r="CL49" s="41" t="e">
        <f t="shared" si="40"/>
        <v>#REF!</v>
      </c>
      <c r="CM49" s="41" t="e">
        <f t="shared" si="40"/>
        <v>#REF!</v>
      </c>
      <c r="CN49" s="41" t="e">
        <f t="shared" si="40"/>
        <v>#REF!</v>
      </c>
      <c r="CO49" s="41" t="e">
        <f t="shared" si="40"/>
        <v>#REF!</v>
      </c>
      <c r="CP49" s="41" t="e">
        <f t="shared" si="40"/>
        <v>#REF!</v>
      </c>
      <c r="CQ49" s="41" t="e">
        <f t="shared" si="40"/>
        <v>#REF!</v>
      </c>
      <c r="CR49" s="41" t="e">
        <f t="shared" si="40"/>
        <v>#REF!</v>
      </c>
      <c r="CS49" s="41" t="e">
        <f t="shared" si="40"/>
        <v>#REF!</v>
      </c>
      <c r="CT49" s="41" t="e">
        <f t="shared" si="34"/>
        <v>#REF!</v>
      </c>
      <c r="CU49" s="41" t="e">
        <f t="shared" si="34"/>
        <v>#REF!</v>
      </c>
      <c r="CV49" s="41" t="e">
        <f t="shared" si="34"/>
        <v>#REF!</v>
      </c>
      <c r="CW49" s="41" t="e">
        <f t="shared" si="34"/>
        <v>#REF!</v>
      </c>
      <c r="CX49" s="41" t="e">
        <f t="shared" si="34"/>
        <v>#REF!</v>
      </c>
      <c r="CY49" s="41" t="e">
        <f t="shared" si="34"/>
        <v>#REF!</v>
      </c>
      <c r="CZ49" s="41" t="e">
        <f t="shared" si="34"/>
        <v>#REF!</v>
      </c>
      <c r="DA49" s="41" t="e">
        <f t="shared" si="34"/>
        <v>#REF!</v>
      </c>
      <c r="DB49" s="41" t="e">
        <f t="shared" si="34"/>
        <v>#REF!</v>
      </c>
      <c r="DC49" s="41" t="e">
        <f t="shared" si="34"/>
        <v>#REF!</v>
      </c>
      <c r="DD49" s="41" t="e">
        <f t="shared" si="34"/>
        <v>#REF!</v>
      </c>
      <c r="DE49" s="41" t="e">
        <f t="shared" si="34"/>
        <v>#REF!</v>
      </c>
      <c r="DF49" s="41" t="e">
        <f t="shared" si="34"/>
        <v>#REF!</v>
      </c>
      <c r="DG49" s="41" t="e">
        <f t="shared" si="34"/>
        <v>#REF!</v>
      </c>
      <c r="DH49" s="41" t="e">
        <f t="shared" si="34"/>
        <v>#REF!</v>
      </c>
      <c r="DI49" s="41" t="e">
        <f t="shared" si="34"/>
        <v>#REF!</v>
      </c>
      <c r="DJ49" s="41" t="e">
        <f t="shared" si="41"/>
        <v>#REF!</v>
      </c>
      <c r="DK49" s="41" t="e">
        <f t="shared" si="41"/>
        <v>#REF!</v>
      </c>
      <c r="DL49" s="41" t="e">
        <f t="shared" si="41"/>
        <v>#REF!</v>
      </c>
      <c r="DM49" s="41" t="e">
        <f t="shared" si="41"/>
        <v>#REF!</v>
      </c>
      <c r="DN49" s="41" t="e">
        <f t="shared" si="41"/>
        <v>#REF!</v>
      </c>
      <c r="DO49" s="41" t="e">
        <f t="shared" si="41"/>
        <v>#REF!</v>
      </c>
      <c r="DP49" s="41" t="e">
        <f t="shared" si="41"/>
        <v>#REF!</v>
      </c>
      <c r="DQ49" s="41" t="e">
        <f t="shared" si="41"/>
        <v>#REF!</v>
      </c>
      <c r="DR49" s="41" t="e">
        <f t="shared" si="41"/>
        <v>#REF!</v>
      </c>
      <c r="DS49" s="41" t="e">
        <f t="shared" si="41"/>
        <v>#REF!</v>
      </c>
      <c r="DT49" s="41" t="e">
        <f t="shared" si="41"/>
        <v>#REF!</v>
      </c>
      <c r="DU49" s="41" t="e">
        <f t="shared" si="41"/>
        <v>#REF!</v>
      </c>
      <c r="DV49" s="41" t="e">
        <f t="shared" si="41"/>
        <v>#REF!</v>
      </c>
      <c r="DW49" s="41" t="e">
        <f t="shared" si="41"/>
        <v>#REF!</v>
      </c>
      <c r="DX49" s="41" t="e">
        <f t="shared" si="41"/>
        <v>#REF!</v>
      </c>
      <c r="DY49" s="41" t="e">
        <f t="shared" si="41"/>
        <v>#REF!</v>
      </c>
      <c r="DZ49" s="41" t="e">
        <f t="shared" si="35"/>
        <v>#REF!</v>
      </c>
      <c r="EA49" s="41" t="e">
        <f t="shared" si="35"/>
        <v>#REF!</v>
      </c>
      <c r="EB49" s="41" t="e">
        <f t="shared" si="35"/>
        <v>#REF!</v>
      </c>
      <c r="EC49" s="41" t="e">
        <f t="shared" si="35"/>
        <v>#REF!</v>
      </c>
      <c r="ED49" s="41" t="e">
        <f t="shared" si="35"/>
        <v>#REF!</v>
      </c>
      <c r="EE49" s="41" t="e">
        <f t="shared" si="35"/>
        <v>#REF!</v>
      </c>
      <c r="EF49" s="41" t="e">
        <f t="shared" si="35"/>
        <v>#REF!</v>
      </c>
      <c r="EG49" s="41" t="e">
        <f t="shared" si="35"/>
        <v>#REF!</v>
      </c>
      <c r="EH49" s="41" t="e">
        <f t="shared" si="35"/>
        <v>#REF!</v>
      </c>
      <c r="EI49" s="41" t="e">
        <f t="shared" si="35"/>
        <v>#REF!</v>
      </c>
      <c r="EJ49" s="41" t="e">
        <f t="shared" si="35"/>
        <v>#REF!</v>
      </c>
      <c r="EK49" s="41" t="e">
        <f t="shared" si="35"/>
        <v>#REF!</v>
      </c>
      <c r="EL49" s="41" t="e">
        <f t="shared" si="35"/>
        <v>#REF!</v>
      </c>
      <c r="EM49" s="41" t="e">
        <f t="shared" si="35"/>
        <v>#REF!</v>
      </c>
      <c r="EN49" s="41" t="e">
        <f t="shared" si="35"/>
        <v>#REF!</v>
      </c>
      <c r="EO49" s="41" t="e">
        <f t="shared" si="35"/>
        <v>#REF!</v>
      </c>
      <c r="EP49" s="41" t="e">
        <f t="shared" si="42"/>
        <v>#REF!</v>
      </c>
      <c r="EQ49" s="41" t="e">
        <f t="shared" si="42"/>
        <v>#REF!</v>
      </c>
      <c r="ER49" s="41" t="e">
        <f t="shared" si="42"/>
        <v>#REF!</v>
      </c>
      <c r="ES49" s="41" t="e">
        <f t="shared" si="42"/>
        <v>#REF!</v>
      </c>
      <c r="ET49" s="41" t="e">
        <f t="shared" si="42"/>
        <v>#REF!</v>
      </c>
      <c r="EU49" s="41" t="e">
        <f t="shared" si="42"/>
        <v>#REF!</v>
      </c>
      <c r="EV49" s="41" t="e">
        <f t="shared" si="42"/>
        <v>#REF!</v>
      </c>
      <c r="EW49" s="41" t="e">
        <f t="shared" si="42"/>
        <v>#REF!</v>
      </c>
      <c r="EX49" s="41" t="e">
        <f t="shared" si="42"/>
        <v>#REF!</v>
      </c>
      <c r="EY49" s="41" t="e">
        <f t="shared" si="42"/>
        <v>#REF!</v>
      </c>
      <c r="EZ49" s="41" t="e">
        <f t="shared" si="42"/>
        <v>#REF!</v>
      </c>
      <c r="FA49" s="41" t="e">
        <f t="shared" si="42"/>
        <v>#REF!</v>
      </c>
      <c r="FB49" s="41" t="e">
        <f t="shared" si="42"/>
        <v>#REF!</v>
      </c>
      <c r="FC49" s="41" t="e">
        <f t="shared" si="42"/>
        <v>#REF!</v>
      </c>
      <c r="FD49" s="41" t="e">
        <f t="shared" si="42"/>
        <v>#REF!</v>
      </c>
      <c r="FE49" s="41" t="e">
        <f t="shared" si="42"/>
        <v>#REF!</v>
      </c>
      <c r="FF49" s="41" t="e">
        <f t="shared" si="36"/>
        <v>#REF!</v>
      </c>
      <c r="FG49" s="41" t="e">
        <f t="shared" si="36"/>
        <v>#REF!</v>
      </c>
      <c r="FH49" s="41" t="e">
        <f t="shared" si="36"/>
        <v>#REF!</v>
      </c>
      <c r="FI49" s="41" t="e">
        <f t="shared" si="36"/>
        <v>#REF!</v>
      </c>
      <c r="FJ49" s="41" t="e">
        <f t="shared" si="36"/>
        <v>#REF!</v>
      </c>
      <c r="FK49" s="41" t="e">
        <f t="shared" si="36"/>
        <v>#REF!</v>
      </c>
      <c r="FL49" s="41" t="e">
        <f t="shared" si="36"/>
        <v>#REF!</v>
      </c>
      <c r="FM49" s="41" t="e">
        <f t="shared" si="36"/>
        <v>#REF!</v>
      </c>
      <c r="FN49" s="41" t="e">
        <f t="shared" si="36"/>
        <v>#REF!</v>
      </c>
      <c r="FO49" s="41" t="e">
        <f t="shared" si="36"/>
        <v>#REF!</v>
      </c>
      <c r="FP49" s="41" t="e">
        <f t="shared" si="36"/>
        <v>#REF!</v>
      </c>
      <c r="FQ49" s="41" t="e">
        <f t="shared" si="36"/>
        <v>#REF!</v>
      </c>
      <c r="FR49" s="41" t="e">
        <f t="shared" si="36"/>
        <v>#REF!</v>
      </c>
      <c r="FS49" s="41" t="e">
        <f t="shared" si="36"/>
        <v>#REF!</v>
      </c>
      <c r="FT49" s="41" t="e">
        <f t="shared" si="36"/>
        <v>#REF!</v>
      </c>
      <c r="FU49" s="41" t="e">
        <f t="shared" si="36"/>
        <v>#REF!</v>
      </c>
      <c r="FV49" s="41" t="e">
        <f t="shared" si="43"/>
        <v>#REF!</v>
      </c>
      <c r="FW49" s="41" t="e">
        <f t="shared" si="43"/>
        <v>#REF!</v>
      </c>
      <c r="FX49" s="41" t="e">
        <f t="shared" si="43"/>
        <v>#REF!</v>
      </c>
      <c r="FY49" s="41" t="e">
        <f t="shared" si="43"/>
        <v>#REF!</v>
      </c>
      <c r="FZ49" s="41" t="e">
        <f t="shared" si="43"/>
        <v>#REF!</v>
      </c>
      <c r="GA49" s="41" t="e">
        <f t="shared" si="43"/>
        <v>#REF!</v>
      </c>
      <c r="GB49" s="41" t="e">
        <f t="shared" si="43"/>
        <v>#REF!</v>
      </c>
      <c r="GC49" s="41" t="e">
        <f t="shared" si="43"/>
        <v>#REF!</v>
      </c>
      <c r="GD49" s="41" t="e">
        <f t="shared" si="43"/>
        <v>#REF!</v>
      </c>
      <c r="GE49" s="41" t="e">
        <f t="shared" si="43"/>
        <v>#REF!</v>
      </c>
      <c r="GF49" s="41" t="e">
        <f t="shared" si="43"/>
        <v>#REF!</v>
      </c>
      <c r="GG49" s="41" t="e">
        <f t="shared" si="43"/>
        <v>#REF!</v>
      </c>
      <c r="GH49" s="41" t="e">
        <f t="shared" si="43"/>
        <v>#REF!</v>
      </c>
      <c r="GI49" s="41" t="e">
        <f t="shared" si="43"/>
        <v>#REF!</v>
      </c>
      <c r="GJ49" s="41" t="e">
        <f t="shared" si="43"/>
        <v>#REF!</v>
      </c>
      <c r="GK49" s="41" t="e">
        <f t="shared" si="43"/>
        <v>#REF!</v>
      </c>
      <c r="GL49" s="41" t="e">
        <f t="shared" si="37"/>
        <v>#REF!</v>
      </c>
      <c r="GM49" s="41" t="e">
        <f t="shared" si="37"/>
        <v>#REF!</v>
      </c>
      <c r="GN49" s="41" t="e">
        <f t="shared" si="37"/>
        <v>#REF!</v>
      </c>
      <c r="GO49" s="41" t="e">
        <f t="shared" si="37"/>
        <v>#REF!</v>
      </c>
      <c r="GP49" s="41" t="e">
        <f t="shared" si="37"/>
        <v>#REF!</v>
      </c>
      <c r="GQ49" s="41" t="e">
        <f t="shared" si="37"/>
        <v>#REF!</v>
      </c>
      <c r="GR49" s="41" t="e">
        <f t="shared" si="37"/>
        <v>#REF!</v>
      </c>
      <c r="GS49" s="41" t="e">
        <f t="shared" si="37"/>
        <v>#REF!</v>
      </c>
      <c r="GT49" s="41" t="e">
        <f t="shared" si="37"/>
        <v>#REF!</v>
      </c>
      <c r="GU49" s="41" t="e">
        <f t="shared" si="37"/>
        <v>#REF!</v>
      </c>
      <c r="GV49" s="41" t="e">
        <f t="shared" si="37"/>
        <v>#REF!</v>
      </c>
      <c r="GW49" s="41" t="e">
        <f t="shared" si="37"/>
        <v>#REF!</v>
      </c>
      <c r="GX49" s="41" t="e">
        <f t="shared" si="37"/>
        <v>#REF!</v>
      </c>
      <c r="GY49" s="41" t="e">
        <f t="shared" si="37"/>
        <v>#REF!</v>
      </c>
      <c r="GZ49" s="41" t="e">
        <f t="shared" si="37"/>
        <v>#REF!</v>
      </c>
      <c r="HA49" s="41" t="e">
        <f t="shared" si="37"/>
        <v>#REF!</v>
      </c>
      <c r="HB49" s="41" t="e">
        <f t="shared" si="44"/>
        <v>#REF!</v>
      </c>
      <c r="HC49" s="41" t="e">
        <f t="shared" si="44"/>
        <v>#REF!</v>
      </c>
      <c r="HD49" s="41" t="e">
        <f t="shared" si="44"/>
        <v>#REF!</v>
      </c>
      <c r="HE49" s="41" t="e">
        <f t="shared" si="44"/>
        <v>#REF!</v>
      </c>
      <c r="HF49" s="41" t="e">
        <f t="shared" si="44"/>
        <v>#REF!</v>
      </c>
      <c r="HG49" s="41" t="e">
        <f t="shared" si="44"/>
        <v>#REF!</v>
      </c>
      <c r="HH49" s="41" t="e">
        <f t="shared" si="44"/>
        <v>#REF!</v>
      </c>
      <c r="HI49" s="41" t="e">
        <f t="shared" si="44"/>
        <v>#REF!</v>
      </c>
      <c r="HJ49" s="41" t="e">
        <f t="shared" si="44"/>
        <v>#REF!</v>
      </c>
    </row>
    <row r="50" spans="1:218" ht="14.4" x14ac:dyDescent="0.3">
      <c r="A50" s="42">
        <v>47</v>
      </c>
      <c r="B50" s="43" t="e">
        <f>'CMM1 - AUX CALC'!$AV$67</f>
        <v>#REF!</v>
      </c>
      <c r="AW50" s="41" t="e">
        <f>$B50/(_xlfn.SINGLE(PrazoConcessao)*12-AW$3+1)</f>
        <v>#REF!</v>
      </c>
      <c r="AX50" s="41" t="e">
        <f t="shared" si="38"/>
        <v>#REF!</v>
      </c>
      <c r="AY50" s="41" t="e">
        <f t="shared" si="38"/>
        <v>#REF!</v>
      </c>
      <c r="AZ50" s="41" t="e">
        <f t="shared" si="45"/>
        <v>#REF!</v>
      </c>
      <c r="BA50" s="41" t="e">
        <f t="shared" si="45"/>
        <v>#REF!</v>
      </c>
      <c r="BB50" s="41" t="e">
        <f t="shared" si="45"/>
        <v>#REF!</v>
      </c>
      <c r="BC50" s="41" t="e">
        <f t="shared" si="45"/>
        <v>#REF!</v>
      </c>
      <c r="BD50" s="41" t="e">
        <f t="shared" si="45"/>
        <v>#REF!</v>
      </c>
      <c r="BE50" s="41" t="e">
        <f t="shared" si="45"/>
        <v>#REF!</v>
      </c>
      <c r="BF50" s="41" t="e">
        <f t="shared" si="45"/>
        <v>#REF!</v>
      </c>
      <c r="BG50" s="41" t="e">
        <f t="shared" si="45"/>
        <v>#REF!</v>
      </c>
      <c r="BH50" s="41" t="e">
        <f t="shared" si="45"/>
        <v>#REF!</v>
      </c>
      <c r="BI50" s="41" t="e">
        <f t="shared" si="45"/>
        <v>#REF!</v>
      </c>
      <c r="BJ50" s="41" t="e">
        <f t="shared" si="45"/>
        <v>#REF!</v>
      </c>
      <c r="BK50" s="41" t="e">
        <f t="shared" si="45"/>
        <v>#REF!</v>
      </c>
      <c r="BL50" s="41" t="e">
        <f t="shared" si="45"/>
        <v>#REF!</v>
      </c>
      <c r="BM50" s="41" t="e">
        <f t="shared" si="45"/>
        <v>#REF!</v>
      </c>
      <c r="BN50" s="41" t="e">
        <f t="shared" si="39"/>
        <v>#REF!</v>
      </c>
      <c r="BO50" s="41" t="e">
        <f t="shared" si="39"/>
        <v>#REF!</v>
      </c>
      <c r="BP50" s="41" t="e">
        <f t="shared" si="39"/>
        <v>#REF!</v>
      </c>
      <c r="BQ50" s="41" t="e">
        <f t="shared" si="39"/>
        <v>#REF!</v>
      </c>
      <c r="BR50" s="41" t="e">
        <f t="shared" si="39"/>
        <v>#REF!</v>
      </c>
      <c r="BS50" s="41" t="e">
        <f t="shared" si="39"/>
        <v>#REF!</v>
      </c>
      <c r="BT50" s="41" t="e">
        <f t="shared" si="39"/>
        <v>#REF!</v>
      </c>
      <c r="BU50" s="41" t="e">
        <f t="shared" si="39"/>
        <v>#REF!</v>
      </c>
      <c r="BV50" s="41" t="e">
        <f t="shared" si="39"/>
        <v>#REF!</v>
      </c>
      <c r="BW50" s="41" t="e">
        <f t="shared" si="39"/>
        <v>#REF!</v>
      </c>
      <c r="BX50" s="41" t="e">
        <f t="shared" si="39"/>
        <v>#REF!</v>
      </c>
      <c r="BY50" s="41" t="e">
        <f t="shared" si="39"/>
        <v>#REF!</v>
      </c>
      <c r="BZ50" s="41" t="e">
        <f t="shared" si="39"/>
        <v>#REF!</v>
      </c>
      <c r="CA50" s="41" t="e">
        <f t="shared" si="39"/>
        <v>#REF!</v>
      </c>
      <c r="CB50" s="41" t="e">
        <f t="shared" si="39"/>
        <v>#REF!</v>
      </c>
      <c r="CC50" s="41" t="e">
        <f t="shared" ref="CC50:CR66" si="46">CB50</f>
        <v>#REF!</v>
      </c>
      <c r="CD50" s="41" t="e">
        <f t="shared" si="40"/>
        <v>#REF!</v>
      </c>
      <c r="CE50" s="41" t="e">
        <f t="shared" si="40"/>
        <v>#REF!</v>
      </c>
      <c r="CF50" s="41" t="e">
        <f t="shared" si="40"/>
        <v>#REF!</v>
      </c>
      <c r="CG50" s="41" t="e">
        <f t="shared" si="40"/>
        <v>#REF!</v>
      </c>
      <c r="CH50" s="41" t="e">
        <f t="shared" si="40"/>
        <v>#REF!</v>
      </c>
      <c r="CI50" s="41" t="e">
        <f t="shared" si="40"/>
        <v>#REF!</v>
      </c>
      <c r="CJ50" s="41" t="e">
        <f t="shared" si="40"/>
        <v>#REF!</v>
      </c>
      <c r="CK50" s="41" t="e">
        <f t="shared" si="40"/>
        <v>#REF!</v>
      </c>
      <c r="CL50" s="41" t="e">
        <f t="shared" si="40"/>
        <v>#REF!</v>
      </c>
      <c r="CM50" s="41" t="e">
        <f t="shared" si="40"/>
        <v>#REF!</v>
      </c>
      <c r="CN50" s="41" t="e">
        <f t="shared" si="40"/>
        <v>#REF!</v>
      </c>
      <c r="CO50" s="41" t="e">
        <f t="shared" si="40"/>
        <v>#REF!</v>
      </c>
      <c r="CP50" s="41" t="e">
        <f t="shared" si="40"/>
        <v>#REF!</v>
      </c>
      <c r="CQ50" s="41" t="e">
        <f t="shared" si="40"/>
        <v>#REF!</v>
      </c>
      <c r="CR50" s="41" t="e">
        <f t="shared" si="40"/>
        <v>#REF!</v>
      </c>
      <c r="CS50" s="41" t="e">
        <f t="shared" ref="CS50:DH69" si="47">CR50</f>
        <v>#REF!</v>
      </c>
      <c r="CT50" s="41" t="e">
        <f t="shared" si="34"/>
        <v>#REF!</v>
      </c>
      <c r="CU50" s="41" t="e">
        <f t="shared" si="34"/>
        <v>#REF!</v>
      </c>
      <c r="CV50" s="41" t="e">
        <f t="shared" si="34"/>
        <v>#REF!</v>
      </c>
      <c r="CW50" s="41" t="e">
        <f t="shared" si="34"/>
        <v>#REF!</v>
      </c>
      <c r="CX50" s="41" t="e">
        <f t="shared" si="34"/>
        <v>#REF!</v>
      </c>
      <c r="CY50" s="41" t="e">
        <f t="shared" si="34"/>
        <v>#REF!</v>
      </c>
      <c r="CZ50" s="41" t="e">
        <f t="shared" si="34"/>
        <v>#REF!</v>
      </c>
      <c r="DA50" s="41" t="e">
        <f t="shared" si="34"/>
        <v>#REF!</v>
      </c>
      <c r="DB50" s="41" t="e">
        <f t="shared" si="34"/>
        <v>#REF!</v>
      </c>
      <c r="DC50" s="41" t="e">
        <f t="shared" si="34"/>
        <v>#REF!</v>
      </c>
      <c r="DD50" s="41" t="e">
        <f t="shared" si="34"/>
        <v>#REF!</v>
      </c>
      <c r="DE50" s="41" t="e">
        <f t="shared" si="34"/>
        <v>#REF!</v>
      </c>
      <c r="DF50" s="41" t="e">
        <f t="shared" si="34"/>
        <v>#REF!</v>
      </c>
      <c r="DG50" s="41" t="e">
        <f t="shared" si="34"/>
        <v>#REF!</v>
      </c>
      <c r="DH50" s="41" t="e">
        <f t="shared" si="34"/>
        <v>#REF!</v>
      </c>
      <c r="DI50" s="41" t="e">
        <f t="shared" si="34"/>
        <v>#REF!</v>
      </c>
      <c r="DJ50" s="41" t="e">
        <f t="shared" si="41"/>
        <v>#REF!</v>
      </c>
      <c r="DK50" s="41" t="e">
        <f t="shared" si="41"/>
        <v>#REF!</v>
      </c>
      <c r="DL50" s="41" t="e">
        <f t="shared" si="41"/>
        <v>#REF!</v>
      </c>
      <c r="DM50" s="41" t="e">
        <f t="shared" si="41"/>
        <v>#REF!</v>
      </c>
      <c r="DN50" s="41" t="e">
        <f t="shared" si="41"/>
        <v>#REF!</v>
      </c>
      <c r="DO50" s="41" t="e">
        <f t="shared" si="41"/>
        <v>#REF!</v>
      </c>
      <c r="DP50" s="41" t="e">
        <f t="shared" si="41"/>
        <v>#REF!</v>
      </c>
      <c r="DQ50" s="41" t="e">
        <f t="shared" si="41"/>
        <v>#REF!</v>
      </c>
      <c r="DR50" s="41" t="e">
        <f t="shared" si="41"/>
        <v>#REF!</v>
      </c>
      <c r="DS50" s="41" t="e">
        <f t="shared" si="41"/>
        <v>#REF!</v>
      </c>
      <c r="DT50" s="41" t="e">
        <f t="shared" si="41"/>
        <v>#REF!</v>
      </c>
      <c r="DU50" s="41" t="e">
        <f t="shared" si="41"/>
        <v>#REF!</v>
      </c>
      <c r="DV50" s="41" t="e">
        <f t="shared" si="41"/>
        <v>#REF!</v>
      </c>
      <c r="DW50" s="41" t="e">
        <f t="shared" si="41"/>
        <v>#REF!</v>
      </c>
      <c r="DX50" s="41" t="e">
        <f t="shared" si="41"/>
        <v>#REF!</v>
      </c>
      <c r="DY50" s="41" t="e">
        <f t="shared" ref="DY50:EN69" si="48">DX50</f>
        <v>#REF!</v>
      </c>
      <c r="DZ50" s="41" t="e">
        <f t="shared" si="35"/>
        <v>#REF!</v>
      </c>
      <c r="EA50" s="41" t="e">
        <f t="shared" si="35"/>
        <v>#REF!</v>
      </c>
      <c r="EB50" s="41" t="e">
        <f t="shared" si="35"/>
        <v>#REF!</v>
      </c>
      <c r="EC50" s="41" t="e">
        <f t="shared" si="35"/>
        <v>#REF!</v>
      </c>
      <c r="ED50" s="41" t="e">
        <f t="shared" si="35"/>
        <v>#REF!</v>
      </c>
      <c r="EE50" s="41" t="e">
        <f t="shared" si="35"/>
        <v>#REF!</v>
      </c>
      <c r="EF50" s="41" t="e">
        <f t="shared" si="35"/>
        <v>#REF!</v>
      </c>
      <c r="EG50" s="41" t="e">
        <f t="shared" si="35"/>
        <v>#REF!</v>
      </c>
      <c r="EH50" s="41" t="e">
        <f t="shared" si="35"/>
        <v>#REF!</v>
      </c>
      <c r="EI50" s="41" t="e">
        <f t="shared" si="35"/>
        <v>#REF!</v>
      </c>
      <c r="EJ50" s="41" t="e">
        <f t="shared" si="35"/>
        <v>#REF!</v>
      </c>
      <c r="EK50" s="41" t="e">
        <f t="shared" si="35"/>
        <v>#REF!</v>
      </c>
      <c r="EL50" s="41" t="e">
        <f t="shared" si="35"/>
        <v>#REF!</v>
      </c>
      <c r="EM50" s="41" t="e">
        <f t="shared" si="35"/>
        <v>#REF!</v>
      </c>
      <c r="EN50" s="41" t="e">
        <f t="shared" si="35"/>
        <v>#REF!</v>
      </c>
      <c r="EO50" s="41" t="e">
        <f t="shared" si="35"/>
        <v>#REF!</v>
      </c>
      <c r="EP50" s="41" t="e">
        <f t="shared" si="42"/>
        <v>#REF!</v>
      </c>
      <c r="EQ50" s="41" t="e">
        <f t="shared" si="42"/>
        <v>#REF!</v>
      </c>
      <c r="ER50" s="41" t="e">
        <f t="shared" si="42"/>
        <v>#REF!</v>
      </c>
      <c r="ES50" s="41" t="e">
        <f t="shared" si="42"/>
        <v>#REF!</v>
      </c>
      <c r="ET50" s="41" t="e">
        <f t="shared" si="42"/>
        <v>#REF!</v>
      </c>
      <c r="EU50" s="41" t="e">
        <f t="shared" si="42"/>
        <v>#REF!</v>
      </c>
      <c r="EV50" s="41" t="e">
        <f t="shared" si="42"/>
        <v>#REF!</v>
      </c>
      <c r="EW50" s="41" t="e">
        <f t="shared" si="42"/>
        <v>#REF!</v>
      </c>
      <c r="EX50" s="41" t="e">
        <f t="shared" si="42"/>
        <v>#REF!</v>
      </c>
      <c r="EY50" s="41" t="e">
        <f t="shared" si="42"/>
        <v>#REF!</v>
      </c>
      <c r="EZ50" s="41" t="e">
        <f t="shared" si="42"/>
        <v>#REF!</v>
      </c>
      <c r="FA50" s="41" t="e">
        <f t="shared" si="42"/>
        <v>#REF!</v>
      </c>
      <c r="FB50" s="41" t="e">
        <f t="shared" si="42"/>
        <v>#REF!</v>
      </c>
      <c r="FC50" s="41" t="e">
        <f t="shared" si="42"/>
        <v>#REF!</v>
      </c>
      <c r="FD50" s="41" t="e">
        <f t="shared" si="42"/>
        <v>#REF!</v>
      </c>
      <c r="FE50" s="41" t="e">
        <f t="shared" ref="FE50:FT69" si="49">FD50</f>
        <v>#REF!</v>
      </c>
      <c r="FF50" s="41" t="e">
        <f t="shared" si="36"/>
        <v>#REF!</v>
      </c>
      <c r="FG50" s="41" t="e">
        <f t="shared" si="36"/>
        <v>#REF!</v>
      </c>
      <c r="FH50" s="41" t="e">
        <f t="shared" si="36"/>
        <v>#REF!</v>
      </c>
      <c r="FI50" s="41" t="e">
        <f t="shared" si="36"/>
        <v>#REF!</v>
      </c>
      <c r="FJ50" s="41" t="e">
        <f t="shared" si="36"/>
        <v>#REF!</v>
      </c>
      <c r="FK50" s="41" t="e">
        <f t="shared" si="36"/>
        <v>#REF!</v>
      </c>
      <c r="FL50" s="41" t="e">
        <f t="shared" si="36"/>
        <v>#REF!</v>
      </c>
      <c r="FM50" s="41" t="e">
        <f t="shared" si="36"/>
        <v>#REF!</v>
      </c>
      <c r="FN50" s="41" t="e">
        <f t="shared" si="36"/>
        <v>#REF!</v>
      </c>
      <c r="FO50" s="41" t="e">
        <f t="shared" si="36"/>
        <v>#REF!</v>
      </c>
      <c r="FP50" s="41" t="e">
        <f t="shared" si="36"/>
        <v>#REF!</v>
      </c>
      <c r="FQ50" s="41" t="e">
        <f t="shared" si="36"/>
        <v>#REF!</v>
      </c>
      <c r="FR50" s="41" t="e">
        <f t="shared" si="36"/>
        <v>#REF!</v>
      </c>
      <c r="FS50" s="41" t="e">
        <f t="shared" si="36"/>
        <v>#REF!</v>
      </c>
      <c r="FT50" s="41" t="e">
        <f t="shared" si="36"/>
        <v>#REF!</v>
      </c>
      <c r="FU50" s="41" t="e">
        <f t="shared" si="36"/>
        <v>#REF!</v>
      </c>
      <c r="FV50" s="41" t="e">
        <f t="shared" si="43"/>
        <v>#REF!</v>
      </c>
      <c r="FW50" s="41" t="e">
        <f t="shared" si="43"/>
        <v>#REF!</v>
      </c>
      <c r="FX50" s="41" t="e">
        <f t="shared" si="43"/>
        <v>#REF!</v>
      </c>
      <c r="FY50" s="41" t="e">
        <f t="shared" si="43"/>
        <v>#REF!</v>
      </c>
      <c r="FZ50" s="41" t="e">
        <f t="shared" si="43"/>
        <v>#REF!</v>
      </c>
      <c r="GA50" s="41" t="e">
        <f t="shared" si="43"/>
        <v>#REF!</v>
      </c>
      <c r="GB50" s="41" t="e">
        <f t="shared" si="43"/>
        <v>#REF!</v>
      </c>
      <c r="GC50" s="41" t="e">
        <f t="shared" si="43"/>
        <v>#REF!</v>
      </c>
      <c r="GD50" s="41" t="e">
        <f t="shared" si="43"/>
        <v>#REF!</v>
      </c>
      <c r="GE50" s="41" t="e">
        <f t="shared" si="43"/>
        <v>#REF!</v>
      </c>
      <c r="GF50" s="41" t="e">
        <f t="shared" si="43"/>
        <v>#REF!</v>
      </c>
      <c r="GG50" s="41" t="e">
        <f t="shared" si="43"/>
        <v>#REF!</v>
      </c>
      <c r="GH50" s="41" t="e">
        <f t="shared" si="43"/>
        <v>#REF!</v>
      </c>
      <c r="GI50" s="41" t="e">
        <f t="shared" si="43"/>
        <v>#REF!</v>
      </c>
      <c r="GJ50" s="41" t="e">
        <f t="shared" si="43"/>
        <v>#REF!</v>
      </c>
      <c r="GK50" s="41" t="e">
        <f t="shared" ref="GK50:GX70" si="50">GJ50</f>
        <v>#REF!</v>
      </c>
      <c r="GL50" s="41" t="e">
        <f t="shared" si="37"/>
        <v>#REF!</v>
      </c>
      <c r="GM50" s="41" t="e">
        <f t="shared" si="37"/>
        <v>#REF!</v>
      </c>
      <c r="GN50" s="41" t="e">
        <f t="shared" si="37"/>
        <v>#REF!</v>
      </c>
      <c r="GO50" s="41" t="e">
        <f t="shared" si="37"/>
        <v>#REF!</v>
      </c>
      <c r="GP50" s="41" t="e">
        <f t="shared" si="37"/>
        <v>#REF!</v>
      </c>
      <c r="GQ50" s="41" t="e">
        <f t="shared" si="37"/>
        <v>#REF!</v>
      </c>
      <c r="GR50" s="41" t="e">
        <f t="shared" si="37"/>
        <v>#REF!</v>
      </c>
      <c r="GS50" s="41" t="e">
        <f t="shared" si="37"/>
        <v>#REF!</v>
      </c>
      <c r="GT50" s="41" t="e">
        <f t="shared" si="37"/>
        <v>#REF!</v>
      </c>
      <c r="GU50" s="41" t="e">
        <f t="shared" si="37"/>
        <v>#REF!</v>
      </c>
      <c r="GV50" s="41" t="e">
        <f t="shared" si="37"/>
        <v>#REF!</v>
      </c>
      <c r="GW50" s="41" t="e">
        <f t="shared" si="37"/>
        <v>#REF!</v>
      </c>
      <c r="GX50" s="41" t="e">
        <f t="shared" si="37"/>
        <v>#REF!</v>
      </c>
      <c r="GY50" s="41" t="e">
        <f t="shared" si="37"/>
        <v>#REF!</v>
      </c>
      <c r="GZ50" s="41" t="e">
        <f t="shared" si="37"/>
        <v>#REF!</v>
      </c>
      <c r="HA50" s="41" t="e">
        <f t="shared" si="37"/>
        <v>#REF!</v>
      </c>
      <c r="HB50" s="41" t="e">
        <f t="shared" si="44"/>
        <v>#REF!</v>
      </c>
      <c r="HC50" s="41" t="e">
        <f t="shared" si="44"/>
        <v>#REF!</v>
      </c>
      <c r="HD50" s="41" t="e">
        <f t="shared" si="44"/>
        <v>#REF!</v>
      </c>
      <c r="HE50" s="41" t="e">
        <f t="shared" si="44"/>
        <v>#REF!</v>
      </c>
      <c r="HF50" s="41" t="e">
        <f t="shared" si="44"/>
        <v>#REF!</v>
      </c>
      <c r="HG50" s="41" t="e">
        <f t="shared" si="44"/>
        <v>#REF!</v>
      </c>
      <c r="HH50" s="41" t="e">
        <f t="shared" si="44"/>
        <v>#REF!</v>
      </c>
      <c r="HI50" s="41" t="e">
        <f t="shared" si="44"/>
        <v>#REF!</v>
      </c>
      <c r="HJ50" s="41" t="e">
        <f t="shared" si="44"/>
        <v>#REF!</v>
      </c>
    </row>
    <row r="51" spans="1:218" ht="14.4" x14ac:dyDescent="0.3">
      <c r="A51" s="42">
        <v>48</v>
      </c>
      <c r="B51" s="43" t="e">
        <f>'CMM1 - AUX CALC'!$AW$67</f>
        <v>#REF!</v>
      </c>
      <c r="AX51" s="41" t="e">
        <f>$B51/(_xlfn.SINGLE(PrazoConcessao)*12-AX$3+1)</f>
        <v>#REF!</v>
      </c>
      <c r="AY51" s="41" t="e">
        <f t="shared" ref="AY51" si="51">AX51</f>
        <v>#REF!</v>
      </c>
      <c r="AZ51" s="41" t="e">
        <f t="shared" si="45"/>
        <v>#REF!</v>
      </c>
      <c r="BA51" s="41" t="e">
        <f t="shared" si="45"/>
        <v>#REF!</v>
      </c>
      <c r="BB51" s="41" t="e">
        <f t="shared" si="45"/>
        <v>#REF!</v>
      </c>
      <c r="BC51" s="41" t="e">
        <f t="shared" si="45"/>
        <v>#REF!</v>
      </c>
      <c r="BD51" s="41" t="e">
        <f t="shared" si="45"/>
        <v>#REF!</v>
      </c>
      <c r="BE51" s="41" t="e">
        <f t="shared" si="45"/>
        <v>#REF!</v>
      </c>
      <c r="BF51" s="41" t="e">
        <f t="shared" si="45"/>
        <v>#REF!</v>
      </c>
      <c r="BG51" s="41" t="e">
        <f t="shared" si="45"/>
        <v>#REF!</v>
      </c>
      <c r="BH51" s="41" t="e">
        <f t="shared" si="45"/>
        <v>#REF!</v>
      </c>
      <c r="BI51" s="41" t="e">
        <f t="shared" si="45"/>
        <v>#REF!</v>
      </c>
      <c r="BJ51" s="41" t="e">
        <f t="shared" si="45"/>
        <v>#REF!</v>
      </c>
      <c r="BK51" s="41" t="e">
        <f t="shared" si="45"/>
        <v>#REF!</v>
      </c>
      <c r="BL51" s="41" t="e">
        <f t="shared" si="45"/>
        <v>#REF!</v>
      </c>
      <c r="BM51" s="41" t="e">
        <f t="shared" si="45"/>
        <v>#REF!</v>
      </c>
      <c r="BN51" s="41" t="e">
        <f t="shared" si="45"/>
        <v>#REF!</v>
      </c>
      <c r="BO51" s="41" t="e">
        <f t="shared" si="45"/>
        <v>#REF!</v>
      </c>
      <c r="BP51" s="41" t="e">
        <f t="shared" ref="BP51:CE69" si="52">BO51</f>
        <v>#REF!</v>
      </c>
      <c r="BQ51" s="41" t="e">
        <f t="shared" si="52"/>
        <v>#REF!</v>
      </c>
      <c r="BR51" s="41" t="e">
        <f t="shared" si="52"/>
        <v>#REF!</v>
      </c>
      <c r="BS51" s="41" t="e">
        <f t="shared" si="52"/>
        <v>#REF!</v>
      </c>
      <c r="BT51" s="41" t="e">
        <f t="shared" si="52"/>
        <v>#REF!</v>
      </c>
      <c r="BU51" s="41" t="e">
        <f t="shared" si="52"/>
        <v>#REF!</v>
      </c>
      <c r="BV51" s="41" t="e">
        <f t="shared" si="52"/>
        <v>#REF!</v>
      </c>
      <c r="BW51" s="41" t="e">
        <f t="shared" si="52"/>
        <v>#REF!</v>
      </c>
      <c r="BX51" s="41" t="e">
        <f t="shared" si="52"/>
        <v>#REF!</v>
      </c>
      <c r="BY51" s="41" t="e">
        <f t="shared" si="52"/>
        <v>#REF!</v>
      </c>
      <c r="BZ51" s="41" t="e">
        <f t="shared" si="52"/>
        <v>#REF!</v>
      </c>
      <c r="CA51" s="41" t="e">
        <f t="shared" si="52"/>
        <v>#REF!</v>
      </c>
      <c r="CB51" s="41" t="e">
        <f t="shared" si="52"/>
        <v>#REF!</v>
      </c>
      <c r="CC51" s="41" t="e">
        <f t="shared" si="46"/>
        <v>#REF!</v>
      </c>
      <c r="CD51" s="41" t="e">
        <f t="shared" si="46"/>
        <v>#REF!</v>
      </c>
      <c r="CE51" s="41" t="e">
        <f t="shared" si="46"/>
        <v>#REF!</v>
      </c>
      <c r="CF51" s="41" t="e">
        <f t="shared" si="46"/>
        <v>#REF!</v>
      </c>
      <c r="CG51" s="41" t="e">
        <f t="shared" si="46"/>
        <v>#REF!</v>
      </c>
      <c r="CH51" s="41" t="e">
        <f t="shared" si="46"/>
        <v>#REF!</v>
      </c>
      <c r="CI51" s="41" t="e">
        <f t="shared" si="46"/>
        <v>#REF!</v>
      </c>
      <c r="CJ51" s="41" t="e">
        <f t="shared" si="46"/>
        <v>#REF!</v>
      </c>
      <c r="CK51" s="41" t="e">
        <f t="shared" si="46"/>
        <v>#REF!</v>
      </c>
      <c r="CL51" s="41" t="e">
        <f t="shared" si="46"/>
        <v>#REF!</v>
      </c>
      <c r="CM51" s="41" t="e">
        <f t="shared" si="46"/>
        <v>#REF!</v>
      </c>
      <c r="CN51" s="41" t="e">
        <f t="shared" si="46"/>
        <v>#REF!</v>
      </c>
      <c r="CO51" s="41" t="e">
        <f t="shared" si="46"/>
        <v>#REF!</v>
      </c>
      <c r="CP51" s="41" t="e">
        <f t="shared" si="46"/>
        <v>#REF!</v>
      </c>
      <c r="CQ51" s="41" t="e">
        <f t="shared" si="46"/>
        <v>#REF!</v>
      </c>
      <c r="CR51" s="41" t="e">
        <f t="shared" si="46"/>
        <v>#REF!</v>
      </c>
      <c r="CS51" s="41" t="e">
        <f t="shared" si="47"/>
        <v>#REF!</v>
      </c>
      <c r="CT51" s="41" t="e">
        <f t="shared" si="34"/>
        <v>#REF!</v>
      </c>
      <c r="CU51" s="41" t="e">
        <f t="shared" si="34"/>
        <v>#REF!</v>
      </c>
      <c r="CV51" s="41" t="e">
        <f t="shared" si="34"/>
        <v>#REF!</v>
      </c>
      <c r="CW51" s="41" t="e">
        <f t="shared" si="34"/>
        <v>#REF!</v>
      </c>
      <c r="CX51" s="41" t="e">
        <f t="shared" si="34"/>
        <v>#REF!</v>
      </c>
      <c r="CY51" s="41" t="e">
        <f t="shared" si="34"/>
        <v>#REF!</v>
      </c>
      <c r="CZ51" s="41" t="e">
        <f t="shared" si="34"/>
        <v>#REF!</v>
      </c>
      <c r="DA51" s="41" t="e">
        <f t="shared" si="34"/>
        <v>#REF!</v>
      </c>
      <c r="DB51" s="41" t="e">
        <f t="shared" si="34"/>
        <v>#REF!</v>
      </c>
      <c r="DC51" s="41" t="e">
        <f t="shared" si="34"/>
        <v>#REF!</v>
      </c>
      <c r="DD51" s="41" t="e">
        <f t="shared" si="34"/>
        <v>#REF!</v>
      </c>
      <c r="DE51" s="41" t="e">
        <f t="shared" si="34"/>
        <v>#REF!</v>
      </c>
      <c r="DF51" s="41" t="e">
        <f t="shared" si="34"/>
        <v>#REF!</v>
      </c>
      <c r="DG51" s="41" t="e">
        <f t="shared" ref="DG51:DV66" si="53">DF51</f>
        <v>#REF!</v>
      </c>
      <c r="DH51" s="41" t="e">
        <f t="shared" si="53"/>
        <v>#REF!</v>
      </c>
      <c r="DI51" s="41" t="e">
        <f t="shared" si="53"/>
        <v>#REF!</v>
      </c>
      <c r="DJ51" s="41" t="e">
        <f t="shared" si="53"/>
        <v>#REF!</v>
      </c>
      <c r="DK51" s="41" t="e">
        <f t="shared" si="53"/>
        <v>#REF!</v>
      </c>
      <c r="DL51" s="41" t="e">
        <f t="shared" si="53"/>
        <v>#REF!</v>
      </c>
      <c r="DM51" s="41" t="e">
        <f t="shared" si="53"/>
        <v>#REF!</v>
      </c>
      <c r="DN51" s="41" t="e">
        <f t="shared" si="53"/>
        <v>#REF!</v>
      </c>
      <c r="DO51" s="41" t="e">
        <f t="shared" si="53"/>
        <v>#REF!</v>
      </c>
      <c r="DP51" s="41" t="e">
        <f t="shared" si="53"/>
        <v>#REF!</v>
      </c>
      <c r="DQ51" s="41" t="e">
        <f t="shared" si="53"/>
        <v>#REF!</v>
      </c>
      <c r="DR51" s="41" t="e">
        <f t="shared" si="53"/>
        <v>#REF!</v>
      </c>
      <c r="DS51" s="41" t="e">
        <f t="shared" si="53"/>
        <v>#REF!</v>
      </c>
      <c r="DT51" s="41" t="e">
        <f t="shared" si="53"/>
        <v>#REF!</v>
      </c>
      <c r="DU51" s="41" t="e">
        <f t="shared" si="53"/>
        <v>#REF!</v>
      </c>
      <c r="DV51" s="41" t="e">
        <f t="shared" si="53"/>
        <v>#REF!</v>
      </c>
      <c r="DW51" s="41" t="e">
        <f t="shared" ref="DW51:EI86" si="54">DV51</f>
        <v>#REF!</v>
      </c>
      <c r="DX51" s="41" t="e">
        <f t="shared" si="54"/>
        <v>#REF!</v>
      </c>
      <c r="DY51" s="41" t="e">
        <f t="shared" si="48"/>
        <v>#REF!</v>
      </c>
      <c r="DZ51" s="41" t="e">
        <f t="shared" si="35"/>
        <v>#REF!</v>
      </c>
      <c r="EA51" s="41" t="e">
        <f t="shared" si="35"/>
        <v>#REF!</v>
      </c>
      <c r="EB51" s="41" t="e">
        <f t="shared" si="35"/>
        <v>#REF!</v>
      </c>
      <c r="EC51" s="41" t="e">
        <f t="shared" si="35"/>
        <v>#REF!</v>
      </c>
      <c r="ED51" s="41" t="e">
        <f t="shared" si="35"/>
        <v>#REF!</v>
      </c>
      <c r="EE51" s="41" t="e">
        <f t="shared" si="35"/>
        <v>#REF!</v>
      </c>
      <c r="EF51" s="41" t="e">
        <f t="shared" si="35"/>
        <v>#REF!</v>
      </c>
      <c r="EG51" s="41" t="e">
        <f t="shared" si="35"/>
        <v>#REF!</v>
      </c>
      <c r="EH51" s="41" t="e">
        <f t="shared" si="35"/>
        <v>#REF!</v>
      </c>
      <c r="EI51" s="41" t="e">
        <f t="shared" si="35"/>
        <v>#REF!</v>
      </c>
      <c r="EJ51" s="41" t="e">
        <f t="shared" si="35"/>
        <v>#REF!</v>
      </c>
      <c r="EK51" s="41" t="e">
        <f t="shared" si="35"/>
        <v>#REF!</v>
      </c>
      <c r="EL51" s="41" t="e">
        <f t="shared" si="35"/>
        <v>#REF!</v>
      </c>
      <c r="EM51" s="41" t="e">
        <f t="shared" ref="EM51:FB66" si="55">EL51</f>
        <v>#REF!</v>
      </c>
      <c r="EN51" s="41" t="e">
        <f t="shared" si="55"/>
        <v>#REF!</v>
      </c>
      <c r="EO51" s="41" t="e">
        <f t="shared" si="55"/>
        <v>#REF!</v>
      </c>
      <c r="EP51" s="41" t="e">
        <f t="shared" si="55"/>
        <v>#REF!</v>
      </c>
      <c r="EQ51" s="41" t="e">
        <f t="shared" si="55"/>
        <v>#REF!</v>
      </c>
      <c r="ER51" s="41" t="e">
        <f t="shared" si="55"/>
        <v>#REF!</v>
      </c>
      <c r="ES51" s="41" t="e">
        <f t="shared" si="55"/>
        <v>#REF!</v>
      </c>
      <c r="ET51" s="41" t="e">
        <f t="shared" si="55"/>
        <v>#REF!</v>
      </c>
      <c r="EU51" s="41" t="e">
        <f t="shared" si="55"/>
        <v>#REF!</v>
      </c>
      <c r="EV51" s="41" t="e">
        <f t="shared" si="55"/>
        <v>#REF!</v>
      </c>
      <c r="EW51" s="41" t="e">
        <f t="shared" si="55"/>
        <v>#REF!</v>
      </c>
      <c r="EX51" s="41" t="e">
        <f t="shared" si="55"/>
        <v>#REF!</v>
      </c>
      <c r="EY51" s="41" t="e">
        <f t="shared" si="55"/>
        <v>#REF!</v>
      </c>
      <c r="EZ51" s="41" t="e">
        <f t="shared" si="55"/>
        <v>#REF!</v>
      </c>
      <c r="FA51" s="41" t="e">
        <f t="shared" si="55"/>
        <v>#REF!</v>
      </c>
      <c r="FB51" s="41" t="e">
        <f t="shared" si="55"/>
        <v>#REF!</v>
      </c>
      <c r="FC51" s="41" t="e">
        <f t="shared" ref="FC51:FO86" si="56">FB51</f>
        <v>#REF!</v>
      </c>
      <c r="FD51" s="41" t="e">
        <f t="shared" si="56"/>
        <v>#REF!</v>
      </c>
      <c r="FE51" s="41" t="e">
        <f t="shared" si="49"/>
        <v>#REF!</v>
      </c>
      <c r="FF51" s="41" t="e">
        <f t="shared" si="36"/>
        <v>#REF!</v>
      </c>
      <c r="FG51" s="41" t="e">
        <f t="shared" si="36"/>
        <v>#REF!</v>
      </c>
      <c r="FH51" s="41" t="e">
        <f t="shared" si="36"/>
        <v>#REF!</v>
      </c>
      <c r="FI51" s="41" t="e">
        <f t="shared" si="36"/>
        <v>#REF!</v>
      </c>
      <c r="FJ51" s="41" t="e">
        <f t="shared" si="36"/>
        <v>#REF!</v>
      </c>
      <c r="FK51" s="41" t="e">
        <f t="shared" si="36"/>
        <v>#REF!</v>
      </c>
      <c r="FL51" s="41" t="e">
        <f t="shared" si="36"/>
        <v>#REF!</v>
      </c>
      <c r="FM51" s="41" t="e">
        <f t="shared" si="36"/>
        <v>#REF!</v>
      </c>
      <c r="FN51" s="41" t="e">
        <f t="shared" si="36"/>
        <v>#REF!</v>
      </c>
      <c r="FO51" s="41" t="e">
        <f t="shared" si="36"/>
        <v>#REF!</v>
      </c>
      <c r="FP51" s="41" t="e">
        <f t="shared" si="36"/>
        <v>#REF!</v>
      </c>
      <c r="FQ51" s="41" t="e">
        <f t="shared" si="36"/>
        <v>#REF!</v>
      </c>
      <c r="FR51" s="41" t="e">
        <f t="shared" si="36"/>
        <v>#REF!</v>
      </c>
      <c r="FS51" s="41" t="e">
        <f t="shared" ref="FS51:GH66" si="57">FR51</f>
        <v>#REF!</v>
      </c>
      <c r="FT51" s="41" t="e">
        <f t="shared" si="57"/>
        <v>#REF!</v>
      </c>
      <c r="FU51" s="41" t="e">
        <f t="shared" si="57"/>
        <v>#REF!</v>
      </c>
      <c r="FV51" s="41" t="e">
        <f t="shared" si="57"/>
        <v>#REF!</v>
      </c>
      <c r="FW51" s="41" t="e">
        <f t="shared" si="57"/>
        <v>#REF!</v>
      </c>
      <c r="FX51" s="41" t="e">
        <f t="shared" si="57"/>
        <v>#REF!</v>
      </c>
      <c r="FY51" s="41" t="e">
        <f t="shared" si="57"/>
        <v>#REF!</v>
      </c>
      <c r="FZ51" s="41" t="e">
        <f t="shared" si="57"/>
        <v>#REF!</v>
      </c>
      <c r="GA51" s="41" t="e">
        <f t="shared" si="57"/>
        <v>#REF!</v>
      </c>
      <c r="GB51" s="41" t="e">
        <f t="shared" si="57"/>
        <v>#REF!</v>
      </c>
      <c r="GC51" s="41" t="e">
        <f t="shared" si="57"/>
        <v>#REF!</v>
      </c>
      <c r="GD51" s="41" t="e">
        <f t="shared" si="57"/>
        <v>#REF!</v>
      </c>
      <c r="GE51" s="41" t="e">
        <f t="shared" si="57"/>
        <v>#REF!</v>
      </c>
      <c r="GF51" s="41" t="e">
        <f t="shared" si="57"/>
        <v>#REF!</v>
      </c>
      <c r="GG51" s="41" t="e">
        <f t="shared" si="57"/>
        <v>#REF!</v>
      </c>
      <c r="GH51" s="41" t="e">
        <f t="shared" si="57"/>
        <v>#REF!</v>
      </c>
      <c r="GI51" s="41" t="e">
        <f t="shared" ref="GI51:GS104" si="58">GH51</f>
        <v>#REF!</v>
      </c>
      <c r="GJ51" s="41" t="e">
        <f t="shared" si="58"/>
        <v>#REF!</v>
      </c>
      <c r="GK51" s="41" t="e">
        <f t="shared" si="50"/>
        <v>#REF!</v>
      </c>
      <c r="GL51" s="41" t="e">
        <f t="shared" si="37"/>
        <v>#REF!</v>
      </c>
      <c r="GM51" s="41" t="e">
        <f t="shared" si="37"/>
        <v>#REF!</v>
      </c>
      <c r="GN51" s="41" t="e">
        <f t="shared" si="37"/>
        <v>#REF!</v>
      </c>
      <c r="GO51" s="41" t="e">
        <f t="shared" si="37"/>
        <v>#REF!</v>
      </c>
      <c r="GP51" s="41" t="e">
        <f t="shared" si="37"/>
        <v>#REF!</v>
      </c>
      <c r="GQ51" s="41" t="e">
        <f t="shared" si="37"/>
        <v>#REF!</v>
      </c>
      <c r="GR51" s="41" t="e">
        <f t="shared" si="37"/>
        <v>#REF!</v>
      </c>
      <c r="GS51" s="41" t="e">
        <f t="shared" si="37"/>
        <v>#REF!</v>
      </c>
      <c r="GT51" s="41" t="e">
        <f t="shared" si="37"/>
        <v>#REF!</v>
      </c>
      <c r="GU51" s="41" t="e">
        <f t="shared" si="37"/>
        <v>#REF!</v>
      </c>
      <c r="GV51" s="41" t="e">
        <f t="shared" si="37"/>
        <v>#REF!</v>
      </c>
      <c r="GW51" s="41" t="e">
        <f t="shared" si="37"/>
        <v>#REF!</v>
      </c>
      <c r="GX51" s="41" t="e">
        <f t="shared" si="37"/>
        <v>#REF!</v>
      </c>
      <c r="GY51" s="41" t="e">
        <f t="shared" ref="GY51:HD99" si="59">GX51</f>
        <v>#REF!</v>
      </c>
      <c r="GZ51" s="41" t="e">
        <f t="shared" si="59"/>
        <v>#REF!</v>
      </c>
      <c r="HA51" s="41" t="e">
        <f t="shared" si="59"/>
        <v>#REF!</v>
      </c>
      <c r="HB51" s="41" t="e">
        <f t="shared" si="44"/>
        <v>#REF!</v>
      </c>
      <c r="HC51" s="41" t="e">
        <f t="shared" si="44"/>
        <v>#REF!</v>
      </c>
      <c r="HD51" s="41" t="e">
        <f t="shared" si="44"/>
        <v>#REF!</v>
      </c>
      <c r="HE51" s="41" t="e">
        <f t="shared" si="44"/>
        <v>#REF!</v>
      </c>
      <c r="HF51" s="41" t="e">
        <f t="shared" si="44"/>
        <v>#REF!</v>
      </c>
      <c r="HG51" s="41" t="e">
        <f t="shared" si="44"/>
        <v>#REF!</v>
      </c>
      <c r="HH51" s="41" t="e">
        <f t="shared" si="44"/>
        <v>#REF!</v>
      </c>
      <c r="HI51" s="41" t="e">
        <f t="shared" si="44"/>
        <v>#REF!</v>
      </c>
      <c r="HJ51" s="41" t="e">
        <f t="shared" si="44"/>
        <v>#REF!</v>
      </c>
    </row>
    <row r="52" spans="1:218" ht="14.4" x14ac:dyDescent="0.3">
      <c r="A52" s="42">
        <v>49</v>
      </c>
      <c r="B52" s="43" t="e">
        <f>'CMM1 - AUX CALC'!$AX$67</f>
        <v>#REF!</v>
      </c>
      <c r="AY52" s="41" t="e">
        <f>$B52/(_xlfn.SINGLE(PrazoConcessao)*12-AY$3+1)</f>
        <v>#REF!</v>
      </c>
      <c r="AZ52" s="41" t="e">
        <f t="shared" si="45"/>
        <v>#REF!</v>
      </c>
      <c r="BA52" s="41" t="e">
        <f t="shared" si="45"/>
        <v>#REF!</v>
      </c>
      <c r="BB52" s="41" t="e">
        <f t="shared" si="45"/>
        <v>#REF!</v>
      </c>
      <c r="BC52" s="41" t="e">
        <f t="shared" si="45"/>
        <v>#REF!</v>
      </c>
      <c r="BD52" s="41" t="e">
        <f t="shared" si="45"/>
        <v>#REF!</v>
      </c>
      <c r="BE52" s="41" t="e">
        <f t="shared" si="45"/>
        <v>#REF!</v>
      </c>
      <c r="BF52" s="41" t="e">
        <f t="shared" si="45"/>
        <v>#REF!</v>
      </c>
      <c r="BG52" s="41" t="e">
        <f t="shared" si="45"/>
        <v>#REF!</v>
      </c>
      <c r="BH52" s="41" t="e">
        <f t="shared" si="45"/>
        <v>#REF!</v>
      </c>
      <c r="BI52" s="41" t="e">
        <f t="shared" si="45"/>
        <v>#REF!</v>
      </c>
      <c r="BJ52" s="41" t="e">
        <f t="shared" si="45"/>
        <v>#REF!</v>
      </c>
      <c r="BK52" s="41" t="e">
        <f t="shared" si="45"/>
        <v>#REF!</v>
      </c>
      <c r="BL52" s="41" t="e">
        <f t="shared" si="45"/>
        <v>#REF!</v>
      </c>
      <c r="BM52" s="41" t="e">
        <f t="shared" si="45"/>
        <v>#REF!</v>
      </c>
      <c r="BN52" s="41" t="e">
        <f t="shared" si="45"/>
        <v>#REF!</v>
      </c>
      <c r="BO52" s="41" t="e">
        <f t="shared" si="45"/>
        <v>#REF!</v>
      </c>
      <c r="BP52" s="41" t="e">
        <f t="shared" si="52"/>
        <v>#REF!</v>
      </c>
      <c r="BQ52" s="41" t="e">
        <f t="shared" si="52"/>
        <v>#REF!</v>
      </c>
      <c r="BR52" s="41" t="e">
        <f t="shared" si="52"/>
        <v>#REF!</v>
      </c>
      <c r="BS52" s="41" t="e">
        <f t="shared" si="52"/>
        <v>#REF!</v>
      </c>
      <c r="BT52" s="41" t="e">
        <f t="shared" si="52"/>
        <v>#REF!</v>
      </c>
      <c r="BU52" s="41" t="e">
        <f t="shared" si="52"/>
        <v>#REF!</v>
      </c>
      <c r="BV52" s="41" t="e">
        <f t="shared" si="52"/>
        <v>#REF!</v>
      </c>
      <c r="BW52" s="41" t="e">
        <f t="shared" si="52"/>
        <v>#REF!</v>
      </c>
      <c r="BX52" s="41" t="e">
        <f t="shared" si="52"/>
        <v>#REF!</v>
      </c>
      <c r="BY52" s="41" t="e">
        <f t="shared" si="52"/>
        <v>#REF!</v>
      </c>
      <c r="BZ52" s="41" t="e">
        <f t="shared" si="52"/>
        <v>#REF!</v>
      </c>
      <c r="CA52" s="41" t="e">
        <f t="shared" si="52"/>
        <v>#REF!</v>
      </c>
      <c r="CB52" s="41" t="e">
        <f t="shared" si="52"/>
        <v>#REF!</v>
      </c>
      <c r="CC52" s="41" t="e">
        <f t="shared" si="46"/>
        <v>#REF!</v>
      </c>
      <c r="CD52" s="41" t="e">
        <f t="shared" si="46"/>
        <v>#REF!</v>
      </c>
      <c r="CE52" s="41" t="e">
        <f t="shared" si="46"/>
        <v>#REF!</v>
      </c>
      <c r="CF52" s="41" t="e">
        <f t="shared" si="46"/>
        <v>#REF!</v>
      </c>
      <c r="CG52" s="41" t="e">
        <f t="shared" si="46"/>
        <v>#REF!</v>
      </c>
      <c r="CH52" s="41" t="e">
        <f t="shared" si="46"/>
        <v>#REF!</v>
      </c>
      <c r="CI52" s="41" t="e">
        <f t="shared" si="46"/>
        <v>#REF!</v>
      </c>
      <c r="CJ52" s="41" t="e">
        <f t="shared" si="46"/>
        <v>#REF!</v>
      </c>
      <c r="CK52" s="41" t="e">
        <f t="shared" si="46"/>
        <v>#REF!</v>
      </c>
      <c r="CL52" s="41" t="e">
        <f t="shared" si="46"/>
        <v>#REF!</v>
      </c>
      <c r="CM52" s="41" t="e">
        <f t="shared" si="46"/>
        <v>#REF!</v>
      </c>
      <c r="CN52" s="41" t="e">
        <f t="shared" si="46"/>
        <v>#REF!</v>
      </c>
      <c r="CO52" s="41" t="e">
        <f t="shared" si="46"/>
        <v>#REF!</v>
      </c>
      <c r="CP52" s="41" t="e">
        <f t="shared" si="46"/>
        <v>#REF!</v>
      </c>
      <c r="CQ52" s="41" t="e">
        <f t="shared" si="46"/>
        <v>#REF!</v>
      </c>
      <c r="CR52" s="41" t="e">
        <f t="shared" si="46"/>
        <v>#REF!</v>
      </c>
      <c r="CS52" s="41" t="e">
        <f t="shared" si="47"/>
        <v>#REF!</v>
      </c>
      <c r="CT52" s="41" t="e">
        <f t="shared" si="47"/>
        <v>#REF!</v>
      </c>
      <c r="CU52" s="41" t="e">
        <f t="shared" si="47"/>
        <v>#REF!</v>
      </c>
      <c r="CV52" s="41" t="e">
        <f t="shared" si="47"/>
        <v>#REF!</v>
      </c>
      <c r="CW52" s="41" t="e">
        <f t="shared" si="47"/>
        <v>#REF!</v>
      </c>
      <c r="CX52" s="41" t="e">
        <f t="shared" si="47"/>
        <v>#REF!</v>
      </c>
      <c r="CY52" s="41" t="e">
        <f t="shared" si="47"/>
        <v>#REF!</v>
      </c>
      <c r="CZ52" s="41" t="e">
        <f t="shared" si="47"/>
        <v>#REF!</v>
      </c>
      <c r="DA52" s="41" t="e">
        <f t="shared" si="47"/>
        <v>#REF!</v>
      </c>
      <c r="DB52" s="41" t="e">
        <f t="shared" si="47"/>
        <v>#REF!</v>
      </c>
      <c r="DC52" s="41" t="e">
        <f t="shared" si="47"/>
        <v>#REF!</v>
      </c>
      <c r="DD52" s="41" t="e">
        <f t="shared" si="47"/>
        <v>#REF!</v>
      </c>
      <c r="DE52" s="41" t="e">
        <f t="shared" si="47"/>
        <v>#REF!</v>
      </c>
      <c r="DF52" s="41" t="e">
        <f t="shared" si="47"/>
        <v>#REF!</v>
      </c>
      <c r="DG52" s="41" t="e">
        <f t="shared" si="53"/>
        <v>#REF!</v>
      </c>
      <c r="DH52" s="41" t="e">
        <f t="shared" si="53"/>
        <v>#REF!</v>
      </c>
      <c r="DI52" s="41" t="e">
        <f t="shared" si="53"/>
        <v>#REF!</v>
      </c>
      <c r="DJ52" s="41" t="e">
        <f t="shared" si="53"/>
        <v>#REF!</v>
      </c>
      <c r="DK52" s="41" t="e">
        <f t="shared" si="53"/>
        <v>#REF!</v>
      </c>
      <c r="DL52" s="41" t="e">
        <f t="shared" si="53"/>
        <v>#REF!</v>
      </c>
      <c r="DM52" s="41" t="e">
        <f t="shared" si="53"/>
        <v>#REF!</v>
      </c>
      <c r="DN52" s="41" t="e">
        <f t="shared" si="53"/>
        <v>#REF!</v>
      </c>
      <c r="DO52" s="41" t="e">
        <f t="shared" si="53"/>
        <v>#REF!</v>
      </c>
      <c r="DP52" s="41" t="e">
        <f t="shared" si="53"/>
        <v>#REF!</v>
      </c>
      <c r="DQ52" s="41" t="e">
        <f t="shared" si="53"/>
        <v>#REF!</v>
      </c>
      <c r="DR52" s="41" t="e">
        <f t="shared" si="53"/>
        <v>#REF!</v>
      </c>
      <c r="DS52" s="41" t="e">
        <f t="shared" si="53"/>
        <v>#REF!</v>
      </c>
      <c r="DT52" s="41" t="e">
        <f t="shared" si="53"/>
        <v>#REF!</v>
      </c>
      <c r="DU52" s="41" t="e">
        <f t="shared" si="53"/>
        <v>#REF!</v>
      </c>
      <c r="DV52" s="41" t="e">
        <f t="shared" si="53"/>
        <v>#REF!</v>
      </c>
      <c r="DW52" s="41" t="e">
        <f t="shared" si="54"/>
        <v>#REF!</v>
      </c>
      <c r="DX52" s="41" t="e">
        <f t="shared" si="54"/>
        <v>#REF!</v>
      </c>
      <c r="DY52" s="41" t="e">
        <f t="shared" si="48"/>
        <v>#REF!</v>
      </c>
      <c r="DZ52" s="41" t="e">
        <f t="shared" si="48"/>
        <v>#REF!</v>
      </c>
      <c r="EA52" s="41" t="e">
        <f t="shared" si="48"/>
        <v>#REF!</v>
      </c>
      <c r="EB52" s="41" t="e">
        <f t="shared" si="48"/>
        <v>#REF!</v>
      </c>
      <c r="EC52" s="41" t="e">
        <f t="shared" si="48"/>
        <v>#REF!</v>
      </c>
      <c r="ED52" s="41" t="e">
        <f t="shared" si="48"/>
        <v>#REF!</v>
      </c>
      <c r="EE52" s="41" t="e">
        <f t="shared" si="48"/>
        <v>#REF!</v>
      </c>
      <c r="EF52" s="41" t="e">
        <f t="shared" si="48"/>
        <v>#REF!</v>
      </c>
      <c r="EG52" s="41" t="e">
        <f t="shared" si="48"/>
        <v>#REF!</v>
      </c>
      <c r="EH52" s="41" t="e">
        <f t="shared" si="48"/>
        <v>#REF!</v>
      </c>
      <c r="EI52" s="41" t="e">
        <f t="shared" si="48"/>
        <v>#REF!</v>
      </c>
      <c r="EJ52" s="41" t="e">
        <f t="shared" si="48"/>
        <v>#REF!</v>
      </c>
      <c r="EK52" s="41" t="e">
        <f t="shared" si="48"/>
        <v>#REF!</v>
      </c>
      <c r="EL52" s="41" t="e">
        <f t="shared" si="48"/>
        <v>#REF!</v>
      </c>
      <c r="EM52" s="41" t="e">
        <f t="shared" si="55"/>
        <v>#REF!</v>
      </c>
      <c r="EN52" s="41" t="e">
        <f t="shared" si="55"/>
        <v>#REF!</v>
      </c>
      <c r="EO52" s="41" t="e">
        <f t="shared" si="55"/>
        <v>#REF!</v>
      </c>
      <c r="EP52" s="41" t="e">
        <f t="shared" si="55"/>
        <v>#REF!</v>
      </c>
      <c r="EQ52" s="41" t="e">
        <f t="shared" si="55"/>
        <v>#REF!</v>
      </c>
      <c r="ER52" s="41" t="e">
        <f t="shared" si="55"/>
        <v>#REF!</v>
      </c>
      <c r="ES52" s="41" t="e">
        <f t="shared" si="55"/>
        <v>#REF!</v>
      </c>
      <c r="ET52" s="41" t="e">
        <f t="shared" si="55"/>
        <v>#REF!</v>
      </c>
      <c r="EU52" s="41" t="e">
        <f t="shared" si="55"/>
        <v>#REF!</v>
      </c>
      <c r="EV52" s="41" t="e">
        <f t="shared" si="55"/>
        <v>#REF!</v>
      </c>
      <c r="EW52" s="41" t="e">
        <f t="shared" si="55"/>
        <v>#REF!</v>
      </c>
      <c r="EX52" s="41" t="e">
        <f t="shared" si="55"/>
        <v>#REF!</v>
      </c>
      <c r="EY52" s="41" t="e">
        <f t="shared" si="55"/>
        <v>#REF!</v>
      </c>
      <c r="EZ52" s="41" t="e">
        <f t="shared" si="55"/>
        <v>#REF!</v>
      </c>
      <c r="FA52" s="41" t="e">
        <f t="shared" si="55"/>
        <v>#REF!</v>
      </c>
      <c r="FB52" s="41" t="e">
        <f t="shared" si="55"/>
        <v>#REF!</v>
      </c>
      <c r="FC52" s="41" t="e">
        <f t="shared" si="56"/>
        <v>#REF!</v>
      </c>
      <c r="FD52" s="41" t="e">
        <f t="shared" si="56"/>
        <v>#REF!</v>
      </c>
      <c r="FE52" s="41" t="e">
        <f t="shared" si="49"/>
        <v>#REF!</v>
      </c>
      <c r="FF52" s="41" t="e">
        <f t="shared" si="49"/>
        <v>#REF!</v>
      </c>
      <c r="FG52" s="41" t="e">
        <f t="shared" si="49"/>
        <v>#REF!</v>
      </c>
      <c r="FH52" s="41" t="e">
        <f t="shared" si="49"/>
        <v>#REF!</v>
      </c>
      <c r="FI52" s="41" t="e">
        <f t="shared" si="49"/>
        <v>#REF!</v>
      </c>
      <c r="FJ52" s="41" t="e">
        <f t="shared" si="49"/>
        <v>#REF!</v>
      </c>
      <c r="FK52" s="41" t="e">
        <f t="shared" si="49"/>
        <v>#REF!</v>
      </c>
      <c r="FL52" s="41" t="e">
        <f t="shared" si="49"/>
        <v>#REF!</v>
      </c>
      <c r="FM52" s="41" t="e">
        <f t="shared" si="49"/>
        <v>#REF!</v>
      </c>
      <c r="FN52" s="41" t="e">
        <f t="shared" si="49"/>
        <v>#REF!</v>
      </c>
      <c r="FO52" s="41" t="e">
        <f t="shared" si="49"/>
        <v>#REF!</v>
      </c>
      <c r="FP52" s="41" t="e">
        <f t="shared" si="49"/>
        <v>#REF!</v>
      </c>
      <c r="FQ52" s="41" t="e">
        <f t="shared" si="49"/>
        <v>#REF!</v>
      </c>
      <c r="FR52" s="41" t="e">
        <f t="shared" si="49"/>
        <v>#REF!</v>
      </c>
      <c r="FS52" s="41" t="e">
        <f t="shared" si="57"/>
        <v>#REF!</v>
      </c>
      <c r="FT52" s="41" t="e">
        <f t="shared" si="57"/>
        <v>#REF!</v>
      </c>
      <c r="FU52" s="41" t="e">
        <f t="shared" si="57"/>
        <v>#REF!</v>
      </c>
      <c r="FV52" s="41" t="e">
        <f t="shared" si="57"/>
        <v>#REF!</v>
      </c>
      <c r="FW52" s="41" t="e">
        <f t="shared" si="57"/>
        <v>#REF!</v>
      </c>
      <c r="FX52" s="41" t="e">
        <f t="shared" si="57"/>
        <v>#REF!</v>
      </c>
      <c r="FY52" s="41" t="e">
        <f t="shared" si="57"/>
        <v>#REF!</v>
      </c>
      <c r="FZ52" s="41" t="e">
        <f t="shared" si="57"/>
        <v>#REF!</v>
      </c>
      <c r="GA52" s="41" t="e">
        <f t="shared" si="57"/>
        <v>#REF!</v>
      </c>
      <c r="GB52" s="41" t="e">
        <f t="shared" si="57"/>
        <v>#REF!</v>
      </c>
      <c r="GC52" s="41" t="e">
        <f t="shared" si="57"/>
        <v>#REF!</v>
      </c>
      <c r="GD52" s="41" t="e">
        <f t="shared" si="57"/>
        <v>#REF!</v>
      </c>
      <c r="GE52" s="41" t="e">
        <f t="shared" si="57"/>
        <v>#REF!</v>
      </c>
      <c r="GF52" s="41" t="e">
        <f t="shared" si="57"/>
        <v>#REF!</v>
      </c>
      <c r="GG52" s="41" t="e">
        <f t="shared" si="57"/>
        <v>#REF!</v>
      </c>
      <c r="GH52" s="41" t="e">
        <f t="shared" si="57"/>
        <v>#REF!</v>
      </c>
      <c r="GI52" s="41" t="e">
        <f t="shared" si="58"/>
        <v>#REF!</v>
      </c>
      <c r="GJ52" s="41" t="e">
        <f t="shared" si="58"/>
        <v>#REF!</v>
      </c>
      <c r="GK52" s="41" t="e">
        <f t="shared" si="50"/>
        <v>#REF!</v>
      </c>
      <c r="GL52" s="41" t="e">
        <f t="shared" si="50"/>
        <v>#REF!</v>
      </c>
      <c r="GM52" s="41" t="e">
        <f t="shared" si="50"/>
        <v>#REF!</v>
      </c>
      <c r="GN52" s="41" t="e">
        <f t="shared" si="50"/>
        <v>#REF!</v>
      </c>
      <c r="GO52" s="41" t="e">
        <f t="shared" si="50"/>
        <v>#REF!</v>
      </c>
      <c r="GP52" s="41" t="e">
        <f t="shared" si="50"/>
        <v>#REF!</v>
      </c>
      <c r="GQ52" s="41" t="e">
        <f t="shared" si="50"/>
        <v>#REF!</v>
      </c>
      <c r="GR52" s="41" t="e">
        <f t="shared" si="50"/>
        <v>#REF!</v>
      </c>
      <c r="GS52" s="41" t="e">
        <f t="shared" si="50"/>
        <v>#REF!</v>
      </c>
      <c r="GT52" s="41" t="e">
        <f t="shared" si="50"/>
        <v>#REF!</v>
      </c>
      <c r="GU52" s="41" t="e">
        <f t="shared" si="50"/>
        <v>#REF!</v>
      </c>
      <c r="GV52" s="41" t="e">
        <f t="shared" si="50"/>
        <v>#REF!</v>
      </c>
      <c r="GW52" s="41" t="e">
        <f t="shared" si="50"/>
        <v>#REF!</v>
      </c>
      <c r="GX52" s="41" t="e">
        <f t="shared" si="50"/>
        <v>#REF!</v>
      </c>
      <c r="GY52" s="41" t="e">
        <f t="shared" si="59"/>
        <v>#REF!</v>
      </c>
      <c r="GZ52" s="41" t="e">
        <f t="shared" si="59"/>
        <v>#REF!</v>
      </c>
      <c r="HA52" s="41" t="e">
        <f t="shared" si="59"/>
        <v>#REF!</v>
      </c>
      <c r="HB52" s="41" t="e">
        <f t="shared" si="44"/>
        <v>#REF!</v>
      </c>
      <c r="HC52" s="41" t="e">
        <f t="shared" si="44"/>
        <v>#REF!</v>
      </c>
      <c r="HD52" s="41" t="e">
        <f t="shared" si="44"/>
        <v>#REF!</v>
      </c>
      <c r="HE52" s="41" t="e">
        <f t="shared" si="44"/>
        <v>#REF!</v>
      </c>
      <c r="HF52" s="41" t="e">
        <f t="shared" si="44"/>
        <v>#REF!</v>
      </c>
      <c r="HG52" s="41" t="e">
        <f t="shared" si="44"/>
        <v>#REF!</v>
      </c>
      <c r="HH52" s="41" t="e">
        <f t="shared" si="44"/>
        <v>#REF!</v>
      </c>
      <c r="HI52" s="41" t="e">
        <f t="shared" si="44"/>
        <v>#REF!</v>
      </c>
      <c r="HJ52" s="41" t="e">
        <f t="shared" si="44"/>
        <v>#REF!</v>
      </c>
    </row>
    <row r="53" spans="1:218" ht="14.4" x14ac:dyDescent="0.3">
      <c r="A53" s="42">
        <v>50</v>
      </c>
      <c r="B53" s="43" t="e">
        <f>'CMM1 - AUX CALC'!$AY$67</f>
        <v>#REF!</v>
      </c>
      <c r="AZ53" s="41" t="e">
        <f>$B53/(_xlfn.SINGLE(PrazoConcessao)*12-AZ$3+1)</f>
        <v>#REF!</v>
      </c>
      <c r="BA53" s="41" t="e">
        <f t="shared" si="45"/>
        <v>#REF!</v>
      </c>
      <c r="BB53" s="41" t="e">
        <f t="shared" si="45"/>
        <v>#REF!</v>
      </c>
      <c r="BC53" s="41" t="e">
        <f t="shared" si="45"/>
        <v>#REF!</v>
      </c>
      <c r="BD53" s="41" t="e">
        <f t="shared" si="45"/>
        <v>#REF!</v>
      </c>
      <c r="BE53" s="41" t="e">
        <f t="shared" si="45"/>
        <v>#REF!</v>
      </c>
      <c r="BF53" s="41" t="e">
        <f t="shared" si="45"/>
        <v>#REF!</v>
      </c>
      <c r="BG53" s="41" t="e">
        <f t="shared" si="45"/>
        <v>#REF!</v>
      </c>
      <c r="BH53" s="41" t="e">
        <f t="shared" si="45"/>
        <v>#REF!</v>
      </c>
      <c r="BI53" s="41" t="e">
        <f t="shared" si="45"/>
        <v>#REF!</v>
      </c>
      <c r="BJ53" s="41" t="e">
        <f t="shared" si="45"/>
        <v>#REF!</v>
      </c>
      <c r="BK53" s="41" t="e">
        <f t="shared" si="45"/>
        <v>#REF!</v>
      </c>
      <c r="BL53" s="41" t="e">
        <f t="shared" si="45"/>
        <v>#REF!</v>
      </c>
      <c r="BM53" s="41" t="e">
        <f t="shared" si="45"/>
        <v>#REF!</v>
      </c>
      <c r="BN53" s="41" t="e">
        <f t="shared" ref="BN53:BO67" si="60">BM53</f>
        <v>#REF!</v>
      </c>
      <c r="BO53" s="41" t="e">
        <f t="shared" si="60"/>
        <v>#REF!</v>
      </c>
      <c r="BP53" s="41" t="e">
        <f t="shared" si="52"/>
        <v>#REF!</v>
      </c>
      <c r="BQ53" s="41" t="e">
        <f t="shared" si="52"/>
        <v>#REF!</v>
      </c>
      <c r="BR53" s="41" t="e">
        <f t="shared" si="52"/>
        <v>#REF!</v>
      </c>
      <c r="BS53" s="41" t="e">
        <f t="shared" si="52"/>
        <v>#REF!</v>
      </c>
      <c r="BT53" s="41" t="e">
        <f t="shared" si="52"/>
        <v>#REF!</v>
      </c>
      <c r="BU53" s="41" t="e">
        <f t="shared" si="52"/>
        <v>#REF!</v>
      </c>
      <c r="BV53" s="41" t="e">
        <f t="shared" si="52"/>
        <v>#REF!</v>
      </c>
      <c r="BW53" s="41" t="e">
        <f t="shared" si="52"/>
        <v>#REF!</v>
      </c>
      <c r="BX53" s="41" t="e">
        <f t="shared" si="52"/>
        <v>#REF!</v>
      </c>
      <c r="BY53" s="41" t="e">
        <f t="shared" si="52"/>
        <v>#REF!</v>
      </c>
      <c r="BZ53" s="41" t="e">
        <f t="shared" si="52"/>
        <v>#REF!</v>
      </c>
      <c r="CA53" s="41" t="e">
        <f t="shared" si="52"/>
        <v>#REF!</v>
      </c>
      <c r="CB53" s="41" t="e">
        <f t="shared" si="52"/>
        <v>#REF!</v>
      </c>
      <c r="CC53" s="41" t="e">
        <f t="shared" si="46"/>
        <v>#REF!</v>
      </c>
      <c r="CD53" s="41" t="e">
        <f t="shared" si="46"/>
        <v>#REF!</v>
      </c>
      <c r="CE53" s="41" t="e">
        <f t="shared" si="46"/>
        <v>#REF!</v>
      </c>
      <c r="CF53" s="41" t="e">
        <f t="shared" si="46"/>
        <v>#REF!</v>
      </c>
      <c r="CG53" s="41" t="e">
        <f t="shared" si="46"/>
        <v>#REF!</v>
      </c>
      <c r="CH53" s="41" t="e">
        <f t="shared" si="46"/>
        <v>#REF!</v>
      </c>
      <c r="CI53" s="41" t="e">
        <f t="shared" si="46"/>
        <v>#REF!</v>
      </c>
      <c r="CJ53" s="41" t="e">
        <f t="shared" si="46"/>
        <v>#REF!</v>
      </c>
      <c r="CK53" s="41" t="e">
        <f t="shared" si="46"/>
        <v>#REF!</v>
      </c>
      <c r="CL53" s="41" t="e">
        <f t="shared" si="46"/>
        <v>#REF!</v>
      </c>
      <c r="CM53" s="41" t="e">
        <f t="shared" si="46"/>
        <v>#REF!</v>
      </c>
      <c r="CN53" s="41" t="e">
        <f t="shared" si="46"/>
        <v>#REF!</v>
      </c>
      <c r="CO53" s="41" t="e">
        <f t="shared" si="46"/>
        <v>#REF!</v>
      </c>
      <c r="CP53" s="41" t="e">
        <f t="shared" si="46"/>
        <v>#REF!</v>
      </c>
      <c r="CQ53" s="41" t="e">
        <f t="shared" si="46"/>
        <v>#REF!</v>
      </c>
      <c r="CR53" s="41" t="e">
        <f t="shared" si="46"/>
        <v>#REF!</v>
      </c>
      <c r="CS53" s="41" t="e">
        <f t="shared" si="47"/>
        <v>#REF!</v>
      </c>
      <c r="CT53" s="41" t="e">
        <f t="shared" si="47"/>
        <v>#REF!</v>
      </c>
      <c r="CU53" s="41" t="e">
        <f t="shared" si="47"/>
        <v>#REF!</v>
      </c>
      <c r="CV53" s="41" t="e">
        <f t="shared" si="47"/>
        <v>#REF!</v>
      </c>
      <c r="CW53" s="41" t="e">
        <f t="shared" si="47"/>
        <v>#REF!</v>
      </c>
      <c r="CX53" s="41" t="e">
        <f t="shared" si="47"/>
        <v>#REF!</v>
      </c>
      <c r="CY53" s="41" t="e">
        <f t="shared" si="47"/>
        <v>#REF!</v>
      </c>
      <c r="CZ53" s="41" t="e">
        <f t="shared" si="47"/>
        <v>#REF!</v>
      </c>
      <c r="DA53" s="41" t="e">
        <f t="shared" si="47"/>
        <v>#REF!</v>
      </c>
      <c r="DB53" s="41" t="e">
        <f t="shared" si="47"/>
        <v>#REF!</v>
      </c>
      <c r="DC53" s="41" t="e">
        <f t="shared" si="47"/>
        <v>#REF!</v>
      </c>
      <c r="DD53" s="41" t="e">
        <f t="shared" si="47"/>
        <v>#REF!</v>
      </c>
      <c r="DE53" s="41" t="e">
        <f t="shared" si="47"/>
        <v>#REF!</v>
      </c>
      <c r="DF53" s="41" t="e">
        <f t="shared" si="47"/>
        <v>#REF!</v>
      </c>
      <c r="DG53" s="41" t="e">
        <f t="shared" si="53"/>
        <v>#REF!</v>
      </c>
      <c r="DH53" s="41" t="e">
        <f t="shared" si="53"/>
        <v>#REF!</v>
      </c>
      <c r="DI53" s="41" t="e">
        <f t="shared" si="53"/>
        <v>#REF!</v>
      </c>
      <c r="DJ53" s="41" t="e">
        <f t="shared" si="53"/>
        <v>#REF!</v>
      </c>
      <c r="DK53" s="41" t="e">
        <f t="shared" si="53"/>
        <v>#REF!</v>
      </c>
      <c r="DL53" s="41" t="e">
        <f t="shared" si="53"/>
        <v>#REF!</v>
      </c>
      <c r="DM53" s="41" t="e">
        <f t="shared" si="53"/>
        <v>#REF!</v>
      </c>
      <c r="DN53" s="41" t="e">
        <f t="shared" si="53"/>
        <v>#REF!</v>
      </c>
      <c r="DO53" s="41" t="e">
        <f t="shared" si="53"/>
        <v>#REF!</v>
      </c>
      <c r="DP53" s="41" t="e">
        <f t="shared" si="53"/>
        <v>#REF!</v>
      </c>
      <c r="DQ53" s="41" t="e">
        <f t="shared" si="53"/>
        <v>#REF!</v>
      </c>
      <c r="DR53" s="41" t="e">
        <f t="shared" si="53"/>
        <v>#REF!</v>
      </c>
      <c r="DS53" s="41" t="e">
        <f t="shared" si="53"/>
        <v>#REF!</v>
      </c>
      <c r="DT53" s="41" t="e">
        <f t="shared" si="53"/>
        <v>#REF!</v>
      </c>
      <c r="DU53" s="41" t="e">
        <f t="shared" si="53"/>
        <v>#REF!</v>
      </c>
      <c r="DV53" s="41" t="e">
        <f t="shared" si="53"/>
        <v>#REF!</v>
      </c>
      <c r="DW53" s="41" t="e">
        <f t="shared" si="54"/>
        <v>#REF!</v>
      </c>
      <c r="DX53" s="41" t="e">
        <f t="shared" si="54"/>
        <v>#REF!</v>
      </c>
      <c r="DY53" s="41" t="e">
        <f t="shared" si="48"/>
        <v>#REF!</v>
      </c>
      <c r="DZ53" s="41" t="e">
        <f t="shared" si="48"/>
        <v>#REF!</v>
      </c>
      <c r="EA53" s="41" t="e">
        <f t="shared" si="48"/>
        <v>#REF!</v>
      </c>
      <c r="EB53" s="41" t="e">
        <f t="shared" si="48"/>
        <v>#REF!</v>
      </c>
      <c r="EC53" s="41" t="e">
        <f t="shared" si="48"/>
        <v>#REF!</v>
      </c>
      <c r="ED53" s="41" t="e">
        <f t="shared" si="48"/>
        <v>#REF!</v>
      </c>
      <c r="EE53" s="41" t="e">
        <f t="shared" si="48"/>
        <v>#REF!</v>
      </c>
      <c r="EF53" s="41" t="e">
        <f t="shared" si="48"/>
        <v>#REF!</v>
      </c>
      <c r="EG53" s="41" t="e">
        <f t="shared" si="48"/>
        <v>#REF!</v>
      </c>
      <c r="EH53" s="41" t="e">
        <f t="shared" si="48"/>
        <v>#REF!</v>
      </c>
      <c r="EI53" s="41" t="e">
        <f t="shared" si="48"/>
        <v>#REF!</v>
      </c>
      <c r="EJ53" s="41" t="e">
        <f t="shared" si="48"/>
        <v>#REF!</v>
      </c>
      <c r="EK53" s="41" t="e">
        <f t="shared" si="48"/>
        <v>#REF!</v>
      </c>
      <c r="EL53" s="41" t="e">
        <f t="shared" si="48"/>
        <v>#REF!</v>
      </c>
      <c r="EM53" s="41" t="e">
        <f t="shared" si="55"/>
        <v>#REF!</v>
      </c>
      <c r="EN53" s="41" t="e">
        <f t="shared" si="55"/>
        <v>#REF!</v>
      </c>
      <c r="EO53" s="41" t="e">
        <f t="shared" si="55"/>
        <v>#REF!</v>
      </c>
      <c r="EP53" s="41" t="e">
        <f t="shared" si="55"/>
        <v>#REF!</v>
      </c>
      <c r="EQ53" s="41" t="e">
        <f t="shared" si="55"/>
        <v>#REF!</v>
      </c>
      <c r="ER53" s="41" t="e">
        <f t="shared" si="55"/>
        <v>#REF!</v>
      </c>
      <c r="ES53" s="41" t="e">
        <f t="shared" si="55"/>
        <v>#REF!</v>
      </c>
      <c r="ET53" s="41" t="e">
        <f t="shared" si="55"/>
        <v>#REF!</v>
      </c>
      <c r="EU53" s="41" t="e">
        <f t="shared" si="55"/>
        <v>#REF!</v>
      </c>
      <c r="EV53" s="41" t="e">
        <f t="shared" si="55"/>
        <v>#REF!</v>
      </c>
      <c r="EW53" s="41" t="e">
        <f t="shared" si="55"/>
        <v>#REF!</v>
      </c>
      <c r="EX53" s="41" t="e">
        <f t="shared" si="55"/>
        <v>#REF!</v>
      </c>
      <c r="EY53" s="41" t="e">
        <f t="shared" si="55"/>
        <v>#REF!</v>
      </c>
      <c r="EZ53" s="41" t="e">
        <f t="shared" si="55"/>
        <v>#REF!</v>
      </c>
      <c r="FA53" s="41" t="e">
        <f t="shared" si="55"/>
        <v>#REF!</v>
      </c>
      <c r="FB53" s="41" t="e">
        <f t="shared" si="55"/>
        <v>#REF!</v>
      </c>
      <c r="FC53" s="41" t="e">
        <f t="shared" si="56"/>
        <v>#REF!</v>
      </c>
      <c r="FD53" s="41" t="e">
        <f t="shared" si="56"/>
        <v>#REF!</v>
      </c>
      <c r="FE53" s="41" t="e">
        <f t="shared" si="49"/>
        <v>#REF!</v>
      </c>
      <c r="FF53" s="41" t="e">
        <f t="shared" si="49"/>
        <v>#REF!</v>
      </c>
      <c r="FG53" s="41" t="e">
        <f t="shared" si="49"/>
        <v>#REF!</v>
      </c>
      <c r="FH53" s="41" t="e">
        <f t="shared" si="49"/>
        <v>#REF!</v>
      </c>
      <c r="FI53" s="41" t="e">
        <f t="shared" si="49"/>
        <v>#REF!</v>
      </c>
      <c r="FJ53" s="41" t="e">
        <f t="shared" si="49"/>
        <v>#REF!</v>
      </c>
      <c r="FK53" s="41" t="e">
        <f t="shared" si="49"/>
        <v>#REF!</v>
      </c>
      <c r="FL53" s="41" t="e">
        <f t="shared" si="49"/>
        <v>#REF!</v>
      </c>
      <c r="FM53" s="41" t="e">
        <f t="shared" si="49"/>
        <v>#REF!</v>
      </c>
      <c r="FN53" s="41" t="e">
        <f t="shared" si="49"/>
        <v>#REF!</v>
      </c>
      <c r="FO53" s="41" t="e">
        <f t="shared" si="49"/>
        <v>#REF!</v>
      </c>
      <c r="FP53" s="41" t="e">
        <f t="shared" si="49"/>
        <v>#REF!</v>
      </c>
      <c r="FQ53" s="41" t="e">
        <f t="shared" si="49"/>
        <v>#REF!</v>
      </c>
      <c r="FR53" s="41" t="e">
        <f t="shared" si="49"/>
        <v>#REF!</v>
      </c>
      <c r="FS53" s="41" t="e">
        <f t="shared" si="57"/>
        <v>#REF!</v>
      </c>
      <c r="FT53" s="41" t="e">
        <f t="shared" si="57"/>
        <v>#REF!</v>
      </c>
      <c r="FU53" s="41" t="e">
        <f t="shared" si="57"/>
        <v>#REF!</v>
      </c>
      <c r="FV53" s="41" t="e">
        <f t="shared" si="57"/>
        <v>#REF!</v>
      </c>
      <c r="FW53" s="41" t="e">
        <f t="shared" si="57"/>
        <v>#REF!</v>
      </c>
      <c r="FX53" s="41" t="e">
        <f t="shared" si="57"/>
        <v>#REF!</v>
      </c>
      <c r="FY53" s="41" t="e">
        <f t="shared" si="57"/>
        <v>#REF!</v>
      </c>
      <c r="FZ53" s="41" t="e">
        <f t="shared" si="57"/>
        <v>#REF!</v>
      </c>
      <c r="GA53" s="41" t="e">
        <f t="shared" si="57"/>
        <v>#REF!</v>
      </c>
      <c r="GB53" s="41" t="e">
        <f t="shared" si="57"/>
        <v>#REF!</v>
      </c>
      <c r="GC53" s="41" t="e">
        <f t="shared" si="57"/>
        <v>#REF!</v>
      </c>
      <c r="GD53" s="41" t="e">
        <f t="shared" si="57"/>
        <v>#REF!</v>
      </c>
      <c r="GE53" s="41" t="e">
        <f t="shared" si="57"/>
        <v>#REF!</v>
      </c>
      <c r="GF53" s="41" t="e">
        <f t="shared" si="57"/>
        <v>#REF!</v>
      </c>
      <c r="GG53" s="41" t="e">
        <f t="shared" si="57"/>
        <v>#REF!</v>
      </c>
      <c r="GH53" s="41" t="e">
        <f t="shared" si="57"/>
        <v>#REF!</v>
      </c>
      <c r="GI53" s="41" t="e">
        <f t="shared" si="58"/>
        <v>#REF!</v>
      </c>
      <c r="GJ53" s="41" t="e">
        <f t="shared" si="58"/>
        <v>#REF!</v>
      </c>
      <c r="GK53" s="41" t="e">
        <f t="shared" si="50"/>
        <v>#REF!</v>
      </c>
      <c r="GL53" s="41" t="e">
        <f t="shared" si="50"/>
        <v>#REF!</v>
      </c>
      <c r="GM53" s="41" t="e">
        <f t="shared" si="50"/>
        <v>#REF!</v>
      </c>
      <c r="GN53" s="41" t="e">
        <f t="shared" si="50"/>
        <v>#REF!</v>
      </c>
      <c r="GO53" s="41" t="e">
        <f t="shared" si="50"/>
        <v>#REF!</v>
      </c>
      <c r="GP53" s="41" t="e">
        <f t="shared" si="50"/>
        <v>#REF!</v>
      </c>
      <c r="GQ53" s="41" t="e">
        <f t="shared" si="50"/>
        <v>#REF!</v>
      </c>
      <c r="GR53" s="41" t="e">
        <f t="shared" si="50"/>
        <v>#REF!</v>
      </c>
      <c r="GS53" s="41" t="e">
        <f t="shared" si="50"/>
        <v>#REF!</v>
      </c>
      <c r="GT53" s="41" t="e">
        <f t="shared" si="50"/>
        <v>#REF!</v>
      </c>
      <c r="GU53" s="41" t="e">
        <f t="shared" si="50"/>
        <v>#REF!</v>
      </c>
      <c r="GV53" s="41" t="e">
        <f t="shared" si="50"/>
        <v>#REF!</v>
      </c>
      <c r="GW53" s="41" t="e">
        <f t="shared" si="50"/>
        <v>#REF!</v>
      </c>
      <c r="GX53" s="41" t="e">
        <f t="shared" si="50"/>
        <v>#REF!</v>
      </c>
      <c r="GY53" s="41" t="e">
        <f t="shared" si="59"/>
        <v>#REF!</v>
      </c>
      <c r="GZ53" s="41" t="e">
        <f t="shared" si="59"/>
        <v>#REF!</v>
      </c>
      <c r="HA53" s="41" t="e">
        <f t="shared" si="59"/>
        <v>#REF!</v>
      </c>
      <c r="HB53" s="41" t="e">
        <f t="shared" si="44"/>
        <v>#REF!</v>
      </c>
      <c r="HC53" s="41" t="e">
        <f t="shared" si="44"/>
        <v>#REF!</v>
      </c>
      <c r="HD53" s="41" t="e">
        <f t="shared" si="44"/>
        <v>#REF!</v>
      </c>
      <c r="HE53" s="41" t="e">
        <f t="shared" si="44"/>
        <v>#REF!</v>
      </c>
      <c r="HF53" s="41" t="e">
        <f t="shared" si="44"/>
        <v>#REF!</v>
      </c>
      <c r="HG53" s="41" t="e">
        <f t="shared" si="44"/>
        <v>#REF!</v>
      </c>
      <c r="HH53" s="41" t="e">
        <f t="shared" si="44"/>
        <v>#REF!</v>
      </c>
      <c r="HI53" s="41" t="e">
        <f t="shared" si="44"/>
        <v>#REF!</v>
      </c>
      <c r="HJ53" s="41" t="e">
        <f t="shared" si="44"/>
        <v>#REF!</v>
      </c>
    </row>
    <row r="54" spans="1:218" ht="14.4" x14ac:dyDescent="0.3">
      <c r="A54" s="42">
        <v>51</v>
      </c>
      <c r="B54" s="43" t="e">
        <f>'CMM1 - AUX CALC'!$AZ$67</f>
        <v>#REF!</v>
      </c>
      <c r="BA54" s="41" t="e">
        <f>$B54/(_xlfn.SINGLE(PrazoConcessao)*12-BA$3+1)</f>
        <v>#REF!</v>
      </c>
      <c r="BB54" s="41" t="e">
        <f t="shared" ref="BB54:BM65" si="61">BA54</f>
        <v>#REF!</v>
      </c>
      <c r="BC54" s="41" t="e">
        <f t="shared" si="61"/>
        <v>#REF!</v>
      </c>
      <c r="BD54" s="41" t="e">
        <f t="shared" si="61"/>
        <v>#REF!</v>
      </c>
      <c r="BE54" s="41" t="e">
        <f t="shared" si="61"/>
        <v>#REF!</v>
      </c>
      <c r="BF54" s="41" t="e">
        <f t="shared" si="61"/>
        <v>#REF!</v>
      </c>
      <c r="BG54" s="41" t="e">
        <f t="shared" si="61"/>
        <v>#REF!</v>
      </c>
      <c r="BH54" s="41" t="e">
        <f t="shared" si="61"/>
        <v>#REF!</v>
      </c>
      <c r="BI54" s="41" t="e">
        <f t="shared" si="61"/>
        <v>#REF!</v>
      </c>
      <c r="BJ54" s="41" t="e">
        <f t="shared" si="61"/>
        <v>#REF!</v>
      </c>
      <c r="BK54" s="41" t="e">
        <f t="shared" si="61"/>
        <v>#REF!</v>
      </c>
      <c r="BL54" s="41" t="e">
        <f t="shared" si="61"/>
        <v>#REF!</v>
      </c>
      <c r="BM54" s="41" t="e">
        <f t="shared" si="61"/>
        <v>#REF!</v>
      </c>
      <c r="BN54" s="41" t="e">
        <f t="shared" si="60"/>
        <v>#REF!</v>
      </c>
      <c r="BO54" s="41" t="e">
        <f t="shared" si="60"/>
        <v>#REF!</v>
      </c>
      <c r="BP54" s="41" t="e">
        <f t="shared" si="52"/>
        <v>#REF!</v>
      </c>
      <c r="BQ54" s="41" t="e">
        <f t="shared" si="52"/>
        <v>#REF!</v>
      </c>
      <c r="BR54" s="41" t="e">
        <f t="shared" si="52"/>
        <v>#REF!</v>
      </c>
      <c r="BS54" s="41" t="e">
        <f t="shared" si="52"/>
        <v>#REF!</v>
      </c>
      <c r="BT54" s="41" t="e">
        <f t="shared" si="52"/>
        <v>#REF!</v>
      </c>
      <c r="BU54" s="41" t="e">
        <f t="shared" si="52"/>
        <v>#REF!</v>
      </c>
      <c r="BV54" s="41" t="e">
        <f t="shared" si="52"/>
        <v>#REF!</v>
      </c>
      <c r="BW54" s="41" t="e">
        <f t="shared" si="52"/>
        <v>#REF!</v>
      </c>
      <c r="BX54" s="41" t="e">
        <f t="shared" si="52"/>
        <v>#REF!</v>
      </c>
      <c r="BY54" s="41" t="e">
        <f t="shared" si="52"/>
        <v>#REF!</v>
      </c>
      <c r="BZ54" s="41" t="e">
        <f t="shared" si="52"/>
        <v>#REF!</v>
      </c>
      <c r="CA54" s="41" t="e">
        <f t="shared" si="52"/>
        <v>#REF!</v>
      </c>
      <c r="CB54" s="41" t="e">
        <f t="shared" si="52"/>
        <v>#REF!</v>
      </c>
      <c r="CC54" s="41" t="e">
        <f t="shared" si="46"/>
        <v>#REF!</v>
      </c>
      <c r="CD54" s="41" t="e">
        <f t="shared" si="46"/>
        <v>#REF!</v>
      </c>
      <c r="CE54" s="41" t="e">
        <f t="shared" si="46"/>
        <v>#REF!</v>
      </c>
      <c r="CF54" s="41" t="e">
        <f t="shared" si="46"/>
        <v>#REF!</v>
      </c>
      <c r="CG54" s="41" t="e">
        <f t="shared" si="46"/>
        <v>#REF!</v>
      </c>
      <c r="CH54" s="41" t="e">
        <f t="shared" si="46"/>
        <v>#REF!</v>
      </c>
      <c r="CI54" s="41" t="e">
        <f t="shared" si="46"/>
        <v>#REF!</v>
      </c>
      <c r="CJ54" s="41" t="e">
        <f t="shared" si="46"/>
        <v>#REF!</v>
      </c>
      <c r="CK54" s="41" t="e">
        <f t="shared" si="46"/>
        <v>#REF!</v>
      </c>
      <c r="CL54" s="41" t="e">
        <f t="shared" si="46"/>
        <v>#REF!</v>
      </c>
      <c r="CM54" s="41" t="e">
        <f t="shared" si="46"/>
        <v>#REF!</v>
      </c>
      <c r="CN54" s="41" t="e">
        <f t="shared" si="46"/>
        <v>#REF!</v>
      </c>
      <c r="CO54" s="41" t="e">
        <f t="shared" si="46"/>
        <v>#REF!</v>
      </c>
      <c r="CP54" s="41" t="e">
        <f t="shared" si="46"/>
        <v>#REF!</v>
      </c>
      <c r="CQ54" s="41" t="e">
        <f t="shared" si="46"/>
        <v>#REF!</v>
      </c>
      <c r="CR54" s="41" t="e">
        <f t="shared" si="46"/>
        <v>#REF!</v>
      </c>
      <c r="CS54" s="41" t="e">
        <f t="shared" si="47"/>
        <v>#REF!</v>
      </c>
      <c r="CT54" s="41" t="e">
        <f t="shared" si="47"/>
        <v>#REF!</v>
      </c>
      <c r="CU54" s="41" t="e">
        <f t="shared" si="47"/>
        <v>#REF!</v>
      </c>
      <c r="CV54" s="41" t="e">
        <f t="shared" si="47"/>
        <v>#REF!</v>
      </c>
      <c r="CW54" s="41" t="e">
        <f t="shared" si="47"/>
        <v>#REF!</v>
      </c>
      <c r="CX54" s="41" t="e">
        <f t="shared" si="47"/>
        <v>#REF!</v>
      </c>
      <c r="CY54" s="41" t="e">
        <f t="shared" si="47"/>
        <v>#REF!</v>
      </c>
      <c r="CZ54" s="41" t="e">
        <f t="shared" si="47"/>
        <v>#REF!</v>
      </c>
      <c r="DA54" s="41" t="e">
        <f t="shared" si="47"/>
        <v>#REF!</v>
      </c>
      <c r="DB54" s="41" t="e">
        <f t="shared" si="47"/>
        <v>#REF!</v>
      </c>
      <c r="DC54" s="41" t="e">
        <f t="shared" si="47"/>
        <v>#REF!</v>
      </c>
      <c r="DD54" s="41" t="e">
        <f t="shared" si="47"/>
        <v>#REF!</v>
      </c>
      <c r="DE54" s="41" t="e">
        <f t="shared" si="47"/>
        <v>#REF!</v>
      </c>
      <c r="DF54" s="41" t="e">
        <f t="shared" si="47"/>
        <v>#REF!</v>
      </c>
      <c r="DG54" s="41" t="e">
        <f t="shared" si="53"/>
        <v>#REF!</v>
      </c>
      <c r="DH54" s="41" t="e">
        <f t="shared" si="53"/>
        <v>#REF!</v>
      </c>
      <c r="DI54" s="41" t="e">
        <f t="shared" si="53"/>
        <v>#REF!</v>
      </c>
      <c r="DJ54" s="41" t="e">
        <f t="shared" si="53"/>
        <v>#REF!</v>
      </c>
      <c r="DK54" s="41" t="e">
        <f t="shared" si="53"/>
        <v>#REF!</v>
      </c>
      <c r="DL54" s="41" t="e">
        <f t="shared" si="53"/>
        <v>#REF!</v>
      </c>
      <c r="DM54" s="41" t="e">
        <f t="shared" si="53"/>
        <v>#REF!</v>
      </c>
      <c r="DN54" s="41" t="e">
        <f t="shared" si="53"/>
        <v>#REF!</v>
      </c>
      <c r="DO54" s="41" t="e">
        <f t="shared" si="53"/>
        <v>#REF!</v>
      </c>
      <c r="DP54" s="41" t="e">
        <f t="shared" si="53"/>
        <v>#REF!</v>
      </c>
      <c r="DQ54" s="41" t="e">
        <f t="shared" si="53"/>
        <v>#REF!</v>
      </c>
      <c r="DR54" s="41" t="e">
        <f t="shared" si="53"/>
        <v>#REF!</v>
      </c>
      <c r="DS54" s="41" t="e">
        <f t="shared" si="53"/>
        <v>#REF!</v>
      </c>
      <c r="DT54" s="41" t="e">
        <f t="shared" si="53"/>
        <v>#REF!</v>
      </c>
      <c r="DU54" s="41" t="e">
        <f t="shared" si="53"/>
        <v>#REF!</v>
      </c>
      <c r="DV54" s="41" t="e">
        <f t="shared" si="53"/>
        <v>#REF!</v>
      </c>
      <c r="DW54" s="41" t="e">
        <f t="shared" si="54"/>
        <v>#REF!</v>
      </c>
      <c r="DX54" s="41" t="e">
        <f t="shared" si="54"/>
        <v>#REF!</v>
      </c>
      <c r="DY54" s="41" t="e">
        <f t="shared" si="48"/>
        <v>#REF!</v>
      </c>
      <c r="DZ54" s="41" t="e">
        <f t="shared" si="48"/>
        <v>#REF!</v>
      </c>
      <c r="EA54" s="41" t="e">
        <f t="shared" si="48"/>
        <v>#REF!</v>
      </c>
      <c r="EB54" s="41" t="e">
        <f t="shared" si="48"/>
        <v>#REF!</v>
      </c>
      <c r="EC54" s="41" t="e">
        <f t="shared" si="48"/>
        <v>#REF!</v>
      </c>
      <c r="ED54" s="41" t="e">
        <f t="shared" si="48"/>
        <v>#REF!</v>
      </c>
      <c r="EE54" s="41" t="e">
        <f t="shared" si="48"/>
        <v>#REF!</v>
      </c>
      <c r="EF54" s="41" t="e">
        <f t="shared" si="48"/>
        <v>#REF!</v>
      </c>
      <c r="EG54" s="41" t="e">
        <f t="shared" si="48"/>
        <v>#REF!</v>
      </c>
      <c r="EH54" s="41" t="e">
        <f t="shared" si="48"/>
        <v>#REF!</v>
      </c>
      <c r="EI54" s="41" t="e">
        <f t="shared" si="48"/>
        <v>#REF!</v>
      </c>
      <c r="EJ54" s="41" t="e">
        <f t="shared" si="48"/>
        <v>#REF!</v>
      </c>
      <c r="EK54" s="41" t="e">
        <f t="shared" si="48"/>
        <v>#REF!</v>
      </c>
      <c r="EL54" s="41" t="e">
        <f t="shared" si="48"/>
        <v>#REF!</v>
      </c>
      <c r="EM54" s="41" t="e">
        <f t="shared" si="55"/>
        <v>#REF!</v>
      </c>
      <c r="EN54" s="41" t="e">
        <f t="shared" si="55"/>
        <v>#REF!</v>
      </c>
      <c r="EO54" s="41" t="e">
        <f t="shared" si="55"/>
        <v>#REF!</v>
      </c>
      <c r="EP54" s="41" t="e">
        <f t="shared" si="55"/>
        <v>#REF!</v>
      </c>
      <c r="EQ54" s="41" t="e">
        <f t="shared" si="55"/>
        <v>#REF!</v>
      </c>
      <c r="ER54" s="41" t="e">
        <f t="shared" si="55"/>
        <v>#REF!</v>
      </c>
      <c r="ES54" s="41" t="e">
        <f t="shared" si="55"/>
        <v>#REF!</v>
      </c>
      <c r="ET54" s="41" t="e">
        <f t="shared" si="55"/>
        <v>#REF!</v>
      </c>
      <c r="EU54" s="41" t="e">
        <f t="shared" si="55"/>
        <v>#REF!</v>
      </c>
      <c r="EV54" s="41" t="e">
        <f t="shared" si="55"/>
        <v>#REF!</v>
      </c>
      <c r="EW54" s="41" t="e">
        <f t="shared" si="55"/>
        <v>#REF!</v>
      </c>
      <c r="EX54" s="41" t="e">
        <f t="shared" si="55"/>
        <v>#REF!</v>
      </c>
      <c r="EY54" s="41" t="e">
        <f t="shared" si="55"/>
        <v>#REF!</v>
      </c>
      <c r="EZ54" s="41" t="e">
        <f t="shared" si="55"/>
        <v>#REF!</v>
      </c>
      <c r="FA54" s="41" t="e">
        <f t="shared" si="55"/>
        <v>#REF!</v>
      </c>
      <c r="FB54" s="41" t="e">
        <f t="shared" si="55"/>
        <v>#REF!</v>
      </c>
      <c r="FC54" s="41" t="e">
        <f t="shared" si="56"/>
        <v>#REF!</v>
      </c>
      <c r="FD54" s="41" t="e">
        <f t="shared" si="56"/>
        <v>#REF!</v>
      </c>
      <c r="FE54" s="41" t="e">
        <f t="shared" si="49"/>
        <v>#REF!</v>
      </c>
      <c r="FF54" s="41" t="e">
        <f t="shared" si="49"/>
        <v>#REF!</v>
      </c>
      <c r="FG54" s="41" t="e">
        <f t="shared" si="49"/>
        <v>#REF!</v>
      </c>
      <c r="FH54" s="41" t="e">
        <f t="shared" si="49"/>
        <v>#REF!</v>
      </c>
      <c r="FI54" s="41" t="e">
        <f t="shared" si="49"/>
        <v>#REF!</v>
      </c>
      <c r="FJ54" s="41" t="e">
        <f t="shared" si="49"/>
        <v>#REF!</v>
      </c>
      <c r="FK54" s="41" t="e">
        <f t="shared" si="49"/>
        <v>#REF!</v>
      </c>
      <c r="FL54" s="41" t="e">
        <f t="shared" si="49"/>
        <v>#REF!</v>
      </c>
      <c r="FM54" s="41" t="e">
        <f t="shared" si="49"/>
        <v>#REF!</v>
      </c>
      <c r="FN54" s="41" t="e">
        <f t="shared" si="49"/>
        <v>#REF!</v>
      </c>
      <c r="FO54" s="41" t="e">
        <f t="shared" si="49"/>
        <v>#REF!</v>
      </c>
      <c r="FP54" s="41" t="e">
        <f t="shared" si="49"/>
        <v>#REF!</v>
      </c>
      <c r="FQ54" s="41" t="e">
        <f t="shared" si="49"/>
        <v>#REF!</v>
      </c>
      <c r="FR54" s="41" t="e">
        <f t="shared" si="49"/>
        <v>#REF!</v>
      </c>
      <c r="FS54" s="41" t="e">
        <f t="shared" si="57"/>
        <v>#REF!</v>
      </c>
      <c r="FT54" s="41" t="e">
        <f t="shared" si="57"/>
        <v>#REF!</v>
      </c>
      <c r="FU54" s="41" t="e">
        <f t="shared" si="57"/>
        <v>#REF!</v>
      </c>
      <c r="FV54" s="41" t="e">
        <f t="shared" si="57"/>
        <v>#REF!</v>
      </c>
      <c r="FW54" s="41" t="e">
        <f t="shared" si="57"/>
        <v>#REF!</v>
      </c>
      <c r="FX54" s="41" t="e">
        <f t="shared" si="57"/>
        <v>#REF!</v>
      </c>
      <c r="FY54" s="41" t="e">
        <f t="shared" si="57"/>
        <v>#REF!</v>
      </c>
      <c r="FZ54" s="41" t="e">
        <f t="shared" si="57"/>
        <v>#REF!</v>
      </c>
      <c r="GA54" s="41" t="e">
        <f t="shared" si="57"/>
        <v>#REF!</v>
      </c>
      <c r="GB54" s="41" t="e">
        <f t="shared" si="57"/>
        <v>#REF!</v>
      </c>
      <c r="GC54" s="41" t="e">
        <f t="shared" si="57"/>
        <v>#REF!</v>
      </c>
      <c r="GD54" s="41" t="e">
        <f t="shared" si="57"/>
        <v>#REF!</v>
      </c>
      <c r="GE54" s="41" t="e">
        <f t="shared" si="57"/>
        <v>#REF!</v>
      </c>
      <c r="GF54" s="41" t="e">
        <f t="shared" si="57"/>
        <v>#REF!</v>
      </c>
      <c r="GG54" s="41" t="e">
        <f t="shared" si="57"/>
        <v>#REF!</v>
      </c>
      <c r="GH54" s="41" t="e">
        <f t="shared" si="57"/>
        <v>#REF!</v>
      </c>
      <c r="GI54" s="41" t="e">
        <f t="shared" si="58"/>
        <v>#REF!</v>
      </c>
      <c r="GJ54" s="41" t="e">
        <f t="shared" si="58"/>
        <v>#REF!</v>
      </c>
      <c r="GK54" s="41" t="e">
        <f t="shared" si="50"/>
        <v>#REF!</v>
      </c>
      <c r="GL54" s="41" t="e">
        <f t="shared" si="50"/>
        <v>#REF!</v>
      </c>
      <c r="GM54" s="41" t="e">
        <f t="shared" si="50"/>
        <v>#REF!</v>
      </c>
      <c r="GN54" s="41" t="e">
        <f t="shared" si="50"/>
        <v>#REF!</v>
      </c>
      <c r="GO54" s="41" t="e">
        <f t="shared" si="50"/>
        <v>#REF!</v>
      </c>
      <c r="GP54" s="41" t="e">
        <f t="shared" si="50"/>
        <v>#REF!</v>
      </c>
      <c r="GQ54" s="41" t="e">
        <f t="shared" si="50"/>
        <v>#REF!</v>
      </c>
      <c r="GR54" s="41" t="e">
        <f t="shared" si="50"/>
        <v>#REF!</v>
      </c>
      <c r="GS54" s="41" t="e">
        <f t="shared" si="50"/>
        <v>#REF!</v>
      </c>
      <c r="GT54" s="41" t="e">
        <f t="shared" si="50"/>
        <v>#REF!</v>
      </c>
      <c r="GU54" s="41" t="e">
        <f t="shared" si="50"/>
        <v>#REF!</v>
      </c>
      <c r="GV54" s="41" t="e">
        <f t="shared" si="50"/>
        <v>#REF!</v>
      </c>
      <c r="GW54" s="41" t="e">
        <f t="shared" si="50"/>
        <v>#REF!</v>
      </c>
      <c r="GX54" s="41" t="e">
        <f t="shared" si="50"/>
        <v>#REF!</v>
      </c>
      <c r="GY54" s="41" t="e">
        <f t="shared" si="59"/>
        <v>#REF!</v>
      </c>
      <c r="GZ54" s="41" t="e">
        <f t="shared" si="59"/>
        <v>#REF!</v>
      </c>
      <c r="HA54" s="41" t="e">
        <f t="shared" si="59"/>
        <v>#REF!</v>
      </c>
      <c r="HB54" s="41" t="e">
        <f t="shared" si="44"/>
        <v>#REF!</v>
      </c>
      <c r="HC54" s="41" t="e">
        <f t="shared" si="44"/>
        <v>#REF!</v>
      </c>
      <c r="HD54" s="41" t="e">
        <f t="shared" si="44"/>
        <v>#REF!</v>
      </c>
      <c r="HE54" s="41" t="e">
        <f t="shared" si="44"/>
        <v>#REF!</v>
      </c>
      <c r="HF54" s="41" t="e">
        <f t="shared" si="44"/>
        <v>#REF!</v>
      </c>
      <c r="HG54" s="41" t="e">
        <f t="shared" si="44"/>
        <v>#REF!</v>
      </c>
      <c r="HH54" s="41" t="e">
        <f t="shared" si="44"/>
        <v>#REF!</v>
      </c>
      <c r="HI54" s="41" t="e">
        <f t="shared" si="44"/>
        <v>#REF!</v>
      </c>
      <c r="HJ54" s="41" t="e">
        <f t="shared" si="44"/>
        <v>#REF!</v>
      </c>
    </row>
    <row r="55" spans="1:218" ht="14.4" x14ac:dyDescent="0.3">
      <c r="A55" s="42">
        <v>52</v>
      </c>
      <c r="B55" s="43" t="e">
        <f>'CMM1 - AUX CALC'!$BA$67</f>
        <v>#REF!</v>
      </c>
      <c r="BB55" s="41" t="e">
        <f>$B55/(_xlfn.SINGLE(PrazoConcessao)*12-BB$3+1)</f>
        <v>#REF!</v>
      </c>
      <c r="BC55" s="41" t="e">
        <f t="shared" si="61"/>
        <v>#REF!</v>
      </c>
      <c r="BD55" s="41" t="e">
        <f t="shared" si="61"/>
        <v>#REF!</v>
      </c>
      <c r="BE55" s="41" t="e">
        <f t="shared" si="61"/>
        <v>#REF!</v>
      </c>
      <c r="BF55" s="41" t="e">
        <f t="shared" si="61"/>
        <v>#REF!</v>
      </c>
      <c r="BG55" s="41" t="e">
        <f t="shared" si="61"/>
        <v>#REF!</v>
      </c>
      <c r="BH55" s="41" t="e">
        <f t="shared" si="61"/>
        <v>#REF!</v>
      </c>
      <c r="BI55" s="41" t="e">
        <f t="shared" si="61"/>
        <v>#REF!</v>
      </c>
      <c r="BJ55" s="41" t="e">
        <f t="shared" si="61"/>
        <v>#REF!</v>
      </c>
      <c r="BK55" s="41" t="e">
        <f t="shared" si="61"/>
        <v>#REF!</v>
      </c>
      <c r="BL55" s="41" t="e">
        <f t="shared" si="61"/>
        <v>#REF!</v>
      </c>
      <c r="BM55" s="41" t="e">
        <f t="shared" si="61"/>
        <v>#REF!</v>
      </c>
      <c r="BN55" s="41" t="e">
        <f t="shared" si="60"/>
        <v>#REF!</v>
      </c>
      <c r="BO55" s="41" t="e">
        <f t="shared" si="60"/>
        <v>#REF!</v>
      </c>
      <c r="BP55" s="41" t="e">
        <f t="shared" si="52"/>
        <v>#REF!</v>
      </c>
      <c r="BQ55" s="41" t="e">
        <f t="shared" si="52"/>
        <v>#REF!</v>
      </c>
      <c r="BR55" s="41" t="e">
        <f t="shared" si="52"/>
        <v>#REF!</v>
      </c>
      <c r="BS55" s="41" t="e">
        <f t="shared" si="52"/>
        <v>#REF!</v>
      </c>
      <c r="BT55" s="41" t="e">
        <f t="shared" si="52"/>
        <v>#REF!</v>
      </c>
      <c r="BU55" s="41" t="e">
        <f t="shared" si="52"/>
        <v>#REF!</v>
      </c>
      <c r="BV55" s="41" t="e">
        <f t="shared" si="52"/>
        <v>#REF!</v>
      </c>
      <c r="BW55" s="41" t="e">
        <f t="shared" si="52"/>
        <v>#REF!</v>
      </c>
      <c r="BX55" s="41" t="e">
        <f t="shared" si="52"/>
        <v>#REF!</v>
      </c>
      <c r="BY55" s="41" t="e">
        <f t="shared" si="52"/>
        <v>#REF!</v>
      </c>
      <c r="BZ55" s="41" t="e">
        <f t="shared" si="52"/>
        <v>#REF!</v>
      </c>
      <c r="CA55" s="41" t="e">
        <f t="shared" si="52"/>
        <v>#REF!</v>
      </c>
      <c r="CB55" s="41" t="e">
        <f t="shared" si="52"/>
        <v>#REF!</v>
      </c>
      <c r="CC55" s="41" t="e">
        <f t="shared" si="46"/>
        <v>#REF!</v>
      </c>
      <c r="CD55" s="41" t="e">
        <f t="shared" si="46"/>
        <v>#REF!</v>
      </c>
      <c r="CE55" s="41" t="e">
        <f t="shared" si="46"/>
        <v>#REF!</v>
      </c>
      <c r="CF55" s="41" t="e">
        <f t="shared" si="46"/>
        <v>#REF!</v>
      </c>
      <c r="CG55" s="41" t="e">
        <f t="shared" si="46"/>
        <v>#REF!</v>
      </c>
      <c r="CH55" s="41" t="e">
        <f t="shared" si="46"/>
        <v>#REF!</v>
      </c>
      <c r="CI55" s="41" t="e">
        <f t="shared" si="46"/>
        <v>#REF!</v>
      </c>
      <c r="CJ55" s="41" t="e">
        <f t="shared" si="46"/>
        <v>#REF!</v>
      </c>
      <c r="CK55" s="41" t="e">
        <f t="shared" si="46"/>
        <v>#REF!</v>
      </c>
      <c r="CL55" s="41" t="e">
        <f t="shared" si="46"/>
        <v>#REF!</v>
      </c>
      <c r="CM55" s="41" t="e">
        <f t="shared" si="46"/>
        <v>#REF!</v>
      </c>
      <c r="CN55" s="41" t="e">
        <f t="shared" si="46"/>
        <v>#REF!</v>
      </c>
      <c r="CO55" s="41" t="e">
        <f t="shared" si="46"/>
        <v>#REF!</v>
      </c>
      <c r="CP55" s="41" t="e">
        <f t="shared" si="46"/>
        <v>#REF!</v>
      </c>
      <c r="CQ55" s="41" t="e">
        <f t="shared" si="46"/>
        <v>#REF!</v>
      </c>
      <c r="CR55" s="41" t="e">
        <f t="shared" si="46"/>
        <v>#REF!</v>
      </c>
      <c r="CS55" s="41" t="e">
        <f t="shared" si="47"/>
        <v>#REF!</v>
      </c>
      <c r="CT55" s="41" t="e">
        <f t="shared" si="47"/>
        <v>#REF!</v>
      </c>
      <c r="CU55" s="41" t="e">
        <f t="shared" si="47"/>
        <v>#REF!</v>
      </c>
      <c r="CV55" s="41" t="e">
        <f t="shared" si="47"/>
        <v>#REF!</v>
      </c>
      <c r="CW55" s="41" t="e">
        <f t="shared" si="47"/>
        <v>#REF!</v>
      </c>
      <c r="CX55" s="41" t="e">
        <f t="shared" si="47"/>
        <v>#REF!</v>
      </c>
      <c r="CY55" s="41" t="e">
        <f t="shared" si="47"/>
        <v>#REF!</v>
      </c>
      <c r="CZ55" s="41" t="e">
        <f t="shared" si="47"/>
        <v>#REF!</v>
      </c>
      <c r="DA55" s="41" t="e">
        <f t="shared" si="47"/>
        <v>#REF!</v>
      </c>
      <c r="DB55" s="41" t="e">
        <f t="shared" si="47"/>
        <v>#REF!</v>
      </c>
      <c r="DC55" s="41" t="e">
        <f t="shared" si="47"/>
        <v>#REF!</v>
      </c>
      <c r="DD55" s="41" t="e">
        <f t="shared" si="47"/>
        <v>#REF!</v>
      </c>
      <c r="DE55" s="41" t="e">
        <f t="shared" si="47"/>
        <v>#REF!</v>
      </c>
      <c r="DF55" s="41" t="e">
        <f t="shared" si="47"/>
        <v>#REF!</v>
      </c>
      <c r="DG55" s="41" t="e">
        <f t="shared" si="53"/>
        <v>#REF!</v>
      </c>
      <c r="DH55" s="41" t="e">
        <f t="shared" si="53"/>
        <v>#REF!</v>
      </c>
      <c r="DI55" s="41" t="e">
        <f t="shared" si="53"/>
        <v>#REF!</v>
      </c>
      <c r="DJ55" s="41" t="e">
        <f t="shared" si="53"/>
        <v>#REF!</v>
      </c>
      <c r="DK55" s="41" t="e">
        <f t="shared" si="53"/>
        <v>#REF!</v>
      </c>
      <c r="DL55" s="41" t="e">
        <f t="shared" si="53"/>
        <v>#REF!</v>
      </c>
      <c r="DM55" s="41" t="e">
        <f t="shared" si="53"/>
        <v>#REF!</v>
      </c>
      <c r="DN55" s="41" t="e">
        <f t="shared" si="53"/>
        <v>#REF!</v>
      </c>
      <c r="DO55" s="41" t="e">
        <f t="shared" si="53"/>
        <v>#REF!</v>
      </c>
      <c r="DP55" s="41" t="e">
        <f t="shared" si="53"/>
        <v>#REF!</v>
      </c>
      <c r="DQ55" s="41" t="e">
        <f t="shared" si="53"/>
        <v>#REF!</v>
      </c>
      <c r="DR55" s="41" t="e">
        <f t="shared" si="53"/>
        <v>#REF!</v>
      </c>
      <c r="DS55" s="41" t="e">
        <f t="shared" si="53"/>
        <v>#REF!</v>
      </c>
      <c r="DT55" s="41" t="e">
        <f t="shared" si="53"/>
        <v>#REF!</v>
      </c>
      <c r="DU55" s="41" t="e">
        <f t="shared" si="53"/>
        <v>#REF!</v>
      </c>
      <c r="DV55" s="41" t="e">
        <f t="shared" si="53"/>
        <v>#REF!</v>
      </c>
      <c r="DW55" s="41" t="e">
        <f t="shared" si="54"/>
        <v>#REF!</v>
      </c>
      <c r="DX55" s="41" t="e">
        <f t="shared" si="54"/>
        <v>#REF!</v>
      </c>
      <c r="DY55" s="41" t="e">
        <f t="shared" si="48"/>
        <v>#REF!</v>
      </c>
      <c r="DZ55" s="41" t="e">
        <f t="shared" si="48"/>
        <v>#REF!</v>
      </c>
      <c r="EA55" s="41" t="e">
        <f t="shared" si="48"/>
        <v>#REF!</v>
      </c>
      <c r="EB55" s="41" t="e">
        <f t="shared" si="48"/>
        <v>#REF!</v>
      </c>
      <c r="EC55" s="41" t="e">
        <f t="shared" si="48"/>
        <v>#REF!</v>
      </c>
      <c r="ED55" s="41" t="e">
        <f t="shared" si="48"/>
        <v>#REF!</v>
      </c>
      <c r="EE55" s="41" t="e">
        <f t="shared" si="48"/>
        <v>#REF!</v>
      </c>
      <c r="EF55" s="41" t="e">
        <f t="shared" si="48"/>
        <v>#REF!</v>
      </c>
      <c r="EG55" s="41" t="e">
        <f t="shared" si="48"/>
        <v>#REF!</v>
      </c>
      <c r="EH55" s="41" t="e">
        <f t="shared" si="48"/>
        <v>#REF!</v>
      </c>
      <c r="EI55" s="41" t="e">
        <f t="shared" si="48"/>
        <v>#REF!</v>
      </c>
      <c r="EJ55" s="41" t="e">
        <f t="shared" si="48"/>
        <v>#REF!</v>
      </c>
      <c r="EK55" s="41" t="e">
        <f t="shared" si="48"/>
        <v>#REF!</v>
      </c>
      <c r="EL55" s="41" t="e">
        <f t="shared" si="48"/>
        <v>#REF!</v>
      </c>
      <c r="EM55" s="41" t="e">
        <f t="shared" si="55"/>
        <v>#REF!</v>
      </c>
      <c r="EN55" s="41" t="e">
        <f t="shared" si="55"/>
        <v>#REF!</v>
      </c>
      <c r="EO55" s="41" t="e">
        <f t="shared" si="55"/>
        <v>#REF!</v>
      </c>
      <c r="EP55" s="41" t="e">
        <f t="shared" si="55"/>
        <v>#REF!</v>
      </c>
      <c r="EQ55" s="41" t="e">
        <f t="shared" si="55"/>
        <v>#REF!</v>
      </c>
      <c r="ER55" s="41" t="e">
        <f t="shared" si="55"/>
        <v>#REF!</v>
      </c>
      <c r="ES55" s="41" t="e">
        <f t="shared" si="55"/>
        <v>#REF!</v>
      </c>
      <c r="ET55" s="41" t="e">
        <f t="shared" si="55"/>
        <v>#REF!</v>
      </c>
      <c r="EU55" s="41" t="e">
        <f t="shared" si="55"/>
        <v>#REF!</v>
      </c>
      <c r="EV55" s="41" t="e">
        <f t="shared" si="55"/>
        <v>#REF!</v>
      </c>
      <c r="EW55" s="41" t="e">
        <f t="shared" si="55"/>
        <v>#REF!</v>
      </c>
      <c r="EX55" s="41" t="e">
        <f t="shared" si="55"/>
        <v>#REF!</v>
      </c>
      <c r="EY55" s="41" t="e">
        <f t="shared" si="55"/>
        <v>#REF!</v>
      </c>
      <c r="EZ55" s="41" t="e">
        <f t="shared" si="55"/>
        <v>#REF!</v>
      </c>
      <c r="FA55" s="41" t="e">
        <f t="shared" si="55"/>
        <v>#REF!</v>
      </c>
      <c r="FB55" s="41" t="e">
        <f t="shared" si="55"/>
        <v>#REF!</v>
      </c>
      <c r="FC55" s="41" t="e">
        <f t="shared" si="56"/>
        <v>#REF!</v>
      </c>
      <c r="FD55" s="41" t="e">
        <f t="shared" si="56"/>
        <v>#REF!</v>
      </c>
      <c r="FE55" s="41" t="e">
        <f t="shared" si="49"/>
        <v>#REF!</v>
      </c>
      <c r="FF55" s="41" t="e">
        <f t="shared" si="49"/>
        <v>#REF!</v>
      </c>
      <c r="FG55" s="41" t="e">
        <f t="shared" si="49"/>
        <v>#REF!</v>
      </c>
      <c r="FH55" s="41" t="e">
        <f t="shared" si="49"/>
        <v>#REF!</v>
      </c>
      <c r="FI55" s="41" t="e">
        <f t="shared" si="49"/>
        <v>#REF!</v>
      </c>
      <c r="FJ55" s="41" t="e">
        <f t="shared" si="49"/>
        <v>#REF!</v>
      </c>
      <c r="FK55" s="41" t="e">
        <f t="shared" si="49"/>
        <v>#REF!</v>
      </c>
      <c r="FL55" s="41" t="e">
        <f t="shared" si="49"/>
        <v>#REF!</v>
      </c>
      <c r="FM55" s="41" t="e">
        <f t="shared" si="49"/>
        <v>#REF!</v>
      </c>
      <c r="FN55" s="41" t="e">
        <f t="shared" si="49"/>
        <v>#REF!</v>
      </c>
      <c r="FO55" s="41" t="e">
        <f t="shared" si="49"/>
        <v>#REF!</v>
      </c>
      <c r="FP55" s="41" t="e">
        <f t="shared" si="49"/>
        <v>#REF!</v>
      </c>
      <c r="FQ55" s="41" t="e">
        <f t="shared" si="49"/>
        <v>#REF!</v>
      </c>
      <c r="FR55" s="41" t="e">
        <f t="shared" si="49"/>
        <v>#REF!</v>
      </c>
      <c r="FS55" s="41" t="e">
        <f t="shared" si="57"/>
        <v>#REF!</v>
      </c>
      <c r="FT55" s="41" t="e">
        <f t="shared" si="57"/>
        <v>#REF!</v>
      </c>
      <c r="FU55" s="41" t="e">
        <f t="shared" si="57"/>
        <v>#REF!</v>
      </c>
      <c r="FV55" s="41" t="e">
        <f t="shared" si="57"/>
        <v>#REF!</v>
      </c>
      <c r="FW55" s="41" t="e">
        <f t="shared" si="57"/>
        <v>#REF!</v>
      </c>
      <c r="FX55" s="41" t="e">
        <f t="shared" si="57"/>
        <v>#REF!</v>
      </c>
      <c r="FY55" s="41" t="e">
        <f t="shared" si="57"/>
        <v>#REF!</v>
      </c>
      <c r="FZ55" s="41" t="e">
        <f t="shared" si="57"/>
        <v>#REF!</v>
      </c>
      <c r="GA55" s="41" t="e">
        <f t="shared" si="57"/>
        <v>#REF!</v>
      </c>
      <c r="GB55" s="41" t="e">
        <f t="shared" si="57"/>
        <v>#REF!</v>
      </c>
      <c r="GC55" s="41" t="e">
        <f t="shared" si="57"/>
        <v>#REF!</v>
      </c>
      <c r="GD55" s="41" t="e">
        <f t="shared" si="57"/>
        <v>#REF!</v>
      </c>
      <c r="GE55" s="41" t="e">
        <f t="shared" si="57"/>
        <v>#REF!</v>
      </c>
      <c r="GF55" s="41" t="e">
        <f t="shared" si="57"/>
        <v>#REF!</v>
      </c>
      <c r="GG55" s="41" t="e">
        <f t="shared" si="57"/>
        <v>#REF!</v>
      </c>
      <c r="GH55" s="41" t="e">
        <f t="shared" si="57"/>
        <v>#REF!</v>
      </c>
      <c r="GI55" s="41" t="e">
        <f t="shared" si="58"/>
        <v>#REF!</v>
      </c>
      <c r="GJ55" s="41" t="e">
        <f t="shared" si="58"/>
        <v>#REF!</v>
      </c>
      <c r="GK55" s="41" t="e">
        <f t="shared" si="50"/>
        <v>#REF!</v>
      </c>
      <c r="GL55" s="41" t="e">
        <f t="shared" si="50"/>
        <v>#REF!</v>
      </c>
      <c r="GM55" s="41" t="e">
        <f t="shared" si="50"/>
        <v>#REF!</v>
      </c>
      <c r="GN55" s="41" t="e">
        <f t="shared" si="50"/>
        <v>#REF!</v>
      </c>
      <c r="GO55" s="41" t="e">
        <f t="shared" si="50"/>
        <v>#REF!</v>
      </c>
      <c r="GP55" s="41" t="e">
        <f t="shared" si="50"/>
        <v>#REF!</v>
      </c>
      <c r="GQ55" s="41" t="e">
        <f t="shared" si="50"/>
        <v>#REF!</v>
      </c>
      <c r="GR55" s="41" t="e">
        <f t="shared" si="50"/>
        <v>#REF!</v>
      </c>
      <c r="GS55" s="41" t="e">
        <f t="shared" si="50"/>
        <v>#REF!</v>
      </c>
      <c r="GT55" s="41" t="e">
        <f t="shared" si="50"/>
        <v>#REF!</v>
      </c>
      <c r="GU55" s="41" t="e">
        <f t="shared" si="50"/>
        <v>#REF!</v>
      </c>
      <c r="GV55" s="41" t="e">
        <f t="shared" si="50"/>
        <v>#REF!</v>
      </c>
      <c r="GW55" s="41" t="e">
        <f t="shared" si="50"/>
        <v>#REF!</v>
      </c>
      <c r="GX55" s="41" t="e">
        <f t="shared" si="50"/>
        <v>#REF!</v>
      </c>
      <c r="GY55" s="41" t="e">
        <f t="shared" si="59"/>
        <v>#REF!</v>
      </c>
      <c r="GZ55" s="41" t="e">
        <f t="shared" si="59"/>
        <v>#REF!</v>
      </c>
      <c r="HA55" s="41" t="e">
        <f t="shared" si="59"/>
        <v>#REF!</v>
      </c>
      <c r="HB55" s="41" t="e">
        <f t="shared" si="44"/>
        <v>#REF!</v>
      </c>
      <c r="HC55" s="41" t="e">
        <f t="shared" si="44"/>
        <v>#REF!</v>
      </c>
      <c r="HD55" s="41" t="e">
        <f t="shared" si="44"/>
        <v>#REF!</v>
      </c>
      <c r="HE55" s="41" t="e">
        <f t="shared" si="44"/>
        <v>#REF!</v>
      </c>
      <c r="HF55" s="41" t="e">
        <f t="shared" si="44"/>
        <v>#REF!</v>
      </c>
      <c r="HG55" s="41" t="e">
        <f t="shared" si="44"/>
        <v>#REF!</v>
      </c>
      <c r="HH55" s="41" t="e">
        <f t="shared" si="44"/>
        <v>#REF!</v>
      </c>
      <c r="HI55" s="41" t="e">
        <f t="shared" si="44"/>
        <v>#REF!</v>
      </c>
      <c r="HJ55" s="41" t="e">
        <f t="shared" si="44"/>
        <v>#REF!</v>
      </c>
    </row>
    <row r="56" spans="1:218" ht="14.4" x14ac:dyDescent="0.3">
      <c r="A56" s="42">
        <v>53</v>
      </c>
      <c r="B56" s="43" t="e">
        <f>'CMM1 - AUX CALC'!$BB$67</f>
        <v>#REF!</v>
      </c>
      <c r="BC56" s="41" t="e">
        <f>$B56/(_xlfn.SINGLE(PrazoConcessao)*12-BC$3+1)</f>
        <v>#REF!</v>
      </c>
      <c r="BD56" s="41" t="e">
        <f t="shared" si="61"/>
        <v>#REF!</v>
      </c>
      <c r="BE56" s="41" t="e">
        <f t="shared" si="61"/>
        <v>#REF!</v>
      </c>
      <c r="BF56" s="41" t="e">
        <f t="shared" si="61"/>
        <v>#REF!</v>
      </c>
      <c r="BG56" s="41" t="e">
        <f t="shared" si="61"/>
        <v>#REF!</v>
      </c>
      <c r="BH56" s="41" t="e">
        <f t="shared" si="61"/>
        <v>#REF!</v>
      </c>
      <c r="BI56" s="41" t="e">
        <f t="shared" si="61"/>
        <v>#REF!</v>
      </c>
      <c r="BJ56" s="41" t="e">
        <f t="shared" si="61"/>
        <v>#REF!</v>
      </c>
      <c r="BK56" s="41" t="e">
        <f t="shared" si="61"/>
        <v>#REF!</v>
      </c>
      <c r="BL56" s="41" t="e">
        <f t="shared" si="61"/>
        <v>#REF!</v>
      </c>
      <c r="BM56" s="41" t="e">
        <f t="shared" si="61"/>
        <v>#REF!</v>
      </c>
      <c r="BN56" s="41" t="e">
        <f t="shared" si="60"/>
        <v>#REF!</v>
      </c>
      <c r="BO56" s="41" t="e">
        <f t="shared" si="60"/>
        <v>#REF!</v>
      </c>
      <c r="BP56" s="41" t="e">
        <f t="shared" si="52"/>
        <v>#REF!</v>
      </c>
      <c r="BQ56" s="41" t="e">
        <f t="shared" si="52"/>
        <v>#REF!</v>
      </c>
      <c r="BR56" s="41" t="e">
        <f t="shared" si="52"/>
        <v>#REF!</v>
      </c>
      <c r="BS56" s="41" t="e">
        <f t="shared" si="52"/>
        <v>#REF!</v>
      </c>
      <c r="BT56" s="41" t="e">
        <f t="shared" si="52"/>
        <v>#REF!</v>
      </c>
      <c r="BU56" s="41" t="e">
        <f t="shared" si="52"/>
        <v>#REF!</v>
      </c>
      <c r="BV56" s="41" t="e">
        <f t="shared" si="52"/>
        <v>#REF!</v>
      </c>
      <c r="BW56" s="41" t="e">
        <f t="shared" si="52"/>
        <v>#REF!</v>
      </c>
      <c r="BX56" s="41" t="e">
        <f t="shared" si="52"/>
        <v>#REF!</v>
      </c>
      <c r="BY56" s="41" t="e">
        <f t="shared" si="52"/>
        <v>#REF!</v>
      </c>
      <c r="BZ56" s="41" t="e">
        <f t="shared" si="52"/>
        <v>#REF!</v>
      </c>
      <c r="CA56" s="41" t="e">
        <f t="shared" si="52"/>
        <v>#REF!</v>
      </c>
      <c r="CB56" s="41" t="e">
        <f t="shared" si="52"/>
        <v>#REF!</v>
      </c>
      <c r="CC56" s="41" t="e">
        <f t="shared" si="46"/>
        <v>#REF!</v>
      </c>
      <c r="CD56" s="41" t="e">
        <f t="shared" si="46"/>
        <v>#REF!</v>
      </c>
      <c r="CE56" s="41" t="e">
        <f t="shared" si="46"/>
        <v>#REF!</v>
      </c>
      <c r="CF56" s="41" t="e">
        <f t="shared" si="46"/>
        <v>#REF!</v>
      </c>
      <c r="CG56" s="41" t="e">
        <f t="shared" si="46"/>
        <v>#REF!</v>
      </c>
      <c r="CH56" s="41" t="e">
        <f t="shared" si="46"/>
        <v>#REF!</v>
      </c>
      <c r="CI56" s="41" t="e">
        <f t="shared" si="46"/>
        <v>#REF!</v>
      </c>
      <c r="CJ56" s="41" t="e">
        <f t="shared" si="46"/>
        <v>#REF!</v>
      </c>
      <c r="CK56" s="41" t="e">
        <f t="shared" si="46"/>
        <v>#REF!</v>
      </c>
      <c r="CL56" s="41" t="e">
        <f t="shared" si="46"/>
        <v>#REF!</v>
      </c>
      <c r="CM56" s="41" t="e">
        <f t="shared" si="46"/>
        <v>#REF!</v>
      </c>
      <c r="CN56" s="41" t="e">
        <f t="shared" si="46"/>
        <v>#REF!</v>
      </c>
      <c r="CO56" s="41" t="e">
        <f t="shared" si="46"/>
        <v>#REF!</v>
      </c>
      <c r="CP56" s="41" t="e">
        <f t="shared" si="46"/>
        <v>#REF!</v>
      </c>
      <c r="CQ56" s="41" t="e">
        <f t="shared" si="46"/>
        <v>#REF!</v>
      </c>
      <c r="CR56" s="41" t="e">
        <f t="shared" si="46"/>
        <v>#REF!</v>
      </c>
      <c r="CS56" s="41" t="e">
        <f t="shared" si="47"/>
        <v>#REF!</v>
      </c>
      <c r="CT56" s="41" t="e">
        <f t="shared" si="47"/>
        <v>#REF!</v>
      </c>
      <c r="CU56" s="41" t="e">
        <f t="shared" si="47"/>
        <v>#REF!</v>
      </c>
      <c r="CV56" s="41" t="e">
        <f t="shared" si="47"/>
        <v>#REF!</v>
      </c>
      <c r="CW56" s="41" t="e">
        <f t="shared" si="47"/>
        <v>#REF!</v>
      </c>
      <c r="CX56" s="41" t="e">
        <f t="shared" si="47"/>
        <v>#REF!</v>
      </c>
      <c r="CY56" s="41" t="e">
        <f t="shared" si="47"/>
        <v>#REF!</v>
      </c>
      <c r="CZ56" s="41" t="e">
        <f t="shared" si="47"/>
        <v>#REF!</v>
      </c>
      <c r="DA56" s="41" t="e">
        <f t="shared" si="47"/>
        <v>#REF!</v>
      </c>
      <c r="DB56" s="41" t="e">
        <f t="shared" si="47"/>
        <v>#REF!</v>
      </c>
      <c r="DC56" s="41" t="e">
        <f t="shared" si="47"/>
        <v>#REF!</v>
      </c>
      <c r="DD56" s="41" t="e">
        <f t="shared" si="47"/>
        <v>#REF!</v>
      </c>
      <c r="DE56" s="41" t="e">
        <f t="shared" si="47"/>
        <v>#REF!</v>
      </c>
      <c r="DF56" s="41" t="e">
        <f t="shared" si="47"/>
        <v>#REF!</v>
      </c>
      <c r="DG56" s="41" t="e">
        <f t="shared" si="53"/>
        <v>#REF!</v>
      </c>
      <c r="DH56" s="41" t="e">
        <f t="shared" si="53"/>
        <v>#REF!</v>
      </c>
      <c r="DI56" s="41" t="e">
        <f t="shared" si="53"/>
        <v>#REF!</v>
      </c>
      <c r="DJ56" s="41" t="e">
        <f t="shared" si="53"/>
        <v>#REF!</v>
      </c>
      <c r="DK56" s="41" t="e">
        <f t="shared" si="53"/>
        <v>#REF!</v>
      </c>
      <c r="DL56" s="41" t="e">
        <f t="shared" si="53"/>
        <v>#REF!</v>
      </c>
      <c r="DM56" s="41" t="e">
        <f t="shared" si="53"/>
        <v>#REF!</v>
      </c>
      <c r="DN56" s="41" t="e">
        <f t="shared" si="53"/>
        <v>#REF!</v>
      </c>
      <c r="DO56" s="41" t="e">
        <f t="shared" si="53"/>
        <v>#REF!</v>
      </c>
      <c r="DP56" s="41" t="e">
        <f t="shared" si="53"/>
        <v>#REF!</v>
      </c>
      <c r="DQ56" s="41" t="e">
        <f t="shared" si="53"/>
        <v>#REF!</v>
      </c>
      <c r="DR56" s="41" t="e">
        <f t="shared" si="53"/>
        <v>#REF!</v>
      </c>
      <c r="DS56" s="41" t="e">
        <f t="shared" si="53"/>
        <v>#REF!</v>
      </c>
      <c r="DT56" s="41" t="e">
        <f t="shared" si="53"/>
        <v>#REF!</v>
      </c>
      <c r="DU56" s="41" t="e">
        <f t="shared" si="53"/>
        <v>#REF!</v>
      </c>
      <c r="DV56" s="41" t="e">
        <f t="shared" si="53"/>
        <v>#REF!</v>
      </c>
      <c r="DW56" s="41" t="e">
        <f t="shared" si="54"/>
        <v>#REF!</v>
      </c>
      <c r="DX56" s="41" t="e">
        <f t="shared" si="54"/>
        <v>#REF!</v>
      </c>
      <c r="DY56" s="41" t="e">
        <f t="shared" si="48"/>
        <v>#REF!</v>
      </c>
      <c r="DZ56" s="41" t="e">
        <f t="shared" si="48"/>
        <v>#REF!</v>
      </c>
      <c r="EA56" s="41" t="e">
        <f t="shared" si="48"/>
        <v>#REF!</v>
      </c>
      <c r="EB56" s="41" t="e">
        <f t="shared" si="48"/>
        <v>#REF!</v>
      </c>
      <c r="EC56" s="41" t="e">
        <f t="shared" si="48"/>
        <v>#REF!</v>
      </c>
      <c r="ED56" s="41" t="e">
        <f t="shared" si="48"/>
        <v>#REF!</v>
      </c>
      <c r="EE56" s="41" t="e">
        <f t="shared" si="48"/>
        <v>#REF!</v>
      </c>
      <c r="EF56" s="41" t="e">
        <f t="shared" si="48"/>
        <v>#REF!</v>
      </c>
      <c r="EG56" s="41" t="e">
        <f t="shared" si="48"/>
        <v>#REF!</v>
      </c>
      <c r="EH56" s="41" t="e">
        <f t="shared" si="48"/>
        <v>#REF!</v>
      </c>
      <c r="EI56" s="41" t="e">
        <f t="shared" si="48"/>
        <v>#REF!</v>
      </c>
      <c r="EJ56" s="41" t="e">
        <f t="shared" si="48"/>
        <v>#REF!</v>
      </c>
      <c r="EK56" s="41" t="e">
        <f t="shared" si="48"/>
        <v>#REF!</v>
      </c>
      <c r="EL56" s="41" t="e">
        <f t="shared" si="48"/>
        <v>#REF!</v>
      </c>
      <c r="EM56" s="41" t="e">
        <f t="shared" si="55"/>
        <v>#REF!</v>
      </c>
      <c r="EN56" s="41" t="e">
        <f t="shared" si="55"/>
        <v>#REF!</v>
      </c>
      <c r="EO56" s="41" t="e">
        <f t="shared" si="55"/>
        <v>#REF!</v>
      </c>
      <c r="EP56" s="41" t="e">
        <f t="shared" si="55"/>
        <v>#REF!</v>
      </c>
      <c r="EQ56" s="41" t="e">
        <f t="shared" si="55"/>
        <v>#REF!</v>
      </c>
      <c r="ER56" s="41" t="e">
        <f t="shared" si="55"/>
        <v>#REF!</v>
      </c>
      <c r="ES56" s="41" t="e">
        <f t="shared" si="55"/>
        <v>#REF!</v>
      </c>
      <c r="ET56" s="41" t="e">
        <f t="shared" si="55"/>
        <v>#REF!</v>
      </c>
      <c r="EU56" s="41" t="e">
        <f t="shared" si="55"/>
        <v>#REF!</v>
      </c>
      <c r="EV56" s="41" t="e">
        <f t="shared" si="55"/>
        <v>#REF!</v>
      </c>
      <c r="EW56" s="41" t="e">
        <f t="shared" si="55"/>
        <v>#REF!</v>
      </c>
      <c r="EX56" s="41" t="e">
        <f t="shared" si="55"/>
        <v>#REF!</v>
      </c>
      <c r="EY56" s="41" t="e">
        <f t="shared" si="55"/>
        <v>#REF!</v>
      </c>
      <c r="EZ56" s="41" t="e">
        <f t="shared" si="55"/>
        <v>#REF!</v>
      </c>
      <c r="FA56" s="41" t="e">
        <f t="shared" si="55"/>
        <v>#REF!</v>
      </c>
      <c r="FB56" s="41" t="e">
        <f t="shared" si="55"/>
        <v>#REF!</v>
      </c>
      <c r="FC56" s="41" t="e">
        <f t="shared" si="56"/>
        <v>#REF!</v>
      </c>
      <c r="FD56" s="41" t="e">
        <f t="shared" si="56"/>
        <v>#REF!</v>
      </c>
      <c r="FE56" s="41" t="e">
        <f t="shared" si="49"/>
        <v>#REF!</v>
      </c>
      <c r="FF56" s="41" t="e">
        <f t="shared" si="49"/>
        <v>#REF!</v>
      </c>
      <c r="FG56" s="41" t="e">
        <f t="shared" si="49"/>
        <v>#REF!</v>
      </c>
      <c r="FH56" s="41" t="e">
        <f t="shared" si="49"/>
        <v>#REF!</v>
      </c>
      <c r="FI56" s="41" t="e">
        <f t="shared" si="49"/>
        <v>#REF!</v>
      </c>
      <c r="FJ56" s="41" t="e">
        <f t="shared" si="49"/>
        <v>#REF!</v>
      </c>
      <c r="FK56" s="41" t="e">
        <f t="shared" si="49"/>
        <v>#REF!</v>
      </c>
      <c r="FL56" s="41" t="e">
        <f t="shared" si="49"/>
        <v>#REF!</v>
      </c>
      <c r="FM56" s="41" t="e">
        <f t="shared" si="49"/>
        <v>#REF!</v>
      </c>
      <c r="FN56" s="41" t="e">
        <f t="shared" si="49"/>
        <v>#REF!</v>
      </c>
      <c r="FO56" s="41" t="e">
        <f t="shared" si="49"/>
        <v>#REF!</v>
      </c>
      <c r="FP56" s="41" t="e">
        <f t="shared" si="49"/>
        <v>#REF!</v>
      </c>
      <c r="FQ56" s="41" t="e">
        <f t="shared" si="49"/>
        <v>#REF!</v>
      </c>
      <c r="FR56" s="41" t="e">
        <f t="shared" si="49"/>
        <v>#REF!</v>
      </c>
      <c r="FS56" s="41" t="e">
        <f t="shared" si="57"/>
        <v>#REF!</v>
      </c>
      <c r="FT56" s="41" t="e">
        <f t="shared" si="57"/>
        <v>#REF!</v>
      </c>
      <c r="FU56" s="41" t="e">
        <f t="shared" si="57"/>
        <v>#REF!</v>
      </c>
      <c r="FV56" s="41" t="e">
        <f t="shared" si="57"/>
        <v>#REF!</v>
      </c>
      <c r="FW56" s="41" t="e">
        <f t="shared" si="57"/>
        <v>#REF!</v>
      </c>
      <c r="FX56" s="41" t="e">
        <f t="shared" si="57"/>
        <v>#REF!</v>
      </c>
      <c r="FY56" s="41" t="e">
        <f t="shared" si="57"/>
        <v>#REF!</v>
      </c>
      <c r="FZ56" s="41" t="e">
        <f t="shared" si="57"/>
        <v>#REF!</v>
      </c>
      <c r="GA56" s="41" t="e">
        <f t="shared" si="57"/>
        <v>#REF!</v>
      </c>
      <c r="GB56" s="41" t="e">
        <f t="shared" si="57"/>
        <v>#REF!</v>
      </c>
      <c r="GC56" s="41" t="e">
        <f t="shared" si="57"/>
        <v>#REF!</v>
      </c>
      <c r="GD56" s="41" t="e">
        <f t="shared" si="57"/>
        <v>#REF!</v>
      </c>
      <c r="GE56" s="41" t="e">
        <f t="shared" si="57"/>
        <v>#REF!</v>
      </c>
      <c r="GF56" s="41" t="e">
        <f t="shared" si="57"/>
        <v>#REF!</v>
      </c>
      <c r="GG56" s="41" t="e">
        <f t="shared" si="57"/>
        <v>#REF!</v>
      </c>
      <c r="GH56" s="41" t="e">
        <f t="shared" si="57"/>
        <v>#REF!</v>
      </c>
      <c r="GI56" s="41" t="e">
        <f t="shared" si="58"/>
        <v>#REF!</v>
      </c>
      <c r="GJ56" s="41" t="e">
        <f t="shared" si="58"/>
        <v>#REF!</v>
      </c>
      <c r="GK56" s="41" t="e">
        <f t="shared" si="50"/>
        <v>#REF!</v>
      </c>
      <c r="GL56" s="41" t="e">
        <f t="shared" si="50"/>
        <v>#REF!</v>
      </c>
      <c r="GM56" s="41" t="e">
        <f t="shared" si="50"/>
        <v>#REF!</v>
      </c>
      <c r="GN56" s="41" t="e">
        <f t="shared" si="50"/>
        <v>#REF!</v>
      </c>
      <c r="GO56" s="41" t="e">
        <f t="shared" si="50"/>
        <v>#REF!</v>
      </c>
      <c r="GP56" s="41" t="e">
        <f t="shared" si="50"/>
        <v>#REF!</v>
      </c>
      <c r="GQ56" s="41" t="e">
        <f t="shared" si="50"/>
        <v>#REF!</v>
      </c>
      <c r="GR56" s="41" t="e">
        <f t="shared" si="50"/>
        <v>#REF!</v>
      </c>
      <c r="GS56" s="41" t="e">
        <f t="shared" si="50"/>
        <v>#REF!</v>
      </c>
      <c r="GT56" s="41" t="e">
        <f t="shared" si="50"/>
        <v>#REF!</v>
      </c>
      <c r="GU56" s="41" t="e">
        <f t="shared" si="50"/>
        <v>#REF!</v>
      </c>
      <c r="GV56" s="41" t="e">
        <f t="shared" si="50"/>
        <v>#REF!</v>
      </c>
      <c r="GW56" s="41" t="e">
        <f t="shared" si="50"/>
        <v>#REF!</v>
      </c>
      <c r="GX56" s="41" t="e">
        <f t="shared" si="50"/>
        <v>#REF!</v>
      </c>
      <c r="GY56" s="41" t="e">
        <f t="shared" si="59"/>
        <v>#REF!</v>
      </c>
      <c r="GZ56" s="41" t="e">
        <f t="shared" si="59"/>
        <v>#REF!</v>
      </c>
      <c r="HA56" s="41" t="e">
        <f t="shared" si="59"/>
        <v>#REF!</v>
      </c>
      <c r="HB56" s="41" t="e">
        <f t="shared" si="44"/>
        <v>#REF!</v>
      </c>
      <c r="HC56" s="41" t="e">
        <f t="shared" si="44"/>
        <v>#REF!</v>
      </c>
      <c r="HD56" s="41" t="e">
        <f t="shared" si="44"/>
        <v>#REF!</v>
      </c>
      <c r="HE56" s="41" t="e">
        <f t="shared" si="44"/>
        <v>#REF!</v>
      </c>
      <c r="HF56" s="41" t="e">
        <f t="shared" si="44"/>
        <v>#REF!</v>
      </c>
      <c r="HG56" s="41" t="e">
        <f t="shared" si="44"/>
        <v>#REF!</v>
      </c>
      <c r="HH56" s="41" t="e">
        <f t="shared" si="44"/>
        <v>#REF!</v>
      </c>
      <c r="HI56" s="41" t="e">
        <f t="shared" si="44"/>
        <v>#REF!</v>
      </c>
      <c r="HJ56" s="41" t="e">
        <f t="shared" si="44"/>
        <v>#REF!</v>
      </c>
    </row>
    <row r="57" spans="1:218" ht="14.4" x14ac:dyDescent="0.3">
      <c r="A57" s="42">
        <v>54</v>
      </c>
      <c r="B57" s="43" t="e">
        <f>'CMM1 - AUX CALC'!$BC$67</f>
        <v>#REF!</v>
      </c>
      <c r="BD57" s="41" t="e">
        <f>$B57/(_xlfn.SINGLE(PrazoConcessao)*12-BD$3+1)</f>
        <v>#REF!</v>
      </c>
      <c r="BE57" s="41" t="e">
        <f t="shared" si="61"/>
        <v>#REF!</v>
      </c>
      <c r="BF57" s="41" t="e">
        <f t="shared" si="61"/>
        <v>#REF!</v>
      </c>
      <c r="BG57" s="41" t="e">
        <f t="shared" si="61"/>
        <v>#REF!</v>
      </c>
      <c r="BH57" s="41" t="e">
        <f t="shared" si="61"/>
        <v>#REF!</v>
      </c>
      <c r="BI57" s="41" t="e">
        <f t="shared" si="61"/>
        <v>#REF!</v>
      </c>
      <c r="BJ57" s="41" t="e">
        <f t="shared" si="61"/>
        <v>#REF!</v>
      </c>
      <c r="BK57" s="41" t="e">
        <f t="shared" si="61"/>
        <v>#REF!</v>
      </c>
      <c r="BL57" s="41" t="e">
        <f t="shared" si="61"/>
        <v>#REF!</v>
      </c>
      <c r="BM57" s="41" t="e">
        <f t="shared" si="61"/>
        <v>#REF!</v>
      </c>
      <c r="BN57" s="41" t="e">
        <f t="shared" si="60"/>
        <v>#REF!</v>
      </c>
      <c r="BO57" s="41" t="e">
        <f t="shared" si="60"/>
        <v>#REF!</v>
      </c>
      <c r="BP57" s="41" t="e">
        <f t="shared" si="52"/>
        <v>#REF!</v>
      </c>
      <c r="BQ57" s="41" t="e">
        <f t="shared" si="52"/>
        <v>#REF!</v>
      </c>
      <c r="BR57" s="41" t="e">
        <f t="shared" si="52"/>
        <v>#REF!</v>
      </c>
      <c r="BS57" s="41" t="e">
        <f t="shared" si="52"/>
        <v>#REF!</v>
      </c>
      <c r="BT57" s="41" t="e">
        <f t="shared" si="52"/>
        <v>#REF!</v>
      </c>
      <c r="BU57" s="41" t="e">
        <f t="shared" si="52"/>
        <v>#REF!</v>
      </c>
      <c r="BV57" s="41" t="e">
        <f t="shared" si="52"/>
        <v>#REF!</v>
      </c>
      <c r="BW57" s="41" t="e">
        <f t="shared" si="52"/>
        <v>#REF!</v>
      </c>
      <c r="BX57" s="41" t="e">
        <f t="shared" si="52"/>
        <v>#REF!</v>
      </c>
      <c r="BY57" s="41" t="e">
        <f t="shared" si="52"/>
        <v>#REF!</v>
      </c>
      <c r="BZ57" s="41" t="e">
        <f t="shared" si="52"/>
        <v>#REF!</v>
      </c>
      <c r="CA57" s="41" t="e">
        <f t="shared" si="52"/>
        <v>#REF!</v>
      </c>
      <c r="CB57" s="41" t="e">
        <f t="shared" si="52"/>
        <v>#REF!</v>
      </c>
      <c r="CC57" s="41" t="e">
        <f t="shared" si="46"/>
        <v>#REF!</v>
      </c>
      <c r="CD57" s="41" t="e">
        <f t="shared" si="46"/>
        <v>#REF!</v>
      </c>
      <c r="CE57" s="41" t="e">
        <f t="shared" si="46"/>
        <v>#REF!</v>
      </c>
      <c r="CF57" s="41" t="e">
        <f t="shared" si="46"/>
        <v>#REF!</v>
      </c>
      <c r="CG57" s="41" t="e">
        <f t="shared" si="46"/>
        <v>#REF!</v>
      </c>
      <c r="CH57" s="41" t="e">
        <f t="shared" si="46"/>
        <v>#REF!</v>
      </c>
      <c r="CI57" s="41" t="e">
        <f t="shared" si="46"/>
        <v>#REF!</v>
      </c>
      <c r="CJ57" s="41" t="e">
        <f t="shared" si="46"/>
        <v>#REF!</v>
      </c>
      <c r="CK57" s="41" t="e">
        <f t="shared" si="46"/>
        <v>#REF!</v>
      </c>
      <c r="CL57" s="41" t="e">
        <f t="shared" si="46"/>
        <v>#REF!</v>
      </c>
      <c r="CM57" s="41" t="e">
        <f t="shared" si="46"/>
        <v>#REF!</v>
      </c>
      <c r="CN57" s="41" t="e">
        <f t="shared" si="46"/>
        <v>#REF!</v>
      </c>
      <c r="CO57" s="41" t="e">
        <f t="shared" si="46"/>
        <v>#REF!</v>
      </c>
      <c r="CP57" s="41" t="e">
        <f t="shared" si="46"/>
        <v>#REF!</v>
      </c>
      <c r="CQ57" s="41" t="e">
        <f t="shared" si="46"/>
        <v>#REF!</v>
      </c>
      <c r="CR57" s="41" t="e">
        <f t="shared" si="46"/>
        <v>#REF!</v>
      </c>
      <c r="CS57" s="41" t="e">
        <f t="shared" si="47"/>
        <v>#REF!</v>
      </c>
      <c r="CT57" s="41" t="e">
        <f t="shared" si="47"/>
        <v>#REF!</v>
      </c>
      <c r="CU57" s="41" t="e">
        <f t="shared" si="47"/>
        <v>#REF!</v>
      </c>
      <c r="CV57" s="41" t="e">
        <f t="shared" si="47"/>
        <v>#REF!</v>
      </c>
      <c r="CW57" s="41" t="e">
        <f t="shared" si="47"/>
        <v>#REF!</v>
      </c>
      <c r="CX57" s="41" t="e">
        <f t="shared" si="47"/>
        <v>#REF!</v>
      </c>
      <c r="CY57" s="41" t="e">
        <f t="shared" si="47"/>
        <v>#REF!</v>
      </c>
      <c r="CZ57" s="41" t="e">
        <f t="shared" si="47"/>
        <v>#REF!</v>
      </c>
      <c r="DA57" s="41" t="e">
        <f t="shared" si="47"/>
        <v>#REF!</v>
      </c>
      <c r="DB57" s="41" t="e">
        <f t="shared" si="47"/>
        <v>#REF!</v>
      </c>
      <c r="DC57" s="41" t="e">
        <f t="shared" si="47"/>
        <v>#REF!</v>
      </c>
      <c r="DD57" s="41" t="e">
        <f t="shared" si="47"/>
        <v>#REF!</v>
      </c>
      <c r="DE57" s="41" t="e">
        <f t="shared" si="47"/>
        <v>#REF!</v>
      </c>
      <c r="DF57" s="41" t="e">
        <f t="shared" si="47"/>
        <v>#REF!</v>
      </c>
      <c r="DG57" s="41" t="e">
        <f t="shared" si="53"/>
        <v>#REF!</v>
      </c>
      <c r="DH57" s="41" t="e">
        <f t="shared" si="53"/>
        <v>#REF!</v>
      </c>
      <c r="DI57" s="41" t="e">
        <f t="shared" si="53"/>
        <v>#REF!</v>
      </c>
      <c r="DJ57" s="41" t="e">
        <f t="shared" si="53"/>
        <v>#REF!</v>
      </c>
      <c r="DK57" s="41" t="e">
        <f t="shared" si="53"/>
        <v>#REF!</v>
      </c>
      <c r="DL57" s="41" t="e">
        <f t="shared" si="53"/>
        <v>#REF!</v>
      </c>
      <c r="DM57" s="41" t="e">
        <f t="shared" si="53"/>
        <v>#REF!</v>
      </c>
      <c r="DN57" s="41" t="e">
        <f t="shared" si="53"/>
        <v>#REF!</v>
      </c>
      <c r="DO57" s="41" t="e">
        <f t="shared" si="53"/>
        <v>#REF!</v>
      </c>
      <c r="DP57" s="41" t="e">
        <f t="shared" si="53"/>
        <v>#REF!</v>
      </c>
      <c r="DQ57" s="41" t="e">
        <f t="shared" si="53"/>
        <v>#REF!</v>
      </c>
      <c r="DR57" s="41" t="e">
        <f t="shared" si="53"/>
        <v>#REF!</v>
      </c>
      <c r="DS57" s="41" t="e">
        <f t="shared" si="53"/>
        <v>#REF!</v>
      </c>
      <c r="DT57" s="41" t="e">
        <f t="shared" si="53"/>
        <v>#REF!</v>
      </c>
      <c r="DU57" s="41" t="e">
        <f t="shared" si="53"/>
        <v>#REF!</v>
      </c>
      <c r="DV57" s="41" t="e">
        <f t="shared" si="53"/>
        <v>#REF!</v>
      </c>
      <c r="DW57" s="41" t="e">
        <f t="shared" si="54"/>
        <v>#REF!</v>
      </c>
      <c r="DX57" s="41" t="e">
        <f t="shared" si="54"/>
        <v>#REF!</v>
      </c>
      <c r="DY57" s="41" t="e">
        <f t="shared" si="48"/>
        <v>#REF!</v>
      </c>
      <c r="DZ57" s="41" t="e">
        <f t="shared" si="48"/>
        <v>#REF!</v>
      </c>
      <c r="EA57" s="41" t="e">
        <f t="shared" si="48"/>
        <v>#REF!</v>
      </c>
      <c r="EB57" s="41" t="e">
        <f t="shared" si="48"/>
        <v>#REF!</v>
      </c>
      <c r="EC57" s="41" t="e">
        <f t="shared" si="48"/>
        <v>#REF!</v>
      </c>
      <c r="ED57" s="41" t="e">
        <f t="shared" si="48"/>
        <v>#REF!</v>
      </c>
      <c r="EE57" s="41" t="e">
        <f t="shared" si="48"/>
        <v>#REF!</v>
      </c>
      <c r="EF57" s="41" t="e">
        <f t="shared" si="48"/>
        <v>#REF!</v>
      </c>
      <c r="EG57" s="41" t="e">
        <f t="shared" si="48"/>
        <v>#REF!</v>
      </c>
      <c r="EH57" s="41" t="e">
        <f t="shared" si="48"/>
        <v>#REF!</v>
      </c>
      <c r="EI57" s="41" t="e">
        <f t="shared" si="48"/>
        <v>#REF!</v>
      </c>
      <c r="EJ57" s="41" t="e">
        <f t="shared" si="48"/>
        <v>#REF!</v>
      </c>
      <c r="EK57" s="41" t="e">
        <f t="shared" si="48"/>
        <v>#REF!</v>
      </c>
      <c r="EL57" s="41" t="e">
        <f t="shared" si="48"/>
        <v>#REF!</v>
      </c>
      <c r="EM57" s="41" t="e">
        <f t="shared" si="55"/>
        <v>#REF!</v>
      </c>
      <c r="EN57" s="41" t="e">
        <f t="shared" si="55"/>
        <v>#REF!</v>
      </c>
      <c r="EO57" s="41" t="e">
        <f t="shared" si="55"/>
        <v>#REF!</v>
      </c>
      <c r="EP57" s="41" t="e">
        <f t="shared" si="55"/>
        <v>#REF!</v>
      </c>
      <c r="EQ57" s="41" t="e">
        <f t="shared" si="55"/>
        <v>#REF!</v>
      </c>
      <c r="ER57" s="41" t="e">
        <f t="shared" si="55"/>
        <v>#REF!</v>
      </c>
      <c r="ES57" s="41" t="e">
        <f t="shared" si="55"/>
        <v>#REF!</v>
      </c>
      <c r="ET57" s="41" t="e">
        <f t="shared" si="55"/>
        <v>#REF!</v>
      </c>
      <c r="EU57" s="41" t="e">
        <f t="shared" si="55"/>
        <v>#REF!</v>
      </c>
      <c r="EV57" s="41" t="e">
        <f t="shared" si="55"/>
        <v>#REF!</v>
      </c>
      <c r="EW57" s="41" t="e">
        <f t="shared" si="55"/>
        <v>#REF!</v>
      </c>
      <c r="EX57" s="41" t="e">
        <f t="shared" si="55"/>
        <v>#REF!</v>
      </c>
      <c r="EY57" s="41" t="e">
        <f t="shared" si="55"/>
        <v>#REF!</v>
      </c>
      <c r="EZ57" s="41" t="e">
        <f t="shared" si="55"/>
        <v>#REF!</v>
      </c>
      <c r="FA57" s="41" t="e">
        <f t="shared" si="55"/>
        <v>#REF!</v>
      </c>
      <c r="FB57" s="41" t="e">
        <f t="shared" si="55"/>
        <v>#REF!</v>
      </c>
      <c r="FC57" s="41" t="e">
        <f t="shared" si="56"/>
        <v>#REF!</v>
      </c>
      <c r="FD57" s="41" t="e">
        <f t="shared" si="56"/>
        <v>#REF!</v>
      </c>
      <c r="FE57" s="41" t="e">
        <f t="shared" si="49"/>
        <v>#REF!</v>
      </c>
      <c r="FF57" s="41" t="e">
        <f t="shared" si="49"/>
        <v>#REF!</v>
      </c>
      <c r="FG57" s="41" t="e">
        <f t="shared" si="49"/>
        <v>#REF!</v>
      </c>
      <c r="FH57" s="41" t="e">
        <f t="shared" si="49"/>
        <v>#REF!</v>
      </c>
      <c r="FI57" s="41" t="e">
        <f t="shared" si="49"/>
        <v>#REF!</v>
      </c>
      <c r="FJ57" s="41" t="e">
        <f t="shared" si="49"/>
        <v>#REF!</v>
      </c>
      <c r="FK57" s="41" t="e">
        <f t="shared" si="49"/>
        <v>#REF!</v>
      </c>
      <c r="FL57" s="41" t="e">
        <f t="shared" si="49"/>
        <v>#REF!</v>
      </c>
      <c r="FM57" s="41" t="e">
        <f t="shared" si="49"/>
        <v>#REF!</v>
      </c>
      <c r="FN57" s="41" t="e">
        <f t="shared" si="49"/>
        <v>#REF!</v>
      </c>
      <c r="FO57" s="41" t="e">
        <f t="shared" si="49"/>
        <v>#REF!</v>
      </c>
      <c r="FP57" s="41" t="e">
        <f t="shared" si="49"/>
        <v>#REF!</v>
      </c>
      <c r="FQ57" s="41" t="e">
        <f t="shared" si="49"/>
        <v>#REF!</v>
      </c>
      <c r="FR57" s="41" t="e">
        <f t="shared" si="49"/>
        <v>#REF!</v>
      </c>
      <c r="FS57" s="41" t="e">
        <f t="shared" si="57"/>
        <v>#REF!</v>
      </c>
      <c r="FT57" s="41" t="e">
        <f t="shared" si="57"/>
        <v>#REF!</v>
      </c>
      <c r="FU57" s="41" t="e">
        <f t="shared" si="57"/>
        <v>#REF!</v>
      </c>
      <c r="FV57" s="41" t="e">
        <f t="shared" si="57"/>
        <v>#REF!</v>
      </c>
      <c r="FW57" s="41" t="e">
        <f t="shared" si="57"/>
        <v>#REF!</v>
      </c>
      <c r="FX57" s="41" t="e">
        <f t="shared" si="57"/>
        <v>#REF!</v>
      </c>
      <c r="FY57" s="41" t="e">
        <f t="shared" si="57"/>
        <v>#REF!</v>
      </c>
      <c r="FZ57" s="41" t="e">
        <f t="shared" si="57"/>
        <v>#REF!</v>
      </c>
      <c r="GA57" s="41" t="e">
        <f t="shared" si="57"/>
        <v>#REF!</v>
      </c>
      <c r="GB57" s="41" t="e">
        <f t="shared" si="57"/>
        <v>#REF!</v>
      </c>
      <c r="GC57" s="41" t="e">
        <f t="shared" si="57"/>
        <v>#REF!</v>
      </c>
      <c r="GD57" s="41" t="e">
        <f t="shared" si="57"/>
        <v>#REF!</v>
      </c>
      <c r="GE57" s="41" t="e">
        <f t="shared" si="57"/>
        <v>#REF!</v>
      </c>
      <c r="GF57" s="41" t="e">
        <f t="shared" si="57"/>
        <v>#REF!</v>
      </c>
      <c r="GG57" s="41" t="e">
        <f t="shared" si="57"/>
        <v>#REF!</v>
      </c>
      <c r="GH57" s="41" t="e">
        <f t="shared" si="57"/>
        <v>#REF!</v>
      </c>
      <c r="GI57" s="41" t="e">
        <f t="shared" si="58"/>
        <v>#REF!</v>
      </c>
      <c r="GJ57" s="41" t="e">
        <f t="shared" si="58"/>
        <v>#REF!</v>
      </c>
      <c r="GK57" s="41" t="e">
        <f t="shared" si="50"/>
        <v>#REF!</v>
      </c>
      <c r="GL57" s="41" t="e">
        <f t="shared" si="50"/>
        <v>#REF!</v>
      </c>
      <c r="GM57" s="41" t="e">
        <f t="shared" si="50"/>
        <v>#REF!</v>
      </c>
      <c r="GN57" s="41" t="e">
        <f t="shared" si="50"/>
        <v>#REF!</v>
      </c>
      <c r="GO57" s="41" t="e">
        <f t="shared" si="50"/>
        <v>#REF!</v>
      </c>
      <c r="GP57" s="41" t="e">
        <f t="shared" si="50"/>
        <v>#REF!</v>
      </c>
      <c r="GQ57" s="41" t="e">
        <f t="shared" si="50"/>
        <v>#REF!</v>
      </c>
      <c r="GR57" s="41" t="e">
        <f t="shared" si="50"/>
        <v>#REF!</v>
      </c>
      <c r="GS57" s="41" t="e">
        <f t="shared" si="50"/>
        <v>#REF!</v>
      </c>
      <c r="GT57" s="41" t="e">
        <f t="shared" si="50"/>
        <v>#REF!</v>
      </c>
      <c r="GU57" s="41" t="e">
        <f t="shared" si="50"/>
        <v>#REF!</v>
      </c>
      <c r="GV57" s="41" t="e">
        <f t="shared" si="50"/>
        <v>#REF!</v>
      </c>
      <c r="GW57" s="41" t="e">
        <f t="shared" si="50"/>
        <v>#REF!</v>
      </c>
      <c r="GX57" s="41" t="e">
        <f t="shared" si="50"/>
        <v>#REF!</v>
      </c>
      <c r="GY57" s="41" t="e">
        <f t="shared" si="59"/>
        <v>#REF!</v>
      </c>
      <c r="GZ57" s="41" t="e">
        <f t="shared" si="59"/>
        <v>#REF!</v>
      </c>
      <c r="HA57" s="41" t="e">
        <f t="shared" si="59"/>
        <v>#REF!</v>
      </c>
      <c r="HB57" s="41" t="e">
        <f t="shared" si="44"/>
        <v>#REF!</v>
      </c>
      <c r="HC57" s="41" t="e">
        <f t="shared" si="44"/>
        <v>#REF!</v>
      </c>
      <c r="HD57" s="41" t="e">
        <f t="shared" si="44"/>
        <v>#REF!</v>
      </c>
      <c r="HE57" s="41" t="e">
        <f t="shared" si="44"/>
        <v>#REF!</v>
      </c>
      <c r="HF57" s="41" t="e">
        <f t="shared" si="44"/>
        <v>#REF!</v>
      </c>
      <c r="HG57" s="41" t="e">
        <f t="shared" si="44"/>
        <v>#REF!</v>
      </c>
      <c r="HH57" s="41" t="e">
        <f t="shared" si="44"/>
        <v>#REF!</v>
      </c>
      <c r="HI57" s="41" t="e">
        <f t="shared" si="44"/>
        <v>#REF!</v>
      </c>
      <c r="HJ57" s="41" t="e">
        <f t="shared" si="44"/>
        <v>#REF!</v>
      </c>
    </row>
    <row r="58" spans="1:218" ht="14.4" x14ac:dyDescent="0.3">
      <c r="A58" s="42">
        <v>55</v>
      </c>
      <c r="B58" s="43" t="e">
        <f>'CMM1 - AUX CALC'!$BD$67</f>
        <v>#REF!</v>
      </c>
      <c r="BE58" s="41" t="e">
        <f>$B58/(_xlfn.SINGLE(PrazoConcessao)*12-BE$3+1)</f>
        <v>#REF!</v>
      </c>
      <c r="BF58" s="41" t="e">
        <f t="shared" si="61"/>
        <v>#REF!</v>
      </c>
      <c r="BG58" s="41" t="e">
        <f t="shared" si="61"/>
        <v>#REF!</v>
      </c>
      <c r="BH58" s="41" t="e">
        <f t="shared" si="61"/>
        <v>#REF!</v>
      </c>
      <c r="BI58" s="41" t="e">
        <f t="shared" si="61"/>
        <v>#REF!</v>
      </c>
      <c r="BJ58" s="41" t="e">
        <f t="shared" si="61"/>
        <v>#REF!</v>
      </c>
      <c r="BK58" s="41" t="e">
        <f t="shared" si="61"/>
        <v>#REF!</v>
      </c>
      <c r="BL58" s="41" t="e">
        <f t="shared" si="61"/>
        <v>#REF!</v>
      </c>
      <c r="BM58" s="41" t="e">
        <f t="shared" si="61"/>
        <v>#REF!</v>
      </c>
      <c r="BN58" s="41" t="e">
        <f t="shared" si="60"/>
        <v>#REF!</v>
      </c>
      <c r="BO58" s="41" t="e">
        <f t="shared" si="60"/>
        <v>#REF!</v>
      </c>
      <c r="BP58" s="41" t="e">
        <f t="shared" si="52"/>
        <v>#REF!</v>
      </c>
      <c r="BQ58" s="41" t="e">
        <f t="shared" si="52"/>
        <v>#REF!</v>
      </c>
      <c r="BR58" s="41" t="e">
        <f t="shared" si="52"/>
        <v>#REF!</v>
      </c>
      <c r="BS58" s="41" t="e">
        <f t="shared" si="52"/>
        <v>#REF!</v>
      </c>
      <c r="BT58" s="41" t="e">
        <f t="shared" si="52"/>
        <v>#REF!</v>
      </c>
      <c r="BU58" s="41" t="e">
        <f t="shared" si="52"/>
        <v>#REF!</v>
      </c>
      <c r="BV58" s="41" t="e">
        <f t="shared" si="52"/>
        <v>#REF!</v>
      </c>
      <c r="BW58" s="41" t="e">
        <f t="shared" si="52"/>
        <v>#REF!</v>
      </c>
      <c r="BX58" s="41" t="e">
        <f t="shared" si="52"/>
        <v>#REF!</v>
      </c>
      <c r="BY58" s="41" t="e">
        <f t="shared" si="52"/>
        <v>#REF!</v>
      </c>
      <c r="BZ58" s="41" t="e">
        <f t="shared" si="52"/>
        <v>#REF!</v>
      </c>
      <c r="CA58" s="41" t="e">
        <f t="shared" si="52"/>
        <v>#REF!</v>
      </c>
      <c r="CB58" s="41" t="e">
        <f t="shared" si="52"/>
        <v>#REF!</v>
      </c>
      <c r="CC58" s="41" t="e">
        <f t="shared" si="46"/>
        <v>#REF!</v>
      </c>
      <c r="CD58" s="41" t="e">
        <f t="shared" si="46"/>
        <v>#REF!</v>
      </c>
      <c r="CE58" s="41" t="e">
        <f t="shared" si="46"/>
        <v>#REF!</v>
      </c>
      <c r="CF58" s="41" t="e">
        <f t="shared" si="46"/>
        <v>#REF!</v>
      </c>
      <c r="CG58" s="41" t="e">
        <f t="shared" si="46"/>
        <v>#REF!</v>
      </c>
      <c r="CH58" s="41" t="e">
        <f t="shared" si="46"/>
        <v>#REF!</v>
      </c>
      <c r="CI58" s="41" t="e">
        <f t="shared" si="46"/>
        <v>#REF!</v>
      </c>
      <c r="CJ58" s="41" t="e">
        <f t="shared" si="46"/>
        <v>#REF!</v>
      </c>
      <c r="CK58" s="41" t="e">
        <f t="shared" si="46"/>
        <v>#REF!</v>
      </c>
      <c r="CL58" s="41" t="e">
        <f t="shared" si="46"/>
        <v>#REF!</v>
      </c>
      <c r="CM58" s="41" t="e">
        <f t="shared" si="46"/>
        <v>#REF!</v>
      </c>
      <c r="CN58" s="41" t="e">
        <f t="shared" si="46"/>
        <v>#REF!</v>
      </c>
      <c r="CO58" s="41" t="e">
        <f t="shared" si="46"/>
        <v>#REF!</v>
      </c>
      <c r="CP58" s="41" t="e">
        <f t="shared" si="46"/>
        <v>#REF!</v>
      </c>
      <c r="CQ58" s="41" t="e">
        <f t="shared" si="46"/>
        <v>#REF!</v>
      </c>
      <c r="CR58" s="41" t="e">
        <f t="shared" si="46"/>
        <v>#REF!</v>
      </c>
      <c r="CS58" s="41" t="e">
        <f t="shared" si="47"/>
        <v>#REF!</v>
      </c>
      <c r="CT58" s="41" t="e">
        <f t="shared" si="47"/>
        <v>#REF!</v>
      </c>
      <c r="CU58" s="41" t="e">
        <f t="shared" si="47"/>
        <v>#REF!</v>
      </c>
      <c r="CV58" s="41" t="e">
        <f t="shared" si="47"/>
        <v>#REF!</v>
      </c>
      <c r="CW58" s="41" t="e">
        <f t="shared" si="47"/>
        <v>#REF!</v>
      </c>
      <c r="CX58" s="41" t="e">
        <f t="shared" si="47"/>
        <v>#REF!</v>
      </c>
      <c r="CY58" s="41" t="e">
        <f t="shared" si="47"/>
        <v>#REF!</v>
      </c>
      <c r="CZ58" s="41" t="e">
        <f t="shared" si="47"/>
        <v>#REF!</v>
      </c>
      <c r="DA58" s="41" t="e">
        <f t="shared" si="47"/>
        <v>#REF!</v>
      </c>
      <c r="DB58" s="41" t="e">
        <f t="shared" si="47"/>
        <v>#REF!</v>
      </c>
      <c r="DC58" s="41" t="e">
        <f t="shared" si="47"/>
        <v>#REF!</v>
      </c>
      <c r="DD58" s="41" t="e">
        <f t="shared" si="47"/>
        <v>#REF!</v>
      </c>
      <c r="DE58" s="41" t="e">
        <f t="shared" si="47"/>
        <v>#REF!</v>
      </c>
      <c r="DF58" s="41" t="e">
        <f t="shared" si="47"/>
        <v>#REF!</v>
      </c>
      <c r="DG58" s="41" t="e">
        <f t="shared" si="53"/>
        <v>#REF!</v>
      </c>
      <c r="DH58" s="41" t="e">
        <f t="shared" si="53"/>
        <v>#REF!</v>
      </c>
      <c r="DI58" s="41" t="e">
        <f t="shared" si="53"/>
        <v>#REF!</v>
      </c>
      <c r="DJ58" s="41" t="e">
        <f t="shared" si="53"/>
        <v>#REF!</v>
      </c>
      <c r="DK58" s="41" t="e">
        <f t="shared" si="53"/>
        <v>#REF!</v>
      </c>
      <c r="DL58" s="41" t="e">
        <f t="shared" si="53"/>
        <v>#REF!</v>
      </c>
      <c r="DM58" s="41" t="e">
        <f t="shared" si="53"/>
        <v>#REF!</v>
      </c>
      <c r="DN58" s="41" t="e">
        <f t="shared" si="53"/>
        <v>#REF!</v>
      </c>
      <c r="DO58" s="41" t="e">
        <f t="shared" si="53"/>
        <v>#REF!</v>
      </c>
      <c r="DP58" s="41" t="e">
        <f t="shared" si="53"/>
        <v>#REF!</v>
      </c>
      <c r="DQ58" s="41" t="e">
        <f t="shared" si="53"/>
        <v>#REF!</v>
      </c>
      <c r="DR58" s="41" t="e">
        <f t="shared" si="53"/>
        <v>#REF!</v>
      </c>
      <c r="DS58" s="41" t="e">
        <f t="shared" si="53"/>
        <v>#REF!</v>
      </c>
      <c r="DT58" s="41" t="e">
        <f t="shared" si="53"/>
        <v>#REF!</v>
      </c>
      <c r="DU58" s="41" t="e">
        <f t="shared" si="53"/>
        <v>#REF!</v>
      </c>
      <c r="DV58" s="41" t="e">
        <f t="shared" si="53"/>
        <v>#REF!</v>
      </c>
      <c r="DW58" s="41" t="e">
        <f t="shared" si="54"/>
        <v>#REF!</v>
      </c>
      <c r="DX58" s="41" t="e">
        <f t="shared" si="54"/>
        <v>#REF!</v>
      </c>
      <c r="DY58" s="41" t="e">
        <f t="shared" si="48"/>
        <v>#REF!</v>
      </c>
      <c r="DZ58" s="41" t="e">
        <f t="shared" si="48"/>
        <v>#REF!</v>
      </c>
      <c r="EA58" s="41" t="e">
        <f t="shared" si="48"/>
        <v>#REF!</v>
      </c>
      <c r="EB58" s="41" t="e">
        <f t="shared" si="48"/>
        <v>#REF!</v>
      </c>
      <c r="EC58" s="41" t="e">
        <f t="shared" si="48"/>
        <v>#REF!</v>
      </c>
      <c r="ED58" s="41" t="e">
        <f t="shared" si="48"/>
        <v>#REF!</v>
      </c>
      <c r="EE58" s="41" t="e">
        <f t="shared" si="48"/>
        <v>#REF!</v>
      </c>
      <c r="EF58" s="41" t="e">
        <f t="shared" si="48"/>
        <v>#REF!</v>
      </c>
      <c r="EG58" s="41" t="e">
        <f t="shared" si="48"/>
        <v>#REF!</v>
      </c>
      <c r="EH58" s="41" t="e">
        <f t="shared" si="48"/>
        <v>#REF!</v>
      </c>
      <c r="EI58" s="41" t="e">
        <f t="shared" si="48"/>
        <v>#REF!</v>
      </c>
      <c r="EJ58" s="41" t="e">
        <f t="shared" si="48"/>
        <v>#REF!</v>
      </c>
      <c r="EK58" s="41" t="e">
        <f t="shared" si="48"/>
        <v>#REF!</v>
      </c>
      <c r="EL58" s="41" t="e">
        <f t="shared" si="48"/>
        <v>#REF!</v>
      </c>
      <c r="EM58" s="41" t="e">
        <f t="shared" si="55"/>
        <v>#REF!</v>
      </c>
      <c r="EN58" s="41" t="e">
        <f t="shared" si="55"/>
        <v>#REF!</v>
      </c>
      <c r="EO58" s="41" t="e">
        <f t="shared" si="55"/>
        <v>#REF!</v>
      </c>
      <c r="EP58" s="41" t="e">
        <f t="shared" si="55"/>
        <v>#REF!</v>
      </c>
      <c r="EQ58" s="41" t="e">
        <f t="shared" si="55"/>
        <v>#REF!</v>
      </c>
      <c r="ER58" s="41" t="e">
        <f t="shared" si="55"/>
        <v>#REF!</v>
      </c>
      <c r="ES58" s="41" t="e">
        <f t="shared" si="55"/>
        <v>#REF!</v>
      </c>
      <c r="ET58" s="41" t="e">
        <f t="shared" si="55"/>
        <v>#REF!</v>
      </c>
      <c r="EU58" s="41" t="e">
        <f t="shared" si="55"/>
        <v>#REF!</v>
      </c>
      <c r="EV58" s="41" t="e">
        <f t="shared" si="55"/>
        <v>#REF!</v>
      </c>
      <c r="EW58" s="41" t="e">
        <f t="shared" si="55"/>
        <v>#REF!</v>
      </c>
      <c r="EX58" s="41" t="e">
        <f t="shared" si="55"/>
        <v>#REF!</v>
      </c>
      <c r="EY58" s="41" t="e">
        <f t="shared" si="55"/>
        <v>#REF!</v>
      </c>
      <c r="EZ58" s="41" t="e">
        <f t="shared" si="55"/>
        <v>#REF!</v>
      </c>
      <c r="FA58" s="41" t="e">
        <f t="shared" si="55"/>
        <v>#REF!</v>
      </c>
      <c r="FB58" s="41" t="e">
        <f t="shared" si="55"/>
        <v>#REF!</v>
      </c>
      <c r="FC58" s="41" t="e">
        <f t="shared" si="56"/>
        <v>#REF!</v>
      </c>
      <c r="FD58" s="41" t="e">
        <f t="shared" si="56"/>
        <v>#REF!</v>
      </c>
      <c r="FE58" s="41" t="e">
        <f t="shared" si="49"/>
        <v>#REF!</v>
      </c>
      <c r="FF58" s="41" t="e">
        <f t="shared" si="49"/>
        <v>#REF!</v>
      </c>
      <c r="FG58" s="41" t="e">
        <f t="shared" si="49"/>
        <v>#REF!</v>
      </c>
      <c r="FH58" s="41" t="e">
        <f t="shared" si="49"/>
        <v>#REF!</v>
      </c>
      <c r="FI58" s="41" t="e">
        <f t="shared" si="49"/>
        <v>#REF!</v>
      </c>
      <c r="FJ58" s="41" t="e">
        <f t="shared" si="49"/>
        <v>#REF!</v>
      </c>
      <c r="FK58" s="41" t="e">
        <f t="shared" si="49"/>
        <v>#REF!</v>
      </c>
      <c r="FL58" s="41" t="e">
        <f t="shared" si="49"/>
        <v>#REF!</v>
      </c>
      <c r="FM58" s="41" t="e">
        <f t="shared" si="49"/>
        <v>#REF!</v>
      </c>
      <c r="FN58" s="41" t="e">
        <f t="shared" si="49"/>
        <v>#REF!</v>
      </c>
      <c r="FO58" s="41" t="e">
        <f t="shared" si="49"/>
        <v>#REF!</v>
      </c>
      <c r="FP58" s="41" t="e">
        <f t="shared" si="49"/>
        <v>#REF!</v>
      </c>
      <c r="FQ58" s="41" t="e">
        <f t="shared" si="49"/>
        <v>#REF!</v>
      </c>
      <c r="FR58" s="41" t="e">
        <f t="shared" si="49"/>
        <v>#REF!</v>
      </c>
      <c r="FS58" s="41" t="e">
        <f t="shared" si="57"/>
        <v>#REF!</v>
      </c>
      <c r="FT58" s="41" t="e">
        <f t="shared" si="57"/>
        <v>#REF!</v>
      </c>
      <c r="FU58" s="41" t="e">
        <f t="shared" si="57"/>
        <v>#REF!</v>
      </c>
      <c r="FV58" s="41" t="e">
        <f t="shared" si="57"/>
        <v>#REF!</v>
      </c>
      <c r="FW58" s="41" t="e">
        <f t="shared" si="57"/>
        <v>#REF!</v>
      </c>
      <c r="FX58" s="41" t="e">
        <f t="shared" si="57"/>
        <v>#REF!</v>
      </c>
      <c r="FY58" s="41" t="e">
        <f t="shared" si="57"/>
        <v>#REF!</v>
      </c>
      <c r="FZ58" s="41" t="e">
        <f t="shared" si="57"/>
        <v>#REF!</v>
      </c>
      <c r="GA58" s="41" t="e">
        <f t="shared" si="57"/>
        <v>#REF!</v>
      </c>
      <c r="GB58" s="41" t="e">
        <f t="shared" si="57"/>
        <v>#REF!</v>
      </c>
      <c r="GC58" s="41" t="e">
        <f t="shared" si="57"/>
        <v>#REF!</v>
      </c>
      <c r="GD58" s="41" t="e">
        <f t="shared" si="57"/>
        <v>#REF!</v>
      </c>
      <c r="GE58" s="41" t="e">
        <f t="shared" si="57"/>
        <v>#REF!</v>
      </c>
      <c r="GF58" s="41" t="e">
        <f t="shared" si="57"/>
        <v>#REF!</v>
      </c>
      <c r="GG58" s="41" t="e">
        <f t="shared" si="57"/>
        <v>#REF!</v>
      </c>
      <c r="GH58" s="41" t="e">
        <f t="shared" si="57"/>
        <v>#REF!</v>
      </c>
      <c r="GI58" s="41" t="e">
        <f t="shared" si="58"/>
        <v>#REF!</v>
      </c>
      <c r="GJ58" s="41" t="e">
        <f t="shared" si="58"/>
        <v>#REF!</v>
      </c>
      <c r="GK58" s="41" t="e">
        <f t="shared" si="50"/>
        <v>#REF!</v>
      </c>
      <c r="GL58" s="41" t="e">
        <f t="shared" si="50"/>
        <v>#REF!</v>
      </c>
      <c r="GM58" s="41" t="e">
        <f t="shared" si="50"/>
        <v>#REF!</v>
      </c>
      <c r="GN58" s="41" t="e">
        <f t="shared" si="50"/>
        <v>#REF!</v>
      </c>
      <c r="GO58" s="41" t="e">
        <f t="shared" si="50"/>
        <v>#REF!</v>
      </c>
      <c r="GP58" s="41" t="e">
        <f t="shared" si="50"/>
        <v>#REF!</v>
      </c>
      <c r="GQ58" s="41" t="e">
        <f t="shared" si="50"/>
        <v>#REF!</v>
      </c>
      <c r="GR58" s="41" t="e">
        <f t="shared" si="50"/>
        <v>#REF!</v>
      </c>
      <c r="GS58" s="41" t="e">
        <f t="shared" si="50"/>
        <v>#REF!</v>
      </c>
      <c r="GT58" s="41" t="e">
        <f t="shared" si="50"/>
        <v>#REF!</v>
      </c>
      <c r="GU58" s="41" t="e">
        <f t="shared" si="50"/>
        <v>#REF!</v>
      </c>
      <c r="GV58" s="41" t="e">
        <f t="shared" si="50"/>
        <v>#REF!</v>
      </c>
      <c r="GW58" s="41" t="e">
        <f t="shared" si="50"/>
        <v>#REF!</v>
      </c>
      <c r="GX58" s="41" t="e">
        <f t="shared" si="50"/>
        <v>#REF!</v>
      </c>
      <c r="GY58" s="41" t="e">
        <f t="shared" si="59"/>
        <v>#REF!</v>
      </c>
      <c r="GZ58" s="41" t="e">
        <f t="shared" si="59"/>
        <v>#REF!</v>
      </c>
      <c r="HA58" s="41" t="e">
        <f t="shared" si="59"/>
        <v>#REF!</v>
      </c>
      <c r="HB58" s="41" t="e">
        <f t="shared" si="44"/>
        <v>#REF!</v>
      </c>
      <c r="HC58" s="41" t="e">
        <f t="shared" si="44"/>
        <v>#REF!</v>
      </c>
      <c r="HD58" s="41" t="e">
        <f t="shared" si="44"/>
        <v>#REF!</v>
      </c>
      <c r="HE58" s="41" t="e">
        <f t="shared" si="44"/>
        <v>#REF!</v>
      </c>
      <c r="HF58" s="41" t="e">
        <f t="shared" si="44"/>
        <v>#REF!</v>
      </c>
      <c r="HG58" s="41" t="e">
        <f t="shared" si="44"/>
        <v>#REF!</v>
      </c>
      <c r="HH58" s="41" t="e">
        <f t="shared" si="44"/>
        <v>#REF!</v>
      </c>
      <c r="HI58" s="41" t="e">
        <f t="shared" si="44"/>
        <v>#REF!</v>
      </c>
      <c r="HJ58" s="41" t="e">
        <f t="shared" si="44"/>
        <v>#REF!</v>
      </c>
    </row>
    <row r="59" spans="1:218" ht="14.4" x14ac:dyDescent="0.3">
      <c r="A59" s="42">
        <v>56</v>
      </c>
      <c r="B59" s="43" t="e">
        <f>'CMM1 - AUX CALC'!$BE$67</f>
        <v>#REF!</v>
      </c>
      <c r="BF59" s="41" t="e">
        <f>$B59/(_xlfn.SINGLE(PrazoConcessao)*12-BF$3+1)</f>
        <v>#REF!</v>
      </c>
      <c r="BG59" s="41" t="e">
        <f t="shared" si="61"/>
        <v>#REF!</v>
      </c>
      <c r="BH59" s="41" t="e">
        <f t="shared" si="61"/>
        <v>#REF!</v>
      </c>
      <c r="BI59" s="41" t="e">
        <f t="shared" si="61"/>
        <v>#REF!</v>
      </c>
      <c r="BJ59" s="41" t="e">
        <f t="shared" si="61"/>
        <v>#REF!</v>
      </c>
      <c r="BK59" s="41" t="e">
        <f t="shared" si="61"/>
        <v>#REF!</v>
      </c>
      <c r="BL59" s="41" t="e">
        <f t="shared" si="61"/>
        <v>#REF!</v>
      </c>
      <c r="BM59" s="41" t="e">
        <f t="shared" si="61"/>
        <v>#REF!</v>
      </c>
      <c r="BN59" s="41" t="e">
        <f t="shared" si="60"/>
        <v>#REF!</v>
      </c>
      <c r="BO59" s="41" t="e">
        <f t="shared" si="60"/>
        <v>#REF!</v>
      </c>
      <c r="BP59" s="41" t="e">
        <f t="shared" si="52"/>
        <v>#REF!</v>
      </c>
      <c r="BQ59" s="41" t="e">
        <f t="shared" si="52"/>
        <v>#REF!</v>
      </c>
      <c r="BR59" s="41" t="e">
        <f t="shared" si="52"/>
        <v>#REF!</v>
      </c>
      <c r="BS59" s="41" t="e">
        <f t="shared" si="52"/>
        <v>#REF!</v>
      </c>
      <c r="BT59" s="41" t="e">
        <f t="shared" si="52"/>
        <v>#REF!</v>
      </c>
      <c r="BU59" s="41" t="e">
        <f t="shared" si="52"/>
        <v>#REF!</v>
      </c>
      <c r="BV59" s="41" t="e">
        <f t="shared" si="52"/>
        <v>#REF!</v>
      </c>
      <c r="BW59" s="41" t="e">
        <f t="shared" si="52"/>
        <v>#REF!</v>
      </c>
      <c r="BX59" s="41" t="e">
        <f t="shared" si="52"/>
        <v>#REF!</v>
      </c>
      <c r="BY59" s="41" t="e">
        <f t="shared" si="52"/>
        <v>#REF!</v>
      </c>
      <c r="BZ59" s="41" t="e">
        <f t="shared" si="52"/>
        <v>#REF!</v>
      </c>
      <c r="CA59" s="41" t="e">
        <f t="shared" si="52"/>
        <v>#REF!</v>
      </c>
      <c r="CB59" s="41" t="e">
        <f t="shared" si="52"/>
        <v>#REF!</v>
      </c>
      <c r="CC59" s="41" t="e">
        <f t="shared" si="46"/>
        <v>#REF!</v>
      </c>
      <c r="CD59" s="41" t="e">
        <f t="shared" si="46"/>
        <v>#REF!</v>
      </c>
      <c r="CE59" s="41" t="e">
        <f t="shared" si="46"/>
        <v>#REF!</v>
      </c>
      <c r="CF59" s="41" t="e">
        <f t="shared" si="46"/>
        <v>#REF!</v>
      </c>
      <c r="CG59" s="41" t="e">
        <f t="shared" si="46"/>
        <v>#REF!</v>
      </c>
      <c r="CH59" s="41" t="e">
        <f t="shared" si="46"/>
        <v>#REF!</v>
      </c>
      <c r="CI59" s="41" t="e">
        <f t="shared" si="46"/>
        <v>#REF!</v>
      </c>
      <c r="CJ59" s="41" t="e">
        <f t="shared" si="46"/>
        <v>#REF!</v>
      </c>
      <c r="CK59" s="41" t="e">
        <f t="shared" si="46"/>
        <v>#REF!</v>
      </c>
      <c r="CL59" s="41" t="e">
        <f t="shared" si="46"/>
        <v>#REF!</v>
      </c>
      <c r="CM59" s="41" t="e">
        <f t="shared" si="46"/>
        <v>#REF!</v>
      </c>
      <c r="CN59" s="41" t="e">
        <f t="shared" si="46"/>
        <v>#REF!</v>
      </c>
      <c r="CO59" s="41" t="e">
        <f t="shared" si="46"/>
        <v>#REF!</v>
      </c>
      <c r="CP59" s="41" t="e">
        <f t="shared" si="46"/>
        <v>#REF!</v>
      </c>
      <c r="CQ59" s="41" t="e">
        <f t="shared" si="46"/>
        <v>#REF!</v>
      </c>
      <c r="CR59" s="41" t="e">
        <f t="shared" si="46"/>
        <v>#REF!</v>
      </c>
      <c r="CS59" s="41" t="e">
        <f t="shared" si="47"/>
        <v>#REF!</v>
      </c>
      <c r="CT59" s="41" t="e">
        <f t="shared" si="47"/>
        <v>#REF!</v>
      </c>
      <c r="CU59" s="41" t="e">
        <f t="shared" si="47"/>
        <v>#REF!</v>
      </c>
      <c r="CV59" s="41" t="e">
        <f t="shared" si="47"/>
        <v>#REF!</v>
      </c>
      <c r="CW59" s="41" t="e">
        <f t="shared" si="47"/>
        <v>#REF!</v>
      </c>
      <c r="CX59" s="41" t="e">
        <f t="shared" si="47"/>
        <v>#REF!</v>
      </c>
      <c r="CY59" s="41" t="e">
        <f t="shared" si="47"/>
        <v>#REF!</v>
      </c>
      <c r="CZ59" s="41" t="e">
        <f t="shared" si="47"/>
        <v>#REF!</v>
      </c>
      <c r="DA59" s="41" t="e">
        <f t="shared" si="47"/>
        <v>#REF!</v>
      </c>
      <c r="DB59" s="41" t="e">
        <f t="shared" si="47"/>
        <v>#REF!</v>
      </c>
      <c r="DC59" s="41" t="e">
        <f t="shared" si="47"/>
        <v>#REF!</v>
      </c>
      <c r="DD59" s="41" t="e">
        <f t="shared" si="47"/>
        <v>#REF!</v>
      </c>
      <c r="DE59" s="41" t="e">
        <f t="shared" si="47"/>
        <v>#REF!</v>
      </c>
      <c r="DF59" s="41" t="e">
        <f t="shared" si="47"/>
        <v>#REF!</v>
      </c>
      <c r="DG59" s="41" t="e">
        <f t="shared" si="53"/>
        <v>#REF!</v>
      </c>
      <c r="DH59" s="41" t="e">
        <f t="shared" si="53"/>
        <v>#REF!</v>
      </c>
      <c r="DI59" s="41" t="e">
        <f t="shared" si="53"/>
        <v>#REF!</v>
      </c>
      <c r="DJ59" s="41" t="e">
        <f t="shared" si="53"/>
        <v>#REF!</v>
      </c>
      <c r="DK59" s="41" t="e">
        <f t="shared" si="53"/>
        <v>#REF!</v>
      </c>
      <c r="DL59" s="41" t="e">
        <f t="shared" si="53"/>
        <v>#REF!</v>
      </c>
      <c r="DM59" s="41" t="e">
        <f t="shared" si="53"/>
        <v>#REF!</v>
      </c>
      <c r="DN59" s="41" t="e">
        <f t="shared" si="53"/>
        <v>#REF!</v>
      </c>
      <c r="DO59" s="41" t="e">
        <f t="shared" si="53"/>
        <v>#REF!</v>
      </c>
      <c r="DP59" s="41" t="e">
        <f t="shared" si="53"/>
        <v>#REF!</v>
      </c>
      <c r="DQ59" s="41" t="e">
        <f t="shared" si="53"/>
        <v>#REF!</v>
      </c>
      <c r="DR59" s="41" t="e">
        <f t="shared" si="53"/>
        <v>#REF!</v>
      </c>
      <c r="DS59" s="41" t="e">
        <f t="shared" si="53"/>
        <v>#REF!</v>
      </c>
      <c r="DT59" s="41" t="e">
        <f t="shared" si="53"/>
        <v>#REF!</v>
      </c>
      <c r="DU59" s="41" t="e">
        <f t="shared" si="53"/>
        <v>#REF!</v>
      </c>
      <c r="DV59" s="41" t="e">
        <f t="shared" si="53"/>
        <v>#REF!</v>
      </c>
      <c r="DW59" s="41" t="e">
        <f t="shared" si="54"/>
        <v>#REF!</v>
      </c>
      <c r="DX59" s="41" t="e">
        <f t="shared" si="54"/>
        <v>#REF!</v>
      </c>
      <c r="DY59" s="41" t="e">
        <f t="shared" si="48"/>
        <v>#REF!</v>
      </c>
      <c r="DZ59" s="41" t="e">
        <f t="shared" si="48"/>
        <v>#REF!</v>
      </c>
      <c r="EA59" s="41" t="e">
        <f t="shared" si="48"/>
        <v>#REF!</v>
      </c>
      <c r="EB59" s="41" t="e">
        <f t="shared" si="48"/>
        <v>#REF!</v>
      </c>
      <c r="EC59" s="41" t="e">
        <f t="shared" si="48"/>
        <v>#REF!</v>
      </c>
      <c r="ED59" s="41" t="e">
        <f t="shared" si="48"/>
        <v>#REF!</v>
      </c>
      <c r="EE59" s="41" t="e">
        <f t="shared" si="48"/>
        <v>#REF!</v>
      </c>
      <c r="EF59" s="41" t="e">
        <f t="shared" si="48"/>
        <v>#REF!</v>
      </c>
      <c r="EG59" s="41" t="e">
        <f t="shared" si="48"/>
        <v>#REF!</v>
      </c>
      <c r="EH59" s="41" t="e">
        <f t="shared" si="48"/>
        <v>#REF!</v>
      </c>
      <c r="EI59" s="41" t="e">
        <f t="shared" si="48"/>
        <v>#REF!</v>
      </c>
      <c r="EJ59" s="41" t="e">
        <f t="shared" si="48"/>
        <v>#REF!</v>
      </c>
      <c r="EK59" s="41" t="e">
        <f t="shared" si="48"/>
        <v>#REF!</v>
      </c>
      <c r="EL59" s="41" t="e">
        <f t="shared" si="48"/>
        <v>#REF!</v>
      </c>
      <c r="EM59" s="41" t="e">
        <f t="shared" si="55"/>
        <v>#REF!</v>
      </c>
      <c r="EN59" s="41" t="e">
        <f t="shared" si="55"/>
        <v>#REF!</v>
      </c>
      <c r="EO59" s="41" t="e">
        <f t="shared" si="55"/>
        <v>#REF!</v>
      </c>
      <c r="EP59" s="41" t="e">
        <f t="shared" si="55"/>
        <v>#REF!</v>
      </c>
      <c r="EQ59" s="41" t="e">
        <f t="shared" si="55"/>
        <v>#REF!</v>
      </c>
      <c r="ER59" s="41" t="e">
        <f t="shared" si="55"/>
        <v>#REF!</v>
      </c>
      <c r="ES59" s="41" t="e">
        <f t="shared" si="55"/>
        <v>#REF!</v>
      </c>
      <c r="ET59" s="41" t="e">
        <f t="shared" si="55"/>
        <v>#REF!</v>
      </c>
      <c r="EU59" s="41" t="e">
        <f t="shared" si="55"/>
        <v>#REF!</v>
      </c>
      <c r="EV59" s="41" t="e">
        <f t="shared" si="55"/>
        <v>#REF!</v>
      </c>
      <c r="EW59" s="41" t="e">
        <f t="shared" si="55"/>
        <v>#REF!</v>
      </c>
      <c r="EX59" s="41" t="e">
        <f t="shared" si="55"/>
        <v>#REF!</v>
      </c>
      <c r="EY59" s="41" t="e">
        <f t="shared" si="55"/>
        <v>#REF!</v>
      </c>
      <c r="EZ59" s="41" t="e">
        <f t="shared" si="55"/>
        <v>#REF!</v>
      </c>
      <c r="FA59" s="41" t="e">
        <f t="shared" si="55"/>
        <v>#REF!</v>
      </c>
      <c r="FB59" s="41" t="e">
        <f t="shared" si="55"/>
        <v>#REF!</v>
      </c>
      <c r="FC59" s="41" t="e">
        <f t="shared" si="56"/>
        <v>#REF!</v>
      </c>
      <c r="FD59" s="41" t="e">
        <f t="shared" si="56"/>
        <v>#REF!</v>
      </c>
      <c r="FE59" s="41" t="e">
        <f t="shared" si="49"/>
        <v>#REF!</v>
      </c>
      <c r="FF59" s="41" t="e">
        <f t="shared" si="49"/>
        <v>#REF!</v>
      </c>
      <c r="FG59" s="41" t="e">
        <f t="shared" si="49"/>
        <v>#REF!</v>
      </c>
      <c r="FH59" s="41" t="e">
        <f t="shared" si="49"/>
        <v>#REF!</v>
      </c>
      <c r="FI59" s="41" t="e">
        <f t="shared" si="49"/>
        <v>#REF!</v>
      </c>
      <c r="FJ59" s="41" t="e">
        <f t="shared" si="49"/>
        <v>#REF!</v>
      </c>
      <c r="FK59" s="41" t="e">
        <f t="shared" si="49"/>
        <v>#REF!</v>
      </c>
      <c r="FL59" s="41" t="e">
        <f t="shared" si="49"/>
        <v>#REF!</v>
      </c>
      <c r="FM59" s="41" t="e">
        <f t="shared" si="49"/>
        <v>#REF!</v>
      </c>
      <c r="FN59" s="41" t="e">
        <f t="shared" si="49"/>
        <v>#REF!</v>
      </c>
      <c r="FO59" s="41" t="e">
        <f t="shared" si="49"/>
        <v>#REF!</v>
      </c>
      <c r="FP59" s="41" t="e">
        <f t="shared" si="49"/>
        <v>#REF!</v>
      </c>
      <c r="FQ59" s="41" t="e">
        <f t="shared" si="49"/>
        <v>#REF!</v>
      </c>
      <c r="FR59" s="41" t="e">
        <f t="shared" si="49"/>
        <v>#REF!</v>
      </c>
      <c r="FS59" s="41" t="e">
        <f t="shared" si="57"/>
        <v>#REF!</v>
      </c>
      <c r="FT59" s="41" t="e">
        <f t="shared" si="57"/>
        <v>#REF!</v>
      </c>
      <c r="FU59" s="41" t="e">
        <f t="shared" si="57"/>
        <v>#REF!</v>
      </c>
      <c r="FV59" s="41" t="e">
        <f t="shared" si="57"/>
        <v>#REF!</v>
      </c>
      <c r="FW59" s="41" t="e">
        <f t="shared" si="57"/>
        <v>#REF!</v>
      </c>
      <c r="FX59" s="41" t="e">
        <f t="shared" si="57"/>
        <v>#REF!</v>
      </c>
      <c r="FY59" s="41" t="e">
        <f t="shared" si="57"/>
        <v>#REF!</v>
      </c>
      <c r="FZ59" s="41" t="e">
        <f t="shared" si="57"/>
        <v>#REF!</v>
      </c>
      <c r="GA59" s="41" t="e">
        <f t="shared" si="57"/>
        <v>#REF!</v>
      </c>
      <c r="GB59" s="41" t="e">
        <f t="shared" si="57"/>
        <v>#REF!</v>
      </c>
      <c r="GC59" s="41" t="e">
        <f t="shared" si="57"/>
        <v>#REF!</v>
      </c>
      <c r="GD59" s="41" t="e">
        <f t="shared" si="57"/>
        <v>#REF!</v>
      </c>
      <c r="GE59" s="41" t="e">
        <f t="shared" si="57"/>
        <v>#REF!</v>
      </c>
      <c r="GF59" s="41" t="e">
        <f t="shared" si="57"/>
        <v>#REF!</v>
      </c>
      <c r="GG59" s="41" t="e">
        <f t="shared" si="57"/>
        <v>#REF!</v>
      </c>
      <c r="GH59" s="41" t="e">
        <f t="shared" si="57"/>
        <v>#REF!</v>
      </c>
      <c r="GI59" s="41" t="e">
        <f t="shared" si="58"/>
        <v>#REF!</v>
      </c>
      <c r="GJ59" s="41" t="e">
        <f t="shared" si="58"/>
        <v>#REF!</v>
      </c>
      <c r="GK59" s="41" t="e">
        <f t="shared" si="50"/>
        <v>#REF!</v>
      </c>
      <c r="GL59" s="41" t="e">
        <f t="shared" si="50"/>
        <v>#REF!</v>
      </c>
      <c r="GM59" s="41" t="e">
        <f t="shared" si="50"/>
        <v>#REF!</v>
      </c>
      <c r="GN59" s="41" t="e">
        <f t="shared" si="50"/>
        <v>#REF!</v>
      </c>
      <c r="GO59" s="41" t="e">
        <f t="shared" si="50"/>
        <v>#REF!</v>
      </c>
      <c r="GP59" s="41" t="e">
        <f t="shared" si="50"/>
        <v>#REF!</v>
      </c>
      <c r="GQ59" s="41" t="e">
        <f t="shared" si="50"/>
        <v>#REF!</v>
      </c>
      <c r="GR59" s="41" t="e">
        <f t="shared" si="50"/>
        <v>#REF!</v>
      </c>
      <c r="GS59" s="41" t="e">
        <f t="shared" si="50"/>
        <v>#REF!</v>
      </c>
      <c r="GT59" s="41" t="e">
        <f t="shared" si="50"/>
        <v>#REF!</v>
      </c>
      <c r="GU59" s="41" t="e">
        <f t="shared" si="50"/>
        <v>#REF!</v>
      </c>
      <c r="GV59" s="41" t="e">
        <f t="shared" si="50"/>
        <v>#REF!</v>
      </c>
      <c r="GW59" s="41" t="e">
        <f t="shared" si="50"/>
        <v>#REF!</v>
      </c>
      <c r="GX59" s="41" t="e">
        <f t="shared" si="50"/>
        <v>#REF!</v>
      </c>
      <c r="GY59" s="41" t="e">
        <f t="shared" si="59"/>
        <v>#REF!</v>
      </c>
      <c r="GZ59" s="41" t="e">
        <f t="shared" si="59"/>
        <v>#REF!</v>
      </c>
      <c r="HA59" s="41" t="e">
        <f t="shared" si="59"/>
        <v>#REF!</v>
      </c>
      <c r="HB59" s="41" t="e">
        <f t="shared" si="44"/>
        <v>#REF!</v>
      </c>
      <c r="HC59" s="41" t="e">
        <f t="shared" si="44"/>
        <v>#REF!</v>
      </c>
      <c r="HD59" s="41" t="e">
        <f t="shared" si="44"/>
        <v>#REF!</v>
      </c>
      <c r="HE59" s="41" t="e">
        <f t="shared" si="44"/>
        <v>#REF!</v>
      </c>
      <c r="HF59" s="41" t="e">
        <f t="shared" si="44"/>
        <v>#REF!</v>
      </c>
      <c r="HG59" s="41" t="e">
        <f t="shared" si="44"/>
        <v>#REF!</v>
      </c>
      <c r="HH59" s="41" t="e">
        <f t="shared" si="44"/>
        <v>#REF!</v>
      </c>
      <c r="HI59" s="41" t="e">
        <f t="shared" si="44"/>
        <v>#REF!</v>
      </c>
      <c r="HJ59" s="41" t="e">
        <f t="shared" si="44"/>
        <v>#REF!</v>
      </c>
    </row>
    <row r="60" spans="1:218" ht="14.4" x14ac:dyDescent="0.3">
      <c r="A60" s="42">
        <v>57</v>
      </c>
      <c r="B60" s="43" t="e">
        <f>'CMM1 - AUX CALC'!$BF$67</f>
        <v>#REF!</v>
      </c>
      <c r="BG60" s="41" t="e">
        <f>$B60/(_xlfn.SINGLE(PrazoConcessao)*12-BG$3+1)</f>
        <v>#REF!</v>
      </c>
      <c r="BH60" s="41" t="e">
        <f t="shared" si="61"/>
        <v>#REF!</v>
      </c>
      <c r="BI60" s="41" t="e">
        <f t="shared" si="61"/>
        <v>#REF!</v>
      </c>
      <c r="BJ60" s="41" t="e">
        <f t="shared" si="61"/>
        <v>#REF!</v>
      </c>
      <c r="BK60" s="41" t="e">
        <f t="shared" si="61"/>
        <v>#REF!</v>
      </c>
      <c r="BL60" s="41" t="e">
        <f t="shared" si="61"/>
        <v>#REF!</v>
      </c>
      <c r="BM60" s="41" t="e">
        <f t="shared" si="61"/>
        <v>#REF!</v>
      </c>
      <c r="BN60" s="41" t="e">
        <f t="shared" si="60"/>
        <v>#REF!</v>
      </c>
      <c r="BO60" s="41" t="e">
        <f t="shared" si="60"/>
        <v>#REF!</v>
      </c>
      <c r="BP60" s="41" t="e">
        <f t="shared" si="52"/>
        <v>#REF!</v>
      </c>
      <c r="BQ60" s="41" t="e">
        <f t="shared" si="52"/>
        <v>#REF!</v>
      </c>
      <c r="BR60" s="41" t="e">
        <f t="shared" si="52"/>
        <v>#REF!</v>
      </c>
      <c r="BS60" s="41" t="e">
        <f t="shared" si="52"/>
        <v>#REF!</v>
      </c>
      <c r="BT60" s="41" t="e">
        <f t="shared" si="52"/>
        <v>#REF!</v>
      </c>
      <c r="BU60" s="41" t="e">
        <f t="shared" si="52"/>
        <v>#REF!</v>
      </c>
      <c r="BV60" s="41" t="e">
        <f t="shared" si="52"/>
        <v>#REF!</v>
      </c>
      <c r="BW60" s="41" t="e">
        <f t="shared" si="52"/>
        <v>#REF!</v>
      </c>
      <c r="BX60" s="41" t="e">
        <f t="shared" si="52"/>
        <v>#REF!</v>
      </c>
      <c r="BY60" s="41" t="e">
        <f t="shared" si="52"/>
        <v>#REF!</v>
      </c>
      <c r="BZ60" s="41" t="e">
        <f t="shared" si="52"/>
        <v>#REF!</v>
      </c>
      <c r="CA60" s="41" t="e">
        <f t="shared" si="52"/>
        <v>#REF!</v>
      </c>
      <c r="CB60" s="41" t="e">
        <f t="shared" si="52"/>
        <v>#REF!</v>
      </c>
      <c r="CC60" s="41" t="e">
        <f t="shared" si="46"/>
        <v>#REF!</v>
      </c>
      <c r="CD60" s="41" t="e">
        <f t="shared" si="46"/>
        <v>#REF!</v>
      </c>
      <c r="CE60" s="41" t="e">
        <f t="shared" si="46"/>
        <v>#REF!</v>
      </c>
      <c r="CF60" s="41" t="e">
        <f t="shared" si="46"/>
        <v>#REF!</v>
      </c>
      <c r="CG60" s="41" t="e">
        <f t="shared" si="46"/>
        <v>#REF!</v>
      </c>
      <c r="CH60" s="41" t="e">
        <f t="shared" si="46"/>
        <v>#REF!</v>
      </c>
      <c r="CI60" s="41" t="e">
        <f t="shared" si="46"/>
        <v>#REF!</v>
      </c>
      <c r="CJ60" s="41" t="e">
        <f t="shared" si="46"/>
        <v>#REF!</v>
      </c>
      <c r="CK60" s="41" t="e">
        <f t="shared" si="46"/>
        <v>#REF!</v>
      </c>
      <c r="CL60" s="41" t="e">
        <f t="shared" si="46"/>
        <v>#REF!</v>
      </c>
      <c r="CM60" s="41" t="e">
        <f t="shared" si="46"/>
        <v>#REF!</v>
      </c>
      <c r="CN60" s="41" t="e">
        <f t="shared" si="46"/>
        <v>#REF!</v>
      </c>
      <c r="CO60" s="41" t="e">
        <f t="shared" si="46"/>
        <v>#REF!</v>
      </c>
      <c r="CP60" s="41" t="e">
        <f t="shared" si="46"/>
        <v>#REF!</v>
      </c>
      <c r="CQ60" s="41" t="e">
        <f t="shared" si="46"/>
        <v>#REF!</v>
      </c>
      <c r="CR60" s="41" t="e">
        <f t="shared" si="46"/>
        <v>#REF!</v>
      </c>
      <c r="CS60" s="41" t="e">
        <f t="shared" si="47"/>
        <v>#REF!</v>
      </c>
      <c r="CT60" s="41" t="e">
        <f t="shared" si="47"/>
        <v>#REF!</v>
      </c>
      <c r="CU60" s="41" t="e">
        <f t="shared" si="47"/>
        <v>#REF!</v>
      </c>
      <c r="CV60" s="41" t="e">
        <f t="shared" si="47"/>
        <v>#REF!</v>
      </c>
      <c r="CW60" s="41" t="e">
        <f t="shared" si="47"/>
        <v>#REF!</v>
      </c>
      <c r="CX60" s="41" t="e">
        <f t="shared" si="47"/>
        <v>#REF!</v>
      </c>
      <c r="CY60" s="41" t="e">
        <f t="shared" si="47"/>
        <v>#REF!</v>
      </c>
      <c r="CZ60" s="41" t="e">
        <f t="shared" si="47"/>
        <v>#REF!</v>
      </c>
      <c r="DA60" s="41" t="e">
        <f t="shared" si="47"/>
        <v>#REF!</v>
      </c>
      <c r="DB60" s="41" t="e">
        <f t="shared" si="47"/>
        <v>#REF!</v>
      </c>
      <c r="DC60" s="41" t="e">
        <f t="shared" si="47"/>
        <v>#REF!</v>
      </c>
      <c r="DD60" s="41" t="e">
        <f t="shared" si="47"/>
        <v>#REF!</v>
      </c>
      <c r="DE60" s="41" t="e">
        <f t="shared" si="47"/>
        <v>#REF!</v>
      </c>
      <c r="DF60" s="41" t="e">
        <f t="shared" si="47"/>
        <v>#REF!</v>
      </c>
      <c r="DG60" s="41" t="e">
        <f t="shared" si="53"/>
        <v>#REF!</v>
      </c>
      <c r="DH60" s="41" t="e">
        <f t="shared" si="53"/>
        <v>#REF!</v>
      </c>
      <c r="DI60" s="41" t="e">
        <f t="shared" si="53"/>
        <v>#REF!</v>
      </c>
      <c r="DJ60" s="41" t="e">
        <f t="shared" si="53"/>
        <v>#REF!</v>
      </c>
      <c r="DK60" s="41" t="e">
        <f t="shared" si="53"/>
        <v>#REF!</v>
      </c>
      <c r="DL60" s="41" t="e">
        <f t="shared" si="53"/>
        <v>#REF!</v>
      </c>
      <c r="DM60" s="41" t="e">
        <f t="shared" si="53"/>
        <v>#REF!</v>
      </c>
      <c r="DN60" s="41" t="e">
        <f t="shared" si="53"/>
        <v>#REF!</v>
      </c>
      <c r="DO60" s="41" t="e">
        <f t="shared" si="53"/>
        <v>#REF!</v>
      </c>
      <c r="DP60" s="41" t="e">
        <f t="shared" si="53"/>
        <v>#REF!</v>
      </c>
      <c r="DQ60" s="41" t="e">
        <f t="shared" si="53"/>
        <v>#REF!</v>
      </c>
      <c r="DR60" s="41" t="e">
        <f t="shared" si="53"/>
        <v>#REF!</v>
      </c>
      <c r="DS60" s="41" t="e">
        <f t="shared" si="53"/>
        <v>#REF!</v>
      </c>
      <c r="DT60" s="41" t="e">
        <f t="shared" si="53"/>
        <v>#REF!</v>
      </c>
      <c r="DU60" s="41" t="e">
        <f t="shared" si="53"/>
        <v>#REF!</v>
      </c>
      <c r="DV60" s="41" t="e">
        <f t="shared" si="53"/>
        <v>#REF!</v>
      </c>
      <c r="DW60" s="41" t="e">
        <f t="shared" si="54"/>
        <v>#REF!</v>
      </c>
      <c r="DX60" s="41" t="e">
        <f t="shared" si="54"/>
        <v>#REF!</v>
      </c>
      <c r="DY60" s="41" t="e">
        <f t="shared" si="48"/>
        <v>#REF!</v>
      </c>
      <c r="DZ60" s="41" t="e">
        <f t="shared" si="48"/>
        <v>#REF!</v>
      </c>
      <c r="EA60" s="41" t="e">
        <f t="shared" si="48"/>
        <v>#REF!</v>
      </c>
      <c r="EB60" s="41" t="e">
        <f t="shared" si="48"/>
        <v>#REF!</v>
      </c>
      <c r="EC60" s="41" t="e">
        <f t="shared" si="48"/>
        <v>#REF!</v>
      </c>
      <c r="ED60" s="41" t="e">
        <f t="shared" si="48"/>
        <v>#REF!</v>
      </c>
      <c r="EE60" s="41" t="e">
        <f t="shared" si="48"/>
        <v>#REF!</v>
      </c>
      <c r="EF60" s="41" t="e">
        <f t="shared" si="48"/>
        <v>#REF!</v>
      </c>
      <c r="EG60" s="41" t="e">
        <f t="shared" si="48"/>
        <v>#REF!</v>
      </c>
      <c r="EH60" s="41" t="e">
        <f t="shared" si="48"/>
        <v>#REF!</v>
      </c>
      <c r="EI60" s="41" t="e">
        <f t="shared" si="48"/>
        <v>#REF!</v>
      </c>
      <c r="EJ60" s="41" t="e">
        <f t="shared" si="48"/>
        <v>#REF!</v>
      </c>
      <c r="EK60" s="41" t="e">
        <f t="shared" si="48"/>
        <v>#REF!</v>
      </c>
      <c r="EL60" s="41" t="e">
        <f t="shared" si="48"/>
        <v>#REF!</v>
      </c>
      <c r="EM60" s="41" t="e">
        <f t="shared" si="55"/>
        <v>#REF!</v>
      </c>
      <c r="EN60" s="41" t="e">
        <f t="shared" si="55"/>
        <v>#REF!</v>
      </c>
      <c r="EO60" s="41" t="e">
        <f t="shared" si="55"/>
        <v>#REF!</v>
      </c>
      <c r="EP60" s="41" t="e">
        <f t="shared" si="55"/>
        <v>#REF!</v>
      </c>
      <c r="EQ60" s="41" t="e">
        <f t="shared" si="55"/>
        <v>#REF!</v>
      </c>
      <c r="ER60" s="41" t="e">
        <f t="shared" si="55"/>
        <v>#REF!</v>
      </c>
      <c r="ES60" s="41" t="e">
        <f t="shared" si="55"/>
        <v>#REF!</v>
      </c>
      <c r="ET60" s="41" t="e">
        <f t="shared" si="55"/>
        <v>#REF!</v>
      </c>
      <c r="EU60" s="41" t="e">
        <f t="shared" si="55"/>
        <v>#REF!</v>
      </c>
      <c r="EV60" s="41" t="e">
        <f t="shared" si="55"/>
        <v>#REF!</v>
      </c>
      <c r="EW60" s="41" t="e">
        <f t="shared" si="55"/>
        <v>#REF!</v>
      </c>
      <c r="EX60" s="41" t="e">
        <f t="shared" si="55"/>
        <v>#REF!</v>
      </c>
      <c r="EY60" s="41" t="e">
        <f t="shared" si="55"/>
        <v>#REF!</v>
      </c>
      <c r="EZ60" s="41" t="e">
        <f t="shared" si="55"/>
        <v>#REF!</v>
      </c>
      <c r="FA60" s="41" t="e">
        <f t="shared" si="55"/>
        <v>#REF!</v>
      </c>
      <c r="FB60" s="41" t="e">
        <f t="shared" si="55"/>
        <v>#REF!</v>
      </c>
      <c r="FC60" s="41" t="e">
        <f t="shared" si="56"/>
        <v>#REF!</v>
      </c>
      <c r="FD60" s="41" t="e">
        <f t="shared" si="56"/>
        <v>#REF!</v>
      </c>
      <c r="FE60" s="41" t="e">
        <f t="shared" si="49"/>
        <v>#REF!</v>
      </c>
      <c r="FF60" s="41" t="e">
        <f t="shared" si="49"/>
        <v>#REF!</v>
      </c>
      <c r="FG60" s="41" t="e">
        <f t="shared" si="49"/>
        <v>#REF!</v>
      </c>
      <c r="FH60" s="41" t="e">
        <f t="shared" si="49"/>
        <v>#REF!</v>
      </c>
      <c r="FI60" s="41" t="e">
        <f t="shared" si="49"/>
        <v>#REF!</v>
      </c>
      <c r="FJ60" s="41" t="e">
        <f t="shared" si="49"/>
        <v>#REF!</v>
      </c>
      <c r="FK60" s="41" t="e">
        <f t="shared" si="49"/>
        <v>#REF!</v>
      </c>
      <c r="FL60" s="41" t="e">
        <f t="shared" si="49"/>
        <v>#REF!</v>
      </c>
      <c r="FM60" s="41" t="e">
        <f t="shared" si="49"/>
        <v>#REF!</v>
      </c>
      <c r="FN60" s="41" t="e">
        <f t="shared" si="49"/>
        <v>#REF!</v>
      </c>
      <c r="FO60" s="41" t="e">
        <f t="shared" si="49"/>
        <v>#REF!</v>
      </c>
      <c r="FP60" s="41" t="e">
        <f t="shared" si="49"/>
        <v>#REF!</v>
      </c>
      <c r="FQ60" s="41" t="e">
        <f t="shared" si="49"/>
        <v>#REF!</v>
      </c>
      <c r="FR60" s="41" t="e">
        <f t="shared" si="49"/>
        <v>#REF!</v>
      </c>
      <c r="FS60" s="41" t="e">
        <f t="shared" si="57"/>
        <v>#REF!</v>
      </c>
      <c r="FT60" s="41" t="e">
        <f t="shared" si="57"/>
        <v>#REF!</v>
      </c>
      <c r="FU60" s="41" t="e">
        <f t="shared" si="57"/>
        <v>#REF!</v>
      </c>
      <c r="FV60" s="41" t="e">
        <f t="shared" si="57"/>
        <v>#REF!</v>
      </c>
      <c r="FW60" s="41" t="e">
        <f t="shared" si="57"/>
        <v>#REF!</v>
      </c>
      <c r="FX60" s="41" t="e">
        <f t="shared" si="57"/>
        <v>#REF!</v>
      </c>
      <c r="FY60" s="41" t="e">
        <f t="shared" si="57"/>
        <v>#REF!</v>
      </c>
      <c r="FZ60" s="41" t="e">
        <f t="shared" si="57"/>
        <v>#REF!</v>
      </c>
      <c r="GA60" s="41" t="e">
        <f t="shared" si="57"/>
        <v>#REF!</v>
      </c>
      <c r="GB60" s="41" t="e">
        <f t="shared" si="57"/>
        <v>#REF!</v>
      </c>
      <c r="GC60" s="41" t="e">
        <f t="shared" si="57"/>
        <v>#REF!</v>
      </c>
      <c r="GD60" s="41" t="e">
        <f t="shared" si="57"/>
        <v>#REF!</v>
      </c>
      <c r="GE60" s="41" t="e">
        <f t="shared" si="57"/>
        <v>#REF!</v>
      </c>
      <c r="GF60" s="41" t="e">
        <f t="shared" si="57"/>
        <v>#REF!</v>
      </c>
      <c r="GG60" s="41" t="e">
        <f t="shared" si="57"/>
        <v>#REF!</v>
      </c>
      <c r="GH60" s="41" t="e">
        <f t="shared" si="57"/>
        <v>#REF!</v>
      </c>
      <c r="GI60" s="41" t="e">
        <f t="shared" si="58"/>
        <v>#REF!</v>
      </c>
      <c r="GJ60" s="41" t="e">
        <f t="shared" si="58"/>
        <v>#REF!</v>
      </c>
      <c r="GK60" s="41" t="e">
        <f t="shared" si="50"/>
        <v>#REF!</v>
      </c>
      <c r="GL60" s="41" t="e">
        <f t="shared" si="50"/>
        <v>#REF!</v>
      </c>
      <c r="GM60" s="41" t="e">
        <f t="shared" si="50"/>
        <v>#REF!</v>
      </c>
      <c r="GN60" s="41" t="e">
        <f t="shared" si="50"/>
        <v>#REF!</v>
      </c>
      <c r="GO60" s="41" t="e">
        <f t="shared" si="50"/>
        <v>#REF!</v>
      </c>
      <c r="GP60" s="41" t="e">
        <f t="shared" si="50"/>
        <v>#REF!</v>
      </c>
      <c r="GQ60" s="41" t="e">
        <f t="shared" si="50"/>
        <v>#REF!</v>
      </c>
      <c r="GR60" s="41" t="e">
        <f t="shared" si="50"/>
        <v>#REF!</v>
      </c>
      <c r="GS60" s="41" t="e">
        <f t="shared" si="50"/>
        <v>#REF!</v>
      </c>
      <c r="GT60" s="41" t="e">
        <f t="shared" si="50"/>
        <v>#REF!</v>
      </c>
      <c r="GU60" s="41" t="e">
        <f t="shared" si="50"/>
        <v>#REF!</v>
      </c>
      <c r="GV60" s="41" t="e">
        <f t="shared" si="50"/>
        <v>#REF!</v>
      </c>
      <c r="GW60" s="41" t="e">
        <f t="shared" si="50"/>
        <v>#REF!</v>
      </c>
      <c r="GX60" s="41" t="e">
        <f t="shared" si="50"/>
        <v>#REF!</v>
      </c>
      <c r="GY60" s="41" t="e">
        <f t="shared" si="59"/>
        <v>#REF!</v>
      </c>
      <c r="GZ60" s="41" t="e">
        <f t="shared" si="59"/>
        <v>#REF!</v>
      </c>
      <c r="HA60" s="41" t="e">
        <f t="shared" si="59"/>
        <v>#REF!</v>
      </c>
      <c r="HB60" s="41" t="e">
        <f t="shared" si="44"/>
        <v>#REF!</v>
      </c>
      <c r="HC60" s="41" t="e">
        <f t="shared" si="44"/>
        <v>#REF!</v>
      </c>
      <c r="HD60" s="41" t="e">
        <f t="shared" si="44"/>
        <v>#REF!</v>
      </c>
      <c r="HE60" s="41" t="e">
        <f t="shared" si="44"/>
        <v>#REF!</v>
      </c>
      <c r="HF60" s="41" t="e">
        <f t="shared" si="44"/>
        <v>#REF!</v>
      </c>
      <c r="HG60" s="41" t="e">
        <f t="shared" si="44"/>
        <v>#REF!</v>
      </c>
      <c r="HH60" s="41" t="e">
        <f t="shared" si="44"/>
        <v>#REF!</v>
      </c>
      <c r="HI60" s="41" t="e">
        <f t="shared" si="44"/>
        <v>#REF!</v>
      </c>
      <c r="HJ60" s="41" t="e">
        <f t="shared" si="44"/>
        <v>#REF!</v>
      </c>
    </row>
    <row r="61" spans="1:218" ht="14.4" x14ac:dyDescent="0.3">
      <c r="A61" s="42">
        <v>58</v>
      </c>
      <c r="B61" s="43" t="e">
        <f>'CMM1 - AUX CALC'!$BG$67</f>
        <v>#REF!</v>
      </c>
      <c r="BH61" s="41" t="e">
        <f>$B61/(_xlfn.SINGLE(PrazoConcessao)*12-BH$3+1)</f>
        <v>#REF!</v>
      </c>
      <c r="BI61" s="41" t="e">
        <f t="shared" si="61"/>
        <v>#REF!</v>
      </c>
      <c r="BJ61" s="41" t="e">
        <f t="shared" si="61"/>
        <v>#REF!</v>
      </c>
      <c r="BK61" s="41" t="e">
        <f t="shared" si="61"/>
        <v>#REF!</v>
      </c>
      <c r="BL61" s="41" t="e">
        <f t="shared" si="61"/>
        <v>#REF!</v>
      </c>
      <c r="BM61" s="41" t="e">
        <f t="shared" si="61"/>
        <v>#REF!</v>
      </c>
      <c r="BN61" s="41" t="e">
        <f t="shared" si="60"/>
        <v>#REF!</v>
      </c>
      <c r="BO61" s="41" t="e">
        <f t="shared" si="60"/>
        <v>#REF!</v>
      </c>
      <c r="BP61" s="41" t="e">
        <f t="shared" si="52"/>
        <v>#REF!</v>
      </c>
      <c r="BQ61" s="41" t="e">
        <f t="shared" si="52"/>
        <v>#REF!</v>
      </c>
      <c r="BR61" s="41" t="e">
        <f t="shared" si="52"/>
        <v>#REF!</v>
      </c>
      <c r="BS61" s="41" t="e">
        <f t="shared" si="52"/>
        <v>#REF!</v>
      </c>
      <c r="BT61" s="41" t="e">
        <f t="shared" si="52"/>
        <v>#REF!</v>
      </c>
      <c r="BU61" s="41" t="e">
        <f t="shared" si="52"/>
        <v>#REF!</v>
      </c>
      <c r="BV61" s="41" t="e">
        <f t="shared" si="52"/>
        <v>#REF!</v>
      </c>
      <c r="BW61" s="41" t="e">
        <f t="shared" si="52"/>
        <v>#REF!</v>
      </c>
      <c r="BX61" s="41" t="e">
        <f t="shared" si="52"/>
        <v>#REF!</v>
      </c>
      <c r="BY61" s="41" t="e">
        <f t="shared" si="52"/>
        <v>#REF!</v>
      </c>
      <c r="BZ61" s="41" t="e">
        <f t="shared" si="52"/>
        <v>#REF!</v>
      </c>
      <c r="CA61" s="41" t="e">
        <f t="shared" si="52"/>
        <v>#REF!</v>
      </c>
      <c r="CB61" s="41" t="e">
        <f t="shared" si="52"/>
        <v>#REF!</v>
      </c>
      <c r="CC61" s="41" t="e">
        <f t="shared" si="46"/>
        <v>#REF!</v>
      </c>
      <c r="CD61" s="41" t="e">
        <f t="shared" si="46"/>
        <v>#REF!</v>
      </c>
      <c r="CE61" s="41" t="e">
        <f t="shared" si="46"/>
        <v>#REF!</v>
      </c>
      <c r="CF61" s="41" t="e">
        <f t="shared" si="46"/>
        <v>#REF!</v>
      </c>
      <c r="CG61" s="41" t="e">
        <f t="shared" si="46"/>
        <v>#REF!</v>
      </c>
      <c r="CH61" s="41" t="e">
        <f t="shared" si="46"/>
        <v>#REF!</v>
      </c>
      <c r="CI61" s="41" t="e">
        <f t="shared" si="46"/>
        <v>#REF!</v>
      </c>
      <c r="CJ61" s="41" t="e">
        <f t="shared" si="46"/>
        <v>#REF!</v>
      </c>
      <c r="CK61" s="41" t="e">
        <f t="shared" si="46"/>
        <v>#REF!</v>
      </c>
      <c r="CL61" s="41" t="e">
        <f t="shared" si="46"/>
        <v>#REF!</v>
      </c>
      <c r="CM61" s="41" t="e">
        <f t="shared" si="46"/>
        <v>#REF!</v>
      </c>
      <c r="CN61" s="41" t="e">
        <f t="shared" si="46"/>
        <v>#REF!</v>
      </c>
      <c r="CO61" s="41" t="e">
        <f t="shared" si="46"/>
        <v>#REF!</v>
      </c>
      <c r="CP61" s="41" t="e">
        <f t="shared" si="46"/>
        <v>#REF!</v>
      </c>
      <c r="CQ61" s="41" t="e">
        <f t="shared" si="46"/>
        <v>#REF!</v>
      </c>
      <c r="CR61" s="41" t="e">
        <f t="shared" si="46"/>
        <v>#REF!</v>
      </c>
      <c r="CS61" s="41" t="e">
        <f t="shared" si="47"/>
        <v>#REF!</v>
      </c>
      <c r="CT61" s="41" t="e">
        <f t="shared" si="47"/>
        <v>#REF!</v>
      </c>
      <c r="CU61" s="41" t="e">
        <f t="shared" si="47"/>
        <v>#REF!</v>
      </c>
      <c r="CV61" s="41" t="e">
        <f t="shared" si="47"/>
        <v>#REF!</v>
      </c>
      <c r="CW61" s="41" t="e">
        <f t="shared" si="47"/>
        <v>#REF!</v>
      </c>
      <c r="CX61" s="41" t="e">
        <f t="shared" si="47"/>
        <v>#REF!</v>
      </c>
      <c r="CY61" s="41" t="e">
        <f t="shared" si="47"/>
        <v>#REF!</v>
      </c>
      <c r="CZ61" s="41" t="e">
        <f t="shared" si="47"/>
        <v>#REF!</v>
      </c>
      <c r="DA61" s="41" t="e">
        <f t="shared" si="47"/>
        <v>#REF!</v>
      </c>
      <c r="DB61" s="41" t="e">
        <f t="shared" si="47"/>
        <v>#REF!</v>
      </c>
      <c r="DC61" s="41" t="e">
        <f t="shared" si="47"/>
        <v>#REF!</v>
      </c>
      <c r="DD61" s="41" t="e">
        <f t="shared" si="47"/>
        <v>#REF!</v>
      </c>
      <c r="DE61" s="41" t="e">
        <f t="shared" si="47"/>
        <v>#REF!</v>
      </c>
      <c r="DF61" s="41" t="e">
        <f t="shared" si="47"/>
        <v>#REF!</v>
      </c>
      <c r="DG61" s="41" t="e">
        <f t="shared" si="53"/>
        <v>#REF!</v>
      </c>
      <c r="DH61" s="41" t="e">
        <f t="shared" si="53"/>
        <v>#REF!</v>
      </c>
      <c r="DI61" s="41" t="e">
        <f t="shared" si="53"/>
        <v>#REF!</v>
      </c>
      <c r="DJ61" s="41" t="e">
        <f t="shared" si="53"/>
        <v>#REF!</v>
      </c>
      <c r="DK61" s="41" t="e">
        <f t="shared" si="53"/>
        <v>#REF!</v>
      </c>
      <c r="DL61" s="41" t="e">
        <f t="shared" si="53"/>
        <v>#REF!</v>
      </c>
      <c r="DM61" s="41" t="e">
        <f t="shared" si="53"/>
        <v>#REF!</v>
      </c>
      <c r="DN61" s="41" t="e">
        <f t="shared" si="53"/>
        <v>#REF!</v>
      </c>
      <c r="DO61" s="41" t="e">
        <f t="shared" si="53"/>
        <v>#REF!</v>
      </c>
      <c r="DP61" s="41" t="e">
        <f t="shared" si="53"/>
        <v>#REF!</v>
      </c>
      <c r="DQ61" s="41" t="e">
        <f t="shared" si="53"/>
        <v>#REF!</v>
      </c>
      <c r="DR61" s="41" t="e">
        <f t="shared" si="53"/>
        <v>#REF!</v>
      </c>
      <c r="DS61" s="41" t="e">
        <f t="shared" si="53"/>
        <v>#REF!</v>
      </c>
      <c r="DT61" s="41" t="e">
        <f t="shared" si="53"/>
        <v>#REF!</v>
      </c>
      <c r="DU61" s="41" t="e">
        <f t="shared" si="53"/>
        <v>#REF!</v>
      </c>
      <c r="DV61" s="41" t="e">
        <f t="shared" si="53"/>
        <v>#REF!</v>
      </c>
      <c r="DW61" s="41" t="e">
        <f t="shared" si="54"/>
        <v>#REF!</v>
      </c>
      <c r="DX61" s="41" t="e">
        <f t="shared" si="54"/>
        <v>#REF!</v>
      </c>
      <c r="DY61" s="41" t="e">
        <f t="shared" si="48"/>
        <v>#REF!</v>
      </c>
      <c r="DZ61" s="41" t="e">
        <f t="shared" si="48"/>
        <v>#REF!</v>
      </c>
      <c r="EA61" s="41" t="e">
        <f t="shared" si="48"/>
        <v>#REF!</v>
      </c>
      <c r="EB61" s="41" t="e">
        <f t="shared" si="48"/>
        <v>#REF!</v>
      </c>
      <c r="EC61" s="41" t="e">
        <f t="shared" si="48"/>
        <v>#REF!</v>
      </c>
      <c r="ED61" s="41" t="e">
        <f t="shared" si="48"/>
        <v>#REF!</v>
      </c>
      <c r="EE61" s="41" t="e">
        <f t="shared" si="48"/>
        <v>#REF!</v>
      </c>
      <c r="EF61" s="41" t="e">
        <f t="shared" si="48"/>
        <v>#REF!</v>
      </c>
      <c r="EG61" s="41" t="e">
        <f t="shared" si="48"/>
        <v>#REF!</v>
      </c>
      <c r="EH61" s="41" t="e">
        <f t="shared" si="48"/>
        <v>#REF!</v>
      </c>
      <c r="EI61" s="41" t="e">
        <f t="shared" si="48"/>
        <v>#REF!</v>
      </c>
      <c r="EJ61" s="41" t="e">
        <f t="shared" si="48"/>
        <v>#REF!</v>
      </c>
      <c r="EK61" s="41" t="e">
        <f t="shared" si="48"/>
        <v>#REF!</v>
      </c>
      <c r="EL61" s="41" t="e">
        <f t="shared" si="48"/>
        <v>#REF!</v>
      </c>
      <c r="EM61" s="41" t="e">
        <f t="shared" si="55"/>
        <v>#REF!</v>
      </c>
      <c r="EN61" s="41" t="e">
        <f t="shared" si="55"/>
        <v>#REF!</v>
      </c>
      <c r="EO61" s="41" t="e">
        <f t="shared" si="55"/>
        <v>#REF!</v>
      </c>
      <c r="EP61" s="41" t="e">
        <f t="shared" si="55"/>
        <v>#REF!</v>
      </c>
      <c r="EQ61" s="41" t="e">
        <f t="shared" si="55"/>
        <v>#REF!</v>
      </c>
      <c r="ER61" s="41" t="e">
        <f t="shared" si="55"/>
        <v>#REF!</v>
      </c>
      <c r="ES61" s="41" t="e">
        <f t="shared" si="55"/>
        <v>#REF!</v>
      </c>
      <c r="ET61" s="41" t="e">
        <f t="shared" si="55"/>
        <v>#REF!</v>
      </c>
      <c r="EU61" s="41" t="e">
        <f t="shared" si="55"/>
        <v>#REF!</v>
      </c>
      <c r="EV61" s="41" t="e">
        <f t="shared" si="55"/>
        <v>#REF!</v>
      </c>
      <c r="EW61" s="41" t="e">
        <f t="shared" si="55"/>
        <v>#REF!</v>
      </c>
      <c r="EX61" s="41" t="e">
        <f t="shared" si="55"/>
        <v>#REF!</v>
      </c>
      <c r="EY61" s="41" t="e">
        <f t="shared" si="55"/>
        <v>#REF!</v>
      </c>
      <c r="EZ61" s="41" t="e">
        <f t="shared" si="55"/>
        <v>#REF!</v>
      </c>
      <c r="FA61" s="41" t="e">
        <f t="shared" si="55"/>
        <v>#REF!</v>
      </c>
      <c r="FB61" s="41" t="e">
        <f t="shared" si="55"/>
        <v>#REF!</v>
      </c>
      <c r="FC61" s="41" t="e">
        <f t="shared" si="56"/>
        <v>#REF!</v>
      </c>
      <c r="FD61" s="41" t="e">
        <f t="shared" si="56"/>
        <v>#REF!</v>
      </c>
      <c r="FE61" s="41" t="e">
        <f t="shared" si="49"/>
        <v>#REF!</v>
      </c>
      <c r="FF61" s="41" t="e">
        <f t="shared" si="49"/>
        <v>#REF!</v>
      </c>
      <c r="FG61" s="41" t="e">
        <f t="shared" si="49"/>
        <v>#REF!</v>
      </c>
      <c r="FH61" s="41" t="e">
        <f t="shared" si="49"/>
        <v>#REF!</v>
      </c>
      <c r="FI61" s="41" t="e">
        <f t="shared" si="49"/>
        <v>#REF!</v>
      </c>
      <c r="FJ61" s="41" t="e">
        <f t="shared" si="49"/>
        <v>#REF!</v>
      </c>
      <c r="FK61" s="41" t="e">
        <f t="shared" si="49"/>
        <v>#REF!</v>
      </c>
      <c r="FL61" s="41" t="e">
        <f t="shared" si="49"/>
        <v>#REF!</v>
      </c>
      <c r="FM61" s="41" t="e">
        <f t="shared" si="49"/>
        <v>#REF!</v>
      </c>
      <c r="FN61" s="41" t="e">
        <f t="shared" si="49"/>
        <v>#REF!</v>
      </c>
      <c r="FO61" s="41" t="e">
        <f t="shared" si="49"/>
        <v>#REF!</v>
      </c>
      <c r="FP61" s="41" t="e">
        <f t="shared" si="49"/>
        <v>#REF!</v>
      </c>
      <c r="FQ61" s="41" t="e">
        <f t="shared" si="49"/>
        <v>#REF!</v>
      </c>
      <c r="FR61" s="41" t="e">
        <f t="shared" si="49"/>
        <v>#REF!</v>
      </c>
      <c r="FS61" s="41" t="e">
        <f t="shared" si="57"/>
        <v>#REF!</v>
      </c>
      <c r="FT61" s="41" t="e">
        <f t="shared" si="57"/>
        <v>#REF!</v>
      </c>
      <c r="FU61" s="41" t="e">
        <f t="shared" si="57"/>
        <v>#REF!</v>
      </c>
      <c r="FV61" s="41" t="e">
        <f t="shared" si="57"/>
        <v>#REF!</v>
      </c>
      <c r="FW61" s="41" t="e">
        <f t="shared" si="57"/>
        <v>#REF!</v>
      </c>
      <c r="FX61" s="41" t="e">
        <f t="shared" si="57"/>
        <v>#REF!</v>
      </c>
      <c r="FY61" s="41" t="e">
        <f t="shared" si="57"/>
        <v>#REF!</v>
      </c>
      <c r="FZ61" s="41" t="e">
        <f t="shared" si="57"/>
        <v>#REF!</v>
      </c>
      <c r="GA61" s="41" t="e">
        <f t="shared" si="57"/>
        <v>#REF!</v>
      </c>
      <c r="GB61" s="41" t="e">
        <f t="shared" si="57"/>
        <v>#REF!</v>
      </c>
      <c r="GC61" s="41" t="e">
        <f t="shared" si="57"/>
        <v>#REF!</v>
      </c>
      <c r="GD61" s="41" t="e">
        <f t="shared" si="57"/>
        <v>#REF!</v>
      </c>
      <c r="GE61" s="41" t="e">
        <f t="shared" si="57"/>
        <v>#REF!</v>
      </c>
      <c r="GF61" s="41" t="e">
        <f t="shared" si="57"/>
        <v>#REF!</v>
      </c>
      <c r="GG61" s="41" t="e">
        <f t="shared" si="57"/>
        <v>#REF!</v>
      </c>
      <c r="GH61" s="41" t="e">
        <f t="shared" si="57"/>
        <v>#REF!</v>
      </c>
      <c r="GI61" s="41" t="e">
        <f t="shared" si="58"/>
        <v>#REF!</v>
      </c>
      <c r="GJ61" s="41" t="e">
        <f t="shared" si="58"/>
        <v>#REF!</v>
      </c>
      <c r="GK61" s="41" t="e">
        <f t="shared" si="50"/>
        <v>#REF!</v>
      </c>
      <c r="GL61" s="41" t="e">
        <f t="shared" si="50"/>
        <v>#REF!</v>
      </c>
      <c r="GM61" s="41" t="e">
        <f t="shared" si="50"/>
        <v>#REF!</v>
      </c>
      <c r="GN61" s="41" t="e">
        <f t="shared" si="50"/>
        <v>#REF!</v>
      </c>
      <c r="GO61" s="41" t="e">
        <f t="shared" si="50"/>
        <v>#REF!</v>
      </c>
      <c r="GP61" s="41" t="e">
        <f t="shared" si="50"/>
        <v>#REF!</v>
      </c>
      <c r="GQ61" s="41" t="e">
        <f t="shared" si="50"/>
        <v>#REF!</v>
      </c>
      <c r="GR61" s="41" t="e">
        <f t="shared" si="50"/>
        <v>#REF!</v>
      </c>
      <c r="GS61" s="41" t="e">
        <f t="shared" si="50"/>
        <v>#REF!</v>
      </c>
      <c r="GT61" s="41" t="e">
        <f t="shared" si="50"/>
        <v>#REF!</v>
      </c>
      <c r="GU61" s="41" t="e">
        <f t="shared" si="50"/>
        <v>#REF!</v>
      </c>
      <c r="GV61" s="41" t="e">
        <f t="shared" si="50"/>
        <v>#REF!</v>
      </c>
      <c r="GW61" s="41" t="e">
        <f t="shared" si="50"/>
        <v>#REF!</v>
      </c>
      <c r="GX61" s="41" t="e">
        <f t="shared" si="50"/>
        <v>#REF!</v>
      </c>
      <c r="GY61" s="41" t="e">
        <f t="shared" si="59"/>
        <v>#REF!</v>
      </c>
      <c r="GZ61" s="41" t="e">
        <f t="shared" si="59"/>
        <v>#REF!</v>
      </c>
      <c r="HA61" s="41" t="e">
        <f t="shared" si="59"/>
        <v>#REF!</v>
      </c>
      <c r="HB61" s="41" t="e">
        <f t="shared" si="44"/>
        <v>#REF!</v>
      </c>
      <c r="HC61" s="41" t="e">
        <f t="shared" si="44"/>
        <v>#REF!</v>
      </c>
      <c r="HD61" s="41" t="e">
        <f t="shared" si="44"/>
        <v>#REF!</v>
      </c>
      <c r="HE61" s="41" t="e">
        <f t="shared" si="44"/>
        <v>#REF!</v>
      </c>
      <c r="HF61" s="41" t="e">
        <f t="shared" si="44"/>
        <v>#REF!</v>
      </c>
      <c r="HG61" s="41" t="e">
        <f t="shared" si="44"/>
        <v>#REF!</v>
      </c>
      <c r="HH61" s="41" t="e">
        <f t="shared" si="44"/>
        <v>#REF!</v>
      </c>
      <c r="HI61" s="41" t="e">
        <f t="shared" si="44"/>
        <v>#REF!</v>
      </c>
      <c r="HJ61" s="41" t="e">
        <f t="shared" si="44"/>
        <v>#REF!</v>
      </c>
    </row>
    <row r="62" spans="1:218" ht="14.4" x14ac:dyDescent="0.3">
      <c r="A62" s="42">
        <v>59</v>
      </c>
      <c r="B62" s="43" t="e">
        <f>'CMM1 - AUX CALC'!$BH$67</f>
        <v>#REF!</v>
      </c>
      <c r="BI62" s="41" t="e">
        <f>$B62/(_xlfn.SINGLE(PrazoConcessao)*12-BI$3+1)</f>
        <v>#REF!</v>
      </c>
      <c r="BJ62" s="41" t="e">
        <f t="shared" si="61"/>
        <v>#REF!</v>
      </c>
      <c r="BK62" s="41" t="e">
        <f t="shared" si="61"/>
        <v>#REF!</v>
      </c>
      <c r="BL62" s="41" t="e">
        <f t="shared" si="61"/>
        <v>#REF!</v>
      </c>
      <c r="BM62" s="41" t="e">
        <f t="shared" si="61"/>
        <v>#REF!</v>
      </c>
      <c r="BN62" s="41" t="e">
        <f t="shared" si="60"/>
        <v>#REF!</v>
      </c>
      <c r="BO62" s="41" t="e">
        <f t="shared" si="60"/>
        <v>#REF!</v>
      </c>
      <c r="BP62" s="41" t="e">
        <f t="shared" si="52"/>
        <v>#REF!</v>
      </c>
      <c r="BQ62" s="41" t="e">
        <f t="shared" si="52"/>
        <v>#REF!</v>
      </c>
      <c r="BR62" s="41" t="e">
        <f t="shared" si="52"/>
        <v>#REF!</v>
      </c>
      <c r="BS62" s="41" t="e">
        <f t="shared" si="52"/>
        <v>#REF!</v>
      </c>
      <c r="BT62" s="41" t="e">
        <f t="shared" si="52"/>
        <v>#REF!</v>
      </c>
      <c r="BU62" s="41" t="e">
        <f t="shared" si="52"/>
        <v>#REF!</v>
      </c>
      <c r="BV62" s="41" t="e">
        <f t="shared" si="52"/>
        <v>#REF!</v>
      </c>
      <c r="BW62" s="41" t="e">
        <f t="shared" si="52"/>
        <v>#REF!</v>
      </c>
      <c r="BX62" s="41" t="e">
        <f t="shared" si="52"/>
        <v>#REF!</v>
      </c>
      <c r="BY62" s="41" t="e">
        <f t="shared" si="52"/>
        <v>#REF!</v>
      </c>
      <c r="BZ62" s="41" t="e">
        <f t="shared" si="52"/>
        <v>#REF!</v>
      </c>
      <c r="CA62" s="41" t="e">
        <f t="shared" si="52"/>
        <v>#REF!</v>
      </c>
      <c r="CB62" s="41" t="e">
        <f t="shared" si="52"/>
        <v>#REF!</v>
      </c>
      <c r="CC62" s="41" t="e">
        <f t="shared" si="46"/>
        <v>#REF!</v>
      </c>
      <c r="CD62" s="41" t="e">
        <f t="shared" si="46"/>
        <v>#REF!</v>
      </c>
      <c r="CE62" s="41" t="e">
        <f t="shared" si="46"/>
        <v>#REF!</v>
      </c>
      <c r="CF62" s="41" t="e">
        <f t="shared" si="46"/>
        <v>#REF!</v>
      </c>
      <c r="CG62" s="41" t="e">
        <f t="shared" si="46"/>
        <v>#REF!</v>
      </c>
      <c r="CH62" s="41" t="e">
        <f t="shared" si="46"/>
        <v>#REF!</v>
      </c>
      <c r="CI62" s="41" t="e">
        <f t="shared" si="46"/>
        <v>#REF!</v>
      </c>
      <c r="CJ62" s="41" t="e">
        <f t="shared" si="46"/>
        <v>#REF!</v>
      </c>
      <c r="CK62" s="41" t="e">
        <f t="shared" si="46"/>
        <v>#REF!</v>
      </c>
      <c r="CL62" s="41" t="e">
        <f t="shared" si="46"/>
        <v>#REF!</v>
      </c>
      <c r="CM62" s="41" t="e">
        <f t="shared" si="46"/>
        <v>#REF!</v>
      </c>
      <c r="CN62" s="41" t="e">
        <f t="shared" si="46"/>
        <v>#REF!</v>
      </c>
      <c r="CO62" s="41" t="e">
        <f t="shared" si="46"/>
        <v>#REF!</v>
      </c>
      <c r="CP62" s="41" t="e">
        <f t="shared" si="46"/>
        <v>#REF!</v>
      </c>
      <c r="CQ62" s="41" t="e">
        <f t="shared" si="46"/>
        <v>#REF!</v>
      </c>
      <c r="CR62" s="41" t="e">
        <f t="shared" si="46"/>
        <v>#REF!</v>
      </c>
      <c r="CS62" s="41" t="e">
        <f t="shared" si="47"/>
        <v>#REF!</v>
      </c>
      <c r="CT62" s="41" t="e">
        <f t="shared" si="47"/>
        <v>#REF!</v>
      </c>
      <c r="CU62" s="41" t="e">
        <f t="shared" si="47"/>
        <v>#REF!</v>
      </c>
      <c r="CV62" s="41" t="e">
        <f t="shared" si="47"/>
        <v>#REF!</v>
      </c>
      <c r="CW62" s="41" t="e">
        <f t="shared" si="47"/>
        <v>#REF!</v>
      </c>
      <c r="CX62" s="41" t="e">
        <f t="shared" si="47"/>
        <v>#REF!</v>
      </c>
      <c r="CY62" s="41" t="e">
        <f t="shared" si="47"/>
        <v>#REF!</v>
      </c>
      <c r="CZ62" s="41" t="e">
        <f t="shared" si="47"/>
        <v>#REF!</v>
      </c>
      <c r="DA62" s="41" t="e">
        <f t="shared" si="47"/>
        <v>#REF!</v>
      </c>
      <c r="DB62" s="41" t="e">
        <f t="shared" si="47"/>
        <v>#REF!</v>
      </c>
      <c r="DC62" s="41" t="e">
        <f t="shared" si="47"/>
        <v>#REF!</v>
      </c>
      <c r="DD62" s="41" t="e">
        <f t="shared" si="47"/>
        <v>#REF!</v>
      </c>
      <c r="DE62" s="41" t="e">
        <f t="shared" si="47"/>
        <v>#REF!</v>
      </c>
      <c r="DF62" s="41" t="e">
        <f t="shared" si="47"/>
        <v>#REF!</v>
      </c>
      <c r="DG62" s="41" t="e">
        <f t="shared" si="53"/>
        <v>#REF!</v>
      </c>
      <c r="DH62" s="41" t="e">
        <f t="shared" si="53"/>
        <v>#REF!</v>
      </c>
      <c r="DI62" s="41" t="e">
        <f t="shared" si="53"/>
        <v>#REF!</v>
      </c>
      <c r="DJ62" s="41" t="e">
        <f t="shared" si="53"/>
        <v>#REF!</v>
      </c>
      <c r="DK62" s="41" t="e">
        <f t="shared" si="53"/>
        <v>#REF!</v>
      </c>
      <c r="DL62" s="41" t="e">
        <f t="shared" si="53"/>
        <v>#REF!</v>
      </c>
      <c r="DM62" s="41" t="e">
        <f t="shared" si="53"/>
        <v>#REF!</v>
      </c>
      <c r="DN62" s="41" t="e">
        <f t="shared" si="53"/>
        <v>#REF!</v>
      </c>
      <c r="DO62" s="41" t="e">
        <f t="shared" si="53"/>
        <v>#REF!</v>
      </c>
      <c r="DP62" s="41" t="e">
        <f t="shared" si="53"/>
        <v>#REF!</v>
      </c>
      <c r="DQ62" s="41" t="e">
        <f t="shared" si="53"/>
        <v>#REF!</v>
      </c>
      <c r="DR62" s="41" t="e">
        <f t="shared" si="53"/>
        <v>#REF!</v>
      </c>
      <c r="DS62" s="41" t="e">
        <f t="shared" si="53"/>
        <v>#REF!</v>
      </c>
      <c r="DT62" s="41" t="e">
        <f t="shared" si="53"/>
        <v>#REF!</v>
      </c>
      <c r="DU62" s="41" t="e">
        <f t="shared" si="53"/>
        <v>#REF!</v>
      </c>
      <c r="DV62" s="41" t="e">
        <f t="shared" si="53"/>
        <v>#REF!</v>
      </c>
      <c r="DW62" s="41" t="e">
        <f t="shared" si="54"/>
        <v>#REF!</v>
      </c>
      <c r="DX62" s="41" t="e">
        <f t="shared" si="54"/>
        <v>#REF!</v>
      </c>
      <c r="DY62" s="41" t="e">
        <f t="shared" si="48"/>
        <v>#REF!</v>
      </c>
      <c r="DZ62" s="41" t="e">
        <f t="shared" si="48"/>
        <v>#REF!</v>
      </c>
      <c r="EA62" s="41" t="e">
        <f t="shared" si="48"/>
        <v>#REF!</v>
      </c>
      <c r="EB62" s="41" t="e">
        <f t="shared" si="48"/>
        <v>#REF!</v>
      </c>
      <c r="EC62" s="41" t="e">
        <f t="shared" si="48"/>
        <v>#REF!</v>
      </c>
      <c r="ED62" s="41" t="e">
        <f t="shared" si="48"/>
        <v>#REF!</v>
      </c>
      <c r="EE62" s="41" t="e">
        <f t="shared" si="48"/>
        <v>#REF!</v>
      </c>
      <c r="EF62" s="41" t="e">
        <f t="shared" si="48"/>
        <v>#REF!</v>
      </c>
      <c r="EG62" s="41" t="e">
        <f t="shared" si="48"/>
        <v>#REF!</v>
      </c>
      <c r="EH62" s="41" t="e">
        <f t="shared" si="48"/>
        <v>#REF!</v>
      </c>
      <c r="EI62" s="41" t="e">
        <f t="shared" si="48"/>
        <v>#REF!</v>
      </c>
      <c r="EJ62" s="41" t="e">
        <f t="shared" si="48"/>
        <v>#REF!</v>
      </c>
      <c r="EK62" s="41" t="e">
        <f t="shared" si="48"/>
        <v>#REF!</v>
      </c>
      <c r="EL62" s="41" t="e">
        <f t="shared" si="48"/>
        <v>#REF!</v>
      </c>
      <c r="EM62" s="41" t="e">
        <f t="shared" si="55"/>
        <v>#REF!</v>
      </c>
      <c r="EN62" s="41" t="e">
        <f t="shared" si="55"/>
        <v>#REF!</v>
      </c>
      <c r="EO62" s="41" t="e">
        <f t="shared" si="55"/>
        <v>#REF!</v>
      </c>
      <c r="EP62" s="41" t="e">
        <f t="shared" si="55"/>
        <v>#REF!</v>
      </c>
      <c r="EQ62" s="41" t="e">
        <f t="shared" si="55"/>
        <v>#REF!</v>
      </c>
      <c r="ER62" s="41" t="e">
        <f t="shared" si="55"/>
        <v>#REF!</v>
      </c>
      <c r="ES62" s="41" t="e">
        <f t="shared" si="55"/>
        <v>#REF!</v>
      </c>
      <c r="ET62" s="41" t="e">
        <f t="shared" si="55"/>
        <v>#REF!</v>
      </c>
      <c r="EU62" s="41" t="e">
        <f t="shared" si="55"/>
        <v>#REF!</v>
      </c>
      <c r="EV62" s="41" t="e">
        <f t="shared" si="55"/>
        <v>#REF!</v>
      </c>
      <c r="EW62" s="41" t="e">
        <f t="shared" si="55"/>
        <v>#REF!</v>
      </c>
      <c r="EX62" s="41" t="e">
        <f t="shared" si="55"/>
        <v>#REF!</v>
      </c>
      <c r="EY62" s="41" t="e">
        <f t="shared" si="55"/>
        <v>#REF!</v>
      </c>
      <c r="EZ62" s="41" t="e">
        <f t="shared" si="55"/>
        <v>#REF!</v>
      </c>
      <c r="FA62" s="41" t="e">
        <f t="shared" si="55"/>
        <v>#REF!</v>
      </c>
      <c r="FB62" s="41" t="e">
        <f t="shared" si="55"/>
        <v>#REF!</v>
      </c>
      <c r="FC62" s="41" t="e">
        <f t="shared" si="56"/>
        <v>#REF!</v>
      </c>
      <c r="FD62" s="41" t="e">
        <f t="shared" si="56"/>
        <v>#REF!</v>
      </c>
      <c r="FE62" s="41" t="e">
        <f t="shared" si="49"/>
        <v>#REF!</v>
      </c>
      <c r="FF62" s="41" t="e">
        <f t="shared" si="49"/>
        <v>#REF!</v>
      </c>
      <c r="FG62" s="41" t="e">
        <f t="shared" si="49"/>
        <v>#REF!</v>
      </c>
      <c r="FH62" s="41" t="e">
        <f t="shared" si="49"/>
        <v>#REF!</v>
      </c>
      <c r="FI62" s="41" t="e">
        <f t="shared" si="49"/>
        <v>#REF!</v>
      </c>
      <c r="FJ62" s="41" t="e">
        <f t="shared" si="49"/>
        <v>#REF!</v>
      </c>
      <c r="FK62" s="41" t="e">
        <f t="shared" si="49"/>
        <v>#REF!</v>
      </c>
      <c r="FL62" s="41" t="e">
        <f t="shared" si="49"/>
        <v>#REF!</v>
      </c>
      <c r="FM62" s="41" t="e">
        <f t="shared" si="49"/>
        <v>#REF!</v>
      </c>
      <c r="FN62" s="41" t="e">
        <f t="shared" si="49"/>
        <v>#REF!</v>
      </c>
      <c r="FO62" s="41" t="e">
        <f t="shared" si="49"/>
        <v>#REF!</v>
      </c>
      <c r="FP62" s="41" t="e">
        <f t="shared" si="49"/>
        <v>#REF!</v>
      </c>
      <c r="FQ62" s="41" t="e">
        <f t="shared" si="49"/>
        <v>#REF!</v>
      </c>
      <c r="FR62" s="41" t="e">
        <f t="shared" si="49"/>
        <v>#REF!</v>
      </c>
      <c r="FS62" s="41" t="e">
        <f t="shared" si="57"/>
        <v>#REF!</v>
      </c>
      <c r="FT62" s="41" t="e">
        <f t="shared" si="57"/>
        <v>#REF!</v>
      </c>
      <c r="FU62" s="41" t="e">
        <f t="shared" si="57"/>
        <v>#REF!</v>
      </c>
      <c r="FV62" s="41" t="e">
        <f t="shared" si="57"/>
        <v>#REF!</v>
      </c>
      <c r="FW62" s="41" t="e">
        <f t="shared" si="57"/>
        <v>#REF!</v>
      </c>
      <c r="FX62" s="41" t="e">
        <f t="shared" si="57"/>
        <v>#REF!</v>
      </c>
      <c r="FY62" s="41" t="e">
        <f t="shared" si="57"/>
        <v>#REF!</v>
      </c>
      <c r="FZ62" s="41" t="e">
        <f t="shared" si="57"/>
        <v>#REF!</v>
      </c>
      <c r="GA62" s="41" t="e">
        <f t="shared" si="57"/>
        <v>#REF!</v>
      </c>
      <c r="GB62" s="41" t="e">
        <f t="shared" si="57"/>
        <v>#REF!</v>
      </c>
      <c r="GC62" s="41" t="e">
        <f t="shared" si="57"/>
        <v>#REF!</v>
      </c>
      <c r="GD62" s="41" t="e">
        <f t="shared" si="57"/>
        <v>#REF!</v>
      </c>
      <c r="GE62" s="41" t="e">
        <f t="shared" si="57"/>
        <v>#REF!</v>
      </c>
      <c r="GF62" s="41" t="e">
        <f t="shared" si="57"/>
        <v>#REF!</v>
      </c>
      <c r="GG62" s="41" t="e">
        <f t="shared" si="57"/>
        <v>#REF!</v>
      </c>
      <c r="GH62" s="41" t="e">
        <f t="shared" si="57"/>
        <v>#REF!</v>
      </c>
      <c r="GI62" s="41" t="e">
        <f t="shared" si="58"/>
        <v>#REF!</v>
      </c>
      <c r="GJ62" s="41" t="e">
        <f t="shared" si="58"/>
        <v>#REF!</v>
      </c>
      <c r="GK62" s="41" t="e">
        <f t="shared" si="50"/>
        <v>#REF!</v>
      </c>
      <c r="GL62" s="41" t="e">
        <f t="shared" si="50"/>
        <v>#REF!</v>
      </c>
      <c r="GM62" s="41" t="e">
        <f t="shared" si="50"/>
        <v>#REF!</v>
      </c>
      <c r="GN62" s="41" t="e">
        <f t="shared" si="50"/>
        <v>#REF!</v>
      </c>
      <c r="GO62" s="41" t="e">
        <f t="shared" si="50"/>
        <v>#REF!</v>
      </c>
      <c r="GP62" s="41" t="e">
        <f t="shared" si="50"/>
        <v>#REF!</v>
      </c>
      <c r="GQ62" s="41" t="e">
        <f t="shared" si="50"/>
        <v>#REF!</v>
      </c>
      <c r="GR62" s="41" t="e">
        <f t="shared" si="50"/>
        <v>#REF!</v>
      </c>
      <c r="GS62" s="41" t="e">
        <f t="shared" si="50"/>
        <v>#REF!</v>
      </c>
      <c r="GT62" s="41" t="e">
        <f t="shared" si="50"/>
        <v>#REF!</v>
      </c>
      <c r="GU62" s="41" t="e">
        <f t="shared" si="50"/>
        <v>#REF!</v>
      </c>
      <c r="GV62" s="41" t="e">
        <f t="shared" si="50"/>
        <v>#REF!</v>
      </c>
      <c r="GW62" s="41" t="e">
        <f t="shared" si="50"/>
        <v>#REF!</v>
      </c>
      <c r="GX62" s="41" t="e">
        <f t="shared" si="50"/>
        <v>#REF!</v>
      </c>
      <c r="GY62" s="41" t="e">
        <f t="shared" si="59"/>
        <v>#REF!</v>
      </c>
      <c r="GZ62" s="41" t="e">
        <f t="shared" si="59"/>
        <v>#REF!</v>
      </c>
      <c r="HA62" s="41" t="e">
        <f t="shared" si="59"/>
        <v>#REF!</v>
      </c>
      <c r="HB62" s="41" t="e">
        <f t="shared" si="44"/>
        <v>#REF!</v>
      </c>
      <c r="HC62" s="41" t="e">
        <f t="shared" si="44"/>
        <v>#REF!</v>
      </c>
      <c r="HD62" s="41" t="e">
        <f t="shared" si="44"/>
        <v>#REF!</v>
      </c>
      <c r="HE62" s="41" t="e">
        <f t="shared" si="44"/>
        <v>#REF!</v>
      </c>
      <c r="HF62" s="41" t="e">
        <f t="shared" si="44"/>
        <v>#REF!</v>
      </c>
      <c r="HG62" s="41" t="e">
        <f t="shared" si="44"/>
        <v>#REF!</v>
      </c>
      <c r="HH62" s="41" t="e">
        <f t="shared" si="44"/>
        <v>#REF!</v>
      </c>
      <c r="HI62" s="41" t="e">
        <f t="shared" si="44"/>
        <v>#REF!</v>
      </c>
      <c r="HJ62" s="41" t="e">
        <f t="shared" si="44"/>
        <v>#REF!</v>
      </c>
    </row>
    <row r="63" spans="1:218" ht="14.4" x14ac:dyDescent="0.3">
      <c r="A63" s="42">
        <v>60</v>
      </c>
      <c r="B63" s="43" t="e">
        <f>'CMM1 - AUX CALC'!$BI$67</f>
        <v>#REF!</v>
      </c>
      <c r="BJ63" s="41" t="e">
        <f>$B63/(_xlfn.SINGLE(PrazoConcessao)*12-BJ$3+1)</f>
        <v>#REF!</v>
      </c>
      <c r="BK63" s="41" t="e">
        <f t="shared" si="61"/>
        <v>#REF!</v>
      </c>
      <c r="BL63" s="41" t="e">
        <f t="shared" si="61"/>
        <v>#REF!</v>
      </c>
      <c r="BM63" s="41" t="e">
        <f t="shared" si="61"/>
        <v>#REF!</v>
      </c>
      <c r="BN63" s="41" t="e">
        <f t="shared" si="60"/>
        <v>#REF!</v>
      </c>
      <c r="BO63" s="41" t="e">
        <f t="shared" si="60"/>
        <v>#REF!</v>
      </c>
      <c r="BP63" s="41" t="e">
        <f t="shared" si="52"/>
        <v>#REF!</v>
      </c>
      <c r="BQ63" s="41" t="e">
        <f t="shared" si="52"/>
        <v>#REF!</v>
      </c>
      <c r="BR63" s="41" t="e">
        <f t="shared" si="52"/>
        <v>#REF!</v>
      </c>
      <c r="BS63" s="41" t="e">
        <f t="shared" si="52"/>
        <v>#REF!</v>
      </c>
      <c r="BT63" s="41" t="e">
        <f t="shared" si="52"/>
        <v>#REF!</v>
      </c>
      <c r="BU63" s="41" t="e">
        <f t="shared" si="52"/>
        <v>#REF!</v>
      </c>
      <c r="BV63" s="41" t="e">
        <f t="shared" si="52"/>
        <v>#REF!</v>
      </c>
      <c r="BW63" s="41" t="e">
        <f t="shared" si="52"/>
        <v>#REF!</v>
      </c>
      <c r="BX63" s="41" t="e">
        <f t="shared" si="52"/>
        <v>#REF!</v>
      </c>
      <c r="BY63" s="41" t="e">
        <f t="shared" si="52"/>
        <v>#REF!</v>
      </c>
      <c r="BZ63" s="41" t="e">
        <f t="shared" si="52"/>
        <v>#REF!</v>
      </c>
      <c r="CA63" s="41" t="e">
        <f t="shared" si="52"/>
        <v>#REF!</v>
      </c>
      <c r="CB63" s="41" t="e">
        <f t="shared" si="52"/>
        <v>#REF!</v>
      </c>
      <c r="CC63" s="41" t="e">
        <f t="shared" si="46"/>
        <v>#REF!</v>
      </c>
      <c r="CD63" s="41" t="e">
        <f t="shared" si="46"/>
        <v>#REF!</v>
      </c>
      <c r="CE63" s="41" t="e">
        <f t="shared" si="46"/>
        <v>#REF!</v>
      </c>
      <c r="CF63" s="41" t="e">
        <f t="shared" si="46"/>
        <v>#REF!</v>
      </c>
      <c r="CG63" s="41" t="e">
        <f t="shared" si="46"/>
        <v>#REF!</v>
      </c>
      <c r="CH63" s="41" t="e">
        <f t="shared" si="46"/>
        <v>#REF!</v>
      </c>
      <c r="CI63" s="41" t="e">
        <f t="shared" si="46"/>
        <v>#REF!</v>
      </c>
      <c r="CJ63" s="41" t="e">
        <f t="shared" si="46"/>
        <v>#REF!</v>
      </c>
      <c r="CK63" s="41" t="e">
        <f t="shared" si="46"/>
        <v>#REF!</v>
      </c>
      <c r="CL63" s="41" t="e">
        <f t="shared" si="46"/>
        <v>#REF!</v>
      </c>
      <c r="CM63" s="41" t="e">
        <f t="shared" si="46"/>
        <v>#REF!</v>
      </c>
      <c r="CN63" s="41" t="e">
        <f t="shared" si="46"/>
        <v>#REF!</v>
      </c>
      <c r="CO63" s="41" t="e">
        <f t="shared" si="46"/>
        <v>#REF!</v>
      </c>
      <c r="CP63" s="41" t="e">
        <f t="shared" si="46"/>
        <v>#REF!</v>
      </c>
      <c r="CQ63" s="41" t="e">
        <f t="shared" si="46"/>
        <v>#REF!</v>
      </c>
      <c r="CR63" s="41" t="e">
        <f t="shared" si="46"/>
        <v>#REF!</v>
      </c>
      <c r="CS63" s="41" t="e">
        <f t="shared" si="47"/>
        <v>#REF!</v>
      </c>
      <c r="CT63" s="41" t="e">
        <f t="shared" si="47"/>
        <v>#REF!</v>
      </c>
      <c r="CU63" s="41" t="e">
        <f t="shared" si="47"/>
        <v>#REF!</v>
      </c>
      <c r="CV63" s="41" t="e">
        <f t="shared" si="47"/>
        <v>#REF!</v>
      </c>
      <c r="CW63" s="41" t="e">
        <f t="shared" si="47"/>
        <v>#REF!</v>
      </c>
      <c r="CX63" s="41" t="e">
        <f t="shared" si="47"/>
        <v>#REF!</v>
      </c>
      <c r="CY63" s="41" t="e">
        <f t="shared" si="47"/>
        <v>#REF!</v>
      </c>
      <c r="CZ63" s="41" t="e">
        <f t="shared" si="47"/>
        <v>#REF!</v>
      </c>
      <c r="DA63" s="41" t="e">
        <f t="shared" si="47"/>
        <v>#REF!</v>
      </c>
      <c r="DB63" s="41" t="e">
        <f t="shared" si="47"/>
        <v>#REF!</v>
      </c>
      <c r="DC63" s="41" t="e">
        <f t="shared" si="47"/>
        <v>#REF!</v>
      </c>
      <c r="DD63" s="41" t="e">
        <f t="shared" si="47"/>
        <v>#REF!</v>
      </c>
      <c r="DE63" s="41" t="e">
        <f t="shared" si="47"/>
        <v>#REF!</v>
      </c>
      <c r="DF63" s="41" t="e">
        <f t="shared" si="47"/>
        <v>#REF!</v>
      </c>
      <c r="DG63" s="41" t="e">
        <f t="shared" si="53"/>
        <v>#REF!</v>
      </c>
      <c r="DH63" s="41" t="e">
        <f t="shared" si="53"/>
        <v>#REF!</v>
      </c>
      <c r="DI63" s="41" t="e">
        <f t="shared" si="53"/>
        <v>#REF!</v>
      </c>
      <c r="DJ63" s="41" t="e">
        <f t="shared" si="53"/>
        <v>#REF!</v>
      </c>
      <c r="DK63" s="41" t="e">
        <f t="shared" si="53"/>
        <v>#REF!</v>
      </c>
      <c r="DL63" s="41" t="e">
        <f t="shared" si="53"/>
        <v>#REF!</v>
      </c>
      <c r="DM63" s="41" t="e">
        <f t="shared" si="53"/>
        <v>#REF!</v>
      </c>
      <c r="DN63" s="41" t="e">
        <f t="shared" si="53"/>
        <v>#REF!</v>
      </c>
      <c r="DO63" s="41" t="e">
        <f t="shared" si="53"/>
        <v>#REF!</v>
      </c>
      <c r="DP63" s="41" t="e">
        <f t="shared" si="53"/>
        <v>#REF!</v>
      </c>
      <c r="DQ63" s="41" t="e">
        <f t="shared" si="53"/>
        <v>#REF!</v>
      </c>
      <c r="DR63" s="41" t="e">
        <f t="shared" si="53"/>
        <v>#REF!</v>
      </c>
      <c r="DS63" s="41" t="e">
        <f t="shared" si="53"/>
        <v>#REF!</v>
      </c>
      <c r="DT63" s="41" t="e">
        <f t="shared" si="53"/>
        <v>#REF!</v>
      </c>
      <c r="DU63" s="41" t="e">
        <f t="shared" si="53"/>
        <v>#REF!</v>
      </c>
      <c r="DV63" s="41" t="e">
        <f t="shared" si="53"/>
        <v>#REF!</v>
      </c>
      <c r="DW63" s="41" t="e">
        <f t="shared" si="54"/>
        <v>#REF!</v>
      </c>
      <c r="DX63" s="41" t="e">
        <f t="shared" si="54"/>
        <v>#REF!</v>
      </c>
      <c r="DY63" s="41" t="e">
        <f t="shared" si="48"/>
        <v>#REF!</v>
      </c>
      <c r="DZ63" s="41" t="e">
        <f t="shared" si="48"/>
        <v>#REF!</v>
      </c>
      <c r="EA63" s="41" t="e">
        <f t="shared" si="48"/>
        <v>#REF!</v>
      </c>
      <c r="EB63" s="41" t="e">
        <f t="shared" si="48"/>
        <v>#REF!</v>
      </c>
      <c r="EC63" s="41" t="e">
        <f t="shared" si="48"/>
        <v>#REF!</v>
      </c>
      <c r="ED63" s="41" t="e">
        <f t="shared" si="48"/>
        <v>#REF!</v>
      </c>
      <c r="EE63" s="41" t="e">
        <f t="shared" si="48"/>
        <v>#REF!</v>
      </c>
      <c r="EF63" s="41" t="e">
        <f t="shared" si="48"/>
        <v>#REF!</v>
      </c>
      <c r="EG63" s="41" t="e">
        <f t="shared" si="48"/>
        <v>#REF!</v>
      </c>
      <c r="EH63" s="41" t="e">
        <f t="shared" si="48"/>
        <v>#REF!</v>
      </c>
      <c r="EI63" s="41" t="e">
        <f t="shared" si="48"/>
        <v>#REF!</v>
      </c>
      <c r="EJ63" s="41" t="e">
        <f t="shared" si="48"/>
        <v>#REF!</v>
      </c>
      <c r="EK63" s="41" t="e">
        <f t="shared" si="48"/>
        <v>#REF!</v>
      </c>
      <c r="EL63" s="41" t="e">
        <f t="shared" si="48"/>
        <v>#REF!</v>
      </c>
      <c r="EM63" s="41" t="e">
        <f t="shared" si="55"/>
        <v>#REF!</v>
      </c>
      <c r="EN63" s="41" t="e">
        <f t="shared" si="55"/>
        <v>#REF!</v>
      </c>
      <c r="EO63" s="41" t="e">
        <f t="shared" si="55"/>
        <v>#REF!</v>
      </c>
      <c r="EP63" s="41" t="e">
        <f t="shared" si="55"/>
        <v>#REF!</v>
      </c>
      <c r="EQ63" s="41" t="e">
        <f t="shared" si="55"/>
        <v>#REF!</v>
      </c>
      <c r="ER63" s="41" t="e">
        <f t="shared" si="55"/>
        <v>#REF!</v>
      </c>
      <c r="ES63" s="41" t="e">
        <f t="shared" si="55"/>
        <v>#REF!</v>
      </c>
      <c r="ET63" s="41" t="e">
        <f t="shared" si="55"/>
        <v>#REF!</v>
      </c>
      <c r="EU63" s="41" t="e">
        <f t="shared" si="55"/>
        <v>#REF!</v>
      </c>
      <c r="EV63" s="41" t="e">
        <f t="shared" si="55"/>
        <v>#REF!</v>
      </c>
      <c r="EW63" s="41" t="e">
        <f t="shared" si="55"/>
        <v>#REF!</v>
      </c>
      <c r="EX63" s="41" t="e">
        <f t="shared" si="55"/>
        <v>#REF!</v>
      </c>
      <c r="EY63" s="41" t="e">
        <f t="shared" si="55"/>
        <v>#REF!</v>
      </c>
      <c r="EZ63" s="41" t="e">
        <f t="shared" si="55"/>
        <v>#REF!</v>
      </c>
      <c r="FA63" s="41" t="e">
        <f t="shared" si="55"/>
        <v>#REF!</v>
      </c>
      <c r="FB63" s="41" t="e">
        <f t="shared" si="55"/>
        <v>#REF!</v>
      </c>
      <c r="FC63" s="41" t="e">
        <f t="shared" si="56"/>
        <v>#REF!</v>
      </c>
      <c r="FD63" s="41" t="e">
        <f t="shared" si="56"/>
        <v>#REF!</v>
      </c>
      <c r="FE63" s="41" t="e">
        <f t="shared" si="49"/>
        <v>#REF!</v>
      </c>
      <c r="FF63" s="41" t="e">
        <f t="shared" si="49"/>
        <v>#REF!</v>
      </c>
      <c r="FG63" s="41" t="e">
        <f t="shared" si="49"/>
        <v>#REF!</v>
      </c>
      <c r="FH63" s="41" t="e">
        <f t="shared" si="49"/>
        <v>#REF!</v>
      </c>
      <c r="FI63" s="41" t="e">
        <f t="shared" si="49"/>
        <v>#REF!</v>
      </c>
      <c r="FJ63" s="41" t="e">
        <f t="shared" si="49"/>
        <v>#REF!</v>
      </c>
      <c r="FK63" s="41" t="e">
        <f t="shared" si="49"/>
        <v>#REF!</v>
      </c>
      <c r="FL63" s="41" t="e">
        <f t="shared" si="49"/>
        <v>#REF!</v>
      </c>
      <c r="FM63" s="41" t="e">
        <f t="shared" si="49"/>
        <v>#REF!</v>
      </c>
      <c r="FN63" s="41" t="e">
        <f t="shared" si="49"/>
        <v>#REF!</v>
      </c>
      <c r="FO63" s="41" t="e">
        <f t="shared" si="49"/>
        <v>#REF!</v>
      </c>
      <c r="FP63" s="41" t="e">
        <f t="shared" si="49"/>
        <v>#REF!</v>
      </c>
      <c r="FQ63" s="41" t="e">
        <f t="shared" si="49"/>
        <v>#REF!</v>
      </c>
      <c r="FR63" s="41" t="e">
        <f t="shared" si="49"/>
        <v>#REF!</v>
      </c>
      <c r="FS63" s="41" t="e">
        <f t="shared" si="57"/>
        <v>#REF!</v>
      </c>
      <c r="FT63" s="41" t="e">
        <f t="shared" si="57"/>
        <v>#REF!</v>
      </c>
      <c r="FU63" s="41" t="e">
        <f t="shared" si="57"/>
        <v>#REF!</v>
      </c>
      <c r="FV63" s="41" t="e">
        <f t="shared" si="57"/>
        <v>#REF!</v>
      </c>
      <c r="FW63" s="41" t="e">
        <f t="shared" si="57"/>
        <v>#REF!</v>
      </c>
      <c r="FX63" s="41" t="e">
        <f t="shared" si="57"/>
        <v>#REF!</v>
      </c>
      <c r="FY63" s="41" t="e">
        <f t="shared" si="57"/>
        <v>#REF!</v>
      </c>
      <c r="FZ63" s="41" t="e">
        <f t="shared" si="57"/>
        <v>#REF!</v>
      </c>
      <c r="GA63" s="41" t="e">
        <f t="shared" si="57"/>
        <v>#REF!</v>
      </c>
      <c r="GB63" s="41" t="e">
        <f t="shared" si="57"/>
        <v>#REF!</v>
      </c>
      <c r="GC63" s="41" t="e">
        <f t="shared" si="57"/>
        <v>#REF!</v>
      </c>
      <c r="GD63" s="41" t="e">
        <f t="shared" si="57"/>
        <v>#REF!</v>
      </c>
      <c r="GE63" s="41" t="e">
        <f t="shared" si="57"/>
        <v>#REF!</v>
      </c>
      <c r="GF63" s="41" t="e">
        <f t="shared" si="57"/>
        <v>#REF!</v>
      </c>
      <c r="GG63" s="41" t="e">
        <f t="shared" si="57"/>
        <v>#REF!</v>
      </c>
      <c r="GH63" s="41" t="e">
        <f t="shared" si="57"/>
        <v>#REF!</v>
      </c>
      <c r="GI63" s="41" t="e">
        <f t="shared" si="58"/>
        <v>#REF!</v>
      </c>
      <c r="GJ63" s="41" t="e">
        <f t="shared" si="58"/>
        <v>#REF!</v>
      </c>
      <c r="GK63" s="41" t="e">
        <f t="shared" si="50"/>
        <v>#REF!</v>
      </c>
      <c r="GL63" s="41" t="e">
        <f t="shared" si="50"/>
        <v>#REF!</v>
      </c>
      <c r="GM63" s="41" t="e">
        <f t="shared" si="50"/>
        <v>#REF!</v>
      </c>
      <c r="GN63" s="41" t="e">
        <f t="shared" si="50"/>
        <v>#REF!</v>
      </c>
      <c r="GO63" s="41" t="e">
        <f t="shared" si="50"/>
        <v>#REF!</v>
      </c>
      <c r="GP63" s="41" t="e">
        <f t="shared" si="50"/>
        <v>#REF!</v>
      </c>
      <c r="GQ63" s="41" t="e">
        <f t="shared" si="50"/>
        <v>#REF!</v>
      </c>
      <c r="GR63" s="41" t="e">
        <f t="shared" si="50"/>
        <v>#REF!</v>
      </c>
      <c r="GS63" s="41" t="e">
        <f t="shared" si="50"/>
        <v>#REF!</v>
      </c>
      <c r="GT63" s="41" t="e">
        <f t="shared" si="50"/>
        <v>#REF!</v>
      </c>
      <c r="GU63" s="41" t="e">
        <f t="shared" si="50"/>
        <v>#REF!</v>
      </c>
      <c r="GV63" s="41" t="e">
        <f t="shared" si="50"/>
        <v>#REF!</v>
      </c>
      <c r="GW63" s="41" t="e">
        <f t="shared" si="50"/>
        <v>#REF!</v>
      </c>
      <c r="GX63" s="41" t="e">
        <f t="shared" si="50"/>
        <v>#REF!</v>
      </c>
      <c r="GY63" s="41" t="e">
        <f t="shared" si="59"/>
        <v>#REF!</v>
      </c>
      <c r="GZ63" s="41" t="e">
        <f t="shared" si="59"/>
        <v>#REF!</v>
      </c>
      <c r="HA63" s="41" t="e">
        <f t="shared" si="59"/>
        <v>#REF!</v>
      </c>
      <c r="HB63" s="41" t="e">
        <f t="shared" si="44"/>
        <v>#REF!</v>
      </c>
      <c r="HC63" s="41" t="e">
        <f t="shared" si="44"/>
        <v>#REF!</v>
      </c>
      <c r="HD63" s="41" t="e">
        <f t="shared" si="44"/>
        <v>#REF!</v>
      </c>
      <c r="HE63" s="41" t="e">
        <f t="shared" ref="HE63:HJ105" si="62">HD63</f>
        <v>#REF!</v>
      </c>
      <c r="HF63" s="41" t="e">
        <f t="shared" si="62"/>
        <v>#REF!</v>
      </c>
      <c r="HG63" s="41" t="e">
        <f t="shared" si="62"/>
        <v>#REF!</v>
      </c>
      <c r="HH63" s="41" t="e">
        <f t="shared" si="62"/>
        <v>#REF!</v>
      </c>
      <c r="HI63" s="41" t="e">
        <f t="shared" si="62"/>
        <v>#REF!</v>
      </c>
      <c r="HJ63" s="41" t="e">
        <f t="shared" si="62"/>
        <v>#REF!</v>
      </c>
    </row>
    <row r="64" spans="1:218" ht="14.4" x14ac:dyDescent="0.3">
      <c r="A64" s="42">
        <v>61</v>
      </c>
      <c r="B64" s="43" t="e">
        <f>'CMM1 - AUX CALC'!$BJ$67</f>
        <v>#REF!</v>
      </c>
      <c r="BK64" s="41" t="e">
        <f>$B64/(_xlfn.SINGLE(PrazoConcessao)*12-BK$3+1)</f>
        <v>#REF!</v>
      </c>
      <c r="BL64" s="41" t="e">
        <f t="shared" si="61"/>
        <v>#REF!</v>
      </c>
      <c r="BM64" s="41" t="e">
        <f t="shared" si="61"/>
        <v>#REF!</v>
      </c>
      <c r="BN64" s="41" t="e">
        <f t="shared" si="60"/>
        <v>#REF!</v>
      </c>
      <c r="BO64" s="41" t="e">
        <f t="shared" si="60"/>
        <v>#REF!</v>
      </c>
      <c r="BP64" s="41" t="e">
        <f t="shared" si="52"/>
        <v>#REF!</v>
      </c>
      <c r="BQ64" s="41" t="e">
        <f t="shared" si="52"/>
        <v>#REF!</v>
      </c>
      <c r="BR64" s="41" t="e">
        <f t="shared" si="52"/>
        <v>#REF!</v>
      </c>
      <c r="BS64" s="41" t="e">
        <f t="shared" si="52"/>
        <v>#REF!</v>
      </c>
      <c r="BT64" s="41" t="e">
        <f t="shared" si="52"/>
        <v>#REF!</v>
      </c>
      <c r="BU64" s="41" t="e">
        <f t="shared" si="52"/>
        <v>#REF!</v>
      </c>
      <c r="BV64" s="41" t="e">
        <f t="shared" si="52"/>
        <v>#REF!</v>
      </c>
      <c r="BW64" s="41" t="e">
        <f t="shared" si="52"/>
        <v>#REF!</v>
      </c>
      <c r="BX64" s="41" t="e">
        <f t="shared" si="52"/>
        <v>#REF!</v>
      </c>
      <c r="BY64" s="41" t="e">
        <f t="shared" si="52"/>
        <v>#REF!</v>
      </c>
      <c r="BZ64" s="41" t="e">
        <f t="shared" si="52"/>
        <v>#REF!</v>
      </c>
      <c r="CA64" s="41" t="e">
        <f t="shared" si="52"/>
        <v>#REF!</v>
      </c>
      <c r="CB64" s="41" t="e">
        <f t="shared" si="52"/>
        <v>#REF!</v>
      </c>
      <c r="CC64" s="41" t="e">
        <f t="shared" si="46"/>
        <v>#REF!</v>
      </c>
      <c r="CD64" s="41" t="e">
        <f t="shared" si="46"/>
        <v>#REF!</v>
      </c>
      <c r="CE64" s="41" t="e">
        <f t="shared" si="46"/>
        <v>#REF!</v>
      </c>
      <c r="CF64" s="41" t="e">
        <f t="shared" si="46"/>
        <v>#REF!</v>
      </c>
      <c r="CG64" s="41" t="e">
        <f t="shared" si="46"/>
        <v>#REF!</v>
      </c>
      <c r="CH64" s="41" t="e">
        <f t="shared" si="46"/>
        <v>#REF!</v>
      </c>
      <c r="CI64" s="41" t="e">
        <f t="shared" si="46"/>
        <v>#REF!</v>
      </c>
      <c r="CJ64" s="41" t="e">
        <f t="shared" si="46"/>
        <v>#REF!</v>
      </c>
      <c r="CK64" s="41" t="e">
        <f t="shared" si="46"/>
        <v>#REF!</v>
      </c>
      <c r="CL64" s="41" t="e">
        <f t="shared" si="46"/>
        <v>#REF!</v>
      </c>
      <c r="CM64" s="41" t="e">
        <f t="shared" si="46"/>
        <v>#REF!</v>
      </c>
      <c r="CN64" s="41" t="e">
        <f t="shared" si="46"/>
        <v>#REF!</v>
      </c>
      <c r="CO64" s="41" t="e">
        <f t="shared" si="46"/>
        <v>#REF!</v>
      </c>
      <c r="CP64" s="41" t="e">
        <f t="shared" si="46"/>
        <v>#REF!</v>
      </c>
      <c r="CQ64" s="41" t="e">
        <f t="shared" si="46"/>
        <v>#REF!</v>
      </c>
      <c r="CR64" s="41" t="e">
        <f t="shared" si="46"/>
        <v>#REF!</v>
      </c>
      <c r="CS64" s="41" t="e">
        <f t="shared" si="47"/>
        <v>#REF!</v>
      </c>
      <c r="CT64" s="41" t="e">
        <f t="shared" si="47"/>
        <v>#REF!</v>
      </c>
      <c r="CU64" s="41" t="e">
        <f t="shared" si="47"/>
        <v>#REF!</v>
      </c>
      <c r="CV64" s="41" t="e">
        <f t="shared" si="47"/>
        <v>#REF!</v>
      </c>
      <c r="CW64" s="41" t="e">
        <f t="shared" si="47"/>
        <v>#REF!</v>
      </c>
      <c r="CX64" s="41" t="e">
        <f t="shared" si="47"/>
        <v>#REF!</v>
      </c>
      <c r="CY64" s="41" t="e">
        <f t="shared" si="47"/>
        <v>#REF!</v>
      </c>
      <c r="CZ64" s="41" t="e">
        <f t="shared" si="47"/>
        <v>#REF!</v>
      </c>
      <c r="DA64" s="41" t="e">
        <f t="shared" si="47"/>
        <v>#REF!</v>
      </c>
      <c r="DB64" s="41" t="e">
        <f t="shared" si="47"/>
        <v>#REF!</v>
      </c>
      <c r="DC64" s="41" t="e">
        <f t="shared" si="47"/>
        <v>#REF!</v>
      </c>
      <c r="DD64" s="41" t="e">
        <f t="shared" si="47"/>
        <v>#REF!</v>
      </c>
      <c r="DE64" s="41" t="e">
        <f t="shared" si="47"/>
        <v>#REF!</v>
      </c>
      <c r="DF64" s="41" t="e">
        <f t="shared" si="47"/>
        <v>#REF!</v>
      </c>
      <c r="DG64" s="41" t="e">
        <f t="shared" si="53"/>
        <v>#REF!</v>
      </c>
      <c r="DH64" s="41" t="e">
        <f t="shared" si="53"/>
        <v>#REF!</v>
      </c>
      <c r="DI64" s="41" t="e">
        <f t="shared" si="53"/>
        <v>#REF!</v>
      </c>
      <c r="DJ64" s="41" t="e">
        <f t="shared" si="53"/>
        <v>#REF!</v>
      </c>
      <c r="DK64" s="41" t="e">
        <f t="shared" si="53"/>
        <v>#REF!</v>
      </c>
      <c r="DL64" s="41" t="e">
        <f t="shared" si="53"/>
        <v>#REF!</v>
      </c>
      <c r="DM64" s="41" t="e">
        <f t="shared" si="53"/>
        <v>#REF!</v>
      </c>
      <c r="DN64" s="41" t="e">
        <f t="shared" si="53"/>
        <v>#REF!</v>
      </c>
      <c r="DO64" s="41" t="e">
        <f t="shared" si="53"/>
        <v>#REF!</v>
      </c>
      <c r="DP64" s="41" t="e">
        <f t="shared" si="53"/>
        <v>#REF!</v>
      </c>
      <c r="DQ64" s="41" t="e">
        <f t="shared" si="53"/>
        <v>#REF!</v>
      </c>
      <c r="DR64" s="41" t="e">
        <f t="shared" si="53"/>
        <v>#REF!</v>
      </c>
      <c r="DS64" s="41" t="e">
        <f t="shared" si="53"/>
        <v>#REF!</v>
      </c>
      <c r="DT64" s="41" t="e">
        <f t="shared" si="53"/>
        <v>#REF!</v>
      </c>
      <c r="DU64" s="41" t="e">
        <f t="shared" si="53"/>
        <v>#REF!</v>
      </c>
      <c r="DV64" s="41" t="e">
        <f t="shared" si="53"/>
        <v>#REF!</v>
      </c>
      <c r="DW64" s="41" t="e">
        <f t="shared" si="54"/>
        <v>#REF!</v>
      </c>
      <c r="DX64" s="41" t="e">
        <f t="shared" si="54"/>
        <v>#REF!</v>
      </c>
      <c r="DY64" s="41" t="e">
        <f t="shared" si="48"/>
        <v>#REF!</v>
      </c>
      <c r="DZ64" s="41" t="e">
        <f t="shared" si="48"/>
        <v>#REF!</v>
      </c>
      <c r="EA64" s="41" t="e">
        <f t="shared" si="48"/>
        <v>#REF!</v>
      </c>
      <c r="EB64" s="41" t="e">
        <f t="shared" si="48"/>
        <v>#REF!</v>
      </c>
      <c r="EC64" s="41" t="e">
        <f t="shared" si="48"/>
        <v>#REF!</v>
      </c>
      <c r="ED64" s="41" t="e">
        <f t="shared" si="48"/>
        <v>#REF!</v>
      </c>
      <c r="EE64" s="41" t="e">
        <f t="shared" si="48"/>
        <v>#REF!</v>
      </c>
      <c r="EF64" s="41" t="e">
        <f t="shared" si="48"/>
        <v>#REF!</v>
      </c>
      <c r="EG64" s="41" t="e">
        <f t="shared" si="48"/>
        <v>#REF!</v>
      </c>
      <c r="EH64" s="41" t="e">
        <f t="shared" si="48"/>
        <v>#REF!</v>
      </c>
      <c r="EI64" s="41" t="e">
        <f t="shared" si="48"/>
        <v>#REF!</v>
      </c>
      <c r="EJ64" s="41" t="e">
        <f t="shared" si="48"/>
        <v>#REF!</v>
      </c>
      <c r="EK64" s="41" t="e">
        <f t="shared" si="48"/>
        <v>#REF!</v>
      </c>
      <c r="EL64" s="41" t="e">
        <f t="shared" si="48"/>
        <v>#REF!</v>
      </c>
      <c r="EM64" s="41" t="e">
        <f t="shared" si="55"/>
        <v>#REF!</v>
      </c>
      <c r="EN64" s="41" t="e">
        <f t="shared" si="55"/>
        <v>#REF!</v>
      </c>
      <c r="EO64" s="41" t="e">
        <f t="shared" si="55"/>
        <v>#REF!</v>
      </c>
      <c r="EP64" s="41" t="e">
        <f t="shared" si="55"/>
        <v>#REF!</v>
      </c>
      <c r="EQ64" s="41" t="e">
        <f t="shared" si="55"/>
        <v>#REF!</v>
      </c>
      <c r="ER64" s="41" t="e">
        <f t="shared" si="55"/>
        <v>#REF!</v>
      </c>
      <c r="ES64" s="41" t="e">
        <f t="shared" si="55"/>
        <v>#REF!</v>
      </c>
      <c r="ET64" s="41" t="e">
        <f t="shared" si="55"/>
        <v>#REF!</v>
      </c>
      <c r="EU64" s="41" t="e">
        <f t="shared" si="55"/>
        <v>#REF!</v>
      </c>
      <c r="EV64" s="41" t="e">
        <f t="shared" si="55"/>
        <v>#REF!</v>
      </c>
      <c r="EW64" s="41" t="e">
        <f t="shared" si="55"/>
        <v>#REF!</v>
      </c>
      <c r="EX64" s="41" t="e">
        <f t="shared" si="55"/>
        <v>#REF!</v>
      </c>
      <c r="EY64" s="41" t="e">
        <f t="shared" si="55"/>
        <v>#REF!</v>
      </c>
      <c r="EZ64" s="41" t="e">
        <f t="shared" si="55"/>
        <v>#REF!</v>
      </c>
      <c r="FA64" s="41" t="e">
        <f t="shared" si="55"/>
        <v>#REF!</v>
      </c>
      <c r="FB64" s="41" t="e">
        <f t="shared" si="55"/>
        <v>#REF!</v>
      </c>
      <c r="FC64" s="41" t="e">
        <f t="shared" si="56"/>
        <v>#REF!</v>
      </c>
      <c r="FD64" s="41" t="e">
        <f t="shared" si="56"/>
        <v>#REF!</v>
      </c>
      <c r="FE64" s="41" t="e">
        <f t="shared" si="49"/>
        <v>#REF!</v>
      </c>
      <c r="FF64" s="41" t="e">
        <f t="shared" si="49"/>
        <v>#REF!</v>
      </c>
      <c r="FG64" s="41" t="e">
        <f t="shared" si="49"/>
        <v>#REF!</v>
      </c>
      <c r="FH64" s="41" t="e">
        <f t="shared" si="49"/>
        <v>#REF!</v>
      </c>
      <c r="FI64" s="41" t="e">
        <f t="shared" si="49"/>
        <v>#REF!</v>
      </c>
      <c r="FJ64" s="41" t="e">
        <f t="shared" si="49"/>
        <v>#REF!</v>
      </c>
      <c r="FK64" s="41" t="e">
        <f t="shared" si="49"/>
        <v>#REF!</v>
      </c>
      <c r="FL64" s="41" t="e">
        <f t="shared" si="49"/>
        <v>#REF!</v>
      </c>
      <c r="FM64" s="41" t="e">
        <f t="shared" si="49"/>
        <v>#REF!</v>
      </c>
      <c r="FN64" s="41" t="e">
        <f t="shared" si="49"/>
        <v>#REF!</v>
      </c>
      <c r="FO64" s="41" t="e">
        <f t="shared" si="49"/>
        <v>#REF!</v>
      </c>
      <c r="FP64" s="41" t="e">
        <f t="shared" si="49"/>
        <v>#REF!</v>
      </c>
      <c r="FQ64" s="41" t="e">
        <f t="shared" si="49"/>
        <v>#REF!</v>
      </c>
      <c r="FR64" s="41" t="e">
        <f t="shared" si="49"/>
        <v>#REF!</v>
      </c>
      <c r="FS64" s="41" t="e">
        <f t="shared" si="57"/>
        <v>#REF!</v>
      </c>
      <c r="FT64" s="41" t="e">
        <f t="shared" si="57"/>
        <v>#REF!</v>
      </c>
      <c r="FU64" s="41" t="e">
        <f t="shared" si="57"/>
        <v>#REF!</v>
      </c>
      <c r="FV64" s="41" t="e">
        <f t="shared" si="57"/>
        <v>#REF!</v>
      </c>
      <c r="FW64" s="41" t="e">
        <f t="shared" si="57"/>
        <v>#REF!</v>
      </c>
      <c r="FX64" s="41" t="e">
        <f t="shared" si="57"/>
        <v>#REF!</v>
      </c>
      <c r="FY64" s="41" t="e">
        <f t="shared" si="57"/>
        <v>#REF!</v>
      </c>
      <c r="FZ64" s="41" t="e">
        <f t="shared" si="57"/>
        <v>#REF!</v>
      </c>
      <c r="GA64" s="41" t="e">
        <f t="shared" si="57"/>
        <v>#REF!</v>
      </c>
      <c r="GB64" s="41" t="e">
        <f t="shared" si="57"/>
        <v>#REF!</v>
      </c>
      <c r="GC64" s="41" t="e">
        <f t="shared" si="57"/>
        <v>#REF!</v>
      </c>
      <c r="GD64" s="41" t="e">
        <f t="shared" si="57"/>
        <v>#REF!</v>
      </c>
      <c r="GE64" s="41" t="e">
        <f t="shared" si="57"/>
        <v>#REF!</v>
      </c>
      <c r="GF64" s="41" t="e">
        <f t="shared" si="57"/>
        <v>#REF!</v>
      </c>
      <c r="GG64" s="41" t="e">
        <f t="shared" si="57"/>
        <v>#REF!</v>
      </c>
      <c r="GH64" s="41" t="e">
        <f t="shared" si="57"/>
        <v>#REF!</v>
      </c>
      <c r="GI64" s="41" t="e">
        <f t="shared" si="58"/>
        <v>#REF!</v>
      </c>
      <c r="GJ64" s="41" t="e">
        <f t="shared" si="58"/>
        <v>#REF!</v>
      </c>
      <c r="GK64" s="41" t="e">
        <f t="shared" si="50"/>
        <v>#REF!</v>
      </c>
      <c r="GL64" s="41" t="e">
        <f t="shared" si="50"/>
        <v>#REF!</v>
      </c>
      <c r="GM64" s="41" t="e">
        <f t="shared" si="50"/>
        <v>#REF!</v>
      </c>
      <c r="GN64" s="41" t="e">
        <f t="shared" si="50"/>
        <v>#REF!</v>
      </c>
      <c r="GO64" s="41" t="e">
        <f t="shared" si="50"/>
        <v>#REF!</v>
      </c>
      <c r="GP64" s="41" t="e">
        <f t="shared" si="50"/>
        <v>#REF!</v>
      </c>
      <c r="GQ64" s="41" t="e">
        <f t="shared" si="50"/>
        <v>#REF!</v>
      </c>
      <c r="GR64" s="41" t="e">
        <f t="shared" si="50"/>
        <v>#REF!</v>
      </c>
      <c r="GS64" s="41" t="e">
        <f t="shared" si="50"/>
        <v>#REF!</v>
      </c>
      <c r="GT64" s="41" t="e">
        <f t="shared" si="50"/>
        <v>#REF!</v>
      </c>
      <c r="GU64" s="41" t="e">
        <f t="shared" si="50"/>
        <v>#REF!</v>
      </c>
      <c r="GV64" s="41" t="e">
        <f t="shared" si="50"/>
        <v>#REF!</v>
      </c>
      <c r="GW64" s="41" t="e">
        <f t="shared" si="50"/>
        <v>#REF!</v>
      </c>
      <c r="GX64" s="41" t="e">
        <f t="shared" si="50"/>
        <v>#REF!</v>
      </c>
      <c r="GY64" s="41" t="e">
        <f t="shared" si="59"/>
        <v>#REF!</v>
      </c>
      <c r="GZ64" s="41" t="e">
        <f t="shared" si="59"/>
        <v>#REF!</v>
      </c>
      <c r="HA64" s="41" t="e">
        <f t="shared" si="59"/>
        <v>#REF!</v>
      </c>
      <c r="HB64" s="41" t="e">
        <f t="shared" si="59"/>
        <v>#REF!</v>
      </c>
      <c r="HC64" s="41" t="e">
        <f t="shared" si="59"/>
        <v>#REF!</v>
      </c>
      <c r="HD64" s="41" t="e">
        <f t="shared" si="59"/>
        <v>#REF!</v>
      </c>
      <c r="HE64" s="41" t="e">
        <f t="shared" si="62"/>
        <v>#REF!</v>
      </c>
      <c r="HF64" s="41" t="e">
        <f t="shared" si="62"/>
        <v>#REF!</v>
      </c>
      <c r="HG64" s="41" t="e">
        <f t="shared" si="62"/>
        <v>#REF!</v>
      </c>
      <c r="HH64" s="41" t="e">
        <f t="shared" si="62"/>
        <v>#REF!</v>
      </c>
      <c r="HI64" s="41" t="e">
        <f t="shared" si="62"/>
        <v>#REF!</v>
      </c>
      <c r="HJ64" s="41" t="e">
        <f t="shared" si="62"/>
        <v>#REF!</v>
      </c>
    </row>
    <row r="65" spans="1:218" ht="14.4" x14ac:dyDescent="0.3">
      <c r="A65" s="42">
        <v>62</v>
      </c>
      <c r="B65" s="43" t="e">
        <f>'CMM1 - AUX CALC'!$BK$67</f>
        <v>#REF!</v>
      </c>
      <c r="BL65" s="41" t="e">
        <f>$B65/(_xlfn.SINGLE(PrazoConcessao)*12-BL$3+1)</f>
        <v>#REF!</v>
      </c>
      <c r="BM65" s="41" t="e">
        <f t="shared" si="61"/>
        <v>#REF!</v>
      </c>
      <c r="BN65" s="41" t="e">
        <f t="shared" si="60"/>
        <v>#REF!</v>
      </c>
      <c r="BO65" s="41" t="e">
        <f t="shared" si="60"/>
        <v>#REF!</v>
      </c>
      <c r="BP65" s="41" t="e">
        <f t="shared" si="52"/>
        <v>#REF!</v>
      </c>
      <c r="BQ65" s="41" t="e">
        <f t="shared" si="52"/>
        <v>#REF!</v>
      </c>
      <c r="BR65" s="41" t="e">
        <f t="shared" si="52"/>
        <v>#REF!</v>
      </c>
      <c r="BS65" s="41" t="e">
        <f t="shared" si="52"/>
        <v>#REF!</v>
      </c>
      <c r="BT65" s="41" t="e">
        <f t="shared" si="52"/>
        <v>#REF!</v>
      </c>
      <c r="BU65" s="41" t="e">
        <f t="shared" si="52"/>
        <v>#REF!</v>
      </c>
      <c r="BV65" s="41" t="e">
        <f t="shared" si="52"/>
        <v>#REF!</v>
      </c>
      <c r="BW65" s="41" t="e">
        <f t="shared" si="52"/>
        <v>#REF!</v>
      </c>
      <c r="BX65" s="41" t="e">
        <f t="shared" si="52"/>
        <v>#REF!</v>
      </c>
      <c r="BY65" s="41" t="e">
        <f t="shared" si="52"/>
        <v>#REF!</v>
      </c>
      <c r="BZ65" s="41" t="e">
        <f t="shared" si="52"/>
        <v>#REF!</v>
      </c>
      <c r="CA65" s="41" t="e">
        <f t="shared" si="52"/>
        <v>#REF!</v>
      </c>
      <c r="CB65" s="41" t="e">
        <f t="shared" si="52"/>
        <v>#REF!</v>
      </c>
      <c r="CC65" s="41" t="e">
        <f t="shared" si="46"/>
        <v>#REF!</v>
      </c>
      <c r="CD65" s="41" t="e">
        <f t="shared" si="46"/>
        <v>#REF!</v>
      </c>
      <c r="CE65" s="41" t="e">
        <f t="shared" si="46"/>
        <v>#REF!</v>
      </c>
      <c r="CF65" s="41" t="e">
        <f t="shared" si="46"/>
        <v>#REF!</v>
      </c>
      <c r="CG65" s="41" t="e">
        <f t="shared" si="46"/>
        <v>#REF!</v>
      </c>
      <c r="CH65" s="41" t="e">
        <f t="shared" si="46"/>
        <v>#REF!</v>
      </c>
      <c r="CI65" s="41" t="e">
        <f t="shared" si="46"/>
        <v>#REF!</v>
      </c>
      <c r="CJ65" s="41" t="e">
        <f t="shared" si="46"/>
        <v>#REF!</v>
      </c>
      <c r="CK65" s="41" t="e">
        <f t="shared" si="46"/>
        <v>#REF!</v>
      </c>
      <c r="CL65" s="41" t="e">
        <f t="shared" si="46"/>
        <v>#REF!</v>
      </c>
      <c r="CM65" s="41" t="e">
        <f t="shared" si="46"/>
        <v>#REF!</v>
      </c>
      <c r="CN65" s="41" t="e">
        <f t="shared" si="46"/>
        <v>#REF!</v>
      </c>
      <c r="CO65" s="41" t="e">
        <f t="shared" si="46"/>
        <v>#REF!</v>
      </c>
      <c r="CP65" s="41" t="e">
        <f t="shared" si="46"/>
        <v>#REF!</v>
      </c>
      <c r="CQ65" s="41" t="e">
        <f t="shared" si="46"/>
        <v>#REF!</v>
      </c>
      <c r="CR65" s="41" t="e">
        <f t="shared" si="46"/>
        <v>#REF!</v>
      </c>
      <c r="CS65" s="41" t="e">
        <f t="shared" si="47"/>
        <v>#REF!</v>
      </c>
      <c r="CT65" s="41" t="e">
        <f t="shared" si="47"/>
        <v>#REF!</v>
      </c>
      <c r="CU65" s="41" t="e">
        <f t="shared" si="47"/>
        <v>#REF!</v>
      </c>
      <c r="CV65" s="41" t="e">
        <f t="shared" si="47"/>
        <v>#REF!</v>
      </c>
      <c r="CW65" s="41" t="e">
        <f t="shared" si="47"/>
        <v>#REF!</v>
      </c>
      <c r="CX65" s="41" t="e">
        <f t="shared" si="47"/>
        <v>#REF!</v>
      </c>
      <c r="CY65" s="41" t="e">
        <f t="shared" si="47"/>
        <v>#REF!</v>
      </c>
      <c r="CZ65" s="41" t="e">
        <f t="shared" si="47"/>
        <v>#REF!</v>
      </c>
      <c r="DA65" s="41" t="e">
        <f t="shared" si="47"/>
        <v>#REF!</v>
      </c>
      <c r="DB65" s="41" t="e">
        <f t="shared" si="47"/>
        <v>#REF!</v>
      </c>
      <c r="DC65" s="41" t="e">
        <f t="shared" si="47"/>
        <v>#REF!</v>
      </c>
      <c r="DD65" s="41" t="e">
        <f t="shared" si="47"/>
        <v>#REF!</v>
      </c>
      <c r="DE65" s="41" t="e">
        <f t="shared" si="47"/>
        <v>#REF!</v>
      </c>
      <c r="DF65" s="41" t="e">
        <f t="shared" si="47"/>
        <v>#REF!</v>
      </c>
      <c r="DG65" s="41" t="e">
        <f t="shared" si="53"/>
        <v>#REF!</v>
      </c>
      <c r="DH65" s="41" t="e">
        <f t="shared" si="53"/>
        <v>#REF!</v>
      </c>
      <c r="DI65" s="41" t="e">
        <f t="shared" si="53"/>
        <v>#REF!</v>
      </c>
      <c r="DJ65" s="41" t="e">
        <f t="shared" si="53"/>
        <v>#REF!</v>
      </c>
      <c r="DK65" s="41" t="e">
        <f t="shared" si="53"/>
        <v>#REF!</v>
      </c>
      <c r="DL65" s="41" t="e">
        <f t="shared" si="53"/>
        <v>#REF!</v>
      </c>
      <c r="DM65" s="41" t="e">
        <f t="shared" si="53"/>
        <v>#REF!</v>
      </c>
      <c r="DN65" s="41" t="e">
        <f t="shared" si="53"/>
        <v>#REF!</v>
      </c>
      <c r="DO65" s="41" t="e">
        <f t="shared" si="53"/>
        <v>#REF!</v>
      </c>
      <c r="DP65" s="41" t="e">
        <f t="shared" si="53"/>
        <v>#REF!</v>
      </c>
      <c r="DQ65" s="41" t="e">
        <f t="shared" si="53"/>
        <v>#REF!</v>
      </c>
      <c r="DR65" s="41" t="e">
        <f t="shared" si="53"/>
        <v>#REF!</v>
      </c>
      <c r="DS65" s="41" t="e">
        <f t="shared" si="53"/>
        <v>#REF!</v>
      </c>
      <c r="DT65" s="41" t="e">
        <f t="shared" si="53"/>
        <v>#REF!</v>
      </c>
      <c r="DU65" s="41" t="e">
        <f t="shared" si="53"/>
        <v>#REF!</v>
      </c>
      <c r="DV65" s="41" t="e">
        <f t="shared" si="53"/>
        <v>#REF!</v>
      </c>
      <c r="DW65" s="41" t="e">
        <f t="shared" si="54"/>
        <v>#REF!</v>
      </c>
      <c r="DX65" s="41" t="e">
        <f t="shared" si="54"/>
        <v>#REF!</v>
      </c>
      <c r="DY65" s="41" t="e">
        <f t="shared" si="48"/>
        <v>#REF!</v>
      </c>
      <c r="DZ65" s="41" t="e">
        <f t="shared" si="48"/>
        <v>#REF!</v>
      </c>
      <c r="EA65" s="41" t="e">
        <f t="shared" si="48"/>
        <v>#REF!</v>
      </c>
      <c r="EB65" s="41" t="e">
        <f t="shared" si="48"/>
        <v>#REF!</v>
      </c>
      <c r="EC65" s="41" t="e">
        <f t="shared" si="48"/>
        <v>#REF!</v>
      </c>
      <c r="ED65" s="41" t="e">
        <f t="shared" si="48"/>
        <v>#REF!</v>
      </c>
      <c r="EE65" s="41" t="e">
        <f t="shared" si="48"/>
        <v>#REF!</v>
      </c>
      <c r="EF65" s="41" t="e">
        <f t="shared" si="48"/>
        <v>#REF!</v>
      </c>
      <c r="EG65" s="41" t="e">
        <f t="shared" si="48"/>
        <v>#REF!</v>
      </c>
      <c r="EH65" s="41" t="e">
        <f t="shared" si="48"/>
        <v>#REF!</v>
      </c>
      <c r="EI65" s="41" t="e">
        <f t="shared" si="48"/>
        <v>#REF!</v>
      </c>
      <c r="EJ65" s="41" t="e">
        <f t="shared" si="48"/>
        <v>#REF!</v>
      </c>
      <c r="EK65" s="41" t="e">
        <f t="shared" si="48"/>
        <v>#REF!</v>
      </c>
      <c r="EL65" s="41" t="e">
        <f t="shared" si="48"/>
        <v>#REF!</v>
      </c>
      <c r="EM65" s="41" t="e">
        <f t="shared" si="55"/>
        <v>#REF!</v>
      </c>
      <c r="EN65" s="41" t="e">
        <f t="shared" si="55"/>
        <v>#REF!</v>
      </c>
      <c r="EO65" s="41" t="e">
        <f t="shared" si="55"/>
        <v>#REF!</v>
      </c>
      <c r="EP65" s="41" t="e">
        <f t="shared" si="55"/>
        <v>#REF!</v>
      </c>
      <c r="EQ65" s="41" t="e">
        <f t="shared" si="55"/>
        <v>#REF!</v>
      </c>
      <c r="ER65" s="41" t="e">
        <f t="shared" si="55"/>
        <v>#REF!</v>
      </c>
      <c r="ES65" s="41" t="e">
        <f t="shared" si="55"/>
        <v>#REF!</v>
      </c>
      <c r="ET65" s="41" t="e">
        <f t="shared" si="55"/>
        <v>#REF!</v>
      </c>
      <c r="EU65" s="41" t="e">
        <f t="shared" si="55"/>
        <v>#REF!</v>
      </c>
      <c r="EV65" s="41" t="e">
        <f t="shared" si="55"/>
        <v>#REF!</v>
      </c>
      <c r="EW65" s="41" t="e">
        <f t="shared" si="55"/>
        <v>#REF!</v>
      </c>
      <c r="EX65" s="41" t="e">
        <f t="shared" si="55"/>
        <v>#REF!</v>
      </c>
      <c r="EY65" s="41" t="e">
        <f t="shared" si="55"/>
        <v>#REF!</v>
      </c>
      <c r="EZ65" s="41" t="e">
        <f t="shared" si="55"/>
        <v>#REF!</v>
      </c>
      <c r="FA65" s="41" t="e">
        <f t="shared" si="55"/>
        <v>#REF!</v>
      </c>
      <c r="FB65" s="41" t="e">
        <f t="shared" si="55"/>
        <v>#REF!</v>
      </c>
      <c r="FC65" s="41" t="e">
        <f t="shared" si="56"/>
        <v>#REF!</v>
      </c>
      <c r="FD65" s="41" t="e">
        <f t="shared" si="56"/>
        <v>#REF!</v>
      </c>
      <c r="FE65" s="41" t="e">
        <f t="shared" si="49"/>
        <v>#REF!</v>
      </c>
      <c r="FF65" s="41" t="e">
        <f t="shared" si="49"/>
        <v>#REF!</v>
      </c>
      <c r="FG65" s="41" t="e">
        <f t="shared" si="49"/>
        <v>#REF!</v>
      </c>
      <c r="FH65" s="41" t="e">
        <f t="shared" si="49"/>
        <v>#REF!</v>
      </c>
      <c r="FI65" s="41" t="e">
        <f t="shared" si="49"/>
        <v>#REF!</v>
      </c>
      <c r="FJ65" s="41" t="e">
        <f t="shared" si="49"/>
        <v>#REF!</v>
      </c>
      <c r="FK65" s="41" t="e">
        <f t="shared" si="49"/>
        <v>#REF!</v>
      </c>
      <c r="FL65" s="41" t="e">
        <f t="shared" si="49"/>
        <v>#REF!</v>
      </c>
      <c r="FM65" s="41" t="e">
        <f t="shared" si="49"/>
        <v>#REF!</v>
      </c>
      <c r="FN65" s="41" t="e">
        <f t="shared" si="49"/>
        <v>#REF!</v>
      </c>
      <c r="FO65" s="41" t="e">
        <f t="shared" si="49"/>
        <v>#REF!</v>
      </c>
      <c r="FP65" s="41" t="e">
        <f t="shared" si="49"/>
        <v>#REF!</v>
      </c>
      <c r="FQ65" s="41" t="e">
        <f t="shared" si="49"/>
        <v>#REF!</v>
      </c>
      <c r="FR65" s="41" t="e">
        <f t="shared" si="49"/>
        <v>#REF!</v>
      </c>
      <c r="FS65" s="41" t="e">
        <f t="shared" si="57"/>
        <v>#REF!</v>
      </c>
      <c r="FT65" s="41" t="e">
        <f t="shared" si="57"/>
        <v>#REF!</v>
      </c>
      <c r="FU65" s="41" t="e">
        <f t="shared" si="57"/>
        <v>#REF!</v>
      </c>
      <c r="FV65" s="41" t="e">
        <f t="shared" si="57"/>
        <v>#REF!</v>
      </c>
      <c r="FW65" s="41" t="e">
        <f t="shared" si="57"/>
        <v>#REF!</v>
      </c>
      <c r="FX65" s="41" t="e">
        <f t="shared" si="57"/>
        <v>#REF!</v>
      </c>
      <c r="FY65" s="41" t="e">
        <f t="shared" si="57"/>
        <v>#REF!</v>
      </c>
      <c r="FZ65" s="41" t="e">
        <f t="shared" si="57"/>
        <v>#REF!</v>
      </c>
      <c r="GA65" s="41" t="e">
        <f t="shared" si="57"/>
        <v>#REF!</v>
      </c>
      <c r="GB65" s="41" t="e">
        <f t="shared" si="57"/>
        <v>#REF!</v>
      </c>
      <c r="GC65" s="41" t="e">
        <f t="shared" si="57"/>
        <v>#REF!</v>
      </c>
      <c r="GD65" s="41" t="e">
        <f t="shared" si="57"/>
        <v>#REF!</v>
      </c>
      <c r="GE65" s="41" t="e">
        <f t="shared" si="57"/>
        <v>#REF!</v>
      </c>
      <c r="GF65" s="41" t="e">
        <f t="shared" si="57"/>
        <v>#REF!</v>
      </c>
      <c r="GG65" s="41" t="e">
        <f t="shared" si="57"/>
        <v>#REF!</v>
      </c>
      <c r="GH65" s="41" t="e">
        <f t="shared" si="57"/>
        <v>#REF!</v>
      </c>
      <c r="GI65" s="41" t="e">
        <f t="shared" si="58"/>
        <v>#REF!</v>
      </c>
      <c r="GJ65" s="41" t="e">
        <f t="shared" si="58"/>
        <v>#REF!</v>
      </c>
      <c r="GK65" s="41" t="e">
        <f t="shared" si="50"/>
        <v>#REF!</v>
      </c>
      <c r="GL65" s="41" t="e">
        <f t="shared" si="50"/>
        <v>#REF!</v>
      </c>
      <c r="GM65" s="41" t="e">
        <f t="shared" si="50"/>
        <v>#REF!</v>
      </c>
      <c r="GN65" s="41" t="e">
        <f t="shared" si="50"/>
        <v>#REF!</v>
      </c>
      <c r="GO65" s="41" t="e">
        <f t="shared" si="50"/>
        <v>#REF!</v>
      </c>
      <c r="GP65" s="41" t="e">
        <f t="shared" si="50"/>
        <v>#REF!</v>
      </c>
      <c r="GQ65" s="41" t="e">
        <f t="shared" si="50"/>
        <v>#REF!</v>
      </c>
      <c r="GR65" s="41" t="e">
        <f t="shared" si="50"/>
        <v>#REF!</v>
      </c>
      <c r="GS65" s="41" t="e">
        <f t="shared" si="50"/>
        <v>#REF!</v>
      </c>
      <c r="GT65" s="41" t="e">
        <f t="shared" si="50"/>
        <v>#REF!</v>
      </c>
      <c r="GU65" s="41" t="e">
        <f t="shared" si="50"/>
        <v>#REF!</v>
      </c>
      <c r="GV65" s="41" t="e">
        <f t="shared" si="50"/>
        <v>#REF!</v>
      </c>
      <c r="GW65" s="41" t="e">
        <f t="shared" si="50"/>
        <v>#REF!</v>
      </c>
      <c r="GX65" s="41" t="e">
        <f t="shared" si="50"/>
        <v>#REF!</v>
      </c>
      <c r="GY65" s="41" t="e">
        <f t="shared" si="59"/>
        <v>#REF!</v>
      </c>
      <c r="GZ65" s="41" t="e">
        <f t="shared" si="59"/>
        <v>#REF!</v>
      </c>
      <c r="HA65" s="41" t="e">
        <f t="shared" si="59"/>
        <v>#REF!</v>
      </c>
      <c r="HB65" s="41" t="e">
        <f t="shared" si="59"/>
        <v>#REF!</v>
      </c>
      <c r="HC65" s="41" t="e">
        <f t="shared" si="59"/>
        <v>#REF!</v>
      </c>
      <c r="HD65" s="41" t="e">
        <f t="shared" si="59"/>
        <v>#REF!</v>
      </c>
      <c r="HE65" s="41" t="e">
        <f t="shared" si="62"/>
        <v>#REF!</v>
      </c>
      <c r="HF65" s="41" t="e">
        <f t="shared" si="62"/>
        <v>#REF!</v>
      </c>
      <c r="HG65" s="41" t="e">
        <f t="shared" si="62"/>
        <v>#REF!</v>
      </c>
      <c r="HH65" s="41" t="e">
        <f t="shared" si="62"/>
        <v>#REF!</v>
      </c>
      <c r="HI65" s="41" t="e">
        <f t="shared" si="62"/>
        <v>#REF!</v>
      </c>
      <c r="HJ65" s="41" t="e">
        <f t="shared" si="62"/>
        <v>#REF!</v>
      </c>
    </row>
    <row r="66" spans="1:218" ht="14.4" x14ac:dyDescent="0.3">
      <c r="A66" s="42">
        <v>63</v>
      </c>
      <c r="B66" s="43" t="e">
        <f>'CMM1 - AUX CALC'!$BL$67</f>
        <v>#REF!</v>
      </c>
      <c r="BM66" s="41" t="e">
        <f>$B66/(_xlfn.SINGLE(PrazoConcessao)*12-BM$3+1)</f>
        <v>#REF!</v>
      </c>
      <c r="BN66" s="41" t="e">
        <f t="shared" si="60"/>
        <v>#REF!</v>
      </c>
      <c r="BO66" s="41" t="e">
        <f t="shared" si="60"/>
        <v>#REF!</v>
      </c>
      <c r="BP66" s="41" t="e">
        <f t="shared" si="52"/>
        <v>#REF!</v>
      </c>
      <c r="BQ66" s="41" t="e">
        <f t="shared" si="52"/>
        <v>#REF!</v>
      </c>
      <c r="BR66" s="41" t="e">
        <f t="shared" si="52"/>
        <v>#REF!</v>
      </c>
      <c r="BS66" s="41" t="e">
        <f t="shared" si="52"/>
        <v>#REF!</v>
      </c>
      <c r="BT66" s="41" t="e">
        <f t="shared" si="52"/>
        <v>#REF!</v>
      </c>
      <c r="BU66" s="41" t="e">
        <f t="shared" si="52"/>
        <v>#REF!</v>
      </c>
      <c r="BV66" s="41" t="e">
        <f t="shared" si="52"/>
        <v>#REF!</v>
      </c>
      <c r="BW66" s="41" t="e">
        <f t="shared" si="52"/>
        <v>#REF!</v>
      </c>
      <c r="BX66" s="41" t="e">
        <f t="shared" si="52"/>
        <v>#REF!</v>
      </c>
      <c r="BY66" s="41" t="e">
        <f t="shared" si="52"/>
        <v>#REF!</v>
      </c>
      <c r="BZ66" s="41" t="e">
        <f t="shared" si="52"/>
        <v>#REF!</v>
      </c>
      <c r="CA66" s="41" t="e">
        <f t="shared" si="52"/>
        <v>#REF!</v>
      </c>
      <c r="CB66" s="41" t="e">
        <f t="shared" si="52"/>
        <v>#REF!</v>
      </c>
      <c r="CC66" s="41" t="e">
        <f t="shared" si="46"/>
        <v>#REF!</v>
      </c>
      <c r="CD66" s="41" t="e">
        <f t="shared" si="46"/>
        <v>#REF!</v>
      </c>
      <c r="CE66" s="41" t="e">
        <f t="shared" si="46"/>
        <v>#REF!</v>
      </c>
      <c r="CF66" s="41" t="e">
        <f t="shared" si="46"/>
        <v>#REF!</v>
      </c>
      <c r="CG66" s="41" t="e">
        <f t="shared" si="46"/>
        <v>#REF!</v>
      </c>
      <c r="CH66" s="41" t="e">
        <f t="shared" si="46"/>
        <v>#REF!</v>
      </c>
      <c r="CI66" s="41" t="e">
        <f t="shared" si="46"/>
        <v>#REF!</v>
      </c>
      <c r="CJ66" s="41" t="e">
        <f t="shared" si="46"/>
        <v>#REF!</v>
      </c>
      <c r="CK66" s="41" t="e">
        <f t="shared" si="46"/>
        <v>#REF!</v>
      </c>
      <c r="CL66" s="41" t="e">
        <f t="shared" si="46"/>
        <v>#REF!</v>
      </c>
      <c r="CM66" s="41" t="e">
        <f t="shared" si="46"/>
        <v>#REF!</v>
      </c>
      <c r="CN66" s="41" t="e">
        <f t="shared" si="46"/>
        <v>#REF!</v>
      </c>
      <c r="CO66" s="41" t="e">
        <f t="shared" si="46"/>
        <v>#REF!</v>
      </c>
      <c r="CP66" s="41" t="e">
        <f t="shared" si="46"/>
        <v>#REF!</v>
      </c>
      <c r="CQ66" s="41" t="e">
        <f t="shared" ref="CQ66:DC88" si="63">CP66</f>
        <v>#REF!</v>
      </c>
      <c r="CR66" s="41" t="e">
        <f t="shared" si="63"/>
        <v>#REF!</v>
      </c>
      <c r="CS66" s="41" t="e">
        <f t="shared" si="47"/>
        <v>#REF!</v>
      </c>
      <c r="CT66" s="41" t="e">
        <f t="shared" si="47"/>
        <v>#REF!</v>
      </c>
      <c r="CU66" s="41" t="e">
        <f t="shared" si="47"/>
        <v>#REF!</v>
      </c>
      <c r="CV66" s="41" t="e">
        <f t="shared" si="47"/>
        <v>#REF!</v>
      </c>
      <c r="CW66" s="41" t="e">
        <f t="shared" si="47"/>
        <v>#REF!</v>
      </c>
      <c r="CX66" s="41" t="e">
        <f t="shared" si="47"/>
        <v>#REF!</v>
      </c>
      <c r="CY66" s="41" t="e">
        <f t="shared" si="47"/>
        <v>#REF!</v>
      </c>
      <c r="CZ66" s="41" t="e">
        <f t="shared" si="47"/>
        <v>#REF!</v>
      </c>
      <c r="DA66" s="41" t="e">
        <f t="shared" si="47"/>
        <v>#REF!</v>
      </c>
      <c r="DB66" s="41" t="e">
        <f t="shared" si="47"/>
        <v>#REF!</v>
      </c>
      <c r="DC66" s="41" t="e">
        <f t="shared" si="47"/>
        <v>#REF!</v>
      </c>
      <c r="DD66" s="41" t="e">
        <f t="shared" si="47"/>
        <v>#REF!</v>
      </c>
      <c r="DE66" s="41" t="e">
        <f t="shared" si="47"/>
        <v>#REF!</v>
      </c>
      <c r="DF66" s="41" t="e">
        <f t="shared" si="47"/>
        <v>#REF!</v>
      </c>
      <c r="DG66" s="41" t="e">
        <f t="shared" si="53"/>
        <v>#REF!</v>
      </c>
      <c r="DH66" s="41" t="e">
        <f t="shared" si="53"/>
        <v>#REF!</v>
      </c>
      <c r="DI66" s="41" t="e">
        <f t="shared" si="53"/>
        <v>#REF!</v>
      </c>
      <c r="DJ66" s="41" t="e">
        <f t="shared" si="53"/>
        <v>#REF!</v>
      </c>
      <c r="DK66" s="41" t="e">
        <f t="shared" si="53"/>
        <v>#REF!</v>
      </c>
      <c r="DL66" s="41" t="e">
        <f t="shared" si="53"/>
        <v>#REF!</v>
      </c>
      <c r="DM66" s="41" t="e">
        <f t="shared" si="53"/>
        <v>#REF!</v>
      </c>
      <c r="DN66" s="41" t="e">
        <f t="shared" si="53"/>
        <v>#REF!</v>
      </c>
      <c r="DO66" s="41" t="e">
        <f t="shared" si="53"/>
        <v>#REF!</v>
      </c>
      <c r="DP66" s="41" t="e">
        <f t="shared" si="53"/>
        <v>#REF!</v>
      </c>
      <c r="DQ66" s="41" t="e">
        <f t="shared" si="53"/>
        <v>#REF!</v>
      </c>
      <c r="DR66" s="41" t="e">
        <f t="shared" si="53"/>
        <v>#REF!</v>
      </c>
      <c r="DS66" s="41" t="e">
        <f t="shared" si="53"/>
        <v>#REF!</v>
      </c>
      <c r="DT66" s="41" t="e">
        <f t="shared" si="53"/>
        <v>#REF!</v>
      </c>
      <c r="DU66" s="41" t="e">
        <f t="shared" si="53"/>
        <v>#REF!</v>
      </c>
      <c r="DV66" s="41" t="e">
        <f t="shared" ref="DV66:EE110" si="64">DU66</f>
        <v>#REF!</v>
      </c>
      <c r="DW66" s="41" t="e">
        <f t="shared" si="54"/>
        <v>#REF!</v>
      </c>
      <c r="DX66" s="41" t="e">
        <f t="shared" si="54"/>
        <v>#REF!</v>
      </c>
      <c r="DY66" s="41" t="e">
        <f t="shared" si="48"/>
        <v>#REF!</v>
      </c>
      <c r="DZ66" s="41" t="e">
        <f t="shared" si="48"/>
        <v>#REF!</v>
      </c>
      <c r="EA66" s="41" t="e">
        <f t="shared" si="48"/>
        <v>#REF!</v>
      </c>
      <c r="EB66" s="41" t="e">
        <f t="shared" si="48"/>
        <v>#REF!</v>
      </c>
      <c r="EC66" s="41" t="e">
        <f t="shared" si="48"/>
        <v>#REF!</v>
      </c>
      <c r="ED66" s="41" t="e">
        <f t="shared" si="48"/>
        <v>#REF!</v>
      </c>
      <c r="EE66" s="41" t="e">
        <f t="shared" si="48"/>
        <v>#REF!</v>
      </c>
      <c r="EF66" s="41" t="e">
        <f t="shared" si="48"/>
        <v>#REF!</v>
      </c>
      <c r="EG66" s="41" t="e">
        <f t="shared" si="48"/>
        <v>#REF!</v>
      </c>
      <c r="EH66" s="41" t="e">
        <f t="shared" si="48"/>
        <v>#REF!</v>
      </c>
      <c r="EI66" s="41" t="e">
        <f t="shared" si="48"/>
        <v>#REF!</v>
      </c>
      <c r="EJ66" s="41" t="e">
        <f t="shared" si="48"/>
        <v>#REF!</v>
      </c>
      <c r="EK66" s="41" t="e">
        <f t="shared" si="48"/>
        <v>#REF!</v>
      </c>
      <c r="EL66" s="41" t="e">
        <f t="shared" si="48"/>
        <v>#REF!</v>
      </c>
      <c r="EM66" s="41" t="e">
        <f t="shared" si="55"/>
        <v>#REF!</v>
      </c>
      <c r="EN66" s="41" t="e">
        <f t="shared" si="55"/>
        <v>#REF!</v>
      </c>
      <c r="EO66" s="41" t="e">
        <f t="shared" si="55"/>
        <v>#REF!</v>
      </c>
      <c r="EP66" s="41" t="e">
        <f t="shared" si="55"/>
        <v>#REF!</v>
      </c>
      <c r="EQ66" s="41" t="e">
        <f t="shared" si="55"/>
        <v>#REF!</v>
      </c>
      <c r="ER66" s="41" t="e">
        <f t="shared" si="55"/>
        <v>#REF!</v>
      </c>
      <c r="ES66" s="41" t="e">
        <f t="shared" si="55"/>
        <v>#REF!</v>
      </c>
      <c r="ET66" s="41" t="e">
        <f t="shared" si="55"/>
        <v>#REF!</v>
      </c>
      <c r="EU66" s="41" t="e">
        <f t="shared" si="55"/>
        <v>#REF!</v>
      </c>
      <c r="EV66" s="41" t="e">
        <f t="shared" si="55"/>
        <v>#REF!</v>
      </c>
      <c r="EW66" s="41" t="e">
        <f t="shared" si="55"/>
        <v>#REF!</v>
      </c>
      <c r="EX66" s="41" t="e">
        <f t="shared" si="55"/>
        <v>#REF!</v>
      </c>
      <c r="EY66" s="41" t="e">
        <f t="shared" si="55"/>
        <v>#REF!</v>
      </c>
      <c r="EZ66" s="41" t="e">
        <f t="shared" si="55"/>
        <v>#REF!</v>
      </c>
      <c r="FA66" s="41" t="e">
        <f t="shared" si="55"/>
        <v>#REF!</v>
      </c>
      <c r="FB66" s="41" t="e">
        <f t="shared" ref="FB66:FK110" si="65">FA66</f>
        <v>#REF!</v>
      </c>
      <c r="FC66" s="41" t="e">
        <f t="shared" si="56"/>
        <v>#REF!</v>
      </c>
      <c r="FD66" s="41" t="e">
        <f t="shared" si="56"/>
        <v>#REF!</v>
      </c>
      <c r="FE66" s="41" t="e">
        <f t="shared" si="49"/>
        <v>#REF!</v>
      </c>
      <c r="FF66" s="41" t="e">
        <f t="shared" si="49"/>
        <v>#REF!</v>
      </c>
      <c r="FG66" s="41" t="e">
        <f t="shared" si="49"/>
        <v>#REF!</v>
      </c>
      <c r="FH66" s="41" t="e">
        <f t="shared" si="49"/>
        <v>#REF!</v>
      </c>
      <c r="FI66" s="41" t="e">
        <f t="shared" si="49"/>
        <v>#REF!</v>
      </c>
      <c r="FJ66" s="41" t="e">
        <f t="shared" si="49"/>
        <v>#REF!</v>
      </c>
      <c r="FK66" s="41" t="e">
        <f t="shared" si="49"/>
        <v>#REF!</v>
      </c>
      <c r="FL66" s="41" t="e">
        <f t="shared" si="49"/>
        <v>#REF!</v>
      </c>
      <c r="FM66" s="41" t="e">
        <f t="shared" si="49"/>
        <v>#REF!</v>
      </c>
      <c r="FN66" s="41" t="e">
        <f t="shared" si="49"/>
        <v>#REF!</v>
      </c>
      <c r="FO66" s="41" t="e">
        <f t="shared" si="49"/>
        <v>#REF!</v>
      </c>
      <c r="FP66" s="41" t="e">
        <f t="shared" si="49"/>
        <v>#REF!</v>
      </c>
      <c r="FQ66" s="41" t="e">
        <f t="shared" si="49"/>
        <v>#REF!</v>
      </c>
      <c r="FR66" s="41" t="e">
        <f t="shared" si="49"/>
        <v>#REF!</v>
      </c>
      <c r="FS66" s="41" t="e">
        <f t="shared" si="57"/>
        <v>#REF!</v>
      </c>
      <c r="FT66" s="41" t="e">
        <f t="shared" si="57"/>
        <v>#REF!</v>
      </c>
      <c r="FU66" s="41" t="e">
        <f t="shared" si="57"/>
        <v>#REF!</v>
      </c>
      <c r="FV66" s="41" t="e">
        <f t="shared" si="57"/>
        <v>#REF!</v>
      </c>
      <c r="FW66" s="41" t="e">
        <f t="shared" si="57"/>
        <v>#REF!</v>
      </c>
      <c r="FX66" s="41" t="e">
        <f t="shared" si="57"/>
        <v>#REF!</v>
      </c>
      <c r="FY66" s="41" t="e">
        <f t="shared" si="57"/>
        <v>#REF!</v>
      </c>
      <c r="FZ66" s="41" t="e">
        <f t="shared" si="57"/>
        <v>#REF!</v>
      </c>
      <c r="GA66" s="41" t="e">
        <f t="shared" si="57"/>
        <v>#REF!</v>
      </c>
      <c r="GB66" s="41" t="e">
        <f t="shared" si="57"/>
        <v>#REF!</v>
      </c>
      <c r="GC66" s="41" t="e">
        <f t="shared" si="57"/>
        <v>#REF!</v>
      </c>
      <c r="GD66" s="41" t="e">
        <f t="shared" si="57"/>
        <v>#REF!</v>
      </c>
      <c r="GE66" s="41" t="e">
        <f t="shared" si="57"/>
        <v>#REF!</v>
      </c>
      <c r="GF66" s="41" t="e">
        <f t="shared" si="57"/>
        <v>#REF!</v>
      </c>
      <c r="GG66" s="41" t="e">
        <f t="shared" si="57"/>
        <v>#REF!</v>
      </c>
      <c r="GH66" s="41" t="e">
        <f t="shared" ref="GH66:GR129" si="66">GG66</f>
        <v>#REF!</v>
      </c>
      <c r="GI66" s="41" t="e">
        <f t="shared" si="58"/>
        <v>#REF!</v>
      </c>
      <c r="GJ66" s="41" t="e">
        <f t="shared" si="58"/>
        <v>#REF!</v>
      </c>
      <c r="GK66" s="41" t="e">
        <f t="shared" si="50"/>
        <v>#REF!</v>
      </c>
      <c r="GL66" s="41" t="e">
        <f t="shared" si="50"/>
        <v>#REF!</v>
      </c>
      <c r="GM66" s="41" t="e">
        <f t="shared" si="50"/>
        <v>#REF!</v>
      </c>
      <c r="GN66" s="41" t="e">
        <f t="shared" si="50"/>
        <v>#REF!</v>
      </c>
      <c r="GO66" s="41" t="e">
        <f t="shared" si="50"/>
        <v>#REF!</v>
      </c>
      <c r="GP66" s="41" t="e">
        <f t="shared" si="50"/>
        <v>#REF!</v>
      </c>
      <c r="GQ66" s="41" t="e">
        <f t="shared" si="50"/>
        <v>#REF!</v>
      </c>
      <c r="GR66" s="41" t="e">
        <f t="shared" si="50"/>
        <v>#REF!</v>
      </c>
      <c r="GS66" s="41" t="e">
        <f t="shared" si="50"/>
        <v>#REF!</v>
      </c>
      <c r="GT66" s="41" t="e">
        <f t="shared" si="50"/>
        <v>#REF!</v>
      </c>
      <c r="GU66" s="41" t="e">
        <f t="shared" si="50"/>
        <v>#REF!</v>
      </c>
      <c r="GV66" s="41" t="e">
        <f t="shared" si="50"/>
        <v>#REF!</v>
      </c>
      <c r="GW66" s="41" t="e">
        <f t="shared" si="50"/>
        <v>#REF!</v>
      </c>
      <c r="GX66" s="41" t="e">
        <f t="shared" si="50"/>
        <v>#REF!</v>
      </c>
      <c r="GY66" s="41" t="e">
        <f t="shared" si="59"/>
        <v>#REF!</v>
      </c>
      <c r="GZ66" s="41" t="e">
        <f t="shared" si="59"/>
        <v>#REF!</v>
      </c>
      <c r="HA66" s="41" t="e">
        <f t="shared" si="59"/>
        <v>#REF!</v>
      </c>
      <c r="HB66" s="41" t="e">
        <f t="shared" si="59"/>
        <v>#REF!</v>
      </c>
      <c r="HC66" s="41" t="e">
        <f t="shared" si="59"/>
        <v>#REF!</v>
      </c>
      <c r="HD66" s="41" t="e">
        <f t="shared" si="59"/>
        <v>#REF!</v>
      </c>
      <c r="HE66" s="41" t="e">
        <f t="shared" si="62"/>
        <v>#REF!</v>
      </c>
      <c r="HF66" s="41" t="e">
        <f t="shared" si="62"/>
        <v>#REF!</v>
      </c>
      <c r="HG66" s="41" t="e">
        <f t="shared" si="62"/>
        <v>#REF!</v>
      </c>
      <c r="HH66" s="41" t="e">
        <f t="shared" si="62"/>
        <v>#REF!</v>
      </c>
      <c r="HI66" s="41" t="e">
        <f t="shared" si="62"/>
        <v>#REF!</v>
      </c>
      <c r="HJ66" s="41" t="e">
        <f t="shared" si="62"/>
        <v>#REF!</v>
      </c>
    </row>
    <row r="67" spans="1:218" ht="14.4" x14ac:dyDescent="0.3">
      <c r="A67" s="42">
        <v>64</v>
      </c>
      <c r="B67" s="43" t="e">
        <f>'CMM1 - AUX CALC'!$BM$67</f>
        <v>#REF!</v>
      </c>
      <c r="BN67" s="41" t="e">
        <f>$B67/(_xlfn.SINGLE(PrazoConcessao)*12-BN$3+1)</f>
        <v>#REF!</v>
      </c>
      <c r="BO67" s="41" t="e">
        <f t="shared" si="60"/>
        <v>#REF!</v>
      </c>
      <c r="BP67" s="41" t="e">
        <f t="shared" si="52"/>
        <v>#REF!</v>
      </c>
      <c r="BQ67" s="41" t="e">
        <f t="shared" si="52"/>
        <v>#REF!</v>
      </c>
      <c r="BR67" s="41" t="e">
        <f t="shared" si="52"/>
        <v>#REF!</v>
      </c>
      <c r="BS67" s="41" t="e">
        <f t="shared" si="52"/>
        <v>#REF!</v>
      </c>
      <c r="BT67" s="41" t="e">
        <f t="shared" si="52"/>
        <v>#REF!</v>
      </c>
      <c r="BU67" s="41" t="e">
        <f t="shared" si="52"/>
        <v>#REF!</v>
      </c>
      <c r="BV67" s="41" t="e">
        <f t="shared" si="52"/>
        <v>#REF!</v>
      </c>
      <c r="BW67" s="41" t="e">
        <f t="shared" si="52"/>
        <v>#REF!</v>
      </c>
      <c r="BX67" s="41" t="e">
        <f t="shared" si="52"/>
        <v>#REF!</v>
      </c>
      <c r="BY67" s="41" t="e">
        <f t="shared" si="52"/>
        <v>#REF!</v>
      </c>
      <c r="BZ67" s="41" t="e">
        <f t="shared" si="52"/>
        <v>#REF!</v>
      </c>
      <c r="CA67" s="41" t="e">
        <f t="shared" si="52"/>
        <v>#REF!</v>
      </c>
      <c r="CB67" s="41" t="e">
        <f t="shared" si="52"/>
        <v>#REF!</v>
      </c>
      <c r="CC67" s="41" t="e">
        <f t="shared" si="52"/>
        <v>#REF!</v>
      </c>
      <c r="CD67" s="41" t="e">
        <f t="shared" si="52"/>
        <v>#REF!</v>
      </c>
      <c r="CE67" s="41" t="e">
        <f t="shared" si="52"/>
        <v>#REF!</v>
      </c>
      <c r="CF67" s="41" t="e">
        <f t="shared" ref="CF67:CU91" si="67">CE67</f>
        <v>#REF!</v>
      </c>
      <c r="CG67" s="41" t="e">
        <f t="shared" si="67"/>
        <v>#REF!</v>
      </c>
      <c r="CH67" s="41" t="e">
        <f t="shared" si="67"/>
        <v>#REF!</v>
      </c>
      <c r="CI67" s="41" t="e">
        <f t="shared" si="67"/>
        <v>#REF!</v>
      </c>
      <c r="CJ67" s="41" t="e">
        <f t="shared" si="67"/>
        <v>#REF!</v>
      </c>
      <c r="CK67" s="41" t="e">
        <f t="shared" si="67"/>
        <v>#REF!</v>
      </c>
      <c r="CL67" s="41" t="e">
        <f t="shared" si="67"/>
        <v>#REF!</v>
      </c>
      <c r="CM67" s="41" t="e">
        <f t="shared" si="67"/>
        <v>#REF!</v>
      </c>
      <c r="CN67" s="41" t="e">
        <f t="shared" si="67"/>
        <v>#REF!</v>
      </c>
      <c r="CO67" s="41" t="e">
        <f t="shared" si="67"/>
        <v>#REF!</v>
      </c>
      <c r="CP67" s="41" t="e">
        <f t="shared" si="67"/>
        <v>#REF!</v>
      </c>
      <c r="CQ67" s="41" t="e">
        <f t="shared" si="63"/>
        <v>#REF!</v>
      </c>
      <c r="CR67" s="41" t="e">
        <f t="shared" si="63"/>
        <v>#REF!</v>
      </c>
      <c r="CS67" s="41" t="e">
        <f t="shared" si="47"/>
        <v>#REF!</v>
      </c>
      <c r="CT67" s="41" t="e">
        <f t="shared" si="47"/>
        <v>#REF!</v>
      </c>
      <c r="CU67" s="41" t="e">
        <f t="shared" si="47"/>
        <v>#REF!</v>
      </c>
      <c r="CV67" s="41" t="e">
        <f t="shared" si="47"/>
        <v>#REF!</v>
      </c>
      <c r="CW67" s="41" t="e">
        <f t="shared" si="47"/>
        <v>#REF!</v>
      </c>
      <c r="CX67" s="41" t="e">
        <f t="shared" si="47"/>
        <v>#REF!</v>
      </c>
      <c r="CY67" s="41" t="e">
        <f t="shared" si="47"/>
        <v>#REF!</v>
      </c>
      <c r="CZ67" s="41" t="e">
        <f t="shared" si="47"/>
        <v>#REF!</v>
      </c>
      <c r="DA67" s="41" t="e">
        <f t="shared" si="47"/>
        <v>#REF!</v>
      </c>
      <c r="DB67" s="41" t="e">
        <f t="shared" si="47"/>
        <v>#REF!</v>
      </c>
      <c r="DC67" s="41" t="e">
        <f t="shared" si="47"/>
        <v>#REF!</v>
      </c>
      <c r="DD67" s="41" t="e">
        <f t="shared" si="47"/>
        <v>#REF!</v>
      </c>
      <c r="DE67" s="41" t="e">
        <f t="shared" si="47"/>
        <v>#REF!</v>
      </c>
      <c r="DF67" s="41" t="e">
        <f t="shared" si="47"/>
        <v>#REF!</v>
      </c>
      <c r="DG67" s="41" t="e">
        <f t="shared" si="47"/>
        <v>#REF!</v>
      </c>
      <c r="DH67" s="41" t="e">
        <f t="shared" si="47"/>
        <v>#REF!</v>
      </c>
      <c r="DI67" s="41" t="e">
        <f t="shared" ref="DI67:DU86" si="68">DH67</f>
        <v>#REF!</v>
      </c>
      <c r="DJ67" s="41" t="e">
        <f t="shared" si="68"/>
        <v>#REF!</v>
      </c>
      <c r="DK67" s="41" t="e">
        <f t="shared" si="68"/>
        <v>#REF!</v>
      </c>
      <c r="DL67" s="41" t="e">
        <f t="shared" si="68"/>
        <v>#REF!</v>
      </c>
      <c r="DM67" s="41" t="e">
        <f t="shared" si="68"/>
        <v>#REF!</v>
      </c>
      <c r="DN67" s="41" t="e">
        <f t="shared" si="68"/>
        <v>#REF!</v>
      </c>
      <c r="DO67" s="41" t="e">
        <f t="shared" si="68"/>
        <v>#REF!</v>
      </c>
      <c r="DP67" s="41" t="e">
        <f t="shared" si="68"/>
        <v>#REF!</v>
      </c>
      <c r="DQ67" s="41" t="e">
        <f t="shared" si="68"/>
        <v>#REF!</v>
      </c>
      <c r="DR67" s="41" t="e">
        <f t="shared" si="68"/>
        <v>#REF!</v>
      </c>
      <c r="DS67" s="41" t="e">
        <f t="shared" si="68"/>
        <v>#REF!</v>
      </c>
      <c r="DT67" s="41" t="e">
        <f t="shared" si="68"/>
        <v>#REF!</v>
      </c>
      <c r="DU67" s="41" t="e">
        <f t="shared" si="68"/>
        <v>#REF!</v>
      </c>
      <c r="DV67" s="41" t="e">
        <f t="shared" si="64"/>
        <v>#REF!</v>
      </c>
      <c r="DW67" s="41" t="e">
        <f t="shared" si="54"/>
        <v>#REF!</v>
      </c>
      <c r="DX67" s="41" t="e">
        <f t="shared" si="54"/>
        <v>#REF!</v>
      </c>
      <c r="DY67" s="41" t="e">
        <f t="shared" si="48"/>
        <v>#REF!</v>
      </c>
      <c r="DZ67" s="41" t="e">
        <f t="shared" si="48"/>
        <v>#REF!</v>
      </c>
      <c r="EA67" s="41" t="e">
        <f t="shared" si="48"/>
        <v>#REF!</v>
      </c>
      <c r="EB67" s="41" t="e">
        <f t="shared" si="48"/>
        <v>#REF!</v>
      </c>
      <c r="EC67" s="41" t="e">
        <f t="shared" si="48"/>
        <v>#REF!</v>
      </c>
      <c r="ED67" s="41" t="e">
        <f t="shared" si="48"/>
        <v>#REF!</v>
      </c>
      <c r="EE67" s="41" t="e">
        <f t="shared" si="48"/>
        <v>#REF!</v>
      </c>
      <c r="EF67" s="41" t="e">
        <f t="shared" si="48"/>
        <v>#REF!</v>
      </c>
      <c r="EG67" s="41" t="e">
        <f t="shared" si="48"/>
        <v>#REF!</v>
      </c>
      <c r="EH67" s="41" t="e">
        <f t="shared" si="48"/>
        <v>#REF!</v>
      </c>
      <c r="EI67" s="41" t="e">
        <f t="shared" si="48"/>
        <v>#REF!</v>
      </c>
      <c r="EJ67" s="41" t="e">
        <f t="shared" si="48"/>
        <v>#REF!</v>
      </c>
      <c r="EK67" s="41" t="e">
        <f t="shared" si="48"/>
        <v>#REF!</v>
      </c>
      <c r="EL67" s="41" t="e">
        <f t="shared" si="48"/>
        <v>#REF!</v>
      </c>
      <c r="EM67" s="41" t="e">
        <f t="shared" si="48"/>
        <v>#REF!</v>
      </c>
      <c r="EN67" s="41" t="e">
        <f t="shared" si="48"/>
        <v>#REF!</v>
      </c>
      <c r="EO67" s="41" t="e">
        <f t="shared" ref="EO67:FA86" si="69">EN67</f>
        <v>#REF!</v>
      </c>
      <c r="EP67" s="41" t="e">
        <f t="shared" si="69"/>
        <v>#REF!</v>
      </c>
      <c r="EQ67" s="41" t="e">
        <f t="shared" si="69"/>
        <v>#REF!</v>
      </c>
      <c r="ER67" s="41" t="e">
        <f t="shared" si="69"/>
        <v>#REF!</v>
      </c>
      <c r="ES67" s="41" t="e">
        <f t="shared" si="69"/>
        <v>#REF!</v>
      </c>
      <c r="ET67" s="41" t="e">
        <f t="shared" si="69"/>
        <v>#REF!</v>
      </c>
      <c r="EU67" s="41" t="e">
        <f t="shared" si="69"/>
        <v>#REF!</v>
      </c>
      <c r="EV67" s="41" t="e">
        <f t="shared" si="69"/>
        <v>#REF!</v>
      </c>
      <c r="EW67" s="41" t="e">
        <f t="shared" si="69"/>
        <v>#REF!</v>
      </c>
      <c r="EX67" s="41" t="e">
        <f t="shared" si="69"/>
        <v>#REF!</v>
      </c>
      <c r="EY67" s="41" t="e">
        <f t="shared" si="69"/>
        <v>#REF!</v>
      </c>
      <c r="EZ67" s="41" t="e">
        <f t="shared" si="69"/>
        <v>#REF!</v>
      </c>
      <c r="FA67" s="41" t="e">
        <f t="shared" si="69"/>
        <v>#REF!</v>
      </c>
      <c r="FB67" s="41" t="e">
        <f t="shared" si="65"/>
        <v>#REF!</v>
      </c>
      <c r="FC67" s="41" t="e">
        <f t="shared" si="56"/>
        <v>#REF!</v>
      </c>
      <c r="FD67" s="41" t="e">
        <f t="shared" si="56"/>
        <v>#REF!</v>
      </c>
      <c r="FE67" s="41" t="e">
        <f t="shared" si="49"/>
        <v>#REF!</v>
      </c>
      <c r="FF67" s="41" t="e">
        <f t="shared" si="49"/>
        <v>#REF!</v>
      </c>
      <c r="FG67" s="41" t="e">
        <f t="shared" si="49"/>
        <v>#REF!</v>
      </c>
      <c r="FH67" s="41" t="e">
        <f t="shared" si="49"/>
        <v>#REF!</v>
      </c>
      <c r="FI67" s="41" t="e">
        <f t="shared" si="49"/>
        <v>#REF!</v>
      </c>
      <c r="FJ67" s="41" t="e">
        <f t="shared" si="49"/>
        <v>#REF!</v>
      </c>
      <c r="FK67" s="41" t="e">
        <f t="shared" si="49"/>
        <v>#REF!</v>
      </c>
      <c r="FL67" s="41" t="e">
        <f t="shared" si="49"/>
        <v>#REF!</v>
      </c>
      <c r="FM67" s="41" t="e">
        <f t="shared" si="49"/>
        <v>#REF!</v>
      </c>
      <c r="FN67" s="41" t="e">
        <f t="shared" si="49"/>
        <v>#REF!</v>
      </c>
      <c r="FO67" s="41" t="e">
        <f t="shared" si="49"/>
        <v>#REF!</v>
      </c>
      <c r="FP67" s="41" t="e">
        <f t="shared" si="49"/>
        <v>#REF!</v>
      </c>
      <c r="FQ67" s="41" t="e">
        <f t="shared" si="49"/>
        <v>#REF!</v>
      </c>
      <c r="FR67" s="41" t="e">
        <f t="shared" si="49"/>
        <v>#REF!</v>
      </c>
      <c r="FS67" s="41" t="e">
        <f t="shared" si="49"/>
        <v>#REF!</v>
      </c>
      <c r="FT67" s="41" t="e">
        <f t="shared" si="49"/>
        <v>#REF!</v>
      </c>
      <c r="FU67" s="41" t="e">
        <f t="shared" ref="FU67:GG86" si="70">FT67</f>
        <v>#REF!</v>
      </c>
      <c r="FV67" s="41" t="e">
        <f t="shared" si="70"/>
        <v>#REF!</v>
      </c>
      <c r="FW67" s="41" t="e">
        <f t="shared" si="70"/>
        <v>#REF!</v>
      </c>
      <c r="FX67" s="41" t="e">
        <f t="shared" si="70"/>
        <v>#REF!</v>
      </c>
      <c r="FY67" s="41" t="e">
        <f t="shared" si="70"/>
        <v>#REF!</v>
      </c>
      <c r="FZ67" s="41" t="e">
        <f t="shared" si="70"/>
        <v>#REF!</v>
      </c>
      <c r="GA67" s="41" t="e">
        <f t="shared" si="70"/>
        <v>#REF!</v>
      </c>
      <c r="GB67" s="41" t="e">
        <f t="shared" si="70"/>
        <v>#REF!</v>
      </c>
      <c r="GC67" s="41" t="e">
        <f t="shared" si="70"/>
        <v>#REF!</v>
      </c>
      <c r="GD67" s="41" t="e">
        <f t="shared" si="70"/>
        <v>#REF!</v>
      </c>
      <c r="GE67" s="41" t="e">
        <f t="shared" si="70"/>
        <v>#REF!</v>
      </c>
      <c r="GF67" s="41" t="e">
        <f t="shared" si="70"/>
        <v>#REF!</v>
      </c>
      <c r="GG67" s="41" t="e">
        <f t="shared" si="70"/>
        <v>#REF!</v>
      </c>
      <c r="GH67" s="41" t="e">
        <f t="shared" si="66"/>
        <v>#REF!</v>
      </c>
      <c r="GI67" s="41" t="e">
        <f t="shared" si="58"/>
        <v>#REF!</v>
      </c>
      <c r="GJ67" s="41" t="e">
        <f t="shared" si="58"/>
        <v>#REF!</v>
      </c>
      <c r="GK67" s="41" t="e">
        <f t="shared" si="50"/>
        <v>#REF!</v>
      </c>
      <c r="GL67" s="41" t="e">
        <f t="shared" si="50"/>
        <v>#REF!</v>
      </c>
      <c r="GM67" s="41" t="e">
        <f t="shared" si="50"/>
        <v>#REF!</v>
      </c>
      <c r="GN67" s="41" t="e">
        <f t="shared" si="50"/>
        <v>#REF!</v>
      </c>
      <c r="GO67" s="41" t="e">
        <f t="shared" si="50"/>
        <v>#REF!</v>
      </c>
      <c r="GP67" s="41" t="e">
        <f t="shared" si="50"/>
        <v>#REF!</v>
      </c>
      <c r="GQ67" s="41" t="e">
        <f t="shared" si="50"/>
        <v>#REF!</v>
      </c>
      <c r="GR67" s="41" t="e">
        <f t="shared" si="50"/>
        <v>#REF!</v>
      </c>
      <c r="GS67" s="41" t="e">
        <f t="shared" si="50"/>
        <v>#REF!</v>
      </c>
      <c r="GT67" s="41" t="e">
        <f t="shared" si="50"/>
        <v>#REF!</v>
      </c>
      <c r="GU67" s="41" t="e">
        <f t="shared" si="50"/>
        <v>#REF!</v>
      </c>
      <c r="GV67" s="41" t="e">
        <f t="shared" si="50"/>
        <v>#REF!</v>
      </c>
      <c r="GW67" s="41" t="e">
        <f t="shared" si="50"/>
        <v>#REF!</v>
      </c>
      <c r="GX67" s="41" t="e">
        <f t="shared" si="50"/>
        <v>#REF!</v>
      </c>
      <c r="GY67" s="41" t="e">
        <f t="shared" si="59"/>
        <v>#REF!</v>
      </c>
      <c r="GZ67" s="41" t="e">
        <f t="shared" si="59"/>
        <v>#REF!</v>
      </c>
      <c r="HA67" s="41" t="e">
        <f t="shared" si="59"/>
        <v>#REF!</v>
      </c>
      <c r="HB67" s="41" t="e">
        <f t="shared" si="59"/>
        <v>#REF!</v>
      </c>
      <c r="HC67" s="41" t="e">
        <f t="shared" si="59"/>
        <v>#REF!</v>
      </c>
      <c r="HD67" s="41" t="e">
        <f t="shared" si="59"/>
        <v>#REF!</v>
      </c>
      <c r="HE67" s="41" t="e">
        <f t="shared" si="62"/>
        <v>#REF!</v>
      </c>
      <c r="HF67" s="41" t="e">
        <f t="shared" si="62"/>
        <v>#REF!</v>
      </c>
      <c r="HG67" s="41" t="e">
        <f t="shared" si="62"/>
        <v>#REF!</v>
      </c>
      <c r="HH67" s="41" t="e">
        <f t="shared" si="62"/>
        <v>#REF!</v>
      </c>
      <c r="HI67" s="41" t="e">
        <f t="shared" si="62"/>
        <v>#REF!</v>
      </c>
      <c r="HJ67" s="41" t="e">
        <f t="shared" si="62"/>
        <v>#REF!</v>
      </c>
    </row>
    <row r="68" spans="1:218" ht="14.4" x14ac:dyDescent="0.3">
      <c r="A68" s="42">
        <v>65</v>
      </c>
      <c r="B68" s="43" t="e">
        <f>'CMM1 - AUX CALC'!$BN$67</f>
        <v>#REF!</v>
      </c>
      <c r="BO68" s="41" t="e">
        <f>$B68/(_xlfn.SINGLE(PrazoConcessao)*12-BO$3+1)</f>
        <v>#REF!</v>
      </c>
      <c r="BP68" s="41" t="e">
        <f t="shared" si="52"/>
        <v>#REF!</v>
      </c>
      <c r="BQ68" s="41" t="e">
        <f t="shared" si="52"/>
        <v>#REF!</v>
      </c>
      <c r="BR68" s="41" t="e">
        <f t="shared" si="52"/>
        <v>#REF!</v>
      </c>
      <c r="BS68" s="41" t="e">
        <f t="shared" si="52"/>
        <v>#REF!</v>
      </c>
      <c r="BT68" s="41" t="e">
        <f t="shared" si="52"/>
        <v>#REF!</v>
      </c>
      <c r="BU68" s="41" t="e">
        <f t="shared" si="52"/>
        <v>#REF!</v>
      </c>
      <c r="BV68" s="41" t="e">
        <f t="shared" si="52"/>
        <v>#REF!</v>
      </c>
      <c r="BW68" s="41" t="e">
        <f t="shared" si="52"/>
        <v>#REF!</v>
      </c>
      <c r="BX68" s="41" t="e">
        <f t="shared" si="52"/>
        <v>#REF!</v>
      </c>
      <c r="BY68" s="41" t="e">
        <f t="shared" si="52"/>
        <v>#REF!</v>
      </c>
      <c r="BZ68" s="41" t="e">
        <f t="shared" si="52"/>
        <v>#REF!</v>
      </c>
      <c r="CA68" s="41" t="e">
        <f t="shared" si="52"/>
        <v>#REF!</v>
      </c>
      <c r="CB68" s="41" t="e">
        <f t="shared" si="52"/>
        <v>#REF!</v>
      </c>
      <c r="CC68" s="41" t="e">
        <f t="shared" si="52"/>
        <v>#REF!</v>
      </c>
      <c r="CD68" s="41" t="e">
        <f t="shared" si="52"/>
        <v>#REF!</v>
      </c>
      <c r="CE68" s="41" t="e">
        <f t="shared" si="52"/>
        <v>#REF!</v>
      </c>
      <c r="CF68" s="41" t="e">
        <f t="shared" si="67"/>
        <v>#REF!</v>
      </c>
      <c r="CG68" s="41" t="e">
        <f t="shared" si="67"/>
        <v>#REF!</v>
      </c>
      <c r="CH68" s="41" t="e">
        <f t="shared" si="67"/>
        <v>#REF!</v>
      </c>
      <c r="CI68" s="41" t="e">
        <f t="shared" si="67"/>
        <v>#REF!</v>
      </c>
      <c r="CJ68" s="41" t="e">
        <f t="shared" si="67"/>
        <v>#REF!</v>
      </c>
      <c r="CK68" s="41" t="e">
        <f t="shared" si="67"/>
        <v>#REF!</v>
      </c>
      <c r="CL68" s="41" t="e">
        <f t="shared" si="67"/>
        <v>#REF!</v>
      </c>
      <c r="CM68" s="41" t="e">
        <f t="shared" si="67"/>
        <v>#REF!</v>
      </c>
      <c r="CN68" s="41" t="e">
        <f t="shared" si="67"/>
        <v>#REF!</v>
      </c>
      <c r="CO68" s="41" t="e">
        <f t="shared" si="67"/>
        <v>#REF!</v>
      </c>
      <c r="CP68" s="41" t="e">
        <f t="shared" si="67"/>
        <v>#REF!</v>
      </c>
      <c r="CQ68" s="41" t="e">
        <f t="shared" si="63"/>
        <v>#REF!</v>
      </c>
      <c r="CR68" s="41" t="e">
        <f t="shared" si="63"/>
        <v>#REF!</v>
      </c>
      <c r="CS68" s="41" t="e">
        <f t="shared" si="47"/>
        <v>#REF!</v>
      </c>
      <c r="CT68" s="41" t="e">
        <f t="shared" si="47"/>
        <v>#REF!</v>
      </c>
      <c r="CU68" s="41" t="e">
        <f t="shared" si="47"/>
        <v>#REF!</v>
      </c>
      <c r="CV68" s="41" t="e">
        <f t="shared" si="47"/>
        <v>#REF!</v>
      </c>
      <c r="CW68" s="41" t="e">
        <f t="shared" si="47"/>
        <v>#REF!</v>
      </c>
      <c r="CX68" s="41" t="e">
        <f t="shared" si="47"/>
        <v>#REF!</v>
      </c>
      <c r="CY68" s="41" t="e">
        <f t="shared" si="47"/>
        <v>#REF!</v>
      </c>
      <c r="CZ68" s="41" t="e">
        <f t="shared" si="47"/>
        <v>#REF!</v>
      </c>
      <c r="DA68" s="41" t="e">
        <f t="shared" si="47"/>
        <v>#REF!</v>
      </c>
      <c r="DB68" s="41" t="e">
        <f t="shared" si="47"/>
        <v>#REF!</v>
      </c>
      <c r="DC68" s="41" t="e">
        <f t="shared" si="47"/>
        <v>#REF!</v>
      </c>
      <c r="DD68" s="41" t="e">
        <f t="shared" si="47"/>
        <v>#REF!</v>
      </c>
      <c r="DE68" s="41" t="e">
        <f t="shared" si="47"/>
        <v>#REF!</v>
      </c>
      <c r="DF68" s="41" t="e">
        <f t="shared" si="47"/>
        <v>#REF!</v>
      </c>
      <c r="DG68" s="41" t="e">
        <f t="shared" si="47"/>
        <v>#REF!</v>
      </c>
      <c r="DH68" s="41" t="e">
        <f t="shared" si="47"/>
        <v>#REF!</v>
      </c>
      <c r="DI68" s="41" t="e">
        <f t="shared" si="68"/>
        <v>#REF!</v>
      </c>
      <c r="DJ68" s="41" t="e">
        <f t="shared" si="68"/>
        <v>#REF!</v>
      </c>
      <c r="DK68" s="41" t="e">
        <f t="shared" si="68"/>
        <v>#REF!</v>
      </c>
      <c r="DL68" s="41" t="e">
        <f t="shared" si="68"/>
        <v>#REF!</v>
      </c>
      <c r="DM68" s="41" t="e">
        <f t="shared" si="68"/>
        <v>#REF!</v>
      </c>
      <c r="DN68" s="41" t="e">
        <f t="shared" si="68"/>
        <v>#REF!</v>
      </c>
      <c r="DO68" s="41" t="e">
        <f t="shared" si="68"/>
        <v>#REF!</v>
      </c>
      <c r="DP68" s="41" t="e">
        <f t="shared" si="68"/>
        <v>#REF!</v>
      </c>
      <c r="DQ68" s="41" t="e">
        <f t="shared" si="68"/>
        <v>#REF!</v>
      </c>
      <c r="DR68" s="41" t="e">
        <f t="shared" si="68"/>
        <v>#REF!</v>
      </c>
      <c r="DS68" s="41" t="e">
        <f t="shared" si="68"/>
        <v>#REF!</v>
      </c>
      <c r="DT68" s="41" t="e">
        <f t="shared" si="68"/>
        <v>#REF!</v>
      </c>
      <c r="DU68" s="41" t="e">
        <f t="shared" si="68"/>
        <v>#REF!</v>
      </c>
      <c r="DV68" s="41" t="e">
        <f t="shared" si="64"/>
        <v>#REF!</v>
      </c>
      <c r="DW68" s="41" t="e">
        <f t="shared" si="54"/>
        <v>#REF!</v>
      </c>
      <c r="DX68" s="41" t="e">
        <f t="shared" si="54"/>
        <v>#REF!</v>
      </c>
      <c r="DY68" s="41" t="e">
        <f t="shared" si="48"/>
        <v>#REF!</v>
      </c>
      <c r="DZ68" s="41" t="e">
        <f t="shared" si="48"/>
        <v>#REF!</v>
      </c>
      <c r="EA68" s="41" t="e">
        <f t="shared" si="48"/>
        <v>#REF!</v>
      </c>
      <c r="EB68" s="41" t="e">
        <f t="shared" si="48"/>
        <v>#REF!</v>
      </c>
      <c r="EC68" s="41" t="e">
        <f t="shared" si="48"/>
        <v>#REF!</v>
      </c>
      <c r="ED68" s="41" t="e">
        <f t="shared" si="48"/>
        <v>#REF!</v>
      </c>
      <c r="EE68" s="41" t="e">
        <f t="shared" si="48"/>
        <v>#REF!</v>
      </c>
      <c r="EF68" s="41" t="e">
        <f t="shared" si="48"/>
        <v>#REF!</v>
      </c>
      <c r="EG68" s="41" t="e">
        <f t="shared" si="48"/>
        <v>#REF!</v>
      </c>
      <c r="EH68" s="41" t="e">
        <f t="shared" si="48"/>
        <v>#REF!</v>
      </c>
      <c r="EI68" s="41" t="e">
        <f t="shared" si="48"/>
        <v>#REF!</v>
      </c>
      <c r="EJ68" s="41" t="e">
        <f t="shared" si="48"/>
        <v>#REF!</v>
      </c>
      <c r="EK68" s="41" t="e">
        <f t="shared" si="48"/>
        <v>#REF!</v>
      </c>
      <c r="EL68" s="41" t="e">
        <f t="shared" si="48"/>
        <v>#REF!</v>
      </c>
      <c r="EM68" s="41" t="e">
        <f t="shared" si="48"/>
        <v>#REF!</v>
      </c>
      <c r="EN68" s="41" t="e">
        <f t="shared" si="48"/>
        <v>#REF!</v>
      </c>
      <c r="EO68" s="41" t="e">
        <f t="shared" si="69"/>
        <v>#REF!</v>
      </c>
      <c r="EP68" s="41" t="e">
        <f t="shared" si="69"/>
        <v>#REF!</v>
      </c>
      <c r="EQ68" s="41" t="e">
        <f t="shared" si="69"/>
        <v>#REF!</v>
      </c>
      <c r="ER68" s="41" t="e">
        <f t="shared" si="69"/>
        <v>#REF!</v>
      </c>
      <c r="ES68" s="41" t="e">
        <f t="shared" si="69"/>
        <v>#REF!</v>
      </c>
      <c r="ET68" s="41" t="e">
        <f t="shared" si="69"/>
        <v>#REF!</v>
      </c>
      <c r="EU68" s="41" t="e">
        <f t="shared" si="69"/>
        <v>#REF!</v>
      </c>
      <c r="EV68" s="41" t="e">
        <f t="shared" si="69"/>
        <v>#REF!</v>
      </c>
      <c r="EW68" s="41" t="e">
        <f t="shared" si="69"/>
        <v>#REF!</v>
      </c>
      <c r="EX68" s="41" t="e">
        <f t="shared" si="69"/>
        <v>#REF!</v>
      </c>
      <c r="EY68" s="41" t="e">
        <f t="shared" si="69"/>
        <v>#REF!</v>
      </c>
      <c r="EZ68" s="41" t="e">
        <f t="shared" si="69"/>
        <v>#REF!</v>
      </c>
      <c r="FA68" s="41" t="e">
        <f t="shared" si="69"/>
        <v>#REF!</v>
      </c>
      <c r="FB68" s="41" t="e">
        <f t="shared" si="65"/>
        <v>#REF!</v>
      </c>
      <c r="FC68" s="41" t="e">
        <f t="shared" si="56"/>
        <v>#REF!</v>
      </c>
      <c r="FD68" s="41" t="e">
        <f t="shared" si="56"/>
        <v>#REF!</v>
      </c>
      <c r="FE68" s="41" t="e">
        <f t="shared" si="49"/>
        <v>#REF!</v>
      </c>
      <c r="FF68" s="41" t="e">
        <f t="shared" si="49"/>
        <v>#REF!</v>
      </c>
      <c r="FG68" s="41" t="e">
        <f t="shared" si="49"/>
        <v>#REF!</v>
      </c>
      <c r="FH68" s="41" t="e">
        <f t="shared" si="49"/>
        <v>#REF!</v>
      </c>
      <c r="FI68" s="41" t="e">
        <f t="shared" si="49"/>
        <v>#REF!</v>
      </c>
      <c r="FJ68" s="41" t="e">
        <f t="shared" si="49"/>
        <v>#REF!</v>
      </c>
      <c r="FK68" s="41" t="e">
        <f t="shared" si="49"/>
        <v>#REF!</v>
      </c>
      <c r="FL68" s="41" t="e">
        <f t="shared" si="49"/>
        <v>#REF!</v>
      </c>
      <c r="FM68" s="41" t="e">
        <f t="shared" si="49"/>
        <v>#REF!</v>
      </c>
      <c r="FN68" s="41" t="e">
        <f t="shared" si="49"/>
        <v>#REF!</v>
      </c>
      <c r="FO68" s="41" t="e">
        <f t="shared" si="49"/>
        <v>#REF!</v>
      </c>
      <c r="FP68" s="41" t="e">
        <f t="shared" si="49"/>
        <v>#REF!</v>
      </c>
      <c r="FQ68" s="41" t="e">
        <f t="shared" si="49"/>
        <v>#REF!</v>
      </c>
      <c r="FR68" s="41" t="e">
        <f t="shared" si="49"/>
        <v>#REF!</v>
      </c>
      <c r="FS68" s="41" t="e">
        <f t="shared" si="49"/>
        <v>#REF!</v>
      </c>
      <c r="FT68" s="41" t="e">
        <f t="shared" si="49"/>
        <v>#REF!</v>
      </c>
      <c r="FU68" s="41" t="e">
        <f t="shared" si="70"/>
        <v>#REF!</v>
      </c>
      <c r="FV68" s="41" t="e">
        <f t="shared" si="70"/>
        <v>#REF!</v>
      </c>
      <c r="FW68" s="41" t="e">
        <f t="shared" si="70"/>
        <v>#REF!</v>
      </c>
      <c r="FX68" s="41" t="e">
        <f t="shared" si="70"/>
        <v>#REF!</v>
      </c>
      <c r="FY68" s="41" t="e">
        <f t="shared" si="70"/>
        <v>#REF!</v>
      </c>
      <c r="FZ68" s="41" t="e">
        <f t="shared" si="70"/>
        <v>#REF!</v>
      </c>
      <c r="GA68" s="41" t="e">
        <f t="shared" si="70"/>
        <v>#REF!</v>
      </c>
      <c r="GB68" s="41" t="e">
        <f t="shared" si="70"/>
        <v>#REF!</v>
      </c>
      <c r="GC68" s="41" t="e">
        <f t="shared" si="70"/>
        <v>#REF!</v>
      </c>
      <c r="GD68" s="41" t="e">
        <f t="shared" si="70"/>
        <v>#REF!</v>
      </c>
      <c r="GE68" s="41" t="e">
        <f t="shared" si="70"/>
        <v>#REF!</v>
      </c>
      <c r="GF68" s="41" t="e">
        <f t="shared" si="70"/>
        <v>#REF!</v>
      </c>
      <c r="GG68" s="41" t="e">
        <f t="shared" si="70"/>
        <v>#REF!</v>
      </c>
      <c r="GH68" s="41" t="e">
        <f t="shared" si="66"/>
        <v>#REF!</v>
      </c>
      <c r="GI68" s="41" t="e">
        <f t="shared" si="58"/>
        <v>#REF!</v>
      </c>
      <c r="GJ68" s="41" t="e">
        <f t="shared" si="58"/>
        <v>#REF!</v>
      </c>
      <c r="GK68" s="41" t="e">
        <f t="shared" si="50"/>
        <v>#REF!</v>
      </c>
      <c r="GL68" s="41" t="e">
        <f t="shared" si="50"/>
        <v>#REF!</v>
      </c>
      <c r="GM68" s="41" t="e">
        <f t="shared" si="50"/>
        <v>#REF!</v>
      </c>
      <c r="GN68" s="41" t="e">
        <f t="shared" si="50"/>
        <v>#REF!</v>
      </c>
      <c r="GO68" s="41" t="e">
        <f t="shared" si="50"/>
        <v>#REF!</v>
      </c>
      <c r="GP68" s="41" t="e">
        <f t="shared" si="50"/>
        <v>#REF!</v>
      </c>
      <c r="GQ68" s="41" t="e">
        <f t="shared" si="50"/>
        <v>#REF!</v>
      </c>
      <c r="GR68" s="41" t="e">
        <f t="shared" si="50"/>
        <v>#REF!</v>
      </c>
      <c r="GS68" s="41" t="e">
        <f t="shared" si="50"/>
        <v>#REF!</v>
      </c>
      <c r="GT68" s="41" t="e">
        <f t="shared" si="50"/>
        <v>#REF!</v>
      </c>
      <c r="GU68" s="41" t="e">
        <f t="shared" si="50"/>
        <v>#REF!</v>
      </c>
      <c r="GV68" s="41" t="e">
        <f t="shared" si="50"/>
        <v>#REF!</v>
      </c>
      <c r="GW68" s="41" t="e">
        <f t="shared" si="50"/>
        <v>#REF!</v>
      </c>
      <c r="GX68" s="41" t="e">
        <f t="shared" si="50"/>
        <v>#REF!</v>
      </c>
      <c r="GY68" s="41" t="e">
        <f t="shared" si="59"/>
        <v>#REF!</v>
      </c>
      <c r="GZ68" s="41" t="e">
        <f t="shared" si="59"/>
        <v>#REF!</v>
      </c>
      <c r="HA68" s="41" t="e">
        <f t="shared" si="59"/>
        <v>#REF!</v>
      </c>
      <c r="HB68" s="41" t="e">
        <f t="shared" si="59"/>
        <v>#REF!</v>
      </c>
      <c r="HC68" s="41" t="e">
        <f t="shared" si="59"/>
        <v>#REF!</v>
      </c>
      <c r="HD68" s="41" t="e">
        <f t="shared" si="59"/>
        <v>#REF!</v>
      </c>
      <c r="HE68" s="41" t="e">
        <f t="shared" si="62"/>
        <v>#REF!</v>
      </c>
      <c r="HF68" s="41" t="e">
        <f t="shared" si="62"/>
        <v>#REF!</v>
      </c>
      <c r="HG68" s="41" t="e">
        <f t="shared" si="62"/>
        <v>#REF!</v>
      </c>
      <c r="HH68" s="41" t="e">
        <f t="shared" si="62"/>
        <v>#REF!</v>
      </c>
      <c r="HI68" s="41" t="e">
        <f t="shared" si="62"/>
        <v>#REF!</v>
      </c>
      <c r="HJ68" s="41" t="e">
        <f t="shared" si="62"/>
        <v>#REF!</v>
      </c>
    </row>
    <row r="69" spans="1:218" ht="14.4" x14ac:dyDescent="0.3">
      <c r="A69" s="42">
        <v>66</v>
      </c>
      <c r="B69" s="43" t="e">
        <f>'CMM1 - AUX CALC'!$BO$67</f>
        <v>#REF!</v>
      </c>
      <c r="BP69" s="41" t="e">
        <f>$B69/(_xlfn.SINGLE(PrazoConcessao)*12-BP$3+1)</f>
        <v>#REF!</v>
      </c>
      <c r="BQ69" s="41" t="e">
        <f t="shared" si="52"/>
        <v>#REF!</v>
      </c>
      <c r="BR69" s="41" t="e">
        <f t="shared" si="52"/>
        <v>#REF!</v>
      </c>
      <c r="BS69" s="41" t="e">
        <f t="shared" si="52"/>
        <v>#REF!</v>
      </c>
      <c r="BT69" s="41" t="e">
        <f t="shared" si="52"/>
        <v>#REF!</v>
      </c>
      <c r="BU69" s="41" t="e">
        <f t="shared" si="52"/>
        <v>#REF!</v>
      </c>
      <c r="BV69" s="41" t="e">
        <f t="shared" si="52"/>
        <v>#REF!</v>
      </c>
      <c r="BW69" s="41" t="e">
        <f t="shared" si="52"/>
        <v>#REF!</v>
      </c>
      <c r="BX69" s="41" t="e">
        <f t="shared" si="52"/>
        <v>#REF!</v>
      </c>
      <c r="BY69" s="41" t="e">
        <f t="shared" si="52"/>
        <v>#REF!</v>
      </c>
      <c r="BZ69" s="41" t="e">
        <f t="shared" si="52"/>
        <v>#REF!</v>
      </c>
      <c r="CA69" s="41" t="e">
        <f t="shared" si="52"/>
        <v>#REF!</v>
      </c>
      <c r="CB69" s="41" t="e">
        <f t="shared" si="52"/>
        <v>#REF!</v>
      </c>
      <c r="CC69" s="41" t="e">
        <f t="shared" si="52"/>
        <v>#REF!</v>
      </c>
      <c r="CD69" s="41" t="e">
        <f t="shared" si="52"/>
        <v>#REF!</v>
      </c>
      <c r="CE69" s="41" t="e">
        <f t="shared" si="52"/>
        <v>#REF!</v>
      </c>
      <c r="CF69" s="41" t="e">
        <f t="shared" si="67"/>
        <v>#REF!</v>
      </c>
      <c r="CG69" s="41" t="e">
        <f t="shared" si="67"/>
        <v>#REF!</v>
      </c>
      <c r="CH69" s="41" t="e">
        <f t="shared" si="67"/>
        <v>#REF!</v>
      </c>
      <c r="CI69" s="41" t="e">
        <f t="shared" si="67"/>
        <v>#REF!</v>
      </c>
      <c r="CJ69" s="41" t="e">
        <f t="shared" si="67"/>
        <v>#REF!</v>
      </c>
      <c r="CK69" s="41" t="e">
        <f t="shared" si="67"/>
        <v>#REF!</v>
      </c>
      <c r="CL69" s="41" t="e">
        <f t="shared" si="67"/>
        <v>#REF!</v>
      </c>
      <c r="CM69" s="41" t="e">
        <f t="shared" si="67"/>
        <v>#REF!</v>
      </c>
      <c r="CN69" s="41" t="e">
        <f t="shared" si="67"/>
        <v>#REF!</v>
      </c>
      <c r="CO69" s="41" t="e">
        <f t="shared" si="67"/>
        <v>#REF!</v>
      </c>
      <c r="CP69" s="41" t="e">
        <f t="shared" si="67"/>
        <v>#REF!</v>
      </c>
      <c r="CQ69" s="41" t="e">
        <f t="shared" si="63"/>
        <v>#REF!</v>
      </c>
      <c r="CR69" s="41" t="e">
        <f t="shared" si="63"/>
        <v>#REF!</v>
      </c>
      <c r="CS69" s="41" t="e">
        <f t="shared" si="47"/>
        <v>#REF!</v>
      </c>
      <c r="CT69" s="41" t="e">
        <f t="shared" si="47"/>
        <v>#REF!</v>
      </c>
      <c r="CU69" s="41" t="e">
        <f t="shared" si="47"/>
        <v>#REF!</v>
      </c>
      <c r="CV69" s="41" t="e">
        <f t="shared" si="47"/>
        <v>#REF!</v>
      </c>
      <c r="CW69" s="41" t="e">
        <f t="shared" si="47"/>
        <v>#REF!</v>
      </c>
      <c r="CX69" s="41" t="e">
        <f t="shared" si="47"/>
        <v>#REF!</v>
      </c>
      <c r="CY69" s="41" t="e">
        <f t="shared" si="47"/>
        <v>#REF!</v>
      </c>
      <c r="CZ69" s="41" t="e">
        <f t="shared" si="47"/>
        <v>#REF!</v>
      </c>
      <c r="DA69" s="41" t="e">
        <f t="shared" si="47"/>
        <v>#REF!</v>
      </c>
      <c r="DB69" s="41" t="e">
        <f t="shared" si="47"/>
        <v>#REF!</v>
      </c>
      <c r="DC69" s="41" t="e">
        <f t="shared" si="47"/>
        <v>#REF!</v>
      </c>
      <c r="DD69" s="41" t="e">
        <f t="shared" ref="DD69:DP99" si="71">DC69</f>
        <v>#REF!</v>
      </c>
      <c r="DE69" s="41" t="e">
        <f t="shared" si="71"/>
        <v>#REF!</v>
      </c>
      <c r="DF69" s="41" t="e">
        <f t="shared" si="71"/>
        <v>#REF!</v>
      </c>
      <c r="DG69" s="41" t="e">
        <f t="shared" si="71"/>
        <v>#REF!</v>
      </c>
      <c r="DH69" s="41" t="e">
        <f t="shared" si="71"/>
        <v>#REF!</v>
      </c>
      <c r="DI69" s="41" t="e">
        <f t="shared" si="68"/>
        <v>#REF!</v>
      </c>
      <c r="DJ69" s="41" t="e">
        <f t="shared" si="68"/>
        <v>#REF!</v>
      </c>
      <c r="DK69" s="41" t="e">
        <f t="shared" si="68"/>
        <v>#REF!</v>
      </c>
      <c r="DL69" s="41" t="e">
        <f t="shared" si="68"/>
        <v>#REF!</v>
      </c>
      <c r="DM69" s="41" t="e">
        <f t="shared" si="68"/>
        <v>#REF!</v>
      </c>
      <c r="DN69" s="41" t="e">
        <f t="shared" si="68"/>
        <v>#REF!</v>
      </c>
      <c r="DO69" s="41" t="e">
        <f t="shared" si="68"/>
        <v>#REF!</v>
      </c>
      <c r="DP69" s="41" t="e">
        <f t="shared" si="68"/>
        <v>#REF!</v>
      </c>
      <c r="DQ69" s="41" t="e">
        <f t="shared" si="68"/>
        <v>#REF!</v>
      </c>
      <c r="DR69" s="41" t="e">
        <f t="shared" si="68"/>
        <v>#REF!</v>
      </c>
      <c r="DS69" s="41" t="e">
        <f t="shared" si="68"/>
        <v>#REF!</v>
      </c>
      <c r="DT69" s="41" t="e">
        <f t="shared" si="68"/>
        <v>#REF!</v>
      </c>
      <c r="DU69" s="41" t="e">
        <f t="shared" si="68"/>
        <v>#REF!</v>
      </c>
      <c r="DV69" s="41" t="e">
        <f t="shared" si="64"/>
        <v>#REF!</v>
      </c>
      <c r="DW69" s="41" t="e">
        <f t="shared" si="54"/>
        <v>#REF!</v>
      </c>
      <c r="DX69" s="41" t="e">
        <f t="shared" si="54"/>
        <v>#REF!</v>
      </c>
      <c r="DY69" s="41" t="e">
        <f t="shared" si="48"/>
        <v>#REF!</v>
      </c>
      <c r="DZ69" s="41" t="e">
        <f t="shared" si="48"/>
        <v>#REF!</v>
      </c>
      <c r="EA69" s="41" t="e">
        <f t="shared" si="48"/>
        <v>#REF!</v>
      </c>
      <c r="EB69" s="41" t="e">
        <f t="shared" si="48"/>
        <v>#REF!</v>
      </c>
      <c r="EC69" s="41" t="e">
        <f t="shared" si="48"/>
        <v>#REF!</v>
      </c>
      <c r="ED69" s="41" t="e">
        <f t="shared" si="48"/>
        <v>#REF!</v>
      </c>
      <c r="EE69" s="41" t="e">
        <f t="shared" si="48"/>
        <v>#REF!</v>
      </c>
      <c r="EF69" s="41" t="e">
        <f t="shared" si="48"/>
        <v>#REF!</v>
      </c>
      <c r="EG69" s="41" t="e">
        <f t="shared" si="48"/>
        <v>#REF!</v>
      </c>
      <c r="EH69" s="41" t="e">
        <f t="shared" si="48"/>
        <v>#REF!</v>
      </c>
      <c r="EI69" s="41" t="e">
        <f t="shared" si="48"/>
        <v>#REF!</v>
      </c>
      <c r="EJ69" s="41" t="e">
        <f t="shared" ref="EJ69:EV99" si="72">EI69</f>
        <v>#REF!</v>
      </c>
      <c r="EK69" s="41" t="e">
        <f t="shared" si="72"/>
        <v>#REF!</v>
      </c>
      <c r="EL69" s="41" t="e">
        <f t="shared" si="72"/>
        <v>#REF!</v>
      </c>
      <c r="EM69" s="41" t="e">
        <f t="shared" si="72"/>
        <v>#REF!</v>
      </c>
      <c r="EN69" s="41" t="e">
        <f t="shared" si="72"/>
        <v>#REF!</v>
      </c>
      <c r="EO69" s="41" t="e">
        <f t="shared" si="69"/>
        <v>#REF!</v>
      </c>
      <c r="EP69" s="41" t="e">
        <f t="shared" si="69"/>
        <v>#REF!</v>
      </c>
      <c r="EQ69" s="41" t="e">
        <f t="shared" si="69"/>
        <v>#REF!</v>
      </c>
      <c r="ER69" s="41" t="e">
        <f t="shared" si="69"/>
        <v>#REF!</v>
      </c>
      <c r="ES69" s="41" t="e">
        <f t="shared" si="69"/>
        <v>#REF!</v>
      </c>
      <c r="ET69" s="41" t="e">
        <f t="shared" si="69"/>
        <v>#REF!</v>
      </c>
      <c r="EU69" s="41" t="e">
        <f t="shared" si="69"/>
        <v>#REF!</v>
      </c>
      <c r="EV69" s="41" t="e">
        <f t="shared" si="69"/>
        <v>#REF!</v>
      </c>
      <c r="EW69" s="41" t="e">
        <f t="shared" si="69"/>
        <v>#REF!</v>
      </c>
      <c r="EX69" s="41" t="e">
        <f t="shared" si="69"/>
        <v>#REF!</v>
      </c>
      <c r="EY69" s="41" t="e">
        <f t="shared" si="69"/>
        <v>#REF!</v>
      </c>
      <c r="EZ69" s="41" t="e">
        <f t="shared" si="69"/>
        <v>#REF!</v>
      </c>
      <c r="FA69" s="41" t="e">
        <f t="shared" si="69"/>
        <v>#REF!</v>
      </c>
      <c r="FB69" s="41" t="e">
        <f t="shared" si="65"/>
        <v>#REF!</v>
      </c>
      <c r="FC69" s="41" t="e">
        <f t="shared" si="56"/>
        <v>#REF!</v>
      </c>
      <c r="FD69" s="41" t="e">
        <f t="shared" si="56"/>
        <v>#REF!</v>
      </c>
      <c r="FE69" s="41" t="e">
        <f t="shared" si="49"/>
        <v>#REF!</v>
      </c>
      <c r="FF69" s="41" t="e">
        <f t="shared" si="49"/>
        <v>#REF!</v>
      </c>
      <c r="FG69" s="41" t="e">
        <f t="shared" si="49"/>
        <v>#REF!</v>
      </c>
      <c r="FH69" s="41" t="e">
        <f t="shared" si="49"/>
        <v>#REF!</v>
      </c>
      <c r="FI69" s="41" t="e">
        <f t="shared" si="49"/>
        <v>#REF!</v>
      </c>
      <c r="FJ69" s="41" t="e">
        <f t="shared" si="49"/>
        <v>#REF!</v>
      </c>
      <c r="FK69" s="41" t="e">
        <f t="shared" si="49"/>
        <v>#REF!</v>
      </c>
      <c r="FL69" s="41" t="e">
        <f t="shared" si="49"/>
        <v>#REF!</v>
      </c>
      <c r="FM69" s="41" t="e">
        <f t="shared" si="49"/>
        <v>#REF!</v>
      </c>
      <c r="FN69" s="41" t="e">
        <f t="shared" si="49"/>
        <v>#REF!</v>
      </c>
      <c r="FO69" s="41" t="e">
        <f t="shared" si="49"/>
        <v>#REF!</v>
      </c>
      <c r="FP69" s="41" t="e">
        <f t="shared" ref="FP69:GB99" si="73">FO69</f>
        <v>#REF!</v>
      </c>
      <c r="FQ69" s="41" t="e">
        <f t="shared" si="73"/>
        <v>#REF!</v>
      </c>
      <c r="FR69" s="41" t="e">
        <f t="shared" si="73"/>
        <v>#REF!</v>
      </c>
      <c r="FS69" s="41" t="e">
        <f t="shared" si="73"/>
        <v>#REF!</v>
      </c>
      <c r="FT69" s="41" t="e">
        <f t="shared" si="73"/>
        <v>#REF!</v>
      </c>
      <c r="FU69" s="41" t="e">
        <f t="shared" si="70"/>
        <v>#REF!</v>
      </c>
      <c r="FV69" s="41" t="e">
        <f t="shared" si="70"/>
        <v>#REF!</v>
      </c>
      <c r="FW69" s="41" t="e">
        <f t="shared" si="70"/>
        <v>#REF!</v>
      </c>
      <c r="FX69" s="41" t="e">
        <f t="shared" si="70"/>
        <v>#REF!</v>
      </c>
      <c r="FY69" s="41" t="e">
        <f t="shared" si="70"/>
        <v>#REF!</v>
      </c>
      <c r="FZ69" s="41" t="e">
        <f t="shared" si="70"/>
        <v>#REF!</v>
      </c>
      <c r="GA69" s="41" t="e">
        <f t="shared" si="70"/>
        <v>#REF!</v>
      </c>
      <c r="GB69" s="41" t="e">
        <f t="shared" si="70"/>
        <v>#REF!</v>
      </c>
      <c r="GC69" s="41" t="e">
        <f t="shared" si="70"/>
        <v>#REF!</v>
      </c>
      <c r="GD69" s="41" t="e">
        <f t="shared" si="70"/>
        <v>#REF!</v>
      </c>
      <c r="GE69" s="41" t="e">
        <f t="shared" si="70"/>
        <v>#REF!</v>
      </c>
      <c r="GF69" s="41" t="e">
        <f t="shared" si="70"/>
        <v>#REF!</v>
      </c>
      <c r="GG69" s="41" t="e">
        <f t="shared" si="70"/>
        <v>#REF!</v>
      </c>
      <c r="GH69" s="41" t="e">
        <f t="shared" si="66"/>
        <v>#REF!</v>
      </c>
      <c r="GI69" s="41" t="e">
        <f t="shared" si="58"/>
        <v>#REF!</v>
      </c>
      <c r="GJ69" s="41" t="e">
        <f t="shared" si="58"/>
        <v>#REF!</v>
      </c>
      <c r="GK69" s="41" t="e">
        <f t="shared" si="50"/>
        <v>#REF!</v>
      </c>
      <c r="GL69" s="41" t="e">
        <f t="shared" si="50"/>
        <v>#REF!</v>
      </c>
      <c r="GM69" s="41" t="e">
        <f t="shared" si="50"/>
        <v>#REF!</v>
      </c>
      <c r="GN69" s="41" t="e">
        <f t="shared" si="50"/>
        <v>#REF!</v>
      </c>
      <c r="GO69" s="41" t="e">
        <f t="shared" si="50"/>
        <v>#REF!</v>
      </c>
      <c r="GP69" s="41" t="e">
        <f t="shared" si="50"/>
        <v>#REF!</v>
      </c>
      <c r="GQ69" s="41" t="e">
        <f t="shared" si="50"/>
        <v>#REF!</v>
      </c>
      <c r="GR69" s="41" t="e">
        <f t="shared" si="50"/>
        <v>#REF!</v>
      </c>
      <c r="GS69" s="41" t="e">
        <f t="shared" si="50"/>
        <v>#REF!</v>
      </c>
      <c r="GT69" s="41" t="e">
        <f t="shared" si="50"/>
        <v>#REF!</v>
      </c>
      <c r="GU69" s="41" t="e">
        <f t="shared" si="50"/>
        <v>#REF!</v>
      </c>
      <c r="GV69" s="41" t="e">
        <f t="shared" si="50"/>
        <v>#REF!</v>
      </c>
      <c r="GW69" s="41" t="e">
        <f t="shared" si="50"/>
        <v>#REF!</v>
      </c>
      <c r="GX69" s="41" t="e">
        <f t="shared" si="50"/>
        <v>#REF!</v>
      </c>
      <c r="GY69" s="41" t="e">
        <f t="shared" si="59"/>
        <v>#REF!</v>
      </c>
      <c r="GZ69" s="41" t="e">
        <f t="shared" si="59"/>
        <v>#REF!</v>
      </c>
      <c r="HA69" s="41" t="e">
        <f t="shared" si="59"/>
        <v>#REF!</v>
      </c>
      <c r="HB69" s="41" t="e">
        <f t="shared" si="59"/>
        <v>#REF!</v>
      </c>
      <c r="HC69" s="41" t="e">
        <f t="shared" si="59"/>
        <v>#REF!</v>
      </c>
      <c r="HD69" s="41" t="e">
        <f t="shared" si="59"/>
        <v>#REF!</v>
      </c>
      <c r="HE69" s="41" t="e">
        <f t="shared" si="62"/>
        <v>#REF!</v>
      </c>
      <c r="HF69" s="41" t="e">
        <f t="shared" si="62"/>
        <v>#REF!</v>
      </c>
      <c r="HG69" s="41" t="e">
        <f t="shared" si="62"/>
        <v>#REF!</v>
      </c>
      <c r="HH69" s="41" t="e">
        <f t="shared" si="62"/>
        <v>#REF!</v>
      </c>
      <c r="HI69" s="41" t="e">
        <f t="shared" si="62"/>
        <v>#REF!</v>
      </c>
      <c r="HJ69" s="41" t="e">
        <f t="shared" si="62"/>
        <v>#REF!</v>
      </c>
    </row>
    <row r="70" spans="1:218" ht="14.4" x14ac:dyDescent="0.3">
      <c r="A70" s="42">
        <v>67</v>
      </c>
      <c r="B70" s="43" t="e">
        <f>'CMM1 - AUX CALC'!$BP$67</f>
        <v>#REF!</v>
      </c>
      <c r="BQ70" s="41" t="e">
        <f>$B70/(_xlfn.SINGLE(PrazoConcessao)*12-BQ$3+1)</f>
        <v>#REF!</v>
      </c>
      <c r="BR70" s="41" t="e">
        <f t="shared" ref="BR70:CE83" si="74">BQ70</f>
        <v>#REF!</v>
      </c>
      <c r="BS70" s="41" t="e">
        <f t="shared" si="74"/>
        <v>#REF!</v>
      </c>
      <c r="BT70" s="41" t="e">
        <f t="shared" si="74"/>
        <v>#REF!</v>
      </c>
      <c r="BU70" s="41" t="e">
        <f t="shared" si="74"/>
        <v>#REF!</v>
      </c>
      <c r="BV70" s="41" t="e">
        <f t="shared" si="74"/>
        <v>#REF!</v>
      </c>
      <c r="BW70" s="41" t="e">
        <f t="shared" si="74"/>
        <v>#REF!</v>
      </c>
      <c r="BX70" s="41" t="e">
        <f t="shared" si="74"/>
        <v>#REF!</v>
      </c>
      <c r="BY70" s="41" t="e">
        <f t="shared" si="74"/>
        <v>#REF!</v>
      </c>
      <c r="BZ70" s="41" t="e">
        <f t="shared" si="74"/>
        <v>#REF!</v>
      </c>
      <c r="CA70" s="41" t="e">
        <f t="shared" si="74"/>
        <v>#REF!</v>
      </c>
      <c r="CB70" s="41" t="e">
        <f t="shared" si="74"/>
        <v>#REF!</v>
      </c>
      <c r="CC70" s="41" t="e">
        <f t="shared" si="74"/>
        <v>#REF!</v>
      </c>
      <c r="CD70" s="41" t="e">
        <f t="shared" si="74"/>
        <v>#REF!</v>
      </c>
      <c r="CE70" s="41" t="e">
        <f t="shared" si="74"/>
        <v>#REF!</v>
      </c>
      <c r="CF70" s="41" t="e">
        <f t="shared" si="67"/>
        <v>#REF!</v>
      </c>
      <c r="CG70" s="41" t="e">
        <f t="shared" si="67"/>
        <v>#REF!</v>
      </c>
      <c r="CH70" s="41" t="e">
        <f t="shared" si="67"/>
        <v>#REF!</v>
      </c>
      <c r="CI70" s="41" t="e">
        <f t="shared" si="67"/>
        <v>#REF!</v>
      </c>
      <c r="CJ70" s="41" t="e">
        <f t="shared" si="67"/>
        <v>#REF!</v>
      </c>
      <c r="CK70" s="41" t="e">
        <f t="shared" si="67"/>
        <v>#REF!</v>
      </c>
      <c r="CL70" s="41" t="e">
        <f t="shared" si="67"/>
        <v>#REF!</v>
      </c>
      <c r="CM70" s="41" t="e">
        <f t="shared" si="67"/>
        <v>#REF!</v>
      </c>
      <c r="CN70" s="41" t="e">
        <f t="shared" si="67"/>
        <v>#REF!</v>
      </c>
      <c r="CO70" s="41" t="e">
        <f t="shared" si="67"/>
        <v>#REF!</v>
      </c>
      <c r="CP70" s="41" t="e">
        <f t="shared" si="67"/>
        <v>#REF!</v>
      </c>
      <c r="CQ70" s="41" t="e">
        <f t="shared" si="63"/>
        <v>#REF!</v>
      </c>
      <c r="CR70" s="41" t="e">
        <f t="shared" si="63"/>
        <v>#REF!</v>
      </c>
      <c r="CS70" s="41" t="e">
        <f t="shared" si="63"/>
        <v>#REF!</v>
      </c>
      <c r="CT70" s="41" t="e">
        <f t="shared" si="63"/>
        <v>#REF!</v>
      </c>
      <c r="CU70" s="41" t="e">
        <f t="shared" si="63"/>
        <v>#REF!</v>
      </c>
      <c r="CV70" s="41" t="e">
        <f t="shared" si="63"/>
        <v>#REF!</v>
      </c>
      <c r="CW70" s="41" t="e">
        <f t="shared" si="63"/>
        <v>#REF!</v>
      </c>
      <c r="CX70" s="41" t="e">
        <f t="shared" si="63"/>
        <v>#REF!</v>
      </c>
      <c r="CY70" s="41" t="e">
        <f t="shared" si="63"/>
        <v>#REF!</v>
      </c>
      <c r="CZ70" s="41" t="e">
        <f t="shared" si="63"/>
        <v>#REF!</v>
      </c>
      <c r="DA70" s="41" t="e">
        <f t="shared" si="63"/>
        <v>#REF!</v>
      </c>
      <c r="DB70" s="41" t="e">
        <f t="shared" si="63"/>
        <v>#REF!</v>
      </c>
      <c r="DC70" s="41" t="e">
        <f t="shared" si="63"/>
        <v>#REF!</v>
      </c>
      <c r="DD70" s="41" t="e">
        <f t="shared" si="71"/>
        <v>#REF!</v>
      </c>
      <c r="DE70" s="41" t="e">
        <f t="shared" si="71"/>
        <v>#REF!</v>
      </c>
      <c r="DF70" s="41" t="e">
        <f t="shared" si="71"/>
        <v>#REF!</v>
      </c>
      <c r="DG70" s="41" t="e">
        <f t="shared" si="71"/>
        <v>#REF!</v>
      </c>
      <c r="DH70" s="41" t="e">
        <f t="shared" si="71"/>
        <v>#REF!</v>
      </c>
      <c r="DI70" s="41" t="e">
        <f t="shared" si="68"/>
        <v>#REF!</v>
      </c>
      <c r="DJ70" s="41" t="e">
        <f t="shared" si="68"/>
        <v>#REF!</v>
      </c>
      <c r="DK70" s="41" t="e">
        <f t="shared" si="68"/>
        <v>#REF!</v>
      </c>
      <c r="DL70" s="41" t="e">
        <f t="shared" si="68"/>
        <v>#REF!</v>
      </c>
      <c r="DM70" s="41" t="e">
        <f t="shared" si="68"/>
        <v>#REF!</v>
      </c>
      <c r="DN70" s="41" t="e">
        <f t="shared" si="68"/>
        <v>#REF!</v>
      </c>
      <c r="DO70" s="41" t="e">
        <f t="shared" si="68"/>
        <v>#REF!</v>
      </c>
      <c r="DP70" s="41" t="e">
        <f t="shared" si="68"/>
        <v>#REF!</v>
      </c>
      <c r="DQ70" s="41" t="e">
        <f t="shared" si="68"/>
        <v>#REF!</v>
      </c>
      <c r="DR70" s="41" t="e">
        <f t="shared" si="68"/>
        <v>#REF!</v>
      </c>
      <c r="DS70" s="41" t="e">
        <f t="shared" si="68"/>
        <v>#REF!</v>
      </c>
      <c r="DT70" s="41" t="e">
        <f t="shared" si="68"/>
        <v>#REF!</v>
      </c>
      <c r="DU70" s="41" t="e">
        <f t="shared" si="68"/>
        <v>#REF!</v>
      </c>
      <c r="DV70" s="41" t="e">
        <f t="shared" si="64"/>
        <v>#REF!</v>
      </c>
      <c r="DW70" s="41" t="e">
        <f t="shared" si="54"/>
        <v>#REF!</v>
      </c>
      <c r="DX70" s="41" t="e">
        <f t="shared" si="54"/>
        <v>#REF!</v>
      </c>
      <c r="DY70" s="41" t="e">
        <f t="shared" si="54"/>
        <v>#REF!</v>
      </c>
      <c r="DZ70" s="41" t="e">
        <f t="shared" si="54"/>
        <v>#REF!</v>
      </c>
      <c r="EA70" s="41" t="e">
        <f t="shared" si="54"/>
        <v>#REF!</v>
      </c>
      <c r="EB70" s="41" t="e">
        <f t="shared" si="54"/>
        <v>#REF!</v>
      </c>
      <c r="EC70" s="41" t="e">
        <f t="shared" si="54"/>
        <v>#REF!</v>
      </c>
      <c r="ED70" s="41" t="e">
        <f t="shared" si="54"/>
        <v>#REF!</v>
      </c>
      <c r="EE70" s="41" t="e">
        <f t="shared" si="54"/>
        <v>#REF!</v>
      </c>
      <c r="EF70" s="41" t="e">
        <f t="shared" si="54"/>
        <v>#REF!</v>
      </c>
      <c r="EG70" s="41" t="e">
        <f t="shared" si="54"/>
        <v>#REF!</v>
      </c>
      <c r="EH70" s="41" t="e">
        <f t="shared" si="54"/>
        <v>#REF!</v>
      </c>
      <c r="EI70" s="41" t="e">
        <f t="shared" si="54"/>
        <v>#REF!</v>
      </c>
      <c r="EJ70" s="41" t="e">
        <f t="shared" si="72"/>
        <v>#REF!</v>
      </c>
      <c r="EK70" s="41" t="e">
        <f t="shared" si="72"/>
        <v>#REF!</v>
      </c>
      <c r="EL70" s="41" t="e">
        <f t="shared" si="72"/>
        <v>#REF!</v>
      </c>
      <c r="EM70" s="41" t="e">
        <f t="shared" si="72"/>
        <v>#REF!</v>
      </c>
      <c r="EN70" s="41" t="e">
        <f t="shared" si="72"/>
        <v>#REF!</v>
      </c>
      <c r="EO70" s="41" t="e">
        <f t="shared" si="69"/>
        <v>#REF!</v>
      </c>
      <c r="EP70" s="41" t="e">
        <f t="shared" si="69"/>
        <v>#REF!</v>
      </c>
      <c r="EQ70" s="41" t="e">
        <f t="shared" si="69"/>
        <v>#REF!</v>
      </c>
      <c r="ER70" s="41" t="e">
        <f t="shared" si="69"/>
        <v>#REF!</v>
      </c>
      <c r="ES70" s="41" t="e">
        <f t="shared" si="69"/>
        <v>#REF!</v>
      </c>
      <c r="ET70" s="41" t="e">
        <f t="shared" si="69"/>
        <v>#REF!</v>
      </c>
      <c r="EU70" s="41" t="e">
        <f t="shared" si="69"/>
        <v>#REF!</v>
      </c>
      <c r="EV70" s="41" t="e">
        <f t="shared" si="69"/>
        <v>#REF!</v>
      </c>
      <c r="EW70" s="41" t="e">
        <f t="shared" si="69"/>
        <v>#REF!</v>
      </c>
      <c r="EX70" s="41" t="e">
        <f t="shared" si="69"/>
        <v>#REF!</v>
      </c>
      <c r="EY70" s="41" t="e">
        <f t="shared" si="69"/>
        <v>#REF!</v>
      </c>
      <c r="EZ70" s="41" t="e">
        <f t="shared" si="69"/>
        <v>#REF!</v>
      </c>
      <c r="FA70" s="41" t="e">
        <f t="shared" si="69"/>
        <v>#REF!</v>
      </c>
      <c r="FB70" s="41" t="e">
        <f t="shared" si="65"/>
        <v>#REF!</v>
      </c>
      <c r="FC70" s="41" t="e">
        <f t="shared" si="56"/>
        <v>#REF!</v>
      </c>
      <c r="FD70" s="41" t="e">
        <f t="shared" si="56"/>
        <v>#REF!</v>
      </c>
      <c r="FE70" s="41" t="e">
        <f t="shared" si="56"/>
        <v>#REF!</v>
      </c>
      <c r="FF70" s="41" t="e">
        <f t="shared" si="56"/>
        <v>#REF!</v>
      </c>
      <c r="FG70" s="41" t="e">
        <f t="shared" si="56"/>
        <v>#REF!</v>
      </c>
      <c r="FH70" s="41" t="e">
        <f t="shared" si="56"/>
        <v>#REF!</v>
      </c>
      <c r="FI70" s="41" t="e">
        <f t="shared" si="56"/>
        <v>#REF!</v>
      </c>
      <c r="FJ70" s="41" t="e">
        <f t="shared" si="56"/>
        <v>#REF!</v>
      </c>
      <c r="FK70" s="41" t="e">
        <f t="shared" si="56"/>
        <v>#REF!</v>
      </c>
      <c r="FL70" s="41" t="e">
        <f t="shared" si="56"/>
        <v>#REF!</v>
      </c>
      <c r="FM70" s="41" t="e">
        <f t="shared" si="56"/>
        <v>#REF!</v>
      </c>
      <c r="FN70" s="41" t="e">
        <f t="shared" si="56"/>
        <v>#REF!</v>
      </c>
      <c r="FO70" s="41" t="e">
        <f t="shared" si="56"/>
        <v>#REF!</v>
      </c>
      <c r="FP70" s="41" t="e">
        <f t="shared" si="73"/>
        <v>#REF!</v>
      </c>
      <c r="FQ70" s="41" t="e">
        <f t="shared" si="73"/>
        <v>#REF!</v>
      </c>
      <c r="FR70" s="41" t="e">
        <f t="shared" si="73"/>
        <v>#REF!</v>
      </c>
      <c r="FS70" s="41" t="e">
        <f t="shared" si="73"/>
        <v>#REF!</v>
      </c>
      <c r="FT70" s="41" t="e">
        <f t="shared" si="73"/>
        <v>#REF!</v>
      </c>
      <c r="FU70" s="41" t="e">
        <f t="shared" si="70"/>
        <v>#REF!</v>
      </c>
      <c r="FV70" s="41" t="e">
        <f t="shared" si="70"/>
        <v>#REF!</v>
      </c>
      <c r="FW70" s="41" t="e">
        <f t="shared" si="70"/>
        <v>#REF!</v>
      </c>
      <c r="FX70" s="41" t="e">
        <f t="shared" si="70"/>
        <v>#REF!</v>
      </c>
      <c r="FY70" s="41" t="e">
        <f t="shared" si="70"/>
        <v>#REF!</v>
      </c>
      <c r="FZ70" s="41" t="e">
        <f t="shared" si="70"/>
        <v>#REF!</v>
      </c>
      <c r="GA70" s="41" t="e">
        <f t="shared" si="70"/>
        <v>#REF!</v>
      </c>
      <c r="GB70" s="41" t="e">
        <f t="shared" si="70"/>
        <v>#REF!</v>
      </c>
      <c r="GC70" s="41" t="e">
        <f t="shared" si="70"/>
        <v>#REF!</v>
      </c>
      <c r="GD70" s="41" t="e">
        <f t="shared" si="70"/>
        <v>#REF!</v>
      </c>
      <c r="GE70" s="41" t="e">
        <f t="shared" si="70"/>
        <v>#REF!</v>
      </c>
      <c r="GF70" s="41" t="e">
        <f t="shared" si="70"/>
        <v>#REF!</v>
      </c>
      <c r="GG70" s="41" t="e">
        <f t="shared" si="70"/>
        <v>#REF!</v>
      </c>
      <c r="GH70" s="41" t="e">
        <f t="shared" si="66"/>
        <v>#REF!</v>
      </c>
      <c r="GI70" s="41" t="e">
        <f t="shared" si="58"/>
        <v>#REF!</v>
      </c>
      <c r="GJ70" s="41" t="e">
        <f t="shared" si="58"/>
        <v>#REF!</v>
      </c>
      <c r="GK70" s="41" t="e">
        <f t="shared" si="50"/>
        <v>#REF!</v>
      </c>
      <c r="GL70" s="41" t="e">
        <f t="shared" ref="GL70:GX89" si="75">GK70</f>
        <v>#REF!</v>
      </c>
      <c r="GM70" s="41" t="e">
        <f t="shared" si="75"/>
        <v>#REF!</v>
      </c>
      <c r="GN70" s="41" t="e">
        <f t="shared" si="75"/>
        <v>#REF!</v>
      </c>
      <c r="GO70" s="41" t="e">
        <f t="shared" si="75"/>
        <v>#REF!</v>
      </c>
      <c r="GP70" s="41" t="e">
        <f t="shared" si="75"/>
        <v>#REF!</v>
      </c>
      <c r="GQ70" s="41" t="e">
        <f t="shared" si="75"/>
        <v>#REF!</v>
      </c>
      <c r="GR70" s="41" t="e">
        <f t="shared" si="75"/>
        <v>#REF!</v>
      </c>
      <c r="GS70" s="41" t="e">
        <f t="shared" si="75"/>
        <v>#REF!</v>
      </c>
      <c r="GT70" s="41" t="e">
        <f t="shared" si="75"/>
        <v>#REF!</v>
      </c>
      <c r="GU70" s="41" t="e">
        <f t="shared" si="75"/>
        <v>#REF!</v>
      </c>
      <c r="GV70" s="41" t="e">
        <f t="shared" si="75"/>
        <v>#REF!</v>
      </c>
      <c r="GW70" s="41" t="e">
        <f t="shared" si="75"/>
        <v>#REF!</v>
      </c>
      <c r="GX70" s="41" t="e">
        <f t="shared" si="75"/>
        <v>#REF!</v>
      </c>
      <c r="GY70" s="41" t="e">
        <f t="shared" si="59"/>
        <v>#REF!</v>
      </c>
      <c r="GZ70" s="41" t="e">
        <f t="shared" si="59"/>
        <v>#REF!</v>
      </c>
      <c r="HA70" s="41" t="e">
        <f t="shared" si="59"/>
        <v>#REF!</v>
      </c>
      <c r="HB70" s="41" t="e">
        <f t="shared" si="59"/>
        <v>#REF!</v>
      </c>
      <c r="HC70" s="41" t="e">
        <f t="shared" si="59"/>
        <v>#REF!</v>
      </c>
      <c r="HD70" s="41" t="e">
        <f t="shared" si="59"/>
        <v>#REF!</v>
      </c>
      <c r="HE70" s="41" t="e">
        <f t="shared" si="62"/>
        <v>#REF!</v>
      </c>
      <c r="HF70" s="41" t="e">
        <f t="shared" si="62"/>
        <v>#REF!</v>
      </c>
      <c r="HG70" s="41" t="e">
        <f t="shared" si="62"/>
        <v>#REF!</v>
      </c>
      <c r="HH70" s="41" t="e">
        <f t="shared" si="62"/>
        <v>#REF!</v>
      </c>
      <c r="HI70" s="41" t="e">
        <f t="shared" si="62"/>
        <v>#REF!</v>
      </c>
      <c r="HJ70" s="41" t="e">
        <f t="shared" si="62"/>
        <v>#REF!</v>
      </c>
    </row>
    <row r="71" spans="1:218" ht="14.4" x14ac:dyDescent="0.3">
      <c r="A71" s="42">
        <v>68</v>
      </c>
      <c r="B71" s="43" t="e">
        <f>'CMM1 - AUX CALC'!$BQ$67</f>
        <v>#REF!</v>
      </c>
      <c r="BR71" s="41" t="e">
        <f>$B71/(_xlfn.SINGLE(PrazoConcessao)*12-BR$3+1)</f>
        <v>#REF!</v>
      </c>
      <c r="BS71" s="41" t="e">
        <f t="shared" si="74"/>
        <v>#REF!</v>
      </c>
      <c r="BT71" s="41" t="e">
        <f t="shared" si="74"/>
        <v>#REF!</v>
      </c>
      <c r="BU71" s="41" t="e">
        <f t="shared" si="74"/>
        <v>#REF!</v>
      </c>
      <c r="BV71" s="41" t="e">
        <f t="shared" si="74"/>
        <v>#REF!</v>
      </c>
      <c r="BW71" s="41" t="e">
        <f t="shared" si="74"/>
        <v>#REF!</v>
      </c>
      <c r="BX71" s="41" t="e">
        <f t="shared" si="74"/>
        <v>#REF!</v>
      </c>
      <c r="BY71" s="41" t="e">
        <f t="shared" si="74"/>
        <v>#REF!</v>
      </c>
      <c r="BZ71" s="41" t="e">
        <f t="shared" si="74"/>
        <v>#REF!</v>
      </c>
      <c r="CA71" s="41" t="e">
        <f t="shared" si="74"/>
        <v>#REF!</v>
      </c>
      <c r="CB71" s="41" t="e">
        <f t="shared" si="74"/>
        <v>#REF!</v>
      </c>
      <c r="CC71" s="41" t="e">
        <f t="shared" si="74"/>
        <v>#REF!</v>
      </c>
      <c r="CD71" s="41" t="e">
        <f t="shared" si="74"/>
        <v>#REF!</v>
      </c>
      <c r="CE71" s="41" t="e">
        <f t="shared" si="74"/>
        <v>#REF!</v>
      </c>
      <c r="CF71" s="41" t="e">
        <f t="shared" si="67"/>
        <v>#REF!</v>
      </c>
      <c r="CG71" s="41" t="e">
        <f t="shared" si="67"/>
        <v>#REF!</v>
      </c>
      <c r="CH71" s="41" t="e">
        <f t="shared" si="67"/>
        <v>#REF!</v>
      </c>
      <c r="CI71" s="41" t="e">
        <f t="shared" si="67"/>
        <v>#REF!</v>
      </c>
      <c r="CJ71" s="41" t="e">
        <f t="shared" si="67"/>
        <v>#REF!</v>
      </c>
      <c r="CK71" s="41" t="e">
        <f t="shared" si="67"/>
        <v>#REF!</v>
      </c>
      <c r="CL71" s="41" t="e">
        <f t="shared" si="67"/>
        <v>#REF!</v>
      </c>
      <c r="CM71" s="41" t="e">
        <f t="shared" si="67"/>
        <v>#REF!</v>
      </c>
      <c r="CN71" s="41" t="e">
        <f t="shared" si="67"/>
        <v>#REF!</v>
      </c>
      <c r="CO71" s="41" t="e">
        <f t="shared" si="67"/>
        <v>#REF!</v>
      </c>
      <c r="CP71" s="41" t="e">
        <f t="shared" si="67"/>
        <v>#REF!</v>
      </c>
      <c r="CQ71" s="41" t="e">
        <f t="shared" si="63"/>
        <v>#REF!</v>
      </c>
      <c r="CR71" s="41" t="e">
        <f t="shared" si="63"/>
        <v>#REF!</v>
      </c>
      <c r="CS71" s="41" t="e">
        <f t="shared" si="63"/>
        <v>#REF!</v>
      </c>
      <c r="CT71" s="41" t="e">
        <f t="shared" si="63"/>
        <v>#REF!</v>
      </c>
      <c r="CU71" s="41" t="e">
        <f t="shared" si="63"/>
        <v>#REF!</v>
      </c>
      <c r="CV71" s="41" t="e">
        <f t="shared" si="63"/>
        <v>#REF!</v>
      </c>
      <c r="CW71" s="41" t="e">
        <f t="shared" si="63"/>
        <v>#REF!</v>
      </c>
      <c r="CX71" s="41" t="e">
        <f t="shared" si="63"/>
        <v>#REF!</v>
      </c>
      <c r="CY71" s="41" t="e">
        <f t="shared" si="63"/>
        <v>#REF!</v>
      </c>
      <c r="CZ71" s="41" t="e">
        <f t="shared" si="63"/>
        <v>#REF!</v>
      </c>
      <c r="DA71" s="41" t="e">
        <f t="shared" si="63"/>
        <v>#REF!</v>
      </c>
      <c r="DB71" s="41" t="e">
        <f t="shared" si="63"/>
        <v>#REF!</v>
      </c>
      <c r="DC71" s="41" t="e">
        <f t="shared" si="63"/>
        <v>#REF!</v>
      </c>
      <c r="DD71" s="41" t="e">
        <f t="shared" si="71"/>
        <v>#REF!</v>
      </c>
      <c r="DE71" s="41" t="e">
        <f t="shared" si="71"/>
        <v>#REF!</v>
      </c>
      <c r="DF71" s="41" t="e">
        <f t="shared" si="71"/>
        <v>#REF!</v>
      </c>
      <c r="DG71" s="41" t="e">
        <f t="shared" si="71"/>
        <v>#REF!</v>
      </c>
      <c r="DH71" s="41" t="e">
        <f t="shared" si="71"/>
        <v>#REF!</v>
      </c>
      <c r="DI71" s="41" t="e">
        <f t="shared" si="68"/>
        <v>#REF!</v>
      </c>
      <c r="DJ71" s="41" t="e">
        <f t="shared" si="68"/>
        <v>#REF!</v>
      </c>
      <c r="DK71" s="41" t="e">
        <f t="shared" si="68"/>
        <v>#REF!</v>
      </c>
      <c r="DL71" s="41" t="e">
        <f t="shared" si="68"/>
        <v>#REF!</v>
      </c>
      <c r="DM71" s="41" t="e">
        <f t="shared" si="68"/>
        <v>#REF!</v>
      </c>
      <c r="DN71" s="41" t="e">
        <f t="shared" si="68"/>
        <v>#REF!</v>
      </c>
      <c r="DO71" s="41" t="e">
        <f t="shared" si="68"/>
        <v>#REF!</v>
      </c>
      <c r="DP71" s="41" t="e">
        <f t="shared" si="68"/>
        <v>#REF!</v>
      </c>
      <c r="DQ71" s="41" t="e">
        <f t="shared" si="68"/>
        <v>#REF!</v>
      </c>
      <c r="DR71" s="41" t="e">
        <f t="shared" si="68"/>
        <v>#REF!</v>
      </c>
      <c r="DS71" s="41" t="e">
        <f t="shared" si="68"/>
        <v>#REF!</v>
      </c>
      <c r="DT71" s="41" t="e">
        <f t="shared" si="68"/>
        <v>#REF!</v>
      </c>
      <c r="DU71" s="41" t="e">
        <f t="shared" si="68"/>
        <v>#REF!</v>
      </c>
      <c r="DV71" s="41" t="e">
        <f t="shared" si="64"/>
        <v>#REF!</v>
      </c>
      <c r="DW71" s="41" t="e">
        <f t="shared" si="54"/>
        <v>#REF!</v>
      </c>
      <c r="DX71" s="41" t="e">
        <f t="shared" si="54"/>
        <v>#REF!</v>
      </c>
      <c r="DY71" s="41" t="e">
        <f t="shared" si="54"/>
        <v>#REF!</v>
      </c>
      <c r="DZ71" s="41" t="e">
        <f t="shared" si="54"/>
        <v>#REF!</v>
      </c>
      <c r="EA71" s="41" t="e">
        <f t="shared" si="54"/>
        <v>#REF!</v>
      </c>
      <c r="EB71" s="41" t="e">
        <f t="shared" si="54"/>
        <v>#REF!</v>
      </c>
      <c r="EC71" s="41" t="e">
        <f t="shared" si="54"/>
        <v>#REF!</v>
      </c>
      <c r="ED71" s="41" t="e">
        <f t="shared" si="54"/>
        <v>#REF!</v>
      </c>
      <c r="EE71" s="41" t="e">
        <f t="shared" si="54"/>
        <v>#REF!</v>
      </c>
      <c r="EF71" s="41" t="e">
        <f t="shared" si="54"/>
        <v>#REF!</v>
      </c>
      <c r="EG71" s="41" t="e">
        <f t="shared" si="54"/>
        <v>#REF!</v>
      </c>
      <c r="EH71" s="41" t="e">
        <f t="shared" si="54"/>
        <v>#REF!</v>
      </c>
      <c r="EI71" s="41" t="e">
        <f t="shared" si="54"/>
        <v>#REF!</v>
      </c>
      <c r="EJ71" s="41" t="e">
        <f t="shared" si="72"/>
        <v>#REF!</v>
      </c>
      <c r="EK71" s="41" t="e">
        <f t="shared" si="72"/>
        <v>#REF!</v>
      </c>
      <c r="EL71" s="41" t="e">
        <f t="shared" si="72"/>
        <v>#REF!</v>
      </c>
      <c r="EM71" s="41" t="e">
        <f t="shared" si="72"/>
        <v>#REF!</v>
      </c>
      <c r="EN71" s="41" t="e">
        <f t="shared" si="72"/>
        <v>#REF!</v>
      </c>
      <c r="EO71" s="41" t="e">
        <f t="shared" si="69"/>
        <v>#REF!</v>
      </c>
      <c r="EP71" s="41" t="e">
        <f t="shared" si="69"/>
        <v>#REF!</v>
      </c>
      <c r="EQ71" s="41" t="e">
        <f t="shared" si="69"/>
        <v>#REF!</v>
      </c>
      <c r="ER71" s="41" t="e">
        <f t="shared" si="69"/>
        <v>#REF!</v>
      </c>
      <c r="ES71" s="41" t="e">
        <f t="shared" si="69"/>
        <v>#REF!</v>
      </c>
      <c r="ET71" s="41" t="e">
        <f t="shared" si="69"/>
        <v>#REF!</v>
      </c>
      <c r="EU71" s="41" t="e">
        <f t="shared" si="69"/>
        <v>#REF!</v>
      </c>
      <c r="EV71" s="41" t="e">
        <f t="shared" si="69"/>
        <v>#REF!</v>
      </c>
      <c r="EW71" s="41" t="e">
        <f t="shared" si="69"/>
        <v>#REF!</v>
      </c>
      <c r="EX71" s="41" t="e">
        <f t="shared" si="69"/>
        <v>#REF!</v>
      </c>
      <c r="EY71" s="41" t="e">
        <f t="shared" si="69"/>
        <v>#REF!</v>
      </c>
      <c r="EZ71" s="41" t="e">
        <f t="shared" si="69"/>
        <v>#REF!</v>
      </c>
      <c r="FA71" s="41" t="e">
        <f t="shared" si="69"/>
        <v>#REF!</v>
      </c>
      <c r="FB71" s="41" t="e">
        <f t="shared" si="65"/>
        <v>#REF!</v>
      </c>
      <c r="FC71" s="41" t="e">
        <f t="shared" si="56"/>
        <v>#REF!</v>
      </c>
      <c r="FD71" s="41" t="e">
        <f t="shared" si="56"/>
        <v>#REF!</v>
      </c>
      <c r="FE71" s="41" t="e">
        <f t="shared" si="56"/>
        <v>#REF!</v>
      </c>
      <c r="FF71" s="41" t="e">
        <f t="shared" si="56"/>
        <v>#REF!</v>
      </c>
      <c r="FG71" s="41" t="e">
        <f t="shared" si="56"/>
        <v>#REF!</v>
      </c>
      <c r="FH71" s="41" t="e">
        <f t="shared" si="56"/>
        <v>#REF!</v>
      </c>
      <c r="FI71" s="41" t="e">
        <f t="shared" si="56"/>
        <v>#REF!</v>
      </c>
      <c r="FJ71" s="41" t="e">
        <f t="shared" si="56"/>
        <v>#REF!</v>
      </c>
      <c r="FK71" s="41" t="e">
        <f t="shared" si="56"/>
        <v>#REF!</v>
      </c>
      <c r="FL71" s="41" t="e">
        <f t="shared" si="56"/>
        <v>#REF!</v>
      </c>
      <c r="FM71" s="41" t="e">
        <f t="shared" si="56"/>
        <v>#REF!</v>
      </c>
      <c r="FN71" s="41" t="e">
        <f t="shared" si="56"/>
        <v>#REF!</v>
      </c>
      <c r="FO71" s="41" t="e">
        <f t="shared" si="56"/>
        <v>#REF!</v>
      </c>
      <c r="FP71" s="41" t="e">
        <f t="shared" si="73"/>
        <v>#REF!</v>
      </c>
      <c r="FQ71" s="41" t="e">
        <f t="shared" si="73"/>
        <v>#REF!</v>
      </c>
      <c r="FR71" s="41" t="e">
        <f t="shared" si="73"/>
        <v>#REF!</v>
      </c>
      <c r="FS71" s="41" t="e">
        <f t="shared" si="73"/>
        <v>#REF!</v>
      </c>
      <c r="FT71" s="41" t="e">
        <f t="shared" si="73"/>
        <v>#REF!</v>
      </c>
      <c r="FU71" s="41" t="e">
        <f t="shared" si="70"/>
        <v>#REF!</v>
      </c>
      <c r="FV71" s="41" t="e">
        <f t="shared" si="70"/>
        <v>#REF!</v>
      </c>
      <c r="FW71" s="41" t="e">
        <f t="shared" si="70"/>
        <v>#REF!</v>
      </c>
      <c r="FX71" s="41" t="e">
        <f t="shared" si="70"/>
        <v>#REF!</v>
      </c>
      <c r="FY71" s="41" t="e">
        <f t="shared" si="70"/>
        <v>#REF!</v>
      </c>
      <c r="FZ71" s="41" t="e">
        <f t="shared" si="70"/>
        <v>#REF!</v>
      </c>
      <c r="GA71" s="41" t="e">
        <f t="shared" si="70"/>
        <v>#REF!</v>
      </c>
      <c r="GB71" s="41" t="e">
        <f t="shared" si="70"/>
        <v>#REF!</v>
      </c>
      <c r="GC71" s="41" t="e">
        <f t="shared" si="70"/>
        <v>#REF!</v>
      </c>
      <c r="GD71" s="41" t="e">
        <f t="shared" si="70"/>
        <v>#REF!</v>
      </c>
      <c r="GE71" s="41" t="e">
        <f t="shared" si="70"/>
        <v>#REF!</v>
      </c>
      <c r="GF71" s="41" t="e">
        <f t="shared" si="70"/>
        <v>#REF!</v>
      </c>
      <c r="GG71" s="41" t="e">
        <f t="shared" si="70"/>
        <v>#REF!</v>
      </c>
      <c r="GH71" s="41" t="e">
        <f t="shared" si="66"/>
        <v>#REF!</v>
      </c>
      <c r="GI71" s="41" t="e">
        <f t="shared" si="58"/>
        <v>#REF!</v>
      </c>
      <c r="GJ71" s="41" t="e">
        <f t="shared" si="58"/>
        <v>#REF!</v>
      </c>
      <c r="GK71" s="41" t="e">
        <f t="shared" si="58"/>
        <v>#REF!</v>
      </c>
      <c r="GL71" s="41" t="e">
        <f t="shared" si="75"/>
        <v>#REF!</v>
      </c>
      <c r="GM71" s="41" t="e">
        <f t="shared" si="75"/>
        <v>#REF!</v>
      </c>
      <c r="GN71" s="41" t="e">
        <f t="shared" si="75"/>
        <v>#REF!</v>
      </c>
      <c r="GO71" s="41" t="e">
        <f t="shared" si="75"/>
        <v>#REF!</v>
      </c>
      <c r="GP71" s="41" t="e">
        <f t="shared" si="75"/>
        <v>#REF!</v>
      </c>
      <c r="GQ71" s="41" t="e">
        <f t="shared" si="75"/>
        <v>#REF!</v>
      </c>
      <c r="GR71" s="41" t="e">
        <f t="shared" si="75"/>
        <v>#REF!</v>
      </c>
      <c r="GS71" s="41" t="e">
        <f t="shared" si="75"/>
        <v>#REF!</v>
      </c>
      <c r="GT71" s="41" t="e">
        <f t="shared" si="75"/>
        <v>#REF!</v>
      </c>
      <c r="GU71" s="41" t="e">
        <f t="shared" si="75"/>
        <v>#REF!</v>
      </c>
      <c r="GV71" s="41" t="e">
        <f t="shared" si="75"/>
        <v>#REF!</v>
      </c>
      <c r="GW71" s="41" t="e">
        <f t="shared" si="75"/>
        <v>#REF!</v>
      </c>
      <c r="GX71" s="41" t="e">
        <f t="shared" si="75"/>
        <v>#REF!</v>
      </c>
      <c r="GY71" s="41" t="e">
        <f t="shared" si="59"/>
        <v>#REF!</v>
      </c>
      <c r="GZ71" s="41" t="e">
        <f t="shared" si="59"/>
        <v>#REF!</v>
      </c>
      <c r="HA71" s="41" t="e">
        <f t="shared" si="59"/>
        <v>#REF!</v>
      </c>
      <c r="HB71" s="41" t="e">
        <f t="shared" si="59"/>
        <v>#REF!</v>
      </c>
      <c r="HC71" s="41" t="e">
        <f t="shared" si="59"/>
        <v>#REF!</v>
      </c>
      <c r="HD71" s="41" t="e">
        <f t="shared" si="59"/>
        <v>#REF!</v>
      </c>
      <c r="HE71" s="41" t="e">
        <f t="shared" si="62"/>
        <v>#REF!</v>
      </c>
      <c r="HF71" s="41" t="e">
        <f t="shared" si="62"/>
        <v>#REF!</v>
      </c>
      <c r="HG71" s="41" t="e">
        <f t="shared" si="62"/>
        <v>#REF!</v>
      </c>
      <c r="HH71" s="41" t="e">
        <f t="shared" si="62"/>
        <v>#REF!</v>
      </c>
      <c r="HI71" s="41" t="e">
        <f t="shared" si="62"/>
        <v>#REF!</v>
      </c>
      <c r="HJ71" s="41" t="e">
        <f t="shared" si="62"/>
        <v>#REF!</v>
      </c>
    </row>
    <row r="72" spans="1:218" ht="14.4" x14ac:dyDescent="0.3">
      <c r="A72" s="42">
        <v>69</v>
      </c>
      <c r="B72" s="43" t="e">
        <f>'CMM1 - AUX CALC'!$BR$67</f>
        <v>#REF!</v>
      </c>
      <c r="BS72" s="41" t="e">
        <f>$B72/(_xlfn.SINGLE(PrazoConcessao)*12-BS$3+1)</f>
        <v>#REF!</v>
      </c>
      <c r="BT72" s="41" t="e">
        <f t="shared" si="74"/>
        <v>#REF!</v>
      </c>
      <c r="BU72" s="41" t="e">
        <f t="shared" si="74"/>
        <v>#REF!</v>
      </c>
      <c r="BV72" s="41" t="e">
        <f t="shared" si="74"/>
        <v>#REF!</v>
      </c>
      <c r="BW72" s="41" t="e">
        <f t="shared" si="74"/>
        <v>#REF!</v>
      </c>
      <c r="BX72" s="41" t="e">
        <f t="shared" si="74"/>
        <v>#REF!</v>
      </c>
      <c r="BY72" s="41" t="e">
        <f t="shared" si="74"/>
        <v>#REF!</v>
      </c>
      <c r="BZ72" s="41" t="e">
        <f t="shared" si="74"/>
        <v>#REF!</v>
      </c>
      <c r="CA72" s="41" t="e">
        <f t="shared" si="74"/>
        <v>#REF!</v>
      </c>
      <c r="CB72" s="41" t="e">
        <f t="shared" si="74"/>
        <v>#REF!</v>
      </c>
      <c r="CC72" s="41" t="e">
        <f t="shared" si="74"/>
        <v>#REF!</v>
      </c>
      <c r="CD72" s="41" t="e">
        <f t="shared" si="74"/>
        <v>#REF!</v>
      </c>
      <c r="CE72" s="41" t="e">
        <f t="shared" si="74"/>
        <v>#REF!</v>
      </c>
      <c r="CF72" s="41" t="e">
        <f t="shared" si="67"/>
        <v>#REF!</v>
      </c>
      <c r="CG72" s="41" t="e">
        <f t="shared" si="67"/>
        <v>#REF!</v>
      </c>
      <c r="CH72" s="41" t="e">
        <f t="shared" si="67"/>
        <v>#REF!</v>
      </c>
      <c r="CI72" s="41" t="e">
        <f t="shared" si="67"/>
        <v>#REF!</v>
      </c>
      <c r="CJ72" s="41" t="e">
        <f t="shared" si="67"/>
        <v>#REF!</v>
      </c>
      <c r="CK72" s="41" t="e">
        <f t="shared" si="67"/>
        <v>#REF!</v>
      </c>
      <c r="CL72" s="41" t="e">
        <f t="shared" si="67"/>
        <v>#REF!</v>
      </c>
      <c r="CM72" s="41" t="e">
        <f t="shared" si="67"/>
        <v>#REF!</v>
      </c>
      <c r="CN72" s="41" t="e">
        <f t="shared" si="67"/>
        <v>#REF!</v>
      </c>
      <c r="CO72" s="41" t="e">
        <f t="shared" si="67"/>
        <v>#REF!</v>
      </c>
      <c r="CP72" s="41" t="e">
        <f t="shared" si="67"/>
        <v>#REF!</v>
      </c>
      <c r="CQ72" s="41" t="e">
        <f t="shared" si="63"/>
        <v>#REF!</v>
      </c>
      <c r="CR72" s="41" t="e">
        <f t="shared" si="63"/>
        <v>#REF!</v>
      </c>
      <c r="CS72" s="41" t="e">
        <f t="shared" si="63"/>
        <v>#REF!</v>
      </c>
      <c r="CT72" s="41" t="e">
        <f t="shared" si="63"/>
        <v>#REF!</v>
      </c>
      <c r="CU72" s="41" t="e">
        <f t="shared" si="63"/>
        <v>#REF!</v>
      </c>
      <c r="CV72" s="41" t="e">
        <f t="shared" si="63"/>
        <v>#REF!</v>
      </c>
      <c r="CW72" s="41" t="e">
        <f t="shared" si="63"/>
        <v>#REF!</v>
      </c>
      <c r="CX72" s="41" t="e">
        <f t="shared" si="63"/>
        <v>#REF!</v>
      </c>
      <c r="CY72" s="41" t="e">
        <f t="shared" si="63"/>
        <v>#REF!</v>
      </c>
      <c r="CZ72" s="41" t="e">
        <f t="shared" si="63"/>
        <v>#REF!</v>
      </c>
      <c r="DA72" s="41" t="e">
        <f t="shared" si="63"/>
        <v>#REF!</v>
      </c>
      <c r="DB72" s="41" t="e">
        <f t="shared" si="63"/>
        <v>#REF!</v>
      </c>
      <c r="DC72" s="41" t="e">
        <f t="shared" si="63"/>
        <v>#REF!</v>
      </c>
      <c r="DD72" s="41" t="e">
        <f t="shared" si="71"/>
        <v>#REF!</v>
      </c>
      <c r="DE72" s="41" t="e">
        <f t="shared" si="71"/>
        <v>#REF!</v>
      </c>
      <c r="DF72" s="41" t="e">
        <f t="shared" si="71"/>
        <v>#REF!</v>
      </c>
      <c r="DG72" s="41" t="e">
        <f t="shared" si="71"/>
        <v>#REF!</v>
      </c>
      <c r="DH72" s="41" t="e">
        <f t="shared" si="71"/>
        <v>#REF!</v>
      </c>
      <c r="DI72" s="41" t="e">
        <f t="shared" si="68"/>
        <v>#REF!</v>
      </c>
      <c r="DJ72" s="41" t="e">
        <f t="shared" si="68"/>
        <v>#REF!</v>
      </c>
      <c r="DK72" s="41" t="e">
        <f t="shared" si="68"/>
        <v>#REF!</v>
      </c>
      <c r="DL72" s="41" t="e">
        <f t="shared" si="68"/>
        <v>#REF!</v>
      </c>
      <c r="DM72" s="41" t="e">
        <f t="shared" si="68"/>
        <v>#REF!</v>
      </c>
      <c r="DN72" s="41" t="e">
        <f t="shared" si="68"/>
        <v>#REF!</v>
      </c>
      <c r="DO72" s="41" t="e">
        <f t="shared" si="68"/>
        <v>#REF!</v>
      </c>
      <c r="DP72" s="41" t="e">
        <f t="shared" si="68"/>
        <v>#REF!</v>
      </c>
      <c r="DQ72" s="41" t="e">
        <f t="shared" si="68"/>
        <v>#REF!</v>
      </c>
      <c r="DR72" s="41" t="e">
        <f t="shared" si="68"/>
        <v>#REF!</v>
      </c>
      <c r="DS72" s="41" t="e">
        <f t="shared" si="68"/>
        <v>#REF!</v>
      </c>
      <c r="DT72" s="41" t="e">
        <f t="shared" si="68"/>
        <v>#REF!</v>
      </c>
      <c r="DU72" s="41" t="e">
        <f t="shared" si="68"/>
        <v>#REF!</v>
      </c>
      <c r="DV72" s="41" t="e">
        <f t="shared" si="64"/>
        <v>#REF!</v>
      </c>
      <c r="DW72" s="41" t="e">
        <f t="shared" si="54"/>
        <v>#REF!</v>
      </c>
      <c r="DX72" s="41" t="e">
        <f t="shared" si="54"/>
        <v>#REF!</v>
      </c>
      <c r="DY72" s="41" t="e">
        <f t="shared" si="54"/>
        <v>#REF!</v>
      </c>
      <c r="DZ72" s="41" t="e">
        <f t="shared" si="54"/>
        <v>#REF!</v>
      </c>
      <c r="EA72" s="41" t="e">
        <f t="shared" si="54"/>
        <v>#REF!</v>
      </c>
      <c r="EB72" s="41" t="e">
        <f t="shared" si="54"/>
        <v>#REF!</v>
      </c>
      <c r="EC72" s="41" t="e">
        <f t="shared" si="54"/>
        <v>#REF!</v>
      </c>
      <c r="ED72" s="41" t="e">
        <f t="shared" si="54"/>
        <v>#REF!</v>
      </c>
      <c r="EE72" s="41" t="e">
        <f t="shared" si="54"/>
        <v>#REF!</v>
      </c>
      <c r="EF72" s="41" t="e">
        <f t="shared" si="54"/>
        <v>#REF!</v>
      </c>
      <c r="EG72" s="41" t="e">
        <f t="shared" si="54"/>
        <v>#REF!</v>
      </c>
      <c r="EH72" s="41" t="e">
        <f t="shared" si="54"/>
        <v>#REF!</v>
      </c>
      <c r="EI72" s="41" t="e">
        <f t="shared" si="54"/>
        <v>#REF!</v>
      </c>
      <c r="EJ72" s="41" t="e">
        <f t="shared" si="72"/>
        <v>#REF!</v>
      </c>
      <c r="EK72" s="41" t="e">
        <f t="shared" si="72"/>
        <v>#REF!</v>
      </c>
      <c r="EL72" s="41" t="e">
        <f t="shared" si="72"/>
        <v>#REF!</v>
      </c>
      <c r="EM72" s="41" t="e">
        <f t="shared" si="72"/>
        <v>#REF!</v>
      </c>
      <c r="EN72" s="41" t="e">
        <f t="shared" si="72"/>
        <v>#REF!</v>
      </c>
      <c r="EO72" s="41" t="e">
        <f t="shared" si="69"/>
        <v>#REF!</v>
      </c>
      <c r="EP72" s="41" t="e">
        <f t="shared" si="69"/>
        <v>#REF!</v>
      </c>
      <c r="EQ72" s="41" t="e">
        <f t="shared" si="69"/>
        <v>#REF!</v>
      </c>
      <c r="ER72" s="41" t="e">
        <f t="shared" si="69"/>
        <v>#REF!</v>
      </c>
      <c r="ES72" s="41" t="e">
        <f t="shared" si="69"/>
        <v>#REF!</v>
      </c>
      <c r="ET72" s="41" t="e">
        <f t="shared" si="69"/>
        <v>#REF!</v>
      </c>
      <c r="EU72" s="41" t="e">
        <f t="shared" si="69"/>
        <v>#REF!</v>
      </c>
      <c r="EV72" s="41" t="e">
        <f t="shared" si="69"/>
        <v>#REF!</v>
      </c>
      <c r="EW72" s="41" t="e">
        <f t="shared" si="69"/>
        <v>#REF!</v>
      </c>
      <c r="EX72" s="41" t="e">
        <f t="shared" si="69"/>
        <v>#REF!</v>
      </c>
      <c r="EY72" s="41" t="e">
        <f t="shared" si="69"/>
        <v>#REF!</v>
      </c>
      <c r="EZ72" s="41" t="e">
        <f t="shared" si="69"/>
        <v>#REF!</v>
      </c>
      <c r="FA72" s="41" t="e">
        <f t="shared" si="69"/>
        <v>#REF!</v>
      </c>
      <c r="FB72" s="41" t="e">
        <f t="shared" si="65"/>
        <v>#REF!</v>
      </c>
      <c r="FC72" s="41" t="e">
        <f t="shared" si="56"/>
        <v>#REF!</v>
      </c>
      <c r="FD72" s="41" t="e">
        <f t="shared" si="56"/>
        <v>#REF!</v>
      </c>
      <c r="FE72" s="41" t="e">
        <f t="shared" si="56"/>
        <v>#REF!</v>
      </c>
      <c r="FF72" s="41" t="e">
        <f t="shared" si="56"/>
        <v>#REF!</v>
      </c>
      <c r="FG72" s="41" t="e">
        <f t="shared" si="56"/>
        <v>#REF!</v>
      </c>
      <c r="FH72" s="41" t="e">
        <f t="shared" si="56"/>
        <v>#REF!</v>
      </c>
      <c r="FI72" s="41" t="e">
        <f t="shared" si="56"/>
        <v>#REF!</v>
      </c>
      <c r="FJ72" s="41" t="e">
        <f t="shared" si="56"/>
        <v>#REF!</v>
      </c>
      <c r="FK72" s="41" t="e">
        <f t="shared" si="56"/>
        <v>#REF!</v>
      </c>
      <c r="FL72" s="41" t="e">
        <f t="shared" si="56"/>
        <v>#REF!</v>
      </c>
      <c r="FM72" s="41" t="e">
        <f t="shared" si="56"/>
        <v>#REF!</v>
      </c>
      <c r="FN72" s="41" t="e">
        <f t="shared" si="56"/>
        <v>#REF!</v>
      </c>
      <c r="FO72" s="41" t="e">
        <f t="shared" si="56"/>
        <v>#REF!</v>
      </c>
      <c r="FP72" s="41" t="e">
        <f t="shared" si="73"/>
        <v>#REF!</v>
      </c>
      <c r="FQ72" s="41" t="e">
        <f t="shared" si="73"/>
        <v>#REF!</v>
      </c>
      <c r="FR72" s="41" t="e">
        <f t="shared" si="73"/>
        <v>#REF!</v>
      </c>
      <c r="FS72" s="41" t="e">
        <f t="shared" si="73"/>
        <v>#REF!</v>
      </c>
      <c r="FT72" s="41" t="e">
        <f t="shared" si="73"/>
        <v>#REF!</v>
      </c>
      <c r="FU72" s="41" t="e">
        <f t="shared" si="70"/>
        <v>#REF!</v>
      </c>
      <c r="FV72" s="41" t="e">
        <f t="shared" si="70"/>
        <v>#REF!</v>
      </c>
      <c r="FW72" s="41" t="e">
        <f t="shared" si="70"/>
        <v>#REF!</v>
      </c>
      <c r="FX72" s="41" t="e">
        <f t="shared" si="70"/>
        <v>#REF!</v>
      </c>
      <c r="FY72" s="41" t="e">
        <f t="shared" si="70"/>
        <v>#REF!</v>
      </c>
      <c r="FZ72" s="41" t="e">
        <f t="shared" si="70"/>
        <v>#REF!</v>
      </c>
      <c r="GA72" s="41" t="e">
        <f t="shared" si="70"/>
        <v>#REF!</v>
      </c>
      <c r="GB72" s="41" t="e">
        <f t="shared" si="70"/>
        <v>#REF!</v>
      </c>
      <c r="GC72" s="41" t="e">
        <f t="shared" si="70"/>
        <v>#REF!</v>
      </c>
      <c r="GD72" s="41" t="e">
        <f t="shared" si="70"/>
        <v>#REF!</v>
      </c>
      <c r="GE72" s="41" t="e">
        <f t="shared" si="70"/>
        <v>#REF!</v>
      </c>
      <c r="GF72" s="41" t="e">
        <f t="shared" si="70"/>
        <v>#REF!</v>
      </c>
      <c r="GG72" s="41" t="e">
        <f t="shared" si="70"/>
        <v>#REF!</v>
      </c>
      <c r="GH72" s="41" t="e">
        <f t="shared" si="66"/>
        <v>#REF!</v>
      </c>
      <c r="GI72" s="41" t="e">
        <f t="shared" si="58"/>
        <v>#REF!</v>
      </c>
      <c r="GJ72" s="41" t="e">
        <f t="shared" si="58"/>
        <v>#REF!</v>
      </c>
      <c r="GK72" s="41" t="e">
        <f t="shared" si="58"/>
        <v>#REF!</v>
      </c>
      <c r="GL72" s="41" t="e">
        <f t="shared" si="75"/>
        <v>#REF!</v>
      </c>
      <c r="GM72" s="41" t="e">
        <f t="shared" si="75"/>
        <v>#REF!</v>
      </c>
      <c r="GN72" s="41" t="e">
        <f t="shared" si="75"/>
        <v>#REF!</v>
      </c>
      <c r="GO72" s="41" t="e">
        <f t="shared" si="75"/>
        <v>#REF!</v>
      </c>
      <c r="GP72" s="41" t="e">
        <f t="shared" si="75"/>
        <v>#REF!</v>
      </c>
      <c r="GQ72" s="41" t="e">
        <f t="shared" si="75"/>
        <v>#REF!</v>
      </c>
      <c r="GR72" s="41" t="e">
        <f t="shared" si="75"/>
        <v>#REF!</v>
      </c>
      <c r="GS72" s="41" t="e">
        <f t="shared" si="75"/>
        <v>#REF!</v>
      </c>
      <c r="GT72" s="41" t="e">
        <f t="shared" si="75"/>
        <v>#REF!</v>
      </c>
      <c r="GU72" s="41" t="e">
        <f t="shared" si="75"/>
        <v>#REF!</v>
      </c>
      <c r="GV72" s="41" t="e">
        <f t="shared" si="75"/>
        <v>#REF!</v>
      </c>
      <c r="GW72" s="41" t="e">
        <f t="shared" si="75"/>
        <v>#REF!</v>
      </c>
      <c r="GX72" s="41" t="e">
        <f t="shared" si="75"/>
        <v>#REF!</v>
      </c>
      <c r="GY72" s="41" t="e">
        <f t="shared" si="59"/>
        <v>#REF!</v>
      </c>
      <c r="GZ72" s="41" t="e">
        <f t="shared" si="59"/>
        <v>#REF!</v>
      </c>
      <c r="HA72" s="41" t="e">
        <f t="shared" si="59"/>
        <v>#REF!</v>
      </c>
      <c r="HB72" s="41" t="e">
        <f t="shared" si="59"/>
        <v>#REF!</v>
      </c>
      <c r="HC72" s="41" t="e">
        <f t="shared" si="59"/>
        <v>#REF!</v>
      </c>
      <c r="HD72" s="41" t="e">
        <f t="shared" si="59"/>
        <v>#REF!</v>
      </c>
      <c r="HE72" s="41" t="e">
        <f t="shared" si="62"/>
        <v>#REF!</v>
      </c>
      <c r="HF72" s="41" t="e">
        <f t="shared" si="62"/>
        <v>#REF!</v>
      </c>
      <c r="HG72" s="41" t="e">
        <f t="shared" si="62"/>
        <v>#REF!</v>
      </c>
      <c r="HH72" s="41" t="e">
        <f t="shared" si="62"/>
        <v>#REF!</v>
      </c>
      <c r="HI72" s="41" t="e">
        <f t="shared" si="62"/>
        <v>#REF!</v>
      </c>
      <c r="HJ72" s="41" t="e">
        <f t="shared" si="62"/>
        <v>#REF!</v>
      </c>
    </row>
    <row r="73" spans="1:218" ht="14.4" x14ac:dyDescent="0.3">
      <c r="A73" s="42">
        <v>70</v>
      </c>
      <c r="B73" s="43" t="e">
        <f>'CMM1 - AUX CALC'!$BS$67</f>
        <v>#REF!</v>
      </c>
      <c r="BT73" s="41" t="e">
        <f>$B73/(_xlfn.SINGLE(PrazoConcessao)*12-BT$3+1)</f>
        <v>#REF!</v>
      </c>
      <c r="BU73" s="41" t="e">
        <f t="shared" si="74"/>
        <v>#REF!</v>
      </c>
      <c r="BV73" s="41" t="e">
        <f t="shared" si="74"/>
        <v>#REF!</v>
      </c>
      <c r="BW73" s="41" t="e">
        <f t="shared" si="74"/>
        <v>#REF!</v>
      </c>
      <c r="BX73" s="41" t="e">
        <f t="shared" si="74"/>
        <v>#REF!</v>
      </c>
      <c r="BY73" s="41" t="e">
        <f t="shared" si="74"/>
        <v>#REF!</v>
      </c>
      <c r="BZ73" s="41" t="e">
        <f t="shared" si="74"/>
        <v>#REF!</v>
      </c>
      <c r="CA73" s="41" t="e">
        <f t="shared" si="74"/>
        <v>#REF!</v>
      </c>
      <c r="CB73" s="41" t="e">
        <f t="shared" si="74"/>
        <v>#REF!</v>
      </c>
      <c r="CC73" s="41" t="e">
        <f t="shared" si="74"/>
        <v>#REF!</v>
      </c>
      <c r="CD73" s="41" t="e">
        <f t="shared" si="74"/>
        <v>#REF!</v>
      </c>
      <c r="CE73" s="41" t="e">
        <f t="shared" si="74"/>
        <v>#REF!</v>
      </c>
      <c r="CF73" s="41" t="e">
        <f t="shared" si="67"/>
        <v>#REF!</v>
      </c>
      <c r="CG73" s="41" t="e">
        <f t="shared" si="67"/>
        <v>#REF!</v>
      </c>
      <c r="CH73" s="41" t="e">
        <f t="shared" si="67"/>
        <v>#REF!</v>
      </c>
      <c r="CI73" s="41" t="e">
        <f t="shared" si="67"/>
        <v>#REF!</v>
      </c>
      <c r="CJ73" s="41" t="e">
        <f t="shared" si="67"/>
        <v>#REF!</v>
      </c>
      <c r="CK73" s="41" t="e">
        <f t="shared" si="67"/>
        <v>#REF!</v>
      </c>
      <c r="CL73" s="41" t="e">
        <f t="shared" si="67"/>
        <v>#REF!</v>
      </c>
      <c r="CM73" s="41" t="e">
        <f t="shared" si="67"/>
        <v>#REF!</v>
      </c>
      <c r="CN73" s="41" t="e">
        <f t="shared" si="67"/>
        <v>#REF!</v>
      </c>
      <c r="CO73" s="41" t="e">
        <f t="shared" si="67"/>
        <v>#REF!</v>
      </c>
      <c r="CP73" s="41" t="e">
        <f t="shared" si="67"/>
        <v>#REF!</v>
      </c>
      <c r="CQ73" s="41" t="e">
        <f t="shared" si="63"/>
        <v>#REF!</v>
      </c>
      <c r="CR73" s="41" t="e">
        <f t="shared" si="63"/>
        <v>#REF!</v>
      </c>
      <c r="CS73" s="41" t="e">
        <f t="shared" si="63"/>
        <v>#REF!</v>
      </c>
      <c r="CT73" s="41" t="e">
        <f t="shared" si="63"/>
        <v>#REF!</v>
      </c>
      <c r="CU73" s="41" t="e">
        <f t="shared" si="63"/>
        <v>#REF!</v>
      </c>
      <c r="CV73" s="41" t="e">
        <f t="shared" si="63"/>
        <v>#REF!</v>
      </c>
      <c r="CW73" s="41" t="e">
        <f t="shared" si="63"/>
        <v>#REF!</v>
      </c>
      <c r="CX73" s="41" t="e">
        <f t="shared" si="63"/>
        <v>#REF!</v>
      </c>
      <c r="CY73" s="41" t="e">
        <f t="shared" si="63"/>
        <v>#REF!</v>
      </c>
      <c r="CZ73" s="41" t="e">
        <f t="shared" si="63"/>
        <v>#REF!</v>
      </c>
      <c r="DA73" s="41" t="e">
        <f t="shared" si="63"/>
        <v>#REF!</v>
      </c>
      <c r="DB73" s="41" t="e">
        <f t="shared" si="63"/>
        <v>#REF!</v>
      </c>
      <c r="DC73" s="41" t="e">
        <f t="shared" si="63"/>
        <v>#REF!</v>
      </c>
      <c r="DD73" s="41" t="e">
        <f t="shared" si="71"/>
        <v>#REF!</v>
      </c>
      <c r="DE73" s="41" t="e">
        <f t="shared" si="71"/>
        <v>#REF!</v>
      </c>
      <c r="DF73" s="41" t="e">
        <f t="shared" si="71"/>
        <v>#REF!</v>
      </c>
      <c r="DG73" s="41" t="e">
        <f t="shared" si="71"/>
        <v>#REF!</v>
      </c>
      <c r="DH73" s="41" t="e">
        <f t="shared" si="71"/>
        <v>#REF!</v>
      </c>
      <c r="DI73" s="41" t="e">
        <f t="shared" si="68"/>
        <v>#REF!</v>
      </c>
      <c r="DJ73" s="41" t="e">
        <f t="shared" si="68"/>
        <v>#REF!</v>
      </c>
      <c r="DK73" s="41" t="e">
        <f t="shared" si="68"/>
        <v>#REF!</v>
      </c>
      <c r="DL73" s="41" t="e">
        <f t="shared" si="68"/>
        <v>#REF!</v>
      </c>
      <c r="DM73" s="41" t="e">
        <f t="shared" si="68"/>
        <v>#REF!</v>
      </c>
      <c r="DN73" s="41" t="e">
        <f t="shared" si="68"/>
        <v>#REF!</v>
      </c>
      <c r="DO73" s="41" t="e">
        <f t="shared" si="68"/>
        <v>#REF!</v>
      </c>
      <c r="DP73" s="41" t="e">
        <f t="shared" si="68"/>
        <v>#REF!</v>
      </c>
      <c r="DQ73" s="41" t="e">
        <f t="shared" si="68"/>
        <v>#REF!</v>
      </c>
      <c r="DR73" s="41" t="e">
        <f t="shared" si="68"/>
        <v>#REF!</v>
      </c>
      <c r="DS73" s="41" t="e">
        <f t="shared" si="68"/>
        <v>#REF!</v>
      </c>
      <c r="DT73" s="41" t="e">
        <f t="shared" si="68"/>
        <v>#REF!</v>
      </c>
      <c r="DU73" s="41" t="e">
        <f t="shared" si="68"/>
        <v>#REF!</v>
      </c>
      <c r="DV73" s="41" t="e">
        <f t="shared" si="64"/>
        <v>#REF!</v>
      </c>
      <c r="DW73" s="41" t="e">
        <f t="shared" si="54"/>
        <v>#REF!</v>
      </c>
      <c r="DX73" s="41" t="e">
        <f t="shared" si="54"/>
        <v>#REF!</v>
      </c>
      <c r="DY73" s="41" t="e">
        <f t="shared" si="54"/>
        <v>#REF!</v>
      </c>
      <c r="DZ73" s="41" t="e">
        <f t="shared" si="54"/>
        <v>#REF!</v>
      </c>
      <c r="EA73" s="41" t="e">
        <f t="shared" si="54"/>
        <v>#REF!</v>
      </c>
      <c r="EB73" s="41" t="e">
        <f t="shared" si="54"/>
        <v>#REF!</v>
      </c>
      <c r="EC73" s="41" t="e">
        <f t="shared" si="54"/>
        <v>#REF!</v>
      </c>
      <c r="ED73" s="41" t="e">
        <f t="shared" si="54"/>
        <v>#REF!</v>
      </c>
      <c r="EE73" s="41" t="e">
        <f t="shared" si="54"/>
        <v>#REF!</v>
      </c>
      <c r="EF73" s="41" t="e">
        <f t="shared" si="54"/>
        <v>#REF!</v>
      </c>
      <c r="EG73" s="41" t="e">
        <f t="shared" si="54"/>
        <v>#REF!</v>
      </c>
      <c r="EH73" s="41" t="e">
        <f t="shared" si="54"/>
        <v>#REF!</v>
      </c>
      <c r="EI73" s="41" t="e">
        <f t="shared" si="54"/>
        <v>#REF!</v>
      </c>
      <c r="EJ73" s="41" t="e">
        <f t="shared" si="72"/>
        <v>#REF!</v>
      </c>
      <c r="EK73" s="41" t="e">
        <f t="shared" si="72"/>
        <v>#REF!</v>
      </c>
      <c r="EL73" s="41" t="e">
        <f t="shared" si="72"/>
        <v>#REF!</v>
      </c>
      <c r="EM73" s="41" t="e">
        <f t="shared" si="72"/>
        <v>#REF!</v>
      </c>
      <c r="EN73" s="41" t="e">
        <f t="shared" si="72"/>
        <v>#REF!</v>
      </c>
      <c r="EO73" s="41" t="e">
        <f t="shared" si="69"/>
        <v>#REF!</v>
      </c>
      <c r="EP73" s="41" t="e">
        <f t="shared" si="69"/>
        <v>#REF!</v>
      </c>
      <c r="EQ73" s="41" t="e">
        <f t="shared" si="69"/>
        <v>#REF!</v>
      </c>
      <c r="ER73" s="41" t="e">
        <f t="shared" si="69"/>
        <v>#REF!</v>
      </c>
      <c r="ES73" s="41" t="e">
        <f t="shared" si="69"/>
        <v>#REF!</v>
      </c>
      <c r="ET73" s="41" t="e">
        <f t="shared" si="69"/>
        <v>#REF!</v>
      </c>
      <c r="EU73" s="41" t="e">
        <f t="shared" si="69"/>
        <v>#REF!</v>
      </c>
      <c r="EV73" s="41" t="e">
        <f t="shared" si="69"/>
        <v>#REF!</v>
      </c>
      <c r="EW73" s="41" t="e">
        <f t="shared" si="69"/>
        <v>#REF!</v>
      </c>
      <c r="EX73" s="41" t="e">
        <f t="shared" si="69"/>
        <v>#REF!</v>
      </c>
      <c r="EY73" s="41" t="e">
        <f t="shared" si="69"/>
        <v>#REF!</v>
      </c>
      <c r="EZ73" s="41" t="e">
        <f t="shared" si="69"/>
        <v>#REF!</v>
      </c>
      <c r="FA73" s="41" t="e">
        <f t="shared" si="69"/>
        <v>#REF!</v>
      </c>
      <c r="FB73" s="41" t="e">
        <f t="shared" si="65"/>
        <v>#REF!</v>
      </c>
      <c r="FC73" s="41" t="e">
        <f t="shared" si="56"/>
        <v>#REF!</v>
      </c>
      <c r="FD73" s="41" t="e">
        <f t="shared" si="56"/>
        <v>#REF!</v>
      </c>
      <c r="FE73" s="41" t="e">
        <f t="shared" si="56"/>
        <v>#REF!</v>
      </c>
      <c r="FF73" s="41" t="e">
        <f t="shared" si="56"/>
        <v>#REF!</v>
      </c>
      <c r="FG73" s="41" t="e">
        <f t="shared" si="56"/>
        <v>#REF!</v>
      </c>
      <c r="FH73" s="41" t="e">
        <f t="shared" si="56"/>
        <v>#REF!</v>
      </c>
      <c r="FI73" s="41" t="e">
        <f t="shared" si="56"/>
        <v>#REF!</v>
      </c>
      <c r="FJ73" s="41" t="e">
        <f t="shared" si="56"/>
        <v>#REF!</v>
      </c>
      <c r="FK73" s="41" t="e">
        <f t="shared" si="56"/>
        <v>#REF!</v>
      </c>
      <c r="FL73" s="41" t="e">
        <f t="shared" si="56"/>
        <v>#REF!</v>
      </c>
      <c r="FM73" s="41" t="e">
        <f t="shared" si="56"/>
        <v>#REF!</v>
      </c>
      <c r="FN73" s="41" t="e">
        <f t="shared" si="56"/>
        <v>#REF!</v>
      </c>
      <c r="FO73" s="41" t="e">
        <f t="shared" si="56"/>
        <v>#REF!</v>
      </c>
      <c r="FP73" s="41" t="e">
        <f t="shared" si="73"/>
        <v>#REF!</v>
      </c>
      <c r="FQ73" s="41" t="e">
        <f t="shared" si="73"/>
        <v>#REF!</v>
      </c>
      <c r="FR73" s="41" t="e">
        <f t="shared" si="73"/>
        <v>#REF!</v>
      </c>
      <c r="FS73" s="41" t="e">
        <f t="shared" si="73"/>
        <v>#REF!</v>
      </c>
      <c r="FT73" s="41" t="e">
        <f t="shared" si="73"/>
        <v>#REF!</v>
      </c>
      <c r="FU73" s="41" t="e">
        <f t="shared" si="70"/>
        <v>#REF!</v>
      </c>
      <c r="FV73" s="41" t="e">
        <f t="shared" si="70"/>
        <v>#REF!</v>
      </c>
      <c r="FW73" s="41" t="e">
        <f t="shared" si="70"/>
        <v>#REF!</v>
      </c>
      <c r="FX73" s="41" t="e">
        <f t="shared" si="70"/>
        <v>#REF!</v>
      </c>
      <c r="FY73" s="41" t="e">
        <f t="shared" si="70"/>
        <v>#REF!</v>
      </c>
      <c r="FZ73" s="41" t="e">
        <f t="shared" si="70"/>
        <v>#REF!</v>
      </c>
      <c r="GA73" s="41" t="e">
        <f t="shared" si="70"/>
        <v>#REF!</v>
      </c>
      <c r="GB73" s="41" t="e">
        <f t="shared" si="70"/>
        <v>#REF!</v>
      </c>
      <c r="GC73" s="41" t="e">
        <f t="shared" si="70"/>
        <v>#REF!</v>
      </c>
      <c r="GD73" s="41" t="e">
        <f t="shared" si="70"/>
        <v>#REF!</v>
      </c>
      <c r="GE73" s="41" t="e">
        <f t="shared" si="70"/>
        <v>#REF!</v>
      </c>
      <c r="GF73" s="41" t="e">
        <f t="shared" si="70"/>
        <v>#REF!</v>
      </c>
      <c r="GG73" s="41" t="e">
        <f t="shared" si="70"/>
        <v>#REF!</v>
      </c>
      <c r="GH73" s="41" t="e">
        <f t="shared" si="66"/>
        <v>#REF!</v>
      </c>
      <c r="GI73" s="41" t="e">
        <f t="shared" si="58"/>
        <v>#REF!</v>
      </c>
      <c r="GJ73" s="41" t="e">
        <f t="shared" si="58"/>
        <v>#REF!</v>
      </c>
      <c r="GK73" s="41" t="e">
        <f t="shared" si="58"/>
        <v>#REF!</v>
      </c>
      <c r="GL73" s="41" t="e">
        <f t="shared" si="75"/>
        <v>#REF!</v>
      </c>
      <c r="GM73" s="41" t="e">
        <f t="shared" si="75"/>
        <v>#REF!</v>
      </c>
      <c r="GN73" s="41" t="e">
        <f t="shared" si="75"/>
        <v>#REF!</v>
      </c>
      <c r="GO73" s="41" t="e">
        <f t="shared" si="75"/>
        <v>#REF!</v>
      </c>
      <c r="GP73" s="41" t="e">
        <f t="shared" si="75"/>
        <v>#REF!</v>
      </c>
      <c r="GQ73" s="41" t="e">
        <f t="shared" si="75"/>
        <v>#REF!</v>
      </c>
      <c r="GR73" s="41" t="e">
        <f t="shared" si="75"/>
        <v>#REF!</v>
      </c>
      <c r="GS73" s="41" t="e">
        <f t="shared" si="75"/>
        <v>#REF!</v>
      </c>
      <c r="GT73" s="41" t="e">
        <f t="shared" si="75"/>
        <v>#REF!</v>
      </c>
      <c r="GU73" s="41" t="e">
        <f t="shared" si="75"/>
        <v>#REF!</v>
      </c>
      <c r="GV73" s="41" t="e">
        <f t="shared" si="75"/>
        <v>#REF!</v>
      </c>
      <c r="GW73" s="41" t="e">
        <f t="shared" si="75"/>
        <v>#REF!</v>
      </c>
      <c r="GX73" s="41" t="e">
        <f t="shared" si="75"/>
        <v>#REF!</v>
      </c>
      <c r="GY73" s="41" t="e">
        <f t="shared" si="59"/>
        <v>#REF!</v>
      </c>
      <c r="GZ73" s="41" t="e">
        <f t="shared" si="59"/>
        <v>#REF!</v>
      </c>
      <c r="HA73" s="41" t="e">
        <f t="shared" si="59"/>
        <v>#REF!</v>
      </c>
      <c r="HB73" s="41" t="e">
        <f t="shared" si="59"/>
        <v>#REF!</v>
      </c>
      <c r="HC73" s="41" t="e">
        <f t="shared" si="59"/>
        <v>#REF!</v>
      </c>
      <c r="HD73" s="41" t="e">
        <f t="shared" si="59"/>
        <v>#REF!</v>
      </c>
      <c r="HE73" s="41" t="e">
        <f t="shared" si="62"/>
        <v>#REF!</v>
      </c>
      <c r="HF73" s="41" t="e">
        <f t="shared" si="62"/>
        <v>#REF!</v>
      </c>
      <c r="HG73" s="41" t="e">
        <f t="shared" si="62"/>
        <v>#REF!</v>
      </c>
      <c r="HH73" s="41" t="e">
        <f t="shared" si="62"/>
        <v>#REF!</v>
      </c>
      <c r="HI73" s="41" t="e">
        <f t="shared" si="62"/>
        <v>#REF!</v>
      </c>
      <c r="HJ73" s="41" t="e">
        <f t="shared" si="62"/>
        <v>#REF!</v>
      </c>
    </row>
    <row r="74" spans="1:218" ht="14.4" x14ac:dyDescent="0.3">
      <c r="A74" s="42">
        <v>71</v>
      </c>
      <c r="B74" s="43" t="e">
        <f>'CMM1 - AUX CALC'!$BT$67</f>
        <v>#REF!</v>
      </c>
      <c r="BU74" s="41" t="e">
        <f>$B74/(_xlfn.SINGLE(PrazoConcessao)*12-BU$3+1)</f>
        <v>#REF!</v>
      </c>
      <c r="BV74" s="41" t="e">
        <f t="shared" si="74"/>
        <v>#REF!</v>
      </c>
      <c r="BW74" s="41" t="e">
        <f t="shared" si="74"/>
        <v>#REF!</v>
      </c>
      <c r="BX74" s="41" t="e">
        <f t="shared" si="74"/>
        <v>#REF!</v>
      </c>
      <c r="BY74" s="41" t="e">
        <f t="shared" si="74"/>
        <v>#REF!</v>
      </c>
      <c r="BZ74" s="41" t="e">
        <f t="shared" si="74"/>
        <v>#REF!</v>
      </c>
      <c r="CA74" s="41" t="e">
        <f t="shared" si="74"/>
        <v>#REF!</v>
      </c>
      <c r="CB74" s="41" t="e">
        <f t="shared" si="74"/>
        <v>#REF!</v>
      </c>
      <c r="CC74" s="41" t="e">
        <f t="shared" si="74"/>
        <v>#REF!</v>
      </c>
      <c r="CD74" s="41" t="e">
        <f t="shared" si="74"/>
        <v>#REF!</v>
      </c>
      <c r="CE74" s="41" t="e">
        <f t="shared" si="74"/>
        <v>#REF!</v>
      </c>
      <c r="CF74" s="41" t="e">
        <f t="shared" si="67"/>
        <v>#REF!</v>
      </c>
      <c r="CG74" s="41" t="e">
        <f t="shared" si="67"/>
        <v>#REF!</v>
      </c>
      <c r="CH74" s="41" t="e">
        <f t="shared" si="67"/>
        <v>#REF!</v>
      </c>
      <c r="CI74" s="41" t="e">
        <f t="shared" si="67"/>
        <v>#REF!</v>
      </c>
      <c r="CJ74" s="41" t="e">
        <f t="shared" si="67"/>
        <v>#REF!</v>
      </c>
      <c r="CK74" s="41" t="e">
        <f t="shared" si="67"/>
        <v>#REF!</v>
      </c>
      <c r="CL74" s="41" t="e">
        <f t="shared" si="67"/>
        <v>#REF!</v>
      </c>
      <c r="CM74" s="41" t="e">
        <f t="shared" si="67"/>
        <v>#REF!</v>
      </c>
      <c r="CN74" s="41" t="e">
        <f t="shared" si="67"/>
        <v>#REF!</v>
      </c>
      <c r="CO74" s="41" t="e">
        <f t="shared" si="67"/>
        <v>#REF!</v>
      </c>
      <c r="CP74" s="41" t="e">
        <f t="shared" si="67"/>
        <v>#REF!</v>
      </c>
      <c r="CQ74" s="41" t="e">
        <f t="shared" si="63"/>
        <v>#REF!</v>
      </c>
      <c r="CR74" s="41" t="e">
        <f t="shared" si="63"/>
        <v>#REF!</v>
      </c>
      <c r="CS74" s="41" t="e">
        <f t="shared" si="63"/>
        <v>#REF!</v>
      </c>
      <c r="CT74" s="41" t="e">
        <f t="shared" si="63"/>
        <v>#REF!</v>
      </c>
      <c r="CU74" s="41" t="e">
        <f t="shared" si="63"/>
        <v>#REF!</v>
      </c>
      <c r="CV74" s="41" t="e">
        <f t="shared" si="63"/>
        <v>#REF!</v>
      </c>
      <c r="CW74" s="41" t="e">
        <f t="shared" si="63"/>
        <v>#REF!</v>
      </c>
      <c r="CX74" s="41" t="e">
        <f t="shared" si="63"/>
        <v>#REF!</v>
      </c>
      <c r="CY74" s="41" t="e">
        <f t="shared" si="63"/>
        <v>#REF!</v>
      </c>
      <c r="CZ74" s="41" t="e">
        <f t="shared" si="63"/>
        <v>#REF!</v>
      </c>
      <c r="DA74" s="41" t="e">
        <f t="shared" si="63"/>
        <v>#REF!</v>
      </c>
      <c r="DB74" s="41" t="e">
        <f t="shared" si="63"/>
        <v>#REF!</v>
      </c>
      <c r="DC74" s="41" t="e">
        <f t="shared" si="63"/>
        <v>#REF!</v>
      </c>
      <c r="DD74" s="41" t="e">
        <f t="shared" si="71"/>
        <v>#REF!</v>
      </c>
      <c r="DE74" s="41" t="e">
        <f t="shared" si="71"/>
        <v>#REF!</v>
      </c>
      <c r="DF74" s="41" t="e">
        <f t="shared" si="71"/>
        <v>#REF!</v>
      </c>
      <c r="DG74" s="41" t="e">
        <f t="shared" si="71"/>
        <v>#REF!</v>
      </c>
      <c r="DH74" s="41" t="e">
        <f t="shared" si="71"/>
        <v>#REF!</v>
      </c>
      <c r="DI74" s="41" t="e">
        <f t="shared" si="68"/>
        <v>#REF!</v>
      </c>
      <c r="DJ74" s="41" t="e">
        <f t="shared" si="68"/>
        <v>#REF!</v>
      </c>
      <c r="DK74" s="41" t="e">
        <f t="shared" si="68"/>
        <v>#REF!</v>
      </c>
      <c r="DL74" s="41" t="e">
        <f t="shared" si="68"/>
        <v>#REF!</v>
      </c>
      <c r="DM74" s="41" t="e">
        <f t="shared" si="68"/>
        <v>#REF!</v>
      </c>
      <c r="DN74" s="41" t="e">
        <f t="shared" si="68"/>
        <v>#REF!</v>
      </c>
      <c r="DO74" s="41" t="e">
        <f t="shared" si="68"/>
        <v>#REF!</v>
      </c>
      <c r="DP74" s="41" t="e">
        <f t="shared" si="68"/>
        <v>#REF!</v>
      </c>
      <c r="DQ74" s="41" t="e">
        <f t="shared" si="68"/>
        <v>#REF!</v>
      </c>
      <c r="DR74" s="41" t="e">
        <f t="shared" si="68"/>
        <v>#REF!</v>
      </c>
      <c r="DS74" s="41" t="e">
        <f t="shared" si="68"/>
        <v>#REF!</v>
      </c>
      <c r="DT74" s="41" t="e">
        <f t="shared" si="68"/>
        <v>#REF!</v>
      </c>
      <c r="DU74" s="41" t="e">
        <f t="shared" si="68"/>
        <v>#REF!</v>
      </c>
      <c r="DV74" s="41" t="e">
        <f t="shared" si="64"/>
        <v>#REF!</v>
      </c>
      <c r="DW74" s="41" t="e">
        <f t="shared" si="54"/>
        <v>#REF!</v>
      </c>
      <c r="DX74" s="41" t="e">
        <f t="shared" si="54"/>
        <v>#REF!</v>
      </c>
      <c r="DY74" s="41" t="e">
        <f t="shared" si="54"/>
        <v>#REF!</v>
      </c>
      <c r="DZ74" s="41" t="e">
        <f t="shared" si="54"/>
        <v>#REF!</v>
      </c>
      <c r="EA74" s="41" t="e">
        <f t="shared" si="54"/>
        <v>#REF!</v>
      </c>
      <c r="EB74" s="41" t="e">
        <f t="shared" si="54"/>
        <v>#REF!</v>
      </c>
      <c r="EC74" s="41" t="e">
        <f t="shared" si="54"/>
        <v>#REF!</v>
      </c>
      <c r="ED74" s="41" t="e">
        <f t="shared" si="54"/>
        <v>#REF!</v>
      </c>
      <c r="EE74" s="41" t="e">
        <f t="shared" si="54"/>
        <v>#REF!</v>
      </c>
      <c r="EF74" s="41" t="e">
        <f t="shared" si="54"/>
        <v>#REF!</v>
      </c>
      <c r="EG74" s="41" t="e">
        <f t="shared" si="54"/>
        <v>#REF!</v>
      </c>
      <c r="EH74" s="41" t="e">
        <f t="shared" si="54"/>
        <v>#REF!</v>
      </c>
      <c r="EI74" s="41" t="e">
        <f t="shared" si="54"/>
        <v>#REF!</v>
      </c>
      <c r="EJ74" s="41" t="e">
        <f t="shared" si="72"/>
        <v>#REF!</v>
      </c>
      <c r="EK74" s="41" t="e">
        <f t="shared" si="72"/>
        <v>#REF!</v>
      </c>
      <c r="EL74" s="41" t="e">
        <f t="shared" si="72"/>
        <v>#REF!</v>
      </c>
      <c r="EM74" s="41" t="e">
        <f t="shared" si="72"/>
        <v>#REF!</v>
      </c>
      <c r="EN74" s="41" t="e">
        <f t="shared" si="72"/>
        <v>#REF!</v>
      </c>
      <c r="EO74" s="41" t="e">
        <f t="shared" si="69"/>
        <v>#REF!</v>
      </c>
      <c r="EP74" s="41" t="e">
        <f t="shared" si="69"/>
        <v>#REF!</v>
      </c>
      <c r="EQ74" s="41" t="e">
        <f t="shared" si="69"/>
        <v>#REF!</v>
      </c>
      <c r="ER74" s="41" t="e">
        <f t="shared" si="69"/>
        <v>#REF!</v>
      </c>
      <c r="ES74" s="41" t="e">
        <f t="shared" si="69"/>
        <v>#REF!</v>
      </c>
      <c r="ET74" s="41" t="e">
        <f t="shared" si="69"/>
        <v>#REF!</v>
      </c>
      <c r="EU74" s="41" t="e">
        <f t="shared" si="69"/>
        <v>#REF!</v>
      </c>
      <c r="EV74" s="41" t="e">
        <f t="shared" si="69"/>
        <v>#REF!</v>
      </c>
      <c r="EW74" s="41" t="e">
        <f t="shared" si="69"/>
        <v>#REF!</v>
      </c>
      <c r="EX74" s="41" t="e">
        <f t="shared" si="69"/>
        <v>#REF!</v>
      </c>
      <c r="EY74" s="41" t="e">
        <f t="shared" si="69"/>
        <v>#REF!</v>
      </c>
      <c r="EZ74" s="41" t="e">
        <f t="shared" si="69"/>
        <v>#REF!</v>
      </c>
      <c r="FA74" s="41" t="e">
        <f t="shared" si="69"/>
        <v>#REF!</v>
      </c>
      <c r="FB74" s="41" t="e">
        <f t="shared" si="65"/>
        <v>#REF!</v>
      </c>
      <c r="FC74" s="41" t="e">
        <f t="shared" si="56"/>
        <v>#REF!</v>
      </c>
      <c r="FD74" s="41" t="e">
        <f t="shared" si="56"/>
        <v>#REF!</v>
      </c>
      <c r="FE74" s="41" t="e">
        <f t="shared" si="56"/>
        <v>#REF!</v>
      </c>
      <c r="FF74" s="41" t="e">
        <f t="shared" si="56"/>
        <v>#REF!</v>
      </c>
      <c r="FG74" s="41" t="e">
        <f t="shared" si="56"/>
        <v>#REF!</v>
      </c>
      <c r="FH74" s="41" t="e">
        <f t="shared" si="56"/>
        <v>#REF!</v>
      </c>
      <c r="FI74" s="41" t="e">
        <f t="shared" si="56"/>
        <v>#REF!</v>
      </c>
      <c r="FJ74" s="41" t="e">
        <f t="shared" si="56"/>
        <v>#REF!</v>
      </c>
      <c r="FK74" s="41" t="e">
        <f t="shared" si="56"/>
        <v>#REF!</v>
      </c>
      <c r="FL74" s="41" t="e">
        <f t="shared" si="56"/>
        <v>#REF!</v>
      </c>
      <c r="FM74" s="41" t="e">
        <f t="shared" si="56"/>
        <v>#REF!</v>
      </c>
      <c r="FN74" s="41" t="e">
        <f t="shared" si="56"/>
        <v>#REF!</v>
      </c>
      <c r="FO74" s="41" t="e">
        <f t="shared" si="56"/>
        <v>#REF!</v>
      </c>
      <c r="FP74" s="41" t="e">
        <f t="shared" si="73"/>
        <v>#REF!</v>
      </c>
      <c r="FQ74" s="41" t="e">
        <f t="shared" si="73"/>
        <v>#REF!</v>
      </c>
      <c r="FR74" s="41" t="e">
        <f t="shared" si="73"/>
        <v>#REF!</v>
      </c>
      <c r="FS74" s="41" t="e">
        <f t="shared" si="73"/>
        <v>#REF!</v>
      </c>
      <c r="FT74" s="41" t="e">
        <f t="shared" si="73"/>
        <v>#REF!</v>
      </c>
      <c r="FU74" s="41" t="e">
        <f t="shared" si="70"/>
        <v>#REF!</v>
      </c>
      <c r="FV74" s="41" t="e">
        <f t="shared" si="70"/>
        <v>#REF!</v>
      </c>
      <c r="FW74" s="41" t="e">
        <f t="shared" si="70"/>
        <v>#REF!</v>
      </c>
      <c r="FX74" s="41" t="e">
        <f t="shared" si="70"/>
        <v>#REF!</v>
      </c>
      <c r="FY74" s="41" t="e">
        <f t="shared" si="70"/>
        <v>#REF!</v>
      </c>
      <c r="FZ74" s="41" t="e">
        <f t="shared" si="70"/>
        <v>#REF!</v>
      </c>
      <c r="GA74" s="41" t="e">
        <f t="shared" si="70"/>
        <v>#REF!</v>
      </c>
      <c r="GB74" s="41" t="e">
        <f t="shared" si="70"/>
        <v>#REF!</v>
      </c>
      <c r="GC74" s="41" t="e">
        <f t="shared" si="70"/>
        <v>#REF!</v>
      </c>
      <c r="GD74" s="41" t="e">
        <f t="shared" si="70"/>
        <v>#REF!</v>
      </c>
      <c r="GE74" s="41" t="e">
        <f t="shared" si="70"/>
        <v>#REF!</v>
      </c>
      <c r="GF74" s="41" t="e">
        <f t="shared" si="70"/>
        <v>#REF!</v>
      </c>
      <c r="GG74" s="41" t="e">
        <f t="shared" si="70"/>
        <v>#REF!</v>
      </c>
      <c r="GH74" s="41" t="e">
        <f t="shared" si="66"/>
        <v>#REF!</v>
      </c>
      <c r="GI74" s="41" t="e">
        <f t="shared" si="58"/>
        <v>#REF!</v>
      </c>
      <c r="GJ74" s="41" t="e">
        <f t="shared" si="58"/>
        <v>#REF!</v>
      </c>
      <c r="GK74" s="41" t="e">
        <f t="shared" si="58"/>
        <v>#REF!</v>
      </c>
      <c r="GL74" s="41" t="e">
        <f t="shared" si="75"/>
        <v>#REF!</v>
      </c>
      <c r="GM74" s="41" t="e">
        <f t="shared" si="75"/>
        <v>#REF!</v>
      </c>
      <c r="GN74" s="41" t="e">
        <f t="shared" si="75"/>
        <v>#REF!</v>
      </c>
      <c r="GO74" s="41" t="e">
        <f t="shared" si="75"/>
        <v>#REF!</v>
      </c>
      <c r="GP74" s="41" t="e">
        <f t="shared" si="75"/>
        <v>#REF!</v>
      </c>
      <c r="GQ74" s="41" t="e">
        <f t="shared" si="75"/>
        <v>#REF!</v>
      </c>
      <c r="GR74" s="41" t="e">
        <f t="shared" si="75"/>
        <v>#REF!</v>
      </c>
      <c r="GS74" s="41" t="e">
        <f t="shared" si="75"/>
        <v>#REF!</v>
      </c>
      <c r="GT74" s="41" t="e">
        <f t="shared" si="75"/>
        <v>#REF!</v>
      </c>
      <c r="GU74" s="41" t="e">
        <f t="shared" si="75"/>
        <v>#REF!</v>
      </c>
      <c r="GV74" s="41" t="e">
        <f t="shared" si="75"/>
        <v>#REF!</v>
      </c>
      <c r="GW74" s="41" t="e">
        <f t="shared" si="75"/>
        <v>#REF!</v>
      </c>
      <c r="GX74" s="41" t="e">
        <f t="shared" si="75"/>
        <v>#REF!</v>
      </c>
      <c r="GY74" s="41" t="e">
        <f t="shared" si="59"/>
        <v>#REF!</v>
      </c>
      <c r="GZ74" s="41" t="e">
        <f t="shared" si="59"/>
        <v>#REF!</v>
      </c>
      <c r="HA74" s="41" t="e">
        <f t="shared" si="59"/>
        <v>#REF!</v>
      </c>
      <c r="HB74" s="41" t="e">
        <f t="shared" si="59"/>
        <v>#REF!</v>
      </c>
      <c r="HC74" s="41" t="e">
        <f t="shared" si="59"/>
        <v>#REF!</v>
      </c>
      <c r="HD74" s="41" t="e">
        <f t="shared" si="59"/>
        <v>#REF!</v>
      </c>
      <c r="HE74" s="41" t="e">
        <f t="shared" si="62"/>
        <v>#REF!</v>
      </c>
      <c r="HF74" s="41" t="e">
        <f t="shared" si="62"/>
        <v>#REF!</v>
      </c>
      <c r="HG74" s="41" t="e">
        <f t="shared" si="62"/>
        <v>#REF!</v>
      </c>
      <c r="HH74" s="41" t="e">
        <f t="shared" si="62"/>
        <v>#REF!</v>
      </c>
      <c r="HI74" s="41" t="e">
        <f t="shared" si="62"/>
        <v>#REF!</v>
      </c>
      <c r="HJ74" s="41" t="e">
        <f t="shared" si="62"/>
        <v>#REF!</v>
      </c>
    </row>
    <row r="75" spans="1:218" ht="14.4" x14ac:dyDescent="0.3">
      <c r="A75" s="42">
        <v>72</v>
      </c>
      <c r="B75" s="43" t="e">
        <f>'CMM1 - AUX CALC'!$BU$67</f>
        <v>#REF!</v>
      </c>
      <c r="BV75" s="41" t="e">
        <f>$B75/(_xlfn.SINGLE(PrazoConcessao)*12-BV$3+1)</f>
        <v>#REF!</v>
      </c>
      <c r="BW75" s="41" t="e">
        <f t="shared" si="74"/>
        <v>#REF!</v>
      </c>
      <c r="BX75" s="41" t="e">
        <f t="shared" si="74"/>
        <v>#REF!</v>
      </c>
      <c r="BY75" s="41" t="e">
        <f t="shared" si="74"/>
        <v>#REF!</v>
      </c>
      <c r="BZ75" s="41" t="e">
        <f t="shared" si="74"/>
        <v>#REF!</v>
      </c>
      <c r="CA75" s="41" t="e">
        <f t="shared" si="74"/>
        <v>#REF!</v>
      </c>
      <c r="CB75" s="41" t="e">
        <f t="shared" si="74"/>
        <v>#REF!</v>
      </c>
      <c r="CC75" s="41" t="e">
        <f t="shared" si="74"/>
        <v>#REF!</v>
      </c>
      <c r="CD75" s="41" t="e">
        <f t="shared" si="74"/>
        <v>#REF!</v>
      </c>
      <c r="CE75" s="41" t="e">
        <f t="shared" si="74"/>
        <v>#REF!</v>
      </c>
      <c r="CF75" s="41" t="e">
        <f t="shared" si="67"/>
        <v>#REF!</v>
      </c>
      <c r="CG75" s="41" t="e">
        <f t="shared" si="67"/>
        <v>#REF!</v>
      </c>
      <c r="CH75" s="41" t="e">
        <f t="shared" si="67"/>
        <v>#REF!</v>
      </c>
      <c r="CI75" s="41" t="e">
        <f t="shared" si="67"/>
        <v>#REF!</v>
      </c>
      <c r="CJ75" s="41" t="e">
        <f t="shared" si="67"/>
        <v>#REF!</v>
      </c>
      <c r="CK75" s="41" t="e">
        <f t="shared" si="67"/>
        <v>#REF!</v>
      </c>
      <c r="CL75" s="41" t="e">
        <f t="shared" si="67"/>
        <v>#REF!</v>
      </c>
      <c r="CM75" s="41" t="e">
        <f t="shared" si="67"/>
        <v>#REF!</v>
      </c>
      <c r="CN75" s="41" t="e">
        <f t="shared" si="67"/>
        <v>#REF!</v>
      </c>
      <c r="CO75" s="41" t="e">
        <f t="shared" si="67"/>
        <v>#REF!</v>
      </c>
      <c r="CP75" s="41" t="e">
        <f t="shared" si="67"/>
        <v>#REF!</v>
      </c>
      <c r="CQ75" s="41" t="e">
        <f t="shared" si="63"/>
        <v>#REF!</v>
      </c>
      <c r="CR75" s="41" t="e">
        <f t="shared" si="63"/>
        <v>#REF!</v>
      </c>
      <c r="CS75" s="41" t="e">
        <f t="shared" si="63"/>
        <v>#REF!</v>
      </c>
      <c r="CT75" s="41" t="e">
        <f t="shared" si="63"/>
        <v>#REF!</v>
      </c>
      <c r="CU75" s="41" t="e">
        <f t="shared" si="63"/>
        <v>#REF!</v>
      </c>
      <c r="CV75" s="41" t="e">
        <f t="shared" si="63"/>
        <v>#REF!</v>
      </c>
      <c r="CW75" s="41" t="e">
        <f t="shared" si="63"/>
        <v>#REF!</v>
      </c>
      <c r="CX75" s="41" t="e">
        <f t="shared" si="63"/>
        <v>#REF!</v>
      </c>
      <c r="CY75" s="41" t="e">
        <f t="shared" si="63"/>
        <v>#REF!</v>
      </c>
      <c r="CZ75" s="41" t="e">
        <f t="shared" si="63"/>
        <v>#REF!</v>
      </c>
      <c r="DA75" s="41" t="e">
        <f t="shared" si="63"/>
        <v>#REF!</v>
      </c>
      <c r="DB75" s="41" t="e">
        <f t="shared" si="63"/>
        <v>#REF!</v>
      </c>
      <c r="DC75" s="41" t="e">
        <f t="shared" si="63"/>
        <v>#REF!</v>
      </c>
      <c r="DD75" s="41" t="e">
        <f t="shared" si="71"/>
        <v>#REF!</v>
      </c>
      <c r="DE75" s="41" t="e">
        <f t="shared" si="71"/>
        <v>#REF!</v>
      </c>
      <c r="DF75" s="41" t="e">
        <f t="shared" si="71"/>
        <v>#REF!</v>
      </c>
      <c r="DG75" s="41" t="e">
        <f t="shared" si="71"/>
        <v>#REF!</v>
      </c>
      <c r="DH75" s="41" t="e">
        <f t="shared" si="71"/>
        <v>#REF!</v>
      </c>
      <c r="DI75" s="41" t="e">
        <f t="shared" si="68"/>
        <v>#REF!</v>
      </c>
      <c r="DJ75" s="41" t="e">
        <f t="shared" si="68"/>
        <v>#REF!</v>
      </c>
      <c r="DK75" s="41" t="e">
        <f t="shared" si="68"/>
        <v>#REF!</v>
      </c>
      <c r="DL75" s="41" t="e">
        <f t="shared" si="68"/>
        <v>#REF!</v>
      </c>
      <c r="DM75" s="41" t="e">
        <f t="shared" si="68"/>
        <v>#REF!</v>
      </c>
      <c r="DN75" s="41" t="e">
        <f t="shared" si="68"/>
        <v>#REF!</v>
      </c>
      <c r="DO75" s="41" t="e">
        <f t="shared" si="68"/>
        <v>#REF!</v>
      </c>
      <c r="DP75" s="41" t="e">
        <f t="shared" si="68"/>
        <v>#REF!</v>
      </c>
      <c r="DQ75" s="41" t="e">
        <f t="shared" si="68"/>
        <v>#REF!</v>
      </c>
      <c r="DR75" s="41" t="e">
        <f t="shared" si="68"/>
        <v>#REF!</v>
      </c>
      <c r="DS75" s="41" t="e">
        <f t="shared" si="68"/>
        <v>#REF!</v>
      </c>
      <c r="DT75" s="41" t="e">
        <f t="shared" si="68"/>
        <v>#REF!</v>
      </c>
      <c r="DU75" s="41" t="e">
        <f t="shared" si="68"/>
        <v>#REF!</v>
      </c>
      <c r="DV75" s="41" t="e">
        <f t="shared" si="64"/>
        <v>#REF!</v>
      </c>
      <c r="DW75" s="41" t="e">
        <f t="shared" si="54"/>
        <v>#REF!</v>
      </c>
      <c r="DX75" s="41" t="e">
        <f t="shared" si="54"/>
        <v>#REF!</v>
      </c>
      <c r="DY75" s="41" t="e">
        <f t="shared" si="54"/>
        <v>#REF!</v>
      </c>
      <c r="DZ75" s="41" t="e">
        <f t="shared" si="54"/>
        <v>#REF!</v>
      </c>
      <c r="EA75" s="41" t="e">
        <f t="shared" si="54"/>
        <v>#REF!</v>
      </c>
      <c r="EB75" s="41" t="e">
        <f t="shared" si="54"/>
        <v>#REF!</v>
      </c>
      <c r="EC75" s="41" t="e">
        <f t="shared" si="54"/>
        <v>#REF!</v>
      </c>
      <c r="ED75" s="41" t="e">
        <f t="shared" si="54"/>
        <v>#REF!</v>
      </c>
      <c r="EE75" s="41" t="e">
        <f t="shared" si="54"/>
        <v>#REF!</v>
      </c>
      <c r="EF75" s="41" t="e">
        <f t="shared" si="54"/>
        <v>#REF!</v>
      </c>
      <c r="EG75" s="41" t="e">
        <f t="shared" si="54"/>
        <v>#REF!</v>
      </c>
      <c r="EH75" s="41" t="e">
        <f t="shared" si="54"/>
        <v>#REF!</v>
      </c>
      <c r="EI75" s="41" t="e">
        <f t="shared" si="54"/>
        <v>#REF!</v>
      </c>
      <c r="EJ75" s="41" t="e">
        <f t="shared" si="72"/>
        <v>#REF!</v>
      </c>
      <c r="EK75" s="41" t="e">
        <f t="shared" si="72"/>
        <v>#REF!</v>
      </c>
      <c r="EL75" s="41" t="e">
        <f t="shared" si="72"/>
        <v>#REF!</v>
      </c>
      <c r="EM75" s="41" t="e">
        <f t="shared" si="72"/>
        <v>#REF!</v>
      </c>
      <c r="EN75" s="41" t="e">
        <f t="shared" si="72"/>
        <v>#REF!</v>
      </c>
      <c r="EO75" s="41" t="e">
        <f t="shared" si="69"/>
        <v>#REF!</v>
      </c>
      <c r="EP75" s="41" t="e">
        <f t="shared" si="69"/>
        <v>#REF!</v>
      </c>
      <c r="EQ75" s="41" t="e">
        <f t="shared" si="69"/>
        <v>#REF!</v>
      </c>
      <c r="ER75" s="41" t="e">
        <f t="shared" si="69"/>
        <v>#REF!</v>
      </c>
      <c r="ES75" s="41" t="e">
        <f t="shared" si="69"/>
        <v>#REF!</v>
      </c>
      <c r="ET75" s="41" t="e">
        <f t="shared" si="69"/>
        <v>#REF!</v>
      </c>
      <c r="EU75" s="41" t="e">
        <f t="shared" si="69"/>
        <v>#REF!</v>
      </c>
      <c r="EV75" s="41" t="e">
        <f t="shared" si="69"/>
        <v>#REF!</v>
      </c>
      <c r="EW75" s="41" t="e">
        <f t="shared" si="69"/>
        <v>#REF!</v>
      </c>
      <c r="EX75" s="41" t="e">
        <f t="shared" si="69"/>
        <v>#REF!</v>
      </c>
      <c r="EY75" s="41" t="e">
        <f t="shared" si="69"/>
        <v>#REF!</v>
      </c>
      <c r="EZ75" s="41" t="e">
        <f t="shared" si="69"/>
        <v>#REF!</v>
      </c>
      <c r="FA75" s="41" t="e">
        <f t="shared" si="69"/>
        <v>#REF!</v>
      </c>
      <c r="FB75" s="41" t="e">
        <f t="shared" si="65"/>
        <v>#REF!</v>
      </c>
      <c r="FC75" s="41" t="e">
        <f t="shared" si="56"/>
        <v>#REF!</v>
      </c>
      <c r="FD75" s="41" t="e">
        <f t="shared" si="56"/>
        <v>#REF!</v>
      </c>
      <c r="FE75" s="41" t="e">
        <f t="shared" si="56"/>
        <v>#REF!</v>
      </c>
      <c r="FF75" s="41" t="e">
        <f t="shared" si="56"/>
        <v>#REF!</v>
      </c>
      <c r="FG75" s="41" t="e">
        <f t="shared" si="56"/>
        <v>#REF!</v>
      </c>
      <c r="FH75" s="41" t="e">
        <f t="shared" si="56"/>
        <v>#REF!</v>
      </c>
      <c r="FI75" s="41" t="e">
        <f t="shared" si="56"/>
        <v>#REF!</v>
      </c>
      <c r="FJ75" s="41" t="e">
        <f t="shared" si="56"/>
        <v>#REF!</v>
      </c>
      <c r="FK75" s="41" t="e">
        <f t="shared" si="56"/>
        <v>#REF!</v>
      </c>
      <c r="FL75" s="41" t="e">
        <f t="shared" si="56"/>
        <v>#REF!</v>
      </c>
      <c r="FM75" s="41" t="e">
        <f t="shared" si="56"/>
        <v>#REF!</v>
      </c>
      <c r="FN75" s="41" t="e">
        <f t="shared" si="56"/>
        <v>#REF!</v>
      </c>
      <c r="FO75" s="41" t="e">
        <f t="shared" si="56"/>
        <v>#REF!</v>
      </c>
      <c r="FP75" s="41" t="e">
        <f t="shared" si="73"/>
        <v>#REF!</v>
      </c>
      <c r="FQ75" s="41" t="e">
        <f t="shared" si="73"/>
        <v>#REF!</v>
      </c>
      <c r="FR75" s="41" t="e">
        <f t="shared" si="73"/>
        <v>#REF!</v>
      </c>
      <c r="FS75" s="41" t="e">
        <f t="shared" si="73"/>
        <v>#REF!</v>
      </c>
      <c r="FT75" s="41" t="e">
        <f t="shared" si="73"/>
        <v>#REF!</v>
      </c>
      <c r="FU75" s="41" t="e">
        <f t="shared" si="70"/>
        <v>#REF!</v>
      </c>
      <c r="FV75" s="41" t="e">
        <f t="shared" si="70"/>
        <v>#REF!</v>
      </c>
      <c r="FW75" s="41" t="e">
        <f t="shared" si="70"/>
        <v>#REF!</v>
      </c>
      <c r="FX75" s="41" t="e">
        <f t="shared" si="70"/>
        <v>#REF!</v>
      </c>
      <c r="FY75" s="41" t="e">
        <f t="shared" si="70"/>
        <v>#REF!</v>
      </c>
      <c r="FZ75" s="41" t="e">
        <f t="shared" si="70"/>
        <v>#REF!</v>
      </c>
      <c r="GA75" s="41" t="e">
        <f t="shared" si="70"/>
        <v>#REF!</v>
      </c>
      <c r="GB75" s="41" t="e">
        <f t="shared" si="70"/>
        <v>#REF!</v>
      </c>
      <c r="GC75" s="41" t="e">
        <f t="shared" si="70"/>
        <v>#REF!</v>
      </c>
      <c r="GD75" s="41" t="e">
        <f t="shared" si="70"/>
        <v>#REF!</v>
      </c>
      <c r="GE75" s="41" t="e">
        <f t="shared" si="70"/>
        <v>#REF!</v>
      </c>
      <c r="GF75" s="41" t="e">
        <f t="shared" si="70"/>
        <v>#REF!</v>
      </c>
      <c r="GG75" s="41" t="e">
        <f t="shared" si="70"/>
        <v>#REF!</v>
      </c>
      <c r="GH75" s="41" t="e">
        <f t="shared" si="66"/>
        <v>#REF!</v>
      </c>
      <c r="GI75" s="41" t="e">
        <f t="shared" si="58"/>
        <v>#REF!</v>
      </c>
      <c r="GJ75" s="41" t="e">
        <f t="shared" si="58"/>
        <v>#REF!</v>
      </c>
      <c r="GK75" s="41" t="e">
        <f t="shared" si="58"/>
        <v>#REF!</v>
      </c>
      <c r="GL75" s="41" t="e">
        <f t="shared" si="75"/>
        <v>#REF!</v>
      </c>
      <c r="GM75" s="41" t="e">
        <f t="shared" si="75"/>
        <v>#REF!</v>
      </c>
      <c r="GN75" s="41" t="e">
        <f t="shared" si="75"/>
        <v>#REF!</v>
      </c>
      <c r="GO75" s="41" t="e">
        <f t="shared" si="75"/>
        <v>#REF!</v>
      </c>
      <c r="GP75" s="41" t="e">
        <f t="shared" si="75"/>
        <v>#REF!</v>
      </c>
      <c r="GQ75" s="41" t="e">
        <f t="shared" si="75"/>
        <v>#REF!</v>
      </c>
      <c r="GR75" s="41" t="e">
        <f t="shared" si="75"/>
        <v>#REF!</v>
      </c>
      <c r="GS75" s="41" t="e">
        <f t="shared" si="75"/>
        <v>#REF!</v>
      </c>
      <c r="GT75" s="41" t="e">
        <f t="shared" si="75"/>
        <v>#REF!</v>
      </c>
      <c r="GU75" s="41" t="e">
        <f t="shared" si="75"/>
        <v>#REF!</v>
      </c>
      <c r="GV75" s="41" t="e">
        <f t="shared" si="75"/>
        <v>#REF!</v>
      </c>
      <c r="GW75" s="41" t="e">
        <f t="shared" si="75"/>
        <v>#REF!</v>
      </c>
      <c r="GX75" s="41" t="e">
        <f t="shared" si="75"/>
        <v>#REF!</v>
      </c>
      <c r="GY75" s="41" t="e">
        <f t="shared" si="59"/>
        <v>#REF!</v>
      </c>
      <c r="GZ75" s="41" t="e">
        <f t="shared" si="59"/>
        <v>#REF!</v>
      </c>
      <c r="HA75" s="41" t="e">
        <f t="shared" si="59"/>
        <v>#REF!</v>
      </c>
      <c r="HB75" s="41" t="e">
        <f t="shared" si="59"/>
        <v>#REF!</v>
      </c>
      <c r="HC75" s="41" t="e">
        <f t="shared" si="59"/>
        <v>#REF!</v>
      </c>
      <c r="HD75" s="41" t="e">
        <f t="shared" si="59"/>
        <v>#REF!</v>
      </c>
      <c r="HE75" s="41" t="e">
        <f t="shared" si="62"/>
        <v>#REF!</v>
      </c>
      <c r="HF75" s="41" t="e">
        <f t="shared" si="62"/>
        <v>#REF!</v>
      </c>
      <c r="HG75" s="41" t="e">
        <f t="shared" si="62"/>
        <v>#REF!</v>
      </c>
      <c r="HH75" s="41" t="e">
        <f t="shared" si="62"/>
        <v>#REF!</v>
      </c>
      <c r="HI75" s="41" t="e">
        <f t="shared" si="62"/>
        <v>#REF!</v>
      </c>
      <c r="HJ75" s="41" t="e">
        <f t="shared" si="62"/>
        <v>#REF!</v>
      </c>
    </row>
    <row r="76" spans="1:218" ht="14.4" x14ac:dyDescent="0.3">
      <c r="A76" s="42">
        <v>73</v>
      </c>
      <c r="B76" s="43" t="e">
        <f>'CMM1 - AUX CALC'!$BV$67</f>
        <v>#REF!</v>
      </c>
      <c r="BW76" s="41" t="e">
        <f>$B76/(_xlfn.SINGLE(PrazoConcessao)*12-BW$3+1)</f>
        <v>#REF!</v>
      </c>
      <c r="BX76" s="41" t="e">
        <f t="shared" si="74"/>
        <v>#REF!</v>
      </c>
      <c r="BY76" s="41" t="e">
        <f t="shared" si="74"/>
        <v>#REF!</v>
      </c>
      <c r="BZ76" s="41" t="e">
        <f t="shared" si="74"/>
        <v>#REF!</v>
      </c>
      <c r="CA76" s="41" t="e">
        <f t="shared" si="74"/>
        <v>#REF!</v>
      </c>
      <c r="CB76" s="41" t="e">
        <f t="shared" si="74"/>
        <v>#REF!</v>
      </c>
      <c r="CC76" s="41" t="e">
        <f t="shared" si="74"/>
        <v>#REF!</v>
      </c>
      <c r="CD76" s="41" t="e">
        <f t="shared" si="74"/>
        <v>#REF!</v>
      </c>
      <c r="CE76" s="41" t="e">
        <f t="shared" si="74"/>
        <v>#REF!</v>
      </c>
      <c r="CF76" s="41" t="e">
        <f t="shared" si="67"/>
        <v>#REF!</v>
      </c>
      <c r="CG76" s="41" t="e">
        <f t="shared" si="67"/>
        <v>#REF!</v>
      </c>
      <c r="CH76" s="41" t="e">
        <f t="shared" si="67"/>
        <v>#REF!</v>
      </c>
      <c r="CI76" s="41" t="e">
        <f t="shared" si="67"/>
        <v>#REF!</v>
      </c>
      <c r="CJ76" s="41" t="e">
        <f t="shared" si="67"/>
        <v>#REF!</v>
      </c>
      <c r="CK76" s="41" t="e">
        <f t="shared" si="67"/>
        <v>#REF!</v>
      </c>
      <c r="CL76" s="41" t="e">
        <f t="shared" si="67"/>
        <v>#REF!</v>
      </c>
      <c r="CM76" s="41" t="e">
        <f t="shared" si="67"/>
        <v>#REF!</v>
      </c>
      <c r="CN76" s="41" t="e">
        <f t="shared" si="67"/>
        <v>#REF!</v>
      </c>
      <c r="CO76" s="41" t="e">
        <f t="shared" si="67"/>
        <v>#REF!</v>
      </c>
      <c r="CP76" s="41" t="e">
        <f t="shared" si="67"/>
        <v>#REF!</v>
      </c>
      <c r="CQ76" s="41" t="e">
        <f t="shared" si="63"/>
        <v>#REF!</v>
      </c>
      <c r="CR76" s="41" t="e">
        <f t="shared" si="63"/>
        <v>#REF!</v>
      </c>
      <c r="CS76" s="41" t="e">
        <f t="shared" si="63"/>
        <v>#REF!</v>
      </c>
      <c r="CT76" s="41" t="e">
        <f t="shared" si="63"/>
        <v>#REF!</v>
      </c>
      <c r="CU76" s="41" t="e">
        <f t="shared" si="63"/>
        <v>#REF!</v>
      </c>
      <c r="CV76" s="41" t="e">
        <f t="shared" si="63"/>
        <v>#REF!</v>
      </c>
      <c r="CW76" s="41" t="e">
        <f t="shared" si="63"/>
        <v>#REF!</v>
      </c>
      <c r="CX76" s="41" t="e">
        <f t="shared" si="63"/>
        <v>#REF!</v>
      </c>
      <c r="CY76" s="41" t="e">
        <f t="shared" si="63"/>
        <v>#REF!</v>
      </c>
      <c r="CZ76" s="41" t="e">
        <f t="shared" si="63"/>
        <v>#REF!</v>
      </c>
      <c r="DA76" s="41" t="e">
        <f t="shared" si="63"/>
        <v>#REF!</v>
      </c>
      <c r="DB76" s="41" t="e">
        <f t="shared" si="63"/>
        <v>#REF!</v>
      </c>
      <c r="DC76" s="41" t="e">
        <f t="shared" si="63"/>
        <v>#REF!</v>
      </c>
      <c r="DD76" s="41" t="e">
        <f t="shared" si="71"/>
        <v>#REF!</v>
      </c>
      <c r="DE76" s="41" t="e">
        <f t="shared" si="71"/>
        <v>#REF!</v>
      </c>
      <c r="DF76" s="41" t="e">
        <f t="shared" si="71"/>
        <v>#REF!</v>
      </c>
      <c r="DG76" s="41" t="e">
        <f t="shared" si="71"/>
        <v>#REF!</v>
      </c>
      <c r="DH76" s="41" t="e">
        <f t="shared" si="71"/>
        <v>#REF!</v>
      </c>
      <c r="DI76" s="41" t="e">
        <f t="shared" si="68"/>
        <v>#REF!</v>
      </c>
      <c r="DJ76" s="41" t="e">
        <f t="shared" si="68"/>
        <v>#REF!</v>
      </c>
      <c r="DK76" s="41" t="e">
        <f t="shared" si="68"/>
        <v>#REF!</v>
      </c>
      <c r="DL76" s="41" t="e">
        <f t="shared" si="68"/>
        <v>#REF!</v>
      </c>
      <c r="DM76" s="41" t="e">
        <f t="shared" si="68"/>
        <v>#REF!</v>
      </c>
      <c r="DN76" s="41" t="e">
        <f t="shared" si="68"/>
        <v>#REF!</v>
      </c>
      <c r="DO76" s="41" t="e">
        <f t="shared" si="68"/>
        <v>#REF!</v>
      </c>
      <c r="DP76" s="41" t="e">
        <f t="shared" si="68"/>
        <v>#REF!</v>
      </c>
      <c r="DQ76" s="41" t="e">
        <f t="shared" si="68"/>
        <v>#REF!</v>
      </c>
      <c r="DR76" s="41" t="e">
        <f t="shared" si="68"/>
        <v>#REF!</v>
      </c>
      <c r="DS76" s="41" t="e">
        <f t="shared" si="68"/>
        <v>#REF!</v>
      </c>
      <c r="DT76" s="41" t="e">
        <f t="shared" si="68"/>
        <v>#REF!</v>
      </c>
      <c r="DU76" s="41" t="e">
        <f t="shared" si="68"/>
        <v>#REF!</v>
      </c>
      <c r="DV76" s="41" t="e">
        <f t="shared" si="64"/>
        <v>#REF!</v>
      </c>
      <c r="DW76" s="41" t="e">
        <f t="shared" si="54"/>
        <v>#REF!</v>
      </c>
      <c r="DX76" s="41" t="e">
        <f t="shared" si="54"/>
        <v>#REF!</v>
      </c>
      <c r="DY76" s="41" t="e">
        <f t="shared" si="54"/>
        <v>#REF!</v>
      </c>
      <c r="DZ76" s="41" t="e">
        <f t="shared" si="54"/>
        <v>#REF!</v>
      </c>
      <c r="EA76" s="41" t="e">
        <f t="shared" si="54"/>
        <v>#REF!</v>
      </c>
      <c r="EB76" s="41" t="e">
        <f t="shared" si="54"/>
        <v>#REF!</v>
      </c>
      <c r="EC76" s="41" t="e">
        <f t="shared" si="54"/>
        <v>#REF!</v>
      </c>
      <c r="ED76" s="41" t="e">
        <f t="shared" si="54"/>
        <v>#REF!</v>
      </c>
      <c r="EE76" s="41" t="e">
        <f t="shared" si="54"/>
        <v>#REF!</v>
      </c>
      <c r="EF76" s="41" t="e">
        <f t="shared" si="54"/>
        <v>#REF!</v>
      </c>
      <c r="EG76" s="41" t="e">
        <f t="shared" si="54"/>
        <v>#REF!</v>
      </c>
      <c r="EH76" s="41" t="e">
        <f t="shared" si="54"/>
        <v>#REF!</v>
      </c>
      <c r="EI76" s="41" t="e">
        <f t="shared" si="54"/>
        <v>#REF!</v>
      </c>
      <c r="EJ76" s="41" t="e">
        <f t="shared" si="72"/>
        <v>#REF!</v>
      </c>
      <c r="EK76" s="41" t="e">
        <f t="shared" si="72"/>
        <v>#REF!</v>
      </c>
      <c r="EL76" s="41" t="e">
        <f t="shared" si="72"/>
        <v>#REF!</v>
      </c>
      <c r="EM76" s="41" t="e">
        <f t="shared" si="72"/>
        <v>#REF!</v>
      </c>
      <c r="EN76" s="41" t="e">
        <f t="shared" si="72"/>
        <v>#REF!</v>
      </c>
      <c r="EO76" s="41" t="e">
        <f t="shared" si="69"/>
        <v>#REF!</v>
      </c>
      <c r="EP76" s="41" t="e">
        <f t="shared" si="69"/>
        <v>#REF!</v>
      </c>
      <c r="EQ76" s="41" t="e">
        <f t="shared" si="69"/>
        <v>#REF!</v>
      </c>
      <c r="ER76" s="41" t="e">
        <f t="shared" si="69"/>
        <v>#REF!</v>
      </c>
      <c r="ES76" s="41" t="e">
        <f t="shared" si="69"/>
        <v>#REF!</v>
      </c>
      <c r="ET76" s="41" t="e">
        <f t="shared" si="69"/>
        <v>#REF!</v>
      </c>
      <c r="EU76" s="41" t="e">
        <f t="shared" si="69"/>
        <v>#REF!</v>
      </c>
      <c r="EV76" s="41" t="e">
        <f t="shared" si="69"/>
        <v>#REF!</v>
      </c>
      <c r="EW76" s="41" t="e">
        <f t="shared" si="69"/>
        <v>#REF!</v>
      </c>
      <c r="EX76" s="41" t="e">
        <f t="shared" si="69"/>
        <v>#REF!</v>
      </c>
      <c r="EY76" s="41" t="e">
        <f t="shared" si="69"/>
        <v>#REF!</v>
      </c>
      <c r="EZ76" s="41" t="e">
        <f t="shared" si="69"/>
        <v>#REF!</v>
      </c>
      <c r="FA76" s="41" t="e">
        <f t="shared" si="69"/>
        <v>#REF!</v>
      </c>
      <c r="FB76" s="41" t="e">
        <f t="shared" si="65"/>
        <v>#REF!</v>
      </c>
      <c r="FC76" s="41" t="e">
        <f t="shared" si="56"/>
        <v>#REF!</v>
      </c>
      <c r="FD76" s="41" t="e">
        <f t="shared" si="56"/>
        <v>#REF!</v>
      </c>
      <c r="FE76" s="41" t="e">
        <f t="shared" si="56"/>
        <v>#REF!</v>
      </c>
      <c r="FF76" s="41" t="e">
        <f t="shared" si="56"/>
        <v>#REF!</v>
      </c>
      <c r="FG76" s="41" t="e">
        <f t="shared" si="56"/>
        <v>#REF!</v>
      </c>
      <c r="FH76" s="41" t="e">
        <f t="shared" si="56"/>
        <v>#REF!</v>
      </c>
      <c r="FI76" s="41" t="e">
        <f t="shared" si="56"/>
        <v>#REF!</v>
      </c>
      <c r="FJ76" s="41" t="e">
        <f t="shared" si="56"/>
        <v>#REF!</v>
      </c>
      <c r="FK76" s="41" t="e">
        <f t="shared" si="56"/>
        <v>#REF!</v>
      </c>
      <c r="FL76" s="41" t="e">
        <f t="shared" si="56"/>
        <v>#REF!</v>
      </c>
      <c r="FM76" s="41" t="e">
        <f t="shared" si="56"/>
        <v>#REF!</v>
      </c>
      <c r="FN76" s="41" t="e">
        <f t="shared" si="56"/>
        <v>#REF!</v>
      </c>
      <c r="FO76" s="41" t="e">
        <f t="shared" si="56"/>
        <v>#REF!</v>
      </c>
      <c r="FP76" s="41" t="e">
        <f t="shared" si="73"/>
        <v>#REF!</v>
      </c>
      <c r="FQ76" s="41" t="e">
        <f t="shared" si="73"/>
        <v>#REF!</v>
      </c>
      <c r="FR76" s="41" t="e">
        <f t="shared" si="73"/>
        <v>#REF!</v>
      </c>
      <c r="FS76" s="41" t="e">
        <f t="shared" si="73"/>
        <v>#REF!</v>
      </c>
      <c r="FT76" s="41" t="e">
        <f t="shared" si="73"/>
        <v>#REF!</v>
      </c>
      <c r="FU76" s="41" t="e">
        <f t="shared" si="70"/>
        <v>#REF!</v>
      </c>
      <c r="FV76" s="41" t="e">
        <f t="shared" si="70"/>
        <v>#REF!</v>
      </c>
      <c r="FW76" s="41" t="e">
        <f t="shared" si="70"/>
        <v>#REF!</v>
      </c>
      <c r="FX76" s="41" t="e">
        <f t="shared" si="70"/>
        <v>#REF!</v>
      </c>
      <c r="FY76" s="41" t="e">
        <f t="shared" si="70"/>
        <v>#REF!</v>
      </c>
      <c r="FZ76" s="41" t="e">
        <f t="shared" si="70"/>
        <v>#REF!</v>
      </c>
      <c r="GA76" s="41" t="e">
        <f t="shared" si="70"/>
        <v>#REF!</v>
      </c>
      <c r="GB76" s="41" t="e">
        <f t="shared" si="70"/>
        <v>#REF!</v>
      </c>
      <c r="GC76" s="41" t="e">
        <f t="shared" si="70"/>
        <v>#REF!</v>
      </c>
      <c r="GD76" s="41" t="e">
        <f t="shared" si="70"/>
        <v>#REF!</v>
      </c>
      <c r="GE76" s="41" t="e">
        <f t="shared" si="70"/>
        <v>#REF!</v>
      </c>
      <c r="GF76" s="41" t="e">
        <f t="shared" si="70"/>
        <v>#REF!</v>
      </c>
      <c r="GG76" s="41" t="e">
        <f t="shared" si="70"/>
        <v>#REF!</v>
      </c>
      <c r="GH76" s="41" t="e">
        <f t="shared" si="66"/>
        <v>#REF!</v>
      </c>
      <c r="GI76" s="41" t="e">
        <f t="shared" si="58"/>
        <v>#REF!</v>
      </c>
      <c r="GJ76" s="41" t="e">
        <f t="shared" si="58"/>
        <v>#REF!</v>
      </c>
      <c r="GK76" s="41" t="e">
        <f t="shared" si="58"/>
        <v>#REF!</v>
      </c>
      <c r="GL76" s="41" t="e">
        <f t="shared" si="75"/>
        <v>#REF!</v>
      </c>
      <c r="GM76" s="41" t="e">
        <f t="shared" si="75"/>
        <v>#REF!</v>
      </c>
      <c r="GN76" s="41" t="e">
        <f t="shared" si="75"/>
        <v>#REF!</v>
      </c>
      <c r="GO76" s="41" t="e">
        <f t="shared" si="75"/>
        <v>#REF!</v>
      </c>
      <c r="GP76" s="41" t="e">
        <f t="shared" si="75"/>
        <v>#REF!</v>
      </c>
      <c r="GQ76" s="41" t="e">
        <f t="shared" si="75"/>
        <v>#REF!</v>
      </c>
      <c r="GR76" s="41" t="e">
        <f t="shared" si="75"/>
        <v>#REF!</v>
      </c>
      <c r="GS76" s="41" t="e">
        <f t="shared" si="75"/>
        <v>#REF!</v>
      </c>
      <c r="GT76" s="41" t="e">
        <f t="shared" si="75"/>
        <v>#REF!</v>
      </c>
      <c r="GU76" s="41" t="e">
        <f t="shared" si="75"/>
        <v>#REF!</v>
      </c>
      <c r="GV76" s="41" t="e">
        <f t="shared" si="75"/>
        <v>#REF!</v>
      </c>
      <c r="GW76" s="41" t="e">
        <f t="shared" si="75"/>
        <v>#REF!</v>
      </c>
      <c r="GX76" s="41" t="e">
        <f t="shared" si="75"/>
        <v>#REF!</v>
      </c>
      <c r="GY76" s="41" t="e">
        <f t="shared" si="59"/>
        <v>#REF!</v>
      </c>
      <c r="GZ76" s="41" t="e">
        <f t="shared" si="59"/>
        <v>#REF!</v>
      </c>
      <c r="HA76" s="41" t="e">
        <f t="shared" si="59"/>
        <v>#REF!</v>
      </c>
      <c r="HB76" s="41" t="e">
        <f t="shared" si="59"/>
        <v>#REF!</v>
      </c>
      <c r="HC76" s="41" t="e">
        <f t="shared" si="59"/>
        <v>#REF!</v>
      </c>
      <c r="HD76" s="41" t="e">
        <f t="shared" si="59"/>
        <v>#REF!</v>
      </c>
      <c r="HE76" s="41" t="e">
        <f t="shared" si="62"/>
        <v>#REF!</v>
      </c>
      <c r="HF76" s="41" t="e">
        <f t="shared" si="62"/>
        <v>#REF!</v>
      </c>
      <c r="HG76" s="41" t="e">
        <f t="shared" si="62"/>
        <v>#REF!</v>
      </c>
      <c r="HH76" s="41" t="e">
        <f t="shared" si="62"/>
        <v>#REF!</v>
      </c>
      <c r="HI76" s="41" t="e">
        <f t="shared" si="62"/>
        <v>#REF!</v>
      </c>
      <c r="HJ76" s="41" t="e">
        <f t="shared" si="62"/>
        <v>#REF!</v>
      </c>
    </row>
    <row r="77" spans="1:218" ht="14.4" x14ac:dyDescent="0.3">
      <c r="A77" s="42">
        <v>74</v>
      </c>
      <c r="B77" s="43" t="e">
        <f>'CMM1 - AUX CALC'!$BW$67</f>
        <v>#REF!</v>
      </c>
      <c r="BX77" s="41" t="e">
        <f>$B77/(_xlfn.SINGLE(PrazoConcessao)*12-BX$3+1)</f>
        <v>#REF!</v>
      </c>
      <c r="BY77" s="41" t="e">
        <f t="shared" si="74"/>
        <v>#REF!</v>
      </c>
      <c r="BZ77" s="41" t="e">
        <f t="shared" si="74"/>
        <v>#REF!</v>
      </c>
      <c r="CA77" s="41" t="e">
        <f t="shared" si="74"/>
        <v>#REF!</v>
      </c>
      <c r="CB77" s="41" t="e">
        <f t="shared" si="74"/>
        <v>#REF!</v>
      </c>
      <c r="CC77" s="41" t="e">
        <f t="shared" si="74"/>
        <v>#REF!</v>
      </c>
      <c r="CD77" s="41" t="e">
        <f t="shared" si="74"/>
        <v>#REF!</v>
      </c>
      <c r="CE77" s="41" t="e">
        <f t="shared" si="74"/>
        <v>#REF!</v>
      </c>
      <c r="CF77" s="41" t="e">
        <f t="shared" si="67"/>
        <v>#REF!</v>
      </c>
      <c r="CG77" s="41" t="e">
        <f t="shared" si="67"/>
        <v>#REF!</v>
      </c>
      <c r="CH77" s="41" t="e">
        <f t="shared" si="67"/>
        <v>#REF!</v>
      </c>
      <c r="CI77" s="41" t="e">
        <f t="shared" si="67"/>
        <v>#REF!</v>
      </c>
      <c r="CJ77" s="41" t="e">
        <f t="shared" si="67"/>
        <v>#REF!</v>
      </c>
      <c r="CK77" s="41" t="e">
        <f t="shared" si="67"/>
        <v>#REF!</v>
      </c>
      <c r="CL77" s="41" t="e">
        <f t="shared" si="67"/>
        <v>#REF!</v>
      </c>
      <c r="CM77" s="41" t="e">
        <f t="shared" si="67"/>
        <v>#REF!</v>
      </c>
      <c r="CN77" s="41" t="e">
        <f t="shared" si="67"/>
        <v>#REF!</v>
      </c>
      <c r="CO77" s="41" t="e">
        <f t="shared" si="67"/>
        <v>#REF!</v>
      </c>
      <c r="CP77" s="41" t="e">
        <f t="shared" si="67"/>
        <v>#REF!</v>
      </c>
      <c r="CQ77" s="41" t="e">
        <f t="shared" si="63"/>
        <v>#REF!</v>
      </c>
      <c r="CR77" s="41" t="e">
        <f t="shared" si="63"/>
        <v>#REF!</v>
      </c>
      <c r="CS77" s="41" t="e">
        <f t="shared" si="63"/>
        <v>#REF!</v>
      </c>
      <c r="CT77" s="41" t="e">
        <f t="shared" si="63"/>
        <v>#REF!</v>
      </c>
      <c r="CU77" s="41" t="e">
        <f t="shared" si="63"/>
        <v>#REF!</v>
      </c>
      <c r="CV77" s="41" t="e">
        <f t="shared" si="63"/>
        <v>#REF!</v>
      </c>
      <c r="CW77" s="41" t="e">
        <f t="shared" si="63"/>
        <v>#REF!</v>
      </c>
      <c r="CX77" s="41" t="e">
        <f t="shared" si="63"/>
        <v>#REF!</v>
      </c>
      <c r="CY77" s="41" t="e">
        <f t="shared" si="63"/>
        <v>#REF!</v>
      </c>
      <c r="CZ77" s="41" t="e">
        <f t="shared" si="63"/>
        <v>#REF!</v>
      </c>
      <c r="DA77" s="41" t="e">
        <f t="shared" si="63"/>
        <v>#REF!</v>
      </c>
      <c r="DB77" s="41" t="e">
        <f t="shared" si="63"/>
        <v>#REF!</v>
      </c>
      <c r="DC77" s="41" t="e">
        <f t="shared" si="63"/>
        <v>#REF!</v>
      </c>
      <c r="DD77" s="41" t="e">
        <f t="shared" si="71"/>
        <v>#REF!</v>
      </c>
      <c r="DE77" s="41" t="e">
        <f t="shared" si="71"/>
        <v>#REF!</v>
      </c>
      <c r="DF77" s="41" t="e">
        <f t="shared" si="71"/>
        <v>#REF!</v>
      </c>
      <c r="DG77" s="41" t="e">
        <f t="shared" si="71"/>
        <v>#REF!</v>
      </c>
      <c r="DH77" s="41" t="e">
        <f t="shared" si="71"/>
        <v>#REF!</v>
      </c>
      <c r="DI77" s="41" t="e">
        <f t="shared" si="68"/>
        <v>#REF!</v>
      </c>
      <c r="DJ77" s="41" t="e">
        <f t="shared" si="68"/>
        <v>#REF!</v>
      </c>
      <c r="DK77" s="41" t="e">
        <f t="shared" si="68"/>
        <v>#REF!</v>
      </c>
      <c r="DL77" s="41" t="e">
        <f t="shared" si="68"/>
        <v>#REF!</v>
      </c>
      <c r="DM77" s="41" t="e">
        <f t="shared" si="68"/>
        <v>#REF!</v>
      </c>
      <c r="DN77" s="41" t="e">
        <f t="shared" si="68"/>
        <v>#REF!</v>
      </c>
      <c r="DO77" s="41" t="e">
        <f t="shared" si="68"/>
        <v>#REF!</v>
      </c>
      <c r="DP77" s="41" t="e">
        <f t="shared" si="68"/>
        <v>#REF!</v>
      </c>
      <c r="DQ77" s="41" t="e">
        <f t="shared" si="68"/>
        <v>#REF!</v>
      </c>
      <c r="DR77" s="41" t="e">
        <f t="shared" si="68"/>
        <v>#REF!</v>
      </c>
      <c r="DS77" s="41" t="e">
        <f t="shared" si="68"/>
        <v>#REF!</v>
      </c>
      <c r="DT77" s="41" t="e">
        <f t="shared" si="68"/>
        <v>#REF!</v>
      </c>
      <c r="DU77" s="41" t="e">
        <f t="shared" si="68"/>
        <v>#REF!</v>
      </c>
      <c r="DV77" s="41" t="e">
        <f t="shared" si="64"/>
        <v>#REF!</v>
      </c>
      <c r="DW77" s="41" t="e">
        <f t="shared" si="54"/>
        <v>#REF!</v>
      </c>
      <c r="DX77" s="41" t="e">
        <f t="shared" si="54"/>
        <v>#REF!</v>
      </c>
      <c r="DY77" s="41" t="e">
        <f t="shared" si="54"/>
        <v>#REF!</v>
      </c>
      <c r="DZ77" s="41" t="e">
        <f t="shared" si="54"/>
        <v>#REF!</v>
      </c>
      <c r="EA77" s="41" t="e">
        <f t="shared" si="54"/>
        <v>#REF!</v>
      </c>
      <c r="EB77" s="41" t="e">
        <f t="shared" si="54"/>
        <v>#REF!</v>
      </c>
      <c r="EC77" s="41" t="e">
        <f t="shared" si="54"/>
        <v>#REF!</v>
      </c>
      <c r="ED77" s="41" t="e">
        <f t="shared" si="54"/>
        <v>#REF!</v>
      </c>
      <c r="EE77" s="41" t="e">
        <f t="shared" si="54"/>
        <v>#REF!</v>
      </c>
      <c r="EF77" s="41" t="e">
        <f t="shared" si="54"/>
        <v>#REF!</v>
      </c>
      <c r="EG77" s="41" t="e">
        <f t="shared" si="54"/>
        <v>#REF!</v>
      </c>
      <c r="EH77" s="41" t="e">
        <f t="shared" si="54"/>
        <v>#REF!</v>
      </c>
      <c r="EI77" s="41" t="e">
        <f t="shared" si="54"/>
        <v>#REF!</v>
      </c>
      <c r="EJ77" s="41" t="e">
        <f t="shared" si="72"/>
        <v>#REF!</v>
      </c>
      <c r="EK77" s="41" t="e">
        <f t="shared" si="72"/>
        <v>#REF!</v>
      </c>
      <c r="EL77" s="41" t="e">
        <f t="shared" si="72"/>
        <v>#REF!</v>
      </c>
      <c r="EM77" s="41" t="e">
        <f t="shared" si="72"/>
        <v>#REF!</v>
      </c>
      <c r="EN77" s="41" t="e">
        <f t="shared" si="72"/>
        <v>#REF!</v>
      </c>
      <c r="EO77" s="41" t="e">
        <f t="shared" si="69"/>
        <v>#REF!</v>
      </c>
      <c r="EP77" s="41" t="e">
        <f t="shared" si="69"/>
        <v>#REF!</v>
      </c>
      <c r="EQ77" s="41" t="e">
        <f t="shared" si="69"/>
        <v>#REF!</v>
      </c>
      <c r="ER77" s="41" t="e">
        <f t="shared" si="69"/>
        <v>#REF!</v>
      </c>
      <c r="ES77" s="41" t="e">
        <f t="shared" si="69"/>
        <v>#REF!</v>
      </c>
      <c r="ET77" s="41" t="e">
        <f t="shared" si="69"/>
        <v>#REF!</v>
      </c>
      <c r="EU77" s="41" t="e">
        <f t="shared" si="69"/>
        <v>#REF!</v>
      </c>
      <c r="EV77" s="41" t="e">
        <f t="shared" si="69"/>
        <v>#REF!</v>
      </c>
      <c r="EW77" s="41" t="e">
        <f t="shared" si="69"/>
        <v>#REF!</v>
      </c>
      <c r="EX77" s="41" t="e">
        <f t="shared" si="69"/>
        <v>#REF!</v>
      </c>
      <c r="EY77" s="41" t="e">
        <f t="shared" si="69"/>
        <v>#REF!</v>
      </c>
      <c r="EZ77" s="41" t="e">
        <f t="shared" si="69"/>
        <v>#REF!</v>
      </c>
      <c r="FA77" s="41" t="e">
        <f t="shared" si="69"/>
        <v>#REF!</v>
      </c>
      <c r="FB77" s="41" t="e">
        <f t="shared" si="65"/>
        <v>#REF!</v>
      </c>
      <c r="FC77" s="41" t="e">
        <f t="shared" si="56"/>
        <v>#REF!</v>
      </c>
      <c r="FD77" s="41" t="e">
        <f t="shared" si="56"/>
        <v>#REF!</v>
      </c>
      <c r="FE77" s="41" t="e">
        <f t="shared" si="56"/>
        <v>#REF!</v>
      </c>
      <c r="FF77" s="41" t="e">
        <f t="shared" si="56"/>
        <v>#REF!</v>
      </c>
      <c r="FG77" s="41" t="e">
        <f t="shared" si="56"/>
        <v>#REF!</v>
      </c>
      <c r="FH77" s="41" t="e">
        <f t="shared" si="56"/>
        <v>#REF!</v>
      </c>
      <c r="FI77" s="41" t="e">
        <f t="shared" si="56"/>
        <v>#REF!</v>
      </c>
      <c r="FJ77" s="41" t="e">
        <f t="shared" si="56"/>
        <v>#REF!</v>
      </c>
      <c r="FK77" s="41" t="e">
        <f t="shared" si="56"/>
        <v>#REF!</v>
      </c>
      <c r="FL77" s="41" t="e">
        <f t="shared" si="56"/>
        <v>#REF!</v>
      </c>
      <c r="FM77" s="41" t="e">
        <f t="shared" si="56"/>
        <v>#REF!</v>
      </c>
      <c r="FN77" s="41" t="e">
        <f t="shared" si="56"/>
        <v>#REF!</v>
      </c>
      <c r="FO77" s="41" t="e">
        <f t="shared" si="56"/>
        <v>#REF!</v>
      </c>
      <c r="FP77" s="41" t="e">
        <f t="shared" si="73"/>
        <v>#REF!</v>
      </c>
      <c r="FQ77" s="41" t="e">
        <f t="shared" si="73"/>
        <v>#REF!</v>
      </c>
      <c r="FR77" s="41" t="e">
        <f t="shared" si="73"/>
        <v>#REF!</v>
      </c>
      <c r="FS77" s="41" t="e">
        <f t="shared" si="73"/>
        <v>#REF!</v>
      </c>
      <c r="FT77" s="41" t="e">
        <f t="shared" si="73"/>
        <v>#REF!</v>
      </c>
      <c r="FU77" s="41" t="e">
        <f t="shared" si="70"/>
        <v>#REF!</v>
      </c>
      <c r="FV77" s="41" t="e">
        <f t="shared" si="70"/>
        <v>#REF!</v>
      </c>
      <c r="FW77" s="41" t="e">
        <f t="shared" si="70"/>
        <v>#REF!</v>
      </c>
      <c r="FX77" s="41" t="e">
        <f t="shared" si="70"/>
        <v>#REF!</v>
      </c>
      <c r="FY77" s="41" t="e">
        <f t="shared" si="70"/>
        <v>#REF!</v>
      </c>
      <c r="FZ77" s="41" t="e">
        <f t="shared" si="70"/>
        <v>#REF!</v>
      </c>
      <c r="GA77" s="41" t="e">
        <f t="shared" si="70"/>
        <v>#REF!</v>
      </c>
      <c r="GB77" s="41" t="e">
        <f t="shared" si="70"/>
        <v>#REF!</v>
      </c>
      <c r="GC77" s="41" t="e">
        <f t="shared" si="70"/>
        <v>#REF!</v>
      </c>
      <c r="GD77" s="41" t="e">
        <f t="shared" si="70"/>
        <v>#REF!</v>
      </c>
      <c r="GE77" s="41" t="e">
        <f t="shared" si="70"/>
        <v>#REF!</v>
      </c>
      <c r="GF77" s="41" t="e">
        <f t="shared" si="70"/>
        <v>#REF!</v>
      </c>
      <c r="GG77" s="41" t="e">
        <f t="shared" si="70"/>
        <v>#REF!</v>
      </c>
      <c r="GH77" s="41" t="e">
        <f t="shared" si="66"/>
        <v>#REF!</v>
      </c>
      <c r="GI77" s="41" t="e">
        <f t="shared" si="58"/>
        <v>#REF!</v>
      </c>
      <c r="GJ77" s="41" t="e">
        <f t="shared" si="58"/>
        <v>#REF!</v>
      </c>
      <c r="GK77" s="41" t="e">
        <f t="shared" si="58"/>
        <v>#REF!</v>
      </c>
      <c r="GL77" s="41" t="e">
        <f t="shared" si="75"/>
        <v>#REF!</v>
      </c>
      <c r="GM77" s="41" t="e">
        <f t="shared" si="75"/>
        <v>#REF!</v>
      </c>
      <c r="GN77" s="41" t="e">
        <f t="shared" si="75"/>
        <v>#REF!</v>
      </c>
      <c r="GO77" s="41" t="e">
        <f t="shared" si="75"/>
        <v>#REF!</v>
      </c>
      <c r="GP77" s="41" t="e">
        <f t="shared" si="75"/>
        <v>#REF!</v>
      </c>
      <c r="GQ77" s="41" t="e">
        <f t="shared" si="75"/>
        <v>#REF!</v>
      </c>
      <c r="GR77" s="41" t="e">
        <f t="shared" si="75"/>
        <v>#REF!</v>
      </c>
      <c r="GS77" s="41" t="e">
        <f t="shared" si="75"/>
        <v>#REF!</v>
      </c>
      <c r="GT77" s="41" t="e">
        <f t="shared" si="75"/>
        <v>#REF!</v>
      </c>
      <c r="GU77" s="41" t="e">
        <f t="shared" si="75"/>
        <v>#REF!</v>
      </c>
      <c r="GV77" s="41" t="e">
        <f t="shared" si="75"/>
        <v>#REF!</v>
      </c>
      <c r="GW77" s="41" t="e">
        <f t="shared" si="75"/>
        <v>#REF!</v>
      </c>
      <c r="GX77" s="41" t="e">
        <f t="shared" si="75"/>
        <v>#REF!</v>
      </c>
      <c r="GY77" s="41" t="e">
        <f t="shared" si="59"/>
        <v>#REF!</v>
      </c>
      <c r="GZ77" s="41" t="e">
        <f t="shared" si="59"/>
        <v>#REF!</v>
      </c>
      <c r="HA77" s="41" t="e">
        <f t="shared" si="59"/>
        <v>#REF!</v>
      </c>
      <c r="HB77" s="41" t="e">
        <f t="shared" si="59"/>
        <v>#REF!</v>
      </c>
      <c r="HC77" s="41" t="e">
        <f t="shared" si="59"/>
        <v>#REF!</v>
      </c>
      <c r="HD77" s="41" t="e">
        <f t="shared" si="59"/>
        <v>#REF!</v>
      </c>
      <c r="HE77" s="41" t="e">
        <f t="shared" si="62"/>
        <v>#REF!</v>
      </c>
      <c r="HF77" s="41" t="e">
        <f t="shared" si="62"/>
        <v>#REF!</v>
      </c>
      <c r="HG77" s="41" t="e">
        <f t="shared" si="62"/>
        <v>#REF!</v>
      </c>
      <c r="HH77" s="41" t="e">
        <f t="shared" si="62"/>
        <v>#REF!</v>
      </c>
      <c r="HI77" s="41" t="e">
        <f t="shared" si="62"/>
        <v>#REF!</v>
      </c>
      <c r="HJ77" s="41" t="e">
        <f t="shared" si="62"/>
        <v>#REF!</v>
      </c>
    </row>
    <row r="78" spans="1:218" ht="14.4" x14ac:dyDescent="0.3">
      <c r="A78" s="42">
        <v>75</v>
      </c>
      <c r="B78" s="43" t="e">
        <f>'CMM1 - AUX CALC'!$BX$67</f>
        <v>#REF!</v>
      </c>
      <c r="BY78" s="41" t="e">
        <f>$B78/(_xlfn.SINGLE(PrazoConcessao)*12-BY$3+1)</f>
        <v>#REF!</v>
      </c>
      <c r="BZ78" s="41" t="e">
        <f t="shared" si="74"/>
        <v>#REF!</v>
      </c>
      <c r="CA78" s="41" t="e">
        <f t="shared" si="74"/>
        <v>#REF!</v>
      </c>
      <c r="CB78" s="41" t="e">
        <f t="shared" si="74"/>
        <v>#REF!</v>
      </c>
      <c r="CC78" s="41" t="e">
        <f t="shared" si="74"/>
        <v>#REF!</v>
      </c>
      <c r="CD78" s="41" t="e">
        <f t="shared" si="74"/>
        <v>#REF!</v>
      </c>
      <c r="CE78" s="41" t="e">
        <f t="shared" si="74"/>
        <v>#REF!</v>
      </c>
      <c r="CF78" s="41" t="e">
        <f t="shared" si="67"/>
        <v>#REF!</v>
      </c>
      <c r="CG78" s="41" t="e">
        <f t="shared" si="67"/>
        <v>#REF!</v>
      </c>
      <c r="CH78" s="41" t="e">
        <f t="shared" si="67"/>
        <v>#REF!</v>
      </c>
      <c r="CI78" s="41" t="e">
        <f t="shared" si="67"/>
        <v>#REF!</v>
      </c>
      <c r="CJ78" s="41" t="e">
        <f t="shared" si="67"/>
        <v>#REF!</v>
      </c>
      <c r="CK78" s="41" t="e">
        <f t="shared" si="67"/>
        <v>#REF!</v>
      </c>
      <c r="CL78" s="41" t="e">
        <f t="shared" si="67"/>
        <v>#REF!</v>
      </c>
      <c r="CM78" s="41" t="e">
        <f t="shared" si="67"/>
        <v>#REF!</v>
      </c>
      <c r="CN78" s="41" t="e">
        <f t="shared" si="67"/>
        <v>#REF!</v>
      </c>
      <c r="CO78" s="41" t="e">
        <f t="shared" si="67"/>
        <v>#REF!</v>
      </c>
      <c r="CP78" s="41" t="e">
        <f t="shared" si="67"/>
        <v>#REF!</v>
      </c>
      <c r="CQ78" s="41" t="e">
        <f t="shared" si="63"/>
        <v>#REF!</v>
      </c>
      <c r="CR78" s="41" t="e">
        <f t="shared" si="63"/>
        <v>#REF!</v>
      </c>
      <c r="CS78" s="41" t="e">
        <f t="shared" si="63"/>
        <v>#REF!</v>
      </c>
      <c r="CT78" s="41" t="e">
        <f t="shared" si="63"/>
        <v>#REF!</v>
      </c>
      <c r="CU78" s="41" t="e">
        <f t="shared" si="63"/>
        <v>#REF!</v>
      </c>
      <c r="CV78" s="41" t="e">
        <f t="shared" si="63"/>
        <v>#REF!</v>
      </c>
      <c r="CW78" s="41" t="e">
        <f t="shared" si="63"/>
        <v>#REF!</v>
      </c>
      <c r="CX78" s="41" t="e">
        <f t="shared" si="63"/>
        <v>#REF!</v>
      </c>
      <c r="CY78" s="41" t="e">
        <f t="shared" si="63"/>
        <v>#REF!</v>
      </c>
      <c r="CZ78" s="41" t="e">
        <f t="shared" si="63"/>
        <v>#REF!</v>
      </c>
      <c r="DA78" s="41" t="e">
        <f t="shared" si="63"/>
        <v>#REF!</v>
      </c>
      <c r="DB78" s="41" t="e">
        <f t="shared" si="63"/>
        <v>#REF!</v>
      </c>
      <c r="DC78" s="41" t="e">
        <f t="shared" si="63"/>
        <v>#REF!</v>
      </c>
      <c r="DD78" s="41" t="e">
        <f t="shared" si="71"/>
        <v>#REF!</v>
      </c>
      <c r="DE78" s="41" t="e">
        <f t="shared" si="71"/>
        <v>#REF!</v>
      </c>
      <c r="DF78" s="41" t="e">
        <f t="shared" si="71"/>
        <v>#REF!</v>
      </c>
      <c r="DG78" s="41" t="e">
        <f t="shared" si="71"/>
        <v>#REF!</v>
      </c>
      <c r="DH78" s="41" t="e">
        <f t="shared" si="71"/>
        <v>#REF!</v>
      </c>
      <c r="DI78" s="41" t="e">
        <f t="shared" si="68"/>
        <v>#REF!</v>
      </c>
      <c r="DJ78" s="41" t="e">
        <f t="shared" si="68"/>
        <v>#REF!</v>
      </c>
      <c r="DK78" s="41" t="e">
        <f t="shared" si="68"/>
        <v>#REF!</v>
      </c>
      <c r="DL78" s="41" t="e">
        <f t="shared" si="68"/>
        <v>#REF!</v>
      </c>
      <c r="DM78" s="41" t="e">
        <f t="shared" si="68"/>
        <v>#REF!</v>
      </c>
      <c r="DN78" s="41" t="e">
        <f t="shared" si="68"/>
        <v>#REF!</v>
      </c>
      <c r="DO78" s="41" t="e">
        <f t="shared" si="68"/>
        <v>#REF!</v>
      </c>
      <c r="DP78" s="41" t="e">
        <f t="shared" si="68"/>
        <v>#REF!</v>
      </c>
      <c r="DQ78" s="41" t="e">
        <f t="shared" si="68"/>
        <v>#REF!</v>
      </c>
      <c r="DR78" s="41" t="e">
        <f t="shared" si="68"/>
        <v>#REF!</v>
      </c>
      <c r="DS78" s="41" t="e">
        <f t="shared" si="68"/>
        <v>#REF!</v>
      </c>
      <c r="DT78" s="41" t="e">
        <f t="shared" si="68"/>
        <v>#REF!</v>
      </c>
      <c r="DU78" s="41" t="e">
        <f t="shared" si="68"/>
        <v>#REF!</v>
      </c>
      <c r="DV78" s="41" t="e">
        <f t="shared" si="64"/>
        <v>#REF!</v>
      </c>
      <c r="DW78" s="41" t="e">
        <f t="shared" si="54"/>
        <v>#REF!</v>
      </c>
      <c r="DX78" s="41" t="e">
        <f t="shared" si="54"/>
        <v>#REF!</v>
      </c>
      <c r="DY78" s="41" t="e">
        <f t="shared" si="54"/>
        <v>#REF!</v>
      </c>
      <c r="DZ78" s="41" t="e">
        <f t="shared" si="54"/>
        <v>#REF!</v>
      </c>
      <c r="EA78" s="41" t="e">
        <f t="shared" si="54"/>
        <v>#REF!</v>
      </c>
      <c r="EB78" s="41" t="e">
        <f t="shared" si="54"/>
        <v>#REF!</v>
      </c>
      <c r="EC78" s="41" t="e">
        <f t="shared" si="54"/>
        <v>#REF!</v>
      </c>
      <c r="ED78" s="41" t="e">
        <f t="shared" si="54"/>
        <v>#REF!</v>
      </c>
      <c r="EE78" s="41" t="e">
        <f t="shared" si="54"/>
        <v>#REF!</v>
      </c>
      <c r="EF78" s="41" t="e">
        <f t="shared" si="54"/>
        <v>#REF!</v>
      </c>
      <c r="EG78" s="41" t="e">
        <f t="shared" si="54"/>
        <v>#REF!</v>
      </c>
      <c r="EH78" s="41" t="e">
        <f t="shared" si="54"/>
        <v>#REF!</v>
      </c>
      <c r="EI78" s="41" t="e">
        <f t="shared" si="54"/>
        <v>#REF!</v>
      </c>
      <c r="EJ78" s="41" t="e">
        <f t="shared" si="72"/>
        <v>#REF!</v>
      </c>
      <c r="EK78" s="41" t="e">
        <f t="shared" si="72"/>
        <v>#REF!</v>
      </c>
      <c r="EL78" s="41" t="e">
        <f t="shared" si="72"/>
        <v>#REF!</v>
      </c>
      <c r="EM78" s="41" t="e">
        <f t="shared" si="72"/>
        <v>#REF!</v>
      </c>
      <c r="EN78" s="41" t="e">
        <f t="shared" si="72"/>
        <v>#REF!</v>
      </c>
      <c r="EO78" s="41" t="e">
        <f t="shared" si="69"/>
        <v>#REF!</v>
      </c>
      <c r="EP78" s="41" t="e">
        <f t="shared" si="69"/>
        <v>#REF!</v>
      </c>
      <c r="EQ78" s="41" t="e">
        <f t="shared" si="69"/>
        <v>#REF!</v>
      </c>
      <c r="ER78" s="41" t="e">
        <f t="shared" si="69"/>
        <v>#REF!</v>
      </c>
      <c r="ES78" s="41" t="e">
        <f t="shared" si="69"/>
        <v>#REF!</v>
      </c>
      <c r="ET78" s="41" t="e">
        <f t="shared" si="69"/>
        <v>#REF!</v>
      </c>
      <c r="EU78" s="41" t="e">
        <f t="shared" si="69"/>
        <v>#REF!</v>
      </c>
      <c r="EV78" s="41" t="e">
        <f t="shared" si="69"/>
        <v>#REF!</v>
      </c>
      <c r="EW78" s="41" t="e">
        <f t="shared" si="69"/>
        <v>#REF!</v>
      </c>
      <c r="EX78" s="41" t="e">
        <f t="shared" si="69"/>
        <v>#REF!</v>
      </c>
      <c r="EY78" s="41" t="e">
        <f t="shared" si="69"/>
        <v>#REF!</v>
      </c>
      <c r="EZ78" s="41" t="e">
        <f t="shared" si="69"/>
        <v>#REF!</v>
      </c>
      <c r="FA78" s="41" t="e">
        <f t="shared" si="69"/>
        <v>#REF!</v>
      </c>
      <c r="FB78" s="41" t="e">
        <f t="shared" si="65"/>
        <v>#REF!</v>
      </c>
      <c r="FC78" s="41" t="e">
        <f t="shared" si="56"/>
        <v>#REF!</v>
      </c>
      <c r="FD78" s="41" t="e">
        <f t="shared" si="56"/>
        <v>#REF!</v>
      </c>
      <c r="FE78" s="41" t="e">
        <f t="shared" si="56"/>
        <v>#REF!</v>
      </c>
      <c r="FF78" s="41" t="e">
        <f t="shared" si="56"/>
        <v>#REF!</v>
      </c>
      <c r="FG78" s="41" t="e">
        <f t="shared" si="56"/>
        <v>#REF!</v>
      </c>
      <c r="FH78" s="41" t="e">
        <f t="shared" si="56"/>
        <v>#REF!</v>
      </c>
      <c r="FI78" s="41" t="e">
        <f t="shared" si="56"/>
        <v>#REF!</v>
      </c>
      <c r="FJ78" s="41" t="e">
        <f t="shared" si="56"/>
        <v>#REF!</v>
      </c>
      <c r="FK78" s="41" t="e">
        <f t="shared" si="56"/>
        <v>#REF!</v>
      </c>
      <c r="FL78" s="41" t="e">
        <f t="shared" si="56"/>
        <v>#REF!</v>
      </c>
      <c r="FM78" s="41" t="e">
        <f t="shared" si="56"/>
        <v>#REF!</v>
      </c>
      <c r="FN78" s="41" t="e">
        <f t="shared" si="56"/>
        <v>#REF!</v>
      </c>
      <c r="FO78" s="41" t="e">
        <f t="shared" si="56"/>
        <v>#REF!</v>
      </c>
      <c r="FP78" s="41" t="e">
        <f t="shared" si="73"/>
        <v>#REF!</v>
      </c>
      <c r="FQ78" s="41" t="e">
        <f t="shared" si="73"/>
        <v>#REF!</v>
      </c>
      <c r="FR78" s="41" t="e">
        <f t="shared" si="73"/>
        <v>#REF!</v>
      </c>
      <c r="FS78" s="41" t="e">
        <f t="shared" si="73"/>
        <v>#REF!</v>
      </c>
      <c r="FT78" s="41" t="e">
        <f t="shared" si="73"/>
        <v>#REF!</v>
      </c>
      <c r="FU78" s="41" t="e">
        <f t="shared" si="70"/>
        <v>#REF!</v>
      </c>
      <c r="FV78" s="41" t="e">
        <f t="shared" si="70"/>
        <v>#REF!</v>
      </c>
      <c r="FW78" s="41" t="e">
        <f t="shared" si="70"/>
        <v>#REF!</v>
      </c>
      <c r="FX78" s="41" t="e">
        <f t="shared" si="70"/>
        <v>#REF!</v>
      </c>
      <c r="FY78" s="41" t="e">
        <f t="shared" si="70"/>
        <v>#REF!</v>
      </c>
      <c r="FZ78" s="41" t="e">
        <f t="shared" si="70"/>
        <v>#REF!</v>
      </c>
      <c r="GA78" s="41" t="e">
        <f t="shared" si="70"/>
        <v>#REF!</v>
      </c>
      <c r="GB78" s="41" t="e">
        <f t="shared" si="70"/>
        <v>#REF!</v>
      </c>
      <c r="GC78" s="41" t="e">
        <f t="shared" si="70"/>
        <v>#REF!</v>
      </c>
      <c r="GD78" s="41" t="e">
        <f t="shared" si="70"/>
        <v>#REF!</v>
      </c>
      <c r="GE78" s="41" t="e">
        <f t="shared" si="70"/>
        <v>#REF!</v>
      </c>
      <c r="GF78" s="41" t="e">
        <f t="shared" si="70"/>
        <v>#REF!</v>
      </c>
      <c r="GG78" s="41" t="e">
        <f t="shared" si="70"/>
        <v>#REF!</v>
      </c>
      <c r="GH78" s="41" t="e">
        <f t="shared" si="66"/>
        <v>#REF!</v>
      </c>
      <c r="GI78" s="41" t="e">
        <f t="shared" si="58"/>
        <v>#REF!</v>
      </c>
      <c r="GJ78" s="41" t="e">
        <f t="shared" si="58"/>
        <v>#REF!</v>
      </c>
      <c r="GK78" s="41" t="e">
        <f t="shared" si="58"/>
        <v>#REF!</v>
      </c>
      <c r="GL78" s="41" t="e">
        <f t="shared" si="75"/>
        <v>#REF!</v>
      </c>
      <c r="GM78" s="41" t="e">
        <f t="shared" si="75"/>
        <v>#REF!</v>
      </c>
      <c r="GN78" s="41" t="e">
        <f t="shared" si="75"/>
        <v>#REF!</v>
      </c>
      <c r="GO78" s="41" t="e">
        <f t="shared" si="75"/>
        <v>#REF!</v>
      </c>
      <c r="GP78" s="41" t="e">
        <f t="shared" si="75"/>
        <v>#REF!</v>
      </c>
      <c r="GQ78" s="41" t="e">
        <f t="shared" si="75"/>
        <v>#REF!</v>
      </c>
      <c r="GR78" s="41" t="e">
        <f t="shared" si="75"/>
        <v>#REF!</v>
      </c>
      <c r="GS78" s="41" t="e">
        <f t="shared" si="75"/>
        <v>#REF!</v>
      </c>
      <c r="GT78" s="41" t="e">
        <f t="shared" si="75"/>
        <v>#REF!</v>
      </c>
      <c r="GU78" s="41" t="e">
        <f t="shared" si="75"/>
        <v>#REF!</v>
      </c>
      <c r="GV78" s="41" t="e">
        <f t="shared" si="75"/>
        <v>#REF!</v>
      </c>
      <c r="GW78" s="41" t="e">
        <f t="shared" si="75"/>
        <v>#REF!</v>
      </c>
      <c r="GX78" s="41" t="e">
        <f t="shared" si="75"/>
        <v>#REF!</v>
      </c>
      <c r="GY78" s="41" t="e">
        <f t="shared" si="59"/>
        <v>#REF!</v>
      </c>
      <c r="GZ78" s="41" t="e">
        <f t="shared" si="59"/>
        <v>#REF!</v>
      </c>
      <c r="HA78" s="41" t="e">
        <f t="shared" si="59"/>
        <v>#REF!</v>
      </c>
      <c r="HB78" s="41" t="e">
        <f t="shared" si="59"/>
        <v>#REF!</v>
      </c>
      <c r="HC78" s="41" t="e">
        <f t="shared" si="59"/>
        <v>#REF!</v>
      </c>
      <c r="HD78" s="41" t="e">
        <f t="shared" si="59"/>
        <v>#REF!</v>
      </c>
      <c r="HE78" s="41" t="e">
        <f t="shared" si="62"/>
        <v>#REF!</v>
      </c>
      <c r="HF78" s="41" t="e">
        <f t="shared" si="62"/>
        <v>#REF!</v>
      </c>
      <c r="HG78" s="41" t="e">
        <f t="shared" si="62"/>
        <v>#REF!</v>
      </c>
      <c r="HH78" s="41" t="e">
        <f t="shared" si="62"/>
        <v>#REF!</v>
      </c>
      <c r="HI78" s="41" t="e">
        <f t="shared" si="62"/>
        <v>#REF!</v>
      </c>
      <c r="HJ78" s="41" t="e">
        <f t="shared" si="62"/>
        <v>#REF!</v>
      </c>
    </row>
    <row r="79" spans="1:218" ht="14.4" x14ac:dyDescent="0.3">
      <c r="A79" s="42">
        <v>76</v>
      </c>
      <c r="B79" s="43" t="e">
        <f>'CMM1 - AUX CALC'!$BY$67</f>
        <v>#REF!</v>
      </c>
      <c r="BZ79" s="41" t="e">
        <f>$B79/(_xlfn.SINGLE(PrazoConcessao)*12-BZ$3+1)</f>
        <v>#REF!</v>
      </c>
      <c r="CA79" s="41" t="e">
        <f t="shared" si="74"/>
        <v>#REF!</v>
      </c>
      <c r="CB79" s="41" t="e">
        <f t="shared" si="74"/>
        <v>#REF!</v>
      </c>
      <c r="CC79" s="41" t="e">
        <f t="shared" si="74"/>
        <v>#REF!</v>
      </c>
      <c r="CD79" s="41" t="e">
        <f t="shared" si="74"/>
        <v>#REF!</v>
      </c>
      <c r="CE79" s="41" t="e">
        <f t="shared" si="74"/>
        <v>#REF!</v>
      </c>
      <c r="CF79" s="41" t="e">
        <f t="shared" si="67"/>
        <v>#REF!</v>
      </c>
      <c r="CG79" s="41" t="e">
        <f t="shared" si="67"/>
        <v>#REF!</v>
      </c>
      <c r="CH79" s="41" t="e">
        <f t="shared" si="67"/>
        <v>#REF!</v>
      </c>
      <c r="CI79" s="41" t="e">
        <f t="shared" si="67"/>
        <v>#REF!</v>
      </c>
      <c r="CJ79" s="41" t="e">
        <f t="shared" si="67"/>
        <v>#REF!</v>
      </c>
      <c r="CK79" s="41" t="e">
        <f t="shared" si="67"/>
        <v>#REF!</v>
      </c>
      <c r="CL79" s="41" t="e">
        <f t="shared" si="67"/>
        <v>#REF!</v>
      </c>
      <c r="CM79" s="41" t="e">
        <f t="shared" si="67"/>
        <v>#REF!</v>
      </c>
      <c r="CN79" s="41" t="e">
        <f t="shared" si="67"/>
        <v>#REF!</v>
      </c>
      <c r="CO79" s="41" t="e">
        <f t="shared" si="67"/>
        <v>#REF!</v>
      </c>
      <c r="CP79" s="41" t="e">
        <f t="shared" si="67"/>
        <v>#REF!</v>
      </c>
      <c r="CQ79" s="41" t="e">
        <f t="shared" si="63"/>
        <v>#REF!</v>
      </c>
      <c r="CR79" s="41" t="e">
        <f t="shared" si="63"/>
        <v>#REF!</v>
      </c>
      <c r="CS79" s="41" t="e">
        <f t="shared" si="63"/>
        <v>#REF!</v>
      </c>
      <c r="CT79" s="41" t="e">
        <f t="shared" si="63"/>
        <v>#REF!</v>
      </c>
      <c r="CU79" s="41" t="e">
        <f t="shared" si="63"/>
        <v>#REF!</v>
      </c>
      <c r="CV79" s="41" t="e">
        <f t="shared" si="63"/>
        <v>#REF!</v>
      </c>
      <c r="CW79" s="41" t="e">
        <f t="shared" si="63"/>
        <v>#REF!</v>
      </c>
      <c r="CX79" s="41" t="e">
        <f t="shared" si="63"/>
        <v>#REF!</v>
      </c>
      <c r="CY79" s="41" t="e">
        <f t="shared" si="63"/>
        <v>#REF!</v>
      </c>
      <c r="CZ79" s="41" t="e">
        <f t="shared" si="63"/>
        <v>#REF!</v>
      </c>
      <c r="DA79" s="41" t="e">
        <f t="shared" si="63"/>
        <v>#REF!</v>
      </c>
      <c r="DB79" s="41" t="e">
        <f t="shared" si="63"/>
        <v>#REF!</v>
      </c>
      <c r="DC79" s="41" t="e">
        <f t="shared" si="63"/>
        <v>#REF!</v>
      </c>
      <c r="DD79" s="41" t="e">
        <f t="shared" si="71"/>
        <v>#REF!</v>
      </c>
      <c r="DE79" s="41" t="e">
        <f t="shared" si="71"/>
        <v>#REF!</v>
      </c>
      <c r="DF79" s="41" t="e">
        <f t="shared" si="71"/>
        <v>#REF!</v>
      </c>
      <c r="DG79" s="41" t="e">
        <f t="shared" si="71"/>
        <v>#REF!</v>
      </c>
      <c r="DH79" s="41" t="e">
        <f t="shared" si="71"/>
        <v>#REF!</v>
      </c>
      <c r="DI79" s="41" t="e">
        <f t="shared" si="68"/>
        <v>#REF!</v>
      </c>
      <c r="DJ79" s="41" t="e">
        <f t="shared" si="68"/>
        <v>#REF!</v>
      </c>
      <c r="DK79" s="41" t="e">
        <f t="shared" si="68"/>
        <v>#REF!</v>
      </c>
      <c r="DL79" s="41" t="e">
        <f t="shared" si="68"/>
        <v>#REF!</v>
      </c>
      <c r="DM79" s="41" t="e">
        <f t="shared" si="68"/>
        <v>#REF!</v>
      </c>
      <c r="DN79" s="41" t="e">
        <f t="shared" si="68"/>
        <v>#REF!</v>
      </c>
      <c r="DO79" s="41" t="e">
        <f t="shared" si="68"/>
        <v>#REF!</v>
      </c>
      <c r="DP79" s="41" t="e">
        <f t="shared" si="68"/>
        <v>#REF!</v>
      </c>
      <c r="DQ79" s="41" t="e">
        <f t="shared" si="68"/>
        <v>#REF!</v>
      </c>
      <c r="DR79" s="41" t="e">
        <f t="shared" si="68"/>
        <v>#REF!</v>
      </c>
      <c r="DS79" s="41" t="e">
        <f t="shared" si="68"/>
        <v>#REF!</v>
      </c>
      <c r="DT79" s="41" t="e">
        <f t="shared" si="68"/>
        <v>#REF!</v>
      </c>
      <c r="DU79" s="41" t="e">
        <f t="shared" si="68"/>
        <v>#REF!</v>
      </c>
      <c r="DV79" s="41" t="e">
        <f t="shared" si="64"/>
        <v>#REF!</v>
      </c>
      <c r="DW79" s="41" t="e">
        <f t="shared" si="54"/>
        <v>#REF!</v>
      </c>
      <c r="DX79" s="41" t="e">
        <f t="shared" si="54"/>
        <v>#REF!</v>
      </c>
      <c r="DY79" s="41" t="e">
        <f t="shared" si="54"/>
        <v>#REF!</v>
      </c>
      <c r="DZ79" s="41" t="e">
        <f t="shared" si="54"/>
        <v>#REF!</v>
      </c>
      <c r="EA79" s="41" t="e">
        <f t="shared" si="54"/>
        <v>#REF!</v>
      </c>
      <c r="EB79" s="41" t="e">
        <f t="shared" si="54"/>
        <v>#REF!</v>
      </c>
      <c r="EC79" s="41" t="e">
        <f t="shared" si="54"/>
        <v>#REF!</v>
      </c>
      <c r="ED79" s="41" t="e">
        <f t="shared" si="54"/>
        <v>#REF!</v>
      </c>
      <c r="EE79" s="41" t="e">
        <f t="shared" si="54"/>
        <v>#REF!</v>
      </c>
      <c r="EF79" s="41" t="e">
        <f t="shared" si="54"/>
        <v>#REF!</v>
      </c>
      <c r="EG79" s="41" t="e">
        <f t="shared" si="54"/>
        <v>#REF!</v>
      </c>
      <c r="EH79" s="41" t="e">
        <f t="shared" si="54"/>
        <v>#REF!</v>
      </c>
      <c r="EI79" s="41" t="e">
        <f t="shared" si="54"/>
        <v>#REF!</v>
      </c>
      <c r="EJ79" s="41" t="e">
        <f t="shared" si="72"/>
        <v>#REF!</v>
      </c>
      <c r="EK79" s="41" t="e">
        <f t="shared" si="72"/>
        <v>#REF!</v>
      </c>
      <c r="EL79" s="41" t="e">
        <f t="shared" si="72"/>
        <v>#REF!</v>
      </c>
      <c r="EM79" s="41" t="e">
        <f t="shared" si="72"/>
        <v>#REF!</v>
      </c>
      <c r="EN79" s="41" t="e">
        <f t="shared" si="72"/>
        <v>#REF!</v>
      </c>
      <c r="EO79" s="41" t="e">
        <f t="shared" si="69"/>
        <v>#REF!</v>
      </c>
      <c r="EP79" s="41" t="e">
        <f t="shared" si="69"/>
        <v>#REF!</v>
      </c>
      <c r="EQ79" s="41" t="e">
        <f t="shared" si="69"/>
        <v>#REF!</v>
      </c>
      <c r="ER79" s="41" t="e">
        <f t="shared" si="69"/>
        <v>#REF!</v>
      </c>
      <c r="ES79" s="41" t="e">
        <f t="shared" si="69"/>
        <v>#REF!</v>
      </c>
      <c r="ET79" s="41" t="e">
        <f t="shared" si="69"/>
        <v>#REF!</v>
      </c>
      <c r="EU79" s="41" t="e">
        <f t="shared" si="69"/>
        <v>#REF!</v>
      </c>
      <c r="EV79" s="41" t="e">
        <f t="shared" si="69"/>
        <v>#REF!</v>
      </c>
      <c r="EW79" s="41" t="e">
        <f t="shared" si="69"/>
        <v>#REF!</v>
      </c>
      <c r="EX79" s="41" t="e">
        <f t="shared" si="69"/>
        <v>#REF!</v>
      </c>
      <c r="EY79" s="41" t="e">
        <f t="shared" si="69"/>
        <v>#REF!</v>
      </c>
      <c r="EZ79" s="41" t="e">
        <f t="shared" si="69"/>
        <v>#REF!</v>
      </c>
      <c r="FA79" s="41" t="e">
        <f t="shared" si="69"/>
        <v>#REF!</v>
      </c>
      <c r="FB79" s="41" t="e">
        <f t="shared" si="65"/>
        <v>#REF!</v>
      </c>
      <c r="FC79" s="41" t="e">
        <f t="shared" si="56"/>
        <v>#REF!</v>
      </c>
      <c r="FD79" s="41" t="e">
        <f t="shared" si="56"/>
        <v>#REF!</v>
      </c>
      <c r="FE79" s="41" t="e">
        <f t="shared" si="56"/>
        <v>#REF!</v>
      </c>
      <c r="FF79" s="41" t="e">
        <f t="shared" si="56"/>
        <v>#REF!</v>
      </c>
      <c r="FG79" s="41" t="e">
        <f t="shared" si="56"/>
        <v>#REF!</v>
      </c>
      <c r="FH79" s="41" t="e">
        <f t="shared" si="56"/>
        <v>#REF!</v>
      </c>
      <c r="FI79" s="41" t="e">
        <f t="shared" si="56"/>
        <v>#REF!</v>
      </c>
      <c r="FJ79" s="41" t="e">
        <f t="shared" si="56"/>
        <v>#REF!</v>
      </c>
      <c r="FK79" s="41" t="e">
        <f t="shared" si="56"/>
        <v>#REF!</v>
      </c>
      <c r="FL79" s="41" t="e">
        <f t="shared" si="56"/>
        <v>#REF!</v>
      </c>
      <c r="FM79" s="41" t="e">
        <f t="shared" si="56"/>
        <v>#REF!</v>
      </c>
      <c r="FN79" s="41" t="e">
        <f t="shared" si="56"/>
        <v>#REF!</v>
      </c>
      <c r="FO79" s="41" t="e">
        <f t="shared" si="56"/>
        <v>#REF!</v>
      </c>
      <c r="FP79" s="41" t="e">
        <f t="shared" si="73"/>
        <v>#REF!</v>
      </c>
      <c r="FQ79" s="41" t="e">
        <f t="shared" si="73"/>
        <v>#REF!</v>
      </c>
      <c r="FR79" s="41" t="e">
        <f t="shared" si="73"/>
        <v>#REF!</v>
      </c>
      <c r="FS79" s="41" t="e">
        <f t="shared" si="73"/>
        <v>#REF!</v>
      </c>
      <c r="FT79" s="41" t="e">
        <f t="shared" si="73"/>
        <v>#REF!</v>
      </c>
      <c r="FU79" s="41" t="e">
        <f t="shared" si="70"/>
        <v>#REF!</v>
      </c>
      <c r="FV79" s="41" t="e">
        <f t="shared" si="70"/>
        <v>#REF!</v>
      </c>
      <c r="FW79" s="41" t="e">
        <f t="shared" si="70"/>
        <v>#REF!</v>
      </c>
      <c r="FX79" s="41" t="e">
        <f t="shared" si="70"/>
        <v>#REF!</v>
      </c>
      <c r="FY79" s="41" t="e">
        <f t="shared" si="70"/>
        <v>#REF!</v>
      </c>
      <c r="FZ79" s="41" t="e">
        <f t="shared" si="70"/>
        <v>#REF!</v>
      </c>
      <c r="GA79" s="41" t="e">
        <f t="shared" si="70"/>
        <v>#REF!</v>
      </c>
      <c r="GB79" s="41" t="e">
        <f t="shared" si="70"/>
        <v>#REF!</v>
      </c>
      <c r="GC79" s="41" t="e">
        <f t="shared" si="70"/>
        <v>#REF!</v>
      </c>
      <c r="GD79" s="41" t="e">
        <f t="shared" si="70"/>
        <v>#REF!</v>
      </c>
      <c r="GE79" s="41" t="e">
        <f t="shared" si="70"/>
        <v>#REF!</v>
      </c>
      <c r="GF79" s="41" t="e">
        <f t="shared" si="70"/>
        <v>#REF!</v>
      </c>
      <c r="GG79" s="41" t="e">
        <f t="shared" si="70"/>
        <v>#REF!</v>
      </c>
      <c r="GH79" s="41" t="e">
        <f t="shared" si="66"/>
        <v>#REF!</v>
      </c>
      <c r="GI79" s="41" t="e">
        <f t="shared" si="58"/>
        <v>#REF!</v>
      </c>
      <c r="GJ79" s="41" t="e">
        <f t="shared" si="58"/>
        <v>#REF!</v>
      </c>
      <c r="GK79" s="41" t="e">
        <f t="shared" si="58"/>
        <v>#REF!</v>
      </c>
      <c r="GL79" s="41" t="e">
        <f t="shared" si="75"/>
        <v>#REF!</v>
      </c>
      <c r="GM79" s="41" t="e">
        <f t="shared" si="75"/>
        <v>#REF!</v>
      </c>
      <c r="GN79" s="41" t="e">
        <f t="shared" si="75"/>
        <v>#REF!</v>
      </c>
      <c r="GO79" s="41" t="e">
        <f t="shared" si="75"/>
        <v>#REF!</v>
      </c>
      <c r="GP79" s="41" t="e">
        <f t="shared" si="75"/>
        <v>#REF!</v>
      </c>
      <c r="GQ79" s="41" t="e">
        <f t="shared" si="75"/>
        <v>#REF!</v>
      </c>
      <c r="GR79" s="41" t="e">
        <f t="shared" si="75"/>
        <v>#REF!</v>
      </c>
      <c r="GS79" s="41" t="e">
        <f t="shared" si="75"/>
        <v>#REF!</v>
      </c>
      <c r="GT79" s="41" t="e">
        <f t="shared" si="75"/>
        <v>#REF!</v>
      </c>
      <c r="GU79" s="41" t="e">
        <f t="shared" si="75"/>
        <v>#REF!</v>
      </c>
      <c r="GV79" s="41" t="e">
        <f t="shared" si="75"/>
        <v>#REF!</v>
      </c>
      <c r="GW79" s="41" t="e">
        <f t="shared" si="75"/>
        <v>#REF!</v>
      </c>
      <c r="GX79" s="41" t="e">
        <f t="shared" si="75"/>
        <v>#REF!</v>
      </c>
      <c r="GY79" s="41" t="e">
        <f t="shared" si="59"/>
        <v>#REF!</v>
      </c>
      <c r="GZ79" s="41" t="e">
        <f t="shared" si="59"/>
        <v>#REF!</v>
      </c>
      <c r="HA79" s="41" t="e">
        <f t="shared" si="59"/>
        <v>#REF!</v>
      </c>
      <c r="HB79" s="41" t="e">
        <f t="shared" si="59"/>
        <v>#REF!</v>
      </c>
      <c r="HC79" s="41" t="e">
        <f t="shared" si="59"/>
        <v>#REF!</v>
      </c>
      <c r="HD79" s="41" t="e">
        <f t="shared" si="59"/>
        <v>#REF!</v>
      </c>
      <c r="HE79" s="41" t="e">
        <f t="shared" si="62"/>
        <v>#REF!</v>
      </c>
      <c r="HF79" s="41" t="e">
        <f t="shared" si="62"/>
        <v>#REF!</v>
      </c>
      <c r="HG79" s="41" t="e">
        <f t="shared" si="62"/>
        <v>#REF!</v>
      </c>
      <c r="HH79" s="41" t="e">
        <f t="shared" si="62"/>
        <v>#REF!</v>
      </c>
      <c r="HI79" s="41" t="e">
        <f t="shared" si="62"/>
        <v>#REF!</v>
      </c>
      <c r="HJ79" s="41" t="e">
        <f t="shared" si="62"/>
        <v>#REF!</v>
      </c>
    </row>
    <row r="80" spans="1:218" ht="14.4" x14ac:dyDescent="0.3">
      <c r="A80" s="42">
        <v>77</v>
      </c>
      <c r="B80" s="43" t="e">
        <f>'CMM1 - AUX CALC'!$BZ$67</f>
        <v>#REF!</v>
      </c>
      <c r="CA80" s="41" t="e">
        <f>$B80/(_xlfn.SINGLE(PrazoConcessao)*12-CA$3+1)</f>
        <v>#REF!</v>
      </c>
      <c r="CB80" s="41" t="e">
        <f t="shared" si="74"/>
        <v>#REF!</v>
      </c>
      <c r="CC80" s="41" t="e">
        <f t="shared" si="74"/>
        <v>#REF!</v>
      </c>
      <c r="CD80" s="41" t="e">
        <f t="shared" si="74"/>
        <v>#REF!</v>
      </c>
      <c r="CE80" s="41" t="e">
        <f t="shared" si="74"/>
        <v>#REF!</v>
      </c>
      <c r="CF80" s="41" t="e">
        <f t="shared" si="67"/>
        <v>#REF!</v>
      </c>
      <c r="CG80" s="41" t="e">
        <f t="shared" si="67"/>
        <v>#REF!</v>
      </c>
      <c r="CH80" s="41" t="e">
        <f t="shared" si="67"/>
        <v>#REF!</v>
      </c>
      <c r="CI80" s="41" t="e">
        <f t="shared" si="67"/>
        <v>#REF!</v>
      </c>
      <c r="CJ80" s="41" t="e">
        <f t="shared" si="67"/>
        <v>#REF!</v>
      </c>
      <c r="CK80" s="41" t="e">
        <f t="shared" si="67"/>
        <v>#REF!</v>
      </c>
      <c r="CL80" s="41" t="e">
        <f t="shared" si="67"/>
        <v>#REF!</v>
      </c>
      <c r="CM80" s="41" t="e">
        <f t="shared" si="67"/>
        <v>#REF!</v>
      </c>
      <c r="CN80" s="41" t="e">
        <f t="shared" si="67"/>
        <v>#REF!</v>
      </c>
      <c r="CO80" s="41" t="e">
        <f t="shared" si="67"/>
        <v>#REF!</v>
      </c>
      <c r="CP80" s="41" t="e">
        <f t="shared" si="67"/>
        <v>#REF!</v>
      </c>
      <c r="CQ80" s="41" t="e">
        <f t="shared" si="63"/>
        <v>#REF!</v>
      </c>
      <c r="CR80" s="41" t="e">
        <f t="shared" si="63"/>
        <v>#REF!</v>
      </c>
      <c r="CS80" s="41" t="e">
        <f t="shared" si="63"/>
        <v>#REF!</v>
      </c>
      <c r="CT80" s="41" t="e">
        <f t="shared" si="63"/>
        <v>#REF!</v>
      </c>
      <c r="CU80" s="41" t="e">
        <f t="shared" si="63"/>
        <v>#REF!</v>
      </c>
      <c r="CV80" s="41" t="e">
        <f t="shared" si="63"/>
        <v>#REF!</v>
      </c>
      <c r="CW80" s="41" t="e">
        <f t="shared" si="63"/>
        <v>#REF!</v>
      </c>
      <c r="CX80" s="41" t="e">
        <f t="shared" si="63"/>
        <v>#REF!</v>
      </c>
      <c r="CY80" s="41" t="e">
        <f t="shared" si="63"/>
        <v>#REF!</v>
      </c>
      <c r="CZ80" s="41" t="e">
        <f t="shared" si="63"/>
        <v>#REF!</v>
      </c>
      <c r="DA80" s="41" t="e">
        <f t="shared" si="63"/>
        <v>#REF!</v>
      </c>
      <c r="DB80" s="41" t="e">
        <f t="shared" si="63"/>
        <v>#REF!</v>
      </c>
      <c r="DC80" s="41" t="e">
        <f t="shared" si="63"/>
        <v>#REF!</v>
      </c>
      <c r="DD80" s="41" t="e">
        <f t="shared" si="71"/>
        <v>#REF!</v>
      </c>
      <c r="DE80" s="41" t="e">
        <f t="shared" si="71"/>
        <v>#REF!</v>
      </c>
      <c r="DF80" s="41" t="e">
        <f t="shared" si="71"/>
        <v>#REF!</v>
      </c>
      <c r="DG80" s="41" t="e">
        <f t="shared" si="71"/>
        <v>#REF!</v>
      </c>
      <c r="DH80" s="41" t="e">
        <f t="shared" si="71"/>
        <v>#REF!</v>
      </c>
      <c r="DI80" s="41" t="e">
        <f t="shared" si="68"/>
        <v>#REF!</v>
      </c>
      <c r="DJ80" s="41" t="e">
        <f t="shared" si="68"/>
        <v>#REF!</v>
      </c>
      <c r="DK80" s="41" t="e">
        <f t="shared" si="68"/>
        <v>#REF!</v>
      </c>
      <c r="DL80" s="41" t="e">
        <f t="shared" si="68"/>
        <v>#REF!</v>
      </c>
      <c r="DM80" s="41" t="e">
        <f t="shared" si="68"/>
        <v>#REF!</v>
      </c>
      <c r="DN80" s="41" t="e">
        <f t="shared" si="68"/>
        <v>#REF!</v>
      </c>
      <c r="DO80" s="41" t="e">
        <f t="shared" si="68"/>
        <v>#REF!</v>
      </c>
      <c r="DP80" s="41" t="e">
        <f t="shared" si="68"/>
        <v>#REF!</v>
      </c>
      <c r="DQ80" s="41" t="e">
        <f t="shared" si="68"/>
        <v>#REF!</v>
      </c>
      <c r="DR80" s="41" t="e">
        <f t="shared" si="68"/>
        <v>#REF!</v>
      </c>
      <c r="DS80" s="41" t="e">
        <f t="shared" si="68"/>
        <v>#REF!</v>
      </c>
      <c r="DT80" s="41" t="e">
        <f t="shared" si="68"/>
        <v>#REF!</v>
      </c>
      <c r="DU80" s="41" t="e">
        <f t="shared" si="68"/>
        <v>#REF!</v>
      </c>
      <c r="DV80" s="41" t="e">
        <f t="shared" si="64"/>
        <v>#REF!</v>
      </c>
      <c r="DW80" s="41" t="e">
        <f t="shared" si="54"/>
        <v>#REF!</v>
      </c>
      <c r="DX80" s="41" t="e">
        <f t="shared" si="54"/>
        <v>#REF!</v>
      </c>
      <c r="DY80" s="41" t="e">
        <f t="shared" si="54"/>
        <v>#REF!</v>
      </c>
      <c r="DZ80" s="41" t="e">
        <f t="shared" si="54"/>
        <v>#REF!</v>
      </c>
      <c r="EA80" s="41" t="e">
        <f t="shared" si="54"/>
        <v>#REF!</v>
      </c>
      <c r="EB80" s="41" t="e">
        <f t="shared" si="54"/>
        <v>#REF!</v>
      </c>
      <c r="EC80" s="41" t="e">
        <f t="shared" si="54"/>
        <v>#REF!</v>
      </c>
      <c r="ED80" s="41" t="e">
        <f t="shared" si="54"/>
        <v>#REF!</v>
      </c>
      <c r="EE80" s="41" t="e">
        <f t="shared" si="54"/>
        <v>#REF!</v>
      </c>
      <c r="EF80" s="41" t="e">
        <f t="shared" si="54"/>
        <v>#REF!</v>
      </c>
      <c r="EG80" s="41" t="e">
        <f t="shared" si="54"/>
        <v>#REF!</v>
      </c>
      <c r="EH80" s="41" t="e">
        <f t="shared" si="54"/>
        <v>#REF!</v>
      </c>
      <c r="EI80" s="41" t="e">
        <f t="shared" si="54"/>
        <v>#REF!</v>
      </c>
      <c r="EJ80" s="41" t="e">
        <f t="shared" si="72"/>
        <v>#REF!</v>
      </c>
      <c r="EK80" s="41" t="e">
        <f t="shared" si="72"/>
        <v>#REF!</v>
      </c>
      <c r="EL80" s="41" t="e">
        <f t="shared" si="72"/>
        <v>#REF!</v>
      </c>
      <c r="EM80" s="41" t="e">
        <f t="shared" si="72"/>
        <v>#REF!</v>
      </c>
      <c r="EN80" s="41" t="e">
        <f t="shared" si="72"/>
        <v>#REF!</v>
      </c>
      <c r="EO80" s="41" t="e">
        <f t="shared" si="69"/>
        <v>#REF!</v>
      </c>
      <c r="EP80" s="41" t="e">
        <f t="shared" si="69"/>
        <v>#REF!</v>
      </c>
      <c r="EQ80" s="41" t="e">
        <f t="shared" si="69"/>
        <v>#REF!</v>
      </c>
      <c r="ER80" s="41" t="e">
        <f t="shared" si="69"/>
        <v>#REF!</v>
      </c>
      <c r="ES80" s="41" t="e">
        <f t="shared" si="69"/>
        <v>#REF!</v>
      </c>
      <c r="ET80" s="41" t="e">
        <f t="shared" si="69"/>
        <v>#REF!</v>
      </c>
      <c r="EU80" s="41" t="e">
        <f t="shared" si="69"/>
        <v>#REF!</v>
      </c>
      <c r="EV80" s="41" t="e">
        <f t="shared" si="69"/>
        <v>#REF!</v>
      </c>
      <c r="EW80" s="41" t="e">
        <f t="shared" si="69"/>
        <v>#REF!</v>
      </c>
      <c r="EX80" s="41" t="e">
        <f t="shared" si="69"/>
        <v>#REF!</v>
      </c>
      <c r="EY80" s="41" t="e">
        <f t="shared" si="69"/>
        <v>#REF!</v>
      </c>
      <c r="EZ80" s="41" t="e">
        <f t="shared" si="69"/>
        <v>#REF!</v>
      </c>
      <c r="FA80" s="41" t="e">
        <f t="shared" si="69"/>
        <v>#REF!</v>
      </c>
      <c r="FB80" s="41" t="e">
        <f t="shared" si="65"/>
        <v>#REF!</v>
      </c>
      <c r="FC80" s="41" t="e">
        <f t="shared" si="56"/>
        <v>#REF!</v>
      </c>
      <c r="FD80" s="41" t="e">
        <f t="shared" si="56"/>
        <v>#REF!</v>
      </c>
      <c r="FE80" s="41" t="e">
        <f t="shared" si="56"/>
        <v>#REF!</v>
      </c>
      <c r="FF80" s="41" t="e">
        <f t="shared" si="56"/>
        <v>#REF!</v>
      </c>
      <c r="FG80" s="41" t="e">
        <f t="shared" si="56"/>
        <v>#REF!</v>
      </c>
      <c r="FH80" s="41" t="e">
        <f t="shared" si="56"/>
        <v>#REF!</v>
      </c>
      <c r="FI80" s="41" t="e">
        <f t="shared" si="56"/>
        <v>#REF!</v>
      </c>
      <c r="FJ80" s="41" t="e">
        <f t="shared" si="56"/>
        <v>#REF!</v>
      </c>
      <c r="FK80" s="41" t="e">
        <f t="shared" si="56"/>
        <v>#REF!</v>
      </c>
      <c r="FL80" s="41" t="e">
        <f t="shared" si="56"/>
        <v>#REF!</v>
      </c>
      <c r="FM80" s="41" t="e">
        <f t="shared" si="56"/>
        <v>#REF!</v>
      </c>
      <c r="FN80" s="41" t="e">
        <f t="shared" si="56"/>
        <v>#REF!</v>
      </c>
      <c r="FO80" s="41" t="e">
        <f t="shared" si="56"/>
        <v>#REF!</v>
      </c>
      <c r="FP80" s="41" t="e">
        <f t="shared" si="73"/>
        <v>#REF!</v>
      </c>
      <c r="FQ80" s="41" t="e">
        <f t="shared" si="73"/>
        <v>#REF!</v>
      </c>
      <c r="FR80" s="41" t="e">
        <f t="shared" si="73"/>
        <v>#REF!</v>
      </c>
      <c r="FS80" s="41" t="e">
        <f t="shared" si="73"/>
        <v>#REF!</v>
      </c>
      <c r="FT80" s="41" t="e">
        <f t="shared" si="73"/>
        <v>#REF!</v>
      </c>
      <c r="FU80" s="41" t="e">
        <f t="shared" si="70"/>
        <v>#REF!</v>
      </c>
      <c r="FV80" s="41" t="e">
        <f t="shared" si="70"/>
        <v>#REF!</v>
      </c>
      <c r="FW80" s="41" t="e">
        <f t="shared" si="70"/>
        <v>#REF!</v>
      </c>
      <c r="FX80" s="41" t="e">
        <f t="shared" si="70"/>
        <v>#REF!</v>
      </c>
      <c r="FY80" s="41" t="e">
        <f t="shared" si="70"/>
        <v>#REF!</v>
      </c>
      <c r="FZ80" s="41" t="e">
        <f t="shared" si="70"/>
        <v>#REF!</v>
      </c>
      <c r="GA80" s="41" t="e">
        <f t="shared" si="70"/>
        <v>#REF!</v>
      </c>
      <c r="GB80" s="41" t="e">
        <f t="shared" si="70"/>
        <v>#REF!</v>
      </c>
      <c r="GC80" s="41" t="e">
        <f t="shared" si="70"/>
        <v>#REF!</v>
      </c>
      <c r="GD80" s="41" t="e">
        <f t="shared" si="70"/>
        <v>#REF!</v>
      </c>
      <c r="GE80" s="41" t="e">
        <f t="shared" si="70"/>
        <v>#REF!</v>
      </c>
      <c r="GF80" s="41" t="e">
        <f t="shared" si="70"/>
        <v>#REF!</v>
      </c>
      <c r="GG80" s="41" t="e">
        <f t="shared" si="70"/>
        <v>#REF!</v>
      </c>
      <c r="GH80" s="41" t="e">
        <f t="shared" si="66"/>
        <v>#REF!</v>
      </c>
      <c r="GI80" s="41" t="e">
        <f t="shared" si="58"/>
        <v>#REF!</v>
      </c>
      <c r="GJ80" s="41" t="e">
        <f t="shared" si="58"/>
        <v>#REF!</v>
      </c>
      <c r="GK80" s="41" t="e">
        <f t="shared" si="58"/>
        <v>#REF!</v>
      </c>
      <c r="GL80" s="41" t="e">
        <f t="shared" si="75"/>
        <v>#REF!</v>
      </c>
      <c r="GM80" s="41" t="e">
        <f t="shared" si="75"/>
        <v>#REF!</v>
      </c>
      <c r="GN80" s="41" t="e">
        <f t="shared" si="75"/>
        <v>#REF!</v>
      </c>
      <c r="GO80" s="41" t="e">
        <f t="shared" si="75"/>
        <v>#REF!</v>
      </c>
      <c r="GP80" s="41" t="e">
        <f t="shared" si="75"/>
        <v>#REF!</v>
      </c>
      <c r="GQ80" s="41" t="e">
        <f t="shared" si="75"/>
        <v>#REF!</v>
      </c>
      <c r="GR80" s="41" t="e">
        <f t="shared" si="75"/>
        <v>#REF!</v>
      </c>
      <c r="GS80" s="41" t="e">
        <f t="shared" si="75"/>
        <v>#REF!</v>
      </c>
      <c r="GT80" s="41" t="e">
        <f t="shared" si="75"/>
        <v>#REF!</v>
      </c>
      <c r="GU80" s="41" t="e">
        <f t="shared" si="75"/>
        <v>#REF!</v>
      </c>
      <c r="GV80" s="41" t="e">
        <f t="shared" si="75"/>
        <v>#REF!</v>
      </c>
      <c r="GW80" s="41" t="e">
        <f t="shared" si="75"/>
        <v>#REF!</v>
      </c>
      <c r="GX80" s="41" t="e">
        <f t="shared" si="75"/>
        <v>#REF!</v>
      </c>
      <c r="GY80" s="41" t="e">
        <f t="shared" si="59"/>
        <v>#REF!</v>
      </c>
      <c r="GZ80" s="41" t="e">
        <f t="shared" si="59"/>
        <v>#REF!</v>
      </c>
      <c r="HA80" s="41" t="e">
        <f t="shared" si="59"/>
        <v>#REF!</v>
      </c>
      <c r="HB80" s="41" t="e">
        <f t="shared" si="59"/>
        <v>#REF!</v>
      </c>
      <c r="HC80" s="41" t="e">
        <f t="shared" si="59"/>
        <v>#REF!</v>
      </c>
      <c r="HD80" s="41" t="e">
        <f t="shared" si="59"/>
        <v>#REF!</v>
      </c>
      <c r="HE80" s="41" t="e">
        <f t="shared" si="62"/>
        <v>#REF!</v>
      </c>
      <c r="HF80" s="41" t="e">
        <f t="shared" si="62"/>
        <v>#REF!</v>
      </c>
      <c r="HG80" s="41" t="e">
        <f t="shared" si="62"/>
        <v>#REF!</v>
      </c>
      <c r="HH80" s="41" t="e">
        <f t="shared" si="62"/>
        <v>#REF!</v>
      </c>
      <c r="HI80" s="41" t="e">
        <f t="shared" si="62"/>
        <v>#REF!</v>
      </c>
      <c r="HJ80" s="41" t="e">
        <f t="shared" si="62"/>
        <v>#REF!</v>
      </c>
    </row>
    <row r="81" spans="1:218" ht="14.4" x14ac:dyDescent="0.3">
      <c r="A81" s="42">
        <v>78</v>
      </c>
      <c r="B81" s="43" t="e">
        <f>'CMM1 - AUX CALC'!$CA$67</f>
        <v>#REF!</v>
      </c>
      <c r="CB81" s="41" t="e">
        <f>$B81/(_xlfn.SINGLE(PrazoConcessao)*12-CB$3+1)</f>
        <v>#REF!</v>
      </c>
      <c r="CC81" s="41" t="e">
        <f t="shared" si="74"/>
        <v>#REF!</v>
      </c>
      <c r="CD81" s="41" t="e">
        <f t="shared" si="74"/>
        <v>#REF!</v>
      </c>
      <c r="CE81" s="41" t="e">
        <f t="shared" si="74"/>
        <v>#REF!</v>
      </c>
      <c r="CF81" s="41" t="e">
        <f t="shared" si="67"/>
        <v>#REF!</v>
      </c>
      <c r="CG81" s="41" t="e">
        <f t="shared" si="67"/>
        <v>#REF!</v>
      </c>
      <c r="CH81" s="41" t="e">
        <f t="shared" si="67"/>
        <v>#REF!</v>
      </c>
      <c r="CI81" s="41" t="e">
        <f t="shared" si="67"/>
        <v>#REF!</v>
      </c>
      <c r="CJ81" s="41" t="e">
        <f t="shared" si="67"/>
        <v>#REF!</v>
      </c>
      <c r="CK81" s="41" t="e">
        <f t="shared" si="67"/>
        <v>#REF!</v>
      </c>
      <c r="CL81" s="41" t="e">
        <f t="shared" si="67"/>
        <v>#REF!</v>
      </c>
      <c r="CM81" s="41" t="e">
        <f t="shared" si="67"/>
        <v>#REF!</v>
      </c>
      <c r="CN81" s="41" t="e">
        <f t="shared" si="67"/>
        <v>#REF!</v>
      </c>
      <c r="CO81" s="41" t="e">
        <f t="shared" si="67"/>
        <v>#REF!</v>
      </c>
      <c r="CP81" s="41" t="e">
        <f t="shared" si="67"/>
        <v>#REF!</v>
      </c>
      <c r="CQ81" s="41" t="e">
        <f t="shared" si="63"/>
        <v>#REF!</v>
      </c>
      <c r="CR81" s="41" t="e">
        <f t="shared" si="63"/>
        <v>#REF!</v>
      </c>
      <c r="CS81" s="41" t="e">
        <f t="shared" si="63"/>
        <v>#REF!</v>
      </c>
      <c r="CT81" s="41" t="e">
        <f t="shared" si="63"/>
        <v>#REF!</v>
      </c>
      <c r="CU81" s="41" t="e">
        <f t="shared" si="63"/>
        <v>#REF!</v>
      </c>
      <c r="CV81" s="41" t="e">
        <f t="shared" si="63"/>
        <v>#REF!</v>
      </c>
      <c r="CW81" s="41" t="e">
        <f t="shared" si="63"/>
        <v>#REF!</v>
      </c>
      <c r="CX81" s="41" t="e">
        <f t="shared" si="63"/>
        <v>#REF!</v>
      </c>
      <c r="CY81" s="41" t="e">
        <f t="shared" si="63"/>
        <v>#REF!</v>
      </c>
      <c r="CZ81" s="41" t="e">
        <f t="shared" si="63"/>
        <v>#REF!</v>
      </c>
      <c r="DA81" s="41" t="e">
        <f t="shared" si="63"/>
        <v>#REF!</v>
      </c>
      <c r="DB81" s="41" t="e">
        <f t="shared" si="63"/>
        <v>#REF!</v>
      </c>
      <c r="DC81" s="41" t="e">
        <f t="shared" si="63"/>
        <v>#REF!</v>
      </c>
      <c r="DD81" s="41" t="e">
        <f t="shared" si="71"/>
        <v>#REF!</v>
      </c>
      <c r="DE81" s="41" t="e">
        <f t="shared" si="71"/>
        <v>#REF!</v>
      </c>
      <c r="DF81" s="41" t="e">
        <f t="shared" si="71"/>
        <v>#REF!</v>
      </c>
      <c r="DG81" s="41" t="e">
        <f t="shared" si="71"/>
        <v>#REF!</v>
      </c>
      <c r="DH81" s="41" t="e">
        <f t="shared" si="71"/>
        <v>#REF!</v>
      </c>
      <c r="DI81" s="41" t="e">
        <f t="shared" si="68"/>
        <v>#REF!</v>
      </c>
      <c r="DJ81" s="41" t="e">
        <f t="shared" si="68"/>
        <v>#REF!</v>
      </c>
      <c r="DK81" s="41" t="e">
        <f t="shared" si="68"/>
        <v>#REF!</v>
      </c>
      <c r="DL81" s="41" t="e">
        <f t="shared" si="68"/>
        <v>#REF!</v>
      </c>
      <c r="DM81" s="41" t="e">
        <f t="shared" si="68"/>
        <v>#REF!</v>
      </c>
      <c r="DN81" s="41" t="e">
        <f t="shared" si="68"/>
        <v>#REF!</v>
      </c>
      <c r="DO81" s="41" t="e">
        <f t="shared" si="68"/>
        <v>#REF!</v>
      </c>
      <c r="DP81" s="41" t="e">
        <f t="shared" si="68"/>
        <v>#REF!</v>
      </c>
      <c r="DQ81" s="41" t="e">
        <f t="shared" si="68"/>
        <v>#REF!</v>
      </c>
      <c r="DR81" s="41" t="e">
        <f t="shared" si="68"/>
        <v>#REF!</v>
      </c>
      <c r="DS81" s="41" t="e">
        <f t="shared" si="68"/>
        <v>#REF!</v>
      </c>
      <c r="DT81" s="41" t="e">
        <f t="shared" si="68"/>
        <v>#REF!</v>
      </c>
      <c r="DU81" s="41" t="e">
        <f t="shared" si="68"/>
        <v>#REF!</v>
      </c>
      <c r="DV81" s="41" t="e">
        <f t="shared" si="64"/>
        <v>#REF!</v>
      </c>
      <c r="DW81" s="41" t="e">
        <f t="shared" si="54"/>
        <v>#REF!</v>
      </c>
      <c r="DX81" s="41" t="e">
        <f t="shared" si="54"/>
        <v>#REF!</v>
      </c>
      <c r="DY81" s="41" t="e">
        <f t="shared" si="54"/>
        <v>#REF!</v>
      </c>
      <c r="DZ81" s="41" t="e">
        <f t="shared" si="54"/>
        <v>#REF!</v>
      </c>
      <c r="EA81" s="41" t="e">
        <f t="shared" si="54"/>
        <v>#REF!</v>
      </c>
      <c r="EB81" s="41" t="e">
        <f t="shared" si="54"/>
        <v>#REF!</v>
      </c>
      <c r="EC81" s="41" t="e">
        <f t="shared" si="54"/>
        <v>#REF!</v>
      </c>
      <c r="ED81" s="41" t="e">
        <f t="shared" si="54"/>
        <v>#REF!</v>
      </c>
      <c r="EE81" s="41" t="e">
        <f t="shared" si="54"/>
        <v>#REF!</v>
      </c>
      <c r="EF81" s="41" t="e">
        <f t="shared" si="54"/>
        <v>#REF!</v>
      </c>
      <c r="EG81" s="41" t="e">
        <f t="shared" si="54"/>
        <v>#REF!</v>
      </c>
      <c r="EH81" s="41" t="e">
        <f t="shared" si="54"/>
        <v>#REF!</v>
      </c>
      <c r="EI81" s="41" t="e">
        <f t="shared" si="54"/>
        <v>#REF!</v>
      </c>
      <c r="EJ81" s="41" t="e">
        <f t="shared" si="72"/>
        <v>#REF!</v>
      </c>
      <c r="EK81" s="41" t="e">
        <f t="shared" si="72"/>
        <v>#REF!</v>
      </c>
      <c r="EL81" s="41" t="e">
        <f t="shared" si="72"/>
        <v>#REF!</v>
      </c>
      <c r="EM81" s="41" t="e">
        <f t="shared" si="72"/>
        <v>#REF!</v>
      </c>
      <c r="EN81" s="41" t="e">
        <f t="shared" si="72"/>
        <v>#REF!</v>
      </c>
      <c r="EO81" s="41" t="e">
        <f t="shared" si="69"/>
        <v>#REF!</v>
      </c>
      <c r="EP81" s="41" t="e">
        <f t="shared" si="69"/>
        <v>#REF!</v>
      </c>
      <c r="EQ81" s="41" t="e">
        <f t="shared" si="69"/>
        <v>#REF!</v>
      </c>
      <c r="ER81" s="41" t="e">
        <f t="shared" si="69"/>
        <v>#REF!</v>
      </c>
      <c r="ES81" s="41" t="e">
        <f t="shared" si="69"/>
        <v>#REF!</v>
      </c>
      <c r="ET81" s="41" t="e">
        <f t="shared" si="69"/>
        <v>#REF!</v>
      </c>
      <c r="EU81" s="41" t="e">
        <f t="shared" si="69"/>
        <v>#REF!</v>
      </c>
      <c r="EV81" s="41" t="e">
        <f t="shared" si="69"/>
        <v>#REF!</v>
      </c>
      <c r="EW81" s="41" t="e">
        <f t="shared" si="69"/>
        <v>#REF!</v>
      </c>
      <c r="EX81" s="41" t="e">
        <f t="shared" si="69"/>
        <v>#REF!</v>
      </c>
      <c r="EY81" s="41" t="e">
        <f t="shared" si="69"/>
        <v>#REF!</v>
      </c>
      <c r="EZ81" s="41" t="e">
        <f t="shared" si="69"/>
        <v>#REF!</v>
      </c>
      <c r="FA81" s="41" t="e">
        <f t="shared" si="69"/>
        <v>#REF!</v>
      </c>
      <c r="FB81" s="41" t="e">
        <f t="shared" si="65"/>
        <v>#REF!</v>
      </c>
      <c r="FC81" s="41" t="e">
        <f t="shared" si="56"/>
        <v>#REF!</v>
      </c>
      <c r="FD81" s="41" t="e">
        <f t="shared" si="56"/>
        <v>#REF!</v>
      </c>
      <c r="FE81" s="41" t="e">
        <f t="shared" si="56"/>
        <v>#REF!</v>
      </c>
      <c r="FF81" s="41" t="e">
        <f t="shared" si="56"/>
        <v>#REF!</v>
      </c>
      <c r="FG81" s="41" t="e">
        <f t="shared" si="56"/>
        <v>#REF!</v>
      </c>
      <c r="FH81" s="41" t="e">
        <f t="shared" si="56"/>
        <v>#REF!</v>
      </c>
      <c r="FI81" s="41" t="e">
        <f t="shared" si="56"/>
        <v>#REF!</v>
      </c>
      <c r="FJ81" s="41" t="e">
        <f t="shared" si="56"/>
        <v>#REF!</v>
      </c>
      <c r="FK81" s="41" t="e">
        <f t="shared" si="56"/>
        <v>#REF!</v>
      </c>
      <c r="FL81" s="41" t="e">
        <f t="shared" si="56"/>
        <v>#REF!</v>
      </c>
      <c r="FM81" s="41" t="e">
        <f t="shared" si="56"/>
        <v>#REF!</v>
      </c>
      <c r="FN81" s="41" t="e">
        <f t="shared" si="56"/>
        <v>#REF!</v>
      </c>
      <c r="FO81" s="41" t="e">
        <f t="shared" si="56"/>
        <v>#REF!</v>
      </c>
      <c r="FP81" s="41" t="e">
        <f t="shared" si="73"/>
        <v>#REF!</v>
      </c>
      <c r="FQ81" s="41" t="e">
        <f t="shared" si="73"/>
        <v>#REF!</v>
      </c>
      <c r="FR81" s="41" t="e">
        <f t="shared" si="73"/>
        <v>#REF!</v>
      </c>
      <c r="FS81" s="41" t="e">
        <f t="shared" si="73"/>
        <v>#REF!</v>
      </c>
      <c r="FT81" s="41" t="e">
        <f t="shared" si="73"/>
        <v>#REF!</v>
      </c>
      <c r="FU81" s="41" t="e">
        <f t="shared" si="70"/>
        <v>#REF!</v>
      </c>
      <c r="FV81" s="41" t="e">
        <f t="shared" si="70"/>
        <v>#REF!</v>
      </c>
      <c r="FW81" s="41" t="e">
        <f t="shared" si="70"/>
        <v>#REF!</v>
      </c>
      <c r="FX81" s="41" t="e">
        <f t="shared" si="70"/>
        <v>#REF!</v>
      </c>
      <c r="FY81" s="41" t="e">
        <f t="shared" si="70"/>
        <v>#REF!</v>
      </c>
      <c r="FZ81" s="41" t="e">
        <f t="shared" si="70"/>
        <v>#REF!</v>
      </c>
      <c r="GA81" s="41" t="e">
        <f t="shared" si="70"/>
        <v>#REF!</v>
      </c>
      <c r="GB81" s="41" t="e">
        <f t="shared" si="70"/>
        <v>#REF!</v>
      </c>
      <c r="GC81" s="41" t="e">
        <f t="shared" si="70"/>
        <v>#REF!</v>
      </c>
      <c r="GD81" s="41" t="e">
        <f t="shared" si="70"/>
        <v>#REF!</v>
      </c>
      <c r="GE81" s="41" t="e">
        <f t="shared" si="70"/>
        <v>#REF!</v>
      </c>
      <c r="GF81" s="41" t="e">
        <f t="shared" si="70"/>
        <v>#REF!</v>
      </c>
      <c r="GG81" s="41" t="e">
        <f t="shared" si="70"/>
        <v>#REF!</v>
      </c>
      <c r="GH81" s="41" t="e">
        <f t="shared" si="66"/>
        <v>#REF!</v>
      </c>
      <c r="GI81" s="41" t="e">
        <f t="shared" si="58"/>
        <v>#REF!</v>
      </c>
      <c r="GJ81" s="41" t="e">
        <f t="shared" si="58"/>
        <v>#REF!</v>
      </c>
      <c r="GK81" s="41" t="e">
        <f t="shared" si="58"/>
        <v>#REF!</v>
      </c>
      <c r="GL81" s="41" t="e">
        <f t="shared" si="75"/>
        <v>#REF!</v>
      </c>
      <c r="GM81" s="41" t="e">
        <f t="shared" si="75"/>
        <v>#REF!</v>
      </c>
      <c r="GN81" s="41" t="e">
        <f t="shared" si="75"/>
        <v>#REF!</v>
      </c>
      <c r="GO81" s="41" t="e">
        <f t="shared" si="75"/>
        <v>#REF!</v>
      </c>
      <c r="GP81" s="41" t="e">
        <f t="shared" si="75"/>
        <v>#REF!</v>
      </c>
      <c r="GQ81" s="41" t="e">
        <f t="shared" si="75"/>
        <v>#REF!</v>
      </c>
      <c r="GR81" s="41" t="e">
        <f t="shared" si="75"/>
        <v>#REF!</v>
      </c>
      <c r="GS81" s="41" t="e">
        <f t="shared" si="75"/>
        <v>#REF!</v>
      </c>
      <c r="GT81" s="41" t="e">
        <f t="shared" si="75"/>
        <v>#REF!</v>
      </c>
      <c r="GU81" s="41" t="e">
        <f t="shared" si="75"/>
        <v>#REF!</v>
      </c>
      <c r="GV81" s="41" t="e">
        <f t="shared" si="75"/>
        <v>#REF!</v>
      </c>
      <c r="GW81" s="41" t="e">
        <f t="shared" si="75"/>
        <v>#REF!</v>
      </c>
      <c r="GX81" s="41" t="e">
        <f t="shared" si="75"/>
        <v>#REF!</v>
      </c>
      <c r="GY81" s="41" t="e">
        <f t="shared" si="59"/>
        <v>#REF!</v>
      </c>
      <c r="GZ81" s="41" t="e">
        <f t="shared" si="59"/>
        <v>#REF!</v>
      </c>
      <c r="HA81" s="41" t="e">
        <f t="shared" si="59"/>
        <v>#REF!</v>
      </c>
      <c r="HB81" s="41" t="e">
        <f t="shared" si="59"/>
        <v>#REF!</v>
      </c>
      <c r="HC81" s="41" t="e">
        <f t="shared" si="59"/>
        <v>#REF!</v>
      </c>
      <c r="HD81" s="41" t="e">
        <f t="shared" si="59"/>
        <v>#REF!</v>
      </c>
      <c r="HE81" s="41" t="e">
        <f t="shared" si="62"/>
        <v>#REF!</v>
      </c>
      <c r="HF81" s="41" t="e">
        <f t="shared" si="62"/>
        <v>#REF!</v>
      </c>
      <c r="HG81" s="41" t="e">
        <f t="shared" si="62"/>
        <v>#REF!</v>
      </c>
      <c r="HH81" s="41" t="e">
        <f t="shared" si="62"/>
        <v>#REF!</v>
      </c>
      <c r="HI81" s="41" t="e">
        <f t="shared" si="62"/>
        <v>#REF!</v>
      </c>
      <c r="HJ81" s="41" t="e">
        <f t="shared" si="62"/>
        <v>#REF!</v>
      </c>
    </row>
    <row r="82" spans="1:218" ht="14.4" x14ac:dyDescent="0.3">
      <c r="A82" s="42">
        <v>79</v>
      </c>
      <c r="B82" s="43" t="e">
        <f>'CMM1 - AUX CALC'!$CB$67</f>
        <v>#REF!</v>
      </c>
      <c r="CC82" s="41" t="e">
        <f>$B82/(_xlfn.SINGLE(PrazoConcessao)*12-CC$3+1)</f>
        <v>#REF!</v>
      </c>
      <c r="CD82" s="41" t="e">
        <f t="shared" si="74"/>
        <v>#REF!</v>
      </c>
      <c r="CE82" s="41" t="e">
        <f t="shared" si="74"/>
        <v>#REF!</v>
      </c>
      <c r="CF82" s="41" t="e">
        <f t="shared" si="67"/>
        <v>#REF!</v>
      </c>
      <c r="CG82" s="41" t="e">
        <f t="shared" si="67"/>
        <v>#REF!</v>
      </c>
      <c r="CH82" s="41" t="e">
        <f t="shared" si="67"/>
        <v>#REF!</v>
      </c>
      <c r="CI82" s="41" t="e">
        <f t="shared" si="67"/>
        <v>#REF!</v>
      </c>
      <c r="CJ82" s="41" t="e">
        <f t="shared" si="67"/>
        <v>#REF!</v>
      </c>
      <c r="CK82" s="41" t="e">
        <f t="shared" si="67"/>
        <v>#REF!</v>
      </c>
      <c r="CL82" s="41" t="e">
        <f t="shared" si="67"/>
        <v>#REF!</v>
      </c>
      <c r="CM82" s="41" t="e">
        <f t="shared" si="67"/>
        <v>#REF!</v>
      </c>
      <c r="CN82" s="41" t="e">
        <f t="shared" si="67"/>
        <v>#REF!</v>
      </c>
      <c r="CO82" s="41" t="e">
        <f t="shared" si="67"/>
        <v>#REF!</v>
      </c>
      <c r="CP82" s="41" t="e">
        <f t="shared" si="67"/>
        <v>#REF!</v>
      </c>
      <c r="CQ82" s="41" t="e">
        <f t="shared" si="63"/>
        <v>#REF!</v>
      </c>
      <c r="CR82" s="41" t="e">
        <f t="shared" si="63"/>
        <v>#REF!</v>
      </c>
      <c r="CS82" s="41" t="e">
        <f t="shared" si="63"/>
        <v>#REF!</v>
      </c>
      <c r="CT82" s="41" t="e">
        <f t="shared" si="63"/>
        <v>#REF!</v>
      </c>
      <c r="CU82" s="41" t="e">
        <f t="shared" si="63"/>
        <v>#REF!</v>
      </c>
      <c r="CV82" s="41" t="e">
        <f t="shared" si="63"/>
        <v>#REF!</v>
      </c>
      <c r="CW82" s="41" t="e">
        <f t="shared" si="63"/>
        <v>#REF!</v>
      </c>
      <c r="CX82" s="41" t="e">
        <f t="shared" si="63"/>
        <v>#REF!</v>
      </c>
      <c r="CY82" s="41" t="e">
        <f t="shared" si="63"/>
        <v>#REF!</v>
      </c>
      <c r="CZ82" s="41" t="e">
        <f t="shared" si="63"/>
        <v>#REF!</v>
      </c>
      <c r="DA82" s="41" t="e">
        <f t="shared" si="63"/>
        <v>#REF!</v>
      </c>
      <c r="DB82" s="41" t="e">
        <f t="shared" si="63"/>
        <v>#REF!</v>
      </c>
      <c r="DC82" s="41" t="e">
        <f t="shared" si="63"/>
        <v>#REF!</v>
      </c>
      <c r="DD82" s="41" t="e">
        <f t="shared" si="71"/>
        <v>#REF!</v>
      </c>
      <c r="DE82" s="41" t="e">
        <f t="shared" si="71"/>
        <v>#REF!</v>
      </c>
      <c r="DF82" s="41" t="e">
        <f t="shared" si="71"/>
        <v>#REF!</v>
      </c>
      <c r="DG82" s="41" t="e">
        <f t="shared" si="71"/>
        <v>#REF!</v>
      </c>
      <c r="DH82" s="41" t="e">
        <f t="shared" si="71"/>
        <v>#REF!</v>
      </c>
      <c r="DI82" s="41" t="e">
        <f t="shared" si="68"/>
        <v>#REF!</v>
      </c>
      <c r="DJ82" s="41" t="e">
        <f t="shared" si="68"/>
        <v>#REF!</v>
      </c>
      <c r="DK82" s="41" t="e">
        <f t="shared" si="68"/>
        <v>#REF!</v>
      </c>
      <c r="DL82" s="41" t="e">
        <f t="shared" si="68"/>
        <v>#REF!</v>
      </c>
      <c r="DM82" s="41" t="e">
        <f t="shared" si="68"/>
        <v>#REF!</v>
      </c>
      <c r="DN82" s="41" t="e">
        <f t="shared" si="68"/>
        <v>#REF!</v>
      </c>
      <c r="DO82" s="41" t="e">
        <f t="shared" si="68"/>
        <v>#REF!</v>
      </c>
      <c r="DP82" s="41" t="e">
        <f t="shared" si="68"/>
        <v>#REF!</v>
      </c>
      <c r="DQ82" s="41" t="e">
        <f t="shared" si="68"/>
        <v>#REF!</v>
      </c>
      <c r="DR82" s="41" t="e">
        <f t="shared" si="68"/>
        <v>#REF!</v>
      </c>
      <c r="DS82" s="41" t="e">
        <f t="shared" si="68"/>
        <v>#REF!</v>
      </c>
      <c r="DT82" s="41" t="e">
        <f t="shared" si="68"/>
        <v>#REF!</v>
      </c>
      <c r="DU82" s="41" t="e">
        <f t="shared" si="68"/>
        <v>#REF!</v>
      </c>
      <c r="DV82" s="41" t="e">
        <f t="shared" si="64"/>
        <v>#REF!</v>
      </c>
      <c r="DW82" s="41" t="e">
        <f t="shared" si="54"/>
        <v>#REF!</v>
      </c>
      <c r="DX82" s="41" t="e">
        <f t="shared" si="54"/>
        <v>#REF!</v>
      </c>
      <c r="DY82" s="41" t="e">
        <f t="shared" si="54"/>
        <v>#REF!</v>
      </c>
      <c r="DZ82" s="41" t="e">
        <f t="shared" si="54"/>
        <v>#REF!</v>
      </c>
      <c r="EA82" s="41" t="e">
        <f t="shared" si="54"/>
        <v>#REF!</v>
      </c>
      <c r="EB82" s="41" t="e">
        <f t="shared" si="54"/>
        <v>#REF!</v>
      </c>
      <c r="EC82" s="41" t="e">
        <f t="shared" si="54"/>
        <v>#REF!</v>
      </c>
      <c r="ED82" s="41" t="e">
        <f t="shared" si="54"/>
        <v>#REF!</v>
      </c>
      <c r="EE82" s="41" t="e">
        <f t="shared" si="54"/>
        <v>#REF!</v>
      </c>
      <c r="EF82" s="41" t="e">
        <f t="shared" si="54"/>
        <v>#REF!</v>
      </c>
      <c r="EG82" s="41" t="e">
        <f t="shared" si="54"/>
        <v>#REF!</v>
      </c>
      <c r="EH82" s="41" t="e">
        <f t="shared" si="54"/>
        <v>#REF!</v>
      </c>
      <c r="EI82" s="41" t="e">
        <f t="shared" si="54"/>
        <v>#REF!</v>
      </c>
      <c r="EJ82" s="41" t="e">
        <f t="shared" si="72"/>
        <v>#REF!</v>
      </c>
      <c r="EK82" s="41" t="e">
        <f t="shared" si="72"/>
        <v>#REF!</v>
      </c>
      <c r="EL82" s="41" t="e">
        <f t="shared" si="72"/>
        <v>#REF!</v>
      </c>
      <c r="EM82" s="41" t="e">
        <f t="shared" si="72"/>
        <v>#REF!</v>
      </c>
      <c r="EN82" s="41" t="e">
        <f t="shared" si="72"/>
        <v>#REF!</v>
      </c>
      <c r="EO82" s="41" t="e">
        <f t="shared" si="69"/>
        <v>#REF!</v>
      </c>
      <c r="EP82" s="41" t="e">
        <f t="shared" si="69"/>
        <v>#REF!</v>
      </c>
      <c r="EQ82" s="41" t="e">
        <f t="shared" si="69"/>
        <v>#REF!</v>
      </c>
      <c r="ER82" s="41" t="e">
        <f t="shared" si="69"/>
        <v>#REF!</v>
      </c>
      <c r="ES82" s="41" t="e">
        <f t="shared" si="69"/>
        <v>#REF!</v>
      </c>
      <c r="ET82" s="41" t="e">
        <f t="shared" si="69"/>
        <v>#REF!</v>
      </c>
      <c r="EU82" s="41" t="e">
        <f t="shared" si="69"/>
        <v>#REF!</v>
      </c>
      <c r="EV82" s="41" t="e">
        <f t="shared" si="69"/>
        <v>#REF!</v>
      </c>
      <c r="EW82" s="41" t="e">
        <f t="shared" si="69"/>
        <v>#REF!</v>
      </c>
      <c r="EX82" s="41" t="e">
        <f t="shared" si="69"/>
        <v>#REF!</v>
      </c>
      <c r="EY82" s="41" t="e">
        <f t="shared" si="69"/>
        <v>#REF!</v>
      </c>
      <c r="EZ82" s="41" t="e">
        <f t="shared" si="69"/>
        <v>#REF!</v>
      </c>
      <c r="FA82" s="41" t="e">
        <f t="shared" si="69"/>
        <v>#REF!</v>
      </c>
      <c r="FB82" s="41" t="e">
        <f t="shared" si="65"/>
        <v>#REF!</v>
      </c>
      <c r="FC82" s="41" t="e">
        <f t="shared" si="56"/>
        <v>#REF!</v>
      </c>
      <c r="FD82" s="41" t="e">
        <f t="shared" si="56"/>
        <v>#REF!</v>
      </c>
      <c r="FE82" s="41" t="e">
        <f t="shared" si="56"/>
        <v>#REF!</v>
      </c>
      <c r="FF82" s="41" t="e">
        <f t="shared" si="56"/>
        <v>#REF!</v>
      </c>
      <c r="FG82" s="41" t="e">
        <f t="shared" si="56"/>
        <v>#REF!</v>
      </c>
      <c r="FH82" s="41" t="e">
        <f t="shared" si="56"/>
        <v>#REF!</v>
      </c>
      <c r="FI82" s="41" t="e">
        <f t="shared" si="56"/>
        <v>#REF!</v>
      </c>
      <c r="FJ82" s="41" t="e">
        <f t="shared" si="56"/>
        <v>#REF!</v>
      </c>
      <c r="FK82" s="41" t="e">
        <f t="shared" si="56"/>
        <v>#REF!</v>
      </c>
      <c r="FL82" s="41" t="e">
        <f t="shared" si="56"/>
        <v>#REF!</v>
      </c>
      <c r="FM82" s="41" t="e">
        <f t="shared" si="56"/>
        <v>#REF!</v>
      </c>
      <c r="FN82" s="41" t="e">
        <f t="shared" si="56"/>
        <v>#REF!</v>
      </c>
      <c r="FO82" s="41" t="e">
        <f t="shared" si="56"/>
        <v>#REF!</v>
      </c>
      <c r="FP82" s="41" t="e">
        <f t="shared" si="73"/>
        <v>#REF!</v>
      </c>
      <c r="FQ82" s="41" t="e">
        <f t="shared" si="73"/>
        <v>#REF!</v>
      </c>
      <c r="FR82" s="41" t="e">
        <f t="shared" si="73"/>
        <v>#REF!</v>
      </c>
      <c r="FS82" s="41" t="e">
        <f t="shared" si="73"/>
        <v>#REF!</v>
      </c>
      <c r="FT82" s="41" t="e">
        <f t="shared" si="73"/>
        <v>#REF!</v>
      </c>
      <c r="FU82" s="41" t="e">
        <f t="shared" si="70"/>
        <v>#REF!</v>
      </c>
      <c r="FV82" s="41" t="e">
        <f t="shared" si="70"/>
        <v>#REF!</v>
      </c>
      <c r="FW82" s="41" t="e">
        <f t="shared" si="70"/>
        <v>#REF!</v>
      </c>
      <c r="FX82" s="41" t="e">
        <f t="shared" si="70"/>
        <v>#REF!</v>
      </c>
      <c r="FY82" s="41" t="e">
        <f t="shared" si="70"/>
        <v>#REF!</v>
      </c>
      <c r="FZ82" s="41" t="e">
        <f t="shared" si="70"/>
        <v>#REF!</v>
      </c>
      <c r="GA82" s="41" t="e">
        <f t="shared" si="70"/>
        <v>#REF!</v>
      </c>
      <c r="GB82" s="41" t="e">
        <f t="shared" si="70"/>
        <v>#REF!</v>
      </c>
      <c r="GC82" s="41" t="e">
        <f t="shared" si="70"/>
        <v>#REF!</v>
      </c>
      <c r="GD82" s="41" t="e">
        <f t="shared" si="70"/>
        <v>#REF!</v>
      </c>
      <c r="GE82" s="41" t="e">
        <f t="shared" si="70"/>
        <v>#REF!</v>
      </c>
      <c r="GF82" s="41" t="e">
        <f t="shared" si="70"/>
        <v>#REF!</v>
      </c>
      <c r="GG82" s="41" t="e">
        <f t="shared" si="70"/>
        <v>#REF!</v>
      </c>
      <c r="GH82" s="41" t="e">
        <f t="shared" si="66"/>
        <v>#REF!</v>
      </c>
      <c r="GI82" s="41" t="e">
        <f t="shared" si="58"/>
        <v>#REF!</v>
      </c>
      <c r="GJ82" s="41" t="e">
        <f t="shared" si="58"/>
        <v>#REF!</v>
      </c>
      <c r="GK82" s="41" t="e">
        <f t="shared" si="58"/>
        <v>#REF!</v>
      </c>
      <c r="GL82" s="41" t="e">
        <f t="shared" si="75"/>
        <v>#REF!</v>
      </c>
      <c r="GM82" s="41" t="e">
        <f t="shared" si="75"/>
        <v>#REF!</v>
      </c>
      <c r="GN82" s="41" t="e">
        <f t="shared" si="75"/>
        <v>#REF!</v>
      </c>
      <c r="GO82" s="41" t="e">
        <f t="shared" si="75"/>
        <v>#REF!</v>
      </c>
      <c r="GP82" s="41" t="e">
        <f t="shared" si="75"/>
        <v>#REF!</v>
      </c>
      <c r="GQ82" s="41" t="e">
        <f t="shared" si="75"/>
        <v>#REF!</v>
      </c>
      <c r="GR82" s="41" t="e">
        <f t="shared" si="75"/>
        <v>#REF!</v>
      </c>
      <c r="GS82" s="41" t="e">
        <f t="shared" si="75"/>
        <v>#REF!</v>
      </c>
      <c r="GT82" s="41" t="e">
        <f t="shared" si="75"/>
        <v>#REF!</v>
      </c>
      <c r="GU82" s="41" t="e">
        <f t="shared" si="75"/>
        <v>#REF!</v>
      </c>
      <c r="GV82" s="41" t="e">
        <f t="shared" si="75"/>
        <v>#REF!</v>
      </c>
      <c r="GW82" s="41" t="e">
        <f t="shared" si="75"/>
        <v>#REF!</v>
      </c>
      <c r="GX82" s="41" t="e">
        <f t="shared" si="75"/>
        <v>#REF!</v>
      </c>
      <c r="GY82" s="41" t="e">
        <f t="shared" si="59"/>
        <v>#REF!</v>
      </c>
      <c r="GZ82" s="41" t="e">
        <f t="shared" si="59"/>
        <v>#REF!</v>
      </c>
      <c r="HA82" s="41" t="e">
        <f t="shared" si="59"/>
        <v>#REF!</v>
      </c>
      <c r="HB82" s="41" t="e">
        <f t="shared" si="59"/>
        <v>#REF!</v>
      </c>
      <c r="HC82" s="41" t="e">
        <f t="shared" si="59"/>
        <v>#REF!</v>
      </c>
      <c r="HD82" s="41" t="e">
        <f t="shared" si="59"/>
        <v>#REF!</v>
      </c>
      <c r="HE82" s="41" t="e">
        <f t="shared" si="62"/>
        <v>#REF!</v>
      </c>
      <c r="HF82" s="41" t="e">
        <f t="shared" si="62"/>
        <v>#REF!</v>
      </c>
      <c r="HG82" s="41" t="e">
        <f t="shared" si="62"/>
        <v>#REF!</v>
      </c>
      <c r="HH82" s="41" t="e">
        <f t="shared" si="62"/>
        <v>#REF!</v>
      </c>
      <c r="HI82" s="41" t="e">
        <f t="shared" si="62"/>
        <v>#REF!</v>
      </c>
      <c r="HJ82" s="41" t="e">
        <f t="shared" si="62"/>
        <v>#REF!</v>
      </c>
    </row>
    <row r="83" spans="1:218" ht="14.4" x14ac:dyDescent="0.3">
      <c r="A83" s="42">
        <v>80</v>
      </c>
      <c r="B83" s="43" t="e">
        <f>'CMM1 - AUX CALC'!$CC$67</f>
        <v>#REF!</v>
      </c>
      <c r="CD83" s="41" t="e">
        <f>$B83/(_xlfn.SINGLE(PrazoConcessao)*12-CD$3+1)</f>
        <v>#REF!</v>
      </c>
      <c r="CE83" s="41" t="e">
        <f t="shared" si="74"/>
        <v>#REF!</v>
      </c>
      <c r="CF83" s="41" t="e">
        <f t="shared" si="67"/>
        <v>#REF!</v>
      </c>
      <c r="CG83" s="41" t="e">
        <f t="shared" si="67"/>
        <v>#REF!</v>
      </c>
      <c r="CH83" s="41" t="e">
        <f t="shared" si="67"/>
        <v>#REF!</v>
      </c>
      <c r="CI83" s="41" t="e">
        <f t="shared" si="67"/>
        <v>#REF!</v>
      </c>
      <c r="CJ83" s="41" t="e">
        <f t="shared" si="67"/>
        <v>#REF!</v>
      </c>
      <c r="CK83" s="41" t="e">
        <f t="shared" si="67"/>
        <v>#REF!</v>
      </c>
      <c r="CL83" s="41" t="e">
        <f t="shared" si="67"/>
        <v>#REF!</v>
      </c>
      <c r="CM83" s="41" t="e">
        <f t="shared" si="67"/>
        <v>#REF!</v>
      </c>
      <c r="CN83" s="41" t="e">
        <f t="shared" si="67"/>
        <v>#REF!</v>
      </c>
      <c r="CO83" s="41" t="e">
        <f t="shared" si="67"/>
        <v>#REF!</v>
      </c>
      <c r="CP83" s="41" t="e">
        <f t="shared" si="67"/>
        <v>#REF!</v>
      </c>
      <c r="CQ83" s="41" t="e">
        <f t="shared" si="63"/>
        <v>#REF!</v>
      </c>
      <c r="CR83" s="41" t="e">
        <f t="shared" si="63"/>
        <v>#REF!</v>
      </c>
      <c r="CS83" s="41" t="e">
        <f t="shared" si="63"/>
        <v>#REF!</v>
      </c>
      <c r="CT83" s="41" t="e">
        <f t="shared" si="63"/>
        <v>#REF!</v>
      </c>
      <c r="CU83" s="41" t="e">
        <f t="shared" si="63"/>
        <v>#REF!</v>
      </c>
      <c r="CV83" s="41" t="e">
        <f t="shared" si="63"/>
        <v>#REF!</v>
      </c>
      <c r="CW83" s="41" t="e">
        <f t="shared" si="63"/>
        <v>#REF!</v>
      </c>
      <c r="CX83" s="41" t="e">
        <f t="shared" si="63"/>
        <v>#REF!</v>
      </c>
      <c r="CY83" s="41" t="e">
        <f t="shared" si="63"/>
        <v>#REF!</v>
      </c>
      <c r="CZ83" s="41" t="e">
        <f t="shared" si="63"/>
        <v>#REF!</v>
      </c>
      <c r="DA83" s="41" t="e">
        <f t="shared" si="63"/>
        <v>#REF!</v>
      </c>
      <c r="DB83" s="41" t="e">
        <f t="shared" si="63"/>
        <v>#REF!</v>
      </c>
      <c r="DC83" s="41" t="e">
        <f t="shared" si="63"/>
        <v>#REF!</v>
      </c>
      <c r="DD83" s="41" t="e">
        <f t="shared" si="71"/>
        <v>#REF!</v>
      </c>
      <c r="DE83" s="41" t="e">
        <f t="shared" si="71"/>
        <v>#REF!</v>
      </c>
      <c r="DF83" s="41" t="e">
        <f t="shared" si="71"/>
        <v>#REF!</v>
      </c>
      <c r="DG83" s="41" t="e">
        <f t="shared" si="71"/>
        <v>#REF!</v>
      </c>
      <c r="DH83" s="41" t="e">
        <f t="shared" si="71"/>
        <v>#REF!</v>
      </c>
      <c r="DI83" s="41" t="e">
        <f t="shared" si="68"/>
        <v>#REF!</v>
      </c>
      <c r="DJ83" s="41" t="e">
        <f t="shared" si="68"/>
        <v>#REF!</v>
      </c>
      <c r="DK83" s="41" t="e">
        <f t="shared" si="68"/>
        <v>#REF!</v>
      </c>
      <c r="DL83" s="41" t="e">
        <f t="shared" si="68"/>
        <v>#REF!</v>
      </c>
      <c r="DM83" s="41" t="e">
        <f t="shared" si="68"/>
        <v>#REF!</v>
      </c>
      <c r="DN83" s="41" t="e">
        <f t="shared" si="68"/>
        <v>#REF!</v>
      </c>
      <c r="DO83" s="41" t="e">
        <f t="shared" si="68"/>
        <v>#REF!</v>
      </c>
      <c r="DP83" s="41" t="e">
        <f t="shared" si="68"/>
        <v>#REF!</v>
      </c>
      <c r="DQ83" s="41" t="e">
        <f t="shared" si="68"/>
        <v>#REF!</v>
      </c>
      <c r="DR83" s="41" t="e">
        <f t="shared" si="68"/>
        <v>#REF!</v>
      </c>
      <c r="DS83" s="41" t="e">
        <f t="shared" si="68"/>
        <v>#REF!</v>
      </c>
      <c r="DT83" s="41" t="e">
        <f t="shared" si="68"/>
        <v>#REF!</v>
      </c>
      <c r="DU83" s="41" t="e">
        <f t="shared" si="68"/>
        <v>#REF!</v>
      </c>
      <c r="DV83" s="41" t="e">
        <f t="shared" si="64"/>
        <v>#REF!</v>
      </c>
      <c r="DW83" s="41" t="e">
        <f t="shared" si="54"/>
        <v>#REF!</v>
      </c>
      <c r="DX83" s="41" t="e">
        <f t="shared" si="54"/>
        <v>#REF!</v>
      </c>
      <c r="DY83" s="41" t="e">
        <f t="shared" si="54"/>
        <v>#REF!</v>
      </c>
      <c r="DZ83" s="41" t="e">
        <f t="shared" si="54"/>
        <v>#REF!</v>
      </c>
      <c r="EA83" s="41" t="e">
        <f t="shared" si="54"/>
        <v>#REF!</v>
      </c>
      <c r="EB83" s="41" t="e">
        <f t="shared" si="54"/>
        <v>#REF!</v>
      </c>
      <c r="EC83" s="41" t="e">
        <f t="shared" si="54"/>
        <v>#REF!</v>
      </c>
      <c r="ED83" s="41" t="e">
        <f t="shared" si="54"/>
        <v>#REF!</v>
      </c>
      <c r="EE83" s="41" t="e">
        <f t="shared" si="54"/>
        <v>#REF!</v>
      </c>
      <c r="EF83" s="41" t="e">
        <f t="shared" si="54"/>
        <v>#REF!</v>
      </c>
      <c r="EG83" s="41" t="e">
        <f t="shared" si="54"/>
        <v>#REF!</v>
      </c>
      <c r="EH83" s="41" t="e">
        <f t="shared" si="54"/>
        <v>#REF!</v>
      </c>
      <c r="EI83" s="41" t="e">
        <f t="shared" si="54"/>
        <v>#REF!</v>
      </c>
      <c r="EJ83" s="41" t="e">
        <f t="shared" si="72"/>
        <v>#REF!</v>
      </c>
      <c r="EK83" s="41" t="e">
        <f t="shared" si="72"/>
        <v>#REF!</v>
      </c>
      <c r="EL83" s="41" t="e">
        <f t="shared" si="72"/>
        <v>#REF!</v>
      </c>
      <c r="EM83" s="41" t="e">
        <f t="shared" si="72"/>
        <v>#REF!</v>
      </c>
      <c r="EN83" s="41" t="e">
        <f t="shared" si="72"/>
        <v>#REF!</v>
      </c>
      <c r="EO83" s="41" t="e">
        <f t="shared" si="69"/>
        <v>#REF!</v>
      </c>
      <c r="EP83" s="41" t="e">
        <f t="shared" si="69"/>
        <v>#REF!</v>
      </c>
      <c r="EQ83" s="41" t="e">
        <f t="shared" si="69"/>
        <v>#REF!</v>
      </c>
      <c r="ER83" s="41" t="e">
        <f t="shared" si="69"/>
        <v>#REF!</v>
      </c>
      <c r="ES83" s="41" t="e">
        <f t="shared" si="69"/>
        <v>#REF!</v>
      </c>
      <c r="ET83" s="41" t="e">
        <f t="shared" si="69"/>
        <v>#REF!</v>
      </c>
      <c r="EU83" s="41" t="e">
        <f t="shared" si="69"/>
        <v>#REF!</v>
      </c>
      <c r="EV83" s="41" t="e">
        <f t="shared" si="69"/>
        <v>#REF!</v>
      </c>
      <c r="EW83" s="41" t="e">
        <f t="shared" si="69"/>
        <v>#REF!</v>
      </c>
      <c r="EX83" s="41" t="e">
        <f t="shared" si="69"/>
        <v>#REF!</v>
      </c>
      <c r="EY83" s="41" t="e">
        <f t="shared" si="69"/>
        <v>#REF!</v>
      </c>
      <c r="EZ83" s="41" t="e">
        <f t="shared" si="69"/>
        <v>#REF!</v>
      </c>
      <c r="FA83" s="41" t="e">
        <f t="shared" si="69"/>
        <v>#REF!</v>
      </c>
      <c r="FB83" s="41" t="e">
        <f t="shared" si="65"/>
        <v>#REF!</v>
      </c>
      <c r="FC83" s="41" t="e">
        <f t="shared" si="56"/>
        <v>#REF!</v>
      </c>
      <c r="FD83" s="41" t="e">
        <f t="shared" si="56"/>
        <v>#REF!</v>
      </c>
      <c r="FE83" s="41" t="e">
        <f t="shared" si="56"/>
        <v>#REF!</v>
      </c>
      <c r="FF83" s="41" t="e">
        <f t="shared" si="56"/>
        <v>#REF!</v>
      </c>
      <c r="FG83" s="41" t="e">
        <f t="shared" si="56"/>
        <v>#REF!</v>
      </c>
      <c r="FH83" s="41" t="e">
        <f t="shared" si="56"/>
        <v>#REF!</v>
      </c>
      <c r="FI83" s="41" t="e">
        <f t="shared" si="56"/>
        <v>#REF!</v>
      </c>
      <c r="FJ83" s="41" t="e">
        <f t="shared" si="56"/>
        <v>#REF!</v>
      </c>
      <c r="FK83" s="41" t="e">
        <f t="shared" si="56"/>
        <v>#REF!</v>
      </c>
      <c r="FL83" s="41" t="e">
        <f t="shared" si="56"/>
        <v>#REF!</v>
      </c>
      <c r="FM83" s="41" t="e">
        <f t="shared" si="56"/>
        <v>#REF!</v>
      </c>
      <c r="FN83" s="41" t="e">
        <f t="shared" si="56"/>
        <v>#REF!</v>
      </c>
      <c r="FO83" s="41" t="e">
        <f t="shared" si="56"/>
        <v>#REF!</v>
      </c>
      <c r="FP83" s="41" t="e">
        <f t="shared" si="73"/>
        <v>#REF!</v>
      </c>
      <c r="FQ83" s="41" t="e">
        <f t="shared" si="73"/>
        <v>#REF!</v>
      </c>
      <c r="FR83" s="41" t="e">
        <f t="shared" si="73"/>
        <v>#REF!</v>
      </c>
      <c r="FS83" s="41" t="e">
        <f t="shared" si="73"/>
        <v>#REF!</v>
      </c>
      <c r="FT83" s="41" t="e">
        <f t="shared" si="73"/>
        <v>#REF!</v>
      </c>
      <c r="FU83" s="41" t="e">
        <f t="shared" si="70"/>
        <v>#REF!</v>
      </c>
      <c r="FV83" s="41" t="e">
        <f t="shared" si="70"/>
        <v>#REF!</v>
      </c>
      <c r="FW83" s="41" t="e">
        <f t="shared" si="70"/>
        <v>#REF!</v>
      </c>
      <c r="FX83" s="41" t="e">
        <f t="shared" si="70"/>
        <v>#REF!</v>
      </c>
      <c r="FY83" s="41" t="e">
        <f t="shared" si="70"/>
        <v>#REF!</v>
      </c>
      <c r="FZ83" s="41" t="e">
        <f t="shared" si="70"/>
        <v>#REF!</v>
      </c>
      <c r="GA83" s="41" t="e">
        <f t="shared" si="70"/>
        <v>#REF!</v>
      </c>
      <c r="GB83" s="41" t="e">
        <f t="shared" si="70"/>
        <v>#REF!</v>
      </c>
      <c r="GC83" s="41" t="e">
        <f t="shared" si="70"/>
        <v>#REF!</v>
      </c>
      <c r="GD83" s="41" t="e">
        <f t="shared" si="70"/>
        <v>#REF!</v>
      </c>
      <c r="GE83" s="41" t="e">
        <f t="shared" si="70"/>
        <v>#REF!</v>
      </c>
      <c r="GF83" s="41" t="e">
        <f t="shared" si="70"/>
        <v>#REF!</v>
      </c>
      <c r="GG83" s="41" t="e">
        <f t="shared" si="70"/>
        <v>#REF!</v>
      </c>
      <c r="GH83" s="41" t="e">
        <f t="shared" si="66"/>
        <v>#REF!</v>
      </c>
      <c r="GI83" s="41" t="e">
        <f t="shared" si="58"/>
        <v>#REF!</v>
      </c>
      <c r="GJ83" s="41" t="e">
        <f t="shared" si="58"/>
        <v>#REF!</v>
      </c>
      <c r="GK83" s="41" t="e">
        <f t="shared" si="58"/>
        <v>#REF!</v>
      </c>
      <c r="GL83" s="41" t="e">
        <f t="shared" si="75"/>
        <v>#REF!</v>
      </c>
      <c r="GM83" s="41" t="e">
        <f t="shared" si="75"/>
        <v>#REF!</v>
      </c>
      <c r="GN83" s="41" t="e">
        <f t="shared" si="75"/>
        <v>#REF!</v>
      </c>
      <c r="GO83" s="41" t="e">
        <f t="shared" si="75"/>
        <v>#REF!</v>
      </c>
      <c r="GP83" s="41" t="e">
        <f t="shared" si="75"/>
        <v>#REF!</v>
      </c>
      <c r="GQ83" s="41" t="e">
        <f t="shared" si="75"/>
        <v>#REF!</v>
      </c>
      <c r="GR83" s="41" t="e">
        <f t="shared" si="75"/>
        <v>#REF!</v>
      </c>
      <c r="GS83" s="41" t="e">
        <f t="shared" si="75"/>
        <v>#REF!</v>
      </c>
      <c r="GT83" s="41" t="e">
        <f t="shared" si="75"/>
        <v>#REF!</v>
      </c>
      <c r="GU83" s="41" t="e">
        <f t="shared" si="75"/>
        <v>#REF!</v>
      </c>
      <c r="GV83" s="41" t="e">
        <f t="shared" si="75"/>
        <v>#REF!</v>
      </c>
      <c r="GW83" s="41" t="e">
        <f t="shared" si="75"/>
        <v>#REF!</v>
      </c>
      <c r="GX83" s="41" t="e">
        <f t="shared" si="75"/>
        <v>#REF!</v>
      </c>
      <c r="GY83" s="41" t="e">
        <f t="shared" si="59"/>
        <v>#REF!</v>
      </c>
      <c r="GZ83" s="41" t="e">
        <f t="shared" si="59"/>
        <v>#REF!</v>
      </c>
      <c r="HA83" s="41" t="e">
        <f t="shared" si="59"/>
        <v>#REF!</v>
      </c>
      <c r="HB83" s="41" t="e">
        <f t="shared" si="59"/>
        <v>#REF!</v>
      </c>
      <c r="HC83" s="41" t="e">
        <f t="shared" si="59"/>
        <v>#REF!</v>
      </c>
      <c r="HD83" s="41" t="e">
        <f t="shared" si="59"/>
        <v>#REF!</v>
      </c>
      <c r="HE83" s="41" t="e">
        <f t="shared" si="62"/>
        <v>#REF!</v>
      </c>
      <c r="HF83" s="41" t="e">
        <f t="shared" si="62"/>
        <v>#REF!</v>
      </c>
      <c r="HG83" s="41" t="e">
        <f t="shared" si="62"/>
        <v>#REF!</v>
      </c>
      <c r="HH83" s="41" t="e">
        <f t="shared" si="62"/>
        <v>#REF!</v>
      </c>
      <c r="HI83" s="41" t="e">
        <f t="shared" si="62"/>
        <v>#REF!</v>
      </c>
      <c r="HJ83" s="41" t="e">
        <f t="shared" si="62"/>
        <v>#REF!</v>
      </c>
    </row>
    <row r="84" spans="1:218" ht="14.4" x14ac:dyDescent="0.3">
      <c r="A84" s="42">
        <v>81</v>
      </c>
      <c r="B84" s="43" t="e">
        <f>'CMM1 - AUX CALC'!$CD$67</f>
        <v>#REF!</v>
      </c>
      <c r="CE84" s="41" t="e">
        <f>$B84/(_xlfn.SINGLE(PrazoConcessao)*12-CE$3+1)</f>
        <v>#REF!</v>
      </c>
      <c r="CF84" s="41" t="e">
        <f t="shared" si="67"/>
        <v>#REF!</v>
      </c>
      <c r="CG84" s="41" t="e">
        <f t="shared" si="67"/>
        <v>#REF!</v>
      </c>
      <c r="CH84" s="41" t="e">
        <f t="shared" si="67"/>
        <v>#REF!</v>
      </c>
      <c r="CI84" s="41" t="e">
        <f t="shared" si="67"/>
        <v>#REF!</v>
      </c>
      <c r="CJ84" s="41" t="e">
        <f t="shared" si="67"/>
        <v>#REF!</v>
      </c>
      <c r="CK84" s="41" t="e">
        <f t="shared" si="67"/>
        <v>#REF!</v>
      </c>
      <c r="CL84" s="41" t="e">
        <f t="shared" si="67"/>
        <v>#REF!</v>
      </c>
      <c r="CM84" s="41" t="e">
        <f t="shared" si="67"/>
        <v>#REF!</v>
      </c>
      <c r="CN84" s="41" t="e">
        <f t="shared" si="67"/>
        <v>#REF!</v>
      </c>
      <c r="CO84" s="41" t="e">
        <f t="shared" si="67"/>
        <v>#REF!</v>
      </c>
      <c r="CP84" s="41" t="e">
        <f t="shared" si="67"/>
        <v>#REF!</v>
      </c>
      <c r="CQ84" s="41" t="e">
        <f t="shared" si="63"/>
        <v>#REF!</v>
      </c>
      <c r="CR84" s="41" t="e">
        <f t="shared" si="63"/>
        <v>#REF!</v>
      </c>
      <c r="CS84" s="41" t="e">
        <f t="shared" si="63"/>
        <v>#REF!</v>
      </c>
      <c r="CT84" s="41" t="e">
        <f t="shared" si="63"/>
        <v>#REF!</v>
      </c>
      <c r="CU84" s="41" t="e">
        <f t="shared" si="63"/>
        <v>#REF!</v>
      </c>
      <c r="CV84" s="41" t="e">
        <f t="shared" si="63"/>
        <v>#REF!</v>
      </c>
      <c r="CW84" s="41" t="e">
        <f t="shared" si="63"/>
        <v>#REF!</v>
      </c>
      <c r="CX84" s="41" t="e">
        <f t="shared" si="63"/>
        <v>#REF!</v>
      </c>
      <c r="CY84" s="41" t="e">
        <f t="shared" si="63"/>
        <v>#REF!</v>
      </c>
      <c r="CZ84" s="41" t="e">
        <f t="shared" si="63"/>
        <v>#REF!</v>
      </c>
      <c r="DA84" s="41" t="e">
        <f t="shared" si="63"/>
        <v>#REF!</v>
      </c>
      <c r="DB84" s="41" t="e">
        <f t="shared" si="63"/>
        <v>#REF!</v>
      </c>
      <c r="DC84" s="41" t="e">
        <f t="shared" si="63"/>
        <v>#REF!</v>
      </c>
      <c r="DD84" s="41" t="e">
        <f t="shared" si="71"/>
        <v>#REF!</v>
      </c>
      <c r="DE84" s="41" t="e">
        <f t="shared" si="71"/>
        <v>#REF!</v>
      </c>
      <c r="DF84" s="41" t="e">
        <f t="shared" si="71"/>
        <v>#REF!</v>
      </c>
      <c r="DG84" s="41" t="e">
        <f t="shared" si="71"/>
        <v>#REF!</v>
      </c>
      <c r="DH84" s="41" t="e">
        <f t="shared" si="71"/>
        <v>#REF!</v>
      </c>
      <c r="DI84" s="41" t="e">
        <f t="shared" si="68"/>
        <v>#REF!</v>
      </c>
      <c r="DJ84" s="41" t="e">
        <f t="shared" si="68"/>
        <v>#REF!</v>
      </c>
      <c r="DK84" s="41" t="e">
        <f t="shared" si="68"/>
        <v>#REF!</v>
      </c>
      <c r="DL84" s="41" t="e">
        <f t="shared" si="68"/>
        <v>#REF!</v>
      </c>
      <c r="DM84" s="41" t="e">
        <f t="shared" si="68"/>
        <v>#REF!</v>
      </c>
      <c r="DN84" s="41" t="e">
        <f t="shared" si="68"/>
        <v>#REF!</v>
      </c>
      <c r="DO84" s="41" t="e">
        <f t="shared" si="68"/>
        <v>#REF!</v>
      </c>
      <c r="DP84" s="41" t="e">
        <f t="shared" si="68"/>
        <v>#REF!</v>
      </c>
      <c r="DQ84" s="41" t="e">
        <f t="shared" si="68"/>
        <v>#REF!</v>
      </c>
      <c r="DR84" s="41" t="e">
        <f t="shared" si="68"/>
        <v>#REF!</v>
      </c>
      <c r="DS84" s="41" t="e">
        <f t="shared" si="68"/>
        <v>#REF!</v>
      </c>
      <c r="DT84" s="41" t="e">
        <f t="shared" si="68"/>
        <v>#REF!</v>
      </c>
      <c r="DU84" s="41" t="e">
        <f t="shared" si="68"/>
        <v>#REF!</v>
      </c>
      <c r="DV84" s="41" t="e">
        <f t="shared" si="64"/>
        <v>#REF!</v>
      </c>
      <c r="DW84" s="41" t="e">
        <f t="shared" si="54"/>
        <v>#REF!</v>
      </c>
      <c r="DX84" s="41" t="e">
        <f t="shared" si="54"/>
        <v>#REF!</v>
      </c>
      <c r="DY84" s="41" t="e">
        <f t="shared" si="54"/>
        <v>#REF!</v>
      </c>
      <c r="DZ84" s="41" t="e">
        <f t="shared" si="54"/>
        <v>#REF!</v>
      </c>
      <c r="EA84" s="41" t="e">
        <f t="shared" si="54"/>
        <v>#REF!</v>
      </c>
      <c r="EB84" s="41" t="e">
        <f t="shared" si="54"/>
        <v>#REF!</v>
      </c>
      <c r="EC84" s="41" t="e">
        <f t="shared" si="54"/>
        <v>#REF!</v>
      </c>
      <c r="ED84" s="41" t="e">
        <f t="shared" si="54"/>
        <v>#REF!</v>
      </c>
      <c r="EE84" s="41" t="e">
        <f t="shared" si="54"/>
        <v>#REF!</v>
      </c>
      <c r="EF84" s="41" t="e">
        <f t="shared" si="54"/>
        <v>#REF!</v>
      </c>
      <c r="EG84" s="41" t="e">
        <f t="shared" si="54"/>
        <v>#REF!</v>
      </c>
      <c r="EH84" s="41" t="e">
        <f t="shared" si="54"/>
        <v>#REF!</v>
      </c>
      <c r="EI84" s="41" t="e">
        <f t="shared" si="54"/>
        <v>#REF!</v>
      </c>
      <c r="EJ84" s="41" t="e">
        <f t="shared" si="72"/>
        <v>#REF!</v>
      </c>
      <c r="EK84" s="41" t="e">
        <f t="shared" si="72"/>
        <v>#REF!</v>
      </c>
      <c r="EL84" s="41" t="e">
        <f t="shared" si="72"/>
        <v>#REF!</v>
      </c>
      <c r="EM84" s="41" t="e">
        <f t="shared" si="72"/>
        <v>#REF!</v>
      </c>
      <c r="EN84" s="41" t="e">
        <f t="shared" si="72"/>
        <v>#REF!</v>
      </c>
      <c r="EO84" s="41" t="e">
        <f t="shared" si="69"/>
        <v>#REF!</v>
      </c>
      <c r="EP84" s="41" t="e">
        <f t="shared" si="69"/>
        <v>#REF!</v>
      </c>
      <c r="EQ84" s="41" t="e">
        <f t="shared" si="69"/>
        <v>#REF!</v>
      </c>
      <c r="ER84" s="41" t="e">
        <f t="shared" si="69"/>
        <v>#REF!</v>
      </c>
      <c r="ES84" s="41" t="e">
        <f t="shared" si="69"/>
        <v>#REF!</v>
      </c>
      <c r="ET84" s="41" t="e">
        <f t="shared" si="69"/>
        <v>#REF!</v>
      </c>
      <c r="EU84" s="41" t="e">
        <f t="shared" si="69"/>
        <v>#REF!</v>
      </c>
      <c r="EV84" s="41" t="e">
        <f t="shared" si="69"/>
        <v>#REF!</v>
      </c>
      <c r="EW84" s="41" t="e">
        <f t="shared" si="69"/>
        <v>#REF!</v>
      </c>
      <c r="EX84" s="41" t="e">
        <f t="shared" si="69"/>
        <v>#REF!</v>
      </c>
      <c r="EY84" s="41" t="e">
        <f t="shared" si="69"/>
        <v>#REF!</v>
      </c>
      <c r="EZ84" s="41" t="e">
        <f t="shared" si="69"/>
        <v>#REF!</v>
      </c>
      <c r="FA84" s="41" t="e">
        <f t="shared" si="69"/>
        <v>#REF!</v>
      </c>
      <c r="FB84" s="41" t="e">
        <f t="shared" si="65"/>
        <v>#REF!</v>
      </c>
      <c r="FC84" s="41" t="e">
        <f t="shared" si="56"/>
        <v>#REF!</v>
      </c>
      <c r="FD84" s="41" t="e">
        <f t="shared" si="56"/>
        <v>#REF!</v>
      </c>
      <c r="FE84" s="41" t="e">
        <f t="shared" si="56"/>
        <v>#REF!</v>
      </c>
      <c r="FF84" s="41" t="e">
        <f t="shared" si="56"/>
        <v>#REF!</v>
      </c>
      <c r="FG84" s="41" t="e">
        <f t="shared" si="56"/>
        <v>#REF!</v>
      </c>
      <c r="FH84" s="41" t="e">
        <f t="shared" si="56"/>
        <v>#REF!</v>
      </c>
      <c r="FI84" s="41" t="e">
        <f t="shared" si="56"/>
        <v>#REF!</v>
      </c>
      <c r="FJ84" s="41" t="e">
        <f t="shared" si="56"/>
        <v>#REF!</v>
      </c>
      <c r="FK84" s="41" t="e">
        <f t="shared" si="56"/>
        <v>#REF!</v>
      </c>
      <c r="FL84" s="41" t="e">
        <f t="shared" si="56"/>
        <v>#REF!</v>
      </c>
      <c r="FM84" s="41" t="e">
        <f t="shared" si="56"/>
        <v>#REF!</v>
      </c>
      <c r="FN84" s="41" t="e">
        <f t="shared" si="56"/>
        <v>#REF!</v>
      </c>
      <c r="FO84" s="41" t="e">
        <f t="shared" si="56"/>
        <v>#REF!</v>
      </c>
      <c r="FP84" s="41" t="e">
        <f t="shared" si="73"/>
        <v>#REF!</v>
      </c>
      <c r="FQ84" s="41" t="e">
        <f t="shared" si="73"/>
        <v>#REF!</v>
      </c>
      <c r="FR84" s="41" t="e">
        <f t="shared" si="73"/>
        <v>#REF!</v>
      </c>
      <c r="FS84" s="41" t="e">
        <f t="shared" si="73"/>
        <v>#REF!</v>
      </c>
      <c r="FT84" s="41" t="e">
        <f t="shared" si="73"/>
        <v>#REF!</v>
      </c>
      <c r="FU84" s="41" t="e">
        <f t="shared" si="70"/>
        <v>#REF!</v>
      </c>
      <c r="FV84" s="41" t="e">
        <f t="shared" si="70"/>
        <v>#REF!</v>
      </c>
      <c r="FW84" s="41" t="e">
        <f t="shared" si="70"/>
        <v>#REF!</v>
      </c>
      <c r="FX84" s="41" t="e">
        <f t="shared" si="70"/>
        <v>#REF!</v>
      </c>
      <c r="FY84" s="41" t="e">
        <f t="shared" si="70"/>
        <v>#REF!</v>
      </c>
      <c r="FZ84" s="41" t="e">
        <f t="shared" si="70"/>
        <v>#REF!</v>
      </c>
      <c r="GA84" s="41" t="e">
        <f t="shared" si="70"/>
        <v>#REF!</v>
      </c>
      <c r="GB84" s="41" t="e">
        <f t="shared" si="70"/>
        <v>#REF!</v>
      </c>
      <c r="GC84" s="41" t="e">
        <f t="shared" si="70"/>
        <v>#REF!</v>
      </c>
      <c r="GD84" s="41" t="e">
        <f t="shared" si="70"/>
        <v>#REF!</v>
      </c>
      <c r="GE84" s="41" t="e">
        <f t="shared" si="70"/>
        <v>#REF!</v>
      </c>
      <c r="GF84" s="41" t="e">
        <f t="shared" si="70"/>
        <v>#REF!</v>
      </c>
      <c r="GG84" s="41" t="e">
        <f t="shared" si="70"/>
        <v>#REF!</v>
      </c>
      <c r="GH84" s="41" t="e">
        <f t="shared" si="66"/>
        <v>#REF!</v>
      </c>
      <c r="GI84" s="41" t="e">
        <f t="shared" si="58"/>
        <v>#REF!</v>
      </c>
      <c r="GJ84" s="41" t="e">
        <f t="shared" si="58"/>
        <v>#REF!</v>
      </c>
      <c r="GK84" s="41" t="e">
        <f t="shared" si="58"/>
        <v>#REF!</v>
      </c>
      <c r="GL84" s="41" t="e">
        <f t="shared" si="75"/>
        <v>#REF!</v>
      </c>
      <c r="GM84" s="41" t="e">
        <f t="shared" si="75"/>
        <v>#REF!</v>
      </c>
      <c r="GN84" s="41" t="e">
        <f t="shared" si="75"/>
        <v>#REF!</v>
      </c>
      <c r="GO84" s="41" t="e">
        <f t="shared" si="75"/>
        <v>#REF!</v>
      </c>
      <c r="GP84" s="41" t="e">
        <f t="shared" si="75"/>
        <v>#REF!</v>
      </c>
      <c r="GQ84" s="41" t="e">
        <f t="shared" si="75"/>
        <v>#REF!</v>
      </c>
      <c r="GR84" s="41" t="e">
        <f t="shared" si="75"/>
        <v>#REF!</v>
      </c>
      <c r="GS84" s="41" t="e">
        <f t="shared" si="75"/>
        <v>#REF!</v>
      </c>
      <c r="GT84" s="41" t="e">
        <f t="shared" si="75"/>
        <v>#REF!</v>
      </c>
      <c r="GU84" s="41" t="e">
        <f t="shared" si="75"/>
        <v>#REF!</v>
      </c>
      <c r="GV84" s="41" t="e">
        <f t="shared" si="75"/>
        <v>#REF!</v>
      </c>
      <c r="GW84" s="41" t="e">
        <f t="shared" si="75"/>
        <v>#REF!</v>
      </c>
      <c r="GX84" s="41" t="e">
        <f t="shared" si="75"/>
        <v>#REF!</v>
      </c>
      <c r="GY84" s="41" t="e">
        <f t="shared" si="59"/>
        <v>#REF!</v>
      </c>
      <c r="GZ84" s="41" t="e">
        <f t="shared" si="59"/>
        <v>#REF!</v>
      </c>
      <c r="HA84" s="41" t="e">
        <f t="shared" si="59"/>
        <v>#REF!</v>
      </c>
      <c r="HB84" s="41" t="e">
        <f t="shared" si="59"/>
        <v>#REF!</v>
      </c>
      <c r="HC84" s="41" t="e">
        <f t="shared" si="59"/>
        <v>#REF!</v>
      </c>
      <c r="HD84" s="41" t="e">
        <f t="shared" si="59"/>
        <v>#REF!</v>
      </c>
      <c r="HE84" s="41" t="e">
        <f t="shared" si="62"/>
        <v>#REF!</v>
      </c>
      <c r="HF84" s="41" t="e">
        <f t="shared" si="62"/>
        <v>#REF!</v>
      </c>
      <c r="HG84" s="41" t="e">
        <f t="shared" si="62"/>
        <v>#REF!</v>
      </c>
      <c r="HH84" s="41" t="e">
        <f t="shared" si="62"/>
        <v>#REF!</v>
      </c>
      <c r="HI84" s="41" t="e">
        <f t="shared" si="62"/>
        <v>#REF!</v>
      </c>
      <c r="HJ84" s="41" t="e">
        <f t="shared" si="62"/>
        <v>#REF!</v>
      </c>
    </row>
    <row r="85" spans="1:218" ht="14.4" x14ac:dyDescent="0.3">
      <c r="A85" s="42">
        <v>82</v>
      </c>
      <c r="B85" s="43" t="e">
        <f>'CMM1 - AUX CALC'!$CE$67</f>
        <v>#REF!</v>
      </c>
      <c r="CF85" s="41" t="e">
        <f>$B85/(_xlfn.SINGLE(PrazoConcessao)*12-CF$3+1)</f>
        <v>#REF!</v>
      </c>
      <c r="CG85" s="41" t="e">
        <f t="shared" si="67"/>
        <v>#REF!</v>
      </c>
      <c r="CH85" s="41" t="e">
        <f t="shared" si="67"/>
        <v>#REF!</v>
      </c>
      <c r="CI85" s="41" t="e">
        <f t="shared" si="67"/>
        <v>#REF!</v>
      </c>
      <c r="CJ85" s="41" t="e">
        <f t="shared" si="67"/>
        <v>#REF!</v>
      </c>
      <c r="CK85" s="41" t="e">
        <f t="shared" si="67"/>
        <v>#REF!</v>
      </c>
      <c r="CL85" s="41" t="e">
        <f t="shared" si="67"/>
        <v>#REF!</v>
      </c>
      <c r="CM85" s="41" t="e">
        <f t="shared" si="67"/>
        <v>#REF!</v>
      </c>
      <c r="CN85" s="41" t="e">
        <f t="shared" si="67"/>
        <v>#REF!</v>
      </c>
      <c r="CO85" s="41" t="e">
        <f t="shared" si="67"/>
        <v>#REF!</v>
      </c>
      <c r="CP85" s="41" t="e">
        <f t="shared" si="67"/>
        <v>#REF!</v>
      </c>
      <c r="CQ85" s="41" t="e">
        <f t="shared" si="63"/>
        <v>#REF!</v>
      </c>
      <c r="CR85" s="41" t="e">
        <f t="shared" si="63"/>
        <v>#REF!</v>
      </c>
      <c r="CS85" s="41" t="e">
        <f t="shared" si="63"/>
        <v>#REF!</v>
      </c>
      <c r="CT85" s="41" t="e">
        <f t="shared" si="63"/>
        <v>#REF!</v>
      </c>
      <c r="CU85" s="41" t="e">
        <f t="shared" si="63"/>
        <v>#REF!</v>
      </c>
      <c r="CV85" s="41" t="e">
        <f t="shared" si="63"/>
        <v>#REF!</v>
      </c>
      <c r="CW85" s="41" t="e">
        <f t="shared" si="63"/>
        <v>#REF!</v>
      </c>
      <c r="CX85" s="41" t="e">
        <f t="shared" si="63"/>
        <v>#REF!</v>
      </c>
      <c r="CY85" s="41" t="e">
        <f t="shared" si="63"/>
        <v>#REF!</v>
      </c>
      <c r="CZ85" s="41" t="e">
        <f t="shared" si="63"/>
        <v>#REF!</v>
      </c>
      <c r="DA85" s="41" t="e">
        <f t="shared" si="63"/>
        <v>#REF!</v>
      </c>
      <c r="DB85" s="41" t="e">
        <f t="shared" si="63"/>
        <v>#REF!</v>
      </c>
      <c r="DC85" s="41" t="e">
        <f t="shared" si="63"/>
        <v>#REF!</v>
      </c>
      <c r="DD85" s="41" t="e">
        <f t="shared" si="71"/>
        <v>#REF!</v>
      </c>
      <c r="DE85" s="41" t="e">
        <f t="shared" si="71"/>
        <v>#REF!</v>
      </c>
      <c r="DF85" s="41" t="e">
        <f t="shared" si="71"/>
        <v>#REF!</v>
      </c>
      <c r="DG85" s="41" t="e">
        <f t="shared" si="71"/>
        <v>#REF!</v>
      </c>
      <c r="DH85" s="41" t="e">
        <f t="shared" si="71"/>
        <v>#REF!</v>
      </c>
      <c r="DI85" s="41" t="e">
        <f t="shared" si="68"/>
        <v>#REF!</v>
      </c>
      <c r="DJ85" s="41" t="e">
        <f t="shared" si="68"/>
        <v>#REF!</v>
      </c>
      <c r="DK85" s="41" t="e">
        <f t="shared" si="68"/>
        <v>#REF!</v>
      </c>
      <c r="DL85" s="41" t="e">
        <f t="shared" si="68"/>
        <v>#REF!</v>
      </c>
      <c r="DM85" s="41" t="e">
        <f t="shared" si="68"/>
        <v>#REF!</v>
      </c>
      <c r="DN85" s="41" t="e">
        <f t="shared" si="68"/>
        <v>#REF!</v>
      </c>
      <c r="DO85" s="41" t="e">
        <f t="shared" si="68"/>
        <v>#REF!</v>
      </c>
      <c r="DP85" s="41" t="e">
        <f t="shared" si="68"/>
        <v>#REF!</v>
      </c>
      <c r="DQ85" s="41" t="e">
        <f t="shared" si="68"/>
        <v>#REF!</v>
      </c>
      <c r="DR85" s="41" t="e">
        <f t="shared" si="68"/>
        <v>#REF!</v>
      </c>
      <c r="DS85" s="41" t="e">
        <f t="shared" si="68"/>
        <v>#REF!</v>
      </c>
      <c r="DT85" s="41" t="e">
        <f t="shared" si="68"/>
        <v>#REF!</v>
      </c>
      <c r="DU85" s="41" t="e">
        <f t="shared" si="68"/>
        <v>#REF!</v>
      </c>
      <c r="DV85" s="41" t="e">
        <f t="shared" si="64"/>
        <v>#REF!</v>
      </c>
      <c r="DW85" s="41" t="e">
        <f t="shared" si="54"/>
        <v>#REF!</v>
      </c>
      <c r="DX85" s="41" t="e">
        <f t="shared" si="54"/>
        <v>#REF!</v>
      </c>
      <c r="DY85" s="41" t="e">
        <f t="shared" si="54"/>
        <v>#REF!</v>
      </c>
      <c r="DZ85" s="41" t="e">
        <f t="shared" si="54"/>
        <v>#REF!</v>
      </c>
      <c r="EA85" s="41" t="e">
        <f t="shared" si="54"/>
        <v>#REF!</v>
      </c>
      <c r="EB85" s="41" t="e">
        <f t="shared" si="54"/>
        <v>#REF!</v>
      </c>
      <c r="EC85" s="41" t="e">
        <f t="shared" si="54"/>
        <v>#REF!</v>
      </c>
      <c r="ED85" s="41" t="e">
        <f t="shared" si="54"/>
        <v>#REF!</v>
      </c>
      <c r="EE85" s="41" t="e">
        <f t="shared" si="54"/>
        <v>#REF!</v>
      </c>
      <c r="EF85" s="41" t="e">
        <f t="shared" si="54"/>
        <v>#REF!</v>
      </c>
      <c r="EG85" s="41" t="e">
        <f t="shared" si="54"/>
        <v>#REF!</v>
      </c>
      <c r="EH85" s="41" t="e">
        <f t="shared" si="54"/>
        <v>#REF!</v>
      </c>
      <c r="EI85" s="41" t="e">
        <f t="shared" si="54"/>
        <v>#REF!</v>
      </c>
      <c r="EJ85" s="41" t="e">
        <f t="shared" si="72"/>
        <v>#REF!</v>
      </c>
      <c r="EK85" s="41" t="e">
        <f t="shared" si="72"/>
        <v>#REF!</v>
      </c>
      <c r="EL85" s="41" t="e">
        <f t="shared" si="72"/>
        <v>#REF!</v>
      </c>
      <c r="EM85" s="41" t="e">
        <f t="shared" si="72"/>
        <v>#REF!</v>
      </c>
      <c r="EN85" s="41" t="e">
        <f t="shared" si="72"/>
        <v>#REF!</v>
      </c>
      <c r="EO85" s="41" t="e">
        <f t="shared" si="69"/>
        <v>#REF!</v>
      </c>
      <c r="EP85" s="41" t="e">
        <f t="shared" si="69"/>
        <v>#REF!</v>
      </c>
      <c r="EQ85" s="41" t="e">
        <f t="shared" si="69"/>
        <v>#REF!</v>
      </c>
      <c r="ER85" s="41" t="e">
        <f t="shared" si="69"/>
        <v>#REF!</v>
      </c>
      <c r="ES85" s="41" t="e">
        <f t="shared" si="69"/>
        <v>#REF!</v>
      </c>
      <c r="ET85" s="41" t="e">
        <f t="shared" si="69"/>
        <v>#REF!</v>
      </c>
      <c r="EU85" s="41" t="e">
        <f t="shared" si="69"/>
        <v>#REF!</v>
      </c>
      <c r="EV85" s="41" t="e">
        <f t="shared" si="69"/>
        <v>#REF!</v>
      </c>
      <c r="EW85" s="41" t="e">
        <f t="shared" si="69"/>
        <v>#REF!</v>
      </c>
      <c r="EX85" s="41" t="e">
        <f t="shared" si="69"/>
        <v>#REF!</v>
      </c>
      <c r="EY85" s="41" t="e">
        <f t="shared" si="69"/>
        <v>#REF!</v>
      </c>
      <c r="EZ85" s="41" t="e">
        <f t="shared" si="69"/>
        <v>#REF!</v>
      </c>
      <c r="FA85" s="41" t="e">
        <f t="shared" si="69"/>
        <v>#REF!</v>
      </c>
      <c r="FB85" s="41" t="e">
        <f t="shared" si="65"/>
        <v>#REF!</v>
      </c>
      <c r="FC85" s="41" t="e">
        <f t="shared" si="56"/>
        <v>#REF!</v>
      </c>
      <c r="FD85" s="41" t="e">
        <f t="shared" si="56"/>
        <v>#REF!</v>
      </c>
      <c r="FE85" s="41" t="e">
        <f t="shared" si="56"/>
        <v>#REF!</v>
      </c>
      <c r="FF85" s="41" t="e">
        <f t="shared" si="56"/>
        <v>#REF!</v>
      </c>
      <c r="FG85" s="41" t="e">
        <f t="shared" si="56"/>
        <v>#REF!</v>
      </c>
      <c r="FH85" s="41" t="e">
        <f t="shared" si="56"/>
        <v>#REF!</v>
      </c>
      <c r="FI85" s="41" t="e">
        <f t="shared" si="56"/>
        <v>#REF!</v>
      </c>
      <c r="FJ85" s="41" t="e">
        <f t="shared" si="56"/>
        <v>#REF!</v>
      </c>
      <c r="FK85" s="41" t="e">
        <f t="shared" si="56"/>
        <v>#REF!</v>
      </c>
      <c r="FL85" s="41" t="e">
        <f t="shared" si="56"/>
        <v>#REF!</v>
      </c>
      <c r="FM85" s="41" t="e">
        <f t="shared" si="56"/>
        <v>#REF!</v>
      </c>
      <c r="FN85" s="41" t="e">
        <f t="shared" si="56"/>
        <v>#REF!</v>
      </c>
      <c r="FO85" s="41" t="e">
        <f t="shared" si="56"/>
        <v>#REF!</v>
      </c>
      <c r="FP85" s="41" t="e">
        <f t="shared" si="73"/>
        <v>#REF!</v>
      </c>
      <c r="FQ85" s="41" t="e">
        <f t="shared" si="73"/>
        <v>#REF!</v>
      </c>
      <c r="FR85" s="41" t="e">
        <f t="shared" si="73"/>
        <v>#REF!</v>
      </c>
      <c r="FS85" s="41" t="e">
        <f t="shared" si="73"/>
        <v>#REF!</v>
      </c>
      <c r="FT85" s="41" t="e">
        <f t="shared" si="73"/>
        <v>#REF!</v>
      </c>
      <c r="FU85" s="41" t="e">
        <f t="shared" si="70"/>
        <v>#REF!</v>
      </c>
      <c r="FV85" s="41" t="e">
        <f t="shared" si="70"/>
        <v>#REF!</v>
      </c>
      <c r="FW85" s="41" t="e">
        <f t="shared" si="70"/>
        <v>#REF!</v>
      </c>
      <c r="FX85" s="41" t="e">
        <f t="shared" si="70"/>
        <v>#REF!</v>
      </c>
      <c r="FY85" s="41" t="e">
        <f t="shared" si="70"/>
        <v>#REF!</v>
      </c>
      <c r="FZ85" s="41" t="e">
        <f t="shared" si="70"/>
        <v>#REF!</v>
      </c>
      <c r="GA85" s="41" t="e">
        <f t="shared" si="70"/>
        <v>#REF!</v>
      </c>
      <c r="GB85" s="41" t="e">
        <f t="shared" si="70"/>
        <v>#REF!</v>
      </c>
      <c r="GC85" s="41" t="e">
        <f t="shared" si="70"/>
        <v>#REF!</v>
      </c>
      <c r="GD85" s="41" t="e">
        <f t="shared" si="70"/>
        <v>#REF!</v>
      </c>
      <c r="GE85" s="41" t="e">
        <f t="shared" si="70"/>
        <v>#REF!</v>
      </c>
      <c r="GF85" s="41" t="e">
        <f t="shared" si="70"/>
        <v>#REF!</v>
      </c>
      <c r="GG85" s="41" t="e">
        <f t="shared" si="70"/>
        <v>#REF!</v>
      </c>
      <c r="GH85" s="41" t="e">
        <f t="shared" si="66"/>
        <v>#REF!</v>
      </c>
      <c r="GI85" s="41" t="e">
        <f t="shared" si="58"/>
        <v>#REF!</v>
      </c>
      <c r="GJ85" s="41" t="e">
        <f t="shared" si="58"/>
        <v>#REF!</v>
      </c>
      <c r="GK85" s="41" t="e">
        <f t="shared" si="58"/>
        <v>#REF!</v>
      </c>
      <c r="GL85" s="41" t="e">
        <f t="shared" si="75"/>
        <v>#REF!</v>
      </c>
      <c r="GM85" s="41" t="e">
        <f t="shared" si="75"/>
        <v>#REF!</v>
      </c>
      <c r="GN85" s="41" t="e">
        <f t="shared" si="75"/>
        <v>#REF!</v>
      </c>
      <c r="GO85" s="41" t="e">
        <f t="shared" si="75"/>
        <v>#REF!</v>
      </c>
      <c r="GP85" s="41" t="e">
        <f t="shared" si="75"/>
        <v>#REF!</v>
      </c>
      <c r="GQ85" s="41" t="e">
        <f t="shared" si="75"/>
        <v>#REF!</v>
      </c>
      <c r="GR85" s="41" t="e">
        <f t="shared" si="75"/>
        <v>#REF!</v>
      </c>
      <c r="GS85" s="41" t="e">
        <f t="shared" si="75"/>
        <v>#REF!</v>
      </c>
      <c r="GT85" s="41" t="e">
        <f t="shared" si="75"/>
        <v>#REF!</v>
      </c>
      <c r="GU85" s="41" t="e">
        <f t="shared" si="75"/>
        <v>#REF!</v>
      </c>
      <c r="GV85" s="41" t="e">
        <f t="shared" si="75"/>
        <v>#REF!</v>
      </c>
      <c r="GW85" s="41" t="e">
        <f t="shared" si="75"/>
        <v>#REF!</v>
      </c>
      <c r="GX85" s="41" t="e">
        <f t="shared" si="75"/>
        <v>#REF!</v>
      </c>
      <c r="GY85" s="41" t="e">
        <f t="shared" si="59"/>
        <v>#REF!</v>
      </c>
      <c r="GZ85" s="41" t="e">
        <f t="shared" si="59"/>
        <v>#REF!</v>
      </c>
      <c r="HA85" s="41" t="e">
        <f t="shared" si="59"/>
        <v>#REF!</v>
      </c>
      <c r="HB85" s="41" t="e">
        <f t="shared" si="59"/>
        <v>#REF!</v>
      </c>
      <c r="HC85" s="41" t="e">
        <f t="shared" si="59"/>
        <v>#REF!</v>
      </c>
      <c r="HD85" s="41" t="e">
        <f t="shared" si="59"/>
        <v>#REF!</v>
      </c>
      <c r="HE85" s="41" t="e">
        <f t="shared" si="62"/>
        <v>#REF!</v>
      </c>
      <c r="HF85" s="41" t="e">
        <f t="shared" si="62"/>
        <v>#REF!</v>
      </c>
      <c r="HG85" s="41" t="e">
        <f t="shared" si="62"/>
        <v>#REF!</v>
      </c>
      <c r="HH85" s="41" t="e">
        <f t="shared" si="62"/>
        <v>#REF!</v>
      </c>
      <c r="HI85" s="41" t="e">
        <f t="shared" si="62"/>
        <v>#REF!</v>
      </c>
      <c r="HJ85" s="41" t="e">
        <f t="shared" si="62"/>
        <v>#REF!</v>
      </c>
    </row>
    <row r="86" spans="1:218" ht="14.4" x14ac:dyDescent="0.3">
      <c r="A86" s="42">
        <v>83</v>
      </c>
      <c r="B86" s="43" t="e">
        <f>'CMM1 - AUX CALC'!$CF$67</f>
        <v>#REF!</v>
      </c>
      <c r="CG86" s="41" t="e">
        <f>$B86/(_xlfn.SINGLE(PrazoConcessao)*12-CG$3+1)</f>
        <v>#REF!</v>
      </c>
      <c r="CH86" s="41" t="e">
        <f t="shared" si="67"/>
        <v>#REF!</v>
      </c>
      <c r="CI86" s="41" t="e">
        <f t="shared" si="67"/>
        <v>#REF!</v>
      </c>
      <c r="CJ86" s="41" t="e">
        <f t="shared" si="67"/>
        <v>#REF!</v>
      </c>
      <c r="CK86" s="41" t="e">
        <f t="shared" si="67"/>
        <v>#REF!</v>
      </c>
      <c r="CL86" s="41" t="e">
        <f t="shared" si="67"/>
        <v>#REF!</v>
      </c>
      <c r="CM86" s="41" t="e">
        <f t="shared" si="67"/>
        <v>#REF!</v>
      </c>
      <c r="CN86" s="41" t="e">
        <f t="shared" si="67"/>
        <v>#REF!</v>
      </c>
      <c r="CO86" s="41" t="e">
        <f t="shared" si="67"/>
        <v>#REF!</v>
      </c>
      <c r="CP86" s="41" t="e">
        <f t="shared" si="67"/>
        <v>#REF!</v>
      </c>
      <c r="CQ86" s="41" t="e">
        <f t="shared" si="63"/>
        <v>#REF!</v>
      </c>
      <c r="CR86" s="41" t="e">
        <f t="shared" si="63"/>
        <v>#REF!</v>
      </c>
      <c r="CS86" s="41" t="e">
        <f t="shared" si="63"/>
        <v>#REF!</v>
      </c>
      <c r="CT86" s="41" t="e">
        <f t="shared" si="63"/>
        <v>#REF!</v>
      </c>
      <c r="CU86" s="41" t="e">
        <f t="shared" si="63"/>
        <v>#REF!</v>
      </c>
      <c r="CV86" s="41" t="e">
        <f t="shared" si="63"/>
        <v>#REF!</v>
      </c>
      <c r="CW86" s="41" t="e">
        <f t="shared" si="63"/>
        <v>#REF!</v>
      </c>
      <c r="CX86" s="41" t="e">
        <f t="shared" si="63"/>
        <v>#REF!</v>
      </c>
      <c r="CY86" s="41" t="e">
        <f t="shared" si="63"/>
        <v>#REF!</v>
      </c>
      <c r="CZ86" s="41" t="e">
        <f t="shared" si="63"/>
        <v>#REF!</v>
      </c>
      <c r="DA86" s="41" t="e">
        <f t="shared" si="63"/>
        <v>#REF!</v>
      </c>
      <c r="DB86" s="41" t="e">
        <f t="shared" si="63"/>
        <v>#REF!</v>
      </c>
      <c r="DC86" s="41" t="e">
        <f t="shared" si="63"/>
        <v>#REF!</v>
      </c>
      <c r="DD86" s="41" t="e">
        <f t="shared" si="71"/>
        <v>#REF!</v>
      </c>
      <c r="DE86" s="41" t="e">
        <f t="shared" si="71"/>
        <v>#REF!</v>
      </c>
      <c r="DF86" s="41" t="e">
        <f t="shared" si="71"/>
        <v>#REF!</v>
      </c>
      <c r="DG86" s="41" t="e">
        <f t="shared" si="71"/>
        <v>#REF!</v>
      </c>
      <c r="DH86" s="41" t="e">
        <f t="shared" si="71"/>
        <v>#REF!</v>
      </c>
      <c r="DI86" s="41" t="e">
        <f t="shared" si="68"/>
        <v>#REF!</v>
      </c>
      <c r="DJ86" s="41" t="e">
        <f t="shared" si="68"/>
        <v>#REF!</v>
      </c>
      <c r="DK86" s="41" t="e">
        <f t="shared" si="68"/>
        <v>#REF!</v>
      </c>
      <c r="DL86" s="41" t="e">
        <f t="shared" si="68"/>
        <v>#REF!</v>
      </c>
      <c r="DM86" s="41" t="e">
        <f t="shared" si="68"/>
        <v>#REF!</v>
      </c>
      <c r="DN86" s="41" t="e">
        <f t="shared" si="68"/>
        <v>#REF!</v>
      </c>
      <c r="DO86" s="41" t="e">
        <f t="shared" si="68"/>
        <v>#REF!</v>
      </c>
      <c r="DP86" s="41" t="e">
        <f t="shared" si="68"/>
        <v>#REF!</v>
      </c>
      <c r="DQ86" s="41" t="e">
        <f t="shared" ref="DQ86:DY121" si="76">DP86</f>
        <v>#REF!</v>
      </c>
      <c r="DR86" s="41" t="e">
        <f t="shared" si="76"/>
        <v>#REF!</v>
      </c>
      <c r="DS86" s="41" t="e">
        <f t="shared" si="76"/>
        <v>#REF!</v>
      </c>
      <c r="DT86" s="41" t="e">
        <f t="shared" si="76"/>
        <v>#REF!</v>
      </c>
      <c r="DU86" s="41" t="e">
        <f t="shared" si="76"/>
        <v>#REF!</v>
      </c>
      <c r="DV86" s="41" t="e">
        <f t="shared" si="64"/>
        <v>#REF!</v>
      </c>
      <c r="DW86" s="41" t="e">
        <f t="shared" si="54"/>
        <v>#REF!</v>
      </c>
      <c r="DX86" s="41" t="e">
        <f t="shared" si="54"/>
        <v>#REF!</v>
      </c>
      <c r="DY86" s="41" t="e">
        <f t="shared" si="54"/>
        <v>#REF!</v>
      </c>
      <c r="DZ86" s="41" t="e">
        <f t="shared" si="54"/>
        <v>#REF!</v>
      </c>
      <c r="EA86" s="41" t="e">
        <f t="shared" si="54"/>
        <v>#REF!</v>
      </c>
      <c r="EB86" s="41" t="e">
        <f t="shared" si="54"/>
        <v>#REF!</v>
      </c>
      <c r="EC86" s="41" t="e">
        <f t="shared" si="54"/>
        <v>#REF!</v>
      </c>
      <c r="ED86" s="41" t="e">
        <f t="shared" si="54"/>
        <v>#REF!</v>
      </c>
      <c r="EE86" s="41" t="e">
        <f t="shared" si="54"/>
        <v>#REF!</v>
      </c>
      <c r="EF86" s="41" t="e">
        <f t="shared" ref="EF86:ER115" si="77">EE86</f>
        <v>#REF!</v>
      </c>
      <c r="EG86" s="41" t="e">
        <f t="shared" si="77"/>
        <v>#REF!</v>
      </c>
      <c r="EH86" s="41" t="e">
        <f t="shared" si="77"/>
        <v>#REF!</v>
      </c>
      <c r="EI86" s="41" t="e">
        <f t="shared" si="77"/>
        <v>#REF!</v>
      </c>
      <c r="EJ86" s="41" t="e">
        <f t="shared" si="72"/>
        <v>#REF!</v>
      </c>
      <c r="EK86" s="41" t="e">
        <f t="shared" si="72"/>
        <v>#REF!</v>
      </c>
      <c r="EL86" s="41" t="e">
        <f t="shared" si="72"/>
        <v>#REF!</v>
      </c>
      <c r="EM86" s="41" t="e">
        <f t="shared" si="72"/>
        <v>#REF!</v>
      </c>
      <c r="EN86" s="41" t="e">
        <f t="shared" si="72"/>
        <v>#REF!</v>
      </c>
      <c r="EO86" s="41" t="e">
        <f t="shared" si="69"/>
        <v>#REF!</v>
      </c>
      <c r="EP86" s="41" t="e">
        <f t="shared" si="69"/>
        <v>#REF!</v>
      </c>
      <c r="EQ86" s="41" t="e">
        <f t="shared" si="69"/>
        <v>#REF!</v>
      </c>
      <c r="ER86" s="41" t="e">
        <f t="shared" si="69"/>
        <v>#REF!</v>
      </c>
      <c r="ES86" s="41" t="e">
        <f t="shared" si="69"/>
        <v>#REF!</v>
      </c>
      <c r="ET86" s="41" t="e">
        <f t="shared" si="69"/>
        <v>#REF!</v>
      </c>
      <c r="EU86" s="41" t="e">
        <f t="shared" si="69"/>
        <v>#REF!</v>
      </c>
      <c r="EV86" s="41" t="e">
        <f t="shared" si="69"/>
        <v>#REF!</v>
      </c>
      <c r="EW86" s="41" t="e">
        <f t="shared" ref="EW86:FE125" si="78">EV86</f>
        <v>#REF!</v>
      </c>
      <c r="EX86" s="41" t="e">
        <f t="shared" si="78"/>
        <v>#REF!</v>
      </c>
      <c r="EY86" s="41" t="e">
        <f t="shared" si="78"/>
        <v>#REF!</v>
      </c>
      <c r="EZ86" s="41" t="e">
        <f t="shared" si="78"/>
        <v>#REF!</v>
      </c>
      <c r="FA86" s="41" t="e">
        <f t="shared" si="78"/>
        <v>#REF!</v>
      </c>
      <c r="FB86" s="41" t="e">
        <f t="shared" si="65"/>
        <v>#REF!</v>
      </c>
      <c r="FC86" s="41" t="e">
        <f t="shared" si="56"/>
        <v>#REF!</v>
      </c>
      <c r="FD86" s="41" t="e">
        <f t="shared" si="56"/>
        <v>#REF!</v>
      </c>
      <c r="FE86" s="41" t="e">
        <f t="shared" si="56"/>
        <v>#REF!</v>
      </c>
      <c r="FF86" s="41" t="e">
        <f t="shared" si="56"/>
        <v>#REF!</v>
      </c>
      <c r="FG86" s="41" t="e">
        <f t="shared" si="56"/>
        <v>#REF!</v>
      </c>
      <c r="FH86" s="41" t="e">
        <f t="shared" si="56"/>
        <v>#REF!</v>
      </c>
      <c r="FI86" s="41" t="e">
        <f t="shared" si="56"/>
        <v>#REF!</v>
      </c>
      <c r="FJ86" s="41" t="e">
        <f t="shared" si="56"/>
        <v>#REF!</v>
      </c>
      <c r="FK86" s="41" t="e">
        <f t="shared" si="56"/>
        <v>#REF!</v>
      </c>
      <c r="FL86" s="41" t="e">
        <f t="shared" ref="FL86:FX115" si="79">FK86</f>
        <v>#REF!</v>
      </c>
      <c r="FM86" s="41" t="e">
        <f t="shared" si="79"/>
        <v>#REF!</v>
      </c>
      <c r="FN86" s="41" t="e">
        <f t="shared" si="79"/>
        <v>#REF!</v>
      </c>
      <c r="FO86" s="41" t="e">
        <f t="shared" si="79"/>
        <v>#REF!</v>
      </c>
      <c r="FP86" s="41" t="e">
        <f t="shared" si="73"/>
        <v>#REF!</v>
      </c>
      <c r="FQ86" s="41" t="e">
        <f t="shared" si="73"/>
        <v>#REF!</v>
      </c>
      <c r="FR86" s="41" t="e">
        <f t="shared" si="73"/>
        <v>#REF!</v>
      </c>
      <c r="FS86" s="41" t="e">
        <f t="shared" si="73"/>
        <v>#REF!</v>
      </c>
      <c r="FT86" s="41" t="e">
        <f t="shared" si="73"/>
        <v>#REF!</v>
      </c>
      <c r="FU86" s="41" t="e">
        <f t="shared" si="70"/>
        <v>#REF!</v>
      </c>
      <c r="FV86" s="41" t="e">
        <f t="shared" si="70"/>
        <v>#REF!</v>
      </c>
      <c r="FW86" s="41" t="e">
        <f t="shared" si="70"/>
        <v>#REF!</v>
      </c>
      <c r="FX86" s="41" t="e">
        <f t="shared" si="70"/>
        <v>#REF!</v>
      </c>
      <c r="FY86" s="41" t="e">
        <f t="shared" si="70"/>
        <v>#REF!</v>
      </c>
      <c r="FZ86" s="41" t="e">
        <f t="shared" si="70"/>
        <v>#REF!</v>
      </c>
      <c r="GA86" s="41" t="e">
        <f t="shared" si="70"/>
        <v>#REF!</v>
      </c>
      <c r="GB86" s="41" t="e">
        <f t="shared" si="70"/>
        <v>#REF!</v>
      </c>
      <c r="GC86" s="41" t="e">
        <f t="shared" ref="GC86:GR132" si="80">GB86</f>
        <v>#REF!</v>
      </c>
      <c r="GD86" s="41" t="e">
        <f t="shared" si="80"/>
        <v>#REF!</v>
      </c>
      <c r="GE86" s="41" t="e">
        <f t="shared" si="80"/>
        <v>#REF!</v>
      </c>
      <c r="GF86" s="41" t="e">
        <f t="shared" si="80"/>
        <v>#REF!</v>
      </c>
      <c r="GG86" s="41" t="e">
        <f t="shared" si="80"/>
        <v>#REF!</v>
      </c>
      <c r="GH86" s="41" t="e">
        <f t="shared" si="66"/>
        <v>#REF!</v>
      </c>
      <c r="GI86" s="41" t="e">
        <f t="shared" si="58"/>
        <v>#REF!</v>
      </c>
      <c r="GJ86" s="41" t="e">
        <f t="shared" si="58"/>
        <v>#REF!</v>
      </c>
      <c r="GK86" s="41" t="e">
        <f t="shared" si="58"/>
        <v>#REF!</v>
      </c>
      <c r="GL86" s="41" t="e">
        <f t="shared" si="75"/>
        <v>#REF!</v>
      </c>
      <c r="GM86" s="41" t="e">
        <f t="shared" si="75"/>
        <v>#REF!</v>
      </c>
      <c r="GN86" s="41" t="e">
        <f t="shared" si="75"/>
        <v>#REF!</v>
      </c>
      <c r="GO86" s="41" t="e">
        <f t="shared" si="75"/>
        <v>#REF!</v>
      </c>
      <c r="GP86" s="41" t="e">
        <f t="shared" si="75"/>
        <v>#REF!</v>
      </c>
      <c r="GQ86" s="41" t="e">
        <f t="shared" si="75"/>
        <v>#REF!</v>
      </c>
      <c r="GR86" s="41" t="e">
        <f t="shared" si="75"/>
        <v>#REF!</v>
      </c>
      <c r="GS86" s="41" t="e">
        <f t="shared" si="75"/>
        <v>#REF!</v>
      </c>
      <c r="GT86" s="41" t="e">
        <f t="shared" si="75"/>
        <v>#REF!</v>
      </c>
      <c r="GU86" s="41" t="e">
        <f t="shared" si="75"/>
        <v>#REF!</v>
      </c>
      <c r="GV86" s="41" t="e">
        <f t="shared" si="75"/>
        <v>#REF!</v>
      </c>
      <c r="GW86" s="41" t="e">
        <f t="shared" si="75"/>
        <v>#REF!</v>
      </c>
      <c r="GX86" s="41" t="e">
        <f t="shared" si="75"/>
        <v>#REF!</v>
      </c>
      <c r="GY86" s="41" t="e">
        <f t="shared" si="59"/>
        <v>#REF!</v>
      </c>
      <c r="GZ86" s="41" t="e">
        <f t="shared" si="59"/>
        <v>#REF!</v>
      </c>
      <c r="HA86" s="41" t="e">
        <f t="shared" si="59"/>
        <v>#REF!</v>
      </c>
      <c r="HB86" s="41" t="e">
        <f t="shared" si="59"/>
        <v>#REF!</v>
      </c>
      <c r="HC86" s="41" t="e">
        <f t="shared" si="59"/>
        <v>#REF!</v>
      </c>
      <c r="HD86" s="41" t="e">
        <f t="shared" si="59"/>
        <v>#REF!</v>
      </c>
      <c r="HE86" s="41" t="e">
        <f t="shared" si="62"/>
        <v>#REF!</v>
      </c>
      <c r="HF86" s="41" t="e">
        <f t="shared" si="62"/>
        <v>#REF!</v>
      </c>
      <c r="HG86" s="41" t="e">
        <f t="shared" si="62"/>
        <v>#REF!</v>
      </c>
      <c r="HH86" s="41" t="e">
        <f t="shared" si="62"/>
        <v>#REF!</v>
      </c>
      <c r="HI86" s="41" t="e">
        <f t="shared" si="62"/>
        <v>#REF!</v>
      </c>
      <c r="HJ86" s="41" t="e">
        <f t="shared" si="62"/>
        <v>#REF!</v>
      </c>
    </row>
    <row r="87" spans="1:218" ht="14.4" x14ac:dyDescent="0.3">
      <c r="A87" s="42">
        <v>84</v>
      </c>
      <c r="B87" s="43" t="e">
        <f>'CMM1 - AUX CALC'!$CG$67</f>
        <v>#REF!</v>
      </c>
      <c r="CH87" s="41" t="e">
        <f>$B87/(_xlfn.SINGLE(PrazoConcessao)*12-CH$3+1)</f>
        <v>#REF!</v>
      </c>
      <c r="CI87" s="41" t="e">
        <f t="shared" si="67"/>
        <v>#REF!</v>
      </c>
      <c r="CJ87" s="41" t="e">
        <f t="shared" si="67"/>
        <v>#REF!</v>
      </c>
      <c r="CK87" s="41" t="e">
        <f t="shared" si="67"/>
        <v>#REF!</v>
      </c>
      <c r="CL87" s="41" t="e">
        <f t="shared" si="67"/>
        <v>#REF!</v>
      </c>
      <c r="CM87" s="41" t="e">
        <f t="shared" si="67"/>
        <v>#REF!</v>
      </c>
      <c r="CN87" s="41" t="e">
        <f t="shared" si="67"/>
        <v>#REF!</v>
      </c>
      <c r="CO87" s="41" t="e">
        <f t="shared" si="67"/>
        <v>#REF!</v>
      </c>
      <c r="CP87" s="41" t="e">
        <f t="shared" si="67"/>
        <v>#REF!</v>
      </c>
      <c r="CQ87" s="41" t="e">
        <f t="shared" si="63"/>
        <v>#REF!</v>
      </c>
      <c r="CR87" s="41" t="e">
        <f t="shared" si="63"/>
        <v>#REF!</v>
      </c>
      <c r="CS87" s="41" t="e">
        <f t="shared" si="63"/>
        <v>#REF!</v>
      </c>
      <c r="CT87" s="41" t="e">
        <f t="shared" si="63"/>
        <v>#REF!</v>
      </c>
      <c r="CU87" s="41" t="e">
        <f t="shared" si="63"/>
        <v>#REF!</v>
      </c>
      <c r="CV87" s="41" t="e">
        <f t="shared" si="63"/>
        <v>#REF!</v>
      </c>
      <c r="CW87" s="41" t="e">
        <f t="shared" si="63"/>
        <v>#REF!</v>
      </c>
      <c r="CX87" s="41" t="e">
        <f t="shared" si="63"/>
        <v>#REF!</v>
      </c>
      <c r="CY87" s="41" t="e">
        <f t="shared" si="63"/>
        <v>#REF!</v>
      </c>
      <c r="CZ87" s="41" t="e">
        <f t="shared" si="63"/>
        <v>#REF!</v>
      </c>
      <c r="DA87" s="41" t="e">
        <f t="shared" si="63"/>
        <v>#REF!</v>
      </c>
      <c r="DB87" s="41" t="e">
        <f t="shared" si="63"/>
        <v>#REF!</v>
      </c>
      <c r="DC87" s="41" t="e">
        <f t="shared" si="63"/>
        <v>#REF!</v>
      </c>
      <c r="DD87" s="41" t="e">
        <f t="shared" si="71"/>
        <v>#REF!</v>
      </c>
      <c r="DE87" s="41" t="e">
        <f t="shared" si="71"/>
        <v>#REF!</v>
      </c>
      <c r="DF87" s="41" t="e">
        <f t="shared" si="71"/>
        <v>#REF!</v>
      </c>
      <c r="DG87" s="41" t="e">
        <f t="shared" si="71"/>
        <v>#REF!</v>
      </c>
      <c r="DH87" s="41" t="e">
        <f t="shared" si="71"/>
        <v>#REF!</v>
      </c>
      <c r="DI87" s="41" t="e">
        <f t="shared" si="71"/>
        <v>#REF!</v>
      </c>
      <c r="DJ87" s="41" t="e">
        <f t="shared" si="71"/>
        <v>#REF!</v>
      </c>
      <c r="DK87" s="41" t="e">
        <f t="shared" si="71"/>
        <v>#REF!</v>
      </c>
      <c r="DL87" s="41" t="e">
        <f t="shared" si="71"/>
        <v>#REF!</v>
      </c>
      <c r="DM87" s="41" t="e">
        <f t="shared" si="71"/>
        <v>#REF!</v>
      </c>
      <c r="DN87" s="41" t="e">
        <f t="shared" si="71"/>
        <v>#REF!</v>
      </c>
      <c r="DO87" s="41" t="e">
        <f t="shared" si="71"/>
        <v>#REF!</v>
      </c>
      <c r="DP87" s="41" t="e">
        <f t="shared" si="71"/>
        <v>#REF!</v>
      </c>
      <c r="DQ87" s="41" t="e">
        <f t="shared" si="76"/>
        <v>#REF!</v>
      </c>
      <c r="DR87" s="41" t="e">
        <f t="shared" si="76"/>
        <v>#REF!</v>
      </c>
      <c r="DS87" s="41" t="e">
        <f t="shared" si="76"/>
        <v>#REF!</v>
      </c>
      <c r="DT87" s="41" t="e">
        <f t="shared" si="76"/>
        <v>#REF!</v>
      </c>
      <c r="DU87" s="41" t="e">
        <f t="shared" si="76"/>
        <v>#REF!</v>
      </c>
      <c r="DV87" s="41" t="e">
        <f t="shared" si="64"/>
        <v>#REF!</v>
      </c>
      <c r="DW87" s="41" t="e">
        <f t="shared" si="64"/>
        <v>#REF!</v>
      </c>
      <c r="DX87" s="41" t="e">
        <f t="shared" si="64"/>
        <v>#REF!</v>
      </c>
      <c r="DY87" s="41" t="e">
        <f t="shared" si="64"/>
        <v>#REF!</v>
      </c>
      <c r="DZ87" s="41" t="e">
        <f t="shared" si="64"/>
        <v>#REF!</v>
      </c>
      <c r="EA87" s="41" t="e">
        <f t="shared" si="64"/>
        <v>#REF!</v>
      </c>
      <c r="EB87" s="41" t="e">
        <f t="shared" si="64"/>
        <v>#REF!</v>
      </c>
      <c r="EC87" s="41" t="e">
        <f t="shared" si="64"/>
        <v>#REF!</v>
      </c>
      <c r="ED87" s="41" t="e">
        <f t="shared" si="64"/>
        <v>#REF!</v>
      </c>
      <c r="EE87" s="41" t="e">
        <f t="shared" si="64"/>
        <v>#REF!</v>
      </c>
      <c r="EF87" s="41" t="e">
        <f t="shared" si="77"/>
        <v>#REF!</v>
      </c>
      <c r="EG87" s="41" t="e">
        <f t="shared" si="77"/>
        <v>#REF!</v>
      </c>
      <c r="EH87" s="41" t="e">
        <f t="shared" si="77"/>
        <v>#REF!</v>
      </c>
      <c r="EI87" s="41" t="e">
        <f t="shared" si="77"/>
        <v>#REF!</v>
      </c>
      <c r="EJ87" s="41" t="e">
        <f t="shared" si="72"/>
        <v>#REF!</v>
      </c>
      <c r="EK87" s="41" t="e">
        <f t="shared" si="72"/>
        <v>#REF!</v>
      </c>
      <c r="EL87" s="41" t="e">
        <f t="shared" si="72"/>
        <v>#REF!</v>
      </c>
      <c r="EM87" s="41" t="e">
        <f t="shared" si="72"/>
        <v>#REF!</v>
      </c>
      <c r="EN87" s="41" t="e">
        <f t="shared" si="72"/>
        <v>#REF!</v>
      </c>
      <c r="EO87" s="41" t="e">
        <f t="shared" si="72"/>
        <v>#REF!</v>
      </c>
      <c r="EP87" s="41" t="e">
        <f t="shared" si="72"/>
        <v>#REF!</v>
      </c>
      <c r="EQ87" s="41" t="e">
        <f t="shared" si="72"/>
        <v>#REF!</v>
      </c>
      <c r="ER87" s="41" t="e">
        <f t="shared" si="72"/>
        <v>#REF!</v>
      </c>
      <c r="ES87" s="41" t="e">
        <f t="shared" si="72"/>
        <v>#REF!</v>
      </c>
      <c r="ET87" s="41" t="e">
        <f t="shared" si="72"/>
        <v>#REF!</v>
      </c>
      <c r="EU87" s="41" t="e">
        <f t="shared" si="72"/>
        <v>#REF!</v>
      </c>
      <c r="EV87" s="41" t="e">
        <f t="shared" si="72"/>
        <v>#REF!</v>
      </c>
      <c r="EW87" s="41" t="e">
        <f t="shared" si="78"/>
        <v>#REF!</v>
      </c>
      <c r="EX87" s="41" t="e">
        <f t="shared" si="78"/>
        <v>#REF!</v>
      </c>
      <c r="EY87" s="41" t="e">
        <f t="shared" si="78"/>
        <v>#REF!</v>
      </c>
      <c r="EZ87" s="41" t="e">
        <f t="shared" si="78"/>
        <v>#REF!</v>
      </c>
      <c r="FA87" s="41" t="e">
        <f t="shared" si="78"/>
        <v>#REF!</v>
      </c>
      <c r="FB87" s="41" t="e">
        <f t="shared" si="65"/>
        <v>#REF!</v>
      </c>
      <c r="FC87" s="41" t="e">
        <f t="shared" si="65"/>
        <v>#REF!</v>
      </c>
      <c r="FD87" s="41" t="e">
        <f t="shared" si="65"/>
        <v>#REF!</v>
      </c>
      <c r="FE87" s="41" t="e">
        <f t="shared" si="65"/>
        <v>#REF!</v>
      </c>
      <c r="FF87" s="41" t="e">
        <f t="shared" si="65"/>
        <v>#REF!</v>
      </c>
      <c r="FG87" s="41" t="e">
        <f t="shared" si="65"/>
        <v>#REF!</v>
      </c>
      <c r="FH87" s="41" t="e">
        <f t="shared" si="65"/>
        <v>#REF!</v>
      </c>
      <c r="FI87" s="41" t="e">
        <f t="shared" si="65"/>
        <v>#REF!</v>
      </c>
      <c r="FJ87" s="41" t="e">
        <f t="shared" si="65"/>
        <v>#REF!</v>
      </c>
      <c r="FK87" s="41" t="e">
        <f t="shared" si="65"/>
        <v>#REF!</v>
      </c>
      <c r="FL87" s="41" t="e">
        <f t="shared" si="79"/>
        <v>#REF!</v>
      </c>
      <c r="FM87" s="41" t="e">
        <f t="shared" si="79"/>
        <v>#REF!</v>
      </c>
      <c r="FN87" s="41" t="e">
        <f t="shared" si="79"/>
        <v>#REF!</v>
      </c>
      <c r="FO87" s="41" t="e">
        <f t="shared" si="79"/>
        <v>#REF!</v>
      </c>
      <c r="FP87" s="41" t="e">
        <f t="shared" si="73"/>
        <v>#REF!</v>
      </c>
      <c r="FQ87" s="41" t="e">
        <f t="shared" si="73"/>
        <v>#REF!</v>
      </c>
      <c r="FR87" s="41" t="e">
        <f t="shared" si="73"/>
        <v>#REF!</v>
      </c>
      <c r="FS87" s="41" t="e">
        <f t="shared" si="73"/>
        <v>#REF!</v>
      </c>
      <c r="FT87" s="41" t="e">
        <f t="shared" si="73"/>
        <v>#REF!</v>
      </c>
      <c r="FU87" s="41" t="e">
        <f t="shared" si="73"/>
        <v>#REF!</v>
      </c>
      <c r="FV87" s="41" t="e">
        <f t="shared" si="73"/>
        <v>#REF!</v>
      </c>
      <c r="FW87" s="41" t="e">
        <f t="shared" si="73"/>
        <v>#REF!</v>
      </c>
      <c r="FX87" s="41" t="e">
        <f t="shared" si="73"/>
        <v>#REF!</v>
      </c>
      <c r="FY87" s="41" t="e">
        <f t="shared" si="73"/>
        <v>#REF!</v>
      </c>
      <c r="FZ87" s="41" t="e">
        <f t="shared" si="73"/>
        <v>#REF!</v>
      </c>
      <c r="GA87" s="41" t="e">
        <f t="shared" si="73"/>
        <v>#REF!</v>
      </c>
      <c r="GB87" s="41" t="e">
        <f t="shared" si="73"/>
        <v>#REF!</v>
      </c>
      <c r="GC87" s="41" t="e">
        <f t="shared" si="80"/>
        <v>#REF!</v>
      </c>
      <c r="GD87" s="41" t="e">
        <f t="shared" si="80"/>
        <v>#REF!</v>
      </c>
      <c r="GE87" s="41" t="e">
        <f t="shared" si="80"/>
        <v>#REF!</v>
      </c>
      <c r="GF87" s="41" t="e">
        <f t="shared" si="80"/>
        <v>#REF!</v>
      </c>
      <c r="GG87" s="41" t="e">
        <f t="shared" si="80"/>
        <v>#REF!</v>
      </c>
      <c r="GH87" s="41" t="e">
        <f t="shared" si="66"/>
        <v>#REF!</v>
      </c>
      <c r="GI87" s="41" t="e">
        <f t="shared" si="58"/>
        <v>#REF!</v>
      </c>
      <c r="GJ87" s="41" t="e">
        <f t="shared" si="58"/>
        <v>#REF!</v>
      </c>
      <c r="GK87" s="41" t="e">
        <f t="shared" si="58"/>
        <v>#REF!</v>
      </c>
      <c r="GL87" s="41" t="e">
        <f t="shared" si="75"/>
        <v>#REF!</v>
      </c>
      <c r="GM87" s="41" t="e">
        <f t="shared" si="75"/>
        <v>#REF!</v>
      </c>
      <c r="GN87" s="41" t="e">
        <f t="shared" si="75"/>
        <v>#REF!</v>
      </c>
      <c r="GO87" s="41" t="e">
        <f t="shared" si="75"/>
        <v>#REF!</v>
      </c>
      <c r="GP87" s="41" t="e">
        <f t="shared" si="75"/>
        <v>#REF!</v>
      </c>
      <c r="GQ87" s="41" t="e">
        <f t="shared" si="75"/>
        <v>#REF!</v>
      </c>
      <c r="GR87" s="41" t="e">
        <f t="shared" si="75"/>
        <v>#REF!</v>
      </c>
      <c r="GS87" s="41" t="e">
        <f t="shared" si="75"/>
        <v>#REF!</v>
      </c>
      <c r="GT87" s="41" t="e">
        <f t="shared" si="75"/>
        <v>#REF!</v>
      </c>
      <c r="GU87" s="41" t="e">
        <f t="shared" si="75"/>
        <v>#REF!</v>
      </c>
      <c r="GV87" s="41" t="e">
        <f t="shared" si="75"/>
        <v>#REF!</v>
      </c>
      <c r="GW87" s="41" t="e">
        <f t="shared" si="75"/>
        <v>#REF!</v>
      </c>
      <c r="GX87" s="41" t="e">
        <f t="shared" si="75"/>
        <v>#REF!</v>
      </c>
      <c r="GY87" s="41" t="e">
        <f t="shared" si="59"/>
        <v>#REF!</v>
      </c>
      <c r="GZ87" s="41" t="e">
        <f t="shared" si="59"/>
        <v>#REF!</v>
      </c>
      <c r="HA87" s="41" t="e">
        <f t="shared" si="59"/>
        <v>#REF!</v>
      </c>
      <c r="HB87" s="41" t="e">
        <f t="shared" si="59"/>
        <v>#REF!</v>
      </c>
      <c r="HC87" s="41" t="e">
        <f t="shared" si="59"/>
        <v>#REF!</v>
      </c>
      <c r="HD87" s="41" t="e">
        <f t="shared" si="59"/>
        <v>#REF!</v>
      </c>
      <c r="HE87" s="41" t="e">
        <f t="shared" si="62"/>
        <v>#REF!</v>
      </c>
      <c r="HF87" s="41" t="e">
        <f t="shared" si="62"/>
        <v>#REF!</v>
      </c>
      <c r="HG87" s="41" t="e">
        <f t="shared" si="62"/>
        <v>#REF!</v>
      </c>
      <c r="HH87" s="41" t="e">
        <f t="shared" si="62"/>
        <v>#REF!</v>
      </c>
      <c r="HI87" s="41" t="e">
        <f t="shared" si="62"/>
        <v>#REF!</v>
      </c>
      <c r="HJ87" s="41" t="e">
        <f t="shared" si="62"/>
        <v>#REF!</v>
      </c>
    </row>
    <row r="88" spans="1:218" ht="14.4" x14ac:dyDescent="0.3">
      <c r="A88" s="42">
        <v>85</v>
      </c>
      <c r="B88" s="43" t="e">
        <f>'CMM1 - AUX CALC'!$CH$67</f>
        <v>#REF!</v>
      </c>
      <c r="CI88" s="41" t="e">
        <f>$B88/(_xlfn.SINGLE(PrazoConcessao)*12-CI$3+1)</f>
        <v>#REF!</v>
      </c>
      <c r="CJ88" s="41" t="e">
        <f t="shared" si="67"/>
        <v>#REF!</v>
      </c>
      <c r="CK88" s="41" t="e">
        <f t="shared" si="67"/>
        <v>#REF!</v>
      </c>
      <c r="CL88" s="41" t="e">
        <f t="shared" si="67"/>
        <v>#REF!</v>
      </c>
      <c r="CM88" s="41" t="e">
        <f t="shared" si="67"/>
        <v>#REF!</v>
      </c>
      <c r="CN88" s="41" t="e">
        <f t="shared" si="67"/>
        <v>#REF!</v>
      </c>
      <c r="CO88" s="41" t="e">
        <f t="shared" si="67"/>
        <v>#REF!</v>
      </c>
      <c r="CP88" s="41" t="e">
        <f t="shared" si="67"/>
        <v>#REF!</v>
      </c>
      <c r="CQ88" s="41" t="e">
        <f t="shared" si="63"/>
        <v>#REF!</v>
      </c>
      <c r="CR88" s="41" t="e">
        <f t="shared" si="63"/>
        <v>#REF!</v>
      </c>
      <c r="CS88" s="41" t="e">
        <f t="shared" si="63"/>
        <v>#REF!</v>
      </c>
      <c r="CT88" s="41" t="e">
        <f t="shared" si="63"/>
        <v>#REF!</v>
      </c>
      <c r="CU88" s="41" t="e">
        <f t="shared" si="63"/>
        <v>#REF!</v>
      </c>
      <c r="CV88" s="41" t="e">
        <f t="shared" si="63"/>
        <v>#REF!</v>
      </c>
      <c r="CW88" s="41" t="e">
        <f t="shared" si="63"/>
        <v>#REF!</v>
      </c>
      <c r="CX88" s="41" t="e">
        <f t="shared" si="63"/>
        <v>#REF!</v>
      </c>
      <c r="CY88" s="41" t="e">
        <f t="shared" si="63"/>
        <v>#REF!</v>
      </c>
      <c r="CZ88" s="41" t="e">
        <f t="shared" si="63"/>
        <v>#REF!</v>
      </c>
      <c r="DA88" s="41" t="e">
        <f t="shared" si="63"/>
        <v>#REF!</v>
      </c>
      <c r="DB88" s="41" t="e">
        <f t="shared" si="63"/>
        <v>#REF!</v>
      </c>
      <c r="DC88" s="41" t="e">
        <f t="shared" si="63"/>
        <v>#REF!</v>
      </c>
      <c r="DD88" s="41" t="e">
        <f t="shared" si="71"/>
        <v>#REF!</v>
      </c>
      <c r="DE88" s="41" t="e">
        <f t="shared" si="71"/>
        <v>#REF!</v>
      </c>
      <c r="DF88" s="41" t="e">
        <f t="shared" si="71"/>
        <v>#REF!</v>
      </c>
      <c r="DG88" s="41" t="e">
        <f t="shared" si="71"/>
        <v>#REF!</v>
      </c>
      <c r="DH88" s="41" t="e">
        <f t="shared" si="71"/>
        <v>#REF!</v>
      </c>
      <c r="DI88" s="41" t="e">
        <f t="shared" si="71"/>
        <v>#REF!</v>
      </c>
      <c r="DJ88" s="41" t="e">
        <f t="shared" si="71"/>
        <v>#REF!</v>
      </c>
      <c r="DK88" s="41" t="e">
        <f t="shared" si="71"/>
        <v>#REF!</v>
      </c>
      <c r="DL88" s="41" t="e">
        <f t="shared" si="71"/>
        <v>#REF!</v>
      </c>
      <c r="DM88" s="41" t="e">
        <f t="shared" si="71"/>
        <v>#REF!</v>
      </c>
      <c r="DN88" s="41" t="e">
        <f t="shared" si="71"/>
        <v>#REF!</v>
      </c>
      <c r="DO88" s="41" t="e">
        <f t="shared" si="71"/>
        <v>#REF!</v>
      </c>
      <c r="DP88" s="41" t="e">
        <f t="shared" si="71"/>
        <v>#REF!</v>
      </c>
      <c r="DQ88" s="41" t="e">
        <f t="shared" si="76"/>
        <v>#REF!</v>
      </c>
      <c r="DR88" s="41" t="e">
        <f t="shared" si="76"/>
        <v>#REF!</v>
      </c>
      <c r="DS88" s="41" t="e">
        <f t="shared" si="76"/>
        <v>#REF!</v>
      </c>
      <c r="DT88" s="41" t="e">
        <f t="shared" si="76"/>
        <v>#REF!</v>
      </c>
      <c r="DU88" s="41" t="e">
        <f t="shared" si="76"/>
        <v>#REF!</v>
      </c>
      <c r="DV88" s="41" t="e">
        <f t="shared" si="64"/>
        <v>#REF!</v>
      </c>
      <c r="DW88" s="41" t="e">
        <f t="shared" si="64"/>
        <v>#REF!</v>
      </c>
      <c r="DX88" s="41" t="e">
        <f t="shared" si="64"/>
        <v>#REF!</v>
      </c>
      <c r="DY88" s="41" t="e">
        <f t="shared" si="64"/>
        <v>#REF!</v>
      </c>
      <c r="DZ88" s="41" t="e">
        <f t="shared" si="64"/>
        <v>#REF!</v>
      </c>
      <c r="EA88" s="41" t="e">
        <f t="shared" si="64"/>
        <v>#REF!</v>
      </c>
      <c r="EB88" s="41" t="e">
        <f t="shared" si="64"/>
        <v>#REF!</v>
      </c>
      <c r="EC88" s="41" t="e">
        <f t="shared" si="64"/>
        <v>#REF!</v>
      </c>
      <c r="ED88" s="41" t="e">
        <f t="shared" si="64"/>
        <v>#REF!</v>
      </c>
      <c r="EE88" s="41" t="e">
        <f t="shared" si="64"/>
        <v>#REF!</v>
      </c>
      <c r="EF88" s="41" t="e">
        <f t="shared" si="77"/>
        <v>#REF!</v>
      </c>
      <c r="EG88" s="41" t="e">
        <f t="shared" si="77"/>
        <v>#REF!</v>
      </c>
      <c r="EH88" s="41" t="e">
        <f t="shared" si="77"/>
        <v>#REF!</v>
      </c>
      <c r="EI88" s="41" t="e">
        <f t="shared" si="77"/>
        <v>#REF!</v>
      </c>
      <c r="EJ88" s="41" t="e">
        <f t="shared" si="72"/>
        <v>#REF!</v>
      </c>
      <c r="EK88" s="41" t="e">
        <f t="shared" si="72"/>
        <v>#REF!</v>
      </c>
      <c r="EL88" s="41" t="e">
        <f t="shared" si="72"/>
        <v>#REF!</v>
      </c>
      <c r="EM88" s="41" t="e">
        <f t="shared" si="72"/>
        <v>#REF!</v>
      </c>
      <c r="EN88" s="41" t="e">
        <f t="shared" si="72"/>
        <v>#REF!</v>
      </c>
      <c r="EO88" s="41" t="e">
        <f t="shared" si="72"/>
        <v>#REF!</v>
      </c>
      <c r="EP88" s="41" t="e">
        <f t="shared" si="72"/>
        <v>#REF!</v>
      </c>
      <c r="EQ88" s="41" t="e">
        <f t="shared" si="72"/>
        <v>#REF!</v>
      </c>
      <c r="ER88" s="41" t="e">
        <f t="shared" si="72"/>
        <v>#REF!</v>
      </c>
      <c r="ES88" s="41" t="e">
        <f t="shared" si="72"/>
        <v>#REF!</v>
      </c>
      <c r="ET88" s="41" t="e">
        <f t="shared" si="72"/>
        <v>#REF!</v>
      </c>
      <c r="EU88" s="41" t="e">
        <f t="shared" si="72"/>
        <v>#REF!</v>
      </c>
      <c r="EV88" s="41" t="e">
        <f t="shared" si="72"/>
        <v>#REF!</v>
      </c>
      <c r="EW88" s="41" t="e">
        <f t="shared" si="78"/>
        <v>#REF!</v>
      </c>
      <c r="EX88" s="41" t="e">
        <f t="shared" si="78"/>
        <v>#REF!</v>
      </c>
      <c r="EY88" s="41" t="e">
        <f t="shared" si="78"/>
        <v>#REF!</v>
      </c>
      <c r="EZ88" s="41" t="e">
        <f t="shared" si="78"/>
        <v>#REF!</v>
      </c>
      <c r="FA88" s="41" t="e">
        <f t="shared" si="78"/>
        <v>#REF!</v>
      </c>
      <c r="FB88" s="41" t="e">
        <f t="shared" si="65"/>
        <v>#REF!</v>
      </c>
      <c r="FC88" s="41" t="e">
        <f t="shared" si="65"/>
        <v>#REF!</v>
      </c>
      <c r="FD88" s="41" t="e">
        <f t="shared" si="65"/>
        <v>#REF!</v>
      </c>
      <c r="FE88" s="41" t="e">
        <f t="shared" si="65"/>
        <v>#REF!</v>
      </c>
      <c r="FF88" s="41" t="e">
        <f t="shared" si="65"/>
        <v>#REF!</v>
      </c>
      <c r="FG88" s="41" t="e">
        <f t="shared" si="65"/>
        <v>#REF!</v>
      </c>
      <c r="FH88" s="41" t="e">
        <f t="shared" si="65"/>
        <v>#REF!</v>
      </c>
      <c r="FI88" s="41" t="e">
        <f t="shared" si="65"/>
        <v>#REF!</v>
      </c>
      <c r="FJ88" s="41" t="e">
        <f t="shared" si="65"/>
        <v>#REF!</v>
      </c>
      <c r="FK88" s="41" t="e">
        <f t="shared" si="65"/>
        <v>#REF!</v>
      </c>
      <c r="FL88" s="41" t="e">
        <f t="shared" si="79"/>
        <v>#REF!</v>
      </c>
      <c r="FM88" s="41" t="e">
        <f t="shared" si="79"/>
        <v>#REF!</v>
      </c>
      <c r="FN88" s="41" t="e">
        <f t="shared" si="79"/>
        <v>#REF!</v>
      </c>
      <c r="FO88" s="41" t="e">
        <f t="shared" si="79"/>
        <v>#REF!</v>
      </c>
      <c r="FP88" s="41" t="e">
        <f t="shared" si="73"/>
        <v>#REF!</v>
      </c>
      <c r="FQ88" s="41" t="e">
        <f t="shared" si="73"/>
        <v>#REF!</v>
      </c>
      <c r="FR88" s="41" t="e">
        <f t="shared" si="73"/>
        <v>#REF!</v>
      </c>
      <c r="FS88" s="41" t="e">
        <f t="shared" si="73"/>
        <v>#REF!</v>
      </c>
      <c r="FT88" s="41" t="e">
        <f t="shared" si="73"/>
        <v>#REF!</v>
      </c>
      <c r="FU88" s="41" t="e">
        <f t="shared" si="73"/>
        <v>#REF!</v>
      </c>
      <c r="FV88" s="41" t="e">
        <f t="shared" si="73"/>
        <v>#REF!</v>
      </c>
      <c r="FW88" s="41" t="e">
        <f t="shared" si="73"/>
        <v>#REF!</v>
      </c>
      <c r="FX88" s="41" t="e">
        <f t="shared" si="73"/>
        <v>#REF!</v>
      </c>
      <c r="FY88" s="41" t="e">
        <f t="shared" si="73"/>
        <v>#REF!</v>
      </c>
      <c r="FZ88" s="41" t="e">
        <f t="shared" si="73"/>
        <v>#REF!</v>
      </c>
      <c r="GA88" s="41" t="e">
        <f t="shared" si="73"/>
        <v>#REF!</v>
      </c>
      <c r="GB88" s="41" t="e">
        <f t="shared" si="73"/>
        <v>#REF!</v>
      </c>
      <c r="GC88" s="41" t="e">
        <f t="shared" si="80"/>
        <v>#REF!</v>
      </c>
      <c r="GD88" s="41" t="e">
        <f t="shared" si="80"/>
        <v>#REF!</v>
      </c>
      <c r="GE88" s="41" t="e">
        <f t="shared" si="80"/>
        <v>#REF!</v>
      </c>
      <c r="GF88" s="41" t="e">
        <f t="shared" si="80"/>
        <v>#REF!</v>
      </c>
      <c r="GG88" s="41" t="e">
        <f t="shared" si="80"/>
        <v>#REF!</v>
      </c>
      <c r="GH88" s="41" t="e">
        <f t="shared" si="66"/>
        <v>#REF!</v>
      </c>
      <c r="GI88" s="41" t="e">
        <f t="shared" si="58"/>
        <v>#REF!</v>
      </c>
      <c r="GJ88" s="41" t="e">
        <f t="shared" si="58"/>
        <v>#REF!</v>
      </c>
      <c r="GK88" s="41" t="e">
        <f t="shared" si="58"/>
        <v>#REF!</v>
      </c>
      <c r="GL88" s="41" t="e">
        <f t="shared" si="75"/>
        <v>#REF!</v>
      </c>
      <c r="GM88" s="41" t="e">
        <f t="shared" si="75"/>
        <v>#REF!</v>
      </c>
      <c r="GN88" s="41" t="e">
        <f t="shared" si="75"/>
        <v>#REF!</v>
      </c>
      <c r="GO88" s="41" t="e">
        <f t="shared" si="75"/>
        <v>#REF!</v>
      </c>
      <c r="GP88" s="41" t="e">
        <f t="shared" si="75"/>
        <v>#REF!</v>
      </c>
      <c r="GQ88" s="41" t="e">
        <f t="shared" si="75"/>
        <v>#REF!</v>
      </c>
      <c r="GR88" s="41" t="e">
        <f t="shared" si="75"/>
        <v>#REF!</v>
      </c>
      <c r="GS88" s="41" t="e">
        <f t="shared" si="75"/>
        <v>#REF!</v>
      </c>
      <c r="GT88" s="41" t="e">
        <f t="shared" si="75"/>
        <v>#REF!</v>
      </c>
      <c r="GU88" s="41" t="e">
        <f t="shared" si="75"/>
        <v>#REF!</v>
      </c>
      <c r="GV88" s="41" t="e">
        <f t="shared" si="75"/>
        <v>#REF!</v>
      </c>
      <c r="GW88" s="41" t="e">
        <f t="shared" si="75"/>
        <v>#REF!</v>
      </c>
      <c r="GX88" s="41" t="e">
        <f t="shared" si="75"/>
        <v>#REF!</v>
      </c>
      <c r="GY88" s="41" t="e">
        <f t="shared" si="59"/>
        <v>#REF!</v>
      </c>
      <c r="GZ88" s="41" t="e">
        <f t="shared" si="59"/>
        <v>#REF!</v>
      </c>
      <c r="HA88" s="41" t="e">
        <f t="shared" si="59"/>
        <v>#REF!</v>
      </c>
      <c r="HB88" s="41" t="e">
        <f t="shared" si="59"/>
        <v>#REF!</v>
      </c>
      <c r="HC88" s="41" t="e">
        <f t="shared" si="59"/>
        <v>#REF!</v>
      </c>
      <c r="HD88" s="41" t="e">
        <f t="shared" si="59"/>
        <v>#REF!</v>
      </c>
      <c r="HE88" s="41" t="e">
        <f t="shared" si="62"/>
        <v>#REF!</v>
      </c>
      <c r="HF88" s="41" t="e">
        <f t="shared" si="62"/>
        <v>#REF!</v>
      </c>
      <c r="HG88" s="41" t="e">
        <f t="shared" si="62"/>
        <v>#REF!</v>
      </c>
      <c r="HH88" s="41" t="e">
        <f t="shared" si="62"/>
        <v>#REF!</v>
      </c>
      <c r="HI88" s="41" t="e">
        <f t="shared" si="62"/>
        <v>#REF!</v>
      </c>
      <c r="HJ88" s="41" t="e">
        <f t="shared" si="62"/>
        <v>#REF!</v>
      </c>
    </row>
    <row r="89" spans="1:218" ht="14.4" x14ac:dyDescent="0.3">
      <c r="A89" s="42">
        <v>86</v>
      </c>
      <c r="B89" s="43" t="e">
        <f>'CMM1 - AUX CALC'!$CI$67</f>
        <v>#REF!</v>
      </c>
      <c r="CJ89" s="41" t="e">
        <f>$B89/(_xlfn.SINGLE(PrazoConcessao)*12-CJ$3+1)</f>
        <v>#REF!</v>
      </c>
      <c r="CK89" s="41" t="e">
        <f t="shared" si="67"/>
        <v>#REF!</v>
      </c>
      <c r="CL89" s="41" t="e">
        <f t="shared" si="67"/>
        <v>#REF!</v>
      </c>
      <c r="CM89" s="41" t="e">
        <f t="shared" si="67"/>
        <v>#REF!</v>
      </c>
      <c r="CN89" s="41" t="e">
        <f t="shared" si="67"/>
        <v>#REF!</v>
      </c>
      <c r="CO89" s="41" t="e">
        <f t="shared" si="67"/>
        <v>#REF!</v>
      </c>
      <c r="CP89" s="41" t="e">
        <f t="shared" si="67"/>
        <v>#REF!</v>
      </c>
      <c r="CQ89" s="41" t="e">
        <f t="shared" si="67"/>
        <v>#REF!</v>
      </c>
      <c r="CR89" s="41" t="e">
        <f t="shared" si="67"/>
        <v>#REF!</v>
      </c>
      <c r="CS89" s="41" t="e">
        <f t="shared" si="67"/>
        <v>#REF!</v>
      </c>
      <c r="CT89" s="41" t="e">
        <f t="shared" si="67"/>
        <v>#REF!</v>
      </c>
      <c r="CU89" s="41" t="e">
        <f t="shared" si="67"/>
        <v>#REF!</v>
      </c>
      <c r="CV89" s="41" t="e">
        <f t="shared" ref="CV89:DK104" si="81">CU89</f>
        <v>#REF!</v>
      </c>
      <c r="CW89" s="41" t="e">
        <f t="shared" si="81"/>
        <v>#REF!</v>
      </c>
      <c r="CX89" s="41" t="e">
        <f t="shared" si="81"/>
        <v>#REF!</v>
      </c>
      <c r="CY89" s="41" t="e">
        <f t="shared" si="81"/>
        <v>#REF!</v>
      </c>
      <c r="CZ89" s="41" t="e">
        <f t="shared" si="81"/>
        <v>#REF!</v>
      </c>
      <c r="DA89" s="41" t="e">
        <f t="shared" si="81"/>
        <v>#REF!</v>
      </c>
      <c r="DB89" s="41" t="e">
        <f t="shared" si="81"/>
        <v>#REF!</v>
      </c>
      <c r="DC89" s="41" t="e">
        <f t="shared" si="81"/>
        <v>#REF!</v>
      </c>
      <c r="DD89" s="41" t="e">
        <f t="shared" si="71"/>
        <v>#REF!</v>
      </c>
      <c r="DE89" s="41" t="e">
        <f t="shared" si="71"/>
        <v>#REF!</v>
      </c>
      <c r="DF89" s="41" t="e">
        <f t="shared" si="71"/>
        <v>#REF!</v>
      </c>
      <c r="DG89" s="41" t="e">
        <f t="shared" si="71"/>
        <v>#REF!</v>
      </c>
      <c r="DH89" s="41" t="e">
        <f t="shared" si="71"/>
        <v>#REF!</v>
      </c>
      <c r="DI89" s="41" t="e">
        <f t="shared" si="71"/>
        <v>#REF!</v>
      </c>
      <c r="DJ89" s="41" t="e">
        <f t="shared" si="71"/>
        <v>#REF!</v>
      </c>
      <c r="DK89" s="41" t="e">
        <f t="shared" si="71"/>
        <v>#REF!</v>
      </c>
      <c r="DL89" s="41" t="e">
        <f t="shared" si="71"/>
        <v>#REF!</v>
      </c>
      <c r="DM89" s="41" t="e">
        <f t="shared" si="71"/>
        <v>#REF!</v>
      </c>
      <c r="DN89" s="41" t="e">
        <f t="shared" si="71"/>
        <v>#REF!</v>
      </c>
      <c r="DO89" s="41" t="e">
        <f t="shared" si="71"/>
        <v>#REF!</v>
      </c>
      <c r="DP89" s="41" t="e">
        <f t="shared" si="71"/>
        <v>#REF!</v>
      </c>
      <c r="DQ89" s="41" t="e">
        <f t="shared" si="76"/>
        <v>#REF!</v>
      </c>
      <c r="DR89" s="41" t="e">
        <f t="shared" si="76"/>
        <v>#REF!</v>
      </c>
      <c r="DS89" s="41" t="e">
        <f t="shared" si="76"/>
        <v>#REF!</v>
      </c>
      <c r="DT89" s="41" t="e">
        <f t="shared" si="76"/>
        <v>#REF!</v>
      </c>
      <c r="DU89" s="41" t="e">
        <f t="shared" si="76"/>
        <v>#REF!</v>
      </c>
      <c r="DV89" s="41" t="e">
        <f t="shared" si="64"/>
        <v>#REF!</v>
      </c>
      <c r="DW89" s="41" t="e">
        <f t="shared" si="64"/>
        <v>#REF!</v>
      </c>
      <c r="DX89" s="41" t="e">
        <f t="shared" si="64"/>
        <v>#REF!</v>
      </c>
      <c r="DY89" s="41" t="e">
        <f t="shared" si="64"/>
        <v>#REF!</v>
      </c>
      <c r="DZ89" s="41" t="e">
        <f t="shared" si="64"/>
        <v>#REF!</v>
      </c>
      <c r="EA89" s="41" t="e">
        <f t="shared" si="64"/>
        <v>#REF!</v>
      </c>
      <c r="EB89" s="41" t="e">
        <f t="shared" si="64"/>
        <v>#REF!</v>
      </c>
      <c r="EC89" s="41" t="e">
        <f t="shared" si="64"/>
        <v>#REF!</v>
      </c>
      <c r="ED89" s="41" t="e">
        <f t="shared" si="64"/>
        <v>#REF!</v>
      </c>
      <c r="EE89" s="41" t="e">
        <f t="shared" si="64"/>
        <v>#REF!</v>
      </c>
      <c r="EF89" s="41" t="e">
        <f t="shared" si="77"/>
        <v>#REF!</v>
      </c>
      <c r="EG89" s="41" t="e">
        <f t="shared" si="77"/>
        <v>#REF!</v>
      </c>
      <c r="EH89" s="41" t="e">
        <f t="shared" si="77"/>
        <v>#REF!</v>
      </c>
      <c r="EI89" s="41" t="e">
        <f t="shared" si="77"/>
        <v>#REF!</v>
      </c>
      <c r="EJ89" s="41" t="e">
        <f t="shared" si="72"/>
        <v>#REF!</v>
      </c>
      <c r="EK89" s="41" t="e">
        <f t="shared" si="72"/>
        <v>#REF!</v>
      </c>
      <c r="EL89" s="41" t="e">
        <f t="shared" si="72"/>
        <v>#REF!</v>
      </c>
      <c r="EM89" s="41" t="e">
        <f t="shared" si="72"/>
        <v>#REF!</v>
      </c>
      <c r="EN89" s="41" t="e">
        <f t="shared" si="72"/>
        <v>#REF!</v>
      </c>
      <c r="EO89" s="41" t="e">
        <f t="shared" si="72"/>
        <v>#REF!</v>
      </c>
      <c r="EP89" s="41" t="e">
        <f t="shared" si="72"/>
        <v>#REF!</v>
      </c>
      <c r="EQ89" s="41" t="e">
        <f t="shared" si="72"/>
        <v>#REF!</v>
      </c>
      <c r="ER89" s="41" t="e">
        <f t="shared" si="72"/>
        <v>#REF!</v>
      </c>
      <c r="ES89" s="41" t="e">
        <f t="shared" si="72"/>
        <v>#REF!</v>
      </c>
      <c r="ET89" s="41" t="e">
        <f t="shared" si="72"/>
        <v>#REF!</v>
      </c>
      <c r="EU89" s="41" t="e">
        <f t="shared" si="72"/>
        <v>#REF!</v>
      </c>
      <c r="EV89" s="41" t="e">
        <f t="shared" si="72"/>
        <v>#REF!</v>
      </c>
      <c r="EW89" s="41" t="e">
        <f t="shared" si="78"/>
        <v>#REF!</v>
      </c>
      <c r="EX89" s="41" t="e">
        <f t="shared" si="78"/>
        <v>#REF!</v>
      </c>
      <c r="EY89" s="41" t="e">
        <f t="shared" si="78"/>
        <v>#REF!</v>
      </c>
      <c r="EZ89" s="41" t="e">
        <f t="shared" si="78"/>
        <v>#REF!</v>
      </c>
      <c r="FA89" s="41" t="e">
        <f t="shared" si="78"/>
        <v>#REF!</v>
      </c>
      <c r="FB89" s="41" t="e">
        <f t="shared" si="65"/>
        <v>#REF!</v>
      </c>
      <c r="FC89" s="41" t="e">
        <f t="shared" si="65"/>
        <v>#REF!</v>
      </c>
      <c r="FD89" s="41" t="e">
        <f t="shared" si="65"/>
        <v>#REF!</v>
      </c>
      <c r="FE89" s="41" t="e">
        <f t="shared" si="65"/>
        <v>#REF!</v>
      </c>
      <c r="FF89" s="41" t="e">
        <f t="shared" si="65"/>
        <v>#REF!</v>
      </c>
      <c r="FG89" s="41" t="e">
        <f t="shared" si="65"/>
        <v>#REF!</v>
      </c>
      <c r="FH89" s="41" t="e">
        <f t="shared" si="65"/>
        <v>#REF!</v>
      </c>
      <c r="FI89" s="41" t="e">
        <f t="shared" si="65"/>
        <v>#REF!</v>
      </c>
      <c r="FJ89" s="41" t="e">
        <f t="shared" si="65"/>
        <v>#REF!</v>
      </c>
      <c r="FK89" s="41" t="e">
        <f t="shared" si="65"/>
        <v>#REF!</v>
      </c>
      <c r="FL89" s="41" t="e">
        <f t="shared" si="79"/>
        <v>#REF!</v>
      </c>
      <c r="FM89" s="41" t="e">
        <f t="shared" si="79"/>
        <v>#REF!</v>
      </c>
      <c r="FN89" s="41" t="e">
        <f t="shared" si="79"/>
        <v>#REF!</v>
      </c>
      <c r="FO89" s="41" t="e">
        <f t="shared" si="79"/>
        <v>#REF!</v>
      </c>
      <c r="FP89" s="41" t="e">
        <f t="shared" si="73"/>
        <v>#REF!</v>
      </c>
      <c r="FQ89" s="41" t="e">
        <f t="shared" si="73"/>
        <v>#REF!</v>
      </c>
      <c r="FR89" s="41" t="e">
        <f t="shared" si="73"/>
        <v>#REF!</v>
      </c>
      <c r="FS89" s="41" t="e">
        <f t="shared" si="73"/>
        <v>#REF!</v>
      </c>
      <c r="FT89" s="41" t="e">
        <f t="shared" si="73"/>
        <v>#REF!</v>
      </c>
      <c r="FU89" s="41" t="e">
        <f t="shared" si="73"/>
        <v>#REF!</v>
      </c>
      <c r="FV89" s="41" t="e">
        <f t="shared" si="73"/>
        <v>#REF!</v>
      </c>
      <c r="FW89" s="41" t="e">
        <f t="shared" si="73"/>
        <v>#REF!</v>
      </c>
      <c r="FX89" s="41" t="e">
        <f t="shared" si="73"/>
        <v>#REF!</v>
      </c>
      <c r="FY89" s="41" t="e">
        <f t="shared" si="73"/>
        <v>#REF!</v>
      </c>
      <c r="FZ89" s="41" t="e">
        <f t="shared" si="73"/>
        <v>#REF!</v>
      </c>
      <c r="GA89" s="41" t="e">
        <f t="shared" si="73"/>
        <v>#REF!</v>
      </c>
      <c r="GB89" s="41" t="e">
        <f t="shared" si="73"/>
        <v>#REF!</v>
      </c>
      <c r="GC89" s="41" t="e">
        <f t="shared" si="80"/>
        <v>#REF!</v>
      </c>
      <c r="GD89" s="41" t="e">
        <f t="shared" si="80"/>
        <v>#REF!</v>
      </c>
      <c r="GE89" s="41" t="e">
        <f t="shared" si="80"/>
        <v>#REF!</v>
      </c>
      <c r="GF89" s="41" t="e">
        <f t="shared" si="80"/>
        <v>#REF!</v>
      </c>
      <c r="GG89" s="41" t="e">
        <f t="shared" si="80"/>
        <v>#REF!</v>
      </c>
      <c r="GH89" s="41" t="e">
        <f t="shared" si="66"/>
        <v>#REF!</v>
      </c>
      <c r="GI89" s="41" t="e">
        <f t="shared" si="58"/>
        <v>#REF!</v>
      </c>
      <c r="GJ89" s="41" t="e">
        <f t="shared" si="58"/>
        <v>#REF!</v>
      </c>
      <c r="GK89" s="41" t="e">
        <f t="shared" si="58"/>
        <v>#REF!</v>
      </c>
      <c r="GL89" s="41" t="e">
        <f t="shared" si="75"/>
        <v>#REF!</v>
      </c>
      <c r="GM89" s="41" t="e">
        <f t="shared" si="75"/>
        <v>#REF!</v>
      </c>
      <c r="GN89" s="41" t="e">
        <f t="shared" si="75"/>
        <v>#REF!</v>
      </c>
      <c r="GO89" s="41" t="e">
        <f t="shared" si="75"/>
        <v>#REF!</v>
      </c>
      <c r="GP89" s="41" t="e">
        <f t="shared" si="75"/>
        <v>#REF!</v>
      </c>
      <c r="GQ89" s="41" t="e">
        <f t="shared" si="75"/>
        <v>#REF!</v>
      </c>
      <c r="GR89" s="41" t="e">
        <f t="shared" si="75"/>
        <v>#REF!</v>
      </c>
      <c r="GS89" s="41" t="e">
        <f t="shared" si="75"/>
        <v>#REF!</v>
      </c>
      <c r="GT89" s="41" t="e">
        <f t="shared" ref="GT89:HG115" si="82">GS89</f>
        <v>#REF!</v>
      </c>
      <c r="GU89" s="41" t="e">
        <f t="shared" si="82"/>
        <v>#REF!</v>
      </c>
      <c r="GV89" s="41" t="e">
        <f t="shared" si="82"/>
        <v>#REF!</v>
      </c>
      <c r="GW89" s="41" t="e">
        <f t="shared" si="82"/>
        <v>#REF!</v>
      </c>
      <c r="GX89" s="41" t="e">
        <f t="shared" si="82"/>
        <v>#REF!</v>
      </c>
      <c r="GY89" s="41" t="e">
        <f t="shared" si="59"/>
        <v>#REF!</v>
      </c>
      <c r="GZ89" s="41" t="e">
        <f t="shared" si="59"/>
        <v>#REF!</v>
      </c>
      <c r="HA89" s="41" t="e">
        <f t="shared" si="59"/>
        <v>#REF!</v>
      </c>
      <c r="HB89" s="41" t="e">
        <f t="shared" si="59"/>
        <v>#REF!</v>
      </c>
      <c r="HC89" s="41" t="e">
        <f t="shared" si="59"/>
        <v>#REF!</v>
      </c>
      <c r="HD89" s="41" t="e">
        <f t="shared" si="59"/>
        <v>#REF!</v>
      </c>
      <c r="HE89" s="41" t="e">
        <f t="shared" si="62"/>
        <v>#REF!</v>
      </c>
      <c r="HF89" s="41" t="e">
        <f t="shared" si="62"/>
        <v>#REF!</v>
      </c>
      <c r="HG89" s="41" t="e">
        <f t="shared" si="62"/>
        <v>#REF!</v>
      </c>
      <c r="HH89" s="41" t="e">
        <f t="shared" si="62"/>
        <v>#REF!</v>
      </c>
      <c r="HI89" s="41" t="e">
        <f t="shared" si="62"/>
        <v>#REF!</v>
      </c>
      <c r="HJ89" s="41" t="e">
        <f t="shared" si="62"/>
        <v>#REF!</v>
      </c>
    </row>
    <row r="90" spans="1:218" ht="14.4" x14ac:dyDescent="0.3">
      <c r="A90" s="42">
        <v>87</v>
      </c>
      <c r="B90" s="43" t="e">
        <f>'CMM1 - AUX CALC'!$CJ$67</f>
        <v>#REF!</v>
      </c>
      <c r="CK90" s="41" t="e">
        <f>$B90/(_xlfn.SINGLE(PrazoConcessao)*12-CK$3+1)</f>
        <v>#REF!</v>
      </c>
      <c r="CL90" s="41" t="e">
        <f t="shared" si="67"/>
        <v>#REF!</v>
      </c>
      <c r="CM90" s="41" t="e">
        <f t="shared" si="67"/>
        <v>#REF!</v>
      </c>
      <c r="CN90" s="41" t="e">
        <f t="shared" si="67"/>
        <v>#REF!</v>
      </c>
      <c r="CO90" s="41" t="e">
        <f t="shared" si="67"/>
        <v>#REF!</v>
      </c>
      <c r="CP90" s="41" t="e">
        <f t="shared" si="67"/>
        <v>#REF!</v>
      </c>
      <c r="CQ90" s="41" t="e">
        <f t="shared" si="67"/>
        <v>#REF!</v>
      </c>
      <c r="CR90" s="41" t="e">
        <f t="shared" si="67"/>
        <v>#REF!</v>
      </c>
      <c r="CS90" s="41" t="e">
        <f t="shared" si="67"/>
        <v>#REF!</v>
      </c>
      <c r="CT90" s="41" t="e">
        <f t="shared" si="67"/>
        <v>#REF!</v>
      </c>
      <c r="CU90" s="41" t="e">
        <f t="shared" si="67"/>
        <v>#REF!</v>
      </c>
      <c r="CV90" s="41" t="e">
        <f t="shared" si="81"/>
        <v>#REF!</v>
      </c>
      <c r="CW90" s="41" t="e">
        <f t="shared" si="81"/>
        <v>#REF!</v>
      </c>
      <c r="CX90" s="41" t="e">
        <f t="shared" si="81"/>
        <v>#REF!</v>
      </c>
      <c r="CY90" s="41" t="e">
        <f t="shared" si="81"/>
        <v>#REF!</v>
      </c>
      <c r="CZ90" s="41" t="e">
        <f t="shared" si="81"/>
        <v>#REF!</v>
      </c>
      <c r="DA90" s="41" t="e">
        <f t="shared" si="81"/>
        <v>#REF!</v>
      </c>
      <c r="DB90" s="41" t="e">
        <f t="shared" si="81"/>
        <v>#REF!</v>
      </c>
      <c r="DC90" s="41" t="e">
        <f t="shared" si="81"/>
        <v>#REF!</v>
      </c>
      <c r="DD90" s="41" t="e">
        <f t="shared" si="71"/>
        <v>#REF!</v>
      </c>
      <c r="DE90" s="41" t="e">
        <f t="shared" si="71"/>
        <v>#REF!</v>
      </c>
      <c r="DF90" s="41" t="e">
        <f t="shared" si="71"/>
        <v>#REF!</v>
      </c>
      <c r="DG90" s="41" t="e">
        <f t="shared" si="71"/>
        <v>#REF!</v>
      </c>
      <c r="DH90" s="41" t="e">
        <f t="shared" si="71"/>
        <v>#REF!</v>
      </c>
      <c r="DI90" s="41" t="e">
        <f t="shared" si="71"/>
        <v>#REF!</v>
      </c>
      <c r="DJ90" s="41" t="e">
        <f t="shared" si="71"/>
        <v>#REF!</v>
      </c>
      <c r="DK90" s="41" t="e">
        <f t="shared" si="71"/>
        <v>#REF!</v>
      </c>
      <c r="DL90" s="41" t="e">
        <f t="shared" si="71"/>
        <v>#REF!</v>
      </c>
      <c r="DM90" s="41" t="e">
        <f t="shared" si="71"/>
        <v>#REF!</v>
      </c>
      <c r="DN90" s="41" t="e">
        <f t="shared" si="71"/>
        <v>#REF!</v>
      </c>
      <c r="DO90" s="41" t="e">
        <f t="shared" si="71"/>
        <v>#REF!</v>
      </c>
      <c r="DP90" s="41" t="e">
        <f t="shared" si="71"/>
        <v>#REF!</v>
      </c>
      <c r="DQ90" s="41" t="e">
        <f t="shared" si="76"/>
        <v>#REF!</v>
      </c>
      <c r="DR90" s="41" t="e">
        <f t="shared" si="76"/>
        <v>#REF!</v>
      </c>
      <c r="DS90" s="41" t="e">
        <f t="shared" si="76"/>
        <v>#REF!</v>
      </c>
      <c r="DT90" s="41" t="e">
        <f t="shared" si="76"/>
        <v>#REF!</v>
      </c>
      <c r="DU90" s="41" t="e">
        <f t="shared" si="76"/>
        <v>#REF!</v>
      </c>
      <c r="DV90" s="41" t="e">
        <f t="shared" si="64"/>
        <v>#REF!</v>
      </c>
      <c r="DW90" s="41" t="e">
        <f t="shared" si="64"/>
        <v>#REF!</v>
      </c>
      <c r="DX90" s="41" t="e">
        <f t="shared" si="64"/>
        <v>#REF!</v>
      </c>
      <c r="DY90" s="41" t="e">
        <f t="shared" si="64"/>
        <v>#REF!</v>
      </c>
      <c r="DZ90" s="41" t="e">
        <f t="shared" si="64"/>
        <v>#REF!</v>
      </c>
      <c r="EA90" s="41" t="e">
        <f t="shared" si="64"/>
        <v>#REF!</v>
      </c>
      <c r="EB90" s="41" t="e">
        <f t="shared" si="64"/>
        <v>#REF!</v>
      </c>
      <c r="EC90" s="41" t="e">
        <f t="shared" si="64"/>
        <v>#REF!</v>
      </c>
      <c r="ED90" s="41" t="e">
        <f t="shared" si="64"/>
        <v>#REF!</v>
      </c>
      <c r="EE90" s="41" t="e">
        <f t="shared" si="64"/>
        <v>#REF!</v>
      </c>
      <c r="EF90" s="41" t="e">
        <f t="shared" si="77"/>
        <v>#REF!</v>
      </c>
      <c r="EG90" s="41" t="e">
        <f t="shared" si="77"/>
        <v>#REF!</v>
      </c>
      <c r="EH90" s="41" t="e">
        <f t="shared" si="77"/>
        <v>#REF!</v>
      </c>
      <c r="EI90" s="41" t="e">
        <f t="shared" si="77"/>
        <v>#REF!</v>
      </c>
      <c r="EJ90" s="41" t="e">
        <f t="shared" si="72"/>
        <v>#REF!</v>
      </c>
      <c r="EK90" s="41" t="e">
        <f t="shared" si="72"/>
        <v>#REF!</v>
      </c>
      <c r="EL90" s="41" t="e">
        <f t="shared" si="72"/>
        <v>#REF!</v>
      </c>
      <c r="EM90" s="41" t="e">
        <f t="shared" si="72"/>
        <v>#REF!</v>
      </c>
      <c r="EN90" s="41" t="e">
        <f t="shared" si="72"/>
        <v>#REF!</v>
      </c>
      <c r="EO90" s="41" t="e">
        <f t="shared" si="72"/>
        <v>#REF!</v>
      </c>
      <c r="EP90" s="41" t="e">
        <f t="shared" si="72"/>
        <v>#REF!</v>
      </c>
      <c r="EQ90" s="41" t="e">
        <f t="shared" si="72"/>
        <v>#REF!</v>
      </c>
      <c r="ER90" s="41" t="e">
        <f t="shared" si="72"/>
        <v>#REF!</v>
      </c>
      <c r="ES90" s="41" t="e">
        <f t="shared" si="72"/>
        <v>#REF!</v>
      </c>
      <c r="ET90" s="41" t="e">
        <f t="shared" si="72"/>
        <v>#REF!</v>
      </c>
      <c r="EU90" s="41" t="e">
        <f t="shared" si="72"/>
        <v>#REF!</v>
      </c>
      <c r="EV90" s="41" t="e">
        <f t="shared" si="72"/>
        <v>#REF!</v>
      </c>
      <c r="EW90" s="41" t="e">
        <f t="shared" si="78"/>
        <v>#REF!</v>
      </c>
      <c r="EX90" s="41" t="e">
        <f t="shared" si="78"/>
        <v>#REF!</v>
      </c>
      <c r="EY90" s="41" t="e">
        <f t="shared" si="78"/>
        <v>#REF!</v>
      </c>
      <c r="EZ90" s="41" t="e">
        <f t="shared" si="78"/>
        <v>#REF!</v>
      </c>
      <c r="FA90" s="41" t="e">
        <f t="shared" si="78"/>
        <v>#REF!</v>
      </c>
      <c r="FB90" s="41" t="e">
        <f t="shared" si="65"/>
        <v>#REF!</v>
      </c>
      <c r="FC90" s="41" t="e">
        <f t="shared" si="65"/>
        <v>#REF!</v>
      </c>
      <c r="FD90" s="41" t="e">
        <f t="shared" si="65"/>
        <v>#REF!</v>
      </c>
      <c r="FE90" s="41" t="e">
        <f t="shared" si="65"/>
        <v>#REF!</v>
      </c>
      <c r="FF90" s="41" t="e">
        <f t="shared" si="65"/>
        <v>#REF!</v>
      </c>
      <c r="FG90" s="41" t="e">
        <f t="shared" si="65"/>
        <v>#REF!</v>
      </c>
      <c r="FH90" s="41" t="e">
        <f t="shared" si="65"/>
        <v>#REF!</v>
      </c>
      <c r="FI90" s="41" t="e">
        <f t="shared" si="65"/>
        <v>#REF!</v>
      </c>
      <c r="FJ90" s="41" t="e">
        <f t="shared" si="65"/>
        <v>#REF!</v>
      </c>
      <c r="FK90" s="41" t="e">
        <f t="shared" si="65"/>
        <v>#REF!</v>
      </c>
      <c r="FL90" s="41" t="e">
        <f t="shared" si="79"/>
        <v>#REF!</v>
      </c>
      <c r="FM90" s="41" t="e">
        <f t="shared" si="79"/>
        <v>#REF!</v>
      </c>
      <c r="FN90" s="41" t="e">
        <f t="shared" si="79"/>
        <v>#REF!</v>
      </c>
      <c r="FO90" s="41" t="e">
        <f t="shared" si="79"/>
        <v>#REF!</v>
      </c>
      <c r="FP90" s="41" t="e">
        <f t="shared" si="73"/>
        <v>#REF!</v>
      </c>
      <c r="FQ90" s="41" t="e">
        <f t="shared" si="73"/>
        <v>#REF!</v>
      </c>
      <c r="FR90" s="41" t="e">
        <f t="shared" si="73"/>
        <v>#REF!</v>
      </c>
      <c r="FS90" s="41" t="e">
        <f t="shared" si="73"/>
        <v>#REF!</v>
      </c>
      <c r="FT90" s="41" t="e">
        <f t="shared" si="73"/>
        <v>#REF!</v>
      </c>
      <c r="FU90" s="41" t="e">
        <f t="shared" si="73"/>
        <v>#REF!</v>
      </c>
      <c r="FV90" s="41" t="e">
        <f t="shared" si="73"/>
        <v>#REF!</v>
      </c>
      <c r="FW90" s="41" t="e">
        <f t="shared" si="73"/>
        <v>#REF!</v>
      </c>
      <c r="FX90" s="41" t="e">
        <f t="shared" si="73"/>
        <v>#REF!</v>
      </c>
      <c r="FY90" s="41" t="e">
        <f t="shared" si="73"/>
        <v>#REF!</v>
      </c>
      <c r="FZ90" s="41" t="e">
        <f t="shared" si="73"/>
        <v>#REF!</v>
      </c>
      <c r="GA90" s="41" t="e">
        <f t="shared" si="73"/>
        <v>#REF!</v>
      </c>
      <c r="GB90" s="41" t="e">
        <f t="shared" si="73"/>
        <v>#REF!</v>
      </c>
      <c r="GC90" s="41" t="e">
        <f t="shared" si="80"/>
        <v>#REF!</v>
      </c>
      <c r="GD90" s="41" t="e">
        <f t="shared" si="80"/>
        <v>#REF!</v>
      </c>
      <c r="GE90" s="41" t="e">
        <f t="shared" si="80"/>
        <v>#REF!</v>
      </c>
      <c r="GF90" s="41" t="e">
        <f t="shared" si="80"/>
        <v>#REF!</v>
      </c>
      <c r="GG90" s="41" t="e">
        <f t="shared" si="80"/>
        <v>#REF!</v>
      </c>
      <c r="GH90" s="41" t="e">
        <f t="shared" si="66"/>
        <v>#REF!</v>
      </c>
      <c r="GI90" s="41" t="e">
        <f t="shared" si="58"/>
        <v>#REF!</v>
      </c>
      <c r="GJ90" s="41" t="e">
        <f t="shared" si="58"/>
        <v>#REF!</v>
      </c>
      <c r="GK90" s="41" t="e">
        <f t="shared" si="58"/>
        <v>#REF!</v>
      </c>
      <c r="GL90" s="41" t="e">
        <f t="shared" si="58"/>
        <v>#REF!</v>
      </c>
      <c r="GM90" s="41" t="e">
        <f t="shared" si="58"/>
        <v>#REF!</v>
      </c>
      <c r="GN90" s="41" t="e">
        <f t="shared" si="58"/>
        <v>#REF!</v>
      </c>
      <c r="GO90" s="41" t="e">
        <f t="shared" si="58"/>
        <v>#REF!</v>
      </c>
      <c r="GP90" s="41" t="e">
        <f t="shared" si="58"/>
        <v>#REF!</v>
      </c>
      <c r="GQ90" s="41" t="e">
        <f t="shared" si="58"/>
        <v>#REF!</v>
      </c>
      <c r="GR90" s="41" t="e">
        <f t="shared" si="58"/>
        <v>#REF!</v>
      </c>
      <c r="GS90" s="41" t="e">
        <f t="shared" si="58"/>
        <v>#REF!</v>
      </c>
      <c r="GT90" s="41" t="e">
        <f t="shared" si="82"/>
        <v>#REF!</v>
      </c>
      <c r="GU90" s="41" t="e">
        <f t="shared" si="82"/>
        <v>#REF!</v>
      </c>
      <c r="GV90" s="41" t="e">
        <f t="shared" si="82"/>
        <v>#REF!</v>
      </c>
      <c r="GW90" s="41" t="e">
        <f t="shared" si="82"/>
        <v>#REF!</v>
      </c>
      <c r="GX90" s="41" t="e">
        <f t="shared" si="82"/>
        <v>#REF!</v>
      </c>
      <c r="GY90" s="41" t="e">
        <f t="shared" si="59"/>
        <v>#REF!</v>
      </c>
      <c r="GZ90" s="41" t="e">
        <f t="shared" si="59"/>
        <v>#REF!</v>
      </c>
      <c r="HA90" s="41" t="e">
        <f t="shared" si="59"/>
        <v>#REF!</v>
      </c>
      <c r="HB90" s="41" t="e">
        <f t="shared" si="59"/>
        <v>#REF!</v>
      </c>
      <c r="HC90" s="41" t="e">
        <f t="shared" si="59"/>
        <v>#REF!</v>
      </c>
      <c r="HD90" s="41" t="e">
        <f t="shared" si="59"/>
        <v>#REF!</v>
      </c>
      <c r="HE90" s="41" t="e">
        <f t="shared" si="62"/>
        <v>#REF!</v>
      </c>
      <c r="HF90" s="41" t="e">
        <f t="shared" si="62"/>
        <v>#REF!</v>
      </c>
      <c r="HG90" s="41" t="e">
        <f t="shared" si="62"/>
        <v>#REF!</v>
      </c>
      <c r="HH90" s="41" t="e">
        <f t="shared" si="62"/>
        <v>#REF!</v>
      </c>
      <c r="HI90" s="41" t="e">
        <f t="shared" si="62"/>
        <v>#REF!</v>
      </c>
      <c r="HJ90" s="41" t="e">
        <f t="shared" si="62"/>
        <v>#REF!</v>
      </c>
    </row>
    <row r="91" spans="1:218" ht="14.4" x14ac:dyDescent="0.3">
      <c r="A91" s="42">
        <v>88</v>
      </c>
      <c r="B91" s="43" t="e">
        <f>'CMM1 - AUX CALC'!$CK$67</f>
        <v>#REF!</v>
      </c>
      <c r="CL91" s="41" t="e">
        <f>$B91/(_xlfn.SINGLE(PrazoConcessao)*12-CL$3+1)</f>
        <v>#REF!</v>
      </c>
      <c r="CM91" s="41" t="e">
        <f t="shared" si="67"/>
        <v>#REF!</v>
      </c>
      <c r="CN91" s="41" t="e">
        <f t="shared" si="67"/>
        <v>#REF!</v>
      </c>
      <c r="CO91" s="41" t="e">
        <f t="shared" ref="CO91:CU99" si="83">CN91</f>
        <v>#REF!</v>
      </c>
      <c r="CP91" s="41" t="e">
        <f t="shared" si="83"/>
        <v>#REF!</v>
      </c>
      <c r="CQ91" s="41" t="e">
        <f t="shared" si="83"/>
        <v>#REF!</v>
      </c>
      <c r="CR91" s="41" t="e">
        <f t="shared" si="83"/>
        <v>#REF!</v>
      </c>
      <c r="CS91" s="41" t="e">
        <f t="shared" si="83"/>
        <v>#REF!</v>
      </c>
      <c r="CT91" s="41" t="e">
        <f t="shared" si="83"/>
        <v>#REF!</v>
      </c>
      <c r="CU91" s="41" t="e">
        <f t="shared" si="83"/>
        <v>#REF!</v>
      </c>
      <c r="CV91" s="41" t="e">
        <f t="shared" si="81"/>
        <v>#REF!</v>
      </c>
      <c r="CW91" s="41" t="e">
        <f t="shared" si="81"/>
        <v>#REF!</v>
      </c>
      <c r="CX91" s="41" t="e">
        <f t="shared" si="81"/>
        <v>#REF!</v>
      </c>
      <c r="CY91" s="41" t="e">
        <f t="shared" si="81"/>
        <v>#REF!</v>
      </c>
      <c r="CZ91" s="41" t="e">
        <f t="shared" si="81"/>
        <v>#REF!</v>
      </c>
      <c r="DA91" s="41" t="e">
        <f t="shared" si="81"/>
        <v>#REF!</v>
      </c>
      <c r="DB91" s="41" t="e">
        <f t="shared" si="81"/>
        <v>#REF!</v>
      </c>
      <c r="DC91" s="41" t="e">
        <f t="shared" si="81"/>
        <v>#REF!</v>
      </c>
      <c r="DD91" s="41" t="e">
        <f t="shared" si="71"/>
        <v>#REF!</v>
      </c>
      <c r="DE91" s="41" t="e">
        <f t="shared" si="71"/>
        <v>#REF!</v>
      </c>
      <c r="DF91" s="41" t="e">
        <f t="shared" si="71"/>
        <v>#REF!</v>
      </c>
      <c r="DG91" s="41" t="e">
        <f t="shared" si="71"/>
        <v>#REF!</v>
      </c>
      <c r="DH91" s="41" t="e">
        <f t="shared" si="71"/>
        <v>#REF!</v>
      </c>
      <c r="DI91" s="41" t="e">
        <f t="shared" si="71"/>
        <v>#REF!</v>
      </c>
      <c r="DJ91" s="41" t="e">
        <f t="shared" si="71"/>
        <v>#REF!</v>
      </c>
      <c r="DK91" s="41" t="e">
        <f t="shared" si="71"/>
        <v>#REF!</v>
      </c>
      <c r="DL91" s="41" t="e">
        <f t="shared" si="71"/>
        <v>#REF!</v>
      </c>
      <c r="DM91" s="41" t="e">
        <f t="shared" si="71"/>
        <v>#REF!</v>
      </c>
      <c r="DN91" s="41" t="e">
        <f t="shared" si="71"/>
        <v>#REF!</v>
      </c>
      <c r="DO91" s="41" t="e">
        <f t="shared" si="71"/>
        <v>#REF!</v>
      </c>
      <c r="DP91" s="41" t="e">
        <f t="shared" si="71"/>
        <v>#REF!</v>
      </c>
      <c r="DQ91" s="41" t="e">
        <f t="shared" si="76"/>
        <v>#REF!</v>
      </c>
      <c r="DR91" s="41" t="e">
        <f t="shared" si="76"/>
        <v>#REF!</v>
      </c>
      <c r="DS91" s="41" t="e">
        <f t="shared" si="76"/>
        <v>#REF!</v>
      </c>
      <c r="DT91" s="41" t="e">
        <f t="shared" si="76"/>
        <v>#REF!</v>
      </c>
      <c r="DU91" s="41" t="e">
        <f t="shared" si="76"/>
        <v>#REF!</v>
      </c>
      <c r="DV91" s="41" t="e">
        <f t="shared" si="64"/>
        <v>#REF!</v>
      </c>
      <c r="DW91" s="41" t="e">
        <f t="shared" si="64"/>
        <v>#REF!</v>
      </c>
      <c r="DX91" s="41" t="e">
        <f t="shared" si="64"/>
        <v>#REF!</v>
      </c>
      <c r="DY91" s="41" t="e">
        <f t="shared" si="64"/>
        <v>#REF!</v>
      </c>
      <c r="DZ91" s="41" t="e">
        <f t="shared" si="64"/>
        <v>#REF!</v>
      </c>
      <c r="EA91" s="41" t="e">
        <f t="shared" si="64"/>
        <v>#REF!</v>
      </c>
      <c r="EB91" s="41" t="e">
        <f t="shared" si="64"/>
        <v>#REF!</v>
      </c>
      <c r="EC91" s="41" t="e">
        <f t="shared" si="64"/>
        <v>#REF!</v>
      </c>
      <c r="ED91" s="41" t="e">
        <f t="shared" si="64"/>
        <v>#REF!</v>
      </c>
      <c r="EE91" s="41" t="e">
        <f t="shared" si="64"/>
        <v>#REF!</v>
      </c>
      <c r="EF91" s="41" t="e">
        <f t="shared" si="77"/>
        <v>#REF!</v>
      </c>
      <c r="EG91" s="41" t="e">
        <f t="shared" si="77"/>
        <v>#REF!</v>
      </c>
      <c r="EH91" s="41" t="e">
        <f t="shared" si="77"/>
        <v>#REF!</v>
      </c>
      <c r="EI91" s="41" t="e">
        <f t="shared" si="77"/>
        <v>#REF!</v>
      </c>
      <c r="EJ91" s="41" t="e">
        <f t="shared" si="72"/>
        <v>#REF!</v>
      </c>
      <c r="EK91" s="41" t="e">
        <f t="shared" si="72"/>
        <v>#REF!</v>
      </c>
      <c r="EL91" s="41" t="e">
        <f t="shared" si="72"/>
        <v>#REF!</v>
      </c>
      <c r="EM91" s="41" t="e">
        <f t="shared" si="72"/>
        <v>#REF!</v>
      </c>
      <c r="EN91" s="41" t="e">
        <f t="shared" si="72"/>
        <v>#REF!</v>
      </c>
      <c r="EO91" s="41" t="e">
        <f t="shared" si="72"/>
        <v>#REF!</v>
      </c>
      <c r="EP91" s="41" t="e">
        <f t="shared" si="72"/>
        <v>#REF!</v>
      </c>
      <c r="EQ91" s="41" t="e">
        <f t="shared" si="72"/>
        <v>#REF!</v>
      </c>
      <c r="ER91" s="41" t="e">
        <f t="shared" si="72"/>
        <v>#REF!</v>
      </c>
      <c r="ES91" s="41" t="e">
        <f t="shared" si="72"/>
        <v>#REF!</v>
      </c>
      <c r="ET91" s="41" t="e">
        <f t="shared" si="72"/>
        <v>#REF!</v>
      </c>
      <c r="EU91" s="41" t="e">
        <f t="shared" si="72"/>
        <v>#REF!</v>
      </c>
      <c r="EV91" s="41" t="e">
        <f t="shared" si="72"/>
        <v>#REF!</v>
      </c>
      <c r="EW91" s="41" t="e">
        <f t="shared" si="78"/>
        <v>#REF!</v>
      </c>
      <c r="EX91" s="41" t="e">
        <f t="shared" si="78"/>
        <v>#REF!</v>
      </c>
      <c r="EY91" s="41" t="e">
        <f t="shared" si="78"/>
        <v>#REF!</v>
      </c>
      <c r="EZ91" s="41" t="e">
        <f t="shared" si="78"/>
        <v>#REF!</v>
      </c>
      <c r="FA91" s="41" t="e">
        <f t="shared" si="78"/>
        <v>#REF!</v>
      </c>
      <c r="FB91" s="41" t="e">
        <f t="shared" si="65"/>
        <v>#REF!</v>
      </c>
      <c r="FC91" s="41" t="e">
        <f t="shared" si="65"/>
        <v>#REF!</v>
      </c>
      <c r="FD91" s="41" t="e">
        <f t="shared" si="65"/>
        <v>#REF!</v>
      </c>
      <c r="FE91" s="41" t="e">
        <f t="shared" si="65"/>
        <v>#REF!</v>
      </c>
      <c r="FF91" s="41" t="e">
        <f t="shared" si="65"/>
        <v>#REF!</v>
      </c>
      <c r="FG91" s="41" t="e">
        <f t="shared" si="65"/>
        <v>#REF!</v>
      </c>
      <c r="FH91" s="41" t="e">
        <f t="shared" si="65"/>
        <v>#REF!</v>
      </c>
      <c r="FI91" s="41" t="e">
        <f t="shared" si="65"/>
        <v>#REF!</v>
      </c>
      <c r="FJ91" s="41" t="e">
        <f t="shared" si="65"/>
        <v>#REF!</v>
      </c>
      <c r="FK91" s="41" t="e">
        <f t="shared" si="65"/>
        <v>#REF!</v>
      </c>
      <c r="FL91" s="41" t="e">
        <f t="shared" si="79"/>
        <v>#REF!</v>
      </c>
      <c r="FM91" s="41" t="e">
        <f t="shared" si="79"/>
        <v>#REF!</v>
      </c>
      <c r="FN91" s="41" t="e">
        <f t="shared" si="79"/>
        <v>#REF!</v>
      </c>
      <c r="FO91" s="41" t="e">
        <f t="shared" si="79"/>
        <v>#REF!</v>
      </c>
      <c r="FP91" s="41" t="e">
        <f t="shared" si="73"/>
        <v>#REF!</v>
      </c>
      <c r="FQ91" s="41" t="e">
        <f t="shared" si="73"/>
        <v>#REF!</v>
      </c>
      <c r="FR91" s="41" t="e">
        <f t="shared" si="73"/>
        <v>#REF!</v>
      </c>
      <c r="FS91" s="41" t="e">
        <f t="shared" si="73"/>
        <v>#REF!</v>
      </c>
      <c r="FT91" s="41" t="e">
        <f t="shared" si="73"/>
        <v>#REF!</v>
      </c>
      <c r="FU91" s="41" t="e">
        <f t="shared" si="73"/>
        <v>#REF!</v>
      </c>
      <c r="FV91" s="41" t="e">
        <f t="shared" si="73"/>
        <v>#REF!</v>
      </c>
      <c r="FW91" s="41" t="e">
        <f t="shared" si="73"/>
        <v>#REF!</v>
      </c>
      <c r="FX91" s="41" t="e">
        <f t="shared" si="73"/>
        <v>#REF!</v>
      </c>
      <c r="FY91" s="41" t="e">
        <f t="shared" si="73"/>
        <v>#REF!</v>
      </c>
      <c r="FZ91" s="41" t="e">
        <f t="shared" si="73"/>
        <v>#REF!</v>
      </c>
      <c r="GA91" s="41" t="e">
        <f t="shared" si="73"/>
        <v>#REF!</v>
      </c>
      <c r="GB91" s="41" t="e">
        <f t="shared" si="73"/>
        <v>#REF!</v>
      </c>
      <c r="GC91" s="41" t="e">
        <f t="shared" si="80"/>
        <v>#REF!</v>
      </c>
      <c r="GD91" s="41" t="e">
        <f t="shared" si="80"/>
        <v>#REF!</v>
      </c>
      <c r="GE91" s="41" t="e">
        <f t="shared" si="80"/>
        <v>#REF!</v>
      </c>
      <c r="GF91" s="41" t="e">
        <f t="shared" si="80"/>
        <v>#REF!</v>
      </c>
      <c r="GG91" s="41" t="e">
        <f t="shared" si="80"/>
        <v>#REF!</v>
      </c>
      <c r="GH91" s="41" t="e">
        <f t="shared" si="66"/>
        <v>#REF!</v>
      </c>
      <c r="GI91" s="41" t="e">
        <f t="shared" si="58"/>
        <v>#REF!</v>
      </c>
      <c r="GJ91" s="41" t="e">
        <f t="shared" si="58"/>
        <v>#REF!</v>
      </c>
      <c r="GK91" s="41" t="e">
        <f t="shared" si="58"/>
        <v>#REF!</v>
      </c>
      <c r="GL91" s="41" t="e">
        <f t="shared" si="58"/>
        <v>#REF!</v>
      </c>
      <c r="GM91" s="41" t="e">
        <f t="shared" si="58"/>
        <v>#REF!</v>
      </c>
      <c r="GN91" s="41" t="e">
        <f t="shared" si="58"/>
        <v>#REF!</v>
      </c>
      <c r="GO91" s="41" t="e">
        <f t="shared" si="58"/>
        <v>#REF!</v>
      </c>
      <c r="GP91" s="41" t="e">
        <f t="shared" si="58"/>
        <v>#REF!</v>
      </c>
      <c r="GQ91" s="41" t="e">
        <f t="shared" si="58"/>
        <v>#REF!</v>
      </c>
      <c r="GR91" s="41" t="e">
        <f t="shared" si="58"/>
        <v>#REF!</v>
      </c>
      <c r="GS91" s="41" t="e">
        <f t="shared" si="58"/>
        <v>#REF!</v>
      </c>
      <c r="GT91" s="41" t="e">
        <f t="shared" si="82"/>
        <v>#REF!</v>
      </c>
      <c r="GU91" s="41" t="e">
        <f t="shared" si="82"/>
        <v>#REF!</v>
      </c>
      <c r="GV91" s="41" t="e">
        <f t="shared" si="82"/>
        <v>#REF!</v>
      </c>
      <c r="GW91" s="41" t="e">
        <f t="shared" si="82"/>
        <v>#REF!</v>
      </c>
      <c r="GX91" s="41" t="e">
        <f t="shared" si="82"/>
        <v>#REF!</v>
      </c>
      <c r="GY91" s="41" t="e">
        <f t="shared" si="59"/>
        <v>#REF!</v>
      </c>
      <c r="GZ91" s="41" t="e">
        <f t="shared" si="59"/>
        <v>#REF!</v>
      </c>
      <c r="HA91" s="41" t="e">
        <f t="shared" si="59"/>
        <v>#REF!</v>
      </c>
      <c r="HB91" s="41" t="e">
        <f t="shared" si="59"/>
        <v>#REF!</v>
      </c>
      <c r="HC91" s="41" t="e">
        <f t="shared" si="59"/>
        <v>#REF!</v>
      </c>
      <c r="HD91" s="41" t="e">
        <f t="shared" si="59"/>
        <v>#REF!</v>
      </c>
      <c r="HE91" s="41" t="e">
        <f t="shared" si="62"/>
        <v>#REF!</v>
      </c>
      <c r="HF91" s="41" t="e">
        <f t="shared" si="62"/>
        <v>#REF!</v>
      </c>
      <c r="HG91" s="41" t="e">
        <f t="shared" si="62"/>
        <v>#REF!</v>
      </c>
      <c r="HH91" s="41" t="e">
        <f t="shared" si="62"/>
        <v>#REF!</v>
      </c>
      <c r="HI91" s="41" t="e">
        <f t="shared" si="62"/>
        <v>#REF!</v>
      </c>
      <c r="HJ91" s="41" t="e">
        <f t="shared" si="62"/>
        <v>#REF!</v>
      </c>
    </row>
    <row r="92" spans="1:218" ht="14.4" x14ac:dyDescent="0.3">
      <c r="A92" s="42">
        <v>89</v>
      </c>
      <c r="B92" s="43" t="e">
        <f>'CMM1 - AUX CALC'!$CL$67</f>
        <v>#REF!</v>
      </c>
      <c r="CM92" s="41" t="e">
        <f>$B92/(_xlfn.SINGLE(PrazoConcessao)*12-CM$3+1)</f>
        <v>#REF!</v>
      </c>
      <c r="CN92" s="41" t="e">
        <f t="shared" ref="CN92" si="84">CM92</f>
        <v>#REF!</v>
      </c>
      <c r="CO92" s="41" t="e">
        <f t="shared" si="83"/>
        <v>#REF!</v>
      </c>
      <c r="CP92" s="41" t="e">
        <f t="shared" si="83"/>
        <v>#REF!</v>
      </c>
      <c r="CQ92" s="41" t="e">
        <f t="shared" si="83"/>
        <v>#REF!</v>
      </c>
      <c r="CR92" s="41" t="e">
        <f t="shared" si="83"/>
        <v>#REF!</v>
      </c>
      <c r="CS92" s="41" t="e">
        <f t="shared" si="83"/>
        <v>#REF!</v>
      </c>
      <c r="CT92" s="41" t="e">
        <f t="shared" si="83"/>
        <v>#REF!</v>
      </c>
      <c r="CU92" s="41" t="e">
        <f t="shared" si="83"/>
        <v>#REF!</v>
      </c>
      <c r="CV92" s="41" t="e">
        <f t="shared" si="81"/>
        <v>#REF!</v>
      </c>
      <c r="CW92" s="41" t="e">
        <f t="shared" si="81"/>
        <v>#REF!</v>
      </c>
      <c r="CX92" s="41" t="e">
        <f t="shared" si="81"/>
        <v>#REF!</v>
      </c>
      <c r="CY92" s="41" t="e">
        <f t="shared" si="81"/>
        <v>#REF!</v>
      </c>
      <c r="CZ92" s="41" t="e">
        <f t="shared" si="81"/>
        <v>#REF!</v>
      </c>
      <c r="DA92" s="41" t="e">
        <f t="shared" si="81"/>
        <v>#REF!</v>
      </c>
      <c r="DB92" s="41" t="e">
        <f t="shared" si="81"/>
        <v>#REF!</v>
      </c>
      <c r="DC92" s="41" t="e">
        <f t="shared" si="81"/>
        <v>#REF!</v>
      </c>
      <c r="DD92" s="41" t="e">
        <f t="shared" si="71"/>
        <v>#REF!</v>
      </c>
      <c r="DE92" s="41" t="e">
        <f t="shared" si="71"/>
        <v>#REF!</v>
      </c>
      <c r="DF92" s="41" t="e">
        <f t="shared" si="71"/>
        <v>#REF!</v>
      </c>
      <c r="DG92" s="41" t="e">
        <f t="shared" si="71"/>
        <v>#REF!</v>
      </c>
      <c r="DH92" s="41" t="e">
        <f t="shared" si="71"/>
        <v>#REF!</v>
      </c>
      <c r="DI92" s="41" t="e">
        <f t="shared" si="71"/>
        <v>#REF!</v>
      </c>
      <c r="DJ92" s="41" t="e">
        <f t="shared" si="71"/>
        <v>#REF!</v>
      </c>
      <c r="DK92" s="41" t="e">
        <f t="shared" si="71"/>
        <v>#REF!</v>
      </c>
      <c r="DL92" s="41" t="e">
        <f t="shared" si="71"/>
        <v>#REF!</v>
      </c>
      <c r="DM92" s="41" t="e">
        <f t="shared" si="71"/>
        <v>#REF!</v>
      </c>
      <c r="DN92" s="41" t="e">
        <f t="shared" si="71"/>
        <v>#REF!</v>
      </c>
      <c r="DO92" s="41" t="e">
        <f t="shared" si="71"/>
        <v>#REF!</v>
      </c>
      <c r="DP92" s="41" t="e">
        <f t="shared" si="71"/>
        <v>#REF!</v>
      </c>
      <c r="DQ92" s="41" t="e">
        <f t="shared" si="76"/>
        <v>#REF!</v>
      </c>
      <c r="DR92" s="41" t="e">
        <f t="shared" si="76"/>
        <v>#REF!</v>
      </c>
      <c r="DS92" s="41" t="e">
        <f t="shared" si="76"/>
        <v>#REF!</v>
      </c>
      <c r="DT92" s="41" t="e">
        <f t="shared" si="76"/>
        <v>#REF!</v>
      </c>
      <c r="DU92" s="41" t="e">
        <f t="shared" si="76"/>
        <v>#REF!</v>
      </c>
      <c r="DV92" s="41" t="e">
        <f t="shared" si="64"/>
        <v>#REF!</v>
      </c>
      <c r="DW92" s="41" t="e">
        <f t="shared" si="64"/>
        <v>#REF!</v>
      </c>
      <c r="DX92" s="41" t="e">
        <f t="shared" si="64"/>
        <v>#REF!</v>
      </c>
      <c r="DY92" s="41" t="e">
        <f t="shared" si="64"/>
        <v>#REF!</v>
      </c>
      <c r="DZ92" s="41" t="e">
        <f t="shared" si="64"/>
        <v>#REF!</v>
      </c>
      <c r="EA92" s="41" t="e">
        <f t="shared" si="64"/>
        <v>#REF!</v>
      </c>
      <c r="EB92" s="41" t="e">
        <f t="shared" si="64"/>
        <v>#REF!</v>
      </c>
      <c r="EC92" s="41" t="e">
        <f t="shared" si="64"/>
        <v>#REF!</v>
      </c>
      <c r="ED92" s="41" t="e">
        <f t="shared" si="64"/>
        <v>#REF!</v>
      </c>
      <c r="EE92" s="41" t="e">
        <f t="shared" si="64"/>
        <v>#REF!</v>
      </c>
      <c r="EF92" s="41" t="e">
        <f t="shared" si="77"/>
        <v>#REF!</v>
      </c>
      <c r="EG92" s="41" t="e">
        <f t="shared" si="77"/>
        <v>#REF!</v>
      </c>
      <c r="EH92" s="41" t="e">
        <f t="shared" si="77"/>
        <v>#REF!</v>
      </c>
      <c r="EI92" s="41" t="e">
        <f t="shared" si="77"/>
        <v>#REF!</v>
      </c>
      <c r="EJ92" s="41" t="e">
        <f t="shared" si="72"/>
        <v>#REF!</v>
      </c>
      <c r="EK92" s="41" t="e">
        <f t="shared" si="72"/>
        <v>#REF!</v>
      </c>
      <c r="EL92" s="41" t="e">
        <f t="shared" si="72"/>
        <v>#REF!</v>
      </c>
      <c r="EM92" s="41" t="e">
        <f t="shared" si="72"/>
        <v>#REF!</v>
      </c>
      <c r="EN92" s="41" t="e">
        <f t="shared" si="72"/>
        <v>#REF!</v>
      </c>
      <c r="EO92" s="41" t="e">
        <f t="shared" si="72"/>
        <v>#REF!</v>
      </c>
      <c r="EP92" s="41" t="e">
        <f t="shared" si="72"/>
        <v>#REF!</v>
      </c>
      <c r="EQ92" s="41" t="e">
        <f t="shared" si="72"/>
        <v>#REF!</v>
      </c>
      <c r="ER92" s="41" t="e">
        <f t="shared" si="72"/>
        <v>#REF!</v>
      </c>
      <c r="ES92" s="41" t="e">
        <f t="shared" si="72"/>
        <v>#REF!</v>
      </c>
      <c r="ET92" s="41" t="e">
        <f t="shared" si="72"/>
        <v>#REF!</v>
      </c>
      <c r="EU92" s="41" t="e">
        <f t="shared" si="72"/>
        <v>#REF!</v>
      </c>
      <c r="EV92" s="41" t="e">
        <f t="shared" si="72"/>
        <v>#REF!</v>
      </c>
      <c r="EW92" s="41" t="e">
        <f t="shared" si="78"/>
        <v>#REF!</v>
      </c>
      <c r="EX92" s="41" t="e">
        <f t="shared" si="78"/>
        <v>#REF!</v>
      </c>
      <c r="EY92" s="41" t="e">
        <f t="shared" si="78"/>
        <v>#REF!</v>
      </c>
      <c r="EZ92" s="41" t="e">
        <f t="shared" si="78"/>
        <v>#REF!</v>
      </c>
      <c r="FA92" s="41" t="e">
        <f t="shared" si="78"/>
        <v>#REF!</v>
      </c>
      <c r="FB92" s="41" t="e">
        <f t="shared" si="65"/>
        <v>#REF!</v>
      </c>
      <c r="FC92" s="41" t="e">
        <f t="shared" si="65"/>
        <v>#REF!</v>
      </c>
      <c r="FD92" s="41" t="e">
        <f t="shared" si="65"/>
        <v>#REF!</v>
      </c>
      <c r="FE92" s="41" t="e">
        <f t="shared" si="65"/>
        <v>#REF!</v>
      </c>
      <c r="FF92" s="41" t="e">
        <f t="shared" si="65"/>
        <v>#REF!</v>
      </c>
      <c r="FG92" s="41" t="e">
        <f t="shared" si="65"/>
        <v>#REF!</v>
      </c>
      <c r="FH92" s="41" t="e">
        <f t="shared" si="65"/>
        <v>#REF!</v>
      </c>
      <c r="FI92" s="41" t="e">
        <f t="shared" si="65"/>
        <v>#REF!</v>
      </c>
      <c r="FJ92" s="41" t="e">
        <f t="shared" si="65"/>
        <v>#REF!</v>
      </c>
      <c r="FK92" s="41" t="e">
        <f t="shared" si="65"/>
        <v>#REF!</v>
      </c>
      <c r="FL92" s="41" t="e">
        <f t="shared" si="79"/>
        <v>#REF!</v>
      </c>
      <c r="FM92" s="41" t="e">
        <f t="shared" si="79"/>
        <v>#REF!</v>
      </c>
      <c r="FN92" s="41" t="e">
        <f t="shared" si="79"/>
        <v>#REF!</v>
      </c>
      <c r="FO92" s="41" t="e">
        <f t="shared" si="79"/>
        <v>#REF!</v>
      </c>
      <c r="FP92" s="41" t="e">
        <f t="shared" si="73"/>
        <v>#REF!</v>
      </c>
      <c r="FQ92" s="41" t="e">
        <f t="shared" si="73"/>
        <v>#REF!</v>
      </c>
      <c r="FR92" s="41" t="e">
        <f t="shared" si="73"/>
        <v>#REF!</v>
      </c>
      <c r="FS92" s="41" t="e">
        <f t="shared" si="73"/>
        <v>#REF!</v>
      </c>
      <c r="FT92" s="41" t="e">
        <f t="shared" si="73"/>
        <v>#REF!</v>
      </c>
      <c r="FU92" s="41" t="e">
        <f t="shared" si="73"/>
        <v>#REF!</v>
      </c>
      <c r="FV92" s="41" t="e">
        <f t="shared" si="73"/>
        <v>#REF!</v>
      </c>
      <c r="FW92" s="41" t="e">
        <f t="shared" si="73"/>
        <v>#REF!</v>
      </c>
      <c r="FX92" s="41" t="e">
        <f t="shared" si="73"/>
        <v>#REF!</v>
      </c>
      <c r="FY92" s="41" t="e">
        <f t="shared" si="73"/>
        <v>#REF!</v>
      </c>
      <c r="FZ92" s="41" t="e">
        <f t="shared" si="73"/>
        <v>#REF!</v>
      </c>
      <c r="GA92" s="41" t="e">
        <f t="shared" si="73"/>
        <v>#REF!</v>
      </c>
      <c r="GB92" s="41" t="e">
        <f t="shared" si="73"/>
        <v>#REF!</v>
      </c>
      <c r="GC92" s="41" t="e">
        <f t="shared" si="80"/>
        <v>#REF!</v>
      </c>
      <c r="GD92" s="41" t="e">
        <f t="shared" si="80"/>
        <v>#REF!</v>
      </c>
      <c r="GE92" s="41" t="e">
        <f t="shared" si="80"/>
        <v>#REF!</v>
      </c>
      <c r="GF92" s="41" t="e">
        <f t="shared" si="80"/>
        <v>#REF!</v>
      </c>
      <c r="GG92" s="41" t="e">
        <f t="shared" si="80"/>
        <v>#REF!</v>
      </c>
      <c r="GH92" s="41" t="e">
        <f t="shared" si="66"/>
        <v>#REF!</v>
      </c>
      <c r="GI92" s="41" t="e">
        <f t="shared" si="58"/>
        <v>#REF!</v>
      </c>
      <c r="GJ92" s="41" t="e">
        <f t="shared" si="58"/>
        <v>#REF!</v>
      </c>
      <c r="GK92" s="41" t="e">
        <f t="shared" si="58"/>
        <v>#REF!</v>
      </c>
      <c r="GL92" s="41" t="e">
        <f t="shared" si="58"/>
        <v>#REF!</v>
      </c>
      <c r="GM92" s="41" t="e">
        <f t="shared" si="58"/>
        <v>#REF!</v>
      </c>
      <c r="GN92" s="41" t="e">
        <f t="shared" si="58"/>
        <v>#REF!</v>
      </c>
      <c r="GO92" s="41" t="e">
        <f t="shared" si="58"/>
        <v>#REF!</v>
      </c>
      <c r="GP92" s="41" t="e">
        <f t="shared" si="58"/>
        <v>#REF!</v>
      </c>
      <c r="GQ92" s="41" t="e">
        <f t="shared" si="58"/>
        <v>#REF!</v>
      </c>
      <c r="GR92" s="41" t="e">
        <f t="shared" si="58"/>
        <v>#REF!</v>
      </c>
      <c r="GS92" s="41" t="e">
        <f t="shared" si="58"/>
        <v>#REF!</v>
      </c>
      <c r="GT92" s="41" t="e">
        <f t="shared" si="82"/>
        <v>#REF!</v>
      </c>
      <c r="GU92" s="41" t="e">
        <f t="shared" si="82"/>
        <v>#REF!</v>
      </c>
      <c r="GV92" s="41" t="e">
        <f t="shared" si="82"/>
        <v>#REF!</v>
      </c>
      <c r="GW92" s="41" t="e">
        <f t="shared" si="82"/>
        <v>#REF!</v>
      </c>
      <c r="GX92" s="41" t="e">
        <f t="shared" si="82"/>
        <v>#REF!</v>
      </c>
      <c r="GY92" s="41" t="e">
        <f t="shared" si="59"/>
        <v>#REF!</v>
      </c>
      <c r="GZ92" s="41" t="e">
        <f t="shared" si="59"/>
        <v>#REF!</v>
      </c>
      <c r="HA92" s="41" t="e">
        <f t="shared" si="59"/>
        <v>#REF!</v>
      </c>
      <c r="HB92" s="41" t="e">
        <f t="shared" si="59"/>
        <v>#REF!</v>
      </c>
      <c r="HC92" s="41" t="e">
        <f t="shared" si="59"/>
        <v>#REF!</v>
      </c>
      <c r="HD92" s="41" t="e">
        <f t="shared" si="59"/>
        <v>#REF!</v>
      </c>
      <c r="HE92" s="41" t="e">
        <f t="shared" si="62"/>
        <v>#REF!</v>
      </c>
      <c r="HF92" s="41" t="e">
        <f t="shared" si="62"/>
        <v>#REF!</v>
      </c>
      <c r="HG92" s="41" t="e">
        <f t="shared" si="62"/>
        <v>#REF!</v>
      </c>
      <c r="HH92" s="41" t="e">
        <f t="shared" si="62"/>
        <v>#REF!</v>
      </c>
      <c r="HI92" s="41" t="e">
        <f t="shared" si="62"/>
        <v>#REF!</v>
      </c>
      <c r="HJ92" s="41" t="e">
        <f t="shared" si="62"/>
        <v>#REF!</v>
      </c>
    </row>
    <row r="93" spans="1:218" ht="14.4" x14ac:dyDescent="0.3">
      <c r="A93" s="42">
        <v>90</v>
      </c>
      <c r="B93" s="43" t="e">
        <f>'CMM1 - AUX CALC'!$CM$67</f>
        <v>#REF!</v>
      </c>
      <c r="CN93" s="41" t="e">
        <f>$B93/(_xlfn.SINGLE(PrazoConcessao)*12-CN$3+1)</f>
        <v>#REF!</v>
      </c>
      <c r="CO93" s="41" t="e">
        <f t="shared" si="83"/>
        <v>#REF!</v>
      </c>
      <c r="CP93" s="41" t="e">
        <f t="shared" si="83"/>
        <v>#REF!</v>
      </c>
      <c r="CQ93" s="41" t="e">
        <f t="shared" si="83"/>
        <v>#REF!</v>
      </c>
      <c r="CR93" s="41" t="e">
        <f t="shared" si="83"/>
        <v>#REF!</v>
      </c>
      <c r="CS93" s="41" t="e">
        <f t="shared" si="83"/>
        <v>#REF!</v>
      </c>
      <c r="CT93" s="41" t="e">
        <f t="shared" si="83"/>
        <v>#REF!</v>
      </c>
      <c r="CU93" s="41" t="e">
        <f t="shared" si="83"/>
        <v>#REF!</v>
      </c>
      <c r="CV93" s="41" t="e">
        <f t="shared" si="81"/>
        <v>#REF!</v>
      </c>
      <c r="CW93" s="41" t="e">
        <f t="shared" si="81"/>
        <v>#REF!</v>
      </c>
      <c r="CX93" s="41" t="e">
        <f t="shared" si="81"/>
        <v>#REF!</v>
      </c>
      <c r="CY93" s="41" t="e">
        <f t="shared" si="81"/>
        <v>#REF!</v>
      </c>
      <c r="CZ93" s="41" t="e">
        <f t="shared" si="81"/>
        <v>#REF!</v>
      </c>
      <c r="DA93" s="41" t="e">
        <f t="shared" si="81"/>
        <v>#REF!</v>
      </c>
      <c r="DB93" s="41" t="e">
        <f t="shared" si="81"/>
        <v>#REF!</v>
      </c>
      <c r="DC93" s="41" t="e">
        <f t="shared" si="81"/>
        <v>#REF!</v>
      </c>
      <c r="DD93" s="41" t="e">
        <f t="shared" si="71"/>
        <v>#REF!</v>
      </c>
      <c r="DE93" s="41" t="e">
        <f t="shared" si="71"/>
        <v>#REF!</v>
      </c>
      <c r="DF93" s="41" t="e">
        <f t="shared" si="71"/>
        <v>#REF!</v>
      </c>
      <c r="DG93" s="41" t="e">
        <f t="shared" si="71"/>
        <v>#REF!</v>
      </c>
      <c r="DH93" s="41" t="e">
        <f t="shared" si="71"/>
        <v>#REF!</v>
      </c>
      <c r="DI93" s="41" t="e">
        <f t="shared" si="71"/>
        <v>#REF!</v>
      </c>
      <c r="DJ93" s="41" t="e">
        <f t="shared" si="71"/>
        <v>#REF!</v>
      </c>
      <c r="DK93" s="41" t="e">
        <f t="shared" si="71"/>
        <v>#REF!</v>
      </c>
      <c r="DL93" s="41" t="e">
        <f t="shared" si="71"/>
        <v>#REF!</v>
      </c>
      <c r="DM93" s="41" t="e">
        <f t="shared" si="71"/>
        <v>#REF!</v>
      </c>
      <c r="DN93" s="41" t="e">
        <f t="shared" si="71"/>
        <v>#REF!</v>
      </c>
      <c r="DO93" s="41" t="e">
        <f t="shared" si="71"/>
        <v>#REF!</v>
      </c>
      <c r="DP93" s="41" t="e">
        <f t="shared" si="71"/>
        <v>#REF!</v>
      </c>
      <c r="DQ93" s="41" t="e">
        <f t="shared" si="76"/>
        <v>#REF!</v>
      </c>
      <c r="DR93" s="41" t="e">
        <f t="shared" si="76"/>
        <v>#REF!</v>
      </c>
      <c r="DS93" s="41" t="e">
        <f t="shared" si="76"/>
        <v>#REF!</v>
      </c>
      <c r="DT93" s="41" t="e">
        <f t="shared" si="76"/>
        <v>#REF!</v>
      </c>
      <c r="DU93" s="41" t="e">
        <f t="shared" si="76"/>
        <v>#REF!</v>
      </c>
      <c r="DV93" s="41" t="e">
        <f t="shared" si="64"/>
        <v>#REF!</v>
      </c>
      <c r="DW93" s="41" t="e">
        <f t="shared" si="64"/>
        <v>#REF!</v>
      </c>
      <c r="DX93" s="41" t="e">
        <f t="shared" si="64"/>
        <v>#REF!</v>
      </c>
      <c r="DY93" s="41" t="e">
        <f t="shared" si="64"/>
        <v>#REF!</v>
      </c>
      <c r="DZ93" s="41" t="e">
        <f t="shared" si="64"/>
        <v>#REF!</v>
      </c>
      <c r="EA93" s="41" t="e">
        <f t="shared" si="64"/>
        <v>#REF!</v>
      </c>
      <c r="EB93" s="41" t="e">
        <f t="shared" si="64"/>
        <v>#REF!</v>
      </c>
      <c r="EC93" s="41" t="e">
        <f t="shared" si="64"/>
        <v>#REF!</v>
      </c>
      <c r="ED93" s="41" t="e">
        <f t="shared" si="64"/>
        <v>#REF!</v>
      </c>
      <c r="EE93" s="41" t="e">
        <f t="shared" si="64"/>
        <v>#REF!</v>
      </c>
      <c r="EF93" s="41" t="e">
        <f t="shared" si="77"/>
        <v>#REF!</v>
      </c>
      <c r="EG93" s="41" t="e">
        <f t="shared" si="77"/>
        <v>#REF!</v>
      </c>
      <c r="EH93" s="41" t="e">
        <f t="shared" si="77"/>
        <v>#REF!</v>
      </c>
      <c r="EI93" s="41" t="e">
        <f t="shared" si="77"/>
        <v>#REF!</v>
      </c>
      <c r="EJ93" s="41" t="e">
        <f t="shared" si="72"/>
        <v>#REF!</v>
      </c>
      <c r="EK93" s="41" t="e">
        <f t="shared" si="72"/>
        <v>#REF!</v>
      </c>
      <c r="EL93" s="41" t="e">
        <f t="shared" si="72"/>
        <v>#REF!</v>
      </c>
      <c r="EM93" s="41" t="e">
        <f t="shared" si="72"/>
        <v>#REF!</v>
      </c>
      <c r="EN93" s="41" t="e">
        <f t="shared" si="72"/>
        <v>#REF!</v>
      </c>
      <c r="EO93" s="41" t="e">
        <f t="shared" si="72"/>
        <v>#REF!</v>
      </c>
      <c r="EP93" s="41" t="e">
        <f t="shared" si="72"/>
        <v>#REF!</v>
      </c>
      <c r="EQ93" s="41" t="e">
        <f t="shared" si="72"/>
        <v>#REF!</v>
      </c>
      <c r="ER93" s="41" t="e">
        <f t="shared" si="72"/>
        <v>#REF!</v>
      </c>
      <c r="ES93" s="41" t="e">
        <f t="shared" si="72"/>
        <v>#REF!</v>
      </c>
      <c r="ET93" s="41" t="e">
        <f t="shared" si="72"/>
        <v>#REF!</v>
      </c>
      <c r="EU93" s="41" t="e">
        <f t="shared" si="72"/>
        <v>#REF!</v>
      </c>
      <c r="EV93" s="41" t="e">
        <f t="shared" si="72"/>
        <v>#REF!</v>
      </c>
      <c r="EW93" s="41" t="e">
        <f t="shared" si="78"/>
        <v>#REF!</v>
      </c>
      <c r="EX93" s="41" t="e">
        <f t="shared" si="78"/>
        <v>#REF!</v>
      </c>
      <c r="EY93" s="41" t="e">
        <f t="shared" si="78"/>
        <v>#REF!</v>
      </c>
      <c r="EZ93" s="41" t="e">
        <f t="shared" si="78"/>
        <v>#REF!</v>
      </c>
      <c r="FA93" s="41" t="e">
        <f t="shared" si="78"/>
        <v>#REF!</v>
      </c>
      <c r="FB93" s="41" t="e">
        <f t="shared" si="65"/>
        <v>#REF!</v>
      </c>
      <c r="FC93" s="41" t="e">
        <f t="shared" si="65"/>
        <v>#REF!</v>
      </c>
      <c r="FD93" s="41" t="e">
        <f t="shared" si="65"/>
        <v>#REF!</v>
      </c>
      <c r="FE93" s="41" t="e">
        <f t="shared" si="65"/>
        <v>#REF!</v>
      </c>
      <c r="FF93" s="41" t="e">
        <f t="shared" si="65"/>
        <v>#REF!</v>
      </c>
      <c r="FG93" s="41" t="e">
        <f t="shared" si="65"/>
        <v>#REF!</v>
      </c>
      <c r="FH93" s="41" t="e">
        <f t="shared" si="65"/>
        <v>#REF!</v>
      </c>
      <c r="FI93" s="41" t="e">
        <f t="shared" si="65"/>
        <v>#REF!</v>
      </c>
      <c r="FJ93" s="41" t="e">
        <f t="shared" si="65"/>
        <v>#REF!</v>
      </c>
      <c r="FK93" s="41" t="e">
        <f t="shared" si="65"/>
        <v>#REF!</v>
      </c>
      <c r="FL93" s="41" t="e">
        <f t="shared" si="79"/>
        <v>#REF!</v>
      </c>
      <c r="FM93" s="41" t="e">
        <f t="shared" si="79"/>
        <v>#REF!</v>
      </c>
      <c r="FN93" s="41" t="e">
        <f t="shared" si="79"/>
        <v>#REF!</v>
      </c>
      <c r="FO93" s="41" t="e">
        <f t="shared" si="79"/>
        <v>#REF!</v>
      </c>
      <c r="FP93" s="41" t="e">
        <f t="shared" si="73"/>
        <v>#REF!</v>
      </c>
      <c r="FQ93" s="41" t="e">
        <f t="shared" si="73"/>
        <v>#REF!</v>
      </c>
      <c r="FR93" s="41" t="e">
        <f t="shared" si="73"/>
        <v>#REF!</v>
      </c>
      <c r="FS93" s="41" t="e">
        <f t="shared" si="73"/>
        <v>#REF!</v>
      </c>
      <c r="FT93" s="41" t="e">
        <f t="shared" si="73"/>
        <v>#REF!</v>
      </c>
      <c r="FU93" s="41" t="e">
        <f t="shared" si="73"/>
        <v>#REF!</v>
      </c>
      <c r="FV93" s="41" t="e">
        <f t="shared" si="73"/>
        <v>#REF!</v>
      </c>
      <c r="FW93" s="41" t="e">
        <f t="shared" si="73"/>
        <v>#REF!</v>
      </c>
      <c r="FX93" s="41" t="e">
        <f t="shared" si="73"/>
        <v>#REF!</v>
      </c>
      <c r="FY93" s="41" t="e">
        <f t="shared" si="73"/>
        <v>#REF!</v>
      </c>
      <c r="FZ93" s="41" t="e">
        <f t="shared" si="73"/>
        <v>#REF!</v>
      </c>
      <c r="GA93" s="41" t="e">
        <f t="shared" si="73"/>
        <v>#REF!</v>
      </c>
      <c r="GB93" s="41" t="e">
        <f t="shared" si="73"/>
        <v>#REF!</v>
      </c>
      <c r="GC93" s="41" t="e">
        <f t="shared" si="80"/>
        <v>#REF!</v>
      </c>
      <c r="GD93" s="41" t="e">
        <f t="shared" si="80"/>
        <v>#REF!</v>
      </c>
      <c r="GE93" s="41" t="e">
        <f t="shared" si="80"/>
        <v>#REF!</v>
      </c>
      <c r="GF93" s="41" t="e">
        <f t="shared" si="80"/>
        <v>#REF!</v>
      </c>
      <c r="GG93" s="41" t="e">
        <f t="shared" si="80"/>
        <v>#REF!</v>
      </c>
      <c r="GH93" s="41" t="e">
        <f t="shared" si="66"/>
        <v>#REF!</v>
      </c>
      <c r="GI93" s="41" t="e">
        <f t="shared" si="58"/>
        <v>#REF!</v>
      </c>
      <c r="GJ93" s="41" t="e">
        <f t="shared" si="58"/>
        <v>#REF!</v>
      </c>
      <c r="GK93" s="41" t="e">
        <f t="shared" si="58"/>
        <v>#REF!</v>
      </c>
      <c r="GL93" s="41" t="e">
        <f t="shared" si="58"/>
        <v>#REF!</v>
      </c>
      <c r="GM93" s="41" t="e">
        <f t="shared" si="58"/>
        <v>#REF!</v>
      </c>
      <c r="GN93" s="41" t="e">
        <f t="shared" si="58"/>
        <v>#REF!</v>
      </c>
      <c r="GO93" s="41" t="e">
        <f t="shared" si="58"/>
        <v>#REF!</v>
      </c>
      <c r="GP93" s="41" t="e">
        <f t="shared" si="58"/>
        <v>#REF!</v>
      </c>
      <c r="GQ93" s="41" t="e">
        <f t="shared" si="58"/>
        <v>#REF!</v>
      </c>
      <c r="GR93" s="41" t="e">
        <f t="shared" si="58"/>
        <v>#REF!</v>
      </c>
      <c r="GS93" s="41" t="e">
        <f t="shared" si="58"/>
        <v>#REF!</v>
      </c>
      <c r="GT93" s="41" t="e">
        <f t="shared" si="82"/>
        <v>#REF!</v>
      </c>
      <c r="GU93" s="41" t="e">
        <f t="shared" si="82"/>
        <v>#REF!</v>
      </c>
      <c r="GV93" s="41" t="e">
        <f t="shared" si="82"/>
        <v>#REF!</v>
      </c>
      <c r="GW93" s="41" t="e">
        <f t="shared" si="82"/>
        <v>#REF!</v>
      </c>
      <c r="GX93" s="41" t="e">
        <f t="shared" si="82"/>
        <v>#REF!</v>
      </c>
      <c r="GY93" s="41" t="e">
        <f t="shared" si="59"/>
        <v>#REF!</v>
      </c>
      <c r="GZ93" s="41" t="e">
        <f t="shared" si="59"/>
        <v>#REF!</v>
      </c>
      <c r="HA93" s="41" t="e">
        <f t="shared" si="59"/>
        <v>#REF!</v>
      </c>
      <c r="HB93" s="41" t="e">
        <f t="shared" si="59"/>
        <v>#REF!</v>
      </c>
      <c r="HC93" s="41" t="e">
        <f t="shared" si="59"/>
        <v>#REF!</v>
      </c>
      <c r="HD93" s="41" t="e">
        <f t="shared" si="59"/>
        <v>#REF!</v>
      </c>
      <c r="HE93" s="41" t="e">
        <f t="shared" si="62"/>
        <v>#REF!</v>
      </c>
      <c r="HF93" s="41" t="e">
        <f t="shared" si="62"/>
        <v>#REF!</v>
      </c>
      <c r="HG93" s="41" t="e">
        <f t="shared" si="62"/>
        <v>#REF!</v>
      </c>
      <c r="HH93" s="41" t="e">
        <f t="shared" si="62"/>
        <v>#REF!</v>
      </c>
      <c r="HI93" s="41" t="e">
        <f t="shared" si="62"/>
        <v>#REF!</v>
      </c>
      <c r="HJ93" s="41" t="e">
        <f t="shared" si="62"/>
        <v>#REF!</v>
      </c>
    </row>
    <row r="94" spans="1:218" ht="14.4" x14ac:dyDescent="0.3">
      <c r="A94" s="42">
        <v>91</v>
      </c>
      <c r="B94" s="43" t="e">
        <f>'CMM1 - AUX CALC'!$CN$67</f>
        <v>#REF!</v>
      </c>
      <c r="CO94" s="41" t="e">
        <f>$B94/(_xlfn.SINGLE(PrazoConcessao)*12-CO$3+1)</f>
        <v>#REF!</v>
      </c>
      <c r="CP94" s="41" t="e">
        <f t="shared" si="83"/>
        <v>#REF!</v>
      </c>
      <c r="CQ94" s="41" t="e">
        <f t="shared" si="83"/>
        <v>#REF!</v>
      </c>
      <c r="CR94" s="41" t="e">
        <f t="shared" si="83"/>
        <v>#REF!</v>
      </c>
      <c r="CS94" s="41" t="e">
        <f t="shared" si="83"/>
        <v>#REF!</v>
      </c>
      <c r="CT94" s="41" t="e">
        <f t="shared" si="83"/>
        <v>#REF!</v>
      </c>
      <c r="CU94" s="41" t="e">
        <f t="shared" si="83"/>
        <v>#REF!</v>
      </c>
      <c r="CV94" s="41" t="e">
        <f t="shared" si="81"/>
        <v>#REF!</v>
      </c>
      <c r="CW94" s="41" t="e">
        <f t="shared" si="81"/>
        <v>#REF!</v>
      </c>
      <c r="CX94" s="41" t="e">
        <f t="shared" si="81"/>
        <v>#REF!</v>
      </c>
      <c r="CY94" s="41" t="e">
        <f t="shared" si="81"/>
        <v>#REF!</v>
      </c>
      <c r="CZ94" s="41" t="e">
        <f t="shared" si="81"/>
        <v>#REF!</v>
      </c>
      <c r="DA94" s="41" t="e">
        <f t="shared" si="81"/>
        <v>#REF!</v>
      </c>
      <c r="DB94" s="41" t="e">
        <f t="shared" si="81"/>
        <v>#REF!</v>
      </c>
      <c r="DC94" s="41" t="e">
        <f t="shared" si="81"/>
        <v>#REF!</v>
      </c>
      <c r="DD94" s="41" t="e">
        <f t="shared" si="71"/>
        <v>#REF!</v>
      </c>
      <c r="DE94" s="41" t="e">
        <f t="shared" si="71"/>
        <v>#REF!</v>
      </c>
      <c r="DF94" s="41" t="e">
        <f t="shared" si="71"/>
        <v>#REF!</v>
      </c>
      <c r="DG94" s="41" t="e">
        <f t="shared" si="71"/>
        <v>#REF!</v>
      </c>
      <c r="DH94" s="41" t="e">
        <f t="shared" si="71"/>
        <v>#REF!</v>
      </c>
      <c r="DI94" s="41" t="e">
        <f t="shared" si="71"/>
        <v>#REF!</v>
      </c>
      <c r="DJ94" s="41" t="e">
        <f t="shared" si="71"/>
        <v>#REF!</v>
      </c>
      <c r="DK94" s="41" t="e">
        <f t="shared" si="71"/>
        <v>#REF!</v>
      </c>
      <c r="DL94" s="41" t="e">
        <f t="shared" si="71"/>
        <v>#REF!</v>
      </c>
      <c r="DM94" s="41" t="e">
        <f t="shared" si="71"/>
        <v>#REF!</v>
      </c>
      <c r="DN94" s="41" t="e">
        <f t="shared" si="71"/>
        <v>#REF!</v>
      </c>
      <c r="DO94" s="41" t="e">
        <f t="shared" si="71"/>
        <v>#REF!</v>
      </c>
      <c r="DP94" s="41" t="e">
        <f t="shared" si="71"/>
        <v>#REF!</v>
      </c>
      <c r="DQ94" s="41" t="e">
        <f t="shared" si="76"/>
        <v>#REF!</v>
      </c>
      <c r="DR94" s="41" t="e">
        <f t="shared" si="76"/>
        <v>#REF!</v>
      </c>
      <c r="DS94" s="41" t="e">
        <f t="shared" si="76"/>
        <v>#REF!</v>
      </c>
      <c r="DT94" s="41" t="e">
        <f t="shared" si="76"/>
        <v>#REF!</v>
      </c>
      <c r="DU94" s="41" t="e">
        <f t="shared" si="76"/>
        <v>#REF!</v>
      </c>
      <c r="DV94" s="41" t="e">
        <f t="shared" si="64"/>
        <v>#REF!</v>
      </c>
      <c r="DW94" s="41" t="e">
        <f t="shared" si="64"/>
        <v>#REF!</v>
      </c>
      <c r="DX94" s="41" t="e">
        <f t="shared" si="64"/>
        <v>#REF!</v>
      </c>
      <c r="DY94" s="41" t="e">
        <f t="shared" si="64"/>
        <v>#REF!</v>
      </c>
      <c r="DZ94" s="41" t="e">
        <f t="shared" si="64"/>
        <v>#REF!</v>
      </c>
      <c r="EA94" s="41" t="e">
        <f t="shared" si="64"/>
        <v>#REF!</v>
      </c>
      <c r="EB94" s="41" t="e">
        <f t="shared" si="64"/>
        <v>#REF!</v>
      </c>
      <c r="EC94" s="41" t="e">
        <f t="shared" si="64"/>
        <v>#REF!</v>
      </c>
      <c r="ED94" s="41" t="e">
        <f t="shared" si="64"/>
        <v>#REF!</v>
      </c>
      <c r="EE94" s="41" t="e">
        <f t="shared" si="64"/>
        <v>#REF!</v>
      </c>
      <c r="EF94" s="41" t="e">
        <f t="shared" si="77"/>
        <v>#REF!</v>
      </c>
      <c r="EG94" s="41" t="e">
        <f t="shared" si="77"/>
        <v>#REF!</v>
      </c>
      <c r="EH94" s="41" t="e">
        <f t="shared" si="77"/>
        <v>#REF!</v>
      </c>
      <c r="EI94" s="41" t="e">
        <f t="shared" si="77"/>
        <v>#REF!</v>
      </c>
      <c r="EJ94" s="41" t="e">
        <f t="shared" si="72"/>
        <v>#REF!</v>
      </c>
      <c r="EK94" s="41" t="e">
        <f t="shared" si="72"/>
        <v>#REF!</v>
      </c>
      <c r="EL94" s="41" t="e">
        <f t="shared" si="72"/>
        <v>#REF!</v>
      </c>
      <c r="EM94" s="41" t="e">
        <f t="shared" si="72"/>
        <v>#REF!</v>
      </c>
      <c r="EN94" s="41" t="e">
        <f t="shared" si="72"/>
        <v>#REF!</v>
      </c>
      <c r="EO94" s="41" t="e">
        <f t="shared" si="72"/>
        <v>#REF!</v>
      </c>
      <c r="EP94" s="41" t="e">
        <f t="shared" si="72"/>
        <v>#REF!</v>
      </c>
      <c r="EQ94" s="41" t="e">
        <f t="shared" si="72"/>
        <v>#REF!</v>
      </c>
      <c r="ER94" s="41" t="e">
        <f t="shared" si="72"/>
        <v>#REF!</v>
      </c>
      <c r="ES94" s="41" t="e">
        <f t="shared" si="72"/>
        <v>#REF!</v>
      </c>
      <c r="ET94" s="41" t="e">
        <f t="shared" si="72"/>
        <v>#REF!</v>
      </c>
      <c r="EU94" s="41" t="e">
        <f t="shared" si="72"/>
        <v>#REF!</v>
      </c>
      <c r="EV94" s="41" t="e">
        <f t="shared" si="72"/>
        <v>#REF!</v>
      </c>
      <c r="EW94" s="41" t="e">
        <f t="shared" si="78"/>
        <v>#REF!</v>
      </c>
      <c r="EX94" s="41" t="e">
        <f t="shared" si="78"/>
        <v>#REF!</v>
      </c>
      <c r="EY94" s="41" t="e">
        <f t="shared" si="78"/>
        <v>#REF!</v>
      </c>
      <c r="EZ94" s="41" t="e">
        <f t="shared" si="78"/>
        <v>#REF!</v>
      </c>
      <c r="FA94" s="41" t="e">
        <f t="shared" si="78"/>
        <v>#REF!</v>
      </c>
      <c r="FB94" s="41" t="e">
        <f t="shared" si="65"/>
        <v>#REF!</v>
      </c>
      <c r="FC94" s="41" t="e">
        <f t="shared" si="65"/>
        <v>#REF!</v>
      </c>
      <c r="FD94" s="41" t="e">
        <f t="shared" si="65"/>
        <v>#REF!</v>
      </c>
      <c r="FE94" s="41" t="e">
        <f t="shared" si="65"/>
        <v>#REF!</v>
      </c>
      <c r="FF94" s="41" t="e">
        <f t="shared" si="65"/>
        <v>#REF!</v>
      </c>
      <c r="FG94" s="41" t="e">
        <f t="shared" si="65"/>
        <v>#REF!</v>
      </c>
      <c r="FH94" s="41" t="e">
        <f t="shared" si="65"/>
        <v>#REF!</v>
      </c>
      <c r="FI94" s="41" t="e">
        <f t="shared" si="65"/>
        <v>#REF!</v>
      </c>
      <c r="FJ94" s="41" t="e">
        <f t="shared" si="65"/>
        <v>#REF!</v>
      </c>
      <c r="FK94" s="41" t="e">
        <f t="shared" si="65"/>
        <v>#REF!</v>
      </c>
      <c r="FL94" s="41" t="e">
        <f t="shared" si="79"/>
        <v>#REF!</v>
      </c>
      <c r="FM94" s="41" t="e">
        <f t="shared" si="79"/>
        <v>#REF!</v>
      </c>
      <c r="FN94" s="41" t="e">
        <f t="shared" si="79"/>
        <v>#REF!</v>
      </c>
      <c r="FO94" s="41" t="e">
        <f t="shared" si="79"/>
        <v>#REF!</v>
      </c>
      <c r="FP94" s="41" t="e">
        <f t="shared" si="73"/>
        <v>#REF!</v>
      </c>
      <c r="FQ94" s="41" t="e">
        <f t="shared" si="73"/>
        <v>#REF!</v>
      </c>
      <c r="FR94" s="41" t="e">
        <f t="shared" si="73"/>
        <v>#REF!</v>
      </c>
      <c r="FS94" s="41" t="e">
        <f t="shared" si="73"/>
        <v>#REF!</v>
      </c>
      <c r="FT94" s="41" t="e">
        <f t="shared" si="73"/>
        <v>#REF!</v>
      </c>
      <c r="FU94" s="41" t="e">
        <f t="shared" si="73"/>
        <v>#REF!</v>
      </c>
      <c r="FV94" s="41" t="e">
        <f t="shared" si="73"/>
        <v>#REF!</v>
      </c>
      <c r="FW94" s="41" t="e">
        <f t="shared" si="73"/>
        <v>#REF!</v>
      </c>
      <c r="FX94" s="41" t="e">
        <f t="shared" si="73"/>
        <v>#REF!</v>
      </c>
      <c r="FY94" s="41" t="e">
        <f t="shared" si="73"/>
        <v>#REF!</v>
      </c>
      <c r="FZ94" s="41" t="e">
        <f t="shared" si="73"/>
        <v>#REF!</v>
      </c>
      <c r="GA94" s="41" t="e">
        <f t="shared" si="73"/>
        <v>#REF!</v>
      </c>
      <c r="GB94" s="41" t="e">
        <f t="shared" si="73"/>
        <v>#REF!</v>
      </c>
      <c r="GC94" s="41" t="e">
        <f t="shared" si="80"/>
        <v>#REF!</v>
      </c>
      <c r="GD94" s="41" t="e">
        <f t="shared" si="80"/>
        <v>#REF!</v>
      </c>
      <c r="GE94" s="41" t="e">
        <f t="shared" si="80"/>
        <v>#REF!</v>
      </c>
      <c r="GF94" s="41" t="e">
        <f t="shared" si="80"/>
        <v>#REF!</v>
      </c>
      <c r="GG94" s="41" t="e">
        <f t="shared" si="80"/>
        <v>#REF!</v>
      </c>
      <c r="GH94" s="41" t="e">
        <f t="shared" si="66"/>
        <v>#REF!</v>
      </c>
      <c r="GI94" s="41" t="e">
        <f t="shared" si="58"/>
        <v>#REF!</v>
      </c>
      <c r="GJ94" s="41" t="e">
        <f t="shared" si="58"/>
        <v>#REF!</v>
      </c>
      <c r="GK94" s="41" t="e">
        <f t="shared" si="58"/>
        <v>#REF!</v>
      </c>
      <c r="GL94" s="41" t="e">
        <f t="shared" si="58"/>
        <v>#REF!</v>
      </c>
      <c r="GM94" s="41" t="e">
        <f t="shared" si="58"/>
        <v>#REF!</v>
      </c>
      <c r="GN94" s="41" t="e">
        <f t="shared" si="58"/>
        <v>#REF!</v>
      </c>
      <c r="GO94" s="41" t="e">
        <f t="shared" si="58"/>
        <v>#REF!</v>
      </c>
      <c r="GP94" s="41" t="e">
        <f t="shared" si="58"/>
        <v>#REF!</v>
      </c>
      <c r="GQ94" s="41" t="e">
        <f t="shared" si="58"/>
        <v>#REF!</v>
      </c>
      <c r="GR94" s="41" t="e">
        <f t="shared" si="58"/>
        <v>#REF!</v>
      </c>
      <c r="GS94" s="41" t="e">
        <f t="shared" si="58"/>
        <v>#REF!</v>
      </c>
      <c r="GT94" s="41" t="e">
        <f t="shared" si="82"/>
        <v>#REF!</v>
      </c>
      <c r="GU94" s="41" t="e">
        <f t="shared" si="82"/>
        <v>#REF!</v>
      </c>
      <c r="GV94" s="41" t="e">
        <f t="shared" si="82"/>
        <v>#REF!</v>
      </c>
      <c r="GW94" s="41" t="e">
        <f t="shared" si="82"/>
        <v>#REF!</v>
      </c>
      <c r="GX94" s="41" t="e">
        <f t="shared" si="82"/>
        <v>#REF!</v>
      </c>
      <c r="GY94" s="41" t="e">
        <f t="shared" si="59"/>
        <v>#REF!</v>
      </c>
      <c r="GZ94" s="41" t="e">
        <f t="shared" si="59"/>
        <v>#REF!</v>
      </c>
      <c r="HA94" s="41" t="e">
        <f t="shared" si="59"/>
        <v>#REF!</v>
      </c>
      <c r="HB94" s="41" t="e">
        <f t="shared" si="59"/>
        <v>#REF!</v>
      </c>
      <c r="HC94" s="41" t="e">
        <f t="shared" si="59"/>
        <v>#REF!</v>
      </c>
      <c r="HD94" s="41" t="e">
        <f t="shared" si="59"/>
        <v>#REF!</v>
      </c>
      <c r="HE94" s="41" t="e">
        <f t="shared" si="62"/>
        <v>#REF!</v>
      </c>
      <c r="HF94" s="41" t="e">
        <f t="shared" si="62"/>
        <v>#REF!</v>
      </c>
      <c r="HG94" s="41" t="e">
        <f t="shared" si="62"/>
        <v>#REF!</v>
      </c>
      <c r="HH94" s="41" t="e">
        <f t="shared" si="62"/>
        <v>#REF!</v>
      </c>
      <c r="HI94" s="41" t="e">
        <f t="shared" si="62"/>
        <v>#REF!</v>
      </c>
      <c r="HJ94" s="41" t="e">
        <f t="shared" si="62"/>
        <v>#REF!</v>
      </c>
    </row>
    <row r="95" spans="1:218" ht="14.4" x14ac:dyDescent="0.3">
      <c r="A95" s="42">
        <v>92</v>
      </c>
      <c r="B95" s="43" t="e">
        <f>'CMM1 - AUX CALC'!$CO$67</f>
        <v>#REF!</v>
      </c>
      <c r="CP95" s="41" t="e">
        <f>$B95/(_xlfn.SINGLE(PrazoConcessao)*12-CP$3+1)</f>
        <v>#REF!</v>
      </c>
      <c r="CQ95" s="41" t="e">
        <f t="shared" si="83"/>
        <v>#REF!</v>
      </c>
      <c r="CR95" s="41" t="e">
        <f t="shared" si="83"/>
        <v>#REF!</v>
      </c>
      <c r="CS95" s="41" t="e">
        <f t="shared" si="83"/>
        <v>#REF!</v>
      </c>
      <c r="CT95" s="41" t="e">
        <f t="shared" si="83"/>
        <v>#REF!</v>
      </c>
      <c r="CU95" s="41" t="e">
        <f t="shared" si="83"/>
        <v>#REF!</v>
      </c>
      <c r="CV95" s="41" t="e">
        <f t="shared" si="81"/>
        <v>#REF!</v>
      </c>
      <c r="CW95" s="41" t="e">
        <f t="shared" si="81"/>
        <v>#REF!</v>
      </c>
      <c r="CX95" s="41" t="e">
        <f t="shared" si="81"/>
        <v>#REF!</v>
      </c>
      <c r="CY95" s="41" t="e">
        <f t="shared" si="81"/>
        <v>#REF!</v>
      </c>
      <c r="CZ95" s="41" t="e">
        <f t="shared" si="81"/>
        <v>#REF!</v>
      </c>
      <c r="DA95" s="41" t="e">
        <f t="shared" si="81"/>
        <v>#REF!</v>
      </c>
      <c r="DB95" s="41" t="e">
        <f t="shared" si="81"/>
        <v>#REF!</v>
      </c>
      <c r="DC95" s="41" t="e">
        <f t="shared" si="81"/>
        <v>#REF!</v>
      </c>
      <c r="DD95" s="41" t="e">
        <f t="shared" si="71"/>
        <v>#REF!</v>
      </c>
      <c r="DE95" s="41" t="e">
        <f t="shared" si="71"/>
        <v>#REF!</v>
      </c>
      <c r="DF95" s="41" t="e">
        <f t="shared" si="71"/>
        <v>#REF!</v>
      </c>
      <c r="DG95" s="41" t="e">
        <f t="shared" si="71"/>
        <v>#REF!</v>
      </c>
      <c r="DH95" s="41" t="e">
        <f t="shared" si="71"/>
        <v>#REF!</v>
      </c>
      <c r="DI95" s="41" t="e">
        <f t="shared" si="71"/>
        <v>#REF!</v>
      </c>
      <c r="DJ95" s="41" t="e">
        <f t="shared" si="71"/>
        <v>#REF!</v>
      </c>
      <c r="DK95" s="41" t="e">
        <f t="shared" si="71"/>
        <v>#REF!</v>
      </c>
      <c r="DL95" s="41" t="e">
        <f t="shared" si="71"/>
        <v>#REF!</v>
      </c>
      <c r="DM95" s="41" t="e">
        <f t="shared" si="71"/>
        <v>#REF!</v>
      </c>
      <c r="DN95" s="41" t="e">
        <f t="shared" si="71"/>
        <v>#REF!</v>
      </c>
      <c r="DO95" s="41" t="e">
        <f t="shared" si="71"/>
        <v>#REF!</v>
      </c>
      <c r="DP95" s="41" t="e">
        <f t="shared" si="71"/>
        <v>#REF!</v>
      </c>
      <c r="DQ95" s="41" t="e">
        <f t="shared" si="76"/>
        <v>#REF!</v>
      </c>
      <c r="DR95" s="41" t="e">
        <f t="shared" si="76"/>
        <v>#REF!</v>
      </c>
      <c r="DS95" s="41" t="e">
        <f t="shared" si="76"/>
        <v>#REF!</v>
      </c>
      <c r="DT95" s="41" t="e">
        <f t="shared" si="76"/>
        <v>#REF!</v>
      </c>
      <c r="DU95" s="41" t="e">
        <f t="shared" si="76"/>
        <v>#REF!</v>
      </c>
      <c r="DV95" s="41" t="e">
        <f t="shared" si="64"/>
        <v>#REF!</v>
      </c>
      <c r="DW95" s="41" t="e">
        <f t="shared" si="64"/>
        <v>#REF!</v>
      </c>
      <c r="DX95" s="41" t="e">
        <f t="shared" si="64"/>
        <v>#REF!</v>
      </c>
      <c r="DY95" s="41" t="e">
        <f t="shared" si="64"/>
        <v>#REF!</v>
      </c>
      <c r="DZ95" s="41" t="e">
        <f t="shared" si="64"/>
        <v>#REF!</v>
      </c>
      <c r="EA95" s="41" t="e">
        <f t="shared" si="64"/>
        <v>#REF!</v>
      </c>
      <c r="EB95" s="41" t="e">
        <f t="shared" si="64"/>
        <v>#REF!</v>
      </c>
      <c r="EC95" s="41" t="e">
        <f t="shared" si="64"/>
        <v>#REF!</v>
      </c>
      <c r="ED95" s="41" t="e">
        <f t="shared" si="64"/>
        <v>#REF!</v>
      </c>
      <c r="EE95" s="41" t="e">
        <f t="shared" si="64"/>
        <v>#REF!</v>
      </c>
      <c r="EF95" s="41" t="e">
        <f t="shared" si="77"/>
        <v>#REF!</v>
      </c>
      <c r="EG95" s="41" t="e">
        <f t="shared" si="77"/>
        <v>#REF!</v>
      </c>
      <c r="EH95" s="41" t="e">
        <f t="shared" si="77"/>
        <v>#REF!</v>
      </c>
      <c r="EI95" s="41" t="e">
        <f t="shared" si="77"/>
        <v>#REF!</v>
      </c>
      <c r="EJ95" s="41" t="e">
        <f t="shared" si="72"/>
        <v>#REF!</v>
      </c>
      <c r="EK95" s="41" t="e">
        <f t="shared" si="72"/>
        <v>#REF!</v>
      </c>
      <c r="EL95" s="41" t="e">
        <f t="shared" si="72"/>
        <v>#REF!</v>
      </c>
      <c r="EM95" s="41" t="e">
        <f t="shared" si="72"/>
        <v>#REF!</v>
      </c>
      <c r="EN95" s="41" t="e">
        <f t="shared" si="72"/>
        <v>#REF!</v>
      </c>
      <c r="EO95" s="41" t="e">
        <f t="shared" si="72"/>
        <v>#REF!</v>
      </c>
      <c r="EP95" s="41" t="e">
        <f t="shared" si="72"/>
        <v>#REF!</v>
      </c>
      <c r="EQ95" s="41" t="e">
        <f t="shared" si="72"/>
        <v>#REF!</v>
      </c>
      <c r="ER95" s="41" t="e">
        <f t="shared" si="72"/>
        <v>#REF!</v>
      </c>
      <c r="ES95" s="41" t="e">
        <f t="shared" si="72"/>
        <v>#REF!</v>
      </c>
      <c r="ET95" s="41" t="e">
        <f t="shared" si="72"/>
        <v>#REF!</v>
      </c>
      <c r="EU95" s="41" t="e">
        <f t="shared" si="72"/>
        <v>#REF!</v>
      </c>
      <c r="EV95" s="41" t="e">
        <f t="shared" si="72"/>
        <v>#REF!</v>
      </c>
      <c r="EW95" s="41" t="e">
        <f t="shared" si="78"/>
        <v>#REF!</v>
      </c>
      <c r="EX95" s="41" t="e">
        <f t="shared" si="78"/>
        <v>#REF!</v>
      </c>
      <c r="EY95" s="41" t="e">
        <f t="shared" si="78"/>
        <v>#REF!</v>
      </c>
      <c r="EZ95" s="41" t="e">
        <f t="shared" si="78"/>
        <v>#REF!</v>
      </c>
      <c r="FA95" s="41" t="e">
        <f t="shared" si="78"/>
        <v>#REF!</v>
      </c>
      <c r="FB95" s="41" t="e">
        <f t="shared" si="65"/>
        <v>#REF!</v>
      </c>
      <c r="FC95" s="41" t="e">
        <f t="shared" si="65"/>
        <v>#REF!</v>
      </c>
      <c r="FD95" s="41" t="e">
        <f t="shared" si="65"/>
        <v>#REF!</v>
      </c>
      <c r="FE95" s="41" t="e">
        <f t="shared" si="65"/>
        <v>#REF!</v>
      </c>
      <c r="FF95" s="41" t="e">
        <f t="shared" si="65"/>
        <v>#REF!</v>
      </c>
      <c r="FG95" s="41" t="e">
        <f t="shared" si="65"/>
        <v>#REF!</v>
      </c>
      <c r="FH95" s="41" t="e">
        <f t="shared" si="65"/>
        <v>#REF!</v>
      </c>
      <c r="FI95" s="41" t="e">
        <f t="shared" si="65"/>
        <v>#REF!</v>
      </c>
      <c r="FJ95" s="41" t="e">
        <f t="shared" si="65"/>
        <v>#REF!</v>
      </c>
      <c r="FK95" s="41" t="e">
        <f t="shared" si="65"/>
        <v>#REF!</v>
      </c>
      <c r="FL95" s="41" t="e">
        <f t="shared" si="79"/>
        <v>#REF!</v>
      </c>
      <c r="FM95" s="41" t="e">
        <f t="shared" si="79"/>
        <v>#REF!</v>
      </c>
      <c r="FN95" s="41" t="e">
        <f t="shared" si="79"/>
        <v>#REF!</v>
      </c>
      <c r="FO95" s="41" t="e">
        <f t="shared" si="79"/>
        <v>#REF!</v>
      </c>
      <c r="FP95" s="41" t="e">
        <f t="shared" si="73"/>
        <v>#REF!</v>
      </c>
      <c r="FQ95" s="41" t="e">
        <f t="shared" si="73"/>
        <v>#REF!</v>
      </c>
      <c r="FR95" s="41" t="e">
        <f t="shared" si="73"/>
        <v>#REF!</v>
      </c>
      <c r="FS95" s="41" t="e">
        <f t="shared" si="73"/>
        <v>#REF!</v>
      </c>
      <c r="FT95" s="41" t="e">
        <f t="shared" si="73"/>
        <v>#REF!</v>
      </c>
      <c r="FU95" s="41" t="e">
        <f t="shared" si="73"/>
        <v>#REF!</v>
      </c>
      <c r="FV95" s="41" t="e">
        <f t="shared" si="73"/>
        <v>#REF!</v>
      </c>
      <c r="FW95" s="41" t="e">
        <f t="shared" si="73"/>
        <v>#REF!</v>
      </c>
      <c r="FX95" s="41" t="e">
        <f t="shared" si="73"/>
        <v>#REF!</v>
      </c>
      <c r="FY95" s="41" t="e">
        <f t="shared" si="73"/>
        <v>#REF!</v>
      </c>
      <c r="FZ95" s="41" t="e">
        <f t="shared" si="73"/>
        <v>#REF!</v>
      </c>
      <c r="GA95" s="41" t="e">
        <f t="shared" si="73"/>
        <v>#REF!</v>
      </c>
      <c r="GB95" s="41" t="e">
        <f t="shared" si="73"/>
        <v>#REF!</v>
      </c>
      <c r="GC95" s="41" t="e">
        <f t="shared" si="80"/>
        <v>#REF!</v>
      </c>
      <c r="GD95" s="41" t="e">
        <f t="shared" si="80"/>
        <v>#REF!</v>
      </c>
      <c r="GE95" s="41" t="e">
        <f t="shared" si="80"/>
        <v>#REF!</v>
      </c>
      <c r="GF95" s="41" t="e">
        <f t="shared" si="80"/>
        <v>#REF!</v>
      </c>
      <c r="GG95" s="41" t="e">
        <f t="shared" si="80"/>
        <v>#REF!</v>
      </c>
      <c r="GH95" s="41" t="e">
        <f t="shared" si="66"/>
        <v>#REF!</v>
      </c>
      <c r="GI95" s="41" t="e">
        <f t="shared" si="58"/>
        <v>#REF!</v>
      </c>
      <c r="GJ95" s="41" t="e">
        <f t="shared" si="58"/>
        <v>#REF!</v>
      </c>
      <c r="GK95" s="41" t="e">
        <f t="shared" si="58"/>
        <v>#REF!</v>
      </c>
      <c r="GL95" s="41" t="e">
        <f t="shared" si="58"/>
        <v>#REF!</v>
      </c>
      <c r="GM95" s="41" t="e">
        <f t="shared" si="58"/>
        <v>#REF!</v>
      </c>
      <c r="GN95" s="41" t="e">
        <f t="shared" si="58"/>
        <v>#REF!</v>
      </c>
      <c r="GO95" s="41" t="e">
        <f t="shared" si="58"/>
        <v>#REF!</v>
      </c>
      <c r="GP95" s="41" t="e">
        <f t="shared" si="58"/>
        <v>#REF!</v>
      </c>
      <c r="GQ95" s="41" t="e">
        <f t="shared" si="58"/>
        <v>#REF!</v>
      </c>
      <c r="GR95" s="41" t="e">
        <f t="shared" si="58"/>
        <v>#REF!</v>
      </c>
      <c r="GS95" s="41" t="e">
        <f t="shared" si="58"/>
        <v>#REF!</v>
      </c>
      <c r="GT95" s="41" t="e">
        <f t="shared" si="82"/>
        <v>#REF!</v>
      </c>
      <c r="GU95" s="41" t="e">
        <f t="shared" si="82"/>
        <v>#REF!</v>
      </c>
      <c r="GV95" s="41" t="e">
        <f t="shared" si="82"/>
        <v>#REF!</v>
      </c>
      <c r="GW95" s="41" t="e">
        <f t="shared" si="82"/>
        <v>#REF!</v>
      </c>
      <c r="GX95" s="41" t="e">
        <f t="shared" si="82"/>
        <v>#REF!</v>
      </c>
      <c r="GY95" s="41" t="e">
        <f t="shared" si="59"/>
        <v>#REF!</v>
      </c>
      <c r="GZ95" s="41" t="e">
        <f t="shared" si="59"/>
        <v>#REF!</v>
      </c>
      <c r="HA95" s="41" t="e">
        <f t="shared" si="59"/>
        <v>#REF!</v>
      </c>
      <c r="HB95" s="41" t="e">
        <f t="shared" si="59"/>
        <v>#REF!</v>
      </c>
      <c r="HC95" s="41" t="e">
        <f t="shared" si="59"/>
        <v>#REF!</v>
      </c>
      <c r="HD95" s="41" t="e">
        <f t="shared" si="59"/>
        <v>#REF!</v>
      </c>
      <c r="HE95" s="41" t="e">
        <f t="shared" si="62"/>
        <v>#REF!</v>
      </c>
      <c r="HF95" s="41" t="e">
        <f t="shared" si="62"/>
        <v>#REF!</v>
      </c>
      <c r="HG95" s="41" t="e">
        <f t="shared" si="62"/>
        <v>#REF!</v>
      </c>
      <c r="HH95" s="41" t="e">
        <f t="shared" si="62"/>
        <v>#REF!</v>
      </c>
      <c r="HI95" s="41" t="e">
        <f t="shared" si="62"/>
        <v>#REF!</v>
      </c>
      <c r="HJ95" s="41" t="e">
        <f t="shared" si="62"/>
        <v>#REF!</v>
      </c>
    </row>
    <row r="96" spans="1:218" ht="14.4" x14ac:dyDescent="0.3">
      <c r="A96" s="42">
        <v>93</v>
      </c>
      <c r="B96" s="43" t="e">
        <f>'CMM1 - AUX CALC'!$CP$67</f>
        <v>#REF!</v>
      </c>
      <c r="CQ96" s="41" t="e">
        <f>$B96/(_xlfn.SINGLE(PrazoConcessao)*12-CQ$3+1)</f>
        <v>#REF!</v>
      </c>
      <c r="CR96" s="41" t="e">
        <f t="shared" si="83"/>
        <v>#REF!</v>
      </c>
      <c r="CS96" s="41" t="e">
        <f t="shared" si="83"/>
        <v>#REF!</v>
      </c>
      <c r="CT96" s="41" t="e">
        <f t="shared" si="83"/>
        <v>#REF!</v>
      </c>
      <c r="CU96" s="41" t="e">
        <f t="shared" si="83"/>
        <v>#REF!</v>
      </c>
      <c r="CV96" s="41" t="e">
        <f t="shared" si="81"/>
        <v>#REF!</v>
      </c>
      <c r="CW96" s="41" t="e">
        <f t="shared" si="81"/>
        <v>#REF!</v>
      </c>
      <c r="CX96" s="41" t="e">
        <f t="shared" si="81"/>
        <v>#REF!</v>
      </c>
      <c r="CY96" s="41" t="e">
        <f t="shared" si="81"/>
        <v>#REF!</v>
      </c>
      <c r="CZ96" s="41" t="e">
        <f t="shared" si="81"/>
        <v>#REF!</v>
      </c>
      <c r="DA96" s="41" t="e">
        <f t="shared" si="81"/>
        <v>#REF!</v>
      </c>
      <c r="DB96" s="41" t="e">
        <f t="shared" si="81"/>
        <v>#REF!</v>
      </c>
      <c r="DC96" s="41" t="e">
        <f t="shared" si="81"/>
        <v>#REF!</v>
      </c>
      <c r="DD96" s="41" t="e">
        <f t="shared" si="71"/>
        <v>#REF!</v>
      </c>
      <c r="DE96" s="41" t="e">
        <f t="shared" si="71"/>
        <v>#REF!</v>
      </c>
      <c r="DF96" s="41" t="e">
        <f t="shared" si="71"/>
        <v>#REF!</v>
      </c>
      <c r="DG96" s="41" t="e">
        <f t="shared" si="71"/>
        <v>#REF!</v>
      </c>
      <c r="DH96" s="41" t="e">
        <f t="shared" si="71"/>
        <v>#REF!</v>
      </c>
      <c r="DI96" s="41" t="e">
        <f t="shared" si="71"/>
        <v>#REF!</v>
      </c>
      <c r="DJ96" s="41" t="e">
        <f t="shared" si="71"/>
        <v>#REF!</v>
      </c>
      <c r="DK96" s="41" t="e">
        <f t="shared" si="71"/>
        <v>#REF!</v>
      </c>
      <c r="DL96" s="41" t="e">
        <f t="shared" si="71"/>
        <v>#REF!</v>
      </c>
      <c r="DM96" s="41" t="e">
        <f t="shared" si="71"/>
        <v>#REF!</v>
      </c>
      <c r="DN96" s="41" t="e">
        <f t="shared" si="71"/>
        <v>#REF!</v>
      </c>
      <c r="DO96" s="41" t="e">
        <f t="shared" si="71"/>
        <v>#REF!</v>
      </c>
      <c r="DP96" s="41" t="e">
        <f t="shared" si="71"/>
        <v>#REF!</v>
      </c>
      <c r="DQ96" s="41" t="e">
        <f t="shared" si="76"/>
        <v>#REF!</v>
      </c>
      <c r="DR96" s="41" t="e">
        <f t="shared" si="76"/>
        <v>#REF!</v>
      </c>
      <c r="DS96" s="41" t="e">
        <f t="shared" si="76"/>
        <v>#REF!</v>
      </c>
      <c r="DT96" s="41" t="e">
        <f t="shared" si="76"/>
        <v>#REF!</v>
      </c>
      <c r="DU96" s="41" t="e">
        <f t="shared" si="76"/>
        <v>#REF!</v>
      </c>
      <c r="DV96" s="41" t="e">
        <f t="shared" si="64"/>
        <v>#REF!</v>
      </c>
      <c r="DW96" s="41" t="e">
        <f t="shared" si="64"/>
        <v>#REF!</v>
      </c>
      <c r="DX96" s="41" t="e">
        <f t="shared" si="64"/>
        <v>#REF!</v>
      </c>
      <c r="DY96" s="41" t="e">
        <f t="shared" si="64"/>
        <v>#REF!</v>
      </c>
      <c r="DZ96" s="41" t="e">
        <f t="shared" si="64"/>
        <v>#REF!</v>
      </c>
      <c r="EA96" s="41" t="e">
        <f t="shared" si="64"/>
        <v>#REF!</v>
      </c>
      <c r="EB96" s="41" t="e">
        <f t="shared" si="64"/>
        <v>#REF!</v>
      </c>
      <c r="EC96" s="41" t="e">
        <f t="shared" si="64"/>
        <v>#REF!</v>
      </c>
      <c r="ED96" s="41" t="e">
        <f t="shared" si="64"/>
        <v>#REF!</v>
      </c>
      <c r="EE96" s="41" t="e">
        <f t="shared" si="64"/>
        <v>#REF!</v>
      </c>
      <c r="EF96" s="41" t="e">
        <f t="shared" si="77"/>
        <v>#REF!</v>
      </c>
      <c r="EG96" s="41" t="e">
        <f t="shared" si="77"/>
        <v>#REF!</v>
      </c>
      <c r="EH96" s="41" t="e">
        <f t="shared" si="77"/>
        <v>#REF!</v>
      </c>
      <c r="EI96" s="41" t="e">
        <f t="shared" si="77"/>
        <v>#REF!</v>
      </c>
      <c r="EJ96" s="41" t="e">
        <f t="shared" si="72"/>
        <v>#REF!</v>
      </c>
      <c r="EK96" s="41" t="e">
        <f t="shared" si="72"/>
        <v>#REF!</v>
      </c>
      <c r="EL96" s="41" t="e">
        <f t="shared" si="72"/>
        <v>#REF!</v>
      </c>
      <c r="EM96" s="41" t="e">
        <f t="shared" si="72"/>
        <v>#REF!</v>
      </c>
      <c r="EN96" s="41" t="e">
        <f t="shared" si="72"/>
        <v>#REF!</v>
      </c>
      <c r="EO96" s="41" t="e">
        <f t="shared" si="72"/>
        <v>#REF!</v>
      </c>
      <c r="EP96" s="41" t="e">
        <f t="shared" si="72"/>
        <v>#REF!</v>
      </c>
      <c r="EQ96" s="41" t="e">
        <f t="shared" si="72"/>
        <v>#REF!</v>
      </c>
      <c r="ER96" s="41" t="e">
        <f t="shared" si="72"/>
        <v>#REF!</v>
      </c>
      <c r="ES96" s="41" t="e">
        <f t="shared" si="72"/>
        <v>#REF!</v>
      </c>
      <c r="ET96" s="41" t="e">
        <f t="shared" si="72"/>
        <v>#REF!</v>
      </c>
      <c r="EU96" s="41" t="e">
        <f t="shared" si="72"/>
        <v>#REF!</v>
      </c>
      <c r="EV96" s="41" t="e">
        <f t="shared" si="72"/>
        <v>#REF!</v>
      </c>
      <c r="EW96" s="41" t="e">
        <f t="shared" si="78"/>
        <v>#REF!</v>
      </c>
      <c r="EX96" s="41" t="e">
        <f t="shared" si="78"/>
        <v>#REF!</v>
      </c>
      <c r="EY96" s="41" t="e">
        <f t="shared" si="78"/>
        <v>#REF!</v>
      </c>
      <c r="EZ96" s="41" t="e">
        <f t="shared" si="78"/>
        <v>#REF!</v>
      </c>
      <c r="FA96" s="41" t="e">
        <f t="shared" si="78"/>
        <v>#REF!</v>
      </c>
      <c r="FB96" s="41" t="e">
        <f t="shared" si="65"/>
        <v>#REF!</v>
      </c>
      <c r="FC96" s="41" t="e">
        <f t="shared" si="65"/>
        <v>#REF!</v>
      </c>
      <c r="FD96" s="41" t="e">
        <f t="shared" si="65"/>
        <v>#REF!</v>
      </c>
      <c r="FE96" s="41" t="e">
        <f t="shared" si="65"/>
        <v>#REF!</v>
      </c>
      <c r="FF96" s="41" t="e">
        <f t="shared" si="65"/>
        <v>#REF!</v>
      </c>
      <c r="FG96" s="41" t="e">
        <f t="shared" si="65"/>
        <v>#REF!</v>
      </c>
      <c r="FH96" s="41" t="e">
        <f t="shared" si="65"/>
        <v>#REF!</v>
      </c>
      <c r="FI96" s="41" t="e">
        <f t="shared" si="65"/>
        <v>#REF!</v>
      </c>
      <c r="FJ96" s="41" t="e">
        <f t="shared" si="65"/>
        <v>#REF!</v>
      </c>
      <c r="FK96" s="41" t="e">
        <f t="shared" si="65"/>
        <v>#REF!</v>
      </c>
      <c r="FL96" s="41" t="e">
        <f t="shared" si="79"/>
        <v>#REF!</v>
      </c>
      <c r="FM96" s="41" t="e">
        <f t="shared" si="79"/>
        <v>#REF!</v>
      </c>
      <c r="FN96" s="41" t="e">
        <f t="shared" si="79"/>
        <v>#REF!</v>
      </c>
      <c r="FO96" s="41" t="e">
        <f t="shared" si="79"/>
        <v>#REF!</v>
      </c>
      <c r="FP96" s="41" t="e">
        <f t="shared" si="73"/>
        <v>#REF!</v>
      </c>
      <c r="FQ96" s="41" t="e">
        <f t="shared" si="73"/>
        <v>#REF!</v>
      </c>
      <c r="FR96" s="41" t="e">
        <f t="shared" si="73"/>
        <v>#REF!</v>
      </c>
      <c r="FS96" s="41" t="e">
        <f t="shared" si="73"/>
        <v>#REF!</v>
      </c>
      <c r="FT96" s="41" t="e">
        <f t="shared" si="73"/>
        <v>#REF!</v>
      </c>
      <c r="FU96" s="41" t="e">
        <f t="shared" si="73"/>
        <v>#REF!</v>
      </c>
      <c r="FV96" s="41" t="e">
        <f t="shared" si="73"/>
        <v>#REF!</v>
      </c>
      <c r="FW96" s="41" t="e">
        <f t="shared" si="73"/>
        <v>#REF!</v>
      </c>
      <c r="FX96" s="41" t="e">
        <f t="shared" si="73"/>
        <v>#REF!</v>
      </c>
      <c r="FY96" s="41" t="e">
        <f t="shared" si="73"/>
        <v>#REF!</v>
      </c>
      <c r="FZ96" s="41" t="e">
        <f t="shared" si="73"/>
        <v>#REF!</v>
      </c>
      <c r="GA96" s="41" t="e">
        <f t="shared" si="73"/>
        <v>#REF!</v>
      </c>
      <c r="GB96" s="41" t="e">
        <f t="shared" si="73"/>
        <v>#REF!</v>
      </c>
      <c r="GC96" s="41" t="e">
        <f t="shared" si="80"/>
        <v>#REF!</v>
      </c>
      <c r="GD96" s="41" t="e">
        <f t="shared" si="80"/>
        <v>#REF!</v>
      </c>
      <c r="GE96" s="41" t="e">
        <f t="shared" si="80"/>
        <v>#REF!</v>
      </c>
      <c r="GF96" s="41" t="e">
        <f t="shared" si="80"/>
        <v>#REF!</v>
      </c>
      <c r="GG96" s="41" t="e">
        <f t="shared" si="80"/>
        <v>#REF!</v>
      </c>
      <c r="GH96" s="41" t="e">
        <f t="shared" si="66"/>
        <v>#REF!</v>
      </c>
      <c r="GI96" s="41" t="e">
        <f t="shared" si="58"/>
        <v>#REF!</v>
      </c>
      <c r="GJ96" s="41" t="e">
        <f t="shared" si="58"/>
        <v>#REF!</v>
      </c>
      <c r="GK96" s="41" t="e">
        <f t="shared" si="58"/>
        <v>#REF!</v>
      </c>
      <c r="GL96" s="41" t="e">
        <f t="shared" si="58"/>
        <v>#REF!</v>
      </c>
      <c r="GM96" s="41" t="e">
        <f t="shared" si="58"/>
        <v>#REF!</v>
      </c>
      <c r="GN96" s="41" t="e">
        <f t="shared" si="58"/>
        <v>#REF!</v>
      </c>
      <c r="GO96" s="41" t="e">
        <f t="shared" si="58"/>
        <v>#REF!</v>
      </c>
      <c r="GP96" s="41" t="e">
        <f t="shared" si="58"/>
        <v>#REF!</v>
      </c>
      <c r="GQ96" s="41" t="e">
        <f t="shared" si="58"/>
        <v>#REF!</v>
      </c>
      <c r="GR96" s="41" t="e">
        <f t="shared" si="58"/>
        <v>#REF!</v>
      </c>
      <c r="GS96" s="41" t="e">
        <f t="shared" si="58"/>
        <v>#REF!</v>
      </c>
      <c r="GT96" s="41" t="e">
        <f t="shared" si="82"/>
        <v>#REF!</v>
      </c>
      <c r="GU96" s="41" t="e">
        <f t="shared" si="82"/>
        <v>#REF!</v>
      </c>
      <c r="GV96" s="41" t="e">
        <f t="shared" si="82"/>
        <v>#REF!</v>
      </c>
      <c r="GW96" s="41" t="e">
        <f t="shared" si="82"/>
        <v>#REF!</v>
      </c>
      <c r="GX96" s="41" t="e">
        <f t="shared" si="82"/>
        <v>#REF!</v>
      </c>
      <c r="GY96" s="41" t="e">
        <f t="shared" si="59"/>
        <v>#REF!</v>
      </c>
      <c r="GZ96" s="41" t="e">
        <f t="shared" si="59"/>
        <v>#REF!</v>
      </c>
      <c r="HA96" s="41" t="e">
        <f t="shared" si="59"/>
        <v>#REF!</v>
      </c>
      <c r="HB96" s="41" t="e">
        <f t="shared" si="59"/>
        <v>#REF!</v>
      </c>
      <c r="HC96" s="41" t="e">
        <f t="shared" si="59"/>
        <v>#REF!</v>
      </c>
      <c r="HD96" s="41" t="e">
        <f t="shared" si="59"/>
        <v>#REF!</v>
      </c>
      <c r="HE96" s="41" t="e">
        <f t="shared" si="62"/>
        <v>#REF!</v>
      </c>
      <c r="HF96" s="41" t="e">
        <f t="shared" si="62"/>
        <v>#REF!</v>
      </c>
      <c r="HG96" s="41" t="e">
        <f t="shared" si="62"/>
        <v>#REF!</v>
      </c>
      <c r="HH96" s="41" t="e">
        <f t="shared" si="62"/>
        <v>#REF!</v>
      </c>
      <c r="HI96" s="41" t="e">
        <f t="shared" si="62"/>
        <v>#REF!</v>
      </c>
      <c r="HJ96" s="41" t="e">
        <f t="shared" si="62"/>
        <v>#REF!</v>
      </c>
    </row>
    <row r="97" spans="1:218" ht="14.4" x14ac:dyDescent="0.3">
      <c r="A97" s="42">
        <v>94</v>
      </c>
      <c r="B97" s="43" t="e">
        <f>'CMM1 - AUX CALC'!$CQ$67</f>
        <v>#REF!</v>
      </c>
      <c r="CR97" s="41" t="e">
        <f>$B97/(_xlfn.SINGLE(PrazoConcessao)*12-CR$3+1)</f>
        <v>#REF!</v>
      </c>
      <c r="CS97" s="41" t="e">
        <f t="shared" si="83"/>
        <v>#REF!</v>
      </c>
      <c r="CT97" s="41" t="e">
        <f t="shared" si="83"/>
        <v>#REF!</v>
      </c>
      <c r="CU97" s="41" t="e">
        <f t="shared" si="83"/>
        <v>#REF!</v>
      </c>
      <c r="CV97" s="41" t="e">
        <f t="shared" si="81"/>
        <v>#REF!</v>
      </c>
      <c r="CW97" s="41" t="e">
        <f t="shared" si="81"/>
        <v>#REF!</v>
      </c>
      <c r="CX97" s="41" t="e">
        <f t="shared" si="81"/>
        <v>#REF!</v>
      </c>
      <c r="CY97" s="41" t="e">
        <f t="shared" si="81"/>
        <v>#REF!</v>
      </c>
      <c r="CZ97" s="41" t="e">
        <f t="shared" si="81"/>
        <v>#REF!</v>
      </c>
      <c r="DA97" s="41" t="e">
        <f t="shared" si="81"/>
        <v>#REF!</v>
      </c>
      <c r="DB97" s="41" t="e">
        <f t="shared" si="81"/>
        <v>#REF!</v>
      </c>
      <c r="DC97" s="41" t="e">
        <f t="shared" si="81"/>
        <v>#REF!</v>
      </c>
      <c r="DD97" s="41" t="e">
        <f t="shared" si="71"/>
        <v>#REF!</v>
      </c>
      <c r="DE97" s="41" t="e">
        <f t="shared" si="71"/>
        <v>#REF!</v>
      </c>
      <c r="DF97" s="41" t="e">
        <f t="shared" si="71"/>
        <v>#REF!</v>
      </c>
      <c r="DG97" s="41" t="e">
        <f t="shared" si="71"/>
        <v>#REF!</v>
      </c>
      <c r="DH97" s="41" t="e">
        <f t="shared" si="71"/>
        <v>#REF!</v>
      </c>
      <c r="DI97" s="41" t="e">
        <f t="shared" si="71"/>
        <v>#REF!</v>
      </c>
      <c r="DJ97" s="41" t="e">
        <f t="shared" si="71"/>
        <v>#REF!</v>
      </c>
      <c r="DK97" s="41" t="e">
        <f t="shared" si="71"/>
        <v>#REF!</v>
      </c>
      <c r="DL97" s="41" t="e">
        <f t="shared" si="71"/>
        <v>#REF!</v>
      </c>
      <c r="DM97" s="41" t="e">
        <f t="shared" si="71"/>
        <v>#REF!</v>
      </c>
      <c r="DN97" s="41" t="e">
        <f t="shared" si="71"/>
        <v>#REF!</v>
      </c>
      <c r="DO97" s="41" t="e">
        <f t="shared" si="71"/>
        <v>#REF!</v>
      </c>
      <c r="DP97" s="41" t="e">
        <f t="shared" si="71"/>
        <v>#REF!</v>
      </c>
      <c r="DQ97" s="41" t="e">
        <f t="shared" si="76"/>
        <v>#REF!</v>
      </c>
      <c r="DR97" s="41" t="e">
        <f t="shared" si="76"/>
        <v>#REF!</v>
      </c>
      <c r="DS97" s="41" t="e">
        <f t="shared" si="76"/>
        <v>#REF!</v>
      </c>
      <c r="DT97" s="41" t="e">
        <f t="shared" si="76"/>
        <v>#REF!</v>
      </c>
      <c r="DU97" s="41" t="e">
        <f t="shared" si="76"/>
        <v>#REF!</v>
      </c>
      <c r="DV97" s="41" t="e">
        <f t="shared" si="64"/>
        <v>#REF!</v>
      </c>
      <c r="DW97" s="41" t="e">
        <f t="shared" si="64"/>
        <v>#REF!</v>
      </c>
      <c r="DX97" s="41" t="e">
        <f t="shared" si="64"/>
        <v>#REF!</v>
      </c>
      <c r="DY97" s="41" t="e">
        <f t="shared" si="64"/>
        <v>#REF!</v>
      </c>
      <c r="DZ97" s="41" t="e">
        <f t="shared" si="64"/>
        <v>#REF!</v>
      </c>
      <c r="EA97" s="41" t="e">
        <f t="shared" si="64"/>
        <v>#REF!</v>
      </c>
      <c r="EB97" s="41" t="e">
        <f t="shared" si="64"/>
        <v>#REF!</v>
      </c>
      <c r="EC97" s="41" t="e">
        <f t="shared" si="64"/>
        <v>#REF!</v>
      </c>
      <c r="ED97" s="41" t="e">
        <f t="shared" si="64"/>
        <v>#REF!</v>
      </c>
      <c r="EE97" s="41" t="e">
        <f t="shared" si="64"/>
        <v>#REF!</v>
      </c>
      <c r="EF97" s="41" t="e">
        <f t="shared" si="77"/>
        <v>#REF!</v>
      </c>
      <c r="EG97" s="41" t="e">
        <f t="shared" si="77"/>
        <v>#REF!</v>
      </c>
      <c r="EH97" s="41" t="e">
        <f t="shared" si="77"/>
        <v>#REF!</v>
      </c>
      <c r="EI97" s="41" t="e">
        <f t="shared" si="77"/>
        <v>#REF!</v>
      </c>
      <c r="EJ97" s="41" t="e">
        <f t="shared" si="72"/>
        <v>#REF!</v>
      </c>
      <c r="EK97" s="41" t="e">
        <f t="shared" si="72"/>
        <v>#REF!</v>
      </c>
      <c r="EL97" s="41" t="e">
        <f t="shared" si="72"/>
        <v>#REF!</v>
      </c>
      <c r="EM97" s="41" t="e">
        <f t="shared" si="72"/>
        <v>#REF!</v>
      </c>
      <c r="EN97" s="41" t="e">
        <f t="shared" si="72"/>
        <v>#REF!</v>
      </c>
      <c r="EO97" s="41" t="e">
        <f t="shared" si="72"/>
        <v>#REF!</v>
      </c>
      <c r="EP97" s="41" t="e">
        <f t="shared" si="72"/>
        <v>#REF!</v>
      </c>
      <c r="EQ97" s="41" t="e">
        <f t="shared" si="72"/>
        <v>#REF!</v>
      </c>
      <c r="ER97" s="41" t="e">
        <f t="shared" si="72"/>
        <v>#REF!</v>
      </c>
      <c r="ES97" s="41" t="e">
        <f t="shared" si="72"/>
        <v>#REF!</v>
      </c>
      <c r="ET97" s="41" t="e">
        <f t="shared" si="72"/>
        <v>#REF!</v>
      </c>
      <c r="EU97" s="41" t="e">
        <f t="shared" si="72"/>
        <v>#REF!</v>
      </c>
      <c r="EV97" s="41" t="e">
        <f t="shared" si="72"/>
        <v>#REF!</v>
      </c>
      <c r="EW97" s="41" t="e">
        <f t="shared" si="78"/>
        <v>#REF!</v>
      </c>
      <c r="EX97" s="41" t="e">
        <f t="shared" si="78"/>
        <v>#REF!</v>
      </c>
      <c r="EY97" s="41" t="e">
        <f t="shared" si="78"/>
        <v>#REF!</v>
      </c>
      <c r="EZ97" s="41" t="e">
        <f t="shared" si="78"/>
        <v>#REF!</v>
      </c>
      <c r="FA97" s="41" t="e">
        <f t="shared" si="78"/>
        <v>#REF!</v>
      </c>
      <c r="FB97" s="41" t="e">
        <f t="shared" si="65"/>
        <v>#REF!</v>
      </c>
      <c r="FC97" s="41" t="e">
        <f t="shared" si="65"/>
        <v>#REF!</v>
      </c>
      <c r="FD97" s="41" t="e">
        <f t="shared" si="65"/>
        <v>#REF!</v>
      </c>
      <c r="FE97" s="41" t="e">
        <f t="shared" si="65"/>
        <v>#REF!</v>
      </c>
      <c r="FF97" s="41" t="e">
        <f t="shared" si="65"/>
        <v>#REF!</v>
      </c>
      <c r="FG97" s="41" t="e">
        <f t="shared" si="65"/>
        <v>#REF!</v>
      </c>
      <c r="FH97" s="41" t="e">
        <f t="shared" si="65"/>
        <v>#REF!</v>
      </c>
      <c r="FI97" s="41" t="e">
        <f t="shared" si="65"/>
        <v>#REF!</v>
      </c>
      <c r="FJ97" s="41" t="e">
        <f t="shared" si="65"/>
        <v>#REF!</v>
      </c>
      <c r="FK97" s="41" t="e">
        <f t="shared" si="65"/>
        <v>#REF!</v>
      </c>
      <c r="FL97" s="41" t="e">
        <f t="shared" si="79"/>
        <v>#REF!</v>
      </c>
      <c r="FM97" s="41" t="e">
        <f t="shared" si="79"/>
        <v>#REF!</v>
      </c>
      <c r="FN97" s="41" t="e">
        <f t="shared" si="79"/>
        <v>#REF!</v>
      </c>
      <c r="FO97" s="41" t="e">
        <f t="shared" si="79"/>
        <v>#REF!</v>
      </c>
      <c r="FP97" s="41" t="e">
        <f t="shared" si="73"/>
        <v>#REF!</v>
      </c>
      <c r="FQ97" s="41" t="e">
        <f t="shared" si="73"/>
        <v>#REF!</v>
      </c>
      <c r="FR97" s="41" t="e">
        <f t="shared" si="73"/>
        <v>#REF!</v>
      </c>
      <c r="FS97" s="41" t="e">
        <f t="shared" si="73"/>
        <v>#REF!</v>
      </c>
      <c r="FT97" s="41" t="e">
        <f t="shared" si="73"/>
        <v>#REF!</v>
      </c>
      <c r="FU97" s="41" t="e">
        <f t="shared" si="73"/>
        <v>#REF!</v>
      </c>
      <c r="FV97" s="41" t="e">
        <f t="shared" si="73"/>
        <v>#REF!</v>
      </c>
      <c r="FW97" s="41" t="e">
        <f t="shared" si="73"/>
        <v>#REF!</v>
      </c>
      <c r="FX97" s="41" t="e">
        <f t="shared" si="73"/>
        <v>#REF!</v>
      </c>
      <c r="FY97" s="41" t="e">
        <f t="shared" si="73"/>
        <v>#REF!</v>
      </c>
      <c r="FZ97" s="41" t="e">
        <f t="shared" si="73"/>
        <v>#REF!</v>
      </c>
      <c r="GA97" s="41" t="e">
        <f t="shared" si="73"/>
        <v>#REF!</v>
      </c>
      <c r="GB97" s="41" t="e">
        <f t="shared" si="73"/>
        <v>#REF!</v>
      </c>
      <c r="GC97" s="41" t="e">
        <f t="shared" si="80"/>
        <v>#REF!</v>
      </c>
      <c r="GD97" s="41" t="e">
        <f t="shared" si="80"/>
        <v>#REF!</v>
      </c>
      <c r="GE97" s="41" t="e">
        <f t="shared" si="80"/>
        <v>#REF!</v>
      </c>
      <c r="GF97" s="41" t="e">
        <f t="shared" si="80"/>
        <v>#REF!</v>
      </c>
      <c r="GG97" s="41" t="e">
        <f t="shared" si="80"/>
        <v>#REF!</v>
      </c>
      <c r="GH97" s="41" t="e">
        <f t="shared" si="66"/>
        <v>#REF!</v>
      </c>
      <c r="GI97" s="41" t="e">
        <f t="shared" si="58"/>
        <v>#REF!</v>
      </c>
      <c r="GJ97" s="41" t="e">
        <f t="shared" si="58"/>
        <v>#REF!</v>
      </c>
      <c r="GK97" s="41" t="e">
        <f t="shared" si="58"/>
        <v>#REF!</v>
      </c>
      <c r="GL97" s="41" t="e">
        <f t="shared" si="58"/>
        <v>#REF!</v>
      </c>
      <c r="GM97" s="41" t="e">
        <f t="shared" si="58"/>
        <v>#REF!</v>
      </c>
      <c r="GN97" s="41" t="e">
        <f t="shared" si="58"/>
        <v>#REF!</v>
      </c>
      <c r="GO97" s="41" t="e">
        <f t="shared" si="58"/>
        <v>#REF!</v>
      </c>
      <c r="GP97" s="41" t="e">
        <f t="shared" si="58"/>
        <v>#REF!</v>
      </c>
      <c r="GQ97" s="41" t="e">
        <f t="shared" si="58"/>
        <v>#REF!</v>
      </c>
      <c r="GR97" s="41" t="e">
        <f t="shared" si="58"/>
        <v>#REF!</v>
      </c>
      <c r="GS97" s="41" t="e">
        <f t="shared" si="58"/>
        <v>#REF!</v>
      </c>
      <c r="GT97" s="41" t="e">
        <f t="shared" si="82"/>
        <v>#REF!</v>
      </c>
      <c r="GU97" s="41" t="e">
        <f t="shared" si="82"/>
        <v>#REF!</v>
      </c>
      <c r="GV97" s="41" t="e">
        <f t="shared" si="82"/>
        <v>#REF!</v>
      </c>
      <c r="GW97" s="41" t="e">
        <f t="shared" si="82"/>
        <v>#REF!</v>
      </c>
      <c r="GX97" s="41" t="e">
        <f t="shared" si="82"/>
        <v>#REF!</v>
      </c>
      <c r="GY97" s="41" t="e">
        <f t="shared" si="59"/>
        <v>#REF!</v>
      </c>
      <c r="GZ97" s="41" t="e">
        <f t="shared" si="59"/>
        <v>#REF!</v>
      </c>
      <c r="HA97" s="41" t="e">
        <f t="shared" si="59"/>
        <v>#REF!</v>
      </c>
      <c r="HB97" s="41" t="e">
        <f t="shared" si="59"/>
        <v>#REF!</v>
      </c>
      <c r="HC97" s="41" t="e">
        <f t="shared" si="59"/>
        <v>#REF!</v>
      </c>
      <c r="HD97" s="41" t="e">
        <f t="shared" si="59"/>
        <v>#REF!</v>
      </c>
      <c r="HE97" s="41" t="e">
        <f t="shared" si="62"/>
        <v>#REF!</v>
      </c>
      <c r="HF97" s="41" t="e">
        <f t="shared" si="62"/>
        <v>#REF!</v>
      </c>
      <c r="HG97" s="41" t="e">
        <f t="shared" si="62"/>
        <v>#REF!</v>
      </c>
      <c r="HH97" s="41" t="e">
        <f t="shared" si="62"/>
        <v>#REF!</v>
      </c>
      <c r="HI97" s="41" t="e">
        <f t="shared" si="62"/>
        <v>#REF!</v>
      </c>
      <c r="HJ97" s="41" t="e">
        <f t="shared" si="62"/>
        <v>#REF!</v>
      </c>
    </row>
    <row r="98" spans="1:218" ht="14.4" x14ac:dyDescent="0.3">
      <c r="A98" s="42">
        <v>95</v>
      </c>
      <c r="B98" s="43" t="e">
        <f>'CMM1 - AUX CALC'!$CR$67</f>
        <v>#REF!</v>
      </c>
      <c r="CS98" s="41" t="e">
        <f>$B98/(_xlfn.SINGLE(PrazoConcessao)*12-CS$3+1)</f>
        <v>#REF!</v>
      </c>
      <c r="CT98" s="41" t="e">
        <f t="shared" si="83"/>
        <v>#REF!</v>
      </c>
      <c r="CU98" s="41" t="e">
        <f t="shared" si="83"/>
        <v>#REF!</v>
      </c>
      <c r="CV98" s="41" t="e">
        <f t="shared" si="81"/>
        <v>#REF!</v>
      </c>
      <c r="CW98" s="41" t="e">
        <f t="shared" si="81"/>
        <v>#REF!</v>
      </c>
      <c r="CX98" s="41" t="e">
        <f t="shared" si="81"/>
        <v>#REF!</v>
      </c>
      <c r="CY98" s="41" t="e">
        <f t="shared" si="81"/>
        <v>#REF!</v>
      </c>
      <c r="CZ98" s="41" t="e">
        <f t="shared" si="81"/>
        <v>#REF!</v>
      </c>
      <c r="DA98" s="41" t="e">
        <f t="shared" si="81"/>
        <v>#REF!</v>
      </c>
      <c r="DB98" s="41" t="e">
        <f t="shared" si="81"/>
        <v>#REF!</v>
      </c>
      <c r="DC98" s="41" t="e">
        <f t="shared" si="81"/>
        <v>#REF!</v>
      </c>
      <c r="DD98" s="41" t="e">
        <f t="shared" si="71"/>
        <v>#REF!</v>
      </c>
      <c r="DE98" s="41" t="e">
        <f t="shared" si="71"/>
        <v>#REF!</v>
      </c>
      <c r="DF98" s="41" t="e">
        <f t="shared" si="71"/>
        <v>#REF!</v>
      </c>
      <c r="DG98" s="41" t="e">
        <f t="shared" si="71"/>
        <v>#REF!</v>
      </c>
      <c r="DH98" s="41" t="e">
        <f t="shared" si="71"/>
        <v>#REF!</v>
      </c>
      <c r="DI98" s="41" t="e">
        <f t="shared" si="71"/>
        <v>#REF!</v>
      </c>
      <c r="DJ98" s="41" t="e">
        <f t="shared" si="71"/>
        <v>#REF!</v>
      </c>
      <c r="DK98" s="41" t="e">
        <f t="shared" si="71"/>
        <v>#REF!</v>
      </c>
      <c r="DL98" s="41" t="e">
        <f t="shared" si="71"/>
        <v>#REF!</v>
      </c>
      <c r="DM98" s="41" t="e">
        <f t="shared" si="71"/>
        <v>#REF!</v>
      </c>
      <c r="DN98" s="41" t="e">
        <f t="shared" si="71"/>
        <v>#REF!</v>
      </c>
      <c r="DO98" s="41" t="e">
        <f t="shared" si="71"/>
        <v>#REF!</v>
      </c>
      <c r="DP98" s="41" t="e">
        <f t="shared" si="71"/>
        <v>#REF!</v>
      </c>
      <c r="DQ98" s="41" t="e">
        <f t="shared" si="76"/>
        <v>#REF!</v>
      </c>
      <c r="DR98" s="41" t="e">
        <f t="shared" si="76"/>
        <v>#REF!</v>
      </c>
      <c r="DS98" s="41" t="e">
        <f t="shared" si="76"/>
        <v>#REF!</v>
      </c>
      <c r="DT98" s="41" t="e">
        <f t="shared" si="76"/>
        <v>#REF!</v>
      </c>
      <c r="DU98" s="41" t="e">
        <f t="shared" si="76"/>
        <v>#REF!</v>
      </c>
      <c r="DV98" s="41" t="e">
        <f t="shared" si="64"/>
        <v>#REF!</v>
      </c>
      <c r="DW98" s="41" t="e">
        <f t="shared" si="64"/>
        <v>#REF!</v>
      </c>
      <c r="DX98" s="41" t="e">
        <f t="shared" si="64"/>
        <v>#REF!</v>
      </c>
      <c r="DY98" s="41" t="e">
        <f t="shared" si="64"/>
        <v>#REF!</v>
      </c>
      <c r="DZ98" s="41" t="e">
        <f t="shared" si="64"/>
        <v>#REF!</v>
      </c>
      <c r="EA98" s="41" t="e">
        <f t="shared" si="64"/>
        <v>#REF!</v>
      </c>
      <c r="EB98" s="41" t="e">
        <f t="shared" si="64"/>
        <v>#REF!</v>
      </c>
      <c r="EC98" s="41" t="e">
        <f t="shared" si="64"/>
        <v>#REF!</v>
      </c>
      <c r="ED98" s="41" t="e">
        <f t="shared" si="64"/>
        <v>#REF!</v>
      </c>
      <c r="EE98" s="41" t="e">
        <f t="shared" si="64"/>
        <v>#REF!</v>
      </c>
      <c r="EF98" s="41" t="e">
        <f t="shared" si="77"/>
        <v>#REF!</v>
      </c>
      <c r="EG98" s="41" t="e">
        <f t="shared" si="77"/>
        <v>#REF!</v>
      </c>
      <c r="EH98" s="41" t="e">
        <f t="shared" si="77"/>
        <v>#REF!</v>
      </c>
      <c r="EI98" s="41" t="e">
        <f t="shared" si="77"/>
        <v>#REF!</v>
      </c>
      <c r="EJ98" s="41" t="e">
        <f t="shared" si="72"/>
        <v>#REF!</v>
      </c>
      <c r="EK98" s="41" t="e">
        <f t="shared" si="72"/>
        <v>#REF!</v>
      </c>
      <c r="EL98" s="41" t="e">
        <f t="shared" si="72"/>
        <v>#REF!</v>
      </c>
      <c r="EM98" s="41" t="e">
        <f t="shared" si="72"/>
        <v>#REF!</v>
      </c>
      <c r="EN98" s="41" t="e">
        <f t="shared" si="72"/>
        <v>#REF!</v>
      </c>
      <c r="EO98" s="41" t="e">
        <f t="shared" si="72"/>
        <v>#REF!</v>
      </c>
      <c r="EP98" s="41" t="e">
        <f t="shared" si="72"/>
        <v>#REF!</v>
      </c>
      <c r="EQ98" s="41" t="e">
        <f t="shared" si="72"/>
        <v>#REF!</v>
      </c>
      <c r="ER98" s="41" t="e">
        <f t="shared" si="72"/>
        <v>#REF!</v>
      </c>
      <c r="ES98" s="41" t="e">
        <f t="shared" si="72"/>
        <v>#REF!</v>
      </c>
      <c r="ET98" s="41" t="e">
        <f t="shared" si="72"/>
        <v>#REF!</v>
      </c>
      <c r="EU98" s="41" t="e">
        <f t="shared" si="72"/>
        <v>#REF!</v>
      </c>
      <c r="EV98" s="41" t="e">
        <f t="shared" si="72"/>
        <v>#REF!</v>
      </c>
      <c r="EW98" s="41" t="e">
        <f t="shared" si="78"/>
        <v>#REF!</v>
      </c>
      <c r="EX98" s="41" t="e">
        <f t="shared" si="78"/>
        <v>#REF!</v>
      </c>
      <c r="EY98" s="41" t="e">
        <f t="shared" si="78"/>
        <v>#REF!</v>
      </c>
      <c r="EZ98" s="41" t="e">
        <f t="shared" si="78"/>
        <v>#REF!</v>
      </c>
      <c r="FA98" s="41" t="e">
        <f t="shared" si="78"/>
        <v>#REF!</v>
      </c>
      <c r="FB98" s="41" t="e">
        <f t="shared" si="65"/>
        <v>#REF!</v>
      </c>
      <c r="FC98" s="41" t="e">
        <f t="shared" si="65"/>
        <v>#REF!</v>
      </c>
      <c r="FD98" s="41" t="e">
        <f t="shared" si="65"/>
        <v>#REF!</v>
      </c>
      <c r="FE98" s="41" t="e">
        <f t="shared" si="65"/>
        <v>#REF!</v>
      </c>
      <c r="FF98" s="41" t="e">
        <f t="shared" si="65"/>
        <v>#REF!</v>
      </c>
      <c r="FG98" s="41" t="e">
        <f t="shared" si="65"/>
        <v>#REF!</v>
      </c>
      <c r="FH98" s="41" t="e">
        <f t="shared" si="65"/>
        <v>#REF!</v>
      </c>
      <c r="FI98" s="41" t="e">
        <f t="shared" si="65"/>
        <v>#REF!</v>
      </c>
      <c r="FJ98" s="41" t="e">
        <f t="shared" si="65"/>
        <v>#REF!</v>
      </c>
      <c r="FK98" s="41" t="e">
        <f t="shared" si="65"/>
        <v>#REF!</v>
      </c>
      <c r="FL98" s="41" t="e">
        <f t="shared" si="79"/>
        <v>#REF!</v>
      </c>
      <c r="FM98" s="41" t="e">
        <f t="shared" si="79"/>
        <v>#REF!</v>
      </c>
      <c r="FN98" s="41" t="e">
        <f t="shared" si="79"/>
        <v>#REF!</v>
      </c>
      <c r="FO98" s="41" t="e">
        <f t="shared" si="79"/>
        <v>#REF!</v>
      </c>
      <c r="FP98" s="41" t="e">
        <f t="shared" si="73"/>
        <v>#REF!</v>
      </c>
      <c r="FQ98" s="41" t="e">
        <f t="shared" si="73"/>
        <v>#REF!</v>
      </c>
      <c r="FR98" s="41" t="e">
        <f t="shared" si="73"/>
        <v>#REF!</v>
      </c>
      <c r="FS98" s="41" t="e">
        <f t="shared" si="73"/>
        <v>#REF!</v>
      </c>
      <c r="FT98" s="41" t="e">
        <f t="shared" si="73"/>
        <v>#REF!</v>
      </c>
      <c r="FU98" s="41" t="e">
        <f t="shared" si="73"/>
        <v>#REF!</v>
      </c>
      <c r="FV98" s="41" t="e">
        <f t="shared" si="73"/>
        <v>#REF!</v>
      </c>
      <c r="FW98" s="41" t="e">
        <f t="shared" si="73"/>
        <v>#REF!</v>
      </c>
      <c r="FX98" s="41" t="e">
        <f t="shared" si="73"/>
        <v>#REF!</v>
      </c>
      <c r="FY98" s="41" t="e">
        <f t="shared" si="73"/>
        <v>#REF!</v>
      </c>
      <c r="FZ98" s="41" t="e">
        <f t="shared" si="73"/>
        <v>#REF!</v>
      </c>
      <c r="GA98" s="41" t="e">
        <f t="shared" si="73"/>
        <v>#REF!</v>
      </c>
      <c r="GB98" s="41" t="e">
        <f t="shared" si="73"/>
        <v>#REF!</v>
      </c>
      <c r="GC98" s="41" t="e">
        <f t="shared" si="80"/>
        <v>#REF!</v>
      </c>
      <c r="GD98" s="41" t="e">
        <f t="shared" si="80"/>
        <v>#REF!</v>
      </c>
      <c r="GE98" s="41" t="e">
        <f t="shared" si="80"/>
        <v>#REF!</v>
      </c>
      <c r="GF98" s="41" t="e">
        <f t="shared" si="80"/>
        <v>#REF!</v>
      </c>
      <c r="GG98" s="41" t="e">
        <f t="shared" si="80"/>
        <v>#REF!</v>
      </c>
      <c r="GH98" s="41" t="e">
        <f t="shared" si="66"/>
        <v>#REF!</v>
      </c>
      <c r="GI98" s="41" t="e">
        <f t="shared" si="58"/>
        <v>#REF!</v>
      </c>
      <c r="GJ98" s="41" t="e">
        <f t="shared" si="58"/>
        <v>#REF!</v>
      </c>
      <c r="GK98" s="41" t="e">
        <f t="shared" si="58"/>
        <v>#REF!</v>
      </c>
      <c r="GL98" s="41" t="e">
        <f t="shared" si="58"/>
        <v>#REF!</v>
      </c>
      <c r="GM98" s="41" t="e">
        <f t="shared" si="58"/>
        <v>#REF!</v>
      </c>
      <c r="GN98" s="41" t="e">
        <f t="shared" si="58"/>
        <v>#REF!</v>
      </c>
      <c r="GO98" s="41" t="e">
        <f t="shared" si="58"/>
        <v>#REF!</v>
      </c>
      <c r="GP98" s="41" t="e">
        <f t="shared" si="58"/>
        <v>#REF!</v>
      </c>
      <c r="GQ98" s="41" t="e">
        <f t="shared" si="58"/>
        <v>#REF!</v>
      </c>
      <c r="GR98" s="41" t="e">
        <f t="shared" si="58"/>
        <v>#REF!</v>
      </c>
      <c r="GS98" s="41" t="e">
        <f t="shared" si="58"/>
        <v>#REF!</v>
      </c>
      <c r="GT98" s="41" t="e">
        <f t="shared" si="82"/>
        <v>#REF!</v>
      </c>
      <c r="GU98" s="41" t="e">
        <f t="shared" si="82"/>
        <v>#REF!</v>
      </c>
      <c r="GV98" s="41" t="e">
        <f t="shared" si="82"/>
        <v>#REF!</v>
      </c>
      <c r="GW98" s="41" t="e">
        <f t="shared" si="82"/>
        <v>#REF!</v>
      </c>
      <c r="GX98" s="41" t="e">
        <f t="shared" si="82"/>
        <v>#REF!</v>
      </c>
      <c r="GY98" s="41" t="e">
        <f t="shared" si="59"/>
        <v>#REF!</v>
      </c>
      <c r="GZ98" s="41" t="e">
        <f t="shared" si="59"/>
        <v>#REF!</v>
      </c>
      <c r="HA98" s="41" t="e">
        <f t="shared" si="59"/>
        <v>#REF!</v>
      </c>
      <c r="HB98" s="41" t="e">
        <f t="shared" si="59"/>
        <v>#REF!</v>
      </c>
      <c r="HC98" s="41" t="e">
        <f t="shared" si="59"/>
        <v>#REF!</v>
      </c>
      <c r="HD98" s="41" t="e">
        <f t="shared" si="59"/>
        <v>#REF!</v>
      </c>
      <c r="HE98" s="41" t="e">
        <f t="shared" si="62"/>
        <v>#REF!</v>
      </c>
      <c r="HF98" s="41" t="e">
        <f t="shared" si="62"/>
        <v>#REF!</v>
      </c>
      <c r="HG98" s="41" t="e">
        <f t="shared" si="62"/>
        <v>#REF!</v>
      </c>
      <c r="HH98" s="41" t="e">
        <f t="shared" si="62"/>
        <v>#REF!</v>
      </c>
      <c r="HI98" s="41" t="e">
        <f t="shared" si="62"/>
        <v>#REF!</v>
      </c>
      <c r="HJ98" s="41" t="e">
        <f t="shared" si="62"/>
        <v>#REF!</v>
      </c>
    </row>
    <row r="99" spans="1:218" ht="14.4" x14ac:dyDescent="0.3">
      <c r="A99" s="42">
        <v>96</v>
      </c>
      <c r="B99" s="43" t="e">
        <f>'CMM1 - AUX CALC'!$CS$67</f>
        <v>#REF!</v>
      </c>
      <c r="CT99" s="41" t="e">
        <f>$B99/(_xlfn.SINGLE(PrazoConcessao)*12-CT$3+1)</f>
        <v>#REF!</v>
      </c>
      <c r="CU99" s="41" t="e">
        <f t="shared" si="83"/>
        <v>#REF!</v>
      </c>
      <c r="CV99" s="41" t="e">
        <f t="shared" si="81"/>
        <v>#REF!</v>
      </c>
      <c r="CW99" s="41" t="e">
        <f t="shared" si="81"/>
        <v>#REF!</v>
      </c>
      <c r="CX99" s="41" t="e">
        <f t="shared" si="81"/>
        <v>#REF!</v>
      </c>
      <c r="CY99" s="41" t="e">
        <f t="shared" si="81"/>
        <v>#REF!</v>
      </c>
      <c r="CZ99" s="41" t="e">
        <f t="shared" si="81"/>
        <v>#REF!</v>
      </c>
      <c r="DA99" s="41" t="e">
        <f t="shared" si="81"/>
        <v>#REF!</v>
      </c>
      <c r="DB99" s="41" t="e">
        <f t="shared" si="81"/>
        <v>#REF!</v>
      </c>
      <c r="DC99" s="41" t="e">
        <f t="shared" si="81"/>
        <v>#REF!</v>
      </c>
      <c r="DD99" s="41" t="e">
        <f t="shared" si="71"/>
        <v>#REF!</v>
      </c>
      <c r="DE99" s="41" t="e">
        <f t="shared" si="71"/>
        <v>#REF!</v>
      </c>
      <c r="DF99" s="41" t="e">
        <f t="shared" si="71"/>
        <v>#REF!</v>
      </c>
      <c r="DG99" s="41" t="e">
        <f t="shared" si="71"/>
        <v>#REF!</v>
      </c>
      <c r="DH99" s="41" t="e">
        <f t="shared" si="71"/>
        <v>#REF!</v>
      </c>
      <c r="DI99" s="41" t="e">
        <f t="shared" si="71"/>
        <v>#REF!</v>
      </c>
      <c r="DJ99" s="41" t="e">
        <f t="shared" si="71"/>
        <v>#REF!</v>
      </c>
      <c r="DK99" s="41" t="e">
        <f t="shared" si="71"/>
        <v>#REF!</v>
      </c>
      <c r="DL99" s="41" t="e">
        <f t="shared" si="71"/>
        <v>#REF!</v>
      </c>
      <c r="DM99" s="41" t="e">
        <f t="shared" ref="DM99:DP120" si="85">DL99</f>
        <v>#REF!</v>
      </c>
      <c r="DN99" s="41" t="e">
        <f t="shared" si="85"/>
        <v>#REF!</v>
      </c>
      <c r="DO99" s="41" t="e">
        <f t="shared" si="85"/>
        <v>#REF!</v>
      </c>
      <c r="DP99" s="41" t="e">
        <f t="shared" si="85"/>
        <v>#REF!</v>
      </c>
      <c r="DQ99" s="41" t="e">
        <f t="shared" si="76"/>
        <v>#REF!</v>
      </c>
      <c r="DR99" s="41" t="e">
        <f t="shared" si="76"/>
        <v>#REF!</v>
      </c>
      <c r="DS99" s="41" t="e">
        <f t="shared" si="76"/>
        <v>#REF!</v>
      </c>
      <c r="DT99" s="41" t="e">
        <f t="shared" si="76"/>
        <v>#REF!</v>
      </c>
      <c r="DU99" s="41" t="e">
        <f t="shared" si="76"/>
        <v>#REF!</v>
      </c>
      <c r="DV99" s="41" t="e">
        <f t="shared" si="64"/>
        <v>#REF!</v>
      </c>
      <c r="DW99" s="41" t="e">
        <f t="shared" si="64"/>
        <v>#REF!</v>
      </c>
      <c r="DX99" s="41" t="e">
        <f t="shared" si="64"/>
        <v>#REF!</v>
      </c>
      <c r="DY99" s="41" t="e">
        <f t="shared" si="64"/>
        <v>#REF!</v>
      </c>
      <c r="DZ99" s="41" t="e">
        <f t="shared" si="64"/>
        <v>#REF!</v>
      </c>
      <c r="EA99" s="41" t="e">
        <f t="shared" si="64"/>
        <v>#REF!</v>
      </c>
      <c r="EB99" s="41" t="e">
        <f t="shared" si="64"/>
        <v>#REF!</v>
      </c>
      <c r="EC99" s="41" t="e">
        <f t="shared" si="64"/>
        <v>#REF!</v>
      </c>
      <c r="ED99" s="41" t="e">
        <f t="shared" si="64"/>
        <v>#REF!</v>
      </c>
      <c r="EE99" s="41" t="e">
        <f t="shared" si="64"/>
        <v>#REF!</v>
      </c>
      <c r="EF99" s="41" t="e">
        <f t="shared" si="77"/>
        <v>#REF!</v>
      </c>
      <c r="EG99" s="41" t="e">
        <f t="shared" si="77"/>
        <v>#REF!</v>
      </c>
      <c r="EH99" s="41" t="e">
        <f t="shared" si="77"/>
        <v>#REF!</v>
      </c>
      <c r="EI99" s="41" t="e">
        <f t="shared" si="77"/>
        <v>#REF!</v>
      </c>
      <c r="EJ99" s="41" t="e">
        <f t="shared" si="72"/>
        <v>#REF!</v>
      </c>
      <c r="EK99" s="41" t="e">
        <f t="shared" si="72"/>
        <v>#REF!</v>
      </c>
      <c r="EL99" s="41" t="e">
        <f t="shared" si="72"/>
        <v>#REF!</v>
      </c>
      <c r="EM99" s="41" t="e">
        <f t="shared" si="72"/>
        <v>#REF!</v>
      </c>
      <c r="EN99" s="41" t="e">
        <f t="shared" si="72"/>
        <v>#REF!</v>
      </c>
      <c r="EO99" s="41" t="e">
        <f t="shared" si="72"/>
        <v>#REF!</v>
      </c>
      <c r="EP99" s="41" t="e">
        <f t="shared" si="72"/>
        <v>#REF!</v>
      </c>
      <c r="EQ99" s="41" t="e">
        <f t="shared" si="72"/>
        <v>#REF!</v>
      </c>
      <c r="ER99" s="41" t="e">
        <f t="shared" si="72"/>
        <v>#REF!</v>
      </c>
      <c r="ES99" s="41" t="e">
        <f t="shared" ref="ES99:EZ144" si="86">ER99</f>
        <v>#REF!</v>
      </c>
      <c r="ET99" s="41" t="e">
        <f t="shared" si="86"/>
        <v>#REF!</v>
      </c>
      <c r="EU99" s="41" t="e">
        <f t="shared" si="86"/>
        <v>#REF!</v>
      </c>
      <c r="EV99" s="41" t="e">
        <f t="shared" si="86"/>
        <v>#REF!</v>
      </c>
      <c r="EW99" s="41" t="e">
        <f t="shared" si="78"/>
        <v>#REF!</v>
      </c>
      <c r="EX99" s="41" t="e">
        <f t="shared" si="78"/>
        <v>#REF!</v>
      </c>
      <c r="EY99" s="41" t="e">
        <f t="shared" si="78"/>
        <v>#REF!</v>
      </c>
      <c r="EZ99" s="41" t="e">
        <f t="shared" si="78"/>
        <v>#REF!</v>
      </c>
      <c r="FA99" s="41" t="e">
        <f t="shared" si="78"/>
        <v>#REF!</v>
      </c>
      <c r="FB99" s="41" t="e">
        <f t="shared" si="65"/>
        <v>#REF!</v>
      </c>
      <c r="FC99" s="41" t="e">
        <f t="shared" si="65"/>
        <v>#REF!</v>
      </c>
      <c r="FD99" s="41" t="e">
        <f t="shared" si="65"/>
        <v>#REF!</v>
      </c>
      <c r="FE99" s="41" t="e">
        <f t="shared" si="65"/>
        <v>#REF!</v>
      </c>
      <c r="FF99" s="41" t="e">
        <f t="shared" si="65"/>
        <v>#REF!</v>
      </c>
      <c r="FG99" s="41" t="e">
        <f t="shared" si="65"/>
        <v>#REF!</v>
      </c>
      <c r="FH99" s="41" t="e">
        <f t="shared" si="65"/>
        <v>#REF!</v>
      </c>
      <c r="FI99" s="41" t="e">
        <f t="shared" si="65"/>
        <v>#REF!</v>
      </c>
      <c r="FJ99" s="41" t="e">
        <f t="shared" si="65"/>
        <v>#REF!</v>
      </c>
      <c r="FK99" s="41" t="e">
        <f t="shared" si="65"/>
        <v>#REF!</v>
      </c>
      <c r="FL99" s="41" t="e">
        <f t="shared" si="79"/>
        <v>#REF!</v>
      </c>
      <c r="FM99" s="41" t="e">
        <f t="shared" si="79"/>
        <v>#REF!</v>
      </c>
      <c r="FN99" s="41" t="e">
        <f t="shared" si="79"/>
        <v>#REF!</v>
      </c>
      <c r="FO99" s="41" t="e">
        <f t="shared" si="79"/>
        <v>#REF!</v>
      </c>
      <c r="FP99" s="41" t="e">
        <f t="shared" si="73"/>
        <v>#REF!</v>
      </c>
      <c r="FQ99" s="41" t="e">
        <f t="shared" si="73"/>
        <v>#REF!</v>
      </c>
      <c r="FR99" s="41" t="e">
        <f t="shared" si="73"/>
        <v>#REF!</v>
      </c>
      <c r="FS99" s="41" t="e">
        <f t="shared" si="73"/>
        <v>#REF!</v>
      </c>
      <c r="FT99" s="41" t="e">
        <f t="shared" si="73"/>
        <v>#REF!</v>
      </c>
      <c r="FU99" s="41" t="e">
        <f t="shared" si="73"/>
        <v>#REF!</v>
      </c>
      <c r="FV99" s="41" t="e">
        <f t="shared" si="73"/>
        <v>#REF!</v>
      </c>
      <c r="FW99" s="41" t="e">
        <f t="shared" si="73"/>
        <v>#REF!</v>
      </c>
      <c r="FX99" s="41" t="e">
        <f t="shared" si="73"/>
        <v>#REF!</v>
      </c>
      <c r="FY99" s="41" t="e">
        <f t="shared" ref="FY99:GE149" si="87">FX99</f>
        <v>#REF!</v>
      </c>
      <c r="FZ99" s="41" t="e">
        <f t="shared" si="87"/>
        <v>#REF!</v>
      </c>
      <c r="GA99" s="41" t="e">
        <f t="shared" si="87"/>
        <v>#REF!</v>
      </c>
      <c r="GB99" s="41" t="e">
        <f t="shared" si="87"/>
        <v>#REF!</v>
      </c>
      <c r="GC99" s="41" t="e">
        <f t="shared" si="80"/>
        <v>#REF!</v>
      </c>
      <c r="GD99" s="41" t="e">
        <f t="shared" si="80"/>
        <v>#REF!</v>
      </c>
      <c r="GE99" s="41" t="e">
        <f t="shared" si="80"/>
        <v>#REF!</v>
      </c>
      <c r="GF99" s="41" t="e">
        <f t="shared" si="80"/>
        <v>#REF!</v>
      </c>
      <c r="GG99" s="41" t="e">
        <f t="shared" si="80"/>
        <v>#REF!</v>
      </c>
      <c r="GH99" s="41" t="e">
        <f t="shared" si="66"/>
        <v>#REF!</v>
      </c>
      <c r="GI99" s="41" t="e">
        <f t="shared" si="58"/>
        <v>#REF!</v>
      </c>
      <c r="GJ99" s="41" t="e">
        <f t="shared" si="58"/>
        <v>#REF!</v>
      </c>
      <c r="GK99" s="41" t="e">
        <f t="shared" si="58"/>
        <v>#REF!</v>
      </c>
      <c r="GL99" s="41" t="e">
        <f t="shared" si="58"/>
        <v>#REF!</v>
      </c>
      <c r="GM99" s="41" t="e">
        <f t="shared" si="58"/>
        <v>#REF!</v>
      </c>
      <c r="GN99" s="41" t="e">
        <f t="shared" si="58"/>
        <v>#REF!</v>
      </c>
      <c r="GO99" s="41" t="e">
        <f t="shared" si="58"/>
        <v>#REF!</v>
      </c>
      <c r="GP99" s="41" t="e">
        <f t="shared" si="58"/>
        <v>#REF!</v>
      </c>
      <c r="GQ99" s="41" t="e">
        <f t="shared" si="58"/>
        <v>#REF!</v>
      </c>
      <c r="GR99" s="41" t="e">
        <f t="shared" si="58"/>
        <v>#REF!</v>
      </c>
      <c r="GS99" s="41" t="e">
        <f t="shared" si="58"/>
        <v>#REF!</v>
      </c>
      <c r="GT99" s="41" t="e">
        <f t="shared" si="82"/>
        <v>#REF!</v>
      </c>
      <c r="GU99" s="41" t="e">
        <f t="shared" si="82"/>
        <v>#REF!</v>
      </c>
      <c r="GV99" s="41" t="e">
        <f t="shared" si="82"/>
        <v>#REF!</v>
      </c>
      <c r="GW99" s="41" t="e">
        <f t="shared" si="82"/>
        <v>#REF!</v>
      </c>
      <c r="GX99" s="41" t="e">
        <f t="shared" si="82"/>
        <v>#REF!</v>
      </c>
      <c r="GY99" s="41" t="e">
        <f t="shared" si="59"/>
        <v>#REF!</v>
      </c>
      <c r="GZ99" s="41" t="e">
        <f t="shared" si="59"/>
        <v>#REF!</v>
      </c>
      <c r="HA99" s="41" t="e">
        <f t="shared" si="59"/>
        <v>#REF!</v>
      </c>
      <c r="HB99" s="41" t="e">
        <f t="shared" si="59"/>
        <v>#REF!</v>
      </c>
      <c r="HC99" s="41" t="e">
        <f t="shared" si="59"/>
        <v>#REF!</v>
      </c>
      <c r="HD99" s="41" t="e">
        <f t="shared" si="59"/>
        <v>#REF!</v>
      </c>
      <c r="HE99" s="41" t="e">
        <f t="shared" si="62"/>
        <v>#REF!</v>
      </c>
      <c r="HF99" s="41" t="e">
        <f t="shared" si="62"/>
        <v>#REF!</v>
      </c>
      <c r="HG99" s="41" t="e">
        <f t="shared" si="62"/>
        <v>#REF!</v>
      </c>
      <c r="HH99" s="41" t="e">
        <f t="shared" si="62"/>
        <v>#REF!</v>
      </c>
      <c r="HI99" s="41" t="e">
        <f t="shared" si="62"/>
        <v>#REF!</v>
      </c>
      <c r="HJ99" s="41" t="e">
        <f t="shared" si="62"/>
        <v>#REF!</v>
      </c>
    </row>
    <row r="100" spans="1:218" ht="14.4" x14ac:dyDescent="0.3">
      <c r="A100" s="42">
        <v>97</v>
      </c>
      <c r="B100" s="43" t="e">
        <f>'CMM1 - AUX CALC'!$CT$67</f>
        <v>#REF!</v>
      </c>
      <c r="CU100" s="41" t="e">
        <f>$B100/(_xlfn.SINGLE(PrazoConcessao)*12-CU$3+1)</f>
        <v>#REF!</v>
      </c>
      <c r="CV100" s="41" t="e">
        <f t="shared" si="81"/>
        <v>#REF!</v>
      </c>
      <c r="CW100" s="41" t="e">
        <f t="shared" si="81"/>
        <v>#REF!</v>
      </c>
      <c r="CX100" s="41" t="e">
        <f t="shared" si="81"/>
        <v>#REF!</v>
      </c>
      <c r="CY100" s="41" t="e">
        <f t="shared" si="81"/>
        <v>#REF!</v>
      </c>
      <c r="CZ100" s="41" t="e">
        <f t="shared" si="81"/>
        <v>#REF!</v>
      </c>
      <c r="DA100" s="41" t="e">
        <f t="shared" si="81"/>
        <v>#REF!</v>
      </c>
      <c r="DB100" s="41" t="e">
        <f t="shared" si="81"/>
        <v>#REF!</v>
      </c>
      <c r="DC100" s="41" t="e">
        <f t="shared" si="81"/>
        <v>#REF!</v>
      </c>
      <c r="DD100" s="41" t="e">
        <f t="shared" si="81"/>
        <v>#REF!</v>
      </c>
      <c r="DE100" s="41" t="e">
        <f t="shared" si="81"/>
        <v>#REF!</v>
      </c>
      <c r="DF100" s="41" t="e">
        <f t="shared" si="81"/>
        <v>#REF!</v>
      </c>
      <c r="DG100" s="41" t="e">
        <f t="shared" si="81"/>
        <v>#REF!</v>
      </c>
      <c r="DH100" s="41" t="e">
        <f t="shared" si="81"/>
        <v>#REF!</v>
      </c>
      <c r="DI100" s="41" t="e">
        <f t="shared" si="81"/>
        <v>#REF!</v>
      </c>
      <c r="DJ100" s="41" t="e">
        <f t="shared" si="81"/>
        <v>#REF!</v>
      </c>
      <c r="DK100" s="41" t="e">
        <f t="shared" si="81"/>
        <v>#REF!</v>
      </c>
      <c r="DL100" s="41" t="e">
        <f t="shared" ref="DL100:DL116" si="88">DK100</f>
        <v>#REF!</v>
      </c>
      <c r="DM100" s="41" t="e">
        <f t="shared" si="85"/>
        <v>#REF!</v>
      </c>
      <c r="DN100" s="41" t="e">
        <f t="shared" si="85"/>
        <v>#REF!</v>
      </c>
      <c r="DO100" s="41" t="e">
        <f t="shared" si="85"/>
        <v>#REF!</v>
      </c>
      <c r="DP100" s="41" t="e">
        <f t="shared" si="85"/>
        <v>#REF!</v>
      </c>
      <c r="DQ100" s="41" t="e">
        <f t="shared" si="76"/>
        <v>#REF!</v>
      </c>
      <c r="DR100" s="41" t="e">
        <f t="shared" si="76"/>
        <v>#REF!</v>
      </c>
      <c r="DS100" s="41" t="e">
        <f t="shared" si="76"/>
        <v>#REF!</v>
      </c>
      <c r="DT100" s="41" t="e">
        <f t="shared" si="76"/>
        <v>#REF!</v>
      </c>
      <c r="DU100" s="41" t="e">
        <f t="shared" si="76"/>
        <v>#REF!</v>
      </c>
      <c r="DV100" s="41" t="e">
        <f t="shared" si="64"/>
        <v>#REF!</v>
      </c>
      <c r="DW100" s="41" t="e">
        <f t="shared" si="64"/>
        <v>#REF!</v>
      </c>
      <c r="DX100" s="41" t="e">
        <f t="shared" si="64"/>
        <v>#REF!</v>
      </c>
      <c r="DY100" s="41" t="e">
        <f t="shared" si="64"/>
        <v>#REF!</v>
      </c>
      <c r="DZ100" s="41" t="e">
        <f t="shared" si="64"/>
        <v>#REF!</v>
      </c>
      <c r="EA100" s="41" t="e">
        <f t="shared" si="64"/>
        <v>#REF!</v>
      </c>
      <c r="EB100" s="41" t="e">
        <f t="shared" si="64"/>
        <v>#REF!</v>
      </c>
      <c r="EC100" s="41" t="e">
        <f t="shared" si="64"/>
        <v>#REF!</v>
      </c>
      <c r="ED100" s="41" t="e">
        <f t="shared" si="64"/>
        <v>#REF!</v>
      </c>
      <c r="EE100" s="41" t="e">
        <f t="shared" si="64"/>
        <v>#REF!</v>
      </c>
      <c r="EF100" s="41" t="e">
        <f t="shared" si="77"/>
        <v>#REF!</v>
      </c>
      <c r="EG100" s="41" t="e">
        <f t="shared" si="77"/>
        <v>#REF!</v>
      </c>
      <c r="EH100" s="41" t="e">
        <f t="shared" si="77"/>
        <v>#REF!</v>
      </c>
      <c r="EI100" s="41" t="e">
        <f t="shared" si="77"/>
        <v>#REF!</v>
      </c>
      <c r="EJ100" s="41" t="e">
        <f t="shared" si="77"/>
        <v>#REF!</v>
      </c>
      <c r="EK100" s="41" t="e">
        <f t="shared" si="77"/>
        <v>#REF!</v>
      </c>
      <c r="EL100" s="41" t="e">
        <f t="shared" si="77"/>
        <v>#REF!</v>
      </c>
      <c r="EM100" s="41" t="e">
        <f t="shared" si="77"/>
        <v>#REF!</v>
      </c>
      <c r="EN100" s="41" t="e">
        <f t="shared" si="77"/>
        <v>#REF!</v>
      </c>
      <c r="EO100" s="41" t="e">
        <f t="shared" si="77"/>
        <v>#REF!</v>
      </c>
      <c r="EP100" s="41" t="e">
        <f t="shared" si="77"/>
        <v>#REF!</v>
      </c>
      <c r="EQ100" s="41" t="e">
        <f t="shared" si="77"/>
        <v>#REF!</v>
      </c>
      <c r="ER100" s="41" t="e">
        <f t="shared" si="77"/>
        <v>#REF!</v>
      </c>
      <c r="ES100" s="41" t="e">
        <f t="shared" si="86"/>
        <v>#REF!</v>
      </c>
      <c r="ET100" s="41" t="e">
        <f t="shared" si="86"/>
        <v>#REF!</v>
      </c>
      <c r="EU100" s="41" t="e">
        <f t="shared" si="86"/>
        <v>#REF!</v>
      </c>
      <c r="EV100" s="41" t="e">
        <f t="shared" si="86"/>
        <v>#REF!</v>
      </c>
      <c r="EW100" s="41" t="e">
        <f t="shared" si="78"/>
        <v>#REF!</v>
      </c>
      <c r="EX100" s="41" t="e">
        <f t="shared" si="78"/>
        <v>#REF!</v>
      </c>
      <c r="EY100" s="41" t="e">
        <f t="shared" si="78"/>
        <v>#REF!</v>
      </c>
      <c r="EZ100" s="41" t="e">
        <f t="shared" si="78"/>
        <v>#REF!</v>
      </c>
      <c r="FA100" s="41" t="e">
        <f t="shared" si="78"/>
        <v>#REF!</v>
      </c>
      <c r="FB100" s="41" t="e">
        <f t="shared" si="65"/>
        <v>#REF!</v>
      </c>
      <c r="FC100" s="41" t="e">
        <f t="shared" si="65"/>
        <v>#REF!</v>
      </c>
      <c r="FD100" s="41" t="e">
        <f t="shared" si="65"/>
        <v>#REF!</v>
      </c>
      <c r="FE100" s="41" t="e">
        <f t="shared" si="65"/>
        <v>#REF!</v>
      </c>
      <c r="FF100" s="41" t="e">
        <f t="shared" si="65"/>
        <v>#REF!</v>
      </c>
      <c r="FG100" s="41" t="e">
        <f t="shared" si="65"/>
        <v>#REF!</v>
      </c>
      <c r="FH100" s="41" t="e">
        <f t="shared" si="65"/>
        <v>#REF!</v>
      </c>
      <c r="FI100" s="41" t="e">
        <f t="shared" si="65"/>
        <v>#REF!</v>
      </c>
      <c r="FJ100" s="41" t="e">
        <f t="shared" si="65"/>
        <v>#REF!</v>
      </c>
      <c r="FK100" s="41" t="e">
        <f t="shared" si="65"/>
        <v>#REF!</v>
      </c>
      <c r="FL100" s="41" t="e">
        <f t="shared" si="79"/>
        <v>#REF!</v>
      </c>
      <c r="FM100" s="41" t="e">
        <f t="shared" si="79"/>
        <v>#REF!</v>
      </c>
      <c r="FN100" s="41" t="e">
        <f t="shared" si="79"/>
        <v>#REF!</v>
      </c>
      <c r="FO100" s="41" t="e">
        <f t="shared" si="79"/>
        <v>#REF!</v>
      </c>
      <c r="FP100" s="41" t="e">
        <f t="shared" si="79"/>
        <v>#REF!</v>
      </c>
      <c r="FQ100" s="41" t="e">
        <f t="shared" si="79"/>
        <v>#REF!</v>
      </c>
      <c r="FR100" s="41" t="e">
        <f t="shared" si="79"/>
        <v>#REF!</v>
      </c>
      <c r="FS100" s="41" t="e">
        <f t="shared" si="79"/>
        <v>#REF!</v>
      </c>
      <c r="FT100" s="41" t="e">
        <f t="shared" si="79"/>
        <v>#REF!</v>
      </c>
      <c r="FU100" s="41" t="e">
        <f t="shared" si="79"/>
        <v>#REF!</v>
      </c>
      <c r="FV100" s="41" t="e">
        <f t="shared" si="79"/>
        <v>#REF!</v>
      </c>
      <c r="FW100" s="41" t="e">
        <f t="shared" si="79"/>
        <v>#REF!</v>
      </c>
      <c r="FX100" s="41" t="e">
        <f t="shared" si="79"/>
        <v>#REF!</v>
      </c>
      <c r="FY100" s="41" t="e">
        <f t="shared" si="87"/>
        <v>#REF!</v>
      </c>
      <c r="FZ100" s="41" t="e">
        <f t="shared" si="87"/>
        <v>#REF!</v>
      </c>
      <c r="GA100" s="41" t="e">
        <f t="shared" si="87"/>
        <v>#REF!</v>
      </c>
      <c r="GB100" s="41" t="e">
        <f t="shared" si="87"/>
        <v>#REF!</v>
      </c>
      <c r="GC100" s="41" t="e">
        <f t="shared" si="80"/>
        <v>#REF!</v>
      </c>
      <c r="GD100" s="41" t="e">
        <f t="shared" si="80"/>
        <v>#REF!</v>
      </c>
      <c r="GE100" s="41" t="e">
        <f t="shared" si="80"/>
        <v>#REF!</v>
      </c>
      <c r="GF100" s="41" t="e">
        <f t="shared" si="80"/>
        <v>#REF!</v>
      </c>
      <c r="GG100" s="41" t="e">
        <f t="shared" si="80"/>
        <v>#REF!</v>
      </c>
      <c r="GH100" s="41" t="e">
        <f t="shared" si="66"/>
        <v>#REF!</v>
      </c>
      <c r="GI100" s="41" t="e">
        <f t="shared" si="58"/>
        <v>#REF!</v>
      </c>
      <c r="GJ100" s="41" t="e">
        <f t="shared" si="58"/>
        <v>#REF!</v>
      </c>
      <c r="GK100" s="41" t="e">
        <f t="shared" si="58"/>
        <v>#REF!</v>
      </c>
      <c r="GL100" s="41" t="e">
        <f t="shared" si="58"/>
        <v>#REF!</v>
      </c>
      <c r="GM100" s="41" t="e">
        <f t="shared" si="58"/>
        <v>#REF!</v>
      </c>
      <c r="GN100" s="41" t="e">
        <f t="shared" si="58"/>
        <v>#REF!</v>
      </c>
      <c r="GO100" s="41" t="e">
        <f t="shared" si="58"/>
        <v>#REF!</v>
      </c>
      <c r="GP100" s="41" t="e">
        <f t="shared" si="58"/>
        <v>#REF!</v>
      </c>
      <c r="GQ100" s="41" t="e">
        <f t="shared" si="58"/>
        <v>#REF!</v>
      </c>
      <c r="GR100" s="41" t="e">
        <f t="shared" si="58"/>
        <v>#REF!</v>
      </c>
      <c r="GS100" s="41" t="e">
        <f t="shared" si="58"/>
        <v>#REF!</v>
      </c>
      <c r="GT100" s="41" t="e">
        <f t="shared" si="82"/>
        <v>#REF!</v>
      </c>
      <c r="GU100" s="41" t="e">
        <f t="shared" si="82"/>
        <v>#REF!</v>
      </c>
      <c r="GV100" s="41" t="e">
        <f t="shared" si="82"/>
        <v>#REF!</v>
      </c>
      <c r="GW100" s="41" t="e">
        <f t="shared" si="82"/>
        <v>#REF!</v>
      </c>
      <c r="GX100" s="41" t="e">
        <f t="shared" si="82"/>
        <v>#REF!</v>
      </c>
      <c r="GY100" s="41" t="e">
        <f t="shared" si="82"/>
        <v>#REF!</v>
      </c>
      <c r="GZ100" s="41" t="e">
        <f t="shared" si="82"/>
        <v>#REF!</v>
      </c>
      <c r="HA100" s="41" t="e">
        <f t="shared" si="82"/>
        <v>#REF!</v>
      </c>
      <c r="HB100" s="41" t="e">
        <f t="shared" si="82"/>
        <v>#REF!</v>
      </c>
      <c r="HC100" s="41" t="e">
        <f t="shared" si="82"/>
        <v>#REF!</v>
      </c>
      <c r="HD100" s="41" t="e">
        <f t="shared" si="82"/>
        <v>#REF!</v>
      </c>
      <c r="HE100" s="41" t="e">
        <f t="shared" si="62"/>
        <v>#REF!</v>
      </c>
      <c r="HF100" s="41" t="e">
        <f t="shared" si="62"/>
        <v>#REF!</v>
      </c>
      <c r="HG100" s="41" t="e">
        <f t="shared" si="62"/>
        <v>#REF!</v>
      </c>
      <c r="HH100" s="41" t="e">
        <f t="shared" si="62"/>
        <v>#REF!</v>
      </c>
      <c r="HI100" s="41" t="e">
        <f t="shared" si="62"/>
        <v>#REF!</v>
      </c>
      <c r="HJ100" s="41" t="e">
        <f t="shared" si="62"/>
        <v>#REF!</v>
      </c>
    </row>
    <row r="101" spans="1:218" ht="14.4" x14ac:dyDescent="0.3">
      <c r="A101" s="42">
        <v>98</v>
      </c>
      <c r="B101" s="43" t="e">
        <f>'CMM1 - AUX CALC'!$CU$67</f>
        <v>#REF!</v>
      </c>
      <c r="CV101" s="41" t="e">
        <f>$B101/(_xlfn.SINGLE(PrazoConcessao)*12-CV$3+1)</f>
        <v>#REF!</v>
      </c>
      <c r="CW101" s="41" t="e">
        <f t="shared" si="81"/>
        <v>#REF!</v>
      </c>
      <c r="CX101" s="41" t="e">
        <f t="shared" si="81"/>
        <v>#REF!</v>
      </c>
      <c r="CY101" s="41" t="e">
        <f t="shared" si="81"/>
        <v>#REF!</v>
      </c>
      <c r="CZ101" s="41" t="e">
        <f t="shared" si="81"/>
        <v>#REF!</v>
      </c>
      <c r="DA101" s="41" t="e">
        <f t="shared" si="81"/>
        <v>#REF!</v>
      </c>
      <c r="DB101" s="41" t="e">
        <f t="shared" si="81"/>
        <v>#REF!</v>
      </c>
      <c r="DC101" s="41" t="e">
        <f t="shared" si="81"/>
        <v>#REF!</v>
      </c>
      <c r="DD101" s="41" t="e">
        <f t="shared" si="81"/>
        <v>#REF!</v>
      </c>
      <c r="DE101" s="41" t="e">
        <f t="shared" si="81"/>
        <v>#REF!</v>
      </c>
      <c r="DF101" s="41" t="e">
        <f t="shared" si="81"/>
        <v>#REF!</v>
      </c>
      <c r="DG101" s="41" t="e">
        <f t="shared" si="81"/>
        <v>#REF!</v>
      </c>
      <c r="DH101" s="41" t="e">
        <f t="shared" si="81"/>
        <v>#REF!</v>
      </c>
      <c r="DI101" s="41" t="e">
        <f t="shared" si="81"/>
        <v>#REF!</v>
      </c>
      <c r="DJ101" s="41" t="e">
        <f t="shared" si="81"/>
        <v>#REF!</v>
      </c>
      <c r="DK101" s="41" t="e">
        <f t="shared" si="81"/>
        <v>#REF!</v>
      </c>
      <c r="DL101" s="41" t="e">
        <f t="shared" si="88"/>
        <v>#REF!</v>
      </c>
      <c r="DM101" s="41" t="e">
        <f t="shared" si="85"/>
        <v>#REF!</v>
      </c>
      <c r="DN101" s="41" t="e">
        <f t="shared" si="85"/>
        <v>#REF!</v>
      </c>
      <c r="DO101" s="41" t="e">
        <f t="shared" si="85"/>
        <v>#REF!</v>
      </c>
      <c r="DP101" s="41" t="e">
        <f t="shared" si="85"/>
        <v>#REF!</v>
      </c>
      <c r="DQ101" s="41" t="e">
        <f t="shared" si="76"/>
        <v>#REF!</v>
      </c>
      <c r="DR101" s="41" t="e">
        <f t="shared" si="76"/>
        <v>#REF!</v>
      </c>
      <c r="DS101" s="41" t="e">
        <f t="shared" si="76"/>
        <v>#REF!</v>
      </c>
      <c r="DT101" s="41" t="e">
        <f t="shared" si="76"/>
        <v>#REF!</v>
      </c>
      <c r="DU101" s="41" t="e">
        <f t="shared" si="76"/>
        <v>#REF!</v>
      </c>
      <c r="DV101" s="41" t="e">
        <f t="shared" si="64"/>
        <v>#REF!</v>
      </c>
      <c r="DW101" s="41" t="e">
        <f t="shared" si="64"/>
        <v>#REF!</v>
      </c>
      <c r="DX101" s="41" t="e">
        <f t="shared" si="64"/>
        <v>#REF!</v>
      </c>
      <c r="DY101" s="41" t="e">
        <f t="shared" si="64"/>
        <v>#REF!</v>
      </c>
      <c r="DZ101" s="41" t="e">
        <f t="shared" si="64"/>
        <v>#REF!</v>
      </c>
      <c r="EA101" s="41" t="e">
        <f t="shared" si="64"/>
        <v>#REF!</v>
      </c>
      <c r="EB101" s="41" t="e">
        <f t="shared" si="64"/>
        <v>#REF!</v>
      </c>
      <c r="EC101" s="41" t="e">
        <f t="shared" si="64"/>
        <v>#REF!</v>
      </c>
      <c r="ED101" s="41" t="e">
        <f t="shared" si="64"/>
        <v>#REF!</v>
      </c>
      <c r="EE101" s="41" t="e">
        <f t="shared" si="64"/>
        <v>#REF!</v>
      </c>
      <c r="EF101" s="41" t="e">
        <f t="shared" si="77"/>
        <v>#REF!</v>
      </c>
      <c r="EG101" s="41" t="e">
        <f t="shared" si="77"/>
        <v>#REF!</v>
      </c>
      <c r="EH101" s="41" t="e">
        <f t="shared" si="77"/>
        <v>#REF!</v>
      </c>
      <c r="EI101" s="41" t="e">
        <f t="shared" si="77"/>
        <v>#REF!</v>
      </c>
      <c r="EJ101" s="41" t="e">
        <f t="shared" si="77"/>
        <v>#REF!</v>
      </c>
      <c r="EK101" s="41" t="e">
        <f t="shared" si="77"/>
        <v>#REF!</v>
      </c>
      <c r="EL101" s="41" t="e">
        <f t="shared" si="77"/>
        <v>#REF!</v>
      </c>
      <c r="EM101" s="41" t="e">
        <f t="shared" si="77"/>
        <v>#REF!</v>
      </c>
      <c r="EN101" s="41" t="e">
        <f t="shared" si="77"/>
        <v>#REF!</v>
      </c>
      <c r="EO101" s="41" t="e">
        <f t="shared" si="77"/>
        <v>#REF!</v>
      </c>
      <c r="EP101" s="41" t="e">
        <f t="shared" si="77"/>
        <v>#REF!</v>
      </c>
      <c r="EQ101" s="41" t="e">
        <f t="shared" si="77"/>
        <v>#REF!</v>
      </c>
      <c r="ER101" s="41" t="e">
        <f t="shared" si="77"/>
        <v>#REF!</v>
      </c>
      <c r="ES101" s="41" t="e">
        <f t="shared" si="86"/>
        <v>#REF!</v>
      </c>
      <c r="ET101" s="41" t="e">
        <f t="shared" si="86"/>
        <v>#REF!</v>
      </c>
      <c r="EU101" s="41" t="e">
        <f t="shared" si="86"/>
        <v>#REF!</v>
      </c>
      <c r="EV101" s="41" t="e">
        <f t="shared" si="86"/>
        <v>#REF!</v>
      </c>
      <c r="EW101" s="41" t="e">
        <f t="shared" si="78"/>
        <v>#REF!</v>
      </c>
      <c r="EX101" s="41" t="e">
        <f t="shared" si="78"/>
        <v>#REF!</v>
      </c>
      <c r="EY101" s="41" t="e">
        <f t="shared" si="78"/>
        <v>#REF!</v>
      </c>
      <c r="EZ101" s="41" t="e">
        <f t="shared" si="78"/>
        <v>#REF!</v>
      </c>
      <c r="FA101" s="41" t="e">
        <f t="shared" si="78"/>
        <v>#REF!</v>
      </c>
      <c r="FB101" s="41" t="e">
        <f t="shared" si="65"/>
        <v>#REF!</v>
      </c>
      <c r="FC101" s="41" t="e">
        <f t="shared" si="65"/>
        <v>#REF!</v>
      </c>
      <c r="FD101" s="41" t="e">
        <f t="shared" si="65"/>
        <v>#REF!</v>
      </c>
      <c r="FE101" s="41" t="e">
        <f t="shared" si="65"/>
        <v>#REF!</v>
      </c>
      <c r="FF101" s="41" t="e">
        <f t="shared" si="65"/>
        <v>#REF!</v>
      </c>
      <c r="FG101" s="41" t="e">
        <f t="shared" si="65"/>
        <v>#REF!</v>
      </c>
      <c r="FH101" s="41" t="e">
        <f t="shared" si="65"/>
        <v>#REF!</v>
      </c>
      <c r="FI101" s="41" t="e">
        <f t="shared" si="65"/>
        <v>#REF!</v>
      </c>
      <c r="FJ101" s="41" t="e">
        <f t="shared" si="65"/>
        <v>#REF!</v>
      </c>
      <c r="FK101" s="41" t="e">
        <f t="shared" si="65"/>
        <v>#REF!</v>
      </c>
      <c r="FL101" s="41" t="e">
        <f t="shared" si="79"/>
        <v>#REF!</v>
      </c>
      <c r="FM101" s="41" t="e">
        <f t="shared" si="79"/>
        <v>#REF!</v>
      </c>
      <c r="FN101" s="41" t="e">
        <f t="shared" si="79"/>
        <v>#REF!</v>
      </c>
      <c r="FO101" s="41" t="e">
        <f t="shared" si="79"/>
        <v>#REF!</v>
      </c>
      <c r="FP101" s="41" t="e">
        <f t="shared" si="79"/>
        <v>#REF!</v>
      </c>
      <c r="FQ101" s="41" t="e">
        <f t="shared" si="79"/>
        <v>#REF!</v>
      </c>
      <c r="FR101" s="41" t="e">
        <f t="shared" si="79"/>
        <v>#REF!</v>
      </c>
      <c r="FS101" s="41" t="e">
        <f t="shared" si="79"/>
        <v>#REF!</v>
      </c>
      <c r="FT101" s="41" t="e">
        <f t="shared" si="79"/>
        <v>#REF!</v>
      </c>
      <c r="FU101" s="41" t="e">
        <f t="shared" si="79"/>
        <v>#REF!</v>
      </c>
      <c r="FV101" s="41" t="e">
        <f t="shared" si="79"/>
        <v>#REF!</v>
      </c>
      <c r="FW101" s="41" t="e">
        <f t="shared" si="79"/>
        <v>#REF!</v>
      </c>
      <c r="FX101" s="41" t="e">
        <f t="shared" si="79"/>
        <v>#REF!</v>
      </c>
      <c r="FY101" s="41" t="e">
        <f t="shared" si="87"/>
        <v>#REF!</v>
      </c>
      <c r="FZ101" s="41" t="e">
        <f t="shared" si="87"/>
        <v>#REF!</v>
      </c>
      <c r="GA101" s="41" t="e">
        <f t="shared" si="87"/>
        <v>#REF!</v>
      </c>
      <c r="GB101" s="41" t="e">
        <f t="shared" si="87"/>
        <v>#REF!</v>
      </c>
      <c r="GC101" s="41" t="e">
        <f t="shared" si="80"/>
        <v>#REF!</v>
      </c>
      <c r="GD101" s="41" t="e">
        <f t="shared" si="80"/>
        <v>#REF!</v>
      </c>
      <c r="GE101" s="41" t="e">
        <f t="shared" si="80"/>
        <v>#REF!</v>
      </c>
      <c r="GF101" s="41" t="e">
        <f t="shared" si="80"/>
        <v>#REF!</v>
      </c>
      <c r="GG101" s="41" t="e">
        <f t="shared" si="80"/>
        <v>#REF!</v>
      </c>
      <c r="GH101" s="41" t="e">
        <f t="shared" si="66"/>
        <v>#REF!</v>
      </c>
      <c r="GI101" s="41" t="e">
        <f t="shared" si="58"/>
        <v>#REF!</v>
      </c>
      <c r="GJ101" s="41" t="e">
        <f t="shared" si="58"/>
        <v>#REF!</v>
      </c>
      <c r="GK101" s="41" t="e">
        <f t="shared" si="58"/>
        <v>#REF!</v>
      </c>
      <c r="GL101" s="41" t="e">
        <f t="shared" si="58"/>
        <v>#REF!</v>
      </c>
      <c r="GM101" s="41" t="e">
        <f t="shared" si="58"/>
        <v>#REF!</v>
      </c>
      <c r="GN101" s="41" t="e">
        <f t="shared" si="58"/>
        <v>#REF!</v>
      </c>
      <c r="GO101" s="41" t="e">
        <f t="shared" si="58"/>
        <v>#REF!</v>
      </c>
      <c r="GP101" s="41" t="e">
        <f t="shared" si="58"/>
        <v>#REF!</v>
      </c>
      <c r="GQ101" s="41" t="e">
        <f t="shared" si="58"/>
        <v>#REF!</v>
      </c>
      <c r="GR101" s="41" t="e">
        <f t="shared" si="58"/>
        <v>#REF!</v>
      </c>
      <c r="GS101" s="41" t="e">
        <f t="shared" si="58"/>
        <v>#REF!</v>
      </c>
      <c r="GT101" s="41" t="e">
        <f t="shared" si="82"/>
        <v>#REF!</v>
      </c>
      <c r="GU101" s="41" t="e">
        <f t="shared" si="82"/>
        <v>#REF!</v>
      </c>
      <c r="GV101" s="41" t="e">
        <f t="shared" si="82"/>
        <v>#REF!</v>
      </c>
      <c r="GW101" s="41" t="e">
        <f t="shared" si="82"/>
        <v>#REF!</v>
      </c>
      <c r="GX101" s="41" t="e">
        <f t="shared" si="82"/>
        <v>#REF!</v>
      </c>
      <c r="GY101" s="41" t="e">
        <f t="shared" si="82"/>
        <v>#REF!</v>
      </c>
      <c r="GZ101" s="41" t="e">
        <f t="shared" si="82"/>
        <v>#REF!</v>
      </c>
      <c r="HA101" s="41" t="e">
        <f t="shared" si="82"/>
        <v>#REF!</v>
      </c>
      <c r="HB101" s="41" t="e">
        <f t="shared" si="82"/>
        <v>#REF!</v>
      </c>
      <c r="HC101" s="41" t="e">
        <f t="shared" si="82"/>
        <v>#REF!</v>
      </c>
      <c r="HD101" s="41" t="e">
        <f t="shared" si="82"/>
        <v>#REF!</v>
      </c>
      <c r="HE101" s="41" t="e">
        <f t="shared" si="62"/>
        <v>#REF!</v>
      </c>
      <c r="HF101" s="41" t="e">
        <f t="shared" si="62"/>
        <v>#REF!</v>
      </c>
      <c r="HG101" s="41" t="e">
        <f t="shared" si="62"/>
        <v>#REF!</v>
      </c>
      <c r="HH101" s="41" t="e">
        <f t="shared" si="62"/>
        <v>#REF!</v>
      </c>
      <c r="HI101" s="41" t="e">
        <f t="shared" si="62"/>
        <v>#REF!</v>
      </c>
      <c r="HJ101" s="41" t="e">
        <f t="shared" si="62"/>
        <v>#REF!</v>
      </c>
    </row>
    <row r="102" spans="1:218" ht="14.4" x14ac:dyDescent="0.3">
      <c r="A102" s="42">
        <v>99</v>
      </c>
      <c r="B102" s="43" t="e">
        <f>'CMM1 - AUX CALC'!$CV$67</f>
        <v>#REF!</v>
      </c>
      <c r="CW102" s="41" t="e">
        <f>$B102/(_xlfn.SINGLE(PrazoConcessao)*12-CW$3+1)</f>
        <v>#REF!</v>
      </c>
      <c r="CX102" s="41" t="e">
        <f t="shared" si="81"/>
        <v>#REF!</v>
      </c>
      <c r="CY102" s="41" t="e">
        <f t="shared" si="81"/>
        <v>#REF!</v>
      </c>
      <c r="CZ102" s="41" t="e">
        <f t="shared" si="81"/>
        <v>#REF!</v>
      </c>
      <c r="DA102" s="41" t="e">
        <f t="shared" si="81"/>
        <v>#REF!</v>
      </c>
      <c r="DB102" s="41" t="e">
        <f t="shared" si="81"/>
        <v>#REF!</v>
      </c>
      <c r="DC102" s="41" t="e">
        <f t="shared" si="81"/>
        <v>#REF!</v>
      </c>
      <c r="DD102" s="41" t="e">
        <f t="shared" si="81"/>
        <v>#REF!</v>
      </c>
      <c r="DE102" s="41" t="e">
        <f t="shared" si="81"/>
        <v>#REF!</v>
      </c>
      <c r="DF102" s="41" t="e">
        <f t="shared" si="81"/>
        <v>#REF!</v>
      </c>
      <c r="DG102" s="41" t="e">
        <f t="shared" si="81"/>
        <v>#REF!</v>
      </c>
      <c r="DH102" s="41" t="e">
        <f t="shared" si="81"/>
        <v>#REF!</v>
      </c>
      <c r="DI102" s="41" t="e">
        <f t="shared" si="81"/>
        <v>#REF!</v>
      </c>
      <c r="DJ102" s="41" t="e">
        <f t="shared" si="81"/>
        <v>#REF!</v>
      </c>
      <c r="DK102" s="41" t="e">
        <f t="shared" si="81"/>
        <v>#REF!</v>
      </c>
      <c r="DL102" s="41" t="e">
        <f t="shared" si="88"/>
        <v>#REF!</v>
      </c>
      <c r="DM102" s="41" t="e">
        <f t="shared" si="85"/>
        <v>#REF!</v>
      </c>
      <c r="DN102" s="41" t="e">
        <f t="shared" si="85"/>
        <v>#REF!</v>
      </c>
      <c r="DO102" s="41" t="e">
        <f t="shared" si="85"/>
        <v>#REF!</v>
      </c>
      <c r="DP102" s="41" t="e">
        <f t="shared" si="85"/>
        <v>#REF!</v>
      </c>
      <c r="DQ102" s="41" t="e">
        <f t="shared" si="76"/>
        <v>#REF!</v>
      </c>
      <c r="DR102" s="41" t="e">
        <f t="shared" si="76"/>
        <v>#REF!</v>
      </c>
      <c r="DS102" s="41" t="e">
        <f t="shared" si="76"/>
        <v>#REF!</v>
      </c>
      <c r="DT102" s="41" t="e">
        <f t="shared" si="76"/>
        <v>#REF!</v>
      </c>
      <c r="DU102" s="41" t="e">
        <f t="shared" si="76"/>
        <v>#REF!</v>
      </c>
      <c r="DV102" s="41" t="e">
        <f t="shared" si="64"/>
        <v>#REF!</v>
      </c>
      <c r="DW102" s="41" t="e">
        <f t="shared" si="64"/>
        <v>#REF!</v>
      </c>
      <c r="DX102" s="41" t="e">
        <f t="shared" si="64"/>
        <v>#REF!</v>
      </c>
      <c r="DY102" s="41" t="e">
        <f t="shared" si="64"/>
        <v>#REF!</v>
      </c>
      <c r="DZ102" s="41" t="e">
        <f t="shared" si="64"/>
        <v>#REF!</v>
      </c>
      <c r="EA102" s="41" t="e">
        <f t="shared" si="64"/>
        <v>#REF!</v>
      </c>
      <c r="EB102" s="41" t="e">
        <f t="shared" si="64"/>
        <v>#REF!</v>
      </c>
      <c r="EC102" s="41" t="e">
        <f t="shared" si="64"/>
        <v>#REF!</v>
      </c>
      <c r="ED102" s="41" t="e">
        <f t="shared" si="64"/>
        <v>#REF!</v>
      </c>
      <c r="EE102" s="41" t="e">
        <f t="shared" si="64"/>
        <v>#REF!</v>
      </c>
      <c r="EF102" s="41" t="e">
        <f t="shared" si="77"/>
        <v>#REF!</v>
      </c>
      <c r="EG102" s="41" t="e">
        <f t="shared" si="77"/>
        <v>#REF!</v>
      </c>
      <c r="EH102" s="41" t="e">
        <f t="shared" si="77"/>
        <v>#REF!</v>
      </c>
      <c r="EI102" s="41" t="e">
        <f t="shared" si="77"/>
        <v>#REF!</v>
      </c>
      <c r="EJ102" s="41" t="e">
        <f t="shared" si="77"/>
        <v>#REF!</v>
      </c>
      <c r="EK102" s="41" t="e">
        <f t="shared" si="77"/>
        <v>#REF!</v>
      </c>
      <c r="EL102" s="41" t="e">
        <f t="shared" si="77"/>
        <v>#REF!</v>
      </c>
      <c r="EM102" s="41" t="e">
        <f t="shared" si="77"/>
        <v>#REF!</v>
      </c>
      <c r="EN102" s="41" t="e">
        <f t="shared" si="77"/>
        <v>#REF!</v>
      </c>
      <c r="EO102" s="41" t="e">
        <f t="shared" si="77"/>
        <v>#REF!</v>
      </c>
      <c r="EP102" s="41" t="e">
        <f t="shared" si="77"/>
        <v>#REF!</v>
      </c>
      <c r="EQ102" s="41" t="e">
        <f t="shared" si="77"/>
        <v>#REF!</v>
      </c>
      <c r="ER102" s="41" t="e">
        <f t="shared" si="77"/>
        <v>#REF!</v>
      </c>
      <c r="ES102" s="41" t="e">
        <f t="shared" si="86"/>
        <v>#REF!</v>
      </c>
      <c r="ET102" s="41" t="e">
        <f t="shared" si="86"/>
        <v>#REF!</v>
      </c>
      <c r="EU102" s="41" t="e">
        <f t="shared" si="86"/>
        <v>#REF!</v>
      </c>
      <c r="EV102" s="41" t="e">
        <f t="shared" si="86"/>
        <v>#REF!</v>
      </c>
      <c r="EW102" s="41" t="e">
        <f t="shared" si="78"/>
        <v>#REF!</v>
      </c>
      <c r="EX102" s="41" t="e">
        <f t="shared" si="78"/>
        <v>#REF!</v>
      </c>
      <c r="EY102" s="41" t="e">
        <f t="shared" si="78"/>
        <v>#REF!</v>
      </c>
      <c r="EZ102" s="41" t="e">
        <f t="shared" si="78"/>
        <v>#REF!</v>
      </c>
      <c r="FA102" s="41" t="e">
        <f t="shared" si="78"/>
        <v>#REF!</v>
      </c>
      <c r="FB102" s="41" t="e">
        <f t="shared" si="65"/>
        <v>#REF!</v>
      </c>
      <c r="FC102" s="41" t="e">
        <f t="shared" si="65"/>
        <v>#REF!</v>
      </c>
      <c r="FD102" s="41" t="e">
        <f t="shared" si="65"/>
        <v>#REF!</v>
      </c>
      <c r="FE102" s="41" t="e">
        <f t="shared" si="65"/>
        <v>#REF!</v>
      </c>
      <c r="FF102" s="41" t="e">
        <f t="shared" si="65"/>
        <v>#REF!</v>
      </c>
      <c r="FG102" s="41" t="e">
        <f t="shared" si="65"/>
        <v>#REF!</v>
      </c>
      <c r="FH102" s="41" t="e">
        <f t="shared" si="65"/>
        <v>#REF!</v>
      </c>
      <c r="FI102" s="41" t="e">
        <f t="shared" si="65"/>
        <v>#REF!</v>
      </c>
      <c r="FJ102" s="41" t="e">
        <f t="shared" si="65"/>
        <v>#REF!</v>
      </c>
      <c r="FK102" s="41" t="e">
        <f t="shared" si="65"/>
        <v>#REF!</v>
      </c>
      <c r="FL102" s="41" t="e">
        <f t="shared" si="79"/>
        <v>#REF!</v>
      </c>
      <c r="FM102" s="41" t="e">
        <f t="shared" si="79"/>
        <v>#REF!</v>
      </c>
      <c r="FN102" s="41" t="e">
        <f t="shared" si="79"/>
        <v>#REF!</v>
      </c>
      <c r="FO102" s="41" t="e">
        <f t="shared" si="79"/>
        <v>#REF!</v>
      </c>
      <c r="FP102" s="41" t="e">
        <f t="shared" si="79"/>
        <v>#REF!</v>
      </c>
      <c r="FQ102" s="41" t="e">
        <f t="shared" si="79"/>
        <v>#REF!</v>
      </c>
      <c r="FR102" s="41" t="e">
        <f t="shared" si="79"/>
        <v>#REF!</v>
      </c>
      <c r="FS102" s="41" t="e">
        <f t="shared" si="79"/>
        <v>#REF!</v>
      </c>
      <c r="FT102" s="41" t="e">
        <f t="shared" si="79"/>
        <v>#REF!</v>
      </c>
      <c r="FU102" s="41" t="e">
        <f t="shared" si="79"/>
        <v>#REF!</v>
      </c>
      <c r="FV102" s="41" t="e">
        <f t="shared" si="79"/>
        <v>#REF!</v>
      </c>
      <c r="FW102" s="41" t="e">
        <f t="shared" si="79"/>
        <v>#REF!</v>
      </c>
      <c r="FX102" s="41" t="e">
        <f t="shared" si="79"/>
        <v>#REF!</v>
      </c>
      <c r="FY102" s="41" t="e">
        <f t="shared" si="87"/>
        <v>#REF!</v>
      </c>
      <c r="FZ102" s="41" t="e">
        <f t="shared" si="87"/>
        <v>#REF!</v>
      </c>
      <c r="GA102" s="41" t="e">
        <f t="shared" si="87"/>
        <v>#REF!</v>
      </c>
      <c r="GB102" s="41" t="e">
        <f t="shared" si="87"/>
        <v>#REF!</v>
      </c>
      <c r="GC102" s="41" t="e">
        <f t="shared" si="80"/>
        <v>#REF!</v>
      </c>
      <c r="GD102" s="41" t="e">
        <f t="shared" si="80"/>
        <v>#REF!</v>
      </c>
      <c r="GE102" s="41" t="e">
        <f t="shared" si="80"/>
        <v>#REF!</v>
      </c>
      <c r="GF102" s="41" t="e">
        <f t="shared" si="80"/>
        <v>#REF!</v>
      </c>
      <c r="GG102" s="41" t="e">
        <f t="shared" si="80"/>
        <v>#REF!</v>
      </c>
      <c r="GH102" s="41" t="e">
        <f t="shared" si="66"/>
        <v>#REF!</v>
      </c>
      <c r="GI102" s="41" t="e">
        <f t="shared" si="58"/>
        <v>#REF!</v>
      </c>
      <c r="GJ102" s="41" t="e">
        <f t="shared" si="58"/>
        <v>#REF!</v>
      </c>
      <c r="GK102" s="41" t="e">
        <f t="shared" si="58"/>
        <v>#REF!</v>
      </c>
      <c r="GL102" s="41" t="e">
        <f t="shared" si="58"/>
        <v>#REF!</v>
      </c>
      <c r="GM102" s="41" t="e">
        <f t="shared" si="58"/>
        <v>#REF!</v>
      </c>
      <c r="GN102" s="41" t="e">
        <f t="shared" si="58"/>
        <v>#REF!</v>
      </c>
      <c r="GO102" s="41" t="e">
        <f t="shared" si="58"/>
        <v>#REF!</v>
      </c>
      <c r="GP102" s="41" t="e">
        <f t="shared" si="58"/>
        <v>#REF!</v>
      </c>
      <c r="GQ102" s="41" t="e">
        <f t="shared" si="58"/>
        <v>#REF!</v>
      </c>
      <c r="GR102" s="41" t="e">
        <f t="shared" si="58"/>
        <v>#REF!</v>
      </c>
      <c r="GS102" s="41" t="e">
        <f t="shared" si="58"/>
        <v>#REF!</v>
      </c>
      <c r="GT102" s="41" t="e">
        <f t="shared" si="82"/>
        <v>#REF!</v>
      </c>
      <c r="GU102" s="41" t="e">
        <f t="shared" si="82"/>
        <v>#REF!</v>
      </c>
      <c r="GV102" s="41" t="e">
        <f t="shared" si="82"/>
        <v>#REF!</v>
      </c>
      <c r="GW102" s="41" t="e">
        <f t="shared" si="82"/>
        <v>#REF!</v>
      </c>
      <c r="GX102" s="41" t="e">
        <f t="shared" si="82"/>
        <v>#REF!</v>
      </c>
      <c r="GY102" s="41" t="e">
        <f t="shared" si="82"/>
        <v>#REF!</v>
      </c>
      <c r="GZ102" s="41" t="e">
        <f t="shared" si="82"/>
        <v>#REF!</v>
      </c>
      <c r="HA102" s="41" t="e">
        <f t="shared" si="82"/>
        <v>#REF!</v>
      </c>
      <c r="HB102" s="41" t="e">
        <f t="shared" si="82"/>
        <v>#REF!</v>
      </c>
      <c r="HC102" s="41" t="e">
        <f t="shared" si="82"/>
        <v>#REF!</v>
      </c>
      <c r="HD102" s="41" t="e">
        <f t="shared" si="82"/>
        <v>#REF!</v>
      </c>
      <c r="HE102" s="41" t="e">
        <f t="shared" si="62"/>
        <v>#REF!</v>
      </c>
      <c r="HF102" s="41" t="e">
        <f t="shared" si="62"/>
        <v>#REF!</v>
      </c>
      <c r="HG102" s="41" t="e">
        <f t="shared" si="62"/>
        <v>#REF!</v>
      </c>
      <c r="HH102" s="41" t="e">
        <f t="shared" si="62"/>
        <v>#REF!</v>
      </c>
      <c r="HI102" s="41" t="e">
        <f t="shared" si="62"/>
        <v>#REF!</v>
      </c>
      <c r="HJ102" s="41" t="e">
        <f t="shared" si="62"/>
        <v>#REF!</v>
      </c>
    </row>
    <row r="103" spans="1:218" ht="14.4" x14ac:dyDescent="0.3">
      <c r="A103" s="42">
        <v>100</v>
      </c>
      <c r="B103" s="43" t="e">
        <f>'CMM1 - AUX CALC'!$CW$67</f>
        <v>#REF!</v>
      </c>
      <c r="CX103" s="41" t="e">
        <f>$B103/(_xlfn.SINGLE(PrazoConcessao)*12-CX$3+1)</f>
        <v>#REF!</v>
      </c>
      <c r="CY103" s="41" t="e">
        <f t="shared" si="81"/>
        <v>#REF!</v>
      </c>
      <c r="CZ103" s="41" t="e">
        <f t="shared" si="81"/>
        <v>#REF!</v>
      </c>
      <c r="DA103" s="41" t="e">
        <f t="shared" si="81"/>
        <v>#REF!</v>
      </c>
      <c r="DB103" s="41" t="e">
        <f t="shared" si="81"/>
        <v>#REF!</v>
      </c>
      <c r="DC103" s="41" t="e">
        <f t="shared" si="81"/>
        <v>#REF!</v>
      </c>
      <c r="DD103" s="41" t="e">
        <f t="shared" si="81"/>
        <v>#REF!</v>
      </c>
      <c r="DE103" s="41" t="e">
        <f t="shared" si="81"/>
        <v>#REF!</v>
      </c>
      <c r="DF103" s="41" t="e">
        <f t="shared" si="81"/>
        <v>#REF!</v>
      </c>
      <c r="DG103" s="41" t="e">
        <f t="shared" si="81"/>
        <v>#REF!</v>
      </c>
      <c r="DH103" s="41" t="e">
        <f t="shared" si="81"/>
        <v>#REF!</v>
      </c>
      <c r="DI103" s="41" t="e">
        <f t="shared" si="81"/>
        <v>#REF!</v>
      </c>
      <c r="DJ103" s="41" t="e">
        <f t="shared" si="81"/>
        <v>#REF!</v>
      </c>
      <c r="DK103" s="41" t="e">
        <f t="shared" si="81"/>
        <v>#REF!</v>
      </c>
      <c r="DL103" s="41" t="e">
        <f t="shared" si="88"/>
        <v>#REF!</v>
      </c>
      <c r="DM103" s="41" t="e">
        <f t="shared" si="85"/>
        <v>#REF!</v>
      </c>
      <c r="DN103" s="41" t="e">
        <f t="shared" si="85"/>
        <v>#REF!</v>
      </c>
      <c r="DO103" s="41" t="e">
        <f t="shared" si="85"/>
        <v>#REF!</v>
      </c>
      <c r="DP103" s="41" t="e">
        <f t="shared" si="85"/>
        <v>#REF!</v>
      </c>
      <c r="DQ103" s="41" t="e">
        <f t="shared" si="76"/>
        <v>#REF!</v>
      </c>
      <c r="DR103" s="41" t="e">
        <f t="shared" si="76"/>
        <v>#REF!</v>
      </c>
      <c r="DS103" s="41" t="e">
        <f t="shared" si="76"/>
        <v>#REF!</v>
      </c>
      <c r="DT103" s="41" t="e">
        <f t="shared" si="76"/>
        <v>#REF!</v>
      </c>
      <c r="DU103" s="41" t="e">
        <f t="shared" si="76"/>
        <v>#REF!</v>
      </c>
      <c r="DV103" s="41" t="e">
        <f t="shared" si="64"/>
        <v>#REF!</v>
      </c>
      <c r="DW103" s="41" t="e">
        <f t="shared" si="64"/>
        <v>#REF!</v>
      </c>
      <c r="DX103" s="41" t="e">
        <f t="shared" si="64"/>
        <v>#REF!</v>
      </c>
      <c r="DY103" s="41" t="e">
        <f t="shared" si="64"/>
        <v>#REF!</v>
      </c>
      <c r="DZ103" s="41" t="e">
        <f t="shared" si="64"/>
        <v>#REF!</v>
      </c>
      <c r="EA103" s="41" t="e">
        <f t="shared" si="64"/>
        <v>#REF!</v>
      </c>
      <c r="EB103" s="41" t="e">
        <f t="shared" si="64"/>
        <v>#REF!</v>
      </c>
      <c r="EC103" s="41" t="e">
        <f t="shared" si="64"/>
        <v>#REF!</v>
      </c>
      <c r="ED103" s="41" t="e">
        <f t="shared" si="64"/>
        <v>#REF!</v>
      </c>
      <c r="EE103" s="41" t="e">
        <f t="shared" si="64"/>
        <v>#REF!</v>
      </c>
      <c r="EF103" s="41" t="e">
        <f t="shared" si="77"/>
        <v>#REF!</v>
      </c>
      <c r="EG103" s="41" t="e">
        <f t="shared" si="77"/>
        <v>#REF!</v>
      </c>
      <c r="EH103" s="41" t="e">
        <f t="shared" si="77"/>
        <v>#REF!</v>
      </c>
      <c r="EI103" s="41" t="e">
        <f t="shared" si="77"/>
        <v>#REF!</v>
      </c>
      <c r="EJ103" s="41" t="e">
        <f t="shared" si="77"/>
        <v>#REF!</v>
      </c>
      <c r="EK103" s="41" t="e">
        <f t="shared" si="77"/>
        <v>#REF!</v>
      </c>
      <c r="EL103" s="41" t="e">
        <f t="shared" si="77"/>
        <v>#REF!</v>
      </c>
      <c r="EM103" s="41" t="e">
        <f t="shared" si="77"/>
        <v>#REF!</v>
      </c>
      <c r="EN103" s="41" t="e">
        <f t="shared" si="77"/>
        <v>#REF!</v>
      </c>
      <c r="EO103" s="41" t="e">
        <f t="shared" si="77"/>
        <v>#REF!</v>
      </c>
      <c r="EP103" s="41" t="e">
        <f t="shared" si="77"/>
        <v>#REF!</v>
      </c>
      <c r="EQ103" s="41" t="e">
        <f t="shared" si="77"/>
        <v>#REF!</v>
      </c>
      <c r="ER103" s="41" t="e">
        <f t="shared" si="77"/>
        <v>#REF!</v>
      </c>
      <c r="ES103" s="41" t="e">
        <f t="shared" si="86"/>
        <v>#REF!</v>
      </c>
      <c r="ET103" s="41" t="e">
        <f t="shared" si="86"/>
        <v>#REF!</v>
      </c>
      <c r="EU103" s="41" t="e">
        <f t="shared" si="86"/>
        <v>#REF!</v>
      </c>
      <c r="EV103" s="41" t="e">
        <f t="shared" si="86"/>
        <v>#REF!</v>
      </c>
      <c r="EW103" s="41" t="e">
        <f t="shared" si="78"/>
        <v>#REF!</v>
      </c>
      <c r="EX103" s="41" t="e">
        <f t="shared" si="78"/>
        <v>#REF!</v>
      </c>
      <c r="EY103" s="41" t="e">
        <f t="shared" si="78"/>
        <v>#REF!</v>
      </c>
      <c r="EZ103" s="41" t="e">
        <f t="shared" si="78"/>
        <v>#REF!</v>
      </c>
      <c r="FA103" s="41" t="e">
        <f t="shared" si="78"/>
        <v>#REF!</v>
      </c>
      <c r="FB103" s="41" t="e">
        <f t="shared" si="65"/>
        <v>#REF!</v>
      </c>
      <c r="FC103" s="41" t="e">
        <f t="shared" si="65"/>
        <v>#REF!</v>
      </c>
      <c r="FD103" s="41" t="e">
        <f t="shared" si="65"/>
        <v>#REF!</v>
      </c>
      <c r="FE103" s="41" t="e">
        <f t="shared" si="65"/>
        <v>#REF!</v>
      </c>
      <c r="FF103" s="41" t="e">
        <f t="shared" si="65"/>
        <v>#REF!</v>
      </c>
      <c r="FG103" s="41" t="e">
        <f t="shared" si="65"/>
        <v>#REF!</v>
      </c>
      <c r="FH103" s="41" t="e">
        <f t="shared" si="65"/>
        <v>#REF!</v>
      </c>
      <c r="FI103" s="41" t="e">
        <f t="shared" si="65"/>
        <v>#REF!</v>
      </c>
      <c r="FJ103" s="41" t="e">
        <f t="shared" si="65"/>
        <v>#REF!</v>
      </c>
      <c r="FK103" s="41" t="e">
        <f t="shared" si="65"/>
        <v>#REF!</v>
      </c>
      <c r="FL103" s="41" t="e">
        <f t="shared" si="79"/>
        <v>#REF!</v>
      </c>
      <c r="FM103" s="41" t="e">
        <f t="shared" si="79"/>
        <v>#REF!</v>
      </c>
      <c r="FN103" s="41" t="e">
        <f t="shared" si="79"/>
        <v>#REF!</v>
      </c>
      <c r="FO103" s="41" t="e">
        <f t="shared" si="79"/>
        <v>#REF!</v>
      </c>
      <c r="FP103" s="41" t="e">
        <f t="shared" si="79"/>
        <v>#REF!</v>
      </c>
      <c r="FQ103" s="41" t="e">
        <f t="shared" si="79"/>
        <v>#REF!</v>
      </c>
      <c r="FR103" s="41" t="e">
        <f t="shared" si="79"/>
        <v>#REF!</v>
      </c>
      <c r="FS103" s="41" t="e">
        <f t="shared" si="79"/>
        <v>#REF!</v>
      </c>
      <c r="FT103" s="41" t="e">
        <f t="shared" si="79"/>
        <v>#REF!</v>
      </c>
      <c r="FU103" s="41" t="e">
        <f t="shared" si="79"/>
        <v>#REF!</v>
      </c>
      <c r="FV103" s="41" t="e">
        <f t="shared" si="79"/>
        <v>#REF!</v>
      </c>
      <c r="FW103" s="41" t="e">
        <f t="shared" si="79"/>
        <v>#REF!</v>
      </c>
      <c r="FX103" s="41" t="e">
        <f t="shared" si="79"/>
        <v>#REF!</v>
      </c>
      <c r="FY103" s="41" t="e">
        <f t="shared" si="87"/>
        <v>#REF!</v>
      </c>
      <c r="FZ103" s="41" t="e">
        <f t="shared" si="87"/>
        <v>#REF!</v>
      </c>
      <c r="GA103" s="41" t="e">
        <f t="shared" si="87"/>
        <v>#REF!</v>
      </c>
      <c r="GB103" s="41" t="e">
        <f t="shared" si="87"/>
        <v>#REF!</v>
      </c>
      <c r="GC103" s="41" t="e">
        <f t="shared" si="80"/>
        <v>#REF!</v>
      </c>
      <c r="GD103" s="41" t="e">
        <f t="shared" si="80"/>
        <v>#REF!</v>
      </c>
      <c r="GE103" s="41" t="e">
        <f t="shared" si="80"/>
        <v>#REF!</v>
      </c>
      <c r="GF103" s="41" t="e">
        <f t="shared" si="80"/>
        <v>#REF!</v>
      </c>
      <c r="GG103" s="41" t="e">
        <f t="shared" si="80"/>
        <v>#REF!</v>
      </c>
      <c r="GH103" s="41" t="e">
        <f t="shared" si="66"/>
        <v>#REF!</v>
      </c>
      <c r="GI103" s="41" t="e">
        <f t="shared" si="58"/>
        <v>#REF!</v>
      </c>
      <c r="GJ103" s="41" t="e">
        <f t="shared" si="58"/>
        <v>#REF!</v>
      </c>
      <c r="GK103" s="41" t="e">
        <f t="shared" si="58"/>
        <v>#REF!</v>
      </c>
      <c r="GL103" s="41" t="e">
        <f t="shared" si="58"/>
        <v>#REF!</v>
      </c>
      <c r="GM103" s="41" t="e">
        <f t="shared" si="58"/>
        <v>#REF!</v>
      </c>
      <c r="GN103" s="41" t="e">
        <f t="shared" si="58"/>
        <v>#REF!</v>
      </c>
      <c r="GO103" s="41" t="e">
        <f t="shared" si="58"/>
        <v>#REF!</v>
      </c>
      <c r="GP103" s="41" t="e">
        <f t="shared" si="58"/>
        <v>#REF!</v>
      </c>
      <c r="GQ103" s="41" t="e">
        <f t="shared" si="58"/>
        <v>#REF!</v>
      </c>
      <c r="GR103" s="41" t="e">
        <f t="shared" si="58"/>
        <v>#REF!</v>
      </c>
      <c r="GS103" s="41" t="e">
        <f t="shared" si="58"/>
        <v>#REF!</v>
      </c>
      <c r="GT103" s="41" t="e">
        <f t="shared" si="82"/>
        <v>#REF!</v>
      </c>
      <c r="GU103" s="41" t="e">
        <f t="shared" si="82"/>
        <v>#REF!</v>
      </c>
      <c r="GV103" s="41" t="e">
        <f t="shared" si="82"/>
        <v>#REF!</v>
      </c>
      <c r="GW103" s="41" t="e">
        <f t="shared" si="82"/>
        <v>#REF!</v>
      </c>
      <c r="GX103" s="41" t="e">
        <f t="shared" si="82"/>
        <v>#REF!</v>
      </c>
      <c r="GY103" s="41" t="e">
        <f t="shared" si="82"/>
        <v>#REF!</v>
      </c>
      <c r="GZ103" s="41" t="e">
        <f t="shared" si="82"/>
        <v>#REF!</v>
      </c>
      <c r="HA103" s="41" t="e">
        <f t="shared" si="82"/>
        <v>#REF!</v>
      </c>
      <c r="HB103" s="41" t="e">
        <f t="shared" si="82"/>
        <v>#REF!</v>
      </c>
      <c r="HC103" s="41" t="e">
        <f t="shared" si="82"/>
        <v>#REF!</v>
      </c>
      <c r="HD103" s="41" t="e">
        <f t="shared" si="82"/>
        <v>#REF!</v>
      </c>
      <c r="HE103" s="41" t="e">
        <f t="shared" si="62"/>
        <v>#REF!</v>
      </c>
      <c r="HF103" s="41" t="e">
        <f t="shared" si="62"/>
        <v>#REF!</v>
      </c>
      <c r="HG103" s="41" t="e">
        <f t="shared" si="62"/>
        <v>#REF!</v>
      </c>
      <c r="HH103" s="41" t="e">
        <f t="shared" si="62"/>
        <v>#REF!</v>
      </c>
      <c r="HI103" s="41" t="e">
        <f t="shared" si="62"/>
        <v>#REF!</v>
      </c>
      <c r="HJ103" s="41" t="e">
        <f t="shared" si="62"/>
        <v>#REF!</v>
      </c>
    </row>
    <row r="104" spans="1:218" ht="14.4" x14ac:dyDescent="0.3">
      <c r="A104" s="42">
        <v>101</v>
      </c>
      <c r="B104" s="43" t="e">
        <f>'CMM1 - AUX CALC'!$CX$67</f>
        <v>#REF!</v>
      </c>
      <c r="CY104" s="41" t="e">
        <f>$B104/(_xlfn.SINGLE(PrazoConcessao)*12-CY$3+1)</f>
        <v>#REF!</v>
      </c>
      <c r="CZ104" s="41" t="e">
        <f t="shared" si="81"/>
        <v>#REF!</v>
      </c>
      <c r="DA104" s="41" t="e">
        <f t="shared" si="81"/>
        <v>#REF!</v>
      </c>
      <c r="DB104" s="41" t="e">
        <f t="shared" si="81"/>
        <v>#REF!</v>
      </c>
      <c r="DC104" s="41" t="e">
        <f t="shared" si="81"/>
        <v>#REF!</v>
      </c>
      <c r="DD104" s="41" t="e">
        <f t="shared" si="81"/>
        <v>#REF!</v>
      </c>
      <c r="DE104" s="41" t="e">
        <f t="shared" si="81"/>
        <v>#REF!</v>
      </c>
      <c r="DF104" s="41" t="e">
        <f t="shared" si="81"/>
        <v>#REF!</v>
      </c>
      <c r="DG104" s="41" t="e">
        <f t="shared" si="81"/>
        <v>#REF!</v>
      </c>
      <c r="DH104" s="41" t="e">
        <f t="shared" si="81"/>
        <v>#REF!</v>
      </c>
      <c r="DI104" s="41" t="e">
        <f t="shared" si="81"/>
        <v>#REF!</v>
      </c>
      <c r="DJ104" s="41" t="e">
        <f t="shared" si="81"/>
        <v>#REF!</v>
      </c>
      <c r="DK104" s="41" t="e">
        <f t="shared" si="81"/>
        <v>#REF!</v>
      </c>
      <c r="DL104" s="41" t="e">
        <f t="shared" si="88"/>
        <v>#REF!</v>
      </c>
      <c r="DM104" s="41" t="e">
        <f t="shared" si="85"/>
        <v>#REF!</v>
      </c>
      <c r="DN104" s="41" t="e">
        <f t="shared" si="85"/>
        <v>#REF!</v>
      </c>
      <c r="DO104" s="41" t="e">
        <f t="shared" si="85"/>
        <v>#REF!</v>
      </c>
      <c r="DP104" s="41" t="e">
        <f t="shared" si="85"/>
        <v>#REF!</v>
      </c>
      <c r="DQ104" s="41" t="e">
        <f t="shared" si="76"/>
        <v>#REF!</v>
      </c>
      <c r="DR104" s="41" t="e">
        <f t="shared" si="76"/>
        <v>#REF!</v>
      </c>
      <c r="DS104" s="41" t="e">
        <f t="shared" si="76"/>
        <v>#REF!</v>
      </c>
      <c r="DT104" s="41" t="e">
        <f t="shared" si="76"/>
        <v>#REF!</v>
      </c>
      <c r="DU104" s="41" t="e">
        <f t="shared" si="76"/>
        <v>#REF!</v>
      </c>
      <c r="DV104" s="41" t="e">
        <f t="shared" si="64"/>
        <v>#REF!</v>
      </c>
      <c r="DW104" s="41" t="e">
        <f t="shared" si="64"/>
        <v>#REF!</v>
      </c>
      <c r="DX104" s="41" t="e">
        <f t="shared" si="64"/>
        <v>#REF!</v>
      </c>
      <c r="DY104" s="41" t="e">
        <f t="shared" si="64"/>
        <v>#REF!</v>
      </c>
      <c r="DZ104" s="41" t="e">
        <f t="shared" si="64"/>
        <v>#REF!</v>
      </c>
      <c r="EA104" s="41" t="e">
        <f t="shared" si="64"/>
        <v>#REF!</v>
      </c>
      <c r="EB104" s="41" t="e">
        <f t="shared" si="64"/>
        <v>#REF!</v>
      </c>
      <c r="EC104" s="41" t="e">
        <f t="shared" si="64"/>
        <v>#REF!</v>
      </c>
      <c r="ED104" s="41" t="e">
        <f t="shared" si="64"/>
        <v>#REF!</v>
      </c>
      <c r="EE104" s="41" t="e">
        <f t="shared" si="64"/>
        <v>#REF!</v>
      </c>
      <c r="EF104" s="41" t="e">
        <f t="shared" si="77"/>
        <v>#REF!</v>
      </c>
      <c r="EG104" s="41" t="e">
        <f t="shared" si="77"/>
        <v>#REF!</v>
      </c>
      <c r="EH104" s="41" t="e">
        <f t="shared" si="77"/>
        <v>#REF!</v>
      </c>
      <c r="EI104" s="41" t="e">
        <f t="shared" si="77"/>
        <v>#REF!</v>
      </c>
      <c r="EJ104" s="41" t="e">
        <f t="shared" si="77"/>
        <v>#REF!</v>
      </c>
      <c r="EK104" s="41" t="e">
        <f t="shared" si="77"/>
        <v>#REF!</v>
      </c>
      <c r="EL104" s="41" t="e">
        <f t="shared" si="77"/>
        <v>#REF!</v>
      </c>
      <c r="EM104" s="41" t="e">
        <f t="shared" si="77"/>
        <v>#REF!</v>
      </c>
      <c r="EN104" s="41" t="e">
        <f t="shared" si="77"/>
        <v>#REF!</v>
      </c>
      <c r="EO104" s="41" t="e">
        <f t="shared" si="77"/>
        <v>#REF!</v>
      </c>
      <c r="EP104" s="41" t="e">
        <f t="shared" si="77"/>
        <v>#REF!</v>
      </c>
      <c r="EQ104" s="41" t="e">
        <f t="shared" si="77"/>
        <v>#REF!</v>
      </c>
      <c r="ER104" s="41" t="e">
        <f t="shared" si="77"/>
        <v>#REF!</v>
      </c>
      <c r="ES104" s="41" t="e">
        <f t="shared" si="86"/>
        <v>#REF!</v>
      </c>
      <c r="ET104" s="41" t="e">
        <f t="shared" si="86"/>
        <v>#REF!</v>
      </c>
      <c r="EU104" s="41" t="e">
        <f t="shared" si="86"/>
        <v>#REF!</v>
      </c>
      <c r="EV104" s="41" t="e">
        <f t="shared" si="86"/>
        <v>#REF!</v>
      </c>
      <c r="EW104" s="41" t="e">
        <f t="shared" si="78"/>
        <v>#REF!</v>
      </c>
      <c r="EX104" s="41" t="e">
        <f t="shared" si="78"/>
        <v>#REF!</v>
      </c>
      <c r="EY104" s="41" t="e">
        <f t="shared" si="78"/>
        <v>#REF!</v>
      </c>
      <c r="EZ104" s="41" t="e">
        <f t="shared" si="78"/>
        <v>#REF!</v>
      </c>
      <c r="FA104" s="41" t="e">
        <f t="shared" si="78"/>
        <v>#REF!</v>
      </c>
      <c r="FB104" s="41" t="e">
        <f t="shared" si="65"/>
        <v>#REF!</v>
      </c>
      <c r="FC104" s="41" t="e">
        <f t="shared" si="65"/>
        <v>#REF!</v>
      </c>
      <c r="FD104" s="41" t="e">
        <f t="shared" si="65"/>
        <v>#REF!</v>
      </c>
      <c r="FE104" s="41" t="e">
        <f t="shared" si="65"/>
        <v>#REF!</v>
      </c>
      <c r="FF104" s="41" t="e">
        <f t="shared" si="65"/>
        <v>#REF!</v>
      </c>
      <c r="FG104" s="41" t="e">
        <f t="shared" si="65"/>
        <v>#REF!</v>
      </c>
      <c r="FH104" s="41" t="e">
        <f t="shared" si="65"/>
        <v>#REF!</v>
      </c>
      <c r="FI104" s="41" t="e">
        <f t="shared" si="65"/>
        <v>#REF!</v>
      </c>
      <c r="FJ104" s="41" t="e">
        <f t="shared" si="65"/>
        <v>#REF!</v>
      </c>
      <c r="FK104" s="41" t="e">
        <f t="shared" si="65"/>
        <v>#REF!</v>
      </c>
      <c r="FL104" s="41" t="e">
        <f t="shared" si="79"/>
        <v>#REF!</v>
      </c>
      <c r="FM104" s="41" t="e">
        <f t="shared" si="79"/>
        <v>#REF!</v>
      </c>
      <c r="FN104" s="41" t="e">
        <f t="shared" si="79"/>
        <v>#REF!</v>
      </c>
      <c r="FO104" s="41" t="e">
        <f t="shared" si="79"/>
        <v>#REF!</v>
      </c>
      <c r="FP104" s="41" t="e">
        <f t="shared" si="79"/>
        <v>#REF!</v>
      </c>
      <c r="FQ104" s="41" t="e">
        <f t="shared" si="79"/>
        <v>#REF!</v>
      </c>
      <c r="FR104" s="41" t="e">
        <f t="shared" si="79"/>
        <v>#REF!</v>
      </c>
      <c r="FS104" s="41" t="e">
        <f t="shared" si="79"/>
        <v>#REF!</v>
      </c>
      <c r="FT104" s="41" t="e">
        <f t="shared" si="79"/>
        <v>#REF!</v>
      </c>
      <c r="FU104" s="41" t="e">
        <f t="shared" si="79"/>
        <v>#REF!</v>
      </c>
      <c r="FV104" s="41" t="e">
        <f t="shared" si="79"/>
        <v>#REF!</v>
      </c>
      <c r="FW104" s="41" t="e">
        <f t="shared" si="79"/>
        <v>#REF!</v>
      </c>
      <c r="FX104" s="41" t="e">
        <f t="shared" si="79"/>
        <v>#REF!</v>
      </c>
      <c r="FY104" s="41" t="e">
        <f t="shared" si="87"/>
        <v>#REF!</v>
      </c>
      <c r="FZ104" s="41" t="e">
        <f t="shared" si="87"/>
        <v>#REF!</v>
      </c>
      <c r="GA104" s="41" t="e">
        <f t="shared" si="87"/>
        <v>#REF!</v>
      </c>
      <c r="GB104" s="41" t="e">
        <f t="shared" si="87"/>
        <v>#REF!</v>
      </c>
      <c r="GC104" s="41" t="e">
        <f t="shared" si="80"/>
        <v>#REF!</v>
      </c>
      <c r="GD104" s="41" t="e">
        <f t="shared" si="80"/>
        <v>#REF!</v>
      </c>
      <c r="GE104" s="41" t="e">
        <f t="shared" si="80"/>
        <v>#REF!</v>
      </c>
      <c r="GF104" s="41" t="e">
        <f t="shared" si="80"/>
        <v>#REF!</v>
      </c>
      <c r="GG104" s="41" t="e">
        <f t="shared" si="80"/>
        <v>#REF!</v>
      </c>
      <c r="GH104" s="41" t="e">
        <f t="shared" si="66"/>
        <v>#REF!</v>
      </c>
      <c r="GI104" s="41" t="e">
        <f t="shared" si="58"/>
        <v>#REF!</v>
      </c>
      <c r="GJ104" s="41" t="e">
        <f t="shared" si="58"/>
        <v>#REF!</v>
      </c>
      <c r="GK104" s="41" t="e">
        <f t="shared" si="58"/>
        <v>#REF!</v>
      </c>
      <c r="GL104" s="41" t="e">
        <f t="shared" si="58"/>
        <v>#REF!</v>
      </c>
      <c r="GM104" s="41" t="e">
        <f t="shared" ref="GM104:HA127" si="89">GL104</f>
        <v>#REF!</v>
      </c>
      <c r="GN104" s="41" t="e">
        <f t="shared" si="89"/>
        <v>#REF!</v>
      </c>
      <c r="GO104" s="41" t="e">
        <f t="shared" si="89"/>
        <v>#REF!</v>
      </c>
      <c r="GP104" s="41" t="e">
        <f t="shared" si="89"/>
        <v>#REF!</v>
      </c>
      <c r="GQ104" s="41" t="e">
        <f t="shared" si="89"/>
        <v>#REF!</v>
      </c>
      <c r="GR104" s="41" t="e">
        <f t="shared" si="89"/>
        <v>#REF!</v>
      </c>
      <c r="GS104" s="41" t="e">
        <f t="shared" si="89"/>
        <v>#REF!</v>
      </c>
      <c r="GT104" s="41" t="e">
        <f t="shared" si="82"/>
        <v>#REF!</v>
      </c>
      <c r="GU104" s="41" t="e">
        <f t="shared" si="82"/>
        <v>#REF!</v>
      </c>
      <c r="GV104" s="41" t="e">
        <f t="shared" si="82"/>
        <v>#REF!</v>
      </c>
      <c r="GW104" s="41" t="e">
        <f t="shared" si="82"/>
        <v>#REF!</v>
      </c>
      <c r="GX104" s="41" t="e">
        <f t="shared" si="82"/>
        <v>#REF!</v>
      </c>
      <c r="GY104" s="41" t="e">
        <f t="shared" si="82"/>
        <v>#REF!</v>
      </c>
      <c r="GZ104" s="41" t="e">
        <f t="shared" si="82"/>
        <v>#REF!</v>
      </c>
      <c r="HA104" s="41" t="e">
        <f t="shared" si="82"/>
        <v>#REF!</v>
      </c>
      <c r="HB104" s="41" t="e">
        <f t="shared" si="82"/>
        <v>#REF!</v>
      </c>
      <c r="HC104" s="41" t="e">
        <f t="shared" si="82"/>
        <v>#REF!</v>
      </c>
      <c r="HD104" s="41" t="e">
        <f t="shared" si="82"/>
        <v>#REF!</v>
      </c>
      <c r="HE104" s="41" t="e">
        <f t="shared" si="62"/>
        <v>#REF!</v>
      </c>
      <c r="HF104" s="41" t="e">
        <f t="shared" si="62"/>
        <v>#REF!</v>
      </c>
      <c r="HG104" s="41" t="e">
        <f t="shared" si="62"/>
        <v>#REF!</v>
      </c>
      <c r="HH104" s="41" t="e">
        <f t="shared" si="62"/>
        <v>#REF!</v>
      </c>
      <c r="HI104" s="41" t="e">
        <f t="shared" si="62"/>
        <v>#REF!</v>
      </c>
      <c r="HJ104" s="41" t="e">
        <f t="shared" si="62"/>
        <v>#REF!</v>
      </c>
    </row>
    <row r="105" spans="1:218" ht="14.4" x14ac:dyDescent="0.3">
      <c r="A105" s="42">
        <v>102</v>
      </c>
      <c r="B105" s="43" t="e">
        <f>'CMM1 - AUX CALC'!$CY$67</f>
        <v>#REF!</v>
      </c>
      <c r="CZ105" s="41" t="e">
        <f>$B105/(_xlfn.SINGLE(PrazoConcessao)*12-CZ$3+1)</f>
        <v>#REF!</v>
      </c>
      <c r="DA105" s="41" t="e">
        <f t="shared" ref="DA105:DK115" si="90">CZ105</f>
        <v>#REF!</v>
      </c>
      <c r="DB105" s="41" t="e">
        <f t="shared" si="90"/>
        <v>#REF!</v>
      </c>
      <c r="DC105" s="41" t="e">
        <f t="shared" si="90"/>
        <v>#REF!</v>
      </c>
      <c r="DD105" s="41" t="e">
        <f t="shared" si="90"/>
        <v>#REF!</v>
      </c>
      <c r="DE105" s="41" t="e">
        <f t="shared" si="90"/>
        <v>#REF!</v>
      </c>
      <c r="DF105" s="41" t="e">
        <f t="shared" si="90"/>
        <v>#REF!</v>
      </c>
      <c r="DG105" s="41" t="e">
        <f t="shared" si="90"/>
        <v>#REF!</v>
      </c>
      <c r="DH105" s="41" t="e">
        <f t="shared" si="90"/>
        <v>#REF!</v>
      </c>
      <c r="DI105" s="41" t="e">
        <f t="shared" si="90"/>
        <v>#REF!</v>
      </c>
      <c r="DJ105" s="41" t="e">
        <f t="shared" si="90"/>
        <v>#REF!</v>
      </c>
      <c r="DK105" s="41" t="e">
        <f t="shared" si="90"/>
        <v>#REF!</v>
      </c>
      <c r="DL105" s="41" t="e">
        <f t="shared" si="88"/>
        <v>#REF!</v>
      </c>
      <c r="DM105" s="41" t="e">
        <f t="shared" si="85"/>
        <v>#REF!</v>
      </c>
      <c r="DN105" s="41" t="e">
        <f t="shared" si="85"/>
        <v>#REF!</v>
      </c>
      <c r="DO105" s="41" t="e">
        <f t="shared" si="85"/>
        <v>#REF!</v>
      </c>
      <c r="DP105" s="41" t="e">
        <f t="shared" si="85"/>
        <v>#REF!</v>
      </c>
      <c r="DQ105" s="41" t="e">
        <f t="shared" si="76"/>
        <v>#REF!</v>
      </c>
      <c r="DR105" s="41" t="e">
        <f t="shared" si="76"/>
        <v>#REF!</v>
      </c>
      <c r="DS105" s="41" t="e">
        <f t="shared" si="76"/>
        <v>#REF!</v>
      </c>
      <c r="DT105" s="41" t="e">
        <f t="shared" si="76"/>
        <v>#REF!</v>
      </c>
      <c r="DU105" s="41" t="e">
        <f t="shared" si="76"/>
        <v>#REF!</v>
      </c>
      <c r="DV105" s="41" t="e">
        <f t="shared" si="64"/>
        <v>#REF!</v>
      </c>
      <c r="DW105" s="41" t="e">
        <f t="shared" si="64"/>
        <v>#REF!</v>
      </c>
      <c r="DX105" s="41" t="e">
        <f t="shared" si="64"/>
        <v>#REF!</v>
      </c>
      <c r="DY105" s="41" t="e">
        <f t="shared" si="64"/>
        <v>#REF!</v>
      </c>
      <c r="DZ105" s="41" t="e">
        <f t="shared" si="64"/>
        <v>#REF!</v>
      </c>
      <c r="EA105" s="41" t="e">
        <f t="shared" si="64"/>
        <v>#REF!</v>
      </c>
      <c r="EB105" s="41" t="e">
        <f t="shared" si="64"/>
        <v>#REF!</v>
      </c>
      <c r="EC105" s="41" t="e">
        <f t="shared" si="64"/>
        <v>#REF!</v>
      </c>
      <c r="ED105" s="41" t="e">
        <f t="shared" si="64"/>
        <v>#REF!</v>
      </c>
      <c r="EE105" s="41" t="e">
        <f t="shared" si="64"/>
        <v>#REF!</v>
      </c>
      <c r="EF105" s="41" t="e">
        <f t="shared" si="77"/>
        <v>#REF!</v>
      </c>
      <c r="EG105" s="41" t="e">
        <f t="shared" si="77"/>
        <v>#REF!</v>
      </c>
      <c r="EH105" s="41" t="e">
        <f t="shared" si="77"/>
        <v>#REF!</v>
      </c>
      <c r="EI105" s="41" t="e">
        <f t="shared" si="77"/>
        <v>#REF!</v>
      </c>
      <c r="EJ105" s="41" t="e">
        <f t="shared" si="77"/>
        <v>#REF!</v>
      </c>
      <c r="EK105" s="41" t="e">
        <f t="shared" si="77"/>
        <v>#REF!</v>
      </c>
      <c r="EL105" s="41" t="e">
        <f t="shared" si="77"/>
        <v>#REF!</v>
      </c>
      <c r="EM105" s="41" t="e">
        <f t="shared" si="77"/>
        <v>#REF!</v>
      </c>
      <c r="EN105" s="41" t="e">
        <f t="shared" si="77"/>
        <v>#REF!</v>
      </c>
      <c r="EO105" s="41" t="e">
        <f t="shared" si="77"/>
        <v>#REF!</v>
      </c>
      <c r="EP105" s="41" t="e">
        <f t="shared" si="77"/>
        <v>#REF!</v>
      </c>
      <c r="EQ105" s="41" t="e">
        <f t="shared" si="77"/>
        <v>#REF!</v>
      </c>
      <c r="ER105" s="41" t="e">
        <f t="shared" si="77"/>
        <v>#REF!</v>
      </c>
      <c r="ES105" s="41" t="e">
        <f t="shared" si="86"/>
        <v>#REF!</v>
      </c>
      <c r="ET105" s="41" t="e">
        <f t="shared" si="86"/>
        <v>#REF!</v>
      </c>
      <c r="EU105" s="41" t="e">
        <f t="shared" si="86"/>
        <v>#REF!</v>
      </c>
      <c r="EV105" s="41" t="e">
        <f t="shared" si="86"/>
        <v>#REF!</v>
      </c>
      <c r="EW105" s="41" t="e">
        <f t="shared" si="78"/>
        <v>#REF!</v>
      </c>
      <c r="EX105" s="41" t="e">
        <f t="shared" si="78"/>
        <v>#REF!</v>
      </c>
      <c r="EY105" s="41" t="e">
        <f t="shared" si="78"/>
        <v>#REF!</v>
      </c>
      <c r="EZ105" s="41" t="e">
        <f t="shared" si="78"/>
        <v>#REF!</v>
      </c>
      <c r="FA105" s="41" t="e">
        <f t="shared" si="78"/>
        <v>#REF!</v>
      </c>
      <c r="FB105" s="41" t="e">
        <f t="shared" si="65"/>
        <v>#REF!</v>
      </c>
      <c r="FC105" s="41" t="e">
        <f t="shared" si="65"/>
        <v>#REF!</v>
      </c>
      <c r="FD105" s="41" t="e">
        <f t="shared" si="65"/>
        <v>#REF!</v>
      </c>
      <c r="FE105" s="41" t="e">
        <f t="shared" si="65"/>
        <v>#REF!</v>
      </c>
      <c r="FF105" s="41" t="e">
        <f t="shared" si="65"/>
        <v>#REF!</v>
      </c>
      <c r="FG105" s="41" t="e">
        <f t="shared" si="65"/>
        <v>#REF!</v>
      </c>
      <c r="FH105" s="41" t="e">
        <f t="shared" si="65"/>
        <v>#REF!</v>
      </c>
      <c r="FI105" s="41" t="e">
        <f t="shared" si="65"/>
        <v>#REF!</v>
      </c>
      <c r="FJ105" s="41" t="e">
        <f t="shared" si="65"/>
        <v>#REF!</v>
      </c>
      <c r="FK105" s="41" t="e">
        <f t="shared" si="65"/>
        <v>#REF!</v>
      </c>
      <c r="FL105" s="41" t="e">
        <f t="shared" si="79"/>
        <v>#REF!</v>
      </c>
      <c r="FM105" s="41" t="e">
        <f t="shared" si="79"/>
        <v>#REF!</v>
      </c>
      <c r="FN105" s="41" t="e">
        <f t="shared" si="79"/>
        <v>#REF!</v>
      </c>
      <c r="FO105" s="41" t="e">
        <f t="shared" si="79"/>
        <v>#REF!</v>
      </c>
      <c r="FP105" s="41" t="e">
        <f t="shared" si="79"/>
        <v>#REF!</v>
      </c>
      <c r="FQ105" s="41" t="e">
        <f t="shared" si="79"/>
        <v>#REF!</v>
      </c>
      <c r="FR105" s="41" t="e">
        <f t="shared" si="79"/>
        <v>#REF!</v>
      </c>
      <c r="FS105" s="41" t="e">
        <f t="shared" si="79"/>
        <v>#REF!</v>
      </c>
      <c r="FT105" s="41" t="e">
        <f t="shared" si="79"/>
        <v>#REF!</v>
      </c>
      <c r="FU105" s="41" t="e">
        <f t="shared" si="79"/>
        <v>#REF!</v>
      </c>
      <c r="FV105" s="41" t="e">
        <f t="shared" si="79"/>
        <v>#REF!</v>
      </c>
      <c r="FW105" s="41" t="e">
        <f t="shared" si="79"/>
        <v>#REF!</v>
      </c>
      <c r="FX105" s="41" t="e">
        <f t="shared" si="79"/>
        <v>#REF!</v>
      </c>
      <c r="FY105" s="41" t="e">
        <f t="shared" si="87"/>
        <v>#REF!</v>
      </c>
      <c r="FZ105" s="41" t="e">
        <f t="shared" si="87"/>
        <v>#REF!</v>
      </c>
      <c r="GA105" s="41" t="e">
        <f t="shared" si="87"/>
        <v>#REF!</v>
      </c>
      <c r="GB105" s="41" t="e">
        <f t="shared" si="87"/>
        <v>#REF!</v>
      </c>
      <c r="GC105" s="41" t="e">
        <f t="shared" si="80"/>
        <v>#REF!</v>
      </c>
      <c r="GD105" s="41" t="e">
        <f t="shared" si="80"/>
        <v>#REF!</v>
      </c>
      <c r="GE105" s="41" t="e">
        <f t="shared" si="80"/>
        <v>#REF!</v>
      </c>
      <c r="GF105" s="41" t="e">
        <f t="shared" si="80"/>
        <v>#REF!</v>
      </c>
      <c r="GG105" s="41" t="e">
        <f t="shared" si="80"/>
        <v>#REF!</v>
      </c>
      <c r="GH105" s="41" t="e">
        <f t="shared" si="66"/>
        <v>#REF!</v>
      </c>
      <c r="GI105" s="41" t="e">
        <f t="shared" si="66"/>
        <v>#REF!</v>
      </c>
      <c r="GJ105" s="41" t="e">
        <f t="shared" si="66"/>
        <v>#REF!</v>
      </c>
      <c r="GK105" s="41" t="e">
        <f t="shared" si="66"/>
        <v>#REF!</v>
      </c>
      <c r="GL105" s="41" t="e">
        <f t="shared" si="66"/>
        <v>#REF!</v>
      </c>
      <c r="GM105" s="41" t="e">
        <f t="shared" si="89"/>
        <v>#REF!</v>
      </c>
      <c r="GN105" s="41" t="e">
        <f t="shared" si="89"/>
        <v>#REF!</v>
      </c>
      <c r="GO105" s="41" t="e">
        <f t="shared" si="89"/>
        <v>#REF!</v>
      </c>
      <c r="GP105" s="41" t="e">
        <f t="shared" si="89"/>
        <v>#REF!</v>
      </c>
      <c r="GQ105" s="41" t="e">
        <f t="shared" si="89"/>
        <v>#REF!</v>
      </c>
      <c r="GR105" s="41" t="e">
        <f t="shared" si="89"/>
        <v>#REF!</v>
      </c>
      <c r="GS105" s="41" t="e">
        <f t="shared" si="89"/>
        <v>#REF!</v>
      </c>
      <c r="GT105" s="41" t="e">
        <f t="shared" si="82"/>
        <v>#REF!</v>
      </c>
      <c r="GU105" s="41" t="e">
        <f t="shared" si="82"/>
        <v>#REF!</v>
      </c>
      <c r="GV105" s="41" t="e">
        <f t="shared" si="82"/>
        <v>#REF!</v>
      </c>
      <c r="GW105" s="41" t="e">
        <f t="shared" si="82"/>
        <v>#REF!</v>
      </c>
      <c r="GX105" s="41" t="e">
        <f t="shared" si="82"/>
        <v>#REF!</v>
      </c>
      <c r="GY105" s="41" t="e">
        <f t="shared" si="82"/>
        <v>#REF!</v>
      </c>
      <c r="GZ105" s="41" t="e">
        <f t="shared" si="82"/>
        <v>#REF!</v>
      </c>
      <c r="HA105" s="41" t="e">
        <f t="shared" si="82"/>
        <v>#REF!</v>
      </c>
      <c r="HB105" s="41" t="e">
        <f t="shared" si="82"/>
        <v>#REF!</v>
      </c>
      <c r="HC105" s="41" t="e">
        <f t="shared" si="82"/>
        <v>#REF!</v>
      </c>
      <c r="HD105" s="41" t="e">
        <f t="shared" si="82"/>
        <v>#REF!</v>
      </c>
      <c r="HE105" s="41" t="e">
        <f t="shared" si="62"/>
        <v>#REF!</v>
      </c>
      <c r="HF105" s="41" t="e">
        <f t="shared" si="62"/>
        <v>#REF!</v>
      </c>
      <c r="HG105" s="41" t="e">
        <f t="shared" si="62"/>
        <v>#REF!</v>
      </c>
      <c r="HH105" s="41" t="e">
        <f t="shared" ref="HH105:HJ168" si="91">HG105</f>
        <v>#REF!</v>
      </c>
      <c r="HI105" s="41" t="e">
        <f t="shared" si="91"/>
        <v>#REF!</v>
      </c>
      <c r="HJ105" s="41" t="e">
        <f t="shared" si="91"/>
        <v>#REF!</v>
      </c>
    </row>
    <row r="106" spans="1:218" ht="14.4" x14ac:dyDescent="0.3">
      <c r="A106" s="42">
        <v>103</v>
      </c>
      <c r="B106" s="43" t="e">
        <f>'CMM1 - AUX CALC'!$CZ$67</f>
        <v>#REF!</v>
      </c>
      <c r="DA106" s="41" t="e">
        <f>$B106/(_xlfn.SINGLE(PrazoConcessao)*12-DA$3+1)</f>
        <v>#REF!</v>
      </c>
      <c r="DB106" s="41" t="e">
        <f t="shared" si="90"/>
        <v>#REF!</v>
      </c>
      <c r="DC106" s="41" t="e">
        <f t="shared" si="90"/>
        <v>#REF!</v>
      </c>
      <c r="DD106" s="41" t="e">
        <f t="shared" si="90"/>
        <v>#REF!</v>
      </c>
      <c r="DE106" s="41" t="e">
        <f t="shared" si="90"/>
        <v>#REF!</v>
      </c>
      <c r="DF106" s="41" t="e">
        <f t="shared" si="90"/>
        <v>#REF!</v>
      </c>
      <c r="DG106" s="41" t="e">
        <f t="shared" si="90"/>
        <v>#REF!</v>
      </c>
      <c r="DH106" s="41" t="e">
        <f t="shared" si="90"/>
        <v>#REF!</v>
      </c>
      <c r="DI106" s="41" t="e">
        <f t="shared" si="90"/>
        <v>#REF!</v>
      </c>
      <c r="DJ106" s="41" t="e">
        <f t="shared" si="90"/>
        <v>#REF!</v>
      </c>
      <c r="DK106" s="41" t="e">
        <f t="shared" si="90"/>
        <v>#REF!</v>
      </c>
      <c r="DL106" s="41" t="e">
        <f t="shared" si="88"/>
        <v>#REF!</v>
      </c>
      <c r="DM106" s="41" t="e">
        <f t="shared" si="85"/>
        <v>#REF!</v>
      </c>
      <c r="DN106" s="41" t="e">
        <f t="shared" si="85"/>
        <v>#REF!</v>
      </c>
      <c r="DO106" s="41" t="e">
        <f t="shared" si="85"/>
        <v>#REF!</v>
      </c>
      <c r="DP106" s="41" t="e">
        <f t="shared" si="85"/>
        <v>#REF!</v>
      </c>
      <c r="DQ106" s="41" t="e">
        <f t="shared" si="76"/>
        <v>#REF!</v>
      </c>
      <c r="DR106" s="41" t="e">
        <f t="shared" si="76"/>
        <v>#REF!</v>
      </c>
      <c r="DS106" s="41" t="e">
        <f t="shared" si="76"/>
        <v>#REF!</v>
      </c>
      <c r="DT106" s="41" t="e">
        <f t="shared" si="76"/>
        <v>#REF!</v>
      </c>
      <c r="DU106" s="41" t="e">
        <f t="shared" si="76"/>
        <v>#REF!</v>
      </c>
      <c r="DV106" s="41" t="e">
        <f t="shared" si="64"/>
        <v>#REF!</v>
      </c>
      <c r="DW106" s="41" t="e">
        <f t="shared" si="64"/>
        <v>#REF!</v>
      </c>
      <c r="DX106" s="41" t="e">
        <f t="shared" si="64"/>
        <v>#REF!</v>
      </c>
      <c r="DY106" s="41" t="e">
        <f t="shared" si="64"/>
        <v>#REF!</v>
      </c>
      <c r="DZ106" s="41" t="e">
        <f t="shared" si="64"/>
        <v>#REF!</v>
      </c>
      <c r="EA106" s="41" t="e">
        <f t="shared" si="64"/>
        <v>#REF!</v>
      </c>
      <c r="EB106" s="41" t="e">
        <f t="shared" si="64"/>
        <v>#REF!</v>
      </c>
      <c r="EC106" s="41" t="e">
        <f t="shared" si="64"/>
        <v>#REF!</v>
      </c>
      <c r="ED106" s="41" t="e">
        <f t="shared" si="64"/>
        <v>#REF!</v>
      </c>
      <c r="EE106" s="41" t="e">
        <f t="shared" si="64"/>
        <v>#REF!</v>
      </c>
      <c r="EF106" s="41" t="e">
        <f t="shared" si="77"/>
        <v>#REF!</v>
      </c>
      <c r="EG106" s="41" t="e">
        <f t="shared" si="77"/>
        <v>#REF!</v>
      </c>
      <c r="EH106" s="41" t="e">
        <f t="shared" si="77"/>
        <v>#REF!</v>
      </c>
      <c r="EI106" s="41" t="e">
        <f t="shared" si="77"/>
        <v>#REF!</v>
      </c>
      <c r="EJ106" s="41" t="e">
        <f t="shared" si="77"/>
        <v>#REF!</v>
      </c>
      <c r="EK106" s="41" t="e">
        <f t="shared" si="77"/>
        <v>#REF!</v>
      </c>
      <c r="EL106" s="41" t="e">
        <f t="shared" si="77"/>
        <v>#REF!</v>
      </c>
      <c r="EM106" s="41" t="e">
        <f t="shared" si="77"/>
        <v>#REF!</v>
      </c>
      <c r="EN106" s="41" t="e">
        <f t="shared" si="77"/>
        <v>#REF!</v>
      </c>
      <c r="EO106" s="41" t="e">
        <f t="shared" si="77"/>
        <v>#REF!</v>
      </c>
      <c r="EP106" s="41" t="e">
        <f t="shared" si="77"/>
        <v>#REF!</v>
      </c>
      <c r="EQ106" s="41" t="e">
        <f t="shared" si="77"/>
        <v>#REF!</v>
      </c>
      <c r="ER106" s="41" t="e">
        <f t="shared" si="77"/>
        <v>#REF!</v>
      </c>
      <c r="ES106" s="41" t="e">
        <f t="shared" si="86"/>
        <v>#REF!</v>
      </c>
      <c r="ET106" s="41" t="e">
        <f t="shared" si="86"/>
        <v>#REF!</v>
      </c>
      <c r="EU106" s="41" t="e">
        <f t="shared" si="86"/>
        <v>#REF!</v>
      </c>
      <c r="EV106" s="41" t="e">
        <f t="shared" si="86"/>
        <v>#REF!</v>
      </c>
      <c r="EW106" s="41" t="e">
        <f t="shared" si="78"/>
        <v>#REF!</v>
      </c>
      <c r="EX106" s="41" t="e">
        <f t="shared" si="78"/>
        <v>#REF!</v>
      </c>
      <c r="EY106" s="41" t="e">
        <f t="shared" si="78"/>
        <v>#REF!</v>
      </c>
      <c r="EZ106" s="41" t="e">
        <f t="shared" si="78"/>
        <v>#REF!</v>
      </c>
      <c r="FA106" s="41" t="e">
        <f t="shared" si="78"/>
        <v>#REF!</v>
      </c>
      <c r="FB106" s="41" t="e">
        <f t="shared" si="65"/>
        <v>#REF!</v>
      </c>
      <c r="FC106" s="41" t="e">
        <f t="shared" si="65"/>
        <v>#REF!</v>
      </c>
      <c r="FD106" s="41" t="e">
        <f t="shared" si="65"/>
        <v>#REF!</v>
      </c>
      <c r="FE106" s="41" t="e">
        <f t="shared" si="65"/>
        <v>#REF!</v>
      </c>
      <c r="FF106" s="41" t="e">
        <f t="shared" si="65"/>
        <v>#REF!</v>
      </c>
      <c r="FG106" s="41" t="e">
        <f t="shared" si="65"/>
        <v>#REF!</v>
      </c>
      <c r="FH106" s="41" t="e">
        <f t="shared" si="65"/>
        <v>#REF!</v>
      </c>
      <c r="FI106" s="41" t="e">
        <f t="shared" si="65"/>
        <v>#REF!</v>
      </c>
      <c r="FJ106" s="41" t="e">
        <f t="shared" si="65"/>
        <v>#REF!</v>
      </c>
      <c r="FK106" s="41" t="e">
        <f t="shared" si="65"/>
        <v>#REF!</v>
      </c>
      <c r="FL106" s="41" t="e">
        <f t="shared" si="79"/>
        <v>#REF!</v>
      </c>
      <c r="FM106" s="41" t="e">
        <f t="shared" si="79"/>
        <v>#REF!</v>
      </c>
      <c r="FN106" s="41" t="e">
        <f t="shared" si="79"/>
        <v>#REF!</v>
      </c>
      <c r="FO106" s="41" t="e">
        <f t="shared" si="79"/>
        <v>#REF!</v>
      </c>
      <c r="FP106" s="41" t="e">
        <f t="shared" si="79"/>
        <v>#REF!</v>
      </c>
      <c r="FQ106" s="41" t="e">
        <f t="shared" si="79"/>
        <v>#REF!</v>
      </c>
      <c r="FR106" s="41" t="e">
        <f t="shared" si="79"/>
        <v>#REF!</v>
      </c>
      <c r="FS106" s="41" t="e">
        <f t="shared" si="79"/>
        <v>#REF!</v>
      </c>
      <c r="FT106" s="41" t="e">
        <f t="shared" si="79"/>
        <v>#REF!</v>
      </c>
      <c r="FU106" s="41" t="e">
        <f t="shared" si="79"/>
        <v>#REF!</v>
      </c>
      <c r="FV106" s="41" t="e">
        <f t="shared" si="79"/>
        <v>#REF!</v>
      </c>
      <c r="FW106" s="41" t="e">
        <f t="shared" si="79"/>
        <v>#REF!</v>
      </c>
      <c r="FX106" s="41" t="e">
        <f t="shared" si="79"/>
        <v>#REF!</v>
      </c>
      <c r="FY106" s="41" t="e">
        <f t="shared" si="87"/>
        <v>#REF!</v>
      </c>
      <c r="FZ106" s="41" t="e">
        <f t="shared" si="87"/>
        <v>#REF!</v>
      </c>
      <c r="GA106" s="41" t="e">
        <f t="shared" si="87"/>
        <v>#REF!</v>
      </c>
      <c r="GB106" s="41" t="e">
        <f t="shared" si="87"/>
        <v>#REF!</v>
      </c>
      <c r="GC106" s="41" t="e">
        <f t="shared" si="80"/>
        <v>#REF!</v>
      </c>
      <c r="GD106" s="41" t="e">
        <f t="shared" si="80"/>
        <v>#REF!</v>
      </c>
      <c r="GE106" s="41" t="e">
        <f t="shared" si="80"/>
        <v>#REF!</v>
      </c>
      <c r="GF106" s="41" t="e">
        <f t="shared" si="80"/>
        <v>#REF!</v>
      </c>
      <c r="GG106" s="41" t="e">
        <f t="shared" si="80"/>
        <v>#REF!</v>
      </c>
      <c r="GH106" s="41" t="e">
        <f t="shared" si="66"/>
        <v>#REF!</v>
      </c>
      <c r="GI106" s="41" t="e">
        <f t="shared" si="66"/>
        <v>#REF!</v>
      </c>
      <c r="GJ106" s="41" t="e">
        <f t="shared" si="66"/>
        <v>#REF!</v>
      </c>
      <c r="GK106" s="41" t="e">
        <f t="shared" si="66"/>
        <v>#REF!</v>
      </c>
      <c r="GL106" s="41" t="e">
        <f t="shared" si="66"/>
        <v>#REF!</v>
      </c>
      <c r="GM106" s="41" t="e">
        <f t="shared" si="89"/>
        <v>#REF!</v>
      </c>
      <c r="GN106" s="41" t="e">
        <f t="shared" si="89"/>
        <v>#REF!</v>
      </c>
      <c r="GO106" s="41" t="e">
        <f t="shared" si="89"/>
        <v>#REF!</v>
      </c>
      <c r="GP106" s="41" t="e">
        <f t="shared" si="89"/>
        <v>#REF!</v>
      </c>
      <c r="GQ106" s="41" t="e">
        <f t="shared" si="89"/>
        <v>#REF!</v>
      </c>
      <c r="GR106" s="41" t="e">
        <f t="shared" si="89"/>
        <v>#REF!</v>
      </c>
      <c r="GS106" s="41" t="e">
        <f t="shared" si="89"/>
        <v>#REF!</v>
      </c>
      <c r="GT106" s="41" t="e">
        <f t="shared" si="82"/>
        <v>#REF!</v>
      </c>
      <c r="GU106" s="41" t="e">
        <f t="shared" si="82"/>
        <v>#REF!</v>
      </c>
      <c r="GV106" s="41" t="e">
        <f t="shared" si="82"/>
        <v>#REF!</v>
      </c>
      <c r="GW106" s="41" t="e">
        <f t="shared" si="82"/>
        <v>#REF!</v>
      </c>
      <c r="GX106" s="41" t="e">
        <f t="shared" si="82"/>
        <v>#REF!</v>
      </c>
      <c r="GY106" s="41" t="e">
        <f t="shared" si="82"/>
        <v>#REF!</v>
      </c>
      <c r="GZ106" s="41" t="e">
        <f t="shared" si="82"/>
        <v>#REF!</v>
      </c>
      <c r="HA106" s="41" t="e">
        <f t="shared" si="82"/>
        <v>#REF!</v>
      </c>
      <c r="HB106" s="41" t="e">
        <f t="shared" si="82"/>
        <v>#REF!</v>
      </c>
      <c r="HC106" s="41" t="e">
        <f t="shared" si="82"/>
        <v>#REF!</v>
      </c>
      <c r="HD106" s="41" t="e">
        <f t="shared" si="82"/>
        <v>#REF!</v>
      </c>
      <c r="HE106" s="41" t="e">
        <f t="shared" si="82"/>
        <v>#REF!</v>
      </c>
      <c r="HF106" s="41" t="e">
        <f t="shared" si="82"/>
        <v>#REF!</v>
      </c>
      <c r="HG106" s="41" t="e">
        <f t="shared" si="82"/>
        <v>#REF!</v>
      </c>
      <c r="HH106" s="41" t="e">
        <f t="shared" si="91"/>
        <v>#REF!</v>
      </c>
      <c r="HI106" s="41" t="e">
        <f t="shared" si="91"/>
        <v>#REF!</v>
      </c>
      <c r="HJ106" s="41" t="e">
        <f t="shared" si="91"/>
        <v>#REF!</v>
      </c>
    </row>
    <row r="107" spans="1:218" ht="14.4" x14ac:dyDescent="0.3">
      <c r="A107" s="42">
        <v>104</v>
      </c>
      <c r="B107" s="43" t="e">
        <f>'CMM1 - AUX CALC'!$DA$67</f>
        <v>#REF!</v>
      </c>
      <c r="DB107" s="41" t="e">
        <f>$B107/(_xlfn.SINGLE(PrazoConcessao)*12-DB$3+1)</f>
        <v>#REF!</v>
      </c>
      <c r="DC107" s="41" t="e">
        <f t="shared" si="90"/>
        <v>#REF!</v>
      </c>
      <c r="DD107" s="41" t="e">
        <f t="shared" si="90"/>
        <v>#REF!</v>
      </c>
      <c r="DE107" s="41" t="e">
        <f t="shared" si="90"/>
        <v>#REF!</v>
      </c>
      <c r="DF107" s="41" t="e">
        <f t="shared" si="90"/>
        <v>#REF!</v>
      </c>
      <c r="DG107" s="41" t="e">
        <f t="shared" si="90"/>
        <v>#REF!</v>
      </c>
      <c r="DH107" s="41" t="e">
        <f t="shared" si="90"/>
        <v>#REF!</v>
      </c>
      <c r="DI107" s="41" t="e">
        <f t="shared" si="90"/>
        <v>#REF!</v>
      </c>
      <c r="DJ107" s="41" t="e">
        <f t="shared" si="90"/>
        <v>#REF!</v>
      </c>
      <c r="DK107" s="41" t="e">
        <f t="shared" si="90"/>
        <v>#REF!</v>
      </c>
      <c r="DL107" s="41" t="e">
        <f t="shared" si="88"/>
        <v>#REF!</v>
      </c>
      <c r="DM107" s="41" t="e">
        <f t="shared" si="85"/>
        <v>#REF!</v>
      </c>
      <c r="DN107" s="41" t="e">
        <f t="shared" si="85"/>
        <v>#REF!</v>
      </c>
      <c r="DO107" s="41" t="e">
        <f t="shared" si="85"/>
        <v>#REF!</v>
      </c>
      <c r="DP107" s="41" t="e">
        <f t="shared" si="85"/>
        <v>#REF!</v>
      </c>
      <c r="DQ107" s="41" t="e">
        <f t="shared" si="76"/>
        <v>#REF!</v>
      </c>
      <c r="DR107" s="41" t="e">
        <f t="shared" si="76"/>
        <v>#REF!</v>
      </c>
      <c r="DS107" s="41" t="e">
        <f t="shared" si="76"/>
        <v>#REF!</v>
      </c>
      <c r="DT107" s="41" t="e">
        <f t="shared" si="76"/>
        <v>#REF!</v>
      </c>
      <c r="DU107" s="41" t="e">
        <f t="shared" si="76"/>
        <v>#REF!</v>
      </c>
      <c r="DV107" s="41" t="e">
        <f t="shared" si="64"/>
        <v>#REF!</v>
      </c>
      <c r="DW107" s="41" t="e">
        <f t="shared" si="64"/>
        <v>#REF!</v>
      </c>
      <c r="DX107" s="41" t="e">
        <f t="shared" si="64"/>
        <v>#REF!</v>
      </c>
      <c r="DY107" s="41" t="e">
        <f t="shared" si="64"/>
        <v>#REF!</v>
      </c>
      <c r="DZ107" s="41" t="e">
        <f t="shared" si="64"/>
        <v>#REF!</v>
      </c>
      <c r="EA107" s="41" t="e">
        <f t="shared" si="64"/>
        <v>#REF!</v>
      </c>
      <c r="EB107" s="41" t="e">
        <f t="shared" si="64"/>
        <v>#REF!</v>
      </c>
      <c r="EC107" s="41" t="e">
        <f t="shared" si="64"/>
        <v>#REF!</v>
      </c>
      <c r="ED107" s="41" t="e">
        <f t="shared" si="64"/>
        <v>#REF!</v>
      </c>
      <c r="EE107" s="41" t="e">
        <f t="shared" si="64"/>
        <v>#REF!</v>
      </c>
      <c r="EF107" s="41" t="e">
        <f t="shared" si="77"/>
        <v>#REF!</v>
      </c>
      <c r="EG107" s="41" t="e">
        <f t="shared" si="77"/>
        <v>#REF!</v>
      </c>
      <c r="EH107" s="41" t="e">
        <f t="shared" si="77"/>
        <v>#REF!</v>
      </c>
      <c r="EI107" s="41" t="e">
        <f t="shared" si="77"/>
        <v>#REF!</v>
      </c>
      <c r="EJ107" s="41" t="e">
        <f t="shared" si="77"/>
        <v>#REF!</v>
      </c>
      <c r="EK107" s="41" t="e">
        <f t="shared" si="77"/>
        <v>#REF!</v>
      </c>
      <c r="EL107" s="41" t="e">
        <f t="shared" si="77"/>
        <v>#REF!</v>
      </c>
      <c r="EM107" s="41" t="e">
        <f t="shared" si="77"/>
        <v>#REF!</v>
      </c>
      <c r="EN107" s="41" t="e">
        <f t="shared" si="77"/>
        <v>#REF!</v>
      </c>
      <c r="EO107" s="41" t="e">
        <f t="shared" si="77"/>
        <v>#REF!</v>
      </c>
      <c r="EP107" s="41" t="e">
        <f t="shared" si="77"/>
        <v>#REF!</v>
      </c>
      <c r="EQ107" s="41" t="e">
        <f t="shared" si="77"/>
        <v>#REF!</v>
      </c>
      <c r="ER107" s="41" t="e">
        <f t="shared" si="77"/>
        <v>#REF!</v>
      </c>
      <c r="ES107" s="41" t="e">
        <f t="shared" si="86"/>
        <v>#REF!</v>
      </c>
      <c r="ET107" s="41" t="e">
        <f t="shared" si="86"/>
        <v>#REF!</v>
      </c>
      <c r="EU107" s="41" t="e">
        <f t="shared" si="86"/>
        <v>#REF!</v>
      </c>
      <c r="EV107" s="41" t="e">
        <f t="shared" si="86"/>
        <v>#REF!</v>
      </c>
      <c r="EW107" s="41" t="e">
        <f t="shared" si="78"/>
        <v>#REF!</v>
      </c>
      <c r="EX107" s="41" t="e">
        <f t="shared" si="78"/>
        <v>#REF!</v>
      </c>
      <c r="EY107" s="41" t="e">
        <f t="shared" si="78"/>
        <v>#REF!</v>
      </c>
      <c r="EZ107" s="41" t="e">
        <f t="shared" si="78"/>
        <v>#REF!</v>
      </c>
      <c r="FA107" s="41" t="e">
        <f t="shared" si="78"/>
        <v>#REF!</v>
      </c>
      <c r="FB107" s="41" t="e">
        <f t="shared" si="65"/>
        <v>#REF!</v>
      </c>
      <c r="FC107" s="41" t="e">
        <f t="shared" si="65"/>
        <v>#REF!</v>
      </c>
      <c r="FD107" s="41" t="e">
        <f t="shared" si="65"/>
        <v>#REF!</v>
      </c>
      <c r="FE107" s="41" t="e">
        <f t="shared" si="65"/>
        <v>#REF!</v>
      </c>
      <c r="FF107" s="41" t="e">
        <f t="shared" si="65"/>
        <v>#REF!</v>
      </c>
      <c r="FG107" s="41" t="e">
        <f t="shared" si="65"/>
        <v>#REF!</v>
      </c>
      <c r="FH107" s="41" t="e">
        <f t="shared" si="65"/>
        <v>#REF!</v>
      </c>
      <c r="FI107" s="41" t="e">
        <f t="shared" si="65"/>
        <v>#REF!</v>
      </c>
      <c r="FJ107" s="41" t="e">
        <f t="shared" si="65"/>
        <v>#REF!</v>
      </c>
      <c r="FK107" s="41" t="e">
        <f t="shared" si="65"/>
        <v>#REF!</v>
      </c>
      <c r="FL107" s="41" t="e">
        <f t="shared" si="79"/>
        <v>#REF!</v>
      </c>
      <c r="FM107" s="41" t="e">
        <f t="shared" si="79"/>
        <v>#REF!</v>
      </c>
      <c r="FN107" s="41" t="e">
        <f t="shared" si="79"/>
        <v>#REF!</v>
      </c>
      <c r="FO107" s="41" t="e">
        <f t="shared" si="79"/>
        <v>#REF!</v>
      </c>
      <c r="FP107" s="41" t="e">
        <f t="shared" si="79"/>
        <v>#REF!</v>
      </c>
      <c r="FQ107" s="41" t="e">
        <f t="shared" si="79"/>
        <v>#REF!</v>
      </c>
      <c r="FR107" s="41" t="e">
        <f t="shared" si="79"/>
        <v>#REF!</v>
      </c>
      <c r="FS107" s="41" t="e">
        <f t="shared" si="79"/>
        <v>#REF!</v>
      </c>
      <c r="FT107" s="41" t="e">
        <f t="shared" si="79"/>
        <v>#REF!</v>
      </c>
      <c r="FU107" s="41" t="e">
        <f t="shared" si="79"/>
        <v>#REF!</v>
      </c>
      <c r="FV107" s="41" t="e">
        <f t="shared" si="79"/>
        <v>#REF!</v>
      </c>
      <c r="FW107" s="41" t="e">
        <f t="shared" si="79"/>
        <v>#REF!</v>
      </c>
      <c r="FX107" s="41" t="e">
        <f t="shared" si="79"/>
        <v>#REF!</v>
      </c>
      <c r="FY107" s="41" t="e">
        <f t="shared" si="87"/>
        <v>#REF!</v>
      </c>
      <c r="FZ107" s="41" t="e">
        <f t="shared" si="87"/>
        <v>#REF!</v>
      </c>
      <c r="GA107" s="41" t="e">
        <f t="shared" si="87"/>
        <v>#REF!</v>
      </c>
      <c r="GB107" s="41" t="e">
        <f t="shared" si="87"/>
        <v>#REF!</v>
      </c>
      <c r="GC107" s="41" t="e">
        <f t="shared" si="80"/>
        <v>#REF!</v>
      </c>
      <c r="GD107" s="41" t="e">
        <f t="shared" si="80"/>
        <v>#REF!</v>
      </c>
      <c r="GE107" s="41" t="e">
        <f t="shared" si="80"/>
        <v>#REF!</v>
      </c>
      <c r="GF107" s="41" t="e">
        <f t="shared" si="80"/>
        <v>#REF!</v>
      </c>
      <c r="GG107" s="41" t="e">
        <f t="shared" si="80"/>
        <v>#REF!</v>
      </c>
      <c r="GH107" s="41" t="e">
        <f t="shared" si="66"/>
        <v>#REF!</v>
      </c>
      <c r="GI107" s="41" t="e">
        <f t="shared" si="66"/>
        <v>#REF!</v>
      </c>
      <c r="GJ107" s="41" t="e">
        <f t="shared" si="66"/>
        <v>#REF!</v>
      </c>
      <c r="GK107" s="41" t="e">
        <f t="shared" si="66"/>
        <v>#REF!</v>
      </c>
      <c r="GL107" s="41" t="e">
        <f t="shared" si="66"/>
        <v>#REF!</v>
      </c>
      <c r="GM107" s="41" t="e">
        <f t="shared" si="89"/>
        <v>#REF!</v>
      </c>
      <c r="GN107" s="41" t="e">
        <f t="shared" si="89"/>
        <v>#REF!</v>
      </c>
      <c r="GO107" s="41" t="e">
        <f t="shared" si="89"/>
        <v>#REF!</v>
      </c>
      <c r="GP107" s="41" t="e">
        <f t="shared" si="89"/>
        <v>#REF!</v>
      </c>
      <c r="GQ107" s="41" t="e">
        <f t="shared" si="89"/>
        <v>#REF!</v>
      </c>
      <c r="GR107" s="41" t="e">
        <f t="shared" si="89"/>
        <v>#REF!</v>
      </c>
      <c r="GS107" s="41" t="e">
        <f t="shared" si="89"/>
        <v>#REF!</v>
      </c>
      <c r="GT107" s="41" t="e">
        <f t="shared" si="82"/>
        <v>#REF!</v>
      </c>
      <c r="GU107" s="41" t="e">
        <f t="shared" si="82"/>
        <v>#REF!</v>
      </c>
      <c r="GV107" s="41" t="e">
        <f t="shared" si="82"/>
        <v>#REF!</v>
      </c>
      <c r="GW107" s="41" t="e">
        <f t="shared" si="82"/>
        <v>#REF!</v>
      </c>
      <c r="GX107" s="41" t="e">
        <f t="shared" si="82"/>
        <v>#REF!</v>
      </c>
      <c r="GY107" s="41" t="e">
        <f t="shared" si="82"/>
        <v>#REF!</v>
      </c>
      <c r="GZ107" s="41" t="e">
        <f t="shared" si="82"/>
        <v>#REF!</v>
      </c>
      <c r="HA107" s="41" t="e">
        <f t="shared" si="82"/>
        <v>#REF!</v>
      </c>
      <c r="HB107" s="41" t="e">
        <f t="shared" si="82"/>
        <v>#REF!</v>
      </c>
      <c r="HC107" s="41" t="e">
        <f t="shared" si="82"/>
        <v>#REF!</v>
      </c>
      <c r="HD107" s="41" t="e">
        <f t="shared" si="82"/>
        <v>#REF!</v>
      </c>
      <c r="HE107" s="41" t="e">
        <f t="shared" si="82"/>
        <v>#REF!</v>
      </c>
      <c r="HF107" s="41" t="e">
        <f t="shared" si="82"/>
        <v>#REF!</v>
      </c>
      <c r="HG107" s="41" t="e">
        <f t="shared" si="82"/>
        <v>#REF!</v>
      </c>
      <c r="HH107" s="41" t="e">
        <f t="shared" si="91"/>
        <v>#REF!</v>
      </c>
      <c r="HI107" s="41" t="e">
        <f t="shared" si="91"/>
        <v>#REF!</v>
      </c>
      <c r="HJ107" s="41" t="e">
        <f t="shared" si="91"/>
        <v>#REF!</v>
      </c>
    </row>
    <row r="108" spans="1:218" ht="14.4" x14ac:dyDescent="0.3">
      <c r="A108" s="42">
        <v>105</v>
      </c>
      <c r="B108" s="43" t="e">
        <f>'CMM1 - AUX CALC'!$DB$67</f>
        <v>#REF!</v>
      </c>
      <c r="DC108" s="41" t="e">
        <f>$B108/(_xlfn.SINGLE(PrazoConcessao)*12-DC$3+1)</f>
        <v>#REF!</v>
      </c>
      <c r="DD108" s="41" t="e">
        <f t="shared" si="90"/>
        <v>#REF!</v>
      </c>
      <c r="DE108" s="41" t="e">
        <f t="shared" si="90"/>
        <v>#REF!</v>
      </c>
      <c r="DF108" s="41" t="e">
        <f t="shared" si="90"/>
        <v>#REF!</v>
      </c>
      <c r="DG108" s="41" t="e">
        <f t="shared" si="90"/>
        <v>#REF!</v>
      </c>
      <c r="DH108" s="41" t="e">
        <f t="shared" si="90"/>
        <v>#REF!</v>
      </c>
      <c r="DI108" s="41" t="e">
        <f t="shared" si="90"/>
        <v>#REF!</v>
      </c>
      <c r="DJ108" s="41" t="e">
        <f t="shared" si="90"/>
        <v>#REF!</v>
      </c>
      <c r="DK108" s="41" t="e">
        <f t="shared" si="90"/>
        <v>#REF!</v>
      </c>
      <c r="DL108" s="41" t="e">
        <f t="shared" si="88"/>
        <v>#REF!</v>
      </c>
      <c r="DM108" s="41" t="e">
        <f t="shared" si="85"/>
        <v>#REF!</v>
      </c>
      <c r="DN108" s="41" t="e">
        <f t="shared" si="85"/>
        <v>#REF!</v>
      </c>
      <c r="DO108" s="41" t="e">
        <f t="shared" si="85"/>
        <v>#REF!</v>
      </c>
      <c r="DP108" s="41" t="e">
        <f t="shared" si="85"/>
        <v>#REF!</v>
      </c>
      <c r="DQ108" s="41" t="e">
        <f t="shared" si="76"/>
        <v>#REF!</v>
      </c>
      <c r="DR108" s="41" t="e">
        <f t="shared" si="76"/>
        <v>#REF!</v>
      </c>
      <c r="DS108" s="41" t="e">
        <f t="shared" si="76"/>
        <v>#REF!</v>
      </c>
      <c r="DT108" s="41" t="e">
        <f t="shared" si="76"/>
        <v>#REF!</v>
      </c>
      <c r="DU108" s="41" t="e">
        <f t="shared" si="76"/>
        <v>#REF!</v>
      </c>
      <c r="DV108" s="41" t="e">
        <f t="shared" si="64"/>
        <v>#REF!</v>
      </c>
      <c r="DW108" s="41" t="e">
        <f t="shared" si="64"/>
        <v>#REF!</v>
      </c>
      <c r="DX108" s="41" t="e">
        <f t="shared" si="64"/>
        <v>#REF!</v>
      </c>
      <c r="DY108" s="41" t="e">
        <f t="shared" si="64"/>
        <v>#REF!</v>
      </c>
      <c r="DZ108" s="41" t="e">
        <f t="shared" si="64"/>
        <v>#REF!</v>
      </c>
      <c r="EA108" s="41" t="e">
        <f t="shared" si="64"/>
        <v>#REF!</v>
      </c>
      <c r="EB108" s="41" t="e">
        <f t="shared" si="64"/>
        <v>#REF!</v>
      </c>
      <c r="EC108" s="41" t="e">
        <f t="shared" si="64"/>
        <v>#REF!</v>
      </c>
      <c r="ED108" s="41" t="e">
        <f t="shared" si="64"/>
        <v>#REF!</v>
      </c>
      <c r="EE108" s="41" t="e">
        <f t="shared" si="64"/>
        <v>#REF!</v>
      </c>
      <c r="EF108" s="41" t="e">
        <f t="shared" si="77"/>
        <v>#REF!</v>
      </c>
      <c r="EG108" s="41" t="e">
        <f t="shared" si="77"/>
        <v>#REF!</v>
      </c>
      <c r="EH108" s="41" t="e">
        <f t="shared" si="77"/>
        <v>#REF!</v>
      </c>
      <c r="EI108" s="41" t="e">
        <f t="shared" si="77"/>
        <v>#REF!</v>
      </c>
      <c r="EJ108" s="41" t="e">
        <f t="shared" si="77"/>
        <v>#REF!</v>
      </c>
      <c r="EK108" s="41" t="e">
        <f t="shared" si="77"/>
        <v>#REF!</v>
      </c>
      <c r="EL108" s="41" t="e">
        <f t="shared" si="77"/>
        <v>#REF!</v>
      </c>
      <c r="EM108" s="41" t="e">
        <f t="shared" si="77"/>
        <v>#REF!</v>
      </c>
      <c r="EN108" s="41" t="e">
        <f t="shared" si="77"/>
        <v>#REF!</v>
      </c>
      <c r="EO108" s="41" t="e">
        <f t="shared" si="77"/>
        <v>#REF!</v>
      </c>
      <c r="EP108" s="41" t="e">
        <f t="shared" si="77"/>
        <v>#REF!</v>
      </c>
      <c r="EQ108" s="41" t="e">
        <f t="shared" si="77"/>
        <v>#REF!</v>
      </c>
      <c r="ER108" s="41" t="e">
        <f t="shared" si="77"/>
        <v>#REF!</v>
      </c>
      <c r="ES108" s="41" t="e">
        <f t="shared" si="86"/>
        <v>#REF!</v>
      </c>
      <c r="ET108" s="41" t="e">
        <f t="shared" si="86"/>
        <v>#REF!</v>
      </c>
      <c r="EU108" s="41" t="e">
        <f t="shared" si="86"/>
        <v>#REF!</v>
      </c>
      <c r="EV108" s="41" t="e">
        <f t="shared" si="86"/>
        <v>#REF!</v>
      </c>
      <c r="EW108" s="41" t="e">
        <f t="shared" si="78"/>
        <v>#REF!</v>
      </c>
      <c r="EX108" s="41" t="e">
        <f t="shared" si="78"/>
        <v>#REF!</v>
      </c>
      <c r="EY108" s="41" t="e">
        <f t="shared" si="78"/>
        <v>#REF!</v>
      </c>
      <c r="EZ108" s="41" t="e">
        <f t="shared" si="78"/>
        <v>#REF!</v>
      </c>
      <c r="FA108" s="41" t="e">
        <f t="shared" si="78"/>
        <v>#REF!</v>
      </c>
      <c r="FB108" s="41" t="e">
        <f t="shared" si="65"/>
        <v>#REF!</v>
      </c>
      <c r="FC108" s="41" t="e">
        <f t="shared" si="65"/>
        <v>#REF!</v>
      </c>
      <c r="FD108" s="41" t="e">
        <f t="shared" si="65"/>
        <v>#REF!</v>
      </c>
      <c r="FE108" s="41" t="e">
        <f t="shared" si="65"/>
        <v>#REF!</v>
      </c>
      <c r="FF108" s="41" t="e">
        <f t="shared" si="65"/>
        <v>#REF!</v>
      </c>
      <c r="FG108" s="41" t="e">
        <f t="shared" si="65"/>
        <v>#REF!</v>
      </c>
      <c r="FH108" s="41" t="e">
        <f t="shared" si="65"/>
        <v>#REF!</v>
      </c>
      <c r="FI108" s="41" t="e">
        <f t="shared" si="65"/>
        <v>#REF!</v>
      </c>
      <c r="FJ108" s="41" t="e">
        <f t="shared" si="65"/>
        <v>#REF!</v>
      </c>
      <c r="FK108" s="41" t="e">
        <f t="shared" si="65"/>
        <v>#REF!</v>
      </c>
      <c r="FL108" s="41" t="e">
        <f t="shared" si="79"/>
        <v>#REF!</v>
      </c>
      <c r="FM108" s="41" t="e">
        <f t="shared" si="79"/>
        <v>#REF!</v>
      </c>
      <c r="FN108" s="41" t="e">
        <f t="shared" si="79"/>
        <v>#REF!</v>
      </c>
      <c r="FO108" s="41" t="e">
        <f t="shared" si="79"/>
        <v>#REF!</v>
      </c>
      <c r="FP108" s="41" t="e">
        <f t="shared" si="79"/>
        <v>#REF!</v>
      </c>
      <c r="FQ108" s="41" t="e">
        <f t="shared" si="79"/>
        <v>#REF!</v>
      </c>
      <c r="FR108" s="41" t="e">
        <f t="shared" si="79"/>
        <v>#REF!</v>
      </c>
      <c r="FS108" s="41" t="e">
        <f t="shared" si="79"/>
        <v>#REF!</v>
      </c>
      <c r="FT108" s="41" t="e">
        <f t="shared" si="79"/>
        <v>#REF!</v>
      </c>
      <c r="FU108" s="41" t="e">
        <f t="shared" si="79"/>
        <v>#REF!</v>
      </c>
      <c r="FV108" s="41" t="e">
        <f t="shared" si="79"/>
        <v>#REF!</v>
      </c>
      <c r="FW108" s="41" t="e">
        <f t="shared" si="79"/>
        <v>#REF!</v>
      </c>
      <c r="FX108" s="41" t="e">
        <f t="shared" si="79"/>
        <v>#REF!</v>
      </c>
      <c r="FY108" s="41" t="e">
        <f t="shared" si="87"/>
        <v>#REF!</v>
      </c>
      <c r="FZ108" s="41" t="e">
        <f t="shared" si="87"/>
        <v>#REF!</v>
      </c>
      <c r="GA108" s="41" t="e">
        <f t="shared" si="87"/>
        <v>#REF!</v>
      </c>
      <c r="GB108" s="41" t="e">
        <f t="shared" si="87"/>
        <v>#REF!</v>
      </c>
      <c r="GC108" s="41" t="e">
        <f t="shared" si="80"/>
        <v>#REF!</v>
      </c>
      <c r="GD108" s="41" t="e">
        <f t="shared" si="80"/>
        <v>#REF!</v>
      </c>
      <c r="GE108" s="41" t="e">
        <f t="shared" si="80"/>
        <v>#REF!</v>
      </c>
      <c r="GF108" s="41" t="e">
        <f t="shared" si="80"/>
        <v>#REF!</v>
      </c>
      <c r="GG108" s="41" t="e">
        <f t="shared" si="80"/>
        <v>#REF!</v>
      </c>
      <c r="GH108" s="41" t="e">
        <f t="shared" si="66"/>
        <v>#REF!</v>
      </c>
      <c r="GI108" s="41" t="e">
        <f t="shared" si="66"/>
        <v>#REF!</v>
      </c>
      <c r="GJ108" s="41" t="e">
        <f t="shared" si="66"/>
        <v>#REF!</v>
      </c>
      <c r="GK108" s="41" t="e">
        <f t="shared" si="66"/>
        <v>#REF!</v>
      </c>
      <c r="GL108" s="41" t="e">
        <f t="shared" si="66"/>
        <v>#REF!</v>
      </c>
      <c r="GM108" s="41" t="e">
        <f t="shared" si="89"/>
        <v>#REF!</v>
      </c>
      <c r="GN108" s="41" t="e">
        <f t="shared" si="89"/>
        <v>#REF!</v>
      </c>
      <c r="GO108" s="41" t="e">
        <f t="shared" si="89"/>
        <v>#REF!</v>
      </c>
      <c r="GP108" s="41" t="e">
        <f t="shared" si="89"/>
        <v>#REF!</v>
      </c>
      <c r="GQ108" s="41" t="e">
        <f t="shared" si="89"/>
        <v>#REF!</v>
      </c>
      <c r="GR108" s="41" t="e">
        <f t="shared" si="89"/>
        <v>#REF!</v>
      </c>
      <c r="GS108" s="41" t="e">
        <f t="shared" si="89"/>
        <v>#REF!</v>
      </c>
      <c r="GT108" s="41" t="e">
        <f t="shared" si="82"/>
        <v>#REF!</v>
      </c>
      <c r="GU108" s="41" t="e">
        <f t="shared" si="82"/>
        <v>#REF!</v>
      </c>
      <c r="GV108" s="41" t="e">
        <f t="shared" si="82"/>
        <v>#REF!</v>
      </c>
      <c r="GW108" s="41" t="e">
        <f t="shared" si="82"/>
        <v>#REF!</v>
      </c>
      <c r="GX108" s="41" t="e">
        <f t="shared" si="82"/>
        <v>#REF!</v>
      </c>
      <c r="GY108" s="41" t="e">
        <f t="shared" si="82"/>
        <v>#REF!</v>
      </c>
      <c r="GZ108" s="41" t="e">
        <f t="shared" si="82"/>
        <v>#REF!</v>
      </c>
      <c r="HA108" s="41" t="e">
        <f t="shared" si="82"/>
        <v>#REF!</v>
      </c>
      <c r="HB108" s="41" t="e">
        <f t="shared" si="82"/>
        <v>#REF!</v>
      </c>
      <c r="HC108" s="41" t="e">
        <f t="shared" si="82"/>
        <v>#REF!</v>
      </c>
      <c r="HD108" s="41" t="e">
        <f t="shared" si="82"/>
        <v>#REF!</v>
      </c>
      <c r="HE108" s="41" t="e">
        <f t="shared" si="82"/>
        <v>#REF!</v>
      </c>
      <c r="HF108" s="41" t="e">
        <f t="shared" si="82"/>
        <v>#REF!</v>
      </c>
      <c r="HG108" s="41" t="e">
        <f t="shared" si="82"/>
        <v>#REF!</v>
      </c>
      <c r="HH108" s="41" t="e">
        <f t="shared" si="91"/>
        <v>#REF!</v>
      </c>
      <c r="HI108" s="41" t="e">
        <f t="shared" si="91"/>
        <v>#REF!</v>
      </c>
      <c r="HJ108" s="41" t="e">
        <f t="shared" si="91"/>
        <v>#REF!</v>
      </c>
    </row>
    <row r="109" spans="1:218" ht="14.4" x14ac:dyDescent="0.3">
      <c r="A109" s="42">
        <v>106</v>
      </c>
      <c r="B109" s="43" t="e">
        <f>'CMM1 - AUX CALC'!$DC$67</f>
        <v>#REF!</v>
      </c>
      <c r="DD109" s="41" t="e">
        <f>$B109/(_xlfn.SINGLE(PrazoConcessao)*12-DD$3+1)</f>
        <v>#REF!</v>
      </c>
      <c r="DE109" s="41" t="e">
        <f t="shared" si="90"/>
        <v>#REF!</v>
      </c>
      <c r="DF109" s="41" t="e">
        <f t="shared" si="90"/>
        <v>#REF!</v>
      </c>
      <c r="DG109" s="41" t="e">
        <f t="shared" si="90"/>
        <v>#REF!</v>
      </c>
      <c r="DH109" s="41" t="e">
        <f t="shared" si="90"/>
        <v>#REF!</v>
      </c>
      <c r="DI109" s="41" t="e">
        <f t="shared" si="90"/>
        <v>#REF!</v>
      </c>
      <c r="DJ109" s="41" t="e">
        <f t="shared" si="90"/>
        <v>#REF!</v>
      </c>
      <c r="DK109" s="41" t="e">
        <f t="shared" si="90"/>
        <v>#REF!</v>
      </c>
      <c r="DL109" s="41" t="e">
        <f t="shared" si="88"/>
        <v>#REF!</v>
      </c>
      <c r="DM109" s="41" t="e">
        <f t="shared" si="85"/>
        <v>#REF!</v>
      </c>
      <c r="DN109" s="41" t="e">
        <f t="shared" si="85"/>
        <v>#REF!</v>
      </c>
      <c r="DO109" s="41" t="e">
        <f t="shared" si="85"/>
        <v>#REF!</v>
      </c>
      <c r="DP109" s="41" t="e">
        <f t="shared" si="85"/>
        <v>#REF!</v>
      </c>
      <c r="DQ109" s="41" t="e">
        <f t="shared" si="76"/>
        <v>#REF!</v>
      </c>
      <c r="DR109" s="41" t="e">
        <f t="shared" si="76"/>
        <v>#REF!</v>
      </c>
      <c r="DS109" s="41" t="e">
        <f t="shared" si="76"/>
        <v>#REF!</v>
      </c>
      <c r="DT109" s="41" t="e">
        <f t="shared" si="76"/>
        <v>#REF!</v>
      </c>
      <c r="DU109" s="41" t="e">
        <f t="shared" si="76"/>
        <v>#REF!</v>
      </c>
      <c r="DV109" s="41" t="e">
        <f t="shared" si="64"/>
        <v>#REF!</v>
      </c>
      <c r="DW109" s="41" t="e">
        <f t="shared" si="64"/>
        <v>#REF!</v>
      </c>
      <c r="DX109" s="41" t="e">
        <f t="shared" si="64"/>
        <v>#REF!</v>
      </c>
      <c r="DY109" s="41" t="e">
        <f t="shared" si="64"/>
        <v>#REF!</v>
      </c>
      <c r="DZ109" s="41" t="e">
        <f t="shared" si="64"/>
        <v>#REF!</v>
      </c>
      <c r="EA109" s="41" t="e">
        <f t="shared" si="64"/>
        <v>#REF!</v>
      </c>
      <c r="EB109" s="41" t="e">
        <f t="shared" si="64"/>
        <v>#REF!</v>
      </c>
      <c r="EC109" s="41" t="e">
        <f t="shared" si="64"/>
        <v>#REF!</v>
      </c>
      <c r="ED109" s="41" t="e">
        <f t="shared" si="64"/>
        <v>#REF!</v>
      </c>
      <c r="EE109" s="41" t="e">
        <f t="shared" si="64"/>
        <v>#REF!</v>
      </c>
      <c r="EF109" s="41" t="e">
        <f t="shared" si="77"/>
        <v>#REF!</v>
      </c>
      <c r="EG109" s="41" t="e">
        <f t="shared" si="77"/>
        <v>#REF!</v>
      </c>
      <c r="EH109" s="41" t="e">
        <f t="shared" si="77"/>
        <v>#REF!</v>
      </c>
      <c r="EI109" s="41" t="e">
        <f t="shared" si="77"/>
        <v>#REF!</v>
      </c>
      <c r="EJ109" s="41" t="e">
        <f t="shared" si="77"/>
        <v>#REF!</v>
      </c>
      <c r="EK109" s="41" t="e">
        <f t="shared" si="77"/>
        <v>#REF!</v>
      </c>
      <c r="EL109" s="41" t="e">
        <f t="shared" si="77"/>
        <v>#REF!</v>
      </c>
      <c r="EM109" s="41" t="e">
        <f t="shared" si="77"/>
        <v>#REF!</v>
      </c>
      <c r="EN109" s="41" t="e">
        <f t="shared" si="77"/>
        <v>#REF!</v>
      </c>
      <c r="EO109" s="41" t="e">
        <f t="shared" si="77"/>
        <v>#REF!</v>
      </c>
      <c r="EP109" s="41" t="e">
        <f t="shared" si="77"/>
        <v>#REF!</v>
      </c>
      <c r="EQ109" s="41" t="e">
        <f t="shared" si="77"/>
        <v>#REF!</v>
      </c>
      <c r="ER109" s="41" t="e">
        <f t="shared" si="77"/>
        <v>#REF!</v>
      </c>
      <c r="ES109" s="41" t="e">
        <f t="shared" si="86"/>
        <v>#REF!</v>
      </c>
      <c r="ET109" s="41" t="e">
        <f t="shared" si="86"/>
        <v>#REF!</v>
      </c>
      <c r="EU109" s="41" t="e">
        <f t="shared" si="86"/>
        <v>#REF!</v>
      </c>
      <c r="EV109" s="41" t="e">
        <f t="shared" si="86"/>
        <v>#REF!</v>
      </c>
      <c r="EW109" s="41" t="e">
        <f t="shared" si="78"/>
        <v>#REF!</v>
      </c>
      <c r="EX109" s="41" t="e">
        <f t="shared" si="78"/>
        <v>#REF!</v>
      </c>
      <c r="EY109" s="41" t="e">
        <f t="shared" si="78"/>
        <v>#REF!</v>
      </c>
      <c r="EZ109" s="41" t="e">
        <f t="shared" si="78"/>
        <v>#REF!</v>
      </c>
      <c r="FA109" s="41" t="e">
        <f t="shared" si="78"/>
        <v>#REF!</v>
      </c>
      <c r="FB109" s="41" t="e">
        <f t="shared" si="65"/>
        <v>#REF!</v>
      </c>
      <c r="FC109" s="41" t="e">
        <f t="shared" si="65"/>
        <v>#REF!</v>
      </c>
      <c r="FD109" s="41" t="e">
        <f t="shared" si="65"/>
        <v>#REF!</v>
      </c>
      <c r="FE109" s="41" t="e">
        <f t="shared" si="65"/>
        <v>#REF!</v>
      </c>
      <c r="FF109" s="41" t="e">
        <f t="shared" si="65"/>
        <v>#REF!</v>
      </c>
      <c r="FG109" s="41" t="e">
        <f t="shared" si="65"/>
        <v>#REF!</v>
      </c>
      <c r="FH109" s="41" t="e">
        <f t="shared" si="65"/>
        <v>#REF!</v>
      </c>
      <c r="FI109" s="41" t="e">
        <f t="shared" si="65"/>
        <v>#REF!</v>
      </c>
      <c r="FJ109" s="41" t="e">
        <f t="shared" si="65"/>
        <v>#REF!</v>
      </c>
      <c r="FK109" s="41" t="e">
        <f t="shared" si="65"/>
        <v>#REF!</v>
      </c>
      <c r="FL109" s="41" t="e">
        <f t="shared" si="79"/>
        <v>#REF!</v>
      </c>
      <c r="FM109" s="41" t="e">
        <f t="shared" si="79"/>
        <v>#REF!</v>
      </c>
      <c r="FN109" s="41" t="e">
        <f t="shared" si="79"/>
        <v>#REF!</v>
      </c>
      <c r="FO109" s="41" t="e">
        <f t="shared" si="79"/>
        <v>#REF!</v>
      </c>
      <c r="FP109" s="41" t="e">
        <f t="shared" si="79"/>
        <v>#REF!</v>
      </c>
      <c r="FQ109" s="41" t="e">
        <f t="shared" si="79"/>
        <v>#REF!</v>
      </c>
      <c r="FR109" s="41" t="e">
        <f t="shared" si="79"/>
        <v>#REF!</v>
      </c>
      <c r="FS109" s="41" t="e">
        <f t="shared" si="79"/>
        <v>#REF!</v>
      </c>
      <c r="FT109" s="41" t="e">
        <f t="shared" si="79"/>
        <v>#REF!</v>
      </c>
      <c r="FU109" s="41" t="e">
        <f t="shared" si="79"/>
        <v>#REF!</v>
      </c>
      <c r="FV109" s="41" t="e">
        <f t="shared" si="79"/>
        <v>#REF!</v>
      </c>
      <c r="FW109" s="41" t="e">
        <f t="shared" si="79"/>
        <v>#REF!</v>
      </c>
      <c r="FX109" s="41" t="e">
        <f t="shared" si="79"/>
        <v>#REF!</v>
      </c>
      <c r="FY109" s="41" t="e">
        <f t="shared" si="87"/>
        <v>#REF!</v>
      </c>
      <c r="FZ109" s="41" t="e">
        <f t="shared" si="87"/>
        <v>#REF!</v>
      </c>
      <c r="GA109" s="41" t="e">
        <f t="shared" si="87"/>
        <v>#REF!</v>
      </c>
      <c r="GB109" s="41" t="e">
        <f t="shared" si="87"/>
        <v>#REF!</v>
      </c>
      <c r="GC109" s="41" t="e">
        <f t="shared" si="80"/>
        <v>#REF!</v>
      </c>
      <c r="GD109" s="41" t="e">
        <f t="shared" si="80"/>
        <v>#REF!</v>
      </c>
      <c r="GE109" s="41" t="e">
        <f t="shared" si="80"/>
        <v>#REF!</v>
      </c>
      <c r="GF109" s="41" t="e">
        <f t="shared" si="80"/>
        <v>#REF!</v>
      </c>
      <c r="GG109" s="41" t="e">
        <f t="shared" si="80"/>
        <v>#REF!</v>
      </c>
      <c r="GH109" s="41" t="e">
        <f t="shared" si="66"/>
        <v>#REF!</v>
      </c>
      <c r="GI109" s="41" t="e">
        <f t="shared" si="66"/>
        <v>#REF!</v>
      </c>
      <c r="GJ109" s="41" t="e">
        <f t="shared" si="66"/>
        <v>#REF!</v>
      </c>
      <c r="GK109" s="41" t="e">
        <f t="shared" si="66"/>
        <v>#REF!</v>
      </c>
      <c r="GL109" s="41" t="e">
        <f t="shared" si="66"/>
        <v>#REF!</v>
      </c>
      <c r="GM109" s="41" t="e">
        <f t="shared" si="89"/>
        <v>#REF!</v>
      </c>
      <c r="GN109" s="41" t="e">
        <f t="shared" si="89"/>
        <v>#REF!</v>
      </c>
      <c r="GO109" s="41" t="e">
        <f t="shared" si="89"/>
        <v>#REF!</v>
      </c>
      <c r="GP109" s="41" t="e">
        <f t="shared" si="89"/>
        <v>#REF!</v>
      </c>
      <c r="GQ109" s="41" t="e">
        <f t="shared" si="89"/>
        <v>#REF!</v>
      </c>
      <c r="GR109" s="41" t="e">
        <f t="shared" si="89"/>
        <v>#REF!</v>
      </c>
      <c r="GS109" s="41" t="e">
        <f t="shared" si="89"/>
        <v>#REF!</v>
      </c>
      <c r="GT109" s="41" t="e">
        <f t="shared" si="82"/>
        <v>#REF!</v>
      </c>
      <c r="GU109" s="41" t="e">
        <f t="shared" si="82"/>
        <v>#REF!</v>
      </c>
      <c r="GV109" s="41" t="e">
        <f t="shared" si="82"/>
        <v>#REF!</v>
      </c>
      <c r="GW109" s="41" t="e">
        <f t="shared" si="82"/>
        <v>#REF!</v>
      </c>
      <c r="GX109" s="41" t="e">
        <f t="shared" si="82"/>
        <v>#REF!</v>
      </c>
      <c r="GY109" s="41" t="e">
        <f t="shared" si="82"/>
        <v>#REF!</v>
      </c>
      <c r="GZ109" s="41" t="e">
        <f t="shared" si="82"/>
        <v>#REF!</v>
      </c>
      <c r="HA109" s="41" t="e">
        <f t="shared" si="82"/>
        <v>#REF!</v>
      </c>
      <c r="HB109" s="41" t="e">
        <f t="shared" si="82"/>
        <v>#REF!</v>
      </c>
      <c r="HC109" s="41" t="e">
        <f t="shared" si="82"/>
        <v>#REF!</v>
      </c>
      <c r="HD109" s="41" t="e">
        <f t="shared" si="82"/>
        <v>#REF!</v>
      </c>
      <c r="HE109" s="41" t="e">
        <f t="shared" si="82"/>
        <v>#REF!</v>
      </c>
      <c r="HF109" s="41" t="e">
        <f t="shared" si="82"/>
        <v>#REF!</v>
      </c>
      <c r="HG109" s="41" t="e">
        <f t="shared" si="82"/>
        <v>#REF!</v>
      </c>
      <c r="HH109" s="41" t="e">
        <f t="shared" si="91"/>
        <v>#REF!</v>
      </c>
      <c r="HI109" s="41" t="e">
        <f t="shared" si="91"/>
        <v>#REF!</v>
      </c>
      <c r="HJ109" s="41" t="e">
        <f t="shared" si="91"/>
        <v>#REF!</v>
      </c>
    </row>
    <row r="110" spans="1:218" ht="14.4" x14ac:dyDescent="0.3">
      <c r="A110" s="42">
        <v>107</v>
      </c>
      <c r="B110" s="43" t="e">
        <f>'CMM1 - AUX CALC'!$DD$67</f>
        <v>#REF!</v>
      </c>
      <c r="DE110" s="41" t="e">
        <f>$B110/(_xlfn.SINGLE(PrazoConcessao)*12-DE$3+1)</f>
        <v>#REF!</v>
      </c>
      <c r="DF110" s="41" t="e">
        <f t="shared" si="90"/>
        <v>#REF!</v>
      </c>
      <c r="DG110" s="41" t="e">
        <f t="shared" si="90"/>
        <v>#REF!</v>
      </c>
      <c r="DH110" s="41" t="e">
        <f t="shared" si="90"/>
        <v>#REF!</v>
      </c>
      <c r="DI110" s="41" t="e">
        <f t="shared" si="90"/>
        <v>#REF!</v>
      </c>
      <c r="DJ110" s="41" t="e">
        <f t="shared" si="90"/>
        <v>#REF!</v>
      </c>
      <c r="DK110" s="41" t="e">
        <f t="shared" si="90"/>
        <v>#REF!</v>
      </c>
      <c r="DL110" s="41" t="e">
        <f t="shared" si="88"/>
        <v>#REF!</v>
      </c>
      <c r="DM110" s="41" t="e">
        <f t="shared" si="85"/>
        <v>#REF!</v>
      </c>
      <c r="DN110" s="41" t="e">
        <f t="shared" si="85"/>
        <v>#REF!</v>
      </c>
      <c r="DO110" s="41" t="e">
        <f t="shared" si="85"/>
        <v>#REF!</v>
      </c>
      <c r="DP110" s="41" t="e">
        <f t="shared" si="85"/>
        <v>#REF!</v>
      </c>
      <c r="DQ110" s="41" t="e">
        <f t="shared" si="76"/>
        <v>#REF!</v>
      </c>
      <c r="DR110" s="41" t="e">
        <f t="shared" si="76"/>
        <v>#REF!</v>
      </c>
      <c r="DS110" s="41" t="e">
        <f t="shared" si="76"/>
        <v>#REF!</v>
      </c>
      <c r="DT110" s="41" t="e">
        <f t="shared" si="76"/>
        <v>#REF!</v>
      </c>
      <c r="DU110" s="41" t="e">
        <f t="shared" si="76"/>
        <v>#REF!</v>
      </c>
      <c r="DV110" s="41" t="e">
        <f t="shared" si="64"/>
        <v>#REF!</v>
      </c>
      <c r="DW110" s="41" t="e">
        <f t="shared" si="64"/>
        <v>#REF!</v>
      </c>
      <c r="DX110" s="41" t="e">
        <f t="shared" si="64"/>
        <v>#REF!</v>
      </c>
      <c r="DY110" s="41" t="e">
        <f t="shared" si="64"/>
        <v>#REF!</v>
      </c>
      <c r="DZ110" s="41" t="e">
        <f t="shared" ref="DZ110:EI139" si="92">DY110</f>
        <v>#REF!</v>
      </c>
      <c r="EA110" s="41" t="e">
        <f t="shared" si="92"/>
        <v>#REF!</v>
      </c>
      <c r="EB110" s="41" t="e">
        <f t="shared" si="92"/>
        <v>#REF!</v>
      </c>
      <c r="EC110" s="41" t="e">
        <f t="shared" si="92"/>
        <v>#REF!</v>
      </c>
      <c r="ED110" s="41" t="e">
        <f t="shared" si="92"/>
        <v>#REF!</v>
      </c>
      <c r="EE110" s="41" t="e">
        <f t="shared" si="92"/>
        <v>#REF!</v>
      </c>
      <c r="EF110" s="41" t="e">
        <f t="shared" si="77"/>
        <v>#REF!</v>
      </c>
      <c r="EG110" s="41" t="e">
        <f t="shared" si="77"/>
        <v>#REF!</v>
      </c>
      <c r="EH110" s="41" t="e">
        <f t="shared" si="77"/>
        <v>#REF!</v>
      </c>
      <c r="EI110" s="41" t="e">
        <f t="shared" si="77"/>
        <v>#REF!</v>
      </c>
      <c r="EJ110" s="41" t="e">
        <f t="shared" si="77"/>
        <v>#REF!</v>
      </c>
      <c r="EK110" s="41" t="e">
        <f t="shared" si="77"/>
        <v>#REF!</v>
      </c>
      <c r="EL110" s="41" t="e">
        <f t="shared" si="77"/>
        <v>#REF!</v>
      </c>
      <c r="EM110" s="41" t="e">
        <f t="shared" si="77"/>
        <v>#REF!</v>
      </c>
      <c r="EN110" s="41" t="e">
        <f t="shared" si="77"/>
        <v>#REF!</v>
      </c>
      <c r="EO110" s="41" t="e">
        <f t="shared" si="77"/>
        <v>#REF!</v>
      </c>
      <c r="EP110" s="41" t="e">
        <f t="shared" si="77"/>
        <v>#REF!</v>
      </c>
      <c r="EQ110" s="41" t="e">
        <f t="shared" si="77"/>
        <v>#REF!</v>
      </c>
      <c r="ER110" s="41" t="e">
        <f t="shared" si="77"/>
        <v>#REF!</v>
      </c>
      <c r="ES110" s="41" t="e">
        <f t="shared" si="86"/>
        <v>#REF!</v>
      </c>
      <c r="ET110" s="41" t="e">
        <f t="shared" si="86"/>
        <v>#REF!</v>
      </c>
      <c r="EU110" s="41" t="e">
        <f t="shared" si="86"/>
        <v>#REF!</v>
      </c>
      <c r="EV110" s="41" t="e">
        <f t="shared" si="86"/>
        <v>#REF!</v>
      </c>
      <c r="EW110" s="41" t="e">
        <f t="shared" si="78"/>
        <v>#REF!</v>
      </c>
      <c r="EX110" s="41" t="e">
        <f t="shared" si="78"/>
        <v>#REF!</v>
      </c>
      <c r="EY110" s="41" t="e">
        <f t="shared" si="78"/>
        <v>#REF!</v>
      </c>
      <c r="EZ110" s="41" t="e">
        <f t="shared" si="78"/>
        <v>#REF!</v>
      </c>
      <c r="FA110" s="41" t="e">
        <f t="shared" si="78"/>
        <v>#REF!</v>
      </c>
      <c r="FB110" s="41" t="e">
        <f t="shared" si="65"/>
        <v>#REF!</v>
      </c>
      <c r="FC110" s="41" t="e">
        <f t="shared" si="65"/>
        <v>#REF!</v>
      </c>
      <c r="FD110" s="41" t="e">
        <f t="shared" si="65"/>
        <v>#REF!</v>
      </c>
      <c r="FE110" s="41" t="e">
        <f t="shared" si="65"/>
        <v>#REF!</v>
      </c>
      <c r="FF110" s="41" t="e">
        <f t="shared" ref="FF110:FO137" si="93">FE110</f>
        <v>#REF!</v>
      </c>
      <c r="FG110" s="41" t="e">
        <f t="shared" si="93"/>
        <v>#REF!</v>
      </c>
      <c r="FH110" s="41" t="e">
        <f t="shared" si="93"/>
        <v>#REF!</v>
      </c>
      <c r="FI110" s="41" t="e">
        <f t="shared" si="93"/>
        <v>#REF!</v>
      </c>
      <c r="FJ110" s="41" t="e">
        <f t="shared" si="93"/>
        <v>#REF!</v>
      </c>
      <c r="FK110" s="41" t="e">
        <f t="shared" si="93"/>
        <v>#REF!</v>
      </c>
      <c r="FL110" s="41" t="e">
        <f t="shared" si="79"/>
        <v>#REF!</v>
      </c>
      <c r="FM110" s="41" t="e">
        <f t="shared" si="79"/>
        <v>#REF!</v>
      </c>
      <c r="FN110" s="41" t="e">
        <f t="shared" si="79"/>
        <v>#REF!</v>
      </c>
      <c r="FO110" s="41" t="e">
        <f t="shared" si="79"/>
        <v>#REF!</v>
      </c>
      <c r="FP110" s="41" t="e">
        <f t="shared" si="79"/>
        <v>#REF!</v>
      </c>
      <c r="FQ110" s="41" t="e">
        <f t="shared" si="79"/>
        <v>#REF!</v>
      </c>
      <c r="FR110" s="41" t="e">
        <f t="shared" si="79"/>
        <v>#REF!</v>
      </c>
      <c r="FS110" s="41" t="e">
        <f t="shared" si="79"/>
        <v>#REF!</v>
      </c>
      <c r="FT110" s="41" t="e">
        <f t="shared" si="79"/>
        <v>#REF!</v>
      </c>
      <c r="FU110" s="41" t="e">
        <f t="shared" si="79"/>
        <v>#REF!</v>
      </c>
      <c r="FV110" s="41" t="e">
        <f t="shared" si="79"/>
        <v>#REF!</v>
      </c>
      <c r="FW110" s="41" t="e">
        <f t="shared" si="79"/>
        <v>#REF!</v>
      </c>
      <c r="FX110" s="41" t="e">
        <f t="shared" si="79"/>
        <v>#REF!</v>
      </c>
      <c r="FY110" s="41" t="e">
        <f t="shared" si="87"/>
        <v>#REF!</v>
      </c>
      <c r="FZ110" s="41" t="e">
        <f t="shared" si="87"/>
        <v>#REF!</v>
      </c>
      <c r="GA110" s="41" t="e">
        <f t="shared" si="87"/>
        <v>#REF!</v>
      </c>
      <c r="GB110" s="41" t="e">
        <f t="shared" si="87"/>
        <v>#REF!</v>
      </c>
      <c r="GC110" s="41" t="e">
        <f t="shared" si="80"/>
        <v>#REF!</v>
      </c>
      <c r="GD110" s="41" t="e">
        <f t="shared" si="80"/>
        <v>#REF!</v>
      </c>
      <c r="GE110" s="41" t="e">
        <f t="shared" si="80"/>
        <v>#REF!</v>
      </c>
      <c r="GF110" s="41" t="e">
        <f t="shared" si="80"/>
        <v>#REF!</v>
      </c>
      <c r="GG110" s="41" t="e">
        <f t="shared" si="80"/>
        <v>#REF!</v>
      </c>
      <c r="GH110" s="41" t="e">
        <f t="shared" si="66"/>
        <v>#REF!</v>
      </c>
      <c r="GI110" s="41" t="e">
        <f t="shared" si="66"/>
        <v>#REF!</v>
      </c>
      <c r="GJ110" s="41" t="e">
        <f t="shared" si="66"/>
        <v>#REF!</v>
      </c>
      <c r="GK110" s="41" t="e">
        <f t="shared" si="66"/>
        <v>#REF!</v>
      </c>
      <c r="GL110" s="41" t="e">
        <f t="shared" si="66"/>
        <v>#REF!</v>
      </c>
      <c r="GM110" s="41" t="e">
        <f t="shared" si="89"/>
        <v>#REF!</v>
      </c>
      <c r="GN110" s="41" t="e">
        <f t="shared" si="89"/>
        <v>#REF!</v>
      </c>
      <c r="GO110" s="41" t="e">
        <f t="shared" si="89"/>
        <v>#REF!</v>
      </c>
      <c r="GP110" s="41" t="e">
        <f t="shared" si="89"/>
        <v>#REF!</v>
      </c>
      <c r="GQ110" s="41" t="e">
        <f t="shared" si="89"/>
        <v>#REF!</v>
      </c>
      <c r="GR110" s="41" t="e">
        <f t="shared" si="89"/>
        <v>#REF!</v>
      </c>
      <c r="GS110" s="41" t="e">
        <f t="shared" si="89"/>
        <v>#REF!</v>
      </c>
      <c r="GT110" s="41" t="e">
        <f t="shared" si="82"/>
        <v>#REF!</v>
      </c>
      <c r="GU110" s="41" t="e">
        <f t="shared" si="82"/>
        <v>#REF!</v>
      </c>
      <c r="GV110" s="41" t="e">
        <f t="shared" si="82"/>
        <v>#REF!</v>
      </c>
      <c r="GW110" s="41" t="e">
        <f t="shared" si="82"/>
        <v>#REF!</v>
      </c>
      <c r="GX110" s="41" t="e">
        <f t="shared" si="82"/>
        <v>#REF!</v>
      </c>
      <c r="GY110" s="41" t="e">
        <f t="shared" si="82"/>
        <v>#REF!</v>
      </c>
      <c r="GZ110" s="41" t="e">
        <f t="shared" si="82"/>
        <v>#REF!</v>
      </c>
      <c r="HA110" s="41" t="e">
        <f t="shared" si="82"/>
        <v>#REF!</v>
      </c>
      <c r="HB110" s="41" t="e">
        <f t="shared" si="82"/>
        <v>#REF!</v>
      </c>
      <c r="HC110" s="41" t="e">
        <f t="shared" si="82"/>
        <v>#REF!</v>
      </c>
      <c r="HD110" s="41" t="e">
        <f t="shared" si="82"/>
        <v>#REF!</v>
      </c>
      <c r="HE110" s="41" t="e">
        <f t="shared" si="82"/>
        <v>#REF!</v>
      </c>
      <c r="HF110" s="41" t="e">
        <f t="shared" si="82"/>
        <v>#REF!</v>
      </c>
      <c r="HG110" s="41" t="e">
        <f t="shared" si="82"/>
        <v>#REF!</v>
      </c>
      <c r="HH110" s="41" t="e">
        <f t="shared" si="91"/>
        <v>#REF!</v>
      </c>
      <c r="HI110" s="41" t="e">
        <f t="shared" si="91"/>
        <v>#REF!</v>
      </c>
      <c r="HJ110" s="41" t="e">
        <f t="shared" si="91"/>
        <v>#REF!</v>
      </c>
    </row>
    <row r="111" spans="1:218" ht="14.4" x14ac:dyDescent="0.3">
      <c r="A111" s="42">
        <v>108</v>
      </c>
      <c r="B111" s="43" t="e">
        <f>'CMM1 - AUX CALC'!$DE$67</f>
        <v>#REF!</v>
      </c>
      <c r="DF111" s="41" t="e">
        <f>$B111/(_xlfn.SINGLE(PrazoConcessao)*12-DF$3+1)</f>
        <v>#REF!</v>
      </c>
      <c r="DG111" s="41" t="e">
        <f t="shared" si="90"/>
        <v>#REF!</v>
      </c>
      <c r="DH111" s="41" t="e">
        <f t="shared" si="90"/>
        <v>#REF!</v>
      </c>
      <c r="DI111" s="41" t="e">
        <f t="shared" si="90"/>
        <v>#REF!</v>
      </c>
      <c r="DJ111" s="41" t="e">
        <f t="shared" si="90"/>
        <v>#REF!</v>
      </c>
      <c r="DK111" s="41" t="e">
        <f t="shared" si="90"/>
        <v>#REF!</v>
      </c>
      <c r="DL111" s="41" t="e">
        <f t="shared" si="88"/>
        <v>#REF!</v>
      </c>
      <c r="DM111" s="41" t="e">
        <f t="shared" si="85"/>
        <v>#REF!</v>
      </c>
      <c r="DN111" s="41" t="e">
        <f t="shared" si="85"/>
        <v>#REF!</v>
      </c>
      <c r="DO111" s="41" t="e">
        <f t="shared" si="85"/>
        <v>#REF!</v>
      </c>
      <c r="DP111" s="41" t="e">
        <f t="shared" si="85"/>
        <v>#REF!</v>
      </c>
      <c r="DQ111" s="41" t="e">
        <f t="shared" si="76"/>
        <v>#REF!</v>
      </c>
      <c r="DR111" s="41" t="e">
        <f t="shared" si="76"/>
        <v>#REF!</v>
      </c>
      <c r="DS111" s="41" t="e">
        <f t="shared" si="76"/>
        <v>#REF!</v>
      </c>
      <c r="DT111" s="41" t="e">
        <f t="shared" si="76"/>
        <v>#REF!</v>
      </c>
      <c r="DU111" s="41" t="e">
        <f t="shared" si="76"/>
        <v>#REF!</v>
      </c>
      <c r="DV111" s="41" t="e">
        <f t="shared" si="76"/>
        <v>#REF!</v>
      </c>
      <c r="DW111" s="41" t="e">
        <f t="shared" si="76"/>
        <v>#REF!</v>
      </c>
      <c r="DX111" s="41" t="e">
        <f t="shared" si="76"/>
        <v>#REF!</v>
      </c>
      <c r="DY111" s="41" t="e">
        <f t="shared" si="76"/>
        <v>#REF!</v>
      </c>
      <c r="DZ111" s="41" t="e">
        <f t="shared" si="92"/>
        <v>#REF!</v>
      </c>
      <c r="EA111" s="41" t="e">
        <f t="shared" si="92"/>
        <v>#REF!</v>
      </c>
      <c r="EB111" s="41" t="e">
        <f t="shared" si="92"/>
        <v>#REF!</v>
      </c>
      <c r="EC111" s="41" t="e">
        <f t="shared" si="92"/>
        <v>#REF!</v>
      </c>
      <c r="ED111" s="41" t="e">
        <f t="shared" si="92"/>
        <v>#REF!</v>
      </c>
      <c r="EE111" s="41" t="e">
        <f t="shared" si="92"/>
        <v>#REF!</v>
      </c>
      <c r="EF111" s="41" t="e">
        <f t="shared" si="77"/>
        <v>#REF!</v>
      </c>
      <c r="EG111" s="41" t="e">
        <f t="shared" si="77"/>
        <v>#REF!</v>
      </c>
      <c r="EH111" s="41" t="e">
        <f t="shared" si="77"/>
        <v>#REF!</v>
      </c>
      <c r="EI111" s="41" t="e">
        <f t="shared" si="77"/>
        <v>#REF!</v>
      </c>
      <c r="EJ111" s="41" t="e">
        <f t="shared" si="77"/>
        <v>#REF!</v>
      </c>
      <c r="EK111" s="41" t="e">
        <f t="shared" si="77"/>
        <v>#REF!</v>
      </c>
      <c r="EL111" s="41" t="e">
        <f t="shared" si="77"/>
        <v>#REF!</v>
      </c>
      <c r="EM111" s="41" t="e">
        <f t="shared" si="77"/>
        <v>#REF!</v>
      </c>
      <c r="EN111" s="41" t="e">
        <f t="shared" si="77"/>
        <v>#REF!</v>
      </c>
      <c r="EO111" s="41" t="e">
        <f t="shared" si="77"/>
        <v>#REF!</v>
      </c>
      <c r="EP111" s="41" t="e">
        <f t="shared" si="77"/>
        <v>#REF!</v>
      </c>
      <c r="EQ111" s="41" t="e">
        <f t="shared" si="77"/>
        <v>#REF!</v>
      </c>
      <c r="ER111" s="41" t="e">
        <f t="shared" si="77"/>
        <v>#REF!</v>
      </c>
      <c r="ES111" s="41" t="e">
        <f t="shared" si="86"/>
        <v>#REF!</v>
      </c>
      <c r="ET111" s="41" t="e">
        <f t="shared" si="86"/>
        <v>#REF!</v>
      </c>
      <c r="EU111" s="41" t="e">
        <f t="shared" si="86"/>
        <v>#REF!</v>
      </c>
      <c r="EV111" s="41" t="e">
        <f t="shared" si="86"/>
        <v>#REF!</v>
      </c>
      <c r="EW111" s="41" t="e">
        <f t="shared" si="78"/>
        <v>#REF!</v>
      </c>
      <c r="EX111" s="41" t="e">
        <f t="shared" si="78"/>
        <v>#REF!</v>
      </c>
      <c r="EY111" s="41" t="e">
        <f t="shared" si="78"/>
        <v>#REF!</v>
      </c>
      <c r="EZ111" s="41" t="e">
        <f t="shared" si="78"/>
        <v>#REF!</v>
      </c>
      <c r="FA111" s="41" t="e">
        <f t="shared" si="78"/>
        <v>#REF!</v>
      </c>
      <c r="FB111" s="41" t="e">
        <f t="shared" si="78"/>
        <v>#REF!</v>
      </c>
      <c r="FC111" s="41" t="e">
        <f t="shared" si="78"/>
        <v>#REF!</v>
      </c>
      <c r="FD111" s="41" t="e">
        <f t="shared" si="78"/>
        <v>#REF!</v>
      </c>
      <c r="FE111" s="41" t="e">
        <f t="shared" si="78"/>
        <v>#REF!</v>
      </c>
      <c r="FF111" s="41" t="e">
        <f t="shared" si="93"/>
        <v>#REF!</v>
      </c>
      <c r="FG111" s="41" t="e">
        <f t="shared" si="93"/>
        <v>#REF!</v>
      </c>
      <c r="FH111" s="41" t="e">
        <f t="shared" si="93"/>
        <v>#REF!</v>
      </c>
      <c r="FI111" s="41" t="e">
        <f t="shared" si="93"/>
        <v>#REF!</v>
      </c>
      <c r="FJ111" s="41" t="e">
        <f t="shared" si="93"/>
        <v>#REF!</v>
      </c>
      <c r="FK111" s="41" t="e">
        <f t="shared" si="93"/>
        <v>#REF!</v>
      </c>
      <c r="FL111" s="41" t="e">
        <f t="shared" si="79"/>
        <v>#REF!</v>
      </c>
      <c r="FM111" s="41" t="e">
        <f t="shared" si="79"/>
        <v>#REF!</v>
      </c>
      <c r="FN111" s="41" t="e">
        <f t="shared" si="79"/>
        <v>#REF!</v>
      </c>
      <c r="FO111" s="41" t="e">
        <f t="shared" si="79"/>
        <v>#REF!</v>
      </c>
      <c r="FP111" s="41" t="e">
        <f t="shared" si="79"/>
        <v>#REF!</v>
      </c>
      <c r="FQ111" s="41" t="e">
        <f t="shared" si="79"/>
        <v>#REF!</v>
      </c>
      <c r="FR111" s="41" t="e">
        <f t="shared" si="79"/>
        <v>#REF!</v>
      </c>
      <c r="FS111" s="41" t="e">
        <f t="shared" si="79"/>
        <v>#REF!</v>
      </c>
      <c r="FT111" s="41" t="e">
        <f t="shared" si="79"/>
        <v>#REF!</v>
      </c>
      <c r="FU111" s="41" t="e">
        <f t="shared" si="79"/>
        <v>#REF!</v>
      </c>
      <c r="FV111" s="41" t="e">
        <f t="shared" si="79"/>
        <v>#REF!</v>
      </c>
      <c r="FW111" s="41" t="e">
        <f t="shared" si="79"/>
        <v>#REF!</v>
      </c>
      <c r="FX111" s="41" t="e">
        <f t="shared" si="79"/>
        <v>#REF!</v>
      </c>
      <c r="FY111" s="41" t="e">
        <f t="shared" si="87"/>
        <v>#REF!</v>
      </c>
      <c r="FZ111" s="41" t="e">
        <f t="shared" si="87"/>
        <v>#REF!</v>
      </c>
      <c r="GA111" s="41" t="e">
        <f t="shared" si="87"/>
        <v>#REF!</v>
      </c>
      <c r="GB111" s="41" t="e">
        <f t="shared" si="87"/>
        <v>#REF!</v>
      </c>
      <c r="GC111" s="41" t="e">
        <f t="shared" si="80"/>
        <v>#REF!</v>
      </c>
      <c r="GD111" s="41" t="e">
        <f t="shared" si="80"/>
        <v>#REF!</v>
      </c>
      <c r="GE111" s="41" t="e">
        <f t="shared" si="80"/>
        <v>#REF!</v>
      </c>
      <c r="GF111" s="41" t="e">
        <f t="shared" si="80"/>
        <v>#REF!</v>
      </c>
      <c r="GG111" s="41" t="e">
        <f t="shared" si="80"/>
        <v>#REF!</v>
      </c>
      <c r="GH111" s="41" t="e">
        <f t="shared" si="66"/>
        <v>#REF!</v>
      </c>
      <c r="GI111" s="41" t="e">
        <f t="shared" si="66"/>
        <v>#REF!</v>
      </c>
      <c r="GJ111" s="41" t="e">
        <f t="shared" si="66"/>
        <v>#REF!</v>
      </c>
      <c r="GK111" s="41" t="e">
        <f t="shared" si="66"/>
        <v>#REF!</v>
      </c>
      <c r="GL111" s="41" t="e">
        <f t="shared" si="66"/>
        <v>#REF!</v>
      </c>
      <c r="GM111" s="41" t="e">
        <f t="shared" si="89"/>
        <v>#REF!</v>
      </c>
      <c r="GN111" s="41" t="e">
        <f t="shared" si="89"/>
        <v>#REF!</v>
      </c>
      <c r="GO111" s="41" t="e">
        <f t="shared" si="89"/>
        <v>#REF!</v>
      </c>
      <c r="GP111" s="41" t="e">
        <f t="shared" si="89"/>
        <v>#REF!</v>
      </c>
      <c r="GQ111" s="41" t="e">
        <f t="shared" si="89"/>
        <v>#REF!</v>
      </c>
      <c r="GR111" s="41" t="e">
        <f t="shared" si="89"/>
        <v>#REF!</v>
      </c>
      <c r="GS111" s="41" t="e">
        <f t="shared" si="89"/>
        <v>#REF!</v>
      </c>
      <c r="GT111" s="41" t="e">
        <f t="shared" si="82"/>
        <v>#REF!</v>
      </c>
      <c r="GU111" s="41" t="e">
        <f t="shared" si="82"/>
        <v>#REF!</v>
      </c>
      <c r="GV111" s="41" t="e">
        <f t="shared" si="82"/>
        <v>#REF!</v>
      </c>
      <c r="GW111" s="41" t="e">
        <f t="shared" si="82"/>
        <v>#REF!</v>
      </c>
      <c r="GX111" s="41" t="e">
        <f t="shared" si="82"/>
        <v>#REF!</v>
      </c>
      <c r="GY111" s="41" t="e">
        <f t="shared" si="82"/>
        <v>#REF!</v>
      </c>
      <c r="GZ111" s="41" t="e">
        <f t="shared" si="82"/>
        <v>#REF!</v>
      </c>
      <c r="HA111" s="41" t="e">
        <f t="shared" si="82"/>
        <v>#REF!</v>
      </c>
      <c r="HB111" s="41" t="e">
        <f t="shared" si="82"/>
        <v>#REF!</v>
      </c>
      <c r="HC111" s="41" t="e">
        <f t="shared" si="82"/>
        <v>#REF!</v>
      </c>
      <c r="HD111" s="41" t="e">
        <f t="shared" si="82"/>
        <v>#REF!</v>
      </c>
      <c r="HE111" s="41" t="e">
        <f t="shared" si="82"/>
        <v>#REF!</v>
      </c>
      <c r="HF111" s="41" t="e">
        <f t="shared" si="82"/>
        <v>#REF!</v>
      </c>
      <c r="HG111" s="41" t="e">
        <f t="shared" si="82"/>
        <v>#REF!</v>
      </c>
      <c r="HH111" s="41" t="e">
        <f t="shared" si="91"/>
        <v>#REF!</v>
      </c>
      <c r="HI111" s="41" t="e">
        <f t="shared" si="91"/>
        <v>#REF!</v>
      </c>
      <c r="HJ111" s="41" t="e">
        <f t="shared" si="91"/>
        <v>#REF!</v>
      </c>
    </row>
    <row r="112" spans="1:218" ht="14.4" x14ac:dyDescent="0.3">
      <c r="A112" s="42">
        <v>109</v>
      </c>
      <c r="B112" s="43" t="e">
        <f>'CMM1 - AUX CALC'!$DF$67</f>
        <v>#REF!</v>
      </c>
      <c r="DG112" s="41" t="e">
        <f>$B112/(_xlfn.SINGLE(PrazoConcessao)*12-DG$3+1)</f>
        <v>#REF!</v>
      </c>
      <c r="DH112" s="41" t="e">
        <f t="shared" si="90"/>
        <v>#REF!</v>
      </c>
      <c r="DI112" s="41" t="e">
        <f t="shared" si="90"/>
        <v>#REF!</v>
      </c>
      <c r="DJ112" s="41" t="e">
        <f t="shared" si="90"/>
        <v>#REF!</v>
      </c>
      <c r="DK112" s="41" t="e">
        <f t="shared" si="90"/>
        <v>#REF!</v>
      </c>
      <c r="DL112" s="41" t="e">
        <f t="shared" si="88"/>
        <v>#REF!</v>
      </c>
      <c r="DM112" s="41" t="e">
        <f t="shared" si="85"/>
        <v>#REF!</v>
      </c>
      <c r="DN112" s="41" t="e">
        <f t="shared" si="85"/>
        <v>#REF!</v>
      </c>
      <c r="DO112" s="41" t="e">
        <f t="shared" si="85"/>
        <v>#REF!</v>
      </c>
      <c r="DP112" s="41" t="e">
        <f t="shared" si="85"/>
        <v>#REF!</v>
      </c>
      <c r="DQ112" s="41" t="e">
        <f t="shared" si="76"/>
        <v>#REF!</v>
      </c>
      <c r="DR112" s="41" t="e">
        <f t="shared" si="76"/>
        <v>#REF!</v>
      </c>
      <c r="DS112" s="41" t="e">
        <f t="shared" si="76"/>
        <v>#REF!</v>
      </c>
      <c r="DT112" s="41" t="e">
        <f t="shared" si="76"/>
        <v>#REF!</v>
      </c>
      <c r="DU112" s="41" t="e">
        <f t="shared" si="76"/>
        <v>#REF!</v>
      </c>
      <c r="DV112" s="41" t="e">
        <f t="shared" si="76"/>
        <v>#REF!</v>
      </c>
      <c r="DW112" s="41" t="e">
        <f t="shared" si="76"/>
        <v>#REF!</v>
      </c>
      <c r="DX112" s="41" t="e">
        <f t="shared" si="76"/>
        <v>#REF!</v>
      </c>
      <c r="DY112" s="41" t="e">
        <f t="shared" si="76"/>
        <v>#REF!</v>
      </c>
      <c r="DZ112" s="41" t="e">
        <f t="shared" si="92"/>
        <v>#REF!</v>
      </c>
      <c r="EA112" s="41" t="e">
        <f t="shared" si="92"/>
        <v>#REF!</v>
      </c>
      <c r="EB112" s="41" t="e">
        <f t="shared" si="92"/>
        <v>#REF!</v>
      </c>
      <c r="EC112" s="41" t="e">
        <f t="shared" si="92"/>
        <v>#REF!</v>
      </c>
      <c r="ED112" s="41" t="e">
        <f t="shared" si="92"/>
        <v>#REF!</v>
      </c>
      <c r="EE112" s="41" t="e">
        <f t="shared" si="92"/>
        <v>#REF!</v>
      </c>
      <c r="EF112" s="41" t="e">
        <f t="shared" si="77"/>
        <v>#REF!</v>
      </c>
      <c r="EG112" s="41" t="e">
        <f t="shared" si="77"/>
        <v>#REF!</v>
      </c>
      <c r="EH112" s="41" t="e">
        <f t="shared" si="77"/>
        <v>#REF!</v>
      </c>
      <c r="EI112" s="41" t="e">
        <f t="shared" si="77"/>
        <v>#REF!</v>
      </c>
      <c r="EJ112" s="41" t="e">
        <f t="shared" si="77"/>
        <v>#REF!</v>
      </c>
      <c r="EK112" s="41" t="e">
        <f t="shared" si="77"/>
        <v>#REF!</v>
      </c>
      <c r="EL112" s="41" t="e">
        <f t="shared" si="77"/>
        <v>#REF!</v>
      </c>
      <c r="EM112" s="41" t="e">
        <f t="shared" si="77"/>
        <v>#REF!</v>
      </c>
      <c r="EN112" s="41" t="e">
        <f t="shared" si="77"/>
        <v>#REF!</v>
      </c>
      <c r="EO112" s="41" t="e">
        <f t="shared" si="77"/>
        <v>#REF!</v>
      </c>
      <c r="EP112" s="41" t="e">
        <f t="shared" si="77"/>
        <v>#REF!</v>
      </c>
      <c r="EQ112" s="41" t="e">
        <f t="shared" si="77"/>
        <v>#REF!</v>
      </c>
      <c r="ER112" s="41" t="e">
        <f t="shared" si="77"/>
        <v>#REF!</v>
      </c>
      <c r="ES112" s="41" t="e">
        <f t="shared" si="86"/>
        <v>#REF!</v>
      </c>
      <c r="ET112" s="41" t="e">
        <f t="shared" si="86"/>
        <v>#REF!</v>
      </c>
      <c r="EU112" s="41" t="e">
        <f t="shared" si="86"/>
        <v>#REF!</v>
      </c>
      <c r="EV112" s="41" t="e">
        <f t="shared" si="86"/>
        <v>#REF!</v>
      </c>
      <c r="EW112" s="41" t="e">
        <f t="shared" si="78"/>
        <v>#REF!</v>
      </c>
      <c r="EX112" s="41" t="e">
        <f t="shared" si="78"/>
        <v>#REF!</v>
      </c>
      <c r="EY112" s="41" t="e">
        <f t="shared" si="78"/>
        <v>#REF!</v>
      </c>
      <c r="EZ112" s="41" t="e">
        <f t="shared" si="78"/>
        <v>#REF!</v>
      </c>
      <c r="FA112" s="41" t="e">
        <f t="shared" si="78"/>
        <v>#REF!</v>
      </c>
      <c r="FB112" s="41" t="e">
        <f t="shared" si="78"/>
        <v>#REF!</v>
      </c>
      <c r="FC112" s="41" t="e">
        <f t="shared" si="78"/>
        <v>#REF!</v>
      </c>
      <c r="FD112" s="41" t="e">
        <f t="shared" si="78"/>
        <v>#REF!</v>
      </c>
      <c r="FE112" s="41" t="e">
        <f t="shared" si="78"/>
        <v>#REF!</v>
      </c>
      <c r="FF112" s="41" t="e">
        <f t="shared" si="93"/>
        <v>#REF!</v>
      </c>
      <c r="FG112" s="41" t="e">
        <f t="shared" si="93"/>
        <v>#REF!</v>
      </c>
      <c r="FH112" s="41" t="e">
        <f t="shared" si="93"/>
        <v>#REF!</v>
      </c>
      <c r="FI112" s="41" t="e">
        <f t="shared" si="93"/>
        <v>#REF!</v>
      </c>
      <c r="FJ112" s="41" t="e">
        <f t="shared" si="93"/>
        <v>#REF!</v>
      </c>
      <c r="FK112" s="41" t="e">
        <f t="shared" si="93"/>
        <v>#REF!</v>
      </c>
      <c r="FL112" s="41" t="e">
        <f t="shared" si="79"/>
        <v>#REF!</v>
      </c>
      <c r="FM112" s="41" t="e">
        <f t="shared" si="79"/>
        <v>#REF!</v>
      </c>
      <c r="FN112" s="41" t="e">
        <f t="shared" si="79"/>
        <v>#REF!</v>
      </c>
      <c r="FO112" s="41" t="e">
        <f t="shared" si="79"/>
        <v>#REF!</v>
      </c>
      <c r="FP112" s="41" t="e">
        <f t="shared" si="79"/>
        <v>#REF!</v>
      </c>
      <c r="FQ112" s="41" t="e">
        <f t="shared" si="79"/>
        <v>#REF!</v>
      </c>
      <c r="FR112" s="41" t="e">
        <f t="shared" si="79"/>
        <v>#REF!</v>
      </c>
      <c r="FS112" s="41" t="e">
        <f t="shared" si="79"/>
        <v>#REF!</v>
      </c>
      <c r="FT112" s="41" t="e">
        <f t="shared" si="79"/>
        <v>#REF!</v>
      </c>
      <c r="FU112" s="41" t="e">
        <f t="shared" si="79"/>
        <v>#REF!</v>
      </c>
      <c r="FV112" s="41" t="e">
        <f t="shared" si="79"/>
        <v>#REF!</v>
      </c>
      <c r="FW112" s="41" t="e">
        <f t="shared" si="79"/>
        <v>#REF!</v>
      </c>
      <c r="FX112" s="41" t="e">
        <f t="shared" si="79"/>
        <v>#REF!</v>
      </c>
      <c r="FY112" s="41" t="e">
        <f t="shared" si="87"/>
        <v>#REF!</v>
      </c>
      <c r="FZ112" s="41" t="e">
        <f t="shared" si="87"/>
        <v>#REF!</v>
      </c>
      <c r="GA112" s="41" t="e">
        <f t="shared" si="87"/>
        <v>#REF!</v>
      </c>
      <c r="GB112" s="41" t="e">
        <f t="shared" si="87"/>
        <v>#REF!</v>
      </c>
      <c r="GC112" s="41" t="e">
        <f t="shared" si="80"/>
        <v>#REF!</v>
      </c>
      <c r="GD112" s="41" t="e">
        <f t="shared" si="80"/>
        <v>#REF!</v>
      </c>
      <c r="GE112" s="41" t="e">
        <f t="shared" si="80"/>
        <v>#REF!</v>
      </c>
      <c r="GF112" s="41" t="e">
        <f t="shared" si="80"/>
        <v>#REF!</v>
      </c>
      <c r="GG112" s="41" t="e">
        <f t="shared" si="80"/>
        <v>#REF!</v>
      </c>
      <c r="GH112" s="41" t="e">
        <f t="shared" si="66"/>
        <v>#REF!</v>
      </c>
      <c r="GI112" s="41" t="e">
        <f t="shared" si="66"/>
        <v>#REF!</v>
      </c>
      <c r="GJ112" s="41" t="e">
        <f t="shared" si="66"/>
        <v>#REF!</v>
      </c>
      <c r="GK112" s="41" t="e">
        <f t="shared" si="66"/>
        <v>#REF!</v>
      </c>
      <c r="GL112" s="41" t="e">
        <f t="shared" si="66"/>
        <v>#REF!</v>
      </c>
      <c r="GM112" s="41" t="e">
        <f t="shared" si="89"/>
        <v>#REF!</v>
      </c>
      <c r="GN112" s="41" t="e">
        <f t="shared" si="89"/>
        <v>#REF!</v>
      </c>
      <c r="GO112" s="41" t="e">
        <f t="shared" si="89"/>
        <v>#REF!</v>
      </c>
      <c r="GP112" s="41" t="e">
        <f t="shared" si="89"/>
        <v>#REF!</v>
      </c>
      <c r="GQ112" s="41" t="e">
        <f t="shared" si="89"/>
        <v>#REF!</v>
      </c>
      <c r="GR112" s="41" t="e">
        <f t="shared" si="89"/>
        <v>#REF!</v>
      </c>
      <c r="GS112" s="41" t="e">
        <f t="shared" si="89"/>
        <v>#REF!</v>
      </c>
      <c r="GT112" s="41" t="e">
        <f t="shared" si="82"/>
        <v>#REF!</v>
      </c>
      <c r="GU112" s="41" t="e">
        <f t="shared" si="82"/>
        <v>#REF!</v>
      </c>
      <c r="GV112" s="41" t="e">
        <f t="shared" si="82"/>
        <v>#REF!</v>
      </c>
      <c r="GW112" s="41" t="e">
        <f t="shared" si="82"/>
        <v>#REF!</v>
      </c>
      <c r="GX112" s="41" t="e">
        <f t="shared" si="82"/>
        <v>#REF!</v>
      </c>
      <c r="GY112" s="41" t="e">
        <f t="shared" si="82"/>
        <v>#REF!</v>
      </c>
      <c r="GZ112" s="41" t="e">
        <f t="shared" si="82"/>
        <v>#REF!</v>
      </c>
      <c r="HA112" s="41" t="e">
        <f t="shared" si="82"/>
        <v>#REF!</v>
      </c>
      <c r="HB112" s="41" t="e">
        <f t="shared" si="82"/>
        <v>#REF!</v>
      </c>
      <c r="HC112" s="41" t="e">
        <f t="shared" si="82"/>
        <v>#REF!</v>
      </c>
      <c r="HD112" s="41" t="e">
        <f t="shared" si="82"/>
        <v>#REF!</v>
      </c>
      <c r="HE112" s="41" t="e">
        <f t="shared" si="82"/>
        <v>#REF!</v>
      </c>
      <c r="HF112" s="41" t="e">
        <f t="shared" si="82"/>
        <v>#REF!</v>
      </c>
      <c r="HG112" s="41" t="e">
        <f t="shared" si="82"/>
        <v>#REF!</v>
      </c>
      <c r="HH112" s="41" t="e">
        <f t="shared" si="91"/>
        <v>#REF!</v>
      </c>
      <c r="HI112" s="41" t="e">
        <f t="shared" si="91"/>
        <v>#REF!</v>
      </c>
      <c r="HJ112" s="41" t="e">
        <f t="shared" si="91"/>
        <v>#REF!</v>
      </c>
    </row>
    <row r="113" spans="1:218" ht="14.4" x14ac:dyDescent="0.3">
      <c r="A113" s="42">
        <v>110</v>
      </c>
      <c r="B113" s="43" t="e">
        <f>'CMM1 - AUX CALC'!$DG$67</f>
        <v>#REF!</v>
      </c>
      <c r="DH113" s="41" t="e">
        <f>$B113/(_xlfn.SINGLE(PrazoConcessao)*12-DH$3+1)</f>
        <v>#REF!</v>
      </c>
      <c r="DI113" s="41" t="e">
        <f t="shared" si="90"/>
        <v>#REF!</v>
      </c>
      <c r="DJ113" s="41" t="e">
        <f t="shared" si="90"/>
        <v>#REF!</v>
      </c>
      <c r="DK113" s="41" t="e">
        <f t="shared" si="90"/>
        <v>#REF!</v>
      </c>
      <c r="DL113" s="41" t="e">
        <f t="shared" si="88"/>
        <v>#REF!</v>
      </c>
      <c r="DM113" s="41" t="e">
        <f t="shared" si="85"/>
        <v>#REF!</v>
      </c>
      <c r="DN113" s="41" t="e">
        <f t="shared" si="85"/>
        <v>#REF!</v>
      </c>
      <c r="DO113" s="41" t="e">
        <f t="shared" si="85"/>
        <v>#REF!</v>
      </c>
      <c r="DP113" s="41" t="e">
        <f t="shared" si="85"/>
        <v>#REF!</v>
      </c>
      <c r="DQ113" s="41" t="e">
        <f t="shared" si="76"/>
        <v>#REF!</v>
      </c>
      <c r="DR113" s="41" t="e">
        <f t="shared" si="76"/>
        <v>#REF!</v>
      </c>
      <c r="DS113" s="41" t="e">
        <f t="shared" si="76"/>
        <v>#REF!</v>
      </c>
      <c r="DT113" s="41" t="e">
        <f t="shared" si="76"/>
        <v>#REF!</v>
      </c>
      <c r="DU113" s="41" t="e">
        <f t="shared" si="76"/>
        <v>#REF!</v>
      </c>
      <c r="DV113" s="41" t="e">
        <f t="shared" si="76"/>
        <v>#REF!</v>
      </c>
      <c r="DW113" s="41" t="e">
        <f t="shared" si="76"/>
        <v>#REF!</v>
      </c>
      <c r="DX113" s="41" t="e">
        <f t="shared" si="76"/>
        <v>#REF!</v>
      </c>
      <c r="DY113" s="41" t="e">
        <f t="shared" si="76"/>
        <v>#REF!</v>
      </c>
      <c r="DZ113" s="41" t="e">
        <f t="shared" si="92"/>
        <v>#REF!</v>
      </c>
      <c r="EA113" s="41" t="e">
        <f t="shared" si="92"/>
        <v>#REF!</v>
      </c>
      <c r="EB113" s="41" t="e">
        <f t="shared" si="92"/>
        <v>#REF!</v>
      </c>
      <c r="EC113" s="41" t="e">
        <f t="shared" si="92"/>
        <v>#REF!</v>
      </c>
      <c r="ED113" s="41" t="e">
        <f t="shared" si="92"/>
        <v>#REF!</v>
      </c>
      <c r="EE113" s="41" t="e">
        <f t="shared" si="92"/>
        <v>#REF!</v>
      </c>
      <c r="EF113" s="41" t="e">
        <f t="shared" si="77"/>
        <v>#REF!</v>
      </c>
      <c r="EG113" s="41" t="e">
        <f t="shared" si="77"/>
        <v>#REF!</v>
      </c>
      <c r="EH113" s="41" t="e">
        <f t="shared" si="77"/>
        <v>#REF!</v>
      </c>
      <c r="EI113" s="41" t="e">
        <f t="shared" si="77"/>
        <v>#REF!</v>
      </c>
      <c r="EJ113" s="41" t="e">
        <f t="shared" si="77"/>
        <v>#REF!</v>
      </c>
      <c r="EK113" s="41" t="e">
        <f t="shared" si="77"/>
        <v>#REF!</v>
      </c>
      <c r="EL113" s="41" t="e">
        <f t="shared" si="77"/>
        <v>#REF!</v>
      </c>
      <c r="EM113" s="41" t="e">
        <f t="shared" si="77"/>
        <v>#REF!</v>
      </c>
      <c r="EN113" s="41" t="e">
        <f t="shared" si="77"/>
        <v>#REF!</v>
      </c>
      <c r="EO113" s="41" t="e">
        <f t="shared" si="77"/>
        <v>#REF!</v>
      </c>
      <c r="EP113" s="41" t="e">
        <f t="shared" si="77"/>
        <v>#REF!</v>
      </c>
      <c r="EQ113" s="41" t="e">
        <f t="shared" si="77"/>
        <v>#REF!</v>
      </c>
      <c r="ER113" s="41" t="e">
        <f t="shared" si="77"/>
        <v>#REF!</v>
      </c>
      <c r="ES113" s="41" t="e">
        <f t="shared" si="86"/>
        <v>#REF!</v>
      </c>
      <c r="ET113" s="41" t="e">
        <f t="shared" si="86"/>
        <v>#REF!</v>
      </c>
      <c r="EU113" s="41" t="e">
        <f t="shared" si="86"/>
        <v>#REF!</v>
      </c>
      <c r="EV113" s="41" t="e">
        <f t="shared" si="86"/>
        <v>#REF!</v>
      </c>
      <c r="EW113" s="41" t="e">
        <f t="shared" si="78"/>
        <v>#REF!</v>
      </c>
      <c r="EX113" s="41" t="e">
        <f t="shared" si="78"/>
        <v>#REF!</v>
      </c>
      <c r="EY113" s="41" t="e">
        <f t="shared" si="78"/>
        <v>#REF!</v>
      </c>
      <c r="EZ113" s="41" t="e">
        <f t="shared" si="78"/>
        <v>#REF!</v>
      </c>
      <c r="FA113" s="41" t="e">
        <f t="shared" si="78"/>
        <v>#REF!</v>
      </c>
      <c r="FB113" s="41" t="e">
        <f t="shared" si="78"/>
        <v>#REF!</v>
      </c>
      <c r="FC113" s="41" t="e">
        <f t="shared" si="78"/>
        <v>#REF!</v>
      </c>
      <c r="FD113" s="41" t="e">
        <f t="shared" si="78"/>
        <v>#REF!</v>
      </c>
      <c r="FE113" s="41" t="e">
        <f t="shared" si="78"/>
        <v>#REF!</v>
      </c>
      <c r="FF113" s="41" t="e">
        <f t="shared" si="93"/>
        <v>#REF!</v>
      </c>
      <c r="FG113" s="41" t="e">
        <f t="shared" si="93"/>
        <v>#REF!</v>
      </c>
      <c r="FH113" s="41" t="e">
        <f t="shared" si="93"/>
        <v>#REF!</v>
      </c>
      <c r="FI113" s="41" t="e">
        <f t="shared" si="93"/>
        <v>#REF!</v>
      </c>
      <c r="FJ113" s="41" t="e">
        <f t="shared" si="93"/>
        <v>#REF!</v>
      </c>
      <c r="FK113" s="41" t="e">
        <f t="shared" si="93"/>
        <v>#REF!</v>
      </c>
      <c r="FL113" s="41" t="e">
        <f t="shared" si="79"/>
        <v>#REF!</v>
      </c>
      <c r="FM113" s="41" t="e">
        <f t="shared" si="79"/>
        <v>#REF!</v>
      </c>
      <c r="FN113" s="41" t="e">
        <f t="shared" si="79"/>
        <v>#REF!</v>
      </c>
      <c r="FO113" s="41" t="e">
        <f t="shared" si="79"/>
        <v>#REF!</v>
      </c>
      <c r="FP113" s="41" t="e">
        <f t="shared" si="79"/>
        <v>#REF!</v>
      </c>
      <c r="FQ113" s="41" t="e">
        <f t="shared" si="79"/>
        <v>#REF!</v>
      </c>
      <c r="FR113" s="41" t="e">
        <f t="shared" si="79"/>
        <v>#REF!</v>
      </c>
      <c r="FS113" s="41" t="e">
        <f t="shared" si="79"/>
        <v>#REF!</v>
      </c>
      <c r="FT113" s="41" t="e">
        <f t="shared" si="79"/>
        <v>#REF!</v>
      </c>
      <c r="FU113" s="41" t="e">
        <f t="shared" si="79"/>
        <v>#REF!</v>
      </c>
      <c r="FV113" s="41" t="e">
        <f t="shared" si="79"/>
        <v>#REF!</v>
      </c>
      <c r="FW113" s="41" t="e">
        <f t="shared" si="79"/>
        <v>#REF!</v>
      </c>
      <c r="FX113" s="41" t="e">
        <f t="shared" si="79"/>
        <v>#REF!</v>
      </c>
      <c r="FY113" s="41" t="e">
        <f t="shared" si="87"/>
        <v>#REF!</v>
      </c>
      <c r="FZ113" s="41" t="e">
        <f t="shared" si="87"/>
        <v>#REF!</v>
      </c>
      <c r="GA113" s="41" t="e">
        <f t="shared" si="87"/>
        <v>#REF!</v>
      </c>
      <c r="GB113" s="41" t="e">
        <f t="shared" si="87"/>
        <v>#REF!</v>
      </c>
      <c r="GC113" s="41" t="e">
        <f t="shared" si="80"/>
        <v>#REF!</v>
      </c>
      <c r="GD113" s="41" t="e">
        <f t="shared" si="80"/>
        <v>#REF!</v>
      </c>
      <c r="GE113" s="41" t="e">
        <f t="shared" si="80"/>
        <v>#REF!</v>
      </c>
      <c r="GF113" s="41" t="e">
        <f t="shared" si="80"/>
        <v>#REF!</v>
      </c>
      <c r="GG113" s="41" t="e">
        <f t="shared" si="80"/>
        <v>#REF!</v>
      </c>
      <c r="GH113" s="41" t="e">
        <f t="shared" si="66"/>
        <v>#REF!</v>
      </c>
      <c r="GI113" s="41" t="e">
        <f t="shared" si="66"/>
        <v>#REF!</v>
      </c>
      <c r="GJ113" s="41" t="e">
        <f t="shared" si="66"/>
        <v>#REF!</v>
      </c>
      <c r="GK113" s="41" t="e">
        <f t="shared" si="66"/>
        <v>#REF!</v>
      </c>
      <c r="GL113" s="41" t="e">
        <f t="shared" si="66"/>
        <v>#REF!</v>
      </c>
      <c r="GM113" s="41" t="e">
        <f t="shared" si="89"/>
        <v>#REF!</v>
      </c>
      <c r="GN113" s="41" t="e">
        <f t="shared" si="89"/>
        <v>#REF!</v>
      </c>
      <c r="GO113" s="41" t="e">
        <f t="shared" si="89"/>
        <v>#REF!</v>
      </c>
      <c r="GP113" s="41" t="e">
        <f t="shared" si="89"/>
        <v>#REF!</v>
      </c>
      <c r="GQ113" s="41" t="e">
        <f t="shared" si="89"/>
        <v>#REF!</v>
      </c>
      <c r="GR113" s="41" t="e">
        <f t="shared" si="89"/>
        <v>#REF!</v>
      </c>
      <c r="GS113" s="41" t="e">
        <f t="shared" si="89"/>
        <v>#REF!</v>
      </c>
      <c r="GT113" s="41" t="e">
        <f t="shared" si="82"/>
        <v>#REF!</v>
      </c>
      <c r="GU113" s="41" t="e">
        <f t="shared" si="82"/>
        <v>#REF!</v>
      </c>
      <c r="GV113" s="41" t="e">
        <f t="shared" si="82"/>
        <v>#REF!</v>
      </c>
      <c r="GW113" s="41" t="e">
        <f t="shared" si="82"/>
        <v>#REF!</v>
      </c>
      <c r="GX113" s="41" t="e">
        <f t="shared" si="82"/>
        <v>#REF!</v>
      </c>
      <c r="GY113" s="41" t="e">
        <f t="shared" si="82"/>
        <v>#REF!</v>
      </c>
      <c r="GZ113" s="41" t="e">
        <f t="shared" si="82"/>
        <v>#REF!</v>
      </c>
      <c r="HA113" s="41" t="e">
        <f t="shared" si="82"/>
        <v>#REF!</v>
      </c>
      <c r="HB113" s="41" t="e">
        <f t="shared" si="82"/>
        <v>#REF!</v>
      </c>
      <c r="HC113" s="41" t="e">
        <f t="shared" si="82"/>
        <v>#REF!</v>
      </c>
      <c r="HD113" s="41" t="e">
        <f t="shared" si="82"/>
        <v>#REF!</v>
      </c>
      <c r="HE113" s="41" t="e">
        <f t="shared" si="82"/>
        <v>#REF!</v>
      </c>
      <c r="HF113" s="41" t="e">
        <f t="shared" si="82"/>
        <v>#REF!</v>
      </c>
      <c r="HG113" s="41" t="e">
        <f t="shared" si="82"/>
        <v>#REF!</v>
      </c>
      <c r="HH113" s="41" t="e">
        <f t="shared" si="91"/>
        <v>#REF!</v>
      </c>
      <c r="HI113" s="41" t="e">
        <f t="shared" si="91"/>
        <v>#REF!</v>
      </c>
      <c r="HJ113" s="41" t="e">
        <f t="shared" si="91"/>
        <v>#REF!</v>
      </c>
    </row>
    <row r="114" spans="1:218" ht="14.4" x14ac:dyDescent="0.3">
      <c r="A114" s="42">
        <v>111</v>
      </c>
      <c r="B114" s="43" t="e">
        <f>'CMM1 - AUX CALC'!$DH$67</f>
        <v>#REF!</v>
      </c>
      <c r="DI114" s="41" t="e">
        <f>$B114/(_xlfn.SINGLE(PrazoConcessao)*12-DI$3+1)</f>
        <v>#REF!</v>
      </c>
      <c r="DJ114" s="41" t="e">
        <f t="shared" si="90"/>
        <v>#REF!</v>
      </c>
      <c r="DK114" s="41" t="e">
        <f t="shared" si="90"/>
        <v>#REF!</v>
      </c>
      <c r="DL114" s="41" t="e">
        <f t="shared" si="88"/>
        <v>#REF!</v>
      </c>
      <c r="DM114" s="41" t="e">
        <f t="shared" si="85"/>
        <v>#REF!</v>
      </c>
      <c r="DN114" s="41" t="e">
        <f t="shared" si="85"/>
        <v>#REF!</v>
      </c>
      <c r="DO114" s="41" t="e">
        <f t="shared" si="85"/>
        <v>#REF!</v>
      </c>
      <c r="DP114" s="41" t="e">
        <f t="shared" si="85"/>
        <v>#REF!</v>
      </c>
      <c r="DQ114" s="41" t="e">
        <f t="shared" si="76"/>
        <v>#REF!</v>
      </c>
      <c r="DR114" s="41" t="e">
        <f t="shared" si="76"/>
        <v>#REF!</v>
      </c>
      <c r="DS114" s="41" t="e">
        <f t="shared" si="76"/>
        <v>#REF!</v>
      </c>
      <c r="DT114" s="41" t="e">
        <f t="shared" si="76"/>
        <v>#REF!</v>
      </c>
      <c r="DU114" s="41" t="e">
        <f t="shared" si="76"/>
        <v>#REF!</v>
      </c>
      <c r="DV114" s="41" t="e">
        <f t="shared" si="76"/>
        <v>#REF!</v>
      </c>
      <c r="DW114" s="41" t="e">
        <f t="shared" si="76"/>
        <v>#REF!</v>
      </c>
      <c r="DX114" s="41" t="e">
        <f t="shared" si="76"/>
        <v>#REF!</v>
      </c>
      <c r="DY114" s="41" t="e">
        <f t="shared" si="76"/>
        <v>#REF!</v>
      </c>
      <c r="DZ114" s="41" t="e">
        <f t="shared" si="92"/>
        <v>#REF!</v>
      </c>
      <c r="EA114" s="41" t="e">
        <f t="shared" si="92"/>
        <v>#REF!</v>
      </c>
      <c r="EB114" s="41" t="e">
        <f t="shared" si="92"/>
        <v>#REF!</v>
      </c>
      <c r="EC114" s="41" t="e">
        <f t="shared" si="92"/>
        <v>#REF!</v>
      </c>
      <c r="ED114" s="41" t="e">
        <f t="shared" si="92"/>
        <v>#REF!</v>
      </c>
      <c r="EE114" s="41" t="e">
        <f t="shared" si="92"/>
        <v>#REF!</v>
      </c>
      <c r="EF114" s="41" t="e">
        <f t="shared" si="77"/>
        <v>#REF!</v>
      </c>
      <c r="EG114" s="41" t="e">
        <f t="shared" si="77"/>
        <v>#REF!</v>
      </c>
      <c r="EH114" s="41" t="e">
        <f t="shared" si="77"/>
        <v>#REF!</v>
      </c>
      <c r="EI114" s="41" t="e">
        <f t="shared" si="77"/>
        <v>#REF!</v>
      </c>
      <c r="EJ114" s="41" t="e">
        <f t="shared" si="77"/>
        <v>#REF!</v>
      </c>
      <c r="EK114" s="41" t="e">
        <f t="shared" si="77"/>
        <v>#REF!</v>
      </c>
      <c r="EL114" s="41" t="e">
        <f t="shared" si="77"/>
        <v>#REF!</v>
      </c>
      <c r="EM114" s="41" t="e">
        <f t="shared" si="77"/>
        <v>#REF!</v>
      </c>
      <c r="EN114" s="41" t="e">
        <f t="shared" si="77"/>
        <v>#REF!</v>
      </c>
      <c r="EO114" s="41" t="e">
        <f t="shared" si="77"/>
        <v>#REF!</v>
      </c>
      <c r="EP114" s="41" t="e">
        <f t="shared" si="77"/>
        <v>#REF!</v>
      </c>
      <c r="EQ114" s="41" t="e">
        <f t="shared" si="77"/>
        <v>#REF!</v>
      </c>
      <c r="ER114" s="41" t="e">
        <f t="shared" si="77"/>
        <v>#REF!</v>
      </c>
      <c r="ES114" s="41" t="e">
        <f t="shared" si="86"/>
        <v>#REF!</v>
      </c>
      <c r="ET114" s="41" t="e">
        <f t="shared" si="86"/>
        <v>#REF!</v>
      </c>
      <c r="EU114" s="41" t="e">
        <f t="shared" si="86"/>
        <v>#REF!</v>
      </c>
      <c r="EV114" s="41" t="e">
        <f t="shared" si="86"/>
        <v>#REF!</v>
      </c>
      <c r="EW114" s="41" t="e">
        <f t="shared" si="78"/>
        <v>#REF!</v>
      </c>
      <c r="EX114" s="41" t="e">
        <f t="shared" si="78"/>
        <v>#REF!</v>
      </c>
      <c r="EY114" s="41" t="e">
        <f t="shared" si="78"/>
        <v>#REF!</v>
      </c>
      <c r="EZ114" s="41" t="e">
        <f t="shared" si="78"/>
        <v>#REF!</v>
      </c>
      <c r="FA114" s="41" t="e">
        <f t="shared" si="78"/>
        <v>#REF!</v>
      </c>
      <c r="FB114" s="41" t="e">
        <f t="shared" si="78"/>
        <v>#REF!</v>
      </c>
      <c r="FC114" s="41" t="e">
        <f t="shared" si="78"/>
        <v>#REF!</v>
      </c>
      <c r="FD114" s="41" t="e">
        <f t="shared" si="78"/>
        <v>#REF!</v>
      </c>
      <c r="FE114" s="41" t="e">
        <f t="shared" si="78"/>
        <v>#REF!</v>
      </c>
      <c r="FF114" s="41" t="e">
        <f t="shared" si="93"/>
        <v>#REF!</v>
      </c>
      <c r="FG114" s="41" t="e">
        <f t="shared" si="93"/>
        <v>#REF!</v>
      </c>
      <c r="FH114" s="41" t="e">
        <f t="shared" si="93"/>
        <v>#REF!</v>
      </c>
      <c r="FI114" s="41" t="e">
        <f t="shared" si="93"/>
        <v>#REF!</v>
      </c>
      <c r="FJ114" s="41" t="e">
        <f t="shared" si="93"/>
        <v>#REF!</v>
      </c>
      <c r="FK114" s="41" t="e">
        <f t="shared" si="93"/>
        <v>#REF!</v>
      </c>
      <c r="FL114" s="41" t="e">
        <f t="shared" si="79"/>
        <v>#REF!</v>
      </c>
      <c r="FM114" s="41" t="e">
        <f t="shared" si="79"/>
        <v>#REF!</v>
      </c>
      <c r="FN114" s="41" t="e">
        <f t="shared" si="79"/>
        <v>#REF!</v>
      </c>
      <c r="FO114" s="41" t="e">
        <f t="shared" si="79"/>
        <v>#REF!</v>
      </c>
      <c r="FP114" s="41" t="e">
        <f t="shared" si="79"/>
        <v>#REF!</v>
      </c>
      <c r="FQ114" s="41" t="e">
        <f t="shared" si="79"/>
        <v>#REF!</v>
      </c>
      <c r="FR114" s="41" t="e">
        <f t="shared" si="79"/>
        <v>#REF!</v>
      </c>
      <c r="FS114" s="41" t="e">
        <f t="shared" si="79"/>
        <v>#REF!</v>
      </c>
      <c r="FT114" s="41" t="e">
        <f t="shared" si="79"/>
        <v>#REF!</v>
      </c>
      <c r="FU114" s="41" t="e">
        <f t="shared" si="79"/>
        <v>#REF!</v>
      </c>
      <c r="FV114" s="41" t="e">
        <f t="shared" si="79"/>
        <v>#REF!</v>
      </c>
      <c r="FW114" s="41" t="e">
        <f t="shared" si="79"/>
        <v>#REF!</v>
      </c>
      <c r="FX114" s="41" t="e">
        <f t="shared" si="79"/>
        <v>#REF!</v>
      </c>
      <c r="FY114" s="41" t="e">
        <f t="shared" si="87"/>
        <v>#REF!</v>
      </c>
      <c r="FZ114" s="41" t="e">
        <f t="shared" si="87"/>
        <v>#REF!</v>
      </c>
      <c r="GA114" s="41" t="e">
        <f t="shared" si="87"/>
        <v>#REF!</v>
      </c>
      <c r="GB114" s="41" t="e">
        <f t="shared" si="87"/>
        <v>#REF!</v>
      </c>
      <c r="GC114" s="41" t="e">
        <f t="shared" si="80"/>
        <v>#REF!</v>
      </c>
      <c r="GD114" s="41" t="e">
        <f t="shared" si="80"/>
        <v>#REF!</v>
      </c>
      <c r="GE114" s="41" t="e">
        <f t="shared" si="80"/>
        <v>#REF!</v>
      </c>
      <c r="GF114" s="41" t="e">
        <f t="shared" si="80"/>
        <v>#REF!</v>
      </c>
      <c r="GG114" s="41" t="e">
        <f t="shared" si="80"/>
        <v>#REF!</v>
      </c>
      <c r="GH114" s="41" t="e">
        <f t="shared" si="66"/>
        <v>#REF!</v>
      </c>
      <c r="GI114" s="41" t="e">
        <f t="shared" si="66"/>
        <v>#REF!</v>
      </c>
      <c r="GJ114" s="41" t="e">
        <f t="shared" si="66"/>
        <v>#REF!</v>
      </c>
      <c r="GK114" s="41" t="e">
        <f t="shared" si="66"/>
        <v>#REF!</v>
      </c>
      <c r="GL114" s="41" t="e">
        <f t="shared" si="66"/>
        <v>#REF!</v>
      </c>
      <c r="GM114" s="41" t="e">
        <f t="shared" si="89"/>
        <v>#REF!</v>
      </c>
      <c r="GN114" s="41" t="e">
        <f t="shared" si="89"/>
        <v>#REF!</v>
      </c>
      <c r="GO114" s="41" t="e">
        <f t="shared" si="89"/>
        <v>#REF!</v>
      </c>
      <c r="GP114" s="41" t="e">
        <f t="shared" si="89"/>
        <v>#REF!</v>
      </c>
      <c r="GQ114" s="41" t="e">
        <f t="shared" si="89"/>
        <v>#REF!</v>
      </c>
      <c r="GR114" s="41" t="e">
        <f t="shared" si="89"/>
        <v>#REF!</v>
      </c>
      <c r="GS114" s="41" t="e">
        <f t="shared" si="89"/>
        <v>#REF!</v>
      </c>
      <c r="GT114" s="41" t="e">
        <f t="shared" si="82"/>
        <v>#REF!</v>
      </c>
      <c r="GU114" s="41" t="e">
        <f t="shared" si="82"/>
        <v>#REF!</v>
      </c>
      <c r="GV114" s="41" t="e">
        <f t="shared" si="82"/>
        <v>#REF!</v>
      </c>
      <c r="GW114" s="41" t="e">
        <f t="shared" si="82"/>
        <v>#REF!</v>
      </c>
      <c r="GX114" s="41" t="e">
        <f t="shared" si="82"/>
        <v>#REF!</v>
      </c>
      <c r="GY114" s="41" t="e">
        <f t="shared" si="82"/>
        <v>#REF!</v>
      </c>
      <c r="GZ114" s="41" t="e">
        <f t="shared" si="82"/>
        <v>#REF!</v>
      </c>
      <c r="HA114" s="41" t="e">
        <f t="shared" si="82"/>
        <v>#REF!</v>
      </c>
      <c r="HB114" s="41" t="e">
        <f t="shared" si="82"/>
        <v>#REF!</v>
      </c>
      <c r="HC114" s="41" t="e">
        <f t="shared" si="82"/>
        <v>#REF!</v>
      </c>
      <c r="HD114" s="41" t="e">
        <f t="shared" si="82"/>
        <v>#REF!</v>
      </c>
      <c r="HE114" s="41" t="e">
        <f t="shared" si="82"/>
        <v>#REF!</v>
      </c>
      <c r="HF114" s="41" t="e">
        <f t="shared" si="82"/>
        <v>#REF!</v>
      </c>
      <c r="HG114" s="41" t="e">
        <f t="shared" si="82"/>
        <v>#REF!</v>
      </c>
      <c r="HH114" s="41" t="e">
        <f t="shared" si="91"/>
        <v>#REF!</v>
      </c>
      <c r="HI114" s="41" t="e">
        <f t="shared" si="91"/>
        <v>#REF!</v>
      </c>
      <c r="HJ114" s="41" t="e">
        <f t="shared" si="91"/>
        <v>#REF!</v>
      </c>
    </row>
    <row r="115" spans="1:218" ht="14.4" x14ac:dyDescent="0.3">
      <c r="A115" s="42">
        <v>112</v>
      </c>
      <c r="B115" s="43" t="e">
        <f>'CMM1 - AUX CALC'!$DI$67</f>
        <v>#REF!</v>
      </c>
      <c r="DJ115" s="41" t="e">
        <f>$B115/(_xlfn.SINGLE(PrazoConcessao)*12-DJ$3+1)</f>
        <v>#REF!</v>
      </c>
      <c r="DK115" s="41" t="e">
        <f t="shared" si="90"/>
        <v>#REF!</v>
      </c>
      <c r="DL115" s="41" t="e">
        <f t="shared" si="88"/>
        <v>#REF!</v>
      </c>
      <c r="DM115" s="41" t="e">
        <f t="shared" si="85"/>
        <v>#REF!</v>
      </c>
      <c r="DN115" s="41" t="e">
        <f t="shared" si="85"/>
        <v>#REF!</v>
      </c>
      <c r="DO115" s="41" t="e">
        <f t="shared" si="85"/>
        <v>#REF!</v>
      </c>
      <c r="DP115" s="41" t="e">
        <f t="shared" si="85"/>
        <v>#REF!</v>
      </c>
      <c r="DQ115" s="41" t="e">
        <f t="shared" si="76"/>
        <v>#REF!</v>
      </c>
      <c r="DR115" s="41" t="e">
        <f t="shared" si="76"/>
        <v>#REF!</v>
      </c>
      <c r="DS115" s="41" t="e">
        <f t="shared" si="76"/>
        <v>#REF!</v>
      </c>
      <c r="DT115" s="41" t="e">
        <f t="shared" si="76"/>
        <v>#REF!</v>
      </c>
      <c r="DU115" s="41" t="e">
        <f t="shared" si="76"/>
        <v>#REF!</v>
      </c>
      <c r="DV115" s="41" t="e">
        <f t="shared" si="76"/>
        <v>#REF!</v>
      </c>
      <c r="DW115" s="41" t="e">
        <f t="shared" si="76"/>
        <v>#REF!</v>
      </c>
      <c r="DX115" s="41" t="e">
        <f t="shared" si="76"/>
        <v>#REF!</v>
      </c>
      <c r="DY115" s="41" t="e">
        <f t="shared" si="76"/>
        <v>#REF!</v>
      </c>
      <c r="DZ115" s="41" t="e">
        <f t="shared" si="92"/>
        <v>#REF!</v>
      </c>
      <c r="EA115" s="41" t="e">
        <f t="shared" si="92"/>
        <v>#REF!</v>
      </c>
      <c r="EB115" s="41" t="e">
        <f t="shared" si="92"/>
        <v>#REF!</v>
      </c>
      <c r="EC115" s="41" t="e">
        <f t="shared" si="92"/>
        <v>#REF!</v>
      </c>
      <c r="ED115" s="41" t="e">
        <f t="shared" si="92"/>
        <v>#REF!</v>
      </c>
      <c r="EE115" s="41" t="e">
        <f t="shared" si="92"/>
        <v>#REF!</v>
      </c>
      <c r="EF115" s="41" t="e">
        <f t="shared" si="77"/>
        <v>#REF!</v>
      </c>
      <c r="EG115" s="41" t="e">
        <f t="shared" si="77"/>
        <v>#REF!</v>
      </c>
      <c r="EH115" s="41" t="e">
        <f t="shared" si="77"/>
        <v>#REF!</v>
      </c>
      <c r="EI115" s="41" t="e">
        <f t="shared" si="77"/>
        <v>#REF!</v>
      </c>
      <c r="EJ115" s="41" t="e">
        <f t="shared" ref="EJ115:ER143" si="94">EI115</f>
        <v>#REF!</v>
      </c>
      <c r="EK115" s="41" t="e">
        <f t="shared" si="94"/>
        <v>#REF!</v>
      </c>
      <c r="EL115" s="41" t="e">
        <f t="shared" si="94"/>
        <v>#REF!</v>
      </c>
      <c r="EM115" s="41" t="e">
        <f t="shared" si="94"/>
        <v>#REF!</v>
      </c>
      <c r="EN115" s="41" t="e">
        <f t="shared" si="94"/>
        <v>#REF!</v>
      </c>
      <c r="EO115" s="41" t="e">
        <f t="shared" si="94"/>
        <v>#REF!</v>
      </c>
      <c r="EP115" s="41" t="e">
        <f t="shared" si="94"/>
        <v>#REF!</v>
      </c>
      <c r="EQ115" s="41" t="e">
        <f t="shared" si="94"/>
        <v>#REF!</v>
      </c>
      <c r="ER115" s="41" t="e">
        <f t="shared" si="94"/>
        <v>#REF!</v>
      </c>
      <c r="ES115" s="41" t="e">
        <f t="shared" si="86"/>
        <v>#REF!</v>
      </c>
      <c r="ET115" s="41" t="e">
        <f t="shared" si="86"/>
        <v>#REF!</v>
      </c>
      <c r="EU115" s="41" t="e">
        <f t="shared" si="86"/>
        <v>#REF!</v>
      </c>
      <c r="EV115" s="41" t="e">
        <f t="shared" si="86"/>
        <v>#REF!</v>
      </c>
      <c r="EW115" s="41" t="e">
        <f t="shared" si="78"/>
        <v>#REF!</v>
      </c>
      <c r="EX115" s="41" t="e">
        <f t="shared" si="78"/>
        <v>#REF!</v>
      </c>
      <c r="EY115" s="41" t="e">
        <f t="shared" si="78"/>
        <v>#REF!</v>
      </c>
      <c r="EZ115" s="41" t="e">
        <f t="shared" si="78"/>
        <v>#REF!</v>
      </c>
      <c r="FA115" s="41" t="e">
        <f t="shared" si="78"/>
        <v>#REF!</v>
      </c>
      <c r="FB115" s="41" t="e">
        <f t="shared" si="78"/>
        <v>#REF!</v>
      </c>
      <c r="FC115" s="41" t="e">
        <f t="shared" si="78"/>
        <v>#REF!</v>
      </c>
      <c r="FD115" s="41" t="e">
        <f t="shared" si="78"/>
        <v>#REF!</v>
      </c>
      <c r="FE115" s="41" t="e">
        <f t="shared" si="78"/>
        <v>#REF!</v>
      </c>
      <c r="FF115" s="41" t="e">
        <f t="shared" si="93"/>
        <v>#REF!</v>
      </c>
      <c r="FG115" s="41" t="e">
        <f t="shared" si="93"/>
        <v>#REF!</v>
      </c>
      <c r="FH115" s="41" t="e">
        <f t="shared" si="93"/>
        <v>#REF!</v>
      </c>
      <c r="FI115" s="41" t="e">
        <f t="shared" si="93"/>
        <v>#REF!</v>
      </c>
      <c r="FJ115" s="41" t="e">
        <f t="shared" si="93"/>
        <v>#REF!</v>
      </c>
      <c r="FK115" s="41" t="e">
        <f t="shared" si="93"/>
        <v>#REF!</v>
      </c>
      <c r="FL115" s="41" t="e">
        <f t="shared" si="79"/>
        <v>#REF!</v>
      </c>
      <c r="FM115" s="41" t="e">
        <f t="shared" si="79"/>
        <v>#REF!</v>
      </c>
      <c r="FN115" s="41" t="e">
        <f t="shared" si="79"/>
        <v>#REF!</v>
      </c>
      <c r="FO115" s="41" t="e">
        <f t="shared" si="79"/>
        <v>#REF!</v>
      </c>
      <c r="FP115" s="41" t="e">
        <f t="shared" ref="FP115:FX143" si="95">FO115</f>
        <v>#REF!</v>
      </c>
      <c r="FQ115" s="41" t="e">
        <f t="shared" si="95"/>
        <v>#REF!</v>
      </c>
      <c r="FR115" s="41" t="e">
        <f t="shared" si="95"/>
        <v>#REF!</v>
      </c>
      <c r="FS115" s="41" t="e">
        <f t="shared" si="95"/>
        <v>#REF!</v>
      </c>
      <c r="FT115" s="41" t="e">
        <f t="shared" si="95"/>
        <v>#REF!</v>
      </c>
      <c r="FU115" s="41" t="e">
        <f t="shared" si="95"/>
        <v>#REF!</v>
      </c>
      <c r="FV115" s="41" t="e">
        <f t="shared" si="95"/>
        <v>#REF!</v>
      </c>
      <c r="FW115" s="41" t="e">
        <f t="shared" si="95"/>
        <v>#REF!</v>
      </c>
      <c r="FX115" s="41" t="e">
        <f t="shared" si="95"/>
        <v>#REF!</v>
      </c>
      <c r="FY115" s="41" t="e">
        <f t="shared" si="87"/>
        <v>#REF!</v>
      </c>
      <c r="FZ115" s="41" t="e">
        <f t="shared" si="87"/>
        <v>#REF!</v>
      </c>
      <c r="GA115" s="41" t="e">
        <f t="shared" si="87"/>
        <v>#REF!</v>
      </c>
      <c r="GB115" s="41" t="e">
        <f t="shared" si="87"/>
        <v>#REF!</v>
      </c>
      <c r="GC115" s="41" t="e">
        <f t="shared" si="80"/>
        <v>#REF!</v>
      </c>
      <c r="GD115" s="41" t="e">
        <f t="shared" si="80"/>
        <v>#REF!</v>
      </c>
      <c r="GE115" s="41" t="e">
        <f t="shared" si="80"/>
        <v>#REF!</v>
      </c>
      <c r="GF115" s="41" t="e">
        <f t="shared" si="80"/>
        <v>#REF!</v>
      </c>
      <c r="GG115" s="41" t="e">
        <f t="shared" si="80"/>
        <v>#REF!</v>
      </c>
      <c r="GH115" s="41" t="e">
        <f t="shared" si="66"/>
        <v>#REF!</v>
      </c>
      <c r="GI115" s="41" t="e">
        <f t="shared" si="66"/>
        <v>#REF!</v>
      </c>
      <c r="GJ115" s="41" t="e">
        <f t="shared" si="66"/>
        <v>#REF!</v>
      </c>
      <c r="GK115" s="41" t="e">
        <f t="shared" si="66"/>
        <v>#REF!</v>
      </c>
      <c r="GL115" s="41" t="e">
        <f t="shared" si="66"/>
        <v>#REF!</v>
      </c>
      <c r="GM115" s="41" t="e">
        <f t="shared" si="89"/>
        <v>#REF!</v>
      </c>
      <c r="GN115" s="41" t="e">
        <f t="shared" si="89"/>
        <v>#REF!</v>
      </c>
      <c r="GO115" s="41" t="e">
        <f t="shared" si="89"/>
        <v>#REF!</v>
      </c>
      <c r="GP115" s="41" t="e">
        <f t="shared" si="89"/>
        <v>#REF!</v>
      </c>
      <c r="GQ115" s="41" t="e">
        <f t="shared" si="89"/>
        <v>#REF!</v>
      </c>
      <c r="GR115" s="41" t="e">
        <f t="shared" si="89"/>
        <v>#REF!</v>
      </c>
      <c r="GS115" s="41" t="e">
        <f t="shared" si="89"/>
        <v>#REF!</v>
      </c>
      <c r="GT115" s="41" t="e">
        <f t="shared" si="82"/>
        <v>#REF!</v>
      </c>
      <c r="GU115" s="41" t="e">
        <f t="shared" si="82"/>
        <v>#REF!</v>
      </c>
      <c r="GV115" s="41" t="e">
        <f t="shared" si="82"/>
        <v>#REF!</v>
      </c>
      <c r="GW115" s="41" t="e">
        <f t="shared" si="82"/>
        <v>#REF!</v>
      </c>
      <c r="GX115" s="41" t="e">
        <f t="shared" si="82"/>
        <v>#REF!</v>
      </c>
      <c r="GY115" s="41" t="e">
        <f t="shared" si="82"/>
        <v>#REF!</v>
      </c>
      <c r="GZ115" s="41" t="e">
        <f t="shared" si="82"/>
        <v>#REF!</v>
      </c>
      <c r="HA115" s="41" t="e">
        <f t="shared" si="82"/>
        <v>#REF!</v>
      </c>
      <c r="HB115" s="41" t="e">
        <f t="shared" ref="HB115:HG157" si="96">HA115</f>
        <v>#REF!</v>
      </c>
      <c r="HC115" s="41" t="e">
        <f t="shared" si="96"/>
        <v>#REF!</v>
      </c>
      <c r="HD115" s="41" t="e">
        <f t="shared" si="96"/>
        <v>#REF!</v>
      </c>
      <c r="HE115" s="41" t="e">
        <f t="shared" si="96"/>
        <v>#REF!</v>
      </c>
      <c r="HF115" s="41" t="e">
        <f t="shared" si="96"/>
        <v>#REF!</v>
      </c>
      <c r="HG115" s="41" t="e">
        <f t="shared" si="96"/>
        <v>#REF!</v>
      </c>
      <c r="HH115" s="41" t="e">
        <f t="shared" si="91"/>
        <v>#REF!</v>
      </c>
      <c r="HI115" s="41" t="e">
        <f t="shared" si="91"/>
        <v>#REF!</v>
      </c>
      <c r="HJ115" s="41" t="e">
        <f t="shared" si="91"/>
        <v>#REF!</v>
      </c>
    </row>
    <row r="116" spans="1:218" ht="14.4" x14ac:dyDescent="0.3">
      <c r="A116" s="42">
        <v>113</v>
      </c>
      <c r="B116" s="43" t="e">
        <f>'CMM1 - AUX CALC'!$DJ$67</f>
        <v>#REF!</v>
      </c>
      <c r="DK116" s="41" t="e">
        <f>$B116/(_xlfn.SINGLE(PrazoConcessao)*12-DK$3+1)</f>
        <v>#REF!</v>
      </c>
      <c r="DL116" s="41" t="e">
        <f t="shared" si="88"/>
        <v>#REF!</v>
      </c>
      <c r="DM116" s="41" t="e">
        <f t="shared" si="85"/>
        <v>#REF!</v>
      </c>
      <c r="DN116" s="41" t="e">
        <f t="shared" si="85"/>
        <v>#REF!</v>
      </c>
      <c r="DO116" s="41" t="e">
        <f t="shared" si="85"/>
        <v>#REF!</v>
      </c>
      <c r="DP116" s="41" t="e">
        <f t="shared" si="85"/>
        <v>#REF!</v>
      </c>
      <c r="DQ116" s="41" t="e">
        <f t="shared" si="76"/>
        <v>#REF!</v>
      </c>
      <c r="DR116" s="41" t="e">
        <f t="shared" si="76"/>
        <v>#REF!</v>
      </c>
      <c r="DS116" s="41" t="e">
        <f t="shared" si="76"/>
        <v>#REF!</v>
      </c>
      <c r="DT116" s="41" t="e">
        <f t="shared" si="76"/>
        <v>#REF!</v>
      </c>
      <c r="DU116" s="41" t="e">
        <f t="shared" si="76"/>
        <v>#REF!</v>
      </c>
      <c r="DV116" s="41" t="e">
        <f t="shared" si="76"/>
        <v>#REF!</v>
      </c>
      <c r="DW116" s="41" t="e">
        <f t="shared" si="76"/>
        <v>#REF!</v>
      </c>
      <c r="DX116" s="41" t="e">
        <f t="shared" si="76"/>
        <v>#REF!</v>
      </c>
      <c r="DY116" s="41" t="e">
        <f t="shared" si="76"/>
        <v>#REF!</v>
      </c>
      <c r="DZ116" s="41" t="e">
        <f t="shared" si="92"/>
        <v>#REF!</v>
      </c>
      <c r="EA116" s="41" t="e">
        <f t="shared" si="92"/>
        <v>#REF!</v>
      </c>
      <c r="EB116" s="41" t="e">
        <f t="shared" si="92"/>
        <v>#REF!</v>
      </c>
      <c r="EC116" s="41" t="e">
        <f t="shared" si="92"/>
        <v>#REF!</v>
      </c>
      <c r="ED116" s="41" t="e">
        <f t="shared" si="92"/>
        <v>#REF!</v>
      </c>
      <c r="EE116" s="41" t="e">
        <f t="shared" si="92"/>
        <v>#REF!</v>
      </c>
      <c r="EF116" s="41" t="e">
        <f t="shared" si="92"/>
        <v>#REF!</v>
      </c>
      <c r="EG116" s="41" t="e">
        <f t="shared" si="92"/>
        <v>#REF!</v>
      </c>
      <c r="EH116" s="41" t="e">
        <f t="shared" si="92"/>
        <v>#REF!</v>
      </c>
      <c r="EI116" s="41" t="e">
        <f t="shared" si="92"/>
        <v>#REF!</v>
      </c>
      <c r="EJ116" s="41" t="e">
        <f t="shared" si="94"/>
        <v>#REF!</v>
      </c>
      <c r="EK116" s="41" t="e">
        <f t="shared" si="94"/>
        <v>#REF!</v>
      </c>
      <c r="EL116" s="41" t="e">
        <f t="shared" si="94"/>
        <v>#REF!</v>
      </c>
      <c r="EM116" s="41" t="e">
        <f t="shared" si="94"/>
        <v>#REF!</v>
      </c>
      <c r="EN116" s="41" t="e">
        <f t="shared" si="94"/>
        <v>#REF!</v>
      </c>
      <c r="EO116" s="41" t="e">
        <f t="shared" si="94"/>
        <v>#REF!</v>
      </c>
      <c r="EP116" s="41" t="e">
        <f t="shared" si="94"/>
        <v>#REF!</v>
      </c>
      <c r="EQ116" s="41" t="e">
        <f t="shared" si="94"/>
        <v>#REF!</v>
      </c>
      <c r="ER116" s="41" t="e">
        <f t="shared" si="94"/>
        <v>#REF!</v>
      </c>
      <c r="ES116" s="41" t="e">
        <f t="shared" si="86"/>
        <v>#REF!</v>
      </c>
      <c r="ET116" s="41" t="e">
        <f t="shared" si="86"/>
        <v>#REF!</v>
      </c>
      <c r="EU116" s="41" t="e">
        <f t="shared" si="86"/>
        <v>#REF!</v>
      </c>
      <c r="EV116" s="41" t="e">
        <f t="shared" si="86"/>
        <v>#REF!</v>
      </c>
      <c r="EW116" s="41" t="e">
        <f t="shared" si="78"/>
        <v>#REF!</v>
      </c>
      <c r="EX116" s="41" t="e">
        <f t="shared" si="78"/>
        <v>#REF!</v>
      </c>
      <c r="EY116" s="41" t="e">
        <f t="shared" si="78"/>
        <v>#REF!</v>
      </c>
      <c r="EZ116" s="41" t="e">
        <f t="shared" si="78"/>
        <v>#REF!</v>
      </c>
      <c r="FA116" s="41" t="e">
        <f t="shared" si="78"/>
        <v>#REF!</v>
      </c>
      <c r="FB116" s="41" t="e">
        <f t="shared" si="78"/>
        <v>#REF!</v>
      </c>
      <c r="FC116" s="41" t="e">
        <f t="shared" si="78"/>
        <v>#REF!</v>
      </c>
      <c r="FD116" s="41" t="e">
        <f t="shared" si="78"/>
        <v>#REF!</v>
      </c>
      <c r="FE116" s="41" t="e">
        <f t="shared" si="78"/>
        <v>#REF!</v>
      </c>
      <c r="FF116" s="41" t="e">
        <f t="shared" si="93"/>
        <v>#REF!</v>
      </c>
      <c r="FG116" s="41" t="e">
        <f t="shared" si="93"/>
        <v>#REF!</v>
      </c>
      <c r="FH116" s="41" t="e">
        <f t="shared" si="93"/>
        <v>#REF!</v>
      </c>
      <c r="FI116" s="41" t="e">
        <f t="shared" si="93"/>
        <v>#REF!</v>
      </c>
      <c r="FJ116" s="41" t="e">
        <f t="shared" si="93"/>
        <v>#REF!</v>
      </c>
      <c r="FK116" s="41" t="e">
        <f t="shared" si="93"/>
        <v>#REF!</v>
      </c>
      <c r="FL116" s="41" t="e">
        <f t="shared" si="93"/>
        <v>#REF!</v>
      </c>
      <c r="FM116" s="41" t="e">
        <f t="shared" si="93"/>
        <v>#REF!</v>
      </c>
      <c r="FN116" s="41" t="e">
        <f t="shared" si="93"/>
        <v>#REF!</v>
      </c>
      <c r="FO116" s="41" t="e">
        <f t="shared" si="93"/>
        <v>#REF!</v>
      </c>
      <c r="FP116" s="41" t="e">
        <f t="shared" si="95"/>
        <v>#REF!</v>
      </c>
      <c r="FQ116" s="41" t="e">
        <f t="shared" si="95"/>
        <v>#REF!</v>
      </c>
      <c r="FR116" s="41" t="e">
        <f t="shared" si="95"/>
        <v>#REF!</v>
      </c>
      <c r="FS116" s="41" t="e">
        <f t="shared" si="95"/>
        <v>#REF!</v>
      </c>
      <c r="FT116" s="41" t="e">
        <f t="shared" si="95"/>
        <v>#REF!</v>
      </c>
      <c r="FU116" s="41" t="e">
        <f t="shared" si="95"/>
        <v>#REF!</v>
      </c>
      <c r="FV116" s="41" t="e">
        <f t="shared" si="95"/>
        <v>#REF!</v>
      </c>
      <c r="FW116" s="41" t="e">
        <f t="shared" si="95"/>
        <v>#REF!</v>
      </c>
      <c r="FX116" s="41" t="e">
        <f t="shared" si="95"/>
        <v>#REF!</v>
      </c>
      <c r="FY116" s="41" t="e">
        <f t="shared" si="87"/>
        <v>#REF!</v>
      </c>
      <c r="FZ116" s="41" t="e">
        <f t="shared" si="87"/>
        <v>#REF!</v>
      </c>
      <c r="GA116" s="41" t="e">
        <f t="shared" si="87"/>
        <v>#REF!</v>
      </c>
      <c r="GB116" s="41" t="e">
        <f t="shared" si="87"/>
        <v>#REF!</v>
      </c>
      <c r="GC116" s="41" t="e">
        <f t="shared" si="80"/>
        <v>#REF!</v>
      </c>
      <c r="GD116" s="41" t="e">
        <f t="shared" si="80"/>
        <v>#REF!</v>
      </c>
      <c r="GE116" s="41" t="e">
        <f t="shared" si="80"/>
        <v>#REF!</v>
      </c>
      <c r="GF116" s="41" t="e">
        <f t="shared" si="80"/>
        <v>#REF!</v>
      </c>
      <c r="GG116" s="41" t="e">
        <f t="shared" si="80"/>
        <v>#REF!</v>
      </c>
      <c r="GH116" s="41" t="e">
        <f t="shared" si="66"/>
        <v>#REF!</v>
      </c>
      <c r="GI116" s="41" t="e">
        <f t="shared" si="66"/>
        <v>#REF!</v>
      </c>
      <c r="GJ116" s="41" t="e">
        <f t="shared" si="66"/>
        <v>#REF!</v>
      </c>
      <c r="GK116" s="41" t="e">
        <f t="shared" si="66"/>
        <v>#REF!</v>
      </c>
      <c r="GL116" s="41" t="e">
        <f t="shared" si="66"/>
        <v>#REF!</v>
      </c>
      <c r="GM116" s="41" t="e">
        <f t="shared" si="89"/>
        <v>#REF!</v>
      </c>
      <c r="GN116" s="41" t="e">
        <f t="shared" si="89"/>
        <v>#REF!</v>
      </c>
      <c r="GO116" s="41" t="e">
        <f t="shared" si="89"/>
        <v>#REF!</v>
      </c>
      <c r="GP116" s="41" t="e">
        <f t="shared" si="89"/>
        <v>#REF!</v>
      </c>
      <c r="GQ116" s="41" t="e">
        <f t="shared" si="89"/>
        <v>#REF!</v>
      </c>
      <c r="GR116" s="41" t="e">
        <f t="shared" si="89"/>
        <v>#REF!</v>
      </c>
      <c r="GS116" s="41" t="e">
        <f t="shared" si="89"/>
        <v>#REF!</v>
      </c>
      <c r="GT116" s="41" t="e">
        <f t="shared" si="89"/>
        <v>#REF!</v>
      </c>
      <c r="GU116" s="41" t="e">
        <f t="shared" si="89"/>
        <v>#REF!</v>
      </c>
      <c r="GV116" s="41" t="e">
        <f t="shared" si="89"/>
        <v>#REF!</v>
      </c>
      <c r="GW116" s="41" t="e">
        <f t="shared" si="89"/>
        <v>#REF!</v>
      </c>
      <c r="GX116" s="41" t="e">
        <f t="shared" si="89"/>
        <v>#REF!</v>
      </c>
      <c r="GY116" s="41" t="e">
        <f t="shared" si="89"/>
        <v>#REF!</v>
      </c>
      <c r="GZ116" s="41" t="e">
        <f t="shared" si="89"/>
        <v>#REF!</v>
      </c>
      <c r="HA116" s="41" t="e">
        <f t="shared" si="89"/>
        <v>#REF!</v>
      </c>
      <c r="HB116" s="41" t="e">
        <f t="shared" si="96"/>
        <v>#REF!</v>
      </c>
      <c r="HC116" s="41" t="e">
        <f t="shared" si="96"/>
        <v>#REF!</v>
      </c>
      <c r="HD116" s="41" t="e">
        <f t="shared" si="96"/>
        <v>#REF!</v>
      </c>
      <c r="HE116" s="41" t="e">
        <f t="shared" si="96"/>
        <v>#REF!</v>
      </c>
      <c r="HF116" s="41" t="e">
        <f t="shared" si="96"/>
        <v>#REF!</v>
      </c>
      <c r="HG116" s="41" t="e">
        <f t="shared" si="96"/>
        <v>#REF!</v>
      </c>
      <c r="HH116" s="41" t="e">
        <f t="shared" si="91"/>
        <v>#REF!</v>
      </c>
      <c r="HI116" s="41" t="e">
        <f t="shared" si="91"/>
        <v>#REF!</v>
      </c>
      <c r="HJ116" s="41" t="e">
        <f t="shared" si="91"/>
        <v>#REF!</v>
      </c>
    </row>
    <row r="117" spans="1:218" ht="14.4" x14ac:dyDescent="0.3">
      <c r="A117" s="42">
        <v>114</v>
      </c>
      <c r="B117" s="43" t="e">
        <f>'CMM1 - AUX CALC'!$DK$67</f>
        <v>#REF!</v>
      </c>
      <c r="DL117" s="41" t="e">
        <f>$B117/(_xlfn.SINGLE(PrazoConcessao)*12-DL$3+1)</f>
        <v>#REF!</v>
      </c>
      <c r="DM117" s="41" t="e">
        <f t="shared" si="85"/>
        <v>#REF!</v>
      </c>
      <c r="DN117" s="41" t="e">
        <f t="shared" si="85"/>
        <v>#REF!</v>
      </c>
      <c r="DO117" s="41" t="e">
        <f t="shared" si="85"/>
        <v>#REF!</v>
      </c>
      <c r="DP117" s="41" t="e">
        <f t="shared" si="85"/>
        <v>#REF!</v>
      </c>
      <c r="DQ117" s="41" t="e">
        <f t="shared" si="76"/>
        <v>#REF!</v>
      </c>
      <c r="DR117" s="41" t="e">
        <f t="shared" si="76"/>
        <v>#REF!</v>
      </c>
      <c r="DS117" s="41" t="e">
        <f t="shared" si="76"/>
        <v>#REF!</v>
      </c>
      <c r="DT117" s="41" t="e">
        <f t="shared" si="76"/>
        <v>#REF!</v>
      </c>
      <c r="DU117" s="41" t="e">
        <f t="shared" si="76"/>
        <v>#REF!</v>
      </c>
      <c r="DV117" s="41" t="e">
        <f t="shared" si="76"/>
        <v>#REF!</v>
      </c>
      <c r="DW117" s="41" t="e">
        <f t="shared" si="76"/>
        <v>#REF!</v>
      </c>
      <c r="DX117" s="41" t="e">
        <f t="shared" si="76"/>
        <v>#REF!</v>
      </c>
      <c r="DY117" s="41" t="e">
        <f t="shared" si="76"/>
        <v>#REF!</v>
      </c>
      <c r="DZ117" s="41" t="e">
        <f t="shared" si="92"/>
        <v>#REF!</v>
      </c>
      <c r="EA117" s="41" t="e">
        <f t="shared" si="92"/>
        <v>#REF!</v>
      </c>
      <c r="EB117" s="41" t="e">
        <f t="shared" si="92"/>
        <v>#REF!</v>
      </c>
      <c r="EC117" s="41" t="e">
        <f t="shared" si="92"/>
        <v>#REF!</v>
      </c>
      <c r="ED117" s="41" t="e">
        <f t="shared" si="92"/>
        <v>#REF!</v>
      </c>
      <c r="EE117" s="41" t="e">
        <f t="shared" si="92"/>
        <v>#REF!</v>
      </c>
      <c r="EF117" s="41" t="e">
        <f t="shared" si="92"/>
        <v>#REF!</v>
      </c>
      <c r="EG117" s="41" t="e">
        <f t="shared" si="92"/>
        <v>#REF!</v>
      </c>
      <c r="EH117" s="41" t="e">
        <f t="shared" si="92"/>
        <v>#REF!</v>
      </c>
      <c r="EI117" s="41" t="e">
        <f t="shared" si="92"/>
        <v>#REF!</v>
      </c>
      <c r="EJ117" s="41" t="e">
        <f t="shared" si="94"/>
        <v>#REF!</v>
      </c>
      <c r="EK117" s="41" t="e">
        <f t="shared" si="94"/>
        <v>#REF!</v>
      </c>
      <c r="EL117" s="41" t="e">
        <f t="shared" si="94"/>
        <v>#REF!</v>
      </c>
      <c r="EM117" s="41" t="e">
        <f t="shared" si="94"/>
        <v>#REF!</v>
      </c>
      <c r="EN117" s="41" t="e">
        <f t="shared" si="94"/>
        <v>#REF!</v>
      </c>
      <c r="EO117" s="41" t="e">
        <f t="shared" si="94"/>
        <v>#REF!</v>
      </c>
      <c r="EP117" s="41" t="e">
        <f t="shared" si="94"/>
        <v>#REF!</v>
      </c>
      <c r="EQ117" s="41" t="e">
        <f t="shared" si="94"/>
        <v>#REF!</v>
      </c>
      <c r="ER117" s="41" t="e">
        <f t="shared" si="94"/>
        <v>#REF!</v>
      </c>
      <c r="ES117" s="41" t="e">
        <f t="shared" si="86"/>
        <v>#REF!</v>
      </c>
      <c r="ET117" s="41" t="e">
        <f t="shared" si="86"/>
        <v>#REF!</v>
      </c>
      <c r="EU117" s="41" t="e">
        <f t="shared" si="86"/>
        <v>#REF!</v>
      </c>
      <c r="EV117" s="41" t="e">
        <f t="shared" si="86"/>
        <v>#REF!</v>
      </c>
      <c r="EW117" s="41" t="e">
        <f t="shared" si="78"/>
        <v>#REF!</v>
      </c>
      <c r="EX117" s="41" t="e">
        <f t="shared" si="78"/>
        <v>#REF!</v>
      </c>
      <c r="EY117" s="41" t="e">
        <f t="shared" si="78"/>
        <v>#REF!</v>
      </c>
      <c r="EZ117" s="41" t="e">
        <f t="shared" si="78"/>
        <v>#REF!</v>
      </c>
      <c r="FA117" s="41" t="e">
        <f t="shared" si="78"/>
        <v>#REF!</v>
      </c>
      <c r="FB117" s="41" t="e">
        <f t="shared" si="78"/>
        <v>#REF!</v>
      </c>
      <c r="FC117" s="41" t="e">
        <f t="shared" si="78"/>
        <v>#REF!</v>
      </c>
      <c r="FD117" s="41" t="e">
        <f t="shared" si="78"/>
        <v>#REF!</v>
      </c>
      <c r="FE117" s="41" t="e">
        <f t="shared" si="78"/>
        <v>#REF!</v>
      </c>
      <c r="FF117" s="41" t="e">
        <f t="shared" si="93"/>
        <v>#REF!</v>
      </c>
      <c r="FG117" s="41" t="e">
        <f t="shared" si="93"/>
        <v>#REF!</v>
      </c>
      <c r="FH117" s="41" t="e">
        <f t="shared" si="93"/>
        <v>#REF!</v>
      </c>
      <c r="FI117" s="41" t="e">
        <f t="shared" si="93"/>
        <v>#REF!</v>
      </c>
      <c r="FJ117" s="41" t="e">
        <f t="shared" si="93"/>
        <v>#REF!</v>
      </c>
      <c r="FK117" s="41" t="e">
        <f t="shared" si="93"/>
        <v>#REF!</v>
      </c>
      <c r="FL117" s="41" t="e">
        <f t="shared" si="93"/>
        <v>#REF!</v>
      </c>
      <c r="FM117" s="41" t="e">
        <f t="shared" si="93"/>
        <v>#REF!</v>
      </c>
      <c r="FN117" s="41" t="e">
        <f t="shared" si="93"/>
        <v>#REF!</v>
      </c>
      <c r="FO117" s="41" t="e">
        <f t="shared" si="93"/>
        <v>#REF!</v>
      </c>
      <c r="FP117" s="41" t="e">
        <f t="shared" si="95"/>
        <v>#REF!</v>
      </c>
      <c r="FQ117" s="41" t="e">
        <f t="shared" si="95"/>
        <v>#REF!</v>
      </c>
      <c r="FR117" s="41" t="e">
        <f t="shared" si="95"/>
        <v>#REF!</v>
      </c>
      <c r="FS117" s="41" t="e">
        <f t="shared" si="95"/>
        <v>#REF!</v>
      </c>
      <c r="FT117" s="41" t="e">
        <f t="shared" si="95"/>
        <v>#REF!</v>
      </c>
      <c r="FU117" s="41" t="e">
        <f t="shared" si="95"/>
        <v>#REF!</v>
      </c>
      <c r="FV117" s="41" t="e">
        <f t="shared" si="95"/>
        <v>#REF!</v>
      </c>
      <c r="FW117" s="41" t="e">
        <f t="shared" si="95"/>
        <v>#REF!</v>
      </c>
      <c r="FX117" s="41" t="e">
        <f t="shared" si="95"/>
        <v>#REF!</v>
      </c>
      <c r="FY117" s="41" t="e">
        <f t="shared" si="87"/>
        <v>#REF!</v>
      </c>
      <c r="FZ117" s="41" t="e">
        <f t="shared" si="87"/>
        <v>#REF!</v>
      </c>
      <c r="GA117" s="41" t="e">
        <f t="shared" si="87"/>
        <v>#REF!</v>
      </c>
      <c r="GB117" s="41" t="e">
        <f t="shared" si="87"/>
        <v>#REF!</v>
      </c>
      <c r="GC117" s="41" t="e">
        <f t="shared" si="80"/>
        <v>#REF!</v>
      </c>
      <c r="GD117" s="41" t="e">
        <f t="shared" si="80"/>
        <v>#REF!</v>
      </c>
      <c r="GE117" s="41" t="e">
        <f t="shared" si="80"/>
        <v>#REF!</v>
      </c>
      <c r="GF117" s="41" t="e">
        <f t="shared" si="80"/>
        <v>#REF!</v>
      </c>
      <c r="GG117" s="41" t="e">
        <f t="shared" si="80"/>
        <v>#REF!</v>
      </c>
      <c r="GH117" s="41" t="e">
        <f t="shared" si="66"/>
        <v>#REF!</v>
      </c>
      <c r="GI117" s="41" t="e">
        <f t="shared" si="66"/>
        <v>#REF!</v>
      </c>
      <c r="GJ117" s="41" t="e">
        <f t="shared" si="66"/>
        <v>#REF!</v>
      </c>
      <c r="GK117" s="41" t="e">
        <f t="shared" si="66"/>
        <v>#REF!</v>
      </c>
      <c r="GL117" s="41" t="e">
        <f t="shared" si="66"/>
        <v>#REF!</v>
      </c>
      <c r="GM117" s="41" t="e">
        <f t="shared" si="89"/>
        <v>#REF!</v>
      </c>
      <c r="GN117" s="41" t="e">
        <f t="shared" si="89"/>
        <v>#REF!</v>
      </c>
      <c r="GO117" s="41" t="e">
        <f t="shared" si="89"/>
        <v>#REF!</v>
      </c>
      <c r="GP117" s="41" t="e">
        <f t="shared" si="89"/>
        <v>#REF!</v>
      </c>
      <c r="GQ117" s="41" t="e">
        <f t="shared" si="89"/>
        <v>#REF!</v>
      </c>
      <c r="GR117" s="41" t="e">
        <f t="shared" si="89"/>
        <v>#REF!</v>
      </c>
      <c r="GS117" s="41" t="e">
        <f t="shared" si="89"/>
        <v>#REF!</v>
      </c>
      <c r="GT117" s="41" t="e">
        <f t="shared" si="89"/>
        <v>#REF!</v>
      </c>
      <c r="GU117" s="41" t="e">
        <f t="shared" si="89"/>
        <v>#REF!</v>
      </c>
      <c r="GV117" s="41" t="e">
        <f t="shared" si="89"/>
        <v>#REF!</v>
      </c>
      <c r="GW117" s="41" t="e">
        <f t="shared" si="89"/>
        <v>#REF!</v>
      </c>
      <c r="GX117" s="41" t="e">
        <f t="shared" si="89"/>
        <v>#REF!</v>
      </c>
      <c r="GY117" s="41" t="e">
        <f t="shared" si="89"/>
        <v>#REF!</v>
      </c>
      <c r="GZ117" s="41" t="e">
        <f t="shared" si="89"/>
        <v>#REF!</v>
      </c>
      <c r="HA117" s="41" t="e">
        <f t="shared" si="89"/>
        <v>#REF!</v>
      </c>
      <c r="HB117" s="41" t="e">
        <f t="shared" si="96"/>
        <v>#REF!</v>
      </c>
      <c r="HC117" s="41" t="e">
        <f t="shared" si="96"/>
        <v>#REF!</v>
      </c>
      <c r="HD117" s="41" t="e">
        <f t="shared" si="96"/>
        <v>#REF!</v>
      </c>
      <c r="HE117" s="41" t="e">
        <f t="shared" si="96"/>
        <v>#REF!</v>
      </c>
      <c r="HF117" s="41" t="e">
        <f t="shared" si="96"/>
        <v>#REF!</v>
      </c>
      <c r="HG117" s="41" t="e">
        <f t="shared" si="96"/>
        <v>#REF!</v>
      </c>
      <c r="HH117" s="41" t="e">
        <f t="shared" si="91"/>
        <v>#REF!</v>
      </c>
      <c r="HI117" s="41" t="e">
        <f t="shared" si="91"/>
        <v>#REF!</v>
      </c>
      <c r="HJ117" s="41" t="e">
        <f t="shared" si="91"/>
        <v>#REF!</v>
      </c>
    </row>
    <row r="118" spans="1:218" ht="14.4" x14ac:dyDescent="0.3">
      <c r="A118" s="42">
        <v>115</v>
      </c>
      <c r="B118" s="43" t="e">
        <f>'CMM1 - AUX CALC'!$DL$67</f>
        <v>#REF!</v>
      </c>
      <c r="DM118" s="41" t="e">
        <f>$B118/(_xlfn.SINGLE(PrazoConcessao)*12-DM$3+1)</f>
        <v>#REF!</v>
      </c>
      <c r="DN118" s="41" t="e">
        <f t="shared" si="85"/>
        <v>#REF!</v>
      </c>
      <c r="DO118" s="41" t="e">
        <f t="shared" si="85"/>
        <v>#REF!</v>
      </c>
      <c r="DP118" s="41" t="e">
        <f t="shared" si="85"/>
        <v>#REF!</v>
      </c>
      <c r="DQ118" s="41" t="e">
        <f t="shared" si="76"/>
        <v>#REF!</v>
      </c>
      <c r="DR118" s="41" t="e">
        <f t="shared" si="76"/>
        <v>#REF!</v>
      </c>
      <c r="DS118" s="41" t="e">
        <f t="shared" si="76"/>
        <v>#REF!</v>
      </c>
      <c r="DT118" s="41" t="e">
        <f t="shared" si="76"/>
        <v>#REF!</v>
      </c>
      <c r="DU118" s="41" t="e">
        <f t="shared" si="76"/>
        <v>#REF!</v>
      </c>
      <c r="DV118" s="41" t="e">
        <f t="shared" si="76"/>
        <v>#REF!</v>
      </c>
      <c r="DW118" s="41" t="e">
        <f t="shared" si="76"/>
        <v>#REF!</v>
      </c>
      <c r="DX118" s="41" t="e">
        <f t="shared" si="76"/>
        <v>#REF!</v>
      </c>
      <c r="DY118" s="41" t="e">
        <f t="shared" si="76"/>
        <v>#REF!</v>
      </c>
      <c r="DZ118" s="41" t="e">
        <f t="shared" si="92"/>
        <v>#REF!</v>
      </c>
      <c r="EA118" s="41" t="e">
        <f t="shared" si="92"/>
        <v>#REF!</v>
      </c>
      <c r="EB118" s="41" t="e">
        <f t="shared" si="92"/>
        <v>#REF!</v>
      </c>
      <c r="EC118" s="41" t="e">
        <f t="shared" si="92"/>
        <v>#REF!</v>
      </c>
      <c r="ED118" s="41" t="e">
        <f t="shared" si="92"/>
        <v>#REF!</v>
      </c>
      <c r="EE118" s="41" t="e">
        <f t="shared" si="92"/>
        <v>#REF!</v>
      </c>
      <c r="EF118" s="41" t="e">
        <f t="shared" si="92"/>
        <v>#REF!</v>
      </c>
      <c r="EG118" s="41" t="e">
        <f t="shared" si="92"/>
        <v>#REF!</v>
      </c>
      <c r="EH118" s="41" t="e">
        <f t="shared" si="92"/>
        <v>#REF!</v>
      </c>
      <c r="EI118" s="41" t="e">
        <f t="shared" si="92"/>
        <v>#REF!</v>
      </c>
      <c r="EJ118" s="41" t="e">
        <f t="shared" si="94"/>
        <v>#REF!</v>
      </c>
      <c r="EK118" s="41" t="e">
        <f t="shared" si="94"/>
        <v>#REF!</v>
      </c>
      <c r="EL118" s="41" t="e">
        <f t="shared" si="94"/>
        <v>#REF!</v>
      </c>
      <c r="EM118" s="41" t="e">
        <f t="shared" si="94"/>
        <v>#REF!</v>
      </c>
      <c r="EN118" s="41" t="e">
        <f t="shared" si="94"/>
        <v>#REF!</v>
      </c>
      <c r="EO118" s="41" t="e">
        <f t="shared" si="94"/>
        <v>#REF!</v>
      </c>
      <c r="EP118" s="41" t="e">
        <f t="shared" si="94"/>
        <v>#REF!</v>
      </c>
      <c r="EQ118" s="41" t="e">
        <f t="shared" si="94"/>
        <v>#REF!</v>
      </c>
      <c r="ER118" s="41" t="e">
        <f t="shared" si="94"/>
        <v>#REF!</v>
      </c>
      <c r="ES118" s="41" t="e">
        <f t="shared" si="86"/>
        <v>#REF!</v>
      </c>
      <c r="ET118" s="41" t="e">
        <f t="shared" si="86"/>
        <v>#REF!</v>
      </c>
      <c r="EU118" s="41" t="e">
        <f t="shared" si="86"/>
        <v>#REF!</v>
      </c>
      <c r="EV118" s="41" t="e">
        <f t="shared" si="86"/>
        <v>#REF!</v>
      </c>
      <c r="EW118" s="41" t="e">
        <f t="shared" si="78"/>
        <v>#REF!</v>
      </c>
      <c r="EX118" s="41" t="e">
        <f t="shared" si="78"/>
        <v>#REF!</v>
      </c>
      <c r="EY118" s="41" t="e">
        <f t="shared" si="78"/>
        <v>#REF!</v>
      </c>
      <c r="EZ118" s="41" t="e">
        <f t="shared" si="78"/>
        <v>#REF!</v>
      </c>
      <c r="FA118" s="41" t="e">
        <f t="shared" si="78"/>
        <v>#REF!</v>
      </c>
      <c r="FB118" s="41" t="e">
        <f t="shared" si="78"/>
        <v>#REF!</v>
      </c>
      <c r="FC118" s="41" t="e">
        <f t="shared" si="78"/>
        <v>#REF!</v>
      </c>
      <c r="FD118" s="41" t="e">
        <f t="shared" si="78"/>
        <v>#REF!</v>
      </c>
      <c r="FE118" s="41" t="e">
        <f t="shared" si="78"/>
        <v>#REF!</v>
      </c>
      <c r="FF118" s="41" t="e">
        <f t="shared" si="93"/>
        <v>#REF!</v>
      </c>
      <c r="FG118" s="41" t="e">
        <f t="shared" si="93"/>
        <v>#REF!</v>
      </c>
      <c r="FH118" s="41" t="e">
        <f t="shared" si="93"/>
        <v>#REF!</v>
      </c>
      <c r="FI118" s="41" t="e">
        <f t="shared" si="93"/>
        <v>#REF!</v>
      </c>
      <c r="FJ118" s="41" t="e">
        <f t="shared" si="93"/>
        <v>#REF!</v>
      </c>
      <c r="FK118" s="41" t="e">
        <f t="shared" si="93"/>
        <v>#REF!</v>
      </c>
      <c r="FL118" s="41" t="e">
        <f t="shared" si="93"/>
        <v>#REF!</v>
      </c>
      <c r="FM118" s="41" t="e">
        <f t="shared" si="93"/>
        <v>#REF!</v>
      </c>
      <c r="FN118" s="41" t="e">
        <f t="shared" si="93"/>
        <v>#REF!</v>
      </c>
      <c r="FO118" s="41" t="e">
        <f t="shared" si="93"/>
        <v>#REF!</v>
      </c>
      <c r="FP118" s="41" t="e">
        <f t="shared" si="95"/>
        <v>#REF!</v>
      </c>
      <c r="FQ118" s="41" t="e">
        <f t="shared" si="95"/>
        <v>#REF!</v>
      </c>
      <c r="FR118" s="41" t="e">
        <f t="shared" si="95"/>
        <v>#REF!</v>
      </c>
      <c r="FS118" s="41" t="e">
        <f t="shared" si="95"/>
        <v>#REF!</v>
      </c>
      <c r="FT118" s="41" t="e">
        <f t="shared" si="95"/>
        <v>#REF!</v>
      </c>
      <c r="FU118" s="41" t="e">
        <f t="shared" si="95"/>
        <v>#REF!</v>
      </c>
      <c r="FV118" s="41" t="e">
        <f t="shared" si="95"/>
        <v>#REF!</v>
      </c>
      <c r="FW118" s="41" t="e">
        <f t="shared" si="95"/>
        <v>#REF!</v>
      </c>
      <c r="FX118" s="41" t="e">
        <f t="shared" si="95"/>
        <v>#REF!</v>
      </c>
      <c r="FY118" s="41" t="e">
        <f t="shared" si="87"/>
        <v>#REF!</v>
      </c>
      <c r="FZ118" s="41" t="e">
        <f t="shared" si="87"/>
        <v>#REF!</v>
      </c>
      <c r="GA118" s="41" t="e">
        <f t="shared" si="87"/>
        <v>#REF!</v>
      </c>
      <c r="GB118" s="41" t="e">
        <f t="shared" si="87"/>
        <v>#REF!</v>
      </c>
      <c r="GC118" s="41" t="e">
        <f t="shared" si="80"/>
        <v>#REF!</v>
      </c>
      <c r="GD118" s="41" t="e">
        <f t="shared" si="80"/>
        <v>#REF!</v>
      </c>
      <c r="GE118" s="41" t="e">
        <f t="shared" si="80"/>
        <v>#REF!</v>
      </c>
      <c r="GF118" s="41" t="e">
        <f t="shared" si="80"/>
        <v>#REF!</v>
      </c>
      <c r="GG118" s="41" t="e">
        <f t="shared" si="80"/>
        <v>#REF!</v>
      </c>
      <c r="GH118" s="41" t="e">
        <f t="shared" si="66"/>
        <v>#REF!</v>
      </c>
      <c r="GI118" s="41" t="e">
        <f t="shared" si="66"/>
        <v>#REF!</v>
      </c>
      <c r="GJ118" s="41" t="e">
        <f t="shared" si="66"/>
        <v>#REF!</v>
      </c>
      <c r="GK118" s="41" t="e">
        <f t="shared" si="66"/>
        <v>#REF!</v>
      </c>
      <c r="GL118" s="41" t="e">
        <f t="shared" si="66"/>
        <v>#REF!</v>
      </c>
      <c r="GM118" s="41" t="e">
        <f t="shared" si="89"/>
        <v>#REF!</v>
      </c>
      <c r="GN118" s="41" t="e">
        <f t="shared" si="89"/>
        <v>#REF!</v>
      </c>
      <c r="GO118" s="41" t="e">
        <f t="shared" si="89"/>
        <v>#REF!</v>
      </c>
      <c r="GP118" s="41" t="e">
        <f t="shared" si="89"/>
        <v>#REF!</v>
      </c>
      <c r="GQ118" s="41" t="e">
        <f t="shared" si="89"/>
        <v>#REF!</v>
      </c>
      <c r="GR118" s="41" t="e">
        <f t="shared" si="89"/>
        <v>#REF!</v>
      </c>
      <c r="GS118" s="41" t="e">
        <f t="shared" si="89"/>
        <v>#REF!</v>
      </c>
      <c r="GT118" s="41" t="e">
        <f t="shared" si="89"/>
        <v>#REF!</v>
      </c>
      <c r="GU118" s="41" t="e">
        <f t="shared" si="89"/>
        <v>#REF!</v>
      </c>
      <c r="GV118" s="41" t="e">
        <f t="shared" si="89"/>
        <v>#REF!</v>
      </c>
      <c r="GW118" s="41" t="e">
        <f t="shared" si="89"/>
        <v>#REF!</v>
      </c>
      <c r="GX118" s="41" t="e">
        <f t="shared" si="89"/>
        <v>#REF!</v>
      </c>
      <c r="GY118" s="41" t="e">
        <f t="shared" si="89"/>
        <v>#REF!</v>
      </c>
      <c r="GZ118" s="41" t="e">
        <f t="shared" si="89"/>
        <v>#REF!</v>
      </c>
      <c r="HA118" s="41" t="e">
        <f t="shared" si="89"/>
        <v>#REF!</v>
      </c>
      <c r="HB118" s="41" t="e">
        <f t="shared" si="96"/>
        <v>#REF!</v>
      </c>
      <c r="HC118" s="41" t="e">
        <f t="shared" si="96"/>
        <v>#REF!</v>
      </c>
      <c r="HD118" s="41" t="e">
        <f t="shared" si="96"/>
        <v>#REF!</v>
      </c>
      <c r="HE118" s="41" t="e">
        <f t="shared" si="96"/>
        <v>#REF!</v>
      </c>
      <c r="HF118" s="41" t="e">
        <f t="shared" si="96"/>
        <v>#REF!</v>
      </c>
      <c r="HG118" s="41" t="e">
        <f t="shared" si="96"/>
        <v>#REF!</v>
      </c>
      <c r="HH118" s="41" t="e">
        <f t="shared" si="91"/>
        <v>#REF!</v>
      </c>
      <c r="HI118" s="41" t="e">
        <f t="shared" si="91"/>
        <v>#REF!</v>
      </c>
      <c r="HJ118" s="41" t="e">
        <f t="shared" si="91"/>
        <v>#REF!</v>
      </c>
    </row>
    <row r="119" spans="1:218" ht="14.4" x14ac:dyDescent="0.3">
      <c r="A119" s="42">
        <v>116</v>
      </c>
      <c r="B119" s="43" t="e">
        <f>'CMM1 - AUX CALC'!$DM$67</f>
        <v>#REF!</v>
      </c>
      <c r="DN119" s="41" t="e">
        <f>$B119/(_xlfn.SINGLE(PrazoConcessao)*12-DN$3+1)</f>
        <v>#REF!</v>
      </c>
      <c r="DO119" s="41" t="e">
        <f t="shared" si="85"/>
        <v>#REF!</v>
      </c>
      <c r="DP119" s="41" t="e">
        <f t="shared" si="85"/>
        <v>#REF!</v>
      </c>
      <c r="DQ119" s="41" t="e">
        <f t="shared" si="76"/>
        <v>#REF!</v>
      </c>
      <c r="DR119" s="41" t="e">
        <f t="shared" si="76"/>
        <v>#REF!</v>
      </c>
      <c r="DS119" s="41" t="e">
        <f t="shared" si="76"/>
        <v>#REF!</v>
      </c>
      <c r="DT119" s="41" t="e">
        <f t="shared" si="76"/>
        <v>#REF!</v>
      </c>
      <c r="DU119" s="41" t="e">
        <f t="shared" si="76"/>
        <v>#REF!</v>
      </c>
      <c r="DV119" s="41" t="e">
        <f t="shared" si="76"/>
        <v>#REF!</v>
      </c>
      <c r="DW119" s="41" t="e">
        <f t="shared" si="76"/>
        <v>#REF!</v>
      </c>
      <c r="DX119" s="41" t="e">
        <f t="shared" si="76"/>
        <v>#REF!</v>
      </c>
      <c r="DY119" s="41" t="e">
        <f t="shared" si="76"/>
        <v>#REF!</v>
      </c>
      <c r="DZ119" s="41" t="e">
        <f t="shared" si="92"/>
        <v>#REF!</v>
      </c>
      <c r="EA119" s="41" t="e">
        <f t="shared" si="92"/>
        <v>#REF!</v>
      </c>
      <c r="EB119" s="41" t="e">
        <f t="shared" si="92"/>
        <v>#REF!</v>
      </c>
      <c r="EC119" s="41" t="e">
        <f t="shared" si="92"/>
        <v>#REF!</v>
      </c>
      <c r="ED119" s="41" t="e">
        <f t="shared" si="92"/>
        <v>#REF!</v>
      </c>
      <c r="EE119" s="41" t="e">
        <f t="shared" si="92"/>
        <v>#REF!</v>
      </c>
      <c r="EF119" s="41" t="e">
        <f t="shared" si="92"/>
        <v>#REF!</v>
      </c>
      <c r="EG119" s="41" t="e">
        <f t="shared" si="92"/>
        <v>#REF!</v>
      </c>
      <c r="EH119" s="41" t="e">
        <f t="shared" si="92"/>
        <v>#REF!</v>
      </c>
      <c r="EI119" s="41" t="e">
        <f t="shared" si="92"/>
        <v>#REF!</v>
      </c>
      <c r="EJ119" s="41" t="e">
        <f t="shared" si="94"/>
        <v>#REF!</v>
      </c>
      <c r="EK119" s="41" t="e">
        <f t="shared" si="94"/>
        <v>#REF!</v>
      </c>
      <c r="EL119" s="41" t="e">
        <f t="shared" si="94"/>
        <v>#REF!</v>
      </c>
      <c r="EM119" s="41" t="e">
        <f t="shared" si="94"/>
        <v>#REF!</v>
      </c>
      <c r="EN119" s="41" t="e">
        <f t="shared" si="94"/>
        <v>#REF!</v>
      </c>
      <c r="EO119" s="41" t="e">
        <f t="shared" si="94"/>
        <v>#REF!</v>
      </c>
      <c r="EP119" s="41" t="e">
        <f t="shared" si="94"/>
        <v>#REF!</v>
      </c>
      <c r="EQ119" s="41" t="e">
        <f t="shared" si="94"/>
        <v>#REF!</v>
      </c>
      <c r="ER119" s="41" t="e">
        <f t="shared" si="94"/>
        <v>#REF!</v>
      </c>
      <c r="ES119" s="41" t="e">
        <f t="shared" si="86"/>
        <v>#REF!</v>
      </c>
      <c r="ET119" s="41" t="e">
        <f t="shared" si="86"/>
        <v>#REF!</v>
      </c>
      <c r="EU119" s="41" t="e">
        <f t="shared" si="86"/>
        <v>#REF!</v>
      </c>
      <c r="EV119" s="41" t="e">
        <f t="shared" si="86"/>
        <v>#REF!</v>
      </c>
      <c r="EW119" s="41" t="e">
        <f t="shared" si="78"/>
        <v>#REF!</v>
      </c>
      <c r="EX119" s="41" t="e">
        <f t="shared" si="78"/>
        <v>#REF!</v>
      </c>
      <c r="EY119" s="41" t="e">
        <f t="shared" si="78"/>
        <v>#REF!</v>
      </c>
      <c r="EZ119" s="41" t="e">
        <f t="shared" si="78"/>
        <v>#REF!</v>
      </c>
      <c r="FA119" s="41" t="e">
        <f t="shared" si="78"/>
        <v>#REF!</v>
      </c>
      <c r="FB119" s="41" t="e">
        <f t="shared" si="78"/>
        <v>#REF!</v>
      </c>
      <c r="FC119" s="41" t="e">
        <f t="shared" si="78"/>
        <v>#REF!</v>
      </c>
      <c r="FD119" s="41" t="e">
        <f t="shared" si="78"/>
        <v>#REF!</v>
      </c>
      <c r="FE119" s="41" t="e">
        <f t="shared" si="78"/>
        <v>#REF!</v>
      </c>
      <c r="FF119" s="41" t="e">
        <f t="shared" si="93"/>
        <v>#REF!</v>
      </c>
      <c r="FG119" s="41" t="e">
        <f t="shared" si="93"/>
        <v>#REF!</v>
      </c>
      <c r="FH119" s="41" t="e">
        <f t="shared" si="93"/>
        <v>#REF!</v>
      </c>
      <c r="FI119" s="41" t="e">
        <f t="shared" si="93"/>
        <v>#REF!</v>
      </c>
      <c r="FJ119" s="41" t="e">
        <f t="shared" si="93"/>
        <v>#REF!</v>
      </c>
      <c r="FK119" s="41" t="e">
        <f t="shared" si="93"/>
        <v>#REF!</v>
      </c>
      <c r="FL119" s="41" t="e">
        <f t="shared" si="93"/>
        <v>#REF!</v>
      </c>
      <c r="FM119" s="41" t="e">
        <f t="shared" si="93"/>
        <v>#REF!</v>
      </c>
      <c r="FN119" s="41" t="e">
        <f t="shared" si="93"/>
        <v>#REF!</v>
      </c>
      <c r="FO119" s="41" t="e">
        <f t="shared" si="93"/>
        <v>#REF!</v>
      </c>
      <c r="FP119" s="41" t="e">
        <f t="shared" si="95"/>
        <v>#REF!</v>
      </c>
      <c r="FQ119" s="41" t="e">
        <f t="shared" si="95"/>
        <v>#REF!</v>
      </c>
      <c r="FR119" s="41" t="e">
        <f t="shared" si="95"/>
        <v>#REF!</v>
      </c>
      <c r="FS119" s="41" t="e">
        <f t="shared" si="95"/>
        <v>#REF!</v>
      </c>
      <c r="FT119" s="41" t="e">
        <f t="shared" si="95"/>
        <v>#REF!</v>
      </c>
      <c r="FU119" s="41" t="e">
        <f t="shared" si="95"/>
        <v>#REF!</v>
      </c>
      <c r="FV119" s="41" t="e">
        <f t="shared" si="95"/>
        <v>#REF!</v>
      </c>
      <c r="FW119" s="41" t="e">
        <f t="shared" si="95"/>
        <v>#REF!</v>
      </c>
      <c r="FX119" s="41" t="e">
        <f t="shared" si="95"/>
        <v>#REF!</v>
      </c>
      <c r="FY119" s="41" t="e">
        <f t="shared" si="87"/>
        <v>#REF!</v>
      </c>
      <c r="FZ119" s="41" t="e">
        <f t="shared" si="87"/>
        <v>#REF!</v>
      </c>
      <c r="GA119" s="41" t="e">
        <f t="shared" si="87"/>
        <v>#REF!</v>
      </c>
      <c r="GB119" s="41" t="e">
        <f t="shared" si="87"/>
        <v>#REF!</v>
      </c>
      <c r="GC119" s="41" t="e">
        <f t="shared" si="80"/>
        <v>#REF!</v>
      </c>
      <c r="GD119" s="41" t="e">
        <f t="shared" si="80"/>
        <v>#REF!</v>
      </c>
      <c r="GE119" s="41" t="e">
        <f t="shared" si="80"/>
        <v>#REF!</v>
      </c>
      <c r="GF119" s="41" t="e">
        <f t="shared" si="80"/>
        <v>#REF!</v>
      </c>
      <c r="GG119" s="41" t="e">
        <f t="shared" si="80"/>
        <v>#REF!</v>
      </c>
      <c r="GH119" s="41" t="e">
        <f t="shared" si="66"/>
        <v>#REF!</v>
      </c>
      <c r="GI119" s="41" t="e">
        <f t="shared" si="66"/>
        <v>#REF!</v>
      </c>
      <c r="GJ119" s="41" t="e">
        <f t="shared" si="66"/>
        <v>#REF!</v>
      </c>
      <c r="GK119" s="41" t="e">
        <f t="shared" si="66"/>
        <v>#REF!</v>
      </c>
      <c r="GL119" s="41" t="e">
        <f t="shared" si="66"/>
        <v>#REF!</v>
      </c>
      <c r="GM119" s="41" t="e">
        <f t="shared" si="89"/>
        <v>#REF!</v>
      </c>
      <c r="GN119" s="41" t="e">
        <f t="shared" si="89"/>
        <v>#REF!</v>
      </c>
      <c r="GO119" s="41" t="e">
        <f t="shared" si="89"/>
        <v>#REF!</v>
      </c>
      <c r="GP119" s="41" t="e">
        <f t="shared" si="89"/>
        <v>#REF!</v>
      </c>
      <c r="GQ119" s="41" t="e">
        <f t="shared" si="89"/>
        <v>#REF!</v>
      </c>
      <c r="GR119" s="41" t="e">
        <f t="shared" si="89"/>
        <v>#REF!</v>
      </c>
      <c r="GS119" s="41" t="e">
        <f t="shared" si="89"/>
        <v>#REF!</v>
      </c>
      <c r="GT119" s="41" t="e">
        <f t="shared" si="89"/>
        <v>#REF!</v>
      </c>
      <c r="GU119" s="41" t="e">
        <f t="shared" si="89"/>
        <v>#REF!</v>
      </c>
      <c r="GV119" s="41" t="e">
        <f t="shared" si="89"/>
        <v>#REF!</v>
      </c>
      <c r="GW119" s="41" t="e">
        <f t="shared" si="89"/>
        <v>#REF!</v>
      </c>
      <c r="GX119" s="41" t="e">
        <f t="shared" si="89"/>
        <v>#REF!</v>
      </c>
      <c r="GY119" s="41" t="e">
        <f t="shared" si="89"/>
        <v>#REF!</v>
      </c>
      <c r="GZ119" s="41" t="e">
        <f t="shared" si="89"/>
        <v>#REF!</v>
      </c>
      <c r="HA119" s="41" t="e">
        <f t="shared" si="89"/>
        <v>#REF!</v>
      </c>
      <c r="HB119" s="41" t="e">
        <f t="shared" si="96"/>
        <v>#REF!</v>
      </c>
      <c r="HC119" s="41" t="e">
        <f t="shared" si="96"/>
        <v>#REF!</v>
      </c>
      <c r="HD119" s="41" t="e">
        <f t="shared" si="96"/>
        <v>#REF!</v>
      </c>
      <c r="HE119" s="41" t="e">
        <f t="shared" si="96"/>
        <v>#REF!</v>
      </c>
      <c r="HF119" s="41" t="e">
        <f t="shared" si="96"/>
        <v>#REF!</v>
      </c>
      <c r="HG119" s="41" t="e">
        <f t="shared" si="96"/>
        <v>#REF!</v>
      </c>
      <c r="HH119" s="41" t="e">
        <f t="shared" si="91"/>
        <v>#REF!</v>
      </c>
      <c r="HI119" s="41" t="e">
        <f t="shared" si="91"/>
        <v>#REF!</v>
      </c>
      <c r="HJ119" s="41" t="e">
        <f t="shared" si="91"/>
        <v>#REF!</v>
      </c>
    </row>
    <row r="120" spans="1:218" ht="14.4" x14ac:dyDescent="0.3">
      <c r="A120" s="42">
        <v>117</v>
      </c>
      <c r="B120" s="43" t="e">
        <f>'CMM1 - AUX CALC'!$DN$67</f>
        <v>#REF!</v>
      </c>
      <c r="DO120" s="41" t="e">
        <f>$B120/(_xlfn.SINGLE(PrazoConcessao)*12-DO$3+1)</f>
        <v>#REF!</v>
      </c>
      <c r="DP120" s="41" t="e">
        <f t="shared" si="85"/>
        <v>#REF!</v>
      </c>
      <c r="DQ120" s="41" t="e">
        <f t="shared" si="76"/>
        <v>#REF!</v>
      </c>
      <c r="DR120" s="41" t="e">
        <f t="shared" si="76"/>
        <v>#REF!</v>
      </c>
      <c r="DS120" s="41" t="e">
        <f t="shared" si="76"/>
        <v>#REF!</v>
      </c>
      <c r="DT120" s="41" t="e">
        <f t="shared" si="76"/>
        <v>#REF!</v>
      </c>
      <c r="DU120" s="41" t="e">
        <f t="shared" si="76"/>
        <v>#REF!</v>
      </c>
      <c r="DV120" s="41" t="e">
        <f t="shared" si="76"/>
        <v>#REF!</v>
      </c>
      <c r="DW120" s="41" t="e">
        <f t="shared" si="76"/>
        <v>#REF!</v>
      </c>
      <c r="DX120" s="41" t="e">
        <f t="shared" si="76"/>
        <v>#REF!</v>
      </c>
      <c r="DY120" s="41" t="e">
        <f t="shared" si="76"/>
        <v>#REF!</v>
      </c>
      <c r="DZ120" s="41" t="e">
        <f t="shared" si="92"/>
        <v>#REF!</v>
      </c>
      <c r="EA120" s="41" t="e">
        <f t="shared" si="92"/>
        <v>#REF!</v>
      </c>
      <c r="EB120" s="41" t="e">
        <f t="shared" si="92"/>
        <v>#REF!</v>
      </c>
      <c r="EC120" s="41" t="e">
        <f t="shared" si="92"/>
        <v>#REF!</v>
      </c>
      <c r="ED120" s="41" t="e">
        <f t="shared" si="92"/>
        <v>#REF!</v>
      </c>
      <c r="EE120" s="41" t="e">
        <f t="shared" si="92"/>
        <v>#REF!</v>
      </c>
      <c r="EF120" s="41" t="e">
        <f t="shared" si="92"/>
        <v>#REF!</v>
      </c>
      <c r="EG120" s="41" t="e">
        <f t="shared" si="92"/>
        <v>#REF!</v>
      </c>
      <c r="EH120" s="41" t="e">
        <f t="shared" si="92"/>
        <v>#REF!</v>
      </c>
      <c r="EI120" s="41" t="e">
        <f t="shared" si="92"/>
        <v>#REF!</v>
      </c>
      <c r="EJ120" s="41" t="e">
        <f t="shared" si="94"/>
        <v>#REF!</v>
      </c>
      <c r="EK120" s="41" t="e">
        <f t="shared" si="94"/>
        <v>#REF!</v>
      </c>
      <c r="EL120" s="41" t="e">
        <f t="shared" si="94"/>
        <v>#REF!</v>
      </c>
      <c r="EM120" s="41" t="e">
        <f t="shared" si="94"/>
        <v>#REF!</v>
      </c>
      <c r="EN120" s="41" t="e">
        <f t="shared" si="94"/>
        <v>#REF!</v>
      </c>
      <c r="EO120" s="41" t="e">
        <f t="shared" si="94"/>
        <v>#REF!</v>
      </c>
      <c r="EP120" s="41" t="e">
        <f t="shared" si="94"/>
        <v>#REF!</v>
      </c>
      <c r="EQ120" s="41" t="e">
        <f t="shared" si="94"/>
        <v>#REF!</v>
      </c>
      <c r="ER120" s="41" t="e">
        <f t="shared" si="94"/>
        <v>#REF!</v>
      </c>
      <c r="ES120" s="41" t="e">
        <f t="shared" si="86"/>
        <v>#REF!</v>
      </c>
      <c r="ET120" s="41" t="e">
        <f t="shared" si="86"/>
        <v>#REF!</v>
      </c>
      <c r="EU120" s="41" t="e">
        <f t="shared" si="86"/>
        <v>#REF!</v>
      </c>
      <c r="EV120" s="41" t="e">
        <f t="shared" si="86"/>
        <v>#REF!</v>
      </c>
      <c r="EW120" s="41" t="e">
        <f t="shared" si="78"/>
        <v>#REF!</v>
      </c>
      <c r="EX120" s="41" t="e">
        <f t="shared" si="78"/>
        <v>#REF!</v>
      </c>
      <c r="EY120" s="41" t="e">
        <f t="shared" si="78"/>
        <v>#REF!</v>
      </c>
      <c r="EZ120" s="41" t="e">
        <f t="shared" si="78"/>
        <v>#REF!</v>
      </c>
      <c r="FA120" s="41" t="e">
        <f t="shared" si="78"/>
        <v>#REF!</v>
      </c>
      <c r="FB120" s="41" t="e">
        <f t="shared" si="78"/>
        <v>#REF!</v>
      </c>
      <c r="FC120" s="41" t="e">
        <f t="shared" si="78"/>
        <v>#REF!</v>
      </c>
      <c r="FD120" s="41" t="e">
        <f t="shared" si="78"/>
        <v>#REF!</v>
      </c>
      <c r="FE120" s="41" t="e">
        <f t="shared" si="78"/>
        <v>#REF!</v>
      </c>
      <c r="FF120" s="41" t="e">
        <f t="shared" si="93"/>
        <v>#REF!</v>
      </c>
      <c r="FG120" s="41" t="e">
        <f t="shared" si="93"/>
        <v>#REF!</v>
      </c>
      <c r="FH120" s="41" t="e">
        <f t="shared" si="93"/>
        <v>#REF!</v>
      </c>
      <c r="FI120" s="41" t="e">
        <f t="shared" si="93"/>
        <v>#REF!</v>
      </c>
      <c r="FJ120" s="41" t="e">
        <f t="shared" si="93"/>
        <v>#REF!</v>
      </c>
      <c r="FK120" s="41" t="e">
        <f t="shared" si="93"/>
        <v>#REF!</v>
      </c>
      <c r="FL120" s="41" t="e">
        <f t="shared" si="93"/>
        <v>#REF!</v>
      </c>
      <c r="FM120" s="41" t="e">
        <f t="shared" si="93"/>
        <v>#REF!</v>
      </c>
      <c r="FN120" s="41" t="e">
        <f t="shared" si="93"/>
        <v>#REF!</v>
      </c>
      <c r="FO120" s="41" t="e">
        <f t="shared" si="93"/>
        <v>#REF!</v>
      </c>
      <c r="FP120" s="41" t="e">
        <f t="shared" si="95"/>
        <v>#REF!</v>
      </c>
      <c r="FQ120" s="41" t="e">
        <f t="shared" si="95"/>
        <v>#REF!</v>
      </c>
      <c r="FR120" s="41" t="e">
        <f t="shared" si="95"/>
        <v>#REF!</v>
      </c>
      <c r="FS120" s="41" t="e">
        <f t="shared" si="95"/>
        <v>#REF!</v>
      </c>
      <c r="FT120" s="41" t="e">
        <f t="shared" si="95"/>
        <v>#REF!</v>
      </c>
      <c r="FU120" s="41" t="e">
        <f t="shared" si="95"/>
        <v>#REF!</v>
      </c>
      <c r="FV120" s="41" t="e">
        <f t="shared" si="95"/>
        <v>#REF!</v>
      </c>
      <c r="FW120" s="41" t="e">
        <f t="shared" si="95"/>
        <v>#REF!</v>
      </c>
      <c r="FX120" s="41" t="e">
        <f t="shared" si="95"/>
        <v>#REF!</v>
      </c>
      <c r="FY120" s="41" t="e">
        <f t="shared" si="87"/>
        <v>#REF!</v>
      </c>
      <c r="FZ120" s="41" t="e">
        <f t="shared" si="87"/>
        <v>#REF!</v>
      </c>
      <c r="GA120" s="41" t="e">
        <f t="shared" si="87"/>
        <v>#REF!</v>
      </c>
      <c r="GB120" s="41" t="e">
        <f t="shared" si="87"/>
        <v>#REF!</v>
      </c>
      <c r="GC120" s="41" t="e">
        <f t="shared" si="80"/>
        <v>#REF!</v>
      </c>
      <c r="GD120" s="41" t="e">
        <f t="shared" si="80"/>
        <v>#REF!</v>
      </c>
      <c r="GE120" s="41" t="e">
        <f t="shared" si="80"/>
        <v>#REF!</v>
      </c>
      <c r="GF120" s="41" t="e">
        <f t="shared" si="80"/>
        <v>#REF!</v>
      </c>
      <c r="GG120" s="41" t="e">
        <f t="shared" si="80"/>
        <v>#REF!</v>
      </c>
      <c r="GH120" s="41" t="e">
        <f t="shared" si="66"/>
        <v>#REF!</v>
      </c>
      <c r="GI120" s="41" t="e">
        <f t="shared" si="66"/>
        <v>#REF!</v>
      </c>
      <c r="GJ120" s="41" t="e">
        <f t="shared" si="66"/>
        <v>#REF!</v>
      </c>
      <c r="GK120" s="41" t="e">
        <f t="shared" si="66"/>
        <v>#REF!</v>
      </c>
      <c r="GL120" s="41" t="e">
        <f t="shared" si="66"/>
        <v>#REF!</v>
      </c>
      <c r="GM120" s="41" t="e">
        <f t="shared" si="89"/>
        <v>#REF!</v>
      </c>
      <c r="GN120" s="41" t="e">
        <f t="shared" si="89"/>
        <v>#REF!</v>
      </c>
      <c r="GO120" s="41" t="e">
        <f t="shared" si="89"/>
        <v>#REF!</v>
      </c>
      <c r="GP120" s="41" t="e">
        <f t="shared" si="89"/>
        <v>#REF!</v>
      </c>
      <c r="GQ120" s="41" t="e">
        <f t="shared" si="89"/>
        <v>#REF!</v>
      </c>
      <c r="GR120" s="41" t="e">
        <f t="shared" si="89"/>
        <v>#REF!</v>
      </c>
      <c r="GS120" s="41" t="e">
        <f t="shared" si="89"/>
        <v>#REF!</v>
      </c>
      <c r="GT120" s="41" t="e">
        <f t="shared" si="89"/>
        <v>#REF!</v>
      </c>
      <c r="GU120" s="41" t="e">
        <f t="shared" si="89"/>
        <v>#REF!</v>
      </c>
      <c r="GV120" s="41" t="e">
        <f t="shared" si="89"/>
        <v>#REF!</v>
      </c>
      <c r="GW120" s="41" t="e">
        <f t="shared" si="89"/>
        <v>#REF!</v>
      </c>
      <c r="GX120" s="41" t="e">
        <f t="shared" si="89"/>
        <v>#REF!</v>
      </c>
      <c r="GY120" s="41" t="e">
        <f t="shared" si="89"/>
        <v>#REF!</v>
      </c>
      <c r="GZ120" s="41" t="e">
        <f t="shared" si="89"/>
        <v>#REF!</v>
      </c>
      <c r="HA120" s="41" t="e">
        <f t="shared" si="89"/>
        <v>#REF!</v>
      </c>
      <c r="HB120" s="41" t="e">
        <f t="shared" si="96"/>
        <v>#REF!</v>
      </c>
      <c r="HC120" s="41" t="e">
        <f t="shared" si="96"/>
        <v>#REF!</v>
      </c>
      <c r="HD120" s="41" t="e">
        <f t="shared" si="96"/>
        <v>#REF!</v>
      </c>
      <c r="HE120" s="41" t="e">
        <f t="shared" si="96"/>
        <v>#REF!</v>
      </c>
      <c r="HF120" s="41" t="e">
        <f t="shared" si="96"/>
        <v>#REF!</v>
      </c>
      <c r="HG120" s="41" t="e">
        <f t="shared" si="96"/>
        <v>#REF!</v>
      </c>
      <c r="HH120" s="41" t="e">
        <f t="shared" si="91"/>
        <v>#REF!</v>
      </c>
      <c r="HI120" s="41" t="e">
        <f t="shared" si="91"/>
        <v>#REF!</v>
      </c>
      <c r="HJ120" s="41" t="e">
        <f t="shared" si="91"/>
        <v>#REF!</v>
      </c>
    </row>
    <row r="121" spans="1:218" ht="14.4" x14ac:dyDescent="0.3">
      <c r="A121" s="42">
        <v>118</v>
      </c>
      <c r="B121" s="43" t="e">
        <f>'CMM1 - AUX CALC'!$DO$67</f>
        <v>#REF!</v>
      </c>
      <c r="DP121" s="41" t="e">
        <f>$B121/(_xlfn.SINGLE(PrazoConcessao)*12-DP$3+1)</f>
        <v>#REF!</v>
      </c>
      <c r="DQ121" s="41" t="e">
        <f t="shared" si="76"/>
        <v>#REF!</v>
      </c>
      <c r="DR121" s="41" t="e">
        <f t="shared" si="76"/>
        <v>#REF!</v>
      </c>
      <c r="DS121" s="41" t="e">
        <f t="shared" si="76"/>
        <v>#REF!</v>
      </c>
      <c r="DT121" s="41" t="e">
        <f t="shared" si="76"/>
        <v>#REF!</v>
      </c>
      <c r="DU121" s="41" t="e">
        <f t="shared" si="76"/>
        <v>#REF!</v>
      </c>
      <c r="DV121" s="41" t="e">
        <f t="shared" si="76"/>
        <v>#REF!</v>
      </c>
      <c r="DW121" s="41" t="e">
        <f t="shared" si="76"/>
        <v>#REF!</v>
      </c>
      <c r="DX121" s="41" t="e">
        <f t="shared" si="76"/>
        <v>#REF!</v>
      </c>
      <c r="DY121" s="41" t="e">
        <f t="shared" si="76"/>
        <v>#REF!</v>
      </c>
      <c r="DZ121" s="41" t="e">
        <f t="shared" si="92"/>
        <v>#REF!</v>
      </c>
      <c r="EA121" s="41" t="e">
        <f t="shared" si="92"/>
        <v>#REF!</v>
      </c>
      <c r="EB121" s="41" t="e">
        <f t="shared" si="92"/>
        <v>#REF!</v>
      </c>
      <c r="EC121" s="41" t="e">
        <f t="shared" si="92"/>
        <v>#REF!</v>
      </c>
      <c r="ED121" s="41" t="e">
        <f t="shared" si="92"/>
        <v>#REF!</v>
      </c>
      <c r="EE121" s="41" t="e">
        <f t="shared" si="92"/>
        <v>#REF!</v>
      </c>
      <c r="EF121" s="41" t="e">
        <f t="shared" si="92"/>
        <v>#REF!</v>
      </c>
      <c r="EG121" s="41" t="e">
        <f t="shared" si="92"/>
        <v>#REF!</v>
      </c>
      <c r="EH121" s="41" t="e">
        <f t="shared" si="92"/>
        <v>#REF!</v>
      </c>
      <c r="EI121" s="41" t="e">
        <f t="shared" si="92"/>
        <v>#REF!</v>
      </c>
      <c r="EJ121" s="41" t="e">
        <f t="shared" si="94"/>
        <v>#REF!</v>
      </c>
      <c r="EK121" s="41" t="e">
        <f t="shared" si="94"/>
        <v>#REF!</v>
      </c>
      <c r="EL121" s="41" t="e">
        <f t="shared" si="94"/>
        <v>#REF!</v>
      </c>
      <c r="EM121" s="41" t="e">
        <f t="shared" si="94"/>
        <v>#REF!</v>
      </c>
      <c r="EN121" s="41" t="e">
        <f t="shared" si="94"/>
        <v>#REF!</v>
      </c>
      <c r="EO121" s="41" t="e">
        <f t="shared" si="94"/>
        <v>#REF!</v>
      </c>
      <c r="EP121" s="41" t="e">
        <f t="shared" si="94"/>
        <v>#REF!</v>
      </c>
      <c r="EQ121" s="41" t="e">
        <f t="shared" si="94"/>
        <v>#REF!</v>
      </c>
      <c r="ER121" s="41" t="e">
        <f t="shared" si="94"/>
        <v>#REF!</v>
      </c>
      <c r="ES121" s="41" t="e">
        <f t="shared" si="86"/>
        <v>#REF!</v>
      </c>
      <c r="ET121" s="41" t="e">
        <f t="shared" si="86"/>
        <v>#REF!</v>
      </c>
      <c r="EU121" s="41" t="e">
        <f t="shared" si="86"/>
        <v>#REF!</v>
      </c>
      <c r="EV121" s="41" t="e">
        <f t="shared" si="86"/>
        <v>#REF!</v>
      </c>
      <c r="EW121" s="41" t="e">
        <f t="shared" si="78"/>
        <v>#REF!</v>
      </c>
      <c r="EX121" s="41" t="e">
        <f t="shared" si="78"/>
        <v>#REF!</v>
      </c>
      <c r="EY121" s="41" t="e">
        <f t="shared" si="78"/>
        <v>#REF!</v>
      </c>
      <c r="EZ121" s="41" t="e">
        <f t="shared" si="78"/>
        <v>#REF!</v>
      </c>
      <c r="FA121" s="41" t="e">
        <f t="shared" si="78"/>
        <v>#REF!</v>
      </c>
      <c r="FB121" s="41" t="e">
        <f t="shared" si="78"/>
        <v>#REF!</v>
      </c>
      <c r="FC121" s="41" t="e">
        <f t="shared" si="78"/>
        <v>#REF!</v>
      </c>
      <c r="FD121" s="41" t="e">
        <f t="shared" si="78"/>
        <v>#REF!</v>
      </c>
      <c r="FE121" s="41" t="e">
        <f t="shared" si="78"/>
        <v>#REF!</v>
      </c>
      <c r="FF121" s="41" t="e">
        <f t="shared" si="93"/>
        <v>#REF!</v>
      </c>
      <c r="FG121" s="41" t="e">
        <f t="shared" si="93"/>
        <v>#REF!</v>
      </c>
      <c r="FH121" s="41" t="e">
        <f t="shared" si="93"/>
        <v>#REF!</v>
      </c>
      <c r="FI121" s="41" t="e">
        <f t="shared" si="93"/>
        <v>#REF!</v>
      </c>
      <c r="FJ121" s="41" t="e">
        <f t="shared" si="93"/>
        <v>#REF!</v>
      </c>
      <c r="FK121" s="41" t="e">
        <f t="shared" si="93"/>
        <v>#REF!</v>
      </c>
      <c r="FL121" s="41" t="e">
        <f t="shared" si="93"/>
        <v>#REF!</v>
      </c>
      <c r="FM121" s="41" t="e">
        <f t="shared" si="93"/>
        <v>#REF!</v>
      </c>
      <c r="FN121" s="41" t="e">
        <f t="shared" si="93"/>
        <v>#REF!</v>
      </c>
      <c r="FO121" s="41" t="e">
        <f t="shared" si="93"/>
        <v>#REF!</v>
      </c>
      <c r="FP121" s="41" t="e">
        <f t="shared" si="95"/>
        <v>#REF!</v>
      </c>
      <c r="FQ121" s="41" t="e">
        <f t="shared" si="95"/>
        <v>#REF!</v>
      </c>
      <c r="FR121" s="41" t="e">
        <f t="shared" si="95"/>
        <v>#REF!</v>
      </c>
      <c r="FS121" s="41" t="e">
        <f t="shared" si="95"/>
        <v>#REF!</v>
      </c>
      <c r="FT121" s="41" t="e">
        <f t="shared" si="95"/>
        <v>#REF!</v>
      </c>
      <c r="FU121" s="41" t="e">
        <f t="shared" si="95"/>
        <v>#REF!</v>
      </c>
      <c r="FV121" s="41" t="e">
        <f t="shared" si="95"/>
        <v>#REF!</v>
      </c>
      <c r="FW121" s="41" t="e">
        <f t="shared" si="95"/>
        <v>#REF!</v>
      </c>
      <c r="FX121" s="41" t="e">
        <f t="shared" si="95"/>
        <v>#REF!</v>
      </c>
      <c r="FY121" s="41" t="e">
        <f t="shared" si="87"/>
        <v>#REF!</v>
      </c>
      <c r="FZ121" s="41" t="e">
        <f t="shared" si="87"/>
        <v>#REF!</v>
      </c>
      <c r="GA121" s="41" t="e">
        <f t="shared" si="87"/>
        <v>#REF!</v>
      </c>
      <c r="GB121" s="41" t="e">
        <f t="shared" si="87"/>
        <v>#REF!</v>
      </c>
      <c r="GC121" s="41" t="e">
        <f t="shared" si="80"/>
        <v>#REF!</v>
      </c>
      <c r="GD121" s="41" t="e">
        <f t="shared" si="80"/>
        <v>#REF!</v>
      </c>
      <c r="GE121" s="41" t="e">
        <f t="shared" si="80"/>
        <v>#REF!</v>
      </c>
      <c r="GF121" s="41" t="e">
        <f t="shared" si="80"/>
        <v>#REF!</v>
      </c>
      <c r="GG121" s="41" t="e">
        <f t="shared" si="80"/>
        <v>#REF!</v>
      </c>
      <c r="GH121" s="41" t="e">
        <f t="shared" si="66"/>
        <v>#REF!</v>
      </c>
      <c r="GI121" s="41" t="e">
        <f t="shared" si="66"/>
        <v>#REF!</v>
      </c>
      <c r="GJ121" s="41" t="e">
        <f t="shared" si="66"/>
        <v>#REF!</v>
      </c>
      <c r="GK121" s="41" t="e">
        <f t="shared" si="66"/>
        <v>#REF!</v>
      </c>
      <c r="GL121" s="41" t="e">
        <f t="shared" si="66"/>
        <v>#REF!</v>
      </c>
      <c r="GM121" s="41" t="e">
        <f t="shared" si="89"/>
        <v>#REF!</v>
      </c>
      <c r="GN121" s="41" t="e">
        <f t="shared" si="89"/>
        <v>#REF!</v>
      </c>
      <c r="GO121" s="41" t="e">
        <f t="shared" si="89"/>
        <v>#REF!</v>
      </c>
      <c r="GP121" s="41" t="e">
        <f t="shared" si="89"/>
        <v>#REF!</v>
      </c>
      <c r="GQ121" s="41" t="e">
        <f t="shared" si="89"/>
        <v>#REF!</v>
      </c>
      <c r="GR121" s="41" t="e">
        <f t="shared" si="89"/>
        <v>#REF!</v>
      </c>
      <c r="GS121" s="41" t="e">
        <f t="shared" si="89"/>
        <v>#REF!</v>
      </c>
      <c r="GT121" s="41" t="e">
        <f t="shared" si="89"/>
        <v>#REF!</v>
      </c>
      <c r="GU121" s="41" t="e">
        <f t="shared" si="89"/>
        <v>#REF!</v>
      </c>
      <c r="GV121" s="41" t="e">
        <f t="shared" si="89"/>
        <v>#REF!</v>
      </c>
      <c r="GW121" s="41" t="e">
        <f t="shared" si="89"/>
        <v>#REF!</v>
      </c>
      <c r="GX121" s="41" t="e">
        <f t="shared" si="89"/>
        <v>#REF!</v>
      </c>
      <c r="GY121" s="41" t="e">
        <f t="shared" si="89"/>
        <v>#REF!</v>
      </c>
      <c r="GZ121" s="41" t="e">
        <f t="shared" si="89"/>
        <v>#REF!</v>
      </c>
      <c r="HA121" s="41" t="e">
        <f t="shared" si="89"/>
        <v>#REF!</v>
      </c>
      <c r="HB121" s="41" t="e">
        <f t="shared" si="96"/>
        <v>#REF!</v>
      </c>
      <c r="HC121" s="41" t="e">
        <f t="shared" si="96"/>
        <v>#REF!</v>
      </c>
      <c r="HD121" s="41" t="e">
        <f t="shared" si="96"/>
        <v>#REF!</v>
      </c>
      <c r="HE121" s="41" t="e">
        <f t="shared" si="96"/>
        <v>#REF!</v>
      </c>
      <c r="HF121" s="41" t="e">
        <f t="shared" si="96"/>
        <v>#REF!</v>
      </c>
      <c r="HG121" s="41" t="e">
        <f t="shared" si="96"/>
        <v>#REF!</v>
      </c>
      <c r="HH121" s="41" t="e">
        <f t="shared" si="91"/>
        <v>#REF!</v>
      </c>
      <c r="HI121" s="41" t="e">
        <f t="shared" si="91"/>
        <v>#REF!</v>
      </c>
      <c r="HJ121" s="41" t="e">
        <f t="shared" si="91"/>
        <v>#REF!</v>
      </c>
    </row>
    <row r="122" spans="1:218" ht="14.4" x14ac:dyDescent="0.3">
      <c r="A122" s="42">
        <v>119</v>
      </c>
      <c r="B122" s="43" t="e">
        <f>'CMM1 - AUX CALC'!$DP$67</f>
        <v>#REF!</v>
      </c>
      <c r="DQ122" s="41" t="e">
        <f>$B122/(_xlfn.SINGLE(PrazoConcessao)*12-DQ$3+1)</f>
        <v>#REF!</v>
      </c>
      <c r="DR122" s="41" t="e">
        <f t="shared" ref="DR122:DY129" si="97">DQ122</f>
        <v>#REF!</v>
      </c>
      <c r="DS122" s="41" t="e">
        <f t="shared" si="97"/>
        <v>#REF!</v>
      </c>
      <c r="DT122" s="41" t="e">
        <f t="shared" si="97"/>
        <v>#REF!</v>
      </c>
      <c r="DU122" s="41" t="e">
        <f t="shared" si="97"/>
        <v>#REF!</v>
      </c>
      <c r="DV122" s="41" t="e">
        <f t="shared" si="97"/>
        <v>#REF!</v>
      </c>
      <c r="DW122" s="41" t="e">
        <f t="shared" si="97"/>
        <v>#REF!</v>
      </c>
      <c r="DX122" s="41" t="e">
        <f t="shared" si="97"/>
        <v>#REF!</v>
      </c>
      <c r="DY122" s="41" t="e">
        <f t="shared" si="97"/>
        <v>#REF!</v>
      </c>
      <c r="DZ122" s="41" t="e">
        <f t="shared" si="92"/>
        <v>#REF!</v>
      </c>
      <c r="EA122" s="41" t="e">
        <f t="shared" si="92"/>
        <v>#REF!</v>
      </c>
      <c r="EB122" s="41" t="e">
        <f t="shared" si="92"/>
        <v>#REF!</v>
      </c>
      <c r="EC122" s="41" t="e">
        <f t="shared" si="92"/>
        <v>#REF!</v>
      </c>
      <c r="ED122" s="41" t="e">
        <f t="shared" si="92"/>
        <v>#REF!</v>
      </c>
      <c r="EE122" s="41" t="e">
        <f t="shared" si="92"/>
        <v>#REF!</v>
      </c>
      <c r="EF122" s="41" t="e">
        <f t="shared" si="92"/>
        <v>#REF!</v>
      </c>
      <c r="EG122" s="41" t="e">
        <f t="shared" si="92"/>
        <v>#REF!</v>
      </c>
      <c r="EH122" s="41" t="e">
        <f t="shared" si="92"/>
        <v>#REF!</v>
      </c>
      <c r="EI122" s="41" t="e">
        <f t="shared" si="92"/>
        <v>#REF!</v>
      </c>
      <c r="EJ122" s="41" t="e">
        <f t="shared" si="94"/>
        <v>#REF!</v>
      </c>
      <c r="EK122" s="41" t="e">
        <f t="shared" si="94"/>
        <v>#REF!</v>
      </c>
      <c r="EL122" s="41" t="e">
        <f t="shared" si="94"/>
        <v>#REF!</v>
      </c>
      <c r="EM122" s="41" t="e">
        <f t="shared" si="94"/>
        <v>#REF!</v>
      </c>
      <c r="EN122" s="41" t="e">
        <f t="shared" si="94"/>
        <v>#REF!</v>
      </c>
      <c r="EO122" s="41" t="e">
        <f t="shared" si="94"/>
        <v>#REF!</v>
      </c>
      <c r="EP122" s="41" t="e">
        <f t="shared" si="94"/>
        <v>#REF!</v>
      </c>
      <c r="EQ122" s="41" t="e">
        <f t="shared" si="94"/>
        <v>#REF!</v>
      </c>
      <c r="ER122" s="41" t="e">
        <f t="shared" si="94"/>
        <v>#REF!</v>
      </c>
      <c r="ES122" s="41" t="e">
        <f t="shared" si="86"/>
        <v>#REF!</v>
      </c>
      <c r="ET122" s="41" t="e">
        <f t="shared" si="86"/>
        <v>#REF!</v>
      </c>
      <c r="EU122" s="41" t="e">
        <f t="shared" si="86"/>
        <v>#REF!</v>
      </c>
      <c r="EV122" s="41" t="e">
        <f t="shared" si="86"/>
        <v>#REF!</v>
      </c>
      <c r="EW122" s="41" t="e">
        <f t="shared" si="78"/>
        <v>#REF!</v>
      </c>
      <c r="EX122" s="41" t="e">
        <f t="shared" si="78"/>
        <v>#REF!</v>
      </c>
      <c r="EY122" s="41" t="e">
        <f t="shared" si="78"/>
        <v>#REF!</v>
      </c>
      <c r="EZ122" s="41" t="e">
        <f t="shared" si="78"/>
        <v>#REF!</v>
      </c>
      <c r="FA122" s="41" t="e">
        <f t="shared" si="78"/>
        <v>#REF!</v>
      </c>
      <c r="FB122" s="41" t="e">
        <f t="shared" si="78"/>
        <v>#REF!</v>
      </c>
      <c r="FC122" s="41" t="e">
        <f t="shared" si="78"/>
        <v>#REF!</v>
      </c>
      <c r="FD122" s="41" t="e">
        <f t="shared" si="78"/>
        <v>#REF!</v>
      </c>
      <c r="FE122" s="41" t="e">
        <f t="shared" si="78"/>
        <v>#REF!</v>
      </c>
      <c r="FF122" s="41" t="e">
        <f t="shared" si="93"/>
        <v>#REF!</v>
      </c>
      <c r="FG122" s="41" t="e">
        <f t="shared" si="93"/>
        <v>#REF!</v>
      </c>
      <c r="FH122" s="41" t="e">
        <f t="shared" si="93"/>
        <v>#REF!</v>
      </c>
      <c r="FI122" s="41" t="e">
        <f t="shared" si="93"/>
        <v>#REF!</v>
      </c>
      <c r="FJ122" s="41" t="e">
        <f t="shared" si="93"/>
        <v>#REF!</v>
      </c>
      <c r="FK122" s="41" t="e">
        <f t="shared" si="93"/>
        <v>#REF!</v>
      </c>
      <c r="FL122" s="41" t="e">
        <f t="shared" si="93"/>
        <v>#REF!</v>
      </c>
      <c r="FM122" s="41" t="e">
        <f t="shared" si="93"/>
        <v>#REF!</v>
      </c>
      <c r="FN122" s="41" t="e">
        <f t="shared" si="93"/>
        <v>#REF!</v>
      </c>
      <c r="FO122" s="41" t="e">
        <f t="shared" si="93"/>
        <v>#REF!</v>
      </c>
      <c r="FP122" s="41" t="e">
        <f t="shared" si="95"/>
        <v>#REF!</v>
      </c>
      <c r="FQ122" s="41" t="e">
        <f t="shared" si="95"/>
        <v>#REF!</v>
      </c>
      <c r="FR122" s="41" t="e">
        <f t="shared" si="95"/>
        <v>#REF!</v>
      </c>
      <c r="FS122" s="41" t="e">
        <f t="shared" si="95"/>
        <v>#REF!</v>
      </c>
      <c r="FT122" s="41" t="e">
        <f t="shared" si="95"/>
        <v>#REF!</v>
      </c>
      <c r="FU122" s="41" t="e">
        <f t="shared" si="95"/>
        <v>#REF!</v>
      </c>
      <c r="FV122" s="41" t="e">
        <f t="shared" si="95"/>
        <v>#REF!</v>
      </c>
      <c r="FW122" s="41" t="e">
        <f t="shared" si="95"/>
        <v>#REF!</v>
      </c>
      <c r="FX122" s="41" t="e">
        <f t="shared" si="95"/>
        <v>#REF!</v>
      </c>
      <c r="FY122" s="41" t="e">
        <f t="shared" si="87"/>
        <v>#REF!</v>
      </c>
      <c r="FZ122" s="41" t="e">
        <f t="shared" si="87"/>
        <v>#REF!</v>
      </c>
      <c r="GA122" s="41" t="e">
        <f t="shared" si="87"/>
        <v>#REF!</v>
      </c>
      <c r="GB122" s="41" t="e">
        <f t="shared" si="87"/>
        <v>#REF!</v>
      </c>
      <c r="GC122" s="41" t="e">
        <f t="shared" si="80"/>
        <v>#REF!</v>
      </c>
      <c r="GD122" s="41" t="e">
        <f t="shared" si="80"/>
        <v>#REF!</v>
      </c>
      <c r="GE122" s="41" t="e">
        <f t="shared" si="80"/>
        <v>#REF!</v>
      </c>
      <c r="GF122" s="41" t="e">
        <f t="shared" si="80"/>
        <v>#REF!</v>
      </c>
      <c r="GG122" s="41" t="e">
        <f t="shared" si="80"/>
        <v>#REF!</v>
      </c>
      <c r="GH122" s="41" t="e">
        <f t="shared" si="66"/>
        <v>#REF!</v>
      </c>
      <c r="GI122" s="41" t="e">
        <f t="shared" si="66"/>
        <v>#REF!</v>
      </c>
      <c r="GJ122" s="41" t="e">
        <f t="shared" si="66"/>
        <v>#REF!</v>
      </c>
      <c r="GK122" s="41" t="e">
        <f t="shared" si="66"/>
        <v>#REF!</v>
      </c>
      <c r="GL122" s="41" t="e">
        <f t="shared" si="66"/>
        <v>#REF!</v>
      </c>
      <c r="GM122" s="41" t="e">
        <f t="shared" si="89"/>
        <v>#REF!</v>
      </c>
      <c r="GN122" s="41" t="e">
        <f t="shared" si="89"/>
        <v>#REF!</v>
      </c>
      <c r="GO122" s="41" t="e">
        <f t="shared" si="89"/>
        <v>#REF!</v>
      </c>
      <c r="GP122" s="41" t="e">
        <f t="shared" si="89"/>
        <v>#REF!</v>
      </c>
      <c r="GQ122" s="41" t="e">
        <f t="shared" si="89"/>
        <v>#REF!</v>
      </c>
      <c r="GR122" s="41" t="e">
        <f t="shared" si="89"/>
        <v>#REF!</v>
      </c>
      <c r="GS122" s="41" t="e">
        <f t="shared" si="89"/>
        <v>#REF!</v>
      </c>
      <c r="GT122" s="41" t="e">
        <f t="shared" si="89"/>
        <v>#REF!</v>
      </c>
      <c r="GU122" s="41" t="e">
        <f t="shared" si="89"/>
        <v>#REF!</v>
      </c>
      <c r="GV122" s="41" t="e">
        <f t="shared" si="89"/>
        <v>#REF!</v>
      </c>
      <c r="GW122" s="41" t="e">
        <f t="shared" si="89"/>
        <v>#REF!</v>
      </c>
      <c r="GX122" s="41" t="e">
        <f t="shared" si="89"/>
        <v>#REF!</v>
      </c>
      <c r="GY122" s="41" t="e">
        <f t="shared" si="89"/>
        <v>#REF!</v>
      </c>
      <c r="GZ122" s="41" t="e">
        <f t="shared" si="89"/>
        <v>#REF!</v>
      </c>
      <c r="HA122" s="41" t="e">
        <f t="shared" si="89"/>
        <v>#REF!</v>
      </c>
      <c r="HB122" s="41" t="e">
        <f t="shared" si="96"/>
        <v>#REF!</v>
      </c>
      <c r="HC122" s="41" t="e">
        <f t="shared" si="96"/>
        <v>#REF!</v>
      </c>
      <c r="HD122" s="41" t="e">
        <f t="shared" si="96"/>
        <v>#REF!</v>
      </c>
      <c r="HE122" s="41" t="e">
        <f t="shared" si="96"/>
        <v>#REF!</v>
      </c>
      <c r="HF122" s="41" t="e">
        <f t="shared" si="96"/>
        <v>#REF!</v>
      </c>
      <c r="HG122" s="41" t="e">
        <f t="shared" si="96"/>
        <v>#REF!</v>
      </c>
      <c r="HH122" s="41" t="e">
        <f t="shared" si="91"/>
        <v>#REF!</v>
      </c>
      <c r="HI122" s="41" t="e">
        <f t="shared" si="91"/>
        <v>#REF!</v>
      </c>
      <c r="HJ122" s="41" t="e">
        <f t="shared" si="91"/>
        <v>#REF!</v>
      </c>
    </row>
    <row r="123" spans="1:218" ht="14.4" x14ac:dyDescent="0.3">
      <c r="A123" s="42">
        <v>120</v>
      </c>
      <c r="B123" s="43" t="e">
        <f>'CMM1 - AUX CALC'!$DQ$67</f>
        <v>#REF!</v>
      </c>
      <c r="DR123" s="41" t="e">
        <f>$B123/(_xlfn.SINGLE(PrazoConcessao)*12-DR$3+1)</f>
        <v>#REF!</v>
      </c>
      <c r="DS123" s="41" t="e">
        <f t="shared" si="97"/>
        <v>#REF!</v>
      </c>
      <c r="DT123" s="41" t="e">
        <f t="shared" si="97"/>
        <v>#REF!</v>
      </c>
      <c r="DU123" s="41" t="e">
        <f t="shared" si="97"/>
        <v>#REF!</v>
      </c>
      <c r="DV123" s="41" t="e">
        <f t="shared" si="97"/>
        <v>#REF!</v>
      </c>
      <c r="DW123" s="41" t="e">
        <f t="shared" si="97"/>
        <v>#REF!</v>
      </c>
      <c r="DX123" s="41" t="e">
        <f t="shared" si="97"/>
        <v>#REF!</v>
      </c>
      <c r="DY123" s="41" t="e">
        <f t="shared" si="97"/>
        <v>#REF!</v>
      </c>
      <c r="DZ123" s="41" t="e">
        <f t="shared" si="92"/>
        <v>#REF!</v>
      </c>
      <c r="EA123" s="41" t="e">
        <f t="shared" si="92"/>
        <v>#REF!</v>
      </c>
      <c r="EB123" s="41" t="e">
        <f t="shared" si="92"/>
        <v>#REF!</v>
      </c>
      <c r="EC123" s="41" t="e">
        <f t="shared" si="92"/>
        <v>#REF!</v>
      </c>
      <c r="ED123" s="41" t="e">
        <f t="shared" si="92"/>
        <v>#REF!</v>
      </c>
      <c r="EE123" s="41" t="e">
        <f t="shared" si="92"/>
        <v>#REF!</v>
      </c>
      <c r="EF123" s="41" t="e">
        <f t="shared" si="92"/>
        <v>#REF!</v>
      </c>
      <c r="EG123" s="41" t="e">
        <f t="shared" si="92"/>
        <v>#REF!</v>
      </c>
      <c r="EH123" s="41" t="e">
        <f t="shared" si="92"/>
        <v>#REF!</v>
      </c>
      <c r="EI123" s="41" t="e">
        <f t="shared" si="92"/>
        <v>#REF!</v>
      </c>
      <c r="EJ123" s="41" t="e">
        <f t="shared" si="94"/>
        <v>#REF!</v>
      </c>
      <c r="EK123" s="41" t="e">
        <f t="shared" si="94"/>
        <v>#REF!</v>
      </c>
      <c r="EL123" s="41" t="e">
        <f t="shared" si="94"/>
        <v>#REF!</v>
      </c>
      <c r="EM123" s="41" t="e">
        <f t="shared" si="94"/>
        <v>#REF!</v>
      </c>
      <c r="EN123" s="41" t="e">
        <f t="shared" si="94"/>
        <v>#REF!</v>
      </c>
      <c r="EO123" s="41" t="e">
        <f t="shared" si="94"/>
        <v>#REF!</v>
      </c>
      <c r="EP123" s="41" t="e">
        <f t="shared" si="94"/>
        <v>#REF!</v>
      </c>
      <c r="EQ123" s="41" t="e">
        <f t="shared" si="94"/>
        <v>#REF!</v>
      </c>
      <c r="ER123" s="41" t="e">
        <f t="shared" si="94"/>
        <v>#REF!</v>
      </c>
      <c r="ES123" s="41" t="e">
        <f t="shared" si="86"/>
        <v>#REF!</v>
      </c>
      <c r="ET123" s="41" t="e">
        <f t="shared" si="86"/>
        <v>#REF!</v>
      </c>
      <c r="EU123" s="41" t="e">
        <f t="shared" si="86"/>
        <v>#REF!</v>
      </c>
      <c r="EV123" s="41" t="e">
        <f t="shared" si="86"/>
        <v>#REF!</v>
      </c>
      <c r="EW123" s="41" t="e">
        <f t="shared" si="78"/>
        <v>#REF!</v>
      </c>
      <c r="EX123" s="41" t="e">
        <f t="shared" si="78"/>
        <v>#REF!</v>
      </c>
      <c r="EY123" s="41" t="e">
        <f t="shared" si="78"/>
        <v>#REF!</v>
      </c>
      <c r="EZ123" s="41" t="e">
        <f t="shared" si="78"/>
        <v>#REF!</v>
      </c>
      <c r="FA123" s="41" t="e">
        <f t="shared" si="78"/>
        <v>#REF!</v>
      </c>
      <c r="FB123" s="41" t="e">
        <f t="shared" si="78"/>
        <v>#REF!</v>
      </c>
      <c r="FC123" s="41" t="e">
        <f t="shared" si="78"/>
        <v>#REF!</v>
      </c>
      <c r="FD123" s="41" t="e">
        <f t="shared" si="78"/>
        <v>#REF!</v>
      </c>
      <c r="FE123" s="41" t="e">
        <f t="shared" si="78"/>
        <v>#REF!</v>
      </c>
      <c r="FF123" s="41" t="e">
        <f t="shared" si="93"/>
        <v>#REF!</v>
      </c>
      <c r="FG123" s="41" t="e">
        <f t="shared" si="93"/>
        <v>#REF!</v>
      </c>
      <c r="FH123" s="41" t="e">
        <f t="shared" si="93"/>
        <v>#REF!</v>
      </c>
      <c r="FI123" s="41" t="e">
        <f t="shared" si="93"/>
        <v>#REF!</v>
      </c>
      <c r="FJ123" s="41" t="e">
        <f t="shared" si="93"/>
        <v>#REF!</v>
      </c>
      <c r="FK123" s="41" t="e">
        <f t="shared" si="93"/>
        <v>#REF!</v>
      </c>
      <c r="FL123" s="41" t="e">
        <f t="shared" si="93"/>
        <v>#REF!</v>
      </c>
      <c r="FM123" s="41" t="e">
        <f t="shared" si="93"/>
        <v>#REF!</v>
      </c>
      <c r="FN123" s="41" t="e">
        <f t="shared" si="93"/>
        <v>#REF!</v>
      </c>
      <c r="FO123" s="41" t="e">
        <f t="shared" si="93"/>
        <v>#REF!</v>
      </c>
      <c r="FP123" s="41" t="e">
        <f t="shared" si="95"/>
        <v>#REF!</v>
      </c>
      <c r="FQ123" s="41" t="e">
        <f t="shared" si="95"/>
        <v>#REF!</v>
      </c>
      <c r="FR123" s="41" t="e">
        <f t="shared" si="95"/>
        <v>#REF!</v>
      </c>
      <c r="FS123" s="41" t="e">
        <f t="shared" si="95"/>
        <v>#REF!</v>
      </c>
      <c r="FT123" s="41" t="e">
        <f t="shared" si="95"/>
        <v>#REF!</v>
      </c>
      <c r="FU123" s="41" t="e">
        <f t="shared" si="95"/>
        <v>#REF!</v>
      </c>
      <c r="FV123" s="41" t="e">
        <f t="shared" si="95"/>
        <v>#REF!</v>
      </c>
      <c r="FW123" s="41" t="e">
        <f t="shared" si="95"/>
        <v>#REF!</v>
      </c>
      <c r="FX123" s="41" t="e">
        <f t="shared" si="95"/>
        <v>#REF!</v>
      </c>
      <c r="FY123" s="41" t="e">
        <f t="shared" si="87"/>
        <v>#REF!</v>
      </c>
      <c r="FZ123" s="41" t="e">
        <f t="shared" si="87"/>
        <v>#REF!</v>
      </c>
      <c r="GA123" s="41" t="e">
        <f t="shared" si="87"/>
        <v>#REF!</v>
      </c>
      <c r="GB123" s="41" t="e">
        <f t="shared" si="87"/>
        <v>#REF!</v>
      </c>
      <c r="GC123" s="41" t="e">
        <f t="shared" si="80"/>
        <v>#REF!</v>
      </c>
      <c r="GD123" s="41" t="e">
        <f t="shared" si="80"/>
        <v>#REF!</v>
      </c>
      <c r="GE123" s="41" t="e">
        <f t="shared" si="80"/>
        <v>#REF!</v>
      </c>
      <c r="GF123" s="41" t="e">
        <f t="shared" si="80"/>
        <v>#REF!</v>
      </c>
      <c r="GG123" s="41" t="e">
        <f t="shared" si="80"/>
        <v>#REF!</v>
      </c>
      <c r="GH123" s="41" t="e">
        <f t="shared" si="66"/>
        <v>#REF!</v>
      </c>
      <c r="GI123" s="41" t="e">
        <f t="shared" si="66"/>
        <v>#REF!</v>
      </c>
      <c r="GJ123" s="41" t="e">
        <f t="shared" si="66"/>
        <v>#REF!</v>
      </c>
      <c r="GK123" s="41" t="e">
        <f t="shared" si="66"/>
        <v>#REF!</v>
      </c>
      <c r="GL123" s="41" t="e">
        <f t="shared" si="66"/>
        <v>#REF!</v>
      </c>
      <c r="GM123" s="41" t="e">
        <f t="shared" si="89"/>
        <v>#REF!</v>
      </c>
      <c r="GN123" s="41" t="e">
        <f t="shared" si="89"/>
        <v>#REF!</v>
      </c>
      <c r="GO123" s="41" t="e">
        <f t="shared" si="89"/>
        <v>#REF!</v>
      </c>
      <c r="GP123" s="41" t="e">
        <f t="shared" si="89"/>
        <v>#REF!</v>
      </c>
      <c r="GQ123" s="41" t="e">
        <f t="shared" si="89"/>
        <v>#REF!</v>
      </c>
      <c r="GR123" s="41" t="e">
        <f t="shared" si="89"/>
        <v>#REF!</v>
      </c>
      <c r="GS123" s="41" t="e">
        <f t="shared" si="89"/>
        <v>#REF!</v>
      </c>
      <c r="GT123" s="41" t="e">
        <f t="shared" si="89"/>
        <v>#REF!</v>
      </c>
      <c r="GU123" s="41" t="e">
        <f t="shared" si="89"/>
        <v>#REF!</v>
      </c>
      <c r="GV123" s="41" t="e">
        <f t="shared" si="89"/>
        <v>#REF!</v>
      </c>
      <c r="GW123" s="41" t="e">
        <f t="shared" si="89"/>
        <v>#REF!</v>
      </c>
      <c r="GX123" s="41" t="e">
        <f t="shared" si="89"/>
        <v>#REF!</v>
      </c>
      <c r="GY123" s="41" t="e">
        <f t="shared" si="89"/>
        <v>#REF!</v>
      </c>
      <c r="GZ123" s="41" t="e">
        <f t="shared" si="89"/>
        <v>#REF!</v>
      </c>
      <c r="HA123" s="41" t="e">
        <f t="shared" si="89"/>
        <v>#REF!</v>
      </c>
      <c r="HB123" s="41" t="e">
        <f t="shared" si="96"/>
        <v>#REF!</v>
      </c>
      <c r="HC123" s="41" t="e">
        <f t="shared" si="96"/>
        <v>#REF!</v>
      </c>
      <c r="HD123" s="41" t="e">
        <f t="shared" si="96"/>
        <v>#REF!</v>
      </c>
      <c r="HE123" s="41" t="e">
        <f t="shared" si="96"/>
        <v>#REF!</v>
      </c>
      <c r="HF123" s="41" t="e">
        <f t="shared" si="96"/>
        <v>#REF!</v>
      </c>
      <c r="HG123" s="41" t="e">
        <f t="shared" si="96"/>
        <v>#REF!</v>
      </c>
      <c r="HH123" s="41" t="e">
        <f t="shared" si="91"/>
        <v>#REF!</v>
      </c>
      <c r="HI123" s="41" t="e">
        <f t="shared" si="91"/>
        <v>#REF!</v>
      </c>
      <c r="HJ123" s="41" t="e">
        <f t="shared" si="91"/>
        <v>#REF!</v>
      </c>
    </row>
    <row r="124" spans="1:218" ht="14.4" x14ac:dyDescent="0.3">
      <c r="A124" s="42">
        <v>121</v>
      </c>
      <c r="B124" s="43" t="e">
        <f>'CMM1 - AUX CALC'!$DR$67</f>
        <v>#REF!</v>
      </c>
      <c r="DS124" s="41" t="e">
        <f>$B124/(_xlfn.SINGLE(PrazoConcessao)*12-DS$3+1)</f>
        <v>#REF!</v>
      </c>
      <c r="DT124" s="41" t="e">
        <f t="shared" si="97"/>
        <v>#REF!</v>
      </c>
      <c r="DU124" s="41" t="e">
        <f t="shared" si="97"/>
        <v>#REF!</v>
      </c>
      <c r="DV124" s="41" t="e">
        <f t="shared" si="97"/>
        <v>#REF!</v>
      </c>
      <c r="DW124" s="41" t="e">
        <f t="shared" si="97"/>
        <v>#REF!</v>
      </c>
      <c r="DX124" s="41" t="e">
        <f t="shared" si="97"/>
        <v>#REF!</v>
      </c>
      <c r="DY124" s="41" t="e">
        <f t="shared" si="97"/>
        <v>#REF!</v>
      </c>
      <c r="DZ124" s="41" t="e">
        <f t="shared" si="92"/>
        <v>#REF!</v>
      </c>
      <c r="EA124" s="41" t="e">
        <f t="shared" si="92"/>
        <v>#REF!</v>
      </c>
      <c r="EB124" s="41" t="e">
        <f t="shared" si="92"/>
        <v>#REF!</v>
      </c>
      <c r="EC124" s="41" t="e">
        <f t="shared" si="92"/>
        <v>#REF!</v>
      </c>
      <c r="ED124" s="41" t="e">
        <f t="shared" si="92"/>
        <v>#REF!</v>
      </c>
      <c r="EE124" s="41" t="e">
        <f t="shared" si="92"/>
        <v>#REF!</v>
      </c>
      <c r="EF124" s="41" t="e">
        <f t="shared" si="92"/>
        <v>#REF!</v>
      </c>
      <c r="EG124" s="41" t="e">
        <f t="shared" si="92"/>
        <v>#REF!</v>
      </c>
      <c r="EH124" s="41" t="e">
        <f t="shared" si="92"/>
        <v>#REF!</v>
      </c>
      <c r="EI124" s="41" t="e">
        <f t="shared" si="92"/>
        <v>#REF!</v>
      </c>
      <c r="EJ124" s="41" t="e">
        <f t="shared" si="94"/>
        <v>#REF!</v>
      </c>
      <c r="EK124" s="41" t="e">
        <f t="shared" si="94"/>
        <v>#REF!</v>
      </c>
      <c r="EL124" s="41" t="e">
        <f t="shared" si="94"/>
        <v>#REF!</v>
      </c>
      <c r="EM124" s="41" t="e">
        <f t="shared" si="94"/>
        <v>#REF!</v>
      </c>
      <c r="EN124" s="41" t="e">
        <f t="shared" si="94"/>
        <v>#REF!</v>
      </c>
      <c r="EO124" s="41" t="e">
        <f t="shared" si="94"/>
        <v>#REF!</v>
      </c>
      <c r="EP124" s="41" t="e">
        <f t="shared" si="94"/>
        <v>#REF!</v>
      </c>
      <c r="EQ124" s="41" t="e">
        <f t="shared" si="94"/>
        <v>#REF!</v>
      </c>
      <c r="ER124" s="41" t="e">
        <f t="shared" si="94"/>
        <v>#REF!</v>
      </c>
      <c r="ES124" s="41" t="e">
        <f t="shared" si="86"/>
        <v>#REF!</v>
      </c>
      <c r="ET124" s="41" t="e">
        <f t="shared" si="86"/>
        <v>#REF!</v>
      </c>
      <c r="EU124" s="41" t="e">
        <f t="shared" si="86"/>
        <v>#REF!</v>
      </c>
      <c r="EV124" s="41" t="e">
        <f t="shared" si="86"/>
        <v>#REF!</v>
      </c>
      <c r="EW124" s="41" t="e">
        <f t="shared" si="78"/>
        <v>#REF!</v>
      </c>
      <c r="EX124" s="41" t="e">
        <f t="shared" si="78"/>
        <v>#REF!</v>
      </c>
      <c r="EY124" s="41" t="e">
        <f t="shared" si="78"/>
        <v>#REF!</v>
      </c>
      <c r="EZ124" s="41" t="e">
        <f t="shared" si="78"/>
        <v>#REF!</v>
      </c>
      <c r="FA124" s="41" t="e">
        <f t="shared" si="78"/>
        <v>#REF!</v>
      </c>
      <c r="FB124" s="41" t="e">
        <f t="shared" si="78"/>
        <v>#REF!</v>
      </c>
      <c r="FC124" s="41" t="e">
        <f t="shared" si="78"/>
        <v>#REF!</v>
      </c>
      <c r="FD124" s="41" t="e">
        <f t="shared" si="78"/>
        <v>#REF!</v>
      </c>
      <c r="FE124" s="41" t="e">
        <f t="shared" si="78"/>
        <v>#REF!</v>
      </c>
      <c r="FF124" s="41" t="e">
        <f t="shared" si="93"/>
        <v>#REF!</v>
      </c>
      <c r="FG124" s="41" t="e">
        <f t="shared" si="93"/>
        <v>#REF!</v>
      </c>
      <c r="FH124" s="41" t="e">
        <f t="shared" si="93"/>
        <v>#REF!</v>
      </c>
      <c r="FI124" s="41" t="e">
        <f t="shared" si="93"/>
        <v>#REF!</v>
      </c>
      <c r="FJ124" s="41" t="e">
        <f t="shared" si="93"/>
        <v>#REF!</v>
      </c>
      <c r="FK124" s="41" t="e">
        <f t="shared" si="93"/>
        <v>#REF!</v>
      </c>
      <c r="FL124" s="41" t="e">
        <f t="shared" si="93"/>
        <v>#REF!</v>
      </c>
      <c r="FM124" s="41" t="e">
        <f t="shared" si="93"/>
        <v>#REF!</v>
      </c>
      <c r="FN124" s="41" t="e">
        <f t="shared" si="93"/>
        <v>#REF!</v>
      </c>
      <c r="FO124" s="41" t="e">
        <f t="shared" si="93"/>
        <v>#REF!</v>
      </c>
      <c r="FP124" s="41" t="e">
        <f t="shared" si="95"/>
        <v>#REF!</v>
      </c>
      <c r="FQ124" s="41" t="e">
        <f t="shared" si="95"/>
        <v>#REF!</v>
      </c>
      <c r="FR124" s="41" t="e">
        <f t="shared" si="95"/>
        <v>#REF!</v>
      </c>
      <c r="FS124" s="41" t="e">
        <f t="shared" si="95"/>
        <v>#REF!</v>
      </c>
      <c r="FT124" s="41" t="e">
        <f t="shared" si="95"/>
        <v>#REF!</v>
      </c>
      <c r="FU124" s="41" t="e">
        <f t="shared" si="95"/>
        <v>#REF!</v>
      </c>
      <c r="FV124" s="41" t="e">
        <f t="shared" si="95"/>
        <v>#REF!</v>
      </c>
      <c r="FW124" s="41" t="e">
        <f t="shared" si="95"/>
        <v>#REF!</v>
      </c>
      <c r="FX124" s="41" t="e">
        <f t="shared" si="95"/>
        <v>#REF!</v>
      </c>
      <c r="FY124" s="41" t="e">
        <f t="shared" si="87"/>
        <v>#REF!</v>
      </c>
      <c r="FZ124" s="41" t="e">
        <f t="shared" si="87"/>
        <v>#REF!</v>
      </c>
      <c r="GA124" s="41" t="e">
        <f t="shared" si="87"/>
        <v>#REF!</v>
      </c>
      <c r="GB124" s="41" t="e">
        <f t="shared" si="87"/>
        <v>#REF!</v>
      </c>
      <c r="GC124" s="41" t="e">
        <f t="shared" si="80"/>
        <v>#REF!</v>
      </c>
      <c r="GD124" s="41" t="e">
        <f t="shared" si="80"/>
        <v>#REF!</v>
      </c>
      <c r="GE124" s="41" t="e">
        <f t="shared" si="80"/>
        <v>#REF!</v>
      </c>
      <c r="GF124" s="41" t="e">
        <f t="shared" si="80"/>
        <v>#REF!</v>
      </c>
      <c r="GG124" s="41" t="e">
        <f t="shared" si="80"/>
        <v>#REF!</v>
      </c>
      <c r="GH124" s="41" t="e">
        <f t="shared" si="66"/>
        <v>#REF!</v>
      </c>
      <c r="GI124" s="41" t="e">
        <f t="shared" si="66"/>
        <v>#REF!</v>
      </c>
      <c r="GJ124" s="41" t="e">
        <f t="shared" si="66"/>
        <v>#REF!</v>
      </c>
      <c r="GK124" s="41" t="e">
        <f t="shared" si="66"/>
        <v>#REF!</v>
      </c>
      <c r="GL124" s="41" t="e">
        <f t="shared" si="66"/>
        <v>#REF!</v>
      </c>
      <c r="GM124" s="41" t="e">
        <f t="shared" si="89"/>
        <v>#REF!</v>
      </c>
      <c r="GN124" s="41" t="e">
        <f t="shared" si="89"/>
        <v>#REF!</v>
      </c>
      <c r="GO124" s="41" t="e">
        <f t="shared" si="89"/>
        <v>#REF!</v>
      </c>
      <c r="GP124" s="41" t="e">
        <f t="shared" si="89"/>
        <v>#REF!</v>
      </c>
      <c r="GQ124" s="41" t="e">
        <f t="shared" si="89"/>
        <v>#REF!</v>
      </c>
      <c r="GR124" s="41" t="e">
        <f t="shared" si="89"/>
        <v>#REF!</v>
      </c>
      <c r="GS124" s="41" t="e">
        <f t="shared" si="89"/>
        <v>#REF!</v>
      </c>
      <c r="GT124" s="41" t="e">
        <f t="shared" si="89"/>
        <v>#REF!</v>
      </c>
      <c r="GU124" s="41" t="e">
        <f t="shared" si="89"/>
        <v>#REF!</v>
      </c>
      <c r="GV124" s="41" t="e">
        <f t="shared" si="89"/>
        <v>#REF!</v>
      </c>
      <c r="GW124" s="41" t="e">
        <f t="shared" si="89"/>
        <v>#REF!</v>
      </c>
      <c r="GX124" s="41" t="e">
        <f t="shared" si="89"/>
        <v>#REF!</v>
      </c>
      <c r="GY124" s="41" t="e">
        <f t="shared" si="89"/>
        <v>#REF!</v>
      </c>
      <c r="GZ124" s="41" t="e">
        <f t="shared" si="89"/>
        <v>#REF!</v>
      </c>
      <c r="HA124" s="41" t="e">
        <f t="shared" si="89"/>
        <v>#REF!</v>
      </c>
      <c r="HB124" s="41" t="e">
        <f t="shared" si="96"/>
        <v>#REF!</v>
      </c>
      <c r="HC124" s="41" t="e">
        <f t="shared" si="96"/>
        <v>#REF!</v>
      </c>
      <c r="HD124" s="41" t="e">
        <f t="shared" si="96"/>
        <v>#REF!</v>
      </c>
      <c r="HE124" s="41" t="e">
        <f t="shared" si="96"/>
        <v>#REF!</v>
      </c>
      <c r="HF124" s="41" t="e">
        <f t="shared" si="96"/>
        <v>#REF!</v>
      </c>
      <c r="HG124" s="41" t="e">
        <f t="shared" si="96"/>
        <v>#REF!</v>
      </c>
      <c r="HH124" s="41" t="e">
        <f t="shared" si="91"/>
        <v>#REF!</v>
      </c>
      <c r="HI124" s="41" t="e">
        <f t="shared" si="91"/>
        <v>#REF!</v>
      </c>
      <c r="HJ124" s="41" t="e">
        <f t="shared" si="91"/>
        <v>#REF!</v>
      </c>
    </row>
    <row r="125" spans="1:218" ht="14.4" x14ac:dyDescent="0.3">
      <c r="A125" s="42">
        <v>122</v>
      </c>
      <c r="B125" s="43" t="e">
        <f>'CMM1 - AUX CALC'!$DS$67</f>
        <v>#REF!</v>
      </c>
      <c r="DT125" s="41" t="e">
        <f>$B125/(_xlfn.SINGLE(PrazoConcessao)*12-DT$3+1)</f>
        <v>#REF!</v>
      </c>
      <c r="DU125" s="41" t="e">
        <f t="shared" si="97"/>
        <v>#REF!</v>
      </c>
      <c r="DV125" s="41" t="e">
        <f t="shared" si="97"/>
        <v>#REF!</v>
      </c>
      <c r="DW125" s="41" t="e">
        <f t="shared" si="97"/>
        <v>#REF!</v>
      </c>
      <c r="DX125" s="41" t="e">
        <f t="shared" si="97"/>
        <v>#REF!</v>
      </c>
      <c r="DY125" s="41" t="e">
        <f t="shared" si="97"/>
        <v>#REF!</v>
      </c>
      <c r="DZ125" s="41" t="e">
        <f t="shared" si="92"/>
        <v>#REF!</v>
      </c>
      <c r="EA125" s="41" t="e">
        <f t="shared" si="92"/>
        <v>#REF!</v>
      </c>
      <c r="EB125" s="41" t="e">
        <f t="shared" si="92"/>
        <v>#REF!</v>
      </c>
      <c r="EC125" s="41" t="e">
        <f t="shared" si="92"/>
        <v>#REF!</v>
      </c>
      <c r="ED125" s="41" t="e">
        <f t="shared" si="92"/>
        <v>#REF!</v>
      </c>
      <c r="EE125" s="41" t="e">
        <f t="shared" si="92"/>
        <v>#REF!</v>
      </c>
      <c r="EF125" s="41" t="e">
        <f t="shared" si="92"/>
        <v>#REF!</v>
      </c>
      <c r="EG125" s="41" t="e">
        <f t="shared" si="92"/>
        <v>#REF!</v>
      </c>
      <c r="EH125" s="41" t="e">
        <f t="shared" si="92"/>
        <v>#REF!</v>
      </c>
      <c r="EI125" s="41" t="e">
        <f t="shared" si="92"/>
        <v>#REF!</v>
      </c>
      <c r="EJ125" s="41" t="e">
        <f t="shared" si="94"/>
        <v>#REF!</v>
      </c>
      <c r="EK125" s="41" t="e">
        <f t="shared" si="94"/>
        <v>#REF!</v>
      </c>
      <c r="EL125" s="41" t="e">
        <f t="shared" si="94"/>
        <v>#REF!</v>
      </c>
      <c r="EM125" s="41" t="e">
        <f t="shared" si="94"/>
        <v>#REF!</v>
      </c>
      <c r="EN125" s="41" t="e">
        <f t="shared" si="94"/>
        <v>#REF!</v>
      </c>
      <c r="EO125" s="41" t="e">
        <f t="shared" si="94"/>
        <v>#REF!</v>
      </c>
      <c r="EP125" s="41" t="e">
        <f t="shared" si="94"/>
        <v>#REF!</v>
      </c>
      <c r="EQ125" s="41" t="e">
        <f t="shared" si="94"/>
        <v>#REF!</v>
      </c>
      <c r="ER125" s="41" t="e">
        <f t="shared" si="94"/>
        <v>#REF!</v>
      </c>
      <c r="ES125" s="41" t="e">
        <f t="shared" si="86"/>
        <v>#REF!</v>
      </c>
      <c r="ET125" s="41" t="e">
        <f t="shared" si="86"/>
        <v>#REF!</v>
      </c>
      <c r="EU125" s="41" t="e">
        <f t="shared" si="86"/>
        <v>#REF!</v>
      </c>
      <c r="EV125" s="41" t="e">
        <f t="shared" si="86"/>
        <v>#REF!</v>
      </c>
      <c r="EW125" s="41" t="e">
        <f t="shared" si="78"/>
        <v>#REF!</v>
      </c>
      <c r="EX125" s="41" t="e">
        <f t="shared" si="78"/>
        <v>#REF!</v>
      </c>
      <c r="EY125" s="41" t="e">
        <f t="shared" si="78"/>
        <v>#REF!</v>
      </c>
      <c r="EZ125" s="41" t="e">
        <f t="shared" si="78"/>
        <v>#REF!</v>
      </c>
      <c r="FA125" s="41" t="e">
        <f t="shared" ref="FA125:FN151" si="98">EZ125</f>
        <v>#REF!</v>
      </c>
      <c r="FB125" s="41" t="e">
        <f t="shared" si="98"/>
        <v>#REF!</v>
      </c>
      <c r="FC125" s="41" t="e">
        <f t="shared" si="98"/>
        <v>#REF!</v>
      </c>
      <c r="FD125" s="41" t="e">
        <f t="shared" si="98"/>
        <v>#REF!</v>
      </c>
      <c r="FE125" s="41" t="e">
        <f t="shared" si="98"/>
        <v>#REF!</v>
      </c>
      <c r="FF125" s="41" t="e">
        <f t="shared" si="93"/>
        <v>#REF!</v>
      </c>
      <c r="FG125" s="41" t="e">
        <f t="shared" si="93"/>
        <v>#REF!</v>
      </c>
      <c r="FH125" s="41" t="e">
        <f t="shared" si="93"/>
        <v>#REF!</v>
      </c>
      <c r="FI125" s="41" t="e">
        <f t="shared" si="93"/>
        <v>#REF!</v>
      </c>
      <c r="FJ125" s="41" t="e">
        <f t="shared" si="93"/>
        <v>#REF!</v>
      </c>
      <c r="FK125" s="41" t="e">
        <f t="shared" si="93"/>
        <v>#REF!</v>
      </c>
      <c r="FL125" s="41" t="e">
        <f t="shared" si="93"/>
        <v>#REF!</v>
      </c>
      <c r="FM125" s="41" t="e">
        <f t="shared" si="93"/>
        <v>#REF!</v>
      </c>
      <c r="FN125" s="41" t="e">
        <f t="shared" si="93"/>
        <v>#REF!</v>
      </c>
      <c r="FO125" s="41" t="e">
        <f t="shared" si="93"/>
        <v>#REF!</v>
      </c>
      <c r="FP125" s="41" t="e">
        <f t="shared" si="95"/>
        <v>#REF!</v>
      </c>
      <c r="FQ125" s="41" t="e">
        <f t="shared" si="95"/>
        <v>#REF!</v>
      </c>
      <c r="FR125" s="41" t="e">
        <f t="shared" si="95"/>
        <v>#REF!</v>
      </c>
      <c r="FS125" s="41" t="e">
        <f t="shared" si="95"/>
        <v>#REF!</v>
      </c>
      <c r="FT125" s="41" t="e">
        <f t="shared" si="95"/>
        <v>#REF!</v>
      </c>
      <c r="FU125" s="41" t="e">
        <f t="shared" si="95"/>
        <v>#REF!</v>
      </c>
      <c r="FV125" s="41" t="e">
        <f t="shared" si="95"/>
        <v>#REF!</v>
      </c>
      <c r="FW125" s="41" t="e">
        <f t="shared" si="95"/>
        <v>#REF!</v>
      </c>
      <c r="FX125" s="41" t="e">
        <f t="shared" si="95"/>
        <v>#REF!</v>
      </c>
      <c r="FY125" s="41" t="e">
        <f t="shared" si="87"/>
        <v>#REF!</v>
      </c>
      <c r="FZ125" s="41" t="e">
        <f t="shared" si="87"/>
        <v>#REF!</v>
      </c>
      <c r="GA125" s="41" t="e">
        <f t="shared" si="87"/>
        <v>#REF!</v>
      </c>
      <c r="GB125" s="41" t="e">
        <f t="shared" si="87"/>
        <v>#REF!</v>
      </c>
      <c r="GC125" s="41" t="e">
        <f t="shared" si="80"/>
        <v>#REF!</v>
      </c>
      <c r="GD125" s="41" t="e">
        <f t="shared" si="80"/>
        <v>#REF!</v>
      </c>
      <c r="GE125" s="41" t="e">
        <f t="shared" si="80"/>
        <v>#REF!</v>
      </c>
      <c r="GF125" s="41" t="e">
        <f t="shared" si="80"/>
        <v>#REF!</v>
      </c>
      <c r="GG125" s="41" t="e">
        <f t="shared" si="80"/>
        <v>#REF!</v>
      </c>
      <c r="GH125" s="41" t="e">
        <f t="shared" si="66"/>
        <v>#REF!</v>
      </c>
      <c r="GI125" s="41" t="e">
        <f t="shared" si="66"/>
        <v>#REF!</v>
      </c>
      <c r="GJ125" s="41" t="e">
        <f t="shared" si="66"/>
        <v>#REF!</v>
      </c>
      <c r="GK125" s="41" t="e">
        <f t="shared" si="66"/>
        <v>#REF!</v>
      </c>
      <c r="GL125" s="41" t="e">
        <f t="shared" si="66"/>
        <v>#REF!</v>
      </c>
      <c r="GM125" s="41" t="e">
        <f t="shared" si="89"/>
        <v>#REF!</v>
      </c>
      <c r="GN125" s="41" t="e">
        <f t="shared" si="89"/>
        <v>#REF!</v>
      </c>
      <c r="GO125" s="41" t="e">
        <f t="shared" si="89"/>
        <v>#REF!</v>
      </c>
      <c r="GP125" s="41" t="e">
        <f t="shared" si="89"/>
        <v>#REF!</v>
      </c>
      <c r="GQ125" s="41" t="e">
        <f t="shared" si="89"/>
        <v>#REF!</v>
      </c>
      <c r="GR125" s="41" t="e">
        <f t="shared" si="89"/>
        <v>#REF!</v>
      </c>
      <c r="GS125" s="41" t="e">
        <f t="shared" si="89"/>
        <v>#REF!</v>
      </c>
      <c r="GT125" s="41" t="e">
        <f t="shared" si="89"/>
        <v>#REF!</v>
      </c>
      <c r="GU125" s="41" t="e">
        <f t="shared" si="89"/>
        <v>#REF!</v>
      </c>
      <c r="GV125" s="41" t="e">
        <f t="shared" si="89"/>
        <v>#REF!</v>
      </c>
      <c r="GW125" s="41" t="e">
        <f t="shared" si="89"/>
        <v>#REF!</v>
      </c>
      <c r="GX125" s="41" t="e">
        <f t="shared" si="89"/>
        <v>#REF!</v>
      </c>
      <c r="GY125" s="41" t="e">
        <f t="shared" si="89"/>
        <v>#REF!</v>
      </c>
      <c r="GZ125" s="41" t="e">
        <f t="shared" si="89"/>
        <v>#REF!</v>
      </c>
      <c r="HA125" s="41" t="e">
        <f t="shared" si="89"/>
        <v>#REF!</v>
      </c>
      <c r="HB125" s="41" t="e">
        <f t="shared" si="96"/>
        <v>#REF!</v>
      </c>
      <c r="HC125" s="41" t="e">
        <f t="shared" si="96"/>
        <v>#REF!</v>
      </c>
      <c r="HD125" s="41" t="e">
        <f t="shared" si="96"/>
        <v>#REF!</v>
      </c>
      <c r="HE125" s="41" t="e">
        <f t="shared" si="96"/>
        <v>#REF!</v>
      </c>
      <c r="HF125" s="41" t="e">
        <f t="shared" si="96"/>
        <v>#REF!</v>
      </c>
      <c r="HG125" s="41" t="e">
        <f t="shared" si="96"/>
        <v>#REF!</v>
      </c>
      <c r="HH125" s="41" t="e">
        <f t="shared" si="91"/>
        <v>#REF!</v>
      </c>
      <c r="HI125" s="41" t="e">
        <f t="shared" si="91"/>
        <v>#REF!</v>
      </c>
      <c r="HJ125" s="41" t="e">
        <f t="shared" si="91"/>
        <v>#REF!</v>
      </c>
    </row>
    <row r="126" spans="1:218" ht="14.4" x14ac:dyDescent="0.3">
      <c r="A126" s="42">
        <v>123</v>
      </c>
      <c r="B126" s="43" t="e">
        <f>'CMM1 - AUX CALC'!$DT$67</f>
        <v>#REF!</v>
      </c>
      <c r="DU126" s="41" t="e">
        <f>$B126/(_xlfn.SINGLE(PrazoConcessao)*12-DU$3+1)</f>
        <v>#REF!</v>
      </c>
      <c r="DV126" s="41" t="e">
        <f t="shared" si="97"/>
        <v>#REF!</v>
      </c>
      <c r="DW126" s="41" t="e">
        <f t="shared" si="97"/>
        <v>#REF!</v>
      </c>
      <c r="DX126" s="41" t="e">
        <f t="shared" si="97"/>
        <v>#REF!</v>
      </c>
      <c r="DY126" s="41" t="e">
        <f t="shared" si="97"/>
        <v>#REF!</v>
      </c>
      <c r="DZ126" s="41" t="e">
        <f t="shared" si="92"/>
        <v>#REF!</v>
      </c>
      <c r="EA126" s="41" t="e">
        <f t="shared" si="92"/>
        <v>#REF!</v>
      </c>
      <c r="EB126" s="41" t="e">
        <f t="shared" si="92"/>
        <v>#REF!</v>
      </c>
      <c r="EC126" s="41" t="e">
        <f t="shared" si="92"/>
        <v>#REF!</v>
      </c>
      <c r="ED126" s="41" t="e">
        <f t="shared" si="92"/>
        <v>#REF!</v>
      </c>
      <c r="EE126" s="41" t="e">
        <f t="shared" si="92"/>
        <v>#REF!</v>
      </c>
      <c r="EF126" s="41" t="e">
        <f t="shared" si="92"/>
        <v>#REF!</v>
      </c>
      <c r="EG126" s="41" t="e">
        <f t="shared" si="92"/>
        <v>#REF!</v>
      </c>
      <c r="EH126" s="41" t="e">
        <f t="shared" si="92"/>
        <v>#REF!</v>
      </c>
      <c r="EI126" s="41" t="e">
        <f t="shared" si="92"/>
        <v>#REF!</v>
      </c>
      <c r="EJ126" s="41" t="e">
        <f t="shared" si="94"/>
        <v>#REF!</v>
      </c>
      <c r="EK126" s="41" t="e">
        <f t="shared" si="94"/>
        <v>#REF!</v>
      </c>
      <c r="EL126" s="41" t="e">
        <f t="shared" si="94"/>
        <v>#REF!</v>
      </c>
      <c r="EM126" s="41" t="e">
        <f t="shared" si="94"/>
        <v>#REF!</v>
      </c>
      <c r="EN126" s="41" t="e">
        <f t="shared" si="94"/>
        <v>#REF!</v>
      </c>
      <c r="EO126" s="41" t="e">
        <f t="shared" si="94"/>
        <v>#REF!</v>
      </c>
      <c r="EP126" s="41" t="e">
        <f t="shared" si="94"/>
        <v>#REF!</v>
      </c>
      <c r="EQ126" s="41" t="e">
        <f t="shared" si="94"/>
        <v>#REF!</v>
      </c>
      <c r="ER126" s="41" t="e">
        <f t="shared" si="94"/>
        <v>#REF!</v>
      </c>
      <c r="ES126" s="41" t="e">
        <f t="shared" si="86"/>
        <v>#REF!</v>
      </c>
      <c r="ET126" s="41" t="e">
        <f t="shared" si="86"/>
        <v>#REF!</v>
      </c>
      <c r="EU126" s="41" t="e">
        <f t="shared" si="86"/>
        <v>#REF!</v>
      </c>
      <c r="EV126" s="41" t="e">
        <f t="shared" si="86"/>
        <v>#REF!</v>
      </c>
      <c r="EW126" s="41" t="e">
        <f t="shared" si="86"/>
        <v>#REF!</v>
      </c>
      <c r="EX126" s="41" t="e">
        <f t="shared" si="86"/>
        <v>#REF!</v>
      </c>
      <c r="EY126" s="41" t="e">
        <f t="shared" si="86"/>
        <v>#REF!</v>
      </c>
      <c r="EZ126" s="41" t="e">
        <f t="shared" si="86"/>
        <v>#REF!</v>
      </c>
      <c r="FA126" s="41" t="e">
        <f t="shared" si="98"/>
        <v>#REF!</v>
      </c>
      <c r="FB126" s="41" t="e">
        <f t="shared" si="98"/>
        <v>#REF!</v>
      </c>
      <c r="FC126" s="41" t="e">
        <f t="shared" si="98"/>
        <v>#REF!</v>
      </c>
      <c r="FD126" s="41" t="e">
        <f t="shared" si="98"/>
        <v>#REF!</v>
      </c>
      <c r="FE126" s="41" t="e">
        <f t="shared" si="98"/>
        <v>#REF!</v>
      </c>
      <c r="FF126" s="41" t="e">
        <f t="shared" si="93"/>
        <v>#REF!</v>
      </c>
      <c r="FG126" s="41" t="e">
        <f t="shared" si="93"/>
        <v>#REF!</v>
      </c>
      <c r="FH126" s="41" t="e">
        <f t="shared" si="93"/>
        <v>#REF!</v>
      </c>
      <c r="FI126" s="41" t="e">
        <f t="shared" si="93"/>
        <v>#REF!</v>
      </c>
      <c r="FJ126" s="41" t="e">
        <f t="shared" si="93"/>
        <v>#REF!</v>
      </c>
      <c r="FK126" s="41" t="e">
        <f t="shared" si="93"/>
        <v>#REF!</v>
      </c>
      <c r="FL126" s="41" t="e">
        <f t="shared" si="93"/>
        <v>#REF!</v>
      </c>
      <c r="FM126" s="41" t="e">
        <f t="shared" si="93"/>
        <v>#REF!</v>
      </c>
      <c r="FN126" s="41" t="e">
        <f t="shared" si="93"/>
        <v>#REF!</v>
      </c>
      <c r="FO126" s="41" t="e">
        <f t="shared" si="93"/>
        <v>#REF!</v>
      </c>
      <c r="FP126" s="41" t="e">
        <f t="shared" si="95"/>
        <v>#REF!</v>
      </c>
      <c r="FQ126" s="41" t="e">
        <f t="shared" si="95"/>
        <v>#REF!</v>
      </c>
      <c r="FR126" s="41" t="e">
        <f t="shared" si="95"/>
        <v>#REF!</v>
      </c>
      <c r="FS126" s="41" t="e">
        <f t="shared" si="95"/>
        <v>#REF!</v>
      </c>
      <c r="FT126" s="41" t="e">
        <f t="shared" si="95"/>
        <v>#REF!</v>
      </c>
      <c r="FU126" s="41" t="e">
        <f t="shared" si="95"/>
        <v>#REF!</v>
      </c>
      <c r="FV126" s="41" t="e">
        <f t="shared" si="95"/>
        <v>#REF!</v>
      </c>
      <c r="FW126" s="41" t="e">
        <f t="shared" si="95"/>
        <v>#REF!</v>
      </c>
      <c r="FX126" s="41" t="e">
        <f t="shared" si="95"/>
        <v>#REF!</v>
      </c>
      <c r="FY126" s="41" t="e">
        <f t="shared" si="87"/>
        <v>#REF!</v>
      </c>
      <c r="FZ126" s="41" t="e">
        <f t="shared" si="87"/>
        <v>#REF!</v>
      </c>
      <c r="GA126" s="41" t="e">
        <f t="shared" si="87"/>
        <v>#REF!</v>
      </c>
      <c r="GB126" s="41" t="e">
        <f t="shared" si="87"/>
        <v>#REF!</v>
      </c>
      <c r="GC126" s="41" t="e">
        <f t="shared" si="80"/>
        <v>#REF!</v>
      </c>
      <c r="GD126" s="41" t="e">
        <f t="shared" si="80"/>
        <v>#REF!</v>
      </c>
      <c r="GE126" s="41" t="e">
        <f t="shared" si="80"/>
        <v>#REF!</v>
      </c>
      <c r="GF126" s="41" t="e">
        <f t="shared" si="80"/>
        <v>#REF!</v>
      </c>
      <c r="GG126" s="41" t="e">
        <f t="shared" si="80"/>
        <v>#REF!</v>
      </c>
      <c r="GH126" s="41" t="e">
        <f t="shared" si="66"/>
        <v>#REF!</v>
      </c>
      <c r="GI126" s="41" t="e">
        <f t="shared" si="66"/>
        <v>#REF!</v>
      </c>
      <c r="GJ126" s="41" t="e">
        <f t="shared" si="66"/>
        <v>#REF!</v>
      </c>
      <c r="GK126" s="41" t="e">
        <f t="shared" si="66"/>
        <v>#REF!</v>
      </c>
      <c r="GL126" s="41" t="e">
        <f t="shared" si="66"/>
        <v>#REF!</v>
      </c>
      <c r="GM126" s="41" t="e">
        <f t="shared" si="89"/>
        <v>#REF!</v>
      </c>
      <c r="GN126" s="41" t="e">
        <f t="shared" si="89"/>
        <v>#REF!</v>
      </c>
      <c r="GO126" s="41" t="e">
        <f t="shared" si="89"/>
        <v>#REF!</v>
      </c>
      <c r="GP126" s="41" t="e">
        <f t="shared" si="89"/>
        <v>#REF!</v>
      </c>
      <c r="GQ126" s="41" t="e">
        <f t="shared" si="89"/>
        <v>#REF!</v>
      </c>
      <c r="GR126" s="41" t="e">
        <f t="shared" si="89"/>
        <v>#REF!</v>
      </c>
      <c r="GS126" s="41" t="e">
        <f t="shared" si="89"/>
        <v>#REF!</v>
      </c>
      <c r="GT126" s="41" t="e">
        <f t="shared" si="89"/>
        <v>#REF!</v>
      </c>
      <c r="GU126" s="41" t="e">
        <f t="shared" si="89"/>
        <v>#REF!</v>
      </c>
      <c r="GV126" s="41" t="e">
        <f t="shared" si="89"/>
        <v>#REF!</v>
      </c>
      <c r="GW126" s="41" t="e">
        <f t="shared" si="89"/>
        <v>#REF!</v>
      </c>
      <c r="GX126" s="41" t="e">
        <f t="shared" si="89"/>
        <v>#REF!</v>
      </c>
      <c r="GY126" s="41" t="e">
        <f t="shared" si="89"/>
        <v>#REF!</v>
      </c>
      <c r="GZ126" s="41" t="e">
        <f t="shared" si="89"/>
        <v>#REF!</v>
      </c>
      <c r="HA126" s="41" t="e">
        <f t="shared" si="89"/>
        <v>#REF!</v>
      </c>
      <c r="HB126" s="41" t="e">
        <f t="shared" si="96"/>
        <v>#REF!</v>
      </c>
      <c r="HC126" s="41" t="e">
        <f t="shared" si="96"/>
        <v>#REF!</v>
      </c>
      <c r="HD126" s="41" t="e">
        <f t="shared" si="96"/>
        <v>#REF!</v>
      </c>
      <c r="HE126" s="41" t="e">
        <f t="shared" si="96"/>
        <v>#REF!</v>
      </c>
      <c r="HF126" s="41" t="e">
        <f t="shared" si="96"/>
        <v>#REF!</v>
      </c>
      <c r="HG126" s="41" t="e">
        <f t="shared" si="96"/>
        <v>#REF!</v>
      </c>
      <c r="HH126" s="41" t="e">
        <f t="shared" si="91"/>
        <v>#REF!</v>
      </c>
      <c r="HI126" s="41" t="e">
        <f t="shared" si="91"/>
        <v>#REF!</v>
      </c>
      <c r="HJ126" s="41" t="e">
        <f t="shared" si="91"/>
        <v>#REF!</v>
      </c>
    </row>
    <row r="127" spans="1:218" ht="14.4" x14ac:dyDescent="0.3">
      <c r="A127" s="42">
        <v>124</v>
      </c>
      <c r="B127" s="43" t="e">
        <f>'CMM1 - AUX CALC'!$DU$67</f>
        <v>#REF!</v>
      </c>
      <c r="DV127" s="41" t="e">
        <f>$B127/(_xlfn.SINGLE(PrazoConcessao)*12-DV$3+1)</f>
        <v>#REF!</v>
      </c>
      <c r="DW127" s="41" t="e">
        <f t="shared" si="97"/>
        <v>#REF!</v>
      </c>
      <c r="DX127" s="41" t="e">
        <f t="shared" si="97"/>
        <v>#REF!</v>
      </c>
      <c r="DY127" s="41" t="e">
        <f t="shared" si="97"/>
        <v>#REF!</v>
      </c>
      <c r="DZ127" s="41" t="e">
        <f t="shared" si="92"/>
        <v>#REF!</v>
      </c>
      <c r="EA127" s="41" t="e">
        <f t="shared" si="92"/>
        <v>#REF!</v>
      </c>
      <c r="EB127" s="41" t="e">
        <f t="shared" si="92"/>
        <v>#REF!</v>
      </c>
      <c r="EC127" s="41" t="e">
        <f t="shared" si="92"/>
        <v>#REF!</v>
      </c>
      <c r="ED127" s="41" t="e">
        <f t="shared" si="92"/>
        <v>#REF!</v>
      </c>
      <c r="EE127" s="41" t="e">
        <f t="shared" si="92"/>
        <v>#REF!</v>
      </c>
      <c r="EF127" s="41" t="e">
        <f t="shared" si="92"/>
        <v>#REF!</v>
      </c>
      <c r="EG127" s="41" t="e">
        <f t="shared" si="92"/>
        <v>#REF!</v>
      </c>
      <c r="EH127" s="41" t="e">
        <f t="shared" si="92"/>
        <v>#REF!</v>
      </c>
      <c r="EI127" s="41" t="e">
        <f t="shared" si="92"/>
        <v>#REF!</v>
      </c>
      <c r="EJ127" s="41" t="e">
        <f t="shared" si="94"/>
        <v>#REF!</v>
      </c>
      <c r="EK127" s="41" t="e">
        <f t="shared" si="94"/>
        <v>#REF!</v>
      </c>
      <c r="EL127" s="41" t="e">
        <f t="shared" si="94"/>
        <v>#REF!</v>
      </c>
      <c r="EM127" s="41" t="e">
        <f t="shared" si="94"/>
        <v>#REF!</v>
      </c>
      <c r="EN127" s="41" t="e">
        <f t="shared" si="94"/>
        <v>#REF!</v>
      </c>
      <c r="EO127" s="41" t="e">
        <f t="shared" si="94"/>
        <v>#REF!</v>
      </c>
      <c r="EP127" s="41" t="e">
        <f t="shared" si="94"/>
        <v>#REF!</v>
      </c>
      <c r="EQ127" s="41" t="e">
        <f t="shared" si="94"/>
        <v>#REF!</v>
      </c>
      <c r="ER127" s="41" t="e">
        <f t="shared" si="94"/>
        <v>#REF!</v>
      </c>
      <c r="ES127" s="41" t="e">
        <f t="shared" si="86"/>
        <v>#REF!</v>
      </c>
      <c r="ET127" s="41" t="e">
        <f t="shared" si="86"/>
        <v>#REF!</v>
      </c>
      <c r="EU127" s="41" t="e">
        <f t="shared" si="86"/>
        <v>#REF!</v>
      </c>
      <c r="EV127" s="41" t="e">
        <f t="shared" si="86"/>
        <v>#REF!</v>
      </c>
      <c r="EW127" s="41" t="e">
        <f t="shared" si="86"/>
        <v>#REF!</v>
      </c>
      <c r="EX127" s="41" t="e">
        <f t="shared" si="86"/>
        <v>#REF!</v>
      </c>
      <c r="EY127" s="41" t="e">
        <f t="shared" si="86"/>
        <v>#REF!</v>
      </c>
      <c r="EZ127" s="41" t="e">
        <f t="shared" si="86"/>
        <v>#REF!</v>
      </c>
      <c r="FA127" s="41" t="e">
        <f t="shared" si="98"/>
        <v>#REF!</v>
      </c>
      <c r="FB127" s="41" t="e">
        <f t="shared" si="98"/>
        <v>#REF!</v>
      </c>
      <c r="FC127" s="41" t="e">
        <f t="shared" si="98"/>
        <v>#REF!</v>
      </c>
      <c r="FD127" s="41" t="e">
        <f t="shared" si="98"/>
        <v>#REF!</v>
      </c>
      <c r="FE127" s="41" t="e">
        <f t="shared" si="98"/>
        <v>#REF!</v>
      </c>
      <c r="FF127" s="41" t="e">
        <f t="shared" si="93"/>
        <v>#REF!</v>
      </c>
      <c r="FG127" s="41" t="e">
        <f t="shared" si="93"/>
        <v>#REF!</v>
      </c>
      <c r="FH127" s="41" t="e">
        <f t="shared" si="93"/>
        <v>#REF!</v>
      </c>
      <c r="FI127" s="41" t="e">
        <f t="shared" si="93"/>
        <v>#REF!</v>
      </c>
      <c r="FJ127" s="41" t="e">
        <f t="shared" si="93"/>
        <v>#REF!</v>
      </c>
      <c r="FK127" s="41" t="e">
        <f t="shared" si="93"/>
        <v>#REF!</v>
      </c>
      <c r="FL127" s="41" t="e">
        <f t="shared" si="93"/>
        <v>#REF!</v>
      </c>
      <c r="FM127" s="41" t="e">
        <f t="shared" si="93"/>
        <v>#REF!</v>
      </c>
      <c r="FN127" s="41" t="e">
        <f t="shared" si="93"/>
        <v>#REF!</v>
      </c>
      <c r="FO127" s="41" t="e">
        <f t="shared" si="93"/>
        <v>#REF!</v>
      </c>
      <c r="FP127" s="41" t="e">
        <f t="shared" si="95"/>
        <v>#REF!</v>
      </c>
      <c r="FQ127" s="41" t="e">
        <f t="shared" si="95"/>
        <v>#REF!</v>
      </c>
      <c r="FR127" s="41" t="e">
        <f t="shared" si="95"/>
        <v>#REF!</v>
      </c>
      <c r="FS127" s="41" t="e">
        <f t="shared" si="95"/>
        <v>#REF!</v>
      </c>
      <c r="FT127" s="41" t="e">
        <f t="shared" si="95"/>
        <v>#REF!</v>
      </c>
      <c r="FU127" s="41" t="e">
        <f t="shared" si="95"/>
        <v>#REF!</v>
      </c>
      <c r="FV127" s="41" t="e">
        <f t="shared" si="95"/>
        <v>#REF!</v>
      </c>
      <c r="FW127" s="41" t="e">
        <f t="shared" si="95"/>
        <v>#REF!</v>
      </c>
      <c r="FX127" s="41" t="e">
        <f t="shared" si="95"/>
        <v>#REF!</v>
      </c>
      <c r="FY127" s="41" t="e">
        <f t="shared" si="87"/>
        <v>#REF!</v>
      </c>
      <c r="FZ127" s="41" t="e">
        <f t="shared" si="87"/>
        <v>#REF!</v>
      </c>
      <c r="GA127" s="41" t="e">
        <f t="shared" si="87"/>
        <v>#REF!</v>
      </c>
      <c r="GB127" s="41" t="e">
        <f t="shared" si="87"/>
        <v>#REF!</v>
      </c>
      <c r="GC127" s="41" t="e">
        <f t="shared" si="80"/>
        <v>#REF!</v>
      </c>
      <c r="GD127" s="41" t="e">
        <f t="shared" si="80"/>
        <v>#REF!</v>
      </c>
      <c r="GE127" s="41" t="e">
        <f t="shared" si="80"/>
        <v>#REF!</v>
      </c>
      <c r="GF127" s="41" t="e">
        <f t="shared" si="80"/>
        <v>#REF!</v>
      </c>
      <c r="GG127" s="41" t="e">
        <f t="shared" si="80"/>
        <v>#REF!</v>
      </c>
      <c r="GH127" s="41" t="e">
        <f t="shared" si="66"/>
        <v>#REF!</v>
      </c>
      <c r="GI127" s="41" t="e">
        <f t="shared" si="66"/>
        <v>#REF!</v>
      </c>
      <c r="GJ127" s="41" t="e">
        <f t="shared" si="66"/>
        <v>#REF!</v>
      </c>
      <c r="GK127" s="41" t="e">
        <f t="shared" si="66"/>
        <v>#REF!</v>
      </c>
      <c r="GL127" s="41" t="e">
        <f t="shared" si="66"/>
        <v>#REF!</v>
      </c>
      <c r="GM127" s="41" t="e">
        <f t="shared" si="89"/>
        <v>#REF!</v>
      </c>
      <c r="GN127" s="41" t="e">
        <f t="shared" si="89"/>
        <v>#REF!</v>
      </c>
      <c r="GO127" s="41" t="e">
        <f t="shared" si="89"/>
        <v>#REF!</v>
      </c>
      <c r="GP127" s="41" t="e">
        <f t="shared" si="89"/>
        <v>#REF!</v>
      </c>
      <c r="GQ127" s="41" t="e">
        <f t="shared" si="89"/>
        <v>#REF!</v>
      </c>
      <c r="GR127" s="41" t="e">
        <f t="shared" si="89"/>
        <v>#REF!</v>
      </c>
      <c r="GS127" s="41" t="e">
        <f t="shared" ref="GS127:HA155" si="99">GR127</f>
        <v>#REF!</v>
      </c>
      <c r="GT127" s="41" t="e">
        <f t="shared" si="99"/>
        <v>#REF!</v>
      </c>
      <c r="GU127" s="41" t="e">
        <f t="shared" si="99"/>
        <v>#REF!</v>
      </c>
      <c r="GV127" s="41" t="e">
        <f t="shared" si="99"/>
        <v>#REF!</v>
      </c>
      <c r="GW127" s="41" t="e">
        <f t="shared" si="99"/>
        <v>#REF!</v>
      </c>
      <c r="GX127" s="41" t="e">
        <f t="shared" si="99"/>
        <v>#REF!</v>
      </c>
      <c r="GY127" s="41" t="e">
        <f t="shared" si="99"/>
        <v>#REF!</v>
      </c>
      <c r="GZ127" s="41" t="e">
        <f t="shared" si="99"/>
        <v>#REF!</v>
      </c>
      <c r="HA127" s="41" t="e">
        <f t="shared" si="99"/>
        <v>#REF!</v>
      </c>
      <c r="HB127" s="41" t="e">
        <f t="shared" si="96"/>
        <v>#REF!</v>
      </c>
      <c r="HC127" s="41" t="e">
        <f t="shared" si="96"/>
        <v>#REF!</v>
      </c>
      <c r="HD127" s="41" t="e">
        <f t="shared" si="96"/>
        <v>#REF!</v>
      </c>
      <c r="HE127" s="41" t="e">
        <f t="shared" si="96"/>
        <v>#REF!</v>
      </c>
      <c r="HF127" s="41" t="e">
        <f t="shared" si="96"/>
        <v>#REF!</v>
      </c>
      <c r="HG127" s="41" t="e">
        <f t="shared" si="96"/>
        <v>#REF!</v>
      </c>
      <c r="HH127" s="41" t="e">
        <f t="shared" si="91"/>
        <v>#REF!</v>
      </c>
      <c r="HI127" s="41" t="e">
        <f t="shared" si="91"/>
        <v>#REF!</v>
      </c>
      <c r="HJ127" s="41" t="e">
        <f t="shared" si="91"/>
        <v>#REF!</v>
      </c>
    </row>
    <row r="128" spans="1:218" ht="14.4" x14ac:dyDescent="0.3">
      <c r="A128" s="42">
        <v>125</v>
      </c>
      <c r="B128" s="43" t="e">
        <f>'CMM1 - AUX CALC'!$DV$67</f>
        <v>#REF!</v>
      </c>
      <c r="DW128" s="41" t="e">
        <f>$B128/(_xlfn.SINGLE(PrazoConcessao)*12-DW$3+1)</f>
        <v>#REF!</v>
      </c>
      <c r="DX128" s="41" t="e">
        <f t="shared" si="97"/>
        <v>#REF!</v>
      </c>
      <c r="DY128" s="41" t="e">
        <f t="shared" si="97"/>
        <v>#REF!</v>
      </c>
      <c r="DZ128" s="41" t="e">
        <f t="shared" si="92"/>
        <v>#REF!</v>
      </c>
      <c r="EA128" s="41" t="e">
        <f t="shared" si="92"/>
        <v>#REF!</v>
      </c>
      <c r="EB128" s="41" t="e">
        <f t="shared" si="92"/>
        <v>#REF!</v>
      </c>
      <c r="EC128" s="41" t="e">
        <f t="shared" si="92"/>
        <v>#REF!</v>
      </c>
      <c r="ED128" s="41" t="e">
        <f t="shared" si="92"/>
        <v>#REF!</v>
      </c>
      <c r="EE128" s="41" t="e">
        <f t="shared" si="92"/>
        <v>#REF!</v>
      </c>
      <c r="EF128" s="41" t="e">
        <f t="shared" si="92"/>
        <v>#REF!</v>
      </c>
      <c r="EG128" s="41" t="e">
        <f t="shared" si="92"/>
        <v>#REF!</v>
      </c>
      <c r="EH128" s="41" t="e">
        <f t="shared" si="92"/>
        <v>#REF!</v>
      </c>
      <c r="EI128" s="41" t="e">
        <f t="shared" si="92"/>
        <v>#REF!</v>
      </c>
      <c r="EJ128" s="41" t="e">
        <f t="shared" si="94"/>
        <v>#REF!</v>
      </c>
      <c r="EK128" s="41" t="e">
        <f t="shared" si="94"/>
        <v>#REF!</v>
      </c>
      <c r="EL128" s="41" t="e">
        <f t="shared" si="94"/>
        <v>#REF!</v>
      </c>
      <c r="EM128" s="41" t="e">
        <f t="shared" si="94"/>
        <v>#REF!</v>
      </c>
      <c r="EN128" s="41" t="e">
        <f t="shared" si="94"/>
        <v>#REF!</v>
      </c>
      <c r="EO128" s="41" t="e">
        <f t="shared" si="94"/>
        <v>#REF!</v>
      </c>
      <c r="EP128" s="41" t="e">
        <f t="shared" si="94"/>
        <v>#REF!</v>
      </c>
      <c r="EQ128" s="41" t="e">
        <f t="shared" si="94"/>
        <v>#REF!</v>
      </c>
      <c r="ER128" s="41" t="e">
        <f t="shared" si="94"/>
        <v>#REF!</v>
      </c>
      <c r="ES128" s="41" t="e">
        <f t="shared" si="86"/>
        <v>#REF!</v>
      </c>
      <c r="ET128" s="41" t="e">
        <f t="shared" si="86"/>
        <v>#REF!</v>
      </c>
      <c r="EU128" s="41" t="e">
        <f t="shared" si="86"/>
        <v>#REF!</v>
      </c>
      <c r="EV128" s="41" t="e">
        <f t="shared" si="86"/>
        <v>#REF!</v>
      </c>
      <c r="EW128" s="41" t="e">
        <f t="shared" si="86"/>
        <v>#REF!</v>
      </c>
      <c r="EX128" s="41" t="e">
        <f t="shared" si="86"/>
        <v>#REF!</v>
      </c>
      <c r="EY128" s="41" t="e">
        <f t="shared" si="86"/>
        <v>#REF!</v>
      </c>
      <c r="EZ128" s="41" t="e">
        <f t="shared" si="86"/>
        <v>#REF!</v>
      </c>
      <c r="FA128" s="41" t="e">
        <f t="shared" si="98"/>
        <v>#REF!</v>
      </c>
      <c r="FB128" s="41" t="e">
        <f t="shared" si="98"/>
        <v>#REF!</v>
      </c>
      <c r="FC128" s="41" t="e">
        <f t="shared" si="98"/>
        <v>#REF!</v>
      </c>
      <c r="FD128" s="41" t="e">
        <f t="shared" si="98"/>
        <v>#REF!</v>
      </c>
      <c r="FE128" s="41" t="e">
        <f t="shared" si="98"/>
        <v>#REF!</v>
      </c>
      <c r="FF128" s="41" t="e">
        <f t="shared" si="93"/>
        <v>#REF!</v>
      </c>
      <c r="FG128" s="41" t="e">
        <f t="shared" si="93"/>
        <v>#REF!</v>
      </c>
      <c r="FH128" s="41" t="e">
        <f t="shared" si="93"/>
        <v>#REF!</v>
      </c>
      <c r="FI128" s="41" t="e">
        <f t="shared" si="93"/>
        <v>#REF!</v>
      </c>
      <c r="FJ128" s="41" t="e">
        <f t="shared" si="93"/>
        <v>#REF!</v>
      </c>
      <c r="FK128" s="41" t="e">
        <f t="shared" si="93"/>
        <v>#REF!</v>
      </c>
      <c r="FL128" s="41" t="e">
        <f t="shared" si="93"/>
        <v>#REF!</v>
      </c>
      <c r="FM128" s="41" t="e">
        <f t="shared" si="93"/>
        <v>#REF!</v>
      </c>
      <c r="FN128" s="41" t="e">
        <f t="shared" si="93"/>
        <v>#REF!</v>
      </c>
      <c r="FO128" s="41" t="e">
        <f t="shared" si="93"/>
        <v>#REF!</v>
      </c>
      <c r="FP128" s="41" t="e">
        <f t="shared" si="95"/>
        <v>#REF!</v>
      </c>
      <c r="FQ128" s="41" t="e">
        <f t="shared" si="95"/>
        <v>#REF!</v>
      </c>
      <c r="FR128" s="41" t="e">
        <f t="shared" si="95"/>
        <v>#REF!</v>
      </c>
      <c r="FS128" s="41" t="e">
        <f t="shared" si="95"/>
        <v>#REF!</v>
      </c>
      <c r="FT128" s="41" t="e">
        <f t="shared" si="95"/>
        <v>#REF!</v>
      </c>
      <c r="FU128" s="41" t="e">
        <f t="shared" si="95"/>
        <v>#REF!</v>
      </c>
      <c r="FV128" s="41" t="e">
        <f t="shared" si="95"/>
        <v>#REF!</v>
      </c>
      <c r="FW128" s="41" t="e">
        <f t="shared" si="95"/>
        <v>#REF!</v>
      </c>
      <c r="FX128" s="41" t="e">
        <f t="shared" si="95"/>
        <v>#REF!</v>
      </c>
      <c r="FY128" s="41" t="e">
        <f t="shared" si="87"/>
        <v>#REF!</v>
      </c>
      <c r="FZ128" s="41" t="e">
        <f t="shared" si="87"/>
        <v>#REF!</v>
      </c>
      <c r="GA128" s="41" t="e">
        <f t="shared" si="87"/>
        <v>#REF!</v>
      </c>
      <c r="GB128" s="41" t="e">
        <f t="shared" si="87"/>
        <v>#REF!</v>
      </c>
      <c r="GC128" s="41" t="e">
        <f t="shared" si="80"/>
        <v>#REF!</v>
      </c>
      <c r="GD128" s="41" t="e">
        <f t="shared" si="80"/>
        <v>#REF!</v>
      </c>
      <c r="GE128" s="41" t="e">
        <f t="shared" si="80"/>
        <v>#REF!</v>
      </c>
      <c r="GF128" s="41" t="e">
        <f t="shared" si="80"/>
        <v>#REF!</v>
      </c>
      <c r="GG128" s="41" t="e">
        <f t="shared" si="80"/>
        <v>#REF!</v>
      </c>
      <c r="GH128" s="41" t="e">
        <f t="shared" si="66"/>
        <v>#REF!</v>
      </c>
      <c r="GI128" s="41" t="e">
        <f t="shared" si="66"/>
        <v>#REF!</v>
      </c>
      <c r="GJ128" s="41" t="e">
        <f t="shared" si="66"/>
        <v>#REF!</v>
      </c>
      <c r="GK128" s="41" t="e">
        <f t="shared" si="66"/>
        <v>#REF!</v>
      </c>
      <c r="GL128" s="41" t="e">
        <f t="shared" si="66"/>
        <v>#REF!</v>
      </c>
      <c r="GM128" s="41" t="e">
        <f t="shared" si="66"/>
        <v>#REF!</v>
      </c>
      <c r="GN128" s="41" t="e">
        <f t="shared" si="66"/>
        <v>#REF!</v>
      </c>
      <c r="GO128" s="41" t="e">
        <f t="shared" si="66"/>
        <v>#REF!</v>
      </c>
      <c r="GP128" s="41" t="e">
        <f t="shared" si="66"/>
        <v>#REF!</v>
      </c>
      <c r="GQ128" s="41" t="e">
        <f t="shared" si="66"/>
        <v>#REF!</v>
      </c>
      <c r="GR128" s="41" t="e">
        <f t="shared" si="66"/>
        <v>#REF!</v>
      </c>
      <c r="GS128" s="41" t="e">
        <f t="shared" si="99"/>
        <v>#REF!</v>
      </c>
      <c r="GT128" s="41" t="e">
        <f t="shared" si="99"/>
        <v>#REF!</v>
      </c>
      <c r="GU128" s="41" t="e">
        <f t="shared" si="99"/>
        <v>#REF!</v>
      </c>
      <c r="GV128" s="41" t="e">
        <f t="shared" si="99"/>
        <v>#REF!</v>
      </c>
      <c r="GW128" s="41" t="e">
        <f t="shared" si="99"/>
        <v>#REF!</v>
      </c>
      <c r="GX128" s="41" t="e">
        <f t="shared" si="99"/>
        <v>#REF!</v>
      </c>
      <c r="GY128" s="41" t="e">
        <f t="shared" si="99"/>
        <v>#REF!</v>
      </c>
      <c r="GZ128" s="41" t="e">
        <f t="shared" si="99"/>
        <v>#REF!</v>
      </c>
      <c r="HA128" s="41" t="e">
        <f t="shared" si="99"/>
        <v>#REF!</v>
      </c>
      <c r="HB128" s="41" t="e">
        <f t="shared" si="96"/>
        <v>#REF!</v>
      </c>
      <c r="HC128" s="41" t="e">
        <f t="shared" si="96"/>
        <v>#REF!</v>
      </c>
      <c r="HD128" s="41" t="e">
        <f t="shared" si="96"/>
        <v>#REF!</v>
      </c>
      <c r="HE128" s="41" t="e">
        <f t="shared" si="96"/>
        <v>#REF!</v>
      </c>
      <c r="HF128" s="41" t="e">
        <f t="shared" si="96"/>
        <v>#REF!</v>
      </c>
      <c r="HG128" s="41" t="e">
        <f t="shared" si="96"/>
        <v>#REF!</v>
      </c>
      <c r="HH128" s="41" t="e">
        <f t="shared" si="91"/>
        <v>#REF!</v>
      </c>
      <c r="HI128" s="41" t="e">
        <f t="shared" si="91"/>
        <v>#REF!</v>
      </c>
      <c r="HJ128" s="41" t="e">
        <f t="shared" si="91"/>
        <v>#REF!</v>
      </c>
    </row>
    <row r="129" spans="1:218" ht="14.4" x14ac:dyDescent="0.3">
      <c r="A129" s="42">
        <v>126</v>
      </c>
      <c r="B129" s="43" t="e">
        <f>'CMM1 - AUX CALC'!$DW$67</f>
        <v>#REF!</v>
      </c>
      <c r="DX129" s="41" t="e">
        <f>$B129/(_xlfn.SINGLE(PrazoConcessao)*12-DX$3+1)</f>
        <v>#REF!</v>
      </c>
      <c r="DY129" s="41" t="e">
        <f t="shared" si="97"/>
        <v>#REF!</v>
      </c>
      <c r="DZ129" s="41" t="e">
        <f t="shared" si="92"/>
        <v>#REF!</v>
      </c>
      <c r="EA129" s="41" t="e">
        <f t="shared" si="92"/>
        <v>#REF!</v>
      </c>
      <c r="EB129" s="41" t="e">
        <f t="shared" si="92"/>
        <v>#REF!</v>
      </c>
      <c r="EC129" s="41" t="e">
        <f t="shared" si="92"/>
        <v>#REF!</v>
      </c>
      <c r="ED129" s="41" t="e">
        <f t="shared" si="92"/>
        <v>#REF!</v>
      </c>
      <c r="EE129" s="41" t="e">
        <f t="shared" si="92"/>
        <v>#REF!</v>
      </c>
      <c r="EF129" s="41" t="e">
        <f t="shared" si="92"/>
        <v>#REF!</v>
      </c>
      <c r="EG129" s="41" t="e">
        <f t="shared" si="92"/>
        <v>#REF!</v>
      </c>
      <c r="EH129" s="41" t="e">
        <f t="shared" si="92"/>
        <v>#REF!</v>
      </c>
      <c r="EI129" s="41" t="e">
        <f t="shared" si="92"/>
        <v>#REF!</v>
      </c>
      <c r="EJ129" s="41" t="e">
        <f t="shared" si="94"/>
        <v>#REF!</v>
      </c>
      <c r="EK129" s="41" t="e">
        <f t="shared" si="94"/>
        <v>#REF!</v>
      </c>
      <c r="EL129" s="41" t="e">
        <f t="shared" si="94"/>
        <v>#REF!</v>
      </c>
      <c r="EM129" s="41" t="e">
        <f t="shared" si="94"/>
        <v>#REF!</v>
      </c>
      <c r="EN129" s="41" t="e">
        <f t="shared" si="94"/>
        <v>#REF!</v>
      </c>
      <c r="EO129" s="41" t="e">
        <f t="shared" si="94"/>
        <v>#REF!</v>
      </c>
      <c r="EP129" s="41" t="e">
        <f t="shared" si="94"/>
        <v>#REF!</v>
      </c>
      <c r="EQ129" s="41" t="e">
        <f t="shared" si="94"/>
        <v>#REF!</v>
      </c>
      <c r="ER129" s="41" t="e">
        <f t="shared" si="94"/>
        <v>#REF!</v>
      </c>
      <c r="ES129" s="41" t="e">
        <f t="shared" si="86"/>
        <v>#REF!</v>
      </c>
      <c r="ET129" s="41" t="e">
        <f t="shared" si="86"/>
        <v>#REF!</v>
      </c>
      <c r="EU129" s="41" t="e">
        <f t="shared" si="86"/>
        <v>#REF!</v>
      </c>
      <c r="EV129" s="41" t="e">
        <f t="shared" si="86"/>
        <v>#REF!</v>
      </c>
      <c r="EW129" s="41" t="e">
        <f t="shared" si="86"/>
        <v>#REF!</v>
      </c>
      <c r="EX129" s="41" t="e">
        <f t="shared" si="86"/>
        <v>#REF!</v>
      </c>
      <c r="EY129" s="41" t="e">
        <f t="shared" si="86"/>
        <v>#REF!</v>
      </c>
      <c r="EZ129" s="41" t="e">
        <f t="shared" si="86"/>
        <v>#REF!</v>
      </c>
      <c r="FA129" s="41" t="e">
        <f t="shared" si="98"/>
        <v>#REF!</v>
      </c>
      <c r="FB129" s="41" t="e">
        <f t="shared" si="98"/>
        <v>#REF!</v>
      </c>
      <c r="FC129" s="41" t="e">
        <f t="shared" si="98"/>
        <v>#REF!</v>
      </c>
      <c r="FD129" s="41" t="e">
        <f t="shared" si="98"/>
        <v>#REF!</v>
      </c>
      <c r="FE129" s="41" t="e">
        <f t="shared" si="98"/>
        <v>#REF!</v>
      </c>
      <c r="FF129" s="41" t="e">
        <f t="shared" si="93"/>
        <v>#REF!</v>
      </c>
      <c r="FG129" s="41" t="e">
        <f t="shared" si="93"/>
        <v>#REF!</v>
      </c>
      <c r="FH129" s="41" t="e">
        <f t="shared" si="93"/>
        <v>#REF!</v>
      </c>
      <c r="FI129" s="41" t="e">
        <f t="shared" si="93"/>
        <v>#REF!</v>
      </c>
      <c r="FJ129" s="41" t="e">
        <f t="shared" si="93"/>
        <v>#REF!</v>
      </c>
      <c r="FK129" s="41" t="e">
        <f t="shared" si="93"/>
        <v>#REF!</v>
      </c>
      <c r="FL129" s="41" t="e">
        <f t="shared" si="93"/>
        <v>#REF!</v>
      </c>
      <c r="FM129" s="41" t="e">
        <f t="shared" si="93"/>
        <v>#REF!</v>
      </c>
      <c r="FN129" s="41" t="e">
        <f t="shared" si="93"/>
        <v>#REF!</v>
      </c>
      <c r="FO129" s="41" t="e">
        <f t="shared" si="93"/>
        <v>#REF!</v>
      </c>
      <c r="FP129" s="41" t="e">
        <f t="shared" si="95"/>
        <v>#REF!</v>
      </c>
      <c r="FQ129" s="41" t="e">
        <f t="shared" si="95"/>
        <v>#REF!</v>
      </c>
      <c r="FR129" s="41" t="e">
        <f t="shared" si="95"/>
        <v>#REF!</v>
      </c>
      <c r="FS129" s="41" t="e">
        <f t="shared" si="95"/>
        <v>#REF!</v>
      </c>
      <c r="FT129" s="41" t="e">
        <f t="shared" si="95"/>
        <v>#REF!</v>
      </c>
      <c r="FU129" s="41" t="e">
        <f t="shared" si="95"/>
        <v>#REF!</v>
      </c>
      <c r="FV129" s="41" t="e">
        <f t="shared" si="95"/>
        <v>#REF!</v>
      </c>
      <c r="FW129" s="41" t="e">
        <f t="shared" si="95"/>
        <v>#REF!</v>
      </c>
      <c r="FX129" s="41" t="e">
        <f t="shared" si="95"/>
        <v>#REF!</v>
      </c>
      <c r="FY129" s="41" t="e">
        <f t="shared" si="87"/>
        <v>#REF!</v>
      </c>
      <c r="FZ129" s="41" t="e">
        <f t="shared" si="87"/>
        <v>#REF!</v>
      </c>
      <c r="GA129" s="41" t="e">
        <f t="shared" si="87"/>
        <v>#REF!</v>
      </c>
      <c r="GB129" s="41" t="e">
        <f t="shared" si="87"/>
        <v>#REF!</v>
      </c>
      <c r="GC129" s="41" t="e">
        <f t="shared" si="80"/>
        <v>#REF!</v>
      </c>
      <c r="GD129" s="41" t="e">
        <f t="shared" si="80"/>
        <v>#REF!</v>
      </c>
      <c r="GE129" s="41" t="e">
        <f t="shared" si="80"/>
        <v>#REF!</v>
      </c>
      <c r="GF129" s="41" t="e">
        <f t="shared" si="80"/>
        <v>#REF!</v>
      </c>
      <c r="GG129" s="41" t="e">
        <f t="shared" si="80"/>
        <v>#REF!</v>
      </c>
      <c r="GH129" s="41" t="e">
        <f t="shared" si="66"/>
        <v>#REF!</v>
      </c>
      <c r="GI129" s="41" t="e">
        <f t="shared" si="66"/>
        <v>#REF!</v>
      </c>
      <c r="GJ129" s="41" t="e">
        <f t="shared" si="66"/>
        <v>#REF!</v>
      </c>
      <c r="GK129" s="41" t="e">
        <f t="shared" si="66"/>
        <v>#REF!</v>
      </c>
      <c r="GL129" s="41" t="e">
        <f t="shared" si="66"/>
        <v>#REF!</v>
      </c>
      <c r="GM129" s="41" t="e">
        <f t="shared" si="66"/>
        <v>#REF!</v>
      </c>
      <c r="GN129" s="41" t="e">
        <f t="shared" si="66"/>
        <v>#REF!</v>
      </c>
      <c r="GO129" s="41" t="e">
        <f t="shared" si="66"/>
        <v>#REF!</v>
      </c>
      <c r="GP129" s="41" t="e">
        <f t="shared" si="66"/>
        <v>#REF!</v>
      </c>
      <c r="GQ129" s="41" t="e">
        <f t="shared" si="66"/>
        <v>#REF!</v>
      </c>
      <c r="GR129" s="41" t="e">
        <f t="shared" si="66"/>
        <v>#REF!</v>
      </c>
      <c r="GS129" s="41" t="e">
        <f t="shared" si="99"/>
        <v>#REF!</v>
      </c>
      <c r="GT129" s="41" t="e">
        <f t="shared" si="99"/>
        <v>#REF!</v>
      </c>
      <c r="GU129" s="41" t="e">
        <f t="shared" si="99"/>
        <v>#REF!</v>
      </c>
      <c r="GV129" s="41" t="e">
        <f t="shared" si="99"/>
        <v>#REF!</v>
      </c>
      <c r="GW129" s="41" t="e">
        <f t="shared" si="99"/>
        <v>#REF!</v>
      </c>
      <c r="GX129" s="41" t="e">
        <f t="shared" si="99"/>
        <v>#REF!</v>
      </c>
      <c r="GY129" s="41" t="e">
        <f t="shared" si="99"/>
        <v>#REF!</v>
      </c>
      <c r="GZ129" s="41" t="e">
        <f t="shared" si="99"/>
        <v>#REF!</v>
      </c>
      <c r="HA129" s="41" t="e">
        <f t="shared" si="99"/>
        <v>#REF!</v>
      </c>
      <c r="HB129" s="41" t="e">
        <f t="shared" si="96"/>
        <v>#REF!</v>
      </c>
      <c r="HC129" s="41" t="e">
        <f t="shared" si="96"/>
        <v>#REF!</v>
      </c>
      <c r="HD129" s="41" t="e">
        <f t="shared" si="96"/>
        <v>#REF!</v>
      </c>
      <c r="HE129" s="41" t="e">
        <f t="shared" si="96"/>
        <v>#REF!</v>
      </c>
      <c r="HF129" s="41" t="e">
        <f t="shared" si="96"/>
        <v>#REF!</v>
      </c>
      <c r="HG129" s="41" t="e">
        <f t="shared" si="96"/>
        <v>#REF!</v>
      </c>
      <c r="HH129" s="41" t="e">
        <f t="shared" si="91"/>
        <v>#REF!</v>
      </c>
      <c r="HI129" s="41" t="e">
        <f t="shared" si="91"/>
        <v>#REF!</v>
      </c>
      <c r="HJ129" s="41" t="e">
        <f t="shared" si="91"/>
        <v>#REF!</v>
      </c>
    </row>
    <row r="130" spans="1:218" ht="14.4" x14ac:dyDescent="0.3">
      <c r="A130" s="42">
        <v>127</v>
      </c>
      <c r="B130" s="43" t="e">
        <f>'CMM1 - AUX CALC'!$DX$67</f>
        <v>#REF!</v>
      </c>
      <c r="DY130" s="41" t="e">
        <f>$B130/(_xlfn.SINGLE(PrazoConcessao)*12-DY$3+1)</f>
        <v>#REF!</v>
      </c>
      <c r="DZ130" s="41" t="e">
        <f t="shared" si="92"/>
        <v>#REF!</v>
      </c>
      <c r="EA130" s="41" t="e">
        <f t="shared" si="92"/>
        <v>#REF!</v>
      </c>
      <c r="EB130" s="41" t="e">
        <f t="shared" si="92"/>
        <v>#REF!</v>
      </c>
      <c r="EC130" s="41" t="e">
        <f t="shared" si="92"/>
        <v>#REF!</v>
      </c>
      <c r="ED130" s="41" t="e">
        <f t="shared" si="92"/>
        <v>#REF!</v>
      </c>
      <c r="EE130" s="41" t="e">
        <f t="shared" si="92"/>
        <v>#REF!</v>
      </c>
      <c r="EF130" s="41" t="e">
        <f t="shared" si="92"/>
        <v>#REF!</v>
      </c>
      <c r="EG130" s="41" t="e">
        <f t="shared" si="92"/>
        <v>#REF!</v>
      </c>
      <c r="EH130" s="41" t="e">
        <f t="shared" si="92"/>
        <v>#REF!</v>
      </c>
      <c r="EI130" s="41" t="e">
        <f t="shared" si="92"/>
        <v>#REF!</v>
      </c>
      <c r="EJ130" s="41" t="e">
        <f t="shared" si="94"/>
        <v>#REF!</v>
      </c>
      <c r="EK130" s="41" t="e">
        <f t="shared" si="94"/>
        <v>#REF!</v>
      </c>
      <c r="EL130" s="41" t="e">
        <f t="shared" si="94"/>
        <v>#REF!</v>
      </c>
      <c r="EM130" s="41" t="e">
        <f t="shared" si="94"/>
        <v>#REF!</v>
      </c>
      <c r="EN130" s="41" t="e">
        <f t="shared" si="94"/>
        <v>#REF!</v>
      </c>
      <c r="EO130" s="41" t="e">
        <f t="shared" si="94"/>
        <v>#REF!</v>
      </c>
      <c r="EP130" s="41" t="e">
        <f t="shared" si="94"/>
        <v>#REF!</v>
      </c>
      <c r="EQ130" s="41" t="e">
        <f t="shared" si="94"/>
        <v>#REF!</v>
      </c>
      <c r="ER130" s="41" t="e">
        <f t="shared" si="94"/>
        <v>#REF!</v>
      </c>
      <c r="ES130" s="41" t="e">
        <f t="shared" si="86"/>
        <v>#REF!</v>
      </c>
      <c r="ET130" s="41" t="e">
        <f t="shared" si="86"/>
        <v>#REF!</v>
      </c>
      <c r="EU130" s="41" t="e">
        <f t="shared" si="86"/>
        <v>#REF!</v>
      </c>
      <c r="EV130" s="41" t="e">
        <f t="shared" si="86"/>
        <v>#REF!</v>
      </c>
      <c r="EW130" s="41" t="e">
        <f t="shared" si="86"/>
        <v>#REF!</v>
      </c>
      <c r="EX130" s="41" t="e">
        <f t="shared" si="86"/>
        <v>#REF!</v>
      </c>
      <c r="EY130" s="41" t="e">
        <f t="shared" si="86"/>
        <v>#REF!</v>
      </c>
      <c r="EZ130" s="41" t="e">
        <f t="shared" si="86"/>
        <v>#REF!</v>
      </c>
      <c r="FA130" s="41" t="e">
        <f t="shared" si="98"/>
        <v>#REF!</v>
      </c>
      <c r="FB130" s="41" t="e">
        <f t="shared" si="98"/>
        <v>#REF!</v>
      </c>
      <c r="FC130" s="41" t="e">
        <f t="shared" si="98"/>
        <v>#REF!</v>
      </c>
      <c r="FD130" s="41" t="e">
        <f t="shared" si="98"/>
        <v>#REF!</v>
      </c>
      <c r="FE130" s="41" t="e">
        <f t="shared" si="98"/>
        <v>#REF!</v>
      </c>
      <c r="FF130" s="41" t="e">
        <f t="shared" si="93"/>
        <v>#REF!</v>
      </c>
      <c r="FG130" s="41" t="e">
        <f t="shared" si="93"/>
        <v>#REF!</v>
      </c>
      <c r="FH130" s="41" t="e">
        <f t="shared" si="93"/>
        <v>#REF!</v>
      </c>
      <c r="FI130" s="41" t="e">
        <f t="shared" si="93"/>
        <v>#REF!</v>
      </c>
      <c r="FJ130" s="41" t="e">
        <f t="shared" si="93"/>
        <v>#REF!</v>
      </c>
      <c r="FK130" s="41" t="e">
        <f t="shared" si="93"/>
        <v>#REF!</v>
      </c>
      <c r="FL130" s="41" t="e">
        <f t="shared" si="93"/>
        <v>#REF!</v>
      </c>
      <c r="FM130" s="41" t="e">
        <f t="shared" si="93"/>
        <v>#REF!</v>
      </c>
      <c r="FN130" s="41" t="e">
        <f t="shared" si="93"/>
        <v>#REF!</v>
      </c>
      <c r="FO130" s="41" t="e">
        <f t="shared" si="93"/>
        <v>#REF!</v>
      </c>
      <c r="FP130" s="41" t="e">
        <f t="shared" si="95"/>
        <v>#REF!</v>
      </c>
      <c r="FQ130" s="41" t="e">
        <f t="shared" si="95"/>
        <v>#REF!</v>
      </c>
      <c r="FR130" s="41" t="e">
        <f t="shared" si="95"/>
        <v>#REF!</v>
      </c>
      <c r="FS130" s="41" t="e">
        <f t="shared" si="95"/>
        <v>#REF!</v>
      </c>
      <c r="FT130" s="41" t="e">
        <f t="shared" si="95"/>
        <v>#REF!</v>
      </c>
      <c r="FU130" s="41" t="e">
        <f t="shared" si="95"/>
        <v>#REF!</v>
      </c>
      <c r="FV130" s="41" t="e">
        <f t="shared" si="95"/>
        <v>#REF!</v>
      </c>
      <c r="FW130" s="41" t="e">
        <f t="shared" si="95"/>
        <v>#REF!</v>
      </c>
      <c r="FX130" s="41" t="e">
        <f t="shared" si="95"/>
        <v>#REF!</v>
      </c>
      <c r="FY130" s="41" t="e">
        <f t="shared" si="87"/>
        <v>#REF!</v>
      </c>
      <c r="FZ130" s="41" t="e">
        <f t="shared" si="87"/>
        <v>#REF!</v>
      </c>
      <c r="GA130" s="41" t="e">
        <f t="shared" si="87"/>
        <v>#REF!</v>
      </c>
      <c r="GB130" s="41" t="e">
        <f t="shared" si="87"/>
        <v>#REF!</v>
      </c>
      <c r="GC130" s="41" t="e">
        <f t="shared" si="80"/>
        <v>#REF!</v>
      </c>
      <c r="GD130" s="41" t="e">
        <f t="shared" si="80"/>
        <v>#REF!</v>
      </c>
      <c r="GE130" s="41" t="e">
        <f t="shared" si="80"/>
        <v>#REF!</v>
      </c>
      <c r="GF130" s="41" t="e">
        <f t="shared" si="80"/>
        <v>#REF!</v>
      </c>
      <c r="GG130" s="41" t="e">
        <f t="shared" si="80"/>
        <v>#REF!</v>
      </c>
      <c r="GH130" s="41" t="e">
        <f t="shared" si="80"/>
        <v>#REF!</v>
      </c>
      <c r="GI130" s="41" t="e">
        <f t="shared" si="80"/>
        <v>#REF!</v>
      </c>
      <c r="GJ130" s="41" t="e">
        <f t="shared" si="80"/>
        <v>#REF!</v>
      </c>
      <c r="GK130" s="41" t="e">
        <f t="shared" si="80"/>
        <v>#REF!</v>
      </c>
      <c r="GL130" s="41" t="e">
        <f t="shared" si="80"/>
        <v>#REF!</v>
      </c>
      <c r="GM130" s="41" t="e">
        <f t="shared" si="80"/>
        <v>#REF!</v>
      </c>
      <c r="GN130" s="41" t="e">
        <f t="shared" si="80"/>
        <v>#REF!</v>
      </c>
      <c r="GO130" s="41" t="e">
        <f t="shared" si="80"/>
        <v>#REF!</v>
      </c>
      <c r="GP130" s="41" t="e">
        <f t="shared" si="80"/>
        <v>#REF!</v>
      </c>
      <c r="GQ130" s="41" t="e">
        <f t="shared" si="80"/>
        <v>#REF!</v>
      </c>
      <c r="GR130" s="41" t="e">
        <f t="shared" si="80"/>
        <v>#REF!</v>
      </c>
      <c r="GS130" s="41" t="e">
        <f t="shared" si="99"/>
        <v>#REF!</v>
      </c>
      <c r="GT130" s="41" t="e">
        <f t="shared" si="99"/>
        <v>#REF!</v>
      </c>
      <c r="GU130" s="41" t="e">
        <f t="shared" si="99"/>
        <v>#REF!</v>
      </c>
      <c r="GV130" s="41" t="e">
        <f t="shared" si="99"/>
        <v>#REF!</v>
      </c>
      <c r="GW130" s="41" t="e">
        <f t="shared" si="99"/>
        <v>#REF!</v>
      </c>
      <c r="GX130" s="41" t="e">
        <f t="shared" si="99"/>
        <v>#REF!</v>
      </c>
      <c r="GY130" s="41" t="e">
        <f t="shared" si="99"/>
        <v>#REF!</v>
      </c>
      <c r="GZ130" s="41" t="e">
        <f t="shared" si="99"/>
        <v>#REF!</v>
      </c>
      <c r="HA130" s="41" t="e">
        <f t="shared" si="99"/>
        <v>#REF!</v>
      </c>
      <c r="HB130" s="41" t="e">
        <f t="shared" si="96"/>
        <v>#REF!</v>
      </c>
      <c r="HC130" s="41" t="e">
        <f t="shared" si="96"/>
        <v>#REF!</v>
      </c>
      <c r="HD130" s="41" t="e">
        <f t="shared" si="96"/>
        <v>#REF!</v>
      </c>
      <c r="HE130" s="41" t="e">
        <f t="shared" si="96"/>
        <v>#REF!</v>
      </c>
      <c r="HF130" s="41" t="e">
        <f t="shared" si="96"/>
        <v>#REF!</v>
      </c>
      <c r="HG130" s="41" t="e">
        <f t="shared" si="96"/>
        <v>#REF!</v>
      </c>
      <c r="HH130" s="41" t="e">
        <f t="shared" si="91"/>
        <v>#REF!</v>
      </c>
      <c r="HI130" s="41" t="e">
        <f t="shared" si="91"/>
        <v>#REF!</v>
      </c>
      <c r="HJ130" s="41" t="e">
        <f t="shared" si="91"/>
        <v>#REF!</v>
      </c>
    </row>
    <row r="131" spans="1:218" ht="14.4" x14ac:dyDescent="0.3">
      <c r="A131" s="42">
        <v>128</v>
      </c>
      <c r="B131" s="43" t="e">
        <f>'CMM1 - AUX CALC'!$DY$67</f>
        <v>#REF!</v>
      </c>
      <c r="DZ131" s="41" t="e">
        <f>$B131/(_xlfn.SINGLE(PrazoConcessao)*12-DZ$3+1)</f>
        <v>#REF!</v>
      </c>
      <c r="EA131" s="41" t="e">
        <f t="shared" si="92"/>
        <v>#REF!</v>
      </c>
      <c r="EB131" s="41" t="e">
        <f t="shared" si="92"/>
        <v>#REF!</v>
      </c>
      <c r="EC131" s="41" t="e">
        <f t="shared" si="92"/>
        <v>#REF!</v>
      </c>
      <c r="ED131" s="41" t="e">
        <f t="shared" si="92"/>
        <v>#REF!</v>
      </c>
      <c r="EE131" s="41" t="e">
        <f t="shared" si="92"/>
        <v>#REF!</v>
      </c>
      <c r="EF131" s="41" t="e">
        <f t="shared" si="92"/>
        <v>#REF!</v>
      </c>
      <c r="EG131" s="41" t="e">
        <f t="shared" si="92"/>
        <v>#REF!</v>
      </c>
      <c r="EH131" s="41" t="e">
        <f t="shared" si="92"/>
        <v>#REF!</v>
      </c>
      <c r="EI131" s="41" t="e">
        <f t="shared" si="92"/>
        <v>#REF!</v>
      </c>
      <c r="EJ131" s="41" t="e">
        <f t="shared" si="94"/>
        <v>#REF!</v>
      </c>
      <c r="EK131" s="41" t="e">
        <f t="shared" si="94"/>
        <v>#REF!</v>
      </c>
      <c r="EL131" s="41" t="e">
        <f t="shared" si="94"/>
        <v>#REF!</v>
      </c>
      <c r="EM131" s="41" t="e">
        <f t="shared" si="94"/>
        <v>#REF!</v>
      </c>
      <c r="EN131" s="41" t="e">
        <f t="shared" si="94"/>
        <v>#REF!</v>
      </c>
      <c r="EO131" s="41" t="e">
        <f t="shared" si="94"/>
        <v>#REF!</v>
      </c>
      <c r="EP131" s="41" t="e">
        <f t="shared" si="94"/>
        <v>#REF!</v>
      </c>
      <c r="EQ131" s="41" t="e">
        <f t="shared" si="94"/>
        <v>#REF!</v>
      </c>
      <c r="ER131" s="41" t="e">
        <f t="shared" si="94"/>
        <v>#REF!</v>
      </c>
      <c r="ES131" s="41" t="e">
        <f t="shared" si="86"/>
        <v>#REF!</v>
      </c>
      <c r="ET131" s="41" t="e">
        <f t="shared" si="86"/>
        <v>#REF!</v>
      </c>
      <c r="EU131" s="41" t="e">
        <f t="shared" si="86"/>
        <v>#REF!</v>
      </c>
      <c r="EV131" s="41" t="e">
        <f t="shared" si="86"/>
        <v>#REF!</v>
      </c>
      <c r="EW131" s="41" t="e">
        <f t="shared" si="86"/>
        <v>#REF!</v>
      </c>
      <c r="EX131" s="41" t="e">
        <f t="shared" si="86"/>
        <v>#REF!</v>
      </c>
      <c r="EY131" s="41" t="e">
        <f t="shared" si="86"/>
        <v>#REF!</v>
      </c>
      <c r="EZ131" s="41" t="e">
        <f t="shared" si="86"/>
        <v>#REF!</v>
      </c>
      <c r="FA131" s="41" t="e">
        <f t="shared" si="98"/>
        <v>#REF!</v>
      </c>
      <c r="FB131" s="41" t="e">
        <f t="shared" si="98"/>
        <v>#REF!</v>
      </c>
      <c r="FC131" s="41" t="e">
        <f t="shared" si="98"/>
        <v>#REF!</v>
      </c>
      <c r="FD131" s="41" t="e">
        <f t="shared" si="98"/>
        <v>#REF!</v>
      </c>
      <c r="FE131" s="41" t="e">
        <f t="shared" si="98"/>
        <v>#REF!</v>
      </c>
      <c r="FF131" s="41" t="e">
        <f t="shared" si="93"/>
        <v>#REF!</v>
      </c>
      <c r="FG131" s="41" t="e">
        <f t="shared" si="93"/>
        <v>#REF!</v>
      </c>
      <c r="FH131" s="41" t="e">
        <f t="shared" si="93"/>
        <v>#REF!</v>
      </c>
      <c r="FI131" s="41" t="e">
        <f t="shared" si="93"/>
        <v>#REF!</v>
      </c>
      <c r="FJ131" s="41" t="e">
        <f t="shared" si="93"/>
        <v>#REF!</v>
      </c>
      <c r="FK131" s="41" t="e">
        <f t="shared" si="93"/>
        <v>#REF!</v>
      </c>
      <c r="FL131" s="41" t="e">
        <f t="shared" si="93"/>
        <v>#REF!</v>
      </c>
      <c r="FM131" s="41" t="e">
        <f t="shared" si="93"/>
        <v>#REF!</v>
      </c>
      <c r="FN131" s="41" t="e">
        <f t="shared" si="93"/>
        <v>#REF!</v>
      </c>
      <c r="FO131" s="41" t="e">
        <f t="shared" si="93"/>
        <v>#REF!</v>
      </c>
      <c r="FP131" s="41" t="e">
        <f t="shared" si="95"/>
        <v>#REF!</v>
      </c>
      <c r="FQ131" s="41" t="e">
        <f t="shared" si="95"/>
        <v>#REF!</v>
      </c>
      <c r="FR131" s="41" t="e">
        <f t="shared" si="95"/>
        <v>#REF!</v>
      </c>
      <c r="FS131" s="41" t="e">
        <f t="shared" si="95"/>
        <v>#REF!</v>
      </c>
      <c r="FT131" s="41" t="e">
        <f t="shared" si="95"/>
        <v>#REF!</v>
      </c>
      <c r="FU131" s="41" t="e">
        <f t="shared" si="95"/>
        <v>#REF!</v>
      </c>
      <c r="FV131" s="41" t="e">
        <f t="shared" si="95"/>
        <v>#REF!</v>
      </c>
      <c r="FW131" s="41" t="e">
        <f t="shared" si="95"/>
        <v>#REF!</v>
      </c>
      <c r="FX131" s="41" t="e">
        <f t="shared" si="95"/>
        <v>#REF!</v>
      </c>
      <c r="FY131" s="41" t="e">
        <f t="shared" si="87"/>
        <v>#REF!</v>
      </c>
      <c r="FZ131" s="41" t="e">
        <f t="shared" si="87"/>
        <v>#REF!</v>
      </c>
      <c r="GA131" s="41" t="e">
        <f t="shared" si="87"/>
        <v>#REF!</v>
      </c>
      <c r="GB131" s="41" t="e">
        <f t="shared" si="87"/>
        <v>#REF!</v>
      </c>
      <c r="GC131" s="41" t="e">
        <f t="shared" si="80"/>
        <v>#REF!</v>
      </c>
      <c r="GD131" s="41" t="e">
        <f t="shared" si="80"/>
        <v>#REF!</v>
      </c>
      <c r="GE131" s="41" t="e">
        <f t="shared" si="80"/>
        <v>#REF!</v>
      </c>
      <c r="GF131" s="41" t="e">
        <f t="shared" si="80"/>
        <v>#REF!</v>
      </c>
      <c r="GG131" s="41" t="e">
        <f t="shared" si="80"/>
        <v>#REF!</v>
      </c>
      <c r="GH131" s="41" t="e">
        <f t="shared" si="80"/>
        <v>#REF!</v>
      </c>
      <c r="GI131" s="41" t="e">
        <f t="shared" si="80"/>
        <v>#REF!</v>
      </c>
      <c r="GJ131" s="41" t="e">
        <f t="shared" si="80"/>
        <v>#REF!</v>
      </c>
      <c r="GK131" s="41" t="e">
        <f t="shared" si="80"/>
        <v>#REF!</v>
      </c>
      <c r="GL131" s="41" t="e">
        <f t="shared" si="80"/>
        <v>#REF!</v>
      </c>
      <c r="GM131" s="41" t="e">
        <f t="shared" si="80"/>
        <v>#REF!</v>
      </c>
      <c r="GN131" s="41" t="e">
        <f t="shared" si="80"/>
        <v>#REF!</v>
      </c>
      <c r="GO131" s="41" t="e">
        <f t="shared" si="80"/>
        <v>#REF!</v>
      </c>
      <c r="GP131" s="41" t="e">
        <f t="shared" si="80"/>
        <v>#REF!</v>
      </c>
      <c r="GQ131" s="41" t="e">
        <f t="shared" si="80"/>
        <v>#REF!</v>
      </c>
      <c r="GR131" s="41" t="e">
        <f t="shared" si="80"/>
        <v>#REF!</v>
      </c>
      <c r="GS131" s="41" t="e">
        <f t="shared" si="99"/>
        <v>#REF!</v>
      </c>
      <c r="GT131" s="41" t="e">
        <f t="shared" si="99"/>
        <v>#REF!</v>
      </c>
      <c r="GU131" s="41" t="e">
        <f t="shared" si="99"/>
        <v>#REF!</v>
      </c>
      <c r="GV131" s="41" t="e">
        <f t="shared" si="99"/>
        <v>#REF!</v>
      </c>
      <c r="GW131" s="41" t="e">
        <f t="shared" si="99"/>
        <v>#REF!</v>
      </c>
      <c r="GX131" s="41" t="e">
        <f t="shared" si="99"/>
        <v>#REF!</v>
      </c>
      <c r="GY131" s="41" t="e">
        <f t="shared" si="99"/>
        <v>#REF!</v>
      </c>
      <c r="GZ131" s="41" t="e">
        <f t="shared" si="99"/>
        <v>#REF!</v>
      </c>
      <c r="HA131" s="41" t="e">
        <f t="shared" si="99"/>
        <v>#REF!</v>
      </c>
      <c r="HB131" s="41" t="e">
        <f t="shared" si="96"/>
        <v>#REF!</v>
      </c>
      <c r="HC131" s="41" t="e">
        <f t="shared" si="96"/>
        <v>#REF!</v>
      </c>
      <c r="HD131" s="41" t="e">
        <f t="shared" si="96"/>
        <v>#REF!</v>
      </c>
      <c r="HE131" s="41" t="e">
        <f t="shared" si="96"/>
        <v>#REF!</v>
      </c>
      <c r="HF131" s="41" t="e">
        <f t="shared" si="96"/>
        <v>#REF!</v>
      </c>
      <c r="HG131" s="41" t="e">
        <f t="shared" si="96"/>
        <v>#REF!</v>
      </c>
      <c r="HH131" s="41" t="e">
        <f t="shared" si="91"/>
        <v>#REF!</v>
      </c>
      <c r="HI131" s="41" t="e">
        <f t="shared" si="91"/>
        <v>#REF!</v>
      </c>
      <c r="HJ131" s="41" t="e">
        <f t="shared" si="91"/>
        <v>#REF!</v>
      </c>
    </row>
    <row r="132" spans="1:218" ht="14.4" x14ac:dyDescent="0.3">
      <c r="A132" s="42">
        <v>129</v>
      </c>
      <c r="B132" s="43" t="e">
        <f>'CMM1 - AUX CALC'!$DZ$67</f>
        <v>#REF!</v>
      </c>
      <c r="EA132" s="41" t="e">
        <f>$B132/(_xlfn.SINGLE(PrazoConcessao)*12-EA$3+1)</f>
        <v>#REF!</v>
      </c>
      <c r="EB132" s="41" t="e">
        <f t="shared" si="92"/>
        <v>#REF!</v>
      </c>
      <c r="EC132" s="41" t="e">
        <f t="shared" si="92"/>
        <v>#REF!</v>
      </c>
      <c r="ED132" s="41" t="e">
        <f t="shared" si="92"/>
        <v>#REF!</v>
      </c>
      <c r="EE132" s="41" t="e">
        <f t="shared" si="92"/>
        <v>#REF!</v>
      </c>
      <c r="EF132" s="41" t="e">
        <f t="shared" si="92"/>
        <v>#REF!</v>
      </c>
      <c r="EG132" s="41" t="e">
        <f t="shared" si="92"/>
        <v>#REF!</v>
      </c>
      <c r="EH132" s="41" t="e">
        <f t="shared" si="92"/>
        <v>#REF!</v>
      </c>
      <c r="EI132" s="41" t="e">
        <f t="shared" si="92"/>
        <v>#REF!</v>
      </c>
      <c r="EJ132" s="41" t="e">
        <f t="shared" si="94"/>
        <v>#REF!</v>
      </c>
      <c r="EK132" s="41" t="e">
        <f t="shared" si="94"/>
        <v>#REF!</v>
      </c>
      <c r="EL132" s="41" t="e">
        <f t="shared" si="94"/>
        <v>#REF!</v>
      </c>
      <c r="EM132" s="41" t="e">
        <f t="shared" si="94"/>
        <v>#REF!</v>
      </c>
      <c r="EN132" s="41" t="e">
        <f t="shared" si="94"/>
        <v>#REF!</v>
      </c>
      <c r="EO132" s="41" t="e">
        <f t="shared" si="94"/>
        <v>#REF!</v>
      </c>
      <c r="EP132" s="41" t="e">
        <f t="shared" si="94"/>
        <v>#REF!</v>
      </c>
      <c r="EQ132" s="41" t="e">
        <f t="shared" si="94"/>
        <v>#REF!</v>
      </c>
      <c r="ER132" s="41" t="e">
        <f t="shared" si="94"/>
        <v>#REF!</v>
      </c>
      <c r="ES132" s="41" t="e">
        <f t="shared" si="86"/>
        <v>#REF!</v>
      </c>
      <c r="ET132" s="41" t="e">
        <f t="shared" si="86"/>
        <v>#REF!</v>
      </c>
      <c r="EU132" s="41" t="e">
        <f t="shared" si="86"/>
        <v>#REF!</v>
      </c>
      <c r="EV132" s="41" t="e">
        <f t="shared" si="86"/>
        <v>#REF!</v>
      </c>
      <c r="EW132" s="41" t="e">
        <f t="shared" si="86"/>
        <v>#REF!</v>
      </c>
      <c r="EX132" s="41" t="e">
        <f t="shared" si="86"/>
        <v>#REF!</v>
      </c>
      <c r="EY132" s="41" t="e">
        <f t="shared" si="86"/>
        <v>#REF!</v>
      </c>
      <c r="EZ132" s="41" t="e">
        <f t="shared" si="86"/>
        <v>#REF!</v>
      </c>
      <c r="FA132" s="41" t="e">
        <f t="shared" si="98"/>
        <v>#REF!</v>
      </c>
      <c r="FB132" s="41" t="e">
        <f t="shared" si="98"/>
        <v>#REF!</v>
      </c>
      <c r="FC132" s="41" t="e">
        <f t="shared" si="98"/>
        <v>#REF!</v>
      </c>
      <c r="FD132" s="41" t="e">
        <f t="shared" si="98"/>
        <v>#REF!</v>
      </c>
      <c r="FE132" s="41" t="e">
        <f t="shared" si="98"/>
        <v>#REF!</v>
      </c>
      <c r="FF132" s="41" t="e">
        <f t="shared" si="93"/>
        <v>#REF!</v>
      </c>
      <c r="FG132" s="41" t="e">
        <f t="shared" si="93"/>
        <v>#REF!</v>
      </c>
      <c r="FH132" s="41" t="e">
        <f t="shared" si="93"/>
        <v>#REF!</v>
      </c>
      <c r="FI132" s="41" t="e">
        <f t="shared" si="93"/>
        <v>#REF!</v>
      </c>
      <c r="FJ132" s="41" t="e">
        <f t="shared" si="93"/>
        <v>#REF!</v>
      </c>
      <c r="FK132" s="41" t="e">
        <f t="shared" si="93"/>
        <v>#REF!</v>
      </c>
      <c r="FL132" s="41" t="e">
        <f t="shared" si="93"/>
        <v>#REF!</v>
      </c>
      <c r="FM132" s="41" t="e">
        <f t="shared" si="93"/>
        <v>#REF!</v>
      </c>
      <c r="FN132" s="41" t="e">
        <f t="shared" si="93"/>
        <v>#REF!</v>
      </c>
      <c r="FO132" s="41" t="e">
        <f t="shared" si="93"/>
        <v>#REF!</v>
      </c>
      <c r="FP132" s="41" t="e">
        <f t="shared" si="95"/>
        <v>#REF!</v>
      </c>
      <c r="FQ132" s="41" t="e">
        <f t="shared" si="95"/>
        <v>#REF!</v>
      </c>
      <c r="FR132" s="41" t="e">
        <f t="shared" si="95"/>
        <v>#REF!</v>
      </c>
      <c r="FS132" s="41" t="e">
        <f t="shared" si="95"/>
        <v>#REF!</v>
      </c>
      <c r="FT132" s="41" t="e">
        <f t="shared" si="95"/>
        <v>#REF!</v>
      </c>
      <c r="FU132" s="41" t="e">
        <f t="shared" si="95"/>
        <v>#REF!</v>
      </c>
      <c r="FV132" s="41" t="e">
        <f t="shared" si="95"/>
        <v>#REF!</v>
      </c>
      <c r="FW132" s="41" t="e">
        <f t="shared" si="95"/>
        <v>#REF!</v>
      </c>
      <c r="FX132" s="41" t="e">
        <f t="shared" si="95"/>
        <v>#REF!</v>
      </c>
      <c r="FY132" s="41" t="e">
        <f t="shared" si="87"/>
        <v>#REF!</v>
      </c>
      <c r="FZ132" s="41" t="e">
        <f t="shared" si="87"/>
        <v>#REF!</v>
      </c>
      <c r="GA132" s="41" t="e">
        <f t="shared" si="87"/>
        <v>#REF!</v>
      </c>
      <c r="GB132" s="41" t="e">
        <f t="shared" si="87"/>
        <v>#REF!</v>
      </c>
      <c r="GC132" s="41" t="e">
        <f t="shared" si="80"/>
        <v>#REF!</v>
      </c>
      <c r="GD132" s="41" t="e">
        <f t="shared" si="80"/>
        <v>#REF!</v>
      </c>
      <c r="GE132" s="41" t="e">
        <f t="shared" si="80"/>
        <v>#REF!</v>
      </c>
      <c r="GF132" s="41" t="e">
        <f t="shared" ref="GF132:GR151" si="100">GE132</f>
        <v>#REF!</v>
      </c>
      <c r="GG132" s="41" t="e">
        <f t="shared" si="100"/>
        <v>#REF!</v>
      </c>
      <c r="GH132" s="41" t="e">
        <f t="shared" si="100"/>
        <v>#REF!</v>
      </c>
      <c r="GI132" s="41" t="e">
        <f t="shared" si="100"/>
        <v>#REF!</v>
      </c>
      <c r="GJ132" s="41" t="e">
        <f t="shared" si="100"/>
        <v>#REF!</v>
      </c>
      <c r="GK132" s="41" t="e">
        <f t="shared" si="100"/>
        <v>#REF!</v>
      </c>
      <c r="GL132" s="41" t="e">
        <f t="shared" si="100"/>
        <v>#REF!</v>
      </c>
      <c r="GM132" s="41" t="e">
        <f t="shared" si="100"/>
        <v>#REF!</v>
      </c>
      <c r="GN132" s="41" t="e">
        <f t="shared" si="100"/>
        <v>#REF!</v>
      </c>
      <c r="GO132" s="41" t="e">
        <f t="shared" si="100"/>
        <v>#REF!</v>
      </c>
      <c r="GP132" s="41" t="e">
        <f t="shared" si="100"/>
        <v>#REF!</v>
      </c>
      <c r="GQ132" s="41" t="e">
        <f t="shared" si="100"/>
        <v>#REF!</v>
      </c>
      <c r="GR132" s="41" t="e">
        <f t="shared" si="100"/>
        <v>#REF!</v>
      </c>
      <c r="GS132" s="41" t="e">
        <f t="shared" si="99"/>
        <v>#REF!</v>
      </c>
      <c r="GT132" s="41" t="e">
        <f t="shared" si="99"/>
        <v>#REF!</v>
      </c>
      <c r="GU132" s="41" t="e">
        <f t="shared" si="99"/>
        <v>#REF!</v>
      </c>
      <c r="GV132" s="41" t="e">
        <f t="shared" si="99"/>
        <v>#REF!</v>
      </c>
      <c r="GW132" s="41" t="e">
        <f t="shared" si="99"/>
        <v>#REF!</v>
      </c>
      <c r="GX132" s="41" t="e">
        <f t="shared" si="99"/>
        <v>#REF!</v>
      </c>
      <c r="GY132" s="41" t="e">
        <f t="shared" si="99"/>
        <v>#REF!</v>
      </c>
      <c r="GZ132" s="41" t="e">
        <f t="shared" si="99"/>
        <v>#REF!</v>
      </c>
      <c r="HA132" s="41" t="e">
        <f t="shared" si="99"/>
        <v>#REF!</v>
      </c>
      <c r="HB132" s="41" t="e">
        <f t="shared" si="96"/>
        <v>#REF!</v>
      </c>
      <c r="HC132" s="41" t="e">
        <f t="shared" si="96"/>
        <v>#REF!</v>
      </c>
      <c r="HD132" s="41" t="e">
        <f t="shared" si="96"/>
        <v>#REF!</v>
      </c>
      <c r="HE132" s="41" t="e">
        <f t="shared" si="96"/>
        <v>#REF!</v>
      </c>
      <c r="HF132" s="41" t="e">
        <f t="shared" si="96"/>
        <v>#REF!</v>
      </c>
      <c r="HG132" s="41" t="e">
        <f t="shared" si="96"/>
        <v>#REF!</v>
      </c>
      <c r="HH132" s="41" t="e">
        <f t="shared" si="91"/>
        <v>#REF!</v>
      </c>
      <c r="HI132" s="41" t="e">
        <f t="shared" si="91"/>
        <v>#REF!</v>
      </c>
      <c r="HJ132" s="41" t="e">
        <f t="shared" si="91"/>
        <v>#REF!</v>
      </c>
    </row>
    <row r="133" spans="1:218" ht="14.4" x14ac:dyDescent="0.3">
      <c r="A133" s="42">
        <v>130</v>
      </c>
      <c r="B133" s="43" t="e">
        <f>'CMM1 - AUX CALC'!$EA$67</f>
        <v>#REF!</v>
      </c>
      <c r="EB133" s="41" t="e">
        <f>$B133/(_xlfn.SINGLE(PrazoConcessao)*12-EB$3+1)</f>
        <v>#REF!</v>
      </c>
      <c r="EC133" s="41" t="e">
        <f t="shared" si="92"/>
        <v>#REF!</v>
      </c>
      <c r="ED133" s="41" t="e">
        <f t="shared" si="92"/>
        <v>#REF!</v>
      </c>
      <c r="EE133" s="41" t="e">
        <f t="shared" si="92"/>
        <v>#REF!</v>
      </c>
      <c r="EF133" s="41" t="e">
        <f t="shared" si="92"/>
        <v>#REF!</v>
      </c>
      <c r="EG133" s="41" t="e">
        <f t="shared" si="92"/>
        <v>#REF!</v>
      </c>
      <c r="EH133" s="41" t="e">
        <f t="shared" si="92"/>
        <v>#REF!</v>
      </c>
      <c r="EI133" s="41" t="e">
        <f t="shared" si="92"/>
        <v>#REF!</v>
      </c>
      <c r="EJ133" s="41" t="e">
        <f t="shared" si="94"/>
        <v>#REF!</v>
      </c>
      <c r="EK133" s="41" t="e">
        <f t="shared" si="94"/>
        <v>#REF!</v>
      </c>
      <c r="EL133" s="41" t="e">
        <f t="shared" si="94"/>
        <v>#REF!</v>
      </c>
      <c r="EM133" s="41" t="e">
        <f t="shared" si="94"/>
        <v>#REF!</v>
      </c>
      <c r="EN133" s="41" t="e">
        <f t="shared" si="94"/>
        <v>#REF!</v>
      </c>
      <c r="EO133" s="41" t="e">
        <f t="shared" si="94"/>
        <v>#REF!</v>
      </c>
      <c r="EP133" s="41" t="e">
        <f t="shared" si="94"/>
        <v>#REF!</v>
      </c>
      <c r="EQ133" s="41" t="e">
        <f t="shared" si="94"/>
        <v>#REF!</v>
      </c>
      <c r="ER133" s="41" t="e">
        <f t="shared" si="94"/>
        <v>#REF!</v>
      </c>
      <c r="ES133" s="41" t="e">
        <f t="shared" si="86"/>
        <v>#REF!</v>
      </c>
      <c r="ET133" s="41" t="e">
        <f t="shared" si="86"/>
        <v>#REF!</v>
      </c>
      <c r="EU133" s="41" t="e">
        <f t="shared" si="86"/>
        <v>#REF!</v>
      </c>
      <c r="EV133" s="41" t="e">
        <f t="shared" si="86"/>
        <v>#REF!</v>
      </c>
      <c r="EW133" s="41" t="e">
        <f t="shared" si="86"/>
        <v>#REF!</v>
      </c>
      <c r="EX133" s="41" t="e">
        <f t="shared" si="86"/>
        <v>#REF!</v>
      </c>
      <c r="EY133" s="41" t="e">
        <f t="shared" si="86"/>
        <v>#REF!</v>
      </c>
      <c r="EZ133" s="41" t="e">
        <f t="shared" si="86"/>
        <v>#REF!</v>
      </c>
      <c r="FA133" s="41" t="e">
        <f t="shared" si="98"/>
        <v>#REF!</v>
      </c>
      <c r="FB133" s="41" t="e">
        <f t="shared" si="98"/>
        <v>#REF!</v>
      </c>
      <c r="FC133" s="41" t="e">
        <f t="shared" si="98"/>
        <v>#REF!</v>
      </c>
      <c r="FD133" s="41" t="e">
        <f t="shared" si="98"/>
        <v>#REF!</v>
      </c>
      <c r="FE133" s="41" t="e">
        <f t="shared" si="98"/>
        <v>#REF!</v>
      </c>
      <c r="FF133" s="41" t="e">
        <f t="shared" si="93"/>
        <v>#REF!</v>
      </c>
      <c r="FG133" s="41" t="e">
        <f t="shared" si="93"/>
        <v>#REF!</v>
      </c>
      <c r="FH133" s="41" t="e">
        <f t="shared" si="93"/>
        <v>#REF!</v>
      </c>
      <c r="FI133" s="41" t="e">
        <f t="shared" si="93"/>
        <v>#REF!</v>
      </c>
      <c r="FJ133" s="41" t="e">
        <f t="shared" si="93"/>
        <v>#REF!</v>
      </c>
      <c r="FK133" s="41" t="e">
        <f t="shared" si="93"/>
        <v>#REF!</v>
      </c>
      <c r="FL133" s="41" t="e">
        <f t="shared" si="93"/>
        <v>#REF!</v>
      </c>
      <c r="FM133" s="41" t="e">
        <f t="shared" si="93"/>
        <v>#REF!</v>
      </c>
      <c r="FN133" s="41" t="e">
        <f t="shared" si="93"/>
        <v>#REF!</v>
      </c>
      <c r="FO133" s="41" t="e">
        <f t="shared" si="93"/>
        <v>#REF!</v>
      </c>
      <c r="FP133" s="41" t="e">
        <f t="shared" si="95"/>
        <v>#REF!</v>
      </c>
      <c r="FQ133" s="41" t="e">
        <f t="shared" si="95"/>
        <v>#REF!</v>
      </c>
      <c r="FR133" s="41" t="e">
        <f t="shared" si="95"/>
        <v>#REF!</v>
      </c>
      <c r="FS133" s="41" t="e">
        <f t="shared" si="95"/>
        <v>#REF!</v>
      </c>
      <c r="FT133" s="41" t="e">
        <f t="shared" si="95"/>
        <v>#REF!</v>
      </c>
      <c r="FU133" s="41" t="e">
        <f t="shared" si="95"/>
        <v>#REF!</v>
      </c>
      <c r="FV133" s="41" t="e">
        <f t="shared" si="95"/>
        <v>#REF!</v>
      </c>
      <c r="FW133" s="41" t="e">
        <f t="shared" si="95"/>
        <v>#REF!</v>
      </c>
      <c r="FX133" s="41" t="e">
        <f t="shared" si="95"/>
        <v>#REF!</v>
      </c>
      <c r="FY133" s="41" t="e">
        <f t="shared" si="87"/>
        <v>#REF!</v>
      </c>
      <c r="FZ133" s="41" t="e">
        <f t="shared" si="87"/>
        <v>#REF!</v>
      </c>
      <c r="GA133" s="41" t="e">
        <f t="shared" si="87"/>
        <v>#REF!</v>
      </c>
      <c r="GB133" s="41" t="e">
        <f t="shared" si="87"/>
        <v>#REF!</v>
      </c>
      <c r="GC133" s="41" t="e">
        <f t="shared" si="87"/>
        <v>#REF!</v>
      </c>
      <c r="GD133" s="41" t="e">
        <f t="shared" si="87"/>
        <v>#REF!</v>
      </c>
      <c r="GE133" s="41" t="e">
        <f t="shared" si="87"/>
        <v>#REF!</v>
      </c>
      <c r="GF133" s="41" t="e">
        <f t="shared" si="100"/>
        <v>#REF!</v>
      </c>
      <c r="GG133" s="41" t="e">
        <f t="shared" si="100"/>
        <v>#REF!</v>
      </c>
      <c r="GH133" s="41" t="e">
        <f t="shared" si="100"/>
        <v>#REF!</v>
      </c>
      <c r="GI133" s="41" t="e">
        <f t="shared" si="100"/>
        <v>#REF!</v>
      </c>
      <c r="GJ133" s="41" t="e">
        <f t="shared" si="100"/>
        <v>#REF!</v>
      </c>
      <c r="GK133" s="41" t="e">
        <f t="shared" si="100"/>
        <v>#REF!</v>
      </c>
      <c r="GL133" s="41" t="e">
        <f t="shared" si="100"/>
        <v>#REF!</v>
      </c>
      <c r="GM133" s="41" t="e">
        <f t="shared" si="100"/>
        <v>#REF!</v>
      </c>
      <c r="GN133" s="41" t="e">
        <f t="shared" si="100"/>
        <v>#REF!</v>
      </c>
      <c r="GO133" s="41" t="e">
        <f t="shared" si="100"/>
        <v>#REF!</v>
      </c>
      <c r="GP133" s="41" t="e">
        <f t="shared" si="100"/>
        <v>#REF!</v>
      </c>
      <c r="GQ133" s="41" t="e">
        <f t="shared" si="100"/>
        <v>#REF!</v>
      </c>
      <c r="GR133" s="41" t="e">
        <f t="shared" si="100"/>
        <v>#REF!</v>
      </c>
      <c r="GS133" s="41" t="e">
        <f t="shared" si="99"/>
        <v>#REF!</v>
      </c>
      <c r="GT133" s="41" t="e">
        <f t="shared" si="99"/>
        <v>#REF!</v>
      </c>
      <c r="GU133" s="41" t="e">
        <f t="shared" si="99"/>
        <v>#REF!</v>
      </c>
      <c r="GV133" s="41" t="e">
        <f t="shared" si="99"/>
        <v>#REF!</v>
      </c>
      <c r="GW133" s="41" t="e">
        <f t="shared" si="99"/>
        <v>#REF!</v>
      </c>
      <c r="GX133" s="41" t="e">
        <f t="shared" si="99"/>
        <v>#REF!</v>
      </c>
      <c r="GY133" s="41" t="e">
        <f t="shared" si="99"/>
        <v>#REF!</v>
      </c>
      <c r="GZ133" s="41" t="e">
        <f t="shared" si="99"/>
        <v>#REF!</v>
      </c>
      <c r="HA133" s="41" t="e">
        <f t="shared" si="99"/>
        <v>#REF!</v>
      </c>
      <c r="HB133" s="41" t="e">
        <f t="shared" si="96"/>
        <v>#REF!</v>
      </c>
      <c r="HC133" s="41" t="e">
        <f t="shared" si="96"/>
        <v>#REF!</v>
      </c>
      <c r="HD133" s="41" t="e">
        <f t="shared" si="96"/>
        <v>#REF!</v>
      </c>
      <c r="HE133" s="41" t="e">
        <f t="shared" si="96"/>
        <v>#REF!</v>
      </c>
      <c r="HF133" s="41" t="e">
        <f t="shared" si="96"/>
        <v>#REF!</v>
      </c>
      <c r="HG133" s="41" t="e">
        <f t="shared" si="96"/>
        <v>#REF!</v>
      </c>
      <c r="HH133" s="41" t="e">
        <f t="shared" si="91"/>
        <v>#REF!</v>
      </c>
      <c r="HI133" s="41" t="e">
        <f t="shared" si="91"/>
        <v>#REF!</v>
      </c>
      <c r="HJ133" s="41" t="e">
        <f t="shared" si="91"/>
        <v>#REF!</v>
      </c>
    </row>
    <row r="134" spans="1:218" ht="14.4" x14ac:dyDescent="0.3">
      <c r="A134" s="42">
        <v>131</v>
      </c>
      <c r="B134" s="43" t="e">
        <f>'CMM1 - AUX CALC'!$EB$67</f>
        <v>#REF!</v>
      </c>
      <c r="EC134" s="41" t="e">
        <f>$B134/(_xlfn.SINGLE(PrazoConcessao)*12-EC$3+1)</f>
        <v>#REF!</v>
      </c>
      <c r="ED134" s="41" t="e">
        <f t="shared" si="92"/>
        <v>#REF!</v>
      </c>
      <c r="EE134" s="41" t="e">
        <f t="shared" si="92"/>
        <v>#REF!</v>
      </c>
      <c r="EF134" s="41" t="e">
        <f t="shared" si="92"/>
        <v>#REF!</v>
      </c>
      <c r="EG134" s="41" t="e">
        <f t="shared" si="92"/>
        <v>#REF!</v>
      </c>
      <c r="EH134" s="41" t="e">
        <f t="shared" si="92"/>
        <v>#REF!</v>
      </c>
      <c r="EI134" s="41" t="e">
        <f t="shared" si="92"/>
        <v>#REF!</v>
      </c>
      <c r="EJ134" s="41" t="e">
        <f t="shared" si="94"/>
        <v>#REF!</v>
      </c>
      <c r="EK134" s="41" t="e">
        <f t="shared" si="94"/>
        <v>#REF!</v>
      </c>
      <c r="EL134" s="41" t="e">
        <f t="shared" si="94"/>
        <v>#REF!</v>
      </c>
      <c r="EM134" s="41" t="e">
        <f t="shared" si="94"/>
        <v>#REF!</v>
      </c>
      <c r="EN134" s="41" t="e">
        <f t="shared" si="94"/>
        <v>#REF!</v>
      </c>
      <c r="EO134" s="41" t="e">
        <f t="shared" si="94"/>
        <v>#REF!</v>
      </c>
      <c r="EP134" s="41" t="e">
        <f t="shared" si="94"/>
        <v>#REF!</v>
      </c>
      <c r="EQ134" s="41" t="e">
        <f t="shared" si="94"/>
        <v>#REF!</v>
      </c>
      <c r="ER134" s="41" t="e">
        <f t="shared" si="94"/>
        <v>#REF!</v>
      </c>
      <c r="ES134" s="41" t="e">
        <f t="shared" si="86"/>
        <v>#REF!</v>
      </c>
      <c r="ET134" s="41" t="e">
        <f t="shared" si="86"/>
        <v>#REF!</v>
      </c>
      <c r="EU134" s="41" t="e">
        <f t="shared" si="86"/>
        <v>#REF!</v>
      </c>
      <c r="EV134" s="41" t="e">
        <f t="shared" si="86"/>
        <v>#REF!</v>
      </c>
      <c r="EW134" s="41" t="e">
        <f t="shared" si="86"/>
        <v>#REF!</v>
      </c>
      <c r="EX134" s="41" t="e">
        <f t="shared" si="86"/>
        <v>#REF!</v>
      </c>
      <c r="EY134" s="41" t="e">
        <f t="shared" si="86"/>
        <v>#REF!</v>
      </c>
      <c r="EZ134" s="41" t="e">
        <f t="shared" si="86"/>
        <v>#REF!</v>
      </c>
      <c r="FA134" s="41" t="e">
        <f t="shared" si="98"/>
        <v>#REF!</v>
      </c>
      <c r="FB134" s="41" t="e">
        <f t="shared" si="98"/>
        <v>#REF!</v>
      </c>
      <c r="FC134" s="41" t="e">
        <f t="shared" si="98"/>
        <v>#REF!</v>
      </c>
      <c r="FD134" s="41" t="e">
        <f t="shared" si="98"/>
        <v>#REF!</v>
      </c>
      <c r="FE134" s="41" t="e">
        <f t="shared" si="98"/>
        <v>#REF!</v>
      </c>
      <c r="FF134" s="41" t="e">
        <f t="shared" si="93"/>
        <v>#REF!</v>
      </c>
      <c r="FG134" s="41" t="e">
        <f t="shared" si="93"/>
        <v>#REF!</v>
      </c>
      <c r="FH134" s="41" t="e">
        <f t="shared" si="93"/>
        <v>#REF!</v>
      </c>
      <c r="FI134" s="41" t="e">
        <f t="shared" si="93"/>
        <v>#REF!</v>
      </c>
      <c r="FJ134" s="41" t="e">
        <f t="shared" si="93"/>
        <v>#REF!</v>
      </c>
      <c r="FK134" s="41" t="e">
        <f t="shared" si="93"/>
        <v>#REF!</v>
      </c>
      <c r="FL134" s="41" t="e">
        <f t="shared" si="93"/>
        <v>#REF!</v>
      </c>
      <c r="FM134" s="41" t="e">
        <f t="shared" si="93"/>
        <v>#REF!</v>
      </c>
      <c r="FN134" s="41" t="e">
        <f t="shared" si="93"/>
        <v>#REF!</v>
      </c>
      <c r="FO134" s="41" t="e">
        <f t="shared" si="93"/>
        <v>#REF!</v>
      </c>
      <c r="FP134" s="41" t="e">
        <f t="shared" si="95"/>
        <v>#REF!</v>
      </c>
      <c r="FQ134" s="41" t="e">
        <f t="shared" si="95"/>
        <v>#REF!</v>
      </c>
      <c r="FR134" s="41" t="e">
        <f t="shared" si="95"/>
        <v>#REF!</v>
      </c>
      <c r="FS134" s="41" t="e">
        <f t="shared" si="95"/>
        <v>#REF!</v>
      </c>
      <c r="FT134" s="41" t="e">
        <f t="shared" si="95"/>
        <v>#REF!</v>
      </c>
      <c r="FU134" s="41" t="e">
        <f t="shared" si="95"/>
        <v>#REF!</v>
      </c>
      <c r="FV134" s="41" t="e">
        <f t="shared" si="95"/>
        <v>#REF!</v>
      </c>
      <c r="FW134" s="41" t="e">
        <f t="shared" si="95"/>
        <v>#REF!</v>
      </c>
      <c r="FX134" s="41" t="e">
        <f t="shared" si="95"/>
        <v>#REF!</v>
      </c>
      <c r="FY134" s="41" t="e">
        <f t="shared" si="87"/>
        <v>#REF!</v>
      </c>
      <c r="FZ134" s="41" t="e">
        <f t="shared" si="87"/>
        <v>#REF!</v>
      </c>
      <c r="GA134" s="41" t="e">
        <f t="shared" si="87"/>
        <v>#REF!</v>
      </c>
      <c r="GB134" s="41" t="e">
        <f t="shared" si="87"/>
        <v>#REF!</v>
      </c>
      <c r="GC134" s="41" t="e">
        <f t="shared" si="87"/>
        <v>#REF!</v>
      </c>
      <c r="GD134" s="41" t="e">
        <f t="shared" si="87"/>
        <v>#REF!</v>
      </c>
      <c r="GE134" s="41" t="e">
        <f t="shared" si="87"/>
        <v>#REF!</v>
      </c>
      <c r="GF134" s="41" t="e">
        <f t="shared" si="100"/>
        <v>#REF!</v>
      </c>
      <c r="GG134" s="41" t="e">
        <f t="shared" si="100"/>
        <v>#REF!</v>
      </c>
      <c r="GH134" s="41" t="e">
        <f t="shared" si="100"/>
        <v>#REF!</v>
      </c>
      <c r="GI134" s="41" t="e">
        <f t="shared" si="100"/>
        <v>#REF!</v>
      </c>
      <c r="GJ134" s="41" t="e">
        <f t="shared" si="100"/>
        <v>#REF!</v>
      </c>
      <c r="GK134" s="41" t="e">
        <f t="shared" si="100"/>
        <v>#REF!</v>
      </c>
      <c r="GL134" s="41" t="e">
        <f t="shared" si="100"/>
        <v>#REF!</v>
      </c>
      <c r="GM134" s="41" t="e">
        <f t="shared" si="100"/>
        <v>#REF!</v>
      </c>
      <c r="GN134" s="41" t="e">
        <f t="shared" si="100"/>
        <v>#REF!</v>
      </c>
      <c r="GO134" s="41" t="e">
        <f t="shared" si="100"/>
        <v>#REF!</v>
      </c>
      <c r="GP134" s="41" t="e">
        <f t="shared" si="100"/>
        <v>#REF!</v>
      </c>
      <c r="GQ134" s="41" t="e">
        <f t="shared" si="100"/>
        <v>#REF!</v>
      </c>
      <c r="GR134" s="41" t="e">
        <f t="shared" si="100"/>
        <v>#REF!</v>
      </c>
      <c r="GS134" s="41" t="e">
        <f t="shared" si="99"/>
        <v>#REF!</v>
      </c>
      <c r="GT134" s="41" t="e">
        <f t="shared" si="99"/>
        <v>#REF!</v>
      </c>
      <c r="GU134" s="41" t="e">
        <f t="shared" si="99"/>
        <v>#REF!</v>
      </c>
      <c r="GV134" s="41" t="e">
        <f t="shared" si="99"/>
        <v>#REF!</v>
      </c>
      <c r="GW134" s="41" t="e">
        <f t="shared" si="99"/>
        <v>#REF!</v>
      </c>
      <c r="GX134" s="41" t="e">
        <f t="shared" si="99"/>
        <v>#REF!</v>
      </c>
      <c r="GY134" s="41" t="e">
        <f t="shared" si="99"/>
        <v>#REF!</v>
      </c>
      <c r="GZ134" s="41" t="e">
        <f t="shared" si="99"/>
        <v>#REF!</v>
      </c>
      <c r="HA134" s="41" t="e">
        <f t="shared" si="99"/>
        <v>#REF!</v>
      </c>
      <c r="HB134" s="41" t="e">
        <f t="shared" si="96"/>
        <v>#REF!</v>
      </c>
      <c r="HC134" s="41" t="e">
        <f t="shared" si="96"/>
        <v>#REF!</v>
      </c>
      <c r="HD134" s="41" t="e">
        <f t="shared" si="96"/>
        <v>#REF!</v>
      </c>
      <c r="HE134" s="41" t="e">
        <f t="shared" si="96"/>
        <v>#REF!</v>
      </c>
      <c r="HF134" s="41" t="e">
        <f t="shared" si="96"/>
        <v>#REF!</v>
      </c>
      <c r="HG134" s="41" t="e">
        <f t="shared" si="96"/>
        <v>#REF!</v>
      </c>
      <c r="HH134" s="41" t="e">
        <f t="shared" si="91"/>
        <v>#REF!</v>
      </c>
      <c r="HI134" s="41" t="e">
        <f t="shared" si="91"/>
        <v>#REF!</v>
      </c>
      <c r="HJ134" s="41" t="e">
        <f t="shared" si="91"/>
        <v>#REF!</v>
      </c>
    </row>
    <row r="135" spans="1:218" ht="14.4" x14ac:dyDescent="0.3">
      <c r="A135" s="42">
        <v>132</v>
      </c>
      <c r="B135" s="43" t="e">
        <f>'CMM1 - AUX CALC'!$EC$67</f>
        <v>#REF!</v>
      </c>
      <c r="ED135" s="41" t="e">
        <f>$B135/(_xlfn.SINGLE(PrazoConcessao)*12-ED$3+1)</f>
        <v>#REF!</v>
      </c>
      <c r="EE135" s="41" t="e">
        <f t="shared" si="92"/>
        <v>#REF!</v>
      </c>
      <c r="EF135" s="41" t="e">
        <f t="shared" si="92"/>
        <v>#REF!</v>
      </c>
      <c r="EG135" s="41" t="e">
        <f t="shared" si="92"/>
        <v>#REF!</v>
      </c>
      <c r="EH135" s="41" t="e">
        <f t="shared" si="92"/>
        <v>#REF!</v>
      </c>
      <c r="EI135" s="41" t="e">
        <f t="shared" si="92"/>
        <v>#REF!</v>
      </c>
      <c r="EJ135" s="41" t="e">
        <f t="shared" si="94"/>
        <v>#REF!</v>
      </c>
      <c r="EK135" s="41" t="e">
        <f t="shared" si="94"/>
        <v>#REF!</v>
      </c>
      <c r="EL135" s="41" t="e">
        <f t="shared" si="94"/>
        <v>#REF!</v>
      </c>
      <c r="EM135" s="41" t="e">
        <f t="shared" si="94"/>
        <v>#REF!</v>
      </c>
      <c r="EN135" s="41" t="e">
        <f t="shared" si="94"/>
        <v>#REF!</v>
      </c>
      <c r="EO135" s="41" t="e">
        <f t="shared" si="94"/>
        <v>#REF!</v>
      </c>
      <c r="EP135" s="41" t="e">
        <f t="shared" si="94"/>
        <v>#REF!</v>
      </c>
      <c r="EQ135" s="41" t="e">
        <f t="shared" si="94"/>
        <v>#REF!</v>
      </c>
      <c r="ER135" s="41" t="e">
        <f t="shared" si="94"/>
        <v>#REF!</v>
      </c>
      <c r="ES135" s="41" t="e">
        <f t="shared" si="86"/>
        <v>#REF!</v>
      </c>
      <c r="ET135" s="41" t="e">
        <f t="shared" si="86"/>
        <v>#REF!</v>
      </c>
      <c r="EU135" s="41" t="e">
        <f t="shared" si="86"/>
        <v>#REF!</v>
      </c>
      <c r="EV135" s="41" t="e">
        <f t="shared" si="86"/>
        <v>#REF!</v>
      </c>
      <c r="EW135" s="41" t="e">
        <f t="shared" si="86"/>
        <v>#REF!</v>
      </c>
      <c r="EX135" s="41" t="e">
        <f t="shared" si="86"/>
        <v>#REF!</v>
      </c>
      <c r="EY135" s="41" t="e">
        <f t="shared" si="86"/>
        <v>#REF!</v>
      </c>
      <c r="EZ135" s="41" t="e">
        <f t="shared" si="86"/>
        <v>#REF!</v>
      </c>
      <c r="FA135" s="41" t="e">
        <f t="shared" si="98"/>
        <v>#REF!</v>
      </c>
      <c r="FB135" s="41" t="e">
        <f t="shared" si="98"/>
        <v>#REF!</v>
      </c>
      <c r="FC135" s="41" t="e">
        <f t="shared" si="98"/>
        <v>#REF!</v>
      </c>
      <c r="FD135" s="41" t="e">
        <f t="shared" si="98"/>
        <v>#REF!</v>
      </c>
      <c r="FE135" s="41" t="e">
        <f t="shared" si="98"/>
        <v>#REF!</v>
      </c>
      <c r="FF135" s="41" t="e">
        <f t="shared" si="93"/>
        <v>#REF!</v>
      </c>
      <c r="FG135" s="41" t="e">
        <f t="shared" si="93"/>
        <v>#REF!</v>
      </c>
      <c r="FH135" s="41" t="e">
        <f t="shared" si="93"/>
        <v>#REF!</v>
      </c>
      <c r="FI135" s="41" t="e">
        <f t="shared" si="93"/>
        <v>#REF!</v>
      </c>
      <c r="FJ135" s="41" t="e">
        <f t="shared" si="93"/>
        <v>#REF!</v>
      </c>
      <c r="FK135" s="41" t="e">
        <f t="shared" si="93"/>
        <v>#REF!</v>
      </c>
      <c r="FL135" s="41" t="e">
        <f t="shared" si="93"/>
        <v>#REF!</v>
      </c>
      <c r="FM135" s="41" t="e">
        <f t="shared" si="93"/>
        <v>#REF!</v>
      </c>
      <c r="FN135" s="41" t="e">
        <f t="shared" si="93"/>
        <v>#REF!</v>
      </c>
      <c r="FO135" s="41" t="e">
        <f t="shared" si="93"/>
        <v>#REF!</v>
      </c>
      <c r="FP135" s="41" t="e">
        <f t="shared" si="95"/>
        <v>#REF!</v>
      </c>
      <c r="FQ135" s="41" t="e">
        <f t="shared" si="95"/>
        <v>#REF!</v>
      </c>
      <c r="FR135" s="41" t="e">
        <f t="shared" si="95"/>
        <v>#REF!</v>
      </c>
      <c r="FS135" s="41" t="e">
        <f t="shared" si="95"/>
        <v>#REF!</v>
      </c>
      <c r="FT135" s="41" t="e">
        <f t="shared" si="95"/>
        <v>#REF!</v>
      </c>
      <c r="FU135" s="41" t="e">
        <f t="shared" si="95"/>
        <v>#REF!</v>
      </c>
      <c r="FV135" s="41" t="e">
        <f t="shared" si="95"/>
        <v>#REF!</v>
      </c>
      <c r="FW135" s="41" t="e">
        <f t="shared" si="95"/>
        <v>#REF!</v>
      </c>
      <c r="FX135" s="41" t="e">
        <f t="shared" si="95"/>
        <v>#REF!</v>
      </c>
      <c r="FY135" s="41" t="e">
        <f t="shared" si="87"/>
        <v>#REF!</v>
      </c>
      <c r="FZ135" s="41" t="e">
        <f t="shared" si="87"/>
        <v>#REF!</v>
      </c>
      <c r="GA135" s="41" t="e">
        <f t="shared" si="87"/>
        <v>#REF!</v>
      </c>
      <c r="GB135" s="41" t="e">
        <f t="shared" si="87"/>
        <v>#REF!</v>
      </c>
      <c r="GC135" s="41" t="e">
        <f t="shared" si="87"/>
        <v>#REF!</v>
      </c>
      <c r="GD135" s="41" t="e">
        <f t="shared" si="87"/>
        <v>#REF!</v>
      </c>
      <c r="GE135" s="41" t="e">
        <f t="shared" si="87"/>
        <v>#REF!</v>
      </c>
      <c r="GF135" s="41" t="e">
        <f t="shared" si="100"/>
        <v>#REF!</v>
      </c>
      <c r="GG135" s="41" t="e">
        <f t="shared" si="100"/>
        <v>#REF!</v>
      </c>
      <c r="GH135" s="41" t="e">
        <f t="shared" si="100"/>
        <v>#REF!</v>
      </c>
      <c r="GI135" s="41" t="e">
        <f t="shared" si="100"/>
        <v>#REF!</v>
      </c>
      <c r="GJ135" s="41" t="e">
        <f t="shared" si="100"/>
        <v>#REF!</v>
      </c>
      <c r="GK135" s="41" t="e">
        <f t="shared" si="100"/>
        <v>#REF!</v>
      </c>
      <c r="GL135" s="41" t="e">
        <f t="shared" si="100"/>
        <v>#REF!</v>
      </c>
      <c r="GM135" s="41" t="e">
        <f t="shared" si="100"/>
        <v>#REF!</v>
      </c>
      <c r="GN135" s="41" t="e">
        <f t="shared" si="100"/>
        <v>#REF!</v>
      </c>
      <c r="GO135" s="41" t="e">
        <f t="shared" si="100"/>
        <v>#REF!</v>
      </c>
      <c r="GP135" s="41" t="e">
        <f t="shared" si="100"/>
        <v>#REF!</v>
      </c>
      <c r="GQ135" s="41" t="e">
        <f t="shared" si="100"/>
        <v>#REF!</v>
      </c>
      <c r="GR135" s="41" t="e">
        <f t="shared" si="100"/>
        <v>#REF!</v>
      </c>
      <c r="GS135" s="41" t="e">
        <f t="shared" si="99"/>
        <v>#REF!</v>
      </c>
      <c r="GT135" s="41" t="e">
        <f t="shared" si="99"/>
        <v>#REF!</v>
      </c>
      <c r="GU135" s="41" t="e">
        <f t="shared" si="99"/>
        <v>#REF!</v>
      </c>
      <c r="GV135" s="41" t="e">
        <f t="shared" si="99"/>
        <v>#REF!</v>
      </c>
      <c r="GW135" s="41" t="e">
        <f t="shared" si="99"/>
        <v>#REF!</v>
      </c>
      <c r="GX135" s="41" t="e">
        <f t="shared" si="99"/>
        <v>#REF!</v>
      </c>
      <c r="GY135" s="41" t="e">
        <f t="shared" si="99"/>
        <v>#REF!</v>
      </c>
      <c r="GZ135" s="41" t="e">
        <f t="shared" si="99"/>
        <v>#REF!</v>
      </c>
      <c r="HA135" s="41" t="e">
        <f t="shared" si="99"/>
        <v>#REF!</v>
      </c>
      <c r="HB135" s="41" t="e">
        <f t="shared" si="96"/>
        <v>#REF!</v>
      </c>
      <c r="HC135" s="41" t="e">
        <f t="shared" si="96"/>
        <v>#REF!</v>
      </c>
      <c r="HD135" s="41" t="e">
        <f t="shared" si="96"/>
        <v>#REF!</v>
      </c>
      <c r="HE135" s="41" t="e">
        <f t="shared" si="96"/>
        <v>#REF!</v>
      </c>
      <c r="HF135" s="41" t="e">
        <f t="shared" si="96"/>
        <v>#REF!</v>
      </c>
      <c r="HG135" s="41" t="e">
        <f t="shared" si="96"/>
        <v>#REF!</v>
      </c>
      <c r="HH135" s="41" t="e">
        <f t="shared" si="91"/>
        <v>#REF!</v>
      </c>
      <c r="HI135" s="41" t="e">
        <f t="shared" si="91"/>
        <v>#REF!</v>
      </c>
      <c r="HJ135" s="41" t="e">
        <f t="shared" si="91"/>
        <v>#REF!</v>
      </c>
    </row>
    <row r="136" spans="1:218" ht="14.4" x14ac:dyDescent="0.3">
      <c r="A136" s="42">
        <v>133</v>
      </c>
      <c r="B136" s="43" t="e">
        <f>'CMM1 - AUX CALC'!$ED$67</f>
        <v>#REF!</v>
      </c>
      <c r="EE136" s="41" t="e">
        <f>$B136/(_xlfn.SINGLE(PrazoConcessao)*12-EE$3+1)</f>
        <v>#REF!</v>
      </c>
      <c r="EF136" s="41" t="e">
        <f t="shared" si="92"/>
        <v>#REF!</v>
      </c>
      <c r="EG136" s="41" t="e">
        <f t="shared" si="92"/>
        <v>#REF!</v>
      </c>
      <c r="EH136" s="41" t="e">
        <f t="shared" si="92"/>
        <v>#REF!</v>
      </c>
      <c r="EI136" s="41" t="e">
        <f t="shared" si="92"/>
        <v>#REF!</v>
      </c>
      <c r="EJ136" s="41" t="e">
        <f t="shared" si="94"/>
        <v>#REF!</v>
      </c>
      <c r="EK136" s="41" t="e">
        <f t="shared" si="94"/>
        <v>#REF!</v>
      </c>
      <c r="EL136" s="41" t="e">
        <f t="shared" si="94"/>
        <v>#REF!</v>
      </c>
      <c r="EM136" s="41" t="e">
        <f t="shared" si="94"/>
        <v>#REF!</v>
      </c>
      <c r="EN136" s="41" t="e">
        <f t="shared" si="94"/>
        <v>#REF!</v>
      </c>
      <c r="EO136" s="41" t="e">
        <f t="shared" si="94"/>
        <v>#REF!</v>
      </c>
      <c r="EP136" s="41" t="e">
        <f t="shared" si="94"/>
        <v>#REF!</v>
      </c>
      <c r="EQ136" s="41" t="e">
        <f t="shared" si="94"/>
        <v>#REF!</v>
      </c>
      <c r="ER136" s="41" t="e">
        <f t="shared" si="94"/>
        <v>#REF!</v>
      </c>
      <c r="ES136" s="41" t="e">
        <f t="shared" si="86"/>
        <v>#REF!</v>
      </c>
      <c r="ET136" s="41" t="e">
        <f t="shared" si="86"/>
        <v>#REF!</v>
      </c>
      <c r="EU136" s="41" t="e">
        <f t="shared" si="86"/>
        <v>#REF!</v>
      </c>
      <c r="EV136" s="41" t="e">
        <f t="shared" si="86"/>
        <v>#REF!</v>
      </c>
      <c r="EW136" s="41" t="e">
        <f t="shared" si="86"/>
        <v>#REF!</v>
      </c>
      <c r="EX136" s="41" t="e">
        <f t="shared" si="86"/>
        <v>#REF!</v>
      </c>
      <c r="EY136" s="41" t="e">
        <f t="shared" si="86"/>
        <v>#REF!</v>
      </c>
      <c r="EZ136" s="41" t="e">
        <f t="shared" si="86"/>
        <v>#REF!</v>
      </c>
      <c r="FA136" s="41" t="e">
        <f t="shared" si="98"/>
        <v>#REF!</v>
      </c>
      <c r="FB136" s="41" t="e">
        <f t="shared" si="98"/>
        <v>#REF!</v>
      </c>
      <c r="FC136" s="41" t="e">
        <f t="shared" si="98"/>
        <v>#REF!</v>
      </c>
      <c r="FD136" s="41" t="e">
        <f t="shared" si="98"/>
        <v>#REF!</v>
      </c>
      <c r="FE136" s="41" t="e">
        <f t="shared" si="98"/>
        <v>#REF!</v>
      </c>
      <c r="FF136" s="41" t="e">
        <f t="shared" si="93"/>
        <v>#REF!</v>
      </c>
      <c r="FG136" s="41" t="e">
        <f t="shared" si="93"/>
        <v>#REF!</v>
      </c>
      <c r="FH136" s="41" t="e">
        <f t="shared" si="93"/>
        <v>#REF!</v>
      </c>
      <c r="FI136" s="41" t="e">
        <f t="shared" si="93"/>
        <v>#REF!</v>
      </c>
      <c r="FJ136" s="41" t="e">
        <f t="shared" si="93"/>
        <v>#REF!</v>
      </c>
      <c r="FK136" s="41" t="e">
        <f t="shared" si="93"/>
        <v>#REF!</v>
      </c>
      <c r="FL136" s="41" t="e">
        <f t="shared" si="93"/>
        <v>#REF!</v>
      </c>
      <c r="FM136" s="41" t="e">
        <f t="shared" si="93"/>
        <v>#REF!</v>
      </c>
      <c r="FN136" s="41" t="e">
        <f t="shared" si="93"/>
        <v>#REF!</v>
      </c>
      <c r="FO136" s="41" t="e">
        <f t="shared" si="93"/>
        <v>#REF!</v>
      </c>
      <c r="FP136" s="41" t="e">
        <f t="shared" si="95"/>
        <v>#REF!</v>
      </c>
      <c r="FQ136" s="41" t="e">
        <f t="shared" si="95"/>
        <v>#REF!</v>
      </c>
      <c r="FR136" s="41" t="e">
        <f t="shared" si="95"/>
        <v>#REF!</v>
      </c>
      <c r="FS136" s="41" t="e">
        <f t="shared" si="95"/>
        <v>#REF!</v>
      </c>
      <c r="FT136" s="41" t="e">
        <f t="shared" si="95"/>
        <v>#REF!</v>
      </c>
      <c r="FU136" s="41" t="e">
        <f t="shared" si="95"/>
        <v>#REF!</v>
      </c>
      <c r="FV136" s="41" t="e">
        <f t="shared" si="95"/>
        <v>#REF!</v>
      </c>
      <c r="FW136" s="41" t="e">
        <f t="shared" si="95"/>
        <v>#REF!</v>
      </c>
      <c r="FX136" s="41" t="e">
        <f t="shared" si="95"/>
        <v>#REF!</v>
      </c>
      <c r="FY136" s="41" t="e">
        <f t="shared" si="87"/>
        <v>#REF!</v>
      </c>
      <c r="FZ136" s="41" t="e">
        <f t="shared" si="87"/>
        <v>#REF!</v>
      </c>
      <c r="GA136" s="41" t="e">
        <f t="shared" si="87"/>
        <v>#REF!</v>
      </c>
      <c r="GB136" s="41" t="e">
        <f t="shared" si="87"/>
        <v>#REF!</v>
      </c>
      <c r="GC136" s="41" t="e">
        <f t="shared" si="87"/>
        <v>#REF!</v>
      </c>
      <c r="GD136" s="41" t="e">
        <f t="shared" si="87"/>
        <v>#REF!</v>
      </c>
      <c r="GE136" s="41" t="e">
        <f t="shared" si="87"/>
        <v>#REF!</v>
      </c>
      <c r="GF136" s="41" t="e">
        <f t="shared" si="100"/>
        <v>#REF!</v>
      </c>
      <c r="GG136" s="41" t="e">
        <f t="shared" si="100"/>
        <v>#REF!</v>
      </c>
      <c r="GH136" s="41" t="e">
        <f t="shared" si="100"/>
        <v>#REF!</v>
      </c>
      <c r="GI136" s="41" t="e">
        <f t="shared" si="100"/>
        <v>#REF!</v>
      </c>
      <c r="GJ136" s="41" t="e">
        <f t="shared" si="100"/>
        <v>#REF!</v>
      </c>
      <c r="GK136" s="41" t="e">
        <f t="shared" si="100"/>
        <v>#REF!</v>
      </c>
      <c r="GL136" s="41" t="e">
        <f t="shared" si="100"/>
        <v>#REF!</v>
      </c>
      <c r="GM136" s="41" t="e">
        <f t="shared" si="100"/>
        <v>#REF!</v>
      </c>
      <c r="GN136" s="41" t="e">
        <f t="shared" si="100"/>
        <v>#REF!</v>
      </c>
      <c r="GO136" s="41" t="e">
        <f t="shared" si="100"/>
        <v>#REF!</v>
      </c>
      <c r="GP136" s="41" t="e">
        <f t="shared" si="100"/>
        <v>#REF!</v>
      </c>
      <c r="GQ136" s="41" t="e">
        <f t="shared" si="100"/>
        <v>#REF!</v>
      </c>
      <c r="GR136" s="41" t="e">
        <f t="shared" si="100"/>
        <v>#REF!</v>
      </c>
      <c r="GS136" s="41" t="e">
        <f t="shared" si="99"/>
        <v>#REF!</v>
      </c>
      <c r="GT136" s="41" t="e">
        <f t="shared" si="99"/>
        <v>#REF!</v>
      </c>
      <c r="GU136" s="41" t="e">
        <f t="shared" si="99"/>
        <v>#REF!</v>
      </c>
      <c r="GV136" s="41" t="e">
        <f t="shared" si="99"/>
        <v>#REF!</v>
      </c>
      <c r="GW136" s="41" t="e">
        <f t="shared" si="99"/>
        <v>#REF!</v>
      </c>
      <c r="GX136" s="41" t="e">
        <f t="shared" si="99"/>
        <v>#REF!</v>
      </c>
      <c r="GY136" s="41" t="e">
        <f t="shared" si="99"/>
        <v>#REF!</v>
      </c>
      <c r="GZ136" s="41" t="e">
        <f t="shared" si="99"/>
        <v>#REF!</v>
      </c>
      <c r="HA136" s="41" t="e">
        <f t="shared" si="99"/>
        <v>#REF!</v>
      </c>
      <c r="HB136" s="41" t="e">
        <f t="shared" si="96"/>
        <v>#REF!</v>
      </c>
      <c r="HC136" s="41" t="e">
        <f t="shared" si="96"/>
        <v>#REF!</v>
      </c>
      <c r="HD136" s="41" t="e">
        <f t="shared" si="96"/>
        <v>#REF!</v>
      </c>
      <c r="HE136" s="41" t="e">
        <f t="shared" si="96"/>
        <v>#REF!</v>
      </c>
      <c r="HF136" s="41" t="e">
        <f t="shared" si="96"/>
        <v>#REF!</v>
      </c>
      <c r="HG136" s="41" t="e">
        <f t="shared" si="96"/>
        <v>#REF!</v>
      </c>
      <c r="HH136" s="41" t="e">
        <f t="shared" si="91"/>
        <v>#REF!</v>
      </c>
      <c r="HI136" s="41" t="e">
        <f t="shared" si="91"/>
        <v>#REF!</v>
      </c>
      <c r="HJ136" s="41" t="e">
        <f t="shared" si="91"/>
        <v>#REF!</v>
      </c>
    </row>
    <row r="137" spans="1:218" ht="14.4" x14ac:dyDescent="0.3">
      <c r="A137" s="42">
        <v>134</v>
      </c>
      <c r="B137" s="43" t="e">
        <f>'CMM1 - AUX CALC'!$EE$67</f>
        <v>#REF!</v>
      </c>
      <c r="EF137" s="41" t="e">
        <f>$B137/(_xlfn.SINGLE(PrazoConcessao)*12-EF$3+1)</f>
        <v>#REF!</v>
      </c>
      <c r="EG137" s="41" t="e">
        <f t="shared" si="92"/>
        <v>#REF!</v>
      </c>
      <c r="EH137" s="41" t="e">
        <f t="shared" si="92"/>
        <v>#REF!</v>
      </c>
      <c r="EI137" s="41" t="e">
        <f t="shared" si="92"/>
        <v>#REF!</v>
      </c>
      <c r="EJ137" s="41" t="e">
        <f t="shared" si="94"/>
        <v>#REF!</v>
      </c>
      <c r="EK137" s="41" t="e">
        <f t="shared" si="94"/>
        <v>#REF!</v>
      </c>
      <c r="EL137" s="41" t="e">
        <f t="shared" si="94"/>
        <v>#REF!</v>
      </c>
      <c r="EM137" s="41" t="e">
        <f t="shared" si="94"/>
        <v>#REF!</v>
      </c>
      <c r="EN137" s="41" t="e">
        <f t="shared" si="94"/>
        <v>#REF!</v>
      </c>
      <c r="EO137" s="41" t="e">
        <f t="shared" si="94"/>
        <v>#REF!</v>
      </c>
      <c r="EP137" s="41" t="e">
        <f t="shared" si="94"/>
        <v>#REF!</v>
      </c>
      <c r="EQ137" s="41" t="e">
        <f t="shared" si="94"/>
        <v>#REF!</v>
      </c>
      <c r="ER137" s="41" t="e">
        <f t="shared" si="94"/>
        <v>#REF!</v>
      </c>
      <c r="ES137" s="41" t="e">
        <f t="shared" si="86"/>
        <v>#REF!</v>
      </c>
      <c r="ET137" s="41" t="e">
        <f t="shared" si="86"/>
        <v>#REF!</v>
      </c>
      <c r="EU137" s="41" t="e">
        <f t="shared" si="86"/>
        <v>#REF!</v>
      </c>
      <c r="EV137" s="41" t="e">
        <f t="shared" si="86"/>
        <v>#REF!</v>
      </c>
      <c r="EW137" s="41" t="e">
        <f t="shared" si="86"/>
        <v>#REF!</v>
      </c>
      <c r="EX137" s="41" t="e">
        <f t="shared" si="86"/>
        <v>#REF!</v>
      </c>
      <c r="EY137" s="41" t="e">
        <f t="shared" si="86"/>
        <v>#REF!</v>
      </c>
      <c r="EZ137" s="41" t="e">
        <f t="shared" si="86"/>
        <v>#REF!</v>
      </c>
      <c r="FA137" s="41" t="e">
        <f t="shared" si="98"/>
        <v>#REF!</v>
      </c>
      <c r="FB137" s="41" t="e">
        <f t="shared" si="98"/>
        <v>#REF!</v>
      </c>
      <c r="FC137" s="41" t="e">
        <f t="shared" si="98"/>
        <v>#REF!</v>
      </c>
      <c r="FD137" s="41" t="e">
        <f t="shared" si="98"/>
        <v>#REF!</v>
      </c>
      <c r="FE137" s="41" t="e">
        <f t="shared" si="98"/>
        <v>#REF!</v>
      </c>
      <c r="FF137" s="41" t="e">
        <f t="shared" si="93"/>
        <v>#REF!</v>
      </c>
      <c r="FG137" s="41" t="e">
        <f t="shared" si="93"/>
        <v>#REF!</v>
      </c>
      <c r="FH137" s="41" t="e">
        <f t="shared" si="93"/>
        <v>#REF!</v>
      </c>
      <c r="FI137" s="41" t="e">
        <f t="shared" si="93"/>
        <v>#REF!</v>
      </c>
      <c r="FJ137" s="41" t="e">
        <f t="shared" si="93"/>
        <v>#REF!</v>
      </c>
      <c r="FK137" s="41" t="e">
        <f t="shared" si="93"/>
        <v>#REF!</v>
      </c>
      <c r="FL137" s="41" t="e">
        <f t="shared" si="93"/>
        <v>#REF!</v>
      </c>
      <c r="FM137" s="41" t="e">
        <f t="shared" si="93"/>
        <v>#REF!</v>
      </c>
      <c r="FN137" s="41" t="e">
        <f t="shared" si="93"/>
        <v>#REF!</v>
      </c>
      <c r="FO137" s="41" t="e">
        <f t="shared" ref="FO137:GC175" si="101">FN137</f>
        <v>#REF!</v>
      </c>
      <c r="FP137" s="41" t="e">
        <f t="shared" si="95"/>
        <v>#REF!</v>
      </c>
      <c r="FQ137" s="41" t="e">
        <f t="shared" si="95"/>
        <v>#REF!</v>
      </c>
      <c r="FR137" s="41" t="e">
        <f t="shared" si="95"/>
        <v>#REF!</v>
      </c>
      <c r="FS137" s="41" t="e">
        <f t="shared" si="95"/>
        <v>#REF!</v>
      </c>
      <c r="FT137" s="41" t="e">
        <f t="shared" si="95"/>
        <v>#REF!</v>
      </c>
      <c r="FU137" s="41" t="e">
        <f t="shared" si="95"/>
        <v>#REF!</v>
      </c>
      <c r="FV137" s="41" t="e">
        <f t="shared" si="95"/>
        <v>#REF!</v>
      </c>
      <c r="FW137" s="41" t="e">
        <f t="shared" si="95"/>
        <v>#REF!</v>
      </c>
      <c r="FX137" s="41" t="e">
        <f t="shared" si="95"/>
        <v>#REF!</v>
      </c>
      <c r="FY137" s="41" t="e">
        <f t="shared" si="87"/>
        <v>#REF!</v>
      </c>
      <c r="FZ137" s="41" t="e">
        <f t="shared" si="87"/>
        <v>#REF!</v>
      </c>
      <c r="GA137" s="41" t="e">
        <f t="shared" si="87"/>
        <v>#REF!</v>
      </c>
      <c r="GB137" s="41" t="e">
        <f t="shared" si="87"/>
        <v>#REF!</v>
      </c>
      <c r="GC137" s="41" t="e">
        <f t="shared" si="87"/>
        <v>#REF!</v>
      </c>
      <c r="GD137" s="41" t="e">
        <f t="shared" si="87"/>
        <v>#REF!</v>
      </c>
      <c r="GE137" s="41" t="e">
        <f t="shared" si="87"/>
        <v>#REF!</v>
      </c>
      <c r="GF137" s="41" t="e">
        <f t="shared" si="100"/>
        <v>#REF!</v>
      </c>
      <c r="GG137" s="41" t="e">
        <f t="shared" si="100"/>
        <v>#REF!</v>
      </c>
      <c r="GH137" s="41" t="e">
        <f t="shared" si="100"/>
        <v>#REF!</v>
      </c>
      <c r="GI137" s="41" t="e">
        <f t="shared" si="100"/>
        <v>#REF!</v>
      </c>
      <c r="GJ137" s="41" t="e">
        <f t="shared" si="100"/>
        <v>#REF!</v>
      </c>
      <c r="GK137" s="41" t="e">
        <f t="shared" si="100"/>
        <v>#REF!</v>
      </c>
      <c r="GL137" s="41" t="e">
        <f t="shared" si="100"/>
        <v>#REF!</v>
      </c>
      <c r="GM137" s="41" t="e">
        <f t="shared" si="100"/>
        <v>#REF!</v>
      </c>
      <c r="GN137" s="41" t="e">
        <f t="shared" si="100"/>
        <v>#REF!</v>
      </c>
      <c r="GO137" s="41" t="e">
        <f t="shared" si="100"/>
        <v>#REF!</v>
      </c>
      <c r="GP137" s="41" t="e">
        <f t="shared" si="100"/>
        <v>#REF!</v>
      </c>
      <c r="GQ137" s="41" t="e">
        <f t="shared" si="100"/>
        <v>#REF!</v>
      </c>
      <c r="GR137" s="41" t="e">
        <f t="shared" si="100"/>
        <v>#REF!</v>
      </c>
      <c r="GS137" s="41" t="e">
        <f t="shared" si="99"/>
        <v>#REF!</v>
      </c>
      <c r="GT137" s="41" t="e">
        <f t="shared" si="99"/>
        <v>#REF!</v>
      </c>
      <c r="GU137" s="41" t="e">
        <f t="shared" si="99"/>
        <v>#REF!</v>
      </c>
      <c r="GV137" s="41" t="e">
        <f t="shared" si="99"/>
        <v>#REF!</v>
      </c>
      <c r="GW137" s="41" t="e">
        <f t="shared" si="99"/>
        <v>#REF!</v>
      </c>
      <c r="GX137" s="41" t="e">
        <f t="shared" si="99"/>
        <v>#REF!</v>
      </c>
      <c r="GY137" s="41" t="e">
        <f t="shared" si="99"/>
        <v>#REF!</v>
      </c>
      <c r="GZ137" s="41" t="e">
        <f t="shared" si="99"/>
        <v>#REF!</v>
      </c>
      <c r="HA137" s="41" t="e">
        <f t="shared" si="99"/>
        <v>#REF!</v>
      </c>
      <c r="HB137" s="41" t="e">
        <f t="shared" si="96"/>
        <v>#REF!</v>
      </c>
      <c r="HC137" s="41" t="e">
        <f t="shared" si="96"/>
        <v>#REF!</v>
      </c>
      <c r="HD137" s="41" t="e">
        <f t="shared" si="96"/>
        <v>#REF!</v>
      </c>
      <c r="HE137" s="41" t="e">
        <f t="shared" si="96"/>
        <v>#REF!</v>
      </c>
      <c r="HF137" s="41" t="e">
        <f t="shared" si="96"/>
        <v>#REF!</v>
      </c>
      <c r="HG137" s="41" t="e">
        <f t="shared" si="96"/>
        <v>#REF!</v>
      </c>
      <c r="HH137" s="41" t="e">
        <f t="shared" si="91"/>
        <v>#REF!</v>
      </c>
      <c r="HI137" s="41" t="e">
        <f t="shared" si="91"/>
        <v>#REF!</v>
      </c>
      <c r="HJ137" s="41" t="e">
        <f t="shared" si="91"/>
        <v>#REF!</v>
      </c>
    </row>
    <row r="138" spans="1:218" ht="14.4" x14ac:dyDescent="0.3">
      <c r="A138" s="42">
        <v>135</v>
      </c>
      <c r="B138" s="43" t="e">
        <f>'CMM1 - AUX CALC'!$EF$67</f>
        <v>#REF!</v>
      </c>
      <c r="EG138" s="41" t="e">
        <f>$B138/(_xlfn.SINGLE(PrazoConcessao)*12-EG$3+1)</f>
        <v>#REF!</v>
      </c>
      <c r="EH138" s="41" t="e">
        <f t="shared" si="92"/>
        <v>#REF!</v>
      </c>
      <c r="EI138" s="41" t="e">
        <f t="shared" si="92"/>
        <v>#REF!</v>
      </c>
      <c r="EJ138" s="41" t="e">
        <f t="shared" si="94"/>
        <v>#REF!</v>
      </c>
      <c r="EK138" s="41" t="e">
        <f t="shared" si="94"/>
        <v>#REF!</v>
      </c>
      <c r="EL138" s="41" t="e">
        <f t="shared" si="94"/>
        <v>#REF!</v>
      </c>
      <c r="EM138" s="41" t="e">
        <f t="shared" si="94"/>
        <v>#REF!</v>
      </c>
      <c r="EN138" s="41" t="e">
        <f t="shared" si="94"/>
        <v>#REF!</v>
      </c>
      <c r="EO138" s="41" t="e">
        <f t="shared" si="94"/>
        <v>#REF!</v>
      </c>
      <c r="EP138" s="41" t="e">
        <f t="shared" si="94"/>
        <v>#REF!</v>
      </c>
      <c r="EQ138" s="41" t="e">
        <f t="shared" si="94"/>
        <v>#REF!</v>
      </c>
      <c r="ER138" s="41" t="e">
        <f t="shared" si="94"/>
        <v>#REF!</v>
      </c>
      <c r="ES138" s="41" t="e">
        <f t="shared" si="86"/>
        <v>#REF!</v>
      </c>
      <c r="ET138" s="41" t="e">
        <f t="shared" si="86"/>
        <v>#REF!</v>
      </c>
      <c r="EU138" s="41" t="e">
        <f t="shared" si="86"/>
        <v>#REF!</v>
      </c>
      <c r="EV138" s="41" t="e">
        <f t="shared" si="86"/>
        <v>#REF!</v>
      </c>
      <c r="EW138" s="41" t="e">
        <f t="shared" si="86"/>
        <v>#REF!</v>
      </c>
      <c r="EX138" s="41" t="e">
        <f t="shared" si="86"/>
        <v>#REF!</v>
      </c>
      <c r="EY138" s="41" t="e">
        <f t="shared" si="86"/>
        <v>#REF!</v>
      </c>
      <c r="EZ138" s="41" t="e">
        <f t="shared" si="86"/>
        <v>#REF!</v>
      </c>
      <c r="FA138" s="41" t="e">
        <f t="shared" si="98"/>
        <v>#REF!</v>
      </c>
      <c r="FB138" s="41" t="e">
        <f t="shared" si="98"/>
        <v>#REF!</v>
      </c>
      <c r="FC138" s="41" t="e">
        <f t="shared" si="98"/>
        <v>#REF!</v>
      </c>
      <c r="FD138" s="41" t="e">
        <f t="shared" si="98"/>
        <v>#REF!</v>
      </c>
      <c r="FE138" s="41" t="e">
        <f t="shared" si="98"/>
        <v>#REF!</v>
      </c>
      <c r="FF138" s="41" t="e">
        <f t="shared" si="98"/>
        <v>#REF!</v>
      </c>
      <c r="FG138" s="41" t="e">
        <f t="shared" si="98"/>
        <v>#REF!</v>
      </c>
      <c r="FH138" s="41" t="e">
        <f t="shared" si="98"/>
        <v>#REF!</v>
      </c>
      <c r="FI138" s="41" t="e">
        <f t="shared" si="98"/>
        <v>#REF!</v>
      </c>
      <c r="FJ138" s="41" t="e">
        <f t="shared" si="98"/>
        <v>#REF!</v>
      </c>
      <c r="FK138" s="41" t="e">
        <f t="shared" si="98"/>
        <v>#REF!</v>
      </c>
      <c r="FL138" s="41" t="e">
        <f t="shared" si="98"/>
        <v>#REF!</v>
      </c>
      <c r="FM138" s="41" t="e">
        <f t="shared" si="98"/>
        <v>#REF!</v>
      </c>
      <c r="FN138" s="41" t="e">
        <f t="shared" si="98"/>
        <v>#REF!</v>
      </c>
      <c r="FO138" s="41" t="e">
        <f t="shared" si="101"/>
        <v>#REF!</v>
      </c>
      <c r="FP138" s="41" t="e">
        <f t="shared" si="95"/>
        <v>#REF!</v>
      </c>
      <c r="FQ138" s="41" t="e">
        <f t="shared" si="95"/>
        <v>#REF!</v>
      </c>
      <c r="FR138" s="41" t="e">
        <f t="shared" si="95"/>
        <v>#REF!</v>
      </c>
      <c r="FS138" s="41" t="e">
        <f t="shared" si="95"/>
        <v>#REF!</v>
      </c>
      <c r="FT138" s="41" t="e">
        <f t="shared" si="95"/>
        <v>#REF!</v>
      </c>
      <c r="FU138" s="41" t="e">
        <f t="shared" si="95"/>
        <v>#REF!</v>
      </c>
      <c r="FV138" s="41" t="e">
        <f t="shared" si="95"/>
        <v>#REF!</v>
      </c>
      <c r="FW138" s="41" t="e">
        <f t="shared" si="95"/>
        <v>#REF!</v>
      </c>
      <c r="FX138" s="41" t="e">
        <f t="shared" si="95"/>
        <v>#REF!</v>
      </c>
      <c r="FY138" s="41" t="e">
        <f t="shared" si="87"/>
        <v>#REF!</v>
      </c>
      <c r="FZ138" s="41" t="e">
        <f t="shared" si="87"/>
        <v>#REF!</v>
      </c>
      <c r="GA138" s="41" t="e">
        <f t="shared" si="87"/>
        <v>#REF!</v>
      </c>
      <c r="GB138" s="41" t="e">
        <f t="shared" si="87"/>
        <v>#REF!</v>
      </c>
      <c r="GC138" s="41" t="e">
        <f t="shared" si="87"/>
        <v>#REF!</v>
      </c>
      <c r="GD138" s="41" t="e">
        <f t="shared" si="87"/>
        <v>#REF!</v>
      </c>
      <c r="GE138" s="41" t="e">
        <f t="shared" si="87"/>
        <v>#REF!</v>
      </c>
      <c r="GF138" s="41" t="e">
        <f t="shared" si="100"/>
        <v>#REF!</v>
      </c>
      <c r="GG138" s="41" t="e">
        <f t="shared" si="100"/>
        <v>#REF!</v>
      </c>
      <c r="GH138" s="41" t="e">
        <f t="shared" si="100"/>
        <v>#REF!</v>
      </c>
      <c r="GI138" s="41" t="e">
        <f t="shared" si="100"/>
        <v>#REF!</v>
      </c>
      <c r="GJ138" s="41" t="e">
        <f t="shared" si="100"/>
        <v>#REF!</v>
      </c>
      <c r="GK138" s="41" t="e">
        <f t="shared" si="100"/>
        <v>#REF!</v>
      </c>
      <c r="GL138" s="41" t="e">
        <f t="shared" si="100"/>
        <v>#REF!</v>
      </c>
      <c r="GM138" s="41" t="e">
        <f t="shared" si="100"/>
        <v>#REF!</v>
      </c>
      <c r="GN138" s="41" t="e">
        <f t="shared" si="100"/>
        <v>#REF!</v>
      </c>
      <c r="GO138" s="41" t="e">
        <f t="shared" si="100"/>
        <v>#REF!</v>
      </c>
      <c r="GP138" s="41" t="e">
        <f t="shared" si="100"/>
        <v>#REF!</v>
      </c>
      <c r="GQ138" s="41" t="e">
        <f t="shared" si="100"/>
        <v>#REF!</v>
      </c>
      <c r="GR138" s="41" t="e">
        <f t="shared" si="100"/>
        <v>#REF!</v>
      </c>
      <c r="GS138" s="41" t="e">
        <f t="shared" si="99"/>
        <v>#REF!</v>
      </c>
      <c r="GT138" s="41" t="e">
        <f t="shared" si="99"/>
        <v>#REF!</v>
      </c>
      <c r="GU138" s="41" t="e">
        <f t="shared" si="99"/>
        <v>#REF!</v>
      </c>
      <c r="GV138" s="41" t="e">
        <f t="shared" si="99"/>
        <v>#REF!</v>
      </c>
      <c r="GW138" s="41" t="e">
        <f t="shared" si="99"/>
        <v>#REF!</v>
      </c>
      <c r="GX138" s="41" t="e">
        <f t="shared" si="99"/>
        <v>#REF!</v>
      </c>
      <c r="GY138" s="41" t="e">
        <f t="shared" si="99"/>
        <v>#REF!</v>
      </c>
      <c r="GZ138" s="41" t="e">
        <f t="shared" si="99"/>
        <v>#REF!</v>
      </c>
      <c r="HA138" s="41" t="e">
        <f t="shared" si="99"/>
        <v>#REF!</v>
      </c>
      <c r="HB138" s="41" t="e">
        <f t="shared" si="96"/>
        <v>#REF!</v>
      </c>
      <c r="HC138" s="41" t="e">
        <f t="shared" si="96"/>
        <v>#REF!</v>
      </c>
      <c r="HD138" s="41" t="e">
        <f t="shared" si="96"/>
        <v>#REF!</v>
      </c>
      <c r="HE138" s="41" t="e">
        <f t="shared" si="96"/>
        <v>#REF!</v>
      </c>
      <c r="HF138" s="41" t="e">
        <f t="shared" si="96"/>
        <v>#REF!</v>
      </c>
      <c r="HG138" s="41" t="e">
        <f t="shared" si="96"/>
        <v>#REF!</v>
      </c>
      <c r="HH138" s="41" t="e">
        <f t="shared" si="91"/>
        <v>#REF!</v>
      </c>
      <c r="HI138" s="41" t="e">
        <f t="shared" si="91"/>
        <v>#REF!</v>
      </c>
      <c r="HJ138" s="41" t="e">
        <f t="shared" si="91"/>
        <v>#REF!</v>
      </c>
    </row>
    <row r="139" spans="1:218" ht="14.4" x14ac:dyDescent="0.3">
      <c r="A139" s="42">
        <v>136</v>
      </c>
      <c r="B139" s="43" t="e">
        <f>'CMM1 - AUX CALC'!$EG$67</f>
        <v>#REF!</v>
      </c>
      <c r="EH139" s="41" t="e">
        <f>$B139/(_xlfn.SINGLE(PrazoConcessao)*12-EH$3+1)</f>
        <v>#REF!</v>
      </c>
      <c r="EI139" s="41" t="e">
        <f t="shared" si="92"/>
        <v>#REF!</v>
      </c>
      <c r="EJ139" s="41" t="e">
        <f t="shared" si="94"/>
        <v>#REF!</v>
      </c>
      <c r="EK139" s="41" t="e">
        <f t="shared" si="94"/>
        <v>#REF!</v>
      </c>
      <c r="EL139" s="41" t="e">
        <f t="shared" si="94"/>
        <v>#REF!</v>
      </c>
      <c r="EM139" s="41" t="e">
        <f t="shared" si="94"/>
        <v>#REF!</v>
      </c>
      <c r="EN139" s="41" t="e">
        <f t="shared" si="94"/>
        <v>#REF!</v>
      </c>
      <c r="EO139" s="41" t="e">
        <f t="shared" si="94"/>
        <v>#REF!</v>
      </c>
      <c r="EP139" s="41" t="e">
        <f t="shared" si="94"/>
        <v>#REF!</v>
      </c>
      <c r="EQ139" s="41" t="e">
        <f t="shared" si="94"/>
        <v>#REF!</v>
      </c>
      <c r="ER139" s="41" t="e">
        <f t="shared" si="94"/>
        <v>#REF!</v>
      </c>
      <c r="ES139" s="41" t="e">
        <f t="shared" si="86"/>
        <v>#REF!</v>
      </c>
      <c r="ET139" s="41" t="e">
        <f t="shared" si="86"/>
        <v>#REF!</v>
      </c>
      <c r="EU139" s="41" t="e">
        <f t="shared" si="86"/>
        <v>#REF!</v>
      </c>
      <c r="EV139" s="41" t="e">
        <f t="shared" si="86"/>
        <v>#REF!</v>
      </c>
      <c r="EW139" s="41" t="e">
        <f t="shared" si="86"/>
        <v>#REF!</v>
      </c>
      <c r="EX139" s="41" t="e">
        <f t="shared" si="86"/>
        <v>#REF!</v>
      </c>
      <c r="EY139" s="41" t="e">
        <f t="shared" si="86"/>
        <v>#REF!</v>
      </c>
      <c r="EZ139" s="41" t="e">
        <f t="shared" si="86"/>
        <v>#REF!</v>
      </c>
      <c r="FA139" s="41" t="e">
        <f t="shared" si="98"/>
        <v>#REF!</v>
      </c>
      <c r="FB139" s="41" t="e">
        <f t="shared" si="98"/>
        <v>#REF!</v>
      </c>
      <c r="FC139" s="41" t="e">
        <f t="shared" si="98"/>
        <v>#REF!</v>
      </c>
      <c r="FD139" s="41" t="e">
        <f t="shared" si="98"/>
        <v>#REF!</v>
      </c>
      <c r="FE139" s="41" t="e">
        <f t="shared" si="98"/>
        <v>#REF!</v>
      </c>
      <c r="FF139" s="41" t="e">
        <f t="shared" si="98"/>
        <v>#REF!</v>
      </c>
      <c r="FG139" s="41" t="e">
        <f t="shared" si="98"/>
        <v>#REF!</v>
      </c>
      <c r="FH139" s="41" t="e">
        <f t="shared" si="98"/>
        <v>#REF!</v>
      </c>
      <c r="FI139" s="41" t="e">
        <f t="shared" si="98"/>
        <v>#REF!</v>
      </c>
      <c r="FJ139" s="41" t="e">
        <f t="shared" si="98"/>
        <v>#REF!</v>
      </c>
      <c r="FK139" s="41" t="e">
        <f t="shared" si="98"/>
        <v>#REF!</v>
      </c>
      <c r="FL139" s="41" t="e">
        <f t="shared" si="98"/>
        <v>#REF!</v>
      </c>
      <c r="FM139" s="41" t="e">
        <f t="shared" si="98"/>
        <v>#REF!</v>
      </c>
      <c r="FN139" s="41" t="e">
        <f t="shared" si="98"/>
        <v>#REF!</v>
      </c>
      <c r="FO139" s="41" t="e">
        <f t="shared" si="101"/>
        <v>#REF!</v>
      </c>
      <c r="FP139" s="41" t="e">
        <f t="shared" si="95"/>
        <v>#REF!</v>
      </c>
      <c r="FQ139" s="41" t="e">
        <f t="shared" si="95"/>
        <v>#REF!</v>
      </c>
      <c r="FR139" s="41" t="e">
        <f t="shared" si="95"/>
        <v>#REF!</v>
      </c>
      <c r="FS139" s="41" t="e">
        <f t="shared" si="95"/>
        <v>#REF!</v>
      </c>
      <c r="FT139" s="41" t="e">
        <f t="shared" si="95"/>
        <v>#REF!</v>
      </c>
      <c r="FU139" s="41" t="e">
        <f t="shared" si="95"/>
        <v>#REF!</v>
      </c>
      <c r="FV139" s="41" t="e">
        <f t="shared" si="95"/>
        <v>#REF!</v>
      </c>
      <c r="FW139" s="41" t="e">
        <f t="shared" si="95"/>
        <v>#REF!</v>
      </c>
      <c r="FX139" s="41" t="e">
        <f t="shared" si="95"/>
        <v>#REF!</v>
      </c>
      <c r="FY139" s="41" t="e">
        <f t="shared" si="87"/>
        <v>#REF!</v>
      </c>
      <c r="FZ139" s="41" t="e">
        <f t="shared" si="87"/>
        <v>#REF!</v>
      </c>
      <c r="GA139" s="41" t="e">
        <f t="shared" si="87"/>
        <v>#REF!</v>
      </c>
      <c r="GB139" s="41" t="e">
        <f t="shared" si="87"/>
        <v>#REF!</v>
      </c>
      <c r="GC139" s="41" t="e">
        <f t="shared" si="87"/>
        <v>#REF!</v>
      </c>
      <c r="GD139" s="41" t="e">
        <f t="shared" si="87"/>
        <v>#REF!</v>
      </c>
      <c r="GE139" s="41" t="e">
        <f t="shared" si="87"/>
        <v>#REF!</v>
      </c>
      <c r="GF139" s="41" t="e">
        <f t="shared" si="100"/>
        <v>#REF!</v>
      </c>
      <c r="GG139" s="41" t="e">
        <f t="shared" si="100"/>
        <v>#REF!</v>
      </c>
      <c r="GH139" s="41" t="e">
        <f t="shared" si="100"/>
        <v>#REF!</v>
      </c>
      <c r="GI139" s="41" t="e">
        <f t="shared" si="100"/>
        <v>#REF!</v>
      </c>
      <c r="GJ139" s="41" t="e">
        <f t="shared" si="100"/>
        <v>#REF!</v>
      </c>
      <c r="GK139" s="41" t="e">
        <f t="shared" si="100"/>
        <v>#REF!</v>
      </c>
      <c r="GL139" s="41" t="e">
        <f t="shared" si="100"/>
        <v>#REF!</v>
      </c>
      <c r="GM139" s="41" t="e">
        <f t="shared" si="100"/>
        <v>#REF!</v>
      </c>
      <c r="GN139" s="41" t="e">
        <f t="shared" si="100"/>
        <v>#REF!</v>
      </c>
      <c r="GO139" s="41" t="e">
        <f t="shared" si="100"/>
        <v>#REF!</v>
      </c>
      <c r="GP139" s="41" t="e">
        <f t="shared" si="100"/>
        <v>#REF!</v>
      </c>
      <c r="GQ139" s="41" t="e">
        <f t="shared" si="100"/>
        <v>#REF!</v>
      </c>
      <c r="GR139" s="41" t="e">
        <f t="shared" si="100"/>
        <v>#REF!</v>
      </c>
      <c r="GS139" s="41" t="e">
        <f t="shared" si="99"/>
        <v>#REF!</v>
      </c>
      <c r="GT139" s="41" t="e">
        <f t="shared" si="99"/>
        <v>#REF!</v>
      </c>
      <c r="GU139" s="41" t="e">
        <f t="shared" si="99"/>
        <v>#REF!</v>
      </c>
      <c r="GV139" s="41" t="e">
        <f t="shared" si="99"/>
        <v>#REF!</v>
      </c>
      <c r="GW139" s="41" t="e">
        <f t="shared" si="99"/>
        <v>#REF!</v>
      </c>
      <c r="GX139" s="41" t="e">
        <f t="shared" si="99"/>
        <v>#REF!</v>
      </c>
      <c r="GY139" s="41" t="e">
        <f t="shared" si="99"/>
        <v>#REF!</v>
      </c>
      <c r="GZ139" s="41" t="e">
        <f t="shared" si="99"/>
        <v>#REF!</v>
      </c>
      <c r="HA139" s="41" t="e">
        <f t="shared" si="99"/>
        <v>#REF!</v>
      </c>
      <c r="HB139" s="41" t="e">
        <f t="shared" si="96"/>
        <v>#REF!</v>
      </c>
      <c r="HC139" s="41" t="e">
        <f t="shared" si="96"/>
        <v>#REF!</v>
      </c>
      <c r="HD139" s="41" t="e">
        <f t="shared" si="96"/>
        <v>#REF!</v>
      </c>
      <c r="HE139" s="41" t="e">
        <f t="shared" si="96"/>
        <v>#REF!</v>
      </c>
      <c r="HF139" s="41" t="e">
        <f t="shared" si="96"/>
        <v>#REF!</v>
      </c>
      <c r="HG139" s="41" t="e">
        <f t="shared" si="96"/>
        <v>#REF!</v>
      </c>
      <c r="HH139" s="41" t="e">
        <f t="shared" si="91"/>
        <v>#REF!</v>
      </c>
      <c r="HI139" s="41" t="e">
        <f t="shared" si="91"/>
        <v>#REF!</v>
      </c>
      <c r="HJ139" s="41" t="e">
        <f t="shared" si="91"/>
        <v>#REF!</v>
      </c>
    </row>
    <row r="140" spans="1:218" ht="14.4" x14ac:dyDescent="0.3">
      <c r="A140" s="42">
        <v>137</v>
      </c>
      <c r="B140" s="43" t="e">
        <f>'CMM1 - AUX CALC'!$EH$67</f>
        <v>#REF!</v>
      </c>
      <c r="EI140" s="41" t="e">
        <f>$B140/(_xlfn.SINGLE(PrazoConcessao)*12-EI$3+1)</f>
        <v>#REF!</v>
      </c>
      <c r="EJ140" s="41" t="e">
        <f t="shared" si="94"/>
        <v>#REF!</v>
      </c>
      <c r="EK140" s="41" t="e">
        <f t="shared" si="94"/>
        <v>#REF!</v>
      </c>
      <c r="EL140" s="41" t="e">
        <f t="shared" si="94"/>
        <v>#REF!</v>
      </c>
      <c r="EM140" s="41" t="e">
        <f t="shared" si="94"/>
        <v>#REF!</v>
      </c>
      <c r="EN140" s="41" t="e">
        <f t="shared" si="94"/>
        <v>#REF!</v>
      </c>
      <c r="EO140" s="41" t="e">
        <f t="shared" si="94"/>
        <v>#REF!</v>
      </c>
      <c r="EP140" s="41" t="e">
        <f t="shared" si="94"/>
        <v>#REF!</v>
      </c>
      <c r="EQ140" s="41" t="e">
        <f t="shared" si="94"/>
        <v>#REF!</v>
      </c>
      <c r="ER140" s="41" t="e">
        <f t="shared" si="94"/>
        <v>#REF!</v>
      </c>
      <c r="ES140" s="41" t="e">
        <f t="shared" si="86"/>
        <v>#REF!</v>
      </c>
      <c r="ET140" s="41" t="e">
        <f t="shared" si="86"/>
        <v>#REF!</v>
      </c>
      <c r="EU140" s="41" t="e">
        <f t="shared" si="86"/>
        <v>#REF!</v>
      </c>
      <c r="EV140" s="41" t="e">
        <f t="shared" si="86"/>
        <v>#REF!</v>
      </c>
      <c r="EW140" s="41" t="e">
        <f t="shared" si="86"/>
        <v>#REF!</v>
      </c>
      <c r="EX140" s="41" t="e">
        <f t="shared" si="86"/>
        <v>#REF!</v>
      </c>
      <c r="EY140" s="41" t="e">
        <f t="shared" si="86"/>
        <v>#REF!</v>
      </c>
      <c r="EZ140" s="41" t="e">
        <f t="shared" si="86"/>
        <v>#REF!</v>
      </c>
      <c r="FA140" s="41" t="e">
        <f t="shared" si="98"/>
        <v>#REF!</v>
      </c>
      <c r="FB140" s="41" t="e">
        <f t="shared" si="98"/>
        <v>#REF!</v>
      </c>
      <c r="FC140" s="41" t="e">
        <f t="shared" si="98"/>
        <v>#REF!</v>
      </c>
      <c r="FD140" s="41" t="e">
        <f t="shared" si="98"/>
        <v>#REF!</v>
      </c>
      <c r="FE140" s="41" t="e">
        <f t="shared" si="98"/>
        <v>#REF!</v>
      </c>
      <c r="FF140" s="41" t="e">
        <f t="shared" si="98"/>
        <v>#REF!</v>
      </c>
      <c r="FG140" s="41" t="e">
        <f t="shared" si="98"/>
        <v>#REF!</v>
      </c>
      <c r="FH140" s="41" t="e">
        <f t="shared" si="98"/>
        <v>#REF!</v>
      </c>
      <c r="FI140" s="41" t="e">
        <f t="shared" si="98"/>
        <v>#REF!</v>
      </c>
      <c r="FJ140" s="41" t="e">
        <f t="shared" si="98"/>
        <v>#REF!</v>
      </c>
      <c r="FK140" s="41" t="e">
        <f t="shared" si="98"/>
        <v>#REF!</v>
      </c>
      <c r="FL140" s="41" t="e">
        <f t="shared" si="98"/>
        <v>#REF!</v>
      </c>
      <c r="FM140" s="41" t="e">
        <f t="shared" si="98"/>
        <v>#REF!</v>
      </c>
      <c r="FN140" s="41" t="e">
        <f t="shared" si="98"/>
        <v>#REF!</v>
      </c>
      <c r="FO140" s="41" t="e">
        <f t="shared" si="101"/>
        <v>#REF!</v>
      </c>
      <c r="FP140" s="41" t="e">
        <f t="shared" si="95"/>
        <v>#REF!</v>
      </c>
      <c r="FQ140" s="41" t="e">
        <f t="shared" si="95"/>
        <v>#REF!</v>
      </c>
      <c r="FR140" s="41" t="e">
        <f t="shared" si="95"/>
        <v>#REF!</v>
      </c>
      <c r="FS140" s="41" t="e">
        <f t="shared" si="95"/>
        <v>#REF!</v>
      </c>
      <c r="FT140" s="41" t="e">
        <f t="shared" si="95"/>
        <v>#REF!</v>
      </c>
      <c r="FU140" s="41" t="e">
        <f t="shared" si="95"/>
        <v>#REF!</v>
      </c>
      <c r="FV140" s="41" t="e">
        <f t="shared" si="95"/>
        <v>#REF!</v>
      </c>
      <c r="FW140" s="41" t="e">
        <f t="shared" si="95"/>
        <v>#REF!</v>
      </c>
      <c r="FX140" s="41" t="e">
        <f t="shared" si="95"/>
        <v>#REF!</v>
      </c>
      <c r="FY140" s="41" t="e">
        <f t="shared" si="87"/>
        <v>#REF!</v>
      </c>
      <c r="FZ140" s="41" t="e">
        <f t="shared" si="87"/>
        <v>#REF!</v>
      </c>
      <c r="GA140" s="41" t="e">
        <f t="shared" si="87"/>
        <v>#REF!</v>
      </c>
      <c r="GB140" s="41" t="e">
        <f t="shared" si="87"/>
        <v>#REF!</v>
      </c>
      <c r="GC140" s="41" t="e">
        <f t="shared" si="87"/>
        <v>#REF!</v>
      </c>
      <c r="GD140" s="41" t="e">
        <f t="shared" si="87"/>
        <v>#REF!</v>
      </c>
      <c r="GE140" s="41" t="e">
        <f t="shared" si="87"/>
        <v>#REF!</v>
      </c>
      <c r="GF140" s="41" t="e">
        <f t="shared" si="100"/>
        <v>#REF!</v>
      </c>
      <c r="GG140" s="41" t="e">
        <f t="shared" si="100"/>
        <v>#REF!</v>
      </c>
      <c r="GH140" s="41" t="e">
        <f t="shared" si="100"/>
        <v>#REF!</v>
      </c>
      <c r="GI140" s="41" t="e">
        <f t="shared" si="100"/>
        <v>#REF!</v>
      </c>
      <c r="GJ140" s="41" t="e">
        <f t="shared" si="100"/>
        <v>#REF!</v>
      </c>
      <c r="GK140" s="41" t="e">
        <f t="shared" si="100"/>
        <v>#REF!</v>
      </c>
      <c r="GL140" s="41" t="e">
        <f t="shared" si="100"/>
        <v>#REF!</v>
      </c>
      <c r="GM140" s="41" t="e">
        <f t="shared" si="100"/>
        <v>#REF!</v>
      </c>
      <c r="GN140" s="41" t="e">
        <f t="shared" si="100"/>
        <v>#REF!</v>
      </c>
      <c r="GO140" s="41" t="e">
        <f t="shared" si="100"/>
        <v>#REF!</v>
      </c>
      <c r="GP140" s="41" t="e">
        <f t="shared" si="100"/>
        <v>#REF!</v>
      </c>
      <c r="GQ140" s="41" t="e">
        <f t="shared" si="100"/>
        <v>#REF!</v>
      </c>
      <c r="GR140" s="41" t="e">
        <f t="shared" si="100"/>
        <v>#REF!</v>
      </c>
      <c r="GS140" s="41" t="e">
        <f t="shared" si="99"/>
        <v>#REF!</v>
      </c>
      <c r="GT140" s="41" t="e">
        <f t="shared" si="99"/>
        <v>#REF!</v>
      </c>
      <c r="GU140" s="41" t="e">
        <f t="shared" si="99"/>
        <v>#REF!</v>
      </c>
      <c r="GV140" s="41" t="e">
        <f t="shared" si="99"/>
        <v>#REF!</v>
      </c>
      <c r="GW140" s="41" t="e">
        <f t="shared" si="99"/>
        <v>#REF!</v>
      </c>
      <c r="GX140" s="41" t="e">
        <f t="shared" si="99"/>
        <v>#REF!</v>
      </c>
      <c r="GY140" s="41" t="e">
        <f t="shared" si="99"/>
        <v>#REF!</v>
      </c>
      <c r="GZ140" s="41" t="e">
        <f t="shared" si="99"/>
        <v>#REF!</v>
      </c>
      <c r="HA140" s="41" t="e">
        <f t="shared" si="99"/>
        <v>#REF!</v>
      </c>
      <c r="HB140" s="41" t="e">
        <f t="shared" si="96"/>
        <v>#REF!</v>
      </c>
      <c r="HC140" s="41" t="e">
        <f t="shared" si="96"/>
        <v>#REF!</v>
      </c>
      <c r="HD140" s="41" t="e">
        <f t="shared" si="96"/>
        <v>#REF!</v>
      </c>
      <c r="HE140" s="41" t="e">
        <f t="shared" si="96"/>
        <v>#REF!</v>
      </c>
      <c r="HF140" s="41" t="e">
        <f t="shared" si="96"/>
        <v>#REF!</v>
      </c>
      <c r="HG140" s="41" t="e">
        <f t="shared" si="96"/>
        <v>#REF!</v>
      </c>
      <c r="HH140" s="41" t="e">
        <f t="shared" si="91"/>
        <v>#REF!</v>
      </c>
      <c r="HI140" s="41" t="e">
        <f t="shared" si="91"/>
        <v>#REF!</v>
      </c>
      <c r="HJ140" s="41" t="e">
        <f t="shared" si="91"/>
        <v>#REF!</v>
      </c>
    </row>
    <row r="141" spans="1:218" ht="14.4" x14ac:dyDescent="0.3">
      <c r="A141" s="42">
        <v>138</v>
      </c>
      <c r="B141" s="43" t="e">
        <f>'CMM1 - AUX CALC'!$EI$67</f>
        <v>#REF!</v>
      </c>
      <c r="EJ141" s="41" t="e">
        <f>$B141/(_xlfn.SINGLE(PrazoConcessao)*12-EJ$3+1)</f>
        <v>#REF!</v>
      </c>
      <c r="EK141" s="41" t="e">
        <f t="shared" si="94"/>
        <v>#REF!</v>
      </c>
      <c r="EL141" s="41" t="e">
        <f t="shared" si="94"/>
        <v>#REF!</v>
      </c>
      <c r="EM141" s="41" t="e">
        <f t="shared" si="94"/>
        <v>#REF!</v>
      </c>
      <c r="EN141" s="41" t="e">
        <f t="shared" si="94"/>
        <v>#REF!</v>
      </c>
      <c r="EO141" s="41" t="e">
        <f t="shared" si="94"/>
        <v>#REF!</v>
      </c>
      <c r="EP141" s="41" t="e">
        <f t="shared" si="94"/>
        <v>#REF!</v>
      </c>
      <c r="EQ141" s="41" t="e">
        <f t="shared" si="94"/>
        <v>#REF!</v>
      </c>
      <c r="ER141" s="41" t="e">
        <f t="shared" si="94"/>
        <v>#REF!</v>
      </c>
      <c r="ES141" s="41" t="e">
        <f t="shared" si="86"/>
        <v>#REF!</v>
      </c>
      <c r="ET141" s="41" t="e">
        <f t="shared" si="86"/>
        <v>#REF!</v>
      </c>
      <c r="EU141" s="41" t="e">
        <f t="shared" si="86"/>
        <v>#REF!</v>
      </c>
      <c r="EV141" s="41" t="e">
        <f t="shared" si="86"/>
        <v>#REF!</v>
      </c>
      <c r="EW141" s="41" t="e">
        <f t="shared" si="86"/>
        <v>#REF!</v>
      </c>
      <c r="EX141" s="41" t="e">
        <f t="shared" si="86"/>
        <v>#REF!</v>
      </c>
      <c r="EY141" s="41" t="e">
        <f t="shared" si="86"/>
        <v>#REF!</v>
      </c>
      <c r="EZ141" s="41" t="e">
        <f t="shared" si="86"/>
        <v>#REF!</v>
      </c>
      <c r="FA141" s="41" t="e">
        <f t="shared" si="98"/>
        <v>#REF!</v>
      </c>
      <c r="FB141" s="41" t="e">
        <f t="shared" si="98"/>
        <v>#REF!</v>
      </c>
      <c r="FC141" s="41" t="e">
        <f t="shared" si="98"/>
        <v>#REF!</v>
      </c>
      <c r="FD141" s="41" t="e">
        <f t="shared" si="98"/>
        <v>#REF!</v>
      </c>
      <c r="FE141" s="41" t="e">
        <f t="shared" si="98"/>
        <v>#REF!</v>
      </c>
      <c r="FF141" s="41" t="e">
        <f t="shared" si="98"/>
        <v>#REF!</v>
      </c>
      <c r="FG141" s="41" t="e">
        <f t="shared" si="98"/>
        <v>#REF!</v>
      </c>
      <c r="FH141" s="41" t="e">
        <f t="shared" si="98"/>
        <v>#REF!</v>
      </c>
      <c r="FI141" s="41" t="e">
        <f t="shared" si="98"/>
        <v>#REF!</v>
      </c>
      <c r="FJ141" s="41" t="e">
        <f t="shared" si="98"/>
        <v>#REF!</v>
      </c>
      <c r="FK141" s="41" t="e">
        <f t="shared" si="98"/>
        <v>#REF!</v>
      </c>
      <c r="FL141" s="41" t="e">
        <f t="shared" si="98"/>
        <v>#REF!</v>
      </c>
      <c r="FM141" s="41" t="e">
        <f t="shared" si="98"/>
        <v>#REF!</v>
      </c>
      <c r="FN141" s="41" t="e">
        <f t="shared" si="98"/>
        <v>#REF!</v>
      </c>
      <c r="FO141" s="41" t="e">
        <f t="shared" si="101"/>
        <v>#REF!</v>
      </c>
      <c r="FP141" s="41" t="e">
        <f t="shared" si="95"/>
        <v>#REF!</v>
      </c>
      <c r="FQ141" s="41" t="e">
        <f t="shared" si="95"/>
        <v>#REF!</v>
      </c>
      <c r="FR141" s="41" t="e">
        <f t="shared" si="95"/>
        <v>#REF!</v>
      </c>
      <c r="FS141" s="41" t="e">
        <f t="shared" si="95"/>
        <v>#REF!</v>
      </c>
      <c r="FT141" s="41" t="e">
        <f t="shared" si="95"/>
        <v>#REF!</v>
      </c>
      <c r="FU141" s="41" t="e">
        <f t="shared" si="95"/>
        <v>#REF!</v>
      </c>
      <c r="FV141" s="41" t="e">
        <f t="shared" si="95"/>
        <v>#REF!</v>
      </c>
      <c r="FW141" s="41" t="e">
        <f t="shared" si="95"/>
        <v>#REF!</v>
      </c>
      <c r="FX141" s="41" t="e">
        <f t="shared" si="95"/>
        <v>#REF!</v>
      </c>
      <c r="FY141" s="41" t="e">
        <f t="shared" si="87"/>
        <v>#REF!</v>
      </c>
      <c r="FZ141" s="41" t="e">
        <f t="shared" si="87"/>
        <v>#REF!</v>
      </c>
      <c r="GA141" s="41" t="e">
        <f t="shared" si="87"/>
        <v>#REF!</v>
      </c>
      <c r="GB141" s="41" t="e">
        <f t="shared" si="87"/>
        <v>#REF!</v>
      </c>
      <c r="GC141" s="41" t="e">
        <f t="shared" si="87"/>
        <v>#REF!</v>
      </c>
      <c r="GD141" s="41" t="e">
        <f t="shared" si="87"/>
        <v>#REF!</v>
      </c>
      <c r="GE141" s="41" t="e">
        <f t="shared" si="87"/>
        <v>#REF!</v>
      </c>
      <c r="GF141" s="41" t="e">
        <f t="shared" si="100"/>
        <v>#REF!</v>
      </c>
      <c r="GG141" s="41" t="e">
        <f t="shared" si="100"/>
        <v>#REF!</v>
      </c>
      <c r="GH141" s="41" t="e">
        <f t="shared" si="100"/>
        <v>#REF!</v>
      </c>
      <c r="GI141" s="41" t="e">
        <f t="shared" si="100"/>
        <v>#REF!</v>
      </c>
      <c r="GJ141" s="41" t="e">
        <f t="shared" si="100"/>
        <v>#REF!</v>
      </c>
      <c r="GK141" s="41" t="e">
        <f t="shared" si="100"/>
        <v>#REF!</v>
      </c>
      <c r="GL141" s="41" t="e">
        <f t="shared" si="100"/>
        <v>#REF!</v>
      </c>
      <c r="GM141" s="41" t="e">
        <f t="shared" si="100"/>
        <v>#REF!</v>
      </c>
      <c r="GN141" s="41" t="e">
        <f t="shared" si="100"/>
        <v>#REF!</v>
      </c>
      <c r="GO141" s="41" t="e">
        <f t="shared" si="100"/>
        <v>#REF!</v>
      </c>
      <c r="GP141" s="41" t="e">
        <f t="shared" si="100"/>
        <v>#REF!</v>
      </c>
      <c r="GQ141" s="41" t="e">
        <f t="shared" si="100"/>
        <v>#REF!</v>
      </c>
      <c r="GR141" s="41" t="e">
        <f t="shared" si="100"/>
        <v>#REF!</v>
      </c>
      <c r="GS141" s="41" t="e">
        <f t="shared" si="99"/>
        <v>#REF!</v>
      </c>
      <c r="GT141" s="41" t="e">
        <f t="shared" si="99"/>
        <v>#REF!</v>
      </c>
      <c r="GU141" s="41" t="e">
        <f t="shared" si="99"/>
        <v>#REF!</v>
      </c>
      <c r="GV141" s="41" t="e">
        <f t="shared" si="99"/>
        <v>#REF!</v>
      </c>
      <c r="GW141" s="41" t="e">
        <f t="shared" si="99"/>
        <v>#REF!</v>
      </c>
      <c r="GX141" s="41" t="e">
        <f t="shared" si="99"/>
        <v>#REF!</v>
      </c>
      <c r="GY141" s="41" t="e">
        <f t="shared" si="99"/>
        <v>#REF!</v>
      </c>
      <c r="GZ141" s="41" t="e">
        <f t="shared" si="99"/>
        <v>#REF!</v>
      </c>
      <c r="HA141" s="41" t="e">
        <f t="shared" si="99"/>
        <v>#REF!</v>
      </c>
      <c r="HB141" s="41" t="e">
        <f t="shared" si="96"/>
        <v>#REF!</v>
      </c>
      <c r="HC141" s="41" t="e">
        <f t="shared" si="96"/>
        <v>#REF!</v>
      </c>
      <c r="HD141" s="41" t="e">
        <f t="shared" si="96"/>
        <v>#REF!</v>
      </c>
      <c r="HE141" s="41" t="e">
        <f t="shared" si="96"/>
        <v>#REF!</v>
      </c>
      <c r="HF141" s="41" t="e">
        <f t="shared" si="96"/>
        <v>#REF!</v>
      </c>
      <c r="HG141" s="41" t="e">
        <f t="shared" si="96"/>
        <v>#REF!</v>
      </c>
      <c r="HH141" s="41" t="e">
        <f t="shared" si="91"/>
        <v>#REF!</v>
      </c>
      <c r="HI141" s="41" t="e">
        <f t="shared" si="91"/>
        <v>#REF!</v>
      </c>
      <c r="HJ141" s="41" t="e">
        <f t="shared" si="91"/>
        <v>#REF!</v>
      </c>
    </row>
    <row r="142" spans="1:218" ht="14.4" x14ac:dyDescent="0.3">
      <c r="A142" s="42">
        <v>139</v>
      </c>
      <c r="B142" s="43" t="e">
        <f>'CMM1 - AUX CALC'!$EJ$67</f>
        <v>#REF!</v>
      </c>
      <c r="EK142" s="41" t="e">
        <f>$B142/(_xlfn.SINGLE(PrazoConcessao)*12-EK$3+1)</f>
        <v>#REF!</v>
      </c>
      <c r="EL142" s="41" t="e">
        <f t="shared" si="94"/>
        <v>#REF!</v>
      </c>
      <c r="EM142" s="41" t="e">
        <f t="shared" si="94"/>
        <v>#REF!</v>
      </c>
      <c r="EN142" s="41" t="e">
        <f t="shared" si="94"/>
        <v>#REF!</v>
      </c>
      <c r="EO142" s="41" t="e">
        <f t="shared" si="94"/>
        <v>#REF!</v>
      </c>
      <c r="EP142" s="41" t="e">
        <f t="shared" si="94"/>
        <v>#REF!</v>
      </c>
      <c r="EQ142" s="41" t="e">
        <f t="shared" si="94"/>
        <v>#REF!</v>
      </c>
      <c r="ER142" s="41" t="e">
        <f t="shared" si="94"/>
        <v>#REF!</v>
      </c>
      <c r="ES142" s="41" t="e">
        <f t="shared" si="86"/>
        <v>#REF!</v>
      </c>
      <c r="ET142" s="41" t="e">
        <f t="shared" si="86"/>
        <v>#REF!</v>
      </c>
      <c r="EU142" s="41" t="e">
        <f t="shared" si="86"/>
        <v>#REF!</v>
      </c>
      <c r="EV142" s="41" t="e">
        <f t="shared" si="86"/>
        <v>#REF!</v>
      </c>
      <c r="EW142" s="41" t="e">
        <f t="shared" si="86"/>
        <v>#REF!</v>
      </c>
      <c r="EX142" s="41" t="e">
        <f t="shared" si="86"/>
        <v>#REF!</v>
      </c>
      <c r="EY142" s="41" t="e">
        <f t="shared" si="86"/>
        <v>#REF!</v>
      </c>
      <c r="EZ142" s="41" t="e">
        <f t="shared" si="86"/>
        <v>#REF!</v>
      </c>
      <c r="FA142" s="41" t="e">
        <f t="shared" si="98"/>
        <v>#REF!</v>
      </c>
      <c r="FB142" s="41" t="e">
        <f t="shared" si="98"/>
        <v>#REF!</v>
      </c>
      <c r="FC142" s="41" t="e">
        <f t="shared" si="98"/>
        <v>#REF!</v>
      </c>
      <c r="FD142" s="41" t="e">
        <f t="shared" si="98"/>
        <v>#REF!</v>
      </c>
      <c r="FE142" s="41" t="e">
        <f t="shared" si="98"/>
        <v>#REF!</v>
      </c>
      <c r="FF142" s="41" t="e">
        <f t="shared" si="98"/>
        <v>#REF!</v>
      </c>
      <c r="FG142" s="41" t="e">
        <f t="shared" si="98"/>
        <v>#REF!</v>
      </c>
      <c r="FH142" s="41" t="e">
        <f t="shared" si="98"/>
        <v>#REF!</v>
      </c>
      <c r="FI142" s="41" t="e">
        <f t="shared" si="98"/>
        <v>#REF!</v>
      </c>
      <c r="FJ142" s="41" t="e">
        <f t="shared" si="98"/>
        <v>#REF!</v>
      </c>
      <c r="FK142" s="41" t="e">
        <f t="shared" si="98"/>
        <v>#REF!</v>
      </c>
      <c r="FL142" s="41" t="e">
        <f t="shared" si="98"/>
        <v>#REF!</v>
      </c>
      <c r="FM142" s="41" t="e">
        <f t="shared" si="98"/>
        <v>#REF!</v>
      </c>
      <c r="FN142" s="41" t="e">
        <f t="shared" si="98"/>
        <v>#REF!</v>
      </c>
      <c r="FO142" s="41" t="e">
        <f t="shared" si="101"/>
        <v>#REF!</v>
      </c>
      <c r="FP142" s="41" t="e">
        <f t="shared" si="95"/>
        <v>#REF!</v>
      </c>
      <c r="FQ142" s="41" t="e">
        <f t="shared" si="95"/>
        <v>#REF!</v>
      </c>
      <c r="FR142" s="41" t="e">
        <f t="shared" si="95"/>
        <v>#REF!</v>
      </c>
      <c r="FS142" s="41" t="e">
        <f t="shared" si="95"/>
        <v>#REF!</v>
      </c>
      <c r="FT142" s="41" t="e">
        <f t="shared" si="95"/>
        <v>#REF!</v>
      </c>
      <c r="FU142" s="41" t="e">
        <f t="shared" si="95"/>
        <v>#REF!</v>
      </c>
      <c r="FV142" s="41" t="e">
        <f t="shared" si="95"/>
        <v>#REF!</v>
      </c>
      <c r="FW142" s="41" t="e">
        <f t="shared" si="95"/>
        <v>#REF!</v>
      </c>
      <c r="FX142" s="41" t="e">
        <f t="shared" si="95"/>
        <v>#REF!</v>
      </c>
      <c r="FY142" s="41" t="e">
        <f t="shared" si="87"/>
        <v>#REF!</v>
      </c>
      <c r="FZ142" s="41" t="e">
        <f t="shared" si="87"/>
        <v>#REF!</v>
      </c>
      <c r="GA142" s="41" t="e">
        <f t="shared" si="87"/>
        <v>#REF!</v>
      </c>
      <c r="GB142" s="41" t="e">
        <f t="shared" si="87"/>
        <v>#REF!</v>
      </c>
      <c r="GC142" s="41" t="e">
        <f t="shared" si="87"/>
        <v>#REF!</v>
      </c>
      <c r="GD142" s="41" t="e">
        <f t="shared" si="87"/>
        <v>#REF!</v>
      </c>
      <c r="GE142" s="41" t="e">
        <f t="shared" si="87"/>
        <v>#REF!</v>
      </c>
      <c r="GF142" s="41" t="e">
        <f t="shared" si="100"/>
        <v>#REF!</v>
      </c>
      <c r="GG142" s="41" t="e">
        <f t="shared" si="100"/>
        <v>#REF!</v>
      </c>
      <c r="GH142" s="41" t="e">
        <f t="shared" si="100"/>
        <v>#REF!</v>
      </c>
      <c r="GI142" s="41" t="e">
        <f t="shared" si="100"/>
        <v>#REF!</v>
      </c>
      <c r="GJ142" s="41" t="e">
        <f t="shared" si="100"/>
        <v>#REF!</v>
      </c>
      <c r="GK142" s="41" t="e">
        <f t="shared" si="100"/>
        <v>#REF!</v>
      </c>
      <c r="GL142" s="41" t="e">
        <f t="shared" si="100"/>
        <v>#REF!</v>
      </c>
      <c r="GM142" s="41" t="e">
        <f t="shared" si="100"/>
        <v>#REF!</v>
      </c>
      <c r="GN142" s="41" t="e">
        <f t="shared" si="100"/>
        <v>#REF!</v>
      </c>
      <c r="GO142" s="41" t="e">
        <f t="shared" si="100"/>
        <v>#REF!</v>
      </c>
      <c r="GP142" s="41" t="e">
        <f t="shared" si="100"/>
        <v>#REF!</v>
      </c>
      <c r="GQ142" s="41" t="e">
        <f t="shared" si="100"/>
        <v>#REF!</v>
      </c>
      <c r="GR142" s="41" t="e">
        <f t="shared" si="100"/>
        <v>#REF!</v>
      </c>
      <c r="GS142" s="41" t="e">
        <f t="shared" si="99"/>
        <v>#REF!</v>
      </c>
      <c r="GT142" s="41" t="e">
        <f t="shared" si="99"/>
        <v>#REF!</v>
      </c>
      <c r="GU142" s="41" t="e">
        <f t="shared" si="99"/>
        <v>#REF!</v>
      </c>
      <c r="GV142" s="41" t="e">
        <f t="shared" si="99"/>
        <v>#REF!</v>
      </c>
      <c r="GW142" s="41" t="e">
        <f t="shared" si="99"/>
        <v>#REF!</v>
      </c>
      <c r="GX142" s="41" t="e">
        <f t="shared" si="99"/>
        <v>#REF!</v>
      </c>
      <c r="GY142" s="41" t="e">
        <f t="shared" si="99"/>
        <v>#REF!</v>
      </c>
      <c r="GZ142" s="41" t="e">
        <f t="shared" si="99"/>
        <v>#REF!</v>
      </c>
      <c r="HA142" s="41" t="e">
        <f t="shared" si="99"/>
        <v>#REF!</v>
      </c>
      <c r="HB142" s="41" t="e">
        <f t="shared" si="96"/>
        <v>#REF!</v>
      </c>
      <c r="HC142" s="41" t="e">
        <f t="shared" si="96"/>
        <v>#REF!</v>
      </c>
      <c r="HD142" s="41" t="e">
        <f t="shared" si="96"/>
        <v>#REF!</v>
      </c>
      <c r="HE142" s="41" t="e">
        <f t="shared" si="96"/>
        <v>#REF!</v>
      </c>
      <c r="HF142" s="41" t="e">
        <f t="shared" si="96"/>
        <v>#REF!</v>
      </c>
      <c r="HG142" s="41" t="e">
        <f t="shared" si="96"/>
        <v>#REF!</v>
      </c>
      <c r="HH142" s="41" t="e">
        <f t="shared" si="91"/>
        <v>#REF!</v>
      </c>
      <c r="HI142" s="41" t="e">
        <f t="shared" si="91"/>
        <v>#REF!</v>
      </c>
      <c r="HJ142" s="41" t="e">
        <f t="shared" si="91"/>
        <v>#REF!</v>
      </c>
    </row>
    <row r="143" spans="1:218" ht="14.4" x14ac:dyDescent="0.3">
      <c r="A143" s="42">
        <v>140</v>
      </c>
      <c r="B143" s="43" t="e">
        <f>'CMM1 - AUX CALC'!$EK$67</f>
        <v>#REF!</v>
      </c>
      <c r="EL143" s="41" t="e">
        <f>$B143/(_xlfn.SINGLE(PrazoConcessao)*12-EL$3+1)</f>
        <v>#REF!</v>
      </c>
      <c r="EM143" s="41" t="e">
        <f t="shared" si="94"/>
        <v>#REF!</v>
      </c>
      <c r="EN143" s="41" t="e">
        <f t="shared" si="94"/>
        <v>#REF!</v>
      </c>
      <c r="EO143" s="41" t="e">
        <f t="shared" si="94"/>
        <v>#REF!</v>
      </c>
      <c r="EP143" s="41" t="e">
        <f t="shared" si="94"/>
        <v>#REF!</v>
      </c>
      <c r="EQ143" s="41" t="e">
        <f t="shared" si="94"/>
        <v>#REF!</v>
      </c>
      <c r="ER143" s="41" t="e">
        <f t="shared" si="94"/>
        <v>#REF!</v>
      </c>
      <c r="ES143" s="41" t="e">
        <f t="shared" si="86"/>
        <v>#REF!</v>
      </c>
      <c r="ET143" s="41" t="e">
        <f t="shared" si="86"/>
        <v>#REF!</v>
      </c>
      <c r="EU143" s="41" t="e">
        <f t="shared" si="86"/>
        <v>#REF!</v>
      </c>
      <c r="EV143" s="41" t="e">
        <f t="shared" si="86"/>
        <v>#REF!</v>
      </c>
      <c r="EW143" s="41" t="e">
        <f t="shared" si="86"/>
        <v>#REF!</v>
      </c>
      <c r="EX143" s="41" t="e">
        <f t="shared" si="86"/>
        <v>#REF!</v>
      </c>
      <c r="EY143" s="41" t="e">
        <f t="shared" si="86"/>
        <v>#REF!</v>
      </c>
      <c r="EZ143" s="41" t="e">
        <f t="shared" si="86"/>
        <v>#REF!</v>
      </c>
      <c r="FA143" s="41" t="e">
        <f t="shared" si="98"/>
        <v>#REF!</v>
      </c>
      <c r="FB143" s="41" t="e">
        <f t="shared" si="98"/>
        <v>#REF!</v>
      </c>
      <c r="FC143" s="41" t="e">
        <f t="shared" si="98"/>
        <v>#REF!</v>
      </c>
      <c r="FD143" s="41" t="e">
        <f t="shared" si="98"/>
        <v>#REF!</v>
      </c>
      <c r="FE143" s="41" t="e">
        <f t="shared" si="98"/>
        <v>#REF!</v>
      </c>
      <c r="FF143" s="41" t="e">
        <f t="shared" si="98"/>
        <v>#REF!</v>
      </c>
      <c r="FG143" s="41" t="e">
        <f t="shared" si="98"/>
        <v>#REF!</v>
      </c>
      <c r="FH143" s="41" t="e">
        <f t="shared" si="98"/>
        <v>#REF!</v>
      </c>
      <c r="FI143" s="41" t="e">
        <f t="shared" si="98"/>
        <v>#REF!</v>
      </c>
      <c r="FJ143" s="41" t="e">
        <f t="shared" si="98"/>
        <v>#REF!</v>
      </c>
      <c r="FK143" s="41" t="e">
        <f t="shared" si="98"/>
        <v>#REF!</v>
      </c>
      <c r="FL143" s="41" t="e">
        <f t="shared" si="98"/>
        <v>#REF!</v>
      </c>
      <c r="FM143" s="41" t="e">
        <f t="shared" si="98"/>
        <v>#REF!</v>
      </c>
      <c r="FN143" s="41" t="e">
        <f t="shared" si="98"/>
        <v>#REF!</v>
      </c>
      <c r="FO143" s="41" t="e">
        <f t="shared" si="101"/>
        <v>#REF!</v>
      </c>
      <c r="FP143" s="41" t="e">
        <f t="shared" si="95"/>
        <v>#REF!</v>
      </c>
      <c r="FQ143" s="41" t="e">
        <f t="shared" si="95"/>
        <v>#REF!</v>
      </c>
      <c r="FR143" s="41" t="e">
        <f t="shared" si="95"/>
        <v>#REF!</v>
      </c>
      <c r="FS143" s="41" t="e">
        <f t="shared" ref="FS143:GH163" si="102">FR143</f>
        <v>#REF!</v>
      </c>
      <c r="FT143" s="41" t="e">
        <f t="shared" si="102"/>
        <v>#REF!</v>
      </c>
      <c r="FU143" s="41" t="e">
        <f t="shared" si="102"/>
        <v>#REF!</v>
      </c>
      <c r="FV143" s="41" t="e">
        <f t="shared" si="102"/>
        <v>#REF!</v>
      </c>
      <c r="FW143" s="41" t="e">
        <f t="shared" si="102"/>
        <v>#REF!</v>
      </c>
      <c r="FX143" s="41" t="e">
        <f t="shared" si="102"/>
        <v>#REF!</v>
      </c>
      <c r="FY143" s="41" t="e">
        <f t="shared" si="87"/>
        <v>#REF!</v>
      </c>
      <c r="FZ143" s="41" t="e">
        <f t="shared" si="87"/>
        <v>#REF!</v>
      </c>
      <c r="GA143" s="41" t="e">
        <f t="shared" si="87"/>
        <v>#REF!</v>
      </c>
      <c r="GB143" s="41" t="e">
        <f t="shared" si="87"/>
        <v>#REF!</v>
      </c>
      <c r="GC143" s="41" t="e">
        <f t="shared" si="87"/>
        <v>#REF!</v>
      </c>
      <c r="GD143" s="41" t="e">
        <f t="shared" si="87"/>
        <v>#REF!</v>
      </c>
      <c r="GE143" s="41" t="e">
        <f t="shared" si="87"/>
        <v>#REF!</v>
      </c>
      <c r="GF143" s="41" t="e">
        <f t="shared" si="100"/>
        <v>#REF!</v>
      </c>
      <c r="GG143" s="41" t="e">
        <f t="shared" si="100"/>
        <v>#REF!</v>
      </c>
      <c r="GH143" s="41" t="e">
        <f t="shared" si="100"/>
        <v>#REF!</v>
      </c>
      <c r="GI143" s="41" t="e">
        <f t="shared" si="100"/>
        <v>#REF!</v>
      </c>
      <c r="GJ143" s="41" t="e">
        <f t="shared" si="100"/>
        <v>#REF!</v>
      </c>
      <c r="GK143" s="41" t="e">
        <f t="shared" si="100"/>
        <v>#REF!</v>
      </c>
      <c r="GL143" s="41" t="e">
        <f t="shared" si="100"/>
        <v>#REF!</v>
      </c>
      <c r="GM143" s="41" t="e">
        <f t="shared" si="100"/>
        <v>#REF!</v>
      </c>
      <c r="GN143" s="41" t="e">
        <f t="shared" si="100"/>
        <v>#REF!</v>
      </c>
      <c r="GO143" s="41" t="e">
        <f t="shared" si="100"/>
        <v>#REF!</v>
      </c>
      <c r="GP143" s="41" t="e">
        <f t="shared" si="100"/>
        <v>#REF!</v>
      </c>
      <c r="GQ143" s="41" t="e">
        <f t="shared" si="100"/>
        <v>#REF!</v>
      </c>
      <c r="GR143" s="41" t="e">
        <f t="shared" si="100"/>
        <v>#REF!</v>
      </c>
      <c r="GS143" s="41" t="e">
        <f t="shared" si="99"/>
        <v>#REF!</v>
      </c>
      <c r="GT143" s="41" t="e">
        <f t="shared" si="99"/>
        <v>#REF!</v>
      </c>
      <c r="GU143" s="41" t="e">
        <f t="shared" si="99"/>
        <v>#REF!</v>
      </c>
      <c r="GV143" s="41" t="e">
        <f t="shared" si="99"/>
        <v>#REF!</v>
      </c>
      <c r="GW143" s="41" t="e">
        <f t="shared" si="99"/>
        <v>#REF!</v>
      </c>
      <c r="GX143" s="41" t="e">
        <f t="shared" si="99"/>
        <v>#REF!</v>
      </c>
      <c r="GY143" s="41" t="e">
        <f t="shared" si="99"/>
        <v>#REF!</v>
      </c>
      <c r="GZ143" s="41" t="e">
        <f t="shared" si="99"/>
        <v>#REF!</v>
      </c>
      <c r="HA143" s="41" t="e">
        <f t="shared" si="99"/>
        <v>#REF!</v>
      </c>
      <c r="HB143" s="41" t="e">
        <f t="shared" si="96"/>
        <v>#REF!</v>
      </c>
      <c r="HC143" s="41" t="e">
        <f t="shared" si="96"/>
        <v>#REF!</v>
      </c>
      <c r="HD143" s="41" t="e">
        <f t="shared" si="96"/>
        <v>#REF!</v>
      </c>
      <c r="HE143" s="41" t="e">
        <f t="shared" si="96"/>
        <v>#REF!</v>
      </c>
      <c r="HF143" s="41" t="e">
        <f t="shared" si="96"/>
        <v>#REF!</v>
      </c>
      <c r="HG143" s="41" t="e">
        <f t="shared" si="96"/>
        <v>#REF!</v>
      </c>
      <c r="HH143" s="41" t="e">
        <f t="shared" si="91"/>
        <v>#REF!</v>
      </c>
      <c r="HI143" s="41" t="e">
        <f t="shared" si="91"/>
        <v>#REF!</v>
      </c>
      <c r="HJ143" s="41" t="e">
        <f t="shared" si="91"/>
        <v>#REF!</v>
      </c>
    </row>
    <row r="144" spans="1:218" ht="14.4" x14ac:dyDescent="0.3">
      <c r="A144" s="42">
        <v>141</v>
      </c>
      <c r="B144" s="43" t="e">
        <f>'CMM1 - AUX CALC'!$EL$67</f>
        <v>#REF!</v>
      </c>
      <c r="EM144" s="41" t="e">
        <f>$B144/(_xlfn.SINGLE(PrazoConcessao)*12-EM$3+1)</f>
        <v>#REF!</v>
      </c>
      <c r="EN144" s="41" t="e">
        <f t="shared" ref="EN144:EU151" si="103">EM144</f>
        <v>#REF!</v>
      </c>
      <c r="EO144" s="41" t="e">
        <f t="shared" si="103"/>
        <v>#REF!</v>
      </c>
      <c r="EP144" s="41" t="e">
        <f t="shared" si="103"/>
        <v>#REF!</v>
      </c>
      <c r="EQ144" s="41" t="e">
        <f t="shared" si="103"/>
        <v>#REF!</v>
      </c>
      <c r="ER144" s="41" t="e">
        <f t="shared" si="103"/>
        <v>#REF!</v>
      </c>
      <c r="ES144" s="41" t="e">
        <f t="shared" si="86"/>
        <v>#REF!</v>
      </c>
      <c r="ET144" s="41" t="e">
        <f t="shared" si="86"/>
        <v>#REF!</v>
      </c>
      <c r="EU144" s="41" t="e">
        <f t="shared" si="86"/>
        <v>#REF!</v>
      </c>
      <c r="EV144" s="41" t="e">
        <f t="shared" ref="EV144:FH164" si="104">EU144</f>
        <v>#REF!</v>
      </c>
      <c r="EW144" s="41" t="e">
        <f t="shared" si="104"/>
        <v>#REF!</v>
      </c>
      <c r="EX144" s="41" t="e">
        <f t="shared" si="104"/>
        <v>#REF!</v>
      </c>
      <c r="EY144" s="41" t="e">
        <f t="shared" si="104"/>
        <v>#REF!</v>
      </c>
      <c r="EZ144" s="41" t="e">
        <f t="shared" si="104"/>
        <v>#REF!</v>
      </c>
      <c r="FA144" s="41" t="e">
        <f t="shared" si="98"/>
        <v>#REF!</v>
      </c>
      <c r="FB144" s="41" t="e">
        <f t="shared" si="98"/>
        <v>#REF!</v>
      </c>
      <c r="FC144" s="41" t="e">
        <f t="shared" si="98"/>
        <v>#REF!</v>
      </c>
      <c r="FD144" s="41" t="e">
        <f t="shared" si="98"/>
        <v>#REF!</v>
      </c>
      <c r="FE144" s="41" t="e">
        <f t="shared" si="98"/>
        <v>#REF!</v>
      </c>
      <c r="FF144" s="41" t="e">
        <f t="shared" si="98"/>
        <v>#REF!</v>
      </c>
      <c r="FG144" s="41" t="e">
        <f t="shared" si="98"/>
        <v>#REF!</v>
      </c>
      <c r="FH144" s="41" t="e">
        <f t="shared" si="98"/>
        <v>#REF!</v>
      </c>
      <c r="FI144" s="41" t="e">
        <f t="shared" si="98"/>
        <v>#REF!</v>
      </c>
      <c r="FJ144" s="41" t="e">
        <f t="shared" si="98"/>
        <v>#REF!</v>
      </c>
      <c r="FK144" s="41" t="e">
        <f t="shared" si="98"/>
        <v>#REF!</v>
      </c>
      <c r="FL144" s="41" t="e">
        <f t="shared" si="98"/>
        <v>#REF!</v>
      </c>
      <c r="FM144" s="41" t="e">
        <f t="shared" si="98"/>
        <v>#REF!</v>
      </c>
      <c r="FN144" s="41" t="e">
        <f t="shared" si="98"/>
        <v>#REF!</v>
      </c>
      <c r="FO144" s="41" t="e">
        <f t="shared" si="101"/>
        <v>#REF!</v>
      </c>
      <c r="FP144" s="41" t="e">
        <f t="shared" si="101"/>
        <v>#REF!</v>
      </c>
      <c r="FQ144" s="41" t="e">
        <f t="shared" si="101"/>
        <v>#REF!</v>
      </c>
      <c r="FR144" s="41" t="e">
        <f t="shared" si="101"/>
        <v>#REF!</v>
      </c>
      <c r="FS144" s="41" t="e">
        <f t="shared" si="102"/>
        <v>#REF!</v>
      </c>
      <c r="FT144" s="41" t="e">
        <f t="shared" si="102"/>
        <v>#REF!</v>
      </c>
      <c r="FU144" s="41" t="e">
        <f t="shared" si="102"/>
        <v>#REF!</v>
      </c>
      <c r="FV144" s="41" t="e">
        <f t="shared" si="102"/>
        <v>#REF!</v>
      </c>
      <c r="FW144" s="41" t="e">
        <f t="shared" si="102"/>
        <v>#REF!</v>
      </c>
      <c r="FX144" s="41" t="e">
        <f t="shared" si="102"/>
        <v>#REF!</v>
      </c>
      <c r="FY144" s="41" t="e">
        <f t="shared" si="87"/>
        <v>#REF!</v>
      </c>
      <c r="FZ144" s="41" t="e">
        <f t="shared" si="87"/>
        <v>#REF!</v>
      </c>
      <c r="GA144" s="41" t="e">
        <f t="shared" si="87"/>
        <v>#REF!</v>
      </c>
      <c r="GB144" s="41" t="e">
        <f t="shared" si="87"/>
        <v>#REF!</v>
      </c>
      <c r="GC144" s="41" t="e">
        <f t="shared" si="87"/>
        <v>#REF!</v>
      </c>
      <c r="GD144" s="41" t="e">
        <f t="shared" si="87"/>
        <v>#REF!</v>
      </c>
      <c r="GE144" s="41" t="e">
        <f t="shared" si="87"/>
        <v>#REF!</v>
      </c>
      <c r="GF144" s="41" t="e">
        <f t="shared" si="100"/>
        <v>#REF!</v>
      </c>
      <c r="GG144" s="41" t="e">
        <f t="shared" si="100"/>
        <v>#REF!</v>
      </c>
      <c r="GH144" s="41" t="e">
        <f t="shared" si="100"/>
        <v>#REF!</v>
      </c>
      <c r="GI144" s="41" t="e">
        <f t="shared" si="100"/>
        <v>#REF!</v>
      </c>
      <c r="GJ144" s="41" t="e">
        <f t="shared" si="100"/>
        <v>#REF!</v>
      </c>
      <c r="GK144" s="41" t="e">
        <f t="shared" si="100"/>
        <v>#REF!</v>
      </c>
      <c r="GL144" s="41" t="e">
        <f t="shared" si="100"/>
        <v>#REF!</v>
      </c>
      <c r="GM144" s="41" t="e">
        <f t="shared" si="100"/>
        <v>#REF!</v>
      </c>
      <c r="GN144" s="41" t="e">
        <f t="shared" si="100"/>
        <v>#REF!</v>
      </c>
      <c r="GO144" s="41" t="e">
        <f t="shared" si="100"/>
        <v>#REF!</v>
      </c>
      <c r="GP144" s="41" t="e">
        <f t="shared" si="100"/>
        <v>#REF!</v>
      </c>
      <c r="GQ144" s="41" t="e">
        <f t="shared" si="100"/>
        <v>#REF!</v>
      </c>
      <c r="GR144" s="41" t="e">
        <f t="shared" si="100"/>
        <v>#REF!</v>
      </c>
      <c r="GS144" s="41" t="e">
        <f t="shared" si="99"/>
        <v>#REF!</v>
      </c>
      <c r="GT144" s="41" t="e">
        <f t="shared" si="99"/>
        <v>#REF!</v>
      </c>
      <c r="GU144" s="41" t="e">
        <f t="shared" si="99"/>
        <v>#REF!</v>
      </c>
      <c r="GV144" s="41" t="e">
        <f t="shared" si="99"/>
        <v>#REF!</v>
      </c>
      <c r="GW144" s="41" t="e">
        <f t="shared" si="99"/>
        <v>#REF!</v>
      </c>
      <c r="GX144" s="41" t="e">
        <f t="shared" si="99"/>
        <v>#REF!</v>
      </c>
      <c r="GY144" s="41" t="e">
        <f t="shared" si="99"/>
        <v>#REF!</v>
      </c>
      <c r="GZ144" s="41" t="e">
        <f t="shared" si="99"/>
        <v>#REF!</v>
      </c>
      <c r="HA144" s="41" t="e">
        <f t="shared" si="99"/>
        <v>#REF!</v>
      </c>
      <c r="HB144" s="41" t="e">
        <f t="shared" si="96"/>
        <v>#REF!</v>
      </c>
      <c r="HC144" s="41" t="e">
        <f t="shared" si="96"/>
        <v>#REF!</v>
      </c>
      <c r="HD144" s="41" t="e">
        <f t="shared" si="96"/>
        <v>#REF!</v>
      </c>
      <c r="HE144" s="41" t="e">
        <f t="shared" si="96"/>
        <v>#REF!</v>
      </c>
      <c r="HF144" s="41" t="e">
        <f t="shared" si="96"/>
        <v>#REF!</v>
      </c>
      <c r="HG144" s="41" t="e">
        <f t="shared" si="96"/>
        <v>#REF!</v>
      </c>
      <c r="HH144" s="41" t="e">
        <f t="shared" si="91"/>
        <v>#REF!</v>
      </c>
      <c r="HI144" s="41" t="e">
        <f t="shared" si="91"/>
        <v>#REF!</v>
      </c>
      <c r="HJ144" s="41" t="e">
        <f t="shared" si="91"/>
        <v>#REF!</v>
      </c>
    </row>
    <row r="145" spans="1:218" ht="14.4" x14ac:dyDescent="0.3">
      <c r="A145" s="42">
        <v>142</v>
      </c>
      <c r="B145" s="43" t="e">
        <f>'CMM1 - AUX CALC'!$EM$67</f>
        <v>#REF!</v>
      </c>
      <c r="EN145" s="41" t="e">
        <f>$B145/(_xlfn.SINGLE(PrazoConcessao)*12-EN$3+1)</f>
        <v>#REF!</v>
      </c>
      <c r="EO145" s="41" t="e">
        <f t="shared" si="103"/>
        <v>#REF!</v>
      </c>
      <c r="EP145" s="41" t="e">
        <f t="shared" si="103"/>
        <v>#REF!</v>
      </c>
      <c r="EQ145" s="41" t="e">
        <f t="shared" si="103"/>
        <v>#REF!</v>
      </c>
      <c r="ER145" s="41" t="e">
        <f t="shared" si="103"/>
        <v>#REF!</v>
      </c>
      <c r="ES145" s="41" t="e">
        <f t="shared" si="103"/>
        <v>#REF!</v>
      </c>
      <c r="ET145" s="41" t="e">
        <f t="shared" si="103"/>
        <v>#REF!</v>
      </c>
      <c r="EU145" s="41" t="e">
        <f t="shared" si="103"/>
        <v>#REF!</v>
      </c>
      <c r="EV145" s="41" t="e">
        <f t="shared" si="104"/>
        <v>#REF!</v>
      </c>
      <c r="EW145" s="41" t="e">
        <f t="shared" si="104"/>
        <v>#REF!</v>
      </c>
      <c r="EX145" s="41" t="e">
        <f t="shared" si="104"/>
        <v>#REF!</v>
      </c>
      <c r="EY145" s="41" t="e">
        <f t="shared" si="104"/>
        <v>#REF!</v>
      </c>
      <c r="EZ145" s="41" t="e">
        <f t="shared" si="104"/>
        <v>#REF!</v>
      </c>
      <c r="FA145" s="41" t="e">
        <f t="shared" si="98"/>
        <v>#REF!</v>
      </c>
      <c r="FB145" s="41" t="e">
        <f t="shared" si="98"/>
        <v>#REF!</v>
      </c>
      <c r="FC145" s="41" t="e">
        <f t="shared" si="98"/>
        <v>#REF!</v>
      </c>
      <c r="FD145" s="41" t="e">
        <f t="shared" si="98"/>
        <v>#REF!</v>
      </c>
      <c r="FE145" s="41" t="e">
        <f t="shared" si="98"/>
        <v>#REF!</v>
      </c>
      <c r="FF145" s="41" t="e">
        <f t="shared" si="98"/>
        <v>#REF!</v>
      </c>
      <c r="FG145" s="41" t="e">
        <f t="shared" si="98"/>
        <v>#REF!</v>
      </c>
      <c r="FH145" s="41" t="e">
        <f t="shared" si="98"/>
        <v>#REF!</v>
      </c>
      <c r="FI145" s="41" t="e">
        <f t="shared" si="98"/>
        <v>#REF!</v>
      </c>
      <c r="FJ145" s="41" t="e">
        <f t="shared" si="98"/>
        <v>#REF!</v>
      </c>
      <c r="FK145" s="41" t="e">
        <f t="shared" si="98"/>
        <v>#REF!</v>
      </c>
      <c r="FL145" s="41" t="e">
        <f t="shared" si="98"/>
        <v>#REF!</v>
      </c>
      <c r="FM145" s="41" t="e">
        <f t="shared" si="98"/>
        <v>#REF!</v>
      </c>
      <c r="FN145" s="41" t="e">
        <f t="shared" si="98"/>
        <v>#REF!</v>
      </c>
      <c r="FO145" s="41" t="e">
        <f t="shared" si="101"/>
        <v>#REF!</v>
      </c>
      <c r="FP145" s="41" t="e">
        <f t="shared" si="101"/>
        <v>#REF!</v>
      </c>
      <c r="FQ145" s="41" t="e">
        <f t="shared" si="101"/>
        <v>#REF!</v>
      </c>
      <c r="FR145" s="41" t="e">
        <f t="shared" si="101"/>
        <v>#REF!</v>
      </c>
      <c r="FS145" s="41" t="e">
        <f t="shared" si="102"/>
        <v>#REF!</v>
      </c>
      <c r="FT145" s="41" t="e">
        <f t="shared" si="102"/>
        <v>#REF!</v>
      </c>
      <c r="FU145" s="41" t="e">
        <f t="shared" si="102"/>
        <v>#REF!</v>
      </c>
      <c r="FV145" s="41" t="e">
        <f t="shared" si="102"/>
        <v>#REF!</v>
      </c>
      <c r="FW145" s="41" t="e">
        <f t="shared" si="102"/>
        <v>#REF!</v>
      </c>
      <c r="FX145" s="41" t="e">
        <f t="shared" si="102"/>
        <v>#REF!</v>
      </c>
      <c r="FY145" s="41" t="e">
        <f t="shared" si="87"/>
        <v>#REF!</v>
      </c>
      <c r="FZ145" s="41" t="e">
        <f t="shared" si="87"/>
        <v>#REF!</v>
      </c>
      <c r="GA145" s="41" t="e">
        <f t="shared" si="87"/>
        <v>#REF!</v>
      </c>
      <c r="GB145" s="41" t="e">
        <f t="shared" si="87"/>
        <v>#REF!</v>
      </c>
      <c r="GC145" s="41" t="e">
        <f t="shared" si="87"/>
        <v>#REF!</v>
      </c>
      <c r="GD145" s="41" t="e">
        <f t="shared" si="87"/>
        <v>#REF!</v>
      </c>
      <c r="GE145" s="41" t="e">
        <f t="shared" si="87"/>
        <v>#REF!</v>
      </c>
      <c r="GF145" s="41" t="e">
        <f t="shared" si="100"/>
        <v>#REF!</v>
      </c>
      <c r="GG145" s="41" t="e">
        <f t="shared" si="100"/>
        <v>#REF!</v>
      </c>
      <c r="GH145" s="41" t="e">
        <f t="shared" si="100"/>
        <v>#REF!</v>
      </c>
      <c r="GI145" s="41" t="e">
        <f t="shared" si="100"/>
        <v>#REF!</v>
      </c>
      <c r="GJ145" s="41" t="e">
        <f t="shared" si="100"/>
        <v>#REF!</v>
      </c>
      <c r="GK145" s="41" t="e">
        <f t="shared" si="100"/>
        <v>#REF!</v>
      </c>
      <c r="GL145" s="41" t="e">
        <f t="shared" si="100"/>
        <v>#REF!</v>
      </c>
      <c r="GM145" s="41" t="e">
        <f t="shared" si="100"/>
        <v>#REF!</v>
      </c>
      <c r="GN145" s="41" t="e">
        <f t="shared" si="100"/>
        <v>#REF!</v>
      </c>
      <c r="GO145" s="41" t="e">
        <f t="shared" si="100"/>
        <v>#REF!</v>
      </c>
      <c r="GP145" s="41" t="e">
        <f t="shared" si="100"/>
        <v>#REF!</v>
      </c>
      <c r="GQ145" s="41" t="e">
        <f t="shared" si="100"/>
        <v>#REF!</v>
      </c>
      <c r="GR145" s="41" t="e">
        <f t="shared" si="100"/>
        <v>#REF!</v>
      </c>
      <c r="GS145" s="41" t="e">
        <f t="shared" si="99"/>
        <v>#REF!</v>
      </c>
      <c r="GT145" s="41" t="e">
        <f t="shared" si="99"/>
        <v>#REF!</v>
      </c>
      <c r="GU145" s="41" t="e">
        <f t="shared" si="99"/>
        <v>#REF!</v>
      </c>
      <c r="GV145" s="41" t="e">
        <f t="shared" si="99"/>
        <v>#REF!</v>
      </c>
      <c r="GW145" s="41" t="e">
        <f t="shared" si="99"/>
        <v>#REF!</v>
      </c>
      <c r="GX145" s="41" t="e">
        <f t="shared" si="99"/>
        <v>#REF!</v>
      </c>
      <c r="GY145" s="41" t="e">
        <f t="shared" si="99"/>
        <v>#REF!</v>
      </c>
      <c r="GZ145" s="41" t="e">
        <f t="shared" si="99"/>
        <v>#REF!</v>
      </c>
      <c r="HA145" s="41" t="e">
        <f t="shared" si="99"/>
        <v>#REF!</v>
      </c>
      <c r="HB145" s="41" t="e">
        <f t="shared" si="96"/>
        <v>#REF!</v>
      </c>
      <c r="HC145" s="41" t="e">
        <f t="shared" si="96"/>
        <v>#REF!</v>
      </c>
      <c r="HD145" s="41" t="e">
        <f t="shared" si="96"/>
        <v>#REF!</v>
      </c>
      <c r="HE145" s="41" t="e">
        <f t="shared" si="96"/>
        <v>#REF!</v>
      </c>
      <c r="HF145" s="41" t="e">
        <f t="shared" si="96"/>
        <v>#REF!</v>
      </c>
      <c r="HG145" s="41" t="e">
        <f t="shared" si="96"/>
        <v>#REF!</v>
      </c>
      <c r="HH145" s="41" t="e">
        <f t="shared" si="91"/>
        <v>#REF!</v>
      </c>
      <c r="HI145" s="41" t="e">
        <f t="shared" si="91"/>
        <v>#REF!</v>
      </c>
      <c r="HJ145" s="41" t="e">
        <f t="shared" si="91"/>
        <v>#REF!</v>
      </c>
    </row>
    <row r="146" spans="1:218" ht="14.4" x14ac:dyDescent="0.3">
      <c r="A146" s="42">
        <v>143</v>
      </c>
      <c r="B146" s="43" t="e">
        <f>'CMM1 - AUX CALC'!$EN$67</f>
        <v>#REF!</v>
      </c>
      <c r="EO146" s="41" t="e">
        <f>$B146/(_xlfn.SINGLE(PrazoConcessao)*12-EO$3+1)</f>
        <v>#REF!</v>
      </c>
      <c r="EP146" s="41" t="e">
        <f t="shared" si="103"/>
        <v>#REF!</v>
      </c>
      <c r="EQ146" s="41" t="e">
        <f t="shared" si="103"/>
        <v>#REF!</v>
      </c>
      <c r="ER146" s="41" t="e">
        <f t="shared" si="103"/>
        <v>#REF!</v>
      </c>
      <c r="ES146" s="41" t="e">
        <f t="shared" si="103"/>
        <v>#REF!</v>
      </c>
      <c r="ET146" s="41" t="e">
        <f t="shared" si="103"/>
        <v>#REF!</v>
      </c>
      <c r="EU146" s="41" t="e">
        <f t="shared" si="103"/>
        <v>#REF!</v>
      </c>
      <c r="EV146" s="41" t="e">
        <f t="shared" si="104"/>
        <v>#REF!</v>
      </c>
      <c r="EW146" s="41" t="e">
        <f t="shared" si="104"/>
        <v>#REF!</v>
      </c>
      <c r="EX146" s="41" t="e">
        <f t="shared" si="104"/>
        <v>#REF!</v>
      </c>
      <c r="EY146" s="41" t="e">
        <f t="shared" si="104"/>
        <v>#REF!</v>
      </c>
      <c r="EZ146" s="41" t="e">
        <f t="shared" si="104"/>
        <v>#REF!</v>
      </c>
      <c r="FA146" s="41" t="e">
        <f t="shared" si="98"/>
        <v>#REF!</v>
      </c>
      <c r="FB146" s="41" t="e">
        <f t="shared" si="98"/>
        <v>#REF!</v>
      </c>
      <c r="FC146" s="41" t="e">
        <f t="shared" si="98"/>
        <v>#REF!</v>
      </c>
      <c r="FD146" s="41" t="e">
        <f t="shared" si="98"/>
        <v>#REF!</v>
      </c>
      <c r="FE146" s="41" t="e">
        <f t="shared" si="98"/>
        <v>#REF!</v>
      </c>
      <c r="FF146" s="41" t="e">
        <f t="shared" si="98"/>
        <v>#REF!</v>
      </c>
      <c r="FG146" s="41" t="e">
        <f t="shared" si="98"/>
        <v>#REF!</v>
      </c>
      <c r="FH146" s="41" t="e">
        <f t="shared" si="98"/>
        <v>#REF!</v>
      </c>
      <c r="FI146" s="41" t="e">
        <f t="shared" si="98"/>
        <v>#REF!</v>
      </c>
      <c r="FJ146" s="41" t="e">
        <f t="shared" si="98"/>
        <v>#REF!</v>
      </c>
      <c r="FK146" s="41" t="e">
        <f t="shared" si="98"/>
        <v>#REF!</v>
      </c>
      <c r="FL146" s="41" t="e">
        <f t="shared" si="98"/>
        <v>#REF!</v>
      </c>
      <c r="FM146" s="41" t="e">
        <f t="shared" si="98"/>
        <v>#REF!</v>
      </c>
      <c r="FN146" s="41" t="e">
        <f t="shared" si="98"/>
        <v>#REF!</v>
      </c>
      <c r="FO146" s="41" t="e">
        <f t="shared" si="101"/>
        <v>#REF!</v>
      </c>
      <c r="FP146" s="41" t="e">
        <f t="shared" si="101"/>
        <v>#REF!</v>
      </c>
      <c r="FQ146" s="41" t="e">
        <f t="shared" si="101"/>
        <v>#REF!</v>
      </c>
      <c r="FR146" s="41" t="e">
        <f t="shared" si="101"/>
        <v>#REF!</v>
      </c>
      <c r="FS146" s="41" t="e">
        <f t="shared" si="102"/>
        <v>#REF!</v>
      </c>
      <c r="FT146" s="41" t="e">
        <f t="shared" si="102"/>
        <v>#REF!</v>
      </c>
      <c r="FU146" s="41" t="e">
        <f t="shared" si="102"/>
        <v>#REF!</v>
      </c>
      <c r="FV146" s="41" t="e">
        <f t="shared" si="102"/>
        <v>#REF!</v>
      </c>
      <c r="FW146" s="41" t="e">
        <f t="shared" si="102"/>
        <v>#REF!</v>
      </c>
      <c r="FX146" s="41" t="e">
        <f t="shared" si="102"/>
        <v>#REF!</v>
      </c>
      <c r="FY146" s="41" t="e">
        <f t="shared" si="87"/>
        <v>#REF!</v>
      </c>
      <c r="FZ146" s="41" t="e">
        <f t="shared" si="87"/>
        <v>#REF!</v>
      </c>
      <c r="GA146" s="41" t="e">
        <f t="shared" si="87"/>
        <v>#REF!</v>
      </c>
      <c r="GB146" s="41" t="e">
        <f t="shared" si="87"/>
        <v>#REF!</v>
      </c>
      <c r="GC146" s="41" t="e">
        <f t="shared" si="87"/>
        <v>#REF!</v>
      </c>
      <c r="GD146" s="41" t="e">
        <f t="shared" si="87"/>
        <v>#REF!</v>
      </c>
      <c r="GE146" s="41" t="e">
        <f t="shared" si="87"/>
        <v>#REF!</v>
      </c>
      <c r="GF146" s="41" t="e">
        <f t="shared" si="100"/>
        <v>#REF!</v>
      </c>
      <c r="GG146" s="41" t="e">
        <f t="shared" si="100"/>
        <v>#REF!</v>
      </c>
      <c r="GH146" s="41" t="e">
        <f t="shared" si="100"/>
        <v>#REF!</v>
      </c>
      <c r="GI146" s="41" t="e">
        <f t="shared" si="100"/>
        <v>#REF!</v>
      </c>
      <c r="GJ146" s="41" t="e">
        <f t="shared" si="100"/>
        <v>#REF!</v>
      </c>
      <c r="GK146" s="41" t="e">
        <f t="shared" si="100"/>
        <v>#REF!</v>
      </c>
      <c r="GL146" s="41" t="e">
        <f t="shared" si="100"/>
        <v>#REF!</v>
      </c>
      <c r="GM146" s="41" t="e">
        <f t="shared" si="100"/>
        <v>#REF!</v>
      </c>
      <c r="GN146" s="41" t="e">
        <f t="shared" si="100"/>
        <v>#REF!</v>
      </c>
      <c r="GO146" s="41" t="e">
        <f t="shared" si="100"/>
        <v>#REF!</v>
      </c>
      <c r="GP146" s="41" t="e">
        <f t="shared" si="100"/>
        <v>#REF!</v>
      </c>
      <c r="GQ146" s="41" t="e">
        <f t="shared" si="100"/>
        <v>#REF!</v>
      </c>
      <c r="GR146" s="41" t="e">
        <f t="shared" si="100"/>
        <v>#REF!</v>
      </c>
      <c r="GS146" s="41" t="e">
        <f t="shared" si="99"/>
        <v>#REF!</v>
      </c>
      <c r="GT146" s="41" t="e">
        <f t="shared" si="99"/>
        <v>#REF!</v>
      </c>
      <c r="GU146" s="41" t="e">
        <f t="shared" si="99"/>
        <v>#REF!</v>
      </c>
      <c r="GV146" s="41" t="e">
        <f t="shared" si="99"/>
        <v>#REF!</v>
      </c>
      <c r="GW146" s="41" t="e">
        <f t="shared" si="99"/>
        <v>#REF!</v>
      </c>
      <c r="GX146" s="41" t="e">
        <f t="shared" si="99"/>
        <v>#REF!</v>
      </c>
      <c r="GY146" s="41" t="e">
        <f t="shared" si="99"/>
        <v>#REF!</v>
      </c>
      <c r="GZ146" s="41" t="e">
        <f t="shared" si="99"/>
        <v>#REF!</v>
      </c>
      <c r="HA146" s="41" t="e">
        <f t="shared" si="99"/>
        <v>#REF!</v>
      </c>
      <c r="HB146" s="41" t="e">
        <f t="shared" si="96"/>
        <v>#REF!</v>
      </c>
      <c r="HC146" s="41" t="e">
        <f t="shared" si="96"/>
        <v>#REF!</v>
      </c>
      <c r="HD146" s="41" t="e">
        <f t="shared" si="96"/>
        <v>#REF!</v>
      </c>
      <c r="HE146" s="41" t="e">
        <f t="shared" si="96"/>
        <v>#REF!</v>
      </c>
      <c r="HF146" s="41" t="e">
        <f t="shared" si="96"/>
        <v>#REF!</v>
      </c>
      <c r="HG146" s="41" t="e">
        <f t="shared" si="96"/>
        <v>#REF!</v>
      </c>
      <c r="HH146" s="41" t="e">
        <f t="shared" si="91"/>
        <v>#REF!</v>
      </c>
      <c r="HI146" s="41" t="e">
        <f t="shared" si="91"/>
        <v>#REF!</v>
      </c>
      <c r="HJ146" s="41" t="e">
        <f t="shared" si="91"/>
        <v>#REF!</v>
      </c>
    </row>
    <row r="147" spans="1:218" ht="14.4" x14ac:dyDescent="0.3">
      <c r="A147" s="42">
        <v>144</v>
      </c>
      <c r="B147" s="43" t="e">
        <f>'CMM1 - AUX CALC'!$EO$67</f>
        <v>#REF!</v>
      </c>
      <c r="EP147" s="41" t="e">
        <f>$B147/(_xlfn.SINGLE(PrazoConcessao)*12-EP$3+1)</f>
        <v>#REF!</v>
      </c>
      <c r="EQ147" s="41" t="e">
        <f t="shared" si="103"/>
        <v>#REF!</v>
      </c>
      <c r="ER147" s="41" t="e">
        <f t="shared" si="103"/>
        <v>#REF!</v>
      </c>
      <c r="ES147" s="41" t="e">
        <f t="shared" si="103"/>
        <v>#REF!</v>
      </c>
      <c r="ET147" s="41" t="e">
        <f t="shared" si="103"/>
        <v>#REF!</v>
      </c>
      <c r="EU147" s="41" t="e">
        <f t="shared" si="103"/>
        <v>#REF!</v>
      </c>
      <c r="EV147" s="41" t="e">
        <f t="shared" si="104"/>
        <v>#REF!</v>
      </c>
      <c r="EW147" s="41" t="e">
        <f t="shared" si="104"/>
        <v>#REF!</v>
      </c>
      <c r="EX147" s="41" t="e">
        <f t="shared" si="104"/>
        <v>#REF!</v>
      </c>
      <c r="EY147" s="41" t="e">
        <f t="shared" si="104"/>
        <v>#REF!</v>
      </c>
      <c r="EZ147" s="41" t="e">
        <f t="shared" si="104"/>
        <v>#REF!</v>
      </c>
      <c r="FA147" s="41" t="e">
        <f t="shared" si="98"/>
        <v>#REF!</v>
      </c>
      <c r="FB147" s="41" t="e">
        <f t="shared" si="98"/>
        <v>#REF!</v>
      </c>
      <c r="FC147" s="41" t="e">
        <f t="shared" si="98"/>
        <v>#REF!</v>
      </c>
      <c r="FD147" s="41" t="e">
        <f t="shared" si="98"/>
        <v>#REF!</v>
      </c>
      <c r="FE147" s="41" t="e">
        <f t="shared" si="98"/>
        <v>#REF!</v>
      </c>
      <c r="FF147" s="41" t="e">
        <f t="shared" si="98"/>
        <v>#REF!</v>
      </c>
      <c r="FG147" s="41" t="e">
        <f t="shared" si="98"/>
        <v>#REF!</v>
      </c>
      <c r="FH147" s="41" t="e">
        <f t="shared" si="98"/>
        <v>#REF!</v>
      </c>
      <c r="FI147" s="41" t="e">
        <f t="shared" si="98"/>
        <v>#REF!</v>
      </c>
      <c r="FJ147" s="41" t="e">
        <f t="shared" si="98"/>
        <v>#REF!</v>
      </c>
      <c r="FK147" s="41" t="e">
        <f t="shared" si="98"/>
        <v>#REF!</v>
      </c>
      <c r="FL147" s="41" t="e">
        <f t="shared" si="98"/>
        <v>#REF!</v>
      </c>
      <c r="FM147" s="41" t="e">
        <f t="shared" si="98"/>
        <v>#REF!</v>
      </c>
      <c r="FN147" s="41" t="e">
        <f t="shared" si="98"/>
        <v>#REF!</v>
      </c>
      <c r="FO147" s="41" t="e">
        <f t="shared" si="101"/>
        <v>#REF!</v>
      </c>
      <c r="FP147" s="41" t="e">
        <f t="shared" si="101"/>
        <v>#REF!</v>
      </c>
      <c r="FQ147" s="41" t="e">
        <f t="shared" si="101"/>
        <v>#REF!</v>
      </c>
      <c r="FR147" s="41" t="e">
        <f t="shared" si="101"/>
        <v>#REF!</v>
      </c>
      <c r="FS147" s="41" t="e">
        <f t="shared" si="102"/>
        <v>#REF!</v>
      </c>
      <c r="FT147" s="41" t="e">
        <f t="shared" si="102"/>
        <v>#REF!</v>
      </c>
      <c r="FU147" s="41" t="e">
        <f t="shared" si="102"/>
        <v>#REF!</v>
      </c>
      <c r="FV147" s="41" t="e">
        <f t="shared" si="102"/>
        <v>#REF!</v>
      </c>
      <c r="FW147" s="41" t="e">
        <f t="shared" si="102"/>
        <v>#REF!</v>
      </c>
      <c r="FX147" s="41" t="e">
        <f t="shared" si="102"/>
        <v>#REF!</v>
      </c>
      <c r="FY147" s="41" t="e">
        <f t="shared" si="87"/>
        <v>#REF!</v>
      </c>
      <c r="FZ147" s="41" t="e">
        <f t="shared" si="87"/>
        <v>#REF!</v>
      </c>
      <c r="GA147" s="41" t="e">
        <f t="shared" si="87"/>
        <v>#REF!</v>
      </c>
      <c r="GB147" s="41" t="e">
        <f t="shared" si="87"/>
        <v>#REF!</v>
      </c>
      <c r="GC147" s="41" t="e">
        <f t="shared" si="87"/>
        <v>#REF!</v>
      </c>
      <c r="GD147" s="41" t="e">
        <f t="shared" si="87"/>
        <v>#REF!</v>
      </c>
      <c r="GE147" s="41" t="e">
        <f t="shared" si="87"/>
        <v>#REF!</v>
      </c>
      <c r="GF147" s="41" t="e">
        <f t="shared" si="100"/>
        <v>#REF!</v>
      </c>
      <c r="GG147" s="41" t="e">
        <f t="shared" si="100"/>
        <v>#REF!</v>
      </c>
      <c r="GH147" s="41" t="e">
        <f t="shared" si="100"/>
        <v>#REF!</v>
      </c>
      <c r="GI147" s="41" t="e">
        <f t="shared" si="100"/>
        <v>#REF!</v>
      </c>
      <c r="GJ147" s="41" t="e">
        <f t="shared" si="100"/>
        <v>#REF!</v>
      </c>
      <c r="GK147" s="41" t="e">
        <f t="shared" si="100"/>
        <v>#REF!</v>
      </c>
      <c r="GL147" s="41" t="e">
        <f t="shared" si="100"/>
        <v>#REF!</v>
      </c>
      <c r="GM147" s="41" t="e">
        <f t="shared" si="100"/>
        <v>#REF!</v>
      </c>
      <c r="GN147" s="41" t="e">
        <f t="shared" si="100"/>
        <v>#REF!</v>
      </c>
      <c r="GO147" s="41" t="e">
        <f t="shared" si="100"/>
        <v>#REF!</v>
      </c>
      <c r="GP147" s="41" t="e">
        <f t="shared" si="100"/>
        <v>#REF!</v>
      </c>
      <c r="GQ147" s="41" t="e">
        <f t="shared" si="100"/>
        <v>#REF!</v>
      </c>
      <c r="GR147" s="41" t="e">
        <f t="shared" si="100"/>
        <v>#REF!</v>
      </c>
      <c r="GS147" s="41" t="e">
        <f t="shared" si="99"/>
        <v>#REF!</v>
      </c>
      <c r="GT147" s="41" t="e">
        <f t="shared" si="99"/>
        <v>#REF!</v>
      </c>
      <c r="GU147" s="41" t="e">
        <f t="shared" si="99"/>
        <v>#REF!</v>
      </c>
      <c r="GV147" s="41" t="e">
        <f t="shared" si="99"/>
        <v>#REF!</v>
      </c>
      <c r="GW147" s="41" t="e">
        <f t="shared" si="99"/>
        <v>#REF!</v>
      </c>
      <c r="GX147" s="41" t="e">
        <f t="shared" si="99"/>
        <v>#REF!</v>
      </c>
      <c r="GY147" s="41" t="e">
        <f t="shared" si="99"/>
        <v>#REF!</v>
      </c>
      <c r="GZ147" s="41" t="e">
        <f t="shared" si="99"/>
        <v>#REF!</v>
      </c>
      <c r="HA147" s="41" t="e">
        <f t="shared" si="99"/>
        <v>#REF!</v>
      </c>
      <c r="HB147" s="41" t="e">
        <f t="shared" si="96"/>
        <v>#REF!</v>
      </c>
      <c r="HC147" s="41" t="e">
        <f t="shared" si="96"/>
        <v>#REF!</v>
      </c>
      <c r="HD147" s="41" t="e">
        <f t="shared" si="96"/>
        <v>#REF!</v>
      </c>
      <c r="HE147" s="41" t="e">
        <f t="shared" si="96"/>
        <v>#REF!</v>
      </c>
      <c r="HF147" s="41" t="e">
        <f t="shared" si="96"/>
        <v>#REF!</v>
      </c>
      <c r="HG147" s="41" t="e">
        <f t="shared" si="96"/>
        <v>#REF!</v>
      </c>
      <c r="HH147" s="41" t="e">
        <f t="shared" si="91"/>
        <v>#REF!</v>
      </c>
      <c r="HI147" s="41" t="e">
        <f t="shared" si="91"/>
        <v>#REF!</v>
      </c>
      <c r="HJ147" s="41" t="e">
        <f t="shared" si="91"/>
        <v>#REF!</v>
      </c>
    </row>
    <row r="148" spans="1:218" ht="14.4" x14ac:dyDescent="0.3">
      <c r="A148" s="42">
        <v>145</v>
      </c>
      <c r="B148" s="43" t="e">
        <f>'CMM1 - AUX CALC'!$EP$67</f>
        <v>#REF!</v>
      </c>
      <c r="EQ148" s="41" t="e">
        <f>$B148/(_xlfn.SINGLE(PrazoConcessao)*12-EQ$3+1)</f>
        <v>#REF!</v>
      </c>
      <c r="ER148" s="41" t="e">
        <f t="shared" si="103"/>
        <v>#REF!</v>
      </c>
      <c r="ES148" s="41" t="e">
        <f t="shared" si="103"/>
        <v>#REF!</v>
      </c>
      <c r="ET148" s="41" t="e">
        <f t="shared" si="103"/>
        <v>#REF!</v>
      </c>
      <c r="EU148" s="41" t="e">
        <f t="shared" si="103"/>
        <v>#REF!</v>
      </c>
      <c r="EV148" s="41" t="e">
        <f t="shared" si="104"/>
        <v>#REF!</v>
      </c>
      <c r="EW148" s="41" t="e">
        <f t="shared" si="104"/>
        <v>#REF!</v>
      </c>
      <c r="EX148" s="41" t="e">
        <f t="shared" si="104"/>
        <v>#REF!</v>
      </c>
      <c r="EY148" s="41" t="e">
        <f t="shared" si="104"/>
        <v>#REF!</v>
      </c>
      <c r="EZ148" s="41" t="e">
        <f t="shared" si="104"/>
        <v>#REF!</v>
      </c>
      <c r="FA148" s="41" t="e">
        <f t="shared" si="98"/>
        <v>#REF!</v>
      </c>
      <c r="FB148" s="41" t="e">
        <f t="shared" si="98"/>
        <v>#REF!</v>
      </c>
      <c r="FC148" s="41" t="e">
        <f t="shared" si="98"/>
        <v>#REF!</v>
      </c>
      <c r="FD148" s="41" t="e">
        <f t="shared" si="98"/>
        <v>#REF!</v>
      </c>
      <c r="FE148" s="41" t="e">
        <f t="shared" si="98"/>
        <v>#REF!</v>
      </c>
      <c r="FF148" s="41" t="e">
        <f t="shared" si="98"/>
        <v>#REF!</v>
      </c>
      <c r="FG148" s="41" t="e">
        <f t="shared" si="98"/>
        <v>#REF!</v>
      </c>
      <c r="FH148" s="41" t="e">
        <f t="shared" si="98"/>
        <v>#REF!</v>
      </c>
      <c r="FI148" s="41" t="e">
        <f t="shared" si="98"/>
        <v>#REF!</v>
      </c>
      <c r="FJ148" s="41" t="e">
        <f t="shared" si="98"/>
        <v>#REF!</v>
      </c>
      <c r="FK148" s="41" t="e">
        <f t="shared" si="98"/>
        <v>#REF!</v>
      </c>
      <c r="FL148" s="41" t="e">
        <f t="shared" si="98"/>
        <v>#REF!</v>
      </c>
      <c r="FM148" s="41" t="e">
        <f t="shared" si="98"/>
        <v>#REF!</v>
      </c>
      <c r="FN148" s="41" t="e">
        <f t="shared" si="98"/>
        <v>#REF!</v>
      </c>
      <c r="FO148" s="41" t="e">
        <f t="shared" si="101"/>
        <v>#REF!</v>
      </c>
      <c r="FP148" s="41" t="e">
        <f t="shared" si="101"/>
        <v>#REF!</v>
      </c>
      <c r="FQ148" s="41" t="e">
        <f t="shared" si="101"/>
        <v>#REF!</v>
      </c>
      <c r="FR148" s="41" t="e">
        <f t="shared" si="101"/>
        <v>#REF!</v>
      </c>
      <c r="FS148" s="41" t="e">
        <f t="shared" si="102"/>
        <v>#REF!</v>
      </c>
      <c r="FT148" s="41" t="e">
        <f t="shared" si="102"/>
        <v>#REF!</v>
      </c>
      <c r="FU148" s="41" t="e">
        <f t="shared" si="102"/>
        <v>#REF!</v>
      </c>
      <c r="FV148" s="41" t="e">
        <f t="shared" si="102"/>
        <v>#REF!</v>
      </c>
      <c r="FW148" s="41" t="e">
        <f t="shared" si="102"/>
        <v>#REF!</v>
      </c>
      <c r="FX148" s="41" t="e">
        <f t="shared" si="102"/>
        <v>#REF!</v>
      </c>
      <c r="FY148" s="41" t="e">
        <f t="shared" si="87"/>
        <v>#REF!</v>
      </c>
      <c r="FZ148" s="41" t="e">
        <f t="shared" si="87"/>
        <v>#REF!</v>
      </c>
      <c r="GA148" s="41" t="e">
        <f t="shared" si="87"/>
        <v>#REF!</v>
      </c>
      <c r="GB148" s="41" t="e">
        <f t="shared" si="87"/>
        <v>#REF!</v>
      </c>
      <c r="GC148" s="41" t="e">
        <f t="shared" si="87"/>
        <v>#REF!</v>
      </c>
      <c r="GD148" s="41" t="e">
        <f t="shared" si="87"/>
        <v>#REF!</v>
      </c>
      <c r="GE148" s="41" t="e">
        <f t="shared" si="87"/>
        <v>#REF!</v>
      </c>
      <c r="GF148" s="41" t="e">
        <f t="shared" si="100"/>
        <v>#REF!</v>
      </c>
      <c r="GG148" s="41" t="e">
        <f t="shared" si="100"/>
        <v>#REF!</v>
      </c>
      <c r="GH148" s="41" t="e">
        <f t="shared" si="100"/>
        <v>#REF!</v>
      </c>
      <c r="GI148" s="41" t="e">
        <f t="shared" si="100"/>
        <v>#REF!</v>
      </c>
      <c r="GJ148" s="41" t="e">
        <f t="shared" si="100"/>
        <v>#REF!</v>
      </c>
      <c r="GK148" s="41" t="e">
        <f t="shared" si="100"/>
        <v>#REF!</v>
      </c>
      <c r="GL148" s="41" t="e">
        <f t="shared" si="100"/>
        <v>#REF!</v>
      </c>
      <c r="GM148" s="41" t="e">
        <f t="shared" si="100"/>
        <v>#REF!</v>
      </c>
      <c r="GN148" s="41" t="e">
        <f t="shared" si="100"/>
        <v>#REF!</v>
      </c>
      <c r="GO148" s="41" t="e">
        <f t="shared" si="100"/>
        <v>#REF!</v>
      </c>
      <c r="GP148" s="41" t="e">
        <f t="shared" si="100"/>
        <v>#REF!</v>
      </c>
      <c r="GQ148" s="41" t="e">
        <f t="shared" si="100"/>
        <v>#REF!</v>
      </c>
      <c r="GR148" s="41" t="e">
        <f t="shared" si="100"/>
        <v>#REF!</v>
      </c>
      <c r="GS148" s="41" t="e">
        <f t="shared" si="99"/>
        <v>#REF!</v>
      </c>
      <c r="GT148" s="41" t="e">
        <f t="shared" si="99"/>
        <v>#REF!</v>
      </c>
      <c r="GU148" s="41" t="e">
        <f t="shared" si="99"/>
        <v>#REF!</v>
      </c>
      <c r="GV148" s="41" t="e">
        <f t="shared" si="99"/>
        <v>#REF!</v>
      </c>
      <c r="GW148" s="41" t="e">
        <f t="shared" si="99"/>
        <v>#REF!</v>
      </c>
      <c r="GX148" s="41" t="e">
        <f t="shared" si="99"/>
        <v>#REF!</v>
      </c>
      <c r="GY148" s="41" t="e">
        <f t="shared" si="99"/>
        <v>#REF!</v>
      </c>
      <c r="GZ148" s="41" t="e">
        <f t="shared" si="99"/>
        <v>#REF!</v>
      </c>
      <c r="HA148" s="41" t="e">
        <f t="shared" si="99"/>
        <v>#REF!</v>
      </c>
      <c r="HB148" s="41" t="e">
        <f t="shared" si="96"/>
        <v>#REF!</v>
      </c>
      <c r="HC148" s="41" t="e">
        <f t="shared" si="96"/>
        <v>#REF!</v>
      </c>
      <c r="HD148" s="41" t="e">
        <f t="shared" si="96"/>
        <v>#REF!</v>
      </c>
      <c r="HE148" s="41" t="e">
        <f t="shared" si="96"/>
        <v>#REF!</v>
      </c>
      <c r="HF148" s="41" t="e">
        <f t="shared" si="96"/>
        <v>#REF!</v>
      </c>
      <c r="HG148" s="41" t="e">
        <f t="shared" si="96"/>
        <v>#REF!</v>
      </c>
      <c r="HH148" s="41" t="e">
        <f t="shared" si="91"/>
        <v>#REF!</v>
      </c>
      <c r="HI148" s="41" t="e">
        <f t="shared" si="91"/>
        <v>#REF!</v>
      </c>
      <c r="HJ148" s="41" t="e">
        <f t="shared" si="91"/>
        <v>#REF!</v>
      </c>
    </row>
    <row r="149" spans="1:218" ht="14.4" x14ac:dyDescent="0.3">
      <c r="A149" s="42">
        <v>146</v>
      </c>
      <c r="B149" s="43" t="e">
        <f>'CMM1 - AUX CALC'!$EQ$67</f>
        <v>#REF!</v>
      </c>
      <c r="ER149" s="41" t="e">
        <f>$B149/(_xlfn.SINGLE(PrazoConcessao)*12-ER$3+1)</f>
        <v>#REF!</v>
      </c>
      <c r="ES149" s="41" t="e">
        <f t="shared" si="103"/>
        <v>#REF!</v>
      </c>
      <c r="ET149" s="41" t="e">
        <f t="shared" si="103"/>
        <v>#REF!</v>
      </c>
      <c r="EU149" s="41" t="e">
        <f t="shared" si="103"/>
        <v>#REF!</v>
      </c>
      <c r="EV149" s="41" t="e">
        <f t="shared" si="104"/>
        <v>#REF!</v>
      </c>
      <c r="EW149" s="41" t="e">
        <f t="shared" si="104"/>
        <v>#REF!</v>
      </c>
      <c r="EX149" s="41" t="e">
        <f t="shared" si="104"/>
        <v>#REF!</v>
      </c>
      <c r="EY149" s="41" t="e">
        <f t="shared" si="104"/>
        <v>#REF!</v>
      </c>
      <c r="EZ149" s="41" t="e">
        <f t="shared" si="104"/>
        <v>#REF!</v>
      </c>
      <c r="FA149" s="41" t="e">
        <f t="shared" si="98"/>
        <v>#REF!</v>
      </c>
      <c r="FB149" s="41" t="e">
        <f t="shared" si="98"/>
        <v>#REF!</v>
      </c>
      <c r="FC149" s="41" t="e">
        <f t="shared" si="98"/>
        <v>#REF!</v>
      </c>
      <c r="FD149" s="41" t="e">
        <f t="shared" si="98"/>
        <v>#REF!</v>
      </c>
      <c r="FE149" s="41" t="e">
        <f t="shared" si="98"/>
        <v>#REF!</v>
      </c>
      <c r="FF149" s="41" t="e">
        <f t="shared" si="98"/>
        <v>#REF!</v>
      </c>
      <c r="FG149" s="41" t="e">
        <f t="shared" si="98"/>
        <v>#REF!</v>
      </c>
      <c r="FH149" s="41" t="e">
        <f t="shared" si="98"/>
        <v>#REF!</v>
      </c>
      <c r="FI149" s="41" t="e">
        <f t="shared" si="98"/>
        <v>#REF!</v>
      </c>
      <c r="FJ149" s="41" t="e">
        <f t="shared" si="98"/>
        <v>#REF!</v>
      </c>
      <c r="FK149" s="41" t="e">
        <f t="shared" si="98"/>
        <v>#REF!</v>
      </c>
      <c r="FL149" s="41" t="e">
        <f t="shared" si="98"/>
        <v>#REF!</v>
      </c>
      <c r="FM149" s="41" t="e">
        <f t="shared" si="98"/>
        <v>#REF!</v>
      </c>
      <c r="FN149" s="41" t="e">
        <f t="shared" si="98"/>
        <v>#REF!</v>
      </c>
      <c r="FO149" s="41" t="e">
        <f t="shared" si="101"/>
        <v>#REF!</v>
      </c>
      <c r="FP149" s="41" t="e">
        <f t="shared" si="101"/>
        <v>#REF!</v>
      </c>
      <c r="FQ149" s="41" t="e">
        <f t="shared" si="101"/>
        <v>#REF!</v>
      </c>
      <c r="FR149" s="41" t="e">
        <f t="shared" si="101"/>
        <v>#REF!</v>
      </c>
      <c r="FS149" s="41" t="e">
        <f t="shared" si="102"/>
        <v>#REF!</v>
      </c>
      <c r="FT149" s="41" t="e">
        <f t="shared" si="102"/>
        <v>#REF!</v>
      </c>
      <c r="FU149" s="41" t="e">
        <f t="shared" si="102"/>
        <v>#REF!</v>
      </c>
      <c r="FV149" s="41" t="e">
        <f t="shared" si="102"/>
        <v>#REF!</v>
      </c>
      <c r="FW149" s="41" t="e">
        <f t="shared" si="102"/>
        <v>#REF!</v>
      </c>
      <c r="FX149" s="41" t="e">
        <f t="shared" si="102"/>
        <v>#REF!</v>
      </c>
      <c r="FY149" s="41" t="e">
        <f t="shared" si="87"/>
        <v>#REF!</v>
      </c>
      <c r="FZ149" s="41" t="e">
        <f t="shared" si="87"/>
        <v>#REF!</v>
      </c>
      <c r="GA149" s="41" t="e">
        <f t="shared" si="87"/>
        <v>#REF!</v>
      </c>
      <c r="GB149" s="41" t="e">
        <f t="shared" si="87"/>
        <v>#REF!</v>
      </c>
      <c r="GC149" s="41" t="e">
        <f t="shared" si="87"/>
        <v>#REF!</v>
      </c>
      <c r="GD149" s="41" t="e">
        <f t="shared" si="87"/>
        <v>#REF!</v>
      </c>
      <c r="GE149" s="41" t="e">
        <f t="shared" si="87"/>
        <v>#REF!</v>
      </c>
      <c r="GF149" s="41" t="e">
        <f t="shared" si="100"/>
        <v>#REF!</v>
      </c>
      <c r="GG149" s="41" t="e">
        <f t="shared" si="100"/>
        <v>#REF!</v>
      </c>
      <c r="GH149" s="41" t="e">
        <f t="shared" si="100"/>
        <v>#REF!</v>
      </c>
      <c r="GI149" s="41" t="e">
        <f t="shared" si="100"/>
        <v>#REF!</v>
      </c>
      <c r="GJ149" s="41" t="e">
        <f t="shared" si="100"/>
        <v>#REF!</v>
      </c>
      <c r="GK149" s="41" t="e">
        <f t="shared" si="100"/>
        <v>#REF!</v>
      </c>
      <c r="GL149" s="41" t="e">
        <f t="shared" si="100"/>
        <v>#REF!</v>
      </c>
      <c r="GM149" s="41" t="e">
        <f t="shared" si="100"/>
        <v>#REF!</v>
      </c>
      <c r="GN149" s="41" t="e">
        <f t="shared" si="100"/>
        <v>#REF!</v>
      </c>
      <c r="GO149" s="41" t="e">
        <f t="shared" si="100"/>
        <v>#REF!</v>
      </c>
      <c r="GP149" s="41" t="e">
        <f t="shared" si="100"/>
        <v>#REF!</v>
      </c>
      <c r="GQ149" s="41" t="e">
        <f t="shared" si="100"/>
        <v>#REF!</v>
      </c>
      <c r="GR149" s="41" t="e">
        <f t="shared" si="100"/>
        <v>#REF!</v>
      </c>
      <c r="GS149" s="41" t="e">
        <f t="shared" si="99"/>
        <v>#REF!</v>
      </c>
      <c r="GT149" s="41" t="e">
        <f t="shared" si="99"/>
        <v>#REF!</v>
      </c>
      <c r="GU149" s="41" t="e">
        <f t="shared" si="99"/>
        <v>#REF!</v>
      </c>
      <c r="GV149" s="41" t="e">
        <f t="shared" si="99"/>
        <v>#REF!</v>
      </c>
      <c r="GW149" s="41" t="e">
        <f t="shared" si="99"/>
        <v>#REF!</v>
      </c>
      <c r="GX149" s="41" t="e">
        <f t="shared" si="99"/>
        <v>#REF!</v>
      </c>
      <c r="GY149" s="41" t="e">
        <f t="shared" si="99"/>
        <v>#REF!</v>
      </c>
      <c r="GZ149" s="41" t="e">
        <f t="shared" si="99"/>
        <v>#REF!</v>
      </c>
      <c r="HA149" s="41" t="e">
        <f t="shared" si="99"/>
        <v>#REF!</v>
      </c>
      <c r="HB149" s="41" t="e">
        <f t="shared" si="96"/>
        <v>#REF!</v>
      </c>
      <c r="HC149" s="41" t="e">
        <f t="shared" si="96"/>
        <v>#REF!</v>
      </c>
      <c r="HD149" s="41" t="e">
        <f t="shared" si="96"/>
        <v>#REF!</v>
      </c>
      <c r="HE149" s="41" t="e">
        <f t="shared" si="96"/>
        <v>#REF!</v>
      </c>
      <c r="HF149" s="41" t="e">
        <f t="shared" si="96"/>
        <v>#REF!</v>
      </c>
      <c r="HG149" s="41" t="e">
        <f t="shared" si="96"/>
        <v>#REF!</v>
      </c>
      <c r="HH149" s="41" t="e">
        <f t="shared" si="91"/>
        <v>#REF!</v>
      </c>
      <c r="HI149" s="41" t="e">
        <f t="shared" si="91"/>
        <v>#REF!</v>
      </c>
      <c r="HJ149" s="41" t="e">
        <f t="shared" si="91"/>
        <v>#REF!</v>
      </c>
    </row>
    <row r="150" spans="1:218" ht="14.4" x14ac:dyDescent="0.3">
      <c r="A150" s="42">
        <v>147</v>
      </c>
      <c r="B150" s="43" t="e">
        <f>'CMM1 - AUX CALC'!$ER$67</f>
        <v>#REF!</v>
      </c>
      <c r="ES150" s="41" t="e">
        <f>$B150/(_xlfn.SINGLE(PrazoConcessao)*12-ES$3+1)</f>
        <v>#REF!</v>
      </c>
      <c r="ET150" s="41" t="e">
        <f t="shared" si="103"/>
        <v>#REF!</v>
      </c>
      <c r="EU150" s="41" t="e">
        <f t="shared" si="103"/>
        <v>#REF!</v>
      </c>
      <c r="EV150" s="41" t="e">
        <f t="shared" si="104"/>
        <v>#REF!</v>
      </c>
      <c r="EW150" s="41" t="e">
        <f t="shared" si="104"/>
        <v>#REF!</v>
      </c>
      <c r="EX150" s="41" t="e">
        <f t="shared" si="104"/>
        <v>#REF!</v>
      </c>
      <c r="EY150" s="41" t="e">
        <f t="shared" si="104"/>
        <v>#REF!</v>
      </c>
      <c r="EZ150" s="41" t="e">
        <f t="shared" si="104"/>
        <v>#REF!</v>
      </c>
      <c r="FA150" s="41" t="e">
        <f t="shared" si="98"/>
        <v>#REF!</v>
      </c>
      <c r="FB150" s="41" t="e">
        <f t="shared" si="98"/>
        <v>#REF!</v>
      </c>
      <c r="FC150" s="41" t="e">
        <f t="shared" si="98"/>
        <v>#REF!</v>
      </c>
      <c r="FD150" s="41" t="e">
        <f t="shared" si="98"/>
        <v>#REF!</v>
      </c>
      <c r="FE150" s="41" t="e">
        <f t="shared" si="98"/>
        <v>#REF!</v>
      </c>
      <c r="FF150" s="41" t="e">
        <f t="shared" si="98"/>
        <v>#REF!</v>
      </c>
      <c r="FG150" s="41" t="e">
        <f t="shared" si="98"/>
        <v>#REF!</v>
      </c>
      <c r="FH150" s="41" t="e">
        <f t="shared" si="98"/>
        <v>#REF!</v>
      </c>
      <c r="FI150" s="41" t="e">
        <f t="shared" si="98"/>
        <v>#REF!</v>
      </c>
      <c r="FJ150" s="41" t="e">
        <f t="shared" si="98"/>
        <v>#REF!</v>
      </c>
      <c r="FK150" s="41" t="e">
        <f t="shared" si="98"/>
        <v>#REF!</v>
      </c>
      <c r="FL150" s="41" t="e">
        <f t="shared" si="98"/>
        <v>#REF!</v>
      </c>
      <c r="FM150" s="41" t="e">
        <f t="shared" si="98"/>
        <v>#REF!</v>
      </c>
      <c r="FN150" s="41" t="e">
        <f t="shared" si="98"/>
        <v>#REF!</v>
      </c>
      <c r="FO150" s="41" t="e">
        <f t="shared" si="101"/>
        <v>#REF!</v>
      </c>
      <c r="FP150" s="41" t="e">
        <f t="shared" si="101"/>
        <v>#REF!</v>
      </c>
      <c r="FQ150" s="41" t="e">
        <f t="shared" si="101"/>
        <v>#REF!</v>
      </c>
      <c r="FR150" s="41" t="e">
        <f t="shared" si="101"/>
        <v>#REF!</v>
      </c>
      <c r="FS150" s="41" t="e">
        <f t="shared" si="102"/>
        <v>#REF!</v>
      </c>
      <c r="FT150" s="41" t="e">
        <f t="shared" si="102"/>
        <v>#REF!</v>
      </c>
      <c r="FU150" s="41" t="e">
        <f t="shared" si="102"/>
        <v>#REF!</v>
      </c>
      <c r="FV150" s="41" t="e">
        <f t="shared" si="102"/>
        <v>#REF!</v>
      </c>
      <c r="FW150" s="41" t="e">
        <f t="shared" si="102"/>
        <v>#REF!</v>
      </c>
      <c r="FX150" s="41" t="e">
        <f t="shared" si="102"/>
        <v>#REF!</v>
      </c>
      <c r="FY150" s="41" t="e">
        <f t="shared" si="102"/>
        <v>#REF!</v>
      </c>
      <c r="FZ150" s="41" t="e">
        <f t="shared" si="102"/>
        <v>#REF!</v>
      </c>
      <c r="GA150" s="41" t="e">
        <f t="shared" si="102"/>
        <v>#REF!</v>
      </c>
      <c r="GB150" s="41" t="e">
        <f t="shared" si="102"/>
        <v>#REF!</v>
      </c>
      <c r="GC150" s="41" t="e">
        <f t="shared" si="102"/>
        <v>#REF!</v>
      </c>
      <c r="GD150" s="41" t="e">
        <f t="shared" si="102"/>
        <v>#REF!</v>
      </c>
      <c r="GE150" s="41" t="e">
        <f t="shared" si="102"/>
        <v>#REF!</v>
      </c>
      <c r="GF150" s="41" t="e">
        <f t="shared" si="100"/>
        <v>#REF!</v>
      </c>
      <c r="GG150" s="41" t="e">
        <f t="shared" si="100"/>
        <v>#REF!</v>
      </c>
      <c r="GH150" s="41" t="e">
        <f t="shared" si="100"/>
        <v>#REF!</v>
      </c>
      <c r="GI150" s="41" t="e">
        <f t="shared" si="100"/>
        <v>#REF!</v>
      </c>
      <c r="GJ150" s="41" t="e">
        <f t="shared" si="100"/>
        <v>#REF!</v>
      </c>
      <c r="GK150" s="41" t="e">
        <f t="shared" si="100"/>
        <v>#REF!</v>
      </c>
      <c r="GL150" s="41" t="e">
        <f t="shared" si="100"/>
        <v>#REF!</v>
      </c>
      <c r="GM150" s="41" t="e">
        <f t="shared" si="100"/>
        <v>#REF!</v>
      </c>
      <c r="GN150" s="41" t="e">
        <f t="shared" si="100"/>
        <v>#REF!</v>
      </c>
      <c r="GO150" s="41" t="e">
        <f t="shared" si="100"/>
        <v>#REF!</v>
      </c>
      <c r="GP150" s="41" t="e">
        <f t="shared" si="100"/>
        <v>#REF!</v>
      </c>
      <c r="GQ150" s="41" t="e">
        <f t="shared" si="100"/>
        <v>#REF!</v>
      </c>
      <c r="GR150" s="41" t="e">
        <f t="shared" si="100"/>
        <v>#REF!</v>
      </c>
      <c r="GS150" s="41" t="e">
        <f t="shared" si="99"/>
        <v>#REF!</v>
      </c>
      <c r="GT150" s="41" t="e">
        <f t="shared" si="99"/>
        <v>#REF!</v>
      </c>
      <c r="GU150" s="41" t="e">
        <f t="shared" si="99"/>
        <v>#REF!</v>
      </c>
      <c r="GV150" s="41" t="e">
        <f t="shared" si="99"/>
        <v>#REF!</v>
      </c>
      <c r="GW150" s="41" t="e">
        <f t="shared" si="99"/>
        <v>#REF!</v>
      </c>
      <c r="GX150" s="41" t="e">
        <f t="shared" si="99"/>
        <v>#REF!</v>
      </c>
      <c r="GY150" s="41" t="e">
        <f t="shared" si="99"/>
        <v>#REF!</v>
      </c>
      <c r="GZ150" s="41" t="e">
        <f t="shared" si="99"/>
        <v>#REF!</v>
      </c>
      <c r="HA150" s="41" t="e">
        <f t="shared" si="99"/>
        <v>#REF!</v>
      </c>
      <c r="HB150" s="41" t="e">
        <f t="shared" si="96"/>
        <v>#REF!</v>
      </c>
      <c r="HC150" s="41" t="e">
        <f t="shared" si="96"/>
        <v>#REF!</v>
      </c>
      <c r="HD150" s="41" t="e">
        <f t="shared" si="96"/>
        <v>#REF!</v>
      </c>
      <c r="HE150" s="41" t="e">
        <f t="shared" si="96"/>
        <v>#REF!</v>
      </c>
      <c r="HF150" s="41" t="e">
        <f t="shared" si="96"/>
        <v>#REF!</v>
      </c>
      <c r="HG150" s="41" t="e">
        <f t="shared" si="96"/>
        <v>#REF!</v>
      </c>
      <c r="HH150" s="41" t="e">
        <f t="shared" si="91"/>
        <v>#REF!</v>
      </c>
      <c r="HI150" s="41" t="e">
        <f t="shared" si="91"/>
        <v>#REF!</v>
      </c>
      <c r="HJ150" s="41" t="e">
        <f t="shared" si="91"/>
        <v>#REF!</v>
      </c>
    </row>
    <row r="151" spans="1:218" ht="14.4" x14ac:dyDescent="0.3">
      <c r="A151" s="42">
        <v>148</v>
      </c>
      <c r="B151" s="43" t="e">
        <f>'CMM1 - AUX CALC'!$ES$67</f>
        <v>#REF!</v>
      </c>
      <c r="ET151" s="41" t="e">
        <f>$B151/(_xlfn.SINGLE(PrazoConcessao)*12-ET$3+1)</f>
        <v>#REF!</v>
      </c>
      <c r="EU151" s="41" t="e">
        <f t="shared" si="103"/>
        <v>#REF!</v>
      </c>
      <c r="EV151" s="41" t="e">
        <f t="shared" si="104"/>
        <v>#REF!</v>
      </c>
      <c r="EW151" s="41" t="e">
        <f t="shared" si="104"/>
        <v>#REF!</v>
      </c>
      <c r="EX151" s="41" t="e">
        <f t="shared" si="104"/>
        <v>#REF!</v>
      </c>
      <c r="EY151" s="41" t="e">
        <f t="shared" si="104"/>
        <v>#REF!</v>
      </c>
      <c r="EZ151" s="41" t="e">
        <f t="shared" si="104"/>
        <v>#REF!</v>
      </c>
      <c r="FA151" s="41" t="e">
        <f t="shared" si="98"/>
        <v>#REF!</v>
      </c>
      <c r="FB151" s="41" t="e">
        <f t="shared" si="98"/>
        <v>#REF!</v>
      </c>
      <c r="FC151" s="41" t="e">
        <f t="shared" si="98"/>
        <v>#REF!</v>
      </c>
      <c r="FD151" s="41" t="e">
        <f t="shared" si="98"/>
        <v>#REF!</v>
      </c>
      <c r="FE151" s="41" t="e">
        <f t="shared" si="98"/>
        <v>#REF!</v>
      </c>
      <c r="FF151" s="41" t="e">
        <f t="shared" si="98"/>
        <v>#REF!</v>
      </c>
      <c r="FG151" s="41" t="e">
        <f t="shared" si="98"/>
        <v>#REF!</v>
      </c>
      <c r="FH151" s="41" t="e">
        <f t="shared" si="98"/>
        <v>#REF!</v>
      </c>
      <c r="FI151" s="41" t="e">
        <f t="shared" ref="FI151:FN166" si="105">FH151</f>
        <v>#REF!</v>
      </c>
      <c r="FJ151" s="41" t="e">
        <f t="shared" si="105"/>
        <v>#REF!</v>
      </c>
      <c r="FK151" s="41" t="e">
        <f t="shared" si="105"/>
        <v>#REF!</v>
      </c>
      <c r="FL151" s="41" t="e">
        <f t="shared" si="105"/>
        <v>#REF!</v>
      </c>
      <c r="FM151" s="41" t="e">
        <f t="shared" si="105"/>
        <v>#REF!</v>
      </c>
      <c r="FN151" s="41" t="e">
        <f t="shared" si="105"/>
        <v>#REF!</v>
      </c>
      <c r="FO151" s="41" t="e">
        <f t="shared" si="101"/>
        <v>#REF!</v>
      </c>
      <c r="FP151" s="41" t="e">
        <f t="shared" si="101"/>
        <v>#REF!</v>
      </c>
      <c r="FQ151" s="41" t="e">
        <f t="shared" si="101"/>
        <v>#REF!</v>
      </c>
      <c r="FR151" s="41" t="e">
        <f t="shared" si="101"/>
        <v>#REF!</v>
      </c>
      <c r="FS151" s="41" t="e">
        <f t="shared" si="102"/>
        <v>#REF!</v>
      </c>
      <c r="FT151" s="41" t="e">
        <f t="shared" si="102"/>
        <v>#REF!</v>
      </c>
      <c r="FU151" s="41" t="e">
        <f t="shared" si="102"/>
        <v>#REF!</v>
      </c>
      <c r="FV151" s="41" t="e">
        <f t="shared" si="102"/>
        <v>#REF!</v>
      </c>
      <c r="FW151" s="41" t="e">
        <f t="shared" si="102"/>
        <v>#REF!</v>
      </c>
      <c r="FX151" s="41" t="e">
        <f t="shared" si="102"/>
        <v>#REF!</v>
      </c>
      <c r="FY151" s="41" t="e">
        <f t="shared" si="102"/>
        <v>#REF!</v>
      </c>
      <c r="FZ151" s="41" t="e">
        <f t="shared" si="102"/>
        <v>#REF!</v>
      </c>
      <c r="GA151" s="41" t="e">
        <f t="shared" si="102"/>
        <v>#REF!</v>
      </c>
      <c r="GB151" s="41" t="e">
        <f t="shared" si="102"/>
        <v>#REF!</v>
      </c>
      <c r="GC151" s="41" t="e">
        <f t="shared" si="102"/>
        <v>#REF!</v>
      </c>
      <c r="GD151" s="41" t="e">
        <f t="shared" si="102"/>
        <v>#REF!</v>
      </c>
      <c r="GE151" s="41" t="e">
        <f t="shared" si="102"/>
        <v>#REF!</v>
      </c>
      <c r="GF151" s="41" t="e">
        <f t="shared" si="100"/>
        <v>#REF!</v>
      </c>
      <c r="GG151" s="41" t="e">
        <f t="shared" si="100"/>
        <v>#REF!</v>
      </c>
      <c r="GH151" s="41" t="e">
        <f t="shared" si="100"/>
        <v>#REF!</v>
      </c>
      <c r="GI151" s="41" t="e">
        <f t="shared" si="100"/>
        <v>#REF!</v>
      </c>
      <c r="GJ151" s="41" t="e">
        <f t="shared" si="100"/>
        <v>#REF!</v>
      </c>
      <c r="GK151" s="41" t="e">
        <f t="shared" si="100"/>
        <v>#REF!</v>
      </c>
      <c r="GL151" s="41" t="e">
        <f t="shared" si="100"/>
        <v>#REF!</v>
      </c>
      <c r="GM151" s="41" t="e">
        <f t="shared" si="100"/>
        <v>#REF!</v>
      </c>
      <c r="GN151" s="41" t="e">
        <f t="shared" ref="GN151:GU184" si="106">GM151</f>
        <v>#REF!</v>
      </c>
      <c r="GO151" s="41" t="e">
        <f t="shared" si="106"/>
        <v>#REF!</v>
      </c>
      <c r="GP151" s="41" t="e">
        <f t="shared" si="106"/>
        <v>#REF!</v>
      </c>
      <c r="GQ151" s="41" t="e">
        <f t="shared" si="106"/>
        <v>#REF!</v>
      </c>
      <c r="GR151" s="41" t="e">
        <f t="shared" si="106"/>
        <v>#REF!</v>
      </c>
      <c r="GS151" s="41" t="e">
        <f t="shared" si="99"/>
        <v>#REF!</v>
      </c>
      <c r="GT151" s="41" t="e">
        <f t="shared" si="99"/>
        <v>#REF!</v>
      </c>
      <c r="GU151" s="41" t="e">
        <f t="shared" si="99"/>
        <v>#REF!</v>
      </c>
      <c r="GV151" s="41" t="e">
        <f t="shared" si="99"/>
        <v>#REF!</v>
      </c>
      <c r="GW151" s="41" t="e">
        <f t="shared" si="99"/>
        <v>#REF!</v>
      </c>
      <c r="GX151" s="41" t="e">
        <f t="shared" si="99"/>
        <v>#REF!</v>
      </c>
      <c r="GY151" s="41" t="e">
        <f t="shared" si="99"/>
        <v>#REF!</v>
      </c>
      <c r="GZ151" s="41" t="e">
        <f t="shared" si="99"/>
        <v>#REF!</v>
      </c>
      <c r="HA151" s="41" t="e">
        <f t="shared" si="99"/>
        <v>#REF!</v>
      </c>
      <c r="HB151" s="41" t="e">
        <f t="shared" si="96"/>
        <v>#REF!</v>
      </c>
      <c r="HC151" s="41" t="e">
        <f t="shared" si="96"/>
        <v>#REF!</v>
      </c>
      <c r="HD151" s="41" t="e">
        <f t="shared" si="96"/>
        <v>#REF!</v>
      </c>
      <c r="HE151" s="41" t="e">
        <f t="shared" si="96"/>
        <v>#REF!</v>
      </c>
      <c r="HF151" s="41" t="e">
        <f t="shared" si="96"/>
        <v>#REF!</v>
      </c>
      <c r="HG151" s="41" t="e">
        <f t="shared" si="96"/>
        <v>#REF!</v>
      </c>
      <c r="HH151" s="41" t="e">
        <f t="shared" si="91"/>
        <v>#REF!</v>
      </c>
      <c r="HI151" s="41" t="e">
        <f t="shared" si="91"/>
        <v>#REF!</v>
      </c>
      <c r="HJ151" s="41" t="e">
        <f t="shared" si="91"/>
        <v>#REF!</v>
      </c>
    </row>
    <row r="152" spans="1:218" ht="14.4" x14ac:dyDescent="0.3">
      <c r="A152" s="42">
        <v>149</v>
      </c>
      <c r="B152" s="43" t="e">
        <f>'CMM1 - AUX CALC'!$ET$67</f>
        <v>#REF!</v>
      </c>
      <c r="EU152" s="41" t="e">
        <f>$B152/(_xlfn.SINGLE(PrazoConcessao)*12-EU$3+1)</f>
        <v>#REF!</v>
      </c>
      <c r="EV152" s="41" t="e">
        <f t="shared" si="104"/>
        <v>#REF!</v>
      </c>
      <c r="EW152" s="41" t="e">
        <f t="shared" si="104"/>
        <v>#REF!</v>
      </c>
      <c r="EX152" s="41" t="e">
        <f t="shared" si="104"/>
        <v>#REF!</v>
      </c>
      <c r="EY152" s="41" t="e">
        <f t="shared" si="104"/>
        <v>#REF!</v>
      </c>
      <c r="EZ152" s="41" t="e">
        <f t="shared" si="104"/>
        <v>#REF!</v>
      </c>
      <c r="FA152" s="41" t="e">
        <f t="shared" si="104"/>
        <v>#REF!</v>
      </c>
      <c r="FB152" s="41" t="e">
        <f t="shared" si="104"/>
        <v>#REF!</v>
      </c>
      <c r="FC152" s="41" t="e">
        <f t="shared" si="104"/>
        <v>#REF!</v>
      </c>
      <c r="FD152" s="41" t="e">
        <f t="shared" si="104"/>
        <v>#REF!</v>
      </c>
      <c r="FE152" s="41" t="e">
        <f t="shared" si="104"/>
        <v>#REF!</v>
      </c>
      <c r="FF152" s="41" t="e">
        <f t="shared" si="104"/>
        <v>#REF!</v>
      </c>
      <c r="FG152" s="41" t="e">
        <f t="shared" si="104"/>
        <v>#REF!</v>
      </c>
      <c r="FH152" s="41" t="e">
        <f t="shared" si="104"/>
        <v>#REF!</v>
      </c>
      <c r="FI152" s="41" t="e">
        <f t="shared" si="105"/>
        <v>#REF!</v>
      </c>
      <c r="FJ152" s="41" t="e">
        <f t="shared" si="105"/>
        <v>#REF!</v>
      </c>
      <c r="FK152" s="41" t="e">
        <f t="shared" si="105"/>
        <v>#REF!</v>
      </c>
      <c r="FL152" s="41" t="e">
        <f t="shared" si="105"/>
        <v>#REF!</v>
      </c>
      <c r="FM152" s="41" t="e">
        <f t="shared" si="105"/>
        <v>#REF!</v>
      </c>
      <c r="FN152" s="41" t="e">
        <f t="shared" si="105"/>
        <v>#REF!</v>
      </c>
      <c r="FO152" s="41" t="e">
        <f t="shared" si="101"/>
        <v>#REF!</v>
      </c>
      <c r="FP152" s="41" t="e">
        <f t="shared" si="101"/>
        <v>#REF!</v>
      </c>
      <c r="FQ152" s="41" t="e">
        <f t="shared" si="101"/>
        <v>#REF!</v>
      </c>
      <c r="FR152" s="41" t="e">
        <f t="shared" si="101"/>
        <v>#REF!</v>
      </c>
      <c r="FS152" s="41" t="e">
        <f t="shared" si="102"/>
        <v>#REF!</v>
      </c>
      <c r="FT152" s="41" t="e">
        <f t="shared" si="102"/>
        <v>#REF!</v>
      </c>
      <c r="FU152" s="41" t="e">
        <f t="shared" si="102"/>
        <v>#REF!</v>
      </c>
      <c r="FV152" s="41" t="e">
        <f t="shared" si="102"/>
        <v>#REF!</v>
      </c>
      <c r="FW152" s="41" t="e">
        <f t="shared" si="102"/>
        <v>#REF!</v>
      </c>
      <c r="FX152" s="41" t="e">
        <f t="shared" si="102"/>
        <v>#REF!</v>
      </c>
      <c r="FY152" s="41" t="e">
        <f t="shared" si="102"/>
        <v>#REF!</v>
      </c>
      <c r="FZ152" s="41" t="e">
        <f t="shared" si="102"/>
        <v>#REF!</v>
      </c>
      <c r="GA152" s="41" t="e">
        <f t="shared" si="102"/>
        <v>#REF!</v>
      </c>
      <c r="GB152" s="41" t="e">
        <f t="shared" si="102"/>
        <v>#REF!</v>
      </c>
      <c r="GC152" s="41" t="e">
        <f t="shared" si="102"/>
        <v>#REF!</v>
      </c>
      <c r="GD152" s="41" t="e">
        <f t="shared" si="102"/>
        <v>#REF!</v>
      </c>
      <c r="GE152" s="41" t="e">
        <f t="shared" si="102"/>
        <v>#REF!</v>
      </c>
      <c r="GF152" s="41" t="e">
        <f t="shared" si="102"/>
        <v>#REF!</v>
      </c>
      <c r="GG152" s="41" t="e">
        <f t="shared" si="102"/>
        <v>#REF!</v>
      </c>
      <c r="GH152" s="41" t="e">
        <f t="shared" si="102"/>
        <v>#REF!</v>
      </c>
      <c r="GI152" s="41" t="e">
        <f t="shared" ref="GI152:GS193" si="107">GH152</f>
        <v>#REF!</v>
      </c>
      <c r="GJ152" s="41" t="e">
        <f t="shared" si="107"/>
        <v>#REF!</v>
      </c>
      <c r="GK152" s="41" t="e">
        <f t="shared" si="107"/>
        <v>#REF!</v>
      </c>
      <c r="GL152" s="41" t="e">
        <f t="shared" si="107"/>
        <v>#REF!</v>
      </c>
      <c r="GM152" s="41" t="e">
        <f t="shared" si="107"/>
        <v>#REF!</v>
      </c>
      <c r="GN152" s="41" t="e">
        <f t="shared" si="106"/>
        <v>#REF!</v>
      </c>
      <c r="GO152" s="41" t="e">
        <f t="shared" si="106"/>
        <v>#REF!</v>
      </c>
      <c r="GP152" s="41" t="e">
        <f t="shared" si="106"/>
        <v>#REF!</v>
      </c>
      <c r="GQ152" s="41" t="e">
        <f t="shared" si="106"/>
        <v>#REF!</v>
      </c>
      <c r="GR152" s="41" t="e">
        <f t="shared" si="106"/>
        <v>#REF!</v>
      </c>
      <c r="GS152" s="41" t="e">
        <f t="shared" si="99"/>
        <v>#REF!</v>
      </c>
      <c r="GT152" s="41" t="e">
        <f t="shared" si="99"/>
        <v>#REF!</v>
      </c>
      <c r="GU152" s="41" t="e">
        <f t="shared" si="99"/>
        <v>#REF!</v>
      </c>
      <c r="GV152" s="41" t="e">
        <f t="shared" si="99"/>
        <v>#REF!</v>
      </c>
      <c r="GW152" s="41" t="e">
        <f t="shared" si="99"/>
        <v>#REF!</v>
      </c>
      <c r="GX152" s="41" t="e">
        <f t="shared" si="99"/>
        <v>#REF!</v>
      </c>
      <c r="GY152" s="41" t="e">
        <f t="shared" si="99"/>
        <v>#REF!</v>
      </c>
      <c r="GZ152" s="41" t="e">
        <f t="shared" si="99"/>
        <v>#REF!</v>
      </c>
      <c r="HA152" s="41" t="e">
        <f t="shared" si="99"/>
        <v>#REF!</v>
      </c>
      <c r="HB152" s="41" t="e">
        <f t="shared" si="96"/>
        <v>#REF!</v>
      </c>
      <c r="HC152" s="41" t="e">
        <f t="shared" si="96"/>
        <v>#REF!</v>
      </c>
      <c r="HD152" s="41" t="e">
        <f t="shared" si="96"/>
        <v>#REF!</v>
      </c>
      <c r="HE152" s="41" t="e">
        <f t="shared" si="96"/>
        <v>#REF!</v>
      </c>
      <c r="HF152" s="41" t="e">
        <f t="shared" si="96"/>
        <v>#REF!</v>
      </c>
      <c r="HG152" s="41" t="e">
        <f t="shared" si="96"/>
        <v>#REF!</v>
      </c>
      <c r="HH152" s="41" t="e">
        <f t="shared" si="91"/>
        <v>#REF!</v>
      </c>
      <c r="HI152" s="41" t="e">
        <f t="shared" si="91"/>
        <v>#REF!</v>
      </c>
      <c r="HJ152" s="41" t="e">
        <f t="shared" si="91"/>
        <v>#REF!</v>
      </c>
    </row>
    <row r="153" spans="1:218" ht="14.4" x14ac:dyDescent="0.3">
      <c r="A153" s="42">
        <v>150</v>
      </c>
      <c r="B153" s="43" t="e">
        <f>'CMM1 - AUX CALC'!$EU$67</f>
        <v>#REF!</v>
      </c>
      <c r="EV153" s="41" t="e">
        <f>$B153/(_xlfn.SINGLE(PrazoConcessao)*12-EV$3+1)</f>
        <v>#REF!</v>
      </c>
      <c r="EW153" s="41" t="e">
        <f t="shared" si="104"/>
        <v>#REF!</v>
      </c>
      <c r="EX153" s="41" t="e">
        <f t="shared" si="104"/>
        <v>#REF!</v>
      </c>
      <c r="EY153" s="41" t="e">
        <f t="shared" si="104"/>
        <v>#REF!</v>
      </c>
      <c r="EZ153" s="41" t="e">
        <f t="shared" si="104"/>
        <v>#REF!</v>
      </c>
      <c r="FA153" s="41" t="e">
        <f t="shared" si="104"/>
        <v>#REF!</v>
      </c>
      <c r="FB153" s="41" t="e">
        <f t="shared" si="104"/>
        <v>#REF!</v>
      </c>
      <c r="FC153" s="41" t="e">
        <f t="shared" si="104"/>
        <v>#REF!</v>
      </c>
      <c r="FD153" s="41" t="e">
        <f t="shared" si="104"/>
        <v>#REF!</v>
      </c>
      <c r="FE153" s="41" t="e">
        <f t="shared" si="104"/>
        <v>#REF!</v>
      </c>
      <c r="FF153" s="41" t="e">
        <f t="shared" si="104"/>
        <v>#REF!</v>
      </c>
      <c r="FG153" s="41" t="e">
        <f t="shared" si="104"/>
        <v>#REF!</v>
      </c>
      <c r="FH153" s="41" t="e">
        <f t="shared" si="104"/>
        <v>#REF!</v>
      </c>
      <c r="FI153" s="41" t="e">
        <f t="shared" si="105"/>
        <v>#REF!</v>
      </c>
      <c r="FJ153" s="41" t="e">
        <f t="shared" si="105"/>
        <v>#REF!</v>
      </c>
      <c r="FK153" s="41" t="e">
        <f t="shared" si="105"/>
        <v>#REF!</v>
      </c>
      <c r="FL153" s="41" t="e">
        <f t="shared" si="105"/>
        <v>#REF!</v>
      </c>
      <c r="FM153" s="41" t="e">
        <f t="shared" si="105"/>
        <v>#REF!</v>
      </c>
      <c r="FN153" s="41" t="e">
        <f t="shared" si="105"/>
        <v>#REF!</v>
      </c>
      <c r="FO153" s="41" t="e">
        <f t="shared" si="101"/>
        <v>#REF!</v>
      </c>
      <c r="FP153" s="41" t="e">
        <f t="shared" si="101"/>
        <v>#REF!</v>
      </c>
      <c r="FQ153" s="41" t="e">
        <f t="shared" si="101"/>
        <v>#REF!</v>
      </c>
      <c r="FR153" s="41" t="e">
        <f t="shared" si="101"/>
        <v>#REF!</v>
      </c>
      <c r="FS153" s="41" t="e">
        <f t="shared" si="102"/>
        <v>#REF!</v>
      </c>
      <c r="FT153" s="41" t="e">
        <f t="shared" si="102"/>
        <v>#REF!</v>
      </c>
      <c r="FU153" s="41" t="e">
        <f t="shared" si="102"/>
        <v>#REF!</v>
      </c>
      <c r="FV153" s="41" t="e">
        <f t="shared" si="102"/>
        <v>#REF!</v>
      </c>
      <c r="FW153" s="41" t="e">
        <f t="shared" si="102"/>
        <v>#REF!</v>
      </c>
      <c r="FX153" s="41" t="e">
        <f t="shared" si="102"/>
        <v>#REF!</v>
      </c>
      <c r="FY153" s="41" t="e">
        <f t="shared" si="102"/>
        <v>#REF!</v>
      </c>
      <c r="FZ153" s="41" t="e">
        <f t="shared" si="102"/>
        <v>#REF!</v>
      </c>
      <c r="GA153" s="41" t="e">
        <f t="shared" si="102"/>
        <v>#REF!</v>
      </c>
      <c r="GB153" s="41" t="e">
        <f t="shared" si="102"/>
        <v>#REF!</v>
      </c>
      <c r="GC153" s="41" t="e">
        <f t="shared" si="102"/>
        <v>#REF!</v>
      </c>
      <c r="GD153" s="41" t="e">
        <f t="shared" si="102"/>
        <v>#REF!</v>
      </c>
      <c r="GE153" s="41" t="e">
        <f t="shared" si="102"/>
        <v>#REF!</v>
      </c>
      <c r="GF153" s="41" t="e">
        <f t="shared" si="102"/>
        <v>#REF!</v>
      </c>
      <c r="GG153" s="41" t="e">
        <f t="shared" si="102"/>
        <v>#REF!</v>
      </c>
      <c r="GH153" s="41" t="e">
        <f t="shared" si="102"/>
        <v>#REF!</v>
      </c>
      <c r="GI153" s="41" t="e">
        <f t="shared" si="107"/>
        <v>#REF!</v>
      </c>
      <c r="GJ153" s="41" t="e">
        <f t="shared" si="107"/>
        <v>#REF!</v>
      </c>
      <c r="GK153" s="41" t="e">
        <f t="shared" si="107"/>
        <v>#REF!</v>
      </c>
      <c r="GL153" s="41" t="e">
        <f t="shared" si="107"/>
        <v>#REF!</v>
      </c>
      <c r="GM153" s="41" t="e">
        <f t="shared" si="107"/>
        <v>#REF!</v>
      </c>
      <c r="GN153" s="41" t="e">
        <f t="shared" si="106"/>
        <v>#REF!</v>
      </c>
      <c r="GO153" s="41" t="e">
        <f t="shared" si="106"/>
        <v>#REF!</v>
      </c>
      <c r="GP153" s="41" t="e">
        <f t="shared" si="106"/>
        <v>#REF!</v>
      </c>
      <c r="GQ153" s="41" t="e">
        <f t="shared" si="106"/>
        <v>#REF!</v>
      </c>
      <c r="GR153" s="41" t="e">
        <f t="shared" si="106"/>
        <v>#REF!</v>
      </c>
      <c r="GS153" s="41" t="e">
        <f t="shared" si="99"/>
        <v>#REF!</v>
      </c>
      <c r="GT153" s="41" t="e">
        <f t="shared" si="99"/>
        <v>#REF!</v>
      </c>
      <c r="GU153" s="41" t="e">
        <f t="shared" si="99"/>
        <v>#REF!</v>
      </c>
      <c r="GV153" s="41" t="e">
        <f t="shared" si="99"/>
        <v>#REF!</v>
      </c>
      <c r="GW153" s="41" t="e">
        <f t="shared" si="99"/>
        <v>#REF!</v>
      </c>
      <c r="GX153" s="41" t="e">
        <f t="shared" si="99"/>
        <v>#REF!</v>
      </c>
      <c r="GY153" s="41" t="e">
        <f t="shared" si="99"/>
        <v>#REF!</v>
      </c>
      <c r="GZ153" s="41" t="e">
        <f t="shared" si="99"/>
        <v>#REF!</v>
      </c>
      <c r="HA153" s="41" t="e">
        <f t="shared" si="99"/>
        <v>#REF!</v>
      </c>
      <c r="HB153" s="41" t="e">
        <f t="shared" si="96"/>
        <v>#REF!</v>
      </c>
      <c r="HC153" s="41" t="e">
        <f t="shared" si="96"/>
        <v>#REF!</v>
      </c>
      <c r="HD153" s="41" t="e">
        <f t="shared" si="96"/>
        <v>#REF!</v>
      </c>
      <c r="HE153" s="41" t="e">
        <f t="shared" si="96"/>
        <v>#REF!</v>
      </c>
      <c r="HF153" s="41" t="e">
        <f t="shared" si="96"/>
        <v>#REF!</v>
      </c>
      <c r="HG153" s="41" t="e">
        <f t="shared" si="96"/>
        <v>#REF!</v>
      </c>
      <c r="HH153" s="41" t="e">
        <f t="shared" si="91"/>
        <v>#REF!</v>
      </c>
      <c r="HI153" s="41" t="e">
        <f t="shared" si="91"/>
        <v>#REF!</v>
      </c>
      <c r="HJ153" s="41" t="e">
        <f t="shared" si="91"/>
        <v>#REF!</v>
      </c>
    </row>
    <row r="154" spans="1:218" ht="14.4" x14ac:dyDescent="0.3">
      <c r="A154" s="42">
        <v>151</v>
      </c>
      <c r="B154" s="43" t="e">
        <f>'CMM1 - AUX CALC'!$EV$67</f>
        <v>#REF!</v>
      </c>
      <c r="EW154" s="41" t="e">
        <f>$B154/(_xlfn.SINGLE(PrazoConcessao)*12-EW$3+1)</f>
        <v>#REF!</v>
      </c>
      <c r="EX154" s="41" t="e">
        <f t="shared" si="104"/>
        <v>#REF!</v>
      </c>
      <c r="EY154" s="41" t="e">
        <f t="shared" si="104"/>
        <v>#REF!</v>
      </c>
      <c r="EZ154" s="41" t="e">
        <f t="shared" si="104"/>
        <v>#REF!</v>
      </c>
      <c r="FA154" s="41" t="e">
        <f t="shared" si="104"/>
        <v>#REF!</v>
      </c>
      <c r="FB154" s="41" t="e">
        <f t="shared" si="104"/>
        <v>#REF!</v>
      </c>
      <c r="FC154" s="41" t="e">
        <f t="shared" si="104"/>
        <v>#REF!</v>
      </c>
      <c r="FD154" s="41" t="e">
        <f t="shared" si="104"/>
        <v>#REF!</v>
      </c>
      <c r="FE154" s="41" t="e">
        <f t="shared" si="104"/>
        <v>#REF!</v>
      </c>
      <c r="FF154" s="41" t="e">
        <f t="shared" si="104"/>
        <v>#REF!</v>
      </c>
      <c r="FG154" s="41" t="e">
        <f t="shared" si="104"/>
        <v>#REF!</v>
      </c>
      <c r="FH154" s="41" t="e">
        <f t="shared" si="104"/>
        <v>#REF!</v>
      </c>
      <c r="FI154" s="41" t="e">
        <f t="shared" si="105"/>
        <v>#REF!</v>
      </c>
      <c r="FJ154" s="41" t="e">
        <f t="shared" si="105"/>
        <v>#REF!</v>
      </c>
      <c r="FK154" s="41" t="e">
        <f t="shared" si="105"/>
        <v>#REF!</v>
      </c>
      <c r="FL154" s="41" t="e">
        <f t="shared" si="105"/>
        <v>#REF!</v>
      </c>
      <c r="FM154" s="41" t="e">
        <f t="shared" si="105"/>
        <v>#REF!</v>
      </c>
      <c r="FN154" s="41" t="e">
        <f t="shared" si="105"/>
        <v>#REF!</v>
      </c>
      <c r="FO154" s="41" t="e">
        <f t="shared" si="101"/>
        <v>#REF!</v>
      </c>
      <c r="FP154" s="41" t="e">
        <f t="shared" si="101"/>
        <v>#REF!</v>
      </c>
      <c r="FQ154" s="41" t="e">
        <f t="shared" si="101"/>
        <v>#REF!</v>
      </c>
      <c r="FR154" s="41" t="e">
        <f t="shared" si="101"/>
        <v>#REF!</v>
      </c>
      <c r="FS154" s="41" t="e">
        <f t="shared" si="102"/>
        <v>#REF!</v>
      </c>
      <c r="FT154" s="41" t="e">
        <f t="shared" si="102"/>
        <v>#REF!</v>
      </c>
      <c r="FU154" s="41" t="e">
        <f t="shared" si="102"/>
        <v>#REF!</v>
      </c>
      <c r="FV154" s="41" t="e">
        <f t="shared" si="102"/>
        <v>#REF!</v>
      </c>
      <c r="FW154" s="41" t="e">
        <f t="shared" si="102"/>
        <v>#REF!</v>
      </c>
      <c r="FX154" s="41" t="e">
        <f t="shared" si="102"/>
        <v>#REF!</v>
      </c>
      <c r="FY154" s="41" t="e">
        <f t="shared" si="102"/>
        <v>#REF!</v>
      </c>
      <c r="FZ154" s="41" t="e">
        <f t="shared" si="102"/>
        <v>#REF!</v>
      </c>
      <c r="GA154" s="41" t="e">
        <f t="shared" si="102"/>
        <v>#REF!</v>
      </c>
      <c r="GB154" s="41" t="e">
        <f t="shared" si="102"/>
        <v>#REF!</v>
      </c>
      <c r="GC154" s="41" t="e">
        <f t="shared" si="102"/>
        <v>#REF!</v>
      </c>
      <c r="GD154" s="41" t="e">
        <f t="shared" si="102"/>
        <v>#REF!</v>
      </c>
      <c r="GE154" s="41" t="e">
        <f t="shared" si="102"/>
        <v>#REF!</v>
      </c>
      <c r="GF154" s="41" t="e">
        <f t="shared" si="102"/>
        <v>#REF!</v>
      </c>
      <c r="GG154" s="41" t="e">
        <f t="shared" si="102"/>
        <v>#REF!</v>
      </c>
      <c r="GH154" s="41" t="e">
        <f t="shared" si="102"/>
        <v>#REF!</v>
      </c>
      <c r="GI154" s="41" t="e">
        <f t="shared" si="107"/>
        <v>#REF!</v>
      </c>
      <c r="GJ154" s="41" t="e">
        <f t="shared" si="107"/>
        <v>#REF!</v>
      </c>
      <c r="GK154" s="41" t="e">
        <f t="shared" si="107"/>
        <v>#REF!</v>
      </c>
      <c r="GL154" s="41" t="e">
        <f t="shared" si="107"/>
        <v>#REF!</v>
      </c>
      <c r="GM154" s="41" t="e">
        <f t="shared" si="107"/>
        <v>#REF!</v>
      </c>
      <c r="GN154" s="41" t="e">
        <f t="shared" si="106"/>
        <v>#REF!</v>
      </c>
      <c r="GO154" s="41" t="e">
        <f t="shared" si="106"/>
        <v>#REF!</v>
      </c>
      <c r="GP154" s="41" t="e">
        <f t="shared" si="106"/>
        <v>#REF!</v>
      </c>
      <c r="GQ154" s="41" t="e">
        <f t="shared" si="106"/>
        <v>#REF!</v>
      </c>
      <c r="GR154" s="41" t="e">
        <f t="shared" si="106"/>
        <v>#REF!</v>
      </c>
      <c r="GS154" s="41" t="e">
        <f t="shared" si="99"/>
        <v>#REF!</v>
      </c>
      <c r="GT154" s="41" t="e">
        <f t="shared" si="99"/>
        <v>#REF!</v>
      </c>
      <c r="GU154" s="41" t="e">
        <f t="shared" si="99"/>
        <v>#REF!</v>
      </c>
      <c r="GV154" s="41" t="e">
        <f t="shared" si="99"/>
        <v>#REF!</v>
      </c>
      <c r="GW154" s="41" t="e">
        <f t="shared" si="99"/>
        <v>#REF!</v>
      </c>
      <c r="GX154" s="41" t="e">
        <f t="shared" si="99"/>
        <v>#REF!</v>
      </c>
      <c r="GY154" s="41" t="e">
        <f t="shared" si="99"/>
        <v>#REF!</v>
      </c>
      <c r="GZ154" s="41" t="e">
        <f t="shared" si="99"/>
        <v>#REF!</v>
      </c>
      <c r="HA154" s="41" t="e">
        <f t="shared" si="99"/>
        <v>#REF!</v>
      </c>
      <c r="HB154" s="41" t="e">
        <f t="shared" si="96"/>
        <v>#REF!</v>
      </c>
      <c r="HC154" s="41" t="e">
        <f t="shared" si="96"/>
        <v>#REF!</v>
      </c>
      <c r="HD154" s="41" t="e">
        <f t="shared" si="96"/>
        <v>#REF!</v>
      </c>
      <c r="HE154" s="41" t="e">
        <f t="shared" si="96"/>
        <v>#REF!</v>
      </c>
      <c r="HF154" s="41" t="e">
        <f t="shared" si="96"/>
        <v>#REF!</v>
      </c>
      <c r="HG154" s="41" t="e">
        <f t="shared" si="96"/>
        <v>#REF!</v>
      </c>
      <c r="HH154" s="41" t="e">
        <f t="shared" si="91"/>
        <v>#REF!</v>
      </c>
      <c r="HI154" s="41" t="e">
        <f t="shared" si="91"/>
        <v>#REF!</v>
      </c>
      <c r="HJ154" s="41" t="e">
        <f t="shared" si="91"/>
        <v>#REF!</v>
      </c>
    </row>
    <row r="155" spans="1:218" ht="14.4" x14ac:dyDescent="0.3">
      <c r="A155" s="42">
        <v>152</v>
      </c>
      <c r="B155" s="43" t="e">
        <f>'CMM1 - AUX CALC'!$EW$67</f>
        <v>#REF!</v>
      </c>
      <c r="EX155" s="41" t="e">
        <f>$B155/(_xlfn.SINGLE(PrazoConcessao)*12-EX$3+1)</f>
        <v>#REF!</v>
      </c>
      <c r="EY155" s="41" t="e">
        <f t="shared" si="104"/>
        <v>#REF!</v>
      </c>
      <c r="EZ155" s="41" t="e">
        <f t="shared" si="104"/>
        <v>#REF!</v>
      </c>
      <c r="FA155" s="41" t="e">
        <f t="shared" si="104"/>
        <v>#REF!</v>
      </c>
      <c r="FB155" s="41" t="e">
        <f t="shared" si="104"/>
        <v>#REF!</v>
      </c>
      <c r="FC155" s="41" t="e">
        <f t="shared" si="104"/>
        <v>#REF!</v>
      </c>
      <c r="FD155" s="41" t="e">
        <f t="shared" si="104"/>
        <v>#REF!</v>
      </c>
      <c r="FE155" s="41" t="e">
        <f t="shared" si="104"/>
        <v>#REF!</v>
      </c>
      <c r="FF155" s="41" t="e">
        <f t="shared" si="104"/>
        <v>#REF!</v>
      </c>
      <c r="FG155" s="41" t="e">
        <f t="shared" si="104"/>
        <v>#REF!</v>
      </c>
      <c r="FH155" s="41" t="e">
        <f t="shared" si="104"/>
        <v>#REF!</v>
      </c>
      <c r="FI155" s="41" t="e">
        <f t="shared" si="105"/>
        <v>#REF!</v>
      </c>
      <c r="FJ155" s="41" t="e">
        <f t="shared" si="105"/>
        <v>#REF!</v>
      </c>
      <c r="FK155" s="41" t="e">
        <f t="shared" si="105"/>
        <v>#REF!</v>
      </c>
      <c r="FL155" s="41" t="e">
        <f t="shared" si="105"/>
        <v>#REF!</v>
      </c>
      <c r="FM155" s="41" t="e">
        <f t="shared" si="105"/>
        <v>#REF!</v>
      </c>
      <c r="FN155" s="41" t="e">
        <f t="shared" si="105"/>
        <v>#REF!</v>
      </c>
      <c r="FO155" s="41" t="e">
        <f t="shared" si="101"/>
        <v>#REF!</v>
      </c>
      <c r="FP155" s="41" t="e">
        <f t="shared" si="101"/>
        <v>#REF!</v>
      </c>
      <c r="FQ155" s="41" t="e">
        <f t="shared" si="101"/>
        <v>#REF!</v>
      </c>
      <c r="FR155" s="41" t="e">
        <f t="shared" si="101"/>
        <v>#REF!</v>
      </c>
      <c r="FS155" s="41" t="e">
        <f t="shared" si="102"/>
        <v>#REF!</v>
      </c>
      <c r="FT155" s="41" t="e">
        <f t="shared" si="102"/>
        <v>#REF!</v>
      </c>
      <c r="FU155" s="41" t="e">
        <f t="shared" si="102"/>
        <v>#REF!</v>
      </c>
      <c r="FV155" s="41" t="e">
        <f t="shared" si="102"/>
        <v>#REF!</v>
      </c>
      <c r="FW155" s="41" t="e">
        <f t="shared" si="102"/>
        <v>#REF!</v>
      </c>
      <c r="FX155" s="41" t="e">
        <f t="shared" si="102"/>
        <v>#REF!</v>
      </c>
      <c r="FY155" s="41" t="e">
        <f t="shared" si="102"/>
        <v>#REF!</v>
      </c>
      <c r="FZ155" s="41" t="e">
        <f t="shared" si="102"/>
        <v>#REF!</v>
      </c>
      <c r="GA155" s="41" t="e">
        <f t="shared" si="102"/>
        <v>#REF!</v>
      </c>
      <c r="GB155" s="41" t="e">
        <f t="shared" si="102"/>
        <v>#REF!</v>
      </c>
      <c r="GC155" s="41" t="e">
        <f t="shared" si="102"/>
        <v>#REF!</v>
      </c>
      <c r="GD155" s="41" t="e">
        <f t="shared" si="102"/>
        <v>#REF!</v>
      </c>
      <c r="GE155" s="41" t="e">
        <f t="shared" si="102"/>
        <v>#REF!</v>
      </c>
      <c r="GF155" s="41" t="e">
        <f t="shared" si="102"/>
        <v>#REF!</v>
      </c>
      <c r="GG155" s="41" t="e">
        <f t="shared" si="102"/>
        <v>#REF!</v>
      </c>
      <c r="GH155" s="41" t="e">
        <f t="shared" si="102"/>
        <v>#REF!</v>
      </c>
      <c r="GI155" s="41" t="e">
        <f t="shared" si="107"/>
        <v>#REF!</v>
      </c>
      <c r="GJ155" s="41" t="e">
        <f t="shared" si="107"/>
        <v>#REF!</v>
      </c>
      <c r="GK155" s="41" t="e">
        <f t="shared" si="107"/>
        <v>#REF!</v>
      </c>
      <c r="GL155" s="41" t="e">
        <f t="shared" si="107"/>
        <v>#REF!</v>
      </c>
      <c r="GM155" s="41" t="e">
        <f t="shared" si="107"/>
        <v>#REF!</v>
      </c>
      <c r="GN155" s="41" t="e">
        <f t="shared" si="106"/>
        <v>#REF!</v>
      </c>
      <c r="GO155" s="41" t="e">
        <f t="shared" si="106"/>
        <v>#REF!</v>
      </c>
      <c r="GP155" s="41" t="e">
        <f t="shared" si="106"/>
        <v>#REF!</v>
      </c>
      <c r="GQ155" s="41" t="e">
        <f t="shared" si="106"/>
        <v>#REF!</v>
      </c>
      <c r="GR155" s="41" t="e">
        <f t="shared" si="106"/>
        <v>#REF!</v>
      </c>
      <c r="GS155" s="41" t="e">
        <f t="shared" si="99"/>
        <v>#REF!</v>
      </c>
      <c r="GT155" s="41" t="e">
        <f t="shared" si="99"/>
        <v>#REF!</v>
      </c>
      <c r="GU155" s="41" t="e">
        <f t="shared" si="99"/>
        <v>#REF!</v>
      </c>
      <c r="GV155" s="41" t="e">
        <f t="shared" ref="GV155:HD184" si="108">GU155</f>
        <v>#REF!</v>
      </c>
      <c r="GW155" s="41" t="e">
        <f t="shared" si="108"/>
        <v>#REF!</v>
      </c>
      <c r="GX155" s="41" t="e">
        <f t="shared" si="108"/>
        <v>#REF!</v>
      </c>
      <c r="GY155" s="41" t="e">
        <f t="shared" si="108"/>
        <v>#REF!</v>
      </c>
      <c r="GZ155" s="41" t="e">
        <f t="shared" si="108"/>
        <v>#REF!</v>
      </c>
      <c r="HA155" s="41" t="e">
        <f t="shared" si="108"/>
        <v>#REF!</v>
      </c>
      <c r="HB155" s="41" t="e">
        <f t="shared" si="96"/>
        <v>#REF!</v>
      </c>
      <c r="HC155" s="41" t="e">
        <f t="shared" si="96"/>
        <v>#REF!</v>
      </c>
      <c r="HD155" s="41" t="e">
        <f t="shared" si="96"/>
        <v>#REF!</v>
      </c>
      <c r="HE155" s="41" t="e">
        <f t="shared" si="96"/>
        <v>#REF!</v>
      </c>
      <c r="HF155" s="41" t="e">
        <f t="shared" si="96"/>
        <v>#REF!</v>
      </c>
      <c r="HG155" s="41" t="e">
        <f t="shared" si="96"/>
        <v>#REF!</v>
      </c>
      <c r="HH155" s="41" t="e">
        <f t="shared" si="91"/>
        <v>#REF!</v>
      </c>
      <c r="HI155" s="41" t="e">
        <f t="shared" si="91"/>
        <v>#REF!</v>
      </c>
      <c r="HJ155" s="41" t="e">
        <f t="shared" si="91"/>
        <v>#REF!</v>
      </c>
    </row>
    <row r="156" spans="1:218" ht="14.4" x14ac:dyDescent="0.3">
      <c r="A156" s="42">
        <v>153</v>
      </c>
      <c r="B156" s="43" t="e">
        <f>'CMM1 - AUX CALC'!$EX$67</f>
        <v>#REF!</v>
      </c>
      <c r="EY156" s="41" t="e">
        <f>$B156/(_xlfn.SINGLE(PrazoConcessao)*12-EY$3+1)</f>
        <v>#REF!</v>
      </c>
      <c r="EZ156" s="41" t="e">
        <f t="shared" si="104"/>
        <v>#REF!</v>
      </c>
      <c r="FA156" s="41" t="e">
        <f t="shared" si="104"/>
        <v>#REF!</v>
      </c>
      <c r="FB156" s="41" t="e">
        <f t="shared" si="104"/>
        <v>#REF!</v>
      </c>
      <c r="FC156" s="41" t="e">
        <f t="shared" si="104"/>
        <v>#REF!</v>
      </c>
      <c r="FD156" s="41" t="e">
        <f t="shared" si="104"/>
        <v>#REF!</v>
      </c>
      <c r="FE156" s="41" t="e">
        <f t="shared" si="104"/>
        <v>#REF!</v>
      </c>
      <c r="FF156" s="41" t="e">
        <f t="shared" si="104"/>
        <v>#REF!</v>
      </c>
      <c r="FG156" s="41" t="e">
        <f t="shared" si="104"/>
        <v>#REF!</v>
      </c>
      <c r="FH156" s="41" t="e">
        <f t="shared" si="104"/>
        <v>#REF!</v>
      </c>
      <c r="FI156" s="41" t="e">
        <f t="shared" si="105"/>
        <v>#REF!</v>
      </c>
      <c r="FJ156" s="41" t="e">
        <f t="shared" si="105"/>
        <v>#REF!</v>
      </c>
      <c r="FK156" s="41" t="e">
        <f t="shared" si="105"/>
        <v>#REF!</v>
      </c>
      <c r="FL156" s="41" t="e">
        <f t="shared" si="105"/>
        <v>#REF!</v>
      </c>
      <c r="FM156" s="41" t="e">
        <f t="shared" si="105"/>
        <v>#REF!</v>
      </c>
      <c r="FN156" s="41" t="e">
        <f t="shared" si="105"/>
        <v>#REF!</v>
      </c>
      <c r="FO156" s="41" t="e">
        <f t="shared" si="101"/>
        <v>#REF!</v>
      </c>
      <c r="FP156" s="41" t="e">
        <f t="shared" si="101"/>
        <v>#REF!</v>
      </c>
      <c r="FQ156" s="41" t="e">
        <f t="shared" si="101"/>
        <v>#REF!</v>
      </c>
      <c r="FR156" s="41" t="e">
        <f t="shared" si="101"/>
        <v>#REF!</v>
      </c>
      <c r="FS156" s="41" t="e">
        <f t="shared" si="102"/>
        <v>#REF!</v>
      </c>
      <c r="FT156" s="41" t="e">
        <f t="shared" si="102"/>
        <v>#REF!</v>
      </c>
      <c r="FU156" s="41" t="e">
        <f t="shared" si="102"/>
        <v>#REF!</v>
      </c>
      <c r="FV156" s="41" t="e">
        <f t="shared" si="102"/>
        <v>#REF!</v>
      </c>
      <c r="FW156" s="41" t="e">
        <f t="shared" si="102"/>
        <v>#REF!</v>
      </c>
      <c r="FX156" s="41" t="e">
        <f t="shared" si="102"/>
        <v>#REF!</v>
      </c>
      <c r="FY156" s="41" t="e">
        <f t="shared" si="102"/>
        <v>#REF!</v>
      </c>
      <c r="FZ156" s="41" t="e">
        <f t="shared" si="102"/>
        <v>#REF!</v>
      </c>
      <c r="GA156" s="41" t="e">
        <f t="shared" si="102"/>
        <v>#REF!</v>
      </c>
      <c r="GB156" s="41" t="e">
        <f t="shared" si="102"/>
        <v>#REF!</v>
      </c>
      <c r="GC156" s="41" t="e">
        <f t="shared" si="102"/>
        <v>#REF!</v>
      </c>
      <c r="GD156" s="41" t="e">
        <f t="shared" si="102"/>
        <v>#REF!</v>
      </c>
      <c r="GE156" s="41" t="e">
        <f t="shared" si="102"/>
        <v>#REF!</v>
      </c>
      <c r="GF156" s="41" t="e">
        <f t="shared" si="102"/>
        <v>#REF!</v>
      </c>
      <c r="GG156" s="41" t="e">
        <f t="shared" si="102"/>
        <v>#REF!</v>
      </c>
      <c r="GH156" s="41" t="e">
        <f t="shared" si="102"/>
        <v>#REF!</v>
      </c>
      <c r="GI156" s="41" t="e">
        <f t="shared" si="107"/>
        <v>#REF!</v>
      </c>
      <c r="GJ156" s="41" t="e">
        <f t="shared" si="107"/>
        <v>#REF!</v>
      </c>
      <c r="GK156" s="41" t="e">
        <f t="shared" si="107"/>
        <v>#REF!</v>
      </c>
      <c r="GL156" s="41" t="e">
        <f t="shared" si="107"/>
        <v>#REF!</v>
      </c>
      <c r="GM156" s="41" t="e">
        <f t="shared" si="107"/>
        <v>#REF!</v>
      </c>
      <c r="GN156" s="41" t="e">
        <f t="shared" si="106"/>
        <v>#REF!</v>
      </c>
      <c r="GO156" s="41" t="e">
        <f t="shared" si="106"/>
        <v>#REF!</v>
      </c>
      <c r="GP156" s="41" t="e">
        <f t="shared" si="106"/>
        <v>#REF!</v>
      </c>
      <c r="GQ156" s="41" t="e">
        <f t="shared" si="106"/>
        <v>#REF!</v>
      </c>
      <c r="GR156" s="41" t="e">
        <f t="shared" si="106"/>
        <v>#REF!</v>
      </c>
      <c r="GS156" s="41" t="e">
        <f t="shared" si="106"/>
        <v>#REF!</v>
      </c>
      <c r="GT156" s="41" t="e">
        <f t="shared" si="106"/>
        <v>#REF!</v>
      </c>
      <c r="GU156" s="41" t="e">
        <f t="shared" si="106"/>
        <v>#REF!</v>
      </c>
      <c r="GV156" s="41" t="e">
        <f t="shared" si="108"/>
        <v>#REF!</v>
      </c>
      <c r="GW156" s="41" t="e">
        <f t="shared" si="108"/>
        <v>#REF!</v>
      </c>
      <c r="GX156" s="41" t="e">
        <f t="shared" si="108"/>
        <v>#REF!</v>
      </c>
      <c r="GY156" s="41" t="e">
        <f t="shared" si="108"/>
        <v>#REF!</v>
      </c>
      <c r="GZ156" s="41" t="e">
        <f t="shared" si="108"/>
        <v>#REF!</v>
      </c>
      <c r="HA156" s="41" t="e">
        <f t="shared" si="108"/>
        <v>#REF!</v>
      </c>
      <c r="HB156" s="41" t="e">
        <f t="shared" si="96"/>
        <v>#REF!</v>
      </c>
      <c r="HC156" s="41" t="e">
        <f t="shared" si="96"/>
        <v>#REF!</v>
      </c>
      <c r="HD156" s="41" t="e">
        <f t="shared" si="96"/>
        <v>#REF!</v>
      </c>
      <c r="HE156" s="41" t="e">
        <f t="shared" si="96"/>
        <v>#REF!</v>
      </c>
      <c r="HF156" s="41" t="e">
        <f t="shared" si="96"/>
        <v>#REF!</v>
      </c>
      <c r="HG156" s="41" t="e">
        <f t="shared" si="96"/>
        <v>#REF!</v>
      </c>
      <c r="HH156" s="41" t="e">
        <f t="shared" si="91"/>
        <v>#REF!</v>
      </c>
      <c r="HI156" s="41" t="e">
        <f t="shared" si="91"/>
        <v>#REF!</v>
      </c>
      <c r="HJ156" s="41" t="e">
        <f t="shared" si="91"/>
        <v>#REF!</v>
      </c>
    </row>
    <row r="157" spans="1:218" ht="14.4" x14ac:dyDescent="0.3">
      <c r="A157" s="42">
        <v>154</v>
      </c>
      <c r="B157" s="43" t="e">
        <f>'CMM1 - AUX CALC'!$EY$67</f>
        <v>#REF!</v>
      </c>
      <c r="EZ157" s="41" t="e">
        <f>$B157/(_xlfn.SINGLE(PrazoConcessao)*12-EZ$3+1)</f>
        <v>#REF!</v>
      </c>
      <c r="FA157" s="41" t="e">
        <f t="shared" si="104"/>
        <v>#REF!</v>
      </c>
      <c r="FB157" s="41" t="e">
        <f t="shared" si="104"/>
        <v>#REF!</v>
      </c>
      <c r="FC157" s="41" t="e">
        <f t="shared" si="104"/>
        <v>#REF!</v>
      </c>
      <c r="FD157" s="41" t="e">
        <f t="shared" si="104"/>
        <v>#REF!</v>
      </c>
      <c r="FE157" s="41" t="e">
        <f t="shared" si="104"/>
        <v>#REF!</v>
      </c>
      <c r="FF157" s="41" t="e">
        <f t="shared" si="104"/>
        <v>#REF!</v>
      </c>
      <c r="FG157" s="41" t="e">
        <f t="shared" si="104"/>
        <v>#REF!</v>
      </c>
      <c r="FH157" s="41" t="e">
        <f t="shared" si="104"/>
        <v>#REF!</v>
      </c>
      <c r="FI157" s="41" t="e">
        <f t="shared" si="105"/>
        <v>#REF!</v>
      </c>
      <c r="FJ157" s="41" t="e">
        <f t="shared" si="105"/>
        <v>#REF!</v>
      </c>
      <c r="FK157" s="41" t="e">
        <f t="shared" si="105"/>
        <v>#REF!</v>
      </c>
      <c r="FL157" s="41" t="e">
        <f t="shared" si="105"/>
        <v>#REF!</v>
      </c>
      <c r="FM157" s="41" t="e">
        <f t="shared" si="105"/>
        <v>#REF!</v>
      </c>
      <c r="FN157" s="41" t="e">
        <f t="shared" si="105"/>
        <v>#REF!</v>
      </c>
      <c r="FO157" s="41" t="e">
        <f t="shared" si="101"/>
        <v>#REF!</v>
      </c>
      <c r="FP157" s="41" t="e">
        <f t="shared" si="101"/>
        <v>#REF!</v>
      </c>
      <c r="FQ157" s="41" t="e">
        <f t="shared" si="101"/>
        <v>#REF!</v>
      </c>
      <c r="FR157" s="41" t="e">
        <f t="shared" si="101"/>
        <v>#REF!</v>
      </c>
      <c r="FS157" s="41" t="e">
        <f t="shared" si="102"/>
        <v>#REF!</v>
      </c>
      <c r="FT157" s="41" t="e">
        <f t="shared" si="102"/>
        <v>#REF!</v>
      </c>
      <c r="FU157" s="41" t="e">
        <f t="shared" si="102"/>
        <v>#REF!</v>
      </c>
      <c r="FV157" s="41" t="e">
        <f t="shared" si="102"/>
        <v>#REF!</v>
      </c>
      <c r="FW157" s="41" t="e">
        <f t="shared" si="102"/>
        <v>#REF!</v>
      </c>
      <c r="FX157" s="41" t="e">
        <f t="shared" si="102"/>
        <v>#REF!</v>
      </c>
      <c r="FY157" s="41" t="e">
        <f t="shared" si="102"/>
        <v>#REF!</v>
      </c>
      <c r="FZ157" s="41" t="e">
        <f t="shared" si="102"/>
        <v>#REF!</v>
      </c>
      <c r="GA157" s="41" t="e">
        <f t="shared" si="102"/>
        <v>#REF!</v>
      </c>
      <c r="GB157" s="41" t="e">
        <f t="shared" si="102"/>
        <v>#REF!</v>
      </c>
      <c r="GC157" s="41" t="e">
        <f t="shared" si="102"/>
        <v>#REF!</v>
      </c>
      <c r="GD157" s="41" t="e">
        <f t="shared" si="102"/>
        <v>#REF!</v>
      </c>
      <c r="GE157" s="41" t="e">
        <f t="shared" si="102"/>
        <v>#REF!</v>
      </c>
      <c r="GF157" s="41" t="e">
        <f t="shared" si="102"/>
        <v>#REF!</v>
      </c>
      <c r="GG157" s="41" t="e">
        <f t="shared" si="102"/>
        <v>#REF!</v>
      </c>
      <c r="GH157" s="41" t="e">
        <f t="shared" si="102"/>
        <v>#REF!</v>
      </c>
      <c r="GI157" s="41" t="e">
        <f t="shared" si="107"/>
        <v>#REF!</v>
      </c>
      <c r="GJ157" s="41" t="e">
        <f t="shared" si="107"/>
        <v>#REF!</v>
      </c>
      <c r="GK157" s="41" t="e">
        <f t="shared" si="107"/>
        <v>#REF!</v>
      </c>
      <c r="GL157" s="41" t="e">
        <f t="shared" si="107"/>
        <v>#REF!</v>
      </c>
      <c r="GM157" s="41" t="e">
        <f t="shared" si="107"/>
        <v>#REF!</v>
      </c>
      <c r="GN157" s="41" t="e">
        <f t="shared" si="106"/>
        <v>#REF!</v>
      </c>
      <c r="GO157" s="41" t="e">
        <f t="shared" si="106"/>
        <v>#REF!</v>
      </c>
      <c r="GP157" s="41" t="e">
        <f t="shared" si="106"/>
        <v>#REF!</v>
      </c>
      <c r="GQ157" s="41" t="e">
        <f t="shared" si="106"/>
        <v>#REF!</v>
      </c>
      <c r="GR157" s="41" t="e">
        <f t="shared" si="106"/>
        <v>#REF!</v>
      </c>
      <c r="GS157" s="41" t="e">
        <f t="shared" si="106"/>
        <v>#REF!</v>
      </c>
      <c r="GT157" s="41" t="e">
        <f t="shared" si="106"/>
        <v>#REF!</v>
      </c>
      <c r="GU157" s="41" t="e">
        <f t="shared" si="106"/>
        <v>#REF!</v>
      </c>
      <c r="GV157" s="41" t="e">
        <f t="shared" si="108"/>
        <v>#REF!</v>
      </c>
      <c r="GW157" s="41" t="e">
        <f t="shared" si="108"/>
        <v>#REF!</v>
      </c>
      <c r="GX157" s="41" t="e">
        <f t="shared" si="108"/>
        <v>#REF!</v>
      </c>
      <c r="GY157" s="41" t="e">
        <f t="shared" si="108"/>
        <v>#REF!</v>
      </c>
      <c r="GZ157" s="41" t="e">
        <f t="shared" si="108"/>
        <v>#REF!</v>
      </c>
      <c r="HA157" s="41" t="e">
        <f t="shared" si="108"/>
        <v>#REF!</v>
      </c>
      <c r="HB157" s="41" t="e">
        <f t="shared" si="96"/>
        <v>#REF!</v>
      </c>
      <c r="HC157" s="41" t="e">
        <f t="shared" si="96"/>
        <v>#REF!</v>
      </c>
      <c r="HD157" s="41" t="e">
        <f t="shared" si="96"/>
        <v>#REF!</v>
      </c>
      <c r="HE157" s="41" t="e">
        <f t="shared" ref="HE157:HJ205" si="109">HD157</f>
        <v>#REF!</v>
      </c>
      <c r="HF157" s="41" t="e">
        <f t="shared" si="109"/>
        <v>#REF!</v>
      </c>
      <c r="HG157" s="41" t="e">
        <f t="shared" si="109"/>
        <v>#REF!</v>
      </c>
      <c r="HH157" s="41" t="e">
        <f t="shared" si="91"/>
        <v>#REF!</v>
      </c>
      <c r="HI157" s="41" t="e">
        <f t="shared" si="91"/>
        <v>#REF!</v>
      </c>
      <c r="HJ157" s="41" t="e">
        <f t="shared" si="91"/>
        <v>#REF!</v>
      </c>
    </row>
    <row r="158" spans="1:218" ht="14.4" x14ac:dyDescent="0.3">
      <c r="A158" s="42">
        <v>155</v>
      </c>
      <c r="B158" s="43" t="e">
        <f>'CMM1 - AUX CALC'!$EZ$67</f>
        <v>#REF!</v>
      </c>
      <c r="FA158" s="41" t="e">
        <f>$B158/(_xlfn.SINGLE(PrazoConcessao)*12-FA$3+1)</f>
        <v>#REF!</v>
      </c>
      <c r="FB158" s="41" t="e">
        <f t="shared" si="104"/>
        <v>#REF!</v>
      </c>
      <c r="FC158" s="41" t="e">
        <f t="shared" si="104"/>
        <v>#REF!</v>
      </c>
      <c r="FD158" s="41" t="e">
        <f t="shared" si="104"/>
        <v>#REF!</v>
      </c>
      <c r="FE158" s="41" t="e">
        <f t="shared" si="104"/>
        <v>#REF!</v>
      </c>
      <c r="FF158" s="41" t="e">
        <f t="shared" si="104"/>
        <v>#REF!</v>
      </c>
      <c r="FG158" s="41" t="e">
        <f t="shared" si="104"/>
        <v>#REF!</v>
      </c>
      <c r="FH158" s="41" t="e">
        <f t="shared" si="104"/>
        <v>#REF!</v>
      </c>
      <c r="FI158" s="41" t="e">
        <f t="shared" si="105"/>
        <v>#REF!</v>
      </c>
      <c r="FJ158" s="41" t="e">
        <f t="shared" si="105"/>
        <v>#REF!</v>
      </c>
      <c r="FK158" s="41" t="e">
        <f t="shared" si="105"/>
        <v>#REF!</v>
      </c>
      <c r="FL158" s="41" t="e">
        <f t="shared" si="105"/>
        <v>#REF!</v>
      </c>
      <c r="FM158" s="41" t="e">
        <f t="shared" si="105"/>
        <v>#REF!</v>
      </c>
      <c r="FN158" s="41" t="e">
        <f t="shared" si="105"/>
        <v>#REF!</v>
      </c>
      <c r="FO158" s="41" t="e">
        <f t="shared" si="101"/>
        <v>#REF!</v>
      </c>
      <c r="FP158" s="41" t="e">
        <f t="shared" si="101"/>
        <v>#REF!</v>
      </c>
      <c r="FQ158" s="41" t="e">
        <f t="shared" si="101"/>
        <v>#REF!</v>
      </c>
      <c r="FR158" s="41" t="e">
        <f t="shared" si="101"/>
        <v>#REF!</v>
      </c>
      <c r="FS158" s="41" t="e">
        <f t="shared" si="102"/>
        <v>#REF!</v>
      </c>
      <c r="FT158" s="41" t="e">
        <f t="shared" si="102"/>
        <v>#REF!</v>
      </c>
      <c r="FU158" s="41" t="e">
        <f t="shared" si="102"/>
        <v>#REF!</v>
      </c>
      <c r="FV158" s="41" t="e">
        <f t="shared" si="102"/>
        <v>#REF!</v>
      </c>
      <c r="FW158" s="41" t="e">
        <f t="shared" si="102"/>
        <v>#REF!</v>
      </c>
      <c r="FX158" s="41" t="e">
        <f t="shared" si="102"/>
        <v>#REF!</v>
      </c>
      <c r="FY158" s="41" t="e">
        <f t="shared" si="102"/>
        <v>#REF!</v>
      </c>
      <c r="FZ158" s="41" t="e">
        <f t="shared" si="102"/>
        <v>#REF!</v>
      </c>
      <c r="GA158" s="41" t="e">
        <f t="shared" si="102"/>
        <v>#REF!</v>
      </c>
      <c r="GB158" s="41" t="e">
        <f t="shared" si="102"/>
        <v>#REF!</v>
      </c>
      <c r="GC158" s="41" t="e">
        <f t="shared" si="102"/>
        <v>#REF!</v>
      </c>
      <c r="GD158" s="41" t="e">
        <f t="shared" si="102"/>
        <v>#REF!</v>
      </c>
      <c r="GE158" s="41" t="e">
        <f t="shared" si="102"/>
        <v>#REF!</v>
      </c>
      <c r="GF158" s="41" t="e">
        <f t="shared" si="102"/>
        <v>#REF!</v>
      </c>
      <c r="GG158" s="41" t="e">
        <f t="shared" si="102"/>
        <v>#REF!</v>
      </c>
      <c r="GH158" s="41" t="e">
        <f t="shared" si="102"/>
        <v>#REF!</v>
      </c>
      <c r="GI158" s="41" t="e">
        <f t="shared" si="107"/>
        <v>#REF!</v>
      </c>
      <c r="GJ158" s="41" t="e">
        <f t="shared" si="107"/>
        <v>#REF!</v>
      </c>
      <c r="GK158" s="41" t="e">
        <f t="shared" si="107"/>
        <v>#REF!</v>
      </c>
      <c r="GL158" s="41" t="e">
        <f t="shared" si="107"/>
        <v>#REF!</v>
      </c>
      <c r="GM158" s="41" t="e">
        <f t="shared" si="107"/>
        <v>#REF!</v>
      </c>
      <c r="GN158" s="41" t="e">
        <f t="shared" si="106"/>
        <v>#REF!</v>
      </c>
      <c r="GO158" s="41" t="e">
        <f t="shared" si="106"/>
        <v>#REF!</v>
      </c>
      <c r="GP158" s="41" t="e">
        <f t="shared" si="106"/>
        <v>#REF!</v>
      </c>
      <c r="GQ158" s="41" t="e">
        <f t="shared" si="106"/>
        <v>#REF!</v>
      </c>
      <c r="GR158" s="41" t="e">
        <f t="shared" si="106"/>
        <v>#REF!</v>
      </c>
      <c r="GS158" s="41" t="e">
        <f t="shared" si="106"/>
        <v>#REF!</v>
      </c>
      <c r="GT158" s="41" t="e">
        <f t="shared" si="106"/>
        <v>#REF!</v>
      </c>
      <c r="GU158" s="41" t="e">
        <f t="shared" si="106"/>
        <v>#REF!</v>
      </c>
      <c r="GV158" s="41" t="e">
        <f t="shared" si="108"/>
        <v>#REF!</v>
      </c>
      <c r="GW158" s="41" t="e">
        <f t="shared" si="108"/>
        <v>#REF!</v>
      </c>
      <c r="GX158" s="41" t="e">
        <f t="shared" si="108"/>
        <v>#REF!</v>
      </c>
      <c r="GY158" s="41" t="e">
        <f t="shared" si="108"/>
        <v>#REF!</v>
      </c>
      <c r="GZ158" s="41" t="e">
        <f t="shared" si="108"/>
        <v>#REF!</v>
      </c>
      <c r="HA158" s="41" t="e">
        <f t="shared" si="108"/>
        <v>#REF!</v>
      </c>
      <c r="HB158" s="41" t="e">
        <f t="shared" si="108"/>
        <v>#REF!</v>
      </c>
      <c r="HC158" s="41" t="e">
        <f t="shared" si="108"/>
        <v>#REF!</v>
      </c>
      <c r="HD158" s="41" t="e">
        <f t="shared" si="108"/>
        <v>#REF!</v>
      </c>
      <c r="HE158" s="41" t="e">
        <f t="shared" si="109"/>
        <v>#REF!</v>
      </c>
      <c r="HF158" s="41" t="e">
        <f t="shared" si="109"/>
        <v>#REF!</v>
      </c>
      <c r="HG158" s="41" t="e">
        <f t="shared" si="109"/>
        <v>#REF!</v>
      </c>
      <c r="HH158" s="41" t="e">
        <f t="shared" si="91"/>
        <v>#REF!</v>
      </c>
      <c r="HI158" s="41" t="e">
        <f t="shared" si="91"/>
        <v>#REF!</v>
      </c>
      <c r="HJ158" s="41" t="e">
        <f t="shared" si="91"/>
        <v>#REF!</v>
      </c>
    </row>
    <row r="159" spans="1:218" ht="14.4" x14ac:dyDescent="0.3">
      <c r="A159" s="42">
        <v>156</v>
      </c>
      <c r="B159" s="43" t="e">
        <f>'CMM1 - AUX CALC'!$FA$67</f>
        <v>#REF!</v>
      </c>
      <c r="FB159" s="41" t="e">
        <f>$B159/(_xlfn.SINGLE(PrazoConcessao)*12-FB$3+1)</f>
        <v>#REF!</v>
      </c>
      <c r="FC159" s="41" t="e">
        <f t="shared" si="104"/>
        <v>#REF!</v>
      </c>
      <c r="FD159" s="41" t="e">
        <f t="shared" si="104"/>
        <v>#REF!</v>
      </c>
      <c r="FE159" s="41" t="e">
        <f t="shared" si="104"/>
        <v>#REF!</v>
      </c>
      <c r="FF159" s="41" t="e">
        <f t="shared" si="104"/>
        <v>#REF!</v>
      </c>
      <c r="FG159" s="41" t="e">
        <f t="shared" si="104"/>
        <v>#REF!</v>
      </c>
      <c r="FH159" s="41" t="e">
        <f t="shared" si="104"/>
        <v>#REF!</v>
      </c>
      <c r="FI159" s="41" t="e">
        <f t="shared" si="105"/>
        <v>#REF!</v>
      </c>
      <c r="FJ159" s="41" t="e">
        <f t="shared" si="105"/>
        <v>#REF!</v>
      </c>
      <c r="FK159" s="41" t="e">
        <f t="shared" si="105"/>
        <v>#REF!</v>
      </c>
      <c r="FL159" s="41" t="e">
        <f t="shared" si="105"/>
        <v>#REF!</v>
      </c>
      <c r="FM159" s="41" t="e">
        <f t="shared" si="105"/>
        <v>#REF!</v>
      </c>
      <c r="FN159" s="41" t="e">
        <f t="shared" si="105"/>
        <v>#REF!</v>
      </c>
      <c r="FO159" s="41" t="e">
        <f t="shared" si="101"/>
        <v>#REF!</v>
      </c>
      <c r="FP159" s="41" t="e">
        <f t="shared" si="101"/>
        <v>#REF!</v>
      </c>
      <c r="FQ159" s="41" t="e">
        <f t="shared" si="101"/>
        <v>#REF!</v>
      </c>
      <c r="FR159" s="41" t="e">
        <f t="shared" si="101"/>
        <v>#REF!</v>
      </c>
      <c r="FS159" s="41" t="e">
        <f t="shared" si="102"/>
        <v>#REF!</v>
      </c>
      <c r="FT159" s="41" t="e">
        <f t="shared" si="102"/>
        <v>#REF!</v>
      </c>
      <c r="FU159" s="41" t="e">
        <f t="shared" si="102"/>
        <v>#REF!</v>
      </c>
      <c r="FV159" s="41" t="e">
        <f t="shared" si="102"/>
        <v>#REF!</v>
      </c>
      <c r="FW159" s="41" t="e">
        <f t="shared" si="102"/>
        <v>#REF!</v>
      </c>
      <c r="FX159" s="41" t="e">
        <f t="shared" si="102"/>
        <v>#REF!</v>
      </c>
      <c r="FY159" s="41" t="e">
        <f t="shared" si="102"/>
        <v>#REF!</v>
      </c>
      <c r="FZ159" s="41" t="e">
        <f t="shared" si="102"/>
        <v>#REF!</v>
      </c>
      <c r="GA159" s="41" t="e">
        <f t="shared" si="102"/>
        <v>#REF!</v>
      </c>
      <c r="GB159" s="41" t="e">
        <f t="shared" si="102"/>
        <v>#REF!</v>
      </c>
      <c r="GC159" s="41" t="e">
        <f t="shared" si="102"/>
        <v>#REF!</v>
      </c>
      <c r="GD159" s="41" t="e">
        <f t="shared" si="102"/>
        <v>#REF!</v>
      </c>
      <c r="GE159" s="41" t="e">
        <f t="shared" si="102"/>
        <v>#REF!</v>
      </c>
      <c r="GF159" s="41" t="e">
        <f t="shared" si="102"/>
        <v>#REF!</v>
      </c>
      <c r="GG159" s="41" t="e">
        <f t="shared" si="102"/>
        <v>#REF!</v>
      </c>
      <c r="GH159" s="41" t="e">
        <f t="shared" si="102"/>
        <v>#REF!</v>
      </c>
      <c r="GI159" s="41" t="e">
        <f t="shared" si="107"/>
        <v>#REF!</v>
      </c>
      <c r="GJ159" s="41" t="e">
        <f t="shared" si="107"/>
        <v>#REF!</v>
      </c>
      <c r="GK159" s="41" t="e">
        <f t="shared" si="107"/>
        <v>#REF!</v>
      </c>
      <c r="GL159" s="41" t="e">
        <f t="shared" si="107"/>
        <v>#REF!</v>
      </c>
      <c r="GM159" s="41" t="e">
        <f t="shared" si="107"/>
        <v>#REF!</v>
      </c>
      <c r="GN159" s="41" t="e">
        <f t="shared" si="106"/>
        <v>#REF!</v>
      </c>
      <c r="GO159" s="41" t="e">
        <f t="shared" si="106"/>
        <v>#REF!</v>
      </c>
      <c r="GP159" s="41" t="e">
        <f t="shared" si="106"/>
        <v>#REF!</v>
      </c>
      <c r="GQ159" s="41" t="e">
        <f t="shared" si="106"/>
        <v>#REF!</v>
      </c>
      <c r="GR159" s="41" t="e">
        <f t="shared" si="106"/>
        <v>#REF!</v>
      </c>
      <c r="GS159" s="41" t="e">
        <f t="shared" si="106"/>
        <v>#REF!</v>
      </c>
      <c r="GT159" s="41" t="e">
        <f t="shared" si="106"/>
        <v>#REF!</v>
      </c>
      <c r="GU159" s="41" t="e">
        <f t="shared" si="106"/>
        <v>#REF!</v>
      </c>
      <c r="GV159" s="41" t="e">
        <f t="shared" si="108"/>
        <v>#REF!</v>
      </c>
      <c r="GW159" s="41" t="e">
        <f t="shared" si="108"/>
        <v>#REF!</v>
      </c>
      <c r="GX159" s="41" t="e">
        <f t="shared" si="108"/>
        <v>#REF!</v>
      </c>
      <c r="GY159" s="41" t="e">
        <f t="shared" si="108"/>
        <v>#REF!</v>
      </c>
      <c r="GZ159" s="41" t="e">
        <f t="shared" si="108"/>
        <v>#REF!</v>
      </c>
      <c r="HA159" s="41" t="e">
        <f t="shared" si="108"/>
        <v>#REF!</v>
      </c>
      <c r="HB159" s="41" t="e">
        <f t="shared" si="108"/>
        <v>#REF!</v>
      </c>
      <c r="HC159" s="41" t="e">
        <f t="shared" si="108"/>
        <v>#REF!</v>
      </c>
      <c r="HD159" s="41" t="e">
        <f t="shared" si="108"/>
        <v>#REF!</v>
      </c>
      <c r="HE159" s="41" t="e">
        <f t="shared" si="109"/>
        <v>#REF!</v>
      </c>
      <c r="HF159" s="41" t="e">
        <f t="shared" si="109"/>
        <v>#REF!</v>
      </c>
      <c r="HG159" s="41" t="e">
        <f t="shared" si="109"/>
        <v>#REF!</v>
      </c>
      <c r="HH159" s="41" t="e">
        <f t="shared" si="91"/>
        <v>#REF!</v>
      </c>
      <c r="HI159" s="41" t="e">
        <f t="shared" si="91"/>
        <v>#REF!</v>
      </c>
      <c r="HJ159" s="41" t="e">
        <f t="shared" si="91"/>
        <v>#REF!</v>
      </c>
    </row>
    <row r="160" spans="1:218" ht="14.4" x14ac:dyDescent="0.3">
      <c r="A160" s="42">
        <v>157</v>
      </c>
      <c r="B160" s="43" t="e">
        <f>'CMM1 - AUX CALC'!$FB$67</f>
        <v>#REF!</v>
      </c>
      <c r="FC160" s="41" t="e">
        <f>$B160/(_xlfn.SINGLE(PrazoConcessao)*12-FC$3+1)</f>
        <v>#REF!</v>
      </c>
      <c r="FD160" s="41" t="e">
        <f t="shared" si="104"/>
        <v>#REF!</v>
      </c>
      <c r="FE160" s="41" t="e">
        <f t="shared" si="104"/>
        <v>#REF!</v>
      </c>
      <c r="FF160" s="41" t="e">
        <f t="shared" si="104"/>
        <v>#REF!</v>
      </c>
      <c r="FG160" s="41" t="e">
        <f t="shared" si="104"/>
        <v>#REF!</v>
      </c>
      <c r="FH160" s="41" t="e">
        <f t="shared" si="104"/>
        <v>#REF!</v>
      </c>
      <c r="FI160" s="41" t="e">
        <f t="shared" si="105"/>
        <v>#REF!</v>
      </c>
      <c r="FJ160" s="41" t="e">
        <f t="shared" si="105"/>
        <v>#REF!</v>
      </c>
      <c r="FK160" s="41" t="e">
        <f t="shared" si="105"/>
        <v>#REF!</v>
      </c>
      <c r="FL160" s="41" t="e">
        <f t="shared" si="105"/>
        <v>#REF!</v>
      </c>
      <c r="FM160" s="41" t="e">
        <f t="shared" si="105"/>
        <v>#REF!</v>
      </c>
      <c r="FN160" s="41" t="e">
        <f t="shared" si="105"/>
        <v>#REF!</v>
      </c>
      <c r="FO160" s="41" t="e">
        <f t="shared" si="101"/>
        <v>#REF!</v>
      </c>
      <c r="FP160" s="41" t="e">
        <f t="shared" si="101"/>
        <v>#REF!</v>
      </c>
      <c r="FQ160" s="41" t="e">
        <f t="shared" si="101"/>
        <v>#REF!</v>
      </c>
      <c r="FR160" s="41" t="e">
        <f t="shared" si="101"/>
        <v>#REF!</v>
      </c>
      <c r="FS160" s="41" t="e">
        <f t="shared" si="102"/>
        <v>#REF!</v>
      </c>
      <c r="FT160" s="41" t="e">
        <f t="shared" si="102"/>
        <v>#REF!</v>
      </c>
      <c r="FU160" s="41" t="e">
        <f t="shared" si="102"/>
        <v>#REF!</v>
      </c>
      <c r="FV160" s="41" t="e">
        <f t="shared" si="102"/>
        <v>#REF!</v>
      </c>
      <c r="FW160" s="41" t="e">
        <f t="shared" si="102"/>
        <v>#REF!</v>
      </c>
      <c r="FX160" s="41" t="e">
        <f t="shared" si="102"/>
        <v>#REF!</v>
      </c>
      <c r="FY160" s="41" t="e">
        <f t="shared" si="102"/>
        <v>#REF!</v>
      </c>
      <c r="FZ160" s="41" t="e">
        <f t="shared" si="102"/>
        <v>#REF!</v>
      </c>
      <c r="GA160" s="41" t="e">
        <f t="shared" si="102"/>
        <v>#REF!</v>
      </c>
      <c r="GB160" s="41" t="e">
        <f t="shared" si="102"/>
        <v>#REF!</v>
      </c>
      <c r="GC160" s="41" t="e">
        <f t="shared" si="102"/>
        <v>#REF!</v>
      </c>
      <c r="GD160" s="41" t="e">
        <f t="shared" si="102"/>
        <v>#REF!</v>
      </c>
      <c r="GE160" s="41" t="e">
        <f t="shared" si="102"/>
        <v>#REF!</v>
      </c>
      <c r="GF160" s="41" t="e">
        <f t="shared" si="102"/>
        <v>#REF!</v>
      </c>
      <c r="GG160" s="41" t="e">
        <f t="shared" si="102"/>
        <v>#REF!</v>
      </c>
      <c r="GH160" s="41" t="e">
        <f t="shared" si="102"/>
        <v>#REF!</v>
      </c>
      <c r="GI160" s="41" t="e">
        <f t="shared" si="107"/>
        <v>#REF!</v>
      </c>
      <c r="GJ160" s="41" t="e">
        <f t="shared" si="107"/>
        <v>#REF!</v>
      </c>
      <c r="GK160" s="41" t="e">
        <f t="shared" si="107"/>
        <v>#REF!</v>
      </c>
      <c r="GL160" s="41" t="e">
        <f t="shared" si="107"/>
        <v>#REF!</v>
      </c>
      <c r="GM160" s="41" t="e">
        <f t="shared" si="107"/>
        <v>#REF!</v>
      </c>
      <c r="GN160" s="41" t="e">
        <f t="shared" si="106"/>
        <v>#REF!</v>
      </c>
      <c r="GO160" s="41" t="e">
        <f t="shared" si="106"/>
        <v>#REF!</v>
      </c>
      <c r="GP160" s="41" t="e">
        <f t="shared" si="106"/>
        <v>#REF!</v>
      </c>
      <c r="GQ160" s="41" t="e">
        <f t="shared" si="106"/>
        <v>#REF!</v>
      </c>
      <c r="GR160" s="41" t="e">
        <f t="shared" si="106"/>
        <v>#REF!</v>
      </c>
      <c r="GS160" s="41" t="e">
        <f t="shared" si="106"/>
        <v>#REF!</v>
      </c>
      <c r="GT160" s="41" t="e">
        <f t="shared" si="106"/>
        <v>#REF!</v>
      </c>
      <c r="GU160" s="41" t="e">
        <f t="shared" si="106"/>
        <v>#REF!</v>
      </c>
      <c r="GV160" s="41" t="e">
        <f t="shared" si="108"/>
        <v>#REF!</v>
      </c>
      <c r="GW160" s="41" t="e">
        <f t="shared" si="108"/>
        <v>#REF!</v>
      </c>
      <c r="GX160" s="41" t="e">
        <f t="shared" si="108"/>
        <v>#REF!</v>
      </c>
      <c r="GY160" s="41" t="e">
        <f t="shared" si="108"/>
        <v>#REF!</v>
      </c>
      <c r="GZ160" s="41" t="e">
        <f t="shared" si="108"/>
        <v>#REF!</v>
      </c>
      <c r="HA160" s="41" t="e">
        <f t="shared" si="108"/>
        <v>#REF!</v>
      </c>
      <c r="HB160" s="41" t="e">
        <f t="shared" si="108"/>
        <v>#REF!</v>
      </c>
      <c r="HC160" s="41" t="e">
        <f t="shared" si="108"/>
        <v>#REF!</v>
      </c>
      <c r="HD160" s="41" t="e">
        <f t="shared" si="108"/>
        <v>#REF!</v>
      </c>
      <c r="HE160" s="41" t="e">
        <f t="shared" si="109"/>
        <v>#REF!</v>
      </c>
      <c r="HF160" s="41" t="e">
        <f t="shared" si="109"/>
        <v>#REF!</v>
      </c>
      <c r="HG160" s="41" t="e">
        <f t="shared" si="109"/>
        <v>#REF!</v>
      </c>
      <c r="HH160" s="41" t="e">
        <f t="shared" si="91"/>
        <v>#REF!</v>
      </c>
      <c r="HI160" s="41" t="e">
        <f t="shared" si="91"/>
        <v>#REF!</v>
      </c>
      <c r="HJ160" s="41" t="e">
        <f t="shared" si="91"/>
        <v>#REF!</v>
      </c>
    </row>
    <row r="161" spans="1:218" ht="14.4" x14ac:dyDescent="0.3">
      <c r="A161" s="42">
        <v>158</v>
      </c>
      <c r="B161" s="43" t="e">
        <f>'CMM1 - AUX CALC'!$FC$67</f>
        <v>#REF!</v>
      </c>
      <c r="FD161" s="41" t="e">
        <f>$B161/(_xlfn.SINGLE(PrazoConcessao)*12-FD$3+1)</f>
        <v>#REF!</v>
      </c>
      <c r="FE161" s="41" t="e">
        <f t="shared" si="104"/>
        <v>#REF!</v>
      </c>
      <c r="FF161" s="41" t="e">
        <f t="shared" si="104"/>
        <v>#REF!</v>
      </c>
      <c r="FG161" s="41" t="e">
        <f t="shared" si="104"/>
        <v>#REF!</v>
      </c>
      <c r="FH161" s="41" t="e">
        <f t="shared" si="104"/>
        <v>#REF!</v>
      </c>
      <c r="FI161" s="41" t="e">
        <f t="shared" si="105"/>
        <v>#REF!</v>
      </c>
      <c r="FJ161" s="41" t="e">
        <f t="shared" si="105"/>
        <v>#REF!</v>
      </c>
      <c r="FK161" s="41" t="e">
        <f t="shared" si="105"/>
        <v>#REF!</v>
      </c>
      <c r="FL161" s="41" t="e">
        <f t="shared" si="105"/>
        <v>#REF!</v>
      </c>
      <c r="FM161" s="41" t="e">
        <f t="shared" si="105"/>
        <v>#REF!</v>
      </c>
      <c r="FN161" s="41" t="e">
        <f t="shared" si="105"/>
        <v>#REF!</v>
      </c>
      <c r="FO161" s="41" t="e">
        <f t="shared" si="101"/>
        <v>#REF!</v>
      </c>
      <c r="FP161" s="41" t="e">
        <f t="shared" si="101"/>
        <v>#REF!</v>
      </c>
      <c r="FQ161" s="41" t="e">
        <f t="shared" si="101"/>
        <v>#REF!</v>
      </c>
      <c r="FR161" s="41" t="e">
        <f t="shared" si="101"/>
        <v>#REF!</v>
      </c>
      <c r="FS161" s="41" t="e">
        <f t="shared" si="102"/>
        <v>#REF!</v>
      </c>
      <c r="FT161" s="41" t="e">
        <f t="shared" si="102"/>
        <v>#REF!</v>
      </c>
      <c r="FU161" s="41" t="e">
        <f t="shared" si="102"/>
        <v>#REF!</v>
      </c>
      <c r="FV161" s="41" t="e">
        <f t="shared" si="102"/>
        <v>#REF!</v>
      </c>
      <c r="FW161" s="41" t="e">
        <f t="shared" si="102"/>
        <v>#REF!</v>
      </c>
      <c r="FX161" s="41" t="e">
        <f t="shared" si="102"/>
        <v>#REF!</v>
      </c>
      <c r="FY161" s="41" t="e">
        <f t="shared" si="102"/>
        <v>#REF!</v>
      </c>
      <c r="FZ161" s="41" t="e">
        <f t="shared" si="102"/>
        <v>#REF!</v>
      </c>
      <c r="GA161" s="41" t="e">
        <f t="shared" si="102"/>
        <v>#REF!</v>
      </c>
      <c r="GB161" s="41" t="e">
        <f t="shared" si="102"/>
        <v>#REF!</v>
      </c>
      <c r="GC161" s="41" t="e">
        <f t="shared" si="102"/>
        <v>#REF!</v>
      </c>
      <c r="GD161" s="41" t="e">
        <f t="shared" si="102"/>
        <v>#REF!</v>
      </c>
      <c r="GE161" s="41" t="e">
        <f t="shared" si="102"/>
        <v>#REF!</v>
      </c>
      <c r="GF161" s="41" t="e">
        <f t="shared" si="102"/>
        <v>#REF!</v>
      </c>
      <c r="GG161" s="41" t="e">
        <f t="shared" si="102"/>
        <v>#REF!</v>
      </c>
      <c r="GH161" s="41" t="e">
        <f t="shared" si="102"/>
        <v>#REF!</v>
      </c>
      <c r="GI161" s="41" t="e">
        <f t="shared" si="107"/>
        <v>#REF!</v>
      </c>
      <c r="GJ161" s="41" t="e">
        <f t="shared" si="107"/>
        <v>#REF!</v>
      </c>
      <c r="GK161" s="41" t="e">
        <f t="shared" si="107"/>
        <v>#REF!</v>
      </c>
      <c r="GL161" s="41" t="e">
        <f t="shared" si="107"/>
        <v>#REF!</v>
      </c>
      <c r="GM161" s="41" t="e">
        <f t="shared" si="107"/>
        <v>#REF!</v>
      </c>
      <c r="GN161" s="41" t="e">
        <f t="shared" si="106"/>
        <v>#REF!</v>
      </c>
      <c r="GO161" s="41" t="e">
        <f t="shared" si="106"/>
        <v>#REF!</v>
      </c>
      <c r="GP161" s="41" t="e">
        <f t="shared" si="106"/>
        <v>#REF!</v>
      </c>
      <c r="GQ161" s="41" t="e">
        <f t="shared" si="106"/>
        <v>#REF!</v>
      </c>
      <c r="GR161" s="41" t="e">
        <f t="shared" si="106"/>
        <v>#REF!</v>
      </c>
      <c r="GS161" s="41" t="e">
        <f t="shared" si="106"/>
        <v>#REF!</v>
      </c>
      <c r="GT161" s="41" t="e">
        <f t="shared" si="106"/>
        <v>#REF!</v>
      </c>
      <c r="GU161" s="41" t="e">
        <f t="shared" si="106"/>
        <v>#REF!</v>
      </c>
      <c r="GV161" s="41" t="e">
        <f t="shared" si="108"/>
        <v>#REF!</v>
      </c>
      <c r="GW161" s="41" t="e">
        <f t="shared" si="108"/>
        <v>#REF!</v>
      </c>
      <c r="GX161" s="41" t="e">
        <f t="shared" si="108"/>
        <v>#REF!</v>
      </c>
      <c r="GY161" s="41" t="e">
        <f t="shared" si="108"/>
        <v>#REF!</v>
      </c>
      <c r="GZ161" s="41" t="e">
        <f t="shared" si="108"/>
        <v>#REF!</v>
      </c>
      <c r="HA161" s="41" t="e">
        <f t="shared" si="108"/>
        <v>#REF!</v>
      </c>
      <c r="HB161" s="41" t="e">
        <f t="shared" si="108"/>
        <v>#REF!</v>
      </c>
      <c r="HC161" s="41" t="e">
        <f t="shared" si="108"/>
        <v>#REF!</v>
      </c>
      <c r="HD161" s="41" t="e">
        <f t="shared" si="108"/>
        <v>#REF!</v>
      </c>
      <c r="HE161" s="41" t="e">
        <f t="shared" si="109"/>
        <v>#REF!</v>
      </c>
      <c r="HF161" s="41" t="e">
        <f t="shared" si="109"/>
        <v>#REF!</v>
      </c>
      <c r="HG161" s="41" t="e">
        <f t="shared" si="109"/>
        <v>#REF!</v>
      </c>
      <c r="HH161" s="41" t="e">
        <f t="shared" si="91"/>
        <v>#REF!</v>
      </c>
      <c r="HI161" s="41" t="e">
        <f t="shared" si="91"/>
        <v>#REF!</v>
      </c>
      <c r="HJ161" s="41" t="e">
        <f t="shared" si="91"/>
        <v>#REF!</v>
      </c>
    </row>
    <row r="162" spans="1:218" ht="14.4" x14ac:dyDescent="0.3">
      <c r="A162" s="42">
        <v>159</v>
      </c>
      <c r="B162" s="43" t="e">
        <f>'CMM1 - AUX CALC'!$FD$67</f>
        <v>#REF!</v>
      </c>
      <c r="FE162" s="41" t="e">
        <f>$B162/(_xlfn.SINGLE(PrazoConcessao)*12-FE$3+1)</f>
        <v>#REF!</v>
      </c>
      <c r="FF162" s="41" t="e">
        <f t="shared" si="104"/>
        <v>#REF!</v>
      </c>
      <c r="FG162" s="41" t="e">
        <f t="shared" si="104"/>
        <v>#REF!</v>
      </c>
      <c r="FH162" s="41" t="e">
        <f t="shared" si="104"/>
        <v>#REF!</v>
      </c>
      <c r="FI162" s="41" t="e">
        <f t="shared" si="105"/>
        <v>#REF!</v>
      </c>
      <c r="FJ162" s="41" t="e">
        <f t="shared" si="105"/>
        <v>#REF!</v>
      </c>
      <c r="FK162" s="41" t="e">
        <f t="shared" si="105"/>
        <v>#REF!</v>
      </c>
      <c r="FL162" s="41" t="e">
        <f t="shared" si="105"/>
        <v>#REF!</v>
      </c>
      <c r="FM162" s="41" t="e">
        <f t="shared" si="105"/>
        <v>#REF!</v>
      </c>
      <c r="FN162" s="41" t="e">
        <f t="shared" si="105"/>
        <v>#REF!</v>
      </c>
      <c r="FO162" s="41" t="e">
        <f t="shared" si="101"/>
        <v>#REF!</v>
      </c>
      <c r="FP162" s="41" t="e">
        <f t="shared" si="101"/>
        <v>#REF!</v>
      </c>
      <c r="FQ162" s="41" t="e">
        <f t="shared" si="101"/>
        <v>#REF!</v>
      </c>
      <c r="FR162" s="41" t="e">
        <f t="shared" si="101"/>
        <v>#REF!</v>
      </c>
      <c r="FS162" s="41" t="e">
        <f t="shared" si="102"/>
        <v>#REF!</v>
      </c>
      <c r="FT162" s="41" t="e">
        <f t="shared" si="102"/>
        <v>#REF!</v>
      </c>
      <c r="FU162" s="41" t="e">
        <f t="shared" si="102"/>
        <v>#REF!</v>
      </c>
      <c r="FV162" s="41" t="e">
        <f t="shared" si="102"/>
        <v>#REF!</v>
      </c>
      <c r="FW162" s="41" t="e">
        <f t="shared" si="102"/>
        <v>#REF!</v>
      </c>
      <c r="FX162" s="41" t="e">
        <f t="shared" si="102"/>
        <v>#REF!</v>
      </c>
      <c r="FY162" s="41" t="e">
        <f t="shared" si="102"/>
        <v>#REF!</v>
      </c>
      <c r="FZ162" s="41" t="e">
        <f t="shared" si="102"/>
        <v>#REF!</v>
      </c>
      <c r="GA162" s="41" t="e">
        <f t="shared" si="102"/>
        <v>#REF!</v>
      </c>
      <c r="GB162" s="41" t="e">
        <f t="shared" si="102"/>
        <v>#REF!</v>
      </c>
      <c r="GC162" s="41" t="e">
        <f t="shared" si="102"/>
        <v>#REF!</v>
      </c>
      <c r="GD162" s="41" t="e">
        <f t="shared" si="102"/>
        <v>#REF!</v>
      </c>
      <c r="GE162" s="41" t="e">
        <f t="shared" si="102"/>
        <v>#REF!</v>
      </c>
      <c r="GF162" s="41" t="e">
        <f t="shared" si="102"/>
        <v>#REF!</v>
      </c>
      <c r="GG162" s="41" t="e">
        <f t="shared" si="102"/>
        <v>#REF!</v>
      </c>
      <c r="GH162" s="41" t="e">
        <f t="shared" si="102"/>
        <v>#REF!</v>
      </c>
      <c r="GI162" s="41" t="e">
        <f t="shared" si="107"/>
        <v>#REF!</v>
      </c>
      <c r="GJ162" s="41" t="e">
        <f t="shared" si="107"/>
        <v>#REF!</v>
      </c>
      <c r="GK162" s="41" t="e">
        <f t="shared" si="107"/>
        <v>#REF!</v>
      </c>
      <c r="GL162" s="41" t="e">
        <f t="shared" si="107"/>
        <v>#REF!</v>
      </c>
      <c r="GM162" s="41" t="e">
        <f t="shared" si="107"/>
        <v>#REF!</v>
      </c>
      <c r="GN162" s="41" t="e">
        <f t="shared" si="106"/>
        <v>#REF!</v>
      </c>
      <c r="GO162" s="41" t="e">
        <f t="shared" si="106"/>
        <v>#REF!</v>
      </c>
      <c r="GP162" s="41" t="e">
        <f t="shared" si="106"/>
        <v>#REF!</v>
      </c>
      <c r="GQ162" s="41" t="e">
        <f t="shared" si="106"/>
        <v>#REF!</v>
      </c>
      <c r="GR162" s="41" t="e">
        <f t="shared" si="106"/>
        <v>#REF!</v>
      </c>
      <c r="GS162" s="41" t="e">
        <f t="shared" si="106"/>
        <v>#REF!</v>
      </c>
      <c r="GT162" s="41" t="e">
        <f t="shared" si="106"/>
        <v>#REF!</v>
      </c>
      <c r="GU162" s="41" t="e">
        <f t="shared" si="106"/>
        <v>#REF!</v>
      </c>
      <c r="GV162" s="41" t="e">
        <f t="shared" si="108"/>
        <v>#REF!</v>
      </c>
      <c r="GW162" s="41" t="e">
        <f t="shared" si="108"/>
        <v>#REF!</v>
      </c>
      <c r="GX162" s="41" t="e">
        <f t="shared" si="108"/>
        <v>#REF!</v>
      </c>
      <c r="GY162" s="41" t="e">
        <f t="shared" si="108"/>
        <v>#REF!</v>
      </c>
      <c r="GZ162" s="41" t="e">
        <f t="shared" si="108"/>
        <v>#REF!</v>
      </c>
      <c r="HA162" s="41" t="e">
        <f t="shared" si="108"/>
        <v>#REF!</v>
      </c>
      <c r="HB162" s="41" t="e">
        <f t="shared" si="108"/>
        <v>#REF!</v>
      </c>
      <c r="HC162" s="41" t="e">
        <f t="shared" si="108"/>
        <v>#REF!</v>
      </c>
      <c r="HD162" s="41" t="e">
        <f t="shared" si="108"/>
        <v>#REF!</v>
      </c>
      <c r="HE162" s="41" t="e">
        <f t="shared" si="109"/>
        <v>#REF!</v>
      </c>
      <c r="HF162" s="41" t="e">
        <f t="shared" si="109"/>
        <v>#REF!</v>
      </c>
      <c r="HG162" s="41" t="e">
        <f t="shared" si="109"/>
        <v>#REF!</v>
      </c>
      <c r="HH162" s="41" t="e">
        <f t="shared" si="91"/>
        <v>#REF!</v>
      </c>
      <c r="HI162" s="41" t="e">
        <f t="shared" si="91"/>
        <v>#REF!</v>
      </c>
      <c r="HJ162" s="41" t="e">
        <f t="shared" si="91"/>
        <v>#REF!</v>
      </c>
    </row>
    <row r="163" spans="1:218" ht="14.4" x14ac:dyDescent="0.3">
      <c r="A163" s="42">
        <v>160</v>
      </c>
      <c r="B163" s="43" t="e">
        <f>'CMM1 - AUX CALC'!$FE$67</f>
        <v>#REF!</v>
      </c>
      <c r="FF163" s="41" t="e">
        <f>$B163/(_xlfn.SINGLE(PrazoConcessao)*12-FF$3+1)</f>
        <v>#REF!</v>
      </c>
      <c r="FG163" s="41" t="e">
        <f t="shared" si="104"/>
        <v>#REF!</v>
      </c>
      <c r="FH163" s="41" t="e">
        <f t="shared" si="104"/>
        <v>#REF!</v>
      </c>
      <c r="FI163" s="41" t="e">
        <f t="shared" si="105"/>
        <v>#REF!</v>
      </c>
      <c r="FJ163" s="41" t="e">
        <f t="shared" si="105"/>
        <v>#REF!</v>
      </c>
      <c r="FK163" s="41" t="e">
        <f t="shared" si="105"/>
        <v>#REF!</v>
      </c>
      <c r="FL163" s="41" t="e">
        <f t="shared" si="105"/>
        <v>#REF!</v>
      </c>
      <c r="FM163" s="41" t="e">
        <f t="shared" si="105"/>
        <v>#REF!</v>
      </c>
      <c r="FN163" s="41" t="e">
        <f t="shared" si="105"/>
        <v>#REF!</v>
      </c>
      <c r="FO163" s="41" t="e">
        <f t="shared" si="101"/>
        <v>#REF!</v>
      </c>
      <c r="FP163" s="41" t="e">
        <f t="shared" si="101"/>
        <v>#REF!</v>
      </c>
      <c r="FQ163" s="41" t="e">
        <f t="shared" si="101"/>
        <v>#REF!</v>
      </c>
      <c r="FR163" s="41" t="e">
        <f t="shared" si="101"/>
        <v>#REF!</v>
      </c>
      <c r="FS163" s="41" t="e">
        <f t="shared" si="102"/>
        <v>#REF!</v>
      </c>
      <c r="FT163" s="41" t="e">
        <f t="shared" si="102"/>
        <v>#REF!</v>
      </c>
      <c r="FU163" s="41" t="e">
        <f t="shared" si="102"/>
        <v>#REF!</v>
      </c>
      <c r="FV163" s="41" t="e">
        <f t="shared" si="102"/>
        <v>#REF!</v>
      </c>
      <c r="FW163" s="41" t="e">
        <f t="shared" si="102"/>
        <v>#REF!</v>
      </c>
      <c r="FX163" s="41" t="e">
        <f t="shared" si="102"/>
        <v>#REF!</v>
      </c>
      <c r="FY163" s="41" t="e">
        <f t="shared" si="102"/>
        <v>#REF!</v>
      </c>
      <c r="FZ163" s="41" t="e">
        <f t="shared" si="102"/>
        <v>#REF!</v>
      </c>
      <c r="GA163" s="41" t="e">
        <f t="shared" si="102"/>
        <v>#REF!</v>
      </c>
      <c r="GB163" s="41" t="e">
        <f t="shared" si="102"/>
        <v>#REF!</v>
      </c>
      <c r="GC163" s="41" t="e">
        <f t="shared" si="102"/>
        <v>#REF!</v>
      </c>
      <c r="GD163" s="41" t="e">
        <f t="shared" ref="GD163:GH190" si="110">GC163</f>
        <v>#REF!</v>
      </c>
      <c r="GE163" s="41" t="e">
        <f t="shared" si="110"/>
        <v>#REF!</v>
      </c>
      <c r="GF163" s="41" t="e">
        <f t="shared" si="110"/>
        <v>#REF!</v>
      </c>
      <c r="GG163" s="41" t="e">
        <f t="shared" si="110"/>
        <v>#REF!</v>
      </c>
      <c r="GH163" s="41" t="e">
        <f t="shared" si="110"/>
        <v>#REF!</v>
      </c>
      <c r="GI163" s="41" t="e">
        <f t="shared" si="107"/>
        <v>#REF!</v>
      </c>
      <c r="GJ163" s="41" t="e">
        <f t="shared" si="107"/>
        <v>#REF!</v>
      </c>
      <c r="GK163" s="41" t="e">
        <f t="shared" si="107"/>
        <v>#REF!</v>
      </c>
      <c r="GL163" s="41" t="e">
        <f t="shared" si="107"/>
        <v>#REF!</v>
      </c>
      <c r="GM163" s="41" t="e">
        <f t="shared" si="107"/>
        <v>#REF!</v>
      </c>
      <c r="GN163" s="41" t="e">
        <f t="shared" si="106"/>
        <v>#REF!</v>
      </c>
      <c r="GO163" s="41" t="e">
        <f t="shared" si="106"/>
        <v>#REF!</v>
      </c>
      <c r="GP163" s="41" t="e">
        <f t="shared" si="106"/>
        <v>#REF!</v>
      </c>
      <c r="GQ163" s="41" t="e">
        <f t="shared" si="106"/>
        <v>#REF!</v>
      </c>
      <c r="GR163" s="41" t="e">
        <f t="shared" si="106"/>
        <v>#REF!</v>
      </c>
      <c r="GS163" s="41" t="e">
        <f t="shared" si="106"/>
        <v>#REF!</v>
      </c>
      <c r="GT163" s="41" t="e">
        <f t="shared" si="106"/>
        <v>#REF!</v>
      </c>
      <c r="GU163" s="41" t="e">
        <f t="shared" si="106"/>
        <v>#REF!</v>
      </c>
      <c r="GV163" s="41" t="e">
        <f t="shared" si="108"/>
        <v>#REF!</v>
      </c>
      <c r="GW163" s="41" t="e">
        <f t="shared" si="108"/>
        <v>#REF!</v>
      </c>
      <c r="GX163" s="41" t="e">
        <f t="shared" si="108"/>
        <v>#REF!</v>
      </c>
      <c r="GY163" s="41" t="e">
        <f t="shared" si="108"/>
        <v>#REF!</v>
      </c>
      <c r="GZ163" s="41" t="e">
        <f t="shared" si="108"/>
        <v>#REF!</v>
      </c>
      <c r="HA163" s="41" t="e">
        <f t="shared" si="108"/>
        <v>#REF!</v>
      </c>
      <c r="HB163" s="41" t="e">
        <f t="shared" si="108"/>
        <v>#REF!</v>
      </c>
      <c r="HC163" s="41" t="e">
        <f t="shared" si="108"/>
        <v>#REF!</v>
      </c>
      <c r="HD163" s="41" t="e">
        <f t="shared" si="108"/>
        <v>#REF!</v>
      </c>
      <c r="HE163" s="41" t="e">
        <f t="shared" si="109"/>
        <v>#REF!</v>
      </c>
      <c r="HF163" s="41" t="e">
        <f t="shared" si="109"/>
        <v>#REF!</v>
      </c>
      <c r="HG163" s="41" t="e">
        <f t="shared" si="109"/>
        <v>#REF!</v>
      </c>
      <c r="HH163" s="41" t="e">
        <f t="shared" si="91"/>
        <v>#REF!</v>
      </c>
      <c r="HI163" s="41" t="e">
        <f t="shared" si="91"/>
        <v>#REF!</v>
      </c>
      <c r="HJ163" s="41" t="e">
        <f t="shared" si="91"/>
        <v>#REF!</v>
      </c>
    </row>
    <row r="164" spans="1:218" ht="14.4" x14ac:dyDescent="0.3">
      <c r="A164" s="42">
        <v>161</v>
      </c>
      <c r="B164" s="43" t="e">
        <f>'CMM1 - AUX CALC'!$FF$67</f>
        <v>#REF!</v>
      </c>
      <c r="FG164" s="41" t="e">
        <f>$B164/(_xlfn.SINGLE(PrazoConcessao)*12-FG$3+1)</f>
        <v>#REF!</v>
      </c>
      <c r="FH164" s="41" t="e">
        <f t="shared" si="104"/>
        <v>#REF!</v>
      </c>
      <c r="FI164" s="41" t="e">
        <f t="shared" si="105"/>
        <v>#REF!</v>
      </c>
      <c r="FJ164" s="41" t="e">
        <f t="shared" si="105"/>
        <v>#REF!</v>
      </c>
      <c r="FK164" s="41" t="e">
        <f t="shared" si="105"/>
        <v>#REF!</v>
      </c>
      <c r="FL164" s="41" t="e">
        <f t="shared" si="105"/>
        <v>#REF!</v>
      </c>
      <c r="FM164" s="41" t="e">
        <f t="shared" si="105"/>
        <v>#REF!</v>
      </c>
      <c r="FN164" s="41" t="e">
        <f t="shared" si="105"/>
        <v>#REF!</v>
      </c>
      <c r="FO164" s="41" t="e">
        <f t="shared" si="101"/>
        <v>#REF!</v>
      </c>
      <c r="FP164" s="41" t="e">
        <f t="shared" si="101"/>
        <v>#REF!</v>
      </c>
      <c r="FQ164" s="41" t="e">
        <f t="shared" si="101"/>
        <v>#REF!</v>
      </c>
      <c r="FR164" s="41" t="e">
        <f t="shared" si="101"/>
        <v>#REF!</v>
      </c>
      <c r="FS164" s="41" t="e">
        <f t="shared" si="101"/>
        <v>#REF!</v>
      </c>
      <c r="FT164" s="41" t="e">
        <f t="shared" si="101"/>
        <v>#REF!</v>
      </c>
      <c r="FU164" s="41" t="e">
        <f t="shared" si="101"/>
        <v>#REF!</v>
      </c>
      <c r="FV164" s="41" t="e">
        <f t="shared" si="101"/>
        <v>#REF!</v>
      </c>
      <c r="FW164" s="41" t="e">
        <f t="shared" si="101"/>
        <v>#REF!</v>
      </c>
      <c r="FX164" s="41" t="e">
        <f t="shared" si="101"/>
        <v>#REF!</v>
      </c>
      <c r="FY164" s="41" t="e">
        <f t="shared" si="101"/>
        <v>#REF!</v>
      </c>
      <c r="FZ164" s="41" t="e">
        <f t="shared" si="101"/>
        <v>#REF!</v>
      </c>
      <c r="GA164" s="41" t="e">
        <f t="shared" si="101"/>
        <v>#REF!</v>
      </c>
      <c r="GB164" s="41" t="e">
        <f t="shared" si="101"/>
        <v>#REF!</v>
      </c>
      <c r="GC164" s="41" t="e">
        <f t="shared" si="101"/>
        <v>#REF!</v>
      </c>
      <c r="GD164" s="41" t="e">
        <f t="shared" si="110"/>
        <v>#REF!</v>
      </c>
      <c r="GE164" s="41" t="e">
        <f t="shared" si="110"/>
        <v>#REF!</v>
      </c>
      <c r="GF164" s="41" t="e">
        <f t="shared" si="110"/>
        <v>#REF!</v>
      </c>
      <c r="GG164" s="41" t="e">
        <f t="shared" si="110"/>
        <v>#REF!</v>
      </c>
      <c r="GH164" s="41" t="e">
        <f t="shared" si="110"/>
        <v>#REF!</v>
      </c>
      <c r="GI164" s="41" t="e">
        <f t="shared" si="107"/>
        <v>#REF!</v>
      </c>
      <c r="GJ164" s="41" t="e">
        <f t="shared" si="107"/>
        <v>#REF!</v>
      </c>
      <c r="GK164" s="41" t="e">
        <f t="shared" si="107"/>
        <v>#REF!</v>
      </c>
      <c r="GL164" s="41" t="e">
        <f t="shared" si="107"/>
        <v>#REF!</v>
      </c>
      <c r="GM164" s="41" t="e">
        <f t="shared" si="107"/>
        <v>#REF!</v>
      </c>
      <c r="GN164" s="41" t="e">
        <f t="shared" si="106"/>
        <v>#REF!</v>
      </c>
      <c r="GO164" s="41" t="e">
        <f t="shared" si="106"/>
        <v>#REF!</v>
      </c>
      <c r="GP164" s="41" t="e">
        <f t="shared" si="106"/>
        <v>#REF!</v>
      </c>
      <c r="GQ164" s="41" t="e">
        <f t="shared" si="106"/>
        <v>#REF!</v>
      </c>
      <c r="GR164" s="41" t="e">
        <f t="shared" si="106"/>
        <v>#REF!</v>
      </c>
      <c r="GS164" s="41" t="e">
        <f t="shared" si="106"/>
        <v>#REF!</v>
      </c>
      <c r="GT164" s="41" t="e">
        <f t="shared" si="106"/>
        <v>#REF!</v>
      </c>
      <c r="GU164" s="41" t="e">
        <f t="shared" si="106"/>
        <v>#REF!</v>
      </c>
      <c r="GV164" s="41" t="e">
        <f t="shared" si="108"/>
        <v>#REF!</v>
      </c>
      <c r="GW164" s="41" t="e">
        <f t="shared" si="108"/>
        <v>#REF!</v>
      </c>
      <c r="GX164" s="41" t="e">
        <f t="shared" si="108"/>
        <v>#REF!</v>
      </c>
      <c r="GY164" s="41" t="e">
        <f t="shared" si="108"/>
        <v>#REF!</v>
      </c>
      <c r="GZ164" s="41" t="e">
        <f t="shared" si="108"/>
        <v>#REF!</v>
      </c>
      <c r="HA164" s="41" t="e">
        <f t="shared" si="108"/>
        <v>#REF!</v>
      </c>
      <c r="HB164" s="41" t="e">
        <f t="shared" si="108"/>
        <v>#REF!</v>
      </c>
      <c r="HC164" s="41" t="e">
        <f t="shared" si="108"/>
        <v>#REF!</v>
      </c>
      <c r="HD164" s="41" t="e">
        <f t="shared" si="108"/>
        <v>#REF!</v>
      </c>
      <c r="HE164" s="41" t="e">
        <f t="shared" si="109"/>
        <v>#REF!</v>
      </c>
      <c r="HF164" s="41" t="e">
        <f t="shared" si="109"/>
        <v>#REF!</v>
      </c>
      <c r="HG164" s="41" t="e">
        <f t="shared" si="109"/>
        <v>#REF!</v>
      </c>
      <c r="HH164" s="41" t="e">
        <f t="shared" si="91"/>
        <v>#REF!</v>
      </c>
      <c r="HI164" s="41" t="e">
        <f t="shared" si="91"/>
        <v>#REF!</v>
      </c>
      <c r="HJ164" s="41" t="e">
        <f t="shared" si="91"/>
        <v>#REF!</v>
      </c>
    </row>
    <row r="165" spans="1:218" ht="14.4" x14ac:dyDescent="0.3">
      <c r="A165" s="42">
        <v>162</v>
      </c>
      <c r="B165" s="43" t="e">
        <f>'CMM1 - AUX CALC'!$FG$67</f>
        <v>#REF!</v>
      </c>
      <c r="FH165" s="41" t="e">
        <f>$B165/(_xlfn.SINGLE(PrazoConcessao)*12-FH$3+1)</f>
        <v>#REF!</v>
      </c>
      <c r="FI165" s="41" t="e">
        <f t="shared" si="105"/>
        <v>#REF!</v>
      </c>
      <c r="FJ165" s="41" t="e">
        <f t="shared" si="105"/>
        <v>#REF!</v>
      </c>
      <c r="FK165" s="41" t="e">
        <f t="shared" si="105"/>
        <v>#REF!</v>
      </c>
      <c r="FL165" s="41" t="e">
        <f t="shared" si="105"/>
        <v>#REF!</v>
      </c>
      <c r="FM165" s="41" t="e">
        <f t="shared" si="105"/>
        <v>#REF!</v>
      </c>
      <c r="FN165" s="41" t="e">
        <f t="shared" si="105"/>
        <v>#REF!</v>
      </c>
      <c r="FO165" s="41" t="e">
        <f t="shared" si="101"/>
        <v>#REF!</v>
      </c>
      <c r="FP165" s="41" t="e">
        <f t="shared" si="101"/>
        <v>#REF!</v>
      </c>
      <c r="FQ165" s="41" t="e">
        <f t="shared" si="101"/>
        <v>#REF!</v>
      </c>
      <c r="FR165" s="41" t="e">
        <f t="shared" si="101"/>
        <v>#REF!</v>
      </c>
      <c r="FS165" s="41" t="e">
        <f t="shared" si="101"/>
        <v>#REF!</v>
      </c>
      <c r="FT165" s="41" t="e">
        <f t="shared" si="101"/>
        <v>#REF!</v>
      </c>
      <c r="FU165" s="41" t="e">
        <f t="shared" si="101"/>
        <v>#REF!</v>
      </c>
      <c r="FV165" s="41" t="e">
        <f t="shared" si="101"/>
        <v>#REF!</v>
      </c>
      <c r="FW165" s="41" t="e">
        <f t="shared" si="101"/>
        <v>#REF!</v>
      </c>
      <c r="FX165" s="41" t="e">
        <f t="shared" si="101"/>
        <v>#REF!</v>
      </c>
      <c r="FY165" s="41" t="e">
        <f t="shared" si="101"/>
        <v>#REF!</v>
      </c>
      <c r="FZ165" s="41" t="e">
        <f t="shared" si="101"/>
        <v>#REF!</v>
      </c>
      <c r="GA165" s="41" t="e">
        <f t="shared" si="101"/>
        <v>#REF!</v>
      </c>
      <c r="GB165" s="41" t="e">
        <f t="shared" si="101"/>
        <v>#REF!</v>
      </c>
      <c r="GC165" s="41" t="e">
        <f t="shared" si="101"/>
        <v>#REF!</v>
      </c>
      <c r="GD165" s="41" t="e">
        <f t="shared" si="110"/>
        <v>#REF!</v>
      </c>
      <c r="GE165" s="41" t="e">
        <f t="shared" si="110"/>
        <v>#REF!</v>
      </c>
      <c r="GF165" s="41" t="e">
        <f t="shared" si="110"/>
        <v>#REF!</v>
      </c>
      <c r="GG165" s="41" t="e">
        <f t="shared" si="110"/>
        <v>#REF!</v>
      </c>
      <c r="GH165" s="41" t="e">
        <f t="shared" si="110"/>
        <v>#REF!</v>
      </c>
      <c r="GI165" s="41" t="e">
        <f t="shared" si="107"/>
        <v>#REF!</v>
      </c>
      <c r="GJ165" s="41" t="e">
        <f t="shared" si="107"/>
        <v>#REF!</v>
      </c>
      <c r="GK165" s="41" t="e">
        <f t="shared" si="107"/>
        <v>#REF!</v>
      </c>
      <c r="GL165" s="41" t="e">
        <f t="shared" si="107"/>
        <v>#REF!</v>
      </c>
      <c r="GM165" s="41" t="e">
        <f t="shared" si="107"/>
        <v>#REF!</v>
      </c>
      <c r="GN165" s="41" t="e">
        <f t="shared" si="106"/>
        <v>#REF!</v>
      </c>
      <c r="GO165" s="41" t="e">
        <f t="shared" si="106"/>
        <v>#REF!</v>
      </c>
      <c r="GP165" s="41" t="e">
        <f t="shared" si="106"/>
        <v>#REF!</v>
      </c>
      <c r="GQ165" s="41" t="e">
        <f t="shared" si="106"/>
        <v>#REF!</v>
      </c>
      <c r="GR165" s="41" t="e">
        <f t="shared" si="106"/>
        <v>#REF!</v>
      </c>
      <c r="GS165" s="41" t="e">
        <f t="shared" si="106"/>
        <v>#REF!</v>
      </c>
      <c r="GT165" s="41" t="e">
        <f t="shared" si="106"/>
        <v>#REF!</v>
      </c>
      <c r="GU165" s="41" t="e">
        <f t="shared" si="106"/>
        <v>#REF!</v>
      </c>
      <c r="GV165" s="41" t="e">
        <f t="shared" si="108"/>
        <v>#REF!</v>
      </c>
      <c r="GW165" s="41" t="e">
        <f t="shared" si="108"/>
        <v>#REF!</v>
      </c>
      <c r="GX165" s="41" t="e">
        <f t="shared" si="108"/>
        <v>#REF!</v>
      </c>
      <c r="GY165" s="41" t="e">
        <f t="shared" si="108"/>
        <v>#REF!</v>
      </c>
      <c r="GZ165" s="41" t="e">
        <f t="shared" si="108"/>
        <v>#REF!</v>
      </c>
      <c r="HA165" s="41" t="e">
        <f t="shared" si="108"/>
        <v>#REF!</v>
      </c>
      <c r="HB165" s="41" t="e">
        <f t="shared" si="108"/>
        <v>#REF!</v>
      </c>
      <c r="HC165" s="41" t="e">
        <f t="shared" si="108"/>
        <v>#REF!</v>
      </c>
      <c r="HD165" s="41" t="e">
        <f t="shared" si="108"/>
        <v>#REF!</v>
      </c>
      <c r="HE165" s="41" t="e">
        <f t="shared" si="109"/>
        <v>#REF!</v>
      </c>
      <c r="HF165" s="41" t="e">
        <f t="shared" si="109"/>
        <v>#REF!</v>
      </c>
      <c r="HG165" s="41" t="e">
        <f t="shared" si="109"/>
        <v>#REF!</v>
      </c>
      <c r="HH165" s="41" t="e">
        <f t="shared" si="91"/>
        <v>#REF!</v>
      </c>
      <c r="HI165" s="41" t="e">
        <f t="shared" si="91"/>
        <v>#REF!</v>
      </c>
      <c r="HJ165" s="41" t="e">
        <f t="shared" si="91"/>
        <v>#REF!</v>
      </c>
    </row>
    <row r="166" spans="1:218" ht="14.4" x14ac:dyDescent="0.3">
      <c r="A166" s="42">
        <v>163</v>
      </c>
      <c r="B166" s="43" t="e">
        <f>'CMM1 - AUX CALC'!$FH$67</f>
        <v>#REF!</v>
      </c>
      <c r="FI166" s="41" t="e">
        <f>$B166/(_xlfn.SINGLE(PrazoConcessao)*12-FI$3+1)</f>
        <v>#REF!</v>
      </c>
      <c r="FJ166" s="41" t="e">
        <f t="shared" si="105"/>
        <v>#REF!</v>
      </c>
      <c r="FK166" s="41" t="e">
        <f t="shared" si="105"/>
        <v>#REF!</v>
      </c>
      <c r="FL166" s="41" t="e">
        <f t="shared" si="105"/>
        <v>#REF!</v>
      </c>
      <c r="FM166" s="41" t="e">
        <f t="shared" si="105"/>
        <v>#REF!</v>
      </c>
      <c r="FN166" s="41" t="e">
        <f t="shared" si="105"/>
        <v>#REF!</v>
      </c>
      <c r="FO166" s="41" t="e">
        <f t="shared" si="101"/>
        <v>#REF!</v>
      </c>
      <c r="FP166" s="41" t="e">
        <f t="shared" si="101"/>
        <v>#REF!</v>
      </c>
      <c r="FQ166" s="41" t="e">
        <f t="shared" si="101"/>
        <v>#REF!</v>
      </c>
      <c r="FR166" s="41" t="e">
        <f t="shared" si="101"/>
        <v>#REF!</v>
      </c>
      <c r="FS166" s="41" t="e">
        <f t="shared" si="101"/>
        <v>#REF!</v>
      </c>
      <c r="FT166" s="41" t="e">
        <f t="shared" si="101"/>
        <v>#REF!</v>
      </c>
      <c r="FU166" s="41" t="e">
        <f t="shared" si="101"/>
        <v>#REF!</v>
      </c>
      <c r="FV166" s="41" t="e">
        <f t="shared" si="101"/>
        <v>#REF!</v>
      </c>
      <c r="FW166" s="41" t="e">
        <f t="shared" si="101"/>
        <v>#REF!</v>
      </c>
      <c r="FX166" s="41" t="e">
        <f t="shared" si="101"/>
        <v>#REF!</v>
      </c>
      <c r="FY166" s="41" t="e">
        <f t="shared" si="101"/>
        <v>#REF!</v>
      </c>
      <c r="FZ166" s="41" t="e">
        <f t="shared" si="101"/>
        <v>#REF!</v>
      </c>
      <c r="GA166" s="41" t="e">
        <f t="shared" si="101"/>
        <v>#REF!</v>
      </c>
      <c r="GB166" s="41" t="e">
        <f t="shared" si="101"/>
        <v>#REF!</v>
      </c>
      <c r="GC166" s="41" t="e">
        <f t="shared" si="101"/>
        <v>#REF!</v>
      </c>
      <c r="GD166" s="41" t="e">
        <f t="shared" si="110"/>
        <v>#REF!</v>
      </c>
      <c r="GE166" s="41" t="e">
        <f t="shared" si="110"/>
        <v>#REF!</v>
      </c>
      <c r="GF166" s="41" t="e">
        <f t="shared" si="110"/>
        <v>#REF!</v>
      </c>
      <c r="GG166" s="41" t="e">
        <f t="shared" si="110"/>
        <v>#REF!</v>
      </c>
      <c r="GH166" s="41" t="e">
        <f t="shared" si="110"/>
        <v>#REF!</v>
      </c>
      <c r="GI166" s="41" t="e">
        <f t="shared" si="107"/>
        <v>#REF!</v>
      </c>
      <c r="GJ166" s="41" t="e">
        <f t="shared" si="107"/>
        <v>#REF!</v>
      </c>
      <c r="GK166" s="41" t="e">
        <f t="shared" si="107"/>
        <v>#REF!</v>
      </c>
      <c r="GL166" s="41" t="e">
        <f t="shared" si="107"/>
        <v>#REF!</v>
      </c>
      <c r="GM166" s="41" t="e">
        <f t="shared" si="107"/>
        <v>#REF!</v>
      </c>
      <c r="GN166" s="41" t="e">
        <f t="shared" si="106"/>
        <v>#REF!</v>
      </c>
      <c r="GO166" s="41" t="e">
        <f t="shared" si="106"/>
        <v>#REF!</v>
      </c>
      <c r="GP166" s="41" t="e">
        <f t="shared" si="106"/>
        <v>#REF!</v>
      </c>
      <c r="GQ166" s="41" t="e">
        <f t="shared" si="106"/>
        <v>#REF!</v>
      </c>
      <c r="GR166" s="41" t="e">
        <f t="shared" si="106"/>
        <v>#REF!</v>
      </c>
      <c r="GS166" s="41" t="e">
        <f t="shared" si="106"/>
        <v>#REF!</v>
      </c>
      <c r="GT166" s="41" t="e">
        <f t="shared" si="106"/>
        <v>#REF!</v>
      </c>
      <c r="GU166" s="41" t="e">
        <f t="shared" si="106"/>
        <v>#REF!</v>
      </c>
      <c r="GV166" s="41" t="e">
        <f t="shared" si="108"/>
        <v>#REF!</v>
      </c>
      <c r="GW166" s="41" t="e">
        <f t="shared" si="108"/>
        <v>#REF!</v>
      </c>
      <c r="GX166" s="41" t="e">
        <f t="shared" si="108"/>
        <v>#REF!</v>
      </c>
      <c r="GY166" s="41" t="e">
        <f t="shared" si="108"/>
        <v>#REF!</v>
      </c>
      <c r="GZ166" s="41" t="e">
        <f t="shared" si="108"/>
        <v>#REF!</v>
      </c>
      <c r="HA166" s="41" t="e">
        <f t="shared" si="108"/>
        <v>#REF!</v>
      </c>
      <c r="HB166" s="41" t="e">
        <f t="shared" si="108"/>
        <v>#REF!</v>
      </c>
      <c r="HC166" s="41" t="e">
        <f t="shared" si="108"/>
        <v>#REF!</v>
      </c>
      <c r="HD166" s="41" t="e">
        <f t="shared" si="108"/>
        <v>#REF!</v>
      </c>
      <c r="HE166" s="41" t="e">
        <f t="shared" si="109"/>
        <v>#REF!</v>
      </c>
      <c r="HF166" s="41" t="e">
        <f t="shared" si="109"/>
        <v>#REF!</v>
      </c>
      <c r="HG166" s="41" t="e">
        <f t="shared" si="109"/>
        <v>#REF!</v>
      </c>
      <c r="HH166" s="41" t="e">
        <f t="shared" si="91"/>
        <v>#REF!</v>
      </c>
      <c r="HI166" s="41" t="e">
        <f t="shared" si="91"/>
        <v>#REF!</v>
      </c>
      <c r="HJ166" s="41" t="e">
        <f t="shared" si="91"/>
        <v>#REF!</v>
      </c>
    </row>
    <row r="167" spans="1:218" ht="14.4" x14ac:dyDescent="0.3">
      <c r="A167" s="42">
        <v>164</v>
      </c>
      <c r="B167" s="43" t="e">
        <f>'CMM1 - AUX CALC'!$FI$67</f>
        <v>#REF!</v>
      </c>
      <c r="FJ167" s="41" t="e">
        <f>$B167/(_xlfn.SINGLE(PrazoConcessao)*12-FJ$3+1)</f>
        <v>#REF!</v>
      </c>
      <c r="FK167" s="41" t="e">
        <f t="shared" ref="FK167:FN170" si="111">FJ167</f>
        <v>#REF!</v>
      </c>
      <c r="FL167" s="41" t="e">
        <f t="shared" si="111"/>
        <v>#REF!</v>
      </c>
      <c r="FM167" s="41" t="e">
        <f t="shared" si="111"/>
        <v>#REF!</v>
      </c>
      <c r="FN167" s="41" t="e">
        <f t="shared" si="111"/>
        <v>#REF!</v>
      </c>
      <c r="FO167" s="41" t="e">
        <f t="shared" si="101"/>
        <v>#REF!</v>
      </c>
      <c r="FP167" s="41" t="e">
        <f t="shared" si="101"/>
        <v>#REF!</v>
      </c>
      <c r="FQ167" s="41" t="e">
        <f t="shared" si="101"/>
        <v>#REF!</v>
      </c>
      <c r="FR167" s="41" t="e">
        <f t="shared" si="101"/>
        <v>#REF!</v>
      </c>
      <c r="FS167" s="41" t="e">
        <f t="shared" si="101"/>
        <v>#REF!</v>
      </c>
      <c r="FT167" s="41" t="e">
        <f t="shared" si="101"/>
        <v>#REF!</v>
      </c>
      <c r="FU167" s="41" t="e">
        <f t="shared" si="101"/>
        <v>#REF!</v>
      </c>
      <c r="FV167" s="41" t="e">
        <f t="shared" si="101"/>
        <v>#REF!</v>
      </c>
      <c r="FW167" s="41" t="e">
        <f t="shared" si="101"/>
        <v>#REF!</v>
      </c>
      <c r="FX167" s="41" t="e">
        <f t="shared" si="101"/>
        <v>#REF!</v>
      </c>
      <c r="FY167" s="41" t="e">
        <f t="shared" si="101"/>
        <v>#REF!</v>
      </c>
      <c r="FZ167" s="41" t="e">
        <f t="shared" si="101"/>
        <v>#REF!</v>
      </c>
      <c r="GA167" s="41" t="e">
        <f t="shared" si="101"/>
        <v>#REF!</v>
      </c>
      <c r="GB167" s="41" t="e">
        <f t="shared" si="101"/>
        <v>#REF!</v>
      </c>
      <c r="GC167" s="41" t="e">
        <f t="shared" si="101"/>
        <v>#REF!</v>
      </c>
      <c r="GD167" s="41" t="e">
        <f t="shared" si="110"/>
        <v>#REF!</v>
      </c>
      <c r="GE167" s="41" t="e">
        <f t="shared" si="110"/>
        <v>#REF!</v>
      </c>
      <c r="GF167" s="41" t="e">
        <f t="shared" si="110"/>
        <v>#REF!</v>
      </c>
      <c r="GG167" s="41" t="e">
        <f t="shared" si="110"/>
        <v>#REF!</v>
      </c>
      <c r="GH167" s="41" t="e">
        <f t="shared" si="110"/>
        <v>#REF!</v>
      </c>
      <c r="GI167" s="41" t="e">
        <f t="shared" si="107"/>
        <v>#REF!</v>
      </c>
      <c r="GJ167" s="41" t="e">
        <f t="shared" si="107"/>
        <v>#REF!</v>
      </c>
      <c r="GK167" s="41" t="e">
        <f t="shared" si="107"/>
        <v>#REF!</v>
      </c>
      <c r="GL167" s="41" t="e">
        <f t="shared" si="107"/>
        <v>#REF!</v>
      </c>
      <c r="GM167" s="41" t="e">
        <f t="shared" si="107"/>
        <v>#REF!</v>
      </c>
      <c r="GN167" s="41" t="e">
        <f t="shared" si="106"/>
        <v>#REF!</v>
      </c>
      <c r="GO167" s="41" t="e">
        <f t="shared" si="106"/>
        <v>#REF!</v>
      </c>
      <c r="GP167" s="41" t="e">
        <f t="shared" si="106"/>
        <v>#REF!</v>
      </c>
      <c r="GQ167" s="41" t="e">
        <f t="shared" si="106"/>
        <v>#REF!</v>
      </c>
      <c r="GR167" s="41" t="e">
        <f t="shared" si="106"/>
        <v>#REF!</v>
      </c>
      <c r="GS167" s="41" t="e">
        <f t="shared" si="106"/>
        <v>#REF!</v>
      </c>
      <c r="GT167" s="41" t="e">
        <f t="shared" si="106"/>
        <v>#REF!</v>
      </c>
      <c r="GU167" s="41" t="e">
        <f t="shared" si="106"/>
        <v>#REF!</v>
      </c>
      <c r="GV167" s="41" t="e">
        <f t="shared" si="108"/>
        <v>#REF!</v>
      </c>
      <c r="GW167" s="41" t="e">
        <f t="shared" si="108"/>
        <v>#REF!</v>
      </c>
      <c r="GX167" s="41" t="e">
        <f t="shared" si="108"/>
        <v>#REF!</v>
      </c>
      <c r="GY167" s="41" t="e">
        <f t="shared" si="108"/>
        <v>#REF!</v>
      </c>
      <c r="GZ167" s="41" t="e">
        <f t="shared" si="108"/>
        <v>#REF!</v>
      </c>
      <c r="HA167" s="41" t="e">
        <f t="shared" si="108"/>
        <v>#REF!</v>
      </c>
      <c r="HB167" s="41" t="e">
        <f t="shared" si="108"/>
        <v>#REF!</v>
      </c>
      <c r="HC167" s="41" t="e">
        <f t="shared" si="108"/>
        <v>#REF!</v>
      </c>
      <c r="HD167" s="41" t="e">
        <f t="shared" si="108"/>
        <v>#REF!</v>
      </c>
      <c r="HE167" s="41" t="e">
        <f t="shared" si="109"/>
        <v>#REF!</v>
      </c>
      <c r="HF167" s="41" t="e">
        <f t="shared" si="109"/>
        <v>#REF!</v>
      </c>
      <c r="HG167" s="41" t="e">
        <f t="shared" si="109"/>
        <v>#REF!</v>
      </c>
      <c r="HH167" s="41" t="e">
        <f t="shared" si="91"/>
        <v>#REF!</v>
      </c>
      <c r="HI167" s="41" t="e">
        <f t="shared" si="91"/>
        <v>#REF!</v>
      </c>
      <c r="HJ167" s="41" t="e">
        <f t="shared" si="91"/>
        <v>#REF!</v>
      </c>
    </row>
    <row r="168" spans="1:218" ht="14.4" x14ac:dyDescent="0.3">
      <c r="A168" s="42">
        <v>165</v>
      </c>
      <c r="B168" s="43" t="e">
        <f>'CMM1 - AUX CALC'!$FJ$67</f>
        <v>#REF!</v>
      </c>
      <c r="FK168" s="41" t="e">
        <f>$B168/(_xlfn.SINGLE(PrazoConcessao)*12-FK$3+1)</f>
        <v>#REF!</v>
      </c>
      <c r="FL168" s="41" t="e">
        <f t="shared" si="111"/>
        <v>#REF!</v>
      </c>
      <c r="FM168" s="41" t="e">
        <f t="shared" si="111"/>
        <v>#REF!</v>
      </c>
      <c r="FN168" s="41" t="e">
        <f t="shared" si="111"/>
        <v>#REF!</v>
      </c>
      <c r="FO168" s="41" t="e">
        <f t="shared" si="101"/>
        <v>#REF!</v>
      </c>
      <c r="FP168" s="41" t="e">
        <f t="shared" si="101"/>
        <v>#REF!</v>
      </c>
      <c r="FQ168" s="41" t="e">
        <f t="shared" si="101"/>
        <v>#REF!</v>
      </c>
      <c r="FR168" s="41" t="e">
        <f t="shared" si="101"/>
        <v>#REF!</v>
      </c>
      <c r="FS168" s="41" t="e">
        <f t="shared" si="101"/>
        <v>#REF!</v>
      </c>
      <c r="FT168" s="41" t="e">
        <f t="shared" si="101"/>
        <v>#REF!</v>
      </c>
      <c r="FU168" s="41" t="e">
        <f t="shared" si="101"/>
        <v>#REF!</v>
      </c>
      <c r="FV168" s="41" t="e">
        <f t="shared" si="101"/>
        <v>#REF!</v>
      </c>
      <c r="FW168" s="41" t="e">
        <f t="shared" si="101"/>
        <v>#REF!</v>
      </c>
      <c r="FX168" s="41" t="e">
        <f t="shared" si="101"/>
        <v>#REF!</v>
      </c>
      <c r="FY168" s="41" t="e">
        <f t="shared" si="101"/>
        <v>#REF!</v>
      </c>
      <c r="FZ168" s="41" t="e">
        <f t="shared" si="101"/>
        <v>#REF!</v>
      </c>
      <c r="GA168" s="41" t="e">
        <f t="shared" si="101"/>
        <v>#REF!</v>
      </c>
      <c r="GB168" s="41" t="e">
        <f t="shared" si="101"/>
        <v>#REF!</v>
      </c>
      <c r="GC168" s="41" t="e">
        <f t="shared" si="101"/>
        <v>#REF!</v>
      </c>
      <c r="GD168" s="41" t="e">
        <f t="shared" si="110"/>
        <v>#REF!</v>
      </c>
      <c r="GE168" s="41" t="e">
        <f t="shared" si="110"/>
        <v>#REF!</v>
      </c>
      <c r="GF168" s="41" t="e">
        <f t="shared" si="110"/>
        <v>#REF!</v>
      </c>
      <c r="GG168" s="41" t="e">
        <f t="shared" si="110"/>
        <v>#REF!</v>
      </c>
      <c r="GH168" s="41" t="e">
        <f t="shared" si="110"/>
        <v>#REF!</v>
      </c>
      <c r="GI168" s="41" t="e">
        <f t="shared" si="107"/>
        <v>#REF!</v>
      </c>
      <c r="GJ168" s="41" t="e">
        <f t="shared" si="107"/>
        <v>#REF!</v>
      </c>
      <c r="GK168" s="41" t="e">
        <f t="shared" si="107"/>
        <v>#REF!</v>
      </c>
      <c r="GL168" s="41" t="e">
        <f t="shared" si="107"/>
        <v>#REF!</v>
      </c>
      <c r="GM168" s="41" t="e">
        <f t="shared" si="107"/>
        <v>#REF!</v>
      </c>
      <c r="GN168" s="41" t="e">
        <f t="shared" si="106"/>
        <v>#REF!</v>
      </c>
      <c r="GO168" s="41" t="e">
        <f t="shared" si="106"/>
        <v>#REF!</v>
      </c>
      <c r="GP168" s="41" t="e">
        <f t="shared" si="106"/>
        <v>#REF!</v>
      </c>
      <c r="GQ168" s="41" t="e">
        <f t="shared" si="106"/>
        <v>#REF!</v>
      </c>
      <c r="GR168" s="41" t="e">
        <f t="shared" si="106"/>
        <v>#REF!</v>
      </c>
      <c r="GS168" s="41" t="e">
        <f t="shared" si="106"/>
        <v>#REF!</v>
      </c>
      <c r="GT168" s="41" t="e">
        <f t="shared" si="106"/>
        <v>#REF!</v>
      </c>
      <c r="GU168" s="41" t="e">
        <f t="shared" si="106"/>
        <v>#REF!</v>
      </c>
      <c r="GV168" s="41" t="e">
        <f t="shared" si="108"/>
        <v>#REF!</v>
      </c>
      <c r="GW168" s="41" t="e">
        <f t="shared" si="108"/>
        <v>#REF!</v>
      </c>
      <c r="GX168" s="41" t="e">
        <f t="shared" si="108"/>
        <v>#REF!</v>
      </c>
      <c r="GY168" s="41" t="e">
        <f t="shared" si="108"/>
        <v>#REF!</v>
      </c>
      <c r="GZ168" s="41" t="e">
        <f t="shared" si="108"/>
        <v>#REF!</v>
      </c>
      <c r="HA168" s="41" t="e">
        <f t="shared" si="108"/>
        <v>#REF!</v>
      </c>
      <c r="HB168" s="41" t="e">
        <f t="shared" si="108"/>
        <v>#REF!</v>
      </c>
      <c r="HC168" s="41" t="e">
        <f t="shared" si="108"/>
        <v>#REF!</v>
      </c>
      <c r="HD168" s="41" t="e">
        <f t="shared" si="108"/>
        <v>#REF!</v>
      </c>
      <c r="HE168" s="41" t="e">
        <f t="shared" si="109"/>
        <v>#REF!</v>
      </c>
      <c r="HF168" s="41" t="e">
        <f t="shared" si="109"/>
        <v>#REF!</v>
      </c>
      <c r="HG168" s="41" t="e">
        <f t="shared" si="109"/>
        <v>#REF!</v>
      </c>
      <c r="HH168" s="41" t="e">
        <f t="shared" si="91"/>
        <v>#REF!</v>
      </c>
      <c r="HI168" s="41" t="e">
        <f t="shared" si="91"/>
        <v>#REF!</v>
      </c>
      <c r="HJ168" s="41" t="e">
        <f t="shared" si="91"/>
        <v>#REF!</v>
      </c>
    </row>
    <row r="169" spans="1:218" ht="14.4" x14ac:dyDescent="0.3">
      <c r="A169" s="42">
        <v>166</v>
      </c>
      <c r="B169" s="43" t="e">
        <f>'CMM1 - AUX CALC'!$FK$67</f>
        <v>#REF!</v>
      </c>
      <c r="FL169" s="41" t="e">
        <f>$B169/(_xlfn.SINGLE(PrazoConcessao)*12-FL$3+1)</f>
        <v>#REF!</v>
      </c>
      <c r="FM169" s="41" t="e">
        <f t="shared" si="111"/>
        <v>#REF!</v>
      </c>
      <c r="FN169" s="41" t="e">
        <f t="shared" si="111"/>
        <v>#REF!</v>
      </c>
      <c r="FO169" s="41" t="e">
        <f t="shared" si="101"/>
        <v>#REF!</v>
      </c>
      <c r="FP169" s="41" t="e">
        <f t="shared" si="101"/>
        <v>#REF!</v>
      </c>
      <c r="FQ169" s="41" t="e">
        <f t="shared" si="101"/>
        <v>#REF!</v>
      </c>
      <c r="FR169" s="41" t="e">
        <f t="shared" si="101"/>
        <v>#REF!</v>
      </c>
      <c r="FS169" s="41" t="e">
        <f t="shared" si="101"/>
        <v>#REF!</v>
      </c>
      <c r="FT169" s="41" t="e">
        <f t="shared" si="101"/>
        <v>#REF!</v>
      </c>
      <c r="FU169" s="41" t="e">
        <f t="shared" si="101"/>
        <v>#REF!</v>
      </c>
      <c r="FV169" s="41" t="e">
        <f t="shared" si="101"/>
        <v>#REF!</v>
      </c>
      <c r="FW169" s="41" t="e">
        <f t="shared" si="101"/>
        <v>#REF!</v>
      </c>
      <c r="FX169" s="41" t="e">
        <f t="shared" si="101"/>
        <v>#REF!</v>
      </c>
      <c r="FY169" s="41" t="e">
        <f t="shared" si="101"/>
        <v>#REF!</v>
      </c>
      <c r="FZ169" s="41" t="e">
        <f t="shared" si="101"/>
        <v>#REF!</v>
      </c>
      <c r="GA169" s="41" t="e">
        <f t="shared" si="101"/>
        <v>#REF!</v>
      </c>
      <c r="GB169" s="41" t="e">
        <f t="shared" si="101"/>
        <v>#REF!</v>
      </c>
      <c r="GC169" s="41" t="e">
        <f t="shared" si="101"/>
        <v>#REF!</v>
      </c>
      <c r="GD169" s="41" t="e">
        <f t="shared" si="110"/>
        <v>#REF!</v>
      </c>
      <c r="GE169" s="41" t="e">
        <f t="shared" si="110"/>
        <v>#REF!</v>
      </c>
      <c r="GF169" s="41" t="e">
        <f t="shared" si="110"/>
        <v>#REF!</v>
      </c>
      <c r="GG169" s="41" t="e">
        <f t="shared" si="110"/>
        <v>#REF!</v>
      </c>
      <c r="GH169" s="41" t="e">
        <f t="shared" si="110"/>
        <v>#REF!</v>
      </c>
      <c r="GI169" s="41" t="e">
        <f t="shared" si="107"/>
        <v>#REF!</v>
      </c>
      <c r="GJ169" s="41" t="e">
        <f t="shared" si="107"/>
        <v>#REF!</v>
      </c>
      <c r="GK169" s="41" t="e">
        <f t="shared" si="107"/>
        <v>#REF!</v>
      </c>
      <c r="GL169" s="41" t="e">
        <f t="shared" si="107"/>
        <v>#REF!</v>
      </c>
      <c r="GM169" s="41" t="e">
        <f t="shared" si="107"/>
        <v>#REF!</v>
      </c>
      <c r="GN169" s="41" t="e">
        <f t="shared" si="106"/>
        <v>#REF!</v>
      </c>
      <c r="GO169" s="41" t="e">
        <f t="shared" si="106"/>
        <v>#REF!</v>
      </c>
      <c r="GP169" s="41" t="e">
        <f t="shared" si="106"/>
        <v>#REF!</v>
      </c>
      <c r="GQ169" s="41" t="e">
        <f t="shared" si="106"/>
        <v>#REF!</v>
      </c>
      <c r="GR169" s="41" t="e">
        <f t="shared" si="106"/>
        <v>#REF!</v>
      </c>
      <c r="GS169" s="41" t="e">
        <f t="shared" si="106"/>
        <v>#REF!</v>
      </c>
      <c r="GT169" s="41" t="e">
        <f t="shared" si="106"/>
        <v>#REF!</v>
      </c>
      <c r="GU169" s="41" t="e">
        <f t="shared" si="106"/>
        <v>#REF!</v>
      </c>
      <c r="GV169" s="41" t="e">
        <f t="shared" si="108"/>
        <v>#REF!</v>
      </c>
      <c r="GW169" s="41" t="e">
        <f t="shared" si="108"/>
        <v>#REF!</v>
      </c>
      <c r="GX169" s="41" t="e">
        <f t="shared" si="108"/>
        <v>#REF!</v>
      </c>
      <c r="GY169" s="41" t="e">
        <f t="shared" si="108"/>
        <v>#REF!</v>
      </c>
      <c r="GZ169" s="41" t="e">
        <f t="shared" si="108"/>
        <v>#REF!</v>
      </c>
      <c r="HA169" s="41" t="e">
        <f t="shared" si="108"/>
        <v>#REF!</v>
      </c>
      <c r="HB169" s="41" t="e">
        <f t="shared" si="108"/>
        <v>#REF!</v>
      </c>
      <c r="HC169" s="41" t="e">
        <f t="shared" si="108"/>
        <v>#REF!</v>
      </c>
      <c r="HD169" s="41" t="e">
        <f t="shared" si="108"/>
        <v>#REF!</v>
      </c>
      <c r="HE169" s="41" t="e">
        <f t="shared" si="109"/>
        <v>#REF!</v>
      </c>
      <c r="HF169" s="41" t="e">
        <f t="shared" si="109"/>
        <v>#REF!</v>
      </c>
      <c r="HG169" s="41" t="e">
        <f t="shared" si="109"/>
        <v>#REF!</v>
      </c>
      <c r="HH169" s="41" t="e">
        <f t="shared" si="109"/>
        <v>#REF!</v>
      </c>
      <c r="HI169" s="41" t="e">
        <f t="shared" si="109"/>
        <v>#REF!</v>
      </c>
      <c r="HJ169" s="41" t="e">
        <f t="shared" si="109"/>
        <v>#REF!</v>
      </c>
    </row>
    <row r="170" spans="1:218" ht="14.4" x14ac:dyDescent="0.3">
      <c r="A170" s="42">
        <v>167</v>
      </c>
      <c r="B170" s="43" t="e">
        <f>'CMM1 - AUX CALC'!$FL$67</f>
        <v>#REF!</v>
      </c>
      <c r="FM170" s="41" t="e">
        <f>$B170/(_xlfn.SINGLE(PrazoConcessao)*12-FM$3+1)</f>
        <v>#REF!</v>
      </c>
      <c r="FN170" s="41" t="e">
        <f t="shared" si="111"/>
        <v>#REF!</v>
      </c>
      <c r="FO170" s="41" t="e">
        <f t="shared" si="101"/>
        <v>#REF!</v>
      </c>
      <c r="FP170" s="41" t="e">
        <f t="shared" si="101"/>
        <v>#REF!</v>
      </c>
      <c r="FQ170" s="41" t="e">
        <f t="shared" si="101"/>
        <v>#REF!</v>
      </c>
      <c r="FR170" s="41" t="e">
        <f t="shared" si="101"/>
        <v>#REF!</v>
      </c>
      <c r="FS170" s="41" t="e">
        <f t="shared" si="101"/>
        <v>#REF!</v>
      </c>
      <c r="FT170" s="41" t="e">
        <f t="shared" si="101"/>
        <v>#REF!</v>
      </c>
      <c r="FU170" s="41" t="e">
        <f t="shared" si="101"/>
        <v>#REF!</v>
      </c>
      <c r="FV170" s="41" t="e">
        <f t="shared" si="101"/>
        <v>#REF!</v>
      </c>
      <c r="FW170" s="41" t="e">
        <f t="shared" si="101"/>
        <v>#REF!</v>
      </c>
      <c r="FX170" s="41" t="e">
        <f t="shared" si="101"/>
        <v>#REF!</v>
      </c>
      <c r="FY170" s="41" t="e">
        <f t="shared" si="101"/>
        <v>#REF!</v>
      </c>
      <c r="FZ170" s="41" t="e">
        <f t="shared" si="101"/>
        <v>#REF!</v>
      </c>
      <c r="GA170" s="41" t="e">
        <f t="shared" si="101"/>
        <v>#REF!</v>
      </c>
      <c r="GB170" s="41" t="e">
        <f t="shared" si="101"/>
        <v>#REF!</v>
      </c>
      <c r="GC170" s="41" t="e">
        <f t="shared" si="101"/>
        <v>#REF!</v>
      </c>
      <c r="GD170" s="41" t="e">
        <f t="shared" si="110"/>
        <v>#REF!</v>
      </c>
      <c r="GE170" s="41" t="e">
        <f t="shared" si="110"/>
        <v>#REF!</v>
      </c>
      <c r="GF170" s="41" t="e">
        <f t="shared" si="110"/>
        <v>#REF!</v>
      </c>
      <c r="GG170" s="41" t="e">
        <f t="shared" si="110"/>
        <v>#REF!</v>
      </c>
      <c r="GH170" s="41" t="e">
        <f t="shared" si="110"/>
        <v>#REF!</v>
      </c>
      <c r="GI170" s="41" t="e">
        <f t="shared" si="107"/>
        <v>#REF!</v>
      </c>
      <c r="GJ170" s="41" t="e">
        <f t="shared" si="107"/>
        <v>#REF!</v>
      </c>
      <c r="GK170" s="41" t="e">
        <f t="shared" si="107"/>
        <v>#REF!</v>
      </c>
      <c r="GL170" s="41" t="e">
        <f t="shared" si="107"/>
        <v>#REF!</v>
      </c>
      <c r="GM170" s="41" t="e">
        <f t="shared" si="107"/>
        <v>#REF!</v>
      </c>
      <c r="GN170" s="41" t="e">
        <f t="shared" si="106"/>
        <v>#REF!</v>
      </c>
      <c r="GO170" s="41" t="e">
        <f t="shared" si="106"/>
        <v>#REF!</v>
      </c>
      <c r="GP170" s="41" t="e">
        <f t="shared" si="106"/>
        <v>#REF!</v>
      </c>
      <c r="GQ170" s="41" t="e">
        <f t="shared" si="106"/>
        <v>#REF!</v>
      </c>
      <c r="GR170" s="41" t="e">
        <f t="shared" si="106"/>
        <v>#REF!</v>
      </c>
      <c r="GS170" s="41" t="e">
        <f t="shared" si="106"/>
        <v>#REF!</v>
      </c>
      <c r="GT170" s="41" t="e">
        <f t="shared" si="106"/>
        <v>#REF!</v>
      </c>
      <c r="GU170" s="41" t="e">
        <f t="shared" si="106"/>
        <v>#REF!</v>
      </c>
      <c r="GV170" s="41" t="e">
        <f t="shared" si="108"/>
        <v>#REF!</v>
      </c>
      <c r="GW170" s="41" t="e">
        <f t="shared" si="108"/>
        <v>#REF!</v>
      </c>
      <c r="GX170" s="41" t="e">
        <f t="shared" si="108"/>
        <v>#REF!</v>
      </c>
      <c r="GY170" s="41" t="e">
        <f t="shared" si="108"/>
        <v>#REF!</v>
      </c>
      <c r="GZ170" s="41" t="e">
        <f t="shared" si="108"/>
        <v>#REF!</v>
      </c>
      <c r="HA170" s="41" t="e">
        <f t="shared" si="108"/>
        <v>#REF!</v>
      </c>
      <c r="HB170" s="41" t="e">
        <f t="shared" si="108"/>
        <v>#REF!</v>
      </c>
      <c r="HC170" s="41" t="e">
        <f t="shared" si="108"/>
        <v>#REF!</v>
      </c>
      <c r="HD170" s="41" t="e">
        <f t="shared" si="108"/>
        <v>#REF!</v>
      </c>
      <c r="HE170" s="41" t="e">
        <f t="shared" si="109"/>
        <v>#REF!</v>
      </c>
      <c r="HF170" s="41" t="e">
        <f t="shared" si="109"/>
        <v>#REF!</v>
      </c>
      <c r="HG170" s="41" t="e">
        <f t="shared" si="109"/>
        <v>#REF!</v>
      </c>
      <c r="HH170" s="41" t="e">
        <f t="shared" si="109"/>
        <v>#REF!</v>
      </c>
      <c r="HI170" s="41" t="e">
        <f t="shared" si="109"/>
        <v>#REF!</v>
      </c>
      <c r="HJ170" s="41" t="e">
        <f t="shared" si="109"/>
        <v>#REF!</v>
      </c>
    </row>
    <row r="171" spans="1:218" ht="14.4" x14ac:dyDescent="0.3">
      <c r="A171" s="42">
        <v>168</v>
      </c>
      <c r="B171" s="43" t="e">
        <f>'CMM1 - AUX CALC'!$FM$67</f>
        <v>#REF!</v>
      </c>
      <c r="FN171" s="41" t="e">
        <f>$B171/(_xlfn.SINGLE(PrazoConcessao)*12-FN$3+1)</f>
        <v>#REF!</v>
      </c>
      <c r="FO171" s="41" t="e">
        <f t="shared" si="101"/>
        <v>#REF!</v>
      </c>
      <c r="FP171" s="41" t="e">
        <f t="shared" si="101"/>
        <v>#REF!</v>
      </c>
      <c r="FQ171" s="41" t="e">
        <f t="shared" si="101"/>
        <v>#REF!</v>
      </c>
      <c r="FR171" s="41" t="e">
        <f t="shared" si="101"/>
        <v>#REF!</v>
      </c>
      <c r="FS171" s="41" t="e">
        <f t="shared" si="101"/>
        <v>#REF!</v>
      </c>
      <c r="FT171" s="41" t="e">
        <f t="shared" si="101"/>
        <v>#REF!</v>
      </c>
      <c r="FU171" s="41" t="e">
        <f t="shared" si="101"/>
        <v>#REF!</v>
      </c>
      <c r="FV171" s="41" t="e">
        <f t="shared" si="101"/>
        <v>#REF!</v>
      </c>
      <c r="FW171" s="41" t="e">
        <f t="shared" si="101"/>
        <v>#REF!</v>
      </c>
      <c r="FX171" s="41" t="e">
        <f t="shared" si="101"/>
        <v>#REF!</v>
      </c>
      <c r="FY171" s="41" t="e">
        <f t="shared" si="101"/>
        <v>#REF!</v>
      </c>
      <c r="FZ171" s="41" t="e">
        <f t="shared" si="101"/>
        <v>#REF!</v>
      </c>
      <c r="GA171" s="41" t="e">
        <f t="shared" si="101"/>
        <v>#REF!</v>
      </c>
      <c r="GB171" s="41" t="e">
        <f t="shared" si="101"/>
        <v>#REF!</v>
      </c>
      <c r="GC171" s="41" t="e">
        <f t="shared" si="101"/>
        <v>#REF!</v>
      </c>
      <c r="GD171" s="41" t="e">
        <f t="shared" si="110"/>
        <v>#REF!</v>
      </c>
      <c r="GE171" s="41" t="e">
        <f t="shared" si="110"/>
        <v>#REF!</v>
      </c>
      <c r="GF171" s="41" t="e">
        <f t="shared" si="110"/>
        <v>#REF!</v>
      </c>
      <c r="GG171" s="41" t="e">
        <f t="shared" si="110"/>
        <v>#REF!</v>
      </c>
      <c r="GH171" s="41" t="e">
        <f t="shared" si="110"/>
        <v>#REF!</v>
      </c>
      <c r="GI171" s="41" t="e">
        <f t="shared" si="107"/>
        <v>#REF!</v>
      </c>
      <c r="GJ171" s="41" t="e">
        <f t="shared" si="107"/>
        <v>#REF!</v>
      </c>
      <c r="GK171" s="41" t="e">
        <f t="shared" si="107"/>
        <v>#REF!</v>
      </c>
      <c r="GL171" s="41" t="e">
        <f t="shared" si="107"/>
        <v>#REF!</v>
      </c>
      <c r="GM171" s="41" t="e">
        <f t="shared" si="107"/>
        <v>#REF!</v>
      </c>
      <c r="GN171" s="41" t="e">
        <f t="shared" si="106"/>
        <v>#REF!</v>
      </c>
      <c r="GO171" s="41" t="e">
        <f t="shared" si="106"/>
        <v>#REF!</v>
      </c>
      <c r="GP171" s="41" t="e">
        <f t="shared" si="106"/>
        <v>#REF!</v>
      </c>
      <c r="GQ171" s="41" t="e">
        <f t="shared" si="106"/>
        <v>#REF!</v>
      </c>
      <c r="GR171" s="41" t="e">
        <f t="shared" si="106"/>
        <v>#REF!</v>
      </c>
      <c r="GS171" s="41" t="e">
        <f t="shared" si="106"/>
        <v>#REF!</v>
      </c>
      <c r="GT171" s="41" t="e">
        <f t="shared" si="106"/>
        <v>#REF!</v>
      </c>
      <c r="GU171" s="41" t="e">
        <f t="shared" si="106"/>
        <v>#REF!</v>
      </c>
      <c r="GV171" s="41" t="e">
        <f t="shared" si="108"/>
        <v>#REF!</v>
      </c>
      <c r="GW171" s="41" t="e">
        <f t="shared" si="108"/>
        <v>#REF!</v>
      </c>
      <c r="GX171" s="41" t="e">
        <f t="shared" si="108"/>
        <v>#REF!</v>
      </c>
      <c r="GY171" s="41" t="e">
        <f t="shared" si="108"/>
        <v>#REF!</v>
      </c>
      <c r="GZ171" s="41" t="e">
        <f t="shared" si="108"/>
        <v>#REF!</v>
      </c>
      <c r="HA171" s="41" t="e">
        <f t="shared" si="108"/>
        <v>#REF!</v>
      </c>
      <c r="HB171" s="41" t="e">
        <f t="shared" si="108"/>
        <v>#REF!</v>
      </c>
      <c r="HC171" s="41" t="e">
        <f t="shared" si="108"/>
        <v>#REF!</v>
      </c>
      <c r="HD171" s="41" t="e">
        <f t="shared" si="108"/>
        <v>#REF!</v>
      </c>
      <c r="HE171" s="41" t="e">
        <f t="shared" si="109"/>
        <v>#REF!</v>
      </c>
      <c r="HF171" s="41" t="e">
        <f t="shared" si="109"/>
        <v>#REF!</v>
      </c>
      <c r="HG171" s="41" t="e">
        <f t="shared" si="109"/>
        <v>#REF!</v>
      </c>
      <c r="HH171" s="41" t="e">
        <f t="shared" si="109"/>
        <v>#REF!</v>
      </c>
      <c r="HI171" s="41" t="e">
        <f t="shared" si="109"/>
        <v>#REF!</v>
      </c>
      <c r="HJ171" s="41" t="e">
        <f t="shared" si="109"/>
        <v>#REF!</v>
      </c>
    </row>
    <row r="172" spans="1:218" ht="14.4" x14ac:dyDescent="0.3">
      <c r="A172" s="42">
        <v>169</v>
      </c>
      <c r="B172" s="43" t="e">
        <f>'CMM1 - AUX CALC'!$FN$67</f>
        <v>#REF!</v>
      </c>
      <c r="FO172" s="41" t="e">
        <f>$B172/(_xlfn.SINGLE(PrazoConcessao)*12-FO$3+1)</f>
        <v>#REF!</v>
      </c>
      <c r="FP172" s="41" t="e">
        <f t="shared" si="101"/>
        <v>#REF!</v>
      </c>
      <c r="FQ172" s="41" t="e">
        <f t="shared" si="101"/>
        <v>#REF!</v>
      </c>
      <c r="FR172" s="41" t="e">
        <f t="shared" si="101"/>
        <v>#REF!</v>
      </c>
      <c r="FS172" s="41" t="e">
        <f t="shared" si="101"/>
        <v>#REF!</v>
      </c>
      <c r="FT172" s="41" t="e">
        <f t="shared" si="101"/>
        <v>#REF!</v>
      </c>
      <c r="FU172" s="41" t="e">
        <f t="shared" si="101"/>
        <v>#REF!</v>
      </c>
      <c r="FV172" s="41" t="e">
        <f t="shared" si="101"/>
        <v>#REF!</v>
      </c>
      <c r="FW172" s="41" t="e">
        <f t="shared" si="101"/>
        <v>#REF!</v>
      </c>
      <c r="FX172" s="41" t="e">
        <f t="shared" si="101"/>
        <v>#REF!</v>
      </c>
      <c r="FY172" s="41" t="e">
        <f t="shared" si="101"/>
        <v>#REF!</v>
      </c>
      <c r="FZ172" s="41" t="e">
        <f t="shared" si="101"/>
        <v>#REF!</v>
      </c>
      <c r="GA172" s="41" t="e">
        <f t="shared" si="101"/>
        <v>#REF!</v>
      </c>
      <c r="GB172" s="41" t="e">
        <f t="shared" si="101"/>
        <v>#REF!</v>
      </c>
      <c r="GC172" s="41" t="e">
        <f t="shared" si="101"/>
        <v>#REF!</v>
      </c>
      <c r="GD172" s="41" t="e">
        <f t="shared" si="110"/>
        <v>#REF!</v>
      </c>
      <c r="GE172" s="41" t="e">
        <f t="shared" si="110"/>
        <v>#REF!</v>
      </c>
      <c r="GF172" s="41" t="e">
        <f t="shared" si="110"/>
        <v>#REF!</v>
      </c>
      <c r="GG172" s="41" t="e">
        <f t="shared" si="110"/>
        <v>#REF!</v>
      </c>
      <c r="GH172" s="41" t="e">
        <f t="shared" si="110"/>
        <v>#REF!</v>
      </c>
      <c r="GI172" s="41" t="e">
        <f t="shared" si="107"/>
        <v>#REF!</v>
      </c>
      <c r="GJ172" s="41" t="e">
        <f t="shared" si="107"/>
        <v>#REF!</v>
      </c>
      <c r="GK172" s="41" t="e">
        <f t="shared" si="107"/>
        <v>#REF!</v>
      </c>
      <c r="GL172" s="41" t="e">
        <f t="shared" si="107"/>
        <v>#REF!</v>
      </c>
      <c r="GM172" s="41" t="e">
        <f t="shared" si="107"/>
        <v>#REF!</v>
      </c>
      <c r="GN172" s="41" t="e">
        <f t="shared" si="106"/>
        <v>#REF!</v>
      </c>
      <c r="GO172" s="41" t="e">
        <f t="shared" si="106"/>
        <v>#REF!</v>
      </c>
      <c r="GP172" s="41" t="e">
        <f t="shared" si="106"/>
        <v>#REF!</v>
      </c>
      <c r="GQ172" s="41" t="e">
        <f t="shared" si="106"/>
        <v>#REF!</v>
      </c>
      <c r="GR172" s="41" t="e">
        <f t="shared" si="106"/>
        <v>#REF!</v>
      </c>
      <c r="GS172" s="41" t="e">
        <f t="shared" si="106"/>
        <v>#REF!</v>
      </c>
      <c r="GT172" s="41" t="e">
        <f t="shared" si="106"/>
        <v>#REF!</v>
      </c>
      <c r="GU172" s="41" t="e">
        <f t="shared" si="106"/>
        <v>#REF!</v>
      </c>
      <c r="GV172" s="41" t="e">
        <f t="shared" si="108"/>
        <v>#REF!</v>
      </c>
      <c r="GW172" s="41" t="e">
        <f t="shared" si="108"/>
        <v>#REF!</v>
      </c>
      <c r="GX172" s="41" t="e">
        <f t="shared" si="108"/>
        <v>#REF!</v>
      </c>
      <c r="GY172" s="41" t="e">
        <f t="shared" si="108"/>
        <v>#REF!</v>
      </c>
      <c r="GZ172" s="41" t="e">
        <f t="shared" si="108"/>
        <v>#REF!</v>
      </c>
      <c r="HA172" s="41" t="e">
        <f t="shared" si="108"/>
        <v>#REF!</v>
      </c>
      <c r="HB172" s="41" t="e">
        <f t="shared" si="108"/>
        <v>#REF!</v>
      </c>
      <c r="HC172" s="41" t="e">
        <f t="shared" si="108"/>
        <v>#REF!</v>
      </c>
      <c r="HD172" s="41" t="e">
        <f t="shared" si="108"/>
        <v>#REF!</v>
      </c>
      <c r="HE172" s="41" t="e">
        <f t="shared" si="109"/>
        <v>#REF!</v>
      </c>
      <c r="HF172" s="41" t="e">
        <f t="shared" si="109"/>
        <v>#REF!</v>
      </c>
      <c r="HG172" s="41" t="e">
        <f t="shared" si="109"/>
        <v>#REF!</v>
      </c>
      <c r="HH172" s="41" t="e">
        <f t="shared" si="109"/>
        <v>#REF!</v>
      </c>
      <c r="HI172" s="41" t="e">
        <f t="shared" si="109"/>
        <v>#REF!</v>
      </c>
      <c r="HJ172" s="41" t="e">
        <f t="shared" si="109"/>
        <v>#REF!</v>
      </c>
    </row>
    <row r="173" spans="1:218" ht="14.4" x14ac:dyDescent="0.3">
      <c r="A173" s="42">
        <v>170</v>
      </c>
      <c r="B173" s="43" t="e">
        <f>'CMM1 - AUX CALC'!$FO$67</f>
        <v>#REF!</v>
      </c>
      <c r="FP173" s="41" t="e">
        <f>$B173/(_xlfn.SINGLE(PrazoConcessao)*12-FP$3+1)</f>
        <v>#REF!</v>
      </c>
      <c r="FQ173" s="41" t="e">
        <f t="shared" si="101"/>
        <v>#REF!</v>
      </c>
      <c r="FR173" s="41" t="e">
        <f t="shared" si="101"/>
        <v>#REF!</v>
      </c>
      <c r="FS173" s="41" t="e">
        <f t="shared" si="101"/>
        <v>#REF!</v>
      </c>
      <c r="FT173" s="41" t="e">
        <f t="shared" si="101"/>
        <v>#REF!</v>
      </c>
      <c r="FU173" s="41" t="e">
        <f t="shared" si="101"/>
        <v>#REF!</v>
      </c>
      <c r="FV173" s="41" t="e">
        <f t="shared" si="101"/>
        <v>#REF!</v>
      </c>
      <c r="FW173" s="41" t="e">
        <f t="shared" si="101"/>
        <v>#REF!</v>
      </c>
      <c r="FX173" s="41" t="e">
        <f t="shared" si="101"/>
        <v>#REF!</v>
      </c>
      <c r="FY173" s="41" t="e">
        <f t="shared" si="101"/>
        <v>#REF!</v>
      </c>
      <c r="FZ173" s="41" t="e">
        <f t="shared" si="101"/>
        <v>#REF!</v>
      </c>
      <c r="GA173" s="41" t="e">
        <f t="shared" si="101"/>
        <v>#REF!</v>
      </c>
      <c r="GB173" s="41" t="e">
        <f t="shared" si="101"/>
        <v>#REF!</v>
      </c>
      <c r="GC173" s="41" t="e">
        <f t="shared" si="101"/>
        <v>#REF!</v>
      </c>
      <c r="GD173" s="41" t="e">
        <f t="shared" si="110"/>
        <v>#REF!</v>
      </c>
      <c r="GE173" s="41" t="e">
        <f t="shared" si="110"/>
        <v>#REF!</v>
      </c>
      <c r="GF173" s="41" t="e">
        <f t="shared" si="110"/>
        <v>#REF!</v>
      </c>
      <c r="GG173" s="41" t="e">
        <f t="shared" si="110"/>
        <v>#REF!</v>
      </c>
      <c r="GH173" s="41" t="e">
        <f t="shared" si="110"/>
        <v>#REF!</v>
      </c>
      <c r="GI173" s="41" t="e">
        <f t="shared" si="107"/>
        <v>#REF!</v>
      </c>
      <c r="GJ173" s="41" t="e">
        <f t="shared" si="107"/>
        <v>#REF!</v>
      </c>
      <c r="GK173" s="41" t="e">
        <f t="shared" si="107"/>
        <v>#REF!</v>
      </c>
      <c r="GL173" s="41" t="e">
        <f t="shared" si="107"/>
        <v>#REF!</v>
      </c>
      <c r="GM173" s="41" t="e">
        <f t="shared" si="107"/>
        <v>#REF!</v>
      </c>
      <c r="GN173" s="41" t="e">
        <f t="shared" si="106"/>
        <v>#REF!</v>
      </c>
      <c r="GO173" s="41" t="e">
        <f t="shared" si="106"/>
        <v>#REF!</v>
      </c>
      <c r="GP173" s="41" t="e">
        <f t="shared" si="106"/>
        <v>#REF!</v>
      </c>
      <c r="GQ173" s="41" t="e">
        <f t="shared" si="106"/>
        <v>#REF!</v>
      </c>
      <c r="GR173" s="41" t="e">
        <f t="shared" si="106"/>
        <v>#REF!</v>
      </c>
      <c r="GS173" s="41" t="e">
        <f t="shared" si="106"/>
        <v>#REF!</v>
      </c>
      <c r="GT173" s="41" t="e">
        <f t="shared" si="106"/>
        <v>#REF!</v>
      </c>
      <c r="GU173" s="41" t="e">
        <f t="shared" si="106"/>
        <v>#REF!</v>
      </c>
      <c r="GV173" s="41" t="e">
        <f t="shared" si="108"/>
        <v>#REF!</v>
      </c>
      <c r="GW173" s="41" t="e">
        <f t="shared" si="108"/>
        <v>#REF!</v>
      </c>
      <c r="GX173" s="41" t="e">
        <f t="shared" si="108"/>
        <v>#REF!</v>
      </c>
      <c r="GY173" s="41" t="e">
        <f t="shared" si="108"/>
        <v>#REF!</v>
      </c>
      <c r="GZ173" s="41" t="e">
        <f t="shared" si="108"/>
        <v>#REF!</v>
      </c>
      <c r="HA173" s="41" t="e">
        <f t="shared" si="108"/>
        <v>#REF!</v>
      </c>
      <c r="HB173" s="41" t="e">
        <f t="shared" si="108"/>
        <v>#REF!</v>
      </c>
      <c r="HC173" s="41" t="e">
        <f t="shared" si="108"/>
        <v>#REF!</v>
      </c>
      <c r="HD173" s="41" t="e">
        <f t="shared" si="108"/>
        <v>#REF!</v>
      </c>
      <c r="HE173" s="41" t="e">
        <f t="shared" si="109"/>
        <v>#REF!</v>
      </c>
      <c r="HF173" s="41" t="e">
        <f t="shared" si="109"/>
        <v>#REF!</v>
      </c>
      <c r="HG173" s="41" t="e">
        <f t="shared" si="109"/>
        <v>#REF!</v>
      </c>
      <c r="HH173" s="41" t="e">
        <f t="shared" si="109"/>
        <v>#REF!</v>
      </c>
      <c r="HI173" s="41" t="e">
        <f t="shared" si="109"/>
        <v>#REF!</v>
      </c>
      <c r="HJ173" s="41" t="e">
        <f t="shared" si="109"/>
        <v>#REF!</v>
      </c>
    </row>
    <row r="174" spans="1:218" ht="14.4" x14ac:dyDescent="0.3">
      <c r="A174" s="42">
        <v>171</v>
      </c>
      <c r="B174" s="43" t="e">
        <f>'CMM1 - AUX CALC'!$FP$67</f>
        <v>#REF!</v>
      </c>
      <c r="FQ174" s="41" t="e">
        <f>$B174/(_xlfn.SINGLE(PrazoConcessao)*12-FQ$3+1)</f>
        <v>#REF!</v>
      </c>
      <c r="FR174" s="41" t="e">
        <f t="shared" si="101"/>
        <v>#REF!</v>
      </c>
      <c r="FS174" s="41" t="e">
        <f t="shared" si="101"/>
        <v>#REF!</v>
      </c>
      <c r="FT174" s="41" t="e">
        <f t="shared" si="101"/>
        <v>#REF!</v>
      </c>
      <c r="FU174" s="41" t="e">
        <f t="shared" si="101"/>
        <v>#REF!</v>
      </c>
      <c r="FV174" s="41" t="e">
        <f t="shared" si="101"/>
        <v>#REF!</v>
      </c>
      <c r="FW174" s="41" t="e">
        <f t="shared" si="101"/>
        <v>#REF!</v>
      </c>
      <c r="FX174" s="41" t="e">
        <f t="shared" si="101"/>
        <v>#REF!</v>
      </c>
      <c r="FY174" s="41" t="e">
        <f t="shared" si="101"/>
        <v>#REF!</v>
      </c>
      <c r="FZ174" s="41" t="e">
        <f t="shared" si="101"/>
        <v>#REF!</v>
      </c>
      <c r="GA174" s="41" t="e">
        <f t="shared" si="101"/>
        <v>#REF!</v>
      </c>
      <c r="GB174" s="41" t="e">
        <f t="shared" si="101"/>
        <v>#REF!</v>
      </c>
      <c r="GC174" s="41" t="e">
        <f t="shared" si="101"/>
        <v>#REF!</v>
      </c>
      <c r="GD174" s="41" t="e">
        <f t="shared" si="110"/>
        <v>#REF!</v>
      </c>
      <c r="GE174" s="41" t="e">
        <f t="shared" si="110"/>
        <v>#REF!</v>
      </c>
      <c r="GF174" s="41" t="e">
        <f t="shared" si="110"/>
        <v>#REF!</v>
      </c>
      <c r="GG174" s="41" t="e">
        <f t="shared" si="110"/>
        <v>#REF!</v>
      </c>
      <c r="GH174" s="41" t="e">
        <f t="shared" si="110"/>
        <v>#REF!</v>
      </c>
      <c r="GI174" s="41" t="e">
        <f t="shared" si="107"/>
        <v>#REF!</v>
      </c>
      <c r="GJ174" s="41" t="e">
        <f t="shared" si="107"/>
        <v>#REF!</v>
      </c>
      <c r="GK174" s="41" t="e">
        <f t="shared" si="107"/>
        <v>#REF!</v>
      </c>
      <c r="GL174" s="41" t="e">
        <f t="shared" si="107"/>
        <v>#REF!</v>
      </c>
      <c r="GM174" s="41" t="e">
        <f t="shared" si="107"/>
        <v>#REF!</v>
      </c>
      <c r="GN174" s="41" t="e">
        <f t="shared" si="106"/>
        <v>#REF!</v>
      </c>
      <c r="GO174" s="41" t="e">
        <f t="shared" si="106"/>
        <v>#REF!</v>
      </c>
      <c r="GP174" s="41" t="e">
        <f t="shared" si="106"/>
        <v>#REF!</v>
      </c>
      <c r="GQ174" s="41" t="e">
        <f t="shared" si="106"/>
        <v>#REF!</v>
      </c>
      <c r="GR174" s="41" t="e">
        <f t="shared" si="106"/>
        <v>#REF!</v>
      </c>
      <c r="GS174" s="41" t="e">
        <f t="shared" si="106"/>
        <v>#REF!</v>
      </c>
      <c r="GT174" s="41" t="e">
        <f t="shared" si="106"/>
        <v>#REF!</v>
      </c>
      <c r="GU174" s="41" t="e">
        <f t="shared" si="106"/>
        <v>#REF!</v>
      </c>
      <c r="GV174" s="41" t="e">
        <f t="shared" si="108"/>
        <v>#REF!</v>
      </c>
      <c r="GW174" s="41" t="e">
        <f t="shared" si="108"/>
        <v>#REF!</v>
      </c>
      <c r="GX174" s="41" t="e">
        <f t="shared" si="108"/>
        <v>#REF!</v>
      </c>
      <c r="GY174" s="41" t="e">
        <f t="shared" si="108"/>
        <v>#REF!</v>
      </c>
      <c r="GZ174" s="41" t="e">
        <f t="shared" si="108"/>
        <v>#REF!</v>
      </c>
      <c r="HA174" s="41" t="e">
        <f t="shared" si="108"/>
        <v>#REF!</v>
      </c>
      <c r="HB174" s="41" t="e">
        <f t="shared" si="108"/>
        <v>#REF!</v>
      </c>
      <c r="HC174" s="41" t="e">
        <f t="shared" si="108"/>
        <v>#REF!</v>
      </c>
      <c r="HD174" s="41" t="e">
        <f t="shared" si="108"/>
        <v>#REF!</v>
      </c>
      <c r="HE174" s="41" t="e">
        <f t="shared" si="109"/>
        <v>#REF!</v>
      </c>
      <c r="HF174" s="41" t="e">
        <f t="shared" si="109"/>
        <v>#REF!</v>
      </c>
      <c r="HG174" s="41" t="e">
        <f t="shared" si="109"/>
        <v>#REF!</v>
      </c>
      <c r="HH174" s="41" t="e">
        <f t="shared" si="109"/>
        <v>#REF!</v>
      </c>
      <c r="HI174" s="41" t="e">
        <f t="shared" si="109"/>
        <v>#REF!</v>
      </c>
      <c r="HJ174" s="41" t="e">
        <f t="shared" si="109"/>
        <v>#REF!</v>
      </c>
    </row>
    <row r="175" spans="1:218" ht="14.4" x14ac:dyDescent="0.3">
      <c r="A175" s="42">
        <v>172</v>
      </c>
      <c r="B175" s="43" t="e">
        <f>'CMM1 - AUX CALC'!$FQ$67</f>
        <v>#REF!</v>
      </c>
      <c r="FR175" s="41" t="e">
        <f>$B175/(_xlfn.SINGLE(PrazoConcessao)*12-FR$3+1)</f>
        <v>#REF!</v>
      </c>
      <c r="FS175" s="41" t="e">
        <f t="shared" si="101"/>
        <v>#REF!</v>
      </c>
      <c r="FT175" s="41" t="e">
        <f t="shared" si="101"/>
        <v>#REF!</v>
      </c>
      <c r="FU175" s="41" t="e">
        <f t="shared" si="101"/>
        <v>#REF!</v>
      </c>
      <c r="FV175" s="41" t="e">
        <f t="shared" si="101"/>
        <v>#REF!</v>
      </c>
      <c r="FW175" s="41" t="e">
        <f t="shared" si="101"/>
        <v>#REF!</v>
      </c>
      <c r="FX175" s="41" t="e">
        <f t="shared" si="101"/>
        <v>#REF!</v>
      </c>
      <c r="FY175" s="41" t="e">
        <f t="shared" si="101"/>
        <v>#REF!</v>
      </c>
      <c r="FZ175" s="41" t="e">
        <f t="shared" si="101"/>
        <v>#REF!</v>
      </c>
      <c r="GA175" s="41" t="e">
        <f t="shared" si="101"/>
        <v>#REF!</v>
      </c>
      <c r="GB175" s="41" t="e">
        <f t="shared" ref="GB175:GC185" si="112">GA175</f>
        <v>#REF!</v>
      </c>
      <c r="GC175" s="41" t="e">
        <f t="shared" si="112"/>
        <v>#REF!</v>
      </c>
      <c r="GD175" s="41" t="e">
        <f t="shared" si="110"/>
        <v>#REF!</v>
      </c>
      <c r="GE175" s="41" t="e">
        <f t="shared" si="110"/>
        <v>#REF!</v>
      </c>
      <c r="GF175" s="41" t="e">
        <f t="shared" si="110"/>
        <v>#REF!</v>
      </c>
      <c r="GG175" s="41" t="e">
        <f t="shared" si="110"/>
        <v>#REF!</v>
      </c>
      <c r="GH175" s="41" t="e">
        <f t="shared" si="110"/>
        <v>#REF!</v>
      </c>
      <c r="GI175" s="41" t="e">
        <f t="shared" si="107"/>
        <v>#REF!</v>
      </c>
      <c r="GJ175" s="41" t="e">
        <f t="shared" si="107"/>
        <v>#REF!</v>
      </c>
      <c r="GK175" s="41" t="e">
        <f t="shared" si="107"/>
        <v>#REF!</v>
      </c>
      <c r="GL175" s="41" t="e">
        <f t="shared" si="107"/>
        <v>#REF!</v>
      </c>
      <c r="GM175" s="41" t="e">
        <f t="shared" si="107"/>
        <v>#REF!</v>
      </c>
      <c r="GN175" s="41" t="e">
        <f t="shared" si="106"/>
        <v>#REF!</v>
      </c>
      <c r="GO175" s="41" t="e">
        <f t="shared" si="106"/>
        <v>#REF!</v>
      </c>
      <c r="GP175" s="41" t="e">
        <f t="shared" si="106"/>
        <v>#REF!</v>
      </c>
      <c r="GQ175" s="41" t="e">
        <f t="shared" si="106"/>
        <v>#REF!</v>
      </c>
      <c r="GR175" s="41" t="e">
        <f t="shared" si="106"/>
        <v>#REF!</v>
      </c>
      <c r="GS175" s="41" t="e">
        <f t="shared" si="106"/>
        <v>#REF!</v>
      </c>
      <c r="GT175" s="41" t="e">
        <f t="shared" si="106"/>
        <v>#REF!</v>
      </c>
      <c r="GU175" s="41" t="e">
        <f t="shared" si="106"/>
        <v>#REF!</v>
      </c>
      <c r="GV175" s="41" t="e">
        <f t="shared" si="108"/>
        <v>#REF!</v>
      </c>
      <c r="GW175" s="41" t="e">
        <f t="shared" si="108"/>
        <v>#REF!</v>
      </c>
      <c r="GX175" s="41" t="e">
        <f t="shared" si="108"/>
        <v>#REF!</v>
      </c>
      <c r="GY175" s="41" t="e">
        <f t="shared" si="108"/>
        <v>#REF!</v>
      </c>
      <c r="GZ175" s="41" t="e">
        <f t="shared" si="108"/>
        <v>#REF!</v>
      </c>
      <c r="HA175" s="41" t="e">
        <f t="shared" si="108"/>
        <v>#REF!</v>
      </c>
      <c r="HB175" s="41" t="e">
        <f t="shared" si="108"/>
        <v>#REF!</v>
      </c>
      <c r="HC175" s="41" t="e">
        <f t="shared" si="108"/>
        <v>#REF!</v>
      </c>
      <c r="HD175" s="41" t="e">
        <f t="shared" si="108"/>
        <v>#REF!</v>
      </c>
      <c r="HE175" s="41" t="e">
        <f t="shared" si="109"/>
        <v>#REF!</v>
      </c>
      <c r="HF175" s="41" t="e">
        <f t="shared" si="109"/>
        <v>#REF!</v>
      </c>
      <c r="HG175" s="41" t="e">
        <f t="shared" si="109"/>
        <v>#REF!</v>
      </c>
      <c r="HH175" s="41" t="e">
        <f t="shared" si="109"/>
        <v>#REF!</v>
      </c>
      <c r="HI175" s="41" t="e">
        <f t="shared" si="109"/>
        <v>#REF!</v>
      </c>
      <c r="HJ175" s="41" t="e">
        <f t="shared" si="109"/>
        <v>#REF!</v>
      </c>
    </row>
    <row r="176" spans="1:218" ht="14.4" x14ac:dyDescent="0.3">
      <c r="A176" s="42">
        <v>173</v>
      </c>
      <c r="B176" s="43" t="e">
        <f>'CMM1 - AUX CALC'!$FR$67</f>
        <v>#REF!</v>
      </c>
      <c r="FS176" s="41" t="e">
        <f>$B176/(_xlfn.SINGLE(PrazoConcessao)*12-FS$3+1)</f>
        <v>#REF!</v>
      </c>
      <c r="FT176" s="41" t="e">
        <f t="shared" ref="FT176:GA183" si="113">FS176</f>
        <v>#REF!</v>
      </c>
      <c r="FU176" s="41" t="e">
        <f t="shared" si="113"/>
        <v>#REF!</v>
      </c>
      <c r="FV176" s="41" t="e">
        <f t="shared" si="113"/>
        <v>#REF!</v>
      </c>
      <c r="FW176" s="41" t="e">
        <f t="shared" si="113"/>
        <v>#REF!</v>
      </c>
      <c r="FX176" s="41" t="e">
        <f t="shared" si="113"/>
        <v>#REF!</v>
      </c>
      <c r="FY176" s="41" t="e">
        <f t="shared" si="113"/>
        <v>#REF!</v>
      </c>
      <c r="FZ176" s="41" t="e">
        <f t="shared" si="113"/>
        <v>#REF!</v>
      </c>
      <c r="GA176" s="41" t="e">
        <f t="shared" si="113"/>
        <v>#REF!</v>
      </c>
      <c r="GB176" s="41" t="e">
        <f t="shared" si="112"/>
        <v>#REF!</v>
      </c>
      <c r="GC176" s="41" t="e">
        <f t="shared" si="112"/>
        <v>#REF!</v>
      </c>
      <c r="GD176" s="41" t="e">
        <f t="shared" si="110"/>
        <v>#REF!</v>
      </c>
      <c r="GE176" s="41" t="e">
        <f t="shared" si="110"/>
        <v>#REF!</v>
      </c>
      <c r="GF176" s="41" t="e">
        <f t="shared" si="110"/>
        <v>#REF!</v>
      </c>
      <c r="GG176" s="41" t="e">
        <f t="shared" si="110"/>
        <v>#REF!</v>
      </c>
      <c r="GH176" s="41" t="e">
        <f t="shared" si="110"/>
        <v>#REF!</v>
      </c>
      <c r="GI176" s="41" t="e">
        <f t="shared" si="107"/>
        <v>#REF!</v>
      </c>
      <c r="GJ176" s="41" t="e">
        <f t="shared" si="107"/>
        <v>#REF!</v>
      </c>
      <c r="GK176" s="41" t="e">
        <f t="shared" si="107"/>
        <v>#REF!</v>
      </c>
      <c r="GL176" s="41" t="e">
        <f t="shared" si="107"/>
        <v>#REF!</v>
      </c>
      <c r="GM176" s="41" t="e">
        <f t="shared" si="107"/>
        <v>#REF!</v>
      </c>
      <c r="GN176" s="41" t="e">
        <f t="shared" si="106"/>
        <v>#REF!</v>
      </c>
      <c r="GO176" s="41" t="e">
        <f t="shared" si="106"/>
        <v>#REF!</v>
      </c>
      <c r="GP176" s="41" t="e">
        <f t="shared" si="106"/>
        <v>#REF!</v>
      </c>
      <c r="GQ176" s="41" t="e">
        <f t="shared" si="106"/>
        <v>#REF!</v>
      </c>
      <c r="GR176" s="41" t="e">
        <f t="shared" si="106"/>
        <v>#REF!</v>
      </c>
      <c r="GS176" s="41" t="e">
        <f t="shared" si="106"/>
        <v>#REF!</v>
      </c>
      <c r="GT176" s="41" t="e">
        <f t="shared" si="106"/>
        <v>#REF!</v>
      </c>
      <c r="GU176" s="41" t="e">
        <f t="shared" si="106"/>
        <v>#REF!</v>
      </c>
      <c r="GV176" s="41" t="e">
        <f t="shared" si="108"/>
        <v>#REF!</v>
      </c>
      <c r="GW176" s="41" t="e">
        <f t="shared" si="108"/>
        <v>#REF!</v>
      </c>
      <c r="GX176" s="41" t="e">
        <f t="shared" si="108"/>
        <v>#REF!</v>
      </c>
      <c r="GY176" s="41" t="e">
        <f t="shared" si="108"/>
        <v>#REF!</v>
      </c>
      <c r="GZ176" s="41" t="e">
        <f t="shared" si="108"/>
        <v>#REF!</v>
      </c>
      <c r="HA176" s="41" t="e">
        <f t="shared" si="108"/>
        <v>#REF!</v>
      </c>
      <c r="HB176" s="41" t="e">
        <f t="shared" si="108"/>
        <v>#REF!</v>
      </c>
      <c r="HC176" s="41" t="e">
        <f t="shared" si="108"/>
        <v>#REF!</v>
      </c>
      <c r="HD176" s="41" t="e">
        <f t="shared" si="108"/>
        <v>#REF!</v>
      </c>
      <c r="HE176" s="41" t="e">
        <f t="shared" si="109"/>
        <v>#REF!</v>
      </c>
      <c r="HF176" s="41" t="e">
        <f t="shared" si="109"/>
        <v>#REF!</v>
      </c>
      <c r="HG176" s="41" t="e">
        <f t="shared" si="109"/>
        <v>#REF!</v>
      </c>
      <c r="HH176" s="41" t="e">
        <f t="shared" si="109"/>
        <v>#REF!</v>
      </c>
      <c r="HI176" s="41" t="e">
        <f t="shared" si="109"/>
        <v>#REF!</v>
      </c>
      <c r="HJ176" s="41" t="e">
        <f t="shared" si="109"/>
        <v>#REF!</v>
      </c>
    </row>
    <row r="177" spans="1:218" ht="14.4" x14ac:dyDescent="0.3">
      <c r="A177" s="42">
        <v>174</v>
      </c>
      <c r="B177" s="43" t="e">
        <f>'CMM1 - AUX CALC'!$FS$67</f>
        <v>#REF!</v>
      </c>
      <c r="FT177" s="41" t="e">
        <f>$B177/(_xlfn.SINGLE(PrazoConcessao)*12-FT$3+1)</f>
        <v>#REF!</v>
      </c>
      <c r="FU177" s="41" t="e">
        <f t="shared" si="113"/>
        <v>#REF!</v>
      </c>
      <c r="FV177" s="41" t="e">
        <f t="shared" si="113"/>
        <v>#REF!</v>
      </c>
      <c r="FW177" s="41" t="e">
        <f t="shared" si="113"/>
        <v>#REF!</v>
      </c>
      <c r="FX177" s="41" t="e">
        <f t="shared" si="113"/>
        <v>#REF!</v>
      </c>
      <c r="FY177" s="41" t="e">
        <f t="shared" si="113"/>
        <v>#REF!</v>
      </c>
      <c r="FZ177" s="41" t="e">
        <f t="shared" si="113"/>
        <v>#REF!</v>
      </c>
      <c r="GA177" s="41" t="e">
        <f t="shared" si="113"/>
        <v>#REF!</v>
      </c>
      <c r="GB177" s="41" t="e">
        <f t="shared" si="112"/>
        <v>#REF!</v>
      </c>
      <c r="GC177" s="41" t="e">
        <f t="shared" si="112"/>
        <v>#REF!</v>
      </c>
      <c r="GD177" s="41" t="e">
        <f t="shared" si="110"/>
        <v>#REF!</v>
      </c>
      <c r="GE177" s="41" t="e">
        <f t="shared" si="110"/>
        <v>#REF!</v>
      </c>
      <c r="GF177" s="41" t="e">
        <f t="shared" si="110"/>
        <v>#REF!</v>
      </c>
      <c r="GG177" s="41" t="e">
        <f t="shared" si="110"/>
        <v>#REF!</v>
      </c>
      <c r="GH177" s="41" t="e">
        <f t="shared" si="110"/>
        <v>#REF!</v>
      </c>
      <c r="GI177" s="41" t="e">
        <f t="shared" si="107"/>
        <v>#REF!</v>
      </c>
      <c r="GJ177" s="41" t="e">
        <f t="shared" si="107"/>
        <v>#REF!</v>
      </c>
      <c r="GK177" s="41" t="e">
        <f t="shared" si="107"/>
        <v>#REF!</v>
      </c>
      <c r="GL177" s="41" t="e">
        <f t="shared" si="107"/>
        <v>#REF!</v>
      </c>
      <c r="GM177" s="41" t="e">
        <f t="shared" si="107"/>
        <v>#REF!</v>
      </c>
      <c r="GN177" s="41" t="e">
        <f t="shared" si="106"/>
        <v>#REF!</v>
      </c>
      <c r="GO177" s="41" t="e">
        <f t="shared" si="106"/>
        <v>#REF!</v>
      </c>
      <c r="GP177" s="41" t="e">
        <f t="shared" si="106"/>
        <v>#REF!</v>
      </c>
      <c r="GQ177" s="41" t="e">
        <f t="shared" si="106"/>
        <v>#REF!</v>
      </c>
      <c r="GR177" s="41" t="e">
        <f t="shared" si="106"/>
        <v>#REF!</v>
      </c>
      <c r="GS177" s="41" t="e">
        <f t="shared" si="106"/>
        <v>#REF!</v>
      </c>
      <c r="GT177" s="41" t="e">
        <f t="shared" si="106"/>
        <v>#REF!</v>
      </c>
      <c r="GU177" s="41" t="e">
        <f t="shared" si="106"/>
        <v>#REF!</v>
      </c>
      <c r="GV177" s="41" t="e">
        <f t="shared" si="108"/>
        <v>#REF!</v>
      </c>
      <c r="GW177" s="41" t="e">
        <f t="shared" si="108"/>
        <v>#REF!</v>
      </c>
      <c r="GX177" s="41" t="e">
        <f t="shared" si="108"/>
        <v>#REF!</v>
      </c>
      <c r="GY177" s="41" t="e">
        <f t="shared" si="108"/>
        <v>#REF!</v>
      </c>
      <c r="GZ177" s="41" t="e">
        <f t="shared" si="108"/>
        <v>#REF!</v>
      </c>
      <c r="HA177" s="41" t="e">
        <f t="shared" si="108"/>
        <v>#REF!</v>
      </c>
      <c r="HB177" s="41" t="e">
        <f t="shared" si="108"/>
        <v>#REF!</v>
      </c>
      <c r="HC177" s="41" t="e">
        <f t="shared" si="108"/>
        <v>#REF!</v>
      </c>
      <c r="HD177" s="41" t="e">
        <f t="shared" si="108"/>
        <v>#REF!</v>
      </c>
      <c r="HE177" s="41" t="e">
        <f t="shared" si="109"/>
        <v>#REF!</v>
      </c>
      <c r="HF177" s="41" t="e">
        <f t="shared" si="109"/>
        <v>#REF!</v>
      </c>
      <c r="HG177" s="41" t="e">
        <f t="shared" si="109"/>
        <v>#REF!</v>
      </c>
      <c r="HH177" s="41" t="e">
        <f t="shared" si="109"/>
        <v>#REF!</v>
      </c>
      <c r="HI177" s="41" t="e">
        <f t="shared" si="109"/>
        <v>#REF!</v>
      </c>
      <c r="HJ177" s="41" t="e">
        <f t="shared" si="109"/>
        <v>#REF!</v>
      </c>
    </row>
    <row r="178" spans="1:218" ht="14.4" x14ac:dyDescent="0.3">
      <c r="A178" s="42">
        <v>175</v>
      </c>
      <c r="B178" s="43" t="e">
        <f>'CMM1 - AUX CALC'!$FT$67</f>
        <v>#REF!</v>
      </c>
      <c r="FU178" s="41" t="e">
        <f>$B178/(_xlfn.SINGLE(PrazoConcessao)*12-FU$3+1)</f>
        <v>#REF!</v>
      </c>
      <c r="FV178" s="41" t="e">
        <f t="shared" si="113"/>
        <v>#REF!</v>
      </c>
      <c r="FW178" s="41" t="e">
        <f t="shared" si="113"/>
        <v>#REF!</v>
      </c>
      <c r="FX178" s="41" t="e">
        <f t="shared" si="113"/>
        <v>#REF!</v>
      </c>
      <c r="FY178" s="41" t="e">
        <f t="shared" si="113"/>
        <v>#REF!</v>
      </c>
      <c r="FZ178" s="41" t="e">
        <f t="shared" si="113"/>
        <v>#REF!</v>
      </c>
      <c r="GA178" s="41" t="e">
        <f t="shared" si="113"/>
        <v>#REF!</v>
      </c>
      <c r="GB178" s="41" t="e">
        <f t="shared" si="112"/>
        <v>#REF!</v>
      </c>
      <c r="GC178" s="41" t="e">
        <f t="shared" si="112"/>
        <v>#REF!</v>
      </c>
      <c r="GD178" s="41" t="e">
        <f t="shared" si="110"/>
        <v>#REF!</v>
      </c>
      <c r="GE178" s="41" t="e">
        <f t="shared" si="110"/>
        <v>#REF!</v>
      </c>
      <c r="GF178" s="41" t="e">
        <f t="shared" si="110"/>
        <v>#REF!</v>
      </c>
      <c r="GG178" s="41" t="e">
        <f t="shared" si="110"/>
        <v>#REF!</v>
      </c>
      <c r="GH178" s="41" t="e">
        <f t="shared" si="110"/>
        <v>#REF!</v>
      </c>
      <c r="GI178" s="41" t="e">
        <f t="shared" si="107"/>
        <v>#REF!</v>
      </c>
      <c r="GJ178" s="41" t="e">
        <f t="shared" si="107"/>
        <v>#REF!</v>
      </c>
      <c r="GK178" s="41" t="e">
        <f t="shared" si="107"/>
        <v>#REF!</v>
      </c>
      <c r="GL178" s="41" t="e">
        <f t="shared" si="107"/>
        <v>#REF!</v>
      </c>
      <c r="GM178" s="41" t="e">
        <f t="shared" si="107"/>
        <v>#REF!</v>
      </c>
      <c r="GN178" s="41" t="e">
        <f t="shared" si="106"/>
        <v>#REF!</v>
      </c>
      <c r="GO178" s="41" t="e">
        <f t="shared" si="106"/>
        <v>#REF!</v>
      </c>
      <c r="GP178" s="41" t="e">
        <f t="shared" si="106"/>
        <v>#REF!</v>
      </c>
      <c r="GQ178" s="41" t="e">
        <f t="shared" si="106"/>
        <v>#REF!</v>
      </c>
      <c r="GR178" s="41" t="e">
        <f t="shared" si="106"/>
        <v>#REF!</v>
      </c>
      <c r="GS178" s="41" t="e">
        <f t="shared" si="106"/>
        <v>#REF!</v>
      </c>
      <c r="GT178" s="41" t="e">
        <f t="shared" si="106"/>
        <v>#REF!</v>
      </c>
      <c r="GU178" s="41" t="e">
        <f t="shared" si="106"/>
        <v>#REF!</v>
      </c>
      <c r="GV178" s="41" t="e">
        <f t="shared" si="108"/>
        <v>#REF!</v>
      </c>
      <c r="GW178" s="41" t="e">
        <f t="shared" si="108"/>
        <v>#REF!</v>
      </c>
      <c r="GX178" s="41" t="e">
        <f t="shared" si="108"/>
        <v>#REF!</v>
      </c>
      <c r="GY178" s="41" t="e">
        <f t="shared" si="108"/>
        <v>#REF!</v>
      </c>
      <c r="GZ178" s="41" t="e">
        <f t="shared" si="108"/>
        <v>#REF!</v>
      </c>
      <c r="HA178" s="41" t="e">
        <f t="shared" si="108"/>
        <v>#REF!</v>
      </c>
      <c r="HB178" s="41" t="e">
        <f t="shared" si="108"/>
        <v>#REF!</v>
      </c>
      <c r="HC178" s="41" t="e">
        <f t="shared" si="108"/>
        <v>#REF!</v>
      </c>
      <c r="HD178" s="41" t="e">
        <f t="shared" si="108"/>
        <v>#REF!</v>
      </c>
      <c r="HE178" s="41" t="e">
        <f t="shared" si="109"/>
        <v>#REF!</v>
      </c>
      <c r="HF178" s="41" t="e">
        <f t="shared" si="109"/>
        <v>#REF!</v>
      </c>
      <c r="HG178" s="41" t="e">
        <f t="shared" si="109"/>
        <v>#REF!</v>
      </c>
      <c r="HH178" s="41" t="e">
        <f t="shared" si="109"/>
        <v>#REF!</v>
      </c>
      <c r="HI178" s="41" t="e">
        <f t="shared" si="109"/>
        <v>#REF!</v>
      </c>
      <c r="HJ178" s="41" t="e">
        <f t="shared" si="109"/>
        <v>#REF!</v>
      </c>
    </row>
    <row r="179" spans="1:218" ht="14.4" x14ac:dyDescent="0.3">
      <c r="A179" s="42">
        <v>176</v>
      </c>
      <c r="B179" s="43" t="e">
        <f>'CMM1 - AUX CALC'!$FU$67</f>
        <v>#REF!</v>
      </c>
      <c r="FV179" s="41" t="e">
        <f>$B179/(_xlfn.SINGLE(PrazoConcessao)*12-FV$3+1)</f>
        <v>#REF!</v>
      </c>
      <c r="FW179" s="41" t="e">
        <f t="shared" si="113"/>
        <v>#REF!</v>
      </c>
      <c r="FX179" s="41" t="e">
        <f t="shared" si="113"/>
        <v>#REF!</v>
      </c>
      <c r="FY179" s="41" t="e">
        <f t="shared" si="113"/>
        <v>#REF!</v>
      </c>
      <c r="FZ179" s="41" t="e">
        <f t="shared" si="113"/>
        <v>#REF!</v>
      </c>
      <c r="GA179" s="41" t="e">
        <f t="shared" si="113"/>
        <v>#REF!</v>
      </c>
      <c r="GB179" s="41" t="e">
        <f t="shared" si="112"/>
        <v>#REF!</v>
      </c>
      <c r="GC179" s="41" t="e">
        <f t="shared" si="112"/>
        <v>#REF!</v>
      </c>
      <c r="GD179" s="41" t="e">
        <f t="shared" si="110"/>
        <v>#REF!</v>
      </c>
      <c r="GE179" s="41" t="e">
        <f t="shared" si="110"/>
        <v>#REF!</v>
      </c>
      <c r="GF179" s="41" t="e">
        <f t="shared" si="110"/>
        <v>#REF!</v>
      </c>
      <c r="GG179" s="41" t="e">
        <f t="shared" si="110"/>
        <v>#REF!</v>
      </c>
      <c r="GH179" s="41" t="e">
        <f t="shared" si="110"/>
        <v>#REF!</v>
      </c>
      <c r="GI179" s="41" t="e">
        <f t="shared" si="107"/>
        <v>#REF!</v>
      </c>
      <c r="GJ179" s="41" t="e">
        <f t="shared" si="107"/>
        <v>#REF!</v>
      </c>
      <c r="GK179" s="41" t="e">
        <f t="shared" si="107"/>
        <v>#REF!</v>
      </c>
      <c r="GL179" s="41" t="e">
        <f t="shared" si="107"/>
        <v>#REF!</v>
      </c>
      <c r="GM179" s="41" t="e">
        <f t="shared" si="107"/>
        <v>#REF!</v>
      </c>
      <c r="GN179" s="41" t="e">
        <f t="shared" si="106"/>
        <v>#REF!</v>
      </c>
      <c r="GO179" s="41" t="e">
        <f t="shared" si="106"/>
        <v>#REF!</v>
      </c>
      <c r="GP179" s="41" t="e">
        <f t="shared" si="106"/>
        <v>#REF!</v>
      </c>
      <c r="GQ179" s="41" t="e">
        <f t="shared" si="106"/>
        <v>#REF!</v>
      </c>
      <c r="GR179" s="41" t="e">
        <f t="shared" si="106"/>
        <v>#REF!</v>
      </c>
      <c r="GS179" s="41" t="e">
        <f t="shared" si="106"/>
        <v>#REF!</v>
      </c>
      <c r="GT179" s="41" t="e">
        <f t="shared" si="106"/>
        <v>#REF!</v>
      </c>
      <c r="GU179" s="41" t="e">
        <f t="shared" si="106"/>
        <v>#REF!</v>
      </c>
      <c r="GV179" s="41" t="e">
        <f t="shared" si="108"/>
        <v>#REF!</v>
      </c>
      <c r="GW179" s="41" t="e">
        <f t="shared" si="108"/>
        <v>#REF!</v>
      </c>
      <c r="GX179" s="41" t="e">
        <f t="shared" si="108"/>
        <v>#REF!</v>
      </c>
      <c r="GY179" s="41" t="e">
        <f t="shared" si="108"/>
        <v>#REF!</v>
      </c>
      <c r="GZ179" s="41" t="e">
        <f t="shared" si="108"/>
        <v>#REF!</v>
      </c>
      <c r="HA179" s="41" t="e">
        <f t="shared" si="108"/>
        <v>#REF!</v>
      </c>
      <c r="HB179" s="41" t="e">
        <f t="shared" si="108"/>
        <v>#REF!</v>
      </c>
      <c r="HC179" s="41" t="e">
        <f t="shared" si="108"/>
        <v>#REF!</v>
      </c>
      <c r="HD179" s="41" t="e">
        <f t="shared" si="108"/>
        <v>#REF!</v>
      </c>
      <c r="HE179" s="41" t="e">
        <f t="shared" si="109"/>
        <v>#REF!</v>
      </c>
      <c r="HF179" s="41" t="e">
        <f t="shared" si="109"/>
        <v>#REF!</v>
      </c>
      <c r="HG179" s="41" t="e">
        <f t="shared" si="109"/>
        <v>#REF!</v>
      </c>
      <c r="HH179" s="41" t="e">
        <f t="shared" si="109"/>
        <v>#REF!</v>
      </c>
      <c r="HI179" s="41" t="e">
        <f t="shared" si="109"/>
        <v>#REF!</v>
      </c>
      <c r="HJ179" s="41" t="e">
        <f t="shared" si="109"/>
        <v>#REF!</v>
      </c>
    </row>
    <row r="180" spans="1:218" ht="14.4" x14ac:dyDescent="0.3">
      <c r="A180" s="42">
        <v>177</v>
      </c>
      <c r="B180" s="43" t="e">
        <f>'CMM1 - AUX CALC'!$FV$67</f>
        <v>#REF!</v>
      </c>
      <c r="FW180" s="41" t="e">
        <f>$B180/(_xlfn.SINGLE(PrazoConcessao)*12-FW$3+1)</f>
        <v>#REF!</v>
      </c>
      <c r="FX180" s="41" t="e">
        <f t="shared" si="113"/>
        <v>#REF!</v>
      </c>
      <c r="FY180" s="41" t="e">
        <f t="shared" si="113"/>
        <v>#REF!</v>
      </c>
      <c r="FZ180" s="41" t="e">
        <f t="shared" si="113"/>
        <v>#REF!</v>
      </c>
      <c r="GA180" s="41" t="e">
        <f t="shared" si="113"/>
        <v>#REF!</v>
      </c>
      <c r="GB180" s="41" t="e">
        <f t="shared" si="112"/>
        <v>#REF!</v>
      </c>
      <c r="GC180" s="41" t="e">
        <f t="shared" si="112"/>
        <v>#REF!</v>
      </c>
      <c r="GD180" s="41" t="e">
        <f t="shared" si="110"/>
        <v>#REF!</v>
      </c>
      <c r="GE180" s="41" t="e">
        <f t="shared" si="110"/>
        <v>#REF!</v>
      </c>
      <c r="GF180" s="41" t="e">
        <f t="shared" si="110"/>
        <v>#REF!</v>
      </c>
      <c r="GG180" s="41" t="e">
        <f t="shared" si="110"/>
        <v>#REF!</v>
      </c>
      <c r="GH180" s="41" t="e">
        <f t="shared" si="110"/>
        <v>#REF!</v>
      </c>
      <c r="GI180" s="41" t="e">
        <f t="shared" si="107"/>
        <v>#REF!</v>
      </c>
      <c r="GJ180" s="41" t="e">
        <f t="shared" si="107"/>
        <v>#REF!</v>
      </c>
      <c r="GK180" s="41" t="e">
        <f t="shared" si="107"/>
        <v>#REF!</v>
      </c>
      <c r="GL180" s="41" t="e">
        <f t="shared" si="107"/>
        <v>#REF!</v>
      </c>
      <c r="GM180" s="41" t="e">
        <f t="shared" si="107"/>
        <v>#REF!</v>
      </c>
      <c r="GN180" s="41" t="e">
        <f t="shared" si="106"/>
        <v>#REF!</v>
      </c>
      <c r="GO180" s="41" t="e">
        <f t="shared" si="106"/>
        <v>#REF!</v>
      </c>
      <c r="GP180" s="41" t="e">
        <f t="shared" si="106"/>
        <v>#REF!</v>
      </c>
      <c r="GQ180" s="41" t="e">
        <f t="shared" si="106"/>
        <v>#REF!</v>
      </c>
      <c r="GR180" s="41" t="e">
        <f t="shared" si="106"/>
        <v>#REF!</v>
      </c>
      <c r="GS180" s="41" t="e">
        <f t="shared" si="106"/>
        <v>#REF!</v>
      </c>
      <c r="GT180" s="41" t="e">
        <f t="shared" si="106"/>
        <v>#REF!</v>
      </c>
      <c r="GU180" s="41" t="e">
        <f t="shared" si="106"/>
        <v>#REF!</v>
      </c>
      <c r="GV180" s="41" t="e">
        <f t="shared" si="108"/>
        <v>#REF!</v>
      </c>
      <c r="GW180" s="41" t="e">
        <f t="shared" si="108"/>
        <v>#REF!</v>
      </c>
      <c r="GX180" s="41" t="e">
        <f t="shared" si="108"/>
        <v>#REF!</v>
      </c>
      <c r="GY180" s="41" t="e">
        <f t="shared" si="108"/>
        <v>#REF!</v>
      </c>
      <c r="GZ180" s="41" t="e">
        <f t="shared" si="108"/>
        <v>#REF!</v>
      </c>
      <c r="HA180" s="41" t="e">
        <f t="shared" si="108"/>
        <v>#REF!</v>
      </c>
      <c r="HB180" s="41" t="e">
        <f t="shared" si="108"/>
        <v>#REF!</v>
      </c>
      <c r="HC180" s="41" t="e">
        <f t="shared" si="108"/>
        <v>#REF!</v>
      </c>
      <c r="HD180" s="41" t="e">
        <f t="shared" si="108"/>
        <v>#REF!</v>
      </c>
      <c r="HE180" s="41" t="e">
        <f t="shared" si="109"/>
        <v>#REF!</v>
      </c>
      <c r="HF180" s="41" t="e">
        <f t="shared" si="109"/>
        <v>#REF!</v>
      </c>
      <c r="HG180" s="41" t="e">
        <f t="shared" si="109"/>
        <v>#REF!</v>
      </c>
      <c r="HH180" s="41" t="e">
        <f t="shared" si="109"/>
        <v>#REF!</v>
      </c>
      <c r="HI180" s="41" t="e">
        <f t="shared" si="109"/>
        <v>#REF!</v>
      </c>
      <c r="HJ180" s="41" t="e">
        <f t="shared" si="109"/>
        <v>#REF!</v>
      </c>
    </row>
    <row r="181" spans="1:218" ht="14.4" x14ac:dyDescent="0.3">
      <c r="A181" s="42">
        <v>178</v>
      </c>
      <c r="B181" s="43" t="e">
        <f>'CMM1 - AUX CALC'!$FW$67</f>
        <v>#REF!</v>
      </c>
      <c r="FX181" s="41" t="e">
        <f>$B181/(_xlfn.SINGLE(PrazoConcessao)*12-FX$3+1)</f>
        <v>#REF!</v>
      </c>
      <c r="FY181" s="41" t="e">
        <f t="shared" si="113"/>
        <v>#REF!</v>
      </c>
      <c r="FZ181" s="41" t="e">
        <f t="shared" si="113"/>
        <v>#REF!</v>
      </c>
      <c r="GA181" s="41" t="e">
        <f t="shared" si="113"/>
        <v>#REF!</v>
      </c>
      <c r="GB181" s="41" t="e">
        <f t="shared" si="112"/>
        <v>#REF!</v>
      </c>
      <c r="GC181" s="41" t="e">
        <f t="shared" si="112"/>
        <v>#REF!</v>
      </c>
      <c r="GD181" s="41" t="e">
        <f t="shared" si="110"/>
        <v>#REF!</v>
      </c>
      <c r="GE181" s="41" t="e">
        <f t="shared" si="110"/>
        <v>#REF!</v>
      </c>
      <c r="GF181" s="41" t="e">
        <f t="shared" si="110"/>
        <v>#REF!</v>
      </c>
      <c r="GG181" s="41" t="e">
        <f t="shared" si="110"/>
        <v>#REF!</v>
      </c>
      <c r="GH181" s="41" t="e">
        <f t="shared" si="110"/>
        <v>#REF!</v>
      </c>
      <c r="GI181" s="41" t="e">
        <f t="shared" si="107"/>
        <v>#REF!</v>
      </c>
      <c r="GJ181" s="41" t="e">
        <f t="shared" si="107"/>
        <v>#REF!</v>
      </c>
      <c r="GK181" s="41" t="e">
        <f t="shared" si="107"/>
        <v>#REF!</v>
      </c>
      <c r="GL181" s="41" t="e">
        <f t="shared" si="107"/>
        <v>#REF!</v>
      </c>
      <c r="GM181" s="41" t="e">
        <f t="shared" si="107"/>
        <v>#REF!</v>
      </c>
      <c r="GN181" s="41" t="e">
        <f t="shared" si="106"/>
        <v>#REF!</v>
      </c>
      <c r="GO181" s="41" t="e">
        <f t="shared" si="106"/>
        <v>#REF!</v>
      </c>
      <c r="GP181" s="41" t="e">
        <f t="shared" si="106"/>
        <v>#REF!</v>
      </c>
      <c r="GQ181" s="41" t="e">
        <f t="shared" si="106"/>
        <v>#REF!</v>
      </c>
      <c r="GR181" s="41" t="e">
        <f t="shared" si="106"/>
        <v>#REF!</v>
      </c>
      <c r="GS181" s="41" t="e">
        <f t="shared" si="106"/>
        <v>#REF!</v>
      </c>
      <c r="GT181" s="41" t="e">
        <f t="shared" si="106"/>
        <v>#REF!</v>
      </c>
      <c r="GU181" s="41" t="e">
        <f t="shared" si="106"/>
        <v>#REF!</v>
      </c>
      <c r="GV181" s="41" t="e">
        <f t="shared" si="108"/>
        <v>#REF!</v>
      </c>
      <c r="GW181" s="41" t="e">
        <f t="shared" si="108"/>
        <v>#REF!</v>
      </c>
      <c r="GX181" s="41" t="e">
        <f t="shared" si="108"/>
        <v>#REF!</v>
      </c>
      <c r="GY181" s="41" t="e">
        <f t="shared" si="108"/>
        <v>#REF!</v>
      </c>
      <c r="GZ181" s="41" t="e">
        <f t="shared" si="108"/>
        <v>#REF!</v>
      </c>
      <c r="HA181" s="41" t="e">
        <f t="shared" si="108"/>
        <v>#REF!</v>
      </c>
      <c r="HB181" s="41" t="e">
        <f t="shared" si="108"/>
        <v>#REF!</v>
      </c>
      <c r="HC181" s="41" t="e">
        <f t="shared" si="108"/>
        <v>#REF!</v>
      </c>
      <c r="HD181" s="41" t="e">
        <f t="shared" si="108"/>
        <v>#REF!</v>
      </c>
      <c r="HE181" s="41" t="e">
        <f t="shared" si="109"/>
        <v>#REF!</v>
      </c>
      <c r="HF181" s="41" t="e">
        <f t="shared" si="109"/>
        <v>#REF!</v>
      </c>
      <c r="HG181" s="41" t="e">
        <f t="shared" si="109"/>
        <v>#REF!</v>
      </c>
      <c r="HH181" s="41" t="e">
        <f t="shared" si="109"/>
        <v>#REF!</v>
      </c>
      <c r="HI181" s="41" t="e">
        <f t="shared" si="109"/>
        <v>#REF!</v>
      </c>
      <c r="HJ181" s="41" t="e">
        <f t="shared" si="109"/>
        <v>#REF!</v>
      </c>
    </row>
    <row r="182" spans="1:218" ht="14.4" x14ac:dyDescent="0.3">
      <c r="A182" s="42">
        <v>179</v>
      </c>
      <c r="B182" s="43" t="e">
        <f>'CMM1 - AUX CALC'!$FX$67</f>
        <v>#REF!</v>
      </c>
      <c r="FY182" s="41" t="e">
        <f>$B182/(_xlfn.SINGLE(PrazoConcessao)*12-FY$3+1)</f>
        <v>#REF!</v>
      </c>
      <c r="FZ182" s="41" t="e">
        <f t="shared" si="113"/>
        <v>#REF!</v>
      </c>
      <c r="GA182" s="41" t="e">
        <f t="shared" si="113"/>
        <v>#REF!</v>
      </c>
      <c r="GB182" s="41" t="e">
        <f t="shared" si="112"/>
        <v>#REF!</v>
      </c>
      <c r="GC182" s="41" t="e">
        <f t="shared" si="112"/>
        <v>#REF!</v>
      </c>
      <c r="GD182" s="41" t="e">
        <f t="shared" si="110"/>
        <v>#REF!</v>
      </c>
      <c r="GE182" s="41" t="e">
        <f t="shared" si="110"/>
        <v>#REF!</v>
      </c>
      <c r="GF182" s="41" t="e">
        <f t="shared" si="110"/>
        <v>#REF!</v>
      </c>
      <c r="GG182" s="41" t="e">
        <f t="shared" si="110"/>
        <v>#REF!</v>
      </c>
      <c r="GH182" s="41" t="e">
        <f t="shared" si="110"/>
        <v>#REF!</v>
      </c>
      <c r="GI182" s="41" t="e">
        <f t="shared" si="107"/>
        <v>#REF!</v>
      </c>
      <c r="GJ182" s="41" t="e">
        <f t="shared" si="107"/>
        <v>#REF!</v>
      </c>
      <c r="GK182" s="41" t="e">
        <f t="shared" si="107"/>
        <v>#REF!</v>
      </c>
      <c r="GL182" s="41" t="e">
        <f t="shared" si="107"/>
        <v>#REF!</v>
      </c>
      <c r="GM182" s="41" t="e">
        <f t="shared" si="107"/>
        <v>#REF!</v>
      </c>
      <c r="GN182" s="41" t="e">
        <f t="shared" si="106"/>
        <v>#REF!</v>
      </c>
      <c r="GO182" s="41" t="e">
        <f t="shared" si="106"/>
        <v>#REF!</v>
      </c>
      <c r="GP182" s="41" t="e">
        <f t="shared" si="106"/>
        <v>#REF!</v>
      </c>
      <c r="GQ182" s="41" t="e">
        <f t="shared" si="106"/>
        <v>#REF!</v>
      </c>
      <c r="GR182" s="41" t="e">
        <f t="shared" si="106"/>
        <v>#REF!</v>
      </c>
      <c r="GS182" s="41" t="e">
        <f t="shared" si="106"/>
        <v>#REF!</v>
      </c>
      <c r="GT182" s="41" t="e">
        <f t="shared" si="106"/>
        <v>#REF!</v>
      </c>
      <c r="GU182" s="41" t="e">
        <f t="shared" si="106"/>
        <v>#REF!</v>
      </c>
      <c r="GV182" s="41" t="e">
        <f t="shared" si="108"/>
        <v>#REF!</v>
      </c>
      <c r="GW182" s="41" t="e">
        <f t="shared" si="108"/>
        <v>#REF!</v>
      </c>
      <c r="GX182" s="41" t="e">
        <f t="shared" si="108"/>
        <v>#REF!</v>
      </c>
      <c r="GY182" s="41" t="e">
        <f t="shared" si="108"/>
        <v>#REF!</v>
      </c>
      <c r="GZ182" s="41" t="e">
        <f t="shared" si="108"/>
        <v>#REF!</v>
      </c>
      <c r="HA182" s="41" t="e">
        <f t="shared" si="108"/>
        <v>#REF!</v>
      </c>
      <c r="HB182" s="41" t="e">
        <f t="shared" si="108"/>
        <v>#REF!</v>
      </c>
      <c r="HC182" s="41" t="e">
        <f t="shared" si="108"/>
        <v>#REF!</v>
      </c>
      <c r="HD182" s="41" t="e">
        <f t="shared" si="108"/>
        <v>#REF!</v>
      </c>
      <c r="HE182" s="41" t="e">
        <f t="shared" si="109"/>
        <v>#REF!</v>
      </c>
      <c r="HF182" s="41" t="e">
        <f t="shared" si="109"/>
        <v>#REF!</v>
      </c>
      <c r="HG182" s="41" t="e">
        <f t="shared" si="109"/>
        <v>#REF!</v>
      </c>
      <c r="HH182" s="41" t="e">
        <f t="shared" si="109"/>
        <v>#REF!</v>
      </c>
      <c r="HI182" s="41" t="e">
        <f t="shared" si="109"/>
        <v>#REF!</v>
      </c>
      <c r="HJ182" s="41" t="e">
        <f t="shared" si="109"/>
        <v>#REF!</v>
      </c>
    </row>
    <row r="183" spans="1:218" ht="14.4" x14ac:dyDescent="0.3">
      <c r="A183" s="42">
        <v>180</v>
      </c>
      <c r="B183" s="43" t="e">
        <f>'CMM1 - AUX CALC'!$FY$67</f>
        <v>#REF!</v>
      </c>
      <c r="FZ183" s="41" t="e">
        <f>$B183/(_xlfn.SINGLE(PrazoConcessao)*12-FZ$3+1)</f>
        <v>#REF!</v>
      </c>
      <c r="GA183" s="41" t="e">
        <f t="shared" si="113"/>
        <v>#REF!</v>
      </c>
      <c r="GB183" s="41" t="e">
        <f t="shared" si="112"/>
        <v>#REF!</v>
      </c>
      <c r="GC183" s="41" t="e">
        <f t="shared" si="112"/>
        <v>#REF!</v>
      </c>
      <c r="GD183" s="41" t="e">
        <f t="shared" si="110"/>
        <v>#REF!</v>
      </c>
      <c r="GE183" s="41" t="e">
        <f t="shared" si="110"/>
        <v>#REF!</v>
      </c>
      <c r="GF183" s="41" t="e">
        <f t="shared" si="110"/>
        <v>#REF!</v>
      </c>
      <c r="GG183" s="41" t="e">
        <f t="shared" si="110"/>
        <v>#REF!</v>
      </c>
      <c r="GH183" s="41" t="e">
        <f t="shared" si="110"/>
        <v>#REF!</v>
      </c>
      <c r="GI183" s="41" t="e">
        <f t="shared" si="107"/>
        <v>#REF!</v>
      </c>
      <c r="GJ183" s="41" t="e">
        <f t="shared" si="107"/>
        <v>#REF!</v>
      </c>
      <c r="GK183" s="41" t="e">
        <f t="shared" si="107"/>
        <v>#REF!</v>
      </c>
      <c r="GL183" s="41" t="e">
        <f t="shared" si="107"/>
        <v>#REF!</v>
      </c>
      <c r="GM183" s="41" t="e">
        <f t="shared" si="107"/>
        <v>#REF!</v>
      </c>
      <c r="GN183" s="41" t="e">
        <f t="shared" si="106"/>
        <v>#REF!</v>
      </c>
      <c r="GO183" s="41" t="e">
        <f t="shared" si="106"/>
        <v>#REF!</v>
      </c>
      <c r="GP183" s="41" t="e">
        <f t="shared" si="106"/>
        <v>#REF!</v>
      </c>
      <c r="GQ183" s="41" t="e">
        <f t="shared" si="106"/>
        <v>#REF!</v>
      </c>
      <c r="GR183" s="41" t="e">
        <f t="shared" si="106"/>
        <v>#REF!</v>
      </c>
      <c r="GS183" s="41" t="e">
        <f t="shared" si="106"/>
        <v>#REF!</v>
      </c>
      <c r="GT183" s="41" t="e">
        <f t="shared" si="106"/>
        <v>#REF!</v>
      </c>
      <c r="GU183" s="41" t="e">
        <f t="shared" si="106"/>
        <v>#REF!</v>
      </c>
      <c r="GV183" s="41" t="e">
        <f t="shared" si="108"/>
        <v>#REF!</v>
      </c>
      <c r="GW183" s="41" t="e">
        <f t="shared" si="108"/>
        <v>#REF!</v>
      </c>
      <c r="GX183" s="41" t="e">
        <f t="shared" si="108"/>
        <v>#REF!</v>
      </c>
      <c r="GY183" s="41" t="e">
        <f t="shared" si="108"/>
        <v>#REF!</v>
      </c>
      <c r="GZ183" s="41" t="e">
        <f t="shared" si="108"/>
        <v>#REF!</v>
      </c>
      <c r="HA183" s="41" t="e">
        <f t="shared" si="108"/>
        <v>#REF!</v>
      </c>
      <c r="HB183" s="41" t="e">
        <f t="shared" si="108"/>
        <v>#REF!</v>
      </c>
      <c r="HC183" s="41" t="e">
        <f t="shared" si="108"/>
        <v>#REF!</v>
      </c>
      <c r="HD183" s="41" t="e">
        <f t="shared" si="108"/>
        <v>#REF!</v>
      </c>
      <c r="HE183" s="41" t="e">
        <f t="shared" si="109"/>
        <v>#REF!</v>
      </c>
      <c r="HF183" s="41" t="e">
        <f t="shared" si="109"/>
        <v>#REF!</v>
      </c>
      <c r="HG183" s="41" t="e">
        <f t="shared" si="109"/>
        <v>#REF!</v>
      </c>
      <c r="HH183" s="41" t="e">
        <f t="shared" si="109"/>
        <v>#REF!</v>
      </c>
      <c r="HI183" s="41" t="e">
        <f t="shared" si="109"/>
        <v>#REF!</v>
      </c>
      <c r="HJ183" s="41" t="e">
        <f t="shared" si="109"/>
        <v>#REF!</v>
      </c>
    </row>
    <row r="184" spans="1:218" ht="14.4" x14ac:dyDescent="0.3">
      <c r="A184" s="42">
        <v>181</v>
      </c>
      <c r="B184" s="43" t="e">
        <f>'CMM1 - AUX CALC'!$FZ$67</f>
        <v>#REF!</v>
      </c>
      <c r="GA184" s="41" t="e">
        <f>$B184/(_xlfn.SINGLE(PrazoConcessao)*12-GA$3+1)</f>
        <v>#REF!</v>
      </c>
      <c r="GB184" s="41" t="e">
        <f t="shared" si="112"/>
        <v>#REF!</v>
      </c>
      <c r="GC184" s="41" t="e">
        <f t="shared" si="112"/>
        <v>#REF!</v>
      </c>
      <c r="GD184" s="41" t="e">
        <f t="shared" si="110"/>
        <v>#REF!</v>
      </c>
      <c r="GE184" s="41" t="e">
        <f t="shared" si="110"/>
        <v>#REF!</v>
      </c>
      <c r="GF184" s="41" t="e">
        <f t="shared" si="110"/>
        <v>#REF!</v>
      </c>
      <c r="GG184" s="41" t="e">
        <f t="shared" si="110"/>
        <v>#REF!</v>
      </c>
      <c r="GH184" s="41" t="e">
        <f t="shared" si="110"/>
        <v>#REF!</v>
      </c>
      <c r="GI184" s="41" t="e">
        <f t="shared" si="107"/>
        <v>#REF!</v>
      </c>
      <c r="GJ184" s="41" t="e">
        <f t="shared" si="107"/>
        <v>#REF!</v>
      </c>
      <c r="GK184" s="41" t="e">
        <f t="shared" si="107"/>
        <v>#REF!</v>
      </c>
      <c r="GL184" s="41" t="e">
        <f t="shared" si="107"/>
        <v>#REF!</v>
      </c>
      <c r="GM184" s="41" t="e">
        <f t="shared" si="107"/>
        <v>#REF!</v>
      </c>
      <c r="GN184" s="41" t="e">
        <f t="shared" si="106"/>
        <v>#REF!</v>
      </c>
      <c r="GO184" s="41" t="e">
        <f t="shared" si="106"/>
        <v>#REF!</v>
      </c>
      <c r="GP184" s="41" t="e">
        <f t="shared" si="106"/>
        <v>#REF!</v>
      </c>
      <c r="GQ184" s="41" t="e">
        <f t="shared" si="106"/>
        <v>#REF!</v>
      </c>
      <c r="GR184" s="41" t="e">
        <f t="shared" si="106"/>
        <v>#REF!</v>
      </c>
      <c r="GS184" s="41" t="e">
        <f t="shared" si="106"/>
        <v>#REF!</v>
      </c>
      <c r="GT184" s="41" t="e">
        <f t="shared" ref="GT184:GX206" si="114">GS184</f>
        <v>#REF!</v>
      </c>
      <c r="GU184" s="41" t="e">
        <f t="shared" si="114"/>
        <v>#REF!</v>
      </c>
      <c r="GV184" s="41" t="e">
        <f t="shared" si="108"/>
        <v>#REF!</v>
      </c>
      <c r="GW184" s="41" t="e">
        <f t="shared" si="108"/>
        <v>#REF!</v>
      </c>
      <c r="GX184" s="41" t="e">
        <f t="shared" si="108"/>
        <v>#REF!</v>
      </c>
      <c r="GY184" s="41" t="e">
        <f t="shared" ref="GY184:HG215" si="115">GX184</f>
        <v>#REF!</v>
      </c>
      <c r="GZ184" s="41" t="e">
        <f t="shared" si="115"/>
        <v>#REF!</v>
      </c>
      <c r="HA184" s="41" t="e">
        <f t="shared" si="115"/>
        <v>#REF!</v>
      </c>
      <c r="HB184" s="41" t="e">
        <f t="shared" si="115"/>
        <v>#REF!</v>
      </c>
      <c r="HC184" s="41" t="e">
        <f t="shared" si="115"/>
        <v>#REF!</v>
      </c>
      <c r="HD184" s="41" t="e">
        <f t="shared" si="115"/>
        <v>#REF!</v>
      </c>
      <c r="HE184" s="41" t="e">
        <f t="shared" si="109"/>
        <v>#REF!</v>
      </c>
      <c r="HF184" s="41" t="e">
        <f t="shared" si="109"/>
        <v>#REF!</v>
      </c>
      <c r="HG184" s="41" t="e">
        <f t="shared" si="109"/>
        <v>#REF!</v>
      </c>
      <c r="HH184" s="41" t="e">
        <f t="shared" si="109"/>
        <v>#REF!</v>
      </c>
      <c r="HI184" s="41" t="e">
        <f t="shared" si="109"/>
        <v>#REF!</v>
      </c>
      <c r="HJ184" s="41" t="e">
        <f t="shared" si="109"/>
        <v>#REF!</v>
      </c>
    </row>
    <row r="185" spans="1:218" ht="14.4" x14ac:dyDescent="0.3">
      <c r="A185" s="42">
        <v>182</v>
      </c>
      <c r="B185" s="43" t="e">
        <f>'CMM1 - AUX CALC'!$GA$67</f>
        <v>#REF!</v>
      </c>
      <c r="GB185" s="41" t="e">
        <f>$B185/(_xlfn.SINGLE(PrazoConcessao)*12-GB$3+1)</f>
        <v>#REF!</v>
      </c>
      <c r="GC185" s="41" t="e">
        <f t="shared" si="112"/>
        <v>#REF!</v>
      </c>
      <c r="GD185" s="41" t="e">
        <f t="shared" si="110"/>
        <v>#REF!</v>
      </c>
      <c r="GE185" s="41" t="e">
        <f t="shared" si="110"/>
        <v>#REF!</v>
      </c>
      <c r="GF185" s="41" t="e">
        <f t="shared" si="110"/>
        <v>#REF!</v>
      </c>
      <c r="GG185" s="41" t="e">
        <f t="shared" si="110"/>
        <v>#REF!</v>
      </c>
      <c r="GH185" s="41" t="e">
        <f t="shared" si="110"/>
        <v>#REF!</v>
      </c>
      <c r="GI185" s="41" t="e">
        <f t="shared" si="107"/>
        <v>#REF!</v>
      </c>
      <c r="GJ185" s="41" t="e">
        <f t="shared" si="107"/>
        <v>#REF!</v>
      </c>
      <c r="GK185" s="41" t="e">
        <f t="shared" si="107"/>
        <v>#REF!</v>
      </c>
      <c r="GL185" s="41" t="e">
        <f t="shared" si="107"/>
        <v>#REF!</v>
      </c>
      <c r="GM185" s="41" t="e">
        <f t="shared" si="107"/>
        <v>#REF!</v>
      </c>
      <c r="GN185" s="41" t="e">
        <f t="shared" si="107"/>
        <v>#REF!</v>
      </c>
      <c r="GO185" s="41" t="e">
        <f t="shared" si="107"/>
        <v>#REF!</v>
      </c>
      <c r="GP185" s="41" t="e">
        <f t="shared" si="107"/>
        <v>#REF!</v>
      </c>
      <c r="GQ185" s="41" t="e">
        <f t="shared" si="107"/>
        <v>#REF!</v>
      </c>
      <c r="GR185" s="41" t="e">
        <f t="shared" si="107"/>
        <v>#REF!</v>
      </c>
      <c r="GS185" s="41" t="e">
        <f t="shared" si="107"/>
        <v>#REF!</v>
      </c>
      <c r="GT185" s="41" t="e">
        <f t="shared" si="114"/>
        <v>#REF!</v>
      </c>
      <c r="GU185" s="41" t="e">
        <f t="shared" si="114"/>
        <v>#REF!</v>
      </c>
      <c r="GV185" s="41" t="e">
        <f t="shared" si="114"/>
        <v>#REF!</v>
      </c>
      <c r="GW185" s="41" t="e">
        <f t="shared" si="114"/>
        <v>#REF!</v>
      </c>
      <c r="GX185" s="41" t="e">
        <f t="shared" si="114"/>
        <v>#REF!</v>
      </c>
      <c r="GY185" s="41" t="e">
        <f t="shared" si="115"/>
        <v>#REF!</v>
      </c>
      <c r="GZ185" s="41" t="e">
        <f t="shared" si="115"/>
        <v>#REF!</v>
      </c>
      <c r="HA185" s="41" t="e">
        <f t="shared" si="115"/>
        <v>#REF!</v>
      </c>
      <c r="HB185" s="41" t="e">
        <f t="shared" si="115"/>
        <v>#REF!</v>
      </c>
      <c r="HC185" s="41" t="e">
        <f t="shared" si="115"/>
        <v>#REF!</v>
      </c>
      <c r="HD185" s="41" t="e">
        <f t="shared" si="115"/>
        <v>#REF!</v>
      </c>
      <c r="HE185" s="41" t="e">
        <f t="shared" si="109"/>
        <v>#REF!</v>
      </c>
      <c r="HF185" s="41" t="e">
        <f t="shared" si="109"/>
        <v>#REF!</v>
      </c>
      <c r="HG185" s="41" t="e">
        <f t="shared" si="109"/>
        <v>#REF!</v>
      </c>
      <c r="HH185" s="41" t="e">
        <f t="shared" si="109"/>
        <v>#REF!</v>
      </c>
      <c r="HI185" s="41" t="e">
        <f t="shared" si="109"/>
        <v>#REF!</v>
      </c>
      <c r="HJ185" s="41" t="e">
        <f t="shared" si="109"/>
        <v>#REF!</v>
      </c>
    </row>
    <row r="186" spans="1:218" ht="14.4" x14ac:dyDescent="0.3">
      <c r="A186" s="42">
        <v>183</v>
      </c>
      <c r="B186" s="43" t="e">
        <f>'CMM1 - AUX CALC'!$GB$67</f>
        <v>#REF!</v>
      </c>
      <c r="GC186" s="41" t="e">
        <f>$B186/(_xlfn.SINGLE(PrazoConcessao)*12-GC$3+1)</f>
        <v>#REF!</v>
      </c>
      <c r="GD186" s="41" t="e">
        <f t="shared" si="110"/>
        <v>#REF!</v>
      </c>
      <c r="GE186" s="41" t="e">
        <f t="shared" si="110"/>
        <v>#REF!</v>
      </c>
      <c r="GF186" s="41" t="e">
        <f t="shared" si="110"/>
        <v>#REF!</v>
      </c>
      <c r="GG186" s="41" t="e">
        <f t="shared" si="110"/>
        <v>#REF!</v>
      </c>
      <c r="GH186" s="41" t="e">
        <f t="shared" si="110"/>
        <v>#REF!</v>
      </c>
      <c r="GI186" s="41" t="e">
        <f t="shared" si="107"/>
        <v>#REF!</v>
      </c>
      <c r="GJ186" s="41" t="e">
        <f t="shared" si="107"/>
        <v>#REF!</v>
      </c>
      <c r="GK186" s="41" t="e">
        <f t="shared" si="107"/>
        <v>#REF!</v>
      </c>
      <c r="GL186" s="41" t="e">
        <f t="shared" si="107"/>
        <v>#REF!</v>
      </c>
      <c r="GM186" s="41" t="e">
        <f t="shared" si="107"/>
        <v>#REF!</v>
      </c>
      <c r="GN186" s="41" t="e">
        <f t="shared" si="107"/>
        <v>#REF!</v>
      </c>
      <c r="GO186" s="41" t="e">
        <f t="shared" si="107"/>
        <v>#REF!</v>
      </c>
      <c r="GP186" s="41" t="e">
        <f t="shared" si="107"/>
        <v>#REF!</v>
      </c>
      <c r="GQ186" s="41" t="e">
        <f t="shared" si="107"/>
        <v>#REF!</v>
      </c>
      <c r="GR186" s="41" t="e">
        <f t="shared" si="107"/>
        <v>#REF!</v>
      </c>
      <c r="GS186" s="41" t="e">
        <f t="shared" si="107"/>
        <v>#REF!</v>
      </c>
      <c r="GT186" s="41" t="e">
        <f t="shared" si="114"/>
        <v>#REF!</v>
      </c>
      <c r="GU186" s="41" t="e">
        <f t="shared" si="114"/>
        <v>#REF!</v>
      </c>
      <c r="GV186" s="41" t="e">
        <f t="shared" si="114"/>
        <v>#REF!</v>
      </c>
      <c r="GW186" s="41" t="e">
        <f t="shared" si="114"/>
        <v>#REF!</v>
      </c>
      <c r="GX186" s="41" t="e">
        <f t="shared" si="114"/>
        <v>#REF!</v>
      </c>
      <c r="GY186" s="41" t="e">
        <f t="shared" si="115"/>
        <v>#REF!</v>
      </c>
      <c r="GZ186" s="41" t="e">
        <f t="shared" si="115"/>
        <v>#REF!</v>
      </c>
      <c r="HA186" s="41" t="e">
        <f t="shared" si="115"/>
        <v>#REF!</v>
      </c>
      <c r="HB186" s="41" t="e">
        <f t="shared" si="115"/>
        <v>#REF!</v>
      </c>
      <c r="HC186" s="41" t="e">
        <f t="shared" si="115"/>
        <v>#REF!</v>
      </c>
      <c r="HD186" s="41" t="e">
        <f t="shared" si="115"/>
        <v>#REF!</v>
      </c>
      <c r="HE186" s="41" t="e">
        <f t="shared" si="109"/>
        <v>#REF!</v>
      </c>
      <c r="HF186" s="41" t="e">
        <f t="shared" si="109"/>
        <v>#REF!</v>
      </c>
      <c r="HG186" s="41" t="e">
        <f t="shared" si="109"/>
        <v>#REF!</v>
      </c>
      <c r="HH186" s="41" t="e">
        <f t="shared" si="109"/>
        <v>#REF!</v>
      </c>
      <c r="HI186" s="41" t="e">
        <f t="shared" si="109"/>
        <v>#REF!</v>
      </c>
      <c r="HJ186" s="41" t="e">
        <f t="shared" si="109"/>
        <v>#REF!</v>
      </c>
    </row>
    <row r="187" spans="1:218" ht="14.4" x14ac:dyDescent="0.3">
      <c r="A187" s="42">
        <v>184</v>
      </c>
      <c r="B187" s="43" t="e">
        <f>'CMM1 - AUX CALC'!$GC$67</f>
        <v>#REF!</v>
      </c>
      <c r="GD187" s="41" t="e">
        <f>$B187/(_xlfn.SINGLE(PrazoConcessao)*12-GD$3+1)</f>
        <v>#REF!</v>
      </c>
      <c r="GE187" s="41" t="e">
        <f t="shared" si="110"/>
        <v>#REF!</v>
      </c>
      <c r="GF187" s="41" t="e">
        <f t="shared" si="110"/>
        <v>#REF!</v>
      </c>
      <c r="GG187" s="41" t="e">
        <f t="shared" si="110"/>
        <v>#REF!</v>
      </c>
      <c r="GH187" s="41" t="e">
        <f t="shared" si="110"/>
        <v>#REF!</v>
      </c>
      <c r="GI187" s="41" t="e">
        <f t="shared" si="107"/>
        <v>#REF!</v>
      </c>
      <c r="GJ187" s="41" t="e">
        <f t="shared" si="107"/>
        <v>#REF!</v>
      </c>
      <c r="GK187" s="41" t="e">
        <f t="shared" si="107"/>
        <v>#REF!</v>
      </c>
      <c r="GL187" s="41" t="e">
        <f t="shared" si="107"/>
        <v>#REF!</v>
      </c>
      <c r="GM187" s="41" t="e">
        <f t="shared" si="107"/>
        <v>#REF!</v>
      </c>
      <c r="GN187" s="41" t="e">
        <f t="shared" si="107"/>
        <v>#REF!</v>
      </c>
      <c r="GO187" s="41" t="e">
        <f t="shared" si="107"/>
        <v>#REF!</v>
      </c>
      <c r="GP187" s="41" t="e">
        <f t="shared" si="107"/>
        <v>#REF!</v>
      </c>
      <c r="GQ187" s="41" t="e">
        <f t="shared" si="107"/>
        <v>#REF!</v>
      </c>
      <c r="GR187" s="41" t="e">
        <f t="shared" si="107"/>
        <v>#REF!</v>
      </c>
      <c r="GS187" s="41" t="e">
        <f t="shared" si="107"/>
        <v>#REF!</v>
      </c>
      <c r="GT187" s="41" t="e">
        <f t="shared" si="114"/>
        <v>#REF!</v>
      </c>
      <c r="GU187" s="41" t="e">
        <f t="shared" si="114"/>
        <v>#REF!</v>
      </c>
      <c r="GV187" s="41" t="e">
        <f t="shared" si="114"/>
        <v>#REF!</v>
      </c>
      <c r="GW187" s="41" t="e">
        <f t="shared" si="114"/>
        <v>#REF!</v>
      </c>
      <c r="GX187" s="41" t="e">
        <f t="shared" si="114"/>
        <v>#REF!</v>
      </c>
      <c r="GY187" s="41" t="e">
        <f t="shared" si="115"/>
        <v>#REF!</v>
      </c>
      <c r="GZ187" s="41" t="e">
        <f t="shared" si="115"/>
        <v>#REF!</v>
      </c>
      <c r="HA187" s="41" t="e">
        <f t="shared" si="115"/>
        <v>#REF!</v>
      </c>
      <c r="HB187" s="41" t="e">
        <f t="shared" si="115"/>
        <v>#REF!</v>
      </c>
      <c r="HC187" s="41" t="e">
        <f t="shared" si="115"/>
        <v>#REF!</v>
      </c>
      <c r="HD187" s="41" t="e">
        <f t="shared" si="115"/>
        <v>#REF!</v>
      </c>
      <c r="HE187" s="41" t="e">
        <f t="shared" si="109"/>
        <v>#REF!</v>
      </c>
      <c r="HF187" s="41" t="e">
        <f t="shared" si="109"/>
        <v>#REF!</v>
      </c>
      <c r="HG187" s="41" t="e">
        <f t="shared" si="109"/>
        <v>#REF!</v>
      </c>
      <c r="HH187" s="41" t="e">
        <f t="shared" si="109"/>
        <v>#REF!</v>
      </c>
      <c r="HI187" s="41" t="e">
        <f t="shared" si="109"/>
        <v>#REF!</v>
      </c>
      <c r="HJ187" s="41" t="e">
        <f t="shared" si="109"/>
        <v>#REF!</v>
      </c>
    </row>
    <row r="188" spans="1:218" ht="14.4" x14ac:dyDescent="0.3">
      <c r="A188" s="42">
        <v>185</v>
      </c>
      <c r="B188" s="43" t="e">
        <f>'CMM1 - AUX CALC'!$GD$67</f>
        <v>#REF!</v>
      </c>
      <c r="GE188" s="41" t="e">
        <f>$B188/(_xlfn.SINGLE(PrazoConcessao)*12-GE$3+1)</f>
        <v>#REF!</v>
      </c>
      <c r="GF188" s="41" t="e">
        <f t="shared" si="110"/>
        <v>#REF!</v>
      </c>
      <c r="GG188" s="41" t="e">
        <f t="shared" si="110"/>
        <v>#REF!</v>
      </c>
      <c r="GH188" s="41" t="e">
        <f t="shared" si="110"/>
        <v>#REF!</v>
      </c>
      <c r="GI188" s="41" t="e">
        <f t="shared" si="107"/>
        <v>#REF!</v>
      </c>
      <c r="GJ188" s="41" t="e">
        <f t="shared" si="107"/>
        <v>#REF!</v>
      </c>
      <c r="GK188" s="41" t="e">
        <f t="shared" si="107"/>
        <v>#REF!</v>
      </c>
      <c r="GL188" s="41" t="e">
        <f t="shared" si="107"/>
        <v>#REF!</v>
      </c>
      <c r="GM188" s="41" t="e">
        <f t="shared" si="107"/>
        <v>#REF!</v>
      </c>
      <c r="GN188" s="41" t="e">
        <f t="shared" si="107"/>
        <v>#REF!</v>
      </c>
      <c r="GO188" s="41" t="e">
        <f t="shared" si="107"/>
        <v>#REF!</v>
      </c>
      <c r="GP188" s="41" t="e">
        <f t="shared" si="107"/>
        <v>#REF!</v>
      </c>
      <c r="GQ188" s="41" t="e">
        <f t="shared" si="107"/>
        <v>#REF!</v>
      </c>
      <c r="GR188" s="41" t="e">
        <f t="shared" si="107"/>
        <v>#REF!</v>
      </c>
      <c r="GS188" s="41" t="e">
        <f t="shared" si="107"/>
        <v>#REF!</v>
      </c>
      <c r="GT188" s="41" t="e">
        <f t="shared" si="114"/>
        <v>#REF!</v>
      </c>
      <c r="GU188" s="41" t="e">
        <f t="shared" si="114"/>
        <v>#REF!</v>
      </c>
      <c r="GV188" s="41" t="e">
        <f t="shared" si="114"/>
        <v>#REF!</v>
      </c>
      <c r="GW188" s="41" t="e">
        <f t="shared" si="114"/>
        <v>#REF!</v>
      </c>
      <c r="GX188" s="41" t="e">
        <f t="shared" si="114"/>
        <v>#REF!</v>
      </c>
      <c r="GY188" s="41" t="e">
        <f t="shared" si="115"/>
        <v>#REF!</v>
      </c>
      <c r="GZ188" s="41" t="e">
        <f t="shared" si="115"/>
        <v>#REF!</v>
      </c>
      <c r="HA188" s="41" t="e">
        <f t="shared" si="115"/>
        <v>#REF!</v>
      </c>
      <c r="HB188" s="41" t="e">
        <f t="shared" si="115"/>
        <v>#REF!</v>
      </c>
      <c r="HC188" s="41" t="e">
        <f t="shared" si="115"/>
        <v>#REF!</v>
      </c>
      <c r="HD188" s="41" t="e">
        <f t="shared" si="115"/>
        <v>#REF!</v>
      </c>
      <c r="HE188" s="41" t="e">
        <f t="shared" si="109"/>
        <v>#REF!</v>
      </c>
      <c r="HF188" s="41" t="e">
        <f t="shared" si="109"/>
        <v>#REF!</v>
      </c>
      <c r="HG188" s="41" t="e">
        <f t="shared" si="109"/>
        <v>#REF!</v>
      </c>
      <c r="HH188" s="41" t="e">
        <f t="shared" si="109"/>
        <v>#REF!</v>
      </c>
      <c r="HI188" s="41" t="e">
        <f t="shared" si="109"/>
        <v>#REF!</v>
      </c>
      <c r="HJ188" s="41" t="e">
        <f t="shared" si="109"/>
        <v>#REF!</v>
      </c>
    </row>
    <row r="189" spans="1:218" ht="14.4" x14ac:dyDescent="0.3">
      <c r="A189" s="42">
        <v>186</v>
      </c>
      <c r="B189" s="43" t="e">
        <f>'CMM1 - AUX CALC'!$GE$67</f>
        <v>#REF!</v>
      </c>
      <c r="GF189" s="41" t="e">
        <f>$B189/(_xlfn.SINGLE(PrazoConcessao)*12-GF$3+1)</f>
        <v>#REF!</v>
      </c>
      <c r="GG189" s="41" t="e">
        <f t="shared" si="110"/>
        <v>#REF!</v>
      </c>
      <c r="GH189" s="41" t="e">
        <f t="shared" si="110"/>
        <v>#REF!</v>
      </c>
      <c r="GI189" s="41" t="e">
        <f t="shared" si="107"/>
        <v>#REF!</v>
      </c>
      <c r="GJ189" s="41" t="e">
        <f t="shared" si="107"/>
        <v>#REF!</v>
      </c>
      <c r="GK189" s="41" t="e">
        <f t="shared" si="107"/>
        <v>#REF!</v>
      </c>
      <c r="GL189" s="41" t="e">
        <f t="shared" si="107"/>
        <v>#REF!</v>
      </c>
      <c r="GM189" s="41" t="e">
        <f t="shared" si="107"/>
        <v>#REF!</v>
      </c>
      <c r="GN189" s="41" t="e">
        <f t="shared" si="107"/>
        <v>#REF!</v>
      </c>
      <c r="GO189" s="41" t="e">
        <f t="shared" si="107"/>
        <v>#REF!</v>
      </c>
      <c r="GP189" s="41" t="e">
        <f t="shared" si="107"/>
        <v>#REF!</v>
      </c>
      <c r="GQ189" s="41" t="e">
        <f t="shared" si="107"/>
        <v>#REF!</v>
      </c>
      <c r="GR189" s="41" t="e">
        <f t="shared" si="107"/>
        <v>#REF!</v>
      </c>
      <c r="GS189" s="41" t="e">
        <f t="shared" si="107"/>
        <v>#REF!</v>
      </c>
      <c r="GT189" s="41" t="e">
        <f t="shared" si="114"/>
        <v>#REF!</v>
      </c>
      <c r="GU189" s="41" t="e">
        <f t="shared" si="114"/>
        <v>#REF!</v>
      </c>
      <c r="GV189" s="41" t="e">
        <f t="shared" si="114"/>
        <v>#REF!</v>
      </c>
      <c r="GW189" s="41" t="e">
        <f t="shared" si="114"/>
        <v>#REF!</v>
      </c>
      <c r="GX189" s="41" t="e">
        <f t="shared" si="114"/>
        <v>#REF!</v>
      </c>
      <c r="GY189" s="41" t="e">
        <f t="shared" si="115"/>
        <v>#REF!</v>
      </c>
      <c r="GZ189" s="41" t="e">
        <f t="shared" si="115"/>
        <v>#REF!</v>
      </c>
      <c r="HA189" s="41" t="e">
        <f t="shared" si="115"/>
        <v>#REF!</v>
      </c>
      <c r="HB189" s="41" t="e">
        <f t="shared" si="115"/>
        <v>#REF!</v>
      </c>
      <c r="HC189" s="41" t="e">
        <f t="shared" si="115"/>
        <v>#REF!</v>
      </c>
      <c r="HD189" s="41" t="e">
        <f t="shared" si="115"/>
        <v>#REF!</v>
      </c>
      <c r="HE189" s="41" t="e">
        <f t="shared" si="109"/>
        <v>#REF!</v>
      </c>
      <c r="HF189" s="41" t="e">
        <f t="shared" si="109"/>
        <v>#REF!</v>
      </c>
      <c r="HG189" s="41" t="e">
        <f t="shared" si="109"/>
        <v>#REF!</v>
      </c>
      <c r="HH189" s="41" t="e">
        <f t="shared" si="109"/>
        <v>#REF!</v>
      </c>
      <c r="HI189" s="41" t="e">
        <f t="shared" si="109"/>
        <v>#REF!</v>
      </c>
      <c r="HJ189" s="41" t="e">
        <f t="shared" si="109"/>
        <v>#REF!</v>
      </c>
    </row>
    <row r="190" spans="1:218" ht="14.4" x14ac:dyDescent="0.3">
      <c r="A190" s="42">
        <v>187</v>
      </c>
      <c r="B190" s="43" t="e">
        <f>'CMM1 - AUX CALC'!$GF$67</f>
        <v>#REF!</v>
      </c>
      <c r="GG190" s="41" t="e">
        <f>$B190/(_xlfn.SINGLE(PrazoConcessao)*12-GG$3+1)</f>
        <v>#REF!</v>
      </c>
      <c r="GH190" s="41" t="e">
        <f t="shared" si="110"/>
        <v>#REF!</v>
      </c>
      <c r="GI190" s="41" t="e">
        <f t="shared" si="107"/>
        <v>#REF!</v>
      </c>
      <c r="GJ190" s="41" t="e">
        <f t="shared" si="107"/>
        <v>#REF!</v>
      </c>
      <c r="GK190" s="41" t="e">
        <f t="shared" si="107"/>
        <v>#REF!</v>
      </c>
      <c r="GL190" s="41" t="e">
        <f t="shared" si="107"/>
        <v>#REF!</v>
      </c>
      <c r="GM190" s="41" t="e">
        <f t="shared" si="107"/>
        <v>#REF!</v>
      </c>
      <c r="GN190" s="41" t="e">
        <f t="shared" si="107"/>
        <v>#REF!</v>
      </c>
      <c r="GO190" s="41" t="e">
        <f t="shared" si="107"/>
        <v>#REF!</v>
      </c>
      <c r="GP190" s="41" t="e">
        <f t="shared" si="107"/>
        <v>#REF!</v>
      </c>
      <c r="GQ190" s="41" t="e">
        <f t="shared" si="107"/>
        <v>#REF!</v>
      </c>
      <c r="GR190" s="41" t="e">
        <f t="shared" si="107"/>
        <v>#REF!</v>
      </c>
      <c r="GS190" s="41" t="e">
        <f t="shared" si="107"/>
        <v>#REF!</v>
      </c>
      <c r="GT190" s="41" t="e">
        <f t="shared" si="114"/>
        <v>#REF!</v>
      </c>
      <c r="GU190" s="41" t="e">
        <f t="shared" si="114"/>
        <v>#REF!</v>
      </c>
      <c r="GV190" s="41" t="e">
        <f t="shared" si="114"/>
        <v>#REF!</v>
      </c>
      <c r="GW190" s="41" t="e">
        <f t="shared" si="114"/>
        <v>#REF!</v>
      </c>
      <c r="GX190" s="41" t="e">
        <f t="shared" si="114"/>
        <v>#REF!</v>
      </c>
      <c r="GY190" s="41" t="e">
        <f t="shared" si="115"/>
        <v>#REF!</v>
      </c>
      <c r="GZ190" s="41" t="e">
        <f t="shared" si="115"/>
        <v>#REF!</v>
      </c>
      <c r="HA190" s="41" t="e">
        <f t="shared" si="115"/>
        <v>#REF!</v>
      </c>
      <c r="HB190" s="41" t="e">
        <f t="shared" si="115"/>
        <v>#REF!</v>
      </c>
      <c r="HC190" s="41" t="e">
        <f t="shared" si="115"/>
        <v>#REF!</v>
      </c>
      <c r="HD190" s="41" t="e">
        <f t="shared" si="115"/>
        <v>#REF!</v>
      </c>
      <c r="HE190" s="41" t="e">
        <f t="shared" si="109"/>
        <v>#REF!</v>
      </c>
      <c r="HF190" s="41" t="e">
        <f t="shared" si="109"/>
        <v>#REF!</v>
      </c>
      <c r="HG190" s="41" t="e">
        <f t="shared" si="109"/>
        <v>#REF!</v>
      </c>
      <c r="HH190" s="41" t="e">
        <f t="shared" si="109"/>
        <v>#REF!</v>
      </c>
      <c r="HI190" s="41" t="e">
        <f t="shared" si="109"/>
        <v>#REF!</v>
      </c>
      <c r="HJ190" s="41" t="e">
        <f t="shared" si="109"/>
        <v>#REF!</v>
      </c>
    </row>
    <row r="191" spans="1:218" ht="14.4" x14ac:dyDescent="0.3">
      <c r="A191" s="42">
        <v>188</v>
      </c>
      <c r="B191" s="43" t="e">
        <f>'CMM1 - AUX CALC'!$GG$67</f>
        <v>#REF!</v>
      </c>
      <c r="GH191" s="41" t="e">
        <f>$B191/(_xlfn.SINGLE(PrazoConcessao)*12-GH$3+1)</f>
        <v>#REF!</v>
      </c>
      <c r="GI191" s="41" t="e">
        <f t="shared" si="107"/>
        <v>#REF!</v>
      </c>
      <c r="GJ191" s="41" t="e">
        <f t="shared" si="107"/>
        <v>#REF!</v>
      </c>
      <c r="GK191" s="41" t="e">
        <f t="shared" si="107"/>
        <v>#REF!</v>
      </c>
      <c r="GL191" s="41" t="e">
        <f t="shared" si="107"/>
        <v>#REF!</v>
      </c>
      <c r="GM191" s="41" t="e">
        <f t="shared" si="107"/>
        <v>#REF!</v>
      </c>
      <c r="GN191" s="41" t="e">
        <f t="shared" si="107"/>
        <v>#REF!</v>
      </c>
      <c r="GO191" s="41" t="e">
        <f t="shared" si="107"/>
        <v>#REF!</v>
      </c>
      <c r="GP191" s="41" t="e">
        <f t="shared" si="107"/>
        <v>#REF!</v>
      </c>
      <c r="GQ191" s="41" t="e">
        <f t="shared" si="107"/>
        <v>#REF!</v>
      </c>
      <c r="GR191" s="41" t="e">
        <f t="shared" si="107"/>
        <v>#REF!</v>
      </c>
      <c r="GS191" s="41" t="e">
        <f t="shared" si="107"/>
        <v>#REF!</v>
      </c>
      <c r="GT191" s="41" t="e">
        <f t="shared" si="114"/>
        <v>#REF!</v>
      </c>
      <c r="GU191" s="41" t="e">
        <f t="shared" si="114"/>
        <v>#REF!</v>
      </c>
      <c r="GV191" s="41" t="e">
        <f t="shared" si="114"/>
        <v>#REF!</v>
      </c>
      <c r="GW191" s="41" t="e">
        <f t="shared" si="114"/>
        <v>#REF!</v>
      </c>
      <c r="GX191" s="41" t="e">
        <f t="shared" si="114"/>
        <v>#REF!</v>
      </c>
      <c r="GY191" s="41" t="e">
        <f t="shared" si="115"/>
        <v>#REF!</v>
      </c>
      <c r="GZ191" s="41" t="e">
        <f t="shared" si="115"/>
        <v>#REF!</v>
      </c>
      <c r="HA191" s="41" t="e">
        <f t="shared" si="115"/>
        <v>#REF!</v>
      </c>
      <c r="HB191" s="41" t="e">
        <f t="shared" si="115"/>
        <v>#REF!</v>
      </c>
      <c r="HC191" s="41" t="e">
        <f t="shared" si="115"/>
        <v>#REF!</v>
      </c>
      <c r="HD191" s="41" t="e">
        <f t="shared" si="115"/>
        <v>#REF!</v>
      </c>
      <c r="HE191" s="41" t="e">
        <f t="shared" si="109"/>
        <v>#REF!</v>
      </c>
      <c r="HF191" s="41" t="e">
        <f t="shared" si="109"/>
        <v>#REF!</v>
      </c>
      <c r="HG191" s="41" t="e">
        <f t="shared" si="109"/>
        <v>#REF!</v>
      </c>
      <c r="HH191" s="41" t="e">
        <f t="shared" si="109"/>
        <v>#REF!</v>
      </c>
      <c r="HI191" s="41" t="e">
        <f t="shared" si="109"/>
        <v>#REF!</v>
      </c>
      <c r="HJ191" s="41" t="e">
        <f t="shared" si="109"/>
        <v>#REF!</v>
      </c>
    </row>
    <row r="192" spans="1:218" ht="14.4" x14ac:dyDescent="0.3">
      <c r="A192" s="42">
        <v>189</v>
      </c>
      <c r="B192" s="43" t="e">
        <f>'CMM1 - AUX CALC'!$GH$67</f>
        <v>#REF!</v>
      </c>
      <c r="GI192" s="41" t="e">
        <f>$B192/(_xlfn.SINGLE(PrazoConcessao)*12-GI$3+1)</f>
        <v>#REF!</v>
      </c>
      <c r="GJ192" s="41" t="e">
        <f t="shared" si="107"/>
        <v>#REF!</v>
      </c>
      <c r="GK192" s="41" t="e">
        <f t="shared" si="107"/>
        <v>#REF!</v>
      </c>
      <c r="GL192" s="41" t="e">
        <f t="shared" si="107"/>
        <v>#REF!</v>
      </c>
      <c r="GM192" s="41" t="e">
        <f t="shared" si="107"/>
        <v>#REF!</v>
      </c>
      <c r="GN192" s="41" t="e">
        <f t="shared" si="107"/>
        <v>#REF!</v>
      </c>
      <c r="GO192" s="41" t="e">
        <f t="shared" si="107"/>
        <v>#REF!</v>
      </c>
      <c r="GP192" s="41" t="e">
        <f t="shared" si="107"/>
        <v>#REF!</v>
      </c>
      <c r="GQ192" s="41" t="e">
        <f t="shared" si="107"/>
        <v>#REF!</v>
      </c>
      <c r="GR192" s="41" t="e">
        <f t="shared" si="107"/>
        <v>#REF!</v>
      </c>
      <c r="GS192" s="41" t="e">
        <f t="shared" si="107"/>
        <v>#REF!</v>
      </c>
      <c r="GT192" s="41" t="e">
        <f t="shared" si="114"/>
        <v>#REF!</v>
      </c>
      <c r="GU192" s="41" t="e">
        <f t="shared" si="114"/>
        <v>#REF!</v>
      </c>
      <c r="GV192" s="41" t="e">
        <f t="shared" si="114"/>
        <v>#REF!</v>
      </c>
      <c r="GW192" s="41" t="e">
        <f t="shared" si="114"/>
        <v>#REF!</v>
      </c>
      <c r="GX192" s="41" t="e">
        <f t="shared" si="114"/>
        <v>#REF!</v>
      </c>
      <c r="GY192" s="41" t="e">
        <f t="shared" si="115"/>
        <v>#REF!</v>
      </c>
      <c r="GZ192" s="41" t="e">
        <f t="shared" si="115"/>
        <v>#REF!</v>
      </c>
      <c r="HA192" s="41" t="e">
        <f t="shared" si="115"/>
        <v>#REF!</v>
      </c>
      <c r="HB192" s="41" t="e">
        <f t="shared" si="115"/>
        <v>#REF!</v>
      </c>
      <c r="HC192" s="41" t="e">
        <f t="shared" si="115"/>
        <v>#REF!</v>
      </c>
      <c r="HD192" s="41" t="e">
        <f t="shared" si="115"/>
        <v>#REF!</v>
      </c>
      <c r="HE192" s="41" t="e">
        <f t="shared" si="109"/>
        <v>#REF!</v>
      </c>
      <c r="HF192" s="41" t="e">
        <f t="shared" si="109"/>
        <v>#REF!</v>
      </c>
      <c r="HG192" s="41" t="e">
        <f t="shared" si="109"/>
        <v>#REF!</v>
      </c>
      <c r="HH192" s="41" t="e">
        <f t="shared" si="109"/>
        <v>#REF!</v>
      </c>
      <c r="HI192" s="41" t="e">
        <f t="shared" si="109"/>
        <v>#REF!</v>
      </c>
      <c r="HJ192" s="41" t="e">
        <f t="shared" si="109"/>
        <v>#REF!</v>
      </c>
    </row>
    <row r="193" spans="1:218" ht="14.4" x14ac:dyDescent="0.3">
      <c r="A193" s="42">
        <v>190</v>
      </c>
      <c r="B193" s="43" t="e">
        <f>'CMM1 - AUX CALC'!$GI$67</f>
        <v>#REF!</v>
      </c>
      <c r="GJ193" s="41" t="e">
        <f>$B193/(_xlfn.SINGLE(PrazoConcessao)*12-GJ$3+1)</f>
        <v>#REF!</v>
      </c>
      <c r="GK193" s="41" t="e">
        <f t="shared" si="107"/>
        <v>#REF!</v>
      </c>
      <c r="GL193" s="41" t="e">
        <f t="shared" si="107"/>
        <v>#REF!</v>
      </c>
      <c r="GM193" s="41" t="e">
        <f t="shared" si="107"/>
        <v>#REF!</v>
      </c>
      <c r="GN193" s="41" t="e">
        <f t="shared" ref="GN193:GS201" si="116">GM193</f>
        <v>#REF!</v>
      </c>
      <c r="GO193" s="41" t="e">
        <f t="shared" si="116"/>
        <v>#REF!</v>
      </c>
      <c r="GP193" s="41" t="e">
        <f t="shared" si="116"/>
        <v>#REF!</v>
      </c>
      <c r="GQ193" s="41" t="e">
        <f t="shared" si="116"/>
        <v>#REF!</v>
      </c>
      <c r="GR193" s="41" t="e">
        <f t="shared" si="116"/>
        <v>#REF!</v>
      </c>
      <c r="GS193" s="41" t="e">
        <f t="shared" si="116"/>
        <v>#REF!</v>
      </c>
      <c r="GT193" s="41" t="e">
        <f t="shared" si="114"/>
        <v>#REF!</v>
      </c>
      <c r="GU193" s="41" t="e">
        <f t="shared" si="114"/>
        <v>#REF!</v>
      </c>
      <c r="GV193" s="41" t="e">
        <f t="shared" si="114"/>
        <v>#REF!</v>
      </c>
      <c r="GW193" s="41" t="e">
        <f t="shared" si="114"/>
        <v>#REF!</v>
      </c>
      <c r="GX193" s="41" t="e">
        <f t="shared" si="114"/>
        <v>#REF!</v>
      </c>
      <c r="GY193" s="41" t="e">
        <f t="shared" si="115"/>
        <v>#REF!</v>
      </c>
      <c r="GZ193" s="41" t="e">
        <f t="shared" si="115"/>
        <v>#REF!</v>
      </c>
      <c r="HA193" s="41" t="e">
        <f t="shared" si="115"/>
        <v>#REF!</v>
      </c>
      <c r="HB193" s="41" t="e">
        <f t="shared" si="115"/>
        <v>#REF!</v>
      </c>
      <c r="HC193" s="41" t="e">
        <f t="shared" si="115"/>
        <v>#REF!</v>
      </c>
      <c r="HD193" s="41" t="e">
        <f t="shared" si="115"/>
        <v>#REF!</v>
      </c>
      <c r="HE193" s="41" t="e">
        <f t="shared" si="109"/>
        <v>#REF!</v>
      </c>
      <c r="HF193" s="41" t="e">
        <f t="shared" si="109"/>
        <v>#REF!</v>
      </c>
      <c r="HG193" s="41" t="e">
        <f t="shared" si="109"/>
        <v>#REF!</v>
      </c>
      <c r="HH193" s="41" t="e">
        <f t="shared" si="109"/>
        <v>#REF!</v>
      </c>
      <c r="HI193" s="41" t="e">
        <f t="shared" si="109"/>
        <v>#REF!</v>
      </c>
      <c r="HJ193" s="41" t="e">
        <f t="shared" si="109"/>
        <v>#REF!</v>
      </c>
    </row>
    <row r="194" spans="1:218" ht="14.4" x14ac:dyDescent="0.3">
      <c r="A194" s="42">
        <v>191</v>
      </c>
      <c r="B194" s="43" t="e">
        <f>'CMM1 - AUX CALC'!$GJ$67</f>
        <v>#REF!</v>
      </c>
      <c r="GK194" s="41" t="e">
        <f>$B194/(_xlfn.SINGLE(PrazoConcessao)*12-GK$3+1)</f>
        <v>#REF!</v>
      </c>
      <c r="GL194" s="41" t="e">
        <f t="shared" ref="GL194:GM195" si="117">GK194</f>
        <v>#REF!</v>
      </c>
      <c r="GM194" s="41" t="e">
        <f t="shared" si="117"/>
        <v>#REF!</v>
      </c>
      <c r="GN194" s="41" t="e">
        <f t="shared" si="116"/>
        <v>#REF!</v>
      </c>
      <c r="GO194" s="41" t="e">
        <f t="shared" si="116"/>
        <v>#REF!</v>
      </c>
      <c r="GP194" s="41" t="e">
        <f t="shared" si="116"/>
        <v>#REF!</v>
      </c>
      <c r="GQ194" s="41" t="e">
        <f t="shared" si="116"/>
        <v>#REF!</v>
      </c>
      <c r="GR194" s="41" t="e">
        <f t="shared" si="116"/>
        <v>#REF!</v>
      </c>
      <c r="GS194" s="41" t="e">
        <f t="shared" si="116"/>
        <v>#REF!</v>
      </c>
      <c r="GT194" s="41" t="e">
        <f t="shared" si="114"/>
        <v>#REF!</v>
      </c>
      <c r="GU194" s="41" t="e">
        <f t="shared" si="114"/>
        <v>#REF!</v>
      </c>
      <c r="GV194" s="41" t="e">
        <f t="shared" si="114"/>
        <v>#REF!</v>
      </c>
      <c r="GW194" s="41" t="e">
        <f t="shared" si="114"/>
        <v>#REF!</v>
      </c>
      <c r="GX194" s="41" t="e">
        <f t="shared" si="114"/>
        <v>#REF!</v>
      </c>
      <c r="GY194" s="41" t="e">
        <f t="shared" si="115"/>
        <v>#REF!</v>
      </c>
      <c r="GZ194" s="41" t="e">
        <f t="shared" si="115"/>
        <v>#REF!</v>
      </c>
      <c r="HA194" s="41" t="e">
        <f t="shared" si="115"/>
        <v>#REF!</v>
      </c>
      <c r="HB194" s="41" t="e">
        <f t="shared" si="115"/>
        <v>#REF!</v>
      </c>
      <c r="HC194" s="41" t="e">
        <f t="shared" si="115"/>
        <v>#REF!</v>
      </c>
      <c r="HD194" s="41" t="e">
        <f t="shared" si="115"/>
        <v>#REF!</v>
      </c>
      <c r="HE194" s="41" t="e">
        <f t="shared" si="109"/>
        <v>#REF!</v>
      </c>
      <c r="HF194" s="41" t="e">
        <f t="shared" si="109"/>
        <v>#REF!</v>
      </c>
      <c r="HG194" s="41" t="e">
        <f t="shared" si="109"/>
        <v>#REF!</v>
      </c>
      <c r="HH194" s="41" t="e">
        <f t="shared" si="109"/>
        <v>#REF!</v>
      </c>
      <c r="HI194" s="41" t="e">
        <f t="shared" si="109"/>
        <v>#REF!</v>
      </c>
      <c r="HJ194" s="41" t="e">
        <f t="shared" si="109"/>
        <v>#REF!</v>
      </c>
    </row>
    <row r="195" spans="1:218" ht="14.4" x14ac:dyDescent="0.3">
      <c r="A195" s="42">
        <v>192</v>
      </c>
      <c r="B195" s="43" t="e">
        <f>'CMM1 - AUX CALC'!$GK$67</f>
        <v>#REF!</v>
      </c>
      <c r="GL195" s="41" t="e">
        <f>$B195/(_xlfn.SINGLE(PrazoConcessao)*12-GL$3+1)</f>
        <v>#REF!</v>
      </c>
      <c r="GM195" s="41" t="e">
        <f t="shared" si="117"/>
        <v>#REF!</v>
      </c>
      <c r="GN195" s="41" t="e">
        <f t="shared" si="116"/>
        <v>#REF!</v>
      </c>
      <c r="GO195" s="41" t="e">
        <f t="shared" si="116"/>
        <v>#REF!</v>
      </c>
      <c r="GP195" s="41" t="e">
        <f t="shared" si="116"/>
        <v>#REF!</v>
      </c>
      <c r="GQ195" s="41" t="e">
        <f t="shared" si="116"/>
        <v>#REF!</v>
      </c>
      <c r="GR195" s="41" t="e">
        <f t="shared" si="116"/>
        <v>#REF!</v>
      </c>
      <c r="GS195" s="41" t="e">
        <f t="shared" si="116"/>
        <v>#REF!</v>
      </c>
      <c r="GT195" s="41" t="e">
        <f t="shared" si="114"/>
        <v>#REF!</v>
      </c>
      <c r="GU195" s="41" t="e">
        <f t="shared" si="114"/>
        <v>#REF!</v>
      </c>
      <c r="GV195" s="41" t="e">
        <f t="shared" si="114"/>
        <v>#REF!</v>
      </c>
      <c r="GW195" s="41" t="e">
        <f t="shared" si="114"/>
        <v>#REF!</v>
      </c>
      <c r="GX195" s="41" t="e">
        <f t="shared" si="114"/>
        <v>#REF!</v>
      </c>
      <c r="GY195" s="41" t="e">
        <f t="shared" si="115"/>
        <v>#REF!</v>
      </c>
      <c r="GZ195" s="41" t="e">
        <f t="shared" si="115"/>
        <v>#REF!</v>
      </c>
      <c r="HA195" s="41" t="e">
        <f t="shared" si="115"/>
        <v>#REF!</v>
      </c>
      <c r="HB195" s="41" t="e">
        <f t="shared" si="115"/>
        <v>#REF!</v>
      </c>
      <c r="HC195" s="41" t="e">
        <f t="shared" si="115"/>
        <v>#REF!</v>
      </c>
      <c r="HD195" s="41" t="e">
        <f t="shared" si="115"/>
        <v>#REF!</v>
      </c>
      <c r="HE195" s="41" t="e">
        <f t="shared" si="109"/>
        <v>#REF!</v>
      </c>
      <c r="HF195" s="41" t="e">
        <f t="shared" si="109"/>
        <v>#REF!</v>
      </c>
      <c r="HG195" s="41" t="e">
        <f t="shared" si="109"/>
        <v>#REF!</v>
      </c>
      <c r="HH195" s="41" t="e">
        <f t="shared" si="109"/>
        <v>#REF!</v>
      </c>
      <c r="HI195" s="41" t="e">
        <f t="shared" si="109"/>
        <v>#REF!</v>
      </c>
      <c r="HJ195" s="41" t="e">
        <f t="shared" si="109"/>
        <v>#REF!</v>
      </c>
    </row>
    <row r="196" spans="1:218" ht="14.4" x14ac:dyDescent="0.3">
      <c r="A196" s="42">
        <v>193</v>
      </c>
      <c r="B196" s="43" t="e">
        <f>'CMM1 - AUX CALC'!$GL$67</f>
        <v>#REF!</v>
      </c>
      <c r="GM196" s="41" t="e">
        <f>$B196/(_xlfn.SINGLE(PrazoConcessao)*12-GM$3+1)</f>
        <v>#REF!</v>
      </c>
      <c r="GN196" s="41" t="e">
        <f t="shared" si="116"/>
        <v>#REF!</v>
      </c>
      <c r="GO196" s="41" t="e">
        <f t="shared" si="116"/>
        <v>#REF!</v>
      </c>
      <c r="GP196" s="41" t="e">
        <f t="shared" si="116"/>
        <v>#REF!</v>
      </c>
      <c r="GQ196" s="41" t="e">
        <f t="shared" si="116"/>
        <v>#REF!</v>
      </c>
      <c r="GR196" s="41" t="e">
        <f t="shared" si="116"/>
        <v>#REF!</v>
      </c>
      <c r="GS196" s="41" t="e">
        <f t="shared" si="116"/>
        <v>#REF!</v>
      </c>
      <c r="GT196" s="41" t="e">
        <f t="shared" si="114"/>
        <v>#REF!</v>
      </c>
      <c r="GU196" s="41" t="e">
        <f t="shared" si="114"/>
        <v>#REF!</v>
      </c>
      <c r="GV196" s="41" t="e">
        <f t="shared" si="114"/>
        <v>#REF!</v>
      </c>
      <c r="GW196" s="41" t="e">
        <f t="shared" si="114"/>
        <v>#REF!</v>
      </c>
      <c r="GX196" s="41" t="e">
        <f t="shared" si="114"/>
        <v>#REF!</v>
      </c>
      <c r="GY196" s="41" t="e">
        <f t="shared" si="115"/>
        <v>#REF!</v>
      </c>
      <c r="GZ196" s="41" t="e">
        <f t="shared" si="115"/>
        <v>#REF!</v>
      </c>
      <c r="HA196" s="41" t="e">
        <f t="shared" si="115"/>
        <v>#REF!</v>
      </c>
      <c r="HB196" s="41" t="e">
        <f t="shared" si="115"/>
        <v>#REF!</v>
      </c>
      <c r="HC196" s="41" t="e">
        <f t="shared" si="115"/>
        <v>#REF!</v>
      </c>
      <c r="HD196" s="41" t="e">
        <f t="shared" si="115"/>
        <v>#REF!</v>
      </c>
      <c r="HE196" s="41" t="e">
        <f t="shared" si="109"/>
        <v>#REF!</v>
      </c>
      <c r="HF196" s="41" t="e">
        <f t="shared" si="109"/>
        <v>#REF!</v>
      </c>
      <c r="HG196" s="41" t="e">
        <f t="shared" si="109"/>
        <v>#REF!</v>
      </c>
      <c r="HH196" s="41" t="e">
        <f t="shared" si="109"/>
        <v>#REF!</v>
      </c>
      <c r="HI196" s="41" t="e">
        <f t="shared" si="109"/>
        <v>#REF!</v>
      </c>
      <c r="HJ196" s="41" t="e">
        <f t="shared" si="109"/>
        <v>#REF!</v>
      </c>
    </row>
    <row r="197" spans="1:218" ht="14.4" x14ac:dyDescent="0.3">
      <c r="A197" s="42">
        <v>194</v>
      </c>
      <c r="B197" s="43" t="e">
        <f>'CMM1 - AUX CALC'!$GM$67</f>
        <v>#REF!</v>
      </c>
      <c r="GN197" s="41" t="e">
        <f>$B197/(_xlfn.SINGLE(PrazoConcessao)*12-GN$3+1)</f>
        <v>#REF!</v>
      </c>
      <c r="GO197" s="41" t="e">
        <f t="shared" si="116"/>
        <v>#REF!</v>
      </c>
      <c r="GP197" s="41" t="e">
        <f t="shared" si="116"/>
        <v>#REF!</v>
      </c>
      <c r="GQ197" s="41" t="e">
        <f t="shared" si="116"/>
        <v>#REF!</v>
      </c>
      <c r="GR197" s="41" t="e">
        <f t="shared" si="116"/>
        <v>#REF!</v>
      </c>
      <c r="GS197" s="41" t="e">
        <f t="shared" si="116"/>
        <v>#REF!</v>
      </c>
      <c r="GT197" s="41" t="e">
        <f t="shared" si="114"/>
        <v>#REF!</v>
      </c>
      <c r="GU197" s="41" t="e">
        <f t="shared" si="114"/>
        <v>#REF!</v>
      </c>
      <c r="GV197" s="41" t="e">
        <f t="shared" si="114"/>
        <v>#REF!</v>
      </c>
      <c r="GW197" s="41" t="e">
        <f t="shared" si="114"/>
        <v>#REF!</v>
      </c>
      <c r="GX197" s="41" t="e">
        <f t="shared" si="114"/>
        <v>#REF!</v>
      </c>
      <c r="GY197" s="41" t="e">
        <f t="shared" si="115"/>
        <v>#REF!</v>
      </c>
      <c r="GZ197" s="41" t="e">
        <f t="shared" si="115"/>
        <v>#REF!</v>
      </c>
      <c r="HA197" s="41" t="e">
        <f t="shared" si="115"/>
        <v>#REF!</v>
      </c>
      <c r="HB197" s="41" t="e">
        <f t="shared" si="115"/>
        <v>#REF!</v>
      </c>
      <c r="HC197" s="41" t="e">
        <f t="shared" si="115"/>
        <v>#REF!</v>
      </c>
      <c r="HD197" s="41" t="e">
        <f t="shared" si="115"/>
        <v>#REF!</v>
      </c>
      <c r="HE197" s="41" t="e">
        <f t="shared" si="109"/>
        <v>#REF!</v>
      </c>
      <c r="HF197" s="41" t="e">
        <f t="shared" si="109"/>
        <v>#REF!</v>
      </c>
      <c r="HG197" s="41" t="e">
        <f t="shared" si="109"/>
        <v>#REF!</v>
      </c>
      <c r="HH197" s="41" t="e">
        <f t="shared" si="109"/>
        <v>#REF!</v>
      </c>
      <c r="HI197" s="41" t="e">
        <f t="shared" si="109"/>
        <v>#REF!</v>
      </c>
      <c r="HJ197" s="41" t="e">
        <f t="shared" si="109"/>
        <v>#REF!</v>
      </c>
    </row>
    <row r="198" spans="1:218" ht="14.4" x14ac:dyDescent="0.3">
      <c r="A198" s="42">
        <v>195</v>
      </c>
      <c r="B198" s="43" t="e">
        <f>'CMM1 - AUX CALC'!$GN$67</f>
        <v>#REF!</v>
      </c>
      <c r="GO198" s="41" t="e">
        <f>$B198/(_xlfn.SINGLE(PrazoConcessao)*12-GO$3+1)</f>
        <v>#REF!</v>
      </c>
      <c r="GP198" s="41" t="e">
        <f t="shared" si="116"/>
        <v>#REF!</v>
      </c>
      <c r="GQ198" s="41" t="e">
        <f t="shared" si="116"/>
        <v>#REF!</v>
      </c>
      <c r="GR198" s="41" t="e">
        <f t="shared" si="116"/>
        <v>#REF!</v>
      </c>
      <c r="GS198" s="41" t="e">
        <f t="shared" si="116"/>
        <v>#REF!</v>
      </c>
      <c r="GT198" s="41" t="e">
        <f t="shared" si="114"/>
        <v>#REF!</v>
      </c>
      <c r="GU198" s="41" t="e">
        <f t="shared" si="114"/>
        <v>#REF!</v>
      </c>
      <c r="GV198" s="41" t="e">
        <f t="shared" si="114"/>
        <v>#REF!</v>
      </c>
      <c r="GW198" s="41" t="e">
        <f t="shared" si="114"/>
        <v>#REF!</v>
      </c>
      <c r="GX198" s="41" t="e">
        <f t="shared" si="114"/>
        <v>#REF!</v>
      </c>
      <c r="GY198" s="41" t="e">
        <f t="shared" si="115"/>
        <v>#REF!</v>
      </c>
      <c r="GZ198" s="41" t="e">
        <f t="shared" si="115"/>
        <v>#REF!</v>
      </c>
      <c r="HA198" s="41" t="e">
        <f t="shared" si="115"/>
        <v>#REF!</v>
      </c>
      <c r="HB198" s="41" t="e">
        <f t="shared" si="115"/>
        <v>#REF!</v>
      </c>
      <c r="HC198" s="41" t="e">
        <f t="shared" si="115"/>
        <v>#REF!</v>
      </c>
      <c r="HD198" s="41" t="e">
        <f t="shared" si="115"/>
        <v>#REF!</v>
      </c>
      <c r="HE198" s="41" t="e">
        <f t="shared" si="109"/>
        <v>#REF!</v>
      </c>
      <c r="HF198" s="41" t="e">
        <f t="shared" si="109"/>
        <v>#REF!</v>
      </c>
      <c r="HG198" s="41" t="e">
        <f t="shared" si="109"/>
        <v>#REF!</v>
      </c>
      <c r="HH198" s="41" t="e">
        <f t="shared" si="109"/>
        <v>#REF!</v>
      </c>
      <c r="HI198" s="41" t="e">
        <f t="shared" si="109"/>
        <v>#REF!</v>
      </c>
      <c r="HJ198" s="41" t="e">
        <f t="shared" si="109"/>
        <v>#REF!</v>
      </c>
    </row>
    <row r="199" spans="1:218" ht="14.4" x14ac:dyDescent="0.3">
      <c r="A199" s="42">
        <v>196</v>
      </c>
      <c r="B199" s="43" t="e">
        <f>'CMM1 - AUX CALC'!$GO$67</f>
        <v>#REF!</v>
      </c>
      <c r="GP199" s="41" t="e">
        <f>$B199/(_xlfn.SINGLE(PrazoConcessao)*12-GP$3+1)</f>
        <v>#REF!</v>
      </c>
      <c r="GQ199" s="41" t="e">
        <f t="shared" si="116"/>
        <v>#REF!</v>
      </c>
      <c r="GR199" s="41" t="e">
        <f t="shared" si="116"/>
        <v>#REF!</v>
      </c>
      <c r="GS199" s="41" t="e">
        <f t="shared" si="116"/>
        <v>#REF!</v>
      </c>
      <c r="GT199" s="41" t="e">
        <f t="shared" si="114"/>
        <v>#REF!</v>
      </c>
      <c r="GU199" s="41" t="e">
        <f t="shared" si="114"/>
        <v>#REF!</v>
      </c>
      <c r="GV199" s="41" t="e">
        <f t="shared" si="114"/>
        <v>#REF!</v>
      </c>
      <c r="GW199" s="41" t="e">
        <f t="shared" si="114"/>
        <v>#REF!</v>
      </c>
      <c r="GX199" s="41" t="e">
        <f t="shared" si="114"/>
        <v>#REF!</v>
      </c>
      <c r="GY199" s="41" t="e">
        <f t="shared" si="115"/>
        <v>#REF!</v>
      </c>
      <c r="GZ199" s="41" t="e">
        <f t="shared" si="115"/>
        <v>#REF!</v>
      </c>
      <c r="HA199" s="41" t="e">
        <f t="shared" si="115"/>
        <v>#REF!</v>
      </c>
      <c r="HB199" s="41" t="e">
        <f t="shared" si="115"/>
        <v>#REF!</v>
      </c>
      <c r="HC199" s="41" t="e">
        <f t="shared" si="115"/>
        <v>#REF!</v>
      </c>
      <c r="HD199" s="41" t="e">
        <f t="shared" si="115"/>
        <v>#REF!</v>
      </c>
      <c r="HE199" s="41" t="e">
        <f t="shared" si="109"/>
        <v>#REF!</v>
      </c>
      <c r="HF199" s="41" t="e">
        <f t="shared" si="109"/>
        <v>#REF!</v>
      </c>
      <c r="HG199" s="41" t="e">
        <f t="shared" si="109"/>
        <v>#REF!</v>
      </c>
      <c r="HH199" s="41" t="e">
        <f t="shared" si="109"/>
        <v>#REF!</v>
      </c>
      <c r="HI199" s="41" t="e">
        <f t="shared" si="109"/>
        <v>#REF!</v>
      </c>
      <c r="HJ199" s="41" t="e">
        <f t="shared" si="109"/>
        <v>#REF!</v>
      </c>
    </row>
    <row r="200" spans="1:218" ht="14.4" x14ac:dyDescent="0.3">
      <c r="A200" s="42">
        <v>197</v>
      </c>
      <c r="B200" s="43" t="e">
        <f>'CMM1 - AUX CALC'!$GP$67</f>
        <v>#REF!</v>
      </c>
      <c r="GQ200" s="41" t="e">
        <f>$B200/(_xlfn.SINGLE(PrazoConcessao)*12-GQ$3+1)</f>
        <v>#REF!</v>
      </c>
      <c r="GR200" s="41" t="e">
        <f t="shared" si="116"/>
        <v>#REF!</v>
      </c>
      <c r="GS200" s="41" t="e">
        <f t="shared" si="116"/>
        <v>#REF!</v>
      </c>
      <c r="GT200" s="41" t="e">
        <f t="shared" si="114"/>
        <v>#REF!</v>
      </c>
      <c r="GU200" s="41" t="e">
        <f t="shared" si="114"/>
        <v>#REF!</v>
      </c>
      <c r="GV200" s="41" t="e">
        <f t="shared" si="114"/>
        <v>#REF!</v>
      </c>
      <c r="GW200" s="41" t="e">
        <f t="shared" si="114"/>
        <v>#REF!</v>
      </c>
      <c r="GX200" s="41" t="e">
        <f t="shared" si="114"/>
        <v>#REF!</v>
      </c>
      <c r="GY200" s="41" t="e">
        <f t="shared" si="115"/>
        <v>#REF!</v>
      </c>
      <c r="GZ200" s="41" t="e">
        <f t="shared" si="115"/>
        <v>#REF!</v>
      </c>
      <c r="HA200" s="41" t="e">
        <f t="shared" si="115"/>
        <v>#REF!</v>
      </c>
      <c r="HB200" s="41" t="e">
        <f t="shared" si="115"/>
        <v>#REF!</v>
      </c>
      <c r="HC200" s="41" t="e">
        <f t="shared" si="115"/>
        <v>#REF!</v>
      </c>
      <c r="HD200" s="41" t="e">
        <f t="shared" si="115"/>
        <v>#REF!</v>
      </c>
      <c r="HE200" s="41" t="e">
        <f t="shared" si="109"/>
        <v>#REF!</v>
      </c>
      <c r="HF200" s="41" t="e">
        <f t="shared" si="109"/>
        <v>#REF!</v>
      </c>
      <c r="HG200" s="41" t="e">
        <f t="shared" si="109"/>
        <v>#REF!</v>
      </c>
      <c r="HH200" s="41" t="e">
        <f t="shared" si="109"/>
        <v>#REF!</v>
      </c>
      <c r="HI200" s="41" t="e">
        <f t="shared" si="109"/>
        <v>#REF!</v>
      </c>
      <c r="HJ200" s="41" t="e">
        <f t="shared" si="109"/>
        <v>#REF!</v>
      </c>
    </row>
    <row r="201" spans="1:218" ht="14.4" x14ac:dyDescent="0.3">
      <c r="A201" s="42">
        <v>198</v>
      </c>
      <c r="B201" s="43" t="e">
        <f>'CMM1 - AUX CALC'!$GQ$67</f>
        <v>#REF!</v>
      </c>
      <c r="GR201" s="41" t="e">
        <f>$B201/(_xlfn.SINGLE(PrazoConcessao)*12-GR$3+1)</f>
        <v>#REF!</v>
      </c>
      <c r="GS201" s="41" t="e">
        <f t="shared" si="116"/>
        <v>#REF!</v>
      </c>
      <c r="GT201" s="41" t="e">
        <f t="shared" si="114"/>
        <v>#REF!</v>
      </c>
      <c r="GU201" s="41" t="e">
        <f t="shared" si="114"/>
        <v>#REF!</v>
      </c>
      <c r="GV201" s="41" t="e">
        <f t="shared" si="114"/>
        <v>#REF!</v>
      </c>
      <c r="GW201" s="41" t="e">
        <f t="shared" si="114"/>
        <v>#REF!</v>
      </c>
      <c r="GX201" s="41" t="e">
        <f t="shared" si="114"/>
        <v>#REF!</v>
      </c>
      <c r="GY201" s="41" t="e">
        <f t="shared" si="115"/>
        <v>#REF!</v>
      </c>
      <c r="GZ201" s="41" t="e">
        <f t="shared" si="115"/>
        <v>#REF!</v>
      </c>
      <c r="HA201" s="41" t="e">
        <f t="shared" si="115"/>
        <v>#REF!</v>
      </c>
      <c r="HB201" s="41" t="e">
        <f t="shared" si="115"/>
        <v>#REF!</v>
      </c>
      <c r="HC201" s="41" t="e">
        <f t="shared" si="115"/>
        <v>#REF!</v>
      </c>
      <c r="HD201" s="41" t="e">
        <f t="shared" si="115"/>
        <v>#REF!</v>
      </c>
      <c r="HE201" s="41" t="e">
        <f t="shared" si="109"/>
        <v>#REF!</v>
      </c>
      <c r="HF201" s="41" t="e">
        <f t="shared" si="109"/>
        <v>#REF!</v>
      </c>
      <c r="HG201" s="41" t="e">
        <f t="shared" si="109"/>
        <v>#REF!</v>
      </c>
      <c r="HH201" s="41" t="e">
        <f t="shared" si="109"/>
        <v>#REF!</v>
      </c>
      <c r="HI201" s="41" t="e">
        <f t="shared" si="109"/>
        <v>#REF!</v>
      </c>
      <c r="HJ201" s="41" t="e">
        <f t="shared" si="109"/>
        <v>#REF!</v>
      </c>
    </row>
    <row r="202" spans="1:218" ht="14.4" x14ac:dyDescent="0.3">
      <c r="A202" s="42">
        <v>199</v>
      </c>
      <c r="B202" s="43" t="e">
        <f>'CMM1 - AUX CALC'!$GR$67</f>
        <v>#REF!</v>
      </c>
      <c r="GS202" s="41" t="e">
        <f>$B202/(_xlfn.SINGLE(PrazoConcessao)*12-GS$3+1)</f>
        <v>#REF!</v>
      </c>
      <c r="GT202" s="41" t="e">
        <f t="shared" si="114"/>
        <v>#REF!</v>
      </c>
      <c r="GU202" s="41" t="e">
        <f t="shared" si="114"/>
        <v>#REF!</v>
      </c>
      <c r="GV202" s="41" t="e">
        <f t="shared" si="114"/>
        <v>#REF!</v>
      </c>
      <c r="GW202" s="41" t="e">
        <f t="shared" si="114"/>
        <v>#REF!</v>
      </c>
      <c r="GX202" s="41" t="e">
        <f t="shared" si="114"/>
        <v>#REF!</v>
      </c>
      <c r="GY202" s="41" t="e">
        <f t="shared" si="115"/>
        <v>#REF!</v>
      </c>
      <c r="GZ202" s="41" t="e">
        <f t="shared" si="115"/>
        <v>#REF!</v>
      </c>
      <c r="HA202" s="41" t="e">
        <f t="shared" si="115"/>
        <v>#REF!</v>
      </c>
      <c r="HB202" s="41" t="e">
        <f t="shared" si="115"/>
        <v>#REF!</v>
      </c>
      <c r="HC202" s="41" t="e">
        <f t="shared" si="115"/>
        <v>#REF!</v>
      </c>
      <c r="HD202" s="41" t="e">
        <f t="shared" si="115"/>
        <v>#REF!</v>
      </c>
      <c r="HE202" s="41" t="e">
        <f t="shared" si="109"/>
        <v>#REF!</v>
      </c>
      <c r="HF202" s="41" t="e">
        <f t="shared" si="109"/>
        <v>#REF!</v>
      </c>
      <c r="HG202" s="41" t="e">
        <f t="shared" si="109"/>
        <v>#REF!</v>
      </c>
      <c r="HH202" s="41" t="e">
        <f t="shared" si="109"/>
        <v>#REF!</v>
      </c>
      <c r="HI202" s="41" t="e">
        <f t="shared" si="109"/>
        <v>#REF!</v>
      </c>
      <c r="HJ202" s="41" t="e">
        <f t="shared" si="109"/>
        <v>#REF!</v>
      </c>
    </row>
    <row r="203" spans="1:218" ht="14.4" x14ac:dyDescent="0.3">
      <c r="A203" s="42">
        <v>200</v>
      </c>
      <c r="B203" s="43" t="e">
        <f>'CMM1 - AUX CALC'!$GS$67</f>
        <v>#REF!</v>
      </c>
      <c r="GT203" s="41" t="e">
        <f>$B203/(_xlfn.SINGLE(PrazoConcessao)*12-GT$3+1)</f>
        <v>#REF!</v>
      </c>
      <c r="GU203" s="41" t="e">
        <f t="shared" si="114"/>
        <v>#REF!</v>
      </c>
      <c r="GV203" s="41" t="e">
        <f t="shared" si="114"/>
        <v>#REF!</v>
      </c>
      <c r="GW203" s="41" t="e">
        <f t="shared" si="114"/>
        <v>#REF!</v>
      </c>
      <c r="GX203" s="41" t="e">
        <f t="shared" si="114"/>
        <v>#REF!</v>
      </c>
      <c r="GY203" s="41" t="e">
        <f t="shared" si="115"/>
        <v>#REF!</v>
      </c>
      <c r="GZ203" s="41" t="e">
        <f t="shared" si="115"/>
        <v>#REF!</v>
      </c>
      <c r="HA203" s="41" t="e">
        <f t="shared" si="115"/>
        <v>#REF!</v>
      </c>
      <c r="HB203" s="41" t="e">
        <f t="shared" si="115"/>
        <v>#REF!</v>
      </c>
      <c r="HC203" s="41" t="e">
        <f t="shared" si="115"/>
        <v>#REF!</v>
      </c>
      <c r="HD203" s="41" t="e">
        <f t="shared" si="115"/>
        <v>#REF!</v>
      </c>
      <c r="HE203" s="41" t="e">
        <f t="shared" si="109"/>
        <v>#REF!</v>
      </c>
      <c r="HF203" s="41" t="e">
        <f t="shared" si="109"/>
        <v>#REF!</v>
      </c>
      <c r="HG203" s="41" t="e">
        <f t="shared" si="109"/>
        <v>#REF!</v>
      </c>
      <c r="HH203" s="41" t="e">
        <f t="shared" si="109"/>
        <v>#REF!</v>
      </c>
      <c r="HI203" s="41" t="e">
        <f t="shared" si="109"/>
        <v>#REF!</v>
      </c>
      <c r="HJ203" s="41" t="e">
        <f t="shared" si="109"/>
        <v>#REF!</v>
      </c>
    </row>
    <row r="204" spans="1:218" ht="14.4" x14ac:dyDescent="0.3">
      <c r="A204" s="42">
        <v>201</v>
      </c>
      <c r="B204" s="43" t="e">
        <f>'CMM1 - AUX CALC'!$GT$67</f>
        <v>#REF!</v>
      </c>
      <c r="GU204" s="41" t="e">
        <f>$B204/(_xlfn.SINGLE(PrazoConcessao)*12-GU$3+1)</f>
        <v>#REF!</v>
      </c>
      <c r="GV204" s="41" t="e">
        <f t="shared" si="114"/>
        <v>#REF!</v>
      </c>
      <c r="GW204" s="41" t="e">
        <f t="shared" si="114"/>
        <v>#REF!</v>
      </c>
      <c r="GX204" s="41" t="e">
        <f t="shared" si="114"/>
        <v>#REF!</v>
      </c>
      <c r="GY204" s="41" t="e">
        <f t="shared" si="115"/>
        <v>#REF!</v>
      </c>
      <c r="GZ204" s="41" t="e">
        <f t="shared" si="115"/>
        <v>#REF!</v>
      </c>
      <c r="HA204" s="41" t="e">
        <f t="shared" si="115"/>
        <v>#REF!</v>
      </c>
      <c r="HB204" s="41" t="e">
        <f t="shared" si="115"/>
        <v>#REF!</v>
      </c>
      <c r="HC204" s="41" t="e">
        <f t="shared" si="115"/>
        <v>#REF!</v>
      </c>
      <c r="HD204" s="41" t="e">
        <f t="shared" si="115"/>
        <v>#REF!</v>
      </c>
      <c r="HE204" s="41" t="e">
        <f t="shared" si="109"/>
        <v>#REF!</v>
      </c>
      <c r="HF204" s="41" t="e">
        <f t="shared" si="109"/>
        <v>#REF!</v>
      </c>
      <c r="HG204" s="41" t="e">
        <f t="shared" si="109"/>
        <v>#REF!</v>
      </c>
      <c r="HH204" s="41" t="e">
        <f t="shared" si="109"/>
        <v>#REF!</v>
      </c>
      <c r="HI204" s="41" t="e">
        <f t="shared" si="109"/>
        <v>#REF!</v>
      </c>
      <c r="HJ204" s="41" t="e">
        <f t="shared" si="109"/>
        <v>#REF!</v>
      </c>
    </row>
    <row r="205" spans="1:218" ht="14.4" x14ac:dyDescent="0.3">
      <c r="A205" s="42">
        <v>202</v>
      </c>
      <c r="B205" s="43" t="e">
        <f>'CMM1 - AUX CALC'!$GU$67</f>
        <v>#REF!</v>
      </c>
      <c r="GV205" s="41" t="e">
        <f>$B205/(_xlfn.SINGLE(PrazoConcessao)*12-GV$3+1)</f>
        <v>#REF!</v>
      </c>
      <c r="GW205" s="41" t="e">
        <f t="shared" si="114"/>
        <v>#REF!</v>
      </c>
      <c r="GX205" s="41" t="e">
        <f t="shared" si="114"/>
        <v>#REF!</v>
      </c>
      <c r="GY205" s="41" t="e">
        <f t="shared" si="115"/>
        <v>#REF!</v>
      </c>
      <c r="GZ205" s="41" t="e">
        <f t="shared" si="115"/>
        <v>#REF!</v>
      </c>
      <c r="HA205" s="41" t="e">
        <f t="shared" si="115"/>
        <v>#REF!</v>
      </c>
      <c r="HB205" s="41" t="e">
        <f t="shared" si="115"/>
        <v>#REF!</v>
      </c>
      <c r="HC205" s="41" t="e">
        <f t="shared" si="115"/>
        <v>#REF!</v>
      </c>
      <c r="HD205" s="41" t="e">
        <f t="shared" si="115"/>
        <v>#REF!</v>
      </c>
      <c r="HE205" s="41" t="e">
        <f t="shared" si="109"/>
        <v>#REF!</v>
      </c>
      <c r="HF205" s="41" t="e">
        <f t="shared" si="109"/>
        <v>#REF!</v>
      </c>
      <c r="HG205" s="41" t="e">
        <f t="shared" si="109"/>
        <v>#REF!</v>
      </c>
      <c r="HH205" s="41" t="e">
        <f t="shared" ref="HH205:HJ218" si="118">HG205</f>
        <v>#REF!</v>
      </c>
      <c r="HI205" s="41" t="e">
        <f t="shared" si="118"/>
        <v>#REF!</v>
      </c>
      <c r="HJ205" s="41" t="e">
        <f t="shared" si="118"/>
        <v>#REF!</v>
      </c>
    </row>
    <row r="206" spans="1:218" ht="14.4" x14ac:dyDescent="0.3">
      <c r="A206" s="42">
        <v>203</v>
      </c>
      <c r="B206" s="43" t="e">
        <f>'CMM1 - AUX CALC'!$GV$67</f>
        <v>#REF!</v>
      </c>
      <c r="GW206" s="41" t="e">
        <f>$B206/(_xlfn.SINGLE(PrazoConcessao)*12-GW$3+1)</f>
        <v>#REF!</v>
      </c>
      <c r="GX206" s="41" t="e">
        <f t="shared" si="114"/>
        <v>#REF!</v>
      </c>
      <c r="GY206" s="41" t="e">
        <f t="shared" si="115"/>
        <v>#REF!</v>
      </c>
      <c r="GZ206" s="41" t="e">
        <f t="shared" si="115"/>
        <v>#REF!</v>
      </c>
      <c r="HA206" s="41" t="e">
        <f t="shared" si="115"/>
        <v>#REF!</v>
      </c>
      <c r="HB206" s="41" t="e">
        <f t="shared" si="115"/>
        <v>#REF!</v>
      </c>
      <c r="HC206" s="41" t="e">
        <f t="shared" si="115"/>
        <v>#REF!</v>
      </c>
      <c r="HD206" s="41" t="e">
        <f t="shared" si="115"/>
        <v>#REF!</v>
      </c>
      <c r="HE206" s="41" t="e">
        <f t="shared" si="115"/>
        <v>#REF!</v>
      </c>
      <c r="HF206" s="41" t="e">
        <f t="shared" si="115"/>
        <v>#REF!</v>
      </c>
      <c r="HG206" s="41" t="e">
        <f t="shared" si="115"/>
        <v>#REF!</v>
      </c>
      <c r="HH206" s="41" t="e">
        <f t="shared" si="118"/>
        <v>#REF!</v>
      </c>
      <c r="HI206" s="41" t="e">
        <f t="shared" si="118"/>
        <v>#REF!</v>
      </c>
      <c r="HJ206" s="41" t="e">
        <f t="shared" si="118"/>
        <v>#REF!</v>
      </c>
    </row>
    <row r="207" spans="1:218" ht="14.4" x14ac:dyDescent="0.3">
      <c r="A207" s="42">
        <v>204</v>
      </c>
      <c r="B207" s="43" t="e">
        <f>'CMM1 - AUX CALC'!$GW$67</f>
        <v>#REF!</v>
      </c>
      <c r="GX207" s="41" t="e">
        <f>$B207/(_xlfn.SINGLE(PrazoConcessao)*12-GX$3+1)</f>
        <v>#REF!</v>
      </c>
      <c r="GY207" s="41" t="e">
        <f t="shared" si="115"/>
        <v>#REF!</v>
      </c>
      <c r="GZ207" s="41" t="e">
        <f t="shared" si="115"/>
        <v>#REF!</v>
      </c>
      <c r="HA207" s="41" t="e">
        <f t="shared" si="115"/>
        <v>#REF!</v>
      </c>
      <c r="HB207" s="41" t="e">
        <f t="shared" si="115"/>
        <v>#REF!</v>
      </c>
      <c r="HC207" s="41" t="e">
        <f t="shared" si="115"/>
        <v>#REF!</v>
      </c>
      <c r="HD207" s="41" t="e">
        <f t="shared" si="115"/>
        <v>#REF!</v>
      </c>
      <c r="HE207" s="41" t="e">
        <f t="shared" si="115"/>
        <v>#REF!</v>
      </c>
      <c r="HF207" s="41" t="e">
        <f t="shared" si="115"/>
        <v>#REF!</v>
      </c>
      <c r="HG207" s="41" t="e">
        <f t="shared" si="115"/>
        <v>#REF!</v>
      </c>
      <c r="HH207" s="41" t="e">
        <f t="shared" si="118"/>
        <v>#REF!</v>
      </c>
      <c r="HI207" s="41" t="e">
        <f t="shared" si="118"/>
        <v>#REF!</v>
      </c>
      <c r="HJ207" s="41" t="e">
        <f t="shared" si="118"/>
        <v>#REF!</v>
      </c>
    </row>
    <row r="208" spans="1:218" ht="14.4" x14ac:dyDescent="0.3">
      <c r="A208" s="42">
        <v>205</v>
      </c>
      <c r="B208" s="43" t="e">
        <f>'CMM1 - AUX CALC'!$GX$67</f>
        <v>#REF!</v>
      </c>
      <c r="GY208" s="41" t="e">
        <f>$B208/(_xlfn.SINGLE(PrazoConcessao)*12-GY$3+1)</f>
        <v>#REF!</v>
      </c>
      <c r="GZ208" s="41" t="e">
        <f t="shared" si="115"/>
        <v>#REF!</v>
      </c>
      <c r="HA208" s="41" t="e">
        <f t="shared" si="115"/>
        <v>#REF!</v>
      </c>
      <c r="HB208" s="41" t="e">
        <f t="shared" si="115"/>
        <v>#REF!</v>
      </c>
      <c r="HC208" s="41" t="e">
        <f t="shared" si="115"/>
        <v>#REF!</v>
      </c>
      <c r="HD208" s="41" t="e">
        <f t="shared" si="115"/>
        <v>#REF!</v>
      </c>
      <c r="HE208" s="41" t="e">
        <f t="shared" si="115"/>
        <v>#REF!</v>
      </c>
      <c r="HF208" s="41" t="e">
        <f t="shared" si="115"/>
        <v>#REF!</v>
      </c>
      <c r="HG208" s="41" t="e">
        <f t="shared" si="115"/>
        <v>#REF!</v>
      </c>
      <c r="HH208" s="41" t="e">
        <f t="shared" si="118"/>
        <v>#REF!</v>
      </c>
      <c r="HI208" s="41" t="e">
        <f t="shared" si="118"/>
        <v>#REF!</v>
      </c>
      <c r="HJ208" s="41" t="e">
        <f t="shared" si="118"/>
        <v>#REF!</v>
      </c>
    </row>
    <row r="209" spans="1:218" ht="14.4" x14ac:dyDescent="0.3">
      <c r="A209" s="42">
        <v>206</v>
      </c>
      <c r="B209" s="43" t="e">
        <f>'CMM1 - AUX CALC'!$GY$67</f>
        <v>#REF!</v>
      </c>
      <c r="GZ209" s="41" t="e">
        <f>$B209/(_xlfn.SINGLE(PrazoConcessao)*12-GZ$3+1)</f>
        <v>#REF!</v>
      </c>
      <c r="HA209" s="41" t="e">
        <f t="shared" si="115"/>
        <v>#REF!</v>
      </c>
      <c r="HB209" s="41" t="e">
        <f t="shared" si="115"/>
        <v>#REF!</v>
      </c>
      <c r="HC209" s="41" t="e">
        <f t="shared" si="115"/>
        <v>#REF!</v>
      </c>
      <c r="HD209" s="41" t="e">
        <f t="shared" si="115"/>
        <v>#REF!</v>
      </c>
      <c r="HE209" s="41" t="e">
        <f t="shared" si="115"/>
        <v>#REF!</v>
      </c>
      <c r="HF209" s="41" t="e">
        <f t="shared" si="115"/>
        <v>#REF!</v>
      </c>
      <c r="HG209" s="41" t="e">
        <f t="shared" si="115"/>
        <v>#REF!</v>
      </c>
      <c r="HH209" s="41" t="e">
        <f t="shared" si="118"/>
        <v>#REF!</v>
      </c>
      <c r="HI209" s="41" t="e">
        <f t="shared" si="118"/>
        <v>#REF!</v>
      </c>
      <c r="HJ209" s="41" t="e">
        <f t="shared" si="118"/>
        <v>#REF!</v>
      </c>
    </row>
    <row r="210" spans="1:218" ht="14.4" x14ac:dyDescent="0.3">
      <c r="A210" s="42">
        <v>207</v>
      </c>
      <c r="B210" s="43" t="e">
        <f>'CMM1 - AUX CALC'!$GZ$67</f>
        <v>#REF!</v>
      </c>
      <c r="HA210" s="41" t="e">
        <f>$B210/(_xlfn.SINGLE(PrazoConcessao)*12-HA$3+1)</f>
        <v>#REF!</v>
      </c>
      <c r="HB210" s="41" t="e">
        <f t="shared" si="115"/>
        <v>#REF!</v>
      </c>
      <c r="HC210" s="41" t="e">
        <f t="shared" si="115"/>
        <v>#REF!</v>
      </c>
      <c r="HD210" s="41" t="e">
        <f t="shared" si="115"/>
        <v>#REF!</v>
      </c>
      <c r="HE210" s="41" t="e">
        <f t="shared" si="115"/>
        <v>#REF!</v>
      </c>
      <c r="HF210" s="41" t="e">
        <f t="shared" si="115"/>
        <v>#REF!</v>
      </c>
      <c r="HG210" s="41" t="e">
        <f t="shared" si="115"/>
        <v>#REF!</v>
      </c>
      <c r="HH210" s="41" t="e">
        <f t="shared" si="118"/>
        <v>#REF!</v>
      </c>
      <c r="HI210" s="41" t="e">
        <f t="shared" si="118"/>
        <v>#REF!</v>
      </c>
      <c r="HJ210" s="41" t="e">
        <f t="shared" si="118"/>
        <v>#REF!</v>
      </c>
    </row>
    <row r="211" spans="1:218" ht="14.4" x14ac:dyDescent="0.3">
      <c r="A211" s="42">
        <v>208</v>
      </c>
      <c r="B211" s="43" t="e">
        <f>'CMM1 - AUX CALC'!$HA$67</f>
        <v>#REF!</v>
      </c>
      <c r="HB211" s="41" t="e">
        <f>$B211/(_xlfn.SINGLE(PrazoConcessao)*12-HB$3+1)</f>
        <v>#REF!</v>
      </c>
      <c r="HC211" s="41" t="e">
        <f t="shared" si="115"/>
        <v>#REF!</v>
      </c>
      <c r="HD211" s="41" t="e">
        <f t="shared" si="115"/>
        <v>#REF!</v>
      </c>
      <c r="HE211" s="41" t="e">
        <f t="shared" si="115"/>
        <v>#REF!</v>
      </c>
      <c r="HF211" s="41" t="e">
        <f t="shared" si="115"/>
        <v>#REF!</v>
      </c>
      <c r="HG211" s="41" t="e">
        <f t="shared" si="115"/>
        <v>#REF!</v>
      </c>
      <c r="HH211" s="41" t="e">
        <f t="shared" si="118"/>
        <v>#REF!</v>
      </c>
      <c r="HI211" s="41" t="e">
        <f t="shared" si="118"/>
        <v>#REF!</v>
      </c>
      <c r="HJ211" s="41" t="e">
        <f t="shared" si="118"/>
        <v>#REF!</v>
      </c>
    </row>
    <row r="212" spans="1:218" ht="14.4" x14ac:dyDescent="0.3">
      <c r="A212" s="42">
        <v>209</v>
      </c>
      <c r="B212" s="43" t="e">
        <f>'CMM1 - AUX CALC'!$HB$67</f>
        <v>#REF!</v>
      </c>
      <c r="HC212" s="41" t="e">
        <f>$B212/(_xlfn.SINGLE(PrazoConcessao)*12-HC$3+1)</f>
        <v>#REF!</v>
      </c>
      <c r="HD212" s="41" t="e">
        <f t="shared" si="115"/>
        <v>#REF!</v>
      </c>
      <c r="HE212" s="41" t="e">
        <f t="shared" si="115"/>
        <v>#REF!</v>
      </c>
      <c r="HF212" s="41" t="e">
        <f t="shared" si="115"/>
        <v>#REF!</v>
      </c>
      <c r="HG212" s="41" t="e">
        <f t="shared" si="115"/>
        <v>#REF!</v>
      </c>
      <c r="HH212" s="41" t="e">
        <f t="shared" si="118"/>
        <v>#REF!</v>
      </c>
      <c r="HI212" s="41" t="e">
        <f t="shared" si="118"/>
        <v>#REF!</v>
      </c>
      <c r="HJ212" s="41" t="e">
        <f t="shared" si="118"/>
        <v>#REF!</v>
      </c>
    </row>
    <row r="213" spans="1:218" ht="14.4" x14ac:dyDescent="0.3">
      <c r="A213" s="42">
        <v>210</v>
      </c>
      <c r="B213" s="43" t="e">
        <f>'CMM1 - AUX CALC'!$HC$67</f>
        <v>#REF!</v>
      </c>
      <c r="HD213" s="41" t="e">
        <f>$B213/(_xlfn.SINGLE(PrazoConcessao)*12-HD$3+1)</f>
        <v>#REF!</v>
      </c>
      <c r="HE213" s="41" t="e">
        <f t="shared" si="115"/>
        <v>#REF!</v>
      </c>
      <c r="HF213" s="41" t="e">
        <f t="shared" si="115"/>
        <v>#REF!</v>
      </c>
      <c r="HG213" s="41" t="e">
        <f t="shared" si="115"/>
        <v>#REF!</v>
      </c>
      <c r="HH213" s="41" t="e">
        <f t="shared" si="118"/>
        <v>#REF!</v>
      </c>
      <c r="HI213" s="41" t="e">
        <f t="shared" si="118"/>
        <v>#REF!</v>
      </c>
      <c r="HJ213" s="41" t="e">
        <f t="shared" si="118"/>
        <v>#REF!</v>
      </c>
    </row>
    <row r="214" spans="1:218" ht="14.4" x14ac:dyDescent="0.3">
      <c r="A214" s="42">
        <v>211</v>
      </c>
      <c r="B214" s="43" t="e">
        <f>'CMM1 - AUX CALC'!$HD$67</f>
        <v>#REF!</v>
      </c>
      <c r="HE214" s="41" t="e">
        <f>$B214/(_xlfn.SINGLE(PrazoConcessao)*12-HE$3+1)</f>
        <v>#REF!</v>
      </c>
      <c r="HF214" s="41" t="e">
        <f t="shared" si="115"/>
        <v>#REF!</v>
      </c>
      <c r="HG214" s="41" t="e">
        <f t="shared" si="115"/>
        <v>#REF!</v>
      </c>
      <c r="HH214" s="41" t="e">
        <f t="shared" si="118"/>
        <v>#REF!</v>
      </c>
      <c r="HI214" s="41" t="e">
        <f t="shared" si="118"/>
        <v>#REF!</v>
      </c>
      <c r="HJ214" s="41" t="e">
        <f t="shared" si="118"/>
        <v>#REF!</v>
      </c>
    </row>
    <row r="215" spans="1:218" ht="14.4" x14ac:dyDescent="0.3">
      <c r="A215" s="42">
        <v>212</v>
      </c>
      <c r="B215" s="43" t="e">
        <f>'CMM1 - AUX CALC'!$HE$67</f>
        <v>#REF!</v>
      </c>
      <c r="HF215" s="41" t="e">
        <f>$B215/(_xlfn.SINGLE(PrazoConcessao)*12-HF$3+1)</f>
        <v>#REF!</v>
      </c>
      <c r="HG215" s="41" t="e">
        <f t="shared" si="115"/>
        <v>#REF!</v>
      </c>
      <c r="HH215" s="41" t="e">
        <f t="shared" si="118"/>
        <v>#REF!</v>
      </c>
      <c r="HI215" s="41" t="e">
        <f t="shared" si="118"/>
        <v>#REF!</v>
      </c>
      <c r="HJ215" s="41" t="e">
        <f t="shared" si="118"/>
        <v>#REF!</v>
      </c>
    </row>
    <row r="216" spans="1:218" ht="14.4" x14ac:dyDescent="0.3">
      <c r="A216" s="42">
        <v>213</v>
      </c>
      <c r="B216" s="43" t="e">
        <f>'CMM1 - AUX CALC'!$HF$67</f>
        <v>#REF!</v>
      </c>
      <c r="HG216" s="41" t="e">
        <f>$B216/(_xlfn.SINGLE(PrazoConcessao)*12-HG$3+1)</f>
        <v>#REF!</v>
      </c>
      <c r="HH216" s="41" t="e">
        <f t="shared" si="118"/>
        <v>#REF!</v>
      </c>
      <c r="HI216" s="41" t="e">
        <f t="shared" si="118"/>
        <v>#REF!</v>
      </c>
      <c r="HJ216" s="41" t="e">
        <f t="shared" si="118"/>
        <v>#REF!</v>
      </c>
    </row>
    <row r="217" spans="1:218" ht="14.4" x14ac:dyDescent="0.3">
      <c r="A217" s="42">
        <v>214</v>
      </c>
      <c r="B217" s="43" t="e">
        <f>'CMM1 - AUX CALC'!$HG$67</f>
        <v>#REF!</v>
      </c>
      <c r="HH217" s="41" t="e">
        <f>$B217/(_xlfn.SINGLE(PrazoConcessao)*12-HH$3+1)</f>
        <v>#REF!</v>
      </c>
      <c r="HI217" s="41" t="e">
        <f t="shared" si="118"/>
        <v>#REF!</v>
      </c>
      <c r="HJ217" s="41" t="e">
        <f t="shared" si="118"/>
        <v>#REF!</v>
      </c>
    </row>
    <row r="218" spans="1:218" ht="14.4" x14ac:dyDescent="0.3">
      <c r="A218" s="42">
        <v>215</v>
      </c>
      <c r="B218" s="43" t="e">
        <f>'CMM1 - AUX CALC'!$HH$67</f>
        <v>#REF!</v>
      </c>
      <c r="HI218" s="41" t="e">
        <f>$B218/(_xlfn.SINGLE(PrazoConcessao)*12-HI$3+1)</f>
        <v>#REF!</v>
      </c>
      <c r="HJ218" s="41" t="e">
        <f t="shared" si="118"/>
        <v>#REF!</v>
      </c>
    </row>
    <row r="219" spans="1:218" ht="14.4" x14ac:dyDescent="0.3">
      <c r="A219" s="42">
        <v>216</v>
      </c>
      <c r="B219" s="43" t="e">
        <f>'CMM1 - AUX CALC'!$HI$67</f>
        <v>#REF!</v>
      </c>
      <c r="HJ219" s="41" t="e">
        <f>$B219/(_xlfn.SINGLE(PrazoConcessao)*12-HJ$3+1)</f>
        <v>#REF!</v>
      </c>
    </row>
    <row r="220" spans="1:218" ht="14.4" x14ac:dyDescent="0.3">
      <c r="A220" s="40"/>
    </row>
    <row r="221" spans="1:218" ht="14.4" x14ac:dyDescent="0.3">
      <c r="A221" s="40"/>
    </row>
    <row r="222" spans="1:218" ht="14.4" x14ac:dyDescent="0.3">
      <c r="A222" s="40"/>
    </row>
    <row r="223" spans="1:218" ht="14.4" x14ac:dyDescent="0.3">
      <c r="A223" s="40"/>
    </row>
    <row r="224" spans="1:218" ht="14.4" x14ac:dyDescent="0.3">
      <c r="A224" s="40"/>
    </row>
    <row r="225" spans="1:1" ht="14.4" x14ac:dyDescent="0.3">
      <c r="A225" s="40"/>
    </row>
    <row r="226" spans="1:1" ht="14.4" x14ac:dyDescent="0.3">
      <c r="A226" s="40"/>
    </row>
    <row r="227" spans="1:1" ht="14.4" x14ac:dyDescent="0.3">
      <c r="A227" s="40"/>
    </row>
    <row r="228" spans="1:1" ht="14.4" x14ac:dyDescent="0.3">
      <c r="A228" s="40"/>
    </row>
    <row r="229" spans="1:1" ht="14.4" x14ac:dyDescent="0.3">
      <c r="A229" s="40"/>
    </row>
    <row r="230" spans="1:1" ht="14.4" x14ac:dyDescent="0.3">
      <c r="A230" s="40"/>
    </row>
    <row r="231" spans="1:1" ht="14.4" x14ac:dyDescent="0.3">
      <c r="A231" s="40"/>
    </row>
    <row r="232" spans="1:1" ht="14.4" x14ac:dyDescent="0.3">
      <c r="A232" s="40"/>
    </row>
    <row r="233" spans="1:1" ht="14.4" x14ac:dyDescent="0.3">
      <c r="A233" s="40"/>
    </row>
    <row r="234" spans="1:1" ht="14.4" x14ac:dyDescent="0.3">
      <c r="A234" s="40"/>
    </row>
    <row r="235" spans="1:1" ht="14.4" x14ac:dyDescent="0.3">
      <c r="A235" s="40"/>
    </row>
    <row r="236" spans="1:1" ht="14.4" x14ac:dyDescent="0.3">
      <c r="A236" s="40"/>
    </row>
    <row r="237" spans="1:1" ht="14.4" x14ac:dyDescent="0.3">
      <c r="A237" s="40"/>
    </row>
    <row r="238" spans="1:1" ht="14.4" x14ac:dyDescent="0.3">
      <c r="A238" s="40"/>
    </row>
    <row r="239" spans="1:1" ht="14.4" x14ac:dyDescent="0.3">
      <c r="A239" s="40"/>
    </row>
    <row r="240" spans="1:1" ht="14.4" x14ac:dyDescent="0.3">
      <c r="A240" s="40"/>
    </row>
    <row r="241" spans="1:1" ht="14.4" x14ac:dyDescent="0.3">
      <c r="A241" s="40"/>
    </row>
    <row r="242" spans="1:1" ht="14.4" x14ac:dyDescent="0.3">
      <c r="A242" s="40"/>
    </row>
    <row r="243" spans="1:1" ht="14.4" x14ac:dyDescent="0.3">
      <c r="A243" s="40"/>
    </row>
    <row r="244" spans="1:1" ht="14.4" x14ac:dyDescent="0.3">
      <c r="A244" s="40"/>
    </row>
    <row r="245" spans="1:1" ht="14.4" x14ac:dyDescent="0.3">
      <c r="A245" s="40"/>
    </row>
    <row r="246" spans="1:1" ht="14.4" x14ac:dyDescent="0.3">
      <c r="A246" s="40"/>
    </row>
    <row r="247" spans="1:1" ht="14.4" x14ac:dyDescent="0.3">
      <c r="A247" s="40"/>
    </row>
    <row r="248" spans="1:1" ht="14.4" x14ac:dyDescent="0.3">
      <c r="A248" s="40"/>
    </row>
    <row r="249" spans="1:1" ht="14.4" x14ac:dyDescent="0.3">
      <c r="A249" s="40"/>
    </row>
  </sheetData>
  <conditionalFormatting sqref="A2:A3">
    <cfRule type="cellIs" dxfId="47" priority="1" operator="lessThan">
      <formula>0</formula>
    </cfRule>
  </conditionalFormatting>
  <conditionalFormatting sqref="A1:B1">
    <cfRule type="cellIs" dxfId="46" priority="2" operator="lessThan">
      <formula>0</formula>
    </cfRule>
  </conditionalFormatting>
  <pageMargins left="0.51181102362204722" right="0.51181102362204722" top="0.78740157480314965" bottom="0.78740157480314965" header="0.31496062992125984" footer="0.31496062992125984"/>
  <pageSetup paperSize="9" fitToWidth="0" orientation="landscape" r:id="rId1"/>
  <headerFooter>
    <oddHeader>&amp;C&amp;G</oddHeader>
    <oddFooter>&amp;C&amp;G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3CFBF-215D-484E-B831-27EAC8B3DADF}">
  <sheetPr codeName="Planilha27">
    <tabColor theme="8" tint="-0.249977111117893"/>
    <outlinePr summaryBelow="0"/>
  </sheetPr>
  <dimension ref="A5:HI103"/>
  <sheetViews>
    <sheetView topLeftCell="A57" zoomScaleNormal="100" workbookViewId="0">
      <selection activeCell="B103" sqref="B103"/>
    </sheetView>
  </sheetViews>
  <sheetFormatPr defaultColWidth="9.109375" defaultRowHeight="10.199999999999999" x14ac:dyDescent="0.2"/>
  <cols>
    <col min="1" max="1" width="45.33203125" style="20" bestFit="1" customWidth="1"/>
    <col min="2" max="217" width="9.5546875" style="77" customWidth="1"/>
    <col min="218" max="16384" width="9.109375" style="20"/>
  </cols>
  <sheetData>
    <row r="5" spans="1:217" s="33" customFormat="1" x14ac:dyDescent="0.3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</row>
    <row r="6" spans="1:217" s="22" customFormat="1" x14ac:dyDescent="0.2">
      <c r="A6" s="21" t="s">
        <v>106</v>
      </c>
      <c r="B6" s="72">
        <v>1</v>
      </c>
      <c r="C6" s="72">
        <v>1</v>
      </c>
      <c r="D6" s="72">
        <v>1</v>
      </c>
      <c r="E6" s="72">
        <v>1</v>
      </c>
      <c r="F6" s="72">
        <v>1</v>
      </c>
      <c r="G6" s="72">
        <v>1</v>
      </c>
      <c r="H6" s="72">
        <v>1</v>
      </c>
      <c r="I6" s="72">
        <v>1</v>
      </c>
      <c r="J6" s="72">
        <v>1</v>
      </c>
      <c r="K6" s="72">
        <v>1</v>
      </c>
      <c r="L6" s="72">
        <v>1</v>
      </c>
      <c r="M6" s="72">
        <v>1</v>
      </c>
      <c r="N6" s="72">
        <v>2</v>
      </c>
      <c r="O6" s="72">
        <v>2</v>
      </c>
      <c r="P6" s="72">
        <v>2</v>
      </c>
      <c r="Q6" s="72">
        <v>2</v>
      </c>
      <c r="R6" s="72">
        <v>2</v>
      </c>
      <c r="S6" s="72">
        <v>2</v>
      </c>
      <c r="T6" s="72">
        <v>2</v>
      </c>
      <c r="U6" s="72">
        <v>2</v>
      </c>
      <c r="V6" s="72">
        <v>2</v>
      </c>
      <c r="W6" s="72">
        <v>2</v>
      </c>
      <c r="X6" s="72">
        <v>2</v>
      </c>
      <c r="Y6" s="72">
        <v>2</v>
      </c>
      <c r="Z6" s="72">
        <f t="shared" ref="Z6:CK6" si="0">N6+1</f>
        <v>3</v>
      </c>
      <c r="AA6" s="72">
        <f t="shared" si="0"/>
        <v>3</v>
      </c>
      <c r="AB6" s="72">
        <f t="shared" si="0"/>
        <v>3</v>
      </c>
      <c r="AC6" s="72">
        <f t="shared" si="0"/>
        <v>3</v>
      </c>
      <c r="AD6" s="72">
        <f t="shared" si="0"/>
        <v>3</v>
      </c>
      <c r="AE6" s="72">
        <f t="shared" si="0"/>
        <v>3</v>
      </c>
      <c r="AF6" s="72">
        <f t="shared" si="0"/>
        <v>3</v>
      </c>
      <c r="AG6" s="72">
        <f t="shared" si="0"/>
        <v>3</v>
      </c>
      <c r="AH6" s="72">
        <f t="shared" si="0"/>
        <v>3</v>
      </c>
      <c r="AI6" s="72">
        <f t="shared" si="0"/>
        <v>3</v>
      </c>
      <c r="AJ6" s="72">
        <f t="shared" si="0"/>
        <v>3</v>
      </c>
      <c r="AK6" s="72">
        <f t="shared" si="0"/>
        <v>3</v>
      </c>
      <c r="AL6" s="72">
        <f t="shared" si="0"/>
        <v>4</v>
      </c>
      <c r="AM6" s="72">
        <f t="shared" si="0"/>
        <v>4</v>
      </c>
      <c r="AN6" s="72">
        <f t="shared" si="0"/>
        <v>4</v>
      </c>
      <c r="AO6" s="72">
        <f t="shared" si="0"/>
        <v>4</v>
      </c>
      <c r="AP6" s="72">
        <f t="shared" si="0"/>
        <v>4</v>
      </c>
      <c r="AQ6" s="72">
        <f t="shared" si="0"/>
        <v>4</v>
      </c>
      <c r="AR6" s="72">
        <f t="shared" si="0"/>
        <v>4</v>
      </c>
      <c r="AS6" s="72">
        <f t="shared" si="0"/>
        <v>4</v>
      </c>
      <c r="AT6" s="72">
        <f t="shared" si="0"/>
        <v>4</v>
      </c>
      <c r="AU6" s="72">
        <f t="shared" si="0"/>
        <v>4</v>
      </c>
      <c r="AV6" s="72">
        <f t="shared" si="0"/>
        <v>4</v>
      </c>
      <c r="AW6" s="72">
        <f t="shared" si="0"/>
        <v>4</v>
      </c>
      <c r="AX6" s="73">
        <f t="shared" si="0"/>
        <v>5</v>
      </c>
      <c r="AY6" s="73">
        <f t="shared" si="0"/>
        <v>5</v>
      </c>
      <c r="AZ6" s="73">
        <f t="shared" si="0"/>
        <v>5</v>
      </c>
      <c r="BA6" s="73">
        <f t="shared" si="0"/>
        <v>5</v>
      </c>
      <c r="BB6" s="73">
        <f t="shared" si="0"/>
        <v>5</v>
      </c>
      <c r="BC6" s="73">
        <f t="shared" si="0"/>
        <v>5</v>
      </c>
      <c r="BD6" s="73">
        <f t="shared" si="0"/>
        <v>5</v>
      </c>
      <c r="BE6" s="73">
        <f t="shared" si="0"/>
        <v>5</v>
      </c>
      <c r="BF6" s="73">
        <f t="shared" si="0"/>
        <v>5</v>
      </c>
      <c r="BG6" s="73">
        <f t="shared" si="0"/>
        <v>5</v>
      </c>
      <c r="BH6" s="73">
        <f t="shared" si="0"/>
        <v>5</v>
      </c>
      <c r="BI6" s="73">
        <f t="shared" si="0"/>
        <v>5</v>
      </c>
      <c r="BJ6" s="73">
        <f t="shared" si="0"/>
        <v>6</v>
      </c>
      <c r="BK6" s="73">
        <f t="shared" si="0"/>
        <v>6</v>
      </c>
      <c r="BL6" s="73">
        <f t="shared" si="0"/>
        <v>6</v>
      </c>
      <c r="BM6" s="73">
        <f t="shared" si="0"/>
        <v>6</v>
      </c>
      <c r="BN6" s="73">
        <f t="shared" si="0"/>
        <v>6</v>
      </c>
      <c r="BO6" s="73">
        <f t="shared" si="0"/>
        <v>6</v>
      </c>
      <c r="BP6" s="73">
        <f t="shared" si="0"/>
        <v>6</v>
      </c>
      <c r="BQ6" s="73">
        <f t="shared" si="0"/>
        <v>6</v>
      </c>
      <c r="BR6" s="73">
        <f t="shared" si="0"/>
        <v>6</v>
      </c>
      <c r="BS6" s="73">
        <f t="shared" si="0"/>
        <v>6</v>
      </c>
      <c r="BT6" s="73">
        <f t="shared" si="0"/>
        <v>6</v>
      </c>
      <c r="BU6" s="73">
        <f t="shared" si="0"/>
        <v>6</v>
      </c>
      <c r="BV6" s="73">
        <f t="shared" si="0"/>
        <v>7</v>
      </c>
      <c r="BW6" s="73">
        <f t="shared" si="0"/>
        <v>7</v>
      </c>
      <c r="BX6" s="73">
        <f t="shared" si="0"/>
        <v>7</v>
      </c>
      <c r="BY6" s="73">
        <f t="shared" si="0"/>
        <v>7</v>
      </c>
      <c r="BZ6" s="73">
        <f t="shared" si="0"/>
        <v>7</v>
      </c>
      <c r="CA6" s="73">
        <f t="shared" si="0"/>
        <v>7</v>
      </c>
      <c r="CB6" s="73">
        <f t="shared" si="0"/>
        <v>7</v>
      </c>
      <c r="CC6" s="73">
        <f t="shared" si="0"/>
        <v>7</v>
      </c>
      <c r="CD6" s="73">
        <f t="shared" si="0"/>
        <v>7</v>
      </c>
      <c r="CE6" s="73">
        <f t="shared" si="0"/>
        <v>7</v>
      </c>
      <c r="CF6" s="73">
        <f t="shared" si="0"/>
        <v>7</v>
      </c>
      <c r="CG6" s="73">
        <f t="shared" si="0"/>
        <v>7</v>
      </c>
      <c r="CH6" s="73">
        <f t="shared" si="0"/>
        <v>8</v>
      </c>
      <c r="CI6" s="73">
        <f t="shared" si="0"/>
        <v>8</v>
      </c>
      <c r="CJ6" s="73">
        <f t="shared" si="0"/>
        <v>8</v>
      </c>
      <c r="CK6" s="73">
        <f t="shared" si="0"/>
        <v>8</v>
      </c>
      <c r="CL6" s="73">
        <f t="shared" ref="CL6:EW6" si="1">BZ6+1</f>
        <v>8</v>
      </c>
      <c r="CM6" s="73">
        <f t="shared" si="1"/>
        <v>8</v>
      </c>
      <c r="CN6" s="73">
        <f t="shared" si="1"/>
        <v>8</v>
      </c>
      <c r="CO6" s="73">
        <f t="shared" si="1"/>
        <v>8</v>
      </c>
      <c r="CP6" s="73">
        <f t="shared" si="1"/>
        <v>8</v>
      </c>
      <c r="CQ6" s="73">
        <f t="shared" si="1"/>
        <v>8</v>
      </c>
      <c r="CR6" s="73">
        <f t="shared" si="1"/>
        <v>8</v>
      </c>
      <c r="CS6" s="73">
        <f t="shared" si="1"/>
        <v>8</v>
      </c>
      <c r="CT6" s="73">
        <f t="shared" si="1"/>
        <v>9</v>
      </c>
      <c r="CU6" s="73">
        <f t="shared" si="1"/>
        <v>9</v>
      </c>
      <c r="CV6" s="73">
        <f t="shared" si="1"/>
        <v>9</v>
      </c>
      <c r="CW6" s="73">
        <f t="shared" si="1"/>
        <v>9</v>
      </c>
      <c r="CX6" s="73">
        <f t="shared" si="1"/>
        <v>9</v>
      </c>
      <c r="CY6" s="73">
        <f t="shared" si="1"/>
        <v>9</v>
      </c>
      <c r="CZ6" s="73">
        <f t="shared" si="1"/>
        <v>9</v>
      </c>
      <c r="DA6" s="73">
        <f t="shared" si="1"/>
        <v>9</v>
      </c>
      <c r="DB6" s="73">
        <f t="shared" si="1"/>
        <v>9</v>
      </c>
      <c r="DC6" s="73">
        <f t="shared" si="1"/>
        <v>9</v>
      </c>
      <c r="DD6" s="73">
        <f t="shared" si="1"/>
        <v>9</v>
      </c>
      <c r="DE6" s="73">
        <f t="shared" si="1"/>
        <v>9</v>
      </c>
      <c r="DF6" s="73">
        <f t="shared" si="1"/>
        <v>10</v>
      </c>
      <c r="DG6" s="73">
        <f t="shared" si="1"/>
        <v>10</v>
      </c>
      <c r="DH6" s="73">
        <f t="shared" si="1"/>
        <v>10</v>
      </c>
      <c r="DI6" s="73">
        <f t="shared" si="1"/>
        <v>10</v>
      </c>
      <c r="DJ6" s="73">
        <f t="shared" si="1"/>
        <v>10</v>
      </c>
      <c r="DK6" s="73">
        <f t="shared" si="1"/>
        <v>10</v>
      </c>
      <c r="DL6" s="73">
        <f t="shared" si="1"/>
        <v>10</v>
      </c>
      <c r="DM6" s="73">
        <f t="shared" si="1"/>
        <v>10</v>
      </c>
      <c r="DN6" s="73">
        <f t="shared" si="1"/>
        <v>10</v>
      </c>
      <c r="DO6" s="73">
        <f t="shared" si="1"/>
        <v>10</v>
      </c>
      <c r="DP6" s="73">
        <f t="shared" si="1"/>
        <v>10</v>
      </c>
      <c r="DQ6" s="73">
        <f t="shared" si="1"/>
        <v>10</v>
      </c>
      <c r="DR6" s="73">
        <f t="shared" si="1"/>
        <v>11</v>
      </c>
      <c r="DS6" s="73">
        <f t="shared" si="1"/>
        <v>11</v>
      </c>
      <c r="DT6" s="73">
        <f t="shared" si="1"/>
        <v>11</v>
      </c>
      <c r="DU6" s="73">
        <f t="shared" si="1"/>
        <v>11</v>
      </c>
      <c r="DV6" s="73">
        <f t="shared" si="1"/>
        <v>11</v>
      </c>
      <c r="DW6" s="73">
        <f t="shared" si="1"/>
        <v>11</v>
      </c>
      <c r="DX6" s="73">
        <f t="shared" si="1"/>
        <v>11</v>
      </c>
      <c r="DY6" s="73">
        <f t="shared" si="1"/>
        <v>11</v>
      </c>
      <c r="DZ6" s="73">
        <f t="shared" si="1"/>
        <v>11</v>
      </c>
      <c r="EA6" s="73">
        <f t="shared" si="1"/>
        <v>11</v>
      </c>
      <c r="EB6" s="73">
        <f t="shared" si="1"/>
        <v>11</v>
      </c>
      <c r="EC6" s="73">
        <f t="shared" si="1"/>
        <v>11</v>
      </c>
      <c r="ED6" s="73">
        <f t="shared" si="1"/>
        <v>12</v>
      </c>
      <c r="EE6" s="73">
        <f t="shared" si="1"/>
        <v>12</v>
      </c>
      <c r="EF6" s="73">
        <f t="shared" si="1"/>
        <v>12</v>
      </c>
      <c r="EG6" s="73">
        <f t="shared" si="1"/>
        <v>12</v>
      </c>
      <c r="EH6" s="73">
        <f t="shared" si="1"/>
        <v>12</v>
      </c>
      <c r="EI6" s="73">
        <f t="shared" si="1"/>
        <v>12</v>
      </c>
      <c r="EJ6" s="73">
        <f t="shared" si="1"/>
        <v>12</v>
      </c>
      <c r="EK6" s="73">
        <f t="shared" si="1"/>
        <v>12</v>
      </c>
      <c r="EL6" s="73">
        <f t="shared" si="1"/>
        <v>12</v>
      </c>
      <c r="EM6" s="73">
        <f t="shared" si="1"/>
        <v>12</v>
      </c>
      <c r="EN6" s="73">
        <f t="shared" si="1"/>
        <v>12</v>
      </c>
      <c r="EO6" s="73">
        <f t="shared" si="1"/>
        <v>12</v>
      </c>
      <c r="EP6" s="73">
        <f t="shared" si="1"/>
        <v>13</v>
      </c>
      <c r="EQ6" s="73">
        <f t="shared" si="1"/>
        <v>13</v>
      </c>
      <c r="ER6" s="73">
        <f t="shared" si="1"/>
        <v>13</v>
      </c>
      <c r="ES6" s="73">
        <f t="shared" si="1"/>
        <v>13</v>
      </c>
      <c r="ET6" s="73">
        <f t="shared" si="1"/>
        <v>13</v>
      </c>
      <c r="EU6" s="73">
        <f t="shared" si="1"/>
        <v>13</v>
      </c>
      <c r="EV6" s="73">
        <f t="shared" si="1"/>
        <v>13</v>
      </c>
      <c r="EW6" s="73">
        <f t="shared" si="1"/>
        <v>13</v>
      </c>
      <c r="EX6" s="73">
        <f t="shared" ref="EX6:HI6" si="2">EL6+1</f>
        <v>13</v>
      </c>
      <c r="EY6" s="73">
        <f t="shared" si="2"/>
        <v>13</v>
      </c>
      <c r="EZ6" s="73">
        <f t="shared" si="2"/>
        <v>13</v>
      </c>
      <c r="FA6" s="73">
        <f t="shared" si="2"/>
        <v>13</v>
      </c>
      <c r="FB6" s="73">
        <f t="shared" si="2"/>
        <v>14</v>
      </c>
      <c r="FC6" s="73">
        <f t="shared" si="2"/>
        <v>14</v>
      </c>
      <c r="FD6" s="73">
        <f t="shared" si="2"/>
        <v>14</v>
      </c>
      <c r="FE6" s="73">
        <f t="shared" si="2"/>
        <v>14</v>
      </c>
      <c r="FF6" s="73">
        <f t="shared" si="2"/>
        <v>14</v>
      </c>
      <c r="FG6" s="73">
        <f t="shared" si="2"/>
        <v>14</v>
      </c>
      <c r="FH6" s="73">
        <f t="shared" si="2"/>
        <v>14</v>
      </c>
      <c r="FI6" s="73">
        <f t="shared" si="2"/>
        <v>14</v>
      </c>
      <c r="FJ6" s="73">
        <f t="shared" si="2"/>
        <v>14</v>
      </c>
      <c r="FK6" s="73">
        <f t="shared" si="2"/>
        <v>14</v>
      </c>
      <c r="FL6" s="73">
        <f t="shared" si="2"/>
        <v>14</v>
      </c>
      <c r="FM6" s="73">
        <f t="shared" si="2"/>
        <v>14</v>
      </c>
      <c r="FN6" s="73">
        <f t="shared" si="2"/>
        <v>15</v>
      </c>
      <c r="FO6" s="73">
        <f t="shared" si="2"/>
        <v>15</v>
      </c>
      <c r="FP6" s="73">
        <f t="shared" si="2"/>
        <v>15</v>
      </c>
      <c r="FQ6" s="73">
        <f t="shared" si="2"/>
        <v>15</v>
      </c>
      <c r="FR6" s="73">
        <f t="shared" si="2"/>
        <v>15</v>
      </c>
      <c r="FS6" s="73">
        <f t="shared" si="2"/>
        <v>15</v>
      </c>
      <c r="FT6" s="73">
        <f t="shared" si="2"/>
        <v>15</v>
      </c>
      <c r="FU6" s="73">
        <f t="shared" si="2"/>
        <v>15</v>
      </c>
      <c r="FV6" s="73">
        <f t="shared" si="2"/>
        <v>15</v>
      </c>
      <c r="FW6" s="73">
        <f t="shared" si="2"/>
        <v>15</v>
      </c>
      <c r="FX6" s="73">
        <f t="shared" si="2"/>
        <v>15</v>
      </c>
      <c r="FY6" s="73">
        <f t="shared" si="2"/>
        <v>15</v>
      </c>
      <c r="FZ6" s="73">
        <f t="shared" si="2"/>
        <v>16</v>
      </c>
      <c r="GA6" s="73">
        <f t="shared" si="2"/>
        <v>16</v>
      </c>
      <c r="GB6" s="73">
        <f t="shared" si="2"/>
        <v>16</v>
      </c>
      <c r="GC6" s="73">
        <f t="shared" si="2"/>
        <v>16</v>
      </c>
      <c r="GD6" s="73">
        <f t="shared" si="2"/>
        <v>16</v>
      </c>
      <c r="GE6" s="73">
        <f t="shared" si="2"/>
        <v>16</v>
      </c>
      <c r="GF6" s="73">
        <f t="shared" si="2"/>
        <v>16</v>
      </c>
      <c r="GG6" s="73">
        <f t="shared" si="2"/>
        <v>16</v>
      </c>
      <c r="GH6" s="73">
        <f t="shared" si="2"/>
        <v>16</v>
      </c>
      <c r="GI6" s="73">
        <f t="shared" si="2"/>
        <v>16</v>
      </c>
      <c r="GJ6" s="73">
        <f t="shared" si="2"/>
        <v>16</v>
      </c>
      <c r="GK6" s="73">
        <f t="shared" si="2"/>
        <v>16</v>
      </c>
      <c r="GL6" s="73">
        <f t="shared" si="2"/>
        <v>17</v>
      </c>
      <c r="GM6" s="73">
        <f t="shared" si="2"/>
        <v>17</v>
      </c>
      <c r="GN6" s="73">
        <f t="shared" si="2"/>
        <v>17</v>
      </c>
      <c r="GO6" s="73">
        <f t="shared" si="2"/>
        <v>17</v>
      </c>
      <c r="GP6" s="73">
        <f t="shared" si="2"/>
        <v>17</v>
      </c>
      <c r="GQ6" s="73">
        <f t="shared" si="2"/>
        <v>17</v>
      </c>
      <c r="GR6" s="73">
        <f t="shared" si="2"/>
        <v>17</v>
      </c>
      <c r="GS6" s="73">
        <f t="shared" si="2"/>
        <v>17</v>
      </c>
      <c r="GT6" s="73">
        <f t="shared" si="2"/>
        <v>17</v>
      </c>
      <c r="GU6" s="73">
        <f t="shared" si="2"/>
        <v>17</v>
      </c>
      <c r="GV6" s="73">
        <f t="shared" si="2"/>
        <v>17</v>
      </c>
      <c r="GW6" s="73">
        <f t="shared" si="2"/>
        <v>17</v>
      </c>
      <c r="GX6" s="73">
        <f t="shared" si="2"/>
        <v>18</v>
      </c>
      <c r="GY6" s="73">
        <f t="shared" si="2"/>
        <v>18</v>
      </c>
      <c r="GZ6" s="73">
        <f t="shared" si="2"/>
        <v>18</v>
      </c>
      <c r="HA6" s="73">
        <f t="shared" si="2"/>
        <v>18</v>
      </c>
      <c r="HB6" s="73">
        <f t="shared" si="2"/>
        <v>18</v>
      </c>
      <c r="HC6" s="73">
        <f t="shared" si="2"/>
        <v>18</v>
      </c>
      <c r="HD6" s="73">
        <f t="shared" si="2"/>
        <v>18</v>
      </c>
      <c r="HE6" s="73">
        <f t="shared" si="2"/>
        <v>18</v>
      </c>
      <c r="HF6" s="73">
        <f t="shared" si="2"/>
        <v>18</v>
      </c>
      <c r="HG6" s="73">
        <f t="shared" si="2"/>
        <v>18</v>
      </c>
      <c r="HH6" s="73">
        <f t="shared" si="2"/>
        <v>18</v>
      </c>
      <c r="HI6" s="73">
        <f t="shared" si="2"/>
        <v>18</v>
      </c>
    </row>
    <row r="7" spans="1:217" x14ac:dyDescent="0.2">
      <c r="A7" s="23" t="s">
        <v>214</v>
      </c>
      <c r="B7" s="74">
        <v>1</v>
      </c>
      <c r="C7" s="74">
        <f t="shared" ref="C7:BN7" si="3">B7+1</f>
        <v>2</v>
      </c>
      <c r="D7" s="74">
        <f t="shared" si="3"/>
        <v>3</v>
      </c>
      <c r="E7" s="74">
        <f t="shared" si="3"/>
        <v>4</v>
      </c>
      <c r="F7" s="74">
        <f t="shared" si="3"/>
        <v>5</v>
      </c>
      <c r="G7" s="74">
        <f t="shared" si="3"/>
        <v>6</v>
      </c>
      <c r="H7" s="74">
        <f t="shared" si="3"/>
        <v>7</v>
      </c>
      <c r="I7" s="74">
        <f t="shared" si="3"/>
        <v>8</v>
      </c>
      <c r="J7" s="74">
        <f t="shared" si="3"/>
        <v>9</v>
      </c>
      <c r="K7" s="74">
        <f t="shared" si="3"/>
        <v>10</v>
      </c>
      <c r="L7" s="74">
        <f t="shared" si="3"/>
        <v>11</v>
      </c>
      <c r="M7" s="74">
        <f t="shared" si="3"/>
        <v>12</v>
      </c>
      <c r="N7" s="74">
        <f t="shared" si="3"/>
        <v>13</v>
      </c>
      <c r="O7" s="74">
        <f t="shared" si="3"/>
        <v>14</v>
      </c>
      <c r="P7" s="74">
        <f t="shared" si="3"/>
        <v>15</v>
      </c>
      <c r="Q7" s="74">
        <f t="shared" si="3"/>
        <v>16</v>
      </c>
      <c r="R7" s="74">
        <f t="shared" si="3"/>
        <v>17</v>
      </c>
      <c r="S7" s="74">
        <f t="shared" si="3"/>
        <v>18</v>
      </c>
      <c r="T7" s="74">
        <f t="shared" si="3"/>
        <v>19</v>
      </c>
      <c r="U7" s="74">
        <f t="shared" si="3"/>
        <v>20</v>
      </c>
      <c r="V7" s="74">
        <f t="shared" si="3"/>
        <v>21</v>
      </c>
      <c r="W7" s="74">
        <f t="shared" si="3"/>
        <v>22</v>
      </c>
      <c r="X7" s="74">
        <f t="shared" si="3"/>
        <v>23</v>
      </c>
      <c r="Y7" s="74">
        <f t="shared" si="3"/>
        <v>24</v>
      </c>
      <c r="Z7" s="74">
        <f t="shared" si="3"/>
        <v>25</v>
      </c>
      <c r="AA7" s="74">
        <f t="shared" si="3"/>
        <v>26</v>
      </c>
      <c r="AB7" s="74">
        <f t="shared" si="3"/>
        <v>27</v>
      </c>
      <c r="AC7" s="74">
        <f t="shared" si="3"/>
        <v>28</v>
      </c>
      <c r="AD7" s="74">
        <f t="shared" si="3"/>
        <v>29</v>
      </c>
      <c r="AE7" s="74">
        <f t="shared" si="3"/>
        <v>30</v>
      </c>
      <c r="AF7" s="74">
        <f t="shared" si="3"/>
        <v>31</v>
      </c>
      <c r="AG7" s="74">
        <f t="shared" si="3"/>
        <v>32</v>
      </c>
      <c r="AH7" s="74">
        <f t="shared" si="3"/>
        <v>33</v>
      </c>
      <c r="AI7" s="74">
        <f t="shared" si="3"/>
        <v>34</v>
      </c>
      <c r="AJ7" s="74">
        <f t="shared" si="3"/>
        <v>35</v>
      </c>
      <c r="AK7" s="74">
        <f t="shared" si="3"/>
        <v>36</v>
      </c>
      <c r="AL7" s="74">
        <f t="shared" si="3"/>
        <v>37</v>
      </c>
      <c r="AM7" s="74">
        <f t="shared" si="3"/>
        <v>38</v>
      </c>
      <c r="AN7" s="74">
        <f t="shared" si="3"/>
        <v>39</v>
      </c>
      <c r="AO7" s="74">
        <f t="shared" si="3"/>
        <v>40</v>
      </c>
      <c r="AP7" s="74">
        <f t="shared" si="3"/>
        <v>41</v>
      </c>
      <c r="AQ7" s="74">
        <f t="shared" si="3"/>
        <v>42</v>
      </c>
      <c r="AR7" s="74">
        <f t="shared" si="3"/>
        <v>43</v>
      </c>
      <c r="AS7" s="74">
        <f t="shared" si="3"/>
        <v>44</v>
      </c>
      <c r="AT7" s="74">
        <f t="shared" si="3"/>
        <v>45</v>
      </c>
      <c r="AU7" s="74">
        <f t="shared" si="3"/>
        <v>46</v>
      </c>
      <c r="AV7" s="74">
        <f t="shared" si="3"/>
        <v>47</v>
      </c>
      <c r="AW7" s="74">
        <f t="shared" si="3"/>
        <v>48</v>
      </c>
      <c r="AX7" s="75">
        <f t="shared" si="3"/>
        <v>49</v>
      </c>
      <c r="AY7" s="75">
        <f t="shared" si="3"/>
        <v>50</v>
      </c>
      <c r="AZ7" s="75">
        <f t="shared" si="3"/>
        <v>51</v>
      </c>
      <c r="BA7" s="75">
        <f t="shared" si="3"/>
        <v>52</v>
      </c>
      <c r="BB7" s="75">
        <f t="shared" si="3"/>
        <v>53</v>
      </c>
      <c r="BC7" s="75">
        <f t="shared" si="3"/>
        <v>54</v>
      </c>
      <c r="BD7" s="75">
        <f t="shared" si="3"/>
        <v>55</v>
      </c>
      <c r="BE7" s="75">
        <f t="shared" si="3"/>
        <v>56</v>
      </c>
      <c r="BF7" s="75">
        <f t="shared" si="3"/>
        <v>57</v>
      </c>
      <c r="BG7" s="75">
        <f t="shared" si="3"/>
        <v>58</v>
      </c>
      <c r="BH7" s="75">
        <f t="shared" si="3"/>
        <v>59</v>
      </c>
      <c r="BI7" s="75">
        <f t="shared" si="3"/>
        <v>60</v>
      </c>
      <c r="BJ7" s="75">
        <f t="shared" si="3"/>
        <v>61</v>
      </c>
      <c r="BK7" s="75">
        <f t="shared" si="3"/>
        <v>62</v>
      </c>
      <c r="BL7" s="75">
        <f t="shared" si="3"/>
        <v>63</v>
      </c>
      <c r="BM7" s="75">
        <f t="shared" si="3"/>
        <v>64</v>
      </c>
      <c r="BN7" s="75">
        <f t="shared" si="3"/>
        <v>65</v>
      </c>
      <c r="BO7" s="75">
        <f t="shared" ref="BO7:DZ7" si="4">BN7+1</f>
        <v>66</v>
      </c>
      <c r="BP7" s="75">
        <f t="shared" si="4"/>
        <v>67</v>
      </c>
      <c r="BQ7" s="75">
        <f t="shared" si="4"/>
        <v>68</v>
      </c>
      <c r="BR7" s="75">
        <f t="shared" si="4"/>
        <v>69</v>
      </c>
      <c r="BS7" s="75">
        <f t="shared" si="4"/>
        <v>70</v>
      </c>
      <c r="BT7" s="75">
        <f t="shared" si="4"/>
        <v>71</v>
      </c>
      <c r="BU7" s="75">
        <f t="shared" si="4"/>
        <v>72</v>
      </c>
      <c r="BV7" s="75">
        <f t="shared" si="4"/>
        <v>73</v>
      </c>
      <c r="BW7" s="75">
        <f t="shared" si="4"/>
        <v>74</v>
      </c>
      <c r="BX7" s="75">
        <f t="shared" si="4"/>
        <v>75</v>
      </c>
      <c r="BY7" s="75">
        <f t="shared" si="4"/>
        <v>76</v>
      </c>
      <c r="BZ7" s="75">
        <f t="shared" si="4"/>
        <v>77</v>
      </c>
      <c r="CA7" s="75">
        <f t="shared" si="4"/>
        <v>78</v>
      </c>
      <c r="CB7" s="75">
        <f t="shared" si="4"/>
        <v>79</v>
      </c>
      <c r="CC7" s="75">
        <f t="shared" si="4"/>
        <v>80</v>
      </c>
      <c r="CD7" s="75">
        <f t="shared" si="4"/>
        <v>81</v>
      </c>
      <c r="CE7" s="75">
        <f t="shared" si="4"/>
        <v>82</v>
      </c>
      <c r="CF7" s="75">
        <f t="shared" si="4"/>
        <v>83</v>
      </c>
      <c r="CG7" s="75">
        <f t="shared" si="4"/>
        <v>84</v>
      </c>
      <c r="CH7" s="75">
        <f t="shared" si="4"/>
        <v>85</v>
      </c>
      <c r="CI7" s="75">
        <f t="shared" si="4"/>
        <v>86</v>
      </c>
      <c r="CJ7" s="75">
        <f t="shared" si="4"/>
        <v>87</v>
      </c>
      <c r="CK7" s="75">
        <f t="shared" si="4"/>
        <v>88</v>
      </c>
      <c r="CL7" s="75">
        <f t="shared" si="4"/>
        <v>89</v>
      </c>
      <c r="CM7" s="75">
        <f t="shared" si="4"/>
        <v>90</v>
      </c>
      <c r="CN7" s="75">
        <f t="shared" si="4"/>
        <v>91</v>
      </c>
      <c r="CO7" s="75">
        <f t="shared" si="4"/>
        <v>92</v>
      </c>
      <c r="CP7" s="75">
        <f t="shared" si="4"/>
        <v>93</v>
      </c>
      <c r="CQ7" s="75">
        <f t="shared" si="4"/>
        <v>94</v>
      </c>
      <c r="CR7" s="75">
        <f t="shared" si="4"/>
        <v>95</v>
      </c>
      <c r="CS7" s="75">
        <f t="shared" si="4"/>
        <v>96</v>
      </c>
      <c r="CT7" s="75">
        <f t="shared" si="4"/>
        <v>97</v>
      </c>
      <c r="CU7" s="75">
        <f t="shared" si="4"/>
        <v>98</v>
      </c>
      <c r="CV7" s="75">
        <f t="shared" si="4"/>
        <v>99</v>
      </c>
      <c r="CW7" s="75">
        <f t="shared" si="4"/>
        <v>100</v>
      </c>
      <c r="CX7" s="75">
        <f t="shared" si="4"/>
        <v>101</v>
      </c>
      <c r="CY7" s="75">
        <f t="shared" si="4"/>
        <v>102</v>
      </c>
      <c r="CZ7" s="75">
        <f t="shared" si="4"/>
        <v>103</v>
      </c>
      <c r="DA7" s="75">
        <f t="shared" si="4"/>
        <v>104</v>
      </c>
      <c r="DB7" s="75">
        <f t="shared" si="4"/>
        <v>105</v>
      </c>
      <c r="DC7" s="75">
        <f t="shared" si="4"/>
        <v>106</v>
      </c>
      <c r="DD7" s="75">
        <f t="shared" si="4"/>
        <v>107</v>
      </c>
      <c r="DE7" s="75">
        <f t="shared" si="4"/>
        <v>108</v>
      </c>
      <c r="DF7" s="75">
        <f t="shared" si="4"/>
        <v>109</v>
      </c>
      <c r="DG7" s="75">
        <f t="shared" si="4"/>
        <v>110</v>
      </c>
      <c r="DH7" s="75">
        <f t="shared" si="4"/>
        <v>111</v>
      </c>
      <c r="DI7" s="75">
        <f t="shared" si="4"/>
        <v>112</v>
      </c>
      <c r="DJ7" s="75">
        <f t="shared" si="4"/>
        <v>113</v>
      </c>
      <c r="DK7" s="75">
        <f t="shared" si="4"/>
        <v>114</v>
      </c>
      <c r="DL7" s="75">
        <f t="shared" si="4"/>
        <v>115</v>
      </c>
      <c r="DM7" s="75">
        <f t="shared" si="4"/>
        <v>116</v>
      </c>
      <c r="DN7" s="75">
        <f t="shared" si="4"/>
        <v>117</v>
      </c>
      <c r="DO7" s="75">
        <f t="shared" si="4"/>
        <v>118</v>
      </c>
      <c r="DP7" s="75">
        <f t="shared" si="4"/>
        <v>119</v>
      </c>
      <c r="DQ7" s="75">
        <f t="shared" si="4"/>
        <v>120</v>
      </c>
      <c r="DR7" s="75">
        <f t="shared" si="4"/>
        <v>121</v>
      </c>
      <c r="DS7" s="75">
        <f t="shared" si="4"/>
        <v>122</v>
      </c>
      <c r="DT7" s="75">
        <f t="shared" si="4"/>
        <v>123</v>
      </c>
      <c r="DU7" s="75">
        <f t="shared" si="4"/>
        <v>124</v>
      </c>
      <c r="DV7" s="75">
        <f t="shared" si="4"/>
        <v>125</v>
      </c>
      <c r="DW7" s="75">
        <f t="shared" si="4"/>
        <v>126</v>
      </c>
      <c r="DX7" s="75">
        <f t="shared" si="4"/>
        <v>127</v>
      </c>
      <c r="DY7" s="75">
        <f t="shared" si="4"/>
        <v>128</v>
      </c>
      <c r="DZ7" s="75">
        <f t="shared" si="4"/>
        <v>129</v>
      </c>
      <c r="EA7" s="75">
        <f t="shared" ref="EA7:GL7" si="5">DZ7+1</f>
        <v>130</v>
      </c>
      <c r="EB7" s="75">
        <f t="shared" si="5"/>
        <v>131</v>
      </c>
      <c r="EC7" s="75">
        <f t="shared" si="5"/>
        <v>132</v>
      </c>
      <c r="ED7" s="75">
        <f t="shared" si="5"/>
        <v>133</v>
      </c>
      <c r="EE7" s="75">
        <f t="shared" si="5"/>
        <v>134</v>
      </c>
      <c r="EF7" s="75">
        <f t="shared" si="5"/>
        <v>135</v>
      </c>
      <c r="EG7" s="75">
        <f t="shared" si="5"/>
        <v>136</v>
      </c>
      <c r="EH7" s="75">
        <f t="shared" si="5"/>
        <v>137</v>
      </c>
      <c r="EI7" s="75">
        <f t="shared" si="5"/>
        <v>138</v>
      </c>
      <c r="EJ7" s="75">
        <f t="shared" si="5"/>
        <v>139</v>
      </c>
      <c r="EK7" s="75">
        <f t="shared" si="5"/>
        <v>140</v>
      </c>
      <c r="EL7" s="75">
        <f t="shared" si="5"/>
        <v>141</v>
      </c>
      <c r="EM7" s="75">
        <f t="shared" si="5"/>
        <v>142</v>
      </c>
      <c r="EN7" s="75">
        <f t="shared" si="5"/>
        <v>143</v>
      </c>
      <c r="EO7" s="75">
        <f t="shared" si="5"/>
        <v>144</v>
      </c>
      <c r="EP7" s="75">
        <f t="shared" si="5"/>
        <v>145</v>
      </c>
      <c r="EQ7" s="75">
        <f t="shared" si="5"/>
        <v>146</v>
      </c>
      <c r="ER7" s="75">
        <f t="shared" si="5"/>
        <v>147</v>
      </c>
      <c r="ES7" s="75">
        <f t="shared" si="5"/>
        <v>148</v>
      </c>
      <c r="ET7" s="75">
        <f t="shared" si="5"/>
        <v>149</v>
      </c>
      <c r="EU7" s="75">
        <f t="shared" si="5"/>
        <v>150</v>
      </c>
      <c r="EV7" s="75">
        <f t="shared" si="5"/>
        <v>151</v>
      </c>
      <c r="EW7" s="75">
        <f t="shared" si="5"/>
        <v>152</v>
      </c>
      <c r="EX7" s="75">
        <f t="shared" si="5"/>
        <v>153</v>
      </c>
      <c r="EY7" s="75">
        <f t="shared" si="5"/>
        <v>154</v>
      </c>
      <c r="EZ7" s="75">
        <f t="shared" si="5"/>
        <v>155</v>
      </c>
      <c r="FA7" s="75">
        <f t="shared" si="5"/>
        <v>156</v>
      </c>
      <c r="FB7" s="75">
        <f t="shared" si="5"/>
        <v>157</v>
      </c>
      <c r="FC7" s="75">
        <f t="shared" si="5"/>
        <v>158</v>
      </c>
      <c r="FD7" s="75">
        <f t="shared" si="5"/>
        <v>159</v>
      </c>
      <c r="FE7" s="75">
        <f t="shared" si="5"/>
        <v>160</v>
      </c>
      <c r="FF7" s="75">
        <f t="shared" si="5"/>
        <v>161</v>
      </c>
      <c r="FG7" s="75">
        <f t="shared" si="5"/>
        <v>162</v>
      </c>
      <c r="FH7" s="75">
        <f t="shared" si="5"/>
        <v>163</v>
      </c>
      <c r="FI7" s="75">
        <f t="shared" si="5"/>
        <v>164</v>
      </c>
      <c r="FJ7" s="75">
        <f t="shared" si="5"/>
        <v>165</v>
      </c>
      <c r="FK7" s="75">
        <f t="shared" si="5"/>
        <v>166</v>
      </c>
      <c r="FL7" s="75">
        <f t="shared" si="5"/>
        <v>167</v>
      </c>
      <c r="FM7" s="75">
        <f t="shared" si="5"/>
        <v>168</v>
      </c>
      <c r="FN7" s="75">
        <f t="shared" si="5"/>
        <v>169</v>
      </c>
      <c r="FO7" s="75">
        <f t="shared" si="5"/>
        <v>170</v>
      </c>
      <c r="FP7" s="75">
        <f t="shared" si="5"/>
        <v>171</v>
      </c>
      <c r="FQ7" s="75">
        <f t="shared" si="5"/>
        <v>172</v>
      </c>
      <c r="FR7" s="75">
        <f t="shared" si="5"/>
        <v>173</v>
      </c>
      <c r="FS7" s="75">
        <f t="shared" si="5"/>
        <v>174</v>
      </c>
      <c r="FT7" s="75">
        <f t="shared" si="5"/>
        <v>175</v>
      </c>
      <c r="FU7" s="75">
        <f t="shared" si="5"/>
        <v>176</v>
      </c>
      <c r="FV7" s="75">
        <f t="shared" si="5"/>
        <v>177</v>
      </c>
      <c r="FW7" s="75">
        <f t="shared" si="5"/>
        <v>178</v>
      </c>
      <c r="FX7" s="75">
        <f t="shared" si="5"/>
        <v>179</v>
      </c>
      <c r="FY7" s="75">
        <f t="shared" si="5"/>
        <v>180</v>
      </c>
      <c r="FZ7" s="75">
        <f t="shared" si="5"/>
        <v>181</v>
      </c>
      <c r="GA7" s="75">
        <f t="shared" si="5"/>
        <v>182</v>
      </c>
      <c r="GB7" s="75">
        <f t="shared" si="5"/>
        <v>183</v>
      </c>
      <c r="GC7" s="75">
        <f t="shared" si="5"/>
        <v>184</v>
      </c>
      <c r="GD7" s="75">
        <f t="shared" si="5"/>
        <v>185</v>
      </c>
      <c r="GE7" s="75">
        <f t="shared" si="5"/>
        <v>186</v>
      </c>
      <c r="GF7" s="75">
        <f t="shared" si="5"/>
        <v>187</v>
      </c>
      <c r="GG7" s="75">
        <f t="shared" si="5"/>
        <v>188</v>
      </c>
      <c r="GH7" s="75">
        <f t="shared" si="5"/>
        <v>189</v>
      </c>
      <c r="GI7" s="75">
        <f t="shared" si="5"/>
        <v>190</v>
      </c>
      <c r="GJ7" s="75">
        <f t="shared" si="5"/>
        <v>191</v>
      </c>
      <c r="GK7" s="75">
        <f t="shared" si="5"/>
        <v>192</v>
      </c>
      <c r="GL7" s="75">
        <f t="shared" si="5"/>
        <v>193</v>
      </c>
      <c r="GM7" s="75">
        <f t="shared" ref="GM7:HI7" si="6">GL7+1</f>
        <v>194</v>
      </c>
      <c r="GN7" s="75">
        <f t="shared" si="6"/>
        <v>195</v>
      </c>
      <c r="GO7" s="75">
        <f t="shared" si="6"/>
        <v>196</v>
      </c>
      <c r="GP7" s="75">
        <f t="shared" si="6"/>
        <v>197</v>
      </c>
      <c r="GQ7" s="75">
        <f t="shared" si="6"/>
        <v>198</v>
      </c>
      <c r="GR7" s="75">
        <f t="shared" si="6"/>
        <v>199</v>
      </c>
      <c r="GS7" s="75">
        <f t="shared" si="6"/>
        <v>200</v>
      </c>
      <c r="GT7" s="75">
        <f t="shared" si="6"/>
        <v>201</v>
      </c>
      <c r="GU7" s="75">
        <f t="shared" si="6"/>
        <v>202</v>
      </c>
      <c r="GV7" s="75">
        <f t="shared" si="6"/>
        <v>203</v>
      </c>
      <c r="GW7" s="75">
        <f t="shared" si="6"/>
        <v>204</v>
      </c>
      <c r="GX7" s="75">
        <f t="shared" si="6"/>
        <v>205</v>
      </c>
      <c r="GY7" s="75">
        <f t="shared" si="6"/>
        <v>206</v>
      </c>
      <c r="GZ7" s="75">
        <f t="shared" si="6"/>
        <v>207</v>
      </c>
      <c r="HA7" s="75">
        <f t="shared" si="6"/>
        <v>208</v>
      </c>
      <c r="HB7" s="75">
        <f t="shared" si="6"/>
        <v>209</v>
      </c>
      <c r="HC7" s="75">
        <f t="shared" si="6"/>
        <v>210</v>
      </c>
      <c r="HD7" s="75">
        <f t="shared" si="6"/>
        <v>211</v>
      </c>
      <c r="HE7" s="75">
        <f t="shared" si="6"/>
        <v>212</v>
      </c>
      <c r="HF7" s="75">
        <f t="shared" si="6"/>
        <v>213</v>
      </c>
      <c r="HG7" s="75">
        <f t="shared" si="6"/>
        <v>214</v>
      </c>
      <c r="HH7" s="75">
        <f t="shared" si="6"/>
        <v>215</v>
      </c>
      <c r="HI7" s="75">
        <f t="shared" si="6"/>
        <v>216</v>
      </c>
    </row>
    <row r="8" spans="1:217" x14ac:dyDescent="0.2">
      <c r="A8" s="23" t="s">
        <v>215</v>
      </c>
      <c r="B8" s="75" t="s">
        <v>216</v>
      </c>
      <c r="C8" s="75" t="s">
        <v>216</v>
      </c>
      <c r="D8" s="75" t="s">
        <v>216</v>
      </c>
      <c r="E8" s="75" t="s">
        <v>216</v>
      </c>
      <c r="F8" s="75" t="s">
        <v>217</v>
      </c>
      <c r="G8" s="75" t="s">
        <v>217</v>
      </c>
      <c r="H8" s="75" t="s">
        <v>218</v>
      </c>
      <c r="I8" s="75" t="s">
        <v>218</v>
      </c>
      <c r="J8" s="75" t="s">
        <v>218</v>
      </c>
      <c r="K8" s="75" t="s">
        <v>218</v>
      </c>
      <c r="L8" s="75" t="s">
        <v>218</v>
      </c>
      <c r="M8" s="75" t="s">
        <v>218</v>
      </c>
      <c r="N8" s="75" t="s">
        <v>218</v>
      </c>
      <c r="O8" s="75" t="s">
        <v>218</v>
      </c>
      <c r="P8" s="75" t="s">
        <v>218</v>
      </c>
      <c r="Q8" s="75" t="s">
        <v>218</v>
      </c>
      <c r="R8" s="75" t="s">
        <v>218</v>
      </c>
      <c r="S8" s="75" t="s">
        <v>218</v>
      </c>
      <c r="T8" s="75" t="s">
        <v>219</v>
      </c>
      <c r="U8" s="75" t="s">
        <v>219</v>
      </c>
      <c r="V8" s="75" t="s">
        <v>219</v>
      </c>
      <c r="W8" s="75" t="s">
        <v>219</v>
      </c>
      <c r="X8" s="75" t="s">
        <v>219</v>
      </c>
      <c r="Y8" s="75" t="s">
        <v>219</v>
      </c>
      <c r="Z8" s="75" t="s">
        <v>219</v>
      </c>
      <c r="AA8" s="75" t="s">
        <v>219</v>
      </c>
      <c r="AB8" s="75" t="s">
        <v>219</v>
      </c>
      <c r="AC8" s="75" t="s">
        <v>219</v>
      </c>
      <c r="AD8" s="75" t="s">
        <v>219</v>
      </c>
      <c r="AE8" s="75" t="s">
        <v>219</v>
      </c>
      <c r="AF8" s="75" t="s">
        <v>219</v>
      </c>
      <c r="AG8" s="75" t="s">
        <v>219</v>
      </c>
      <c r="AH8" s="75" t="s">
        <v>219</v>
      </c>
      <c r="AI8" s="75" t="s">
        <v>219</v>
      </c>
      <c r="AJ8" s="75" t="s">
        <v>219</v>
      </c>
      <c r="AK8" s="75" t="s">
        <v>219</v>
      </c>
      <c r="AL8" s="75" t="s">
        <v>219</v>
      </c>
      <c r="AM8" s="75" t="s">
        <v>219</v>
      </c>
      <c r="AN8" s="75" t="s">
        <v>219</v>
      </c>
      <c r="AO8" s="75" t="s">
        <v>219</v>
      </c>
      <c r="AP8" s="75" t="s">
        <v>219</v>
      </c>
      <c r="AQ8" s="75" t="s">
        <v>219</v>
      </c>
      <c r="AR8" s="75" t="s">
        <v>219</v>
      </c>
      <c r="AS8" s="75" t="s">
        <v>219</v>
      </c>
      <c r="AT8" s="75" t="s">
        <v>219</v>
      </c>
      <c r="AU8" s="75" t="s">
        <v>219</v>
      </c>
      <c r="AV8" s="75" t="s">
        <v>219</v>
      </c>
      <c r="AW8" s="75" t="s">
        <v>219</v>
      </c>
      <c r="AX8" s="75" t="s">
        <v>219</v>
      </c>
      <c r="AY8" s="75" t="s">
        <v>219</v>
      </c>
      <c r="AZ8" s="75" t="s">
        <v>219</v>
      </c>
      <c r="BA8" s="75" t="s">
        <v>219</v>
      </c>
      <c r="BB8" s="75" t="s">
        <v>219</v>
      </c>
      <c r="BC8" s="75" t="s">
        <v>219</v>
      </c>
      <c r="BD8" s="75" t="s">
        <v>219</v>
      </c>
      <c r="BE8" s="75" t="s">
        <v>219</v>
      </c>
      <c r="BF8" s="75" t="s">
        <v>219</v>
      </c>
      <c r="BG8" s="75" t="s">
        <v>219</v>
      </c>
      <c r="BH8" s="75" t="s">
        <v>219</v>
      </c>
      <c r="BI8" s="75" t="s">
        <v>219</v>
      </c>
      <c r="BJ8" s="75" t="s">
        <v>219</v>
      </c>
      <c r="BK8" s="75" t="s">
        <v>219</v>
      </c>
      <c r="BL8" s="75" t="s">
        <v>219</v>
      </c>
      <c r="BM8" s="75" t="s">
        <v>219</v>
      </c>
      <c r="BN8" s="75" t="s">
        <v>219</v>
      </c>
      <c r="BO8" s="75" t="s">
        <v>219</v>
      </c>
      <c r="BP8" s="75" t="s">
        <v>219</v>
      </c>
      <c r="BQ8" s="75" t="s">
        <v>219</v>
      </c>
      <c r="BR8" s="75" t="s">
        <v>219</v>
      </c>
      <c r="BS8" s="75" t="s">
        <v>219</v>
      </c>
      <c r="BT8" s="75" t="s">
        <v>219</v>
      </c>
      <c r="BU8" s="75" t="s">
        <v>219</v>
      </c>
      <c r="BV8" s="75" t="s">
        <v>219</v>
      </c>
      <c r="BW8" s="75" t="s">
        <v>219</v>
      </c>
      <c r="BX8" s="75" t="s">
        <v>219</v>
      </c>
      <c r="BY8" s="75" t="s">
        <v>219</v>
      </c>
      <c r="BZ8" s="75" t="s">
        <v>219</v>
      </c>
      <c r="CA8" s="75" t="s">
        <v>219</v>
      </c>
      <c r="CB8" s="75" t="s">
        <v>219</v>
      </c>
      <c r="CC8" s="75" t="s">
        <v>219</v>
      </c>
      <c r="CD8" s="75" t="s">
        <v>219</v>
      </c>
      <c r="CE8" s="75" t="s">
        <v>219</v>
      </c>
      <c r="CF8" s="75" t="s">
        <v>219</v>
      </c>
      <c r="CG8" s="75" t="s">
        <v>219</v>
      </c>
      <c r="CH8" s="75" t="s">
        <v>219</v>
      </c>
      <c r="CI8" s="75" t="s">
        <v>219</v>
      </c>
      <c r="CJ8" s="75" t="s">
        <v>219</v>
      </c>
      <c r="CK8" s="75" t="s">
        <v>219</v>
      </c>
      <c r="CL8" s="75" t="s">
        <v>219</v>
      </c>
      <c r="CM8" s="75" t="s">
        <v>219</v>
      </c>
      <c r="CN8" s="75" t="s">
        <v>219</v>
      </c>
      <c r="CO8" s="75" t="s">
        <v>219</v>
      </c>
      <c r="CP8" s="75" t="s">
        <v>219</v>
      </c>
      <c r="CQ8" s="75" t="s">
        <v>219</v>
      </c>
      <c r="CR8" s="75" t="s">
        <v>219</v>
      </c>
      <c r="CS8" s="75" t="s">
        <v>219</v>
      </c>
      <c r="CT8" s="75" t="s">
        <v>219</v>
      </c>
      <c r="CU8" s="75" t="s">
        <v>219</v>
      </c>
      <c r="CV8" s="75" t="s">
        <v>219</v>
      </c>
      <c r="CW8" s="75" t="s">
        <v>219</v>
      </c>
      <c r="CX8" s="75" t="s">
        <v>219</v>
      </c>
      <c r="CY8" s="75" t="s">
        <v>219</v>
      </c>
      <c r="CZ8" s="75" t="s">
        <v>219</v>
      </c>
      <c r="DA8" s="75" t="s">
        <v>219</v>
      </c>
      <c r="DB8" s="75" t="s">
        <v>219</v>
      </c>
      <c r="DC8" s="75" t="s">
        <v>219</v>
      </c>
      <c r="DD8" s="75" t="s">
        <v>219</v>
      </c>
      <c r="DE8" s="75" t="s">
        <v>219</v>
      </c>
      <c r="DF8" s="75" t="s">
        <v>219</v>
      </c>
      <c r="DG8" s="75" t="s">
        <v>219</v>
      </c>
      <c r="DH8" s="75" t="s">
        <v>219</v>
      </c>
      <c r="DI8" s="75" t="s">
        <v>219</v>
      </c>
      <c r="DJ8" s="75" t="s">
        <v>219</v>
      </c>
      <c r="DK8" s="75" t="s">
        <v>219</v>
      </c>
      <c r="DL8" s="75" t="s">
        <v>219</v>
      </c>
      <c r="DM8" s="75" t="s">
        <v>219</v>
      </c>
      <c r="DN8" s="75" t="s">
        <v>219</v>
      </c>
      <c r="DO8" s="75" t="s">
        <v>219</v>
      </c>
      <c r="DP8" s="75" t="s">
        <v>219</v>
      </c>
      <c r="DQ8" s="75" t="s">
        <v>219</v>
      </c>
      <c r="DR8" s="75" t="s">
        <v>219</v>
      </c>
      <c r="DS8" s="75" t="s">
        <v>219</v>
      </c>
      <c r="DT8" s="75" t="s">
        <v>219</v>
      </c>
      <c r="DU8" s="75" t="s">
        <v>219</v>
      </c>
      <c r="DV8" s="75" t="s">
        <v>219</v>
      </c>
      <c r="DW8" s="75" t="s">
        <v>219</v>
      </c>
      <c r="DX8" s="75" t="s">
        <v>219</v>
      </c>
      <c r="DY8" s="75" t="s">
        <v>219</v>
      </c>
      <c r="DZ8" s="75" t="s">
        <v>219</v>
      </c>
      <c r="EA8" s="75" t="s">
        <v>219</v>
      </c>
      <c r="EB8" s="75" t="s">
        <v>219</v>
      </c>
      <c r="EC8" s="75" t="s">
        <v>219</v>
      </c>
      <c r="ED8" s="75" t="s">
        <v>219</v>
      </c>
      <c r="EE8" s="75" t="s">
        <v>219</v>
      </c>
      <c r="EF8" s="75" t="s">
        <v>219</v>
      </c>
      <c r="EG8" s="75" t="s">
        <v>219</v>
      </c>
      <c r="EH8" s="75" t="s">
        <v>219</v>
      </c>
      <c r="EI8" s="75" t="s">
        <v>219</v>
      </c>
      <c r="EJ8" s="75" t="s">
        <v>219</v>
      </c>
      <c r="EK8" s="75" t="s">
        <v>219</v>
      </c>
      <c r="EL8" s="75" t="s">
        <v>219</v>
      </c>
      <c r="EM8" s="75" t="s">
        <v>219</v>
      </c>
      <c r="EN8" s="75" t="s">
        <v>219</v>
      </c>
      <c r="EO8" s="75" t="s">
        <v>219</v>
      </c>
      <c r="EP8" s="75" t="s">
        <v>219</v>
      </c>
      <c r="EQ8" s="75" t="s">
        <v>219</v>
      </c>
      <c r="ER8" s="75" t="s">
        <v>219</v>
      </c>
      <c r="ES8" s="75" t="s">
        <v>219</v>
      </c>
      <c r="ET8" s="75" t="s">
        <v>219</v>
      </c>
      <c r="EU8" s="75" t="s">
        <v>219</v>
      </c>
      <c r="EV8" s="75" t="s">
        <v>219</v>
      </c>
      <c r="EW8" s="75" t="s">
        <v>219</v>
      </c>
      <c r="EX8" s="75" t="s">
        <v>219</v>
      </c>
      <c r="EY8" s="75" t="s">
        <v>219</v>
      </c>
      <c r="EZ8" s="75" t="s">
        <v>219</v>
      </c>
      <c r="FA8" s="75" t="s">
        <v>219</v>
      </c>
      <c r="FB8" s="75" t="s">
        <v>219</v>
      </c>
      <c r="FC8" s="75" t="s">
        <v>219</v>
      </c>
      <c r="FD8" s="75" t="s">
        <v>219</v>
      </c>
      <c r="FE8" s="75" t="s">
        <v>219</v>
      </c>
      <c r="FF8" s="75" t="s">
        <v>219</v>
      </c>
      <c r="FG8" s="75" t="s">
        <v>219</v>
      </c>
      <c r="FH8" s="75" t="s">
        <v>219</v>
      </c>
      <c r="FI8" s="75" t="s">
        <v>219</v>
      </c>
      <c r="FJ8" s="75" t="s">
        <v>219</v>
      </c>
      <c r="FK8" s="75" t="s">
        <v>219</v>
      </c>
      <c r="FL8" s="75" t="s">
        <v>219</v>
      </c>
      <c r="FM8" s="75" t="s">
        <v>219</v>
      </c>
      <c r="FN8" s="75" t="s">
        <v>219</v>
      </c>
      <c r="FO8" s="75" t="s">
        <v>219</v>
      </c>
      <c r="FP8" s="75" t="s">
        <v>219</v>
      </c>
      <c r="FQ8" s="75" t="s">
        <v>219</v>
      </c>
      <c r="FR8" s="75" t="s">
        <v>219</v>
      </c>
      <c r="FS8" s="75" t="s">
        <v>219</v>
      </c>
      <c r="FT8" s="75" t="s">
        <v>219</v>
      </c>
      <c r="FU8" s="75" t="s">
        <v>219</v>
      </c>
      <c r="FV8" s="75" t="s">
        <v>219</v>
      </c>
      <c r="FW8" s="75" t="s">
        <v>219</v>
      </c>
      <c r="FX8" s="75" t="s">
        <v>219</v>
      </c>
      <c r="FY8" s="75" t="s">
        <v>219</v>
      </c>
      <c r="FZ8" s="75" t="s">
        <v>219</v>
      </c>
      <c r="GA8" s="75" t="s">
        <v>219</v>
      </c>
      <c r="GB8" s="75" t="s">
        <v>219</v>
      </c>
      <c r="GC8" s="75" t="s">
        <v>219</v>
      </c>
      <c r="GD8" s="75" t="s">
        <v>219</v>
      </c>
      <c r="GE8" s="75" t="s">
        <v>219</v>
      </c>
      <c r="GF8" s="75" t="s">
        <v>219</v>
      </c>
      <c r="GG8" s="75" t="s">
        <v>219</v>
      </c>
      <c r="GH8" s="75" t="s">
        <v>219</v>
      </c>
      <c r="GI8" s="75" t="s">
        <v>219</v>
      </c>
      <c r="GJ8" s="75" t="s">
        <v>219</v>
      </c>
      <c r="GK8" s="75" t="s">
        <v>219</v>
      </c>
      <c r="GL8" s="75" t="s">
        <v>219</v>
      </c>
      <c r="GM8" s="75" t="s">
        <v>219</v>
      </c>
      <c r="GN8" s="75" t="s">
        <v>219</v>
      </c>
      <c r="GO8" s="75" t="s">
        <v>219</v>
      </c>
      <c r="GP8" s="75" t="s">
        <v>219</v>
      </c>
      <c r="GQ8" s="75" t="s">
        <v>219</v>
      </c>
      <c r="GR8" s="75" t="s">
        <v>219</v>
      </c>
      <c r="GS8" s="75" t="s">
        <v>219</v>
      </c>
      <c r="GT8" s="75" t="s">
        <v>219</v>
      </c>
      <c r="GU8" s="75" t="s">
        <v>219</v>
      </c>
      <c r="GV8" s="75" t="s">
        <v>219</v>
      </c>
      <c r="GW8" s="75" t="s">
        <v>219</v>
      </c>
      <c r="GX8" s="75" t="s">
        <v>219</v>
      </c>
      <c r="GY8" s="75" t="s">
        <v>219</v>
      </c>
      <c r="GZ8" s="75" t="s">
        <v>219</v>
      </c>
      <c r="HA8" s="75" t="s">
        <v>219</v>
      </c>
      <c r="HB8" s="75" t="s">
        <v>219</v>
      </c>
      <c r="HC8" s="75" t="s">
        <v>219</v>
      </c>
      <c r="HD8" s="75" t="s">
        <v>219</v>
      </c>
      <c r="HE8" s="75" t="s">
        <v>219</v>
      </c>
      <c r="HF8" s="75" t="s">
        <v>219</v>
      </c>
      <c r="HG8" s="75" t="s">
        <v>219</v>
      </c>
      <c r="HH8" s="75" t="s">
        <v>219</v>
      </c>
      <c r="HI8" s="75" t="s">
        <v>219</v>
      </c>
    </row>
    <row r="9" spans="1:217" s="27" customFormat="1" x14ac:dyDescent="0.2">
      <c r="A9" s="23" t="s">
        <v>34</v>
      </c>
      <c r="B9" s="75" t="s">
        <v>35</v>
      </c>
      <c r="C9" s="75" t="str">
        <f t="shared" ref="C9:BN9" si="7">B9</f>
        <v>REAL</v>
      </c>
      <c r="D9" s="75" t="str">
        <f t="shared" si="7"/>
        <v>REAL</v>
      </c>
      <c r="E9" s="75" t="str">
        <f t="shared" si="7"/>
        <v>REAL</v>
      </c>
      <c r="F9" s="75" t="str">
        <f t="shared" si="7"/>
        <v>REAL</v>
      </c>
      <c r="G9" s="75" t="str">
        <f t="shared" si="7"/>
        <v>REAL</v>
      </c>
      <c r="H9" s="75" t="str">
        <f t="shared" si="7"/>
        <v>REAL</v>
      </c>
      <c r="I9" s="75" t="str">
        <f t="shared" si="7"/>
        <v>REAL</v>
      </c>
      <c r="J9" s="75" t="str">
        <f t="shared" si="7"/>
        <v>REAL</v>
      </c>
      <c r="K9" s="75" t="str">
        <f t="shared" si="7"/>
        <v>REAL</v>
      </c>
      <c r="L9" s="75" t="str">
        <f t="shared" si="7"/>
        <v>REAL</v>
      </c>
      <c r="M9" s="75" t="s">
        <v>35</v>
      </c>
      <c r="N9" s="75" t="str">
        <f t="shared" si="7"/>
        <v>REAL</v>
      </c>
      <c r="O9" s="75" t="str">
        <f t="shared" si="7"/>
        <v>REAL</v>
      </c>
      <c r="P9" s="75" t="str">
        <f t="shared" si="7"/>
        <v>REAL</v>
      </c>
      <c r="Q9" s="75" t="str">
        <f t="shared" si="7"/>
        <v>REAL</v>
      </c>
      <c r="R9" s="75" t="str">
        <f t="shared" si="7"/>
        <v>REAL</v>
      </c>
      <c r="S9" s="75" t="str">
        <f t="shared" si="7"/>
        <v>REAL</v>
      </c>
      <c r="T9" s="75" t="str">
        <f t="shared" si="7"/>
        <v>REAL</v>
      </c>
      <c r="U9" s="75" t="str">
        <f t="shared" si="7"/>
        <v>REAL</v>
      </c>
      <c r="V9" s="75" t="str">
        <f t="shared" si="7"/>
        <v>REAL</v>
      </c>
      <c r="W9" s="75" t="str">
        <f t="shared" si="7"/>
        <v>REAL</v>
      </c>
      <c r="X9" s="75" t="s">
        <v>35</v>
      </c>
      <c r="Y9" s="75" t="str">
        <f t="shared" si="7"/>
        <v>REAL</v>
      </c>
      <c r="Z9" s="75" t="str">
        <f t="shared" si="7"/>
        <v>REAL</v>
      </c>
      <c r="AA9" s="75" t="str">
        <f t="shared" si="7"/>
        <v>REAL</v>
      </c>
      <c r="AB9" s="75" t="str">
        <f t="shared" si="7"/>
        <v>REAL</v>
      </c>
      <c r="AC9" s="75" t="str">
        <f t="shared" si="7"/>
        <v>REAL</v>
      </c>
      <c r="AD9" s="75" t="str">
        <f t="shared" si="7"/>
        <v>REAL</v>
      </c>
      <c r="AE9" s="75" t="str">
        <f t="shared" si="7"/>
        <v>REAL</v>
      </c>
      <c r="AF9" s="75" t="str">
        <f t="shared" si="7"/>
        <v>REAL</v>
      </c>
      <c r="AG9" s="75" t="str">
        <f t="shared" si="7"/>
        <v>REAL</v>
      </c>
      <c r="AH9" s="75" t="str">
        <f t="shared" si="7"/>
        <v>REAL</v>
      </c>
      <c r="AI9" s="75" t="s">
        <v>35</v>
      </c>
      <c r="AJ9" s="75" t="str">
        <f t="shared" si="7"/>
        <v>REAL</v>
      </c>
      <c r="AK9" s="75" t="str">
        <f t="shared" si="7"/>
        <v>REAL</v>
      </c>
      <c r="AL9" s="75" t="str">
        <f t="shared" si="7"/>
        <v>REAL</v>
      </c>
      <c r="AM9" s="75" t="str">
        <f t="shared" si="7"/>
        <v>REAL</v>
      </c>
      <c r="AN9" s="75" t="str">
        <f t="shared" si="7"/>
        <v>REAL</v>
      </c>
      <c r="AO9" s="75" t="str">
        <f t="shared" si="7"/>
        <v>REAL</v>
      </c>
      <c r="AP9" s="75" t="str">
        <f t="shared" si="7"/>
        <v>REAL</v>
      </c>
      <c r="AQ9" s="75" t="str">
        <f t="shared" si="7"/>
        <v>REAL</v>
      </c>
      <c r="AR9" s="75" t="str">
        <f t="shared" si="7"/>
        <v>REAL</v>
      </c>
      <c r="AS9" s="75" t="str">
        <f t="shared" si="7"/>
        <v>REAL</v>
      </c>
      <c r="AT9" s="75" t="s">
        <v>35</v>
      </c>
      <c r="AU9" s="75" t="str">
        <f t="shared" si="7"/>
        <v>REAL</v>
      </c>
      <c r="AV9" s="75" t="str">
        <f t="shared" si="7"/>
        <v>REAL</v>
      </c>
      <c r="AW9" s="75" t="str">
        <f t="shared" si="7"/>
        <v>REAL</v>
      </c>
      <c r="AX9" s="75" t="str">
        <f t="shared" si="7"/>
        <v>REAL</v>
      </c>
      <c r="AY9" s="75" t="str">
        <f t="shared" si="7"/>
        <v>REAL</v>
      </c>
      <c r="AZ9" s="75" t="str">
        <f t="shared" si="7"/>
        <v>REAL</v>
      </c>
      <c r="BA9" s="75" t="str">
        <f t="shared" si="7"/>
        <v>REAL</v>
      </c>
      <c r="BB9" s="75" t="str">
        <f t="shared" si="7"/>
        <v>REAL</v>
      </c>
      <c r="BC9" s="75" t="str">
        <f t="shared" si="7"/>
        <v>REAL</v>
      </c>
      <c r="BD9" s="75" t="str">
        <f t="shared" si="7"/>
        <v>REAL</v>
      </c>
      <c r="BE9" s="75" t="s">
        <v>35</v>
      </c>
      <c r="BF9" s="75" t="str">
        <f t="shared" si="7"/>
        <v>REAL</v>
      </c>
      <c r="BG9" s="75" t="str">
        <f t="shared" si="7"/>
        <v>REAL</v>
      </c>
      <c r="BH9" s="75" t="str">
        <f t="shared" si="7"/>
        <v>REAL</v>
      </c>
      <c r="BI9" s="75" t="str">
        <f t="shared" si="7"/>
        <v>REAL</v>
      </c>
      <c r="BJ9" s="75" t="str">
        <f t="shared" si="7"/>
        <v>REAL</v>
      </c>
      <c r="BK9" s="75" t="str">
        <f t="shared" si="7"/>
        <v>REAL</v>
      </c>
      <c r="BL9" s="75" t="str">
        <f t="shared" si="7"/>
        <v>REAL</v>
      </c>
      <c r="BM9" s="75" t="str">
        <f t="shared" si="7"/>
        <v>REAL</v>
      </c>
      <c r="BN9" s="75" t="str">
        <f t="shared" si="7"/>
        <v>REAL</v>
      </c>
      <c r="BO9" s="75" t="str">
        <f t="shared" ref="BO9" si="8">BN9</f>
        <v>REAL</v>
      </c>
      <c r="BP9" s="75" t="s">
        <v>35</v>
      </c>
      <c r="BQ9" s="75" t="str">
        <f t="shared" ref="BQ9:EB9" si="9">BP9</f>
        <v>REAL</v>
      </c>
      <c r="BR9" s="75" t="str">
        <f t="shared" si="9"/>
        <v>REAL</v>
      </c>
      <c r="BS9" s="75" t="str">
        <f t="shared" si="9"/>
        <v>REAL</v>
      </c>
      <c r="BT9" s="75" t="str">
        <f t="shared" si="9"/>
        <v>REAL</v>
      </c>
      <c r="BU9" s="75" t="str">
        <f t="shared" si="9"/>
        <v>REAL</v>
      </c>
      <c r="BV9" s="75" t="str">
        <f t="shared" si="9"/>
        <v>REAL</v>
      </c>
      <c r="BW9" s="75" t="str">
        <f t="shared" si="9"/>
        <v>REAL</v>
      </c>
      <c r="BX9" s="75" t="str">
        <f t="shared" si="9"/>
        <v>REAL</v>
      </c>
      <c r="BY9" s="75" t="str">
        <f t="shared" si="9"/>
        <v>REAL</v>
      </c>
      <c r="BZ9" s="75" t="str">
        <f t="shared" si="9"/>
        <v>REAL</v>
      </c>
      <c r="CA9" s="75" t="s">
        <v>35</v>
      </c>
      <c r="CB9" s="75" t="str">
        <f t="shared" si="9"/>
        <v>REAL</v>
      </c>
      <c r="CC9" s="75" t="str">
        <f t="shared" si="9"/>
        <v>REAL</v>
      </c>
      <c r="CD9" s="75" t="str">
        <f t="shared" si="9"/>
        <v>REAL</v>
      </c>
      <c r="CE9" s="75" t="str">
        <f t="shared" si="9"/>
        <v>REAL</v>
      </c>
      <c r="CF9" s="75" t="str">
        <f t="shared" si="9"/>
        <v>REAL</v>
      </c>
      <c r="CG9" s="75" t="str">
        <f t="shared" si="9"/>
        <v>REAL</v>
      </c>
      <c r="CH9" s="75" t="str">
        <f t="shared" si="9"/>
        <v>REAL</v>
      </c>
      <c r="CI9" s="75" t="str">
        <f t="shared" si="9"/>
        <v>REAL</v>
      </c>
      <c r="CJ9" s="75" t="str">
        <f t="shared" si="9"/>
        <v>REAL</v>
      </c>
      <c r="CK9" s="75" t="str">
        <f t="shared" si="9"/>
        <v>REAL</v>
      </c>
      <c r="CL9" s="75" t="s">
        <v>35</v>
      </c>
      <c r="CM9" s="75" t="str">
        <f t="shared" si="9"/>
        <v>REAL</v>
      </c>
      <c r="CN9" s="75" t="str">
        <f t="shared" si="9"/>
        <v>REAL</v>
      </c>
      <c r="CO9" s="75" t="str">
        <f t="shared" si="9"/>
        <v>REAL</v>
      </c>
      <c r="CP9" s="75" t="str">
        <f t="shared" si="9"/>
        <v>REAL</v>
      </c>
      <c r="CQ9" s="75" t="str">
        <f t="shared" si="9"/>
        <v>REAL</v>
      </c>
      <c r="CR9" s="75" t="str">
        <f t="shared" si="9"/>
        <v>REAL</v>
      </c>
      <c r="CS9" s="75" t="str">
        <f t="shared" si="9"/>
        <v>REAL</v>
      </c>
      <c r="CT9" s="75" t="str">
        <f t="shared" si="9"/>
        <v>REAL</v>
      </c>
      <c r="CU9" s="75" t="str">
        <f t="shared" si="9"/>
        <v>REAL</v>
      </c>
      <c r="CV9" s="75" t="str">
        <f t="shared" si="9"/>
        <v>REAL</v>
      </c>
      <c r="CW9" s="75" t="s">
        <v>35</v>
      </c>
      <c r="CX9" s="75" t="str">
        <f t="shared" si="9"/>
        <v>REAL</v>
      </c>
      <c r="CY9" s="75" t="str">
        <f t="shared" si="9"/>
        <v>REAL</v>
      </c>
      <c r="CZ9" s="75" t="str">
        <f t="shared" si="9"/>
        <v>REAL</v>
      </c>
      <c r="DA9" s="75" t="str">
        <f t="shared" si="9"/>
        <v>REAL</v>
      </c>
      <c r="DB9" s="75" t="str">
        <f t="shared" si="9"/>
        <v>REAL</v>
      </c>
      <c r="DC9" s="75" t="str">
        <f t="shared" si="9"/>
        <v>REAL</v>
      </c>
      <c r="DD9" s="75" t="str">
        <f t="shared" si="9"/>
        <v>REAL</v>
      </c>
      <c r="DE9" s="75" t="str">
        <f t="shared" si="9"/>
        <v>REAL</v>
      </c>
      <c r="DF9" s="75" t="str">
        <f t="shared" si="9"/>
        <v>REAL</v>
      </c>
      <c r="DG9" s="75" t="str">
        <f t="shared" si="9"/>
        <v>REAL</v>
      </c>
      <c r="DH9" s="75" t="s">
        <v>35</v>
      </c>
      <c r="DI9" s="75" t="str">
        <f t="shared" si="9"/>
        <v>REAL</v>
      </c>
      <c r="DJ9" s="75" t="str">
        <f t="shared" si="9"/>
        <v>REAL</v>
      </c>
      <c r="DK9" s="75" t="str">
        <f t="shared" si="9"/>
        <v>REAL</v>
      </c>
      <c r="DL9" s="75" t="str">
        <f t="shared" si="9"/>
        <v>REAL</v>
      </c>
      <c r="DM9" s="75" t="str">
        <f t="shared" si="9"/>
        <v>REAL</v>
      </c>
      <c r="DN9" s="75" t="str">
        <f t="shared" si="9"/>
        <v>REAL</v>
      </c>
      <c r="DO9" s="75" t="str">
        <f t="shared" si="9"/>
        <v>REAL</v>
      </c>
      <c r="DP9" s="75" t="str">
        <f t="shared" si="9"/>
        <v>REAL</v>
      </c>
      <c r="DQ9" s="75" t="str">
        <f t="shared" si="9"/>
        <v>REAL</v>
      </c>
      <c r="DR9" s="75" t="str">
        <f t="shared" si="9"/>
        <v>REAL</v>
      </c>
      <c r="DS9" s="75" t="s">
        <v>35</v>
      </c>
      <c r="DT9" s="75" t="str">
        <f t="shared" si="9"/>
        <v>REAL</v>
      </c>
      <c r="DU9" s="75" t="str">
        <f t="shared" si="9"/>
        <v>REAL</v>
      </c>
      <c r="DV9" s="75" t="str">
        <f t="shared" si="9"/>
        <v>REAL</v>
      </c>
      <c r="DW9" s="75" t="str">
        <f t="shared" si="9"/>
        <v>REAL</v>
      </c>
      <c r="DX9" s="75" t="str">
        <f t="shared" si="9"/>
        <v>REAL</v>
      </c>
      <c r="DY9" s="75" t="str">
        <f t="shared" si="9"/>
        <v>REAL</v>
      </c>
      <c r="DZ9" s="75" t="str">
        <f t="shared" si="9"/>
        <v>REAL</v>
      </c>
      <c r="EA9" s="75" t="str">
        <f t="shared" si="9"/>
        <v>REAL</v>
      </c>
      <c r="EB9" s="75" t="str">
        <f t="shared" si="9"/>
        <v>REAL</v>
      </c>
      <c r="EC9" s="75" t="str">
        <f t="shared" ref="EC9" si="10">EB9</f>
        <v>REAL</v>
      </c>
      <c r="ED9" s="75" t="s">
        <v>35</v>
      </c>
      <c r="EE9" s="75" t="str">
        <f t="shared" ref="EE9:GP9" si="11">ED9</f>
        <v>REAL</v>
      </c>
      <c r="EF9" s="75" t="str">
        <f t="shared" si="11"/>
        <v>REAL</v>
      </c>
      <c r="EG9" s="75" t="str">
        <f t="shared" si="11"/>
        <v>REAL</v>
      </c>
      <c r="EH9" s="75" t="str">
        <f t="shared" si="11"/>
        <v>REAL</v>
      </c>
      <c r="EI9" s="75" t="str">
        <f t="shared" si="11"/>
        <v>REAL</v>
      </c>
      <c r="EJ9" s="75" t="str">
        <f t="shared" si="11"/>
        <v>REAL</v>
      </c>
      <c r="EK9" s="75" t="str">
        <f t="shared" si="11"/>
        <v>REAL</v>
      </c>
      <c r="EL9" s="75" t="str">
        <f t="shared" si="11"/>
        <v>REAL</v>
      </c>
      <c r="EM9" s="75" t="str">
        <f t="shared" si="11"/>
        <v>REAL</v>
      </c>
      <c r="EN9" s="75" t="str">
        <f t="shared" si="11"/>
        <v>REAL</v>
      </c>
      <c r="EO9" s="75" t="s">
        <v>35</v>
      </c>
      <c r="EP9" s="75" t="str">
        <f t="shared" si="11"/>
        <v>REAL</v>
      </c>
      <c r="EQ9" s="75" t="str">
        <f t="shared" si="11"/>
        <v>REAL</v>
      </c>
      <c r="ER9" s="75" t="str">
        <f t="shared" si="11"/>
        <v>REAL</v>
      </c>
      <c r="ES9" s="75" t="str">
        <f t="shared" si="11"/>
        <v>REAL</v>
      </c>
      <c r="ET9" s="75" t="str">
        <f t="shared" si="11"/>
        <v>REAL</v>
      </c>
      <c r="EU9" s="75" t="str">
        <f t="shared" si="11"/>
        <v>REAL</v>
      </c>
      <c r="EV9" s="75" t="str">
        <f t="shared" si="11"/>
        <v>REAL</v>
      </c>
      <c r="EW9" s="75" t="str">
        <f t="shared" si="11"/>
        <v>REAL</v>
      </c>
      <c r="EX9" s="75" t="str">
        <f t="shared" si="11"/>
        <v>REAL</v>
      </c>
      <c r="EY9" s="75" t="str">
        <f t="shared" si="11"/>
        <v>REAL</v>
      </c>
      <c r="EZ9" s="75" t="s">
        <v>35</v>
      </c>
      <c r="FA9" s="75" t="str">
        <f t="shared" si="11"/>
        <v>REAL</v>
      </c>
      <c r="FB9" s="75" t="str">
        <f t="shared" si="11"/>
        <v>REAL</v>
      </c>
      <c r="FC9" s="75" t="str">
        <f t="shared" si="11"/>
        <v>REAL</v>
      </c>
      <c r="FD9" s="75" t="str">
        <f t="shared" si="11"/>
        <v>REAL</v>
      </c>
      <c r="FE9" s="75" t="str">
        <f t="shared" si="11"/>
        <v>REAL</v>
      </c>
      <c r="FF9" s="75" t="str">
        <f t="shared" si="11"/>
        <v>REAL</v>
      </c>
      <c r="FG9" s="75" t="str">
        <f t="shared" si="11"/>
        <v>REAL</v>
      </c>
      <c r="FH9" s="75" t="str">
        <f t="shared" si="11"/>
        <v>REAL</v>
      </c>
      <c r="FI9" s="75" t="str">
        <f t="shared" si="11"/>
        <v>REAL</v>
      </c>
      <c r="FJ9" s="75" t="str">
        <f t="shared" si="11"/>
        <v>REAL</v>
      </c>
      <c r="FK9" s="75" t="s">
        <v>35</v>
      </c>
      <c r="FL9" s="75" t="str">
        <f t="shared" si="11"/>
        <v>REAL</v>
      </c>
      <c r="FM9" s="75" t="str">
        <f t="shared" si="11"/>
        <v>REAL</v>
      </c>
      <c r="FN9" s="75" t="str">
        <f t="shared" si="11"/>
        <v>REAL</v>
      </c>
      <c r="FO9" s="75" t="str">
        <f t="shared" si="11"/>
        <v>REAL</v>
      </c>
      <c r="FP9" s="75" t="str">
        <f t="shared" si="11"/>
        <v>REAL</v>
      </c>
      <c r="FQ9" s="75" t="str">
        <f t="shared" si="11"/>
        <v>REAL</v>
      </c>
      <c r="FR9" s="75" t="str">
        <f t="shared" si="11"/>
        <v>REAL</v>
      </c>
      <c r="FS9" s="75" t="str">
        <f t="shared" si="11"/>
        <v>REAL</v>
      </c>
      <c r="FT9" s="75" t="str">
        <f t="shared" si="11"/>
        <v>REAL</v>
      </c>
      <c r="FU9" s="75" t="str">
        <f t="shared" si="11"/>
        <v>REAL</v>
      </c>
      <c r="FV9" s="75" t="s">
        <v>35</v>
      </c>
      <c r="FW9" s="75" t="str">
        <f t="shared" si="11"/>
        <v>REAL</v>
      </c>
      <c r="FX9" s="75" t="str">
        <f t="shared" si="11"/>
        <v>REAL</v>
      </c>
      <c r="FY9" s="75" t="str">
        <f t="shared" si="11"/>
        <v>REAL</v>
      </c>
      <c r="FZ9" s="75" t="str">
        <f t="shared" si="11"/>
        <v>REAL</v>
      </c>
      <c r="GA9" s="75" t="str">
        <f t="shared" si="11"/>
        <v>REAL</v>
      </c>
      <c r="GB9" s="75" t="str">
        <f t="shared" si="11"/>
        <v>REAL</v>
      </c>
      <c r="GC9" s="75" t="str">
        <f t="shared" si="11"/>
        <v>REAL</v>
      </c>
      <c r="GD9" s="75" t="str">
        <f t="shared" si="11"/>
        <v>REAL</v>
      </c>
      <c r="GE9" s="75" t="str">
        <f t="shared" si="11"/>
        <v>REAL</v>
      </c>
      <c r="GF9" s="75" t="str">
        <f t="shared" si="11"/>
        <v>REAL</v>
      </c>
      <c r="GG9" s="75" t="s">
        <v>35</v>
      </c>
      <c r="GH9" s="75" t="str">
        <f t="shared" si="11"/>
        <v>REAL</v>
      </c>
      <c r="GI9" s="75" t="str">
        <f t="shared" si="11"/>
        <v>REAL</v>
      </c>
      <c r="GJ9" s="75" t="str">
        <f t="shared" si="11"/>
        <v>REAL</v>
      </c>
      <c r="GK9" s="75" t="str">
        <f t="shared" si="11"/>
        <v>REAL</v>
      </c>
      <c r="GL9" s="75" t="str">
        <f t="shared" si="11"/>
        <v>REAL</v>
      </c>
      <c r="GM9" s="75" t="str">
        <f t="shared" si="11"/>
        <v>REAL</v>
      </c>
      <c r="GN9" s="75" t="str">
        <f t="shared" si="11"/>
        <v>REAL</v>
      </c>
      <c r="GO9" s="75" t="str">
        <f t="shared" si="11"/>
        <v>REAL</v>
      </c>
      <c r="GP9" s="75" t="str">
        <f t="shared" si="11"/>
        <v>REAL</v>
      </c>
      <c r="GQ9" s="75" t="str">
        <f t="shared" ref="GQ9" si="12">GP9</f>
        <v>REAL</v>
      </c>
      <c r="GR9" s="75" t="s">
        <v>35</v>
      </c>
      <c r="GS9" s="75" t="str">
        <f t="shared" ref="GS9:HI9" si="13">GR9</f>
        <v>REAL</v>
      </c>
      <c r="GT9" s="75" t="str">
        <f t="shared" si="13"/>
        <v>REAL</v>
      </c>
      <c r="GU9" s="75" t="str">
        <f t="shared" si="13"/>
        <v>REAL</v>
      </c>
      <c r="GV9" s="75" t="str">
        <f t="shared" si="13"/>
        <v>REAL</v>
      </c>
      <c r="GW9" s="75" t="str">
        <f t="shared" si="13"/>
        <v>REAL</v>
      </c>
      <c r="GX9" s="75" t="str">
        <f t="shared" si="13"/>
        <v>REAL</v>
      </c>
      <c r="GY9" s="75" t="str">
        <f t="shared" si="13"/>
        <v>REAL</v>
      </c>
      <c r="GZ9" s="75" t="str">
        <f t="shared" si="13"/>
        <v>REAL</v>
      </c>
      <c r="HA9" s="75" t="str">
        <f t="shared" si="13"/>
        <v>REAL</v>
      </c>
      <c r="HB9" s="75" t="str">
        <f t="shared" si="13"/>
        <v>REAL</v>
      </c>
      <c r="HC9" s="75" t="s">
        <v>35</v>
      </c>
      <c r="HD9" s="75" t="str">
        <f t="shared" si="13"/>
        <v>REAL</v>
      </c>
      <c r="HE9" s="75" t="str">
        <f t="shared" si="13"/>
        <v>REAL</v>
      </c>
      <c r="HF9" s="75" t="str">
        <f t="shared" si="13"/>
        <v>REAL</v>
      </c>
      <c r="HG9" s="75" t="str">
        <f t="shared" si="13"/>
        <v>REAL</v>
      </c>
      <c r="HH9" s="75" t="str">
        <f t="shared" si="13"/>
        <v>REAL</v>
      </c>
      <c r="HI9" s="75" t="str">
        <f t="shared" si="13"/>
        <v>REAL</v>
      </c>
    </row>
    <row r="10" spans="1:217" s="27" customFormat="1" x14ac:dyDescent="0.2">
      <c r="A10" s="23" t="s">
        <v>343</v>
      </c>
      <c r="B10" s="73" t="e">
        <f>#REF!</f>
        <v>#REF!</v>
      </c>
      <c r="C10" s="73" t="e">
        <f>#REF!</f>
        <v>#REF!</v>
      </c>
      <c r="D10" s="73" t="e">
        <f>#REF!</f>
        <v>#REF!</v>
      </c>
      <c r="E10" s="73" t="e">
        <f>#REF!</f>
        <v>#REF!</v>
      </c>
      <c r="F10" s="73" t="e">
        <f>#REF!</f>
        <v>#REF!</v>
      </c>
      <c r="G10" s="73" t="e">
        <f>#REF!</f>
        <v>#REF!</v>
      </c>
      <c r="H10" s="73" t="e">
        <f>#REF!</f>
        <v>#REF!</v>
      </c>
      <c r="I10" s="73" t="e">
        <f>#REF!</f>
        <v>#REF!</v>
      </c>
      <c r="J10" s="73" t="e">
        <f>#REF!</f>
        <v>#REF!</v>
      </c>
      <c r="K10" s="73" t="e">
        <f>#REF!</f>
        <v>#REF!</v>
      </c>
      <c r="L10" s="73" t="e">
        <f>#REF!</f>
        <v>#REF!</v>
      </c>
      <c r="M10" s="73" t="e">
        <f>#REF!</f>
        <v>#REF!</v>
      </c>
      <c r="N10" s="73" t="e">
        <f>#REF!</f>
        <v>#REF!</v>
      </c>
      <c r="O10" s="73" t="e">
        <f>#REF!</f>
        <v>#REF!</v>
      </c>
      <c r="P10" s="73" t="e">
        <f>#REF!</f>
        <v>#REF!</v>
      </c>
      <c r="Q10" s="73" t="e">
        <f>#REF!</f>
        <v>#REF!</v>
      </c>
      <c r="R10" s="73" t="e">
        <f>#REF!</f>
        <v>#REF!</v>
      </c>
      <c r="S10" s="73" t="e">
        <f>#REF!</f>
        <v>#REF!</v>
      </c>
      <c r="T10" s="73" t="e">
        <f>#REF!</f>
        <v>#REF!</v>
      </c>
      <c r="U10" s="73" t="e">
        <f>#REF!</f>
        <v>#REF!</v>
      </c>
      <c r="V10" s="73" t="e">
        <f>#REF!</f>
        <v>#REF!</v>
      </c>
      <c r="W10" s="73" t="e">
        <f>#REF!</f>
        <v>#REF!</v>
      </c>
      <c r="X10" s="73" t="e">
        <f>#REF!</f>
        <v>#REF!</v>
      </c>
      <c r="Y10" s="73" t="e">
        <f>#REF!</f>
        <v>#REF!</v>
      </c>
      <c r="Z10" s="73" t="e">
        <f>#REF!</f>
        <v>#REF!</v>
      </c>
      <c r="AA10" s="73" t="e">
        <f>#REF!</f>
        <v>#REF!</v>
      </c>
      <c r="AB10" s="73" t="e">
        <f>#REF!</f>
        <v>#REF!</v>
      </c>
      <c r="AC10" s="73" t="e">
        <f>#REF!</f>
        <v>#REF!</v>
      </c>
      <c r="AD10" s="73" t="e">
        <f>#REF!</f>
        <v>#REF!</v>
      </c>
      <c r="AE10" s="73" t="e">
        <f>#REF!</f>
        <v>#REF!</v>
      </c>
      <c r="AF10" s="73" t="e">
        <f>#REF!</f>
        <v>#REF!</v>
      </c>
      <c r="AG10" s="73" t="e">
        <f>#REF!</f>
        <v>#REF!</v>
      </c>
      <c r="AH10" s="73" t="e">
        <f>#REF!</f>
        <v>#REF!</v>
      </c>
      <c r="AI10" s="73" t="e">
        <f>#REF!</f>
        <v>#REF!</v>
      </c>
      <c r="AJ10" s="73" t="e">
        <f>#REF!</f>
        <v>#REF!</v>
      </c>
      <c r="AK10" s="73" t="e">
        <f>#REF!</f>
        <v>#REF!</v>
      </c>
      <c r="AL10" s="73" t="e">
        <f>#REF!</f>
        <v>#REF!</v>
      </c>
      <c r="AM10" s="73" t="e">
        <f>#REF!</f>
        <v>#REF!</v>
      </c>
      <c r="AN10" s="73" t="e">
        <f>#REF!</f>
        <v>#REF!</v>
      </c>
      <c r="AO10" s="73" t="e">
        <f>#REF!</f>
        <v>#REF!</v>
      </c>
      <c r="AP10" s="73" t="e">
        <f>#REF!</f>
        <v>#REF!</v>
      </c>
      <c r="AQ10" s="73" t="e">
        <f>#REF!</f>
        <v>#REF!</v>
      </c>
      <c r="AR10" s="73" t="e">
        <f>#REF!</f>
        <v>#REF!</v>
      </c>
      <c r="AS10" s="73" t="e">
        <f>#REF!</f>
        <v>#REF!</v>
      </c>
      <c r="AT10" s="73" t="e">
        <f>#REF!</f>
        <v>#REF!</v>
      </c>
      <c r="AU10" s="73" t="e">
        <f>#REF!</f>
        <v>#REF!</v>
      </c>
      <c r="AV10" s="73" t="e">
        <f>#REF!</f>
        <v>#REF!</v>
      </c>
      <c r="AW10" s="73" t="e">
        <f>#REF!</f>
        <v>#REF!</v>
      </c>
      <c r="AX10" s="73" t="e">
        <f>#REF!</f>
        <v>#REF!</v>
      </c>
      <c r="AY10" s="73" t="e">
        <f>#REF!</f>
        <v>#REF!</v>
      </c>
      <c r="AZ10" s="73" t="e">
        <f>#REF!</f>
        <v>#REF!</v>
      </c>
      <c r="BA10" s="73" t="e">
        <f>#REF!</f>
        <v>#REF!</v>
      </c>
      <c r="BB10" s="73" t="e">
        <f>#REF!</f>
        <v>#REF!</v>
      </c>
      <c r="BC10" s="73" t="e">
        <f>#REF!</f>
        <v>#REF!</v>
      </c>
      <c r="BD10" s="73" t="e">
        <f>#REF!</f>
        <v>#REF!</v>
      </c>
      <c r="BE10" s="73" t="e">
        <f>#REF!</f>
        <v>#REF!</v>
      </c>
      <c r="BF10" s="73" t="e">
        <f>#REF!</f>
        <v>#REF!</v>
      </c>
      <c r="BG10" s="73" t="e">
        <f>#REF!</f>
        <v>#REF!</v>
      </c>
      <c r="BH10" s="73" t="e">
        <f>#REF!</f>
        <v>#REF!</v>
      </c>
      <c r="BI10" s="73" t="e">
        <f>#REF!</f>
        <v>#REF!</v>
      </c>
      <c r="BJ10" s="73" t="e">
        <f>#REF!</f>
        <v>#REF!</v>
      </c>
      <c r="BK10" s="73" t="e">
        <f>#REF!</f>
        <v>#REF!</v>
      </c>
      <c r="BL10" s="73" t="e">
        <f>#REF!</f>
        <v>#REF!</v>
      </c>
      <c r="BM10" s="73" t="e">
        <f>#REF!</f>
        <v>#REF!</v>
      </c>
      <c r="BN10" s="73" t="e">
        <f>#REF!</f>
        <v>#REF!</v>
      </c>
      <c r="BO10" s="73" t="e">
        <f>#REF!</f>
        <v>#REF!</v>
      </c>
      <c r="BP10" s="73" t="e">
        <f>#REF!</f>
        <v>#REF!</v>
      </c>
      <c r="BQ10" s="73" t="e">
        <f>#REF!</f>
        <v>#REF!</v>
      </c>
      <c r="BR10" s="73" t="e">
        <f>#REF!</f>
        <v>#REF!</v>
      </c>
      <c r="BS10" s="73" t="e">
        <f>#REF!</f>
        <v>#REF!</v>
      </c>
      <c r="BT10" s="73" t="e">
        <f>#REF!</f>
        <v>#REF!</v>
      </c>
      <c r="BU10" s="73" t="e">
        <f>#REF!</f>
        <v>#REF!</v>
      </c>
      <c r="BV10" s="73" t="e">
        <f>#REF!</f>
        <v>#REF!</v>
      </c>
      <c r="BW10" s="73" t="e">
        <f>#REF!</f>
        <v>#REF!</v>
      </c>
      <c r="BX10" s="73" t="e">
        <f>#REF!</f>
        <v>#REF!</v>
      </c>
      <c r="BY10" s="73" t="e">
        <f>#REF!</f>
        <v>#REF!</v>
      </c>
      <c r="BZ10" s="73" t="e">
        <f>#REF!</f>
        <v>#REF!</v>
      </c>
      <c r="CA10" s="73" t="e">
        <f>#REF!</f>
        <v>#REF!</v>
      </c>
      <c r="CB10" s="73" t="e">
        <f>#REF!</f>
        <v>#REF!</v>
      </c>
      <c r="CC10" s="73" t="e">
        <f>#REF!</f>
        <v>#REF!</v>
      </c>
      <c r="CD10" s="73" t="e">
        <f>#REF!</f>
        <v>#REF!</v>
      </c>
      <c r="CE10" s="73" t="e">
        <f>#REF!</f>
        <v>#REF!</v>
      </c>
      <c r="CF10" s="73" t="e">
        <f>#REF!</f>
        <v>#REF!</v>
      </c>
      <c r="CG10" s="73" t="e">
        <f>#REF!</f>
        <v>#REF!</v>
      </c>
      <c r="CH10" s="73" t="e">
        <f>#REF!</f>
        <v>#REF!</v>
      </c>
      <c r="CI10" s="73" t="e">
        <f>#REF!</f>
        <v>#REF!</v>
      </c>
      <c r="CJ10" s="73" t="e">
        <f>#REF!</f>
        <v>#REF!</v>
      </c>
      <c r="CK10" s="73" t="e">
        <f>#REF!</f>
        <v>#REF!</v>
      </c>
      <c r="CL10" s="73" t="e">
        <f>#REF!</f>
        <v>#REF!</v>
      </c>
      <c r="CM10" s="73" t="e">
        <f>#REF!</f>
        <v>#REF!</v>
      </c>
      <c r="CN10" s="73" t="e">
        <f>#REF!</f>
        <v>#REF!</v>
      </c>
      <c r="CO10" s="73" t="e">
        <f>#REF!</f>
        <v>#REF!</v>
      </c>
      <c r="CP10" s="73" t="e">
        <f>#REF!</f>
        <v>#REF!</v>
      </c>
      <c r="CQ10" s="73" t="e">
        <f>#REF!</f>
        <v>#REF!</v>
      </c>
      <c r="CR10" s="73" t="e">
        <f>#REF!</f>
        <v>#REF!</v>
      </c>
      <c r="CS10" s="73" t="e">
        <f>#REF!</f>
        <v>#REF!</v>
      </c>
      <c r="CT10" s="73" t="e">
        <f>#REF!</f>
        <v>#REF!</v>
      </c>
      <c r="CU10" s="73" t="e">
        <f>#REF!</f>
        <v>#REF!</v>
      </c>
      <c r="CV10" s="73" t="e">
        <f>#REF!</f>
        <v>#REF!</v>
      </c>
      <c r="CW10" s="73" t="e">
        <f>#REF!</f>
        <v>#REF!</v>
      </c>
      <c r="CX10" s="73" t="e">
        <f>#REF!</f>
        <v>#REF!</v>
      </c>
      <c r="CY10" s="73" t="e">
        <f>#REF!</f>
        <v>#REF!</v>
      </c>
      <c r="CZ10" s="73" t="e">
        <f>#REF!</f>
        <v>#REF!</v>
      </c>
      <c r="DA10" s="73" t="e">
        <f>#REF!</f>
        <v>#REF!</v>
      </c>
      <c r="DB10" s="73" t="e">
        <f>#REF!</f>
        <v>#REF!</v>
      </c>
      <c r="DC10" s="73" t="e">
        <f>#REF!</f>
        <v>#REF!</v>
      </c>
      <c r="DD10" s="73" t="e">
        <f>#REF!</f>
        <v>#REF!</v>
      </c>
      <c r="DE10" s="73" t="e">
        <f>#REF!</f>
        <v>#REF!</v>
      </c>
      <c r="DF10" s="73" t="e">
        <f>#REF!</f>
        <v>#REF!</v>
      </c>
      <c r="DG10" s="73" t="e">
        <f>#REF!</f>
        <v>#REF!</v>
      </c>
      <c r="DH10" s="73" t="e">
        <f>#REF!</f>
        <v>#REF!</v>
      </c>
      <c r="DI10" s="73" t="e">
        <f>#REF!</f>
        <v>#REF!</v>
      </c>
      <c r="DJ10" s="73" t="e">
        <f>#REF!</f>
        <v>#REF!</v>
      </c>
      <c r="DK10" s="73" t="e">
        <f>#REF!</f>
        <v>#REF!</v>
      </c>
      <c r="DL10" s="73" t="e">
        <f>#REF!</f>
        <v>#REF!</v>
      </c>
      <c r="DM10" s="73" t="e">
        <f>#REF!</f>
        <v>#REF!</v>
      </c>
      <c r="DN10" s="73" t="e">
        <f>#REF!</f>
        <v>#REF!</v>
      </c>
      <c r="DO10" s="73" t="e">
        <f>#REF!</f>
        <v>#REF!</v>
      </c>
      <c r="DP10" s="73" t="e">
        <f>#REF!</f>
        <v>#REF!</v>
      </c>
      <c r="DQ10" s="73" t="e">
        <f>#REF!</f>
        <v>#REF!</v>
      </c>
      <c r="DR10" s="73" t="e">
        <f>#REF!</f>
        <v>#REF!</v>
      </c>
      <c r="DS10" s="73" t="e">
        <f>#REF!</f>
        <v>#REF!</v>
      </c>
      <c r="DT10" s="73" t="e">
        <f>#REF!</f>
        <v>#REF!</v>
      </c>
      <c r="DU10" s="73" t="e">
        <f>#REF!</f>
        <v>#REF!</v>
      </c>
      <c r="DV10" s="73" t="e">
        <f>#REF!</f>
        <v>#REF!</v>
      </c>
      <c r="DW10" s="73" t="e">
        <f>#REF!</f>
        <v>#REF!</v>
      </c>
      <c r="DX10" s="73" t="e">
        <f>#REF!</f>
        <v>#REF!</v>
      </c>
      <c r="DY10" s="73" t="e">
        <f>#REF!</f>
        <v>#REF!</v>
      </c>
      <c r="DZ10" s="73" t="e">
        <f>#REF!</f>
        <v>#REF!</v>
      </c>
      <c r="EA10" s="73" t="e">
        <f>#REF!</f>
        <v>#REF!</v>
      </c>
      <c r="EB10" s="73" t="e">
        <f>#REF!</f>
        <v>#REF!</v>
      </c>
      <c r="EC10" s="73" t="e">
        <f>#REF!</f>
        <v>#REF!</v>
      </c>
      <c r="ED10" s="73" t="e">
        <f>#REF!</f>
        <v>#REF!</v>
      </c>
      <c r="EE10" s="73" t="e">
        <f>#REF!</f>
        <v>#REF!</v>
      </c>
      <c r="EF10" s="73" t="e">
        <f>#REF!</f>
        <v>#REF!</v>
      </c>
      <c r="EG10" s="73" t="e">
        <f>#REF!</f>
        <v>#REF!</v>
      </c>
      <c r="EH10" s="73" t="e">
        <f>#REF!</f>
        <v>#REF!</v>
      </c>
      <c r="EI10" s="73" t="e">
        <f>#REF!</f>
        <v>#REF!</v>
      </c>
      <c r="EJ10" s="73" t="e">
        <f>#REF!</f>
        <v>#REF!</v>
      </c>
      <c r="EK10" s="73" t="e">
        <f>#REF!</f>
        <v>#REF!</v>
      </c>
      <c r="EL10" s="73" t="e">
        <f>#REF!</f>
        <v>#REF!</v>
      </c>
      <c r="EM10" s="73" t="e">
        <f>#REF!</f>
        <v>#REF!</v>
      </c>
      <c r="EN10" s="73" t="e">
        <f>#REF!</f>
        <v>#REF!</v>
      </c>
      <c r="EO10" s="73" t="e">
        <f>#REF!</f>
        <v>#REF!</v>
      </c>
      <c r="EP10" s="73" t="e">
        <f>#REF!</f>
        <v>#REF!</v>
      </c>
      <c r="EQ10" s="73" t="e">
        <f>#REF!</f>
        <v>#REF!</v>
      </c>
      <c r="ER10" s="73" t="e">
        <f>#REF!</f>
        <v>#REF!</v>
      </c>
      <c r="ES10" s="73" t="e">
        <f>#REF!</f>
        <v>#REF!</v>
      </c>
      <c r="ET10" s="73" t="e">
        <f>#REF!</f>
        <v>#REF!</v>
      </c>
      <c r="EU10" s="73" t="e">
        <f>#REF!</f>
        <v>#REF!</v>
      </c>
      <c r="EV10" s="73" t="e">
        <f>#REF!</f>
        <v>#REF!</v>
      </c>
      <c r="EW10" s="73" t="e">
        <f>#REF!</f>
        <v>#REF!</v>
      </c>
      <c r="EX10" s="73" t="e">
        <f>#REF!</f>
        <v>#REF!</v>
      </c>
      <c r="EY10" s="73" t="e">
        <f>#REF!</f>
        <v>#REF!</v>
      </c>
      <c r="EZ10" s="73" t="e">
        <f>#REF!</f>
        <v>#REF!</v>
      </c>
      <c r="FA10" s="73" t="e">
        <f>#REF!</f>
        <v>#REF!</v>
      </c>
      <c r="FB10" s="73" t="e">
        <f>#REF!</f>
        <v>#REF!</v>
      </c>
      <c r="FC10" s="73" t="e">
        <f>#REF!</f>
        <v>#REF!</v>
      </c>
      <c r="FD10" s="73" t="e">
        <f>#REF!</f>
        <v>#REF!</v>
      </c>
      <c r="FE10" s="73" t="e">
        <f>#REF!</f>
        <v>#REF!</v>
      </c>
      <c r="FF10" s="73" t="e">
        <f>#REF!</f>
        <v>#REF!</v>
      </c>
      <c r="FG10" s="73" t="e">
        <f>#REF!</f>
        <v>#REF!</v>
      </c>
      <c r="FH10" s="73" t="e">
        <f>#REF!</f>
        <v>#REF!</v>
      </c>
      <c r="FI10" s="73" t="e">
        <f>#REF!</f>
        <v>#REF!</v>
      </c>
      <c r="FJ10" s="73" t="e">
        <f>#REF!</f>
        <v>#REF!</v>
      </c>
      <c r="FK10" s="73" t="e">
        <f>#REF!</f>
        <v>#REF!</v>
      </c>
      <c r="FL10" s="73" t="e">
        <f>#REF!</f>
        <v>#REF!</v>
      </c>
      <c r="FM10" s="73" t="e">
        <f>#REF!</f>
        <v>#REF!</v>
      </c>
      <c r="FN10" s="73" t="e">
        <f>#REF!</f>
        <v>#REF!</v>
      </c>
      <c r="FO10" s="73" t="e">
        <f>#REF!</f>
        <v>#REF!</v>
      </c>
      <c r="FP10" s="73" t="e">
        <f>#REF!</f>
        <v>#REF!</v>
      </c>
      <c r="FQ10" s="73" t="e">
        <f>#REF!</f>
        <v>#REF!</v>
      </c>
      <c r="FR10" s="73" t="e">
        <f>#REF!</f>
        <v>#REF!</v>
      </c>
      <c r="FS10" s="73" t="e">
        <f>#REF!</f>
        <v>#REF!</v>
      </c>
      <c r="FT10" s="73" t="e">
        <f>#REF!</f>
        <v>#REF!</v>
      </c>
      <c r="FU10" s="73" t="e">
        <f>#REF!</f>
        <v>#REF!</v>
      </c>
      <c r="FV10" s="73" t="e">
        <f>#REF!</f>
        <v>#REF!</v>
      </c>
      <c r="FW10" s="73" t="e">
        <f>#REF!</f>
        <v>#REF!</v>
      </c>
      <c r="FX10" s="73" t="e">
        <f>#REF!</f>
        <v>#REF!</v>
      </c>
      <c r="FY10" s="73" t="e">
        <f>#REF!</f>
        <v>#REF!</v>
      </c>
      <c r="FZ10" s="73" t="e">
        <f>#REF!</f>
        <v>#REF!</v>
      </c>
      <c r="GA10" s="73" t="e">
        <f>#REF!</f>
        <v>#REF!</v>
      </c>
      <c r="GB10" s="73" t="e">
        <f>#REF!</f>
        <v>#REF!</v>
      </c>
      <c r="GC10" s="73" t="e">
        <f>#REF!</f>
        <v>#REF!</v>
      </c>
      <c r="GD10" s="73" t="e">
        <f>#REF!</f>
        <v>#REF!</v>
      </c>
      <c r="GE10" s="73" t="e">
        <f>#REF!</f>
        <v>#REF!</v>
      </c>
      <c r="GF10" s="73" t="e">
        <f>#REF!</f>
        <v>#REF!</v>
      </c>
      <c r="GG10" s="73" t="e">
        <f>#REF!</f>
        <v>#REF!</v>
      </c>
      <c r="GH10" s="73" t="e">
        <f>#REF!</f>
        <v>#REF!</v>
      </c>
      <c r="GI10" s="73" t="e">
        <f>#REF!</f>
        <v>#REF!</v>
      </c>
      <c r="GJ10" s="73" t="e">
        <f>#REF!</f>
        <v>#REF!</v>
      </c>
      <c r="GK10" s="73" t="e">
        <f>#REF!</f>
        <v>#REF!</v>
      </c>
      <c r="GL10" s="73" t="e">
        <f>#REF!</f>
        <v>#REF!</v>
      </c>
      <c r="GM10" s="73" t="e">
        <f>#REF!</f>
        <v>#REF!</v>
      </c>
      <c r="GN10" s="73" t="e">
        <f>#REF!</f>
        <v>#REF!</v>
      </c>
      <c r="GO10" s="73" t="e">
        <f>#REF!</f>
        <v>#REF!</v>
      </c>
      <c r="GP10" s="73" t="e">
        <f>#REF!</f>
        <v>#REF!</v>
      </c>
      <c r="GQ10" s="73" t="e">
        <f>#REF!</f>
        <v>#REF!</v>
      </c>
      <c r="GR10" s="73" t="e">
        <f>#REF!</f>
        <v>#REF!</v>
      </c>
      <c r="GS10" s="73" t="e">
        <f>#REF!</f>
        <v>#REF!</v>
      </c>
      <c r="GT10" s="73" t="e">
        <f>#REF!</f>
        <v>#REF!</v>
      </c>
      <c r="GU10" s="73" t="e">
        <f>#REF!</f>
        <v>#REF!</v>
      </c>
      <c r="GV10" s="73" t="e">
        <f>#REF!</f>
        <v>#REF!</v>
      </c>
      <c r="GW10" s="73" t="e">
        <f>#REF!</f>
        <v>#REF!</v>
      </c>
      <c r="GX10" s="73" t="e">
        <f>#REF!</f>
        <v>#REF!</v>
      </c>
      <c r="GY10" s="73" t="e">
        <f>#REF!</f>
        <v>#REF!</v>
      </c>
      <c r="GZ10" s="73" t="e">
        <f>#REF!</f>
        <v>#REF!</v>
      </c>
      <c r="HA10" s="73" t="e">
        <f>#REF!</f>
        <v>#REF!</v>
      </c>
      <c r="HB10" s="73" t="e">
        <f>#REF!</f>
        <v>#REF!</v>
      </c>
      <c r="HC10" s="73" t="e">
        <f>#REF!</f>
        <v>#REF!</v>
      </c>
      <c r="HD10" s="73" t="e">
        <f>#REF!</f>
        <v>#REF!</v>
      </c>
      <c r="HE10" s="73" t="e">
        <f>#REF!</f>
        <v>#REF!</v>
      </c>
      <c r="HF10" s="73" t="e">
        <f>#REF!</f>
        <v>#REF!</v>
      </c>
      <c r="HG10" s="73" t="e">
        <f>#REF!</f>
        <v>#REF!</v>
      </c>
      <c r="HH10" s="73" t="e">
        <f>#REF!</f>
        <v>#REF!</v>
      </c>
      <c r="HI10" s="73" t="e">
        <f>#REF!</f>
        <v>#REF!</v>
      </c>
    </row>
    <row r="12" spans="1:217" x14ac:dyDescent="0.2">
      <c r="A12" s="34" t="s">
        <v>221</v>
      </c>
      <c r="B12" s="76">
        <f t="shared" ref="B12:BM12" si="14">B13+B18+B20+B30+B21</f>
        <v>0</v>
      </c>
      <c r="C12" s="76">
        <f t="shared" si="14"/>
        <v>0</v>
      </c>
      <c r="D12" s="76">
        <f t="shared" si="14"/>
        <v>0</v>
      </c>
      <c r="E12" s="76">
        <f t="shared" si="14"/>
        <v>0</v>
      </c>
      <c r="F12" s="76">
        <f t="shared" si="14"/>
        <v>0</v>
      </c>
      <c r="G12" s="76">
        <f t="shared" si="14"/>
        <v>0</v>
      </c>
      <c r="H12" s="76">
        <f t="shared" si="14"/>
        <v>0</v>
      </c>
      <c r="I12" s="76">
        <f t="shared" si="14"/>
        <v>0</v>
      </c>
      <c r="J12" s="76">
        <f t="shared" si="14"/>
        <v>0</v>
      </c>
      <c r="K12" s="76">
        <f t="shared" si="14"/>
        <v>0</v>
      </c>
      <c r="L12" s="76">
        <f t="shared" si="14"/>
        <v>0</v>
      </c>
      <c r="M12" s="76">
        <f t="shared" si="14"/>
        <v>0</v>
      </c>
      <c r="N12" s="76">
        <f t="shared" si="14"/>
        <v>0</v>
      </c>
      <c r="O12" s="76">
        <f t="shared" si="14"/>
        <v>0</v>
      </c>
      <c r="P12" s="76">
        <f t="shared" si="14"/>
        <v>0</v>
      </c>
      <c r="Q12" s="76">
        <f t="shared" si="14"/>
        <v>0</v>
      </c>
      <c r="R12" s="76">
        <f t="shared" si="14"/>
        <v>140.94830406357241</v>
      </c>
      <c r="S12" s="76">
        <f t="shared" si="14"/>
        <v>140.94830406357241</v>
      </c>
      <c r="T12" s="76">
        <f t="shared" si="14"/>
        <v>140.94830406357241</v>
      </c>
      <c r="U12" s="76">
        <f t="shared" si="14"/>
        <v>140.94830406357241</v>
      </c>
      <c r="V12" s="76">
        <f t="shared" si="14"/>
        <v>140.94830406357241</v>
      </c>
      <c r="W12" s="76">
        <f t="shared" si="14"/>
        <v>140.94830406357241</v>
      </c>
      <c r="X12" s="76">
        <f t="shared" si="14"/>
        <v>140.94830406357241</v>
      </c>
      <c r="Y12" s="76">
        <f t="shared" si="14"/>
        <v>140.94830406357241</v>
      </c>
      <c r="Z12" s="76">
        <f t="shared" si="14"/>
        <v>140.94830406357241</v>
      </c>
      <c r="AA12" s="76">
        <f t="shared" si="14"/>
        <v>140.94830406357241</v>
      </c>
      <c r="AB12" s="76">
        <f t="shared" si="14"/>
        <v>140.94830406357241</v>
      </c>
      <c r="AC12" s="76">
        <f t="shared" si="14"/>
        <v>140.94830406357241</v>
      </c>
      <c r="AD12" s="76">
        <f t="shared" si="14"/>
        <v>140.94830406357241</v>
      </c>
      <c r="AE12" s="76">
        <f t="shared" si="14"/>
        <v>140.94830406357241</v>
      </c>
      <c r="AF12" s="76">
        <f t="shared" si="14"/>
        <v>140.94830406357241</v>
      </c>
      <c r="AG12" s="76">
        <f t="shared" si="14"/>
        <v>140.94830406357241</v>
      </c>
      <c r="AH12" s="76">
        <f t="shared" si="14"/>
        <v>140.94830406357241</v>
      </c>
      <c r="AI12" s="76">
        <f t="shared" si="14"/>
        <v>140.94830406357241</v>
      </c>
      <c r="AJ12" s="76">
        <f t="shared" si="14"/>
        <v>140.94830406357241</v>
      </c>
      <c r="AK12" s="76">
        <f t="shared" si="14"/>
        <v>140.94830406357241</v>
      </c>
      <c r="AL12" s="76">
        <f t="shared" si="14"/>
        <v>140.94830406357241</v>
      </c>
      <c r="AM12" s="76">
        <f t="shared" si="14"/>
        <v>140.94830406357241</v>
      </c>
      <c r="AN12" s="76">
        <f t="shared" si="14"/>
        <v>140.94830406357241</v>
      </c>
      <c r="AO12" s="76">
        <f t="shared" si="14"/>
        <v>140.94830406357241</v>
      </c>
      <c r="AP12" s="76">
        <f t="shared" si="14"/>
        <v>140.94830406357241</v>
      </c>
      <c r="AQ12" s="76">
        <f t="shared" si="14"/>
        <v>140.94830406357241</v>
      </c>
      <c r="AR12" s="76">
        <f t="shared" si="14"/>
        <v>140.94830406357241</v>
      </c>
      <c r="AS12" s="76">
        <f t="shared" si="14"/>
        <v>140.94830406357241</v>
      </c>
      <c r="AT12" s="76">
        <f t="shared" si="14"/>
        <v>140.94830406357241</v>
      </c>
      <c r="AU12" s="76">
        <f t="shared" si="14"/>
        <v>140.94830406357241</v>
      </c>
      <c r="AV12" s="76">
        <f t="shared" si="14"/>
        <v>140.94830406357241</v>
      </c>
      <c r="AW12" s="76">
        <f t="shared" si="14"/>
        <v>140.94830406357241</v>
      </c>
      <c r="AX12" s="76">
        <f t="shared" si="14"/>
        <v>140.94830406357241</v>
      </c>
      <c r="AY12" s="76">
        <f t="shared" si="14"/>
        <v>140.94830406357241</v>
      </c>
      <c r="AZ12" s="76">
        <f t="shared" si="14"/>
        <v>140.94830406357241</v>
      </c>
      <c r="BA12" s="76">
        <f t="shared" si="14"/>
        <v>140.94830406357241</v>
      </c>
      <c r="BB12" s="76">
        <f t="shared" si="14"/>
        <v>140.94830406357241</v>
      </c>
      <c r="BC12" s="76">
        <f t="shared" si="14"/>
        <v>140.94830406357241</v>
      </c>
      <c r="BD12" s="76">
        <f t="shared" si="14"/>
        <v>140.94830406357241</v>
      </c>
      <c r="BE12" s="76">
        <f t="shared" si="14"/>
        <v>140.94830406357241</v>
      </c>
      <c r="BF12" s="76">
        <f t="shared" si="14"/>
        <v>140.94830406357241</v>
      </c>
      <c r="BG12" s="76">
        <f t="shared" si="14"/>
        <v>140.94830406357241</v>
      </c>
      <c r="BH12" s="76">
        <f t="shared" si="14"/>
        <v>140.94830406357241</v>
      </c>
      <c r="BI12" s="76">
        <f t="shared" si="14"/>
        <v>140.94830406357241</v>
      </c>
      <c r="BJ12" s="76">
        <f t="shared" si="14"/>
        <v>140.94830406357241</v>
      </c>
      <c r="BK12" s="76">
        <f t="shared" si="14"/>
        <v>140.94830406357241</v>
      </c>
      <c r="BL12" s="76">
        <f t="shared" si="14"/>
        <v>140.94830406357241</v>
      </c>
      <c r="BM12" s="76">
        <f t="shared" si="14"/>
        <v>140.94830406357241</v>
      </c>
      <c r="BN12" s="76">
        <f t="shared" ref="BN12:DY12" si="15">BN13+BN18+BN20+BN30+BN21</f>
        <v>140.94830406357241</v>
      </c>
      <c r="BO12" s="76">
        <f t="shared" si="15"/>
        <v>140.94830406357241</v>
      </c>
      <c r="BP12" s="76">
        <f t="shared" si="15"/>
        <v>140.94830406357241</v>
      </c>
      <c r="BQ12" s="76">
        <f t="shared" si="15"/>
        <v>140.94830406357241</v>
      </c>
      <c r="BR12" s="76">
        <f t="shared" si="15"/>
        <v>140.94830406357241</v>
      </c>
      <c r="BS12" s="76">
        <f t="shared" si="15"/>
        <v>140.94830406357241</v>
      </c>
      <c r="BT12" s="76">
        <f t="shared" si="15"/>
        <v>140.94830406357241</v>
      </c>
      <c r="BU12" s="76">
        <f t="shared" si="15"/>
        <v>140.94830406357241</v>
      </c>
      <c r="BV12" s="76">
        <f t="shared" si="15"/>
        <v>140.94830406357241</v>
      </c>
      <c r="BW12" s="76">
        <f t="shared" si="15"/>
        <v>140.94830406357241</v>
      </c>
      <c r="BX12" s="76">
        <f t="shared" si="15"/>
        <v>140.94830406357241</v>
      </c>
      <c r="BY12" s="76">
        <f t="shared" si="15"/>
        <v>140.94830406357241</v>
      </c>
      <c r="BZ12" s="76">
        <f t="shared" si="15"/>
        <v>140.94830406357241</v>
      </c>
      <c r="CA12" s="76">
        <f t="shared" si="15"/>
        <v>140.94830406357241</v>
      </c>
      <c r="CB12" s="76">
        <f t="shared" si="15"/>
        <v>140.94830406357241</v>
      </c>
      <c r="CC12" s="76">
        <f t="shared" si="15"/>
        <v>140.94830406357241</v>
      </c>
      <c r="CD12" s="76">
        <f t="shared" si="15"/>
        <v>140.94830406357241</v>
      </c>
      <c r="CE12" s="76">
        <f t="shared" si="15"/>
        <v>140.94830406357241</v>
      </c>
      <c r="CF12" s="76">
        <f t="shared" si="15"/>
        <v>140.94830406357241</v>
      </c>
      <c r="CG12" s="76">
        <f t="shared" si="15"/>
        <v>140.94830406357241</v>
      </c>
      <c r="CH12" s="76">
        <f t="shared" si="15"/>
        <v>140.94830406357241</v>
      </c>
      <c r="CI12" s="76">
        <f t="shared" si="15"/>
        <v>140.94830406357241</v>
      </c>
      <c r="CJ12" s="76">
        <f t="shared" si="15"/>
        <v>140.94830406357241</v>
      </c>
      <c r="CK12" s="76">
        <f t="shared" si="15"/>
        <v>140.94830406357241</v>
      </c>
      <c r="CL12" s="76">
        <f t="shared" si="15"/>
        <v>140.94830406357241</v>
      </c>
      <c r="CM12" s="76">
        <f t="shared" si="15"/>
        <v>140.94830406357241</v>
      </c>
      <c r="CN12" s="76">
        <f t="shared" si="15"/>
        <v>140.94830406357241</v>
      </c>
      <c r="CO12" s="76">
        <f t="shared" si="15"/>
        <v>140.94830406357241</v>
      </c>
      <c r="CP12" s="76">
        <f t="shared" si="15"/>
        <v>140.94830406357241</v>
      </c>
      <c r="CQ12" s="76">
        <f t="shared" si="15"/>
        <v>140.94830406357241</v>
      </c>
      <c r="CR12" s="76">
        <f t="shared" si="15"/>
        <v>140.94830406357241</v>
      </c>
      <c r="CS12" s="76">
        <f t="shared" si="15"/>
        <v>140.94830406357241</v>
      </c>
      <c r="CT12" s="76">
        <f t="shared" si="15"/>
        <v>140.94830406357241</v>
      </c>
      <c r="CU12" s="76">
        <f t="shared" si="15"/>
        <v>140.94830406357241</v>
      </c>
      <c r="CV12" s="76">
        <f t="shared" si="15"/>
        <v>140.94830406357241</v>
      </c>
      <c r="CW12" s="76">
        <f t="shared" si="15"/>
        <v>140.94830406357241</v>
      </c>
      <c r="CX12" s="76">
        <f t="shared" si="15"/>
        <v>140.94830406357241</v>
      </c>
      <c r="CY12" s="76">
        <f t="shared" si="15"/>
        <v>140.94830406357241</v>
      </c>
      <c r="CZ12" s="76">
        <f t="shared" si="15"/>
        <v>140.94830406357241</v>
      </c>
      <c r="DA12" s="76">
        <f t="shared" si="15"/>
        <v>140.94830406357241</v>
      </c>
      <c r="DB12" s="76">
        <f t="shared" si="15"/>
        <v>140.94830406357241</v>
      </c>
      <c r="DC12" s="76">
        <f t="shared" si="15"/>
        <v>140.94830406357241</v>
      </c>
      <c r="DD12" s="76">
        <f t="shared" si="15"/>
        <v>140.94830406357241</v>
      </c>
      <c r="DE12" s="76">
        <f t="shared" si="15"/>
        <v>140.94830406357241</v>
      </c>
      <c r="DF12" s="76">
        <f t="shared" si="15"/>
        <v>140.94830406357241</v>
      </c>
      <c r="DG12" s="76">
        <f t="shared" si="15"/>
        <v>140.94830406357241</v>
      </c>
      <c r="DH12" s="76">
        <f t="shared" si="15"/>
        <v>140.94830406357241</v>
      </c>
      <c r="DI12" s="76">
        <f t="shared" si="15"/>
        <v>140.94830406357241</v>
      </c>
      <c r="DJ12" s="76">
        <f t="shared" si="15"/>
        <v>140.94830406357241</v>
      </c>
      <c r="DK12" s="76">
        <f t="shared" si="15"/>
        <v>140.94830406357241</v>
      </c>
      <c r="DL12" s="76">
        <f t="shared" si="15"/>
        <v>140.94830406357241</v>
      </c>
      <c r="DM12" s="76">
        <f t="shared" si="15"/>
        <v>140.94830406357241</v>
      </c>
      <c r="DN12" s="76">
        <f t="shared" si="15"/>
        <v>140.94830406357241</v>
      </c>
      <c r="DO12" s="76">
        <f t="shared" si="15"/>
        <v>140.94830406357241</v>
      </c>
      <c r="DP12" s="76">
        <f t="shared" si="15"/>
        <v>140.94830406357241</v>
      </c>
      <c r="DQ12" s="76">
        <f t="shared" si="15"/>
        <v>140.94830406357241</v>
      </c>
      <c r="DR12" s="76">
        <f t="shared" si="15"/>
        <v>140.94830406357241</v>
      </c>
      <c r="DS12" s="76">
        <f t="shared" si="15"/>
        <v>140.94830406357241</v>
      </c>
      <c r="DT12" s="76">
        <f t="shared" si="15"/>
        <v>140.94830406357241</v>
      </c>
      <c r="DU12" s="76">
        <f t="shared" si="15"/>
        <v>140.94830406357241</v>
      </c>
      <c r="DV12" s="76">
        <f t="shared" si="15"/>
        <v>140.94830406357241</v>
      </c>
      <c r="DW12" s="76">
        <f t="shared" si="15"/>
        <v>140.94830406357241</v>
      </c>
      <c r="DX12" s="76">
        <f t="shared" si="15"/>
        <v>140.94830406357241</v>
      </c>
      <c r="DY12" s="76">
        <f t="shared" si="15"/>
        <v>140.94830406357241</v>
      </c>
      <c r="DZ12" s="76">
        <f t="shared" ref="DZ12:GK12" si="16">DZ13+DZ18+DZ20+DZ30+DZ21</f>
        <v>140.94830406357241</v>
      </c>
      <c r="EA12" s="76">
        <f t="shared" si="16"/>
        <v>140.94830406357241</v>
      </c>
      <c r="EB12" s="76">
        <f t="shared" si="16"/>
        <v>140.94830406357241</v>
      </c>
      <c r="EC12" s="76">
        <f t="shared" si="16"/>
        <v>140.94830406357241</v>
      </c>
      <c r="ED12" s="76">
        <f t="shared" si="16"/>
        <v>140.94830406357241</v>
      </c>
      <c r="EE12" s="76">
        <f t="shared" si="16"/>
        <v>140.94830406357241</v>
      </c>
      <c r="EF12" s="76">
        <f t="shared" si="16"/>
        <v>140.94830406357241</v>
      </c>
      <c r="EG12" s="76">
        <f t="shared" si="16"/>
        <v>140.94830406357241</v>
      </c>
      <c r="EH12" s="76">
        <f t="shared" si="16"/>
        <v>140.94830406357241</v>
      </c>
      <c r="EI12" s="76">
        <f t="shared" si="16"/>
        <v>140.94830406357241</v>
      </c>
      <c r="EJ12" s="76">
        <f t="shared" si="16"/>
        <v>140.94830406357241</v>
      </c>
      <c r="EK12" s="76">
        <f t="shared" si="16"/>
        <v>140.94830406357241</v>
      </c>
      <c r="EL12" s="76">
        <f t="shared" si="16"/>
        <v>140.94830406357241</v>
      </c>
      <c r="EM12" s="76">
        <f t="shared" si="16"/>
        <v>140.94830406357241</v>
      </c>
      <c r="EN12" s="76">
        <f t="shared" si="16"/>
        <v>140.94830406357241</v>
      </c>
      <c r="EO12" s="76">
        <f t="shared" si="16"/>
        <v>140.94830406357241</v>
      </c>
      <c r="EP12" s="76">
        <f t="shared" si="16"/>
        <v>140.94830406357241</v>
      </c>
      <c r="EQ12" s="76">
        <f t="shared" si="16"/>
        <v>140.94830406357241</v>
      </c>
      <c r="ER12" s="76">
        <f t="shared" si="16"/>
        <v>140.94830406357241</v>
      </c>
      <c r="ES12" s="76">
        <f t="shared" si="16"/>
        <v>140.94830406357241</v>
      </c>
      <c r="ET12" s="76">
        <f t="shared" si="16"/>
        <v>140.94830406357241</v>
      </c>
      <c r="EU12" s="76">
        <f t="shared" si="16"/>
        <v>140.94830406357241</v>
      </c>
      <c r="EV12" s="76">
        <f t="shared" si="16"/>
        <v>140.94830406357241</v>
      </c>
      <c r="EW12" s="76">
        <f t="shared" si="16"/>
        <v>140.94830406357241</v>
      </c>
      <c r="EX12" s="76">
        <f t="shared" si="16"/>
        <v>140.94830406357241</v>
      </c>
      <c r="EY12" s="76">
        <f t="shared" si="16"/>
        <v>140.94830406357241</v>
      </c>
      <c r="EZ12" s="76">
        <f t="shared" si="16"/>
        <v>140.94830406357241</v>
      </c>
      <c r="FA12" s="76">
        <f t="shared" si="16"/>
        <v>140.94830406357241</v>
      </c>
      <c r="FB12" s="76">
        <f t="shared" si="16"/>
        <v>140.94830406357241</v>
      </c>
      <c r="FC12" s="76">
        <f t="shared" si="16"/>
        <v>140.94830406357241</v>
      </c>
      <c r="FD12" s="76">
        <f t="shared" si="16"/>
        <v>140.94830406357241</v>
      </c>
      <c r="FE12" s="76">
        <f t="shared" si="16"/>
        <v>140.94830406357241</v>
      </c>
      <c r="FF12" s="76">
        <f t="shared" si="16"/>
        <v>140.94830406357241</v>
      </c>
      <c r="FG12" s="76">
        <f t="shared" si="16"/>
        <v>140.94830406357241</v>
      </c>
      <c r="FH12" s="76">
        <f t="shared" si="16"/>
        <v>140.94830406357241</v>
      </c>
      <c r="FI12" s="76">
        <f t="shared" si="16"/>
        <v>140.94830406357241</v>
      </c>
      <c r="FJ12" s="76">
        <f t="shared" si="16"/>
        <v>140.94830406357241</v>
      </c>
      <c r="FK12" s="76">
        <f t="shared" si="16"/>
        <v>140.94830406357241</v>
      </c>
      <c r="FL12" s="76">
        <f t="shared" si="16"/>
        <v>140.94830406357241</v>
      </c>
      <c r="FM12" s="76">
        <f t="shared" si="16"/>
        <v>140.94830406357241</v>
      </c>
      <c r="FN12" s="76">
        <f t="shared" si="16"/>
        <v>140.94830406357241</v>
      </c>
      <c r="FO12" s="76">
        <f t="shared" si="16"/>
        <v>140.94830406357241</v>
      </c>
      <c r="FP12" s="76">
        <f t="shared" si="16"/>
        <v>140.94830406357241</v>
      </c>
      <c r="FQ12" s="76">
        <f t="shared" si="16"/>
        <v>140.94830406357241</v>
      </c>
      <c r="FR12" s="76">
        <f t="shared" si="16"/>
        <v>140.94830406357241</v>
      </c>
      <c r="FS12" s="76">
        <f t="shared" si="16"/>
        <v>140.94830406357241</v>
      </c>
      <c r="FT12" s="76">
        <f t="shared" si="16"/>
        <v>140.94830406357241</v>
      </c>
      <c r="FU12" s="76">
        <f t="shared" si="16"/>
        <v>140.94830406357241</v>
      </c>
      <c r="FV12" s="76">
        <f t="shared" si="16"/>
        <v>140.94830406357241</v>
      </c>
      <c r="FW12" s="76">
        <f t="shared" si="16"/>
        <v>140.94830406357241</v>
      </c>
      <c r="FX12" s="76">
        <f t="shared" si="16"/>
        <v>140.94830406357241</v>
      </c>
      <c r="FY12" s="76">
        <f t="shared" si="16"/>
        <v>140.94830406357241</v>
      </c>
      <c r="FZ12" s="76">
        <f t="shared" si="16"/>
        <v>140.94830406357241</v>
      </c>
      <c r="GA12" s="76">
        <f t="shared" si="16"/>
        <v>140.94830406357241</v>
      </c>
      <c r="GB12" s="76">
        <f t="shared" si="16"/>
        <v>140.94830406357241</v>
      </c>
      <c r="GC12" s="76">
        <f t="shared" si="16"/>
        <v>140.94830406357241</v>
      </c>
      <c r="GD12" s="76">
        <f t="shared" si="16"/>
        <v>140.94830406357241</v>
      </c>
      <c r="GE12" s="76">
        <f t="shared" si="16"/>
        <v>140.94830406357241</v>
      </c>
      <c r="GF12" s="76">
        <f t="shared" si="16"/>
        <v>140.94830406357241</v>
      </c>
      <c r="GG12" s="76">
        <f t="shared" si="16"/>
        <v>140.94830406357241</v>
      </c>
      <c r="GH12" s="76">
        <f t="shared" si="16"/>
        <v>140.94830406357241</v>
      </c>
      <c r="GI12" s="76">
        <f t="shared" si="16"/>
        <v>140.94830406357241</v>
      </c>
      <c r="GJ12" s="76">
        <f t="shared" si="16"/>
        <v>140.94830406357241</v>
      </c>
      <c r="GK12" s="76">
        <f t="shared" si="16"/>
        <v>140.94830406357241</v>
      </c>
      <c r="GL12" s="76">
        <f t="shared" ref="GL12:HI12" si="17">GL13+GL18+GL20+GL30+GL21</f>
        <v>140.94830406357241</v>
      </c>
      <c r="GM12" s="76">
        <f t="shared" si="17"/>
        <v>140.94830406357241</v>
      </c>
      <c r="GN12" s="76">
        <f t="shared" si="17"/>
        <v>140.94830406357241</v>
      </c>
      <c r="GO12" s="76">
        <f t="shared" si="17"/>
        <v>140.94830406357241</v>
      </c>
      <c r="GP12" s="76">
        <f t="shared" si="17"/>
        <v>140.94830406357241</v>
      </c>
      <c r="GQ12" s="76">
        <f t="shared" si="17"/>
        <v>140.94830406357241</v>
      </c>
      <c r="GR12" s="76">
        <f t="shared" si="17"/>
        <v>140.94830406357241</v>
      </c>
      <c r="GS12" s="76">
        <f t="shared" si="17"/>
        <v>140.94830406357241</v>
      </c>
      <c r="GT12" s="76">
        <f t="shared" si="17"/>
        <v>140.94830406357241</v>
      </c>
      <c r="GU12" s="76">
        <f t="shared" si="17"/>
        <v>140.94830406357241</v>
      </c>
      <c r="GV12" s="76">
        <f t="shared" si="17"/>
        <v>140.94830406357241</v>
      </c>
      <c r="GW12" s="76">
        <f t="shared" si="17"/>
        <v>140.94830406357241</v>
      </c>
      <c r="GX12" s="76">
        <f t="shared" si="17"/>
        <v>140.94830406357241</v>
      </c>
      <c r="GY12" s="76">
        <f t="shared" si="17"/>
        <v>140.94830406357241</v>
      </c>
      <c r="GZ12" s="76">
        <f t="shared" si="17"/>
        <v>140.94830406357241</v>
      </c>
      <c r="HA12" s="76">
        <f t="shared" si="17"/>
        <v>140.94830406357241</v>
      </c>
      <c r="HB12" s="76">
        <f t="shared" si="17"/>
        <v>140.94830406357241</v>
      </c>
      <c r="HC12" s="76">
        <f t="shared" si="17"/>
        <v>140.94830406357241</v>
      </c>
      <c r="HD12" s="76">
        <f t="shared" si="17"/>
        <v>140.94830406357241</v>
      </c>
      <c r="HE12" s="76">
        <f t="shared" si="17"/>
        <v>140.94830406357241</v>
      </c>
      <c r="HF12" s="76">
        <f t="shared" si="17"/>
        <v>140.94830406357241</v>
      </c>
      <c r="HG12" s="76">
        <f t="shared" si="17"/>
        <v>140.94830406357241</v>
      </c>
      <c r="HH12" s="76">
        <f t="shared" si="17"/>
        <v>140.94830406357241</v>
      </c>
      <c r="HI12" s="76">
        <f t="shared" si="17"/>
        <v>140.94830406357241</v>
      </c>
    </row>
    <row r="13" spans="1:217" s="82" customFormat="1" x14ac:dyDescent="0.2">
      <c r="A13" s="32" t="s">
        <v>223</v>
      </c>
      <c r="B13" s="81">
        <f t="shared" ref="B13:BM13" si="18">SUM(B14:B17)</f>
        <v>0</v>
      </c>
      <c r="C13" s="81">
        <f t="shared" si="18"/>
        <v>0</v>
      </c>
      <c r="D13" s="81">
        <f t="shared" si="18"/>
        <v>0</v>
      </c>
      <c r="E13" s="81">
        <f t="shared" si="18"/>
        <v>0</v>
      </c>
      <c r="F13" s="81">
        <f t="shared" si="18"/>
        <v>0</v>
      </c>
      <c r="G13" s="81">
        <f t="shared" si="18"/>
        <v>0</v>
      </c>
      <c r="H13" s="81">
        <f t="shared" si="18"/>
        <v>0</v>
      </c>
      <c r="I13" s="81">
        <f t="shared" si="18"/>
        <v>0</v>
      </c>
      <c r="J13" s="81">
        <f t="shared" si="18"/>
        <v>0</v>
      </c>
      <c r="K13" s="81">
        <f t="shared" si="18"/>
        <v>0</v>
      </c>
      <c r="L13" s="81">
        <f t="shared" si="18"/>
        <v>0</v>
      </c>
      <c r="M13" s="81">
        <f t="shared" si="18"/>
        <v>0</v>
      </c>
      <c r="N13" s="81">
        <f t="shared" si="18"/>
        <v>0</v>
      </c>
      <c r="O13" s="81">
        <f t="shared" si="18"/>
        <v>0</v>
      </c>
      <c r="P13" s="81">
        <f t="shared" si="18"/>
        <v>0</v>
      </c>
      <c r="Q13" s="81">
        <f t="shared" si="18"/>
        <v>0</v>
      </c>
      <c r="R13" s="81">
        <f t="shared" si="18"/>
        <v>140.94830406357241</v>
      </c>
      <c r="S13" s="81">
        <f t="shared" si="18"/>
        <v>140.94830406357241</v>
      </c>
      <c r="T13" s="81">
        <f t="shared" si="18"/>
        <v>140.94830406357241</v>
      </c>
      <c r="U13" s="81">
        <f t="shared" si="18"/>
        <v>140.94830406357241</v>
      </c>
      <c r="V13" s="81">
        <f t="shared" si="18"/>
        <v>140.94830406357241</v>
      </c>
      <c r="W13" s="81">
        <f t="shared" si="18"/>
        <v>140.94830406357241</v>
      </c>
      <c r="X13" s="81">
        <f t="shared" si="18"/>
        <v>140.94830406357241</v>
      </c>
      <c r="Y13" s="81">
        <f t="shared" si="18"/>
        <v>140.94830406357241</v>
      </c>
      <c r="Z13" s="81">
        <f t="shared" si="18"/>
        <v>140.94830406357241</v>
      </c>
      <c r="AA13" s="81">
        <f t="shared" si="18"/>
        <v>140.94830406357241</v>
      </c>
      <c r="AB13" s="81">
        <f t="shared" si="18"/>
        <v>140.94830406357241</v>
      </c>
      <c r="AC13" s="81">
        <f t="shared" si="18"/>
        <v>140.94830406357241</v>
      </c>
      <c r="AD13" s="81">
        <f t="shared" si="18"/>
        <v>140.94830406357241</v>
      </c>
      <c r="AE13" s="81">
        <f t="shared" si="18"/>
        <v>140.94830406357241</v>
      </c>
      <c r="AF13" s="81">
        <f t="shared" si="18"/>
        <v>140.94830406357241</v>
      </c>
      <c r="AG13" s="81">
        <f t="shared" si="18"/>
        <v>140.94830406357241</v>
      </c>
      <c r="AH13" s="81">
        <f t="shared" si="18"/>
        <v>140.94830406357241</v>
      </c>
      <c r="AI13" s="81">
        <f t="shared" si="18"/>
        <v>140.94830406357241</v>
      </c>
      <c r="AJ13" s="81">
        <f t="shared" si="18"/>
        <v>140.94830406357241</v>
      </c>
      <c r="AK13" s="81">
        <f t="shared" si="18"/>
        <v>140.94830406357241</v>
      </c>
      <c r="AL13" s="81">
        <f t="shared" si="18"/>
        <v>140.94830406357241</v>
      </c>
      <c r="AM13" s="81">
        <f t="shared" si="18"/>
        <v>140.94830406357241</v>
      </c>
      <c r="AN13" s="81">
        <f t="shared" si="18"/>
        <v>140.94830406357241</v>
      </c>
      <c r="AO13" s="81">
        <f t="shared" si="18"/>
        <v>140.94830406357241</v>
      </c>
      <c r="AP13" s="81">
        <f t="shared" si="18"/>
        <v>140.94830406357241</v>
      </c>
      <c r="AQ13" s="81">
        <f t="shared" si="18"/>
        <v>140.94830406357241</v>
      </c>
      <c r="AR13" s="81">
        <f t="shared" si="18"/>
        <v>140.94830406357241</v>
      </c>
      <c r="AS13" s="81">
        <f t="shared" si="18"/>
        <v>140.94830406357241</v>
      </c>
      <c r="AT13" s="81">
        <f t="shared" si="18"/>
        <v>140.94830406357241</v>
      </c>
      <c r="AU13" s="81">
        <f t="shared" si="18"/>
        <v>140.94830406357241</v>
      </c>
      <c r="AV13" s="81">
        <f t="shared" si="18"/>
        <v>140.94830406357241</v>
      </c>
      <c r="AW13" s="81">
        <f t="shared" si="18"/>
        <v>140.94830406357241</v>
      </c>
      <c r="AX13" s="81">
        <f t="shared" si="18"/>
        <v>140.94830406357241</v>
      </c>
      <c r="AY13" s="81">
        <f t="shared" si="18"/>
        <v>140.94830406357241</v>
      </c>
      <c r="AZ13" s="81">
        <f t="shared" si="18"/>
        <v>140.94830406357241</v>
      </c>
      <c r="BA13" s="81">
        <f t="shared" si="18"/>
        <v>140.94830406357241</v>
      </c>
      <c r="BB13" s="81">
        <f t="shared" si="18"/>
        <v>140.94830406357241</v>
      </c>
      <c r="BC13" s="81">
        <f t="shared" si="18"/>
        <v>140.94830406357241</v>
      </c>
      <c r="BD13" s="81">
        <f t="shared" si="18"/>
        <v>140.94830406357241</v>
      </c>
      <c r="BE13" s="81">
        <f t="shared" si="18"/>
        <v>140.94830406357241</v>
      </c>
      <c r="BF13" s="81">
        <f t="shared" si="18"/>
        <v>140.94830406357241</v>
      </c>
      <c r="BG13" s="81">
        <f t="shared" si="18"/>
        <v>140.94830406357241</v>
      </c>
      <c r="BH13" s="81">
        <f t="shared" si="18"/>
        <v>140.94830406357241</v>
      </c>
      <c r="BI13" s="81">
        <f t="shared" si="18"/>
        <v>140.94830406357241</v>
      </c>
      <c r="BJ13" s="81">
        <f t="shared" si="18"/>
        <v>140.94830406357241</v>
      </c>
      <c r="BK13" s="81">
        <f t="shared" si="18"/>
        <v>140.94830406357241</v>
      </c>
      <c r="BL13" s="81">
        <f t="shared" si="18"/>
        <v>140.94830406357241</v>
      </c>
      <c r="BM13" s="81">
        <f t="shared" si="18"/>
        <v>140.94830406357241</v>
      </c>
      <c r="BN13" s="81">
        <f t="shared" ref="BN13:DY13" si="19">SUM(BN14:BN17)</f>
        <v>140.94830406357241</v>
      </c>
      <c r="BO13" s="81">
        <f t="shared" si="19"/>
        <v>140.94830406357241</v>
      </c>
      <c r="BP13" s="81">
        <f t="shared" si="19"/>
        <v>140.94830406357241</v>
      </c>
      <c r="BQ13" s="81">
        <f t="shared" si="19"/>
        <v>140.94830406357241</v>
      </c>
      <c r="BR13" s="81">
        <f t="shared" si="19"/>
        <v>140.94830406357241</v>
      </c>
      <c r="BS13" s="81">
        <f t="shared" si="19"/>
        <v>140.94830406357241</v>
      </c>
      <c r="BT13" s="81">
        <f t="shared" si="19"/>
        <v>140.94830406357241</v>
      </c>
      <c r="BU13" s="81">
        <f t="shared" si="19"/>
        <v>140.94830406357241</v>
      </c>
      <c r="BV13" s="81">
        <f t="shared" si="19"/>
        <v>140.94830406357241</v>
      </c>
      <c r="BW13" s="81">
        <f t="shared" si="19"/>
        <v>140.94830406357241</v>
      </c>
      <c r="BX13" s="81">
        <f t="shared" si="19"/>
        <v>140.94830406357241</v>
      </c>
      <c r="BY13" s="81">
        <f t="shared" si="19"/>
        <v>140.94830406357241</v>
      </c>
      <c r="BZ13" s="81">
        <f t="shared" si="19"/>
        <v>140.94830406357241</v>
      </c>
      <c r="CA13" s="81">
        <f t="shared" si="19"/>
        <v>140.94830406357241</v>
      </c>
      <c r="CB13" s="81">
        <f t="shared" si="19"/>
        <v>140.94830406357241</v>
      </c>
      <c r="CC13" s="81">
        <f t="shared" si="19"/>
        <v>140.94830406357241</v>
      </c>
      <c r="CD13" s="81">
        <f t="shared" si="19"/>
        <v>140.94830406357241</v>
      </c>
      <c r="CE13" s="81">
        <f t="shared" si="19"/>
        <v>140.94830406357241</v>
      </c>
      <c r="CF13" s="81">
        <f t="shared" si="19"/>
        <v>140.94830406357241</v>
      </c>
      <c r="CG13" s="81">
        <f t="shared" si="19"/>
        <v>140.94830406357241</v>
      </c>
      <c r="CH13" s="81">
        <f t="shared" si="19"/>
        <v>140.94830406357241</v>
      </c>
      <c r="CI13" s="81">
        <f t="shared" si="19"/>
        <v>140.94830406357241</v>
      </c>
      <c r="CJ13" s="81">
        <f t="shared" si="19"/>
        <v>140.94830406357241</v>
      </c>
      <c r="CK13" s="81">
        <f t="shared" si="19"/>
        <v>140.94830406357241</v>
      </c>
      <c r="CL13" s="81">
        <f t="shared" si="19"/>
        <v>140.94830406357241</v>
      </c>
      <c r="CM13" s="81">
        <f t="shared" si="19"/>
        <v>140.94830406357241</v>
      </c>
      <c r="CN13" s="81">
        <f t="shared" si="19"/>
        <v>140.94830406357241</v>
      </c>
      <c r="CO13" s="81">
        <f t="shared" si="19"/>
        <v>140.94830406357241</v>
      </c>
      <c r="CP13" s="81">
        <f t="shared" si="19"/>
        <v>140.94830406357241</v>
      </c>
      <c r="CQ13" s="81">
        <f t="shared" si="19"/>
        <v>140.94830406357241</v>
      </c>
      <c r="CR13" s="81">
        <f t="shared" si="19"/>
        <v>140.94830406357241</v>
      </c>
      <c r="CS13" s="81">
        <f t="shared" si="19"/>
        <v>140.94830406357241</v>
      </c>
      <c r="CT13" s="81">
        <f t="shared" si="19"/>
        <v>140.94830406357241</v>
      </c>
      <c r="CU13" s="81">
        <f t="shared" si="19"/>
        <v>140.94830406357241</v>
      </c>
      <c r="CV13" s="81">
        <f t="shared" si="19"/>
        <v>140.94830406357241</v>
      </c>
      <c r="CW13" s="81">
        <f t="shared" si="19"/>
        <v>140.94830406357241</v>
      </c>
      <c r="CX13" s="81">
        <f t="shared" si="19"/>
        <v>140.94830406357241</v>
      </c>
      <c r="CY13" s="81">
        <f t="shared" si="19"/>
        <v>140.94830406357241</v>
      </c>
      <c r="CZ13" s="81">
        <f t="shared" si="19"/>
        <v>140.94830406357241</v>
      </c>
      <c r="DA13" s="81">
        <f t="shared" si="19"/>
        <v>140.94830406357241</v>
      </c>
      <c r="DB13" s="81">
        <f t="shared" si="19"/>
        <v>140.94830406357241</v>
      </c>
      <c r="DC13" s="81">
        <f t="shared" si="19"/>
        <v>140.94830406357241</v>
      </c>
      <c r="DD13" s="81">
        <f t="shared" si="19"/>
        <v>140.94830406357241</v>
      </c>
      <c r="DE13" s="81">
        <f t="shared" si="19"/>
        <v>140.94830406357241</v>
      </c>
      <c r="DF13" s="81">
        <f t="shared" si="19"/>
        <v>140.94830406357241</v>
      </c>
      <c r="DG13" s="81">
        <f t="shared" si="19"/>
        <v>140.94830406357241</v>
      </c>
      <c r="DH13" s="81">
        <f t="shared" si="19"/>
        <v>140.94830406357241</v>
      </c>
      <c r="DI13" s="81">
        <f t="shared" si="19"/>
        <v>140.94830406357241</v>
      </c>
      <c r="DJ13" s="81">
        <f t="shared" si="19"/>
        <v>140.94830406357241</v>
      </c>
      <c r="DK13" s="81">
        <f t="shared" si="19"/>
        <v>140.94830406357241</v>
      </c>
      <c r="DL13" s="81">
        <f t="shared" si="19"/>
        <v>140.94830406357241</v>
      </c>
      <c r="DM13" s="81">
        <f t="shared" si="19"/>
        <v>140.94830406357241</v>
      </c>
      <c r="DN13" s="81">
        <f t="shared" si="19"/>
        <v>140.94830406357241</v>
      </c>
      <c r="DO13" s="81">
        <f t="shared" si="19"/>
        <v>140.94830406357241</v>
      </c>
      <c r="DP13" s="81">
        <f t="shared" si="19"/>
        <v>140.94830406357241</v>
      </c>
      <c r="DQ13" s="81">
        <f t="shared" si="19"/>
        <v>140.94830406357241</v>
      </c>
      <c r="DR13" s="81">
        <f t="shared" si="19"/>
        <v>140.94830406357241</v>
      </c>
      <c r="DS13" s="81">
        <f t="shared" si="19"/>
        <v>140.94830406357241</v>
      </c>
      <c r="DT13" s="81">
        <f t="shared" si="19"/>
        <v>140.94830406357241</v>
      </c>
      <c r="DU13" s="81">
        <f t="shared" si="19"/>
        <v>140.94830406357241</v>
      </c>
      <c r="DV13" s="81">
        <f t="shared" si="19"/>
        <v>140.94830406357241</v>
      </c>
      <c r="DW13" s="81">
        <f t="shared" si="19"/>
        <v>140.94830406357241</v>
      </c>
      <c r="DX13" s="81">
        <f t="shared" si="19"/>
        <v>140.94830406357241</v>
      </c>
      <c r="DY13" s="81">
        <f t="shared" si="19"/>
        <v>140.94830406357241</v>
      </c>
      <c r="DZ13" s="81">
        <f t="shared" ref="DZ13:GK13" si="20">SUM(DZ14:DZ17)</f>
        <v>140.94830406357241</v>
      </c>
      <c r="EA13" s="81">
        <f t="shared" si="20"/>
        <v>140.94830406357241</v>
      </c>
      <c r="EB13" s="81">
        <f t="shared" si="20"/>
        <v>140.94830406357241</v>
      </c>
      <c r="EC13" s="81">
        <f t="shared" si="20"/>
        <v>140.94830406357241</v>
      </c>
      <c r="ED13" s="81">
        <f t="shared" si="20"/>
        <v>140.94830406357241</v>
      </c>
      <c r="EE13" s="81">
        <f t="shared" si="20"/>
        <v>140.94830406357241</v>
      </c>
      <c r="EF13" s="81">
        <f t="shared" si="20"/>
        <v>140.94830406357241</v>
      </c>
      <c r="EG13" s="81">
        <f t="shared" si="20"/>
        <v>140.94830406357241</v>
      </c>
      <c r="EH13" s="81">
        <f t="shared" si="20"/>
        <v>140.94830406357241</v>
      </c>
      <c r="EI13" s="81">
        <f t="shared" si="20"/>
        <v>140.94830406357241</v>
      </c>
      <c r="EJ13" s="81">
        <f t="shared" si="20"/>
        <v>140.94830406357241</v>
      </c>
      <c r="EK13" s="81">
        <f t="shared" si="20"/>
        <v>140.94830406357241</v>
      </c>
      <c r="EL13" s="81">
        <f t="shared" si="20"/>
        <v>140.94830406357241</v>
      </c>
      <c r="EM13" s="81">
        <f t="shared" si="20"/>
        <v>140.94830406357241</v>
      </c>
      <c r="EN13" s="81">
        <f t="shared" si="20"/>
        <v>140.94830406357241</v>
      </c>
      <c r="EO13" s="81">
        <f t="shared" si="20"/>
        <v>140.94830406357241</v>
      </c>
      <c r="EP13" s="81">
        <f t="shared" si="20"/>
        <v>140.94830406357241</v>
      </c>
      <c r="EQ13" s="81">
        <f t="shared" si="20"/>
        <v>140.94830406357241</v>
      </c>
      <c r="ER13" s="81">
        <f t="shared" si="20"/>
        <v>140.94830406357241</v>
      </c>
      <c r="ES13" s="81">
        <f t="shared" si="20"/>
        <v>140.94830406357241</v>
      </c>
      <c r="ET13" s="81">
        <f t="shared" si="20"/>
        <v>140.94830406357241</v>
      </c>
      <c r="EU13" s="81">
        <f t="shared" si="20"/>
        <v>140.94830406357241</v>
      </c>
      <c r="EV13" s="81">
        <f t="shared" si="20"/>
        <v>140.94830406357241</v>
      </c>
      <c r="EW13" s="81">
        <f t="shared" si="20"/>
        <v>140.94830406357241</v>
      </c>
      <c r="EX13" s="81">
        <f t="shared" si="20"/>
        <v>140.94830406357241</v>
      </c>
      <c r="EY13" s="81">
        <f t="shared" si="20"/>
        <v>140.94830406357241</v>
      </c>
      <c r="EZ13" s="81">
        <f t="shared" si="20"/>
        <v>140.94830406357241</v>
      </c>
      <c r="FA13" s="81">
        <f t="shared" si="20"/>
        <v>140.94830406357241</v>
      </c>
      <c r="FB13" s="81">
        <f t="shared" si="20"/>
        <v>140.94830406357241</v>
      </c>
      <c r="FC13" s="81">
        <f t="shared" si="20"/>
        <v>140.94830406357241</v>
      </c>
      <c r="FD13" s="81">
        <f t="shared" si="20"/>
        <v>140.94830406357241</v>
      </c>
      <c r="FE13" s="81">
        <f t="shared" si="20"/>
        <v>140.94830406357241</v>
      </c>
      <c r="FF13" s="81">
        <f t="shared" si="20"/>
        <v>140.94830406357241</v>
      </c>
      <c r="FG13" s="81">
        <f t="shared" si="20"/>
        <v>140.94830406357241</v>
      </c>
      <c r="FH13" s="81">
        <f t="shared" si="20"/>
        <v>140.94830406357241</v>
      </c>
      <c r="FI13" s="81">
        <f t="shared" si="20"/>
        <v>140.94830406357241</v>
      </c>
      <c r="FJ13" s="81">
        <f t="shared" si="20"/>
        <v>140.94830406357241</v>
      </c>
      <c r="FK13" s="81">
        <f t="shared" si="20"/>
        <v>140.94830406357241</v>
      </c>
      <c r="FL13" s="81">
        <f t="shared" si="20"/>
        <v>140.94830406357241</v>
      </c>
      <c r="FM13" s="81">
        <f t="shared" si="20"/>
        <v>140.94830406357241</v>
      </c>
      <c r="FN13" s="81">
        <f t="shared" si="20"/>
        <v>140.94830406357241</v>
      </c>
      <c r="FO13" s="81">
        <f t="shared" si="20"/>
        <v>140.94830406357241</v>
      </c>
      <c r="FP13" s="81">
        <f t="shared" si="20"/>
        <v>140.94830406357241</v>
      </c>
      <c r="FQ13" s="81">
        <f t="shared" si="20"/>
        <v>140.94830406357241</v>
      </c>
      <c r="FR13" s="81">
        <f t="shared" si="20"/>
        <v>140.94830406357241</v>
      </c>
      <c r="FS13" s="81">
        <f t="shared" si="20"/>
        <v>140.94830406357241</v>
      </c>
      <c r="FT13" s="81">
        <f t="shared" si="20"/>
        <v>140.94830406357241</v>
      </c>
      <c r="FU13" s="81">
        <f t="shared" si="20"/>
        <v>140.94830406357241</v>
      </c>
      <c r="FV13" s="81">
        <f t="shared" si="20"/>
        <v>140.94830406357241</v>
      </c>
      <c r="FW13" s="81">
        <f t="shared" si="20"/>
        <v>140.94830406357241</v>
      </c>
      <c r="FX13" s="81">
        <f t="shared" si="20"/>
        <v>140.94830406357241</v>
      </c>
      <c r="FY13" s="81">
        <f t="shared" si="20"/>
        <v>140.94830406357241</v>
      </c>
      <c r="FZ13" s="81">
        <f t="shared" si="20"/>
        <v>140.94830406357241</v>
      </c>
      <c r="GA13" s="81">
        <f t="shared" si="20"/>
        <v>140.94830406357241</v>
      </c>
      <c r="GB13" s="81">
        <f t="shared" si="20"/>
        <v>140.94830406357241</v>
      </c>
      <c r="GC13" s="81">
        <f t="shared" si="20"/>
        <v>140.94830406357241</v>
      </c>
      <c r="GD13" s="81">
        <f t="shared" si="20"/>
        <v>140.94830406357241</v>
      </c>
      <c r="GE13" s="81">
        <f t="shared" si="20"/>
        <v>140.94830406357241</v>
      </c>
      <c r="GF13" s="81">
        <f t="shared" si="20"/>
        <v>140.94830406357241</v>
      </c>
      <c r="GG13" s="81">
        <f t="shared" si="20"/>
        <v>140.94830406357241</v>
      </c>
      <c r="GH13" s="81">
        <f t="shared" si="20"/>
        <v>140.94830406357241</v>
      </c>
      <c r="GI13" s="81">
        <f t="shared" si="20"/>
        <v>140.94830406357241</v>
      </c>
      <c r="GJ13" s="81">
        <f t="shared" si="20"/>
        <v>140.94830406357241</v>
      </c>
      <c r="GK13" s="81">
        <f t="shared" si="20"/>
        <v>140.94830406357241</v>
      </c>
      <c r="GL13" s="81">
        <f t="shared" ref="GL13:HI13" si="21">SUM(GL14:GL17)</f>
        <v>140.94830406357241</v>
      </c>
      <c r="GM13" s="81">
        <f t="shared" si="21"/>
        <v>140.94830406357241</v>
      </c>
      <c r="GN13" s="81">
        <f t="shared" si="21"/>
        <v>140.94830406357241</v>
      </c>
      <c r="GO13" s="81">
        <f t="shared" si="21"/>
        <v>140.94830406357241</v>
      </c>
      <c r="GP13" s="81">
        <f t="shared" si="21"/>
        <v>140.94830406357241</v>
      </c>
      <c r="GQ13" s="81">
        <f t="shared" si="21"/>
        <v>140.94830406357241</v>
      </c>
      <c r="GR13" s="81">
        <f t="shared" si="21"/>
        <v>140.94830406357241</v>
      </c>
      <c r="GS13" s="81">
        <f t="shared" si="21"/>
        <v>140.94830406357241</v>
      </c>
      <c r="GT13" s="81">
        <f t="shared" si="21"/>
        <v>140.94830406357241</v>
      </c>
      <c r="GU13" s="81">
        <f t="shared" si="21"/>
        <v>140.94830406357241</v>
      </c>
      <c r="GV13" s="81">
        <f t="shared" si="21"/>
        <v>140.94830406357241</v>
      </c>
      <c r="GW13" s="81">
        <f t="shared" si="21"/>
        <v>140.94830406357241</v>
      </c>
      <c r="GX13" s="81">
        <f t="shared" si="21"/>
        <v>140.94830406357241</v>
      </c>
      <c r="GY13" s="81">
        <f t="shared" si="21"/>
        <v>140.94830406357241</v>
      </c>
      <c r="GZ13" s="81">
        <f t="shared" si="21"/>
        <v>140.94830406357241</v>
      </c>
      <c r="HA13" s="81">
        <f t="shared" si="21"/>
        <v>140.94830406357241</v>
      </c>
      <c r="HB13" s="81">
        <f t="shared" si="21"/>
        <v>140.94830406357241</v>
      </c>
      <c r="HC13" s="81">
        <f t="shared" si="21"/>
        <v>140.94830406357241</v>
      </c>
      <c r="HD13" s="81">
        <f t="shared" si="21"/>
        <v>140.94830406357241</v>
      </c>
      <c r="HE13" s="81">
        <f t="shared" si="21"/>
        <v>140.94830406357241</v>
      </c>
      <c r="HF13" s="81">
        <f t="shared" si="21"/>
        <v>140.94830406357241</v>
      </c>
      <c r="HG13" s="81">
        <f t="shared" si="21"/>
        <v>140.94830406357241</v>
      </c>
      <c r="HH13" s="81">
        <f t="shared" si="21"/>
        <v>140.94830406357241</v>
      </c>
      <c r="HI13" s="81">
        <f t="shared" si="21"/>
        <v>140.94830406357241</v>
      </c>
    </row>
    <row r="14" spans="1:217" s="109" customFormat="1" x14ac:dyDescent="0.2">
      <c r="A14" s="107" t="s">
        <v>344</v>
      </c>
      <c r="B14" s="108">
        <v>0</v>
      </c>
      <c r="C14" s="108">
        <v>0</v>
      </c>
      <c r="D14" s="108">
        <v>0</v>
      </c>
      <c r="E14" s="108">
        <v>0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0</v>
      </c>
      <c r="R14" s="108">
        <v>0</v>
      </c>
      <c r="S14" s="108">
        <v>0</v>
      </c>
      <c r="T14" s="108">
        <v>0</v>
      </c>
      <c r="U14" s="108">
        <v>0</v>
      </c>
      <c r="V14" s="108">
        <v>0</v>
      </c>
      <c r="W14" s="108">
        <v>0</v>
      </c>
      <c r="X14" s="108">
        <v>0</v>
      </c>
      <c r="Y14" s="108">
        <v>0</v>
      </c>
      <c r="Z14" s="108">
        <v>0</v>
      </c>
      <c r="AA14" s="108">
        <v>0</v>
      </c>
      <c r="AB14" s="108">
        <v>0</v>
      </c>
      <c r="AC14" s="108">
        <v>0</v>
      </c>
      <c r="AD14" s="108">
        <v>0</v>
      </c>
      <c r="AE14" s="108">
        <v>0</v>
      </c>
      <c r="AF14" s="108">
        <v>0</v>
      </c>
      <c r="AG14" s="108">
        <v>0</v>
      </c>
      <c r="AH14" s="108">
        <v>0</v>
      </c>
      <c r="AI14" s="108">
        <v>0</v>
      </c>
      <c r="AJ14" s="108">
        <v>0</v>
      </c>
      <c r="AK14" s="108">
        <v>0</v>
      </c>
      <c r="AL14" s="108">
        <v>0</v>
      </c>
      <c r="AM14" s="108">
        <v>0</v>
      </c>
      <c r="AN14" s="108">
        <v>0</v>
      </c>
      <c r="AO14" s="108">
        <v>0</v>
      </c>
      <c r="AP14" s="108">
        <v>0</v>
      </c>
      <c r="AQ14" s="108">
        <v>0</v>
      </c>
      <c r="AR14" s="108">
        <v>0</v>
      </c>
      <c r="AS14" s="108">
        <v>0</v>
      </c>
      <c r="AT14" s="108">
        <v>0</v>
      </c>
      <c r="AU14" s="108">
        <v>0</v>
      </c>
      <c r="AV14" s="108">
        <v>0</v>
      </c>
      <c r="AW14" s="108">
        <v>0</v>
      </c>
      <c r="AX14" s="108">
        <v>0</v>
      </c>
      <c r="AY14" s="108">
        <v>0</v>
      </c>
      <c r="AZ14" s="108">
        <v>0</v>
      </c>
      <c r="BA14" s="108">
        <v>0</v>
      </c>
      <c r="BB14" s="108">
        <v>0</v>
      </c>
      <c r="BC14" s="108">
        <v>0</v>
      </c>
      <c r="BD14" s="108">
        <v>0</v>
      </c>
      <c r="BE14" s="108">
        <v>0</v>
      </c>
      <c r="BF14" s="108">
        <v>0</v>
      </c>
      <c r="BG14" s="108">
        <v>0</v>
      </c>
      <c r="BH14" s="108">
        <v>0</v>
      </c>
      <c r="BI14" s="108">
        <v>0</v>
      </c>
      <c r="BJ14" s="108">
        <v>0</v>
      </c>
      <c r="BK14" s="108">
        <v>0</v>
      </c>
      <c r="BL14" s="108">
        <v>0</v>
      </c>
      <c r="BM14" s="108">
        <v>0</v>
      </c>
      <c r="BN14" s="108">
        <v>0</v>
      </c>
      <c r="BO14" s="108">
        <v>0</v>
      </c>
      <c r="BP14" s="108">
        <v>0</v>
      </c>
      <c r="BQ14" s="108">
        <v>0</v>
      </c>
      <c r="BR14" s="108">
        <v>0</v>
      </c>
      <c r="BS14" s="108">
        <v>0</v>
      </c>
      <c r="BT14" s="108">
        <v>0</v>
      </c>
      <c r="BU14" s="108">
        <v>0</v>
      </c>
      <c r="BV14" s="108">
        <v>0</v>
      </c>
      <c r="BW14" s="108">
        <v>0</v>
      </c>
      <c r="BX14" s="108">
        <v>0</v>
      </c>
      <c r="BY14" s="108">
        <v>0</v>
      </c>
      <c r="BZ14" s="108">
        <v>0</v>
      </c>
      <c r="CA14" s="108">
        <v>0</v>
      </c>
      <c r="CB14" s="108">
        <v>0</v>
      </c>
      <c r="CC14" s="108">
        <v>0</v>
      </c>
      <c r="CD14" s="108">
        <v>0</v>
      </c>
      <c r="CE14" s="108">
        <v>0</v>
      </c>
      <c r="CF14" s="108">
        <v>0</v>
      </c>
      <c r="CG14" s="108">
        <v>0</v>
      </c>
      <c r="CH14" s="108">
        <v>0</v>
      </c>
      <c r="CI14" s="108">
        <v>0</v>
      </c>
      <c r="CJ14" s="108">
        <v>0</v>
      </c>
      <c r="CK14" s="108">
        <v>0</v>
      </c>
      <c r="CL14" s="108">
        <v>0</v>
      </c>
      <c r="CM14" s="108">
        <v>0</v>
      </c>
      <c r="CN14" s="108">
        <v>0</v>
      </c>
      <c r="CO14" s="108">
        <v>0</v>
      </c>
      <c r="CP14" s="108">
        <v>0</v>
      </c>
      <c r="CQ14" s="108">
        <v>0</v>
      </c>
      <c r="CR14" s="108">
        <v>0</v>
      </c>
      <c r="CS14" s="108">
        <v>0</v>
      </c>
      <c r="CT14" s="108">
        <v>0</v>
      </c>
      <c r="CU14" s="108">
        <v>0</v>
      </c>
      <c r="CV14" s="108">
        <v>0</v>
      </c>
      <c r="CW14" s="108">
        <v>0</v>
      </c>
      <c r="CX14" s="108">
        <v>0</v>
      </c>
      <c r="CY14" s="108">
        <v>0</v>
      </c>
      <c r="CZ14" s="108">
        <v>0</v>
      </c>
      <c r="DA14" s="108">
        <v>0</v>
      </c>
      <c r="DB14" s="108">
        <v>0</v>
      </c>
      <c r="DC14" s="108">
        <v>0</v>
      </c>
      <c r="DD14" s="108">
        <v>0</v>
      </c>
      <c r="DE14" s="108">
        <v>0</v>
      </c>
      <c r="DF14" s="108">
        <v>0</v>
      </c>
      <c r="DG14" s="108">
        <v>0</v>
      </c>
      <c r="DH14" s="108">
        <v>0</v>
      </c>
      <c r="DI14" s="108">
        <v>0</v>
      </c>
      <c r="DJ14" s="108">
        <v>0</v>
      </c>
      <c r="DK14" s="108">
        <v>0</v>
      </c>
      <c r="DL14" s="108">
        <v>0</v>
      </c>
      <c r="DM14" s="108">
        <v>0</v>
      </c>
      <c r="DN14" s="108">
        <v>0</v>
      </c>
      <c r="DO14" s="108">
        <v>0</v>
      </c>
      <c r="DP14" s="108">
        <v>0</v>
      </c>
      <c r="DQ14" s="108">
        <v>0</v>
      </c>
      <c r="DR14" s="108">
        <v>0</v>
      </c>
      <c r="DS14" s="108">
        <v>0</v>
      </c>
      <c r="DT14" s="108">
        <v>0</v>
      </c>
      <c r="DU14" s="108">
        <v>0</v>
      </c>
      <c r="DV14" s="108">
        <v>0</v>
      </c>
      <c r="DW14" s="108">
        <v>0</v>
      </c>
      <c r="DX14" s="108">
        <v>0</v>
      </c>
      <c r="DY14" s="108">
        <v>0</v>
      </c>
      <c r="DZ14" s="108">
        <v>0</v>
      </c>
      <c r="EA14" s="108">
        <v>0</v>
      </c>
      <c r="EB14" s="108">
        <v>0</v>
      </c>
      <c r="EC14" s="108">
        <v>0</v>
      </c>
      <c r="ED14" s="108">
        <v>0</v>
      </c>
      <c r="EE14" s="108">
        <v>0</v>
      </c>
      <c r="EF14" s="108">
        <v>0</v>
      </c>
      <c r="EG14" s="108">
        <v>0</v>
      </c>
      <c r="EH14" s="108">
        <v>0</v>
      </c>
      <c r="EI14" s="108">
        <v>0</v>
      </c>
      <c r="EJ14" s="108">
        <v>0</v>
      </c>
      <c r="EK14" s="108">
        <v>0</v>
      </c>
      <c r="EL14" s="108">
        <v>0</v>
      </c>
      <c r="EM14" s="108">
        <v>0</v>
      </c>
      <c r="EN14" s="108">
        <v>0</v>
      </c>
      <c r="EO14" s="108">
        <v>0</v>
      </c>
      <c r="EP14" s="108">
        <v>0</v>
      </c>
      <c r="EQ14" s="108">
        <v>0</v>
      </c>
      <c r="ER14" s="108">
        <v>0</v>
      </c>
      <c r="ES14" s="108">
        <v>0</v>
      </c>
      <c r="ET14" s="108">
        <v>0</v>
      </c>
      <c r="EU14" s="108">
        <v>0</v>
      </c>
      <c r="EV14" s="108">
        <v>0</v>
      </c>
      <c r="EW14" s="108">
        <v>0</v>
      </c>
      <c r="EX14" s="108">
        <v>0</v>
      </c>
      <c r="EY14" s="108">
        <v>0</v>
      </c>
      <c r="EZ14" s="108">
        <v>0</v>
      </c>
      <c r="FA14" s="108">
        <v>0</v>
      </c>
      <c r="FB14" s="108">
        <v>0</v>
      </c>
      <c r="FC14" s="108">
        <v>0</v>
      </c>
      <c r="FD14" s="108">
        <v>0</v>
      </c>
      <c r="FE14" s="108">
        <v>0</v>
      </c>
      <c r="FF14" s="108">
        <v>0</v>
      </c>
      <c r="FG14" s="108">
        <v>0</v>
      </c>
      <c r="FH14" s="108">
        <v>0</v>
      </c>
      <c r="FI14" s="108">
        <v>0</v>
      </c>
      <c r="FJ14" s="108">
        <v>0</v>
      </c>
      <c r="FK14" s="108">
        <v>0</v>
      </c>
      <c r="FL14" s="108">
        <v>0</v>
      </c>
      <c r="FM14" s="108">
        <v>0</v>
      </c>
      <c r="FN14" s="108">
        <v>0</v>
      </c>
      <c r="FO14" s="108">
        <v>0</v>
      </c>
      <c r="FP14" s="108">
        <v>0</v>
      </c>
      <c r="FQ14" s="108">
        <v>0</v>
      </c>
      <c r="FR14" s="108">
        <v>0</v>
      </c>
      <c r="FS14" s="108">
        <v>0</v>
      </c>
      <c r="FT14" s="108">
        <v>0</v>
      </c>
      <c r="FU14" s="108">
        <v>0</v>
      </c>
      <c r="FV14" s="108">
        <v>0</v>
      </c>
      <c r="FW14" s="108">
        <v>0</v>
      </c>
      <c r="FX14" s="108">
        <v>0</v>
      </c>
      <c r="FY14" s="108">
        <v>0</v>
      </c>
      <c r="FZ14" s="108">
        <v>0</v>
      </c>
      <c r="GA14" s="108">
        <v>0</v>
      </c>
      <c r="GB14" s="108">
        <v>0</v>
      </c>
      <c r="GC14" s="108">
        <v>0</v>
      </c>
      <c r="GD14" s="108">
        <v>0</v>
      </c>
      <c r="GE14" s="108">
        <v>0</v>
      </c>
      <c r="GF14" s="108">
        <v>0</v>
      </c>
      <c r="GG14" s="108">
        <v>0</v>
      </c>
      <c r="GH14" s="108">
        <v>0</v>
      </c>
      <c r="GI14" s="108">
        <v>0</v>
      </c>
      <c r="GJ14" s="108">
        <v>0</v>
      </c>
      <c r="GK14" s="108">
        <v>0</v>
      </c>
      <c r="GL14" s="108">
        <v>0</v>
      </c>
      <c r="GM14" s="108">
        <v>0</v>
      </c>
      <c r="GN14" s="108">
        <v>0</v>
      </c>
      <c r="GO14" s="108">
        <v>0</v>
      </c>
      <c r="GP14" s="108">
        <v>0</v>
      </c>
      <c r="GQ14" s="108">
        <v>0</v>
      </c>
      <c r="GR14" s="108">
        <v>0</v>
      </c>
      <c r="GS14" s="108">
        <v>0</v>
      </c>
      <c r="GT14" s="108">
        <v>0</v>
      </c>
      <c r="GU14" s="108">
        <v>0</v>
      </c>
      <c r="GV14" s="108">
        <v>0</v>
      </c>
      <c r="GW14" s="108">
        <v>0</v>
      </c>
      <c r="GX14" s="108">
        <v>0</v>
      </c>
      <c r="GY14" s="108">
        <v>0</v>
      </c>
      <c r="GZ14" s="108">
        <v>0</v>
      </c>
      <c r="HA14" s="108">
        <v>0</v>
      </c>
      <c r="HB14" s="108">
        <v>0</v>
      </c>
      <c r="HC14" s="108">
        <v>0</v>
      </c>
      <c r="HD14" s="108">
        <v>0</v>
      </c>
      <c r="HE14" s="108">
        <v>0</v>
      </c>
      <c r="HF14" s="108">
        <v>0</v>
      </c>
      <c r="HG14" s="108">
        <v>0</v>
      </c>
      <c r="HH14" s="108">
        <v>0</v>
      </c>
      <c r="HI14" s="108">
        <v>0</v>
      </c>
    </row>
    <row r="15" spans="1:217" x14ac:dyDescent="0.2">
      <c r="A15" s="30" t="s">
        <v>345</v>
      </c>
      <c r="B15" s="80">
        <v>0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0</v>
      </c>
      <c r="P15" s="80">
        <v>0</v>
      </c>
      <c r="Q15" s="80">
        <v>0</v>
      </c>
      <c r="R15" s="80">
        <f t="shared" ref="R15:CC15" si="22">_xlfn.SINGLE(CMM_2)</f>
        <v>140.94830406357241</v>
      </c>
      <c r="S15" s="80">
        <f t="shared" si="22"/>
        <v>140.94830406357241</v>
      </c>
      <c r="T15" s="80">
        <f t="shared" si="22"/>
        <v>140.94830406357241</v>
      </c>
      <c r="U15" s="80">
        <f t="shared" si="22"/>
        <v>140.94830406357241</v>
      </c>
      <c r="V15" s="80">
        <f t="shared" si="22"/>
        <v>140.94830406357241</v>
      </c>
      <c r="W15" s="80">
        <f t="shared" si="22"/>
        <v>140.94830406357241</v>
      </c>
      <c r="X15" s="80">
        <f t="shared" si="22"/>
        <v>140.94830406357241</v>
      </c>
      <c r="Y15" s="80">
        <f t="shared" si="22"/>
        <v>140.94830406357241</v>
      </c>
      <c r="Z15" s="80">
        <f t="shared" si="22"/>
        <v>140.94830406357241</v>
      </c>
      <c r="AA15" s="80">
        <f t="shared" si="22"/>
        <v>140.94830406357241</v>
      </c>
      <c r="AB15" s="80">
        <f t="shared" si="22"/>
        <v>140.94830406357241</v>
      </c>
      <c r="AC15" s="80">
        <f t="shared" si="22"/>
        <v>140.94830406357241</v>
      </c>
      <c r="AD15" s="80">
        <f t="shared" si="22"/>
        <v>140.94830406357241</v>
      </c>
      <c r="AE15" s="80">
        <f t="shared" si="22"/>
        <v>140.94830406357241</v>
      </c>
      <c r="AF15" s="80">
        <f t="shared" si="22"/>
        <v>140.94830406357241</v>
      </c>
      <c r="AG15" s="80">
        <f t="shared" si="22"/>
        <v>140.94830406357241</v>
      </c>
      <c r="AH15" s="80">
        <f t="shared" si="22"/>
        <v>140.94830406357241</v>
      </c>
      <c r="AI15" s="80">
        <f t="shared" si="22"/>
        <v>140.94830406357241</v>
      </c>
      <c r="AJ15" s="80">
        <f t="shared" si="22"/>
        <v>140.94830406357241</v>
      </c>
      <c r="AK15" s="80">
        <f t="shared" si="22"/>
        <v>140.94830406357241</v>
      </c>
      <c r="AL15" s="80">
        <f t="shared" si="22"/>
        <v>140.94830406357241</v>
      </c>
      <c r="AM15" s="80">
        <f t="shared" si="22"/>
        <v>140.94830406357241</v>
      </c>
      <c r="AN15" s="80">
        <f t="shared" si="22"/>
        <v>140.94830406357241</v>
      </c>
      <c r="AO15" s="80">
        <f t="shared" si="22"/>
        <v>140.94830406357241</v>
      </c>
      <c r="AP15" s="80">
        <f t="shared" si="22"/>
        <v>140.94830406357241</v>
      </c>
      <c r="AQ15" s="80">
        <f t="shared" si="22"/>
        <v>140.94830406357241</v>
      </c>
      <c r="AR15" s="80">
        <f t="shared" si="22"/>
        <v>140.94830406357241</v>
      </c>
      <c r="AS15" s="80">
        <f t="shared" si="22"/>
        <v>140.94830406357241</v>
      </c>
      <c r="AT15" s="80">
        <f t="shared" si="22"/>
        <v>140.94830406357241</v>
      </c>
      <c r="AU15" s="80">
        <f t="shared" si="22"/>
        <v>140.94830406357241</v>
      </c>
      <c r="AV15" s="80">
        <f t="shared" si="22"/>
        <v>140.94830406357241</v>
      </c>
      <c r="AW15" s="80">
        <f t="shared" si="22"/>
        <v>140.94830406357241</v>
      </c>
      <c r="AX15" s="80">
        <f t="shared" si="22"/>
        <v>140.94830406357241</v>
      </c>
      <c r="AY15" s="80">
        <f t="shared" si="22"/>
        <v>140.94830406357241</v>
      </c>
      <c r="AZ15" s="80">
        <f t="shared" si="22"/>
        <v>140.94830406357241</v>
      </c>
      <c r="BA15" s="80">
        <f t="shared" si="22"/>
        <v>140.94830406357241</v>
      </c>
      <c r="BB15" s="80">
        <f t="shared" si="22"/>
        <v>140.94830406357241</v>
      </c>
      <c r="BC15" s="80">
        <f t="shared" si="22"/>
        <v>140.94830406357241</v>
      </c>
      <c r="BD15" s="80">
        <f t="shared" si="22"/>
        <v>140.94830406357241</v>
      </c>
      <c r="BE15" s="80">
        <f t="shared" si="22"/>
        <v>140.94830406357241</v>
      </c>
      <c r="BF15" s="80">
        <f t="shared" si="22"/>
        <v>140.94830406357241</v>
      </c>
      <c r="BG15" s="80">
        <f t="shared" si="22"/>
        <v>140.94830406357241</v>
      </c>
      <c r="BH15" s="80">
        <f t="shared" si="22"/>
        <v>140.94830406357241</v>
      </c>
      <c r="BI15" s="80">
        <f t="shared" si="22"/>
        <v>140.94830406357241</v>
      </c>
      <c r="BJ15" s="80">
        <f t="shared" si="22"/>
        <v>140.94830406357241</v>
      </c>
      <c r="BK15" s="80">
        <f t="shared" si="22"/>
        <v>140.94830406357241</v>
      </c>
      <c r="BL15" s="80">
        <f t="shared" si="22"/>
        <v>140.94830406357241</v>
      </c>
      <c r="BM15" s="80">
        <f t="shared" si="22"/>
        <v>140.94830406357241</v>
      </c>
      <c r="BN15" s="80">
        <f t="shared" si="22"/>
        <v>140.94830406357241</v>
      </c>
      <c r="BO15" s="80">
        <f t="shared" si="22"/>
        <v>140.94830406357241</v>
      </c>
      <c r="BP15" s="80">
        <f t="shared" si="22"/>
        <v>140.94830406357241</v>
      </c>
      <c r="BQ15" s="80">
        <f t="shared" si="22"/>
        <v>140.94830406357241</v>
      </c>
      <c r="BR15" s="80">
        <f t="shared" si="22"/>
        <v>140.94830406357241</v>
      </c>
      <c r="BS15" s="80">
        <f t="shared" si="22"/>
        <v>140.94830406357241</v>
      </c>
      <c r="BT15" s="80">
        <f t="shared" si="22"/>
        <v>140.94830406357241</v>
      </c>
      <c r="BU15" s="80">
        <f t="shared" si="22"/>
        <v>140.94830406357241</v>
      </c>
      <c r="BV15" s="80">
        <f t="shared" si="22"/>
        <v>140.94830406357241</v>
      </c>
      <c r="BW15" s="80">
        <f t="shared" si="22"/>
        <v>140.94830406357241</v>
      </c>
      <c r="BX15" s="80">
        <f t="shared" si="22"/>
        <v>140.94830406357241</v>
      </c>
      <c r="BY15" s="80">
        <f t="shared" si="22"/>
        <v>140.94830406357241</v>
      </c>
      <c r="BZ15" s="80">
        <f t="shared" si="22"/>
        <v>140.94830406357241</v>
      </c>
      <c r="CA15" s="80">
        <f t="shared" si="22"/>
        <v>140.94830406357241</v>
      </c>
      <c r="CB15" s="80">
        <f t="shared" si="22"/>
        <v>140.94830406357241</v>
      </c>
      <c r="CC15" s="80">
        <f t="shared" si="22"/>
        <v>140.94830406357241</v>
      </c>
      <c r="CD15" s="80">
        <f t="shared" ref="CD15:EO15" si="23">_xlfn.SINGLE(CMM_2)</f>
        <v>140.94830406357241</v>
      </c>
      <c r="CE15" s="80">
        <f t="shared" si="23"/>
        <v>140.94830406357241</v>
      </c>
      <c r="CF15" s="80">
        <f t="shared" si="23"/>
        <v>140.94830406357241</v>
      </c>
      <c r="CG15" s="80">
        <f t="shared" si="23"/>
        <v>140.94830406357241</v>
      </c>
      <c r="CH15" s="80">
        <f t="shared" si="23"/>
        <v>140.94830406357241</v>
      </c>
      <c r="CI15" s="80">
        <f t="shared" si="23"/>
        <v>140.94830406357241</v>
      </c>
      <c r="CJ15" s="80">
        <f t="shared" si="23"/>
        <v>140.94830406357241</v>
      </c>
      <c r="CK15" s="80">
        <f t="shared" si="23"/>
        <v>140.94830406357241</v>
      </c>
      <c r="CL15" s="80">
        <f t="shared" si="23"/>
        <v>140.94830406357241</v>
      </c>
      <c r="CM15" s="80">
        <f t="shared" si="23"/>
        <v>140.94830406357241</v>
      </c>
      <c r="CN15" s="80">
        <f t="shared" si="23"/>
        <v>140.94830406357241</v>
      </c>
      <c r="CO15" s="80">
        <f t="shared" si="23"/>
        <v>140.94830406357241</v>
      </c>
      <c r="CP15" s="80">
        <f t="shared" si="23"/>
        <v>140.94830406357241</v>
      </c>
      <c r="CQ15" s="80">
        <f t="shared" si="23"/>
        <v>140.94830406357241</v>
      </c>
      <c r="CR15" s="80">
        <f t="shared" si="23"/>
        <v>140.94830406357241</v>
      </c>
      <c r="CS15" s="80">
        <f t="shared" si="23"/>
        <v>140.94830406357241</v>
      </c>
      <c r="CT15" s="80">
        <f t="shared" si="23"/>
        <v>140.94830406357241</v>
      </c>
      <c r="CU15" s="80">
        <f t="shared" si="23"/>
        <v>140.94830406357241</v>
      </c>
      <c r="CV15" s="80">
        <f t="shared" si="23"/>
        <v>140.94830406357241</v>
      </c>
      <c r="CW15" s="80">
        <f t="shared" si="23"/>
        <v>140.94830406357241</v>
      </c>
      <c r="CX15" s="80">
        <f t="shared" si="23"/>
        <v>140.94830406357241</v>
      </c>
      <c r="CY15" s="80">
        <f t="shared" si="23"/>
        <v>140.94830406357241</v>
      </c>
      <c r="CZ15" s="80">
        <f t="shared" si="23"/>
        <v>140.94830406357241</v>
      </c>
      <c r="DA15" s="80">
        <f t="shared" si="23"/>
        <v>140.94830406357241</v>
      </c>
      <c r="DB15" s="80">
        <f t="shared" si="23"/>
        <v>140.94830406357241</v>
      </c>
      <c r="DC15" s="80">
        <f t="shared" si="23"/>
        <v>140.94830406357241</v>
      </c>
      <c r="DD15" s="80">
        <f t="shared" si="23"/>
        <v>140.94830406357241</v>
      </c>
      <c r="DE15" s="80">
        <f t="shared" si="23"/>
        <v>140.94830406357241</v>
      </c>
      <c r="DF15" s="80">
        <f t="shared" si="23"/>
        <v>140.94830406357241</v>
      </c>
      <c r="DG15" s="80">
        <f t="shared" si="23"/>
        <v>140.94830406357241</v>
      </c>
      <c r="DH15" s="80">
        <f t="shared" si="23"/>
        <v>140.94830406357241</v>
      </c>
      <c r="DI15" s="80">
        <f t="shared" si="23"/>
        <v>140.94830406357241</v>
      </c>
      <c r="DJ15" s="80">
        <f t="shared" si="23"/>
        <v>140.94830406357241</v>
      </c>
      <c r="DK15" s="80">
        <f t="shared" si="23"/>
        <v>140.94830406357241</v>
      </c>
      <c r="DL15" s="80">
        <f t="shared" si="23"/>
        <v>140.94830406357241</v>
      </c>
      <c r="DM15" s="80">
        <f t="shared" si="23"/>
        <v>140.94830406357241</v>
      </c>
      <c r="DN15" s="80">
        <f t="shared" si="23"/>
        <v>140.94830406357241</v>
      </c>
      <c r="DO15" s="80">
        <f t="shared" si="23"/>
        <v>140.94830406357241</v>
      </c>
      <c r="DP15" s="80">
        <f t="shared" si="23"/>
        <v>140.94830406357241</v>
      </c>
      <c r="DQ15" s="80">
        <f t="shared" si="23"/>
        <v>140.94830406357241</v>
      </c>
      <c r="DR15" s="80">
        <f t="shared" si="23"/>
        <v>140.94830406357241</v>
      </c>
      <c r="DS15" s="80">
        <f t="shared" si="23"/>
        <v>140.94830406357241</v>
      </c>
      <c r="DT15" s="80">
        <f t="shared" si="23"/>
        <v>140.94830406357241</v>
      </c>
      <c r="DU15" s="80">
        <f t="shared" si="23"/>
        <v>140.94830406357241</v>
      </c>
      <c r="DV15" s="80">
        <f t="shared" si="23"/>
        <v>140.94830406357241</v>
      </c>
      <c r="DW15" s="80">
        <f t="shared" si="23"/>
        <v>140.94830406357241</v>
      </c>
      <c r="DX15" s="80">
        <f t="shared" si="23"/>
        <v>140.94830406357241</v>
      </c>
      <c r="DY15" s="80">
        <f t="shared" si="23"/>
        <v>140.94830406357241</v>
      </c>
      <c r="DZ15" s="80">
        <f t="shared" si="23"/>
        <v>140.94830406357241</v>
      </c>
      <c r="EA15" s="80">
        <f t="shared" si="23"/>
        <v>140.94830406357241</v>
      </c>
      <c r="EB15" s="80">
        <f t="shared" si="23"/>
        <v>140.94830406357241</v>
      </c>
      <c r="EC15" s="80">
        <f t="shared" si="23"/>
        <v>140.94830406357241</v>
      </c>
      <c r="ED15" s="80">
        <f t="shared" si="23"/>
        <v>140.94830406357241</v>
      </c>
      <c r="EE15" s="80">
        <f t="shared" si="23"/>
        <v>140.94830406357241</v>
      </c>
      <c r="EF15" s="80">
        <f t="shared" si="23"/>
        <v>140.94830406357241</v>
      </c>
      <c r="EG15" s="80">
        <f t="shared" si="23"/>
        <v>140.94830406357241</v>
      </c>
      <c r="EH15" s="80">
        <f t="shared" si="23"/>
        <v>140.94830406357241</v>
      </c>
      <c r="EI15" s="80">
        <f t="shared" si="23"/>
        <v>140.94830406357241</v>
      </c>
      <c r="EJ15" s="80">
        <f t="shared" si="23"/>
        <v>140.94830406357241</v>
      </c>
      <c r="EK15" s="80">
        <f t="shared" si="23"/>
        <v>140.94830406357241</v>
      </c>
      <c r="EL15" s="80">
        <f t="shared" si="23"/>
        <v>140.94830406357241</v>
      </c>
      <c r="EM15" s="80">
        <f t="shared" si="23"/>
        <v>140.94830406357241</v>
      </c>
      <c r="EN15" s="80">
        <f t="shared" si="23"/>
        <v>140.94830406357241</v>
      </c>
      <c r="EO15" s="80">
        <f t="shared" si="23"/>
        <v>140.94830406357241</v>
      </c>
      <c r="EP15" s="80">
        <f t="shared" ref="EP15:HA15" si="24">_xlfn.SINGLE(CMM_2)</f>
        <v>140.94830406357241</v>
      </c>
      <c r="EQ15" s="80">
        <f t="shared" si="24"/>
        <v>140.94830406357241</v>
      </c>
      <c r="ER15" s="80">
        <f t="shared" si="24"/>
        <v>140.94830406357241</v>
      </c>
      <c r="ES15" s="80">
        <f t="shared" si="24"/>
        <v>140.94830406357241</v>
      </c>
      <c r="ET15" s="80">
        <f t="shared" si="24"/>
        <v>140.94830406357241</v>
      </c>
      <c r="EU15" s="80">
        <f t="shared" si="24"/>
        <v>140.94830406357241</v>
      </c>
      <c r="EV15" s="80">
        <f t="shared" si="24"/>
        <v>140.94830406357241</v>
      </c>
      <c r="EW15" s="80">
        <f t="shared" si="24"/>
        <v>140.94830406357241</v>
      </c>
      <c r="EX15" s="80">
        <f t="shared" si="24"/>
        <v>140.94830406357241</v>
      </c>
      <c r="EY15" s="80">
        <f t="shared" si="24"/>
        <v>140.94830406357241</v>
      </c>
      <c r="EZ15" s="80">
        <f t="shared" si="24"/>
        <v>140.94830406357241</v>
      </c>
      <c r="FA15" s="80">
        <f t="shared" si="24"/>
        <v>140.94830406357241</v>
      </c>
      <c r="FB15" s="80">
        <f t="shared" si="24"/>
        <v>140.94830406357241</v>
      </c>
      <c r="FC15" s="80">
        <f t="shared" si="24"/>
        <v>140.94830406357241</v>
      </c>
      <c r="FD15" s="80">
        <f t="shared" si="24"/>
        <v>140.94830406357241</v>
      </c>
      <c r="FE15" s="80">
        <f t="shared" si="24"/>
        <v>140.94830406357241</v>
      </c>
      <c r="FF15" s="80">
        <f t="shared" si="24"/>
        <v>140.94830406357241</v>
      </c>
      <c r="FG15" s="80">
        <f t="shared" si="24"/>
        <v>140.94830406357241</v>
      </c>
      <c r="FH15" s="80">
        <f t="shared" si="24"/>
        <v>140.94830406357241</v>
      </c>
      <c r="FI15" s="80">
        <f t="shared" si="24"/>
        <v>140.94830406357241</v>
      </c>
      <c r="FJ15" s="80">
        <f t="shared" si="24"/>
        <v>140.94830406357241</v>
      </c>
      <c r="FK15" s="80">
        <f t="shared" si="24"/>
        <v>140.94830406357241</v>
      </c>
      <c r="FL15" s="80">
        <f t="shared" si="24"/>
        <v>140.94830406357241</v>
      </c>
      <c r="FM15" s="80">
        <f t="shared" si="24"/>
        <v>140.94830406357241</v>
      </c>
      <c r="FN15" s="80">
        <f t="shared" si="24"/>
        <v>140.94830406357241</v>
      </c>
      <c r="FO15" s="80">
        <f t="shared" si="24"/>
        <v>140.94830406357241</v>
      </c>
      <c r="FP15" s="80">
        <f t="shared" si="24"/>
        <v>140.94830406357241</v>
      </c>
      <c r="FQ15" s="80">
        <f t="shared" si="24"/>
        <v>140.94830406357241</v>
      </c>
      <c r="FR15" s="80">
        <f t="shared" si="24"/>
        <v>140.94830406357241</v>
      </c>
      <c r="FS15" s="80">
        <f t="shared" si="24"/>
        <v>140.94830406357241</v>
      </c>
      <c r="FT15" s="80">
        <f t="shared" si="24"/>
        <v>140.94830406357241</v>
      </c>
      <c r="FU15" s="80">
        <f t="shared" si="24"/>
        <v>140.94830406357241</v>
      </c>
      <c r="FV15" s="80">
        <f t="shared" si="24"/>
        <v>140.94830406357241</v>
      </c>
      <c r="FW15" s="80">
        <f t="shared" si="24"/>
        <v>140.94830406357241</v>
      </c>
      <c r="FX15" s="80">
        <f t="shared" si="24"/>
        <v>140.94830406357241</v>
      </c>
      <c r="FY15" s="80">
        <f t="shared" si="24"/>
        <v>140.94830406357241</v>
      </c>
      <c r="FZ15" s="80">
        <f t="shared" si="24"/>
        <v>140.94830406357241</v>
      </c>
      <c r="GA15" s="80">
        <f t="shared" si="24"/>
        <v>140.94830406357241</v>
      </c>
      <c r="GB15" s="80">
        <f t="shared" si="24"/>
        <v>140.94830406357241</v>
      </c>
      <c r="GC15" s="80">
        <f t="shared" si="24"/>
        <v>140.94830406357241</v>
      </c>
      <c r="GD15" s="80">
        <f t="shared" si="24"/>
        <v>140.94830406357241</v>
      </c>
      <c r="GE15" s="80">
        <f t="shared" si="24"/>
        <v>140.94830406357241</v>
      </c>
      <c r="GF15" s="80">
        <f t="shared" si="24"/>
        <v>140.94830406357241</v>
      </c>
      <c r="GG15" s="80">
        <f t="shared" si="24"/>
        <v>140.94830406357241</v>
      </c>
      <c r="GH15" s="80">
        <f t="shared" si="24"/>
        <v>140.94830406357241</v>
      </c>
      <c r="GI15" s="80">
        <f t="shared" si="24"/>
        <v>140.94830406357241</v>
      </c>
      <c r="GJ15" s="80">
        <f t="shared" si="24"/>
        <v>140.94830406357241</v>
      </c>
      <c r="GK15" s="80">
        <f t="shared" si="24"/>
        <v>140.94830406357241</v>
      </c>
      <c r="GL15" s="80">
        <f t="shared" si="24"/>
        <v>140.94830406357241</v>
      </c>
      <c r="GM15" s="80">
        <f t="shared" si="24"/>
        <v>140.94830406357241</v>
      </c>
      <c r="GN15" s="80">
        <f t="shared" si="24"/>
        <v>140.94830406357241</v>
      </c>
      <c r="GO15" s="80">
        <f t="shared" si="24"/>
        <v>140.94830406357241</v>
      </c>
      <c r="GP15" s="80">
        <f t="shared" si="24"/>
        <v>140.94830406357241</v>
      </c>
      <c r="GQ15" s="80">
        <f t="shared" si="24"/>
        <v>140.94830406357241</v>
      </c>
      <c r="GR15" s="80">
        <f t="shared" si="24"/>
        <v>140.94830406357241</v>
      </c>
      <c r="GS15" s="80">
        <f t="shared" si="24"/>
        <v>140.94830406357241</v>
      </c>
      <c r="GT15" s="80">
        <f t="shared" si="24"/>
        <v>140.94830406357241</v>
      </c>
      <c r="GU15" s="80">
        <f t="shared" si="24"/>
        <v>140.94830406357241</v>
      </c>
      <c r="GV15" s="80">
        <f t="shared" si="24"/>
        <v>140.94830406357241</v>
      </c>
      <c r="GW15" s="80">
        <f t="shared" si="24"/>
        <v>140.94830406357241</v>
      </c>
      <c r="GX15" s="80">
        <f t="shared" si="24"/>
        <v>140.94830406357241</v>
      </c>
      <c r="GY15" s="80">
        <f t="shared" si="24"/>
        <v>140.94830406357241</v>
      </c>
      <c r="GZ15" s="80">
        <f t="shared" si="24"/>
        <v>140.94830406357241</v>
      </c>
      <c r="HA15" s="80">
        <f t="shared" si="24"/>
        <v>140.94830406357241</v>
      </c>
      <c r="HB15" s="80">
        <f t="shared" ref="HB15:HI15" si="25">_xlfn.SINGLE(CMM_2)</f>
        <v>140.94830406357241</v>
      </c>
      <c r="HC15" s="80">
        <f t="shared" si="25"/>
        <v>140.94830406357241</v>
      </c>
      <c r="HD15" s="80">
        <f t="shared" si="25"/>
        <v>140.94830406357241</v>
      </c>
      <c r="HE15" s="80">
        <f t="shared" si="25"/>
        <v>140.94830406357241</v>
      </c>
      <c r="HF15" s="80">
        <f t="shared" si="25"/>
        <v>140.94830406357241</v>
      </c>
      <c r="HG15" s="80">
        <f t="shared" si="25"/>
        <v>140.94830406357241</v>
      </c>
      <c r="HH15" s="80">
        <f t="shared" si="25"/>
        <v>140.94830406357241</v>
      </c>
      <c r="HI15" s="80">
        <f t="shared" si="25"/>
        <v>140.94830406357241</v>
      </c>
    </row>
    <row r="16" spans="1:217" s="109" customFormat="1" x14ac:dyDescent="0.2">
      <c r="A16" s="107" t="s">
        <v>346</v>
      </c>
      <c r="B16" s="108">
        <v>0</v>
      </c>
      <c r="C16" s="108">
        <v>0</v>
      </c>
      <c r="D16" s="108">
        <v>0</v>
      </c>
      <c r="E16" s="108">
        <v>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  <c r="L16" s="108">
        <v>0</v>
      </c>
      <c r="M16" s="108">
        <v>0</v>
      </c>
      <c r="N16" s="108">
        <v>0</v>
      </c>
      <c r="O16" s="108">
        <v>0</v>
      </c>
      <c r="P16" s="108">
        <v>0</v>
      </c>
      <c r="Q16" s="108">
        <v>0</v>
      </c>
      <c r="R16" s="108">
        <v>0</v>
      </c>
      <c r="S16" s="108">
        <v>0</v>
      </c>
      <c r="T16" s="108">
        <v>0</v>
      </c>
      <c r="U16" s="108">
        <v>0</v>
      </c>
      <c r="V16" s="108">
        <v>0</v>
      </c>
      <c r="W16" s="108">
        <v>0</v>
      </c>
      <c r="X16" s="108">
        <v>0</v>
      </c>
      <c r="Y16" s="108">
        <v>0</v>
      </c>
      <c r="Z16" s="108">
        <v>0</v>
      </c>
      <c r="AA16" s="108">
        <v>0</v>
      </c>
      <c r="AB16" s="108">
        <v>0</v>
      </c>
      <c r="AC16" s="108">
        <v>0</v>
      </c>
      <c r="AD16" s="108">
        <v>0</v>
      </c>
      <c r="AE16" s="108">
        <v>0</v>
      </c>
      <c r="AF16" s="108">
        <v>0</v>
      </c>
      <c r="AG16" s="108">
        <v>0</v>
      </c>
      <c r="AH16" s="108">
        <v>0</v>
      </c>
      <c r="AI16" s="108">
        <v>0</v>
      </c>
      <c r="AJ16" s="108">
        <v>0</v>
      </c>
      <c r="AK16" s="108">
        <v>0</v>
      </c>
      <c r="AL16" s="108">
        <v>0</v>
      </c>
      <c r="AM16" s="108">
        <v>0</v>
      </c>
      <c r="AN16" s="108">
        <v>0</v>
      </c>
      <c r="AO16" s="108">
        <v>0</v>
      </c>
      <c r="AP16" s="108">
        <v>0</v>
      </c>
      <c r="AQ16" s="108">
        <v>0</v>
      </c>
      <c r="AR16" s="108">
        <v>0</v>
      </c>
      <c r="AS16" s="108">
        <v>0</v>
      </c>
      <c r="AT16" s="108">
        <v>0</v>
      </c>
      <c r="AU16" s="108">
        <v>0</v>
      </c>
      <c r="AV16" s="108">
        <v>0</v>
      </c>
      <c r="AW16" s="108">
        <v>0</v>
      </c>
      <c r="AX16" s="108">
        <v>0</v>
      </c>
      <c r="AY16" s="108">
        <v>0</v>
      </c>
      <c r="AZ16" s="108">
        <v>0</v>
      </c>
      <c r="BA16" s="108">
        <v>0</v>
      </c>
      <c r="BB16" s="108">
        <v>0</v>
      </c>
      <c r="BC16" s="108">
        <v>0</v>
      </c>
      <c r="BD16" s="108">
        <v>0</v>
      </c>
      <c r="BE16" s="108">
        <v>0</v>
      </c>
      <c r="BF16" s="108">
        <v>0</v>
      </c>
      <c r="BG16" s="108">
        <v>0</v>
      </c>
      <c r="BH16" s="108">
        <v>0</v>
      </c>
      <c r="BI16" s="108">
        <v>0</v>
      </c>
      <c r="BJ16" s="108">
        <v>0</v>
      </c>
      <c r="BK16" s="108">
        <v>0</v>
      </c>
      <c r="BL16" s="108">
        <v>0</v>
      </c>
      <c r="BM16" s="108">
        <v>0</v>
      </c>
      <c r="BN16" s="108">
        <v>0</v>
      </c>
      <c r="BO16" s="108">
        <v>0</v>
      </c>
      <c r="BP16" s="108">
        <v>0</v>
      </c>
      <c r="BQ16" s="108">
        <v>0</v>
      </c>
      <c r="BR16" s="108">
        <v>0</v>
      </c>
      <c r="BS16" s="108">
        <v>0</v>
      </c>
      <c r="BT16" s="108">
        <v>0</v>
      </c>
      <c r="BU16" s="108">
        <v>0</v>
      </c>
      <c r="BV16" s="108">
        <v>0</v>
      </c>
      <c r="BW16" s="108">
        <v>0</v>
      </c>
      <c r="BX16" s="108">
        <v>0</v>
      </c>
      <c r="BY16" s="108">
        <v>0</v>
      </c>
      <c r="BZ16" s="108">
        <v>0</v>
      </c>
      <c r="CA16" s="108">
        <v>0</v>
      </c>
      <c r="CB16" s="108">
        <v>0</v>
      </c>
      <c r="CC16" s="108">
        <v>0</v>
      </c>
      <c r="CD16" s="108">
        <v>0</v>
      </c>
      <c r="CE16" s="108">
        <v>0</v>
      </c>
      <c r="CF16" s="108">
        <v>0</v>
      </c>
      <c r="CG16" s="108">
        <v>0</v>
      </c>
      <c r="CH16" s="108">
        <v>0</v>
      </c>
      <c r="CI16" s="108">
        <v>0</v>
      </c>
      <c r="CJ16" s="108">
        <v>0</v>
      </c>
      <c r="CK16" s="108">
        <v>0</v>
      </c>
      <c r="CL16" s="108">
        <v>0</v>
      </c>
      <c r="CM16" s="108">
        <v>0</v>
      </c>
      <c r="CN16" s="108">
        <v>0</v>
      </c>
      <c r="CO16" s="108">
        <v>0</v>
      </c>
      <c r="CP16" s="108">
        <v>0</v>
      </c>
      <c r="CQ16" s="108">
        <v>0</v>
      </c>
      <c r="CR16" s="108">
        <v>0</v>
      </c>
      <c r="CS16" s="108">
        <v>0</v>
      </c>
      <c r="CT16" s="108">
        <v>0</v>
      </c>
      <c r="CU16" s="108">
        <v>0</v>
      </c>
      <c r="CV16" s="108">
        <v>0</v>
      </c>
      <c r="CW16" s="108">
        <v>0</v>
      </c>
      <c r="CX16" s="108">
        <v>0</v>
      </c>
      <c r="CY16" s="108">
        <v>0</v>
      </c>
      <c r="CZ16" s="108">
        <v>0</v>
      </c>
      <c r="DA16" s="108">
        <v>0</v>
      </c>
      <c r="DB16" s="108">
        <v>0</v>
      </c>
      <c r="DC16" s="108">
        <v>0</v>
      </c>
      <c r="DD16" s="108">
        <v>0</v>
      </c>
      <c r="DE16" s="108">
        <v>0</v>
      </c>
      <c r="DF16" s="108">
        <v>0</v>
      </c>
      <c r="DG16" s="108">
        <v>0</v>
      </c>
      <c r="DH16" s="108">
        <v>0</v>
      </c>
      <c r="DI16" s="108">
        <v>0</v>
      </c>
      <c r="DJ16" s="108">
        <v>0</v>
      </c>
      <c r="DK16" s="108">
        <v>0</v>
      </c>
      <c r="DL16" s="108">
        <v>0</v>
      </c>
      <c r="DM16" s="108">
        <v>0</v>
      </c>
      <c r="DN16" s="108">
        <v>0</v>
      </c>
      <c r="DO16" s="108">
        <v>0</v>
      </c>
      <c r="DP16" s="108">
        <v>0</v>
      </c>
      <c r="DQ16" s="108">
        <v>0</v>
      </c>
      <c r="DR16" s="108">
        <v>0</v>
      </c>
      <c r="DS16" s="108">
        <v>0</v>
      </c>
      <c r="DT16" s="108">
        <v>0</v>
      </c>
      <c r="DU16" s="108">
        <v>0</v>
      </c>
      <c r="DV16" s="108">
        <v>0</v>
      </c>
      <c r="DW16" s="108">
        <v>0</v>
      </c>
      <c r="DX16" s="108">
        <v>0</v>
      </c>
      <c r="DY16" s="108">
        <v>0</v>
      </c>
      <c r="DZ16" s="108">
        <v>0</v>
      </c>
      <c r="EA16" s="108">
        <v>0</v>
      </c>
      <c r="EB16" s="108">
        <v>0</v>
      </c>
      <c r="EC16" s="108">
        <v>0</v>
      </c>
      <c r="ED16" s="108">
        <v>0</v>
      </c>
      <c r="EE16" s="108">
        <v>0</v>
      </c>
      <c r="EF16" s="108">
        <v>0</v>
      </c>
      <c r="EG16" s="108">
        <v>0</v>
      </c>
      <c r="EH16" s="108">
        <v>0</v>
      </c>
      <c r="EI16" s="108">
        <v>0</v>
      </c>
      <c r="EJ16" s="108">
        <v>0</v>
      </c>
      <c r="EK16" s="108">
        <v>0</v>
      </c>
      <c r="EL16" s="108">
        <v>0</v>
      </c>
      <c r="EM16" s="108">
        <v>0</v>
      </c>
      <c r="EN16" s="108">
        <v>0</v>
      </c>
      <c r="EO16" s="108">
        <v>0</v>
      </c>
      <c r="EP16" s="108">
        <v>0</v>
      </c>
      <c r="EQ16" s="108">
        <v>0</v>
      </c>
      <c r="ER16" s="108">
        <v>0</v>
      </c>
      <c r="ES16" s="108">
        <v>0</v>
      </c>
      <c r="ET16" s="108">
        <v>0</v>
      </c>
      <c r="EU16" s="108">
        <v>0</v>
      </c>
      <c r="EV16" s="108">
        <v>0</v>
      </c>
      <c r="EW16" s="108">
        <v>0</v>
      </c>
      <c r="EX16" s="108">
        <v>0</v>
      </c>
      <c r="EY16" s="108">
        <v>0</v>
      </c>
      <c r="EZ16" s="108">
        <v>0</v>
      </c>
      <c r="FA16" s="108">
        <v>0</v>
      </c>
      <c r="FB16" s="108">
        <v>0</v>
      </c>
      <c r="FC16" s="108">
        <v>0</v>
      </c>
      <c r="FD16" s="108">
        <v>0</v>
      </c>
      <c r="FE16" s="108">
        <v>0</v>
      </c>
      <c r="FF16" s="108">
        <v>0</v>
      </c>
      <c r="FG16" s="108">
        <v>0</v>
      </c>
      <c r="FH16" s="108">
        <v>0</v>
      </c>
      <c r="FI16" s="108">
        <v>0</v>
      </c>
      <c r="FJ16" s="108">
        <v>0</v>
      </c>
      <c r="FK16" s="108">
        <v>0</v>
      </c>
      <c r="FL16" s="108">
        <v>0</v>
      </c>
      <c r="FM16" s="108">
        <v>0</v>
      </c>
      <c r="FN16" s="108">
        <v>0</v>
      </c>
      <c r="FO16" s="108">
        <v>0</v>
      </c>
      <c r="FP16" s="108">
        <v>0</v>
      </c>
      <c r="FQ16" s="108">
        <v>0</v>
      </c>
      <c r="FR16" s="108">
        <v>0</v>
      </c>
      <c r="FS16" s="108">
        <v>0</v>
      </c>
      <c r="FT16" s="108">
        <v>0</v>
      </c>
      <c r="FU16" s="108">
        <v>0</v>
      </c>
      <c r="FV16" s="108">
        <v>0</v>
      </c>
      <c r="FW16" s="108">
        <v>0</v>
      </c>
      <c r="FX16" s="108">
        <v>0</v>
      </c>
      <c r="FY16" s="108">
        <v>0</v>
      </c>
      <c r="FZ16" s="108">
        <v>0</v>
      </c>
      <c r="GA16" s="108">
        <v>0</v>
      </c>
      <c r="GB16" s="108">
        <v>0</v>
      </c>
      <c r="GC16" s="108">
        <v>0</v>
      </c>
      <c r="GD16" s="108">
        <v>0</v>
      </c>
      <c r="GE16" s="108">
        <v>0</v>
      </c>
      <c r="GF16" s="108">
        <v>0</v>
      </c>
      <c r="GG16" s="108">
        <v>0</v>
      </c>
      <c r="GH16" s="108">
        <v>0</v>
      </c>
      <c r="GI16" s="108">
        <v>0</v>
      </c>
      <c r="GJ16" s="108">
        <v>0</v>
      </c>
      <c r="GK16" s="108">
        <v>0</v>
      </c>
      <c r="GL16" s="108">
        <v>0</v>
      </c>
      <c r="GM16" s="108">
        <v>0</v>
      </c>
      <c r="GN16" s="108">
        <v>0</v>
      </c>
      <c r="GO16" s="108">
        <v>0</v>
      </c>
      <c r="GP16" s="108">
        <v>0</v>
      </c>
      <c r="GQ16" s="108">
        <v>0</v>
      </c>
      <c r="GR16" s="108">
        <v>0</v>
      </c>
      <c r="GS16" s="108">
        <v>0</v>
      </c>
      <c r="GT16" s="108">
        <v>0</v>
      </c>
      <c r="GU16" s="108">
        <v>0</v>
      </c>
      <c r="GV16" s="108">
        <v>0</v>
      </c>
      <c r="GW16" s="108">
        <v>0</v>
      </c>
      <c r="GX16" s="108">
        <v>0</v>
      </c>
      <c r="GY16" s="108">
        <v>0</v>
      </c>
      <c r="GZ16" s="108">
        <v>0</v>
      </c>
      <c r="HA16" s="108">
        <v>0</v>
      </c>
      <c r="HB16" s="108">
        <v>0</v>
      </c>
      <c r="HC16" s="108">
        <v>0</v>
      </c>
      <c r="HD16" s="108">
        <v>0</v>
      </c>
      <c r="HE16" s="108">
        <v>0</v>
      </c>
      <c r="HF16" s="108">
        <v>0</v>
      </c>
      <c r="HG16" s="108">
        <v>0</v>
      </c>
      <c r="HH16" s="108">
        <v>0</v>
      </c>
      <c r="HI16" s="108">
        <v>0</v>
      </c>
    </row>
    <row r="17" spans="1:217" s="109" customFormat="1" x14ac:dyDescent="0.2">
      <c r="A17" s="107" t="s">
        <v>347</v>
      </c>
      <c r="B17" s="108">
        <v>0</v>
      </c>
      <c r="C17" s="108">
        <v>0</v>
      </c>
      <c r="D17" s="108">
        <v>0</v>
      </c>
      <c r="E17" s="108">
        <v>0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108">
        <v>0</v>
      </c>
      <c r="M17" s="108">
        <v>0</v>
      </c>
      <c r="N17" s="108">
        <v>0</v>
      </c>
      <c r="O17" s="108">
        <v>0</v>
      </c>
      <c r="P17" s="108">
        <v>0</v>
      </c>
      <c r="Q17" s="108">
        <v>0</v>
      </c>
      <c r="R17" s="108">
        <v>0</v>
      </c>
      <c r="S17" s="108">
        <v>0</v>
      </c>
      <c r="T17" s="108">
        <v>0</v>
      </c>
      <c r="U17" s="108">
        <v>0</v>
      </c>
      <c r="V17" s="108">
        <v>0</v>
      </c>
      <c r="W17" s="108">
        <v>0</v>
      </c>
      <c r="X17" s="108">
        <v>0</v>
      </c>
      <c r="Y17" s="108">
        <v>0</v>
      </c>
      <c r="Z17" s="108">
        <v>0</v>
      </c>
      <c r="AA17" s="108">
        <v>0</v>
      </c>
      <c r="AB17" s="108">
        <v>0</v>
      </c>
      <c r="AC17" s="108">
        <v>0</v>
      </c>
      <c r="AD17" s="108">
        <v>0</v>
      </c>
      <c r="AE17" s="108">
        <v>0</v>
      </c>
      <c r="AF17" s="108">
        <v>0</v>
      </c>
      <c r="AG17" s="108">
        <v>0</v>
      </c>
      <c r="AH17" s="108">
        <v>0</v>
      </c>
      <c r="AI17" s="108">
        <v>0</v>
      </c>
      <c r="AJ17" s="108">
        <v>0</v>
      </c>
      <c r="AK17" s="108">
        <v>0</v>
      </c>
      <c r="AL17" s="108">
        <v>0</v>
      </c>
      <c r="AM17" s="108">
        <v>0</v>
      </c>
      <c r="AN17" s="108">
        <v>0</v>
      </c>
      <c r="AO17" s="108">
        <v>0</v>
      </c>
      <c r="AP17" s="108">
        <v>0</v>
      </c>
      <c r="AQ17" s="108">
        <v>0</v>
      </c>
      <c r="AR17" s="108">
        <v>0</v>
      </c>
      <c r="AS17" s="108">
        <v>0</v>
      </c>
      <c r="AT17" s="108">
        <v>0</v>
      </c>
      <c r="AU17" s="108">
        <v>0</v>
      </c>
      <c r="AV17" s="108">
        <v>0</v>
      </c>
      <c r="AW17" s="108">
        <v>0</v>
      </c>
      <c r="AX17" s="108">
        <v>0</v>
      </c>
      <c r="AY17" s="108">
        <v>0</v>
      </c>
      <c r="AZ17" s="108">
        <v>0</v>
      </c>
      <c r="BA17" s="108">
        <v>0</v>
      </c>
      <c r="BB17" s="108">
        <v>0</v>
      </c>
      <c r="BC17" s="108">
        <v>0</v>
      </c>
      <c r="BD17" s="108">
        <v>0</v>
      </c>
      <c r="BE17" s="108">
        <v>0</v>
      </c>
      <c r="BF17" s="108">
        <v>0</v>
      </c>
      <c r="BG17" s="108">
        <v>0</v>
      </c>
      <c r="BH17" s="108">
        <v>0</v>
      </c>
      <c r="BI17" s="108">
        <v>0</v>
      </c>
      <c r="BJ17" s="108">
        <v>0</v>
      </c>
      <c r="BK17" s="108">
        <v>0</v>
      </c>
      <c r="BL17" s="108">
        <v>0</v>
      </c>
      <c r="BM17" s="108">
        <v>0</v>
      </c>
      <c r="BN17" s="108">
        <v>0</v>
      </c>
      <c r="BO17" s="108">
        <v>0</v>
      </c>
      <c r="BP17" s="108">
        <v>0</v>
      </c>
      <c r="BQ17" s="108">
        <v>0</v>
      </c>
      <c r="BR17" s="108">
        <v>0</v>
      </c>
      <c r="BS17" s="108">
        <v>0</v>
      </c>
      <c r="BT17" s="108">
        <v>0</v>
      </c>
      <c r="BU17" s="108">
        <v>0</v>
      </c>
      <c r="BV17" s="108">
        <v>0</v>
      </c>
      <c r="BW17" s="108">
        <v>0</v>
      </c>
      <c r="BX17" s="108">
        <v>0</v>
      </c>
      <c r="BY17" s="108">
        <v>0</v>
      </c>
      <c r="BZ17" s="108">
        <v>0</v>
      </c>
      <c r="CA17" s="108">
        <v>0</v>
      </c>
      <c r="CB17" s="108">
        <v>0</v>
      </c>
      <c r="CC17" s="108">
        <v>0</v>
      </c>
      <c r="CD17" s="108">
        <v>0</v>
      </c>
      <c r="CE17" s="108">
        <v>0</v>
      </c>
      <c r="CF17" s="108">
        <v>0</v>
      </c>
      <c r="CG17" s="108">
        <v>0</v>
      </c>
      <c r="CH17" s="108">
        <v>0</v>
      </c>
      <c r="CI17" s="108">
        <v>0</v>
      </c>
      <c r="CJ17" s="108">
        <v>0</v>
      </c>
      <c r="CK17" s="108">
        <v>0</v>
      </c>
      <c r="CL17" s="108">
        <v>0</v>
      </c>
      <c r="CM17" s="108">
        <v>0</v>
      </c>
      <c r="CN17" s="108">
        <v>0</v>
      </c>
      <c r="CO17" s="108">
        <v>0</v>
      </c>
      <c r="CP17" s="108">
        <v>0</v>
      </c>
      <c r="CQ17" s="108">
        <v>0</v>
      </c>
      <c r="CR17" s="108">
        <v>0</v>
      </c>
      <c r="CS17" s="108">
        <v>0</v>
      </c>
      <c r="CT17" s="108">
        <v>0</v>
      </c>
      <c r="CU17" s="108">
        <v>0</v>
      </c>
      <c r="CV17" s="108">
        <v>0</v>
      </c>
      <c r="CW17" s="108">
        <v>0</v>
      </c>
      <c r="CX17" s="108">
        <v>0</v>
      </c>
      <c r="CY17" s="108">
        <v>0</v>
      </c>
      <c r="CZ17" s="108">
        <v>0</v>
      </c>
      <c r="DA17" s="108">
        <v>0</v>
      </c>
      <c r="DB17" s="108">
        <v>0</v>
      </c>
      <c r="DC17" s="108">
        <v>0</v>
      </c>
      <c r="DD17" s="108">
        <v>0</v>
      </c>
      <c r="DE17" s="108">
        <v>0</v>
      </c>
      <c r="DF17" s="108">
        <v>0</v>
      </c>
      <c r="DG17" s="108">
        <v>0</v>
      </c>
      <c r="DH17" s="108">
        <v>0</v>
      </c>
      <c r="DI17" s="108">
        <v>0</v>
      </c>
      <c r="DJ17" s="108">
        <v>0</v>
      </c>
      <c r="DK17" s="108">
        <v>0</v>
      </c>
      <c r="DL17" s="108">
        <v>0</v>
      </c>
      <c r="DM17" s="108">
        <v>0</v>
      </c>
      <c r="DN17" s="108">
        <v>0</v>
      </c>
      <c r="DO17" s="108">
        <v>0</v>
      </c>
      <c r="DP17" s="108">
        <v>0</v>
      </c>
      <c r="DQ17" s="108">
        <v>0</v>
      </c>
      <c r="DR17" s="108">
        <v>0</v>
      </c>
      <c r="DS17" s="108">
        <v>0</v>
      </c>
      <c r="DT17" s="108">
        <v>0</v>
      </c>
      <c r="DU17" s="108">
        <v>0</v>
      </c>
      <c r="DV17" s="108">
        <v>0</v>
      </c>
      <c r="DW17" s="108">
        <v>0</v>
      </c>
      <c r="DX17" s="108">
        <v>0</v>
      </c>
      <c r="DY17" s="108">
        <v>0</v>
      </c>
      <c r="DZ17" s="108">
        <v>0</v>
      </c>
      <c r="EA17" s="108">
        <v>0</v>
      </c>
      <c r="EB17" s="108">
        <v>0</v>
      </c>
      <c r="EC17" s="108">
        <v>0</v>
      </c>
      <c r="ED17" s="108">
        <v>0</v>
      </c>
      <c r="EE17" s="108">
        <v>0</v>
      </c>
      <c r="EF17" s="108">
        <v>0</v>
      </c>
      <c r="EG17" s="108">
        <v>0</v>
      </c>
      <c r="EH17" s="108">
        <v>0</v>
      </c>
      <c r="EI17" s="108">
        <v>0</v>
      </c>
      <c r="EJ17" s="108">
        <v>0</v>
      </c>
      <c r="EK17" s="108">
        <v>0</v>
      </c>
      <c r="EL17" s="108">
        <v>0</v>
      </c>
      <c r="EM17" s="108">
        <v>0</v>
      </c>
      <c r="EN17" s="108">
        <v>0</v>
      </c>
      <c r="EO17" s="108">
        <v>0</v>
      </c>
      <c r="EP17" s="108">
        <v>0</v>
      </c>
      <c r="EQ17" s="108">
        <v>0</v>
      </c>
      <c r="ER17" s="108">
        <v>0</v>
      </c>
      <c r="ES17" s="108">
        <v>0</v>
      </c>
      <c r="ET17" s="108">
        <v>0</v>
      </c>
      <c r="EU17" s="108">
        <v>0</v>
      </c>
      <c r="EV17" s="108">
        <v>0</v>
      </c>
      <c r="EW17" s="108">
        <v>0</v>
      </c>
      <c r="EX17" s="108">
        <v>0</v>
      </c>
      <c r="EY17" s="108">
        <v>0</v>
      </c>
      <c r="EZ17" s="108">
        <v>0</v>
      </c>
      <c r="FA17" s="108">
        <v>0</v>
      </c>
      <c r="FB17" s="108">
        <v>0</v>
      </c>
      <c r="FC17" s="108">
        <v>0</v>
      </c>
      <c r="FD17" s="108">
        <v>0</v>
      </c>
      <c r="FE17" s="108">
        <v>0</v>
      </c>
      <c r="FF17" s="108">
        <v>0</v>
      </c>
      <c r="FG17" s="108">
        <v>0</v>
      </c>
      <c r="FH17" s="108">
        <v>0</v>
      </c>
      <c r="FI17" s="108">
        <v>0</v>
      </c>
      <c r="FJ17" s="108">
        <v>0</v>
      </c>
      <c r="FK17" s="108">
        <v>0</v>
      </c>
      <c r="FL17" s="108">
        <v>0</v>
      </c>
      <c r="FM17" s="108">
        <v>0</v>
      </c>
      <c r="FN17" s="108">
        <v>0</v>
      </c>
      <c r="FO17" s="108">
        <v>0</v>
      </c>
      <c r="FP17" s="108">
        <v>0</v>
      </c>
      <c r="FQ17" s="108">
        <v>0</v>
      </c>
      <c r="FR17" s="108">
        <v>0</v>
      </c>
      <c r="FS17" s="108">
        <v>0</v>
      </c>
      <c r="FT17" s="108">
        <v>0</v>
      </c>
      <c r="FU17" s="108">
        <v>0</v>
      </c>
      <c r="FV17" s="108">
        <v>0</v>
      </c>
      <c r="FW17" s="108">
        <v>0</v>
      </c>
      <c r="FX17" s="108">
        <v>0</v>
      </c>
      <c r="FY17" s="108">
        <v>0</v>
      </c>
      <c r="FZ17" s="108">
        <v>0</v>
      </c>
      <c r="GA17" s="108">
        <v>0</v>
      </c>
      <c r="GB17" s="108">
        <v>0</v>
      </c>
      <c r="GC17" s="108">
        <v>0</v>
      </c>
      <c r="GD17" s="108">
        <v>0</v>
      </c>
      <c r="GE17" s="108">
        <v>0</v>
      </c>
      <c r="GF17" s="108">
        <v>0</v>
      </c>
      <c r="GG17" s="108">
        <v>0</v>
      </c>
      <c r="GH17" s="108">
        <v>0</v>
      </c>
      <c r="GI17" s="108">
        <v>0</v>
      </c>
      <c r="GJ17" s="108">
        <v>0</v>
      </c>
      <c r="GK17" s="108">
        <v>0</v>
      </c>
      <c r="GL17" s="108">
        <v>0</v>
      </c>
      <c r="GM17" s="108">
        <v>0</v>
      </c>
      <c r="GN17" s="108">
        <v>0</v>
      </c>
      <c r="GO17" s="108">
        <v>0</v>
      </c>
      <c r="GP17" s="108">
        <v>0</v>
      </c>
      <c r="GQ17" s="108">
        <v>0</v>
      </c>
      <c r="GR17" s="108">
        <v>0</v>
      </c>
      <c r="GS17" s="108">
        <v>0</v>
      </c>
      <c r="GT17" s="108">
        <v>0</v>
      </c>
      <c r="GU17" s="108">
        <v>0</v>
      </c>
      <c r="GV17" s="108">
        <v>0</v>
      </c>
      <c r="GW17" s="108">
        <v>0</v>
      </c>
      <c r="GX17" s="108">
        <v>0</v>
      </c>
      <c r="GY17" s="108">
        <v>0</v>
      </c>
      <c r="GZ17" s="108">
        <v>0</v>
      </c>
      <c r="HA17" s="108">
        <v>0</v>
      </c>
      <c r="HB17" s="108">
        <v>0</v>
      </c>
      <c r="HC17" s="108">
        <v>0</v>
      </c>
      <c r="HD17" s="108">
        <v>0</v>
      </c>
      <c r="HE17" s="108">
        <v>0</v>
      </c>
      <c r="HF17" s="108">
        <v>0</v>
      </c>
      <c r="HG17" s="108">
        <v>0</v>
      </c>
      <c r="HH17" s="108">
        <v>0</v>
      </c>
      <c r="HI17" s="108">
        <v>0</v>
      </c>
    </row>
    <row r="18" spans="1:217" s="112" customFormat="1" x14ac:dyDescent="0.2">
      <c r="A18" s="110" t="s">
        <v>222</v>
      </c>
      <c r="B18" s="111">
        <v>0</v>
      </c>
      <c r="C18" s="111">
        <v>0</v>
      </c>
      <c r="D18" s="111">
        <v>0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  <c r="AC18" s="111">
        <v>0</v>
      </c>
      <c r="AD18" s="111">
        <v>0</v>
      </c>
      <c r="AE18" s="111">
        <v>0</v>
      </c>
      <c r="AF18" s="111">
        <v>0</v>
      </c>
      <c r="AG18" s="111">
        <v>0</v>
      </c>
      <c r="AH18" s="111">
        <v>0</v>
      </c>
      <c r="AI18" s="111">
        <v>0</v>
      </c>
      <c r="AJ18" s="111">
        <v>0</v>
      </c>
      <c r="AK18" s="111">
        <v>0</v>
      </c>
      <c r="AL18" s="111">
        <v>0</v>
      </c>
      <c r="AM18" s="111">
        <v>0</v>
      </c>
      <c r="AN18" s="111">
        <v>0</v>
      </c>
      <c r="AO18" s="111">
        <v>0</v>
      </c>
      <c r="AP18" s="111">
        <v>0</v>
      </c>
      <c r="AQ18" s="111">
        <v>0</v>
      </c>
      <c r="AR18" s="111">
        <v>0</v>
      </c>
      <c r="AS18" s="111">
        <v>0</v>
      </c>
      <c r="AT18" s="111">
        <v>0</v>
      </c>
      <c r="AU18" s="111">
        <v>0</v>
      </c>
      <c r="AV18" s="111">
        <v>0</v>
      </c>
      <c r="AW18" s="111">
        <v>0</v>
      </c>
      <c r="AX18" s="111">
        <v>0</v>
      </c>
      <c r="AY18" s="111">
        <v>0</v>
      </c>
      <c r="AZ18" s="111">
        <v>0</v>
      </c>
      <c r="BA18" s="111">
        <v>0</v>
      </c>
      <c r="BB18" s="111">
        <v>0</v>
      </c>
      <c r="BC18" s="111">
        <v>0</v>
      </c>
      <c r="BD18" s="111">
        <v>0</v>
      </c>
      <c r="BE18" s="111">
        <v>0</v>
      </c>
      <c r="BF18" s="111">
        <v>0</v>
      </c>
      <c r="BG18" s="111">
        <v>0</v>
      </c>
      <c r="BH18" s="111">
        <v>0</v>
      </c>
      <c r="BI18" s="111">
        <v>0</v>
      </c>
      <c r="BJ18" s="111">
        <v>0</v>
      </c>
      <c r="BK18" s="111">
        <v>0</v>
      </c>
      <c r="BL18" s="111">
        <v>0</v>
      </c>
      <c r="BM18" s="111">
        <v>0</v>
      </c>
      <c r="BN18" s="111">
        <v>0</v>
      </c>
      <c r="BO18" s="111">
        <v>0</v>
      </c>
      <c r="BP18" s="111">
        <v>0</v>
      </c>
      <c r="BQ18" s="111">
        <v>0</v>
      </c>
      <c r="BR18" s="111">
        <v>0</v>
      </c>
      <c r="BS18" s="111">
        <v>0</v>
      </c>
      <c r="BT18" s="111">
        <v>0</v>
      </c>
      <c r="BU18" s="111">
        <v>0</v>
      </c>
      <c r="BV18" s="111">
        <v>0</v>
      </c>
      <c r="BW18" s="111">
        <v>0</v>
      </c>
      <c r="BX18" s="111">
        <v>0</v>
      </c>
      <c r="BY18" s="111">
        <v>0</v>
      </c>
      <c r="BZ18" s="111">
        <v>0</v>
      </c>
      <c r="CA18" s="111">
        <v>0</v>
      </c>
      <c r="CB18" s="111">
        <v>0</v>
      </c>
      <c r="CC18" s="111">
        <v>0</v>
      </c>
      <c r="CD18" s="111">
        <v>0</v>
      </c>
      <c r="CE18" s="111">
        <v>0</v>
      </c>
      <c r="CF18" s="111">
        <v>0</v>
      </c>
      <c r="CG18" s="111">
        <v>0</v>
      </c>
      <c r="CH18" s="111">
        <v>0</v>
      </c>
      <c r="CI18" s="111">
        <v>0</v>
      </c>
      <c r="CJ18" s="111">
        <v>0</v>
      </c>
      <c r="CK18" s="111">
        <v>0</v>
      </c>
      <c r="CL18" s="111">
        <v>0</v>
      </c>
      <c r="CM18" s="111">
        <v>0</v>
      </c>
      <c r="CN18" s="111">
        <v>0</v>
      </c>
      <c r="CO18" s="111">
        <v>0</v>
      </c>
      <c r="CP18" s="111">
        <v>0</v>
      </c>
      <c r="CQ18" s="111">
        <v>0</v>
      </c>
      <c r="CR18" s="111">
        <v>0</v>
      </c>
      <c r="CS18" s="111">
        <v>0</v>
      </c>
      <c r="CT18" s="111">
        <v>0</v>
      </c>
      <c r="CU18" s="111">
        <v>0</v>
      </c>
      <c r="CV18" s="111">
        <v>0</v>
      </c>
      <c r="CW18" s="111">
        <v>0</v>
      </c>
      <c r="CX18" s="111">
        <v>0</v>
      </c>
      <c r="CY18" s="111">
        <v>0</v>
      </c>
      <c r="CZ18" s="111">
        <v>0</v>
      </c>
      <c r="DA18" s="111">
        <v>0</v>
      </c>
      <c r="DB18" s="111">
        <v>0</v>
      </c>
      <c r="DC18" s="111">
        <v>0</v>
      </c>
      <c r="DD18" s="111">
        <v>0</v>
      </c>
      <c r="DE18" s="111">
        <v>0</v>
      </c>
      <c r="DF18" s="111">
        <v>0</v>
      </c>
      <c r="DG18" s="111">
        <v>0</v>
      </c>
      <c r="DH18" s="111">
        <v>0</v>
      </c>
      <c r="DI18" s="111">
        <v>0</v>
      </c>
      <c r="DJ18" s="111">
        <v>0</v>
      </c>
      <c r="DK18" s="111">
        <v>0</v>
      </c>
      <c r="DL18" s="111">
        <v>0</v>
      </c>
      <c r="DM18" s="111">
        <v>0</v>
      </c>
      <c r="DN18" s="111">
        <v>0</v>
      </c>
      <c r="DO18" s="111">
        <v>0</v>
      </c>
      <c r="DP18" s="111">
        <v>0</v>
      </c>
      <c r="DQ18" s="111">
        <v>0</v>
      </c>
      <c r="DR18" s="111">
        <v>0</v>
      </c>
      <c r="DS18" s="111">
        <v>0</v>
      </c>
      <c r="DT18" s="111">
        <v>0</v>
      </c>
      <c r="DU18" s="111">
        <v>0</v>
      </c>
      <c r="DV18" s="111">
        <v>0</v>
      </c>
      <c r="DW18" s="111">
        <v>0</v>
      </c>
      <c r="DX18" s="111">
        <v>0</v>
      </c>
      <c r="DY18" s="111">
        <v>0</v>
      </c>
      <c r="DZ18" s="111">
        <v>0</v>
      </c>
      <c r="EA18" s="111">
        <v>0</v>
      </c>
      <c r="EB18" s="111">
        <v>0</v>
      </c>
      <c r="EC18" s="111">
        <v>0</v>
      </c>
      <c r="ED18" s="111">
        <v>0</v>
      </c>
      <c r="EE18" s="111">
        <v>0</v>
      </c>
      <c r="EF18" s="111">
        <v>0</v>
      </c>
      <c r="EG18" s="111">
        <v>0</v>
      </c>
      <c r="EH18" s="111">
        <v>0</v>
      </c>
      <c r="EI18" s="111">
        <v>0</v>
      </c>
      <c r="EJ18" s="111">
        <v>0</v>
      </c>
      <c r="EK18" s="111">
        <v>0</v>
      </c>
      <c r="EL18" s="111">
        <v>0</v>
      </c>
      <c r="EM18" s="111">
        <v>0</v>
      </c>
      <c r="EN18" s="111">
        <v>0</v>
      </c>
      <c r="EO18" s="111">
        <v>0</v>
      </c>
      <c r="EP18" s="111">
        <v>0</v>
      </c>
      <c r="EQ18" s="111">
        <v>0</v>
      </c>
      <c r="ER18" s="111">
        <v>0</v>
      </c>
      <c r="ES18" s="111">
        <v>0</v>
      </c>
      <c r="ET18" s="111">
        <v>0</v>
      </c>
      <c r="EU18" s="111">
        <v>0</v>
      </c>
      <c r="EV18" s="111">
        <v>0</v>
      </c>
      <c r="EW18" s="111">
        <v>0</v>
      </c>
      <c r="EX18" s="111">
        <v>0</v>
      </c>
      <c r="EY18" s="111">
        <v>0</v>
      </c>
      <c r="EZ18" s="111">
        <v>0</v>
      </c>
      <c r="FA18" s="111">
        <v>0</v>
      </c>
      <c r="FB18" s="111">
        <v>0</v>
      </c>
      <c r="FC18" s="111">
        <v>0</v>
      </c>
      <c r="FD18" s="111">
        <v>0</v>
      </c>
      <c r="FE18" s="111">
        <v>0</v>
      </c>
      <c r="FF18" s="111">
        <v>0</v>
      </c>
      <c r="FG18" s="111">
        <v>0</v>
      </c>
      <c r="FH18" s="111">
        <v>0</v>
      </c>
      <c r="FI18" s="111">
        <v>0</v>
      </c>
      <c r="FJ18" s="111">
        <v>0</v>
      </c>
      <c r="FK18" s="111">
        <v>0</v>
      </c>
      <c r="FL18" s="111">
        <v>0</v>
      </c>
      <c r="FM18" s="111">
        <v>0</v>
      </c>
      <c r="FN18" s="111">
        <v>0</v>
      </c>
      <c r="FO18" s="111">
        <v>0</v>
      </c>
      <c r="FP18" s="111">
        <v>0</v>
      </c>
      <c r="FQ18" s="111">
        <v>0</v>
      </c>
      <c r="FR18" s="111">
        <v>0</v>
      </c>
      <c r="FS18" s="111">
        <v>0</v>
      </c>
      <c r="FT18" s="111">
        <v>0</v>
      </c>
      <c r="FU18" s="111">
        <v>0</v>
      </c>
      <c r="FV18" s="111">
        <v>0</v>
      </c>
      <c r="FW18" s="111">
        <v>0</v>
      </c>
      <c r="FX18" s="111">
        <v>0</v>
      </c>
      <c r="FY18" s="111">
        <v>0</v>
      </c>
      <c r="FZ18" s="111">
        <v>0</v>
      </c>
      <c r="GA18" s="111">
        <v>0</v>
      </c>
      <c r="GB18" s="111">
        <v>0</v>
      </c>
      <c r="GC18" s="111">
        <v>0</v>
      </c>
      <c r="GD18" s="111">
        <v>0</v>
      </c>
      <c r="GE18" s="111">
        <v>0</v>
      </c>
      <c r="GF18" s="111">
        <v>0</v>
      </c>
      <c r="GG18" s="111">
        <v>0</v>
      </c>
      <c r="GH18" s="111">
        <v>0</v>
      </c>
      <c r="GI18" s="111">
        <v>0</v>
      </c>
      <c r="GJ18" s="111">
        <v>0</v>
      </c>
      <c r="GK18" s="111">
        <v>0</v>
      </c>
      <c r="GL18" s="111">
        <v>0</v>
      </c>
      <c r="GM18" s="111">
        <v>0</v>
      </c>
      <c r="GN18" s="111">
        <v>0</v>
      </c>
      <c r="GO18" s="111">
        <v>0</v>
      </c>
      <c r="GP18" s="111">
        <v>0</v>
      </c>
      <c r="GQ18" s="111">
        <v>0</v>
      </c>
      <c r="GR18" s="111">
        <v>0</v>
      </c>
      <c r="GS18" s="111">
        <v>0</v>
      </c>
      <c r="GT18" s="111">
        <v>0</v>
      </c>
      <c r="GU18" s="111">
        <v>0</v>
      </c>
      <c r="GV18" s="111">
        <v>0</v>
      </c>
      <c r="GW18" s="111">
        <v>0</v>
      </c>
      <c r="GX18" s="111">
        <v>0</v>
      </c>
      <c r="GY18" s="111">
        <v>0</v>
      </c>
      <c r="GZ18" s="111">
        <v>0</v>
      </c>
      <c r="HA18" s="111">
        <v>0</v>
      </c>
      <c r="HB18" s="111">
        <v>0</v>
      </c>
      <c r="HC18" s="111">
        <v>0</v>
      </c>
      <c r="HD18" s="111">
        <v>0</v>
      </c>
      <c r="HE18" s="111">
        <v>0</v>
      </c>
      <c r="HF18" s="111">
        <v>0</v>
      </c>
      <c r="HG18" s="111">
        <v>0</v>
      </c>
      <c r="HH18" s="111">
        <v>0</v>
      </c>
      <c r="HI18" s="111">
        <v>0</v>
      </c>
    </row>
    <row r="19" spans="1:217" s="109" customFormat="1" x14ac:dyDescent="0.2">
      <c r="A19" s="107" t="s">
        <v>348</v>
      </c>
      <c r="B19" s="108">
        <v>0</v>
      </c>
      <c r="C19" s="108">
        <v>0</v>
      </c>
      <c r="D19" s="108">
        <v>0</v>
      </c>
      <c r="E19" s="108">
        <v>0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  <c r="L19" s="108">
        <v>0</v>
      </c>
      <c r="M19" s="108">
        <v>0</v>
      </c>
      <c r="N19" s="108">
        <v>0</v>
      </c>
      <c r="O19" s="108">
        <v>0</v>
      </c>
      <c r="P19" s="108">
        <v>0</v>
      </c>
      <c r="Q19" s="108">
        <v>0</v>
      </c>
      <c r="R19" s="108">
        <v>0</v>
      </c>
      <c r="S19" s="108">
        <v>0</v>
      </c>
      <c r="T19" s="108">
        <v>0</v>
      </c>
      <c r="U19" s="108">
        <v>0</v>
      </c>
      <c r="V19" s="108">
        <v>0</v>
      </c>
      <c r="W19" s="108">
        <v>0</v>
      </c>
      <c r="X19" s="108">
        <v>0</v>
      </c>
      <c r="Y19" s="108">
        <v>0</v>
      </c>
      <c r="Z19" s="108">
        <v>0</v>
      </c>
      <c r="AA19" s="108">
        <v>0</v>
      </c>
      <c r="AB19" s="108">
        <v>0</v>
      </c>
      <c r="AC19" s="108">
        <v>0</v>
      </c>
      <c r="AD19" s="108">
        <v>0</v>
      </c>
      <c r="AE19" s="108">
        <v>0</v>
      </c>
      <c r="AF19" s="108">
        <v>0</v>
      </c>
      <c r="AG19" s="108">
        <v>0</v>
      </c>
      <c r="AH19" s="108">
        <v>0</v>
      </c>
      <c r="AI19" s="108">
        <v>0</v>
      </c>
      <c r="AJ19" s="108">
        <v>0</v>
      </c>
      <c r="AK19" s="108">
        <v>0</v>
      </c>
      <c r="AL19" s="108">
        <v>0</v>
      </c>
      <c r="AM19" s="108">
        <v>0</v>
      </c>
      <c r="AN19" s="108">
        <v>0</v>
      </c>
      <c r="AO19" s="108">
        <v>0</v>
      </c>
      <c r="AP19" s="108">
        <v>0</v>
      </c>
      <c r="AQ19" s="108">
        <v>0</v>
      </c>
      <c r="AR19" s="108">
        <v>0</v>
      </c>
      <c r="AS19" s="108">
        <v>0</v>
      </c>
      <c r="AT19" s="108">
        <v>0</v>
      </c>
      <c r="AU19" s="108">
        <v>0</v>
      </c>
      <c r="AV19" s="108">
        <v>0</v>
      </c>
      <c r="AW19" s="108">
        <v>0</v>
      </c>
      <c r="AX19" s="108">
        <v>0</v>
      </c>
      <c r="AY19" s="108">
        <v>0</v>
      </c>
      <c r="AZ19" s="108">
        <v>0</v>
      </c>
      <c r="BA19" s="108">
        <v>0</v>
      </c>
      <c r="BB19" s="108">
        <v>0</v>
      </c>
      <c r="BC19" s="108">
        <v>0</v>
      </c>
      <c r="BD19" s="108">
        <v>0</v>
      </c>
      <c r="BE19" s="108">
        <v>0</v>
      </c>
      <c r="BF19" s="108">
        <v>0</v>
      </c>
      <c r="BG19" s="108">
        <v>0</v>
      </c>
      <c r="BH19" s="108">
        <v>0</v>
      </c>
      <c r="BI19" s="108">
        <v>0</v>
      </c>
      <c r="BJ19" s="108">
        <v>0</v>
      </c>
      <c r="BK19" s="108">
        <v>0</v>
      </c>
      <c r="BL19" s="108">
        <v>0</v>
      </c>
      <c r="BM19" s="108">
        <v>0</v>
      </c>
      <c r="BN19" s="108">
        <v>0</v>
      </c>
      <c r="BO19" s="108">
        <v>0</v>
      </c>
      <c r="BP19" s="108">
        <v>0</v>
      </c>
      <c r="BQ19" s="108">
        <v>0</v>
      </c>
      <c r="BR19" s="108">
        <v>0</v>
      </c>
      <c r="BS19" s="108">
        <v>0</v>
      </c>
      <c r="BT19" s="108">
        <v>0</v>
      </c>
      <c r="BU19" s="108">
        <v>0</v>
      </c>
      <c r="BV19" s="108">
        <v>0</v>
      </c>
      <c r="BW19" s="108">
        <v>0</v>
      </c>
      <c r="BX19" s="108">
        <v>0</v>
      </c>
      <c r="BY19" s="108">
        <v>0</v>
      </c>
      <c r="BZ19" s="108">
        <v>0</v>
      </c>
      <c r="CA19" s="108">
        <v>0</v>
      </c>
      <c r="CB19" s="108">
        <v>0</v>
      </c>
      <c r="CC19" s="108">
        <v>0</v>
      </c>
      <c r="CD19" s="108">
        <v>0</v>
      </c>
      <c r="CE19" s="108">
        <v>0</v>
      </c>
      <c r="CF19" s="108">
        <v>0</v>
      </c>
      <c r="CG19" s="108">
        <v>0</v>
      </c>
      <c r="CH19" s="108">
        <v>0</v>
      </c>
      <c r="CI19" s="108">
        <v>0</v>
      </c>
      <c r="CJ19" s="108">
        <v>0</v>
      </c>
      <c r="CK19" s="108">
        <v>0</v>
      </c>
      <c r="CL19" s="108">
        <v>0</v>
      </c>
      <c r="CM19" s="108">
        <v>0</v>
      </c>
      <c r="CN19" s="108">
        <v>0</v>
      </c>
      <c r="CO19" s="108">
        <v>0</v>
      </c>
      <c r="CP19" s="108">
        <v>0</v>
      </c>
      <c r="CQ19" s="108">
        <v>0</v>
      </c>
      <c r="CR19" s="108">
        <v>0</v>
      </c>
      <c r="CS19" s="108">
        <v>0</v>
      </c>
      <c r="CT19" s="108">
        <v>0</v>
      </c>
      <c r="CU19" s="108">
        <v>0</v>
      </c>
      <c r="CV19" s="108">
        <v>0</v>
      </c>
      <c r="CW19" s="108">
        <v>0</v>
      </c>
      <c r="CX19" s="108">
        <v>0</v>
      </c>
      <c r="CY19" s="108">
        <v>0</v>
      </c>
      <c r="CZ19" s="108">
        <v>0</v>
      </c>
      <c r="DA19" s="108">
        <v>0</v>
      </c>
      <c r="DB19" s="108">
        <v>0</v>
      </c>
      <c r="DC19" s="108">
        <v>0</v>
      </c>
      <c r="DD19" s="108">
        <v>0</v>
      </c>
      <c r="DE19" s="108">
        <v>0</v>
      </c>
      <c r="DF19" s="108">
        <v>0</v>
      </c>
      <c r="DG19" s="108">
        <v>0</v>
      </c>
      <c r="DH19" s="108">
        <v>0</v>
      </c>
      <c r="DI19" s="108">
        <v>0</v>
      </c>
      <c r="DJ19" s="108">
        <v>0</v>
      </c>
      <c r="DK19" s="108">
        <v>0</v>
      </c>
      <c r="DL19" s="108">
        <v>0</v>
      </c>
      <c r="DM19" s="108">
        <v>0</v>
      </c>
      <c r="DN19" s="108">
        <v>0</v>
      </c>
      <c r="DO19" s="108">
        <v>0</v>
      </c>
      <c r="DP19" s="108">
        <v>0</v>
      </c>
      <c r="DQ19" s="108">
        <v>0</v>
      </c>
      <c r="DR19" s="108">
        <v>0</v>
      </c>
      <c r="DS19" s="108">
        <v>0</v>
      </c>
      <c r="DT19" s="108">
        <v>0</v>
      </c>
      <c r="DU19" s="108">
        <v>0</v>
      </c>
      <c r="DV19" s="108">
        <v>0</v>
      </c>
      <c r="DW19" s="108">
        <v>0</v>
      </c>
      <c r="DX19" s="108">
        <v>0</v>
      </c>
      <c r="DY19" s="108">
        <v>0</v>
      </c>
      <c r="DZ19" s="108">
        <v>0</v>
      </c>
      <c r="EA19" s="108">
        <v>0</v>
      </c>
      <c r="EB19" s="108">
        <v>0</v>
      </c>
      <c r="EC19" s="108">
        <v>0</v>
      </c>
      <c r="ED19" s="108">
        <v>0</v>
      </c>
      <c r="EE19" s="108">
        <v>0</v>
      </c>
      <c r="EF19" s="108">
        <v>0</v>
      </c>
      <c r="EG19" s="108">
        <v>0</v>
      </c>
      <c r="EH19" s="108">
        <v>0</v>
      </c>
      <c r="EI19" s="108">
        <v>0</v>
      </c>
      <c r="EJ19" s="108">
        <v>0</v>
      </c>
      <c r="EK19" s="108">
        <v>0</v>
      </c>
      <c r="EL19" s="108">
        <v>0</v>
      </c>
      <c r="EM19" s="108">
        <v>0</v>
      </c>
      <c r="EN19" s="108">
        <v>0</v>
      </c>
      <c r="EO19" s="108">
        <v>0</v>
      </c>
      <c r="EP19" s="108">
        <v>0</v>
      </c>
      <c r="EQ19" s="108">
        <v>0</v>
      </c>
      <c r="ER19" s="108">
        <v>0</v>
      </c>
      <c r="ES19" s="108">
        <v>0</v>
      </c>
      <c r="ET19" s="108">
        <v>0</v>
      </c>
      <c r="EU19" s="108">
        <v>0</v>
      </c>
      <c r="EV19" s="108">
        <v>0</v>
      </c>
      <c r="EW19" s="108">
        <v>0</v>
      </c>
      <c r="EX19" s="108">
        <v>0</v>
      </c>
      <c r="EY19" s="108">
        <v>0</v>
      </c>
      <c r="EZ19" s="108">
        <v>0</v>
      </c>
      <c r="FA19" s="108">
        <v>0</v>
      </c>
      <c r="FB19" s="108">
        <v>0</v>
      </c>
      <c r="FC19" s="108">
        <v>0</v>
      </c>
      <c r="FD19" s="108">
        <v>0</v>
      </c>
      <c r="FE19" s="108">
        <v>0</v>
      </c>
      <c r="FF19" s="108">
        <v>0</v>
      </c>
      <c r="FG19" s="108">
        <v>0</v>
      </c>
      <c r="FH19" s="108">
        <v>0</v>
      </c>
      <c r="FI19" s="108">
        <v>0</v>
      </c>
      <c r="FJ19" s="108">
        <v>0</v>
      </c>
      <c r="FK19" s="108">
        <v>0</v>
      </c>
      <c r="FL19" s="108">
        <v>0</v>
      </c>
      <c r="FM19" s="108">
        <v>0</v>
      </c>
      <c r="FN19" s="108">
        <v>0</v>
      </c>
      <c r="FO19" s="108">
        <v>0</v>
      </c>
      <c r="FP19" s="108">
        <v>0</v>
      </c>
      <c r="FQ19" s="108">
        <v>0</v>
      </c>
      <c r="FR19" s="108">
        <v>0</v>
      </c>
      <c r="FS19" s="108">
        <v>0</v>
      </c>
      <c r="FT19" s="108">
        <v>0</v>
      </c>
      <c r="FU19" s="108">
        <v>0</v>
      </c>
      <c r="FV19" s="108">
        <v>0</v>
      </c>
      <c r="FW19" s="108">
        <v>0</v>
      </c>
      <c r="FX19" s="108">
        <v>0</v>
      </c>
      <c r="FY19" s="108">
        <v>0</v>
      </c>
      <c r="FZ19" s="108">
        <v>0</v>
      </c>
      <c r="GA19" s="108">
        <v>0</v>
      </c>
      <c r="GB19" s="108">
        <v>0</v>
      </c>
      <c r="GC19" s="108">
        <v>0</v>
      </c>
      <c r="GD19" s="108">
        <v>0</v>
      </c>
      <c r="GE19" s="108">
        <v>0</v>
      </c>
      <c r="GF19" s="108">
        <v>0</v>
      </c>
      <c r="GG19" s="108">
        <v>0</v>
      </c>
      <c r="GH19" s="108">
        <v>0</v>
      </c>
      <c r="GI19" s="108">
        <v>0</v>
      </c>
      <c r="GJ19" s="108">
        <v>0</v>
      </c>
      <c r="GK19" s="108">
        <v>0</v>
      </c>
      <c r="GL19" s="108">
        <v>0</v>
      </c>
      <c r="GM19" s="108">
        <v>0</v>
      </c>
      <c r="GN19" s="108">
        <v>0</v>
      </c>
      <c r="GO19" s="108">
        <v>0</v>
      </c>
      <c r="GP19" s="108">
        <v>0</v>
      </c>
      <c r="GQ19" s="108">
        <v>0</v>
      </c>
      <c r="GR19" s="108">
        <v>0</v>
      </c>
      <c r="GS19" s="108">
        <v>0</v>
      </c>
      <c r="GT19" s="108">
        <v>0</v>
      </c>
      <c r="GU19" s="108">
        <v>0</v>
      </c>
      <c r="GV19" s="108">
        <v>0</v>
      </c>
      <c r="GW19" s="108">
        <v>0</v>
      </c>
      <c r="GX19" s="108">
        <v>0</v>
      </c>
      <c r="GY19" s="108">
        <v>0</v>
      </c>
      <c r="GZ19" s="108">
        <v>0</v>
      </c>
      <c r="HA19" s="108">
        <v>0</v>
      </c>
      <c r="HB19" s="108">
        <v>0</v>
      </c>
      <c r="HC19" s="108">
        <v>0</v>
      </c>
      <c r="HD19" s="108">
        <v>0</v>
      </c>
      <c r="HE19" s="108">
        <v>0</v>
      </c>
      <c r="HF19" s="108">
        <v>0</v>
      </c>
      <c r="HG19" s="108">
        <v>0</v>
      </c>
      <c r="HH19" s="108">
        <v>0</v>
      </c>
      <c r="HI19" s="108">
        <v>0</v>
      </c>
    </row>
    <row r="20" spans="1:217" s="112" customFormat="1" x14ac:dyDescent="0.2">
      <c r="A20" s="110" t="s">
        <v>349</v>
      </c>
      <c r="B20" s="111">
        <v>0</v>
      </c>
      <c r="C20" s="111">
        <v>0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  <c r="AC20" s="111">
        <v>0</v>
      </c>
      <c r="AD20" s="111">
        <v>0</v>
      </c>
      <c r="AE20" s="111">
        <v>0</v>
      </c>
      <c r="AF20" s="111">
        <v>0</v>
      </c>
      <c r="AG20" s="111">
        <v>0</v>
      </c>
      <c r="AH20" s="111">
        <v>0</v>
      </c>
      <c r="AI20" s="111">
        <v>0</v>
      </c>
      <c r="AJ20" s="111">
        <v>0</v>
      </c>
      <c r="AK20" s="111">
        <v>0</v>
      </c>
      <c r="AL20" s="111">
        <v>0</v>
      </c>
      <c r="AM20" s="111">
        <v>0</v>
      </c>
      <c r="AN20" s="111">
        <v>0</v>
      </c>
      <c r="AO20" s="111">
        <v>0</v>
      </c>
      <c r="AP20" s="111">
        <v>0</v>
      </c>
      <c r="AQ20" s="111">
        <v>0</v>
      </c>
      <c r="AR20" s="111">
        <v>0</v>
      </c>
      <c r="AS20" s="111">
        <v>0</v>
      </c>
      <c r="AT20" s="111">
        <v>0</v>
      </c>
      <c r="AU20" s="111">
        <v>0</v>
      </c>
      <c r="AV20" s="111">
        <v>0</v>
      </c>
      <c r="AW20" s="111">
        <v>0</v>
      </c>
      <c r="AX20" s="111">
        <v>0</v>
      </c>
      <c r="AY20" s="111">
        <v>0</v>
      </c>
      <c r="AZ20" s="111">
        <v>0</v>
      </c>
      <c r="BA20" s="111">
        <v>0</v>
      </c>
      <c r="BB20" s="111">
        <v>0</v>
      </c>
      <c r="BC20" s="111">
        <v>0</v>
      </c>
      <c r="BD20" s="111">
        <v>0</v>
      </c>
      <c r="BE20" s="111">
        <v>0</v>
      </c>
      <c r="BF20" s="111">
        <v>0</v>
      </c>
      <c r="BG20" s="111">
        <v>0</v>
      </c>
      <c r="BH20" s="111">
        <v>0</v>
      </c>
      <c r="BI20" s="111">
        <v>0</v>
      </c>
      <c r="BJ20" s="111">
        <v>0</v>
      </c>
      <c r="BK20" s="111">
        <v>0</v>
      </c>
      <c r="BL20" s="111">
        <v>0</v>
      </c>
      <c r="BM20" s="111">
        <v>0</v>
      </c>
      <c r="BN20" s="111">
        <v>0</v>
      </c>
      <c r="BO20" s="111">
        <v>0</v>
      </c>
      <c r="BP20" s="111">
        <v>0</v>
      </c>
      <c r="BQ20" s="111">
        <v>0</v>
      </c>
      <c r="BR20" s="111">
        <v>0</v>
      </c>
      <c r="BS20" s="111">
        <v>0</v>
      </c>
      <c r="BT20" s="111">
        <v>0</v>
      </c>
      <c r="BU20" s="111">
        <v>0</v>
      </c>
      <c r="BV20" s="111">
        <v>0</v>
      </c>
      <c r="BW20" s="111">
        <v>0</v>
      </c>
      <c r="BX20" s="111">
        <v>0</v>
      </c>
      <c r="BY20" s="111">
        <v>0</v>
      </c>
      <c r="BZ20" s="111">
        <v>0</v>
      </c>
      <c r="CA20" s="111">
        <v>0</v>
      </c>
      <c r="CB20" s="111">
        <v>0</v>
      </c>
      <c r="CC20" s="111">
        <v>0</v>
      </c>
      <c r="CD20" s="111">
        <v>0</v>
      </c>
      <c r="CE20" s="111">
        <v>0</v>
      </c>
      <c r="CF20" s="111">
        <v>0</v>
      </c>
      <c r="CG20" s="111">
        <v>0</v>
      </c>
      <c r="CH20" s="111">
        <v>0</v>
      </c>
      <c r="CI20" s="111">
        <v>0</v>
      </c>
      <c r="CJ20" s="111">
        <v>0</v>
      </c>
      <c r="CK20" s="111">
        <v>0</v>
      </c>
      <c r="CL20" s="111">
        <v>0</v>
      </c>
      <c r="CM20" s="111">
        <v>0</v>
      </c>
      <c r="CN20" s="111">
        <v>0</v>
      </c>
      <c r="CO20" s="111">
        <v>0</v>
      </c>
      <c r="CP20" s="111">
        <v>0</v>
      </c>
      <c r="CQ20" s="111">
        <v>0</v>
      </c>
      <c r="CR20" s="111">
        <v>0</v>
      </c>
      <c r="CS20" s="111">
        <v>0</v>
      </c>
      <c r="CT20" s="111">
        <v>0</v>
      </c>
      <c r="CU20" s="111">
        <v>0</v>
      </c>
      <c r="CV20" s="111">
        <v>0</v>
      </c>
      <c r="CW20" s="111">
        <v>0</v>
      </c>
      <c r="CX20" s="111">
        <v>0</v>
      </c>
      <c r="CY20" s="111">
        <v>0</v>
      </c>
      <c r="CZ20" s="111">
        <v>0</v>
      </c>
      <c r="DA20" s="111">
        <v>0</v>
      </c>
      <c r="DB20" s="111">
        <v>0</v>
      </c>
      <c r="DC20" s="111">
        <v>0</v>
      </c>
      <c r="DD20" s="111">
        <v>0</v>
      </c>
      <c r="DE20" s="111">
        <v>0</v>
      </c>
      <c r="DF20" s="111">
        <v>0</v>
      </c>
      <c r="DG20" s="111">
        <v>0</v>
      </c>
      <c r="DH20" s="111">
        <v>0</v>
      </c>
      <c r="DI20" s="111">
        <v>0</v>
      </c>
      <c r="DJ20" s="111">
        <v>0</v>
      </c>
      <c r="DK20" s="111">
        <v>0</v>
      </c>
      <c r="DL20" s="111">
        <v>0</v>
      </c>
      <c r="DM20" s="111">
        <v>0</v>
      </c>
      <c r="DN20" s="111">
        <v>0</v>
      </c>
      <c r="DO20" s="111">
        <v>0</v>
      </c>
      <c r="DP20" s="111">
        <v>0</v>
      </c>
      <c r="DQ20" s="111">
        <v>0</v>
      </c>
      <c r="DR20" s="111">
        <v>0</v>
      </c>
      <c r="DS20" s="111">
        <v>0</v>
      </c>
      <c r="DT20" s="111">
        <v>0</v>
      </c>
      <c r="DU20" s="111">
        <v>0</v>
      </c>
      <c r="DV20" s="111">
        <v>0</v>
      </c>
      <c r="DW20" s="111">
        <v>0</v>
      </c>
      <c r="DX20" s="111">
        <v>0</v>
      </c>
      <c r="DY20" s="111">
        <v>0</v>
      </c>
      <c r="DZ20" s="111">
        <v>0</v>
      </c>
      <c r="EA20" s="111">
        <v>0</v>
      </c>
      <c r="EB20" s="111">
        <v>0</v>
      </c>
      <c r="EC20" s="111">
        <v>0</v>
      </c>
      <c r="ED20" s="111">
        <v>0</v>
      </c>
      <c r="EE20" s="111">
        <v>0</v>
      </c>
      <c r="EF20" s="111">
        <v>0</v>
      </c>
      <c r="EG20" s="111">
        <v>0</v>
      </c>
      <c r="EH20" s="111">
        <v>0</v>
      </c>
      <c r="EI20" s="111">
        <v>0</v>
      </c>
      <c r="EJ20" s="111">
        <v>0</v>
      </c>
      <c r="EK20" s="111">
        <v>0</v>
      </c>
      <c r="EL20" s="111">
        <v>0</v>
      </c>
      <c r="EM20" s="111">
        <v>0</v>
      </c>
      <c r="EN20" s="111">
        <v>0</v>
      </c>
      <c r="EO20" s="111">
        <v>0</v>
      </c>
      <c r="EP20" s="111">
        <v>0</v>
      </c>
      <c r="EQ20" s="111">
        <v>0</v>
      </c>
      <c r="ER20" s="111">
        <v>0</v>
      </c>
      <c r="ES20" s="111">
        <v>0</v>
      </c>
      <c r="ET20" s="111">
        <v>0</v>
      </c>
      <c r="EU20" s="111">
        <v>0</v>
      </c>
      <c r="EV20" s="111">
        <v>0</v>
      </c>
      <c r="EW20" s="111">
        <v>0</v>
      </c>
      <c r="EX20" s="111">
        <v>0</v>
      </c>
      <c r="EY20" s="111">
        <v>0</v>
      </c>
      <c r="EZ20" s="111">
        <v>0</v>
      </c>
      <c r="FA20" s="111">
        <v>0</v>
      </c>
      <c r="FB20" s="111">
        <v>0</v>
      </c>
      <c r="FC20" s="111">
        <v>0</v>
      </c>
      <c r="FD20" s="111">
        <v>0</v>
      </c>
      <c r="FE20" s="111">
        <v>0</v>
      </c>
      <c r="FF20" s="111">
        <v>0</v>
      </c>
      <c r="FG20" s="111">
        <v>0</v>
      </c>
      <c r="FH20" s="111">
        <v>0</v>
      </c>
      <c r="FI20" s="111">
        <v>0</v>
      </c>
      <c r="FJ20" s="111">
        <v>0</v>
      </c>
      <c r="FK20" s="111">
        <v>0</v>
      </c>
      <c r="FL20" s="111">
        <v>0</v>
      </c>
      <c r="FM20" s="111">
        <v>0</v>
      </c>
      <c r="FN20" s="111">
        <v>0</v>
      </c>
      <c r="FO20" s="111">
        <v>0</v>
      </c>
      <c r="FP20" s="111">
        <v>0</v>
      </c>
      <c r="FQ20" s="111">
        <v>0</v>
      </c>
      <c r="FR20" s="111">
        <v>0</v>
      </c>
      <c r="FS20" s="111">
        <v>0</v>
      </c>
      <c r="FT20" s="111">
        <v>0</v>
      </c>
      <c r="FU20" s="111">
        <v>0</v>
      </c>
      <c r="FV20" s="111">
        <v>0</v>
      </c>
      <c r="FW20" s="111">
        <v>0</v>
      </c>
      <c r="FX20" s="111">
        <v>0</v>
      </c>
      <c r="FY20" s="111">
        <v>0</v>
      </c>
      <c r="FZ20" s="111">
        <v>0</v>
      </c>
      <c r="GA20" s="111">
        <v>0</v>
      </c>
      <c r="GB20" s="111">
        <v>0</v>
      </c>
      <c r="GC20" s="111">
        <v>0</v>
      </c>
      <c r="GD20" s="111">
        <v>0</v>
      </c>
      <c r="GE20" s="111">
        <v>0</v>
      </c>
      <c r="GF20" s="111">
        <v>0</v>
      </c>
      <c r="GG20" s="111">
        <v>0</v>
      </c>
      <c r="GH20" s="111">
        <v>0</v>
      </c>
      <c r="GI20" s="111">
        <v>0</v>
      </c>
      <c r="GJ20" s="111">
        <v>0</v>
      </c>
      <c r="GK20" s="111">
        <v>0</v>
      </c>
      <c r="GL20" s="111">
        <v>0</v>
      </c>
      <c r="GM20" s="111">
        <v>0</v>
      </c>
      <c r="GN20" s="111">
        <v>0</v>
      </c>
      <c r="GO20" s="111">
        <v>0</v>
      </c>
      <c r="GP20" s="111">
        <v>0</v>
      </c>
      <c r="GQ20" s="111">
        <v>0</v>
      </c>
      <c r="GR20" s="111">
        <v>0</v>
      </c>
      <c r="GS20" s="111">
        <v>0</v>
      </c>
      <c r="GT20" s="111">
        <v>0</v>
      </c>
      <c r="GU20" s="111">
        <v>0</v>
      </c>
      <c r="GV20" s="111">
        <v>0</v>
      </c>
      <c r="GW20" s="111">
        <v>0</v>
      </c>
      <c r="GX20" s="111">
        <v>0</v>
      </c>
      <c r="GY20" s="111">
        <v>0</v>
      </c>
      <c r="GZ20" s="111">
        <v>0</v>
      </c>
      <c r="HA20" s="111">
        <v>0</v>
      </c>
      <c r="HB20" s="111">
        <v>0</v>
      </c>
      <c r="HC20" s="111">
        <v>0</v>
      </c>
      <c r="HD20" s="111">
        <v>0</v>
      </c>
      <c r="HE20" s="111">
        <v>0</v>
      </c>
      <c r="HF20" s="111">
        <v>0</v>
      </c>
      <c r="HG20" s="111">
        <v>0</v>
      </c>
      <c r="HH20" s="111">
        <v>0</v>
      </c>
      <c r="HI20" s="111">
        <v>0</v>
      </c>
    </row>
    <row r="21" spans="1:217" s="112" customFormat="1" x14ac:dyDescent="0.2">
      <c r="A21" s="110" t="s">
        <v>350</v>
      </c>
      <c r="B21" s="111">
        <v>0</v>
      </c>
      <c r="C21" s="111">
        <v>0</v>
      </c>
      <c r="D21" s="111">
        <v>0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  <c r="AC21" s="111">
        <v>0</v>
      </c>
      <c r="AD21" s="111">
        <v>0</v>
      </c>
      <c r="AE21" s="111">
        <v>0</v>
      </c>
      <c r="AF21" s="111">
        <v>0</v>
      </c>
      <c r="AG21" s="111">
        <v>0</v>
      </c>
      <c r="AH21" s="111">
        <v>0</v>
      </c>
      <c r="AI21" s="111">
        <v>0</v>
      </c>
      <c r="AJ21" s="111">
        <v>0</v>
      </c>
      <c r="AK21" s="111">
        <v>0</v>
      </c>
      <c r="AL21" s="111">
        <v>0</v>
      </c>
      <c r="AM21" s="111">
        <v>0</v>
      </c>
      <c r="AN21" s="111">
        <v>0</v>
      </c>
      <c r="AO21" s="111">
        <v>0</v>
      </c>
      <c r="AP21" s="111">
        <v>0</v>
      </c>
      <c r="AQ21" s="111">
        <v>0</v>
      </c>
      <c r="AR21" s="111">
        <v>0</v>
      </c>
      <c r="AS21" s="111">
        <v>0</v>
      </c>
      <c r="AT21" s="111">
        <v>0</v>
      </c>
      <c r="AU21" s="111">
        <v>0</v>
      </c>
      <c r="AV21" s="111">
        <v>0</v>
      </c>
      <c r="AW21" s="111">
        <v>0</v>
      </c>
      <c r="AX21" s="111">
        <v>0</v>
      </c>
      <c r="AY21" s="111">
        <v>0</v>
      </c>
      <c r="AZ21" s="111">
        <v>0</v>
      </c>
      <c r="BA21" s="111">
        <v>0</v>
      </c>
      <c r="BB21" s="111">
        <v>0</v>
      </c>
      <c r="BC21" s="111">
        <v>0</v>
      </c>
      <c r="BD21" s="111">
        <v>0</v>
      </c>
      <c r="BE21" s="111">
        <v>0</v>
      </c>
      <c r="BF21" s="111">
        <v>0</v>
      </c>
      <c r="BG21" s="111">
        <v>0</v>
      </c>
      <c r="BH21" s="111">
        <v>0</v>
      </c>
      <c r="BI21" s="111">
        <v>0</v>
      </c>
      <c r="BJ21" s="111">
        <v>0</v>
      </c>
      <c r="BK21" s="111">
        <v>0</v>
      </c>
      <c r="BL21" s="111">
        <v>0</v>
      </c>
      <c r="BM21" s="111">
        <v>0</v>
      </c>
      <c r="BN21" s="111">
        <v>0</v>
      </c>
      <c r="BO21" s="111">
        <v>0</v>
      </c>
      <c r="BP21" s="111">
        <v>0</v>
      </c>
      <c r="BQ21" s="111">
        <v>0</v>
      </c>
      <c r="BR21" s="111">
        <v>0</v>
      </c>
      <c r="BS21" s="111">
        <v>0</v>
      </c>
      <c r="BT21" s="111">
        <v>0</v>
      </c>
      <c r="BU21" s="111">
        <v>0</v>
      </c>
      <c r="BV21" s="111">
        <v>0</v>
      </c>
      <c r="BW21" s="111">
        <v>0</v>
      </c>
      <c r="BX21" s="111">
        <v>0</v>
      </c>
      <c r="BY21" s="111">
        <v>0</v>
      </c>
      <c r="BZ21" s="111">
        <v>0</v>
      </c>
      <c r="CA21" s="111">
        <v>0</v>
      </c>
      <c r="CB21" s="111">
        <v>0</v>
      </c>
      <c r="CC21" s="111">
        <v>0</v>
      </c>
      <c r="CD21" s="111">
        <v>0</v>
      </c>
      <c r="CE21" s="111">
        <v>0</v>
      </c>
      <c r="CF21" s="111">
        <v>0</v>
      </c>
      <c r="CG21" s="111">
        <v>0</v>
      </c>
      <c r="CH21" s="111">
        <v>0</v>
      </c>
      <c r="CI21" s="111">
        <v>0</v>
      </c>
      <c r="CJ21" s="111">
        <v>0</v>
      </c>
      <c r="CK21" s="111">
        <v>0</v>
      </c>
      <c r="CL21" s="111">
        <v>0</v>
      </c>
      <c r="CM21" s="111">
        <v>0</v>
      </c>
      <c r="CN21" s="111">
        <v>0</v>
      </c>
      <c r="CO21" s="111">
        <v>0</v>
      </c>
      <c r="CP21" s="111">
        <v>0</v>
      </c>
      <c r="CQ21" s="111">
        <v>0</v>
      </c>
      <c r="CR21" s="111">
        <v>0</v>
      </c>
      <c r="CS21" s="111">
        <v>0</v>
      </c>
      <c r="CT21" s="111">
        <v>0</v>
      </c>
      <c r="CU21" s="111">
        <v>0</v>
      </c>
      <c r="CV21" s="111">
        <v>0</v>
      </c>
      <c r="CW21" s="111">
        <v>0</v>
      </c>
      <c r="CX21" s="111">
        <v>0</v>
      </c>
      <c r="CY21" s="111">
        <v>0</v>
      </c>
      <c r="CZ21" s="111">
        <v>0</v>
      </c>
      <c r="DA21" s="111">
        <v>0</v>
      </c>
      <c r="DB21" s="111">
        <v>0</v>
      </c>
      <c r="DC21" s="111">
        <v>0</v>
      </c>
      <c r="DD21" s="111">
        <v>0</v>
      </c>
      <c r="DE21" s="111">
        <v>0</v>
      </c>
      <c r="DF21" s="111">
        <v>0</v>
      </c>
      <c r="DG21" s="111">
        <v>0</v>
      </c>
      <c r="DH21" s="111">
        <v>0</v>
      </c>
      <c r="DI21" s="111">
        <v>0</v>
      </c>
      <c r="DJ21" s="111">
        <v>0</v>
      </c>
      <c r="DK21" s="111">
        <v>0</v>
      </c>
      <c r="DL21" s="111">
        <v>0</v>
      </c>
      <c r="DM21" s="111">
        <v>0</v>
      </c>
      <c r="DN21" s="111">
        <v>0</v>
      </c>
      <c r="DO21" s="111">
        <v>0</v>
      </c>
      <c r="DP21" s="111">
        <v>0</v>
      </c>
      <c r="DQ21" s="111">
        <v>0</v>
      </c>
      <c r="DR21" s="111">
        <v>0</v>
      </c>
      <c r="DS21" s="111">
        <v>0</v>
      </c>
      <c r="DT21" s="111">
        <v>0</v>
      </c>
      <c r="DU21" s="111">
        <v>0</v>
      </c>
      <c r="DV21" s="111">
        <v>0</v>
      </c>
      <c r="DW21" s="111">
        <v>0</v>
      </c>
      <c r="DX21" s="111">
        <v>0</v>
      </c>
      <c r="DY21" s="111">
        <v>0</v>
      </c>
      <c r="DZ21" s="111">
        <v>0</v>
      </c>
      <c r="EA21" s="111">
        <v>0</v>
      </c>
      <c r="EB21" s="111">
        <v>0</v>
      </c>
      <c r="EC21" s="111">
        <v>0</v>
      </c>
      <c r="ED21" s="111">
        <v>0</v>
      </c>
      <c r="EE21" s="111">
        <v>0</v>
      </c>
      <c r="EF21" s="111">
        <v>0</v>
      </c>
      <c r="EG21" s="111">
        <v>0</v>
      </c>
      <c r="EH21" s="111">
        <v>0</v>
      </c>
      <c r="EI21" s="111">
        <v>0</v>
      </c>
      <c r="EJ21" s="111">
        <v>0</v>
      </c>
      <c r="EK21" s="111">
        <v>0</v>
      </c>
      <c r="EL21" s="111">
        <v>0</v>
      </c>
      <c r="EM21" s="111">
        <v>0</v>
      </c>
      <c r="EN21" s="111">
        <v>0</v>
      </c>
      <c r="EO21" s="111">
        <v>0</v>
      </c>
      <c r="EP21" s="111">
        <v>0</v>
      </c>
      <c r="EQ21" s="111">
        <v>0</v>
      </c>
      <c r="ER21" s="111">
        <v>0</v>
      </c>
      <c r="ES21" s="111">
        <v>0</v>
      </c>
      <c r="ET21" s="111">
        <v>0</v>
      </c>
      <c r="EU21" s="111">
        <v>0</v>
      </c>
      <c r="EV21" s="111">
        <v>0</v>
      </c>
      <c r="EW21" s="111">
        <v>0</v>
      </c>
      <c r="EX21" s="111">
        <v>0</v>
      </c>
      <c r="EY21" s="111">
        <v>0</v>
      </c>
      <c r="EZ21" s="111">
        <v>0</v>
      </c>
      <c r="FA21" s="111">
        <v>0</v>
      </c>
      <c r="FB21" s="111">
        <v>0</v>
      </c>
      <c r="FC21" s="111">
        <v>0</v>
      </c>
      <c r="FD21" s="111">
        <v>0</v>
      </c>
      <c r="FE21" s="111">
        <v>0</v>
      </c>
      <c r="FF21" s="111">
        <v>0</v>
      </c>
      <c r="FG21" s="111">
        <v>0</v>
      </c>
      <c r="FH21" s="111">
        <v>0</v>
      </c>
      <c r="FI21" s="111">
        <v>0</v>
      </c>
      <c r="FJ21" s="111">
        <v>0</v>
      </c>
      <c r="FK21" s="111">
        <v>0</v>
      </c>
      <c r="FL21" s="111">
        <v>0</v>
      </c>
      <c r="FM21" s="111">
        <v>0</v>
      </c>
      <c r="FN21" s="111">
        <v>0</v>
      </c>
      <c r="FO21" s="111">
        <v>0</v>
      </c>
      <c r="FP21" s="111">
        <v>0</v>
      </c>
      <c r="FQ21" s="111">
        <v>0</v>
      </c>
      <c r="FR21" s="111">
        <v>0</v>
      </c>
      <c r="FS21" s="111">
        <v>0</v>
      </c>
      <c r="FT21" s="111">
        <v>0</v>
      </c>
      <c r="FU21" s="111">
        <v>0</v>
      </c>
      <c r="FV21" s="111">
        <v>0</v>
      </c>
      <c r="FW21" s="111">
        <v>0</v>
      </c>
      <c r="FX21" s="111">
        <v>0</v>
      </c>
      <c r="FY21" s="111">
        <v>0</v>
      </c>
      <c r="FZ21" s="111">
        <v>0</v>
      </c>
      <c r="GA21" s="111">
        <v>0</v>
      </c>
      <c r="GB21" s="111">
        <v>0</v>
      </c>
      <c r="GC21" s="111">
        <v>0</v>
      </c>
      <c r="GD21" s="111">
        <v>0</v>
      </c>
      <c r="GE21" s="111">
        <v>0</v>
      </c>
      <c r="GF21" s="111">
        <v>0</v>
      </c>
      <c r="GG21" s="111">
        <v>0</v>
      </c>
      <c r="GH21" s="111">
        <v>0</v>
      </c>
      <c r="GI21" s="111">
        <v>0</v>
      </c>
      <c r="GJ21" s="111">
        <v>0</v>
      </c>
      <c r="GK21" s="111">
        <v>0</v>
      </c>
      <c r="GL21" s="111">
        <v>0</v>
      </c>
      <c r="GM21" s="111">
        <v>0</v>
      </c>
      <c r="GN21" s="111">
        <v>0</v>
      </c>
      <c r="GO21" s="111">
        <v>0</v>
      </c>
      <c r="GP21" s="111">
        <v>0</v>
      </c>
      <c r="GQ21" s="111">
        <v>0</v>
      </c>
      <c r="GR21" s="111">
        <v>0</v>
      </c>
      <c r="GS21" s="111">
        <v>0</v>
      </c>
      <c r="GT21" s="111">
        <v>0</v>
      </c>
      <c r="GU21" s="111">
        <v>0</v>
      </c>
      <c r="GV21" s="111">
        <v>0</v>
      </c>
      <c r="GW21" s="111">
        <v>0</v>
      </c>
      <c r="GX21" s="111">
        <v>0</v>
      </c>
      <c r="GY21" s="111">
        <v>0</v>
      </c>
      <c r="GZ21" s="111">
        <v>0</v>
      </c>
      <c r="HA21" s="111">
        <v>0</v>
      </c>
      <c r="HB21" s="111">
        <v>0</v>
      </c>
      <c r="HC21" s="111">
        <v>0</v>
      </c>
      <c r="HD21" s="111">
        <v>0</v>
      </c>
      <c r="HE21" s="111">
        <v>0</v>
      </c>
      <c r="HF21" s="111">
        <v>0</v>
      </c>
      <c r="HG21" s="111">
        <v>0</v>
      </c>
      <c r="HH21" s="111">
        <v>0</v>
      </c>
      <c r="HI21" s="111">
        <v>0</v>
      </c>
    </row>
    <row r="22" spans="1:217" s="109" customFormat="1" x14ac:dyDescent="0.2">
      <c r="A22" s="107" t="s">
        <v>351</v>
      </c>
      <c r="B22" s="108">
        <v>0</v>
      </c>
      <c r="C22" s="108">
        <v>0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108">
        <v>0</v>
      </c>
      <c r="R22" s="108">
        <v>0</v>
      </c>
      <c r="S22" s="108">
        <v>0</v>
      </c>
      <c r="T22" s="108">
        <v>0</v>
      </c>
      <c r="U22" s="108">
        <v>0</v>
      </c>
      <c r="V22" s="108">
        <v>0</v>
      </c>
      <c r="W22" s="108">
        <v>0</v>
      </c>
      <c r="X22" s="108">
        <v>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108">
        <v>0</v>
      </c>
      <c r="AH22" s="108">
        <v>0</v>
      </c>
      <c r="AI22" s="108">
        <v>0</v>
      </c>
      <c r="AJ22" s="108">
        <v>0</v>
      </c>
      <c r="AK22" s="108">
        <v>0</v>
      </c>
      <c r="AL22" s="108">
        <v>0</v>
      </c>
      <c r="AM22" s="108">
        <v>0</v>
      </c>
      <c r="AN22" s="108">
        <v>0</v>
      </c>
      <c r="AO22" s="108">
        <v>0</v>
      </c>
      <c r="AP22" s="108">
        <v>0</v>
      </c>
      <c r="AQ22" s="108">
        <v>0</v>
      </c>
      <c r="AR22" s="108">
        <v>0</v>
      </c>
      <c r="AS22" s="108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8">
        <v>0</v>
      </c>
      <c r="BO22" s="108">
        <v>0</v>
      </c>
      <c r="BP22" s="108">
        <v>0</v>
      </c>
      <c r="BQ22" s="108">
        <v>0</v>
      </c>
      <c r="BR22" s="108">
        <v>0</v>
      </c>
      <c r="BS22" s="108">
        <v>0</v>
      </c>
      <c r="BT22" s="108">
        <v>0</v>
      </c>
      <c r="BU22" s="108">
        <v>0</v>
      </c>
      <c r="BV22" s="108">
        <v>0</v>
      </c>
      <c r="BW22" s="108">
        <v>0</v>
      </c>
      <c r="BX22" s="108">
        <v>0</v>
      </c>
      <c r="BY22" s="108">
        <v>0</v>
      </c>
      <c r="BZ22" s="108">
        <v>0</v>
      </c>
      <c r="CA22" s="108">
        <v>0</v>
      </c>
      <c r="CB22" s="108">
        <v>0</v>
      </c>
      <c r="CC22" s="108">
        <v>0</v>
      </c>
      <c r="CD22" s="108">
        <v>0</v>
      </c>
      <c r="CE22" s="108">
        <v>0</v>
      </c>
      <c r="CF22" s="108">
        <v>0</v>
      </c>
      <c r="CG22" s="108">
        <v>0</v>
      </c>
      <c r="CH22" s="108">
        <v>0</v>
      </c>
      <c r="CI22" s="108">
        <v>0</v>
      </c>
      <c r="CJ22" s="108">
        <v>0</v>
      </c>
      <c r="CK22" s="108">
        <v>0</v>
      </c>
      <c r="CL22" s="108">
        <v>0</v>
      </c>
      <c r="CM22" s="108">
        <v>0</v>
      </c>
      <c r="CN22" s="108">
        <v>0</v>
      </c>
      <c r="CO22" s="108">
        <v>0</v>
      </c>
      <c r="CP22" s="108">
        <v>0</v>
      </c>
      <c r="CQ22" s="108">
        <v>0</v>
      </c>
      <c r="CR22" s="108">
        <v>0</v>
      </c>
      <c r="CS22" s="108">
        <v>0</v>
      </c>
      <c r="CT22" s="108">
        <v>0</v>
      </c>
      <c r="CU22" s="108">
        <v>0</v>
      </c>
      <c r="CV22" s="108">
        <v>0</v>
      </c>
      <c r="CW22" s="108">
        <v>0</v>
      </c>
      <c r="CX22" s="108">
        <v>0</v>
      </c>
      <c r="CY22" s="108">
        <v>0</v>
      </c>
      <c r="CZ22" s="108">
        <v>0</v>
      </c>
      <c r="DA22" s="108">
        <v>0</v>
      </c>
      <c r="DB22" s="108">
        <v>0</v>
      </c>
      <c r="DC22" s="108">
        <v>0</v>
      </c>
      <c r="DD22" s="108">
        <v>0</v>
      </c>
      <c r="DE22" s="108">
        <v>0</v>
      </c>
      <c r="DF22" s="108">
        <v>0</v>
      </c>
      <c r="DG22" s="108">
        <v>0</v>
      </c>
      <c r="DH22" s="108">
        <v>0</v>
      </c>
      <c r="DI22" s="108">
        <v>0</v>
      </c>
      <c r="DJ22" s="108">
        <v>0</v>
      </c>
      <c r="DK22" s="108">
        <v>0</v>
      </c>
      <c r="DL22" s="108">
        <v>0</v>
      </c>
      <c r="DM22" s="108">
        <v>0</v>
      </c>
      <c r="DN22" s="108">
        <v>0</v>
      </c>
      <c r="DO22" s="108">
        <v>0</v>
      </c>
      <c r="DP22" s="108">
        <v>0</v>
      </c>
      <c r="DQ22" s="108">
        <v>0</v>
      </c>
      <c r="DR22" s="108">
        <v>0</v>
      </c>
      <c r="DS22" s="108">
        <v>0</v>
      </c>
      <c r="DT22" s="108">
        <v>0</v>
      </c>
      <c r="DU22" s="108">
        <v>0</v>
      </c>
      <c r="DV22" s="108">
        <v>0</v>
      </c>
      <c r="DW22" s="108">
        <v>0</v>
      </c>
      <c r="DX22" s="108">
        <v>0</v>
      </c>
      <c r="DY22" s="108">
        <v>0</v>
      </c>
      <c r="DZ22" s="108">
        <v>0</v>
      </c>
      <c r="EA22" s="108">
        <v>0</v>
      </c>
      <c r="EB22" s="108">
        <v>0</v>
      </c>
      <c r="EC22" s="108">
        <v>0</v>
      </c>
      <c r="ED22" s="108">
        <v>0</v>
      </c>
      <c r="EE22" s="108">
        <v>0</v>
      </c>
      <c r="EF22" s="108">
        <v>0</v>
      </c>
      <c r="EG22" s="108">
        <v>0</v>
      </c>
      <c r="EH22" s="108">
        <v>0</v>
      </c>
      <c r="EI22" s="108">
        <v>0</v>
      </c>
      <c r="EJ22" s="108">
        <v>0</v>
      </c>
      <c r="EK22" s="108">
        <v>0</v>
      </c>
      <c r="EL22" s="108">
        <v>0</v>
      </c>
      <c r="EM22" s="108">
        <v>0</v>
      </c>
      <c r="EN22" s="108">
        <v>0</v>
      </c>
      <c r="EO22" s="108">
        <v>0</v>
      </c>
      <c r="EP22" s="108">
        <v>0</v>
      </c>
      <c r="EQ22" s="108">
        <v>0</v>
      </c>
      <c r="ER22" s="108">
        <v>0</v>
      </c>
      <c r="ES22" s="108">
        <v>0</v>
      </c>
      <c r="ET22" s="108">
        <v>0</v>
      </c>
      <c r="EU22" s="108">
        <v>0</v>
      </c>
      <c r="EV22" s="108">
        <v>0</v>
      </c>
      <c r="EW22" s="108">
        <v>0</v>
      </c>
      <c r="EX22" s="108">
        <v>0</v>
      </c>
      <c r="EY22" s="108">
        <v>0</v>
      </c>
      <c r="EZ22" s="108">
        <v>0</v>
      </c>
      <c r="FA22" s="108">
        <v>0</v>
      </c>
      <c r="FB22" s="108">
        <v>0</v>
      </c>
      <c r="FC22" s="108">
        <v>0</v>
      </c>
      <c r="FD22" s="108">
        <v>0</v>
      </c>
      <c r="FE22" s="108">
        <v>0</v>
      </c>
      <c r="FF22" s="108">
        <v>0</v>
      </c>
      <c r="FG22" s="108">
        <v>0</v>
      </c>
      <c r="FH22" s="108">
        <v>0</v>
      </c>
      <c r="FI22" s="108">
        <v>0</v>
      </c>
      <c r="FJ22" s="108">
        <v>0</v>
      </c>
      <c r="FK22" s="108">
        <v>0</v>
      </c>
      <c r="FL22" s="108">
        <v>0</v>
      </c>
      <c r="FM22" s="108">
        <v>0</v>
      </c>
      <c r="FN22" s="108">
        <v>0</v>
      </c>
      <c r="FO22" s="108">
        <v>0</v>
      </c>
      <c r="FP22" s="108">
        <v>0</v>
      </c>
      <c r="FQ22" s="108">
        <v>0</v>
      </c>
      <c r="FR22" s="108">
        <v>0</v>
      </c>
      <c r="FS22" s="108">
        <v>0</v>
      </c>
      <c r="FT22" s="108">
        <v>0</v>
      </c>
      <c r="FU22" s="108">
        <v>0</v>
      </c>
      <c r="FV22" s="108">
        <v>0</v>
      </c>
      <c r="FW22" s="108">
        <v>0</v>
      </c>
      <c r="FX22" s="108">
        <v>0</v>
      </c>
      <c r="FY22" s="108">
        <v>0</v>
      </c>
      <c r="FZ22" s="108">
        <v>0</v>
      </c>
      <c r="GA22" s="108">
        <v>0</v>
      </c>
      <c r="GB22" s="108">
        <v>0</v>
      </c>
      <c r="GC22" s="108">
        <v>0</v>
      </c>
      <c r="GD22" s="108">
        <v>0</v>
      </c>
      <c r="GE22" s="108">
        <v>0</v>
      </c>
      <c r="GF22" s="108">
        <v>0</v>
      </c>
      <c r="GG22" s="108">
        <v>0</v>
      </c>
      <c r="GH22" s="108">
        <v>0</v>
      </c>
      <c r="GI22" s="108">
        <v>0</v>
      </c>
      <c r="GJ22" s="108">
        <v>0</v>
      </c>
      <c r="GK22" s="108">
        <v>0</v>
      </c>
      <c r="GL22" s="108">
        <v>0</v>
      </c>
      <c r="GM22" s="108">
        <v>0</v>
      </c>
      <c r="GN22" s="108">
        <v>0</v>
      </c>
      <c r="GO22" s="108">
        <v>0</v>
      </c>
      <c r="GP22" s="108">
        <v>0</v>
      </c>
      <c r="GQ22" s="108">
        <v>0</v>
      </c>
      <c r="GR22" s="108">
        <v>0</v>
      </c>
      <c r="GS22" s="108">
        <v>0</v>
      </c>
      <c r="GT22" s="108">
        <v>0</v>
      </c>
      <c r="GU22" s="108">
        <v>0</v>
      </c>
      <c r="GV22" s="108">
        <v>0</v>
      </c>
      <c r="GW22" s="108">
        <v>0</v>
      </c>
      <c r="GX22" s="108">
        <v>0</v>
      </c>
      <c r="GY22" s="108">
        <v>0</v>
      </c>
      <c r="GZ22" s="108">
        <v>0</v>
      </c>
      <c r="HA22" s="108">
        <v>0</v>
      </c>
      <c r="HB22" s="108">
        <v>0</v>
      </c>
      <c r="HC22" s="108">
        <v>0</v>
      </c>
      <c r="HD22" s="108">
        <v>0</v>
      </c>
      <c r="HE22" s="108">
        <v>0</v>
      </c>
      <c r="HF22" s="108">
        <v>0</v>
      </c>
      <c r="HG22" s="108">
        <v>0</v>
      </c>
      <c r="HH22" s="108">
        <v>0</v>
      </c>
      <c r="HI22" s="108">
        <v>0</v>
      </c>
    </row>
    <row r="23" spans="1:217" s="109" customFormat="1" x14ac:dyDescent="0.2">
      <c r="A23" s="107" t="s">
        <v>352</v>
      </c>
      <c r="B23" s="108">
        <v>0</v>
      </c>
      <c r="C23" s="108">
        <v>0</v>
      </c>
      <c r="D23" s="108">
        <v>0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0</v>
      </c>
      <c r="N23" s="108">
        <v>0</v>
      </c>
      <c r="O23" s="108">
        <v>0</v>
      </c>
      <c r="P23" s="108">
        <v>0</v>
      </c>
      <c r="Q23" s="108">
        <v>0</v>
      </c>
      <c r="R23" s="108">
        <v>0</v>
      </c>
      <c r="S23" s="108">
        <v>0</v>
      </c>
      <c r="T23" s="108">
        <v>0</v>
      </c>
      <c r="U23" s="108">
        <v>0</v>
      </c>
      <c r="V23" s="108">
        <v>0</v>
      </c>
      <c r="W23" s="108">
        <v>0</v>
      </c>
      <c r="X23" s="108">
        <v>0</v>
      </c>
      <c r="Y23" s="108">
        <v>0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v>0</v>
      </c>
      <c r="AF23" s="108">
        <v>0</v>
      </c>
      <c r="AG23" s="108">
        <v>0</v>
      </c>
      <c r="AH23" s="108">
        <v>0</v>
      </c>
      <c r="AI23" s="108">
        <v>0</v>
      </c>
      <c r="AJ23" s="108">
        <v>0</v>
      </c>
      <c r="AK23" s="108">
        <v>0</v>
      </c>
      <c r="AL23" s="108">
        <v>0</v>
      </c>
      <c r="AM23" s="108">
        <v>0</v>
      </c>
      <c r="AN23" s="108">
        <v>0</v>
      </c>
      <c r="AO23" s="108">
        <v>0</v>
      </c>
      <c r="AP23" s="108">
        <v>0</v>
      </c>
      <c r="AQ23" s="108">
        <v>0</v>
      </c>
      <c r="AR23" s="108">
        <v>0</v>
      </c>
      <c r="AS23" s="108">
        <v>0</v>
      </c>
      <c r="AT23" s="108">
        <v>0</v>
      </c>
      <c r="AU23" s="108">
        <v>0</v>
      </c>
      <c r="AV23" s="108">
        <v>0</v>
      </c>
      <c r="AW23" s="108">
        <v>0</v>
      </c>
      <c r="AX23" s="108">
        <v>0</v>
      </c>
      <c r="AY23" s="108">
        <v>0</v>
      </c>
      <c r="AZ23" s="108">
        <v>0</v>
      </c>
      <c r="BA23" s="108">
        <v>0</v>
      </c>
      <c r="BB23" s="108">
        <v>0</v>
      </c>
      <c r="BC23" s="108">
        <v>0</v>
      </c>
      <c r="BD23" s="108">
        <v>0</v>
      </c>
      <c r="BE23" s="108">
        <v>0</v>
      </c>
      <c r="BF23" s="108">
        <v>0</v>
      </c>
      <c r="BG23" s="108">
        <v>0</v>
      </c>
      <c r="BH23" s="108">
        <v>0</v>
      </c>
      <c r="BI23" s="108">
        <v>0</v>
      </c>
      <c r="BJ23" s="108">
        <v>0</v>
      </c>
      <c r="BK23" s="108">
        <v>0</v>
      </c>
      <c r="BL23" s="108">
        <v>0</v>
      </c>
      <c r="BM23" s="108">
        <v>0</v>
      </c>
      <c r="BN23" s="108">
        <v>0</v>
      </c>
      <c r="BO23" s="108">
        <v>0</v>
      </c>
      <c r="BP23" s="108">
        <v>0</v>
      </c>
      <c r="BQ23" s="108">
        <v>0</v>
      </c>
      <c r="BR23" s="108">
        <v>0</v>
      </c>
      <c r="BS23" s="108">
        <v>0</v>
      </c>
      <c r="BT23" s="108">
        <v>0</v>
      </c>
      <c r="BU23" s="108">
        <v>0</v>
      </c>
      <c r="BV23" s="108">
        <v>0</v>
      </c>
      <c r="BW23" s="108">
        <v>0</v>
      </c>
      <c r="BX23" s="108">
        <v>0</v>
      </c>
      <c r="BY23" s="108">
        <v>0</v>
      </c>
      <c r="BZ23" s="108">
        <v>0</v>
      </c>
      <c r="CA23" s="108">
        <v>0</v>
      </c>
      <c r="CB23" s="108">
        <v>0</v>
      </c>
      <c r="CC23" s="108">
        <v>0</v>
      </c>
      <c r="CD23" s="108">
        <v>0</v>
      </c>
      <c r="CE23" s="108">
        <v>0</v>
      </c>
      <c r="CF23" s="108">
        <v>0</v>
      </c>
      <c r="CG23" s="108">
        <v>0</v>
      </c>
      <c r="CH23" s="108">
        <v>0</v>
      </c>
      <c r="CI23" s="108">
        <v>0</v>
      </c>
      <c r="CJ23" s="108">
        <v>0</v>
      </c>
      <c r="CK23" s="108">
        <v>0</v>
      </c>
      <c r="CL23" s="108">
        <v>0</v>
      </c>
      <c r="CM23" s="108">
        <v>0</v>
      </c>
      <c r="CN23" s="108">
        <v>0</v>
      </c>
      <c r="CO23" s="108">
        <v>0</v>
      </c>
      <c r="CP23" s="108">
        <v>0</v>
      </c>
      <c r="CQ23" s="108">
        <v>0</v>
      </c>
      <c r="CR23" s="108">
        <v>0</v>
      </c>
      <c r="CS23" s="108">
        <v>0</v>
      </c>
      <c r="CT23" s="108">
        <v>0</v>
      </c>
      <c r="CU23" s="108">
        <v>0</v>
      </c>
      <c r="CV23" s="108">
        <v>0</v>
      </c>
      <c r="CW23" s="108">
        <v>0</v>
      </c>
      <c r="CX23" s="108">
        <v>0</v>
      </c>
      <c r="CY23" s="108">
        <v>0</v>
      </c>
      <c r="CZ23" s="108">
        <v>0</v>
      </c>
      <c r="DA23" s="108">
        <v>0</v>
      </c>
      <c r="DB23" s="108">
        <v>0</v>
      </c>
      <c r="DC23" s="108">
        <v>0</v>
      </c>
      <c r="DD23" s="108">
        <v>0</v>
      </c>
      <c r="DE23" s="108">
        <v>0</v>
      </c>
      <c r="DF23" s="108">
        <v>0</v>
      </c>
      <c r="DG23" s="108">
        <v>0</v>
      </c>
      <c r="DH23" s="108">
        <v>0</v>
      </c>
      <c r="DI23" s="108">
        <v>0</v>
      </c>
      <c r="DJ23" s="108">
        <v>0</v>
      </c>
      <c r="DK23" s="108">
        <v>0</v>
      </c>
      <c r="DL23" s="108">
        <v>0</v>
      </c>
      <c r="DM23" s="108">
        <v>0</v>
      </c>
      <c r="DN23" s="108">
        <v>0</v>
      </c>
      <c r="DO23" s="108">
        <v>0</v>
      </c>
      <c r="DP23" s="108">
        <v>0</v>
      </c>
      <c r="DQ23" s="108">
        <v>0</v>
      </c>
      <c r="DR23" s="108">
        <v>0</v>
      </c>
      <c r="DS23" s="108">
        <v>0</v>
      </c>
      <c r="DT23" s="108">
        <v>0</v>
      </c>
      <c r="DU23" s="108">
        <v>0</v>
      </c>
      <c r="DV23" s="108">
        <v>0</v>
      </c>
      <c r="DW23" s="108">
        <v>0</v>
      </c>
      <c r="DX23" s="108">
        <v>0</v>
      </c>
      <c r="DY23" s="108">
        <v>0</v>
      </c>
      <c r="DZ23" s="108">
        <v>0</v>
      </c>
      <c r="EA23" s="108">
        <v>0</v>
      </c>
      <c r="EB23" s="108">
        <v>0</v>
      </c>
      <c r="EC23" s="108">
        <v>0</v>
      </c>
      <c r="ED23" s="108">
        <v>0</v>
      </c>
      <c r="EE23" s="108">
        <v>0</v>
      </c>
      <c r="EF23" s="108">
        <v>0</v>
      </c>
      <c r="EG23" s="108">
        <v>0</v>
      </c>
      <c r="EH23" s="108">
        <v>0</v>
      </c>
      <c r="EI23" s="108">
        <v>0</v>
      </c>
      <c r="EJ23" s="108">
        <v>0</v>
      </c>
      <c r="EK23" s="108">
        <v>0</v>
      </c>
      <c r="EL23" s="108">
        <v>0</v>
      </c>
      <c r="EM23" s="108">
        <v>0</v>
      </c>
      <c r="EN23" s="108">
        <v>0</v>
      </c>
      <c r="EO23" s="108">
        <v>0</v>
      </c>
      <c r="EP23" s="108">
        <v>0</v>
      </c>
      <c r="EQ23" s="108">
        <v>0</v>
      </c>
      <c r="ER23" s="108">
        <v>0</v>
      </c>
      <c r="ES23" s="108">
        <v>0</v>
      </c>
      <c r="ET23" s="108">
        <v>0</v>
      </c>
      <c r="EU23" s="108">
        <v>0</v>
      </c>
      <c r="EV23" s="108">
        <v>0</v>
      </c>
      <c r="EW23" s="108">
        <v>0</v>
      </c>
      <c r="EX23" s="108">
        <v>0</v>
      </c>
      <c r="EY23" s="108">
        <v>0</v>
      </c>
      <c r="EZ23" s="108">
        <v>0</v>
      </c>
      <c r="FA23" s="108">
        <v>0</v>
      </c>
      <c r="FB23" s="108">
        <v>0</v>
      </c>
      <c r="FC23" s="108">
        <v>0</v>
      </c>
      <c r="FD23" s="108">
        <v>0</v>
      </c>
      <c r="FE23" s="108">
        <v>0</v>
      </c>
      <c r="FF23" s="108">
        <v>0</v>
      </c>
      <c r="FG23" s="108">
        <v>0</v>
      </c>
      <c r="FH23" s="108">
        <v>0</v>
      </c>
      <c r="FI23" s="108">
        <v>0</v>
      </c>
      <c r="FJ23" s="108">
        <v>0</v>
      </c>
      <c r="FK23" s="108">
        <v>0</v>
      </c>
      <c r="FL23" s="108">
        <v>0</v>
      </c>
      <c r="FM23" s="108">
        <v>0</v>
      </c>
      <c r="FN23" s="108">
        <v>0</v>
      </c>
      <c r="FO23" s="108">
        <v>0</v>
      </c>
      <c r="FP23" s="108">
        <v>0</v>
      </c>
      <c r="FQ23" s="108">
        <v>0</v>
      </c>
      <c r="FR23" s="108">
        <v>0</v>
      </c>
      <c r="FS23" s="108">
        <v>0</v>
      </c>
      <c r="FT23" s="108">
        <v>0</v>
      </c>
      <c r="FU23" s="108">
        <v>0</v>
      </c>
      <c r="FV23" s="108">
        <v>0</v>
      </c>
      <c r="FW23" s="108">
        <v>0</v>
      </c>
      <c r="FX23" s="108">
        <v>0</v>
      </c>
      <c r="FY23" s="108">
        <v>0</v>
      </c>
      <c r="FZ23" s="108">
        <v>0</v>
      </c>
      <c r="GA23" s="108">
        <v>0</v>
      </c>
      <c r="GB23" s="108">
        <v>0</v>
      </c>
      <c r="GC23" s="108">
        <v>0</v>
      </c>
      <c r="GD23" s="108">
        <v>0</v>
      </c>
      <c r="GE23" s="108">
        <v>0</v>
      </c>
      <c r="GF23" s="108">
        <v>0</v>
      </c>
      <c r="GG23" s="108">
        <v>0</v>
      </c>
      <c r="GH23" s="108">
        <v>0</v>
      </c>
      <c r="GI23" s="108">
        <v>0</v>
      </c>
      <c r="GJ23" s="108">
        <v>0</v>
      </c>
      <c r="GK23" s="108">
        <v>0</v>
      </c>
      <c r="GL23" s="108">
        <v>0</v>
      </c>
      <c r="GM23" s="108">
        <v>0</v>
      </c>
      <c r="GN23" s="108">
        <v>0</v>
      </c>
      <c r="GO23" s="108">
        <v>0</v>
      </c>
      <c r="GP23" s="108">
        <v>0</v>
      </c>
      <c r="GQ23" s="108">
        <v>0</v>
      </c>
      <c r="GR23" s="108">
        <v>0</v>
      </c>
      <c r="GS23" s="108">
        <v>0</v>
      </c>
      <c r="GT23" s="108">
        <v>0</v>
      </c>
      <c r="GU23" s="108">
        <v>0</v>
      </c>
      <c r="GV23" s="108">
        <v>0</v>
      </c>
      <c r="GW23" s="108">
        <v>0</v>
      </c>
      <c r="GX23" s="108">
        <v>0</v>
      </c>
      <c r="GY23" s="108">
        <v>0</v>
      </c>
      <c r="GZ23" s="108">
        <v>0</v>
      </c>
      <c r="HA23" s="108">
        <v>0</v>
      </c>
      <c r="HB23" s="108">
        <v>0</v>
      </c>
      <c r="HC23" s="108">
        <v>0</v>
      </c>
      <c r="HD23" s="108">
        <v>0</v>
      </c>
      <c r="HE23" s="108">
        <v>0</v>
      </c>
      <c r="HF23" s="108">
        <v>0</v>
      </c>
      <c r="HG23" s="108">
        <v>0</v>
      </c>
      <c r="HH23" s="108">
        <v>0</v>
      </c>
      <c r="HI23" s="108">
        <v>0</v>
      </c>
    </row>
    <row r="24" spans="1:217" s="109" customFormat="1" x14ac:dyDescent="0.2">
      <c r="A24" s="107" t="s">
        <v>353</v>
      </c>
      <c r="B24" s="108">
        <v>0</v>
      </c>
      <c r="C24" s="108">
        <v>0</v>
      </c>
      <c r="D24" s="108">
        <v>0</v>
      </c>
      <c r="E24" s="108">
        <v>0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  <c r="P24" s="108">
        <v>0</v>
      </c>
      <c r="Q24" s="108">
        <v>0</v>
      </c>
      <c r="R24" s="108">
        <v>0</v>
      </c>
      <c r="S24" s="108">
        <v>0</v>
      </c>
      <c r="T24" s="108">
        <v>0</v>
      </c>
      <c r="U24" s="108">
        <v>0</v>
      </c>
      <c r="V24" s="108">
        <v>0</v>
      </c>
      <c r="W24" s="108">
        <v>0</v>
      </c>
      <c r="X24" s="108">
        <v>0</v>
      </c>
      <c r="Y24" s="108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v>0</v>
      </c>
      <c r="AF24" s="108">
        <v>0</v>
      </c>
      <c r="AG24" s="108">
        <v>0</v>
      </c>
      <c r="AH24" s="108">
        <v>0</v>
      </c>
      <c r="AI24" s="108">
        <v>0</v>
      </c>
      <c r="AJ24" s="108">
        <v>0</v>
      </c>
      <c r="AK24" s="108">
        <v>0</v>
      </c>
      <c r="AL24" s="108">
        <v>0</v>
      </c>
      <c r="AM24" s="108">
        <v>0</v>
      </c>
      <c r="AN24" s="108">
        <v>0</v>
      </c>
      <c r="AO24" s="108">
        <v>0</v>
      </c>
      <c r="AP24" s="108">
        <v>0</v>
      </c>
      <c r="AQ24" s="108">
        <v>0</v>
      </c>
      <c r="AR24" s="108">
        <v>0</v>
      </c>
      <c r="AS24" s="108">
        <v>0</v>
      </c>
      <c r="AT24" s="108">
        <v>0</v>
      </c>
      <c r="AU24" s="108">
        <v>0</v>
      </c>
      <c r="AV24" s="108">
        <v>0</v>
      </c>
      <c r="AW24" s="108">
        <v>0</v>
      </c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108">
        <v>0</v>
      </c>
      <c r="BF24" s="108">
        <v>0</v>
      </c>
      <c r="BG24" s="108">
        <v>0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8">
        <v>0</v>
      </c>
      <c r="BO24" s="108">
        <v>0</v>
      </c>
      <c r="BP24" s="108">
        <v>0</v>
      </c>
      <c r="BQ24" s="108">
        <v>0</v>
      </c>
      <c r="BR24" s="108">
        <v>0</v>
      </c>
      <c r="BS24" s="108">
        <v>0</v>
      </c>
      <c r="BT24" s="108">
        <v>0</v>
      </c>
      <c r="BU24" s="108">
        <v>0</v>
      </c>
      <c r="BV24" s="108">
        <v>0</v>
      </c>
      <c r="BW24" s="108">
        <v>0</v>
      </c>
      <c r="BX24" s="108">
        <v>0</v>
      </c>
      <c r="BY24" s="108">
        <v>0</v>
      </c>
      <c r="BZ24" s="108">
        <v>0</v>
      </c>
      <c r="CA24" s="108">
        <v>0</v>
      </c>
      <c r="CB24" s="108">
        <v>0</v>
      </c>
      <c r="CC24" s="108">
        <v>0</v>
      </c>
      <c r="CD24" s="108">
        <v>0</v>
      </c>
      <c r="CE24" s="108">
        <v>0</v>
      </c>
      <c r="CF24" s="108">
        <v>0</v>
      </c>
      <c r="CG24" s="108">
        <v>0</v>
      </c>
      <c r="CH24" s="108">
        <v>0</v>
      </c>
      <c r="CI24" s="108">
        <v>0</v>
      </c>
      <c r="CJ24" s="108">
        <v>0</v>
      </c>
      <c r="CK24" s="108">
        <v>0</v>
      </c>
      <c r="CL24" s="108">
        <v>0</v>
      </c>
      <c r="CM24" s="108">
        <v>0</v>
      </c>
      <c r="CN24" s="108">
        <v>0</v>
      </c>
      <c r="CO24" s="108">
        <v>0</v>
      </c>
      <c r="CP24" s="108">
        <v>0</v>
      </c>
      <c r="CQ24" s="108">
        <v>0</v>
      </c>
      <c r="CR24" s="108">
        <v>0</v>
      </c>
      <c r="CS24" s="108">
        <v>0</v>
      </c>
      <c r="CT24" s="108">
        <v>0</v>
      </c>
      <c r="CU24" s="108">
        <v>0</v>
      </c>
      <c r="CV24" s="108">
        <v>0</v>
      </c>
      <c r="CW24" s="108">
        <v>0</v>
      </c>
      <c r="CX24" s="108">
        <v>0</v>
      </c>
      <c r="CY24" s="108">
        <v>0</v>
      </c>
      <c r="CZ24" s="108">
        <v>0</v>
      </c>
      <c r="DA24" s="108">
        <v>0</v>
      </c>
      <c r="DB24" s="108">
        <v>0</v>
      </c>
      <c r="DC24" s="108">
        <v>0</v>
      </c>
      <c r="DD24" s="108">
        <v>0</v>
      </c>
      <c r="DE24" s="108">
        <v>0</v>
      </c>
      <c r="DF24" s="108">
        <v>0</v>
      </c>
      <c r="DG24" s="108">
        <v>0</v>
      </c>
      <c r="DH24" s="108">
        <v>0</v>
      </c>
      <c r="DI24" s="108">
        <v>0</v>
      </c>
      <c r="DJ24" s="108">
        <v>0</v>
      </c>
      <c r="DK24" s="108">
        <v>0</v>
      </c>
      <c r="DL24" s="108">
        <v>0</v>
      </c>
      <c r="DM24" s="108">
        <v>0</v>
      </c>
      <c r="DN24" s="108">
        <v>0</v>
      </c>
      <c r="DO24" s="108">
        <v>0</v>
      </c>
      <c r="DP24" s="108">
        <v>0</v>
      </c>
      <c r="DQ24" s="108">
        <v>0</v>
      </c>
      <c r="DR24" s="108">
        <v>0</v>
      </c>
      <c r="DS24" s="108">
        <v>0</v>
      </c>
      <c r="DT24" s="108">
        <v>0</v>
      </c>
      <c r="DU24" s="108">
        <v>0</v>
      </c>
      <c r="DV24" s="108">
        <v>0</v>
      </c>
      <c r="DW24" s="108">
        <v>0</v>
      </c>
      <c r="DX24" s="108">
        <v>0</v>
      </c>
      <c r="DY24" s="108">
        <v>0</v>
      </c>
      <c r="DZ24" s="108">
        <v>0</v>
      </c>
      <c r="EA24" s="108">
        <v>0</v>
      </c>
      <c r="EB24" s="108">
        <v>0</v>
      </c>
      <c r="EC24" s="108">
        <v>0</v>
      </c>
      <c r="ED24" s="108">
        <v>0</v>
      </c>
      <c r="EE24" s="108">
        <v>0</v>
      </c>
      <c r="EF24" s="108">
        <v>0</v>
      </c>
      <c r="EG24" s="108">
        <v>0</v>
      </c>
      <c r="EH24" s="108">
        <v>0</v>
      </c>
      <c r="EI24" s="108">
        <v>0</v>
      </c>
      <c r="EJ24" s="108">
        <v>0</v>
      </c>
      <c r="EK24" s="108">
        <v>0</v>
      </c>
      <c r="EL24" s="108">
        <v>0</v>
      </c>
      <c r="EM24" s="108">
        <v>0</v>
      </c>
      <c r="EN24" s="108">
        <v>0</v>
      </c>
      <c r="EO24" s="108">
        <v>0</v>
      </c>
      <c r="EP24" s="108">
        <v>0</v>
      </c>
      <c r="EQ24" s="108">
        <v>0</v>
      </c>
      <c r="ER24" s="108">
        <v>0</v>
      </c>
      <c r="ES24" s="108">
        <v>0</v>
      </c>
      <c r="ET24" s="108">
        <v>0</v>
      </c>
      <c r="EU24" s="108">
        <v>0</v>
      </c>
      <c r="EV24" s="108">
        <v>0</v>
      </c>
      <c r="EW24" s="108">
        <v>0</v>
      </c>
      <c r="EX24" s="108">
        <v>0</v>
      </c>
      <c r="EY24" s="108">
        <v>0</v>
      </c>
      <c r="EZ24" s="108">
        <v>0</v>
      </c>
      <c r="FA24" s="108">
        <v>0</v>
      </c>
      <c r="FB24" s="108">
        <v>0</v>
      </c>
      <c r="FC24" s="108">
        <v>0</v>
      </c>
      <c r="FD24" s="108">
        <v>0</v>
      </c>
      <c r="FE24" s="108">
        <v>0</v>
      </c>
      <c r="FF24" s="108">
        <v>0</v>
      </c>
      <c r="FG24" s="108">
        <v>0</v>
      </c>
      <c r="FH24" s="108">
        <v>0</v>
      </c>
      <c r="FI24" s="108">
        <v>0</v>
      </c>
      <c r="FJ24" s="108">
        <v>0</v>
      </c>
      <c r="FK24" s="108">
        <v>0</v>
      </c>
      <c r="FL24" s="108">
        <v>0</v>
      </c>
      <c r="FM24" s="108">
        <v>0</v>
      </c>
      <c r="FN24" s="108">
        <v>0</v>
      </c>
      <c r="FO24" s="108">
        <v>0</v>
      </c>
      <c r="FP24" s="108">
        <v>0</v>
      </c>
      <c r="FQ24" s="108">
        <v>0</v>
      </c>
      <c r="FR24" s="108">
        <v>0</v>
      </c>
      <c r="FS24" s="108">
        <v>0</v>
      </c>
      <c r="FT24" s="108">
        <v>0</v>
      </c>
      <c r="FU24" s="108">
        <v>0</v>
      </c>
      <c r="FV24" s="108">
        <v>0</v>
      </c>
      <c r="FW24" s="108">
        <v>0</v>
      </c>
      <c r="FX24" s="108">
        <v>0</v>
      </c>
      <c r="FY24" s="108">
        <v>0</v>
      </c>
      <c r="FZ24" s="108">
        <v>0</v>
      </c>
      <c r="GA24" s="108">
        <v>0</v>
      </c>
      <c r="GB24" s="108">
        <v>0</v>
      </c>
      <c r="GC24" s="108">
        <v>0</v>
      </c>
      <c r="GD24" s="108">
        <v>0</v>
      </c>
      <c r="GE24" s="108">
        <v>0</v>
      </c>
      <c r="GF24" s="108">
        <v>0</v>
      </c>
      <c r="GG24" s="108">
        <v>0</v>
      </c>
      <c r="GH24" s="108">
        <v>0</v>
      </c>
      <c r="GI24" s="108">
        <v>0</v>
      </c>
      <c r="GJ24" s="108">
        <v>0</v>
      </c>
      <c r="GK24" s="108">
        <v>0</v>
      </c>
      <c r="GL24" s="108">
        <v>0</v>
      </c>
      <c r="GM24" s="108">
        <v>0</v>
      </c>
      <c r="GN24" s="108">
        <v>0</v>
      </c>
      <c r="GO24" s="108">
        <v>0</v>
      </c>
      <c r="GP24" s="108">
        <v>0</v>
      </c>
      <c r="GQ24" s="108">
        <v>0</v>
      </c>
      <c r="GR24" s="108">
        <v>0</v>
      </c>
      <c r="GS24" s="108">
        <v>0</v>
      </c>
      <c r="GT24" s="108">
        <v>0</v>
      </c>
      <c r="GU24" s="108">
        <v>0</v>
      </c>
      <c r="GV24" s="108">
        <v>0</v>
      </c>
      <c r="GW24" s="108">
        <v>0</v>
      </c>
      <c r="GX24" s="108">
        <v>0</v>
      </c>
      <c r="GY24" s="108">
        <v>0</v>
      </c>
      <c r="GZ24" s="108">
        <v>0</v>
      </c>
      <c r="HA24" s="108">
        <v>0</v>
      </c>
      <c r="HB24" s="108">
        <v>0</v>
      </c>
      <c r="HC24" s="108">
        <v>0</v>
      </c>
      <c r="HD24" s="108">
        <v>0</v>
      </c>
      <c r="HE24" s="108">
        <v>0</v>
      </c>
      <c r="HF24" s="108">
        <v>0</v>
      </c>
      <c r="HG24" s="108">
        <v>0</v>
      </c>
      <c r="HH24" s="108">
        <v>0</v>
      </c>
      <c r="HI24" s="108">
        <v>0</v>
      </c>
    </row>
    <row r="25" spans="1:217" s="109" customFormat="1" x14ac:dyDescent="0.2">
      <c r="A25" s="107" t="s">
        <v>354</v>
      </c>
      <c r="B25" s="108">
        <v>0</v>
      </c>
      <c r="C25" s="108">
        <v>0</v>
      </c>
      <c r="D25" s="108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8">
        <v>0</v>
      </c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v>0</v>
      </c>
      <c r="R25" s="108">
        <v>0</v>
      </c>
      <c r="S25" s="108">
        <v>0</v>
      </c>
      <c r="T25" s="108">
        <v>0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8">
        <v>0</v>
      </c>
      <c r="AA25" s="108">
        <v>0</v>
      </c>
      <c r="AB25" s="108">
        <v>0</v>
      </c>
      <c r="AC25" s="108">
        <v>0</v>
      </c>
      <c r="AD25" s="108">
        <v>0</v>
      </c>
      <c r="AE25" s="108">
        <v>0</v>
      </c>
      <c r="AF25" s="108">
        <v>0</v>
      </c>
      <c r="AG25" s="108">
        <v>0</v>
      </c>
      <c r="AH25" s="108">
        <v>0</v>
      </c>
      <c r="AI25" s="108">
        <v>0</v>
      </c>
      <c r="AJ25" s="108">
        <v>0</v>
      </c>
      <c r="AK25" s="108">
        <v>0</v>
      </c>
      <c r="AL25" s="108">
        <v>0</v>
      </c>
      <c r="AM25" s="108">
        <v>0</v>
      </c>
      <c r="AN25" s="108">
        <v>0</v>
      </c>
      <c r="AO25" s="108">
        <v>0</v>
      </c>
      <c r="AP25" s="108">
        <v>0</v>
      </c>
      <c r="AQ25" s="108">
        <v>0</v>
      </c>
      <c r="AR25" s="108">
        <v>0</v>
      </c>
      <c r="AS25" s="108">
        <v>0</v>
      </c>
      <c r="AT25" s="108">
        <v>0</v>
      </c>
      <c r="AU25" s="108">
        <v>0</v>
      </c>
      <c r="AV25" s="108">
        <v>0</v>
      </c>
      <c r="AW25" s="108">
        <v>0</v>
      </c>
      <c r="AX25" s="108">
        <v>0</v>
      </c>
      <c r="AY25" s="108">
        <v>0</v>
      </c>
      <c r="AZ25" s="108">
        <v>0</v>
      </c>
      <c r="BA25" s="108">
        <v>0</v>
      </c>
      <c r="BB25" s="108">
        <v>0</v>
      </c>
      <c r="BC25" s="108">
        <v>0</v>
      </c>
      <c r="BD25" s="108">
        <v>0</v>
      </c>
      <c r="BE25" s="108">
        <v>0</v>
      </c>
      <c r="BF25" s="108">
        <v>0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0</v>
      </c>
      <c r="BM25" s="108">
        <v>0</v>
      </c>
      <c r="BN25" s="108">
        <v>0</v>
      </c>
      <c r="BO25" s="108">
        <v>0</v>
      </c>
      <c r="BP25" s="108">
        <v>0</v>
      </c>
      <c r="BQ25" s="108">
        <v>0</v>
      </c>
      <c r="BR25" s="108">
        <v>0</v>
      </c>
      <c r="BS25" s="108">
        <v>0</v>
      </c>
      <c r="BT25" s="108">
        <v>0</v>
      </c>
      <c r="BU25" s="108">
        <v>0</v>
      </c>
      <c r="BV25" s="108">
        <v>0</v>
      </c>
      <c r="BW25" s="108">
        <v>0</v>
      </c>
      <c r="BX25" s="108">
        <v>0</v>
      </c>
      <c r="BY25" s="108">
        <v>0</v>
      </c>
      <c r="BZ25" s="108">
        <v>0</v>
      </c>
      <c r="CA25" s="108">
        <v>0</v>
      </c>
      <c r="CB25" s="108">
        <v>0</v>
      </c>
      <c r="CC25" s="108">
        <v>0</v>
      </c>
      <c r="CD25" s="108">
        <v>0</v>
      </c>
      <c r="CE25" s="108">
        <v>0</v>
      </c>
      <c r="CF25" s="108">
        <v>0</v>
      </c>
      <c r="CG25" s="108">
        <v>0</v>
      </c>
      <c r="CH25" s="108">
        <v>0</v>
      </c>
      <c r="CI25" s="108">
        <v>0</v>
      </c>
      <c r="CJ25" s="108">
        <v>0</v>
      </c>
      <c r="CK25" s="108">
        <v>0</v>
      </c>
      <c r="CL25" s="108">
        <v>0</v>
      </c>
      <c r="CM25" s="108">
        <v>0</v>
      </c>
      <c r="CN25" s="108">
        <v>0</v>
      </c>
      <c r="CO25" s="108">
        <v>0</v>
      </c>
      <c r="CP25" s="108">
        <v>0</v>
      </c>
      <c r="CQ25" s="108">
        <v>0</v>
      </c>
      <c r="CR25" s="108">
        <v>0</v>
      </c>
      <c r="CS25" s="108">
        <v>0</v>
      </c>
      <c r="CT25" s="108">
        <v>0</v>
      </c>
      <c r="CU25" s="108">
        <v>0</v>
      </c>
      <c r="CV25" s="108">
        <v>0</v>
      </c>
      <c r="CW25" s="108">
        <v>0</v>
      </c>
      <c r="CX25" s="108">
        <v>0</v>
      </c>
      <c r="CY25" s="108">
        <v>0</v>
      </c>
      <c r="CZ25" s="108">
        <v>0</v>
      </c>
      <c r="DA25" s="108">
        <v>0</v>
      </c>
      <c r="DB25" s="108">
        <v>0</v>
      </c>
      <c r="DC25" s="108">
        <v>0</v>
      </c>
      <c r="DD25" s="108">
        <v>0</v>
      </c>
      <c r="DE25" s="108">
        <v>0</v>
      </c>
      <c r="DF25" s="108">
        <v>0</v>
      </c>
      <c r="DG25" s="108">
        <v>0</v>
      </c>
      <c r="DH25" s="108">
        <v>0</v>
      </c>
      <c r="DI25" s="108">
        <v>0</v>
      </c>
      <c r="DJ25" s="108">
        <v>0</v>
      </c>
      <c r="DK25" s="108">
        <v>0</v>
      </c>
      <c r="DL25" s="108">
        <v>0</v>
      </c>
      <c r="DM25" s="108">
        <v>0</v>
      </c>
      <c r="DN25" s="108">
        <v>0</v>
      </c>
      <c r="DO25" s="108">
        <v>0</v>
      </c>
      <c r="DP25" s="108">
        <v>0</v>
      </c>
      <c r="DQ25" s="108">
        <v>0</v>
      </c>
      <c r="DR25" s="108">
        <v>0</v>
      </c>
      <c r="DS25" s="108">
        <v>0</v>
      </c>
      <c r="DT25" s="108">
        <v>0</v>
      </c>
      <c r="DU25" s="108">
        <v>0</v>
      </c>
      <c r="DV25" s="108">
        <v>0</v>
      </c>
      <c r="DW25" s="108">
        <v>0</v>
      </c>
      <c r="DX25" s="108">
        <v>0</v>
      </c>
      <c r="DY25" s="108">
        <v>0</v>
      </c>
      <c r="DZ25" s="108">
        <v>0</v>
      </c>
      <c r="EA25" s="108">
        <v>0</v>
      </c>
      <c r="EB25" s="108">
        <v>0</v>
      </c>
      <c r="EC25" s="108">
        <v>0</v>
      </c>
      <c r="ED25" s="108">
        <v>0</v>
      </c>
      <c r="EE25" s="108">
        <v>0</v>
      </c>
      <c r="EF25" s="108">
        <v>0</v>
      </c>
      <c r="EG25" s="108">
        <v>0</v>
      </c>
      <c r="EH25" s="108">
        <v>0</v>
      </c>
      <c r="EI25" s="108">
        <v>0</v>
      </c>
      <c r="EJ25" s="108">
        <v>0</v>
      </c>
      <c r="EK25" s="108">
        <v>0</v>
      </c>
      <c r="EL25" s="108">
        <v>0</v>
      </c>
      <c r="EM25" s="108">
        <v>0</v>
      </c>
      <c r="EN25" s="108">
        <v>0</v>
      </c>
      <c r="EO25" s="108">
        <v>0</v>
      </c>
      <c r="EP25" s="108">
        <v>0</v>
      </c>
      <c r="EQ25" s="108">
        <v>0</v>
      </c>
      <c r="ER25" s="108">
        <v>0</v>
      </c>
      <c r="ES25" s="108">
        <v>0</v>
      </c>
      <c r="ET25" s="108">
        <v>0</v>
      </c>
      <c r="EU25" s="108">
        <v>0</v>
      </c>
      <c r="EV25" s="108">
        <v>0</v>
      </c>
      <c r="EW25" s="108">
        <v>0</v>
      </c>
      <c r="EX25" s="108">
        <v>0</v>
      </c>
      <c r="EY25" s="108">
        <v>0</v>
      </c>
      <c r="EZ25" s="108">
        <v>0</v>
      </c>
      <c r="FA25" s="108">
        <v>0</v>
      </c>
      <c r="FB25" s="108">
        <v>0</v>
      </c>
      <c r="FC25" s="108">
        <v>0</v>
      </c>
      <c r="FD25" s="108">
        <v>0</v>
      </c>
      <c r="FE25" s="108">
        <v>0</v>
      </c>
      <c r="FF25" s="108">
        <v>0</v>
      </c>
      <c r="FG25" s="108">
        <v>0</v>
      </c>
      <c r="FH25" s="108">
        <v>0</v>
      </c>
      <c r="FI25" s="108">
        <v>0</v>
      </c>
      <c r="FJ25" s="108">
        <v>0</v>
      </c>
      <c r="FK25" s="108">
        <v>0</v>
      </c>
      <c r="FL25" s="108">
        <v>0</v>
      </c>
      <c r="FM25" s="108">
        <v>0</v>
      </c>
      <c r="FN25" s="108">
        <v>0</v>
      </c>
      <c r="FO25" s="108">
        <v>0</v>
      </c>
      <c r="FP25" s="108">
        <v>0</v>
      </c>
      <c r="FQ25" s="108">
        <v>0</v>
      </c>
      <c r="FR25" s="108">
        <v>0</v>
      </c>
      <c r="FS25" s="108">
        <v>0</v>
      </c>
      <c r="FT25" s="108">
        <v>0</v>
      </c>
      <c r="FU25" s="108">
        <v>0</v>
      </c>
      <c r="FV25" s="108">
        <v>0</v>
      </c>
      <c r="FW25" s="108">
        <v>0</v>
      </c>
      <c r="FX25" s="108">
        <v>0</v>
      </c>
      <c r="FY25" s="108">
        <v>0</v>
      </c>
      <c r="FZ25" s="108">
        <v>0</v>
      </c>
      <c r="GA25" s="108">
        <v>0</v>
      </c>
      <c r="GB25" s="108">
        <v>0</v>
      </c>
      <c r="GC25" s="108">
        <v>0</v>
      </c>
      <c r="GD25" s="108">
        <v>0</v>
      </c>
      <c r="GE25" s="108">
        <v>0</v>
      </c>
      <c r="GF25" s="108">
        <v>0</v>
      </c>
      <c r="GG25" s="108">
        <v>0</v>
      </c>
      <c r="GH25" s="108">
        <v>0</v>
      </c>
      <c r="GI25" s="108">
        <v>0</v>
      </c>
      <c r="GJ25" s="108">
        <v>0</v>
      </c>
      <c r="GK25" s="108">
        <v>0</v>
      </c>
      <c r="GL25" s="108">
        <v>0</v>
      </c>
      <c r="GM25" s="108">
        <v>0</v>
      </c>
      <c r="GN25" s="108">
        <v>0</v>
      </c>
      <c r="GO25" s="108">
        <v>0</v>
      </c>
      <c r="GP25" s="108">
        <v>0</v>
      </c>
      <c r="GQ25" s="108">
        <v>0</v>
      </c>
      <c r="GR25" s="108">
        <v>0</v>
      </c>
      <c r="GS25" s="108">
        <v>0</v>
      </c>
      <c r="GT25" s="108">
        <v>0</v>
      </c>
      <c r="GU25" s="108">
        <v>0</v>
      </c>
      <c r="GV25" s="108">
        <v>0</v>
      </c>
      <c r="GW25" s="108">
        <v>0</v>
      </c>
      <c r="GX25" s="108">
        <v>0</v>
      </c>
      <c r="GY25" s="108">
        <v>0</v>
      </c>
      <c r="GZ25" s="108">
        <v>0</v>
      </c>
      <c r="HA25" s="108">
        <v>0</v>
      </c>
      <c r="HB25" s="108">
        <v>0</v>
      </c>
      <c r="HC25" s="108">
        <v>0</v>
      </c>
      <c r="HD25" s="108">
        <v>0</v>
      </c>
      <c r="HE25" s="108">
        <v>0</v>
      </c>
      <c r="HF25" s="108">
        <v>0</v>
      </c>
      <c r="HG25" s="108">
        <v>0</v>
      </c>
      <c r="HH25" s="108">
        <v>0</v>
      </c>
      <c r="HI25" s="108">
        <v>0</v>
      </c>
    </row>
    <row r="26" spans="1:217" s="109" customFormat="1" x14ac:dyDescent="0.2">
      <c r="A26" s="107" t="s">
        <v>355</v>
      </c>
      <c r="B26" s="108">
        <v>0</v>
      </c>
      <c r="C26" s="108">
        <v>0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0</v>
      </c>
      <c r="N26" s="108">
        <v>0</v>
      </c>
      <c r="O26" s="108">
        <v>0</v>
      </c>
      <c r="P26" s="108">
        <v>0</v>
      </c>
      <c r="Q26" s="108">
        <v>0</v>
      </c>
      <c r="R26" s="108">
        <v>0</v>
      </c>
      <c r="S26" s="108">
        <v>0</v>
      </c>
      <c r="T26" s="108">
        <v>0</v>
      </c>
      <c r="U26" s="108">
        <v>0</v>
      </c>
      <c r="V26" s="108">
        <v>0</v>
      </c>
      <c r="W26" s="108">
        <v>0</v>
      </c>
      <c r="X26" s="108">
        <v>0</v>
      </c>
      <c r="Y26" s="108">
        <v>0</v>
      </c>
      <c r="Z26" s="108">
        <v>0</v>
      </c>
      <c r="AA26" s="108">
        <v>0</v>
      </c>
      <c r="AB26" s="108">
        <v>0</v>
      </c>
      <c r="AC26" s="108">
        <v>0</v>
      </c>
      <c r="AD26" s="108">
        <v>0</v>
      </c>
      <c r="AE26" s="108">
        <v>0</v>
      </c>
      <c r="AF26" s="108">
        <v>0</v>
      </c>
      <c r="AG26" s="108">
        <v>0</v>
      </c>
      <c r="AH26" s="108">
        <v>0</v>
      </c>
      <c r="AI26" s="108">
        <v>0</v>
      </c>
      <c r="AJ26" s="108">
        <v>0</v>
      </c>
      <c r="AK26" s="108">
        <v>0</v>
      </c>
      <c r="AL26" s="108">
        <v>0</v>
      </c>
      <c r="AM26" s="108">
        <v>0</v>
      </c>
      <c r="AN26" s="108">
        <v>0</v>
      </c>
      <c r="AO26" s="108">
        <v>0</v>
      </c>
      <c r="AP26" s="108">
        <v>0</v>
      </c>
      <c r="AQ26" s="108">
        <v>0</v>
      </c>
      <c r="AR26" s="108">
        <v>0</v>
      </c>
      <c r="AS26" s="108">
        <v>0</v>
      </c>
      <c r="AT26" s="108">
        <v>0</v>
      </c>
      <c r="AU26" s="108">
        <v>0</v>
      </c>
      <c r="AV26" s="108">
        <v>0</v>
      </c>
      <c r="AW26" s="108">
        <v>0</v>
      </c>
      <c r="AX26" s="108">
        <v>0</v>
      </c>
      <c r="AY26" s="108">
        <v>0</v>
      </c>
      <c r="AZ26" s="108">
        <v>0</v>
      </c>
      <c r="BA26" s="108">
        <v>0</v>
      </c>
      <c r="BB26" s="108">
        <v>0</v>
      </c>
      <c r="BC26" s="108">
        <v>0</v>
      </c>
      <c r="BD26" s="108">
        <v>0</v>
      </c>
      <c r="BE26" s="108">
        <v>0</v>
      </c>
      <c r="BF26" s="108">
        <v>0</v>
      </c>
      <c r="BG26" s="108">
        <v>0</v>
      </c>
      <c r="BH26" s="108">
        <v>0</v>
      </c>
      <c r="BI26" s="108">
        <v>0</v>
      </c>
      <c r="BJ26" s="108">
        <v>0</v>
      </c>
      <c r="BK26" s="108">
        <v>0</v>
      </c>
      <c r="BL26" s="108">
        <v>0</v>
      </c>
      <c r="BM26" s="108">
        <v>0</v>
      </c>
      <c r="BN26" s="108">
        <v>0</v>
      </c>
      <c r="BO26" s="108">
        <v>0</v>
      </c>
      <c r="BP26" s="108">
        <v>0</v>
      </c>
      <c r="BQ26" s="108">
        <v>0</v>
      </c>
      <c r="BR26" s="108">
        <v>0</v>
      </c>
      <c r="BS26" s="108">
        <v>0</v>
      </c>
      <c r="BT26" s="108">
        <v>0</v>
      </c>
      <c r="BU26" s="108">
        <v>0</v>
      </c>
      <c r="BV26" s="108">
        <v>0</v>
      </c>
      <c r="BW26" s="108">
        <v>0</v>
      </c>
      <c r="BX26" s="108">
        <v>0</v>
      </c>
      <c r="BY26" s="108">
        <v>0</v>
      </c>
      <c r="BZ26" s="108">
        <v>0</v>
      </c>
      <c r="CA26" s="108">
        <v>0</v>
      </c>
      <c r="CB26" s="108">
        <v>0</v>
      </c>
      <c r="CC26" s="108">
        <v>0</v>
      </c>
      <c r="CD26" s="108">
        <v>0</v>
      </c>
      <c r="CE26" s="108">
        <v>0</v>
      </c>
      <c r="CF26" s="108">
        <v>0</v>
      </c>
      <c r="CG26" s="108">
        <v>0</v>
      </c>
      <c r="CH26" s="108">
        <v>0</v>
      </c>
      <c r="CI26" s="108">
        <v>0</v>
      </c>
      <c r="CJ26" s="108">
        <v>0</v>
      </c>
      <c r="CK26" s="108">
        <v>0</v>
      </c>
      <c r="CL26" s="108">
        <v>0</v>
      </c>
      <c r="CM26" s="108">
        <v>0</v>
      </c>
      <c r="CN26" s="108">
        <v>0</v>
      </c>
      <c r="CO26" s="108">
        <v>0</v>
      </c>
      <c r="CP26" s="108">
        <v>0</v>
      </c>
      <c r="CQ26" s="108">
        <v>0</v>
      </c>
      <c r="CR26" s="108">
        <v>0</v>
      </c>
      <c r="CS26" s="108">
        <v>0</v>
      </c>
      <c r="CT26" s="108">
        <v>0</v>
      </c>
      <c r="CU26" s="108">
        <v>0</v>
      </c>
      <c r="CV26" s="108">
        <v>0</v>
      </c>
      <c r="CW26" s="108">
        <v>0</v>
      </c>
      <c r="CX26" s="108">
        <v>0</v>
      </c>
      <c r="CY26" s="108">
        <v>0</v>
      </c>
      <c r="CZ26" s="108">
        <v>0</v>
      </c>
      <c r="DA26" s="108">
        <v>0</v>
      </c>
      <c r="DB26" s="108">
        <v>0</v>
      </c>
      <c r="DC26" s="108">
        <v>0</v>
      </c>
      <c r="DD26" s="108">
        <v>0</v>
      </c>
      <c r="DE26" s="108">
        <v>0</v>
      </c>
      <c r="DF26" s="108">
        <v>0</v>
      </c>
      <c r="DG26" s="108">
        <v>0</v>
      </c>
      <c r="DH26" s="108">
        <v>0</v>
      </c>
      <c r="DI26" s="108">
        <v>0</v>
      </c>
      <c r="DJ26" s="108">
        <v>0</v>
      </c>
      <c r="DK26" s="108">
        <v>0</v>
      </c>
      <c r="DL26" s="108">
        <v>0</v>
      </c>
      <c r="DM26" s="108">
        <v>0</v>
      </c>
      <c r="DN26" s="108">
        <v>0</v>
      </c>
      <c r="DO26" s="108">
        <v>0</v>
      </c>
      <c r="DP26" s="108">
        <v>0</v>
      </c>
      <c r="DQ26" s="108">
        <v>0</v>
      </c>
      <c r="DR26" s="108">
        <v>0</v>
      </c>
      <c r="DS26" s="108">
        <v>0</v>
      </c>
      <c r="DT26" s="108">
        <v>0</v>
      </c>
      <c r="DU26" s="108">
        <v>0</v>
      </c>
      <c r="DV26" s="108">
        <v>0</v>
      </c>
      <c r="DW26" s="108">
        <v>0</v>
      </c>
      <c r="DX26" s="108">
        <v>0</v>
      </c>
      <c r="DY26" s="108">
        <v>0</v>
      </c>
      <c r="DZ26" s="108">
        <v>0</v>
      </c>
      <c r="EA26" s="108">
        <v>0</v>
      </c>
      <c r="EB26" s="108">
        <v>0</v>
      </c>
      <c r="EC26" s="108">
        <v>0</v>
      </c>
      <c r="ED26" s="108">
        <v>0</v>
      </c>
      <c r="EE26" s="108">
        <v>0</v>
      </c>
      <c r="EF26" s="108">
        <v>0</v>
      </c>
      <c r="EG26" s="108">
        <v>0</v>
      </c>
      <c r="EH26" s="108">
        <v>0</v>
      </c>
      <c r="EI26" s="108">
        <v>0</v>
      </c>
      <c r="EJ26" s="108">
        <v>0</v>
      </c>
      <c r="EK26" s="108">
        <v>0</v>
      </c>
      <c r="EL26" s="108">
        <v>0</v>
      </c>
      <c r="EM26" s="108">
        <v>0</v>
      </c>
      <c r="EN26" s="108">
        <v>0</v>
      </c>
      <c r="EO26" s="108">
        <v>0</v>
      </c>
      <c r="EP26" s="108">
        <v>0</v>
      </c>
      <c r="EQ26" s="108">
        <v>0</v>
      </c>
      <c r="ER26" s="108">
        <v>0</v>
      </c>
      <c r="ES26" s="108">
        <v>0</v>
      </c>
      <c r="ET26" s="108">
        <v>0</v>
      </c>
      <c r="EU26" s="108">
        <v>0</v>
      </c>
      <c r="EV26" s="108">
        <v>0</v>
      </c>
      <c r="EW26" s="108">
        <v>0</v>
      </c>
      <c r="EX26" s="108">
        <v>0</v>
      </c>
      <c r="EY26" s="108">
        <v>0</v>
      </c>
      <c r="EZ26" s="108">
        <v>0</v>
      </c>
      <c r="FA26" s="108">
        <v>0</v>
      </c>
      <c r="FB26" s="108">
        <v>0</v>
      </c>
      <c r="FC26" s="108">
        <v>0</v>
      </c>
      <c r="FD26" s="108">
        <v>0</v>
      </c>
      <c r="FE26" s="108">
        <v>0</v>
      </c>
      <c r="FF26" s="108">
        <v>0</v>
      </c>
      <c r="FG26" s="108">
        <v>0</v>
      </c>
      <c r="FH26" s="108">
        <v>0</v>
      </c>
      <c r="FI26" s="108">
        <v>0</v>
      </c>
      <c r="FJ26" s="108">
        <v>0</v>
      </c>
      <c r="FK26" s="108">
        <v>0</v>
      </c>
      <c r="FL26" s="108">
        <v>0</v>
      </c>
      <c r="FM26" s="108">
        <v>0</v>
      </c>
      <c r="FN26" s="108">
        <v>0</v>
      </c>
      <c r="FO26" s="108">
        <v>0</v>
      </c>
      <c r="FP26" s="108">
        <v>0</v>
      </c>
      <c r="FQ26" s="108">
        <v>0</v>
      </c>
      <c r="FR26" s="108">
        <v>0</v>
      </c>
      <c r="FS26" s="108">
        <v>0</v>
      </c>
      <c r="FT26" s="108">
        <v>0</v>
      </c>
      <c r="FU26" s="108">
        <v>0</v>
      </c>
      <c r="FV26" s="108">
        <v>0</v>
      </c>
      <c r="FW26" s="108">
        <v>0</v>
      </c>
      <c r="FX26" s="108">
        <v>0</v>
      </c>
      <c r="FY26" s="108">
        <v>0</v>
      </c>
      <c r="FZ26" s="108">
        <v>0</v>
      </c>
      <c r="GA26" s="108">
        <v>0</v>
      </c>
      <c r="GB26" s="108">
        <v>0</v>
      </c>
      <c r="GC26" s="108">
        <v>0</v>
      </c>
      <c r="GD26" s="108">
        <v>0</v>
      </c>
      <c r="GE26" s="108">
        <v>0</v>
      </c>
      <c r="GF26" s="108">
        <v>0</v>
      </c>
      <c r="GG26" s="108">
        <v>0</v>
      </c>
      <c r="GH26" s="108">
        <v>0</v>
      </c>
      <c r="GI26" s="108">
        <v>0</v>
      </c>
      <c r="GJ26" s="108">
        <v>0</v>
      </c>
      <c r="GK26" s="108">
        <v>0</v>
      </c>
      <c r="GL26" s="108">
        <v>0</v>
      </c>
      <c r="GM26" s="108">
        <v>0</v>
      </c>
      <c r="GN26" s="108">
        <v>0</v>
      </c>
      <c r="GO26" s="108">
        <v>0</v>
      </c>
      <c r="GP26" s="108">
        <v>0</v>
      </c>
      <c r="GQ26" s="108">
        <v>0</v>
      </c>
      <c r="GR26" s="108">
        <v>0</v>
      </c>
      <c r="GS26" s="108">
        <v>0</v>
      </c>
      <c r="GT26" s="108">
        <v>0</v>
      </c>
      <c r="GU26" s="108">
        <v>0</v>
      </c>
      <c r="GV26" s="108">
        <v>0</v>
      </c>
      <c r="GW26" s="108">
        <v>0</v>
      </c>
      <c r="GX26" s="108">
        <v>0</v>
      </c>
      <c r="GY26" s="108">
        <v>0</v>
      </c>
      <c r="GZ26" s="108">
        <v>0</v>
      </c>
      <c r="HA26" s="108">
        <v>0</v>
      </c>
      <c r="HB26" s="108">
        <v>0</v>
      </c>
      <c r="HC26" s="108">
        <v>0</v>
      </c>
      <c r="HD26" s="108">
        <v>0</v>
      </c>
      <c r="HE26" s="108">
        <v>0</v>
      </c>
      <c r="HF26" s="108">
        <v>0</v>
      </c>
      <c r="HG26" s="108">
        <v>0</v>
      </c>
      <c r="HH26" s="108">
        <v>0</v>
      </c>
      <c r="HI26" s="108">
        <v>0</v>
      </c>
    </row>
    <row r="27" spans="1:217" s="109" customFormat="1" x14ac:dyDescent="0.2">
      <c r="A27" s="107" t="s">
        <v>356</v>
      </c>
      <c r="B27" s="108">
        <v>0</v>
      </c>
      <c r="C27" s="108">
        <v>0</v>
      </c>
      <c r="D27" s="108">
        <v>0</v>
      </c>
      <c r="E27" s="108">
        <v>0</v>
      </c>
      <c r="F27" s="108">
        <v>0</v>
      </c>
      <c r="G27" s="108">
        <v>0</v>
      </c>
      <c r="H27" s="108">
        <v>0</v>
      </c>
      <c r="I27" s="108">
        <v>0</v>
      </c>
      <c r="J27" s="108">
        <v>0</v>
      </c>
      <c r="K27" s="108">
        <v>0</v>
      </c>
      <c r="L27" s="108">
        <v>0</v>
      </c>
      <c r="M27" s="108">
        <v>0</v>
      </c>
      <c r="N27" s="108">
        <v>0</v>
      </c>
      <c r="O27" s="108">
        <v>0</v>
      </c>
      <c r="P27" s="108">
        <v>0</v>
      </c>
      <c r="Q27" s="108">
        <v>0</v>
      </c>
      <c r="R27" s="108">
        <v>0</v>
      </c>
      <c r="S27" s="108">
        <v>0</v>
      </c>
      <c r="T27" s="108">
        <v>0</v>
      </c>
      <c r="U27" s="108">
        <v>0</v>
      </c>
      <c r="V27" s="108">
        <v>0</v>
      </c>
      <c r="W27" s="108">
        <v>0</v>
      </c>
      <c r="X27" s="108">
        <v>0</v>
      </c>
      <c r="Y27" s="108">
        <v>0</v>
      </c>
      <c r="Z27" s="108">
        <v>0</v>
      </c>
      <c r="AA27" s="108">
        <v>0</v>
      </c>
      <c r="AB27" s="108">
        <v>0</v>
      </c>
      <c r="AC27" s="108">
        <v>0</v>
      </c>
      <c r="AD27" s="108">
        <v>0</v>
      </c>
      <c r="AE27" s="108">
        <v>0</v>
      </c>
      <c r="AF27" s="108">
        <v>0</v>
      </c>
      <c r="AG27" s="108">
        <v>0</v>
      </c>
      <c r="AH27" s="108">
        <v>0</v>
      </c>
      <c r="AI27" s="108">
        <v>0</v>
      </c>
      <c r="AJ27" s="108">
        <v>0</v>
      </c>
      <c r="AK27" s="108">
        <v>0</v>
      </c>
      <c r="AL27" s="108">
        <v>0</v>
      </c>
      <c r="AM27" s="108">
        <v>0</v>
      </c>
      <c r="AN27" s="108">
        <v>0</v>
      </c>
      <c r="AO27" s="108">
        <v>0</v>
      </c>
      <c r="AP27" s="108">
        <v>0</v>
      </c>
      <c r="AQ27" s="108">
        <v>0</v>
      </c>
      <c r="AR27" s="108">
        <v>0</v>
      </c>
      <c r="AS27" s="108">
        <v>0</v>
      </c>
      <c r="AT27" s="108">
        <v>0</v>
      </c>
      <c r="AU27" s="108">
        <v>0</v>
      </c>
      <c r="AV27" s="108">
        <v>0</v>
      </c>
      <c r="AW27" s="108">
        <v>0</v>
      </c>
      <c r="AX27" s="108">
        <v>0</v>
      </c>
      <c r="AY27" s="108">
        <v>0</v>
      </c>
      <c r="AZ27" s="108">
        <v>0</v>
      </c>
      <c r="BA27" s="108">
        <v>0</v>
      </c>
      <c r="BB27" s="108">
        <v>0</v>
      </c>
      <c r="BC27" s="108">
        <v>0</v>
      </c>
      <c r="BD27" s="108">
        <v>0</v>
      </c>
      <c r="BE27" s="108">
        <v>0</v>
      </c>
      <c r="BF27" s="108">
        <v>0</v>
      </c>
      <c r="BG27" s="108">
        <v>0</v>
      </c>
      <c r="BH27" s="108">
        <v>0</v>
      </c>
      <c r="BI27" s="108">
        <v>0</v>
      </c>
      <c r="BJ27" s="108">
        <v>0</v>
      </c>
      <c r="BK27" s="108">
        <v>0</v>
      </c>
      <c r="BL27" s="108">
        <v>0</v>
      </c>
      <c r="BM27" s="108">
        <v>0</v>
      </c>
      <c r="BN27" s="108">
        <v>0</v>
      </c>
      <c r="BO27" s="108">
        <v>0</v>
      </c>
      <c r="BP27" s="108">
        <v>0</v>
      </c>
      <c r="BQ27" s="108">
        <v>0</v>
      </c>
      <c r="BR27" s="108">
        <v>0</v>
      </c>
      <c r="BS27" s="108">
        <v>0</v>
      </c>
      <c r="BT27" s="108">
        <v>0</v>
      </c>
      <c r="BU27" s="108">
        <v>0</v>
      </c>
      <c r="BV27" s="108">
        <v>0</v>
      </c>
      <c r="BW27" s="108">
        <v>0</v>
      </c>
      <c r="BX27" s="108">
        <v>0</v>
      </c>
      <c r="BY27" s="108">
        <v>0</v>
      </c>
      <c r="BZ27" s="108">
        <v>0</v>
      </c>
      <c r="CA27" s="108">
        <v>0</v>
      </c>
      <c r="CB27" s="108">
        <v>0</v>
      </c>
      <c r="CC27" s="108">
        <v>0</v>
      </c>
      <c r="CD27" s="108">
        <v>0</v>
      </c>
      <c r="CE27" s="108">
        <v>0</v>
      </c>
      <c r="CF27" s="108">
        <v>0</v>
      </c>
      <c r="CG27" s="108">
        <v>0</v>
      </c>
      <c r="CH27" s="108">
        <v>0</v>
      </c>
      <c r="CI27" s="108">
        <v>0</v>
      </c>
      <c r="CJ27" s="108">
        <v>0</v>
      </c>
      <c r="CK27" s="108">
        <v>0</v>
      </c>
      <c r="CL27" s="108">
        <v>0</v>
      </c>
      <c r="CM27" s="108">
        <v>0</v>
      </c>
      <c r="CN27" s="108">
        <v>0</v>
      </c>
      <c r="CO27" s="108">
        <v>0</v>
      </c>
      <c r="CP27" s="108">
        <v>0</v>
      </c>
      <c r="CQ27" s="108">
        <v>0</v>
      </c>
      <c r="CR27" s="108">
        <v>0</v>
      </c>
      <c r="CS27" s="108">
        <v>0</v>
      </c>
      <c r="CT27" s="108">
        <v>0</v>
      </c>
      <c r="CU27" s="108">
        <v>0</v>
      </c>
      <c r="CV27" s="108">
        <v>0</v>
      </c>
      <c r="CW27" s="108">
        <v>0</v>
      </c>
      <c r="CX27" s="108">
        <v>0</v>
      </c>
      <c r="CY27" s="108">
        <v>0</v>
      </c>
      <c r="CZ27" s="108">
        <v>0</v>
      </c>
      <c r="DA27" s="108">
        <v>0</v>
      </c>
      <c r="DB27" s="108">
        <v>0</v>
      </c>
      <c r="DC27" s="108">
        <v>0</v>
      </c>
      <c r="DD27" s="108">
        <v>0</v>
      </c>
      <c r="DE27" s="108">
        <v>0</v>
      </c>
      <c r="DF27" s="108">
        <v>0</v>
      </c>
      <c r="DG27" s="108">
        <v>0</v>
      </c>
      <c r="DH27" s="108">
        <v>0</v>
      </c>
      <c r="DI27" s="108">
        <v>0</v>
      </c>
      <c r="DJ27" s="108">
        <v>0</v>
      </c>
      <c r="DK27" s="108">
        <v>0</v>
      </c>
      <c r="DL27" s="108">
        <v>0</v>
      </c>
      <c r="DM27" s="108">
        <v>0</v>
      </c>
      <c r="DN27" s="108">
        <v>0</v>
      </c>
      <c r="DO27" s="108">
        <v>0</v>
      </c>
      <c r="DP27" s="108">
        <v>0</v>
      </c>
      <c r="DQ27" s="108">
        <v>0</v>
      </c>
      <c r="DR27" s="108">
        <v>0</v>
      </c>
      <c r="DS27" s="108">
        <v>0</v>
      </c>
      <c r="DT27" s="108">
        <v>0</v>
      </c>
      <c r="DU27" s="108">
        <v>0</v>
      </c>
      <c r="DV27" s="108">
        <v>0</v>
      </c>
      <c r="DW27" s="108">
        <v>0</v>
      </c>
      <c r="DX27" s="108">
        <v>0</v>
      </c>
      <c r="DY27" s="108">
        <v>0</v>
      </c>
      <c r="DZ27" s="108">
        <v>0</v>
      </c>
      <c r="EA27" s="108">
        <v>0</v>
      </c>
      <c r="EB27" s="108">
        <v>0</v>
      </c>
      <c r="EC27" s="108">
        <v>0</v>
      </c>
      <c r="ED27" s="108">
        <v>0</v>
      </c>
      <c r="EE27" s="108">
        <v>0</v>
      </c>
      <c r="EF27" s="108">
        <v>0</v>
      </c>
      <c r="EG27" s="108">
        <v>0</v>
      </c>
      <c r="EH27" s="108">
        <v>0</v>
      </c>
      <c r="EI27" s="108">
        <v>0</v>
      </c>
      <c r="EJ27" s="108">
        <v>0</v>
      </c>
      <c r="EK27" s="108">
        <v>0</v>
      </c>
      <c r="EL27" s="108">
        <v>0</v>
      </c>
      <c r="EM27" s="108">
        <v>0</v>
      </c>
      <c r="EN27" s="108">
        <v>0</v>
      </c>
      <c r="EO27" s="108">
        <v>0</v>
      </c>
      <c r="EP27" s="108">
        <v>0</v>
      </c>
      <c r="EQ27" s="108">
        <v>0</v>
      </c>
      <c r="ER27" s="108">
        <v>0</v>
      </c>
      <c r="ES27" s="108">
        <v>0</v>
      </c>
      <c r="ET27" s="108">
        <v>0</v>
      </c>
      <c r="EU27" s="108">
        <v>0</v>
      </c>
      <c r="EV27" s="108">
        <v>0</v>
      </c>
      <c r="EW27" s="108">
        <v>0</v>
      </c>
      <c r="EX27" s="108">
        <v>0</v>
      </c>
      <c r="EY27" s="108">
        <v>0</v>
      </c>
      <c r="EZ27" s="108">
        <v>0</v>
      </c>
      <c r="FA27" s="108">
        <v>0</v>
      </c>
      <c r="FB27" s="108">
        <v>0</v>
      </c>
      <c r="FC27" s="108">
        <v>0</v>
      </c>
      <c r="FD27" s="108">
        <v>0</v>
      </c>
      <c r="FE27" s="108">
        <v>0</v>
      </c>
      <c r="FF27" s="108">
        <v>0</v>
      </c>
      <c r="FG27" s="108">
        <v>0</v>
      </c>
      <c r="FH27" s="108">
        <v>0</v>
      </c>
      <c r="FI27" s="108">
        <v>0</v>
      </c>
      <c r="FJ27" s="108">
        <v>0</v>
      </c>
      <c r="FK27" s="108">
        <v>0</v>
      </c>
      <c r="FL27" s="108">
        <v>0</v>
      </c>
      <c r="FM27" s="108">
        <v>0</v>
      </c>
      <c r="FN27" s="108">
        <v>0</v>
      </c>
      <c r="FO27" s="108">
        <v>0</v>
      </c>
      <c r="FP27" s="108">
        <v>0</v>
      </c>
      <c r="FQ27" s="108">
        <v>0</v>
      </c>
      <c r="FR27" s="108">
        <v>0</v>
      </c>
      <c r="FS27" s="108">
        <v>0</v>
      </c>
      <c r="FT27" s="108">
        <v>0</v>
      </c>
      <c r="FU27" s="108">
        <v>0</v>
      </c>
      <c r="FV27" s="108">
        <v>0</v>
      </c>
      <c r="FW27" s="108">
        <v>0</v>
      </c>
      <c r="FX27" s="108">
        <v>0</v>
      </c>
      <c r="FY27" s="108">
        <v>0</v>
      </c>
      <c r="FZ27" s="108">
        <v>0</v>
      </c>
      <c r="GA27" s="108">
        <v>0</v>
      </c>
      <c r="GB27" s="108">
        <v>0</v>
      </c>
      <c r="GC27" s="108">
        <v>0</v>
      </c>
      <c r="GD27" s="108">
        <v>0</v>
      </c>
      <c r="GE27" s="108">
        <v>0</v>
      </c>
      <c r="GF27" s="108">
        <v>0</v>
      </c>
      <c r="GG27" s="108">
        <v>0</v>
      </c>
      <c r="GH27" s="108">
        <v>0</v>
      </c>
      <c r="GI27" s="108">
        <v>0</v>
      </c>
      <c r="GJ27" s="108">
        <v>0</v>
      </c>
      <c r="GK27" s="108">
        <v>0</v>
      </c>
      <c r="GL27" s="108">
        <v>0</v>
      </c>
      <c r="GM27" s="108">
        <v>0</v>
      </c>
      <c r="GN27" s="108">
        <v>0</v>
      </c>
      <c r="GO27" s="108">
        <v>0</v>
      </c>
      <c r="GP27" s="108">
        <v>0</v>
      </c>
      <c r="GQ27" s="108">
        <v>0</v>
      </c>
      <c r="GR27" s="108">
        <v>0</v>
      </c>
      <c r="GS27" s="108">
        <v>0</v>
      </c>
      <c r="GT27" s="108">
        <v>0</v>
      </c>
      <c r="GU27" s="108">
        <v>0</v>
      </c>
      <c r="GV27" s="108">
        <v>0</v>
      </c>
      <c r="GW27" s="108">
        <v>0</v>
      </c>
      <c r="GX27" s="108">
        <v>0</v>
      </c>
      <c r="GY27" s="108">
        <v>0</v>
      </c>
      <c r="GZ27" s="108">
        <v>0</v>
      </c>
      <c r="HA27" s="108">
        <v>0</v>
      </c>
      <c r="HB27" s="108">
        <v>0</v>
      </c>
      <c r="HC27" s="108">
        <v>0</v>
      </c>
      <c r="HD27" s="108">
        <v>0</v>
      </c>
      <c r="HE27" s="108">
        <v>0</v>
      </c>
      <c r="HF27" s="108">
        <v>0</v>
      </c>
      <c r="HG27" s="108">
        <v>0</v>
      </c>
      <c r="HH27" s="108">
        <v>0</v>
      </c>
      <c r="HI27" s="108">
        <v>0</v>
      </c>
    </row>
    <row r="28" spans="1:217" s="109" customFormat="1" x14ac:dyDescent="0.2">
      <c r="A28" s="107" t="s">
        <v>357</v>
      </c>
      <c r="B28" s="108">
        <v>0</v>
      </c>
      <c r="C28" s="108">
        <v>0</v>
      </c>
      <c r="D28" s="108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0</v>
      </c>
      <c r="J28" s="108">
        <v>0</v>
      </c>
      <c r="K28" s="108">
        <v>0</v>
      </c>
      <c r="L28" s="108">
        <v>0</v>
      </c>
      <c r="M28" s="108">
        <v>0</v>
      </c>
      <c r="N28" s="108">
        <v>0</v>
      </c>
      <c r="O28" s="108">
        <v>0</v>
      </c>
      <c r="P28" s="108">
        <v>0</v>
      </c>
      <c r="Q28" s="108">
        <v>0</v>
      </c>
      <c r="R28" s="108">
        <v>0</v>
      </c>
      <c r="S28" s="108">
        <v>0</v>
      </c>
      <c r="T28" s="108">
        <v>0</v>
      </c>
      <c r="U28" s="108">
        <v>0</v>
      </c>
      <c r="V28" s="108">
        <v>0</v>
      </c>
      <c r="W28" s="108">
        <v>0</v>
      </c>
      <c r="X28" s="108">
        <v>0</v>
      </c>
      <c r="Y28" s="108">
        <v>0</v>
      </c>
      <c r="Z28" s="108">
        <v>0</v>
      </c>
      <c r="AA28" s="108">
        <v>0</v>
      </c>
      <c r="AB28" s="108">
        <v>0</v>
      </c>
      <c r="AC28" s="108">
        <v>0</v>
      </c>
      <c r="AD28" s="108">
        <v>0</v>
      </c>
      <c r="AE28" s="108">
        <v>0</v>
      </c>
      <c r="AF28" s="108">
        <v>0</v>
      </c>
      <c r="AG28" s="108">
        <v>0</v>
      </c>
      <c r="AH28" s="108">
        <v>0</v>
      </c>
      <c r="AI28" s="108">
        <v>0</v>
      </c>
      <c r="AJ28" s="108">
        <v>0</v>
      </c>
      <c r="AK28" s="108">
        <v>0</v>
      </c>
      <c r="AL28" s="108">
        <v>0</v>
      </c>
      <c r="AM28" s="108">
        <v>0</v>
      </c>
      <c r="AN28" s="108">
        <v>0</v>
      </c>
      <c r="AO28" s="108">
        <v>0</v>
      </c>
      <c r="AP28" s="108">
        <v>0</v>
      </c>
      <c r="AQ28" s="108">
        <v>0</v>
      </c>
      <c r="AR28" s="108">
        <v>0</v>
      </c>
      <c r="AS28" s="108">
        <v>0</v>
      </c>
      <c r="AT28" s="108">
        <v>0</v>
      </c>
      <c r="AU28" s="108">
        <v>0</v>
      </c>
      <c r="AV28" s="108">
        <v>0</v>
      </c>
      <c r="AW28" s="108">
        <v>0</v>
      </c>
      <c r="AX28" s="108">
        <v>0</v>
      </c>
      <c r="AY28" s="108">
        <v>0</v>
      </c>
      <c r="AZ28" s="108">
        <v>0</v>
      </c>
      <c r="BA28" s="108">
        <v>0</v>
      </c>
      <c r="BB28" s="108">
        <v>0</v>
      </c>
      <c r="BC28" s="108">
        <v>0</v>
      </c>
      <c r="BD28" s="108">
        <v>0</v>
      </c>
      <c r="BE28" s="108">
        <v>0</v>
      </c>
      <c r="BF28" s="108">
        <v>0</v>
      </c>
      <c r="BG28" s="108">
        <v>0</v>
      </c>
      <c r="BH28" s="108">
        <v>0</v>
      </c>
      <c r="BI28" s="108">
        <v>0</v>
      </c>
      <c r="BJ28" s="108">
        <v>0</v>
      </c>
      <c r="BK28" s="108">
        <v>0</v>
      </c>
      <c r="BL28" s="108">
        <v>0</v>
      </c>
      <c r="BM28" s="108">
        <v>0</v>
      </c>
      <c r="BN28" s="108">
        <v>0</v>
      </c>
      <c r="BO28" s="108">
        <v>0</v>
      </c>
      <c r="BP28" s="108">
        <v>0</v>
      </c>
      <c r="BQ28" s="108">
        <v>0</v>
      </c>
      <c r="BR28" s="108">
        <v>0</v>
      </c>
      <c r="BS28" s="108">
        <v>0</v>
      </c>
      <c r="BT28" s="108">
        <v>0</v>
      </c>
      <c r="BU28" s="108">
        <v>0</v>
      </c>
      <c r="BV28" s="108">
        <v>0</v>
      </c>
      <c r="BW28" s="108">
        <v>0</v>
      </c>
      <c r="BX28" s="108">
        <v>0</v>
      </c>
      <c r="BY28" s="108">
        <v>0</v>
      </c>
      <c r="BZ28" s="108">
        <v>0</v>
      </c>
      <c r="CA28" s="108">
        <v>0</v>
      </c>
      <c r="CB28" s="108">
        <v>0</v>
      </c>
      <c r="CC28" s="108">
        <v>0</v>
      </c>
      <c r="CD28" s="108">
        <v>0</v>
      </c>
      <c r="CE28" s="108">
        <v>0</v>
      </c>
      <c r="CF28" s="108">
        <v>0</v>
      </c>
      <c r="CG28" s="108">
        <v>0</v>
      </c>
      <c r="CH28" s="108">
        <v>0</v>
      </c>
      <c r="CI28" s="108">
        <v>0</v>
      </c>
      <c r="CJ28" s="108">
        <v>0</v>
      </c>
      <c r="CK28" s="108">
        <v>0</v>
      </c>
      <c r="CL28" s="108">
        <v>0</v>
      </c>
      <c r="CM28" s="108">
        <v>0</v>
      </c>
      <c r="CN28" s="108">
        <v>0</v>
      </c>
      <c r="CO28" s="108">
        <v>0</v>
      </c>
      <c r="CP28" s="108">
        <v>0</v>
      </c>
      <c r="CQ28" s="108">
        <v>0</v>
      </c>
      <c r="CR28" s="108">
        <v>0</v>
      </c>
      <c r="CS28" s="108">
        <v>0</v>
      </c>
      <c r="CT28" s="108">
        <v>0</v>
      </c>
      <c r="CU28" s="108">
        <v>0</v>
      </c>
      <c r="CV28" s="108">
        <v>0</v>
      </c>
      <c r="CW28" s="108">
        <v>0</v>
      </c>
      <c r="CX28" s="108">
        <v>0</v>
      </c>
      <c r="CY28" s="108">
        <v>0</v>
      </c>
      <c r="CZ28" s="108">
        <v>0</v>
      </c>
      <c r="DA28" s="108">
        <v>0</v>
      </c>
      <c r="DB28" s="108">
        <v>0</v>
      </c>
      <c r="DC28" s="108">
        <v>0</v>
      </c>
      <c r="DD28" s="108">
        <v>0</v>
      </c>
      <c r="DE28" s="108">
        <v>0</v>
      </c>
      <c r="DF28" s="108">
        <v>0</v>
      </c>
      <c r="DG28" s="108">
        <v>0</v>
      </c>
      <c r="DH28" s="108">
        <v>0</v>
      </c>
      <c r="DI28" s="108">
        <v>0</v>
      </c>
      <c r="DJ28" s="108">
        <v>0</v>
      </c>
      <c r="DK28" s="108">
        <v>0</v>
      </c>
      <c r="DL28" s="108">
        <v>0</v>
      </c>
      <c r="DM28" s="108">
        <v>0</v>
      </c>
      <c r="DN28" s="108">
        <v>0</v>
      </c>
      <c r="DO28" s="108">
        <v>0</v>
      </c>
      <c r="DP28" s="108">
        <v>0</v>
      </c>
      <c r="DQ28" s="108">
        <v>0</v>
      </c>
      <c r="DR28" s="108">
        <v>0</v>
      </c>
      <c r="DS28" s="108">
        <v>0</v>
      </c>
      <c r="DT28" s="108">
        <v>0</v>
      </c>
      <c r="DU28" s="108">
        <v>0</v>
      </c>
      <c r="DV28" s="108">
        <v>0</v>
      </c>
      <c r="DW28" s="108">
        <v>0</v>
      </c>
      <c r="DX28" s="108">
        <v>0</v>
      </c>
      <c r="DY28" s="108">
        <v>0</v>
      </c>
      <c r="DZ28" s="108">
        <v>0</v>
      </c>
      <c r="EA28" s="108">
        <v>0</v>
      </c>
      <c r="EB28" s="108">
        <v>0</v>
      </c>
      <c r="EC28" s="108">
        <v>0</v>
      </c>
      <c r="ED28" s="108">
        <v>0</v>
      </c>
      <c r="EE28" s="108">
        <v>0</v>
      </c>
      <c r="EF28" s="108">
        <v>0</v>
      </c>
      <c r="EG28" s="108">
        <v>0</v>
      </c>
      <c r="EH28" s="108">
        <v>0</v>
      </c>
      <c r="EI28" s="108">
        <v>0</v>
      </c>
      <c r="EJ28" s="108">
        <v>0</v>
      </c>
      <c r="EK28" s="108">
        <v>0</v>
      </c>
      <c r="EL28" s="108">
        <v>0</v>
      </c>
      <c r="EM28" s="108">
        <v>0</v>
      </c>
      <c r="EN28" s="108">
        <v>0</v>
      </c>
      <c r="EO28" s="108">
        <v>0</v>
      </c>
      <c r="EP28" s="108">
        <v>0</v>
      </c>
      <c r="EQ28" s="108">
        <v>0</v>
      </c>
      <c r="ER28" s="108">
        <v>0</v>
      </c>
      <c r="ES28" s="108">
        <v>0</v>
      </c>
      <c r="ET28" s="108">
        <v>0</v>
      </c>
      <c r="EU28" s="108">
        <v>0</v>
      </c>
      <c r="EV28" s="108">
        <v>0</v>
      </c>
      <c r="EW28" s="108">
        <v>0</v>
      </c>
      <c r="EX28" s="108">
        <v>0</v>
      </c>
      <c r="EY28" s="108">
        <v>0</v>
      </c>
      <c r="EZ28" s="108">
        <v>0</v>
      </c>
      <c r="FA28" s="108">
        <v>0</v>
      </c>
      <c r="FB28" s="108">
        <v>0</v>
      </c>
      <c r="FC28" s="108">
        <v>0</v>
      </c>
      <c r="FD28" s="108">
        <v>0</v>
      </c>
      <c r="FE28" s="108">
        <v>0</v>
      </c>
      <c r="FF28" s="108">
        <v>0</v>
      </c>
      <c r="FG28" s="108">
        <v>0</v>
      </c>
      <c r="FH28" s="108">
        <v>0</v>
      </c>
      <c r="FI28" s="108">
        <v>0</v>
      </c>
      <c r="FJ28" s="108">
        <v>0</v>
      </c>
      <c r="FK28" s="108">
        <v>0</v>
      </c>
      <c r="FL28" s="108">
        <v>0</v>
      </c>
      <c r="FM28" s="108">
        <v>0</v>
      </c>
      <c r="FN28" s="108">
        <v>0</v>
      </c>
      <c r="FO28" s="108">
        <v>0</v>
      </c>
      <c r="FP28" s="108">
        <v>0</v>
      </c>
      <c r="FQ28" s="108">
        <v>0</v>
      </c>
      <c r="FR28" s="108">
        <v>0</v>
      </c>
      <c r="FS28" s="108">
        <v>0</v>
      </c>
      <c r="FT28" s="108">
        <v>0</v>
      </c>
      <c r="FU28" s="108">
        <v>0</v>
      </c>
      <c r="FV28" s="108">
        <v>0</v>
      </c>
      <c r="FW28" s="108">
        <v>0</v>
      </c>
      <c r="FX28" s="108">
        <v>0</v>
      </c>
      <c r="FY28" s="108">
        <v>0</v>
      </c>
      <c r="FZ28" s="108">
        <v>0</v>
      </c>
      <c r="GA28" s="108">
        <v>0</v>
      </c>
      <c r="GB28" s="108">
        <v>0</v>
      </c>
      <c r="GC28" s="108">
        <v>0</v>
      </c>
      <c r="GD28" s="108">
        <v>0</v>
      </c>
      <c r="GE28" s="108">
        <v>0</v>
      </c>
      <c r="GF28" s="108">
        <v>0</v>
      </c>
      <c r="GG28" s="108">
        <v>0</v>
      </c>
      <c r="GH28" s="108">
        <v>0</v>
      </c>
      <c r="GI28" s="108">
        <v>0</v>
      </c>
      <c r="GJ28" s="108">
        <v>0</v>
      </c>
      <c r="GK28" s="108">
        <v>0</v>
      </c>
      <c r="GL28" s="108">
        <v>0</v>
      </c>
      <c r="GM28" s="108">
        <v>0</v>
      </c>
      <c r="GN28" s="108">
        <v>0</v>
      </c>
      <c r="GO28" s="108">
        <v>0</v>
      </c>
      <c r="GP28" s="108">
        <v>0</v>
      </c>
      <c r="GQ28" s="108">
        <v>0</v>
      </c>
      <c r="GR28" s="108">
        <v>0</v>
      </c>
      <c r="GS28" s="108">
        <v>0</v>
      </c>
      <c r="GT28" s="108">
        <v>0</v>
      </c>
      <c r="GU28" s="108">
        <v>0</v>
      </c>
      <c r="GV28" s="108">
        <v>0</v>
      </c>
      <c r="GW28" s="108">
        <v>0</v>
      </c>
      <c r="GX28" s="108">
        <v>0</v>
      </c>
      <c r="GY28" s="108">
        <v>0</v>
      </c>
      <c r="GZ28" s="108">
        <v>0</v>
      </c>
      <c r="HA28" s="108">
        <v>0</v>
      </c>
      <c r="HB28" s="108">
        <v>0</v>
      </c>
      <c r="HC28" s="108">
        <v>0</v>
      </c>
      <c r="HD28" s="108">
        <v>0</v>
      </c>
      <c r="HE28" s="108">
        <v>0</v>
      </c>
      <c r="HF28" s="108">
        <v>0</v>
      </c>
      <c r="HG28" s="108">
        <v>0</v>
      </c>
      <c r="HH28" s="108">
        <v>0</v>
      </c>
      <c r="HI28" s="108">
        <v>0</v>
      </c>
    </row>
    <row r="29" spans="1:217" s="109" customFormat="1" x14ac:dyDescent="0.2">
      <c r="A29" s="107" t="s">
        <v>358</v>
      </c>
      <c r="B29" s="108">
        <v>0</v>
      </c>
      <c r="C29" s="108">
        <v>0</v>
      </c>
      <c r="D29" s="108">
        <v>0</v>
      </c>
      <c r="E29" s="108">
        <v>0</v>
      </c>
      <c r="F29" s="108">
        <v>0</v>
      </c>
      <c r="G29" s="108">
        <v>0</v>
      </c>
      <c r="H29" s="108">
        <v>0</v>
      </c>
      <c r="I29" s="108">
        <v>0</v>
      </c>
      <c r="J29" s="108">
        <v>0</v>
      </c>
      <c r="K29" s="108">
        <v>0</v>
      </c>
      <c r="L29" s="108">
        <v>0</v>
      </c>
      <c r="M29" s="108">
        <v>0</v>
      </c>
      <c r="N29" s="108">
        <v>0</v>
      </c>
      <c r="O29" s="108">
        <v>0</v>
      </c>
      <c r="P29" s="108">
        <v>0</v>
      </c>
      <c r="Q29" s="108">
        <v>0</v>
      </c>
      <c r="R29" s="108">
        <v>0</v>
      </c>
      <c r="S29" s="108">
        <v>0</v>
      </c>
      <c r="T29" s="108">
        <v>0</v>
      </c>
      <c r="U29" s="108">
        <v>0</v>
      </c>
      <c r="V29" s="108">
        <v>0</v>
      </c>
      <c r="W29" s="108">
        <v>0</v>
      </c>
      <c r="X29" s="108">
        <v>0</v>
      </c>
      <c r="Y29" s="108">
        <v>0</v>
      </c>
      <c r="Z29" s="108">
        <v>0</v>
      </c>
      <c r="AA29" s="108">
        <v>0</v>
      </c>
      <c r="AB29" s="108">
        <v>0</v>
      </c>
      <c r="AC29" s="108">
        <v>0</v>
      </c>
      <c r="AD29" s="108">
        <v>0</v>
      </c>
      <c r="AE29" s="108">
        <v>0</v>
      </c>
      <c r="AF29" s="108">
        <v>0</v>
      </c>
      <c r="AG29" s="108">
        <v>0</v>
      </c>
      <c r="AH29" s="108">
        <v>0</v>
      </c>
      <c r="AI29" s="108">
        <v>0</v>
      </c>
      <c r="AJ29" s="108">
        <v>0</v>
      </c>
      <c r="AK29" s="108">
        <v>0</v>
      </c>
      <c r="AL29" s="108">
        <v>0</v>
      </c>
      <c r="AM29" s="108">
        <v>0</v>
      </c>
      <c r="AN29" s="108">
        <v>0</v>
      </c>
      <c r="AO29" s="108">
        <v>0</v>
      </c>
      <c r="AP29" s="108">
        <v>0</v>
      </c>
      <c r="AQ29" s="108">
        <v>0</v>
      </c>
      <c r="AR29" s="108">
        <v>0</v>
      </c>
      <c r="AS29" s="108">
        <v>0</v>
      </c>
      <c r="AT29" s="108">
        <v>0</v>
      </c>
      <c r="AU29" s="108">
        <v>0</v>
      </c>
      <c r="AV29" s="108">
        <v>0</v>
      </c>
      <c r="AW29" s="108">
        <v>0</v>
      </c>
      <c r="AX29" s="108">
        <v>0</v>
      </c>
      <c r="AY29" s="108">
        <v>0</v>
      </c>
      <c r="AZ29" s="108">
        <v>0</v>
      </c>
      <c r="BA29" s="108">
        <v>0</v>
      </c>
      <c r="BB29" s="108">
        <v>0</v>
      </c>
      <c r="BC29" s="108">
        <v>0</v>
      </c>
      <c r="BD29" s="108">
        <v>0</v>
      </c>
      <c r="BE29" s="108">
        <v>0</v>
      </c>
      <c r="BF29" s="108">
        <v>0</v>
      </c>
      <c r="BG29" s="108">
        <v>0</v>
      </c>
      <c r="BH29" s="108">
        <v>0</v>
      </c>
      <c r="BI29" s="108">
        <v>0</v>
      </c>
      <c r="BJ29" s="108">
        <v>0</v>
      </c>
      <c r="BK29" s="108">
        <v>0</v>
      </c>
      <c r="BL29" s="108">
        <v>0</v>
      </c>
      <c r="BM29" s="108">
        <v>0</v>
      </c>
      <c r="BN29" s="108">
        <v>0</v>
      </c>
      <c r="BO29" s="108">
        <v>0</v>
      </c>
      <c r="BP29" s="108">
        <v>0</v>
      </c>
      <c r="BQ29" s="108">
        <v>0</v>
      </c>
      <c r="BR29" s="108">
        <v>0</v>
      </c>
      <c r="BS29" s="108">
        <v>0</v>
      </c>
      <c r="BT29" s="108">
        <v>0</v>
      </c>
      <c r="BU29" s="108">
        <v>0</v>
      </c>
      <c r="BV29" s="108">
        <v>0</v>
      </c>
      <c r="BW29" s="108">
        <v>0</v>
      </c>
      <c r="BX29" s="108">
        <v>0</v>
      </c>
      <c r="BY29" s="108">
        <v>0</v>
      </c>
      <c r="BZ29" s="108">
        <v>0</v>
      </c>
      <c r="CA29" s="108">
        <v>0</v>
      </c>
      <c r="CB29" s="108">
        <v>0</v>
      </c>
      <c r="CC29" s="108">
        <v>0</v>
      </c>
      <c r="CD29" s="108">
        <v>0</v>
      </c>
      <c r="CE29" s="108">
        <v>0</v>
      </c>
      <c r="CF29" s="108">
        <v>0</v>
      </c>
      <c r="CG29" s="108">
        <v>0</v>
      </c>
      <c r="CH29" s="108">
        <v>0</v>
      </c>
      <c r="CI29" s="108">
        <v>0</v>
      </c>
      <c r="CJ29" s="108">
        <v>0</v>
      </c>
      <c r="CK29" s="108">
        <v>0</v>
      </c>
      <c r="CL29" s="108">
        <v>0</v>
      </c>
      <c r="CM29" s="108">
        <v>0</v>
      </c>
      <c r="CN29" s="108">
        <v>0</v>
      </c>
      <c r="CO29" s="108">
        <v>0</v>
      </c>
      <c r="CP29" s="108">
        <v>0</v>
      </c>
      <c r="CQ29" s="108">
        <v>0</v>
      </c>
      <c r="CR29" s="108">
        <v>0</v>
      </c>
      <c r="CS29" s="108">
        <v>0</v>
      </c>
      <c r="CT29" s="108">
        <v>0</v>
      </c>
      <c r="CU29" s="108">
        <v>0</v>
      </c>
      <c r="CV29" s="108">
        <v>0</v>
      </c>
      <c r="CW29" s="108">
        <v>0</v>
      </c>
      <c r="CX29" s="108">
        <v>0</v>
      </c>
      <c r="CY29" s="108">
        <v>0</v>
      </c>
      <c r="CZ29" s="108">
        <v>0</v>
      </c>
      <c r="DA29" s="108">
        <v>0</v>
      </c>
      <c r="DB29" s="108">
        <v>0</v>
      </c>
      <c r="DC29" s="108">
        <v>0</v>
      </c>
      <c r="DD29" s="108">
        <v>0</v>
      </c>
      <c r="DE29" s="108">
        <v>0</v>
      </c>
      <c r="DF29" s="108">
        <v>0</v>
      </c>
      <c r="DG29" s="108">
        <v>0</v>
      </c>
      <c r="DH29" s="108">
        <v>0</v>
      </c>
      <c r="DI29" s="108">
        <v>0</v>
      </c>
      <c r="DJ29" s="108">
        <v>0</v>
      </c>
      <c r="DK29" s="108">
        <v>0</v>
      </c>
      <c r="DL29" s="108">
        <v>0</v>
      </c>
      <c r="DM29" s="108">
        <v>0</v>
      </c>
      <c r="DN29" s="108">
        <v>0</v>
      </c>
      <c r="DO29" s="108">
        <v>0</v>
      </c>
      <c r="DP29" s="108">
        <v>0</v>
      </c>
      <c r="DQ29" s="108">
        <v>0</v>
      </c>
      <c r="DR29" s="108">
        <v>0</v>
      </c>
      <c r="DS29" s="108">
        <v>0</v>
      </c>
      <c r="DT29" s="108">
        <v>0</v>
      </c>
      <c r="DU29" s="108">
        <v>0</v>
      </c>
      <c r="DV29" s="108">
        <v>0</v>
      </c>
      <c r="DW29" s="108">
        <v>0</v>
      </c>
      <c r="DX29" s="108">
        <v>0</v>
      </c>
      <c r="DY29" s="108">
        <v>0</v>
      </c>
      <c r="DZ29" s="108">
        <v>0</v>
      </c>
      <c r="EA29" s="108">
        <v>0</v>
      </c>
      <c r="EB29" s="108">
        <v>0</v>
      </c>
      <c r="EC29" s="108">
        <v>0</v>
      </c>
      <c r="ED29" s="108">
        <v>0</v>
      </c>
      <c r="EE29" s="108">
        <v>0</v>
      </c>
      <c r="EF29" s="108">
        <v>0</v>
      </c>
      <c r="EG29" s="108">
        <v>0</v>
      </c>
      <c r="EH29" s="108">
        <v>0</v>
      </c>
      <c r="EI29" s="108">
        <v>0</v>
      </c>
      <c r="EJ29" s="108">
        <v>0</v>
      </c>
      <c r="EK29" s="108">
        <v>0</v>
      </c>
      <c r="EL29" s="108">
        <v>0</v>
      </c>
      <c r="EM29" s="108">
        <v>0</v>
      </c>
      <c r="EN29" s="108">
        <v>0</v>
      </c>
      <c r="EO29" s="108">
        <v>0</v>
      </c>
      <c r="EP29" s="108">
        <v>0</v>
      </c>
      <c r="EQ29" s="108">
        <v>0</v>
      </c>
      <c r="ER29" s="108">
        <v>0</v>
      </c>
      <c r="ES29" s="108">
        <v>0</v>
      </c>
      <c r="ET29" s="108">
        <v>0</v>
      </c>
      <c r="EU29" s="108">
        <v>0</v>
      </c>
      <c r="EV29" s="108">
        <v>0</v>
      </c>
      <c r="EW29" s="108">
        <v>0</v>
      </c>
      <c r="EX29" s="108">
        <v>0</v>
      </c>
      <c r="EY29" s="108">
        <v>0</v>
      </c>
      <c r="EZ29" s="108">
        <v>0</v>
      </c>
      <c r="FA29" s="108">
        <v>0</v>
      </c>
      <c r="FB29" s="108">
        <v>0</v>
      </c>
      <c r="FC29" s="108">
        <v>0</v>
      </c>
      <c r="FD29" s="108">
        <v>0</v>
      </c>
      <c r="FE29" s="108">
        <v>0</v>
      </c>
      <c r="FF29" s="108">
        <v>0</v>
      </c>
      <c r="FG29" s="108">
        <v>0</v>
      </c>
      <c r="FH29" s="108">
        <v>0</v>
      </c>
      <c r="FI29" s="108">
        <v>0</v>
      </c>
      <c r="FJ29" s="108">
        <v>0</v>
      </c>
      <c r="FK29" s="108">
        <v>0</v>
      </c>
      <c r="FL29" s="108">
        <v>0</v>
      </c>
      <c r="FM29" s="108">
        <v>0</v>
      </c>
      <c r="FN29" s="108">
        <v>0</v>
      </c>
      <c r="FO29" s="108">
        <v>0</v>
      </c>
      <c r="FP29" s="108">
        <v>0</v>
      </c>
      <c r="FQ29" s="108">
        <v>0</v>
      </c>
      <c r="FR29" s="108">
        <v>0</v>
      </c>
      <c r="FS29" s="108">
        <v>0</v>
      </c>
      <c r="FT29" s="108">
        <v>0</v>
      </c>
      <c r="FU29" s="108">
        <v>0</v>
      </c>
      <c r="FV29" s="108">
        <v>0</v>
      </c>
      <c r="FW29" s="108">
        <v>0</v>
      </c>
      <c r="FX29" s="108">
        <v>0</v>
      </c>
      <c r="FY29" s="108">
        <v>0</v>
      </c>
      <c r="FZ29" s="108">
        <v>0</v>
      </c>
      <c r="GA29" s="108">
        <v>0</v>
      </c>
      <c r="GB29" s="108">
        <v>0</v>
      </c>
      <c r="GC29" s="108">
        <v>0</v>
      </c>
      <c r="GD29" s="108">
        <v>0</v>
      </c>
      <c r="GE29" s="108">
        <v>0</v>
      </c>
      <c r="GF29" s="108">
        <v>0</v>
      </c>
      <c r="GG29" s="108">
        <v>0</v>
      </c>
      <c r="GH29" s="108">
        <v>0</v>
      </c>
      <c r="GI29" s="108">
        <v>0</v>
      </c>
      <c r="GJ29" s="108">
        <v>0</v>
      </c>
      <c r="GK29" s="108">
        <v>0</v>
      </c>
      <c r="GL29" s="108">
        <v>0</v>
      </c>
      <c r="GM29" s="108">
        <v>0</v>
      </c>
      <c r="GN29" s="108">
        <v>0</v>
      </c>
      <c r="GO29" s="108">
        <v>0</v>
      </c>
      <c r="GP29" s="108">
        <v>0</v>
      </c>
      <c r="GQ29" s="108">
        <v>0</v>
      </c>
      <c r="GR29" s="108">
        <v>0</v>
      </c>
      <c r="GS29" s="108">
        <v>0</v>
      </c>
      <c r="GT29" s="108">
        <v>0</v>
      </c>
      <c r="GU29" s="108">
        <v>0</v>
      </c>
      <c r="GV29" s="108">
        <v>0</v>
      </c>
      <c r="GW29" s="108">
        <v>0</v>
      </c>
      <c r="GX29" s="108">
        <v>0</v>
      </c>
      <c r="GY29" s="108">
        <v>0</v>
      </c>
      <c r="GZ29" s="108">
        <v>0</v>
      </c>
      <c r="HA29" s="108">
        <v>0</v>
      </c>
      <c r="HB29" s="108">
        <v>0</v>
      </c>
      <c r="HC29" s="108">
        <v>0</v>
      </c>
      <c r="HD29" s="108">
        <v>0</v>
      </c>
      <c r="HE29" s="108">
        <v>0</v>
      </c>
      <c r="HF29" s="108">
        <v>0</v>
      </c>
      <c r="HG29" s="108">
        <v>0</v>
      </c>
      <c r="HH29" s="108">
        <v>0</v>
      </c>
      <c r="HI29" s="108">
        <v>0</v>
      </c>
    </row>
    <row r="30" spans="1:217" s="112" customFormat="1" x14ac:dyDescent="0.2">
      <c r="A30" s="110" t="s">
        <v>224</v>
      </c>
      <c r="B30" s="111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11">
        <v>0</v>
      </c>
      <c r="AF30" s="111">
        <v>0</v>
      </c>
      <c r="AG30" s="111">
        <v>0</v>
      </c>
      <c r="AH30" s="111">
        <v>0</v>
      </c>
      <c r="AI30" s="111">
        <v>0</v>
      </c>
      <c r="AJ30" s="111">
        <v>0</v>
      </c>
      <c r="AK30" s="111">
        <v>0</v>
      </c>
      <c r="AL30" s="111">
        <v>0</v>
      </c>
      <c r="AM30" s="111">
        <v>0</v>
      </c>
      <c r="AN30" s="111">
        <v>0</v>
      </c>
      <c r="AO30" s="111">
        <v>0</v>
      </c>
      <c r="AP30" s="111">
        <v>0</v>
      </c>
      <c r="AQ30" s="111">
        <v>0</v>
      </c>
      <c r="AR30" s="111">
        <v>0</v>
      </c>
      <c r="AS30" s="111">
        <v>0</v>
      </c>
      <c r="AT30" s="111">
        <v>0</v>
      </c>
      <c r="AU30" s="111">
        <v>0</v>
      </c>
      <c r="AV30" s="111">
        <v>0</v>
      </c>
      <c r="AW30" s="111">
        <v>0</v>
      </c>
      <c r="AX30" s="111">
        <v>0</v>
      </c>
      <c r="AY30" s="111">
        <v>0</v>
      </c>
      <c r="AZ30" s="111">
        <v>0</v>
      </c>
      <c r="BA30" s="111">
        <v>0</v>
      </c>
      <c r="BB30" s="111">
        <v>0</v>
      </c>
      <c r="BC30" s="111">
        <v>0</v>
      </c>
      <c r="BD30" s="111">
        <v>0</v>
      </c>
      <c r="BE30" s="111">
        <v>0</v>
      </c>
      <c r="BF30" s="111">
        <v>0</v>
      </c>
      <c r="BG30" s="111">
        <v>0</v>
      </c>
      <c r="BH30" s="111">
        <v>0</v>
      </c>
      <c r="BI30" s="111">
        <v>0</v>
      </c>
      <c r="BJ30" s="111">
        <v>0</v>
      </c>
      <c r="BK30" s="111">
        <v>0</v>
      </c>
      <c r="BL30" s="111">
        <v>0</v>
      </c>
      <c r="BM30" s="111">
        <v>0</v>
      </c>
      <c r="BN30" s="111">
        <v>0</v>
      </c>
      <c r="BO30" s="111">
        <v>0</v>
      </c>
      <c r="BP30" s="111">
        <v>0</v>
      </c>
      <c r="BQ30" s="111">
        <v>0</v>
      </c>
      <c r="BR30" s="111">
        <v>0</v>
      </c>
      <c r="BS30" s="111">
        <v>0</v>
      </c>
      <c r="BT30" s="111">
        <v>0</v>
      </c>
      <c r="BU30" s="111">
        <v>0</v>
      </c>
      <c r="BV30" s="111">
        <v>0</v>
      </c>
      <c r="BW30" s="111">
        <v>0</v>
      </c>
      <c r="BX30" s="111">
        <v>0</v>
      </c>
      <c r="BY30" s="111">
        <v>0</v>
      </c>
      <c r="BZ30" s="111">
        <v>0</v>
      </c>
      <c r="CA30" s="111">
        <v>0</v>
      </c>
      <c r="CB30" s="111">
        <v>0</v>
      </c>
      <c r="CC30" s="111">
        <v>0</v>
      </c>
      <c r="CD30" s="111">
        <v>0</v>
      </c>
      <c r="CE30" s="111">
        <v>0</v>
      </c>
      <c r="CF30" s="111">
        <v>0</v>
      </c>
      <c r="CG30" s="111">
        <v>0</v>
      </c>
      <c r="CH30" s="111">
        <v>0</v>
      </c>
      <c r="CI30" s="111">
        <v>0</v>
      </c>
      <c r="CJ30" s="111">
        <v>0</v>
      </c>
      <c r="CK30" s="111">
        <v>0</v>
      </c>
      <c r="CL30" s="111">
        <v>0</v>
      </c>
      <c r="CM30" s="111">
        <v>0</v>
      </c>
      <c r="CN30" s="111">
        <v>0</v>
      </c>
      <c r="CO30" s="111">
        <v>0</v>
      </c>
      <c r="CP30" s="111">
        <v>0</v>
      </c>
      <c r="CQ30" s="111">
        <v>0</v>
      </c>
      <c r="CR30" s="111">
        <v>0</v>
      </c>
      <c r="CS30" s="111">
        <v>0</v>
      </c>
      <c r="CT30" s="111">
        <v>0</v>
      </c>
      <c r="CU30" s="111">
        <v>0</v>
      </c>
      <c r="CV30" s="111">
        <v>0</v>
      </c>
      <c r="CW30" s="111">
        <v>0</v>
      </c>
      <c r="CX30" s="111">
        <v>0</v>
      </c>
      <c r="CY30" s="111">
        <v>0</v>
      </c>
      <c r="CZ30" s="111">
        <v>0</v>
      </c>
      <c r="DA30" s="111">
        <v>0</v>
      </c>
      <c r="DB30" s="111">
        <v>0</v>
      </c>
      <c r="DC30" s="111">
        <v>0</v>
      </c>
      <c r="DD30" s="111">
        <v>0</v>
      </c>
      <c r="DE30" s="111">
        <v>0</v>
      </c>
      <c r="DF30" s="111">
        <v>0</v>
      </c>
      <c r="DG30" s="111">
        <v>0</v>
      </c>
      <c r="DH30" s="111">
        <v>0</v>
      </c>
      <c r="DI30" s="111">
        <v>0</v>
      </c>
      <c r="DJ30" s="111">
        <v>0</v>
      </c>
      <c r="DK30" s="111">
        <v>0</v>
      </c>
      <c r="DL30" s="111">
        <v>0</v>
      </c>
      <c r="DM30" s="111">
        <v>0</v>
      </c>
      <c r="DN30" s="111">
        <v>0</v>
      </c>
      <c r="DO30" s="111">
        <v>0</v>
      </c>
      <c r="DP30" s="111">
        <v>0</v>
      </c>
      <c r="DQ30" s="111">
        <v>0</v>
      </c>
      <c r="DR30" s="111">
        <v>0</v>
      </c>
      <c r="DS30" s="111">
        <v>0</v>
      </c>
      <c r="DT30" s="111">
        <v>0</v>
      </c>
      <c r="DU30" s="111">
        <v>0</v>
      </c>
      <c r="DV30" s="111">
        <v>0</v>
      </c>
      <c r="DW30" s="111">
        <v>0</v>
      </c>
      <c r="DX30" s="111">
        <v>0</v>
      </c>
      <c r="DY30" s="111">
        <v>0</v>
      </c>
      <c r="DZ30" s="111">
        <v>0</v>
      </c>
      <c r="EA30" s="111">
        <v>0</v>
      </c>
      <c r="EB30" s="111">
        <v>0</v>
      </c>
      <c r="EC30" s="111">
        <v>0</v>
      </c>
      <c r="ED30" s="111">
        <v>0</v>
      </c>
      <c r="EE30" s="111">
        <v>0</v>
      </c>
      <c r="EF30" s="111">
        <v>0</v>
      </c>
      <c r="EG30" s="111">
        <v>0</v>
      </c>
      <c r="EH30" s="111">
        <v>0</v>
      </c>
      <c r="EI30" s="111">
        <v>0</v>
      </c>
      <c r="EJ30" s="111">
        <v>0</v>
      </c>
      <c r="EK30" s="111">
        <v>0</v>
      </c>
      <c r="EL30" s="111">
        <v>0</v>
      </c>
      <c r="EM30" s="111">
        <v>0</v>
      </c>
      <c r="EN30" s="111">
        <v>0</v>
      </c>
      <c r="EO30" s="111">
        <v>0</v>
      </c>
      <c r="EP30" s="111">
        <v>0</v>
      </c>
      <c r="EQ30" s="111">
        <v>0</v>
      </c>
      <c r="ER30" s="111">
        <v>0</v>
      </c>
      <c r="ES30" s="111">
        <v>0</v>
      </c>
      <c r="ET30" s="111">
        <v>0</v>
      </c>
      <c r="EU30" s="111">
        <v>0</v>
      </c>
      <c r="EV30" s="111">
        <v>0</v>
      </c>
      <c r="EW30" s="111">
        <v>0</v>
      </c>
      <c r="EX30" s="111">
        <v>0</v>
      </c>
      <c r="EY30" s="111">
        <v>0</v>
      </c>
      <c r="EZ30" s="111">
        <v>0</v>
      </c>
      <c r="FA30" s="111">
        <v>0</v>
      </c>
      <c r="FB30" s="111">
        <v>0</v>
      </c>
      <c r="FC30" s="111">
        <v>0</v>
      </c>
      <c r="FD30" s="111">
        <v>0</v>
      </c>
      <c r="FE30" s="111">
        <v>0</v>
      </c>
      <c r="FF30" s="111">
        <v>0</v>
      </c>
      <c r="FG30" s="111">
        <v>0</v>
      </c>
      <c r="FH30" s="111">
        <v>0</v>
      </c>
      <c r="FI30" s="111">
        <v>0</v>
      </c>
      <c r="FJ30" s="111">
        <v>0</v>
      </c>
      <c r="FK30" s="111">
        <v>0</v>
      </c>
      <c r="FL30" s="111">
        <v>0</v>
      </c>
      <c r="FM30" s="111">
        <v>0</v>
      </c>
      <c r="FN30" s="111">
        <v>0</v>
      </c>
      <c r="FO30" s="111">
        <v>0</v>
      </c>
      <c r="FP30" s="111">
        <v>0</v>
      </c>
      <c r="FQ30" s="111">
        <v>0</v>
      </c>
      <c r="FR30" s="111">
        <v>0</v>
      </c>
      <c r="FS30" s="111">
        <v>0</v>
      </c>
      <c r="FT30" s="111">
        <v>0</v>
      </c>
      <c r="FU30" s="111">
        <v>0</v>
      </c>
      <c r="FV30" s="111">
        <v>0</v>
      </c>
      <c r="FW30" s="111">
        <v>0</v>
      </c>
      <c r="FX30" s="111">
        <v>0</v>
      </c>
      <c r="FY30" s="111">
        <v>0</v>
      </c>
      <c r="FZ30" s="111">
        <v>0</v>
      </c>
      <c r="GA30" s="111">
        <v>0</v>
      </c>
      <c r="GB30" s="111">
        <v>0</v>
      </c>
      <c r="GC30" s="111">
        <v>0</v>
      </c>
      <c r="GD30" s="111">
        <v>0</v>
      </c>
      <c r="GE30" s="111">
        <v>0</v>
      </c>
      <c r="GF30" s="111">
        <v>0</v>
      </c>
      <c r="GG30" s="111">
        <v>0</v>
      </c>
      <c r="GH30" s="111">
        <v>0</v>
      </c>
      <c r="GI30" s="111">
        <v>0</v>
      </c>
      <c r="GJ30" s="111">
        <v>0</v>
      </c>
      <c r="GK30" s="111">
        <v>0</v>
      </c>
      <c r="GL30" s="111">
        <v>0</v>
      </c>
      <c r="GM30" s="111">
        <v>0</v>
      </c>
      <c r="GN30" s="111">
        <v>0</v>
      </c>
      <c r="GO30" s="111">
        <v>0</v>
      </c>
      <c r="GP30" s="111">
        <v>0</v>
      </c>
      <c r="GQ30" s="111">
        <v>0</v>
      </c>
      <c r="GR30" s="111">
        <v>0</v>
      </c>
      <c r="GS30" s="111">
        <v>0</v>
      </c>
      <c r="GT30" s="111">
        <v>0</v>
      </c>
      <c r="GU30" s="111">
        <v>0</v>
      </c>
      <c r="GV30" s="111">
        <v>0</v>
      </c>
      <c r="GW30" s="111">
        <v>0</v>
      </c>
      <c r="GX30" s="111">
        <v>0</v>
      </c>
      <c r="GY30" s="111">
        <v>0</v>
      </c>
      <c r="GZ30" s="111">
        <v>0</v>
      </c>
      <c r="HA30" s="111">
        <v>0</v>
      </c>
      <c r="HB30" s="111">
        <v>0</v>
      </c>
      <c r="HC30" s="111">
        <v>0</v>
      </c>
      <c r="HD30" s="111">
        <v>0</v>
      </c>
      <c r="HE30" s="111">
        <v>0</v>
      </c>
      <c r="HF30" s="111">
        <v>0</v>
      </c>
      <c r="HG30" s="111">
        <v>0</v>
      </c>
      <c r="HH30" s="111">
        <v>0</v>
      </c>
      <c r="HI30" s="111">
        <v>0</v>
      </c>
    </row>
    <row r="31" spans="1:217" s="109" customFormat="1" x14ac:dyDescent="0.2">
      <c r="A31" s="107" t="s">
        <v>225</v>
      </c>
      <c r="B31" s="108">
        <v>0</v>
      </c>
      <c r="C31" s="108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08">
        <v>0</v>
      </c>
      <c r="R31" s="108">
        <v>0</v>
      </c>
      <c r="S31" s="108">
        <v>0</v>
      </c>
      <c r="T31" s="108">
        <v>0</v>
      </c>
      <c r="U31" s="108">
        <v>0</v>
      </c>
      <c r="V31" s="108">
        <v>0</v>
      </c>
      <c r="W31" s="108">
        <v>0</v>
      </c>
      <c r="X31" s="108">
        <v>0</v>
      </c>
      <c r="Y31" s="108">
        <v>0</v>
      </c>
      <c r="Z31" s="108">
        <v>0</v>
      </c>
      <c r="AA31" s="108">
        <v>0</v>
      </c>
      <c r="AB31" s="108">
        <v>0</v>
      </c>
      <c r="AC31" s="108">
        <v>0</v>
      </c>
      <c r="AD31" s="108">
        <v>0</v>
      </c>
      <c r="AE31" s="108">
        <v>0</v>
      </c>
      <c r="AF31" s="108">
        <v>0</v>
      </c>
      <c r="AG31" s="108">
        <v>0</v>
      </c>
      <c r="AH31" s="108">
        <v>0</v>
      </c>
      <c r="AI31" s="108">
        <v>0</v>
      </c>
      <c r="AJ31" s="108">
        <v>0</v>
      </c>
      <c r="AK31" s="108">
        <v>0</v>
      </c>
      <c r="AL31" s="108">
        <v>0</v>
      </c>
      <c r="AM31" s="108">
        <v>0</v>
      </c>
      <c r="AN31" s="108">
        <v>0</v>
      </c>
      <c r="AO31" s="108">
        <v>0</v>
      </c>
      <c r="AP31" s="108">
        <v>0</v>
      </c>
      <c r="AQ31" s="108">
        <v>0</v>
      </c>
      <c r="AR31" s="108">
        <v>0</v>
      </c>
      <c r="AS31" s="108">
        <v>0</v>
      </c>
      <c r="AT31" s="108">
        <v>0</v>
      </c>
      <c r="AU31" s="108">
        <v>0</v>
      </c>
      <c r="AV31" s="108">
        <v>0</v>
      </c>
      <c r="AW31" s="108">
        <v>0</v>
      </c>
      <c r="AX31" s="108">
        <v>0</v>
      </c>
      <c r="AY31" s="108">
        <v>0</v>
      </c>
      <c r="AZ31" s="108">
        <v>0</v>
      </c>
      <c r="BA31" s="108">
        <v>0</v>
      </c>
      <c r="BB31" s="108">
        <v>0</v>
      </c>
      <c r="BC31" s="108">
        <v>0</v>
      </c>
      <c r="BD31" s="108">
        <v>0</v>
      </c>
      <c r="BE31" s="108">
        <v>0</v>
      </c>
      <c r="BF31" s="108">
        <v>0</v>
      </c>
      <c r="BG31" s="108">
        <v>0</v>
      </c>
      <c r="BH31" s="108">
        <v>0</v>
      </c>
      <c r="BI31" s="108">
        <v>0</v>
      </c>
      <c r="BJ31" s="108">
        <v>0</v>
      </c>
      <c r="BK31" s="108">
        <v>0</v>
      </c>
      <c r="BL31" s="108">
        <v>0</v>
      </c>
      <c r="BM31" s="108">
        <v>0</v>
      </c>
      <c r="BN31" s="108">
        <v>0</v>
      </c>
      <c r="BO31" s="108">
        <v>0</v>
      </c>
      <c r="BP31" s="108">
        <v>0</v>
      </c>
      <c r="BQ31" s="108">
        <v>0</v>
      </c>
      <c r="BR31" s="108">
        <v>0</v>
      </c>
      <c r="BS31" s="108">
        <v>0</v>
      </c>
      <c r="BT31" s="108">
        <v>0</v>
      </c>
      <c r="BU31" s="108">
        <v>0</v>
      </c>
      <c r="BV31" s="108">
        <v>0</v>
      </c>
      <c r="BW31" s="108">
        <v>0</v>
      </c>
      <c r="BX31" s="108">
        <v>0</v>
      </c>
      <c r="BY31" s="108">
        <v>0</v>
      </c>
      <c r="BZ31" s="108">
        <v>0</v>
      </c>
      <c r="CA31" s="108">
        <v>0</v>
      </c>
      <c r="CB31" s="108">
        <v>0</v>
      </c>
      <c r="CC31" s="108">
        <v>0</v>
      </c>
      <c r="CD31" s="108">
        <v>0</v>
      </c>
      <c r="CE31" s="108">
        <v>0</v>
      </c>
      <c r="CF31" s="108">
        <v>0</v>
      </c>
      <c r="CG31" s="108">
        <v>0</v>
      </c>
      <c r="CH31" s="108">
        <v>0</v>
      </c>
      <c r="CI31" s="108">
        <v>0</v>
      </c>
      <c r="CJ31" s="108">
        <v>0</v>
      </c>
      <c r="CK31" s="108">
        <v>0</v>
      </c>
      <c r="CL31" s="108">
        <v>0</v>
      </c>
      <c r="CM31" s="108">
        <v>0</v>
      </c>
      <c r="CN31" s="108">
        <v>0</v>
      </c>
      <c r="CO31" s="108">
        <v>0</v>
      </c>
      <c r="CP31" s="108">
        <v>0</v>
      </c>
      <c r="CQ31" s="108">
        <v>0</v>
      </c>
      <c r="CR31" s="108">
        <v>0</v>
      </c>
      <c r="CS31" s="108">
        <v>0</v>
      </c>
      <c r="CT31" s="108">
        <v>0</v>
      </c>
      <c r="CU31" s="108">
        <v>0</v>
      </c>
      <c r="CV31" s="108">
        <v>0</v>
      </c>
      <c r="CW31" s="108">
        <v>0</v>
      </c>
      <c r="CX31" s="108">
        <v>0</v>
      </c>
      <c r="CY31" s="108">
        <v>0</v>
      </c>
      <c r="CZ31" s="108">
        <v>0</v>
      </c>
      <c r="DA31" s="108">
        <v>0</v>
      </c>
      <c r="DB31" s="108">
        <v>0</v>
      </c>
      <c r="DC31" s="108">
        <v>0</v>
      </c>
      <c r="DD31" s="108">
        <v>0</v>
      </c>
      <c r="DE31" s="108">
        <v>0</v>
      </c>
      <c r="DF31" s="108">
        <v>0</v>
      </c>
      <c r="DG31" s="108">
        <v>0</v>
      </c>
      <c r="DH31" s="108">
        <v>0</v>
      </c>
      <c r="DI31" s="108">
        <v>0</v>
      </c>
      <c r="DJ31" s="108">
        <v>0</v>
      </c>
      <c r="DK31" s="108">
        <v>0</v>
      </c>
      <c r="DL31" s="108">
        <v>0</v>
      </c>
      <c r="DM31" s="108">
        <v>0</v>
      </c>
      <c r="DN31" s="108">
        <v>0</v>
      </c>
      <c r="DO31" s="108">
        <v>0</v>
      </c>
      <c r="DP31" s="108">
        <v>0</v>
      </c>
      <c r="DQ31" s="108">
        <v>0</v>
      </c>
      <c r="DR31" s="108">
        <v>0</v>
      </c>
      <c r="DS31" s="108">
        <v>0</v>
      </c>
      <c r="DT31" s="108">
        <v>0</v>
      </c>
      <c r="DU31" s="108">
        <v>0</v>
      </c>
      <c r="DV31" s="108">
        <v>0</v>
      </c>
      <c r="DW31" s="108">
        <v>0</v>
      </c>
      <c r="DX31" s="108">
        <v>0</v>
      </c>
      <c r="DY31" s="108">
        <v>0</v>
      </c>
      <c r="DZ31" s="108">
        <v>0</v>
      </c>
      <c r="EA31" s="108">
        <v>0</v>
      </c>
      <c r="EB31" s="108">
        <v>0</v>
      </c>
      <c r="EC31" s="108">
        <v>0</v>
      </c>
      <c r="ED31" s="108">
        <v>0</v>
      </c>
      <c r="EE31" s="108">
        <v>0</v>
      </c>
      <c r="EF31" s="108">
        <v>0</v>
      </c>
      <c r="EG31" s="108">
        <v>0</v>
      </c>
      <c r="EH31" s="108">
        <v>0</v>
      </c>
      <c r="EI31" s="108">
        <v>0</v>
      </c>
      <c r="EJ31" s="108">
        <v>0</v>
      </c>
      <c r="EK31" s="108">
        <v>0</v>
      </c>
      <c r="EL31" s="108">
        <v>0</v>
      </c>
      <c r="EM31" s="108">
        <v>0</v>
      </c>
      <c r="EN31" s="108">
        <v>0</v>
      </c>
      <c r="EO31" s="108">
        <v>0</v>
      </c>
      <c r="EP31" s="108">
        <v>0</v>
      </c>
      <c r="EQ31" s="108">
        <v>0</v>
      </c>
      <c r="ER31" s="108">
        <v>0</v>
      </c>
      <c r="ES31" s="108">
        <v>0</v>
      </c>
      <c r="ET31" s="108">
        <v>0</v>
      </c>
      <c r="EU31" s="108">
        <v>0</v>
      </c>
      <c r="EV31" s="108">
        <v>0</v>
      </c>
      <c r="EW31" s="108">
        <v>0</v>
      </c>
      <c r="EX31" s="108">
        <v>0</v>
      </c>
      <c r="EY31" s="108">
        <v>0</v>
      </c>
      <c r="EZ31" s="108">
        <v>0</v>
      </c>
      <c r="FA31" s="108">
        <v>0</v>
      </c>
      <c r="FB31" s="108">
        <v>0</v>
      </c>
      <c r="FC31" s="108">
        <v>0</v>
      </c>
      <c r="FD31" s="108">
        <v>0</v>
      </c>
      <c r="FE31" s="108">
        <v>0</v>
      </c>
      <c r="FF31" s="108">
        <v>0</v>
      </c>
      <c r="FG31" s="108">
        <v>0</v>
      </c>
      <c r="FH31" s="108">
        <v>0</v>
      </c>
      <c r="FI31" s="108">
        <v>0</v>
      </c>
      <c r="FJ31" s="108">
        <v>0</v>
      </c>
      <c r="FK31" s="108">
        <v>0</v>
      </c>
      <c r="FL31" s="108">
        <v>0</v>
      </c>
      <c r="FM31" s="108">
        <v>0</v>
      </c>
      <c r="FN31" s="108">
        <v>0</v>
      </c>
      <c r="FO31" s="108">
        <v>0</v>
      </c>
      <c r="FP31" s="108">
        <v>0</v>
      </c>
      <c r="FQ31" s="108">
        <v>0</v>
      </c>
      <c r="FR31" s="108">
        <v>0</v>
      </c>
      <c r="FS31" s="108">
        <v>0</v>
      </c>
      <c r="FT31" s="108">
        <v>0</v>
      </c>
      <c r="FU31" s="108">
        <v>0</v>
      </c>
      <c r="FV31" s="108">
        <v>0</v>
      </c>
      <c r="FW31" s="108">
        <v>0</v>
      </c>
      <c r="FX31" s="108">
        <v>0</v>
      </c>
      <c r="FY31" s="108">
        <v>0</v>
      </c>
      <c r="FZ31" s="108">
        <v>0</v>
      </c>
      <c r="GA31" s="108">
        <v>0</v>
      </c>
      <c r="GB31" s="108">
        <v>0</v>
      </c>
      <c r="GC31" s="108">
        <v>0</v>
      </c>
      <c r="GD31" s="108">
        <v>0</v>
      </c>
      <c r="GE31" s="108">
        <v>0</v>
      </c>
      <c r="GF31" s="108">
        <v>0</v>
      </c>
      <c r="GG31" s="108">
        <v>0</v>
      </c>
      <c r="GH31" s="108">
        <v>0</v>
      </c>
      <c r="GI31" s="108">
        <v>0</v>
      </c>
      <c r="GJ31" s="108">
        <v>0</v>
      </c>
      <c r="GK31" s="108">
        <v>0</v>
      </c>
      <c r="GL31" s="108">
        <v>0</v>
      </c>
      <c r="GM31" s="108">
        <v>0</v>
      </c>
      <c r="GN31" s="108">
        <v>0</v>
      </c>
      <c r="GO31" s="108">
        <v>0</v>
      </c>
      <c r="GP31" s="108">
        <v>0</v>
      </c>
      <c r="GQ31" s="108">
        <v>0</v>
      </c>
      <c r="GR31" s="108">
        <v>0</v>
      </c>
      <c r="GS31" s="108">
        <v>0</v>
      </c>
      <c r="GT31" s="108">
        <v>0</v>
      </c>
      <c r="GU31" s="108">
        <v>0</v>
      </c>
      <c r="GV31" s="108">
        <v>0</v>
      </c>
      <c r="GW31" s="108">
        <v>0</v>
      </c>
      <c r="GX31" s="108">
        <v>0</v>
      </c>
      <c r="GY31" s="108">
        <v>0</v>
      </c>
      <c r="GZ31" s="108">
        <v>0</v>
      </c>
      <c r="HA31" s="108">
        <v>0</v>
      </c>
      <c r="HB31" s="108">
        <v>0</v>
      </c>
      <c r="HC31" s="108">
        <v>0</v>
      </c>
      <c r="HD31" s="108">
        <v>0</v>
      </c>
      <c r="HE31" s="108">
        <v>0</v>
      </c>
      <c r="HF31" s="108">
        <v>0</v>
      </c>
      <c r="HG31" s="108">
        <v>0</v>
      </c>
      <c r="HH31" s="108">
        <v>0</v>
      </c>
      <c r="HI31" s="108">
        <v>0</v>
      </c>
    </row>
    <row r="32" spans="1:217" s="109" customFormat="1" x14ac:dyDescent="0.2">
      <c r="A32" s="107" t="s">
        <v>359</v>
      </c>
      <c r="B32" s="108">
        <v>0</v>
      </c>
      <c r="C32" s="108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08">
        <v>0</v>
      </c>
      <c r="R32" s="108">
        <v>0</v>
      </c>
      <c r="S32" s="108">
        <v>0</v>
      </c>
      <c r="T32" s="108">
        <v>0</v>
      </c>
      <c r="U32" s="108">
        <v>0</v>
      </c>
      <c r="V32" s="108">
        <v>0</v>
      </c>
      <c r="W32" s="108">
        <v>0</v>
      </c>
      <c r="X32" s="108">
        <v>0</v>
      </c>
      <c r="Y32" s="108">
        <v>0</v>
      </c>
      <c r="Z32" s="108">
        <v>0</v>
      </c>
      <c r="AA32" s="108">
        <v>0</v>
      </c>
      <c r="AB32" s="108">
        <v>0</v>
      </c>
      <c r="AC32" s="108">
        <v>0</v>
      </c>
      <c r="AD32" s="108">
        <v>0</v>
      </c>
      <c r="AE32" s="108">
        <v>0</v>
      </c>
      <c r="AF32" s="108">
        <v>0</v>
      </c>
      <c r="AG32" s="108">
        <v>0</v>
      </c>
      <c r="AH32" s="108">
        <v>0</v>
      </c>
      <c r="AI32" s="108">
        <v>0</v>
      </c>
      <c r="AJ32" s="108">
        <v>0</v>
      </c>
      <c r="AK32" s="108">
        <v>0</v>
      </c>
      <c r="AL32" s="108">
        <v>0</v>
      </c>
      <c r="AM32" s="108">
        <v>0</v>
      </c>
      <c r="AN32" s="108">
        <v>0</v>
      </c>
      <c r="AO32" s="108">
        <v>0</v>
      </c>
      <c r="AP32" s="108">
        <v>0</v>
      </c>
      <c r="AQ32" s="108">
        <v>0</v>
      </c>
      <c r="AR32" s="108">
        <v>0</v>
      </c>
      <c r="AS32" s="108">
        <v>0</v>
      </c>
      <c r="AT32" s="108">
        <v>0</v>
      </c>
      <c r="AU32" s="108">
        <v>0</v>
      </c>
      <c r="AV32" s="108">
        <v>0</v>
      </c>
      <c r="AW32" s="108">
        <v>0</v>
      </c>
      <c r="AX32" s="108">
        <v>0</v>
      </c>
      <c r="AY32" s="108">
        <v>0</v>
      </c>
      <c r="AZ32" s="108">
        <v>0</v>
      </c>
      <c r="BA32" s="108">
        <v>0</v>
      </c>
      <c r="BB32" s="108">
        <v>0</v>
      </c>
      <c r="BC32" s="108">
        <v>0</v>
      </c>
      <c r="BD32" s="108">
        <v>0</v>
      </c>
      <c r="BE32" s="108">
        <v>0</v>
      </c>
      <c r="BF32" s="108">
        <v>0</v>
      </c>
      <c r="BG32" s="108">
        <v>0</v>
      </c>
      <c r="BH32" s="108">
        <v>0</v>
      </c>
      <c r="BI32" s="108">
        <v>0</v>
      </c>
      <c r="BJ32" s="108">
        <v>0</v>
      </c>
      <c r="BK32" s="108">
        <v>0</v>
      </c>
      <c r="BL32" s="108">
        <v>0</v>
      </c>
      <c r="BM32" s="108">
        <v>0</v>
      </c>
      <c r="BN32" s="108">
        <v>0</v>
      </c>
      <c r="BO32" s="108">
        <v>0</v>
      </c>
      <c r="BP32" s="108">
        <v>0</v>
      </c>
      <c r="BQ32" s="108">
        <v>0</v>
      </c>
      <c r="BR32" s="108">
        <v>0</v>
      </c>
      <c r="BS32" s="108">
        <v>0</v>
      </c>
      <c r="BT32" s="108">
        <v>0</v>
      </c>
      <c r="BU32" s="108">
        <v>0</v>
      </c>
      <c r="BV32" s="108">
        <v>0</v>
      </c>
      <c r="BW32" s="108">
        <v>0</v>
      </c>
      <c r="BX32" s="108">
        <v>0</v>
      </c>
      <c r="BY32" s="108">
        <v>0</v>
      </c>
      <c r="BZ32" s="108">
        <v>0</v>
      </c>
      <c r="CA32" s="108">
        <v>0</v>
      </c>
      <c r="CB32" s="108">
        <v>0</v>
      </c>
      <c r="CC32" s="108">
        <v>0</v>
      </c>
      <c r="CD32" s="108">
        <v>0</v>
      </c>
      <c r="CE32" s="108">
        <v>0</v>
      </c>
      <c r="CF32" s="108">
        <v>0</v>
      </c>
      <c r="CG32" s="108">
        <v>0</v>
      </c>
      <c r="CH32" s="108">
        <v>0</v>
      </c>
      <c r="CI32" s="108">
        <v>0</v>
      </c>
      <c r="CJ32" s="108">
        <v>0</v>
      </c>
      <c r="CK32" s="108">
        <v>0</v>
      </c>
      <c r="CL32" s="108">
        <v>0</v>
      </c>
      <c r="CM32" s="108">
        <v>0</v>
      </c>
      <c r="CN32" s="108">
        <v>0</v>
      </c>
      <c r="CO32" s="108">
        <v>0</v>
      </c>
      <c r="CP32" s="108">
        <v>0</v>
      </c>
      <c r="CQ32" s="108">
        <v>0</v>
      </c>
      <c r="CR32" s="108">
        <v>0</v>
      </c>
      <c r="CS32" s="108">
        <v>0</v>
      </c>
      <c r="CT32" s="108">
        <v>0</v>
      </c>
      <c r="CU32" s="108">
        <v>0</v>
      </c>
      <c r="CV32" s="108">
        <v>0</v>
      </c>
      <c r="CW32" s="108">
        <v>0</v>
      </c>
      <c r="CX32" s="108">
        <v>0</v>
      </c>
      <c r="CY32" s="108">
        <v>0</v>
      </c>
      <c r="CZ32" s="108">
        <v>0</v>
      </c>
      <c r="DA32" s="108">
        <v>0</v>
      </c>
      <c r="DB32" s="108">
        <v>0</v>
      </c>
      <c r="DC32" s="108">
        <v>0</v>
      </c>
      <c r="DD32" s="108">
        <v>0</v>
      </c>
      <c r="DE32" s="108">
        <v>0</v>
      </c>
      <c r="DF32" s="108">
        <v>0</v>
      </c>
      <c r="DG32" s="108">
        <v>0</v>
      </c>
      <c r="DH32" s="108">
        <v>0</v>
      </c>
      <c r="DI32" s="108">
        <v>0</v>
      </c>
      <c r="DJ32" s="108">
        <v>0</v>
      </c>
      <c r="DK32" s="108">
        <v>0</v>
      </c>
      <c r="DL32" s="108">
        <v>0</v>
      </c>
      <c r="DM32" s="108">
        <v>0</v>
      </c>
      <c r="DN32" s="108">
        <v>0</v>
      </c>
      <c r="DO32" s="108">
        <v>0</v>
      </c>
      <c r="DP32" s="108">
        <v>0</v>
      </c>
      <c r="DQ32" s="108">
        <v>0</v>
      </c>
      <c r="DR32" s="108">
        <v>0</v>
      </c>
      <c r="DS32" s="108">
        <v>0</v>
      </c>
      <c r="DT32" s="108">
        <v>0</v>
      </c>
      <c r="DU32" s="108">
        <v>0</v>
      </c>
      <c r="DV32" s="108">
        <v>0</v>
      </c>
      <c r="DW32" s="108">
        <v>0</v>
      </c>
      <c r="DX32" s="108">
        <v>0</v>
      </c>
      <c r="DY32" s="108">
        <v>0</v>
      </c>
      <c r="DZ32" s="108">
        <v>0</v>
      </c>
      <c r="EA32" s="108">
        <v>0</v>
      </c>
      <c r="EB32" s="108">
        <v>0</v>
      </c>
      <c r="EC32" s="108">
        <v>0</v>
      </c>
      <c r="ED32" s="108">
        <v>0</v>
      </c>
      <c r="EE32" s="108">
        <v>0</v>
      </c>
      <c r="EF32" s="108">
        <v>0</v>
      </c>
      <c r="EG32" s="108">
        <v>0</v>
      </c>
      <c r="EH32" s="108">
        <v>0</v>
      </c>
      <c r="EI32" s="108">
        <v>0</v>
      </c>
      <c r="EJ32" s="108">
        <v>0</v>
      </c>
      <c r="EK32" s="108">
        <v>0</v>
      </c>
      <c r="EL32" s="108">
        <v>0</v>
      </c>
      <c r="EM32" s="108">
        <v>0</v>
      </c>
      <c r="EN32" s="108">
        <v>0</v>
      </c>
      <c r="EO32" s="108">
        <v>0</v>
      </c>
      <c r="EP32" s="108">
        <v>0</v>
      </c>
      <c r="EQ32" s="108">
        <v>0</v>
      </c>
      <c r="ER32" s="108">
        <v>0</v>
      </c>
      <c r="ES32" s="108">
        <v>0</v>
      </c>
      <c r="ET32" s="108">
        <v>0</v>
      </c>
      <c r="EU32" s="108">
        <v>0</v>
      </c>
      <c r="EV32" s="108">
        <v>0</v>
      </c>
      <c r="EW32" s="108">
        <v>0</v>
      </c>
      <c r="EX32" s="108">
        <v>0</v>
      </c>
      <c r="EY32" s="108">
        <v>0</v>
      </c>
      <c r="EZ32" s="108">
        <v>0</v>
      </c>
      <c r="FA32" s="108">
        <v>0</v>
      </c>
      <c r="FB32" s="108">
        <v>0</v>
      </c>
      <c r="FC32" s="108">
        <v>0</v>
      </c>
      <c r="FD32" s="108">
        <v>0</v>
      </c>
      <c r="FE32" s="108">
        <v>0</v>
      </c>
      <c r="FF32" s="108">
        <v>0</v>
      </c>
      <c r="FG32" s="108">
        <v>0</v>
      </c>
      <c r="FH32" s="108">
        <v>0</v>
      </c>
      <c r="FI32" s="108">
        <v>0</v>
      </c>
      <c r="FJ32" s="108">
        <v>0</v>
      </c>
      <c r="FK32" s="108">
        <v>0</v>
      </c>
      <c r="FL32" s="108">
        <v>0</v>
      </c>
      <c r="FM32" s="108">
        <v>0</v>
      </c>
      <c r="FN32" s="108">
        <v>0</v>
      </c>
      <c r="FO32" s="108">
        <v>0</v>
      </c>
      <c r="FP32" s="108">
        <v>0</v>
      </c>
      <c r="FQ32" s="108">
        <v>0</v>
      </c>
      <c r="FR32" s="108">
        <v>0</v>
      </c>
      <c r="FS32" s="108">
        <v>0</v>
      </c>
      <c r="FT32" s="108">
        <v>0</v>
      </c>
      <c r="FU32" s="108">
        <v>0</v>
      </c>
      <c r="FV32" s="108">
        <v>0</v>
      </c>
      <c r="FW32" s="108">
        <v>0</v>
      </c>
      <c r="FX32" s="108">
        <v>0</v>
      </c>
      <c r="FY32" s="108">
        <v>0</v>
      </c>
      <c r="FZ32" s="108">
        <v>0</v>
      </c>
      <c r="GA32" s="108">
        <v>0</v>
      </c>
      <c r="GB32" s="108">
        <v>0</v>
      </c>
      <c r="GC32" s="108">
        <v>0</v>
      </c>
      <c r="GD32" s="108">
        <v>0</v>
      </c>
      <c r="GE32" s="108">
        <v>0</v>
      </c>
      <c r="GF32" s="108">
        <v>0</v>
      </c>
      <c r="GG32" s="108">
        <v>0</v>
      </c>
      <c r="GH32" s="108">
        <v>0</v>
      </c>
      <c r="GI32" s="108">
        <v>0</v>
      </c>
      <c r="GJ32" s="108">
        <v>0</v>
      </c>
      <c r="GK32" s="108">
        <v>0</v>
      </c>
      <c r="GL32" s="108">
        <v>0</v>
      </c>
      <c r="GM32" s="108">
        <v>0</v>
      </c>
      <c r="GN32" s="108">
        <v>0</v>
      </c>
      <c r="GO32" s="108">
        <v>0</v>
      </c>
      <c r="GP32" s="108">
        <v>0</v>
      </c>
      <c r="GQ32" s="108">
        <v>0</v>
      </c>
      <c r="GR32" s="108">
        <v>0</v>
      </c>
      <c r="GS32" s="108">
        <v>0</v>
      </c>
      <c r="GT32" s="108">
        <v>0</v>
      </c>
      <c r="GU32" s="108">
        <v>0</v>
      </c>
      <c r="GV32" s="108">
        <v>0</v>
      </c>
      <c r="GW32" s="108">
        <v>0</v>
      </c>
      <c r="GX32" s="108">
        <v>0</v>
      </c>
      <c r="GY32" s="108">
        <v>0</v>
      </c>
      <c r="GZ32" s="108">
        <v>0</v>
      </c>
      <c r="HA32" s="108">
        <v>0</v>
      </c>
      <c r="HB32" s="108">
        <v>0</v>
      </c>
      <c r="HC32" s="108">
        <v>0</v>
      </c>
      <c r="HD32" s="108">
        <v>0</v>
      </c>
      <c r="HE32" s="108">
        <v>0</v>
      </c>
      <c r="HF32" s="108">
        <v>0</v>
      </c>
      <c r="HG32" s="108">
        <v>0</v>
      </c>
      <c r="HH32" s="108">
        <v>0</v>
      </c>
      <c r="HI32" s="108">
        <v>0</v>
      </c>
    </row>
    <row r="34" spans="1:217" s="22" customFormat="1" x14ac:dyDescent="0.2">
      <c r="A34" s="34" t="s">
        <v>226</v>
      </c>
      <c r="B34" s="83">
        <f t="shared" ref="B34:BM34" si="26">SUM(B35:B37)-SUM(B38:B39)</f>
        <v>0</v>
      </c>
      <c r="C34" s="83">
        <f t="shared" si="26"/>
        <v>0</v>
      </c>
      <c r="D34" s="83">
        <f t="shared" si="26"/>
        <v>0</v>
      </c>
      <c r="E34" s="83">
        <f t="shared" si="26"/>
        <v>0</v>
      </c>
      <c r="F34" s="83">
        <f t="shared" si="26"/>
        <v>0</v>
      </c>
      <c r="G34" s="83">
        <f t="shared" si="26"/>
        <v>0</v>
      </c>
      <c r="H34" s="83">
        <f t="shared" si="26"/>
        <v>0</v>
      </c>
      <c r="I34" s="83">
        <f t="shared" si="26"/>
        <v>0</v>
      </c>
      <c r="J34" s="83">
        <f t="shared" si="26"/>
        <v>0</v>
      </c>
      <c r="K34" s="83">
        <f t="shared" si="26"/>
        <v>0</v>
      </c>
      <c r="L34" s="83">
        <f t="shared" si="26"/>
        <v>0</v>
      </c>
      <c r="M34" s="83">
        <f t="shared" si="26"/>
        <v>0</v>
      </c>
      <c r="N34" s="83">
        <f t="shared" si="26"/>
        <v>0</v>
      </c>
      <c r="O34" s="83">
        <f t="shared" si="26"/>
        <v>0</v>
      </c>
      <c r="P34" s="83">
        <f t="shared" si="26"/>
        <v>0</v>
      </c>
      <c r="Q34" s="83">
        <f t="shared" si="26"/>
        <v>0</v>
      </c>
      <c r="R34" s="83">
        <f t="shared" si="26"/>
        <v>15.856684207151895</v>
      </c>
      <c r="S34" s="83">
        <f t="shared" si="26"/>
        <v>15.856684207151895</v>
      </c>
      <c r="T34" s="83">
        <f t="shared" si="26"/>
        <v>15.856684207151895</v>
      </c>
      <c r="U34" s="83">
        <f t="shared" si="26"/>
        <v>15.856684207151895</v>
      </c>
      <c r="V34" s="83">
        <f t="shared" si="26"/>
        <v>15.856684207151895</v>
      </c>
      <c r="W34" s="83">
        <f t="shared" si="26"/>
        <v>15.856684207151895</v>
      </c>
      <c r="X34" s="83">
        <f t="shared" si="26"/>
        <v>15.856684207151895</v>
      </c>
      <c r="Y34" s="83">
        <f t="shared" si="26"/>
        <v>15.856684207151895</v>
      </c>
      <c r="Z34" s="83">
        <f t="shared" si="26"/>
        <v>15.856684207151895</v>
      </c>
      <c r="AA34" s="83">
        <f t="shared" si="26"/>
        <v>15.856684207151895</v>
      </c>
      <c r="AB34" s="83">
        <f t="shared" si="26"/>
        <v>15.856684207151895</v>
      </c>
      <c r="AC34" s="83">
        <f t="shared" si="26"/>
        <v>15.856684207151895</v>
      </c>
      <c r="AD34" s="83">
        <f t="shared" si="26"/>
        <v>15.856684207151895</v>
      </c>
      <c r="AE34" s="83">
        <f t="shared" si="26"/>
        <v>15.856684207151895</v>
      </c>
      <c r="AF34" s="83">
        <f t="shared" si="26"/>
        <v>15.856684207151895</v>
      </c>
      <c r="AG34" s="83">
        <f t="shared" si="26"/>
        <v>15.856684207151895</v>
      </c>
      <c r="AH34" s="83">
        <f t="shared" si="26"/>
        <v>15.856684207151895</v>
      </c>
      <c r="AI34" s="83">
        <f t="shared" si="26"/>
        <v>15.856684207151895</v>
      </c>
      <c r="AJ34" s="83">
        <f t="shared" si="26"/>
        <v>15.856684207151895</v>
      </c>
      <c r="AK34" s="83">
        <f t="shared" si="26"/>
        <v>15.856684207151895</v>
      </c>
      <c r="AL34" s="83">
        <f t="shared" si="26"/>
        <v>15.856684207151895</v>
      </c>
      <c r="AM34" s="83">
        <f t="shared" si="26"/>
        <v>15.856684207151895</v>
      </c>
      <c r="AN34" s="83">
        <f t="shared" si="26"/>
        <v>15.856684207151895</v>
      </c>
      <c r="AO34" s="83">
        <f t="shared" si="26"/>
        <v>15.856684207151895</v>
      </c>
      <c r="AP34" s="83">
        <f t="shared" si="26"/>
        <v>15.856684207151895</v>
      </c>
      <c r="AQ34" s="83">
        <f t="shared" si="26"/>
        <v>15.856684207151895</v>
      </c>
      <c r="AR34" s="83">
        <f t="shared" si="26"/>
        <v>15.856684207151895</v>
      </c>
      <c r="AS34" s="83">
        <f t="shared" si="26"/>
        <v>15.856684207151895</v>
      </c>
      <c r="AT34" s="83">
        <f t="shared" si="26"/>
        <v>15.856684207151895</v>
      </c>
      <c r="AU34" s="83">
        <f t="shared" si="26"/>
        <v>15.856684207151895</v>
      </c>
      <c r="AV34" s="83">
        <f t="shared" si="26"/>
        <v>15.856684207151895</v>
      </c>
      <c r="AW34" s="83">
        <f t="shared" si="26"/>
        <v>15.856684207151895</v>
      </c>
      <c r="AX34" s="83">
        <f t="shared" si="26"/>
        <v>15.856684207151895</v>
      </c>
      <c r="AY34" s="83">
        <f t="shared" si="26"/>
        <v>15.856684207151895</v>
      </c>
      <c r="AZ34" s="83">
        <f t="shared" si="26"/>
        <v>15.856684207151895</v>
      </c>
      <c r="BA34" s="83">
        <f t="shared" si="26"/>
        <v>15.856684207151895</v>
      </c>
      <c r="BB34" s="83">
        <f t="shared" si="26"/>
        <v>15.856684207151895</v>
      </c>
      <c r="BC34" s="83">
        <f t="shared" si="26"/>
        <v>15.856684207151895</v>
      </c>
      <c r="BD34" s="83">
        <f t="shared" si="26"/>
        <v>15.856684207151895</v>
      </c>
      <c r="BE34" s="83">
        <f t="shared" si="26"/>
        <v>15.856684207151895</v>
      </c>
      <c r="BF34" s="83">
        <f t="shared" si="26"/>
        <v>15.856684207151895</v>
      </c>
      <c r="BG34" s="83">
        <f t="shared" si="26"/>
        <v>15.856684207151895</v>
      </c>
      <c r="BH34" s="83">
        <f t="shared" si="26"/>
        <v>15.856684207151895</v>
      </c>
      <c r="BI34" s="83">
        <f t="shared" si="26"/>
        <v>15.856684207151895</v>
      </c>
      <c r="BJ34" s="83">
        <f t="shared" si="26"/>
        <v>15.856684207151895</v>
      </c>
      <c r="BK34" s="83">
        <f t="shared" si="26"/>
        <v>15.856684207151895</v>
      </c>
      <c r="BL34" s="83">
        <f t="shared" si="26"/>
        <v>15.856684207151895</v>
      </c>
      <c r="BM34" s="83">
        <f t="shared" si="26"/>
        <v>15.856684207151895</v>
      </c>
      <c r="BN34" s="83">
        <f t="shared" ref="BN34:DY34" si="27">SUM(BN35:BN37)-SUM(BN38:BN39)</f>
        <v>15.856684207151895</v>
      </c>
      <c r="BO34" s="83">
        <f t="shared" si="27"/>
        <v>15.856684207151895</v>
      </c>
      <c r="BP34" s="83">
        <f t="shared" si="27"/>
        <v>15.856684207151895</v>
      </c>
      <c r="BQ34" s="83">
        <f t="shared" si="27"/>
        <v>15.856684207151895</v>
      </c>
      <c r="BR34" s="83">
        <f t="shared" si="27"/>
        <v>15.856684207151895</v>
      </c>
      <c r="BS34" s="83">
        <f t="shared" si="27"/>
        <v>15.856684207151895</v>
      </c>
      <c r="BT34" s="83">
        <f t="shared" si="27"/>
        <v>15.856684207151895</v>
      </c>
      <c r="BU34" s="83">
        <f t="shared" si="27"/>
        <v>15.856684207151895</v>
      </c>
      <c r="BV34" s="83">
        <f t="shared" si="27"/>
        <v>15.856684207151895</v>
      </c>
      <c r="BW34" s="83">
        <f t="shared" si="27"/>
        <v>15.856684207151895</v>
      </c>
      <c r="BX34" s="83">
        <f t="shared" si="27"/>
        <v>15.856684207151895</v>
      </c>
      <c r="BY34" s="83">
        <f t="shared" si="27"/>
        <v>15.856684207151895</v>
      </c>
      <c r="BZ34" s="83">
        <f t="shared" si="27"/>
        <v>15.856684207151895</v>
      </c>
      <c r="CA34" s="83">
        <f t="shared" si="27"/>
        <v>15.856684207151895</v>
      </c>
      <c r="CB34" s="83">
        <f t="shared" si="27"/>
        <v>15.856684207151895</v>
      </c>
      <c r="CC34" s="83">
        <f t="shared" si="27"/>
        <v>15.856684207151895</v>
      </c>
      <c r="CD34" s="83">
        <f t="shared" si="27"/>
        <v>15.856684207151895</v>
      </c>
      <c r="CE34" s="83">
        <f t="shared" si="27"/>
        <v>15.856684207151895</v>
      </c>
      <c r="CF34" s="83">
        <f t="shared" si="27"/>
        <v>15.856684207151895</v>
      </c>
      <c r="CG34" s="83">
        <f t="shared" si="27"/>
        <v>15.856684207151895</v>
      </c>
      <c r="CH34" s="83">
        <f t="shared" si="27"/>
        <v>15.856684207151895</v>
      </c>
      <c r="CI34" s="83">
        <f t="shared" si="27"/>
        <v>15.856684207151895</v>
      </c>
      <c r="CJ34" s="83">
        <f t="shared" si="27"/>
        <v>15.856684207151895</v>
      </c>
      <c r="CK34" s="83">
        <f t="shared" si="27"/>
        <v>15.856684207151895</v>
      </c>
      <c r="CL34" s="83">
        <f t="shared" si="27"/>
        <v>15.856684207151895</v>
      </c>
      <c r="CM34" s="83">
        <f t="shared" si="27"/>
        <v>15.856684207151895</v>
      </c>
      <c r="CN34" s="83">
        <f t="shared" si="27"/>
        <v>15.856684207151895</v>
      </c>
      <c r="CO34" s="83">
        <f t="shared" si="27"/>
        <v>15.856684207151895</v>
      </c>
      <c r="CP34" s="83">
        <f t="shared" si="27"/>
        <v>15.856684207151895</v>
      </c>
      <c r="CQ34" s="83">
        <f t="shared" si="27"/>
        <v>15.856684207151895</v>
      </c>
      <c r="CR34" s="83">
        <f t="shared" si="27"/>
        <v>15.856684207151895</v>
      </c>
      <c r="CS34" s="83">
        <f t="shared" si="27"/>
        <v>15.856684207151895</v>
      </c>
      <c r="CT34" s="83">
        <f t="shared" si="27"/>
        <v>15.856684207151895</v>
      </c>
      <c r="CU34" s="83">
        <f t="shared" si="27"/>
        <v>15.856684207151895</v>
      </c>
      <c r="CV34" s="83">
        <f t="shared" si="27"/>
        <v>15.856684207151895</v>
      </c>
      <c r="CW34" s="83">
        <f t="shared" si="27"/>
        <v>15.856684207151895</v>
      </c>
      <c r="CX34" s="83">
        <f t="shared" si="27"/>
        <v>15.856684207151895</v>
      </c>
      <c r="CY34" s="83">
        <f t="shared" si="27"/>
        <v>15.856684207151895</v>
      </c>
      <c r="CZ34" s="83">
        <f t="shared" si="27"/>
        <v>15.856684207151895</v>
      </c>
      <c r="DA34" s="83">
        <f t="shared" si="27"/>
        <v>15.856684207151895</v>
      </c>
      <c r="DB34" s="83">
        <f t="shared" si="27"/>
        <v>15.856684207151895</v>
      </c>
      <c r="DC34" s="83">
        <f t="shared" si="27"/>
        <v>15.856684207151895</v>
      </c>
      <c r="DD34" s="83">
        <f t="shared" si="27"/>
        <v>15.856684207151895</v>
      </c>
      <c r="DE34" s="83">
        <f t="shared" si="27"/>
        <v>15.856684207151895</v>
      </c>
      <c r="DF34" s="83">
        <f t="shared" si="27"/>
        <v>15.856684207151895</v>
      </c>
      <c r="DG34" s="83">
        <f t="shared" si="27"/>
        <v>15.856684207151895</v>
      </c>
      <c r="DH34" s="83">
        <f t="shared" si="27"/>
        <v>15.856684207151895</v>
      </c>
      <c r="DI34" s="83">
        <f t="shared" si="27"/>
        <v>15.856684207151895</v>
      </c>
      <c r="DJ34" s="83">
        <f t="shared" si="27"/>
        <v>15.856684207151895</v>
      </c>
      <c r="DK34" s="83">
        <f t="shared" si="27"/>
        <v>15.856684207151895</v>
      </c>
      <c r="DL34" s="83">
        <f t="shared" si="27"/>
        <v>15.856684207151895</v>
      </c>
      <c r="DM34" s="83">
        <f t="shared" si="27"/>
        <v>15.856684207151895</v>
      </c>
      <c r="DN34" s="83">
        <f t="shared" si="27"/>
        <v>15.856684207151895</v>
      </c>
      <c r="DO34" s="83">
        <f t="shared" si="27"/>
        <v>15.856684207151895</v>
      </c>
      <c r="DP34" s="83">
        <f t="shared" si="27"/>
        <v>15.856684207151895</v>
      </c>
      <c r="DQ34" s="83">
        <f t="shared" si="27"/>
        <v>15.856684207151895</v>
      </c>
      <c r="DR34" s="83">
        <f t="shared" si="27"/>
        <v>15.856684207151895</v>
      </c>
      <c r="DS34" s="83">
        <f t="shared" si="27"/>
        <v>15.856684207151895</v>
      </c>
      <c r="DT34" s="83">
        <f t="shared" si="27"/>
        <v>15.856684207151895</v>
      </c>
      <c r="DU34" s="83">
        <f t="shared" si="27"/>
        <v>15.856684207151895</v>
      </c>
      <c r="DV34" s="83">
        <f t="shared" si="27"/>
        <v>15.856684207151895</v>
      </c>
      <c r="DW34" s="83">
        <f t="shared" si="27"/>
        <v>15.856684207151895</v>
      </c>
      <c r="DX34" s="83">
        <f t="shared" si="27"/>
        <v>15.856684207151895</v>
      </c>
      <c r="DY34" s="83">
        <f t="shared" si="27"/>
        <v>15.856684207151895</v>
      </c>
      <c r="DZ34" s="83">
        <f t="shared" ref="DZ34:GK34" si="28">SUM(DZ35:DZ37)-SUM(DZ38:DZ39)</f>
        <v>15.856684207151895</v>
      </c>
      <c r="EA34" s="83">
        <f t="shared" si="28"/>
        <v>15.856684207151895</v>
      </c>
      <c r="EB34" s="83">
        <f t="shared" si="28"/>
        <v>15.856684207151895</v>
      </c>
      <c r="EC34" s="83">
        <f t="shared" si="28"/>
        <v>15.856684207151895</v>
      </c>
      <c r="ED34" s="83">
        <f t="shared" si="28"/>
        <v>15.856684207151895</v>
      </c>
      <c r="EE34" s="83">
        <f t="shared" si="28"/>
        <v>15.856684207151895</v>
      </c>
      <c r="EF34" s="83">
        <f t="shared" si="28"/>
        <v>15.856684207151895</v>
      </c>
      <c r="EG34" s="83">
        <f t="shared" si="28"/>
        <v>15.856684207151895</v>
      </c>
      <c r="EH34" s="83">
        <f t="shared" si="28"/>
        <v>15.856684207151895</v>
      </c>
      <c r="EI34" s="83">
        <f t="shared" si="28"/>
        <v>15.856684207151895</v>
      </c>
      <c r="EJ34" s="83">
        <f t="shared" si="28"/>
        <v>15.856684207151895</v>
      </c>
      <c r="EK34" s="83">
        <f t="shared" si="28"/>
        <v>15.856684207151895</v>
      </c>
      <c r="EL34" s="83">
        <f t="shared" si="28"/>
        <v>15.856684207151895</v>
      </c>
      <c r="EM34" s="83">
        <f t="shared" si="28"/>
        <v>15.856684207151895</v>
      </c>
      <c r="EN34" s="83">
        <f t="shared" si="28"/>
        <v>15.856684207151895</v>
      </c>
      <c r="EO34" s="83">
        <f t="shared" si="28"/>
        <v>15.856684207151895</v>
      </c>
      <c r="EP34" s="83">
        <f t="shared" si="28"/>
        <v>15.856684207151895</v>
      </c>
      <c r="EQ34" s="83">
        <f t="shared" si="28"/>
        <v>15.856684207151895</v>
      </c>
      <c r="ER34" s="83">
        <f t="shared" si="28"/>
        <v>15.856684207151895</v>
      </c>
      <c r="ES34" s="83">
        <f t="shared" si="28"/>
        <v>15.856684207151895</v>
      </c>
      <c r="ET34" s="83">
        <f t="shared" si="28"/>
        <v>15.856684207151895</v>
      </c>
      <c r="EU34" s="83">
        <f t="shared" si="28"/>
        <v>15.856684207151895</v>
      </c>
      <c r="EV34" s="83">
        <f t="shared" si="28"/>
        <v>15.856684207151895</v>
      </c>
      <c r="EW34" s="83">
        <f t="shared" si="28"/>
        <v>15.856684207151895</v>
      </c>
      <c r="EX34" s="83">
        <f t="shared" si="28"/>
        <v>15.856684207151895</v>
      </c>
      <c r="EY34" s="83">
        <f t="shared" si="28"/>
        <v>15.856684207151895</v>
      </c>
      <c r="EZ34" s="83">
        <f t="shared" si="28"/>
        <v>15.856684207151895</v>
      </c>
      <c r="FA34" s="83">
        <f t="shared" si="28"/>
        <v>15.856684207151895</v>
      </c>
      <c r="FB34" s="83">
        <f t="shared" si="28"/>
        <v>15.856684207151895</v>
      </c>
      <c r="FC34" s="83">
        <f t="shared" si="28"/>
        <v>15.856684207151895</v>
      </c>
      <c r="FD34" s="83">
        <f t="shared" si="28"/>
        <v>15.856684207151895</v>
      </c>
      <c r="FE34" s="83">
        <f t="shared" si="28"/>
        <v>15.856684207151895</v>
      </c>
      <c r="FF34" s="83">
        <f t="shared" si="28"/>
        <v>15.856684207151895</v>
      </c>
      <c r="FG34" s="83">
        <f t="shared" si="28"/>
        <v>15.856684207151895</v>
      </c>
      <c r="FH34" s="83">
        <f t="shared" si="28"/>
        <v>15.856684207151895</v>
      </c>
      <c r="FI34" s="83">
        <f t="shared" si="28"/>
        <v>15.856684207151895</v>
      </c>
      <c r="FJ34" s="83">
        <f t="shared" si="28"/>
        <v>15.856684207151895</v>
      </c>
      <c r="FK34" s="83">
        <f t="shared" si="28"/>
        <v>15.856684207151895</v>
      </c>
      <c r="FL34" s="83">
        <f t="shared" si="28"/>
        <v>15.856684207151895</v>
      </c>
      <c r="FM34" s="83">
        <f t="shared" si="28"/>
        <v>15.856684207151895</v>
      </c>
      <c r="FN34" s="83">
        <f t="shared" si="28"/>
        <v>15.856684207151895</v>
      </c>
      <c r="FO34" s="83">
        <f t="shared" si="28"/>
        <v>15.856684207151895</v>
      </c>
      <c r="FP34" s="83">
        <f t="shared" si="28"/>
        <v>15.856684207151895</v>
      </c>
      <c r="FQ34" s="83">
        <f t="shared" si="28"/>
        <v>15.856684207151895</v>
      </c>
      <c r="FR34" s="83">
        <f t="shared" si="28"/>
        <v>15.856684207151895</v>
      </c>
      <c r="FS34" s="83">
        <f t="shared" si="28"/>
        <v>15.856684207151895</v>
      </c>
      <c r="FT34" s="83">
        <f t="shared" si="28"/>
        <v>15.856684207151895</v>
      </c>
      <c r="FU34" s="83">
        <f t="shared" si="28"/>
        <v>15.856684207151895</v>
      </c>
      <c r="FV34" s="83">
        <f t="shared" si="28"/>
        <v>15.856684207151895</v>
      </c>
      <c r="FW34" s="83">
        <f t="shared" si="28"/>
        <v>15.856684207151895</v>
      </c>
      <c r="FX34" s="83">
        <f t="shared" si="28"/>
        <v>15.856684207151895</v>
      </c>
      <c r="FY34" s="83">
        <f t="shared" si="28"/>
        <v>15.856684207151895</v>
      </c>
      <c r="FZ34" s="83">
        <f t="shared" si="28"/>
        <v>15.856684207151895</v>
      </c>
      <c r="GA34" s="83">
        <f t="shared" si="28"/>
        <v>15.856684207151895</v>
      </c>
      <c r="GB34" s="83">
        <f t="shared" si="28"/>
        <v>15.856684207151895</v>
      </c>
      <c r="GC34" s="83">
        <f t="shared" si="28"/>
        <v>15.856684207151895</v>
      </c>
      <c r="GD34" s="83">
        <f t="shared" si="28"/>
        <v>15.856684207151895</v>
      </c>
      <c r="GE34" s="83">
        <f t="shared" si="28"/>
        <v>15.856684207151895</v>
      </c>
      <c r="GF34" s="83">
        <f t="shared" si="28"/>
        <v>15.856684207151895</v>
      </c>
      <c r="GG34" s="83">
        <f t="shared" si="28"/>
        <v>15.856684207151895</v>
      </c>
      <c r="GH34" s="83">
        <f t="shared" si="28"/>
        <v>15.856684207151895</v>
      </c>
      <c r="GI34" s="83">
        <f t="shared" si="28"/>
        <v>15.856684207151895</v>
      </c>
      <c r="GJ34" s="83">
        <f t="shared" si="28"/>
        <v>15.856684207151895</v>
      </c>
      <c r="GK34" s="83">
        <f t="shared" si="28"/>
        <v>15.856684207151895</v>
      </c>
      <c r="GL34" s="83">
        <f t="shared" ref="GL34:HI34" si="29">SUM(GL35:GL37)-SUM(GL38:GL39)</f>
        <v>15.856684207151895</v>
      </c>
      <c r="GM34" s="83">
        <f t="shared" si="29"/>
        <v>15.856684207151895</v>
      </c>
      <c r="GN34" s="83">
        <f t="shared" si="29"/>
        <v>15.856684207151895</v>
      </c>
      <c r="GO34" s="83">
        <f t="shared" si="29"/>
        <v>15.856684207151895</v>
      </c>
      <c r="GP34" s="83">
        <f t="shared" si="29"/>
        <v>15.856684207151895</v>
      </c>
      <c r="GQ34" s="83">
        <f t="shared" si="29"/>
        <v>15.856684207151895</v>
      </c>
      <c r="GR34" s="83">
        <f t="shared" si="29"/>
        <v>15.856684207151895</v>
      </c>
      <c r="GS34" s="83">
        <f t="shared" si="29"/>
        <v>15.856684207151895</v>
      </c>
      <c r="GT34" s="83">
        <f t="shared" si="29"/>
        <v>15.856684207151895</v>
      </c>
      <c r="GU34" s="83">
        <f t="shared" si="29"/>
        <v>15.856684207151895</v>
      </c>
      <c r="GV34" s="83">
        <f t="shared" si="29"/>
        <v>15.856684207151895</v>
      </c>
      <c r="GW34" s="83">
        <f t="shared" si="29"/>
        <v>15.856684207151895</v>
      </c>
      <c r="GX34" s="83">
        <f t="shared" si="29"/>
        <v>15.856684207151895</v>
      </c>
      <c r="GY34" s="83">
        <f t="shared" si="29"/>
        <v>15.856684207151895</v>
      </c>
      <c r="GZ34" s="83">
        <f t="shared" si="29"/>
        <v>15.856684207151895</v>
      </c>
      <c r="HA34" s="83">
        <f t="shared" si="29"/>
        <v>15.856684207151895</v>
      </c>
      <c r="HB34" s="83">
        <f t="shared" si="29"/>
        <v>15.856684207151895</v>
      </c>
      <c r="HC34" s="83">
        <f t="shared" si="29"/>
        <v>15.856684207151895</v>
      </c>
      <c r="HD34" s="83">
        <f t="shared" si="29"/>
        <v>15.856684207151895</v>
      </c>
      <c r="HE34" s="83">
        <f t="shared" si="29"/>
        <v>15.856684207151895</v>
      </c>
      <c r="HF34" s="83">
        <f t="shared" si="29"/>
        <v>15.856684207151895</v>
      </c>
      <c r="HG34" s="83">
        <f t="shared" si="29"/>
        <v>15.856684207151895</v>
      </c>
      <c r="HH34" s="83">
        <f t="shared" si="29"/>
        <v>15.856684207151895</v>
      </c>
      <c r="HI34" s="83">
        <f t="shared" si="29"/>
        <v>15.856684207151895</v>
      </c>
    </row>
    <row r="35" spans="1:217" x14ac:dyDescent="0.2">
      <c r="A35" s="30" t="s">
        <v>227</v>
      </c>
      <c r="B35" s="80">
        <f t="shared" ref="B35:BM35" si="30">_xlfn.SINGLE(PIS)*B$12</f>
        <v>0</v>
      </c>
      <c r="C35" s="80">
        <f t="shared" si="30"/>
        <v>0</v>
      </c>
      <c r="D35" s="80">
        <f t="shared" si="30"/>
        <v>0</v>
      </c>
      <c r="E35" s="80">
        <f t="shared" si="30"/>
        <v>0</v>
      </c>
      <c r="F35" s="80">
        <f t="shared" si="30"/>
        <v>0</v>
      </c>
      <c r="G35" s="80">
        <f t="shared" si="30"/>
        <v>0</v>
      </c>
      <c r="H35" s="80">
        <f t="shared" si="30"/>
        <v>0</v>
      </c>
      <c r="I35" s="80">
        <f t="shared" si="30"/>
        <v>0</v>
      </c>
      <c r="J35" s="80">
        <f t="shared" si="30"/>
        <v>0</v>
      </c>
      <c r="K35" s="80">
        <f t="shared" si="30"/>
        <v>0</v>
      </c>
      <c r="L35" s="80">
        <f t="shared" si="30"/>
        <v>0</v>
      </c>
      <c r="M35" s="80">
        <f t="shared" si="30"/>
        <v>0</v>
      </c>
      <c r="N35" s="80">
        <f t="shared" si="30"/>
        <v>0</v>
      </c>
      <c r="O35" s="80">
        <f t="shared" si="30"/>
        <v>0</v>
      </c>
      <c r="P35" s="80">
        <f t="shared" si="30"/>
        <v>0</v>
      </c>
      <c r="Q35" s="80">
        <f t="shared" si="30"/>
        <v>0</v>
      </c>
      <c r="R35" s="80">
        <f t="shared" si="30"/>
        <v>2.3256470170489449</v>
      </c>
      <c r="S35" s="80">
        <f t="shared" si="30"/>
        <v>2.3256470170489449</v>
      </c>
      <c r="T35" s="80">
        <f t="shared" si="30"/>
        <v>2.3256470170489449</v>
      </c>
      <c r="U35" s="80">
        <f t="shared" si="30"/>
        <v>2.3256470170489449</v>
      </c>
      <c r="V35" s="80">
        <f t="shared" si="30"/>
        <v>2.3256470170489449</v>
      </c>
      <c r="W35" s="80">
        <f t="shared" si="30"/>
        <v>2.3256470170489449</v>
      </c>
      <c r="X35" s="80">
        <f t="shared" si="30"/>
        <v>2.3256470170489449</v>
      </c>
      <c r="Y35" s="80">
        <f t="shared" si="30"/>
        <v>2.3256470170489449</v>
      </c>
      <c r="Z35" s="80">
        <f t="shared" si="30"/>
        <v>2.3256470170489449</v>
      </c>
      <c r="AA35" s="80">
        <f t="shared" si="30"/>
        <v>2.3256470170489449</v>
      </c>
      <c r="AB35" s="80">
        <f t="shared" si="30"/>
        <v>2.3256470170489449</v>
      </c>
      <c r="AC35" s="80">
        <f t="shared" si="30"/>
        <v>2.3256470170489449</v>
      </c>
      <c r="AD35" s="80">
        <f t="shared" si="30"/>
        <v>2.3256470170489449</v>
      </c>
      <c r="AE35" s="80">
        <f t="shared" si="30"/>
        <v>2.3256470170489449</v>
      </c>
      <c r="AF35" s="80">
        <f t="shared" si="30"/>
        <v>2.3256470170489449</v>
      </c>
      <c r="AG35" s="80">
        <f t="shared" si="30"/>
        <v>2.3256470170489449</v>
      </c>
      <c r="AH35" s="80">
        <f t="shared" si="30"/>
        <v>2.3256470170489449</v>
      </c>
      <c r="AI35" s="80">
        <f t="shared" si="30"/>
        <v>2.3256470170489449</v>
      </c>
      <c r="AJ35" s="80">
        <f t="shared" si="30"/>
        <v>2.3256470170489449</v>
      </c>
      <c r="AK35" s="80">
        <f t="shared" si="30"/>
        <v>2.3256470170489449</v>
      </c>
      <c r="AL35" s="80">
        <f t="shared" si="30"/>
        <v>2.3256470170489449</v>
      </c>
      <c r="AM35" s="80">
        <f t="shared" si="30"/>
        <v>2.3256470170489449</v>
      </c>
      <c r="AN35" s="80">
        <f t="shared" si="30"/>
        <v>2.3256470170489449</v>
      </c>
      <c r="AO35" s="80">
        <f t="shared" si="30"/>
        <v>2.3256470170489449</v>
      </c>
      <c r="AP35" s="80">
        <f t="shared" si="30"/>
        <v>2.3256470170489449</v>
      </c>
      <c r="AQ35" s="80">
        <f t="shared" si="30"/>
        <v>2.3256470170489449</v>
      </c>
      <c r="AR35" s="80">
        <f t="shared" si="30"/>
        <v>2.3256470170489449</v>
      </c>
      <c r="AS35" s="80">
        <f t="shared" si="30"/>
        <v>2.3256470170489449</v>
      </c>
      <c r="AT35" s="80">
        <f t="shared" si="30"/>
        <v>2.3256470170489449</v>
      </c>
      <c r="AU35" s="80">
        <f t="shared" si="30"/>
        <v>2.3256470170489449</v>
      </c>
      <c r="AV35" s="80">
        <f t="shared" si="30"/>
        <v>2.3256470170489449</v>
      </c>
      <c r="AW35" s="80">
        <f t="shared" si="30"/>
        <v>2.3256470170489449</v>
      </c>
      <c r="AX35" s="80">
        <f t="shared" si="30"/>
        <v>2.3256470170489449</v>
      </c>
      <c r="AY35" s="80">
        <f t="shared" si="30"/>
        <v>2.3256470170489449</v>
      </c>
      <c r="AZ35" s="80">
        <f t="shared" si="30"/>
        <v>2.3256470170489449</v>
      </c>
      <c r="BA35" s="80">
        <f t="shared" si="30"/>
        <v>2.3256470170489449</v>
      </c>
      <c r="BB35" s="80">
        <f t="shared" si="30"/>
        <v>2.3256470170489449</v>
      </c>
      <c r="BC35" s="80">
        <f t="shared" si="30"/>
        <v>2.3256470170489449</v>
      </c>
      <c r="BD35" s="80">
        <f t="shared" si="30"/>
        <v>2.3256470170489449</v>
      </c>
      <c r="BE35" s="80">
        <f t="shared" si="30"/>
        <v>2.3256470170489449</v>
      </c>
      <c r="BF35" s="80">
        <f t="shared" si="30"/>
        <v>2.3256470170489449</v>
      </c>
      <c r="BG35" s="80">
        <f t="shared" si="30"/>
        <v>2.3256470170489449</v>
      </c>
      <c r="BH35" s="80">
        <f t="shared" si="30"/>
        <v>2.3256470170489449</v>
      </c>
      <c r="BI35" s="80">
        <f t="shared" si="30"/>
        <v>2.3256470170489449</v>
      </c>
      <c r="BJ35" s="80">
        <f t="shared" si="30"/>
        <v>2.3256470170489449</v>
      </c>
      <c r="BK35" s="80">
        <f t="shared" si="30"/>
        <v>2.3256470170489449</v>
      </c>
      <c r="BL35" s="80">
        <f t="shared" si="30"/>
        <v>2.3256470170489449</v>
      </c>
      <c r="BM35" s="80">
        <f t="shared" si="30"/>
        <v>2.3256470170489449</v>
      </c>
      <c r="BN35" s="80">
        <f t="shared" ref="BN35:DY35" si="31">_xlfn.SINGLE(PIS)*BN$12</f>
        <v>2.3256470170489449</v>
      </c>
      <c r="BO35" s="80">
        <f t="shared" si="31"/>
        <v>2.3256470170489449</v>
      </c>
      <c r="BP35" s="80">
        <f t="shared" si="31"/>
        <v>2.3256470170489449</v>
      </c>
      <c r="BQ35" s="80">
        <f t="shared" si="31"/>
        <v>2.3256470170489449</v>
      </c>
      <c r="BR35" s="80">
        <f t="shared" si="31"/>
        <v>2.3256470170489449</v>
      </c>
      <c r="BS35" s="80">
        <f t="shared" si="31"/>
        <v>2.3256470170489449</v>
      </c>
      <c r="BT35" s="80">
        <f t="shared" si="31"/>
        <v>2.3256470170489449</v>
      </c>
      <c r="BU35" s="80">
        <f t="shared" si="31"/>
        <v>2.3256470170489449</v>
      </c>
      <c r="BV35" s="80">
        <f t="shared" si="31"/>
        <v>2.3256470170489449</v>
      </c>
      <c r="BW35" s="80">
        <f t="shared" si="31"/>
        <v>2.3256470170489449</v>
      </c>
      <c r="BX35" s="80">
        <f t="shared" si="31"/>
        <v>2.3256470170489449</v>
      </c>
      <c r="BY35" s="80">
        <f t="shared" si="31"/>
        <v>2.3256470170489449</v>
      </c>
      <c r="BZ35" s="80">
        <f t="shared" si="31"/>
        <v>2.3256470170489449</v>
      </c>
      <c r="CA35" s="80">
        <f t="shared" si="31"/>
        <v>2.3256470170489449</v>
      </c>
      <c r="CB35" s="80">
        <f t="shared" si="31"/>
        <v>2.3256470170489449</v>
      </c>
      <c r="CC35" s="80">
        <f t="shared" si="31"/>
        <v>2.3256470170489449</v>
      </c>
      <c r="CD35" s="80">
        <f t="shared" si="31"/>
        <v>2.3256470170489449</v>
      </c>
      <c r="CE35" s="80">
        <f t="shared" si="31"/>
        <v>2.3256470170489449</v>
      </c>
      <c r="CF35" s="80">
        <f t="shared" si="31"/>
        <v>2.3256470170489449</v>
      </c>
      <c r="CG35" s="80">
        <f t="shared" si="31"/>
        <v>2.3256470170489449</v>
      </c>
      <c r="CH35" s="80">
        <f t="shared" si="31"/>
        <v>2.3256470170489449</v>
      </c>
      <c r="CI35" s="80">
        <f t="shared" si="31"/>
        <v>2.3256470170489449</v>
      </c>
      <c r="CJ35" s="80">
        <f t="shared" si="31"/>
        <v>2.3256470170489449</v>
      </c>
      <c r="CK35" s="80">
        <f t="shared" si="31"/>
        <v>2.3256470170489449</v>
      </c>
      <c r="CL35" s="80">
        <f t="shared" si="31"/>
        <v>2.3256470170489449</v>
      </c>
      <c r="CM35" s="80">
        <f t="shared" si="31"/>
        <v>2.3256470170489449</v>
      </c>
      <c r="CN35" s="80">
        <f t="shared" si="31"/>
        <v>2.3256470170489449</v>
      </c>
      <c r="CO35" s="80">
        <f t="shared" si="31"/>
        <v>2.3256470170489449</v>
      </c>
      <c r="CP35" s="80">
        <f t="shared" si="31"/>
        <v>2.3256470170489449</v>
      </c>
      <c r="CQ35" s="80">
        <f t="shared" si="31"/>
        <v>2.3256470170489449</v>
      </c>
      <c r="CR35" s="80">
        <f t="shared" si="31"/>
        <v>2.3256470170489449</v>
      </c>
      <c r="CS35" s="80">
        <f t="shared" si="31"/>
        <v>2.3256470170489449</v>
      </c>
      <c r="CT35" s="80">
        <f t="shared" si="31"/>
        <v>2.3256470170489449</v>
      </c>
      <c r="CU35" s="80">
        <f t="shared" si="31"/>
        <v>2.3256470170489449</v>
      </c>
      <c r="CV35" s="80">
        <f t="shared" si="31"/>
        <v>2.3256470170489449</v>
      </c>
      <c r="CW35" s="80">
        <f t="shared" si="31"/>
        <v>2.3256470170489449</v>
      </c>
      <c r="CX35" s="80">
        <f t="shared" si="31"/>
        <v>2.3256470170489449</v>
      </c>
      <c r="CY35" s="80">
        <f t="shared" si="31"/>
        <v>2.3256470170489449</v>
      </c>
      <c r="CZ35" s="80">
        <f t="shared" si="31"/>
        <v>2.3256470170489449</v>
      </c>
      <c r="DA35" s="80">
        <f t="shared" si="31"/>
        <v>2.3256470170489449</v>
      </c>
      <c r="DB35" s="80">
        <f t="shared" si="31"/>
        <v>2.3256470170489449</v>
      </c>
      <c r="DC35" s="80">
        <f t="shared" si="31"/>
        <v>2.3256470170489449</v>
      </c>
      <c r="DD35" s="80">
        <f t="shared" si="31"/>
        <v>2.3256470170489449</v>
      </c>
      <c r="DE35" s="80">
        <f t="shared" si="31"/>
        <v>2.3256470170489449</v>
      </c>
      <c r="DF35" s="80">
        <f t="shared" si="31"/>
        <v>2.3256470170489449</v>
      </c>
      <c r="DG35" s="80">
        <f t="shared" si="31"/>
        <v>2.3256470170489449</v>
      </c>
      <c r="DH35" s="80">
        <f t="shared" si="31"/>
        <v>2.3256470170489449</v>
      </c>
      <c r="DI35" s="80">
        <f t="shared" si="31"/>
        <v>2.3256470170489449</v>
      </c>
      <c r="DJ35" s="80">
        <f t="shared" si="31"/>
        <v>2.3256470170489449</v>
      </c>
      <c r="DK35" s="80">
        <f t="shared" si="31"/>
        <v>2.3256470170489449</v>
      </c>
      <c r="DL35" s="80">
        <f t="shared" si="31"/>
        <v>2.3256470170489449</v>
      </c>
      <c r="DM35" s="80">
        <f t="shared" si="31"/>
        <v>2.3256470170489449</v>
      </c>
      <c r="DN35" s="80">
        <f t="shared" si="31"/>
        <v>2.3256470170489449</v>
      </c>
      <c r="DO35" s="80">
        <f t="shared" si="31"/>
        <v>2.3256470170489449</v>
      </c>
      <c r="DP35" s="80">
        <f t="shared" si="31"/>
        <v>2.3256470170489449</v>
      </c>
      <c r="DQ35" s="80">
        <f t="shared" si="31"/>
        <v>2.3256470170489449</v>
      </c>
      <c r="DR35" s="80">
        <f t="shared" si="31"/>
        <v>2.3256470170489449</v>
      </c>
      <c r="DS35" s="80">
        <f t="shared" si="31"/>
        <v>2.3256470170489449</v>
      </c>
      <c r="DT35" s="80">
        <f t="shared" si="31"/>
        <v>2.3256470170489449</v>
      </c>
      <c r="DU35" s="80">
        <f t="shared" si="31"/>
        <v>2.3256470170489449</v>
      </c>
      <c r="DV35" s="80">
        <f t="shared" si="31"/>
        <v>2.3256470170489449</v>
      </c>
      <c r="DW35" s="80">
        <f t="shared" si="31"/>
        <v>2.3256470170489449</v>
      </c>
      <c r="DX35" s="80">
        <f t="shared" si="31"/>
        <v>2.3256470170489449</v>
      </c>
      <c r="DY35" s="80">
        <f t="shared" si="31"/>
        <v>2.3256470170489449</v>
      </c>
      <c r="DZ35" s="80">
        <f t="shared" ref="DZ35:GK35" si="32">_xlfn.SINGLE(PIS)*DZ$12</f>
        <v>2.3256470170489449</v>
      </c>
      <c r="EA35" s="80">
        <f t="shared" si="32"/>
        <v>2.3256470170489449</v>
      </c>
      <c r="EB35" s="80">
        <f t="shared" si="32"/>
        <v>2.3256470170489449</v>
      </c>
      <c r="EC35" s="80">
        <f t="shared" si="32"/>
        <v>2.3256470170489449</v>
      </c>
      <c r="ED35" s="80">
        <f t="shared" si="32"/>
        <v>2.3256470170489449</v>
      </c>
      <c r="EE35" s="80">
        <f t="shared" si="32"/>
        <v>2.3256470170489449</v>
      </c>
      <c r="EF35" s="80">
        <f t="shared" si="32"/>
        <v>2.3256470170489449</v>
      </c>
      <c r="EG35" s="80">
        <f t="shared" si="32"/>
        <v>2.3256470170489449</v>
      </c>
      <c r="EH35" s="80">
        <f t="shared" si="32"/>
        <v>2.3256470170489449</v>
      </c>
      <c r="EI35" s="80">
        <f t="shared" si="32"/>
        <v>2.3256470170489449</v>
      </c>
      <c r="EJ35" s="80">
        <f t="shared" si="32"/>
        <v>2.3256470170489449</v>
      </c>
      <c r="EK35" s="80">
        <f t="shared" si="32"/>
        <v>2.3256470170489449</v>
      </c>
      <c r="EL35" s="80">
        <f t="shared" si="32"/>
        <v>2.3256470170489449</v>
      </c>
      <c r="EM35" s="80">
        <f t="shared" si="32"/>
        <v>2.3256470170489449</v>
      </c>
      <c r="EN35" s="80">
        <f t="shared" si="32"/>
        <v>2.3256470170489449</v>
      </c>
      <c r="EO35" s="80">
        <f t="shared" si="32"/>
        <v>2.3256470170489449</v>
      </c>
      <c r="EP35" s="80">
        <f t="shared" si="32"/>
        <v>2.3256470170489449</v>
      </c>
      <c r="EQ35" s="80">
        <f t="shared" si="32"/>
        <v>2.3256470170489449</v>
      </c>
      <c r="ER35" s="80">
        <f t="shared" si="32"/>
        <v>2.3256470170489449</v>
      </c>
      <c r="ES35" s="80">
        <f t="shared" si="32"/>
        <v>2.3256470170489449</v>
      </c>
      <c r="ET35" s="80">
        <f t="shared" si="32"/>
        <v>2.3256470170489449</v>
      </c>
      <c r="EU35" s="80">
        <f t="shared" si="32"/>
        <v>2.3256470170489449</v>
      </c>
      <c r="EV35" s="80">
        <f t="shared" si="32"/>
        <v>2.3256470170489449</v>
      </c>
      <c r="EW35" s="80">
        <f t="shared" si="32"/>
        <v>2.3256470170489449</v>
      </c>
      <c r="EX35" s="80">
        <f t="shared" si="32"/>
        <v>2.3256470170489449</v>
      </c>
      <c r="EY35" s="80">
        <f t="shared" si="32"/>
        <v>2.3256470170489449</v>
      </c>
      <c r="EZ35" s="80">
        <f t="shared" si="32"/>
        <v>2.3256470170489449</v>
      </c>
      <c r="FA35" s="80">
        <f t="shared" si="32"/>
        <v>2.3256470170489449</v>
      </c>
      <c r="FB35" s="80">
        <f t="shared" si="32"/>
        <v>2.3256470170489449</v>
      </c>
      <c r="FC35" s="80">
        <f t="shared" si="32"/>
        <v>2.3256470170489449</v>
      </c>
      <c r="FD35" s="80">
        <f t="shared" si="32"/>
        <v>2.3256470170489449</v>
      </c>
      <c r="FE35" s="80">
        <f t="shared" si="32"/>
        <v>2.3256470170489449</v>
      </c>
      <c r="FF35" s="80">
        <f t="shared" si="32"/>
        <v>2.3256470170489449</v>
      </c>
      <c r="FG35" s="80">
        <f t="shared" si="32"/>
        <v>2.3256470170489449</v>
      </c>
      <c r="FH35" s="80">
        <f t="shared" si="32"/>
        <v>2.3256470170489449</v>
      </c>
      <c r="FI35" s="80">
        <f t="shared" si="32"/>
        <v>2.3256470170489449</v>
      </c>
      <c r="FJ35" s="80">
        <f t="shared" si="32"/>
        <v>2.3256470170489449</v>
      </c>
      <c r="FK35" s="80">
        <f t="shared" si="32"/>
        <v>2.3256470170489449</v>
      </c>
      <c r="FL35" s="80">
        <f t="shared" si="32"/>
        <v>2.3256470170489449</v>
      </c>
      <c r="FM35" s="80">
        <f t="shared" si="32"/>
        <v>2.3256470170489449</v>
      </c>
      <c r="FN35" s="80">
        <f t="shared" si="32"/>
        <v>2.3256470170489449</v>
      </c>
      <c r="FO35" s="80">
        <f t="shared" si="32"/>
        <v>2.3256470170489449</v>
      </c>
      <c r="FP35" s="80">
        <f t="shared" si="32"/>
        <v>2.3256470170489449</v>
      </c>
      <c r="FQ35" s="80">
        <f t="shared" si="32"/>
        <v>2.3256470170489449</v>
      </c>
      <c r="FR35" s="80">
        <f t="shared" si="32"/>
        <v>2.3256470170489449</v>
      </c>
      <c r="FS35" s="80">
        <f t="shared" si="32"/>
        <v>2.3256470170489449</v>
      </c>
      <c r="FT35" s="80">
        <f t="shared" si="32"/>
        <v>2.3256470170489449</v>
      </c>
      <c r="FU35" s="80">
        <f t="shared" si="32"/>
        <v>2.3256470170489449</v>
      </c>
      <c r="FV35" s="80">
        <f t="shared" si="32"/>
        <v>2.3256470170489449</v>
      </c>
      <c r="FW35" s="80">
        <f t="shared" si="32"/>
        <v>2.3256470170489449</v>
      </c>
      <c r="FX35" s="80">
        <f t="shared" si="32"/>
        <v>2.3256470170489449</v>
      </c>
      <c r="FY35" s="80">
        <f t="shared" si="32"/>
        <v>2.3256470170489449</v>
      </c>
      <c r="FZ35" s="80">
        <f t="shared" si="32"/>
        <v>2.3256470170489449</v>
      </c>
      <c r="GA35" s="80">
        <f t="shared" si="32"/>
        <v>2.3256470170489449</v>
      </c>
      <c r="GB35" s="80">
        <f t="shared" si="32"/>
        <v>2.3256470170489449</v>
      </c>
      <c r="GC35" s="80">
        <f t="shared" si="32"/>
        <v>2.3256470170489449</v>
      </c>
      <c r="GD35" s="80">
        <f t="shared" si="32"/>
        <v>2.3256470170489449</v>
      </c>
      <c r="GE35" s="80">
        <f t="shared" si="32"/>
        <v>2.3256470170489449</v>
      </c>
      <c r="GF35" s="80">
        <f t="shared" si="32"/>
        <v>2.3256470170489449</v>
      </c>
      <c r="GG35" s="80">
        <f t="shared" si="32"/>
        <v>2.3256470170489449</v>
      </c>
      <c r="GH35" s="80">
        <f t="shared" si="32"/>
        <v>2.3256470170489449</v>
      </c>
      <c r="GI35" s="80">
        <f t="shared" si="32"/>
        <v>2.3256470170489449</v>
      </c>
      <c r="GJ35" s="80">
        <f t="shared" si="32"/>
        <v>2.3256470170489449</v>
      </c>
      <c r="GK35" s="80">
        <f t="shared" si="32"/>
        <v>2.3256470170489449</v>
      </c>
      <c r="GL35" s="80">
        <f t="shared" ref="GL35:HI35" si="33">_xlfn.SINGLE(PIS)*GL$12</f>
        <v>2.3256470170489449</v>
      </c>
      <c r="GM35" s="80">
        <f t="shared" si="33"/>
        <v>2.3256470170489449</v>
      </c>
      <c r="GN35" s="80">
        <f t="shared" si="33"/>
        <v>2.3256470170489449</v>
      </c>
      <c r="GO35" s="80">
        <f t="shared" si="33"/>
        <v>2.3256470170489449</v>
      </c>
      <c r="GP35" s="80">
        <f t="shared" si="33"/>
        <v>2.3256470170489449</v>
      </c>
      <c r="GQ35" s="80">
        <f t="shared" si="33"/>
        <v>2.3256470170489449</v>
      </c>
      <c r="GR35" s="80">
        <f t="shared" si="33"/>
        <v>2.3256470170489449</v>
      </c>
      <c r="GS35" s="80">
        <f t="shared" si="33"/>
        <v>2.3256470170489449</v>
      </c>
      <c r="GT35" s="80">
        <f t="shared" si="33"/>
        <v>2.3256470170489449</v>
      </c>
      <c r="GU35" s="80">
        <f t="shared" si="33"/>
        <v>2.3256470170489449</v>
      </c>
      <c r="GV35" s="80">
        <f t="shared" si="33"/>
        <v>2.3256470170489449</v>
      </c>
      <c r="GW35" s="80">
        <f t="shared" si="33"/>
        <v>2.3256470170489449</v>
      </c>
      <c r="GX35" s="80">
        <f t="shared" si="33"/>
        <v>2.3256470170489449</v>
      </c>
      <c r="GY35" s="80">
        <f t="shared" si="33"/>
        <v>2.3256470170489449</v>
      </c>
      <c r="GZ35" s="80">
        <f t="shared" si="33"/>
        <v>2.3256470170489449</v>
      </c>
      <c r="HA35" s="80">
        <f t="shared" si="33"/>
        <v>2.3256470170489449</v>
      </c>
      <c r="HB35" s="80">
        <f t="shared" si="33"/>
        <v>2.3256470170489449</v>
      </c>
      <c r="HC35" s="80">
        <f t="shared" si="33"/>
        <v>2.3256470170489449</v>
      </c>
      <c r="HD35" s="80">
        <f t="shared" si="33"/>
        <v>2.3256470170489449</v>
      </c>
      <c r="HE35" s="80">
        <f t="shared" si="33"/>
        <v>2.3256470170489449</v>
      </c>
      <c r="HF35" s="80">
        <f t="shared" si="33"/>
        <v>2.3256470170489449</v>
      </c>
      <c r="HG35" s="80">
        <f t="shared" si="33"/>
        <v>2.3256470170489449</v>
      </c>
      <c r="HH35" s="80">
        <f t="shared" si="33"/>
        <v>2.3256470170489449</v>
      </c>
      <c r="HI35" s="80">
        <f t="shared" si="33"/>
        <v>2.3256470170489449</v>
      </c>
    </row>
    <row r="36" spans="1:217" x14ac:dyDescent="0.2">
      <c r="A36" s="30" t="s">
        <v>228</v>
      </c>
      <c r="B36" s="80">
        <f t="shared" ref="B36:BM36" si="34">_xlfn.SINGLE(COFINS)*B$12</f>
        <v>0</v>
      </c>
      <c r="C36" s="80">
        <f t="shared" si="34"/>
        <v>0</v>
      </c>
      <c r="D36" s="80">
        <f t="shared" si="34"/>
        <v>0</v>
      </c>
      <c r="E36" s="80">
        <f t="shared" si="34"/>
        <v>0</v>
      </c>
      <c r="F36" s="80">
        <f t="shared" si="34"/>
        <v>0</v>
      </c>
      <c r="G36" s="80">
        <f t="shared" si="34"/>
        <v>0</v>
      </c>
      <c r="H36" s="80">
        <f t="shared" si="34"/>
        <v>0</v>
      </c>
      <c r="I36" s="80">
        <f t="shared" si="34"/>
        <v>0</v>
      </c>
      <c r="J36" s="80">
        <f t="shared" si="34"/>
        <v>0</v>
      </c>
      <c r="K36" s="80">
        <f t="shared" si="34"/>
        <v>0</v>
      </c>
      <c r="L36" s="80">
        <f t="shared" si="34"/>
        <v>0</v>
      </c>
      <c r="M36" s="80">
        <f t="shared" si="34"/>
        <v>0</v>
      </c>
      <c r="N36" s="80">
        <f t="shared" si="34"/>
        <v>0</v>
      </c>
      <c r="O36" s="80">
        <f t="shared" si="34"/>
        <v>0</v>
      </c>
      <c r="P36" s="80">
        <f t="shared" si="34"/>
        <v>0</v>
      </c>
      <c r="Q36" s="80">
        <f t="shared" si="34"/>
        <v>0</v>
      </c>
      <c r="R36" s="80">
        <f t="shared" si="34"/>
        <v>10.712071108831502</v>
      </c>
      <c r="S36" s="80">
        <f t="shared" si="34"/>
        <v>10.712071108831502</v>
      </c>
      <c r="T36" s="80">
        <f t="shared" si="34"/>
        <v>10.712071108831502</v>
      </c>
      <c r="U36" s="80">
        <f t="shared" si="34"/>
        <v>10.712071108831502</v>
      </c>
      <c r="V36" s="80">
        <f t="shared" si="34"/>
        <v>10.712071108831502</v>
      </c>
      <c r="W36" s="80">
        <f t="shared" si="34"/>
        <v>10.712071108831502</v>
      </c>
      <c r="X36" s="80">
        <f t="shared" si="34"/>
        <v>10.712071108831502</v>
      </c>
      <c r="Y36" s="80">
        <f t="shared" si="34"/>
        <v>10.712071108831502</v>
      </c>
      <c r="Z36" s="80">
        <f t="shared" si="34"/>
        <v>10.712071108831502</v>
      </c>
      <c r="AA36" s="80">
        <f t="shared" si="34"/>
        <v>10.712071108831502</v>
      </c>
      <c r="AB36" s="80">
        <f t="shared" si="34"/>
        <v>10.712071108831502</v>
      </c>
      <c r="AC36" s="80">
        <f t="shared" si="34"/>
        <v>10.712071108831502</v>
      </c>
      <c r="AD36" s="80">
        <f t="shared" si="34"/>
        <v>10.712071108831502</v>
      </c>
      <c r="AE36" s="80">
        <f t="shared" si="34"/>
        <v>10.712071108831502</v>
      </c>
      <c r="AF36" s="80">
        <f t="shared" si="34"/>
        <v>10.712071108831502</v>
      </c>
      <c r="AG36" s="80">
        <f t="shared" si="34"/>
        <v>10.712071108831502</v>
      </c>
      <c r="AH36" s="80">
        <f t="shared" si="34"/>
        <v>10.712071108831502</v>
      </c>
      <c r="AI36" s="80">
        <f t="shared" si="34"/>
        <v>10.712071108831502</v>
      </c>
      <c r="AJ36" s="80">
        <f t="shared" si="34"/>
        <v>10.712071108831502</v>
      </c>
      <c r="AK36" s="80">
        <f t="shared" si="34"/>
        <v>10.712071108831502</v>
      </c>
      <c r="AL36" s="80">
        <f t="shared" si="34"/>
        <v>10.712071108831502</v>
      </c>
      <c r="AM36" s="80">
        <f t="shared" si="34"/>
        <v>10.712071108831502</v>
      </c>
      <c r="AN36" s="80">
        <f t="shared" si="34"/>
        <v>10.712071108831502</v>
      </c>
      <c r="AO36" s="80">
        <f t="shared" si="34"/>
        <v>10.712071108831502</v>
      </c>
      <c r="AP36" s="80">
        <f t="shared" si="34"/>
        <v>10.712071108831502</v>
      </c>
      <c r="AQ36" s="80">
        <f t="shared" si="34"/>
        <v>10.712071108831502</v>
      </c>
      <c r="AR36" s="80">
        <f t="shared" si="34"/>
        <v>10.712071108831502</v>
      </c>
      <c r="AS36" s="80">
        <f t="shared" si="34"/>
        <v>10.712071108831502</v>
      </c>
      <c r="AT36" s="80">
        <f t="shared" si="34"/>
        <v>10.712071108831502</v>
      </c>
      <c r="AU36" s="80">
        <f t="shared" si="34"/>
        <v>10.712071108831502</v>
      </c>
      <c r="AV36" s="80">
        <f t="shared" si="34"/>
        <v>10.712071108831502</v>
      </c>
      <c r="AW36" s="80">
        <f t="shared" si="34"/>
        <v>10.712071108831502</v>
      </c>
      <c r="AX36" s="80">
        <f t="shared" si="34"/>
        <v>10.712071108831502</v>
      </c>
      <c r="AY36" s="80">
        <f t="shared" si="34"/>
        <v>10.712071108831502</v>
      </c>
      <c r="AZ36" s="80">
        <f t="shared" si="34"/>
        <v>10.712071108831502</v>
      </c>
      <c r="BA36" s="80">
        <f t="shared" si="34"/>
        <v>10.712071108831502</v>
      </c>
      <c r="BB36" s="80">
        <f t="shared" si="34"/>
        <v>10.712071108831502</v>
      </c>
      <c r="BC36" s="80">
        <f t="shared" si="34"/>
        <v>10.712071108831502</v>
      </c>
      <c r="BD36" s="80">
        <f t="shared" si="34"/>
        <v>10.712071108831502</v>
      </c>
      <c r="BE36" s="80">
        <f t="shared" si="34"/>
        <v>10.712071108831502</v>
      </c>
      <c r="BF36" s="80">
        <f t="shared" si="34"/>
        <v>10.712071108831502</v>
      </c>
      <c r="BG36" s="80">
        <f t="shared" si="34"/>
        <v>10.712071108831502</v>
      </c>
      <c r="BH36" s="80">
        <f t="shared" si="34"/>
        <v>10.712071108831502</v>
      </c>
      <c r="BI36" s="80">
        <f t="shared" si="34"/>
        <v>10.712071108831502</v>
      </c>
      <c r="BJ36" s="80">
        <f t="shared" si="34"/>
        <v>10.712071108831502</v>
      </c>
      <c r="BK36" s="80">
        <f t="shared" si="34"/>
        <v>10.712071108831502</v>
      </c>
      <c r="BL36" s="80">
        <f t="shared" si="34"/>
        <v>10.712071108831502</v>
      </c>
      <c r="BM36" s="80">
        <f t="shared" si="34"/>
        <v>10.712071108831502</v>
      </c>
      <c r="BN36" s="80">
        <f t="shared" ref="BN36:DY36" si="35">_xlfn.SINGLE(COFINS)*BN$12</f>
        <v>10.712071108831502</v>
      </c>
      <c r="BO36" s="80">
        <f t="shared" si="35"/>
        <v>10.712071108831502</v>
      </c>
      <c r="BP36" s="80">
        <f t="shared" si="35"/>
        <v>10.712071108831502</v>
      </c>
      <c r="BQ36" s="80">
        <f t="shared" si="35"/>
        <v>10.712071108831502</v>
      </c>
      <c r="BR36" s="80">
        <f t="shared" si="35"/>
        <v>10.712071108831502</v>
      </c>
      <c r="BS36" s="80">
        <f t="shared" si="35"/>
        <v>10.712071108831502</v>
      </c>
      <c r="BT36" s="80">
        <f t="shared" si="35"/>
        <v>10.712071108831502</v>
      </c>
      <c r="BU36" s="80">
        <f t="shared" si="35"/>
        <v>10.712071108831502</v>
      </c>
      <c r="BV36" s="80">
        <f t="shared" si="35"/>
        <v>10.712071108831502</v>
      </c>
      <c r="BW36" s="80">
        <f t="shared" si="35"/>
        <v>10.712071108831502</v>
      </c>
      <c r="BX36" s="80">
        <f t="shared" si="35"/>
        <v>10.712071108831502</v>
      </c>
      <c r="BY36" s="80">
        <f t="shared" si="35"/>
        <v>10.712071108831502</v>
      </c>
      <c r="BZ36" s="80">
        <f t="shared" si="35"/>
        <v>10.712071108831502</v>
      </c>
      <c r="CA36" s="80">
        <f t="shared" si="35"/>
        <v>10.712071108831502</v>
      </c>
      <c r="CB36" s="80">
        <f t="shared" si="35"/>
        <v>10.712071108831502</v>
      </c>
      <c r="CC36" s="80">
        <f t="shared" si="35"/>
        <v>10.712071108831502</v>
      </c>
      <c r="CD36" s="80">
        <f t="shared" si="35"/>
        <v>10.712071108831502</v>
      </c>
      <c r="CE36" s="80">
        <f t="shared" si="35"/>
        <v>10.712071108831502</v>
      </c>
      <c r="CF36" s="80">
        <f t="shared" si="35"/>
        <v>10.712071108831502</v>
      </c>
      <c r="CG36" s="80">
        <f t="shared" si="35"/>
        <v>10.712071108831502</v>
      </c>
      <c r="CH36" s="80">
        <f t="shared" si="35"/>
        <v>10.712071108831502</v>
      </c>
      <c r="CI36" s="80">
        <f t="shared" si="35"/>
        <v>10.712071108831502</v>
      </c>
      <c r="CJ36" s="80">
        <f t="shared" si="35"/>
        <v>10.712071108831502</v>
      </c>
      <c r="CK36" s="80">
        <f t="shared" si="35"/>
        <v>10.712071108831502</v>
      </c>
      <c r="CL36" s="80">
        <f t="shared" si="35"/>
        <v>10.712071108831502</v>
      </c>
      <c r="CM36" s="80">
        <f t="shared" si="35"/>
        <v>10.712071108831502</v>
      </c>
      <c r="CN36" s="80">
        <f t="shared" si="35"/>
        <v>10.712071108831502</v>
      </c>
      <c r="CO36" s="80">
        <f t="shared" si="35"/>
        <v>10.712071108831502</v>
      </c>
      <c r="CP36" s="80">
        <f t="shared" si="35"/>
        <v>10.712071108831502</v>
      </c>
      <c r="CQ36" s="80">
        <f t="shared" si="35"/>
        <v>10.712071108831502</v>
      </c>
      <c r="CR36" s="80">
        <f t="shared" si="35"/>
        <v>10.712071108831502</v>
      </c>
      <c r="CS36" s="80">
        <f t="shared" si="35"/>
        <v>10.712071108831502</v>
      </c>
      <c r="CT36" s="80">
        <f t="shared" si="35"/>
        <v>10.712071108831502</v>
      </c>
      <c r="CU36" s="80">
        <f t="shared" si="35"/>
        <v>10.712071108831502</v>
      </c>
      <c r="CV36" s="80">
        <f t="shared" si="35"/>
        <v>10.712071108831502</v>
      </c>
      <c r="CW36" s="80">
        <f t="shared" si="35"/>
        <v>10.712071108831502</v>
      </c>
      <c r="CX36" s="80">
        <f t="shared" si="35"/>
        <v>10.712071108831502</v>
      </c>
      <c r="CY36" s="80">
        <f t="shared" si="35"/>
        <v>10.712071108831502</v>
      </c>
      <c r="CZ36" s="80">
        <f t="shared" si="35"/>
        <v>10.712071108831502</v>
      </c>
      <c r="DA36" s="80">
        <f t="shared" si="35"/>
        <v>10.712071108831502</v>
      </c>
      <c r="DB36" s="80">
        <f t="shared" si="35"/>
        <v>10.712071108831502</v>
      </c>
      <c r="DC36" s="80">
        <f t="shared" si="35"/>
        <v>10.712071108831502</v>
      </c>
      <c r="DD36" s="80">
        <f t="shared" si="35"/>
        <v>10.712071108831502</v>
      </c>
      <c r="DE36" s="80">
        <f t="shared" si="35"/>
        <v>10.712071108831502</v>
      </c>
      <c r="DF36" s="80">
        <f t="shared" si="35"/>
        <v>10.712071108831502</v>
      </c>
      <c r="DG36" s="80">
        <f t="shared" si="35"/>
        <v>10.712071108831502</v>
      </c>
      <c r="DH36" s="80">
        <f t="shared" si="35"/>
        <v>10.712071108831502</v>
      </c>
      <c r="DI36" s="80">
        <f t="shared" si="35"/>
        <v>10.712071108831502</v>
      </c>
      <c r="DJ36" s="80">
        <f t="shared" si="35"/>
        <v>10.712071108831502</v>
      </c>
      <c r="DK36" s="80">
        <f t="shared" si="35"/>
        <v>10.712071108831502</v>
      </c>
      <c r="DL36" s="80">
        <f t="shared" si="35"/>
        <v>10.712071108831502</v>
      </c>
      <c r="DM36" s="80">
        <f t="shared" si="35"/>
        <v>10.712071108831502</v>
      </c>
      <c r="DN36" s="80">
        <f t="shared" si="35"/>
        <v>10.712071108831502</v>
      </c>
      <c r="DO36" s="80">
        <f t="shared" si="35"/>
        <v>10.712071108831502</v>
      </c>
      <c r="DP36" s="80">
        <f t="shared" si="35"/>
        <v>10.712071108831502</v>
      </c>
      <c r="DQ36" s="80">
        <f t="shared" si="35"/>
        <v>10.712071108831502</v>
      </c>
      <c r="DR36" s="80">
        <f t="shared" si="35"/>
        <v>10.712071108831502</v>
      </c>
      <c r="DS36" s="80">
        <f t="shared" si="35"/>
        <v>10.712071108831502</v>
      </c>
      <c r="DT36" s="80">
        <f t="shared" si="35"/>
        <v>10.712071108831502</v>
      </c>
      <c r="DU36" s="80">
        <f t="shared" si="35"/>
        <v>10.712071108831502</v>
      </c>
      <c r="DV36" s="80">
        <f t="shared" si="35"/>
        <v>10.712071108831502</v>
      </c>
      <c r="DW36" s="80">
        <f t="shared" si="35"/>
        <v>10.712071108831502</v>
      </c>
      <c r="DX36" s="80">
        <f t="shared" si="35"/>
        <v>10.712071108831502</v>
      </c>
      <c r="DY36" s="80">
        <f t="shared" si="35"/>
        <v>10.712071108831502</v>
      </c>
      <c r="DZ36" s="80">
        <f t="shared" ref="DZ36:GK36" si="36">_xlfn.SINGLE(COFINS)*DZ$12</f>
        <v>10.712071108831502</v>
      </c>
      <c r="EA36" s="80">
        <f t="shared" si="36"/>
        <v>10.712071108831502</v>
      </c>
      <c r="EB36" s="80">
        <f t="shared" si="36"/>
        <v>10.712071108831502</v>
      </c>
      <c r="EC36" s="80">
        <f t="shared" si="36"/>
        <v>10.712071108831502</v>
      </c>
      <c r="ED36" s="80">
        <f t="shared" si="36"/>
        <v>10.712071108831502</v>
      </c>
      <c r="EE36" s="80">
        <f t="shared" si="36"/>
        <v>10.712071108831502</v>
      </c>
      <c r="EF36" s="80">
        <f t="shared" si="36"/>
        <v>10.712071108831502</v>
      </c>
      <c r="EG36" s="80">
        <f t="shared" si="36"/>
        <v>10.712071108831502</v>
      </c>
      <c r="EH36" s="80">
        <f t="shared" si="36"/>
        <v>10.712071108831502</v>
      </c>
      <c r="EI36" s="80">
        <f t="shared" si="36"/>
        <v>10.712071108831502</v>
      </c>
      <c r="EJ36" s="80">
        <f t="shared" si="36"/>
        <v>10.712071108831502</v>
      </c>
      <c r="EK36" s="80">
        <f t="shared" si="36"/>
        <v>10.712071108831502</v>
      </c>
      <c r="EL36" s="80">
        <f t="shared" si="36"/>
        <v>10.712071108831502</v>
      </c>
      <c r="EM36" s="80">
        <f t="shared" si="36"/>
        <v>10.712071108831502</v>
      </c>
      <c r="EN36" s="80">
        <f t="shared" si="36"/>
        <v>10.712071108831502</v>
      </c>
      <c r="EO36" s="80">
        <f t="shared" si="36"/>
        <v>10.712071108831502</v>
      </c>
      <c r="EP36" s="80">
        <f t="shared" si="36"/>
        <v>10.712071108831502</v>
      </c>
      <c r="EQ36" s="80">
        <f t="shared" si="36"/>
        <v>10.712071108831502</v>
      </c>
      <c r="ER36" s="80">
        <f t="shared" si="36"/>
        <v>10.712071108831502</v>
      </c>
      <c r="ES36" s="80">
        <f t="shared" si="36"/>
        <v>10.712071108831502</v>
      </c>
      <c r="ET36" s="80">
        <f t="shared" si="36"/>
        <v>10.712071108831502</v>
      </c>
      <c r="EU36" s="80">
        <f t="shared" si="36"/>
        <v>10.712071108831502</v>
      </c>
      <c r="EV36" s="80">
        <f t="shared" si="36"/>
        <v>10.712071108831502</v>
      </c>
      <c r="EW36" s="80">
        <f t="shared" si="36"/>
        <v>10.712071108831502</v>
      </c>
      <c r="EX36" s="80">
        <f t="shared" si="36"/>
        <v>10.712071108831502</v>
      </c>
      <c r="EY36" s="80">
        <f t="shared" si="36"/>
        <v>10.712071108831502</v>
      </c>
      <c r="EZ36" s="80">
        <f t="shared" si="36"/>
        <v>10.712071108831502</v>
      </c>
      <c r="FA36" s="80">
        <f t="shared" si="36"/>
        <v>10.712071108831502</v>
      </c>
      <c r="FB36" s="80">
        <f t="shared" si="36"/>
        <v>10.712071108831502</v>
      </c>
      <c r="FC36" s="80">
        <f t="shared" si="36"/>
        <v>10.712071108831502</v>
      </c>
      <c r="FD36" s="80">
        <f t="shared" si="36"/>
        <v>10.712071108831502</v>
      </c>
      <c r="FE36" s="80">
        <f t="shared" si="36"/>
        <v>10.712071108831502</v>
      </c>
      <c r="FF36" s="80">
        <f t="shared" si="36"/>
        <v>10.712071108831502</v>
      </c>
      <c r="FG36" s="80">
        <f t="shared" si="36"/>
        <v>10.712071108831502</v>
      </c>
      <c r="FH36" s="80">
        <f t="shared" si="36"/>
        <v>10.712071108831502</v>
      </c>
      <c r="FI36" s="80">
        <f t="shared" si="36"/>
        <v>10.712071108831502</v>
      </c>
      <c r="FJ36" s="80">
        <f t="shared" si="36"/>
        <v>10.712071108831502</v>
      </c>
      <c r="FK36" s="80">
        <f t="shared" si="36"/>
        <v>10.712071108831502</v>
      </c>
      <c r="FL36" s="80">
        <f t="shared" si="36"/>
        <v>10.712071108831502</v>
      </c>
      <c r="FM36" s="80">
        <f t="shared" si="36"/>
        <v>10.712071108831502</v>
      </c>
      <c r="FN36" s="80">
        <f t="shared" si="36"/>
        <v>10.712071108831502</v>
      </c>
      <c r="FO36" s="80">
        <f t="shared" si="36"/>
        <v>10.712071108831502</v>
      </c>
      <c r="FP36" s="80">
        <f t="shared" si="36"/>
        <v>10.712071108831502</v>
      </c>
      <c r="FQ36" s="80">
        <f t="shared" si="36"/>
        <v>10.712071108831502</v>
      </c>
      <c r="FR36" s="80">
        <f t="shared" si="36"/>
        <v>10.712071108831502</v>
      </c>
      <c r="FS36" s="80">
        <f t="shared" si="36"/>
        <v>10.712071108831502</v>
      </c>
      <c r="FT36" s="80">
        <f t="shared" si="36"/>
        <v>10.712071108831502</v>
      </c>
      <c r="FU36" s="80">
        <f t="shared" si="36"/>
        <v>10.712071108831502</v>
      </c>
      <c r="FV36" s="80">
        <f t="shared" si="36"/>
        <v>10.712071108831502</v>
      </c>
      <c r="FW36" s="80">
        <f t="shared" si="36"/>
        <v>10.712071108831502</v>
      </c>
      <c r="FX36" s="80">
        <f t="shared" si="36"/>
        <v>10.712071108831502</v>
      </c>
      <c r="FY36" s="80">
        <f t="shared" si="36"/>
        <v>10.712071108831502</v>
      </c>
      <c r="FZ36" s="80">
        <f t="shared" si="36"/>
        <v>10.712071108831502</v>
      </c>
      <c r="GA36" s="80">
        <f t="shared" si="36"/>
        <v>10.712071108831502</v>
      </c>
      <c r="GB36" s="80">
        <f t="shared" si="36"/>
        <v>10.712071108831502</v>
      </c>
      <c r="GC36" s="80">
        <f t="shared" si="36"/>
        <v>10.712071108831502</v>
      </c>
      <c r="GD36" s="80">
        <f t="shared" si="36"/>
        <v>10.712071108831502</v>
      </c>
      <c r="GE36" s="80">
        <f t="shared" si="36"/>
        <v>10.712071108831502</v>
      </c>
      <c r="GF36" s="80">
        <f t="shared" si="36"/>
        <v>10.712071108831502</v>
      </c>
      <c r="GG36" s="80">
        <f t="shared" si="36"/>
        <v>10.712071108831502</v>
      </c>
      <c r="GH36" s="80">
        <f t="shared" si="36"/>
        <v>10.712071108831502</v>
      </c>
      <c r="GI36" s="80">
        <f t="shared" si="36"/>
        <v>10.712071108831502</v>
      </c>
      <c r="GJ36" s="80">
        <f t="shared" si="36"/>
        <v>10.712071108831502</v>
      </c>
      <c r="GK36" s="80">
        <f t="shared" si="36"/>
        <v>10.712071108831502</v>
      </c>
      <c r="GL36" s="80">
        <f t="shared" ref="GL36:HI36" si="37">_xlfn.SINGLE(COFINS)*GL$12</f>
        <v>10.712071108831502</v>
      </c>
      <c r="GM36" s="80">
        <f t="shared" si="37"/>
        <v>10.712071108831502</v>
      </c>
      <c r="GN36" s="80">
        <f t="shared" si="37"/>
        <v>10.712071108831502</v>
      </c>
      <c r="GO36" s="80">
        <f t="shared" si="37"/>
        <v>10.712071108831502</v>
      </c>
      <c r="GP36" s="80">
        <f t="shared" si="37"/>
        <v>10.712071108831502</v>
      </c>
      <c r="GQ36" s="80">
        <f t="shared" si="37"/>
        <v>10.712071108831502</v>
      </c>
      <c r="GR36" s="80">
        <f t="shared" si="37"/>
        <v>10.712071108831502</v>
      </c>
      <c r="GS36" s="80">
        <f t="shared" si="37"/>
        <v>10.712071108831502</v>
      </c>
      <c r="GT36" s="80">
        <f t="shared" si="37"/>
        <v>10.712071108831502</v>
      </c>
      <c r="GU36" s="80">
        <f t="shared" si="37"/>
        <v>10.712071108831502</v>
      </c>
      <c r="GV36" s="80">
        <f t="shared" si="37"/>
        <v>10.712071108831502</v>
      </c>
      <c r="GW36" s="80">
        <f t="shared" si="37"/>
        <v>10.712071108831502</v>
      </c>
      <c r="GX36" s="80">
        <f t="shared" si="37"/>
        <v>10.712071108831502</v>
      </c>
      <c r="GY36" s="80">
        <f t="shared" si="37"/>
        <v>10.712071108831502</v>
      </c>
      <c r="GZ36" s="80">
        <f t="shared" si="37"/>
        <v>10.712071108831502</v>
      </c>
      <c r="HA36" s="80">
        <f t="shared" si="37"/>
        <v>10.712071108831502</v>
      </c>
      <c r="HB36" s="80">
        <f t="shared" si="37"/>
        <v>10.712071108831502</v>
      </c>
      <c r="HC36" s="80">
        <f t="shared" si="37"/>
        <v>10.712071108831502</v>
      </c>
      <c r="HD36" s="80">
        <f t="shared" si="37"/>
        <v>10.712071108831502</v>
      </c>
      <c r="HE36" s="80">
        <f t="shared" si="37"/>
        <v>10.712071108831502</v>
      </c>
      <c r="HF36" s="80">
        <f t="shared" si="37"/>
        <v>10.712071108831502</v>
      </c>
      <c r="HG36" s="80">
        <f t="shared" si="37"/>
        <v>10.712071108831502</v>
      </c>
      <c r="HH36" s="80">
        <f t="shared" si="37"/>
        <v>10.712071108831502</v>
      </c>
      <c r="HI36" s="80">
        <f t="shared" si="37"/>
        <v>10.712071108831502</v>
      </c>
    </row>
    <row r="37" spans="1:217" x14ac:dyDescent="0.2">
      <c r="A37" s="30" t="s">
        <v>229</v>
      </c>
      <c r="B37" s="80">
        <f t="shared" ref="B37:BM37" si="38">_xlfn.SINGLE(ISS)*B$12</f>
        <v>0</v>
      </c>
      <c r="C37" s="80">
        <f t="shared" si="38"/>
        <v>0</v>
      </c>
      <c r="D37" s="80">
        <f t="shared" si="38"/>
        <v>0</v>
      </c>
      <c r="E37" s="80">
        <f t="shared" si="38"/>
        <v>0</v>
      </c>
      <c r="F37" s="80">
        <f t="shared" si="38"/>
        <v>0</v>
      </c>
      <c r="G37" s="80">
        <f t="shared" si="38"/>
        <v>0</v>
      </c>
      <c r="H37" s="80">
        <f t="shared" si="38"/>
        <v>0</v>
      </c>
      <c r="I37" s="80">
        <f t="shared" si="38"/>
        <v>0</v>
      </c>
      <c r="J37" s="80">
        <f t="shared" si="38"/>
        <v>0</v>
      </c>
      <c r="K37" s="80">
        <f t="shared" si="38"/>
        <v>0</v>
      </c>
      <c r="L37" s="80">
        <f t="shared" si="38"/>
        <v>0</v>
      </c>
      <c r="M37" s="80">
        <f t="shared" si="38"/>
        <v>0</v>
      </c>
      <c r="N37" s="80">
        <f t="shared" si="38"/>
        <v>0</v>
      </c>
      <c r="O37" s="80">
        <f t="shared" si="38"/>
        <v>0</v>
      </c>
      <c r="P37" s="80">
        <f t="shared" si="38"/>
        <v>0</v>
      </c>
      <c r="Q37" s="80">
        <f t="shared" si="38"/>
        <v>0</v>
      </c>
      <c r="R37" s="80">
        <f t="shared" si="38"/>
        <v>2.8189660812714483</v>
      </c>
      <c r="S37" s="80">
        <f t="shared" si="38"/>
        <v>2.8189660812714483</v>
      </c>
      <c r="T37" s="80">
        <f t="shared" si="38"/>
        <v>2.8189660812714483</v>
      </c>
      <c r="U37" s="80">
        <f t="shared" si="38"/>
        <v>2.8189660812714483</v>
      </c>
      <c r="V37" s="80">
        <f t="shared" si="38"/>
        <v>2.8189660812714483</v>
      </c>
      <c r="W37" s="80">
        <f t="shared" si="38"/>
        <v>2.8189660812714483</v>
      </c>
      <c r="X37" s="80">
        <f t="shared" si="38"/>
        <v>2.8189660812714483</v>
      </c>
      <c r="Y37" s="80">
        <f t="shared" si="38"/>
        <v>2.8189660812714483</v>
      </c>
      <c r="Z37" s="80">
        <f t="shared" si="38"/>
        <v>2.8189660812714483</v>
      </c>
      <c r="AA37" s="80">
        <f t="shared" si="38"/>
        <v>2.8189660812714483</v>
      </c>
      <c r="AB37" s="80">
        <f t="shared" si="38"/>
        <v>2.8189660812714483</v>
      </c>
      <c r="AC37" s="80">
        <f t="shared" si="38"/>
        <v>2.8189660812714483</v>
      </c>
      <c r="AD37" s="80">
        <f t="shared" si="38"/>
        <v>2.8189660812714483</v>
      </c>
      <c r="AE37" s="80">
        <f t="shared" si="38"/>
        <v>2.8189660812714483</v>
      </c>
      <c r="AF37" s="80">
        <f t="shared" si="38"/>
        <v>2.8189660812714483</v>
      </c>
      <c r="AG37" s="80">
        <f t="shared" si="38"/>
        <v>2.8189660812714483</v>
      </c>
      <c r="AH37" s="80">
        <f t="shared" si="38"/>
        <v>2.8189660812714483</v>
      </c>
      <c r="AI37" s="80">
        <f t="shared" si="38"/>
        <v>2.8189660812714483</v>
      </c>
      <c r="AJ37" s="80">
        <f t="shared" si="38"/>
        <v>2.8189660812714483</v>
      </c>
      <c r="AK37" s="80">
        <f t="shared" si="38"/>
        <v>2.8189660812714483</v>
      </c>
      <c r="AL37" s="80">
        <f t="shared" si="38"/>
        <v>2.8189660812714483</v>
      </c>
      <c r="AM37" s="80">
        <f t="shared" si="38"/>
        <v>2.8189660812714483</v>
      </c>
      <c r="AN37" s="80">
        <f t="shared" si="38"/>
        <v>2.8189660812714483</v>
      </c>
      <c r="AO37" s="80">
        <f t="shared" si="38"/>
        <v>2.8189660812714483</v>
      </c>
      <c r="AP37" s="80">
        <f t="shared" si="38"/>
        <v>2.8189660812714483</v>
      </c>
      <c r="AQ37" s="80">
        <f t="shared" si="38"/>
        <v>2.8189660812714483</v>
      </c>
      <c r="AR37" s="80">
        <f t="shared" si="38"/>
        <v>2.8189660812714483</v>
      </c>
      <c r="AS37" s="80">
        <f t="shared" si="38"/>
        <v>2.8189660812714483</v>
      </c>
      <c r="AT37" s="80">
        <f t="shared" si="38"/>
        <v>2.8189660812714483</v>
      </c>
      <c r="AU37" s="80">
        <f t="shared" si="38"/>
        <v>2.8189660812714483</v>
      </c>
      <c r="AV37" s="80">
        <f t="shared" si="38"/>
        <v>2.8189660812714483</v>
      </c>
      <c r="AW37" s="80">
        <f t="shared" si="38"/>
        <v>2.8189660812714483</v>
      </c>
      <c r="AX37" s="80">
        <f t="shared" si="38"/>
        <v>2.8189660812714483</v>
      </c>
      <c r="AY37" s="80">
        <f t="shared" si="38"/>
        <v>2.8189660812714483</v>
      </c>
      <c r="AZ37" s="80">
        <f t="shared" si="38"/>
        <v>2.8189660812714483</v>
      </c>
      <c r="BA37" s="80">
        <f t="shared" si="38"/>
        <v>2.8189660812714483</v>
      </c>
      <c r="BB37" s="80">
        <f t="shared" si="38"/>
        <v>2.8189660812714483</v>
      </c>
      <c r="BC37" s="80">
        <f t="shared" si="38"/>
        <v>2.8189660812714483</v>
      </c>
      <c r="BD37" s="80">
        <f t="shared" si="38"/>
        <v>2.8189660812714483</v>
      </c>
      <c r="BE37" s="80">
        <f t="shared" si="38"/>
        <v>2.8189660812714483</v>
      </c>
      <c r="BF37" s="80">
        <f t="shared" si="38"/>
        <v>2.8189660812714483</v>
      </c>
      <c r="BG37" s="80">
        <f t="shared" si="38"/>
        <v>2.8189660812714483</v>
      </c>
      <c r="BH37" s="80">
        <f t="shared" si="38"/>
        <v>2.8189660812714483</v>
      </c>
      <c r="BI37" s="80">
        <f t="shared" si="38"/>
        <v>2.8189660812714483</v>
      </c>
      <c r="BJ37" s="80">
        <f t="shared" si="38"/>
        <v>2.8189660812714483</v>
      </c>
      <c r="BK37" s="80">
        <f t="shared" si="38"/>
        <v>2.8189660812714483</v>
      </c>
      <c r="BL37" s="80">
        <f t="shared" si="38"/>
        <v>2.8189660812714483</v>
      </c>
      <c r="BM37" s="80">
        <f t="shared" si="38"/>
        <v>2.8189660812714483</v>
      </c>
      <c r="BN37" s="80">
        <f t="shared" ref="BN37:DY37" si="39">_xlfn.SINGLE(ISS)*BN$12</f>
        <v>2.8189660812714483</v>
      </c>
      <c r="BO37" s="80">
        <f t="shared" si="39"/>
        <v>2.8189660812714483</v>
      </c>
      <c r="BP37" s="80">
        <f t="shared" si="39"/>
        <v>2.8189660812714483</v>
      </c>
      <c r="BQ37" s="80">
        <f t="shared" si="39"/>
        <v>2.8189660812714483</v>
      </c>
      <c r="BR37" s="80">
        <f t="shared" si="39"/>
        <v>2.8189660812714483</v>
      </c>
      <c r="BS37" s="80">
        <f t="shared" si="39"/>
        <v>2.8189660812714483</v>
      </c>
      <c r="BT37" s="80">
        <f t="shared" si="39"/>
        <v>2.8189660812714483</v>
      </c>
      <c r="BU37" s="80">
        <f t="shared" si="39"/>
        <v>2.8189660812714483</v>
      </c>
      <c r="BV37" s="80">
        <f t="shared" si="39"/>
        <v>2.8189660812714483</v>
      </c>
      <c r="BW37" s="80">
        <f t="shared" si="39"/>
        <v>2.8189660812714483</v>
      </c>
      <c r="BX37" s="80">
        <f t="shared" si="39"/>
        <v>2.8189660812714483</v>
      </c>
      <c r="BY37" s="80">
        <f t="shared" si="39"/>
        <v>2.8189660812714483</v>
      </c>
      <c r="BZ37" s="80">
        <f t="shared" si="39"/>
        <v>2.8189660812714483</v>
      </c>
      <c r="CA37" s="80">
        <f t="shared" si="39"/>
        <v>2.8189660812714483</v>
      </c>
      <c r="CB37" s="80">
        <f t="shared" si="39"/>
        <v>2.8189660812714483</v>
      </c>
      <c r="CC37" s="80">
        <f t="shared" si="39"/>
        <v>2.8189660812714483</v>
      </c>
      <c r="CD37" s="80">
        <f t="shared" si="39"/>
        <v>2.8189660812714483</v>
      </c>
      <c r="CE37" s="80">
        <f t="shared" si="39"/>
        <v>2.8189660812714483</v>
      </c>
      <c r="CF37" s="80">
        <f t="shared" si="39"/>
        <v>2.8189660812714483</v>
      </c>
      <c r="CG37" s="80">
        <f t="shared" si="39"/>
        <v>2.8189660812714483</v>
      </c>
      <c r="CH37" s="80">
        <f t="shared" si="39"/>
        <v>2.8189660812714483</v>
      </c>
      <c r="CI37" s="80">
        <f t="shared" si="39"/>
        <v>2.8189660812714483</v>
      </c>
      <c r="CJ37" s="80">
        <f t="shared" si="39"/>
        <v>2.8189660812714483</v>
      </c>
      <c r="CK37" s="80">
        <f t="shared" si="39"/>
        <v>2.8189660812714483</v>
      </c>
      <c r="CL37" s="80">
        <f t="shared" si="39"/>
        <v>2.8189660812714483</v>
      </c>
      <c r="CM37" s="80">
        <f t="shared" si="39"/>
        <v>2.8189660812714483</v>
      </c>
      <c r="CN37" s="80">
        <f t="shared" si="39"/>
        <v>2.8189660812714483</v>
      </c>
      <c r="CO37" s="80">
        <f t="shared" si="39"/>
        <v>2.8189660812714483</v>
      </c>
      <c r="CP37" s="80">
        <f t="shared" si="39"/>
        <v>2.8189660812714483</v>
      </c>
      <c r="CQ37" s="80">
        <f t="shared" si="39"/>
        <v>2.8189660812714483</v>
      </c>
      <c r="CR37" s="80">
        <f t="shared" si="39"/>
        <v>2.8189660812714483</v>
      </c>
      <c r="CS37" s="80">
        <f t="shared" si="39"/>
        <v>2.8189660812714483</v>
      </c>
      <c r="CT37" s="80">
        <f t="shared" si="39"/>
        <v>2.8189660812714483</v>
      </c>
      <c r="CU37" s="80">
        <f t="shared" si="39"/>
        <v>2.8189660812714483</v>
      </c>
      <c r="CV37" s="80">
        <f t="shared" si="39"/>
        <v>2.8189660812714483</v>
      </c>
      <c r="CW37" s="80">
        <f t="shared" si="39"/>
        <v>2.8189660812714483</v>
      </c>
      <c r="CX37" s="80">
        <f t="shared" si="39"/>
        <v>2.8189660812714483</v>
      </c>
      <c r="CY37" s="80">
        <f t="shared" si="39"/>
        <v>2.8189660812714483</v>
      </c>
      <c r="CZ37" s="80">
        <f t="shared" si="39"/>
        <v>2.8189660812714483</v>
      </c>
      <c r="DA37" s="80">
        <f t="shared" si="39"/>
        <v>2.8189660812714483</v>
      </c>
      <c r="DB37" s="80">
        <f t="shared" si="39"/>
        <v>2.8189660812714483</v>
      </c>
      <c r="DC37" s="80">
        <f t="shared" si="39"/>
        <v>2.8189660812714483</v>
      </c>
      <c r="DD37" s="80">
        <f t="shared" si="39"/>
        <v>2.8189660812714483</v>
      </c>
      <c r="DE37" s="80">
        <f t="shared" si="39"/>
        <v>2.8189660812714483</v>
      </c>
      <c r="DF37" s="80">
        <f t="shared" si="39"/>
        <v>2.8189660812714483</v>
      </c>
      <c r="DG37" s="80">
        <f t="shared" si="39"/>
        <v>2.8189660812714483</v>
      </c>
      <c r="DH37" s="80">
        <f t="shared" si="39"/>
        <v>2.8189660812714483</v>
      </c>
      <c r="DI37" s="80">
        <f t="shared" si="39"/>
        <v>2.8189660812714483</v>
      </c>
      <c r="DJ37" s="80">
        <f t="shared" si="39"/>
        <v>2.8189660812714483</v>
      </c>
      <c r="DK37" s="80">
        <f t="shared" si="39"/>
        <v>2.8189660812714483</v>
      </c>
      <c r="DL37" s="80">
        <f t="shared" si="39"/>
        <v>2.8189660812714483</v>
      </c>
      <c r="DM37" s="80">
        <f t="shared" si="39"/>
        <v>2.8189660812714483</v>
      </c>
      <c r="DN37" s="80">
        <f t="shared" si="39"/>
        <v>2.8189660812714483</v>
      </c>
      <c r="DO37" s="80">
        <f t="shared" si="39"/>
        <v>2.8189660812714483</v>
      </c>
      <c r="DP37" s="80">
        <f t="shared" si="39"/>
        <v>2.8189660812714483</v>
      </c>
      <c r="DQ37" s="80">
        <f t="shared" si="39"/>
        <v>2.8189660812714483</v>
      </c>
      <c r="DR37" s="80">
        <f t="shared" si="39"/>
        <v>2.8189660812714483</v>
      </c>
      <c r="DS37" s="80">
        <f t="shared" si="39"/>
        <v>2.8189660812714483</v>
      </c>
      <c r="DT37" s="80">
        <f t="shared" si="39"/>
        <v>2.8189660812714483</v>
      </c>
      <c r="DU37" s="80">
        <f t="shared" si="39"/>
        <v>2.8189660812714483</v>
      </c>
      <c r="DV37" s="80">
        <f t="shared" si="39"/>
        <v>2.8189660812714483</v>
      </c>
      <c r="DW37" s="80">
        <f t="shared" si="39"/>
        <v>2.8189660812714483</v>
      </c>
      <c r="DX37" s="80">
        <f t="shared" si="39"/>
        <v>2.8189660812714483</v>
      </c>
      <c r="DY37" s="80">
        <f t="shared" si="39"/>
        <v>2.8189660812714483</v>
      </c>
      <c r="DZ37" s="80">
        <f t="shared" ref="DZ37:GK37" si="40">_xlfn.SINGLE(ISS)*DZ$12</f>
        <v>2.8189660812714483</v>
      </c>
      <c r="EA37" s="80">
        <f t="shared" si="40"/>
        <v>2.8189660812714483</v>
      </c>
      <c r="EB37" s="80">
        <f t="shared" si="40"/>
        <v>2.8189660812714483</v>
      </c>
      <c r="EC37" s="80">
        <f t="shared" si="40"/>
        <v>2.8189660812714483</v>
      </c>
      <c r="ED37" s="80">
        <f t="shared" si="40"/>
        <v>2.8189660812714483</v>
      </c>
      <c r="EE37" s="80">
        <f t="shared" si="40"/>
        <v>2.8189660812714483</v>
      </c>
      <c r="EF37" s="80">
        <f t="shared" si="40"/>
        <v>2.8189660812714483</v>
      </c>
      <c r="EG37" s="80">
        <f t="shared" si="40"/>
        <v>2.8189660812714483</v>
      </c>
      <c r="EH37" s="80">
        <f t="shared" si="40"/>
        <v>2.8189660812714483</v>
      </c>
      <c r="EI37" s="80">
        <f t="shared" si="40"/>
        <v>2.8189660812714483</v>
      </c>
      <c r="EJ37" s="80">
        <f t="shared" si="40"/>
        <v>2.8189660812714483</v>
      </c>
      <c r="EK37" s="80">
        <f t="shared" si="40"/>
        <v>2.8189660812714483</v>
      </c>
      <c r="EL37" s="80">
        <f t="shared" si="40"/>
        <v>2.8189660812714483</v>
      </c>
      <c r="EM37" s="80">
        <f t="shared" si="40"/>
        <v>2.8189660812714483</v>
      </c>
      <c r="EN37" s="80">
        <f t="shared" si="40"/>
        <v>2.8189660812714483</v>
      </c>
      <c r="EO37" s="80">
        <f t="shared" si="40"/>
        <v>2.8189660812714483</v>
      </c>
      <c r="EP37" s="80">
        <f t="shared" si="40"/>
        <v>2.8189660812714483</v>
      </c>
      <c r="EQ37" s="80">
        <f t="shared" si="40"/>
        <v>2.8189660812714483</v>
      </c>
      <c r="ER37" s="80">
        <f t="shared" si="40"/>
        <v>2.8189660812714483</v>
      </c>
      <c r="ES37" s="80">
        <f t="shared" si="40"/>
        <v>2.8189660812714483</v>
      </c>
      <c r="ET37" s="80">
        <f t="shared" si="40"/>
        <v>2.8189660812714483</v>
      </c>
      <c r="EU37" s="80">
        <f t="shared" si="40"/>
        <v>2.8189660812714483</v>
      </c>
      <c r="EV37" s="80">
        <f t="shared" si="40"/>
        <v>2.8189660812714483</v>
      </c>
      <c r="EW37" s="80">
        <f t="shared" si="40"/>
        <v>2.8189660812714483</v>
      </c>
      <c r="EX37" s="80">
        <f t="shared" si="40"/>
        <v>2.8189660812714483</v>
      </c>
      <c r="EY37" s="80">
        <f t="shared" si="40"/>
        <v>2.8189660812714483</v>
      </c>
      <c r="EZ37" s="80">
        <f t="shared" si="40"/>
        <v>2.8189660812714483</v>
      </c>
      <c r="FA37" s="80">
        <f t="shared" si="40"/>
        <v>2.8189660812714483</v>
      </c>
      <c r="FB37" s="80">
        <f t="shared" si="40"/>
        <v>2.8189660812714483</v>
      </c>
      <c r="FC37" s="80">
        <f t="shared" si="40"/>
        <v>2.8189660812714483</v>
      </c>
      <c r="FD37" s="80">
        <f t="shared" si="40"/>
        <v>2.8189660812714483</v>
      </c>
      <c r="FE37" s="80">
        <f t="shared" si="40"/>
        <v>2.8189660812714483</v>
      </c>
      <c r="FF37" s="80">
        <f t="shared" si="40"/>
        <v>2.8189660812714483</v>
      </c>
      <c r="FG37" s="80">
        <f t="shared" si="40"/>
        <v>2.8189660812714483</v>
      </c>
      <c r="FH37" s="80">
        <f t="shared" si="40"/>
        <v>2.8189660812714483</v>
      </c>
      <c r="FI37" s="80">
        <f t="shared" si="40"/>
        <v>2.8189660812714483</v>
      </c>
      <c r="FJ37" s="80">
        <f t="shared" si="40"/>
        <v>2.8189660812714483</v>
      </c>
      <c r="FK37" s="80">
        <f t="shared" si="40"/>
        <v>2.8189660812714483</v>
      </c>
      <c r="FL37" s="80">
        <f t="shared" si="40"/>
        <v>2.8189660812714483</v>
      </c>
      <c r="FM37" s="80">
        <f t="shared" si="40"/>
        <v>2.8189660812714483</v>
      </c>
      <c r="FN37" s="80">
        <f t="shared" si="40"/>
        <v>2.8189660812714483</v>
      </c>
      <c r="FO37" s="80">
        <f t="shared" si="40"/>
        <v>2.8189660812714483</v>
      </c>
      <c r="FP37" s="80">
        <f t="shared" si="40"/>
        <v>2.8189660812714483</v>
      </c>
      <c r="FQ37" s="80">
        <f t="shared" si="40"/>
        <v>2.8189660812714483</v>
      </c>
      <c r="FR37" s="80">
        <f t="shared" si="40"/>
        <v>2.8189660812714483</v>
      </c>
      <c r="FS37" s="80">
        <f t="shared" si="40"/>
        <v>2.8189660812714483</v>
      </c>
      <c r="FT37" s="80">
        <f t="shared" si="40"/>
        <v>2.8189660812714483</v>
      </c>
      <c r="FU37" s="80">
        <f t="shared" si="40"/>
        <v>2.8189660812714483</v>
      </c>
      <c r="FV37" s="80">
        <f t="shared" si="40"/>
        <v>2.8189660812714483</v>
      </c>
      <c r="FW37" s="80">
        <f t="shared" si="40"/>
        <v>2.8189660812714483</v>
      </c>
      <c r="FX37" s="80">
        <f t="shared" si="40"/>
        <v>2.8189660812714483</v>
      </c>
      <c r="FY37" s="80">
        <f t="shared" si="40"/>
        <v>2.8189660812714483</v>
      </c>
      <c r="FZ37" s="80">
        <f t="shared" si="40"/>
        <v>2.8189660812714483</v>
      </c>
      <c r="GA37" s="80">
        <f t="shared" si="40"/>
        <v>2.8189660812714483</v>
      </c>
      <c r="GB37" s="80">
        <f t="shared" si="40"/>
        <v>2.8189660812714483</v>
      </c>
      <c r="GC37" s="80">
        <f t="shared" si="40"/>
        <v>2.8189660812714483</v>
      </c>
      <c r="GD37" s="80">
        <f t="shared" si="40"/>
        <v>2.8189660812714483</v>
      </c>
      <c r="GE37" s="80">
        <f t="shared" si="40"/>
        <v>2.8189660812714483</v>
      </c>
      <c r="GF37" s="80">
        <f t="shared" si="40"/>
        <v>2.8189660812714483</v>
      </c>
      <c r="GG37" s="80">
        <f t="shared" si="40"/>
        <v>2.8189660812714483</v>
      </c>
      <c r="GH37" s="80">
        <f t="shared" si="40"/>
        <v>2.8189660812714483</v>
      </c>
      <c r="GI37" s="80">
        <f t="shared" si="40"/>
        <v>2.8189660812714483</v>
      </c>
      <c r="GJ37" s="80">
        <f t="shared" si="40"/>
        <v>2.8189660812714483</v>
      </c>
      <c r="GK37" s="80">
        <f t="shared" si="40"/>
        <v>2.8189660812714483</v>
      </c>
      <c r="GL37" s="80">
        <f t="shared" ref="GL37:HI37" si="41">_xlfn.SINGLE(ISS)*GL$12</f>
        <v>2.8189660812714483</v>
      </c>
      <c r="GM37" s="80">
        <f t="shared" si="41"/>
        <v>2.8189660812714483</v>
      </c>
      <c r="GN37" s="80">
        <f t="shared" si="41"/>
        <v>2.8189660812714483</v>
      </c>
      <c r="GO37" s="80">
        <f t="shared" si="41"/>
        <v>2.8189660812714483</v>
      </c>
      <c r="GP37" s="80">
        <f t="shared" si="41"/>
        <v>2.8189660812714483</v>
      </c>
      <c r="GQ37" s="80">
        <f t="shared" si="41"/>
        <v>2.8189660812714483</v>
      </c>
      <c r="GR37" s="80">
        <f t="shared" si="41"/>
        <v>2.8189660812714483</v>
      </c>
      <c r="GS37" s="80">
        <f t="shared" si="41"/>
        <v>2.8189660812714483</v>
      </c>
      <c r="GT37" s="80">
        <f t="shared" si="41"/>
        <v>2.8189660812714483</v>
      </c>
      <c r="GU37" s="80">
        <f t="shared" si="41"/>
        <v>2.8189660812714483</v>
      </c>
      <c r="GV37" s="80">
        <f t="shared" si="41"/>
        <v>2.8189660812714483</v>
      </c>
      <c r="GW37" s="80">
        <f t="shared" si="41"/>
        <v>2.8189660812714483</v>
      </c>
      <c r="GX37" s="80">
        <f t="shared" si="41"/>
        <v>2.8189660812714483</v>
      </c>
      <c r="GY37" s="80">
        <f t="shared" si="41"/>
        <v>2.8189660812714483</v>
      </c>
      <c r="GZ37" s="80">
        <f t="shared" si="41"/>
        <v>2.8189660812714483</v>
      </c>
      <c r="HA37" s="80">
        <f t="shared" si="41"/>
        <v>2.8189660812714483</v>
      </c>
      <c r="HB37" s="80">
        <f t="shared" si="41"/>
        <v>2.8189660812714483</v>
      </c>
      <c r="HC37" s="80">
        <f t="shared" si="41"/>
        <v>2.8189660812714483</v>
      </c>
      <c r="HD37" s="80">
        <f t="shared" si="41"/>
        <v>2.8189660812714483</v>
      </c>
      <c r="HE37" s="80">
        <f t="shared" si="41"/>
        <v>2.8189660812714483</v>
      </c>
      <c r="HF37" s="80">
        <f t="shared" si="41"/>
        <v>2.8189660812714483</v>
      </c>
      <c r="HG37" s="80">
        <f t="shared" si="41"/>
        <v>2.8189660812714483</v>
      </c>
      <c r="HH37" s="80">
        <f t="shared" si="41"/>
        <v>2.8189660812714483</v>
      </c>
      <c r="HI37" s="80">
        <f t="shared" si="41"/>
        <v>2.8189660812714483</v>
      </c>
    </row>
    <row r="38" spans="1:217" x14ac:dyDescent="0.2">
      <c r="A38" s="30" t="s">
        <v>230</v>
      </c>
      <c r="B38" s="80">
        <f t="shared" ref="B38:BM38" si="42">_xlfn.SINGLE(PIS)*SUM(B44,B47:B48,B50:B52)</f>
        <v>0</v>
      </c>
      <c r="C38" s="80">
        <f t="shared" si="42"/>
        <v>0</v>
      </c>
      <c r="D38" s="80">
        <f t="shared" si="42"/>
        <v>0</v>
      </c>
      <c r="E38" s="80">
        <f t="shared" si="42"/>
        <v>0</v>
      </c>
      <c r="F38" s="80">
        <f t="shared" si="42"/>
        <v>0</v>
      </c>
      <c r="G38" s="80">
        <f t="shared" si="42"/>
        <v>0</v>
      </c>
      <c r="H38" s="80">
        <f t="shared" si="42"/>
        <v>0</v>
      </c>
      <c r="I38" s="80">
        <f t="shared" si="42"/>
        <v>0</v>
      </c>
      <c r="J38" s="80">
        <f t="shared" si="42"/>
        <v>0</v>
      </c>
      <c r="K38" s="80">
        <f t="shared" si="42"/>
        <v>0</v>
      </c>
      <c r="L38" s="80">
        <f t="shared" si="42"/>
        <v>0</v>
      </c>
      <c r="M38" s="80">
        <f t="shared" si="42"/>
        <v>0</v>
      </c>
      <c r="N38" s="80">
        <f t="shared" si="42"/>
        <v>0</v>
      </c>
      <c r="O38" s="80">
        <f t="shared" si="42"/>
        <v>0</v>
      </c>
      <c r="P38" s="80">
        <f t="shared" si="42"/>
        <v>0</v>
      </c>
      <c r="Q38" s="80">
        <f t="shared" si="42"/>
        <v>0</v>
      </c>
      <c r="R38" s="80">
        <f t="shared" si="42"/>
        <v>0</v>
      </c>
      <c r="S38" s="80">
        <f t="shared" si="42"/>
        <v>0</v>
      </c>
      <c r="T38" s="80">
        <f t="shared" si="42"/>
        <v>0</v>
      </c>
      <c r="U38" s="80">
        <f t="shared" si="42"/>
        <v>0</v>
      </c>
      <c r="V38" s="80">
        <f t="shared" si="42"/>
        <v>0</v>
      </c>
      <c r="W38" s="80">
        <f t="shared" si="42"/>
        <v>0</v>
      </c>
      <c r="X38" s="80">
        <f t="shared" si="42"/>
        <v>0</v>
      </c>
      <c r="Y38" s="80">
        <f t="shared" si="42"/>
        <v>0</v>
      </c>
      <c r="Z38" s="80">
        <f t="shared" si="42"/>
        <v>0</v>
      </c>
      <c r="AA38" s="80">
        <f t="shared" si="42"/>
        <v>0</v>
      </c>
      <c r="AB38" s="80">
        <f t="shared" si="42"/>
        <v>0</v>
      </c>
      <c r="AC38" s="80">
        <f t="shared" si="42"/>
        <v>0</v>
      </c>
      <c r="AD38" s="80">
        <f t="shared" si="42"/>
        <v>0</v>
      </c>
      <c r="AE38" s="80">
        <f t="shared" si="42"/>
        <v>0</v>
      </c>
      <c r="AF38" s="80">
        <f t="shared" si="42"/>
        <v>0</v>
      </c>
      <c r="AG38" s="80">
        <f t="shared" si="42"/>
        <v>0</v>
      </c>
      <c r="AH38" s="80">
        <f t="shared" si="42"/>
        <v>0</v>
      </c>
      <c r="AI38" s="80">
        <f t="shared" si="42"/>
        <v>0</v>
      </c>
      <c r="AJ38" s="80">
        <f t="shared" si="42"/>
        <v>0</v>
      </c>
      <c r="AK38" s="80">
        <f t="shared" si="42"/>
        <v>0</v>
      </c>
      <c r="AL38" s="80">
        <f t="shared" si="42"/>
        <v>0</v>
      </c>
      <c r="AM38" s="80">
        <f t="shared" si="42"/>
        <v>0</v>
      </c>
      <c r="AN38" s="80">
        <f t="shared" si="42"/>
        <v>0</v>
      </c>
      <c r="AO38" s="80">
        <f t="shared" si="42"/>
        <v>0</v>
      </c>
      <c r="AP38" s="80">
        <f t="shared" si="42"/>
        <v>0</v>
      </c>
      <c r="AQ38" s="80">
        <f t="shared" si="42"/>
        <v>0</v>
      </c>
      <c r="AR38" s="80">
        <f t="shared" si="42"/>
        <v>0</v>
      </c>
      <c r="AS38" s="80">
        <f t="shared" si="42"/>
        <v>0</v>
      </c>
      <c r="AT38" s="80">
        <f t="shared" si="42"/>
        <v>0</v>
      </c>
      <c r="AU38" s="80">
        <f t="shared" si="42"/>
        <v>0</v>
      </c>
      <c r="AV38" s="80">
        <f t="shared" si="42"/>
        <v>0</v>
      </c>
      <c r="AW38" s="80">
        <f t="shared" si="42"/>
        <v>0</v>
      </c>
      <c r="AX38" s="80">
        <f t="shared" si="42"/>
        <v>0</v>
      </c>
      <c r="AY38" s="80">
        <f t="shared" si="42"/>
        <v>0</v>
      </c>
      <c r="AZ38" s="80">
        <f t="shared" si="42"/>
        <v>0</v>
      </c>
      <c r="BA38" s="80">
        <f t="shared" si="42"/>
        <v>0</v>
      </c>
      <c r="BB38" s="80">
        <f t="shared" si="42"/>
        <v>0</v>
      </c>
      <c r="BC38" s="80">
        <f t="shared" si="42"/>
        <v>0</v>
      </c>
      <c r="BD38" s="80">
        <f t="shared" si="42"/>
        <v>0</v>
      </c>
      <c r="BE38" s="80">
        <f t="shared" si="42"/>
        <v>0</v>
      </c>
      <c r="BF38" s="80">
        <f t="shared" si="42"/>
        <v>0</v>
      </c>
      <c r="BG38" s="80">
        <f t="shared" si="42"/>
        <v>0</v>
      </c>
      <c r="BH38" s="80">
        <f t="shared" si="42"/>
        <v>0</v>
      </c>
      <c r="BI38" s="80">
        <f t="shared" si="42"/>
        <v>0</v>
      </c>
      <c r="BJ38" s="80">
        <f t="shared" si="42"/>
        <v>0</v>
      </c>
      <c r="BK38" s="80">
        <f t="shared" si="42"/>
        <v>0</v>
      </c>
      <c r="BL38" s="80">
        <f t="shared" si="42"/>
        <v>0</v>
      </c>
      <c r="BM38" s="80">
        <f t="shared" si="42"/>
        <v>0</v>
      </c>
      <c r="BN38" s="80">
        <f t="shared" ref="BN38:DY38" si="43">_xlfn.SINGLE(PIS)*SUM(BN44,BN47:BN48,BN50:BN52)</f>
        <v>0</v>
      </c>
      <c r="BO38" s="80">
        <f t="shared" si="43"/>
        <v>0</v>
      </c>
      <c r="BP38" s="80">
        <f t="shared" si="43"/>
        <v>0</v>
      </c>
      <c r="BQ38" s="80">
        <f t="shared" si="43"/>
        <v>0</v>
      </c>
      <c r="BR38" s="80">
        <f t="shared" si="43"/>
        <v>0</v>
      </c>
      <c r="BS38" s="80">
        <f t="shared" si="43"/>
        <v>0</v>
      </c>
      <c r="BT38" s="80">
        <f t="shared" si="43"/>
        <v>0</v>
      </c>
      <c r="BU38" s="80">
        <f t="shared" si="43"/>
        <v>0</v>
      </c>
      <c r="BV38" s="80">
        <f t="shared" si="43"/>
        <v>0</v>
      </c>
      <c r="BW38" s="80">
        <f t="shared" si="43"/>
        <v>0</v>
      </c>
      <c r="BX38" s="80">
        <f t="shared" si="43"/>
        <v>0</v>
      </c>
      <c r="BY38" s="80">
        <f t="shared" si="43"/>
        <v>0</v>
      </c>
      <c r="BZ38" s="80">
        <f t="shared" si="43"/>
        <v>0</v>
      </c>
      <c r="CA38" s="80">
        <f t="shared" si="43"/>
        <v>0</v>
      </c>
      <c r="CB38" s="80">
        <f t="shared" si="43"/>
        <v>0</v>
      </c>
      <c r="CC38" s="80">
        <f t="shared" si="43"/>
        <v>0</v>
      </c>
      <c r="CD38" s="80">
        <f t="shared" si="43"/>
        <v>0</v>
      </c>
      <c r="CE38" s="80">
        <f t="shared" si="43"/>
        <v>0</v>
      </c>
      <c r="CF38" s="80">
        <f t="shared" si="43"/>
        <v>0</v>
      </c>
      <c r="CG38" s="80">
        <f t="shared" si="43"/>
        <v>0</v>
      </c>
      <c r="CH38" s="80">
        <f t="shared" si="43"/>
        <v>0</v>
      </c>
      <c r="CI38" s="80">
        <f t="shared" si="43"/>
        <v>0</v>
      </c>
      <c r="CJ38" s="80">
        <f t="shared" si="43"/>
        <v>0</v>
      </c>
      <c r="CK38" s="80">
        <f t="shared" si="43"/>
        <v>0</v>
      </c>
      <c r="CL38" s="80">
        <f t="shared" si="43"/>
        <v>0</v>
      </c>
      <c r="CM38" s="80">
        <f t="shared" si="43"/>
        <v>0</v>
      </c>
      <c r="CN38" s="80">
        <f t="shared" si="43"/>
        <v>0</v>
      </c>
      <c r="CO38" s="80">
        <f t="shared" si="43"/>
        <v>0</v>
      </c>
      <c r="CP38" s="80">
        <f t="shared" si="43"/>
        <v>0</v>
      </c>
      <c r="CQ38" s="80">
        <f t="shared" si="43"/>
        <v>0</v>
      </c>
      <c r="CR38" s="80">
        <f t="shared" si="43"/>
        <v>0</v>
      </c>
      <c r="CS38" s="80">
        <f t="shared" si="43"/>
        <v>0</v>
      </c>
      <c r="CT38" s="80">
        <f t="shared" si="43"/>
        <v>0</v>
      </c>
      <c r="CU38" s="80">
        <f t="shared" si="43"/>
        <v>0</v>
      </c>
      <c r="CV38" s="80">
        <f t="shared" si="43"/>
        <v>0</v>
      </c>
      <c r="CW38" s="80">
        <f t="shared" si="43"/>
        <v>0</v>
      </c>
      <c r="CX38" s="80">
        <f t="shared" si="43"/>
        <v>0</v>
      </c>
      <c r="CY38" s="80">
        <f t="shared" si="43"/>
        <v>0</v>
      </c>
      <c r="CZ38" s="80">
        <f t="shared" si="43"/>
        <v>0</v>
      </c>
      <c r="DA38" s="80">
        <f t="shared" si="43"/>
        <v>0</v>
      </c>
      <c r="DB38" s="80">
        <f t="shared" si="43"/>
        <v>0</v>
      </c>
      <c r="DC38" s="80">
        <f t="shared" si="43"/>
        <v>0</v>
      </c>
      <c r="DD38" s="80">
        <f t="shared" si="43"/>
        <v>0</v>
      </c>
      <c r="DE38" s="80">
        <f t="shared" si="43"/>
        <v>0</v>
      </c>
      <c r="DF38" s="80">
        <f t="shared" si="43"/>
        <v>0</v>
      </c>
      <c r="DG38" s="80">
        <f t="shared" si="43"/>
        <v>0</v>
      </c>
      <c r="DH38" s="80">
        <f t="shared" si="43"/>
        <v>0</v>
      </c>
      <c r="DI38" s="80">
        <f t="shared" si="43"/>
        <v>0</v>
      </c>
      <c r="DJ38" s="80">
        <f t="shared" si="43"/>
        <v>0</v>
      </c>
      <c r="DK38" s="80">
        <f t="shared" si="43"/>
        <v>0</v>
      </c>
      <c r="DL38" s="80">
        <f t="shared" si="43"/>
        <v>0</v>
      </c>
      <c r="DM38" s="80">
        <f t="shared" si="43"/>
        <v>0</v>
      </c>
      <c r="DN38" s="80">
        <f t="shared" si="43"/>
        <v>0</v>
      </c>
      <c r="DO38" s="80">
        <f t="shared" si="43"/>
        <v>0</v>
      </c>
      <c r="DP38" s="80">
        <f t="shared" si="43"/>
        <v>0</v>
      </c>
      <c r="DQ38" s="80">
        <f t="shared" si="43"/>
        <v>0</v>
      </c>
      <c r="DR38" s="80">
        <f t="shared" si="43"/>
        <v>0</v>
      </c>
      <c r="DS38" s="80">
        <f t="shared" si="43"/>
        <v>0</v>
      </c>
      <c r="DT38" s="80">
        <f t="shared" si="43"/>
        <v>0</v>
      </c>
      <c r="DU38" s="80">
        <f t="shared" si="43"/>
        <v>0</v>
      </c>
      <c r="DV38" s="80">
        <f t="shared" si="43"/>
        <v>0</v>
      </c>
      <c r="DW38" s="80">
        <f t="shared" si="43"/>
        <v>0</v>
      </c>
      <c r="DX38" s="80">
        <f t="shared" si="43"/>
        <v>0</v>
      </c>
      <c r="DY38" s="80">
        <f t="shared" si="43"/>
        <v>0</v>
      </c>
      <c r="DZ38" s="80">
        <f t="shared" ref="DZ38:GK38" si="44">_xlfn.SINGLE(PIS)*SUM(DZ44,DZ47:DZ48,DZ50:DZ52)</f>
        <v>0</v>
      </c>
      <c r="EA38" s="80">
        <f t="shared" si="44"/>
        <v>0</v>
      </c>
      <c r="EB38" s="80">
        <f t="shared" si="44"/>
        <v>0</v>
      </c>
      <c r="EC38" s="80">
        <f t="shared" si="44"/>
        <v>0</v>
      </c>
      <c r="ED38" s="80">
        <f t="shared" si="44"/>
        <v>0</v>
      </c>
      <c r="EE38" s="80">
        <f t="shared" si="44"/>
        <v>0</v>
      </c>
      <c r="EF38" s="80">
        <f t="shared" si="44"/>
        <v>0</v>
      </c>
      <c r="EG38" s="80">
        <f t="shared" si="44"/>
        <v>0</v>
      </c>
      <c r="EH38" s="80">
        <f t="shared" si="44"/>
        <v>0</v>
      </c>
      <c r="EI38" s="80">
        <f t="shared" si="44"/>
        <v>0</v>
      </c>
      <c r="EJ38" s="80">
        <f t="shared" si="44"/>
        <v>0</v>
      </c>
      <c r="EK38" s="80">
        <f t="shared" si="44"/>
        <v>0</v>
      </c>
      <c r="EL38" s="80">
        <f t="shared" si="44"/>
        <v>0</v>
      </c>
      <c r="EM38" s="80">
        <f t="shared" si="44"/>
        <v>0</v>
      </c>
      <c r="EN38" s="80">
        <f t="shared" si="44"/>
        <v>0</v>
      </c>
      <c r="EO38" s="80">
        <f t="shared" si="44"/>
        <v>0</v>
      </c>
      <c r="EP38" s="80">
        <f t="shared" si="44"/>
        <v>0</v>
      </c>
      <c r="EQ38" s="80">
        <f t="shared" si="44"/>
        <v>0</v>
      </c>
      <c r="ER38" s="80">
        <f t="shared" si="44"/>
        <v>0</v>
      </c>
      <c r="ES38" s="80">
        <f t="shared" si="44"/>
        <v>0</v>
      </c>
      <c r="ET38" s="80">
        <f t="shared" si="44"/>
        <v>0</v>
      </c>
      <c r="EU38" s="80">
        <f t="shared" si="44"/>
        <v>0</v>
      </c>
      <c r="EV38" s="80">
        <f t="shared" si="44"/>
        <v>0</v>
      </c>
      <c r="EW38" s="80">
        <f t="shared" si="44"/>
        <v>0</v>
      </c>
      <c r="EX38" s="80">
        <f t="shared" si="44"/>
        <v>0</v>
      </c>
      <c r="EY38" s="80">
        <f t="shared" si="44"/>
        <v>0</v>
      </c>
      <c r="EZ38" s="80">
        <f t="shared" si="44"/>
        <v>0</v>
      </c>
      <c r="FA38" s="80">
        <f t="shared" si="44"/>
        <v>0</v>
      </c>
      <c r="FB38" s="80">
        <f t="shared" si="44"/>
        <v>0</v>
      </c>
      <c r="FC38" s="80">
        <f t="shared" si="44"/>
        <v>0</v>
      </c>
      <c r="FD38" s="80">
        <f t="shared" si="44"/>
        <v>0</v>
      </c>
      <c r="FE38" s="80">
        <f t="shared" si="44"/>
        <v>0</v>
      </c>
      <c r="FF38" s="80">
        <f t="shared" si="44"/>
        <v>0</v>
      </c>
      <c r="FG38" s="80">
        <f t="shared" si="44"/>
        <v>0</v>
      </c>
      <c r="FH38" s="80">
        <f t="shared" si="44"/>
        <v>0</v>
      </c>
      <c r="FI38" s="80">
        <f t="shared" si="44"/>
        <v>0</v>
      </c>
      <c r="FJ38" s="80">
        <f t="shared" si="44"/>
        <v>0</v>
      </c>
      <c r="FK38" s="80">
        <f t="shared" si="44"/>
        <v>0</v>
      </c>
      <c r="FL38" s="80">
        <f t="shared" si="44"/>
        <v>0</v>
      </c>
      <c r="FM38" s="80">
        <f t="shared" si="44"/>
        <v>0</v>
      </c>
      <c r="FN38" s="80">
        <f t="shared" si="44"/>
        <v>0</v>
      </c>
      <c r="FO38" s="80">
        <f t="shared" si="44"/>
        <v>0</v>
      </c>
      <c r="FP38" s="80">
        <f t="shared" si="44"/>
        <v>0</v>
      </c>
      <c r="FQ38" s="80">
        <f t="shared" si="44"/>
        <v>0</v>
      </c>
      <c r="FR38" s="80">
        <f t="shared" si="44"/>
        <v>0</v>
      </c>
      <c r="FS38" s="80">
        <f t="shared" si="44"/>
        <v>0</v>
      </c>
      <c r="FT38" s="80">
        <f t="shared" si="44"/>
        <v>0</v>
      </c>
      <c r="FU38" s="80">
        <f t="shared" si="44"/>
        <v>0</v>
      </c>
      <c r="FV38" s="80">
        <f t="shared" si="44"/>
        <v>0</v>
      </c>
      <c r="FW38" s="80">
        <f t="shared" si="44"/>
        <v>0</v>
      </c>
      <c r="FX38" s="80">
        <f t="shared" si="44"/>
        <v>0</v>
      </c>
      <c r="FY38" s="80">
        <f t="shared" si="44"/>
        <v>0</v>
      </c>
      <c r="FZ38" s="80">
        <f t="shared" si="44"/>
        <v>0</v>
      </c>
      <c r="GA38" s="80">
        <f t="shared" si="44"/>
        <v>0</v>
      </c>
      <c r="GB38" s="80">
        <f t="shared" si="44"/>
        <v>0</v>
      </c>
      <c r="GC38" s="80">
        <f t="shared" si="44"/>
        <v>0</v>
      </c>
      <c r="GD38" s="80">
        <f t="shared" si="44"/>
        <v>0</v>
      </c>
      <c r="GE38" s="80">
        <f t="shared" si="44"/>
        <v>0</v>
      </c>
      <c r="GF38" s="80">
        <f t="shared" si="44"/>
        <v>0</v>
      </c>
      <c r="GG38" s="80">
        <f t="shared" si="44"/>
        <v>0</v>
      </c>
      <c r="GH38" s="80">
        <f t="shared" si="44"/>
        <v>0</v>
      </c>
      <c r="GI38" s="80">
        <f t="shared" si="44"/>
        <v>0</v>
      </c>
      <c r="GJ38" s="80">
        <f t="shared" si="44"/>
        <v>0</v>
      </c>
      <c r="GK38" s="80">
        <f t="shared" si="44"/>
        <v>0</v>
      </c>
      <c r="GL38" s="80">
        <f t="shared" ref="GL38:HI38" si="45">_xlfn.SINGLE(PIS)*SUM(GL44,GL47:GL48,GL50:GL52)</f>
        <v>0</v>
      </c>
      <c r="GM38" s="80">
        <f t="shared" si="45"/>
        <v>0</v>
      </c>
      <c r="GN38" s="80">
        <f t="shared" si="45"/>
        <v>0</v>
      </c>
      <c r="GO38" s="80">
        <f t="shared" si="45"/>
        <v>0</v>
      </c>
      <c r="GP38" s="80">
        <f t="shared" si="45"/>
        <v>0</v>
      </c>
      <c r="GQ38" s="80">
        <f t="shared" si="45"/>
        <v>0</v>
      </c>
      <c r="GR38" s="80">
        <f t="shared" si="45"/>
        <v>0</v>
      </c>
      <c r="GS38" s="80">
        <f t="shared" si="45"/>
        <v>0</v>
      </c>
      <c r="GT38" s="80">
        <f t="shared" si="45"/>
        <v>0</v>
      </c>
      <c r="GU38" s="80">
        <f t="shared" si="45"/>
        <v>0</v>
      </c>
      <c r="GV38" s="80">
        <f t="shared" si="45"/>
        <v>0</v>
      </c>
      <c r="GW38" s="80">
        <f t="shared" si="45"/>
        <v>0</v>
      </c>
      <c r="GX38" s="80">
        <f t="shared" si="45"/>
        <v>0</v>
      </c>
      <c r="GY38" s="80">
        <f t="shared" si="45"/>
        <v>0</v>
      </c>
      <c r="GZ38" s="80">
        <f t="shared" si="45"/>
        <v>0</v>
      </c>
      <c r="HA38" s="80">
        <f t="shared" si="45"/>
        <v>0</v>
      </c>
      <c r="HB38" s="80">
        <f t="shared" si="45"/>
        <v>0</v>
      </c>
      <c r="HC38" s="80">
        <f t="shared" si="45"/>
        <v>0</v>
      </c>
      <c r="HD38" s="80">
        <f t="shared" si="45"/>
        <v>0</v>
      </c>
      <c r="HE38" s="80">
        <f t="shared" si="45"/>
        <v>0</v>
      </c>
      <c r="HF38" s="80">
        <f t="shared" si="45"/>
        <v>0</v>
      </c>
      <c r="HG38" s="80">
        <f t="shared" si="45"/>
        <v>0</v>
      </c>
      <c r="HH38" s="80">
        <f t="shared" si="45"/>
        <v>0</v>
      </c>
      <c r="HI38" s="80">
        <f t="shared" si="45"/>
        <v>0</v>
      </c>
    </row>
    <row r="39" spans="1:217" x14ac:dyDescent="0.2">
      <c r="A39" s="30" t="s">
        <v>231</v>
      </c>
      <c r="B39" s="80">
        <f t="shared" ref="B39:BM39" si="46">_xlfn.SINGLE(COFINS)*SUM(B44,B47:B48,B50:B52)</f>
        <v>0</v>
      </c>
      <c r="C39" s="80">
        <f t="shared" si="46"/>
        <v>0</v>
      </c>
      <c r="D39" s="80">
        <f t="shared" si="46"/>
        <v>0</v>
      </c>
      <c r="E39" s="80">
        <f t="shared" si="46"/>
        <v>0</v>
      </c>
      <c r="F39" s="80">
        <f t="shared" si="46"/>
        <v>0</v>
      </c>
      <c r="G39" s="80">
        <f t="shared" si="46"/>
        <v>0</v>
      </c>
      <c r="H39" s="80">
        <f t="shared" si="46"/>
        <v>0</v>
      </c>
      <c r="I39" s="80">
        <f t="shared" si="46"/>
        <v>0</v>
      </c>
      <c r="J39" s="80">
        <f t="shared" si="46"/>
        <v>0</v>
      </c>
      <c r="K39" s="80">
        <f t="shared" si="46"/>
        <v>0</v>
      </c>
      <c r="L39" s="80">
        <f t="shared" si="46"/>
        <v>0</v>
      </c>
      <c r="M39" s="80">
        <f t="shared" si="46"/>
        <v>0</v>
      </c>
      <c r="N39" s="80">
        <f t="shared" si="46"/>
        <v>0</v>
      </c>
      <c r="O39" s="80">
        <f t="shared" si="46"/>
        <v>0</v>
      </c>
      <c r="P39" s="80">
        <f t="shared" si="46"/>
        <v>0</v>
      </c>
      <c r="Q39" s="80">
        <f t="shared" si="46"/>
        <v>0</v>
      </c>
      <c r="R39" s="80">
        <f t="shared" si="46"/>
        <v>0</v>
      </c>
      <c r="S39" s="80">
        <f t="shared" si="46"/>
        <v>0</v>
      </c>
      <c r="T39" s="80">
        <f t="shared" si="46"/>
        <v>0</v>
      </c>
      <c r="U39" s="80">
        <f t="shared" si="46"/>
        <v>0</v>
      </c>
      <c r="V39" s="80">
        <f t="shared" si="46"/>
        <v>0</v>
      </c>
      <c r="W39" s="80">
        <f t="shared" si="46"/>
        <v>0</v>
      </c>
      <c r="X39" s="80">
        <f t="shared" si="46"/>
        <v>0</v>
      </c>
      <c r="Y39" s="80">
        <f t="shared" si="46"/>
        <v>0</v>
      </c>
      <c r="Z39" s="80">
        <f t="shared" si="46"/>
        <v>0</v>
      </c>
      <c r="AA39" s="80">
        <f t="shared" si="46"/>
        <v>0</v>
      </c>
      <c r="AB39" s="80">
        <f t="shared" si="46"/>
        <v>0</v>
      </c>
      <c r="AC39" s="80">
        <f t="shared" si="46"/>
        <v>0</v>
      </c>
      <c r="AD39" s="80">
        <f t="shared" si="46"/>
        <v>0</v>
      </c>
      <c r="AE39" s="80">
        <f t="shared" si="46"/>
        <v>0</v>
      </c>
      <c r="AF39" s="80">
        <f t="shared" si="46"/>
        <v>0</v>
      </c>
      <c r="AG39" s="80">
        <f t="shared" si="46"/>
        <v>0</v>
      </c>
      <c r="AH39" s="80">
        <f t="shared" si="46"/>
        <v>0</v>
      </c>
      <c r="AI39" s="80">
        <f t="shared" si="46"/>
        <v>0</v>
      </c>
      <c r="AJ39" s="80">
        <f t="shared" si="46"/>
        <v>0</v>
      </c>
      <c r="AK39" s="80">
        <f t="shared" si="46"/>
        <v>0</v>
      </c>
      <c r="AL39" s="80">
        <f t="shared" si="46"/>
        <v>0</v>
      </c>
      <c r="AM39" s="80">
        <f t="shared" si="46"/>
        <v>0</v>
      </c>
      <c r="AN39" s="80">
        <f t="shared" si="46"/>
        <v>0</v>
      </c>
      <c r="AO39" s="80">
        <f t="shared" si="46"/>
        <v>0</v>
      </c>
      <c r="AP39" s="80">
        <f t="shared" si="46"/>
        <v>0</v>
      </c>
      <c r="AQ39" s="80">
        <f t="shared" si="46"/>
        <v>0</v>
      </c>
      <c r="AR39" s="80">
        <f t="shared" si="46"/>
        <v>0</v>
      </c>
      <c r="AS39" s="80">
        <f t="shared" si="46"/>
        <v>0</v>
      </c>
      <c r="AT39" s="80">
        <f t="shared" si="46"/>
        <v>0</v>
      </c>
      <c r="AU39" s="80">
        <f t="shared" si="46"/>
        <v>0</v>
      </c>
      <c r="AV39" s="80">
        <f t="shared" si="46"/>
        <v>0</v>
      </c>
      <c r="AW39" s="80">
        <f t="shared" si="46"/>
        <v>0</v>
      </c>
      <c r="AX39" s="80">
        <f t="shared" si="46"/>
        <v>0</v>
      </c>
      <c r="AY39" s="80">
        <f t="shared" si="46"/>
        <v>0</v>
      </c>
      <c r="AZ39" s="80">
        <f t="shared" si="46"/>
        <v>0</v>
      </c>
      <c r="BA39" s="80">
        <f t="shared" si="46"/>
        <v>0</v>
      </c>
      <c r="BB39" s="80">
        <f t="shared" si="46"/>
        <v>0</v>
      </c>
      <c r="BC39" s="80">
        <f t="shared" si="46"/>
        <v>0</v>
      </c>
      <c r="BD39" s="80">
        <f t="shared" si="46"/>
        <v>0</v>
      </c>
      <c r="BE39" s="80">
        <f t="shared" si="46"/>
        <v>0</v>
      </c>
      <c r="BF39" s="80">
        <f t="shared" si="46"/>
        <v>0</v>
      </c>
      <c r="BG39" s="80">
        <f t="shared" si="46"/>
        <v>0</v>
      </c>
      <c r="BH39" s="80">
        <f t="shared" si="46"/>
        <v>0</v>
      </c>
      <c r="BI39" s="80">
        <f t="shared" si="46"/>
        <v>0</v>
      </c>
      <c r="BJ39" s="80">
        <f t="shared" si="46"/>
        <v>0</v>
      </c>
      <c r="BK39" s="80">
        <f t="shared" si="46"/>
        <v>0</v>
      </c>
      <c r="BL39" s="80">
        <f t="shared" si="46"/>
        <v>0</v>
      </c>
      <c r="BM39" s="80">
        <f t="shared" si="46"/>
        <v>0</v>
      </c>
      <c r="BN39" s="80">
        <f t="shared" ref="BN39:DY39" si="47">_xlfn.SINGLE(COFINS)*SUM(BN44,BN47:BN48,BN50:BN52)</f>
        <v>0</v>
      </c>
      <c r="BO39" s="80">
        <f t="shared" si="47"/>
        <v>0</v>
      </c>
      <c r="BP39" s="80">
        <f t="shared" si="47"/>
        <v>0</v>
      </c>
      <c r="BQ39" s="80">
        <f t="shared" si="47"/>
        <v>0</v>
      </c>
      <c r="BR39" s="80">
        <f t="shared" si="47"/>
        <v>0</v>
      </c>
      <c r="BS39" s="80">
        <f t="shared" si="47"/>
        <v>0</v>
      </c>
      <c r="BT39" s="80">
        <f t="shared" si="47"/>
        <v>0</v>
      </c>
      <c r="BU39" s="80">
        <f t="shared" si="47"/>
        <v>0</v>
      </c>
      <c r="BV39" s="80">
        <f t="shared" si="47"/>
        <v>0</v>
      </c>
      <c r="BW39" s="80">
        <f t="shared" si="47"/>
        <v>0</v>
      </c>
      <c r="BX39" s="80">
        <f t="shared" si="47"/>
        <v>0</v>
      </c>
      <c r="BY39" s="80">
        <f t="shared" si="47"/>
        <v>0</v>
      </c>
      <c r="BZ39" s="80">
        <f t="shared" si="47"/>
        <v>0</v>
      </c>
      <c r="CA39" s="80">
        <f t="shared" si="47"/>
        <v>0</v>
      </c>
      <c r="CB39" s="80">
        <f t="shared" si="47"/>
        <v>0</v>
      </c>
      <c r="CC39" s="80">
        <f t="shared" si="47"/>
        <v>0</v>
      </c>
      <c r="CD39" s="80">
        <f t="shared" si="47"/>
        <v>0</v>
      </c>
      <c r="CE39" s="80">
        <f t="shared" si="47"/>
        <v>0</v>
      </c>
      <c r="CF39" s="80">
        <f t="shared" si="47"/>
        <v>0</v>
      </c>
      <c r="CG39" s="80">
        <f t="shared" si="47"/>
        <v>0</v>
      </c>
      <c r="CH39" s="80">
        <f t="shared" si="47"/>
        <v>0</v>
      </c>
      <c r="CI39" s="80">
        <f t="shared" si="47"/>
        <v>0</v>
      </c>
      <c r="CJ39" s="80">
        <f t="shared" si="47"/>
        <v>0</v>
      </c>
      <c r="CK39" s="80">
        <f t="shared" si="47"/>
        <v>0</v>
      </c>
      <c r="CL39" s="80">
        <f t="shared" si="47"/>
        <v>0</v>
      </c>
      <c r="CM39" s="80">
        <f t="shared" si="47"/>
        <v>0</v>
      </c>
      <c r="CN39" s="80">
        <f t="shared" si="47"/>
        <v>0</v>
      </c>
      <c r="CO39" s="80">
        <f t="shared" si="47"/>
        <v>0</v>
      </c>
      <c r="CP39" s="80">
        <f t="shared" si="47"/>
        <v>0</v>
      </c>
      <c r="CQ39" s="80">
        <f t="shared" si="47"/>
        <v>0</v>
      </c>
      <c r="CR39" s="80">
        <f t="shared" si="47"/>
        <v>0</v>
      </c>
      <c r="CS39" s="80">
        <f t="shared" si="47"/>
        <v>0</v>
      </c>
      <c r="CT39" s="80">
        <f t="shared" si="47"/>
        <v>0</v>
      </c>
      <c r="CU39" s="80">
        <f t="shared" si="47"/>
        <v>0</v>
      </c>
      <c r="CV39" s="80">
        <f t="shared" si="47"/>
        <v>0</v>
      </c>
      <c r="CW39" s="80">
        <f t="shared" si="47"/>
        <v>0</v>
      </c>
      <c r="CX39" s="80">
        <f t="shared" si="47"/>
        <v>0</v>
      </c>
      <c r="CY39" s="80">
        <f t="shared" si="47"/>
        <v>0</v>
      </c>
      <c r="CZ39" s="80">
        <f t="shared" si="47"/>
        <v>0</v>
      </c>
      <c r="DA39" s="80">
        <f t="shared" si="47"/>
        <v>0</v>
      </c>
      <c r="DB39" s="80">
        <f t="shared" si="47"/>
        <v>0</v>
      </c>
      <c r="DC39" s="80">
        <f t="shared" si="47"/>
        <v>0</v>
      </c>
      <c r="DD39" s="80">
        <f t="shared" si="47"/>
        <v>0</v>
      </c>
      <c r="DE39" s="80">
        <f t="shared" si="47"/>
        <v>0</v>
      </c>
      <c r="DF39" s="80">
        <f t="shared" si="47"/>
        <v>0</v>
      </c>
      <c r="DG39" s="80">
        <f t="shared" si="47"/>
        <v>0</v>
      </c>
      <c r="DH39" s="80">
        <f t="shared" si="47"/>
        <v>0</v>
      </c>
      <c r="DI39" s="80">
        <f t="shared" si="47"/>
        <v>0</v>
      </c>
      <c r="DJ39" s="80">
        <f t="shared" si="47"/>
        <v>0</v>
      </c>
      <c r="DK39" s="80">
        <f t="shared" si="47"/>
        <v>0</v>
      </c>
      <c r="DL39" s="80">
        <f t="shared" si="47"/>
        <v>0</v>
      </c>
      <c r="DM39" s="80">
        <f t="shared" si="47"/>
        <v>0</v>
      </c>
      <c r="DN39" s="80">
        <f t="shared" si="47"/>
        <v>0</v>
      </c>
      <c r="DO39" s="80">
        <f t="shared" si="47"/>
        <v>0</v>
      </c>
      <c r="DP39" s="80">
        <f t="shared" si="47"/>
        <v>0</v>
      </c>
      <c r="DQ39" s="80">
        <f t="shared" si="47"/>
        <v>0</v>
      </c>
      <c r="DR39" s="80">
        <f t="shared" si="47"/>
        <v>0</v>
      </c>
      <c r="DS39" s="80">
        <f t="shared" si="47"/>
        <v>0</v>
      </c>
      <c r="DT39" s="80">
        <f t="shared" si="47"/>
        <v>0</v>
      </c>
      <c r="DU39" s="80">
        <f t="shared" si="47"/>
        <v>0</v>
      </c>
      <c r="DV39" s="80">
        <f t="shared" si="47"/>
        <v>0</v>
      </c>
      <c r="DW39" s="80">
        <f t="shared" si="47"/>
        <v>0</v>
      </c>
      <c r="DX39" s="80">
        <f t="shared" si="47"/>
        <v>0</v>
      </c>
      <c r="DY39" s="80">
        <f t="shared" si="47"/>
        <v>0</v>
      </c>
      <c r="DZ39" s="80">
        <f t="shared" ref="DZ39:GK39" si="48">_xlfn.SINGLE(COFINS)*SUM(DZ44,DZ47:DZ48,DZ50:DZ52)</f>
        <v>0</v>
      </c>
      <c r="EA39" s="80">
        <f t="shared" si="48"/>
        <v>0</v>
      </c>
      <c r="EB39" s="80">
        <f t="shared" si="48"/>
        <v>0</v>
      </c>
      <c r="EC39" s="80">
        <f t="shared" si="48"/>
        <v>0</v>
      </c>
      <c r="ED39" s="80">
        <f t="shared" si="48"/>
        <v>0</v>
      </c>
      <c r="EE39" s="80">
        <f t="shared" si="48"/>
        <v>0</v>
      </c>
      <c r="EF39" s="80">
        <f t="shared" si="48"/>
        <v>0</v>
      </c>
      <c r="EG39" s="80">
        <f t="shared" si="48"/>
        <v>0</v>
      </c>
      <c r="EH39" s="80">
        <f t="shared" si="48"/>
        <v>0</v>
      </c>
      <c r="EI39" s="80">
        <f t="shared" si="48"/>
        <v>0</v>
      </c>
      <c r="EJ39" s="80">
        <f t="shared" si="48"/>
        <v>0</v>
      </c>
      <c r="EK39" s="80">
        <f t="shared" si="48"/>
        <v>0</v>
      </c>
      <c r="EL39" s="80">
        <f t="shared" si="48"/>
        <v>0</v>
      </c>
      <c r="EM39" s="80">
        <f t="shared" si="48"/>
        <v>0</v>
      </c>
      <c r="EN39" s="80">
        <f t="shared" si="48"/>
        <v>0</v>
      </c>
      <c r="EO39" s="80">
        <f t="shared" si="48"/>
        <v>0</v>
      </c>
      <c r="EP39" s="80">
        <f t="shared" si="48"/>
        <v>0</v>
      </c>
      <c r="EQ39" s="80">
        <f t="shared" si="48"/>
        <v>0</v>
      </c>
      <c r="ER39" s="80">
        <f t="shared" si="48"/>
        <v>0</v>
      </c>
      <c r="ES39" s="80">
        <f t="shared" si="48"/>
        <v>0</v>
      </c>
      <c r="ET39" s="80">
        <f t="shared" si="48"/>
        <v>0</v>
      </c>
      <c r="EU39" s="80">
        <f t="shared" si="48"/>
        <v>0</v>
      </c>
      <c r="EV39" s="80">
        <f t="shared" si="48"/>
        <v>0</v>
      </c>
      <c r="EW39" s="80">
        <f t="shared" si="48"/>
        <v>0</v>
      </c>
      <c r="EX39" s="80">
        <f t="shared" si="48"/>
        <v>0</v>
      </c>
      <c r="EY39" s="80">
        <f t="shared" si="48"/>
        <v>0</v>
      </c>
      <c r="EZ39" s="80">
        <f t="shared" si="48"/>
        <v>0</v>
      </c>
      <c r="FA39" s="80">
        <f t="shared" si="48"/>
        <v>0</v>
      </c>
      <c r="FB39" s="80">
        <f t="shared" si="48"/>
        <v>0</v>
      </c>
      <c r="FC39" s="80">
        <f t="shared" si="48"/>
        <v>0</v>
      </c>
      <c r="FD39" s="80">
        <f t="shared" si="48"/>
        <v>0</v>
      </c>
      <c r="FE39" s="80">
        <f t="shared" si="48"/>
        <v>0</v>
      </c>
      <c r="FF39" s="80">
        <f t="shared" si="48"/>
        <v>0</v>
      </c>
      <c r="FG39" s="80">
        <f t="shared" si="48"/>
        <v>0</v>
      </c>
      <c r="FH39" s="80">
        <f t="shared" si="48"/>
        <v>0</v>
      </c>
      <c r="FI39" s="80">
        <f t="shared" si="48"/>
        <v>0</v>
      </c>
      <c r="FJ39" s="80">
        <f t="shared" si="48"/>
        <v>0</v>
      </c>
      <c r="FK39" s="80">
        <f t="shared" si="48"/>
        <v>0</v>
      </c>
      <c r="FL39" s="80">
        <f t="shared" si="48"/>
        <v>0</v>
      </c>
      <c r="FM39" s="80">
        <f t="shared" si="48"/>
        <v>0</v>
      </c>
      <c r="FN39" s="80">
        <f t="shared" si="48"/>
        <v>0</v>
      </c>
      <c r="FO39" s="80">
        <f t="shared" si="48"/>
        <v>0</v>
      </c>
      <c r="FP39" s="80">
        <f t="shared" si="48"/>
        <v>0</v>
      </c>
      <c r="FQ39" s="80">
        <f t="shared" si="48"/>
        <v>0</v>
      </c>
      <c r="FR39" s="80">
        <f t="shared" si="48"/>
        <v>0</v>
      </c>
      <c r="FS39" s="80">
        <f t="shared" si="48"/>
        <v>0</v>
      </c>
      <c r="FT39" s="80">
        <f t="shared" si="48"/>
        <v>0</v>
      </c>
      <c r="FU39" s="80">
        <f t="shared" si="48"/>
        <v>0</v>
      </c>
      <c r="FV39" s="80">
        <f t="shared" si="48"/>
        <v>0</v>
      </c>
      <c r="FW39" s="80">
        <f t="shared" si="48"/>
        <v>0</v>
      </c>
      <c r="FX39" s="80">
        <f t="shared" si="48"/>
        <v>0</v>
      </c>
      <c r="FY39" s="80">
        <f t="shared" si="48"/>
        <v>0</v>
      </c>
      <c r="FZ39" s="80">
        <f t="shared" si="48"/>
        <v>0</v>
      </c>
      <c r="GA39" s="80">
        <f t="shared" si="48"/>
        <v>0</v>
      </c>
      <c r="GB39" s="80">
        <f t="shared" si="48"/>
        <v>0</v>
      </c>
      <c r="GC39" s="80">
        <f t="shared" si="48"/>
        <v>0</v>
      </c>
      <c r="GD39" s="80">
        <f t="shared" si="48"/>
        <v>0</v>
      </c>
      <c r="GE39" s="80">
        <f t="shared" si="48"/>
        <v>0</v>
      </c>
      <c r="GF39" s="80">
        <f t="shared" si="48"/>
        <v>0</v>
      </c>
      <c r="GG39" s="80">
        <f t="shared" si="48"/>
        <v>0</v>
      </c>
      <c r="GH39" s="80">
        <f t="shared" si="48"/>
        <v>0</v>
      </c>
      <c r="GI39" s="80">
        <f t="shared" si="48"/>
        <v>0</v>
      </c>
      <c r="GJ39" s="80">
        <f t="shared" si="48"/>
        <v>0</v>
      </c>
      <c r="GK39" s="80">
        <f t="shared" si="48"/>
        <v>0</v>
      </c>
      <c r="GL39" s="80">
        <f t="shared" ref="GL39:HI39" si="49">_xlfn.SINGLE(COFINS)*SUM(GL44,GL47:GL48,GL50:GL52)</f>
        <v>0</v>
      </c>
      <c r="GM39" s="80">
        <f t="shared" si="49"/>
        <v>0</v>
      </c>
      <c r="GN39" s="80">
        <f t="shared" si="49"/>
        <v>0</v>
      </c>
      <c r="GO39" s="80">
        <f t="shared" si="49"/>
        <v>0</v>
      </c>
      <c r="GP39" s="80">
        <f t="shared" si="49"/>
        <v>0</v>
      </c>
      <c r="GQ39" s="80">
        <f t="shared" si="49"/>
        <v>0</v>
      </c>
      <c r="GR39" s="80">
        <f t="shared" si="49"/>
        <v>0</v>
      </c>
      <c r="GS39" s="80">
        <f t="shared" si="49"/>
        <v>0</v>
      </c>
      <c r="GT39" s="80">
        <f t="shared" si="49"/>
        <v>0</v>
      </c>
      <c r="GU39" s="80">
        <f t="shared" si="49"/>
        <v>0</v>
      </c>
      <c r="GV39" s="80">
        <f t="shared" si="49"/>
        <v>0</v>
      </c>
      <c r="GW39" s="80">
        <f t="shared" si="49"/>
        <v>0</v>
      </c>
      <c r="GX39" s="80">
        <f t="shared" si="49"/>
        <v>0</v>
      </c>
      <c r="GY39" s="80">
        <f t="shared" si="49"/>
        <v>0</v>
      </c>
      <c r="GZ39" s="80">
        <f t="shared" si="49"/>
        <v>0</v>
      </c>
      <c r="HA39" s="80">
        <f t="shared" si="49"/>
        <v>0</v>
      </c>
      <c r="HB39" s="80">
        <f t="shared" si="49"/>
        <v>0</v>
      </c>
      <c r="HC39" s="80">
        <f t="shared" si="49"/>
        <v>0</v>
      </c>
      <c r="HD39" s="80">
        <f t="shared" si="49"/>
        <v>0</v>
      </c>
      <c r="HE39" s="80">
        <f t="shared" si="49"/>
        <v>0</v>
      </c>
      <c r="HF39" s="80">
        <f t="shared" si="49"/>
        <v>0</v>
      </c>
      <c r="HG39" s="80">
        <f t="shared" si="49"/>
        <v>0</v>
      </c>
      <c r="HH39" s="80">
        <f t="shared" si="49"/>
        <v>0</v>
      </c>
      <c r="HI39" s="80">
        <f t="shared" si="49"/>
        <v>0</v>
      </c>
    </row>
    <row r="41" spans="1:217" s="22" customFormat="1" x14ac:dyDescent="0.2">
      <c r="A41" s="34" t="s">
        <v>232</v>
      </c>
      <c r="B41" s="83">
        <f t="shared" ref="B41:BM41" si="50">B12-B34</f>
        <v>0</v>
      </c>
      <c r="C41" s="83">
        <f t="shared" si="50"/>
        <v>0</v>
      </c>
      <c r="D41" s="83">
        <f t="shared" si="50"/>
        <v>0</v>
      </c>
      <c r="E41" s="83">
        <f t="shared" si="50"/>
        <v>0</v>
      </c>
      <c r="F41" s="83">
        <f t="shared" si="50"/>
        <v>0</v>
      </c>
      <c r="G41" s="83">
        <f t="shared" si="50"/>
        <v>0</v>
      </c>
      <c r="H41" s="83">
        <f t="shared" si="50"/>
        <v>0</v>
      </c>
      <c r="I41" s="83">
        <f t="shared" si="50"/>
        <v>0</v>
      </c>
      <c r="J41" s="83">
        <f t="shared" si="50"/>
        <v>0</v>
      </c>
      <c r="K41" s="83">
        <f t="shared" si="50"/>
        <v>0</v>
      </c>
      <c r="L41" s="83">
        <f t="shared" si="50"/>
        <v>0</v>
      </c>
      <c r="M41" s="83">
        <f t="shared" si="50"/>
        <v>0</v>
      </c>
      <c r="N41" s="83">
        <f t="shared" si="50"/>
        <v>0</v>
      </c>
      <c r="O41" s="83">
        <f t="shared" si="50"/>
        <v>0</v>
      </c>
      <c r="P41" s="83">
        <f t="shared" si="50"/>
        <v>0</v>
      </c>
      <c r="Q41" s="83">
        <f t="shared" si="50"/>
        <v>0</v>
      </c>
      <c r="R41" s="83">
        <f t="shared" si="50"/>
        <v>125.09161985642051</v>
      </c>
      <c r="S41" s="83">
        <f t="shared" si="50"/>
        <v>125.09161985642051</v>
      </c>
      <c r="T41" s="83">
        <f t="shared" si="50"/>
        <v>125.09161985642051</v>
      </c>
      <c r="U41" s="83">
        <f t="shared" si="50"/>
        <v>125.09161985642051</v>
      </c>
      <c r="V41" s="83">
        <f t="shared" si="50"/>
        <v>125.09161985642051</v>
      </c>
      <c r="W41" s="83">
        <f t="shared" si="50"/>
        <v>125.09161985642051</v>
      </c>
      <c r="X41" s="83">
        <f t="shared" si="50"/>
        <v>125.09161985642051</v>
      </c>
      <c r="Y41" s="83">
        <f t="shared" si="50"/>
        <v>125.09161985642051</v>
      </c>
      <c r="Z41" s="83">
        <f t="shared" si="50"/>
        <v>125.09161985642051</v>
      </c>
      <c r="AA41" s="83">
        <f t="shared" si="50"/>
        <v>125.09161985642051</v>
      </c>
      <c r="AB41" s="83">
        <f t="shared" si="50"/>
        <v>125.09161985642051</v>
      </c>
      <c r="AC41" s="83">
        <f t="shared" si="50"/>
        <v>125.09161985642051</v>
      </c>
      <c r="AD41" s="83">
        <f t="shared" si="50"/>
        <v>125.09161985642051</v>
      </c>
      <c r="AE41" s="83">
        <f t="shared" si="50"/>
        <v>125.09161985642051</v>
      </c>
      <c r="AF41" s="83">
        <f t="shared" si="50"/>
        <v>125.09161985642051</v>
      </c>
      <c r="AG41" s="83">
        <f t="shared" si="50"/>
        <v>125.09161985642051</v>
      </c>
      <c r="AH41" s="83">
        <f t="shared" si="50"/>
        <v>125.09161985642051</v>
      </c>
      <c r="AI41" s="83">
        <f t="shared" si="50"/>
        <v>125.09161985642051</v>
      </c>
      <c r="AJ41" s="83">
        <f t="shared" si="50"/>
        <v>125.09161985642051</v>
      </c>
      <c r="AK41" s="83">
        <f t="shared" si="50"/>
        <v>125.09161985642051</v>
      </c>
      <c r="AL41" s="83">
        <f t="shared" si="50"/>
        <v>125.09161985642051</v>
      </c>
      <c r="AM41" s="83">
        <f t="shared" si="50"/>
        <v>125.09161985642051</v>
      </c>
      <c r="AN41" s="83">
        <f t="shared" si="50"/>
        <v>125.09161985642051</v>
      </c>
      <c r="AO41" s="83">
        <f t="shared" si="50"/>
        <v>125.09161985642051</v>
      </c>
      <c r="AP41" s="83">
        <f t="shared" si="50"/>
        <v>125.09161985642051</v>
      </c>
      <c r="AQ41" s="83">
        <f t="shared" si="50"/>
        <v>125.09161985642051</v>
      </c>
      <c r="AR41" s="83">
        <f t="shared" si="50"/>
        <v>125.09161985642051</v>
      </c>
      <c r="AS41" s="83">
        <f t="shared" si="50"/>
        <v>125.09161985642051</v>
      </c>
      <c r="AT41" s="83">
        <f t="shared" si="50"/>
        <v>125.09161985642051</v>
      </c>
      <c r="AU41" s="83">
        <f t="shared" si="50"/>
        <v>125.09161985642051</v>
      </c>
      <c r="AV41" s="83">
        <f t="shared" si="50"/>
        <v>125.09161985642051</v>
      </c>
      <c r="AW41" s="83">
        <f t="shared" si="50"/>
        <v>125.09161985642051</v>
      </c>
      <c r="AX41" s="83">
        <f t="shared" si="50"/>
        <v>125.09161985642051</v>
      </c>
      <c r="AY41" s="83">
        <f t="shared" si="50"/>
        <v>125.09161985642051</v>
      </c>
      <c r="AZ41" s="83">
        <f t="shared" si="50"/>
        <v>125.09161985642051</v>
      </c>
      <c r="BA41" s="83">
        <f t="shared" si="50"/>
        <v>125.09161985642051</v>
      </c>
      <c r="BB41" s="83">
        <f t="shared" si="50"/>
        <v>125.09161985642051</v>
      </c>
      <c r="BC41" s="83">
        <f t="shared" si="50"/>
        <v>125.09161985642051</v>
      </c>
      <c r="BD41" s="83">
        <f t="shared" si="50"/>
        <v>125.09161985642051</v>
      </c>
      <c r="BE41" s="83">
        <f t="shared" si="50"/>
        <v>125.09161985642051</v>
      </c>
      <c r="BF41" s="83">
        <f t="shared" si="50"/>
        <v>125.09161985642051</v>
      </c>
      <c r="BG41" s="83">
        <f t="shared" si="50"/>
        <v>125.09161985642051</v>
      </c>
      <c r="BH41" s="83">
        <f t="shared" si="50"/>
        <v>125.09161985642051</v>
      </c>
      <c r="BI41" s="83">
        <f t="shared" si="50"/>
        <v>125.09161985642051</v>
      </c>
      <c r="BJ41" s="83">
        <f t="shared" si="50"/>
        <v>125.09161985642051</v>
      </c>
      <c r="BK41" s="83">
        <f t="shared" si="50"/>
        <v>125.09161985642051</v>
      </c>
      <c r="BL41" s="83">
        <f t="shared" si="50"/>
        <v>125.09161985642051</v>
      </c>
      <c r="BM41" s="83">
        <f t="shared" si="50"/>
        <v>125.09161985642051</v>
      </c>
      <c r="BN41" s="83">
        <f t="shared" ref="BN41:DY41" si="51">BN12-BN34</f>
        <v>125.09161985642051</v>
      </c>
      <c r="BO41" s="83">
        <f t="shared" si="51"/>
        <v>125.09161985642051</v>
      </c>
      <c r="BP41" s="83">
        <f t="shared" si="51"/>
        <v>125.09161985642051</v>
      </c>
      <c r="BQ41" s="83">
        <f t="shared" si="51"/>
        <v>125.09161985642051</v>
      </c>
      <c r="BR41" s="83">
        <f t="shared" si="51"/>
        <v>125.09161985642051</v>
      </c>
      <c r="BS41" s="83">
        <f t="shared" si="51"/>
        <v>125.09161985642051</v>
      </c>
      <c r="BT41" s="83">
        <f t="shared" si="51"/>
        <v>125.09161985642051</v>
      </c>
      <c r="BU41" s="83">
        <f t="shared" si="51"/>
        <v>125.09161985642051</v>
      </c>
      <c r="BV41" s="83">
        <f t="shared" si="51"/>
        <v>125.09161985642051</v>
      </c>
      <c r="BW41" s="83">
        <f t="shared" si="51"/>
        <v>125.09161985642051</v>
      </c>
      <c r="BX41" s="83">
        <f t="shared" si="51"/>
        <v>125.09161985642051</v>
      </c>
      <c r="BY41" s="83">
        <f t="shared" si="51"/>
        <v>125.09161985642051</v>
      </c>
      <c r="BZ41" s="83">
        <f t="shared" si="51"/>
        <v>125.09161985642051</v>
      </c>
      <c r="CA41" s="83">
        <f t="shared" si="51"/>
        <v>125.09161985642051</v>
      </c>
      <c r="CB41" s="83">
        <f t="shared" si="51"/>
        <v>125.09161985642051</v>
      </c>
      <c r="CC41" s="83">
        <f t="shared" si="51"/>
        <v>125.09161985642051</v>
      </c>
      <c r="CD41" s="83">
        <f t="shared" si="51"/>
        <v>125.09161985642051</v>
      </c>
      <c r="CE41" s="83">
        <f t="shared" si="51"/>
        <v>125.09161985642051</v>
      </c>
      <c r="CF41" s="83">
        <f t="shared" si="51"/>
        <v>125.09161985642051</v>
      </c>
      <c r="CG41" s="83">
        <f t="shared" si="51"/>
        <v>125.09161985642051</v>
      </c>
      <c r="CH41" s="83">
        <f t="shared" si="51"/>
        <v>125.09161985642051</v>
      </c>
      <c r="CI41" s="83">
        <f t="shared" si="51"/>
        <v>125.09161985642051</v>
      </c>
      <c r="CJ41" s="83">
        <f t="shared" si="51"/>
        <v>125.09161985642051</v>
      </c>
      <c r="CK41" s="83">
        <f t="shared" si="51"/>
        <v>125.09161985642051</v>
      </c>
      <c r="CL41" s="83">
        <f t="shared" si="51"/>
        <v>125.09161985642051</v>
      </c>
      <c r="CM41" s="83">
        <f t="shared" si="51"/>
        <v>125.09161985642051</v>
      </c>
      <c r="CN41" s="83">
        <f t="shared" si="51"/>
        <v>125.09161985642051</v>
      </c>
      <c r="CO41" s="83">
        <f t="shared" si="51"/>
        <v>125.09161985642051</v>
      </c>
      <c r="CP41" s="83">
        <f t="shared" si="51"/>
        <v>125.09161985642051</v>
      </c>
      <c r="CQ41" s="83">
        <f t="shared" si="51"/>
        <v>125.09161985642051</v>
      </c>
      <c r="CR41" s="83">
        <f t="shared" si="51"/>
        <v>125.09161985642051</v>
      </c>
      <c r="CS41" s="83">
        <f t="shared" si="51"/>
        <v>125.09161985642051</v>
      </c>
      <c r="CT41" s="83">
        <f t="shared" si="51"/>
        <v>125.09161985642051</v>
      </c>
      <c r="CU41" s="83">
        <f t="shared" si="51"/>
        <v>125.09161985642051</v>
      </c>
      <c r="CV41" s="83">
        <f t="shared" si="51"/>
        <v>125.09161985642051</v>
      </c>
      <c r="CW41" s="83">
        <f t="shared" si="51"/>
        <v>125.09161985642051</v>
      </c>
      <c r="CX41" s="83">
        <f t="shared" si="51"/>
        <v>125.09161985642051</v>
      </c>
      <c r="CY41" s="83">
        <f t="shared" si="51"/>
        <v>125.09161985642051</v>
      </c>
      <c r="CZ41" s="83">
        <f t="shared" si="51"/>
        <v>125.09161985642051</v>
      </c>
      <c r="DA41" s="83">
        <f t="shared" si="51"/>
        <v>125.09161985642051</v>
      </c>
      <c r="DB41" s="83">
        <f t="shared" si="51"/>
        <v>125.09161985642051</v>
      </c>
      <c r="DC41" s="83">
        <f t="shared" si="51"/>
        <v>125.09161985642051</v>
      </c>
      <c r="DD41" s="83">
        <f t="shared" si="51"/>
        <v>125.09161985642051</v>
      </c>
      <c r="DE41" s="83">
        <f t="shared" si="51"/>
        <v>125.09161985642051</v>
      </c>
      <c r="DF41" s="83">
        <f t="shared" si="51"/>
        <v>125.09161985642051</v>
      </c>
      <c r="DG41" s="83">
        <f t="shared" si="51"/>
        <v>125.09161985642051</v>
      </c>
      <c r="DH41" s="83">
        <f t="shared" si="51"/>
        <v>125.09161985642051</v>
      </c>
      <c r="DI41" s="83">
        <f t="shared" si="51"/>
        <v>125.09161985642051</v>
      </c>
      <c r="DJ41" s="83">
        <f t="shared" si="51"/>
        <v>125.09161985642051</v>
      </c>
      <c r="DK41" s="83">
        <f t="shared" si="51"/>
        <v>125.09161985642051</v>
      </c>
      <c r="DL41" s="83">
        <f t="shared" si="51"/>
        <v>125.09161985642051</v>
      </c>
      <c r="DM41" s="83">
        <f t="shared" si="51"/>
        <v>125.09161985642051</v>
      </c>
      <c r="DN41" s="83">
        <f t="shared" si="51"/>
        <v>125.09161985642051</v>
      </c>
      <c r="DO41" s="83">
        <f t="shared" si="51"/>
        <v>125.09161985642051</v>
      </c>
      <c r="DP41" s="83">
        <f t="shared" si="51"/>
        <v>125.09161985642051</v>
      </c>
      <c r="DQ41" s="83">
        <f t="shared" si="51"/>
        <v>125.09161985642051</v>
      </c>
      <c r="DR41" s="83">
        <f t="shared" si="51"/>
        <v>125.09161985642051</v>
      </c>
      <c r="DS41" s="83">
        <f t="shared" si="51"/>
        <v>125.09161985642051</v>
      </c>
      <c r="DT41" s="83">
        <f t="shared" si="51"/>
        <v>125.09161985642051</v>
      </c>
      <c r="DU41" s="83">
        <f t="shared" si="51"/>
        <v>125.09161985642051</v>
      </c>
      <c r="DV41" s="83">
        <f t="shared" si="51"/>
        <v>125.09161985642051</v>
      </c>
      <c r="DW41" s="83">
        <f t="shared" si="51"/>
        <v>125.09161985642051</v>
      </c>
      <c r="DX41" s="83">
        <f t="shared" si="51"/>
        <v>125.09161985642051</v>
      </c>
      <c r="DY41" s="83">
        <f t="shared" si="51"/>
        <v>125.09161985642051</v>
      </c>
      <c r="DZ41" s="83">
        <f t="shared" ref="DZ41:GK41" si="52">DZ12-DZ34</f>
        <v>125.09161985642051</v>
      </c>
      <c r="EA41" s="83">
        <f t="shared" si="52"/>
        <v>125.09161985642051</v>
      </c>
      <c r="EB41" s="83">
        <f t="shared" si="52"/>
        <v>125.09161985642051</v>
      </c>
      <c r="EC41" s="83">
        <f t="shared" si="52"/>
        <v>125.09161985642051</v>
      </c>
      <c r="ED41" s="83">
        <f t="shared" si="52"/>
        <v>125.09161985642051</v>
      </c>
      <c r="EE41" s="83">
        <f t="shared" si="52"/>
        <v>125.09161985642051</v>
      </c>
      <c r="EF41" s="83">
        <f t="shared" si="52"/>
        <v>125.09161985642051</v>
      </c>
      <c r="EG41" s="83">
        <f t="shared" si="52"/>
        <v>125.09161985642051</v>
      </c>
      <c r="EH41" s="83">
        <f t="shared" si="52"/>
        <v>125.09161985642051</v>
      </c>
      <c r="EI41" s="83">
        <f t="shared" si="52"/>
        <v>125.09161985642051</v>
      </c>
      <c r="EJ41" s="83">
        <f t="shared" si="52"/>
        <v>125.09161985642051</v>
      </c>
      <c r="EK41" s="83">
        <f t="shared" si="52"/>
        <v>125.09161985642051</v>
      </c>
      <c r="EL41" s="83">
        <f t="shared" si="52"/>
        <v>125.09161985642051</v>
      </c>
      <c r="EM41" s="83">
        <f t="shared" si="52"/>
        <v>125.09161985642051</v>
      </c>
      <c r="EN41" s="83">
        <f t="shared" si="52"/>
        <v>125.09161985642051</v>
      </c>
      <c r="EO41" s="83">
        <f t="shared" si="52"/>
        <v>125.09161985642051</v>
      </c>
      <c r="EP41" s="83">
        <f t="shared" si="52"/>
        <v>125.09161985642051</v>
      </c>
      <c r="EQ41" s="83">
        <f t="shared" si="52"/>
        <v>125.09161985642051</v>
      </c>
      <c r="ER41" s="83">
        <f t="shared" si="52"/>
        <v>125.09161985642051</v>
      </c>
      <c r="ES41" s="83">
        <f t="shared" si="52"/>
        <v>125.09161985642051</v>
      </c>
      <c r="ET41" s="83">
        <f t="shared" si="52"/>
        <v>125.09161985642051</v>
      </c>
      <c r="EU41" s="83">
        <f t="shared" si="52"/>
        <v>125.09161985642051</v>
      </c>
      <c r="EV41" s="83">
        <f t="shared" si="52"/>
        <v>125.09161985642051</v>
      </c>
      <c r="EW41" s="83">
        <f t="shared" si="52"/>
        <v>125.09161985642051</v>
      </c>
      <c r="EX41" s="83">
        <f t="shared" si="52"/>
        <v>125.09161985642051</v>
      </c>
      <c r="EY41" s="83">
        <f t="shared" si="52"/>
        <v>125.09161985642051</v>
      </c>
      <c r="EZ41" s="83">
        <f t="shared" si="52"/>
        <v>125.09161985642051</v>
      </c>
      <c r="FA41" s="83">
        <f t="shared" si="52"/>
        <v>125.09161985642051</v>
      </c>
      <c r="FB41" s="83">
        <f t="shared" si="52"/>
        <v>125.09161985642051</v>
      </c>
      <c r="FC41" s="83">
        <f t="shared" si="52"/>
        <v>125.09161985642051</v>
      </c>
      <c r="FD41" s="83">
        <f t="shared" si="52"/>
        <v>125.09161985642051</v>
      </c>
      <c r="FE41" s="83">
        <f t="shared" si="52"/>
        <v>125.09161985642051</v>
      </c>
      <c r="FF41" s="83">
        <f t="shared" si="52"/>
        <v>125.09161985642051</v>
      </c>
      <c r="FG41" s="83">
        <f t="shared" si="52"/>
        <v>125.09161985642051</v>
      </c>
      <c r="FH41" s="83">
        <f t="shared" si="52"/>
        <v>125.09161985642051</v>
      </c>
      <c r="FI41" s="83">
        <f t="shared" si="52"/>
        <v>125.09161985642051</v>
      </c>
      <c r="FJ41" s="83">
        <f t="shared" si="52"/>
        <v>125.09161985642051</v>
      </c>
      <c r="FK41" s="83">
        <f t="shared" si="52"/>
        <v>125.09161985642051</v>
      </c>
      <c r="FL41" s="83">
        <f t="shared" si="52"/>
        <v>125.09161985642051</v>
      </c>
      <c r="FM41" s="83">
        <f t="shared" si="52"/>
        <v>125.09161985642051</v>
      </c>
      <c r="FN41" s="83">
        <f t="shared" si="52"/>
        <v>125.09161985642051</v>
      </c>
      <c r="FO41" s="83">
        <f t="shared" si="52"/>
        <v>125.09161985642051</v>
      </c>
      <c r="FP41" s="83">
        <f t="shared" si="52"/>
        <v>125.09161985642051</v>
      </c>
      <c r="FQ41" s="83">
        <f t="shared" si="52"/>
        <v>125.09161985642051</v>
      </c>
      <c r="FR41" s="83">
        <f t="shared" si="52"/>
        <v>125.09161985642051</v>
      </c>
      <c r="FS41" s="83">
        <f t="shared" si="52"/>
        <v>125.09161985642051</v>
      </c>
      <c r="FT41" s="83">
        <f t="shared" si="52"/>
        <v>125.09161985642051</v>
      </c>
      <c r="FU41" s="83">
        <f t="shared" si="52"/>
        <v>125.09161985642051</v>
      </c>
      <c r="FV41" s="83">
        <f t="shared" si="52"/>
        <v>125.09161985642051</v>
      </c>
      <c r="FW41" s="83">
        <f t="shared" si="52"/>
        <v>125.09161985642051</v>
      </c>
      <c r="FX41" s="83">
        <f t="shared" si="52"/>
        <v>125.09161985642051</v>
      </c>
      <c r="FY41" s="83">
        <f t="shared" si="52"/>
        <v>125.09161985642051</v>
      </c>
      <c r="FZ41" s="83">
        <f t="shared" si="52"/>
        <v>125.09161985642051</v>
      </c>
      <c r="GA41" s="83">
        <f t="shared" si="52"/>
        <v>125.09161985642051</v>
      </c>
      <c r="GB41" s="83">
        <f t="shared" si="52"/>
        <v>125.09161985642051</v>
      </c>
      <c r="GC41" s="83">
        <f t="shared" si="52"/>
        <v>125.09161985642051</v>
      </c>
      <c r="GD41" s="83">
        <f t="shared" si="52"/>
        <v>125.09161985642051</v>
      </c>
      <c r="GE41" s="83">
        <f t="shared" si="52"/>
        <v>125.09161985642051</v>
      </c>
      <c r="GF41" s="83">
        <f t="shared" si="52"/>
        <v>125.09161985642051</v>
      </c>
      <c r="GG41" s="83">
        <f t="shared" si="52"/>
        <v>125.09161985642051</v>
      </c>
      <c r="GH41" s="83">
        <f t="shared" si="52"/>
        <v>125.09161985642051</v>
      </c>
      <c r="GI41" s="83">
        <f t="shared" si="52"/>
        <v>125.09161985642051</v>
      </c>
      <c r="GJ41" s="83">
        <f t="shared" si="52"/>
        <v>125.09161985642051</v>
      </c>
      <c r="GK41" s="83">
        <f t="shared" si="52"/>
        <v>125.09161985642051</v>
      </c>
      <c r="GL41" s="83">
        <f t="shared" ref="GL41:HI41" si="53">GL12-GL34</f>
        <v>125.09161985642051</v>
      </c>
      <c r="GM41" s="83">
        <f t="shared" si="53"/>
        <v>125.09161985642051</v>
      </c>
      <c r="GN41" s="83">
        <f t="shared" si="53"/>
        <v>125.09161985642051</v>
      </c>
      <c r="GO41" s="83">
        <f t="shared" si="53"/>
        <v>125.09161985642051</v>
      </c>
      <c r="GP41" s="83">
        <f t="shared" si="53"/>
        <v>125.09161985642051</v>
      </c>
      <c r="GQ41" s="83">
        <f t="shared" si="53"/>
        <v>125.09161985642051</v>
      </c>
      <c r="GR41" s="83">
        <f t="shared" si="53"/>
        <v>125.09161985642051</v>
      </c>
      <c r="GS41" s="83">
        <f t="shared" si="53"/>
        <v>125.09161985642051</v>
      </c>
      <c r="GT41" s="83">
        <f t="shared" si="53"/>
        <v>125.09161985642051</v>
      </c>
      <c r="GU41" s="83">
        <f t="shared" si="53"/>
        <v>125.09161985642051</v>
      </c>
      <c r="GV41" s="83">
        <f t="shared" si="53"/>
        <v>125.09161985642051</v>
      </c>
      <c r="GW41" s="83">
        <f t="shared" si="53"/>
        <v>125.09161985642051</v>
      </c>
      <c r="GX41" s="83">
        <f t="shared" si="53"/>
        <v>125.09161985642051</v>
      </c>
      <c r="GY41" s="83">
        <f t="shared" si="53"/>
        <v>125.09161985642051</v>
      </c>
      <c r="GZ41" s="83">
        <f t="shared" si="53"/>
        <v>125.09161985642051</v>
      </c>
      <c r="HA41" s="83">
        <f t="shared" si="53"/>
        <v>125.09161985642051</v>
      </c>
      <c r="HB41" s="83">
        <f t="shared" si="53"/>
        <v>125.09161985642051</v>
      </c>
      <c r="HC41" s="83">
        <f t="shared" si="53"/>
        <v>125.09161985642051</v>
      </c>
      <c r="HD41" s="83">
        <f t="shared" si="53"/>
        <v>125.09161985642051</v>
      </c>
      <c r="HE41" s="83">
        <f t="shared" si="53"/>
        <v>125.09161985642051</v>
      </c>
      <c r="HF41" s="83">
        <f t="shared" si="53"/>
        <v>125.09161985642051</v>
      </c>
      <c r="HG41" s="83">
        <f t="shared" si="53"/>
        <v>125.09161985642051</v>
      </c>
      <c r="HH41" s="83">
        <f t="shared" si="53"/>
        <v>125.09161985642051</v>
      </c>
      <c r="HI41" s="83">
        <f t="shared" si="53"/>
        <v>125.09161985642051</v>
      </c>
    </row>
    <row r="43" spans="1:217" s="22" customFormat="1" x14ac:dyDescent="0.2">
      <c r="A43" s="34" t="s">
        <v>233</v>
      </c>
      <c r="B43" s="83">
        <f t="shared" ref="B43:BM43" si="54">SUM(B44:B52)</f>
        <v>0</v>
      </c>
      <c r="C43" s="83">
        <f t="shared" si="54"/>
        <v>0</v>
      </c>
      <c r="D43" s="83">
        <f t="shared" si="54"/>
        <v>0</v>
      </c>
      <c r="E43" s="83">
        <f t="shared" si="54"/>
        <v>0</v>
      </c>
      <c r="F43" s="83">
        <f t="shared" si="54"/>
        <v>0</v>
      </c>
      <c r="G43" s="83">
        <f t="shared" si="54"/>
        <v>0</v>
      </c>
      <c r="H43" s="83">
        <f t="shared" si="54"/>
        <v>0</v>
      </c>
      <c r="I43" s="83">
        <f t="shared" si="54"/>
        <v>0</v>
      </c>
      <c r="J43" s="83">
        <f t="shared" si="54"/>
        <v>0</v>
      </c>
      <c r="K43" s="83">
        <f t="shared" si="54"/>
        <v>0</v>
      </c>
      <c r="L43" s="83">
        <f t="shared" si="54"/>
        <v>0</v>
      </c>
      <c r="M43" s="83">
        <f t="shared" si="54"/>
        <v>0</v>
      </c>
      <c r="N43" s="83">
        <f t="shared" si="54"/>
        <v>0</v>
      </c>
      <c r="O43" s="83">
        <f t="shared" si="54"/>
        <v>0</v>
      </c>
      <c r="P43" s="83">
        <f t="shared" si="54"/>
        <v>0</v>
      </c>
      <c r="Q43" s="83">
        <f t="shared" si="54"/>
        <v>0</v>
      </c>
      <c r="R43" s="83">
        <f t="shared" si="54"/>
        <v>0</v>
      </c>
      <c r="S43" s="83">
        <f t="shared" si="54"/>
        <v>0</v>
      </c>
      <c r="T43" s="83">
        <f t="shared" si="54"/>
        <v>0</v>
      </c>
      <c r="U43" s="83">
        <f t="shared" si="54"/>
        <v>0</v>
      </c>
      <c r="V43" s="83">
        <f t="shared" si="54"/>
        <v>0</v>
      </c>
      <c r="W43" s="83">
        <f t="shared" si="54"/>
        <v>0</v>
      </c>
      <c r="X43" s="83">
        <f t="shared" si="54"/>
        <v>0</v>
      </c>
      <c r="Y43" s="83">
        <f t="shared" si="54"/>
        <v>0</v>
      </c>
      <c r="Z43" s="83">
        <f t="shared" si="54"/>
        <v>0</v>
      </c>
      <c r="AA43" s="83">
        <f t="shared" si="54"/>
        <v>0</v>
      </c>
      <c r="AB43" s="83">
        <f t="shared" si="54"/>
        <v>0</v>
      </c>
      <c r="AC43" s="83">
        <f t="shared" si="54"/>
        <v>0</v>
      </c>
      <c r="AD43" s="83">
        <f t="shared" si="54"/>
        <v>0</v>
      </c>
      <c r="AE43" s="83">
        <f t="shared" si="54"/>
        <v>0</v>
      </c>
      <c r="AF43" s="83">
        <f t="shared" si="54"/>
        <v>0</v>
      </c>
      <c r="AG43" s="83">
        <f t="shared" si="54"/>
        <v>0</v>
      </c>
      <c r="AH43" s="83">
        <f t="shared" si="54"/>
        <v>0</v>
      </c>
      <c r="AI43" s="83">
        <f t="shared" si="54"/>
        <v>0</v>
      </c>
      <c r="AJ43" s="83">
        <f t="shared" si="54"/>
        <v>0</v>
      </c>
      <c r="AK43" s="83">
        <f t="shared" si="54"/>
        <v>0</v>
      </c>
      <c r="AL43" s="83">
        <f t="shared" si="54"/>
        <v>0</v>
      </c>
      <c r="AM43" s="83">
        <f t="shared" si="54"/>
        <v>0</v>
      </c>
      <c r="AN43" s="83">
        <f t="shared" si="54"/>
        <v>0</v>
      </c>
      <c r="AO43" s="83">
        <f t="shared" si="54"/>
        <v>0</v>
      </c>
      <c r="AP43" s="83">
        <f t="shared" si="54"/>
        <v>0</v>
      </c>
      <c r="AQ43" s="83">
        <f t="shared" si="54"/>
        <v>0</v>
      </c>
      <c r="AR43" s="83">
        <f t="shared" si="54"/>
        <v>0</v>
      </c>
      <c r="AS43" s="83">
        <f t="shared" si="54"/>
        <v>0</v>
      </c>
      <c r="AT43" s="83">
        <f t="shared" si="54"/>
        <v>0</v>
      </c>
      <c r="AU43" s="83">
        <f t="shared" si="54"/>
        <v>0</v>
      </c>
      <c r="AV43" s="83">
        <f t="shared" si="54"/>
        <v>0</v>
      </c>
      <c r="AW43" s="83">
        <f t="shared" si="54"/>
        <v>0</v>
      </c>
      <c r="AX43" s="83">
        <f t="shared" si="54"/>
        <v>0</v>
      </c>
      <c r="AY43" s="83">
        <f t="shared" si="54"/>
        <v>0</v>
      </c>
      <c r="AZ43" s="83">
        <f t="shared" si="54"/>
        <v>0</v>
      </c>
      <c r="BA43" s="83">
        <f t="shared" si="54"/>
        <v>0</v>
      </c>
      <c r="BB43" s="83">
        <f t="shared" si="54"/>
        <v>0</v>
      </c>
      <c r="BC43" s="83">
        <f t="shared" si="54"/>
        <v>0</v>
      </c>
      <c r="BD43" s="83">
        <f t="shared" si="54"/>
        <v>0</v>
      </c>
      <c r="BE43" s="83">
        <f t="shared" si="54"/>
        <v>0</v>
      </c>
      <c r="BF43" s="83">
        <f t="shared" si="54"/>
        <v>0</v>
      </c>
      <c r="BG43" s="83">
        <f t="shared" si="54"/>
        <v>0</v>
      </c>
      <c r="BH43" s="83">
        <f t="shared" si="54"/>
        <v>0</v>
      </c>
      <c r="BI43" s="83">
        <f t="shared" si="54"/>
        <v>0</v>
      </c>
      <c r="BJ43" s="83">
        <f t="shared" si="54"/>
        <v>0</v>
      </c>
      <c r="BK43" s="83">
        <f t="shared" si="54"/>
        <v>0</v>
      </c>
      <c r="BL43" s="83">
        <f t="shared" si="54"/>
        <v>0</v>
      </c>
      <c r="BM43" s="83">
        <f t="shared" si="54"/>
        <v>0</v>
      </c>
      <c r="BN43" s="83">
        <f t="shared" ref="BN43:DY43" si="55">SUM(BN44:BN52)</f>
        <v>0</v>
      </c>
      <c r="BO43" s="83">
        <f t="shared" si="55"/>
        <v>0</v>
      </c>
      <c r="BP43" s="83">
        <f t="shared" si="55"/>
        <v>0</v>
      </c>
      <c r="BQ43" s="83">
        <f t="shared" si="55"/>
        <v>0</v>
      </c>
      <c r="BR43" s="83">
        <f t="shared" si="55"/>
        <v>0</v>
      </c>
      <c r="BS43" s="83">
        <f t="shared" si="55"/>
        <v>0</v>
      </c>
      <c r="BT43" s="83">
        <f t="shared" si="55"/>
        <v>0</v>
      </c>
      <c r="BU43" s="83">
        <f t="shared" si="55"/>
        <v>0</v>
      </c>
      <c r="BV43" s="83">
        <f t="shared" si="55"/>
        <v>0</v>
      </c>
      <c r="BW43" s="83">
        <f t="shared" si="55"/>
        <v>0</v>
      </c>
      <c r="BX43" s="83">
        <f t="shared" si="55"/>
        <v>0</v>
      </c>
      <c r="BY43" s="83">
        <f t="shared" si="55"/>
        <v>0</v>
      </c>
      <c r="BZ43" s="83">
        <f t="shared" si="55"/>
        <v>0</v>
      </c>
      <c r="CA43" s="83">
        <f t="shared" si="55"/>
        <v>0</v>
      </c>
      <c r="CB43" s="83">
        <f t="shared" si="55"/>
        <v>0</v>
      </c>
      <c r="CC43" s="83">
        <f t="shared" si="55"/>
        <v>0</v>
      </c>
      <c r="CD43" s="83">
        <f t="shared" si="55"/>
        <v>0</v>
      </c>
      <c r="CE43" s="83">
        <f t="shared" si="55"/>
        <v>0</v>
      </c>
      <c r="CF43" s="83">
        <f t="shared" si="55"/>
        <v>0</v>
      </c>
      <c r="CG43" s="83">
        <f t="shared" si="55"/>
        <v>0</v>
      </c>
      <c r="CH43" s="83">
        <f t="shared" si="55"/>
        <v>0</v>
      </c>
      <c r="CI43" s="83">
        <f t="shared" si="55"/>
        <v>0</v>
      </c>
      <c r="CJ43" s="83">
        <f t="shared" si="55"/>
        <v>0</v>
      </c>
      <c r="CK43" s="83">
        <f t="shared" si="55"/>
        <v>0</v>
      </c>
      <c r="CL43" s="83">
        <f t="shared" si="55"/>
        <v>0</v>
      </c>
      <c r="CM43" s="83">
        <f t="shared" si="55"/>
        <v>0</v>
      </c>
      <c r="CN43" s="83">
        <f t="shared" si="55"/>
        <v>0</v>
      </c>
      <c r="CO43" s="83">
        <f t="shared" si="55"/>
        <v>0</v>
      </c>
      <c r="CP43" s="83">
        <f t="shared" si="55"/>
        <v>0</v>
      </c>
      <c r="CQ43" s="83">
        <f t="shared" si="55"/>
        <v>0</v>
      </c>
      <c r="CR43" s="83">
        <f t="shared" si="55"/>
        <v>0</v>
      </c>
      <c r="CS43" s="83">
        <f t="shared" si="55"/>
        <v>0</v>
      </c>
      <c r="CT43" s="83">
        <f t="shared" si="55"/>
        <v>0</v>
      </c>
      <c r="CU43" s="83">
        <f t="shared" si="55"/>
        <v>0</v>
      </c>
      <c r="CV43" s="83">
        <f t="shared" si="55"/>
        <v>0</v>
      </c>
      <c r="CW43" s="83">
        <f t="shared" si="55"/>
        <v>0</v>
      </c>
      <c r="CX43" s="83">
        <f t="shared" si="55"/>
        <v>0</v>
      </c>
      <c r="CY43" s="83">
        <f t="shared" si="55"/>
        <v>0</v>
      </c>
      <c r="CZ43" s="83">
        <f t="shared" si="55"/>
        <v>0</v>
      </c>
      <c r="DA43" s="83">
        <f t="shared" si="55"/>
        <v>0</v>
      </c>
      <c r="DB43" s="83">
        <f t="shared" si="55"/>
        <v>0</v>
      </c>
      <c r="DC43" s="83">
        <f t="shared" si="55"/>
        <v>0</v>
      </c>
      <c r="DD43" s="83">
        <f t="shared" si="55"/>
        <v>0</v>
      </c>
      <c r="DE43" s="83">
        <f t="shared" si="55"/>
        <v>0</v>
      </c>
      <c r="DF43" s="83">
        <f t="shared" si="55"/>
        <v>0</v>
      </c>
      <c r="DG43" s="83">
        <f t="shared" si="55"/>
        <v>0</v>
      </c>
      <c r="DH43" s="83">
        <f t="shared" si="55"/>
        <v>0</v>
      </c>
      <c r="DI43" s="83">
        <f t="shared" si="55"/>
        <v>0</v>
      </c>
      <c r="DJ43" s="83">
        <f t="shared" si="55"/>
        <v>0</v>
      </c>
      <c r="DK43" s="83">
        <f t="shared" si="55"/>
        <v>0</v>
      </c>
      <c r="DL43" s="83">
        <f t="shared" si="55"/>
        <v>0</v>
      </c>
      <c r="DM43" s="83">
        <f t="shared" si="55"/>
        <v>0</v>
      </c>
      <c r="DN43" s="83">
        <f t="shared" si="55"/>
        <v>0</v>
      </c>
      <c r="DO43" s="83">
        <f t="shared" si="55"/>
        <v>0</v>
      </c>
      <c r="DP43" s="83">
        <f t="shared" si="55"/>
        <v>0</v>
      </c>
      <c r="DQ43" s="83">
        <f t="shared" si="55"/>
        <v>0</v>
      </c>
      <c r="DR43" s="83">
        <f t="shared" si="55"/>
        <v>0</v>
      </c>
      <c r="DS43" s="83">
        <f t="shared" si="55"/>
        <v>0</v>
      </c>
      <c r="DT43" s="83">
        <f t="shared" si="55"/>
        <v>0</v>
      </c>
      <c r="DU43" s="83">
        <f t="shared" si="55"/>
        <v>0</v>
      </c>
      <c r="DV43" s="83">
        <f t="shared" si="55"/>
        <v>0</v>
      </c>
      <c r="DW43" s="83">
        <f t="shared" si="55"/>
        <v>0</v>
      </c>
      <c r="DX43" s="83">
        <f t="shared" si="55"/>
        <v>0</v>
      </c>
      <c r="DY43" s="83">
        <f t="shared" si="55"/>
        <v>0</v>
      </c>
      <c r="DZ43" s="83">
        <f t="shared" ref="DZ43:GK43" si="56">SUM(DZ44:DZ52)</f>
        <v>0</v>
      </c>
      <c r="EA43" s="83">
        <f t="shared" si="56"/>
        <v>0</v>
      </c>
      <c r="EB43" s="83">
        <f t="shared" si="56"/>
        <v>0</v>
      </c>
      <c r="EC43" s="83">
        <f t="shared" si="56"/>
        <v>0</v>
      </c>
      <c r="ED43" s="83">
        <f t="shared" si="56"/>
        <v>0</v>
      </c>
      <c r="EE43" s="83">
        <f t="shared" si="56"/>
        <v>0</v>
      </c>
      <c r="EF43" s="83">
        <f t="shared" si="56"/>
        <v>0</v>
      </c>
      <c r="EG43" s="83">
        <f t="shared" si="56"/>
        <v>0</v>
      </c>
      <c r="EH43" s="83">
        <f t="shared" si="56"/>
        <v>0</v>
      </c>
      <c r="EI43" s="83">
        <f t="shared" si="56"/>
        <v>0</v>
      </c>
      <c r="EJ43" s="83">
        <f t="shared" si="56"/>
        <v>0</v>
      </c>
      <c r="EK43" s="83">
        <f t="shared" si="56"/>
        <v>0</v>
      </c>
      <c r="EL43" s="83">
        <f t="shared" si="56"/>
        <v>0</v>
      </c>
      <c r="EM43" s="83">
        <f t="shared" si="56"/>
        <v>0</v>
      </c>
      <c r="EN43" s="83">
        <f t="shared" si="56"/>
        <v>0</v>
      </c>
      <c r="EO43" s="83">
        <f t="shared" si="56"/>
        <v>0</v>
      </c>
      <c r="EP43" s="83">
        <f t="shared" si="56"/>
        <v>0</v>
      </c>
      <c r="EQ43" s="83">
        <f t="shared" si="56"/>
        <v>0</v>
      </c>
      <c r="ER43" s="83">
        <f t="shared" si="56"/>
        <v>0</v>
      </c>
      <c r="ES43" s="83">
        <f t="shared" si="56"/>
        <v>0</v>
      </c>
      <c r="ET43" s="83">
        <f t="shared" si="56"/>
        <v>0</v>
      </c>
      <c r="EU43" s="83">
        <f t="shared" si="56"/>
        <v>0</v>
      </c>
      <c r="EV43" s="83">
        <f t="shared" si="56"/>
        <v>0</v>
      </c>
      <c r="EW43" s="83">
        <f t="shared" si="56"/>
        <v>0</v>
      </c>
      <c r="EX43" s="83">
        <f t="shared" si="56"/>
        <v>0</v>
      </c>
      <c r="EY43" s="83">
        <f t="shared" si="56"/>
        <v>0</v>
      </c>
      <c r="EZ43" s="83">
        <f t="shared" si="56"/>
        <v>0</v>
      </c>
      <c r="FA43" s="83">
        <f t="shared" si="56"/>
        <v>0</v>
      </c>
      <c r="FB43" s="83">
        <f t="shared" si="56"/>
        <v>0</v>
      </c>
      <c r="FC43" s="83">
        <f t="shared" si="56"/>
        <v>0</v>
      </c>
      <c r="FD43" s="83">
        <f t="shared" si="56"/>
        <v>0</v>
      </c>
      <c r="FE43" s="83">
        <f t="shared" si="56"/>
        <v>0</v>
      </c>
      <c r="FF43" s="83">
        <f t="shared" si="56"/>
        <v>0</v>
      </c>
      <c r="FG43" s="83">
        <f t="shared" si="56"/>
        <v>0</v>
      </c>
      <c r="FH43" s="83">
        <f t="shared" si="56"/>
        <v>0</v>
      </c>
      <c r="FI43" s="83">
        <f t="shared" si="56"/>
        <v>0</v>
      </c>
      <c r="FJ43" s="83">
        <f t="shared" si="56"/>
        <v>0</v>
      </c>
      <c r="FK43" s="83">
        <f t="shared" si="56"/>
        <v>0</v>
      </c>
      <c r="FL43" s="83">
        <f t="shared" si="56"/>
        <v>0</v>
      </c>
      <c r="FM43" s="83">
        <f t="shared" si="56"/>
        <v>0</v>
      </c>
      <c r="FN43" s="83">
        <f t="shared" si="56"/>
        <v>0</v>
      </c>
      <c r="FO43" s="83">
        <f t="shared" si="56"/>
        <v>0</v>
      </c>
      <c r="FP43" s="83">
        <f t="shared" si="56"/>
        <v>0</v>
      </c>
      <c r="FQ43" s="83">
        <f t="shared" si="56"/>
        <v>0</v>
      </c>
      <c r="FR43" s="83">
        <f t="shared" si="56"/>
        <v>0</v>
      </c>
      <c r="FS43" s="83">
        <f t="shared" si="56"/>
        <v>0</v>
      </c>
      <c r="FT43" s="83">
        <f t="shared" si="56"/>
        <v>0</v>
      </c>
      <c r="FU43" s="83">
        <f t="shared" si="56"/>
        <v>0</v>
      </c>
      <c r="FV43" s="83">
        <f t="shared" si="56"/>
        <v>0</v>
      </c>
      <c r="FW43" s="83">
        <f t="shared" si="56"/>
        <v>0</v>
      </c>
      <c r="FX43" s="83">
        <f t="shared" si="56"/>
        <v>0</v>
      </c>
      <c r="FY43" s="83">
        <f t="shared" si="56"/>
        <v>0</v>
      </c>
      <c r="FZ43" s="83">
        <f t="shared" si="56"/>
        <v>0</v>
      </c>
      <c r="GA43" s="83">
        <f t="shared" si="56"/>
        <v>0</v>
      </c>
      <c r="GB43" s="83">
        <f t="shared" si="56"/>
        <v>0</v>
      </c>
      <c r="GC43" s="83">
        <f t="shared" si="56"/>
        <v>0</v>
      </c>
      <c r="GD43" s="83">
        <f t="shared" si="56"/>
        <v>0</v>
      </c>
      <c r="GE43" s="83">
        <f t="shared" si="56"/>
        <v>0</v>
      </c>
      <c r="GF43" s="83">
        <f t="shared" si="56"/>
        <v>0</v>
      </c>
      <c r="GG43" s="83">
        <f t="shared" si="56"/>
        <v>0</v>
      </c>
      <c r="GH43" s="83">
        <f t="shared" si="56"/>
        <v>0</v>
      </c>
      <c r="GI43" s="83">
        <f t="shared" si="56"/>
        <v>0</v>
      </c>
      <c r="GJ43" s="83">
        <f t="shared" si="56"/>
        <v>0</v>
      </c>
      <c r="GK43" s="83">
        <f t="shared" si="56"/>
        <v>0</v>
      </c>
      <c r="GL43" s="83">
        <f t="shared" ref="GL43:HI43" si="57">SUM(GL44:GL52)</f>
        <v>0</v>
      </c>
      <c r="GM43" s="83">
        <f t="shared" si="57"/>
        <v>0</v>
      </c>
      <c r="GN43" s="83">
        <f t="shared" si="57"/>
        <v>0</v>
      </c>
      <c r="GO43" s="83">
        <f t="shared" si="57"/>
        <v>0</v>
      </c>
      <c r="GP43" s="83">
        <f t="shared" si="57"/>
        <v>0</v>
      </c>
      <c r="GQ43" s="83">
        <f t="shared" si="57"/>
        <v>0</v>
      </c>
      <c r="GR43" s="83">
        <f t="shared" si="57"/>
        <v>0</v>
      </c>
      <c r="GS43" s="83">
        <f t="shared" si="57"/>
        <v>0</v>
      </c>
      <c r="GT43" s="83">
        <f t="shared" si="57"/>
        <v>0</v>
      </c>
      <c r="GU43" s="83">
        <f t="shared" si="57"/>
        <v>0</v>
      </c>
      <c r="GV43" s="83">
        <f t="shared" si="57"/>
        <v>0</v>
      </c>
      <c r="GW43" s="83">
        <f t="shared" si="57"/>
        <v>0</v>
      </c>
      <c r="GX43" s="83">
        <f t="shared" si="57"/>
        <v>0</v>
      </c>
      <c r="GY43" s="83">
        <f t="shared" si="57"/>
        <v>0</v>
      </c>
      <c r="GZ43" s="83">
        <f t="shared" si="57"/>
        <v>0</v>
      </c>
      <c r="HA43" s="83">
        <f t="shared" si="57"/>
        <v>0</v>
      </c>
      <c r="HB43" s="83">
        <f t="shared" si="57"/>
        <v>0</v>
      </c>
      <c r="HC43" s="83">
        <f t="shared" si="57"/>
        <v>0</v>
      </c>
      <c r="HD43" s="83">
        <f t="shared" si="57"/>
        <v>0</v>
      </c>
      <c r="HE43" s="83">
        <f t="shared" si="57"/>
        <v>0</v>
      </c>
      <c r="HF43" s="83">
        <f t="shared" si="57"/>
        <v>0</v>
      </c>
      <c r="HG43" s="83">
        <f t="shared" si="57"/>
        <v>0</v>
      </c>
      <c r="HH43" s="83">
        <f t="shared" si="57"/>
        <v>0</v>
      </c>
      <c r="HI43" s="83">
        <f t="shared" si="57"/>
        <v>0</v>
      </c>
    </row>
    <row r="44" spans="1:217" s="109" customFormat="1" x14ac:dyDescent="0.2">
      <c r="A44" s="107" t="s">
        <v>360</v>
      </c>
      <c r="B44" s="108">
        <v>0</v>
      </c>
      <c r="C44" s="108">
        <v>0</v>
      </c>
      <c r="D44" s="108">
        <v>0</v>
      </c>
      <c r="E44" s="108">
        <v>0</v>
      </c>
      <c r="F44" s="108">
        <v>0</v>
      </c>
      <c r="G44" s="108">
        <v>0</v>
      </c>
      <c r="H44" s="108">
        <v>0</v>
      </c>
      <c r="I44" s="108">
        <v>0</v>
      </c>
      <c r="J44" s="108">
        <v>0</v>
      </c>
      <c r="K44" s="108">
        <v>0</v>
      </c>
      <c r="L44" s="108">
        <v>0</v>
      </c>
      <c r="M44" s="108">
        <v>0</v>
      </c>
      <c r="N44" s="108">
        <v>0</v>
      </c>
      <c r="O44" s="108">
        <v>0</v>
      </c>
      <c r="P44" s="108">
        <v>0</v>
      </c>
      <c r="Q44" s="108">
        <v>0</v>
      </c>
      <c r="R44" s="108">
        <v>0</v>
      </c>
      <c r="S44" s="108">
        <v>0</v>
      </c>
      <c r="T44" s="108">
        <v>0</v>
      </c>
      <c r="U44" s="108">
        <v>0</v>
      </c>
      <c r="V44" s="108">
        <v>0</v>
      </c>
      <c r="W44" s="108">
        <v>0</v>
      </c>
      <c r="X44" s="108">
        <v>0</v>
      </c>
      <c r="Y44" s="108">
        <v>0</v>
      </c>
      <c r="Z44" s="108">
        <v>0</v>
      </c>
      <c r="AA44" s="108">
        <v>0</v>
      </c>
      <c r="AB44" s="108">
        <v>0</v>
      </c>
      <c r="AC44" s="108">
        <v>0</v>
      </c>
      <c r="AD44" s="108">
        <v>0</v>
      </c>
      <c r="AE44" s="108">
        <v>0</v>
      </c>
      <c r="AF44" s="108">
        <v>0</v>
      </c>
      <c r="AG44" s="108">
        <v>0</v>
      </c>
      <c r="AH44" s="108">
        <v>0</v>
      </c>
      <c r="AI44" s="108">
        <v>0</v>
      </c>
      <c r="AJ44" s="108">
        <v>0</v>
      </c>
      <c r="AK44" s="108">
        <v>0</v>
      </c>
      <c r="AL44" s="108">
        <v>0</v>
      </c>
      <c r="AM44" s="108">
        <v>0</v>
      </c>
      <c r="AN44" s="108">
        <v>0</v>
      </c>
      <c r="AO44" s="108">
        <v>0</v>
      </c>
      <c r="AP44" s="108">
        <v>0</v>
      </c>
      <c r="AQ44" s="108">
        <v>0</v>
      </c>
      <c r="AR44" s="108">
        <v>0</v>
      </c>
      <c r="AS44" s="108">
        <v>0</v>
      </c>
      <c r="AT44" s="108">
        <v>0</v>
      </c>
      <c r="AU44" s="108">
        <v>0</v>
      </c>
      <c r="AV44" s="108">
        <v>0</v>
      </c>
      <c r="AW44" s="108">
        <v>0</v>
      </c>
      <c r="AX44" s="108">
        <v>0</v>
      </c>
      <c r="AY44" s="108">
        <v>0</v>
      </c>
      <c r="AZ44" s="108">
        <v>0</v>
      </c>
      <c r="BA44" s="108">
        <v>0</v>
      </c>
      <c r="BB44" s="108">
        <v>0</v>
      </c>
      <c r="BC44" s="108">
        <v>0</v>
      </c>
      <c r="BD44" s="108">
        <v>0</v>
      </c>
      <c r="BE44" s="108">
        <v>0</v>
      </c>
      <c r="BF44" s="108">
        <v>0</v>
      </c>
      <c r="BG44" s="108">
        <v>0</v>
      </c>
      <c r="BH44" s="108">
        <v>0</v>
      </c>
      <c r="BI44" s="108">
        <v>0</v>
      </c>
      <c r="BJ44" s="108">
        <v>0</v>
      </c>
      <c r="BK44" s="108">
        <v>0</v>
      </c>
      <c r="BL44" s="108">
        <v>0</v>
      </c>
      <c r="BM44" s="108">
        <v>0</v>
      </c>
      <c r="BN44" s="108">
        <v>0</v>
      </c>
      <c r="BO44" s="108">
        <v>0</v>
      </c>
      <c r="BP44" s="108">
        <v>0</v>
      </c>
      <c r="BQ44" s="108">
        <v>0</v>
      </c>
      <c r="BR44" s="108">
        <v>0</v>
      </c>
      <c r="BS44" s="108">
        <v>0</v>
      </c>
      <c r="BT44" s="108">
        <v>0</v>
      </c>
      <c r="BU44" s="108">
        <v>0</v>
      </c>
      <c r="BV44" s="108">
        <v>0</v>
      </c>
      <c r="BW44" s="108">
        <v>0</v>
      </c>
      <c r="BX44" s="108">
        <v>0</v>
      </c>
      <c r="BY44" s="108">
        <v>0</v>
      </c>
      <c r="BZ44" s="108">
        <v>0</v>
      </c>
      <c r="CA44" s="108">
        <v>0</v>
      </c>
      <c r="CB44" s="108">
        <v>0</v>
      </c>
      <c r="CC44" s="108">
        <v>0</v>
      </c>
      <c r="CD44" s="108">
        <v>0</v>
      </c>
      <c r="CE44" s="108">
        <v>0</v>
      </c>
      <c r="CF44" s="108">
        <v>0</v>
      </c>
      <c r="CG44" s="108">
        <v>0</v>
      </c>
      <c r="CH44" s="108">
        <v>0</v>
      </c>
      <c r="CI44" s="108">
        <v>0</v>
      </c>
      <c r="CJ44" s="108">
        <v>0</v>
      </c>
      <c r="CK44" s="108">
        <v>0</v>
      </c>
      <c r="CL44" s="108">
        <v>0</v>
      </c>
      <c r="CM44" s="108">
        <v>0</v>
      </c>
      <c r="CN44" s="108">
        <v>0</v>
      </c>
      <c r="CO44" s="108">
        <v>0</v>
      </c>
      <c r="CP44" s="108">
        <v>0</v>
      </c>
      <c r="CQ44" s="108">
        <v>0</v>
      </c>
      <c r="CR44" s="108">
        <v>0</v>
      </c>
      <c r="CS44" s="108">
        <v>0</v>
      </c>
      <c r="CT44" s="108">
        <v>0</v>
      </c>
      <c r="CU44" s="108">
        <v>0</v>
      </c>
      <c r="CV44" s="108">
        <v>0</v>
      </c>
      <c r="CW44" s="108">
        <v>0</v>
      </c>
      <c r="CX44" s="108">
        <v>0</v>
      </c>
      <c r="CY44" s="108">
        <v>0</v>
      </c>
      <c r="CZ44" s="108">
        <v>0</v>
      </c>
      <c r="DA44" s="108">
        <v>0</v>
      </c>
      <c r="DB44" s="108">
        <v>0</v>
      </c>
      <c r="DC44" s="108">
        <v>0</v>
      </c>
      <c r="DD44" s="108">
        <v>0</v>
      </c>
      <c r="DE44" s="108">
        <v>0</v>
      </c>
      <c r="DF44" s="108">
        <v>0</v>
      </c>
      <c r="DG44" s="108">
        <v>0</v>
      </c>
      <c r="DH44" s="108">
        <v>0</v>
      </c>
      <c r="DI44" s="108">
        <v>0</v>
      </c>
      <c r="DJ44" s="108">
        <v>0</v>
      </c>
      <c r="DK44" s="108">
        <v>0</v>
      </c>
      <c r="DL44" s="108">
        <v>0</v>
      </c>
      <c r="DM44" s="108">
        <v>0</v>
      </c>
      <c r="DN44" s="108">
        <v>0</v>
      </c>
      <c r="DO44" s="108">
        <v>0</v>
      </c>
      <c r="DP44" s="108">
        <v>0</v>
      </c>
      <c r="DQ44" s="108">
        <v>0</v>
      </c>
      <c r="DR44" s="108">
        <v>0</v>
      </c>
      <c r="DS44" s="108">
        <v>0</v>
      </c>
      <c r="DT44" s="108">
        <v>0</v>
      </c>
      <c r="DU44" s="108">
        <v>0</v>
      </c>
      <c r="DV44" s="108">
        <v>0</v>
      </c>
      <c r="DW44" s="108">
        <v>0</v>
      </c>
      <c r="DX44" s="108">
        <v>0</v>
      </c>
      <c r="DY44" s="108">
        <v>0</v>
      </c>
      <c r="DZ44" s="108">
        <v>0</v>
      </c>
      <c r="EA44" s="108">
        <v>0</v>
      </c>
      <c r="EB44" s="108">
        <v>0</v>
      </c>
      <c r="EC44" s="108">
        <v>0</v>
      </c>
      <c r="ED44" s="108">
        <v>0</v>
      </c>
      <c r="EE44" s="108">
        <v>0</v>
      </c>
      <c r="EF44" s="108">
        <v>0</v>
      </c>
      <c r="EG44" s="108">
        <v>0</v>
      </c>
      <c r="EH44" s="108">
        <v>0</v>
      </c>
      <c r="EI44" s="108">
        <v>0</v>
      </c>
      <c r="EJ44" s="108">
        <v>0</v>
      </c>
      <c r="EK44" s="108">
        <v>0</v>
      </c>
      <c r="EL44" s="108">
        <v>0</v>
      </c>
      <c r="EM44" s="108">
        <v>0</v>
      </c>
      <c r="EN44" s="108">
        <v>0</v>
      </c>
      <c r="EO44" s="108">
        <v>0</v>
      </c>
      <c r="EP44" s="108">
        <v>0</v>
      </c>
      <c r="EQ44" s="108">
        <v>0</v>
      </c>
      <c r="ER44" s="108">
        <v>0</v>
      </c>
      <c r="ES44" s="108">
        <v>0</v>
      </c>
      <c r="ET44" s="108">
        <v>0</v>
      </c>
      <c r="EU44" s="108">
        <v>0</v>
      </c>
      <c r="EV44" s="108">
        <v>0</v>
      </c>
      <c r="EW44" s="108">
        <v>0</v>
      </c>
      <c r="EX44" s="108">
        <v>0</v>
      </c>
      <c r="EY44" s="108">
        <v>0</v>
      </c>
      <c r="EZ44" s="108">
        <v>0</v>
      </c>
      <c r="FA44" s="108">
        <v>0</v>
      </c>
      <c r="FB44" s="108">
        <v>0</v>
      </c>
      <c r="FC44" s="108">
        <v>0</v>
      </c>
      <c r="FD44" s="108">
        <v>0</v>
      </c>
      <c r="FE44" s="108">
        <v>0</v>
      </c>
      <c r="FF44" s="108">
        <v>0</v>
      </c>
      <c r="FG44" s="108">
        <v>0</v>
      </c>
      <c r="FH44" s="108">
        <v>0</v>
      </c>
      <c r="FI44" s="108">
        <v>0</v>
      </c>
      <c r="FJ44" s="108">
        <v>0</v>
      </c>
      <c r="FK44" s="108">
        <v>0</v>
      </c>
      <c r="FL44" s="108">
        <v>0</v>
      </c>
      <c r="FM44" s="108">
        <v>0</v>
      </c>
      <c r="FN44" s="108">
        <v>0</v>
      </c>
      <c r="FO44" s="108">
        <v>0</v>
      </c>
      <c r="FP44" s="108">
        <v>0</v>
      </c>
      <c r="FQ44" s="108">
        <v>0</v>
      </c>
      <c r="FR44" s="108">
        <v>0</v>
      </c>
      <c r="FS44" s="108">
        <v>0</v>
      </c>
      <c r="FT44" s="108">
        <v>0</v>
      </c>
      <c r="FU44" s="108">
        <v>0</v>
      </c>
      <c r="FV44" s="108">
        <v>0</v>
      </c>
      <c r="FW44" s="108">
        <v>0</v>
      </c>
      <c r="FX44" s="108">
        <v>0</v>
      </c>
      <c r="FY44" s="108">
        <v>0</v>
      </c>
      <c r="FZ44" s="108">
        <v>0</v>
      </c>
      <c r="GA44" s="108">
        <v>0</v>
      </c>
      <c r="GB44" s="108">
        <v>0</v>
      </c>
      <c r="GC44" s="108">
        <v>0</v>
      </c>
      <c r="GD44" s="108">
        <v>0</v>
      </c>
      <c r="GE44" s="108">
        <v>0</v>
      </c>
      <c r="GF44" s="108">
        <v>0</v>
      </c>
      <c r="GG44" s="108">
        <v>0</v>
      </c>
      <c r="GH44" s="108">
        <v>0</v>
      </c>
      <c r="GI44" s="108">
        <v>0</v>
      </c>
      <c r="GJ44" s="108">
        <v>0</v>
      </c>
      <c r="GK44" s="108">
        <v>0</v>
      </c>
      <c r="GL44" s="108">
        <v>0</v>
      </c>
      <c r="GM44" s="108">
        <v>0</v>
      </c>
      <c r="GN44" s="108">
        <v>0</v>
      </c>
      <c r="GO44" s="108">
        <v>0</v>
      </c>
      <c r="GP44" s="108">
        <v>0</v>
      </c>
      <c r="GQ44" s="108">
        <v>0</v>
      </c>
      <c r="GR44" s="108">
        <v>0</v>
      </c>
      <c r="GS44" s="108">
        <v>0</v>
      </c>
      <c r="GT44" s="108">
        <v>0</v>
      </c>
      <c r="GU44" s="108">
        <v>0</v>
      </c>
      <c r="GV44" s="108">
        <v>0</v>
      </c>
      <c r="GW44" s="108">
        <v>0</v>
      </c>
      <c r="GX44" s="108">
        <v>0</v>
      </c>
      <c r="GY44" s="108">
        <v>0</v>
      </c>
      <c r="GZ44" s="108">
        <v>0</v>
      </c>
      <c r="HA44" s="108">
        <v>0</v>
      </c>
      <c r="HB44" s="108">
        <v>0</v>
      </c>
      <c r="HC44" s="108">
        <v>0</v>
      </c>
      <c r="HD44" s="108">
        <v>0</v>
      </c>
      <c r="HE44" s="108">
        <v>0</v>
      </c>
      <c r="HF44" s="108">
        <v>0</v>
      </c>
      <c r="HG44" s="108">
        <v>0</v>
      </c>
      <c r="HH44" s="108">
        <v>0</v>
      </c>
      <c r="HI44" s="108">
        <v>0</v>
      </c>
    </row>
    <row r="45" spans="1:217" s="109" customFormat="1" x14ac:dyDescent="0.2">
      <c r="A45" s="107" t="s">
        <v>361</v>
      </c>
      <c r="B45" s="108">
        <v>0</v>
      </c>
      <c r="C45" s="108">
        <v>0</v>
      </c>
      <c r="D45" s="108">
        <v>0</v>
      </c>
      <c r="E45" s="108">
        <v>0</v>
      </c>
      <c r="F45" s="108">
        <v>0</v>
      </c>
      <c r="G45" s="108">
        <v>0</v>
      </c>
      <c r="H45" s="108">
        <v>0</v>
      </c>
      <c r="I45" s="108">
        <v>0</v>
      </c>
      <c r="J45" s="108">
        <v>0</v>
      </c>
      <c r="K45" s="108">
        <v>0</v>
      </c>
      <c r="L45" s="108">
        <v>0</v>
      </c>
      <c r="M45" s="108">
        <v>0</v>
      </c>
      <c r="N45" s="108">
        <v>0</v>
      </c>
      <c r="O45" s="108">
        <v>0</v>
      </c>
      <c r="P45" s="108">
        <v>0</v>
      </c>
      <c r="Q45" s="108">
        <v>0</v>
      </c>
      <c r="R45" s="108">
        <v>0</v>
      </c>
      <c r="S45" s="108">
        <v>0</v>
      </c>
      <c r="T45" s="108">
        <v>0</v>
      </c>
      <c r="U45" s="108">
        <v>0</v>
      </c>
      <c r="V45" s="108">
        <v>0</v>
      </c>
      <c r="W45" s="108">
        <v>0</v>
      </c>
      <c r="X45" s="108">
        <v>0</v>
      </c>
      <c r="Y45" s="108">
        <v>0</v>
      </c>
      <c r="Z45" s="108">
        <v>0</v>
      </c>
      <c r="AA45" s="108">
        <v>0</v>
      </c>
      <c r="AB45" s="108">
        <v>0</v>
      </c>
      <c r="AC45" s="108">
        <v>0</v>
      </c>
      <c r="AD45" s="108">
        <v>0</v>
      </c>
      <c r="AE45" s="108">
        <v>0</v>
      </c>
      <c r="AF45" s="108">
        <v>0</v>
      </c>
      <c r="AG45" s="108">
        <v>0</v>
      </c>
      <c r="AH45" s="108">
        <v>0</v>
      </c>
      <c r="AI45" s="108">
        <v>0</v>
      </c>
      <c r="AJ45" s="108">
        <v>0</v>
      </c>
      <c r="AK45" s="108">
        <v>0</v>
      </c>
      <c r="AL45" s="108">
        <v>0</v>
      </c>
      <c r="AM45" s="108">
        <v>0</v>
      </c>
      <c r="AN45" s="108">
        <v>0</v>
      </c>
      <c r="AO45" s="108">
        <v>0</v>
      </c>
      <c r="AP45" s="108">
        <v>0</v>
      </c>
      <c r="AQ45" s="108">
        <v>0</v>
      </c>
      <c r="AR45" s="108">
        <v>0</v>
      </c>
      <c r="AS45" s="108">
        <v>0</v>
      </c>
      <c r="AT45" s="108">
        <v>0</v>
      </c>
      <c r="AU45" s="108">
        <v>0</v>
      </c>
      <c r="AV45" s="108">
        <v>0</v>
      </c>
      <c r="AW45" s="108">
        <v>0</v>
      </c>
      <c r="AX45" s="108">
        <v>0</v>
      </c>
      <c r="AY45" s="108">
        <v>0</v>
      </c>
      <c r="AZ45" s="108">
        <v>0</v>
      </c>
      <c r="BA45" s="108">
        <v>0</v>
      </c>
      <c r="BB45" s="108">
        <v>0</v>
      </c>
      <c r="BC45" s="108">
        <v>0</v>
      </c>
      <c r="BD45" s="108">
        <v>0</v>
      </c>
      <c r="BE45" s="108">
        <v>0</v>
      </c>
      <c r="BF45" s="108">
        <v>0</v>
      </c>
      <c r="BG45" s="108">
        <v>0</v>
      </c>
      <c r="BH45" s="108">
        <v>0</v>
      </c>
      <c r="BI45" s="108">
        <v>0</v>
      </c>
      <c r="BJ45" s="108">
        <v>0</v>
      </c>
      <c r="BK45" s="108">
        <v>0</v>
      </c>
      <c r="BL45" s="108">
        <v>0</v>
      </c>
      <c r="BM45" s="108">
        <v>0</v>
      </c>
      <c r="BN45" s="108">
        <v>0</v>
      </c>
      <c r="BO45" s="108">
        <v>0</v>
      </c>
      <c r="BP45" s="108">
        <v>0</v>
      </c>
      <c r="BQ45" s="108">
        <v>0</v>
      </c>
      <c r="BR45" s="108">
        <v>0</v>
      </c>
      <c r="BS45" s="108">
        <v>0</v>
      </c>
      <c r="BT45" s="108">
        <v>0</v>
      </c>
      <c r="BU45" s="108">
        <v>0</v>
      </c>
      <c r="BV45" s="108">
        <v>0</v>
      </c>
      <c r="BW45" s="108">
        <v>0</v>
      </c>
      <c r="BX45" s="108">
        <v>0</v>
      </c>
      <c r="BY45" s="108">
        <v>0</v>
      </c>
      <c r="BZ45" s="108">
        <v>0</v>
      </c>
      <c r="CA45" s="108">
        <v>0</v>
      </c>
      <c r="CB45" s="108">
        <v>0</v>
      </c>
      <c r="CC45" s="108">
        <v>0</v>
      </c>
      <c r="CD45" s="108">
        <v>0</v>
      </c>
      <c r="CE45" s="108">
        <v>0</v>
      </c>
      <c r="CF45" s="108">
        <v>0</v>
      </c>
      <c r="CG45" s="108">
        <v>0</v>
      </c>
      <c r="CH45" s="108">
        <v>0</v>
      </c>
      <c r="CI45" s="108">
        <v>0</v>
      </c>
      <c r="CJ45" s="108">
        <v>0</v>
      </c>
      <c r="CK45" s="108">
        <v>0</v>
      </c>
      <c r="CL45" s="108">
        <v>0</v>
      </c>
      <c r="CM45" s="108">
        <v>0</v>
      </c>
      <c r="CN45" s="108">
        <v>0</v>
      </c>
      <c r="CO45" s="108">
        <v>0</v>
      </c>
      <c r="CP45" s="108">
        <v>0</v>
      </c>
      <c r="CQ45" s="108">
        <v>0</v>
      </c>
      <c r="CR45" s="108">
        <v>0</v>
      </c>
      <c r="CS45" s="108">
        <v>0</v>
      </c>
      <c r="CT45" s="108">
        <v>0</v>
      </c>
      <c r="CU45" s="108">
        <v>0</v>
      </c>
      <c r="CV45" s="108">
        <v>0</v>
      </c>
      <c r="CW45" s="108">
        <v>0</v>
      </c>
      <c r="CX45" s="108">
        <v>0</v>
      </c>
      <c r="CY45" s="108">
        <v>0</v>
      </c>
      <c r="CZ45" s="108">
        <v>0</v>
      </c>
      <c r="DA45" s="108">
        <v>0</v>
      </c>
      <c r="DB45" s="108">
        <v>0</v>
      </c>
      <c r="DC45" s="108">
        <v>0</v>
      </c>
      <c r="DD45" s="108">
        <v>0</v>
      </c>
      <c r="DE45" s="108">
        <v>0</v>
      </c>
      <c r="DF45" s="108">
        <v>0</v>
      </c>
      <c r="DG45" s="108">
        <v>0</v>
      </c>
      <c r="DH45" s="108">
        <v>0</v>
      </c>
      <c r="DI45" s="108">
        <v>0</v>
      </c>
      <c r="DJ45" s="108">
        <v>0</v>
      </c>
      <c r="DK45" s="108">
        <v>0</v>
      </c>
      <c r="DL45" s="108">
        <v>0</v>
      </c>
      <c r="DM45" s="108">
        <v>0</v>
      </c>
      <c r="DN45" s="108">
        <v>0</v>
      </c>
      <c r="DO45" s="108">
        <v>0</v>
      </c>
      <c r="DP45" s="108">
        <v>0</v>
      </c>
      <c r="DQ45" s="108">
        <v>0</v>
      </c>
      <c r="DR45" s="108">
        <v>0</v>
      </c>
      <c r="DS45" s="108">
        <v>0</v>
      </c>
      <c r="DT45" s="108">
        <v>0</v>
      </c>
      <c r="DU45" s="108">
        <v>0</v>
      </c>
      <c r="DV45" s="108">
        <v>0</v>
      </c>
      <c r="DW45" s="108">
        <v>0</v>
      </c>
      <c r="DX45" s="108">
        <v>0</v>
      </c>
      <c r="DY45" s="108">
        <v>0</v>
      </c>
      <c r="DZ45" s="108">
        <v>0</v>
      </c>
      <c r="EA45" s="108">
        <v>0</v>
      </c>
      <c r="EB45" s="108">
        <v>0</v>
      </c>
      <c r="EC45" s="108">
        <v>0</v>
      </c>
      <c r="ED45" s="108">
        <v>0</v>
      </c>
      <c r="EE45" s="108">
        <v>0</v>
      </c>
      <c r="EF45" s="108">
        <v>0</v>
      </c>
      <c r="EG45" s="108">
        <v>0</v>
      </c>
      <c r="EH45" s="108">
        <v>0</v>
      </c>
      <c r="EI45" s="108">
        <v>0</v>
      </c>
      <c r="EJ45" s="108">
        <v>0</v>
      </c>
      <c r="EK45" s="108">
        <v>0</v>
      </c>
      <c r="EL45" s="108">
        <v>0</v>
      </c>
      <c r="EM45" s="108">
        <v>0</v>
      </c>
      <c r="EN45" s="108">
        <v>0</v>
      </c>
      <c r="EO45" s="108">
        <v>0</v>
      </c>
      <c r="EP45" s="108">
        <v>0</v>
      </c>
      <c r="EQ45" s="108">
        <v>0</v>
      </c>
      <c r="ER45" s="108">
        <v>0</v>
      </c>
      <c r="ES45" s="108">
        <v>0</v>
      </c>
      <c r="ET45" s="108">
        <v>0</v>
      </c>
      <c r="EU45" s="108">
        <v>0</v>
      </c>
      <c r="EV45" s="108">
        <v>0</v>
      </c>
      <c r="EW45" s="108">
        <v>0</v>
      </c>
      <c r="EX45" s="108">
        <v>0</v>
      </c>
      <c r="EY45" s="108">
        <v>0</v>
      </c>
      <c r="EZ45" s="108">
        <v>0</v>
      </c>
      <c r="FA45" s="108">
        <v>0</v>
      </c>
      <c r="FB45" s="108">
        <v>0</v>
      </c>
      <c r="FC45" s="108">
        <v>0</v>
      </c>
      <c r="FD45" s="108">
        <v>0</v>
      </c>
      <c r="FE45" s="108">
        <v>0</v>
      </c>
      <c r="FF45" s="108">
        <v>0</v>
      </c>
      <c r="FG45" s="108">
        <v>0</v>
      </c>
      <c r="FH45" s="108">
        <v>0</v>
      </c>
      <c r="FI45" s="108">
        <v>0</v>
      </c>
      <c r="FJ45" s="108">
        <v>0</v>
      </c>
      <c r="FK45" s="108">
        <v>0</v>
      </c>
      <c r="FL45" s="108">
        <v>0</v>
      </c>
      <c r="FM45" s="108">
        <v>0</v>
      </c>
      <c r="FN45" s="108">
        <v>0</v>
      </c>
      <c r="FO45" s="108">
        <v>0</v>
      </c>
      <c r="FP45" s="108">
        <v>0</v>
      </c>
      <c r="FQ45" s="108">
        <v>0</v>
      </c>
      <c r="FR45" s="108">
        <v>0</v>
      </c>
      <c r="FS45" s="108">
        <v>0</v>
      </c>
      <c r="FT45" s="108">
        <v>0</v>
      </c>
      <c r="FU45" s="108">
        <v>0</v>
      </c>
      <c r="FV45" s="108">
        <v>0</v>
      </c>
      <c r="FW45" s="108">
        <v>0</v>
      </c>
      <c r="FX45" s="108">
        <v>0</v>
      </c>
      <c r="FY45" s="108">
        <v>0</v>
      </c>
      <c r="FZ45" s="108">
        <v>0</v>
      </c>
      <c r="GA45" s="108">
        <v>0</v>
      </c>
      <c r="GB45" s="108">
        <v>0</v>
      </c>
      <c r="GC45" s="108">
        <v>0</v>
      </c>
      <c r="GD45" s="108">
        <v>0</v>
      </c>
      <c r="GE45" s="108">
        <v>0</v>
      </c>
      <c r="GF45" s="108">
        <v>0</v>
      </c>
      <c r="GG45" s="108">
        <v>0</v>
      </c>
      <c r="GH45" s="108">
        <v>0</v>
      </c>
      <c r="GI45" s="108">
        <v>0</v>
      </c>
      <c r="GJ45" s="108">
        <v>0</v>
      </c>
      <c r="GK45" s="108">
        <v>0</v>
      </c>
      <c r="GL45" s="108">
        <v>0</v>
      </c>
      <c r="GM45" s="108">
        <v>0</v>
      </c>
      <c r="GN45" s="108">
        <v>0</v>
      </c>
      <c r="GO45" s="108">
        <v>0</v>
      </c>
      <c r="GP45" s="108">
        <v>0</v>
      </c>
      <c r="GQ45" s="108">
        <v>0</v>
      </c>
      <c r="GR45" s="108">
        <v>0</v>
      </c>
      <c r="GS45" s="108">
        <v>0</v>
      </c>
      <c r="GT45" s="108">
        <v>0</v>
      </c>
      <c r="GU45" s="108">
        <v>0</v>
      </c>
      <c r="GV45" s="108">
        <v>0</v>
      </c>
      <c r="GW45" s="108">
        <v>0</v>
      </c>
      <c r="GX45" s="108">
        <v>0</v>
      </c>
      <c r="GY45" s="108">
        <v>0</v>
      </c>
      <c r="GZ45" s="108">
        <v>0</v>
      </c>
      <c r="HA45" s="108">
        <v>0</v>
      </c>
      <c r="HB45" s="108">
        <v>0</v>
      </c>
      <c r="HC45" s="108">
        <v>0</v>
      </c>
      <c r="HD45" s="108">
        <v>0</v>
      </c>
      <c r="HE45" s="108">
        <v>0</v>
      </c>
      <c r="HF45" s="108">
        <v>0</v>
      </c>
      <c r="HG45" s="108">
        <v>0</v>
      </c>
      <c r="HH45" s="108">
        <v>0</v>
      </c>
      <c r="HI45" s="108">
        <v>0</v>
      </c>
    </row>
    <row r="46" spans="1:217" s="109" customFormat="1" x14ac:dyDescent="0.2">
      <c r="A46" s="107" t="s">
        <v>362</v>
      </c>
      <c r="B46" s="108">
        <v>0</v>
      </c>
      <c r="C46" s="108">
        <v>0</v>
      </c>
      <c r="D46" s="108">
        <v>0</v>
      </c>
      <c r="E46" s="108">
        <v>0</v>
      </c>
      <c r="F46" s="108">
        <v>0</v>
      </c>
      <c r="G46" s="108">
        <v>0</v>
      </c>
      <c r="H46" s="108">
        <v>0</v>
      </c>
      <c r="I46" s="108">
        <v>0</v>
      </c>
      <c r="J46" s="108">
        <v>0</v>
      </c>
      <c r="K46" s="108">
        <v>0</v>
      </c>
      <c r="L46" s="108">
        <v>0</v>
      </c>
      <c r="M46" s="108">
        <v>0</v>
      </c>
      <c r="N46" s="108">
        <v>0</v>
      </c>
      <c r="O46" s="108">
        <v>0</v>
      </c>
      <c r="P46" s="108">
        <v>0</v>
      </c>
      <c r="Q46" s="108">
        <v>0</v>
      </c>
      <c r="R46" s="108">
        <v>0</v>
      </c>
      <c r="S46" s="108">
        <v>0</v>
      </c>
      <c r="T46" s="108">
        <v>0</v>
      </c>
      <c r="U46" s="108">
        <v>0</v>
      </c>
      <c r="V46" s="108">
        <v>0</v>
      </c>
      <c r="W46" s="108">
        <v>0</v>
      </c>
      <c r="X46" s="108">
        <v>0</v>
      </c>
      <c r="Y46" s="108">
        <v>0</v>
      </c>
      <c r="Z46" s="108">
        <v>0</v>
      </c>
      <c r="AA46" s="108">
        <v>0</v>
      </c>
      <c r="AB46" s="108">
        <v>0</v>
      </c>
      <c r="AC46" s="108">
        <v>0</v>
      </c>
      <c r="AD46" s="108">
        <v>0</v>
      </c>
      <c r="AE46" s="108">
        <v>0</v>
      </c>
      <c r="AF46" s="108">
        <v>0</v>
      </c>
      <c r="AG46" s="108">
        <v>0</v>
      </c>
      <c r="AH46" s="108">
        <v>0</v>
      </c>
      <c r="AI46" s="108">
        <v>0</v>
      </c>
      <c r="AJ46" s="108">
        <v>0</v>
      </c>
      <c r="AK46" s="108">
        <v>0</v>
      </c>
      <c r="AL46" s="108">
        <v>0</v>
      </c>
      <c r="AM46" s="108">
        <v>0</v>
      </c>
      <c r="AN46" s="108">
        <v>0</v>
      </c>
      <c r="AO46" s="108">
        <v>0</v>
      </c>
      <c r="AP46" s="108">
        <v>0</v>
      </c>
      <c r="AQ46" s="108">
        <v>0</v>
      </c>
      <c r="AR46" s="108">
        <v>0</v>
      </c>
      <c r="AS46" s="108">
        <v>0</v>
      </c>
      <c r="AT46" s="108">
        <v>0</v>
      </c>
      <c r="AU46" s="108">
        <v>0</v>
      </c>
      <c r="AV46" s="108">
        <v>0</v>
      </c>
      <c r="AW46" s="108">
        <v>0</v>
      </c>
      <c r="AX46" s="108">
        <v>0</v>
      </c>
      <c r="AY46" s="108">
        <v>0</v>
      </c>
      <c r="AZ46" s="108">
        <v>0</v>
      </c>
      <c r="BA46" s="108">
        <v>0</v>
      </c>
      <c r="BB46" s="108">
        <v>0</v>
      </c>
      <c r="BC46" s="108">
        <v>0</v>
      </c>
      <c r="BD46" s="108">
        <v>0</v>
      </c>
      <c r="BE46" s="108">
        <v>0</v>
      </c>
      <c r="BF46" s="108">
        <v>0</v>
      </c>
      <c r="BG46" s="108">
        <v>0</v>
      </c>
      <c r="BH46" s="108">
        <v>0</v>
      </c>
      <c r="BI46" s="108">
        <v>0</v>
      </c>
      <c r="BJ46" s="108">
        <v>0</v>
      </c>
      <c r="BK46" s="108">
        <v>0</v>
      </c>
      <c r="BL46" s="108">
        <v>0</v>
      </c>
      <c r="BM46" s="108">
        <v>0</v>
      </c>
      <c r="BN46" s="108">
        <v>0</v>
      </c>
      <c r="BO46" s="108">
        <v>0</v>
      </c>
      <c r="BP46" s="108">
        <v>0</v>
      </c>
      <c r="BQ46" s="108">
        <v>0</v>
      </c>
      <c r="BR46" s="108">
        <v>0</v>
      </c>
      <c r="BS46" s="108">
        <v>0</v>
      </c>
      <c r="BT46" s="108">
        <v>0</v>
      </c>
      <c r="BU46" s="108">
        <v>0</v>
      </c>
      <c r="BV46" s="108">
        <v>0</v>
      </c>
      <c r="BW46" s="108">
        <v>0</v>
      </c>
      <c r="BX46" s="108">
        <v>0</v>
      </c>
      <c r="BY46" s="108">
        <v>0</v>
      </c>
      <c r="BZ46" s="108">
        <v>0</v>
      </c>
      <c r="CA46" s="108">
        <v>0</v>
      </c>
      <c r="CB46" s="108">
        <v>0</v>
      </c>
      <c r="CC46" s="108">
        <v>0</v>
      </c>
      <c r="CD46" s="108">
        <v>0</v>
      </c>
      <c r="CE46" s="108">
        <v>0</v>
      </c>
      <c r="CF46" s="108">
        <v>0</v>
      </c>
      <c r="CG46" s="108">
        <v>0</v>
      </c>
      <c r="CH46" s="108">
        <v>0</v>
      </c>
      <c r="CI46" s="108">
        <v>0</v>
      </c>
      <c r="CJ46" s="108">
        <v>0</v>
      </c>
      <c r="CK46" s="108">
        <v>0</v>
      </c>
      <c r="CL46" s="108">
        <v>0</v>
      </c>
      <c r="CM46" s="108">
        <v>0</v>
      </c>
      <c r="CN46" s="108">
        <v>0</v>
      </c>
      <c r="CO46" s="108">
        <v>0</v>
      </c>
      <c r="CP46" s="108">
        <v>0</v>
      </c>
      <c r="CQ46" s="108">
        <v>0</v>
      </c>
      <c r="CR46" s="108">
        <v>0</v>
      </c>
      <c r="CS46" s="108">
        <v>0</v>
      </c>
      <c r="CT46" s="108">
        <v>0</v>
      </c>
      <c r="CU46" s="108">
        <v>0</v>
      </c>
      <c r="CV46" s="108">
        <v>0</v>
      </c>
      <c r="CW46" s="108">
        <v>0</v>
      </c>
      <c r="CX46" s="108">
        <v>0</v>
      </c>
      <c r="CY46" s="108">
        <v>0</v>
      </c>
      <c r="CZ46" s="108">
        <v>0</v>
      </c>
      <c r="DA46" s="108">
        <v>0</v>
      </c>
      <c r="DB46" s="108">
        <v>0</v>
      </c>
      <c r="DC46" s="108">
        <v>0</v>
      </c>
      <c r="DD46" s="108">
        <v>0</v>
      </c>
      <c r="DE46" s="108">
        <v>0</v>
      </c>
      <c r="DF46" s="108">
        <v>0</v>
      </c>
      <c r="DG46" s="108">
        <v>0</v>
      </c>
      <c r="DH46" s="108">
        <v>0</v>
      </c>
      <c r="DI46" s="108">
        <v>0</v>
      </c>
      <c r="DJ46" s="108">
        <v>0</v>
      </c>
      <c r="DK46" s="108">
        <v>0</v>
      </c>
      <c r="DL46" s="108">
        <v>0</v>
      </c>
      <c r="DM46" s="108">
        <v>0</v>
      </c>
      <c r="DN46" s="108">
        <v>0</v>
      </c>
      <c r="DO46" s="108">
        <v>0</v>
      </c>
      <c r="DP46" s="108">
        <v>0</v>
      </c>
      <c r="DQ46" s="108">
        <v>0</v>
      </c>
      <c r="DR46" s="108">
        <v>0</v>
      </c>
      <c r="DS46" s="108">
        <v>0</v>
      </c>
      <c r="DT46" s="108">
        <v>0</v>
      </c>
      <c r="DU46" s="108">
        <v>0</v>
      </c>
      <c r="DV46" s="108">
        <v>0</v>
      </c>
      <c r="DW46" s="108">
        <v>0</v>
      </c>
      <c r="DX46" s="108">
        <v>0</v>
      </c>
      <c r="DY46" s="108">
        <v>0</v>
      </c>
      <c r="DZ46" s="108">
        <v>0</v>
      </c>
      <c r="EA46" s="108">
        <v>0</v>
      </c>
      <c r="EB46" s="108">
        <v>0</v>
      </c>
      <c r="EC46" s="108">
        <v>0</v>
      </c>
      <c r="ED46" s="108">
        <v>0</v>
      </c>
      <c r="EE46" s="108">
        <v>0</v>
      </c>
      <c r="EF46" s="108">
        <v>0</v>
      </c>
      <c r="EG46" s="108">
        <v>0</v>
      </c>
      <c r="EH46" s="108">
        <v>0</v>
      </c>
      <c r="EI46" s="108">
        <v>0</v>
      </c>
      <c r="EJ46" s="108">
        <v>0</v>
      </c>
      <c r="EK46" s="108">
        <v>0</v>
      </c>
      <c r="EL46" s="108">
        <v>0</v>
      </c>
      <c r="EM46" s="108">
        <v>0</v>
      </c>
      <c r="EN46" s="108">
        <v>0</v>
      </c>
      <c r="EO46" s="108">
        <v>0</v>
      </c>
      <c r="EP46" s="108">
        <v>0</v>
      </c>
      <c r="EQ46" s="108">
        <v>0</v>
      </c>
      <c r="ER46" s="108">
        <v>0</v>
      </c>
      <c r="ES46" s="108">
        <v>0</v>
      </c>
      <c r="ET46" s="108">
        <v>0</v>
      </c>
      <c r="EU46" s="108">
        <v>0</v>
      </c>
      <c r="EV46" s="108">
        <v>0</v>
      </c>
      <c r="EW46" s="108">
        <v>0</v>
      </c>
      <c r="EX46" s="108">
        <v>0</v>
      </c>
      <c r="EY46" s="108">
        <v>0</v>
      </c>
      <c r="EZ46" s="108">
        <v>0</v>
      </c>
      <c r="FA46" s="108">
        <v>0</v>
      </c>
      <c r="FB46" s="108">
        <v>0</v>
      </c>
      <c r="FC46" s="108">
        <v>0</v>
      </c>
      <c r="FD46" s="108">
        <v>0</v>
      </c>
      <c r="FE46" s="108">
        <v>0</v>
      </c>
      <c r="FF46" s="108">
        <v>0</v>
      </c>
      <c r="FG46" s="108">
        <v>0</v>
      </c>
      <c r="FH46" s="108">
        <v>0</v>
      </c>
      <c r="FI46" s="108">
        <v>0</v>
      </c>
      <c r="FJ46" s="108">
        <v>0</v>
      </c>
      <c r="FK46" s="108">
        <v>0</v>
      </c>
      <c r="FL46" s="108">
        <v>0</v>
      </c>
      <c r="FM46" s="108">
        <v>0</v>
      </c>
      <c r="FN46" s="108">
        <v>0</v>
      </c>
      <c r="FO46" s="108">
        <v>0</v>
      </c>
      <c r="FP46" s="108">
        <v>0</v>
      </c>
      <c r="FQ46" s="108">
        <v>0</v>
      </c>
      <c r="FR46" s="108">
        <v>0</v>
      </c>
      <c r="FS46" s="108">
        <v>0</v>
      </c>
      <c r="FT46" s="108">
        <v>0</v>
      </c>
      <c r="FU46" s="108">
        <v>0</v>
      </c>
      <c r="FV46" s="108">
        <v>0</v>
      </c>
      <c r="FW46" s="108">
        <v>0</v>
      </c>
      <c r="FX46" s="108">
        <v>0</v>
      </c>
      <c r="FY46" s="108">
        <v>0</v>
      </c>
      <c r="FZ46" s="108">
        <v>0</v>
      </c>
      <c r="GA46" s="108">
        <v>0</v>
      </c>
      <c r="GB46" s="108">
        <v>0</v>
      </c>
      <c r="GC46" s="108">
        <v>0</v>
      </c>
      <c r="GD46" s="108">
        <v>0</v>
      </c>
      <c r="GE46" s="108">
        <v>0</v>
      </c>
      <c r="GF46" s="108">
        <v>0</v>
      </c>
      <c r="GG46" s="108">
        <v>0</v>
      </c>
      <c r="GH46" s="108">
        <v>0</v>
      </c>
      <c r="GI46" s="108">
        <v>0</v>
      </c>
      <c r="GJ46" s="108">
        <v>0</v>
      </c>
      <c r="GK46" s="108">
        <v>0</v>
      </c>
      <c r="GL46" s="108">
        <v>0</v>
      </c>
      <c r="GM46" s="108">
        <v>0</v>
      </c>
      <c r="GN46" s="108">
        <v>0</v>
      </c>
      <c r="GO46" s="108">
        <v>0</v>
      </c>
      <c r="GP46" s="108">
        <v>0</v>
      </c>
      <c r="GQ46" s="108">
        <v>0</v>
      </c>
      <c r="GR46" s="108">
        <v>0</v>
      </c>
      <c r="GS46" s="108">
        <v>0</v>
      </c>
      <c r="GT46" s="108">
        <v>0</v>
      </c>
      <c r="GU46" s="108">
        <v>0</v>
      </c>
      <c r="GV46" s="108">
        <v>0</v>
      </c>
      <c r="GW46" s="108">
        <v>0</v>
      </c>
      <c r="GX46" s="108">
        <v>0</v>
      </c>
      <c r="GY46" s="108">
        <v>0</v>
      </c>
      <c r="GZ46" s="108">
        <v>0</v>
      </c>
      <c r="HA46" s="108">
        <v>0</v>
      </c>
      <c r="HB46" s="108">
        <v>0</v>
      </c>
      <c r="HC46" s="108">
        <v>0</v>
      </c>
      <c r="HD46" s="108">
        <v>0</v>
      </c>
      <c r="HE46" s="108">
        <v>0</v>
      </c>
      <c r="HF46" s="108">
        <v>0</v>
      </c>
      <c r="HG46" s="108">
        <v>0</v>
      </c>
      <c r="HH46" s="108">
        <v>0</v>
      </c>
      <c r="HI46" s="108">
        <v>0</v>
      </c>
    </row>
    <row r="47" spans="1:217" s="109" customFormat="1" x14ac:dyDescent="0.2">
      <c r="A47" s="107" t="s">
        <v>363</v>
      </c>
      <c r="B47" s="108">
        <v>0</v>
      </c>
      <c r="C47" s="108">
        <v>0</v>
      </c>
      <c r="D47" s="108">
        <v>0</v>
      </c>
      <c r="E47" s="108">
        <v>0</v>
      </c>
      <c r="F47" s="108">
        <v>0</v>
      </c>
      <c r="G47" s="108">
        <v>0</v>
      </c>
      <c r="H47" s="108">
        <v>0</v>
      </c>
      <c r="I47" s="108">
        <v>0</v>
      </c>
      <c r="J47" s="108">
        <v>0</v>
      </c>
      <c r="K47" s="108">
        <v>0</v>
      </c>
      <c r="L47" s="108">
        <v>0</v>
      </c>
      <c r="M47" s="108">
        <v>0</v>
      </c>
      <c r="N47" s="108">
        <v>0</v>
      </c>
      <c r="O47" s="108">
        <v>0</v>
      </c>
      <c r="P47" s="108">
        <v>0</v>
      </c>
      <c r="Q47" s="108">
        <v>0</v>
      </c>
      <c r="R47" s="108">
        <v>0</v>
      </c>
      <c r="S47" s="108">
        <v>0</v>
      </c>
      <c r="T47" s="108">
        <v>0</v>
      </c>
      <c r="U47" s="108">
        <v>0</v>
      </c>
      <c r="V47" s="108">
        <v>0</v>
      </c>
      <c r="W47" s="108">
        <v>0</v>
      </c>
      <c r="X47" s="108">
        <v>0</v>
      </c>
      <c r="Y47" s="108">
        <v>0</v>
      </c>
      <c r="Z47" s="108">
        <v>0</v>
      </c>
      <c r="AA47" s="108">
        <v>0</v>
      </c>
      <c r="AB47" s="108">
        <v>0</v>
      </c>
      <c r="AC47" s="108">
        <v>0</v>
      </c>
      <c r="AD47" s="108">
        <v>0</v>
      </c>
      <c r="AE47" s="108">
        <v>0</v>
      </c>
      <c r="AF47" s="108">
        <v>0</v>
      </c>
      <c r="AG47" s="108">
        <v>0</v>
      </c>
      <c r="AH47" s="108">
        <v>0</v>
      </c>
      <c r="AI47" s="108">
        <v>0</v>
      </c>
      <c r="AJ47" s="108">
        <v>0</v>
      </c>
      <c r="AK47" s="108">
        <v>0</v>
      </c>
      <c r="AL47" s="108">
        <v>0</v>
      </c>
      <c r="AM47" s="108">
        <v>0</v>
      </c>
      <c r="AN47" s="108">
        <v>0</v>
      </c>
      <c r="AO47" s="108">
        <v>0</v>
      </c>
      <c r="AP47" s="108">
        <v>0</v>
      </c>
      <c r="AQ47" s="108">
        <v>0</v>
      </c>
      <c r="AR47" s="108">
        <v>0</v>
      </c>
      <c r="AS47" s="108">
        <v>0</v>
      </c>
      <c r="AT47" s="108">
        <v>0</v>
      </c>
      <c r="AU47" s="108">
        <v>0</v>
      </c>
      <c r="AV47" s="108">
        <v>0</v>
      </c>
      <c r="AW47" s="108">
        <v>0</v>
      </c>
      <c r="AX47" s="108">
        <v>0</v>
      </c>
      <c r="AY47" s="108">
        <v>0</v>
      </c>
      <c r="AZ47" s="108">
        <v>0</v>
      </c>
      <c r="BA47" s="108">
        <v>0</v>
      </c>
      <c r="BB47" s="108">
        <v>0</v>
      </c>
      <c r="BC47" s="108">
        <v>0</v>
      </c>
      <c r="BD47" s="108">
        <v>0</v>
      </c>
      <c r="BE47" s="108">
        <v>0</v>
      </c>
      <c r="BF47" s="108">
        <v>0</v>
      </c>
      <c r="BG47" s="108">
        <v>0</v>
      </c>
      <c r="BH47" s="108">
        <v>0</v>
      </c>
      <c r="BI47" s="108">
        <v>0</v>
      </c>
      <c r="BJ47" s="108">
        <v>0</v>
      </c>
      <c r="BK47" s="108">
        <v>0</v>
      </c>
      <c r="BL47" s="108">
        <v>0</v>
      </c>
      <c r="BM47" s="108">
        <v>0</v>
      </c>
      <c r="BN47" s="108">
        <v>0</v>
      </c>
      <c r="BO47" s="108">
        <v>0</v>
      </c>
      <c r="BP47" s="108">
        <v>0</v>
      </c>
      <c r="BQ47" s="108">
        <v>0</v>
      </c>
      <c r="BR47" s="108">
        <v>0</v>
      </c>
      <c r="BS47" s="108">
        <v>0</v>
      </c>
      <c r="BT47" s="108">
        <v>0</v>
      </c>
      <c r="BU47" s="108">
        <v>0</v>
      </c>
      <c r="BV47" s="108">
        <v>0</v>
      </c>
      <c r="BW47" s="108">
        <v>0</v>
      </c>
      <c r="BX47" s="108">
        <v>0</v>
      </c>
      <c r="BY47" s="108">
        <v>0</v>
      </c>
      <c r="BZ47" s="108">
        <v>0</v>
      </c>
      <c r="CA47" s="108">
        <v>0</v>
      </c>
      <c r="CB47" s="108">
        <v>0</v>
      </c>
      <c r="CC47" s="108">
        <v>0</v>
      </c>
      <c r="CD47" s="108">
        <v>0</v>
      </c>
      <c r="CE47" s="108">
        <v>0</v>
      </c>
      <c r="CF47" s="108">
        <v>0</v>
      </c>
      <c r="CG47" s="108">
        <v>0</v>
      </c>
      <c r="CH47" s="108">
        <v>0</v>
      </c>
      <c r="CI47" s="108">
        <v>0</v>
      </c>
      <c r="CJ47" s="108">
        <v>0</v>
      </c>
      <c r="CK47" s="108">
        <v>0</v>
      </c>
      <c r="CL47" s="108">
        <v>0</v>
      </c>
      <c r="CM47" s="108">
        <v>0</v>
      </c>
      <c r="CN47" s="108">
        <v>0</v>
      </c>
      <c r="CO47" s="108">
        <v>0</v>
      </c>
      <c r="CP47" s="108">
        <v>0</v>
      </c>
      <c r="CQ47" s="108">
        <v>0</v>
      </c>
      <c r="CR47" s="108">
        <v>0</v>
      </c>
      <c r="CS47" s="108">
        <v>0</v>
      </c>
      <c r="CT47" s="108">
        <v>0</v>
      </c>
      <c r="CU47" s="108">
        <v>0</v>
      </c>
      <c r="CV47" s="108">
        <v>0</v>
      </c>
      <c r="CW47" s="108">
        <v>0</v>
      </c>
      <c r="CX47" s="108">
        <v>0</v>
      </c>
      <c r="CY47" s="108">
        <v>0</v>
      </c>
      <c r="CZ47" s="108">
        <v>0</v>
      </c>
      <c r="DA47" s="108">
        <v>0</v>
      </c>
      <c r="DB47" s="108">
        <v>0</v>
      </c>
      <c r="DC47" s="108">
        <v>0</v>
      </c>
      <c r="DD47" s="108">
        <v>0</v>
      </c>
      <c r="DE47" s="108">
        <v>0</v>
      </c>
      <c r="DF47" s="108">
        <v>0</v>
      </c>
      <c r="DG47" s="108">
        <v>0</v>
      </c>
      <c r="DH47" s="108">
        <v>0</v>
      </c>
      <c r="DI47" s="108">
        <v>0</v>
      </c>
      <c r="DJ47" s="108">
        <v>0</v>
      </c>
      <c r="DK47" s="108">
        <v>0</v>
      </c>
      <c r="DL47" s="108">
        <v>0</v>
      </c>
      <c r="DM47" s="108">
        <v>0</v>
      </c>
      <c r="DN47" s="108">
        <v>0</v>
      </c>
      <c r="DO47" s="108">
        <v>0</v>
      </c>
      <c r="DP47" s="108">
        <v>0</v>
      </c>
      <c r="DQ47" s="108">
        <v>0</v>
      </c>
      <c r="DR47" s="108">
        <v>0</v>
      </c>
      <c r="DS47" s="108">
        <v>0</v>
      </c>
      <c r="DT47" s="108">
        <v>0</v>
      </c>
      <c r="DU47" s="108">
        <v>0</v>
      </c>
      <c r="DV47" s="108">
        <v>0</v>
      </c>
      <c r="DW47" s="108">
        <v>0</v>
      </c>
      <c r="DX47" s="108">
        <v>0</v>
      </c>
      <c r="DY47" s="108">
        <v>0</v>
      </c>
      <c r="DZ47" s="108">
        <v>0</v>
      </c>
      <c r="EA47" s="108">
        <v>0</v>
      </c>
      <c r="EB47" s="108">
        <v>0</v>
      </c>
      <c r="EC47" s="108">
        <v>0</v>
      </c>
      <c r="ED47" s="108">
        <v>0</v>
      </c>
      <c r="EE47" s="108">
        <v>0</v>
      </c>
      <c r="EF47" s="108">
        <v>0</v>
      </c>
      <c r="EG47" s="108">
        <v>0</v>
      </c>
      <c r="EH47" s="108">
        <v>0</v>
      </c>
      <c r="EI47" s="108">
        <v>0</v>
      </c>
      <c r="EJ47" s="108">
        <v>0</v>
      </c>
      <c r="EK47" s="108">
        <v>0</v>
      </c>
      <c r="EL47" s="108">
        <v>0</v>
      </c>
      <c r="EM47" s="108">
        <v>0</v>
      </c>
      <c r="EN47" s="108">
        <v>0</v>
      </c>
      <c r="EO47" s="108">
        <v>0</v>
      </c>
      <c r="EP47" s="108">
        <v>0</v>
      </c>
      <c r="EQ47" s="108">
        <v>0</v>
      </c>
      <c r="ER47" s="108">
        <v>0</v>
      </c>
      <c r="ES47" s="108">
        <v>0</v>
      </c>
      <c r="ET47" s="108">
        <v>0</v>
      </c>
      <c r="EU47" s="108">
        <v>0</v>
      </c>
      <c r="EV47" s="108">
        <v>0</v>
      </c>
      <c r="EW47" s="108">
        <v>0</v>
      </c>
      <c r="EX47" s="108">
        <v>0</v>
      </c>
      <c r="EY47" s="108">
        <v>0</v>
      </c>
      <c r="EZ47" s="108">
        <v>0</v>
      </c>
      <c r="FA47" s="108">
        <v>0</v>
      </c>
      <c r="FB47" s="108">
        <v>0</v>
      </c>
      <c r="FC47" s="108">
        <v>0</v>
      </c>
      <c r="FD47" s="108">
        <v>0</v>
      </c>
      <c r="FE47" s="108">
        <v>0</v>
      </c>
      <c r="FF47" s="108">
        <v>0</v>
      </c>
      <c r="FG47" s="108">
        <v>0</v>
      </c>
      <c r="FH47" s="108">
        <v>0</v>
      </c>
      <c r="FI47" s="108">
        <v>0</v>
      </c>
      <c r="FJ47" s="108">
        <v>0</v>
      </c>
      <c r="FK47" s="108">
        <v>0</v>
      </c>
      <c r="FL47" s="108">
        <v>0</v>
      </c>
      <c r="FM47" s="108">
        <v>0</v>
      </c>
      <c r="FN47" s="108">
        <v>0</v>
      </c>
      <c r="FO47" s="108">
        <v>0</v>
      </c>
      <c r="FP47" s="108">
        <v>0</v>
      </c>
      <c r="FQ47" s="108">
        <v>0</v>
      </c>
      <c r="FR47" s="108">
        <v>0</v>
      </c>
      <c r="FS47" s="108">
        <v>0</v>
      </c>
      <c r="FT47" s="108">
        <v>0</v>
      </c>
      <c r="FU47" s="108">
        <v>0</v>
      </c>
      <c r="FV47" s="108">
        <v>0</v>
      </c>
      <c r="FW47" s="108">
        <v>0</v>
      </c>
      <c r="FX47" s="108">
        <v>0</v>
      </c>
      <c r="FY47" s="108">
        <v>0</v>
      </c>
      <c r="FZ47" s="108">
        <v>0</v>
      </c>
      <c r="GA47" s="108">
        <v>0</v>
      </c>
      <c r="GB47" s="108">
        <v>0</v>
      </c>
      <c r="GC47" s="108">
        <v>0</v>
      </c>
      <c r="GD47" s="108">
        <v>0</v>
      </c>
      <c r="GE47" s="108">
        <v>0</v>
      </c>
      <c r="GF47" s="108">
        <v>0</v>
      </c>
      <c r="GG47" s="108">
        <v>0</v>
      </c>
      <c r="GH47" s="108">
        <v>0</v>
      </c>
      <c r="GI47" s="108">
        <v>0</v>
      </c>
      <c r="GJ47" s="108">
        <v>0</v>
      </c>
      <c r="GK47" s="108">
        <v>0</v>
      </c>
      <c r="GL47" s="108">
        <v>0</v>
      </c>
      <c r="GM47" s="108">
        <v>0</v>
      </c>
      <c r="GN47" s="108">
        <v>0</v>
      </c>
      <c r="GO47" s="108">
        <v>0</v>
      </c>
      <c r="GP47" s="108">
        <v>0</v>
      </c>
      <c r="GQ47" s="108">
        <v>0</v>
      </c>
      <c r="GR47" s="108">
        <v>0</v>
      </c>
      <c r="GS47" s="108">
        <v>0</v>
      </c>
      <c r="GT47" s="108">
        <v>0</v>
      </c>
      <c r="GU47" s="108">
        <v>0</v>
      </c>
      <c r="GV47" s="108">
        <v>0</v>
      </c>
      <c r="GW47" s="108">
        <v>0</v>
      </c>
      <c r="GX47" s="108">
        <v>0</v>
      </c>
      <c r="GY47" s="108">
        <v>0</v>
      </c>
      <c r="GZ47" s="108">
        <v>0</v>
      </c>
      <c r="HA47" s="108">
        <v>0</v>
      </c>
      <c r="HB47" s="108">
        <v>0</v>
      </c>
      <c r="HC47" s="108">
        <v>0</v>
      </c>
      <c r="HD47" s="108">
        <v>0</v>
      </c>
      <c r="HE47" s="108">
        <v>0</v>
      </c>
      <c r="HF47" s="108">
        <v>0</v>
      </c>
      <c r="HG47" s="108">
        <v>0</v>
      </c>
      <c r="HH47" s="108">
        <v>0</v>
      </c>
      <c r="HI47" s="108">
        <v>0</v>
      </c>
    </row>
    <row r="48" spans="1:217" s="109" customFormat="1" x14ac:dyDescent="0.2">
      <c r="A48" s="107" t="s">
        <v>364</v>
      </c>
      <c r="B48" s="108">
        <v>0</v>
      </c>
      <c r="C48" s="108">
        <v>0</v>
      </c>
      <c r="D48" s="108">
        <v>0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08">
        <v>0</v>
      </c>
      <c r="K48" s="108">
        <v>0</v>
      </c>
      <c r="L48" s="108">
        <v>0</v>
      </c>
      <c r="M48" s="108">
        <v>0</v>
      </c>
      <c r="N48" s="108">
        <v>0</v>
      </c>
      <c r="O48" s="108">
        <v>0</v>
      </c>
      <c r="P48" s="108">
        <v>0</v>
      </c>
      <c r="Q48" s="108">
        <v>0</v>
      </c>
      <c r="R48" s="108">
        <v>0</v>
      </c>
      <c r="S48" s="108">
        <v>0</v>
      </c>
      <c r="T48" s="108">
        <v>0</v>
      </c>
      <c r="U48" s="108">
        <v>0</v>
      </c>
      <c r="V48" s="108">
        <v>0</v>
      </c>
      <c r="W48" s="108">
        <v>0</v>
      </c>
      <c r="X48" s="108">
        <v>0</v>
      </c>
      <c r="Y48" s="108">
        <v>0</v>
      </c>
      <c r="Z48" s="108">
        <v>0</v>
      </c>
      <c r="AA48" s="108">
        <v>0</v>
      </c>
      <c r="AB48" s="108">
        <v>0</v>
      </c>
      <c r="AC48" s="108">
        <v>0</v>
      </c>
      <c r="AD48" s="108">
        <v>0</v>
      </c>
      <c r="AE48" s="108">
        <v>0</v>
      </c>
      <c r="AF48" s="108">
        <v>0</v>
      </c>
      <c r="AG48" s="108">
        <v>0</v>
      </c>
      <c r="AH48" s="108">
        <v>0</v>
      </c>
      <c r="AI48" s="108">
        <v>0</v>
      </c>
      <c r="AJ48" s="108">
        <v>0</v>
      </c>
      <c r="AK48" s="108">
        <v>0</v>
      </c>
      <c r="AL48" s="108">
        <v>0</v>
      </c>
      <c r="AM48" s="108">
        <v>0</v>
      </c>
      <c r="AN48" s="108">
        <v>0</v>
      </c>
      <c r="AO48" s="108">
        <v>0</v>
      </c>
      <c r="AP48" s="108">
        <v>0</v>
      </c>
      <c r="AQ48" s="108">
        <v>0</v>
      </c>
      <c r="AR48" s="108">
        <v>0</v>
      </c>
      <c r="AS48" s="108">
        <v>0</v>
      </c>
      <c r="AT48" s="108">
        <v>0</v>
      </c>
      <c r="AU48" s="108">
        <v>0</v>
      </c>
      <c r="AV48" s="108">
        <v>0</v>
      </c>
      <c r="AW48" s="108">
        <v>0</v>
      </c>
      <c r="AX48" s="108">
        <v>0</v>
      </c>
      <c r="AY48" s="108">
        <v>0</v>
      </c>
      <c r="AZ48" s="108">
        <v>0</v>
      </c>
      <c r="BA48" s="108">
        <v>0</v>
      </c>
      <c r="BB48" s="108">
        <v>0</v>
      </c>
      <c r="BC48" s="108">
        <v>0</v>
      </c>
      <c r="BD48" s="108">
        <v>0</v>
      </c>
      <c r="BE48" s="108">
        <v>0</v>
      </c>
      <c r="BF48" s="108">
        <v>0</v>
      </c>
      <c r="BG48" s="108">
        <v>0</v>
      </c>
      <c r="BH48" s="108">
        <v>0</v>
      </c>
      <c r="BI48" s="108">
        <v>0</v>
      </c>
      <c r="BJ48" s="108">
        <v>0</v>
      </c>
      <c r="BK48" s="108">
        <v>0</v>
      </c>
      <c r="BL48" s="108">
        <v>0</v>
      </c>
      <c r="BM48" s="108">
        <v>0</v>
      </c>
      <c r="BN48" s="108">
        <v>0</v>
      </c>
      <c r="BO48" s="108">
        <v>0</v>
      </c>
      <c r="BP48" s="108">
        <v>0</v>
      </c>
      <c r="BQ48" s="108">
        <v>0</v>
      </c>
      <c r="BR48" s="108">
        <v>0</v>
      </c>
      <c r="BS48" s="108">
        <v>0</v>
      </c>
      <c r="BT48" s="108">
        <v>0</v>
      </c>
      <c r="BU48" s="108">
        <v>0</v>
      </c>
      <c r="BV48" s="108">
        <v>0</v>
      </c>
      <c r="BW48" s="108">
        <v>0</v>
      </c>
      <c r="BX48" s="108">
        <v>0</v>
      </c>
      <c r="BY48" s="108">
        <v>0</v>
      </c>
      <c r="BZ48" s="108">
        <v>0</v>
      </c>
      <c r="CA48" s="108">
        <v>0</v>
      </c>
      <c r="CB48" s="108">
        <v>0</v>
      </c>
      <c r="CC48" s="108">
        <v>0</v>
      </c>
      <c r="CD48" s="108">
        <v>0</v>
      </c>
      <c r="CE48" s="108">
        <v>0</v>
      </c>
      <c r="CF48" s="108">
        <v>0</v>
      </c>
      <c r="CG48" s="108">
        <v>0</v>
      </c>
      <c r="CH48" s="108">
        <v>0</v>
      </c>
      <c r="CI48" s="108">
        <v>0</v>
      </c>
      <c r="CJ48" s="108">
        <v>0</v>
      </c>
      <c r="CK48" s="108">
        <v>0</v>
      </c>
      <c r="CL48" s="108">
        <v>0</v>
      </c>
      <c r="CM48" s="108">
        <v>0</v>
      </c>
      <c r="CN48" s="108">
        <v>0</v>
      </c>
      <c r="CO48" s="108">
        <v>0</v>
      </c>
      <c r="CP48" s="108">
        <v>0</v>
      </c>
      <c r="CQ48" s="108">
        <v>0</v>
      </c>
      <c r="CR48" s="108">
        <v>0</v>
      </c>
      <c r="CS48" s="108">
        <v>0</v>
      </c>
      <c r="CT48" s="108">
        <v>0</v>
      </c>
      <c r="CU48" s="108">
        <v>0</v>
      </c>
      <c r="CV48" s="108">
        <v>0</v>
      </c>
      <c r="CW48" s="108">
        <v>0</v>
      </c>
      <c r="CX48" s="108">
        <v>0</v>
      </c>
      <c r="CY48" s="108">
        <v>0</v>
      </c>
      <c r="CZ48" s="108">
        <v>0</v>
      </c>
      <c r="DA48" s="108">
        <v>0</v>
      </c>
      <c r="DB48" s="108">
        <v>0</v>
      </c>
      <c r="DC48" s="108">
        <v>0</v>
      </c>
      <c r="DD48" s="108">
        <v>0</v>
      </c>
      <c r="DE48" s="108">
        <v>0</v>
      </c>
      <c r="DF48" s="108">
        <v>0</v>
      </c>
      <c r="DG48" s="108">
        <v>0</v>
      </c>
      <c r="DH48" s="108">
        <v>0</v>
      </c>
      <c r="DI48" s="108">
        <v>0</v>
      </c>
      <c r="DJ48" s="108">
        <v>0</v>
      </c>
      <c r="DK48" s="108">
        <v>0</v>
      </c>
      <c r="DL48" s="108">
        <v>0</v>
      </c>
      <c r="DM48" s="108">
        <v>0</v>
      </c>
      <c r="DN48" s="108">
        <v>0</v>
      </c>
      <c r="DO48" s="108">
        <v>0</v>
      </c>
      <c r="DP48" s="108">
        <v>0</v>
      </c>
      <c r="DQ48" s="108">
        <v>0</v>
      </c>
      <c r="DR48" s="108">
        <v>0</v>
      </c>
      <c r="DS48" s="108">
        <v>0</v>
      </c>
      <c r="DT48" s="108">
        <v>0</v>
      </c>
      <c r="DU48" s="108">
        <v>0</v>
      </c>
      <c r="DV48" s="108">
        <v>0</v>
      </c>
      <c r="DW48" s="108">
        <v>0</v>
      </c>
      <c r="DX48" s="108">
        <v>0</v>
      </c>
      <c r="DY48" s="108">
        <v>0</v>
      </c>
      <c r="DZ48" s="108">
        <v>0</v>
      </c>
      <c r="EA48" s="108">
        <v>0</v>
      </c>
      <c r="EB48" s="108">
        <v>0</v>
      </c>
      <c r="EC48" s="108">
        <v>0</v>
      </c>
      <c r="ED48" s="108">
        <v>0</v>
      </c>
      <c r="EE48" s="108">
        <v>0</v>
      </c>
      <c r="EF48" s="108">
        <v>0</v>
      </c>
      <c r="EG48" s="108">
        <v>0</v>
      </c>
      <c r="EH48" s="108">
        <v>0</v>
      </c>
      <c r="EI48" s="108">
        <v>0</v>
      </c>
      <c r="EJ48" s="108">
        <v>0</v>
      </c>
      <c r="EK48" s="108">
        <v>0</v>
      </c>
      <c r="EL48" s="108">
        <v>0</v>
      </c>
      <c r="EM48" s="108">
        <v>0</v>
      </c>
      <c r="EN48" s="108">
        <v>0</v>
      </c>
      <c r="EO48" s="108">
        <v>0</v>
      </c>
      <c r="EP48" s="108">
        <v>0</v>
      </c>
      <c r="EQ48" s="108">
        <v>0</v>
      </c>
      <c r="ER48" s="108">
        <v>0</v>
      </c>
      <c r="ES48" s="108">
        <v>0</v>
      </c>
      <c r="ET48" s="108">
        <v>0</v>
      </c>
      <c r="EU48" s="108">
        <v>0</v>
      </c>
      <c r="EV48" s="108">
        <v>0</v>
      </c>
      <c r="EW48" s="108">
        <v>0</v>
      </c>
      <c r="EX48" s="108">
        <v>0</v>
      </c>
      <c r="EY48" s="108">
        <v>0</v>
      </c>
      <c r="EZ48" s="108">
        <v>0</v>
      </c>
      <c r="FA48" s="108">
        <v>0</v>
      </c>
      <c r="FB48" s="108">
        <v>0</v>
      </c>
      <c r="FC48" s="108">
        <v>0</v>
      </c>
      <c r="FD48" s="108">
        <v>0</v>
      </c>
      <c r="FE48" s="108">
        <v>0</v>
      </c>
      <c r="FF48" s="108">
        <v>0</v>
      </c>
      <c r="FG48" s="108">
        <v>0</v>
      </c>
      <c r="FH48" s="108">
        <v>0</v>
      </c>
      <c r="FI48" s="108">
        <v>0</v>
      </c>
      <c r="FJ48" s="108">
        <v>0</v>
      </c>
      <c r="FK48" s="108">
        <v>0</v>
      </c>
      <c r="FL48" s="108">
        <v>0</v>
      </c>
      <c r="FM48" s="108">
        <v>0</v>
      </c>
      <c r="FN48" s="108">
        <v>0</v>
      </c>
      <c r="FO48" s="108">
        <v>0</v>
      </c>
      <c r="FP48" s="108">
        <v>0</v>
      </c>
      <c r="FQ48" s="108">
        <v>0</v>
      </c>
      <c r="FR48" s="108">
        <v>0</v>
      </c>
      <c r="FS48" s="108">
        <v>0</v>
      </c>
      <c r="FT48" s="108">
        <v>0</v>
      </c>
      <c r="FU48" s="108">
        <v>0</v>
      </c>
      <c r="FV48" s="108">
        <v>0</v>
      </c>
      <c r="FW48" s="108">
        <v>0</v>
      </c>
      <c r="FX48" s="108">
        <v>0</v>
      </c>
      <c r="FY48" s="108">
        <v>0</v>
      </c>
      <c r="FZ48" s="108">
        <v>0</v>
      </c>
      <c r="GA48" s="108">
        <v>0</v>
      </c>
      <c r="GB48" s="108">
        <v>0</v>
      </c>
      <c r="GC48" s="108">
        <v>0</v>
      </c>
      <c r="GD48" s="108">
        <v>0</v>
      </c>
      <c r="GE48" s="108">
        <v>0</v>
      </c>
      <c r="GF48" s="108">
        <v>0</v>
      </c>
      <c r="GG48" s="108">
        <v>0</v>
      </c>
      <c r="GH48" s="108">
        <v>0</v>
      </c>
      <c r="GI48" s="108">
        <v>0</v>
      </c>
      <c r="GJ48" s="108">
        <v>0</v>
      </c>
      <c r="GK48" s="108">
        <v>0</v>
      </c>
      <c r="GL48" s="108">
        <v>0</v>
      </c>
      <c r="GM48" s="108">
        <v>0</v>
      </c>
      <c r="GN48" s="108">
        <v>0</v>
      </c>
      <c r="GO48" s="108">
        <v>0</v>
      </c>
      <c r="GP48" s="108">
        <v>0</v>
      </c>
      <c r="GQ48" s="108">
        <v>0</v>
      </c>
      <c r="GR48" s="108">
        <v>0</v>
      </c>
      <c r="GS48" s="108">
        <v>0</v>
      </c>
      <c r="GT48" s="108">
        <v>0</v>
      </c>
      <c r="GU48" s="108">
        <v>0</v>
      </c>
      <c r="GV48" s="108">
        <v>0</v>
      </c>
      <c r="GW48" s="108">
        <v>0</v>
      </c>
      <c r="GX48" s="108">
        <v>0</v>
      </c>
      <c r="GY48" s="108">
        <v>0</v>
      </c>
      <c r="GZ48" s="108">
        <v>0</v>
      </c>
      <c r="HA48" s="108">
        <v>0</v>
      </c>
      <c r="HB48" s="108">
        <v>0</v>
      </c>
      <c r="HC48" s="108">
        <v>0</v>
      </c>
      <c r="HD48" s="108">
        <v>0</v>
      </c>
      <c r="HE48" s="108">
        <v>0</v>
      </c>
      <c r="HF48" s="108">
        <v>0</v>
      </c>
      <c r="HG48" s="108">
        <v>0</v>
      </c>
      <c r="HH48" s="108">
        <v>0</v>
      </c>
      <c r="HI48" s="108">
        <v>0</v>
      </c>
    </row>
    <row r="49" spans="1:217" s="109" customFormat="1" x14ac:dyDescent="0.2">
      <c r="A49" s="107" t="s">
        <v>365</v>
      </c>
      <c r="B49" s="108">
        <v>0</v>
      </c>
      <c r="C49" s="108">
        <v>0</v>
      </c>
      <c r="D49" s="108">
        <v>0</v>
      </c>
      <c r="E49" s="108">
        <v>0</v>
      </c>
      <c r="F49" s="108">
        <v>0</v>
      </c>
      <c r="G49" s="108">
        <v>0</v>
      </c>
      <c r="H49" s="108">
        <v>0</v>
      </c>
      <c r="I49" s="108">
        <v>0</v>
      </c>
      <c r="J49" s="108">
        <v>0</v>
      </c>
      <c r="K49" s="108">
        <v>0</v>
      </c>
      <c r="L49" s="108">
        <v>0</v>
      </c>
      <c r="M49" s="108">
        <v>0</v>
      </c>
      <c r="N49" s="108">
        <v>0</v>
      </c>
      <c r="O49" s="108">
        <v>0</v>
      </c>
      <c r="P49" s="108">
        <v>0</v>
      </c>
      <c r="Q49" s="108">
        <v>0</v>
      </c>
      <c r="R49" s="108">
        <v>0</v>
      </c>
      <c r="S49" s="108">
        <v>0</v>
      </c>
      <c r="T49" s="108">
        <v>0</v>
      </c>
      <c r="U49" s="108">
        <v>0</v>
      </c>
      <c r="V49" s="108">
        <v>0</v>
      </c>
      <c r="W49" s="108">
        <v>0</v>
      </c>
      <c r="X49" s="108">
        <v>0</v>
      </c>
      <c r="Y49" s="108">
        <v>0</v>
      </c>
      <c r="Z49" s="108">
        <v>0</v>
      </c>
      <c r="AA49" s="108">
        <v>0</v>
      </c>
      <c r="AB49" s="108">
        <v>0</v>
      </c>
      <c r="AC49" s="108">
        <v>0</v>
      </c>
      <c r="AD49" s="108">
        <v>0</v>
      </c>
      <c r="AE49" s="108">
        <v>0</v>
      </c>
      <c r="AF49" s="108">
        <v>0</v>
      </c>
      <c r="AG49" s="108">
        <v>0</v>
      </c>
      <c r="AH49" s="108">
        <v>0</v>
      </c>
      <c r="AI49" s="108">
        <v>0</v>
      </c>
      <c r="AJ49" s="108">
        <v>0</v>
      </c>
      <c r="AK49" s="108">
        <v>0</v>
      </c>
      <c r="AL49" s="108">
        <v>0</v>
      </c>
      <c r="AM49" s="108">
        <v>0</v>
      </c>
      <c r="AN49" s="108">
        <v>0</v>
      </c>
      <c r="AO49" s="108">
        <v>0</v>
      </c>
      <c r="AP49" s="108">
        <v>0</v>
      </c>
      <c r="AQ49" s="108">
        <v>0</v>
      </c>
      <c r="AR49" s="108">
        <v>0</v>
      </c>
      <c r="AS49" s="108">
        <v>0</v>
      </c>
      <c r="AT49" s="108">
        <v>0</v>
      </c>
      <c r="AU49" s="108">
        <v>0</v>
      </c>
      <c r="AV49" s="108">
        <v>0</v>
      </c>
      <c r="AW49" s="108">
        <v>0</v>
      </c>
      <c r="AX49" s="108">
        <v>0</v>
      </c>
      <c r="AY49" s="108">
        <v>0</v>
      </c>
      <c r="AZ49" s="108">
        <v>0</v>
      </c>
      <c r="BA49" s="108">
        <v>0</v>
      </c>
      <c r="BB49" s="108">
        <v>0</v>
      </c>
      <c r="BC49" s="108">
        <v>0</v>
      </c>
      <c r="BD49" s="108">
        <v>0</v>
      </c>
      <c r="BE49" s="108">
        <v>0</v>
      </c>
      <c r="BF49" s="108">
        <v>0</v>
      </c>
      <c r="BG49" s="108">
        <v>0</v>
      </c>
      <c r="BH49" s="108">
        <v>0</v>
      </c>
      <c r="BI49" s="108">
        <v>0</v>
      </c>
      <c r="BJ49" s="108">
        <v>0</v>
      </c>
      <c r="BK49" s="108">
        <v>0</v>
      </c>
      <c r="BL49" s="108">
        <v>0</v>
      </c>
      <c r="BM49" s="108">
        <v>0</v>
      </c>
      <c r="BN49" s="108">
        <v>0</v>
      </c>
      <c r="BO49" s="108">
        <v>0</v>
      </c>
      <c r="BP49" s="108">
        <v>0</v>
      </c>
      <c r="BQ49" s="108">
        <v>0</v>
      </c>
      <c r="BR49" s="108">
        <v>0</v>
      </c>
      <c r="BS49" s="108">
        <v>0</v>
      </c>
      <c r="BT49" s="108">
        <v>0</v>
      </c>
      <c r="BU49" s="108">
        <v>0</v>
      </c>
      <c r="BV49" s="108">
        <v>0</v>
      </c>
      <c r="BW49" s="108">
        <v>0</v>
      </c>
      <c r="BX49" s="108">
        <v>0</v>
      </c>
      <c r="BY49" s="108">
        <v>0</v>
      </c>
      <c r="BZ49" s="108">
        <v>0</v>
      </c>
      <c r="CA49" s="108">
        <v>0</v>
      </c>
      <c r="CB49" s="108">
        <v>0</v>
      </c>
      <c r="CC49" s="108">
        <v>0</v>
      </c>
      <c r="CD49" s="108">
        <v>0</v>
      </c>
      <c r="CE49" s="108">
        <v>0</v>
      </c>
      <c r="CF49" s="108">
        <v>0</v>
      </c>
      <c r="CG49" s="108">
        <v>0</v>
      </c>
      <c r="CH49" s="108">
        <v>0</v>
      </c>
      <c r="CI49" s="108">
        <v>0</v>
      </c>
      <c r="CJ49" s="108">
        <v>0</v>
      </c>
      <c r="CK49" s="108">
        <v>0</v>
      </c>
      <c r="CL49" s="108">
        <v>0</v>
      </c>
      <c r="CM49" s="108">
        <v>0</v>
      </c>
      <c r="CN49" s="108">
        <v>0</v>
      </c>
      <c r="CO49" s="108">
        <v>0</v>
      </c>
      <c r="CP49" s="108">
        <v>0</v>
      </c>
      <c r="CQ49" s="108">
        <v>0</v>
      </c>
      <c r="CR49" s="108">
        <v>0</v>
      </c>
      <c r="CS49" s="108">
        <v>0</v>
      </c>
      <c r="CT49" s="108">
        <v>0</v>
      </c>
      <c r="CU49" s="108">
        <v>0</v>
      </c>
      <c r="CV49" s="108">
        <v>0</v>
      </c>
      <c r="CW49" s="108">
        <v>0</v>
      </c>
      <c r="CX49" s="108">
        <v>0</v>
      </c>
      <c r="CY49" s="108">
        <v>0</v>
      </c>
      <c r="CZ49" s="108">
        <v>0</v>
      </c>
      <c r="DA49" s="108">
        <v>0</v>
      </c>
      <c r="DB49" s="108">
        <v>0</v>
      </c>
      <c r="DC49" s="108">
        <v>0</v>
      </c>
      <c r="DD49" s="108">
        <v>0</v>
      </c>
      <c r="DE49" s="108">
        <v>0</v>
      </c>
      <c r="DF49" s="108">
        <v>0</v>
      </c>
      <c r="DG49" s="108">
        <v>0</v>
      </c>
      <c r="DH49" s="108">
        <v>0</v>
      </c>
      <c r="DI49" s="108">
        <v>0</v>
      </c>
      <c r="DJ49" s="108">
        <v>0</v>
      </c>
      <c r="DK49" s="108">
        <v>0</v>
      </c>
      <c r="DL49" s="108">
        <v>0</v>
      </c>
      <c r="DM49" s="108">
        <v>0</v>
      </c>
      <c r="DN49" s="108">
        <v>0</v>
      </c>
      <c r="DO49" s="108">
        <v>0</v>
      </c>
      <c r="DP49" s="108">
        <v>0</v>
      </c>
      <c r="DQ49" s="108">
        <v>0</v>
      </c>
      <c r="DR49" s="108">
        <v>0</v>
      </c>
      <c r="DS49" s="108">
        <v>0</v>
      </c>
      <c r="DT49" s="108">
        <v>0</v>
      </c>
      <c r="DU49" s="108">
        <v>0</v>
      </c>
      <c r="DV49" s="108">
        <v>0</v>
      </c>
      <c r="DW49" s="108">
        <v>0</v>
      </c>
      <c r="DX49" s="108">
        <v>0</v>
      </c>
      <c r="DY49" s="108">
        <v>0</v>
      </c>
      <c r="DZ49" s="108">
        <v>0</v>
      </c>
      <c r="EA49" s="108">
        <v>0</v>
      </c>
      <c r="EB49" s="108">
        <v>0</v>
      </c>
      <c r="EC49" s="108">
        <v>0</v>
      </c>
      <c r="ED49" s="108">
        <v>0</v>
      </c>
      <c r="EE49" s="108">
        <v>0</v>
      </c>
      <c r="EF49" s="108">
        <v>0</v>
      </c>
      <c r="EG49" s="108">
        <v>0</v>
      </c>
      <c r="EH49" s="108">
        <v>0</v>
      </c>
      <c r="EI49" s="108">
        <v>0</v>
      </c>
      <c r="EJ49" s="108">
        <v>0</v>
      </c>
      <c r="EK49" s="108">
        <v>0</v>
      </c>
      <c r="EL49" s="108">
        <v>0</v>
      </c>
      <c r="EM49" s="108">
        <v>0</v>
      </c>
      <c r="EN49" s="108">
        <v>0</v>
      </c>
      <c r="EO49" s="108">
        <v>0</v>
      </c>
      <c r="EP49" s="108">
        <v>0</v>
      </c>
      <c r="EQ49" s="108">
        <v>0</v>
      </c>
      <c r="ER49" s="108">
        <v>0</v>
      </c>
      <c r="ES49" s="108">
        <v>0</v>
      </c>
      <c r="ET49" s="108">
        <v>0</v>
      </c>
      <c r="EU49" s="108">
        <v>0</v>
      </c>
      <c r="EV49" s="108">
        <v>0</v>
      </c>
      <c r="EW49" s="108">
        <v>0</v>
      </c>
      <c r="EX49" s="108">
        <v>0</v>
      </c>
      <c r="EY49" s="108">
        <v>0</v>
      </c>
      <c r="EZ49" s="108">
        <v>0</v>
      </c>
      <c r="FA49" s="108">
        <v>0</v>
      </c>
      <c r="FB49" s="108">
        <v>0</v>
      </c>
      <c r="FC49" s="108">
        <v>0</v>
      </c>
      <c r="FD49" s="108">
        <v>0</v>
      </c>
      <c r="FE49" s="108">
        <v>0</v>
      </c>
      <c r="FF49" s="108">
        <v>0</v>
      </c>
      <c r="FG49" s="108">
        <v>0</v>
      </c>
      <c r="FH49" s="108">
        <v>0</v>
      </c>
      <c r="FI49" s="108">
        <v>0</v>
      </c>
      <c r="FJ49" s="108">
        <v>0</v>
      </c>
      <c r="FK49" s="108">
        <v>0</v>
      </c>
      <c r="FL49" s="108">
        <v>0</v>
      </c>
      <c r="FM49" s="108">
        <v>0</v>
      </c>
      <c r="FN49" s="108">
        <v>0</v>
      </c>
      <c r="FO49" s="108">
        <v>0</v>
      </c>
      <c r="FP49" s="108">
        <v>0</v>
      </c>
      <c r="FQ49" s="108">
        <v>0</v>
      </c>
      <c r="FR49" s="108">
        <v>0</v>
      </c>
      <c r="FS49" s="108">
        <v>0</v>
      </c>
      <c r="FT49" s="108">
        <v>0</v>
      </c>
      <c r="FU49" s="108">
        <v>0</v>
      </c>
      <c r="FV49" s="108">
        <v>0</v>
      </c>
      <c r="FW49" s="108">
        <v>0</v>
      </c>
      <c r="FX49" s="108">
        <v>0</v>
      </c>
      <c r="FY49" s="108">
        <v>0</v>
      </c>
      <c r="FZ49" s="108">
        <v>0</v>
      </c>
      <c r="GA49" s="108">
        <v>0</v>
      </c>
      <c r="GB49" s="108">
        <v>0</v>
      </c>
      <c r="GC49" s="108">
        <v>0</v>
      </c>
      <c r="GD49" s="108">
        <v>0</v>
      </c>
      <c r="GE49" s="108">
        <v>0</v>
      </c>
      <c r="GF49" s="108">
        <v>0</v>
      </c>
      <c r="GG49" s="108">
        <v>0</v>
      </c>
      <c r="GH49" s="108">
        <v>0</v>
      </c>
      <c r="GI49" s="108">
        <v>0</v>
      </c>
      <c r="GJ49" s="108">
        <v>0</v>
      </c>
      <c r="GK49" s="108">
        <v>0</v>
      </c>
      <c r="GL49" s="108">
        <v>0</v>
      </c>
      <c r="GM49" s="108">
        <v>0</v>
      </c>
      <c r="GN49" s="108">
        <v>0</v>
      </c>
      <c r="GO49" s="108">
        <v>0</v>
      </c>
      <c r="GP49" s="108">
        <v>0</v>
      </c>
      <c r="GQ49" s="108">
        <v>0</v>
      </c>
      <c r="GR49" s="108">
        <v>0</v>
      </c>
      <c r="GS49" s="108">
        <v>0</v>
      </c>
      <c r="GT49" s="108">
        <v>0</v>
      </c>
      <c r="GU49" s="108">
        <v>0</v>
      </c>
      <c r="GV49" s="108">
        <v>0</v>
      </c>
      <c r="GW49" s="108">
        <v>0</v>
      </c>
      <c r="GX49" s="108">
        <v>0</v>
      </c>
      <c r="GY49" s="108">
        <v>0</v>
      </c>
      <c r="GZ49" s="108">
        <v>0</v>
      </c>
      <c r="HA49" s="108">
        <v>0</v>
      </c>
      <c r="HB49" s="108">
        <v>0</v>
      </c>
      <c r="HC49" s="108">
        <v>0</v>
      </c>
      <c r="HD49" s="108">
        <v>0</v>
      </c>
      <c r="HE49" s="108">
        <v>0</v>
      </c>
      <c r="HF49" s="108">
        <v>0</v>
      </c>
      <c r="HG49" s="108">
        <v>0</v>
      </c>
      <c r="HH49" s="108">
        <v>0</v>
      </c>
      <c r="HI49" s="108">
        <v>0</v>
      </c>
    </row>
    <row r="50" spans="1:217" s="109" customFormat="1" x14ac:dyDescent="0.2">
      <c r="A50" s="107" t="s">
        <v>366</v>
      </c>
      <c r="B50" s="108">
        <v>0</v>
      </c>
      <c r="C50" s="108">
        <v>0</v>
      </c>
      <c r="D50" s="108">
        <v>0</v>
      </c>
      <c r="E50" s="108">
        <v>0</v>
      </c>
      <c r="F50" s="108">
        <v>0</v>
      </c>
      <c r="G50" s="108">
        <v>0</v>
      </c>
      <c r="H50" s="108">
        <v>0</v>
      </c>
      <c r="I50" s="108">
        <v>0</v>
      </c>
      <c r="J50" s="108">
        <v>0</v>
      </c>
      <c r="K50" s="108">
        <v>0</v>
      </c>
      <c r="L50" s="108">
        <v>0</v>
      </c>
      <c r="M50" s="108">
        <v>0</v>
      </c>
      <c r="N50" s="108">
        <v>0</v>
      </c>
      <c r="O50" s="108">
        <v>0</v>
      </c>
      <c r="P50" s="108">
        <v>0</v>
      </c>
      <c r="Q50" s="108">
        <v>0</v>
      </c>
      <c r="R50" s="108">
        <v>0</v>
      </c>
      <c r="S50" s="108">
        <v>0</v>
      </c>
      <c r="T50" s="108">
        <v>0</v>
      </c>
      <c r="U50" s="108">
        <v>0</v>
      </c>
      <c r="V50" s="108">
        <v>0</v>
      </c>
      <c r="W50" s="108">
        <v>0</v>
      </c>
      <c r="X50" s="108">
        <v>0</v>
      </c>
      <c r="Y50" s="108">
        <v>0</v>
      </c>
      <c r="Z50" s="108">
        <v>0</v>
      </c>
      <c r="AA50" s="108">
        <v>0</v>
      </c>
      <c r="AB50" s="108">
        <v>0</v>
      </c>
      <c r="AC50" s="108">
        <v>0</v>
      </c>
      <c r="AD50" s="108">
        <v>0</v>
      </c>
      <c r="AE50" s="108">
        <v>0</v>
      </c>
      <c r="AF50" s="108">
        <v>0</v>
      </c>
      <c r="AG50" s="108">
        <v>0</v>
      </c>
      <c r="AH50" s="108">
        <v>0</v>
      </c>
      <c r="AI50" s="108">
        <v>0</v>
      </c>
      <c r="AJ50" s="108">
        <v>0</v>
      </c>
      <c r="AK50" s="108">
        <v>0</v>
      </c>
      <c r="AL50" s="108">
        <v>0</v>
      </c>
      <c r="AM50" s="108">
        <v>0</v>
      </c>
      <c r="AN50" s="108">
        <v>0</v>
      </c>
      <c r="AO50" s="108">
        <v>0</v>
      </c>
      <c r="AP50" s="108">
        <v>0</v>
      </c>
      <c r="AQ50" s="108">
        <v>0</v>
      </c>
      <c r="AR50" s="108">
        <v>0</v>
      </c>
      <c r="AS50" s="108">
        <v>0</v>
      </c>
      <c r="AT50" s="108">
        <v>0</v>
      </c>
      <c r="AU50" s="108">
        <v>0</v>
      </c>
      <c r="AV50" s="108">
        <v>0</v>
      </c>
      <c r="AW50" s="108">
        <v>0</v>
      </c>
      <c r="AX50" s="108">
        <v>0</v>
      </c>
      <c r="AY50" s="108">
        <v>0</v>
      </c>
      <c r="AZ50" s="108">
        <v>0</v>
      </c>
      <c r="BA50" s="108">
        <v>0</v>
      </c>
      <c r="BB50" s="108">
        <v>0</v>
      </c>
      <c r="BC50" s="108">
        <v>0</v>
      </c>
      <c r="BD50" s="108">
        <v>0</v>
      </c>
      <c r="BE50" s="108">
        <v>0</v>
      </c>
      <c r="BF50" s="108">
        <v>0</v>
      </c>
      <c r="BG50" s="108">
        <v>0</v>
      </c>
      <c r="BH50" s="108">
        <v>0</v>
      </c>
      <c r="BI50" s="108">
        <v>0</v>
      </c>
      <c r="BJ50" s="108">
        <v>0</v>
      </c>
      <c r="BK50" s="108">
        <v>0</v>
      </c>
      <c r="BL50" s="108">
        <v>0</v>
      </c>
      <c r="BM50" s="108">
        <v>0</v>
      </c>
      <c r="BN50" s="108">
        <v>0</v>
      </c>
      <c r="BO50" s="108">
        <v>0</v>
      </c>
      <c r="BP50" s="108">
        <v>0</v>
      </c>
      <c r="BQ50" s="108">
        <v>0</v>
      </c>
      <c r="BR50" s="108">
        <v>0</v>
      </c>
      <c r="BS50" s="108">
        <v>0</v>
      </c>
      <c r="BT50" s="108">
        <v>0</v>
      </c>
      <c r="BU50" s="108">
        <v>0</v>
      </c>
      <c r="BV50" s="108">
        <v>0</v>
      </c>
      <c r="BW50" s="108">
        <v>0</v>
      </c>
      <c r="BX50" s="108">
        <v>0</v>
      </c>
      <c r="BY50" s="108">
        <v>0</v>
      </c>
      <c r="BZ50" s="108">
        <v>0</v>
      </c>
      <c r="CA50" s="108">
        <v>0</v>
      </c>
      <c r="CB50" s="108">
        <v>0</v>
      </c>
      <c r="CC50" s="108">
        <v>0</v>
      </c>
      <c r="CD50" s="108">
        <v>0</v>
      </c>
      <c r="CE50" s="108">
        <v>0</v>
      </c>
      <c r="CF50" s="108">
        <v>0</v>
      </c>
      <c r="CG50" s="108">
        <v>0</v>
      </c>
      <c r="CH50" s="108">
        <v>0</v>
      </c>
      <c r="CI50" s="108">
        <v>0</v>
      </c>
      <c r="CJ50" s="108">
        <v>0</v>
      </c>
      <c r="CK50" s="108">
        <v>0</v>
      </c>
      <c r="CL50" s="108">
        <v>0</v>
      </c>
      <c r="CM50" s="108">
        <v>0</v>
      </c>
      <c r="CN50" s="108">
        <v>0</v>
      </c>
      <c r="CO50" s="108">
        <v>0</v>
      </c>
      <c r="CP50" s="108">
        <v>0</v>
      </c>
      <c r="CQ50" s="108">
        <v>0</v>
      </c>
      <c r="CR50" s="108">
        <v>0</v>
      </c>
      <c r="CS50" s="108">
        <v>0</v>
      </c>
      <c r="CT50" s="108">
        <v>0</v>
      </c>
      <c r="CU50" s="108">
        <v>0</v>
      </c>
      <c r="CV50" s="108">
        <v>0</v>
      </c>
      <c r="CW50" s="108">
        <v>0</v>
      </c>
      <c r="CX50" s="108">
        <v>0</v>
      </c>
      <c r="CY50" s="108">
        <v>0</v>
      </c>
      <c r="CZ50" s="108">
        <v>0</v>
      </c>
      <c r="DA50" s="108">
        <v>0</v>
      </c>
      <c r="DB50" s="108">
        <v>0</v>
      </c>
      <c r="DC50" s="108">
        <v>0</v>
      </c>
      <c r="DD50" s="108">
        <v>0</v>
      </c>
      <c r="DE50" s="108">
        <v>0</v>
      </c>
      <c r="DF50" s="108">
        <v>0</v>
      </c>
      <c r="DG50" s="108">
        <v>0</v>
      </c>
      <c r="DH50" s="108">
        <v>0</v>
      </c>
      <c r="DI50" s="108">
        <v>0</v>
      </c>
      <c r="DJ50" s="108">
        <v>0</v>
      </c>
      <c r="DK50" s="108">
        <v>0</v>
      </c>
      <c r="DL50" s="108">
        <v>0</v>
      </c>
      <c r="DM50" s="108">
        <v>0</v>
      </c>
      <c r="DN50" s="108">
        <v>0</v>
      </c>
      <c r="DO50" s="108">
        <v>0</v>
      </c>
      <c r="DP50" s="108">
        <v>0</v>
      </c>
      <c r="DQ50" s="108">
        <v>0</v>
      </c>
      <c r="DR50" s="108">
        <v>0</v>
      </c>
      <c r="DS50" s="108">
        <v>0</v>
      </c>
      <c r="DT50" s="108">
        <v>0</v>
      </c>
      <c r="DU50" s="108">
        <v>0</v>
      </c>
      <c r="DV50" s="108">
        <v>0</v>
      </c>
      <c r="DW50" s="108">
        <v>0</v>
      </c>
      <c r="DX50" s="108">
        <v>0</v>
      </c>
      <c r="DY50" s="108">
        <v>0</v>
      </c>
      <c r="DZ50" s="108">
        <v>0</v>
      </c>
      <c r="EA50" s="108">
        <v>0</v>
      </c>
      <c r="EB50" s="108">
        <v>0</v>
      </c>
      <c r="EC50" s="108">
        <v>0</v>
      </c>
      <c r="ED50" s="108">
        <v>0</v>
      </c>
      <c r="EE50" s="108">
        <v>0</v>
      </c>
      <c r="EF50" s="108">
        <v>0</v>
      </c>
      <c r="EG50" s="108">
        <v>0</v>
      </c>
      <c r="EH50" s="108">
        <v>0</v>
      </c>
      <c r="EI50" s="108">
        <v>0</v>
      </c>
      <c r="EJ50" s="108">
        <v>0</v>
      </c>
      <c r="EK50" s="108">
        <v>0</v>
      </c>
      <c r="EL50" s="108">
        <v>0</v>
      </c>
      <c r="EM50" s="108">
        <v>0</v>
      </c>
      <c r="EN50" s="108">
        <v>0</v>
      </c>
      <c r="EO50" s="108">
        <v>0</v>
      </c>
      <c r="EP50" s="108">
        <v>0</v>
      </c>
      <c r="EQ50" s="108">
        <v>0</v>
      </c>
      <c r="ER50" s="108">
        <v>0</v>
      </c>
      <c r="ES50" s="108">
        <v>0</v>
      </c>
      <c r="ET50" s="108">
        <v>0</v>
      </c>
      <c r="EU50" s="108">
        <v>0</v>
      </c>
      <c r="EV50" s="108">
        <v>0</v>
      </c>
      <c r="EW50" s="108">
        <v>0</v>
      </c>
      <c r="EX50" s="108">
        <v>0</v>
      </c>
      <c r="EY50" s="108">
        <v>0</v>
      </c>
      <c r="EZ50" s="108">
        <v>0</v>
      </c>
      <c r="FA50" s="108">
        <v>0</v>
      </c>
      <c r="FB50" s="108">
        <v>0</v>
      </c>
      <c r="FC50" s="108">
        <v>0</v>
      </c>
      <c r="FD50" s="108">
        <v>0</v>
      </c>
      <c r="FE50" s="108">
        <v>0</v>
      </c>
      <c r="FF50" s="108">
        <v>0</v>
      </c>
      <c r="FG50" s="108">
        <v>0</v>
      </c>
      <c r="FH50" s="108">
        <v>0</v>
      </c>
      <c r="FI50" s="108">
        <v>0</v>
      </c>
      <c r="FJ50" s="108">
        <v>0</v>
      </c>
      <c r="FK50" s="108">
        <v>0</v>
      </c>
      <c r="FL50" s="108">
        <v>0</v>
      </c>
      <c r="FM50" s="108">
        <v>0</v>
      </c>
      <c r="FN50" s="108">
        <v>0</v>
      </c>
      <c r="FO50" s="108">
        <v>0</v>
      </c>
      <c r="FP50" s="108">
        <v>0</v>
      </c>
      <c r="FQ50" s="108">
        <v>0</v>
      </c>
      <c r="FR50" s="108">
        <v>0</v>
      </c>
      <c r="FS50" s="108">
        <v>0</v>
      </c>
      <c r="FT50" s="108">
        <v>0</v>
      </c>
      <c r="FU50" s="108">
        <v>0</v>
      </c>
      <c r="FV50" s="108">
        <v>0</v>
      </c>
      <c r="FW50" s="108">
        <v>0</v>
      </c>
      <c r="FX50" s="108">
        <v>0</v>
      </c>
      <c r="FY50" s="108">
        <v>0</v>
      </c>
      <c r="FZ50" s="108">
        <v>0</v>
      </c>
      <c r="GA50" s="108">
        <v>0</v>
      </c>
      <c r="GB50" s="108">
        <v>0</v>
      </c>
      <c r="GC50" s="108">
        <v>0</v>
      </c>
      <c r="GD50" s="108">
        <v>0</v>
      </c>
      <c r="GE50" s="108">
        <v>0</v>
      </c>
      <c r="GF50" s="108">
        <v>0</v>
      </c>
      <c r="GG50" s="108">
        <v>0</v>
      </c>
      <c r="GH50" s="108">
        <v>0</v>
      </c>
      <c r="GI50" s="108">
        <v>0</v>
      </c>
      <c r="GJ50" s="108">
        <v>0</v>
      </c>
      <c r="GK50" s="108">
        <v>0</v>
      </c>
      <c r="GL50" s="108">
        <v>0</v>
      </c>
      <c r="GM50" s="108">
        <v>0</v>
      </c>
      <c r="GN50" s="108">
        <v>0</v>
      </c>
      <c r="GO50" s="108">
        <v>0</v>
      </c>
      <c r="GP50" s="108">
        <v>0</v>
      </c>
      <c r="GQ50" s="108">
        <v>0</v>
      </c>
      <c r="GR50" s="108">
        <v>0</v>
      </c>
      <c r="GS50" s="108">
        <v>0</v>
      </c>
      <c r="GT50" s="108">
        <v>0</v>
      </c>
      <c r="GU50" s="108">
        <v>0</v>
      </c>
      <c r="GV50" s="108">
        <v>0</v>
      </c>
      <c r="GW50" s="108">
        <v>0</v>
      </c>
      <c r="GX50" s="108">
        <v>0</v>
      </c>
      <c r="GY50" s="108">
        <v>0</v>
      </c>
      <c r="GZ50" s="108">
        <v>0</v>
      </c>
      <c r="HA50" s="108">
        <v>0</v>
      </c>
      <c r="HB50" s="108">
        <v>0</v>
      </c>
      <c r="HC50" s="108">
        <v>0</v>
      </c>
      <c r="HD50" s="108">
        <v>0</v>
      </c>
      <c r="HE50" s="108">
        <v>0</v>
      </c>
      <c r="HF50" s="108">
        <v>0</v>
      </c>
      <c r="HG50" s="108">
        <v>0</v>
      </c>
      <c r="HH50" s="108">
        <v>0</v>
      </c>
      <c r="HI50" s="108">
        <v>0</v>
      </c>
    </row>
    <row r="51" spans="1:217" s="109" customFormat="1" x14ac:dyDescent="0.2">
      <c r="A51" s="107" t="s">
        <v>367</v>
      </c>
      <c r="B51" s="108">
        <v>0</v>
      </c>
      <c r="C51" s="108">
        <v>0</v>
      </c>
      <c r="D51" s="108">
        <v>0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0</v>
      </c>
      <c r="K51" s="108">
        <v>0</v>
      </c>
      <c r="L51" s="108">
        <v>0</v>
      </c>
      <c r="M51" s="108">
        <v>0</v>
      </c>
      <c r="N51" s="108">
        <v>0</v>
      </c>
      <c r="O51" s="108">
        <v>0</v>
      </c>
      <c r="P51" s="108">
        <v>0</v>
      </c>
      <c r="Q51" s="108">
        <v>0</v>
      </c>
      <c r="R51" s="108">
        <v>0</v>
      </c>
      <c r="S51" s="108">
        <v>0</v>
      </c>
      <c r="T51" s="108">
        <v>0</v>
      </c>
      <c r="U51" s="108">
        <v>0</v>
      </c>
      <c r="V51" s="108">
        <v>0</v>
      </c>
      <c r="W51" s="108">
        <v>0</v>
      </c>
      <c r="X51" s="108">
        <v>0</v>
      </c>
      <c r="Y51" s="108">
        <v>0</v>
      </c>
      <c r="Z51" s="108">
        <v>0</v>
      </c>
      <c r="AA51" s="108">
        <v>0</v>
      </c>
      <c r="AB51" s="108">
        <v>0</v>
      </c>
      <c r="AC51" s="108">
        <v>0</v>
      </c>
      <c r="AD51" s="108">
        <v>0</v>
      </c>
      <c r="AE51" s="108">
        <v>0</v>
      </c>
      <c r="AF51" s="108">
        <v>0</v>
      </c>
      <c r="AG51" s="108">
        <v>0</v>
      </c>
      <c r="AH51" s="108">
        <v>0</v>
      </c>
      <c r="AI51" s="108">
        <v>0</v>
      </c>
      <c r="AJ51" s="108">
        <v>0</v>
      </c>
      <c r="AK51" s="108">
        <v>0</v>
      </c>
      <c r="AL51" s="108">
        <v>0</v>
      </c>
      <c r="AM51" s="108">
        <v>0</v>
      </c>
      <c r="AN51" s="108">
        <v>0</v>
      </c>
      <c r="AO51" s="108">
        <v>0</v>
      </c>
      <c r="AP51" s="108">
        <v>0</v>
      </c>
      <c r="AQ51" s="108">
        <v>0</v>
      </c>
      <c r="AR51" s="108">
        <v>0</v>
      </c>
      <c r="AS51" s="108">
        <v>0</v>
      </c>
      <c r="AT51" s="108">
        <v>0</v>
      </c>
      <c r="AU51" s="108">
        <v>0</v>
      </c>
      <c r="AV51" s="108">
        <v>0</v>
      </c>
      <c r="AW51" s="108">
        <v>0</v>
      </c>
      <c r="AX51" s="108">
        <v>0</v>
      </c>
      <c r="AY51" s="108">
        <v>0</v>
      </c>
      <c r="AZ51" s="108">
        <v>0</v>
      </c>
      <c r="BA51" s="108">
        <v>0</v>
      </c>
      <c r="BB51" s="108">
        <v>0</v>
      </c>
      <c r="BC51" s="108">
        <v>0</v>
      </c>
      <c r="BD51" s="108">
        <v>0</v>
      </c>
      <c r="BE51" s="108">
        <v>0</v>
      </c>
      <c r="BF51" s="108">
        <v>0</v>
      </c>
      <c r="BG51" s="108">
        <v>0</v>
      </c>
      <c r="BH51" s="108">
        <v>0</v>
      </c>
      <c r="BI51" s="108">
        <v>0</v>
      </c>
      <c r="BJ51" s="108">
        <v>0</v>
      </c>
      <c r="BK51" s="108">
        <v>0</v>
      </c>
      <c r="BL51" s="108">
        <v>0</v>
      </c>
      <c r="BM51" s="108">
        <v>0</v>
      </c>
      <c r="BN51" s="108">
        <v>0</v>
      </c>
      <c r="BO51" s="108">
        <v>0</v>
      </c>
      <c r="BP51" s="108">
        <v>0</v>
      </c>
      <c r="BQ51" s="108">
        <v>0</v>
      </c>
      <c r="BR51" s="108">
        <v>0</v>
      </c>
      <c r="BS51" s="108">
        <v>0</v>
      </c>
      <c r="BT51" s="108">
        <v>0</v>
      </c>
      <c r="BU51" s="108">
        <v>0</v>
      </c>
      <c r="BV51" s="108">
        <v>0</v>
      </c>
      <c r="BW51" s="108">
        <v>0</v>
      </c>
      <c r="BX51" s="108">
        <v>0</v>
      </c>
      <c r="BY51" s="108">
        <v>0</v>
      </c>
      <c r="BZ51" s="108">
        <v>0</v>
      </c>
      <c r="CA51" s="108">
        <v>0</v>
      </c>
      <c r="CB51" s="108">
        <v>0</v>
      </c>
      <c r="CC51" s="108">
        <v>0</v>
      </c>
      <c r="CD51" s="108">
        <v>0</v>
      </c>
      <c r="CE51" s="108">
        <v>0</v>
      </c>
      <c r="CF51" s="108">
        <v>0</v>
      </c>
      <c r="CG51" s="108">
        <v>0</v>
      </c>
      <c r="CH51" s="108">
        <v>0</v>
      </c>
      <c r="CI51" s="108">
        <v>0</v>
      </c>
      <c r="CJ51" s="108">
        <v>0</v>
      </c>
      <c r="CK51" s="108">
        <v>0</v>
      </c>
      <c r="CL51" s="108">
        <v>0</v>
      </c>
      <c r="CM51" s="108">
        <v>0</v>
      </c>
      <c r="CN51" s="108">
        <v>0</v>
      </c>
      <c r="CO51" s="108">
        <v>0</v>
      </c>
      <c r="CP51" s="108">
        <v>0</v>
      </c>
      <c r="CQ51" s="108">
        <v>0</v>
      </c>
      <c r="CR51" s="108">
        <v>0</v>
      </c>
      <c r="CS51" s="108">
        <v>0</v>
      </c>
      <c r="CT51" s="108">
        <v>0</v>
      </c>
      <c r="CU51" s="108">
        <v>0</v>
      </c>
      <c r="CV51" s="108">
        <v>0</v>
      </c>
      <c r="CW51" s="108">
        <v>0</v>
      </c>
      <c r="CX51" s="108">
        <v>0</v>
      </c>
      <c r="CY51" s="108">
        <v>0</v>
      </c>
      <c r="CZ51" s="108">
        <v>0</v>
      </c>
      <c r="DA51" s="108">
        <v>0</v>
      </c>
      <c r="DB51" s="108">
        <v>0</v>
      </c>
      <c r="DC51" s="108">
        <v>0</v>
      </c>
      <c r="DD51" s="108">
        <v>0</v>
      </c>
      <c r="DE51" s="108">
        <v>0</v>
      </c>
      <c r="DF51" s="108">
        <v>0</v>
      </c>
      <c r="DG51" s="108">
        <v>0</v>
      </c>
      <c r="DH51" s="108">
        <v>0</v>
      </c>
      <c r="DI51" s="108">
        <v>0</v>
      </c>
      <c r="DJ51" s="108">
        <v>0</v>
      </c>
      <c r="DK51" s="108">
        <v>0</v>
      </c>
      <c r="DL51" s="108">
        <v>0</v>
      </c>
      <c r="DM51" s="108">
        <v>0</v>
      </c>
      <c r="DN51" s="108">
        <v>0</v>
      </c>
      <c r="DO51" s="108">
        <v>0</v>
      </c>
      <c r="DP51" s="108">
        <v>0</v>
      </c>
      <c r="DQ51" s="108">
        <v>0</v>
      </c>
      <c r="DR51" s="108">
        <v>0</v>
      </c>
      <c r="DS51" s="108">
        <v>0</v>
      </c>
      <c r="DT51" s="108">
        <v>0</v>
      </c>
      <c r="DU51" s="108">
        <v>0</v>
      </c>
      <c r="DV51" s="108">
        <v>0</v>
      </c>
      <c r="DW51" s="108">
        <v>0</v>
      </c>
      <c r="DX51" s="108">
        <v>0</v>
      </c>
      <c r="DY51" s="108">
        <v>0</v>
      </c>
      <c r="DZ51" s="108">
        <v>0</v>
      </c>
      <c r="EA51" s="108">
        <v>0</v>
      </c>
      <c r="EB51" s="108">
        <v>0</v>
      </c>
      <c r="EC51" s="108">
        <v>0</v>
      </c>
      <c r="ED51" s="108">
        <v>0</v>
      </c>
      <c r="EE51" s="108">
        <v>0</v>
      </c>
      <c r="EF51" s="108">
        <v>0</v>
      </c>
      <c r="EG51" s="108">
        <v>0</v>
      </c>
      <c r="EH51" s="108">
        <v>0</v>
      </c>
      <c r="EI51" s="108">
        <v>0</v>
      </c>
      <c r="EJ51" s="108">
        <v>0</v>
      </c>
      <c r="EK51" s="108">
        <v>0</v>
      </c>
      <c r="EL51" s="108">
        <v>0</v>
      </c>
      <c r="EM51" s="108">
        <v>0</v>
      </c>
      <c r="EN51" s="108">
        <v>0</v>
      </c>
      <c r="EO51" s="108">
        <v>0</v>
      </c>
      <c r="EP51" s="108">
        <v>0</v>
      </c>
      <c r="EQ51" s="108">
        <v>0</v>
      </c>
      <c r="ER51" s="108">
        <v>0</v>
      </c>
      <c r="ES51" s="108">
        <v>0</v>
      </c>
      <c r="ET51" s="108">
        <v>0</v>
      </c>
      <c r="EU51" s="108">
        <v>0</v>
      </c>
      <c r="EV51" s="108">
        <v>0</v>
      </c>
      <c r="EW51" s="108">
        <v>0</v>
      </c>
      <c r="EX51" s="108">
        <v>0</v>
      </c>
      <c r="EY51" s="108">
        <v>0</v>
      </c>
      <c r="EZ51" s="108">
        <v>0</v>
      </c>
      <c r="FA51" s="108">
        <v>0</v>
      </c>
      <c r="FB51" s="108">
        <v>0</v>
      </c>
      <c r="FC51" s="108">
        <v>0</v>
      </c>
      <c r="FD51" s="108">
        <v>0</v>
      </c>
      <c r="FE51" s="108">
        <v>0</v>
      </c>
      <c r="FF51" s="108">
        <v>0</v>
      </c>
      <c r="FG51" s="108">
        <v>0</v>
      </c>
      <c r="FH51" s="108">
        <v>0</v>
      </c>
      <c r="FI51" s="108">
        <v>0</v>
      </c>
      <c r="FJ51" s="108">
        <v>0</v>
      </c>
      <c r="FK51" s="108">
        <v>0</v>
      </c>
      <c r="FL51" s="108">
        <v>0</v>
      </c>
      <c r="FM51" s="108">
        <v>0</v>
      </c>
      <c r="FN51" s="108">
        <v>0</v>
      </c>
      <c r="FO51" s="108">
        <v>0</v>
      </c>
      <c r="FP51" s="108">
        <v>0</v>
      </c>
      <c r="FQ51" s="108">
        <v>0</v>
      </c>
      <c r="FR51" s="108">
        <v>0</v>
      </c>
      <c r="FS51" s="108">
        <v>0</v>
      </c>
      <c r="FT51" s="108">
        <v>0</v>
      </c>
      <c r="FU51" s="108">
        <v>0</v>
      </c>
      <c r="FV51" s="108">
        <v>0</v>
      </c>
      <c r="FW51" s="108">
        <v>0</v>
      </c>
      <c r="FX51" s="108">
        <v>0</v>
      </c>
      <c r="FY51" s="108">
        <v>0</v>
      </c>
      <c r="FZ51" s="108">
        <v>0</v>
      </c>
      <c r="GA51" s="108">
        <v>0</v>
      </c>
      <c r="GB51" s="108">
        <v>0</v>
      </c>
      <c r="GC51" s="108">
        <v>0</v>
      </c>
      <c r="GD51" s="108">
        <v>0</v>
      </c>
      <c r="GE51" s="108">
        <v>0</v>
      </c>
      <c r="GF51" s="108">
        <v>0</v>
      </c>
      <c r="GG51" s="108">
        <v>0</v>
      </c>
      <c r="GH51" s="108">
        <v>0</v>
      </c>
      <c r="GI51" s="108">
        <v>0</v>
      </c>
      <c r="GJ51" s="108">
        <v>0</v>
      </c>
      <c r="GK51" s="108">
        <v>0</v>
      </c>
      <c r="GL51" s="108">
        <v>0</v>
      </c>
      <c r="GM51" s="108">
        <v>0</v>
      </c>
      <c r="GN51" s="108">
        <v>0</v>
      </c>
      <c r="GO51" s="108">
        <v>0</v>
      </c>
      <c r="GP51" s="108">
        <v>0</v>
      </c>
      <c r="GQ51" s="108">
        <v>0</v>
      </c>
      <c r="GR51" s="108">
        <v>0</v>
      </c>
      <c r="GS51" s="108">
        <v>0</v>
      </c>
      <c r="GT51" s="108">
        <v>0</v>
      </c>
      <c r="GU51" s="108">
        <v>0</v>
      </c>
      <c r="GV51" s="108">
        <v>0</v>
      </c>
      <c r="GW51" s="108">
        <v>0</v>
      </c>
      <c r="GX51" s="108">
        <v>0</v>
      </c>
      <c r="GY51" s="108">
        <v>0</v>
      </c>
      <c r="GZ51" s="108">
        <v>0</v>
      </c>
      <c r="HA51" s="108">
        <v>0</v>
      </c>
      <c r="HB51" s="108">
        <v>0</v>
      </c>
      <c r="HC51" s="108">
        <v>0</v>
      </c>
      <c r="HD51" s="108">
        <v>0</v>
      </c>
      <c r="HE51" s="108">
        <v>0</v>
      </c>
      <c r="HF51" s="108">
        <v>0</v>
      </c>
      <c r="HG51" s="108">
        <v>0</v>
      </c>
      <c r="HH51" s="108">
        <v>0</v>
      </c>
      <c r="HI51" s="108">
        <v>0</v>
      </c>
    </row>
    <row r="52" spans="1:217" s="109" customFormat="1" x14ac:dyDescent="0.2">
      <c r="A52" s="107" t="s">
        <v>368</v>
      </c>
      <c r="B52" s="108">
        <v>0</v>
      </c>
      <c r="C52" s="108">
        <v>0</v>
      </c>
      <c r="D52" s="108">
        <v>0</v>
      </c>
      <c r="E52" s="108">
        <v>0</v>
      </c>
      <c r="F52" s="108">
        <v>0</v>
      </c>
      <c r="G52" s="108">
        <v>0</v>
      </c>
      <c r="H52" s="108">
        <v>0</v>
      </c>
      <c r="I52" s="108">
        <v>0</v>
      </c>
      <c r="J52" s="108">
        <v>0</v>
      </c>
      <c r="K52" s="108">
        <v>0</v>
      </c>
      <c r="L52" s="108">
        <v>0</v>
      </c>
      <c r="M52" s="108">
        <v>0</v>
      </c>
      <c r="N52" s="108">
        <v>0</v>
      </c>
      <c r="O52" s="108">
        <v>0</v>
      </c>
      <c r="P52" s="108">
        <v>0</v>
      </c>
      <c r="Q52" s="108">
        <v>0</v>
      </c>
      <c r="R52" s="108">
        <v>0</v>
      </c>
      <c r="S52" s="108">
        <v>0</v>
      </c>
      <c r="T52" s="108">
        <v>0</v>
      </c>
      <c r="U52" s="108">
        <v>0</v>
      </c>
      <c r="V52" s="108">
        <v>0</v>
      </c>
      <c r="W52" s="108">
        <v>0</v>
      </c>
      <c r="X52" s="108">
        <v>0</v>
      </c>
      <c r="Y52" s="108">
        <v>0</v>
      </c>
      <c r="Z52" s="108">
        <v>0</v>
      </c>
      <c r="AA52" s="108">
        <v>0</v>
      </c>
      <c r="AB52" s="108">
        <v>0</v>
      </c>
      <c r="AC52" s="108">
        <v>0</v>
      </c>
      <c r="AD52" s="108">
        <v>0</v>
      </c>
      <c r="AE52" s="108">
        <v>0</v>
      </c>
      <c r="AF52" s="108">
        <v>0</v>
      </c>
      <c r="AG52" s="108">
        <v>0</v>
      </c>
      <c r="AH52" s="108">
        <v>0</v>
      </c>
      <c r="AI52" s="108">
        <v>0</v>
      </c>
      <c r="AJ52" s="108">
        <v>0</v>
      </c>
      <c r="AK52" s="108">
        <v>0</v>
      </c>
      <c r="AL52" s="108">
        <v>0</v>
      </c>
      <c r="AM52" s="108">
        <v>0</v>
      </c>
      <c r="AN52" s="108">
        <v>0</v>
      </c>
      <c r="AO52" s="108">
        <v>0</v>
      </c>
      <c r="AP52" s="108">
        <v>0</v>
      </c>
      <c r="AQ52" s="108">
        <v>0</v>
      </c>
      <c r="AR52" s="108">
        <v>0</v>
      </c>
      <c r="AS52" s="108">
        <v>0</v>
      </c>
      <c r="AT52" s="108">
        <v>0</v>
      </c>
      <c r="AU52" s="108">
        <v>0</v>
      </c>
      <c r="AV52" s="108">
        <v>0</v>
      </c>
      <c r="AW52" s="108">
        <v>0</v>
      </c>
      <c r="AX52" s="108">
        <v>0</v>
      </c>
      <c r="AY52" s="108">
        <v>0</v>
      </c>
      <c r="AZ52" s="108">
        <v>0</v>
      </c>
      <c r="BA52" s="108">
        <v>0</v>
      </c>
      <c r="BB52" s="108">
        <v>0</v>
      </c>
      <c r="BC52" s="108">
        <v>0</v>
      </c>
      <c r="BD52" s="108">
        <v>0</v>
      </c>
      <c r="BE52" s="108">
        <v>0</v>
      </c>
      <c r="BF52" s="108">
        <v>0</v>
      </c>
      <c r="BG52" s="108">
        <v>0</v>
      </c>
      <c r="BH52" s="108">
        <v>0</v>
      </c>
      <c r="BI52" s="108">
        <v>0</v>
      </c>
      <c r="BJ52" s="108">
        <v>0</v>
      </c>
      <c r="BK52" s="108">
        <v>0</v>
      </c>
      <c r="BL52" s="108">
        <v>0</v>
      </c>
      <c r="BM52" s="108">
        <v>0</v>
      </c>
      <c r="BN52" s="108">
        <v>0</v>
      </c>
      <c r="BO52" s="108">
        <v>0</v>
      </c>
      <c r="BP52" s="108">
        <v>0</v>
      </c>
      <c r="BQ52" s="108">
        <v>0</v>
      </c>
      <c r="BR52" s="108">
        <v>0</v>
      </c>
      <c r="BS52" s="108">
        <v>0</v>
      </c>
      <c r="BT52" s="108">
        <v>0</v>
      </c>
      <c r="BU52" s="108">
        <v>0</v>
      </c>
      <c r="BV52" s="108">
        <v>0</v>
      </c>
      <c r="BW52" s="108">
        <v>0</v>
      </c>
      <c r="BX52" s="108">
        <v>0</v>
      </c>
      <c r="BY52" s="108">
        <v>0</v>
      </c>
      <c r="BZ52" s="108">
        <v>0</v>
      </c>
      <c r="CA52" s="108">
        <v>0</v>
      </c>
      <c r="CB52" s="108">
        <v>0</v>
      </c>
      <c r="CC52" s="108">
        <v>0</v>
      </c>
      <c r="CD52" s="108">
        <v>0</v>
      </c>
      <c r="CE52" s="108">
        <v>0</v>
      </c>
      <c r="CF52" s="108">
        <v>0</v>
      </c>
      <c r="CG52" s="108">
        <v>0</v>
      </c>
      <c r="CH52" s="108">
        <v>0</v>
      </c>
      <c r="CI52" s="108">
        <v>0</v>
      </c>
      <c r="CJ52" s="108">
        <v>0</v>
      </c>
      <c r="CK52" s="108">
        <v>0</v>
      </c>
      <c r="CL52" s="108">
        <v>0</v>
      </c>
      <c r="CM52" s="108">
        <v>0</v>
      </c>
      <c r="CN52" s="108">
        <v>0</v>
      </c>
      <c r="CO52" s="108">
        <v>0</v>
      </c>
      <c r="CP52" s="108">
        <v>0</v>
      </c>
      <c r="CQ52" s="108">
        <v>0</v>
      </c>
      <c r="CR52" s="108">
        <v>0</v>
      </c>
      <c r="CS52" s="108">
        <v>0</v>
      </c>
      <c r="CT52" s="108">
        <v>0</v>
      </c>
      <c r="CU52" s="108">
        <v>0</v>
      </c>
      <c r="CV52" s="108">
        <v>0</v>
      </c>
      <c r="CW52" s="108">
        <v>0</v>
      </c>
      <c r="CX52" s="108">
        <v>0</v>
      </c>
      <c r="CY52" s="108">
        <v>0</v>
      </c>
      <c r="CZ52" s="108">
        <v>0</v>
      </c>
      <c r="DA52" s="108">
        <v>0</v>
      </c>
      <c r="DB52" s="108">
        <v>0</v>
      </c>
      <c r="DC52" s="108">
        <v>0</v>
      </c>
      <c r="DD52" s="108">
        <v>0</v>
      </c>
      <c r="DE52" s="108">
        <v>0</v>
      </c>
      <c r="DF52" s="108">
        <v>0</v>
      </c>
      <c r="DG52" s="108">
        <v>0</v>
      </c>
      <c r="DH52" s="108">
        <v>0</v>
      </c>
      <c r="DI52" s="108">
        <v>0</v>
      </c>
      <c r="DJ52" s="108">
        <v>0</v>
      </c>
      <c r="DK52" s="108">
        <v>0</v>
      </c>
      <c r="DL52" s="108">
        <v>0</v>
      </c>
      <c r="DM52" s="108">
        <v>0</v>
      </c>
      <c r="DN52" s="108">
        <v>0</v>
      </c>
      <c r="DO52" s="108">
        <v>0</v>
      </c>
      <c r="DP52" s="108">
        <v>0</v>
      </c>
      <c r="DQ52" s="108">
        <v>0</v>
      </c>
      <c r="DR52" s="108">
        <v>0</v>
      </c>
      <c r="DS52" s="108">
        <v>0</v>
      </c>
      <c r="DT52" s="108">
        <v>0</v>
      </c>
      <c r="DU52" s="108">
        <v>0</v>
      </c>
      <c r="DV52" s="108">
        <v>0</v>
      </c>
      <c r="DW52" s="108">
        <v>0</v>
      </c>
      <c r="DX52" s="108">
        <v>0</v>
      </c>
      <c r="DY52" s="108">
        <v>0</v>
      </c>
      <c r="DZ52" s="108">
        <v>0</v>
      </c>
      <c r="EA52" s="108">
        <v>0</v>
      </c>
      <c r="EB52" s="108">
        <v>0</v>
      </c>
      <c r="EC52" s="108">
        <v>0</v>
      </c>
      <c r="ED52" s="108">
        <v>0</v>
      </c>
      <c r="EE52" s="108">
        <v>0</v>
      </c>
      <c r="EF52" s="108">
        <v>0</v>
      </c>
      <c r="EG52" s="108">
        <v>0</v>
      </c>
      <c r="EH52" s="108">
        <v>0</v>
      </c>
      <c r="EI52" s="108">
        <v>0</v>
      </c>
      <c r="EJ52" s="108">
        <v>0</v>
      </c>
      <c r="EK52" s="108">
        <v>0</v>
      </c>
      <c r="EL52" s="108">
        <v>0</v>
      </c>
      <c r="EM52" s="108">
        <v>0</v>
      </c>
      <c r="EN52" s="108">
        <v>0</v>
      </c>
      <c r="EO52" s="108">
        <v>0</v>
      </c>
      <c r="EP52" s="108">
        <v>0</v>
      </c>
      <c r="EQ52" s="108">
        <v>0</v>
      </c>
      <c r="ER52" s="108">
        <v>0</v>
      </c>
      <c r="ES52" s="108">
        <v>0</v>
      </c>
      <c r="ET52" s="108">
        <v>0</v>
      </c>
      <c r="EU52" s="108">
        <v>0</v>
      </c>
      <c r="EV52" s="108">
        <v>0</v>
      </c>
      <c r="EW52" s="108">
        <v>0</v>
      </c>
      <c r="EX52" s="108">
        <v>0</v>
      </c>
      <c r="EY52" s="108">
        <v>0</v>
      </c>
      <c r="EZ52" s="108">
        <v>0</v>
      </c>
      <c r="FA52" s="108">
        <v>0</v>
      </c>
      <c r="FB52" s="108">
        <v>0</v>
      </c>
      <c r="FC52" s="108">
        <v>0</v>
      </c>
      <c r="FD52" s="108">
        <v>0</v>
      </c>
      <c r="FE52" s="108">
        <v>0</v>
      </c>
      <c r="FF52" s="108">
        <v>0</v>
      </c>
      <c r="FG52" s="108">
        <v>0</v>
      </c>
      <c r="FH52" s="108">
        <v>0</v>
      </c>
      <c r="FI52" s="108">
        <v>0</v>
      </c>
      <c r="FJ52" s="108">
        <v>0</v>
      </c>
      <c r="FK52" s="108">
        <v>0</v>
      </c>
      <c r="FL52" s="108">
        <v>0</v>
      </c>
      <c r="FM52" s="108">
        <v>0</v>
      </c>
      <c r="FN52" s="108">
        <v>0</v>
      </c>
      <c r="FO52" s="108">
        <v>0</v>
      </c>
      <c r="FP52" s="108">
        <v>0</v>
      </c>
      <c r="FQ52" s="108">
        <v>0</v>
      </c>
      <c r="FR52" s="108">
        <v>0</v>
      </c>
      <c r="FS52" s="108">
        <v>0</v>
      </c>
      <c r="FT52" s="108">
        <v>0</v>
      </c>
      <c r="FU52" s="108">
        <v>0</v>
      </c>
      <c r="FV52" s="108">
        <v>0</v>
      </c>
      <c r="FW52" s="108">
        <v>0</v>
      </c>
      <c r="FX52" s="108">
        <v>0</v>
      </c>
      <c r="FY52" s="108">
        <v>0</v>
      </c>
      <c r="FZ52" s="108">
        <v>0</v>
      </c>
      <c r="GA52" s="108">
        <v>0</v>
      </c>
      <c r="GB52" s="108">
        <v>0</v>
      </c>
      <c r="GC52" s="108">
        <v>0</v>
      </c>
      <c r="GD52" s="108">
        <v>0</v>
      </c>
      <c r="GE52" s="108">
        <v>0</v>
      </c>
      <c r="GF52" s="108">
        <v>0</v>
      </c>
      <c r="GG52" s="108">
        <v>0</v>
      </c>
      <c r="GH52" s="108">
        <v>0</v>
      </c>
      <c r="GI52" s="108">
        <v>0</v>
      </c>
      <c r="GJ52" s="108">
        <v>0</v>
      </c>
      <c r="GK52" s="108">
        <v>0</v>
      </c>
      <c r="GL52" s="108">
        <v>0</v>
      </c>
      <c r="GM52" s="108">
        <v>0</v>
      </c>
      <c r="GN52" s="108">
        <v>0</v>
      </c>
      <c r="GO52" s="108">
        <v>0</v>
      </c>
      <c r="GP52" s="108">
        <v>0</v>
      </c>
      <c r="GQ52" s="108">
        <v>0</v>
      </c>
      <c r="GR52" s="108">
        <v>0</v>
      </c>
      <c r="GS52" s="108">
        <v>0</v>
      </c>
      <c r="GT52" s="108">
        <v>0</v>
      </c>
      <c r="GU52" s="108">
        <v>0</v>
      </c>
      <c r="GV52" s="108">
        <v>0</v>
      </c>
      <c r="GW52" s="108">
        <v>0</v>
      </c>
      <c r="GX52" s="108">
        <v>0</v>
      </c>
      <c r="GY52" s="108">
        <v>0</v>
      </c>
      <c r="GZ52" s="108">
        <v>0</v>
      </c>
      <c r="HA52" s="108">
        <v>0</v>
      </c>
      <c r="HB52" s="108">
        <v>0</v>
      </c>
      <c r="HC52" s="108">
        <v>0</v>
      </c>
      <c r="HD52" s="108">
        <v>0</v>
      </c>
      <c r="HE52" s="108">
        <v>0</v>
      </c>
      <c r="HF52" s="108">
        <v>0</v>
      </c>
      <c r="HG52" s="108">
        <v>0</v>
      </c>
      <c r="HH52" s="108">
        <v>0</v>
      </c>
      <c r="HI52" s="108">
        <v>0</v>
      </c>
    </row>
    <row r="53" spans="1:217" x14ac:dyDescent="0.2">
      <c r="A53" s="28"/>
    </row>
    <row r="54" spans="1:217" s="22" customFormat="1" x14ac:dyDescent="0.2">
      <c r="A54" s="34" t="s">
        <v>238</v>
      </c>
      <c r="B54" s="83">
        <f t="shared" ref="B54:BM54" si="58">B41-B43</f>
        <v>0</v>
      </c>
      <c r="C54" s="83">
        <f t="shared" si="58"/>
        <v>0</v>
      </c>
      <c r="D54" s="83">
        <f t="shared" si="58"/>
        <v>0</v>
      </c>
      <c r="E54" s="83">
        <f t="shared" si="58"/>
        <v>0</v>
      </c>
      <c r="F54" s="83">
        <f t="shared" si="58"/>
        <v>0</v>
      </c>
      <c r="G54" s="83">
        <f t="shared" si="58"/>
        <v>0</v>
      </c>
      <c r="H54" s="83">
        <f t="shared" si="58"/>
        <v>0</v>
      </c>
      <c r="I54" s="83">
        <f t="shared" si="58"/>
        <v>0</v>
      </c>
      <c r="J54" s="83">
        <f t="shared" si="58"/>
        <v>0</v>
      </c>
      <c r="K54" s="83">
        <f t="shared" si="58"/>
        <v>0</v>
      </c>
      <c r="L54" s="83">
        <f t="shared" si="58"/>
        <v>0</v>
      </c>
      <c r="M54" s="83">
        <f t="shared" si="58"/>
        <v>0</v>
      </c>
      <c r="N54" s="83">
        <f t="shared" si="58"/>
        <v>0</v>
      </c>
      <c r="O54" s="83">
        <f t="shared" si="58"/>
        <v>0</v>
      </c>
      <c r="P54" s="83">
        <f t="shared" si="58"/>
        <v>0</v>
      </c>
      <c r="Q54" s="83">
        <f t="shared" si="58"/>
        <v>0</v>
      </c>
      <c r="R54" s="83">
        <f t="shared" si="58"/>
        <v>125.09161985642051</v>
      </c>
      <c r="S54" s="83">
        <f t="shared" si="58"/>
        <v>125.09161985642051</v>
      </c>
      <c r="T54" s="83">
        <f t="shared" si="58"/>
        <v>125.09161985642051</v>
      </c>
      <c r="U54" s="83">
        <f t="shared" si="58"/>
        <v>125.09161985642051</v>
      </c>
      <c r="V54" s="83">
        <f t="shared" si="58"/>
        <v>125.09161985642051</v>
      </c>
      <c r="W54" s="83">
        <f t="shared" si="58"/>
        <v>125.09161985642051</v>
      </c>
      <c r="X54" s="83">
        <f t="shared" si="58"/>
        <v>125.09161985642051</v>
      </c>
      <c r="Y54" s="83">
        <f t="shared" si="58"/>
        <v>125.09161985642051</v>
      </c>
      <c r="Z54" s="83">
        <f t="shared" si="58"/>
        <v>125.09161985642051</v>
      </c>
      <c r="AA54" s="83">
        <f t="shared" si="58"/>
        <v>125.09161985642051</v>
      </c>
      <c r="AB54" s="83">
        <f t="shared" si="58"/>
        <v>125.09161985642051</v>
      </c>
      <c r="AC54" s="83">
        <f t="shared" si="58"/>
        <v>125.09161985642051</v>
      </c>
      <c r="AD54" s="83">
        <f t="shared" si="58"/>
        <v>125.09161985642051</v>
      </c>
      <c r="AE54" s="83">
        <f t="shared" si="58"/>
        <v>125.09161985642051</v>
      </c>
      <c r="AF54" s="83">
        <f t="shared" si="58"/>
        <v>125.09161985642051</v>
      </c>
      <c r="AG54" s="83">
        <f t="shared" si="58"/>
        <v>125.09161985642051</v>
      </c>
      <c r="AH54" s="83">
        <f t="shared" si="58"/>
        <v>125.09161985642051</v>
      </c>
      <c r="AI54" s="83">
        <f t="shared" si="58"/>
        <v>125.09161985642051</v>
      </c>
      <c r="AJ54" s="83">
        <f t="shared" si="58"/>
        <v>125.09161985642051</v>
      </c>
      <c r="AK54" s="83">
        <f t="shared" si="58"/>
        <v>125.09161985642051</v>
      </c>
      <c r="AL54" s="83">
        <f t="shared" si="58"/>
        <v>125.09161985642051</v>
      </c>
      <c r="AM54" s="83">
        <f t="shared" si="58"/>
        <v>125.09161985642051</v>
      </c>
      <c r="AN54" s="83">
        <f t="shared" si="58"/>
        <v>125.09161985642051</v>
      </c>
      <c r="AO54" s="83">
        <f t="shared" si="58"/>
        <v>125.09161985642051</v>
      </c>
      <c r="AP54" s="83">
        <f t="shared" si="58"/>
        <v>125.09161985642051</v>
      </c>
      <c r="AQ54" s="83">
        <f t="shared" si="58"/>
        <v>125.09161985642051</v>
      </c>
      <c r="AR54" s="83">
        <f t="shared" si="58"/>
        <v>125.09161985642051</v>
      </c>
      <c r="AS54" s="83">
        <f t="shared" si="58"/>
        <v>125.09161985642051</v>
      </c>
      <c r="AT54" s="83">
        <f t="shared" si="58"/>
        <v>125.09161985642051</v>
      </c>
      <c r="AU54" s="83">
        <f t="shared" si="58"/>
        <v>125.09161985642051</v>
      </c>
      <c r="AV54" s="83">
        <f t="shared" si="58"/>
        <v>125.09161985642051</v>
      </c>
      <c r="AW54" s="83">
        <f t="shared" si="58"/>
        <v>125.09161985642051</v>
      </c>
      <c r="AX54" s="83">
        <f t="shared" si="58"/>
        <v>125.09161985642051</v>
      </c>
      <c r="AY54" s="83">
        <f t="shared" si="58"/>
        <v>125.09161985642051</v>
      </c>
      <c r="AZ54" s="83">
        <f t="shared" si="58"/>
        <v>125.09161985642051</v>
      </c>
      <c r="BA54" s="83">
        <f t="shared" si="58"/>
        <v>125.09161985642051</v>
      </c>
      <c r="BB54" s="83">
        <f t="shared" si="58"/>
        <v>125.09161985642051</v>
      </c>
      <c r="BC54" s="83">
        <f t="shared" si="58"/>
        <v>125.09161985642051</v>
      </c>
      <c r="BD54" s="83">
        <f t="shared" si="58"/>
        <v>125.09161985642051</v>
      </c>
      <c r="BE54" s="83">
        <f t="shared" si="58"/>
        <v>125.09161985642051</v>
      </c>
      <c r="BF54" s="83">
        <f t="shared" si="58"/>
        <v>125.09161985642051</v>
      </c>
      <c r="BG54" s="83">
        <f t="shared" si="58"/>
        <v>125.09161985642051</v>
      </c>
      <c r="BH54" s="83">
        <f t="shared" si="58"/>
        <v>125.09161985642051</v>
      </c>
      <c r="BI54" s="83">
        <f t="shared" si="58"/>
        <v>125.09161985642051</v>
      </c>
      <c r="BJ54" s="83">
        <f t="shared" si="58"/>
        <v>125.09161985642051</v>
      </c>
      <c r="BK54" s="83">
        <f t="shared" si="58"/>
        <v>125.09161985642051</v>
      </c>
      <c r="BL54" s="83">
        <f t="shared" si="58"/>
        <v>125.09161985642051</v>
      </c>
      <c r="BM54" s="83">
        <f t="shared" si="58"/>
        <v>125.09161985642051</v>
      </c>
      <c r="BN54" s="83">
        <f t="shared" ref="BN54:DY54" si="59">BN41-BN43</f>
        <v>125.09161985642051</v>
      </c>
      <c r="BO54" s="83">
        <f t="shared" si="59"/>
        <v>125.09161985642051</v>
      </c>
      <c r="BP54" s="83">
        <f t="shared" si="59"/>
        <v>125.09161985642051</v>
      </c>
      <c r="BQ54" s="83">
        <f t="shared" si="59"/>
        <v>125.09161985642051</v>
      </c>
      <c r="BR54" s="83">
        <f t="shared" si="59"/>
        <v>125.09161985642051</v>
      </c>
      <c r="BS54" s="83">
        <f t="shared" si="59"/>
        <v>125.09161985642051</v>
      </c>
      <c r="BT54" s="83">
        <f t="shared" si="59"/>
        <v>125.09161985642051</v>
      </c>
      <c r="BU54" s="83">
        <f t="shared" si="59"/>
        <v>125.09161985642051</v>
      </c>
      <c r="BV54" s="83">
        <f t="shared" si="59"/>
        <v>125.09161985642051</v>
      </c>
      <c r="BW54" s="83">
        <f t="shared" si="59"/>
        <v>125.09161985642051</v>
      </c>
      <c r="BX54" s="83">
        <f t="shared" si="59"/>
        <v>125.09161985642051</v>
      </c>
      <c r="BY54" s="83">
        <f t="shared" si="59"/>
        <v>125.09161985642051</v>
      </c>
      <c r="BZ54" s="83">
        <f t="shared" si="59"/>
        <v>125.09161985642051</v>
      </c>
      <c r="CA54" s="83">
        <f t="shared" si="59"/>
        <v>125.09161985642051</v>
      </c>
      <c r="CB54" s="83">
        <f t="shared" si="59"/>
        <v>125.09161985642051</v>
      </c>
      <c r="CC54" s="83">
        <f t="shared" si="59"/>
        <v>125.09161985642051</v>
      </c>
      <c r="CD54" s="83">
        <f t="shared" si="59"/>
        <v>125.09161985642051</v>
      </c>
      <c r="CE54" s="83">
        <f t="shared" si="59"/>
        <v>125.09161985642051</v>
      </c>
      <c r="CF54" s="83">
        <f t="shared" si="59"/>
        <v>125.09161985642051</v>
      </c>
      <c r="CG54" s="83">
        <f t="shared" si="59"/>
        <v>125.09161985642051</v>
      </c>
      <c r="CH54" s="83">
        <f t="shared" si="59"/>
        <v>125.09161985642051</v>
      </c>
      <c r="CI54" s="83">
        <f t="shared" si="59"/>
        <v>125.09161985642051</v>
      </c>
      <c r="CJ54" s="83">
        <f t="shared" si="59"/>
        <v>125.09161985642051</v>
      </c>
      <c r="CK54" s="83">
        <f t="shared" si="59"/>
        <v>125.09161985642051</v>
      </c>
      <c r="CL54" s="83">
        <f t="shared" si="59"/>
        <v>125.09161985642051</v>
      </c>
      <c r="CM54" s="83">
        <f t="shared" si="59"/>
        <v>125.09161985642051</v>
      </c>
      <c r="CN54" s="83">
        <f t="shared" si="59"/>
        <v>125.09161985642051</v>
      </c>
      <c r="CO54" s="83">
        <f t="shared" si="59"/>
        <v>125.09161985642051</v>
      </c>
      <c r="CP54" s="83">
        <f t="shared" si="59"/>
        <v>125.09161985642051</v>
      </c>
      <c r="CQ54" s="83">
        <f t="shared" si="59"/>
        <v>125.09161985642051</v>
      </c>
      <c r="CR54" s="83">
        <f t="shared" si="59"/>
        <v>125.09161985642051</v>
      </c>
      <c r="CS54" s="83">
        <f t="shared" si="59"/>
        <v>125.09161985642051</v>
      </c>
      <c r="CT54" s="83">
        <f t="shared" si="59"/>
        <v>125.09161985642051</v>
      </c>
      <c r="CU54" s="83">
        <f t="shared" si="59"/>
        <v>125.09161985642051</v>
      </c>
      <c r="CV54" s="83">
        <f t="shared" si="59"/>
        <v>125.09161985642051</v>
      </c>
      <c r="CW54" s="83">
        <f t="shared" si="59"/>
        <v>125.09161985642051</v>
      </c>
      <c r="CX54" s="83">
        <f t="shared" si="59"/>
        <v>125.09161985642051</v>
      </c>
      <c r="CY54" s="83">
        <f t="shared" si="59"/>
        <v>125.09161985642051</v>
      </c>
      <c r="CZ54" s="83">
        <f t="shared" si="59"/>
        <v>125.09161985642051</v>
      </c>
      <c r="DA54" s="83">
        <f t="shared" si="59"/>
        <v>125.09161985642051</v>
      </c>
      <c r="DB54" s="83">
        <f t="shared" si="59"/>
        <v>125.09161985642051</v>
      </c>
      <c r="DC54" s="83">
        <f t="shared" si="59"/>
        <v>125.09161985642051</v>
      </c>
      <c r="DD54" s="83">
        <f t="shared" si="59"/>
        <v>125.09161985642051</v>
      </c>
      <c r="DE54" s="83">
        <f t="shared" si="59"/>
        <v>125.09161985642051</v>
      </c>
      <c r="DF54" s="83">
        <f t="shared" si="59"/>
        <v>125.09161985642051</v>
      </c>
      <c r="DG54" s="83">
        <f t="shared" si="59"/>
        <v>125.09161985642051</v>
      </c>
      <c r="DH54" s="83">
        <f t="shared" si="59"/>
        <v>125.09161985642051</v>
      </c>
      <c r="DI54" s="83">
        <f t="shared" si="59"/>
        <v>125.09161985642051</v>
      </c>
      <c r="DJ54" s="83">
        <f t="shared" si="59"/>
        <v>125.09161985642051</v>
      </c>
      <c r="DK54" s="83">
        <f t="shared" si="59"/>
        <v>125.09161985642051</v>
      </c>
      <c r="DL54" s="83">
        <f t="shared" si="59"/>
        <v>125.09161985642051</v>
      </c>
      <c r="DM54" s="83">
        <f t="shared" si="59"/>
        <v>125.09161985642051</v>
      </c>
      <c r="DN54" s="83">
        <f t="shared" si="59"/>
        <v>125.09161985642051</v>
      </c>
      <c r="DO54" s="83">
        <f t="shared" si="59"/>
        <v>125.09161985642051</v>
      </c>
      <c r="DP54" s="83">
        <f t="shared" si="59"/>
        <v>125.09161985642051</v>
      </c>
      <c r="DQ54" s="83">
        <f t="shared" si="59"/>
        <v>125.09161985642051</v>
      </c>
      <c r="DR54" s="83">
        <f t="shared" si="59"/>
        <v>125.09161985642051</v>
      </c>
      <c r="DS54" s="83">
        <f t="shared" si="59"/>
        <v>125.09161985642051</v>
      </c>
      <c r="DT54" s="83">
        <f t="shared" si="59"/>
        <v>125.09161985642051</v>
      </c>
      <c r="DU54" s="83">
        <f t="shared" si="59"/>
        <v>125.09161985642051</v>
      </c>
      <c r="DV54" s="83">
        <f t="shared" si="59"/>
        <v>125.09161985642051</v>
      </c>
      <c r="DW54" s="83">
        <f t="shared" si="59"/>
        <v>125.09161985642051</v>
      </c>
      <c r="DX54" s="83">
        <f t="shared" si="59"/>
        <v>125.09161985642051</v>
      </c>
      <c r="DY54" s="83">
        <f t="shared" si="59"/>
        <v>125.09161985642051</v>
      </c>
      <c r="DZ54" s="83">
        <f t="shared" ref="DZ54:GK54" si="60">DZ41-DZ43</f>
        <v>125.09161985642051</v>
      </c>
      <c r="EA54" s="83">
        <f t="shared" si="60"/>
        <v>125.09161985642051</v>
      </c>
      <c r="EB54" s="83">
        <f t="shared" si="60"/>
        <v>125.09161985642051</v>
      </c>
      <c r="EC54" s="83">
        <f t="shared" si="60"/>
        <v>125.09161985642051</v>
      </c>
      <c r="ED54" s="83">
        <f t="shared" si="60"/>
        <v>125.09161985642051</v>
      </c>
      <c r="EE54" s="83">
        <f t="shared" si="60"/>
        <v>125.09161985642051</v>
      </c>
      <c r="EF54" s="83">
        <f t="shared" si="60"/>
        <v>125.09161985642051</v>
      </c>
      <c r="EG54" s="83">
        <f t="shared" si="60"/>
        <v>125.09161985642051</v>
      </c>
      <c r="EH54" s="83">
        <f t="shared" si="60"/>
        <v>125.09161985642051</v>
      </c>
      <c r="EI54" s="83">
        <f t="shared" si="60"/>
        <v>125.09161985642051</v>
      </c>
      <c r="EJ54" s="83">
        <f t="shared" si="60"/>
        <v>125.09161985642051</v>
      </c>
      <c r="EK54" s="83">
        <f t="shared" si="60"/>
        <v>125.09161985642051</v>
      </c>
      <c r="EL54" s="83">
        <f t="shared" si="60"/>
        <v>125.09161985642051</v>
      </c>
      <c r="EM54" s="83">
        <f t="shared" si="60"/>
        <v>125.09161985642051</v>
      </c>
      <c r="EN54" s="83">
        <f t="shared" si="60"/>
        <v>125.09161985642051</v>
      </c>
      <c r="EO54" s="83">
        <f t="shared" si="60"/>
        <v>125.09161985642051</v>
      </c>
      <c r="EP54" s="83">
        <f t="shared" si="60"/>
        <v>125.09161985642051</v>
      </c>
      <c r="EQ54" s="83">
        <f t="shared" si="60"/>
        <v>125.09161985642051</v>
      </c>
      <c r="ER54" s="83">
        <f t="shared" si="60"/>
        <v>125.09161985642051</v>
      </c>
      <c r="ES54" s="83">
        <f t="shared" si="60"/>
        <v>125.09161985642051</v>
      </c>
      <c r="ET54" s="83">
        <f t="shared" si="60"/>
        <v>125.09161985642051</v>
      </c>
      <c r="EU54" s="83">
        <f t="shared" si="60"/>
        <v>125.09161985642051</v>
      </c>
      <c r="EV54" s="83">
        <f t="shared" si="60"/>
        <v>125.09161985642051</v>
      </c>
      <c r="EW54" s="83">
        <f t="shared" si="60"/>
        <v>125.09161985642051</v>
      </c>
      <c r="EX54" s="83">
        <f t="shared" si="60"/>
        <v>125.09161985642051</v>
      </c>
      <c r="EY54" s="83">
        <f t="shared" si="60"/>
        <v>125.09161985642051</v>
      </c>
      <c r="EZ54" s="83">
        <f t="shared" si="60"/>
        <v>125.09161985642051</v>
      </c>
      <c r="FA54" s="83">
        <f t="shared" si="60"/>
        <v>125.09161985642051</v>
      </c>
      <c r="FB54" s="83">
        <f t="shared" si="60"/>
        <v>125.09161985642051</v>
      </c>
      <c r="FC54" s="83">
        <f t="shared" si="60"/>
        <v>125.09161985642051</v>
      </c>
      <c r="FD54" s="83">
        <f t="shared" si="60"/>
        <v>125.09161985642051</v>
      </c>
      <c r="FE54" s="83">
        <f t="shared" si="60"/>
        <v>125.09161985642051</v>
      </c>
      <c r="FF54" s="83">
        <f t="shared" si="60"/>
        <v>125.09161985642051</v>
      </c>
      <c r="FG54" s="83">
        <f t="shared" si="60"/>
        <v>125.09161985642051</v>
      </c>
      <c r="FH54" s="83">
        <f t="shared" si="60"/>
        <v>125.09161985642051</v>
      </c>
      <c r="FI54" s="83">
        <f t="shared" si="60"/>
        <v>125.09161985642051</v>
      </c>
      <c r="FJ54" s="83">
        <f t="shared" si="60"/>
        <v>125.09161985642051</v>
      </c>
      <c r="FK54" s="83">
        <f t="shared" si="60"/>
        <v>125.09161985642051</v>
      </c>
      <c r="FL54" s="83">
        <f t="shared" si="60"/>
        <v>125.09161985642051</v>
      </c>
      <c r="FM54" s="83">
        <f t="shared" si="60"/>
        <v>125.09161985642051</v>
      </c>
      <c r="FN54" s="83">
        <f t="shared" si="60"/>
        <v>125.09161985642051</v>
      </c>
      <c r="FO54" s="83">
        <f t="shared" si="60"/>
        <v>125.09161985642051</v>
      </c>
      <c r="FP54" s="83">
        <f t="shared" si="60"/>
        <v>125.09161985642051</v>
      </c>
      <c r="FQ54" s="83">
        <f t="shared" si="60"/>
        <v>125.09161985642051</v>
      </c>
      <c r="FR54" s="83">
        <f t="shared" si="60"/>
        <v>125.09161985642051</v>
      </c>
      <c r="FS54" s="83">
        <f t="shared" si="60"/>
        <v>125.09161985642051</v>
      </c>
      <c r="FT54" s="83">
        <f t="shared" si="60"/>
        <v>125.09161985642051</v>
      </c>
      <c r="FU54" s="83">
        <f t="shared" si="60"/>
        <v>125.09161985642051</v>
      </c>
      <c r="FV54" s="83">
        <f t="shared" si="60"/>
        <v>125.09161985642051</v>
      </c>
      <c r="FW54" s="83">
        <f t="shared" si="60"/>
        <v>125.09161985642051</v>
      </c>
      <c r="FX54" s="83">
        <f t="shared" si="60"/>
        <v>125.09161985642051</v>
      </c>
      <c r="FY54" s="83">
        <f t="shared" si="60"/>
        <v>125.09161985642051</v>
      </c>
      <c r="FZ54" s="83">
        <f t="shared" si="60"/>
        <v>125.09161985642051</v>
      </c>
      <c r="GA54" s="83">
        <f t="shared" si="60"/>
        <v>125.09161985642051</v>
      </c>
      <c r="GB54" s="83">
        <f t="shared" si="60"/>
        <v>125.09161985642051</v>
      </c>
      <c r="GC54" s="83">
        <f t="shared" si="60"/>
        <v>125.09161985642051</v>
      </c>
      <c r="GD54" s="83">
        <f t="shared" si="60"/>
        <v>125.09161985642051</v>
      </c>
      <c r="GE54" s="83">
        <f t="shared" si="60"/>
        <v>125.09161985642051</v>
      </c>
      <c r="GF54" s="83">
        <f t="shared" si="60"/>
        <v>125.09161985642051</v>
      </c>
      <c r="GG54" s="83">
        <f t="shared" si="60"/>
        <v>125.09161985642051</v>
      </c>
      <c r="GH54" s="83">
        <f t="shared" si="60"/>
        <v>125.09161985642051</v>
      </c>
      <c r="GI54" s="83">
        <f t="shared" si="60"/>
        <v>125.09161985642051</v>
      </c>
      <c r="GJ54" s="83">
        <f t="shared" si="60"/>
        <v>125.09161985642051</v>
      </c>
      <c r="GK54" s="83">
        <f t="shared" si="60"/>
        <v>125.09161985642051</v>
      </c>
      <c r="GL54" s="83">
        <f t="shared" ref="GL54:HI54" si="61">GL41-GL43</f>
        <v>125.09161985642051</v>
      </c>
      <c r="GM54" s="83">
        <f t="shared" si="61"/>
        <v>125.09161985642051</v>
      </c>
      <c r="GN54" s="83">
        <f t="shared" si="61"/>
        <v>125.09161985642051</v>
      </c>
      <c r="GO54" s="83">
        <f t="shared" si="61"/>
        <v>125.09161985642051</v>
      </c>
      <c r="GP54" s="83">
        <f t="shared" si="61"/>
        <v>125.09161985642051</v>
      </c>
      <c r="GQ54" s="83">
        <f t="shared" si="61"/>
        <v>125.09161985642051</v>
      </c>
      <c r="GR54" s="83">
        <f t="shared" si="61"/>
        <v>125.09161985642051</v>
      </c>
      <c r="GS54" s="83">
        <f t="shared" si="61"/>
        <v>125.09161985642051</v>
      </c>
      <c r="GT54" s="83">
        <f t="shared" si="61"/>
        <v>125.09161985642051</v>
      </c>
      <c r="GU54" s="83">
        <f t="shared" si="61"/>
        <v>125.09161985642051</v>
      </c>
      <c r="GV54" s="83">
        <f t="shared" si="61"/>
        <v>125.09161985642051</v>
      </c>
      <c r="GW54" s="83">
        <f t="shared" si="61"/>
        <v>125.09161985642051</v>
      </c>
      <c r="GX54" s="83">
        <f t="shared" si="61"/>
        <v>125.09161985642051</v>
      </c>
      <c r="GY54" s="83">
        <f t="shared" si="61"/>
        <v>125.09161985642051</v>
      </c>
      <c r="GZ54" s="83">
        <f t="shared" si="61"/>
        <v>125.09161985642051</v>
      </c>
      <c r="HA54" s="83">
        <f t="shared" si="61"/>
        <v>125.09161985642051</v>
      </c>
      <c r="HB54" s="83">
        <f t="shared" si="61"/>
        <v>125.09161985642051</v>
      </c>
      <c r="HC54" s="83">
        <f t="shared" si="61"/>
        <v>125.09161985642051</v>
      </c>
      <c r="HD54" s="83">
        <f t="shared" si="61"/>
        <v>125.09161985642051</v>
      </c>
      <c r="HE54" s="83">
        <f t="shared" si="61"/>
        <v>125.09161985642051</v>
      </c>
      <c r="HF54" s="83">
        <f t="shared" si="61"/>
        <v>125.09161985642051</v>
      </c>
      <c r="HG54" s="83">
        <f t="shared" si="61"/>
        <v>125.09161985642051</v>
      </c>
      <c r="HH54" s="83">
        <f t="shared" si="61"/>
        <v>125.09161985642051</v>
      </c>
      <c r="HI54" s="83">
        <f t="shared" si="61"/>
        <v>125.09161985642051</v>
      </c>
    </row>
    <row r="55" spans="1:217" s="22" customFormat="1" x14ac:dyDescent="0.2">
      <c r="A55" s="28" t="s">
        <v>239</v>
      </c>
      <c r="B55" s="84">
        <f>'CMM2 - AUX DEPREC'!C2</f>
        <v>0</v>
      </c>
      <c r="C55" s="84">
        <f>'CMM2 - AUX DEPREC'!D2</f>
        <v>0</v>
      </c>
      <c r="D55" s="84">
        <f>'CMM2 - AUX DEPREC'!E2</f>
        <v>0</v>
      </c>
      <c r="E55" s="84">
        <f>'CMM2 - AUX DEPREC'!F2</f>
        <v>0</v>
      </c>
      <c r="F55" s="84">
        <f>'CMM2 - AUX DEPREC'!G2</f>
        <v>0</v>
      </c>
      <c r="G55" s="84">
        <f>'CMM2 - AUX DEPREC'!H2</f>
        <v>0</v>
      </c>
      <c r="H55" s="84" t="e">
        <f>'CMM2 - AUX DEPREC'!I2</f>
        <v>#REF!</v>
      </c>
      <c r="I55" s="84" t="e">
        <f>'CMM2 - AUX DEPREC'!J2</f>
        <v>#REF!</v>
      </c>
      <c r="J55" s="84" t="e">
        <f>'CMM2 - AUX DEPREC'!K2</f>
        <v>#REF!</v>
      </c>
      <c r="K55" s="84" t="e">
        <f>'CMM2 - AUX DEPREC'!L2</f>
        <v>#REF!</v>
      </c>
      <c r="L55" s="84" t="e">
        <f>'CMM2 - AUX DEPREC'!M2</f>
        <v>#REF!</v>
      </c>
      <c r="M55" s="84" t="e">
        <f>'CMM2 - AUX DEPREC'!N2</f>
        <v>#REF!</v>
      </c>
      <c r="N55" s="84" t="e">
        <f>'CMM2 - AUX DEPREC'!O2</f>
        <v>#REF!</v>
      </c>
      <c r="O55" s="84" t="e">
        <f>'CMM2 - AUX DEPREC'!P2</f>
        <v>#REF!</v>
      </c>
      <c r="P55" s="84" t="e">
        <f>'CMM2 - AUX DEPREC'!Q2</f>
        <v>#REF!</v>
      </c>
      <c r="Q55" s="84" t="e">
        <f>'CMM2 - AUX DEPREC'!R2</f>
        <v>#REF!</v>
      </c>
      <c r="R55" s="84" t="e">
        <f>'CMM2 - AUX DEPREC'!S2</f>
        <v>#REF!</v>
      </c>
      <c r="S55" s="84" t="e">
        <f>'CMM2 - AUX DEPREC'!T2</f>
        <v>#REF!</v>
      </c>
      <c r="T55" s="84" t="e">
        <f>'CMM2 - AUX DEPREC'!U2</f>
        <v>#REF!</v>
      </c>
      <c r="U55" s="84" t="e">
        <f>'CMM2 - AUX DEPREC'!V2</f>
        <v>#REF!</v>
      </c>
      <c r="V55" s="84" t="e">
        <f>'CMM2 - AUX DEPREC'!W2</f>
        <v>#REF!</v>
      </c>
      <c r="W55" s="84" t="e">
        <f>'CMM2 - AUX DEPREC'!X2</f>
        <v>#REF!</v>
      </c>
      <c r="X55" s="84" t="e">
        <f>'CMM2 - AUX DEPREC'!Y2</f>
        <v>#REF!</v>
      </c>
      <c r="Y55" s="84" t="e">
        <f>'CMM2 - AUX DEPREC'!Z2</f>
        <v>#REF!</v>
      </c>
      <c r="Z55" s="84" t="e">
        <f>'CMM2 - AUX DEPREC'!AA2</f>
        <v>#REF!</v>
      </c>
      <c r="AA55" s="84" t="e">
        <f>'CMM2 - AUX DEPREC'!AB2</f>
        <v>#REF!</v>
      </c>
      <c r="AB55" s="84" t="e">
        <f>'CMM2 - AUX DEPREC'!AC2</f>
        <v>#REF!</v>
      </c>
      <c r="AC55" s="84" t="e">
        <f>'CMM2 - AUX DEPREC'!AD2</f>
        <v>#REF!</v>
      </c>
      <c r="AD55" s="84" t="e">
        <f>'CMM2 - AUX DEPREC'!AE2</f>
        <v>#REF!</v>
      </c>
      <c r="AE55" s="84" t="e">
        <f>'CMM2 - AUX DEPREC'!AF2</f>
        <v>#REF!</v>
      </c>
      <c r="AF55" s="84" t="e">
        <f>'CMM2 - AUX DEPREC'!AG2</f>
        <v>#REF!</v>
      </c>
      <c r="AG55" s="84" t="e">
        <f>'CMM2 - AUX DEPREC'!AH2</f>
        <v>#REF!</v>
      </c>
      <c r="AH55" s="84" t="e">
        <f>'CMM2 - AUX DEPREC'!AI2</f>
        <v>#REF!</v>
      </c>
      <c r="AI55" s="84" t="e">
        <f>'CMM2 - AUX DEPREC'!AJ2</f>
        <v>#REF!</v>
      </c>
      <c r="AJ55" s="84" t="e">
        <f>'CMM2 - AUX DEPREC'!AK2</f>
        <v>#REF!</v>
      </c>
      <c r="AK55" s="84" t="e">
        <f>'CMM2 - AUX DEPREC'!AL2</f>
        <v>#REF!</v>
      </c>
      <c r="AL55" s="84" t="e">
        <f>'CMM2 - AUX DEPREC'!AM2</f>
        <v>#REF!</v>
      </c>
      <c r="AM55" s="84" t="e">
        <f>'CMM2 - AUX DEPREC'!AN2</f>
        <v>#REF!</v>
      </c>
      <c r="AN55" s="84" t="e">
        <f>'CMM2 - AUX DEPREC'!AO2</f>
        <v>#REF!</v>
      </c>
      <c r="AO55" s="84" t="e">
        <f>'CMM2 - AUX DEPREC'!AP2</f>
        <v>#REF!</v>
      </c>
      <c r="AP55" s="84" t="e">
        <f>'CMM2 - AUX DEPREC'!AQ2</f>
        <v>#REF!</v>
      </c>
      <c r="AQ55" s="84" t="e">
        <f>'CMM2 - AUX DEPREC'!AR2</f>
        <v>#REF!</v>
      </c>
      <c r="AR55" s="84" t="e">
        <f>'CMM2 - AUX DEPREC'!AS2</f>
        <v>#REF!</v>
      </c>
      <c r="AS55" s="84" t="e">
        <f>'CMM2 - AUX DEPREC'!AT2</f>
        <v>#REF!</v>
      </c>
      <c r="AT55" s="84" t="e">
        <f>'CMM2 - AUX DEPREC'!AU2</f>
        <v>#REF!</v>
      </c>
      <c r="AU55" s="84" t="e">
        <f>'CMM2 - AUX DEPREC'!AV2</f>
        <v>#REF!</v>
      </c>
      <c r="AV55" s="84" t="e">
        <f>'CMM2 - AUX DEPREC'!AW2</f>
        <v>#REF!</v>
      </c>
      <c r="AW55" s="84" t="e">
        <f>'CMM2 - AUX DEPREC'!AX2</f>
        <v>#REF!</v>
      </c>
      <c r="AX55" s="84" t="e">
        <f>'CMM2 - AUX DEPREC'!AY2</f>
        <v>#REF!</v>
      </c>
      <c r="AY55" s="84" t="e">
        <f>'CMM2 - AUX DEPREC'!AZ2</f>
        <v>#REF!</v>
      </c>
      <c r="AZ55" s="84" t="e">
        <f>'CMM2 - AUX DEPREC'!BA2</f>
        <v>#REF!</v>
      </c>
      <c r="BA55" s="84" t="e">
        <f>'CMM2 - AUX DEPREC'!BB2</f>
        <v>#REF!</v>
      </c>
      <c r="BB55" s="84" t="e">
        <f>'CMM2 - AUX DEPREC'!BC2</f>
        <v>#REF!</v>
      </c>
      <c r="BC55" s="84" t="e">
        <f>'CMM2 - AUX DEPREC'!BD2</f>
        <v>#REF!</v>
      </c>
      <c r="BD55" s="84" t="e">
        <f>'CMM2 - AUX DEPREC'!BE2</f>
        <v>#REF!</v>
      </c>
      <c r="BE55" s="84" t="e">
        <f>'CMM2 - AUX DEPREC'!BF2</f>
        <v>#REF!</v>
      </c>
      <c r="BF55" s="84" t="e">
        <f>'CMM2 - AUX DEPREC'!BG2</f>
        <v>#REF!</v>
      </c>
      <c r="BG55" s="84" t="e">
        <f>'CMM2 - AUX DEPREC'!BH2</f>
        <v>#REF!</v>
      </c>
      <c r="BH55" s="84" t="e">
        <f>'CMM2 - AUX DEPREC'!BI2</f>
        <v>#REF!</v>
      </c>
      <c r="BI55" s="84" t="e">
        <f>'CMM2 - AUX DEPREC'!BJ2</f>
        <v>#REF!</v>
      </c>
      <c r="BJ55" s="84" t="e">
        <f>'CMM2 - AUX DEPREC'!BK2</f>
        <v>#REF!</v>
      </c>
      <c r="BK55" s="84" t="e">
        <f>'CMM2 - AUX DEPREC'!BL2</f>
        <v>#REF!</v>
      </c>
      <c r="BL55" s="84" t="e">
        <f>'CMM2 - AUX DEPREC'!BM2</f>
        <v>#REF!</v>
      </c>
      <c r="BM55" s="84" t="e">
        <f>'CMM2 - AUX DEPREC'!BN2</f>
        <v>#REF!</v>
      </c>
      <c r="BN55" s="84" t="e">
        <f>'CMM2 - AUX DEPREC'!BO2</f>
        <v>#REF!</v>
      </c>
      <c r="BO55" s="84" t="e">
        <f>'CMM2 - AUX DEPREC'!BP2</f>
        <v>#REF!</v>
      </c>
      <c r="BP55" s="84" t="e">
        <f>'CMM2 - AUX DEPREC'!BQ2</f>
        <v>#REF!</v>
      </c>
      <c r="BQ55" s="84" t="e">
        <f>'CMM2 - AUX DEPREC'!BR2</f>
        <v>#REF!</v>
      </c>
      <c r="BR55" s="84" t="e">
        <f>'CMM2 - AUX DEPREC'!BS2</f>
        <v>#REF!</v>
      </c>
      <c r="BS55" s="84" t="e">
        <f>'CMM2 - AUX DEPREC'!BT2</f>
        <v>#REF!</v>
      </c>
      <c r="BT55" s="84" t="e">
        <f>'CMM2 - AUX DEPREC'!BU2</f>
        <v>#REF!</v>
      </c>
      <c r="BU55" s="84" t="e">
        <f>'CMM2 - AUX DEPREC'!BV2</f>
        <v>#REF!</v>
      </c>
      <c r="BV55" s="84" t="e">
        <f>'CMM2 - AUX DEPREC'!BW2</f>
        <v>#REF!</v>
      </c>
      <c r="BW55" s="84" t="e">
        <f>'CMM2 - AUX DEPREC'!BX2</f>
        <v>#REF!</v>
      </c>
      <c r="BX55" s="84" t="e">
        <f>'CMM2 - AUX DEPREC'!BY2</f>
        <v>#REF!</v>
      </c>
      <c r="BY55" s="84" t="e">
        <f>'CMM2 - AUX DEPREC'!BZ2</f>
        <v>#REF!</v>
      </c>
      <c r="BZ55" s="84" t="e">
        <f>'CMM2 - AUX DEPREC'!CA2</f>
        <v>#REF!</v>
      </c>
      <c r="CA55" s="84" t="e">
        <f>'CMM2 - AUX DEPREC'!CB2</f>
        <v>#REF!</v>
      </c>
      <c r="CB55" s="84" t="e">
        <f>'CMM2 - AUX DEPREC'!CC2</f>
        <v>#REF!</v>
      </c>
      <c r="CC55" s="84" t="e">
        <f>'CMM2 - AUX DEPREC'!CD2</f>
        <v>#REF!</v>
      </c>
      <c r="CD55" s="84" t="e">
        <f>'CMM2 - AUX DEPREC'!CE2</f>
        <v>#REF!</v>
      </c>
      <c r="CE55" s="84" t="e">
        <f>'CMM2 - AUX DEPREC'!CF2</f>
        <v>#REF!</v>
      </c>
      <c r="CF55" s="84" t="e">
        <f>'CMM2 - AUX DEPREC'!CG2</f>
        <v>#REF!</v>
      </c>
      <c r="CG55" s="84" t="e">
        <f>'CMM2 - AUX DEPREC'!CH2</f>
        <v>#REF!</v>
      </c>
      <c r="CH55" s="84" t="e">
        <f>'CMM2 - AUX DEPREC'!CI2</f>
        <v>#REF!</v>
      </c>
      <c r="CI55" s="84" t="e">
        <f>'CMM2 - AUX DEPREC'!CJ2</f>
        <v>#REF!</v>
      </c>
      <c r="CJ55" s="84" t="e">
        <f>'CMM2 - AUX DEPREC'!CK2</f>
        <v>#REF!</v>
      </c>
      <c r="CK55" s="84" t="e">
        <f>'CMM2 - AUX DEPREC'!CL2</f>
        <v>#REF!</v>
      </c>
      <c r="CL55" s="84" t="e">
        <f>'CMM2 - AUX DEPREC'!CM2</f>
        <v>#REF!</v>
      </c>
      <c r="CM55" s="84" t="e">
        <f>'CMM2 - AUX DEPREC'!CN2</f>
        <v>#REF!</v>
      </c>
      <c r="CN55" s="84" t="e">
        <f>'CMM2 - AUX DEPREC'!CO2</f>
        <v>#REF!</v>
      </c>
      <c r="CO55" s="84" t="e">
        <f>'CMM2 - AUX DEPREC'!CP2</f>
        <v>#REF!</v>
      </c>
      <c r="CP55" s="84" t="e">
        <f>'CMM2 - AUX DEPREC'!CQ2</f>
        <v>#REF!</v>
      </c>
      <c r="CQ55" s="84" t="e">
        <f>'CMM2 - AUX DEPREC'!CR2</f>
        <v>#REF!</v>
      </c>
      <c r="CR55" s="84" t="e">
        <f>'CMM2 - AUX DEPREC'!CS2</f>
        <v>#REF!</v>
      </c>
      <c r="CS55" s="84" t="e">
        <f>'CMM2 - AUX DEPREC'!CT2</f>
        <v>#REF!</v>
      </c>
      <c r="CT55" s="84" t="e">
        <f>'CMM2 - AUX DEPREC'!CU2</f>
        <v>#REF!</v>
      </c>
      <c r="CU55" s="84" t="e">
        <f>'CMM2 - AUX DEPREC'!CV2</f>
        <v>#REF!</v>
      </c>
      <c r="CV55" s="84" t="e">
        <f>'CMM2 - AUX DEPREC'!CW2</f>
        <v>#REF!</v>
      </c>
      <c r="CW55" s="84" t="e">
        <f>'CMM2 - AUX DEPREC'!CX2</f>
        <v>#REF!</v>
      </c>
      <c r="CX55" s="84" t="e">
        <f>'CMM2 - AUX DEPREC'!CY2</f>
        <v>#REF!</v>
      </c>
      <c r="CY55" s="84" t="e">
        <f>'CMM2 - AUX DEPREC'!CZ2</f>
        <v>#REF!</v>
      </c>
      <c r="CZ55" s="84" t="e">
        <f>'CMM2 - AUX DEPREC'!DA2</f>
        <v>#REF!</v>
      </c>
      <c r="DA55" s="84" t="e">
        <f>'CMM2 - AUX DEPREC'!DB2</f>
        <v>#REF!</v>
      </c>
      <c r="DB55" s="84" t="e">
        <f>'CMM2 - AUX DEPREC'!DC2</f>
        <v>#REF!</v>
      </c>
      <c r="DC55" s="84" t="e">
        <f>'CMM2 - AUX DEPREC'!DD2</f>
        <v>#REF!</v>
      </c>
      <c r="DD55" s="84" t="e">
        <f>'CMM2 - AUX DEPREC'!DE2</f>
        <v>#REF!</v>
      </c>
      <c r="DE55" s="84" t="e">
        <f>'CMM2 - AUX DEPREC'!DF2</f>
        <v>#REF!</v>
      </c>
      <c r="DF55" s="84" t="e">
        <f>'CMM2 - AUX DEPREC'!DG2</f>
        <v>#REF!</v>
      </c>
      <c r="DG55" s="84" t="e">
        <f>'CMM2 - AUX DEPREC'!DH2</f>
        <v>#REF!</v>
      </c>
      <c r="DH55" s="84" t="e">
        <f>'CMM2 - AUX DEPREC'!DI2</f>
        <v>#REF!</v>
      </c>
      <c r="DI55" s="84" t="e">
        <f>'CMM2 - AUX DEPREC'!DJ2</f>
        <v>#REF!</v>
      </c>
      <c r="DJ55" s="84" t="e">
        <f>'CMM2 - AUX DEPREC'!DK2</f>
        <v>#REF!</v>
      </c>
      <c r="DK55" s="84" t="e">
        <f>'CMM2 - AUX DEPREC'!DL2</f>
        <v>#REF!</v>
      </c>
      <c r="DL55" s="84" t="e">
        <f>'CMM2 - AUX DEPREC'!DM2</f>
        <v>#REF!</v>
      </c>
      <c r="DM55" s="84" t="e">
        <f>'CMM2 - AUX DEPREC'!DN2</f>
        <v>#REF!</v>
      </c>
      <c r="DN55" s="84" t="e">
        <f>'CMM2 - AUX DEPREC'!DO2</f>
        <v>#REF!</v>
      </c>
      <c r="DO55" s="84" t="e">
        <f>'CMM2 - AUX DEPREC'!DP2</f>
        <v>#REF!</v>
      </c>
      <c r="DP55" s="84" t="e">
        <f>'CMM2 - AUX DEPREC'!DQ2</f>
        <v>#REF!</v>
      </c>
      <c r="DQ55" s="84" t="e">
        <f>'CMM2 - AUX DEPREC'!DR2</f>
        <v>#REF!</v>
      </c>
      <c r="DR55" s="84" t="e">
        <f>'CMM2 - AUX DEPREC'!DS2</f>
        <v>#REF!</v>
      </c>
      <c r="DS55" s="84" t="e">
        <f>'CMM2 - AUX DEPREC'!DT2</f>
        <v>#REF!</v>
      </c>
      <c r="DT55" s="84" t="e">
        <f>'CMM2 - AUX DEPREC'!DU2</f>
        <v>#REF!</v>
      </c>
      <c r="DU55" s="84" t="e">
        <f>'CMM2 - AUX DEPREC'!DV2</f>
        <v>#REF!</v>
      </c>
      <c r="DV55" s="84" t="e">
        <f>'CMM2 - AUX DEPREC'!DW2</f>
        <v>#REF!</v>
      </c>
      <c r="DW55" s="84" t="e">
        <f>'CMM2 - AUX DEPREC'!DX2</f>
        <v>#REF!</v>
      </c>
      <c r="DX55" s="84" t="e">
        <f>'CMM2 - AUX DEPREC'!DY2</f>
        <v>#REF!</v>
      </c>
      <c r="DY55" s="84" t="e">
        <f>'CMM2 - AUX DEPREC'!DZ2</f>
        <v>#REF!</v>
      </c>
      <c r="DZ55" s="84" t="e">
        <f>'CMM2 - AUX DEPREC'!EA2</f>
        <v>#REF!</v>
      </c>
      <c r="EA55" s="84" t="e">
        <f>'CMM2 - AUX DEPREC'!EB2</f>
        <v>#REF!</v>
      </c>
      <c r="EB55" s="84" t="e">
        <f>'CMM2 - AUX DEPREC'!EC2</f>
        <v>#REF!</v>
      </c>
      <c r="EC55" s="84" t="e">
        <f>'CMM2 - AUX DEPREC'!ED2</f>
        <v>#REF!</v>
      </c>
      <c r="ED55" s="84" t="e">
        <f>'CMM2 - AUX DEPREC'!EE2</f>
        <v>#REF!</v>
      </c>
      <c r="EE55" s="84" t="e">
        <f>'CMM2 - AUX DEPREC'!EF2</f>
        <v>#REF!</v>
      </c>
      <c r="EF55" s="84" t="e">
        <f>'CMM2 - AUX DEPREC'!EG2</f>
        <v>#REF!</v>
      </c>
      <c r="EG55" s="84" t="e">
        <f>'CMM2 - AUX DEPREC'!EH2</f>
        <v>#REF!</v>
      </c>
      <c r="EH55" s="84" t="e">
        <f>'CMM2 - AUX DEPREC'!EI2</f>
        <v>#REF!</v>
      </c>
      <c r="EI55" s="84" t="e">
        <f>'CMM2 - AUX DEPREC'!EJ2</f>
        <v>#REF!</v>
      </c>
      <c r="EJ55" s="84" t="e">
        <f>'CMM2 - AUX DEPREC'!EK2</f>
        <v>#REF!</v>
      </c>
      <c r="EK55" s="84" t="e">
        <f>'CMM2 - AUX DEPREC'!EL2</f>
        <v>#REF!</v>
      </c>
      <c r="EL55" s="84" t="e">
        <f>'CMM2 - AUX DEPREC'!EM2</f>
        <v>#REF!</v>
      </c>
      <c r="EM55" s="84" t="e">
        <f>'CMM2 - AUX DEPREC'!EN2</f>
        <v>#REF!</v>
      </c>
      <c r="EN55" s="84" t="e">
        <f>'CMM2 - AUX DEPREC'!EO2</f>
        <v>#REF!</v>
      </c>
      <c r="EO55" s="84" t="e">
        <f>'CMM2 - AUX DEPREC'!EP2</f>
        <v>#REF!</v>
      </c>
      <c r="EP55" s="84" t="e">
        <f>'CMM2 - AUX DEPREC'!EQ2</f>
        <v>#REF!</v>
      </c>
      <c r="EQ55" s="84" t="e">
        <f>'CMM2 - AUX DEPREC'!ER2</f>
        <v>#REF!</v>
      </c>
      <c r="ER55" s="84" t="e">
        <f>'CMM2 - AUX DEPREC'!ES2</f>
        <v>#REF!</v>
      </c>
      <c r="ES55" s="84" t="e">
        <f>'CMM2 - AUX DEPREC'!ET2</f>
        <v>#REF!</v>
      </c>
      <c r="ET55" s="84" t="e">
        <f>'CMM2 - AUX DEPREC'!EU2</f>
        <v>#REF!</v>
      </c>
      <c r="EU55" s="84" t="e">
        <f>'CMM2 - AUX DEPREC'!EV2</f>
        <v>#REF!</v>
      </c>
      <c r="EV55" s="84" t="e">
        <f>'CMM2 - AUX DEPREC'!EW2</f>
        <v>#REF!</v>
      </c>
      <c r="EW55" s="84" t="e">
        <f>'CMM2 - AUX DEPREC'!EX2</f>
        <v>#REF!</v>
      </c>
      <c r="EX55" s="84" t="e">
        <f>'CMM2 - AUX DEPREC'!EY2</f>
        <v>#REF!</v>
      </c>
      <c r="EY55" s="84" t="e">
        <f>'CMM2 - AUX DEPREC'!EZ2</f>
        <v>#REF!</v>
      </c>
      <c r="EZ55" s="84" t="e">
        <f>'CMM2 - AUX DEPREC'!FA2</f>
        <v>#REF!</v>
      </c>
      <c r="FA55" s="84" t="e">
        <f>'CMM2 - AUX DEPREC'!FB2</f>
        <v>#REF!</v>
      </c>
      <c r="FB55" s="84" t="e">
        <f>'CMM2 - AUX DEPREC'!FC2</f>
        <v>#REF!</v>
      </c>
      <c r="FC55" s="84" t="e">
        <f>'CMM2 - AUX DEPREC'!FD2</f>
        <v>#REF!</v>
      </c>
      <c r="FD55" s="84" t="e">
        <f>'CMM2 - AUX DEPREC'!FE2</f>
        <v>#REF!</v>
      </c>
      <c r="FE55" s="84" t="e">
        <f>'CMM2 - AUX DEPREC'!FF2</f>
        <v>#REF!</v>
      </c>
      <c r="FF55" s="84" t="e">
        <f>'CMM2 - AUX DEPREC'!FG2</f>
        <v>#REF!</v>
      </c>
      <c r="FG55" s="84" t="e">
        <f>'CMM2 - AUX DEPREC'!FH2</f>
        <v>#REF!</v>
      </c>
      <c r="FH55" s="84" t="e">
        <f>'CMM2 - AUX DEPREC'!FI2</f>
        <v>#REF!</v>
      </c>
      <c r="FI55" s="84" t="e">
        <f>'CMM2 - AUX DEPREC'!FJ2</f>
        <v>#REF!</v>
      </c>
      <c r="FJ55" s="84" t="e">
        <f>'CMM2 - AUX DEPREC'!FK2</f>
        <v>#REF!</v>
      </c>
      <c r="FK55" s="84" t="e">
        <f>'CMM2 - AUX DEPREC'!FL2</f>
        <v>#REF!</v>
      </c>
      <c r="FL55" s="84" t="e">
        <f>'CMM2 - AUX DEPREC'!FM2</f>
        <v>#REF!</v>
      </c>
      <c r="FM55" s="84" t="e">
        <f>'CMM2 - AUX DEPREC'!FN2</f>
        <v>#REF!</v>
      </c>
      <c r="FN55" s="84" t="e">
        <f>'CMM2 - AUX DEPREC'!FO2</f>
        <v>#REF!</v>
      </c>
      <c r="FO55" s="84" t="e">
        <f>'CMM2 - AUX DEPREC'!FP2</f>
        <v>#REF!</v>
      </c>
      <c r="FP55" s="84" t="e">
        <f>'CMM2 - AUX DEPREC'!FQ2</f>
        <v>#REF!</v>
      </c>
      <c r="FQ55" s="84" t="e">
        <f>'CMM2 - AUX DEPREC'!FR2</f>
        <v>#REF!</v>
      </c>
      <c r="FR55" s="84" t="e">
        <f>'CMM2 - AUX DEPREC'!FS2</f>
        <v>#REF!</v>
      </c>
      <c r="FS55" s="84" t="e">
        <f>'CMM2 - AUX DEPREC'!FT2</f>
        <v>#REF!</v>
      </c>
      <c r="FT55" s="84" t="e">
        <f>'CMM2 - AUX DEPREC'!FU2</f>
        <v>#REF!</v>
      </c>
      <c r="FU55" s="84" t="e">
        <f>'CMM2 - AUX DEPREC'!FV2</f>
        <v>#REF!</v>
      </c>
      <c r="FV55" s="84" t="e">
        <f>'CMM2 - AUX DEPREC'!FW2</f>
        <v>#REF!</v>
      </c>
      <c r="FW55" s="84" t="e">
        <f>'CMM2 - AUX DEPREC'!FX2</f>
        <v>#REF!</v>
      </c>
      <c r="FX55" s="84" t="e">
        <f>'CMM2 - AUX DEPREC'!FY2</f>
        <v>#REF!</v>
      </c>
      <c r="FY55" s="84" t="e">
        <f>'CMM2 - AUX DEPREC'!FZ2</f>
        <v>#REF!</v>
      </c>
      <c r="FZ55" s="84" t="e">
        <f>'CMM2 - AUX DEPREC'!GA2</f>
        <v>#REF!</v>
      </c>
      <c r="GA55" s="84" t="e">
        <f>'CMM2 - AUX DEPREC'!GB2</f>
        <v>#REF!</v>
      </c>
      <c r="GB55" s="84" t="e">
        <f>'CMM2 - AUX DEPREC'!GC2</f>
        <v>#REF!</v>
      </c>
      <c r="GC55" s="84" t="e">
        <f>'CMM2 - AUX DEPREC'!GD2</f>
        <v>#REF!</v>
      </c>
      <c r="GD55" s="84" t="e">
        <f>'CMM2 - AUX DEPREC'!GE2</f>
        <v>#REF!</v>
      </c>
      <c r="GE55" s="84" t="e">
        <f>'CMM2 - AUX DEPREC'!GF2</f>
        <v>#REF!</v>
      </c>
      <c r="GF55" s="84" t="e">
        <f>'CMM2 - AUX DEPREC'!GG2</f>
        <v>#REF!</v>
      </c>
      <c r="GG55" s="84" t="e">
        <f>'CMM2 - AUX DEPREC'!GH2</f>
        <v>#REF!</v>
      </c>
      <c r="GH55" s="84" t="e">
        <f>'CMM2 - AUX DEPREC'!GI2</f>
        <v>#REF!</v>
      </c>
      <c r="GI55" s="84" t="e">
        <f>'CMM2 - AUX DEPREC'!GJ2</f>
        <v>#REF!</v>
      </c>
      <c r="GJ55" s="84" t="e">
        <f>'CMM2 - AUX DEPREC'!GK2</f>
        <v>#REF!</v>
      </c>
      <c r="GK55" s="84" t="e">
        <f>'CMM2 - AUX DEPREC'!GL2</f>
        <v>#REF!</v>
      </c>
      <c r="GL55" s="84" t="e">
        <f>'CMM2 - AUX DEPREC'!GM2</f>
        <v>#REF!</v>
      </c>
      <c r="GM55" s="84" t="e">
        <f>'CMM2 - AUX DEPREC'!GN2</f>
        <v>#REF!</v>
      </c>
      <c r="GN55" s="84" t="e">
        <f>'CMM2 - AUX DEPREC'!GO2</f>
        <v>#REF!</v>
      </c>
      <c r="GO55" s="84" t="e">
        <f>'CMM2 - AUX DEPREC'!GP2</f>
        <v>#REF!</v>
      </c>
      <c r="GP55" s="84" t="e">
        <f>'CMM2 - AUX DEPREC'!GQ2</f>
        <v>#REF!</v>
      </c>
      <c r="GQ55" s="84" t="e">
        <f>'CMM2 - AUX DEPREC'!GR2</f>
        <v>#REF!</v>
      </c>
      <c r="GR55" s="84" t="e">
        <f>'CMM2 - AUX DEPREC'!GS2</f>
        <v>#REF!</v>
      </c>
      <c r="GS55" s="84" t="e">
        <f>'CMM2 - AUX DEPREC'!GT2</f>
        <v>#REF!</v>
      </c>
      <c r="GT55" s="84" t="e">
        <f>'CMM2 - AUX DEPREC'!GU2</f>
        <v>#REF!</v>
      </c>
      <c r="GU55" s="84" t="e">
        <f>'CMM2 - AUX DEPREC'!GV2</f>
        <v>#REF!</v>
      </c>
      <c r="GV55" s="84" t="e">
        <f>'CMM2 - AUX DEPREC'!GW2</f>
        <v>#REF!</v>
      </c>
      <c r="GW55" s="84" t="e">
        <f>'CMM2 - AUX DEPREC'!GX2</f>
        <v>#REF!</v>
      </c>
      <c r="GX55" s="84" t="e">
        <f>'CMM2 - AUX DEPREC'!GY2</f>
        <v>#REF!</v>
      </c>
      <c r="GY55" s="84" t="e">
        <f>'CMM2 - AUX DEPREC'!GZ2</f>
        <v>#REF!</v>
      </c>
      <c r="GZ55" s="84" t="e">
        <f>'CMM2 - AUX DEPREC'!HA2</f>
        <v>#REF!</v>
      </c>
      <c r="HA55" s="84" t="e">
        <f>'CMM2 - AUX DEPREC'!HB2</f>
        <v>#REF!</v>
      </c>
      <c r="HB55" s="84" t="e">
        <f>'CMM2 - AUX DEPREC'!HC2</f>
        <v>#REF!</v>
      </c>
      <c r="HC55" s="84" t="e">
        <f>'CMM2 - AUX DEPREC'!HD2</f>
        <v>#REF!</v>
      </c>
      <c r="HD55" s="84" t="e">
        <f>'CMM2 - AUX DEPREC'!HE2</f>
        <v>#REF!</v>
      </c>
      <c r="HE55" s="84" t="e">
        <f>'CMM2 - AUX DEPREC'!HF2</f>
        <v>#REF!</v>
      </c>
      <c r="HF55" s="84" t="e">
        <f>'CMM2 - AUX DEPREC'!HG2</f>
        <v>#REF!</v>
      </c>
      <c r="HG55" s="84" t="e">
        <f>'CMM2 - AUX DEPREC'!HH2</f>
        <v>#REF!</v>
      </c>
      <c r="HH55" s="84" t="e">
        <f>'CMM2 - AUX DEPREC'!HI2</f>
        <v>#REF!</v>
      </c>
      <c r="HI55" s="84" t="e">
        <f>'CMM2 - AUX DEPREC'!HJ2</f>
        <v>#REF!</v>
      </c>
    </row>
    <row r="56" spans="1:217" s="22" customFormat="1" x14ac:dyDescent="0.2">
      <c r="A56" s="28" t="s">
        <v>369</v>
      </c>
      <c r="B56" s="84">
        <f>IFERROR(VLOOKUP(B$7,'CMM2 - FINAN'!$A:$F,3,0),0)</f>
        <v>0</v>
      </c>
      <c r="C56" s="84">
        <f>IFERROR(VLOOKUP(C$7,'CMM2 - FINAN'!$A:$F,3,0),0)</f>
        <v>0</v>
      </c>
      <c r="D56" s="84">
        <f>IFERROR(VLOOKUP(D$7,'CMM2 - FINAN'!$A:$F,3,0),0)</f>
        <v>0</v>
      </c>
      <c r="E56" s="84">
        <f>IFERROR(VLOOKUP(E$7,'CMM2 - FINAN'!$A:$F,3,0),0)</f>
        <v>0</v>
      </c>
      <c r="F56" s="84">
        <f>IFERROR(VLOOKUP(F$7,'CMM2 - FINAN'!$A:$F,3,0),0)</f>
        <v>0</v>
      </c>
      <c r="G56" s="84">
        <f>IFERROR(VLOOKUP(G$7,'CMM2 - FINAN'!$A:$F,3,0),0)</f>
        <v>0</v>
      </c>
      <c r="H56" s="84">
        <f>IFERROR(VLOOKUP(H$7,'CMM2 - FINAN'!$A:$F,3,0),0)</f>
        <v>0</v>
      </c>
      <c r="I56" s="84">
        <f>IFERROR(VLOOKUP(I$7,'CMM2 - FINAN'!$A:$F,3,0),0)</f>
        <v>0</v>
      </c>
      <c r="J56" s="84">
        <f>IFERROR(VLOOKUP(J$7,'CMM2 - FINAN'!$A:$F,3,0),0)</f>
        <v>0</v>
      </c>
      <c r="K56" s="84">
        <f>IFERROR(VLOOKUP(K$7,'CMM2 - FINAN'!$A:$F,3,0),0)</f>
        <v>0</v>
      </c>
      <c r="L56" s="84">
        <f>IFERROR(VLOOKUP(L$7,'CMM2 - FINAN'!$A:$F,3,0),0)</f>
        <v>0</v>
      </c>
      <c r="M56" s="84">
        <f>IFERROR(VLOOKUP(M$7,'CMM2 - FINAN'!$A:$F,3,0),0)</f>
        <v>0</v>
      </c>
      <c r="N56" s="84">
        <f>IFERROR(VLOOKUP(N$7,'CMM2 - FINAN'!$A:$F,3,0),0)</f>
        <v>0</v>
      </c>
      <c r="O56" s="84">
        <f>IFERROR(VLOOKUP(O$7,'CMM2 - FINAN'!$A:$F,3,0),0)</f>
        <v>0</v>
      </c>
      <c r="P56" s="84">
        <f>IFERROR(VLOOKUP(P$7,'CMM2 - FINAN'!$A:$F,3,0),0)</f>
        <v>0</v>
      </c>
      <c r="Q56" s="84">
        <f>IFERROR(VLOOKUP(Q$7,'CMM2 - FINAN'!$A:$F,3,0),0)</f>
        <v>0</v>
      </c>
      <c r="R56" s="84">
        <f>IFERROR(VLOOKUP(R$7,'CMM2 - FINAN'!$A:$F,3,0),0)</f>
        <v>0</v>
      </c>
      <c r="S56" s="84">
        <f>IFERROR(VLOOKUP(S$7,'CMM2 - FINAN'!$A:$F,3,0),0)</f>
        <v>0</v>
      </c>
      <c r="T56" s="84">
        <f>IFERROR(VLOOKUP(T$7,'CMM2 - FINAN'!$A:$F,3,0),0)</f>
        <v>0</v>
      </c>
      <c r="U56" s="84">
        <f>IFERROR(VLOOKUP(U$7,'CMM2 - FINAN'!$A:$F,3,0),0)</f>
        <v>0</v>
      </c>
      <c r="V56" s="84">
        <f>IFERROR(VLOOKUP(V$7,'CMM2 - FINAN'!$A:$F,3,0),0)</f>
        <v>0</v>
      </c>
      <c r="W56" s="84">
        <f>IFERROR(VLOOKUP(W$7,'CMM2 - FINAN'!$A:$F,3,0),0)</f>
        <v>0</v>
      </c>
      <c r="X56" s="84">
        <f>IFERROR(VLOOKUP(X$7,'CMM2 - FINAN'!$A:$F,3,0),0)</f>
        <v>0</v>
      </c>
      <c r="Y56" s="84">
        <f>IFERROR(VLOOKUP(Y$7,'CMM2 - FINAN'!$A:$F,3,0),0)</f>
        <v>0</v>
      </c>
      <c r="Z56" s="84">
        <f>IFERROR(VLOOKUP(Z$7,'CMM2 - FINAN'!$A:$F,3,0),0)</f>
        <v>0</v>
      </c>
      <c r="AA56" s="84">
        <f>IFERROR(VLOOKUP(AA$7,'CMM2 - FINAN'!$A:$F,3,0),0)</f>
        <v>0</v>
      </c>
      <c r="AB56" s="84">
        <f>IFERROR(VLOOKUP(AB$7,'CMM2 - FINAN'!$A:$F,3,0),0)</f>
        <v>0</v>
      </c>
      <c r="AC56" s="84">
        <f>IFERROR(VLOOKUP(AC$7,'CMM2 - FINAN'!$A:$F,3,0),0)</f>
        <v>0</v>
      </c>
      <c r="AD56" s="84">
        <f>IFERROR(VLOOKUP(AD$7,'CMM2 - FINAN'!$A:$F,3,0),0)</f>
        <v>0</v>
      </c>
      <c r="AE56" s="84">
        <f>IFERROR(VLOOKUP(AE$7,'CMM2 - FINAN'!$A:$F,3,0),0)</f>
        <v>0</v>
      </c>
      <c r="AF56" s="84">
        <f>IFERROR(VLOOKUP(AF$7,'CMM2 - FINAN'!$A:$F,3,0),0)</f>
        <v>0</v>
      </c>
      <c r="AG56" s="84">
        <f>IFERROR(VLOOKUP(AG$7,'CMM2 - FINAN'!$A:$F,3,0),0)</f>
        <v>0</v>
      </c>
      <c r="AH56" s="84">
        <f>IFERROR(VLOOKUP(AH$7,'CMM2 - FINAN'!$A:$F,3,0),0)</f>
        <v>0</v>
      </c>
      <c r="AI56" s="84">
        <f>IFERROR(VLOOKUP(AI$7,'CMM2 - FINAN'!$A:$F,3,0),0)</f>
        <v>0</v>
      </c>
      <c r="AJ56" s="84">
        <f>IFERROR(VLOOKUP(AJ$7,'CMM2 - FINAN'!$A:$F,3,0),0)</f>
        <v>0</v>
      </c>
      <c r="AK56" s="84">
        <f>IFERROR(VLOOKUP(AK$7,'CMM2 - FINAN'!$A:$F,3,0),0)</f>
        <v>0</v>
      </c>
      <c r="AL56" s="84">
        <f>IFERROR(VLOOKUP(AL$7,'CMM2 - FINAN'!$A:$F,3,0),0)</f>
        <v>0</v>
      </c>
      <c r="AM56" s="84">
        <f>IFERROR(VLOOKUP(AM$7,'CMM2 - FINAN'!$A:$F,3,0),0)</f>
        <v>0</v>
      </c>
      <c r="AN56" s="84">
        <f>IFERROR(VLOOKUP(AN$7,'CMM2 - FINAN'!$A:$F,3,0),0)</f>
        <v>0</v>
      </c>
      <c r="AO56" s="84">
        <f>IFERROR(VLOOKUP(AO$7,'CMM2 - FINAN'!$A:$F,3,0),0)</f>
        <v>0</v>
      </c>
      <c r="AP56" s="84">
        <f>IFERROR(VLOOKUP(AP$7,'CMM2 - FINAN'!$A:$F,3,0),0)</f>
        <v>0</v>
      </c>
      <c r="AQ56" s="84">
        <f>IFERROR(VLOOKUP(AQ$7,'CMM2 - FINAN'!$A:$F,3,0),0)</f>
        <v>0</v>
      </c>
      <c r="AR56" s="84">
        <f>IFERROR(VLOOKUP(AR$7,'CMM2 - FINAN'!$A:$F,3,0),0)</f>
        <v>0</v>
      </c>
      <c r="AS56" s="84">
        <f>IFERROR(VLOOKUP(AS$7,'CMM2 - FINAN'!$A:$F,3,0),0)</f>
        <v>0</v>
      </c>
      <c r="AT56" s="84">
        <f>IFERROR(VLOOKUP(AT$7,'CMM2 - FINAN'!$A:$F,3,0),0)</f>
        <v>0</v>
      </c>
      <c r="AU56" s="84">
        <f>IFERROR(VLOOKUP(AU$7,'CMM2 - FINAN'!$A:$F,3,0),0)</f>
        <v>0</v>
      </c>
      <c r="AV56" s="84">
        <f>IFERROR(VLOOKUP(AV$7,'CMM2 - FINAN'!$A:$F,3,0),0)</f>
        <v>0</v>
      </c>
      <c r="AW56" s="84">
        <f>IFERROR(VLOOKUP(AW$7,'CMM2 - FINAN'!$A:$F,3,0),0)</f>
        <v>0</v>
      </c>
      <c r="AX56" s="84">
        <f>IFERROR(VLOOKUP(AX$7,'CMM2 - FINAN'!$A:$F,3,0),0)</f>
        <v>0</v>
      </c>
      <c r="AY56" s="84">
        <f>IFERROR(VLOOKUP(AY$7,'CMM2 - FINAN'!$A:$F,3,0),0)</f>
        <v>0</v>
      </c>
      <c r="AZ56" s="84">
        <f>IFERROR(VLOOKUP(AZ$7,'CMM2 - FINAN'!$A:$F,3,0),0)</f>
        <v>0</v>
      </c>
      <c r="BA56" s="84">
        <f>IFERROR(VLOOKUP(BA$7,'CMM2 - FINAN'!$A:$F,3,0),0)</f>
        <v>0</v>
      </c>
      <c r="BB56" s="84">
        <f>IFERROR(VLOOKUP(BB$7,'CMM2 - FINAN'!$A:$F,3,0),0)</f>
        <v>0</v>
      </c>
      <c r="BC56" s="84">
        <f>IFERROR(VLOOKUP(BC$7,'CMM2 - FINAN'!$A:$F,3,0),0)</f>
        <v>0</v>
      </c>
      <c r="BD56" s="84">
        <f>IFERROR(VLOOKUP(BD$7,'CMM2 - FINAN'!$A:$F,3,0),0)</f>
        <v>0</v>
      </c>
      <c r="BE56" s="84">
        <f>IFERROR(VLOOKUP(BE$7,'CMM2 - FINAN'!$A:$F,3,0),0)</f>
        <v>0</v>
      </c>
      <c r="BF56" s="84">
        <f>IFERROR(VLOOKUP(BF$7,'CMM2 - FINAN'!$A:$F,3,0),0)</f>
        <v>0</v>
      </c>
      <c r="BG56" s="84">
        <f>IFERROR(VLOOKUP(BG$7,'CMM2 - FINAN'!$A:$F,3,0),0)</f>
        <v>0</v>
      </c>
      <c r="BH56" s="84">
        <f>IFERROR(VLOOKUP(BH$7,'CMM2 - FINAN'!$A:$F,3,0),0)</f>
        <v>0</v>
      </c>
      <c r="BI56" s="84">
        <f>IFERROR(VLOOKUP(BI$7,'CMM2 - FINAN'!$A:$F,3,0),0)</f>
        <v>0</v>
      </c>
      <c r="BJ56" s="84">
        <f>IFERROR(VLOOKUP(BJ$7,'CMM2 - FINAN'!$A:$F,3,0),0)</f>
        <v>0</v>
      </c>
      <c r="BK56" s="84">
        <f>IFERROR(VLOOKUP(BK$7,'CMM2 - FINAN'!$A:$F,3,0),0)</f>
        <v>0</v>
      </c>
      <c r="BL56" s="84">
        <f>IFERROR(VLOOKUP(BL$7,'CMM2 - FINAN'!$A:$F,3,0),0)</f>
        <v>0</v>
      </c>
      <c r="BM56" s="84">
        <f>IFERROR(VLOOKUP(BM$7,'CMM2 - FINAN'!$A:$F,3,0),0)</f>
        <v>0</v>
      </c>
      <c r="BN56" s="84">
        <f>IFERROR(VLOOKUP(BN$7,'CMM2 - FINAN'!$A:$F,3,0),0)</f>
        <v>0</v>
      </c>
      <c r="BO56" s="84">
        <f>IFERROR(VLOOKUP(BO$7,'CMM2 - FINAN'!$A:$F,3,0),0)</f>
        <v>0</v>
      </c>
      <c r="BP56" s="84">
        <f>IFERROR(VLOOKUP(BP$7,'CMM2 - FINAN'!$A:$F,3,0),0)</f>
        <v>0</v>
      </c>
      <c r="BQ56" s="84">
        <f>IFERROR(VLOOKUP(BQ$7,'CMM2 - FINAN'!$A:$F,3,0),0)</f>
        <v>0</v>
      </c>
      <c r="BR56" s="84">
        <f>IFERROR(VLOOKUP(BR$7,'CMM2 - FINAN'!$A:$F,3,0),0)</f>
        <v>0</v>
      </c>
      <c r="BS56" s="84">
        <f>IFERROR(VLOOKUP(BS$7,'CMM2 - FINAN'!$A:$F,3,0),0)</f>
        <v>0</v>
      </c>
      <c r="BT56" s="84">
        <f>IFERROR(VLOOKUP(BT$7,'CMM2 - FINAN'!$A:$F,3,0),0)</f>
        <v>0</v>
      </c>
      <c r="BU56" s="84">
        <f>IFERROR(VLOOKUP(BU$7,'CMM2 - FINAN'!$A:$F,3,0),0)</f>
        <v>0</v>
      </c>
      <c r="BV56" s="84">
        <f>IFERROR(VLOOKUP(BV$7,'CMM2 - FINAN'!$A:$F,3,0),0)</f>
        <v>0</v>
      </c>
      <c r="BW56" s="84">
        <f>IFERROR(VLOOKUP(BW$7,'CMM2 - FINAN'!$A:$F,3,0),0)</f>
        <v>0</v>
      </c>
      <c r="BX56" s="84">
        <f>IFERROR(VLOOKUP(BX$7,'CMM2 - FINAN'!$A:$F,3,0),0)</f>
        <v>0</v>
      </c>
      <c r="BY56" s="84">
        <f>IFERROR(VLOOKUP(BY$7,'CMM2 - FINAN'!$A:$F,3,0),0)</f>
        <v>0</v>
      </c>
      <c r="BZ56" s="84">
        <f>IFERROR(VLOOKUP(BZ$7,'CMM2 - FINAN'!$A:$F,3,0),0)</f>
        <v>0</v>
      </c>
      <c r="CA56" s="84">
        <f>IFERROR(VLOOKUP(CA$7,'CMM2 - FINAN'!$A:$F,3,0),0)</f>
        <v>0</v>
      </c>
      <c r="CB56" s="84">
        <f>IFERROR(VLOOKUP(CB$7,'CMM2 - FINAN'!$A:$F,3,0),0)</f>
        <v>0</v>
      </c>
      <c r="CC56" s="84">
        <f>IFERROR(VLOOKUP(CC$7,'CMM2 - FINAN'!$A:$F,3,0),0)</f>
        <v>0</v>
      </c>
      <c r="CD56" s="84">
        <f>IFERROR(VLOOKUP(CD$7,'CMM2 - FINAN'!$A:$F,3,0),0)</f>
        <v>0</v>
      </c>
      <c r="CE56" s="84">
        <f>IFERROR(VLOOKUP(CE$7,'CMM2 - FINAN'!$A:$F,3,0),0)</f>
        <v>0</v>
      </c>
      <c r="CF56" s="84">
        <f>IFERROR(VLOOKUP(CF$7,'CMM2 - FINAN'!$A:$F,3,0),0)</f>
        <v>0</v>
      </c>
      <c r="CG56" s="84">
        <f>IFERROR(VLOOKUP(CG$7,'CMM2 - FINAN'!$A:$F,3,0),0)</f>
        <v>0</v>
      </c>
      <c r="CH56" s="84">
        <f>IFERROR(VLOOKUP(CH$7,'CMM2 - FINAN'!$A:$F,3,0),0)</f>
        <v>0</v>
      </c>
      <c r="CI56" s="84">
        <f>IFERROR(VLOOKUP(CI$7,'CMM2 - FINAN'!$A:$F,3,0),0)</f>
        <v>0</v>
      </c>
      <c r="CJ56" s="84">
        <f>IFERROR(VLOOKUP(CJ$7,'CMM2 - FINAN'!$A:$F,3,0),0)</f>
        <v>0</v>
      </c>
      <c r="CK56" s="84">
        <f>IFERROR(VLOOKUP(CK$7,'CMM2 - FINAN'!$A:$F,3,0),0)</f>
        <v>0</v>
      </c>
      <c r="CL56" s="84">
        <f>IFERROR(VLOOKUP(CL$7,'CMM2 - FINAN'!$A:$F,3,0),0)</f>
        <v>0</v>
      </c>
      <c r="CM56" s="84">
        <f>IFERROR(VLOOKUP(CM$7,'CMM2 - FINAN'!$A:$F,3,0),0)</f>
        <v>0</v>
      </c>
      <c r="CN56" s="84">
        <f>IFERROR(VLOOKUP(CN$7,'CMM2 - FINAN'!$A:$F,3,0),0)</f>
        <v>0</v>
      </c>
      <c r="CO56" s="84">
        <f>IFERROR(VLOOKUP(CO$7,'CMM2 - FINAN'!$A:$F,3,0),0)</f>
        <v>0</v>
      </c>
      <c r="CP56" s="84">
        <f>IFERROR(VLOOKUP(CP$7,'CMM2 - FINAN'!$A:$F,3,0),0)</f>
        <v>0</v>
      </c>
      <c r="CQ56" s="84">
        <f>IFERROR(VLOOKUP(CQ$7,'CMM2 - FINAN'!$A:$F,3,0),0)</f>
        <v>0</v>
      </c>
      <c r="CR56" s="84">
        <f>IFERROR(VLOOKUP(CR$7,'CMM2 - FINAN'!$A:$F,3,0),0)</f>
        <v>0</v>
      </c>
      <c r="CS56" s="84">
        <f>IFERROR(VLOOKUP(CS$7,'CMM2 - FINAN'!$A:$F,3,0),0)</f>
        <v>0</v>
      </c>
      <c r="CT56" s="84">
        <f>IFERROR(VLOOKUP(CT$7,'CMM2 - FINAN'!$A:$F,3,0),0)</f>
        <v>0</v>
      </c>
      <c r="CU56" s="84">
        <f>IFERROR(VLOOKUP(CU$7,'CMM2 - FINAN'!$A:$F,3,0),0)</f>
        <v>0</v>
      </c>
      <c r="CV56" s="84">
        <f>IFERROR(VLOOKUP(CV$7,'CMM2 - FINAN'!$A:$F,3,0),0)</f>
        <v>0</v>
      </c>
      <c r="CW56" s="84">
        <f>IFERROR(VLOOKUP(CW$7,'CMM2 - FINAN'!$A:$F,3,0),0)</f>
        <v>0</v>
      </c>
      <c r="CX56" s="84">
        <f>IFERROR(VLOOKUP(CX$7,'CMM2 - FINAN'!$A:$F,3,0),0)</f>
        <v>0</v>
      </c>
      <c r="CY56" s="84">
        <f>IFERROR(VLOOKUP(CY$7,'CMM2 - FINAN'!$A:$F,3,0),0)</f>
        <v>0</v>
      </c>
      <c r="CZ56" s="84">
        <f>IFERROR(VLOOKUP(CZ$7,'CMM2 - FINAN'!$A:$F,3,0),0)</f>
        <v>0</v>
      </c>
      <c r="DA56" s="84">
        <f>IFERROR(VLOOKUP(DA$7,'CMM2 - FINAN'!$A:$F,3,0),0)</f>
        <v>0</v>
      </c>
      <c r="DB56" s="84">
        <f>IFERROR(VLOOKUP(DB$7,'CMM2 - FINAN'!$A:$F,3,0),0)</f>
        <v>0</v>
      </c>
      <c r="DC56" s="84">
        <f>IFERROR(VLOOKUP(DC$7,'CMM2 - FINAN'!$A:$F,3,0),0)</f>
        <v>0</v>
      </c>
      <c r="DD56" s="84">
        <f>IFERROR(VLOOKUP(DD$7,'CMM2 - FINAN'!$A:$F,3,0),0)</f>
        <v>0</v>
      </c>
      <c r="DE56" s="84">
        <f>IFERROR(VLOOKUP(DE$7,'CMM2 - FINAN'!$A:$F,3,0),0)</f>
        <v>0</v>
      </c>
      <c r="DF56" s="84">
        <f>IFERROR(VLOOKUP(DF$7,'CMM2 - FINAN'!$A:$F,3,0),0)</f>
        <v>0</v>
      </c>
      <c r="DG56" s="84">
        <f>IFERROR(VLOOKUP(DG$7,'CMM2 - FINAN'!$A:$F,3,0),0)</f>
        <v>0</v>
      </c>
      <c r="DH56" s="84">
        <f>IFERROR(VLOOKUP(DH$7,'CMM2 - FINAN'!$A:$F,3,0),0)</f>
        <v>0</v>
      </c>
      <c r="DI56" s="84">
        <f>IFERROR(VLOOKUP(DI$7,'CMM2 - FINAN'!$A:$F,3,0),0)</f>
        <v>0</v>
      </c>
      <c r="DJ56" s="84">
        <f>IFERROR(VLOOKUP(DJ$7,'CMM2 - FINAN'!$A:$F,3,0),0)</f>
        <v>0</v>
      </c>
      <c r="DK56" s="84">
        <f>IFERROR(VLOOKUP(DK$7,'CMM2 - FINAN'!$A:$F,3,0),0)</f>
        <v>0</v>
      </c>
      <c r="DL56" s="84">
        <f>IFERROR(VLOOKUP(DL$7,'CMM2 - FINAN'!$A:$F,3,0),0)</f>
        <v>0</v>
      </c>
      <c r="DM56" s="84">
        <f>IFERROR(VLOOKUP(DM$7,'CMM2 - FINAN'!$A:$F,3,0),0)</f>
        <v>0</v>
      </c>
      <c r="DN56" s="84">
        <f>IFERROR(VLOOKUP(DN$7,'CMM2 - FINAN'!$A:$F,3,0),0)</f>
        <v>0</v>
      </c>
      <c r="DO56" s="84">
        <f>IFERROR(VLOOKUP(DO$7,'CMM2 - FINAN'!$A:$F,3,0),0)</f>
        <v>0</v>
      </c>
      <c r="DP56" s="84">
        <f>IFERROR(VLOOKUP(DP$7,'CMM2 - FINAN'!$A:$F,3,0),0)</f>
        <v>0</v>
      </c>
      <c r="DQ56" s="84">
        <f>IFERROR(VLOOKUP(DQ$7,'CMM2 - FINAN'!$A:$F,3,0),0)</f>
        <v>0</v>
      </c>
      <c r="DR56" s="84">
        <f>IFERROR(VLOOKUP(DR$7,'CMM2 - FINAN'!$A:$F,3,0),0)</f>
        <v>0</v>
      </c>
      <c r="DS56" s="84">
        <f>IFERROR(VLOOKUP(DS$7,'CMM2 - FINAN'!$A:$F,3,0),0)</f>
        <v>0</v>
      </c>
      <c r="DT56" s="84">
        <f>IFERROR(VLOOKUP(DT$7,'CMM2 - FINAN'!$A:$F,3,0),0)</f>
        <v>0</v>
      </c>
      <c r="DU56" s="84">
        <f>IFERROR(VLOOKUP(DU$7,'CMM2 - FINAN'!$A:$F,3,0),0)</f>
        <v>0</v>
      </c>
      <c r="DV56" s="84">
        <f>IFERROR(VLOOKUP(DV$7,'CMM2 - FINAN'!$A:$F,3,0),0)</f>
        <v>0</v>
      </c>
      <c r="DW56" s="84">
        <f>IFERROR(VLOOKUP(DW$7,'CMM2 - FINAN'!$A:$F,3,0),0)</f>
        <v>0</v>
      </c>
      <c r="DX56" s="84">
        <f>IFERROR(VLOOKUP(DX$7,'CMM2 - FINAN'!$A:$F,3,0),0)</f>
        <v>0</v>
      </c>
      <c r="DY56" s="84">
        <f>IFERROR(VLOOKUP(DY$7,'CMM2 - FINAN'!$A:$F,3,0),0)</f>
        <v>0</v>
      </c>
      <c r="DZ56" s="84">
        <f>IFERROR(VLOOKUP(DZ$7,'CMM2 - FINAN'!$A:$F,3,0),0)</f>
        <v>0</v>
      </c>
      <c r="EA56" s="84">
        <f>IFERROR(VLOOKUP(EA$7,'CMM2 - FINAN'!$A:$F,3,0),0)</f>
        <v>0</v>
      </c>
      <c r="EB56" s="84">
        <f>IFERROR(VLOOKUP(EB$7,'CMM2 - FINAN'!$A:$F,3,0),0)</f>
        <v>0</v>
      </c>
      <c r="EC56" s="84">
        <f>IFERROR(VLOOKUP(EC$7,'CMM2 - FINAN'!$A:$F,3,0),0)</f>
        <v>0</v>
      </c>
      <c r="ED56" s="84">
        <f>IFERROR(VLOOKUP(ED$7,'CMM2 - FINAN'!$A:$F,3,0),0)</f>
        <v>0</v>
      </c>
      <c r="EE56" s="84">
        <f>IFERROR(VLOOKUP(EE$7,'CMM2 - FINAN'!$A:$F,3,0),0)</f>
        <v>0</v>
      </c>
      <c r="EF56" s="84">
        <f>IFERROR(VLOOKUP(EF$7,'CMM2 - FINAN'!$A:$F,3,0),0)</f>
        <v>0</v>
      </c>
      <c r="EG56" s="84">
        <f>IFERROR(VLOOKUP(EG$7,'CMM2 - FINAN'!$A:$F,3,0),0)</f>
        <v>0</v>
      </c>
      <c r="EH56" s="84">
        <f>IFERROR(VLOOKUP(EH$7,'CMM2 - FINAN'!$A:$F,3,0),0)</f>
        <v>0</v>
      </c>
      <c r="EI56" s="84">
        <f>IFERROR(VLOOKUP(EI$7,'CMM2 - FINAN'!$A:$F,3,0),0)</f>
        <v>0</v>
      </c>
      <c r="EJ56" s="84">
        <f>IFERROR(VLOOKUP(EJ$7,'CMM2 - FINAN'!$A:$F,3,0),0)</f>
        <v>0</v>
      </c>
      <c r="EK56" s="84">
        <f>IFERROR(VLOOKUP(EK$7,'CMM2 - FINAN'!$A:$F,3,0),0)</f>
        <v>0</v>
      </c>
      <c r="EL56" s="84">
        <f>IFERROR(VLOOKUP(EL$7,'CMM2 - FINAN'!$A:$F,3,0),0)</f>
        <v>0</v>
      </c>
      <c r="EM56" s="84">
        <f>IFERROR(VLOOKUP(EM$7,'CMM2 - FINAN'!$A:$F,3,0),0)</f>
        <v>0</v>
      </c>
      <c r="EN56" s="84">
        <f>IFERROR(VLOOKUP(EN$7,'CMM2 - FINAN'!$A:$F,3,0),0)</f>
        <v>0</v>
      </c>
      <c r="EO56" s="84">
        <f>IFERROR(VLOOKUP(EO$7,'CMM2 - FINAN'!$A:$F,3,0),0)</f>
        <v>0</v>
      </c>
      <c r="EP56" s="84">
        <f>IFERROR(VLOOKUP(EP$7,'CMM2 - FINAN'!$A:$F,3,0),0)</f>
        <v>0</v>
      </c>
      <c r="EQ56" s="84">
        <f>IFERROR(VLOOKUP(EQ$7,'CMM2 - FINAN'!$A:$F,3,0),0)</f>
        <v>0</v>
      </c>
      <c r="ER56" s="84">
        <f>IFERROR(VLOOKUP(ER$7,'CMM2 - FINAN'!$A:$F,3,0),0)</f>
        <v>0</v>
      </c>
      <c r="ES56" s="84">
        <f>IFERROR(VLOOKUP(ES$7,'CMM2 - FINAN'!$A:$F,3,0),0)</f>
        <v>0</v>
      </c>
      <c r="ET56" s="84">
        <f>IFERROR(VLOOKUP(ET$7,'CMM2 - FINAN'!$A:$F,3,0),0)</f>
        <v>0</v>
      </c>
      <c r="EU56" s="84">
        <f>IFERROR(VLOOKUP(EU$7,'CMM2 - FINAN'!$A:$F,3,0),0)</f>
        <v>0</v>
      </c>
      <c r="EV56" s="84">
        <f>IFERROR(VLOOKUP(EV$7,'CMM2 - FINAN'!$A:$F,3,0),0)</f>
        <v>0</v>
      </c>
      <c r="EW56" s="84">
        <f>IFERROR(VLOOKUP(EW$7,'CMM2 - FINAN'!$A:$F,3,0),0)</f>
        <v>0</v>
      </c>
      <c r="EX56" s="84">
        <f>IFERROR(VLOOKUP(EX$7,'CMM2 - FINAN'!$A:$F,3,0),0)</f>
        <v>0</v>
      </c>
      <c r="EY56" s="84">
        <f>IFERROR(VLOOKUP(EY$7,'CMM2 - FINAN'!$A:$F,3,0),0)</f>
        <v>0</v>
      </c>
      <c r="EZ56" s="84">
        <f>IFERROR(VLOOKUP(EZ$7,'CMM2 - FINAN'!$A:$F,3,0),0)</f>
        <v>0</v>
      </c>
      <c r="FA56" s="84">
        <f>IFERROR(VLOOKUP(FA$7,'CMM2 - FINAN'!$A:$F,3,0),0)</f>
        <v>0</v>
      </c>
      <c r="FB56" s="84">
        <f>IFERROR(VLOOKUP(FB$7,'CMM2 - FINAN'!$A:$F,3,0),0)</f>
        <v>0</v>
      </c>
      <c r="FC56" s="84">
        <f>IFERROR(VLOOKUP(FC$7,'CMM2 - FINAN'!$A:$F,3,0),0)</f>
        <v>0</v>
      </c>
      <c r="FD56" s="84">
        <f>IFERROR(VLOOKUP(FD$7,'CMM2 - FINAN'!$A:$F,3,0),0)</f>
        <v>0</v>
      </c>
      <c r="FE56" s="84">
        <f>IFERROR(VLOOKUP(FE$7,'CMM2 - FINAN'!$A:$F,3,0),0)</f>
        <v>0</v>
      </c>
      <c r="FF56" s="84">
        <f>IFERROR(VLOOKUP(FF$7,'CMM2 - FINAN'!$A:$F,3,0),0)</f>
        <v>0</v>
      </c>
      <c r="FG56" s="84">
        <f>IFERROR(VLOOKUP(FG$7,'CMM2 - FINAN'!$A:$F,3,0),0)</f>
        <v>0</v>
      </c>
      <c r="FH56" s="84">
        <f>IFERROR(VLOOKUP(FH$7,'CMM2 - FINAN'!$A:$F,3,0),0)</f>
        <v>0</v>
      </c>
      <c r="FI56" s="84">
        <f>IFERROR(VLOOKUP(FI$7,'CMM2 - FINAN'!$A:$F,3,0),0)</f>
        <v>0</v>
      </c>
      <c r="FJ56" s="84">
        <f>IFERROR(VLOOKUP(FJ$7,'CMM2 - FINAN'!$A:$F,3,0),0)</f>
        <v>0</v>
      </c>
      <c r="FK56" s="84">
        <f>IFERROR(VLOOKUP(FK$7,'CMM2 - FINAN'!$A:$F,3,0),0)</f>
        <v>0</v>
      </c>
      <c r="FL56" s="84">
        <f>IFERROR(VLOOKUP(FL$7,'CMM2 - FINAN'!$A:$F,3,0),0)</f>
        <v>0</v>
      </c>
      <c r="FM56" s="84">
        <f>IFERROR(VLOOKUP(FM$7,'CMM2 - FINAN'!$A:$F,3,0),0)</f>
        <v>0</v>
      </c>
      <c r="FN56" s="84">
        <f>IFERROR(VLOOKUP(FN$7,'CMM2 - FINAN'!$A:$F,3,0),0)</f>
        <v>0</v>
      </c>
      <c r="FO56" s="84">
        <f>IFERROR(VLOOKUP(FO$7,'CMM2 - FINAN'!$A:$F,3,0),0)</f>
        <v>0</v>
      </c>
      <c r="FP56" s="84">
        <f>IFERROR(VLOOKUP(FP$7,'CMM2 - FINAN'!$A:$F,3,0),0)</f>
        <v>0</v>
      </c>
      <c r="FQ56" s="84">
        <f>IFERROR(VLOOKUP(FQ$7,'CMM2 - FINAN'!$A:$F,3,0),0)</f>
        <v>0</v>
      </c>
      <c r="FR56" s="84">
        <f>IFERROR(VLOOKUP(FR$7,'CMM2 - FINAN'!$A:$F,3,0),0)</f>
        <v>0</v>
      </c>
      <c r="FS56" s="84">
        <f>IFERROR(VLOOKUP(FS$7,'CMM2 - FINAN'!$A:$F,3,0),0)</f>
        <v>0</v>
      </c>
      <c r="FT56" s="84">
        <f>IFERROR(VLOOKUP(FT$7,'CMM2 - FINAN'!$A:$F,3,0),0)</f>
        <v>0</v>
      </c>
      <c r="FU56" s="84">
        <f>IFERROR(VLOOKUP(FU$7,'CMM2 - FINAN'!$A:$F,3,0),0)</f>
        <v>0</v>
      </c>
      <c r="FV56" s="84">
        <f>IFERROR(VLOOKUP(FV$7,'CMM2 - FINAN'!$A:$F,3,0),0)</f>
        <v>0</v>
      </c>
      <c r="FW56" s="84">
        <f>IFERROR(VLOOKUP(FW$7,'CMM2 - FINAN'!$A:$F,3,0),0)</f>
        <v>0</v>
      </c>
      <c r="FX56" s="84">
        <f>IFERROR(VLOOKUP(FX$7,'CMM2 - FINAN'!$A:$F,3,0),0)</f>
        <v>0</v>
      </c>
      <c r="FY56" s="84">
        <f>IFERROR(VLOOKUP(FY$7,'CMM2 - FINAN'!$A:$F,3,0),0)</f>
        <v>0</v>
      </c>
      <c r="FZ56" s="84">
        <f>IFERROR(VLOOKUP(FZ$7,'CMM2 - FINAN'!$A:$F,3,0),0)</f>
        <v>0</v>
      </c>
      <c r="GA56" s="84">
        <f>IFERROR(VLOOKUP(GA$7,'CMM2 - FINAN'!$A:$F,3,0),0)</f>
        <v>0</v>
      </c>
      <c r="GB56" s="84">
        <f>IFERROR(VLOOKUP(GB$7,'CMM2 - FINAN'!$A:$F,3,0),0)</f>
        <v>0</v>
      </c>
      <c r="GC56" s="84">
        <f>IFERROR(VLOOKUP(GC$7,'CMM2 - FINAN'!$A:$F,3,0),0)</f>
        <v>0</v>
      </c>
      <c r="GD56" s="84">
        <f>IFERROR(VLOOKUP(GD$7,'CMM2 - FINAN'!$A:$F,3,0),0)</f>
        <v>0</v>
      </c>
      <c r="GE56" s="84">
        <f>IFERROR(VLOOKUP(GE$7,'CMM2 - FINAN'!$A:$F,3,0),0)</f>
        <v>0</v>
      </c>
      <c r="GF56" s="84">
        <f>IFERROR(VLOOKUP(GF$7,'CMM2 - FINAN'!$A:$F,3,0),0)</f>
        <v>0</v>
      </c>
      <c r="GG56" s="84">
        <f>IFERROR(VLOOKUP(GG$7,'CMM2 - FINAN'!$A:$F,3,0),0)</f>
        <v>0</v>
      </c>
      <c r="GH56" s="84">
        <f>IFERROR(VLOOKUP(GH$7,'CMM2 - FINAN'!$A:$F,3,0),0)</f>
        <v>0</v>
      </c>
      <c r="GI56" s="84">
        <f>IFERROR(VLOOKUP(GI$7,'CMM2 - FINAN'!$A:$F,3,0),0)</f>
        <v>0</v>
      </c>
      <c r="GJ56" s="84">
        <f>IFERROR(VLOOKUP(GJ$7,'CMM2 - FINAN'!$A:$F,3,0),0)</f>
        <v>0</v>
      </c>
      <c r="GK56" s="84">
        <f>IFERROR(VLOOKUP(GK$7,'CMM2 - FINAN'!$A:$F,3,0),0)</f>
        <v>0</v>
      </c>
      <c r="GL56" s="84">
        <f>IFERROR(VLOOKUP(GL$7,'CMM2 - FINAN'!$A:$F,3,0),0)</f>
        <v>0</v>
      </c>
      <c r="GM56" s="84">
        <f>IFERROR(VLOOKUP(GM$7,'CMM2 - FINAN'!$A:$F,3,0),0)</f>
        <v>0</v>
      </c>
      <c r="GN56" s="84">
        <f>IFERROR(VLOOKUP(GN$7,'CMM2 - FINAN'!$A:$F,3,0),0)</f>
        <v>0</v>
      </c>
      <c r="GO56" s="84">
        <f>IFERROR(VLOOKUP(GO$7,'CMM2 - FINAN'!$A:$F,3,0),0)</f>
        <v>0</v>
      </c>
      <c r="GP56" s="84">
        <f>IFERROR(VLOOKUP(GP$7,'CMM2 - FINAN'!$A:$F,3,0),0)</f>
        <v>0</v>
      </c>
      <c r="GQ56" s="84">
        <f>IFERROR(VLOOKUP(GQ$7,'CMM2 - FINAN'!$A:$F,3,0),0)</f>
        <v>0</v>
      </c>
      <c r="GR56" s="84">
        <f>IFERROR(VLOOKUP(GR$7,'CMM2 - FINAN'!$A:$F,3,0),0)</f>
        <v>0</v>
      </c>
      <c r="GS56" s="84">
        <f>IFERROR(VLOOKUP(GS$7,'CMM2 - FINAN'!$A:$F,3,0),0)</f>
        <v>0</v>
      </c>
      <c r="GT56" s="84">
        <f>IFERROR(VLOOKUP(GT$7,'CMM2 - FINAN'!$A:$F,3,0),0)</f>
        <v>0</v>
      </c>
      <c r="GU56" s="84">
        <f>IFERROR(VLOOKUP(GU$7,'CMM2 - FINAN'!$A:$F,3,0),0)</f>
        <v>0</v>
      </c>
      <c r="GV56" s="84">
        <f>IFERROR(VLOOKUP(GV$7,'CMM2 - FINAN'!$A:$F,3,0),0)</f>
        <v>0</v>
      </c>
      <c r="GW56" s="84">
        <f>IFERROR(VLOOKUP(GW$7,'CMM2 - FINAN'!$A:$F,3,0),0)</f>
        <v>0</v>
      </c>
      <c r="GX56" s="84">
        <f>IFERROR(VLOOKUP(GX$7,'CMM2 - FINAN'!$A:$F,3,0),0)</f>
        <v>0</v>
      </c>
      <c r="GY56" s="84">
        <f>IFERROR(VLOOKUP(GY$7,'CMM2 - FINAN'!$A:$F,3,0),0)</f>
        <v>0</v>
      </c>
      <c r="GZ56" s="84">
        <f>IFERROR(VLOOKUP(GZ$7,'CMM2 - FINAN'!$A:$F,3,0),0)</f>
        <v>0</v>
      </c>
      <c r="HA56" s="84">
        <f>IFERROR(VLOOKUP(HA$7,'CMM2 - FINAN'!$A:$F,3,0),0)</f>
        <v>0</v>
      </c>
      <c r="HB56" s="84">
        <f>IFERROR(VLOOKUP(HB$7,'CMM2 - FINAN'!$A:$F,3,0),0)</f>
        <v>0</v>
      </c>
      <c r="HC56" s="84">
        <f>IFERROR(VLOOKUP(HC$7,'CMM2 - FINAN'!$A:$F,3,0),0)</f>
        <v>0</v>
      </c>
      <c r="HD56" s="84">
        <f>IFERROR(VLOOKUP(HD$7,'CMM2 - FINAN'!$A:$F,3,0),0)</f>
        <v>0</v>
      </c>
      <c r="HE56" s="84">
        <f>IFERROR(VLOOKUP(HE$7,'CMM2 - FINAN'!$A:$F,3,0),0)</f>
        <v>0</v>
      </c>
      <c r="HF56" s="84">
        <f>IFERROR(VLOOKUP(HF$7,'CMM2 - FINAN'!$A:$F,3,0),0)</f>
        <v>0</v>
      </c>
      <c r="HG56" s="84">
        <f>IFERROR(VLOOKUP(HG$7,'CMM2 - FINAN'!$A:$F,3,0),0)</f>
        <v>0</v>
      </c>
      <c r="HH56" s="84">
        <f>IFERROR(VLOOKUP(HH$7,'CMM2 - FINAN'!$A:$F,3,0),0)</f>
        <v>0</v>
      </c>
      <c r="HI56" s="84">
        <f>IFERROR(VLOOKUP(HI$7,'CMM2 - FINAN'!$A:$F,3,0),0)</f>
        <v>0</v>
      </c>
    </row>
    <row r="57" spans="1:217" ht="13.8" x14ac:dyDescent="0.2">
      <c r="A57" s="28"/>
      <c r="B57" s="78"/>
    </row>
    <row r="58" spans="1:217" s="22" customFormat="1" x14ac:dyDescent="0.2">
      <c r="A58" s="34" t="s">
        <v>370</v>
      </c>
      <c r="B58" s="83">
        <f t="shared" ref="B58:BM58" si="62">B54-B55-B56</f>
        <v>0</v>
      </c>
      <c r="C58" s="83">
        <f t="shared" si="62"/>
        <v>0</v>
      </c>
      <c r="D58" s="83">
        <f t="shared" si="62"/>
        <v>0</v>
      </c>
      <c r="E58" s="83">
        <f t="shared" si="62"/>
        <v>0</v>
      </c>
      <c r="F58" s="83">
        <f t="shared" si="62"/>
        <v>0</v>
      </c>
      <c r="G58" s="83">
        <f t="shared" si="62"/>
        <v>0</v>
      </c>
      <c r="H58" s="83" t="e">
        <f t="shared" si="62"/>
        <v>#REF!</v>
      </c>
      <c r="I58" s="83" t="e">
        <f t="shared" si="62"/>
        <v>#REF!</v>
      </c>
      <c r="J58" s="83" t="e">
        <f t="shared" si="62"/>
        <v>#REF!</v>
      </c>
      <c r="K58" s="83" t="e">
        <f t="shared" si="62"/>
        <v>#REF!</v>
      </c>
      <c r="L58" s="83" t="e">
        <f t="shared" si="62"/>
        <v>#REF!</v>
      </c>
      <c r="M58" s="83" t="e">
        <f t="shared" si="62"/>
        <v>#REF!</v>
      </c>
      <c r="N58" s="83" t="e">
        <f t="shared" si="62"/>
        <v>#REF!</v>
      </c>
      <c r="O58" s="83" t="e">
        <f t="shared" si="62"/>
        <v>#REF!</v>
      </c>
      <c r="P58" s="83" t="e">
        <f t="shared" si="62"/>
        <v>#REF!</v>
      </c>
      <c r="Q58" s="83" t="e">
        <f t="shared" si="62"/>
        <v>#REF!</v>
      </c>
      <c r="R58" s="83" t="e">
        <f t="shared" si="62"/>
        <v>#REF!</v>
      </c>
      <c r="S58" s="83" t="e">
        <f t="shared" si="62"/>
        <v>#REF!</v>
      </c>
      <c r="T58" s="83" t="e">
        <f t="shared" si="62"/>
        <v>#REF!</v>
      </c>
      <c r="U58" s="83" t="e">
        <f t="shared" si="62"/>
        <v>#REF!</v>
      </c>
      <c r="V58" s="83" t="e">
        <f t="shared" si="62"/>
        <v>#REF!</v>
      </c>
      <c r="W58" s="83" t="e">
        <f t="shared" si="62"/>
        <v>#REF!</v>
      </c>
      <c r="X58" s="83" t="e">
        <f t="shared" si="62"/>
        <v>#REF!</v>
      </c>
      <c r="Y58" s="83" t="e">
        <f t="shared" si="62"/>
        <v>#REF!</v>
      </c>
      <c r="Z58" s="83" t="e">
        <f t="shared" si="62"/>
        <v>#REF!</v>
      </c>
      <c r="AA58" s="83" t="e">
        <f t="shared" si="62"/>
        <v>#REF!</v>
      </c>
      <c r="AB58" s="83" t="e">
        <f t="shared" si="62"/>
        <v>#REF!</v>
      </c>
      <c r="AC58" s="83" t="e">
        <f t="shared" si="62"/>
        <v>#REF!</v>
      </c>
      <c r="AD58" s="83" t="e">
        <f t="shared" si="62"/>
        <v>#REF!</v>
      </c>
      <c r="AE58" s="83" t="e">
        <f t="shared" si="62"/>
        <v>#REF!</v>
      </c>
      <c r="AF58" s="83" t="e">
        <f t="shared" si="62"/>
        <v>#REF!</v>
      </c>
      <c r="AG58" s="83" t="e">
        <f t="shared" si="62"/>
        <v>#REF!</v>
      </c>
      <c r="AH58" s="83" t="e">
        <f t="shared" si="62"/>
        <v>#REF!</v>
      </c>
      <c r="AI58" s="83" t="e">
        <f t="shared" si="62"/>
        <v>#REF!</v>
      </c>
      <c r="AJ58" s="83" t="e">
        <f t="shared" si="62"/>
        <v>#REF!</v>
      </c>
      <c r="AK58" s="83" t="e">
        <f t="shared" si="62"/>
        <v>#REF!</v>
      </c>
      <c r="AL58" s="83" t="e">
        <f t="shared" si="62"/>
        <v>#REF!</v>
      </c>
      <c r="AM58" s="83" t="e">
        <f t="shared" si="62"/>
        <v>#REF!</v>
      </c>
      <c r="AN58" s="83" t="e">
        <f t="shared" si="62"/>
        <v>#REF!</v>
      </c>
      <c r="AO58" s="83" t="e">
        <f t="shared" si="62"/>
        <v>#REF!</v>
      </c>
      <c r="AP58" s="83" t="e">
        <f t="shared" si="62"/>
        <v>#REF!</v>
      </c>
      <c r="AQ58" s="83" t="e">
        <f t="shared" si="62"/>
        <v>#REF!</v>
      </c>
      <c r="AR58" s="83" t="e">
        <f t="shared" si="62"/>
        <v>#REF!</v>
      </c>
      <c r="AS58" s="83" t="e">
        <f t="shared" si="62"/>
        <v>#REF!</v>
      </c>
      <c r="AT58" s="83" t="e">
        <f t="shared" si="62"/>
        <v>#REF!</v>
      </c>
      <c r="AU58" s="83" t="e">
        <f t="shared" si="62"/>
        <v>#REF!</v>
      </c>
      <c r="AV58" s="83" t="e">
        <f t="shared" si="62"/>
        <v>#REF!</v>
      </c>
      <c r="AW58" s="83" t="e">
        <f t="shared" si="62"/>
        <v>#REF!</v>
      </c>
      <c r="AX58" s="83" t="e">
        <f t="shared" si="62"/>
        <v>#REF!</v>
      </c>
      <c r="AY58" s="83" t="e">
        <f t="shared" si="62"/>
        <v>#REF!</v>
      </c>
      <c r="AZ58" s="83" t="e">
        <f t="shared" si="62"/>
        <v>#REF!</v>
      </c>
      <c r="BA58" s="83" t="e">
        <f t="shared" si="62"/>
        <v>#REF!</v>
      </c>
      <c r="BB58" s="83" t="e">
        <f t="shared" si="62"/>
        <v>#REF!</v>
      </c>
      <c r="BC58" s="83" t="e">
        <f t="shared" si="62"/>
        <v>#REF!</v>
      </c>
      <c r="BD58" s="83" t="e">
        <f t="shared" si="62"/>
        <v>#REF!</v>
      </c>
      <c r="BE58" s="83" t="e">
        <f t="shared" si="62"/>
        <v>#REF!</v>
      </c>
      <c r="BF58" s="83" t="e">
        <f t="shared" si="62"/>
        <v>#REF!</v>
      </c>
      <c r="BG58" s="83" t="e">
        <f t="shared" si="62"/>
        <v>#REF!</v>
      </c>
      <c r="BH58" s="83" t="e">
        <f t="shared" si="62"/>
        <v>#REF!</v>
      </c>
      <c r="BI58" s="83" t="e">
        <f t="shared" si="62"/>
        <v>#REF!</v>
      </c>
      <c r="BJ58" s="83" t="e">
        <f t="shared" si="62"/>
        <v>#REF!</v>
      </c>
      <c r="BK58" s="83" t="e">
        <f t="shared" si="62"/>
        <v>#REF!</v>
      </c>
      <c r="BL58" s="83" t="e">
        <f t="shared" si="62"/>
        <v>#REF!</v>
      </c>
      <c r="BM58" s="83" t="e">
        <f t="shared" si="62"/>
        <v>#REF!</v>
      </c>
      <c r="BN58" s="83" t="e">
        <f t="shared" ref="BN58:DY58" si="63">BN54-BN55-BN56</f>
        <v>#REF!</v>
      </c>
      <c r="BO58" s="83" t="e">
        <f t="shared" si="63"/>
        <v>#REF!</v>
      </c>
      <c r="BP58" s="83" t="e">
        <f t="shared" si="63"/>
        <v>#REF!</v>
      </c>
      <c r="BQ58" s="83" t="e">
        <f t="shared" si="63"/>
        <v>#REF!</v>
      </c>
      <c r="BR58" s="83" t="e">
        <f t="shared" si="63"/>
        <v>#REF!</v>
      </c>
      <c r="BS58" s="83" t="e">
        <f t="shared" si="63"/>
        <v>#REF!</v>
      </c>
      <c r="BT58" s="83" t="e">
        <f t="shared" si="63"/>
        <v>#REF!</v>
      </c>
      <c r="BU58" s="83" t="e">
        <f t="shared" si="63"/>
        <v>#REF!</v>
      </c>
      <c r="BV58" s="83" t="e">
        <f t="shared" si="63"/>
        <v>#REF!</v>
      </c>
      <c r="BW58" s="83" t="e">
        <f t="shared" si="63"/>
        <v>#REF!</v>
      </c>
      <c r="BX58" s="83" t="e">
        <f t="shared" si="63"/>
        <v>#REF!</v>
      </c>
      <c r="BY58" s="83" t="e">
        <f t="shared" si="63"/>
        <v>#REF!</v>
      </c>
      <c r="BZ58" s="83" t="e">
        <f t="shared" si="63"/>
        <v>#REF!</v>
      </c>
      <c r="CA58" s="83" t="e">
        <f t="shared" si="63"/>
        <v>#REF!</v>
      </c>
      <c r="CB58" s="83" t="e">
        <f t="shared" si="63"/>
        <v>#REF!</v>
      </c>
      <c r="CC58" s="83" t="e">
        <f t="shared" si="63"/>
        <v>#REF!</v>
      </c>
      <c r="CD58" s="83" t="e">
        <f t="shared" si="63"/>
        <v>#REF!</v>
      </c>
      <c r="CE58" s="83" t="e">
        <f t="shared" si="63"/>
        <v>#REF!</v>
      </c>
      <c r="CF58" s="83" t="e">
        <f t="shared" si="63"/>
        <v>#REF!</v>
      </c>
      <c r="CG58" s="83" t="e">
        <f t="shared" si="63"/>
        <v>#REF!</v>
      </c>
      <c r="CH58" s="83" t="e">
        <f t="shared" si="63"/>
        <v>#REF!</v>
      </c>
      <c r="CI58" s="83" t="e">
        <f t="shared" si="63"/>
        <v>#REF!</v>
      </c>
      <c r="CJ58" s="83" t="e">
        <f t="shared" si="63"/>
        <v>#REF!</v>
      </c>
      <c r="CK58" s="83" t="e">
        <f t="shared" si="63"/>
        <v>#REF!</v>
      </c>
      <c r="CL58" s="83" t="e">
        <f t="shared" si="63"/>
        <v>#REF!</v>
      </c>
      <c r="CM58" s="83" t="e">
        <f t="shared" si="63"/>
        <v>#REF!</v>
      </c>
      <c r="CN58" s="83" t="e">
        <f t="shared" si="63"/>
        <v>#REF!</v>
      </c>
      <c r="CO58" s="83" t="e">
        <f t="shared" si="63"/>
        <v>#REF!</v>
      </c>
      <c r="CP58" s="83" t="e">
        <f t="shared" si="63"/>
        <v>#REF!</v>
      </c>
      <c r="CQ58" s="83" t="e">
        <f t="shared" si="63"/>
        <v>#REF!</v>
      </c>
      <c r="CR58" s="83" t="e">
        <f t="shared" si="63"/>
        <v>#REF!</v>
      </c>
      <c r="CS58" s="83" t="e">
        <f t="shared" si="63"/>
        <v>#REF!</v>
      </c>
      <c r="CT58" s="83" t="e">
        <f t="shared" si="63"/>
        <v>#REF!</v>
      </c>
      <c r="CU58" s="83" t="e">
        <f t="shared" si="63"/>
        <v>#REF!</v>
      </c>
      <c r="CV58" s="83" t="e">
        <f t="shared" si="63"/>
        <v>#REF!</v>
      </c>
      <c r="CW58" s="83" t="e">
        <f t="shared" si="63"/>
        <v>#REF!</v>
      </c>
      <c r="CX58" s="83" t="e">
        <f t="shared" si="63"/>
        <v>#REF!</v>
      </c>
      <c r="CY58" s="83" t="e">
        <f t="shared" si="63"/>
        <v>#REF!</v>
      </c>
      <c r="CZ58" s="83" t="e">
        <f t="shared" si="63"/>
        <v>#REF!</v>
      </c>
      <c r="DA58" s="83" t="e">
        <f t="shared" si="63"/>
        <v>#REF!</v>
      </c>
      <c r="DB58" s="83" t="e">
        <f t="shared" si="63"/>
        <v>#REF!</v>
      </c>
      <c r="DC58" s="83" t="e">
        <f t="shared" si="63"/>
        <v>#REF!</v>
      </c>
      <c r="DD58" s="83" t="e">
        <f t="shared" si="63"/>
        <v>#REF!</v>
      </c>
      <c r="DE58" s="83" t="e">
        <f t="shared" si="63"/>
        <v>#REF!</v>
      </c>
      <c r="DF58" s="83" t="e">
        <f t="shared" si="63"/>
        <v>#REF!</v>
      </c>
      <c r="DG58" s="83" t="e">
        <f t="shared" si="63"/>
        <v>#REF!</v>
      </c>
      <c r="DH58" s="83" t="e">
        <f t="shared" si="63"/>
        <v>#REF!</v>
      </c>
      <c r="DI58" s="83" t="e">
        <f t="shared" si="63"/>
        <v>#REF!</v>
      </c>
      <c r="DJ58" s="83" t="e">
        <f t="shared" si="63"/>
        <v>#REF!</v>
      </c>
      <c r="DK58" s="83" t="e">
        <f t="shared" si="63"/>
        <v>#REF!</v>
      </c>
      <c r="DL58" s="83" t="e">
        <f t="shared" si="63"/>
        <v>#REF!</v>
      </c>
      <c r="DM58" s="83" t="e">
        <f t="shared" si="63"/>
        <v>#REF!</v>
      </c>
      <c r="DN58" s="83" t="e">
        <f t="shared" si="63"/>
        <v>#REF!</v>
      </c>
      <c r="DO58" s="83" t="e">
        <f t="shared" si="63"/>
        <v>#REF!</v>
      </c>
      <c r="DP58" s="83" t="e">
        <f t="shared" si="63"/>
        <v>#REF!</v>
      </c>
      <c r="DQ58" s="83" t="e">
        <f t="shared" si="63"/>
        <v>#REF!</v>
      </c>
      <c r="DR58" s="83" t="e">
        <f t="shared" si="63"/>
        <v>#REF!</v>
      </c>
      <c r="DS58" s="83" t="e">
        <f t="shared" si="63"/>
        <v>#REF!</v>
      </c>
      <c r="DT58" s="83" t="e">
        <f t="shared" si="63"/>
        <v>#REF!</v>
      </c>
      <c r="DU58" s="83" t="e">
        <f t="shared" si="63"/>
        <v>#REF!</v>
      </c>
      <c r="DV58" s="83" t="e">
        <f t="shared" si="63"/>
        <v>#REF!</v>
      </c>
      <c r="DW58" s="83" t="e">
        <f t="shared" si="63"/>
        <v>#REF!</v>
      </c>
      <c r="DX58" s="83" t="e">
        <f t="shared" si="63"/>
        <v>#REF!</v>
      </c>
      <c r="DY58" s="83" t="e">
        <f t="shared" si="63"/>
        <v>#REF!</v>
      </c>
      <c r="DZ58" s="83" t="e">
        <f t="shared" ref="DZ58:GK58" si="64">DZ54-DZ55-DZ56</f>
        <v>#REF!</v>
      </c>
      <c r="EA58" s="83" t="e">
        <f t="shared" si="64"/>
        <v>#REF!</v>
      </c>
      <c r="EB58" s="83" t="e">
        <f t="shared" si="64"/>
        <v>#REF!</v>
      </c>
      <c r="EC58" s="83" t="e">
        <f t="shared" si="64"/>
        <v>#REF!</v>
      </c>
      <c r="ED58" s="83" t="e">
        <f t="shared" si="64"/>
        <v>#REF!</v>
      </c>
      <c r="EE58" s="83" t="e">
        <f t="shared" si="64"/>
        <v>#REF!</v>
      </c>
      <c r="EF58" s="83" t="e">
        <f t="shared" si="64"/>
        <v>#REF!</v>
      </c>
      <c r="EG58" s="83" t="e">
        <f t="shared" si="64"/>
        <v>#REF!</v>
      </c>
      <c r="EH58" s="83" t="e">
        <f t="shared" si="64"/>
        <v>#REF!</v>
      </c>
      <c r="EI58" s="83" t="e">
        <f t="shared" si="64"/>
        <v>#REF!</v>
      </c>
      <c r="EJ58" s="83" t="e">
        <f t="shared" si="64"/>
        <v>#REF!</v>
      </c>
      <c r="EK58" s="83" t="e">
        <f t="shared" si="64"/>
        <v>#REF!</v>
      </c>
      <c r="EL58" s="83" t="e">
        <f t="shared" si="64"/>
        <v>#REF!</v>
      </c>
      <c r="EM58" s="83" t="e">
        <f t="shared" si="64"/>
        <v>#REF!</v>
      </c>
      <c r="EN58" s="83" t="e">
        <f t="shared" si="64"/>
        <v>#REF!</v>
      </c>
      <c r="EO58" s="83" t="e">
        <f t="shared" si="64"/>
        <v>#REF!</v>
      </c>
      <c r="EP58" s="83" t="e">
        <f t="shared" si="64"/>
        <v>#REF!</v>
      </c>
      <c r="EQ58" s="83" t="e">
        <f t="shared" si="64"/>
        <v>#REF!</v>
      </c>
      <c r="ER58" s="83" t="e">
        <f t="shared" si="64"/>
        <v>#REF!</v>
      </c>
      <c r="ES58" s="83" t="e">
        <f t="shared" si="64"/>
        <v>#REF!</v>
      </c>
      <c r="ET58" s="83" t="e">
        <f t="shared" si="64"/>
        <v>#REF!</v>
      </c>
      <c r="EU58" s="83" t="e">
        <f t="shared" si="64"/>
        <v>#REF!</v>
      </c>
      <c r="EV58" s="83" t="e">
        <f t="shared" si="64"/>
        <v>#REF!</v>
      </c>
      <c r="EW58" s="83" t="e">
        <f t="shared" si="64"/>
        <v>#REF!</v>
      </c>
      <c r="EX58" s="83" t="e">
        <f t="shared" si="64"/>
        <v>#REF!</v>
      </c>
      <c r="EY58" s="83" t="e">
        <f t="shared" si="64"/>
        <v>#REF!</v>
      </c>
      <c r="EZ58" s="83" t="e">
        <f t="shared" si="64"/>
        <v>#REF!</v>
      </c>
      <c r="FA58" s="83" t="e">
        <f t="shared" si="64"/>
        <v>#REF!</v>
      </c>
      <c r="FB58" s="83" t="e">
        <f t="shared" si="64"/>
        <v>#REF!</v>
      </c>
      <c r="FC58" s="83" t="e">
        <f t="shared" si="64"/>
        <v>#REF!</v>
      </c>
      <c r="FD58" s="83" t="e">
        <f t="shared" si="64"/>
        <v>#REF!</v>
      </c>
      <c r="FE58" s="83" t="e">
        <f t="shared" si="64"/>
        <v>#REF!</v>
      </c>
      <c r="FF58" s="83" t="e">
        <f t="shared" si="64"/>
        <v>#REF!</v>
      </c>
      <c r="FG58" s="83" t="e">
        <f t="shared" si="64"/>
        <v>#REF!</v>
      </c>
      <c r="FH58" s="83" t="e">
        <f t="shared" si="64"/>
        <v>#REF!</v>
      </c>
      <c r="FI58" s="83" t="e">
        <f t="shared" si="64"/>
        <v>#REF!</v>
      </c>
      <c r="FJ58" s="83" t="e">
        <f t="shared" si="64"/>
        <v>#REF!</v>
      </c>
      <c r="FK58" s="83" t="e">
        <f t="shared" si="64"/>
        <v>#REF!</v>
      </c>
      <c r="FL58" s="83" t="e">
        <f t="shared" si="64"/>
        <v>#REF!</v>
      </c>
      <c r="FM58" s="83" t="e">
        <f t="shared" si="64"/>
        <v>#REF!</v>
      </c>
      <c r="FN58" s="83" t="e">
        <f t="shared" si="64"/>
        <v>#REF!</v>
      </c>
      <c r="FO58" s="83" t="e">
        <f t="shared" si="64"/>
        <v>#REF!</v>
      </c>
      <c r="FP58" s="83" t="e">
        <f t="shared" si="64"/>
        <v>#REF!</v>
      </c>
      <c r="FQ58" s="83" t="e">
        <f t="shared" si="64"/>
        <v>#REF!</v>
      </c>
      <c r="FR58" s="83" t="e">
        <f t="shared" si="64"/>
        <v>#REF!</v>
      </c>
      <c r="FS58" s="83" t="e">
        <f t="shared" si="64"/>
        <v>#REF!</v>
      </c>
      <c r="FT58" s="83" t="e">
        <f t="shared" si="64"/>
        <v>#REF!</v>
      </c>
      <c r="FU58" s="83" t="e">
        <f t="shared" si="64"/>
        <v>#REF!</v>
      </c>
      <c r="FV58" s="83" t="e">
        <f t="shared" si="64"/>
        <v>#REF!</v>
      </c>
      <c r="FW58" s="83" t="e">
        <f t="shared" si="64"/>
        <v>#REF!</v>
      </c>
      <c r="FX58" s="83" t="e">
        <f t="shared" si="64"/>
        <v>#REF!</v>
      </c>
      <c r="FY58" s="83" t="e">
        <f t="shared" si="64"/>
        <v>#REF!</v>
      </c>
      <c r="FZ58" s="83" t="e">
        <f t="shared" si="64"/>
        <v>#REF!</v>
      </c>
      <c r="GA58" s="83" t="e">
        <f t="shared" si="64"/>
        <v>#REF!</v>
      </c>
      <c r="GB58" s="83" t="e">
        <f t="shared" si="64"/>
        <v>#REF!</v>
      </c>
      <c r="GC58" s="83" t="e">
        <f t="shared" si="64"/>
        <v>#REF!</v>
      </c>
      <c r="GD58" s="83" t="e">
        <f t="shared" si="64"/>
        <v>#REF!</v>
      </c>
      <c r="GE58" s="83" t="e">
        <f t="shared" si="64"/>
        <v>#REF!</v>
      </c>
      <c r="GF58" s="83" t="e">
        <f t="shared" si="64"/>
        <v>#REF!</v>
      </c>
      <c r="GG58" s="83" t="e">
        <f t="shared" si="64"/>
        <v>#REF!</v>
      </c>
      <c r="GH58" s="83" t="e">
        <f t="shared" si="64"/>
        <v>#REF!</v>
      </c>
      <c r="GI58" s="83" t="e">
        <f t="shared" si="64"/>
        <v>#REF!</v>
      </c>
      <c r="GJ58" s="83" t="e">
        <f t="shared" si="64"/>
        <v>#REF!</v>
      </c>
      <c r="GK58" s="83" t="e">
        <f t="shared" si="64"/>
        <v>#REF!</v>
      </c>
      <c r="GL58" s="83" t="e">
        <f t="shared" ref="GL58:HI58" si="65">GL54-GL55-GL56</f>
        <v>#REF!</v>
      </c>
      <c r="GM58" s="83" t="e">
        <f t="shared" si="65"/>
        <v>#REF!</v>
      </c>
      <c r="GN58" s="83" t="e">
        <f t="shared" si="65"/>
        <v>#REF!</v>
      </c>
      <c r="GO58" s="83" t="e">
        <f t="shared" si="65"/>
        <v>#REF!</v>
      </c>
      <c r="GP58" s="83" t="e">
        <f t="shared" si="65"/>
        <v>#REF!</v>
      </c>
      <c r="GQ58" s="83" t="e">
        <f t="shared" si="65"/>
        <v>#REF!</v>
      </c>
      <c r="GR58" s="83" t="e">
        <f t="shared" si="65"/>
        <v>#REF!</v>
      </c>
      <c r="GS58" s="83" t="e">
        <f t="shared" si="65"/>
        <v>#REF!</v>
      </c>
      <c r="GT58" s="83" t="e">
        <f t="shared" si="65"/>
        <v>#REF!</v>
      </c>
      <c r="GU58" s="83" t="e">
        <f t="shared" si="65"/>
        <v>#REF!</v>
      </c>
      <c r="GV58" s="83" t="e">
        <f t="shared" si="65"/>
        <v>#REF!</v>
      </c>
      <c r="GW58" s="83" t="e">
        <f t="shared" si="65"/>
        <v>#REF!</v>
      </c>
      <c r="GX58" s="83" t="e">
        <f t="shared" si="65"/>
        <v>#REF!</v>
      </c>
      <c r="GY58" s="83" t="e">
        <f t="shared" si="65"/>
        <v>#REF!</v>
      </c>
      <c r="GZ58" s="83" t="e">
        <f t="shared" si="65"/>
        <v>#REF!</v>
      </c>
      <c r="HA58" s="83" t="e">
        <f t="shared" si="65"/>
        <v>#REF!</v>
      </c>
      <c r="HB58" s="83" t="e">
        <f t="shared" si="65"/>
        <v>#REF!</v>
      </c>
      <c r="HC58" s="83" t="e">
        <f t="shared" si="65"/>
        <v>#REF!</v>
      </c>
      <c r="HD58" s="83" t="e">
        <f t="shared" si="65"/>
        <v>#REF!</v>
      </c>
      <c r="HE58" s="83" t="e">
        <f t="shared" si="65"/>
        <v>#REF!</v>
      </c>
      <c r="HF58" s="83" t="e">
        <f t="shared" si="65"/>
        <v>#REF!</v>
      </c>
      <c r="HG58" s="83" t="e">
        <f t="shared" si="65"/>
        <v>#REF!</v>
      </c>
      <c r="HH58" s="83" t="e">
        <f t="shared" si="65"/>
        <v>#REF!</v>
      </c>
      <c r="HI58" s="83" t="e">
        <f t="shared" si="65"/>
        <v>#REF!</v>
      </c>
    </row>
    <row r="59" spans="1:217" ht="13.8" x14ac:dyDescent="0.2">
      <c r="A59" s="28"/>
      <c r="B59" s="78"/>
    </row>
    <row r="60" spans="1:217" s="22" customFormat="1" x14ac:dyDescent="0.2">
      <c r="A60" s="34" t="s">
        <v>244</v>
      </c>
      <c r="B60" s="83">
        <f t="shared" ref="B60:BM60" si="66">B62+B63</f>
        <v>0</v>
      </c>
      <c r="C60" s="83">
        <f t="shared" si="66"/>
        <v>0</v>
      </c>
      <c r="D60" s="83">
        <f t="shared" si="66"/>
        <v>0</v>
      </c>
      <c r="E60" s="83">
        <f t="shared" si="66"/>
        <v>0</v>
      </c>
      <c r="F60" s="83">
        <f t="shared" si="66"/>
        <v>0</v>
      </c>
      <c r="G60" s="83">
        <f t="shared" si="66"/>
        <v>0</v>
      </c>
      <c r="H60" s="83" t="e">
        <f t="shared" si="66"/>
        <v>#REF!</v>
      </c>
      <c r="I60" s="83" t="e">
        <f t="shared" si="66"/>
        <v>#REF!</v>
      </c>
      <c r="J60" s="83" t="e">
        <f t="shared" si="66"/>
        <v>#REF!</v>
      </c>
      <c r="K60" s="83" t="e">
        <f t="shared" si="66"/>
        <v>#REF!</v>
      </c>
      <c r="L60" s="83" t="e">
        <f t="shared" si="66"/>
        <v>#REF!</v>
      </c>
      <c r="M60" s="83" t="e">
        <f t="shared" si="66"/>
        <v>#REF!</v>
      </c>
      <c r="N60" s="83" t="e">
        <f t="shared" si="66"/>
        <v>#REF!</v>
      </c>
      <c r="O60" s="83" t="e">
        <f t="shared" si="66"/>
        <v>#REF!</v>
      </c>
      <c r="P60" s="83" t="e">
        <f t="shared" si="66"/>
        <v>#REF!</v>
      </c>
      <c r="Q60" s="83" t="e">
        <f t="shared" si="66"/>
        <v>#REF!</v>
      </c>
      <c r="R60" s="83" t="e">
        <f t="shared" si="66"/>
        <v>#REF!</v>
      </c>
      <c r="S60" s="83" t="e">
        <f t="shared" si="66"/>
        <v>#REF!</v>
      </c>
      <c r="T60" s="83" t="e">
        <f t="shared" si="66"/>
        <v>#REF!</v>
      </c>
      <c r="U60" s="83" t="e">
        <f t="shared" si="66"/>
        <v>#REF!</v>
      </c>
      <c r="V60" s="83" t="e">
        <f t="shared" si="66"/>
        <v>#REF!</v>
      </c>
      <c r="W60" s="83" t="e">
        <f t="shared" si="66"/>
        <v>#REF!</v>
      </c>
      <c r="X60" s="83" t="e">
        <f t="shared" si="66"/>
        <v>#REF!</v>
      </c>
      <c r="Y60" s="83" t="e">
        <f t="shared" si="66"/>
        <v>#REF!</v>
      </c>
      <c r="Z60" s="83" t="e">
        <f t="shared" si="66"/>
        <v>#REF!</v>
      </c>
      <c r="AA60" s="83" t="e">
        <f t="shared" si="66"/>
        <v>#REF!</v>
      </c>
      <c r="AB60" s="83" t="e">
        <f t="shared" si="66"/>
        <v>#REF!</v>
      </c>
      <c r="AC60" s="83" t="e">
        <f t="shared" si="66"/>
        <v>#REF!</v>
      </c>
      <c r="AD60" s="83" t="e">
        <f t="shared" si="66"/>
        <v>#REF!</v>
      </c>
      <c r="AE60" s="83" t="e">
        <f t="shared" si="66"/>
        <v>#REF!</v>
      </c>
      <c r="AF60" s="83" t="e">
        <f t="shared" si="66"/>
        <v>#REF!</v>
      </c>
      <c r="AG60" s="83" t="e">
        <f t="shared" si="66"/>
        <v>#REF!</v>
      </c>
      <c r="AH60" s="83" t="e">
        <f t="shared" si="66"/>
        <v>#REF!</v>
      </c>
      <c r="AI60" s="83" t="e">
        <f t="shared" si="66"/>
        <v>#REF!</v>
      </c>
      <c r="AJ60" s="83" t="e">
        <f t="shared" si="66"/>
        <v>#REF!</v>
      </c>
      <c r="AK60" s="83" t="e">
        <f t="shared" si="66"/>
        <v>#REF!</v>
      </c>
      <c r="AL60" s="83" t="e">
        <f t="shared" si="66"/>
        <v>#REF!</v>
      </c>
      <c r="AM60" s="83" t="e">
        <f t="shared" si="66"/>
        <v>#REF!</v>
      </c>
      <c r="AN60" s="83" t="e">
        <f t="shared" si="66"/>
        <v>#REF!</v>
      </c>
      <c r="AO60" s="83" t="e">
        <f t="shared" si="66"/>
        <v>#REF!</v>
      </c>
      <c r="AP60" s="83" t="e">
        <f t="shared" si="66"/>
        <v>#REF!</v>
      </c>
      <c r="AQ60" s="83" t="e">
        <f t="shared" si="66"/>
        <v>#REF!</v>
      </c>
      <c r="AR60" s="83" t="e">
        <f t="shared" si="66"/>
        <v>#REF!</v>
      </c>
      <c r="AS60" s="83" t="e">
        <f t="shared" si="66"/>
        <v>#REF!</v>
      </c>
      <c r="AT60" s="83" t="e">
        <f t="shared" si="66"/>
        <v>#REF!</v>
      </c>
      <c r="AU60" s="83" t="e">
        <f t="shared" si="66"/>
        <v>#REF!</v>
      </c>
      <c r="AV60" s="83" t="e">
        <f t="shared" si="66"/>
        <v>#REF!</v>
      </c>
      <c r="AW60" s="83" t="e">
        <f t="shared" si="66"/>
        <v>#REF!</v>
      </c>
      <c r="AX60" s="83" t="e">
        <f t="shared" si="66"/>
        <v>#REF!</v>
      </c>
      <c r="AY60" s="83" t="e">
        <f t="shared" si="66"/>
        <v>#REF!</v>
      </c>
      <c r="AZ60" s="83" t="e">
        <f t="shared" si="66"/>
        <v>#REF!</v>
      </c>
      <c r="BA60" s="83" t="e">
        <f t="shared" si="66"/>
        <v>#REF!</v>
      </c>
      <c r="BB60" s="83" t="e">
        <f t="shared" si="66"/>
        <v>#REF!</v>
      </c>
      <c r="BC60" s="83" t="e">
        <f t="shared" si="66"/>
        <v>#REF!</v>
      </c>
      <c r="BD60" s="83" t="e">
        <f t="shared" si="66"/>
        <v>#REF!</v>
      </c>
      <c r="BE60" s="83" t="e">
        <f t="shared" si="66"/>
        <v>#REF!</v>
      </c>
      <c r="BF60" s="83" t="e">
        <f t="shared" si="66"/>
        <v>#REF!</v>
      </c>
      <c r="BG60" s="83" t="e">
        <f t="shared" si="66"/>
        <v>#REF!</v>
      </c>
      <c r="BH60" s="83" t="e">
        <f t="shared" si="66"/>
        <v>#REF!</v>
      </c>
      <c r="BI60" s="83" t="e">
        <f t="shared" si="66"/>
        <v>#REF!</v>
      </c>
      <c r="BJ60" s="83" t="e">
        <f t="shared" si="66"/>
        <v>#REF!</v>
      </c>
      <c r="BK60" s="83" t="e">
        <f t="shared" si="66"/>
        <v>#REF!</v>
      </c>
      <c r="BL60" s="83" t="e">
        <f t="shared" si="66"/>
        <v>#REF!</v>
      </c>
      <c r="BM60" s="83" t="e">
        <f t="shared" si="66"/>
        <v>#REF!</v>
      </c>
      <c r="BN60" s="83" t="e">
        <f t="shared" ref="BN60:DY60" si="67">BN62+BN63</f>
        <v>#REF!</v>
      </c>
      <c r="BO60" s="83" t="e">
        <f t="shared" si="67"/>
        <v>#REF!</v>
      </c>
      <c r="BP60" s="83" t="e">
        <f t="shared" si="67"/>
        <v>#REF!</v>
      </c>
      <c r="BQ60" s="83" t="e">
        <f t="shared" si="67"/>
        <v>#REF!</v>
      </c>
      <c r="BR60" s="83" t="e">
        <f t="shared" si="67"/>
        <v>#REF!</v>
      </c>
      <c r="BS60" s="83" t="e">
        <f t="shared" si="67"/>
        <v>#REF!</v>
      </c>
      <c r="BT60" s="83" t="e">
        <f t="shared" si="67"/>
        <v>#REF!</v>
      </c>
      <c r="BU60" s="83" t="e">
        <f t="shared" si="67"/>
        <v>#REF!</v>
      </c>
      <c r="BV60" s="83" t="e">
        <f t="shared" si="67"/>
        <v>#REF!</v>
      </c>
      <c r="BW60" s="83" t="e">
        <f t="shared" si="67"/>
        <v>#REF!</v>
      </c>
      <c r="BX60" s="83" t="e">
        <f t="shared" si="67"/>
        <v>#REF!</v>
      </c>
      <c r="BY60" s="83" t="e">
        <f t="shared" si="67"/>
        <v>#REF!</v>
      </c>
      <c r="BZ60" s="83" t="e">
        <f t="shared" si="67"/>
        <v>#REF!</v>
      </c>
      <c r="CA60" s="83" t="e">
        <f t="shared" si="67"/>
        <v>#REF!</v>
      </c>
      <c r="CB60" s="83" t="e">
        <f t="shared" si="67"/>
        <v>#REF!</v>
      </c>
      <c r="CC60" s="83" t="e">
        <f t="shared" si="67"/>
        <v>#REF!</v>
      </c>
      <c r="CD60" s="83" t="e">
        <f t="shared" si="67"/>
        <v>#REF!</v>
      </c>
      <c r="CE60" s="83" t="e">
        <f t="shared" si="67"/>
        <v>#REF!</v>
      </c>
      <c r="CF60" s="83" t="e">
        <f t="shared" si="67"/>
        <v>#REF!</v>
      </c>
      <c r="CG60" s="83" t="e">
        <f t="shared" si="67"/>
        <v>#REF!</v>
      </c>
      <c r="CH60" s="83" t="e">
        <f t="shared" si="67"/>
        <v>#REF!</v>
      </c>
      <c r="CI60" s="83" t="e">
        <f t="shared" si="67"/>
        <v>#REF!</v>
      </c>
      <c r="CJ60" s="83" t="e">
        <f t="shared" si="67"/>
        <v>#REF!</v>
      </c>
      <c r="CK60" s="83" t="e">
        <f t="shared" si="67"/>
        <v>#REF!</v>
      </c>
      <c r="CL60" s="83" t="e">
        <f t="shared" si="67"/>
        <v>#REF!</v>
      </c>
      <c r="CM60" s="83" t="e">
        <f t="shared" si="67"/>
        <v>#REF!</v>
      </c>
      <c r="CN60" s="83" t="e">
        <f t="shared" si="67"/>
        <v>#REF!</v>
      </c>
      <c r="CO60" s="83" t="e">
        <f t="shared" si="67"/>
        <v>#REF!</v>
      </c>
      <c r="CP60" s="83" t="e">
        <f t="shared" si="67"/>
        <v>#REF!</v>
      </c>
      <c r="CQ60" s="83" t="e">
        <f t="shared" si="67"/>
        <v>#REF!</v>
      </c>
      <c r="CR60" s="83" t="e">
        <f t="shared" si="67"/>
        <v>#REF!</v>
      </c>
      <c r="CS60" s="83" t="e">
        <f t="shared" si="67"/>
        <v>#REF!</v>
      </c>
      <c r="CT60" s="83" t="e">
        <f t="shared" si="67"/>
        <v>#REF!</v>
      </c>
      <c r="CU60" s="83" t="e">
        <f t="shared" si="67"/>
        <v>#REF!</v>
      </c>
      <c r="CV60" s="83" t="e">
        <f t="shared" si="67"/>
        <v>#REF!</v>
      </c>
      <c r="CW60" s="83" t="e">
        <f t="shared" si="67"/>
        <v>#REF!</v>
      </c>
      <c r="CX60" s="83" t="e">
        <f t="shared" si="67"/>
        <v>#REF!</v>
      </c>
      <c r="CY60" s="83" t="e">
        <f t="shared" si="67"/>
        <v>#REF!</v>
      </c>
      <c r="CZ60" s="83" t="e">
        <f t="shared" si="67"/>
        <v>#REF!</v>
      </c>
      <c r="DA60" s="83" t="e">
        <f t="shared" si="67"/>
        <v>#REF!</v>
      </c>
      <c r="DB60" s="83" t="e">
        <f t="shared" si="67"/>
        <v>#REF!</v>
      </c>
      <c r="DC60" s="83" t="e">
        <f t="shared" si="67"/>
        <v>#REF!</v>
      </c>
      <c r="DD60" s="83" t="e">
        <f t="shared" si="67"/>
        <v>#REF!</v>
      </c>
      <c r="DE60" s="83" t="e">
        <f t="shared" si="67"/>
        <v>#REF!</v>
      </c>
      <c r="DF60" s="83" t="e">
        <f t="shared" si="67"/>
        <v>#REF!</v>
      </c>
      <c r="DG60" s="83" t="e">
        <f t="shared" si="67"/>
        <v>#REF!</v>
      </c>
      <c r="DH60" s="83" t="e">
        <f t="shared" si="67"/>
        <v>#REF!</v>
      </c>
      <c r="DI60" s="83" t="e">
        <f t="shared" si="67"/>
        <v>#REF!</v>
      </c>
      <c r="DJ60" s="83" t="e">
        <f t="shared" si="67"/>
        <v>#REF!</v>
      </c>
      <c r="DK60" s="83" t="e">
        <f t="shared" si="67"/>
        <v>#REF!</v>
      </c>
      <c r="DL60" s="83" t="e">
        <f t="shared" si="67"/>
        <v>#REF!</v>
      </c>
      <c r="DM60" s="83" t="e">
        <f t="shared" si="67"/>
        <v>#REF!</v>
      </c>
      <c r="DN60" s="83" t="e">
        <f t="shared" si="67"/>
        <v>#REF!</v>
      </c>
      <c r="DO60" s="83" t="e">
        <f t="shared" si="67"/>
        <v>#REF!</v>
      </c>
      <c r="DP60" s="83" t="e">
        <f t="shared" si="67"/>
        <v>#REF!</v>
      </c>
      <c r="DQ60" s="83" t="e">
        <f t="shared" si="67"/>
        <v>#REF!</v>
      </c>
      <c r="DR60" s="83" t="e">
        <f t="shared" si="67"/>
        <v>#REF!</v>
      </c>
      <c r="DS60" s="83" t="e">
        <f t="shared" si="67"/>
        <v>#REF!</v>
      </c>
      <c r="DT60" s="83" t="e">
        <f t="shared" si="67"/>
        <v>#REF!</v>
      </c>
      <c r="DU60" s="83" t="e">
        <f t="shared" si="67"/>
        <v>#REF!</v>
      </c>
      <c r="DV60" s="83" t="e">
        <f t="shared" si="67"/>
        <v>#REF!</v>
      </c>
      <c r="DW60" s="83" t="e">
        <f t="shared" si="67"/>
        <v>#REF!</v>
      </c>
      <c r="DX60" s="83" t="e">
        <f t="shared" si="67"/>
        <v>#REF!</v>
      </c>
      <c r="DY60" s="83" t="e">
        <f t="shared" si="67"/>
        <v>#REF!</v>
      </c>
      <c r="DZ60" s="83" t="e">
        <f t="shared" ref="DZ60:GK60" si="68">DZ62+DZ63</f>
        <v>#REF!</v>
      </c>
      <c r="EA60" s="83" t="e">
        <f t="shared" si="68"/>
        <v>#REF!</v>
      </c>
      <c r="EB60" s="83" t="e">
        <f t="shared" si="68"/>
        <v>#REF!</v>
      </c>
      <c r="EC60" s="83" t="e">
        <f t="shared" si="68"/>
        <v>#REF!</v>
      </c>
      <c r="ED60" s="83" t="e">
        <f t="shared" si="68"/>
        <v>#REF!</v>
      </c>
      <c r="EE60" s="83" t="e">
        <f t="shared" si="68"/>
        <v>#REF!</v>
      </c>
      <c r="EF60" s="83" t="e">
        <f t="shared" si="68"/>
        <v>#REF!</v>
      </c>
      <c r="EG60" s="83" t="e">
        <f t="shared" si="68"/>
        <v>#REF!</v>
      </c>
      <c r="EH60" s="83" t="e">
        <f t="shared" si="68"/>
        <v>#REF!</v>
      </c>
      <c r="EI60" s="83" t="e">
        <f t="shared" si="68"/>
        <v>#REF!</v>
      </c>
      <c r="EJ60" s="83" t="e">
        <f t="shared" si="68"/>
        <v>#REF!</v>
      </c>
      <c r="EK60" s="83" t="e">
        <f t="shared" si="68"/>
        <v>#REF!</v>
      </c>
      <c r="EL60" s="83" t="e">
        <f t="shared" si="68"/>
        <v>#REF!</v>
      </c>
      <c r="EM60" s="83" t="e">
        <f t="shared" si="68"/>
        <v>#REF!</v>
      </c>
      <c r="EN60" s="83" t="e">
        <f t="shared" si="68"/>
        <v>#REF!</v>
      </c>
      <c r="EO60" s="83" t="e">
        <f t="shared" si="68"/>
        <v>#REF!</v>
      </c>
      <c r="EP60" s="83" t="e">
        <f t="shared" si="68"/>
        <v>#REF!</v>
      </c>
      <c r="EQ60" s="83" t="e">
        <f t="shared" si="68"/>
        <v>#REF!</v>
      </c>
      <c r="ER60" s="83" t="e">
        <f t="shared" si="68"/>
        <v>#REF!</v>
      </c>
      <c r="ES60" s="83" t="e">
        <f t="shared" si="68"/>
        <v>#REF!</v>
      </c>
      <c r="ET60" s="83" t="e">
        <f t="shared" si="68"/>
        <v>#REF!</v>
      </c>
      <c r="EU60" s="83" t="e">
        <f t="shared" si="68"/>
        <v>#REF!</v>
      </c>
      <c r="EV60" s="83" t="e">
        <f t="shared" si="68"/>
        <v>#REF!</v>
      </c>
      <c r="EW60" s="83" t="e">
        <f t="shared" si="68"/>
        <v>#REF!</v>
      </c>
      <c r="EX60" s="83" t="e">
        <f t="shared" si="68"/>
        <v>#REF!</v>
      </c>
      <c r="EY60" s="83" t="e">
        <f t="shared" si="68"/>
        <v>#REF!</v>
      </c>
      <c r="EZ60" s="83" t="e">
        <f t="shared" si="68"/>
        <v>#REF!</v>
      </c>
      <c r="FA60" s="83" t="e">
        <f t="shared" si="68"/>
        <v>#REF!</v>
      </c>
      <c r="FB60" s="83" t="e">
        <f t="shared" si="68"/>
        <v>#REF!</v>
      </c>
      <c r="FC60" s="83" t="e">
        <f t="shared" si="68"/>
        <v>#REF!</v>
      </c>
      <c r="FD60" s="83" t="e">
        <f t="shared" si="68"/>
        <v>#REF!</v>
      </c>
      <c r="FE60" s="83" t="e">
        <f t="shared" si="68"/>
        <v>#REF!</v>
      </c>
      <c r="FF60" s="83" t="e">
        <f t="shared" si="68"/>
        <v>#REF!</v>
      </c>
      <c r="FG60" s="83" t="e">
        <f t="shared" si="68"/>
        <v>#REF!</v>
      </c>
      <c r="FH60" s="83" t="e">
        <f t="shared" si="68"/>
        <v>#REF!</v>
      </c>
      <c r="FI60" s="83" t="e">
        <f t="shared" si="68"/>
        <v>#REF!</v>
      </c>
      <c r="FJ60" s="83" t="e">
        <f t="shared" si="68"/>
        <v>#REF!</v>
      </c>
      <c r="FK60" s="83" t="e">
        <f t="shared" si="68"/>
        <v>#REF!</v>
      </c>
      <c r="FL60" s="83" t="e">
        <f t="shared" si="68"/>
        <v>#REF!</v>
      </c>
      <c r="FM60" s="83" t="e">
        <f t="shared" si="68"/>
        <v>#REF!</v>
      </c>
      <c r="FN60" s="83" t="e">
        <f t="shared" si="68"/>
        <v>#REF!</v>
      </c>
      <c r="FO60" s="83" t="e">
        <f t="shared" si="68"/>
        <v>#REF!</v>
      </c>
      <c r="FP60" s="83" t="e">
        <f t="shared" si="68"/>
        <v>#REF!</v>
      </c>
      <c r="FQ60" s="83" t="e">
        <f t="shared" si="68"/>
        <v>#REF!</v>
      </c>
      <c r="FR60" s="83" t="e">
        <f t="shared" si="68"/>
        <v>#REF!</v>
      </c>
      <c r="FS60" s="83" t="e">
        <f t="shared" si="68"/>
        <v>#REF!</v>
      </c>
      <c r="FT60" s="83" t="e">
        <f t="shared" si="68"/>
        <v>#REF!</v>
      </c>
      <c r="FU60" s="83" t="e">
        <f t="shared" si="68"/>
        <v>#REF!</v>
      </c>
      <c r="FV60" s="83" t="e">
        <f t="shared" si="68"/>
        <v>#REF!</v>
      </c>
      <c r="FW60" s="83" t="e">
        <f t="shared" si="68"/>
        <v>#REF!</v>
      </c>
      <c r="FX60" s="83" t="e">
        <f t="shared" si="68"/>
        <v>#REF!</v>
      </c>
      <c r="FY60" s="83" t="e">
        <f t="shared" si="68"/>
        <v>#REF!</v>
      </c>
      <c r="FZ60" s="83" t="e">
        <f t="shared" si="68"/>
        <v>#REF!</v>
      </c>
      <c r="GA60" s="83" t="e">
        <f t="shared" si="68"/>
        <v>#REF!</v>
      </c>
      <c r="GB60" s="83" t="e">
        <f t="shared" si="68"/>
        <v>#REF!</v>
      </c>
      <c r="GC60" s="83" t="e">
        <f t="shared" si="68"/>
        <v>#REF!</v>
      </c>
      <c r="GD60" s="83" t="e">
        <f t="shared" si="68"/>
        <v>#REF!</v>
      </c>
      <c r="GE60" s="83" t="e">
        <f t="shared" si="68"/>
        <v>#REF!</v>
      </c>
      <c r="GF60" s="83" t="e">
        <f t="shared" si="68"/>
        <v>#REF!</v>
      </c>
      <c r="GG60" s="83" t="e">
        <f t="shared" si="68"/>
        <v>#REF!</v>
      </c>
      <c r="GH60" s="83" t="e">
        <f t="shared" si="68"/>
        <v>#REF!</v>
      </c>
      <c r="GI60" s="83" t="e">
        <f t="shared" si="68"/>
        <v>#REF!</v>
      </c>
      <c r="GJ60" s="83" t="e">
        <f t="shared" si="68"/>
        <v>#REF!</v>
      </c>
      <c r="GK60" s="83" t="e">
        <f t="shared" si="68"/>
        <v>#REF!</v>
      </c>
      <c r="GL60" s="83" t="e">
        <f t="shared" ref="GL60:HI60" si="69">GL62+GL63</f>
        <v>#REF!</v>
      </c>
      <c r="GM60" s="83" t="e">
        <f t="shared" si="69"/>
        <v>#REF!</v>
      </c>
      <c r="GN60" s="83" t="e">
        <f t="shared" si="69"/>
        <v>#REF!</v>
      </c>
      <c r="GO60" s="83" t="e">
        <f t="shared" si="69"/>
        <v>#REF!</v>
      </c>
      <c r="GP60" s="83" t="e">
        <f t="shared" si="69"/>
        <v>#REF!</v>
      </c>
      <c r="GQ60" s="83" t="e">
        <f t="shared" si="69"/>
        <v>#REF!</v>
      </c>
      <c r="GR60" s="83" t="e">
        <f t="shared" si="69"/>
        <v>#REF!</v>
      </c>
      <c r="GS60" s="83" t="e">
        <f t="shared" si="69"/>
        <v>#REF!</v>
      </c>
      <c r="GT60" s="83" t="e">
        <f t="shared" si="69"/>
        <v>#REF!</v>
      </c>
      <c r="GU60" s="83" t="e">
        <f t="shared" si="69"/>
        <v>#REF!</v>
      </c>
      <c r="GV60" s="83" t="e">
        <f t="shared" si="69"/>
        <v>#REF!</v>
      </c>
      <c r="GW60" s="83" t="e">
        <f t="shared" si="69"/>
        <v>#REF!</v>
      </c>
      <c r="GX60" s="83" t="e">
        <f t="shared" si="69"/>
        <v>#REF!</v>
      </c>
      <c r="GY60" s="83" t="e">
        <f t="shared" si="69"/>
        <v>#REF!</v>
      </c>
      <c r="GZ60" s="83" t="e">
        <f t="shared" si="69"/>
        <v>#REF!</v>
      </c>
      <c r="HA60" s="83" t="e">
        <f t="shared" si="69"/>
        <v>#REF!</v>
      </c>
      <c r="HB60" s="83" t="e">
        <f t="shared" si="69"/>
        <v>#REF!</v>
      </c>
      <c r="HC60" s="83" t="e">
        <f t="shared" si="69"/>
        <v>#REF!</v>
      </c>
      <c r="HD60" s="83" t="e">
        <f t="shared" si="69"/>
        <v>#REF!</v>
      </c>
      <c r="HE60" s="83" t="e">
        <f t="shared" si="69"/>
        <v>#REF!</v>
      </c>
      <c r="HF60" s="83" t="e">
        <f t="shared" si="69"/>
        <v>#REF!</v>
      </c>
      <c r="HG60" s="83" t="e">
        <f t="shared" si="69"/>
        <v>#REF!</v>
      </c>
      <c r="HH60" s="83" t="e">
        <f t="shared" si="69"/>
        <v>#REF!</v>
      </c>
      <c r="HI60" s="83" t="e">
        <f t="shared" si="69"/>
        <v>#REF!</v>
      </c>
    </row>
    <row r="61" spans="1:217" x14ac:dyDescent="0.2">
      <c r="A61" s="29" t="s">
        <v>245</v>
      </c>
      <c r="B61" s="77">
        <f t="shared" ref="B61:BM61" si="70">IF(B58&lt;=0,0,B58)</f>
        <v>0</v>
      </c>
      <c r="C61" s="77">
        <f t="shared" si="70"/>
        <v>0</v>
      </c>
      <c r="D61" s="77">
        <f t="shared" si="70"/>
        <v>0</v>
      </c>
      <c r="E61" s="77">
        <f t="shared" si="70"/>
        <v>0</v>
      </c>
      <c r="F61" s="77">
        <f t="shared" si="70"/>
        <v>0</v>
      </c>
      <c r="G61" s="77">
        <f t="shared" si="70"/>
        <v>0</v>
      </c>
      <c r="H61" s="77" t="e">
        <f t="shared" si="70"/>
        <v>#REF!</v>
      </c>
      <c r="I61" s="77" t="e">
        <f t="shared" si="70"/>
        <v>#REF!</v>
      </c>
      <c r="J61" s="77" t="e">
        <f t="shared" si="70"/>
        <v>#REF!</v>
      </c>
      <c r="K61" s="77" t="e">
        <f t="shared" si="70"/>
        <v>#REF!</v>
      </c>
      <c r="L61" s="77" t="e">
        <f t="shared" si="70"/>
        <v>#REF!</v>
      </c>
      <c r="M61" s="77" t="e">
        <f t="shared" si="70"/>
        <v>#REF!</v>
      </c>
      <c r="N61" s="77" t="e">
        <f t="shared" si="70"/>
        <v>#REF!</v>
      </c>
      <c r="O61" s="77" t="e">
        <f t="shared" si="70"/>
        <v>#REF!</v>
      </c>
      <c r="P61" s="77" t="e">
        <f t="shared" si="70"/>
        <v>#REF!</v>
      </c>
      <c r="Q61" s="77" t="e">
        <f t="shared" si="70"/>
        <v>#REF!</v>
      </c>
      <c r="R61" s="77" t="e">
        <f t="shared" si="70"/>
        <v>#REF!</v>
      </c>
      <c r="S61" s="77" t="e">
        <f t="shared" si="70"/>
        <v>#REF!</v>
      </c>
      <c r="T61" s="77" t="e">
        <f t="shared" si="70"/>
        <v>#REF!</v>
      </c>
      <c r="U61" s="77" t="e">
        <f t="shared" si="70"/>
        <v>#REF!</v>
      </c>
      <c r="V61" s="77" t="e">
        <f t="shared" si="70"/>
        <v>#REF!</v>
      </c>
      <c r="W61" s="77" t="e">
        <f t="shared" si="70"/>
        <v>#REF!</v>
      </c>
      <c r="X61" s="77" t="e">
        <f t="shared" si="70"/>
        <v>#REF!</v>
      </c>
      <c r="Y61" s="77" t="e">
        <f t="shared" si="70"/>
        <v>#REF!</v>
      </c>
      <c r="Z61" s="77" t="e">
        <f t="shared" si="70"/>
        <v>#REF!</v>
      </c>
      <c r="AA61" s="77" t="e">
        <f t="shared" si="70"/>
        <v>#REF!</v>
      </c>
      <c r="AB61" s="77" t="e">
        <f t="shared" si="70"/>
        <v>#REF!</v>
      </c>
      <c r="AC61" s="77" t="e">
        <f t="shared" si="70"/>
        <v>#REF!</v>
      </c>
      <c r="AD61" s="77" t="e">
        <f t="shared" si="70"/>
        <v>#REF!</v>
      </c>
      <c r="AE61" s="77" t="e">
        <f t="shared" si="70"/>
        <v>#REF!</v>
      </c>
      <c r="AF61" s="77" t="e">
        <f t="shared" si="70"/>
        <v>#REF!</v>
      </c>
      <c r="AG61" s="77" t="e">
        <f t="shared" si="70"/>
        <v>#REF!</v>
      </c>
      <c r="AH61" s="77" t="e">
        <f t="shared" si="70"/>
        <v>#REF!</v>
      </c>
      <c r="AI61" s="77" t="e">
        <f t="shared" si="70"/>
        <v>#REF!</v>
      </c>
      <c r="AJ61" s="77" t="e">
        <f t="shared" si="70"/>
        <v>#REF!</v>
      </c>
      <c r="AK61" s="77" t="e">
        <f t="shared" si="70"/>
        <v>#REF!</v>
      </c>
      <c r="AL61" s="77" t="e">
        <f t="shared" si="70"/>
        <v>#REF!</v>
      </c>
      <c r="AM61" s="77" t="e">
        <f t="shared" si="70"/>
        <v>#REF!</v>
      </c>
      <c r="AN61" s="77" t="e">
        <f t="shared" si="70"/>
        <v>#REF!</v>
      </c>
      <c r="AO61" s="77" t="e">
        <f t="shared" si="70"/>
        <v>#REF!</v>
      </c>
      <c r="AP61" s="77" t="e">
        <f t="shared" si="70"/>
        <v>#REF!</v>
      </c>
      <c r="AQ61" s="77" t="e">
        <f t="shared" si="70"/>
        <v>#REF!</v>
      </c>
      <c r="AR61" s="77" t="e">
        <f t="shared" si="70"/>
        <v>#REF!</v>
      </c>
      <c r="AS61" s="77" t="e">
        <f t="shared" si="70"/>
        <v>#REF!</v>
      </c>
      <c r="AT61" s="77" t="e">
        <f t="shared" si="70"/>
        <v>#REF!</v>
      </c>
      <c r="AU61" s="77" t="e">
        <f t="shared" si="70"/>
        <v>#REF!</v>
      </c>
      <c r="AV61" s="77" t="e">
        <f t="shared" si="70"/>
        <v>#REF!</v>
      </c>
      <c r="AW61" s="77" t="e">
        <f t="shared" si="70"/>
        <v>#REF!</v>
      </c>
      <c r="AX61" s="77" t="e">
        <f t="shared" si="70"/>
        <v>#REF!</v>
      </c>
      <c r="AY61" s="77" t="e">
        <f t="shared" si="70"/>
        <v>#REF!</v>
      </c>
      <c r="AZ61" s="77" t="e">
        <f t="shared" si="70"/>
        <v>#REF!</v>
      </c>
      <c r="BA61" s="77" t="e">
        <f t="shared" si="70"/>
        <v>#REF!</v>
      </c>
      <c r="BB61" s="77" t="e">
        <f t="shared" si="70"/>
        <v>#REF!</v>
      </c>
      <c r="BC61" s="77" t="e">
        <f t="shared" si="70"/>
        <v>#REF!</v>
      </c>
      <c r="BD61" s="77" t="e">
        <f t="shared" si="70"/>
        <v>#REF!</v>
      </c>
      <c r="BE61" s="77" t="e">
        <f t="shared" si="70"/>
        <v>#REF!</v>
      </c>
      <c r="BF61" s="77" t="e">
        <f t="shared" si="70"/>
        <v>#REF!</v>
      </c>
      <c r="BG61" s="77" t="e">
        <f t="shared" si="70"/>
        <v>#REF!</v>
      </c>
      <c r="BH61" s="77" t="e">
        <f t="shared" si="70"/>
        <v>#REF!</v>
      </c>
      <c r="BI61" s="77" t="e">
        <f t="shared" si="70"/>
        <v>#REF!</v>
      </c>
      <c r="BJ61" s="77" t="e">
        <f t="shared" si="70"/>
        <v>#REF!</v>
      </c>
      <c r="BK61" s="77" t="e">
        <f t="shared" si="70"/>
        <v>#REF!</v>
      </c>
      <c r="BL61" s="77" t="e">
        <f t="shared" si="70"/>
        <v>#REF!</v>
      </c>
      <c r="BM61" s="77" t="e">
        <f t="shared" si="70"/>
        <v>#REF!</v>
      </c>
      <c r="BN61" s="77" t="e">
        <f t="shared" ref="BN61:DY61" si="71">IF(BN58&lt;=0,0,BN58)</f>
        <v>#REF!</v>
      </c>
      <c r="BO61" s="77" t="e">
        <f t="shared" si="71"/>
        <v>#REF!</v>
      </c>
      <c r="BP61" s="77" t="e">
        <f t="shared" si="71"/>
        <v>#REF!</v>
      </c>
      <c r="BQ61" s="77" t="e">
        <f t="shared" si="71"/>
        <v>#REF!</v>
      </c>
      <c r="BR61" s="77" t="e">
        <f t="shared" si="71"/>
        <v>#REF!</v>
      </c>
      <c r="BS61" s="77" t="e">
        <f t="shared" si="71"/>
        <v>#REF!</v>
      </c>
      <c r="BT61" s="77" t="e">
        <f t="shared" si="71"/>
        <v>#REF!</v>
      </c>
      <c r="BU61" s="77" t="e">
        <f t="shared" si="71"/>
        <v>#REF!</v>
      </c>
      <c r="BV61" s="77" t="e">
        <f t="shared" si="71"/>
        <v>#REF!</v>
      </c>
      <c r="BW61" s="77" t="e">
        <f t="shared" si="71"/>
        <v>#REF!</v>
      </c>
      <c r="BX61" s="77" t="e">
        <f t="shared" si="71"/>
        <v>#REF!</v>
      </c>
      <c r="BY61" s="77" t="e">
        <f t="shared" si="71"/>
        <v>#REF!</v>
      </c>
      <c r="BZ61" s="77" t="e">
        <f t="shared" si="71"/>
        <v>#REF!</v>
      </c>
      <c r="CA61" s="77" t="e">
        <f t="shared" si="71"/>
        <v>#REF!</v>
      </c>
      <c r="CB61" s="77" t="e">
        <f t="shared" si="71"/>
        <v>#REF!</v>
      </c>
      <c r="CC61" s="77" t="e">
        <f t="shared" si="71"/>
        <v>#REF!</v>
      </c>
      <c r="CD61" s="77" t="e">
        <f t="shared" si="71"/>
        <v>#REF!</v>
      </c>
      <c r="CE61" s="77" t="e">
        <f t="shared" si="71"/>
        <v>#REF!</v>
      </c>
      <c r="CF61" s="77" t="e">
        <f t="shared" si="71"/>
        <v>#REF!</v>
      </c>
      <c r="CG61" s="77" t="e">
        <f t="shared" si="71"/>
        <v>#REF!</v>
      </c>
      <c r="CH61" s="77" t="e">
        <f t="shared" si="71"/>
        <v>#REF!</v>
      </c>
      <c r="CI61" s="77" t="e">
        <f t="shared" si="71"/>
        <v>#REF!</v>
      </c>
      <c r="CJ61" s="77" t="e">
        <f t="shared" si="71"/>
        <v>#REF!</v>
      </c>
      <c r="CK61" s="77" t="e">
        <f t="shared" si="71"/>
        <v>#REF!</v>
      </c>
      <c r="CL61" s="77" t="e">
        <f t="shared" si="71"/>
        <v>#REF!</v>
      </c>
      <c r="CM61" s="77" t="e">
        <f t="shared" si="71"/>
        <v>#REF!</v>
      </c>
      <c r="CN61" s="77" t="e">
        <f t="shared" si="71"/>
        <v>#REF!</v>
      </c>
      <c r="CO61" s="77" t="e">
        <f t="shared" si="71"/>
        <v>#REF!</v>
      </c>
      <c r="CP61" s="77" t="e">
        <f t="shared" si="71"/>
        <v>#REF!</v>
      </c>
      <c r="CQ61" s="77" t="e">
        <f t="shared" si="71"/>
        <v>#REF!</v>
      </c>
      <c r="CR61" s="77" t="e">
        <f t="shared" si="71"/>
        <v>#REF!</v>
      </c>
      <c r="CS61" s="77" t="e">
        <f t="shared" si="71"/>
        <v>#REF!</v>
      </c>
      <c r="CT61" s="77" t="e">
        <f t="shared" si="71"/>
        <v>#REF!</v>
      </c>
      <c r="CU61" s="77" t="e">
        <f t="shared" si="71"/>
        <v>#REF!</v>
      </c>
      <c r="CV61" s="77" t="e">
        <f t="shared" si="71"/>
        <v>#REF!</v>
      </c>
      <c r="CW61" s="77" t="e">
        <f t="shared" si="71"/>
        <v>#REF!</v>
      </c>
      <c r="CX61" s="77" t="e">
        <f t="shared" si="71"/>
        <v>#REF!</v>
      </c>
      <c r="CY61" s="77" t="e">
        <f t="shared" si="71"/>
        <v>#REF!</v>
      </c>
      <c r="CZ61" s="77" t="e">
        <f t="shared" si="71"/>
        <v>#REF!</v>
      </c>
      <c r="DA61" s="77" t="e">
        <f t="shared" si="71"/>
        <v>#REF!</v>
      </c>
      <c r="DB61" s="77" t="e">
        <f t="shared" si="71"/>
        <v>#REF!</v>
      </c>
      <c r="DC61" s="77" t="e">
        <f t="shared" si="71"/>
        <v>#REF!</v>
      </c>
      <c r="DD61" s="77" t="e">
        <f t="shared" si="71"/>
        <v>#REF!</v>
      </c>
      <c r="DE61" s="77" t="e">
        <f t="shared" si="71"/>
        <v>#REF!</v>
      </c>
      <c r="DF61" s="77" t="e">
        <f t="shared" si="71"/>
        <v>#REF!</v>
      </c>
      <c r="DG61" s="77" t="e">
        <f t="shared" si="71"/>
        <v>#REF!</v>
      </c>
      <c r="DH61" s="77" t="e">
        <f t="shared" si="71"/>
        <v>#REF!</v>
      </c>
      <c r="DI61" s="77" t="e">
        <f t="shared" si="71"/>
        <v>#REF!</v>
      </c>
      <c r="DJ61" s="77" t="e">
        <f t="shared" si="71"/>
        <v>#REF!</v>
      </c>
      <c r="DK61" s="77" t="e">
        <f t="shared" si="71"/>
        <v>#REF!</v>
      </c>
      <c r="DL61" s="77" t="e">
        <f t="shared" si="71"/>
        <v>#REF!</v>
      </c>
      <c r="DM61" s="77" t="e">
        <f t="shared" si="71"/>
        <v>#REF!</v>
      </c>
      <c r="DN61" s="77" t="e">
        <f t="shared" si="71"/>
        <v>#REF!</v>
      </c>
      <c r="DO61" s="77" t="e">
        <f t="shared" si="71"/>
        <v>#REF!</v>
      </c>
      <c r="DP61" s="77" t="e">
        <f t="shared" si="71"/>
        <v>#REF!</v>
      </c>
      <c r="DQ61" s="77" t="e">
        <f t="shared" si="71"/>
        <v>#REF!</v>
      </c>
      <c r="DR61" s="77" t="e">
        <f t="shared" si="71"/>
        <v>#REF!</v>
      </c>
      <c r="DS61" s="77" t="e">
        <f t="shared" si="71"/>
        <v>#REF!</v>
      </c>
      <c r="DT61" s="77" t="e">
        <f t="shared" si="71"/>
        <v>#REF!</v>
      </c>
      <c r="DU61" s="77" t="e">
        <f t="shared" si="71"/>
        <v>#REF!</v>
      </c>
      <c r="DV61" s="77" t="e">
        <f t="shared" si="71"/>
        <v>#REF!</v>
      </c>
      <c r="DW61" s="77" t="e">
        <f t="shared" si="71"/>
        <v>#REF!</v>
      </c>
      <c r="DX61" s="77" t="e">
        <f t="shared" si="71"/>
        <v>#REF!</v>
      </c>
      <c r="DY61" s="77" t="e">
        <f t="shared" si="71"/>
        <v>#REF!</v>
      </c>
      <c r="DZ61" s="77" t="e">
        <f t="shared" ref="DZ61:GK61" si="72">IF(DZ58&lt;=0,0,DZ58)</f>
        <v>#REF!</v>
      </c>
      <c r="EA61" s="77" t="e">
        <f t="shared" si="72"/>
        <v>#REF!</v>
      </c>
      <c r="EB61" s="77" t="e">
        <f t="shared" si="72"/>
        <v>#REF!</v>
      </c>
      <c r="EC61" s="77" t="e">
        <f t="shared" si="72"/>
        <v>#REF!</v>
      </c>
      <c r="ED61" s="77" t="e">
        <f t="shared" si="72"/>
        <v>#REF!</v>
      </c>
      <c r="EE61" s="77" t="e">
        <f t="shared" si="72"/>
        <v>#REF!</v>
      </c>
      <c r="EF61" s="77" t="e">
        <f t="shared" si="72"/>
        <v>#REF!</v>
      </c>
      <c r="EG61" s="77" t="e">
        <f t="shared" si="72"/>
        <v>#REF!</v>
      </c>
      <c r="EH61" s="77" t="e">
        <f t="shared" si="72"/>
        <v>#REF!</v>
      </c>
      <c r="EI61" s="77" t="e">
        <f t="shared" si="72"/>
        <v>#REF!</v>
      </c>
      <c r="EJ61" s="77" t="e">
        <f t="shared" si="72"/>
        <v>#REF!</v>
      </c>
      <c r="EK61" s="77" t="e">
        <f t="shared" si="72"/>
        <v>#REF!</v>
      </c>
      <c r="EL61" s="77" t="e">
        <f t="shared" si="72"/>
        <v>#REF!</v>
      </c>
      <c r="EM61" s="77" t="e">
        <f t="shared" si="72"/>
        <v>#REF!</v>
      </c>
      <c r="EN61" s="77" t="e">
        <f t="shared" si="72"/>
        <v>#REF!</v>
      </c>
      <c r="EO61" s="77" t="e">
        <f t="shared" si="72"/>
        <v>#REF!</v>
      </c>
      <c r="EP61" s="77" t="e">
        <f t="shared" si="72"/>
        <v>#REF!</v>
      </c>
      <c r="EQ61" s="77" t="e">
        <f t="shared" si="72"/>
        <v>#REF!</v>
      </c>
      <c r="ER61" s="77" t="e">
        <f t="shared" si="72"/>
        <v>#REF!</v>
      </c>
      <c r="ES61" s="77" t="e">
        <f t="shared" si="72"/>
        <v>#REF!</v>
      </c>
      <c r="ET61" s="77" t="e">
        <f t="shared" si="72"/>
        <v>#REF!</v>
      </c>
      <c r="EU61" s="77" t="e">
        <f t="shared" si="72"/>
        <v>#REF!</v>
      </c>
      <c r="EV61" s="77" t="e">
        <f t="shared" si="72"/>
        <v>#REF!</v>
      </c>
      <c r="EW61" s="77" t="e">
        <f t="shared" si="72"/>
        <v>#REF!</v>
      </c>
      <c r="EX61" s="77" t="e">
        <f t="shared" si="72"/>
        <v>#REF!</v>
      </c>
      <c r="EY61" s="77" t="e">
        <f t="shared" si="72"/>
        <v>#REF!</v>
      </c>
      <c r="EZ61" s="77" t="e">
        <f t="shared" si="72"/>
        <v>#REF!</v>
      </c>
      <c r="FA61" s="77" t="e">
        <f t="shared" si="72"/>
        <v>#REF!</v>
      </c>
      <c r="FB61" s="77" t="e">
        <f t="shared" si="72"/>
        <v>#REF!</v>
      </c>
      <c r="FC61" s="77" t="e">
        <f t="shared" si="72"/>
        <v>#REF!</v>
      </c>
      <c r="FD61" s="77" t="e">
        <f t="shared" si="72"/>
        <v>#REF!</v>
      </c>
      <c r="FE61" s="77" t="e">
        <f t="shared" si="72"/>
        <v>#REF!</v>
      </c>
      <c r="FF61" s="77" t="e">
        <f t="shared" si="72"/>
        <v>#REF!</v>
      </c>
      <c r="FG61" s="77" t="e">
        <f t="shared" si="72"/>
        <v>#REF!</v>
      </c>
      <c r="FH61" s="77" t="e">
        <f t="shared" si="72"/>
        <v>#REF!</v>
      </c>
      <c r="FI61" s="77" t="e">
        <f t="shared" si="72"/>
        <v>#REF!</v>
      </c>
      <c r="FJ61" s="77" t="e">
        <f t="shared" si="72"/>
        <v>#REF!</v>
      </c>
      <c r="FK61" s="77" t="e">
        <f t="shared" si="72"/>
        <v>#REF!</v>
      </c>
      <c r="FL61" s="77" t="e">
        <f t="shared" si="72"/>
        <v>#REF!</v>
      </c>
      <c r="FM61" s="77" t="e">
        <f t="shared" si="72"/>
        <v>#REF!</v>
      </c>
      <c r="FN61" s="77" t="e">
        <f t="shared" si="72"/>
        <v>#REF!</v>
      </c>
      <c r="FO61" s="77" t="e">
        <f t="shared" si="72"/>
        <v>#REF!</v>
      </c>
      <c r="FP61" s="77" t="e">
        <f t="shared" si="72"/>
        <v>#REF!</v>
      </c>
      <c r="FQ61" s="77" t="e">
        <f t="shared" si="72"/>
        <v>#REF!</v>
      </c>
      <c r="FR61" s="77" t="e">
        <f t="shared" si="72"/>
        <v>#REF!</v>
      </c>
      <c r="FS61" s="77" t="e">
        <f t="shared" si="72"/>
        <v>#REF!</v>
      </c>
      <c r="FT61" s="77" t="e">
        <f t="shared" si="72"/>
        <v>#REF!</v>
      </c>
      <c r="FU61" s="77" t="e">
        <f t="shared" si="72"/>
        <v>#REF!</v>
      </c>
      <c r="FV61" s="77" t="e">
        <f t="shared" si="72"/>
        <v>#REF!</v>
      </c>
      <c r="FW61" s="77" t="e">
        <f t="shared" si="72"/>
        <v>#REF!</v>
      </c>
      <c r="FX61" s="77" t="e">
        <f t="shared" si="72"/>
        <v>#REF!</v>
      </c>
      <c r="FY61" s="77" t="e">
        <f t="shared" si="72"/>
        <v>#REF!</v>
      </c>
      <c r="FZ61" s="77" t="e">
        <f t="shared" si="72"/>
        <v>#REF!</v>
      </c>
      <c r="GA61" s="77" t="e">
        <f t="shared" si="72"/>
        <v>#REF!</v>
      </c>
      <c r="GB61" s="77" t="e">
        <f t="shared" si="72"/>
        <v>#REF!</v>
      </c>
      <c r="GC61" s="77" t="e">
        <f t="shared" si="72"/>
        <v>#REF!</v>
      </c>
      <c r="GD61" s="77" t="e">
        <f t="shared" si="72"/>
        <v>#REF!</v>
      </c>
      <c r="GE61" s="77" t="e">
        <f t="shared" si="72"/>
        <v>#REF!</v>
      </c>
      <c r="GF61" s="77" t="e">
        <f t="shared" si="72"/>
        <v>#REF!</v>
      </c>
      <c r="GG61" s="77" t="e">
        <f t="shared" si="72"/>
        <v>#REF!</v>
      </c>
      <c r="GH61" s="77" t="e">
        <f t="shared" si="72"/>
        <v>#REF!</v>
      </c>
      <c r="GI61" s="77" t="e">
        <f t="shared" si="72"/>
        <v>#REF!</v>
      </c>
      <c r="GJ61" s="77" t="e">
        <f t="shared" si="72"/>
        <v>#REF!</v>
      </c>
      <c r="GK61" s="77" t="e">
        <f t="shared" si="72"/>
        <v>#REF!</v>
      </c>
      <c r="GL61" s="77" t="e">
        <f t="shared" ref="GL61:HI61" si="73">IF(GL58&lt;=0,0,GL58)</f>
        <v>#REF!</v>
      </c>
      <c r="GM61" s="77" t="e">
        <f t="shared" si="73"/>
        <v>#REF!</v>
      </c>
      <c r="GN61" s="77" t="e">
        <f t="shared" si="73"/>
        <v>#REF!</v>
      </c>
      <c r="GO61" s="77" t="e">
        <f t="shared" si="73"/>
        <v>#REF!</v>
      </c>
      <c r="GP61" s="77" t="e">
        <f t="shared" si="73"/>
        <v>#REF!</v>
      </c>
      <c r="GQ61" s="77" t="e">
        <f t="shared" si="73"/>
        <v>#REF!</v>
      </c>
      <c r="GR61" s="77" t="e">
        <f t="shared" si="73"/>
        <v>#REF!</v>
      </c>
      <c r="GS61" s="77" t="e">
        <f t="shared" si="73"/>
        <v>#REF!</v>
      </c>
      <c r="GT61" s="77" t="e">
        <f t="shared" si="73"/>
        <v>#REF!</v>
      </c>
      <c r="GU61" s="77" t="e">
        <f t="shared" si="73"/>
        <v>#REF!</v>
      </c>
      <c r="GV61" s="77" t="e">
        <f t="shared" si="73"/>
        <v>#REF!</v>
      </c>
      <c r="GW61" s="77" t="e">
        <f t="shared" si="73"/>
        <v>#REF!</v>
      </c>
      <c r="GX61" s="77" t="e">
        <f t="shared" si="73"/>
        <v>#REF!</v>
      </c>
      <c r="GY61" s="77" t="e">
        <f t="shared" si="73"/>
        <v>#REF!</v>
      </c>
      <c r="GZ61" s="77" t="e">
        <f t="shared" si="73"/>
        <v>#REF!</v>
      </c>
      <c r="HA61" s="77" t="e">
        <f t="shared" si="73"/>
        <v>#REF!</v>
      </c>
      <c r="HB61" s="77" t="e">
        <f t="shared" si="73"/>
        <v>#REF!</v>
      </c>
      <c r="HC61" s="77" t="e">
        <f t="shared" si="73"/>
        <v>#REF!</v>
      </c>
      <c r="HD61" s="77" t="e">
        <f t="shared" si="73"/>
        <v>#REF!</v>
      </c>
      <c r="HE61" s="77" t="e">
        <f t="shared" si="73"/>
        <v>#REF!</v>
      </c>
      <c r="HF61" s="77" t="e">
        <f t="shared" si="73"/>
        <v>#REF!</v>
      </c>
      <c r="HG61" s="77" t="e">
        <f t="shared" si="73"/>
        <v>#REF!</v>
      </c>
      <c r="HH61" s="77" t="e">
        <f t="shared" si="73"/>
        <v>#REF!</v>
      </c>
      <c r="HI61" s="77" t="e">
        <f t="shared" si="73"/>
        <v>#REF!</v>
      </c>
    </row>
    <row r="62" spans="1:217" x14ac:dyDescent="0.2">
      <c r="A62" s="29" t="s">
        <v>246</v>
      </c>
      <c r="B62" s="77">
        <f t="shared" ref="B62:BM62" si="74">_xlfn.SINGLE(IRPJ)*B61+IF(B61&gt;20,_xlfn.SINGLE(AdicionalIRPJ)*(B61-20))</f>
        <v>0</v>
      </c>
      <c r="C62" s="77">
        <f t="shared" si="74"/>
        <v>0</v>
      </c>
      <c r="D62" s="77">
        <f t="shared" si="74"/>
        <v>0</v>
      </c>
      <c r="E62" s="77">
        <f t="shared" si="74"/>
        <v>0</v>
      </c>
      <c r="F62" s="77">
        <f t="shared" si="74"/>
        <v>0</v>
      </c>
      <c r="G62" s="77">
        <f t="shared" si="74"/>
        <v>0</v>
      </c>
      <c r="H62" s="77" t="e">
        <f t="shared" si="74"/>
        <v>#REF!</v>
      </c>
      <c r="I62" s="77" t="e">
        <f t="shared" si="74"/>
        <v>#REF!</v>
      </c>
      <c r="J62" s="77" t="e">
        <f t="shared" si="74"/>
        <v>#REF!</v>
      </c>
      <c r="K62" s="77" t="e">
        <f t="shared" si="74"/>
        <v>#REF!</v>
      </c>
      <c r="L62" s="77" t="e">
        <f t="shared" si="74"/>
        <v>#REF!</v>
      </c>
      <c r="M62" s="77" t="e">
        <f t="shared" si="74"/>
        <v>#REF!</v>
      </c>
      <c r="N62" s="77" t="e">
        <f t="shared" si="74"/>
        <v>#REF!</v>
      </c>
      <c r="O62" s="77" t="e">
        <f t="shared" si="74"/>
        <v>#REF!</v>
      </c>
      <c r="P62" s="77" t="e">
        <f t="shared" si="74"/>
        <v>#REF!</v>
      </c>
      <c r="Q62" s="77" t="e">
        <f t="shared" si="74"/>
        <v>#REF!</v>
      </c>
      <c r="R62" s="77" t="e">
        <f t="shared" si="74"/>
        <v>#REF!</v>
      </c>
      <c r="S62" s="77" t="e">
        <f t="shared" si="74"/>
        <v>#REF!</v>
      </c>
      <c r="T62" s="77" t="e">
        <f t="shared" si="74"/>
        <v>#REF!</v>
      </c>
      <c r="U62" s="77" t="e">
        <f t="shared" si="74"/>
        <v>#REF!</v>
      </c>
      <c r="V62" s="77" t="e">
        <f t="shared" si="74"/>
        <v>#REF!</v>
      </c>
      <c r="W62" s="77" t="e">
        <f t="shared" si="74"/>
        <v>#REF!</v>
      </c>
      <c r="X62" s="77" t="e">
        <f t="shared" si="74"/>
        <v>#REF!</v>
      </c>
      <c r="Y62" s="77" t="e">
        <f t="shared" si="74"/>
        <v>#REF!</v>
      </c>
      <c r="Z62" s="77" t="e">
        <f t="shared" si="74"/>
        <v>#REF!</v>
      </c>
      <c r="AA62" s="77" t="e">
        <f t="shared" si="74"/>
        <v>#REF!</v>
      </c>
      <c r="AB62" s="77" t="e">
        <f t="shared" si="74"/>
        <v>#REF!</v>
      </c>
      <c r="AC62" s="77" t="e">
        <f t="shared" si="74"/>
        <v>#REF!</v>
      </c>
      <c r="AD62" s="77" t="e">
        <f t="shared" si="74"/>
        <v>#REF!</v>
      </c>
      <c r="AE62" s="77" t="e">
        <f t="shared" si="74"/>
        <v>#REF!</v>
      </c>
      <c r="AF62" s="77" t="e">
        <f t="shared" si="74"/>
        <v>#REF!</v>
      </c>
      <c r="AG62" s="77" t="e">
        <f t="shared" si="74"/>
        <v>#REF!</v>
      </c>
      <c r="AH62" s="77" t="e">
        <f t="shared" si="74"/>
        <v>#REF!</v>
      </c>
      <c r="AI62" s="77" t="e">
        <f t="shared" si="74"/>
        <v>#REF!</v>
      </c>
      <c r="AJ62" s="77" t="e">
        <f t="shared" si="74"/>
        <v>#REF!</v>
      </c>
      <c r="AK62" s="77" t="e">
        <f t="shared" si="74"/>
        <v>#REF!</v>
      </c>
      <c r="AL62" s="77" t="e">
        <f t="shared" si="74"/>
        <v>#REF!</v>
      </c>
      <c r="AM62" s="77" t="e">
        <f t="shared" si="74"/>
        <v>#REF!</v>
      </c>
      <c r="AN62" s="77" t="e">
        <f t="shared" si="74"/>
        <v>#REF!</v>
      </c>
      <c r="AO62" s="77" t="e">
        <f t="shared" si="74"/>
        <v>#REF!</v>
      </c>
      <c r="AP62" s="77" t="e">
        <f t="shared" si="74"/>
        <v>#REF!</v>
      </c>
      <c r="AQ62" s="77" t="e">
        <f t="shared" si="74"/>
        <v>#REF!</v>
      </c>
      <c r="AR62" s="77" t="e">
        <f t="shared" si="74"/>
        <v>#REF!</v>
      </c>
      <c r="AS62" s="77" t="e">
        <f t="shared" si="74"/>
        <v>#REF!</v>
      </c>
      <c r="AT62" s="77" t="e">
        <f t="shared" si="74"/>
        <v>#REF!</v>
      </c>
      <c r="AU62" s="77" t="e">
        <f t="shared" si="74"/>
        <v>#REF!</v>
      </c>
      <c r="AV62" s="77" t="e">
        <f t="shared" si="74"/>
        <v>#REF!</v>
      </c>
      <c r="AW62" s="77" t="e">
        <f t="shared" si="74"/>
        <v>#REF!</v>
      </c>
      <c r="AX62" s="77" t="e">
        <f t="shared" si="74"/>
        <v>#REF!</v>
      </c>
      <c r="AY62" s="77" t="e">
        <f t="shared" si="74"/>
        <v>#REF!</v>
      </c>
      <c r="AZ62" s="77" t="e">
        <f t="shared" si="74"/>
        <v>#REF!</v>
      </c>
      <c r="BA62" s="77" t="e">
        <f t="shared" si="74"/>
        <v>#REF!</v>
      </c>
      <c r="BB62" s="77" t="e">
        <f t="shared" si="74"/>
        <v>#REF!</v>
      </c>
      <c r="BC62" s="77" t="e">
        <f t="shared" si="74"/>
        <v>#REF!</v>
      </c>
      <c r="BD62" s="77" t="e">
        <f t="shared" si="74"/>
        <v>#REF!</v>
      </c>
      <c r="BE62" s="77" t="e">
        <f t="shared" si="74"/>
        <v>#REF!</v>
      </c>
      <c r="BF62" s="77" t="e">
        <f t="shared" si="74"/>
        <v>#REF!</v>
      </c>
      <c r="BG62" s="77" t="e">
        <f t="shared" si="74"/>
        <v>#REF!</v>
      </c>
      <c r="BH62" s="77" t="e">
        <f t="shared" si="74"/>
        <v>#REF!</v>
      </c>
      <c r="BI62" s="77" t="e">
        <f t="shared" si="74"/>
        <v>#REF!</v>
      </c>
      <c r="BJ62" s="77" t="e">
        <f t="shared" si="74"/>
        <v>#REF!</v>
      </c>
      <c r="BK62" s="77" t="e">
        <f t="shared" si="74"/>
        <v>#REF!</v>
      </c>
      <c r="BL62" s="77" t="e">
        <f t="shared" si="74"/>
        <v>#REF!</v>
      </c>
      <c r="BM62" s="77" t="e">
        <f t="shared" si="74"/>
        <v>#REF!</v>
      </c>
      <c r="BN62" s="77" t="e">
        <f t="shared" ref="BN62:DY62" si="75">_xlfn.SINGLE(IRPJ)*BN61+IF(BN61&gt;20,_xlfn.SINGLE(AdicionalIRPJ)*(BN61-20))</f>
        <v>#REF!</v>
      </c>
      <c r="BO62" s="77" t="e">
        <f t="shared" si="75"/>
        <v>#REF!</v>
      </c>
      <c r="BP62" s="77" t="e">
        <f t="shared" si="75"/>
        <v>#REF!</v>
      </c>
      <c r="BQ62" s="77" t="e">
        <f t="shared" si="75"/>
        <v>#REF!</v>
      </c>
      <c r="BR62" s="77" t="e">
        <f t="shared" si="75"/>
        <v>#REF!</v>
      </c>
      <c r="BS62" s="77" t="e">
        <f t="shared" si="75"/>
        <v>#REF!</v>
      </c>
      <c r="BT62" s="77" t="e">
        <f t="shared" si="75"/>
        <v>#REF!</v>
      </c>
      <c r="BU62" s="77" t="e">
        <f t="shared" si="75"/>
        <v>#REF!</v>
      </c>
      <c r="BV62" s="77" t="e">
        <f t="shared" si="75"/>
        <v>#REF!</v>
      </c>
      <c r="BW62" s="77" t="e">
        <f t="shared" si="75"/>
        <v>#REF!</v>
      </c>
      <c r="BX62" s="77" t="e">
        <f t="shared" si="75"/>
        <v>#REF!</v>
      </c>
      <c r="BY62" s="77" t="e">
        <f t="shared" si="75"/>
        <v>#REF!</v>
      </c>
      <c r="BZ62" s="77" t="e">
        <f t="shared" si="75"/>
        <v>#REF!</v>
      </c>
      <c r="CA62" s="77" t="e">
        <f t="shared" si="75"/>
        <v>#REF!</v>
      </c>
      <c r="CB62" s="77" t="e">
        <f t="shared" si="75"/>
        <v>#REF!</v>
      </c>
      <c r="CC62" s="77" t="e">
        <f t="shared" si="75"/>
        <v>#REF!</v>
      </c>
      <c r="CD62" s="77" t="e">
        <f t="shared" si="75"/>
        <v>#REF!</v>
      </c>
      <c r="CE62" s="77" t="e">
        <f t="shared" si="75"/>
        <v>#REF!</v>
      </c>
      <c r="CF62" s="77" t="e">
        <f t="shared" si="75"/>
        <v>#REF!</v>
      </c>
      <c r="CG62" s="77" t="e">
        <f t="shared" si="75"/>
        <v>#REF!</v>
      </c>
      <c r="CH62" s="77" t="e">
        <f t="shared" si="75"/>
        <v>#REF!</v>
      </c>
      <c r="CI62" s="77" t="e">
        <f t="shared" si="75"/>
        <v>#REF!</v>
      </c>
      <c r="CJ62" s="77" t="e">
        <f t="shared" si="75"/>
        <v>#REF!</v>
      </c>
      <c r="CK62" s="77" t="e">
        <f t="shared" si="75"/>
        <v>#REF!</v>
      </c>
      <c r="CL62" s="77" t="e">
        <f t="shared" si="75"/>
        <v>#REF!</v>
      </c>
      <c r="CM62" s="77" t="e">
        <f t="shared" si="75"/>
        <v>#REF!</v>
      </c>
      <c r="CN62" s="77" t="e">
        <f t="shared" si="75"/>
        <v>#REF!</v>
      </c>
      <c r="CO62" s="77" t="e">
        <f t="shared" si="75"/>
        <v>#REF!</v>
      </c>
      <c r="CP62" s="77" t="e">
        <f t="shared" si="75"/>
        <v>#REF!</v>
      </c>
      <c r="CQ62" s="77" t="e">
        <f t="shared" si="75"/>
        <v>#REF!</v>
      </c>
      <c r="CR62" s="77" t="e">
        <f t="shared" si="75"/>
        <v>#REF!</v>
      </c>
      <c r="CS62" s="77" t="e">
        <f t="shared" si="75"/>
        <v>#REF!</v>
      </c>
      <c r="CT62" s="77" t="e">
        <f t="shared" si="75"/>
        <v>#REF!</v>
      </c>
      <c r="CU62" s="77" t="e">
        <f t="shared" si="75"/>
        <v>#REF!</v>
      </c>
      <c r="CV62" s="77" t="e">
        <f t="shared" si="75"/>
        <v>#REF!</v>
      </c>
      <c r="CW62" s="77" t="e">
        <f t="shared" si="75"/>
        <v>#REF!</v>
      </c>
      <c r="CX62" s="77" t="e">
        <f t="shared" si="75"/>
        <v>#REF!</v>
      </c>
      <c r="CY62" s="77" t="e">
        <f t="shared" si="75"/>
        <v>#REF!</v>
      </c>
      <c r="CZ62" s="77" t="e">
        <f t="shared" si="75"/>
        <v>#REF!</v>
      </c>
      <c r="DA62" s="77" t="e">
        <f t="shared" si="75"/>
        <v>#REF!</v>
      </c>
      <c r="DB62" s="77" t="e">
        <f t="shared" si="75"/>
        <v>#REF!</v>
      </c>
      <c r="DC62" s="77" t="e">
        <f t="shared" si="75"/>
        <v>#REF!</v>
      </c>
      <c r="DD62" s="77" t="e">
        <f t="shared" si="75"/>
        <v>#REF!</v>
      </c>
      <c r="DE62" s="77" t="e">
        <f t="shared" si="75"/>
        <v>#REF!</v>
      </c>
      <c r="DF62" s="77" t="e">
        <f t="shared" si="75"/>
        <v>#REF!</v>
      </c>
      <c r="DG62" s="77" t="e">
        <f t="shared" si="75"/>
        <v>#REF!</v>
      </c>
      <c r="DH62" s="77" t="e">
        <f t="shared" si="75"/>
        <v>#REF!</v>
      </c>
      <c r="DI62" s="77" t="e">
        <f t="shared" si="75"/>
        <v>#REF!</v>
      </c>
      <c r="DJ62" s="77" t="e">
        <f t="shared" si="75"/>
        <v>#REF!</v>
      </c>
      <c r="DK62" s="77" t="e">
        <f t="shared" si="75"/>
        <v>#REF!</v>
      </c>
      <c r="DL62" s="77" t="e">
        <f t="shared" si="75"/>
        <v>#REF!</v>
      </c>
      <c r="DM62" s="77" t="e">
        <f t="shared" si="75"/>
        <v>#REF!</v>
      </c>
      <c r="DN62" s="77" t="e">
        <f t="shared" si="75"/>
        <v>#REF!</v>
      </c>
      <c r="DO62" s="77" t="e">
        <f t="shared" si="75"/>
        <v>#REF!</v>
      </c>
      <c r="DP62" s="77" t="e">
        <f t="shared" si="75"/>
        <v>#REF!</v>
      </c>
      <c r="DQ62" s="77" t="e">
        <f t="shared" si="75"/>
        <v>#REF!</v>
      </c>
      <c r="DR62" s="77" t="e">
        <f t="shared" si="75"/>
        <v>#REF!</v>
      </c>
      <c r="DS62" s="77" t="e">
        <f t="shared" si="75"/>
        <v>#REF!</v>
      </c>
      <c r="DT62" s="77" t="e">
        <f t="shared" si="75"/>
        <v>#REF!</v>
      </c>
      <c r="DU62" s="77" t="e">
        <f t="shared" si="75"/>
        <v>#REF!</v>
      </c>
      <c r="DV62" s="77" t="e">
        <f t="shared" si="75"/>
        <v>#REF!</v>
      </c>
      <c r="DW62" s="77" t="e">
        <f t="shared" si="75"/>
        <v>#REF!</v>
      </c>
      <c r="DX62" s="77" t="e">
        <f t="shared" si="75"/>
        <v>#REF!</v>
      </c>
      <c r="DY62" s="77" t="e">
        <f t="shared" si="75"/>
        <v>#REF!</v>
      </c>
      <c r="DZ62" s="77" t="e">
        <f t="shared" ref="DZ62:GK62" si="76">_xlfn.SINGLE(IRPJ)*DZ61+IF(DZ61&gt;20,_xlfn.SINGLE(AdicionalIRPJ)*(DZ61-20))</f>
        <v>#REF!</v>
      </c>
      <c r="EA62" s="77" t="e">
        <f t="shared" si="76"/>
        <v>#REF!</v>
      </c>
      <c r="EB62" s="77" t="e">
        <f t="shared" si="76"/>
        <v>#REF!</v>
      </c>
      <c r="EC62" s="77" t="e">
        <f t="shared" si="76"/>
        <v>#REF!</v>
      </c>
      <c r="ED62" s="77" t="e">
        <f t="shared" si="76"/>
        <v>#REF!</v>
      </c>
      <c r="EE62" s="77" t="e">
        <f t="shared" si="76"/>
        <v>#REF!</v>
      </c>
      <c r="EF62" s="77" t="e">
        <f t="shared" si="76"/>
        <v>#REF!</v>
      </c>
      <c r="EG62" s="77" t="e">
        <f t="shared" si="76"/>
        <v>#REF!</v>
      </c>
      <c r="EH62" s="77" t="e">
        <f t="shared" si="76"/>
        <v>#REF!</v>
      </c>
      <c r="EI62" s="77" t="e">
        <f t="shared" si="76"/>
        <v>#REF!</v>
      </c>
      <c r="EJ62" s="77" t="e">
        <f t="shared" si="76"/>
        <v>#REF!</v>
      </c>
      <c r="EK62" s="77" t="e">
        <f t="shared" si="76"/>
        <v>#REF!</v>
      </c>
      <c r="EL62" s="77" t="e">
        <f t="shared" si="76"/>
        <v>#REF!</v>
      </c>
      <c r="EM62" s="77" t="e">
        <f t="shared" si="76"/>
        <v>#REF!</v>
      </c>
      <c r="EN62" s="77" t="e">
        <f t="shared" si="76"/>
        <v>#REF!</v>
      </c>
      <c r="EO62" s="77" t="e">
        <f t="shared" si="76"/>
        <v>#REF!</v>
      </c>
      <c r="EP62" s="77" t="e">
        <f t="shared" si="76"/>
        <v>#REF!</v>
      </c>
      <c r="EQ62" s="77" t="e">
        <f t="shared" si="76"/>
        <v>#REF!</v>
      </c>
      <c r="ER62" s="77" t="e">
        <f t="shared" si="76"/>
        <v>#REF!</v>
      </c>
      <c r="ES62" s="77" t="e">
        <f t="shared" si="76"/>
        <v>#REF!</v>
      </c>
      <c r="ET62" s="77" t="e">
        <f t="shared" si="76"/>
        <v>#REF!</v>
      </c>
      <c r="EU62" s="77" t="e">
        <f t="shared" si="76"/>
        <v>#REF!</v>
      </c>
      <c r="EV62" s="77" t="e">
        <f t="shared" si="76"/>
        <v>#REF!</v>
      </c>
      <c r="EW62" s="77" t="e">
        <f t="shared" si="76"/>
        <v>#REF!</v>
      </c>
      <c r="EX62" s="77" t="e">
        <f t="shared" si="76"/>
        <v>#REF!</v>
      </c>
      <c r="EY62" s="77" t="e">
        <f t="shared" si="76"/>
        <v>#REF!</v>
      </c>
      <c r="EZ62" s="77" t="e">
        <f t="shared" si="76"/>
        <v>#REF!</v>
      </c>
      <c r="FA62" s="77" t="e">
        <f t="shared" si="76"/>
        <v>#REF!</v>
      </c>
      <c r="FB62" s="77" t="e">
        <f t="shared" si="76"/>
        <v>#REF!</v>
      </c>
      <c r="FC62" s="77" t="e">
        <f t="shared" si="76"/>
        <v>#REF!</v>
      </c>
      <c r="FD62" s="77" t="e">
        <f t="shared" si="76"/>
        <v>#REF!</v>
      </c>
      <c r="FE62" s="77" t="e">
        <f t="shared" si="76"/>
        <v>#REF!</v>
      </c>
      <c r="FF62" s="77" t="e">
        <f t="shared" si="76"/>
        <v>#REF!</v>
      </c>
      <c r="FG62" s="77" t="e">
        <f t="shared" si="76"/>
        <v>#REF!</v>
      </c>
      <c r="FH62" s="77" t="e">
        <f t="shared" si="76"/>
        <v>#REF!</v>
      </c>
      <c r="FI62" s="77" t="e">
        <f t="shared" si="76"/>
        <v>#REF!</v>
      </c>
      <c r="FJ62" s="77" t="e">
        <f t="shared" si="76"/>
        <v>#REF!</v>
      </c>
      <c r="FK62" s="77" t="e">
        <f t="shared" si="76"/>
        <v>#REF!</v>
      </c>
      <c r="FL62" s="77" t="e">
        <f t="shared" si="76"/>
        <v>#REF!</v>
      </c>
      <c r="FM62" s="77" t="e">
        <f t="shared" si="76"/>
        <v>#REF!</v>
      </c>
      <c r="FN62" s="77" t="e">
        <f t="shared" si="76"/>
        <v>#REF!</v>
      </c>
      <c r="FO62" s="77" t="e">
        <f t="shared" si="76"/>
        <v>#REF!</v>
      </c>
      <c r="FP62" s="77" t="e">
        <f t="shared" si="76"/>
        <v>#REF!</v>
      </c>
      <c r="FQ62" s="77" t="e">
        <f t="shared" si="76"/>
        <v>#REF!</v>
      </c>
      <c r="FR62" s="77" t="e">
        <f t="shared" si="76"/>
        <v>#REF!</v>
      </c>
      <c r="FS62" s="77" t="e">
        <f t="shared" si="76"/>
        <v>#REF!</v>
      </c>
      <c r="FT62" s="77" t="e">
        <f t="shared" si="76"/>
        <v>#REF!</v>
      </c>
      <c r="FU62" s="77" t="e">
        <f t="shared" si="76"/>
        <v>#REF!</v>
      </c>
      <c r="FV62" s="77" t="e">
        <f t="shared" si="76"/>
        <v>#REF!</v>
      </c>
      <c r="FW62" s="77" t="e">
        <f t="shared" si="76"/>
        <v>#REF!</v>
      </c>
      <c r="FX62" s="77" t="e">
        <f t="shared" si="76"/>
        <v>#REF!</v>
      </c>
      <c r="FY62" s="77" t="e">
        <f t="shared" si="76"/>
        <v>#REF!</v>
      </c>
      <c r="FZ62" s="77" t="e">
        <f t="shared" si="76"/>
        <v>#REF!</v>
      </c>
      <c r="GA62" s="77" t="e">
        <f t="shared" si="76"/>
        <v>#REF!</v>
      </c>
      <c r="GB62" s="77" t="e">
        <f t="shared" si="76"/>
        <v>#REF!</v>
      </c>
      <c r="GC62" s="77" t="e">
        <f t="shared" si="76"/>
        <v>#REF!</v>
      </c>
      <c r="GD62" s="77" t="e">
        <f t="shared" si="76"/>
        <v>#REF!</v>
      </c>
      <c r="GE62" s="77" t="e">
        <f t="shared" si="76"/>
        <v>#REF!</v>
      </c>
      <c r="GF62" s="77" t="e">
        <f t="shared" si="76"/>
        <v>#REF!</v>
      </c>
      <c r="GG62" s="77" t="e">
        <f t="shared" si="76"/>
        <v>#REF!</v>
      </c>
      <c r="GH62" s="77" t="e">
        <f t="shared" si="76"/>
        <v>#REF!</v>
      </c>
      <c r="GI62" s="77" t="e">
        <f t="shared" si="76"/>
        <v>#REF!</v>
      </c>
      <c r="GJ62" s="77" t="e">
        <f t="shared" si="76"/>
        <v>#REF!</v>
      </c>
      <c r="GK62" s="77" t="e">
        <f t="shared" si="76"/>
        <v>#REF!</v>
      </c>
      <c r="GL62" s="77" t="e">
        <f t="shared" ref="GL62:HI62" si="77">_xlfn.SINGLE(IRPJ)*GL61+IF(GL61&gt;20,_xlfn.SINGLE(AdicionalIRPJ)*(GL61-20))</f>
        <v>#REF!</v>
      </c>
      <c r="GM62" s="77" t="e">
        <f t="shared" si="77"/>
        <v>#REF!</v>
      </c>
      <c r="GN62" s="77" t="e">
        <f t="shared" si="77"/>
        <v>#REF!</v>
      </c>
      <c r="GO62" s="77" t="e">
        <f t="shared" si="77"/>
        <v>#REF!</v>
      </c>
      <c r="GP62" s="77" t="e">
        <f t="shared" si="77"/>
        <v>#REF!</v>
      </c>
      <c r="GQ62" s="77" t="e">
        <f t="shared" si="77"/>
        <v>#REF!</v>
      </c>
      <c r="GR62" s="77" t="e">
        <f t="shared" si="77"/>
        <v>#REF!</v>
      </c>
      <c r="GS62" s="77" t="e">
        <f t="shared" si="77"/>
        <v>#REF!</v>
      </c>
      <c r="GT62" s="77" t="e">
        <f t="shared" si="77"/>
        <v>#REF!</v>
      </c>
      <c r="GU62" s="77" t="e">
        <f t="shared" si="77"/>
        <v>#REF!</v>
      </c>
      <c r="GV62" s="77" t="e">
        <f t="shared" si="77"/>
        <v>#REF!</v>
      </c>
      <c r="GW62" s="77" t="e">
        <f t="shared" si="77"/>
        <v>#REF!</v>
      </c>
      <c r="GX62" s="77" t="e">
        <f t="shared" si="77"/>
        <v>#REF!</v>
      </c>
      <c r="GY62" s="77" t="e">
        <f t="shared" si="77"/>
        <v>#REF!</v>
      </c>
      <c r="GZ62" s="77" t="e">
        <f t="shared" si="77"/>
        <v>#REF!</v>
      </c>
      <c r="HA62" s="77" t="e">
        <f t="shared" si="77"/>
        <v>#REF!</v>
      </c>
      <c r="HB62" s="77" t="e">
        <f t="shared" si="77"/>
        <v>#REF!</v>
      </c>
      <c r="HC62" s="77" t="e">
        <f t="shared" si="77"/>
        <v>#REF!</v>
      </c>
      <c r="HD62" s="77" t="e">
        <f t="shared" si="77"/>
        <v>#REF!</v>
      </c>
      <c r="HE62" s="77" t="e">
        <f t="shared" si="77"/>
        <v>#REF!</v>
      </c>
      <c r="HF62" s="77" t="e">
        <f t="shared" si="77"/>
        <v>#REF!</v>
      </c>
      <c r="HG62" s="77" t="e">
        <f t="shared" si="77"/>
        <v>#REF!</v>
      </c>
      <c r="HH62" s="77" t="e">
        <f t="shared" si="77"/>
        <v>#REF!</v>
      </c>
      <c r="HI62" s="77" t="e">
        <f t="shared" si="77"/>
        <v>#REF!</v>
      </c>
    </row>
    <row r="63" spans="1:217" x14ac:dyDescent="0.2">
      <c r="A63" s="29" t="s">
        <v>247</v>
      </c>
      <c r="B63" s="77">
        <f t="shared" ref="B63:BM63" si="78">_xlfn.SINGLE(CSLL)*B61</f>
        <v>0</v>
      </c>
      <c r="C63" s="77">
        <f t="shared" si="78"/>
        <v>0</v>
      </c>
      <c r="D63" s="77">
        <f t="shared" si="78"/>
        <v>0</v>
      </c>
      <c r="E63" s="77">
        <f t="shared" si="78"/>
        <v>0</v>
      </c>
      <c r="F63" s="77">
        <f t="shared" si="78"/>
        <v>0</v>
      </c>
      <c r="G63" s="77">
        <f t="shared" si="78"/>
        <v>0</v>
      </c>
      <c r="H63" s="77" t="e">
        <f t="shared" si="78"/>
        <v>#REF!</v>
      </c>
      <c r="I63" s="77" t="e">
        <f t="shared" si="78"/>
        <v>#REF!</v>
      </c>
      <c r="J63" s="77" t="e">
        <f t="shared" si="78"/>
        <v>#REF!</v>
      </c>
      <c r="K63" s="77" t="e">
        <f t="shared" si="78"/>
        <v>#REF!</v>
      </c>
      <c r="L63" s="77" t="e">
        <f t="shared" si="78"/>
        <v>#REF!</v>
      </c>
      <c r="M63" s="77" t="e">
        <f t="shared" si="78"/>
        <v>#REF!</v>
      </c>
      <c r="N63" s="77" t="e">
        <f t="shared" si="78"/>
        <v>#REF!</v>
      </c>
      <c r="O63" s="77" t="e">
        <f t="shared" si="78"/>
        <v>#REF!</v>
      </c>
      <c r="P63" s="77" t="e">
        <f t="shared" si="78"/>
        <v>#REF!</v>
      </c>
      <c r="Q63" s="77" t="e">
        <f t="shared" si="78"/>
        <v>#REF!</v>
      </c>
      <c r="R63" s="77" t="e">
        <f t="shared" si="78"/>
        <v>#REF!</v>
      </c>
      <c r="S63" s="77" t="e">
        <f t="shared" si="78"/>
        <v>#REF!</v>
      </c>
      <c r="T63" s="77" t="e">
        <f t="shared" si="78"/>
        <v>#REF!</v>
      </c>
      <c r="U63" s="77" t="e">
        <f t="shared" si="78"/>
        <v>#REF!</v>
      </c>
      <c r="V63" s="77" t="e">
        <f t="shared" si="78"/>
        <v>#REF!</v>
      </c>
      <c r="W63" s="77" t="e">
        <f t="shared" si="78"/>
        <v>#REF!</v>
      </c>
      <c r="X63" s="77" t="e">
        <f t="shared" si="78"/>
        <v>#REF!</v>
      </c>
      <c r="Y63" s="77" t="e">
        <f t="shared" si="78"/>
        <v>#REF!</v>
      </c>
      <c r="Z63" s="77" t="e">
        <f t="shared" si="78"/>
        <v>#REF!</v>
      </c>
      <c r="AA63" s="77" t="e">
        <f t="shared" si="78"/>
        <v>#REF!</v>
      </c>
      <c r="AB63" s="77" t="e">
        <f t="shared" si="78"/>
        <v>#REF!</v>
      </c>
      <c r="AC63" s="77" t="e">
        <f t="shared" si="78"/>
        <v>#REF!</v>
      </c>
      <c r="AD63" s="77" t="e">
        <f t="shared" si="78"/>
        <v>#REF!</v>
      </c>
      <c r="AE63" s="77" t="e">
        <f t="shared" si="78"/>
        <v>#REF!</v>
      </c>
      <c r="AF63" s="77" t="e">
        <f t="shared" si="78"/>
        <v>#REF!</v>
      </c>
      <c r="AG63" s="77" t="e">
        <f t="shared" si="78"/>
        <v>#REF!</v>
      </c>
      <c r="AH63" s="77" t="e">
        <f t="shared" si="78"/>
        <v>#REF!</v>
      </c>
      <c r="AI63" s="77" t="e">
        <f t="shared" si="78"/>
        <v>#REF!</v>
      </c>
      <c r="AJ63" s="77" t="e">
        <f t="shared" si="78"/>
        <v>#REF!</v>
      </c>
      <c r="AK63" s="77" t="e">
        <f t="shared" si="78"/>
        <v>#REF!</v>
      </c>
      <c r="AL63" s="77" t="e">
        <f t="shared" si="78"/>
        <v>#REF!</v>
      </c>
      <c r="AM63" s="77" t="e">
        <f t="shared" si="78"/>
        <v>#REF!</v>
      </c>
      <c r="AN63" s="77" t="e">
        <f t="shared" si="78"/>
        <v>#REF!</v>
      </c>
      <c r="AO63" s="77" t="e">
        <f t="shared" si="78"/>
        <v>#REF!</v>
      </c>
      <c r="AP63" s="77" t="e">
        <f t="shared" si="78"/>
        <v>#REF!</v>
      </c>
      <c r="AQ63" s="77" t="e">
        <f t="shared" si="78"/>
        <v>#REF!</v>
      </c>
      <c r="AR63" s="77" t="e">
        <f t="shared" si="78"/>
        <v>#REF!</v>
      </c>
      <c r="AS63" s="77" t="e">
        <f t="shared" si="78"/>
        <v>#REF!</v>
      </c>
      <c r="AT63" s="77" t="e">
        <f t="shared" si="78"/>
        <v>#REF!</v>
      </c>
      <c r="AU63" s="77" t="e">
        <f t="shared" si="78"/>
        <v>#REF!</v>
      </c>
      <c r="AV63" s="77" t="e">
        <f t="shared" si="78"/>
        <v>#REF!</v>
      </c>
      <c r="AW63" s="77" t="e">
        <f t="shared" si="78"/>
        <v>#REF!</v>
      </c>
      <c r="AX63" s="77" t="e">
        <f t="shared" si="78"/>
        <v>#REF!</v>
      </c>
      <c r="AY63" s="77" t="e">
        <f t="shared" si="78"/>
        <v>#REF!</v>
      </c>
      <c r="AZ63" s="77" t="e">
        <f t="shared" si="78"/>
        <v>#REF!</v>
      </c>
      <c r="BA63" s="77" t="e">
        <f t="shared" si="78"/>
        <v>#REF!</v>
      </c>
      <c r="BB63" s="77" t="e">
        <f t="shared" si="78"/>
        <v>#REF!</v>
      </c>
      <c r="BC63" s="77" t="e">
        <f t="shared" si="78"/>
        <v>#REF!</v>
      </c>
      <c r="BD63" s="77" t="e">
        <f t="shared" si="78"/>
        <v>#REF!</v>
      </c>
      <c r="BE63" s="77" t="e">
        <f t="shared" si="78"/>
        <v>#REF!</v>
      </c>
      <c r="BF63" s="77" t="e">
        <f t="shared" si="78"/>
        <v>#REF!</v>
      </c>
      <c r="BG63" s="77" t="e">
        <f t="shared" si="78"/>
        <v>#REF!</v>
      </c>
      <c r="BH63" s="77" t="e">
        <f t="shared" si="78"/>
        <v>#REF!</v>
      </c>
      <c r="BI63" s="77" t="e">
        <f t="shared" si="78"/>
        <v>#REF!</v>
      </c>
      <c r="BJ63" s="77" t="e">
        <f t="shared" si="78"/>
        <v>#REF!</v>
      </c>
      <c r="BK63" s="77" t="e">
        <f t="shared" si="78"/>
        <v>#REF!</v>
      </c>
      <c r="BL63" s="77" t="e">
        <f t="shared" si="78"/>
        <v>#REF!</v>
      </c>
      <c r="BM63" s="77" t="e">
        <f t="shared" si="78"/>
        <v>#REF!</v>
      </c>
      <c r="BN63" s="77" t="e">
        <f t="shared" ref="BN63:DY63" si="79">_xlfn.SINGLE(CSLL)*BN61</f>
        <v>#REF!</v>
      </c>
      <c r="BO63" s="77" t="e">
        <f t="shared" si="79"/>
        <v>#REF!</v>
      </c>
      <c r="BP63" s="77" t="e">
        <f t="shared" si="79"/>
        <v>#REF!</v>
      </c>
      <c r="BQ63" s="77" t="e">
        <f t="shared" si="79"/>
        <v>#REF!</v>
      </c>
      <c r="BR63" s="77" t="e">
        <f t="shared" si="79"/>
        <v>#REF!</v>
      </c>
      <c r="BS63" s="77" t="e">
        <f t="shared" si="79"/>
        <v>#REF!</v>
      </c>
      <c r="BT63" s="77" t="e">
        <f t="shared" si="79"/>
        <v>#REF!</v>
      </c>
      <c r="BU63" s="77" t="e">
        <f t="shared" si="79"/>
        <v>#REF!</v>
      </c>
      <c r="BV63" s="77" t="e">
        <f t="shared" si="79"/>
        <v>#REF!</v>
      </c>
      <c r="BW63" s="77" t="e">
        <f t="shared" si="79"/>
        <v>#REF!</v>
      </c>
      <c r="BX63" s="77" t="e">
        <f t="shared" si="79"/>
        <v>#REF!</v>
      </c>
      <c r="BY63" s="77" t="e">
        <f t="shared" si="79"/>
        <v>#REF!</v>
      </c>
      <c r="BZ63" s="77" t="e">
        <f t="shared" si="79"/>
        <v>#REF!</v>
      </c>
      <c r="CA63" s="77" t="e">
        <f t="shared" si="79"/>
        <v>#REF!</v>
      </c>
      <c r="CB63" s="77" t="e">
        <f t="shared" si="79"/>
        <v>#REF!</v>
      </c>
      <c r="CC63" s="77" t="e">
        <f t="shared" si="79"/>
        <v>#REF!</v>
      </c>
      <c r="CD63" s="77" t="e">
        <f t="shared" si="79"/>
        <v>#REF!</v>
      </c>
      <c r="CE63" s="77" t="e">
        <f t="shared" si="79"/>
        <v>#REF!</v>
      </c>
      <c r="CF63" s="77" t="e">
        <f t="shared" si="79"/>
        <v>#REF!</v>
      </c>
      <c r="CG63" s="77" t="e">
        <f t="shared" si="79"/>
        <v>#REF!</v>
      </c>
      <c r="CH63" s="77" t="e">
        <f t="shared" si="79"/>
        <v>#REF!</v>
      </c>
      <c r="CI63" s="77" t="e">
        <f t="shared" si="79"/>
        <v>#REF!</v>
      </c>
      <c r="CJ63" s="77" t="e">
        <f t="shared" si="79"/>
        <v>#REF!</v>
      </c>
      <c r="CK63" s="77" t="e">
        <f t="shared" si="79"/>
        <v>#REF!</v>
      </c>
      <c r="CL63" s="77" t="e">
        <f t="shared" si="79"/>
        <v>#REF!</v>
      </c>
      <c r="CM63" s="77" t="e">
        <f t="shared" si="79"/>
        <v>#REF!</v>
      </c>
      <c r="CN63" s="77" t="e">
        <f t="shared" si="79"/>
        <v>#REF!</v>
      </c>
      <c r="CO63" s="77" t="e">
        <f t="shared" si="79"/>
        <v>#REF!</v>
      </c>
      <c r="CP63" s="77" t="e">
        <f t="shared" si="79"/>
        <v>#REF!</v>
      </c>
      <c r="CQ63" s="77" t="e">
        <f t="shared" si="79"/>
        <v>#REF!</v>
      </c>
      <c r="CR63" s="77" t="e">
        <f t="shared" si="79"/>
        <v>#REF!</v>
      </c>
      <c r="CS63" s="77" t="e">
        <f t="shared" si="79"/>
        <v>#REF!</v>
      </c>
      <c r="CT63" s="77" t="e">
        <f t="shared" si="79"/>
        <v>#REF!</v>
      </c>
      <c r="CU63" s="77" t="e">
        <f t="shared" si="79"/>
        <v>#REF!</v>
      </c>
      <c r="CV63" s="77" t="e">
        <f t="shared" si="79"/>
        <v>#REF!</v>
      </c>
      <c r="CW63" s="77" t="e">
        <f t="shared" si="79"/>
        <v>#REF!</v>
      </c>
      <c r="CX63" s="77" t="e">
        <f t="shared" si="79"/>
        <v>#REF!</v>
      </c>
      <c r="CY63" s="77" t="e">
        <f t="shared" si="79"/>
        <v>#REF!</v>
      </c>
      <c r="CZ63" s="77" t="e">
        <f t="shared" si="79"/>
        <v>#REF!</v>
      </c>
      <c r="DA63" s="77" t="e">
        <f t="shared" si="79"/>
        <v>#REF!</v>
      </c>
      <c r="DB63" s="77" t="e">
        <f t="shared" si="79"/>
        <v>#REF!</v>
      </c>
      <c r="DC63" s="77" t="e">
        <f t="shared" si="79"/>
        <v>#REF!</v>
      </c>
      <c r="DD63" s="77" t="e">
        <f t="shared" si="79"/>
        <v>#REF!</v>
      </c>
      <c r="DE63" s="77" t="e">
        <f t="shared" si="79"/>
        <v>#REF!</v>
      </c>
      <c r="DF63" s="77" t="e">
        <f t="shared" si="79"/>
        <v>#REF!</v>
      </c>
      <c r="DG63" s="77" t="e">
        <f t="shared" si="79"/>
        <v>#REF!</v>
      </c>
      <c r="DH63" s="77" t="e">
        <f t="shared" si="79"/>
        <v>#REF!</v>
      </c>
      <c r="DI63" s="77" t="e">
        <f t="shared" si="79"/>
        <v>#REF!</v>
      </c>
      <c r="DJ63" s="77" t="e">
        <f t="shared" si="79"/>
        <v>#REF!</v>
      </c>
      <c r="DK63" s="77" t="e">
        <f t="shared" si="79"/>
        <v>#REF!</v>
      </c>
      <c r="DL63" s="77" t="e">
        <f t="shared" si="79"/>
        <v>#REF!</v>
      </c>
      <c r="DM63" s="77" t="e">
        <f t="shared" si="79"/>
        <v>#REF!</v>
      </c>
      <c r="DN63" s="77" t="e">
        <f t="shared" si="79"/>
        <v>#REF!</v>
      </c>
      <c r="DO63" s="77" t="e">
        <f t="shared" si="79"/>
        <v>#REF!</v>
      </c>
      <c r="DP63" s="77" t="e">
        <f t="shared" si="79"/>
        <v>#REF!</v>
      </c>
      <c r="DQ63" s="77" t="e">
        <f t="shared" si="79"/>
        <v>#REF!</v>
      </c>
      <c r="DR63" s="77" t="e">
        <f t="shared" si="79"/>
        <v>#REF!</v>
      </c>
      <c r="DS63" s="77" t="e">
        <f t="shared" si="79"/>
        <v>#REF!</v>
      </c>
      <c r="DT63" s="77" t="e">
        <f t="shared" si="79"/>
        <v>#REF!</v>
      </c>
      <c r="DU63" s="77" t="e">
        <f t="shared" si="79"/>
        <v>#REF!</v>
      </c>
      <c r="DV63" s="77" t="e">
        <f t="shared" si="79"/>
        <v>#REF!</v>
      </c>
      <c r="DW63" s="77" t="e">
        <f t="shared" si="79"/>
        <v>#REF!</v>
      </c>
      <c r="DX63" s="77" t="e">
        <f t="shared" si="79"/>
        <v>#REF!</v>
      </c>
      <c r="DY63" s="77" t="e">
        <f t="shared" si="79"/>
        <v>#REF!</v>
      </c>
      <c r="DZ63" s="77" t="e">
        <f t="shared" ref="DZ63:GK63" si="80">_xlfn.SINGLE(CSLL)*DZ61</f>
        <v>#REF!</v>
      </c>
      <c r="EA63" s="77" t="e">
        <f t="shared" si="80"/>
        <v>#REF!</v>
      </c>
      <c r="EB63" s="77" t="e">
        <f t="shared" si="80"/>
        <v>#REF!</v>
      </c>
      <c r="EC63" s="77" t="e">
        <f t="shared" si="80"/>
        <v>#REF!</v>
      </c>
      <c r="ED63" s="77" t="e">
        <f t="shared" si="80"/>
        <v>#REF!</v>
      </c>
      <c r="EE63" s="77" t="e">
        <f t="shared" si="80"/>
        <v>#REF!</v>
      </c>
      <c r="EF63" s="77" t="e">
        <f t="shared" si="80"/>
        <v>#REF!</v>
      </c>
      <c r="EG63" s="77" t="e">
        <f t="shared" si="80"/>
        <v>#REF!</v>
      </c>
      <c r="EH63" s="77" t="e">
        <f t="shared" si="80"/>
        <v>#REF!</v>
      </c>
      <c r="EI63" s="77" t="e">
        <f t="shared" si="80"/>
        <v>#REF!</v>
      </c>
      <c r="EJ63" s="77" t="e">
        <f t="shared" si="80"/>
        <v>#REF!</v>
      </c>
      <c r="EK63" s="77" t="e">
        <f t="shared" si="80"/>
        <v>#REF!</v>
      </c>
      <c r="EL63" s="77" t="e">
        <f t="shared" si="80"/>
        <v>#REF!</v>
      </c>
      <c r="EM63" s="77" t="e">
        <f t="shared" si="80"/>
        <v>#REF!</v>
      </c>
      <c r="EN63" s="77" t="e">
        <f t="shared" si="80"/>
        <v>#REF!</v>
      </c>
      <c r="EO63" s="77" t="e">
        <f t="shared" si="80"/>
        <v>#REF!</v>
      </c>
      <c r="EP63" s="77" t="e">
        <f t="shared" si="80"/>
        <v>#REF!</v>
      </c>
      <c r="EQ63" s="77" t="e">
        <f t="shared" si="80"/>
        <v>#REF!</v>
      </c>
      <c r="ER63" s="77" t="e">
        <f t="shared" si="80"/>
        <v>#REF!</v>
      </c>
      <c r="ES63" s="77" t="e">
        <f t="shared" si="80"/>
        <v>#REF!</v>
      </c>
      <c r="ET63" s="77" t="e">
        <f t="shared" si="80"/>
        <v>#REF!</v>
      </c>
      <c r="EU63" s="77" t="e">
        <f t="shared" si="80"/>
        <v>#REF!</v>
      </c>
      <c r="EV63" s="77" t="e">
        <f t="shared" si="80"/>
        <v>#REF!</v>
      </c>
      <c r="EW63" s="77" t="e">
        <f t="shared" si="80"/>
        <v>#REF!</v>
      </c>
      <c r="EX63" s="77" t="e">
        <f t="shared" si="80"/>
        <v>#REF!</v>
      </c>
      <c r="EY63" s="77" t="e">
        <f t="shared" si="80"/>
        <v>#REF!</v>
      </c>
      <c r="EZ63" s="77" t="e">
        <f t="shared" si="80"/>
        <v>#REF!</v>
      </c>
      <c r="FA63" s="77" t="e">
        <f t="shared" si="80"/>
        <v>#REF!</v>
      </c>
      <c r="FB63" s="77" t="e">
        <f t="shared" si="80"/>
        <v>#REF!</v>
      </c>
      <c r="FC63" s="77" t="e">
        <f t="shared" si="80"/>
        <v>#REF!</v>
      </c>
      <c r="FD63" s="77" t="e">
        <f t="shared" si="80"/>
        <v>#REF!</v>
      </c>
      <c r="FE63" s="77" t="e">
        <f t="shared" si="80"/>
        <v>#REF!</v>
      </c>
      <c r="FF63" s="77" t="e">
        <f t="shared" si="80"/>
        <v>#REF!</v>
      </c>
      <c r="FG63" s="77" t="e">
        <f t="shared" si="80"/>
        <v>#REF!</v>
      </c>
      <c r="FH63" s="77" t="e">
        <f t="shared" si="80"/>
        <v>#REF!</v>
      </c>
      <c r="FI63" s="77" t="e">
        <f t="shared" si="80"/>
        <v>#REF!</v>
      </c>
      <c r="FJ63" s="77" t="e">
        <f t="shared" si="80"/>
        <v>#REF!</v>
      </c>
      <c r="FK63" s="77" t="e">
        <f t="shared" si="80"/>
        <v>#REF!</v>
      </c>
      <c r="FL63" s="77" t="e">
        <f t="shared" si="80"/>
        <v>#REF!</v>
      </c>
      <c r="FM63" s="77" t="e">
        <f t="shared" si="80"/>
        <v>#REF!</v>
      </c>
      <c r="FN63" s="77" t="e">
        <f t="shared" si="80"/>
        <v>#REF!</v>
      </c>
      <c r="FO63" s="77" t="e">
        <f t="shared" si="80"/>
        <v>#REF!</v>
      </c>
      <c r="FP63" s="77" t="e">
        <f t="shared" si="80"/>
        <v>#REF!</v>
      </c>
      <c r="FQ63" s="77" t="e">
        <f t="shared" si="80"/>
        <v>#REF!</v>
      </c>
      <c r="FR63" s="77" t="e">
        <f t="shared" si="80"/>
        <v>#REF!</v>
      </c>
      <c r="FS63" s="77" t="e">
        <f t="shared" si="80"/>
        <v>#REF!</v>
      </c>
      <c r="FT63" s="77" t="e">
        <f t="shared" si="80"/>
        <v>#REF!</v>
      </c>
      <c r="FU63" s="77" t="e">
        <f t="shared" si="80"/>
        <v>#REF!</v>
      </c>
      <c r="FV63" s="77" t="e">
        <f t="shared" si="80"/>
        <v>#REF!</v>
      </c>
      <c r="FW63" s="77" t="e">
        <f t="shared" si="80"/>
        <v>#REF!</v>
      </c>
      <c r="FX63" s="77" t="e">
        <f t="shared" si="80"/>
        <v>#REF!</v>
      </c>
      <c r="FY63" s="77" t="e">
        <f t="shared" si="80"/>
        <v>#REF!</v>
      </c>
      <c r="FZ63" s="77" t="e">
        <f t="shared" si="80"/>
        <v>#REF!</v>
      </c>
      <c r="GA63" s="77" t="e">
        <f t="shared" si="80"/>
        <v>#REF!</v>
      </c>
      <c r="GB63" s="77" t="e">
        <f t="shared" si="80"/>
        <v>#REF!</v>
      </c>
      <c r="GC63" s="77" t="e">
        <f t="shared" si="80"/>
        <v>#REF!</v>
      </c>
      <c r="GD63" s="77" t="e">
        <f t="shared" si="80"/>
        <v>#REF!</v>
      </c>
      <c r="GE63" s="77" t="e">
        <f t="shared" si="80"/>
        <v>#REF!</v>
      </c>
      <c r="GF63" s="77" t="e">
        <f t="shared" si="80"/>
        <v>#REF!</v>
      </c>
      <c r="GG63" s="77" t="e">
        <f t="shared" si="80"/>
        <v>#REF!</v>
      </c>
      <c r="GH63" s="77" t="e">
        <f t="shared" si="80"/>
        <v>#REF!</v>
      </c>
      <c r="GI63" s="77" t="e">
        <f t="shared" si="80"/>
        <v>#REF!</v>
      </c>
      <c r="GJ63" s="77" t="e">
        <f t="shared" si="80"/>
        <v>#REF!</v>
      </c>
      <c r="GK63" s="77" t="e">
        <f t="shared" si="80"/>
        <v>#REF!</v>
      </c>
      <c r="GL63" s="77" t="e">
        <f t="shared" ref="GL63:HI63" si="81">_xlfn.SINGLE(CSLL)*GL61</f>
        <v>#REF!</v>
      </c>
      <c r="GM63" s="77" t="e">
        <f t="shared" si="81"/>
        <v>#REF!</v>
      </c>
      <c r="GN63" s="77" t="e">
        <f t="shared" si="81"/>
        <v>#REF!</v>
      </c>
      <c r="GO63" s="77" t="e">
        <f t="shared" si="81"/>
        <v>#REF!</v>
      </c>
      <c r="GP63" s="77" t="e">
        <f t="shared" si="81"/>
        <v>#REF!</v>
      </c>
      <c r="GQ63" s="77" t="e">
        <f t="shared" si="81"/>
        <v>#REF!</v>
      </c>
      <c r="GR63" s="77" t="e">
        <f t="shared" si="81"/>
        <v>#REF!</v>
      </c>
      <c r="GS63" s="77" t="e">
        <f t="shared" si="81"/>
        <v>#REF!</v>
      </c>
      <c r="GT63" s="77" t="e">
        <f t="shared" si="81"/>
        <v>#REF!</v>
      </c>
      <c r="GU63" s="77" t="e">
        <f t="shared" si="81"/>
        <v>#REF!</v>
      </c>
      <c r="GV63" s="77" t="e">
        <f t="shared" si="81"/>
        <v>#REF!</v>
      </c>
      <c r="GW63" s="77" t="e">
        <f t="shared" si="81"/>
        <v>#REF!</v>
      </c>
      <c r="GX63" s="77" t="e">
        <f t="shared" si="81"/>
        <v>#REF!</v>
      </c>
      <c r="GY63" s="77" t="e">
        <f t="shared" si="81"/>
        <v>#REF!</v>
      </c>
      <c r="GZ63" s="77" t="e">
        <f t="shared" si="81"/>
        <v>#REF!</v>
      </c>
      <c r="HA63" s="77" t="e">
        <f t="shared" si="81"/>
        <v>#REF!</v>
      </c>
      <c r="HB63" s="77" t="e">
        <f t="shared" si="81"/>
        <v>#REF!</v>
      </c>
      <c r="HC63" s="77" t="e">
        <f t="shared" si="81"/>
        <v>#REF!</v>
      </c>
      <c r="HD63" s="77" t="e">
        <f t="shared" si="81"/>
        <v>#REF!</v>
      </c>
      <c r="HE63" s="77" t="e">
        <f t="shared" si="81"/>
        <v>#REF!</v>
      </c>
      <c r="HF63" s="77" t="e">
        <f t="shared" si="81"/>
        <v>#REF!</v>
      </c>
      <c r="HG63" s="77" t="e">
        <f t="shared" si="81"/>
        <v>#REF!</v>
      </c>
      <c r="HH63" s="77" t="e">
        <f t="shared" si="81"/>
        <v>#REF!</v>
      </c>
      <c r="HI63" s="77" t="e">
        <f t="shared" si="81"/>
        <v>#REF!</v>
      </c>
    </row>
    <row r="65" spans="1:217" s="22" customFormat="1" x14ac:dyDescent="0.2">
      <c r="A65" s="34" t="s">
        <v>248</v>
      </c>
      <c r="B65" s="83">
        <f t="shared" ref="B65:BM65" si="82">B58-B60</f>
        <v>0</v>
      </c>
      <c r="C65" s="83">
        <f t="shared" si="82"/>
        <v>0</v>
      </c>
      <c r="D65" s="83">
        <f t="shared" si="82"/>
        <v>0</v>
      </c>
      <c r="E65" s="83">
        <f t="shared" si="82"/>
        <v>0</v>
      </c>
      <c r="F65" s="83">
        <f t="shared" si="82"/>
        <v>0</v>
      </c>
      <c r="G65" s="83">
        <f t="shared" si="82"/>
        <v>0</v>
      </c>
      <c r="H65" s="83" t="e">
        <f t="shared" si="82"/>
        <v>#REF!</v>
      </c>
      <c r="I65" s="83" t="e">
        <f t="shared" si="82"/>
        <v>#REF!</v>
      </c>
      <c r="J65" s="83" t="e">
        <f t="shared" si="82"/>
        <v>#REF!</v>
      </c>
      <c r="K65" s="83" t="e">
        <f t="shared" si="82"/>
        <v>#REF!</v>
      </c>
      <c r="L65" s="83" t="e">
        <f t="shared" si="82"/>
        <v>#REF!</v>
      </c>
      <c r="M65" s="83" t="e">
        <f t="shared" si="82"/>
        <v>#REF!</v>
      </c>
      <c r="N65" s="83" t="e">
        <f t="shared" si="82"/>
        <v>#REF!</v>
      </c>
      <c r="O65" s="83" t="e">
        <f t="shared" si="82"/>
        <v>#REF!</v>
      </c>
      <c r="P65" s="83" t="e">
        <f t="shared" si="82"/>
        <v>#REF!</v>
      </c>
      <c r="Q65" s="83" t="e">
        <f t="shared" si="82"/>
        <v>#REF!</v>
      </c>
      <c r="R65" s="83" t="e">
        <f t="shared" si="82"/>
        <v>#REF!</v>
      </c>
      <c r="S65" s="83" t="e">
        <f t="shared" si="82"/>
        <v>#REF!</v>
      </c>
      <c r="T65" s="83" t="e">
        <f t="shared" si="82"/>
        <v>#REF!</v>
      </c>
      <c r="U65" s="83" t="e">
        <f t="shared" si="82"/>
        <v>#REF!</v>
      </c>
      <c r="V65" s="83" t="e">
        <f t="shared" si="82"/>
        <v>#REF!</v>
      </c>
      <c r="W65" s="83" t="e">
        <f t="shared" si="82"/>
        <v>#REF!</v>
      </c>
      <c r="X65" s="83" t="e">
        <f t="shared" si="82"/>
        <v>#REF!</v>
      </c>
      <c r="Y65" s="83" t="e">
        <f t="shared" si="82"/>
        <v>#REF!</v>
      </c>
      <c r="Z65" s="83" t="e">
        <f t="shared" si="82"/>
        <v>#REF!</v>
      </c>
      <c r="AA65" s="83" t="e">
        <f t="shared" si="82"/>
        <v>#REF!</v>
      </c>
      <c r="AB65" s="83" t="e">
        <f t="shared" si="82"/>
        <v>#REF!</v>
      </c>
      <c r="AC65" s="83" t="e">
        <f t="shared" si="82"/>
        <v>#REF!</v>
      </c>
      <c r="AD65" s="83" t="e">
        <f t="shared" si="82"/>
        <v>#REF!</v>
      </c>
      <c r="AE65" s="83" t="e">
        <f t="shared" si="82"/>
        <v>#REF!</v>
      </c>
      <c r="AF65" s="83" t="e">
        <f t="shared" si="82"/>
        <v>#REF!</v>
      </c>
      <c r="AG65" s="83" t="e">
        <f t="shared" si="82"/>
        <v>#REF!</v>
      </c>
      <c r="AH65" s="83" t="e">
        <f t="shared" si="82"/>
        <v>#REF!</v>
      </c>
      <c r="AI65" s="83" t="e">
        <f t="shared" si="82"/>
        <v>#REF!</v>
      </c>
      <c r="AJ65" s="83" t="e">
        <f t="shared" si="82"/>
        <v>#REF!</v>
      </c>
      <c r="AK65" s="83" t="e">
        <f t="shared" si="82"/>
        <v>#REF!</v>
      </c>
      <c r="AL65" s="83" t="e">
        <f t="shared" si="82"/>
        <v>#REF!</v>
      </c>
      <c r="AM65" s="83" t="e">
        <f t="shared" si="82"/>
        <v>#REF!</v>
      </c>
      <c r="AN65" s="83" t="e">
        <f t="shared" si="82"/>
        <v>#REF!</v>
      </c>
      <c r="AO65" s="83" t="e">
        <f t="shared" si="82"/>
        <v>#REF!</v>
      </c>
      <c r="AP65" s="83" t="e">
        <f t="shared" si="82"/>
        <v>#REF!</v>
      </c>
      <c r="AQ65" s="83" t="e">
        <f t="shared" si="82"/>
        <v>#REF!</v>
      </c>
      <c r="AR65" s="83" t="e">
        <f t="shared" si="82"/>
        <v>#REF!</v>
      </c>
      <c r="AS65" s="83" t="e">
        <f t="shared" si="82"/>
        <v>#REF!</v>
      </c>
      <c r="AT65" s="83" t="e">
        <f t="shared" si="82"/>
        <v>#REF!</v>
      </c>
      <c r="AU65" s="83" t="e">
        <f t="shared" si="82"/>
        <v>#REF!</v>
      </c>
      <c r="AV65" s="83" t="e">
        <f t="shared" si="82"/>
        <v>#REF!</v>
      </c>
      <c r="AW65" s="83" t="e">
        <f t="shared" si="82"/>
        <v>#REF!</v>
      </c>
      <c r="AX65" s="83" t="e">
        <f t="shared" si="82"/>
        <v>#REF!</v>
      </c>
      <c r="AY65" s="83" t="e">
        <f t="shared" si="82"/>
        <v>#REF!</v>
      </c>
      <c r="AZ65" s="83" t="e">
        <f t="shared" si="82"/>
        <v>#REF!</v>
      </c>
      <c r="BA65" s="83" t="e">
        <f t="shared" si="82"/>
        <v>#REF!</v>
      </c>
      <c r="BB65" s="83" t="e">
        <f t="shared" si="82"/>
        <v>#REF!</v>
      </c>
      <c r="BC65" s="83" t="e">
        <f t="shared" si="82"/>
        <v>#REF!</v>
      </c>
      <c r="BD65" s="83" t="e">
        <f t="shared" si="82"/>
        <v>#REF!</v>
      </c>
      <c r="BE65" s="83" t="e">
        <f t="shared" si="82"/>
        <v>#REF!</v>
      </c>
      <c r="BF65" s="83" t="e">
        <f t="shared" si="82"/>
        <v>#REF!</v>
      </c>
      <c r="BG65" s="83" t="e">
        <f t="shared" si="82"/>
        <v>#REF!</v>
      </c>
      <c r="BH65" s="83" t="e">
        <f t="shared" si="82"/>
        <v>#REF!</v>
      </c>
      <c r="BI65" s="83" t="e">
        <f t="shared" si="82"/>
        <v>#REF!</v>
      </c>
      <c r="BJ65" s="83" t="e">
        <f t="shared" si="82"/>
        <v>#REF!</v>
      </c>
      <c r="BK65" s="83" t="e">
        <f t="shared" si="82"/>
        <v>#REF!</v>
      </c>
      <c r="BL65" s="83" t="e">
        <f t="shared" si="82"/>
        <v>#REF!</v>
      </c>
      <c r="BM65" s="83" t="e">
        <f t="shared" si="82"/>
        <v>#REF!</v>
      </c>
      <c r="BN65" s="83" t="e">
        <f t="shared" ref="BN65:DY65" si="83">BN58-BN60</f>
        <v>#REF!</v>
      </c>
      <c r="BO65" s="83" t="e">
        <f t="shared" si="83"/>
        <v>#REF!</v>
      </c>
      <c r="BP65" s="83" t="e">
        <f t="shared" si="83"/>
        <v>#REF!</v>
      </c>
      <c r="BQ65" s="83" t="e">
        <f t="shared" si="83"/>
        <v>#REF!</v>
      </c>
      <c r="BR65" s="83" t="e">
        <f t="shared" si="83"/>
        <v>#REF!</v>
      </c>
      <c r="BS65" s="83" t="e">
        <f t="shared" si="83"/>
        <v>#REF!</v>
      </c>
      <c r="BT65" s="83" t="e">
        <f t="shared" si="83"/>
        <v>#REF!</v>
      </c>
      <c r="BU65" s="83" t="e">
        <f t="shared" si="83"/>
        <v>#REF!</v>
      </c>
      <c r="BV65" s="83" t="e">
        <f t="shared" si="83"/>
        <v>#REF!</v>
      </c>
      <c r="BW65" s="83" t="e">
        <f t="shared" si="83"/>
        <v>#REF!</v>
      </c>
      <c r="BX65" s="83" t="e">
        <f t="shared" si="83"/>
        <v>#REF!</v>
      </c>
      <c r="BY65" s="83" t="e">
        <f t="shared" si="83"/>
        <v>#REF!</v>
      </c>
      <c r="BZ65" s="83" t="e">
        <f t="shared" si="83"/>
        <v>#REF!</v>
      </c>
      <c r="CA65" s="83" t="e">
        <f t="shared" si="83"/>
        <v>#REF!</v>
      </c>
      <c r="CB65" s="83" t="e">
        <f t="shared" si="83"/>
        <v>#REF!</v>
      </c>
      <c r="CC65" s="83" t="e">
        <f t="shared" si="83"/>
        <v>#REF!</v>
      </c>
      <c r="CD65" s="83" t="e">
        <f t="shared" si="83"/>
        <v>#REF!</v>
      </c>
      <c r="CE65" s="83" t="e">
        <f t="shared" si="83"/>
        <v>#REF!</v>
      </c>
      <c r="CF65" s="83" t="e">
        <f t="shared" si="83"/>
        <v>#REF!</v>
      </c>
      <c r="CG65" s="83" t="e">
        <f t="shared" si="83"/>
        <v>#REF!</v>
      </c>
      <c r="CH65" s="83" t="e">
        <f t="shared" si="83"/>
        <v>#REF!</v>
      </c>
      <c r="CI65" s="83" t="e">
        <f t="shared" si="83"/>
        <v>#REF!</v>
      </c>
      <c r="CJ65" s="83" t="e">
        <f t="shared" si="83"/>
        <v>#REF!</v>
      </c>
      <c r="CK65" s="83" t="e">
        <f t="shared" si="83"/>
        <v>#REF!</v>
      </c>
      <c r="CL65" s="83" t="e">
        <f t="shared" si="83"/>
        <v>#REF!</v>
      </c>
      <c r="CM65" s="83" t="e">
        <f t="shared" si="83"/>
        <v>#REF!</v>
      </c>
      <c r="CN65" s="83" t="e">
        <f t="shared" si="83"/>
        <v>#REF!</v>
      </c>
      <c r="CO65" s="83" t="e">
        <f t="shared" si="83"/>
        <v>#REF!</v>
      </c>
      <c r="CP65" s="83" t="e">
        <f t="shared" si="83"/>
        <v>#REF!</v>
      </c>
      <c r="CQ65" s="83" t="e">
        <f t="shared" si="83"/>
        <v>#REF!</v>
      </c>
      <c r="CR65" s="83" t="e">
        <f t="shared" si="83"/>
        <v>#REF!</v>
      </c>
      <c r="CS65" s="83" t="e">
        <f t="shared" si="83"/>
        <v>#REF!</v>
      </c>
      <c r="CT65" s="83" t="e">
        <f t="shared" si="83"/>
        <v>#REF!</v>
      </c>
      <c r="CU65" s="83" t="e">
        <f t="shared" si="83"/>
        <v>#REF!</v>
      </c>
      <c r="CV65" s="83" t="e">
        <f t="shared" si="83"/>
        <v>#REF!</v>
      </c>
      <c r="CW65" s="83" t="e">
        <f t="shared" si="83"/>
        <v>#REF!</v>
      </c>
      <c r="CX65" s="83" t="e">
        <f t="shared" si="83"/>
        <v>#REF!</v>
      </c>
      <c r="CY65" s="83" t="e">
        <f t="shared" si="83"/>
        <v>#REF!</v>
      </c>
      <c r="CZ65" s="83" t="e">
        <f t="shared" si="83"/>
        <v>#REF!</v>
      </c>
      <c r="DA65" s="83" t="e">
        <f t="shared" si="83"/>
        <v>#REF!</v>
      </c>
      <c r="DB65" s="83" t="e">
        <f t="shared" si="83"/>
        <v>#REF!</v>
      </c>
      <c r="DC65" s="83" t="e">
        <f t="shared" si="83"/>
        <v>#REF!</v>
      </c>
      <c r="DD65" s="83" t="e">
        <f t="shared" si="83"/>
        <v>#REF!</v>
      </c>
      <c r="DE65" s="83" t="e">
        <f t="shared" si="83"/>
        <v>#REF!</v>
      </c>
      <c r="DF65" s="83" t="e">
        <f t="shared" si="83"/>
        <v>#REF!</v>
      </c>
      <c r="DG65" s="83" t="e">
        <f t="shared" si="83"/>
        <v>#REF!</v>
      </c>
      <c r="DH65" s="83" t="e">
        <f t="shared" si="83"/>
        <v>#REF!</v>
      </c>
      <c r="DI65" s="83" t="e">
        <f t="shared" si="83"/>
        <v>#REF!</v>
      </c>
      <c r="DJ65" s="83" t="e">
        <f t="shared" si="83"/>
        <v>#REF!</v>
      </c>
      <c r="DK65" s="83" t="e">
        <f t="shared" si="83"/>
        <v>#REF!</v>
      </c>
      <c r="DL65" s="83" t="e">
        <f t="shared" si="83"/>
        <v>#REF!</v>
      </c>
      <c r="DM65" s="83" t="e">
        <f t="shared" si="83"/>
        <v>#REF!</v>
      </c>
      <c r="DN65" s="83" t="e">
        <f t="shared" si="83"/>
        <v>#REF!</v>
      </c>
      <c r="DO65" s="83" t="e">
        <f t="shared" si="83"/>
        <v>#REF!</v>
      </c>
      <c r="DP65" s="83" t="e">
        <f t="shared" si="83"/>
        <v>#REF!</v>
      </c>
      <c r="DQ65" s="83" t="e">
        <f t="shared" si="83"/>
        <v>#REF!</v>
      </c>
      <c r="DR65" s="83" t="e">
        <f t="shared" si="83"/>
        <v>#REF!</v>
      </c>
      <c r="DS65" s="83" t="e">
        <f t="shared" si="83"/>
        <v>#REF!</v>
      </c>
      <c r="DT65" s="83" t="e">
        <f t="shared" si="83"/>
        <v>#REF!</v>
      </c>
      <c r="DU65" s="83" t="e">
        <f t="shared" si="83"/>
        <v>#REF!</v>
      </c>
      <c r="DV65" s="83" t="e">
        <f t="shared" si="83"/>
        <v>#REF!</v>
      </c>
      <c r="DW65" s="83" t="e">
        <f t="shared" si="83"/>
        <v>#REF!</v>
      </c>
      <c r="DX65" s="83" t="e">
        <f t="shared" si="83"/>
        <v>#REF!</v>
      </c>
      <c r="DY65" s="83" t="e">
        <f t="shared" si="83"/>
        <v>#REF!</v>
      </c>
      <c r="DZ65" s="83" t="e">
        <f t="shared" ref="DZ65:GK65" si="84">DZ58-DZ60</f>
        <v>#REF!</v>
      </c>
      <c r="EA65" s="83" t="e">
        <f t="shared" si="84"/>
        <v>#REF!</v>
      </c>
      <c r="EB65" s="83" t="e">
        <f t="shared" si="84"/>
        <v>#REF!</v>
      </c>
      <c r="EC65" s="83" t="e">
        <f t="shared" si="84"/>
        <v>#REF!</v>
      </c>
      <c r="ED65" s="83" t="e">
        <f t="shared" si="84"/>
        <v>#REF!</v>
      </c>
      <c r="EE65" s="83" t="e">
        <f t="shared" si="84"/>
        <v>#REF!</v>
      </c>
      <c r="EF65" s="83" t="e">
        <f t="shared" si="84"/>
        <v>#REF!</v>
      </c>
      <c r="EG65" s="83" t="e">
        <f t="shared" si="84"/>
        <v>#REF!</v>
      </c>
      <c r="EH65" s="83" t="e">
        <f t="shared" si="84"/>
        <v>#REF!</v>
      </c>
      <c r="EI65" s="83" t="e">
        <f t="shared" si="84"/>
        <v>#REF!</v>
      </c>
      <c r="EJ65" s="83" t="e">
        <f t="shared" si="84"/>
        <v>#REF!</v>
      </c>
      <c r="EK65" s="83" t="e">
        <f t="shared" si="84"/>
        <v>#REF!</v>
      </c>
      <c r="EL65" s="83" t="e">
        <f t="shared" si="84"/>
        <v>#REF!</v>
      </c>
      <c r="EM65" s="83" t="e">
        <f t="shared" si="84"/>
        <v>#REF!</v>
      </c>
      <c r="EN65" s="83" t="e">
        <f t="shared" si="84"/>
        <v>#REF!</v>
      </c>
      <c r="EO65" s="83" t="e">
        <f t="shared" si="84"/>
        <v>#REF!</v>
      </c>
      <c r="EP65" s="83" t="e">
        <f t="shared" si="84"/>
        <v>#REF!</v>
      </c>
      <c r="EQ65" s="83" t="e">
        <f t="shared" si="84"/>
        <v>#REF!</v>
      </c>
      <c r="ER65" s="83" t="e">
        <f t="shared" si="84"/>
        <v>#REF!</v>
      </c>
      <c r="ES65" s="83" t="e">
        <f t="shared" si="84"/>
        <v>#REF!</v>
      </c>
      <c r="ET65" s="83" t="e">
        <f t="shared" si="84"/>
        <v>#REF!</v>
      </c>
      <c r="EU65" s="83" t="e">
        <f t="shared" si="84"/>
        <v>#REF!</v>
      </c>
      <c r="EV65" s="83" t="e">
        <f t="shared" si="84"/>
        <v>#REF!</v>
      </c>
      <c r="EW65" s="83" t="e">
        <f t="shared" si="84"/>
        <v>#REF!</v>
      </c>
      <c r="EX65" s="83" t="e">
        <f t="shared" si="84"/>
        <v>#REF!</v>
      </c>
      <c r="EY65" s="83" t="e">
        <f t="shared" si="84"/>
        <v>#REF!</v>
      </c>
      <c r="EZ65" s="83" t="e">
        <f t="shared" si="84"/>
        <v>#REF!</v>
      </c>
      <c r="FA65" s="83" t="e">
        <f t="shared" si="84"/>
        <v>#REF!</v>
      </c>
      <c r="FB65" s="83" t="e">
        <f t="shared" si="84"/>
        <v>#REF!</v>
      </c>
      <c r="FC65" s="83" t="e">
        <f t="shared" si="84"/>
        <v>#REF!</v>
      </c>
      <c r="FD65" s="83" t="e">
        <f t="shared" si="84"/>
        <v>#REF!</v>
      </c>
      <c r="FE65" s="83" t="e">
        <f t="shared" si="84"/>
        <v>#REF!</v>
      </c>
      <c r="FF65" s="83" t="e">
        <f t="shared" si="84"/>
        <v>#REF!</v>
      </c>
      <c r="FG65" s="83" t="e">
        <f t="shared" si="84"/>
        <v>#REF!</v>
      </c>
      <c r="FH65" s="83" t="e">
        <f t="shared" si="84"/>
        <v>#REF!</v>
      </c>
      <c r="FI65" s="83" t="e">
        <f t="shared" si="84"/>
        <v>#REF!</v>
      </c>
      <c r="FJ65" s="83" t="e">
        <f t="shared" si="84"/>
        <v>#REF!</v>
      </c>
      <c r="FK65" s="83" t="e">
        <f t="shared" si="84"/>
        <v>#REF!</v>
      </c>
      <c r="FL65" s="83" t="e">
        <f t="shared" si="84"/>
        <v>#REF!</v>
      </c>
      <c r="FM65" s="83" t="e">
        <f t="shared" si="84"/>
        <v>#REF!</v>
      </c>
      <c r="FN65" s="83" t="e">
        <f t="shared" si="84"/>
        <v>#REF!</v>
      </c>
      <c r="FO65" s="83" t="e">
        <f t="shared" si="84"/>
        <v>#REF!</v>
      </c>
      <c r="FP65" s="83" t="e">
        <f t="shared" si="84"/>
        <v>#REF!</v>
      </c>
      <c r="FQ65" s="83" t="e">
        <f t="shared" si="84"/>
        <v>#REF!</v>
      </c>
      <c r="FR65" s="83" t="e">
        <f t="shared" si="84"/>
        <v>#REF!</v>
      </c>
      <c r="FS65" s="83" t="e">
        <f t="shared" si="84"/>
        <v>#REF!</v>
      </c>
      <c r="FT65" s="83" t="e">
        <f t="shared" si="84"/>
        <v>#REF!</v>
      </c>
      <c r="FU65" s="83" t="e">
        <f t="shared" si="84"/>
        <v>#REF!</v>
      </c>
      <c r="FV65" s="83" t="e">
        <f t="shared" si="84"/>
        <v>#REF!</v>
      </c>
      <c r="FW65" s="83" t="e">
        <f t="shared" si="84"/>
        <v>#REF!</v>
      </c>
      <c r="FX65" s="83" t="e">
        <f t="shared" si="84"/>
        <v>#REF!</v>
      </c>
      <c r="FY65" s="83" t="e">
        <f t="shared" si="84"/>
        <v>#REF!</v>
      </c>
      <c r="FZ65" s="83" t="e">
        <f t="shared" si="84"/>
        <v>#REF!</v>
      </c>
      <c r="GA65" s="83" t="e">
        <f t="shared" si="84"/>
        <v>#REF!</v>
      </c>
      <c r="GB65" s="83" t="e">
        <f t="shared" si="84"/>
        <v>#REF!</v>
      </c>
      <c r="GC65" s="83" t="e">
        <f t="shared" si="84"/>
        <v>#REF!</v>
      </c>
      <c r="GD65" s="83" t="e">
        <f t="shared" si="84"/>
        <v>#REF!</v>
      </c>
      <c r="GE65" s="83" t="e">
        <f t="shared" si="84"/>
        <v>#REF!</v>
      </c>
      <c r="GF65" s="83" t="e">
        <f t="shared" si="84"/>
        <v>#REF!</v>
      </c>
      <c r="GG65" s="83" t="e">
        <f t="shared" si="84"/>
        <v>#REF!</v>
      </c>
      <c r="GH65" s="83" t="e">
        <f t="shared" si="84"/>
        <v>#REF!</v>
      </c>
      <c r="GI65" s="83" t="e">
        <f t="shared" si="84"/>
        <v>#REF!</v>
      </c>
      <c r="GJ65" s="83" t="e">
        <f t="shared" si="84"/>
        <v>#REF!</v>
      </c>
      <c r="GK65" s="83" t="e">
        <f t="shared" si="84"/>
        <v>#REF!</v>
      </c>
      <c r="GL65" s="83" t="e">
        <f t="shared" ref="GL65:HI65" si="85">GL58-GL60</f>
        <v>#REF!</v>
      </c>
      <c r="GM65" s="83" t="e">
        <f t="shared" si="85"/>
        <v>#REF!</v>
      </c>
      <c r="GN65" s="83" t="e">
        <f t="shared" si="85"/>
        <v>#REF!</v>
      </c>
      <c r="GO65" s="83" t="e">
        <f t="shared" si="85"/>
        <v>#REF!</v>
      </c>
      <c r="GP65" s="83" t="e">
        <f t="shared" si="85"/>
        <v>#REF!</v>
      </c>
      <c r="GQ65" s="83" t="e">
        <f t="shared" si="85"/>
        <v>#REF!</v>
      </c>
      <c r="GR65" s="83" t="e">
        <f t="shared" si="85"/>
        <v>#REF!</v>
      </c>
      <c r="GS65" s="83" t="e">
        <f t="shared" si="85"/>
        <v>#REF!</v>
      </c>
      <c r="GT65" s="83" t="e">
        <f t="shared" si="85"/>
        <v>#REF!</v>
      </c>
      <c r="GU65" s="83" t="e">
        <f t="shared" si="85"/>
        <v>#REF!</v>
      </c>
      <c r="GV65" s="83" t="e">
        <f t="shared" si="85"/>
        <v>#REF!</v>
      </c>
      <c r="GW65" s="83" t="e">
        <f t="shared" si="85"/>
        <v>#REF!</v>
      </c>
      <c r="GX65" s="83" t="e">
        <f t="shared" si="85"/>
        <v>#REF!</v>
      </c>
      <c r="GY65" s="83" t="e">
        <f t="shared" si="85"/>
        <v>#REF!</v>
      </c>
      <c r="GZ65" s="83" t="e">
        <f t="shared" si="85"/>
        <v>#REF!</v>
      </c>
      <c r="HA65" s="83" t="e">
        <f t="shared" si="85"/>
        <v>#REF!</v>
      </c>
      <c r="HB65" s="83" t="e">
        <f t="shared" si="85"/>
        <v>#REF!</v>
      </c>
      <c r="HC65" s="83" t="e">
        <f t="shared" si="85"/>
        <v>#REF!</v>
      </c>
      <c r="HD65" s="83" t="e">
        <f t="shared" si="85"/>
        <v>#REF!</v>
      </c>
      <c r="HE65" s="83" t="e">
        <f t="shared" si="85"/>
        <v>#REF!</v>
      </c>
      <c r="HF65" s="83" t="e">
        <f t="shared" si="85"/>
        <v>#REF!</v>
      </c>
      <c r="HG65" s="83" t="e">
        <f t="shared" si="85"/>
        <v>#REF!</v>
      </c>
      <c r="HH65" s="83" t="e">
        <f t="shared" si="85"/>
        <v>#REF!</v>
      </c>
      <c r="HI65" s="83" t="e">
        <f t="shared" si="85"/>
        <v>#REF!</v>
      </c>
    </row>
    <row r="67" spans="1:217" s="22" customFormat="1" x14ac:dyDescent="0.2">
      <c r="A67" s="34" t="s">
        <v>249</v>
      </c>
      <c r="B67" s="83">
        <f t="shared" ref="B67:G67" si="86">SUM(B68:B89)</f>
        <v>0</v>
      </c>
      <c r="C67" s="83">
        <f t="shared" si="86"/>
        <v>0</v>
      </c>
      <c r="D67" s="83">
        <f t="shared" si="86"/>
        <v>0</v>
      </c>
      <c r="E67" s="83">
        <f t="shared" si="86"/>
        <v>0</v>
      </c>
      <c r="F67" s="83">
        <f t="shared" si="86"/>
        <v>0</v>
      </c>
      <c r="G67" s="83">
        <f t="shared" si="86"/>
        <v>0</v>
      </c>
      <c r="H67" s="83" t="e">
        <f t="shared" ref="H67:BS67" si="87">SUM(H68:H89)</f>
        <v>#REF!</v>
      </c>
      <c r="I67" s="83" t="e">
        <f t="shared" si="87"/>
        <v>#REF!</v>
      </c>
      <c r="J67" s="83" t="e">
        <f t="shared" si="87"/>
        <v>#REF!</v>
      </c>
      <c r="K67" s="83" t="e">
        <f t="shared" si="87"/>
        <v>#REF!</v>
      </c>
      <c r="L67" s="83" t="e">
        <f t="shared" si="87"/>
        <v>#REF!</v>
      </c>
      <c r="M67" s="83" t="e">
        <f t="shared" si="87"/>
        <v>#REF!</v>
      </c>
      <c r="N67" s="83" t="e">
        <f t="shared" si="87"/>
        <v>#REF!</v>
      </c>
      <c r="O67" s="83" t="e">
        <f t="shared" si="87"/>
        <v>#REF!</v>
      </c>
      <c r="P67" s="83" t="e">
        <f t="shared" si="87"/>
        <v>#REF!</v>
      </c>
      <c r="Q67" s="83" t="e">
        <f t="shared" si="87"/>
        <v>#REF!</v>
      </c>
      <c r="R67" s="83" t="e">
        <f t="shared" si="87"/>
        <v>#REF!</v>
      </c>
      <c r="S67" s="83" t="e">
        <f t="shared" si="87"/>
        <v>#REF!</v>
      </c>
      <c r="T67" s="83" t="e">
        <f t="shared" si="87"/>
        <v>#REF!</v>
      </c>
      <c r="U67" s="83" t="e">
        <f t="shared" si="87"/>
        <v>#REF!</v>
      </c>
      <c r="V67" s="83" t="e">
        <f t="shared" si="87"/>
        <v>#REF!</v>
      </c>
      <c r="W67" s="83" t="e">
        <f t="shared" si="87"/>
        <v>#REF!</v>
      </c>
      <c r="X67" s="83" t="e">
        <f t="shared" si="87"/>
        <v>#REF!</v>
      </c>
      <c r="Y67" s="83" t="e">
        <f t="shared" si="87"/>
        <v>#REF!</v>
      </c>
      <c r="Z67" s="83" t="e">
        <f t="shared" si="87"/>
        <v>#REF!</v>
      </c>
      <c r="AA67" s="83" t="e">
        <f t="shared" si="87"/>
        <v>#REF!</v>
      </c>
      <c r="AB67" s="83" t="e">
        <f t="shared" si="87"/>
        <v>#REF!</v>
      </c>
      <c r="AC67" s="83" t="e">
        <f t="shared" si="87"/>
        <v>#REF!</v>
      </c>
      <c r="AD67" s="83" t="e">
        <f t="shared" si="87"/>
        <v>#REF!</v>
      </c>
      <c r="AE67" s="83" t="e">
        <f t="shared" si="87"/>
        <v>#REF!</v>
      </c>
      <c r="AF67" s="83" t="e">
        <f t="shared" si="87"/>
        <v>#REF!</v>
      </c>
      <c r="AG67" s="83" t="e">
        <f t="shared" si="87"/>
        <v>#REF!</v>
      </c>
      <c r="AH67" s="83" t="e">
        <f t="shared" si="87"/>
        <v>#REF!</v>
      </c>
      <c r="AI67" s="83" t="e">
        <f t="shared" si="87"/>
        <v>#REF!</v>
      </c>
      <c r="AJ67" s="83" t="e">
        <f t="shared" si="87"/>
        <v>#REF!</v>
      </c>
      <c r="AK67" s="83" t="e">
        <f t="shared" si="87"/>
        <v>#REF!</v>
      </c>
      <c r="AL67" s="83" t="e">
        <f t="shared" si="87"/>
        <v>#REF!</v>
      </c>
      <c r="AM67" s="83" t="e">
        <f t="shared" si="87"/>
        <v>#REF!</v>
      </c>
      <c r="AN67" s="83" t="e">
        <f t="shared" si="87"/>
        <v>#REF!</v>
      </c>
      <c r="AO67" s="83" t="e">
        <f t="shared" si="87"/>
        <v>#REF!</v>
      </c>
      <c r="AP67" s="83" t="e">
        <f t="shared" si="87"/>
        <v>#REF!</v>
      </c>
      <c r="AQ67" s="83" t="e">
        <f t="shared" si="87"/>
        <v>#REF!</v>
      </c>
      <c r="AR67" s="83" t="e">
        <f t="shared" si="87"/>
        <v>#REF!</v>
      </c>
      <c r="AS67" s="83" t="e">
        <f t="shared" si="87"/>
        <v>#REF!</v>
      </c>
      <c r="AT67" s="83" t="e">
        <f t="shared" si="87"/>
        <v>#REF!</v>
      </c>
      <c r="AU67" s="83" t="e">
        <f t="shared" si="87"/>
        <v>#REF!</v>
      </c>
      <c r="AV67" s="83" t="e">
        <f t="shared" si="87"/>
        <v>#REF!</v>
      </c>
      <c r="AW67" s="83" t="e">
        <f t="shared" si="87"/>
        <v>#REF!</v>
      </c>
      <c r="AX67" s="83" t="e">
        <f t="shared" si="87"/>
        <v>#REF!</v>
      </c>
      <c r="AY67" s="83" t="e">
        <f t="shared" si="87"/>
        <v>#REF!</v>
      </c>
      <c r="AZ67" s="83" t="e">
        <f t="shared" si="87"/>
        <v>#REF!</v>
      </c>
      <c r="BA67" s="83" t="e">
        <f t="shared" si="87"/>
        <v>#REF!</v>
      </c>
      <c r="BB67" s="83" t="e">
        <f t="shared" si="87"/>
        <v>#REF!</v>
      </c>
      <c r="BC67" s="83" t="e">
        <f t="shared" si="87"/>
        <v>#REF!</v>
      </c>
      <c r="BD67" s="83" t="e">
        <f t="shared" si="87"/>
        <v>#REF!</v>
      </c>
      <c r="BE67" s="83" t="e">
        <f t="shared" si="87"/>
        <v>#REF!</v>
      </c>
      <c r="BF67" s="83" t="e">
        <f t="shared" si="87"/>
        <v>#REF!</v>
      </c>
      <c r="BG67" s="83" t="e">
        <f t="shared" si="87"/>
        <v>#REF!</v>
      </c>
      <c r="BH67" s="83" t="e">
        <f t="shared" si="87"/>
        <v>#REF!</v>
      </c>
      <c r="BI67" s="83" t="e">
        <f t="shared" si="87"/>
        <v>#REF!</v>
      </c>
      <c r="BJ67" s="83" t="e">
        <f t="shared" si="87"/>
        <v>#REF!</v>
      </c>
      <c r="BK67" s="83" t="e">
        <f t="shared" si="87"/>
        <v>#REF!</v>
      </c>
      <c r="BL67" s="83" t="e">
        <f t="shared" si="87"/>
        <v>#REF!</v>
      </c>
      <c r="BM67" s="83" t="e">
        <f t="shared" si="87"/>
        <v>#REF!</v>
      </c>
      <c r="BN67" s="83" t="e">
        <f t="shared" si="87"/>
        <v>#REF!</v>
      </c>
      <c r="BO67" s="83" t="e">
        <f t="shared" si="87"/>
        <v>#REF!</v>
      </c>
      <c r="BP67" s="83" t="e">
        <f t="shared" si="87"/>
        <v>#REF!</v>
      </c>
      <c r="BQ67" s="83" t="e">
        <f t="shared" si="87"/>
        <v>#REF!</v>
      </c>
      <c r="BR67" s="83" t="e">
        <f t="shared" si="87"/>
        <v>#REF!</v>
      </c>
      <c r="BS67" s="83" t="e">
        <f t="shared" si="87"/>
        <v>#REF!</v>
      </c>
      <c r="BT67" s="83" t="e">
        <f t="shared" ref="BT67:EE67" si="88">SUM(BT68:BT89)</f>
        <v>#REF!</v>
      </c>
      <c r="BU67" s="83" t="e">
        <f t="shared" si="88"/>
        <v>#REF!</v>
      </c>
      <c r="BV67" s="83" t="e">
        <f t="shared" si="88"/>
        <v>#REF!</v>
      </c>
      <c r="BW67" s="83" t="e">
        <f t="shared" si="88"/>
        <v>#REF!</v>
      </c>
      <c r="BX67" s="83" t="e">
        <f t="shared" si="88"/>
        <v>#REF!</v>
      </c>
      <c r="BY67" s="83" t="e">
        <f t="shared" si="88"/>
        <v>#REF!</v>
      </c>
      <c r="BZ67" s="83" t="e">
        <f t="shared" si="88"/>
        <v>#REF!</v>
      </c>
      <c r="CA67" s="83" t="e">
        <f t="shared" si="88"/>
        <v>#REF!</v>
      </c>
      <c r="CB67" s="83" t="e">
        <f t="shared" si="88"/>
        <v>#REF!</v>
      </c>
      <c r="CC67" s="83" t="e">
        <f t="shared" si="88"/>
        <v>#REF!</v>
      </c>
      <c r="CD67" s="83" t="e">
        <f t="shared" si="88"/>
        <v>#REF!</v>
      </c>
      <c r="CE67" s="83" t="e">
        <f t="shared" si="88"/>
        <v>#REF!</v>
      </c>
      <c r="CF67" s="83" t="e">
        <f t="shared" si="88"/>
        <v>#REF!</v>
      </c>
      <c r="CG67" s="83" t="e">
        <f t="shared" si="88"/>
        <v>#REF!</v>
      </c>
      <c r="CH67" s="83" t="e">
        <f t="shared" si="88"/>
        <v>#REF!</v>
      </c>
      <c r="CI67" s="83" t="e">
        <f t="shared" si="88"/>
        <v>#REF!</v>
      </c>
      <c r="CJ67" s="83" t="e">
        <f t="shared" si="88"/>
        <v>#REF!</v>
      </c>
      <c r="CK67" s="83" t="e">
        <f t="shared" si="88"/>
        <v>#REF!</v>
      </c>
      <c r="CL67" s="83" t="e">
        <f t="shared" si="88"/>
        <v>#REF!</v>
      </c>
      <c r="CM67" s="83" t="e">
        <f t="shared" si="88"/>
        <v>#REF!</v>
      </c>
      <c r="CN67" s="83" t="e">
        <f t="shared" si="88"/>
        <v>#REF!</v>
      </c>
      <c r="CO67" s="83" t="e">
        <f t="shared" si="88"/>
        <v>#REF!</v>
      </c>
      <c r="CP67" s="83" t="e">
        <f t="shared" si="88"/>
        <v>#REF!</v>
      </c>
      <c r="CQ67" s="83" t="e">
        <f t="shared" si="88"/>
        <v>#REF!</v>
      </c>
      <c r="CR67" s="83" t="e">
        <f t="shared" si="88"/>
        <v>#REF!</v>
      </c>
      <c r="CS67" s="83" t="e">
        <f t="shared" si="88"/>
        <v>#REF!</v>
      </c>
      <c r="CT67" s="83" t="e">
        <f t="shared" si="88"/>
        <v>#REF!</v>
      </c>
      <c r="CU67" s="83" t="e">
        <f t="shared" si="88"/>
        <v>#REF!</v>
      </c>
      <c r="CV67" s="83" t="e">
        <f t="shared" si="88"/>
        <v>#REF!</v>
      </c>
      <c r="CW67" s="83" t="e">
        <f t="shared" si="88"/>
        <v>#REF!</v>
      </c>
      <c r="CX67" s="83" t="e">
        <f t="shared" si="88"/>
        <v>#REF!</v>
      </c>
      <c r="CY67" s="83" t="e">
        <f t="shared" si="88"/>
        <v>#REF!</v>
      </c>
      <c r="CZ67" s="83" t="e">
        <f t="shared" si="88"/>
        <v>#REF!</v>
      </c>
      <c r="DA67" s="83" t="e">
        <f t="shared" si="88"/>
        <v>#REF!</v>
      </c>
      <c r="DB67" s="83" t="e">
        <f t="shared" si="88"/>
        <v>#REF!</v>
      </c>
      <c r="DC67" s="83" t="e">
        <f t="shared" si="88"/>
        <v>#REF!</v>
      </c>
      <c r="DD67" s="83" t="e">
        <f t="shared" si="88"/>
        <v>#REF!</v>
      </c>
      <c r="DE67" s="83" t="e">
        <f t="shared" si="88"/>
        <v>#REF!</v>
      </c>
      <c r="DF67" s="83" t="e">
        <f t="shared" si="88"/>
        <v>#REF!</v>
      </c>
      <c r="DG67" s="83" t="e">
        <f t="shared" si="88"/>
        <v>#REF!</v>
      </c>
      <c r="DH67" s="83" t="e">
        <f t="shared" si="88"/>
        <v>#REF!</v>
      </c>
      <c r="DI67" s="83" t="e">
        <f t="shared" si="88"/>
        <v>#REF!</v>
      </c>
      <c r="DJ67" s="83" t="e">
        <f t="shared" si="88"/>
        <v>#REF!</v>
      </c>
      <c r="DK67" s="83" t="e">
        <f t="shared" si="88"/>
        <v>#REF!</v>
      </c>
      <c r="DL67" s="83" t="e">
        <f t="shared" si="88"/>
        <v>#REF!</v>
      </c>
      <c r="DM67" s="83" t="e">
        <f t="shared" si="88"/>
        <v>#REF!</v>
      </c>
      <c r="DN67" s="83" t="e">
        <f t="shared" si="88"/>
        <v>#REF!</v>
      </c>
      <c r="DO67" s="83" t="e">
        <f t="shared" si="88"/>
        <v>#REF!</v>
      </c>
      <c r="DP67" s="83" t="e">
        <f t="shared" si="88"/>
        <v>#REF!</v>
      </c>
      <c r="DQ67" s="83" t="e">
        <f t="shared" si="88"/>
        <v>#REF!</v>
      </c>
      <c r="DR67" s="83" t="e">
        <f t="shared" si="88"/>
        <v>#REF!</v>
      </c>
      <c r="DS67" s="83" t="e">
        <f t="shared" si="88"/>
        <v>#REF!</v>
      </c>
      <c r="DT67" s="83" t="e">
        <f t="shared" si="88"/>
        <v>#REF!</v>
      </c>
      <c r="DU67" s="83" t="e">
        <f t="shared" si="88"/>
        <v>#REF!</v>
      </c>
      <c r="DV67" s="83" t="e">
        <f t="shared" si="88"/>
        <v>#REF!</v>
      </c>
      <c r="DW67" s="83" t="e">
        <f t="shared" si="88"/>
        <v>#REF!</v>
      </c>
      <c r="DX67" s="83" t="e">
        <f t="shared" si="88"/>
        <v>#REF!</v>
      </c>
      <c r="DY67" s="83" t="e">
        <f t="shared" si="88"/>
        <v>#REF!</v>
      </c>
      <c r="DZ67" s="83" t="e">
        <f t="shared" si="88"/>
        <v>#REF!</v>
      </c>
      <c r="EA67" s="83" t="e">
        <f t="shared" si="88"/>
        <v>#REF!</v>
      </c>
      <c r="EB67" s="83" t="e">
        <f t="shared" si="88"/>
        <v>#REF!</v>
      </c>
      <c r="EC67" s="83" t="e">
        <f t="shared" si="88"/>
        <v>#REF!</v>
      </c>
      <c r="ED67" s="83" t="e">
        <f t="shared" si="88"/>
        <v>#REF!</v>
      </c>
      <c r="EE67" s="83" t="e">
        <f t="shared" si="88"/>
        <v>#REF!</v>
      </c>
      <c r="EF67" s="83" t="e">
        <f t="shared" ref="EF67:GQ67" si="89">SUM(EF68:EF89)</f>
        <v>#REF!</v>
      </c>
      <c r="EG67" s="83" t="e">
        <f t="shared" si="89"/>
        <v>#REF!</v>
      </c>
      <c r="EH67" s="83" t="e">
        <f t="shared" si="89"/>
        <v>#REF!</v>
      </c>
      <c r="EI67" s="83" t="e">
        <f t="shared" si="89"/>
        <v>#REF!</v>
      </c>
      <c r="EJ67" s="83" t="e">
        <f t="shared" si="89"/>
        <v>#REF!</v>
      </c>
      <c r="EK67" s="83" t="e">
        <f t="shared" si="89"/>
        <v>#REF!</v>
      </c>
      <c r="EL67" s="83" t="e">
        <f t="shared" si="89"/>
        <v>#REF!</v>
      </c>
      <c r="EM67" s="83" t="e">
        <f t="shared" si="89"/>
        <v>#REF!</v>
      </c>
      <c r="EN67" s="83" t="e">
        <f t="shared" si="89"/>
        <v>#REF!</v>
      </c>
      <c r="EO67" s="83" t="e">
        <f t="shared" si="89"/>
        <v>#REF!</v>
      </c>
      <c r="EP67" s="83" t="e">
        <f t="shared" si="89"/>
        <v>#REF!</v>
      </c>
      <c r="EQ67" s="83" t="e">
        <f t="shared" si="89"/>
        <v>#REF!</v>
      </c>
      <c r="ER67" s="83" t="e">
        <f t="shared" si="89"/>
        <v>#REF!</v>
      </c>
      <c r="ES67" s="83" t="e">
        <f t="shared" si="89"/>
        <v>#REF!</v>
      </c>
      <c r="ET67" s="83" t="e">
        <f t="shared" si="89"/>
        <v>#REF!</v>
      </c>
      <c r="EU67" s="83" t="e">
        <f t="shared" si="89"/>
        <v>#REF!</v>
      </c>
      <c r="EV67" s="83" t="e">
        <f t="shared" si="89"/>
        <v>#REF!</v>
      </c>
      <c r="EW67" s="83" t="e">
        <f t="shared" si="89"/>
        <v>#REF!</v>
      </c>
      <c r="EX67" s="83" t="e">
        <f t="shared" si="89"/>
        <v>#REF!</v>
      </c>
      <c r="EY67" s="83" t="e">
        <f t="shared" si="89"/>
        <v>#REF!</v>
      </c>
      <c r="EZ67" s="83" t="e">
        <f t="shared" si="89"/>
        <v>#REF!</v>
      </c>
      <c r="FA67" s="83" t="e">
        <f t="shared" si="89"/>
        <v>#REF!</v>
      </c>
      <c r="FB67" s="83" t="e">
        <f t="shared" si="89"/>
        <v>#REF!</v>
      </c>
      <c r="FC67" s="83" t="e">
        <f t="shared" si="89"/>
        <v>#REF!</v>
      </c>
      <c r="FD67" s="83" t="e">
        <f t="shared" si="89"/>
        <v>#REF!</v>
      </c>
      <c r="FE67" s="83" t="e">
        <f t="shared" si="89"/>
        <v>#REF!</v>
      </c>
      <c r="FF67" s="83" t="e">
        <f t="shared" si="89"/>
        <v>#REF!</v>
      </c>
      <c r="FG67" s="83" t="e">
        <f t="shared" si="89"/>
        <v>#REF!</v>
      </c>
      <c r="FH67" s="83" t="e">
        <f t="shared" si="89"/>
        <v>#REF!</v>
      </c>
      <c r="FI67" s="83" t="e">
        <f t="shared" si="89"/>
        <v>#REF!</v>
      </c>
      <c r="FJ67" s="83" t="e">
        <f t="shared" si="89"/>
        <v>#REF!</v>
      </c>
      <c r="FK67" s="83" t="e">
        <f t="shared" si="89"/>
        <v>#REF!</v>
      </c>
      <c r="FL67" s="83" t="e">
        <f t="shared" si="89"/>
        <v>#REF!</v>
      </c>
      <c r="FM67" s="83" t="e">
        <f t="shared" si="89"/>
        <v>#REF!</v>
      </c>
      <c r="FN67" s="83" t="e">
        <f t="shared" si="89"/>
        <v>#REF!</v>
      </c>
      <c r="FO67" s="83" t="e">
        <f t="shared" si="89"/>
        <v>#REF!</v>
      </c>
      <c r="FP67" s="83" t="e">
        <f t="shared" si="89"/>
        <v>#REF!</v>
      </c>
      <c r="FQ67" s="83" t="e">
        <f t="shared" si="89"/>
        <v>#REF!</v>
      </c>
      <c r="FR67" s="83" t="e">
        <f t="shared" si="89"/>
        <v>#REF!</v>
      </c>
      <c r="FS67" s="83" t="e">
        <f t="shared" si="89"/>
        <v>#REF!</v>
      </c>
      <c r="FT67" s="83" t="e">
        <f t="shared" si="89"/>
        <v>#REF!</v>
      </c>
      <c r="FU67" s="83" t="e">
        <f t="shared" si="89"/>
        <v>#REF!</v>
      </c>
      <c r="FV67" s="83" t="e">
        <f t="shared" si="89"/>
        <v>#REF!</v>
      </c>
      <c r="FW67" s="83" t="e">
        <f t="shared" si="89"/>
        <v>#REF!</v>
      </c>
      <c r="FX67" s="83" t="e">
        <f t="shared" si="89"/>
        <v>#REF!</v>
      </c>
      <c r="FY67" s="83" t="e">
        <f t="shared" si="89"/>
        <v>#REF!</v>
      </c>
      <c r="FZ67" s="83" t="e">
        <f t="shared" si="89"/>
        <v>#REF!</v>
      </c>
      <c r="GA67" s="83" t="e">
        <f t="shared" si="89"/>
        <v>#REF!</v>
      </c>
      <c r="GB67" s="83" t="e">
        <f t="shared" si="89"/>
        <v>#REF!</v>
      </c>
      <c r="GC67" s="83" t="e">
        <f t="shared" si="89"/>
        <v>#REF!</v>
      </c>
      <c r="GD67" s="83" t="e">
        <f t="shared" si="89"/>
        <v>#REF!</v>
      </c>
      <c r="GE67" s="83" t="e">
        <f t="shared" si="89"/>
        <v>#REF!</v>
      </c>
      <c r="GF67" s="83" t="e">
        <f t="shared" si="89"/>
        <v>#REF!</v>
      </c>
      <c r="GG67" s="83" t="e">
        <f t="shared" si="89"/>
        <v>#REF!</v>
      </c>
      <c r="GH67" s="83" t="e">
        <f t="shared" si="89"/>
        <v>#REF!</v>
      </c>
      <c r="GI67" s="83" t="e">
        <f t="shared" si="89"/>
        <v>#REF!</v>
      </c>
      <c r="GJ67" s="83" t="e">
        <f t="shared" si="89"/>
        <v>#REF!</v>
      </c>
      <c r="GK67" s="83" t="e">
        <f t="shared" si="89"/>
        <v>#REF!</v>
      </c>
      <c r="GL67" s="83" t="e">
        <f t="shared" si="89"/>
        <v>#REF!</v>
      </c>
      <c r="GM67" s="83" t="e">
        <f t="shared" si="89"/>
        <v>#REF!</v>
      </c>
      <c r="GN67" s="83" t="e">
        <f t="shared" si="89"/>
        <v>#REF!</v>
      </c>
      <c r="GO67" s="83" t="e">
        <f t="shared" si="89"/>
        <v>#REF!</v>
      </c>
      <c r="GP67" s="83" t="e">
        <f t="shared" si="89"/>
        <v>#REF!</v>
      </c>
      <c r="GQ67" s="83" t="e">
        <f t="shared" si="89"/>
        <v>#REF!</v>
      </c>
      <c r="GR67" s="83" t="e">
        <f t="shared" ref="GR67:HI67" si="90">SUM(GR68:GR89)</f>
        <v>#REF!</v>
      </c>
      <c r="GS67" s="83" t="e">
        <f t="shared" si="90"/>
        <v>#REF!</v>
      </c>
      <c r="GT67" s="83" t="e">
        <f t="shared" si="90"/>
        <v>#REF!</v>
      </c>
      <c r="GU67" s="83" t="e">
        <f t="shared" si="90"/>
        <v>#REF!</v>
      </c>
      <c r="GV67" s="83" t="e">
        <f t="shared" si="90"/>
        <v>#REF!</v>
      </c>
      <c r="GW67" s="83" t="e">
        <f t="shared" si="90"/>
        <v>#REF!</v>
      </c>
      <c r="GX67" s="83" t="e">
        <f t="shared" si="90"/>
        <v>#REF!</v>
      </c>
      <c r="GY67" s="83" t="e">
        <f t="shared" si="90"/>
        <v>#REF!</v>
      </c>
      <c r="GZ67" s="83" t="e">
        <f t="shared" si="90"/>
        <v>#REF!</v>
      </c>
      <c r="HA67" s="83" t="e">
        <f t="shared" si="90"/>
        <v>#REF!</v>
      </c>
      <c r="HB67" s="83" t="e">
        <f t="shared" si="90"/>
        <v>#REF!</v>
      </c>
      <c r="HC67" s="83" t="e">
        <f t="shared" si="90"/>
        <v>#REF!</v>
      </c>
      <c r="HD67" s="83" t="e">
        <f t="shared" si="90"/>
        <v>#REF!</v>
      </c>
      <c r="HE67" s="83" t="e">
        <f t="shared" si="90"/>
        <v>#REF!</v>
      </c>
      <c r="HF67" s="83" t="e">
        <f t="shared" si="90"/>
        <v>#REF!</v>
      </c>
      <c r="HG67" s="83" t="e">
        <f t="shared" si="90"/>
        <v>#REF!</v>
      </c>
      <c r="HH67" s="83" t="e">
        <f t="shared" si="90"/>
        <v>#REF!</v>
      </c>
      <c r="HI67" s="83" t="e">
        <f t="shared" si="90"/>
        <v>#REF!</v>
      </c>
    </row>
    <row r="68" spans="1:217" s="109" customFormat="1" x14ac:dyDescent="0.2">
      <c r="A68" s="113" t="s">
        <v>371</v>
      </c>
      <c r="B68" s="114">
        <v>0</v>
      </c>
      <c r="C68" s="114">
        <v>0</v>
      </c>
      <c r="D68" s="114">
        <v>0</v>
      </c>
      <c r="E68" s="114">
        <v>0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0</v>
      </c>
      <c r="AI68" s="114">
        <v>0</v>
      </c>
      <c r="AJ68" s="114">
        <v>0</v>
      </c>
      <c r="AK68" s="114">
        <v>0</v>
      </c>
      <c r="AL68" s="114">
        <v>0</v>
      </c>
      <c r="AM68" s="114">
        <v>0</v>
      </c>
      <c r="AN68" s="114">
        <v>0</v>
      </c>
      <c r="AO68" s="114">
        <v>0</v>
      </c>
      <c r="AP68" s="114">
        <v>0</v>
      </c>
      <c r="AQ68" s="114">
        <v>0</v>
      </c>
      <c r="AR68" s="114">
        <v>0</v>
      </c>
      <c r="AS68" s="114">
        <v>0</v>
      </c>
      <c r="AT68" s="114">
        <v>0</v>
      </c>
      <c r="AU68" s="114">
        <v>0</v>
      </c>
      <c r="AV68" s="114">
        <v>0</v>
      </c>
      <c r="AW68" s="114">
        <v>0</v>
      </c>
      <c r="AX68" s="114">
        <v>0</v>
      </c>
      <c r="AY68" s="114">
        <v>0</v>
      </c>
      <c r="AZ68" s="114">
        <v>0</v>
      </c>
      <c r="BA68" s="114">
        <v>0</v>
      </c>
      <c r="BB68" s="114">
        <v>0</v>
      </c>
      <c r="BC68" s="114">
        <v>0</v>
      </c>
      <c r="BD68" s="114">
        <v>0</v>
      </c>
      <c r="BE68" s="114">
        <v>0</v>
      </c>
      <c r="BF68" s="114">
        <v>0</v>
      </c>
      <c r="BG68" s="114">
        <v>0</v>
      </c>
      <c r="BH68" s="114">
        <v>0</v>
      </c>
      <c r="BI68" s="114">
        <v>0</v>
      </c>
      <c r="BJ68" s="114">
        <v>0</v>
      </c>
      <c r="BK68" s="114">
        <v>0</v>
      </c>
      <c r="BL68" s="114">
        <v>0</v>
      </c>
      <c r="BM68" s="114">
        <v>0</v>
      </c>
      <c r="BN68" s="114">
        <v>0</v>
      </c>
      <c r="BO68" s="114">
        <v>0</v>
      </c>
      <c r="BP68" s="114">
        <v>0</v>
      </c>
      <c r="BQ68" s="114">
        <v>0</v>
      </c>
      <c r="BR68" s="114">
        <v>0</v>
      </c>
      <c r="BS68" s="114">
        <v>0</v>
      </c>
      <c r="BT68" s="114">
        <v>0</v>
      </c>
      <c r="BU68" s="114">
        <v>0</v>
      </c>
      <c r="BV68" s="114">
        <v>0</v>
      </c>
      <c r="BW68" s="114">
        <v>0</v>
      </c>
      <c r="BX68" s="114">
        <v>0</v>
      </c>
      <c r="BY68" s="114">
        <v>0</v>
      </c>
      <c r="BZ68" s="114">
        <v>0</v>
      </c>
      <c r="CA68" s="114">
        <v>0</v>
      </c>
      <c r="CB68" s="114">
        <v>0</v>
      </c>
      <c r="CC68" s="114">
        <v>0</v>
      </c>
      <c r="CD68" s="114">
        <v>0</v>
      </c>
      <c r="CE68" s="114">
        <v>0</v>
      </c>
      <c r="CF68" s="114">
        <v>0</v>
      </c>
      <c r="CG68" s="114">
        <v>0</v>
      </c>
      <c r="CH68" s="114">
        <v>0</v>
      </c>
      <c r="CI68" s="114">
        <v>0</v>
      </c>
      <c r="CJ68" s="114">
        <v>0</v>
      </c>
      <c r="CK68" s="114">
        <v>0</v>
      </c>
      <c r="CL68" s="114">
        <v>0</v>
      </c>
      <c r="CM68" s="114">
        <v>0</v>
      </c>
      <c r="CN68" s="114">
        <v>0</v>
      </c>
      <c r="CO68" s="114">
        <v>0</v>
      </c>
      <c r="CP68" s="114">
        <v>0</v>
      </c>
      <c r="CQ68" s="114">
        <v>0</v>
      </c>
      <c r="CR68" s="114">
        <v>0</v>
      </c>
      <c r="CS68" s="114">
        <v>0</v>
      </c>
      <c r="CT68" s="114">
        <v>0</v>
      </c>
      <c r="CU68" s="114">
        <v>0</v>
      </c>
      <c r="CV68" s="114">
        <v>0</v>
      </c>
      <c r="CW68" s="114">
        <v>0</v>
      </c>
      <c r="CX68" s="114">
        <v>0</v>
      </c>
      <c r="CY68" s="114">
        <v>0</v>
      </c>
      <c r="CZ68" s="114">
        <v>0</v>
      </c>
      <c r="DA68" s="114">
        <v>0</v>
      </c>
      <c r="DB68" s="114">
        <v>0</v>
      </c>
      <c r="DC68" s="114">
        <v>0</v>
      </c>
      <c r="DD68" s="114">
        <v>0</v>
      </c>
      <c r="DE68" s="114">
        <v>0</v>
      </c>
      <c r="DF68" s="114">
        <v>0</v>
      </c>
      <c r="DG68" s="114">
        <v>0</v>
      </c>
      <c r="DH68" s="114">
        <v>0</v>
      </c>
      <c r="DI68" s="114">
        <v>0</v>
      </c>
      <c r="DJ68" s="114">
        <v>0</v>
      </c>
      <c r="DK68" s="114">
        <v>0</v>
      </c>
      <c r="DL68" s="114">
        <v>0</v>
      </c>
      <c r="DM68" s="114">
        <v>0</v>
      </c>
      <c r="DN68" s="114">
        <v>0</v>
      </c>
      <c r="DO68" s="114">
        <v>0</v>
      </c>
      <c r="DP68" s="114">
        <v>0</v>
      </c>
      <c r="DQ68" s="114">
        <v>0</v>
      </c>
      <c r="DR68" s="114">
        <v>0</v>
      </c>
      <c r="DS68" s="114">
        <v>0</v>
      </c>
      <c r="DT68" s="114">
        <v>0</v>
      </c>
      <c r="DU68" s="114">
        <v>0</v>
      </c>
      <c r="DV68" s="114">
        <v>0</v>
      </c>
      <c r="DW68" s="114">
        <v>0</v>
      </c>
      <c r="DX68" s="114">
        <v>0</v>
      </c>
      <c r="DY68" s="114">
        <v>0</v>
      </c>
      <c r="DZ68" s="114">
        <v>0</v>
      </c>
      <c r="EA68" s="114">
        <v>0</v>
      </c>
      <c r="EB68" s="114">
        <v>0</v>
      </c>
      <c r="EC68" s="114">
        <v>0</v>
      </c>
      <c r="ED68" s="114">
        <v>0</v>
      </c>
      <c r="EE68" s="114">
        <v>0</v>
      </c>
      <c r="EF68" s="114">
        <v>0</v>
      </c>
      <c r="EG68" s="114">
        <v>0</v>
      </c>
      <c r="EH68" s="114">
        <v>0</v>
      </c>
      <c r="EI68" s="114">
        <v>0</v>
      </c>
      <c r="EJ68" s="114">
        <v>0</v>
      </c>
      <c r="EK68" s="114">
        <v>0</v>
      </c>
      <c r="EL68" s="114">
        <v>0</v>
      </c>
      <c r="EM68" s="114">
        <v>0</v>
      </c>
      <c r="EN68" s="114">
        <v>0</v>
      </c>
      <c r="EO68" s="114">
        <v>0</v>
      </c>
      <c r="EP68" s="114">
        <v>0</v>
      </c>
      <c r="EQ68" s="114">
        <v>0</v>
      </c>
      <c r="ER68" s="114">
        <v>0</v>
      </c>
      <c r="ES68" s="114">
        <v>0</v>
      </c>
      <c r="ET68" s="114">
        <v>0</v>
      </c>
      <c r="EU68" s="114">
        <v>0</v>
      </c>
      <c r="EV68" s="114">
        <v>0</v>
      </c>
      <c r="EW68" s="114">
        <v>0</v>
      </c>
      <c r="EX68" s="114">
        <v>0</v>
      </c>
      <c r="EY68" s="114">
        <v>0</v>
      </c>
      <c r="EZ68" s="114">
        <v>0</v>
      </c>
      <c r="FA68" s="114">
        <v>0</v>
      </c>
      <c r="FB68" s="114">
        <v>0</v>
      </c>
      <c r="FC68" s="114">
        <v>0</v>
      </c>
      <c r="FD68" s="114">
        <v>0</v>
      </c>
      <c r="FE68" s="114">
        <v>0</v>
      </c>
      <c r="FF68" s="114">
        <v>0</v>
      </c>
      <c r="FG68" s="114">
        <v>0</v>
      </c>
      <c r="FH68" s="114">
        <v>0</v>
      </c>
      <c r="FI68" s="114">
        <v>0</v>
      </c>
      <c r="FJ68" s="114">
        <v>0</v>
      </c>
      <c r="FK68" s="114">
        <v>0</v>
      </c>
      <c r="FL68" s="114">
        <v>0</v>
      </c>
      <c r="FM68" s="114">
        <v>0</v>
      </c>
      <c r="FN68" s="114">
        <v>0</v>
      </c>
      <c r="FO68" s="114">
        <v>0</v>
      </c>
      <c r="FP68" s="114">
        <v>0</v>
      </c>
      <c r="FQ68" s="114">
        <v>0</v>
      </c>
      <c r="FR68" s="114">
        <v>0</v>
      </c>
      <c r="FS68" s="114">
        <v>0</v>
      </c>
      <c r="FT68" s="114">
        <v>0</v>
      </c>
      <c r="FU68" s="114">
        <v>0</v>
      </c>
      <c r="FV68" s="114">
        <v>0</v>
      </c>
      <c r="FW68" s="114">
        <v>0</v>
      </c>
      <c r="FX68" s="114">
        <v>0</v>
      </c>
      <c r="FY68" s="114">
        <v>0</v>
      </c>
      <c r="FZ68" s="114">
        <v>0</v>
      </c>
      <c r="GA68" s="114">
        <v>0</v>
      </c>
      <c r="GB68" s="114">
        <v>0</v>
      </c>
      <c r="GC68" s="114">
        <v>0</v>
      </c>
      <c r="GD68" s="114">
        <v>0</v>
      </c>
      <c r="GE68" s="114">
        <v>0</v>
      </c>
      <c r="GF68" s="114">
        <v>0</v>
      </c>
      <c r="GG68" s="114">
        <v>0</v>
      </c>
      <c r="GH68" s="114">
        <v>0</v>
      </c>
      <c r="GI68" s="114">
        <v>0</v>
      </c>
      <c r="GJ68" s="114">
        <v>0</v>
      </c>
      <c r="GK68" s="114">
        <v>0</v>
      </c>
      <c r="GL68" s="114">
        <v>0</v>
      </c>
      <c r="GM68" s="114">
        <v>0</v>
      </c>
      <c r="GN68" s="114">
        <v>0</v>
      </c>
      <c r="GO68" s="114">
        <v>0</v>
      </c>
      <c r="GP68" s="114">
        <v>0</v>
      </c>
      <c r="GQ68" s="114">
        <v>0</v>
      </c>
      <c r="GR68" s="114">
        <v>0</v>
      </c>
      <c r="GS68" s="114">
        <v>0</v>
      </c>
      <c r="GT68" s="114">
        <v>0</v>
      </c>
      <c r="GU68" s="114">
        <v>0</v>
      </c>
      <c r="GV68" s="114">
        <v>0</v>
      </c>
      <c r="GW68" s="114">
        <v>0</v>
      </c>
      <c r="GX68" s="114">
        <v>0</v>
      </c>
      <c r="GY68" s="114">
        <v>0</v>
      </c>
      <c r="GZ68" s="114">
        <v>0</v>
      </c>
      <c r="HA68" s="114">
        <v>0</v>
      </c>
      <c r="HB68" s="114">
        <v>0</v>
      </c>
      <c r="HC68" s="114">
        <v>0</v>
      </c>
      <c r="HD68" s="114">
        <v>0</v>
      </c>
      <c r="HE68" s="114">
        <v>0</v>
      </c>
      <c r="HF68" s="114">
        <v>0</v>
      </c>
      <c r="HG68" s="114">
        <v>0</v>
      </c>
      <c r="HH68" s="114">
        <v>0</v>
      </c>
      <c r="HI68" s="114">
        <v>0</v>
      </c>
    </row>
    <row r="69" spans="1:217" s="109" customFormat="1" x14ac:dyDescent="0.2">
      <c r="A69" s="113" t="s">
        <v>372</v>
      </c>
      <c r="B69" s="114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  <c r="AC69" s="114">
        <v>0</v>
      </c>
      <c r="AD69" s="114">
        <v>0</v>
      </c>
      <c r="AE69" s="114">
        <v>0</v>
      </c>
      <c r="AF69" s="114">
        <v>0</v>
      </c>
      <c r="AG69" s="114">
        <v>0</v>
      </c>
      <c r="AH69" s="114">
        <v>0</v>
      </c>
      <c r="AI69" s="114">
        <v>0</v>
      </c>
      <c r="AJ69" s="114">
        <v>0</v>
      </c>
      <c r="AK69" s="114">
        <v>0</v>
      </c>
      <c r="AL69" s="114">
        <v>0</v>
      </c>
      <c r="AM69" s="114">
        <v>0</v>
      </c>
      <c r="AN69" s="114">
        <v>0</v>
      </c>
      <c r="AO69" s="114">
        <v>0</v>
      </c>
      <c r="AP69" s="114">
        <v>0</v>
      </c>
      <c r="AQ69" s="114">
        <v>0</v>
      </c>
      <c r="AR69" s="114">
        <v>0</v>
      </c>
      <c r="AS69" s="114">
        <v>0</v>
      </c>
      <c r="AT69" s="114">
        <v>0</v>
      </c>
      <c r="AU69" s="114">
        <v>0</v>
      </c>
      <c r="AV69" s="114">
        <v>0</v>
      </c>
      <c r="AW69" s="114">
        <v>0</v>
      </c>
      <c r="AX69" s="114">
        <v>0</v>
      </c>
      <c r="AY69" s="114">
        <v>0</v>
      </c>
      <c r="AZ69" s="114">
        <v>0</v>
      </c>
      <c r="BA69" s="114">
        <v>0</v>
      </c>
      <c r="BB69" s="114">
        <v>0</v>
      </c>
      <c r="BC69" s="114">
        <v>0</v>
      </c>
      <c r="BD69" s="114">
        <v>0</v>
      </c>
      <c r="BE69" s="114">
        <v>0</v>
      </c>
      <c r="BF69" s="114">
        <v>0</v>
      </c>
      <c r="BG69" s="114">
        <v>0</v>
      </c>
      <c r="BH69" s="114">
        <v>0</v>
      </c>
      <c r="BI69" s="114">
        <v>0</v>
      </c>
      <c r="BJ69" s="114">
        <v>0</v>
      </c>
      <c r="BK69" s="114">
        <v>0</v>
      </c>
      <c r="BL69" s="114">
        <v>0</v>
      </c>
      <c r="BM69" s="114">
        <v>0</v>
      </c>
      <c r="BN69" s="114">
        <v>0</v>
      </c>
      <c r="BO69" s="114">
        <v>0</v>
      </c>
      <c r="BP69" s="114">
        <v>0</v>
      </c>
      <c r="BQ69" s="114">
        <v>0</v>
      </c>
      <c r="BR69" s="114">
        <v>0</v>
      </c>
      <c r="BS69" s="114">
        <v>0</v>
      </c>
      <c r="BT69" s="114">
        <v>0</v>
      </c>
      <c r="BU69" s="114">
        <v>0</v>
      </c>
      <c r="BV69" s="114">
        <v>0</v>
      </c>
      <c r="BW69" s="114">
        <v>0</v>
      </c>
      <c r="BX69" s="114">
        <v>0</v>
      </c>
      <c r="BY69" s="114">
        <v>0</v>
      </c>
      <c r="BZ69" s="114">
        <v>0</v>
      </c>
      <c r="CA69" s="114">
        <v>0</v>
      </c>
      <c r="CB69" s="114">
        <v>0</v>
      </c>
      <c r="CC69" s="114">
        <v>0</v>
      </c>
      <c r="CD69" s="114">
        <v>0</v>
      </c>
      <c r="CE69" s="114">
        <v>0</v>
      </c>
      <c r="CF69" s="114">
        <v>0</v>
      </c>
      <c r="CG69" s="114">
        <v>0</v>
      </c>
      <c r="CH69" s="114">
        <v>0</v>
      </c>
      <c r="CI69" s="114">
        <v>0</v>
      </c>
      <c r="CJ69" s="114">
        <v>0</v>
      </c>
      <c r="CK69" s="114">
        <v>0</v>
      </c>
      <c r="CL69" s="114">
        <v>0</v>
      </c>
      <c r="CM69" s="114">
        <v>0</v>
      </c>
      <c r="CN69" s="114">
        <v>0</v>
      </c>
      <c r="CO69" s="114">
        <v>0</v>
      </c>
      <c r="CP69" s="114">
        <v>0</v>
      </c>
      <c r="CQ69" s="114">
        <v>0</v>
      </c>
      <c r="CR69" s="114">
        <v>0</v>
      </c>
      <c r="CS69" s="114">
        <v>0</v>
      </c>
      <c r="CT69" s="114">
        <v>0</v>
      </c>
      <c r="CU69" s="114">
        <v>0</v>
      </c>
      <c r="CV69" s="114">
        <v>0</v>
      </c>
      <c r="CW69" s="114">
        <v>0</v>
      </c>
      <c r="CX69" s="114">
        <v>0</v>
      </c>
      <c r="CY69" s="114">
        <v>0</v>
      </c>
      <c r="CZ69" s="114">
        <v>0</v>
      </c>
      <c r="DA69" s="114">
        <v>0</v>
      </c>
      <c r="DB69" s="114">
        <v>0</v>
      </c>
      <c r="DC69" s="114">
        <v>0</v>
      </c>
      <c r="DD69" s="114">
        <v>0</v>
      </c>
      <c r="DE69" s="114">
        <v>0</v>
      </c>
      <c r="DF69" s="114">
        <v>0</v>
      </c>
      <c r="DG69" s="114">
        <v>0</v>
      </c>
      <c r="DH69" s="114">
        <v>0</v>
      </c>
      <c r="DI69" s="114">
        <v>0</v>
      </c>
      <c r="DJ69" s="114">
        <v>0</v>
      </c>
      <c r="DK69" s="114">
        <v>0</v>
      </c>
      <c r="DL69" s="114">
        <v>0</v>
      </c>
      <c r="DM69" s="114">
        <v>0</v>
      </c>
      <c r="DN69" s="114">
        <v>0</v>
      </c>
      <c r="DO69" s="114">
        <v>0</v>
      </c>
      <c r="DP69" s="114">
        <v>0</v>
      </c>
      <c r="DQ69" s="114">
        <v>0</v>
      </c>
      <c r="DR69" s="114">
        <v>0</v>
      </c>
      <c r="DS69" s="114">
        <v>0</v>
      </c>
      <c r="DT69" s="114">
        <v>0</v>
      </c>
      <c r="DU69" s="114">
        <v>0</v>
      </c>
      <c r="DV69" s="114">
        <v>0</v>
      </c>
      <c r="DW69" s="114">
        <v>0</v>
      </c>
      <c r="DX69" s="114">
        <v>0</v>
      </c>
      <c r="DY69" s="114">
        <v>0</v>
      </c>
      <c r="DZ69" s="114">
        <v>0</v>
      </c>
      <c r="EA69" s="114">
        <v>0</v>
      </c>
      <c r="EB69" s="114">
        <v>0</v>
      </c>
      <c r="EC69" s="114">
        <v>0</v>
      </c>
      <c r="ED69" s="114">
        <v>0</v>
      </c>
      <c r="EE69" s="114">
        <v>0</v>
      </c>
      <c r="EF69" s="114">
        <v>0</v>
      </c>
      <c r="EG69" s="114">
        <v>0</v>
      </c>
      <c r="EH69" s="114">
        <v>0</v>
      </c>
      <c r="EI69" s="114">
        <v>0</v>
      </c>
      <c r="EJ69" s="114">
        <v>0</v>
      </c>
      <c r="EK69" s="114">
        <v>0</v>
      </c>
      <c r="EL69" s="114">
        <v>0</v>
      </c>
      <c r="EM69" s="114">
        <v>0</v>
      </c>
      <c r="EN69" s="114">
        <v>0</v>
      </c>
      <c r="EO69" s="114">
        <v>0</v>
      </c>
      <c r="EP69" s="114">
        <v>0</v>
      </c>
      <c r="EQ69" s="114">
        <v>0</v>
      </c>
      <c r="ER69" s="114">
        <v>0</v>
      </c>
      <c r="ES69" s="114">
        <v>0</v>
      </c>
      <c r="ET69" s="114">
        <v>0</v>
      </c>
      <c r="EU69" s="114">
        <v>0</v>
      </c>
      <c r="EV69" s="114">
        <v>0</v>
      </c>
      <c r="EW69" s="114">
        <v>0</v>
      </c>
      <c r="EX69" s="114">
        <v>0</v>
      </c>
      <c r="EY69" s="114">
        <v>0</v>
      </c>
      <c r="EZ69" s="114">
        <v>0</v>
      </c>
      <c r="FA69" s="114">
        <v>0</v>
      </c>
      <c r="FB69" s="114">
        <v>0</v>
      </c>
      <c r="FC69" s="114">
        <v>0</v>
      </c>
      <c r="FD69" s="114">
        <v>0</v>
      </c>
      <c r="FE69" s="114">
        <v>0</v>
      </c>
      <c r="FF69" s="114">
        <v>0</v>
      </c>
      <c r="FG69" s="114">
        <v>0</v>
      </c>
      <c r="FH69" s="114">
        <v>0</v>
      </c>
      <c r="FI69" s="114">
        <v>0</v>
      </c>
      <c r="FJ69" s="114">
        <v>0</v>
      </c>
      <c r="FK69" s="114">
        <v>0</v>
      </c>
      <c r="FL69" s="114">
        <v>0</v>
      </c>
      <c r="FM69" s="114">
        <v>0</v>
      </c>
      <c r="FN69" s="114">
        <v>0</v>
      </c>
      <c r="FO69" s="114">
        <v>0</v>
      </c>
      <c r="FP69" s="114">
        <v>0</v>
      </c>
      <c r="FQ69" s="114">
        <v>0</v>
      </c>
      <c r="FR69" s="114">
        <v>0</v>
      </c>
      <c r="FS69" s="114">
        <v>0</v>
      </c>
      <c r="FT69" s="114">
        <v>0</v>
      </c>
      <c r="FU69" s="114">
        <v>0</v>
      </c>
      <c r="FV69" s="114">
        <v>0</v>
      </c>
      <c r="FW69" s="114">
        <v>0</v>
      </c>
      <c r="FX69" s="114">
        <v>0</v>
      </c>
      <c r="FY69" s="114">
        <v>0</v>
      </c>
      <c r="FZ69" s="114">
        <v>0</v>
      </c>
      <c r="GA69" s="114">
        <v>0</v>
      </c>
      <c r="GB69" s="114">
        <v>0</v>
      </c>
      <c r="GC69" s="114">
        <v>0</v>
      </c>
      <c r="GD69" s="114">
        <v>0</v>
      </c>
      <c r="GE69" s="114">
        <v>0</v>
      </c>
      <c r="GF69" s="114">
        <v>0</v>
      </c>
      <c r="GG69" s="114">
        <v>0</v>
      </c>
      <c r="GH69" s="114">
        <v>0</v>
      </c>
      <c r="GI69" s="114">
        <v>0</v>
      </c>
      <c r="GJ69" s="114">
        <v>0</v>
      </c>
      <c r="GK69" s="114">
        <v>0</v>
      </c>
      <c r="GL69" s="114">
        <v>0</v>
      </c>
      <c r="GM69" s="114">
        <v>0</v>
      </c>
      <c r="GN69" s="114">
        <v>0</v>
      </c>
      <c r="GO69" s="114">
        <v>0</v>
      </c>
      <c r="GP69" s="114">
        <v>0</v>
      </c>
      <c r="GQ69" s="114">
        <v>0</v>
      </c>
      <c r="GR69" s="114">
        <v>0</v>
      </c>
      <c r="GS69" s="114">
        <v>0</v>
      </c>
      <c r="GT69" s="114">
        <v>0</v>
      </c>
      <c r="GU69" s="114">
        <v>0</v>
      </c>
      <c r="GV69" s="114">
        <v>0</v>
      </c>
      <c r="GW69" s="114">
        <v>0</v>
      </c>
      <c r="GX69" s="114">
        <v>0</v>
      </c>
      <c r="GY69" s="114">
        <v>0</v>
      </c>
      <c r="GZ69" s="114">
        <v>0</v>
      </c>
      <c r="HA69" s="114">
        <v>0</v>
      </c>
      <c r="HB69" s="114">
        <v>0</v>
      </c>
      <c r="HC69" s="114">
        <v>0</v>
      </c>
      <c r="HD69" s="114">
        <v>0</v>
      </c>
      <c r="HE69" s="114">
        <v>0</v>
      </c>
      <c r="HF69" s="114">
        <v>0</v>
      </c>
      <c r="HG69" s="114">
        <v>0</v>
      </c>
      <c r="HH69" s="114">
        <v>0</v>
      </c>
      <c r="HI69" s="114">
        <v>0</v>
      </c>
    </row>
    <row r="70" spans="1:217" s="109" customFormat="1" x14ac:dyDescent="0.2">
      <c r="A70" s="113" t="s">
        <v>373</v>
      </c>
      <c r="B70" s="114">
        <v>0</v>
      </c>
      <c r="C70" s="114">
        <v>0</v>
      </c>
      <c r="D70" s="114">
        <v>0</v>
      </c>
      <c r="E70" s="114">
        <v>0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14">
        <v>0</v>
      </c>
      <c r="AG70" s="114">
        <v>0</v>
      </c>
      <c r="AH70" s="114">
        <v>0</v>
      </c>
      <c r="AI70" s="114">
        <v>0</v>
      </c>
      <c r="AJ70" s="114">
        <v>0</v>
      </c>
      <c r="AK70" s="114">
        <v>0</v>
      </c>
      <c r="AL70" s="114">
        <v>0</v>
      </c>
      <c r="AM70" s="114">
        <v>0</v>
      </c>
      <c r="AN70" s="114">
        <v>0</v>
      </c>
      <c r="AO70" s="114">
        <v>0</v>
      </c>
      <c r="AP70" s="114">
        <v>0</v>
      </c>
      <c r="AQ70" s="114">
        <v>0</v>
      </c>
      <c r="AR70" s="114">
        <v>0</v>
      </c>
      <c r="AS70" s="114">
        <v>0</v>
      </c>
      <c r="AT70" s="114">
        <v>0</v>
      </c>
      <c r="AU70" s="114">
        <v>0</v>
      </c>
      <c r="AV70" s="114">
        <v>0</v>
      </c>
      <c r="AW70" s="114">
        <v>0</v>
      </c>
      <c r="AX70" s="114">
        <v>0</v>
      </c>
      <c r="AY70" s="114">
        <v>0</v>
      </c>
      <c r="AZ70" s="114">
        <v>0</v>
      </c>
      <c r="BA70" s="114">
        <v>0</v>
      </c>
      <c r="BB70" s="114">
        <v>0</v>
      </c>
      <c r="BC70" s="114">
        <v>0</v>
      </c>
      <c r="BD70" s="114">
        <v>0</v>
      </c>
      <c r="BE70" s="114">
        <v>0</v>
      </c>
      <c r="BF70" s="114">
        <v>0</v>
      </c>
      <c r="BG70" s="114">
        <v>0</v>
      </c>
      <c r="BH70" s="114">
        <v>0</v>
      </c>
      <c r="BI70" s="114">
        <v>0</v>
      </c>
      <c r="BJ70" s="114">
        <v>0</v>
      </c>
      <c r="BK70" s="114">
        <v>0</v>
      </c>
      <c r="BL70" s="114">
        <v>0</v>
      </c>
      <c r="BM70" s="114">
        <v>0</v>
      </c>
      <c r="BN70" s="114">
        <v>0</v>
      </c>
      <c r="BO70" s="114">
        <v>0</v>
      </c>
      <c r="BP70" s="114">
        <v>0</v>
      </c>
      <c r="BQ70" s="114">
        <v>0</v>
      </c>
      <c r="BR70" s="114">
        <v>0</v>
      </c>
      <c r="BS70" s="114">
        <v>0</v>
      </c>
      <c r="BT70" s="114">
        <v>0</v>
      </c>
      <c r="BU70" s="114">
        <v>0</v>
      </c>
      <c r="BV70" s="114">
        <v>0</v>
      </c>
      <c r="BW70" s="114">
        <v>0</v>
      </c>
      <c r="BX70" s="114">
        <v>0</v>
      </c>
      <c r="BY70" s="114">
        <v>0</v>
      </c>
      <c r="BZ70" s="114">
        <v>0</v>
      </c>
      <c r="CA70" s="114">
        <v>0</v>
      </c>
      <c r="CB70" s="114">
        <v>0</v>
      </c>
      <c r="CC70" s="114">
        <v>0</v>
      </c>
      <c r="CD70" s="114">
        <v>0</v>
      </c>
      <c r="CE70" s="114">
        <v>0</v>
      </c>
      <c r="CF70" s="114">
        <v>0</v>
      </c>
      <c r="CG70" s="114">
        <v>0</v>
      </c>
      <c r="CH70" s="114">
        <v>0</v>
      </c>
      <c r="CI70" s="114">
        <v>0</v>
      </c>
      <c r="CJ70" s="114">
        <v>0</v>
      </c>
      <c r="CK70" s="114">
        <v>0</v>
      </c>
      <c r="CL70" s="114">
        <v>0</v>
      </c>
      <c r="CM70" s="114">
        <v>0</v>
      </c>
      <c r="CN70" s="114">
        <v>0</v>
      </c>
      <c r="CO70" s="114">
        <v>0</v>
      </c>
      <c r="CP70" s="114">
        <v>0</v>
      </c>
      <c r="CQ70" s="114">
        <v>0</v>
      </c>
      <c r="CR70" s="114">
        <v>0</v>
      </c>
      <c r="CS70" s="114">
        <v>0</v>
      </c>
      <c r="CT70" s="114">
        <v>0</v>
      </c>
      <c r="CU70" s="114">
        <v>0</v>
      </c>
      <c r="CV70" s="114">
        <v>0</v>
      </c>
      <c r="CW70" s="114">
        <v>0</v>
      </c>
      <c r="CX70" s="114">
        <v>0</v>
      </c>
      <c r="CY70" s="114">
        <v>0</v>
      </c>
      <c r="CZ70" s="114">
        <v>0</v>
      </c>
      <c r="DA70" s="114">
        <v>0</v>
      </c>
      <c r="DB70" s="114">
        <v>0</v>
      </c>
      <c r="DC70" s="114">
        <v>0</v>
      </c>
      <c r="DD70" s="114">
        <v>0</v>
      </c>
      <c r="DE70" s="114">
        <v>0</v>
      </c>
      <c r="DF70" s="114">
        <v>0</v>
      </c>
      <c r="DG70" s="114">
        <v>0</v>
      </c>
      <c r="DH70" s="114">
        <v>0</v>
      </c>
      <c r="DI70" s="114">
        <v>0</v>
      </c>
      <c r="DJ70" s="114">
        <v>0</v>
      </c>
      <c r="DK70" s="114">
        <v>0</v>
      </c>
      <c r="DL70" s="114">
        <v>0</v>
      </c>
      <c r="DM70" s="114">
        <v>0</v>
      </c>
      <c r="DN70" s="114">
        <v>0</v>
      </c>
      <c r="DO70" s="114">
        <v>0</v>
      </c>
      <c r="DP70" s="114">
        <v>0</v>
      </c>
      <c r="DQ70" s="114">
        <v>0</v>
      </c>
      <c r="DR70" s="114">
        <v>0</v>
      </c>
      <c r="DS70" s="114">
        <v>0</v>
      </c>
      <c r="DT70" s="114">
        <v>0</v>
      </c>
      <c r="DU70" s="114">
        <v>0</v>
      </c>
      <c r="DV70" s="114">
        <v>0</v>
      </c>
      <c r="DW70" s="114">
        <v>0</v>
      </c>
      <c r="DX70" s="114">
        <v>0</v>
      </c>
      <c r="DY70" s="114">
        <v>0</v>
      </c>
      <c r="DZ70" s="114">
        <v>0</v>
      </c>
      <c r="EA70" s="114">
        <v>0</v>
      </c>
      <c r="EB70" s="114">
        <v>0</v>
      </c>
      <c r="EC70" s="114">
        <v>0</v>
      </c>
      <c r="ED70" s="114">
        <v>0</v>
      </c>
      <c r="EE70" s="114">
        <v>0</v>
      </c>
      <c r="EF70" s="114">
        <v>0</v>
      </c>
      <c r="EG70" s="114">
        <v>0</v>
      </c>
      <c r="EH70" s="114">
        <v>0</v>
      </c>
      <c r="EI70" s="114">
        <v>0</v>
      </c>
      <c r="EJ70" s="114">
        <v>0</v>
      </c>
      <c r="EK70" s="114">
        <v>0</v>
      </c>
      <c r="EL70" s="114">
        <v>0</v>
      </c>
      <c r="EM70" s="114">
        <v>0</v>
      </c>
      <c r="EN70" s="114">
        <v>0</v>
      </c>
      <c r="EO70" s="114">
        <v>0</v>
      </c>
      <c r="EP70" s="114">
        <v>0</v>
      </c>
      <c r="EQ70" s="114">
        <v>0</v>
      </c>
      <c r="ER70" s="114">
        <v>0</v>
      </c>
      <c r="ES70" s="114">
        <v>0</v>
      </c>
      <c r="ET70" s="114">
        <v>0</v>
      </c>
      <c r="EU70" s="114">
        <v>0</v>
      </c>
      <c r="EV70" s="114">
        <v>0</v>
      </c>
      <c r="EW70" s="114">
        <v>0</v>
      </c>
      <c r="EX70" s="114">
        <v>0</v>
      </c>
      <c r="EY70" s="114">
        <v>0</v>
      </c>
      <c r="EZ70" s="114">
        <v>0</v>
      </c>
      <c r="FA70" s="114">
        <v>0</v>
      </c>
      <c r="FB70" s="114">
        <v>0</v>
      </c>
      <c r="FC70" s="114">
        <v>0</v>
      </c>
      <c r="FD70" s="114">
        <v>0</v>
      </c>
      <c r="FE70" s="114">
        <v>0</v>
      </c>
      <c r="FF70" s="114">
        <v>0</v>
      </c>
      <c r="FG70" s="114">
        <v>0</v>
      </c>
      <c r="FH70" s="114">
        <v>0</v>
      </c>
      <c r="FI70" s="114">
        <v>0</v>
      </c>
      <c r="FJ70" s="114">
        <v>0</v>
      </c>
      <c r="FK70" s="114">
        <v>0</v>
      </c>
      <c r="FL70" s="114">
        <v>0</v>
      </c>
      <c r="FM70" s="114">
        <v>0</v>
      </c>
      <c r="FN70" s="114">
        <v>0</v>
      </c>
      <c r="FO70" s="114">
        <v>0</v>
      </c>
      <c r="FP70" s="114">
        <v>0</v>
      </c>
      <c r="FQ70" s="114">
        <v>0</v>
      </c>
      <c r="FR70" s="114">
        <v>0</v>
      </c>
      <c r="FS70" s="114">
        <v>0</v>
      </c>
      <c r="FT70" s="114">
        <v>0</v>
      </c>
      <c r="FU70" s="114">
        <v>0</v>
      </c>
      <c r="FV70" s="114">
        <v>0</v>
      </c>
      <c r="FW70" s="114">
        <v>0</v>
      </c>
      <c r="FX70" s="114">
        <v>0</v>
      </c>
      <c r="FY70" s="114">
        <v>0</v>
      </c>
      <c r="FZ70" s="114">
        <v>0</v>
      </c>
      <c r="GA70" s="114">
        <v>0</v>
      </c>
      <c r="GB70" s="114">
        <v>0</v>
      </c>
      <c r="GC70" s="114">
        <v>0</v>
      </c>
      <c r="GD70" s="114">
        <v>0</v>
      </c>
      <c r="GE70" s="114">
        <v>0</v>
      </c>
      <c r="GF70" s="114">
        <v>0</v>
      </c>
      <c r="GG70" s="114">
        <v>0</v>
      </c>
      <c r="GH70" s="114">
        <v>0</v>
      </c>
      <c r="GI70" s="114">
        <v>0</v>
      </c>
      <c r="GJ70" s="114">
        <v>0</v>
      </c>
      <c r="GK70" s="114">
        <v>0</v>
      </c>
      <c r="GL70" s="114">
        <v>0</v>
      </c>
      <c r="GM70" s="114">
        <v>0</v>
      </c>
      <c r="GN70" s="114">
        <v>0</v>
      </c>
      <c r="GO70" s="114">
        <v>0</v>
      </c>
      <c r="GP70" s="114">
        <v>0</v>
      </c>
      <c r="GQ70" s="114">
        <v>0</v>
      </c>
      <c r="GR70" s="114">
        <v>0</v>
      </c>
      <c r="GS70" s="114">
        <v>0</v>
      </c>
      <c r="GT70" s="114">
        <v>0</v>
      </c>
      <c r="GU70" s="114">
        <v>0</v>
      </c>
      <c r="GV70" s="114">
        <v>0</v>
      </c>
      <c r="GW70" s="114">
        <v>0</v>
      </c>
      <c r="GX70" s="114">
        <v>0</v>
      </c>
      <c r="GY70" s="114">
        <v>0</v>
      </c>
      <c r="GZ70" s="114">
        <v>0</v>
      </c>
      <c r="HA70" s="114">
        <v>0</v>
      </c>
      <c r="HB70" s="114">
        <v>0</v>
      </c>
      <c r="HC70" s="114">
        <v>0</v>
      </c>
      <c r="HD70" s="114">
        <v>0</v>
      </c>
      <c r="HE70" s="114">
        <v>0</v>
      </c>
      <c r="HF70" s="114">
        <v>0</v>
      </c>
      <c r="HG70" s="114">
        <v>0</v>
      </c>
      <c r="HH70" s="114">
        <v>0</v>
      </c>
      <c r="HI70" s="114">
        <v>0</v>
      </c>
    </row>
    <row r="71" spans="1:217" s="109" customFormat="1" x14ac:dyDescent="0.2">
      <c r="A71" s="113" t="s">
        <v>374</v>
      </c>
      <c r="B71" s="114">
        <v>0</v>
      </c>
      <c r="C71" s="114">
        <v>0</v>
      </c>
      <c r="D71" s="114">
        <v>0</v>
      </c>
      <c r="E71" s="114">
        <v>0</v>
      </c>
      <c r="F71" s="114">
        <v>0</v>
      </c>
      <c r="G71" s="114">
        <v>0</v>
      </c>
      <c r="H71" s="114">
        <v>0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4">
        <v>0</v>
      </c>
      <c r="AD71" s="114">
        <v>0</v>
      </c>
      <c r="AE71" s="114">
        <v>0</v>
      </c>
      <c r="AF71" s="114">
        <v>0</v>
      </c>
      <c r="AG71" s="114">
        <v>0</v>
      </c>
      <c r="AH71" s="114">
        <v>0</v>
      </c>
      <c r="AI71" s="114">
        <v>0</v>
      </c>
      <c r="AJ71" s="114">
        <v>0</v>
      </c>
      <c r="AK71" s="114">
        <v>0</v>
      </c>
      <c r="AL71" s="114">
        <v>0</v>
      </c>
      <c r="AM71" s="114">
        <v>0</v>
      </c>
      <c r="AN71" s="114">
        <v>0</v>
      </c>
      <c r="AO71" s="114">
        <v>0</v>
      </c>
      <c r="AP71" s="114">
        <v>0</v>
      </c>
      <c r="AQ71" s="114">
        <v>0</v>
      </c>
      <c r="AR71" s="114">
        <v>0</v>
      </c>
      <c r="AS71" s="114">
        <v>0</v>
      </c>
      <c r="AT71" s="114">
        <v>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AZ71" s="114">
        <v>0</v>
      </c>
      <c r="BA71" s="114">
        <v>0</v>
      </c>
      <c r="BB71" s="114">
        <v>0</v>
      </c>
      <c r="BC71" s="114">
        <v>0</v>
      </c>
      <c r="BD71" s="114">
        <v>0</v>
      </c>
      <c r="BE71" s="114">
        <v>0</v>
      </c>
      <c r="BF71" s="114">
        <v>0</v>
      </c>
      <c r="BG71" s="114">
        <v>0</v>
      </c>
      <c r="BH71" s="114">
        <v>0</v>
      </c>
      <c r="BI71" s="114">
        <v>0</v>
      </c>
      <c r="BJ71" s="114">
        <v>0</v>
      </c>
      <c r="BK71" s="114">
        <v>0</v>
      </c>
      <c r="BL71" s="114">
        <v>0</v>
      </c>
      <c r="BM71" s="114">
        <v>0</v>
      </c>
      <c r="BN71" s="114">
        <v>0</v>
      </c>
      <c r="BO71" s="114">
        <v>0</v>
      </c>
      <c r="BP71" s="114">
        <v>0</v>
      </c>
      <c r="BQ71" s="114">
        <v>0</v>
      </c>
      <c r="BR71" s="114">
        <v>0</v>
      </c>
      <c r="BS71" s="114">
        <v>0</v>
      </c>
      <c r="BT71" s="114">
        <v>0</v>
      </c>
      <c r="BU71" s="114">
        <v>0</v>
      </c>
      <c r="BV71" s="114">
        <v>0</v>
      </c>
      <c r="BW71" s="114">
        <v>0</v>
      </c>
      <c r="BX71" s="114">
        <v>0</v>
      </c>
      <c r="BY71" s="114">
        <v>0</v>
      </c>
      <c r="BZ71" s="114">
        <v>0</v>
      </c>
      <c r="CA71" s="114">
        <v>0</v>
      </c>
      <c r="CB71" s="114">
        <v>0</v>
      </c>
      <c r="CC71" s="114">
        <v>0</v>
      </c>
      <c r="CD71" s="114">
        <v>0</v>
      </c>
      <c r="CE71" s="114">
        <v>0</v>
      </c>
      <c r="CF71" s="114">
        <v>0</v>
      </c>
      <c r="CG71" s="114">
        <v>0</v>
      </c>
      <c r="CH71" s="114">
        <v>0</v>
      </c>
      <c r="CI71" s="114">
        <v>0</v>
      </c>
      <c r="CJ71" s="114">
        <v>0</v>
      </c>
      <c r="CK71" s="114">
        <v>0</v>
      </c>
      <c r="CL71" s="114">
        <v>0</v>
      </c>
      <c r="CM71" s="114">
        <v>0</v>
      </c>
      <c r="CN71" s="114">
        <v>0</v>
      </c>
      <c r="CO71" s="114">
        <v>0</v>
      </c>
      <c r="CP71" s="114">
        <v>0</v>
      </c>
      <c r="CQ71" s="114">
        <v>0</v>
      </c>
      <c r="CR71" s="114">
        <v>0</v>
      </c>
      <c r="CS71" s="114">
        <v>0</v>
      </c>
      <c r="CT71" s="114">
        <v>0</v>
      </c>
      <c r="CU71" s="114">
        <v>0</v>
      </c>
      <c r="CV71" s="114">
        <v>0</v>
      </c>
      <c r="CW71" s="114">
        <v>0</v>
      </c>
      <c r="CX71" s="114">
        <v>0</v>
      </c>
      <c r="CY71" s="114">
        <v>0</v>
      </c>
      <c r="CZ71" s="114">
        <v>0</v>
      </c>
      <c r="DA71" s="114">
        <v>0</v>
      </c>
      <c r="DB71" s="114">
        <v>0</v>
      </c>
      <c r="DC71" s="114">
        <v>0</v>
      </c>
      <c r="DD71" s="114">
        <v>0</v>
      </c>
      <c r="DE71" s="114">
        <v>0</v>
      </c>
      <c r="DF71" s="114">
        <v>0</v>
      </c>
      <c r="DG71" s="114">
        <v>0</v>
      </c>
      <c r="DH71" s="114">
        <v>0</v>
      </c>
      <c r="DI71" s="114">
        <v>0</v>
      </c>
      <c r="DJ71" s="114">
        <v>0</v>
      </c>
      <c r="DK71" s="114">
        <v>0</v>
      </c>
      <c r="DL71" s="114">
        <v>0</v>
      </c>
      <c r="DM71" s="114">
        <v>0</v>
      </c>
      <c r="DN71" s="114">
        <v>0</v>
      </c>
      <c r="DO71" s="114">
        <v>0</v>
      </c>
      <c r="DP71" s="114">
        <v>0</v>
      </c>
      <c r="DQ71" s="114">
        <v>0</v>
      </c>
      <c r="DR71" s="114">
        <v>0</v>
      </c>
      <c r="DS71" s="114">
        <v>0</v>
      </c>
      <c r="DT71" s="114">
        <v>0</v>
      </c>
      <c r="DU71" s="114">
        <v>0</v>
      </c>
      <c r="DV71" s="114">
        <v>0</v>
      </c>
      <c r="DW71" s="114">
        <v>0</v>
      </c>
      <c r="DX71" s="114">
        <v>0</v>
      </c>
      <c r="DY71" s="114">
        <v>0</v>
      </c>
      <c r="DZ71" s="114">
        <v>0</v>
      </c>
      <c r="EA71" s="114">
        <v>0</v>
      </c>
      <c r="EB71" s="114">
        <v>0</v>
      </c>
      <c r="EC71" s="114">
        <v>0</v>
      </c>
      <c r="ED71" s="114">
        <v>0</v>
      </c>
      <c r="EE71" s="114">
        <v>0</v>
      </c>
      <c r="EF71" s="114">
        <v>0</v>
      </c>
      <c r="EG71" s="114">
        <v>0</v>
      </c>
      <c r="EH71" s="114">
        <v>0</v>
      </c>
      <c r="EI71" s="114">
        <v>0</v>
      </c>
      <c r="EJ71" s="114">
        <v>0</v>
      </c>
      <c r="EK71" s="114">
        <v>0</v>
      </c>
      <c r="EL71" s="114">
        <v>0</v>
      </c>
      <c r="EM71" s="114">
        <v>0</v>
      </c>
      <c r="EN71" s="114">
        <v>0</v>
      </c>
      <c r="EO71" s="114">
        <v>0</v>
      </c>
      <c r="EP71" s="114">
        <v>0</v>
      </c>
      <c r="EQ71" s="114">
        <v>0</v>
      </c>
      <c r="ER71" s="114">
        <v>0</v>
      </c>
      <c r="ES71" s="114">
        <v>0</v>
      </c>
      <c r="ET71" s="114">
        <v>0</v>
      </c>
      <c r="EU71" s="114">
        <v>0</v>
      </c>
      <c r="EV71" s="114">
        <v>0</v>
      </c>
      <c r="EW71" s="114">
        <v>0</v>
      </c>
      <c r="EX71" s="114">
        <v>0</v>
      </c>
      <c r="EY71" s="114">
        <v>0</v>
      </c>
      <c r="EZ71" s="114">
        <v>0</v>
      </c>
      <c r="FA71" s="114">
        <v>0</v>
      </c>
      <c r="FB71" s="114">
        <v>0</v>
      </c>
      <c r="FC71" s="114">
        <v>0</v>
      </c>
      <c r="FD71" s="114">
        <v>0</v>
      </c>
      <c r="FE71" s="114">
        <v>0</v>
      </c>
      <c r="FF71" s="114">
        <v>0</v>
      </c>
      <c r="FG71" s="114">
        <v>0</v>
      </c>
      <c r="FH71" s="114">
        <v>0</v>
      </c>
      <c r="FI71" s="114">
        <v>0</v>
      </c>
      <c r="FJ71" s="114">
        <v>0</v>
      </c>
      <c r="FK71" s="114">
        <v>0</v>
      </c>
      <c r="FL71" s="114">
        <v>0</v>
      </c>
      <c r="FM71" s="114">
        <v>0</v>
      </c>
      <c r="FN71" s="114">
        <v>0</v>
      </c>
      <c r="FO71" s="114">
        <v>0</v>
      </c>
      <c r="FP71" s="114">
        <v>0</v>
      </c>
      <c r="FQ71" s="114">
        <v>0</v>
      </c>
      <c r="FR71" s="114">
        <v>0</v>
      </c>
      <c r="FS71" s="114">
        <v>0</v>
      </c>
      <c r="FT71" s="114">
        <v>0</v>
      </c>
      <c r="FU71" s="114">
        <v>0</v>
      </c>
      <c r="FV71" s="114">
        <v>0</v>
      </c>
      <c r="FW71" s="114">
        <v>0</v>
      </c>
      <c r="FX71" s="114">
        <v>0</v>
      </c>
      <c r="FY71" s="114">
        <v>0</v>
      </c>
      <c r="FZ71" s="114">
        <v>0</v>
      </c>
      <c r="GA71" s="114">
        <v>0</v>
      </c>
      <c r="GB71" s="114">
        <v>0</v>
      </c>
      <c r="GC71" s="114">
        <v>0</v>
      </c>
      <c r="GD71" s="114">
        <v>0</v>
      </c>
      <c r="GE71" s="114">
        <v>0</v>
      </c>
      <c r="GF71" s="114">
        <v>0</v>
      </c>
      <c r="GG71" s="114">
        <v>0</v>
      </c>
      <c r="GH71" s="114">
        <v>0</v>
      </c>
      <c r="GI71" s="114">
        <v>0</v>
      </c>
      <c r="GJ71" s="114">
        <v>0</v>
      </c>
      <c r="GK71" s="114">
        <v>0</v>
      </c>
      <c r="GL71" s="114">
        <v>0</v>
      </c>
      <c r="GM71" s="114">
        <v>0</v>
      </c>
      <c r="GN71" s="114">
        <v>0</v>
      </c>
      <c r="GO71" s="114">
        <v>0</v>
      </c>
      <c r="GP71" s="114">
        <v>0</v>
      </c>
      <c r="GQ71" s="114">
        <v>0</v>
      </c>
      <c r="GR71" s="114">
        <v>0</v>
      </c>
      <c r="GS71" s="114">
        <v>0</v>
      </c>
      <c r="GT71" s="114">
        <v>0</v>
      </c>
      <c r="GU71" s="114">
        <v>0</v>
      </c>
      <c r="GV71" s="114">
        <v>0</v>
      </c>
      <c r="GW71" s="114">
        <v>0</v>
      </c>
      <c r="GX71" s="114">
        <v>0</v>
      </c>
      <c r="GY71" s="114">
        <v>0</v>
      </c>
      <c r="GZ71" s="114">
        <v>0</v>
      </c>
      <c r="HA71" s="114">
        <v>0</v>
      </c>
      <c r="HB71" s="114">
        <v>0</v>
      </c>
      <c r="HC71" s="114">
        <v>0</v>
      </c>
      <c r="HD71" s="114">
        <v>0</v>
      </c>
      <c r="HE71" s="114">
        <v>0</v>
      </c>
      <c r="HF71" s="114">
        <v>0</v>
      </c>
      <c r="HG71" s="114">
        <v>0</v>
      </c>
      <c r="HH71" s="114">
        <v>0</v>
      </c>
      <c r="HI71" s="114">
        <v>0</v>
      </c>
    </row>
    <row r="72" spans="1:217" s="109" customFormat="1" x14ac:dyDescent="0.2">
      <c r="A72" s="113" t="s">
        <v>375</v>
      </c>
      <c r="B72" s="114">
        <v>0</v>
      </c>
      <c r="C72" s="114">
        <v>0</v>
      </c>
      <c r="D72" s="114">
        <v>0</v>
      </c>
      <c r="E72" s="114">
        <v>0</v>
      </c>
      <c r="F72" s="114">
        <v>0</v>
      </c>
      <c r="G72" s="114">
        <v>0</v>
      </c>
      <c r="H72" s="114">
        <v>0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114">
        <v>0</v>
      </c>
      <c r="AD72" s="114">
        <v>0</v>
      </c>
      <c r="AE72" s="114">
        <v>0</v>
      </c>
      <c r="AF72" s="114">
        <v>0</v>
      </c>
      <c r="AG72" s="114">
        <v>0</v>
      </c>
      <c r="AH72" s="114">
        <v>0</v>
      </c>
      <c r="AI72" s="114">
        <v>0</v>
      </c>
      <c r="AJ72" s="114">
        <v>0</v>
      </c>
      <c r="AK72" s="114">
        <v>0</v>
      </c>
      <c r="AL72" s="114">
        <v>0</v>
      </c>
      <c r="AM72" s="114">
        <v>0</v>
      </c>
      <c r="AN72" s="114">
        <v>0</v>
      </c>
      <c r="AO72" s="114">
        <v>0</v>
      </c>
      <c r="AP72" s="114">
        <v>0</v>
      </c>
      <c r="AQ72" s="114">
        <v>0</v>
      </c>
      <c r="AR72" s="114">
        <v>0</v>
      </c>
      <c r="AS72" s="114">
        <v>0</v>
      </c>
      <c r="AT72" s="114">
        <v>0</v>
      </c>
      <c r="AU72" s="114">
        <v>0</v>
      </c>
      <c r="AV72" s="114">
        <v>0</v>
      </c>
      <c r="AW72" s="114">
        <v>0</v>
      </c>
      <c r="AX72" s="114">
        <v>0</v>
      </c>
      <c r="AY72" s="114">
        <v>0</v>
      </c>
      <c r="AZ72" s="114">
        <v>0</v>
      </c>
      <c r="BA72" s="114">
        <v>0</v>
      </c>
      <c r="BB72" s="114">
        <v>0</v>
      </c>
      <c r="BC72" s="114">
        <v>0</v>
      </c>
      <c r="BD72" s="114">
        <v>0</v>
      </c>
      <c r="BE72" s="114">
        <v>0</v>
      </c>
      <c r="BF72" s="114">
        <v>0</v>
      </c>
      <c r="BG72" s="114">
        <v>0</v>
      </c>
      <c r="BH72" s="114">
        <v>0</v>
      </c>
      <c r="BI72" s="114">
        <v>0</v>
      </c>
      <c r="BJ72" s="114">
        <v>0</v>
      </c>
      <c r="BK72" s="114">
        <v>0</v>
      </c>
      <c r="BL72" s="114">
        <v>0</v>
      </c>
      <c r="BM72" s="114">
        <v>0</v>
      </c>
      <c r="BN72" s="114">
        <v>0</v>
      </c>
      <c r="BO72" s="114">
        <v>0</v>
      </c>
      <c r="BP72" s="114">
        <v>0</v>
      </c>
      <c r="BQ72" s="114">
        <v>0</v>
      </c>
      <c r="BR72" s="114">
        <v>0</v>
      </c>
      <c r="BS72" s="114">
        <v>0</v>
      </c>
      <c r="BT72" s="114">
        <v>0</v>
      </c>
      <c r="BU72" s="114">
        <v>0</v>
      </c>
      <c r="BV72" s="114">
        <v>0</v>
      </c>
      <c r="BW72" s="114">
        <v>0</v>
      </c>
      <c r="BX72" s="114">
        <v>0</v>
      </c>
      <c r="BY72" s="114">
        <v>0</v>
      </c>
      <c r="BZ72" s="114">
        <v>0</v>
      </c>
      <c r="CA72" s="114">
        <v>0</v>
      </c>
      <c r="CB72" s="114">
        <v>0</v>
      </c>
      <c r="CC72" s="114">
        <v>0</v>
      </c>
      <c r="CD72" s="114">
        <v>0</v>
      </c>
      <c r="CE72" s="114">
        <v>0</v>
      </c>
      <c r="CF72" s="114">
        <v>0</v>
      </c>
      <c r="CG72" s="114">
        <v>0</v>
      </c>
      <c r="CH72" s="114">
        <v>0</v>
      </c>
      <c r="CI72" s="114">
        <v>0</v>
      </c>
      <c r="CJ72" s="114">
        <v>0</v>
      </c>
      <c r="CK72" s="114">
        <v>0</v>
      </c>
      <c r="CL72" s="114">
        <v>0</v>
      </c>
      <c r="CM72" s="114">
        <v>0</v>
      </c>
      <c r="CN72" s="114">
        <v>0</v>
      </c>
      <c r="CO72" s="114">
        <v>0</v>
      </c>
      <c r="CP72" s="114">
        <v>0</v>
      </c>
      <c r="CQ72" s="114">
        <v>0</v>
      </c>
      <c r="CR72" s="114">
        <v>0</v>
      </c>
      <c r="CS72" s="114">
        <v>0</v>
      </c>
      <c r="CT72" s="114">
        <v>0</v>
      </c>
      <c r="CU72" s="114">
        <v>0</v>
      </c>
      <c r="CV72" s="114">
        <v>0</v>
      </c>
      <c r="CW72" s="114">
        <v>0</v>
      </c>
      <c r="CX72" s="114">
        <v>0</v>
      </c>
      <c r="CY72" s="114">
        <v>0</v>
      </c>
      <c r="CZ72" s="114">
        <v>0</v>
      </c>
      <c r="DA72" s="114">
        <v>0</v>
      </c>
      <c r="DB72" s="114">
        <v>0</v>
      </c>
      <c r="DC72" s="114">
        <v>0</v>
      </c>
      <c r="DD72" s="114">
        <v>0</v>
      </c>
      <c r="DE72" s="114">
        <v>0</v>
      </c>
      <c r="DF72" s="114">
        <v>0</v>
      </c>
      <c r="DG72" s="114">
        <v>0</v>
      </c>
      <c r="DH72" s="114">
        <v>0</v>
      </c>
      <c r="DI72" s="114">
        <v>0</v>
      </c>
      <c r="DJ72" s="114">
        <v>0</v>
      </c>
      <c r="DK72" s="114">
        <v>0</v>
      </c>
      <c r="DL72" s="114">
        <v>0</v>
      </c>
      <c r="DM72" s="114">
        <v>0</v>
      </c>
      <c r="DN72" s="114">
        <v>0</v>
      </c>
      <c r="DO72" s="114">
        <v>0</v>
      </c>
      <c r="DP72" s="114">
        <v>0</v>
      </c>
      <c r="DQ72" s="114">
        <v>0</v>
      </c>
      <c r="DR72" s="114">
        <v>0</v>
      </c>
      <c r="DS72" s="114">
        <v>0</v>
      </c>
      <c r="DT72" s="114">
        <v>0</v>
      </c>
      <c r="DU72" s="114">
        <v>0</v>
      </c>
      <c r="DV72" s="114">
        <v>0</v>
      </c>
      <c r="DW72" s="114">
        <v>0</v>
      </c>
      <c r="DX72" s="114">
        <v>0</v>
      </c>
      <c r="DY72" s="114">
        <v>0</v>
      </c>
      <c r="DZ72" s="114">
        <v>0</v>
      </c>
      <c r="EA72" s="114">
        <v>0</v>
      </c>
      <c r="EB72" s="114">
        <v>0</v>
      </c>
      <c r="EC72" s="114">
        <v>0</v>
      </c>
      <c r="ED72" s="114">
        <v>0</v>
      </c>
      <c r="EE72" s="114">
        <v>0</v>
      </c>
      <c r="EF72" s="114">
        <v>0</v>
      </c>
      <c r="EG72" s="114">
        <v>0</v>
      </c>
      <c r="EH72" s="114">
        <v>0</v>
      </c>
      <c r="EI72" s="114">
        <v>0</v>
      </c>
      <c r="EJ72" s="114">
        <v>0</v>
      </c>
      <c r="EK72" s="114">
        <v>0</v>
      </c>
      <c r="EL72" s="114">
        <v>0</v>
      </c>
      <c r="EM72" s="114">
        <v>0</v>
      </c>
      <c r="EN72" s="114">
        <v>0</v>
      </c>
      <c r="EO72" s="114">
        <v>0</v>
      </c>
      <c r="EP72" s="114">
        <v>0</v>
      </c>
      <c r="EQ72" s="114">
        <v>0</v>
      </c>
      <c r="ER72" s="114">
        <v>0</v>
      </c>
      <c r="ES72" s="114">
        <v>0</v>
      </c>
      <c r="ET72" s="114">
        <v>0</v>
      </c>
      <c r="EU72" s="114">
        <v>0</v>
      </c>
      <c r="EV72" s="114">
        <v>0</v>
      </c>
      <c r="EW72" s="114">
        <v>0</v>
      </c>
      <c r="EX72" s="114">
        <v>0</v>
      </c>
      <c r="EY72" s="114">
        <v>0</v>
      </c>
      <c r="EZ72" s="114">
        <v>0</v>
      </c>
      <c r="FA72" s="114">
        <v>0</v>
      </c>
      <c r="FB72" s="114">
        <v>0</v>
      </c>
      <c r="FC72" s="114">
        <v>0</v>
      </c>
      <c r="FD72" s="114">
        <v>0</v>
      </c>
      <c r="FE72" s="114">
        <v>0</v>
      </c>
      <c r="FF72" s="114">
        <v>0</v>
      </c>
      <c r="FG72" s="114">
        <v>0</v>
      </c>
      <c r="FH72" s="114">
        <v>0</v>
      </c>
      <c r="FI72" s="114">
        <v>0</v>
      </c>
      <c r="FJ72" s="114">
        <v>0</v>
      </c>
      <c r="FK72" s="114">
        <v>0</v>
      </c>
      <c r="FL72" s="114">
        <v>0</v>
      </c>
      <c r="FM72" s="114">
        <v>0</v>
      </c>
      <c r="FN72" s="114">
        <v>0</v>
      </c>
      <c r="FO72" s="114">
        <v>0</v>
      </c>
      <c r="FP72" s="114">
        <v>0</v>
      </c>
      <c r="FQ72" s="114">
        <v>0</v>
      </c>
      <c r="FR72" s="114">
        <v>0</v>
      </c>
      <c r="FS72" s="114">
        <v>0</v>
      </c>
      <c r="FT72" s="114">
        <v>0</v>
      </c>
      <c r="FU72" s="114">
        <v>0</v>
      </c>
      <c r="FV72" s="114">
        <v>0</v>
      </c>
      <c r="FW72" s="114">
        <v>0</v>
      </c>
      <c r="FX72" s="114">
        <v>0</v>
      </c>
      <c r="FY72" s="114">
        <v>0</v>
      </c>
      <c r="FZ72" s="114">
        <v>0</v>
      </c>
      <c r="GA72" s="114">
        <v>0</v>
      </c>
      <c r="GB72" s="114">
        <v>0</v>
      </c>
      <c r="GC72" s="114">
        <v>0</v>
      </c>
      <c r="GD72" s="114">
        <v>0</v>
      </c>
      <c r="GE72" s="114">
        <v>0</v>
      </c>
      <c r="GF72" s="114">
        <v>0</v>
      </c>
      <c r="GG72" s="114">
        <v>0</v>
      </c>
      <c r="GH72" s="114">
        <v>0</v>
      </c>
      <c r="GI72" s="114">
        <v>0</v>
      </c>
      <c r="GJ72" s="114">
        <v>0</v>
      </c>
      <c r="GK72" s="114">
        <v>0</v>
      </c>
      <c r="GL72" s="114">
        <v>0</v>
      </c>
      <c r="GM72" s="114">
        <v>0</v>
      </c>
      <c r="GN72" s="114">
        <v>0</v>
      </c>
      <c r="GO72" s="114">
        <v>0</v>
      </c>
      <c r="GP72" s="114">
        <v>0</v>
      </c>
      <c r="GQ72" s="114">
        <v>0</v>
      </c>
      <c r="GR72" s="114">
        <v>0</v>
      </c>
      <c r="GS72" s="114">
        <v>0</v>
      </c>
      <c r="GT72" s="114">
        <v>0</v>
      </c>
      <c r="GU72" s="114">
        <v>0</v>
      </c>
      <c r="GV72" s="114">
        <v>0</v>
      </c>
      <c r="GW72" s="114">
        <v>0</v>
      </c>
      <c r="GX72" s="114">
        <v>0</v>
      </c>
      <c r="GY72" s="114">
        <v>0</v>
      </c>
      <c r="GZ72" s="114">
        <v>0</v>
      </c>
      <c r="HA72" s="114">
        <v>0</v>
      </c>
      <c r="HB72" s="114">
        <v>0</v>
      </c>
      <c r="HC72" s="114">
        <v>0</v>
      </c>
      <c r="HD72" s="114">
        <v>0</v>
      </c>
      <c r="HE72" s="114">
        <v>0</v>
      </c>
      <c r="HF72" s="114">
        <v>0</v>
      </c>
      <c r="HG72" s="114">
        <v>0</v>
      </c>
      <c r="HH72" s="114">
        <v>0</v>
      </c>
      <c r="HI72" s="114">
        <v>0</v>
      </c>
    </row>
    <row r="73" spans="1:217" s="109" customFormat="1" x14ac:dyDescent="0.2">
      <c r="A73" s="113" t="s">
        <v>376</v>
      </c>
      <c r="B73" s="114">
        <v>0</v>
      </c>
      <c r="C73" s="114">
        <v>0</v>
      </c>
      <c r="D73" s="114">
        <v>0</v>
      </c>
      <c r="E73" s="114">
        <v>0</v>
      </c>
      <c r="F73" s="114">
        <v>0</v>
      </c>
      <c r="G73" s="114">
        <v>0</v>
      </c>
      <c r="H73" s="114">
        <v>0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  <c r="AC73" s="114">
        <v>0</v>
      </c>
      <c r="AD73" s="114">
        <v>0</v>
      </c>
      <c r="AE73" s="114">
        <v>0</v>
      </c>
      <c r="AF73" s="114">
        <v>0</v>
      </c>
      <c r="AG73" s="114">
        <v>0</v>
      </c>
      <c r="AH73" s="114">
        <v>0</v>
      </c>
      <c r="AI73" s="114">
        <v>0</v>
      </c>
      <c r="AJ73" s="114">
        <v>0</v>
      </c>
      <c r="AK73" s="114">
        <v>0</v>
      </c>
      <c r="AL73" s="114">
        <v>0</v>
      </c>
      <c r="AM73" s="114">
        <v>0</v>
      </c>
      <c r="AN73" s="114">
        <v>0</v>
      </c>
      <c r="AO73" s="114">
        <v>0</v>
      </c>
      <c r="AP73" s="114">
        <v>0</v>
      </c>
      <c r="AQ73" s="114">
        <v>0</v>
      </c>
      <c r="AR73" s="114">
        <v>0</v>
      </c>
      <c r="AS73" s="114">
        <v>0</v>
      </c>
      <c r="AT73" s="114">
        <v>0</v>
      </c>
      <c r="AU73" s="114">
        <v>0</v>
      </c>
      <c r="AV73" s="114">
        <v>0</v>
      </c>
      <c r="AW73" s="114">
        <v>0</v>
      </c>
      <c r="AX73" s="114">
        <v>0</v>
      </c>
      <c r="AY73" s="114">
        <v>0</v>
      </c>
      <c r="AZ73" s="114">
        <v>0</v>
      </c>
      <c r="BA73" s="114">
        <v>0</v>
      </c>
      <c r="BB73" s="114">
        <v>0</v>
      </c>
      <c r="BC73" s="114">
        <v>0</v>
      </c>
      <c r="BD73" s="114">
        <v>0</v>
      </c>
      <c r="BE73" s="114">
        <v>0</v>
      </c>
      <c r="BF73" s="114">
        <v>0</v>
      </c>
      <c r="BG73" s="114">
        <v>0</v>
      </c>
      <c r="BH73" s="114">
        <v>0</v>
      </c>
      <c r="BI73" s="114">
        <v>0</v>
      </c>
      <c r="BJ73" s="114">
        <v>0</v>
      </c>
      <c r="BK73" s="114">
        <v>0</v>
      </c>
      <c r="BL73" s="114">
        <v>0</v>
      </c>
      <c r="BM73" s="114">
        <v>0</v>
      </c>
      <c r="BN73" s="114">
        <v>0</v>
      </c>
      <c r="BO73" s="114">
        <v>0</v>
      </c>
      <c r="BP73" s="114">
        <v>0</v>
      </c>
      <c r="BQ73" s="114">
        <v>0</v>
      </c>
      <c r="BR73" s="114">
        <v>0</v>
      </c>
      <c r="BS73" s="114">
        <v>0</v>
      </c>
      <c r="BT73" s="114">
        <v>0</v>
      </c>
      <c r="BU73" s="114">
        <v>0</v>
      </c>
      <c r="BV73" s="114">
        <v>0</v>
      </c>
      <c r="BW73" s="114">
        <v>0</v>
      </c>
      <c r="BX73" s="114">
        <v>0</v>
      </c>
      <c r="BY73" s="114">
        <v>0</v>
      </c>
      <c r="BZ73" s="114">
        <v>0</v>
      </c>
      <c r="CA73" s="114">
        <v>0</v>
      </c>
      <c r="CB73" s="114">
        <v>0</v>
      </c>
      <c r="CC73" s="114">
        <v>0</v>
      </c>
      <c r="CD73" s="114">
        <v>0</v>
      </c>
      <c r="CE73" s="114">
        <v>0</v>
      </c>
      <c r="CF73" s="114">
        <v>0</v>
      </c>
      <c r="CG73" s="114">
        <v>0</v>
      </c>
      <c r="CH73" s="114">
        <v>0</v>
      </c>
      <c r="CI73" s="114">
        <v>0</v>
      </c>
      <c r="CJ73" s="114">
        <v>0</v>
      </c>
      <c r="CK73" s="114">
        <v>0</v>
      </c>
      <c r="CL73" s="114">
        <v>0</v>
      </c>
      <c r="CM73" s="114">
        <v>0</v>
      </c>
      <c r="CN73" s="114">
        <v>0</v>
      </c>
      <c r="CO73" s="114">
        <v>0</v>
      </c>
      <c r="CP73" s="114">
        <v>0</v>
      </c>
      <c r="CQ73" s="114">
        <v>0</v>
      </c>
      <c r="CR73" s="114">
        <v>0</v>
      </c>
      <c r="CS73" s="114">
        <v>0</v>
      </c>
      <c r="CT73" s="114">
        <v>0</v>
      </c>
      <c r="CU73" s="114">
        <v>0</v>
      </c>
      <c r="CV73" s="114">
        <v>0</v>
      </c>
      <c r="CW73" s="114">
        <v>0</v>
      </c>
      <c r="CX73" s="114">
        <v>0</v>
      </c>
      <c r="CY73" s="114">
        <v>0</v>
      </c>
      <c r="CZ73" s="114">
        <v>0</v>
      </c>
      <c r="DA73" s="114">
        <v>0</v>
      </c>
      <c r="DB73" s="114">
        <v>0</v>
      </c>
      <c r="DC73" s="114">
        <v>0</v>
      </c>
      <c r="DD73" s="114">
        <v>0</v>
      </c>
      <c r="DE73" s="114">
        <v>0</v>
      </c>
      <c r="DF73" s="114">
        <v>0</v>
      </c>
      <c r="DG73" s="114">
        <v>0</v>
      </c>
      <c r="DH73" s="114">
        <v>0</v>
      </c>
      <c r="DI73" s="114">
        <v>0</v>
      </c>
      <c r="DJ73" s="114">
        <v>0</v>
      </c>
      <c r="DK73" s="114">
        <v>0</v>
      </c>
      <c r="DL73" s="114">
        <v>0</v>
      </c>
      <c r="DM73" s="114">
        <v>0</v>
      </c>
      <c r="DN73" s="114">
        <v>0</v>
      </c>
      <c r="DO73" s="114">
        <v>0</v>
      </c>
      <c r="DP73" s="114">
        <v>0</v>
      </c>
      <c r="DQ73" s="114">
        <v>0</v>
      </c>
      <c r="DR73" s="114">
        <v>0</v>
      </c>
      <c r="DS73" s="114">
        <v>0</v>
      </c>
      <c r="DT73" s="114">
        <v>0</v>
      </c>
      <c r="DU73" s="114">
        <v>0</v>
      </c>
      <c r="DV73" s="114">
        <v>0</v>
      </c>
      <c r="DW73" s="114">
        <v>0</v>
      </c>
      <c r="DX73" s="114">
        <v>0</v>
      </c>
      <c r="DY73" s="114">
        <v>0</v>
      </c>
      <c r="DZ73" s="114">
        <v>0</v>
      </c>
      <c r="EA73" s="114">
        <v>0</v>
      </c>
      <c r="EB73" s="114">
        <v>0</v>
      </c>
      <c r="EC73" s="114">
        <v>0</v>
      </c>
      <c r="ED73" s="114">
        <v>0</v>
      </c>
      <c r="EE73" s="114">
        <v>0</v>
      </c>
      <c r="EF73" s="114">
        <v>0</v>
      </c>
      <c r="EG73" s="114">
        <v>0</v>
      </c>
      <c r="EH73" s="114">
        <v>0</v>
      </c>
      <c r="EI73" s="114">
        <v>0</v>
      </c>
      <c r="EJ73" s="114">
        <v>0</v>
      </c>
      <c r="EK73" s="114">
        <v>0</v>
      </c>
      <c r="EL73" s="114">
        <v>0</v>
      </c>
      <c r="EM73" s="114">
        <v>0</v>
      </c>
      <c r="EN73" s="114">
        <v>0</v>
      </c>
      <c r="EO73" s="114">
        <v>0</v>
      </c>
      <c r="EP73" s="114">
        <v>0</v>
      </c>
      <c r="EQ73" s="114">
        <v>0</v>
      </c>
      <c r="ER73" s="114">
        <v>0</v>
      </c>
      <c r="ES73" s="114">
        <v>0</v>
      </c>
      <c r="ET73" s="114">
        <v>0</v>
      </c>
      <c r="EU73" s="114">
        <v>0</v>
      </c>
      <c r="EV73" s="114">
        <v>0</v>
      </c>
      <c r="EW73" s="114">
        <v>0</v>
      </c>
      <c r="EX73" s="114">
        <v>0</v>
      </c>
      <c r="EY73" s="114">
        <v>0</v>
      </c>
      <c r="EZ73" s="114">
        <v>0</v>
      </c>
      <c r="FA73" s="114">
        <v>0</v>
      </c>
      <c r="FB73" s="114">
        <v>0</v>
      </c>
      <c r="FC73" s="114">
        <v>0</v>
      </c>
      <c r="FD73" s="114">
        <v>0</v>
      </c>
      <c r="FE73" s="114">
        <v>0</v>
      </c>
      <c r="FF73" s="114">
        <v>0</v>
      </c>
      <c r="FG73" s="114">
        <v>0</v>
      </c>
      <c r="FH73" s="114">
        <v>0</v>
      </c>
      <c r="FI73" s="114">
        <v>0</v>
      </c>
      <c r="FJ73" s="114">
        <v>0</v>
      </c>
      <c r="FK73" s="114">
        <v>0</v>
      </c>
      <c r="FL73" s="114">
        <v>0</v>
      </c>
      <c r="FM73" s="114">
        <v>0</v>
      </c>
      <c r="FN73" s="114">
        <v>0</v>
      </c>
      <c r="FO73" s="114">
        <v>0</v>
      </c>
      <c r="FP73" s="114">
        <v>0</v>
      </c>
      <c r="FQ73" s="114">
        <v>0</v>
      </c>
      <c r="FR73" s="114">
        <v>0</v>
      </c>
      <c r="FS73" s="114">
        <v>0</v>
      </c>
      <c r="FT73" s="114">
        <v>0</v>
      </c>
      <c r="FU73" s="114">
        <v>0</v>
      </c>
      <c r="FV73" s="114">
        <v>0</v>
      </c>
      <c r="FW73" s="114">
        <v>0</v>
      </c>
      <c r="FX73" s="114">
        <v>0</v>
      </c>
      <c r="FY73" s="114">
        <v>0</v>
      </c>
      <c r="FZ73" s="114">
        <v>0</v>
      </c>
      <c r="GA73" s="114">
        <v>0</v>
      </c>
      <c r="GB73" s="114">
        <v>0</v>
      </c>
      <c r="GC73" s="114">
        <v>0</v>
      </c>
      <c r="GD73" s="114">
        <v>0</v>
      </c>
      <c r="GE73" s="114">
        <v>0</v>
      </c>
      <c r="GF73" s="114">
        <v>0</v>
      </c>
      <c r="GG73" s="114">
        <v>0</v>
      </c>
      <c r="GH73" s="114">
        <v>0</v>
      </c>
      <c r="GI73" s="114">
        <v>0</v>
      </c>
      <c r="GJ73" s="114">
        <v>0</v>
      </c>
      <c r="GK73" s="114">
        <v>0</v>
      </c>
      <c r="GL73" s="114">
        <v>0</v>
      </c>
      <c r="GM73" s="114">
        <v>0</v>
      </c>
      <c r="GN73" s="114">
        <v>0</v>
      </c>
      <c r="GO73" s="114">
        <v>0</v>
      </c>
      <c r="GP73" s="114">
        <v>0</v>
      </c>
      <c r="GQ73" s="114">
        <v>0</v>
      </c>
      <c r="GR73" s="114">
        <v>0</v>
      </c>
      <c r="GS73" s="114">
        <v>0</v>
      </c>
      <c r="GT73" s="114">
        <v>0</v>
      </c>
      <c r="GU73" s="114">
        <v>0</v>
      </c>
      <c r="GV73" s="114">
        <v>0</v>
      </c>
      <c r="GW73" s="114">
        <v>0</v>
      </c>
      <c r="GX73" s="114">
        <v>0</v>
      </c>
      <c r="GY73" s="114">
        <v>0</v>
      </c>
      <c r="GZ73" s="114">
        <v>0</v>
      </c>
      <c r="HA73" s="114">
        <v>0</v>
      </c>
      <c r="HB73" s="114">
        <v>0</v>
      </c>
      <c r="HC73" s="114">
        <v>0</v>
      </c>
      <c r="HD73" s="114">
        <v>0</v>
      </c>
      <c r="HE73" s="114">
        <v>0</v>
      </c>
      <c r="HF73" s="114">
        <v>0</v>
      </c>
      <c r="HG73" s="114">
        <v>0</v>
      </c>
      <c r="HH73" s="114">
        <v>0</v>
      </c>
      <c r="HI73" s="114">
        <v>0</v>
      </c>
    </row>
    <row r="74" spans="1:217" x14ac:dyDescent="0.2">
      <c r="A74" s="29" t="s">
        <v>377</v>
      </c>
      <c r="B74" s="77">
        <v>0</v>
      </c>
      <c r="C74" s="77">
        <v>0</v>
      </c>
      <c r="D74" s="77">
        <v>0</v>
      </c>
      <c r="E74" s="77">
        <v>0</v>
      </c>
      <c r="F74" s="77">
        <v>0</v>
      </c>
      <c r="G74" s="77">
        <v>0</v>
      </c>
      <c r="H74" s="77" t="e">
        <f>(#REF!-#REF!+#REF!-#REF!)*CAPEX_Mod_principais/1000</f>
        <v>#REF!</v>
      </c>
      <c r="I74" s="77" t="e">
        <f>(#REF!-#REF!+#REF!-#REF!)*CAPEX_Mod_principais/1000</f>
        <v>#REF!</v>
      </c>
      <c r="J74" s="77" t="e">
        <f>(#REF!-#REF!+#REF!-#REF!)*CAPEX_Mod_principais/1000</f>
        <v>#REF!</v>
      </c>
      <c r="K74" s="77" t="e">
        <f>(#REF!-#REF!+#REF!-#REF!)*CAPEX_Mod_principais/1000</f>
        <v>#REF!</v>
      </c>
      <c r="L74" s="77" t="e">
        <f>(#REF!-#REF!+#REF!-#REF!)*CAPEX_Mod_principais/1000</f>
        <v>#REF!</v>
      </c>
      <c r="M74" s="77" t="e">
        <f>(#REF!-#REF!+#REF!-#REF!)*CAPEX_Mod_principais/1000</f>
        <v>#REF!</v>
      </c>
      <c r="N74" s="77" t="e">
        <f>(#REF!-#REF!+#REF!-#REF!)*CAPEX_Mod_principais/1000</f>
        <v>#REF!</v>
      </c>
      <c r="O74" s="77" t="e">
        <f>(#REF!-#REF!+#REF!-#REF!)*CAPEX_Mod_principais/1000</f>
        <v>#REF!</v>
      </c>
      <c r="P74" s="77" t="e">
        <f>(#REF!-#REF!+#REF!-#REF!)*CAPEX_Mod_principais/1000</f>
        <v>#REF!</v>
      </c>
      <c r="Q74" s="77" t="e">
        <f>(#REF!-#REF!+#REF!-#REF!)*CAPEX_Mod_principais/1000</f>
        <v>#REF!</v>
      </c>
      <c r="R74" s="77" t="e">
        <f>(#REF!-#REF!+#REF!-#REF!)*CAPEX_Mod_principais/1000</f>
        <v>#REF!</v>
      </c>
      <c r="S74" s="77" t="e">
        <f>(#REF!-#REF!+#REF!-#REF!)*CAPEX_Mod_principais/1000</f>
        <v>#REF!</v>
      </c>
      <c r="T74" s="77" t="e">
        <f>(#REF!-#REF!+#REF!-#REF!)*CAPEX_Mod_principais/1000</f>
        <v>#REF!</v>
      </c>
      <c r="U74" s="77" t="e">
        <f>(#REF!-#REF!+#REF!-#REF!)*CAPEX_Mod_principais/1000</f>
        <v>#REF!</v>
      </c>
      <c r="V74" s="77" t="e">
        <f>(#REF!-#REF!+#REF!-#REF!)*CAPEX_Mod_principais/1000</f>
        <v>#REF!</v>
      </c>
      <c r="W74" s="77" t="e">
        <f>(#REF!-#REF!+#REF!-#REF!)*CAPEX_Mod_principais/1000</f>
        <v>#REF!</v>
      </c>
      <c r="X74" s="77" t="e">
        <f>(#REF!-#REF!+#REF!-#REF!)*CAPEX_Mod_principais/1000</f>
        <v>#REF!</v>
      </c>
      <c r="Y74" s="77" t="e">
        <f>(#REF!-#REF!+#REF!-#REF!)*CAPEX_Mod_principais/1000</f>
        <v>#REF!</v>
      </c>
      <c r="Z74" s="77" t="e">
        <f>(#REF!-#REF!+#REF!-#REF!)*CAPEX_Mod_principais/1000</f>
        <v>#REF!</v>
      </c>
      <c r="AA74" s="77" t="e">
        <f>(#REF!-#REF!+#REF!-#REF!)*CAPEX_Mod_principais/1000</f>
        <v>#REF!</v>
      </c>
      <c r="AB74" s="77" t="e">
        <f>(#REF!-#REF!+#REF!-#REF!)*CAPEX_Mod_principais/1000</f>
        <v>#REF!</v>
      </c>
      <c r="AC74" s="77" t="e">
        <f>(#REF!-#REF!+#REF!-#REF!)*CAPEX_Mod_principais/1000</f>
        <v>#REF!</v>
      </c>
      <c r="AD74" s="77" t="e">
        <f>(#REF!-#REF!+#REF!-#REF!)*CAPEX_Mod_principais/1000</f>
        <v>#REF!</v>
      </c>
      <c r="AE74" s="77" t="e">
        <f>(#REF!-#REF!+#REF!-#REF!)*CAPEX_Mod_principais/1000</f>
        <v>#REF!</v>
      </c>
      <c r="AF74" s="77" t="e">
        <f>(#REF!-#REF!+#REF!-#REF!)*CAPEX_Mod_principais/1000</f>
        <v>#REF!</v>
      </c>
      <c r="AG74" s="77" t="e">
        <f>(#REF!-#REF!+#REF!-#REF!)*CAPEX_Mod_principais/1000</f>
        <v>#REF!</v>
      </c>
      <c r="AH74" s="77" t="e">
        <f>(#REF!-#REF!+#REF!-#REF!)*CAPEX_Mod_principais/1000</f>
        <v>#REF!</v>
      </c>
      <c r="AI74" s="77" t="e">
        <f>(#REF!-#REF!+#REF!-#REF!)*CAPEX_Mod_principais/1000</f>
        <v>#REF!</v>
      </c>
      <c r="AJ74" s="77" t="e">
        <f>(#REF!-#REF!+#REF!-#REF!)*CAPEX_Mod_principais/1000</f>
        <v>#REF!</v>
      </c>
      <c r="AK74" s="77" t="e">
        <f>(#REF!-#REF!+#REF!-#REF!)*CAPEX_Mod_principais/1000</f>
        <v>#REF!</v>
      </c>
      <c r="AL74" s="77" t="e">
        <f>(#REF!-#REF!+#REF!-#REF!)*CAPEX_Mod_principais/1000</f>
        <v>#REF!</v>
      </c>
      <c r="AM74" s="77" t="e">
        <f>(#REF!-#REF!+#REF!-#REF!)*CAPEX_Mod_principais/1000</f>
        <v>#REF!</v>
      </c>
      <c r="AN74" s="77" t="e">
        <f>(#REF!-#REF!+#REF!-#REF!)*CAPEX_Mod_principais/1000</f>
        <v>#REF!</v>
      </c>
      <c r="AO74" s="77" t="e">
        <f>(#REF!-#REF!+#REF!-#REF!)*CAPEX_Mod_principais/1000</f>
        <v>#REF!</v>
      </c>
      <c r="AP74" s="77" t="e">
        <f>(#REF!-#REF!+#REF!-#REF!)*CAPEX_Mod_principais/1000</f>
        <v>#REF!</v>
      </c>
      <c r="AQ74" s="77" t="e">
        <f>(#REF!-#REF!+#REF!-#REF!)*CAPEX_Mod_principais/1000</f>
        <v>#REF!</v>
      </c>
      <c r="AR74" s="77" t="e">
        <f>(#REF!-#REF!+#REF!-#REF!)*CAPEX_Mod_principais/1000</f>
        <v>#REF!</v>
      </c>
      <c r="AS74" s="77" t="e">
        <f>(#REF!-#REF!+#REF!-#REF!)*CAPEX_Mod_principais/1000</f>
        <v>#REF!</v>
      </c>
      <c r="AT74" s="77" t="e">
        <f>(#REF!-#REF!+#REF!-#REF!)*CAPEX_Mod_principais/1000</f>
        <v>#REF!</v>
      </c>
      <c r="AU74" s="77" t="e">
        <f>(#REF!-#REF!+#REF!-#REF!)*CAPEX_Mod_principais/1000</f>
        <v>#REF!</v>
      </c>
      <c r="AV74" s="77" t="e">
        <f>(#REF!-#REF!+#REF!-#REF!)*CAPEX_Mod_principais/1000</f>
        <v>#REF!</v>
      </c>
      <c r="AW74" s="77" t="e">
        <f>(#REF!-#REF!+#REF!-#REF!)*CAPEX_Mod_principais/1000</f>
        <v>#REF!</v>
      </c>
      <c r="AX74" s="77" t="e">
        <f>(#REF!-#REF!+#REF!-#REF!)*CAPEX_Mod_principais/1000</f>
        <v>#REF!</v>
      </c>
      <c r="AY74" s="77" t="e">
        <f>(#REF!-#REF!+#REF!-#REF!)*CAPEX_Mod_principais/1000</f>
        <v>#REF!</v>
      </c>
      <c r="AZ74" s="77" t="e">
        <f>(#REF!-#REF!+#REF!-#REF!)*CAPEX_Mod_principais/1000</f>
        <v>#REF!</v>
      </c>
      <c r="BA74" s="77" t="e">
        <f>(#REF!-#REF!+#REF!-#REF!)*CAPEX_Mod_principais/1000</f>
        <v>#REF!</v>
      </c>
      <c r="BB74" s="77" t="e">
        <f>(#REF!-#REF!+#REF!-#REF!)*CAPEX_Mod_principais/1000</f>
        <v>#REF!</v>
      </c>
      <c r="BC74" s="77" t="e">
        <f>(#REF!-#REF!+#REF!-#REF!)*CAPEX_Mod_principais/1000</f>
        <v>#REF!</v>
      </c>
      <c r="BD74" s="77" t="e">
        <f>(#REF!-#REF!+#REF!-#REF!)*CAPEX_Mod_principais/1000</f>
        <v>#REF!</v>
      </c>
      <c r="BE74" s="77" t="e">
        <f>(#REF!-#REF!+#REF!-#REF!)*CAPEX_Mod_principais/1000</f>
        <v>#REF!</v>
      </c>
      <c r="BF74" s="77" t="e">
        <f>(#REF!-#REF!+#REF!-#REF!)*CAPEX_Mod_principais/1000</f>
        <v>#REF!</v>
      </c>
      <c r="BG74" s="77" t="e">
        <f>(#REF!-#REF!+#REF!-#REF!)*CAPEX_Mod_principais/1000</f>
        <v>#REF!</v>
      </c>
      <c r="BH74" s="77" t="e">
        <f>(#REF!-#REF!+#REF!-#REF!)*CAPEX_Mod_principais/1000</f>
        <v>#REF!</v>
      </c>
      <c r="BI74" s="77" t="e">
        <f>(#REF!-#REF!+#REF!-#REF!)*CAPEX_Mod_principais/1000</f>
        <v>#REF!</v>
      </c>
      <c r="BJ74" s="77" t="e">
        <f>(#REF!-#REF!+#REF!-#REF!)*CAPEX_Mod_principais/1000</f>
        <v>#REF!</v>
      </c>
      <c r="BK74" s="77" t="e">
        <f>(#REF!-#REF!+#REF!-#REF!)*CAPEX_Mod_principais/1000</f>
        <v>#REF!</v>
      </c>
      <c r="BL74" s="77" t="e">
        <f>(#REF!-#REF!+#REF!-#REF!)*CAPEX_Mod_principais/1000</f>
        <v>#REF!</v>
      </c>
      <c r="BM74" s="77" t="e">
        <f>(#REF!-#REF!+#REF!-#REF!)*CAPEX_Mod_principais/1000</f>
        <v>#REF!</v>
      </c>
      <c r="BN74" s="77" t="e">
        <f>(#REF!-#REF!+#REF!-#REF!)*CAPEX_Mod_principais/1000</f>
        <v>#REF!</v>
      </c>
      <c r="BO74" s="77" t="e">
        <f>(#REF!-#REF!+#REF!-#REF!)*CAPEX_Mod_principais/1000</f>
        <v>#REF!</v>
      </c>
      <c r="BP74" s="77" t="e">
        <f>(#REF!-#REF!+#REF!-#REF!)*CAPEX_Mod_principais/1000</f>
        <v>#REF!</v>
      </c>
      <c r="BQ74" s="77" t="e">
        <f>(#REF!-#REF!+#REF!-#REF!)*CAPEX_Mod_principais/1000</f>
        <v>#REF!</v>
      </c>
      <c r="BR74" s="77" t="e">
        <f>(#REF!-#REF!+#REF!-#REF!)*CAPEX_Mod_principais/1000</f>
        <v>#REF!</v>
      </c>
      <c r="BS74" s="77" t="e">
        <f>(#REF!-#REF!+#REF!-#REF!)*CAPEX_Mod_principais/1000</f>
        <v>#REF!</v>
      </c>
      <c r="BT74" s="77" t="e">
        <f>(#REF!-#REF!+#REF!-#REF!)*CAPEX_Mod_principais/1000</f>
        <v>#REF!</v>
      </c>
      <c r="BU74" s="77" t="e">
        <f>(#REF!-#REF!+#REF!-#REF!)*CAPEX_Mod_principais/1000</f>
        <v>#REF!</v>
      </c>
      <c r="BV74" s="77" t="e">
        <f>(#REF!-#REF!+#REF!-#REF!)*CAPEX_Mod_principais/1000</f>
        <v>#REF!</v>
      </c>
      <c r="BW74" s="77" t="e">
        <f>(#REF!-#REF!+#REF!-#REF!)*CAPEX_Mod_principais/1000</f>
        <v>#REF!</v>
      </c>
      <c r="BX74" s="77" t="e">
        <f>(#REF!-#REF!+#REF!-#REF!)*CAPEX_Mod_principais/1000</f>
        <v>#REF!</v>
      </c>
      <c r="BY74" s="77" t="e">
        <f>(#REF!-#REF!+#REF!-#REF!)*CAPEX_Mod_principais/1000</f>
        <v>#REF!</v>
      </c>
      <c r="BZ74" s="77" t="e">
        <f>(#REF!-#REF!+#REF!-#REF!)*CAPEX_Mod_principais/1000</f>
        <v>#REF!</v>
      </c>
      <c r="CA74" s="77" t="e">
        <f>(#REF!-#REF!+#REF!-#REF!)*CAPEX_Mod_principais/1000</f>
        <v>#REF!</v>
      </c>
      <c r="CB74" s="77" t="e">
        <f>(#REF!-#REF!+#REF!-#REF!)*CAPEX_Mod_principais/1000</f>
        <v>#REF!</v>
      </c>
      <c r="CC74" s="77" t="e">
        <f>(#REF!-#REF!+#REF!-#REF!)*CAPEX_Mod_principais/1000</f>
        <v>#REF!</v>
      </c>
      <c r="CD74" s="77" t="e">
        <f>(#REF!-#REF!+#REF!-#REF!)*CAPEX_Mod_principais/1000</f>
        <v>#REF!</v>
      </c>
      <c r="CE74" s="77" t="e">
        <f>(#REF!-#REF!+#REF!-#REF!)*CAPEX_Mod_principais/1000</f>
        <v>#REF!</v>
      </c>
      <c r="CF74" s="77" t="e">
        <f>(#REF!-#REF!+#REF!-#REF!)*CAPEX_Mod_principais/1000</f>
        <v>#REF!</v>
      </c>
      <c r="CG74" s="77" t="e">
        <f>(#REF!-#REF!+#REF!-#REF!)*CAPEX_Mod_principais/1000</f>
        <v>#REF!</v>
      </c>
      <c r="CH74" s="77" t="e">
        <f>(#REF!-#REF!+#REF!-#REF!)*CAPEX_Mod_principais/1000</f>
        <v>#REF!</v>
      </c>
      <c r="CI74" s="77" t="e">
        <f>(#REF!-#REF!+#REF!-#REF!)*CAPEX_Mod_principais/1000</f>
        <v>#REF!</v>
      </c>
      <c r="CJ74" s="77" t="e">
        <f>(#REF!-#REF!+#REF!-#REF!)*CAPEX_Mod_principais/1000</f>
        <v>#REF!</v>
      </c>
      <c r="CK74" s="77" t="e">
        <f>(#REF!-#REF!+#REF!-#REF!)*CAPEX_Mod_principais/1000</f>
        <v>#REF!</v>
      </c>
      <c r="CL74" s="77" t="e">
        <f>(#REF!-#REF!+#REF!-#REF!)*CAPEX_Mod_principais/1000</f>
        <v>#REF!</v>
      </c>
      <c r="CM74" s="77" t="e">
        <f>(#REF!-#REF!+#REF!-#REF!)*CAPEX_Mod_principais/1000</f>
        <v>#REF!</v>
      </c>
      <c r="CN74" s="77" t="e">
        <f>(#REF!-#REF!+#REF!-#REF!)*CAPEX_Mod_principais/1000</f>
        <v>#REF!</v>
      </c>
      <c r="CO74" s="77" t="e">
        <f>(#REF!-#REF!+#REF!-#REF!)*CAPEX_Mod_principais/1000</f>
        <v>#REF!</v>
      </c>
      <c r="CP74" s="77" t="e">
        <f>(#REF!-#REF!+#REF!-#REF!)*CAPEX_Mod_principais/1000</f>
        <v>#REF!</v>
      </c>
      <c r="CQ74" s="77" t="e">
        <f>(#REF!-#REF!+#REF!-#REF!)*CAPEX_Mod_principais/1000</f>
        <v>#REF!</v>
      </c>
      <c r="CR74" s="77" t="e">
        <f>(#REF!-#REF!+#REF!-#REF!)*CAPEX_Mod_principais/1000</f>
        <v>#REF!</v>
      </c>
      <c r="CS74" s="77" t="e">
        <f>(#REF!-#REF!+#REF!-#REF!)*CAPEX_Mod_principais/1000</f>
        <v>#REF!</v>
      </c>
      <c r="CT74" s="77" t="e">
        <f>(#REF!-#REF!+#REF!-#REF!)*CAPEX_Mod_principais/1000</f>
        <v>#REF!</v>
      </c>
      <c r="CU74" s="77" t="e">
        <f>(#REF!-#REF!+#REF!-#REF!)*CAPEX_Mod_principais/1000</f>
        <v>#REF!</v>
      </c>
      <c r="CV74" s="77" t="e">
        <f>(#REF!-#REF!+#REF!-#REF!)*CAPEX_Mod_principais/1000</f>
        <v>#REF!</v>
      </c>
      <c r="CW74" s="77" t="e">
        <f>(#REF!-#REF!+#REF!-#REF!)*CAPEX_Mod_principais/1000</f>
        <v>#REF!</v>
      </c>
      <c r="CX74" s="77" t="e">
        <f>(#REF!-#REF!+#REF!-#REF!)*CAPEX_Mod_principais/1000</f>
        <v>#REF!</v>
      </c>
      <c r="CY74" s="77" t="e">
        <f>(#REF!-#REF!+#REF!-#REF!)*CAPEX_Mod_principais/1000</f>
        <v>#REF!</v>
      </c>
      <c r="CZ74" s="77" t="e">
        <f>(#REF!-#REF!+#REF!-#REF!)*CAPEX_Mod_principais/1000</f>
        <v>#REF!</v>
      </c>
      <c r="DA74" s="77" t="e">
        <f>(#REF!-#REF!+#REF!-#REF!)*CAPEX_Mod_principais/1000</f>
        <v>#REF!</v>
      </c>
      <c r="DB74" s="77" t="e">
        <f>(#REF!-#REF!+#REF!-#REF!)*CAPEX_Mod_principais/1000</f>
        <v>#REF!</v>
      </c>
      <c r="DC74" s="77" t="e">
        <f>(#REF!-#REF!+#REF!-#REF!)*CAPEX_Mod_principais/1000</f>
        <v>#REF!</v>
      </c>
      <c r="DD74" s="77" t="e">
        <f>(#REF!-#REF!+#REF!-#REF!)*CAPEX_Mod_principais/1000</f>
        <v>#REF!</v>
      </c>
      <c r="DE74" s="77" t="e">
        <f>(#REF!-#REF!+#REF!-#REF!)*CAPEX_Mod_principais/1000</f>
        <v>#REF!</v>
      </c>
      <c r="DF74" s="77" t="e">
        <f>(#REF!-#REF!+#REF!-#REF!)*CAPEX_Mod_principais/1000</f>
        <v>#REF!</v>
      </c>
      <c r="DG74" s="77" t="e">
        <f>(#REF!-#REF!+#REF!-#REF!)*CAPEX_Mod_principais/1000</f>
        <v>#REF!</v>
      </c>
      <c r="DH74" s="77" t="e">
        <f>(#REF!-#REF!+#REF!-#REF!)*CAPEX_Mod_principais/1000</f>
        <v>#REF!</v>
      </c>
      <c r="DI74" s="77" t="e">
        <f>(#REF!-#REF!+#REF!-#REF!)*CAPEX_Mod_principais/1000</f>
        <v>#REF!</v>
      </c>
      <c r="DJ74" s="77" t="e">
        <f>(#REF!-#REF!+#REF!-#REF!)*CAPEX_Mod_principais/1000</f>
        <v>#REF!</v>
      </c>
      <c r="DK74" s="77" t="e">
        <f>(#REF!-#REF!+#REF!-#REF!)*CAPEX_Mod_principais/1000</f>
        <v>#REF!</v>
      </c>
      <c r="DL74" s="77" t="e">
        <f>(#REF!-#REF!+#REF!-#REF!)*CAPEX_Mod_principais/1000</f>
        <v>#REF!</v>
      </c>
      <c r="DM74" s="77" t="e">
        <f>(#REF!-#REF!+#REF!-#REF!)*CAPEX_Mod_principais/1000</f>
        <v>#REF!</v>
      </c>
      <c r="DN74" s="77" t="e">
        <f>(#REF!-#REF!+#REF!-#REF!)*CAPEX_Mod_principais/1000</f>
        <v>#REF!</v>
      </c>
      <c r="DO74" s="77" t="e">
        <f>(#REF!-#REF!+#REF!-#REF!)*CAPEX_Mod_principais/1000</f>
        <v>#REF!</v>
      </c>
      <c r="DP74" s="77" t="e">
        <f>(#REF!-#REF!+#REF!-#REF!)*CAPEX_Mod_principais/1000</f>
        <v>#REF!</v>
      </c>
      <c r="DQ74" s="77" t="e">
        <f>(#REF!-#REF!+#REF!-#REF!)*CAPEX_Mod_principais/1000</f>
        <v>#REF!</v>
      </c>
      <c r="DR74" s="77" t="e">
        <f>(#REF!-#REF!+#REF!-#REF!)*CAPEX_Mod_principais/1000</f>
        <v>#REF!</v>
      </c>
      <c r="DS74" s="77" t="e">
        <f>(#REF!-#REF!+#REF!-#REF!)*CAPEX_Mod_principais/1000</f>
        <v>#REF!</v>
      </c>
      <c r="DT74" s="77" t="e">
        <f>(#REF!-#REF!+#REF!-#REF!)*CAPEX_Mod_principais/1000</f>
        <v>#REF!</v>
      </c>
      <c r="DU74" s="77" t="e">
        <f>(#REF!-#REF!+#REF!-#REF!)*CAPEX_Mod_principais/1000</f>
        <v>#REF!</v>
      </c>
      <c r="DV74" s="77" t="e">
        <f>(#REF!-#REF!+#REF!-#REF!)*CAPEX_Mod_principais/1000</f>
        <v>#REF!</v>
      </c>
      <c r="DW74" s="77" t="e">
        <f>(#REF!-#REF!+#REF!-#REF!)*CAPEX_Mod_principais/1000</f>
        <v>#REF!</v>
      </c>
      <c r="DX74" s="77" t="e">
        <f>(#REF!-#REF!+#REF!-#REF!)*CAPEX_Mod_principais/1000</f>
        <v>#REF!</v>
      </c>
      <c r="DY74" s="77" t="e">
        <f>(#REF!-#REF!+#REF!-#REF!)*CAPEX_Mod_principais/1000</f>
        <v>#REF!</v>
      </c>
      <c r="DZ74" s="77" t="e">
        <f>(#REF!-#REF!+#REF!-#REF!)*CAPEX_Mod_principais/1000</f>
        <v>#REF!</v>
      </c>
      <c r="EA74" s="77" t="e">
        <f>(#REF!-#REF!+#REF!-#REF!)*CAPEX_Mod_principais/1000</f>
        <v>#REF!</v>
      </c>
      <c r="EB74" s="77" t="e">
        <f>(#REF!-#REF!+#REF!-#REF!)*CAPEX_Mod_principais/1000</f>
        <v>#REF!</v>
      </c>
      <c r="EC74" s="77" t="e">
        <f>(#REF!-#REF!+#REF!-#REF!)*CAPEX_Mod_principais/1000</f>
        <v>#REF!</v>
      </c>
      <c r="ED74" s="77" t="e">
        <f>(#REF!-#REF!+#REF!-#REF!)*CAPEX_Mod_principais/1000</f>
        <v>#REF!</v>
      </c>
      <c r="EE74" s="77" t="e">
        <f>(#REF!-#REF!+#REF!-#REF!)*CAPEX_Mod_principais/1000</f>
        <v>#REF!</v>
      </c>
      <c r="EF74" s="77" t="e">
        <f>(#REF!-#REF!+#REF!-#REF!)*CAPEX_Mod_principais/1000</f>
        <v>#REF!</v>
      </c>
      <c r="EG74" s="77" t="e">
        <f>(#REF!-#REF!+#REF!-#REF!)*CAPEX_Mod_principais/1000</f>
        <v>#REF!</v>
      </c>
      <c r="EH74" s="77" t="e">
        <f>(#REF!-#REF!+#REF!-#REF!)*CAPEX_Mod_principais/1000</f>
        <v>#REF!</v>
      </c>
      <c r="EI74" s="77" t="e">
        <f>(#REF!-#REF!+#REF!-#REF!)*CAPEX_Mod_principais/1000</f>
        <v>#REF!</v>
      </c>
      <c r="EJ74" s="77" t="e">
        <f>(#REF!-#REF!+#REF!-#REF!)*CAPEX_Mod_principais/1000</f>
        <v>#REF!</v>
      </c>
      <c r="EK74" s="77" t="e">
        <f>(#REF!-#REF!+#REF!-#REF!)*CAPEX_Mod_principais/1000</f>
        <v>#REF!</v>
      </c>
      <c r="EL74" s="77" t="e">
        <f>(#REF!-#REF!+#REF!-#REF!)*CAPEX_Mod_principais/1000</f>
        <v>#REF!</v>
      </c>
      <c r="EM74" s="77" t="e">
        <f>(#REF!-#REF!+#REF!-#REF!)*CAPEX_Mod_principais/1000</f>
        <v>#REF!</v>
      </c>
      <c r="EN74" s="77" t="e">
        <f>(#REF!-#REF!+#REF!-#REF!)*CAPEX_Mod_principais/1000</f>
        <v>#REF!</v>
      </c>
      <c r="EO74" s="77" t="e">
        <f>(#REF!-#REF!+#REF!-#REF!)*CAPEX_Mod_principais/1000</f>
        <v>#REF!</v>
      </c>
      <c r="EP74" s="77" t="e">
        <f>(#REF!-#REF!+#REF!-#REF!)*CAPEX_Mod_principais/1000</f>
        <v>#REF!</v>
      </c>
      <c r="EQ74" s="77" t="e">
        <f>(#REF!-#REF!+#REF!-#REF!)*CAPEX_Mod_principais/1000</f>
        <v>#REF!</v>
      </c>
      <c r="ER74" s="77" t="e">
        <f>(#REF!-#REF!+#REF!-#REF!)*CAPEX_Mod_principais/1000</f>
        <v>#REF!</v>
      </c>
      <c r="ES74" s="77" t="e">
        <f>(#REF!-#REF!+#REF!-#REF!)*CAPEX_Mod_principais/1000</f>
        <v>#REF!</v>
      </c>
      <c r="ET74" s="77" t="e">
        <f>(#REF!-#REF!+#REF!-#REF!)*CAPEX_Mod_principais/1000</f>
        <v>#REF!</v>
      </c>
      <c r="EU74" s="77" t="e">
        <f>(#REF!-#REF!+#REF!-#REF!)*CAPEX_Mod_principais/1000</f>
        <v>#REF!</v>
      </c>
      <c r="EV74" s="77" t="e">
        <f>(#REF!-#REF!+#REF!-#REF!)*CAPEX_Mod_principais/1000</f>
        <v>#REF!</v>
      </c>
      <c r="EW74" s="77" t="e">
        <f>(#REF!-#REF!+#REF!-#REF!)*CAPEX_Mod_principais/1000</f>
        <v>#REF!</v>
      </c>
      <c r="EX74" s="77" t="e">
        <f>(#REF!-#REF!+#REF!-#REF!)*CAPEX_Mod_principais/1000</f>
        <v>#REF!</v>
      </c>
      <c r="EY74" s="77" t="e">
        <f>(#REF!-#REF!+#REF!-#REF!)*CAPEX_Mod_principais/1000</f>
        <v>#REF!</v>
      </c>
      <c r="EZ74" s="77" t="e">
        <f>(#REF!-#REF!+#REF!-#REF!)*CAPEX_Mod_principais/1000</f>
        <v>#REF!</v>
      </c>
      <c r="FA74" s="77" t="e">
        <f>(#REF!-#REF!+#REF!-#REF!)*CAPEX_Mod_principais/1000</f>
        <v>#REF!</v>
      </c>
      <c r="FB74" s="77" t="e">
        <f>(#REF!-#REF!+#REF!-#REF!)*CAPEX_Mod_principais/1000</f>
        <v>#REF!</v>
      </c>
      <c r="FC74" s="77" t="e">
        <f>(#REF!-#REF!+#REF!-#REF!)*CAPEX_Mod_principais/1000</f>
        <v>#REF!</v>
      </c>
      <c r="FD74" s="77" t="e">
        <f>(#REF!-#REF!+#REF!-#REF!)*CAPEX_Mod_principais/1000</f>
        <v>#REF!</v>
      </c>
      <c r="FE74" s="77" t="e">
        <f>(#REF!-#REF!+#REF!-#REF!)*CAPEX_Mod_principais/1000</f>
        <v>#REF!</v>
      </c>
      <c r="FF74" s="77" t="e">
        <f>(#REF!-#REF!+#REF!-#REF!)*CAPEX_Mod_principais/1000</f>
        <v>#REF!</v>
      </c>
      <c r="FG74" s="77" t="e">
        <f>(#REF!-#REF!+#REF!-#REF!)*CAPEX_Mod_principais/1000</f>
        <v>#REF!</v>
      </c>
      <c r="FH74" s="77" t="e">
        <f>(#REF!-#REF!+#REF!-#REF!)*CAPEX_Mod_principais/1000</f>
        <v>#REF!</v>
      </c>
      <c r="FI74" s="77" t="e">
        <f>(#REF!-#REF!+#REF!-#REF!)*CAPEX_Mod_principais/1000</f>
        <v>#REF!</v>
      </c>
      <c r="FJ74" s="77" t="e">
        <f>(#REF!-#REF!+#REF!-#REF!)*CAPEX_Mod_principais/1000</f>
        <v>#REF!</v>
      </c>
      <c r="FK74" s="77" t="e">
        <f>(#REF!-#REF!+#REF!-#REF!)*CAPEX_Mod_principais/1000</f>
        <v>#REF!</v>
      </c>
      <c r="FL74" s="77" t="e">
        <f>(#REF!-#REF!+#REF!-#REF!)*CAPEX_Mod_principais/1000</f>
        <v>#REF!</v>
      </c>
      <c r="FM74" s="77" t="e">
        <f>(#REF!-#REF!+#REF!-#REF!)*CAPEX_Mod_principais/1000</f>
        <v>#REF!</v>
      </c>
      <c r="FN74" s="77" t="e">
        <f>(#REF!-#REF!+#REF!-#REF!)*CAPEX_Mod_principais/1000</f>
        <v>#REF!</v>
      </c>
      <c r="FO74" s="77" t="e">
        <f>(#REF!-#REF!+#REF!-#REF!)*CAPEX_Mod_principais/1000</f>
        <v>#REF!</v>
      </c>
      <c r="FP74" s="77" t="e">
        <f>(#REF!-#REF!+#REF!-#REF!)*CAPEX_Mod_principais/1000</f>
        <v>#REF!</v>
      </c>
      <c r="FQ74" s="77" t="e">
        <f>(#REF!-#REF!+#REF!-#REF!)*CAPEX_Mod_principais/1000</f>
        <v>#REF!</v>
      </c>
      <c r="FR74" s="77" t="e">
        <f>(#REF!-#REF!+#REF!-#REF!)*CAPEX_Mod_principais/1000</f>
        <v>#REF!</v>
      </c>
      <c r="FS74" s="77" t="e">
        <f>(#REF!-#REF!+#REF!-#REF!)*CAPEX_Mod_principais/1000</f>
        <v>#REF!</v>
      </c>
      <c r="FT74" s="77" t="e">
        <f>(#REF!-#REF!+#REF!-#REF!)*CAPEX_Mod_principais/1000</f>
        <v>#REF!</v>
      </c>
      <c r="FU74" s="77" t="e">
        <f>(#REF!-#REF!+#REF!-#REF!)*CAPEX_Mod_principais/1000</f>
        <v>#REF!</v>
      </c>
      <c r="FV74" s="77" t="e">
        <f>(#REF!-#REF!+#REF!-#REF!)*CAPEX_Mod_principais/1000</f>
        <v>#REF!</v>
      </c>
      <c r="FW74" s="77" t="e">
        <f>(#REF!-#REF!+#REF!-#REF!)*CAPEX_Mod_principais/1000</f>
        <v>#REF!</v>
      </c>
      <c r="FX74" s="77" t="e">
        <f>(#REF!-#REF!+#REF!-#REF!)*CAPEX_Mod_principais/1000</f>
        <v>#REF!</v>
      </c>
      <c r="FY74" s="77" t="e">
        <f>(#REF!-#REF!+#REF!-#REF!)*CAPEX_Mod_principais/1000</f>
        <v>#REF!</v>
      </c>
      <c r="FZ74" s="77" t="e">
        <f>(#REF!-#REF!+#REF!-#REF!)*CAPEX_Mod_principais/1000</f>
        <v>#REF!</v>
      </c>
      <c r="GA74" s="77" t="e">
        <f>(#REF!-#REF!+#REF!-#REF!)*CAPEX_Mod_principais/1000</f>
        <v>#REF!</v>
      </c>
      <c r="GB74" s="77" t="e">
        <f>(#REF!-#REF!+#REF!-#REF!)*CAPEX_Mod_principais/1000</f>
        <v>#REF!</v>
      </c>
      <c r="GC74" s="77" t="e">
        <f>(#REF!-#REF!+#REF!-#REF!)*CAPEX_Mod_principais/1000</f>
        <v>#REF!</v>
      </c>
      <c r="GD74" s="77" t="e">
        <f>(#REF!-#REF!+#REF!-#REF!)*CAPEX_Mod_principais/1000</f>
        <v>#REF!</v>
      </c>
      <c r="GE74" s="77" t="e">
        <f>(#REF!-#REF!+#REF!-#REF!)*CAPEX_Mod_principais/1000</f>
        <v>#REF!</v>
      </c>
      <c r="GF74" s="77" t="e">
        <f>(#REF!-#REF!+#REF!-#REF!)*CAPEX_Mod_principais/1000</f>
        <v>#REF!</v>
      </c>
      <c r="GG74" s="77" t="e">
        <f>(#REF!-#REF!+#REF!-#REF!)*CAPEX_Mod_principais/1000</f>
        <v>#REF!</v>
      </c>
      <c r="GH74" s="77" t="e">
        <f>(#REF!-#REF!+#REF!-#REF!)*CAPEX_Mod_principais/1000</f>
        <v>#REF!</v>
      </c>
      <c r="GI74" s="77" t="e">
        <f>(#REF!-#REF!+#REF!-#REF!)*CAPEX_Mod_principais/1000</f>
        <v>#REF!</v>
      </c>
      <c r="GJ74" s="77" t="e">
        <f>(#REF!-#REF!+#REF!-#REF!)*CAPEX_Mod_principais/1000</f>
        <v>#REF!</v>
      </c>
      <c r="GK74" s="77" t="e">
        <f>(#REF!-#REF!+#REF!-#REF!)*CAPEX_Mod_principais/1000</f>
        <v>#REF!</v>
      </c>
      <c r="GL74" s="77" t="e">
        <f>(#REF!-#REF!+#REF!-#REF!)*CAPEX_Mod_principais/1000</f>
        <v>#REF!</v>
      </c>
      <c r="GM74" s="77" t="e">
        <f>(#REF!-#REF!+#REF!-#REF!)*CAPEX_Mod_principais/1000</f>
        <v>#REF!</v>
      </c>
      <c r="GN74" s="77" t="e">
        <f>(#REF!-#REF!+#REF!-#REF!)*CAPEX_Mod_principais/1000</f>
        <v>#REF!</v>
      </c>
      <c r="GO74" s="77" t="e">
        <f>(#REF!-#REF!+#REF!-#REF!)*CAPEX_Mod_principais/1000</f>
        <v>#REF!</v>
      </c>
      <c r="GP74" s="77" t="e">
        <f>(#REF!-#REF!+#REF!-#REF!)*CAPEX_Mod_principais/1000</f>
        <v>#REF!</v>
      </c>
      <c r="GQ74" s="77" t="e">
        <f>(#REF!-#REF!+#REF!-#REF!)*CAPEX_Mod_principais/1000</f>
        <v>#REF!</v>
      </c>
      <c r="GR74" s="77" t="e">
        <f>(#REF!-#REF!+#REF!-#REF!)*CAPEX_Mod_principais/1000</f>
        <v>#REF!</v>
      </c>
      <c r="GS74" s="77" t="e">
        <f>(#REF!-#REF!+#REF!-#REF!)*CAPEX_Mod_principais/1000</f>
        <v>#REF!</v>
      </c>
      <c r="GT74" s="77" t="e">
        <f>(#REF!-#REF!+#REF!-#REF!)*CAPEX_Mod_principais/1000</f>
        <v>#REF!</v>
      </c>
      <c r="GU74" s="77" t="e">
        <f>(#REF!-#REF!+#REF!-#REF!)*CAPEX_Mod_principais/1000</f>
        <v>#REF!</v>
      </c>
      <c r="GV74" s="77" t="e">
        <f>(#REF!-#REF!+#REF!-#REF!)*CAPEX_Mod_principais/1000</f>
        <v>#REF!</v>
      </c>
      <c r="GW74" s="77" t="e">
        <f>(#REF!-#REF!+#REF!-#REF!)*CAPEX_Mod_principais/1000</f>
        <v>#REF!</v>
      </c>
      <c r="GX74" s="77" t="e">
        <f>(#REF!-#REF!+#REF!-#REF!)*CAPEX_Mod_principais/1000</f>
        <v>#REF!</v>
      </c>
      <c r="GY74" s="77" t="e">
        <f>(#REF!-#REF!+#REF!-#REF!)*CAPEX_Mod_principais/1000</f>
        <v>#REF!</v>
      </c>
      <c r="GZ74" s="77" t="e">
        <f>(#REF!-#REF!+#REF!-#REF!)*CAPEX_Mod_principais/1000</f>
        <v>#REF!</v>
      </c>
      <c r="HA74" s="77" t="e">
        <f>(#REF!-#REF!+#REF!-#REF!)*CAPEX_Mod_principais/1000</f>
        <v>#REF!</v>
      </c>
      <c r="HB74" s="77" t="e">
        <f>(#REF!-#REF!+#REF!-#REF!)*CAPEX_Mod_principais/1000</f>
        <v>#REF!</v>
      </c>
      <c r="HC74" s="77" t="e">
        <f>(#REF!-#REF!+#REF!-#REF!)*CAPEX_Mod_principais/1000</f>
        <v>#REF!</v>
      </c>
      <c r="HD74" s="77" t="e">
        <f>(#REF!-#REF!+#REF!-#REF!)*CAPEX_Mod_principais/1000</f>
        <v>#REF!</v>
      </c>
      <c r="HE74" s="77" t="e">
        <f>(#REF!-#REF!+#REF!-#REF!)*CAPEX_Mod_principais/1000</f>
        <v>#REF!</v>
      </c>
      <c r="HF74" s="77" t="e">
        <f>(#REF!-#REF!+#REF!-#REF!)*CAPEX_Mod_principais/1000</f>
        <v>#REF!</v>
      </c>
      <c r="HG74" s="77" t="e">
        <f>(#REF!-#REF!+#REF!-#REF!)*CAPEX_Mod_principais/1000</f>
        <v>#REF!</v>
      </c>
      <c r="HH74" s="77" t="e">
        <f>(#REF!-#REF!+#REF!-#REF!)*CAPEX_Mod_principais/1000</f>
        <v>#REF!</v>
      </c>
      <c r="HI74" s="77" t="e">
        <f>(#REF!-#REF!+#REF!-#REF!)*CAPEX_Mod_principais/1000</f>
        <v>#REF!</v>
      </c>
    </row>
    <row r="75" spans="1:217" s="109" customFormat="1" x14ac:dyDescent="0.2">
      <c r="A75" s="113" t="s">
        <v>378</v>
      </c>
      <c r="B75" s="114">
        <v>0</v>
      </c>
      <c r="C75" s="114">
        <v>0</v>
      </c>
      <c r="D75" s="114">
        <v>0</v>
      </c>
      <c r="E75" s="114">
        <v>0</v>
      </c>
      <c r="F75" s="114">
        <v>0</v>
      </c>
      <c r="G75" s="114">
        <v>0</v>
      </c>
      <c r="H75" s="114">
        <v>0</v>
      </c>
      <c r="I75" s="114">
        <v>0</v>
      </c>
      <c r="J75" s="114">
        <v>0</v>
      </c>
      <c r="K75" s="11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  <c r="AC75" s="114">
        <v>0</v>
      </c>
      <c r="AD75" s="114">
        <v>0</v>
      </c>
      <c r="AE75" s="114">
        <v>0</v>
      </c>
      <c r="AF75" s="114">
        <v>0</v>
      </c>
      <c r="AG75" s="114">
        <v>0</v>
      </c>
      <c r="AH75" s="114">
        <v>0</v>
      </c>
      <c r="AI75" s="114">
        <v>0</v>
      </c>
      <c r="AJ75" s="114">
        <v>0</v>
      </c>
      <c r="AK75" s="114">
        <v>0</v>
      </c>
      <c r="AL75" s="114">
        <v>0</v>
      </c>
      <c r="AM75" s="114">
        <v>0</v>
      </c>
      <c r="AN75" s="114">
        <v>0</v>
      </c>
      <c r="AO75" s="114">
        <v>0</v>
      </c>
      <c r="AP75" s="114">
        <v>0</v>
      </c>
      <c r="AQ75" s="114">
        <v>0</v>
      </c>
      <c r="AR75" s="114">
        <v>0</v>
      </c>
      <c r="AS75" s="114">
        <v>0</v>
      </c>
      <c r="AT75" s="114">
        <v>0</v>
      </c>
      <c r="AU75" s="114">
        <v>0</v>
      </c>
      <c r="AV75" s="114">
        <v>0</v>
      </c>
      <c r="AW75" s="114">
        <v>0</v>
      </c>
      <c r="AX75" s="114">
        <v>0</v>
      </c>
      <c r="AY75" s="114">
        <v>0</v>
      </c>
      <c r="AZ75" s="114">
        <v>0</v>
      </c>
      <c r="BA75" s="114">
        <v>0</v>
      </c>
      <c r="BB75" s="114">
        <v>0</v>
      </c>
      <c r="BC75" s="114">
        <v>0</v>
      </c>
      <c r="BD75" s="114">
        <v>0</v>
      </c>
      <c r="BE75" s="114">
        <v>0</v>
      </c>
      <c r="BF75" s="114">
        <v>0</v>
      </c>
      <c r="BG75" s="114">
        <v>0</v>
      </c>
      <c r="BH75" s="114">
        <v>0</v>
      </c>
      <c r="BI75" s="114">
        <v>0</v>
      </c>
      <c r="BJ75" s="114">
        <v>0</v>
      </c>
      <c r="BK75" s="114">
        <v>0</v>
      </c>
      <c r="BL75" s="114">
        <v>0</v>
      </c>
      <c r="BM75" s="114">
        <v>0</v>
      </c>
      <c r="BN75" s="114">
        <v>0</v>
      </c>
      <c r="BO75" s="114">
        <v>0</v>
      </c>
      <c r="BP75" s="114">
        <v>0</v>
      </c>
      <c r="BQ75" s="114">
        <v>0</v>
      </c>
      <c r="BR75" s="114">
        <v>0</v>
      </c>
      <c r="BS75" s="114">
        <v>0</v>
      </c>
      <c r="BT75" s="114">
        <v>0</v>
      </c>
      <c r="BU75" s="114">
        <v>0</v>
      </c>
      <c r="BV75" s="114">
        <v>0</v>
      </c>
      <c r="BW75" s="114">
        <v>0</v>
      </c>
      <c r="BX75" s="114">
        <v>0</v>
      </c>
      <c r="BY75" s="114">
        <v>0</v>
      </c>
      <c r="BZ75" s="114">
        <v>0</v>
      </c>
      <c r="CA75" s="114">
        <v>0</v>
      </c>
      <c r="CB75" s="114">
        <v>0</v>
      </c>
      <c r="CC75" s="114">
        <v>0</v>
      </c>
      <c r="CD75" s="114">
        <v>0</v>
      </c>
      <c r="CE75" s="114">
        <v>0</v>
      </c>
      <c r="CF75" s="114">
        <v>0</v>
      </c>
      <c r="CG75" s="114">
        <v>0</v>
      </c>
      <c r="CH75" s="114">
        <v>0</v>
      </c>
      <c r="CI75" s="114">
        <v>0</v>
      </c>
      <c r="CJ75" s="114">
        <v>0</v>
      </c>
      <c r="CK75" s="114">
        <v>0</v>
      </c>
      <c r="CL75" s="114">
        <v>0</v>
      </c>
      <c r="CM75" s="114">
        <v>0</v>
      </c>
      <c r="CN75" s="114">
        <v>0</v>
      </c>
      <c r="CO75" s="114">
        <v>0</v>
      </c>
      <c r="CP75" s="114">
        <v>0</v>
      </c>
      <c r="CQ75" s="114">
        <v>0</v>
      </c>
      <c r="CR75" s="114">
        <v>0</v>
      </c>
      <c r="CS75" s="114">
        <v>0</v>
      </c>
      <c r="CT75" s="114">
        <v>0</v>
      </c>
      <c r="CU75" s="114">
        <v>0</v>
      </c>
      <c r="CV75" s="114">
        <v>0</v>
      </c>
      <c r="CW75" s="114">
        <v>0</v>
      </c>
      <c r="CX75" s="114">
        <v>0</v>
      </c>
      <c r="CY75" s="114">
        <v>0</v>
      </c>
      <c r="CZ75" s="114">
        <v>0</v>
      </c>
      <c r="DA75" s="114">
        <v>0</v>
      </c>
      <c r="DB75" s="114">
        <v>0</v>
      </c>
      <c r="DC75" s="114">
        <v>0</v>
      </c>
      <c r="DD75" s="114">
        <v>0</v>
      </c>
      <c r="DE75" s="114">
        <v>0</v>
      </c>
      <c r="DF75" s="114">
        <v>0</v>
      </c>
      <c r="DG75" s="114">
        <v>0</v>
      </c>
      <c r="DH75" s="114">
        <v>0</v>
      </c>
      <c r="DI75" s="114">
        <v>0</v>
      </c>
      <c r="DJ75" s="114">
        <v>0</v>
      </c>
      <c r="DK75" s="114">
        <v>0</v>
      </c>
      <c r="DL75" s="114">
        <v>0</v>
      </c>
      <c r="DM75" s="114">
        <v>0</v>
      </c>
      <c r="DN75" s="114">
        <v>0</v>
      </c>
      <c r="DO75" s="114">
        <v>0</v>
      </c>
      <c r="DP75" s="114">
        <v>0</v>
      </c>
      <c r="DQ75" s="114">
        <v>0</v>
      </c>
      <c r="DR75" s="114">
        <v>0</v>
      </c>
      <c r="DS75" s="114">
        <v>0</v>
      </c>
      <c r="DT75" s="114">
        <v>0</v>
      </c>
      <c r="DU75" s="114">
        <v>0</v>
      </c>
      <c r="DV75" s="114">
        <v>0</v>
      </c>
      <c r="DW75" s="114">
        <v>0</v>
      </c>
      <c r="DX75" s="114">
        <v>0</v>
      </c>
      <c r="DY75" s="114">
        <v>0</v>
      </c>
      <c r="DZ75" s="114">
        <v>0</v>
      </c>
      <c r="EA75" s="114">
        <v>0</v>
      </c>
      <c r="EB75" s="114">
        <v>0</v>
      </c>
      <c r="EC75" s="114">
        <v>0</v>
      </c>
      <c r="ED75" s="114">
        <v>0</v>
      </c>
      <c r="EE75" s="114">
        <v>0</v>
      </c>
      <c r="EF75" s="114">
        <v>0</v>
      </c>
      <c r="EG75" s="114">
        <v>0</v>
      </c>
      <c r="EH75" s="114">
        <v>0</v>
      </c>
      <c r="EI75" s="114">
        <v>0</v>
      </c>
      <c r="EJ75" s="114">
        <v>0</v>
      </c>
      <c r="EK75" s="114">
        <v>0</v>
      </c>
      <c r="EL75" s="114">
        <v>0</v>
      </c>
      <c r="EM75" s="114">
        <v>0</v>
      </c>
      <c r="EN75" s="114">
        <v>0</v>
      </c>
      <c r="EO75" s="114">
        <v>0</v>
      </c>
      <c r="EP75" s="114">
        <v>0</v>
      </c>
      <c r="EQ75" s="114">
        <v>0</v>
      </c>
      <c r="ER75" s="114">
        <v>0</v>
      </c>
      <c r="ES75" s="114">
        <v>0</v>
      </c>
      <c r="ET75" s="114">
        <v>0</v>
      </c>
      <c r="EU75" s="114">
        <v>0</v>
      </c>
      <c r="EV75" s="114">
        <v>0</v>
      </c>
      <c r="EW75" s="114">
        <v>0</v>
      </c>
      <c r="EX75" s="114">
        <v>0</v>
      </c>
      <c r="EY75" s="114">
        <v>0</v>
      </c>
      <c r="EZ75" s="114">
        <v>0</v>
      </c>
      <c r="FA75" s="114">
        <v>0</v>
      </c>
      <c r="FB75" s="114">
        <v>0</v>
      </c>
      <c r="FC75" s="114">
        <v>0</v>
      </c>
      <c r="FD75" s="114">
        <v>0</v>
      </c>
      <c r="FE75" s="114">
        <v>0</v>
      </c>
      <c r="FF75" s="114">
        <v>0</v>
      </c>
      <c r="FG75" s="114">
        <v>0</v>
      </c>
      <c r="FH75" s="114">
        <v>0</v>
      </c>
      <c r="FI75" s="114">
        <v>0</v>
      </c>
      <c r="FJ75" s="114">
        <v>0</v>
      </c>
      <c r="FK75" s="114">
        <v>0</v>
      </c>
      <c r="FL75" s="114">
        <v>0</v>
      </c>
      <c r="FM75" s="114">
        <v>0</v>
      </c>
      <c r="FN75" s="114">
        <v>0</v>
      </c>
      <c r="FO75" s="114">
        <v>0</v>
      </c>
      <c r="FP75" s="114">
        <v>0</v>
      </c>
      <c r="FQ75" s="114">
        <v>0</v>
      </c>
      <c r="FR75" s="114">
        <v>0</v>
      </c>
      <c r="FS75" s="114">
        <v>0</v>
      </c>
      <c r="FT75" s="114">
        <v>0</v>
      </c>
      <c r="FU75" s="114">
        <v>0</v>
      </c>
      <c r="FV75" s="114">
        <v>0</v>
      </c>
      <c r="FW75" s="114">
        <v>0</v>
      </c>
      <c r="FX75" s="114">
        <v>0</v>
      </c>
      <c r="FY75" s="114">
        <v>0</v>
      </c>
      <c r="FZ75" s="114">
        <v>0</v>
      </c>
      <c r="GA75" s="114">
        <v>0</v>
      </c>
      <c r="GB75" s="114">
        <v>0</v>
      </c>
      <c r="GC75" s="114">
        <v>0</v>
      </c>
      <c r="GD75" s="114">
        <v>0</v>
      </c>
      <c r="GE75" s="114">
        <v>0</v>
      </c>
      <c r="GF75" s="114">
        <v>0</v>
      </c>
      <c r="GG75" s="114">
        <v>0</v>
      </c>
      <c r="GH75" s="114">
        <v>0</v>
      </c>
      <c r="GI75" s="114">
        <v>0</v>
      </c>
      <c r="GJ75" s="114">
        <v>0</v>
      </c>
      <c r="GK75" s="114">
        <v>0</v>
      </c>
      <c r="GL75" s="114">
        <v>0</v>
      </c>
      <c r="GM75" s="114">
        <v>0</v>
      </c>
      <c r="GN75" s="114">
        <v>0</v>
      </c>
      <c r="GO75" s="114">
        <v>0</v>
      </c>
      <c r="GP75" s="114">
        <v>0</v>
      </c>
      <c r="GQ75" s="114">
        <v>0</v>
      </c>
      <c r="GR75" s="114">
        <v>0</v>
      </c>
      <c r="GS75" s="114">
        <v>0</v>
      </c>
      <c r="GT75" s="114">
        <v>0</v>
      </c>
      <c r="GU75" s="114">
        <v>0</v>
      </c>
      <c r="GV75" s="114">
        <v>0</v>
      </c>
      <c r="GW75" s="114">
        <v>0</v>
      </c>
      <c r="GX75" s="114">
        <v>0</v>
      </c>
      <c r="GY75" s="114">
        <v>0</v>
      </c>
      <c r="GZ75" s="114">
        <v>0</v>
      </c>
      <c r="HA75" s="114">
        <v>0</v>
      </c>
      <c r="HB75" s="114">
        <v>0</v>
      </c>
      <c r="HC75" s="114">
        <v>0</v>
      </c>
      <c r="HD75" s="114">
        <v>0</v>
      </c>
      <c r="HE75" s="114">
        <v>0</v>
      </c>
      <c r="HF75" s="114">
        <v>0</v>
      </c>
      <c r="HG75" s="114">
        <v>0</v>
      </c>
      <c r="HH75" s="114">
        <v>0</v>
      </c>
      <c r="HI75" s="114">
        <v>0</v>
      </c>
    </row>
    <row r="76" spans="1:217" x14ac:dyDescent="0.2">
      <c r="A76" s="29" t="s">
        <v>379</v>
      </c>
      <c r="B76" s="77">
        <v>0</v>
      </c>
      <c r="C76" s="77">
        <v>0</v>
      </c>
      <c r="D76" s="77">
        <v>0</v>
      </c>
      <c r="E76" s="77">
        <v>0</v>
      </c>
      <c r="F76" s="77">
        <v>0</v>
      </c>
      <c r="G76" s="77">
        <v>0</v>
      </c>
      <c r="H76" s="77" t="e">
        <f>(#REF!-#REF!+#REF!-#REF!)*CAPEX_Mod_principais/1000</f>
        <v>#REF!</v>
      </c>
      <c r="I76" s="77" t="e">
        <f>(#REF!-#REF!+#REF!-#REF!)*CAPEX_Mod_principais/1000</f>
        <v>#REF!</v>
      </c>
      <c r="J76" s="77" t="e">
        <f>(#REF!-#REF!+#REF!-#REF!)*CAPEX_Mod_principais/1000</f>
        <v>#REF!</v>
      </c>
      <c r="K76" s="77" t="e">
        <f>(#REF!-#REF!+#REF!-#REF!)*CAPEX_Mod_principais/1000</f>
        <v>#REF!</v>
      </c>
      <c r="L76" s="77" t="e">
        <f>(#REF!-#REF!+#REF!-#REF!)*CAPEX_Mod_principais/1000</f>
        <v>#REF!</v>
      </c>
      <c r="M76" s="77" t="e">
        <f>(#REF!-#REF!+#REF!-#REF!)*CAPEX_Mod_principais/1000</f>
        <v>#REF!</v>
      </c>
      <c r="N76" s="77" t="e">
        <f>(#REF!-#REF!+#REF!-#REF!)*CAPEX_Mod_principais/1000</f>
        <v>#REF!</v>
      </c>
      <c r="O76" s="77" t="e">
        <f>(#REF!-#REF!+#REF!-#REF!)*CAPEX_Mod_principais/1000</f>
        <v>#REF!</v>
      </c>
      <c r="P76" s="77" t="e">
        <f>(#REF!-#REF!+#REF!-#REF!)*CAPEX_Mod_principais/1000</f>
        <v>#REF!</v>
      </c>
      <c r="Q76" s="77" t="e">
        <f>(#REF!-#REF!+#REF!-#REF!)*CAPEX_Mod_principais/1000</f>
        <v>#REF!</v>
      </c>
      <c r="R76" s="77" t="e">
        <f>(#REF!-#REF!+#REF!-#REF!)*CAPEX_Mod_principais/1000</f>
        <v>#REF!</v>
      </c>
      <c r="S76" s="77" t="e">
        <f>(#REF!-#REF!+#REF!-#REF!)*CAPEX_Mod_principais/1000</f>
        <v>#REF!</v>
      </c>
      <c r="T76" s="77" t="e">
        <f>(#REF!-#REF!+#REF!-#REF!)*CAPEX_Mod_principais/1000</f>
        <v>#REF!</v>
      </c>
      <c r="U76" s="77" t="e">
        <f>(#REF!-#REF!+#REF!-#REF!)*CAPEX_Mod_principais/1000</f>
        <v>#REF!</v>
      </c>
      <c r="V76" s="77" t="e">
        <f>(#REF!-#REF!+#REF!-#REF!)*CAPEX_Mod_principais/1000</f>
        <v>#REF!</v>
      </c>
      <c r="W76" s="77" t="e">
        <f>(#REF!-#REF!+#REF!-#REF!)*CAPEX_Mod_principais/1000</f>
        <v>#REF!</v>
      </c>
      <c r="X76" s="77" t="e">
        <f>(#REF!-#REF!+#REF!-#REF!)*CAPEX_Mod_principais/1000</f>
        <v>#REF!</v>
      </c>
      <c r="Y76" s="77" t="e">
        <f>(#REF!-#REF!+#REF!-#REF!)*CAPEX_Mod_principais/1000</f>
        <v>#REF!</v>
      </c>
      <c r="Z76" s="77" t="e">
        <f>(#REF!-#REF!+#REF!-#REF!)*CAPEX_Mod_principais/1000</f>
        <v>#REF!</v>
      </c>
      <c r="AA76" s="77" t="e">
        <f>(#REF!-#REF!+#REF!-#REF!)*CAPEX_Mod_principais/1000</f>
        <v>#REF!</v>
      </c>
      <c r="AB76" s="77" t="e">
        <f>(#REF!-#REF!+#REF!-#REF!)*CAPEX_Mod_principais/1000</f>
        <v>#REF!</v>
      </c>
      <c r="AC76" s="77" t="e">
        <f>(#REF!-#REF!+#REF!-#REF!)*CAPEX_Mod_principais/1000</f>
        <v>#REF!</v>
      </c>
      <c r="AD76" s="77" t="e">
        <f>(#REF!-#REF!+#REF!-#REF!)*CAPEX_Mod_principais/1000</f>
        <v>#REF!</v>
      </c>
      <c r="AE76" s="77" t="e">
        <f>(#REF!-#REF!+#REF!-#REF!)*CAPEX_Mod_principais/1000</f>
        <v>#REF!</v>
      </c>
      <c r="AF76" s="77" t="e">
        <f>(#REF!-#REF!+#REF!-#REF!)*CAPEX_Mod_principais/1000</f>
        <v>#REF!</v>
      </c>
      <c r="AG76" s="77" t="e">
        <f>(#REF!-#REF!+#REF!-#REF!)*CAPEX_Mod_principais/1000</f>
        <v>#REF!</v>
      </c>
      <c r="AH76" s="77" t="e">
        <f>(#REF!-#REF!+#REF!-#REF!)*CAPEX_Mod_principais/1000</f>
        <v>#REF!</v>
      </c>
      <c r="AI76" s="77" t="e">
        <f>(#REF!-#REF!+#REF!-#REF!)*CAPEX_Mod_principais/1000</f>
        <v>#REF!</v>
      </c>
      <c r="AJ76" s="77" t="e">
        <f>(#REF!-#REF!+#REF!-#REF!)*CAPEX_Mod_principais/1000</f>
        <v>#REF!</v>
      </c>
      <c r="AK76" s="77" t="e">
        <f>(#REF!-#REF!+#REF!-#REF!)*CAPEX_Mod_principais/1000</f>
        <v>#REF!</v>
      </c>
      <c r="AL76" s="77" t="e">
        <f>(#REF!-#REF!+#REF!-#REF!)*CAPEX_Mod_principais/1000</f>
        <v>#REF!</v>
      </c>
      <c r="AM76" s="77" t="e">
        <f>(#REF!-#REF!+#REF!-#REF!)*CAPEX_Mod_principais/1000</f>
        <v>#REF!</v>
      </c>
      <c r="AN76" s="77" t="e">
        <f>(#REF!-#REF!+#REF!-#REF!)*CAPEX_Mod_principais/1000</f>
        <v>#REF!</v>
      </c>
      <c r="AO76" s="77" t="e">
        <f>(#REF!-#REF!+#REF!-#REF!)*CAPEX_Mod_principais/1000</f>
        <v>#REF!</v>
      </c>
      <c r="AP76" s="77" t="e">
        <f>(#REF!-#REF!+#REF!-#REF!)*CAPEX_Mod_principais/1000</f>
        <v>#REF!</v>
      </c>
      <c r="AQ76" s="77" t="e">
        <f>(#REF!-#REF!+#REF!-#REF!)*CAPEX_Mod_principais/1000</f>
        <v>#REF!</v>
      </c>
      <c r="AR76" s="77" t="e">
        <f>(#REF!-#REF!+#REF!-#REF!)*CAPEX_Mod_principais/1000</f>
        <v>#REF!</v>
      </c>
      <c r="AS76" s="77" t="e">
        <f>(#REF!-#REF!+#REF!-#REF!)*CAPEX_Mod_principais/1000</f>
        <v>#REF!</v>
      </c>
      <c r="AT76" s="77" t="e">
        <f>(#REF!-#REF!+#REF!-#REF!)*CAPEX_Mod_principais/1000</f>
        <v>#REF!</v>
      </c>
      <c r="AU76" s="77" t="e">
        <f>(#REF!-#REF!+#REF!-#REF!)*CAPEX_Mod_principais/1000</f>
        <v>#REF!</v>
      </c>
      <c r="AV76" s="77" t="e">
        <f>(#REF!-#REF!+#REF!-#REF!)*CAPEX_Mod_principais/1000</f>
        <v>#REF!</v>
      </c>
      <c r="AW76" s="77" t="e">
        <f>(#REF!-#REF!+#REF!-#REF!)*CAPEX_Mod_principais/1000</f>
        <v>#REF!</v>
      </c>
      <c r="AX76" s="77" t="e">
        <f>(#REF!-#REF!+#REF!-#REF!)*CAPEX_Mod_principais/1000</f>
        <v>#REF!</v>
      </c>
      <c r="AY76" s="77" t="e">
        <f>(#REF!-#REF!+#REF!-#REF!)*CAPEX_Mod_principais/1000</f>
        <v>#REF!</v>
      </c>
      <c r="AZ76" s="77" t="e">
        <f>(#REF!-#REF!+#REF!-#REF!)*CAPEX_Mod_principais/1000</f>
        <v>#REF!</v>
      </c>
      <c r="BA76" s="77" t="e">
        <f>(#REF!-#REF!+#REF!-#REF!)*CAPEX_Mod_principais/1000</f>
        <v>#REF!</v>
      </c>
      <c r="BB76" s="77" t="e">
        <f>(#REF!-#REF!+#REF!-#REF!)*CAPEX_Mod_principais/1000</f>
        <v>#REF!</v>
      </c>
      <c r="BC76" s="77" t="e">
        <f>(#REF!-#REF!+#REF!-#REF!)*CAPEX_Mod_principais/1000</f>
        <v>#REF!</v>
      </c>
      <c r="BD76" s="77" t="e">
        <f>(#REF!-#REF!+#REF!-#REF!)*CAPEX_Mod_principais/1000</f>
        <v>#REF!</v>
      </c>
      <c r="BE76" s="77" t="e">
        <f>(#REF!-#REF!+#REF!-#REF!)*CAPEX_Mod_principais/1000</f>
        <v>#REF!</v>
      </c>
      <c r="BF76" s="77" t="e">
        <f>(#REF!-#REF!+#REF!-#REF!)*CAPEX_Mod_principais/1000</f>
        <v>#REF!</v>
      </c>
      <c r="BG76" s="77" t="e">
        <f>(#REF!-#REF!+#REF!-#REF!)*CAPEX_Mod_principais/1000</f>
        <v>#REF!</v>
      </c>
      <c r="BH76" s="77" t="e">
        <f>(#REF!-#REF!+#REF!-#REF!)*CAPEX_Mod_principais/1000</f>
        <v>#REF!</v>
      </c>
      <c r="BI76" s="77" t="e">
        <f>(#REF!-#REF!+#REF!-#REF!)*CAPEX_Mod_principais/1000</f>
        <v>#REF!</v>
      </c>
      <c r="BJ76" s="77" t="e">
        <f>(#REF!-#REF!+#REF!-#REF!)*CAPEX_Mod_principais/1000</f>
        <v>#REF!</v>
      </c>
      <c r="BK76" s="77" t="e">
        <f>(#REF!-#REF!+#REF!-#REF!)*CAPEX_Mod_principais/1000</f>
        <v>#REF!</v>
      </c>
      <c r="BL76" s="77" t="e">
        <f>(#REF!-#REF!+#REF!-#REF!)*CAPEX_Mod_principais/1000</f>
        <v>#REF!</v>
      </c>
      <c r="BM76" s="77" t="e">
        <f>(#REF!-#REF!+#REF!-#REF!)*CAPEX_Mod_principais/1000</f>
        <v>#REF!</v>
      </c>
      <c r="BN76" s="77" t="e">
        <f>(#REF!-#REF!+#REF!-#REF!)*CAPEX_Mod_principais/1000</f>
        <v>#REF!</v>
      </c>
      <c r="BO76" s="77" t="e">
        <f>(#REF!-#REF!+#REF!-#REF!)*CAPEX_Mod_principais/1000</f>
        <v>#REF!</v>
      </c>
      <c r="BP76" s="77" t="e">
        <f>(#REF!-#REF!+#REF!-#REF!)*CAPEX_Mod_principais/1000</f>
        <v>#REF!</v>
      </c>
      <c r="BQ76" s="77" t="e">
        <f>(#REF!-#REF!+#REF!-#REF!)*CAPEX_Mod_principais/1000</f>
        <v>#REF!</v>
      </c>
      <c r="BR76" s="77" t="e">
        <f>(#REF!-#REF!+#REF!-#REF!)*CAPEX_Mod_principais/1000</f>
        <v>#REF!</v>
      </c>
      <c r="BS76" s="77" t="e">
        <f>(#REF!-#REF!+#REF!-#REF!)*CAPEX_Mod_principais/1000</f>
        <v>#REF!</v>
      </c>
      <c r="BT76" s="77" t="e">
        <f>(#REF!-#REF!+#REF!-#REF!)*CAPEX_Mod_principais/1000</f>
        <v>#REF!</v>
      </c>
      <c r="BU76" s="77" t="e">
        <f>(#REF!-#REF!+#REF!-#REF!)*CAPEX_Mod_principais/1000</f>
        <v>#REF!</v>
      </c>
      <c r="BV76" s="77" t="e">
        <f>(#REF!-#REF!+#REF!-#REF!)*CAPEX_Mod_principais/1000</f>
        <v>#REF!</v>
      </c>
      <c r="BW76" s="77" t="e">
        <f>(#REF!-#REF!+#REF!-#REF!)*CAPEX_Mod_principais/1000</f>
        <v>#REF!</v>
      </c>
      <c r="BX76" s="77" t="e">
        <f>(#REF!-#REF!+#REF!-#REF!)*CAPEX_Mod_principais/1000</f>
        <v>#REF!</v>
      </c>
      <c r="BY76" s="77" t="e">
        <f>(#REF!-#REF!+#REF!-#REF!)*CAPEX_Mod_principais/1000</f>
        <v>#REF!</v>
      </c>
      <c r="BZ76" s="77" t="e">
        <f>(#REF!-#REF!+#REF!-#REF!)*CAPEX_Mod_principais/1000</f>
        <v>#REF!</v>
      </c>
      <c r="CA76" s="77" t="e">
        <f>(#REF!-#REF!+#REF!-#REF!)*CAPEX_Mod_principais/1000</f>
        <v>#REF!</v>
      </c>
      <c r="CB76" s="77" t="e">
        <f>(#REF!-#REF!+#REF!-#REF!)*CAPEX_Mod_principais/1000</f>
        <v>#REF!</v>
      </c>
      <c r="CC76" s="77" t="e">
        <f>(#REF!-#REF!+#REF!-#REF!)*CAPEX_Mod_principais/1000</f>
        <v>#REF!</v>
      </c>
      <c r="CD76" s="77" t="e">
        <f>(#REF!-#REF!+#REF!-#REF!)*CAPEX_Mod_principais/1000</f>
        <v>#REF!</v>
      </c>
      <c r="CE76" s="77" t="e">
        <f>(#REF!-#REF!+#REF!-#REF!)*CAPEX_Mod_principais/1000</f>
        <v>#REF!</v>
      </c>
      <c r="CF76" s="77" t="e">
        <f>(#REF!-#REF!+#REF!-#REF!)*CAPEX_Mod_principais/1000</f>
        <v>#REF!</v>
      </c>
      <c r="CG76" s="77" t="e">
        <f>(#REF!-#REF!+#REF!-#REF!)*CAPEX_Mod_principais/1000</f>
        <v>#REF!</v>
      </c>
      <c r="CH76" s="77" t="e">
        <f>(#REF!-#REF!+#REF!-#REF!)*CAPEX_Mod_principais/1000</f>
        <v>#REF!</v>
      </c>
      <c r="CI76" s="77" t="e">
        <f>(#REF!-#REF!+#REF!-#REF!)*CAPEX_Mod_principais/1000</f>
        <v>#REF!</v>
      </c>
      <c r="CJ76" s="77" t="e">
        <f>(#REF!-#REF!+#REF!-#REF!)*CAPEX_Mod_principais/1000</f>
        <v>#REF!</v>
      </c>
      <c r="CK76" s="77" t="e">
        <f>(#REF!-#REF!+#REF!-#REF!)*CAPEX_Mod_principais/1000</f>
        <v>#REF!</v>
      </c>
      <c r="CL76" s="77" t="e">
        <f>(#REF!-#REF!+#REF!-#REF!)*CAPEX_Mod_principais/1000</f>
        <v>#REF!</v>
      </c>
      <c r="CM76" s="77" t="e">
        <f>(#REF!-#REF!+#REF!-#REF!)*CAPEX_Mod_principais/1000</f>
        <v>#REF!</v>
      </c>
      <c r="CN76" s="77" t="e">
        <f>(#REF!-#REF!+#REF!-#REF!)*CAPEX_Mod_principais/1000</f>
        <v>#REF!</v>
      </c>
      <c r="CO76" s="77" t="e">
        <f>(#REF!-#REF!+#REF!-#REF!)*CAPEX_Mod_principais/1000</f>
        <v>#REF!</v>
      </c>
      <c r="CP76" s="77" t="e">
        <f>(#REF!-#REF!+#REF!-#REF!)*CAPEX_Mod_principais/1000</f>
        <v>#REF!</v>
      </c>
      <c r="CQ76" s="77" t="e">
        <f>(#REF!-#REF!+#REF!-#REF!)*CAPEX_Mod_principais/1000</f>
        <v>#REF!</v>
      </c>
      <c r="CR76" s="77" t="e">
        <f>(#REF!-#REF!+#REF!-#REF!)*CAPEX_Mod_principais/1000</f>
        <v>#REF!</v>
      </c>
      <c r="CS76" s="77" t="e">
        <f>(#REF!-#REF!+#REF!-#REF!)*CAPEX_Mod_principais/1000</f>
        <v>#REF!</v>
      </c>
      <c r="CT76" s="77" t="e">
        <f>(#REF!-#REF!+#REF!-#REF!)*CAPEX_Mod_principais/1000</f>
        <v>#REF!</v>
      </c>
      <c r="CU76" s="77" t="e">
        <f>(#REF!-#REF!+#REF!-#REF!)*CAPEX_Mod_principais/1000</f>
        <v>#REF!</v>
      </c>
      <c r="CV76" s="77" t="e">
        <f>(#REF!-#REF!+#REF!-#REF!)*CAPEX_Mod_principais/1000</f>
        <v>#REF!</v>
      </c>
      <c r="CW76" s="77" t="e">
        <f>(#REF!-#REF!+#REF!-#REF!)*CAPEX_Mod_principais/1000</f>
        <v>#REF!</v>
      </c>
      <c r="CX76" s="77" t="e">
        <f>(#REF!-#REF!+#REF!-#REF!)*CAPEX_Mod_principais/1000</f>
        <v>#REF!</v>
      </c>
      <c r="CY76" s="77" t="e">
        <f>(#REF!-#REF!+#REF!-#REF!)*CAPEX_Mod_principais/1000</f>
        <v>#REF!</v>
      </c>
      <c r="CZ76" s="77" t="e">
        <f>(#REF!-#REF!+#REF!-#REF!)*CAPEX_Mod_principais/1000</f>
        <v>#REF!</v>
      </c>
      <c r="DA76" s="77" t="e">
        <f>(#REF!-#REF!+#REF!-#REF!)*CAPEX_Mod_principais/1000</f>
        <v>#REF!</v>
      </c>
      <c r="DB76" s="77" t="e">
        <f>(#REF!-#REF!+#REF!-#REF!)*CAPEX_Mod_principais/1000</f>
        <v>#REF!</v>
      </c>
      <c r="DC76" s="77" t="e">
        <f>(#REF!-#REF!+#REF!-#REF!)*CAPEX_Mod_principais/1000</f>
        <v>#REF!</v>
      </c>
      <c r="DD76" s="77" t="e">
        <f>(#REF!-#REF!+#REF!-#REF!)*CAPEX_Mod_principais/1000</f>
        <v>#REF!</v>
      </c>
      <c r="DE76" s="77" t="e">
        <f>(#REF!-#REF!+#REF!-#REF!)*CAPEX_Mod_principais/1000</f>
        <v>#REF!</v>
      </c>
      <c r="DF76" s="77" t="e">
        <f>(#REF!-#REF!+#REF!-#REF!)*CAPEX_Mod_principais/1000</f>
        <v>#REF!</v>
      </c>
      <c r="DG76" s="77" t="e">
        <f>(#REF!-#REF!+#REF!-#REF!)*CAPEX_Mod_principais/1000</f>
        <v>#REF!</v>
      </c>
      <c r="DH76" s="77" t="e">
        <f>(#REF!-#REF!+#REF!-#REF!)*CAPEX_Mod_principais/1000</f>
        <v>#REF!</v>
      </c>
      <c r="DI76" s="77" t="e">
        <f>(#REF!-#REF!+#REF!-#REF!)*CAPEX_Mod_principais/1000</f>
        <v>#REF!</v>
      </c>
      <c r="DJ76" s="77" t="e">
        <f>(#REF!-#REF!+#REF!-#REF!)*CAPEX_Mod_principais/1000</f>
        <v>#REF!</v>
      </c>
      <c r="DK76" s="77" t="e">
        <f>(#REF!-#REF!+#REF!-#REF!)*CAPEX_Mod_principais/1000</f>
        <v>#REF!</v>
      </c>
      <c r="DL76" s="77" t="e">
        <f>(#REF!-#REF!+#REF!-#REF!)*CAPEX_Mod_principais/1000</f>
        <v>#REF!</v>
      </c>
      <c r="DM76" s="77" t="e">
        <f>(#REF!-#REF!+#REF!-#REF!)*CAPEX_Mod_principais/1000</f>
        <v>#REF!</v>
      </c>
      <c r="DN76" s="77" t="e">
        <f>(#REF!-#REF!+#REF!-#REF!)*CAPEX_Mod_principais/1000</f>
        <v>#REF!</v>
      </c>
      <c r="DO76" s="77" t="e">
        <f>(#REF!-#REF!+#REF!-#REF!)*CAPEX_Mod_principais/1000</f>
        <v>#REF!</v>
      </c>
      <c r="DP76" s="77" t="e">
        <f>(#REF!-#REF!+#REF!-#REF!)*CAPEX_Mod_principais/1000</f>
        <v>#REF!</v>
      </c>
      <c r="DQ76" s="77" t="e">
        <f>(#REF!-#REF!+#REF!-#REF!)*CAPEX_Mod_principais/1000</f>
        <v>#REF!</v>
      </c>
      <c r="DR76" s="77" t="e">
        <f>(#REF!-#REF!+#REF!-#REF!)*CAPEX_Mod_principais/1000</f>
        <v>#REF!</v>
      </c>
      <c r="DS76" s="77" t="e">
        <f>(#REF!-#REF!+#REF!-#REF!)*CAPEX_Mod_principais/1000</f>
        <v>#REF!</v>
      </c>
      <c r="DT76" s="77" t="e">
        <f>(#REF!-#REF!+#REF!-#REF!)*CAPEX_Mod_principais/1000</f>
        <v>#REF!</v>
      </c>
      <c r="DU76" s="77" t="e">
        <f>(#REF!-#REF!+#REF!-#REF!)*CAPEX_Mod_principais/1000</f>
        <v>#REF!</v>
      </c>
      <c r="DV76" s="77" t="e">
        <f>(#REF!-#REF!+#REF!-#REF!)*CAPEX_Mod_principais/1000</f>
        <v>#REF!</v>
      </c>
      <c r="DW76" s="77" t="e">
        <f>(#REF!-#REF!+#REF!-#REF!)*CAPEX_Mod_principais/1000</f>
        <v>#REF!</v>
      </c>
      <c r="DX76" s="77" t="e">
        <f>(#REF!-#REF!+#REF!-#REF!)*CAPEX_Mod_principais/1000</f>
        <v>#REF!</v>
      </c>
      <c r="DY76" s="77" t="e">
        <f>(#REF!-#REF!+#REF!-#REF!)*CAPEX_Mod_principais/1000</f>
        <v>#REF!</v>
      </c>
      <c r="DZ76" s="77" t="e">
        <f>(#REF!-#REF!+#REF!-#REF!)*CAPEX_Mod_principais/1000</f>
        <v>#REF!</v>
      </c>
      <c r="EA76" s="77" t="e">
        <f>(#REF!-#REF!+#REF!-#REF!)*CAPEX_Mod_principais/1000</f>
        <v>#REF!</v>
      </c>
      <c r="EB76" s="77" t="e">
        <f>(#REF!-#REF!+#REF!-#REF!)*CAPEX_Mod_principais/1000</f>
        <v>#REF!</v>
      </c>
      <c r="EC76" s="77" t="e">
        <f>(#REF!-#REF!+#REF!-#REF!)*CAPEX_Mod_principais/1000</f>
        <v>#REF!</v>
      </c>
      <c r="ED76" s="77" t="e">
        <f>(#REF!-#REF!+#REF!-#REF!)*CAPEX_Mod_principais/1000</f>
        <v>#REF!</v>
      </c>
      <c r="EE76" s="77" t="e">
        <f>(#REF!-#REF!+#REF!-#REF!)*CAPEX_Mod_principais/1000</f>
        <v>#REF!</v>
      </c>
      <c r="EF76" s="77" t="e">
        <f>(#REF!-#REF!+#REF!-#REF!)*CAPEX_Mod_principais/1000</f>
        <v>#REF!</v>
      </c>
      <c r="EG76" s="77" t="e">
        <f>(#REF!-#REF!+#REF!-#REF!)*CAPEX_Mod_principais/1000</f>
        <v>#REF!</v>
      </c>
      <c r="EH76" s="77" t="e">
        <f>(#REF!-#REF!+#REF!-#REF!)*CAPEX_Mod_principais/1000</f>
        <v>#REF!</v>
      </c>
      <c r="EI76" s="77" t="e">
        <f>(#REF!-#REF!+#REF!-#REF!)*CAPEX_Mod_principais/1000</f>
        <v>#REF!</v>
      </c>
      <c r="EJ76" s="77" t="e">
        <f>(#REF!-#REF!+#REF!-#REF!)*CAPEX_Mod_principais/1000</f>
        <v>#REF!</v>
      </c>
      <c r="EK76" s="77" t="e">
        <f>(#REF!-#REF!+#REF!-#REF!)*CAPEX_Mod_principais/1000</f>
        <v>#REF!</v>
      </c>
      <c r="EL76" s="77" t="e">
        <f>(#REF!-#REF!+#REF!-#REF!)*CAPEX_Mod_principais/1000</f>
        <v>#REF!</v>
      </c>
      <c r="EM76" s="77" t="e">
        <f>(#REF!-#REF!+#REF!-#REF!)*CAPEX_Mod_principais/1000</f>
        <v>#REF!</v>
      </c>
      <c r="EN76" s="77" t="e">
        <f>(#REF!-#REF!+#REF!-#REF!)*CAPEX_Mod_principais/1000</f>
        <v>#REF!</v>
      </c>
      <c r="EO76" s="77" t="e">
        <f>(#REF!-#REF!+#REF!-#REF!)*CAPEX_Mod_principais/1000</f>
        <v>#REF!</v>
      </c>
      <c r="EP76" s="77" t="e">
        <f>(#REF!-#REF!+#REF!-#REF!)*CAPEX_Mod_principais/1000</f>
        <v>#REF!</v>
      </c>
      <c r="EQ76" s="77" t="e">
        <f>(#REF!-#REF!+#REF!-#REF!)*CAPEX_Mod_principais/1000</f>
        <v>#REF!</v>
      </c>
      <c r="ER76" s="77" t="e">
        <f>(#REF!-#REF!+#REF!-#REF!)*CAPEX_Mod_principais/1000</f>
        <v>#REF!</v>
      </c>
      <c r="ES76" s="77" t="e">
        <f>(#REF!-#REF!+#REF!-#REF!)*CAPEX_Mod_principais/1000</f>
        <v>#REF!</v>
      </c>
      <c r="ET76" s="77" t="e">
        <f>(#REF!-#REF!+#REF!-#REF!)*CAPEX_Mod_principais/1000</f>
        <v>#REF!</v>
      </c>
      <c r="EU76" s="77" t="e">
        <f>(#REF!-#REF!+#REF!-#REF!)*CAPEX_Mod_principais/1000</f>
        <v>#REF!</v>
      </c>
      <c r="EV76" s="77" t="e">
        <f>(#REF!-#REF!+#REF!-#REF!)*CAPEX_Mod_principais/1000</f>
        <v>#REF!</v>
      </c>
      <c r="EW76" s="77" t="e">
        <f>(#REF!-#REF!+#REF!-#REF!)*CAPEX_Mod_principais/1000</f>
        <v>#REF!</v>
      </c>
      <c r="EX76" s="77" t="e">
        <f>(#REF!-#REF!+#REF!-#REF!)*CAPEX_Mod_principais/1000</f>
        <v>#REF!</v>
      </c>
      <c r="EY76" s="77" t="e">
        <f>(#REF!-#REF!+#REF!-#REF!)*CAPEX_Mod_principais/1000</f>
        <v>#REF!</v>
      </c>
      <c r="EZ76" s="77" t="e">
        <f>(#REF!-#REF!+#REF!-#REF!)*CAPEX_Mod_principais/1000</f>
        <v>#REF!</v>
      </c>
      <c r="FA76" s="77" t="e">
        <f>(#REF!-#REF!+#REF!-#REF!)*CAPEX_Mod_principais/1000</f>
        <v>#REF!</v>
      </c>
      <c r="FB76" s="77" t="e">
        <f>(#REF!-#REF!+#REF!-#REF!)*CAPEX_Mod_principais/1000</f>
        <v>#REF!</v>
      </c>
      <c r="FC76" s="77" t="e">
        <f>(#REF!-#REF!+#REF!-#REF!)*CAPEX_Mod_principais/1000</f>
        <v>#REF!</v>
      </c>
      <c r="FD76" s="77" t="e">
        <f>(#REF!-#REF!+#REF!-#REF!)*CAPEX_Mod_principais/1000</f>
        <v>#REF!</v>
      </c>
      <c r="FE76" s="77" t="e">
        <f>(#REF!-#REF!+#REF!-#REF!)*CAPEX_Mod_principais/1000</f>
        <v>#REF!</v>
      </c>
      <c r="FF76" s="77" t="e">
        <f>(#REF!-#REF!+#REF!-#REF!)*CAPEX_Mod_principais/1000</f>
        <v>#REF!</v>
      </c>
      <c r="FG76" s="77" t="e">
        <f>(#REF!-#REF!+#REF!-#REF!)*CAPEX_Mod_principais/1000</f>
        <v>#REF!</v>
      </c>
      <c r="FH76" s="77" t="e">
        <f>(#REF!-#REF!+#REF!-#REF!)*CAPEX_Mod_principais/1000</f>
        <v>#REF!</v>
      </c>
      <c r="FI76" s="77" t="e">
        <f>(#REF!-#REF!+#REF!-#REF!)*CAPEX_Mod_principais/1000</f>
        <v>#REF!</v>
      </c>
      <c r="FJ76" s="77" t="e">
        <f>(#REF!-#REF!+#REF!-#REF!)*CAPEX_Mod_principais/1000</f>
        <v>#REF!</v>
      </c>
      <c r="FK76" s="77" t="e">
        <f>(#REF!-#REF!+#REF!-#REF!)*CAPEX_Mod_principais/1000</f>
        <v>#REF!</v>
      </c>
      <c r="FL76" s="77" t="e">
        <f>(#REF!-#REF!+#REF!-#REF!)*CAPEX_Mod_principais/1000</f>
        <v>#REF!</v>
      </c>
      <c r="FM76" s="77" t="e">
        <f>(#REF!-#REF!+#REF!-#REF!)*CAPEX_Mod_principais/1000</f>
        <v>#REF!</v>
      </c>
      <c r="FN76" s="77" t="e">
        <f>(#REF!-#REF!+#REF!-#REF!)*CAPEX_Mod_principais/1000</f>
        <v>#REF!</v>
      </c>
      <c r="FO76" s="77" t="e">
        <f>(#REF!-#REF!+#REF!-#REF!)*CAPEX_Mod_principais/1000</f>
        <v>#REF!</v>
      </c>
      <c r="FP76" s="77" t="e">
        <f>(#REF!-#REF!+#REF!-#REF!)*CAPEX_Mod_principais/1000</f>
        <v>#REF!</v>
      </c>
      <c r="FQ76" s="77" t="e">
        <f>(#REF!-#REF!+#REF!-#REF!)*CAPEX_Mod_principais/1000</f>
        <v>#REF!</v>
      </c>
      <c r="FR76" s="77" t="e">
        <f>(#REF!-#REF!+#REF!-#REF!)*CAPEX_Mod_principais/1000</f>
        <v>#REF!</v>
      </c>
      <c r="FS76" s="77" t="e">
        <f>(#REF!-#REF!+#REF!-#REF!)*CAPEX_Mod_principais/1000</f>
        <v>#REF!</v>
      </c>
      <c r="FT76" s="77" t="e">
        <f>(#REF!-#REF!+#REF!-#REF!)*CAPEX_Mod_principais/1000</f>
        <v>#REF!</v>
      </c>
      <c r="FU76" s="77" t="e">
        <f>(#REF!-#REF!+#REF!-#REF!)*CAPEX_Mod_principais/1000</f>
        <v>#REF!</v>
      </c>
      <c r="FV76" s="77" t="e">
        <f>(#REF!-#REF!+#REF!-#REF!)*CAPEX_Mod_principais/1000</f>
        <v>#REF!</v>
      </c>
      <c r="FW76" s="77" t="e">
        <f>(#REF!-#REF!+#REF!-#REF!)*CAPEX_Mod_principais/1000</f>
        <v>#REF!</v>
      </c>
      <c r="FX76" s="77" t="e">
        <f>(#REF!-#REF!+#REF!-#REF!)*CAPEX_Mod_principais/1000</f>
        <v>#REF!</v>
      </c>
      <c r="FY76" s="77" t="e">
        <f>(#REF!-#REF!+#REF!-#REF!)*CAPEX_Mod_principais/1000</f>
        <v>#REF!</v>
      </c>
      <c r="FZ76" s="77" t="e">
        <f>(#REF!-#REF!+#REF!-#REF!)*CAPEX_Mod_principais/1000</f>
        <v>#REF!</v>
      </c>
      <c r="GA76" s="77" t="e">
        <f>(#REF!-#REF!+#REF!-#REF!)*CAPEX_Mod_principais/1000</f>
        <v>#REF!</v>
      </c>
      <c r="GB76" s="77" t="e">
        <f>(#REF!-#REF!+#REF!-#REF!)*CAPEX_Mod_principais/1000</f>
        <v>#REF!</v>
      </c>
      <c r="GC76" s="77" t="e">
        <f>(#REF!-#REF!+#REF!-#REF!)*CAPEX_Mod_principais/1000</f>
        <v>#REF!</v>
      </c>
      <c r="GD76" s="77" t="e">
        <f>(#REF!-#REF!+#REF!-#REF!)*CAPEX_Mod_principais/1000</f>
        <v>#REF!</v>
      </c>
      <c r="GE76" s="77" t="e">
        <f>(#REF!-#REF!+#REF!-#REF!)*CAPEX_Mod_principais/1000</f>
        <v>#REF!</v>
      </c>
      <c r="GF76" s="77" t="e">
        <f>(#REF!-#REF!+#REF!-#REF!)*CAPEX_Mod_principais/1000</f>
        <v>#REF!</v>
      </c>
      <c r="GG76" s="77" t="e">
        <f>(#REF!-#REF!+#REF!-#REF!)*CAPEX_Mod_principais/1000</f>
        <v>#REF!</v>
      </c>
      <c r="GH76" s="77" t="e">
        <f>(#REF!-#REF!+#REF!-#REF!)*CAPEX_Mod_principais/1000</f>
        <v>#REF!</v>
      </c>
      <c r="GI76" s="77" t="e">
        <f>(#REF!-#REF!+#REF!-#REF!)*CAPEX_Mod_principais/1000</f>
        <v>#REF!</v>
      </c>
      <c r="GJ76" s="77" t="e">
        <f>(#REF!-#REF!+#REF!-#REF!)*CAPEX_Mod_principais/1000</f>
        <v>#REF!</v>
      </c>
      <c r="GK76" s="77" t="e">
        <f>(#REF!-#REF!+#REF!-#REF!)*CAPEX_Mod_principais/1000</f>
        <v>#REF!</v>
      </c>
      <c r="GL76" s="77" t="e">
        <f>(#REF!-#REF!+#REF!-#REF!)*CAPEX_Mod_principais/1000</f>
        <v>#REF!</v>
      </c>
      <c r="GM76" s="77" t="e">
        <f>(#REF!-#REF!+#REF!-#REF!)*CAPEX_Mod_principais/1000</f>
        <v>#REF!</v>
      </c>
      <c r="GN76" s="77" t="e">
        <f>(#REF!-#REF!+#REF!-#REF!)*CAPEX_Mod_principais/1000</f>
        <v>#REF!</v>
      </c>
      <c r="GO76" s="77" t="e">
        <f>(#REF!-#REF!+#REF!-#REF!)*CAPEX_Mod_principais/1000</f>
        <v>#REF!</v>
      </c>
      <c r="GP76" s="77" t="e">
        <f>(#REF!-#REF!+#REF!-#REF!)*CAPEX_Mod_principais/1000</f>
        <v>#REF!</v>
      </c>
      <c r="GQ76" s="77" t="e">
        <f>(#REF!-#REF!+#REF!-#REF!)*CAPEX_Mod_principais/1000</f>
        <v>#REF!</v>
      </c>
      <c r="GR76" s="77" t="e">
        <f>(#REF!-#REF!+#REF!-#REF!)*CAPEX_Mod_principais/1000</f>
        <v>#REF!</v>
      </c>
      <c r="GS76" s="77" t="e">
        <f>(#REF!-#REF!+#REF!-#REF!)*CAPEX_Mod_principais/1000</f>
        <v>#REF!</v>
      </c>
      <c r="GT76" s="77" t="e">
        <f>(#REF!-#REF!+#REF!-#REF!)*CAPEX_Mod_principais/1000</f>
        <v>#REF!</v>
      </c>
      <c r="GU76" s="77" t="e">
        <f>(#REF!-#REF!+#REF!-#REF!)*CAPEX_Mod_principais/1000</f>
        <v>#REF!</v>
      </c>
      <c r="GV76" s="77" t="e">
        <f>(#REF!-#REF!+#REF!-#REF!)*CAPEX_Mod_principais/1000</f>
        <v>#REF!</v>
      </c>
      <c r="GW76" s="77" t="e">
        <f>(#REF!-#REF!+#REF!-#REF!)*CAPEX_Mod_principais/1000</f>
        <v>#REF!</v>
      </c>
      <c r="GX76" s="77" t="e">
        <f>(#REF!-#REF!+#REF!-#REF!)*CAPEX_Mod_principais/1000</f>
        <v>#REF!</v>
      </c>
      <c r="GY76" s="77" t="e">
        <f>(#REF!-#REF!+#REF!-#REF!)*CAPEX_Mod_principais/1000</f>
        <v>#REF!</v>
      </c>
      <c r="GZ76" s="77" t="e">
        <f>(#REF!-#REF!+#REF!-#REF!)*CAPEX_Mod_principais/1000</f>
        <v>#REF!</v>
      </c>
      <c r="HA76" s="77" t="e">
        <f>(#REF!-#REF!+#REF!-#REF!)*CAPEX_Mod_principais/1000</f>
        <v>#REF!</v>
      </c>
      <c r="HB76" s="77" t="e">
        <f>(#REF!-#REF!+#REF!-#REF!)*CAPEX_Mod_principais/1000</f>
        <v>#REF!</v>
      </c>
      <c r="HC76" s="77" t="e">
        <f>(#REF!-#REF!+#REF!-#REF!)*CAPEX_Mod_principais/1000</f>
        <v>#REF!</v>
      </c>
      <c r="HD76" s="77" t="e">
        <f>(#REF!-#REF!+#REF!-#REF!)*CAPEX_Mod_principais/1000</f>
        <v>#REF!</v>
      </c>
      <c r="HE76" s="77" t="e">
        <f>(#REF!-#REF!+#REF!-#REF!)*CAPEX_Mod_principais/1000</f>
        <v>#REF!</v>
      </c>
      <c r="HF76" s="77" t="e">
        <f>(#REF!-#REF!+#REF!-#REF!)*CAPEX_Mod_principais/1000</f>
        <v>#REF!</v>
      </c>
      <c r="HG76" s="77" t="e">
        <f>(#REF!-#REF!+#REF!-#REF!)*CAPEX_Mod_principais/1000</f>
        <v>#REF!</v>
      </c>
      <c r="HH76" s="77" t="e">
        <f>(#REF!-#REF!+#REF!-#REF!)*CAPEX_Mod_principais/1000</f>
        <v>#REF!</v>
      </c>
      <c r="HI76" s="77" t="e">
        <f>(#REF!-#REF!+#REF!-#REF!)*CAPEX_Mod_principais/1000</f>
        <v>#REF!</v>
      </c>
    </row>
    <row r="77" spans="1:217" s="109" customFormat="1" x14ac:dyDescent="0.2">
      <c r="A77" s="113" t="s">
        <v>380</v>
      </c>
      <c r="B77" s="114">
        <v>0</v>
      </c>
      <c r="C77" s="114">
        <v>0</v>
      </c>
      <c r="D77" s="114">
        <v>0</v>
      </c>
      <c r="E77" s="114">
        <v>0</v>
      </c>
      <c r="F77" s="114">
        <v>0</v>
      </c>
      <c r="G77" s="114">
        <v>0</v>
      </c>
      <c r="H77" s="114">
        <v>0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  <c r="AC77" s="114">
        <v>0</v>
      </c>
      <c r="AD77" s="114">
        <v>0</v>
      </c>
      <c r="AE77" s="114">
        <v>0</v>
      </c>
      <c r="AF77" s="114">
        <v>0</v>
      </c>
      <c r="AG77" s="114">
        <v>0</v>
      </c>
      <c r="AH77" s="114">
        <v>0</v>
      </c>
      <c r="AI77" s="114">
        <v>0</v>
      </c>
      <c r="AJ77" s="114">
        <v>0</v>
      </c>
      <c r="AK77" s="114">
        <v>0</v>
      </c>
      <c r="AL77" s="114">
        <v>0</v>
      </c>
      <c r="AM77" s="114">
        <v>0</v>
      </c>
      <c r="AN77" s="114">
        <v>0</v>
      </c>
      <c r="AO77" s="114">
        <v>0</v>
      </c>
      <c r="AP77" s="114">
        <v>0</v>
      </c>
      <c r="AQ77" s="114">
        <v>0</v>
      </c>
      <c r="AR77" s="114">
        <v>0</v>
      </c>
      <c r="AS77" s="114">
        <v>0</v>
      </c>
      <c r="AT77" s="114">
        <v>0</v>
      </c>
      <c r="AU77" s="114">
        <v>0</v>
      </c>
      <c r="AV77" s="114">
        <v>0</v>
      </c>
      <c r="AW77" s="114">
        <v>0</v>
      </c>
      <c r="AX77" s="114">
        <v>0</v>
      </c>
      <c r="AY77" s="114">
        <v>0</v>
      </c>
      <c r="AZ77" s="114">
        <v>0</v>
      </c>
      <c r="BA77" s="114">
        <v>0</v>
      </c>
      <c r="BB77" s="114">
        <v>0</v>
      </c>
      <c r="BC77" s="114">
        <v>0</v>
      </c>
      <c r="BD77" s="114">
        <v>0</v>
      </c>
      <c r="BE77" s="114">
        <v>0</v>
      </c>
      <c r="BF77" s="114">
        <v>0</v>
      </c>
      <c r="BG77" s="114">
        <v>0</v>
      </c>
      <c r="BH77" s="114">
        <v>0</v>
      </c>
      <c r="BI77" s="114">
        <v>0</v>
      </c>
      <c r="BJ77" s="114">
        <v>0</v>
      </c>
      <c r="BK77" s="114">
        <v>0</v>
      </c>
      <c r="BL77" s="114">
        <v>0</v>
      </c>
      <c r="BM77" s="114">
        <v>0</v>
      </c>
      <c r="BN77" s="114">
        <v>0</v>
      </c>
      <c r="BO77" s="114">
        <v>0</v>
      </c>
      <c r="BP77" s="114">
        <v>0</v>
      </c>
      <c r="BQ77" s="114">
        <v>0</v>
      </c>
      <c r="BR77" s="114">
        <v>0</v>
      </c>
      <c r="BS77" s="114">
        <v>0</v>
      </c>
      <c r="BT77" s="114">
        <v>0</v>
      </c>
      <c r="BU77" s="114">
        <v>0</v>
      </c>
      <c r="BV77" s="114">
        <v>0</v>
      </c>
      <c r="BW77" s="114">
        <v>0</v>
      </c>
      <c r="BX77" s="114">
        <v>0</v>
      </c>
      <c r="BY77" s="114">
        <v>0</v>
      </c>
      <c r="BZ77" s="114">
        <v>0</v>
      </c>
      <c r="CA77" s="114">
        <v>0</v>
      </c>
      <c r="CB77" s="114">
        <v>0</v>
      </c>
      <c r="CC77" s="114">
        <v>0</v>
      </c>
      <c r="CD77" s="114">
        <v>0</v>
      </c>
      <c r="CE77" s="114">
        <v>0</v>
      </c>
      <c r="CF77" s="114">
        <v>0</v>
      </c>
      <c r="CG77" s="114">
        <v>0</v>
      </c>
      <c r="CH77" s="114">
        <v>0</v>
      </c>
      <c r="CI77" s="114">
        <v>0</v>
      </c>
      <c r="CJ77" s="114">
        <v>0</v>
      </c>
      <c r="CK77" s="114">
        <v>0</v>
      </c>
      <c r="CL77" s="114">
        <v>0</v>
      </c>
      <c r="CM77" s="114">
        <v>0</v>
      </c>
      <c r="CN77" s="114">
        <v>0</v>
      </c>
      <c r="CO77" s="114">
        <v>0</v>
      </c>
      <c r="CP77" s="114">
        <v>0</v>
      </c>
      <c r="CQ77" s="114">
        <v>0</v>
      </c>
      <c r="CR77" s="114">
        <v>0</v>
      </c>
      <c r="CS77" s="114">
        <v>0</v>
      </c>
      <c r="CT77" s="114">
        <v>0</v>
      </c>
      <c r="CU77" s="114">
        <v>0</v>
      </c>
      <c r="CV77" s="114">
        <v>0</v>
      </c>
      <c r="CW77" s="114">
        <v>0</v>
      </c>
      <c r="CX77" s="114">
        <v>0</v>
      </c>
      <c r="CY77" s="114">
        <v>0</v>
      </c>
      <c r="CZ77" s="114">
        <v>0</v>
      </c>
      <c r="DA77" s="114">
        <v>0</v>
      </c>
      <c r="DB77" s="114">
        <v>0</v>
      </c>
      <c r="DC77" s="114">
        <v>0</v>
      </c>
      <c r="DD77" s="114">
        <v>0</v>
      </c>
      <c r="DE77" s="114">
        <v>0</v>
      </c>
      <c r="DF77" s="114">
        <v>0</v>
      </c>
      <c r="DG77" s="114">
        <v>0</v>
      </c>
      <c r="DH77" s="114">
        <v>0</v>
      </c>
      <c r="DI77" s="114">
        <v>0</v>
      </c>
      <c r="DJ77" s="114">
        <v>0</v>
      </c>
      <c r="DK77" s="114">
        <v>0</v>
      </c>
      <c r="DL77" s="114">
        <v>0</v>
      </c>
      <c r="DM77" s="114">
        <v>0</v>
      </c>
      <c r="DN77" s="114">
        <v>0</v>
      </c>
      <c r="DO77" s="114">
        <v>0</v>
      </c>
      <c r="DP77" s="114">
        <v>0</v>
      </c>
      <c r="DQ77" s="114">
        <v>0</v>
      </c>
      <c r="DR77" s="114">
        <v>0</v>
      </c>
      <c r="DS77" s="114">
        <v>0</v>
      </c>
      <c r="DT77" s="114">
        <v>0</v>
      </c>
      <c r="DU77" s="114">
        <v>0</v>
      </c>
      <c r="DV77" s="114">
        <v>0</v>
      </c>
      <c r="DW77" s="114">
        <v>0</v>
      </c>
      <c r="DX77" s="114">
        <v>0</v>
      </c>
      <c r="DY77" s="114">
        <v>0</v>
      </c>
      <c r="DZ77" s="114">
        <v>0</v>
      </c>
      <c r="EA77" s="114">
        <v>0</v>
      </c>
      <c r="EB77" s="114">
        <v>0</v>
      </c>
      <c r="EC77" s="114">
        <v>0</v>
      </c>
      <c r="ED77" s="114">
        <v>0</v>
      </c>
      <c r="EE77" s="114">
        <v>0</v>
      </c>
      <c r="EF77" s="114">
        <v>0</v>
      </c>
      <c r="EG77" s="114">
        <v>0</v>
      </c>
      <c r="EH77" s="114">
        <v>0</v>
      </c>
      <c r="EI77" s="114">
        <v>0</v>
      </c>
      <c r="EJ77" s="114">
        <v>0</v>
      </c>
      <c r="EK77" s="114">
        <v>0</v>
      </c>
      <c r="EL77" s="114">
        <v>0</v>
      </c>
      <c r="EM77" s="114">
        <v>0</v>
      </c>
      <c r="EN77" s="114">
        <v>0</v>
      </c>
      <c r="EO77" s="114">
        <v>0</v>
      </c>
      <c r="EP77" s="114">
        <v>0</v>
      </c>
      <c r="EQ77" s="114">
        <v>0</v>
      </c>
      <c r="ER77" s="114">
        <v>0</v>
      </c>
      <c r="ES77" s="114">
        <v>0</v>
      </c>
      <c r="ET77" s="114">
        <v>0</v>
      </c>
      <c r="EU77" s="114">
        <v>0</v>
      </c>
      <c r="EV77" s="114">
        <v>0</v>
      </c>
      <c r="EW77" s="114">
        <v>0</v>
      </c>
      <c r="EX77" s="114">
        <v>0</v>
      </c>
      <c r="EY77" s="114">
        <v>0</v>
      </c>
      <c r="EZ77" s="114">
        <v>0</v>
      </c>
      <c r="FA77" s="114">
        <v>0</v>
      </c>
      <c r="FB77" s="114">
        <v>0</v>
      </c>
      <c r="FC77" s="114">
        <v>0</v>
      </c>
      <c r="FD77" s="114">
        <v>0</v>
      </c>
      <c r="FE77" s="114">
        <v>0</v>
      </c>
      <c r="FF77" s="114">
        <v>0</v>
      </c>
      <c r="FG77" s="114">
        <v>0</v>
      </c>
      <c r="FH77" s="114">
        <v>0</v>
      </c>
      <c r="FI77" s="114">
        <v>0</v>
      </c>
      <c r="FJ77" s="114">
        <v>0</v>
      </c>
      <c r="FK77" s="114">
        <v>0</v>
      </c>
      <c r="FL77" s="114">
        <v>0</v>
      </c>
      <c r="FM77" s="114">
        <v>0</v>
      </c>
      <c r="FN77" s="114">
        <v>0</v>
      </c>
      <c r="FO77" s="114">
        <v>0</v>
      </c>
      <c r="FP77" s="114">
        <v>0</v>
      </c>
      <c r="FQ77" s="114">
        <v>0</v>
      </c>
      <c r="FR77" s="114">
        <v>0</v>
      </c>
      <c r="FS77" s="114">
        <v>0</v>
      </c>
      <c r="FT77" s="114">
        <v>0</v>
      </c>
      <c r="FU77" s="114">
        <v>0</v>
      </c>
      <c r="FV77" s="114">
        <v>0</v>
      </c>
      <c r="FW77" s="114">
        <v>0</v>
      </c>
      <c r="FX77" s="114">
        <v>0</v>
      </c>
      <c r="FY77" s="114">
        <v>0</v>
      </c>
      <c r="FZ77" s="114">
        <v>0</v>
      </c>
      <c r="GA77" s="114">
        <v>0</v>
      </c>
      <c r="GB77" s="114">
        <v>0</v>
      </c>
      <c r="GC77" s="114">
        <v>0</v>
      </c>
      <c r="GD77" s="114">
        <v>0</v>
      </c>
      <c r="GE77" s="114">
        <v>0</v>
      </c>
      <c r="GF77" s="114">
        <v>0</v>
      </c>
      <c r="GG77" s="114">
        <v>0</v>
      </c>
      <c r="GH77" s="114">
        <v>0</v>
      </c>
      <c r="GI77" s="114">
        <v>0</v>
      </c>
      <c r="GJ77" s="114">
        <v>0</v>
      </c>
      <c r="GK77" s="114">
        <v>0</v>
      </c>
      <c r="GL77" s="114">
        <v>0</v>
      </c>
      <c r="GM77" s="114">
        <v>0</v>
      </c>
      <c r="GN77" s="114">
        <v>0</v>
      </c>
      <c r="GO77" s="114">
        <v>0</v>
      </c>
      <c r="GP77" s="114">
        <v>0</v>
      </c>
      <c r="GQ77" s="114">
        <v>0</v>
      </c>
      <c r="GR77" s="114">
        <v>0</v>
      </c>
      <c r="GS77" s="114">
        <v>0</v>
      </c>
      <c r="GT77" s="114">
        <v>0</v>
      </c>
      <c r="GU77" s="114">
        <v>0</v>
      </c>
      <c r="GV77" s="114">
        <v>0</v>
      </c>
      <c r="GW77" s="114">
        <v>0</v>
      </c>
      <c r="GX77" s="114">
        <v>0</v>
      </c>
      <c r="GY77" s="114">
        <v>0</v>
      </c>
      <c r="GZ77" s="114">
        <v>0</v>
      </c>
      <c r="HA77" s="114">
        <v>0</v>
      </c>
      <c r="HB77" s="114">
        <v>0</v>
      </c>
      <c r="HC77" s="114">
        <v>0</v>
      </c>
      <c r="HD77" s="114">
        <v>0</v>
      </c>
      <c r="HE77" s="114">
        <v>0</v>
      </c>
      <c r="HF77" s="114">
        <v>0</v>
      </c>
      <c r="HG77" s="114">
        <v>0</v>
      </c>
      <c r="HH77" s="114">
        <v>0</v>
      </c>
      <c r="HI77" s="114">
        <v>0</v>
      </c>
    </row>
    <row r="78" spans="1:217" s="109" customFormat="1" x14ac:dyDescent="0.2">
      <c r="A78" s="113" t="s">
        <v>381</v>
      </c>
      <c r="B78" s="114">
        <v>0</v>
      </c>
      <c r="C78" s="114">
        <v>0</v>
      </c>
      <c r="D78" s="114">
        <v>0</v>
      </c>
      <c r="E78" s="114">
        <v>0</v>
      </c>
      <c r="F78" s="114">
        <v>0</v>
      </c>
      <c r="G78" s="114">
        <v>0</v>
      </c>
      <c r="H78" s="114">
        <v>0</v>
      </c>
      <c r="I78" s="114">
        <v>0</v>
      </c>
      <c r="J78" s="114">
        <v>0</v>
      </c>
      <c r="K78" s="114">
        <v>0</v>
      </c>
      <c r="L78" s="114">
        <v>0</v>
      </c>
      <c r="M78" s="114">
        <v>0</v>
      </c>
      <c r="N78" s="114">
        <v>0</v>
      </c>
      <c r="O78" s="114">
        <v>0</v>
      </c>
      <c r="P78" s="114">
        <v>0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>
        <v>0</v>
      </c>
      <c r="AC78" s="114">
        <v>0</v>
      </c>
      <c r="AD78" s="114">
        <v>0</v>
      </c>
      <c r="AE78" s="114">
        <v>0</v>
      </c>
      <c r="AF78" s="114">
        <v>0</v>
      </c>
      <c r="AG78" s="114">
        <v>0</v>
      </c>
      <c r="AH78" s="114">
        <v>0</v>
      </c>
      <c r="AI78" s="114">
        <v>0</v>
      </c>
      <c r="AJ78" s="114">
        <v>0</v>
      </c>
      <c r="AK78" s="114">
        <v>0</v>
      </c>
      <c r="AL78" s="114">
        <v>0</v>
      </c>
      <c r="AM78" s="114">
        <v>0</v>
      </c>
      <c r="AN78" s="114">
        <v>0</v>
      </c>
      <c r="AO78" s="114">
        <v>0</v>
      </c>
      <c r="AP78" s="114">
        <v>0</v>
      </c>
      <c r="AQ78" s="114">
        <v>0</v>
      </c>
      <c r="AR78" s="114">
        <v>0</v>
      </c>
      <c r="AS78" s="114">
        <v>0</v>
      </c>
      <c r="AT78" s="114">
        <v>0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AZ78" s="114">
        <v>0</v>
      </c>
      <c r="BA78" s="114">
        <v>0</v>
      </c>
      <c r="BB78" s="114">
        <v>0</v>
      </c>
      <c r="BC78" s="114">
        <v>0</v>
      </c>
      <c r="BD78" s="114">
        <v>0</v>
      </c>
      <c r="BE78" s="114">
        <v>0</v>
      </c>
      <c r="BF78" s="114">
        <v>0</v>
      </c>
      <c r="BG78" s="114">
        <v>0</v>
      </c>
      <c r="BH78" s="114">
        <v>0</v>
      </c>
      <c r="BI78" s="114">
        <v>0</v>
      </c>
      <c r="BJ78" s="114">
        <v>0</v>
      </c>
      <c r="BK78" s="114">
        <v>0</v>
      </c>
      <c r="BL78" s="114">
        <v>0</v>
      </c>
      <c r="BM78" s="114">
        <v>0</v>
      </c>
      <c r="BN78" s="114">
        <v>0</v>
      </c>
      <c r="BO78" s="114">
        <v>0</v>
      </c>
      <c r="BP78" s="114">
        <v>0</v>
      </c>
      <c r="BQ78" s="114">
        <v>0</v>
      </c>
      <c r="BR78" s="114">
        <v>0</v>
      </c>
      <c r="BS78" s="114">
        <v>0</v>
      </c>
      <c r="BT78" s="114">
        <v>0</v>
      </c>
      <c r="BU78" s="114">
        <v>0</v>
      </c>
      <c r="BV78" s="114">
        <v>0</v>
      </c>
      <c r="BW78" s="114">
        <v>0</v>
      </c>
      <c r="BX78" s="114">
        <v>0</v>
      </c>
      <c r="BY78" s="114">
        <v>0</v>
      </c>
      <c r="BZ78" s="114">
        <v>0</v>
      </c>
      <c r="CA78" s="114">
        <v>0</v>
      </c>
      <c r="CB78" s="114">
        <v>0</v>
      </c>
      <c r="CC78" s="114">
        <v>0</v>
      </c>
      <c r="CD78" s="114">
        <v>0</v>
      </c>
      <c r="CE78" s="114">
        <v>0</v>
      </c>
      <c r="CF78" s="114">
        <v>0</v>
      </c>
      <c r="CG78" s="114">
        <v>0</v>
      </c>
      <c r="CH78" s="114">
        <v>0</v>
      </c>
      <c r="CI78" s="114">
        <v>0</v>
      </c>
      <c r="CJ78" s="114">
        <v>0</v>
      </c>
      <c r="CK78" s="114">
        <v>0</v>
      </c>
      <c r="CL78" s="114">
        <v>0</v>
      </c>
      <c r="CM78" s="114">
        <v>0</v>
      </c>
      <c r="CN78" s="114">
        <v>0</v>
      </c>
      <c r="CO78" s="114">
        <v>0</v>
      </c>
      <c r="CP78" s="114">
        <v>0</v>
      </c>
      <c r="CQ78" s="114">
        <v>0</v>
      </c>
      <c r="CR78" s="114">
        <v>0</v>
      </c>
      <c r="CS78" s="114">
        <v>0</v>
      </c>
      <c r="CT78" s="114">
        <v>0</v>
      </c>
      <c r="CU78" s="114">
        <v>0</v>
      </c>
      <c r="CV78" s="114">
        <v>0</v>
      </c>
      <c r="CW78" s="114">
        <v>0</v>
      </c>
      <c r="CX78" s="114">
        <v>0</v>
      </c>
      <c r="CY78" s="114">
        <v>0</v>
      </c>
      <c r="CZ78" s="114">
        <v>0</v>
      </c>
      <c r="DA78" s="114">
        <v>0</v>
      </c>
      <c r="DB78" s="114">
        <v>0</v>
      </c>
      <c r="DC78" s="114">
        <v>0</v>
      </c>
      <c r="DD78" s="114">
        <v>0</v>
      </c>
      <c r="DE78" s="114">
        <v>0</v>
      </c>
      <c r="DF78" s="114">
        <v>0</v>
      </c>
      <c r="DG78" s="114">
        <v>0</v>
      </c>
      <c r="DH78" s="114">
        <v>0</v>
      </c>
      <c r="DI78" s="114">
        <v>0</v>
      </c>
      <c r="DJ78" s="114">
        <v>0</v>
      </c>
      <c r="DK78" s="114">
        <v>0</v>
      </c>
      <c r="DL78" s="114">
        <v>0</v>
      </c>
      <c r="DM78" s="114">
        <v>0</v>
      </c>
      <c r="DN78" s="114">
        <v>0</v>
      </c>
      <c r="DO78" s="114">
        <v>0</v>
      </c>
      <c r="DP78" s="114">
        <v>0</v>
      </c>
      <c r="DQ78" s="114">
        <v>0</v>
      </c>
      <c r="DR78" s="114">
        <v>0</v>
      </c>
      <c r="DS78" s="114">
        <v>0</v>
      </c>
      <c r="DT78" s="114">
        <v>0</v>
      </c>
      <c r="DU78" s="114">
        <v>0</v>
      </c>
      <c r="DV78" s="114">
        <v>0</v>
      </c>
      <c r="DW78" s="114">
        <v>0</v>
      </c>
      <c r="DX78" s="114">
        <v>0</v>
      </c>
      <c r="DY78" s="114">
        <v>0</v>
      </c>
      <c r="DZ78" s="114">
        <v>0</v>
      </c>
      <c r="EA78" s="114">
        <v>0</v>
      </c>
      <c r="EB78" s="114">
        <v>0</v>
      </c>
      <c r="EC78" s="114">
        <v>0</v>
      </c>
      <c r="ED78" s="114">
        <v>0</v>
      </c>
      <c r="EE78" s="114">
        <v>0</v>
      </c>
      <c r="EF78" s="114">
        <v>0</v>
      </c>
      <c r="EG78" s="114">
        <v>0</v>
      </c>
      <c r="EH78" s="114">
        <v>0</v>
      </c>
      <c r="EI78" s="114">
        <v>0</v>
      </c>
      <c r="EJ78" s="114">
        <v>0</v>
      </c>
      <c r="EK78" s="114">
        <v>0</v>
      </c>
      <c r="EL78" s="114">
        <v>0</v>
      </c>
      <c r="EM78" s="114">
        <v>0</v>
      </c>
      <c r="EN78" s="114">
        <v>0</v>
      </c>
      <c r="EO78" s="114">
        <v>0</v>
      </c>
      <c r="EP78" s="114">
        <v>0</v>
      </c>
      <c r="EQ78" s="114">
        <v>0</v>
      </c>
      <c r="ER78" s="114">
        <v>0</v>
      </c>
      <c r="ES78" s="114">
        <v>0</v>
      </c>
      <c r="ET78" s="114">
        <v>0</v>
      </c>
      <c r="EU78" s="114">
        <v>0</v>
      </c>
      <c r="EV78" s="114">
        <v>0</v>
      </c>
      <c r="EW78" s="114">
        <v>0</v>
      </c>
      <c r="EX78" s="114">
        <v>0</v>
      </c>
      <c r="EY78" s="114">
        <v>0</v>
      </c>
      <c r="EZ78" s="114">
        <v>0</v>
      </c>
      <c r="FA78" s="114">
        <v>0</v>
      </c>
      <c r="FB78" s="114">
        <v>0</v>
      </c>
      <c r="FC78" s="114">
        <v>0</v>
      </c>
      <c r="FD78" s="114">
        <v>0</v>
      </c>
      <c r="FE78" s="114">
        <v>0</v>
      </c>
      <c r="FF78" s="114">
        <v>0</v>
      </c>
      <c r="FG78" s="114">
        <v>0</v>
      </c>
      <c r="FH78" s="114">
        <v>0</v>
      </c>
      <c r="FI78" s="114">
        <v>0</v>
      </c>
      <c r="FJ78" s="114">
        <v>0</v>
      </c>
      <c r="FK78" s="114">
        <v>0</v>
      </c>
      <c r="FL78" s="114">
        <v>0</v>
      </c>
      <c r="FM78" s="114">
        <v>0</v>
      </c>
      <c r="FN78" s="114">
        <v>0</v>
      </c>
      <c r="FO78" s="114">
        <v>0</v>
      </c>
      <c r="FP78" s="114">
        <v>0</v>
      </c>
      <c r="FQ78" s="114">
        <v>0</v>
      </c>
      <c r="FR78" s="114">
        <v>0</v>
      </c>
      <c r="FS78" s="114">
        <v>0</v>
      </c>
      <c r="FT78" s="114">
        <v>0</v>
      </c>
      <c r="FU78" s="114">
        <v>0</v>
      </c>
      <c r="FV78" s="114">
        <v>0</v>
      </c>
      <c r="FW78" s="114">
        <v>0</v>
      </c>
      <c r="FX78" s="114">
        <v>0</v>
      </c>
      <c r="FY78" s="114">
        <v>0</v>
      </c>
      <c r="FZ78" s="114">
        <v>0</v>
      </c>
      <c r="GA78" s="114">
        <v>0</v>
      </c>
      <c r="GB78" s="114">
        <v>0</v>
      </c>
      <c r="GC78" s="114">
        <v>0</v>
      </c>
      <c r="GD78" s="114">
        <v>0</v>
      </c>
      <c r="GE78" s="114">
        <v>0</v>
      </c>
      <c r="GF78" s="114">
        <v>0</v>
      </c>
      <c r="GG78" s="114">
        <v>0</v>
      </c>
      <c r="GH78" s="114">
        <v>0</v>
      </c>
      <c r="GI78" s="114">
        <v>0</v>
      </c>
      <c r="GJ78" s="114">
        <v>0</v>
      </c>
      <c r="GK78" s="114">
        <v>0</v>
      </c>
      <c r="GL78" s="114">
        <v>0</v>
      </c>
      <c r="GM78" s="114">
        <v>0</v>
      </c>
      <c r="GN78" s="114">
        <v>0</v>
      </c>
      <c r="GO78" s="114">
        <v>0</v>
      </c>
      <c r="GP78" s="114">
        <v>0</v>
      </c>
      <c r="GQ78" s="114">
        <v>0</v>
      </c>
      <c r="GR78" s="114">
        <v>0</v>
      </c>
      <c r="GS78" s="114">
        <v>0</v>
      </c>
      <c r="GT78" s="114">
        <v>0</v>
      </c>
      <c r="GU78" s="114">
        <v>0</v>
      </c>
      <c r="GV78" s="114">
        <v>0</v>
      </c>
      <c r="GW78" s="114">
        <v>0</v>
      </c>
      <c r="GX78" s="114">
        <v>0</v>
      </c>
      <c r="GY78" s="114">
        <v>0</v>
      </c>
      <c r="GZ78" s="114">
        <v>0</v>
      </c>
      <c r="HA78" s="114">
        <v>0</v>
      </c>
      <c r="HB78" s="114">
        <v>0</v>
      </c>
      <c r="HC78" s="114">
        <v>0</v>
      </c>
      <c r="HD78" s="114">
        <v>0</v>
      </c>
      <c r="HE78" s="114">
        <v>0</v>
      </c>
      <c r="HF78" s="114">
        <v>0</v>
      </c>
      <c r="HG78" s="114">
        <v>0</v>
      </c>
      <c r="HH78" s="114">
        <v>0</v>
      </c>
      <c r="HI78" s="114">
        <v>0</v>
      </c>
    </row>
    <row r="79" spans="1:217" s="109" customFormat="1" x14ac:dyDescent="0.2">
      <c r="A79" s="113" t="s">
        <v>382</v>
      </c>
      <c r="B79" s="114">
        <v>0</v>
      </c>
      <c r="C79" s="114">
        <v>0</v>
      </c>
      <c r="D79" s="114">
        <v>0</v>
      </c>
      <c r="E79" s="114">
        <v>0</v>
      </c>
      <c r="F79" s="114">
        <v>0</v>
      </c>
      <c r="G79" s="114">
        <v>0</v>
      </c>
      <c r="H79" s="114">
        <v>0</v>
      </c>
      <c r="I79" s="114">
        <v>0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  <c r="AC79" s="114">
        <v>0</v>
      </c>
      <c r="AD79" s="114">
        <v>0</v>
      </c>
      <c r="AE79" s="114">
        <v>0</v>
      </c>
      <c r="AF79" s="114">
        <v>0</v>
      </c>
      <c r="AG79" s="114">
        <v>0</v>
      </c>
      <c r="AH79" s="114">
        <v>0</v>
      </c>
      <c r="AI79" s="114">
        <v>0</v>
      </c>
      <c r="AJ79" s="114">
        <v>0</v>
      </c>
      <c r="AK79" s="114">
        <v>0</v>
      </c>
      <c r="AL79" s="114">
        <v>0</v>
      </c>
      <c r="AM79" s="114">
        <v>0</v>
      </c>
      <c r="AN79" s="114">
        <v>0</v>
      </c>
      <c r="AO79" s="114">
        <v>0</v>
      </c>
      <c r="AP79" s="114">
        <v>0</v>
      </c>
      <c r="AQ79" s="114">
        <v>0</v>
      </c>
      <c r="AR79" s="114">
        <v>0</v>
      </c>
      <c r="AS79" s="114">
        <v>0</v>
      </c>
      <c r="AT79" s="114">
        <v>0</v>
      </c>
      <c r="AU79" s="114">
        <v>0</v>
      </c>
      <c r="AV79" s="114">
        <v>0</v>
      </c>
      <c r="AW79" s="114">
        <v>0</v>
      </c>
      <c r="AX79" s="114">
        <v>0</v>
      </c>
      <c r="AY79" s="114">
        <v>0</v>
      </c>
      <c r="AZ79" s="114">
        <v>0</v>
      </c>
      <c r="BA79" s="114">
        <v>0</v>
      </c>
      <c r="BB79" s="114">
        <v>0</v>
      </c>
      <c r="BC79" s="114">
        <v>0</v>
      </c>
      <c r="BD79" s="114">
        <v>0</v>
      </c>
      <c r="BE79" s="114">
        <v>0</v>
      </c>
      <c r="BF79" s="114">
        <v>0</v>
      </c>
      <c r="BG79" s="114">
        <v>0</v>
      </c>
      <c r="BH79" s="114">
        <v>0</v>
      </c>
      <c r="BI79" s="114">
        <v>0</v>
      </c>
      <c r="BJ79" s="114">
        <v>0</v>
      </c>
      <c r="BK79" s="114">
        <v>0</v>
      </c>
      <c r="BL79" s="114">
        <v>0</v>
      </c>
      <c r="BM79" s="114">
        <v>0</v>
      </c>
      <c r="BN79" s="114">
        <v>0</v>
      </c>
      <c r="BO79" s="114">
        <v>0</v>
      </c>
      <c r="BP79" s="114">
        <v>0</v>
      </c>
      <c r="BQ79" s="114">
        <v>0</v>
      </c>
      <c r="BR79" s="114">
        <v>0</v>
      </c>
      <c r="BS79" s="114">
        <v>0</v>
      </c>
      <c r="BT79" s="114">
        <v>0</v>
      </c>
      <c r="BU79" s="114">
        <v>0</v>
      </c>
      <c r="BV79" s="114">
        <v>0</v>
      </c>
      <c r="BW79" s="114">
        <v>0</v>
      </c>
      <c r="BX79" s="114">
        <v>0</v>
      </c>
      <c r="BY79" s="114">
        <v>0</v>
      </c>
      <c r="BZ79" s="114">
        <v>0</v>
      </c>
      <c r="CA79" s="114">
        <v>0</v>
      </c>
      <c r="CB79" s="114">
        <v>0</v>
      </c>
      <c r="CC79" s="114">
        <v>0</v>
      </c>
      <c r="CD79" s="114">
        <v>0</v>
      </c>
      <c r="CE79" s="114">
        <v>0</v>
      </c>
      <c r="CF79" s="114">
        <v>0</v>
      </c>
      <c r="CG79" s="114">
        <v>0</v>
      </c>
      <c r="CH79" s="114">
        <v>0</v>
      </c>
      <c r="CI79" s="114">
        <v>0</v>
      </c>
      <c r="CJ79" s="114">
        <v>0</v>
      </c>
      <c r="CK79" s="114">
        <v>0</v>
      </c>
      <c r="CL79" s="114">
        <v>0</v>
      </c>
      <c r="CM79" s="114">
        <v>0</v>
      </c>
      <c r="CN79" s="114">
        <v>0</v>
      </c>
      <c r="CO79" s="114">
        <v>0</v>
      </c>
      <c r="CP79" s="114">
        <v>0</v>
      </c>
      <c r="CQ79" s="114">
        <v>0</v>
      </c>
      <c r="CR79" s="114">
        <v>0</v>
      </c>
      <c r="CS79" s="114">
        <v>0</v>
      </c>
      <c r="CT79" s="114">
        <v>0</v>
      </c>
      <c r="CU79" s="114">
        <v>0</v>
      </c>
      <c r="CV79" s="114">
        <v>0</v>
      </c>
      <c r="CW79" s="114">
        <v>0</v>
      </c>
      <c r="CX79" s="114">
        <v>0</v>
      </c>
      <c r="CY79" s="114">
        <v>0</v>
      </c>
      <c r="CZ79" s="114">
        <v>0</v>
      </c>
      <c r="DA79" s="114">
        <v>0</v>
      </c>
      <c r="DB79" s="114">
        <v>0</v>
      </c>
      <c r="DC79" s="114">
        <v>0</v>
      </c>
      <c r="DD79" s="114">
        <v>0</v>
      </c>
      <c r="DE79" s="114">
        <v>0</v>
      </c>
      <c r="DF79" s="114">
        <v>0</v>
      </c>
      <c r="DG79" s="114">
        <v>0</v>
      </c>
      <c r="DH79" s="114">
        <v>0</v>
      </c>
      <c r="DI79" s="114">
        <v>0</v>
      </c>
      <c r="DJ79" s="114">
        <v>0</v>
      </c>
      <c r="DK79" s="114">
        <v>0</v>
      </c>
      <c r="DL79" s="114">
        <v>0</v>
      </c>
      <c r="DM79" s="114">
        <v>0</v>
      </c>
      <c r="DN79" s="114">
        <v>0</v>
      </c>
      <c r="DO79" s="114">
        <v>0</v>
      </c>
      <c r="DP79" s="114">
        <v>0</v>
      </c>
      <c r="DQ79" s="114">
        <v>0</v>
      </c>
      <c r="DR79" s="114">
        <v>0</v>
      </c>
      <c r="DS79" s="114">
        <v>0</v>
      </c>
      <c r="DT79" s="114">
        <v>0</v>
      </c>
      <c r="DU79" s="114">
        <v>0</v>
      </c>
      <c r="DV79" s="114">
        <v>0</v>
      </c>
      <c r="DW79" s="114">
        <v>0</v>
      </c>
      <c r="DX79" s="114">
        <v>0</v>
      </c>
      <c r="DY79" s="114">
        <v>0</v>
      </c>
      <c r="DZ79" s="114">
        <v>0</v>
      </c>
      <c r="EA79" s="114">
        <v>0</v>
      </c>
      <c r="EB79" s="114">
        <v>0</v>
      </c>
      <c r="EC79" s="114">
        <v>0</v>
      </c>
      <c r="ED79" s="114">
        <v>0</v>
      </c>
      <c r="EE79" s="114">
        <v>0</v>
      </c>
      <c r="EF79" s="114">
        <v>0</v>
      </c>
      <c r="EG79" s="114">
        <v>0</v>
      </c>
      <c r="EH79" s="114">
        <v>0</v>
      </c>
      <c r="EI79" s="114">
        <v>0</v>
      </c>
      <c r="EJ79" s="114">
        <v>0</v>
      </c>
      <c r="EK79" s="114">
        <v>0</v>
      </c>
      <c r="EL79" s="114">
        <v>0</v>
      </c>
      <c r="EM79" s="114">
        <v>0</v>
      </c>
      <c r="EN79" s="114">
        <v>0</v>
      </c>
      <c r="EO79" s="114">
        <v>0</v>
      </c>
      <c r="EP79" s="114">
        <v>0</v>
      </c>
      <c r="EQ79" s="114">
        <v>0</v>
      </c>
      <c r="ER79" s="114">
        <v>0</v>
      </c>
      <c r="ES79" s="114">
        <v>0</v>
      </c>
      <c r="ET79" s="114">
        <v>0</v>
      </c>
      <c r="EU79" s="114">
        <v>0</v>
      </c>
      <c r="EV79" s="114">
        <v>0</v>
      </c>
      <c r="EW79" s="114">
        <v>0</v>
      </c>
      <c r="EX79" s="114">
        <v>0</v>
      </c>
      <c r="EY79" s="114">
        <v>0</v>
      </c>
      <c r="EZ79" s="114">
        <v>0</v>
      </c>
      <c r="FA79" s="114">
        <v>0</v>
      </c>
      <c r="FB79" s="114">
        <v>0</v>
      </c>
      <c r="FC79" s="114">
        <v>0</v>
      </c>
      <c r="FD79" s="114">
        <v>0</v>
      </c>
      <c r="FE79" s="114">
        <v>0</v>
      </c>
      <c r="FF79" s="114">
        <v>0</v>
      </c>
      <c r="FG79" s="114">
        <v>0</v>
      </c>
      <c r="FH79" s="114">
        <v>0</v>
      </c>
      <c r="FI79" s="114">
        <v>0</v>
      </c>
      <c r="FJ79" s="114">
        <v>0</v>
      </c>
      <c r="FK79" s="114">
        <v>0</v>
      </c>
      <c r="FL79" s="114">
        <v>0</v>
      </c>
      <c r="FM79" s="114">
        <v>0</v>
      </c>
      <c r="FN79" s="114">
        <v>0</v>
      </c>
      <c r="FO79" s="114">
        <v>0</v>
      </c>
      <c r="FP79" s="114">
        <v>0</v>
      </c>
      <c r="FQ79" s="114">
        <v>0</v>
      </c>
      <c r="FR79" s="114">
        <v>0</v>
      </c>
      <c r="FS79" s="114">
        <v>0</v>
      </c>
      <c r="FT79" s="114">
        <v>0</v>
      </c>
      <c r="FU79" s="114">
        <v>0</v>
      </c>
      <c r="FV79" s="114">
        <v>0</v>
      </c>
      <c r="FW79" s="114">
        <v>0</v>
      </c>
      <c r="FX79" s="114">
        <v>0</v>
      </c>
      <c r="FY79" s="114">
        <v>0</v>
      </c>
      <c r="FZ79" s="114">
        <v>0</v>
      </c>
      <c r="GA79" s="114">
        <v>0</v>
      </c>
      <c r="GB79" s="114">
        <v>0</v>
      </c>
      <c r="GC79" s="114">
        <v>0</v>
      </c>
      <c r="GD79" s="114">
        <v>0</v>
      </c>
      <c r="GE79" s="114">
        <v>0</v>
      </c>
      <c r="GF79" s="114">
        <v>0</v>
      </c>
      <c r="GG79" s="114">
        <v>0</v>
      </c>
      <c r="GH79" s="114">
        <v>0</v>
      </c>
      <c r="GI79" s="114">
        <v>0</v>
      </c>
      <c r="GJ79" s="114">
        <v>0</v>
      </c>
      <c r="GK79" s="114">
        <v>0</v>
      </c>
      <c r="GL79" s="114">
        <v>0</v>
      </c>
      <c r="GM79" s="114">
        <v>0</v>
      </c>
      <c r="GN79" s="114">
        <v>0</v>
      </c>
      <c r="GO79" s="114">
        <v>0</v>
      </c>
      <c r="GP79" s="114">
        <v>0</v>
      </c>
      <c r="GQ79" s="114">
        <v>0</v>
      </c>
      <c r="GR79" s="114">
        <v>0</v>
      </c>
      <c r="GS79" s="114">
        <v>0</v>
      </c>
      <c r="GT79" s="114">
        <v>0</v>
      </c>
      <c r="GU79" s="114">
        <v>0</v>
      </c>
      <c r="GV79" s="114">
        <v>0</v>
      </c>
      <c r="GW79" s="114">
        <v>0</v>
      </c>
      <c r="GX79" s="114">
        <v>0</v>
      </c>
      <c r="GY79" s="114">
        <v>0</v>
      </c>
      <c r="GZ79" s="114">
        <v>0</v>
      </c>
      <c r="HA79" s="114">
        <v>0</v>
      </c>
      <c r="HB79" s="114">
        <v>0</v>
      </c>
      <c r="HC79" s="114">
        <v>0</v>
      </c>
      <c r="HD79" s="114">
        <v>0</v>
      </c>
      <c r="HE79" s="114">
        <v>0</v>
      </c>
      <c r="HF79" s="114">
        <v>0</v>
      </c>
      <c r="HG79" s="114">
        <v>0</v>
      </c>
      <c r="HH79" s="114">
        <v>0</v>
      </c>
      <c r="HI79" s="114">
        <v>0</v>
      </c>
    </row>
    <row r="80" spans="1:217" s="109" customFormat="1" x14ac:dyDescent="0.2">
      <c r="A80" s="113" t="s">
        <v>383</v>
      </c>
      <c r="B80" s="114">
        <v>0</v>
      </c>
      <c r="C80" s="114">
        <v>0</v>
      </c>
      <c r="D80" s="114">
        <v>0</v>
      </c>
      <c r="E80" s="114">
        <v>0</v>
      </c>
      <c r="F80" s="114">
        <v>0</v>
      </c>
      <c r="G80" s="114">
        <v>0</v>
      </c>
      <c r="H80" s="114">
        <v>0</v>
      </c>
      <c r="I80" s="114">
        <v>0</v>
      </c>
      <c r="J80" s="114">
        <v>0</v>
      </c>
      <c r="K80" s="114">
        <v>0</v>
      </c>
      <c r="L80" s="114">
        <v>0</v>
      </c>
      <c r="M80" s="114">
        <v>0</v>
      </c>
      <c r="N80" s="114">
        <v>0</v>
      </c>
      <c r="O80" s="114">
        <v>0</v>
      </c>
      <c r="P80" s="114">
        <v>0</v>
      </c>
      <c r="Q80" s="114">
        <v>0</v>
      </c>
      <c r="R80" s="114">
        <v>0</v>
      </c>
      <c r="S80" s="114">
        <v>0</v>
      </c>
      <c r="T80" s="114">
        <v>0</v>
      </c>
      <c r="U80" s="114">
        <v>0</v>
      </c>
      <c r="V80" s="114">
        <v>0</v>
      </c>
      <c r="W80" s="114">
        <v>0</v>
      </c>
      <c r="X80" s="114">
        <v>0</v>
      </c>
      <c r="Y80" s="114">
        <v>0</v>
      </c>
      <c r="Z80" s="114">
        <v>0</v>
      </c>
      <c r="AA80" s="114">
        <v>0</v>
      </c>
      <c r="AB80" s="114">
        <v>0</v>
      </c>
      <c r="AC80" s="114">
        <v>0</v>
      </c>
      <c r="AD80" s="114">
        <v>0</v>
      </c>
      <c r="AE80" s="114">
        <v>0</v>
      </c>
      <c r="AF80" s="114">
        <v>0</v>
      </c>
      <c r="AG80" s="114">
        <v>0</v>
      </c>
      <c r="AH80" s="114">
        <v>0</v>
      </c>
      <c r="AI80" s="114">
        <v>0</v>
      </c>
      <c r="AJ80" s="114">
        <v>0</v>
      </c>
      <c r="AK80" s="114">
        <v>0</v>
      </c>
      <c r="AL80" s="114">
        <v>0</v>
      </c>
      <c r="AM80" s="114">
        <v>0</v>
      </c>
      <c r="AN80" s="114">
        <v>0</v>
      </c>
      <c r="AO80" s="114">
        <v>0</v>
      </c>
      <c r="AP80" s="114">
        <v>0</v>
      </c>
      <c r="AQ80" s="114">
        <v>0</v>
      </c>
      <c r="AR80" s="114">
        <v>0</v>
      </c>
      <c r="AS80" s="114">
        <v>0</v>
      </c>
      <c r="AT80" s="114">
        <v>0</v>
      </c>
      <c r="AU80" s="114">
        <v>0</v>
      </c>
      <c r="AV80" s="114">
        <v>0</v>
      </c>
      <c r="AW80" s="114">
        <v>0</v>
      </c>
      <c r="AX80" s="114">
        <v>0</v>
      </c>
      <c r="AY80" s="114">
        <v>0</v>
      </c>
      <c r="AZ80" s="114">
        <v>0</v>
      </c>
      <c r="BA80" s="114">
        <v>0</v>
      </c>
      <c r="BB80" s="114">
        <v>0</v>
      </c>
      <c r="BC80" s="114">
        <v>0</v>
      </c>
      <c r="BD80" s="114">
        <v>0</v>
      </c>
      <c r="BE80" s="114">
        <v>0</v>
      </c>
      <c r="BF80" s="114">
        <v>0</v>
      </c>
      <c r="BG80" s="114">
        <v>0</v>
      </c>
      <c r="BH80" s="114">
        <v>0</v>
      </c>
      <c r="BI80" s="114">
        <v>0</v>
      </c>
      <c r="BJ80" s="114">
        <v>0</v>
      </c>
      <c r="BK80" s="114">
        <v>0</v>
      </c>
      <c r="BL80" s="114">
        <v>0</v>
      </c>
      <c r="BM80" s="114">
        <v>0</v>
      </c>
      <c r="BN80" s="114">
        <v>0</v>
      </c>
      <c r="BO80" s="114">
        <v>0</v>
      </c>
      <c r="BP80" s="114">
        <v>0</v>
      </c>
      <c r="BQ80" s="114">
        <v>0</v>
      </c>
      <c r="BR80" s="114">
        <v>0</v>
      </c>
      <c r="BS80" s="114">
        <v>0</v>
      </c>
      <c r="BT80" s="114">
        <v>0</v>
      </c>
      <c r="BU80" s="114">
        <v>0</v>
      </c>
      <c r="BV80" s="114">
        <v>0</v>
      </c>
      <c r="BW80" s="114">
        <v>0</v>
      </c>
      <c r="BX80" s="114">
        <v>0</v>
      </c>
      <c r="BY80" s="114">
        <v>0</v>
      </c>
      <c r="BZ80" s="114">
        <v>0</v>
      </c>
      <c r="CA80" s="114">
        <v>0</v>
      </c>
      <c r="CB80" s="114">
        <v>0</v>
      </c>
      <c r="CC80" s="114">
        <v>0</v>
      </c>
      <c r="CD80" s="114">
        <v>0</v>
      </c>
      <c r="CE80" s="114">
        <v>0</v>
      </c>
      <c r="CF80" s="114">
        <v>0</v>
      </c>
      <c r="CG80" s="114">
        <v>0</v>
      </c>
      <c r="CH80" s="114">
        <v>0</v>
      </c>
      <c r="CI80" s="114">
        <v>0</v>
      </c>
      <c r="CJ80" s="114">
        <v>0</v>
      </c>
      <c r="CK80" s="114">
        <v>0</v>
      </c>
      <c r="CL80" s="114">
        <v>0</v>
      </c>
      <c r="CM80" s="114">
        <v>0</v>
      </c>
      <c r="CN80" s="114">
        <v>0</v>
      </c>
      <c r="CO80" s="114">
        <v>0</v>
      </c>
      <c r="CP80" s="114">
        <v>0</v>
      </c>
      <c r="CQ80" s="114">
        <v>0</v>
      </c>
      <c r="CR80" s="114">
        <v>0</v>
      </c>
      <c r="CS80" s="114">
        <v>0</v>
      </c>
      <c r="CT80" s="114">
        <v>0</v>
      </c>
      <c r="CU80" s="114">
        <v>0</v>
      </c>
      <c r="CV80" s="114">
        <v>0</v>
      </c>
      <c r="CW80" s="114">
        <v>0</v>
      </c>
      <c r="CX80" s="114">
        <v>0</v>
      </c>
      <c r="CY80" s="114">
        <v>0</v>
      </c>
      <c r="CZ80" s="114">
        <v>0</v>
      </c>
      <c r="DA80" s="114">
        <v>0</v>
      </c>
      <c r="DB80" s="114">
        <v>0</v>
      </c>
      <c r="DC80" s="114">
        <v>0</v>
      </c>
      <c r="DD80" s="114">
        <v>0</v>
      </c>
      <c r="DE80" s="114">
        <v>0</v>
      </c>
      <c r="DF80" s="114">
        <v>0</v>
      </c>
      <c r="DG80" s="114">
        <v>0</v>
      </c>
      <c r="DH80" s="114">
        <v>0</v>
      </c>
      <c r="DI80" s="114">
        <v>0</v>
      </c>
      <c r="DJ80" s="114">
        <v>0</v>
      </c>
      <c r="DK80" s="114">
        <v>0</v>
      </c>
      <c r="DL80" s="114">
        <v>0</v>
      </c>
      <c r="DM80" s="114">
        <v>0</v>
      </c>
      <c r="DN80" s="114">
        <v>0</v>
      </c>
      <c r="DO80" s="114">
        <v>0</v>
      </c>
      <c r="DP80" s="114">
        <v>0</v>
      </c>
      <c r="DQ80" s="114">
        <v>0</v>
      </c>
      <c r="DR80" s="114">
        <v>0</v>
      </c>
      <c r="DS80" s="114">
        <v>0</v>
      </c>
      <c r="DT80" s="114">
        <v>0</v>
      </c>
      <c r="DU80" s="114">
        <v>0</v>
      </c>
      <c r="DV80" s="114">
        <v>0</v>
      </c>
      <c r="DW80" s="114">
        <v>0</v>
      </c>
      <c r="DX80" s="114">
        <v>0</v>
      </c>
      <c r="DY80" s="114">
        <v>0</v>
      </c>
      <c r="DZ80" s="114">
        <v>0</v>
      </c>
      <c r="EA80" s="114">
        <v>0</v>
      </c>
      <c r="EB80" s="114">
        <v>0</v>
      </c>
      <c r="EC80" s="114">
        <v>0</v>
      </c>
      <c r="ED80" s="114">
        <v>0</v>
      </c>
      <c r="EE80" s="114">
        <v>0</v>
      </c>
      <c r="EF80" s="114">
        <v>0</v>
      </c>
      <c r="EG80" s="114">
        <v>0</v>
      </c>
      <c r="EH80" s="114">
        <v>0</v>
      </c>
      <c r="EI80" s="114">
        <v>0</v>
      </c>
      <c r="EJ80" s="114">
        <v>0</v>
      </c>
      <c r="EK80" s="114">
        <v>0</v>
      </c>
      <c r="EL80" s="114">
        <v>0</v>
      </c>
      <c r="EM80" s="114">
        <v>0</v>
      </c>
      <c r="EN80" s="114">
        <v>0</v>
      </c>
      <c r="EO80" s="114">
        <v>0</v>
      </c>
      <c r="EP80" s="114">
        <v>0</v>
      </c>
      <c r="EQ80" s="114">
        <v>0</v>
      </c>
      <c r="ER80" s="114">
        <v>0</v>
      </c>
      <c r="ES80" s="114">
        <v>0</v>
      </c>
      <c r="ET80" s="114">
        <v>0</v>
      </c>
      <c r="EU80" s="114">
        <v>0</v>
      </c>
      <c r="EV80" s="114">
        <v>0</v>
      </c>
      <c r="EW80" s="114">
        <v>0</v>
      </c>
      <c r="EX80" s="114">
        <v>0</v>
      </c>
      <c r="EY80" s="114">
        <v>0</v>
      </c>
      <c r="EZ80" s="114">
        <v>0</v>
      </c>
      <c r="FA80" s="114">
        <v>0</v>
      </c>
      <c r="FB80" s="114">
        <v>0</v>
      </c>
      <c r="FC80" s="114">
        <v>0</v>
      </c>
      <c r="FD80" s="114">
        <v>0</v>
      </c>
      <c r="FE80" s="114">
        <v>0</v>
      </c>
      <c r="FF80" s="114">
        <v>0</v>
      </c>
      <c r="FG80" s="114">
        <v>0</v>
      </c>
      <c r="FH80" s="114">
        <v>0</v>
      </c>
      <c r="FI80" s="114">
        <v>0</v>
      </c>
      <c r="FJ80" s="114">
        <v>0</v>
      </c>
      <c r="FK80" s="114">
        <v>0</v>
      </c>
      <c r="FL80" s="114">
        <v>0</v>
      </c>
      <c r="FM80" s="114">
        <v>0</v>
      </c>
      <c r="FN80" s="114">
        <v>0</v>
      </c>
      <c r="FO80" s="114">
        <v>0</v>
      </c>
      <c r="FP80" s="114">
        <v>0</v>
      </c>
      <c r="FQ80" s="114">
        <v>0</v>
      </c>
      <c r="FR80" s="114">
        <v>0</v>
      </c>
      <c r="FS80" s="114">
        <v>0</v>
      </c>
      <c r="FT80" s="114">
        <v>0</v>
      </c>
      <c r="FU80" s="114">
        <v>0</v>
      </c>
      <c r="FV80" s="114">
        <v>0</v>
      </c>
      <c r="FW80" s="114">
        <v>0</v>
      </c>
      <c r="FX80" s="114">
        <v>0</v>
      </c>
      <c r="FY80" s="114">
        <v>0</v>
      </c>
      <c r="FZ80" s="114">
        <v>0</v>
      </c>
      <c r="GA80" s="114">
        <v>0</v>
      </c>
      <c r="GB80" s="114">
        <v>0</v>
      </c>
      <c r="GC80" s="114">
        <v>0</v>
      </c>
      <c r="GD80" s="114">
        <v>0</v>
      </c>
      <c r="GE80" s="114">
        <v>0</v>
      </c>
      <c r="GF80" s="114">
        <v>0</v>
      </c>
      <c r="GG80" s="114">
        <v>0</v>
      </c>
      <c r="GH80" s="114">
        <v>0</v>
      </c>
      <c r="GI80" s="114">
        <v>0</v>
      </c>
      <c r="GJ80" s="114">
        <v>0</v>
      </c>
      <c r="GK80" s="114">
        <v>0</v>
      </c>
      <c r="GL80" s="114">
        <v>0</v>
      </c>
      <c r="GM80" s="114">
        <v>0</v>
      </c>
      <c r="GN80" s="114">
        <v>0</v>
      </c>
      <c r="GO80" s="114">
        <v>0</v>
      </c>
      <c r="GP80" s="114">
        <v>0</v>
      </c>
      <c r="GQ80" s="114">
        <v>0</v>
      </c>
      <c r="GR80" s="114">
        <v>0</v>
      </c>
      <c r="GS80" s="114">
        <v>0</v>
      </c>
      <c r="GT80" s="114">
        <v>0</v>
      </c>
      <c r="GU80" s="114">
        <v>0</v>
      </c>
      <c r="GV80" s="114">
        <v>0</v>
      </c>
      <c r="GW80" s="114">
        <v>0</v>
      </c>
      <c r="GX80" s="114">
        <v>0</v>
      </c>
      <c r="GY80" s="114">
        <v>0</v>
      </c>
      <c r="GZ80" s="114">
        <v>0</v>
      </c>
      <c r="HA80" s="114">
        <v>0</v>
      </c>
      <c r="HB80" s="114">
        <v>0</v>
      </c>
      <c r="HC80" s="114">
        <v>0</v>
      </c>
      <c r="HD80" s="114">
        <v>0</v>
      </c>
      <c r="HE80" s="114">
        <v>0</v>
      </c>
      <c r="HF80" s="114">
        <v>0</v>
      </c>
      <c r="HG80" s="114">
        <v>0</v>
      </c>
      <c r="HH80" s="114">
        <v>0</v>
      </c>
      <c r="HI80" s="114">
        <v>0</v>
      </c>
    </row>
    <row r="81" spans="1:217" s="109" customFormat="1" x14ac:dyDescent="0.2">
      <c r="A81" s="113" t="s">
        <v>384</v>
      </c>
      <c r="B81" s="114">
        <v>0</v>
      </c>
      <c r="C81" s="114">
        <v>0</v>
      </c>
      <c r="D81" s="114">
        <v>0</v>
      </c>
      <c r="E81" s="114">
        <v>0</v>
      </c>
      <c r="F81" s="114">
        <v>0</v>
      </c>
      <c r="G81" s="114">
        <v>0</v>
      </c>
      <c r="H81" s="114">
        <v>0</v>
      </c>
      <c r="I81" s="114">
        <v>0</v>
      </c>
      <c r="J81" s="114">
        <v>0</v>
      </c>
      <c r="K81" s="114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14">
        <v>0</v>
      </c>
      <c r="AF81" s="114">
        <v>0</v>
      </c>
      <c r="AG81" s="114">
        <v>0</v>
      </c>
      <c r="AH81" s="114">
        <v>0</v>
      </c>
      <c r="AI81" s="114">
        <v>0</v>
      </c>
      <c r="AJ81" s="114">
        <v>0</v>
      </c>
      <c r="AK81" s="114">
        <v>0</v>
      </c>
      <c r="AL81" s="114">
        <v>0</v>
      </c>
      <c r="AM81" s="114">
        <v>0</v>
      </c>
      <c r="AN81" s="114">
        <v>0</v>
      </c>
      <c r="AO81" s="114">
        <v>0</v>
      </c>
      <c r="AP81" s="114">
        <v>0</v>
      </c>
      <c r="AQ81" s="114">
        <v>0</v>
      </c>
      <c r="AR81" s="114">
        <v>0</v>
      </c>
      <c r="AS81" s="114">
        <v>0</v>
      </c>
      <c r="AT81" s="114">
        <v>0</v>
      </c>
      <c r="AU81" s="114">
        <v>0</v>
      </c>
      <c r="AV81" s="114">
        <v>0</v>
      </c>
      <c r="AW81" s="114">
        <v>0</v>
      </c>
      <c r="AX81" s="114">
        <v>0</v>
      </c>
      <c r="AY81" s="114">
        <v>0</v>
      </c>
      <c r="AZ81" s="114">
        <v>0</v>
      </c>
      <c r="BA81" s="114">
        <v>0</v>
      </c>
      <c r="BB81" s="114">
        <v>0</v>
      </c>
      <c r="BC81" s="114">
        <v>0</v>
      </c>
      <c r="BD81" s="114">
        <v>0</v>
      </c>
      <c r="BE81" s="114">
        <v>0</v>
      </c>
      <c r="BF81" s="114">
        <v>0</v>
      </c>
      <c r="BG81" s="114">
        <v>0</v>
      </c>
      <c r="BH81" s="114">
        <v>0</v>
      </c>
      <c r="BI81" s="114">
        <v>0</v>
      </c>
      <c r="BJ81" s="114">
        <v>0</v>
      </c>
      <c r="BK81" s="114">
        <v>0</v>
      </c>
      <c r="BL81" s="114">
        <v>0</v>
      </c>
      <c r="BM81" s="114">
        <v>0</v>
      </c>
      <c r="BN81" s="114">
        <v>0</v>
      </c>
      <c r="BO81" s="114">
        <v>0</v>
      </c>
      <c r="BP81" s="114">
        <v>0</v>
      </c>
      <c r="BQ81" s="114">
        <v>0</v>
      </c>
      <c r="BR81" s="114">
        <v>0</v>
      </c>
      <c r="BS81" s="114">
        <v>0</v>
      </c>
      <c r="BT81" s="114">
        <v>0</v>
      </c>
      <c r="BU81" s="114">
        <v>0</v>
      </c>
      <c r="BV81" s="114">
        <v>0</v>
      </c>
      <c r="BW81" s="114">
        <v>0</v>
      </c>
      <c r="BX81" s="114">
        <v>0</v>
      </c>
      <c r="BY81" s="114">
        <v>0</v>
      </c>
      <c r="BZ81" s="114">
        <v>0</v>
      </c>
      <c r="CA81" s="114">
        <v>0</v>
      </c>
      <c r="CB81" s="114">
        <v>0</v>
      </c>
      <c r="CC81" s="114">
        <v>0</v>
      </c>
      <c r="CD81" s="114">
        <v>0</v>
      </c>
      <c r="CE81" s="114">
        <v>0</v>
      </c>
      <c r="CF81" s="114">
        <v>0</v>
      </c>
      <c r="CG81" s="114">
        <v>0</v>
      </c>
      <c r="CH81" s="114">
        <v>0</v>
      </c>
      <c r="CI81" s="114">
        <v>0</v>
      </c>
      <c r="CJ81" s="114">
        <v>0</v>
      </c>
      <c r="CK81" s="114">
        <v>0</v>
      </c>
      <c r="CL81" s="114">
        <v>0</v>
      </c>
      <c r="CM81" s="114">
        <v>0</v>
      </c>
      <c r="CN81" s="114">
        <v>0</v>
      </c>
      <c r="CO81" s="114">
        <v>0</v>
      </c>
      <c r="CP81" s="114">
        <v>0</v>
      </c>
      <c r="CQ81" s="114">
        <v>0</v>
      </c>
      <c r="CR81" s="114">
        <v>0</v>
      </c>
      <c r="CS81" s="114">
        <v>0</v>
      </c>
      <c r="CT81" s="114">
        <v>0</v>
      </c>
      <c r="CU81" s="114">
        <v>0</v>
      </c>
      <c r="CV81" s="114">
        <v>0</v>
      </c>
      <c r="CW81" s="114">
        <v>0</v>
      </c>
      <c r="CX81" s="114">
        <v>0</v>
      </c>
      <c r="CY81" s="114">
        <v>0</v>
      </c>
      <c r="CZ81" s="114">
        <v>0</v>
      </c>
      <c r="DA81" s="114">
        <v>0</v>
      </c>
      <c r="DB81" s="114">
        <v>0</v>
      </c>
      <c r="DC81" s="114">
        <v>0</v>
      </c>
      <c r="DD81" s="114">
        <v>0</v>
      </c>
      <c r="DE81" s="114">
        <v>0</v>
      </c>
      <c r="DF81" s="114">
        <v>0</v>
      </c>
      <c r="DG81" s="114">
        <v>0</v>
      </c>
      <c r="DH81" s="114">
        <v>0</v>
      </c>
      <c r="DI81" s="114">
        <v>0</v>
      </c>
      <c r="DJ81" s="114">
        <v>0</v>
      </c>
      <c r="DK81" s="114">
        <v>0</v>
      </c>
      <c r="DL81" s="114">
        <v>0</v>
      </c>
      <c r="DM81" s="114">
        <v>0</v>
      </c>
      <c r="DN81" s="114">
        <v>0</v>
      </c>
      <c r="DO81" s="114">
        <v>0</v>
      </c>
      <c r="DP81" s="114">
        <v>0</v>
      </c>
      <c r="DQ81" s="114">
        <v>0</v>
      </c>
      <c r="DR81" s="114">
        <v>0</v>
      </c>
      <c r="DS81" s="114">
        <v>0</v>
      </c>
      <c r="DT81" s="114">
        <v>0</v>
      </c>
      <c r="DU81" s="114">
        <v>0</v>
      </c>
      <c r="DV81" s="114">
        <v>0</v>
      </c>
      <c r="DW81" s="114">
        <v>0</v>
      </c>
      <c r="DX81" s="114">
        <v>0</v>
      </c>
      <c r="DY81" s="114">
        <v>0</v>
      </c>
      <c r="DZ81" s="114">
        <v>0</v>
      </c>
      <c r="EA81" s="114">
        <v>0</v>
      </c>
      <c r="EB81" s="114">
        <v>0</v>
      </c>
      <c r="EC81" s="114">
        <v>0</v>
      </c>
      <c r="ED81" s="114">
        <v>0</v>
      </c>
      <c r="EE81" s="114">
        <v>0</v>
      </c>
      <c r="EF81" s="114">
        <v>0</v>
      </c>
      <c r="EG81" s="114">
        <v>0</v>
      </c>
      <c r="EH81" s="114">
        <v>0</v>
      </c>
      <c r="EI81" s="114">
        <v>0</v>
      </c>
      <c r="EJ81" s="114">
        <v>0</v>
      </c>
      <c r="EK81" s="114">
        <v>0</v>
      </c>
      <c r="EL81" s="114">
        <v>0</v>
      </c>
      <c r="EM81" s="114">
        <v>0</v>
      </c>
      <c r="EN81" s="114">
        <v>0</v>
      </c>
      <c r="EO81" s="114">
        <v>0</v>
      </c>
      <c r="EP81" s="114">
        <v>0</v>
      </c>
      <c r="EQ81" s="114">
        <v>0</v>
      </c>
      <c r="ER81" s="114">
        <v>0</v>
      </c>
      <c r="ES81" s="114">
        <v>0</v>
      </c>
      <c r="ET81" s="114">
        <v>0</v>
      </c>
      <c r="EU81" s="114">
        <v>0</v>
      </c>
      <c r="EV81" s="114">
        <v>0</v>
      </c>
      <c r="EW81" s="114">
        <v>0</v>
      </c>
      <c r="EX81" s="114">
        <v>0</v>
      </c>
      <c r="EY81" s="114">
        <v>0</v>
      </c>
      <c r="EZ81" s="114">
        <v>0</v>
      </c>
      <c r="FA81" s="114">
        <v>0</v>
      </c>
      <c r="FB81" s="114">
        <v>0</v>
      </c>
      <c r="FC81" s="114">
        <v>0</v>
      </c>
      <c r="FD81" s="114">
        <v>0</v>
      </c>
      <c r="FE81" s="114">
        <v>0</v>
      </c>
      <c r="FF81" s="114">
        <v>0</v>
      </c>
      <c r="FG81" s="114">
        <v>0</v>
      </c>
      <c r="FH81" s="114">
        <v>0</v>
      </c>
      <c r="FI81" s="114">
        <v>0</v>
      </c>
      <c r="FJ81" s="114">
        <v>0</v>
      </c>
      <c r="FK81" s="114">
        <v>0</v>
      </c>
      <c r="FL81" s="114">
        <v>0</v>
      </c>
      <c r="FM81" s="114">
        <v>0</v>
      </c>
      <c r="FN81" s="114">
        <v>0</v>
      </c>
      <c r="FO81" s="114">
        <v>0</v>
      </c>
      <c r="FP81" s="114">
        <v>0</v>
      </c>
      <c r="FQ81" s="114">
        <v>0</v>
      </c>
      <c r="FR81" s="114">
        <v>0</v>
      </c>
      <c r="FS81" s="114">
        <v>0</v>
      </c>
      <c r="FT81" s="114">
        <v>0</v>
      </c>
      <c r="FU81" s="114">
        <v>0</v>
      </c>
      <c r="FV81" s="114">
        <v>0</v>
      </c>
      <c r="FW81" s="114">
        <v>0</v>
      </c>
      <c r="FX81" s="114">
        <v>0</v>
      </c>
      <c r="FY81" s="114">
        <v>0</v>
      </c>
      <c r="FZ81" s="114">
        <v>0</v>
      </c>
      <c r="GA81" s="114">
        <v>0</v>
      </c>
      <c r="GB81" s="114">
        <v>0</v>
      </c>
      <c r="GC81" s="114">
        <v>0</v>
      </c>
      <c r="GD81" s="114">
        <v>0</v>
      </c>
      <c r="GE81" s="114">
        <v>0</v>
      </c>
      <c r="GF81" s="114">
        <v>0</v>
      </c>
      <c r="GG81" s="114">
        <v>0</v>
      </c>
      <c r="GH81" s="114">
        <v>0</v>
      </c>
      <c r="GI81" s="114">
        <v>0</v>
      </c>
      <c r="GJ81" s="114">
        <v>0</v>
      </c>
      <c r="GK81" s="114">
        <v>0</v>
      </c>
      <c r="GL81" s="114">
        <v>0</v>
      </c>
      <c r="GM81" s="114">
        <v>0</v>
      </c>
      <c r="GN81" s="114">
        <v>0</v>
      </c>
      <c r="GO81" s="114">
        <v>0</v>
      </c>
      <c r="GP81" s="114">
        <v>0</v>
      </c>
      <c r="GQ81" s="114">
        <v>0</v>
      </c>
      <c r="GR81" s="114">
        <v>0</v>
      </c>
      <c r="GS81" s="114">
        <v>0</v>
      </c>
      <c r="GT81" s="114">
        <v>0</v>
      </c>
      <c r="GU81" s="114">
        <v>0</v>
      </c>
      <c r="GV81" s="114">
        <v>0</v>
      </c>
      <c r="GW81" s="114">
        <v>0</v>
      </c>
      <c r="GX81" s="114">
        <v>0</v>
      </c>
      <c r="GY81" s="114">
        <v>0</v>
      </c>
      <c r="GZ81" s="114">
        <v>0</v>
      </c>
      <c r="HA81" s="114">
        <v>0</v>
      </c>
      <c r="HB81" s="114">
        <v>0</v>
      </c>
      <c r="HC81" s="114">
        <v>0</v>
      </c>
      <c r="HD81" s="114">
        <v>0</v>
      </c>
      <c r="HE81" s="114">
        <v>0</v>
      </c>
      <c r="HF81" s="114">
        <v>0</v>
      </c>
      <c r="HG81" s="114">
        <v>0</v>
      </c>
      <c r="HH81" s="114">
        <v>0</v>
      </c>
      <c r="HI81" s="114">
        <v>0</v>
      </c>
    </row>
    <row r="82" spans="1:217" s="109" customFormat="1" x14ac:dyDescent="0.2">
      <c r="A82" s="113" t="s">
        <v>385</v>
      </c>
      <c r="B82" s="114">
        <v>0</v>
      </c>
      <c r="C82" s="114">
        <v>0</v>
      </c>
      <c r="D82" s="115">
        <v>0</v>
      </c>
      <c r="E82" s="115">
        <v>0</v>
      </c>
      <c r="F82" s="115">
        <v>0</v>
      </c>
      <c r="G82" s="115">
        <v>0</v>
      </c>
      <c r="H82" s="115">
        <v>0</v>
      </c>
      <c r="I82" s="115">
        <v>0</v>
      </c>
      <c r="J82" s="115">
        <v>0</v>
      </c>
      <c r="K82" s="115">
        <v>0</v>
      </c>
      <c r="L82" s="115">
        <v>0</v>
      </c>
      <c r="M82" s="115">
        <v>0</v>
      </c>
      <c r="N82" s="115">
        <v>0</v>
      </c>
      <c r="O82" s="115">
        <v>0</v>
      </c>
      <c r="P82" s="115">
        <v>0</v>
      </c>
      <c r="Q82" s="115">
        <v>0</v>
      </c>
      <c r="R82" s="115">
        <v>0</v>
      </c>
      <c r="S82" s="115">
        <v>0</v>
      </c>
      <c r="T82" s="115">
        <v>0</v>
      </c>
      <c r="U82" s="115">
        <v>0</v>
      </c>
      <c r="V82" s="115">
        <v>0</v>
      </c>
      <c r="W82" s="115">
        <v>0</v>
      </c>
      <c r="X82" s="115">
        <v>0</v>
      </c>
      <c r="Y82" s="115">
        <v>0</v>
      </c>
      <c r="Z82" s="115">
        <v>0</v>
      </c>
      <c r="AA82" s="115">
        <v>0</v>
      </c>
      <c r="AB82" s="115">
        <v>0</v>
      </c>
      <c r="AC82" s="115">
        <v>0</v>
      </c>
      <c r="AD82" s="115">
        <v>0</v>
      </c>
      <c r="AE82" s="115">
        <v>0</v>
      </c>
      <c r="AF82" s="115">
        <v>0</v>
      </c>
      <c r="AG82" s="115">
        <v>0</v>
      </c>
      <c r="AH82" s="115"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v>0</v>
      </c>
      <c r="AR82" s="115">
        <v>0</v>
      </c>
      <c r="AS82" s="115">
        <v>0</v>
      </c>
      <c r="AT82" s="115">
        <v>0</v>
      </c>
      <c r="AU82" s="115">
        <v>0</v>
      </c>
      <c r="AV82" s="115">
        <v>0</v>
      </c>
      <c r="AW82" s="115">
        <v>0</v>
      </c>
      <c r="AX82" s="115">
        <v>0</v>
      </c>
      <c r="AY82" s="115">
        <v>0</v>
      </c>
      <c r="AZ82" s="115">
        <v>0</v>
      </c>
      <c r="BA82" s="115">
        <v>0</v>
      </c>
      <c r="BB82" s="115">
        <v>0</v>
      </c>
      <c r="BC82" s="115">
        <v>0</v>
      </c>
      <c r="BD82" s="115">
        <v>0</v>
      </c>
      <c r="BE82" s="115">
        <v>0</v>
      </c>
      <c r="BF82" s="115">
        <v>0</v>
      </c>
      <c r="BG82" s="115">
        <v>0</v>
      </c>
      <c r="BH82" s="115">
        <v>0</v>
      </c>
      <c r="BI82" s="115">
        <v>0</v>
      </c>
      <c r="BJ82" s="115">
        <v>0</v>
      </c>
      <c r="BK82" s="115">
        <v>0</v>
      </c>
      <c r="BL82" s="115">
        <v>0</v>
      </c>
      <c r="BM82" s="115">
        <v>0</v>
      </c>
      <c r="BN82" s="115">
        <v>0</v>
      </c>
      <c r="BO82" s="115">
        <v>0</v>
      </c>
      <c r="BP82" s="115">
        <v>0</v>
      </c>
      <c r="BQ82" s="115">
        <v>0</v>
      </c>
      <c r="BR82" s="115">
        <v>0</v>
      </c>
      <c r="BS82" s="115">
        <v>0</v>
      </c>
      <c r="BT82" s="115">
        <v>0</v>
      </c>
      <c r="BU82" s="115">
        <v>0</v>
      </c>
      <c r="BV82" s="115">
        <v>0</v>
      </c>
      <c r="BW82" s="115">
        <v>0</v>
      </c>
      <c r="BX82" s="115">
        <v>0</v>
      </c>
      <c r="BY82" s="115">
        <v>0</v>
      </c>
      <c r="BZ82" s="115">
        <v>0</v>
      </c>
      <c r="CA82" s="115">
        <v>0</v>
      </c>
      <c r="CB82" s="115">
        <v>0</v>
      </c>
      <c r="CC82" s="115">
        <v>0</v>
      </c>
      <c r="CD82" s="115">
        <v>0</v>
      </c>
      <c r="CE82" s="115">
        <v>0</v>
      </c>
      <c r="CF82" s="115">
        <v>0</v>
      </c>
      <c r="CG82" s="115">
        <v>0</v>
      </c>
      <c r="CH82" s="115">
        <v>0</v>
      </c>
      <c r="CI82" s="115">
        <v>0</v>
      </c>
      <c r="CJ82" s="115">
        <v>0</v>
      </c>
      <c r="CK82" s="115">
        <v>0</v>
      </c>
      <c r="CL82" s="115">
        <v>0</v>
      </c>
      <c r="CM82" s="115">
        <v>0</v>
      </c>
      <c r="CN82" s="115">
        <v>0</v>
      </c>
      <c r="CO82" s="115">
        <v>0</v>
      </c>
      <c r="CP82" s="115">
        <v>0</v>
      </c>
      <c r="CQ82" s="115">
        <v>0</v>
      </c>
      <c r="CR82" s="115">
        <v>0</v>
      </c>
      <c r="CS82" s="115">
        <v>0</v>
      </c>
      <c r="CT82" s="115">
        <v>0</v>
      </c>
      <c r="CU82" s="115">
        <v>0</v>
      </c>
      <c r="CV82" s="115">
        <v>0</v>
      </c>
      <c r="CW82" s="115">
        <v>0</v>
      </c>
      <c r="CX82" s="115">
        <v>0</v>
      </c>
      <c r="CY82" s="115">
        <v>0</v>
      </c>
      <c r="CZ82" s="115">
        <v>0</v>
      </c>
      <c r="DA82" s="115">
        <v>0</v>
      </c>
      <c r="DB82" s="115">
        <v>0</v>
      </c>
      <c r="DC82" s="115">
        <v>0</v>
      </c>
      <c r="DD82" s="115">
        <v>0</v>
      </c>
      <c r="DE82" s="115">
        <v>0</v>
      </c>
      <c r="DF82" s="115">
        <v>0</v>
      </c>
      <c r="DG82" s="115">
        <v>0</v>
      </c>
      <c r="DH82" s="115">
        <v>0</v>
      </c>
      <c r="DI82" s="115">
        <v>0</v>
      </c>
      <c r="DJ82" s="115">
        <v>0</v>
      </c>
      <c r="DK82" s="115">
        <v>0</v>
      </c>
      <c r="DL82" s="115">
        <v>0</v>
      </c>
      <c r="DM82" s="115">
        <v>0</v>
      </c>
      <c r="DN82" s="115">
        <v>0</v>
      </c>
      <c r="DO82" s="115">
        <v>0</v>
      </c>
      <c r="DP82" s="115">
        <v>0</v>
      </c>
      <c r="DQ82" s="115">
        <v>0</v>
      </c>
      <c r="DR82" s="115">
        <v>0</v>
      </c>
      <c r="DS82" s="115">
        <v>0</v>
      </c>
      <c r="DT82" s="115">
        <v>0</v>
      </c>
      <c r="DU82" s="115">
        <v>0</v>
      </c>
      <c r="DV82" s="115">
        <v>0</v>
      </c>
      <c r="DW82" s="115">
        <v>0</v>
      </c>
      <c r="DX82" s="115">
        <v>0</v>
      </c>
      <c r="DY82" s="115">
        <v>0</v>
      </c>
      <c r="DZ82" s="115">
        <v>0</v>
      </c>
      <c r="EA82" s="115">
        <v>0</v>
      </c>
      <c r="EB82" s="115">
        <v>0</v>
      </c>
      <c r="EC82" s="115">
        <v>0</v>
      </c>
      <c r="ED82" s="115">
        <v>0</v>
      </c>
      <c r="EE82" s="115">
        <v>0</v>
      </c>
      <c r="EF82" s="115">
        <v>0</v>
      </c>
      <c r="EG82" s="115">
        <v>0</v>
      </c>
      <c r="EH82" s="115">
        <v>0</v>
      </c>
      <c r="EI82" s="115">
        <v>0</v>
      </c>
      <c r="EJ82" s="115">
        <v>0</v>
      </c>
      <c r="EK82" s="115">
        <v>0</v>
      </c>
      <c r="EL82" s="115">
        <v>0</v>
      </c>
      <c r="EM82" s="115">
        <v>0</v>
      </c>
      <c r="EN82" s="115">
        <v>0</v>
      </c>
      <c r="EO82" s="115">
        <v>0</v>
      </c>
      <c r="EP82" s="115">
        <v>0</v>
      </c>
      <c r="EQ82" s="115">
        <v>0</v>
      </c>
      <c r="ER82" s="115">
        <v>0</v>
      </c>
      <c r="ES82" s="115">
        <v>0</v>
      </c>
      <c r="ET82" s="115">
        <v>0</v>
      </c>
      <c r="EU82" s="115">
        <v>0</v>
      </c>
      <c r="EV82" s="115">
        <v>0</v>
      </c>
      <c r="EW82" s="115">
        <v>0</v>
      </c>
      <c r="EX82" s="115">
        <v>0</v>
      </c>
      <c r="EY82" s="115">
        <v>0</v>
      </c>
      <c r="EZ82" s="115">
        <v>0</v>
      </c>
      <c r="FA82" s="115">
        <v>0</v>
      </c>
      <c r="FB82" s="115">
        <v>0</v>
      </c>
      <c r="FC82" s="115">
        <v>0</v>
      </c>
      <c r="FD82" s="115">
        <v>0</v>
      </c>
      <c r="FE82" s="115">
        <v>0</v>
      </c>
      <c r="FF82" s="115">
        <v>0</v>
      </c>
      <c r="FG82" s="115">
        <v>0</v>
      </c>
      <c r="FH82" s="115">
        <v>0</v>
      </c>
      <c r="FI82" s="115">
        <v>0</v>
      </c>
      <c r="FJ82" s="115">
        <v>0</v>
      </c>
      <c r="FK82" s="115">
        <v>0</v>
      </c>
      <c r="FL82" s="115">
        <v>0</v>
      </c>
      <c r="FM82" s="115">
        <v>0</v>
      </c>
      <c r="FN82" s="115">
        <v>0</v>
      </c>
      <c r="FO82" s="115">
        <v>0</v>
      </c>
      <c r="FP82" s="115">
        <v>0</v>
      </c>
      <c r="FQ82" s="115">
        <v>0</v>
      </c>
      <c r="FR82" s="115">
        <v>0</v>
      </c>
      <c r="FS82" s="115">
        <v>0</v>
      </c>
      <c r="FT82" s="115">
        <v>0</v>
      </c>
      <c r="FU82" s="115">
        <v>0</v>
      </c>
      <c r="FV82" s="115">
        <v>0</v>
      </c>
      <c r="FW82" s="115">
        <v>0</v>
      </c>
      <c r="FX82" s="115">
        <v>0</v>
      </c>
      <c r="FY82" s="115">
        <v>0</v>
      </c>
      <c r="FZ82" s="115">
        <v>0</v>
      </c>
      <c r="GA82" s="115">
        <v>0</v>
      </c>
      <c r="GB82" s="115">
        <v>0</v>
      </c>
      <c r="GC82" s="115">
        <v>0</v>
      </c>
      <c r="GD82" s="115">
        <v>0</v>
      </c>
      <c r="GE82" s="115">
        <v>0</v>
      </c>
      <c r="GF82" s="115">
        <v>0</v>
      </c>
      <c r="GG82" s="115">
        <v>0</v>
      </c>
      <c r="GH82" s="115">
        <v>0</v>
      </c>
      <c r="GI82" s="115">
        <v>0</v>
      </c>
      <c r="GJ82" s="115">
        <v>0</v>
      </c>
      <c r="GK82" s="115">
        <v>0</v>
      </c>
      <c r="GL82" s="115">
        <v>0</v>
      </c>
      <c r="GM82" s="115">
        <v>0</v>
      </c>
      <c r="GN82" s="115">
        <v>0</v>
      </c>
      <c r="GO82" s="115">
        <v>0</v>
      </c>
      <c r="GP82" s="115">
        <v>0</v>
      </c>
      <c r="GQ82" s="115">
        <v>0</v>
      </c>
      <c r="GR82" s="115">
        <v>0</v>
      </c>
      <c r="GS82" s="115">
        <v>0</v>
      </c>
      <c r="GT82" s="115">
        <v>0</v>
      </c>
      <c r="GU82" s="115">
        <v>0</v>
      </c>
      <c r="GV82" s="115">
        <v>0</v>
      </c>
      <c r="GW82" s="115">
        <v>0</v>
      </c>
      <c r="GX82" s="115">
        <v>0</v>
      </c>
      <c r="GY82" s="115">
        <v>0</v>
      </c>
      <c r="GZ82" s="115">
        <v>0</v>
      </c>
      <c r="HA82" s="115">
        <v>0</v>
      </c>
      <c r="HB82" s="115">
        <v>0</v>
      </c>
      <c r="HC82" s="115">
        <v>0</v>
      </c>
      <c r="HD82" s="115">
        <v>0</v>
      </c>
      <c r="HE82" s="115">
        <v>0</v>
      </c>
      <c r="HF82" s="115">
        <v>0</v>
      </c>
      <c r="HG82" s="115">
        <v>0</v>
      </c>
      <c r="HH82" s="115">
        <v>0</v>
      </c>
      <c r="HI82" s="115">
        <v>0</v>
      </c>
    </row>
    <row r="83" spans="1:217" x14ac:dyDescent="0.2">
      <c r="A83" s="29" t="s">
        <v>386</v>
      </c>
      <c r="B83" s="77">
        <v>0</v>
      </c>
      <c r="C83" s="77">
        <v>0</v>
      </c>
      <c r="D83" s="79">
        <v>0</v>
      </c>
      <c r="E83" s="79">
        <v>0</v>
      </c>
      <c r="F83" s="79">
        <v>0</v>
      </c>
      <c r="G83" s="79">
        <v>0</v>
      </c>
      <c r="H83" s="79" t="e">
        <f>ROUND(#REF!-#REF!+#REF!-#REF!,0)*Exp_principais_excl/1000</f>
        <v>#REF!</v>
      </c>
      <c r="I83" s="79" t="e">
        <f>ROUND(#REF!-#REF!+#REF!-#REF!,0)*Exp_principais_excl/1000</f>
        <v>#REF!</v>
      </c>
      <c r="J83" s="79" t="e">
        <f>ROUND(#REF!-#REF!+#REF!-#REF!,0)*Exp_principais_excl/1000</f>
        <v>#REF!</v>
      </c>
      <c r="K83" s="79" t="e">
        <f>ROUND(#REF!-#REF!+#REF!-#REF!,0)*Exp_principais_excl/1000</f>
        <v>#REF!</v>
      </c>
      <c r="L83" s="79" t="e">
        <f>ROUND(#REF!-#REF!+#REF!-#REF!,0)*Exp_principais_excl/1000</f>
        <v>#REF!</v>
      </c>
      <c r="M83" s="79" t="e">
        <f>ROUND(#REF!-#REF!+#REF!-#REF!,0)*Exp_principais_excl/1000</f>
        <v>#REF!</v>
      </c>
      <c r="N83" s="79" t="e">
        <f>ROUND(#REF!-#REF!+#REF!-#REF!,0)*Exp_principais_excl/1000</f>
        <v>#REF!</v>
      </c>
      <c r="O83" s="79" t="e">
        <f>ROUND(#REF!-#REF!+#REF!-#REF!,0)*Exp_principais_excl/1000</f>
        <v>#REF!</v>
      </c>
      <c r="P83" s="79" t="e">
        <f>ROUND(#REF!-#REF!+#REF!-#REF!,0)*Exp_principais_excl/1000</f>
        <v>#REF!</v>
      </c>
      <c r="Q83" s="79" t="e">
        <f>ROUND(#REF!-#REF!+#REF!-#REF!,0)*Exp_principais_excl/1000</f>
        <v>#REF!</v>
      </c>
      <c r="R83" s="79" t="e">
        <f>ROUND(#REF!-#REF!+#REF!-#REF!,0)*Exp_principais_excl/1000</f>
        <v>#REF!</v>
      </c>
      <c r="S83" s="79" t="e">
        <f>ROUND(#REF!-#REF!+#REF!-#REF!,0)*Exp_principais_excl/1000</f>
        <v>#REF!</v>
      </c>
      <c r="T83" s="79" t="e">
        <f>ROUND(#REF!-#REF!+#REF!-#REF!,0)*Exp_principais_excl/1000</f>
        <v>#REF!</v>
      </c>
      <c r="U83" s="79" t="e">
        <f>ROUND(#REF!-#REF!+#REF!-#REF!,0)*Exp_principais_excl/1000</f>
        <v>#REF!</v>
      </c>
      <c r="V83" s="79" t="e">
        <f>ROUND(#REF!-#REF!+#REF!-#REF!,0)*Exp_principais_excl/1000</f>
        <v>#REF!</v>
      </c>
      <c r="W83" s="79" t="e">
        <f>ROUND(#REF!-#REF!+#REF!-#REF!,0)*Exp_principais_excl/1000</f>
        <v>#REF!</v>
      </c>
      <c r="X83" s="79" t="e">
        <f>ROUND(#REF!-#REF!+#REF!-#REF!,0)*Exp_principais_excl/1000</f>
        <v>#REF!</v>
      </c>
      <c r="Y83" s="79" t="e">
        <f>ROUND(#REF!-#REF!+#REF!-#REF!,0)*Exp_principais_excl/1000</f>
        <v>#REF!</v>
      </c>
      <c r="Z83" s="79" t="e">
        <f>ROUND(#REF!-#REF!+#REF!-#REF!,0)*Exp_principais_excl/1000</f>
        <v>#REF!</v>
      </c>
      <c r="AA83" s="79" t="e">
        <f>ROUND(#REF!-#REF!+#REF!-#REF!,0)*Exp_principais_excl/1000</f>
        <v>#REF!</v>
      </c>
      <c r="AB83" s="79" t="e">
        <f>ROUND(#REF!-#REF!+#REF!-#REF!,0)*Exp_principais_excl/1000</f>
        <v>#REF!</v>
      </c>
      <c r="AC83" s="79" t="e">
        <f>ROUND(#REF!-#REF!+#REF!-#REF!,0)*Exp_principais_excl/1000</f>
        <v>#REF!</v>
      </c>
      <c r="AD83" s="79" t="e">
        <f>ROUND(#REF!-#REF!+#REF!-#REF!,0)*Exp_principais_excl/1000</f>
        <v>#REF!</v>
      </c>
      <c r="AE83" s="79" t="e">
        <f>ROUND(#REF!-#REF!+#REF!-#REF!,0)*Exp_principais_excl/1000</f>
        <v>#REF!</v>
      </c>
      <c r="AF83" s="79" t="e">
        <f>ROUND(#REF!-#REF!+#REF!-#REF!,0)*Exp_principais_excl/1000</f>
        <v>#REF!</v>
      </c>
      <c r="AG83" s="79" t="e">
        <f>ROUND(#REF!-#REF!+#REF!-#REF!,0)*Exp_principais_excl/1000</f>
        <v>#REF!</v>
      </c>
      <c r="AH83" s="79" t="e">
        <f>ROUND(#REF!-#REF!+#REF!-#REF!,0)*Exp_principais_excl/1000</f>
        <v>#REF!</v>
      </c>
      <c r="AI83" s="79" t="e">
        <f>ROUND(#REF!-#REF!+#REF!-#REF!,0)*Exp_principais_excl/1000</f>
        <v>#REF!</v>
      </c>
      <c r="AJ83" s="79" t="e">
        <f>ROUND(#REF!-#REF!+#REF!-#REF!,0)*Exp_principais_excl/1000</f>
        <v>#REF!</v>
      </c>
      <c r="AK83" s="79" t="e">
        <f>ROUND(#REF!-#REF!+#REF!-#REF!,0)*Exp_principais_excl/1000</f>
        <v>#REF!</v>
      </c>
      <c r="AL83" s="79" t="e">
        <f>ROUND(#REF!-#REF!+#REF!-#REF!,0)*Exp_principais_excl/1000</f>
        <v>#REF!</v>
      </c>
      <c r="AM83" s="79" t="e">
        <f>ROUND(#REF!-#REF!+#REF!-#REF!,0)*Exp_principais_excl/1000</f>
        <v>#REF!</v>
      </c>
      <c r="AN83" s="79" t="e">
        <f>ROUND(#REF!-#REF!+#REF!-#REF!,0)*Exp_principais_excl/1000</f>
        <v>#REF!</v>
      </c>
      <c r="AO83" s="79" t="e">
        <f>ROUND(#REF!-#REF!+#REF!-#REF!,0)*Exp_principais_excl/1000</f>
        <v>#REF!</v>
      </c>
      <c r="AP83" s="79" t="e">
        <f>ROUND(#REF!-#REF!+#REF!-#REF!,0)*Exp_principais_excl/1000</f>
        <v>#REF!</v>
      </c>
      <c r="AQ83" s="79" t="e">
        <f>ROUND(#REF!-#REF!+#REF!-#REF!,0)*Exp_principais_excl/1000</f>
        <v>#REF!</v>
      </c>
      <c r="AR83" s="79" t="e">
        <f>ROUND(#REF!-#REF!+#REF!-#REF!,0)*Exp_principais_excl/1000</f>
        <v>#REF!</v>
      </c>
      <c r="AS83" s="79" t="e">
        <f>ROUND(#REF!-#REF!+#REF!-#REF!,0)*Exp_principais_excl/1000</f>
        <v>#REF!</v>
      </c>
      <c r="AT83" s="79" t="e">
        <f>ROUND(#REF!-#REF!+#REF!-#REF!,0)*Exp_principais_excl/1000</f>
        <v>#REF!</v>
      </c>
      <c r="AU83" s="79" t="e">
        <f>ROUND(#REF!-#REF!+#REF!-#REF!,0)*Exp_principais_excl/1000</f>
        <v>#REF!</v>
      </c>
      <c r="AV83" s="79" t="e">
        <f>ROUND(#REF!-#REF!+#REF!-#REF!,0)*Exp_principais_excl/1000</f>
        <v>#REF!</v>
      </c>
      <c r="AW83" s="79" t="e">
        <f>ROUND(#REF!-#REF!+#REF!-#REF!,0)*Exp_principais_excl/1000</f>
        <v>#REF!</v>
      </c>
      <c r="AX83" s="79" t="e">
        <f>ROUND(#REF!-#REF!+#REF!-#REF!,0)*Exp_principais_excl/1000</f>
        <v>#REF!</v>
      </c>
      <c r="AY83" s="79" t="e">
        <f>ROUND(#REF!-#REF!+#REF!-#REF!,0)*Exp_principais_excl/1000</f>
        <v>#REF!</v>
      </c>
      <c r="AZ83" s="79" t="e">
        <f>ROUND(#REF!-#REF!+#REF!-#REF!,0)*Exp_principais_excl/1000</f>
        <v>#REF!</v>
      </c>
      <c r="BA83" s="79" t="e">
        <f>ROUND(#REF!-#REF!+#REF!-#REF!,0)*Exp_principais_excl/1000</f>
        <v>#REF!</v>
      </c>
      <c r="BB83" s="79" t="e">
        <f>ROUND(#REF!-#REF!+#REF!-#REF!,0)*Exp_principais_excl/1000</f>
        <v>#REF!</v>
      </c>
      <c r="BC83" s="79" t="e">
        <f>ROUND(#REF!-#REF!+#REF!-#REF!,0)*Exp_principais_excl/1000</f>
        <v>#REF!</v>
      </c>
      <c r="BD83" s="79" t="e">
        <f>ROUND(#REF!-#REF!+#REF!-#REF!,0)*Exp_principais_excl/1000</f>
        <v>#REF!</v>
      </c>
      <c r="BE83" s="79" t="e">
        <f>ROUND(#REF!-#REF!+#REF!-#REF!,0)*Exp_principais_excl/1000</f>
        <v>#REF!</v>
      </c>
      <c r="BF83" s="79" t="e">
        <f>ROUND(#REF!-#REF!+#REF!-#REF!,0)*Exp_principais_excl/1000</f>
        <v>#REF!</v>
      </c>
      <c r="BG83" s="79" t="e">
        <f>ROUND(#REF!-#REF!+#REF!-#REF!,0)*Exp_principais_excl/1000</f>
        <v>#REF!</v>
      </c>
      <c r="BH83" s="79" t="e">
        <f>ROUND(#REF!-#REF!+#REF!-#REF!,0)*Exp_principais_excl/1000</f>
        <v>#REF!</v>
      </c>
      <c r="BI83" s="79" t="e">
        <f>ROUND(#REF!-#REF!+#REF!-#REF!,0)*Exp_principais_excl/1000</f>
        <v>#REF!</v>
      </c>
      <c r="BJ83" s="79" t="e">
        <f>ROUND(#REF!-#REF!+#REF!-#REF!,0)*Exp_principais_excl/1000</f>
        <v>#REF!</v>
      </c>
      <c r="BK83" s="79" t="e">
        <f>ROUND(#REF!-#REF!+#REF!-#REF!,0)*Exp_principais_excl/1000</f>
        <v>#REF!</v>
      </c>
      <c r="BL83" s="79" t="e">
        <f>ROUND(#REF!-#REF!+#REF!-#REF!,0)*Exp_principais_excl/1000</f>
        <v>#REF!</v>
      </c>
      <c r="BM83" s="79" t="e">
        <f>ROUND(#REF!-#REF!+#REF!-#REF!,0)*Exp_principais_excl/1000</f>
        <v>#REF!</v>
      </c>
      <c r="BN83" s="79" t="e">
        <f>ROUND(#REF!-#REF!+#REF!-#REF!,0)*Exp_principais_excl/1000</f>
        <v>#REF!</v>
      </c>
      <c r="BO83" s="79" t="e">
        <f>ROUND(#REF!-#REF!+#REF!-#REF!,0)*Exp_principais_excl/1000</f>
        <v>#REF!</v>
      </c>
      <c r="BP83" s="79" t="e">
        <f>ROUND(#REF!-#REF!+#REF!-#REF!,0)*Exp_principais_excl/1000</f>
        <v>#REF!</v>
      </c>
      <c r="BQ83" s="79" t="e">
        <f>ROUND(#REF!-#REF!+#REF!-#REF!,0)*Exp_principais_excl/1000</f>
        <v>#REF!</v>
      </c>
      <c r="BR83" s="79" t="e">
        <f>ROUND(#REF!-#REF!+#REF!-#REF!,0)*Exp_principais_excl/1000</f>
        <v>#REF!</v>
      </c>
      <c r="BS83" s="79" t="e">
        <f>ROUND(#REF!-#REF!+#REF!-#REF!,0)*Exp_principais_excl/1000</f>
        <v>#REF!</v>
      </c>
      <c r="BT83" s="79" t="e">
        <f>ROUND(#REF!-#REF!+#REF!-#REF!,0)*Exp_principais_excl/1000</f>
        <v>#REF!</v>
      </c>
      <c r="BU83" s="79" t="e">
        <f>ROUND(#REF!-#REF!+#REF!-#REF!,0)*Exp_principais_excl/1000</f>
        <v>#REF!</v>
      </c>
      <c r="BV83" s="79" t="e">
        <f>ROUND(#REF!-#REF!+#REF!-#REF!,0)*Exp_principais_excl/1000</f>
        <v>#REF!</v>
      </c>
      <c r="BW83" s="79" t="e">
        <f>ROUND(#REF!-#REF!+#REF!-#REF!,0)*Exp_principais_excl/1000</f>
        <v>#REF!</v>
      </c>
      <c r="BX83" s="79" t="e">
        <f>ROUND(#REF!-#REF!+#REF!-#REF!,0)*Exp_principais_excl/1000</f>
        <v>#REF!</v>
      </c>
      <c r="BY83" s="79" t="e">
        <f>ROUND(#REF!-#REF!+#REF!-#REF!,0)*Exp_principais_excl/1000</f>
        <v>#REF!</v>
      </c>
      <c r="BZ83" s="79" t="e">
        <f>ROUND(#REF!-#REF!+#REF!-#REF!,0)*Exp_principais_excl/1000</f>
        <v>#REF!</v>
      </c>
      <c r="CA83" s="79" t="e">
        <f>ROUND(#REF!-#REF!+#REF!-#REF!,0)*Exp_principais_excl/1000</f>
        <v>#REF!</v>
      </c>
      <c r="CB83" s="79" t="e">
        <f>ROUND(#REF!-#REF!+#REF!-#REF!,0)*Exp_principais_excl/1000</f>
        <v>#REF!</v>
      </c>
      <c r="CC83" s="79" t="e">
        <f>ROUND(#REF!-#REF!+#REF!-#REF!,0)*Exp_principais_excl/1000</f>
        <v>#REF!</v>
      </c>
      <c r="CD83" s="79" t="e">
        <f>ROUND(#REF!-#REF!+#REF!-#REF!,0)*Exp_principais_excl/1000</f>
        <v>#REF!</v>
      </c>
      <c r="CE83" s="79" t="e">
        <f>ROUND(#REF!-#REF!+#REF!-#REF!,0)*Exp_principais_excl/1000</f>
        <v>#REF!</v>
      </c>
      <c r="CF83" s="79" t="e">
        <f>ROUND(#REF!-#REF!+#REF!-#REF!,0)*Exp_principais_excl/1000</f>
        <v>#REF!</v>
      </c>
      <c r="CG83" s="79" t="e">
        <f>ROUND(#REF!-#REF!+#REF!-#REF!,0)*Exp_principais_excl/1000</f>
        <v>#REF!</v>
      </c>
      <c r="CH83" s="79" t="e">
        <f>ROUND(#REF!-#REF!+#REF!-#REF!,0)*Exp_principais_excl/1000</f>
        <v>#REF!</v>
      </c>
      <c r="CI83" s="79" t="e">
        <f>ROUND(#REF!-#REF!+#REF!-#REF!,0)*Exp_principais_excl/1000</f>
        <v>#REF!</v>
      </c>
      <c r="CJ83" s="79" t="e">
        <f>ROUND(#REF!-#REF!+#REF!-#REF!,0)*Exp_principais_excl/1000</f>
        <v>#REF!</v>
      </c>
      <c r="CK83" s="79" t="e">
        <f>ROUND(#REF!-#REF!+#REF!-#REF!,0)*Exp_principais_excl/1000</f>
        <v>#REF!</v>
      </c>
      <c r="CL83" s="79" t="e">
        <f>ROUND(#REF!-#REF!+#REF!-#REF!,0)*Exp_principais_excl/1000</f>
        <v>#REF!</v>
      </c>
      <c r="CM83" s="79" t="e">
        <f>ROUND(#REF!-#REF!+#REF!-#REF!,0)*Exp_principais_excl/1000</f>
        <v>#REF!</v>
      </c>
      <c r="CN83" s="79" t="e">
        <f>ROUND(#REF!-#REF!+#REF!-#REF!,0)*Exp_principais_excl/1000</f>
        <v>#REF!</v>
      </c>
      <c r="CO83" s="79" t="e">
        <f>ROUND(#REF!-#REF!+#REF!-#REF!,0)*Exp_principais_excl/1000</f>
        <v>#REF!</v>
      </c>
      <c r="CP83" s="79" t="e">
        <f>ROUND(#REF!-#REF!+#REF!-#REF!,0)*Exp_principais_excl/1000</f>
        <v>#REF!</v>
      </c>
      <c r="CQ83" s="79" t="e">
        <f>ROUND(#REF!-#REF!+#REF!-#REF!,0)*Exp_principais_excl/1000</f>
        <v>#REF!</v>
      </c>
      <c r="CR83" s="79" t="e">
        <f>ROUND(#REF!-#REF!+#REF!-#REF!,0)*Exp_principais_excl/1000</f>
        <v>#REF!</v>
      </c>
      <c r="CS83" s="79" t="e">
        <f>ROUND(#REF!-#REF!+#REF!-#REF!,0)*Exp_principais_excl/1000</f>
        <v>#REF!</v>
      </c>
      <c r="CT83" s="79" t="e">
        <f>ROUND(#REF!-#REF!+#REF!-#REF!,0)*Exp_principais_excl/1000</f>
        <v>#REF!</v>
      </c>
      <c r="CU83" s="79" t="e">
        <f>ROUND(#REF!-#REF!+#REF!-#REF!,0)*Exp_principais_excl/1000</f>
        <v>#REF!</v>
      </c>
      <c r="CV83" s="79" t="e">
        <f>ROUND(#REF!-#REF!+#REF!-#REF!,0)*Exp_principais_excl/1000</f>
        <v>#REF!</v>
      </c>
      <c r="CW83" s="79" t="e">
        <f>ROUND(#REF!-#REF!+#REF!-#REF!,0)*Exp_principais_excl/1000</f>
        <v>#REF!</v>
      </c>
      <c r="CX83" s="79" t="e">
        <f>ROUND(#REF!-#REF!+#REF!-#REF!,0)*Exp_principais_excl/1000</f>
        <v>#REF!</v>
      </c>
      <c r="CY83" s="79" t="e">
        <f>ROUND(#REF!-#REF!+#REF!-#REF!,0)*Exp_principais_excl/1000</f>
        <v>#REF!</v>
      </c>
      <c r="CZ83" s="79" t="e">
        <f>ROUND(#REF!-#REF!+#REF!-#REF!,0)*Exp_principais_excl/1000</f>
        <v>#REF!</v>
      </c>
      <c r="DA83" s="79" t="e">
        <f>ROUND(#REF!-#REF!+#REF!-#REF!,0)*Exp_principais_excl/1000</f>
        <v>#REF!</v>
      </c>
      <c r="DB83" s="79" t="e">
        <f>ROUND(#REF!-#REF!+#REF!-#REF!,0)*Exp_principais_excl/1000</f>
        <v>#REF!</v>
      </c>
      <c r="DC83" s="79" t="e">
        <f>ROUND(#REF!-#REF!+#REF!-#REF!,0)*Exp_principais_excl/1000</f>
        <v>#REF!</v>
      </c>
      <c r="DD83" s="79" t="e">
        <f>ROUND(#REF!-#REF!+#REF!-#REF!,0)*Exp_principais_excl/1000</f>
        <v>#REF!</v>
      </c>
      <c r="DE83" s="79" t="e">
        <f>ROUND(#REF!-#REF!+#REF!-#REF!,0)*Exp_principais_excl/1000</f>
        <v>#REF!</v>
      </c>
      <c r="DF83" s="79" t="e">
        <f>ROUND(#REF!-#REF!+#REF!-#REF!,0)*Exp_principais_excl/1000</f>
        <v>#REF!</v>
      </c>
      <c r="DG83" s="79" t="e">
        <f>ROUND(#REF!-#REF!+#REF!-#REF!,0)*Exp_principais_excl/1000</f>
        <v>#REF!</v>
      </c>
      <c r="DH83" s="79" t="e">
        <f>ROUND(#REF!-#REF!+#REF!-#REF!,0)*Exp_principais_excl/1000</f>
        <v>#REF!</v>
      </c>
      <c r="DI83" s="79" t="e">
        <f>ROUND(#REF!-#REF!+#REF!-#REF!,0)*Exp_principais_excl/1000</f>
        <v>#REF!</v>
      </c>
      <c r="DJ83" s="79" t="e">
        <f>ROUND(#REF!-#REF!+#REF!-#REF!,0)*Exp_principais_excl/1000</f>
        <v>#REF!</v>
      </c>
      <c r="DK83" s="79" t="e">
        <f>ROUND(#REF!-#REF!+#REF!-#REF!,0)*Exp_principais_excl/1000</f>
        <v>#REF!</v>
      </c>
      <c r="DL83" s="79" t="e">
        <f>ROUND(#REF!-#REF!+#REF!-#REF!,0)*Exp_principais_excl/1000</f>
        <v>#REF!</v>
      </c>
      <c r="DM83" s="79" t="e">
        <f>ROUND(#REF!-#REF!+#REF!-#REF!,0)*Exp_principais_excl/1000</f>
        <v>#REF!</v>
      </c>
      <c r="DN83" s="79" t="e">
        <f>ROUND(#REF!-#REF!+#REF!-#REF!,0)*Exp_principais_excl/1000</f>
        <v>#REF!</v>
      </c>
      <c r="DO83" s="79" t="e">
        <f>ROUND(#REF!-#REF!+#REF!-#REF!,0)*Exp_principais_excl/1000</f>
        <v>#REF!</v>
      </c>
      <c r="DP83" s="79" t="e">
        <f>ROUND(#REF!-#REF!+#REF!-#REF!,0)*Exp_principais_excl/1000</f>
        <v>#REF!</v>
      </c>
      <c r="DQ83" s="79" t="e">
        <f>ROUND(#REF!-#REF!+#REF!-#REF!,0)*Exp_principais_excl/1000</f>
        <v>#REF!</v>
      </c>
      <c r="DR83" s="79" t="e">
        <f>ROUND(#REF!-#REF!+#REF!-#REF!,0)*Exp_principais_excl/1000</f>
        <v>#REF!</v>
      </c>
      <c r="DS83" s="79" t="e">
        <f>ROUND(#REF!-#REF!+#REF!-#REF!,0)*Exp_principais_excl/1000</f>
        <v>#REF!</v>
      </c>
      <c r="DT83" s="79" t="e">
        <f>ROUND(#REF!-#REF!+#REF!-#REF!,0)*Exp_principais_excl/1000</f>
        <v>#REF!</v>
      </c>
      <c r="DU83" s="79" t="e">
        <f>ROUND(#REF!-#REF!+#REF!-#REF!,0)*Exp_principais_excl/1000</f>
        <v>#REF!</v>
      </c>
      <c r="DV83" s="79" t="e">
        <f>ROUND(#REF!-#REF!+#REF!-#REF!,0)*Exp_principais_excl/1000</f>
        <v>#REF!</v>
      </c>
      <c r="DW83" s="79" t="e">
        <f>ROUND(#REF!-#REF!+#REF!-#REF!,0)*Exp_principais_excl/1000</f>
        <v>#REF!</v>
      </c>
      <c r="DX83" s="79" t="e">
        <f>ROUND(#REF!-#REF!+#REF!-#REF!,0)*Exp_principais_excl/1000</f>
        <v>#REF!</v>
      </c>
      <c r="DY83" s="79" t="e">
        <f>ROUND(#REF!-#REF!+#REF!-#REF!,0)*Exp_principais_excl/1000</f>
        <v>#REF!</v>
      </c>
      <c r="DZ83" s="79" t="e">
        <f>ROUND(#REF!-#REF!+#REF!-#REF!,0)*Exp_principais_excl/1000</f>
        <v>#REF!</v>
      </c>
      <c r="EA83" s="79" t="e">
        <f>ROUND(#REF!-#REF!+#REF!-#REF!,0)*Exp_principais_excl/1000</f>
        <v>#REF!</v>
      </c>
      <c r="EB83" s="79" t="e">
        <f>ROUND(#REF!-#REF!+#REF!-#REF!,0)*Exp_principais_excl/1000</f>
        <v>#REF!</v>
      </c>
      <c r="EC83" s="79" t="e">
        <f>ROUND(#REF!-#REF!+#REF!-#REF!,0)*Exp_principais_excl/1000</f>
        <v>#REF!</v>
      </c>
      <c r="ED83" s="79" t="e">
        <f>ROUND(#REF!-#REF!+#REF!-#REF!,0)*Exp_principais_excl/1000</f>
        <v>#REF!</v>
      </c>
      <c r="EE83" s="79" t="e">
        <f>ROUND(#REF!-#REF!+#REF!-#REF!,0)*Exp_principais_excl/1000</f>
        <v>#REF!</v>
      </c>
      <c r="EF83" s="79" t="e">
        <f>ROUND(#REF!-#REF!+#REF!-#REF!,0)*Exp_principais_excl/1000</f>
        <v>#REF!</v>
      </c>
      <c r="EG83" s="79" t="e">
        <f>ROUND(#REF!-#REF!+#REF!-#REF!,0)*Exp_principais_excl/1000</f>
        <v>#REF!</v>
      </c>
      <c r="EH83" s="79" t="e">
        <f>ROUND(#REF!-#REF!+#REF!-#REF!,0)*Exp_principais_excl/1000</f>
        <v>#REF!</v>
      </c>
      <c r="EI83" s="79" t="e">
        <f>ROUND(#REF!-#REF!+#REF!-#REF!,0)*Exp_principais_excl/1000</f>
        <v>#REF!</v>
      </c>
      <c r="EJ83" s="79" t="e">
        <f>ROUND(#REF!-#REF!+#REF!-#REF!,0)*Exp_principais_excl/1000</f>
        <v>#REF!</v>
      </c>
      <c r="EK83" s="79" t="e">
        <f>ROUND(#REF!-#REF!+#REF!-#REF!,0)*Exp_principais_excl/1000</f>
        <v>#REF!</v>
      </c>
      <c r="EL83" s="79" t="e">
        <f>ROUND(#REF!-#REF!+#REF!-#REF!,0)*Exp_principais_excl/1000</f>
        <v>#REF!</v>
      </c>
      <c r="EM83" s="79" t="e">
        <f>ROUND(#REF!-#REF!+#REF!-#REF!,0)*Exp_principais_excl/1000</f>
        <v>#REF!</v>
      </c>
      <c r="EN83" s="79" t="e">
        <f>ROUND(#REF!-#REF!+#REF!-#REF!,0)*Exp_principais_excl/1000</f>
        <v>#REF!</v>
      </c>
      <c r="EO83" s="79" t="e">
        <f>ROUND(#REF!-#REF!+#REF!-#REF!,0)*Exp_principais_excl/1000</f>
        <v>#REF!</v>
      </c>
      <c r="EP83" s="79" t="e">
        <f>ROUND(#REF!-#REF!+#REF!-#REF!,0)*Exp_principais_excl/1000</f>
        <v>#REF!</v>
      </c>
      <c r="EQ83" s="79" t="e">
        <f>ROUND(#REF!-#REF!+#REF!-#REF!,0)*Exp_principais_excl/1000</f>
        <v>#REF!</v>
      </c>
      <c r="ER83" s="79" t="e">
        <f>ROUND(#REF!-#REF!+#REF!-#REF!,0)*Exp_principais_excl/1000</f>
        <v>#REF!</v>
      </c>
      <c r="ES83" s="79" t="e">
        <f>ROUND(#REF!-#REF!+#REF!-#REF!,0)*Exp_principais_excl/1000</f>
        <v>#REF!</v>
      </c>
      <c r="ET83" s="79" t="e">
        <f>ROUND(#REF!-#REF!+#REF!-#REF!,0)*Exp_principais_excl/1000</f>
        <v>#REF!</v>
      </c>
      <c r="EU83" s="79" t="e">
        <f>ROUND(#REF!-#REF!+#REF!-#REF!,0)*Exp_principais_excl/1000</f>
        <v>#REF!</v>
      </c>
      <c r="EV83" s="79" t="e">
        <f>ROUND(#REF!-#REF!+#REF!-#REF!,0)*Exp_principais_excl/1000</f>
        <v>#REF!</v>
      </c>
      <c r="EW83" s="79" t="e">
        <f>ROUND(#REF!-#REF!+#REF!-#REF!,0)*Exp_principais_excl/1000</f>
        <v>#REF!</v>
      </c>
      <c r="EX83" s="79" t="e">
        <f>ROUND(#REF!-#REF!+#REF!-#REF!,0)*Exp_principais_excl/1000</f>
        <v>#REF!</v>
      </c>
      <c r="EY83" s="79" t="e">
        <f>ROUND(#REF!-#REF!+#REF!-#REF!,0)*Exp_principais_excl/1000</f>
        <v>#REF!</v>
      </c>
      <c r="EZ83" s="79" t="e">
        <f>ROUND(#REF!-#REF!+#REF!-#REF!,0)*Exp_principais_excl/1000</f>
        <v>#REF!</v>
      </c>
      <c r="FA83" s="79" t="e">
        <f>ROUND(#REF!-#REF!+#REF!-#REF!,0)*Exp_principais_excl/1000</f>
        <v>#REF!</v>
      </c>
      <c r="FB83" s="79" t="e">
        <f>ROUND(#REF!-#REF!+#REF!-#REF!,0)*Exp_principais_excl/1000</f>
        <v>#REF!</v>
      </c>
      <c r="FC83" s="79" t="e">
        <f>ROUND(#REF!-#REF!+#REF!-#REF!,0)*Exp_principais_excl/1000</f>
        <v>#REF!</v>
      </c>
      <c r="FD83" s="79" t="e">
        <f>ROUND(#REF!-#REF!+#REF!-#REF!,0)*Exp_principais_excl/1000</f>
        <v>#REF!</v>
      </c>
      <c r="FE83" s="79" t="e">
        <f>ROUND(#REF!-#REF!+#REF!-#REF!,0)*Exp_principais_excl/1000</f>
        <v>#REF!</v>
      </c>
      <c r="FF83" s="79" t="e">
        <f>ROUND(#REF!-#REF!+#REF!-#REF!,0)*Exp_principais_excl/1000</f>
        <v>#REF!</v>
      </c>
      <c r="FG83" s="79" t="e">
        <f>ROUND(#REF!-#REF!+#REF!-#REF!,0)*Exp_principais_excl/1000</f>
        <v>#REF!</v>
      </c>
      <c r="FH83" s="79" t="e">
        <f>ROUND(#REF!-#REF!+#REF!-#REF!,0)*Exp_principais_excl/1000</f>
        <v>#REF!</v>
      </c>
      <c r="FI83" s="79" t="e">
        <f>ROUND(#REF!-#REF!+#REF!-#REF!,0)*Exp_principais_excl/1000</f>
        <v>#REF!</v>
      </c>
      <c r="FJ83" s="79" t="e">
        <f>ROUND(#REF!-#REF!+#REF!-#REF!,0)*Exp_principais_excl/1000</f>
        <v>#REF!</v>
      </c>
      <c r="FK83" s="79" t="e">
        <f>ROUND(#REF!-#REF!+#REF!-#REF!,0)*Exp_principais_excl/1000</f>
        <v>#REF!</v>
      </c>
      <c r="FL83" s="79" t="e">
        <f>ROUND(#REF!-#REF!+#REF!-#REF!,0)*Exp_principais_excl/1000</f>
        <v>#REF!</v>
      </c>
      <c r="FM83" s="79" t="e">
        <f>ROUND(#REF!-#REF!+#REF!-#REF!,0)*Exp_principais_excl/1000</f>
        <v>#REF!</v>
      </c>
      <c r="FN83" s="79" t="e">
        <f>ROUND(#REF!-#REF!+#REF!-#REF!,0)*Exp_principais_excl/1000</f>
        <v>#REF!</v>
      </c>
      <c r="FO83" s="79" t="e">
        <f>ROUND(#REF!-#REF!+#REF!-#REF!,0)*Exp_principais_excl/1000</f>
        <v>#REF!</v>
      </c>
      <c r="FP83" s="79" t="e">
        <f>ROUND(#REF!-#REF!+#REF!-#REF!,0)*Exp_principais_excl/1000</f>
        <v>#REF!</v>
      </c>
      <c r="FQ83" s="79" t="e">
        <f>ROUND(#REF!-#REF!+#REF!-#REF!,0)*Exp_principais_excl/1000</f>
        <v>#REF!</v>
      </c>
      <c r="FR83" s="79" t="e">
        <f>ROUND(#REF!-#REF!+#REF!-#REF!,0)*Exp_principais_excl/1000</f>
        <v>#REF!</v>
      </c>
      <c r="FS83" s="79" t="e">
        <f>ROUND(#REF!-#REF!+#REF!-#REF!,0)*Exp_principais_excl/1000</f>
        <v>#REF!</v>
      </c>
      <c r="FT83" s="79" t="e">
        <f>ROUND(#REF!-#REF!+#REF!-#REF!,0)*Exp_principais_excl/1000</f>
        <v>#REF!</v>
      </c>
      <c r="FU83" s="79" t="e">
        <f>ROUND(#REF!-#REF!+#REF!-#REF!,0)*Exp_principais_excl/1000</f>
        <v>#REF!</v>
      </c>
      <c r="FV83" s="79" t="e">
        <f>ROUND(#REF!-#REF!+#REF!-#REF!,0)*Exp_principais_excl/1000</f>
        <v>#REF!</v>
      </c>
      <c r="FW83" s="79" t="e">
        <f>ROUND(#REF!-#REF!+#REF!-#REF!,0)*Exp_principais_excl/1000</f>
        <v>#REF!</v>
      </c>
      <c r="FX83" s="79" t="e">
        <f>ROUND(#REF!-#REF!+#REF!-#REF!,0)*Exp_principais_excl/1000</f>
        <v>#REF!</v>
      </c>
      <c r="FY83" s="79" t="e">
        <f>ROUND(#REF!-#REF!+#REF!-#REF!,0)*Exp_principais_excl/1000</f>
        <v>#REF!</v>
      </c>
      <c r="FZ83" s="79" t="e">
        <f>ROUND(#REF!-#REF!+#REF!-#REF!,0)*Exp_principais_excl/1000</f>
        <v>#REF!</v>
      </c>
      <c r="GA83" s="79" t="e">
        <f>ROUND(#REF!-#REF!+#REF!-#REF!,0)*Exp_principais_excl/1000</f>
        <v>#REF!</v>
      </c>
      <c r="GB83" s="79" t="e">
        <f>ROUND(#REF!-#REF!+#REF!-#REF!,0)*Exp_principais_excl/1000</f>
        <v>#REF!</v>
      </c>
      <c r="GC83" s="79" t="e">
        <f>ROUND(#REF!-#REF!+#REF!-#REF!,0)*Exp_principais_excl/1000</f>
        <v>#REF!</v>
      </c>
      <c r="GD83" s="79" t="e">
        <f>ROUND(#REF!-#REF!+#REF!-#REF!,0)*Exp_principais_excl/1000</f>
        <v>#REF!</v>
      </c>
      <c r="GE83" s="79" t="e">
        <f>ROUND(#REF!-#REF!+#REF!-#REF!,0)*Exp_principais_excl/1000</f>
        <v>#REF!</v>
      </c>
      <c r="GF83" s="79" t="e">
        <f>ROUND(#REF!-#REF!+#REF!-#REF!,0)*Exp_principais_excl/1000</f>
        <v>#REF!</v>
      </c>
      <c r="GG83" s="79" t="e">
        <f>ROUND(#REF!-#REF!+#REF!-#REF!,0)*Exp_principais_excl/1000</f>
        <v>#REF!</v>
      </c>
      <c r="GH83" s="79" t="e">
        <f>ROUND(#REF!-#REF!+#REF!-#REF!,0)*Exp_principais_excl/1000</f>
        <v>#REF!</v>
      </c>
      <c r="GI83" s="79" t="e">
        <f>ROUND(#REF!-#REF!+#REF!-#REF!,0)*Exp_principais_excl/1000</f>
        <v>#REF!</v>
      </c>
      <c r="GJ83" s="79" t="e">
        <f>ROUND(#REF!-#REF!+#REF!-#REF!,0)*Exp_principais_excl/1000</f>
        <v>#REF!</v>
      </c>
      <c r="GK83" s="79" t="e">
        <f>ROUND(#REF!-#REF!+#REF!-#REF!,0)*Exp_principais_excl/1000</f>
        <v>#REF!</v>
      </c>
      <c r="GL83" s="79" t="e">
        <f>ROUND(#REF!-#REF!+#REF!-#REF!,0)*Exp_principais_excl/1000</f>
        <v>#REF!</v>
      </c>
      <c r="GM83" s="79" t="e">
        <f>ROUND(#REF!-#REF!+#REF!-#REF!,0)*Exp_principais_excl/1000</f>
        <v>#REF!</v>
      </c>
      <c r="GN83" s="79" t="e">
        <f>ROUND(#REF!-#REF!+#REF!-#REF!,0)*Exp_principais_excl/1000</f>
        <v>#REF!</v>
      </c>
      <c r="GO83" s="79" t="e">
        <f>ROUND(#REF!-#REF!+#REF!-#REF!,0)*Exp_principais_excl/1000</f>
        <v>#REF!</v>
      </c>
      <c r="GP83" s="79" t="e">
        <f>ROUND(#REF!-#REF!+#REF!-#REF!,0)*Exp_principais_excl/1000</f>
        <v>#REF!</v>
      </c>
      <c r="GQ83" s="79" t="e">
        <f>ROUND(#REF!-#REF!+#REF!-#REF!,0)*Exp_principais_excl/1000</f>
        <v>#REF!</v>
      </c>
      <c r="GR83" s="79" t="e">
        <f>ROUND(#REF!-#REF!+#REF!-#REF!,0)*Exp_principais_excl/1000</f>
        <v>#REF!</v>
      </c>
      <c r="GS83" s="79" t="e">
        <f>ROUND(#REF!-#REF!+#REF!-#REF!,0)*Exp_principais_excl/1000</f>
        <v>#REF!</v>
      </c>
      <c r="GT83" s="79" t="e">
        <f>ROUND(#REF!-#REF!+#REF!-#REF!,0)*Exp_principais_excl/1000</f>
        <v>#REF!</v>
      </c>
      <c r="GU83" s="79" t="e">
        <f>ROUND(#REF!-#REF!+#REF!-#REF!,0)*Exp_principais_excl/1000</f>
        <v>#REF!</v>
      </c>
      <c r="GV83" s="79" t="e">
        <f>ROUND(#REF!-#REF!+#REF!-#REF!,0)*Exp_principais_excl/1000</f>
        <v>#REF!</v>
      </c>
      <c r="GW83" s="79" t="e">
        <f>ROUND(#REF!-#REF!+#REF!-#REF!,0)*Exp_principais_excl/1000</f>
        <v>#REF!</v>
      </c>
      <c r="GX83" s="79" t="e">
        <f>ROUND(#REF!-#REF!+#REF!-#REF!,0)*Exp_principais_excl/1000</f>
        <v>#REF!</v>
      </c>
      <c r="GY83" s="79" t="e">
        <f>ROUND(#REF!-#REF!+#REF!-#REF!,0)*Exp_principais_excl/1000</f>
        <v>#REF!</v>
      </c>
      <c r="GZ83" s="79" t="e">
        <f>ROUND(#REF!-#REF!+#REF!-#REF!,0)*Exp_principais_excl/1000</f>
        <v>#REF!</v>
      </c>
      <c r="HA83" s="79" t="e">
        <f>ROUND(#REF!-#REF!+#REF!-#REF!,0)*Exp_principais_excl/1000</f>
        <v>#REF!</v>
      </c>
      <c r="HB83" s="79" t="e">
        <f>ROUND(#REF!-#REF!+#REF!-#REF!,0)*Exp_principais_excl/1000</f>
        <v>#REF!</v>
      </c>
      <c r="HC83" s="79" t="e">
        <f>ROUND(#REF!-#REF!+#REF!-#REF!,0)*Exp_principais_excl/1000</f>
        <v>#REF!</v>
      </c>
      <c r="HD83" s="79" t="e">
        <f>ROUND(#REF!-#REF!+#REF!-#REF!,0)*Exp_principais_excl/1000</f>
        <v>#REF!</v>
      </c>
      <c r="HE83" s="79" t="e">
        <f>ROUND(#REF!-#REF!+#REF!-#REF!,0)*Exp_principais_excl/1000</f>
        <v>#REF!</v>
      </c>
      <c r="HF83" s="79" t="e">
        <f>ROUND(#REF!-#REF!+#REF!-#REF!,0)*Exp_principais_excl/1000</f>
        <v>#REF!</v>
      </c>
      <c r="HG83" s="79" t="e">
        <f>ROUND(#REF!-#REF!+#REF!-#REF!,0)*Exp_principais_excl/1000</f>
        <v>#REF!</v>
      </c>
      <c r="HH83" s="79" t="e">
        <f>ROUND(#REF!-#REF!+#REF!-#REF!,0)*Exp_principais_excl/1000</f>
        <v>#REF!</v>
      </c>
      <c r="HI83" s="79" t="e">
        <f>ROUND(#REF!-#REF!+#REF!-#REF!,0)*Exp_principais_excl/1000</f>
        <v>#REF!</v>
      </c>
    </row>
    <row r="84" spans="1:217" s="109" customFormat="1" x14ac:dyDescent="0.2">
      <c r="A84" s="113" t="s">
        <v>387</v>
      </c>
      <c r="B84" s="114">
        <v>0</v>
      </c>
      <c r="C84" s="114">
        <v>0</v>
      </c>
      <c r="D84" s="115">
        <v>0</v>
      </c>
      <c r="E84" s="115">
        <v>0</v>
      </c>
      <c r="F84" s="115">
        <v>0</v>
      </c>
      <c r="G84" s="115">
        <v>0</v>
      </c>
      <c r="H84" s="115">
        <v>0</v>
      </c>
      <c r="I84" s="115">
        <v>0</v>
      </c>
      <c r="J84" s="115">
        <v>0</v>
      </c>
      <c r="K84" s="115">
        <v>0</v>
      </c>
      <c r="L84" s="115">
        <v>0</v>
      </c>
      <c r="M84" s="115">
        <v>0</v>
      </c>
      <c r="N84" s="115">
        <v>0</v>
      </c>
      <c r="O84" s="115">
        <v>0</v>
      </c>
      <c r="P84" s="115">
        <v>0</v>
      </c>
      <c r="Q84" s="115">
        <v>0</v>
      </c>
      <c r="R84" s="115">
        <v>0</v>
      </c>
      <c r="S84" s="115">
        <v>0</v>
      </c>
      <c r="T84" s="115">
        <v>0</v>
      </c>
      <c r="U84" s="115">
        <v>0</v>
      </c>
      <c r="V84" s="115">
        <v>0</v>
      </c>
      <c r="W84" s="115">
        <v>0</v>
      </c>
      <c r="X84" s="115">
        <v>0</v>
      </c>
      <c r="Y84" s="115">
        <v>0</v>
      </c>
      <c r="Z84" s="115">
        <v>0</v>
      </c>
      <c r="AA84" s="115">
        <v>0</v>
      </c>
      <c r="AB84" s="115">
        <v>0</v>
      </c>
      <c r="AC84" s="115">
        <v>0</v>
      </c>
      <c r="AD84" s="115">
        <v>0</v>
      </c>
      <c r="AE84" s="115">
        <v>0</v>
      </c>
      <c r="AF84" s="115">
        <v>0</v>
      </c>
      <c r="AG84" s="115">
        <v>0</v>
      </c>
      <c r="AH84" s="115"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v>0</v>
      </c>
      <c r="AR84" s="115">
        <v>0</v>
      </c>
      <c r="AS84" s="115">
        <v>0</v>
      </c>
      <c r="AT84" s="115">
        <v>0</v>
      </c>
      <c r="AU84" s="115">
        <v>0</v>
      </c>
      <c r="AV84" s="115">
        <v>0</v>
      </c>
      <c r="AW84" s="115">
        <v>0</v>
      </c>
      <c r="AX84" s="115">
        <v>0</v>
      </c>
      <c r="AY84" s="115">
        <v>0</v>
      </c>
      <c r="AZ84" s="115">
        <v>0</v>
      </c>
      <c r="BA84" s="115">
        <v>0</v>
      </c>
      <c r="BB84" s="115">
        <v>0</v>
      </c>
      <c r="BC84" s="115">
        <v>0</v>
      </c>
      <c r="BD84" s="115">
        <v>0</v>
      </c>
      <c r="BE84" s="115">
        <v>0</v>
      </c>
      <c r="BF84" s="115">
        <v>0</v>
      </c>
      <c r="BG84" s="115">
        <v>0</v>
      </c>
      <c r="BH84" s="115">
        <v>0</v>
      </c>
      <c r="BI84" s="115">
        <v>0</v>
      </c>
      <c r="BJ84" s="115">
        <v>0</v>
      </c>
      <c r="BK84" s="115">
        <v>0</v>
      </c>
      <c r="BL84" s="115">
        <v>0</v>
      </c>
      <c r="BM84" s="115">
        <v>0</v>
      </c>
      <c r="BN84" s="115">
        <v>0</v>
      </c>
      <c r="BO84" s="115">
        <v>0</v>
      </c>
      <c r="BP84" s="115">
        <v>0</v>
      </c>
      <c r="BQ84" s="115">
        <v>0</v>
      </c>
      <c r="BR84" s="115">
        <v>0</v>
      </c>
      <c r="BS84" s="115">
        <v>0</v>
      </c>
      <c r="BT84" s="115">
        <v>0</v>
      </c>
      <c r="BU84" s="115">
        <v>0</v>
      </c>
      <c r="BV84" s="115">
        <v>0</v>
      </c>
      <c r="BW84" s="115">
        <v>0</v>
      </c>
      <c r="BX84" s="115">
        <v>0</v>
      </c>
      <c r="BY84" s="115">
        <v>0</v>
      </c>
      <c r="BZ84" s="115">
        <v>0</v>
      </c>
      <c r="CA84" s="115">
        <v>0</v>
      </c>
      <c r="CB84" s="115">
        <v>0</v>
      </c>
      <c r="CC84" s="115">
        <v>0</v>
      </c>
      <c r="CD84" s="115">
        <v>0</v>
      </c>
      <c r="CE84" s="115">
        <v>0</v>
      </c>
      <c r="CF84" s="115">
        <v>0</v>
      </c>
      <c r="CG84" s="115">
        <v>0</v>
      </c>
      <c r="CH84" s="115">
        <v>0</v>
      </c>
      <c r="CI84" s="115">
        <v>0</v>
      </c>
      <c r="CJ84" s="115">
        <v>0</v>
      </c>
      <c r="CK84" s="115">
        <v>0</v>
      </c>
      <c r="CL84" s="115">
        <v>0</v>
      </c>
      <c r="CM84" s="115">
        <v>0</v>
      </c>
      <c r="CN84" s="115">
        <v>0</v>
      </c>
      <c r="CO84" s="115">
        <v>0</v>
      </c>
      <c r="CP84" s="115">
        <v>0</v>
      </c>
      <c r="CQ84" s="115">
        <v>0</v>
      </c>
      <c r="CR84" s="115">
        <v>0</v>
      </c>
      <c r="CS84" s="115">
        <v>0</v>
      </c>
      <c r="CT84" s="115">
        <v>0</v>
      </c>
      <c r="CU84" s="115">
        <v>0</v>
      </c>
      <c r="CV84" s="115">
        <v>0</v>
      </c>
      <c r="CW84" s="115">
        <v>0</v>
      </c>
      <c r="CX84" s="115">
        <v>0</v>
      </c>
      <c r="CY84" s="115">
        <v>0</v>
      </c>
      <c r="CZ84" s="115">
        <v>0</v>
      </c>
      <c r="DA84" s="115">
        <v>0</v>
      </c>
      <c r="DB84" s="115">
        <v>0</v>
      </c>
      <c r="DC84" s="115">
        <v>0</v>
      </c>
      <c r="DD84" s="115">
        <v>0</v>
      </c>
      <c r="DE84" s="115">
        <v>0</v>
      </c>
      <c r="DF84" s="115">
        <v>0</v>
      </c>
      <c r="DG84" s="115">
        <v>0</v>
      </c>
      <c r="DH84" s="115">
        <v>0</v>
      </c>
      <c r="DI84" s="115">
        <v>0</v>
      </c>
      <c r="DJ84" s="115">
        <v>0</v>
      </c>
      <c r="DK84" s="115">
        <v>0</v>
      </c>
      <c r="DL84" s="115">
        <v>0</v>
      </c>
      <c r="DM84" s="115">
        <v>0</v>
      </c>
      <c r="DN84" s="115">
        <v>0</v>
      </c>
      <c r="DO84" s="115">
        <v>0</v>
      </c>
      <c r="DP84" s="115">
        <v>0</v>
      </c>
      <c r="DQ84" s="115">
        <v>0</v>
      </c>
      <c r="DR84" s="115">
        <v>0</v>
      </c>
      <c r="DS84" s="115">
        <v>0</v>
      </c>
      <c r="DT84" s="115">
        <v>0</v>
      </c>
      <c r="DU84" s="115">
        <v>0</v>
      </c>
      <c r="DV84" s="115">
        <v>0</v>
      </c>
      <c r="DW84" s="115">
        <v>0</v>
      </c>
      <c r="DX84" s="115">
        <v>0</v>
      </c>
      <c r="DY84" s="115">
        <v>0</v>
      </c>
      <c r="DZ84" s="115">
        <v>0</v>
      </c>
      <c r="EA84" s="115">
        <v>0</v>
      </c>
      <c r="EB84" s="115">
        <v>0</v>
      </c>
      <c r="EC84" s="115">
        <v>0</v>
      </c>
      <c r="ED84" s="115">
        <v>0</v>
      </c>
      <c r="EE84" s="115">
        <v>0</v>
      </c>
      <c r="EF84" s="115">
        <v>0</v>
      </c>
      <c r="EG84" s="115">
        <v>0</v>
      </c>
      <c r="EH84" s="115">
        <v>0</v>
      </c>
      <c r="EI84" s="115">
        <v>0</v>
      </c>
      <c r="EJ84" s="115">
        <v>0</v>
      </c>
      <c r="EK84" s="115">
        <v>0</v>
      </c>
      <c r="EL84" s="115">
        <v>0</v>
      </c>
      <c r="EM84" s="115">
        <v>0</v>
      </c>
      <c r="EN84" s="115">
        <v>0</v>
      </c>
      <c r="EO84" s="115">
        <v>0</v>
      </c>
      <c r="EP84" s="115">
        <v>0</v>
      </c>
      <c r="EQ84" s="115">
        <v>0</v>
      </c>
      <c r="ER84" s="115">
        <v>0</v>
      </c>
      <c r="ES84" s="115">
        <v>0</v>
      </c>
      <c r="ET84" s="115">
        <v>0</v>
      </c>
      <c r="EU84" s="115">
        <v>0</v>
      </c>
      <c r="EV84" s="115">
        <v>0</v>
      </c>
      <c r="EW84" s="115">
        <v>0</v>
      </c>
      <c r="EX84" s="115">
        <v>0</v>
      </c>
      <c r="EY84" s="115">
        <v>0</v>
      </c>
      <c r="EZ84" s="115">
        <v>0</v>
      </c>
      <c r="FA84" s="115">
        <v>0</v>
      </c>
      <c r="FB84" s="115">
        <v>0</v>
      </c>
      <c r="FC84" s="115">
        <v>0</v>
      </c>
      <c r="FD84" s="115">
        <v>0</v>
      </c>
      <c r="FE84" s="115">
        <v>0</v>
      </c>
      <c r="FF84" s="115">
        <v>0</v>
      </c>
      <c r="FG84" s="115">
        <v>0</v>
      </c>
      <c r="FH84" s="115">
        <v>0</v>
      </c>
      <c r="FI84" s="115">
        <v>0</v>
      </c>
      <c r="FJ84" s="115">
        <v>0</v>
      </c>
      <c r="FK84" s="115">
        <v>0</v>
      </c>
      <c r="FL84" s="115">
        <v>0</v>
      </c>
      <c r="FM84" s="115">
        <v>0</v>
      </c>
      <c r="FN84" s="115">
        <v>0</v>
      </c>
      <c r="FO84" s="115">
        <v>0</v>
      </c>
      <c r="FP84" s="115">
        <v>0</v>
      </c>
      <c r="FQ84" s="115">
        <v>0</v>
      </c>
      <c r="FR84" s="115">
        <v>0</v>
      </c>
      <c r="FS84" s="115">
        <v>0</v>
      </c>
      <c r="FT84" s="115">
        <v>0</v>
      </c>
      <c r="FU84" s="115">
        <v>0</v>
      </c>
      <c r="FV84" s="115">
        <v>0</v>
      </c>
      <c r="FW84" s="115">
        <v>0</v>
      </c>
      <c r="FX84" s="115">
        <v>0</v>
      </c>
      <c r="FY84" s="115">
        <v>0</v>
      </c>
      <c r="FZ84" s="115">
        <v>0</v>
      </c>
      <c r="GA84" s="115">
        <v>0</v>
      </c>
      <c r="GB84" s="115">
        <v>0</v>
      </c>
      <c r="GC84" s="115">
        <v>0</v>
      </c>
      <c r="GD84" s="115">
        <v>0</v>
      </c>
      <c r="GE84" s="115">
        <v>0</v>
      </c>
      <c r="GF84" s="115">
        <v>0</v>
      </c>
      <c r="GG84" s="115">
        <v>0</v>
      </c>
      <c r="GH84" s="115">
        <v>0</v>
      </c>
      <c r="GI84" s="115">
        <v>0</v>
      </c>
      <c r="GJ84" s="115">
        <v>0</v>
      </c>
      <c r="GK84" s="115">
        <v>0</v>
      </c>
      <c r="GL84" s="115">
        <v>0</v>
      </c>
      <c r="GM84" s="115">
        <v>0</v>
      </c>
      <c r="GN84" s="115">
        <v>0</v>
      </c>
      <c r="GO84" s="115">
        <v>0</v>
      </c>
      <c r="GP84" s="115">
        <v>0</v>
      </c>
      <c r="GQ84" s="115">
        <v>0</v>
      </c>
      <c r="GR84" s="115">
        <v>0</v>
      </c>
      <c r="GS84" s="115">
        <v>0</v>
      </c>
      <c r="GT84" s="115">
        <v>0</v>
      </c>
      <c r="GU84" s="115">
        <v>0</v>
      </c>
      <c r="GV84" s="115">
        <v>0</v>
      </c>
      <c r="GW84" s="115">
        <v>0</v>
      </c>
      <c r="GX84" s="115">
        <v>0</v>
      </c>
      <c r="GY84" s="115">
        <v>0</v>
      </c>
      <c r="GZ84" s="115">
        <v>0</v>
      </c>
      <c r="HA84" s="115">
        <v>0</v>
      </c>
      <c r="HB84" s="115">
        <v>0</v>
      </c>
      <c r="HC84" s="115">
        <v>0</v>
      </c>
      <c r="HD84" s="115">
        <v>0</v>
      </c>
      <c r="HE84" s="115">
        <v>0</v>
      </c>
      <c r="HF84" s="115">
        <v>0</v>
      </c>
      <c r="HG84" s="115">
        <v>0</v>
      </c>
      <c r="HH84" s="115">
        <v>0</v>
      </c>
      <c r="HI84" s="115">
        <v>0</v>
      </c>
    </row>
    <row r="85" spans="1:217" x14ac:dyDescent="0.2">
      <c r="A85" s="29" t="s">
        <v>388</v>
      </c>
      <c r="B85" s="77">
        <v>0</v>
      </c>
      <c r="C85" s="77">
        <v>0</v>
      </c>
      <c r="D85" s="79">
        <v>0</v>
      </c>
      <c r="E85" s="79">
        <v>0</v>
      </c>
      <c r="F85" s="79">
        <v>0</v>
      </c>
      <c r="G85" s="79">
        <v>0</v>
      </c>
      <c r="H85" s="79" t="e">
        <f>ROUND(#REF!-#REF!+#REF!-#REF!,0)*Exp_principais_share/1000</f>
        <v>#REF!</v>
      </c>
      <c r="I85" s="79" t="e">
        <f>ROUND(#REF!-#REF!+#REF!-#REF!,0)*Exp_principais_share/1000</f>
        <v>#REF!</v>
      </c>
      <c r="J85" s="79" t="e">
        <f>ROUND(#REF!-#REF!+#REF!-#REF!,0)*Exp_principais_share/1000</f>
        <v>#REF!</v>
      </c>
      <c r="K85" s="79" t="e">
        <f>ROUND(#REF!-#REF!+#REF!-#REF!,0)*Exp_principais_share/1000</f>
        <v>#REF!</v>
      </c>
      <c r="L85" s="79" t="e">
        <f>ROUND(#REF!-#REF!+#REF!-#REF!,0)*Exp_principais_share/1000</f>
        <v>#REF!</v>
      </c>
      <c r="M85" s="79" t="e">
        <f>ROUND(#REF!-#REF!+#REF!-#REF!,0)*Exp_principais_share/1000</f>
        <v>#REF!</v>
      </c>
      <c r="N85" s="79" t="e">
        <f>ROUND(#REF!-#REF!+#REF!-#REF!,0)*Exp_principais_share/1000</f>
        <v>#REF!</v>
      </c>
      <c r="O85" s="79" t="e">
        <f>ROUND(#REF!-#REF!+#REF!-#REF!,0)*Exp_principais_share/1000</f>
        <v>#REF!</v>
      </c>
      <c r="P85" s="79" t="e">
        <f>ROUND(#REF!-#REF!+#REF!-#REF!,0)*Exp_principais_share/1000</f>
        <v>#REF!</v>
      </c>
      <c r="Q85" s="79" t="e">
        <f>ROUND(#REF!-#REF!+#REF!-#REF!,0)*Exp_principais_share/1000</f>
        <v>#REF!</v>
      </c>
      <c r="R85" s="79" t="e">
        <f>ROUND(#REF!-#REF!+#REF!-#REF!,0)*Exp_principais_share/1000</f>
        <v>#REF!</v>
      </c>
      <c r="S85" s="79" t="e">
        <f>ROUND(#REF!-#REF!+#REF!-#REF!,0)*Exp_principais_share/1000</f>
        <v>#REF!</v>
      </c>
      <c r="T85" s="79" t="e">
        <f>ROUND(#REF!-#REF!+#REF!-#REF!,0)*Exp_principais_share/1000</f>
        <v>#REF!</v>
      </c>
      <c r="U85" s="79" t="e">
        <f>ROUND(#REF!-#REF!+#REF!-#REF!,0)*Exp_principais_share/1000</f>
        <v>#REF!</v>
      </c>
      <c r="V85" s="79" t="e">
        <f>ROUND(#REF!-#REF!+#REF!-#REF!,0)*Exp_principais_share/1000</f>
        <v>#REF!</v>
      </c>
      <c r="W85" s="79" t="e">
        <f>ROUND(#REF!-#REF!+#REF!-#REF!,0)*Exp_principais_share/1000</f>
        <v>#REF!</v>
      </c>
      <c r="X85" s="79" t="e">
        <f>ROUND(#REF!-#REF!+#REF!-#REF!,0)*Exp_principais_share/1000</f>
        <v>#REF!</v>
      </c>
      <c r="Y85" s="79" t="e">
        <f>ROUND(#REF!-#REF!+#REF!-#REF!,0)*Exp_principais_share/1000</f>
        <v>#REF!</v>
      </c>
      <c r="Z85" s="79" t="e">
        <f>ROUND(#REF!-#REF!+#REF!-#REF!,0)*Exp_principais_share/1000</f>
        <v>#REF!</v>
      </c>
      <c r="AA85" s="79" t="e">
        <f>ROUND(#REF!-#REF!+#REF!-#REF!,0)*Exp_principais_share/1000</f>
        <v>#REF!</v>
      </c>
      <c r="AB85" s="79" t="e">
        <f>ROUND(#REF!-#REF!+#REF!-#REF!,0)*Exp_principais_share/1000</f>
        <v>#REF!</v>
      </c>
      <c r="AC85" s="79" t="e">
        <f>ROUND(#REF!-#REF!+#REF!-#REF!,0)*Exp_principais_share/1000</f>
        <v>#REF!</v>
      </c>
      <c r="AD85" s="79" t="e">
        <f>ROUND(#REF!-#REF!+#REF!-#REF!,0)*Exp_principais_share/1000</f>
        <v>#REF!</v>
      </c>
      <c r="AE85" s="79" t="e">
        <f>ROUND(#REF!-#REF!+#REF!-#REF!,0)*Exp_principais_share/1000</f>
        <v>#REF!</v>
      </c>
      <c r="AF85" s="79" t="e">
        <f>ROUND(#REF!-#REF!+#REF!-#REF!,0)*Exp_principais_share/1000</f>
        <v>#REF!</v>
      </c>
      <c r="AG85" s="79" t="e">
        <f>ROUND(#REF!-#REF!+#REF!-#REF!,0)*Exp_principais_share/1000</f>
        <v>#REF!</v>
      </c>
      <c r="AH85" s="79" t="e">
        <f>ROUND(#REF!-#REF!+#REF!-#REF!,0)*Exp_principais_share/1000</f>
        <v>#REF!</v>
      </c>
      <c r="AI85" s="79" t="e">
        <f>ROUND(#REF!-#REF!+#REF!-#REF!,0)*Exp_principais_share/1000</f>
        <v>#REF!</v>
      </c>
      <c r="AJ85" s="79" t="e">
        <f>ROUND(#REF!-#REF!+#REF!-#REF!,0)*Exp_principais_share/1000</f>
        <v>#REF!</v>
      </c>
      <c r="AK85" s="79" t="e">
        <f>ROUND(#REF!-#REF!+#REF!-#REF!,0)*Exp_principais_share/1000</f>
        <v>#REF!</v>
      </c>
      <c r="AL85" s="79" t="e">
        <f>ROUND(#REF!-#REF!+#REF!-#REF!,0)*Exp_principais_share/1000</f>
        <v>#REF!</v>
      </c>
      <c r="AM85" s="79" t="e">
        <f>ROUND(#REF!-#REF!+#REF!-#REF!,0)*Exp_principais_share/1000</f>
        <v>#REF!</v>
      </c>
      <c r="AN85" s="79" t="e">
        <f>ROUND(#REF!-#REF!+#REF!-#REF!,0)*Exp_principais_share/1000</f>
        <v>#REF!</v>
      </c>
      <c r="AO85" s="79" t="e">
        <f>ROUND(#REF!-#REF!+#REF!-#REF!,0)*Exp_principais_share/1000</f>
        <v>#REF!</v>
      </c>
      <c r="AP85" s="79" t="e">
        <f>ROUND(#REF!-#REF!+#REF!-#REF!,0)*Exp_principais_share/1000</f>
        <v>#REF!</v>
      </c>
      <c r="AQ85" s="79" t="e">
        <f>ROUND(#REF!-#REF!+#REF!-#REF!,0)*Exp_principais_share/1000</f>
        <v>#REF!</v>
      </c>
      <c r="AR85" s="79" t="e">
        <f>ROUND(#REF!-#REF!+#REF!-#REF!,0)*Exp_principais_share/1000</f>
        <v>#REF!</v>
      </c>
      <c r="AS85" s="79" t="e">
        <f>ROUND(#REF!-#REF!+#REF!-#REF!,0)*Exp_principais_share/1000</f>
        <v>#REF!</v>
      </c>
      <c r="AT85" s="79" t="e">
        <f>ROUND(#REF!-#REF!+#REF!-#REF!,0)*Exp_principais_share/1000</f>
        <v>#REF!</v>
      </c>
      <c r="AU85" s="79" t="e">
        <f>ROUND(#REF!-#REF!+#REF!-#REF!,0)*Exp_principais_share/1000</f>
        <v>#REF!</v>
      </c>
      <c r="AV85" s="79" t="e">
        <f>ROUND(#REF!-#REF!+#REF!-#REF!,0)*Exp_principais_share/1000</f>
        <v>#REF!</v>
      </c>
      <c r="AW85" s="79" t="e">
        <f>ROUND(#REF!-#REF!+#REF!-#REF!,0)*Exp_principais_share/1000</f>
        <v>#REF!</v>
      </c>
      <c r="AX85" s="79" t="e">
        <f>ROUND(#REF!-#REF!+#REF!-#REF!,0)*Exp_principais_share/1000</f>
        <v>#REF!</v>
      </c>
      <c r="AY85" s="79" t="e">
        <f>ROUND(#REF!-#REF!+#REF!-#REF!,0)*Exp_principais_share/1000</f>
        <v>#REF!</v>
      </c>
      <c r="AZ85" s="79" t="e">
        <f>ROUND(#REF!-#REF!+#REF!-#REF!,0)*Exp_principais_share/1000</f>
        <v>#REF!</v>
      </c>
      <c r="BA85" s="79" t="e">
        <f>ROUND(#REF!-#REF!+#REF!-#REF!,0)*Exp_principais_share/1000</f>
        <v>#REF!</v>
      </c>
      <c r="BB85" s="79" t="e">
        <f>ROUND(#REF!-#REF!+#REF!-#REF!,0)*Exp_principais_share/1000</f>
        <v>#REF!</v>
      </c>
      <c r="BC85" s="79" t="e">
        <f>ROUND(#REF!-#REF!+#REF!-#REF!,0)*Exp_principais_share/1000</f>
        <v>#REF!</v>
      </c>
      <c r="BD85" s="79" t="e">
        <f>ROUND(#REF!-#REF!+#REF!-#REF!,0)*Exp_principais_share/1000</f>
        <v>#REF!</v>
      </c>
      <c r="BE85" s="79" t="e">
        <f>ROUND(#REF!-#REF!+#REF!-#REF!,0)*Exp_principais_share/1000</f>
        <v>#REF!</v>
      </c>
      <c r="BF85" s="79" t="e">
        <f>ROUND(#REF!-#REF!+#REF!-#REF!,0)*Exp_principais_share/1000</f>
        <v>#REF!</v>
      </c>
      <c r="BG85" s="79" t="e">
        <f>ROUND(#REF!-#REF!+#REF!-#REF!,0)*Exp_principais_share/1000</f>
        <v>#REF!</v>
      </c>
      <c r="BH85" s="79" t="e">
        <f>ROUND(#REF!-#REF!+#REF!-#REF!,0)*Exp_principais_share/1000</f>
        <v>#REF!</v>
      </c>
      <c r="BI85" s="79" t="e">
        <f>ROUND(#REF!-#REF!+#REF!-#REF!,0)*Exp_principais_share/1000</f>
        <v>#REF!</v>
      </c>
      <c r="BJ85" s="79" t="e">
        <f>ROUND(#REF!-#REF!+#REF!-#REF!,0)*Exp_principais_share/1000</f>
        <v>#REF!</v>
      </c>
      <c r="BK85" s="79" t="e">
        <f>ROUND(#REF!-#REF!+#REF!-#REF!,0)*Exp_principais_share/1000</f>
        <v>#REF!</v>
      </c>
      <c r="BL85" s="79" t="e">
        <f>ROUND(#REF!-#REF!+#REF!-#REF!,0)*Exp_principais_share/1000</f>
        <v>#REF!</v>
      </c>
      <c r="BM85" s="79" t="e">
        <f>ROUND(#REF!-#REF!+#REF!-#REF!,0)*Exp_principais_share/1000</f>
        <v>#REF!</v>
      </c>
      <c r="BN85" s="79" t="e">
        <f>ROUND(#REF!-#REF!+#REF!-#REF!,0)*Exp_principais_share/1000</f>
        <v>#REF!</v>
      </c>
      <c r="BO85" s="79" t="e">
        <f>ROUND(#REF!-#REF!+#REF!-#REF!,0)*Exp_principais_share/1000</f>
        <v>#REF!</v>
      </c>
      <c r="BP85" s="79" t="e">
        <f>ROUND(#REF!-#REF!+#REF!-#REF!,0)*Exp_principais_share/1000</f>
        <v>#REF!</v>
      </c>
      <c r="BQ85" s="79" t="e">
        <f>ROUND(#REF!-#REF!+#REF!-#REF!,0)*Exp_principais_share/1000</f>
        <v>#REF!</v>
      </c>
      <c r="BR85" s="79" t="e">
        <f>ROUND(#REF!-#REF!+#REF!-#REF!,0)*Exp_principais_share/1000</f>
        <v>#REF!</v>
      </c>
      <c r="BS85" s="79" t="e">
        <f>ROUND(#REF!-#REF!+#REF!-#REF!,0)*Exp_principais_share/1000</f>
        <v>#REF!</v>
      </c>
      <c r="BT85" s="79" t="e">
        <f>ROUND(#REF!-#REF!+#REF!-#REF!,0)*Exp_principais_share/1000</f>
        <v>#REF!</v>
      </c>
      <c r="BU85" s="79" t="e">
        <f>ROUND(#REF!-#REF!+#REF!-#REF!,0)*Exp_principais_share/1000</f>
        <v>#REF!</v>
      </c>
      <c r="BV85" s="79" t="e">
        <f>ROUND(#REF!-#REF!+#REF!-#REF!,0)*Exp_principais_share/1000</f>
        <v>#REF!</v>
      </c>
      <c r="BW85" s="79" t="e">
        <f>ROUND(#REF!-#REF!+#REF!-#REF!,0)*Exp_principais_share/1000</f>
        <v>#REF!</v>
      </c>
      <c r="BX85" s="79" t="e">
        <f>ROUND(#REF!-#REF!+#REF!-#REF!,0)*Exp_principais_share/1000</f>
        <v>#REF!</v>
      </c>
      <c r="BY85" s="79" t="e">
        <f>ROUND(#REF!-#REF!+#REF!-#REF!,0)*Exp_principais_share/1000</f>
        <v>#REF!</v>
      </c>
      <c r="BZ85" s="79" t="e">
        <f>ROUND(#REF!-#REF!+#REF!-#REF!,0)*Exp_principais_share/1000</f>
        <v>#REF!</v>
      </c>
      <c r="CA85" s="79" t="e">
        <f>ROUND(#REF!-#REF!+#REF!-#REF!,0)*Exp_principais_share/1000</f>
        <v>#REF!</v>
      </c>
      <c r="CB85" s="79" t="e">
        <f>ROUND(#REF!-#REF!+#REF!-#REF!,0)*Exp_principais_share/1000</f>
        <v>#REF!</v>
      </c>
      <c r="CC85" s="79" t="e">
        <f>ROUND(#REF!-#REF!+#REF!-#REF!,0)*Exp_principais_share/1000</f>
        <v>#REF!</v>
      </c>
      <c r="CD85" s="79" t="e">
        <f>ROUND(#REF!-#REF!+#REF!-#REF!,0)*Exp_principais_share/1000</f>
        <v>#REF!</v>
      </c>
      <c r="CE85" s="79" t="e">
        <f>ROUND(#REF!-#REF!+#REF!-#REF!,0)*Exp_principais_share/1000</f>
        <v>#REF!</v>
      </c>
      <c r="CF85" s="79" t="e">
        <f>ROUND(#REF!-#REF!+#REF!-#REF!,0)*Exp_principais_share/1000</f>
        <v>#REF!</v>
      </c>
      <c r="CG85" s="79" t="e">
        <f>ROUND(#REF!-#REF!+#REF!-#REF!,0)*Exp_principais_share/1000</f>
        <v>#REF!</v>
      </c>
      <c r="CH85" s="79" t="e">
        <f>ROUND(#REF!-#REF!+#REF!-#REF!,0)*Exp_principais_share/1000</f>
        <v>#REF!</v>
      </c>
      <c r="CI85" s="79" t="e">
        <f>ROUND(#REF!-#REF!+#REF!-#REF!,0)*Exp_principais_share/1000</f>
        <v>#REF!</v>
      </c>
      <c r="CJ85" s="79" t="e">
        <f>ROUND(#REF!-#REF!+#REF!-#REF!,0)*Exp_principais_share/1000</f>
        <v>#REF!</v>
      </c>
      <c r="CK85" s="79" t="e">
        <f>ROUND(#REF!-#REF!+#REF!-#REF!,0)*Exp_principais_share/1000</f>
        <v>#REF!</v>
      </c>
      <c r="CL85" s="79" t="e">
        <f>ROUND(#REF!-#REF!+#REF!-#REF!,0)*Exp_principais_share/1000</f>
        <v>#REF!</v>
      </c>
      <c r="CM85" s="79" t="e">
        <f>ROUND(#REF!-#REF!+#REF!-#REF!,0)*Exp_principais_share/1000</f>
        <v>#REF!</v>
      </c>
      <c r="CN85" s="79" t="e">
        <f>ROUND(#REF!-#REF!+#REF!-#REF!,0)*Exp_principais_share/1000</f>
        <v>#REF!</v>
      </c>
      <c r="CO85" s="79" t="e">
        <f>ROUND(#REF!-#REF!+#REF!-#REF!,0)*Exp_principais_share/1000</f>
        <v>#REF!</v>
      </c>
      <c r="CP85" s="79" t="e">
        <f>ROUND(#REF!-#REF!+#REF!-#REF!,0)*Exp_principais_share/1000</f>
        <v>#REF!</v>
      </c>
      <c r="CQ85" s="79" t="e">
        <f>ROUND(#REF!-#REF!+#REF!-#REF!,0)*Exp_principais_share/1000</f>
        <v>#REF!</v>
      </c>
      <c r="CR85" s="79" t="e">
        <f>ROUND(#REF!-#REF!+#REF!-#REF!,0)*Exp_principais_share/1000</f>
        <v>#REF!</v>
      </c>
      <c r="CS85" s="79" t="e">
        <f>ROUND(#REF!-#REF!+#REF!-#REF!,0)*Exp_principais_share/1000</f>
        <v>#REF!</v>
      </c>
      <c r="CT85" s="79" t="e">
        <f>ROUND(#REF!-#REF!+#REF!-#REF!,0)*Exp_principais_share/1000</f>
        <v>#REF!</v>
      </c>
      <c r="CU85" s="79" t="e">
        <f>ROUND(#REF!-#REF!+#REF!-#REF!,0)*Exp_principais_share/1000</f>
        <v>#REF!</v>
      </c>
      <c r="CV85" s="79" t="e">
        <f>ROUND(#REF!-#REF!+#REF!-#REF!,0)*Exp_principais_share/1000</f>
        <v>#REF!</v>
      </c>
      <c r="CW85" s="79" t="e">
        <f>ROUND(#REF!-#REF!+#REF!-#REF!,0)*Exp_principais_share/1000</f>
        <v>#REF!</v>
      </c>
      <c r="CX85" s="79" t="e">
        <f>ROUND(#REF!-#REF!+#REF!-#REF!,0)*Exp_principais_share/1000</f>
        <v>#REF!</v>
      </c>
      <c r="CY85" s="79" t="e">
        <f>ROUND(#REF!-#REF!+#REF!-#REF!,0)*Exp_principais_share/1000</f>
        <v>#REF!</v>
      </c>
      <c r="CZ85" s="79" t="e">
        <f>ROUND(#REF!-#REF!+#REF!-#REF!,0)*Exp_principais_share/1000</f>
        <v>#REF!</v>
      </c>
      <c r="DA85" s="79" t="e">
        <f>ROUND(#REF!-#REF!+#REF!-#REF!,0)*Exp_principais_share/1000</f>
        <v>#REF!</v>
      </c>
      <c r="DB85" s="79" t="e">
        <f>ROUND(#REF!-#REF!+#REF!-#REF!,0)*Exp_principais_share/1000</f>
        <v>#REF!</v>
      </c>
      <c r="DC85" s="79" t="e">
        <f>ROUND(#REF!-#REF!+#REF!-#REF!,0)*Exp_principais_share/1000</f>
        <v>#REF!</v>
      </c>
      <c r="DD85" s="79" t="e">
        <f>ROUND(#REF!-#REF!+#REF!-#REF!,0)*Exp_principais_share/1000</f>
        <v>#REF!</v>
      </c>
      <c r="DE85" s="79" t="e">
        <f>ROUND(#REF!-#REF!+#REF!-#REF!,0)*Exp_principais_share/1000</f>
        <v>#REF!</v>
      </c>
      <c r="DF85" s="79" t="e">
        <f>ROUND(#REF!-#REF!+#REF!-#REF!,0)*Exp_principais_share/1000</f>
        <v>#REF!</v>
      </c>
      <c r="DG85" s="79" t="e">
        <f>ROUND(#REF!-#REF!+#REF!-#REF!,0)*Exp_principais_share/1000</f>
        <v>#REF!</v>
      </c>
      <c r="DH85" s="79" t="e">
        <f>ROUND(#REF!-#REF!+#REF!-#REF!,0)*Exp_principais_share/1000</f>
        <v>#REF!</v>
      </c>
      <c r="DI85" s="79" t="e">
        <f>ROUND(#REF!-#REF!+#REF!-#REF!,0)*Exp_principais_share/1000</f>
        <v>#REF!</v>
      </c>
      <c r="DJ85" s="79" t="e">
        <f>ROUND(#REF!-#REF!+#REF!-#REF!,0)*Exp_principais_share/1000</f>
        <v>#REF!</v>
      </c>
      <c r="DK85" s="79" t="e">
        <f>ROUND(#REF!-#REF!+#REF!-#REF!,0)*Exp_principais_share/1000</f>
        <v>#REF!</v>
      </c>
      <c r="DL85" s="79" t="e">
        <f>ROUND(#REF!-#REF!+#REF!-#REF!,0)*Exp_principais_share/1000</f>
        <v>#REF!</v>
      </c>
      <c r="DM85" s="79" t="e">
        <f>ROUND(#REF!-#REF!+#REF!-#REF!,0)*Exp_principais_share/1000</f>
        <v>#REF!</v>
      </c>
      <c r="DN85" s="79" t="e">
        <f>ROUND(#REF!-#REF!+#REF!-#REF!,0)*Exp_principais_share/1000</f>
        <v>#REF!</v>
      </c>
      <c r="DO85" s="79" t="e">
        <f>ROUND(#REF!-#REF!+#REF!-#REF!,0)*Exp_principais_share/1000</f>
        <v>#REF!</v>
      </c>
      <c r="DP85" s="79" t="e">
        <f>ROUND(#REF!-#REF!+#REF!-#REF!,0)*Exp_principais_share/1000</f>
        <v>#REF!</v>
      </c>
      <c r="DQ85" s="79" t="e">
        <f>ROUND(#REF!-#REF!+#REF!-#REF!,0)*Exp_principais_share/1000</f>
        <v>#REF!</v>
      </c>
      <c r="DR85" s="79" t="e">
        <f>ROUND(#REF!-#REF!+#REF!-#REF!,0)*Exp_principais_share/1000</f>
        <v>#REF!</v>
      </c>
      <c r="DS85" s="79" t="e">
        <f>ROUND(#REF!-#REF!+#REF!-#REF!,0)*Exp_principais_share/1000</f>
        <v>#REF!</v>
      </c>
      <c r="DT85" s="79" t="e">
        <f>ROUND(#REF!-#REF!+#REF!-#REF!,0)*Exp_principais_share/1000</f>
        <v>#REF!</v>
      </c>
      <c r="DU85" s="79" t="e">
        <f>ROUND(#REF!-#REF!+#REF!-#REF!,0)*Exp_principais_share/1000</f>
        <v>#REF!</v>
      </c>
      <c r="DV85" s="79" t="e">
        <f>ROUND(#REF!-#REF!+#REF!-#REF!,0)*Exp_principais_share/1000</f>
        <v>#REF!</v>
      </c>
      <c r="DW85" s="79" t="e">
        <f>ROUND(#REF!-#REF!+#REF!-#REF!,0)*Exp_principais_share/1000</f>
        <v>#REF!</v>
      </c>
      <c r="DX85" s="79" t="e">
        <f>ROUND(#REF!-#REF!+#REF!-#REF!,0)*Exp_principais_share/1000</f>
        <v>#REF!</v>
      </c>
      <c r="DY85" s="79" t="e">
        <f>ROUND(#REF!-#REF!+#REF!-#REF!,0)*Exp_principais_share/1000</f>
        <v>#REF!</v>
      </c>
      <c r="DZ85" s="79" t="e">
        <f>ROUND(#REF!-#REF!+#REF!-#REF!,0)*Exp_principais_share/1000</f>
        <v>#REF!</v>
      </c>
      <c r="EA85" s="79" t="e">
        <f>ROUND(#REF!-#REF!+#REF!-#REF!,0)*Exp_principais_share/1000</f>
        <v>#REF!</v>
      </c>
      <c r="EB85" s="79" t="e">
        <f>ROUND(#REF!-#REF!+#REF!-#REF!,0)*Exp_principais_share/1000</f>
        <v>#REF!</v>
      </c>
      <c r="EC85" s="79" t="e">
        <f>ROUND(#REF!-#REF!+#REF!-#REF!,0)*Exp_principais_share/1000</f>
        <v>#REF!</v>
      </c>
      <c r="ED85" s="79" t="e">
        <f>ROUND(#REF!-#REF!+#REF!-#REF!,0)*Exp_principais_share/1000</f>
        <v>#REF!</v>
      </c>
      <c r="EE85" s="79" t="e">
        <f>ROUND(#REF!-#REF!+#REF!-#REF!,0)*Exp_principais_share/1000</f>
        <v>#REF!</v>
      </c>
      <c r="EF85" s="79" t="e">
        <f>ROUND(#REF!-#REF!+#REF!-#REF!,0)*Exp_principais_share/1000</f>
        <v>#REF!</v>
      </c>
      <c r="EG85" s="79" t="e">
        <f>ROUND(#REF!-#REF!+#REF!-#REF!,0)*Exp_principais_share/1000</f>
        <v>#REF!</v>
      </c>
      <c r="EH85" s="79" t="e">
        <f>ROUND(#REF!-#REF!+#REF!-#REF!,0)*Exp_principais_share/1000</f>
        <v>#REF!</v>
      </c>
      <c r="EI85" s="79" t="e">
        <f>ROUND(#REF!-#REF!+#REF!-#REF!,0)*Exp_principais_share/1000</f>
        <v>#REF!</v>
      </c>
      <c r="EJ85" s="79" t="e">
        <f>ROUND(#REF!-#REF!+#REF!-#REF!,0)*Exp_principais_share/1000</f>
        <v>#REF!</v>
      </c>
      <c r="EK85" s="79" t="e">
        <f>ROUND(#REF!-#REF!+#REF!-#REF!,0)*Exp_principais_share/1000</f>
        <v>#REF!</v>
      </c>
      <c r="EL85" s="79" t="e">
        <f>ROUND(#REF!-#REF!+#REF!-#REF!,0)*Exp_principais_share/1000</f>
        <v>#REF!</v>
      </c>
      <c r="EM85" s="79" t="e">
        <f>ROUND(#REF!-#REF!+#REF!-#REF!,0)*Exp_principais_share/1000</f>
        <v>#REF!</v>
      </c>
      <c r="EN85" s="79" t="e">
        <f>ROUND(#REF!-#REF!+#REF!-#REF!,0)*Exp_principais_share/1000</f>
        <v>#REF!</v>
      </c>
      <c r="EO85" s="79" t="e">
        <f>ROUND(#REF!-#REF!+#REF!-#REF!,0)*Exp_principais_share/1000</f>
        <v>#REF!</v>
      </c>
      <c r="EP85" s="79" t="e">
        <f>ROUND(#REF!-#REF!+#REF!-#REF!,0)*Exp_principais_share/1000</f>
        <v>#REF!</v>
      </c>
      <c r="EQ85" s="79" t="e">
        <f>ROUND(#REF!-#REF!+#REF!-#REF!,0)*Exp_principais_share/1000</f>
        <v>#REF!</v>
      </c>
      <c r="ER85" s="79" t="e">
        <f>ROUND(#REF!-#REF!+#REF!-#REF!,0)*Exp_principais_share/1000</f>
        <v>#REF!</v>
      </c>
      <c r="ES85" s="79" t="e">
        <f>ROUND(#REF!-#REF!+#REF!-#REF!,0)*Exp_principais_share/1000</f>
        <v>#REF!</v>
      </c>
      <c r="ET85" s="79" t="e">
        <f>ROUND(#REF!-#REF!+#REF!-#REF!,0)*Exp_principais_share/1000</f>
        <v>#REF!</v>
      </c>
      <c r="EU85" s="79" t="e">
        <f>ROUND(#REF!-#REF!+#REF!-#REF!,0)*Exp_principais_share/1000</f>
        <v>#REF!</v>
      </c>
      <c r="EV85" s="79" t="e">
        <f>ROUND(#REF!-#REF!+#REF!-#REF!,0)*Exp_principais_share/1000</f>
        <v>#REF!</v>
      </c>
      <c r="EW85" s="79" t="e">
        <f>ROUND(#REF!-#REF!+#REF!-#REF!,0)*Exp_principais_share/1000</f>
        <v>#REF!</v>
      </c>
      <c r="EX85" s="79" t="e">
        <f>ROUND(#REF!-#REF!+#REF!-#REF!,0)*Exp_principais_share/1000</f>
        <v>#REF!</v>
      </c>
      <c r="EY85" s="79" t="e">
        <f>ROUND(#REF!-#REF!+#REF!-#REF!,0)*Exp_principais_share/1000</f>
        <v>#REF!</v>
      </c>
      <c r="EZ85" s="79" t="e">
        <f>ROUND(#REF!-#REF!+#REF!-#REF!,0)*Exp_principais_share/1000</f>
        <v>#REF!</v>
      </c>
      <c r="FA85" s="79" t="e">
        <f>ROUND(#REF!-#REF!+#REF!-#REF!,0)*Exp_principais_share/1000</f>
        <v>#REF!</v>
      </c>
      <c r="FB85" s="79" t="e">
        <f>ROUND(#REF!-#REF!+#REF!-#REF!,0)*Exp_principais_share/1000</f>
        <v>#REF!</v>
      </c>
      <c r="FC85" s="79" t="e">
        <f>ROUND(#REF!-#REF!+#REF!-#REF!,0)*Exp_principais_share/1000</f>
        <v>#REF!</v>
      </c>
      <c r="FD85" s="79" t="e">
        <f>ROUND(#REF!-#REF!+#REF!-#REF!,0)*Exp_principais_share/1000</f>
        <v>#REF!</v>
      </c>
      <c r="FE85" s="79" t="e">
        <f>ROUND(#REF!-#REF!+#REF!-#REF!,0)*Exp_principais_share/1000</f>
        <v>#REF!</v>
      </c>
      <c r="FF85" s="79" t="e">
        <f>ROUND(#REF!-#REF!+#REF!-#REF!,0)*Exp_principais_share/1000</f>
        <v>#REF!</v>
      </c>
      <c r="FG85" s="79" t="e">
        <f>ROUND(#REF!-#REF!+#REF!-#REF!,0)*Exp_principais_share/1000</f>
        <v>#REF!</v>
      </c>
      <c r="FH85" s="79" t="e">
        <f>ROUND(#REF!-#REF!+#REF!-#REF!,0)*Exp_principais_share/1000</f>
        <v>#REF!</v>
      </c>
      <c r="FI85" s="79" t="e">
        <f>ROUND(#REF!-#REF!+#REF!-#REF!,0)*Exp_principais_share/1000</f>
        <v>#REF!</v>
      </c>
      <c r="FJ85" s="79" t="e">
        <f>ROUND(#REF!-#REF!+#REF!-#REF!,0)*Exp_principais_share/1000</f>
        <v>#REF!</v>
      </c>
      <c r="FK85" s="79" t="e">
        <f>ROUND(#REF!-#REF!+#REF!-#REF!,0)*Exp_principais_share/1000</f>
        <v>#REF!</v>
      </c>
      <c r="FL85" s="79" t="e">
        <f>ROUND(#REF!-#REF!+#REF!-#REF!,0)*Exp_principais_share/1000</f>
        <v>#REF!</v>
      </c>
      <c r="FM85" s="79" t="e">
        <f>ROUND(#REF!-#REF!+#REF!-#REF!,0)*Exp_principais_share/1000</f>
        <v>#REF!</v>
      </c>
      <c r="FN85" s="79" t="e">
        <f>ROUND(#REF!-#REF!+#REF!-#REF!,0)*Exp_principais_share/1000</f>
        <v>#REF!</v>
      </c>
      <c r="FO85" s="79" t="e">
        <f>ROUND(#REF!-#REF!+#REF!-#REF!,0)*Exp_principais_share/1000</f>
        <v>#REF!</v>
      </c>
      <c r="FP85" s="79" t="e">
        <f>ROUND(#REF!-#REF!+#REF!-#REF!,0)*Exp_principais_share/1000</f>
        <v>#REF!</v>
      </c>
      <c r="FQ85" s="79" t="e">
        <f>ROUND(#REF!-#REF!+#REF!-#REF!,0)*Exp_principais_share/1000</f>
        <v>#REF!</v>
      </c>
      <c r="FR85" s="79" t="e">
        <f>ROUND(#REF!-#REF!+#REF!-#REF!,0)*Exp_principais_share/1000</f>
        <v>#REF!</v>
      </c>
      <c r="FS85" s="79" t="e">
        <f>ROUND(#REF!-#REF!+#REF!-#REF!,0)*Exp_principais_share/1000</f>
        <v>#REF!</v>
      </c>
      <c r="FT85" s="79" t="e">
        <f>ROUND(#REF!-#REF!+#REF!-#REF!,0)*Exp_principais_share/1000</f>
        <v>#REF!</v>
      </c>
      <c r="FU85" s="79" t="e">
        <f>ROUND(#REF!-#REF!+#REF!-#REF!,0)*Exp_principais_share/1000</f>
        <v>#REF!</v>
      </c>
      <c r="FV85" s="79" t="e">
        <f>ROUND(#REF!-#REF!+#REF!-#REF!,0)*Exp_principais_share/1000</f>
        <v>#REF!</v>
      </c>
      <c r="FW85" s="79" t="e">
        <f>ROUND(#REF!-#REF!+#REF!-#REF!,0)*Exp_principais_share/1000</f>
        <v>#REF!</v>
      </c>
      <c r="FX85" s="79" t="e">
        <f>ROUND(#REF!-#REF!+#REF!-#REF!,0)*Exp_principais_share/1000</f>
        <v>#REF!</v>
      </c>
      <c r="FY85" s="79" t="e">
        <f>ROUND(#REF!-#REF!+#REF!-#REF!,0)*Exp_principais_share/1000</f>
        <v>#REF!</v>
      </c>
      <c r="FZ85" s="79" t="e">
        <f>ROUND(#REF!-#REF!+#REF!-#REF!,0)*Exp_principais_share/1000</f>
        <v>#REF!</v>
      </c>
      <c r="GA85" s="79" t="e">
        <f>ROUND(#REF!-#REF!+#REF!-#REF!,0)*Exp_principais_share/1000</f>
        <v>#REF!</v>
      </c>
      <c r="GB85" s="79" t="e">
        <f>ROUND(#REF!-#REF!+#REF!-#REF!,0)*Exp_principais_share/1000</f>
        <v>#REF!</v>
      </c>
      <c r="GC85" s="79" t="e">
        <f>ROUND(#REF!-#REF!+#REF!-#REF!,0)*Exp_principais_share/1000</f>
        <v>#REF!</v>
      </c>
      <c r="GD85" s="79" t="e">
        <f>ROUND(#REF!-#REF!+#REF!-#REF!,0)*Exp_principais_share/1000</f>
        <v>#REF!</v>
      </c>
      <c r="GE85" s="79" t="e">
        <f>ROUND(#REF!-#REF!+#REF!-#REF!,0)*Exp_principais_share/1000</f>
        <v>#REF!</v>
      </c>
      <c r="GF85" s="79" t="e">
        <f>ROUND(#REF!-#REF!+#REF!-#REF!,0)*Exp_principais_share/1000</f>
        <v>#REF!</v>
      </c>
      <c r="GG85" s="79" t="e">
        <f>ROUND(#REF!-#REF!+#REF!-#REF!,0)*Exp_principais_share/1000</f>
        <v>#REF!</v>
      </c>
      <c r="GH85" s="79" t="e">
        <f>ROUND(#REF!-#REF!+#REF!-#REF!,0)*Exp_principais_share/1000</f>
        <v>#REF!</v>
      </c>
      <c r="GI85" s="79" t="e">
        <f>ROUND(#REF!-#REF!+#REF!-#REF!,0)*Exp_principais_share/1000</f>
        <v>#REF!</v>
      </c>
      <c r="GJ85" s="79" t="e">
        <f>ROUND(#REF!-#REF!+#REF!-#REF!,0)*Exp_principais_share/1000</f>
        <v>#REF!</v>
      </c>
      <c r="GK85" s="79" t="e">
        <f>ROUND(#REF!-#REF!+#REF!-#REF!,0)*Exp_principais_share/1000</f>
        <v>#REF!</v>
      </c>
      <c r="GL85" s="79" t="e">
        <f>ROUND(#REF!-#REF!+#REF!-#REF!,0)*Exp_principais_share/1000</f>
        <v>#REF!</v>
      </c>
      <c r="GM85" s="79" t="e">
        <f>ROUND(#REF!-#REF!+#REF!-#REF!,0)*Exp_principais_share/1000</f>
        <v>#REF!</v>
      </c>
      <c r="GN85" s="79" t="e">
        <f>ROUND(#REF!-#REF!+#REF!-#REF!,0)*Exp_principais_share/1000</f>
        <v>#REF!</v>
      </c>
      <c r="GO85" s="79" t="e">
        <f>ROUND(#REF!-#REF!+#REF!-#REF!,0)*Exp_principais_share/1000</f>
        <v>#REF!</v>
      </c>
      <c r="GP85" s="79" t="e">
        <f>ROUND(#REF!-#REF!+#REF!-#REF!,0)*Exp_principais_share/1000</f>
        <v>#REF!</v>
      </c>
      <c r="GQ85" s="79" t="e">
        <f>ROUND(#REF!-#REF!+#REF!-#REF!,0)*Exp_principais_share/1000</f>
        <v>#REF!</v>
      </c>
      <c r="GR85" s="79" t="e">
        <f>ROUND(#REF!-#REF!+#REF!-#REF!,0)*Exp_principais_share/1000</f>
        <v>#REF!</v>
      </c>
      <c r="GS85" s="79" t="e">
        <f>ROUND(#REF!-#REF!+#REF!-#REF!,0)*Exp_principais_share/1000</f>
        <v>#REF!</v>
      </c>
      <c r="GT85" s="79" t="e">
        <f>ROUND(#REF!-#REF!+#REF!-#REF!,0)*Exp_principais_share/1000</f>
        <v>#REF!</v>
      </c>
      <c r="GU85" s="79" t="e">
        <f>ROUND(#REF!-#REF!+#REF!-#REF!,0)*Exp_principais_share/1000</f>
        <v>#REF!</v>
      </c>
      <c r="GV85" s="79" t="e">
        <f>ROUND(#REF!-#REF!+#REF!-#REF!,0)*Exp_principais_share/1000</f>
        <v>#REF!</v>
      </c>
      <c r="GW85" s="79" t="e">
        <f>ROUND(#REF!-#REF!+#REF!-#REF!,0)*Exp_principais_share/1000</f>
        <v>#REF!</v>
      </c>
      <c r="GX85" s="79" t="e">
        <f>ROUND(#REF!-#REF!+#REF!-#REF!,0)*Exp_principais_share/1000</f>
        <v>#REF!</v>
      </c>
      <c r="GY85" s="79" t="e">
        <f>ROUND(#REF!-#REF!+#REF!-#REF!,0)*Exp_principais_share/1000</f>
        <v>#REF!</v>
      </c>
      <c r="GZ85" s="79" t="e">
        <f>ROUND(#REF!-#REF!+#REF!-#REF!,0)*Exp_principais_share/1000</f>
        <v>#REF!</v>
      </c>
      <c r="HA85" s="79" t="e">
        <f>ROUND(#REF!-#REF!+#REF!-#REF!,0)*Exp_principais_share/1000</f>
        <v>#REF!</v>
      </c>
      <c r="HB85" s="79" t="e">
        <f>ROUND(#REF!-#REF!+#REF!-#REF!,0)*Exp_principais_share/1000</f>
        <v>#REF!</v>
      </c>
      <c r="HC85" s="79" t="e">
        <f>ROUND(#REF!-#REF!+#REF!-#REF!,0)*Exp_principais_share/1000</f>
        <v>#REF!</v>
      </c>
      <c r="HD85" s="79" t="e">
        <f>ROUND(#REF!-#REF!+#REF!-#REF!,0)*Exp_principais_share/1000</f>
        <v>#REF!</v>
      </c>
      <c r="HE85" s="79" t="e">
        <f>ROUND(#REF!-#REF!+#REF!-#REF!,0)*Exp_principais_share/1000</f>
        <v>#REF!</v>
      </c>
      <c r="HF85" s="79" t="e">
        <f>ROUND(#REF!-#REF!+#REF!-#REF!,0)*Exp_principais_share/1000</f>
        <v>#REF!</v>
      </c>
      <c r="HG85" s="79" t="e">
        <f>ROUND(#REF!-#REF!+#REF!-#REF!,0)*Exp_principais_share/1000</f>
        <v>#REF!</v>
      </c>
      <c r="HH85" s="79" t="e">
        <f>ROUND(#REF!-#REF!+#REF!-#REF!,0)*Exp_principais_share/1000</f>
        <v>#REF!</v>
      </c>
      <c r="HI85" s="79" t="e">
        <f>ROUND(#REF!-#REF!+#REF!-#REF!,0)*Exp_principais_share/1000</f>
        <v>#REF!</v>
      </c>
    </row>
    <row r="86" spans="1:217" s="109" customFormat="1" x14ac:dyDescent="0.2">
      <c r="A86" s="113" t="s">
        <v>389</v>
      </c>
      <c r="B86" s="114">
        <v>0</v>
      </c>
      <c r="C86" s="114">
        <v>0</v>
      </c>
      <c r="D86" s="115">
        <v>0</v>
      </c>
      <c r="E86" s="115">
        <v>0</v>
      </c>
      <c r="F86" s="115">
        <v>0</v>
      </c>
      <c r="G86" s="115">
        <v>0</v>
      </c>
      <c r="H86" s="115">
        <v>0</v>
      </c>
      <c r="I86" s="115">
        <v>0</v>
      </c>
      <c r="J86" s="115">
        <v>0</v>
      </c>
      <c r="K86" s="115">
        <v>0</v>
      </c>
      <c r="L86" s="115">
        <v>0</v>
      </c>
      <c r="M86" s="115">
        <v>0</v>
      </c>
      <c r="N86" s="115">
        <v>0</v>
      </c>
      <c r="O86" s="115">
        <v>0</v>
      </c>
      <c r="P86" s="115">
        <v>0</v>
      </c>
      <c r="Q86" s="115">
        <v>0</v>
      </c>
      <c r="R86" s="115">
        <v>0</v>
      </c>
      <c r="S86" s="115">
        <v>0</v>
      </c>
      <c r="T86" s="115">
        <v>0</v>
      </c>
      <c r="U86" s="115">
        <v>0</v>
      </c>
      <c r="V86" s="115">
        <v>0</v>
      </c>
      <c r="W86" s="115">
        <v>0</v>
      </c>
      <c r="X86" s="115">
        <v>0</v>
      </c>
      <c r="Y86" s="115">
        <v>0</v>
      </c>
      <c r="Z86" s="115">
        <v>0</v>
      </c>
      <c r="AA86" s="115">
        <v>0</v>
      </c>
      <c r="AB86" s="115">
        <v>0</v>
      </c>
      <c r="AC86" s="115">
        <v>0</v>
      </c>
      <c r="AD86" s="115">
        <v>0</v>
      </c>
      <c r="AE86" s="115">
        <v>0</v>
      </c>
      <c r="AF86" s="115">
        <v>0</v>
      </c>
      <c r="AG86" s="115">
        <v>0</v>
      </c>
      <c r="AH86" s="115"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115">
        <v>0</v>
      </c>
      <c r="AU86" s="115">
        <v>0</v>
      </c>
      <c r="AV86" s="115">
        <v>0</v>
      </c>
      <c r="AW86" s="115">
        <v>0</v>
      </c>
      <c r="AX86" s="115">
        <v>0</v>
      </c>
      <c r="AY86" s="115">
        <v>0</v>
      </c>
      <c r="AZ86" s="115">
        <v>0</v>
      </c>
      <c r="BA86" s="115">
        <v>0</v>
      </c>
      <c r="BB86" s="115">
        <v>0</v>
      </c>
      <c r="BC86" s="115">
        <v>0</v>
      </c>
      <c r="BD86" s="115">
        <v>0</v>
      </c>
      <c r="BE86" s="115">
        <v>0</v>
      </c>
      <c r="BF86" s="115">
        <v>0</v>
      </c>
      <c r="BG86" s="115">
        <v>0</v>
      </c>
      <c r="BH86" s="115">
        <v>0</v>
      </c>
      <c r="BI86" s="115">
        <v>0</v>
      </c>
      <c r="BJ86" s="115">
        <v>0</v>
      </c>
      <c r="BK86" s="115">
        <v>0</v>
      </c>
      <c r="BL86" s="115">
        <v>0</v>
      </c>
      <c r="BM86" s="115">
        <v>0</v>
      </c>
      <c r="BN86" s="115">
        <v>0</v>
      </c>
      <c r="BO86" s="115">
        <v>0</v>
      </c>
      <c r="BP86" s="115">
        <v>0</v>
      </c>
      <c r="BQ86" s="115">
        <v>0</v>
      </c>
      <c r="BR86" s="115">
        <v>0</v>
      </c>
      <c r="BS86" s="115">
        <v>0</v>
      </c>
      <c r="BT86" s="115">
        <v>0</v>
      </c>
      <c r="BU86" s="115">
        <v>0</v>
      </c>
      <c r="BV86" s="115">
        <v>0</v>
      </c>
      <c r="BW86" s="115">
        <v>0</v>
      </c>
      <c r="BX86" s="115">
        <v>0</v>
      </c>
      <c r="BY86" s="115">
        <v>0</v>
      </c>
      <c r="BZ86" s="115">
        <v>0</v>
      </c>
      <c r="CA86" s="115">
        <v>0</v>
      </c>
      <c r="CB86" s="115">
        <v>0</v>
      </c>
      <c r="CC86" s="115">
        <v>0</v>
      </c>
      <c r="CD86" s="115">
        <v>0</v>
      </c>
      <c r="CE86" s="115">
        <v>0</v>
      </c>
      <c r="CF86" s="115">
        <v>0</v>
      </c>
      <c r="CG86" s="115">
        <v>0</v>
      </c>
      <c r="CH86" s="115">
        <v>0</v>
      </c>
      <c r="CI86" s="115">
        <v>0</v>
      </c>
      <c r="CJ86" s="115">
        <v>0</v>
      </c>
      <c r="CK86" s="115">
        <v>0</v>
      </c>
      <c r="CL86" s="115">
        <v>0</v>
      </c>
      <c r="CM86" s="115">
        <v>0</v>
      </c>
      <c r="CN86" s="115">
        <v>0</v>
      </c>
      <c r="CO86" s="115">
        <v>0</v>
      </c>
      <c r="CP86" s="115">
        <v>0</v>
      </c>
      <c r="CQ86" s="115">
        <v>0</v>
      </c>
      <c r="CR86" s="115">
        <v>0</v>
      </c>
      <c r="CS86" s="115">
        <v>0</v>
      </c>
      <c r="CT86" s="115">
        <v>0</v>
      </c>
      <c r="CU86" s="115">
        <v>0</v>
      </c>
      <c r="CV86" s="115">
        <v>0</v>
      </c>
      <c r="CW86" s="115">
        <v>0</v>
      </c>
      <c r="CX86" s="115">
        <v>0</v>
      </c>
      <c r="CY86" s="115">
        <v>0</v>
      </c>
      <c r="CZ86" s="115">
        <v>0</v>
      </c>
      <c r="DA86" s="115">
        <v>0</v>
      </c>
      <c r="DB86" s="115">
        <v>0</v>
      </c>
      <c r="DC86" s="115">
        <v>0</v>
      </c>
      <c r="DD86" s="115">
        <v>0</v>
      </c>
      <c r="DE86" s="115">
        <v>0</v>
      </c>
      <c r="DF86" s="115">
        <v>0</v>
      </c>
      <c r="DG86" s="115">
        <v>0</v>
      </c>
      <c r="DH86" s="115">
        <v>0</v>
      </c>
      <c r="DI86" s="115">
        <v>0</v>
      </c>
      <c r="DJ86" s="115">
        <v>0</v>
      </c>
      <c r="DK86" s="115">
        <v>0</v>
      </c>
      <c r="DL86" s="115">
        <v>0</v>
      </c>
      <c r="DM86" s="115">
        <v>0</v>
      </c>
      <c r="DN86" s="115">
        <v>0</v>
      </c>
      <c r="DO86" s="115">
        <v>0</v>
      </c>
      <c r="DP86" s="115">
        <v>0</v>
      </c>
      <c r="DQ86" s="115">
        <v>0</v>
      </c>
      <c r="DR86" s="115">
        <v>0</v>
      </c>
      <c r="DS86" s="115">
        <v>0</v>
      </c>
      <c r="DT86" s="115">
        <v>0</v>
      </c>
      <c r="DU86" s="115">
        <v>0</v>
      </c>
      <c r="DV86" s="115">
        <v>0</v>
      </c>
      <c r="DW86" s="115">
        <v>0</v>
      </c>
      <c r="DX86" s="115">
        <v>0</v>
      </c>
      <c r="DY86" s="115">
        <v>0</v>
      </c>
      <c r="DZ86" s="115">
        <v>0</v>
      </c>
      <c r="EA86" s="115">
        <v>0</v>
      </c>
      <c r="EB86" s="115">
        <v>0</v>
      </c>
      <c r="EC86" s="115">
        <v>0</v>
      </c>
      <c r="ED86" s="115">
        <v>0</v>
      </c>
      <c r="EE86" s="115">
        <v>0</v>
      </c>
      <c r="EF86" s="115">
        <v>0</v>
      </c>
      <c r="EG86" s="115">
        <v>0</v>
      </c>
      <c r="EH86" s="115">
        <v>0</v>
      </c>
      <c r="EI86" s="115">
        <v>0</v>
      </c>
      <c r="EJ86" s="115">
        <v>0</v>
      </c>
      <c r="EK86" s="115">
        <v>0</v>
      </c>
      <c r="EL86" s="115">
        <v>0</v>
      </c>
      <c r="EM86" s="115">
        <v>0</v>
      </c>
      <c r="EN86" s="115">
        <v>0</v>
      </c>
      <c r="EO86" s="115">
        <v>0</v>
      </c>
      <c r="EP86" s="115">
        <v>0</v>
      </c>
      <c r="EQ86" s="115">
        <v>0</v>
      </c>
      <c r="ER86" s="115">
        <v>0</v>
      </c>
      <c r="ES86" s="115">
        <v>0</v>
      </c>
      <c r="ET86" s="115">
        <v>0</v>
      </c>
      <c r="EU86" s="115">
        <v>0</v>
      </c>
      <c r="EV86" s="115">
        <v>0</v>
      </c>
      <c r="EW86" s="115">
        <v>0</v>
      </c>
      <c r="EX86" s="115">
        <v>0</v>
      </c>
      <c r="EY86" s="115">
        <v>0</v>
      </c>
      <c r="EZ86" s="115">
        <v>0</v>
      </c>
      <c r="FA86" s="115">
        <v>0</v>
      </c>
      <c r="FB86" s="115">
        <v>0</v>
      </c>
      <c r="FC86" s="115">
        <v>0</v>
      </c>
      <c r="FD86" s="115">
        <v>0</v>
      </c>
      <c r="FE86" s="115">
        <v>0</v>
      </c>
      <c r="FF86" s="115">
        <v>0</v>
      </c>
      <c r="FG86" s="115">
        <v>0</v>
      </c>
      <c r="FH86" s="115">
        <v>0</v>
      </c>
      <c r="FI86" s="115">
        <v>0</v>
      </c>
      <c r="FJ86" s="115">
        <v>0</v>
      </c>
      <c r="FK86" s="115">
        <v>0</v>
      </c>
      <c r="FL86" s="115">
        <v>0</v>
      </c>
      <c r="FM86" s="115">
        <v>0</v>
      </c>
      <c r="FN86" s="115">
        <v>0</v>
      </c>
      <c r="FO86" s="115">
        <v>0</v>
      </c>
      <c r="FP86" s="115">
        <v>0</v>
      </c>
      <c r="FQ86" s="115">
        <v>0</v>
      </c>
      <c r="FR86" s="115">
        <v>0</v>
      </c>
      <c r="FS86" s="115">
        <v>0</v>
      </c>
      <c r="FT86" s="115">
        <v>0</v>
      </c>
      <c r="FU86" s="115">
        <v>0</v>
      </c>
      <c r="FV86" s="115">
        <v>0</v>
      </c>
      <c r="FW86" s="115">
        <v>0</v>
      </c>
      <c r="FX86" s="115">
        <v>0</v>
      </c>
      <c r="FY86" s="115">
        <v>0</v>
      </c>
      <c r="FZ86" s="115">
        <v>0</v>
      </c>
      <c r="GA86" s="115">
        <v>0</v>
      </c>
      <c r="GB86" s="115">
        <v>0</v>
      </c>
      <c r="GC86" s="115">
        <v>0</v>
      </c>
      <c r="GD86" s="115">
        <v>0</v>
      </c>
      <c r="GE86" s="115">
        <v>0</v>
      </c>
      <c r="GF86" s="115">
        <v>0</v>
      </c>
      <c r="GG86" s="115">
        <v>0</v>
      </c>
      <c r="GH86" s="115">
        <v>0</v>
      </c>
      <c r="GI86" s="115">
        <v>0</v>
      </c>
      <c r="GJ86" s="115">
        <v>0</v>
      </c>
      <c r="GK86" s="115">
        <v>0</v>
      </c>
      <c r="GL86" s="115">
        <v>0</v>
      </c>
      <c r="GM86" s="115">
        <v>0</v>
      </c>
      <c r="GN86" s="115">
        <v>0</v>
      </c>
      <c r="GO86" s="115">
        <v>0</v>
      </c>
      <c r="GP86" s="115">
        <v>0</v>
      </c>
      <c r="GQ86" s="115">
        <v>0</v>
      </c>
      <c r="GR86" s="115">
        <v>0</v>
      </c>
      <c r="GS86" s="115">
        <v>0</v>
      </c>
      <c r="GT86" s="115">
        <v>0</v>
      </c>
      <c r="GU86" s="115">
        <v>0</v>
      </c>
      <c r="GV86" s="115">
        <v>0</v>
      </c>
      <c r="GW86" s="115">
        <v>0</v>
      </c>
      <c r="GX86" s="115">
        <v>0</v>
      </c>
      <c r="GY86" s="115">
        <v>0</v>
      </c>
      <c r="GZ86" s="115">
        <v>0</v>
      </c>
      <c r="HA86" s="115">
        <v>0</v>
      </c>
      <c r="HB86" s="115">
        <v>0</v>
      </c>
      <c r="HC86" s="115">
        <v>0</v>
      </c>
      <c r="HD86" s="115">
        <v>0</v>
      </c>
      <c r="HE86" s="115">
        <v>0</v>
      </c>
      <c r="HF86" s="115">
        <v>0</v>
      </c>
      <c r="HG86" s="115">
        <v>0</v>
      </c>
      <c r="HH86" s="115">
        <v>0</v>
      </c>
      <c r="HI86" s="115">
        <v>0</v>
      </c>
    </row>
    <row r="87" spans="1:217" s="109" customFormat="1" x14ac:dyDescent="0.2">
      <c r="A87" s="113" t="s">
        <v>390</v>
      </c>
      <c r="B87" s="114">
        <v>0</v>
      </c>
      <c r="C87" s="114">
        <v>0</v>
      </c>
      <c r="D87" s="115">
        <v>0</v>
      </c>
      <c r="E87" s="115">
        <v>0</v>
      </c>
      <c r="F87" s="115">
        <v>0</v>
      </c>
      <c r="G87" s="115">
        <v>0</v>
      </c>
      <c r="H87" s="115">
        <v>0</v>
      </c>
      <c r="I87" s="115">
        <v>0</v>
      </c>
      <c r="J87" s="115">
        <v>0</v>
      </c>
      <c r="K87" s="115">
        <v>0</v>
      </c>
      <c r="L87" s="115">
        <v>0</v>
      </c>
      <c r="M87" s="115">
        <v>0</v>
      </c>
      <c r="N87" s="115">
        <v>0</v>
      </c>
      <c r="O87" s="115">
        <v>0</v>
      </c>
      <c r="P87" s="115">
        <v>0</v>
      </c>
      <c r="Q87" s="115">
        <v>0</v>
      </c>
      <c r="R87" s="115">
        <v>0</v>
      </c>
      <c r="S87" s="115">
        <v>0</v>
      </c>
      <c r="T87" s="115">
        <v>0</v>
      </c>
      <c r="U87" s="115">
        <v>0</v>
      </c>
      <c r="V87" s="115">
        <v>0</v>
      </c>
      <c r="W87" s="115">
        <v>0</v>
      </c>
      <c r="X87" s="115">
        <v>0</v>
      </c>
      <c r="Y87" s="115">
        <v>0</v>
      </c>
      <c r="Z87" s="115">
        <v>0</v>
      </c>
      <c r="AA87" s="115">
        <v>0</v>
      </c>
      <c r="AB87" s="115">
        <v>0</v>
      </c>
      <c r="AC87" s="115">
        <v>0</v>
      </c>
      <c r="AD87" s="115">
        <v>0</v>
      </c>
      <c r="AE87" s="115">
        <v>0</v>
      </c>
      <c r="AF87" s="115">
        <v>0</v>
      </c>
      <c r="AG87" s="115">
        <v>0</v>
      </c>
      <c r="AH87" s="115"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v>0</v>
      </c>
      <c r="AR87" s="115">
        <v>0</v>
      </c>
      <c r="AS87" s="115">
        <v>0</v>
      </c>
      <c r="AT87" s="115">
        <v>0</v>
      </c>
      <c r="AU87" s="115">
        <v>0</v>
      </c>
      <c r="AV87" s="115">
        <v>0</v>
      </c>
      <c r="AW87" s="115">
        <v>0</v>
      </c>
      <c r="AX87" s="115">
        <v>0</v>
      </c>
      <c r="AY87" s="115">
        <v>0</v>
      </c>
      <c r="AZ87" s="115">
        <v>0</v>
      </c>
      <c r="BA87" s="115">
        <v>0</v>
      </c>
      <c r="BB87" s="115">
        <v>0</v>
      </c>
      <c r="BC87" s="115">
        <v>0</v>
      </c>
      <c r="BD87" s="115">
        <v>0</v>
      </c>
      <c r="BE87" s="115">
        <v>0</v>
      </c>
      <c r="BF87" s="115">
        <v>0</v>
      </c>
      <c r="BG87" s="115">
        <v>0</v>
      </c>
      <c r="BH87" s="115">
        <v>0</v>
      </c>
      <c r="BI87" s="115">
        <v>0</v>
      </c>
      <c r="BJ87" s="115">
        <v>0</v>
      </c>
      <c r="BK87" s="115">
        <v>0</v>
      </c>
      <c r="BL87" s="115">
        <v>0</v>
      </c>
      <c r="BM87" s="115">
        <v>0</v>
      </c>
      <c r="BN87" s="115">
        <v>0</v>
      </c>
      <c r="BO87" s="115">
        <v>0</v>
      </c>
      <c r="BP87" s="115">
        <v>0</v>
      </c>
      <c r="BQ87" s="115">
        <v>0</v>
      </c>
      <c r="BR87" s="115">
        <v>0</v>
      </c>
      <c r="BS87" s="115">
        <v>0</v>
      </c>
      <c r="BT87" s="115">
        <v>0</v>
      </c>
      <c r="BU87" s="115">
        <v>0</v>
      </c>
      <c r="BV87" s="115">
        <v>0</v>
      </c>
      <c r="BW87" s="115">
        <v>0</v>
      </c>
      <c r="BX87" s="115">
        <v>0</v>
      </c>
      <c r="BY87" s="115">
        <v>0</v>
      </c>
      <c r="BZ87" s="115">
        <v>0</v>
      </c>
      <c r="CA87" s="115">
        <v>0</v>
      </c>
      <c r="CB87" s="115">
        <v>0</v>
      </c>
      <c r="CC87" s="115">
        <v>0</v>
      </c>
      <c r="CD87" s="115">
        <v>0</v>
      </c>
      <c r="CE87" s="115">
        <v>0</v>
      </c>
      <c r="CF87" s="115">
        <v>0</v>
      </c>
      <c r="CG87" s="115">
        <v>0</v>
      </c>
      <c r="CH87" s="115">
        <v>0</v>
      </c>
      <c r="CI87" s="115">
        <v>0</v>
      </c>
      <c r="CJ87" s="115">
        <v>0</v>
      </c>
      <c r="CK87" s="115">
        <v>0</v>
      </c>
      <c r="CL87" s="115">
        <v>0</v>
      </c>
      <c r="CM87" s="115">
        <v>0</v>
      </c>
      <c r="CN87" s="115">
        <v>0</v>
      </c>
      <c r="CO87" s="115">
        <v>0</v>
      </c>
      <c r="CP87" s="115">
        <v>0</v>
      </c>
      <c r="CQ87" s="115">
        <v>0</v>
      </c>
      <c r="CR87" s="115">
        <v>0</v>
      </c>
      <c r="CS87" s="115">
        <v>0</v>
      </c>
      <c r="CT87" s="115">
        <v>0</v>
      </c>
      <c r="CU87" s="115">
        <v>0</v>
      </c>
      <c r="CV87" s="115">
        <v>0</v>
      </c>
      <c r="CW87" s="115">
        <v>0</v>
      </c>
      <c r="CX87" s="115">
        <v>0</v>
      </c>
      <c r="CY87" s="115">
        <v>0</v>
      </c>
      <c r="CZ87" s="115">
        <v>0</v>
      </c>
      <c r="DA87" s="115">
        <v>0</v>
      </c>
      <c r="DB87" s="115">
        <v>0</v>
      </c>
      <c r="DC87" s="115">
        <v>0</v>
      </c>
      <c r="DD87" s="115">
        <v>0</v>
      </c>
      <c r="DE87" s="115">
        <v>0</v>
      </c>
      <c r="DF87" s="115">
        <v>0</v>
      </c>
      <c r="DG87" s="115">
        <v>0</v>
      </c>
      <c r="DH87" s="115">
        <v>0</v>
      </c>
      <c r="DI87" s="115">
        <v>0</v>
      </c>
      <c r="DJ87" s="115">
        <v>0</v>
      </c>
      <c r="DK87" s="115">
        <v>0</v>
      </c>
      <c r="DL87" s="115">
        <v>0</v>
      </c>
      <c r="DM87" s="115">
        <v>0</v>
      </c>
      <c r="DN87" s="115">
        <v>0</v>
      </c>
      <c r="DO87" s="115">
        <v>0</v>
      </c>
      <c r="DP87" s="115">
        <v>0</v>
      </c>
      <c r="DQ87" s="115">
        <v>0</v>
      </c>
      <c r="DR87" s="115">
        <v>0</v>
      </c>
      <c r="DS87" s="115">
        <v>0</v>
      </c>
      <c r="DT87" s="115">
        <v>0</v>
      </c>
      <c r="DU87" s="115">
        <v>0</v>
      </c>
      <c r="DV87" s="115">
        <v>0</v>
      </c>
      <c r="DW87" s="115">
        <v>0</v>
      </c>
      <c r="DX87" s="115">
        <v>0</v>
      </c>
      <c r="DY87" s="115">
        <v>0</v>
      </c>
      <c r="DZ87" s="115">
        <v>0</v>
      </c>
      <c r="EA87" s="115">
        <v>0</v>
      </c>
      <c r="EB87" s="115">
        <v>0</v>
      </c>
      <c r="EC87" s="115">
        <v>0</v>
      </c>
      <c r="ED87" s="115">
        <v>0</v>
      </c>
      <c r="EE87" s="115">
        <v>0</v>
      </c>
      <c r="EF87" s="115">
        <v>0</v>
      </c>
      <c r="EG87" s="115">
        <v>0</v>
      </c>
      <c r="EH87" s="115">
        <v>0</v>
      </c>
      <c r="EI87" s="115">
        <v>0</v>
      </c>
      <c r="EJ87" s="115">
        <v>0</v>
      </c>
      <c r="EK87" s="115">
        <v>0</v>
      </c>
      <c r="EL87" s="115">
        <v>0</v>
      </c>
      <c r="EM87" s="115">
        <v>0</v>
      </c>
      <c r="EN87" s="115">
        <v>0</v>
      </c>
      <c r="EO87" s="115">
        <v>0</v>
      </c>
      <c r="EP87" s="115">
        <v>0</v>
      </c>
      <c r="EQ87" s="115">
        <v>0</v>
      </c>
      <c r="ER87" s="115">
        <v>0</v>
      </c>
      <c r="ES87" s="115">
        <v>0</v>
      </c>
      <c r="ET87" s="115">
        <v>0</v>
      </c>
      <c r="EU87" s="115">
        <v>0</v>
      </c>
      <c r="EV87" s="115">
        <v>0</v>
      </c>
      <c r="EW87" s="115">
        <v>0</v>
      </c>
      <c r="EX87" s="115">
        <v>0</v>
      </c>
      <c r="EY87" s="115">
        <v>0</v>
      </c>
      <c r="EZ87" s="115">
        <v>0</v>
      </c>
      <c r="FA87" s="115">
        <v>0</v>
      </c>
      <c r="FB87" s="115">
        <v>0</v>
      </c>
      <c r="FC87" s="115">
        <v>0</v>
      </c>
      <c r="FD87" s="115">
        <v>0</v>
      </c>
      <c r="FE87" s="115">
        <v>0</v>
      </c>
      <c r="FF87" s="115">
        <v>0</v>
      </c>
      <c r="FG87" s="115">
        <v>0</v>
      </c>
      <c r="FH87" s="115">
        <v>0</v>
      </c>
      <c r="FI87" s="115">
        <v>0</v>
      </c>
      <c r="FJ87" s="115">
        <v>0</v>
      </c>
      <c r="FK87" s="115">
        <v>0</v>
      </c>
      <c r="FL87" s="115">
        <v>0</v>
      </c>
      <c r="FM87" s="115">
        <v>0</v>
      </c>
      <c r="FN87" s="115">
        <v>0</v>
      </c>
      <c r="FO87" s="115">
        <v>0</v>
      </c>
      <c r="FP87" s="115">
        <v>0</v>
      </c>
      <c r="FQ87" s="115">
        <v>0</v>
      </c>
      <c r="FR87" s="115">
        <v>0</v>
      </c>
      <c r="FS87" s="115">
        <v>0</v>
      </c>
      <c r="FT87" s="115">
        <v>0</v>
      </c>
      <c r="FU87" s="115">
        <v>0</v>
      </c>
      <c r="FV87" s="115">
        <v>0</v>
      </c>
      <c r="FW87" s="115">
        <v>0</v>
      </c>
      <c r="FX87" s="115">
        <v>0</v>
      </c>
      <c r="FY87" s="115">
        <v>0</v>
      </c>
      <c r="FZ87" s="115">
        <v>0</v>
      </c>
      <c r="GA87" s="115">
        <v>0</v>
      </c>
      <c r="GB87" s="115">
        <v>0</v>
      </c>
      <c r="GC87" s="115">
        <v>0</v>
      </c>
      <c r="GD87" s="115">
        <v>0</v>
      </c>
      <c r="GE87" s="115">
        <v>0</v>
      </c>
      <c r="GF87" s="115">
        <v>0</v>
      </c>
      <c r="GG87" s="115">
        <v>0</v>
      </c>
      <c r="GH87" s="115">
        <v>0</v>
      </c>
      <c r="GI87" s="115">
        <v>0</v>
      </c>
      <c r="GJ87" s="115">
        <v>0</v>
      </c>
      <c r="GK87" s="115">
        <v>0</v>
      </c>
      <c r="GL87" s="115">
        <v>0</v>
      </c>
      <c r="GM87" s="115">
        <v>0</v>
      </c>
      <c r="GN87" s="115">
        <v>0</v>
      </c>
      <c r="GO87" s="115">
        <v>0</v>
      </c>
      <c r="GP87" s="115">
        <v>0</v>
      </c>
      <c r="GQ87" s="115">
        <v>0</v>
      </c>
      <c r="GR87" s="115">
        <v>0</v>
      </c>
      <c r="GS87" s="115">
        <v>0</v>
      </c>
      <c r="GT87" s="115">
        <v>0</v>
      </c>
      <c r="GU87" s="115">
        <v>0</v>
      </c>
      <c r="GV87" s="115">
        <v>0</v>
      </c>
      <c r="GW87" s="115">
        <v>0</v>
      </c>
      <c r="GX87" s="115">
        <v>0</v>
      </c>
      <c r="GY87" s="115">
        <v>0</v>
      </c>
      <c r="GZ87" s="115">
        <v>0</v>
      </c>
      <c r="HA87" s="115">
        <v>0</v>
      </c>
      <c r="HB87" s="115">
        <v>0</v>
      </c>
      <c r="HC87" s="115">
        <v>0</v>
      </c>
      <c r="HD87" s="115">
        <v>0</v>
      </c>
      <c r="HE87" s="115">
        <v>0</v>
      </c>
      <c r="HF87" s="115">
        <v>0</v>
      </c>
      <c r="HG87" s="115">
        <v>0</v>
      </c>
      <c r="HH87" s="115">
        <v>0</v>
      </c>
      <c r="HI87" s="115">
        <v>0</v>
      </c>
    </row>
    <row r="88" spans="1:217" s="109" customFormat="1" x14ac:dyDescent="0.2">
      <c r="A88" s="113" t="s">
        <v>391</v>
      </c>
      <c r="B88" s="114">
        <v>0</v>
      </c>
      <c r="C88" s="114">
        <v>0</v>
      </c>
      <c r="D88" s="115">
        <v>0</v>
      </c>
      <c r="E88" s="115">
        <v>0</v>
      </c>
      <c r="F88" s="115">
        <v>0</v>
      </c>
      <c r="G88" s="115">
        <v>0</v>
      </c>
      <c r="H88" s="115">
        <v>0</v>
      </c>
      <c r="I88" s="115">
        <v>0</v>
      </c>
      <c r="J88" s="115">
        <v>0</v>
      </c>
      <c r="K88" s="115">
        <v>0</v>
      </c>
      <c r="L88" s="115">
        <v>0</v>
      </c>
      <c r="M88" s="115">
        <v>0</v>
      </c>
      <c r="N88" s="115">
        <v>0</v>
      </c>
      <c r="O88" s="115">
        <v>0</v>
      </c>
      <c r="P88" s="115">
        <v>0</v>
      </c>
      <c r="Q88" s="115">
        <v>0</v>
      </c>
      <c r="R88" s="115">
        <v>0</v>
      </c>
      <c r="S88" s="115">
        <v>0</v>
      </c>
      <c r="T88" s="115">
        <v>0</v>
      </c>
      <c r="U88" s="115">
        <v>0</v>
      </c>
      <c r="V88" s="115">
        <v>0</v>
      </c>
      <c r="W88" s="115">
        <v>0</v>
      </c>
      <c r="X88" s="115">
        <v>0</v>
      </c>
      <c r="Y88" s="115">
        <v>0</v>
      </c>
      <c r="Z88" s="115">
        <v>0</v>
      </c>
      <c r="AA88" s="115">
        <v>0</v>
      </c>
      <c r="AB88" s="115">
        <v>0</v>
      </c>
      <c r="AC88" s="115">
        <v>0</v>
      </c>
      <c r="AD88" s="115">
        <v>0</v>
      </c>
      <c r="AE88" s="115">
        <v>0</v>
      </c>
      <c r="AF88" s="115">
        <v>0</v>
      </c>
      <c r="AG88" s="115">
        <v>0</v>
      </c>
      <c r="AH88" s="115"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v>0</v>
      </c>
      <c r="AR88" s="115">
        <v>0</v>
      </c>
      <c r="AS88" s="115">
        <v>0</v>
      </c>
      <c r="AT88" s="115">
        <v>0</v>
      </c>
      <c r="AU88" s="115">
        <v>0</v>
      </c>
      <c r="AV88" s="115">
        <v>0</v>
      </c>
      <c r="AW88" s="115">
        <v>0</v>
      </c>
      <c r="AX88" s="115">
        <v>0</v>
      </c>
      <c r="AY88" s="115">
        <v>0</v>
      </c>
      <c r="AZ88" s="115">
        <v>0</v>
      </c>
      <c r="BA88" s="115">
        <v>0</v>
      </c>
      <c r="BB88" s="115">
        <v>0</v>
      </c>
      <c r="BC88" s="115">
        <v>0</v>
      </c>
      <c r="BD88" s="115">
        <v>0</v>
      </c>
      <c r="BE88" s="115">
        <v>0</v>
      </c>
      <c r="BF88" s="115">
        <v>0</v>
      </c>
      <c r="BG88" s="115">
        <v>0</v>
      </c>
      <c r="BH88" s="115">
        <v>0</v>
      </c>
      <c r="BI88" s="115">
        <v>0</v>
      </c>
      <c r="BJ88" s="115">
        <v>0</v>
      </c>
      <c r="BK88" s="115">
        <v>0</v>
      </c>
      <c r="BL88" s="115">
        <v>0</v>
      </c>
      <c r="BM88" s="115">
        <v>0</v>
      </c>
      <c r="BN88" s="115">
        <v>0</v>
      </c>
      <c r="BO88" s="115">
        <v>0</v>
      </c>
      <c r="BP88" s="115">
        <v>0</v>
      </c>
      <c r="BQ88" s="115">
        <v>0</v>
      </c>
      <c r="BR88" s="115">
        <v>0</v>
      </c>
      <c r="BS88" s="115">
        <v>0</v>
      </c>
      <c r="BT88" s="115">
        <v>0</v>
      </c>
      <c r="BU88" s="115">
        <v>0</v>
      </c>
      <c r="BV88" s="115">
        <v>0</v>
      </c>
      <c r="BW88" s="115">
        <v>0</v>
      </c>
      <c r="BX88" s="115">
        <v>0</v>
      </c>
      <c r="BY88" s="115">
        <v>0</v>
      </c>
      <c r="BZ88" s="115">
        <v>0</v>
      </c>
      <c r="CA88" s="115">
        <v>0</v>
      </c>
      <c r="CB88" s="115">
        <v>0</v>
      </c>
      <c r="CC88" s="115">
        <v>0</v>
      </c>
      <c r="CD88" s="115">
        <v>0</v>
      </c>
      <c r="CE88" s="115">
        <v>0</v>
      </c>
      <c r="CF88" s="115">
        <v>0</v>
      </c>
      <c r="CG88" s="115">
        <v>0</v>
      </c>
      <c r="CH88" s="115">
        <v>0</v>
      </c>
      <c r="CI88" s="115">
        <v>0</v>
      </c>
      <c r="CJ88" s="115">
        <v>0</v>
      </c>
      <c r="CK88" s="115">
        <v>0</v>
      </c>
      <c r="CL88" s="115">
        <v>0</v>
      </c>
      <c r="CM88" s="115">
        <v>0</v>
      </c>
      <c r="CN88" s="115">
        <v>0</v>
      </c>
      <c r="CO88" s="115">
        <v>0</v>
      </c>
      <c r="CP88" s="115">
        <v>0</v>
      </c>
      <c r="CQ88" s="115">
        <v>0</v>
      </c>
      <c r="CR88" s="115">
        <v>0</v>
      </c>
      <c r="CS88" s="115">
        <v>0</v>
      </c>
      <c r="CT88" s="115">
        <v>0</v>
      </c>
      <c r="CU88" s="115">
        <v>0</v>
      </c>
      <c r="CV88" s="115">
        <v>0</v>
      </c>
      <c r="CW88" s="115">
        <v>0</v>
      </c>
      <c r="CX88" s="115">
        <v>0</v>
      </c>
      <c r="CY88" s="115">
        <v>0</v>
      </c>
      <c r="CZ88" s="115">
        <v>0</v>
      </c>
      <c r="DA88" s="115">
        <v>0</v>
      </c>
      <c r="DB88" s="115">
        <v>0</v>
      </c>
      <c r="DC88" s="115">
        <v>0</v>
      </c>
      <c r="DD88" s="115">
        <v>0</v>
      </c>
      <c r="DE88" s="115">
        <v>0</v>
      </c>
      <c r="DF88" s="115">
        <v>0</v>
      </c>
      <c r="DG88" s="115">
        <v>0</v>
      </c>
      <c r="DH88" s="115">
        <v>0</v>
      </c>
      <c r="DI88" s="115">
        <v>0</v>
      </c>
      <c r="DJ88" s="115">
        <v>0</v>
      </c>
      <c r="DK88" s="115">
        <v>0</v>
      </c>
      <c r="DL88" s="115">
        <v>0</v>
      </c>
      <c r="DM88" s="115">
        <v>0</v>
      </c>
      <c r="DN88" s="115">
        <v>0</v>
      </c>
      <c r="DO88" s="115">
        <v>0</v>
      </c>
      <c r="DP88" s="115">
        <v>0</v>
      </c>
      <c r="DQ88" s="115">
        <v>0</v>
      </c>
      <c r="DR88" s="115">
        <v>0</v>
      </c>
      <c r="DS88" s="115">
        <v>0</v>
      </c>
      <c r="DT88" s="115">
        <v>0</v>
      </c>
      <c r="DU88" s="115">
        <v>0</v>
      </c>
      <c r="DV88" s="115">
        <v>0</v>
      </c>
      <c r="DW88" s="115">
        <v>0</v>
      </c>
      <c r="DX88" s="115">
        <v>0</v>
      </c>
      <c r="DY88" s="115">
        <v>0</v>
      </c>
      <c r="DZ88" s="115">
        <v>0</v>
      </c>
      <c r="EA88" s="115">
        <v>0</v>
      </c>
      <c r="EB88" s="115">
        <v>0</v>
      </c>
      <c r="EC88" s="115">
        <v>0</v>
      </c>
      <c r="ED88" s="115">
        <v>0</v>
      </c>
      <c r="EE88" s="115">
        <v>0</v>
      </c>
      <c r="EF88" s="115">
        <v>0</v>
      </c>
      <c r="EG88" s="115">
        <v>0</v>
      </c>
      <c r="EH88" s="115">
        <v>0</v>
      </c>
      <c r="EI88" s="115">
        <v>0</v>
      </c>
      <c r="EJ88" s="115">
        <v>0</v>
      </c>
      <c r="EK88" s="115">
        <v>0</v>
      </c>
      <c r="EL88" s="115">
        <v>0</v>
      </c>
      <c r="EM88" s="115">
        <v>0</v>
      </c>
      <c r="EN88" s="115">
        <v>0</v>
      </c>
      <c r="EO88" s="115">
        <v>0</v>
      </c>
      <c r="EP88" s="115">
        <v>0</v>
      </c>
      <c r="EQ88" s="115">
        <v>0</v>
      </c>
      <c r="ER88" s="115">
        <v>0</v>
      </c>
      <c r="ES88" s="115">
        <v>0</v>
      </c>
      <c r="ET88" s="115">
        <v>0</v>
      </c>
      <c r="EU88" s="115">
        <v>0</v>
      </c>
      <c r="EV88" s="115">
        <v>0</v>
      </c>
      <c r="EW88" s="115">
        <v>0</v>
      </c>
      <c r="EX88" s="115">
        <v>0</v>
      </c>
      <c r="EY88" s="115">
        <v>0</v>
      </c>
      <c r="EZ88" s="115">
        <v>0</v>
      </c>
      <c r="FA88" s="115">
        <v>0</v>
      </c>
      <c r="FB88" s="115">
        <v>0</v>
      </c>
      <c r="FC88" s="115">
        <v>0</v>
      </c>
      <c r="FD88" s="115">
        <v>0</v>
      </c>
      <c r="FE88" s="115">
        <v>0</v>
      </c>
      <c r="FF88" s="115">
        <v>0</v>
      </c>
      <c r="FG88" s="115">
        <v>0</v>
      </c>
      <c r="FH88" s="115">
        <v>0</v>
      </c>
      <c r="FI88" s="115">
        <v>0</v>
      </c>
      <c r="FJ88" s="115">
        <v>0</v>
      </c>
      <c r="FK88" s="115">
        <v>0</v>
      </c>
      <c r="FL88" s="115">
        <v>0</v>
      </c>
      <c r="FM88" s="115">
        <v>0</v>
      </c>
      <c r="FN88" s="115">
        <v>0</v>
      </c>
      <c r="FO88" s="115">
        <v>0</v>
      </c>
      <c r="FP88" s="115">
        <v>0</v>
      </c>
      <c r="FQ88" s="115">
        <v>0</v>
      </c>
      <c r="FR88" s="115">
        <v>0</v>
      </c>
      <c r="FS88" s="115">
        <v>0</v>
      </c>
      <c r="FT88" s="115">
        <v>0</v>
      </c>
      <c r="FU88" s="115">
        <v>0</v>
      </c>
      <c r="FV88" s="115">
        <v>0</v>
      </c>
      <c r="FW88" s="115">
        <v>0</v>
      </c>
      <c r="FX88" s="115">
        <v>0</v>
      </c>
      <c r="FY88" s="115">
        <v>0</v>
      </c>
      <c r="FZ88" s="115">
        <v>0</v>
      </c>
      <c r="GA88" s="115">
        <v>0</v>
      </c>
      <c r="GB88" s="115">
        <v>0</v>
      </c>
      <c r="GC88" s="115">
        <v>0</v>
      </c>
      <c r="GD88" s="115">
        <v>0</v>
      </c>
      <c r="GE88" s="115">
        <v>0</v>
      </c>
      <c r="GF88" s="115">
        <v>0</v>
      </c>
      <c r="GG88" s="115">
        <v>0</v>
      </c>
      <c r="GH88" s="115">
        <v>0</v>
      </c>
      <c r="GI88" s="115">
        <v>0</v>
      </c>
      <c r="GJ88" s="115">
        <v>0</v>
      </c>
      <c r="GK88" s="115">
        <v>0</v>
      </c>
      <c r="GL88" s="115">
        <v>0</v>
      </c>
      <c r="GM88" s="115">
        <v>0</v>
      </c>
      <c r="GN88" s="115">
        <v>0</v>
      </c>
      <c r="GO88" s="115">
        <v>0</v>
      </c>
      <c r="GP88" s="115">
        <v>0</v>
      </c>
      <c r="GQ88" s="115">
        <v>0</v>
      </c>
      <c r="GR88" s="115">
        <v>0</v>
      </c>
      <c r="GS88" s="115">
        <v>0</v>
      </c>
      <c r="GT88" s="115">
        <v>0</v>
      </c>
      <c r="GU88" s="115">
        <v>0</v>
      </c>
      <c r="GV88" s="115">
        <v>0</v>
      </c>
      <c r="GW88" s="115">
        <v>0</v>
      </c>
      <c r="GX88" s="115">
        <v>0</v>
      </c>
      <c r="GY88" s="115">
        <v>0</v>
      </c>
      <c r="GZ88" s="115">
        <v>0</v>
      </c>
      <c r="HA88" s="115">
        <v>0</v>
      </c>
      <c r="HB88" s="115">
        <v>0</v>
      </c>
      <c r="HC88" s="115">
        <v>0</v>
      </c>
      <c r="HD88" s="115">
        <v>0</v>
      </c>
      <c r="HE88" s="115">
        <v>0</v>
      </c>
      <c r="HF88" s="115">
        <v>0</v>
      </c>
      <c r="HG88" s="115">
        <v>0</v>
      </c>
      <c r="HH88" s="115">
        <v>0</v>
      </c>
      <c r="HI88" s="115">
        <v>0</v>
      </c>
    </row>
    <row r="89" spans="1:217" s="109" customFormat="1" x14ac:dyDescent="0.2">
      <c r="A89" s="113" t="s">
        <v>392</v>
      </c>
      <c r="B89" s="114">
        <v>0</v>
      </c>
      <c r="C89" s="114">
        <v>0</v>
      </c>
      <c r="D89" s="115">
        <v>0</v>
      </c>
      <c r="E89" s="115">
        <v>0</v>
      </c>
      <c r="F89" s="115">
        <v>0</v>
      </c>
      <c r="G89" s="115">
        <v>0</v>
      </c>
      <c r="H89" s="115">
        <v>0</v>
      </c>
      <c r="I89" s="115">
        <v>0</v>
      </c>
      <c r="J89" s="115">
        <v>0</v>
      </c>
      <c r="K89" s="115">
        <v>0</v>
      </c>
      <c r="L89" s="115">
        <v>0</v>
      </c>
      <c r="M89" s="115">
        <v>0</v>
      </c>
      <c r="N89" s="115">
        <v>0</v>
      </c>
      <c r="O89" s="115">
        <v>0</v>
      </c>
      <c r="P89" s="115">
        <v>0</v>
      </c>
      <c r="Q89" s="115">
        <v>0</v>
      </c>
      <c r="R89" s="115">
        <v>0</v>
      </c>
      <c r="S89" s="115">
        <v>0</v>
      </c>
      <c r="T89" s="115">
        <v>0</v>
      </c>
      <c r="U89" s="115">
        <v>0</v>
      </c>
      <c r="V89" s="115">
        <v>0</v>
      </c>
      <c r="W89" s="115">
        <v>0</v>
      </c>
      <c r="X89" s="115">
        <v>0</v>
      </c>
      <c r="Y89" s="115">
        <v>0</v>
      </c>
      <c r="Z89" s="115">
        <v>0</v>
      </c>
      <c r="AA89" s="115">
        <v>0</v>
      </c>
      <c r="AB89" s="115">
        <v>0</v>
      </c>
      <c r="AC89" s="115">
        <v>0</v>
      </c>
      <c r="AD89" s="115">
        <v>0</v>
      </c>
      <c r="AE89" s="115">
        <v>0</v>
      </c>
      <c r="AF89" s="115">
        <v>0</v>
      </c>
      <c r="AG89" s="115">
        <v>0</v>
      </c>
      <c r="AH89" s="115">
        <v>0</v>
      </c>
      <c r="AI89" s="115">
        <v>0</v>
      </c>
      <c r="AJ89" s="115"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v>0</v>
      </c>
      <c r="AR89" s="115">
        <v>0</v>
      </c>
      <c r="AS89" s="115">
        <v>0</v>
      </c>
      <c r="AT89" s="115">
        <v>0</v>
      </c>
      <c r="AU89" s="115">
        <v>0</v>
      </c>
      <c r="AV89" s="115">
        <v>0</v>
      </c>
      <c r="AW89" s="115">
        <v>0</v>
      </c>
      <c r="AX89" s="115">
        <v>0</v>
      </c>
      <c r="AY89" s="115">
        <v>0</v>
      </c>
      <c r="AZ89" s="115">
        <v>0</v>
      </c>
      <c r="BA89" s="115">
        <v>0</v>
      </c>
      <c r="BB89" s="115">
        <v>0</v>
      </c>
      <c r="BC89" s="115">
        <v>0</v>
      </c>
      <c r="BD89" s="115">
        <v>0</v>
      </c>
      <c r="BE89" s="115">
        <v>0</v>
      </c>
      <c r="BF89" s="115">
        <v>0</v>
      </c>
      <c r="BG89" s="115">
        <v>0</v>
      </c>
      <c r="BH89" s="115">
        <v>0</v>
      </c>
      <c r="BI89" s="115">
        <v>0</v>
      </c>
      <c r="BJ89" s="115">
        <v>0</v>
      </c>
      <c r="BK89" s="115">
        <v>0</v>
      </c>
      <c r="BL89" s="115">
        <v>0</v>
      </c>
      <c r="BM89" s="115">
        <v>0</v>
      </c>
      <c r="BN89" s="115">
        <v>0</v>
      </c>
      <c r="BO89" s="115">
        <v>0</v>
      </c>
      <c r="BP89" s="115">
        <v>0</v>
      </c>
      <c r="BQ89" s="115">
        <v>0</v>
      </c>
      <c r="BR89" s="115">
        <v>0</v>
      </c>
      <c r="BS89" s="115">
        <v>0</v>
      </c>
      <c r="BT89" s="115">
        <v>0</v>
      </c>
      <c r="BU89" s="115">
        <v>0</v>
      </c>
      <c r="BV89" s="115">
        <v>0</v>
      </c>
      <c r="BW89" s="115">
        <v>0</v>
      </c>
      <c r="BX89" s="115">
        <v>0</v>
      </c>
      <c r="BY89" s="115">
        <v>0</v>
      </c>
      <c r="BZ89" s="115">
        <v>0</v>
      </c>
      <c r="CA89" s="115">
        <v>0</v>
      </c>
      <c r="CB89" s="115">
        <v>0</v>
      </c>
      <c r="CC89" s="115">
        <v>0</v>
      </c>
      <c r="CD89" s="115">
        <v>0</v>
      </c>
      <c r="CE89" s="115">
        <v>0</v>
      </c>
      <c r="CF89" s="115">
        <v>0</v>
      </c>
      <c r="CG89" s="115">
        <v>0</v>
      </c>
      <c r="CH89" s="115">
        <v>0</v>
      </c>
      <c r="CI89" s="115">
        <v>0</v>
      </c>
      <c r="CJ89" s="115">
        <v>0</v>
      </c>
      <c r="CK89" s="115">
        <v>0</v>
      </c>
      <c r="CL89" s="115">
        <v>0</v>
      </c>
      <c r="CM89" s="115">
        <v>0</v>
      </c>
      <c r="CN89" s="115">
        <v>0</v>
      </c>
      <c r="CO89" s="115">
        <v>0</v>
      </c>
      <c r="CP89" s="115">
        <v>0</v>
      </c>
      <c r="CQ89" s="115">
        <v>0</v>
      </c>
      <c r="CR89" s="115">
        <v>0</v>
      </c>
      <c r="CS89" s="115">
        <v>0</v>
      </c>
      <c r="CT89" s="115">
        <v>0</v>
      </c>
      <c r="CU89" s="115">
        <v>0</v>
      </c>
      <c r="CV89" s="115">
        <v>0</v>
      </c>
      <c r="CW89" s="115">
        <v>0</v>
      </c>
      <c r="CX89" s="115">
        <v>0</v>
      </c>
      <c r="CY89" s="115">
        <v>0</v>
      </c>
      <c r="CZ89" s="115">
        <v>0</v>
      </c>
      <c r="DA89" s="115">
        <v>0</v>
      </c>
      <c r="DB89" s="115">
        <v>0</v>
      </c>
      <c r="DC89" s="115">
        <v>0</v>
      </c>
      <c r="DD89" s="115">
        <v>0</v>
      </c>
      <c r="DE89" s="115">
        <v>0</v>
      </c>
      <c r="DF89" s="115">
        <v>0</v>
      </c>
      <c r="DG89" s="115">
        <v>0</v>
      </c>
      <c r="DH89" s="115">
        <v>0</v>
      </c>
      <c r="DI89" s="115">
        <v>0</v>
      </c>
      <c r="DJ89" s="115">
        <v>0</v>
      </c>
      <c r="DK89" s="115">
        <v>0</v>
      </c>
      <c r="DL89" s="115">
        <v>0</v>
      </c>
      <c r="DM89" s="115">
        <v>0</v>
      </c>
      <c r="DN89" s="115">
        <v>0</v>
      </c>
      <c r="DO89" s="115">
        <v>0</v>
      </c>
      <c r="DP89" s="115">
        <v>0</v>
      </c>
      <c r="DQ89" s="115">
        <v>0</v>
      </c>
      <c r="DR89" s="115">
        <v>0</v>
      </c>
      <c r="DS89" s="115">
        <v>0</v>
      </c>
      <c r="DT89" s="115">
        <v>0</v>
      </c>
      <c r="DU89" s="115">
        <v>0</v>
      </c>
      <c r="DV89" s="115">
        <v>0</v>
      </c>
      <c r="DW89" s="115">
        <v>0</v>
      </c>
      <c r="DX89" s="115">
        <v>0</v>
      </c>
      <c r="DY89" s="115">
        <v>0</v>
      </c>
      <c r="DZ89" s="115">
        <v>0</v>
      </c>
      <c r="EA89" s="115">
        <v>0</v>
      </c>
      <c r="EB89" s="115">
        <v>0</v>
      </c>
      <c r="EC89" s="115">
        <v>0</v>
      </c>
      <c r="ED89" s="115">
        <v>0</v>
      </c>
      <c r="EE89" s="115">
        <v>0</v>
      </c>
      <c r="EF89" s="115">
        <v>0</v>
      </c>
      <c r="EG89" s="115">
        <v>0</v>
      </c>
      <c r="EH89" s="115">
        <v>0</v>
      </c>
      <c r="EI89" s="115">
        <v>0</v>
      </c>
      <c r="EJ89" s="115">
        <v>0</v>
      </c>
      <c r="EK89" s="115">
        <v>0</v>
      </c>
      <c r="EL89" s="115">
        <v>0</v>
      </c>
      <c r="EM89" s="115">
        <v>0</v>
      </c>
      <c r="EN89" s="115">
        <v>0</v>
      </c>
      <c r="EO89" s="115">
        <v>0</v>
      </c>
      <c r="EP89" s="115">
        <v>0</v>
      </c>
      <c r="EQ89" s="115">
        <v>0</v>
      </c>
      <c r="ER89" s="115">
        <v>0</v>
      </c>
      <c r="ES89" s="115">
        <v>0</v>
      </c>
      <c r="ET89" s="115">
        <v>0</v>
      </c>
      <c r="EU89" s="115">
        <v>0</v>
      </c>
      <c r="EV89" s="115">
        <v>0</v>
      </c>
      <c r="EW89" s="115">
        <v>0</v>
      </c>
      <c r="EX89" s="115">
        <v>0</v>
      </c>
      <c r="EY89" s="115">
        <v>0</v>
      </c>
      <c r="EZ89" s="115">
        <v>0</v>
      </c>
      <c r="FA89" s="115">
        <v>0</v>
      </c>
      <c r="FB89" s="115">
        <v>0</v>
      </c>
      <c r="FC89" s="115">
        <v>0</v>
      </c>
      <c r="FD89" s="115">
        <v>0</v>
      </c>
      <c r="FE89" s="115">
        <v>0</v>
      </c>
      <c r="FF89" s="115">
        <v>0</v>
      </c>
      <c r="FG89" s="115">
        <v>0</v>
      </c>
      <c r="FH89" s="115">
        <v>0</v>
      </c>
      <c r="FI89" s="115">
        <v>0</v>
      </c>
      <c r="FJ89" s="115">
        <v>0</v>
      </c>
      <c r="FK89" s="115">
        <v>0</v>
      </c>
      <c r="FL89" s="115">
        <v>0</v>
      </c>
      <c r="FM89" s="115">
        <v>0</v>
      </c>
      <c r="FN89" s="115">
        <v>0</v>
      </c>
      <c r="FO89" s="115">
        <v>0</v>
      </c>
      <c r="FP89" s="115">
        <v>0</v>
      </c>
      <c r="FQ89" s="115">
        <v>0</v>
      </c>
      <c r="FR89" s="115">
        <v>0</v>
      </c>
      <c r="FS89" s="115">
        <v>0</v>
      </c>
      <c r="FT89" s="115">
        <v>0</v>
      </c>
      <c r="FU89" s="115">
        <v>0</v>
      </c>
      <c r="FV89" s="115">
        <v>0</v>
      </c>
      <c r="FW89" s="115">
        <v>0</v>
      </c>
      <c r="FX89" s="115">
        <v>0</v>
      </c>
      <c r="FY89" s="115">
        <v>0</v>
      </c>
      <c r="FZ89" s="115">
        <v>0</v>
      </c>
      <c r="GA89" s="115">
        <v>0</v>
      </c>
      <c r="GB89" s="115">
        <v>0</v>
      </c>
      <c r="GC89" s="115">
        <v>0</v>
      </c>
      <c r="GD89" s="115">
        <v>0</v>
      </c>
      <c r="GE89" s="115">
        <v>0</v>
      </c>
      <c r="GF89" s="115">
        <v>0</v>
      </c>
      <c r="GG89" s="115">
        <v>0</v>
      </c>
      <c r="GH89" s="115">
        <v>0</v>
      </c>
      <c r="GI89" s="115">
        <v>0</v>
      </c>
      <c r="GJ89" s="115">
        <v>0</v>
      </c>
      <c r="GK89" s="115">
        <v>0</v>
      </c>
      <c r="GL89" s="115">
        <v>0</v>
      </c>
      <c r="GM89" s="115">
        <v>0</v>
      </c>
      <c r="GN89" s="115">
        <v>0</v>
      </c>
      <c r="GO89" s="115">
        <v>0</v>
      </c>
      <c r="GP89" s="115">
        <v>0</v>
      </c>
      <c r="GQ89" s="115">
        <v>0</v>
      </c>
      <c r="GR89" s="115">
        <v>0</v>
      </c>
      <c r="GS89" s="115">
        <v>0</v>
      </c>
      <c r="GT89" s="115">
        <v>0</v>
      </c>
      <c r="GU89" s="115">
        <v>0</v>
      </c>
      <c r="GV89" s="115">
        <v>0</v>
      </c>
      <c r="GW89" s="115">
        <v>0</v>
      </c>
      <c r="GX89" s="115">
        <v>0</v>
      </c>
      <c r="GY89" s="115">
        <v>0</v>
      </c>
      <c r="GZ89" s="115">
        <v>0</v>
      </c>
      <c r="HA89" s="115">
        <v>0</v>
      </c>
      <c r="HB89" s="115">
        <v>0</v>
      </c>
      <c r="HC89" s="115">
        <v>0</v>
      </c>
      <c r="HD89" s="115">
        <v>0</v>
      </c>
      <c r="HE89" s="115">
        <v>0</v>
      </c>
      <c r="HF89" s="115">
        <v>0</v>
      </c>
      <c r="HG89" s="115">
        <v>0</v>
      </c>
      <c r="HH89" s="115">
        <v>0</v>
      </c>
      <c r="HI89" s="115">
        <v>0</v>
      </c>
    </row>
    <row r="91" spans="1:217" s="22" customFormat="1" x14ac:dyDescent="0.2">
      <c r="A91" s="34" t="s">
        <v>251</v>
      </c>
      <c r="B91" s="83">
        <f>IFERROR(VLOOKUP(B$7,'CMM2 - FINAN'!$A:$F,4,0),0)</f>
        <v>0</v>
      </c>
      <c r="C91" s="83">
        <f>IFERROR(VLOOKUP(C$7,'CMM2 - FINAN'!$A:$F,4,0),0)</f>
        <v>0</v>
      </c>
      <c r="D91" s="83">
        <f>IFERROR(VLOOKUP(D$7,'CMM2 - FINAN'!$A:$F,4,0),0)</f>
        <v>0</v>
      </c>
      <c r="E91" s="83">
        <f>IFERROR(VLOOKUP(E$7,'CMM2 - FINAN'!$A:$F,4,0),0)</f>
        <v>0</v>
      </c>
      <c r="F91" s="83">
        <f>IFERROR(VLOOKUP(F$7,'CMM2 - FINAN'!$A:$F,4,0),0)</f>
        <v>0</v>
      </c>
      <c r="G91" s="83">
        <f>IFERROR(VLOOKUP(G$7,'CMM2 - FINAN'!$A:$F,4,0),0)</f>
        <v>0</v>
      </c>
      <c r="H91" s="83">
        <f>IFERROR(VLOOKUP(H$7,'CMM2 - FINAN'!$A:$F,4,0),0)</f>
        <v>0</v>
      </c>
      <c r="I91" s="83">
        <f>IFERROR(VLOOKUP(I$7,'CMM2 - FINAN'!$A:$F,4,0),0)</f>
        <v>0</v>
      </c>
      <c r="J91" s="83">
        <f>IFERROR(VLOOKUP(J$7,'CMM2 - FINAN'!$A:$F,4,0),0)</f>
        <v>0</v>
      </c>
      <c r="K91" s="83">
        <f>IFERROR(VLOOKUP(K$7,'CMM2 - FINAN'!$A:$F,4,0),0)</f>
        <v>0</v>
      </c>
      <c r="L91" s="83">
        <f>IFERROR(VLOOKUP(L$7,'CMM2 - FINAN'!$A:$F,4,0),0)</f>
        <v>0</v>
      </c>
      <c r="M91" s="83">
        <f>IFERROR(VLOOKUP(M$7,'CMM2 - FINAN'!$A:$F,4,0),0)</f>
        <v>0</v>
      </c>
      <c r="N91" s="83">
        <f>IFERROR(VLOOKUP(N$7,'CMM2 - FINAN'!$A:$F,4,0),0)</f>
        <v>0</v>
      </c>
      <c r="O91" s="83">
        <f>IFERROR(VLOOKUP(O$7,'CMM2 - FINAN'!$A:$F,4,0),0)</f>
        <v>0</v>
      </c>
      <c r="P91" s="83">
        <f>IFERROR(VLOOKUP(P$7,'CMM2 - FINAN'!$A:$F,4,0),0)</f>
        <v>0</v>
      </c>
      <c r="Q91" s="83">
        <f>IFERROR(VLOOKUP(Q$7,'CMM2 - FINAN'!$A:$F,4,0),0)</f>
        <v>0</v>
      </c>
      <c r="R91" s="83">
        <f>IFERROR(VLOOKUP(R$7,'CMM2 - FINAN'!$A:$F,4,0),0)</f>
        <v>0</v>
      </c>
      <c r="S91" s="83">
        <f>IFERROR(VLOOKUP(S$7,'CMM2 - FINAN'!$A:$F,4,0),0)</f>
        <v>0</v>
      </c>
      <c r="T91" s="83">
        <f>IFERROR(VLOOKUP(T$7,'CMM2 - FINAN'!$A:$F,4,0),0)</f>
        <v>0</v>
      </c>
      <c r="U91" s="83">
        <f>IFERROR(VLOOKUP(U$7,'CMM2 - FINAN'!$A:$F,4,0),0)</f>
        <v>0</v>
      </c>
      <c r="V91" s="83">
        <f>IFERROR(VLOOKUP(V$7,'CMM2 - FINAN'!$A:$F,4,0),0)</f>
        <v>0</v>
      </c>
      <c r="W91" s="83">
        <f>IFERROR(VLOOKUP(W$7,'CMM2 - FINAN'!$A:$F,4,0),0)</f>
        <v>0</v>
      </c>
      <c r="X91" s="83">
        <f>IFERROR(VLOOKUP(X$7,'CMM2 - FINAN'!$A:$F,4,0),0)</f>
        <v>0</v>
      </c>
      <c r="Y91" s="83">
        <f>IFERROR(VLOOKUP(Y$7,'CMM2 - FINAN'!$A:$F,4,0),0)</f>
        <v>0</v>
      </c>
      <c r="Z91" s="83">
        <f>IFERROR(VLOOKUP(Z$7,'CMM2 - FINAN'!$A:$F,4,0),0)</f>
        <v>30.236301823242556</v>
      </c>
      <c r="AA91" s="83">
        <f>IFERROR(VLOOKUP(AA$7,'CMM2 - FINAN'!$A:$F,4,0),0)</f>
        <v>30.236301823242556</v>
      </c>
      <c r="AB91" s="83">
        <f>IFERROR(VLOOKUP(AB$7,'CMM2 - FINAN'!$A:$F,4,0),0)</f>
        <v>30.236301823242556</v>
      </c>
      <c r="AC91" s="83">
        <f>IFERROR(VLOOKUP(AC$7,'CMM2 - FINAN'!$A:$F,4,0),0)</f>
        <v>30.236301823242556</v>
      </c>
      <c r="AD91" s="83">
        <f>IFERROR(VLOOKUP(AD$7,'CMM2 - FINAN'!$A:$F,4,0),0)</f>
        <v>30.236301823242556</v>
      </c>
      <c r="AE91" s="83">
        <f>IFERROR(VLOOKUP(AE$7,'CMM2 - FINAN'!$A:$F,4,0),0)</f>
        <v>30.236301823242556</v>
      </c>
      <c r="AF91" s="83">
        <f>IFERROR(VLOOKUP(AF$7,'CMM2 - FINAN'!$A:$F,4,0),0)</f>
        <v>30.236301823242556</v>
      </c>
      <c r="AG91" s="83">
        <f>IFERROR(VLOOKUP(AG$7,'CMM2 - FINAN'!$A:$F,4,0),0)</f>
        <v>30.236301823242556</v>
      </c>
      <c r="AH91" s="83">
        <f>IFERROR(VLOOKUP(AH$7,'CMM2 - FINAN'!$A:$F,4,0),0)</f>
        <v>30.236301823242556</v>
      </c>
      <c r="AI91" s="83">
        <f>IFERROR(VLOOKUP(AI$7,'CMM2 - FINAN'!$A:$F,4,0),0)</f>
        <v>30.236301823242556</v>
      </c>
      <c r="AJ91" s="83">
        <f>IFERROR(VLOOKUP(AJ$7,'CMM2 - FINAN'!$A:$F,4,0),0)</f>
        <v>30.236301823242556</v>
      </c>
      <c r="AK91" s="83">
        <f>IFERROR(VLOOKUP(AK$7,'CMM2 - FINAN'!$A:$F,4,0),0)</f>
        <v>30.236301823242556</v>
      </c>
      <c r="AL91" s="83">
        <f>IFERROR(VLOOKUP(AL$7,'CMM2 - FINAN'!$A:$F,4,0),0)</f>
        <v>30.236301823242556</v>
      </c>
      <c r="AM91" s="83">
        <f>IFERROR(VLOOKUP(AM$7,'CMM2 - FINAN'!$A:$F,4,0),0)</f>
        <v>30.236301823242556</v>
      </c>
      <c r="AN91" s="83">
        <f>IFERROR(VLOOKUP(AN$7,'CMM2 - FINAN'!$A:$F,4,0),0)</f>
        <v>30.236301823242556</v>
      </c>
      <c r="AO91" s="83">
        <f>IFERROR(VLOOKUP(AO$7,'CMM2 - FINAN'!$A:$F,4,0),0)</f>
        <v>30.236301823242556</v>
      </c>
      <c r="AP91" s="83">
        <f>IFERROR(VLOOKUP(AP$7,'CMM2 - FINAN'!$A:$F,4,0),0)</f>
        <v>30.236301823242556</v>
      </c>
      <c r="AQ91" s="83">
        <f>IFERROR(VLOOKUP(AQ$7,'CMM2 - FINAN'!$A:$F,4,0),0)</f>
        <v>30.236301823242556</v>
      </c>
      <c r="AR91" s="83">
        <f>IFERROR(VLOOKUP(AR$7,'CMM2 - FINAN'!$A:$F,4,0),0)</f>
        <v>30.236301823242556</v>
      </c>
      <c r="AS91" s="83">
        <f>IFERROR(VLOOKUP(AS$7,'CMM2 - FINAN'!$A:$F,4,0),0)</f>
        <v>30.236301823242556</v>
      </c>
      <c r="AT91" s="83">
        <f>IFERROR(VLOOKUP(AT$7,'CMM2 - FINAN'!$A:$F,4,0),0)</f>
        <v>30.236301823242556</v>
      </c>
      <c r="AU91" s="83">
        <f>IFERROR(VLOOKUP(AU$7,'CMM2 - FINAN'!$A:$F,4,0),0)</f>
        <v>30.236301823242556</v>
      </c>
      <c r="AV91" s="83">
        <f>IFERROR(VLOOKUP(AV$7,'CMM2 - FINAN'!$A:$F,4,0),0)</f>
        <v>30.236301823242556</v>
      </c>
      <c r="AW91" s="83">
        <f>IFERROR(VLOOKUP(AW$7,'CMM2 - FINAN'!$A:$F,4,0),0)</f>
        <v>30.236301823242556</v>
      </c>
      <c r="AX91" s="83">
        <f>IFERROR(VLOOKUP(AX$7,'CMM2 - FINAN'!$A:$F,4,0),0)</f>
        <v>30.236301823242556</v>
      </c>
      <c r="AY91" s="83">
        <f>IFERROR(VLOOKUP(AY$7,'CMM2 - FINAN'!$A:$F,4,0),0)</f>
        <v>30.236301823242556</v>
      </c>
      <c r="AZ91" s="83">
        <f>IFERROR(VLOOKUP(AZ$7,'CMM2 - FINAN'!$A:$F,4,0),0)</f>
        <v>30.236301823242556</v>
      </c>
      <c r="BA91" s="83">
        <f>IFERROR(VLOOKUP(BA$7,'CMM2 - FINAN'!$A:$F,4,0),0)</f>
        <v>30.236301823242556</v>
      </c>
      <c r="BB91" s="83">
        <f>IFERROR(VLOOKUP(BB$7,'CMM2 - FINAN'!$A:$F,4,0),0)</f>
        <v>30.236301823242556</v>
      </c>
      <c r="BC91" s="83">
        <f>IFERROR(VLOOKUP(BC$7,'CMM2 - FINAN'!$A:$F,4,0),0)</f>
        <v>30.236301823242556</v>
      </c>
      <c r="BD91" s="83">
        <f>IFERROR(VLOOKUP(BD$7,'CMM2 - FINAN'!$A:$F,4,0),0)</f>
        <v>30.236301823242556</v>
      </c>
      <c r="BE91" s="83">
        <f>IFERROR(VLOOKUP(BE$7,'CMM2 - FINAN'!$A:$F,4,0),0)</f>
        <v>30.236301823242556</v>
      </c>
      <c r="BF91" s="83">
        <f>IFERROR(VLOOKUP(BF$7,'CMM2 - FINAN'!$A:$F,4,0),0)</f>
        <v>30.236301823242556</v>
      </c>
      <c r="BG91" s="83">
        <f>IFERROR(VLOOKUP(BG$7,'CMM2 - FINAN'!$A:$F,4,0),0)</f>
        <v>30.236301823242556</v>
      </c>
      <c r="BH91" s="83">
        <f>IFERROR(VLOOKUP(BH$7,'CMM2 - FINAN'!$A:$F,4,0),0)</f>
        <v>30.236301823242556</v>
      </c>
      <c r="BI91" s="83">
        <f>IFERROR(VLOOKUP(BI$7,'CMM2 - FINAN'!$A:$F,4,0),0)</f>
        <v>30.236301823242556</v>
      </c>
      <c r="BJ91" s="83">
        <f>IFERROR(VLOOKUP(BJ$7,'CMM2 - FINAN'!$A:$F,4,0),0)</f>
        <v>30.236301823242556</v>
      </c>
      <c r="BK91" s="83">
        <f>IFERROR(VLOOKUP(BK$7,'CMM2 - FINAN'!$A:$F,4,0),0)</f>
        <v>30.236301823242556</v>
      </c>
      <c r="BL91" s="83">
        <f>IFERROR(VLOOKUP(BL$7,'CMM2 - FINAN'!$A:$F,4,0),0)</f>
        <v>30.236301823242556</v>
      </c>
      <c r="BM91" s="83">
        <f>IFERROR(VLOOKUP(BM$7,'CMM2 - FINAN'!$A:$F,4,0),0)</f>
        <v>30.236301823242556</v>
      </c>
      <c r="BN91" s="83">
        <f>IFERROR(VLOOKUP(BN$7,'CMM2 - FINAN'!$A:$F,4,0),0)</f>
        <v>30.236301823242556</v>
      </c>
      <c r="BO91" s="83">
        <f>IFERROR(VLOOKUP(BO$7,'CMM2 - FINAN'!$A:$F,4,0),0)</f>
        <v>30.236301823242556</v>
      </c>
      <c r="BP91" s="83">
        <f>IFERROR(VLOOKUP(BP$7,'CMM2 - FINAN'!$A:$F,4,0),0)</f>
        <v>30.236301823242556</v>
      </c>
      <c r="BQ91" s="83">
        <f>IFERROR(VLOOKUP(BQ$7,'CMM2 - FINAN'!$A:$F,4,0),0)</f>
        <v>30.236301823242556</v>
      </c>
      <c r="BR91" s="83">
        <f>IFERROR(VLOOKUP(BR$7,'CMM2 - FINAN'!$A:$F,4,0),0)</f>
        <v>30.236301823242556</v>
      </c>
      <c r="BS91" s="83">
        <f>IFERROR(VLOOKUP(BS$7,'CMM2 - FINAN'!$A:$F,4,0),0)</f>
        <v>30.236301823242556</v>
      </c>
      <c r="BT91" s="83">
        <f>IFERROR(VLOOKUP(BT$7,'CMM2 - FINAN'!$A:$F,4,0),0)</f>
        <v>30.236301823242556</v>
      </c>
      <c r="BU91" s="83">
        <f>IFERROR(VLOOKUP(BU$7,'CMM2 - FINAN'!$A:$F,4,0),0)</f>
        <v>30.236301823242556</v>
      </c>
      <c r="BV91" s="83">
        <f>IFERROR(VLOOKUP(BV$7,'CMM2 - FINAN'!$A:$F,4,0),0)</f>
        <v>30.236301823242556</v>
      </c>
      <c r="BW91" s="83">
        <f>IFERROR(VLOOKUP(BW$7,'CMM2 - FINAN'!$A:$F,4,0),0)</f>
        <v>30.236301823242556</v>
      </c>
      <c r="BX91" s="83">
        <f>IFERROR(VLOOKUP(BX$7,'CMM2 - FINAN'!$A:$F,4,0),0)</f>
        <v>30.236301823242556</v>
      </c>
      <c r="BY91" s="83">
        <f>IFERROR(VLOOKUP(BY$7,'CMM2 - FINAN'!$A:$F,4,0),0)</f>
        <v>30.236301823242556</v>
      </c>
      <c r="BZ91" s="83">
        <f>IFERROR(VLOOKUP(BZ$7,'CMM2 - FINAN'!$A:$F,4,0),0)</f>
        <v>30.236301823242556</v>
      </c>
      <c r="CA91" s="83">
        <f>IFERROR(VLOOKUP(CA$7,'CMM2 - FINAN'!$A:$F,4,0),0)</f>
        <v>30.236301823242556</v>
      </c>
      <c r="CB91" s="83">
        <f>IFERROR(VLOOKUP(CB$7,'CMM2 - FINAN'!$A:$F,4,0),0)</f>
        <v>30.236301823242556</v>
      </c>
      <c r="CC91" s="83">
        <f>IFERROR(VLOOKUP(CC$7,'CMM2 - FINAN'!$A:$F,4,0),0)</f>
        <v>30.236301823242556</v>
      </c>
      <c r="CD91" s="83">
        <f>IFERROR(VLOOKUP(CD$7,'CMM2 - FINAN'!$A:$F,4,0),0)</f>
        <v>30.236301823242556</v>
      </c>
      <c r="CE91" s="83">
        <f>IFERROR(VLOOKUP(CE$7,'CMM2 - FINAN'!$A:$F,4,0),0)</f>
        <v>30.236301823242556</v>
      </c>
      <c r="CF91" s="83">
        <f>IFERROR(VLOOKUP(CF$7,'CMM2 - FINAN'!$A:$F,4,0),0)</f>
        <v>30.236301823242556</v>
      </c>
      <c r="CG91" s="83">
        <f>IFERROR(VLOOKUP(CG$7,'CMM2 - FINAN'!$A:$F,4,0),0)</f>
        <v>30.236301823242556</v>
      </c>
      <c r="CH91" s="83">
        <f>IFERROR(VLOOKUP(CH$7,'CMM2 - FINAN'!$A:$F,4,0),0)</f>
        <v>30.236301823242556</v>
      </c>
      <c r="CI91" s="83">
        <f>IFERROR(VLOOKUP(CI$7,'CMM2 - FINAN'!$A:$F,4,0),0)</f>
        <v>30.236301823242556</v>
      </c>
      <c r="CJ91" s="83">
        <f>IFERROR(VLOOKUP(CJ$7,'CMM2 - FINAN'!$A:$F,4,0),0)</f>
        <v>30.236301823242556</v>
      </c>
      <c r="CK91" s="83">
        <f>IFERROR(VLOOKUP(CK$7,'CMM2 - FINAN'!$A:$F,4,0),0)</f>
        <v>30.236301823242556</v>
      </c>
      <c r="CL91" s="83">
        <f>IFERROR(VLOOKUP(CL$7,'CMM2 - FINAN'!$A:$F,4,0),0)</f>
        <v>30.236301823242556</v>
      </c>
      <c r="CM91" s="83">
        <f>IFERROR(VLOOKUP(CM$7,'CMM2 - FINAN'!$A:$F,4,0),0)</f>
        <v>30.236301823242556</v>
      </c>
      <c r="CN91" s="83">
        <f>IFERROR(VLOOKUP(CN$7,'CMM2 - FINAN'!$A:$F,4,0),0)</f>
        <v>30.236301823242556</v>
      </c>
      <c r="CO91" s="83">
        <f>IFERROR(VLOOKUP(CO$7,'CMM2 - FINAN'!$A:$F,4,0),0)</f>
        <v>30.236301823242556</v>
      </c>
      <c r="CP91" s="83">
        <f>IFERROR(VLOOKUP(CP$7,'CMM2 - FINAN'!$A:$F,4,0),0)</f>
        <v>30.236301823242556</v>
      </c>
      <c r="CQ91" s="83">
        <f>IFERROR(VLOOKUP(CQ$7,'CMM2 - FINAN'!$A:$F,4,0),0)</f>
        <v>30.236301823242556</v>
      </c>
      <c r="CR91" s="83">
        <f>IFERROR(VLOOKUP(CR$7,'CMM2 - FINAN'!$A:$F,4,0),0)</f>
        <v>30.236301823242556</v>
      </c>
      <c r="CS91" s="83">
        <f>IFERROR(VLOOKUP(CS$7,'CMM2 - FINAN'!$A:$F,4,0),0)</f>
        <v>30.236301823242556</v>
      </c>
      <c r="CT91" s="83">
        <f>IFERROR(VLOOKUP(CT$7,'CMM2 - FINAN'!$A:$F,4,0),0)</f>
        <v>30.236301823242556</v>
      </c>
      <c r="CU91" s="83">
        <f>IFERROR(VLOOKUP(CU$7,'CMM2 - FINAN'!$A:$F,4,0),0)</f>
        <v>30.236301823242556</v>
      </c>
      <c r="CV91" s="83">
        <f>IFERROR(VLOOKUP(CV$7,'CMM2 - FINAN'!$A:$F,4,0),0)</f>
        <v>30.236301823242556</v>
      </c>
      <c r="CW91" s="83">
        <f>IFERROR(VLOOKUP(CW$7,'CMM2 - FINAN'!$A:$F,4,0),0)</f>
        <v>30.236301823242556</v>
      </c>
      <c r="CX91" s="83">
        <f>IFERROR(VLOOKUP(CX$7,'CMM2 - FINAN'!$A:$F,4,0),0)</f>
        <v>30.236301823242556</v>
      </c>
      <c r="CY91" s="83">
        <f>IFERROR(VLOOKUP(CY$7,'CMM2 - FINAN'!$A:$F,4,0),0)</f>
        <v>30.236301823242556</v>
      </c>
      <c r="CZ91" s="83">
        <f>IFERROR(VLOOKUP(CZ$7,'CMM2 - FINAN'!$A:$F,4,0),0)</f>
        <v>30.236301823242556</v>
      </c>
      <c r="DA91" s="83">
        <f>IFERROR(VLOOKUP(DA$7,'CMM2 - FINAN'!$A:$F,4,0),0)</f>
        <v>30.236301823242556</v>
      </c>
      <c r="DB91" s="83">
        <f>IFERROR(VLOOKUP(DB$7,'CMM2 - FINAN'!$A:$F,4,0),0)</f>
        <v>30.236301823242556</v>
      </c>
      <c r="DC91" s="83">
        <f>IFERROR(VLOOKUP(DC$7,'CMM2 - FINAN'!$A:$F,4,0),0)</f>
        <v>30.236301823242556</v>
      </c>
      <c r="DD91" s="83">
        <f>IFERROR(VLOOKUP(DD$7,'CMM2 - FINAN'!$A:$F,4,0),0)</f>
        <v>30.236301823242556</v>
      </c>
      <c r="DE91" s="83">
        <f>IFERROR(VLOOKUP(DE$7,'CMM2 - FINAN'!$A:$F,4,0),0)</f>
        <v>30.236301823242556</v>
      </c>
      <c r="DF91" s="83">
        <f>IFERROR(VLOOKUP(DF$7,'CMM2 - FINAN'!$A:$F,4,0),0)</f>
        <v>30.236301823242556</v>
      </c>
      <c r="DG91" s="83">
        <f>IFERROR(VLOOKUP(DG$7,'CMM2 - FINAN'!$A:$F,4,0),0)</f>
        <v>30.236301823242556</v>
      </c>
      <c r="DH91" s="83">
        <f>IFERROR(VLOOKUP(DH$7,'CMM2 - FINAN'!$A:$F,4,0),0)</f>
        <v>30.236301823242556</v>
      </c>
      <c r="DI91" s="83">
        <f>IFERROR(VLOOKUP(DI$7,'CMM2 - FINAN'!$A:$F,4,0),0)</f>
        <v>30.236301823242556</v>
      </c>
      <c r="DJ91" s="83">
        <f>IFERROR(VLOOKUP(DJ$7,'CMM2 - FINAN'!$A:$F,4,0),0)</f>
        <v>30.236301823242556</v>
      </c>
      <c r="DK91" s="83">
        <f>IFERROR(VLOOKUP(DK$7,'CMM2 - FINAN'!$A:$F,4,0),0)</f>
        <v>30.236301823242556</v>
      </c>
      <c r="DL91" s="83">
        <f>IFERROR(VLOOKUP(DL$7,'CMM2 - FINAN'!$A:$F,4,0),0)</f>
        <v>30.236301823242556</v>
      </c>
      <c r="DM91" s="83">
        <f>IFERROR(VLOOKUP(DM$7,'CMM2 - FINAN'!$A:$F,4,0),0)</f>
        <v>30.236301823242556</v>
      </c>
      <c r="DN91" s="83">
        <f>IFERROR(VLOOKUP(DN$7,'CMM2 - FINAN'!$A:$F,4,0),0)</f>
        <v>30.236301823242556</v>
      </c>
      <c r="DO91" s="83">
        <f>IFERROR(VLOOKUP(DO$7,'CMM2 - FINAN'!$A:$F,4,0),0)</f>
        <v>30.236301823242556</v>
      </c>
      <c r="DP91" s="83">
        <f>IFERROR(VLOOKUP(DP$7,'CMM2 - FINAN'!$A:$F,4,0),0)</f>
        <v>30.236301823242556</v>
      </c>
      <c r="DQ91" s="83">
        <f>IFERROR(VLOOKUP(DQ$7,'CMM2 - FINAN'!$A:$F,4,0),0)</f>
        <v>30.236301823242556</v>
      </c>
      <c r="DR91" s="83">
        <f>IFERROR(VLOOKUP(DR$7,'CMM2 - FINAN'!$A:$F,4,0),0)</f>
        <v>0</v>
      </c>
      <c r="DS91" s="83">
        <f>IFERROR(VLOOKUP(DS$7,'CMM2 - FINAN'!$A:$F,4,0),0)</f>
        <v>0</v>
      </c>
      <c r="DT91" s="83">
        <f>IFERROR(VLOOKUP(DT$7,'CMM2 - FINAN'!$A:$F,4,0),0)</f>
        <v>0</v>
      </c>
      <c r="DU91" s="83">
        <f>IFERROR(VLOOKUP(DU$7,'CMM2 - FINAN'!$A:$F,4,0),0)</f>
        <v>0</v>
      </c>
      <c r="DV91" s="83">
        <f>IFERROR(VLOOKUP(DV$7,'CMM2 - FINAN'!$A:$F,4,0),0)</f>
        <v>0</v>
      </c>
      <c r="DW91" s="83">
        <f>IFERROR(VLOOKUP(DW$7,'CMM2 - FINAN'!$A:$F,4,0),0)</f>
        <v>0</v>
      </c>
      <c r="DX91" s="83">
        <f>IFERROR(VLOOKUP(DX$7,'CMM2 - FINAN'!$A:$F,4,0),0)</f>
        <v>0</v>
      </c>
      <c r="DY91" s="83">
        <f>IFERROR(VLOOKUP(DY$7,'CMM2 - FINAN'!$A:$F,4,0),0)</f>
        <v>0</v>
      </c>
      <c r="DZ91" s="83">
        <f>IFERROR(VLOOKUP(DZ$7,'CMM2 - FINAN'!$A:$F,4,0),0)</f>
        <v>0</v>
      </c>
      <c r="EA91" s="83">
        <f>IFERROR(VLOOKUP(EA$7,'CMM2 - FINAN'!$A:$F,4,0),0)</f>
        <v>0</v>
      </c>
      <c r="EB91" s="83">
        <f>IFERROR(VLOOKUP(EB$7,'CMM2 - FINAN'!$A:$F,4,0),0)</f>
        <v>0</v>
      </c>
      <c r="EC91" s="83">
        <f>IFERROR(VLOOKUP(EC$7,'CMM2 - FINAN'!$A:$F,4,0),0)</f>
        <v>0</v>
      </c>
      <c r="ED91" s="83">
        <f>IFERROR(VLOOKUP(ED$7,'CMM2 - FINAN'!$A:$F,4,0),0)</f>
        <v>0</v>
      </c>
      <c r="EE91" s="83">
        <f>IFERROR(VLOOKUP(EE$7,'CMM2 - FINAN'!$A:$F,4,0),0)</f>
        <v>0</v>
      </c>
      <c r="EF91" s="83">
        <f>IFERROR(VLOOKUP(EF$7,'CMM2 - FINAN'!$A:$F,4,0),0)</f>
        <v>0</v>
      </c>
      <c r="EG91" s="83">
        <f>IFERROR(VLOOKUP(EG$7,'CMM2 - FINAN'!$A:$F,4,0),0)</f>
        <v>0</v>
      </c>
      <c r="EH91" s="83">
        <f>IFERROR(VLOOKUP(EH$7,'CMM2 - FINAN'!$A:$F,4,0),0)</f>
        <v>0</v>
      </c>
      <c r="EI91" s="83">
        <f>IFERROR(VLOOKUP(EI$7,'CMM2 - FINAN'!$A:$F,4,0),0)</f>
        <v>0</v>
      </c>
      <c r="EJ91" s="83">
        <f>IFERROR(VLOOKUP(EJ$7,'CMM2 - FINAN'!$A:$F,4,0),0)</f>
        <v>0</v>
      </c>
      <c r="EK91" s="83">
        <f>IFERROR(VLOOKUP(EK$7,'CMM2 - FINAN'!$A:$F,4,0),0)</f>
        <v>0</v>
      </c>
      <c r="EL91" s="83">
        <f>IFERROR(VLOOKUP(EL$7,'CMM2 - FINAN'!$A:$F,4,0),0)</f>
        <v>0</v>
      </c>
      <c r="EM91" s="83">
        <f>IFERROR(VLOOKUP(EM$7,'CMM2 - FINAN'!$A:$F,4,0),0)</f>
        <v>0</v>
      </c>
      <c r="EN91" s="83">
        <f>IFERROR(VLOOKUP(EN$7,'CMM2 - FINAN'!$A:$F,4,0),0)</f>
        <v>0</v>
      </c>
      <c r="EO91" s="83">
        <f>IFERROR(VLOOKUP(EO$7,'CMM2 - FINAN'!$A:$F,4,0),0)</f>
        <v>0</v>
      </c>
      <c r="EP91" s="83">
        <f>IFERROR(VLOOKUP(EP$7,'CMM2 - FINAN'!$A:$F,4,0),0)</f>
        <v>0</v>
      </c>
      <c r="EQ91" s="83">
        <f>IFERROR(VLOOKUP(EQ$7,'CMM2 - FINAN'!$A:$F,4,0),0)</f>
        <v>0</v>
      </c>
      <c r="ER91" s="83">
        <f>IFERROR(VLOOKUP(ER$7,'CMM2 - FINAN'!$A:$F,4,0),0)</f>
        <v>0</v>
      </c>
      <c r="ES91" s="83">
        <f>IFERROR(VLOOKUP(ES$7,'CMM2 - FINAN'!$A:$F,4,0),0)</f>
        <v>0</v>
      </c>
      <c r="ET91" s="83">
        <f>IFERROR(VLOOKUP(ET$7,'CMM2 - FINAN'!$A:$F,4,0),0)</f>
        <v>0</v>
      </c>
      <c r="EU91" s="83">
        <f>IFERROR(VLOOKUP(EU$7,'CMM2 - FINAN'!$A:$F,4,0),0)</f>
        <v>0</v>
      </c>
      <c r="EV91" s="83">
        <f>IFERROR(VLOOKUP(EV$7,'CMM2 - FINAN'!$A:$F,4,0),0)</f>
        <v>0</v>
      </c>
      <c r="EW91" s="83">
        <f>IFERROR(VLOOKUP(EW$7,'CMM2 - FINAN'!$A:$F,4,0),0)</f>
        <v>0</v>
      </c>
      <c r="EX91" s="83">
        <f>IFERROR(VLOOKUP(EX$7,'CMM2 - FINAN'!$A:$F,4,0),0)</f>
        <v>0</v>
      </c>
      <c r="EY91" s="83">
        <f>IFERROR(VLOOKUP(EY$7,'CMM2 - FINAN'!$A:$F,4,0),0)</f>
        <v>0</v>
      </c>
      <c r="EZ91" s="83">
        <f>IFERROR(VLOOKUP(EZ$7,'CMM2 - FINAN'!$A:$F,4,0),0)</f>
        <v>0</v>
      </c>
      <c r="FA91" s="83">
        <f>IFERROR(VLOOKUP(FA$7,'CMM2 - FINAN'!$A:$F,4,0),0)</f>
        <v>0</v>
      </c>
      <c r="FB91" s="83">
        <f>IFERROR(VLOOKUP(FB$7,'CMM2 - FINAN'!$A:$F,4,0),0)</f>
        <v>0</v>
      </c>
      <c r="FC91" s="83">
        <f>IFERROR(VLOOKUP(FC$7,'CMM2 - FINAN'!$A:$F,4,0),0)</f>
        <v>0</v>
      </c>
      <c r="FD91" s="83">
        <f>IFERROR(VLOOKUP(FD$7,'CMM2 - FINAN'!$A:$F,4,0),0)</f>
        <v>0</v>
      </c>
      <c r="FE91" s="83">
        <f>IFERROR(VLOOKUP(FE$7,'CMM2 - FINAN'!$A:$F,4,0),0)</f>
        <v>0</v>
      </c>
      <c r="FF91" s="83">
        <f>IFERROR(VLOOKUP(FF$7,'CMM2 - FINAN'!$A:$F,4,0),0)</f>
        <v>0</v>
      </c>
      <c r="FG91" s="83">
        <f>IFERROR(VLOOKUP(FG$7,'CMM2 - FINAN'!$A:$F,4,0),0)</f>
        <v>0</v>
      </c>
      <c r="FH91" s="83">
        <f>IFERROR(VLOOKUP(FH$7,'CMM2 - FINAN'!$A:$F,4,0),0)</f>
        <v>0</v>
      </c>
      <c r="FI91" s="83">
        <f>IFERROR(VLOOKUP(FI$7,'CMM2 - FINAN'!$A:$F,4,0),0)</f>
        <v>0</v>
      </c>
      <c r="FJ91" s="83">
        <f>IFERROR(VLOOKUP(FJ$7,'CMM2 - FINAN'!$A:$F,4,0),0)</f>
        <v>0</v>
      </c>
      <c r="FK91" s="83">
        <f>IFERROR(VLOOKUP(FK$7,'CMM2 - FINAN'!$A:$F,4,0),0)</f>
        <v>0</v>
      </c>
      <c r="FL91" s="83">
        <f>IFERROR(VLOOKUP(FL$7,'CMM2 - FINAN'!$A:$F,4,0),0)</f>
        <v>0</v>
      </c>
      <c r="FM91" s="83">
        <f>IFERROR(VLOOKUP(FM$7,'CMM2 - FINAN'!$A:$F,4,0),0)</f>
        <v>0</v>
      </c>
      <c r="FN91" s="83">
        <f>IFERROR(VLOOKUP(FN$7,'CMM2 - FINAN'!$A:$F,4,0),0)</f>
        <v>0</v>
      </c>
      <c r="FO91" s="83">
        <f>IFERROR(VLOOKUP(FO$7,'CMM2 - FINAN'!$A:$F,4,0),0)</f>
        <v>0</v>
      </c>
      <c r="FP91" s="83">
        <f>IFERROR(VLOOKUP(FP$7,'CMM2 - FINAN'!$A:$F,4,0),0)</f>
        <v>0</v>
      </c>
      <c r="FQ91" s="83">
        <f>IFERROR(VLOOKUP(FQ$7,'CMM2 - FINAN'!$A:$F,4,0),0)</f>
        <v>0</v>
      </c>
      <c r="FR91" s="83">
        <f>IFERROR(VLOOKUP(FR$7,'CMM2 - FINAN'!$A:$F,4,0),0)</f>
        <v>0</v>
      </c>
      <c r="FS91" s="83">
        <f>IFERROR(VLOOKUP(FS$7,'CMM2 - FINAN'!$A:$F,4,0),0)</f>
        <v>0</v>
      </c>
      <c r="FT91" s="83">
        <f>IFERROR(VLOOKUP(FT$7,'CMM2 - FINAN'!$A:$F,4,0),0)</f>
        <v>0</v>
      </c>
      <c r="FU91" s="83">
        <f>IFERROR(VLOOKUP(FU$7,'CMM2 - FINAN'!$A:$F,4,0),0)</f>
        <v>0</v>
      </c>
      <c r="FV91" s="83">
        <f>IFERROR(VLOOKUP(FV$7,'CMM2 - FINAN'!$A:$F,4,0),0)</f>
        <v>0</v>
      </c>
      <c r="FW91" s="83">
        <f>IFERROR(VLOOKUP(FW$7,'CMM2 - FINAN'!$A:$F,4,0),0)</f>
        <v>0</v>
      </c>
      <c r="FX91" s="83">
        <f>IFERROR(VLOOKUP(FX$7,'CMM2 - FINAN'!$A:$F,4,0),0)</f>
        <v>0</v>
      </c>
      <c r="FY91" s="83">
        <f>IFERROR(VLOOKUP(FY$7,'CMM2 - FINAN'!$A:$F,4,0),0)</f>
        <v>0</v>
      </c>
      <c r="FZ91" s="83">
        <f>IFERROR(VLOOKUP(FZ$7,'CMM2 - FINAN'!$A:$F,4,0),0)</f>
        <v>0</v>
      </c>
      <c r="GA91" s="83">
        <f>IFERROR(VLOOKUP(GA$7,'CMM2 - FINAN'!$A:$F,4,0),0)</f>
        <v>0</v>
      </c>
      <c r="GB91" s="83">
        <f>IFERROR(VLOOKUP(GB$7,'CMM2 - FINAN'!$A:$F,4,0),0)</f>
        <v>0</v>
      </c>
      <c r="GC91" s="83">
        <f>IFERROR(VLOOKUP(GC$7,'CMM2 - FINAN'!$A:$F,4,0),0)</f>
        <v>0</v>
      </c>
      <c r="GD91" s="83">
        <f>IFERROR(VLOOKUP(GD$7,'CMM2 - FINAN'!$A:$F,4,0),0)</f>
        <v>0</v>
      </c>
      <c r="GE91" s="83">
        <f>IFERROR(VLOOKUP(GE$7,'CMM2 - FINAN'!$A:$F,4,0),0)</f>
        <v>0</v>
      </c>
      <c r="GF91" s="83">
        <f>IFERROR(VLOOKUP(GF$7,'CMM2 - FINAN'!$A:$F,4,0),0)</f>
        <v>0</v>
      </c>
      <c r="GG91" s="83">
        <f>IFERROR(VLOOKUP(GG$7,'CMM2 - FINAN'!$A:$F,4,0),0)</f>
        <v>0</v>
      </c>
      <c r="GH91" s="83">
        <f>IFERROR(VLOOKUP(GH$7,'CMM2 - FINAN'!$A:$F,4,0),0)</f>
        <v>0</v>
      </c>
      <c r="GI91" s="83">
        <f>IFERROR(VLOOKUP(GI$7,'CMM2 - FINAN'!$A:$F,4,0),0)</f>
        <v>0</v>
      </c>
      <c r="GJ91" s="83">
        <f>IFERROR(VLOOKUP(GJ$7,'CMM2 - FINAN'!$A:$F,4,0),0)</f>
        <v>0</v>
      </c>
      <c r="GK91" s="83">
        <f>IFERROR(VLOOKUP(GK$7,'CMM2 - FINAN'!$A:$F,4,0),0)</f>
        <v>0</v>
      </c>
      <c r="GL91" s="83">
        <f>IFERROR(VLOOKUP(GL$7,'CMM2 - FINAN'!$A:$F,4,0),0)</f>
        <v>0</v>
      </c>
      <c r="GM91" s="83">
        <f>IFERROR(VLOOKUP(GM$7,'CMM2 - FINAN'!$A:$F,4,0),0)</f>
        <v>0</v>
      </c>
      <c r="GN91" s="83">
        <f>IFERROR(VLOOKUP(GN$7,'CMM2 - FINAN'!$A:$F,4,0),0)</f>
        <v>0</v>
      </c>
      <c r="GO91" s="83">
        <f>IFERROR(VLOOKUP(GO$7,'CMM2 - FINAN'!$A:$F,4,0),0)</f>
        <v>0</v>
      </c>
      <c r="GP91" s="83">
        <f>IFERROR(VLOOKUP(GP$7,'CMM2 - FINAN'!$A:$F,4,0),0)</f>
        <v>0</v>
      </c>
      <c r="GQ91" s="83">
        <f>IFERROR(VLOOKUP(GQ$7,'CMM2 - FINAN'!$A:$F,4,0),0)</f>
        <v>0</v>
      </c>
      <c r="GR91" s="83">
        <f>IFERROR(VLOOKUP(GR$7,'CMM2 - FINAN'!$A:$F,4,0),0)</f>
        <v>0</v>
      </c>
      <c r="GS91" s="83">
        <f>IFERROR(VLOOKUP(GS$7,'CMM2 - FINAN'!$A:$F,4,0),0)</f>
        <v>0</v>
      </c>
      <c r="GT91" s="83">
        <f>IFERROR(VLOOKUP(GT$7,'CMM2 - FINAN'!$A:$F,4,0),0)</f>
        <v>0</v>
      </c>
      <c r="GU91" s="83">
        <f>IFERROR(VLOOKUP(GU$7,'CMM2 - FINAN'!$A:$F,4,0),0)</f>
        <v>0</v>
      </c>
      <c r="GV91" s="83">
        <f>IFERROR(VLOOKUP(GV$7,'CMM2 - FINAN'!$A:$F,4,0),0)</f>
        <v>0</v>
      </c>
      <c r="GW91" s="83">
        <f>IFERROR(VLOOKUP(GW$7,'CMM2 - FINAN'!$A:$F,4,0),0)</f>
        <v>0</v>
      </c>
      <c r="GX91" s="83">
        <f>IFERROR(VLOOKUP(GX$7,'CMM2 - FINAN'!$A:$F,4,0),0)</f>
        <v>0</v>
      </c>
      <c r="GY91" s="83">
        <f>IFERROR(VLOOKUP(GY$7,'CMM2 - FINAN'!$A:$F,4,0),0)</f>
        <v>0</v>
      </c>
      <c r="GZ91" s="83">
        <f>IFERROR(VLOOKUP(GZ$7,'CMM2 - FINAN'!$A:$F,4,0),0)</f>
        <v>0</v>
      </c>
      <c r="HA91" s="83">
        <f>IFERROR(VLOOKUP(HA$7,'CMM2 - FINAN'!$A:$F,4,0),0)</f>
        <v>0</v>
      </c>
      <c r="HB91" s="83">
        <f>IFERROR(VLOOKUP(HB$7,'CMM2 - FINAN'!$A:$F,4,0),0)</f>
        <v>0</v>
      </c>
      <c r="HC91" s="83">
        <f>IFERROR(VLOOKUP(HC$7,'CMM2 - FINAN'!$A:$F,4,0),0)</f>
        <v>0</v>
      </c>
      <c r="HD91" s="83">
        <f>IFERROR(VLOOKUP(HD$7,'CMM2 - FINAN'!$A:$F,4,0),0)</f>
        <v>0</v>
      </c>
      <c r="HE91" s="83">
        <f>IFERROR(VLOOKUP(HE$7,'CMM2 - FINAN'!$A:$F,4,0),0)</f>
        <v>0</v>
      </c>
      <c r="HF91" s="83">
        <f>IFERROR(VLOOKUP(HF$7,'CMM2 - FINAN'!$A:$F,4,0),0)</f>
        <v>0</v>
      </c>
      <c r="HG91" s="83">
        <f>IFERROR(VLOOKUP(HG$7,'CMM2 - FINAN'!$A:$F,4,0),0)</f>
        <v>0</v>
      </c>
      <c r="HH91" s="83">
        <f>IFERROR(VLOOKUP(HH$7,'CMM2 - FINAN'!$A:$F,4,0),0)</f>
        <v>0</v>
      </c>
      <c r="HI91" s="83">
        <f>IFERROR(VLOOKUP(HI$7,'CMM2 - FINAN'!$A:$F,4,0),0)</f>
        <v>0</v>
      </c>
    </row>
    <row r="92" spans="1:217" x14ac:dyDescent="0.2">
      <c r="A92" s="29" t="s">
        <v>252</v>
      </c>
      <c r="B92" s="77" t="e">
        <f>_xlfn.SINGLE(estruturacaoOpe)*SUM('CMM2 - FINAN'!B:B)</f>
        <v>#REF!</v>
      </c>
      <c r="C92" s="77">
        <v>0</v>
      </c>
      <c r="D92" s="77">
        <v>0</v>
      </c>
      <c r="E92" s="77">
        <v>0</v>
      </c>
      <c r="F92" s="77">
        <v>0</v>
      </c>
      <c r="G92" s="77">
        <v>0</v>
      </c>
      <c r="H92" s="77">
        <v>0</v>
      </c>
      <c r="I92" s="77">
        <v>0</v>
      </c>
      <c r="J92" s="77">
        <v>0</v>
      </c>
      <c r="K92" s="77">
        <v>0</v>
      </c>
      <c r="L92" s="77">
        <v>0</v>
      </c>
      <c r="M92" s="77">
        <v>0</v>
      </c>
      <c r="N92" s="77">
        <v>0</v>
      </c>
      <c r="O92" s="77">
        <v>0</v>
      </c>
      <c r="P92" s="77">
        <v>0</v>
      </c>
      <c r="Q92" s="77">
        <v>0</v>
      </c>
      <c r="R92" s="77">
        <v>0</v>
      </c>
      <c r="S92" s="77">
        <v>0</v>
      </c>
      <c r="T92" s="77">
        <v>0</v>
      </c>
      <c r="U92" s="77">
        <v>0</v>
      </c>
      <c r="V92" s="77">
        <v>0</v>
      </c>
      <c r="W92" s="77">
        <v>0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0</v>
      </c>
      <c r="AE92" s="77">
        <v>0</v>
      </c>
      <c r="AF92" s="77">
        <v>0</v>
      </c>
      <c r="AG92" s="77">
        <v>0</v>
      </c>
      <c r="AH92" s="77">
        <v>0</v>
      </c>
      <c r="AI92" s="77">
        <v>0</v>
      </c>
      <c r="AJ92" s="77">
        <v>0</v>
      </c>
      <c r="AK92" s="77">
        <v>0</v>
      </c>
      <c r="AL92" s="77">
        <v>0</v>
      </c>
      <c r="AM92" s="77">
        <v>0</v>
      </c>
      <c r="AN92" s="77">
        <v>0</v>
      </c>
      <c r="AO92" s="77">
        <v>0</v>
      </c>
      <c r="AP92" s="77">
        <v>0</v>
      </c>
      <c r="AQ92" s="77">
        <v>0</v>
      </c>
      <c r="AR92" s="77">
        <v>0</v>
      </c>
      <c r="AS92" s="77">
        <v>0</v>
      </c>
      <c r="AT92" s="77">
        <v>0</v>
      </c>
      <c r="AU92" s="77">
        <v>0</v>
      </c>
      <c r="AV92" s="77">
        <v>0</v>
      </c>
      <c r="AW92" s="77">
        <v>0</v>
      </c>
      <c r="AX92" s="77">
        <v>0</v>
      </c>
      <c r="AY92" s="77">
        <v>0</v>
      </c>
      <c r="AZ92" s="77">
        <v>0</v>
      </c>
      <c r="BA92" s="77">
        <v>0</v>
      </c>
      <c r="BB92" s="77">
        <v>0</v>
      </c>
      <c r="BC92" s="77">
        <v>0</v>
      </c>
      <c r="BD92" s="77">
        <v>0</v>
      </c>
      <c r="BE92" s="77">
        <v>0</v>
      </c>
      <c r="BF92" s="77">
        <v>0</v>
      </c>
      <c r="BG92" s="77">
        <v>0</v>
      </c>
      <c r="BH92" s="77">
        <v>0</v>
      </c>
      <c r="BI92" s="77">
        <v>0</v>
      </c>
      <c r="BJ92" s="77">
        <v>0</v>
      </c>
      <c r="BK92" s="77">
        <v>0</v>
      </c>
      <c r="BL92" s="77">
        <v>0</v>
      </c>
      <c r="BM92" s="77">
        <v>0</v>
      </c>
      <c r="BN92" s="77">
        <v>0</v>
      </c>
      <c r="BO92" s="77">
        <v>0</v>
      </c>
      <c r="BP92" s="77">
        <v>0</v>
      </c>
      <c r="BQ92" s="77">
        <v>0</v>
      </c>
      <c r="BR92" s="77">
        <v>0</v>
      </c>
      <c r="BS92" s="77">
        <v>0</v>
      </c>
      <c r="BT92" s="77">
        <v>0</v>
      </c>
      <c r="BU92" s="77">
        <v>0</v>
      </c>
      <c r="BV92" s="77">
        <v>0</v>
      </c>
      <c r="BW92" s="77">
        <v>0</v>
      </c>
      <c r="BX92" s="77">
        <v>0</v>
      </c>
      <c r="BY92" s="77">
        <v>0</v>
      </c>
      <c r="BZ92" s="77">
        <v>0</v>
      </c>
      <c r="CA92" s="77">
        <v>0</v>
      </c>
      <c r="CB92" s="77">
        <v>0</v>
      </c>
      <c r="CC92" s="77">
        <v>0</v>
      </c>
      <c r="CD92" s="77">
        <v>0</v>
      </c>
      <c r="CE92" s="77">
        <v>0</v>
      </c>
      <c r="CF92" s="77">
        <v>0</v>
      </c>
      <c r="CG92" s="77">
        <v>0</v>
      </c>
      <c r="CH92" s="77">
        <v>0</v>
      </c>
      <c r="CI92" s="77">
        <v>0</v>
      </c>
      <c r="CJ92" s="77">
        <v>0</v>
      </c>
      <c r="CK92" s="77">
        <v>0</v>
      </c>
      <c r="CL92" s="77">
        <v>0</v>
      </c>
      <c r="CM92" s="77">
        <v>0</v>
      </c>
      <c r="CN92" s="77">
        <v>0</v>
      </c>
      <c r="CO92" s="77">
        <v>0</v>
      </c>
      <c r="CP92" s="77">
        <v>0</v>
      </c>
      <c r="CQ92" s="77">
        <v>0</v>
      </c>
      <c r="CR92" s="77">
        <v>0</v>
      </c>
      <c r="CS92" s="77">
        <v>0</v>
      </c>
      <c r="CT92" s="77">
        <v>0</v>
      </c>
      <c r="CU92" s="77">
        <v>0</v>
      </c>
      <c r="CV92" s="77">
        <v>0</v>
      </c>
      <c r="CW92" s="77">
        <v>0</v>
      </c>
      <c r="CX92" s="77">
        <v>0</v>
      </c>
      <c r="CY92" s="77">
        <v>0</v>
      </c>
      <c r="CZ92" s="77">
        <v>0</v>
      </c>
      <c r="DA92" s="77">
        <v>0</v>
      </c>
      <c r="DB92" s="77">
        <v>0</v>
      </c>
      <c r="DC92" s="77">
        <v>0</v>
      </c>
      <c r="DD92" s="77">
        <v>0</v>
      </c>
      <c r="DE92" s="77">
        <v>0</v>
      </c>
      <c r="DF92" s="77">
        <v>0</v>
      </c>
      <c r="DG92" s="77">
        <v>0</v>
      </c>
      <c r="DH92" s="77">
        <v>0</v>
      </c>
      <c r="DI92" s="77">
        <v>0</v>
      </c>
      <c r="DJ92" s="77">
        <v>0</v>
      </c>
      <c r="DK92" s="77">
        <v>0</v>
      </c>
      <c r="DL92" s="77">
        <v>0</v>
      </c>
      <c r="DM92" s="77">
        <v>0</v>
      </c>
      <c r="DN92" s="77">
        <v>0</v>
      </c>
      <c r="DO92" s="77">
        <v>0</v>
      </c>
      <c r="DP92" s="77">
        <v>0</v>
      </c>
      <c r="DQ92" s="77">
        <v>0</v>
      </c>
      <c r="DR92" s="77">
        <v>0</v>
      </c>
      <c r="DS92" s="77">
        <v>0</v>
      </c>
      <c r="DT92" s="77">
        <v>0</v>
      </c>
      <c r="DU92" s="77">
        <v>0</v>
      </c>
      <c r="DV92" s="77">
        <v>0</v>
      </c>
      <c r="DW92" s="77">
        <v>0</v>
      </c>
      <c r="DX92" s="77">
        <v>0</v>
      </c>
      <c r="DY92" s="77">
        <v>0</v>
      </c>
      <c r="DZ92" s="77">
        <v>0</v>
      </c>
      <c r="EA92" s="77">
        <v>0</v>
      </c>
      <c r="EB92" s="77">
        <v>0</v>
      </c>
      <c r="EC92" s="77">
        <v>0</v>
      </c>
      <c r="ED92" s="77">
        <v>0</v>
      </c>
      <c r="EE92" s="77">
        <v>0</v>
      </c>
      <c r="EF92" s="77">
        <v>0</v>
      </c>
      <c r="EG92" s="77">
        <v>0</v>
      </c>
      <c r="EH92" s="77">
        <v>0</v>
      </c>
      <c r="EI92" s="77">
        <v>0</v>
      </c>
      <c r="EJ92" s="77">
        <v>0</v>
      </c>
      <c r="EK92" s="77">
        <v>0</v>
      </c>
      <c r="EL92" s="77">
        <v>0</v>
      </c>
      <c r="EM92" s="77">
        <v>0</v>
      </c>
      <c r="EN92" s="77">
        <v>0</v>
      </c>
      <c r="EO92" s="77">
        <v>0</v>
      </c>
      <c r="EP92" s="77">
        <v>0</v>
      </c>
      <c r="EQ92" s="77">
        <v>0</v>
      </c>
      <c r="ER92" s="77">
        <v>0</v>
      </c>
      <c r="ES92" s="77">
        <v>0</v>
      </c>
      <c r="ET92" s="77">
        <v>0</v>
      </c>
      <c r="EU92" s="77">
        <v>0</v>
      </c>
      <c r="EV92" s="77">
        <v>0</v>
      </c>
      <c r="EW92" s="77">
        <v>0</v>
      </c>
      <c r="EX92" s="77">
        <v>0</v>
      </c>
      <c r="EY92" s="77">
        <v>0</v>
      </c>
      <c r="EZ92" s="77">
        <v>0</v>
      </c>
      <c r="FA92" s="77">
        <v>0</v>
      </c>
      <c r="FB92" s="77">
        <v>0</v>
      </c>
      <c r="FC92" s="77">
        <v>0</v>
      </c>
      <c r="FD92" s="77">
        <v>0</v>
      </c>
      <c r="FE92" s="77">
        <v>0</v>
      </c>
      <c r="FF92" s="77">
        <v>0</v>
      </c>
      <c r="FG92" s="77">
        <v>0</v>
      </c>
      <c r="FH92" s="77">
        <v>0</v>
      </c>
      <c r="FI92" s="77">
        <v>0</v>
      </c>
      <c r="FJ92" s="77">
        <v>0</v>
      </c>
      <c r="FK92" s="77">
        <v>0</v>
      </c>
      <c r="FL92" s="77">
        <v>0</v>
      </c>
      <c r="FM92" s="77">
        <v>0</v>
      </c>
      <c r="FN92" s="77">
        <v>0</v>
      </c>
      <c r="FO92" s="77">
        <v>0</v>
      </c>
      <c r="FP92" s="77">
        <v>0</v>
      </c>
      <c r="FQ92" s="77">
        <v>0</v>
      </c>
      <c r="FR92" s="77">
        <v>0</v>
      </c>
      <c r="FS92" s="77">
        <v>0</v>
      </c>
      <c r="FT92" s="77">
        <v>0</v>
      </c>
      <c r="FU92" s="77">
        <v>0</v>
      </c>
      <c r="FV92" s="77">
        <v>0</v>
      </c>
      <c r="FW92" s="77">
        <v>0</v>
      </c>
      <c r="FX92" s="77">
        <v>0</v>
      </c>
      <c r="FY92" s="77">
        <v>0</v>
      </c>
      <c r="FZ92" s="77">
        <v>0</v>
      </c>
      <c r="GA92" s="77">
        <v>0</v>
      </c>
      <c r="GB92" s="77">
        <v>0</v>
      </c>
      <c r="GC92" s="77">
        <v>0</v>
      </c>
      <c r="GD92" s="77">
        <v>0</v>
      </c>
      <c r="GE92" s="77">
        <v>0</v>
      </c>
      <c r="GF92" s="77">
        <v>0</v>
      </c>
      <c r="GG92" s="77">
        <v>0</v>
      </c>
      <c r="GH92" s="77">
        <v>0</v>
      </c>
      <c r="GI92" s="77">
        <v>0</v>
      </c>
      <c r="GJ92" s="77">
        <v>0</v>
      </c>
      <c r="GK92" s="77">
        <v>0</v>
      </c>
      <c r="GL92" s="77">
        <v>0</v>
      </c>
      <c r="GM92" s="77">
        <v>0</v>
      </c>
      <c r="GN92" s="77">
        <v>0</v>
      </c>
      <c r="GO92" s="77">
        <v>0</v>
      </c>
      <c r="GP92" s="77">
        <v>0</v>
      </c>
      <c r="GQ92" s="77">
        <v>0</v>
      </c>
      <c r="GR92" s="77">
        <v>0</v>
      </c>
      <c r="GS92" s="77">
        <v>0</v>
      </c>
      <c r="GT92" s="77">
        <v>0</v>
      </c>
      <c r="GU92" s="77">
        <v>0</v>
      </c>
      <c r="GV92" s="77">
        <v>0</v>
      </c>
      <c r="GW92" s="77">
        <v>0</v>
      </c>
      <c r="GX92" s="77">
        <v>0</v>
      </c>
      <c r="GY92" s="77">
        <v>0</v>
      </c>
      <c r="GZ92" s="77">
        <v>0</v>
      </c>
      <c r="HA92" s="77">
        <v>0</v>
      </c>
      <c r="HB92" s="77">
        <v>0</v>
      </c>
      <c r="HC92" s="77">
        <v>0</v>
      </c>
      <c r="HD92" s="77">
        <v>0</v>
      </c>
      <c r="HE92" s="77">
        <v>0</v>
      </c>
      <c r="HF92" s="77">
        <v>0</v>
      </c>
      <c r="HG92" s="77">
        <v>0</v>
      </c>
      <c r="HH92" s="77">
        <v>0</v>
      </c>
      <c r="HI92" s="77">
        <v>0</v>
      </c>
    </row>
    <row r="93" spans="1:217" x14ac:dyDescent="0.2">
      <c r="A93" s="29" t="s">
        <v>253</v>
      </c>
      <c r="B93" s="77" t="e">
        <f>IF(B7&lt;=_xlfn.SINGLE(PrazoFin)*12,_xlfn.SINGLE(compromisso)*MAX('CMM2 - FINAN'!$F:$F),0)</f>
        <v>#REF!</v>
      </c>
      <c r="C93" s="77" t="e">
        <f>IF(C7&lt;=_xlfn.SINGLE(PrazoFin)*12,_xlfn.SINGLE(compromisso)*MAX('CMM2 - FINAN'!$F:$F),0)</f>
        <v>#REF!</v>
      </c>
      <c r="D93" s="77" t="e">
        <f>IF(D7&lt;=_xlfn.SINGLE(PrazoFin)*12,_xlfn.SINGLE(compromisso)*MAX('CMM2 - FINAN'!$F:$F),0)</f>
        <v>#REF!</v>
      </c>
      <c r="E93" s="77" t="e">
        <f>IF(E7&lt;=_xlfn.SINGLE(PrazoFin)*12,_xlfn.SINGLE(compromisso)*MAX('CMM2 - FINAN'!$F:$F),0)</f>
        <v>#REF!</v>
      </c>
      <c r="F93" s="77" t="e">
        <f>IF(F7&lt;=_xlfn.SINGLE(PrazoFin)*12,_xlfn.SINGLE(compromisso)*MAX('CMM2 - FINAN'!$F:$F),0)</f>
        <v>#REF!</v>
      </c>
      <c r="G93" s="77" t="e">
        <f>IF(G7&lt;=_xlfn.SINGLE(PrazoFin)*12,_xlfn.SINGLE(compromisso)*MAX('CMM2 - FINAN'!$F:$F),0)</f>
        <v>#REF!</v>
      </c>
      <c r="H93" s="77" t="e">
        <f>IF(H7&lt;=_xlfn.SINGLE(PrazoFin)*12,_xlfn.SINGLE(compromisso)*MAX('CMM2 - FINAN'!$F:$F),0)</f>
        <v>#REF!</v>
      </c>
      <c r="I93" s="77" t="e">
        <f>IF(I7&lt;=_xlfn.SINGLE(PrazoFin)*12,_xlfn.SINGLE(compromisso)*MAX('CMM2 - FINAN'!$F:$F),0)</f>
        <v>#REF!</v>
      </c>
      <c r="J93" s="77" t="e">
        <f>IF(J7&lt;=_xlfn.SINGLE(PrazoFin)*12,_xlfn.SINGLE(compromisso)*MAX('CMM2 - FINAN'!$F:$F),0)</f>
        <v>#REF!</v>
      </c>
      <c r="K93" s="77" t="e">
        <f>IF(K7&lt;=_xlfn.SINGLE(PrazoFin)*12,_xlfn.SINGLE(compromisso)*MAX('CMM2 - FINAN'!$F:$F),0)</f>
        <v>#REF!</v>
      </c>
      <c r="L93" s="77" t="e">
        <f>IF(L7&lt;=_xlfn.SINGLE(PrazoFin)*12,_xlfn.SINGLE(compromisso)*MAX('CMM2 - FINAN'!$F:$F),0)</f>
        <v>#REF!</v>
      </c>
      <c r="M93" s="77" t="e">
        <f>IF(M7&lt;=_xlfn.SINGLE(PrazoFin)*12,_xlfn.SINGLE(compromisso)*MAX('CMM2 - FINAN'!$F:$F),0)</f>
        <v>#REF!</v>
      </c>
      <c r="N93" s="77" t="e">
        <f>IF(N7&lt;=_xlfn.SINGLE(PrazoFin)*12,_xlfn.SINGLE(compromisso)*MAX('CMM2 - FINAN'!$F:$F),0)</f>
        <v>#REF!</v>
      </c>
      <c r="O93" s="77" t="e">
        <f>IF(O7&lt;=_xlfn.SINGLE(PrazoFin)*12,_xlfn.SINGLE(compromisso)*MAX('CMM2 - FINAN'!$F:$F),0)</f>
        <v>#REF!</v>
      </c>
      <c r="P93" s="77" t="e">
        <f>IF(P7&lt;=_xlfn.SINGLE(PrazoFin)*12,_xlfn.SINGLE(compromisso)*MAX('CMM2 - FINAN'!$F:$F),0)</f>
        <v>#REF!</v>
      </c>
      <c r="Q93" s="77" t="e">
        <f>IF(Q7&lt;=_xlfn.SINGLE(PrazoFin)*12,_xlfn.SINGLE(compromisso)*MAX('CMM2 - FINAN'!$F:$F),0)</f>
        <v>#REF!</v>
      </c>
      <c r="R93" s="77" t="e">
        <f>IF(R7&lt;=_xlfn.SINGLE(PrazoFin)*12,_xlfn.SINGLE(compromisso)*MAX('CMM2 - FINAN'!$F:$F),0)</f>
        <v>#REF!</v>
      </c>
      <c r="S93" s="77" t="e">
        <f>IF(S7&lt;=_xlfn.SINGLE(PrazoFin)*12,_xlfn.SINGLE(compromisso)*MAX('CMM2 - FINAN'!$F:$F),0)</f>
        <v>#REF!</v>
      </c>
      <c r="T93" s="77" t="e">
        <f>IF(T7&lt;=_xlfn.SINGLE(PrazoFin)*12,_xlfn.SINGLE(compromisso)*MAX('CMM2 - FINAN'!$F:$F),0)</f>
        <v>#REF!</v>
      </c>
      <c r="U93" s="77" t="e">
        <f>IF(U7&lt;=_xlfn.SINGLE(PrazoFin)*12,_xlfn.SINGLE(compromisso)*MAX('CMM2 - FINAN'!$F:$F),0)</f>
        <v>#REF!</v>
      </c>
      <c r="V93" s="77" t="e">
        <f>IF(V7&lt;=_xlfn.SINGLE(PrazoFin)*12,_xlfn.SINGLE(compromisso)*MAX('CMM2 - FINAN'!$F:$F),0)</f>
        <v>#REF!</v>
      </c>
      <c r="W93" s="77" t="e">
        <f>IF(W7&lt;=_xlfn.SINGLE(PrazoFin)*12,_xlfn.SINGLE(compromisso)*MAX('CMM2 - FINAN'!$F:$F),0)</f>
        <v>#REF!</v>
      </c>
      <c r="X93" s="77" t="e">
        <f>IF(X7&lt;=_xlfn.SINGLE(PrazoFin)*12,_xlfn.SINGLE(compromisso)*MAX('CMM2 - FINAN'!$F:$F),0)</f>
        <v>#REF!</v>
      </c>
      <c r="Y93" s="77" t="e">
        <f>IF(Y7&lt;=_xlfn.SINGLE(PrazoFin)*12,_xlfn.SINGLE(compromisso)*MAX('CMM2 - FINAN'!$F:$F),0)</f>
        <v>#REF!</v>
      </c>
      <c r="Z93" s="77" t="e">
        <f>IF(Z7&lt;=_xlfn.SINGLE(PrazoFin)*12,_xlfn.SINGLE(compromisso)*MAX('CMM2 - FINAN'!$F:$F),0)</f>
        <v>#REF!</v>
      </c>
      <c r="AA93" s="77" t="e">
        <f>IF(AA7&lt;=_xlfn.SINGLE(PrazoFin)*12,_xlfn.SINGLE(compromisso)*MAX('CMM2 - FINAN'!$F:$F),0)</f>
        <v>#REF!</v>
      </c>
      <c r="AB93" s="77" t="e">
        <f>IF(AB7&lt;=_xlfn.SINGLE(PrazoFin)*12,_xlfn.SINGLE(compromisso)*MAX('CMM2 - FINAN'!$F:$F),0)</f>
        <v>#REF!</v>
      </c>
      <c r="AC93" s="77" t="e">
        <f>IF(AC7&lt;=_xlfn.SINGLE(PrazoFin)*12,_xlfn.SINGLE(compromisso)*MAX('CMM2 - FINAN'!$F:$F),0)</f>
        <v>#REF!</v>
      </c>
      <c r="AD93" s="77" t="e">
        <f>IF(AD7&lt;=_xlfn.SINGLE(PrazoFin)*12,_xlfn.SINGLE(compromisso)*MAX('CMM2 - FINAN'!$F:$F),0)</f>
        <v>#REF!</v>
      </c>
      <c r="AE93" s="77" t="e">
        <f>IF(AE7&lt;=_xlfn.SINGLE(PrazoFin)*12,_xlfn.SINGLE(compromisso)*MAX('CMM2 - FINAN'!$F:$F),0)</f>
        <v>#REF!</v>
      </c>
      <c r="AF93" s="77" t="e">
        <f>IF(AF7&lt;=_xlfn.SINGLE(PrazoFin)*12,_xlfn.SINGLE(compromisso)*MAX('CMM2 - FINAN'!$F:$F),0)</f>
        <v>#REF!</v>
      </c>
      <c r="AG93" s="77" t="e">
        <f>IF(AG7&lt;=_xlfn.SINGLE(PrazoFin)*12,_xlfn.SINGLE(compromisso)*MAX('CMM2 - FINAN'!$F:$F),0)</f>
        <v>#REF!</v>
      </c>
      <c r="AH93" s="77" t="e">
        <f>IF(AH7&lt;=_xlfn.SINGLE(PrazoFin)*12,_xlfn.SINGLE(compromisso)*MAX('CMM2 - FINAN'!$F:$F),0)</f>
        <v>#REF!</v>
      </c>
      <c r="AI93" s="77" t="e">
        <f>IF(AI7&lt;=_xlfn.SINGLE(PrazoFin)*12,_xlfn.SINGLE(compromisso)*MAX('CMM2 - FINAN'!$F:$F),0)</f>
        <v>#REF!</v>
      </c>
      <c r="AJ93" s="77" t="e">
        <f>IF(AJ7&lt;=_xlfn.SINGLE(PrazoFin)*12,_xlfn.SINGLE(compromisso)*MAX('CMM2 - FINAN'!$F:$F),0)</f>
        <v>#REF!</v>
      </c>
      <c r="AK93" s="77" t="e">
        <f>IF(AK7&lt;=_xlfn.SINGLE(PrazoFin)*12,_xlfn.SINGLE(compromisso)*MAX('CMM2 - FINAN'!$F:$F),0)</f>
        <v>#REF!</v>
      </c>
      <c r="AL93" s="77" t="e">
        <f>IF(AL7&lt;=_xlfn.SINGLE(PrazoFin)*12,_xlfn.SINGLE(compromisso)*MAX('CMM2 - FINAN'!$F:$F),0)</f>
        <v>#REF!</v>
      </c>
      <c r="AM93" s="77" t="e">
        <f>IF(AM7&lt;=_xlfn.SINGLE(PrazoFin)*12,_xlfn.SINGLE(compromisso)*MAX('CMM2 - FINAN'!$F:$F),0)</f>
        <v>#REF!</v>
      </c>
      <c r="AN93" s="77" t="e">
        <f>IF(AN7&lt;=_xlfn.SINGLE(PrazoFin)*12,_xlfn.SINGLE(compromisso)*MAX('CMM2 - FINAN'!$F:$F),0)</f>
        <v>#REF!</v>
      </c>
      <c r="AO93" s="77" t="e">
        <f>IF(AO7&lt;=_xlfn.SINGLE(PrazoFin)*12,_xlfn.SINGLE(compromisso)*MAX('CMM2 - FINAN'!$F:$F),0)</f>
        <v>#REF!</v>
      </c>
      <c r="AP93" s="77" t="e">
        <f>IF(AP7&lt;=_xlfn.SINGLE(PrazoFin)*12,_xlfn.SINGLE(compromisso)*MAX('CMM2 - FINAN'!$F:$F),0)</f>
        <v>#REF!</v>
      </c>
      <c r="AQ93" s="77" t="e">
        <f>IF(AQ7&lt;=_xlfn.SINGLE(PrazoFin)*12,_xlfn.SINGLE(compromisso)*MAX('CMM2 - FINAN'!$F:$F),0)</f>
        <v>#REF!</v>
      </c>
      <c r="AR93" s="77" t="e">
        <f>IF(AR7&lt;=_xlfn.SINGLE(PrazoFin)*12,_xlfn.SINGLE(compromisso)*MAX('CMM2 - FINAN'!$F:$F),0)</f>
        <v>#REF!</v>
      </c>
      <c r="AS93" s="77" t="e">
        <f>IF(AS7&lt;=_xlfn.SINGLE(PrazoFin)*12,_xlfn.SINGLE(compromisso)*MAX('CMM2 - FINAN'!$F:$F),0)</f>
        <v>#REF!</v>
      </c>
      <c r="AT93" s="77" t="e">
        <f>IF(AT7&lt;=_xlfn.SINGLE(PrazoFin)*12,_xlfn.SINGLE(compromisso)*MAX('CMM2 - FINAN'!$F:$F),0)</f>
        <v>#REF!</v>
      </c>
      <c r="AU93" s="77" t="e">
        <f>IF(AU7&lt;=_xlfn.SINGLE(PrazoFin)*12,_xlfn.SINGLE(compromisso)*MAX('CMM2 - FINAN'!$F:$F),0)</f>
        <v>#REF!</v>
      </c>
      <c r="AV93" s="77" t="e">
        <f>IF(AV7&lt;=_xlfn.SINGLE(PrazoFin)*12,_xlfn.SINGLE(compromisso)*MAX('CMM2 - FINAN'!$F:$F),0)</f>
        <v>#REF!</v>
      </c>
      <c r="AW93" s="77" t="e">
        <f>IF(AW7&lt;=_xlfn.SINGLE(PrazoFin)*12,_xlfn.SINGLE(compromisso)*MAX('CMM2 - FINAN'!$F:$F),0)</f>
        <v>#REF!</v>
      </c>
      <c r="AX93" s="77" t="e">
        <f>IF(AX7&lt;=_xlfn.SINGLE(PrazoFin)*12,_xlfn.SINGLE(compromisso)*MAX('CMM2 - FINAN'!$F:$F),0)</f>
        <v>#REF!</v>
      </c>
      <c r="AY93" s="77" t="e">
        <f>IF(AY7&lt;=_xlfn.SINGLE(PrazoFin)*12,_xlfn.SINGLE(compromisso)*MAX('CMM2 - FINAN'!$F:$F),0)</f>
        <v>#REF!</v>
      </c>
      <c r="AZ93" s="77" t="e">
        <f>IF(AZ7&lt;=_xlfn.SINGLE(PrazoFin)*12,_xlfn.SINGLE(compromisso)*MAX('CMM2 - FINAN'!$F:$F),0)</f>
        <v>#REF!</v>
      </c>
      <c r="BA93" s="77" t="e">
        <f>IF(BA7&lt;=_xlfn.SINGLE(PrazoFin)*12,_xlfn.SINGLE(compromisso)*MAX('CMM2 - FINAN'!$F:$F),0)</f>
        <v>#REF!</v>
      </c>
      <c r="BB93" s="77" t="e">
        <f>IF(BB7&lt;=_xlfn.SINGLE(PrazoFin)*12,_xlfn.SINGLE(compromisso)*MAX('CMM2 - FINAN'!$F:$F),0)</f>
        <v>#REF!</v>
      </c>
      <c r="BC93" s="77" t="e">
        <f>IF(BC7&lt;=_xlfn.SINGLE(PrazoFin)*12,_xlfn.SINGLE(compromisso)*MAX('CMM2 - FINAN'!$F:$F),0)</f>
        <v>#REF!</v>
      </c>
      <c r="BD93" s="77" t="e">
        <f>IF(BD7&lt;=_xlfn.SINGLE(PrazoFin)*12,_xlfn.SINGLE(compromisso)*MAX('CMM2 - FINAN'!$F:$F),0)</f>
        <v>#REF!</v>
      </c>
      <c r="BE93" s="77" t="e">
        <f>IF(BE7&lt;=_xlfn.SINGLE(PrazoFin)*12,_xlfn.SINGLE(compromisso)*MAX('CMM2 - FINAN'!$F:$F),0)</f>
        <v>#REF!</v>
      </c>
      <c r="BF93" s="77" t="e">
        <f>IF(BF7&lt;=_xlfn.SINGLE(PrazoFin)*12,_xlfn.SINGLE(compromisso)*MAX('CMM2 - FINAN'!$F:$F),0)</f>
        <v>#REF!</v>
      </c>
      <c r="BG93" s="77" t="e">
        <f>IF(BG7&lt;=_xlfn.SINGLE(PrazoFin)*12,_xlfn.SINGLE(compromisso)*MAX('CMM2 - FINAN'!$F:$F),0)</f>
        <v>#REF!</v>
      </c>
      <c r="BH93" s="77" t="e">
        <f>IF(BH7&lt;=_xlfn.SINGLE(PrazoFin)*12,_xlfn.SINGLE(compromisso)*MAX('CMM2 - FINAN'!$F:$F),0)</f>
        <v>#REF!</v>
      </c>
      <c r="BI93" s="77" t="e">
        <f>IF(BI7&lt;=_xlfn.SINGLE(PrazoFin)*12,_xlfn.SINGLE(compromisso)*MAX('CMM2 - FINAN'!$F:$F),0)</f>
        <v>#REF!</v>
      </c>
      <c r="BJ93" s="77" t="e">
        <f>IF(BJ7&lt;=_xlfn.SINGLE(PrazoFin)*12,_xlfn.SINGLE(compromisso)*MAX('CMM2 - FINAN'!$F:$F),0)</f>
        <v>#REF!</v>
      </c>
      <c r="BK93" s="77" t="e">
        <f>IF(BK7&lt;=_xlfn.SINGLE(PrazoFin)*12,_xlfn.SINGLE(compromisso)*MAX('CMM2 - FINAN'!$F:$F),0)</f>
        <v>#REF!</v>
      </c>
      <c r="BL93" s="77" t="e">
        <f>IF(BL7&lt;=_xlfn.SINGLE(PrazoFin)*12,_xlfn.SINGLE(compromisso)*MAX('CMM2 - FINAN'!$F:$F),0)</f>
        <v>#REF!</v>
      </c>
      <c r="BM93" s="77" t="e">
        <f>IF(BM7&lt;=_xlfn.SINGLE(PrazoFin)*12,_xlfn.SINGLE(compromisso)*MAX('CMM2 - FINAN'!$F:$F),0)</f>
        <v>#REF!</v>
      </c>
      <c r="BN93" s="77" t="e">
        <f>IF(BN7&lt;=_xlfn.SINGLE(PrazoFin)*12,_xlfn.SINGLE(compromisso)*MAX('CMM2 - FINAN'!$F:$F),0)</f>
        <v>#REF!</v>
      </c>
      <c r="BO93" s="77" t="e">
        <f>IF(BO7&lt;=_xlfn.SINGLE(PrazoFin)*12,_xlfn.SINGLE(compromisso)*MAX('CMM2 - FINAN'!$F:$F),0)</f>
        <v>#REF!</v>
      </c>
      <c r="BP93" s="77" t="e">
        <f>IF(BP7&lt;=_xlfn.SINGLE(PrazoFin)*12,_xlfn.SINGLE(compromisso)*MAX('CMM2 - FINAN'!$F:$F),0)</f>
        <v>#REF!</v>
      </c>
      <c r="BQ93" s="77" t="e">
        <f>IF(BQ7&lt;=_xlfn.SINGLE(PrazoFin)*12,_xlfn.SINGLE(compromisso)*MAX('CMM2 - FINAN'!$F:$F),0)</f>
        <v>#REF!</v>
      </c>
      <c r="BR93" s="77" t="e">
        <f>IF(BR7&lt;=_xlfn.SINGLE(PrazoFin)*12,_xlfn.SINGLE(compromisso)*MAX('CMM2 - FINAN'!$F:$F),0)</f>
        <v>#REF!</v>
      </c>
      <c r="BS93" s="77" t="e">
        <f>IF(BS7&lt;=_xlfn.SINGLE(PrazoFin)*12,_xlfn.SINGLE(compromisso)*MAX('CMM2 - FINAN'!$F:$F),0)</f>
        <v>#REF!</v>
      </c>
      <c r="BT93" s="77" t="e">
        <f>IF(BT7&lt;=_xlfn.SINGLE(PrazoFin)*12,_xlfn.SINGLE(compromisso)*MAX('CMM2 - FINAN'!$F:$F),0)</f>
        <v>#REF!</v>
      </c>
      <c r="BU93" s="77" t="e">
        <f>IF(BU7&lt;=_xlfn.SINGLE(PrazoFin)*12,_xlfn.SINGLE(compromisso)*MAX('CMM2 - FINAN'!$F:$F),0)</f>
        <v>#REF!</v>
      </c>
      <c r="BV93" s="77" t="e">
        <f>IF(BV7&lt;=_xlfn.SINGLE(PrazoFin)*12,_xlfn.SINGLE(compromisso)*MAX('CMM2 - FINAN'!$F:$F),0)</f>
        <v>#REF!</v>
      </c>
      <c r="BW93" s="77" t="e">
        <f>IF(BW7&lt;=_xlfn.SINGLE(PrazoFin)*12,_xlfn.SINGLE(compromisso)*MAX('CMM2 - FINAN'!$F:$F),0)</f>
        <v>#REF!</v>
      </c>
      <c r="BX93" s="77" t="e">
        <f>IF(BX7&lt;=_xlfn.SINGLE(PrazoFin)*12,_xlfn.SINGLE(compromisso)*MAX('CMM2 - FINAN'!$F:$F),0)</f>
        <v>#REF!</v>
      </c>
      <c r="BY93" s="77" t="e">
        <f>IF(BY7&lt;=_xlfn.SINGLE(PrazoFin)*12,_xlfn.SINGLE(compromisso)*MAX('CMM2 - FINAN'!$F:$F),0)</f>
        <v>#REF!</v>
      </c>
      <c r="BZ93" s="77" t="e">
        <f>IF(BZ7&lt;=_xlfn.SINGLE(PrazoFin)*12,_xlfn.SINGLE(compromisso)*MAX('CMM2 - FINAN'!$F:$F),0)</f>
        <v>#REF!</v>
      </c>
      <c r="CA93" s="77" t="e">
        <f>IF(CA7&lt;=_xlfn.SINGLE(PrazoFin)*12,_xlfn.SINGLE(compromisso)*MAX('CMM2 - FINAN'!$F:$F),0)</f>
        <v>#REF!</v>
      </c>
      <c r="CB93" s="77" t="e">
        <f>IF(CB7&lt;=_xlfn.SINGLE(PrazoFin)*12,_xlfn.SINGLE(compromisso)*MAX('CMM2 - FINAN'!$F:$F),0)</f>
        <v>#REF!</v>
      </c>
      <c r="CC93" s="77" t="e">
        <f>IF(CC7&lt;=_xlfn.SINGLE(PrazoFin)*12,_xlfn.SINGLE(compromisso)*MAX('CMM2 - FINAN'!$F:$F),0)</f>
        <v>#REF!</v>
      </c>
      <c r="CD93" s="77" t="e">
        <f>IF(CD7&lt;=_xlfn.SINGLE(PrazoFin)*12,_xlfn.SINGLE(compromisso)*MAX('CMM2 - FINAN'!$F:$F),0)</f>
        <v>#REF!</v>
      </c>
      <c r="CE93" s="77" t="e">
        <f>IF(CE7&lt;=_xlfn.SINGLE(PrazoFin)*12,_xlfn.SINGLE(compromisso)*MAX('CMM2 - FINAN'!$F:$F),0)</f>
        <v>#REF!</v>
      </c>
      <c r="CF93" s="77" t="e">
        <f>IF(CF7&lt;=_xlfn.SINGLE(PrazoFin)*12,_xlfn.SINGLE(compromisso)*MAX('CMM2 - FINAN'!$F:$F),0)</f>
        <v>#REF!</v>
      </c>
      <c r="CG93" s="77" t="e">
        <f>IF(CG7&lt;=_xlfn.SINGLE(PrazoFin)*12,_xlfn.SINGLE(compromisso)*MAX('CMM2 - FINAN'!$F:$F),0)</f>
        <v>#REF!</v>
      </c>
      <c r="CH93" s="77" t="e">
        <f>IF(CH7&lt;=_xlfn.SINGLE(PrazoFin)*12,_xlfn.SINGLE(compromisso)*MAX('CMM2 - FINAN'!$F:$F),0)</f>
        <v>#REF!</v>
      </c>
      <c r="CI93" s="77" t="e">
        <f>IF(CI7&lt;=_xlfn.SINGLE(PrazoFin)*12,_xlfn.SINGLE(compromisso)*MAX('CMM2 - FINAN'!$F:$F),0)</f>
        <v>#REF!</v>
      </c>
      <c r="CJ93" s="77" t="e">
        <f>IF(CJ7&lt;=_xlfn.SINGLE(PrazoFin)*12,_xlfn.SINGLE(compromisso)*MAX('CMM2 - FINAN'!$F:$F),0)</f>
        <v>#REF!</v>
      </c>
      <c r="CK93" s="77" t="e">
        <f>IF(CK7&lt;=_xlfn.SINGLE(PrazoFin)*12,_xlfn.SINGLE(compromisso)*MAX('CMM2 - FINAN'!$F:$F),0)</f>
        <v>#REF!</v>
      </c>
      <c r="CL93" s="77" t="e">
        <f>IF(CL7&lt;=_xlfn.SINGLE(PrazoFin)*12,_xlfn.SINGLE(compromisso)*MAX('CMM2 - FINAN'!$F:$F),0)</f>
        <v>#REF!</v>
      </c>
      <c r="CM93" s="77" t="e">
        <f>IF(CM7&lt;=_xlfn.SINGLE(PrazoFin)*12,_xlfn.SINGLE(compromisso)*MAX('CMM2 - FINAN'!$F:$F),0)</f>
        <v>#REF!</v>
      </c>
      <c r="CN93" s="77" t="e">
        <f>IF(CN7&lt;=_xlfn.SINGLE(PrazoFin)*12,_xlfn.SINGLE(compromisso)*MAX('CMM2 - FINAN'!$F:$F),0)</f>
        <v>#REF!</v>
      </c>
      <c r="CO93" s="77" t="e">
        <f>IF(CO7&lt;=_xlfn.SINGLE(PrazoFin)*12,_xlfn.SINGLE(compromisso)*MAX('CMM2 - FINAN'!$F:$F),0)</f>
        <v>#REF!</v>
      </c>
      <c r="CP93" s="77" t="e">
        <f>IF(CP7&lt;=_xlfn.SINGLE(PrazoFin)*12,_xlfn.SINGLE(compromisso)*MAX('CMM2 - FINAN'!$F:$F),0)</f>
        <v>#REF!</v>
      </c>
      <c r="CQ93" s="77" t="e">
        <f>IF(CQ7&lt;=_xlfn.SINGLE(PrazoFin)*12,_xlfn.SINGLE(compromisso)*MAX('CMM2 - FINAN'!$F:$F),0)</f>
        <v>#REF!</v>
      </c>
      <c r="CR93" s="77" t="e">
        <f>IF(CR7&lt;=_xlfn.SINGLE(PrazoFin)*12,_xlfn.SINGLE(compromisso)*MAX('CMM2 - FINAN'!$F:$F),0)</f>
        <v>#REF!</v>
      </c>
      <c r="CS93" s="77" t="e">
        <f>IF(CS7&lt;=_xlfn.SINGLE(PrazoFin)*12,_xlfn.SINGLE(compromisso)*MAX('CMM2 - FINAN'!$F:$F),0)</f>
        <v>#REF!</v>
      </c>
      <c r="CT93" s="77">
        <f>IF(CT7&lt;=_xlfn.SINGLE(PrazoFin)*12,_xlfn.SINGLE(compromisso)*MAX('CMM2 - FINAN'!$F:$F),0)</f>
        <v>0</v>
      </c>
      <c r="CU93" s="77">
        <f>IF(CU7&lt;=_xlfn.SINGLE(PrazoFin)*12,_xlfn.SINGLE(compromisso)*MAX('CMM2 - FINAN'!$F:$F),0)</f>
        <v>0</v>
      </c>
      <c r="CV93" s="77">
        <f>IF(CV7&lt;=_xlfn.SINGLE(PrazoFin)*12,_xlfn.SINGLE(compromisso)*MAX('CMM2 - FINAN'!$F:$F),0)</f>
        <v>0</v>
      </c>
      <c r="CW93" s="77">
        <f>IF(CW7&lt;=_xlfn.SINGLE(PrazoFin)*12,_xlfn.SINGLE(compromisso)*MAX('CMM2 - FINAN'!$F:$F),0)</f>
        <v>0</v>
      </c>
      <c r="CX93" s="77">
        <f>IF(CX7&lt;=_xlfn.SINGLE(PrazoFin)*12,_xlfn.SINGLE(compromisso)*MAX('CMM2 - FINAN'!$F:$F),0)</f>
        <v>0</v>
      </c>
      <c r="CY93" s="77">
        <f>IF(CY7&lt;=_xlfn.SINGLE(PrazoFin)*12,_xlfn.SINGLE(compromisso)*MAX('CMM2 - FINAN'!$F:$F),0)</f>
        <v>0</v>
      </c>
      <c r="CZ93" s="77">
        <f>IF(CZ7&lt;=_xlfn.SINGLE(PrazoFin)*12,_xlfn.SINGLE(compromisso)*MAX('CMM2 - FINAN'!$F:$F),0)</f>
        <v>0</v>
      </c>
      <c r="DA93" s="77">
        <f>IF(DA7&lt;=_xlfn.SINGLE(PrazoFin)*12,_xlfn.SINGLE(compromisso)*MAX('CMM2 - FINAN'!$F:$F),0)</f>
        <v>0</v>
      </c>
      <c r="DB93" s="77">
        <f>IF(DB7&lt;=_xlfn.SINGLE(PrazoFin)*12,_xlfn.SINGLE(compromisso)*MAX('CMM2 - FINAN'!$F:$F),0)</f>
        <v>0</v>
      </c>
      <c r="DC93" s="77">
        <f>IF(DC7&lt;=_xlfn.SINGLE(PrazoFin)*12,_xlfn.SINGLE(compromisso)*MAX('CMM2 - FINAN'!$F:$F),0)</f>
        <v>0</v>
      </c>
      <c r="DD93" s="77">
        <f>IF(DD7&lt;=_xlfn.SINGLE(PrazoFin)*12,_xlfn.SINGLE(compromisso)*MAX('CMM2 - FINAN'!$F:$F),0)</f>
        <v>0</v>
      </c>
      <c r="DE93" s="77">
        <f>IF(DE7&lt;=_xlfn.SINGLE(PrazoFin)*12,_xlfn.SINGLE(compromisso)*MAX('CMM2 - FINAN'!$F:$F),0)</f>
        <v>0</v>
      </c>
      <c r="DF93" s="77">
        <f>IF(DF7&lt;=_xlfn.SINGLE(PrazoFin)*12,_xlfn.SINGLE(compromisso)*MAX('CMM2 - FINAN'!$F:$F),0)</f>
        <v>0</v>
      </c>
      <c r="DG93" s="77">
        <f>IF(DG7&lt;=_xlfn.SINGLE(PrazoFin)*12,_xlfn.SINGLE(compromisso)*MAX('CMM2 - FINAN'!$F:$F),0)</f>
        <v>0</v>
      </c>
      <c r="DH93" s="77">
        <f>IF(DH7&lt;=_xlfn.SINGLE(PrazoFin)*12,_xlfn.SINGLE(compromisso)*MAX('CMM2 - FINAN'!$F:$F),0)</f>
        <v>0</v>
      </c>
      <c r="DI93" s="77">
        <f>IF(DI7&lt;=_xlfn.SINGLE(PrazoFin)*12,_xlfn.SINGLE(compromisso)*MAX('CMM2 - FINAN'!$F:$F),0)</f>
        <v>0</v>
      </c>
      <c r="DJ93" s="77">
        <f>IF(DJ7&lt;=_xlfn.SINGLE(PrazoFin)*12,_xlfn.SINGLE(compromisso)*MAX('CMM2 - FINAN'!$F:$F),0)</f>
        <v>0</v>
      </c>
      <c r="DK93" s="77">
        <f>IF(DK7&lt;=_xlfn.SINGLE(PrazoFin)*12,_xlfn.SINGLE(compromisso)*MAX('CMM2 - FINAN'!$F:$F),0)</f>
        <v>0</v>
      </c>
      <c r="DL93" s="77">
        <f>IF(DL7&lt;=_xlfn.SINGLE(PrazoFin)*12,_xlfn.SINGLE(compromisso)*MAX('CMM2 - FINAN'!$F:$F),0)</f>
        <v>0</v>
      </c>
      <c r="DM93" s="77">
        <f>IF(DM7&lt;=_xlfn.SINGLE(PrazoFin)*12,_xlfn.SINGLE(compromisso)*MAX('CMM2 - FINAN'!$F:$F),0)</f>
        <v>0</v>
      </c>
      <c r="DN93" s="77">
        <f>IF(DN7&lt;=_xlfn.SINGLE(PrazoFin)*12,_xlfn.SINGLE(compromisso)*MAX('CMM2 - FINAN'!$F:$F),0)</f>
        <v>0</v>
      </c>
      <c r="DO93" s="77">
        <f>IF(DO7&lt;=_xlfn.SINGLE(PrazoFin)*12,_xlfn.SINGLE(compromisso)*MAX('CMM2 - FINAN'!$F:$F),0)</f>
        <v>0</v>
      </c>
      <c r="DP93" s="77">
        <f>IF(DP7&lt;=_xlfn.SINGLE(PrazoFin)*12,_xlfn.SINGLE(compromisso)*MAX('CMM2 - FINAN'!$F:$F),0)</f>
        <v>0</v>
      </c>
      <c r="DQ93" s="77">
        <f>IF(DQ7&lt;=_xlfn.SINGLE(PrazoFin)*12,_xlfn.SINGLE(compromisso)*MAX('CMM2 - FINAN'!$F:$F),0)</f>
        <v>0</v>
      </c>
      <c r="DR93" s="77">
        <f>IF(DR7&lt;=_xlfn.SINGLE(PrazoFin)*12,_xlfn.SINGLE(compromisso)*MAX('CMM2 - FINAN'!$F:$F),0)</f>
        <v>0</v>
      </c>
      <c r="DS93" s="77">
        <f>IF(DS7&lt;=_xlfn.SINGLE(PrazoFin)*12,_xlfn.SINGLE(compromisso)*MAX('CMM2 - FINAN'!$F:$F),0)</f>
        <v>0</v>
      </c>
      <c r="DT93" s="77">
        <f>IF(DT7&lt;=_xlfn.SINGLE(PrazoFin)*12,_xlfn.SINGLE(compromisso)*MAX('CMM2 - FINAN'!$F:$F),0)</f>
        <v>0</v>
      </c>
      <c r="DU93" s="77">
        <f>IF(DU7&lt;=_xlfn.SINGLE(PrazoFin)*12,_xlfn.SINGLE(compromisso)*MAX('CMM2 - FINAN'!$F:$F),0)</f>
        <v>0</v>
      </c>
      <c r="DV93" s="77">
        <f>IF(DV7&lt;=_xlfn.SINGLE(PrazoFin)*12,_xlfn.SINGLE(compromisso)*MAX('CMM2 - FINAN'!$F:$F),0)</f>
        <v>0</v>
      </c>
      <c r="DW93" s="77">
        <f>IF(DW7&lt;=_xlfn.SINGLE(PrazoFin)*12,_xlfn.SINGLE(compromisso)*MAX('CMM2 - FINAN'!$F:$F),0)</f>
        <v>0</v>
      </c>
      <c r="DX93" s="77">
        <f>IF(DX7&lt;=_xlfn.SINGLE(PrazoFin)*12,_xlfn.SINGLE(compromisso)*MAX('CMM2 - FINAN'!$F:$F),0)</f>
        <v>0</v>
      </c>
      <c r="DY93" s="77">
        <f>IF(DY7&lt;=_xlfn.SINGLE(PrazoFin)*12,_xlfn.SINGLE(compromisso)*MAX('CMM2 - FINAN'!$F:$F),0)</f>
        <v>0</v>
      </c>
      <c r="DZ93" s="77">
        <f>IF(DZ7&lt;=_xlfn.SINGLE(PrazoFin)*12,_xlfn.SINGLE(compromisso)*MAX('CMM2 - FINAN'!$F:$F),0)</f>
        <v>0</v>
      </c>
      <c r="EA93" s="77">
        <f>IF(EA7&lt;=_xlfn.SINGLE(PrazoFin)*12,_xlfn.SINGLE(compromisso)*MAX('CMM2 - FINAN'!$F:$F),0)</f>
        <v>0</v>
      </c>
      <c r="EB93" s="77">
        <f>IF(EB7&lt;=_xlfn.SINGLE(PrazoFin)*12,_xlfn.SINGLE(compromisso)*MAX('CMM2 - FINAN'!$F:$F),0)</f>
        <v>0</v>
      </c>
      <c r="EC93" s="77">
        <f>IF(EC7&lt;=_xlfn.SINGLE(PrazoFin)*12,_xlfn.SINGLE(compromisso)*MAX('CMM2 - FINAN'!$F:$F),0)</f>
        <v>0</v>
      </c>
      <c r="ED93" s="77">
        <f>IF(ED7&lt;=_xlfn.SINGLE(PrazoFin)*12,_xlfn.SINGLE(compromisso)*MAX('CMM2 - FINAN'!$F:$F),0)</f>
        <v>0</v>
      </c>
      <c r="EE93" s="77">
        <f>IF(EE7&lt;=_xlfn.SINGLE(PrazoFin)*12,_xlfn.SINGLE(compromisso)*MAX('CMM2 - FINAN'!$F:$F),0)</f>
        <v>0</v>
      </c>
      <c r="EF93" s="77">
        <f>IF(EF7&lt;=_xlfn.SINGLE(PrazoFin)*12,_xlfn.SINGLE(compromisso)*MAX('CMM2 - FINAN'!$F:$F),0)</f>
        <v>0</v>
      </c>
      <c r="EG93" s="77">
        <f>IF(EG7&lt;=_xlfn.SINGLE(PrazoFin)*12,_xlfn.SINGLE(compromisso)*MAX('CMM2 - FINAN'!$F:$F),0)</f>
        <v>0</v>
      </c>
      <c r="EH93" s="77">
        <f>IF(EH7&lt;=_xlfn.SINGLE(PrazoFin)*12,_xlfn.SINGLE(compromisso)*MAX('CMM2 - FINAN'!$F:$F),0)</f>
        <v>0</v>
      </c>
      <c r="EI93" s="77">
        <f>IF(EI7&lt;=_xlfn.SINGLE(PrazoFin)*12,_xlfn.SINGLE(compromisso)*MAX('CMM2 - FINAN'!$F:$F),0)</f>
        <v>0</v>
      </c>
      <c r="EJ93" s="77">
        <f>IF(EJ7&lt;=_xlfn.SINGLE(PrazoFin)*12,_xlfn.SINGLE(compromisso)*MAX('CMM2 - FINAN'!$F:$F),0)</f>
        <v>0</v>
      </c>
      <c r="EK93" s="77">
        <f>IF(EK7&lt;=_xlfn.SINGLE(PrazoFin)*12,_xlfn.SINGLE(compromisso)*MAX('CMM2 - FINAN'!$F:$F),0)</f>
        <v>0</v>
      </c>
      <c r="EL93" s="77">
        <f>IF(EL7&lt;=_xlfn.SINGLE(PrazoFin)*12,_xlfn.SINGLE(compromisso)*MAX('CMM2 - FINAN'!$F:$F),0)</f>
        <v>0</v>
      </c>
      <c r="EM93" s="77">
        <f>IF(EM7&lt;=_xlfn.SINGLE(PrazoFin)*12,_xlfn.SINGLE(compromisso)*MAX('CMM2 - FINAN'!$F:$F),0)</f>
        <v>0</v>
      </c>
      <c r="EN93" s="77">
        <f>IF(EN7&lt;=_xlfn.SINGLE(PrazoFin)*12,_xlfn.SINGLE(compromisso)*MAX('CMM2 - FINAN'!$F:$F),0)</f>
        <v>0</v>
      </c>
      <c r="EO93" s="77">
        <f>IF(EO7&lt;=_xlfn.SINGLE(PrazoFin)*12,_xlfn.SINGLE(compromisso)*MAX('CMM2 - FINAN'!$F:$F),0)</f>
        <v>0</v>
      </c>
      <c r="EP93" s="77">
        <f>IF(EP7&lt;=_xlfn.SINGLE(PrazoFin)*12,_xlfn.SINGLE(compromisso)*MAX('CMM2 - FINAN'!$F:$F),0)</f>
        <v>0</v>
      </c>
      <c r="EQ93" s="77">
        <f>IF(EQ7&lt;=_xlfn.SINGLE(PrazoFin)*12,_xlfn.SINGLE(compromisso)*MAX('CMM2 - FINAN'!$F:$F),0)</f>
        <v>0</v>
      </c>
      <c r="ER93" s="77">
        <f>IF(ER7&lt;=_xlfn.SINGLE(PrazoFin)*12,_xlfn.SINGLE(compromisso)*MAX('CMM2 - FINAN'!$F:$F),0)</f>
        <v>0</v>
      </c>
      <c r="ES93" s="77">
        <f>IF(ES7&lt;=_xlfn.SINGLE(PrazoFin)*12,_xlfn.SINGLE(compromisso)*MAX('CMM2 - FINAN'!$F:$F),0)</f>
        <v>0</v>
      </c>
      <c r="ET93" s="77">
        <f>IF(ET7&lt;=_xlfn.SINGLE(PrazoFin)*12,_xlfn.SINGLE(compromisso)*MAX('CMM2 - FINAN'!$F:$F),0)</f>
        <v>0</v>
      </c>
      <c r="EU93" s="77">
        <f>IF(EU7&lt;=_xlfn.SINGLE(PrazoFin)*12,_xlfn.SINGLE(compromisso)*MAX('CMM2 - FINAN'!$F:$F),0)</f>
        <v>0</v>
      </c>
      <c r="EV93" s="77">
        <f>IF(EV7&lt;=_xlfn.SINGLE(PrazoFin)*12,_xlfn.SINGLE(compromisso)*MAX('CMM2 - FINAN'!$F:$F),0)</f>
        <v>0</v>
      </c>
      <c r="EW93" s="77">
        <f>IF(EW7&lt;=_xlfn.SINGLE(PrazoFin)*12,_xlfn.SINGLE(compromisso)*MAX('CMM2 - FINAN'!$F:$F),0)</f>
        <v>0</v>
      </c>
      <c r="EX93" s="77">
        <f>IF(EX7&lt;=_xlfn.SINGLE(PrazoFin)*12,_xlfn.SINGLE(compromisso)*MAX('CMM2 - FINAN'!$F:$F),0)</f>
        <v>0</v>
      </c>
      <c r="EY93" s="77">
        <f>IF(EY7&lt;=_xlfn.SINGLE(PrazoFin)*12,_xlfn.SINGLE(compromisso)*MAX('CMM2 - FINAN'!$F:$F),0)</f>
        <v>0</v>
      </c>
      <c r="EZ93" s="77">
        <f>IF(EZ7&lt;=_xlfn.SINGLE(PrazoFin)*12,_xlfn.SINGLE(compromisso)*MAX('CMM2 - FINAN'!$F:$F),0)</f>
        <v>0</v>
      </c>
      <c r="FA93" s="77">
        <f>IF(FA7&lt;=_xlfn.SINGLE(PrazoFin)*12,_xlfn.SINGLE(compromisso)*MAX('CMM2 - FINAN'!$F:$F),0)</f>
        <v>0</v>
      </c>
      <c r="FB93" s="77">
        <f>IF(FB7&lt;=_xlfn.SINGLE(PrazoFin)*12,_xlfn.SINGLE(compromisso)*MAX('CMM2 - FINAN'!$F:$F),0)</f>
        <v>0</v>
      </c>
      <c r="FC93" s="77">
        <f>IF(FC7&lt;=_xlfn.SINGLE(PrazoFin)*12,_xlfn.SINGLE(compromisso)*MAX('CMM2 - FINAN'!$F:$F),0)</f>
        <v>0</v>
      </c>
      <c r="FD93" s="77">
        <f>IF(FD7&lt;=_xlfn.SINGLE(PrazoFin)*12,_xlfn.SINGLE(compromisso)*MAX('CMM2 - FINAN'!$F:$F),0)</f>
        <v>0</v>
      </c>
      <c r="FE93" s="77">
        <f>IF(FE7&lt;=_xlfn.SINGLE(PrazoFin)*12,_xlfn.SINGLE(compromisso)*MAX('CMM2 - FINAN'!$F:$F),0)</f>
        <v>0</v>
      </c>
      <c r="FF93" s="77">
        <f>IF(FF7&lt;=_xlfn.SINGLE(PrazoFin)*12,_xlfn.SINGLE(compromisso)*MAX('CMM2 - FINAN'!$F:$F),0)</f>
        <v>0</v>
      </c>
      <c r="FG93" s="77">
        <f>IF(FG7&lt;=_xlfn.SINGLE(PrazoFin)*12,_xlfn.SINGLE(compromisso)*MAX('CMM2 - FINAN'!$F:$F),0)</f>
        <v>0</v>
      </c>
      <c r="FH93" s="77">
        <f>IF(FH7&lt;=_xlfn.SINGLE(PrazoFin)*12,_xlfn.SINGLE(compromisso)*MAX('CMM2 - FINAN'!$F:$F),0)</f>
        <v>0</v>
      </c>
      <c r="FI93" s="77">
        <f>IF(FI7&lt;=_xlfn.SINGLE(PrazoFin)*12,_xlfn.SINGLE(compromisso)*MAX('CMM2 - FINAN'!$F:$F),0)</f>
        <v>0</v>
      </c>
      <c r="FJ93" s="77">
        <f>IF(FJ7&lt;=_xlfn.SINGLE(PrazoFin)*12,_xlfn.SINGLE(compromisso)*MAX('CMM2 - FINAN'!$F:$F),0)</f>
        <v>0</v>
      </c>
      <c r="FK93" s="77">
        <f>IF(FK7&lt;=_xlfn.SINGLE(PrazoFin)*12,_xlfn.SINGLE(compromisso)*MAX('CMM2 - FINAN'!$F:$F),0)</f>
        <v>0</v>
      </c>
      <c r="FL93" s="77">
        <f>IF(FL7&lt;=_xlfn.SINGLE(PrazoFin)*12,_xlfn.SINGLE(compromisso)*MAX('CMM2 - FINAN'!$F:$F),0)</f>
        <v>0</v>
      </c>
      <c r="FM93" s="77">
        <f>IF(FM7&lt;=_xlfn.SINGLE(PrazoFin)*12,_xlfn.SINGLE(compromisso)*MAX('CMM2 - FINAN'!$F:$F),0)</f>
        <v>0</v>
      </c>
      <c r="FN93" s="77">
        <f>IF(FN7&lt;=_xlfn.SINGLE(PrazoFin)*12,_xlfn.SINGLE(compromisso)*MAX('CMM2 - FINAN'!$F:$F),0)</f>
        <v>0</v>
      </c>
      <c r="FO93" s="77">
        <f>IF(FO7&lt;=_xlfn.SINGLE(PrazoFin)*12,_xlfn.SINGLE(compromisso)*MAX('CMM2 - FINAN'!$F:$F),0)</f>
        <v>0</v>
      </c>
      <c r="FP93" s="77">
        <f>IF(FP7&lt;=_xlfn.SINGLE(PrazoFin)*12,_xlfn.SINGLE(compromisso)*MAX('CMM2 - FINAN'!$F:$F),0)</f>
        <v>0</v>
      </c>
      <c r="FQ93" s="77">
        <f>IF(FQ7&lt;=_xlfn.SINGLE(PrazoFin)*12,_xlfn.SINGLE(compromisso)*MAX('CMM2 - FINAN'!$F:$F),0)</f>
        <v>0</v>
      </c>
      <c r="FR93" s="77">
        <f>IF(FR7&lt;=_xlfn.SINGLE(PrazoFin)*12,_xlfn.SINGLE(compromisso)*MAX('CMM2 - FINAN'!$F:$F),0)</f>
        <v>0</v>
      </c>
      <c r="FS93" s="77">
        <f>IF(FS7&lt;=_xlfn.SINGLE(PrazoFin)*12,_xlfn.SINGLE(compromisso)*MAX('CMM2 - FINAN'!$F:$F),0)</f>
        <v>0</v>
      </c>
      <c r="FT93" s="77">
        <f>IF(FT7&lt;=_xlfn.SINGLE(PrazoFin)*12,_xlfn.SINGLE(compromisso)*MAX('CMM2 - FINAN'!$F:$F),0)</f>
        <v>0</v>
      </c>
      <c r="FU93" s="77">
        <f>IF(FU7&lt;=_xlfn.SINGLE(PrazoFin)*12,_xlfn.SINGLE(compromisso)*MAX('CMM2 - FINAN'!$F:$F),0)</f>
        <v>0</v>
      </c>
      <c r="FV93" s="77">
        <f>IF(FV7&lt;=_xlfn.SINGLE(PrazoFin)*12,_xlfn.SINGLE(compromisso)*MAX('CMM2 - FINAN'!$F:$F),0)</f>
        <v>0</v>
      </c>
      <c r="FW93" s="77">
        <f>IF(FW7&lt;=_xlfn.SINGLE(PrazoFin)*12,_xlfn.SINGLE(compromisso)*MAX('CMM2 - FINAN'!$F:$F),0)</f>
        <v>0</v>
      </c>
      <c r="FX93" s="77">
        <f>IF(FX7&lt;=_xlfn.SINGLE(PrazoFin)*12,_xlfn.SINGLE(compromisso)*MAX('CMM2 - FINAN'!$F:$F),0)</f>
        <v>0</v>
      </c>
      <c r="FY93" s="77">
        <f>IF(FY7&lt;=_xlfn.SINGLE(PrazoFin)*12,_xlfn.SINGLE(compromisso)*MAX('CMM2 - FINAN'!$F:$F),0)</f>
        <v>0</v>
      </c>
      <c r="FZ93" s="77">
        <f>IF(FZ7&lt;=_xlfn.SINGLE(PrazoFin)*12,_xlfn.SINGLE(compromisso)*MAX('CMM2 - FINAN'!$F:$F),0)</f>
        <v>0</v>
      </c>
      <c r="GA93" s="77">
        <f>IF(GA7&lt;=_xlfn.SINGLE(PrazoFin)*12,_xlfn.SINGLE(compromisso)*MAX('CMM2 - FINAN'!$F:$F),0)</f>
        <v>0</v>
      </c>
      <c r="GB93" s="77">
        <f>IF(GB7&lt;=_xlfn.SINGLE(PrazoFin)*12,_xlfn.SINGLE(compromisso)*MAX('CMM2 - FINAN'!$F:$F),0)</f>
        <v>0</v>
      </c>
      <c r="GC93" s="77">
        <f>IF(GC7&lt;=_xlfn.SINGLE(PrazoFin)*12,_xlfn.SINGLE(compromisso)*MAX('CMM2 - FINAN'!$F:$F),0)</f>
        <v>0</v>
      </c>
      <c r="GD93" s="77">
        <f>IF(GD7&lt;=_xlfn.SINGLE(PrazoFin)*12,_xlfn.SINGLE(compromisso)*MAX('CMM2 - FINAN'!$F:$F),0)</f>
        <v>0</v>
      </c>
      <c r="GE93" s="77">
        <f>IF(GE7&lt;=_xlfn.SINGLE(PrazoFin)*12,_xlfn.SINGLE(compromisso)*MAX('CMM2 - FINAN'!$F:$F),0)</f>
        <v>0</v>
      </c>
      <c r="GF93" s="77">
        <f>IF(GF7&lt;=_xlfn.SINGLE(PrazoFin)*12,_xlfn.SINGLE(compromisso)*MAX('CMM2 - FINAN'!$F:$F),0)</f>
        <v>0</v>
      </c>
      <c r="GG93" s="77">
        <f>IF(GG7&lt;=_xlfn.SINGLE(PrazoFin)*12,_xlfn.SINGLE(compromisso)*MAX('CMM2 - FINAN'!$F:$F),0)</f>
        <v>0</v>
      </c>
      <c r="GH93" s="77">
        <f>IF(GH7&lt;=_xlfn.SINGLE(PrazoFin)*12,_xlfn.SINGLE(compromisso)*MAX('CMM2 - FINAN'!$F:$F),0)</f>
        <v>0</v>
      </c>
      <c r="GI93" s="77">
        <f>IF(GI7&lt;=_xlfn.SINGLE(PrazoFin)*12,_xlfn.SINGLE(compromisso)*MAX('CMM2 - FINAN'!$F:$F),0)</f>
        <v>0</v>
      </c>
      <c r="GJ93" s="77">
        <f>IF(GJ7&lt;=_xlfn.SINGLE(PrazoFin)*12,_xlfn.SINGLE(compromisso)*MAX('CMM2 - FINAN'!$F:$F),0)</f>
        <v>0</v>
      </c>
      <c r="GK93" s="77">
        <f>IF(GK7&lt;=_xlfn.SINGLE(PrazoFin)*12,_xlfn.SINGLE(compromisso)*MAX('CMM2 - FINAN'!$F:$F),0)</f>
        <v>0</v>
      </c>
      <c r="GL93" s="77">
        <f>IF(GL7&lt;=_xlfn.SINGLE(PrazoFin)*12,_xlfn.SINGLE(compromisso)*MAX('CMM2 - FINAN'!$F:$F),0)</f>
        <v>0</v>
      </c>
      <c r="GM93" s="77">
        <f>IF(GM7&lt;=_xlfn.SINGLE(PrazoFin)*12,_xlfn.SINGLE(compromisso)*MAX('CMM2 - FINAN'!$F:$F),0)</f>
        <v>0</v>
      </c>
      <c r="GN93" s="77">
        <f>IF(GN7&lt;=_xlfn.SINGLE(PrazoFin)*12,_xlfn.SINGLE(compromisso)*MAX('CMM2 - FINAN'!$F:$F),0)</f>
        <v>0</v>
      </c>
      <c r="GO93" s="77">
        <f>IF(GO7&lt;=_xlfn.SINGLE(PrazoFin)*12,_xlfn.SINGLE(compromisso)*MAX('CMM2 - FINAN'!$F:$F),0)</f>
        <v>0</v>
      </c>
      <c r="GP93" s="77">
        <f>IF(GP7&lt;=_xlfn.SINGLE(PrazoFin)*12,_xlfn.SINGLE(compromisso)*MAX('CMM2 - FINAN'!$F:$F),0)</f>
        <v>0</v>
      </c>
      <c r="GQ93" s="77">
        <f>IF(GQ7&lt;=_xlfn.SINGLE(PrazoFin)*12,_xlfn.SINGLE(compromisso)*MAX('CMM2 - FINAN'!$F:$F),0)</f>
        <v>0</v>
      </c>
      <c r="GR93" s="77">
        <f>IF(GR7&lt;=_xlfn.SINGLE(PrazoFin)*12,_xlfn.SINGLE(compromisso)*MAX('CMM2 - FINAN'!$F:$F),0)</f>
        <v>0</v>
      </c>
      <c r="GS93" s="77">
        <f>IF(GS7&lt;=_xlfn.SINGLE(PrazoFin)*12,_xlfn.SINGLE(compromisso)*MAX('CMM2 - FINAN'!$F:$F),0)</f>
        <v>0</v>
      </c>
      <c r="GT93" s="77">
        <f>IF(GT7&lt;=_xlfn.SINGLE(PrazoFin)*12,_xlfn.SINGLE(compromisso)*MAX('CMM2 - FINAN'!$F:$F),0)</f>
        <v>0</v>
      </c>
      <c r="GU93" s="77">
        <f>IF(GU7&lt;=_xlfn.SINGLE(PrazoFin)*12,_xlfn.SINGLE(compromisso)*MAX('CMM2 - FINAN'!$F:$F),0)</f>
        <v>0</v>
      </c>
      <c r="GV93" s="77">
        <f>IF(GV7&lt;=_xlfn.SINGLE(PrazoFin)*12,_xlfn.SINGLE(compromisso)*MAX('CMM2 - FINAN'!$F:$F),0)</f>
        <v>0</v>
      </c>
      <c r="GW93" s="77">
        <f>IF(GW7&lt;=_xlfn.SINGLE(PrazoFin)*12,_xlfn.SINGLE(compromisso)*MAX('CMM2 - FINAN'!$F:$F),0)</f>
        <v>0</v>
      </c>
      <c r="GX93" s="77">
        <f>IF(GX7&lt;=_xlfn.SINGLE(PrazoFin)*12,_xlfn.SINGLE(compromisso)*MAX('CMM2 - FINAN'!$F:$F),0)</f>
        <v>0</v>
      </c>
      <c r="GY93" s="77">
        <f>IF(GY7&lt;=_xlfn.SINGLE(PrazoFin)*12,_xlfn.SINGLE(compromisso)*MAX('CMM2 - FINAN'!$F:$F),0)</f>
        <v>0</v>
      </c>
      <c r="GZ93" s="77">
        <f>IF(GZ7&lt;=_xlfn.SINGLE(PrazoFin)*12,_xlfn.SINGLE(compromisso)*MAX('CMM2 - FINAN'!$F:$F),0)</f>
        <v>0</v>
      </c>
      <c r="HA93" s="77">
        <f>IF(HA7&lt;=_xlfn.SINGLE(PrazoFin)*12,_xlfn.SINGLE(compromisso)*MAX('CMM2 - FINAN'!$F:$F),0)</f>
        <v>0</v>
      </c>
      <c r="HB93" s="77">
        <f>IF(HB7&lt;=_xlfn.SINGLE(PrazoFin)*12,_xlfn.SINGLE(compromisso)*MAX('CMM2 - FINAN'!$F:$F),0)</f>
        <v>0</v>
      </c>
      <c r="HC93" s="77">
        <f>IF(HC7&lt;=_xlfn.SINGLE(PrazoFin)*12,_xlfn.SINGLE(compromisso)*MAX('CMM2 - FINAN'!$F:$F),0)</f>
        <v>0</v>
      </c>
      <c r="HD93" s="77">
        <f>IF(HD7&lt;=_xlfn.SINGLE(PrazoFin)*12,_xlfn.SINGLE(compromisso)*MAX('CMM2 - FINAN'!$F:$F),0)</f>
        <v>0</v>
      </c>
      <c r="HE93" s="77">
        <f>IF(HE7&lt;=_xlfn.SINGLE(PrazoFin)*12,_xlfn.SINGLE(compromisso)*MAX('CMM2 - FINAN'!$F:$F),0)</f>
        <v>0</v>
      </c>
      <c r="HF93" s="77">
        <f>IF(HF7&lt;=_xlfn.SINGLE(PrazoFin)*12,_xlfn.SINGLE(compromisso)*MAX('CMM2 - FINAN'!$F:$F),0)</f>
        <v>0</v>
      </c>
      <c r="HG93" s="77">
        <f>IF(HG7&lt;=_xlfn.SINGLE(PrazoFin)*12,_xlfn.SINGLE(compromisso)*MAX('CMM2 - FINAN'!$F:$F),0)</f>
        <v>0</v>
      </c>
      <c r="HH93" s="77">
        <f>IF(HH7&lt;=_xlfn.SINGLE(PrazoFin)*12,_xlfn.SINGLE(compromisso)*MAX('CMM2 - FINAN'!$F:$F),0)</f>
        <v>0</v>
      </c>
      <c r="HI93" s="77">
        <f>IF(HI7&lt;=_xlfn.SINGLE(PrazoFin)*12,_xlfn.SINGLE(compromisso)*MAX('CMM2 - FINAN'!$F:$F),0)</f>
        <v>0</v>
      </c>
    </row>
    <row r="94" spans="1:217" ht="14.4" x14ac:dyDescent="0.3">
      <c r="A94" s="31"/>
    </row>
    <row r="95" spans="1:217" s="22" customFormat="1" x14ac:dyDescent="0.2">
      <c r="A95" s="34" t="s">
        <v>254</v>
      </c>
      <c r="B95" s="83">
        <f>IFERROR(VLOOKUP(B$7,'CMM2 - FINAN'!$A:$F,5,0),0)</f>
        <v>0</v>
      </c>
      <c r="C95" s="83">
        <f>IFERROR(VLOOKUP(C$7,'CMM2 - FINAN'!$A:$F,5,0),0)</f>
        <v>0</v>
      </c>
      <c r="D95" s="83">
        <f>IFERROR(VLOOKUP(D$7,'CMM2 - FINAN'!$A:$F,5,0),0)</f>
        <v>0</v>
      </c>
      <c r="E95" s="83">
        <f>IFERROR(VLOOKUP(E$7,'CMM2 - FINAN'!$A:$F,5,0),0)</f>
        <v>0</v>
      </c>
      <c r="F95" s="83">
        <f>IFERROR(VLOOKUP(F$7,'CMM2 - FINAN'!$A:$F,5,0),0)</f>
        <v>0</v>
      </c>
      <c r="G95" s="83">
        <f>IFERROR(VLOOKUP(G$7,'CMM2 - FINAN'!$A:$F,5,0),0)</f>
        <v>0</v>
      </c>
      <c r="H95" s="83">
        <f>IFERROR(VLOOKUP(H$7,'CMM2 - FINAN'!$A:$F,5,0),0)</f>
        <v>0</v>
      </c>
      <c r="I95" s="83">
        <f>IFERROR(VLOOKUP(I$7,'CMM2 - FINAN'!$A:$F,5,0),0)</f>
        <v>0</v>
      </c>
      <c r="J95" s="83">
        <f>IFERROR(VLOOKUP(J$7,'CMM2 - FINAN'!$A:$F,5,0),0)</f>
        <v>0</v>
      </c>
      <c r="K95" s="83">
        <f>IFERROR(VLOOKUP(K$7,'CMM2 - FINAN'!$A:$F,5,0),0)</f>
        <v>0</v>
      </c>
      <c r="L95" s="83">
        <f>IFERROR(VLOOKUP(L$7,'CMM2 - FINAN'!$A:$F,5,0),0)</f>
        <v>0</v>
      </c>
      <c r="M95" s="83">
        <f>IFERROR(VLOOKUP(M$7,'CMM2 - FINAN'!$A:$F,5,0),0)</f>
        <v>0</v>
      </c>
      <c r="N95" s="83">
        <f>IFERROR(VLOOKUP(N$7,'CMM2 - FINAN'!$A:$F,5,0),0)</f>
        <v>0</v>
      </c>
      <c r="O95" s="83">
        <f>IFERROR(VLOOKUP(O$7,'CMM2 - FINAN'!$A:$F,5,0),0)</f>
        <v>0</v>
      </c>
      <c r="P95" s="83">
        <f>IFERROR(VLOOKUP(P$7,'CMM2 - FINAN'!$A:$F,5,0),0)</f>
        <v>0</v>
      </c>
      <c r="Q95" s="83">
        <f>IFERROR(VLOOKUP(Q$7,'CMM2 - FINAN'!$A:$F,5,0),0)</f>
        <v>0</v>
      </c>
      <c r="R95" s="83">
        <f>IFERROR(VLOOKUP(R$7,'CMM2 - FINAN'!$A:$F,5,0),0)</f>
        <v>0</v>
      </c>
      <c r="S95" s="83">
        <f>IFERROR(VLOOKUP(S$7,'CMM2 - FINAN'!$A:$F,5,0),0)</f>
        <v>0</v>
      </c>
      <c r="T95" s="83">
        <f>IFERROR(VLOOKUP(T$7,'CMM2 - FINAN'!$A:$F,5,0),0)</f>
        <v>0</v>
      </c>
      <c r="U95" s="83">
        <f>IFERROR(VLOOKUP(U$7,'CMM2 - FINAN'!$A:$F,5,0),0)</f>
        <v>0</v>
      </c>
      <c r="V95" s="83">
        <f>IFERROR(VLOOKUP(V$7,'CMM2 - FINAN'!$A:$F,5,0),0)</f>
        <v>0</v>
      </c>
      <c r="W95" s="83">
        <f>IFERROR(VLOOKUP(W$7,'CMM2 - FINAN'!$A:$F,5,0),0)</f>
        <v>0</v>
      </c>
      <c r="X95" s="83">
        <f>IFERROR(VLOOKUP(X$7,'CMM2 - FINAN'!$A:$F,5,0),0)</f>
        <v>0</v>
      </c>
      <c r="Y95" s="83">
        <f>IFERROR(VLOOKUP(Y$7,'CMM2 - FINAN'!$A:$F,5,0),0)</f>
        <v>0</v>
      </c>
      <c r="Z95" s="83">
        <f>IFERROR(VLOOKUP(Z$7,'CMM2 - FINAN'!$A:$F,5,0),0)</f>
        <v>0</v>
      </c>
      <c r="AA95" s="83">
        <f>IFERROR(VLOOKUP(AA$7,'CMM2 - FINAN'!$A:$F,5,0),0)</f>
        <v>0</v>
      </c>
      <c r="AB95" s="83">
        <f>IFERROR(VLOOKUP(AB$7,'CMM2 - FINAN'!$A:$F,5,0),0)</f>
        <v>0</v>
      </c>
      <c r="AC95" s="83">
        <f>IFERROR(VLOOKUP(AC$7,'CMM2 - FINAN'!$A:$F,5,0),0)</f>
        <v>0</v>
      </c>
      <c r="AD95" s="83">
        <f>IFERROR(VLOOKUP(AD$7,'CMM2 - FINAN'!$A:$F,5,0),0)</f>
        <v>0</v>
      </c>
      <c r="AE95" s="83">
        <f>IFERROR(VLOOKUP(AE$7,'CMM2 - FINAN'!$A:$F,5,0),0)</f>
        <v>0</v>
      </c>
      <c r="AF95" s="83">
        <f>IFERROR(VLOOKUP(AF$7,'CMM2 - FINAN'!$A:$F,5,0),0)</f>
        <v>0</v>
      </c>
      <c r="AG95" s="83">
        <f>IFERROR(VLOOKUP(AG$7,'CMM2 - FINAN'!$A:$F,5,0),0)</f>
        <v>0</v>
      </c>
      <c r="AH95" s="83">
        <f>IFERROR(VLOOKUP(AH$7,'CMM2 - FINAN'!$A:$F,5,0),0)</f>
        <v>0</v>
      </c>
      <c r="AI95" s="83">
        <f>IFERROR(VLOOKUP(AI$7,'CMM2 - FINAN'!$A:$F,5,0),0)</f>
        <v>0</v>
      </c>
      <c r="AJ95" s="83">
        <f>IFERROR(VLOOKUP(AJ$7,'CMM2 - FINAN'!$A:$F,5,0),0)</f>
        <v>0</v>
      </c>
      <c r="AK95" s="83">
        <f>IFERROR(VLOOKUP(AK$7,'CMM2 - FINAN'!$A:$F,5,0),0)</f>
        <v>0</v>
      </c>
      <c r="AL95" s="83">
        <f>IFERROR(VLOOKUP(AL$7,'CMM2 - FINAN'!$A:$F,5,0),0)</f>
        <v>0</v>
      </c>
      <c r="AM95" s="83">
        <f>IFERROR(VLOOKUP(AM$7,'CMM2 - FINAN'!$A:$F,5,0),0)</f>
        <v>0</v>
      </c>
      <c r="AN95" s="83">
        <f>IFERROR(VLOOKUP(AN$7,'CMM2 - FINAN'!$A:$F,5,0),0)</f>
        <v>0</v>
      </c>
      <c r="AO95" s="83">
        <f>IFERROR(VLOOKUP(AO$7,'CMM2 - FINAN'!$A:$F,5,0),0)</f>
        <v>0</v>
      </c>
      <c r="AP95" s="83">
        <f>IFERROR(VLOOKUP(AP$7,'CMM2 - FINAN'!$A:$F,5,0),0)</f>
        <v>0</v>
      </c>
      <c r="AQ95" s="83">
        <f>IFERROR(VLOOKUP(AQ$7,'CMM2 - FINAN'!$A:$F,5,0),0)</f>
        <v>0</v>
      </c>
      <c r="AR95" s="83">
        <f>IFERROR(VLOOKUP(AR$7,'CMM2 - FINAN'!$A:$F,5,0),0)</f>
        <v>0</v>
      </c>
      <c r="AS95" s="83">
        <f>IFERROR(VLOOKUP(AS$7,'CMM2 - FINAN'!$A:$F,5,0),0)</f>
        <v>0</v>
      </c>
      <c r="AT95" s="83">
        <f>IFERROR(VLOOKUP(AT$7,'CMM2 - FINAN'!$A:$F,5,0),0)</f>
        <v>0</v>
      </c>
      <c r="AU95" s="83">
        <f>IFERROR(VLOOKUP(AU$7,'CMM2 - FINAN'!$A:$F,5,0),0)</f>
        <v>0</v>
      </c>
      <c r="AV95" s="83">
        <f>IFERROR(VLOOKUP(AV$7,'CMM2 - FINAN'!$A:$F,5,0),0)</f>
        <v>0</v>
      </c>
      <c r="AW95" s="83">
        <f>IFERROR(VLOOKUP(AW$7,'CMM2 - FINAN'!$A:$F,5,0),0)</f>
        <v>0</v>
      </c>
      <c r="AX95" s="83">
        <f>IFERROR(VLOOKUP(AX$7,'CMM2 - FINAN'!$A:$F,5,0),0)</f>
        <v>0</v>
      </c>
      <c r="AY95" s="83">
        <f>IFERROR(VLOOKUP(AY$7,'CMM2 - FINAN'!$A:$F,5,0),0)</f>
        <v>0</v>
      </c>
      <c r="AZ95" s="83">
        <f>IFERROR(VLOOKUP(AZ$7,'CMM2 - FINAN'!$A:$F,5,0),0)</f>
        <v>0</v>
      </c>
      <c r="BA95" s="83">
        <f>IFERROR(VLOOKUP(BA$7,'CMM2 - FINAN'!$A:$F,5,0),0)</f>
        <v>0</v>
      </c>
      <c r="BB95" s="83">
        <f>IFERROR(VLOOKUP(BB$7,'CMM2 - FINAN'!$A:$F,5,0),0)</f>
        <v>0</v>
      </c>
      <c r="BC95" s="83">
        <f>IFERROR(VLOOKUP(BC$7,'CMM2 - FINAN'!$A:$F,5,0),0)</f>
        <v>0</v>
      </c>
      <c r="BD95" s="83">
        <f>IFERROR(VLOOKUP(BD$7,'CMM2 - FINAN'!$A:$F,5,0),0)</f>
        <v>0</v>
      </c>
      <c r="BE95" s="83">
        <f>IFERROR(VLOOKUP(BE$7,'CMM2 - FINAN'!$A:$F,5,0),0)</f>
        <v>0</v>
      </c>
      <c r="BF95" s="83">
        <f>IFERROR(VLOOKUP(BF$7,'CMM2 - FINAN'!$A:$F,5,0),0)</f>
        <v>0</v>
      </c>
      <c r="BG95" s="83">
        <f>IFERROR(VLOOKUP(BG$7,'CMM2 - FINAN'!$A:$F,5,0),0)</f>
        <v>0</v>
      </c>
      <c r="BH95" s="83">
        <f>IFERROR(VLOOKUP(BH$7,'CMM2 - FINAN'!$A:$F,5,0),0)</f>
        <v>0</v>
      </c>
      <c r="BI95" s="83">
        <f>IFERROR(VLOOKUP(BI$7,'CMM2 - FINAN'!$A:$F,5,0),0)</f>
        <v>0</v>
      </c>
      <c r="BJ95" s="83">
        <f>IFERROR(VLOOKUP(BJ$7,'CMM2 - FINAN'!$A:$F,5,0),0)</f>
        <v>0</v>
      </c>
      <c r="BK95" s="83">
        <f>IFERROR(VLOOKUP(BK$7,'CMM2 - FINAN'!$A:$F,5,0),0)</f>
        <v>0</v>
      </c>
      <c r="BL95" s="83">
        <f>IFERROR(VLOOKUP(BL$7,'CMM2 - FINAN'!$A:$F,5,0),0)</f>
        <v>0</v>
      </c>
      <c r="BM95" s="83">
        <f>IFERROR(VLOOKUP(BM$7,'CMM2 - FINAN'!$A:$F,5,0),0)</f>
        <v>0</v>
      </c>
      <c r="BN95" s="83">
        <f>IFERROR(VLOOKUP(BN$7,'CMM2 - FINAN'!$A:$F,5,0),0)</f>
        <v>0</v>
      </c>
      <c r="BO95" s="83">
        <f>IFERROR(VLOOKUP(BO$7,'CMM2 - FINAN'!$A:$F,5,0),0)</f>
        <v>0</v>
      </c>
      <c r="BP95" s="83">
        <f>IFERROR(VLOOKUP(BP$7,'CMM2 - FINAN'!$A:$F,5,0),0)</f>
        <v>0</v>
      </c>
      <c r="BQ95" s="83">
        <f>IFERROR(VLOOKUP(BQ$7,'CMM2 - FINAN'!$A:$F,5,0),0)</f>
        <v>0</v>
      </c>
      <c r="BR95" s="83">
        <f>IFERROR(VLOOKUP(BR$7,'CMM2 - FINAN'!$A:$F,5,0),0)</f>
        <v>0</v>
      </c>
      <c r="BS95" s="83">
        <f>IFERROR(VLOOKUP(BS$7,'CMM2 - FINAN'!$A:$F,5,0),0)</f>
        <v>0</v>
      </c>
      <c r="BT95" s="83">
        <f>IFERROR(VLOOKUP(BT$7,'CMM2 - FINAN'!$A:$F,5,0),0)</f>
        <v>0</v>
      </c>
      <c r="BU95" s="83">
        <f>IFERROR(VLOOKUP(BU$7,'CMM2 - FINAN'!$A:$F,5,0),0)</f>
        <v>0</v>
      </c>
      <c r="BV95" s="83">
        <f>IFERROR(VLOOKUP(BV$7,'CMM2 - FINAN'!$A:$F,5,0),0)</f>
        <v>0</v>
      </c>
      <c r="BW95" s="83">
        <f>IFERROR(VLOOKUP(BW$7,'CMM2 - FINAN'!$A:$F,5,0),0)</f>
        <v>0</v>
      </c>
      <c r="BX95" s="83">
        <f>IFERROR(VLOOKUP(BX$7,'CMM2 - FINAN'!$A:$F,5,0),0)</f>
        <v>0</v>
      </c>
      <c r="BY95" s="83">
        <f>IFERROR(VLOOKUP(BY$7,'CMM2 - FINAN'!$A:$F,5,0),0)</f>
        <v>0</v>
      </c>
      <c r="BZ95" s="83">
        <f>IFERROR(VLOOKUP(BZ$7,'CMM2 - FINAN'!$A:$F,5,0),0)</f>
        <v>0</v>
      </c>
      <c r="CA95" s="83">
        <f>IFERROR(VLOOKUP(CA$7,'CMM2 - FINAN'!$A:$F,5,0),0)</f>
        <v>0</v>
      </c>
      <c r="CB95" s="83">
        <f>IFERROR(VLOOKUP(CB$7,'CMM2 - FINAN'!$A:$F,5,0),0)</f>
        <v>0</v>
      </c>
      <c r="CC95" s="83">
        <f>IFERROR(VLOOKUP(CC$7,'CMM2 - FINAN'!$A:$F,5,0),0)</f>
        <v>0</v>
      </c>
      <c r="CD95" s="83">
        <f>IFERROR(VLOOKUP(CD$7,'CMM2 - FINAN'!$A:$F,5,0),0)</f>
        <v>0</v>
      </c>
      <c r="CE95" s="83">
        <f>IFERROR(VLOOKUP(CE$7,'CMM2 - FINAN'!$A:$F,5,0),0)</f>
        <v>0</v>
      </c>
      <c r="CF95" s="83">
        <f>IFERROR(VLOOKUP(CF$7,'CMM2 - FINAN'!$A:$F,5,0),0)</f>
        <v>0</v>
      </c>
      <c r="CG95" s="83">
        <f>IFERROR(VLOOKUP(CG$7,'CMM2 - FINAN'!$A:$F,5,0),0)</f>
        <v>0</v>
      </c>
      <c r="CH95" s="83">
        <f>IFERROR(VLOOKUP(CH$7,'CMM2 - FINAN'!$A:$F,5,0),0)</f>
        <v>0</v>
      </c>
      <c r="CI95" s="83">
        <f>IFERROR(VLOOKUP(CI$7,'CMM2 - FINAN'!$A:$F,5,0),0)</f>
        <v>0</v>
      </c>
      <c r="CJ95" s="83">
        <f>IFERROR(VLOOKUP(CJ$7,'CMM2 - FINAN'!$A:$F,5,0),0)</f>
        <v>0</v>
      </c>
      <c r="CK95" s="83">
        <f>IFERROR(VLOOKUP(CK$7,'CMM2 - FINAN'!$A:$F,5,0),0)</f>
        <v>0</v>
      </c>
      <c r="CL95" s="83">
        <f>IFERROR(VLOOKUP(CL$7,'CMM2 - FINAN'!$A:$F,5,0),0)</f>
        <v>0</v>
      </c>
      <c r="CM95" s="83">
        <f>IFERROR(VLOOKUP(CM$7,'CMM2 - FINAN'!$A:$F,5,0),0)</f>
        <v>0</v>
      </c>
      <c r="CN95" s="83">
        <f>IFERROR(VLOOKUP(CN$7,'CMM2 - FINAN'!$A:$F,5,0),0)</f>
        <v>0</v>
      </c>
      <c r="CO95" s="83">
        <f>IFERROR(VLOOKUP(CO$7,'CMM2 - FINAN'!$A:$F,5,0),0)</f>
        <v>0</v>
      </c>
      <c r="CP95" s="83">
        <f>IFERROR(VLOOKUP(CP$7,'CMM2 - FINAN'!$A:$F,5,0),0)</f>
        <v>0</v>
      </c>
      <c r="CQ95" s="83">
        <f>IFERROR(VLOOKUP(CQ$7,'CMM2 - FINAN'!$A:$F,5,0),0)</f>
        <v>0</v>
      </c>
      <c r="CR95" s="83">
        <f>IFERROR(VLOOKUP(CR$7,'CMM2 - FINAN'!$A:$F,5,0),0)</f>
        <v>0</v>
      </c>
      <c r="CS95" s="83">
        <f>IFERROR(VLOOKUP(CS$7,'CMM2 - FINAN'!$A:$F,5,0),0)</f>
        <v>0</v>
      </c>
      <c r="CT95" s="83">
        <f>IFERROR(VLOOKUP(CT$7,'CMM2 - FINAN'!$A:$F,5,0),0)</f>
        <v>0</v>
      </c>
      <c r="CU95" s="83">
        <f>IFERROR(VLOOKUP(CU$7,'CMM2 - FINAN'!$A:$F,5,0),0)</f>
        <v>0</v>
      </c>
      <c r="CV95" s="83">
        <f>IFERROR(VLOOKUP(CV$7,'CMM2 - FINAN'!$A:$F,5,0),0)</f>
        <v>0</v>
      </c>
      <c r="CW95" s="83">
        <f>IFERROR(VLOOKUP(CW$7,'CMM2 - FINAN'!$A:$F,5,0),0)</f>
        <v>0</v>
      </c>
      <c r="CX95" s="83">
        <f>IFERROR(VLOOKUP(CX$7,'CMM2 - FINAN'!$A:$F,5,0),0)</f>
        <v>0</v>
      </c>
      <c r="CY95" s="83">
        <f>IFERROR(VLOOKUP(CY$7,'CMM2 - FINAN'!$A:$F,5,0),0)</f>
        <v>0</v>
      </c>
      <c r="CZ95" s="83">
        <f>IFERROR(VLOOKUP(CZ$7,'CMM2 - FINAN'!$A:$F,5,0),0)</f>
        <v>0</v>
      </c>
      <c r="DA95" s="83">
        <f>IFERROR(VLOOKUP(DA$7,'CMM2 - FINAN'!$A:$F,5,0),0)</f>
        <v>0</v>
      </c>
      <c r="DB95" s="83">
        <f>IFERROR(VLOOKUP(DB$7,'CMM2 - FINAN'!$A:$F,5,0),0)</f>
        <v>0</v>
      </c>
      <c r="DC95" s="83">
        <f>IFERROR(VLOOKUP(DC$7,'CMM2 - FINAN'!$A:$F,5,0),0)</f>
        <v>0</v>
      </c>
      <c r="DD95" s="83">
        <f>IFERROR(VLOOKUP(DD$7,'CMM2 - FINAN'!$A:$F,5,0),0)</f>
        <v>0</v>
      </c>
      <c r="DE95" s="83">
        <f>IFERROR(VLOOKUP(DE$7,'CMM2 - FINAN'!$A:$F,5,0),0)</f>
        <v>0</v>
      </c>
      <c r="DF95" s="83">
        <f>IFERROR(VLOOKUP(DF$7,'CMM2 - FINAN'!$A:$F,5,0),0)</f>
        <v>0</v>
      </c>
      <c r="DG95" s="83">
        <f>IFERROR(VLOOKUP(DG$7,'CMM2 - FINAN'!$A:$F,5,0),0)</f>
        <v>0</v>
      </c>
      <c r="DH95" s="83">
        <f>IFERROR(VLOOKUP(DH$7,'CMM2 - FINAN'!$A:$F,5,0),0)</f>
        <v>0</v>
      </c>
      <c r="DI95" s="83">
        <f>IFERROR(VLOOKUP(DI$7,'CMM2 - FINAN'!$A:$F,5,0),0)</f>
        <v>0</v>
      </c>
      <c r="DJ95" s="83">
        <f>IFERROR(VLOOKUP(DJ$7,'CMM2 - FINAN'!$A:$F,5,0),0)</f>
        <v>0</v>
      </c>
      <c r="DK95" s="83">
        <f>IFERROR(VLOOKUP(DK$7,'CMM2 - FINAN'!$A:$F,5,0),0)</f>
        <v>0</v>
      </c>
      <c r="DL95" s="83">
        <f>IFERROR(VLOOKUP(DL$7,'CMM2 - FINAN'!$A:$F,5,0),0)</f>
        <v>0</v>
      </c>
      <c r="DM95" s="83">
        <f>IFERROR(VLOOKUP(DM$7,'CMM2 - FINAN'!$A:$F,5,0),0)</f>
        <v>0</v>
      </c>
      <c r="DN95" s="83">
        <f>IFERROR(VLOOKUP(DN$7,'CMM2 - FINAN'!$A:$F,5,0),0)</f>
        <v>0</v>
      </c>
      <c r="DO95" s="83">
        <f>IFERROR(VLOOKUP(DO$7,'CMM2 - FINAN'!$A:$F,5,0),0)</f>
        <v>0</v>
      </c>
      <c r="DP95" s="83">
        <f>IFERROR(VLOOKUP(DP$7,'CMM2 - FINAN'!$A:$F,5,0),0)</f>
        <v>0</v>
      </c>
      <c r="DQ95" s="83">
        <f>IFERROR(VLOOKUP(DQ$7,'CMM2 - FINAN'!$A:$F,5,0),0)</f>
        <v>0</v>
      </c>
      <c r="DR95" s="83">
        <f>IFERROR(VLOOKUP(DR$7,'CMM2 - FINAN'!$A:$F,5,0),0)</f>
        <v>0</v>
      </c>
      <c r="DS95" s="83">
        <f>IFERROR(VLOOKUP(DS$7,'CMM2 - FINAN'!$A:$F,5,0),0)</f>
        <v>0</v>
      </c>
      <c r="DT95" s="83">
        <f>IFERROR(VLOOKUP(DT$7,'CMM2 - FINAN'!$A:$F,5,0),0)</f>
        <v>0</v>
      </c>
      <c r="DU95" s="83">
        <f>IFERROR(VLOOKUP(DU$7,'CMM2 - FINAN'!$A:$F,5,0),0)</f>
        <v>0</v>
      </c>
      <c r="DV95" s="83">
        <f>IFERROR(VLOOKUP(DV$7,'CMM2 - FINAN'!$A:$F,5,0),0)</f>
        <v>0</v>
      </c>
      <c r="DW95" s="83">
        <f>IFERROR(VLOOKUP(DW$7,'CMM2 - FINAN'!$A:$F,5,0),0)</f>
        <v>0</v>
      </c>
      <c r="DX95" s="83">
        <f>IFERROR(VLOOKUP(DX$7,'CMM2 - FINAN'!$A:$F,5,0),0)</f>
        <v>0</v>
      </c>
      <c r="DY95" s="83">
        <f>IFERROR(VLOOKUP(DY$7,'CMM2 - FINAN'!$A:$F,5,0),0)</f>
        <v>0</v>
      </c>
      <c r="DZ95" s="83">
        <f>IFERROR(VLOOKUP(DZ$7,'CMM2 - FINAN'!$A:$F,5,0),0)</f>
        <v>0</v>
      </c>
      <c r="EA95" s="83">
        <f>IFERROR(VLOOKUP(EA$7,'CMM2 - FINAN'!$A:$F,5,0),0)</f>
        <v>0</v>
      </c>
      <c r="EB95" s="83">
        <f>IFERROR(VLOOKUP(EB$7,'CMM2 - FINAN'!$A:$F,5,0),0)</f>
        <v>0</v>
      </c>
      <c r="EC95" s="83">
        <f>IFERROR(VLOOKUP(EC$7,'CMM2 - FINAN'!$A:$F,5,0),0)</f>
        <v>0</v>
      </c>
      <c r="ED95" s="83">
        <f>IFERROR(VLOOKUP(ED$7,'CMM2 - FINAN'!$A:$F,5,0),0)</f>
        <v>0</v>
      </c>
      <c r="EE95" s="83">
        <f>IFERROR(VLOOKUP(EE$7,'CMM2 - FINAN'!$A:$F,5,0),0)</f>
        <v>0</v>
      </c>
      <c r="EF95" s="83">
        <f>IFERROR(VLOOKUP(EF$7,'CMM2 - FINAN'!$A:$F,5,0),0)</f>
        <v>0</v>
      </c>
      <c r="EG95" s="83">
        <f>IFERROR(VLOOKUP(EG$7,'CMM2 - FINAN'!$A:$F,5,0),0)</f>
        <v>0</v>
      </c>
      <c r="EH95" s="83">
        <f>IFERROR(VLOOKUP(EH$7,'CMM2 - FINAN'!$A:$F,5,0),0)</f>
        <v>0</v>
      </c>
      <c r="EI95" s="83">
        <f>IFERROR(VLOOKUP(EI$7,'CMM2 - FINAN'!$A:$F,5,0),0)</f>
        <v>0</v>
      </c>
      <c r="EJ95" s="83">
        <f>IFERROR(VLOOKUP(EJ$7,'CMM2 - FINAN'!$A:$F,5,0),0)</f>
        <v>0</v>
      </c>
      <c r="EK95" s="83">
        <f>IFERROR(VLOOKUP(EK$7,'CMM2 - FINAN'!$A:$F,5,0),0)</f>
        <v>0</v>
      </c>
      <c r="EL95" s="83">
        <f>IFERROR(VLOOKUP(EL$7,'CMM2 - FINAN'!$A:$F,5,0),0)</f>
        <v>0</v>
      </c>
      <c r="EM95" s="83">
        <f>IFERROR(VLOOKUP(EM$7,'CMM2 - FINAN'!$A:$F,5,0),0)</f>
        <v>0</v>
      </c>
      <c r="EN95" s="83">
        <f>IFERROR(VLOOKUP(EN$7,'CMM2 - FINAN'!$A:$F,5,0),0)</f>
        <v>0</v>
      </c>
      <c r="EO95" s="83">
        <f>IFERROR(VLOOKUP(EO$7,'CMM2 - FINAN'!$A:$F,5,0),0)</f>
        <v>0</v>
      </c>
      <c r="EP95" s="83">
        <f>IFERROR(VLOOKUP(EP$7,'CMM2 - FINAN'!$A:$F,5,0),0)</f>
        <v>0</v>
      </c>
      <c r="EQ95" s="83">
        <f>IFERROR(VLOOKUP(EQ$7,'CMM2 - FINAN'!$A:$F,5,0),0)</f>
        <v>0</v>
      </c>
      <c r="ER95" s="83">
        <f>IFERROR(VLOOKUP(ER$7,'CMM2 - FINAN'!$A:$F,5,0),0)</f>
        <v>0</v>
      </c>
      <c r="ES95" s="83">
        <f>IFERROR(VLOOKUP(ES$7,'CMM2 - FINAN'!$A:$F,5,0),0)</f>
        <v>0</v>
      </c>
      <c r="ET95" s="83">
        <f>IFERROR(VLOOKUP(ET$7,'CMM2 - FINAN'!$A:$F,5,0),0)</f>
        <v>0</v>
      </c>
      <c r="EU95" s="83">
        <f>IFERROR(VLOOKUP(EU$7,'CMM2 - FINAN'!$A:$F,5,0),0)</f>
        <v>0</v>
      </c>
      <c r="EV95" s="83">
        <f>IFERROR(VLOOKUP(EV$7,'CMM2 - FINAN'!$A:$F,5,0),0)</f>
        <v>0</v>
      </c>
      <c r="EW95" s="83">
        <f>IFERROR(VLOOKUP(EW$7,'CMM2 - FINAN'!$A:$F,5,0),0)</f>
        <v>0</v>
      </c>
      <c r="EX95" s="83">
        <f>IFERROR(VLOOKUP(EX$7,'CMM2 - FINAN'!$A:$F,5,0),0)</f>
        <v>0</v>
      </c>
      <c r="EY95" s="83">
        <f>IFERROR(VLOOKUP(EY$7,'CMM2 - FINAN'!$A:$F,5,0),0)</f>
        <v>0</v>
      </c>
      <c r="EZ95" s="83">
        <f>IFERROR(VLOOKUP(EZ$7,'CMM2 - FINAN'!$A:$F,5,0),0)</f>
        <v>0</v>
      </c>
      <c r="FA95" s="83">
        <f>IFERROR(VLOOKUP(FA$7,'CMM2 - FINAN'!$A:$F,5,0),0)</f>
        <v>0</v>
      </c>
      <c r="FB95" s="83">
        <f>IFERROR(VLOOKUP(FB$7,'CMM2 - FINAN'!$A:$F,5,0),0)</f>
        <v>0</v>
      </c>
      <c r="FC95" s="83">
        <f>IFERROR(VLOOKUP(FC$7,'CMM2 - FINAN'!$A:$F,5,0),0)</f>
        <v>0</v>
      </c>
      <c r="FD95" s="83">
        <f>IFERROR(VLOOKUP(FD$7,'CMM2 - FINAN'!$A:$F,5,0),0)</f>
        <v>0</v>
      </c>
      <c r="FE95" s="83">
        <f>IFERROR(VLOOKUP(FE$7,'CMM2 - FINAN'!$A:$F,5,0),0)</f>
        <v>0</v>
      </c>
      <c r="FF95" s="83">
        <f>IFERROR(VLOOKUP(FF$7,'CMM2 - FINAN'!$A:$F,5,0),0)</f>
        <v>0</v>
      </c>
      <c r="FG95" s="83">
        <f>IFERROR(VLOOKUP(FG$7,'CMM2 - FINAN'!$A:$F,5,0),0)</f>
        <v>0</v>
      </c>
      <c r="FH95" s="83">
        <f>IFERROR(VLOOKUP(FH$7,'CMM2 - FINAN'!$A:$F,5,0),0)</f>
        <v>0</v>
      </c>
      <c r="FI95" s="83">
        <f>IFERROR(VLOOKUP(FI$7,'CMM2 - FINAN'!$A:$F,5,0),0)</f>
        <v>0</v>
      </c>
      <c r="FJ95" s="83">
        <f>IFERROR(VLOOKUP(FJ$7,'CMM2 - FINAN'!$A:$F,5,0),0)</f>
        <v>0</v>
      </c>
      <c r="FK95" s="83">
        <f>IFERROR(VLOOKUP(FK$7,'CMM2 - FINAN'!$A:$F,5,0),0)</f>
        <v>0</v>
      </c>
      <c r="FL95" s="83">
        <f>IFERROR(VLOOKUP(FL$7,'CMM2 - FINAN'!$A:$F,5,0),0)</f>
        <v>0</v>
      </c>
      <c r="FM95" s="83">
        <f>IFERROR(VLOOKUP(FM$7,'CMM2 - FINAN'!$A:$F,5,0),0)</f>
        <v>0</v>
      </c>
      <c r="FN95" s="83">
        <f>IFERROR(VLOOKUP(FN$7,'CMM2 - FINAN'!$A:$F,5,0),0)</f>
        <v>0</v>
      </c>
      <c r="FO95" s="83">
        <f>IFERROR(VLOOKUP(FO$7,'CMM2 - FINAN'!$A:$F,5,0),0)</f>
        <v>0</v>
      </c>
      <c r="FP95" s="83">
        <f>IFERROR(VLOOKUP(FP$7,'CMM2 - FINAN'!$A:$F,5,0),0)</f>
        <v>0</v>
      </c>
      <c r="FQ95" s="83">
        <f>IFERROR(VLOOKUP(FQ$7,'CMM2 - FINAN'!$A:$F,5,0),0)</f>
        <v>0</v>
      </c>
      <c r="FR95" s="83">
        <f>IFERROR(VLOOKUP(FR$7,'CMM2 - FINAN'!$A:$F,5,0),0)</f>
        <v>0</v>
      </c>
      <c r="FS95" s="83">
        <f>IFERROR(VLOOKUP(FS$7,'CMM2 - FINAN'!$A:$F,5,0),0)</f>
        <v>0</v>
      </c>
      <c r="FT95" s="83">
        <f>IFERROR(VLOOKUP(FT$7,'CMM2 - FINAN'!$A:$F,5,0),0)</f>
        <v>0</v>
      </c>
      <c r="FU95" s="83">
        <f>IFERROR(VLOOKUP(FU$7,'CMM2 - FINAN'!$A:$F,5,0),0)</f>
        <v>0</v>
      </c>
      <c r="FV95" s="83">
        <f>IFERROR(VLOOKUP(FV$7,'CMM2 - FINAN'!$A:$F,5,0),0)</f>
        <v>0</v>
      </c>
      <c r="FW95" s="83">
        <f>IFERROR(VLOOKUP(FW$7,'CMM2 - FINAN'!$A:$F,5,0),0)</f>
        <v>0</v>
      </c>
      <c r="FX95" s="83">
        <f>IFERROR(VLOOKUP(FX$7,'CMM2 - FINAN'!$A:$F,5,0),0)</f>
        <v>0</v>
      </c>
      <c r="FY95" s="83">
        <f>IFERROR(VLOOKUP(FY$7,'CMM2 - FINAN'!$A:$F,5,0),0)</f>
        <v>0</v>
      </c>
      <c r="FZ95" s="83">
        <f>IFERROR(VLOOKUP(FZ$7,'CMM2 - FINAN'!$A:$F,5,0),0)</f>
        <v>0</v>
      </c>
      <c r="GA95" s="83">
        <f>IFERROR(VLOOKUP(GA$7,'CMM2 - FINAN'!$A:$F,5,0),0)</f>
        <v>0</v>
      </c>
      <c r="GB95" s="83">
        <f>IFERROR(VLOOKUP(GB$7,'CMM2 - FINAN'!$A:$F,5,0),0)</f>
        <v>0</v>
      </c>
      <c r="GC95" s="83">
        <f>IFERROR(VLOOKUP(GC$7,'CMM2 - FINAN'!$A:$F,5,0),0)</f>
        <v>0</v>
      </c>
      <c r="GD95" s="83">
        <f>IFERROR(VLOOKUP(GD$7,'CMM2 - FINAN'!$A:$F,5,0),0)</f>
        <v>0</v>
      </c>
      <c r="GE95" s="83">
        <f>IFERROR(VLOOKUP(GE$7,'CMM2 - FINAN'!$A:$F,5,0),0)</f>
        <v>0</v>
      </c>
      <c r="GF95" s="83">
        <f>IFERROR(VLOOKUP(GF$7,'CMM2 - FINAN'!$A:$F,5,0),0)</f>
        <v>0</v>
      </c>
      <c r="GG95" s="83">
        <f>IFERROR(VLOOKUP(GG$7,'CMM2 - FINAN'!$A:$F,5,0),0)</f>
        <v>0</v>
      </c>
      <c r="GH95" s="83">
        <f>IFERROR(VLOOKUP(GH$7,'CMM2 - FINAN'!$A:$F,5,0),0)</f>
        <v>0</v>
      </c>
      <c r="GI95" s="83">
        <f>IFERROR(VLOOKUP(GI$7,'CMM2 - FINAN'!$A:$F,5,0),0)</f>
        <v>0</v>
      </c>
      <c r="GJ95" s="83">
        <f>IFERROR(VLOOKUP(GJ$7,'CMM2 - FINAN'!$A:$F,5,0),0)</f>
        <v>0</v>
      </c>
      <c r="GK95" s="83">
        <f>IFERROR(VLOOKUP(GK$7,'CMM2 - FINAN'!$A:$F,5,0),0)</f>
        <v>0</v>
      </c>
      <c r="GL95" s="83">
        <f>IFERROR(VLOOKUP(GL$7,'CMM2 - FINAN'!$A:$F,5,0),0)</f>
        <v>0</v>
      </c>
      <c r="GM95" s="83">
        <f>IFERROR(VLOOKUP(GM$7,'CMM2 - FINAN'!$A:$F,5,0),0)</f>
        <v>0</v>
      </c>
      <c r="GN95" s="83">
        <f>IFERROR(VLOOKUP(GN$7,'CMM2 - FINAN'!$A:$F,5,0),0)</f>
        <v>0</v>
      </c>
      <c r="GO95" s="83">
        <f>IFERROR(VLOOKUP(GO$7,'CMM2 - FINAN'!$A:$F,5,0),0)</f>
        <v>0</v>
      </c>
      <c r="GP95" s="83">
        <f>IFERROR(VLOOKUP(GP$7,'CMM2 - FINAN'!$A:$F,5,0),0)</f>
        <v>0</v>
      </c>
      <c r="GQ95" s="83">
        <f>IFERROR(VLOOKUP(GQ$7,'CMM2 - FINAN'!$A:$F,5,0),0)</f>
        <v>0</v>
      </c>
      <c r="GR95" s="83">
        <f>IFERROR(VLOOKUP(GR$7,'CMM2 - FINAN'!$A:$F,5,0),0)</f>
        <v>0</v>
      </c>
      <c r="GS95" s="83">
        <f>IFERROR(VLOOKUP(GS$7,'CMM2 - FINAN'!$A:$F,5,0),0)</f>
        <v>0</v>
      </c>
      <c r="GT95" s="83">
        <f>IFERROR(VLOOKUP(GT$7,'CMM2 - FINAN'!$A:$F,5,0),0)</f>
        <v>0</v>
      </c>
      <c r="GU95" s="83">
        <f>IFERROR(VLOOKUP(GU$7,'CMM2 - FINAN'!$A:$F,5,0),0)</f>
        <v>0</v>
      </c>
      <c r="GV95" s="83">
        <f>IFERROR(VLOOKUP(GV$7,'CMM2 - FINAN'!$A:$F,5,0),0)</f>
        <v>0</v>
      </c>
      <c r="GW95" s="83">
        <f>IFERROR(VLOOKUP(GW$7,'CMM2 - FINAN'!$A:$F,5,0),0)</f>
        <v>0</v>
      </c>
      <c r="GX95" s="83">
        <f>IFERROR(VLOOKUP(GX$7,'CMM2 - FINAN'!$A:$F,5,0),0)</f>
        <v>0</v>
      </c>
      <c r="GY95" s="83">
        <f>IFERROR(VLOOKUP(GY$7,'CMM2 - FINAN'!$A:$F,5,0),0)</f>
        <v>0</v>
      </c>
      <c r="GZ95" s="83">
        <f>IFERROR(VLOOKUP(GZ$7,'CMM2 - FINAN'!$A:$F,5,0),0)</f>
        <v>0</v>
      </c>
      <c r="HA95" s="83">
        <f>IFERROR(VLOOKUP(HA$7,'CMM2 - FINAN'!$A:$F,5,0),0)</f>
        <v>0</v>
      </c>
      <c r="HB95" s="83">
        <f>IFERROR(VLOOKUP(HB$7,'CMM2 - FINAN'!$A:$F,5,0),0)</f>
        <v>0</v>
      </c>
      <c r="HC95" s="83">
        <f>IFERROR(VLOOKUP(HC$7,'CMM2 - FINAN'!$A:$F,5,0),0)</f>
        <v>0</v>
      </c>
      <c r="HD95" s="83">
        <f>IFERROR(VLOOKUP(HD$7,'CMM2 - FINAN'!$A:$F,5,0),0)</f>
        <v>0</v>
      </c>
      <c r="HE95" s="83">
        <f>IFERROR(VLOOKUP(HE$7,'CMM2 - FINAN'!$A:$F,5,0),0)</f>
        <v>0</v>
      </c>
      <c r="HF95" s="83">
        <f>IFERROR(VLOOKUP(HF$7,'CMM2 - FINAN'!$A:$F,5,0),0)</f>
        <v>0</v>
      </c>
      <c r="HG95" s="83">
        <f>IFERROR(VLOOKUP(HG$7,'CMM2 - FINAN'!$A:$F,5,0),0)</f>
        <v>0</v>
      </c>
      <c r="HH95" s="83">
        <f>IFERROR(VLOOKUP(HH$7,'CMM2 - FINAN'!$A:$F,5,0),0)</f>
        <v>0</v>
      </c>
      <c r="HI95" s="83">
        <f>IFERROR(VLOOKUP(HI$7,'CMM2 - FINAN'!$A:$F,5,0),0)</f>
        <v>0</v>
      </c>
    </row>
    <row r="96" spans="1:217" ht="14.4" x14ac:dyDescent="0.3">
      <c r="A96" s="31"/>
    </row>
    <row r="97" spans="1:217" s="22" customFormat="1" x14ac:dyDescent="0.2">
      <c r="A97" s="34" t="s">
        <v>255</v>
      </c>
      <c r="B97" s="83" t="e">
        <f t="shared" ref="B97:BM97" si="91">B65+B55-B67+B91-B92-B93-B95</f>
        <v>#REF!</v>
      </c>
      <c r="C97" s="83" t="e">
        <f t="shared" si="91"/>
        <v>#REF!</v>
      </c>
      <c r="D97" s="83" t="e">
        <f t="shared" si="91"/>
        <v>#REF!</v>
      </c>
      <c r="E97" s="83" t="e">
        <f t="shared" si="91"/>
        <v>#REF!</v>
      </c>
      <c r="F97" s="83" t="e">
        <f t="shared" si="91"/>
        <v>#REF!</v>
      </c>
      <c r="G97" s="83" t="e">
        <f t="shared" si="91"/>
        <v>#REF!</v>
      </c>
      <c r="H97" s="83" t="e">
        <f t="shared" si="91"/>
        <v>#REF!</v>
      </c>
      <c r="I97" s="83" t="e">
        <f t="shared" si="91"/>
        <v>#REF!</v>
      </c>
      <c r="J97" s="83" t="e">
        <f t="shared" si="91"/>
        <v>#REF!</v>
      </c>
      <c r="K97" s="83" t="e">
        <f t="shared" si="91"/>
        <v>#REF!</v>
      </c>
      <c r="L97" s="83" t="e">
        <f t="shared" si="91"/>
        <v>#REF!</v>
      </c>
      <c r="M97" s="83" t="e">
        <f t="shared" si="91"/>
        <v>#REF!</v>
      </c>
      <c r="N97" s="83" t="e">
        <f t="shared" si="91"/>
        <v>#REF!</v>
      </c>
      <c r="O97" s="83" t="e">
        <f t="shared" si="91"/>
        <v>#REF!</v>
      </c>
      <c r="P97" s="83" t="e">
        <f t="shared" si="91"/>
        <v>#REF!</v>
      </c>
      <c r="Q97" s="83" t="e">
        <f t="shared" si="91"/>
        <v>#REF!</v>
      </c>
      <c r="R97" s="83" t="e">
        <f>R65+R55-R67+R91-R92-R93-R95</f>
        <v>#REF!</v>
      </c>
      <c r="S97" s="83" t="e">
        <f t="shared" si="91"/>
        <v>#REF!</v>
      </c>
      <c r="T97" s="83" t="e">
        <f t="shared" si="91"/>
        <v>#REF!</v>
      </c>
      <c r="U97" s="83" t="e">
        <f t="shared" si="91"/>
        <v>#REF!</v>
      </c>
      <c r="V97" s="83" t="e">
        <f t="shared" si="91"/>
        <v>#REF!</v>
      </c>
      <c r="W97" s="83" t="e">
        <f t="shared" si="91"/>
        <v>#REF!</v>
      </c>
      <c r="X97" s="83" t="e">
        <f t="shared" si="91"/>
        <v>#REF!</v>
      </c>
      <c r="Y97" s="83" t="e">
        <f t="shared" si="91"/>
        <v>#REF!</v>
      </c>
      <c r="Z97" s="83" t="e">
        <f t="shared" si="91"/>
        <v>#REF!</v>
      </c>
      <c r="AA97" s="83" t="e">
        <f t="shared" si="91"/>
        <v>#REF!</v>
      </c>
      <c r="AB97" s="83" t="e">
        <f t="shared" si="91"/>
        <v>#REF!</v>
      </c>
      <c r="AC97" s="83" t="e">
        <f t="shared" si="91"/>
        <v>#REF!</v>
      </c>
      <c r="AD97" s="83" t="e">
        <f t="shared" si="91"/>
        <v>#REF!</v>
      </c>
      <c r="AE97" s="83" t="e">
        <f t="shared" si="91"/>
        <v>#REF!</v>
      </c>
      <c r="AF97" s="83" t="e">
        <f t="shared" si="91"/>
        <v>#REF!</v>
      </c>
      <c r="AG97" s="83" t="e">
        <f t="shared" si="91"/>
        <v>#REF!</v>
      </c>
      <c r="AH97" s="83" t="e">
        <f t="shared" si="91"/>
        <v>#REF!</v>
      </c>
      <c r="AI97" s="83" t="e">
        <f t="shared" si="91"/>
        <v>#REF!</v>
      </c>
      <c r="AJ97" s="83" t="e">
        <f t="shared" si="91"/>
        <v>#REF!</v>
      </c>
      <c r="AK97" s="83" t="e">
        <f t="shared" si="91"/>
        <v>#REF!</v>
      </c>
      <c r="AL97" s="83" t="e">
        <f t="shared" si="91"/>
        <v>#REF!</v>
      </c>
      <c r="AM97" s="83" t="e">
        <f t="shared" si="91"/>
        <v>#REF!</v>
      </c>
      <c r="AN97" s="83" t="e">
        <f t="shared" si="91"/>
        <v>#REF!</v>
      </c>
      <c r="AO97" s="83" t="e">
        <f t="shared" si="91"/>
        <v>#REF!</v>
      </c>
      <c r="AP97" s="83" t="e">
        <f t="shared" si="91"/>
        <v>#REF!</v>
      </c>
      <c r="AQ97" s="83" t="e">
        <f t="shared" si="91"/>
        <v>#REF!</v>
      </c>
      <c r="AR97" s="83" t="e">
        <f t="shared" si="91"/>
        <v>#REF!</v>
      </c>
      <c r="AS97" s="83" t="e">
        <f t="shared" si="91"/>
        <v>#REF!</v>
      </c>
      <c r="AT97" s="83" t="e">
        <f t="shared" si="91"/>
        <v>#REF!</v>
      </c>
      <c r="AU97" s="83" t="e">
        <f t="shared" si="91"/>
        <v>#REF!</v>
      </c>
      <c r="AV97" s="83" t="e">
        <f t="shared" si="91"/>
        <v>#REF!</v>
      </c>
      <c r="AW97" s="83" t="e">
        <f t="shared" si="91"/>
        <v>#REF!</v>
      </c>
      <c r="AX97" s="83" t="e">
        <f t="shared" si="91"/>
        <v>#REF!</v>
      </c>
      <c r="AY97" s="83" t="e">
        <f t="shared" si="91"/>
        <v>#REF!</v>
      </c>
      <c r="AZ97" s="83" t="e">
        <f t="shared" si="91"/>
        <v>#REF!</v>
      </c>
      <c r="BA97" s="83" t="e">
        <f t="shared" si="91"/>
        <v>#REF!</v>
      </c>
      <c r="BB97" s="83" t="e">
        <f t="shared" si="91"/>
        <v>#REF!</v>
      </c>
      <c r="BC97" s="83" t="e">
        <f t="shared" si="91"/>
        <v>#REF!</v>
      </c>
      <c r="BD97" s="83" t="e">
        <f t="shared" si="91"/>
        <v>#REF!</v>
      </c>
      <c r="BE97" s="83" t="e">
        <f t="shared" si="91"/>
        <v>#REF!</v>
      </c>
      <c r="BF97" s="83" t="e">
        <f t="shared" si="91"/>
        <v>#REF!</v>
      </c>
      <c r="BG97" s="83" t="e">
        <f t="shared" si="91"/>
        <v>#REF!</v>
      </c>
      <c r="BH97" s="83" t="e">
        <f t="shared" si="91"/>
        <v>#REF!</v>
      </c>
      <c r="BI97" s="83" t="e">
        <f t="shared" si="91"/>
        <v>#REF!</v>
      </c>
      <c r="BJ97" s="83" t="e">
        <f t="shared" si="91"/>
        <v>#REF!</v>
      </c>
      <c r="BK97" s="83" t="e">
        <f t="shared" si="91"/>
        <v>#REF!</v>
      </c>
      <c r="BL97" s="83" t="e">
        <f t="shared" si="91"/>
        <v>#REF!</v>
      </c>
      <c r="BM97" s="83" t="e">
        <f t="shared" si="91"/>
        <v>#REF!</v>
      </c>
      <c r="BN97" s="83" t="e">
        <f t="shared" ref="BN97:DY97" si="92">BN65+BN55-BN67+BN91-BN92-BN93-BN95</f>
        <v>#REF!</v>
      </c>
      <c r="BO97" s="83" t="e">
        <f t="shared" si="92"/>
        <v>#REF!</v>
      </c>
      <c r="BP97" s="83" t="e">
        <f t="shared" si="92"/>
        <v>#REF!</v>
      </c>
      <c r="BQ97" s="83" t="e">
        <f t="shared" si="92"/>
        <v>#REF!</v>
      </c>
      <c r="BR97" s="83" t="e">
        <f t="shared" si="92"/>
        <v>#REF!</v>
      </c>
      <c r="BS97" s="83" t="e">
        <f t="shared" si="92"/>
        <v>#REF!</v>
      </c>
      <c r="BT97" s="83" t="e">
        <f t="shared" si="92"/>
        <v>#REF!</v>
      </c>
      <c r="BU97" s="83" t="e">
        <f t="shared" si="92"/>
        <v>#REF!</v>
      </c>
      <c r="BV97" s="83" t="e">
        <f t="shared" si="92"/>
        <v>#REF!</v>
      </c>
      <c r="BW97" s="83" t="e">
        <f t="shared" si="92"/>
        <v>#REF!</v>
      </c>
      <c r="BX97" s="83" t="e">
        <f t="shared" si="92"/>
        <v>#REF!</v>
      </c>
      <c r="BY97" s="83" t="e">
        <f t="shared" si="92"/>
        <v>#REF!</v>
      </c>
      <c r="BZ97" s="83" t="e">
        <f t="shared" si="92"/>
        <v>#REF!</v>
      </c>
      <c r="CA97" s="83" t="e">
        <f t="shared" si="92"/>
        <v>#REF!</v>
      </c>
      <c r="CB97" s="83" t="e">
        <f t="shared" si="92"/>
        <v>#REF!</v>
      </c>
      <c r="CC97" s="83" t="e">
        <f t="shared" si="92"/>
        <v>#REF!</v>
      </c>
      <c r="CD97" s="83" t="e">
        <f t="shared" si="92"/>
        <v>#REF!</v>
      </c>
      <c r="CE97" s="83" t="e">
        <f t="shared" si="92"/>
        <v>#REF!</v>
      </c>
      <c r="CF97" s="83" t="e">
        <f t="shared" si="92"/>
        <v>#REF!</v>
      </c>
      <c r="CG97" s="83" t="e">
        <f t="shared" si="92"/>
        <v>#REF!</v>
      </c>
      <c r="CH97" s="83" t="e">
        <f t="shared" si="92"/>
        <v>#REF!</v>
      </c>
      <c r="CI97" s="83" t="e">
        <f t="shared" si="92"/>
        <v>#REF!</v>
      </c>
      <c r="CJ97" s="83" t="e">
        <f t="shared" si="92"/>
        <v>#REF!</v>
      </c>
      <c r="CK97" s="83" t="e">
        <f t="shared" si="92"/>
        <v>#REF!</v>
      </c>
      <c r="CL97" s="83" t="e">
        <f t="shared" si="92"/>
        <v>#REF!</v>
      </c>
      <c r="CM97" s="83" t="e">
        <f t="shared" si="92"/>
        <v>#REF!</v>
      </c>
      <c r="CN97" s="83" t="e">
        <f t="shared" si="92"/>
        <v>#REF!</v>
      </c>
      <c r="CO97" s="83" t="e">
        <f t="shared" si="92"/>
        <v>#REF!</v>
      </c>
      <c r="CP97" s="83" t="e">
        <f t="shared" si="92"/>
        <v>#REF!</v>
      </c>
      <c r="CQ97" s="83" t="e">
        <f t="shared" si="92"/>
        <v>#REF!</v>
      </c>
      <c r="CR97" s="83" t="e">
        <f t="shared" si="92"/>
        <v>#REF!</v>
      </c>
      <c r="CS97" s="83" t="e">
        <f t="shared" si="92"/>
        <v>#REF!</v>
      </c>
      <c r="CT97" s="83" t="e">
        <f t="shared" si="92"/>
        <v>#REF!</v>
      </c>
      <c r="CU97" s="83" t="e">
        <f t="shared" si="92"/>
        <v>#REF!</v>
      </c>
      <c r="CV97" s="83" t="e">
        <f t="shared" si="92"/>
        <v>#REF!</v>
      </c>
      <c r="CW97" s="83" t="e">
        <f t="shared" si="92"/>
        <v>#REF!</v>
      </c>
      <c r="CX97" s="83" t="e">
        <f t="shared" si="92"/>
        <v>#REF!</v>
      </c>
      <c r="CY97" s="83" t="e">
        <f t="shared" si="92"/>
        <v>#REF!</v>
      </c>
      <c r="CZ97" s="83" t="e">
        <f t="shared" si="92"/>
        <v>#REF!</v>
      </c>
      <c r="DA97" s="83" t="e">
        <f t="shared" si="92"/>
        <v>#REF!</v>
      </c>
      <c r="DB97" s="83" t="e">
        <f t="shared" si="92"/>
        <v>#REF!</v>
      </c>
      <c r="DC97" s="83" t="e">
        <f t="shared" si="92"/>
        <v>#REF!</v>
      </c>
      <c r="DD97" s="83" t="e">
        <f t="shared" si="92"/>
        <v>#REF!</v>
      </c>
      <c r="DE97" s="83" t="e">
        <f t="shared" si="92"/>
        <v>#REF!</v>
      </c>
      <c r="DF97" s="83" t="e">
        <f t="shared" si="92"/>
        <v>#REF!</v>
      </c>
      <c r="DG97" s="83" t="e">
        <f t="shared" si="92"/>
        <v>#REF!</v>
      </c>
      <c r="DH97" s="83" t="e">
        <f t="shared" si="92"/>
        <v>#REF!</v>
      </c>
      <c r="DI97" s="83" t="e">
        <f t="shared" si="92"/>
        <v>#REF!</v>
      </c>
      <c r="DJ97" s="83" t="e">
        <f t="shared" si="92"/>
        <v>#REF!</v>
      </c>
      <c r="DK97" s="83" t="e">
        <f t="shared" si="92"/>
        <v>#REF!</v>
      </c>
      <c r="DL97" s="83" t="e">
        <f t="shared" si="92"/>
        <v>#REF!</v>
      </c>
      <c r="DM97" s="83" t="e">
        <f t="shared" si="92"/>
        <v>#REF!</v>
      </c>
      <c r="DN97" s="83" t="e">
        <f t="shared" si="92"/>
        <v>#REF!</v>
      </c>
      <c r="DO97" s="83" t="e">
        <f t="shared" si="92"/>
        <v>#REF!</v>
      </c>
      <c r="DP97" s="83" t="e">
        <f t="shared" si="92"/>
        <v>#REF!</v>
      </c>
      <c r="DQ97" s="83" t="e">
        <f t="shared" si="92"/>
        <v>#REF!</v>
      </c>
      <c r="DR97" s="83" t="e">
        <f t="shared" si="92"/>
        <v>#REF!</v>
      </c>
      <c r="DS97" s="83" t="e">
        <f t="shared" si="92"/>
        <v>#REF!</v>
      </c>
      <c r="DT97" s="83" t="e">
        <f t="shared" si="92"/>
        <v>#REF!</v>
      </c>
      <c r="DU97" s="83" t="e">
        <f t="shared" si="92"/>
        <v>#REF!</v>
      </c>
      <c r="DV97" s="83" t="e">
        <f t="shared" si="92"/>
        <v>#REF!</v>
      </c>
      <c r="DW97" s="83" t="e">
        <f t="shared" si="92"/>
        <v>#REF!</v>
      </c>
      <c r="DX97" s="83" t="e">
        <f t="shared" si="92"/>
        <v>#REF!</v>
      </c>
      <c r="DY97" s="83" t="e">
        <f t="shared" si="92"/>
        <v>#REF!</v>
      </c>
      <c r="DZ97" s="83" t="e">
        <f t="shared" ref="DZ97:GK97" si="93">DZ65+DZ55-DZ67+DZ91-DZ92-DZ93-DZ95</f>
        <v>#REF!</v>
      </c>
      <c r="EA97" s="83" t="e">
        <f t="shared" si="93"/>
        <v>#REF!</v>
      </c>
      <c r="EB97" s="83" t="e">
        <f t="shared" si="93"/>
        <v>#REF!</v>
      </c>
      <c r="EC97" s="83" t="e">
        <f t="shared" si="93"/>
        <v>#REF!</v>
      </c>
      <c r="ED97" s="83" t="e">
        <f t="shared" si="93"/>
        <v>#REF!</v>
      </c>
      <c r="EE97" s="83" t="e">
        <f t="shared" si="93"/>
        <v>#REF!</v>
      </c>
      <c r="EF97" s="83" t="e">
        <f t="shared" si="93"/>
        <v>#REF!</v>
      </c>
      <c r="EG97" s="83" t="e">
        <f t="shared" si="93"/>
        <v>#REF!</v>
      </c>
      <c r="EH97" s="83" t="e">
        <f t="shared" si="93"/>
        <v>#REF!</v>
      </c>
      <c r="EI97" s="83" t="e">
        <f t="shared" si="93"/>
        <v>#REF!</v>
      </c>
      <c r="EJ97" s="83" t="e">
        <f t="shared" si="93"/>
        <v>#REF!</v>
      </c>
      <c r="EK97" s="83" t="e">
        <f t="shared" si="93"/>
        <v>#REF!</v>
      </c>
      <c r="EL97" s="83" t="e">
        <f t="shared" si="93"/>
        <v>#REF!</v>
      </c>
      <c r="EM97" s="83" t="e">
        <f t="shared" si="93"/>
        <v>#REF!</v>
      </c>
      <c r="EN97" s="83" t="e">
        <f t="shared" si="93"/>
        <v>#REF!</v>
      </c>
      <c r="EO97" s="83" t="e">
        <f t="shared" si="93"/>
        <v>#REF!</v>
      </c>
      <c r="EP97" s="83" t="e">
        <f t="shared" si="93"/>
        <v>#REF!</v>
      </c>
      <c r="EQ97" s="83" t="e">
        <f t="shared" si="93"/>
        <v>#REF!</v>
      </c>
      <c r="ER97" s="83" t="e">
        <f t="shared" si="93"/>
        <v>#REF!</v>
      </c>
      <c r="ES97" s="83" t="e">
        <f t="shared" si="93"/>
        <v>#REF!</v>
      </c>
      <c r="ET97" s="83" t="e">
        <f t="shared" si="93"/>
        <v>#REF!</v>
      </c>
      <c r="EU97" s="83" t="e">
        <f t="shared" si="93"/>
        <v>#REF!</v>
      </c>
      <c r="EV97" s="83" t="e">
        <f t="shared" si="93"/>
        <v>#REF!</v>
      </c>
      <c r="EW97" s="83" t="e">
        <f t="shared" si="93"/>
        <v>#REF!</v>
      </c>
      <c r="EX97" s="83" t="e">
        <f t="shared" si="93"/>
        <v>#REF!</v>
      </c>
      <c r="EY97" s="83" t="e">
        <f t="shared" si="93"/>
        <v>#REF!</v>
      </c>
      <c r="EZ97" s="83" t="e">
        <f t="shared" si="93"/>
        <v>#REF!</v>
      </c>
      <c r="FA97" s="83" t="e">
        <f t="shared" si="93"/>
        <v>#REF!</v>
      </c>
      <c r="FB97" s="83" t="e">
        <f t="shared" si="93"/>
        <v>#REF!</v>
      </c>
      <c r="FC97" s="83" t="e">
        <f t="shared" si="93"/>
        <v>#REF!</v>
      </c>
      <c r="FD97" s="83" t="e">
        <f t="shared" si="93"/>
        <v>#REF!</v>
      </c>
      <c r="FE97" s="83" t="e">
        <f t="shared" si="93"/>
        <v>#REF!</v>
      </c>
      <c r="FF97" s="83" t="e">
        <f t="shared" si="93"/>
        <v>#REF!</v>
      </c>
      <c r="FG97" s="83" t="e">
        <f t="shared" si="93"/>
        <v>#REF!</v>
      </c>
      <c r="FH97" s="83" t="e">
        <f t="shared" si="93"/>
        <v>#REF!</v>
      </c>
      <c r="FI97" s="83" t="e">
        <f t="shared" si="93"/>
        <v>#REF!</v>
      </c>
      <c r="FJ97" s="83" t="e">
        <f t="shared" si="93"/>
        <v>#REF!</v>
      </c>
      <c r="FK97" s="83" t="e">
        <f t="shared" si="93"/>
        <v>#REF!</v>
      </c>
      <c r="FL97" s="83" t="e">
        <f t="shared" si="93"/>
        <v>#REF!</v>
      </c>
      <c r="FM97" s="83" t="e">
        <f t="shared" si="93"/>
        <v>#REF!</v>
      </c>
      <c r="FN97" s="83" t="e">
        <f t="shared" si="93"/>
        <v>#REF!</v>
      </c>
      <c r="FO97" s="83" t="e">
        <f t="shared" si="93"/>
        <v>#REF!</v>
      </c>
      <c r="FP97" s="83" t="e">
        <f t="shared" si="93"/>
        <v>#REF!</v>
      </c>
      <c r="FQ97" s="83" t="e">
        <f t="shared" si="93"/>
        <v>#REF!</v>
      </c>
      <c r="FR97" s="83" t="e">
        <f t="shared" si="93"/>
        <v>#REF!</v>
      </c>
      <c r="FS97" s="83" t="e">
        <f t="shared" si="93"/>
        <v>#REF!</v>
      </c>
      <c r="FT97" s="83" t="e">
        <f t="shared" si="93"/>
        <v>#REF!</v>
      </c>
      <c r="FU97" s="83" t="e">
        <f t="shared" si="93"/>
        <v>#REF!</v>
      </c>
      <c r="FV97" s="83" t="e">
        <f t="shared" si="93"/>
        <v>#REF!</v>
      </c>
      <c r="FW97" s="83" t="e">
        <f t="shared" si="93"/>
        <v>#REF!</v>
      </c>
      <c r="FX97" s="83" t="e">
        <f t="shared" si="93"/>
        <v>#REF!</v>
      </c>
      <c r="FY97" s="83" t="e">
        <f t="shared" si="93"/>
        <v>#REF!</v>
      </c>
      <c r="FZ97" s="83" t="e">
        <f t="shared" si="93"/>
        <v>#REF!</v>
      </c>
      <c r="GA97" s="83" t="e">
        <f t="shared" si="93"/>
        <v>#REF!</v>
      </c>
      <c r="GB97" s="83" t="e">
        <f t="shared" si="93"/>
        <v>#REF!</v>
      </c>
      <c r="GC97" s="83" t="e">
        <f t="shared" si="93"/>
        <v>#REF!</v>
      </c>
      <c r="GD97" s="83" t="e">
        <f t="shared" si="93"/>
        <v>#REF!</v>
      </c>
      <c r="GE97" s="83" t="e">
        <f t="shared" si="93"/>
        <v>#REF!</v>
      </c>
      <c r="GF97" s="83" t="e">
        <f t="shared" si="93"/>
        <v>#REF!</v>
      </c>
      <c r="GG97" s="83" t="e">
        <f t="shared" si="93"/>
        <v>#REF!</v>
      </c>
      <c r="GH97" s="83" t="e">
        <f t="shared" si="93"/>
        <v>#REF!</v>
      </c>
      <c r="GI97" s="83" t="e">
        <f t="shared" si="93"/>
        <v>#REF!</v>
      </c>
      <c r="GJ97" s="83" t="e">
        <f t="shared" si="93"/>
        <v>#REF!</v>
      </c>
      <c r="GK97" s="83" t="e">
        <f t="shared" si="93"/>
        <v>#REF!</v>
      </c>
      <c r="GL97" s="83" t="e">
        <f t="shared" ref="GL97:HI97" si="94">GL65+GL55-GL67+GL91-GL92-GL93-GL95</f>
        <v>#REF!</v>
      </c>
      <c r="GM97" s="83" t="e">
        <f t="shared" si="94"/>
        <v>#REF!</v>
      </c>
      <c r="GN97" s="83" t="e">
        <f t="shared" si="94"/>
        <v>#REF!</v>
      </c>
      <c r="GO97" s="83" t="e">
        <f t="shared" si="94"/>
        <v>#REF!</v>
      </c>
      <c r="GP97" s="83" t="e">
        <f t="shared" si="94"/>
        <v>#REF!</v>
      </c>
      <c r="GQ97" s="83" t="e">
        <f t="shared" si="94"/>
        <v>#REF!</v>
      </c>
      <c r="GR97" s="83" t="e">
        <f t="shared" si="94"/>
        <v>#REF!</v>
      </c>
      <c r="GS97" s="83" t="e">
        <f t="shared" si="94"/>
        <v>#REF!</v>
      </c>
      <c r="GT97" s="83" t="e">
        <f t="shared" si="94"/>
        <v>#REF!</v>
      </c>
      <c r="GU97" s="83" t="e">
        <f t="shared" si="94"/>
        <v>#REF!</v>
      </c>
      <c r="GV97" s="83" t="e">
        <f t="shared" si="94"/>
        <v>#REF!</v>
      </c>
      <c r="GW97" s="83" t="e">
        <f t="shared" si="94"/>
        <v>#REF!</v>
      </c>
      <c r="GX97" s="83" t="e">
        <f t="shared" si="94"/>
        <v>#REF!</v>
      </c>
      <c r="GY97" s="83" t="e">
        <f t="shared" si="94"/>
        <v>#REF!</v>
      </c>
      <c r="GZ97" s="83" t="e">
        <f t="shared" si="94"/>
        <v>#REF!</v>
      </c>
      <c r="HA97" s="83" t="e">
        <f t="shared" si="94"/>
        <v>#REF!</v>
      </c>
      <c r="HB97" s="83" t="e">
        <f t="shared" si="94"/>
        <v>#REF!</v>
      </c>
      <c r="HC97" s="83" t="e">
        <f t="shared" si="94"/>
        <v>#REF!</v>
      </c>
      <c r="HD97" s="83" t="e">
        <f t="shared" si="94"/>
        <v>#REF!</v>
      </c>
      <c r="HE97" s="83" t="e">
        <f t="shared" si="94"/>
        <v>#REF!</v>
      </c>
      <c r="HF97" s="83" t="e">
        <f t="shared" si="94"/>
        <v>#REF!</v>
      </c>
      <c r="HG97" s="83" t="e">
        <f t="shared" si="94"/>
        <v>#REF!</v>
      </c>
      <c r="HH97" s="83" t="e">
        <f t="shared" si="94"/>
        <v>#REF!</v>
      </c>
      <c r="HI97" s="83" t="e">
        <f t="shared" si="94"/>
        <v>#REF!</v>
      </c>
    </row>
    <row r="98" spans="1:217" x14ac:dyDescent="0.2">
      <c r="A98" s="28" t="s">
        <v>256</v>
      </c>
      <c r="B98" s="77" t="e">
        <f>B97</f>
        <v>#REF!</v>
      </c>
      <c r="C98" s="77" t="e">
        <f t="shared" ref="C98:BN98" si="95">B98+C97</f>
        <v>#REF!</v>
      </c>
      <c r="D98" s="77" t="e">
        <f t="shared" si="95"/>
        <v>#REF!</v>
      </c>
      <c r="E98" s="77" t="e">
        <f t="shared" si="95"/>
        <v>#REF!</v>
      </c>
      <c r="F98" s="77" t="e">
        <f t="shared" si="95"/>
        <v>#REF!</v>
      </c>
      <c r="G98" s="77" t="e">
        <f t="shared" si="95"/>
        <v>#REF!</v>
      </c>
      <c r="H98" s="77" t="e">
        <f t="shared" si="95"/>
        <v>#REF!</v>
      </c>
      <c r="I98" s="77" t="e">
        <f t="shared" si="95"/>
        <v>#REF!</v>
      </c>
      <c r="J98" s="77" t="e">
        <f t="shared" si="95"/>
        <v>#REF!</v>
      </c>
      <c r="K98" s="77" t="e">
        <f t="shared" si="95"/>
        <v>#REF!</v>
      </c>
      <c r="L98" s="77" t="e">
        <f t="shared" si="95"/>
        <v>#REF!</v>
      </c>
      <c r="M98" s="77" t="e">
        <f t="shared" si="95"/>
        <v>#REF!</v>
      </c>
      <c r="N98" s="77" t="e">
        <f t="shared" si="95"/>
        <v>#REF!</v>
      </c>
      <c r="O98" s="77" t="e">
        <f t="shared" si="95"/>
        <v>#REF!</v>
      </c>
      <c r="P98" s="77" t="e">
        <f t="shared" si="95"/>
        <v>#REF!</v>
      </c>
      <c r="Q98" s="77" t="e">
        <f t="shared" si="95"/>
        <v>#REF!</v>
      </c>
      <c r="R98" s="77" t="e">
        <f t="shared" si="95"/>
        <v>#REF!</v>
      </c>
      <c r="S98" s="77" t="e">
        <f t="shared" si="95"/>
        <v>#REF!</v>
      </c>
      <c r="T98" s="77" t="e">
        <f t="shared" si="95"/>
        <v>#REF!</v>
      </c>
      <c r="U98" s="77" t="e">
        <f t="shared" si="95"/>
        <v>#REF!</v>
      </c>
      <c r="V98" s="77" t="e">
        <f t="shared" si="95"/>
        <v>#REF!</v>
      </c>
      <c r="W98" s="77" t="e">
        <f t="shared" si="95"/>
        <v>#REF!</v>
      </c>
      <c r="X98" s="77" t="e">
        <f t="shared" si="95"/>
        <v>#REF!</v>
      </c>
      <c r="Y98" s="77" t="e">
        <f t="shared" si="95"/>
        <v>#REF!</v>
      </c>
      <c r="Z98" s="77" t="e">
        <f t="shared" si="95"/>
        <v>#REF!</v>
      </c>
      <c r="AA98" s="77" t="e">
        <f t="shared" si="95"/>
        <v>#REF!</v>
      </c>
      <c r="AB98" s="77" t="e">
        <f t="shared" si="95"/>
        <v>#REF!</v>
      </c>
      <c r="AC98" s="77" t="e">
        <f t="shared" si="95"/>
        <v>#REF!</v>
      </c>
      <c r="AD98" s="77" t="e">
        <f t="shared" si="95"/>
        <v>#REF!</v>
      </c>
      <c r="AE98" s="77" t="e">
        <f t="shared" si="95"/>
        <v>#REF!</v>
      </c>
      <c r="AF98" s="77" t="e">
        <f t="shared" si="95"/>
        <v>#REF!</v>
      </c>
      <c r="AG98" s="77" t="e">
        <f t="shared" si="95"/>
        <v>#REF!</v>
      </c>
      <c r="AH98" s="77" t="e">
        <f t="shared" si="95"/>
        <v>#REF!</v>
      </c>
      <c r="AI98" s="77" t="e">
        <f t="shared" si="95"/>
        <v>#REF!</v>
      </c>
      <c r="AJ98" s="77" t="e">
        <f t="shared" si="95"/>
        <v>#REF!</v>
      </c>
      <c r="AK98" s="77" t="e">
        <f t="shared" si="95"/>
        <v>#REF!</v>
      </c>
      <c r="AL98" s="77" t="e">
        <f t="shared" si="95"/>
        <v>#REF!</v>
      </c>
      <c r="AM98" s="77" t="e">
        <f t="shared" si="95"/>
        <v>#REF!</v>
      </c>
      <c r="AN98" s="77" t="e">
        <f t="shared" si="95"/>
        <v>#REF!</v>
      </c>
      <c r="AO98" s="77" t="e">
        <f t="shared" si="95"/>
        <v>#REF!</v>
      </c>
      <c r="AP98" s="77" t="e">
        <f t="shared" si="95"/>
        <v>#REF!</v>
      </c>
      <c r="AQ98" s="77" t="e">
        <f t="shared" si="95"/>
        <v>#REF!</v>
      </c>
      <c r="AR98" s="77" t="e">
        <f t="shared" si="95"/>
        <v>#REF!</v>
      </c>
      <c r="AS98" s="77" t="e">
        <f t="shared" si="95"/>
        <v>#REF!</v>
      </c>
      <c r="AT98" s="77" t="e">
        <f t="shared" si="95"/>
        <v>#REF!</v>
      </c>
      <c r="AU98" s="77" t="e">
        <f t="shared" si="95"/>
        <v>#REF!</v>
      </c>
      <c r="AV98" s="77" t="e">
        <f t="shared" si="95"/>
        <v>#REF!</v>
      </c>
      <c r="AW98" s="77" t="e">
        <f t="shared" si="95"/>
        <v>#REF!</v>
      </c>
      <c r="AX98" s="77" t="e">
        <f t="shared" si="95"/>
        <v>#REF!</v>
      </c>
      <c r="AY98" s="77" t="e">
        <f t="shared" si="95"/>
        <v>#REF!</v>
      </c>
      <c r="AZ98" s="77" t="e">
        <f t="shared" si="95"/>
        <v>#REF!</v>
      </c>
      <c r="BA98" s="77" t="e">
        <f t="shared" si="95"/>
        <v>#REF!</v>
      </c>
      <c r="BB98" s="77" t="e">
        <f t="shared" si="95"/>
        <v>#REF!</v>
      </c>
      <c r="BC98" s="77" t="e">
        <f t="shared" si="95"/>
        <v>#REF!</v>
      </c>
      <c r="BD98" s="77" t="e">
        <f t="shared" si="95"/>
        <v>#REF!</v>
      </c>
      <c r="BE98" s="77" t="e">
        <f t="shared" si="95"/>
        <v>#REF!</v>
      </c>
      <c r="BF98" s="77" t="e">
        <f t="shared" si="95"/>
        <v>#REF!</v>
      </c>
      <c r="BG98" s="77" t="e">
        <f t="shared" si="95"/>
        <v>#REF!</v>
      </c>
      <c r="BH98" s="77" t="e">
        <f t="shared" si="95"/>
        <v>#REF!</v>
      </c>
      <c r="BI98" s="77" t="e">
        <f t="shared" si="95"/>
        <v>#REF!</v>
      </c>
      <c r="BJ98" s="77" t="e">
        <f t="shared" si="95"/>
        <v>#REF!</v>
      </c>
      <c r="BK98" s="77" t="e">
        <f t="shared" si="95"/>
        <v>#REF!</v>
      </c>
      <c r="BL98" s="77" t="e">
        <f t="shared" si="95"/>
        <v>#REF!</v>
      </c>
      <c r="BM98" s="77" t="e">
        <f t="shared" si="95"/>
        <v>#REF!</v>
      </c>
      <c r="BN98" s="77" t="e">
        <f t="shared" si="95"/>
        <v>#REF!</v>
      </c>
      <c r="BO98" s="77" t="e">
        <f t="shared" ref="BO98:DZ98" si="96">BN98+BO97</f>
        <v>#REF!</v>
      </c>
      <c r="BP98" s="77" t="e">
        <f t="shared" si="96"/>
        <v>#REF!</v>
      </c>
      <c r="BQ98" s="77" t="e">
        <f t="shared" si="96"/>
        <v>#REF!</v>
      </c>
      <c r="BR98" s="77" t="e">
        <f t="shared" si="96"/>
        <v>#REF!</v>
      </c>
      <c r="BS98" s="77" t="e">
        <f t="shared" si="96"/>
        <v>#REF!</v>
      </c>
      <c r="BT98" s="77" t="e">
        <f t="shared" si="96"/>
        <v>#REF!</v>
      </c>
      <c r="BU98" s="77" t="e">
        <f t="shared" si="96"/>
        <v>#REF!</v>
      </c>
      <c r="BV98" s="77" t="e">
        <f t="shared" si="96"/>
        <v>#REF!</v>
      </c>
      <c r="BW98" s="77" t="e">
        <f t="shared" si="96"/>
        <v>#REF!</v>
      </c>
      <c r="BX98" s="77" t="e">
        <f t="shared" si="96"/>
        <v>#REF!</v>
      </c>
      <c r="BY98" s="77" t="e">
        <f t="shared" si="96"/>
        <v>#REF!</v>
      </c>
      <c r="BZ98" s="77" t="e">
        <f t="shared" si="96"/>
        <v>#REF!</v>
      </c>
      <c r="CA98" s="77" t="e">
        <f t="shared" si="96"/>
        <v>#REF!</v>
      </c>
      <c r="CB98" s="77" t="e">
        <f t="shared" si="96"/>
        <v>#REF!</v>
      </c>
      <c r="CC98" s="77" t="e">
        <f t="shared" si="96"/>
        <v>#REF!</v>
      </c>
      <c r="CD98" s="77" t="e">
        <f t="shared" si="96"/>
        <v>#REF!</v>
      </c>
      <c r="CE98" s="77" t="e">
        <f t="shared" si="96"/>
        <v>#REF!</v>
      </c>
      <c r="CF98" s="77" t="e">
        <f t="shared" si="96"/>
        <v>#REF!</v>
      </c>
      <c r="CG98" s="77" t="e">
        <f t="shared" si="96"/>
        <v>#REF!</v>
      </c>
      <c r="CH98" s="77" t="e">
        <f t="shared" si="96"/>
        <v>#REF!</v>
      </c>
      <c r="CI98" s="77" t="e">
        <f t="shared" si="96"/>
        <v>#REF!</v>
      </c>
      <c r="CJ98" s="77" t="e">
        <f t="shared" si="96"/>
        <v>#REF!</v>
      </c>
      <c r="CK98" s="77" t="e">
        <f t="shared" si="96"/>
        <v>#REF!</v>
      </c>
      <c r="CL98" s="77" t="e">
        <f t="shared" si="96"/>
        <v>#REF!</v>
      </c>
      <c r="CM98" s="77" t="e">
        <f t="shared" si="96"/>
        <v>#REF!</v>
      </c>
      <c r="CN98" s="77" t="e">
        <f t="shared" si="96"/>
        <v>#REF!</v>
      </c>
      <c r="CO98" s="77" t="e">
        <f t="shared" si="96"/>
        <v>#REF!</v>
      </c>
      <c r="CP98" s="77" t="e">
        <f t="shared" si="96"/>
        <v>#REF!</v>
      </c>
      <c r="CQ98" s="77" t="e">
        <f t="shared" si="96"/>
        <v>#REF!</v>
      </c>
      <c r="CR98" s="77" t="e">
        <f t="shared" si="96"/>
        <v>#REF!</v>
      </c>
      <c r="CS98" s="77" t="e">
        <f t="shared" si="96"/>
        <v>#REF!</v>
      </c>
      <c r="CT98" s="77" t="e">
        <f t="shared" si="96"/>
        <v>#REF!</v>
      </c>
      <c r="CU98" s="77" t="e">
        <f t="shared" si="96"/>
        <v>#REF!</v>
      </c>
      <c r="CV98" s="77" t="e">
        <f t="shared" si="96"/>
        <v>#REF!</v>
      </c>
      <c r="CW98" s="77" t="e">
        <f t="shared" si="96"/>
        <v>#REF!</v>
      </c>
      <c r="CX98" s="77" t="e">
        <f t="shared" si="96"/>
        <v>#REF!</v>
      </c>
      <c r="CY98" s="77" t="e">
        <f t="shared" si="96"/>
        <v>#REF!</v>
      </c>
      <c r="CZ98" s="77" t="e">
        <f t="shared" si="96"/>
        <v>#REF!</v>
      </c>
      <c r="DA98" s="77" t="e">
        <f t="shared" si="96"/>
        <v>#REF!</v>
      </c>
      <c r="DB98" s="77" t="e">
        <f t="shared" si="96"/>
        <v>#REF!</v>
      </c>
      <c r="DC98" s="77" t="e">
        <f t="shared" si="96"/>
        <v>#REF!</v>
      </c>
      <c r="DD98" s="77" t="e">
        <f t="shared" si="96"/>
        <v>#REF!</v>
      </c>
      <c r="DE98" s="77" t="e">
        <f t="shared" si="96"/>
        <v>#REF!</v>
      </c>
      <c r="DF98" s="77" t="e">
        <f t="shared" si="96"/>
        <v>#REF!</v>
      </c>
      <c r="DG98" s="77" t="e">
        <f t="shared" si="96"/>
        <v>#REF!</v>
      </c>
      <c r="DH98" s="77" t="e">
        <f t="shared" si="96"/>
        <v>#REF!</v>
      </c>
      <c r="DI98" s="77" t="e">
        <f t="shared" si="96"/>
        <v>#REF!</v>
      </c>
      <c r="DJ98" s="77" t="e">
        <f t="shared" si="96"/>
        <v>#REF!</v>
      </c>
      <c r="DK98" s="77" t="e">
        <f t="shared" si="96"/>
        <v>#REF!</v>
      </c>
      <c r="DL98" s="77" t="e">
        <f t="shared" si="96"/>
        <v>#REF!</v>
      </c>
      <c r="DM98" s="77" t="e">
        <f t="shared" si="96"/>
        <v>#REF!</v>
      </c>
      <c r="DN98" s="77" t="e">
        <f t="shared" si="96"/>
        <v>#REF!</v>
      </c>
      <c r="DO98" s="77" t="e">
        <f t="shared" si="96"/>
        <v>#REF!</v>
      </c>
      <c r="DP98" s="77" t="e">
        <f t="shared" si="96"/>
        <v>#REF!</v>
      </c>
      <c r="DQ98" s="77" t="e">
        <f t="shared" si="96"/>
        <v>#REF!</v>
      </c>
      <c r="DR98" s="77" t="e">
        <f t="shared" si="96"/>
        <v>#REF!</v>
      </c>
      <c r="DS98" s="77" t="e">
        <f t="shared" si="96"/>
        <v>#REF!</v>
      </c>
      <c r="DT98" s="77" t="e">
        <f t="shared" si="96"/>
        <v>#REF!</v>
      </c>
      <c r="DU98" s="77" t="e">
        <f t="shared" si="96"/>
        <v>#REF!</v>
      </c>
      <c r="DV98" s="77" t="e">
        <f t="shared" si="96"/>
        <v>#REF!</v>
      </c>
      <c r="DW98" s="77" t="e">
        <f t="shared" si="96"/>
        <v>#REF!</v>
      </c>
      <c r="DX98" s="77" t="e">
        <f t="shared" si="96"/>
        <v>#REF!</v>
      </c>
      <c r="DY98" s="77" t="e">
        <f t="shared" si="96"/>
        <v>#REF!</v>
      </c>
      <c r="DZ98" s="77" t="e">
        <f t="shared" si="96"/>
        <v>#REF!</v>
      </c>
      <c r="EA98" s="77" t="e">
        <f t="shared" ref="EA98:GL98" si="97">DZ98+EA97</f>
        <v>#REF!</v>
      </c>
      <c r="EB98" s="77" t="e">
        <f t="shared" si="97"/>
        <v>#REF!</v>
      </c>
      <c r="EC98" s="77" t="e">
        <f t="shared" si="97"/>
        <v>#REF!</v>
      </c>
      <c r="ED98" s="77" t="e">
        <f t="shared" si="97"/>
        <v>#REF!</v>
      </c>
      <c r="EE98" s="77" t="e">
        <f t="shared" si="97"/>
        <v>#REF!</v>
      </c>
      <c r="EF98" s="77" t="e">
        <f t="shared" si="97"/>
        <v>#REF!</v>
      </c>
      <c r="EG98" s="77" t="e">
        <f t="shared" si="97"/>
        <v>#REF!</v>
      </c>
      <c r="EH98" s="77" t="e">
        <f t="shared" si="97"/>
        <v>#REF!</v>
      </c>
      <c r="EI98" s="77" t="e">
        <f t="shared" si="97"/>
        <v>#REF!</v>
      </c>
      <c r="EJ98" s="77" t="e">
        <f t="shared" si="97"/>
        <v>#REF!</v>
      </c>
      <c r="EK98" s="77" t="e">
        <f t="shared" si="97"/>
        <v>#REF!</v>
      </c>
      <c r="EL98" s="77" t="e">
        <f t="shared" si="97"/>
        <v>#REF!</v>
      </c>
      <c r="EM98" s="77" t="e">
        <f t="shared" si="97"/>
        <v>#REF!</v>
      </c>
      <c r="EN98" s="77" t="e">
        <f t="shared" si="97"/>
        <v>#REF!</v>
      </c>
      <c r="EO98" s="77" t="e">
        <f t="shared" si="97"/>
        <v>#REF!</v>
      </c>
      <c r="EP98" s="77" t="e">
        <f t="shared" si="97"/>
        <v>#REF!</v>
      </c>
      <c r="EQ98" s="77" t="e">
        <f t="shared" si="97"/>
        <v>#REF!</v>
      </c>
      <c r="ER98" s="77" t="e">
        <f t="shared" si="97"/>
        <v>#REF!</v>
      </c>
      <c r="ES98" s="77" t="e">
        <f t="shared" si="97"/>
        <v>#REF!</v>
      </c>
      <c r="ET98" s="77" t="e">
        <f t="shared" si="97"/>
        <v>#REF!</v>
      </c>
      <c r="EU98" s="77" t="e">
        <f t="shared" si="97"/>
        <v>#REF!</v>
      </c>
      <c r="EV98" s="77" t="e">
        <f t="shared" si="97"/>
        <v>#REF!</v>
      </c>
      <c r="EW98" s="77" t="e">
        <f t="shared" si="97"/>
        <v>#REF!</v>
      </c>
      <c r="EX98" s="77" t="e">
        <f t="shared" si="97"/>
        <v>#REF!</v>
      </c>
      <c r="EY98" s="77" t="e">
        <f t="shared" si="97"/>
        <v>#REF!</v>
      </c>
      <c r="EZ98" s="77" t="e">
        <f t="shared" si="97"/>
        <v>#REF!</v>
      </c>
      <c r="FA98" s="77" t="e">
        <f t="shared" si="97"/>
        <v>#REF!</v>
      </c>
      <c r="FB98" s="77" t="e">
        <f t="shared" si="97"/>
        <v>#REF!</v>
      </c>
      <c r="FC98" s="77" t="e">
        <f t="shared" si="97"/>
        <v>#REF!</v>
      </c>
      <c r="FD98" s="77" t="e">
        <f t="shared" si="97"/>
        <v>#REF!</v>
      </c>
      <c r="FE98" s="77" t="e">
        <f t="shared" si="97"/>
        <v>#REF!</v>
      </c>
      <c r="FF98" s="77" t="e">
        <f t="shared" si="97"/>
        <v>#REF!</v>
      </c>
      <c r="FG98" s="77" t="e">
        <f t="shared" si="97"/>
        <v>#REF!</v>
      </c>
      <c r="FH98" s="77" t="e">
        <f t="shared" si="97"/>
        <v>#REF!</v>
      </c>
      <c r="FI98" s="77" t="e">
        <f t="shared" si="97"/>
        <v>#REF!</v>
      </c>
      <c r="FJ98" s="77" t="e">
        <f t="shared" si="97"/>
        <v>#REF!</v>
      </c>
      <c r="FK98" s="77" t="e">
        <f t="shared" si="97"/>
        <v>#REF!</v>
      </c>
      <c r="FL98" s="77" t="e">
        <f t="shared" si="97"/>
        <v>#REF!</v>
      </c>
      <c r="FM98" s="77" t="e">
        <f t="shared" si="97"/>
        <v>#REF!</v>
      </c>
      <c r="FN98" s="77" t="e">
        <f t="shared" si="97"/>
        <v>#REF!</v>
      </c>
      <c r="FO98" s="77" t="e">
        <f t="shared" si="97"/>
        <v>#REF!</v>
      </c>
      <c r="FP98" s="77" t="e">
        <f t="shared" si="97"/>
        <v>#REF!</v>
      </c>
      <c r="FQ98" s="77" t="e">
        <f t="shared" si="97"/>
        <v>#REF!</v>
      </c>
      <c r="FR98" s="77" t="e">
        <f t="shared" si="97"/>
        <v>#REF!</v>
      </c>
      <c r="FS98" s="77" t="e">
        <f t="shared" si="97"/>
        <v>#REF!</v>
      </c>
      <c r="FT98" s="77" t="e">
        <f t="shared" si="97"/>
        <v>#REF!</v>
      </c>
      <c r="FU98" s="77" t="e">
        <f t="shared" si="97"/>
        <v>#REF!</v>
      </c>
      <c r="FV98" s="77" t="e">
        <f t="shared" si="97"/>
        <v>#REF!</v>
      </c>
      <c r="FW98" s="77" t="e">
        <f t="shared" si="97"/>
        <v>#REF!</v>
      </c>
      <c r="FX98" s="77" t="e">
        <f t="shared" si="97"/>
        <v>#REF!</v>
      </c>
      <c r="FY98" s="77" t="e">
        <f t="shared" si="97"/>
        <v>#REF!</v>
      </c>
      <c r="FZ98" s="77" t="e">
        <f t="shared" si="97"/>
        <v>#REF!</v>
      </c>
      <c r="GA98" s="77" t="e">
        <f t="shared" si="97"/>
        <v>#REF!</v>
      </c>
      <c r="GB98" s="77" t="e">
        <f t="shared" si="97"/>
        <v>#REF!</v>
      </c>
      <c r="GC98" s="77" t="e">
        <f t="shared" si="97"/>
        <v>#REF!</v>
      </c>
      <c r="GD98" s="77" t="e">
        <f t="shared" si="97"/>
        <v>#REF!</v>
      </c>
      <c r="GE98" s="77" t="e">
        <f t="shared" si="97"/>
        <v>#REF!</v>
      </c>
      <c r="GF98" s="77" t="e">
        <f t="shared" si="97"/>
        <v>#REF!</v>
      </c>
      <c r="GG98" s="77" t="e">
        <f t="shared" si="97"/>
        <v>#REF!</v>
      </c>
      <c r="GH98" s="77" t="e">
        <f t="shared" si="97"/>
        <v>#REF!</v>
      </c>
      <c r="GI98" s="77" t="e">
        <f t="shared" si="97"/>
        <v>#REF!</v>
      </c>
      <c r="GJ98" s="77" t="e">
        <f t="shared" si="97"/>
        <v>#REF!</v>
      </c>
      <c r="GK98" s="77" t="e">
        <f t="shared" si="97"/>
        <v>#REF!</v>
      </c>
      <c r="GL98" s="77" t="e">
        <f t="shared" si="97"/>
        <v>#REF!</v>
      </c>
      <c r="GM98" s="77" t="e">
        <f t="shared" ref="GM98:HI98" si="98">GL98+GM97</f>
        <v>#REF!</v>
      </c>
      <c r="GN98" s="77" t="e">
        <f t="shared" si="98"/>
        <v>#REF!</v>
      </c>
      <c r="GO98" s="77" t="e">
        <f t="shared" si="98"/>
        <v>#REF!</v>
      </c>
      <c r="GP98" s="77" t="e">
        <f t="shared" si="98"/>
        <v>#REF!</v>
      </c>
      <c r="GQ98" s="77" t="e">
        <f t="shared" si="98"/>
        <v>#REF!</v>
      </c>
      <c r="GR98" s="77" t="e">
        <f t="shared" si="98"/>
        <v>#REF!</v>
      </c>
      <c r="GS98" s="77" t="e">
        <f t="shared" si="98"/>
        <v>#REF!</v>
      </c>
      <c r="GT98" s="77" t="e">
        <f t="shared" si="98"/>
        <v>#REF!</v>
      </c>
      <c r="GU98" s="77" t="e">
        <f t="shared" si="98"/>
        <v>#REF!</v>
      </c>
      <c r="GV98" s="77" t="e">
        <f t="shared" si="98"/>
        <v>#REF!</v>
      </c>
      <c r="GW98" s="77" t="e">
        <f t="shared" si="98"/>
        <v>#REF!</v>
      </c>
      <c r="GX98" s="77" t="e">
        <f t="shared" si="98"/>
        <v>#REF!</v>
      </c>
      <c r="GY98" s="77" t="e">
        <f t="shared" si="98"/>
        <v>#REF!</v>
      </c>
      <c r="GZ98" s="77" t="e">
        <f t="shared" si="98"/>
        <v>#REF!</v>
      </c>
      <c r="HA98" s="77" t="e">
        <f t="shared" si="98"/>
        <v>#REF!</v>
      </c>
      <c r="HB98" s="77" t="e">
        <f t="shared" si="98"/>
        <v>#REF!</v>
      </c>
      <c r="HC98" s="77" t="e">
        <f t="shared" si="98"/>
        <v>#REF!</v>
      </c>
      <c r="HD98" s="77" t="e">
        <f t="shared" si="98"/>
        <v>#REF!</v>
      </c>
      <c r="HE98" s="77" t="e">
        <f t="shared" si="98"/>
        <v>#REF!</v>
      </c>
      <c r="HF98" s="77" t="e">
        <f t="shared" si="98"/>
        <v>#REF!</v>
      </c>
      <c r="HG98" s="77" t="e">
        <f t="shared" si="98"/>
        <v>#REF!</v>
      </c>
      <c r="HH98" s="77" t="e">
        <f t="shared" si="98"/>
        <v>#REF!</v>
      </c>
      <c r="HI98" s="77" t="e">
        <f t="shared" si="98"/>
        <v>#REF!</v>
      </c>
    </row>
    <row r="99" spans="1:217" ht="13.8" x14ac:dyDescent="0.2">
      <c r="A99" s="28"/>
      <c r="D99" s="6"/>
    </row>
    <row r="100" spans="1:217" x14ac:dyDescent="0.2">
      <c r="A100" s="29" t="s">
        <v>270</v>
      </c>
      <c r="B100" s="77" t="e">
        <f>IF(AND(B98&lt;0,C98&gt;0),D$7,"-")</f>
        <v>#REF!</v>
      </c>
      <c r="C100" s="77" t="e">
        <f t="shared" ref="C100:BN100" si="99">IF(AND(B98&lt;0,C98&gt;0),C$7,"-")</f>
        <v>#REF!</v>
      </c>
      <c r="D100" s="79" t="e">
        <f t="shared" si="99"/>
        <v>#REF!</v>
      </c>
      <c r="E100" s="79" t="e">
        <f t="shared" si="99"/>
        <v>#REF!</v>
      </c>
      <c r="F100" s="79" t="e">
        <f t="shared" si="99"/>
        <v>#REF!</v>
      </c>
      <c r="G100" s="79" t="e">
        <f t="shared" si="99"/>
        <v>#REF!</v>
      </c>
      <c r="H100" s="79" t="e">
        <f t="shared" si="99"/>
        <v>#REF!</v>
      </c>
      <c r="I100" s="79" t="e">
        <f t="shared" si="99"/>
        <v>#REF!</v>
      </c>
      <c r="J100" s="79" t="e">
        <f t="shared" si="99"/>
        <v>#REF!</v>
      </c>
      <c r="K100" s="79" t="e">
        <f t="shared" si="99"/>
        <v>#REF!</v>
      </c>
      <c r="L100" s="79" t="e">
        <f t="shared" si="99"/>
        <v>#REF!</v>
      </c>
      <c r="M100" s="79" t="e">
        <f t="shared" si="99"/>
        <v>#REF!</v>
      </c>
      <c r="N100" s="79" t="e">
        <f t="shared" si="99"/>
        <v>#REF!</v>
      </c>
      <c r="O100" s="79" t="e">
        <f t="shared" si="99"/>
        <v>#REF!</v>
      </c>
      <c r="P100" s="79" t="e">
        <f t="shared" si="99"/>
        <v>#REF!</v>
      </c>
      <c r="Q100" s="79" t="e">
        <f t="shared" si="99"/>
        <v>#REF!</v>
      </c>
      <c r="R100" s="79" t="e">
        <f t="shared" si="99"/>
        <v>#REF!</v>
      </c>
      <c r="S100" s="79" t="e">
        <f t="shared" si="99"/>
        <v>#REF!</v>
      </c>
      <c r="T100" s="79" t="e">
        <f t="shared" si="99"/>
        <v>#REF!</v>
      </c>
      <c r="U100" s="79" t="e">
        <f t="shared" si="99"/>
        <v>#REF!</v>
      </c>
      <c r="V100" s="79" t="e">
        <f t="shared" si="99"/>
        <v>#REF!</v>
      </c>
      <c r="W100" s="79" t="e">
        <f t="shared" si="99"/>
        <v>#REF!</v>
      </c>
      <c r="X100" s="79" t="e">
        <f t="shared" si="99"/>
        <v>#REF!</v>
      </c>
      <c r="Y100" s="79" t="e">
        <f t="shared" si="99"/>
        <v>#REF!</v>
      </c>
      <c r="Z100" s="79" t="e">
        <f t="shared" si="99"/>
        <v>#REF!</v>
      </c>
      <c r="AA100" s="79" t="e">
        <f t="shared" si="99"/>
        <v>#REF!</v>
      </c>
      <c r="AB100" s="79" t="e">
        <f t="shared" si="99"/>
        <v>#REF!</v>
      </c>
      <c r="AC100" s="79" t="e">
        <f t="shared" si="99"/>
        <v>#REF!</v>
      </c>
      <c r="AD100" s="79" t="e">
        <f t="shared" si="99"/>
        <v>#REF!</v>
      </c>
      <c r="AE100" s="79" t="e">
        <f t="shared" si="99"/>
        <v>#REF!</v>
      </c>
      <c r="AF100" s="79" t="e">
        <f t="shared" si="99"/>
        <v>#REF!</v>
      </c>
      <c r="AG100" s="79" t="e">
        <f t="shared" si="99"/>
        <v>#REF!</v>
      </c>
      <c r="AH100" s="79" t="e">
        <f t="shared" si="99"/>
        <v>#REF!</v>
      </c>
      <c r="AI100" s="79" t="e">
        <f t="shared" si="99"/>
        <v>#REF!</v>
      </c>
      <c r="AJ100" s="79" t="e">
        <f t="shared" si="99"/>
        <v>#REF!</v>
      </c>
      <c r="AK100" s="79" t="e">
        <f t="shared" si="99"/>
        <v>#REF!</v>
      </c>
      <c r="AL100" s="79" t="e">
        <f t="shared" si="99"/>
        <v>#REF!</v>
      </c>
      <c r="AM100" s="79" t="e">
        <f t="shared" si="99"/>
        <v>#REF!</v>
      </c>
      <c r="AN100" s="79" t="e">
        <f t="shared" si="99"/>
        <v>#REF!</v>
      </c>
      <c r="AO100" s="79" t="e">
        <f t="shared" si="99"/>
        <v>#REF!</v>
      </c>
      <c r="AP100" s="79" t="e">
        <f t="shared" si="99"/>
        <v>#REF!</v>
      </c>
      <c r="AQ100" s="79" t="e">
        <f t="shared" si="99"/>
        <v>#REF!</v>
      </c>
      <c r="AR100" s="79" t="e">
        <f t="shared" si="99"/>
        <v>#REF!</v>
      </c>
      <c r="AS100" s="79" t="e">
        <f t="shared" si="99"/>
        <v>#REF!</v>
      </c>
      <c r="AT100" s="79" t="e">
        <f t="shared" si="99"/>
        <v>#REF!</v>
      </c>
      <c r="AU100" s="79" t="e">
        <f t="shared" si="99"/>
        <v>#REF!</v>
      </c>
      <c r="AV100" s="79" t="e">
        <f t="shared" si="99"/>
        <v>#REF!</v>
      </c>
      <c r="AW100" s="79" t="e">
        <f t="shared" si="99"/>
        <v>#REF!</v>
      </c>
      <c r="AX100" s="79" t="e">
        <f t="shared" si="99"/>
        <v>#REF!</v>
      </c>
      <c r="AY100" s="79" t="e">
        <f t="shared" si="99"/>
        <v>#REF!</v>
      </c>
      <c r="AZ100" s="79" t="e">
        <f t="shared" si="99"/>
        <v>#REF!</v>
      </c>
      <c r="BA100" s="79" t="e">
        <f t="shared" si="99"/>
        <v>#REF!</v>
      </c>
      <c r="BB100" s="79" t="e">
        <f t="shared" si="99"/>
        <v>#REF!</v>
      </c>
      <c r="BC100" s="79" t="e">
        <f t="shared" si="99"/>
        <v>#REF!</v>
      </c>
      <c r="BD100" s="79" t="e">
        <f t="shared" si="99"/>
        <v>#REF!</v>
      </c>
      <c r="BE100" s="79" t="e">
        <f t="shared" si="99"/>
        <v>#REF!</v>
      </c>
      <c r="BF100" s="79" t="e">
        <f t="shared" si="99"/>
        <v>#REF!</v>
      </c>
      <c r="BG100" s="79" t="e">
        <f t="shared" si="99"/>
        <v>#REF!</v>
      </c>
      <c r="BH100" s="79" t="e">
        <f t="shared" si="99"/>
        <v>#REF!</v>
      </c>
      <c r="BI100" s="79" t="e">
        <f t="shared" si="99"/>
        <v>#REF!</v>
      </c>
      <c r="BJ100" s="79" t="e">
        <f t="shared" si="99"/>
        <v>#REF!</v>
      </c>
      <c r="BK100" s="79" t="e">
        <f t="shared" si="99"/>
        <v>#REF!</v>
      </c>
      <c r="BL100" s="79" t="e">
        <f t="shared" si="99"/>
        <v>#REF!</v>
      </c>
      <c r="BM100" s="79" t="e">
        <f t="shared" si="99"/>
        <v>#REF!</v>
      </c>
      <c r="BN100" s="79" t="e">
        <f t="shared" si="99"/>
        <v>#REF!</v>
      </c>
      <c r="BO100" s="79" t="e">
        <f t="shared" ref="BO100:DZ100" si="100">IF(AND(BN98&lt;0,BO98&gt;0),BO$7,"-")</f>
        <v>#REF!</v>
      </c>
      <c r="BP100" s="79" t="e">
        <f t="shared" si="100"/>
        <v>#REF!</v>
      </c>
      <c r="BQ100" s="79" t="e">
        <f t="shared" si="100"/>
        <v>#REF!</v>
      </c>
      <c r="BR100" s="79" t="e">
        <f t="shared" si="100"/>
        <v>#REF!</v>
      </c>
      <c r="BS100" s="79" t="e">
        <f t="shared" si="100"/>
        <v>#REF!</v>
      </c>
      <c r="BT100" s="79" t="e">
        <f t="shared" si="100"/>
        <v>#REF!</v>
      </c>
      <c r="BU100" s="79" t="e">
        <f t="shared" si="100"/>
        <v>#REF!</v>
      </c>
      <c r="BV100" s="79" t="e">
        <f t="shared" si="100"/>
        <v>#REF!</v>
      </c>
      <c r="BW100" s="79" t="e">
        <f t="shared" si="100"/>
        <v>#REF!</v>
      </c>
      <c r="BX100" s="79" t="e">
        <f t="shared" si="100"/>
        <v>#REF!</v>
      </c>
      <c r="BY100" s="79" t="e">
        <f t="shared" si="100"/>
        <v>#REF!</v>
      </c>
      <c r="BZ100" s="79" t="e">
        <f t="shared" si="100"/>
        <v>#REF!</v>
      </c>
      <c r="CA100" s="79" t="e">
        <f t="shared" si="100"/>
        <v>#REF!</v>
      </c>
      <c r="CB100" s="79" t="e">
        <f t="shared" si="100"/>
        <v>#REF!</v>
      </c>
      <c r="CC100" s="79" t="e">
        <f t="shared" si="100"/>
        <v>#REF!</v>
      </c>
      <c r="CD100" s="79" t="e">
        <f t="shared" si="100"/>
        <v>#REF!</v>
      </c>
      <c r="CE100" s="79" t="e">
        <f t="shared" si="100"/>
        <v>#REF!</v>
      </c>
      <c r="CF100" s="79" t="e">
        <f t="shared" si="100"/>
        <v>#REF!</v>
      </c>
      <c r="CG100" s="79" t="e">
        <f t="shared" si="100"/>
        <v>#REF!</v>
      </c>
      <c r="CH100" s="79" t="e">
        <f t="shared" si="100"/>
        <v>#REF!</v>
      </c>
      <c r="CI100" s="79" t="e">
        <f t="shared" si="100"/>
        <v>#REF!</v>
      </c>
      <c r="CJ100" s="79" t="e">
        <f t="shared" si="100"/>
        <v>#REF!</v>
      </c>
      <c r="CK100" s="79" t="e">
        <f t="shared" si="100"/>
        <v>#REF!</v>
      </c>
      <c r="CL100" s="79" t="e">
        <f t="shared" si="100"/>
        <v>#REF!</v>
      </c>
      <c r="CM100" s="79" t="e">
        <f t="shared" si="100"/>
        <v>#REF!</v>
      </c>
      <c r="CN100" s="79" t="e">
        <f t="shared" si="100"/>
        <v>#REF!</v>
      </c>
      <c r="CO100" s="79" t="e">
        <f t="shared" si="100"/>
        <v>#REF!</v>
      </c>
      <c r="CP100" s="79" t="e">
        <f t="shared" si="100"/>
        <v>#REF!</v>
      </c>
      <c r="CQ100" s="79" t="e">
        <f t="shared" si="100"/>
        <v>#REF!</v>
      </c>
      <c r="CR100" s="79" t="e">
        <f t="shared" si="100"/>
        <v>#REF!</v>
      </c>
      <c r="CS100" s="79" t="e">
        <f t="shared" si="100"/>
        <v>#REF!</v>
      </c>
      <c r="CT100" s="79" t="e">
        <f t="shared" si="100"/>
        <v>#REF!</v>
      </c>
      <c r="CU100" s="79" t="e">
        <f t="shared" si="100"/>
        <v>#REF!</v>
      </c>
      <c r="CV100" s="79" t="e">
        <f t="shared" si="100"/>
        <v>#REF!</v>
      </c>
      <c r="CW100" s="79" t="e">
        <f t="shared" si="100"/>
        <v>#REF!</v>
      </c>
      <c r="CX100" s="79" t="e">
        <f t="shared" si="100"/>
        <v>#REF!</v>
      </c>
      <c r="CY100" s="79" t="e">
        <f t="shared" si="100"/>
        <v>#REF!</v>
      </c>
      <c r="CZ100" s="79" t="e">
        <f t="shared" si="100"/>
        <v>#REF!</v>
      </c>
      <c r="DA100" s="79" t="e">
        <f t="shared" si="100"/>
        <v>#REF!</v>
      </c>
      <c r="DB100" s="79" t="e">
        <f t="shared" si="100"/>
        <v>#REF!</v>
      </c>
      <c r="DC100" s="79" t="e">
        <f t="shared" si="100"/>
        <v>#REF!</v>
      </c>
      <c r="DD100" s="79" t="e">
        <f t="shared" si="100"/>
        <v>#REF!</v>
      </c>
      <c r="DE100" s="79" t="e">
        <f t="shared" si="100"/>
        <v>#REF!</v>
      </c>
      <c r="DF100" s="79" t="e">
        <f t="shared" si="100"/>
        <v>#REF!</v>
      </c>
      <c r="DG100" s="79" t="e">
        <f t="shared" si="100"/>
        <v>#REF!</v>
      </c>
      <c r="DH100" s="79" t="e">
        <f t="shared" si="100"/>
        <v>#REF!</v>
      </c>
      <c r="DI100" s="79" t="e">
        <f t="shared" si="100"/>
        <v>#REF!</v>
      </c>
      <c r="DJ100" s="79" t="e">
        <f t="shared" si="100"/>
        <v>#REF!</v>
      </c>
      <c r="DK100" s="79" t="e">
        <f t="shared" si="100"/>
        <v>#REF!</v>
      </c>
      <c r="DL100" s="79" t="e">
        <f t="shared" si="100"/>
        <v>#REF!</v>
      </c>
      <c r="DM100" s="79" t="e">
        <f t="shared" si="100"/>
        <v>#REF!</v>
      </c>
      <c r="DN100" s="79" t="e">
        <f t="shared" si="100"/>
        <v>#REF!</v>
      </c>
      <c r="DO100" s="79" t="e">
        <f t="shared" si="100"/>
        <v>#REF!</v>
      </c>
      <c r="DP100" s="79" t="e">
        <f t="shared" si="100"/>
        <v>#REF!</v>
      </c>
      <c r="DQ100" s="79" t="e">
        <f t="shared" si="100"/>
        <v>#REF!</v>
      </c>
      <c r="DR100" s="79" t="e">
        <f t="shared" si="100"/>
        <v>#REF!</v>
      </c>
      <c r="DS100" s="79" t="e">
        <f t="shared" si="100"/>
        <v>#REF!</v>
      </c>
      <c r="DT100" s="79" t="e">
        <f t="shared" si="100"/>
        <v>#REF!</v>
      </c>
      <c r="DU100" s="79" t="e">
        <f t="shared" si="100"/>
        <v>#REF!</v>
      </c>
      <c r="DV100" s="79" t="e">
        <f t="shared" si="100"/>
        <v>#REF!</v>
      </c>
      <c r="DW100" s="79" t="e">
        <f t="shared" si="100"/>
        <v>#REF!</v>
      </c>
      <c r="DX100" s="79" t="e">
        <f t="shared" si="100"/>
        <v>#REF!</v>
      </c>
      <c r="DY100" s="79" t="e">
        <f t="shared" si="100"/>
        <v>#REF!</v>
      </c>
      <c r="DZ100" s="79" t="e">
        <f t="shared" si="100"/>
        <v>#REF!</v>
      </c>
      <c r="EA100" s="79" t="e">
        <f t="shared" ref="EA100:GL100" si="101">IF(AND(DZ98&lt;0,EA98&gt;0),EA$7,"-")</f>
        <v>#REF!</v>
      </c>
      <c r="EB100" s="79" t="e">
        <f t="shared" si="101"/>
        <v>#REF!</v>
      </c>
      <c r="EC100" s="79" t="e">
        <f t="shared" si="101"/>
        <v>#REF!</v>
      </c>
      <c r="ED100" s="79" t="e">
        <f t="shared" si="101"/>
        <v>#REF!</v>
      </c>
      <c r="EE100" s="79" t="e">
        <f t="shared" si="101"/>
        <v>#REF!</v>
      </c>
      <c r="EF100" s="79" t="e">
        <f t="shared" si="101"/>
        <v>#REF!</v>
      </c>
      <c r="EG100" s="79" t="e">
        <f t="shared" si="101"/>
        <v>#REF!</v>
      </c>
      <c r="EH100" s="79" t="e">
        <f t="shared" si="101"/>
        <v>#REF!</v>
      </c>
      <c r="EI100" s="79" t="e">
        <f t="shared" si="101"/>
        <v>#REF!</v>
      </c>
      <c r="EJ100" s="79" t="e">
        <f t="shared" si="101"/>
        <v>#REF!</v>
      </c>
      <c r="EK100" s="79" t="e">
        <f t="shared" si="101"/>
        <v>#REF!</v>
      </c>
      <c r="EL100" s="79" t="e">
        <f t="shared" si="101"/>
        <v>#REF!</v>
      </c>
      <c r="EM100" s="79" t="e">
        <f t="shared" si="101"/>
        <v>#REF!</v>
      </c>
      <c r="EN100" s="79" t="e">
        <f t="shared" si="101"/>
        <v>#REF!</v>
      </c>
      <c r="EO100" s="79" t="e">
        <f t="shared" si="101"/>
        <v>#REF!</v>
      </c>
      <c r="EP100" s="79" t="e">
        <f t="shared" si="101"/>
        <v>#REF!</v>
      </c>
      <c r="EQ100" s="79" t="e">
        <f t="shared" si="101"/>
        <v>#REF!</v>
      </c>
      <c r="ER100" s="79" t="e">
        <f t="shared" si="101"/>
        <v>#REF!</v>
      </c>
      <c r="ES100" s="79" t="e">
        <f t="shared" si="101"/>
        <v>#REF!</v>
      </c>
      <c r="ET100" s="79" t="e">
        <f t="shared" si="101"/>
        <v>#REF!</v>
      </c>
      <c r="EU100" s="79" t="e">
        <f t="shared" si="101"/>
        <v>#REF!</v>
      </c>
      <c r="EV100" s="79" t="e">
        <f t="shared" si="101"/>
        <v>#REF!</v>
      </c>
      <c r="EW100" s="79" t="e">
        <f t="shared" si="101"/>
        <v>#REF!</v>
      </c>
      <c r="EX100" s="79" t="e">
        <f t="shared" si="101"/>
        <v>#REF!</v>
      </c>
      <c r="EY100" s="79" t="e">
        <f t="shared" si="101"/>
        <v>#REF!</v>
      </c>
      <c r="EZ100" s="79" t="e">
        <f t="shared" si="101"/>
        <v>#REF!</v>
      </c>
      <c r="FA100" s="79" t="e">
        <f t="shared" si="101"/>
        <v>#REF!</v>
      </c>
      <c r="FB100" s="79" t="e">
        <f t="shared" si="101"/>
        <v>#REF!</v>
      </c>
      <c r="FC100" s="79" t="e">
        <f t="shared" si="101"/>
        <v>#REF!</v>
      </c>
      <c r="FD100" s="79" t="e">
        <f t="shared" si="101"/>
        <v>#REF!</v>
      </c>
      <c r="FE100" s="79" t="e">
        <f t="shared" si="101"/>
        <v>#REF!</v>
      </c>
      <c r="FF100" s="79" t="e">
        <f t="shared" si="101"/>
        <v>#REF!</v>
      </c>
      <c r="FG100" s="79" t="e">
        <f t="shared" si="101"/>
        <v>#REF!</v>
      </c>
      <c r="FH100" s="79" t="e">
        <f t="shared" si="101"/>
        <v>#REF!</v>
      </c>
      <c r="FI100" s="79" t="e">
        <f t="shared" si="101"/>
        <v>#REF!</v>
      </c>
      <c r="FJ100" s="79" t="e">
        <f t="shared" si="101"/>
        <v>#REF!</v>
      </c>
      <c r="FK100" s="79" t="e">
        <f t="shared" si="101"/>
        <v>#REF!</v>
      </c>
      <c r="FL100" s="79" t="e">
        <f t="shared" si="101"/>
        <v>#REF!</v>
      </c>
      <c r="FM100" s="79" t="e">
        <f t="shared" si="101"/>
        <v>#REF!</v>
      </c>
      <c r="FN100" s="79" t="e">
        <f t="shared" si="101"/>
        <v>#REF!</v>
      </c>
      <c r="FO100" s="79" t="e">
        <f t="shared" si="101"/>
        <v>#REF!</v>
      </c>
      <c r="FP100" s="79" t="e">
        <f t="shared" si="101"/>
        <v>#REF!</v>
      </c>
      <c r="FQ100" s="79" t="e">
        <f t="shared" si="101"/>
        <v>#REF!</v>
      </c>
      <c r="FR100" s="79" t="e">
        <f t="shared" si="101"/>
        <v>#REF!</v>
      </c>
      <c r="FS100" s="79" t="e">
        <f t="shared" si="101"/>
        <v>#REF!</v>
      </c>
      <c r="FT100" s="79" t="e">
        <f t="shared" si="101"/>
        <v>#REF!</v>
      </c>
      <c r="FU100" s="79" t="e">
        <f t="shared" si="101"/>
        <v>#REF!</v>
      </c>
      <c r="FV100" s="79" t="e">
        <f t="shared" si="101"/>
        <v>#REF!</v>
      </c>
      <c r="FW100" s="79" t="e">
        <f t="shared" si="101"/>
        <v>#REF!</v>
      </c>
      <c r="FX100" s="79" t="e">
        <f t="shared" si="101"/>
        <v>#REF!</v>
      </c>
      <c r="FY100" s="79" t="e">
        <f t="shared" si="101"/>
        <v>#REF!</v>
      </c>
      <c r="FZ100" s="79" t="e">
        <f t="shared" si="101"/>
        <v>#REF!</v>
      </c>
      <c r="GA100" s="79" t="e">
        <f t="shared" si="101"/>
        <v>#REF!</v>
      </c>
      <c r="GB100" s="79" t="e">
        <f t="shared" si="101"/>
        <v>#REF!</v>
      </c>
      <c r="GC100" s="79" t="e">
        <f t="shared" si="101"/>
        <v>#REF!</v>
      </c>
      <c r="GD100" s="79" t="e">
        <f t="shared" si="101"/>
        <v>#REF!</v>
      </c>
      <c r="GE100" s="79" t="e">
        <f t="shared" si="101"/>
        <v>#REF!</v>
      </c>
      <c r="GF100" s="79" t="e">
        <f t="shared" si="101"/>
        <v>#REF!</v>
      </c>
      <c r="GG100" s="79" t="e">
        <f t="shared" si="101"/>
        <v>#REF!</v>
      </c>
      <c r="GH100" s="79" t="e">
        <f t="shared" si="101"/>
        <v>#REF!</v>
      </c>
      <c r="GI100" s="79" t="e">
        <f t="shared" si="101"/>
        <v>#REF!</v>
      </c>
      <c r="GJ100" s="79" t="e">
        <f t="shared" si="101"/>
        <v>#REF!</v>
      </c>
      <c r="GK100" s="79" t="e">
        <f t="shared" si="101"/>
        <v>#REF!</v>
      </c>
      <c r="GL100" s="79" t="e">
        <f t="shared" si="101"/>
        <v>#REF!</v>
      </c>
      <c r="GM100" s="79" t="e">
        <f t="shared" ref="GM100:HI100" si="102">IF(AND(GL98&lt;0,GM98&gt;0),GM$7,"-")</f>
        <v>#REF!</v>
      </c>
      <c r="GN100" s="79" t="e">
        <f t="shared" si="102"/>
        <v>#REF!</v>
      </c>
      <c r="GO100" s="79" t="e">
        <f t="shared" si="102"/>
        <v>#REF!</v>
      </c>
      <c r="GP100" s="79" t="e">
        <f t="shared" si="102"/>
        <v>#REF!</v>
      </c>
      <c r="GQ100" s="79" t="e">
        <f t="shared" si="102"/>
        <v>#REF!</v>
      </c>
      <c r="GR100" s="79" t="e">
        <f t="shared" si="102"/>
        <v>#REF!</v>
      </c>
      <c r="GS100" s="79" t="e">
        <f t="shared" si="102"/>
        <v>#REF!</v>
      </c>
      <c r="GT100" s="79" t="e">
        <f t="shared" si="102"/>
        <v>#REF!</v>
      </c>
      <c r="GU100" s="79" t="e">
        <f t="shared" si="102"/>
        <v>#REF!</v>
      </c>
      <c r="GV100" s="79" t="e">
        <f t="shared" si="102"/>
        <v>#REF!</v>
      </c>
      <c r="GW100" s="79" t="e">
        <f t="shared" si="102"/>
        <v>#REF!</v>
      </c>
      <c r="GX100" s="79" t="e">
        <f t="shared" si="102"/>
        <v>#REF!</v>
      </c>
      <c r="GY100" s="79" t="e">
        <f t="shared" si="102"/>
        <v>#REF!</v>
      </c>
      <c r="GZ100" s="79" t="e">
        <f t="shared" si="102"/>
        <v>#REF!</v>
      </c>
      <c r="HA100" s="79" t="e">
        <f t="shared" si="102"/>
        <v>#REF!</v>
      </c>
      <c r="HB100" s="79" t="e">
        <f t="shared" si="102"/>
        <v>#REF!</v>
      </c>
      <c r="HC100" s="79" t="e">
        <f t="shared" si="102"/>
        <v>#REF!</v>
      </c>
      <c r="HD100" s="79" t="e">
        <f t="shared" si="102"/>
        <v>#REF!</v>
      </c>
      <c r="HE100" s="79" t="e">
        <f t="shared" si="102"/>
        <v>#REF!</v>
      </c>
      <c r="HF100" s="79" t="e">
        <f t="shared" si="102"/>
        <v>#REF!</v>
      </c>
      <c r="HG100" s="79" t="e">
        <f t="shared" si="102"/>
        <v>#REF!</v>
      </c>
      <c r="HH100" s="79" t="e">
        <f t="shared" si="102"/>
        <v>#REF!</v>
      </c>
      <c r="HI100" s="79" t="e">
        <f t="shared" si="102"/>
        <v>#REF!</v>
      </c>
    </row>
    <row r="101" spans="1:217" ht="13.8" x14ac:dyDescent="0.2">
      <c r="A101" s="86" t="s">
        <v>271</v>
      </c>
      <c r="B101" s="87" t="e">
        <f>SMALL(B100:HI100,1)</f>
        <v>#REF!</v>
      </c>
      <c r="D101" s="6"/>
    </row>
    <row r="102" spans="1:217" x14ac:dyDescent="0.2">
      <c r="A102" s="88" t="s">
        <v>5</v>
      </c>
      <c r="B102" s="90" t="e">
        <f>IRR(B97:HI97,1%)</f>
        <v>#VALUE!</v>
      </c>
      <c r="C102" s="91"/>
    </row>
    <row r="103" spans="1:217" x14ac:dyDescent="0.2">
      <c r="A103" s="89" t="s">
        <v>1</v>
      </c>
      <c r="B103" s="105" t="e">
        <f>NPV((POWER(1+_xlfn.SINGLE(wacc),1/12)-1),B97:HI97)</f>
        <v>#REF!</v>
      </c>
    </row>
  </sheetData>
  <conditionalFormatting sqref="A6:A10">
    <cfRule type="cellIs" dxfId="45" priority="10" operator="lessThan">
      <formula>0</formula>
    </cfRule>
  </conditionalFormatting>
  <conditionalFormatting sqref="A12">
    <cfRule type="cellIs" dxfId="44" priority="9" operator="lessThan">
      <formula>0</formula>
    </cfRule>
  </conditionalFormatting>
  <conditionalFormatting sqref="A34">
    <cfRule type="cellIs" dxfId="43" priority="6" operator="lessThan">
      <formula>0</formula>
    </cfRule>
  </conditionalFormatting>
  <conditionalFormatting sqref="A41">
    <cfRule type="cellIs" dxfId="42" priority="8" operator="lessThan">
      <formula>0</formula>
    </cfRule>
  </conditionalFormatting>
  <conditionalFormatting sqref="A43">
    <cfRule type="cellIs" dxfId="41" priority="7" operator="lessThan">
      <formula>0</formula>
    </cfRule>
  </conditionalFormatting>
  <conditionalFormatting sqref="A53:A60">
    <cfRule type="cellIs" dxfId="40" priority="3" operator="lessThan">
      <formula>0</formula>
    </cfRule>
  </conditionalFormatting>
  <conditionalFormatting sqref="A65">
    <cfRule type="cellIs" dxfId="39" priority="5" operator="lessThan">
      <formula>0</formula>
    </cfRule>
  </conditionalFormatting>
  <conditionalFormatting sqref="A67">
    <cfRule type="cellIs" dxfId="38" priority="4" operator="lessThan">
      <formula>0</formula>
    </cfRule>
  </conditionalFormatting>
  <conditionalFormatting sqref="A91">
    <cfRule type="cellIs" dxfId="37" priority="2" operator="lessThan">
      <formula>0</formula>
    </cfRule>
  </conditionalFormatting>
  <conditionalFormatting sqref="A94:A103">
    <cfRule type="cellIs" dxfId="36" priority="1" operator="lessThan">
      <formula>0</formula>
    </cfRule>
  </conditionalFormatting>
  <dataValidations disablePrompts="1" count="1">
    <dataValidation type="list" allowBlank="1" showInputMessage="1" showErrorMessage="1" sqref="B9:HI9" xr:uid="{45E98425-8870-4A8F-8406-47AAC8501644}">
      <formula1>"REAL, PRESUMIDO"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CF70A-F37B-4006-A484-9BD58A89F5B8}">
  <sheetPr codeName="Planilha11">
    <tabColor theme="8" tint="-0.249977111117893"/>
    <pageSetUpPr fitToPage="1"/>
  </sheetPr>
  <dimension ref="A1:HJ249"/>
  <sheetViews>
    <sheetView zoomScaleNormal="100" zoomScaleSheetLayoutView="100" workbookViewId="0">
      <selection activeCell="B103" sqref="B103"/>
    </sheetView>
  </sheetViews>
  <sheetFormatPr defaultColWidth="9.109375" defaultRowHeight="10.199999999999999" x14ac:dyDescent="0.2"/>
  <cols>
    <col min="1" max="1" width="34.33203125" style="20" customWidth="1"/>
    <col min="2" max="2" width="14" style="20" customWidth="1"/>
    <col min="3" max="16" width="9.33203125" style="20" bestFit="1" customWidth="1"/>
    <col min="17" max="218" width="10.109375" style="20" bestFit="1" customWidth="1"/>
    <col min="219" max="16384" width="9.109375" style="20"/>
  </cols>
  <sheetData>
    <row r="1" spans="1:218" ht="14.4" x14ac:dyDescent="0.3">
      <c r="A1" s="38" t="s">
        <v>106</v>
      </c>
      <c r="B1" s="38"/>
      <c r="C1" s="45">
        <v>1</v>
      </c>
      <c r="D1" s="45">
        <v>1</v>
      </c>
      <c r="E1" s="45">
        <v>1</v>
      </c>
      <c r="F1" s="45">
        <v>1</v>
      </c>
      <c r="G1" s="45">
        <v>1</v>
      </c>
      <c r="H1" s="45">
        <v>1</v>
      </c>
      <c r="I1" s="45">
        <v>1</v>
      </c>
      <c r="J1" s="45">
        <v>1</v>
      </c>
      <c r="K1" s="45">
        <v>1</v>
      </c>
      <c r="L1" s="45">
        <v>1</v>
      </c>
      <c r="M1" s="45">
        <v>1</v>
      </c>
      <c r="N1" s="45">
        <v>1</v>
      </c>
      <c r="O1" s="45">
        <v>2</v>
      </c>
      <c r="P1" s="45">
        <v>2</v>
      </c>
      <c r="Q1" s="45">
        <v>2</v>
      </c>
      <c r="R1" s="45">
        <v>2</v>
      </c>
      <c r="S1" s="45">
        <v>2</v>
      </c>
      <c r="T1" s="45">
        <v>2</v>
      </c>
      <c r="U1" s="45">
        <v>2</v>
      </c>
      <c r="V1" s="45">
        <v>2</v>
      </c>
      <c r="W1" s="45">
        <v>2</v>
      </c>
      <c r="X1" s="45">
        <v>2</v>
      </c>
      <c r="Y1" s="45">
        <v>2</v>
      </c>
      <c r="Z1" s="45">
        <v>2</v>
      </c>
      <c r="AA1" s="45">
        <f t="shared" ref="AA1:CL1" si="0">O1+1</f>
        <v>3</v>
      </c>
      <c r="AB1" s="45">
        <f t="shared" si="0"/>
        <v>3</v>
      </c>
      <c r="AC1" s="45">
        <f t="shared" si="0"/>
        <v>3</v>
      </c>
      <c r="AD1" s="45">
        <f t="shared" si="0"/>
        <v>3</v>
      </c>
      <c r="AE1" s="45">
        <f t="shared" si="0"/>
        <v>3</v>
      </c>
      <c r="AF1" s="45">
        <f t="shared" si="0"/>
        <v>3</v>
      </c>
      <c r="AG1" s="45">
        <f t="shared" si="0"/>
        <v>3</v>
      </c>
      <c r="AH1" s="45">
        <f t="shared" si="0"/>
        <v>3</v>
      </c>
      <c r="AI1" s="45">
        <f t="shared" si="0"/>
        <v>3</v>
      </c>
      <c r="AJ1" s="45">
        <f t="shared" si="0"/>
        <v>3</v>
      </c>
      <c r="AK1" s="45">
        <f t="shared" si="0"/>
        <v>3</v>
      </c>
      <c r="AL1" s="45">
        <f t="shared" si="0"/>
        <v>3</v>
      </c>
      <c r="AM1" s="45">
        <f t="shared" si="0"/>
        <v>4</v>
      </c>
      <c r="AN1" s="45">
        <f t="shared" si="0"/>
        <v>4</v>
      </c>
      <c r="AO1" s="45">
        <f t="shared" si="0"/>
        <v>4</v>
      </c>
      <c r="AP1" s="45">
        <f t="shared" si="0"/>
        <v>4</v>
      </c>
      <c r="AQ1" s="45">
        <f t="shared" si="0"/>
        <v>4</v>
      </c>
      <c r="AR1" s="45">
        <f t="shared" si="0"/>
        <v>4</v>
      </c>
      <c r="AS1" s="45">
        <f t="shared" si="0"/>
        <v>4</v>
      </c>
      <c r="AT1" s="45">
        <f t="shared" si="0"/>
        <v>4</v>
      </c>
      <c r="AU1" s="45">
        <f t="shared" si="0"/>
        <v>4</v>
      </c>
      <c r="AV1" s="45">
        <f t="shared" si="0"/>
        <v>4</v>
      </c>
      <c r="AW1" s="45">
        <f t="shared" si="0"/>
        <v>4</v>
      </c>
      <c r="AX1" s="45">
        <f t="shared" si="0"/>
        <v>4</v>
      </c>
      <c r="AY1" s="46">
        <f t="shared" si="0"/>
        <v>5</v>
      </c>
      <c r="AZ1" s="46">
        <f t="shared" si="0"/>
        <v>5</v>
      </c>
      <c r="BA1" s="46">
        <f t="shared" si="0"/>
        <v>5</v>
      </c>
      <c r="BB1" s="46">
        <f t="shared" si="0"/>
        <v>5</v>
      </c>
      <c r="BC1" s="46">
        <f t="shared" si="0"/>
        <v>5</v>
      </c>
      <c r="BD1" s="46">
        <f t="shared" si="0"/>
        <v>5</v>
      </c>
      <c r="BE1" s="46">
        <f t="shared" si="0"/>
        <v>5</v>
      </c>
      <c r="BF1" s="46">
        <f t="shared" si="0"/>
        <v>5</v>
      </c>
      <c r="BG1" s="46">
        <f t="shared" si="0"/>
        <v>5</v>
      </c>
      <c r="BH1" s="46">
        <f t="shared" si="0"/>
        <v>5</v>
      </c>
      <c r="BI1" s="46">
        <f t="shared" si="0"/>
        <v>5</v>
      </c>
      <c r="BJ1" s="46">
        <f t="shared" si="0"/>
        <v>5</v>
      </c>
      <c r="BK1" s="46">
        <f t="shared" si="0"/>
        <v>6</v>
      </c>
      <c r="BL1" s="46">
        <f t="shared" si="0"/>
        <v>6</v>
      </c>
      <c r="BM1" s="46">
        <f t="shared" si="0"/>
        <v>6</v>
      </c>
      <c r="BN1" s="46">
        <f t="shared" si="0"/>
        <v>6</v>
      </c>
      <c r="BO1" s="46">
        <f t="shared" si="0"/>
        <v>6</v>
      </c>
      <c r="BP1" s="46">
        <f t="shared" si="0"/>
        <v>6</v>
      </c>
      <c r="BQ1" s="46">
        <f t="shared" si="0"/>
        <v>6</v>
      </c>
      <c r="BR1" s="46">
        <f t="shared" si="0"/>
        <v>6</v>
      </c>
      <c r="BS1" s="46">
        <f t="shared" si="0"/>
        <v>6</v>
      </c>
      <c r="BT1" s="46">
        <f t="shared" si="0"/>
        <v>6</v>
      </c>
      <c r="BU1" s="46">
        <f t="shared" si="0"/>
        <v>6</v>
      </c>
      <c r="BV1" s="46">
        <f t="shared" si="0"/>
        <v>6</v>
      </c>
      <c r="BW1" s="46">
        <f t="shared" si="0"/>
        <v>7</v>
      </c>
      <c r="BX1" s="46">
        <f t="shared" si="0"/>
        <v>7</v>
      </c>
      <c r="BY1" s="46">
        <f t="shared" si="0"/>
        <v>7</v>
      </c>
      <c r="BZ1" s="46">
        <f t="shared" si="0"/>
        <v>7</v>
      </c>
      <c r="CA1" s="46">
        <f t="shared" si="0"/>
        <v>7</v>
      </c>
      <c r="CB1" s="46">
        <f t="shared" si="0"/>
        <v>7</v>
      </c>
      <c r="CC1" s="46">
        <f t="shared" si="0"/>
        <v>7</v>
      </c>
      <c r="CD1" s="46">
        <f t="shared" si="0"/>
        <v>7</v>
      </c>
      <c r="CE1" s="46">
        <f t="shared" si="0"/>
        <v>7</v>
      </c>
      <c r="CF1" s="46">
        <f t="shared" si="0"/>
        <v>7</v>
      </c>
      <c r="CG1" s="46">
        <f t="shared" si="0"/>
        <v>7</v>
      </c>
      <c r="CH1" s="46">
        <f t="shared" si="0"/>
        <v>7</v>
      </c>
      <c r="CI1" s="46">
        <f t="shared" si="0"/>
        <v>8</v>
      </c>
      <c r="CJ1" s="46">
        <f t="shared" si="0"/>
        <v>8</v>
      </c>
      <c r="CK1" s="46">
        <f t="shared" si="0"/>
        <v>8</v>
      </c>
      <c r="CL1" s="46">
        <f t="shared" si="0"/>
        <v>8</v>
      </c>
      <c r="CM1" s="46">
        <f t="shared" ref="CM1:EX1" si="1">CA1+1</f>
        <v>8</v>
      </c>
      <c r="CN1" s="46">
        <f t="shared" si="1"/>
        <v>8</v>
      </c>
      <c r="CO1" s="46">
        <f t="shared" si="1"/>
        <v>8</v>
      </c>
      <c r="CP1" s="46">
        <f t="shared" si="1"/>
        <v>8</v>
      </c>
      <c r="CQ1" s="46">
        <f t="shared" si="1"/>
        <v>8</v>
      </c>
      <c r="CR1" s="46">
        <f t="shared" si="1"/>
        <v>8</v>
      </c>
      <c r="CS1" s="46">
        <f t="shared" si="1"/>
        <v>8</v>
      </c>
      <c r="CT1" s="46">
        <f t="shared" si="1"/>
        <v>8</v>
      </c>
      <c r="CU1" s="46">
        <f t="shared" si="1"/>
        <v>9</v>
      </c>
      <c r="CV1" s="46">
        <f t="shared" si="1"/>
        <v>9</v>
      </c>
      <c r="CW1" s="46">
        <f t="shared" si="1"/>
        <v>9</v>
      </c>
      <c r="CX1" s="46">
        <f t="shared" si="1"/>
        <v>9</v>
      </c>
      <c r="CY1" s="46">
        <f t="shared" si="1"/>
        <v>9</v>
      </c>
      <c r="CZ1" s="46">
        <f t="shared" si="1"/>
        <v>9</v>
      </c>
      <c r="DA1" s="46">
        <f t="shared" si="1"/>
        <v>9</v>
      </c>
      <c r="DB1" s="46">
        <f t="shared" si="1"/>
        <v>9</v>
      </c>
      <c r="DC1" s="46">
        <f t="shared" si="1"/>
        <v>9</v>
      </c>
      <c r="DD1" s="46">
        <f t="shared" si="1"/>
        <v>9</v>
      </c>
      <c r="DE1" s="46">
        <f t="shared" si="1"/>
        <v>9</v>
      </c>
      <c r="DF1" s="46">
        <f t="shared" si="1"/>
        <v>9</v>
      </c>
      <c r="DG1" s="46">
        <f t="shared" si="1"/>
        <v>10</v>
      </c>
      <c r="DH1" s="46">
        <f t="shared" si="1"/>
        <v>10</v>
      </c>
      <c r="DI1" s="46">
        <f t="shared" si="1"/>
        <v>10</v>
      </c>
      <c r="DJ1" s="46">
        <f t="shared" si="1"/>
        <v>10</v>
      </c>
      <c r="DK1" s="46">
        <f t="shared" si="1"/>
        <v>10</v>
      </c>
      <c r="DL1" s="46">
        <f t="shared" si="1"/>
        <v>10</v>
      </c>
      <c r="DM1" s="46">
        <f t="shared" si="1"/>
        <v>10</v>
      </c>
      <c r="DN1" s="46">
        <f t="shared" si="1"/>
        <v>10</v>
      </c>
      <c r="DO1" s="46">
        <f t="shared" si="1"/>
        <v>10</v>
      </c>
      <c r="DP1" s="46">
        <f t="shared" si="1"/>
        <v>10</v>
      </c>
      <c r="DQ1" s="46">
        <f t="shared" si="1"/>
        <v>10</v>
      </c>
      <c r="DR1" s="46">
        <f t="shared" si="1"/>
        <v>10</v>
      </c>
      <c r="DS1" s="46">
        <f t="shared" si="1"/>
        <v>11</v>
      </c>
      <c r="DT1" s="46">
        <f t="shared" si="1"/>
        <v>11</v>
      </c>
      <c r="DU1" s="46">
        <f t="shared" si="1"/>
        <v>11</v>
      </c>
      <c r="DV1" s="46">
        <f t="shared" si="1"/>
        <v>11</v>
      </c>
      <c r="DW1" s="46">
        <f t="shared" si="1"/>
        <v>11</v>
      </c>
      <c r="DX1" s="46">
        <f t="shared" si="1"/>
        <v>11</v>
      </c>
      <c r="DY1" s="46">
        <f t="shared" si="1"/>
        <v>11</v>
      </c>
      <c r="DZ1" s="46">
        <f t="shared" si="1"/>
        <v>11</v>
      </c>
      <c r="EA1" s="46">
        <f t="shared" si="1"/>
        <v>11</v>
      </c>
      <c r="EB1" s="46">
        <f t="shared" si="1"/>
        <v>11</v>
      </c>
      <c r="EC1" s="46">
        <f t="shared" si="1"/>
        <v>11</v>
      </c>
      <c r="ED1" s="46">
        <f t="shared" si="1"/>
        <v>11</v>
      </c>
      <c r="EE1" s="46">
        <f t="shared" si="1"/>
        <v>12</v>
      </c>
      <c r="EF1" s="46">
        <f t="shared" si="1"/>
        <v>12</v>
      </c>
      <c r="EG1" s="46">
        <f t="shared" si="1"/>
        <v>12</v>
      </c>
      <c r="EH1" s="46">
        <f t="shared" si="1"/>
        <v>12</v>
      </c>
      <c r="EI1" s="46">
        <f t="shared" si="1"/>
        <v>12</v>
      </c>
      <c r="EJ1" s="46">
        <f t="shared" si="1"/>
        <v>12</v>
      </c>
      <c r="EK1" s="46">
        <f t="shared" si="1"/>
        <v>12</v>
      </c>
      <c r="EL1" s="46">
        <f t="shared" si="1"/>
        <v>12</v>
      </c>
      <c r="EM1" s="46">
        <f t="shared" si="1"/>
        <v>12</v>
      </c>
      <c r="EN1" s="46">
        <f t="shared" si="1"/>
        <v>12</v>
      </c>
      <c r="EO1" s="46">
        <f t="shared" si="1"/>
        <v>12</v>
      </c>
      <c r="EP1" s="46">
        <f t="shared" si="1"/>
        <v>12</v>
      </c>
      <c r="EQ1" s="46">
        <f t="shared" si="1"/>
        <v>13</v>
      </c>
      <c r="ER1" s="46">
        <f t="shared" si="1"/>
        <v>13</v>
      </c>
      <c r="ES1" s="46">
        <f t="shared" si="1"/>
        <v>13</v>
      </c>
      <c r="ET1" s="46">
        <f t="shared" si="1"/>
        <v>13</v>
      </c>
      <c r="EU1" s="46">
        <f t="shared" si="1"/>
        <v>13</v>
      </c>
      <c r="EV1" s="46">
        <f t="shared" si="1"/>
        <v>13</v>
      </c>
      <c r="EW1" s="46">
        <f t="shared" si="1"/>
        <v>13</v>
      </c>
      <c r="EX1" s="46">
        <f t="shared" si="1"/>
        <v>13</v>
      </c>
      <c r="EY1" s="46">
        <f t="shared" ref="EY1:HJ1" si="2">EM1+1</f>
        <v>13</v>
      </c>
      <c r="EZ1" s="46">
        <f t="shared" si="2"/>
        <v>13</v>
      </c>
      <c r="FA1" s="46">
        <f t="shared" si="2"/>
        <v>13</v>
      </c>
      <c r="FB1" s="46">
        <f t="shared" si="2"/>
        <v>13</v>
      </c>
      <c r="FC1" s="46">
        <f t="shared" si="2"/>
        <v>14</v>
      </c>
      <c r="FD1" s="46">
        <f t="shared" si="2"/>
        <v>14</v>
      </c>
      <c r="FE1" s="46">
        <f t="shared" si="2"/>
        <v>14</v>
      </c>
      <c r="FF1" s="46">
        <f t="shared" si="2"/>
        <v>14</v>
      </c>
      <c r="FG1" s="46">
        <f t="shared" si="2"/>
        <v>14</v>
      </c>
      <c r="FH1" s="46">
        <f t="shared" si="2"/>
        <v>14</v>
      </c>
      <c r="FI1" s="46">
        <f t="shared" si="2"/>
        <v>14</v>
      </c>
      <c r="FJ1" s="46">
        <f t="shared" si="2"/>
        <v>14</v>
      </c>
      <c r="FK1" s="46">
        <f t="shared" si="2"/>
        <v>14</v>
      </c>
      <c r="FL1" s="46">
        <f t="shared" si="2"/>
        <v>14</v>
      </c>
      <c r="FM1" s="46">
        <f t="shared" si="2"/>
        <v>14</v>
      </c>
      <c r="FN1" s="46">
        <f t="shared" si="2"/>
        <v>14</v>
      </c>
      <c r="FO1" s="46">
        <f t="shared" si="2"/>
        <v>15</v>
      </c>
      <c r="FP1" s="46">
        <f t="shared" si="2"/>
        <v>15</v>
      </c>
      <c r="FQ1" s="46">
        <f t="shared" si="2"/>
        <v>15</v>
      </c>
      <c r="FR1" s="46">
        <f t="shared" si="2"/>
        <v>15</v>
      </c>
      <c r="FS1" s="46">
        <f t="shared" si="2"/>
        <v>15</v>
      </c>
      <c r="FT1" s="46">
        <f t="shared" si="2"/>
        <v>15</v>
      </c>
      <c r="FU1" s="46">
        <f t="shared" si="2"/>
        <v>15</v>
      </c>
      <c r="FV1" s="46">
        <f t="shared" si="2"/>
        <v>15</v>
      </c>
      <c r="FW1" s="46">
        <f t="shared" si="2"/>
        <v>15</v>
      </c>
      <c r="FX1" s="46">
        <f t="shared" si="2"/>
        <v>15</v>
      </c>
      <c r="FY1" s="46">
        <f t="shared" si="2"/>
        <v>15</v>
      </c>
      <c r="FZ1" s="46">
        <f t="shared" si="2"/>
        <v>15</v>
      </c>
      <c r="GA1" s="46">
        <f t="shared" si="2"/>
        <v>16</v>
      </c>
      <c r="GB1" s="46">
        <f t="shared" si="2"/>
        <v>16</v>
      </c>
      <c r="GC1" s="46">
        <f t="shared" si="2"/>
        <v>16</v>
      </c>
      <c r="GD1" s="46">
        <f t="shared" si="2"/>
        <v>16</v>
      </c>
      <c r="GE1" s="46">
        <f t="shared" si="2"/>
        <v>16</v>
      </c>
      <c r="GF1" s="46">
        <f t="shared" si="2"/>
        <v>16</v>
      </c>
      <c r="GG1" s="46">
        <f t="shared" si="2"/>
        <v>16</v>
      </c>
      <c r="GH1" s="46">
        <f t="shared" si="2"/>
        <v>16</v>
      </c>
      <c r="GI1" s="46">
        <f t="shared" si="2"/>
        <v>16</v>
      </c>
      <c r="GJ1" s="46">
        <f t="shared" si="2"/>
        <v>16</v>
      </c>
      <c r="GK1" s="46">
        <f t="shared" si="2"/>
        <v>16</v>
      </c>
      <c r="GL1" s="46">
        <f t="shared" si="2"/>
        <v>16</v>
      </c>
      <c r="GM1" s="46">
        <f t="shared" si="2"/>
        <v>17</v>
      </c>
      <c r="GN1" s="46">
        <f t="shared" si="2"/>
        <v>17</v>
      </c>
      <c r="GO1" s="46">
        <f t="shared" si="2"/>
        <v>17</v>
      </c>
      <c r="GP1" s="46">
        <f t="shared" si="2"/>
        <v>17</v>
      </c>
      <c r="GQ1" s="46">
        <f t="shared" si="2"/>
        <v>17</v>
      </c>
      <c r="GR1" s="46">
        <f t="shared" si="2"/>
        <v>17</v>
      </c>
      <c r="GS1" s="46">
        <f t="shared" si="2"/>
        <v>17</v>
      </c>
      <c r="GT1" s="46">
        <f t="shared" si="2"/>
        <v>17</v>
      </c>
      <c r="GU1" s="46">
        <f t="shared" si="2"/>
        <v>17</v>
      </c>
      <c r="GV1" s="46">
        <f t="shared" si="2"/>
        <v>17</v>
      </c>
      <c r="GW1" s="46">
        <f t="shared" si="2"/>
        <v>17</v>
      </c>
      <c r="GX1" s="46">
        <f t="shared" si="2"/>
        <v>17</v>
      </c>
      <c r="GY1" s="46">
        <f t="shared" si="2"/>
        <v>18</v>
      </c>
      <c r="GZ1" s="46">
        <f t="shared" si="2"/>
        <v>18</v>
      </c>
      <c r="HA1" s="46">
        <f t="shared" si="2"/>
        <v>18</v>
      </c>
      <c r="HB1" s="46">
        <f t="shared" si="2"/>
        <v>18</v>
      </c>
      <c r="HC1" s="46">
        <f t="shared" si="2"/>
        <v>18</v>
      </c>
      <c r="HD1" s="46">
        <f t="shared" si="2"/>
        <v>18</v>
      </c>
      <c r="HE1" s="46">
        <f t="shared" si="2"/>
        <v>18</v>
      </c>
      <c r="HF1" s="46">
        <f t="shared" si="2"/>
        <v>18</v>
      </c>
      <c r="HG1" s="46">
        <f t="shared" si="2"/>
        <v>18</v>
      </c>
      <c r="HH1" s="46">
        <f t="shared" si="2"/>
        <v>18</v>
      </c>
      <c r="HI1" s="46">
        <f t="shared" si="2"/>
        <v>18</v>
      </c>
      <c r="HJ1" s="46">
        <f t="shared" si="2"/>
        <v>18</v>
      </c>
    </row>
    <row r="2" spans="1:218" ht="14.4" x14ac:dyDescent="0.3">
      <c r="A2" s="38" t="s">
        <v>394</v>
      </c>
      <c r="B2" s="39" t="e">
        <f t="shared" ref="B2:BN2" si="3">SUM(B4:B219)</f>
        <v>#REF!</v>
      </c>
      <c r="C2" s="44">
        <f t="shared" si="3"/>
        <v>0</v>
      </c>
      <c r="D2" s="44">
        <f t="shared" si="3"/>
        <v>0</v>
      </c>
      <c r="E2" s="44">
        <f t="shared" si="3"/>
        <v>0</v>
      </c>
      <c r="F2" s="44">
        <f t="shared" si="3"/>
        <v>0</v>
      </c>
      <c r="G2" s="44">
        <f t="shared" si="3"/>
        <v>0</v>
      </c>
      <c r="H2" s="44">
        <f t="shared" si="3"/>
        <v>0</v>
      </c>
      <c r="I2" s="44" t="e">
        <f t="shared" si="3"/>
        <v>#REF!</v>
      </c>
      <c r="J2" s="44" t="e">
        <f t="shared" si="3"/>
        <v>#REF!</v>
      </c>
      <c r="K2" s="44" t="e">
        <f t="shared" si="3"/>
        <v>#REF!</v>
      </c>
      <c r="L2" s="44" t="e">
        <f t="shared" si="3"/>
        <v>#REF!</v>
      </c>
      <c r="M2" s="44" t="e">
        <f t="shared" si="3"/>
        <v>#REF!</v>
      </c>
      <c r="N2" s="44" t="e">
        <f t="shared" si="3"/>
        <v>#REF!</v>
      </c>
      <c r="O2" s="44" t="e">
        <f t="shared" si="3"/>
        <v>#REF!</v>
      </c>
      <c r="P2" s="44" t="e">
        <f t="shared" si="3"/>
        <v>#REF!</v>
      </c>
      <c r="Q2" s="44" t="e">
        <f t="shared" si="3"/>
        <v>#REF!</v>
      </c>
      <c r="R2" s="44" t="e">
        <f t="shared" si="3"/>
        <v>#REF!</v>
      </c>
      <c r="S2" s="44" t="e">
        <f t="shared" si="3"/>
        <v>#REF!</v>
      </c>
      <c r="T2" s="44" t="e">
        <f t="shared" si="3"/>
        <v>#REF!</v>
      </c>
      <c r="U2" s="44" t="e">
        <f t="shared" si="3"/>
        <v>#REF!</v>
      </c>
      <c r="V2" s="44" t="e">
        <f t="shared" si="3"/>
        <v>#REF!</v>
      </c>
      <c r="W2" s="44" t="e">
        <f t="shared" si="3"/>
        <v>#REF!</v>
      </c>
      <c r="X2" s="44" t="e">
        <f t="shared" si="3"/>
        <v>#REF!</v>
      </c>
      <c r="Y2" s="44" t="e">
        <f t="shared" si="3"/>
        <v>#REF!</v>
      </c>
      <c r="Z2" s="44" t="e">
        <f t="shared" si="3"/>
        <v>#REF!</v>
      </c>
      <c r="AA2" s="44" t="e">
        <f t="shared" si="3"/>
        <v>#REF!</v>
      </c>
      <c r="AB2" s="44" t="e">
        <f t="shared" si="3"/>
        <v>#REF!</v>
      </c>
      <c r="AC2" s="44" t="e">
        <f t="shared" si="3"/>
        <v>#REF!</v>
      </c>
      <c r="AD2" s="44" t="e">
        <f t="shared" si="3"/>
        <v>#REF!</v>
      </c>
      <c r="AE2" s="44" t="e">
        <f t="shared" si="3"/>
        <v>#REF!</v>
      </c>
      <c r="AF2" s="44" t="e">
        <f t="shared" si="3"/>
        <v>#REF!</v>
      </c>
      <c r="AG2" s="44" t="e">
        <f t="shared" si="3"/>
        <v>#REF!</v>
      </c>
      <c r="AH2" s="44" t="e">
        <f t="shared" si="3"/>
        <v>#REF!</v>
      </c>
      <c r="AI2" s="44" t="e">
        <f t="shared" si="3"/>
        <v>#REF!</v>
      </c>
      <c r="AJ2" s="44" t="e">
        <f t="shared" si="3"/>
        <v>#REF!</v>
      </c>
      <c r="AK2" s="44" t="e">
        <f t="shared" si="3"/>
        <v>#REF!</v>
      </c>
      <c r="AL2" s="44" t="e">
        <f t="shared" si="3"/>
        <v>#REF!</v>
      </c>
      <c r="AM2" s="44" t="e">
        <f t="shared" si="3"/>
        <v>#REF!</v>
      </c>
      <c r="AN2" s="44" t="e">
        <f t="shared" si="3"/>
        <v>#REF!</v>
      </c>
      <c r="AO2" s="44" t="e">
        <f t="shared" si="3"/>
        <v>#REF!</v>
      </c>
      <c r="AP2" s="44" t="e">
        <f t="shared" si="3"/>
        <v>#REF!</v>
      </c>
      <c r="AQ2" s="44" t="e">
        <f t="shared" si="3"/>
        <v>#REF!</v>
      </c>
      <c r="AR2" s="44" t="e">
        <f t="shared" si="3"/>
        <v>#REF!</v>
      </c>
      <c r="AS2" s="44" t="e">
        <f t="shared" si="3"/>
        <v>#REF!</v>
      </c>
      <c r="AT2" s="44" t="e">
        <f t="shared" si="3"/>
        <v>#REF!</v>
      </c>
      <c r="AU2" s="44" t="e">
        <f t="shared" si="3"/>
        <v>#REF!</v>
      </c>
      <c r="AV2" s="44" t="e">
        <f t="shared" si="3"/>
        <v>#REF!</v>
      </c>
      <c r="AW2" s="44" t="e">
        <f t="shared" si="3"/>
        <v>#REF!</v>
      </c>
      <c r="AX2" s="44" t="e">
        <f t="shared" si="3"/>
        <v>#REF!</v>
      </c>
      <c r="AY2" s="44" t="e">
        <f t="shared" si="3"/>
        <v>#REF!</v>
      </c>
      <c r="AZ2" s="44" t="e">
        <f t="shared" si="3"/>
        <v>#REF!</v>
      </c>
      <c r="BA2" s="44" t="e">
        <f t="shared" si="3"/>
        <v>#REF!</v>
      </c>
      <c r="BB2" s="44" t="e">
        <f t="shared" si="3"/>
        <v>#REF!</v>
      </c>
      <c r="BC2" s="44" t="e">
        <f t="shared" si="3"/>
        <v>#REF!</v>
      </c>
      <c r="BD2" s="44" t="e">
        <f t="shared" si="3"/>
        <v>#REF!</v>
      </c>
      <c r="BE2" s="44" t="e">
        <f t="shared" si="3"/>
        <v>#REF!</v>
      </c>
      <c r="BF2" s="44" t="e">
        <f t="shared" si="3"/>
        <v>#REF!</v>
      </c>
      <c r="BG2" s="44" t="e">
        <f t="shared" si="3"/>
        <v>#REF!</v>
      </c>
      <c r="BH2" s="44" t="e">
        <f t="shared" si="3"/>
        <v>#REF!</v>
      </c>
      <c r="BI2" s="44" t="e">
        <f t="shared" si="3"/>
        <v>#REF!</v>
      </c>
      <c r="BJ2" s="44" t="e">
        <f t="shared" si="3"/>
        <v>#REF!</v>
      </c>
      <c r="BK2" s="44" t="e">
        <f t="shared" si="3"/>
        <v>#REF!</v>
      </c>
      <c r="BL2" s="44" t="e">
        <f t="shared" si="3"/>
        <v>#REF!</v>
      </c>
      <c r="BM2" s="44" t="e">
        <f t="shared" si="3"/>
        <v>#REF!</v>
      </c>
      <c r="BN2" s="44" t="e">
        <f t="shared" si="3"/>
        <v>#REF!</v>
      </c>
      <c r="BO2" s="44" t="e">
        <f t="shared" ref="BO2:DZ2" si="4">SUM(BO4:BO219)</f>
        <v>#REF!</v>
      </c>
      <c r="BP2" s="44" t="e">
        <f t="shared" si="4"/>
        <v>#REF!</v>
      </c>
      <c r="BQ2" s="44" t="e">
        <f t="shared" si="4"/>
        <v>#REF!</v>
      </c>
      <c r="BR2" s="44" t="e">
        <f t="shared" si="4"/>
        <v>#REF!</v>
      </c>
      <c r="BS2" s="44" t="e">
        <f t="shared" si="4"/>
        <v>#REF!</v>
      </c>
      <c r="BT2" s="44" t="e">
        <f t="shared" si="4"/>
        <v>#REF!</v>
      </c>
      <c r="BU2" s="44" t="e">
        <f t="shared" si="4"/>
        <v>#REF!</v>
      </c>
      <c r="BV2" s="44" t="e">
        <f t="shared" si="4"/>
        <v>#REF!</v>
      </c>
      <c r="BW2" s="44" t="e">
        <f t="shared" si="4"/>
        <v>#REF!</v>
      </c>
      <c r="BX2" s="44" t="e">
        <f t="shared" si="4"/>
        <v>#REF!</v>
      </c>
      <c r="BY2" s="44" t="e">
        <f t="shared" si="4"/>
        <v>#REF!</v>
      </c>
      <c r="BZ2" s="44" t="e">
        <f t="shared" si="4"/>
        <v>#REF!</v>
      </c>
      <c r="CA2" s="44" t="e">
        <f t="shared" si="4"/>
        <v>#REF!</v>
      </c>
      <c r="CB2" s="44" t="e">
        <f t="shared" si="4"/>
        <v>#REF!</v>
      </c>
      <c r="CC2" s="44" t="e">
        <f t="shared" si="4"/>
        <v>#REF!</v>
      </c>
      <c r="CD2" s="44" t="e">
        <f t="shared" si="4"/>
        <v>#REF!</v>
      </c>
      <c r="CE2" s="44" t="e">
        <f t="shared" si="4"/>
        <v>#REF!</v>
      </c>
      <c r="CF2" s="44" t="e">
        <f t="shared" si="4"/>
        <v>#REF!</v>
      </c>
      <c r="CG2" s="44" t="e">
        <f t="shared" si="4"/>
        <v>#REF!</v>
      </c>
      <c r="CH2" s="44" t="e">
        <f t="shared" si="4"/>
        <v>#REF!</v>
      </c>
      <c r="CI2" s="44" t="e">
        <f t="shared" si="4"/>
        <v>#REF!</v>
      </c>
      <c r="CJ2" s="44" t="e">
        <f t="shared" si="4"/>
        <v>#REF!</v>
      </c>
      <c r="CK2" s="44" t="e">
        <f t="shared" si="4"/>
        <v>#REF!</v>
      </c>
      <c r="CL2" s="44" t="e">
        <f t="shared" si="4"/>
        <v>#REF!</v>
      </c>
      <c r="CM2" s="44" t="e">
        <f t="shared" si="4"/>
        <v>#REF!</v>
      </c>
      <c r="CN2" s="44" t="e">
        <f t="shared" si="4"/>
        <v>#REF!</v>
      </c>
      <c r="CO2" s="44" t="e">
        <f t="shared" si="4"/>
        <v>#REF!</v>
      </c>
      <c r="CP2" s="44" t="e">
        <f t="shared" si="4"/>
        <v>#REF!</v>
      </c>
      <c r="CQ2" s="44" t="e">
        <f t="shared" si="4"/>
        <v>#REF!</v>
      </c>
      <c r="CR2" s="44" t="e">
        <f t="shared" si="4"/>
        <v>#REF!</v>
      </c>
      <c r="CS2" s="44" t="e">
        <f t="shared" si="4"/>
        <v>#REF!</v>
      </c>
      <c r="CT2" s="44" t="e">
        <f t="shared" si="4"/>
        <v>#REF!</v>
      </c>
      <c r="CU2" s="44" t="e">
        <f t="shared" si="4"/>
        <v>#REF!</v>
      </c>
      <c r="CV2" s="44" t="e">
        <f t="shared" si="4"/>
        <v>#REF!</v>
      </c>
      <c r="CW2" s="44" t="e">
        <f t="shared" si="4"/>
        <v>#REF!</v>
      </c>
      <c r="CX2" s="44" t="e">
        <f t="shared" si="4"/>
        <v>#REF!</v>
      </c>
      <c r="CY2" s="44" t="e">
        <f t="shared" si="4"/>
        <v>#REF!</v>
      </c>
      <c r="CZ2" s="44" t="e">
        <f t="shared" si="4"/>
        <v>#REF!</v>
      </c>
      <c r="DA2" s="44" t="e">
        <f t="shared" si="4"/>
        <v>#REF!</v>
      </c>
      <c r="DB2" s="44" t="e">
        <f t="shared" si="4"/>
        <v>#REF!</v>
      </c>
      <c r="DC2" s="44" t="e">
        <f t="shared" si="4"/>
        <v>#REF!</v>
      </c>
      <c r="DD2" s="44" t="e">
        <f t="shared" si="4"/>
        <v>#REF!</v>
      </c>
      <c r="DE2" s="44" t="e">
        <f t="shared" si="4"/>
        <v>#REF!</v>
      </c>
      <c r="DF2" s="44" t="e">
        <f t="shared" si="4"/>
        <v>#REF!</v>
      </c>
      <c r="DG2" s="44" t="e">
        <f t="shared" si="4"/>
        <v>#REF!</v>
      </c>
      <c r="DH2" s="44" t="e">
        <f t="shared" si="4"/>
        <v>#REF!</v>
      </c>
      <c r="DI2" s="44" t="e">
        <f t="shared" si="4"/>
        <v>#REF!</v>
      </c>
      <c r="DJ2" s="44" t="e">
        <f t="shared" si="4"/>
        <v>#REF!</v>
      </c>
      <c r="DK2" s="44" t="e">
        <f t="shared" si="4"/>
        <v>#REF!</v>
      </c>
      <c r="DL2" s="44" t="e">
        <f t="shared" si="4"/>
        <v>#REF!</v>
      </c>
      <c r="DM2" s="44" t="e">
        <f t="shared" si="4"/>
        <v>#REF!</v>
      </c>
      <c r="DN2" s="44" t="e">
        <f t="shared" si="4"/>
        <v>#REF!</v>
      </c>
      <c r="DO2" s="44" t="e">
        <f t="shared" si="4"/>
        <v>#REF!</v>
      </c>
      <c r="DP2" s="44" t="e">
        <f t="shared" si="4"/>
        <v>#REF!</v>
      </c>
      <c r="DQ2" s="44" t="e">
        <f t="shared" si="4"/>
        <v>#REF!</v>
      </c>
      <c r="DR2" s="44" t="e">
        <f t="shared" si="4"/>
        <v>#REF!</v>
      </c>
      <c r="DS2" s="44" t="e">
        <f t="shared" si="4"/>
        <v>#REF!</v>
      </c>
      <c r="DT2" s="44" t="e">
        <f t="shared" si="4"/>
        <v>#REF!</v>
      </c>
      <c r="DU2" s="44" t="e">
        <f t="shared" si="4"/>
        <v>#REF!</v>
      </c>
      <c r="DV2" s="44" t="e">
        <f t="shared" si="4"/>
        <v>#REF!</v>
      </c>
      <c r="DW2" s="44" t="e">
        <f t="shared" si="4"/>
        <v>#REF!</v>
      </c>
      <c r="DX2" s="44" t="e">
        <f t="shared" si="4"/>
        <v>#REF!</v>
      </c>
      <c r="DY2" s="44" t="e">
        <f t="shared" si="4"/>
        <v>#REF!</v>
      </c>
      <c r="DZ2" s="44" t="e">
        <f t="shared" si="4"/>
        <v>#REF!</v>
      </c>
      <c r="EA2" s="44" t="e">
        <f t="shared" ref="EA2:GL2" si="5">SUM(EA4:EA219)</f>
        <v>#REF!</v>
      </c>
      <c r="EB2" s="44" t="e">
        <f t="shared" si="5"/>
        <v>#REF!</v>
      </c>
      <c r="EC2" s="44" t="e">
        <f t="shared" si="5"/>
        <v>#REF!</v>
      </c>
      <c r="ED2" s="44" t="e">
        <f t="shared" si="5"/>
        <v>#REF!</v>
      </c>
      <c r="EE2" s="44" t="e">
        <f t="shared" si="5"/>
        <v>#REF!</v>
      </c>
      <c r="EF2" s="44" t="e">
        <f t="shared" si="5"/>
        <v>#REF!</v>
      </c>
      <c r="EG2" s="44" t="e">
        <f t="shared" si="5"/>
        <v>#REF!</v>
      </c>
      <c r="EH2" s="44" t="e">
        <f t="shared" si="5"/>
        <v>#REF!</v>
      </c>
      <c r="EI2" s="44" t="e">
        <f t="shared" si="5"/>
        <v>#REF!</v>
      </c>
      <c r="EJ2" s="44" t="e">
        <f t="shared" si="5"/>
        <v>#REF!</v>
      </c>
      <c r="EK2" s="44" t="e">
        <f t="shared" si="5"/>
        <v>#REF!</v>
      </c>
      <c r="EL2" s="44" t="e">
        <f t="shared" si="5"/>
        <v>#REF!</v>
      </c>
      <c r="EM2" s="44" t="e">
        <f t="shared" si="5"/>
        <v>#REF!</v>
      </c>
      <c r="EN2" s="44" t="e">
        <f t="shared" si="5"/>
        <v>#REF!</v>
      </c>
      <c r="EO2" s="44" t="e">
        <f t="shared" si="5"/>
        <v>#REF!</v>
      </c>
      <c r="EP2" s="44" t="e">
        <f t="shared" si="5"/>
        <v>#REF!</v>
      </c>
      <c r="EQ2" s="44" t="e">
        <f t="shared" si="5"/>
        <v>#REF!</v>
      </c>
      <c r="ER2" s="44" t="e">
        <f t="shared" si="5"/>
        <v>#REF!</v>
      </c>
      <c r="ES2" s="44" t="e">
        <f t="shared" si="5"/>
        <v>#REF!</v>
      </c>
      <c r="ET2" s="44" t="e">
        <f t="shared" si="5"/>
        <v>#REF!</v>
      </c>
      <c r="EU2" s="44" t="e">
        <f t="shared" si="5"/>
        <v>#REF!</v>
      </c>
      <c r="EV2" s="44" t="e">
        <f t="shared" si="5"/>
        <v>#REF!</v>
      </c>
      <c r="EW2" s="44" t="e">
        <f t="shared" si="5"/>
        <v>#REF!</v>
      </c>
      <c r="EX2" s="44" t="e">
        <f t="shared" si="5"/>
        <v>#REF!</v>
      </c>
      <c r="EY2" s="44" t="e">
        <f t="shared" si="5"/>
        <v>#REF!</v>
      </c>
      <c r="EZ2" s="44" t="e">
        <f t="shared" si="5"/>
        <v>#REF!</v>
      </c>
      <c r="FA2" s="44" t="e">
        <f t="shared" si="5"/>
        <v>#REF!</v>
      </c>
      <c r="FB2" s="44" t="e">
        <f t="shared" si="5"/>
        <v>#REF!</v>
      </c>
      <c r="FC2" s="44" t="e">
        <f t="shared" si="5"/>
        <v>#REF!</v>
      </c>
      <c r="FD2" s="44" t="e">
        <f t="shared" si="5"/>
        <v>#REF!</v>
      </c>
      <c r="FE2" s="44" t="e">
        <f t="shared" si="5"/>
        <v>#REF!</v>
      </c>
      <c r="FF2" s="44" t="e">
        <f t="shared" si="5"/>
        <v>#REF!</v>
      </c>
      <c r="FG2" s="44" t="e">
        <f t="shared" si="5"/>
        <v>#REF!</v>
      </c>
      <c r="FH2" s="44" t="e">
        <f t="shared" si="5"/>
        <v>#REF!</v>
      </c>
      <c r="FI2" s="44" t="e">
        <f t="shared" si="5"/>
        <v>#REF!</v>
      </c>
      <c r="FJ2" s="44" t="e">
        <f t="shared" si="5"/>
        <v>#REF!</v>
      </c>
      <c r="FK2" s="44" t="e">
        <f t="shared" si="5"/>
        <v>#REF!</v>
      </c>
      <c r="FL2" s="44" t="e">
        <f t="shared" si="5"/>
        <v>#REF!</v>
      </c>
      <c r="FM2" s="44" t="e">
        <f t="shared" si="5"/>
        <v>#REF!</v>
      </c>
      <c r="FN2" s="44" t="e">
        <f t="shared" si="5"/>
        <v>#REF!</v>
      </c>
      <c r="FO2" s="44" t="e">
        <f t="shared" si="5"/>
        <v>#REF!</v>
      </c>
      <c r="FP2" s="44" t="e">
        <f t="shared" si="5"/>
        <v>#REF!</v>
      </c>
      <c r="FQ2" s="44" t="e">
        <f t="shared" si="5"/>
        <v>#REF!</v>
      </c>
      <c r="FR2" s="44" t="e">
        <f t="shared" si="5"/>
        <v>#REF!</v>
      </c>
      <c r="FS2" s="44" t="e">
        <f t="shared" si="5"/>
        <v>#REF!</v>
      </c>
      <c r="FT2" s="44" t="e">
        <f t="shared" si="5"/>
        <v>#REF!</v>
      </c>
      <c r="FU2" s="44" t="e">
        <f t="shared" si="5"/>
        <v>#REF!</v>
      </c>
      <c r="FV2" s="44" t="e">
        <f t="shared" si="5"/>
        <v>#REF!</v>
      </c>
      <c r="FW2" s="44" t="e">
        <f t="shared" si="5"/>
        <v>#REF!</v>
      </c>
      <c r="FX2" s="44" t="e">
        <f t="shared" si="5"/>
        <v>#REF!</v>
      </c>
      <c r="FY2" s="44" t="e">
        <f t="shared" si="5"/>
        <v>#REF!</v>
      </c>
      <c r="FZ2" s="44" t="e">
        <f t="shared" si="5"/>
        <v>#REF!</v>
      </c>
      <c r="GA2" s="44" t="e">
        <f t="shared" si="5"/>
        <v>#REF!</v>
      </c>
      <c r="GB2" s="44" t="e">
        <f t="shared" si="5"/>
        <v>#REF!</v>
      </c>
      <c r="GC2" s="44" t="e">
        <f t="shared" si="5"/>
        <v>#REF!</v>
      </c>
      <c r="GD2" s="44" t="e">
        <f t="shared" si="5"/>
        <v>#REF!</v>
      </c>
      <c r="GE2" s="44" t="e">
        <f t="shared" si="5"/>
        <v>#REF!</v>
      </c>
      <c r="GF2" s="44" t="e">
        <f t="shared" si="5"/>
        <v>#REF!</v>
      </c>
      <c r="GG2" s="44" t="e">
        <f t="shared" si="5"/>
        <v>#REF!</v>
      </c>
      <c r="GH2" s="44" t="e">
        <f t="shared" si="5"/>
        <v>#REF!</v>
      </c>
      <c r="GI2" s="44" t="e">
        <f t="shared" si="5"/>
        <v>#REF!</v>
      </c>
      <c r="GJ2" s="44" t="e">
        <f t="shared" si="5"/>
        <v>#REF!</v>
      </c>
      <c r="GK2" s="44" t="e">
        <f t="shared" si="5"/>
        <v>#REF!</v>
      </c>
      <c r="GL2" s="44" t="e">
        <f t="shared" si="5"/>
        <v>#REF!</v>
      </c>
      <c r="GM2" s="44" t="e">
        <f t="shared" ref="GM2:HJ2" si="6">SUM(GM4:GM219)</f>
        <v>#REF!</v>
      </c>
      <c r="GN2" s="44" t="e">
        <f t="shared" si="6"/>
        <v>#REF!</v>
      </c>
      <c r="GO2" s="44" t="e">
        <f t="shared" si="6"/>
        <v>#REF!</v>
      </c>
      <c r="GP2" s="44" t="e">
        <f t="shared" si="6"/>
        <v>#REF!</v>
      </c>
      <c r="GQ2" s="44" t="e">
        <f t="shared" si="6"/>
        <v>#REF!</v>
      </c>
      <c r="GR2" s="44" t="e">
        <f t="shared" si="6"/>
        <v>#REF!</v>
      </c>
      <c r="GS2" s="44" t="e">
        <f t="shared" si="6"/>
        <v>#REF!</v>
      </c>
      <c r="GT2" s="44" t="e">
        <f t="shared" si="6"/>
        <v>#REF!</v>
      </c>
      <c r="GU2" s="44" t="e">
        <f t="shared" si="6"/>
        <v>#REF!</v>
      </c>
      <c r="GV2" s="44" t="e">
        <f t="shared" si="6"/>
        <v>#REF!</v>
      </c>
      <c r="GW2" s="44" t="e">
        <f t="shared" si="6"/>
        <v>#REF!</v>
      </c>
      <c r="GX2" s="44" t="e">
        <f t="shared" si="6"/>
        <v>#REF!</v>
      </c>
      <c r="GY2" s="44" t="e">
        <f t="shared" si="6"/>
        <v>#REF!</v>
      </c>
      <c r="GZ2" s="44" t="e">
        <f t="shared" si="6"/>
        <v>#REF!</v>
      </c>
      <c r="HA2" s="44" t="e">
        <f t="shared" si="6"/>
        <v>#REF!</v>
      </c>
      <c r="HB2" s="44" t="e">
        <f t="shared" si="6"/>
        <v>#REF!</v>
      </c>
      <c r="HC2" s="44" t="e">
        <f t="shared" si="6"/>
        <v>#REF!</v>
      </c>
      <c r="HD2" s="44" t="e">
        <f t="shared" si="6"/>
        <v>#REF!</v>
      </c>
      <c r="HE2" s="44" t="e">
        <f t="shared" si="6"/>
        <v>#REF!</v>
      </c>
      <c r="HF2" s="44" t="e">
        <f t="shared" si="6"/>
        <v>#REF!</v>
      </c>
      <c r="HG2" s="44" t="e">
        <f t="shared" si="6"/>
        <v>#REF!</v>
      </c>
      <c r="HH2" s="44" t="e">
        <f t="shared" si="6"/>
        <v>#REF!</v>
      </c>
      <c r="HI2" s="44" t="e">
        <f t="shared" si="6"/>
        <v>#REF!</v>
      </c>
      <c r="HJ2" s="44" t="e">
        <f t="shared" si="6"/>
        <v>#REF!</v>
      </c>
    </row>
    <row r="3" spans="1:218" x14ac:dyDescent="0.2">
      <c r="A3" s="23" t="s">
        <v>214</v>
      </c>
      <c r="B3" s="24" t="s">
        <v>111</v>
      </c>
      <c r="C3" s="24"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5">
        <v>48</v>
      </c>
      <c r="AY3" s="25">
        <v>49</v>
      </c>
      <c r="AZ3" s="25">
        <v>50</v>
      </c>
      <c r="BA3" s="25">
        <v>51</v>
      </c>
      <c r="BB3" s="25">
        <v>52</v>
      </c>
      <c r="BC3" s="25">
        <v>53</v>
      </c>
      <c r="BD3" s="25">
        <v>54</v>
      </c>
      <c r="BE3" s="25">
        <v>55</v>
      </c>
      <c r="BF3" s="25">
        <v>56</v>
      </c>
      <c r="BG3" s="25">
        <v>57</v>
      </c>
      <c r="BH3" s="25">
        <v>58</v>
      </c>
      <c r="BI3" s="25">
        <v>59</v>
      </c>
      <c r="BJ3" s="25">
        <v>60</v>
      </c>
      <c r="BK3" s="25">
        <v>61</v>
      </c>
      <c r="BL3" s="25">
        <v>62</v>
      </c>
      <c r="BM3" s="25">
        <v>63</v>
      </c>
      <c r="BN3" s="25">
        <v>64</v>
      </c>
      <c r="BO3" s="25">
        <v>65</v>
      </c>
      <c r="BP3" s="25">
        <v>66</v>
      </c>
      <c r="BQ3" s="25">
        <v>67</v>
      </c>
      <c r="BR3" s="25">
        <v>68</v>
      </c>
      <c r="BS3" s="25">
        <v>69</v>
      </c>
      <c r="BT3" s="25">
        <v>70</v>
      </c>
      <c r="BU3" s="25">
        <v>71</v>
      </c>
      <c r="BV3" s="25">
        <v>72</v>
      </c>
      <c r="BW3" s="25">
        <v>73</v>
      </c>
      <c r="BX3" s="25">
        <v>74</v>
      </c>
      <c r="BY3" s="25">
        <v>75</v>
      </c>
      <c r="BZ3" s="25">
        <v>76</v>
      </c>
      <c r="CA3" s="25">
        <v>77</v>
      </c>
      <c r="CB3" s="25">
        <v>78</v>
      </c>
      <c r="CC3" s="25">
        <v>79</v>
      </c>
      <c r="CD3" s="25">
        <v>80</v>
      </c>
      <c r="CE3" s="25">
        <v>81</v>
      </c>
      <c r="CF3" s="25">
        <v>82</v>
      </c>
      <c r="CG3" s="25">
        <v>83</v>
      </c>
      <c r="CH3" s="25">
        <v>84</v>
      </c>
      <c r="CI3" s="25">
        <v>85</v>
      </c>
      <c r="CJ3" s="25">
        <v>86</v>
      </c>
      <c r="CK3" s="25">
        <v>87</v>
      </c>
      <c r="CL3" s="25">
        <v>88</v>
      </c>
      <c r="CM3" s="25">
        <v>89</v>
      </c>
      <c r="CN3" s="25">
        <v>90</v>
      </c>
      <c r="CO3" s="25">
        <v>91</v>
      </c>
      <c r="CP3" s="25">
        <v>92</v>
      </c>
      <c r="CQ3" s="25">
        <v>93</v>
      </c>
      <c r="CR3" s="25">
        <v>94</v>
      </c>
      <c r="CS3" s="25">
        <v>95</v>
      </c>
      <c r="CT3" s="25">
        <v>96</v>
      </c>
      <c r="CU3" s="25">
        <v>97</v>
      </c>
      <c r="CV3" s="25">
        <v>98</v>
      </c>
      <c r="CW3" s="25">
        <v>99</v>
      </c>
      <c r="CX3" s="25">
        <v>100</v>
      </c>
      <c r="CY3" s="25">
        <v>101</v>
      </c>
      <c r="CZ3" s="25">
        <v>102</v>
      </c>
      <c r="DA3" s="25">
        <v>103</v>
      </c>
      <c r="DB3" s="25">
        <v>104</v>
      </c>
      <c r="DC3" s="25">
        <v>105</v>
      </c>
      <c r="DD3" s="25">
        <v>106</v>
      </c>
      <c r="DE3" s="25">
        <v>107</v>
      </c>
      <c r="DF3" s="25">
        <v>108</v>
      </c>
      <c r="DG3" s="25">
        <v>109</v>
      </c>
      <c r="DH3" s="25">
        <v>110</v>
      </c>
      <c r="DI3" s="25">
        <v>111</v>
      </c>
      <c r="DJ3" s="25">
        <v>112</v>
      </c>
      <c r="DK3" s="25">
        <v>113</v>
      </c>
      <c r="DL3" s="25">
        <v>114</v>
      </c>
      <c r="DM3" s="25">
        <v>115</v>
      </c>
      <c r="DN3" s="25">
        <v>116</v>
      </c>
      <c r="DO3" s="25">
        <v>117</v>
      </c>
      <c r="DP3" s="25">
        <v>118</v>
      </c>
      <c r="DQ3" s="25">
        <v>119</v>
      </c>
      <c r="DR3" s="25">
        <v>120</v>
      </c>
      <c r="DS3" s="25">
        <v>121</v>
      </c>
      <c r="DT3" s="25">
        <v>122</v>
      </c>
      <c r="DU3" s="25">
        <v>123</v>
      </c>
      <c r="DV3" s="25">
        <v>124</v>
      </c>
      <c r="DW3" s="25">
        <v>125</v>
      </c>
      <c r="DX3" s="25">
        <v>126</v>
      </c>
      <c r="DY3" s="25">
        <v>127</v>
      </c>
      <c r="DZ3" s="25">
        <v>128</v>
      </c>
      <c r="EA3" s="25">
        <v>129</v>
      </c>
      <c r="EB3" s="25">
        <v>130</v>
      </c>
      <c r="EC3" s="25">
        <v>131</v>
      </c>
      <c r="ED3" s="25">
        <v>132</v>
      </c>
      <c r="EE3" s="25">
        <v>133</v>
      </c>
      <c r="EF3" s="25">
        <v>134</v>
      </c>
      <c r="EG3" s="25">
        <v>135</v>
      </c>
      <c r="EH3" s="25">
        <v>136</v>
      </c>
      <c r="EI3" s="25">
        <v>137</v>
      </c>
      <c r="EJ3" s="25">
        <v>138</v>
      </c>
      <c r="EK3" s="25">
        <v>139</v>
      </c>
      <c r="EL3" s="25">
        <v>140</v>
      </c>
      <c r="EM3" s="25">
        <v>141</v>
      </c>
      <c r="EN3" s="25">
        <v>142</v>
      </c>
      <c r="EO3" s="25">
        <v>143</v>
      </c>
      <c r="EP3" s="25">
        <v>144</v>
      </c>
      <c r="EQ3" s="25">
        <v>145</v>
      </c>
      <c r="ER3" s="25">
        <v>146</v>
      </c>
      <c r="ES3" s="25">
        <v>147</v>
      </c>
      <c r="ET3" s="25">
        <v>148</v>
      </c>
      <c r="EU3" s="25">
        <v>149</v>
      </c>
      <c r="EV3" s="25">
        <v>150</v>
      </c>
      <c r="EW3" s="25">
        <v>151</v>
      </c>
      <c r="EX3" s="25">
        <v>152</v>
      </c>
      <c r="EY3" s="25">
        <v>153</v>
      </c>
      <c r="EZ3" s="25">
        <v>154</v>
      </c>
      <c r="FA3" s="25">
        <v>155</v>
      </c>
      <c r="FB3" s="25">
        <v>156</v>
      </c>
      <c r="FC3" s="25">
        <v>157</v>
      </c>
      <c r="FD3" s="25">
        <v>158</v>
      </c>
      <c r="FE3" s="25">
        <v>159</v>
      </c>
      <c r="FF3" s="25">
        <v>160</v>
      </c>
      <c r="FG3" s="25">
        <v>161</v>
      </c>
      <c r="FH3" s="25">
        <v>162</v>
      </c>
      <c r="FI3" s="25">
        <v>163</v>
      </c>
      <c r="FJ3" s="25">
        <v>164</v>
      </c>
      <c r="FK3" s="25">
        <v>165</v>
      </c>
      <c r="FL3" s="25">
        <v>166</v>
      </c>
      <c r="FM3" s="25">
        <v>167</v>
      </c>
      <c r="FN3" s="25">
        <v>168</v>
      </c>
      <c r="FO3" s="25">
        <v>169</v>
      </c>
      <c r="FP3" s="25">
        <v>170</v>
      </c>
      <c r="FQ3" s="25">
        <v>171</v>
      </c>
      <c r="FR3" s="25">
        <v>172</v>
      </c>
      <c r="FS3" s="25">
        <v>173</v>
      </c>
      <c r="FT3" s="25">
        <v>174</v>
      </c>
      <c r="FU3" s="25">
        <v>175</v>
      </c>
      <c r="FV3" s="25">
        <v>176</v>
      </c>
      <c r="FW3" s="25">
        <v>177</v>
      </c>
      <c r="FX3" s="25">
        <v>178</v>
      </c>
      <c r="FY3" s="25">
        <v>179</v>
      </c>
      <c r="FZ3" s="25">
        <v>180</v>
      </c>
      <c r="GA3" s="25">
        <v>181</v>
      </c>
      <c r="GB3" s="25">
        <v>182</v>
      </c>
      <c r="GC3" s="25">
        <v>183</v>
      </c>
      <c r="GD3" s="25">
        <v>184</v>
      </c>
      <c r="GE3" s="25">
        <v>185</v>
      </c>
      <c r="GF3" s="25">
        <v>186</v>
      </c>
      <c r="GG3" s="25">
        <v>187</v>
      </c>
      <c r="GH3" s="25">
        <v>188</v>
      </c>
      <c r="GI3" s="25">
        <v>189</v>
      </c>
      <c r="GJ3" s="25">
        <v>190</v>
      </c>
      <c r="GK3" s="25">
        <v>191</v>
      </c>
      <c r="GL3" s="25">
        <v>192</v>
      </c>
      <c r="GM3" s="25">
        <v>193</v>
      </c>
      <c r="GN3" s="25">
        <v>194</v>
      </c>
      <c r="GO3" s="25">
        <v>195</v>
      </c>
      <c r="GP3" s="25">
        <v>196</v>
      </c>
      <c r="GQ3" s="25">
        <v>197</v>
      </c>
      <c r="GR3" s="25">
        <v>198</v>
      </c>
      <c r="GS3" s="25">
        <v>199</v>
      </c>
      <c r="GT3" s="25">
        <v>200</v>
      </c>
      <c r="GU3" s="25">
        <v>201</v>
      </c>
      <c r="GV3" s="25">
        <v>202</v>
      </c>
      <c r="GW3" s="25">
        <v>203</v>
      </c>
      <c r="GX3" s="25">
        <v>204</v>
      </c>
      <c r="GY3" s="25">
        <v>205</v>
      </c>
      <c r="GZ3" s="25">
        <v>206</v>
      </c>
      <c r="HA3" s="25">
        <v>207</v>
      </c>
      <c r="HB3" s="25">
        <v>208</v>
      </c>
      <c r="HC3" s="25">
        <v>209</v>
      </c>
      <c r="HD3" s="25">
        <v>210</v>
      </c>
      <c r="HE3" s="25">
        <v>211</v>
      </c>
      <c r="HF3" s="25">
        <v>212</v>
      </c>
      <c r="HG3" s="25">
        <v>213</v>
      </c>
      <c r="HH3" s="25">
        <v>214</v>
      </c>
      <c r="HI3" s="25">
        <v>215</v>
      </c>
      <c r="HJ3" s="25">
        <v>216</v>
      </c>
    </row>
    <row r="4" spans="1:218" s="22" customFormat="1" ht="14.4" x14ac:dyDescent="0.3">
      <c r="A4" s="42">
        <v>1</v>
      </c>
      <c r="B4" s="43">
        <f>'CMM2 - AUX CALC'!$B$67</f>
        <v>0</v>
      </c>
      <c r="C4" s="41">
        <f>$B4/(_xlfn.SINGLE(PrazoConcessao)*12-C$3+1)</f>
        <v>0</v>
      </c>
      <c r="D4" s="41">
        <f t="shared" ref="D4:S19" si="7">C4</f>
        <v>0</v>
      </c>
      <c r="E4" s="41">
        <f t="shared" si="7"/>
        <v>0</v>
      </c>
      <c r="F4" s="41">
        <f t="shared" si="7"/>
        <v>0</v>
      </c>
      <c r="G4" s="41">
        <f t="shared" si="7"/>
        <v>0</v>
      </c>
      <c r="H4" s="41">
        <f t="shared" si="7"/>
        <v>0</v>
      </c>
      <c r="I4" s="41">
        <f t="shared" si="7"/>
        <v>0</v>
      </c>
      <c r="J4" s="41">
        <f t="shared" si="7"/>
        <v>0</v>
      </c>
      <c r="K4" s="41">
        <f t="shared" si="7"/>
        <v>0</v>
      </c>
      <c r="L4" s="41">
        <f t="shared" si="7"/>
        <v>0</v>
      </c>
      <c r="M4" s="41">
        <f t="shared" si="7"/>
        <v>0</v>
      </c>
      <c r="N4" s="41">
        <f t="shared" si="7"/>
        <v>0</v>
      </c>
      <c r="O4" s="41">
        <f t="shared" si="7"/>
        <v>0</v>
      </c>
      <c r="P4" s="41">
        <f t="shared" si="7"/>
        <v>0</v>
      </c>
      <c r="Q4" s="41">
        <f t="shared" si="7"/>
        <v>0</v>
      </c>
      <c r="R4" s="41">
        <f t="shared" si="7"/>
        <v>0</v>
      </c>
      <c r="S4" s="41">
        <f t="shared" si="7"/>
        <v>0</v>
      </c>
      <c r="T4" s="41">
        <f t="shared" ref="T4:AI19" si="8">S4</f>
        <v>0</v>
      </c>
      <c r="U4" s="41">
        <f t="shared" si="8"/>
        <v>0</v>
      </c>
      <c r="V4" s="41">
        <f t="shared" si="8"/>
        <v>0</v>
      </c>
      <c r="W4" s="41">
        <f t="shared" si="8"/>
        <v>0</v>
      </c>
      <c r="X4" s="41">
        <f t="shared" si="8"/>
        <v>0</v>
      </c>
      <c r="Y4" s="41">
        <f t="shared" si="8"/>
        <v>0</v>
      </c>
      <c r="Z4" s="41">
        <f t="shared" si="8"/>
        <v>0</v>
      </c>
      <c r="AA4" s="41">
        <f t="shared" si="8"/>
        <v>0</v>
      </c>
      <c r="AB4" s="41">
        <f t="shared" si="8"/>
        <v>0</v>
      </c>
      <c r="AC4" s="41">
        <f t="shared" si="8"/>
        <v>0</v>
      </c>
      <c r="AD4" s="41">
        <f t="shared" si="8"/>
        <v>0</v>
      </c>
      <c r="AE4" s="41">
        <f t="shared" si="8"/>
        <v>0</v>
      </c>
      <c r="AF4" s="41">
        <f t="shared" si="8"/>
        <v>0</v>
      </c>
      <c r="AG4" s="41">
        <f t="shared" si="8"/>
        <v>0</v>
      </c>
      <c r="AH4" s="41">
        <f t="shared" si="8"/>
        <v>0</v>
      </c>
      <c r="AI4" s="41">
        <f t="shared" si="8"/>
        <v>0</v>
      </c>
      <c r="AJ4" s="41">
        <f t="shared" ref="AJ4:AY19" si="9">AI4</f>
        <v>0</v>
      </c>
      <c r="AK4" s="41">
        <f t="shared" si="9"/>
        <v>0</v>
      </c>
      <c r="AL4" s="41">
        <f t="shared" si="9"/>
        <v>0</v>
      </c>
      <c r="AM4" s="41">
        <f t="shared" si="9"/>
        <v>0</v>
      </c>
      <c r="AN4" s="41">
        <f t="shared" si="9"/>
        <v>0</v>
      </c>
      <c r="AO4" s="41">
        <f t="shared" si="9"/>
        <v>0</v>
      </c>
      <c r="AP4" s="41">
        <f t="shared" si="9"/>
        <v>0</v>
      </c>
      <c r="AQ4" s="41">
        <f t="shared" si="9"/>
        <v>0</v>
      </c>
      <c r="AR4" s="41">
        <f t="shared" si="9"/>
        <v>0</v>
      </c>
      <c r="AS4" s="41">
        <f t="shared" si="9"/>
        <v>0</v>
      </c>
      <c r="AT4" s="41">
        <f t="shared" si="9"/>
        <v>0</v>
      </c>
      <c r="AU4" s="41">
        <f t="shared" si="9"/>
        <v>0</v>
      </c>
      <c r="AV4" s="41">
        <f t="shared" si="9"/>
        <v>0</v>
      </c>
      <c r="AW4" s="41">
        <f t="shared" si="9"/>
        <v>0</v>
      </c>
      <c r="AX4" s="41">
        <f t="shared" si="9"/>
        <v>0</v>
      </c>
      <c r="AY4" s="41">
        <f t="shared" si="9"/>
        <v>0</v>
      </c>
      <c r="AZ4" s="41">
        <f t="shared" ref="AZ4:BO19" si="10">AY4</f>
        <v>0</v>
      </c>
      <c r="BA4" s="41">
        <f t="shared" si="10"/>
        <v>0</v>
      </c>
      <c r="BB4" s="41">
        <f t="shared" si="10"/>
        <v>0</v>
      </c>
      <c r="BC4" s="41">
        <f t="shared" si="10"/>
        <v>0</v>
      </c>
      <c r="BD4" s="41">
        <f t="shared" si="10"/>
        <v>0</v>
      </c>
      <c r="BE4" s="41">
        <f t="shared" si="10"/>
        <v>0</v>
      </c>
      <c r="BF4" s="41">
        <f t="shared" si="10"/>
        <v>0</v>
      </c>
      <c r="BG4" s="41">
        <f t="shared" si="10"/>
        <v>0</v>
      </c>
      <c r="BH4" s="41">
        <f t="shared" si="10"/>
        <v>0</v>
      </c>
      <c r="BI4" s="41">
        <f t="shared" si="10"/>
        <v>0</v>
      </c>
      <c r="BJ4" s="41">
        <f t="shared" si="10"/>
        <v>0</v>
      </c>
      <c r="BK4" s="41">
        <f t="shared" si="10"/>
        <v>0</v>
      </c>
      <c r="BL4" s="41">
        <f t="shared" si="10"/>
        <v>0</v>
      </c>
      <c r="BM4" s="41">
        <f t="shared" si="10"/>
        <v>0</v>
      </c>
      <c r="BN4" s="41">
        <f t="shared" si="10"/>
        <v>0</v>
      </c>
      <c r="BO4" s="41">
        <f t="shared" si="10"/>
        <v>0</v>
      </c>
      <c r="BP4" s="41">
        <f t="shared" ref="BP4:CE19" si="11">BO4</f>
        <v>0</v>
      </c>
      <c r="BQ4" s="41">
        <f t="shared" si="11"/>
        <v>0</v>
      </c>
      <c r="BR4" s="41">
        <f t="shared" si="11"/>
        <v>0</v>
      </c>
      <c r="BS4" s="41">
        <f t="shared" si="11"/>
        <v>0</v>
      </c>
      <c r="BT4" s="41">
        <f t="shared" si="11"/>
        <v>0</v>
      </c>
      <c r="BU4" s="41">
        <f t="shared" si="11"/>
        <v>0</v>
      </c>
      <c r="BV4" s="41">
        <f t="shared" si="11"/>
        <v>0</v>
      </c>
      <c r="BW4" s="41">
        <f t="shared" si="11"/>
        <v>0</v>
      </c>
      <c r="BX4" s="41">
        <f t="shared" si="11"/>
        <v>0</v>
      </c>
      <c r="BY4" s="41">
        <f t="shared" si="11"/>
        <v>0</v>
      </c>
      <c r="BZ4" s="41">
        <f t="shared" si="11"/>
        <v>0</v>
      </c>
      <c r="CA4" s="41">
        <f t="shared" si="11"/>
        <v>0</v>
      </c>
      <c r="CB4" s="41">
        <f t="shared" si="11"/>
        <v>0</v>
      </c>
      <c r="CC4" s="41">
        <f t="shared" si="11"/>
        <v>0</v>
      </c>
      <c r="CD4" s="41">
        <f t="shared" si="11"/>
        <v>0</v>
      </c>
      <c r="CE4" s="41">
        <f t="shared" si="11"/>
        <v>0</v>
      </c>
      <c r="CF4" s="41">
        <f t="shared" ref="CF4:CU19" si="12">CE4</f>
        <v>0</v>
      </c>
      <c r="CG4" s="41">
        <f t="shared" si="12"/>
        <v>0</v>
      </c>
      <c r="CH4" s="41">
        <f t="shared" si="12"/>
        <v>0</v>
      </c>
      <c r="CI4" s="41">
        <f t="shared" si="12"/>
        <v>0</v>
      </c>
      <c r="CJ4" s="41">
        <f t="shared" si="12"/>
        <v>0</v>
      </c>
      <c r="CK4" s="41">
        <f t="shared" si="12"/>
        <v>0</v>
      </c>
      <c r="CL4" s="41">
        <f t="shared" si="12"/>
        <v>0</v>
      </c>
      <c r="CM4" s="41">
        <f t="shared" si="12"/>
        <v>0</v>
      </c>
      <c r="CN4" s="41">
        <f t="shared" si="12"/>
        <v>0</v>
      </c>
      <c r="CO4" s="41">
        <f t="shared" si="12"/>
        <v>0</v>
      </c>
      <c r="CP4" s="41">
        <f t="shared" si="12"/>
        <v>0</v>
      </c>
      <c r="CQ4" s="41">
        <f t="shared" si="12"/>
        <v>0</v>
      </c>
      <c r="CR4" s="41">
        <f t="shared" si="12"/>
        <v>0</v>
      </c>
      <c r="CS4" s="41">
        <f t="shared" si="12"/>
        <v>0</v>
      </c>
      <c r="CT4" s="41">
        <f t="shared" si="12"/>
        <v>0</v>
      </c>
      <c r="CU4" s="41">
        <f t="shared" si="12"/>
        <v>0</v>
      </c>
      <c r="CV4" s="41">
        <f t="shared" ref="CV4:DK19" si="13">CU4</f>
        <v>0</v>
      </c>
      <c r="CW4" s="41">
        <f t="shared" si="13"/>
        <v>0</v>
      </c>
      <c r="CX4" s="41">
        <f t="shared" si="13"/>
        <v>0</v>
      </c>
      <c r="CY4" s="41">
        <f t="shared" si="13"/>
        <v>0</v>
      </c>
      <c r="CZ4" s="41">
        <f t="shared" si="13"/>
        <v>0</v>
      </c>
      <c r="DA4" s="41">
        <f t="shared" si="13"/>
        <v>0</v>
      </c>
      <c r="DB4" s="41">
        <f t="shared" si="13"/>
        <v>0</v>
      </c>
      <c r="DC4" s="41">
        <f t="shared" si="13"/>
        <v>0</v>
      </c>
      <c r="DD4" s="41">
        <f t="shared" si="13"/>
        <v>0</v>
      </c>
      <c r="DE4" s="41">
        <f t="shared" si="13"/>
        <v>0</v>
      </c>
      <c r="DF4" s="41">
        <f t="shared" si="13"/>
        <v>0</v>
      </c>
      <c r="DG4" s="41">
        <f t="shared" si="13"/>
        <v>0</v>
      </c>
      <c r="DH4" s="41">
        <f t="shared" si="13"/>
        <v>0</v>
      </c>
      <c r="DI4" s="41">
        <f t="shared" si="13"/>
        <v>0</v>
      </c>
      <c r="DJ4" s="41">
        <f t="shared" si="13"/>
        <v>0</v>
      </c>
      <c r="DK4" s="41">
        <f t="shared" si="13"/>
        <v>0</v>
      </c>
      <c r="DL4" s="41">
        <f t="shared" ref="DL4:EA19" si="14">DK4</f>
        <v>0</v>
      </c>
      <c r="DM4" s="41">
        <f t="shared" si="14"/>
        <v>0</v>
      </c>
      <c r="DN4" s="41">
        <f t="shared" si="14"/>
        <v>0</v>
      </c>
      <c r="DO4" s="41">
        <f t="shared" si="14"/>
        <v>0</v>
      </c>
      <c r="DP4" s="41">
        <f t="shared" si="14"/>
        <v>0</v>
      </c>
      <c r="DQ4" s="41">
        <f t="shared" si="14"/>
        <v>0</v>
      </c>
      <c r="DR4" s="41">
        <f t="shared" si="14"/>
        <v>0</v>
      </c>
      <c r="DS4" s="41">
        <f t="shared" si="14"/>
        <v>0</v>
      </c>
      <c r="DT4" s="41">
        <f t="shared" si="14"/>
        <v>0</v>
      </c>
      <c r="DU4" s="41">
        <f t="shared" si="14"/>
        <v>0</v>
      </c>
      <c r="DV4" s="41">
        <f t="shared" si="14"/>
        <v>0</v>
      </c>
      <c r="DW4" s="41">
        <f t="shared" si="14"/>
        <v>0</v>
      </c>
      <c r="DX4" s="41">
        <f t="shared" si="14"/>
        <v>0</v>
      </c>
      <c r="DY4" s="41">
        <f t="shared" si="14"/>
        <v>0</v>
      </c>
      <c r="DZ4" s="41">
        <f t="shared" si="14"/>
        <v>0</v>
      </c>
      <c r="EA4" s="41">
        <f t="shared" si="14"/>
        <v>0</v>
      </c>
      <c r="EB4" s="41">
        <f t="shared" ref="EB4:EQ19" si="15">EA4</f>
        <v>0</v>
      </c>
      <c r="EC4" s="41">
        <f t="shared" si="15"/>
        <v>0</v>
      </c>
      <c r="ED4" s="41">
        <f t="shared" si="15"/>
        <v>0</v>
      </c>
      <c r="EE4" s="41">
        <f t="shared" si="15"/>
        <v>0</v>
      </c>
      <c r="EF4" s="41">
        <f t="shared" si="15"/>
        <v>0</v>
      </c>
      <c r="EG4" s="41">
        <f t="shared" si="15"/>
        <v>0</v>
      </c>
      <c r="EH4" s="41">
        <f t="shared" si="15"/>
        <v>0</v>
      </c>
      <c r="EI4" s="41">
        <f t="shared" si="15"/>
        <v>0</v>
      </c>
      <c r="EJ4" s="41">
        <f t="shared" si="15"/>
        <v>0</v>
      </c>
      <c r="EK4" s="41">
        <f t="shared" si="15"/>
        <v>0</v>
      </c>
      <c r="EL4" s="41">
        <f t="shared" si="15"/>
        <v>0</v>
      </c>
      <c r="EM4" s="41">
        <f t="shared" si="15"/>
        <v>0</v>
      </c>
      <c r="EN4" s="41">
        <f t="shared" si="15"/>
        <v>0</v>
      </c>
      <c r="EO4" s="41">
        <f t="shared" si="15"/>
        <v>0</v>
      </c>
      <c r="EP4" s="41">
        <f t="shared" si="15"/>
        <v>0</v>
      </c>
      <c r="EQ4" s="41">
        <f t="shared" si="15"/>
        <v>0</v>
      </c>
      <c r="ER4" s="41">
        <f t="shared" ref="ER4:FG19" si="16">EQ4</f>
        <v>0</v>
      </c>
      <c r="ES4" s="41">
        <f t="shared" si="16"/>
        <v>0</v>
      </c>
      <c r="ET4" s="41">
        <f t="shared" si="16"/>
        <v>0</v>
      </c>
      <c r="EU4" s="41">
        <f t="shared" si="16"/>
        <v>0</v>
      </c>
      <c r="EV4" s="41">
        <f t="shared" si="16"/>
        <v>0</v>
      </c>
      <c r="EW4" s="41">
        <f t="shared" si="16"/>
        <v>0</v>
      </c>
      <c r="EX4" s="41">
        <f t="shared" si="16"/>
        <v>0</v>
      </c>
      <c r="EY4" s="41">
        <f t="shared" si="16"/>
        <v>0</v>
      </c>
      <c r="EZ4" s="41">
        <f t="shared" si="16"/>
        <v>0</v>
      </c>
      <c r="FA4" s="41">
        <f t="shared" si="16"/>
        <v>0</v>
      </c>
      <c r="FB4" s="41">
        <f t="shared" si="16"/>
        <v>0</v>
      </c>
      <c r="FC4" s="41">
        <f t="shared" si="16"/>
        <v>0</v>
      </c>
      <c r="FD4" s="41">
        <f t="shared" si="16"/>
        <v>0</v>
      </c>
      <c r="FE4" s="41">
        <f t="shared" si="16"/>
        <v>0</v>
      </c>
      <c r="FF4" s="41">
        <f t="shared" si="16"/>
        <v>0</v>
      </c>
      <c r="FG4" s="41">
        <f t="shared" si="16"/>
        <v>0</v>
      </c>
      <c r="FH4" s="41">
        <f t="shared" ref="FH4:FW19" si="17">FG4</f>
        <v>0</v>
      </c>
      <c r="FI4" s="41">
        <f t="shared" si="17"/>
        <v>0</v>
      </c>
      <c r="FJ4" s="41">
        <f t="shared" si="17"/>
        <v>0</v>
      </c>
      <c r="FK4" s="41">
        <f t="shared" si="17"/>
        <v>0</v>
      </c>
      <c r="FL4" s="41">
        <f t="shared" si="17"/>
        <v>0</v>
      </c>
      <c r="FM4" s="41">
        <f t="shared" si="17"/>
        <v>0</v>
      </c>
      <c r="FN4" s="41">
        <f t="shared" si="17"/>
        <v>0</v>
      </c>
      <c r="FO4" s="41">
        <f t="shared" si="17"/>
        <v>0</v>
      </c>
      <c r="FP4" s="41">
        <f t="shared" si="17"/>
        <v>0</v>
      </c>
      <c r="FQ4" s="41">
        <f t="shared" si="17"/>
        <v>0</v>
      </c>
      <c r="FR4" s="41">
        <f t="shared" si="17"/>
        <v>0</v>
      </c>
      <c r="FS4" s="41">
        <f t="shared" si="17"/>
        <v>0</v>
      </c>
      <c r="FT4" s="41">
        <f t="shared" si="17"/>
        <v>0</v>
      </c>
      <c r="FU4" s="41">
        <f t="shared" si="17"/>
        <v>0</v>
      </c>
      <c r="FV4" s="41">
        <f t="shared" si="17"/>
        <v>0</v>
      </c>
      <c r="FW4" s="41">
        <f t="shared" si="17"/>
        <v>0</v>
      </c>
      <c r="FX4" s="41">
        <f t="shared" ref="FX4:GM19" si="18">FW4</f>
        <v>0</v>
      </c>
      <c r="FY4" s="41">
        <f t="shared" si="18"/>
        <v>0</v>
      </c>
      <c r="FZ4" s="41">
        <f t="shared" si="18"/>
        <v>0</v>
      </c>
      <c r="GA4" s="41">
        <f t="shared" si="18"/>
        <v>0</v>
      </c>
      <c r="GB4" s="41">
        <f t="shared" si="18"/>
        <v>0</v>
      </c>
      <c r="GC4" s="41">
        <f t="shared" si="18"/>
        <v>0</v>
      </c>
      <c r="GD4" s="41">
        <f t="shared" si="18"/>
        <v>0</v>
      </c>
      <c r="GE4" s="41">
        <f t="shared" si="18"/>
        <v>0</v>
      </c>
      <c r="GF4" s="41">
        <f t="shared" si="18"/>
        <v>0</v>
      </c>
      <c r="GG4" s="41">
        <f t="shared" si="18"/>
        <v>0</v>
      </c>
      <c r="GH4" s="41">
        <f t="shared" si="18"/>
        <v>0</v>
      </c>
      <c r="GI4" s="41">
        <f t="shared" si="18"/>
        <v>0</v>
      </c>
      <c r="GJ4" s="41">
        <f t="shared" si="18"/>
        <v>0</v>
      </c>
      <c r="GK4" s="41">
        <f t="shared" si="18"/>
        <v>0</v>
      </c>
      <c r="GL4" s="41">
        <f t="shared" si="18"/>
        <v>0</v>
      </c>
      <c r="GM4" s="41">
        <f t="shared" si="18"/>
        <v>0</v>
      </c>
      <c r="GN4" s="41">
        <f t="shared" ref="GN4:HC19" si="19">GM4</f>
        <v>0</v>
      </c>
      <c r="GO4" s="41">
        <f t="shared" si="19"/>
        <v>0</v>
      </c>
      <c r="GP4" s="41">
        <f t="shared" si="19"/>
        <v>0</v>
      </c>
      <c r="GQ4" s="41">
        <f t="shared" si="19"/>
        <v>0</v>
      </c>
      <c r="GR4" s="41">
        <f t="shared" si="19"/>
        <v>0</v>
      </c>
      <c r="GS4" s="41">
        <f t="shared" si="19"/>
        <v>0</v>
      </c>
      <c r="GT4" s="41">
        <f t="shared" si="19"/>
        <v>0</v>
      </c>
      <c r="GU4" s="41">
        <f t="shared" si="19"/>
        <v>0</v>
      </c>
      <c r="GV4" s="41">
        <f t="shared" si="19"/>
        <v>0</v>
      </c>
      <c r="GW4" s="41">
        <f t="shared" si="19"/>
        <v>0</v>
      </c>
      <c r="GX4" s="41">
        <f t="shared" si="19"/>
        <v>0</v>
      </c>
      <c r="GY4" s="41">
        <f t="shared" si="19"/>
        <v>0</v>
      </c>
      <c r="GZ4" s="41">
        <f t="shared" si="19"/>
        <v>0</v>
      </c>
      <c r="HA4" s="41">
        <f t="shared" si="19"/>
        <v>0</v>
      </c>
      <c r="HB4" s="41">
        <f t="shared" si="19"/>
        <v>0</v>
      </c>
      <c r="HC4" s="41">
        <f t="shared" si="19"/>
        <v>0</v>
      </c>
      <c r="HD4" s="41">
        <f t="shared" ref="HD4:HJ18" si="20">HC4</f>
        <v>0</v>
      </c>
      <c r="HE4" s="41">
        <f t="shared" si="20"/>
        <v>0</v>
      </c>
      <c r="HF4" s="41">
        <f t="shared" si="20"/>
        <v>0</v>
      </c>
      <c r="HG4" s="41">
        <f t="shared" si="20"/>
        <v>0</v>
      </c>
      <c r="HH4" s="41">
        <f t="shared" si="20"/>
        <v>0</v>
      </c>
      <c r="HI4" s="41">
        <f t="shared" si="20"/>
        <v>0</v>
      </c>
      <c r="HJ4" s="41">
        <f t="shared" si="20"/>
        <v>0</v>
      </c>
    </row>
    <row r="5" spans="1:218" ht="14.4" x14ac:dyDescent="0.3">
      <c r="A5" s="42">
        <v>2</v>
      </c>
      <c r="B5" s="43">
        <f>'CMM2 - AUX CALC'!$C$67</f>
        <v>0</v>
      </c>
      <c r="C5" s="41"/>
      <c r="D5" s="41">
        <f>$B5/(_xlfn.SINGLE(PrazoConcessao)*12-D$3+1)</f>
        <v>0</v>
      </c>
      <c r="E5" s="41">
        <f t="shared" si="7"/>
        <v>0</v>
      </c>
      <c r="F5" s="41">
        <f t="shared" si="7"/>
        <v>0</v>
      </c>
      <c r="G5" s="41">
        <f t="shared" si="7"/>
        <v>0</v>
      </c>
      <c r="H5" s="41">
        <f t="shared" si="7"/>
        <v>0</v>
      </c>
      <c r="I5" s="41">
        <f t="shared" si="7"/>
        <v>0</v>
      </c>
      <c r="J5" s="41">
        <f t="shared" si="7"/>
        <v>0</v>
      </c>
      <c r="K5" s="41">
        <f t="shared" si="7"/>
        <v>0</v>
      </c>
      <c r="L5" s="41">
        <f t="shared" si="7"/>
        <v>0</v>
      </c>
      <c r="M5" s="41">
        <f t="shared" si="7"/>
        <v>0</v>
      </c>
      <c r="N5" s="41">
        <f t="shared" si="7"/>
        <v>0</v>
      </c>
      <c r="O5" s="41">
        <f t="shared" si="7"/>
        <v>0</v>
      </c>
      <c r="P5" s="41">
        <f t="shared" si="7"/>
        <v>0</v>
      </c>
      <c r="Q5" s="41">
        <f t="shared" si="7"/>
        <v>0</v>
      </c>
      <c r="R5" s="41">
        <f t="shared" si="7"/>
        <v>0</v>
      </c>
      <c r="S5" s="41">
        <f t="shared" si="7"/>
        <v>0</v>
      </c>
      <c r="T5" s="41">
        <f t="shared" si="8"/>
        <v>0</v>
      </c>
      <c r="U5" s="41">
        <f t="shared" si="8"/>
        <v>0</v>
      </c>
      <c r="V5" s="41">
        <f t="shared" si="8"/>
        <v>0</v>
      </c>
      <c r="W5" s="41">
        <f t="shared" si="8"/>
        <v>0</v>
      </c>
      <c r="X5" s="41">
        <f t="shared" si="8"/>
        <v>0</v>
      </c>
      <c r="Y5" s="41">
        <f t="shared" si="8"/>
        <v>0</v>
      </c>
      <c r="Z5" s="41">
        <f t="shared" si="8"/>
        <v>0</v>
      </c>
      <c r="AA5" s="41">
        <f t="shared" si="8"/>
        <v>0</v>
      </c>
      <c r="AB5" s="41">
        <f t="shared" si="8"/>
        <v>0</v>
      </c>
      <c r="AC5" s="41">
        <f t="shared" si="8"/>
        <v>0</v>
      </c>
      <c r="AD5" s="41">
        <f t="shared" si="8"/>
        <v>0</v>
      </c>
      <c r="AE5" s="41">
        <f t="shared" si="8"/>
        <v>0</v>
      </c>
      <c r="AF5" s="41">
        <f t="shared" si="8"/>
        <v>0</v>
      </c>
      <c r="AG5" s="41">
        <f t="shared" si="8"/>
        <v>0</v>
      </c>
      <c r="AH5" s="41">
        <f t="shared" si="8"/>
        <v>0</v>
      </c>
      <c r="AI5" s="41">
        <f t="shared" si="8"/>
        <v>0</v>
      </c>
      <c r="AJ5" s="41">
        <f t="shared" si="9"/>
        <v>0</v>
      </c>
      <c r="AK5" s="41">
        <f t="shared" si="9"/>
        <v>0</v>
      </c>
      <c r="AL5" s="41">
        <f t="shared" si="9"/>
        <v>0</v>
      </c>
      <c r="AM5" s="41">
        <f t="shared" si="9"/>
        <v>0</v>
      </c>
      <c r="AN5" s="41">
        <f t="shared" si="9"/>
        <v>0</v>
      </c>
      <c r="AO5" s="41">
        <f t="shared" si="9"/>
        <v>0</v>
      </c>
      <c r="AP5" s="41">
        <f t="shared" si="9"/>
        <v>0</v>
      </c>
      <c r="AQ5" s="41">
        <f t="shared" si="9"/>
        <v>0</v>
      </c>
      <c r="AR5" s="41">
        <f t="shared" si="9"/>
        <v>0</v>
      </c>
      <c r="AS5" s="41">
        <f t="shared" si="9"/>
        <v>0</v>
      </c>
      <c r="AT5" s="41">
        <f t="shared" si="9"/>
        <v>0</v>
      </c>
      <c r="AU5" s="41">
        <f t="shared" si="9"/>
        <v>0</v>
      </c>
      <c r="AV5" s="41">
        <f t="shared" si="9"/>
        <v>0</v>
      </c>
      <c r="AW5" s="41">
        <f t="shared" si="9"/>
        <v>0</v>
      </c>
      <c r="AX5" s="41">
        <f t="shared" si="9"/>
        <v>0</v>
      </c>
      <c r="AY5" s="41">
        <f t="shared" si="9"/>
        <v>0</v>
      </c>
      <c r="AZ5" s="41">
        <f t="shared" si="10"/>
        <v>0</v>
      </c>
      <c r="BA5" s="41">
        <f t="shared" si="10"/>
        <v>0</v>
      </c>
      <c r="BB5" s="41">
        <f t="shared" si="10"/>
        <v>0</v>
      </c>
      <c r="BC5" s="41">
        <f t="shared" si="10"/>
        <v>0</v>
      </c>
      <c r="BD5" s="41">
        <f t="shared" si="10"/>
        <v>0</v>
      </c>
      <c r="BE5" s="41">
        <f t="shared" si="10"/>
        <v>0</v>
      </c>
      <c r="BF5" s="41">
        <f t="shared" si="10"/>
        <v>0</v>
      </c>
      <c r="BG5" s="41">
        <f t="shared" si="10"/>
        <v>0</v>
      </c>
      <c r="BH5" s="41">
        <f t="shared" si="10"/>
        <v>0</v>
      </c>
      <c r="BI5" s="41">
        <f t="shared" si="10"/>
        <v>0</v>
      </c>
      <c r="BJ5" s="41">
        <f t="shared" si="10"/>
        <v>0</v>
      </c>
      <c r="BK5" s="41">
        <f t="shared" si="10"/>
        <v>0</v>
      </c>
      <c r="BL5" s="41">
        <f t="shared" si="10"/>
        <v>0</v>
      </c>
      <c r="BM5" s="41">
        <f t="shared" si="10"/>
        <v>0</v>
      </c>
      <c r="BN5" s="41">
        <f t="shared" si="10"/>
        <v>0</v>
      </c>
      <c r="BO5" s="41">
        <f t="shared" si="10"/>
        <v>0</v>
      </c>
      <c r="BP5" s="41">
        <f t="shared" si="11"/>
        <v>0</v>
      </c>
      <c r="BQ5" s="41">
        <f t="shared" si="11"/>
        <v>0</v>
      </c>
      <c r="BR5" s="41">
        <f t="shared" si="11"/>
        <v>0</v>
      </c>
      <c r="BS5" s="41">
        <f t="shared" si="11"/>
        <v>0</v>
      </c>
      <c r="BT5" s="41">
        <f t="shared" si="11"/>
        <v>0</v>
      </c>
      <c r="BU5" s="41">
        <f t="shared" si="11"/>
        <v>0</v>
      </c>
      <c r="BV5" s="41">
        <f t="shared" si="11"/>
        <v>0</v>
      </c>
      <c r="BW5" s="41">
        <f t="shared" si="11"/>
        <v>0</v>
      </c>
      <c r="BX5" s="41">
        <f t="shared" si="11"/>
        <v>0</v>
      </c>
      <c r="BY5" s="41">
        <f t="shared" si="11"/>
        <v>0</v>
      </c>
      <c r="BZ5" s="41">
        <f t="shared" si="11"/>
        <v>0</v>
      </c>
      <c r="CA5" s="41">
        <f t="shared" si="11"/>
        <v>0</v>
      </c>
      <c r="CB5" s="41">
        <f t="shared" si="11"/>
        <v>0</v>
      </c>
      <c r="CC5" s="41">
        <f t="shared" si="11"/>
        <v>0</v>
      </c>
      <c r="CD5" s="41">
        <f t="shared" si="11"/>
        <v>0</v>
      </c>
      <c r="CE5" s="41">
        <f t="shared" si="11"/>
        <v>0</v>
      </c>
      <c r="CF5" s="41">
        <f t="shared" si="12"/>
        <v>0</v>
      </c>
      <c r="CG5" s="41">
        <f t="shared" si="12"/>
        <v>0</v>
      </c>
      <c r="CH5" s="41">
        <f t="shared" si="12"/>
        <v>0</v>
      </c>
      <c r="CI5" s="41">
        <f t="shared" si="12"/>
        <v>0</v>
      </c>
      <c r="CJ5" s="41">
        <f t="shared" si="12"/>
        <v>0</v>
      </c>
      <c r="CK5" s="41">
        <f t="shared" si="12"/>
        <v>0</v>
      </c>
      <c r="CL5" s="41">
        <f t="shared" si="12"/>
        <v>0</v>
      </c>
      <c r="CM5" s="41">
        <f t="shared" si="12"/>
        <v>0</v>
      </c>
      <c r="CN5" s="41">
        <f t="shared" si="12"/>
        <v>0</v>
      </c>
      <c r="CO5" s="41">
        <f t="shared" si="12"/>
        <v>0</v>
      </c>
      <c r="CP5" s="41">
        <f t="shared" si="12"/>
        <v>0</v>
      </c>
      <c r="CQ5" s="41">
        <f t="shared" si="12"/>
        <v>0</v>
      </c>
      <c r="CR5" s="41">
        <f t="shared" si="12"/>
        <v>0</v>
      </c>
      <c r="CS5" s="41">
        <f t="shared" si="12"/>
        <v>0</v>
      </c>
      <c r="CT5" s="41">
        <f t="shared" si="12"/>
        <v>0</v>
      </c>
      <c r="CU5" s="41">
        <f t="shared" si="12"/>
        <v>0</v>
      </c>
      <c r="CV5" s="41">
        <f t="shared" si="13"/>
        <v>0</v>
      </c>
      <c r="CW5" s="41">
        <f t="shared" si="13"/>
        <v>0</v>
      </c>
      <c r="CX5" s="41">
        <f t="shared" si="13"/>
        <v>0</v>
      </c>
      <c r="CY5" s="41">
        <f t="shared" si="13"/>
        <v>0</v>
      </c>
      <c r="CZ5" s="41">
        <f t="shared" si="13"/>
        <v>0</v>
      </c>
      <c r="DA5" s="41">
        <f t="shared" si="13"/>
        <v>0</v>
      </c>
      <c r="DB5" s="41">
        <f t="shared" si="13"/>
        <v>0</v>
      </c>
      <c r="DC5" s="41">
        <f t="shared" si="13"/>
        <v>0</v>
      </c>
      <c r="DD5" s="41">
        <f t="shared" si="13"/>
        <v>0</v>
      </c>
      <c r="DE5" s="41">
        <f t="shared" si="13"/>
        <v>0</v>
      </c>
      <c r="DF5" s="41">
        <f t="shared" si="13"/>
        <v>0</v>
      </c>
      <c r="DG5" s="41">
        <f t="shared" si="13"/>
        <v>0</v>
      </c>
      <c r="DH5" s="41">
        <f t="shared" si="13"/>
        <v>0</v>
      </c>
      <c r="DI5" s="41">
        <f t="shared" si="13"/>
        <v>0</v>
      </c>
      <c r="DJ5" s="41">
        <f t="shared" si="13"/>
        <v>0</v>
      </c>
      <c r="DK5" s="41">
        <f t="shared" si="13"/>
        <v>0</v>
      </c>
      <c r="DL5" s="41">
        <f t="shared" si="14"/>
        <v>0</v>
      </c>
      <c r="DM5" s="41">
        <f t="shared" si="14"/>
        <v>0</v>
      </c>
      <c r="DN5" s="41">
        <f t="shared" si="14"/>
        <v>0</v>
      </c>
      <c r="DO5" s="41">
        <f t="shared" si="14"/>
        <v>0</v>
      </c>
      <c r="DP5" s="41">
        <f t="shared" si="14"/>
        <v>0</v>
      </c>
      <c r="DQ5" s="41">
        <f t="shared" si="14"/>
        <v>0</v>
      </c>
      <c r="DR5" s="41">
        <f t="shared" si="14"/>
        <v>0</v>
      </c>
      <c r="DS5" s="41">
        <f t="shared" si="14"/>
        <v>0</v>
      </c>
      <c r="DT5" s="41">
        <f t="shared" si="14"/>
        <v>0</v>
      </c>
      <c r="DU5" s="41">
        <f t="shared" si="14"/>
        <v>0</v>
      </c>
      <c r="DV5" s="41">
        <f t="shared" si="14"/>
        <v>0</v>
      </c>
      <c r="DW5" s="41">
        <f t="shared" si="14"/>
        <v>0</v>
      </c>
      <c r="DX5" s="41">
        <f t="shared" si="14"/>
        <v>0</v>
      </c>
      <c r="DY5" s="41">
        <f t="shared" si="14"/>
        <v>0</v>
      </c>
      <c r="DZ5" s="41">
        <f t="shared" si="14"/>
        <v>0</v>
      </c>
      <c r="EA5" s="41">
        <f t="shared" si="14"/>
        <v>0</v>
      </c>
      <c r="EB5" s="41">
        <f t="shared" si="15"/>
        <v>0</v>
      </c>
      <c r="EC5" s="41">
        <f t="shared" si="15"/>
        <v>0</v>
      </c>
      <c r="ED5" s="41">
        <f t="shared" si="15"/>
        <v>0</v>
      </c>
      <c r="EE5" s="41">
        <f t="shared" si="15"/>
        <v>0</v>
      </c>
      <c r="EF5" s="41">
        <f t="shared" si="15"/>
        <v>0</v>
      </c>
      <c r="EG5" s="41">
        <f t="shared" si="15"/>
        <v>0</v>
      </c>
      <c r="EH5" s="41">
        <f t="shared" si="15"/>
        <v>0</v>
      </c>
      <c r="EI5" s="41">
        <f t="shared" si="15"/>
        <v>0</v>
      </c>
      <c r="EJ5" s="41">
        <f t="shared" si="15"/>
        <v>0</v>
      </c>
      <c r="EK5" s="41">
        <f t="shared" si="15"/>
        <v>0</v>
      </c>
      <c r="EL5" s="41">
        <f t="shared" si="15"/>
        <v>0</v>
      </c>
      <c r="EM5" s="41">
        <f t="shared" si="15"/>
        <v>0</v>
      </c>
      <c r="EN5" s="41">
        <f t="shared" si="15"/>
        <v>0</v>
      </c>
      <c r="EO5" s="41">
        <f t="shared" si="15"/>
        <v>0</v>
      </c>
      <c r="EP5" s="41">
        <f t="shared" si="15"/>
        <v>0</v>
      </c>
      <c r="EQ5" s="41">
        <f t="shared" si="15"/>
        <v>0</v>
      </c>
      <c r="ER5" s="41">
        <f t="shared" si="16"/>
        <v>0</v>
      </c>
      <c r="ES5" s="41">
        <f t="shared" si="16"/>
        <v>0</v>
      </c>
      <c r="ET5" s="41">
        <f t="shared" si="16"/>
        <v>0</v>
      </c>
      <c r="EU5" s="41">
        <f t="shared" si="16"/>
        <v>0</v>
      </c>
      <c r="EV5" s="41">
        <f t="shared" si="16"/>
        <v>0</v>
      </c>
      <c r="EW5" s="41">
        <f t="shared" si="16"/>
        <v>0</v>
      </c>
      <c r="EX5" s="41">
        <f t="shared" si="16"/>
        <v>0</v>
      </c>
      <c r="EY5" s="41">
        <f t="shared" si="16"/>
        <v>0</v>
      </c>
      <c r="EZ5" s="41">
        <f t="shared" si="16"/>
        <v>0</v>
      </c>
      <c r="FA5" s="41">
        <f t="shared" si="16"/>
        <v>0</v>
      </c>
      <c r="FB5" s="41">
        <f t="shared" si="16"/>
        <v>0</v>
      </c>
      <c r="FC5" s="41">
        <f t="shared" si="16"/>
        <v>0</v>
      </c>
      <c r="FD5" s="41">
        <f t="shared" si="16"/>
        <v>0</v>
      </c>
      <c r="FE5" s="41">
        <f t="shared" si="16"/>
        <v>0</v>
      </c>
      <c r="FF5" s="41">
        <f t="shared" si="16"/>
        <v>0</v>
      </c>
      <c r="FG5" s="41">
        <f t="shared" si="16"/>
        <v>0</v>
      </c>
      <c r="FH5" s="41">
        <f t="shared" si="17"/>
        <v>0</v>
      </c>
      <c r="FI5" s="41">
        <f t="shared" si="17"/>
        <v>0</v>
      </c>
      <c r="FJ5" s="41">
        <f t="shared" si="17"/>
        <v>0</v>
      </c>
      <c r="FK5" s="41">
        <f t="shared" si="17"/>
        <v>0</v>
      </c>
      <c r="FL5" s="41">
        <f t="shared" si="17"/>
        <v>0</v>
      </c>
      <c r="FM5" s="41">
        <f t="shared" si="17"/>
        <v>0</v>
      </c>
      <c r="FN5" s="41">
        <f t="shared" si="17"/>
        <v>0</v>
      </c>
      <c r="FO5" s="41">
        <f t="shared" si="17"/>
        <v>0</v>
      </c>
      <c r="FP5" s="41">
        <f t="shared" si="17"/>
        <v>0</v>
      </c>
      <c r="FQ5" s="41">
        <f t="shared" si="17"/>
        <v>0</v>
      </c>
      <c r="FR5" s="41">
        <f t="shared" si="17"/>
        <v>0</v>
      </c>
      <c r="FS5" s="41">
        <f t="shared" si="17"/>
        <v>0</v>
      </c>
      <c r="FT5" s="41">
        <f t="shared" si="17"/>
        <v>0</v>
      </c>
      <c r="FU5" s="41">
        <f t="shared" si="17"/>
        <v>0</v>
      </c>
      <c r="FV5" s="41">
        <f t="shared" si="17"/>
        <v>0</v>
      </c>
      <c r="FW5" s="41">
        <f t="shared" si="17"/>
        <v>0</v>
      </c>
      <c r="FX5" s="41">
        <f t="shared" si="18"/>
        <v>0</v>
      </c>
      <c r="FY5" s="41">
        <f t="shared" si="18"/>
        <v>0</v>
      </c>
      <c r="FZ5" s="41">
        <f t="shared" si="18"/>
        <v>0</v>
      </c>
      <c r="GA5" s="41">
        <f t="shared" si="18"/>
        <v>0</v>
      </c>
      <c r="GB5" s="41">
        <f t="shared" si="18"/>
        <v>0</v>
      </c>
      <c r="GC5" s="41">
        <f t="shared" si="18"/>
        <v>0</v>
      </c>
      <c r="GD5" s="41">
        <f t="shared" si="18"/>
        <v>0</v>
      </c>
      <c r="GE5" s="41">
        <f t="shared" si="18"/>
        <v>0</v>
      </c>
      <c r="GF5" s="41">
        <f t="shared" si="18"/>
        <v>0</v>
      </c>
      <c r="GG5" s="41">
        <f t="shared" si="18"/>
        <v>0</v>
      </c>
      <c r="GH5" s="41">
        <f t="shared" si="18"/>
        <v>0</v>
      </c>
      <c r="GI5" s="41">
        <f t="shared" si="18"/>
        <v>0</v>
      </c>
      <c r="GJ5" s="41">
        <f t="shared" si="18"/>
        <v>0</v>
      </c>
      <c r="GK5" s="41">
        <f t="shared" si="18"/>
        <v>0</v>
      </c>
      <c r="GL5" s="41">
        <f t="shared" si="18"/>
        <v>0</v>
      </c>
      <c r="GM5" s="41">
        <f t="shared" si="18"/>
        <v>0</v>
      </c>
      <c r="GN5" s="41">
        <f t="shared" si="19"/>
        <v>0</v>
      </c>
      <c r="GO5" s="41">
        <f t="shared" si="19"/>
        <v>0</v>
      </c>
      <c r="GP5" s="41">
        <f t="shared" si="19"/>
        <v>0</v>
      </c>
      <c r="GQ5" s="41">
        <f t="shared" si="19"/>
        <v>0</v>
      </c>
      <c r="GR5" s="41">
        <f t="shared" si="19"/>
        <v>0</v>
      </c>
      <c r="GS5" s="41">
        <f t="shared" si="19"/>
        <v>0</v>
      </c>
      <c r="GT5" s="41">
        <f t="shared" si="19"/>
        <v>0</v>
      </c>
      <c r="GU5" s="41">
        <f t="shared" si="19"/>
        <v>0</v>
      </c>
      <c r="GV5" s="41">
        <f t="shared" si="19"/>
        <v>0</v>
      </c>
      <c r="GW5" s="41">
        <f t="shared" si="19"/>
        <v>0</v>
      </c>
      <c r="GX5" s="41">
        <f t="shared" si="19"/>
        <v>0</v>
      </c>
      <c r="GY5" s="41">
        <f t="shared" si="19"/>
        <v>0</v>
      </c>
      <c r="GZ5" s="41">
        <f t="shared" si="19"/>
        <v>0</v>
      </c>
      <c r="HA5" s="41">
        <f t="shared" si="19"/>
        <v>0</v>
      </c>
      <c r="HB5" s="41">
        <f t="shared" si="19"/>
        <v>0</v>
      </c>
      <c r="HC5" s="41">
        <f t="shared" si="19"/>
        <v>0</v>
      </c>
      <c r="HD5" s="41">
        <f t="shared" si="20"/>
        <v>0</v>
      </c>
      <c r="HE5" s="41">
        <f t="shared" si="20"/>
        <v>0</v>
      </c>
      <c r="HF5" s="41">
        <f t="shared" si="20"/>
        <v>0</v>
      </c>
      <c r="HG5" s="41">
        <f t="shared" si="20"/>
        <v>0</v>
      </c>
      <c r="HH5" s="41">
        <f t="shared" si="20"/>
        <v>0</v>
      </c>
      <c r="HI5" s="41">
        <f t="shared" si="20"/>
        <v>0</v>
      </c>
      <c r="HJ5" s="41">
        <f t="shared" si="20"/>
        <v>0</v>
      </c>
    </row>
    <row r="6" spans="1:218" ht="14.4" x14ac:dyDescent="0.3">
      <c r="A6" s="42">
        <v>3</v>
      </c>
      <c r="B6" s="43">
        <f>'CMM2 - AUX CALC'!$D$67</f>
        <v>0</v>
      </c>
      <c r="C6" s="41"/>
      <c r="D6" s="41"/>
      <c r="E6" s="41">
        <f>$B6/(_xlfn.SINGLE(PrazoConcessao)*12-E$3+1)</f>
        <v>0</v>
      </c>
      <c r="F6" s="41">
        <f t="shared" si="7"/>
        <v>0</v>
      </c>
      <c r="G6" s="41">
        <f t="shared" si="7"/>
        <v>0</v>
      </c>
      <c r="H6" s="41">
        <f t="shared" si="7"/>
        <v>0</v>
      </c>
      <c r="I6" s="41">
        <f t="shared" si="7"/>
        <v>0</v>
      </c>
      <c r="J6" s="41">
        <f t="shared" si="7"/>
        <v>0</v>
      </c>
      <c r="K6" s="41">
        <f t="shared" si="7"/>
        <v>0</v>
      </c>
      <c r="L6" s="41">
        <f t="shared" si="7"/>
        <v>0</v>
      </c>
      <c r="M6" s="41">
        <f t="shared" si="7"/>
        <v>0</v>
      </c>
      <c r="N6" s="41">
        <f t="shared" si="7"/>
        <v>0</v>
      </c>
      <c r="O6" s="41">
        <f t="shared" si="7"/>
        <v>0</v>
      </c>
      <c r="P6" s="41">
        <f t="shared" si="7"/>
        <v>0</v>
      </c>
      <c r="Q6" s="41">
        <f t="shared" si="7"/>
        <v>0</v>
      </c>
      <c r="R6" s="41">
        <f t="shared" si="7"/>
        <v>0</v>
      </c>
      <c r="S6" s="41">
        <f t="shared" si="7"/>
        <v>0</v>
      </c>
      <c r="T6" s="41">
        <f t="shared" si="8"/>
        <v>0</v>
      </c>
      <c r="U6" s="41">
        <f t="shared" si="8"/>
        <v>0</v>
      </c>
      <c r="V6" s="41">
        <f t="shared" si="8"/>
        <v>0</v>
      </c>
      <c r="W6" s="41">
        <f t="shared" si="8"/>
        <v>0</v>
      </c>
      <c r="X6" s="41">
        <f t="shared" si="8"/>
        <v>0</v>
      </c>
      <c r="Y6" s="41">
        <f t="shared" si="8"/>
        <v>0</v>
      </c>
      <c r="Z6" s="41">
        <f t="shared" si="8"/>
        <v>0</v>
      </c>
      <c r="AA6" s="41">
        <f t="shared" si="8"/>
        <v>0</v>
      </c>
      <c r="AB6" s="41">
        <f t="shared" si="8"/>
        <v>0</v>
      </c>
      <c r="AC6" s="41">
        <f t="shared" si="8"/>
        <v>0</v>
      </c>
      <c r="AD6" s="41">
        <f t="shared" si="8"/>
        <v>0</v>
      </c>
      <c r="AE6" s="41">
        <f t="shared" si="8"/>
        <v>0</v>
      </c>
      <c r="AF6" s="41">
        <f t="shared" si="8"/>
        <v>0</v>
      </c>
      <c r="AG6" s="41">
        <f t="shared" si="8"/>
        <v>0</v>
      </c>
      <c r="AH6" s="41">
        <f t="shared" si="8"/>
        <v>0</v>
      </c>
      <c r="AI6" s="41">
        <f t="shared" si="8"/>
        <v>0</v>
      </c>
      <c r="AJ6" s="41">
        <f t="shared" si="9"/>
        <v>0</v>
      </c>
      <c r="AK6" s="41">
        <f t="shared" si="9"/>
        <v>0</v>
      </c>
      <c r="AL6" s="41">
        <f t="shared" si="9"/>
        <v>0</v>
      </c>
      <c r="AM6" s="41">
        <f t="shared" si="9"/>
        <v>0</v>
      </c>
      <c r="AN6" s="41">
        <f t="shared" si="9"/>
        <v>0</v>
      </c>
      <c r="AO6" s="41">
        <f t="shared" si="9"/>
        <v>0</v>
      </c>
      <c r="AP6" s="41">
        <f t="shared" si="9"/>
        <v>0</v>
      </c>
      <c r="AQ6" s="41">
        <f t="shared" si="9"/>
        <v>0</v>
      </c>
      <c r="AR6" s="41">
        <f t="shared" si="9"/>
        <v>0</v>
      </c>
      <c r="AS6" s="41">
        <f t="shared" si="9"/>
        <v>0</v>
      </c>
      <c r="AT6" s="41">
        <f t="shared" si="9"/>
        <v>0</v>
      </c>
      <c r="AU6" s="41">
        <f t="shared" si="9"/>
        <v>0</v>
      </c>
      <c r="AV6" s="41">
        <f t="shared" si="9"/>
        <v>0</v>
      </c>
      <c r="AW6" s="41">
        <f t="shared" si="9"/>
        <v>0</v>
      </c>
      <c r="AX6" s="41">
        <f t="shared" si="9"/>
        <v>0</v>
      </c>
      <c r="AY6" s="41">
        <f t="shared" si="9"/>
        <v>0</v>
      </c>
      <c r="AZ6" s="41">
        <f t="shared" si="10"/>
        <v>0</v>
      </c>
      <c r="BA6" s="41">
        <f t="shared" si="10"/>
        <v>0</v>
      </c>
      <c r="BB6" s="41">
        <f t="shared" si="10"/>
        <v>0</v>
      </c>
      <c r="BC6" s="41">
        <f t="shared" si="10"/>
        <v>0</v>
      </c>
      <c r="BD6" s="41">
        <f t="shared" si="10"/>
        <v>0</v>
      </c>
      <c r="BE6" s="41">
        <f t="shared" si="10"/>
        <v>0</v>
      </c>
      <c r="BF6" s="41">
        <f t="shared" si="10"/>
        <v>0</v>
      </c>
      <c r="BG6" s="41">
        <f t="shared" si="10"/>
        <v>0</v>
      </c>
      <c r="BH6" s="41">
        <f t="shared" si="10"/>
        <v>0</v>
      </c>
      <c r="BI6" s="41">
        <f t="shared" si="10"/>
        <v>0</v>
      </c>
      <c r="BJ6" s="41">
        <f t="shared" si="10"/>
        <v>0</v>
      </c>
      <c r="BK6" s="41">
        <f t="shared" si="10"/>
        <v>0</v>
      </c>
      <c r="BL6" s="41">
        <f t="shared" si="10"/>
        <v>0</v>
      </c>
      <c r="BM6" s="41">
        <f t="shared" si="10"/>
        <v>0</v>
      </c>
      <c r="BN6" s="41">
        <f t="shared" si="10"/>
        <v>0</v>
      </c>
      <c r="BO6" s="41">
        <f t="shared" si="10"/>
        <v>0</v>
      </c>
      <c r="BP6" s="41">
        <f t="shared" si="11"/>
        <v>0</v>
      </c>
      <c r="BQ6" s="41">
        <f t="shared" si="11"/>
        <v>0</v>
      </c>
      <c r="BR6" s="41">
        <f t="shared" si="11"/>
        <v>0</v>
      </c>
      <c r="BS6" s="41">
        <f t="shared" si="11"/>
        <v>0</v>
      </c>
      <c r="BT6" s="41">
        <f t="shared" si="11"/>
        <v>0</v>
      </c>
      <c r="BU6" s="41">
        <f t="shared" si="11"/>
        <v>0</v>
      </c>
      <c r="BV6" s="41">
        <f t="shared" si="11"/>
        <v>0</v>
      </c>
      <c r="BW6" s="41">
        <f t="shared" si="11"/>
        <v>0</v>
      </c>
      <c r="BX6" s="41">
        <f t="shared" si="11"/>
        <v>0</v>
      </c>
      <c r="BY6" s="41">
        <f t="shared" si="11"/>
        <v>0</v>
      </c>
      <c r="BZ6" s="41">
        <f t="shared" si="11"/>
        <v>0</v>
      </c>
      <c r="CA6" s="41">
        <f t="shared" si="11"/>
        <v>0</v>
      </c>
      <c r="CB6" s="41">
        <f t="shared" si="11"/>
        <v>0</v>
      </c>
      <c r="CC6" s="41">
        <f t="shared" si="11"/>
        <v>0</v>
      </c>
      <c r="CD6" s="41">
        <f t="shared" si="11"/>
        <v>0</v>
      </c>
      <c r="CE6" s="41">
        <f t="shared" si="11"/>
        <v>0</v>
      </c>
      <c r="CF6" s="41">
        <f t="shared" si="12"/>
        <v>0</v>
      </c>
      <c r="CG6" s="41">
        <f t="shared" si="12"/>
        <v>0</v>
      </c>
      <c r="CH6" s="41">
        <f t="shared" si="12"/>
        <v>0</v>
      </c>
      <c r="CI6" s="41">
        <f t="shared" si="12"/>
        <v>0</v>
      </c>
      <c r="CJ6" s="41">
        <f t="shared" si="12"/>
        <v>0</v>
      </c>
      <c r="CK6" s="41">
        <f t="shared" si="12"/>
        <v>0</v>
      </c>
      <c r="CL6" s="41">
        <f t="shared" si="12"/>
        <v>0</v>
      </c>
      <c r="CM6" s="41">
        <f t="shared" si="12"/>
        <v>0</v>
      </c>
      <c r="CN6" s="41">
        <f t="shared" si="12"/>
        <v>0</v>
      </c>
      <c r="CO6" s="41">
        <f t="shared" si="12"/>
        <v>0</v>
      </c>
      <c r="CP6" s="41">
        <f t="shared" si="12"/>
        <v>0</v>
      </c>
      <c r="CQ6" s="41">
        <f t="shared" si="12"/>
        <v>0</v>
      </c>
      <c r="CR6" s="41">
        <f t="shared" si="12"/>
        <v>0</v>
      </c>
      <c r="CS6" s="41">
        <f t="shared" si="12"/>
        <v>0</v>
      </c>
      <c r="CT6" s="41">
        <f t="shared" si="12"/>
        <v>0</v>
      </c>
      <c r="CU6" s="41">
        <f t="shared" si="12"/>
        <v>0</v>
      </c>
      <c r="CV6" s="41">
        <f t="shared" si="13"/>
        <v>0</v>
      </c>
      <c r="CW6" s="41">
        <f t="shared" si="13"/>
        <v>0</v>
      </c>
      <c r="CX6" s="41">
        <f t="shared" si="13"/>
        <v>0</v>
      </c>
      <c r="CY6" s="41">
        <f t="shared" si="13"/>
        <v>0</v>
      </c>
      <c r="CZ6" s="41">
        <f t="shared" si="13"/>
        <v>0</v>
      </c>
      <c r="DA6" s="41">
        <f t="shared" si="13"/>
        <v>0</v>
      </c>
      <c r="DB6" s="41">
        <f t="shared" si="13"/>
        <v>0</v>
      </c>
      <c r="DC6" s="41">
        <f t="shared" si="13"/>
        <v>0</v>
      </c>
      <c r="DD6" s="41">
        <f t="shared" si="13"/>
        <v>0</v>
      </c>
      <c r="DE6" s="41">
        <f t="shared" si="13"/>
        <v>0</v>
      </c>
      <c r="DF6" s="41">
        <f t="shared" si="13"/>
        <v>0</v>
      </c>
      <c r="DG6" s="41">
        <f t="shared" si="13"/>
        <v>0</v>
      </c>
      <c r="DH6" s="41">
        <f t="shared" si="13"/>
        <v>0</v>
      </c>
      <c r="DI6" s="41">
        <f t="shared" si="13"/>
        <v>0</v>
      </c>
      <c r="DJ6" s="41">
        <f t="shared" si="13"/>
        <v>0</v>
      </c>
      <c r="DK6" s="41">
        <f t="shared" si="13"/>
        <v>0</v>
      </c>
      <c r="DL6" s="41">
        <f t="shared" si="14"/>
        <v>0</v>
      </c>
      <c r="DM6" s="41">
        <f t="shared" si="14"/>
        <v>0</v>
      </c>
      <c r="DN6" s="41">
        <f t="shared" si="14"/>
        <v>0</v>
      </c>
      <c r="DO6" s="41">
        <f t="shared" si="14"/>
        <v>0</v>
      </c>
      <c r="DP6" s="41">
        <f t="shared" si="14"/>
        <v>0</v>
      </c>
      <c r="DQ6" s="41">
        <f t="shared" si="14"/>
        <v>0</v>
      </c>
      <c r="DR6" s="41">
        <f t="shared" si="14"/>
        <v>0</v>
      </c>
      <c r="DS6" s="41">
        <f t="shared" si="14"/>
        <v>0</v>
      </c>
      <c r="DT6" s="41">
        <f t="shared" si="14"/>
        <v>0</v>
      </c>
      <c r="DU6" s="41">
        <f t="shared" si="14"/>
        <v>0</v>
      </c>
      <c r="DV6" s="41">
        <f t="shared" si="14"/>
        <v>0</v>
      </c>
      <c r="DW6" s="41">
        <f t="shared" si="14"/>
        <v>0</v>
      </c>
      <c r="DX6" s="41">
        <f t="shared" si="14"/>
        <v>0</v>
      </c>
      <c r="DY6" s="41">
        <f t="shared" si="14"/>
        <v>0</v>
      </c>
      <c r="DZ6" s="41">
        <f t="shared" si="14"/>
        <v>0</v>
      </c>
      <c r="EA6" s="41">
        <f t="shared" si="14"/>
        <v>0</v>
      </c>
      <c r="EB6" s="41">
        <f t="shared" si="15"/>
        <v>0</v>
      </c>
      <c r="EC6" s="41">
        <f t="shared" si="15"/>
        <v>0</v>
      </c>
      <c r="ED6" s="41">
        <f t="shared" si="15"/>
        <v>0</v>
      </c>
      <c r="EE6" s="41">
        <f t="shared" si="15"/>
        <v>0</v>
      </c>
      <c r="EF6" s="41">
        <f t="shared" si="15"/>
        <v>0</v>
      </c>
      <c r="EG6" s="41">
        <f t="shared" si="15"/>
        <v>0</v>
      </c>
      <c r="EH6" s="41">
        <f t="shared" si="15"/>
        <v>0</v>
      </c>
      <c r="EI6" s="41">
        <f t="shared" si="15"/>
        <v>0</v>
      </c>
      <c r="EJ6" s="41">
        <f t="shared" si="15"/>
        <v>0</v>
      </c>
      <c r="EK6" s="41">
        <f t="shared" si="15"/>
        <v>0</v>
      </c>
      <c r="EL6" s="41">
        <f t="shared" si="15"/>
        <v>0</v>
      </c>
      <c r="EM6" s="41">
        <f t="shared" si="15"/>
        <v>0</v>
      </c>
      <c r="EN6" s="41">
        <f t="shared" si="15"/>
        <v>0</v>
      </c>
      <c r="EO6" s="41">
        <f t="shared" si="15"/>
        <v>0</v>
      </c>
      <c r="EP6" s="41">
        <f t="shared" si="15"/>
        <v>0</v>
      </c>
      <c r="EQ6" s="41">
        <f t="shared" si="15"/>
        <v>0</v>
      </c>
      <c r="ER6" s="41">
        <f t="shared" si="16"/>
        <v>0</v>
      </c>
      <c r="ES6" s="41">
        <f t="shared" si="16"/>
        <v>0</v>
      </c>
      <c r="ET6" s="41">
        <f t="shared" si="16"/>
        <v>0</v>
      </c>
      <c r="EU6" s="41">
        <f t="shared" si="16"/>
        <v>0</v>
      </c>
      <c r="EV6" s="41">
        <f t="shared" si="16"/>
        <v>0</v>
      </c>
      <c r="EW6" s="41">
        <f t="shared" si="16"/>
        <v>0</v>
      </c>
      <c r="EX6" s="41">
        <f t="shared" si="16"/>
        <v>0</v>
      </c>
      <c r="EY6" s="41">
        <f t="shared" si="16"/>
        <v>0</v>
      </c>
      <c r="EZ6" s="41">
        <f t="shared" si="16"/>
        <v>0</v>
      </c>
      <c r="FA6" s="41">
        <f t="shared" si="16"/>
        <v>0</v>
      </c>
      <c r="FB6" s="41">
        <f t="shared" si="16"/>
        <v>0</v>
      </c>
      <c r="FC6" s="41">
        <f t="shared" si="16"/>
        <v>0</v>
      </c>
      <c r="FD6" s="41">
        <f t="shared" si="16"/>
        <v>0</v>
      </c>
      <c r="FE6" s="41">
        <f t="shared" si="16"/>
        <v>0</v>
      </c>
      <c r="FF6" s="41">
        <f t="shared" si="16"/>
        <v>0</v>
      </c>
      <c r="FG6" s="41">
        <f t="shared" si="16"/>
        <v>0</v>
      </c>
      <c r="FH6" s="41">
        <f t="shared" si="17"/>
        <v>0</v>
      </c>
      <c r="FI6" s="41">
        <f t="shared" si="17"/>
        <v>0</v>
      </c>
      <c r="FJ6" s="41">
        <f t="shared" si="17"/>
        <v>0</v>
      </c>
      <c r="FK6" s="41">
        <f t="shared" si="17"/>
        <v>0</v>
      </c>
      <c r="FL6" s="41">
        <f t="shared" si="17"/>
        <v>0</v>
      </c>
      <c r="FM6" s="41">
        <f t="shared" si="17"/>
        <v>0</v>
      </c>
      <c r="FN6" s="41">
        <f t="shared" si="17"/>
        <v>0</v>
      </c>
      <c r="FO6" s="41">
        <f t="shared" si="17"/>
        <v>0</v>
      </c>
      <c r="FP6" s="41">
        <f t="shared" si="17"/>
        <v>0</v>
      </c>
      <c r="FQ6" s="41">
        <f t="shared" si="17"/>
        <v>0</v>
      </c>
      <c r="FR6" s="41">
        <f t="shared" si="17"/>
        <v>0</v>
      </c>
      <c r="FS6" s="41">
        <f t="shared" si="17"/>
        <v>0</v>
      </c>
      <c r="FT6" s="41">
        <f t="shared" si="17"/>
        <v>0</v>
      </c>
      <c r="FU6" s="41">
        <f t="shared" si="17"/>
        <v>0</v>
      </c>
      <c r="FV6" s="41">
        <f t="shared" si="17"/>
        <v>0</v>
      </c>
      <c r="FW6" s="41">
        <f t="shared" si="17"/>
        <v>0</v>
      </c>
      <c r="FX6" s="41">
        <f t="shared" si="18"/>
        <v>0</v>
      </c>
      <c r="FY6" s="41">
        <f t="shared" si="18"/>
        <v>0</v>
      </c>
      <c r="FZ6" s="41">
        <f t="shared" si="18"/>
        <v>0</v>
      </c>
      <c r="GA6" s="41">
        <f t="shared" si="18"/>
        <v>0</v>
      </c>
      <c r="GB6" s="41">
        <f t="shared" si="18"/>
        <v>0</v>
      </c>
      <c r="GC6" s="41">
        <f t="shared" si="18"/>
        <v>0</v>
      </c>
      <c r="GD6" s="41">
        <f t="shared" si="18"/>
        <v>0</v>
      </c>
      <c r="GE6" s="41">
        <f t="shared" si="18"/>
        <v>0</v>
      </c>
      <c r="GF6" s="41">
        <f t="shared" si="18"/>
        <v>0</v>
      </c>
      <c r="GG6" s="41">
        <f t="shared" si="18"/>
        <v>0</v>
      </c>
      <c r="GH6" s="41">
        <f t="shared" si="18"/>
        <v>0</v>
      </c>
      <c r="GI6" s="41">
        <f t="shared" si="18"/>
        <v>0</v>
      </c>
      <c r="GJ6" s="41">
        <f t="shared" si="18"/>
        <v>0</v>
      </c>
      <c r="GK6" s="41">
        <f t="shared" si="18"/>
        <v>0</v>
      </c>
      <c r="GL6" s="41">
        <f t="shared" si="18"/>
        <v>0</v>
      </c>
      <c r="GM6" s="41">
        <f t="shared" si="18"/>
        <v>0</v>
      </c>
      <c r="GN6" s="41">
        <f t="shared" si="19"/>
        <v>0</v>
      </c>
      <c r="GO6" s="41">
        <f t="shared" si="19"/>
        <v>0</v>
      </c>
      <c r="GP6" s="41">
        <f t="shared" si="19"/>
        <v>0</v>
      </c>
      <c r="GQ6" s="41">
        <f t="shared" si="19"/>
        <v>0</v>
      </c>
      <c r="GR6" s="41">
        <f t="shared" si="19"/>
        <v>0</v>
      </c>
      <c r="GS6" s="41">
        <f t="shared" si="19"/>
        <v>0</v>
      </c>
      <c r="GT6" s="41">
        <f t="shared" si="19"/>
        <v>0</v>
      </c>
      <c r="GU6" s="41">
        <f t="shared" si="19"/>
        <v>0</v>
      </c>
      <c r="GV6" s="41">
        <f t="shared" si="19"/>
        <v>0</v>
      </c>
      <c r="GW6" s="41">
        <f t="shared" si="19"/>
        <v>0</v>
      </c>
      <c r="GX6" s="41">
        <f t="shared" si="19"/>
        <v>0</v>
      </c>
      <c r="GY6" s="41">
        <f t="shared" si="19"/>
        <v>0</v>
      </c>
      <c r="GZ6" s="41">
        <f t="shared" si="19"/>
        <v>0</v>
      </c>
      <c r="HA6" s="41">
        <f t="shared" si="19"/>
        <v>0</v>
      </c>
      <c r="HB6" s="41">
        <f t="shared" si="19"/>
        <v>0</v>
      </c>
      <c r="HC6" s="41">
        <f t="shared" si="19"/>
        <v>0</v>
      </c>
      <c r="HD6" s="41">
        <f t="shared" si="20"/>
        <v>0</v>
      </c>
      <c r="HE6" s="41">
        <f t="shared" si="20"/>
        <v>0</v>
      </c>
      <c r="HF6" s="41">
        <f t="shared" si="20"/>
        <v>0</v>
      </c>
      <c r="HG6" s="41">
        <f t="shared" si="20"/>
        <v>0</v>
      </c>
      <c r="HH6" s="41">
        <f t="shared" si="20"/>
        <v>0</v>
      </c>
      <c r="HI6" s="41">
        <f t="shared" si="20"/>
        <v>0</v>
      </c>
      <c r="HJ6" s="41">
        <f t="shared" si="20"/>
        <v>0</v>
      </c>
    </row>
    <row r="7" spans="1:218" ht="14.4" x14ac:dyDescent="0.3">
      <c r="A7" s="42">
        <v>4</v>
      </c>
      <c r="B7" s="43">
        <f>'CMM2 - AUX CALC'!$E$67</f>
        <v>0</v>
      </c>
      <c r="C7" s="41"/>
      <c r="D7" s="41"/>
      <c r="E7" s="41"/>
      <c r="F7" s="41">
        <f>$B7/(_xlfn.SINGLE(PrazoConcessao)*12-F$3+1)</f>
        <v>0</v>
      </c>
      <c r="G7" s="41">
        <f t="shared" si="7"/>
        <v>0</v>
      </c>
      <c r="H7" s="41">
        <f t="shared" si="7"/>
        <v>0</v>
      </c>
      <c r="I7" s="41">
        <f t="shared" si="7"/>
        <v>0</v>
      </c>
      <c r="J7" s="41">
        <f t="shared" si="7"/>
        <v>0</v>
      </c>
      <c r="K7" s="41">
        <f t="shared" si="7"/>
        <v>0</v>
      </c>
      <c r="L7" s="41">
        <f t="shared" si="7"/>
        <v>0</v>
      </c>
      <c r="M7" s="41">
        <f t="shared" si="7"/>
        <v>0</v>
      </c>
      <c r="N7" s="41">
        <f t="shared" si="7"/>
        <v>0</v>
      </c>
      <c r="O7" s="41">
        <f t="shared" si="7"/>
        <v>0</v>
      </c>
      <c r="P7" s="41">
        <f t="shared" si="7"/>
        <v>0</v>
      </c>
      <c r="Q7" s="41">
        <f t="shared" si="7"/>
        <v>0</v>
      </c>
      <c r="R7" s="41">
        <f t="shared" si="7"/>
        <v>0</v>
      </c>
      <c r="S7" s="41">
        <f t="shared" si="7"/>
        <v>0</v>
      </c>
      <c r="T7" s="41">
        <f t="shared" si="8"/>
        <v>0</v>
      </c>
      <c r="U7" s="41">
        <f t="shared" si="8"/>
        <v>0</v>
      </c>
      <c r="V7" s="41">
        <f t="shared" si="8"/>
        <v>0</v>
      </c>
      <c r="W7" s="41">
        <f t="shared" si="8"/>
        <v>0</v>
      </c>
      <c r="X7" s="41">
        <f t="shared" si="8"/>
        <v>0</v>
      </c>
      <c r="Y7" s="41">
        <f t="shared" si="8"/>
        <v>0</v>
      </c>
      <c r="Z7" s="41">
        <f t="shared" si="8"/>
        <v>0</v>
      </c>
      <c r="AA7" s="41">
        <f t="shared" si="8"/>
        <v>0</v>
      </c>
      <c r="AB7" s="41">
        <f t="shared" si="8"/>
        <v>0</v>
      </c>
      <c r="AC7" s="41">
        <f t="shared" si="8"/>
        <v>0</v>
      </c>
      <c r="AD7" s="41">
        <f t="shared" si="8"/>
        <v>0</v>
      </c>
      <c r="AE7" s="41">
        <f t="shared" si="8"/>
        <v>0</v>
      </c>
      <c r="AF7" s="41">
        <f t="shared" si="8"/>
        <v>0</v>
      </c>
      <c r="AG7" s="41">
        <f t="shared" si="8"/>
        <v>0</v>
      </c>
      <c r="AH7" s="41">
        <f t="shared" si="8"/>
        <v>0</v>
      </c>
      <c r="AI7" s="41">
        <f t="shared" si="8"/>
        <v>0</v>
      </c>
      <c r="AJ7" s="41">
        <f t="shared" si="9"/>
        <v>0</v>
      </c>
      <c r="AK7" s="41">
        <f t="shared" si="9"/>
        <v>0</v>
      </c>
      <c r="AL7" s="41">
        <f t="shared" si="9"/>
        <v>0</v>
      </c>
      <c r="AM7" s="41">
        <f t="shared" si="9"/>
        <v>0</v>
      </c>
      <c r="AN7" s="41">
        <f t="shared" si="9"/>
        <v>0</v>
      </c>
      <c r="AO7" s="41">
        <f t="shared" si="9"/>
        <v>0</v>
      </c>
      <c r="AP7" s="41">
        <f t="shared" si="9"/>
        <v>0</v>
      </c>
      <c r="AQ7" s="41">
        <f t="shared" si="9"/>
        <v>0</v>
      </c>
      <c r="AR7" s="41">
        <f t="shared" si="9"/>
        <v>0</v>
      </c>
      <c r="AS7" s="41">
        <f t="shared" si="9"/>
        <v>0</v>
      </c>
      <c r="AT7" s="41">
        <f t="shared" si="9"/>
        <v>0</v>
      </c>
      <c r="AU7" s="41">
        <f t="shared" si="9"/>
        <v>0</v>
      </c>
      <c r="AV7" s="41">
        <f t="shared" si="9"/>
        <v>0</v>
      </c>
      <c r="AW7" s="41">
        <f t="shared" si="9"/>
        <v>0</v>
      </c>
      <c r="AX7" s="41">
        <f t="shared" si="9"/>
        <v>0</v>
      </c>
      <c r="AY7" s="41">
        <f t="shared" si="9"/>
        <v>0</v>
      </c>
      <c r="AZ7" s="41">
        <f t="shared" si="10"/>
        <v>0</v>
      </c>
      <c r="BA7" s="41">
        <f t="shared" si="10"/>
        <v>0</v>
      </c>
      <c r="BB7" s="41">
        <f t="shared" si="10"/>
        <v>0</v>
      </c>
      <c r="BC7" s="41">
        <f t="shared" si="10"/>
        <v>0</v>
      </c>
      <c r="BD7" s="41">
        <f t="shared" si="10"/>
        <v>0</v>
      </c>
      <c r="BE7" s="41">
        <f t="shared" si="10"/>
        <v>0</v>
      </c>
      <c r="BF7" s="41">
        <f t="shared" si="10"/>
        <v>0</v>
      </c>
      <c r="BG7" s="41">
        <f t="shared" si="10"/>
        <v>0</v>
      </c>
      <c r="BH7" s="41">
        <f t="shared" si="10"/>
        <v>0</v>
      </c>
      <c r="BI7" s="41">
        <f t="shared" si="10"/>
        <v>0</v>
      </c>
      <c r="BJ7" s="41">
        <f t="shared" si="10"/>
        <v>0</v>
      </c>
      <c r="BK7" s="41">
        <f t="shared" si="10"/>
        <v>0</v>
      </c>
      <c r="BL7" s="41">
        <f t="shared" si="10"/>
        <v>0</v>
      </c>
      <c r="BM7" s="41">
        <f t="shared" si="10"/>
        <v>0</v>
      </c>
      <c r="BN7" s="41">
        <f t="shared" si="10"/>
        <v>0</v>
      </c>
      <c r="BO7" s="41">
        <f t="shared" si="10"/>
        <v>0</v>
      </c>
      <c r="BP7" s="41">
        <f t="shared" si="11"/>
        <v>0</v>
      </c>
      <c r="BQ7" s="41">
        <f t="shared" si="11"/>
        <v>0</v>
      </c>
      <c r="BR7" s="41">
        <f t="shared" si="11"/>
        <v>0</v>
      </c>
      <c r="BS7" s="41">
        <f t="shared" si="11"/>
        <v>0</v>
      </c>
      <c r="BT7" s="41">
        <f t="shared" si="11"/>
        <v>0</v>
      </c>
      <c r="BU7" s="41">
        <f t="shared" si="11"/>
        <v>0</v>
      </c>
      <c r="BV7" s="41">
        <f t="shared" si="11"/>
        <v>0</v>
      </c>
      <c r="BW7" s="41">
        <f t="shared" si="11"/>
        <v>0</v>
      </c>
      <c r="BX7" s="41">
        <f t="shared" si="11"/>
        <v>0</v>
      </c>
      <c r="BY7" s="41">
        <f t="shared" si="11"/>
        <v>0</v>
      </c>
      <c r="BZ7" s="41">
        <f t="shared" si="11"/>
        <v>0</v>
      </c>
      <c r="CA7" s="41">
        <f t="shared" si="11"/>
        <v>0</v>
      </c>
      <c r="CB7" s="41">
        <f t="shared" si="11"/>
        <v>0</v>
      </c>
      <c r="CC7" s="41">
        <f t="shared" si="11"/>
        <v>0</v>
      </c>
      <c r="CD7" s="41">
        <f t="shared" si="11"/>
        <v>0</v>
      </c>
      <c r="CE7" s="41">
        <f t="shared" si="11"/>
        <v>0</v>
      </c>
      <c r="CF7" s="41">
        <f t="shared" si="12"/>
        <v>0</v>
      </c>
      <c r="CG7" s="41">
        <f t="shared" si="12"/>
        <v>0</v>
      </c>
      <c r="CH7" s="41">
        <f t="shared" si="12"/>
        <v>0</v>
      </c>
      <c r="CI7" s="41">
        <f t="shared" si="12"/>
        <v>0</v>
      </c>
      <c r="CJ7" s="41">
        <f t="shared" si="12"/>
        <v>0</v>
      </c>
      <c r="CK7" s="41">
        <f t="shared" si="12"/>
        <v>0</v>
      </c>
      <c r="CL7" s="41">
        <f t="shared" si="12"/>
        <v>0</v>
      </c>
      <c r="CM7" s="41">
        <f t="shared" si="12"/>
        <v>0</v>
      </c>
      <c r="CN7" s="41">
        <f t="shared" si="12"/>
        <v>0</v>
      </c>
      <c r="CO7" s="41">
        <f t="shared" si="12"/>
        <v>0</v>
      </c>
      <c r="CP7" s="41">
        <f t="shared" si="12"/>
        <v>0</v>
      </c>
      <c r="CQ7" s="41">
        <f t="shared" si="12"/>
        <v>0</v>
      </c>
      <c r="CR7" s="41">
        <f t="shared" si="12"/>
        <v>0</v>
      </c>
      <c r="CS7" s="41">
        <f t="shared" si="12"/>
        <v>0</v>
      </c>
      <c r="CT7" s="41">
        <f t="shared" si="12"/>
        <v>0</v>
      </c>
      <c r="CU7" s="41">
        <f t="shared" si="12"/>
        <v>0</v>
      </c>
      <c r="CV7" s="41">
        <f t="shared" si="13"/>
        <v>0</v>
      </c>
      <c r="CW7" s="41">
        <f t="shared" si="13"/>
        <v>0</v>
      </c>
      <c r="CX7" s="41">
        <f t="shared" si="13"/>
        <v>0</v>
      </c>
      <c r="CY7" s="41">
        <f t="shared" si="13"/>
        <v>0</v>
      </c>
      <c r="CZ7" s="41">
        <f t="shared" si="13"/>
        <v>0</v>
      </c>
      <c r="DA7" s="41">
        <f t="shared" si="13"/>
        <v>0</v>
      </c>
      <c r="DB7" s="41">
        <f t="shared" si="13"/>
        <v>0</v>
      </c>
      <c r="DC7" s="41">
        <f t="shared" si="13"/>
        <v>0</v>
      </c>
      <c r="DD7" s="41">
        <f t="shared" si="13"/>
        <v>0</v>
      </c>
      <c r="DE7" s="41">
        <f t="shared" si="13"/>
        <v>0</v>
      </c>
      <c r="DF7" s="41">
        <f t="shared" si="13"/>
        <v>0</v>
      </c>
      <c r="DG7" s="41">
        <f t="shared" si="13"/>
        <v>0</v>
      </c>
      <c r="DH7" s="41">
        <f t="shared" si="13"/>
        <v>0</v>
      </c>
      <c r="DI7" s="41">
        <f t="shared" si="13"/>
        <v>0</v>
      </c>
      <c r="DJ7" s="41">
        <f t="shared" si="13"/>
        <v>0</v>
      </c>
      <c r="DK7" s="41">
        <f t="shared" si="13"/>
        <v>0</v>
      </c>
      <c r="DL7" s="41">
        <f t="shared" si="14"/>
        <v>0</v>
      </c>
      <c r="DM7" s="41">
        <f t="shared" si="14"/>
        <v>0</v>
      </c>
      <c r="DN7" s="41">
        <f t="shared" si="14"/>
        <v>0</v>
      </c>
      <c r="DO7" s="41">
        <f t="shared" si="14"/>
        <v>0</v>
      </c>
      <c r="DP7" s="41">
        <f t="shared" si="14"/>
        <v>0</v>
      </c>
      <c r="DQ7" s="41">
        <f t="shared" si="14"/>
        <v>0</v>
      </c>
      <c r="DR7" s="41">
        <f t="shared" si="14"/>
        <v>0</v>
      </c>
      <c r="DS7" s="41">
        <f t="shared" si="14"/>
        <v>0</v>
      </c>
      <c r="DT7" s="41">
        <f t="shared" si="14"/>
        <v>0</v>
      </c>
      <c r="DU7" s="41">
        <f t="shared" si="14"/>
        <v>0</v>
      </c>
      <c r="DV7" s="41">
        <f t="shared" si="14"/>
        <v>0</v>
      </c>
      <c r="DW7" s="41">
        <f t="shared" si="14"/>
        <v>0</v>
      </c>
      <c r="DX7" s="41">
        <f t="shared" si="14"/>
        <v>0</v>
      </c>
      <c r="DY7" s="41">
        <f t="shared" si="14"/>
        <v>0</v>
      </c>
      <c r="DZ7" s="41">
        <f t="shared" si="14"/>
        <v>0</v>
      </c>
      <c r="EA7" s="41">
        <f t="shared" si="14"/>
        <v>0</v>
      </c>
      <c r="EB7" s="41">
        <f t="shared" si="15"/>
        <v>0</v>
      </c>
      <c r="EC7" s="41">
        <f t="shared" si="15"/>
        <v>0</v>
      </c>
      <c r="ED7" s="41">
        <f t="shared" si="15"/>
        <v>0</v>
      </c>
      <c r="EE7" s="41">
        <f t="shared" si="15"/>
        <v>0</v>
      </c>
      <c r="EF7" s="41">
        <f t="shared" si="15"/>
        <v>0</v>
      </c>
      <c r="EG7" s="41">
        <f t="shared" si="15"/>
        <v>0</v>
      </c>
      <c r="EH7" s="41">
        <f t="shared" si="15"/>
        <v>0</v>
      </c>
      <c r="EI7" s="41">
        <f t="shared" si="15"/>
        <v>0</v>
      </c>
      <c r="EJ7" s="41">
        <f t="shared" si="15"/>
        <v>0</v>
      </c>
      <c r="EK7" s="41">
        <f t="shared" si="15"/>
        <v>0</v>
      </c>
      <c r="EL7" s="41">
        <f t="shared" si="15"/>
        <v>0</v>
      </c>
      <c r="EM7" s="41">
        <f t="shared" si="15"/>
        <v>0</v>
      </c>
      <c r="EN7" s="41">
        <f t="shared" si="15"/>
        <v>0</v>
      </c>
      <c r="EO7" s="41">
        <f t="shared" si="15"/>
        <v>0</v>
      </c>
      <c r="EP7" s="41">
        <f t="shared" si="15"/>
        <v>0</v>
      </c>
      <c r="EQ7" s="41">
        <f t="shared" si="15"/>
        <v>0</v>
      </c>
      <c r="ER7" s="41">
        <f t="shared" si="16"/>
        <v>0</v>
      </c>
      <c r="ES7" s="41">
        <f t="shared" si="16"/>
        <v>0</v>
      </c>
      <c r="ET7" s="41">
        <f t="shared" si="16"/>
        <v>0</v>
      </c>
      <c r="EU7" s="41">
        <f t="shared" si="16"/>
        <v>0</v>
      </c>
      <c r="EV7" s="41">
        <f t="shared" si="16"/>
        <v>0</v>
      </c>
      <c r="EW7" s="41">
        <f t="shared" si="16"/>
        <v>0</v>
      </c>
      <c r="EX7" s="41">
        <f t="shared" si="16"/>
        <v>0</v>
      </c>
      <c r="EY7" s="41">
        <f t="shared" si="16"/>
        <v>0</v>
      </c>
      <c r="EZ7" s="41">
        <f t="shared" si="16"/>
        <v>0</v>
      </c>
      <c r="FA7" s="41">
        <f t="shared" si="16"/>
        <v>0</v>
      </c>
      <c r="FB7" s="41">
        <f t="shared" si="16"/>
        <v>0</v>
      </c>
      <c r="FC7" s="41">
        <f t="shared" si="16"/>
        <v>0</v>
      </c>
      <c r="FD7" s="41">
        <f t="shared" si="16"/>
        <v>0</v>
      </c>
      <c r="FE7" s="41">
        <f t="shared" si="16"/>
        <v>0</v>
      </c>
      <c r="FF7" s="41">
        <f t="shared" si="16"/>
        <v>0</v>
      </c>
      <c r="FG7" s="41">
        <f t="shared" si="16"/>
        <v>0</v>
      </c>
      <c r="FH7" s="41">
        <f t="shared" si="17"/>
        <v>0</v>
      </c>
      <c r="FI7" s="41">
        <f t="shared" si="17"/>
        <v>0</v>
      </c>
      <c r="FJ7" s="41">
        <f t="shared" si="17"/>
        <v>0</v>
      </c>
      <c r="FK7" s="41">
        <f t="shared" si="17"/>
        <v>0</v>
      </c>
      <c r="FL7" s="41">
        <f t="shared" si="17"/>
        <v>0</v>
      </c>
      <c r="FM7" s="41">
        <f t="shared" si="17"/>
        <v>0</v>
      </c>
      <c r="FN7" s="41">
        <f t="shared" si="17"/>
        <v>0</v>
      </c>
      <c r="FO7" s="41">
        <f t="shared" si="17"/>
        <v>0</v>
      </c>
      <c r="FP7" s="41">
        <f t="shared" si="17"/>
        <v>0</v>
      </c>
      <c r="FQ7" s="41">
        <f t="shared" si="17"/>
        <v>0</v>
      </c>
      <c r="FR7" s="41">
        <f t="shared" si="17"/>
        <v>0</v>
      </c>
      <c r="FS7" s="41">
        <f t="shared" si="17"/>
        <v>0</v>
      </c>
      <c r="FT7" s="41">
        <f t="shared" si="17"/>
        <v>0</v>
      </c>
      <c r="FU7" s="41">
        <f t="shared" si="17"/>
        <v>0</v>
      </c>
      <c r="FV7" s="41">
        <f t="shared" si="17"/>
        <v>0</v>
      </c>
      <c r="FW7" s="41">
        <f t="shared" si="17"/>
        <v>0</v>
      </c>
      <c r="FX7" s="41">
        <f t="shared" si="18"/>
        <v>0</v>
      </c>
      <c r="FY7" s="41">
        <f t="shared" si="18"/>
        <v>0</v>
      </c>
      <c r="FZ7" s="41">
        <f t="shared" si="18"/>
        <v>0</v>
      </c>
      <c r="GA7" s="41">
        <f t="shared" si="18"/>
        <v>0</v>
      </c>
      <c r="GB7" s="41">
        <f t="shared" si="18"/>
        <v>0</v>
      </c>
      <c r="GC7" s="41">
        <f t="shared" si="18"/>
        <v>0</v>
      </c>
      <c r="GD7" s="41">
        <f t="shared" si="18"/>
        <v>0</v>
      </c>
      <c r="GE7" s="41">
        <f t="shared" si="18"/>
        <v>0</v>
      </c>
      <c r="GF7" s="41">
        <f t="shared" si="18"/>
        <v>0</v>
      </c>
      <c r="GG7" s="41">
        <f t="shared" si="18"/>
        <v>0</v>
      </c>
      <c r="GH7" s="41">
        <f t="shared" si="18"/>
        <v>0</v>
      </c>
      <c r="GI7" s="41">
        <f t="shared" si="18"/>
        <v>0</v>
      </c>
      <c r="GJ7" s="41">
        <f t="shared" si="18"/>
        <v>0</v>
      </c>
      <c r="GK7" s="41">
        <f t="shared" si="18"/>
        <v>0</v>
      </c>
      <c r="GL7" s="41">
        <f t="shared" si="18"/>
        <v>0</v>
      </c>
      <c r="GM7" s="41">
        <f t="shared" si="18"/>
        <v>0</v>
      </c>
      <c r="GN7" s="41">
        <f t="shared" si="19"/>
        <v>0</v>
      </c>
      <c r="GO7" s="41">
        <f t="shared" si="19"/>
        <v>0</v>
      </c>
      <c r="GP7" s="41">
        <f t="shared" si="19"/>
        <v>0</v>
      </c>
      <c r="GQ7" s="41">
        <f t="shared" si="19"/>
        <v>0</v>
      </c>
      <c r="GR7" s="41">
        <f t="shared" si="19"/>
        <v>0</v>
      </c>
      <c r="GS7" s="41">
        <f t="shared" si="19"/>
        <v>0</v>
      </c>
      <c r="GT7" s="41">
        <f t="shared" si="19"/>
        <v>0</v>
      </c>
      <c r="GU7" s="41">
        <f t="shared" si="19"/>
        <v>0</v>
      </c>
      <c r="GV7" s="41">
        <f t="shared" si="19"/>
        <v>0</v>
      </c>
      <c r="GW7" s="41">
        <f t="shared" si="19"/>
        <v>0</v>
      </c>
      <c r="GX7" s="41">
        <f t="shared" si="19"/>
        <v>0</v>
      </c>
      <c r="GY7" s="41">
        <f t="shared" si="19"/>
        <v>0</v>
      </c>
      <c r="GZ7" s="41">
        <f t="shared" si="19"/>
        <v>0</v>
      </c>
      <c r="HA7" s="41">
        <f t="shared" si="19"/>
        <v>0</v>
      </c>
      <c r="HB7" s="41">
        <f t="shared" si="19"/>
        <v>0</v>
      </c>
      <c r="HC7" s="41">
        <f t="shared" si="19"/>
        <v>0</v>
      </c>
      <c r="HD7" s="41">
        <f t="shared" si="20"/>
        <v>0</v>
      </c>
      <c r="HE7" s="41">
        <f t="shared" si="20"/>
        <v>0</v>
      </c>
      <c r="HF7" s="41">
        <f t="shared" si="20"/>
        <v>0</v>
      </c>
      <c r="HG7" s="41">
        <f t="shared" si="20"/>
        <v>0</v>
      </c>
      <c r="HH7" s="41">
        <f t="shared" si="20"/>
        <v>0</v>
      </c>
      <c r="HI7" s="41">
        <f t="shared" si="20"/>
        <v>0</v>
      </c>
      <c r="HJ7" s="41">
        <f t="shared" si="20"/>
        <v>0</v>
      </c>
    </row>
    <row r="8" spans="1:218" ht="14.4" x14ac:dyDescent="0.3">
      <c r="A8" s="42">
        <v>5</v>
      </c>
      <c r="B8" s="43">
        <f>'CMM2 - AUX CALC'!$F$67</f>
        <v>0</v>
      </c>
      <c r="C8" s="41"/>
      <c r="D8" s="41"/>
      <c r="E8" s="41"/>
      <c r="F8" s="41"/>
      <c r="G8" s="41">
        <f>$B8/(_xlfn.SINGLE(PrazoConcessao)*12-G$3+1)</f>
        <v>0</v>
      </c>
      <c r="H8" s="41">
        <f t="shared" si="7"/>
        <v>0</v>
      </c>
      <c r="I8" s="41">
        <f t="shared" si="7"/>
        <v>0</v>
      </c>
      <c r="J8" s="41">
        <f t="shared" si="7"/>
        <v>0</v>
      </c>
      <c r="K8" s="41">
        <f t="shared" si="7"/>
        <v>0</v>
      </c>
      <c r="L8" s="41">
        <f t="shared" si="7"/>
        <v>0</v>
      </c>
      <c r="M8" s="41">
        <f t="shared" si="7"/>
        <v>0</v>
      </c>
      <c r="N8" s="41">
        <f t="shared" si="7"/>
        <v>0</v>
      </c>
      <c r="O8" s="41">
        <f t="shared" si="7"/>
        <v>0</v>
      </c>
      <c r="P8" s="41">
        <f t="shared" si="7"/>
        <v>0</v>
      </c>
      <c r="Q8" s="41">
        <f t="shared" si="7"/>
        <v>0</v>
      </c>
      <c r="R8" s="41">
        <f t="shared" si="7"/>
        <v>0</v>
      </c>
      <c r="S8" s="41">
        <f t="shared" si="7"/>
        <v>0</v>
      </c>
      <c r="T8" s="41">
        <f t="shared" si="8"/>
        <v>0</v>
      </c>
      <c r="U8" s="41">
        <f t="shared" si="8"/>
        <v>0</v>
      </c>
      <c r="V8" s="41">
        <f t="shared" si="8"/>
        <v>0</v>
      </c>
      <c r="W8" s="41">
        <f t="shared" si="8"/>
        <v>0</v>
      </c>
      <c r="X8" s="41">
        <f t="shared" si="8"/>
        <v>0</v>
      </c>
      <c r="Y8" s="41">
        <f t="shared" si="8"/>
        <v>0</v>
      </c>
      <c r="Z8" s="41">
        <f t="shared" si="8"/>
        <v>0</v>
      </c>
      <c r="AA8" s="41">
        <f t="shared" si="8"/>
        <v>0</v>
      </c>
      <c r="AB8" s="41">
        <f t="shared" si="8"/>
        <v>0</v>
      </c>
      <c r="AC8" s="41">
        <f t="shared" si="8"/>
        <v>0</v>
      </c>
      <c r="AD8" s="41">
        <f t="shared" si="8"/>
        <v>0</v>
      </c>
      <c r="AE8" s="41">
        <f t="shared" si="8"/>
        <v>0</v>
      </c>
      <c r="AF8" s="41">
        <f t="shared" si="8"/>
        <v>0</v>
      </c>
      <c r="AG8" s="41">
        <f t="shared" si="8"/>
        <v>0</v>
      </c>
      <c r="AH8" s="41">
        <f t="shared" si="8"/>
        <v>0</v>
      </c>
      <c r="AI8" s="41">
        <f t="shared" si="8"/>
        <v>0</v>
      </c>
      <c r="AJ8" s="41">
        <f t="shared" si="9"/>
        <v>0</v>
      </c>
      <c r="AK8" s="41">
        <f t="shared" si="9"/>
        <v>0</v>
      </c>
      <c r="AL8" s="41">
        <f t="shared" si="9"/>
        <v>0</v>
      </c>
      <c r="AM8" s="41">
        <f t="shared" si="9"/>
        <v>0</v>
      </c>
      <c r="AN8" s="41">
        <f t="shared" si="9"/>
        <v>0</v>
      </c>
      <c r="AO8" s="41">
        <f t="shared" si="9"/>
        <v>0</v>
      </c>
      <c r="AP8" s="41">
        <f t="shared" si="9"/>
        <v>0</v>
      </c>
      <c r="AQ8" s="41">
        <f t="shared" si="9"/>
        <v>0</v>
      </c>
      <c r="AR8" s="41">
        <f t="shared" si="9"/>
        <v>0</v>
      </c>
      <c r="AS8" s="41">
        <f t="shared" si="9"/>
        <v>0</v>
      </c>
      <c r="AT8" s="41">
        <f t="shared" si="9"/>
        <v>0</v>
      </c>
      <c r="AU8" s="41">
        <f t="shared" si="9"/>
        <v>0</v>
      </c>
      <c r="AV8" s="41">
        <f t="shared" si="9"/>
        <v>0</v>
      </c>
      <c r="AW8" s="41">
        <f t="shared" si="9"/>
        <v>0</v>
      </c>
      <c r="AX8" s="41">
        <f t="shared" si="9"/>
        <v>0</v>
      </c>
      <c r="AY8" s="41">
        <f t="shared" si="9"/>
        <v>0</v>
      </c>
      <c r="AZ8" s="41">
        <f t="shared" si="10"/>
        <v>0</v>
      </c>
      <c r="BA8" s="41">
        <f t="shared" si="10"/>
        <v>0</v>
      </c>
      <c r="BB8" s="41">
        <f t="shared" si="10"/>
        <v>0</v>
      </c>
      <c r="BC8" s="41">
        <f t="shared" si="10"/>
        <v>0</v>
      </c>
      <c r="BD8" s="41">
        <f t="shared" si="10"/>
        <v>0</v>
      </c>
      <c r="BE8" s="41">
        <f t="shared" si="10"/>
        <v>0</v>
      </c>
      <c r="BF8" s="41">
        <f t="shared" si="10"/>
        <v>0</v>
      </c>
      <c r="BG8" s="41">
        <f t="shared" si="10"/>
        <v>0</v>
      </c>
      <c r="BH8" s="41">
        <f t="shared" si="10"/>
        <v>0</v>
      </c>
      <c r="BI8" s="41">
        <f t="shared" si="10"/>
        <v>0</v>
      </c>
      <c r="BJ8" s="41">
        <f t="shared" si="10"/>
        <v>0</v>
      </c>
      <c r="BK8" s="41">
        <f t="shared" si="10"/>
        <v>0</v>
      </c>
      <c r="BL8" s="41">
        <f t="shared" si="10"/>
        <v>0</v>
      </c>
      <c r="BM8" s="41">
        <f t="shared" si="10"/>
        <v>0</v>
      </c>
      <c r="BN8" s="41">
        <f t="shared" si="10"/>
        <v>0</v>
      </c>
      <c r="BO8" s="41">
        <f t="shared" si="10"/>
        <v>0</v>
      </c>
      <c r="BP8" s="41">
        <f t="shared" si="11"/>
        <v>0</v>
      </c>
      <c r="BQ8" s="41">
        <f t="shared" si="11"/>
        <v>0</v>
      </c>
      <c r="BR8" s="41">
        <f t="shared" si="11"/>
        <v>0</v>
      </c>
      <c r="BS8" s="41">
        <f t="shared" si="11"/>
        <v>0</v>
      </c>
      <c r="BT8" s="41">
        <f t="shared" si="11"/>
        <v>0</v>
      </c>
      <c r="BU8" s="41">
        <f t="shared" si="11"/>
        <v>0</v>
      </c>
      <c r="BV8" s="41">
        <f t="shared" si="11"/>
        <v>0</v>
      </c>
      <c r="BW8" s="41">
        <f t="shared" si="11"/>
        <v>0</v>
      </c>
      <c r="BX8" s="41">
        <f t="shared" si="11"/>
        <v>0</v>
      </c>
      <c r="BY8" s="41">
        <f t="shared" si="11"/>
        <v>0</v>
      </c>
      <c r="BZ8" s="41">
        <f t="shared" si="11"/>
        <v>0</v>
      </c>
      <c r="CA8" s="41">
        <f t="shared" si="11"/>
        <v>0</v>
      </c>
      <c r="CB8" s="41">
        <f t="shared" si="11"/>
        <v>0</v>
      </c>
      <c r="CC8" s="41">
        <f t="shared" si="11"/>
        <v>0</v>
      </c>
      <c r="CD8" s="41">
        <f t="shared" si="11"/>
        <v>0</v>
      </c>
      <c r="CE8" s="41">
        <f t="shared" si="11"/>
        <v>0</v>
      </c>
      <c r="CF8" s="41">
        <f t="shared" si="12"/>
        <v>0</v>
      </c>
      <c r="CG8" s="41">
        <f t="shared" si="12"/>
        <v>0</v>
      </c>
      <c r="CH8" s="41">
        <f t="shared" si="12"/>
        <v>0</v>
      </c>
      <c r="CI8" s="41">
        <f t="shared" si="12"/>
        <v>0</v>
      </c>
      <c r="CJ8" s="41">
        <f t="shared" si="12"/>
        <v>0</v>
      </c>
      <c r="CK8" s="41">
        <f t="shared" si="12"/>
        <v>0</v>
      </c>
      <c r="CL8" s="41">
        <f t="shared" si="12"/>
        <v>0</v>
      </c>
      <c r="CM8" s="41">
        <f t="shared" si="12"/>
        <v>0</v>
      </c>
      <c r="CN8" s="41">
        <f t="shared" si="12"/>
        <v>0</v>
      </c>
      <c r="CO8" s="41">
        <f t="shared" si="12"/>
        <v>0</v>
      </c>
      <c r="CP8" s="41">
        <f t="shared" si="12"/>
        <v>0</v>
      </c>
      <c r="CQ8" s="41">
        <f t="shared" si="12"/>
        <v>0</v>
      </c>
      <c r="CR8" s="41">
        <f t="shared" si="12"/>
        <v>0</v>
      </c>
      <c r="CS8" s="41">
        <f t="shared" si="12"/>
        <v>0</v>
      </c>
      <c r="CT8" s="41">
        <f t="shared" si="12"/>
        <v>0</v>
      </c>
      <c r="CU8" s="41">
        <f t="shared" si="12"/>
        <v>0</v>
      </c>
      <c r="CV8" s="41">
        <f t="shared" si="13"/>
        <v>0</v>
      </c>
      <c r="CW8" s="41">
        <f t="shared" si="13"/>
        <v>0</v>
      </c>
      <c r="CX8" s="41">
        <f t="shared" si="13"/>
        <v>0</v>
      </c>
      <c r="CY8" s="41">
        <f t="shared" si="13"/>
        <v>0</v>
      </c>
      <c r="CZ8" s="41">
        <f t="shared" si="13"/>
        <v>0</v>
      </c>
      <c r="DA8" s="41">
        <f t="shared" si="13"/>
        <v>0</v>
      </c>
      <c r="DB8" s="41">
        <f t="shared" si="13"/>
        <v>0</v>
      </c>
      <c r="DC8" s="41">
        <f t="shared" si="13"/>
        <v>0</v>
      </c>
      <c r="DD8" s="41">
        <f t="shared" si="13"/>
        <v>0</v>
      </c>
      <c r="DE8" s="41">
        <f t="shared" si="13"/>
        <v>0</v>
      </c>
      <c r="DF8" s="41">
        <f t="shared" si="13"/>
        <v>0</v>
      </c>
      <c r="DG8" s="41">
        <f t="shared" si="13"/>
        <v>0</v>
      </c>
      <c r="DH8" s="41">
        <f t="shared" si="13"/>
        <v>0</v>
      </c>
      <c r="DI8" s="41">
        <f t="shared" si="13"/>
        <v>0</v>
      </c>
      <c r="DJ8" s="41">
        <f t="shared" si="13"/>
        <v>0</v>
      </c>
      <c r="DK8" s="41">
        <f t="shared" si="13"/>
        <v>0</v>
      </c>
      <c r="DL8" s="41">
        <f t="shared" si="14"/>
        <v>0</v>
      </c>
      <c r="DM8" s="41">
        <f t="shared" si="14"/>
        <v>0</v>
      </c>
      <c r="DN8" s="41">
        <f t="shared" si="14"/>
        <v>0</v>
      </c>
      <c r="DO8" s="41">
        <f t="shared" si="14"/>
        <v>0</v>
      </c>
      <c r="DP8" s="41">
        <f t="shared" si="14"/>
        <v>0</v>
      </c>
      <c r="DQ8" s="41">
        <f t="shared" si="14"/>
        <v>0</v>
      </c>
      <c r="DR8" s="41">
        <f t="shared" si="14"/>
        <v>0</v>
      </c>
      <c r="DS8" s="41">
        <f t="shared" si="14"/>
        <v>0</v>
      </c>
      <c r="DT8" s="41">
        <f t="shared" si="14"/>
        <v>0</v>
      </c>
      <c r="DU8" s="41">
        <f t="shared" si="14"/>
        <v>0</v>
      </c>
      <c r="DV8" s="41">
        <f t="shared" si="14"/>
        <v>0</v>
      </c>
      <c r="DW8" s="41">
        <f t="shared" si="14"/>
        <v>0</v>
      </c>
      <c r="DX8" s="41">
        <f t="shared" si="14"/>
        <v>0</v>
      </c>
      <c r="DY8" s="41">
        <f t="shared" si="14"/>
        <v>0</v>
      </c>
      <c r="DZ8" s="41">
        <f t="shared" si="14"/>
        <v>0</v>
      </c>
      <c r="EA8" s="41">
        <f t="shared" si="14"/>
        <v>0</v>
      </c>
      <c r="EB8" s="41">
        <f t="shared" si="15"/>
        <v>0</v>
      </c>
      <c r="EC8" s="41">
        <f t="shared" si="15"/>
        <v>0</v>
      </c>
      <c r="ED8" s="41">
        <f t="shared" si="15"/>
        <v>0</v>
      </c>
      <c r="EE8" s="41">
        <f t="shared" si="15"/>
        <v>0</v>
      </c>
      <c r="EF8" s="41">
        <f t="shared" si="15"/>
        <v>0</v>
      </c>
      <c r="EG8" s="41">
        <f t="shared" si="15"/>
        <v>0</v>
      </c>
      <c r="EH8" s="41">
        <f t="shared" si="15"/>
        <v>0</v>
      </c>
      <c r="EI8" s="41">
        <f t="shared" si="15"/>
        <v>0</v>
      </c>
      <c r="EJ8" s="41">
        <f t="shared" si="15"/>
        <v>0</v>
      </c>
      <c r="EK8" s="41">
        <f t="shared" si="15"/>
        <v>0</v>
      </c>
      <c r="EL8" s="41">
        <f t="shared" si="15"/>
        <v>0</v>
      </c>
      <c r="EM8" s="41">
        <f t="shared" si="15"/>
        <v>0</v>
      </c>
      <c r="EN8" s="41">
        <f t="shared" si="15"/>
        <v>0</v>
      </c>
      <c r="EO8" s="41">
        <f t="shared" si="15"/>
        <v>0</v>
      </c>
      <c r="EP8" s="41">
        <f t="shared" si="15"/>
        <v>0</v>
      </c>
      <c r="EQ8" s="41">
        <f t="shared" si="15"/>
        <v>0</v>
      </c>
      <c r="ER8" s="41">
        <f t="shared" si="16"/>
        <v>0</v>
      </c>
      <c r="ES8" s="41">
        <f t="shared" si="16"/>
        <v>0</v>
      </c>
      <c r="ET8" s="41">
        <f t="shared" si="16"/>
        <v>0</v>
      </c>
      <c r="EU8" s="41">
        <f t="shared" si="16"/>
        <v>0</v>
      </c>
      <c r="EV8" s="41">
        <f t="shared" si="16"/>
        <v>0</v>
      </c>
      <c r="EW8" s="41">
        <f t="shared" si="16"/>
        <v>0</v>
      </c>
      <c r="EX8" s="41">
        <f t="shared" si="16"/>
        <v>0</v>
      </c>
      <c r="EY8" s="41">
        <f t="shared" si="16"/>
        <v>0</v>
      </c>
      <c r="EZ8" s="41">
        <f t="shared" si="16"/>
        <v>0</v>
      </c>
      <c r="FA8" s="41">
        <f t="shared" si="16"/>
        <v>0</v>
      </c>
      <c r="FB8" s="41">
        <f t="shared" si="16"/>
        <v>0</v>
      </c>
      <c r="FC8" s="41">
        <f t="shared" si="16"/>
        <v>0</v>
      </c>
      <c r="FD8" s="41">
        <f t="shared" si="16"/>
        <v>0</v>
      </c>
      <c r="FE8" s="41">
        <f t="shared" si="16"/>
        <v>0</v>
      </c>
      <c r="FF8" s="41">
        <f t="shared" si="16"/>
        <v>0</v>
      </c>
      <c r="FG8" s="41">
        <f t="shared" si="16"/>
        <v>0</v>
      </c>
      <c r="FH8" s="41">
        <f t="shared" si="17"/>
        <v>0</v>
      </c>
      <c r="FI8" s="41">
        <f t="shared" si="17"/>
        <v>0</v>
      </c>
      <c r="FJ8" s="41">
        <f t="shared" si="17"/>
        <v>0</v>
      </c>
      <c r="FK8" s="41">
        <f t="shared" si="17"/>
        <v>0</v>
      </c>
      <c r="FL8" s="41">
        <f t="shared" si="17"/>
        <v>0</v>
      </c>
      <c r="FM8" s="41">
        <f t="shared" si="17"/>
        <v>0</v>
      </c>
      <c r="FN8" s="41">
        <f t="shared" si="17"/>
        <v>0</v>
      </c>
      <c r="FO8" s="41">
        <f t="shared" si="17"/>
        <v>0</v>
      </c>
      <c r="FP8" s="41">
        <f t="shared" si="17"/>
        <v>0</v>
      </c>
      <c r="FQ8" s="41">
        <f t="shared" si="17"/>
        <v>0</v>
      </c>
      <c r="FR8" s="41">
        <f t="shared" si="17"/>
        <v>0</v>
      </c>
      <c r="FS8" s="41">
        <f t="shared" si="17"/>
        <v>0</v>
      </c>
      <c r="FT8" s="41">
        <f t="shared" si="17"/>
        <v>0</v>
      </c>
      <c r="FU8" s="41">
        <f t="shared" si="17"/>
        <v>0</v>
      </c>
      <c r="FV8" s="41">
        <f t="shared" si="17"/>
        <v>0</v>
      </c>
      <c r="FW8" s="41">
        <f t="shared" si="17"/>
        <v>0</v>
      </c>
      <c r="FX8" s="41">
        <f t="shared" si="18"/>
        <v>0</v>
      </c>
      <c r="FY8" s="41">
        <f t="shared" si="18"/>
        <v>0</v>
      </c>
      <c r="FZ8" s="41">
        <f t="shared" si="18"/>
        <v>0</v>
      </c>
      <c r="GA8" s="41">
        <f t="shared" si="18"/>
        <v>0</v>
      </c>
      <c r="GB8" s="41">
        <f t="shared" si="18"/>
        <v>0</v>
      </c>
      <c r="GC8" s="41">
        <f t="shared" si="18"/>
        <v>0</v>
      </c>
      <c r="GD8" s="41">
        <f t="shared" si="18"/>
        <v>0</v>
      </c>
      <c r="GE8" s="41">
        <f t="shared" si="18"/>
        <v>0</v>
      </c>
      <c r="GF8" s="41">
        <f t="shared" si="18"/>
        <v>0</v>
      </c>
      <c r="GG8" s="41">
        <f t="shared" si="18"/>
        <v>0</v>
      </c>
      <c r="GH8" s="41">
        <f t="shared" si="18"/>
        <v>0</v>
      </c>
      <c r="GI8" s="41">
        <f t="shared" si="18"/>
        <v>0</v>
      </c>
      <c r="GJ8" s="41">
        <f t="shared" si="18"/>
        <v>0</v>
      </c>
      <c r="GK8" s="41">
        <f t="shared" si="18"/>
        <v>0</v>
      </c>
      <c r="GL8" s="41">
        <f t="shared" si="18"/>
        <v>0</v>
      </c>
      <c r="GM8" s="41">
        <f t="shared" si="18"/>
        <v>0</v>
      </c>
      <c r="GN8" s="41">
        <f t="shared" si="19"/>
        <v>0</v>
      </c>
      <c r="GO8" s="41">
        <f t="shared" si="19"/>
        <v>0</v>
      </c>
      <c r="GP8" s="41">
        <f t="shared" si="19"/>
        <v>0</v>
      </c>
      <c r="GQ8" s="41">
        <f t="shared" si="19"/>
        <v>0</v>
      </c>
      <c r="GR8" s="41">
        <f t="shared" si="19"/>
        <v>0</v>
      </c>
      <c r="GS8" s="41">
        <f t="shared" si="19"/>
        <v>0</v>
      </c>
      <c r="GT8" s="41">
        <f t="shared" si="19"/>
        <v>0</v>
      </c>
      <c r="GU8" s="41">
        <f t="shared" si="19"/>
        <v>0</v>
      </c>
      <c r="GV8" s="41">
        <f t="shared" si="19"/>
        <v>0</v>
      </c>
      <c r="GW8" s="41">
        <f t="shared" si="19"/>
        <v>0</v>
      </c>
      <c r="GX8" s="41">
        <f t="shared" si="19"/>
        <v>0</v>
      </c>
      <c r="GY8" s="41">
        <f t="shared" si="19"/>
        <v>0</v>
      </c>
      <c r="GZ8" s="41">
        <f t="shared" si="19"/>
        <v>0</v>
      </c>
      <c r="HA8" s="41">
        <f t="shared" si="19"/>
        <v>0</v>
      </c>
      <c r="HB8" s="41">
        <f t="shared" si="19"/>
        <v>0</v>
      </c>
      <c r="HC8" s="41">
        <f t="shared" si="19"/>
        <v>0</v>
      </c>
      <c r="HD8" s="41">
        <f t="shared" si="20"/>
        <v>0</v>
      </c>
      <c r="HE8" s="41">
        <f t="shared" si="20"/>
        <v>0</v>
      </c>
      <c r="HF8" s="41">
        <f t="shared" si="20"/>
        <v>0</v>
      </c>
      <c r="HG8" s="41">
        <f t="shared" si="20"/>
        <v>0</v>
      </c>
      <c r="HH8" s="41">
        <f t="shared" si="20"/>
        <v>0</v>
      </c>
      <c r="HI8" s="41">
        <f t="shared" si="20"/>
        <v>0</v>
      </c>
      <c r="HJ8" s="41">
        <f t="shared" si="20"/>
        <v>0</v>
      </c>
    </row>
    <row r="9" spans="1:218" ht="14.4" x14ac:dyDescent="0.3">
      <c r="A9" s="42">
        <v>6</v>
      </c>
      <c r="B9" s="43">
        <f>'CMM2 - AUX CALC'!$G$67</f>
        <v>0</v>
      </c>
      <c r="C9" s="41"/>
      <c r="D9" s="41"/>
      <c r="E9" s="41"/>
      <c r="F9" s="41"/>
      <c r="G9" s="41"/>
      <c r="H9" s="41">
        <f>$B9/(_xlfn.SINGLE(PrazoConcessao)*12-H$3+1)</f>
        <v>0</v>
      </c>
      <c r="I9" s="41">
        <f t="shared" si="7"/>
        <v>0</v>
      </c>
      <c r="J9" s="41">
        <f t="shared" si="7"/>
        <v>0</v>
      </c>
      <c r="K9" s="41">
        <f t="shared" si="7"/>
        <v>0</v>
      </c>
      <c r="L9" s="41">
        <f t="shared" si="7"/>
        <v>0</v>
      </c>
      <c r="M9" s="41">
        <f t="shared" si="7"/>
        <v>0</v>
      </c>
      <c r="N9" s="41">
        <f t="shared" si="7"/>
        <v>0</v>
      </c>
      <c r="O9" s="41">
        <f t="shared" si="7"/>
        <v>0</v>
      </c>
      <c r="P9" s="41">
        <f t="shared" si="7"/>
        <v>0</v>
      </c>
      <c r="Q9" s="41">
        <f t="shared" si="7"/>
        <v>0</v>
      </c>
      <c r="R9" s="41">
        <f t="shared" si="7"/>
        <v>0</v>
      </c>
      <c r="S9" s="41">
        <f t="shared" si="7"/>
        <v>0</v>
      </c>
      <c r="T9" s="41">
        <f t="shared" si="8"/>
        <v>0</v>
      </c>
      <c r="U9" s="41">
        <f t="shared" si="8"/>
        <v>0</v>
      </c>
      <c r="V9" s="41">
        <f t="shared" si="8"/>
        <v>0</v>
      </c>
      <c r="W9" s="41">
        <f t="shared" si="8"/>
        <v>0</v>
      </c>
      <c r="X9" s="41">
        <f t="shared" si="8"/>
        <v>0</v>
      </c>
      <c r="Y9" s="41">
        <f t="shared" si="8"/>
        <v>0</v>
      </c>
      <c r="Z9" s="41">
        <f t="shared" si="8"/>
        <v>0</v>
      </c>
      <c r="AA9" s="41">
        <f t="shared" si="8"/>
        <v>0</v>
      </c>
      <c r="AB9" s="41">
        <f t="shared" si="8"/>
        <v>0</v>
      </c>
      <c r="AC9" s="41">
        <f t="shared" si="8"/>
        <v>0</v>
      </c>
      <c r="AD9" s="41">
        <f t="shared" si="8"/>
        <v>0</v>
      </c>
      <c r="AE9" s="41">
        <f t="shared" si="8"/>
        <v>0</v>
      </c>
      <c r="AF9" s="41">
        <f t="shared" si="8"/>
        <v>0</v>
      </c>
      <c r="AG9" s="41">
        <f t="shared" si="8"/>
        <v>0</v>
      </c>
      <c r="AH9" s="41">
        <f t="shared" si="8"/>
        <v>0</v>
      </c>
      <c r="AI9" s="41">
        <f t="shared" si="8"/>
        <v>0</v>
      </c>
      <c r="AJ9" s="41">
        <f t="shared" si="9"/>
        <v>0</v>
      </c>
      <c r="AK9" s="41">
        <f t="shared" si="9"/>
        <v>0</v>
      </c>
      <c r="AL9" s="41">
        <f t="shared" si="9"/>
        <v>0</v>
      </c>
      <c r="AM9" s="41">
        <f t="shared" si="9"/>
        <v>0</v>
      </c>
      <c r="AN9" s="41">
        <f t="shared" si="9"/>
        <v>0</v>
      </c>
      <c r="AO9" s="41">
        <f t="shared" si="9"/>
        <v>0</v>
      </c>
      <c r="AP9" s="41">
        <f t="shared" si="9"/>
        <v>0</v>
      </c>
      <c r="AQ9" s="41">
        <f t="shared" si="9"/>
        <v>0</v>
      </c>
      <c r="AR9" s="41">
        <f t="shared" si="9"/>
        <v>0</v>
      </c>
      <c r="AS9" s="41">
        <f t="shared" si="9"/>
        <v>0</v>
      </c>
      <c r="AT9" s="41">
        <f t="shared" si="9"/>
        <v>0</v>
      </c>
      <c r="AU9" s="41">
        <f t="shared" si="9"/>
        <v>0</v>
      </c>
      <c r="AV9" s="41">
        <f t="shared" si="9"/>
        <v>0</v>
      </c>
      <c r="AW9" s="41">
        <f t="shared" si="9"/>
        <v>0</v>
      </c>
      <c r="AX9" s="41">
        <f t="shared" si="9"/>
        <v>0</v>
      </c>
      <c r="AY9" s="41">
        <f t="shared" si="9"/>
        <v>0</v>
      </c>
      <c r="AZ9" s="41">
        <f t="shared" si="10"/>
        <v>0</v>
      </c>
      <c r="BA9" s="41">
        <f t="shared" si="10"/>
        <v>0</v>
      </c>
      <c r="BB9" s="41">
        <f t="shared" si="10"/>
        <v>0</v>
      </c>
      <c r="BC9" s="41">
        <f t="shared" si="10"/>
        <v>0</v>
      </c>
      <c r="BD9" s="41">
        <f t="shared" si="10"/>
        <v>0</v>
      </c>
      <c r="BE9" s="41">
        <f t="shared" si="10"/>
        <v>0</v>
      </c>
      <c r="BF9" s="41">
        <f t="shared" si="10"/>
        <v>0</v>
      </c>
      <c r="BG9" s="41">
        <f t="shared" si="10"/>
        <v>0</v>
      </c>
      <c r="BH9" s="41">
        <f t="shared" si="10"/>
        <v>0</v>
      </c>
      <c r="BI9" s="41">
        <f t="shared" si="10"/>
        <v>0</v>
      </c>
      <c r="BJ9" s="41">
        <f t="shared" si="10"/>
        <v>0</v>
      </c>
      <c r="BK9" s="41">
        <f t="shared" si="10"/>
        <v>0</v>
      </c>
      <c r="BL9" s="41">
        <f t="shared" si="10"/>
        <v>0</v>
      </c>
      <c r="BM9" s="41">
        <f t="shared" si="10"/>
        <v>0</v>
      </c>
      <c r="BN9" s="41">
        <f t="shared" si="10"/>
        <v>0</v>
      </c>
      <c r="BO9" s="41">
        <f t="shared" si="10"/>
        <v>0</v>
      </c>
      <c r="BP9" s="41">
        <f t="shared" si="11"/>
        <v>0</v>
      </c>
      <c r="BQ9" s="41">
        <f t="shared" si="11"/>
        <v>0</v>
      </c>
      <c r="BR9" s="41">
        <f t="shared" si="11"/>
        <v>0</v>
      </c>
      <c r="BS9" s="41">
        <f t="shared" si="11"/>
        <v>0</v>
      </c>
      <c r="BT9" s="41">
        <f t="shared" si="11"/>
        <v>0</v>
      </c>
      <c r="BU9" s="41">
        <f t="shared" si="11"/>
        <v>0</v>
      </c>
      <c r="BV9" s="41">
        <f t="shared" si="11"/>
        <v>0</v>
      </c>
      <c r="BW9" s="41">
        <f t="shared" si="11"/>
        <v>0</v>
      </c>
      <c r="BX9" s="41">
        <f t="shared" si="11"/>
        <v>0</v>
      </c>
      <c r="BY9" s="41">
        <f t="shared" si="11"/>
        <v>0</v>
      </c>
      <c r="BZ9" s="41">
        <f t="shared" si="11"/>
        <v>0</v>
      </c>
      <c r="CA9" s="41">
        <f t="shared" si="11"/>
        <v>0</v>
      </c>
      <c r="CB9" s="41">
        <f t="shared" si="11"/>
        <v>0</v>
      </c>
      <c r="CC9" s="41">
        <f t="shared" si="11"/>
        <v>0</v>
      </c>
      <c r="CD9" s="41">
        <f t="shared" si="11"/>
        <v>0</v>
      </c>
      <c r="CE9" s="41">
        <f t="shared" si="11"/>
        <v>0</v>
      </c>
      <c r="CF9" s="41">
        <f t="shared" si="12"/>
        <v>0</v>
      </c>
      <c r="CG9" s="41">
        <f t="shared" si="12"/>
        <v>0</v>
      </c>
      <c r="CH9" s="41">
        <f t="shared" si="12"/>
        <v>0</v>
      </c>
      <c r="CI9" s="41">
        <f t="shared" si="12"/>
        <v>0</v>
      </c>
      <c r="CJ9" s="41">
        <f t="shared" si="12"/>
        <v>0</v>
      </c>
      <c r="CK9" s="41">
        <f t="shared" si="12"/>
        <v>0</v>
      </c>
      <c r="CL9" s="41">
        <f t="shared" si="12"/>
        <v>0</v>
      </c>
      <c r="CM9" s="41">
        <f t="shared" si="12"/>
        <v>0</v>
      </c>
      <c r="CN9" s="41">
        <f t="shared" si="12"/>
        <v>0</v>
      </c>
      <c r="CO9" s="41">
        <f t="shared" si="12"/>
        <v>0</v>
      </c>
      <c r="CP9" s="41">
        <f t="shared" si="12"/>
        <v>0</v>
      </c>
      <c r="CQ9" s="41">
        <f t="shared" si="12"/>
        <v>0</v>
      </c>
      <c r="CR9" s="41">
        <f t="shared" si="12"/>
        <v>0</v>
      </c>
      <c r="CS9" s="41">
        <f t="shared" si="12"/>
        <v>0</v>
      </c>
      <c r="CT9" s="41">
        <f t="shared" si="12"/>
        <v>0</v>
      </c>
      <c r="CU9" s="41">
        <f t="shared" si="12"/>
        <v>0</v>
      </c>
      <c r="CV9" s="41">
        <f t="shared" si="13"/>
        <v>0</v>
      </c>
      <c r="CW9" s="41">
        <f t="shared" si="13"/>
        <v>0</v>
      </c>
      <c r="CX9" s="41">
        <f t="shared" si="13"/>
        <v>0</v>
      </c>
      <c r="CY9" s="41">
        <f t="shared" si="13"/>
        <v>0</v>
      </c>
      <c r="CZ9" s="41">
        <f t="shared" si="13"/>
        <v>0</v>
      </c>
      <c r="DA9" s="41">
        <f t="shared" si="13"/>
        <v>0</v>
      </c>
      <c r="DB9" s="41">
        <f t="shared" si="13"/>
        <v>0</v>
      </c>
      <c r="DC9" s="41">
        <f t="shared" si="13"/>
        <v>0</v>
      </c>
      <c r="DD9" s="41">
        <f t="shared" si="13"/>
        <v>0</v>
      </c>
      <c r="DE9" s="41">
        <f t="shared" si="13"/>
        <v>0</v>
      </c>
      <c r="DF9" s="41">
        <f t="shared" si="13"/>
        <v>0</v>
      </c>
      <c r="DG9" s="41">
        <f t="shared" si="13"/>
        <v>0</v>
      </c>
      <c r="DH9" s="41">
        <f t="shared" si="13"/>
        <v>0</v>
      </c>
      <c r="DI9" s="41">
        <f t="shared" si="13"/>
        <v>0</v>
      </c>
      <c r="DJ9" s="41">
        <f t="shared" si="13"/>
        <v>0</v>
      </c>
      <c r="DK9" s="41">
        <f t="shared" si="13"/>
        <v>0</v>
      </c>
      <c r="DL9" s="41">
        <f t="shared" si="14"/>
        <v>0</v>
      </c>
      <c r="DM9" s="41">
        <f t="shared" si="14"/>
        <v>0</v>
      </c>
      <c r="DN9" s="41">
        <f t="shared" si="14"/>
        <v>0</v>
      </c>
      <c r="DO9" s="41">
        <f t="shared" si="14"/>
        <v>0</v>
      </c>
      <c r="DP9" s="41">
        <f t="shared" si="14"/>
        <v>0</v>
      </c>
      <c r="DQ9" s="41">
        <f t="shared" si="14"/>
        <v>0</v>
      </c>
      <c r="DR9" s="41">
        <f t="shared" si="14"/>
        <v>0</v>
      </c>
      <c r="DS9" s="41">
        <f t="shared" si="14"/>
        <v>0</v>
      </c>
      <c r="DT9" s="41">
        <f t="shared" si="14"/>
        <v>0</v>
      </c>
      <c r="DU9" s="41">
        <f t="shared" si="14"/>
        <v>0</v>
      </c>
      <c r="DV9" s="41">
        <f t="shared" si="14"/>
        <v>0</v>
      </c>
      <c r="DW9" s="41">
        <f t="shared" si="14"/>
        <v>0</v>
      </c>
      <c r="DX9" s="41">
        <f t="shared" si="14"/>
        <v>0</v>
      </c>
      <c r="DY9" s="41">
        <f t="shared" si="14"/>
        <v>0</v>
      </c>
      <c r="DZ9" s="41">
        <f t="shared" si="14"/>
        <v>0</v>
      </c>
      <c r="EA9" s="41">
        <f t="shared" si="14"/>
        <v>0</v>
      </c>
      <c r="EB9" s="41">
        <f t="shared" si="15"/>
        <v>0</v>
      </c>
      <c r="EC9" s="41">
        <f t="shared" si="15"/>
        <v>0</v>
      </c>
      <c r="ED9" s="41">
        <f t="shared" si="15"/>
        <v>0</v>
      </c>
      <c r="EE9" s="41">
        <f t="shared" si="15"/>
        <v>0</v>
      </c>
      <c r="EF9" s="41">
        <f t="shared" si="15"/>
        <v>0</v>
      </c>
      <c r="EG9" s="41">
        <f t="shared" si="15"/>
        <v>0</v>
      </c>
      <c r="EH9" s="41">
        <f t="shared" si="15"/>
        <v>0</v>
      </c>
      <c r="EI9" s="41">
        <f t="shared" si="15"/>
        <v>0</v>
      </c>
      <c r="EJ9" s="41">
        <f t="shared" si="15"/>
        <v>0</v>
      </c>
      <c r="EK9" s="41">
        <f t="shared" si="15"/>
        <v>0</v>
      </c>
      <c r="EL9" s="41">
        <f t="shared" si="15"/>
        <v>0</v>
      </c>
      <c r="EM9" s="41">
        <f t="shared" si="15"/>
        <v>0</v>
      </c>
      <c r="EN9" s="41">
        <f t="shared" si="15"/>
        <v>0</v>
      </c>
      <c r="EO9" s="41">
        <f t="shared" si="15"/>
        <v>0</v>
      </c>
      <c r="EP9" s="41">
        <f t="shared" si="15"/>
        <v>0</v>
      </c>
      <c r="EQ9" s="41">
        <f t="shared" si="15"/>
        <v>0</v>
      </c>
      <c r="ER9" s="41">
        <f t="shared" si="16"/>
        <v>0</v>
      </c>
      <c r="ES9" s="41">
        <f t="shared" si="16"/>
        <v>0</v>
      </c>
      <c r="ET9" s="41">
        <f t="shared" si="16"/>
        <v>0</v>
      </c>
      <c r="EU9" s="41">
        <f t="shared" si="16"/>
        <v>0</v>
      </c>
      <c r="EV9" s="41">
        <f t="shared" si="16"/>
        <v>0</v>
      </c>
      <c r="EW9" s="41">
        <f t="shared" si="16"/>
        <v>0</v>
      </c>
      <c r="EX9" s="41">
        <f t="shared" si="16"/>
        <v>0</v>
      </c>
      <c r="EY9" s="41">
        <f t="shared" si="16"/>
        <v>0</v>
      </c>
      <c r="EZ9" s="41">
        <f t="shared" si="16"/>
        <v>0</v>
      </c>
      <c r="FA9" s="41">
        <f t="shared" si="16"/>
        <v>0</v>
      </c>
      <c r="FB9" s="41">
        <f t="shared" si="16"/>
        <v>0</v>
      </c>
      <c r="FC9" s="41">
        <f t="shared" si="16"/>
        <v>0</v>
      </c>
      <c r="FD9" s="41">
        <f t="shared" si="16"/>
        <v>0</v>
      </c>
      <c r="FE9" s="41">
        <f t="shared" si="16"/>
        <v>0</v>
      </c>
      <c r="FF9" s="41">
        <f t="shared" si="16"/>
        <v>0</v>
      </c>
      <c r="FG9" s="41">
        <f t="shared" si="16"/>
        <v>0</v>
      </c>
      <c r="FH9" s="41">
        <f t="shared" si="17"/>
        <v>0</v>
      </c>
      <c r="FI9" s="41">
        <f t="shared" si="17"/>
        <v>0</v>
      </c>
      <c r="FJ9" s="41">
        <f t="shared" si="17"/>
        <v>0</v>
      </c>
      <c r="FK9" s="41">
        <f t="shared" si="17"/>
        <v>0</v>
      </c>
      <c r="FL9" s="41">
        <f t="shared" si="17"/>
        <v>0</v>
      </c>
      <c r="FM9" s="41">
        <f t="shared" si="17"/>
        <v>0</v>
      </c>
      <c r="FN9" s="41">
        <f t="shared" si="17"/>
        <v>0</v>
      </c>
      <c r="FO9" s="41">
        <f t="shared" si="17"/>
        <v>0</v>
      </c>
      <c r="FP9" s="41">
        <f t="shared" si="17"/>
        <v>0</v>
      </c>
      <c r="FQ9" s="41">
        <f t="shared" si="17"/>
        <v>0</v>
      </c>
      <c r="FR9" s="41">
        <f t="shared" si="17"/>
        <v>0</v>
      </c>
      <c r="FS9" s="41">
        <f t="shared" si="17"/>
        <v>0</v>
      </c>
      <c r="FT9" s="41">
        <f t="shared" si="17"/>
        <v>0</v>
      </c>
      <c r="FU9" s="41">
        <f t="shared" si="17"/>
        <v>0</v>
      </c>
      <c r="FV9" s="41">
        <f t="shared" si="17"/>
        <v>0</v>
      </c>
      <c r="FW9" s="41">
        <f t="shared" si="17"/>
        <v>0</v>
      </c>
      <c r="FX9" s="41">
        <f t="shared" si="18"/>
        <v>0</v>
      </c>
      <c r="FY9" s="41">
        <f t="shared" si="18"/>
        <v>0</v>
      </c>
      <c r="FZ9" s="41">
        <f t="shared" si="18"/>
        <v>0</v>
      </c>
      <c r="GA9" s="41">
        <f t="shared" si="18"/>
        <v>0</v>
      </c>
      <c r="GB9" s="41">
        <f t="shared" si="18"/>
        <v>0</v>
      </c>
      <c r="GC9" s="41">
        <f t="shared" si="18"/>
        <v>0</v>
      </c>
      <c r="GD9" s="41">
        <f t="shared" si="18"/>
        <v>0</v>
      </c>
      <c r="GE9" s="41">
        <f t="shared" si="18"/>
        <v>0</v>
      </c>
      <c r="GF9" s="41">
        <f t="shared" si="18"/>
        <v>0</v>
      </c>
      <c r="GG9" s="41">
        <f t="shared" si="18"/>
        <v>0</v>
      </c>
      <c r="GH9" s="41">
        <f t="shared" si="18"/>
        <v>0</v>
      </c>
      <c r="GI9" s="41">
        <f t="shared" si="18"/>
        <v>0</v>
      </c>
      <c r="GJ9" s="41">
        <f t="shared" si="18"/>
        <v>0</v>
      </c>
      <c r="GK9" s="41">
        <f t="shared" si="18"/>
        <v>0</v>
      </c>
      <c r="GL9" s="41">
        <f t="shared" si="18"/>
        <v>0</v>
      </c>
      <c r="GM9" s="41">
        <f t="shared" si="18"/>
        <v>0</v>
      </c>
      <c r="GN9" s="41">
        <f t="shared" si="19"/>
        <v>0</v>
      </c>
      <c r="GO9" s="41">
        <f t="shared" si="19"/>
        <v>0</v>
      </c>
      <c r="GP9" s="41">
        <f t="shared" si="19"/>
        <v>0</v>
      </c>
      <c r="GQ9" s="41">
        <f t="shared" si="19"/>
        <v>0</v>
      </c>
      <c r="GR9" s="41">
        <f t="shared" si="19"/>
        <v>0</v>
      </c>
      <c r="GS9" s="41">
        <f t="shared" si="19"/>
        <v>0</v>
      </c>
      <c r="GT9" s="41">
        <f t="shared" si="19"/>
        <v>0</v>
      </c>
      <c r="GU9" s="41">
        <f t="shared" si="19"/>
        <v>0</v>
      </c>
      <c r="GV9" s="41">
        <f t="shared" si="19"/>
        <v>0</v>
      </c>
      <c r="GW9" s="41">
        <f t="shared" si="19"/>
        <v>0</v>
      </c>
      <c r="GX9" s="41">
        <f t="shared" si="19"/>
        <v>0</v>
      </c>
      <c r="GY9" s="41">
        <f t="shared" si="19"/>
        <v>0</v>
      </c>
      <c r="GZ9" s="41">
        <f t="shared" si="19"/>
        <v>0</v>
      </c>
      <c r="HA9" s="41">
        <f t="shared" si="19"/>
        <v>0</v>
      </c>
      <c r="HB9" s="41">
        <f t="shared" si="19"/>
        <v>0</v>
      </c>
      <c r="HC9" s="41">
        <f t="shared" si="19"/>
        <v>0</v>
      </c>
      <c r="HD9" s="41">
        <f t="shared" si="20"/>
        <v>0</v>
      </c>
      <c r="HE9" s="41">
        <f t="shared" si="20"/>
        <v>0</v>
      </c>
      <c r="HF9" s="41">
        <f t="shared" si="20"/>
        <v>0</v>
      </c>
      <c r="HG9" s="41">
        <f t="shared" si="20"/>
        <v>0</v>
      </c>
      <c r="HH9" s="41">
        <f t="shared" si="20"/>
        <v>0</v>
      </c>
      <c r="HI9" s="41">
        <f t="shared" si="20"/>
        <v>0</v>
      </c>
      <c r="HJ9" s="41">
        <f t="shared" si="20"/>
        <v>0</v>
      </c>
    </row>
    <row r="10" spans="1:218" ht="14.4" x14ac:dyDescent="0.3">
      <c r="A10" s="42">
        <v>7</v>
      </c>
      <c r="B10" s="43" t="e">
        <f>'CMM2 - AUX CALC'!$H$67</f>
        <v>#REF!</v>
      </c>
      <c r="C10" s="41"/>
      <c r="D10" s="41"/>
      <c r="E10" s="41"/>
      <c r="F10" s="41"/>
      <c r="G10" s="41"/>
      <c r="H10" s="41"/>
      <c r="I10" s="41" t="e">
        <f>$B10/(_xlfn.SINGLE(PrazoConcessao)*12-I$3+1)</f>
        <v>#REF!</v>
      </c>
      <c r="J10" s="41" t="e">
        <f t="shared" si="7"/>
        <v>#REF!</v>
      </c>
      <c r="K10" s="41" t="e">
        <f t="shared" si="7"/>
        <v>#REF!</v>
      </c>
      <c r="L10" s="41" t="e">
        <f t="shared" si="7"/>
        <v>#REF!</v>
      </c>
      <c r="M10" s="41" t="e">
        <f t="shared" si="7"/>
        <v>#REF!</v>
      </c>
      <c r="N10" s="41" t="e">
        <f t="shared" si="7"/>
        <v>#REF!</v>
      </c>
      <c r="O10" s="41" t="e">
        <f t="shared" si="7"/>
        <v>#REF!</v>
      </c>
      <c r="P10" s="41" t="e">
        <f t="shared" si="7"/>
        <v>#REF!</v>
      </c>
      <c r="Q10" s="41" t="e">
        <f t="shared" si="7"/>
        <v>#REF!</v>
      </c>
      <c r="R10" s="41" t="e">
        <f t="shared" si="7"/>
        <v>#REF!</v>
      </c>
      <c r="S10" s="41" t="e">
        <f t="shared" si="7"/>
        <v>#REF!</v>
      </c>
      <c r="T10" s="41" t="e">
        <f t="shared" si="8"/>
        <v>#REF!</v>
      </c>
      <c r="U10" s="41" t="e">
        <f t="shared" si="8"/>
        <v>#REF!</v>
      </c>
      <c r="V10" s="41" t="e">
        <f t="shared" si="8"/>
        <v>#REF!</v>
      </c>
      <c r="W10" s="41" t="e">
        <f t="shared" si="8"/>
        <v>#REF!</v>
      </c>
      <c r="X10" s="41" t="e">
        <f t="shared" si="8"/>
        <v>#REF!</v>
      </c>
      <c r="Y10" s="41" t="e">
        <f t="shared" si="8"/>
        <v>#REF!</v>
      </c>
      <c r="Z10" s="41" t="e">
        <f t="shared" si="8"/>
        <v>#REF!</v>
      </c>
      <c r="AA10" s="41" t="e">
        <f t="shared" si="8"/>
        <v>#REF!</v>
      </c>
      <c r="AB10" s="41" t="e">
        <f t="shared" si="8"/>
        <v>#REF!</v>
      </c>
      <c r="AC10" s="41" t="e">
        <f t="shared" si="8"/>
        <v>#REF!</v>
      </c>
      <c r="AD10" s="41" t="e">
        <f t="shared" si="8"/>
        <v>#REF!</v>
      </c>
      <c r="AE10" s="41" t="e">
        <f t="shared" si="8"/>
        <v>#REF!</v>
      </c>
      <c r="AF10" s="41" t="e">
        <f t="shared" si="8"/>
        <v>#REF!</v>
      </c>
      <c r="AG10" s="41" t="e">
        <f t="shared" si="8"/>
        <v>#REF!</v>
      </c>
      <c r="AH10" s="41" t="e">
        <f t="shared" si="8"/>
        <v>#REF!</v>
      </c>
      <c r="AI10" s="41" t="e">
        <f t="shared" si="8"/>
        <v>#REF!</v>
      </c>
      <c r="AJ10" s="41" t="e">
        <f t="shared" si="9"/>
        <v>#REF!</v>
      </c>
      <c r="AK10" s="41" t="e">
        <f t="shared" si="9"/>
        <v>#REF!</v>
      </c>
      <c r="AL10" s="41" t="e">
        <f t="shared" si="9"/>
        <v>#REF!</v>
      </c>
      <c r="AM10" s="41" t="e">
        <f t="shared" si="9"/>
        <v>#REF!</v>
      </c>
      <c r="AN10" s="41" t="e">
        <f t="shared" si="9"/>
        <v>#REF!</v>
      </c>
      <c r="AO10" s="41" t="e">
        <f t="shared" si="9"/>
        <v>#REF!</v>
      </c>
      <c r="AP10" s="41" t="e">
        <f t="shared" si="9"/>
        <v>#REF!</v>
      </c>
      <c r="AQ10" s="41" t="e">
        <f t="shared" si="9"/>
        <v>#REF!</v>
      </c>
      <c r="AR10" s="41" t="e">
        <f t="shared" si="9"/>
        <v>#REF!</v>
      </c>
      <c r="AS10" s="41" t="e">
        <f t="shared" si="9"/>
        <v>#REF!</v>
      </c>
      <c r="AT10" s="41" t="e">
        <f t="shared" si="9"/>
        <v>#REF!</v>
      </c>
      <c r="AU10" s="41" t="e">
        <f t="shared" si="9"/>
        <v>#REF!</v>
      </c>
      <c r="AV10" s="41" t="e">
        <f t="shared" si="9"/>
        <v>#REF!</v>
      </c>
      <c r="AW10" s="41" t="e">
        <f t="shared" si="9"/>
        <v>#REF!</v>
      </c>
      <c r="AX10" s="41" t="e">
        <f t="shared" si="9"/>
        <v>#REF!</v>
      </c>
      <c r="AY10" s="41" t="e">
        <f t="shared" si="9"/>
        <v>#REF!</v>
      </c>
      <c r="AZ10" s="41" t="e">
        <f t="shared" si="10"/>
        <v>#REF!</v>
      </c>
      <c r="BA10" s="41" t="e">
        <f t="shared" si="10"/>
        <v>#REF!</v>
      </c>
      <c r="BB10" s="41" t="e">
        <f t="shared" si="10"/>
        <v>#REF!</v>
      </c>
      <c r="BC10" s="41" t="e">
        <f t="shared" si="10"/>
        <v>#REF!</v>
      </c>
      <c r="BD10" s="41" t="e">
        <f t="shared" si="10"/>
        <v>#REF!</v>
      </c>
      <c r="BE10" s="41" t="e">
        <f t="shared" si="10"/>
        <v>#REF!</v>
      </c>
      <c r="BF10" s="41" t="e">
        <f t="shared" si="10"/>
        <v>#REF!</v>
      </c>
      <c r="BG10" s="41" t="e">
        <f t="shared" si="10"/>
        <v>#REF!</v>
      </c>
      <c r="BH10" s="41" t="e">
        <f t="shared" si="10"/>
        <v>#REF!</v>
      </c>
      <c r="BI10" s="41" t="e">
        <f t="shared" si="10"/>
        <v>#REF!</v>
      </c>
      <c r="BJ10" s="41" t="e">
        <f t="shared" si="10"/>
        <v>#REF!</v>
      </c>
      <c r="BK10" s="41" t="e">
        <f t="shared" si="10"/>
        <v>#REF!</v>
      </c>
      <c r="BL10" s="41" t="e">
        <f t="shared" si="10"/>
        <v>#REF!</v>
      </c>
      <c r="BM10" s="41" t="e">
        <f t="shared" si="10"/>
        <v>#REF!</v>
      </c>
      <c r="BN10" s="41" t="e">
        <f t="shared" si="10"/>
        <v>#REF!</v>
      </c>
      <c r="BO10" s="41" t="e">
        <f t="shared" si="10"/>
        <v>#REF!</v>
      </c>
      <c r="BP10" s="41" t="e">
        <f t="shared" si="11"/>
        <v>#REF!</v>
      </c>
      <c r="BQ10" s="41" t="e">
        <f t="shared" si="11"/>
        <v>#REF!</v>
      </c>
      <c r="BR10" s="41" t="e">
        <f t="shared" si="11"/>
        <v>#REF!</v>
      </c>
      <c r="BS10" s="41" t="e">
        <f t="shared" si="11"/>
        <v>#REF!</v>
      </c>
      <c r="BT10" s="41" t="e">
        <f t="shared" si="11"/>
        <v>#REF!</v>
      </c>
      <c r="BU10" s="41" t="e">
        <f t="shared" si="11"/>
        <v>#REF!</v>
      </c>
      <c r="BV10" s="41" t="e">
        <f t="shared" si="11"/>
        <v>#REF!</v>
      </c>
      <c r="BW10" s="41" t="e">
        <f t="shared" si="11"/>
        <v>#REF!</v>
      </c>
      <c r="BX10" s="41" t="e">
        <f t="shared" si="11"/>
        <v>#REF!</v>
      </c>
      <c r="BY10" s="41" t="e">
        <f t="shared" si="11"/>
        <v>#REF!</v>
      </c>
      <c r="BZ10" s="41" t="e">
        <f t="shared" si="11"/>
        <v>#REF!</v>
      </c>
      <c r="CA10" s="41" t="e">
        <f t="shared" si="11"/>
        <v>#REF!</v>
      </c>
      <c r="CB10" s="41" t="e">
        <f t="shared" si="11"/>
        <v>#REF!</v>
      </c>
      <c r="CC10" s="41" t="e">
        <f t="shared" si="11"/>
        <v>#REF!</v>
      </c>
      <c r="CD10" s="41" t="e">
        <f t="shared" si="11"/>
        <v>#REF!</v>
      </c>
      <c r="CE10" s="41" t="e">
        <f t="shared" si="11"/>
        <v>#REF!</v>
      </c>
      <c r="CF10" s="41" t="e">
        <f t="shared" si="12"/>
        <v>#REF!</v>
      </c>
      <c r="CG10" s="41" t="e">
        <f t="shared" si="12"/>
        <v>#REF!</v>
      </c>
      <c r="CH10" s="41" t="e">
        <f t="shared" si="12"/>
        <v>#REF!</v>
      </c>
      <c r="CI10" s="41" t="e">
        <f t="shared" si="12"/>
        <v>#REF!</v>
      </c>
      <c r="CJ10" s="41" t="e">
        <f t="shared" si="12"/>
        <v>#REF!</v>
      </c>
      <c r="CK10" s="41" t="e">
        <f t="shared" si="12"/>
        <v>#REF!</v>
      </c>
      <c r="CL10" s="41" t="e">
        <f t="shared" si="12"/>
        <v>#REF!</v>
      </c>
      <c r="CM10" s="41" t="e">
        <f t="shared" si="12"/>
        <v>#REF!</v>
      </c>
      <c r="CN10" s="41" t="e">
        <f t="shared" si="12"/>
        <v>#REF!</v>
      </c>
      <c r="CO10" s="41" t="e">
        <f t="shared" si="12"/>
        <v>#REF!</v>
      </c>
      <c r="CP10" s="41" t="e">
        <f t="shared" si="12"/>
        <v>#REF!</v>
      </c>
      <c r="CQ10" s="41" t="e">
        <f t="shared" si="12"/>
        <v>#REF!</v>
      </c>
      <c r="CR10" s="41" t="e">
        <f t="shared" si="12"/>
        <v>#REF!</v>
      </c>
      <c r="CS10" s="41" t="e">
        <f t="shared" si="12"/>
        <v>#REF!</v>
      </c>
      <c r="CT10" s="41" t="e">
        <f t="shared" si="12"/>
        <v>#REF!</v>
      </c>
      <c r="CU10" s="41" t="e">
        <f t="shared" si="12"/>
        <v>#REF!</v>
      </c>
      <c r="CV10" s="41" t="e">
        <f t="shared" si="13"/>
        <v>#REF!</v>
      </c>
      <c r="CW10" s="41" t="e">
        <f t="shared" si="13"/>
        <v>#REF!</v>
      </c>
      <c r="CX10" s="41" t="e">
        <f t="shared" si="13"/>
        <v>#REF!</v>
      </c>
      <c r="CY10" s="41" t="e">
        <f t="shared" si="13"/>
        <v>#REF!</v>
      </c>
      <c r="CZ10" s="41" t="e">
        <f t="shared" si="13"/>
        <v>#REF!</v>
      </c>
      <c r="DA10" s="41" t="e">
        <f t="shared" si="13"/>
        <v>#REF!</v>
      </c>
      <c r="DB10" s="41" t="e">
        <f t="shared" si="13"/>
        <v>#REF!</v>
      </c>
      <c r="DC10" s="41" t="e">
        <f t="shared" si="13"/>
        <v>#REF!</v>
      </c>
      <c r="DD10" s="41" t="e">
        <f t="shared" si="13"/>
        <v>#REF!</v>
      </c>
      <c r="DE10" s="41" t="e">
        <f t="shared" si="13"/>
        <v>#REF!</v>
      </c>
      <c r="DF10" s="41" t="e">
        <f t="shared" si="13"/>
        <v>#REF!</v>
      </c>
      <c r="DG10" s="41" t="e">
        <f t="shared" si="13"/>
        <v>#REF!</v>
      </c>
      <c r="DH10" s="41" t="e">
        <f t="shared" si="13"/>
        <v>#REF!</v>
      </c>
      <c r="DI10" s="41" t="e">
        <f t="shared" si="13"/>
        <v>#REF!</v>
      </c>
      <c r="DJ10" s="41" t="e">
        <f t="shared" si="13"/>
        <v>#REF!</v>
      </c>
      <c r="DK10" s="41" t="e">
        <f t="shared" si="13"/>
        <v>#REF!</v>
      </c>
      <c r="DL10" s="41" t="e">
        <f t="shared" si="14"/>
        <v>#REF!</v>
      </c>
      <c r="DM10" s="41" t="e">
        <f t="shared" si="14"/>
        <v>#REF!</v>
      </c>
      <c r="DN10" s="41" t="e">
        <f t="shared" si="14"/>
        <v>#REF!</v>
      </c>
      <c r="DO10" s="41" t="e">
        <f t="shared" si="14"/>
        <v>#REF!</v>
      </c>
      <c r="DP10" s="41" t="e">
        <f t="shared" si="14"/>
        <v>#REF!</v>
      </c>
      <c r="DQ10" s="41" t="e">
        <f t="shared" si="14"/>
        <v>#REF!</v>
      </c>
      <c r="DR10" s="41" t="e">
        <f t="shared" si="14"/>
        <v>#REF!</v>
      </c>
      <c r="DS10" s="41" t="e">
        <f t="shared" si="14"/>
        <v>#REF!</v>
      </c>
      <c r="DT10" s="41" t="e">
        <f t="shared" si="14"/>
        <v>#REF!</v>
      </c>
      <c r="DU10" s="41" t="e">
        <f t="shared" si="14"/>
        <v>#REF!</v>
      </c>
      <c r="DV10" s="41" t="e">
        <f t="shared" si="14"/>
        <v>#REF!</v>
      </c>
      <c r="DW10" s="41" t="e">
        <f t="shared" si="14"/>
        <v>#REF!</v>
      </c>
      <c r="DX10" s="41" t="e">
        <f t="shared" si="14"/>
        <v>#REF!</v>
      </c>
      <c r="DY10" s="41" t="e">
        <f t="shared" si="14"/>
        <v>#REF!</v>
      </c>
      <c r="DZ10" s="41" t="e">
        <f t="shared" si="14"/>
        <v>#REF!</v>
      </c>
      <c r="EA10" s="41" t="e">
        <f t="shared" si="14"/>
        <v>#REF!</v>
      </c>
      <c r="EB10" s="41" t="e">
        <f t="shared" si="15"/>
        <v>#REF!</v>
      </c>
      <c r="EC10" s="41" t="e">
        <f t="shared" si="15"/>
        <v>#REF!</v>
      </c>
      <c r="ED10" s="41" t="e">
        <f t="shared" si="15"/>
        <v>#REF!</v>
      </c>
      <c r="EE10" s="41" t="e">
        <f t="shared" si="15"/>
        <v>#REF!</v>
      </c>
      <c r="EF10" s="41" t="e">
        <f t="shared" si="15"/>
        <v>#REF!</v>
      </c>
      <c r="EG10" s="41" t="e">
        <f t="shared" si="15"/>
        <v>#REF!</v>
      </c>
      <c r="EH10" s="41" t="e">
        <f t="shared" si="15"/>
        <v>#REF!</v>
      </c>
      <c r="EI10" s="41" t="e">
        <f t="shared" si="15"/>
        <v>#REF!</v>
      </c>
      <c r="EJ10" s="41" t="e">
        <f t="shared" si="15"/>
        <v>#REF!</v>
      </c>
      <c r="EK10" s="41" t="e">
        <f t="shared" si="15"/>
        <v>#REF!</v>
      </c>
      <c r="EL10" s="41" t="e">
        <f t="shared" si="15"/>
        <v>#REF!</v>
      </c>
      <c r="EM10" s="41" t="e">
        <f t="shared" si="15"/>
        <v>#REF!</v>
      </c>
      <c r="EN10" s="41" t="e">
        <f t="shared" si="15"/>
        <v>#REF!</v>
      </c>
      <c r="EO10" s="41" t="e">
        <f t="shared" si="15"/>
        <v>#REF!</v>
      </c>
      <c r="EP10" s="41" t="e">
        <f t="shared" si="15"/>
        <v>#REF!</v>
      </c>
      <c r="EQ10" s="41" t="e">
        <f t="shared" si="15"/>
        <v>#REF!</v>
      </c>
      <c r="ER10" s="41" t="e">
        <f t="shared" si="16"/>
        <v>#REF!</v>
      </c>
      <c r="ES10" s="41" t="e">
        <f t="shared" si="16"/>
        <v>#REF!</v>
      </c>
      <c r="ET10" s="41" t="e">
        <f t="shared" si="16"/>
        <v>#REF!</v>
      </c>
      <c r="EU10" s="41" t="e">
        <f t="shared" si="16"/>
        <v>#REF!</v>
      </c>
      <c r="EV10" s="41" t="e">
        <f t="shared" si="16"/>
        <v>#REF!</v>
      </c>
      <c r="EW10" s="41" t="e">
        <f t="shared" si="16"/>
        <v>#REF!</v>
      </c>
      <c r="EX10" s="41" t="e">
        <f t="shared" si="16"/>
        <v>#REF!</v>
      </c>
      <c r="EY10" s="41" t="e">
        <f t="shared" si="16"/>
        <v>#REF!</v>
      </c>
      <c r="EZ10" s="41" t="e">
        <f t="shared" si="16"/>
        <v>#REF!</v>
      </c>
      <c r="FA10" s="41" t="e">
        <f t="shared" si="16"/>
        <v>#REF!</v>
      </c>
      <c r="FB10" s="41" t="e">
        <f t="shared" si="16"/>
        <v>#REF!</v>
      </c>
      <c r="FC10" s="41" t="e">
        <f t="shared" si="16"/>
        <v>#REF!</v>
      </c>
      <c r="FD10" s="41" t="e">
        <f t="shared" si="16"/>
        <v>#REF!</v>
      </c>
      <c r="FE10" s="41" t="e">
        <f t="shared" si="16"/>
        <v>#REF!</v>
      </c>
      <c r="FF10" s="41" t="e">
        <f t="shared" si="16"/>
        <v>#REF!</v>
      </c>
      <c r="FG10" s="41" t="e">
        <f t="shared" si="16"/>
        <v>#REF!</v>
      </c>
      <c r="FH10" s="41" t="e">
        <f t="shared" si="17"/>
        <v>#REF!</v>
      </c>
      <c r="FI10" s="41" t="e">
        <f t="shared" si="17"/>
        <v>#REF!</v>
      </c>
      <c r="FJ10" s="41" t="e">
        <f t="shared" si="17"/>
        <v>#REF!</v>
      </c>
      <c r="FK10" s="41" t="e">
        <f t="shared" si="17"/>
        <v>#REF!</v>
      </c>
      <c r="FL10" s="41" t="e">
        <f t="shared" si="17"/>
        <v>#REF!</v>
      </c>
      <c r="FM10" s="41" t="e">
        <f t="shared" si="17"/>
        <v>#REF!</v>
      </c>
      <c r="FN10" s="41" t="e">
        <f t="shared" si="17"/>
        <v>#REF!</v>
      </c>
      <c r="FO10" s="41" t="e">
        <f t="shared" si="17"/>
        <v>#REF!</v>
      </c>
      <c r="FP10" s="41" t="e">
        <f t="shared" si="17"/>
        <v>#REF!</v>
      </c>
      <c r="FQ10" s="41" t="e">
        <f t="shared" si="17"/>
        <v>#REF!</v>
      </c>
      <c r="FR10" s="41" t="e">
        <f t="shared" si="17"/>
        <v>#REF!</v>
      </c>
      <c r="FS10" s="41" t="e">
        <f t="shared" si="17"/>
        <v>#REF!</v>
      </c>
      <c r="FT10" s="41" t="e">
        <f t="shared" si="17"/>
        <v>#REF!</v>
      </c>
      <c r="FU10" s="41" t="e">
        <f t="shared" si="17"/>
        <v>#REF!</v>
      </c>
      <c r="FV10" s="41" t="e">
        <f t="shared" si="17"/>
        <v>#REF!</v>
      </c>
      <c r="FW10" s="41" t="e">
        <f t="shared" si="17"/>
        <v>#REF!</v>
      </c>
      <c r="FX10" s="41" t="e">
        <f t="shared" si="18"/>
        <v>#REF!</v>
      </c>
      <c r="FY10" s="41" t="e">
        <f t="shared" si="18"/>
        <v>#REF!</v>
      </c>
      <c r="FZ10" s="41" t="e">
        <f t="shared" si="18"/>
        <v>#REF!</v>
      </c>
      <c r="GA10" s="41" t="e">
        <f t="shared" si="18"/>
        <v>#REF!</v>
      </c>
      <c r="GB10" s="41" t="e">
        <f t="shared" si="18"/>
        <v>#REF!</v>
      </c>
      <c r="GC10" s="41" t="e">
        <f t="shared" si="18"/>
        <v>#REF!</v>
      </c>
      <c r="GD10" s="41" t="e">
        <f t="shared" si="18"/>
        <v>#REF!</v>
      </c>
      <c r="GE10" s="41" t="e">
        <f t="shared" si="18"/>
        <v>#REF!</v>
      </c>
      <c r="GF10" s="41" t="e">
        <f t="shared" si="18"/>
        <v>#REF!</v>
      </c>
      <c r="GG10" s="41" t="e">
        <f t="shared" si="18"/>
        <v>#REF!</v>
      </c>
      <c r="GH10" s="41" t="e">
        <f t="shared" si="18"/>
        <v>#REF!</v>
      </c>
      <c r="GI10" s="41" t="e">
        <f t="shared" si="18"/>
        <v>#REF!</v>
      </c>
      <c r="GJ10" s="41" t="e">
        <f t="shared" si="18"/>
        <v>#REF!</v>
      </c>
      <c r="GK10" s="41" t="e">
        <f t="shared" si="18"/>
        <v>#REF!</v>
      </c>
      <c r="GL10" s="41" t="e">
        <f t="shared" si="18"/>
        <v>#REF!</v>
      </c>
      <c r="GM10" s="41" t="e">
        <f t="shared" si="18"/>
        <v>#REF!</v>
      </c>
      <c r="GN10" s="41" t="e">
        <f t="shared" si="19"/>
        <v>#REF!</v>
      </c>
      <c r="GO10" s="41" t="e">
        <f t="shared" si="19"/>
        <v>#REF!</v>
      </c>
      <c r="GP10" s="41" t="e">
        <f t="shared" si="19"/>
        <v>#REF!</v>
      </c>
      <c r="GQ10" s="41" t="e">
        <f t="shared" si="19"/>
        <v>#REF!</v>
      </c>
      <c r="GR10" s="41" t="e">
        <f t="shared" si="19"/>
        <v>#REF!</v>
      </c>
      <c r="GS10" s="41" t="e">
        <f t="shared" si="19"/>
        <v>#REF!</v>
      </c>
      <c r="GT10" s="41" t="e">
        <f t="shared" si="19"/>
        <v>#REF!</v>
      </c>
      <c r="GU10" s="41" t="e">
        <f t="shared" si="19"/>
        <v>#REF!</v>
      </c>
      <c r="GV10" s="41" t="e">
        <f t="shared" si="19"/>
        <v>#REF!</v>
      </c>
      <c r="GW10" s="41" t="e">
        <f t="shared" si="19"/>
        <v>#REF!</v>
      </c>
      <c r="GX10" s="41" t="e">
        <f t="shared" si="19"/>
        <v>#REF!</v>
      </c>
      <c r="GY10" s="41" t="e">
        <f t="shared" si="19"/>
        <v>#REF!</v>
      </c>
      <c r="GZ10" s="41" t="e">
        <f t="shared" si="19"/>
        <v>#REF!</v>
      </c>
      <c r="HA10" s="41" t="e">
        <f t="shared" si="19"/>
        <v>#REF!</v>
      </c>
      <c r="HB10" s="41" t="e">
        <f t="shared" si="19"/>
        <v>#REF!</v>
      </c>
      <c r="HC10" s="41" t="e">
        <f t="shared" si="19"/>
        <v>#REF!</v>
      </c>
      <c r="HD10" s="41" t="e">
        <f t="shared" si="20"/>
        <v>#REF!</v>
      </c>
      <c r="HE10" s="41" t="e">
        <f t="shared" si="20"/>
        <v>#REF!</v>
      </c>
      <c r="HF10" s="41" t="e">
        <f t="shared" si="20"/>
        <v>#REF!</v>
      </c>
      <c r="HG10" s="41" t="e">
        <f t="shared" si="20"/>
        <v>#REF!</v>
      </c>
      <c r="HH10" s="41" t="e">
        <f t="shared" si="20"/>
        <v>#REF!</v>
      </c>
      <c r="HI10" s="41" t="e">
        <f t="shared" si="20"/>
        <v>#REF!</v>
      </c>
      <c r="HJ10" s="41" t="e">
        <f t="shared" si="20"/>
        <v>#REF!</v>
      </c>
    </row>
    <row r="11" spans="1:218" ht="14.4" x14ac:dyDescent="0.3">
      <c r="A11" s="42">
        <v>8</v>
      </c>
      <c r="B11" s="43" t="e">
        <f>'CMM2 - AUX CALC'!$I$67</f>
        <v>#REF!</v>
      </c>
      <c r="C11" s="41"/>
      <c r="D11" s="41"/>
      <c r="E11" s="41"/>
      <c r="F11" s="41"/>
      <c r="G11" s="41"/>
      <c r="H11" s="41"/>
      <c r="I11" s="41"/>
      <c r="J11" s="41" t="e">
        <f>$B11/(_xlfn.SINGLE(PrazoConcessao)*12-J$3+1)</f>
        <v>#REF!</v>
      </c>
      <c r="K11" s="41" t="e">
        <f t="shared" si="7"/>
        <v>#REF!</v>
      </c>
      <c r="L11" s="41" t="e">
        <f t="shared" si="7"/>
        <v>#REF!</v>
      </c>
      <c r="M11" s="41" t="e">
        <f t="shared" si="7"/>
        <v>#REF!</v>
      </c>
      <c r="N11" s="41" t="e">
        <f t="shared" si="7"/>
        <v>#REF!</v>
      </c>
      <c r="O11" s="41" t="e">
        <f t="shared" si="7"/>
        <v>#REF!</v>
      </c>
      <c r="P11" s="41" t="e">
        <f t="shared" si="7"/>
        <v>#REF!</v>
      </c>
      <c r="Q11" s="41" t="e">
        <f t="shared" si="7"/>
        <v>#REF!</v>
      </c>
      <c r="R11" s="41" t="e">
        <f t="shared" si="7"/>
        <v>#REF!</v>
      </c>
      <c r="S11" s="41" t="e">
        <f t="shared" si="7"/>
        <v>#REF!</v>
      </c>
      <c r="T11" s="41" t="e">
        <f t="shared" si="8"/>
        <v>#REF!</v>
      </c>
      <c r="U11" s="41" t="e">
        <f t="shared" si="8"/>
        <v>#REF!</v>
      </c>
      <c r="V11" s="41" t="e">
        <f t="shared" si="8"/>
        <v>#REF!</v>
      </c>
      <c r="W11" s="41" t="e">
        <f t="shared" si="8"/>
        <v>#REF!</v>
      </c>
      <c r="X11" s="41" t="e">
        <f t="shared" si="8"/>
        <v>#REF!</v>
      </c>
      <c r="Y11" s="41" t="e">
        <f t="shared" si="8"/>
        <v>#REF!</v>
      </c>
      <c r="Z11" s="41" t="e">
        <f t="shared" si="8"/>
        <v>#REF!</v>
      </c>
      <c r="AA11" s="41" t="e">
        <f t="shared" si="8"/>
        <v>#REF!</v>
      </c>
      <c r="AB11" s="41" t="e">
        <f t="shared" si="8"/>
        <v>#REF!</v>
      </c>
      <c r="AC11" s="41" t="e">
        <f t="shared" si="8"/>
        <v>#REF!</v>
      </c>
      <c r="AD11" s="41" t="e">
        <f t="shared" si="8"/>
        <v>#REF!</v>
      </c>
      <c r="AE11" s="41" t="e">
        <f t="shared" si="8"/>
        <v>#REF!</v>
      </c>
      <c r="AF11" s="41" t="e">
        <f t="shared" si="8"/>
        <v>#REF!</v>
      </c>
      <c r="AG11" s="41" t="e">
        <f t="shared" si="8"/>
        <v>#REF!</v>
      </c>
      <c r="AH11" s="41" t="e">
        <f t="shared" si="8"/>
        <v>#REF!</v>
      </c>
      <c r="AI11" s="41" t="e">
        <f t="shared" si="8"/>
        <v>#REF!</v>
      </c>
      <c r="AJ11" s="41" t="e">
        <f t="shared" si="9"/>
        <v>#REF!</v>
      </c>
      <c r="AK11" s="41" t="e">
        <f t="shared" si="9"/>
        <v>#REF!</v>
      </c>
      <c r="AL11" s="41" t="e">
        <f t="shared" si="9"/>
        <v>#REF!</v>
      </c>
      <c r="AM11" s="41" t="e">
        <f t="shared" si="9"/>
        <v>#REF!</v>
      </c>
      <c r="AN11" s="41" t="e">
        <f t="shared" si="9"/>
        <v>#REF!</v>
      </c>
      <c r="AO11" s="41" t="e">
        <f t="shared" si="9"/>
        <v>#REF!</v>
      </c>
      <c r="AP11" s="41" t="e">
        <f t="shared" si="9"/>
        <v>#REF!</v>
      </c>
      <c r="AQ11" s="41" t="e">
        <f t="shared" si="9"/>
        <v>#REF!</v>
      </c>
      <c r="AR11" s="41" t="e">
        <f t="shared" si="9"/>
        <v>#REF!</v>
      </c>
      <c r="AS11" s="41" t="e">
        <f t="shared" si="9"/>
        <v>#REF!</v>
      </c>
      <c r="AT11" s="41" t="e">
        <f t="shared" si="9"/>
        <v>#REF!</v>
      </c>
      <c r="AU11" s="41" t="e">
        <f t="shared" si="9"/>
        <v>#REF!</v>
      </c>
      <c r="AV11" s="41" t="e">
        <f t="shared" si="9"/>
        <v>#REF!</v>
      </c>
      <c r="AW11" s="41" t="e">
        <f t="shared" si="9"/>
        <v>#REF!</v>
      </c>
      <c r="AX11" s="41" t="e">
        <f t="shared" si="9"/>
        <v>#REF!</v>
      </c>
      <c r="AY11" s="41" t="e">
        <f t="shared" si="9"/>
        <v>#REF!</v>
      </c>
      <c r="AZ11" s="41" t="e">
        <f t="shared" si="10"/>
        <v>#REF!</v>
      </c>
      <c r="BA11" s="41" t="e">
        <f t="shared" si="10"/>
        <v>#REF!</v>
      </c>
      <c r="BB11" s="41" t="e">
        <f t="shared" si="10"/>
        <v>#REF!</v>
      </c>
      <c r="BC11" s="41" t="e">
        <f t="shared" si="10"/>
        <v>#REF!</v>
      </c>
      <c r="BD11" s="41" t="e">
        <f t="shared" si="10"/>
        <v>#REF!</v>
      </c>
      <c r="BE11" s="41" t="e">
        <f t="shared" si="10"/>
        <v>#REF!</v>
      </c>
      <c r="BF11" s="41" t="e">
        <f t="shared" si="10"/>
        <v>#REF!</v>
      </c>
      <c r="BG11" s="41" t="e">
        <f t="shared" si="10"/>
        <v>#REF!</v>
      </c>
      <c r="BH11" s="41" t="e">
        <f t="shared" si="10"/>
        <v>#REF!</v>
      </c>
      <c r="BI11" s="41" t="e">
        <f t="shared" si="10"/>
        <v>#REF!</v>
      </c>
      <c r="BJ11" s="41" t="e">
        <f t="shared" si="10"/>
        <v>#REF!</v>
      </c>
      <c r="BK11" s="41" t="e">
        <f t="shared" si="10"/>
        <v>#REF!</v>
      </c>
      <c r="BL11" s="41" t="e">
        <f t="shared" si="10"/>
        <v>#REF!</v>
      </c>
      <c r="BM11" s="41" t="e">
        <f t="shared" si="10"/>
        <v>#REF!</v>
      </c>
      <c r="BN11" s="41" t="e">
        <f t="shared" si="10"/>
        <v>#REF!</v>
      </c>
      <c r="BO11" s="41" t="e">
        <f t="shared" si="10"/>
        <v>#REF!</v>
      </c>
      <c r="BP11" s="41" t="e">
        <f t="shared" si="11"/>
        <v>#REF!</v>
      </c>
      <c r="BQ11" s="41" t="e">
        <f t="shared" si="11"/>
        <v>#REF!</v>
      </c>
      <c r="BR11" s="41" t="e">
        <f t="shared" si="11"/>
        <v>#REF!</v>
      </c>
      <c r="BS11" s="41" t="e">
        <f t="shared" si="11"/>
        <v>#REF!</v>
      </c>
      <c r="BT11" s="41" t="e">
        <f t="shared" si="11"/>
        <v>#REF!</v>
      </c>
      <c r="BU11" s="41" t="e">
        <f t="shared" si="11"/>
        <v>#REF!</v>
      </c>
      <c r="BV11" s="41" t="e">
        <f t="shared" si="11"/>
        <v>#REF!</v>
      </c>
      <c r="BW11" s="41" t="e">
        <f t="shared" si="11"/>
        <v>#REF!</v>
      </c>
      <c r="BX11" s="41" t="e">
        <f t="shared" si="11"/>
        <v>#REF!</v>
      </c>
      <c r="BY11" s="41" t="e">
        <f t="shared" si="11"/>
        <v>#REF!</v>
      </c>
      <c r="BZ11" s="41" t="e">
        <f t="shared" si="11"/>
        <v>#REF!</v>
      </c>
      <c r="CA11" s="41" t="e">
        <f t="shared" si="11"/>
        <v>#REF!</v>
      </c>
      <c r="CB11" s="41" t="e">
        <f t="shared" si="11"/>
        <v>#REF!</v>
      </c>
      <c r="CC11" s="41" t="e">
        <f t="shared" si="11"/>
        <v>#REF!</v>
      </c>
      <c r="CD11" s="41" t="e">
        <f t="shared" si="11"/>
        <v>#REF!</v>
      </c>
      <c r="CE11" s="41" t="e">
        <f t="shared" si="11"/>
        <v>#REF!</v>
      </c>
      <c r="CF11" s="41" t="e">
        <f t="shared" si="12"/>
        <v>#REF!</v>
      </c>
      <c r="CG11" s="41" t="e">
        <f t="shared" si="12"/>
        <v>#REF!</v>
      </c>
      <c r="CH11" s="41" t="e">
        <f t="shared" si="12"/>
        <v>#REF!</v>
      </c>
      <c r="CI11" s="41" t="e">
        <f t="shared" si="12"/>
        <v>#REF!</v>
      </c>
      <c r="CJ11" s="41" t="e">
        <f t="shared" si="12"/>
        <v>#REF!</v>
      </c>
      <c r="CK11" s="41" t="e">
        <f t="shared" si="12"/>
        <v>#REF!</v>
      </c>
      <c r="CL11" s="41" t="e">
        <f t="shared" si="12"/>
        <v>#REF!</v>
      </c>
      <c r="CM11" s="41" t="e">
        <f t="shared" si="12"/>
        <v>#REF!</v>
      </c>
      <c r="CN11" s="41" t="e">
        <f t="shared" si="12"/>
        <v>#REF!</v>
      </c>
      <c r="CO11" s="41" t="e">
        <f t="shared" si="12"/>
        <v>#REF!</v>
      </c>
      <c r="CP11" s="41" t="e">
        <f t="shared" si="12"/>
        <v>#REF!</v>
      </c>
      <c r="CQ11" s="41" t="e">
        <f t="shared" si="12"/>
        <v>#REF!</v>
      </c>
      <c r="CR11" s="41" t="e">
        <f t="shared" si="12"/>
        <v>#REF!</v>
      </c>
      <c r="CS11" s="41" t="e">
        <f t="shared" si="12"/>
        <v>#REF!</v>
      </c>
      <c r="CT11" s="41" t="e">
        <f t="shared" si="12"/>
        <v>#REF!</v>
      </c>
      <c r="CU11" s="41" t="e">
        <f t="shared" si="12"/>
        <v>#REF!</v>
      </c>
      <c r="CV11" s="41" t="e">
        <f t="shared" si="13"/>
        <v>#REF!</v>
      </c>
      <c r="CW11" s="41" t="e">
        <f t="shared" si="13"/>
        <v>#REF!</v>
      </c>
      <c r="CX11" s="41" t="e">
        <f t="shared" si="13"/>
        <v>#REF!</v>
      </c>
      <c r="CY11" s="41" t="e">
        <f t="shared" si="13"/>
        <v>#REF!</v>
      </c>
      <c r="CZ11" s="41" t="e">
        <f t="shared" si="13"/>
        <v>#REF!</v>
      </c>
      <c r="DA11" s="41" t="e">
        <f t="shared" si="13"/>
        <v>#REF!</v>
      </c>
      <c r="DB11" s="41" t="e">
        <f t="shared" si="13"/>
        <v>#REF!</v>
      </c>
      <c r="DC11" s="41" t="e">
        <f t="shared" si="13"/>
        <v>#REF!</v>
      </c>
      <c r="DD11" s="41" t="e">
        <f t="shared" si="13"/>
        <v>#REF!</v>
      </c>
      <c r="DE11" s="41" t="e">
        <f t="shared" si="13"/>
        <v>#REF!</v>
      </c>
      <c r="DF11" s="41" t="e">
        <f t="shared" si="13"/>
        <v>#REF!</v>
      </c>
      <c r="DG11" s="41" t="e">
        <f t="shared" si="13"/>
        <v>#REF!</v>
      </c>
      <c r="DH11" s="41" t="e">
        <f t="shared" si="13"/>
        <v>#REF!</v>
      </c>
      <c r="DI11" s="41" t="e">
        <f t="shared" si="13"/>
        <v>#REF!</v>
      </c>
      <c r="DJ11" s="41" t="e">
        <f t="shared" si="13"/>
        <v>#REF!</v>
      </c>
      <c r="DK11" s="41" t="e">
        <f t="shared" si="13"/>
        <v>#REF!</v>
      </c>
      <c r="DL11" s="41" t="e">
        <f t="shared" si="14"/>
        <v>#REF!</v>
      </c>
      <c r="DM11" s="41" t="e">
        <f t="shared" si="14"/>
        <v>#REF!</v>
      </c>
      <c r="DN11" s="41" t="e">
        <f t="shared" si="14"/>
        <v>#REF!</v>
      </c>
      <c r="DO11" s="41" t="e">
        <f t="shared" si="14"/>
        <v>#REF!</v>
      </c>
      <c r="DP11" s="41" t="e">
        <f t="shared" si="14"/>
        <v>#REF!</v>
      </c>
      <c r="DQ11" s="41" t="e">
        <f t="shared" si="14"/>
        <v>#REF!</v>
      </c>
      <c r="DR11" s="41" t="e">
        <f t="shared" si="14"/>
        <v>#REF!</v>
      </c>
      <c r="DS11" s="41" t="e">
        <f t="shared" si="14"/>
        <v>#REF!</v>
      </c>
      <c r="DT11" s="41" t="e">
        <f t="shared" si="14"/>
        <v>#REF!</v>
      </c>
      <c r="DU11" s="41" t="e">
        <f t="shared" si="14"/>
        <v>#REF!</v>
      </c>
      <c r="DV11" s="41" t="e">
        <f t="shared" si="14"/>
        <v>#REF!</v>
      </c>
      <c r="DW11" s="41" t="e">
        <f t="shared" si="14"/>
        <v>#REF!</v>
      </c>
      <c r="DX11" s="41" t="e">
        <f t="shared" si="14"/>
        <v>#REF!</v>
      </c>
      <c r="DY11" s="41" t="e">
        <f t="shared" si="14"/>
        <v>#REF!</v>
      </c>
      <c r="DZ11" s="41" t="e">
        <f t="shared" si="14"/>
        <v>#REF!</v>
      </c>
      <c r="EA11" s="41" t="e">
        <f t="shared" si="14"/>
        <v>#REF!</v>
      </c>
      <c r="EB11" s="41" t="e">
        <f t="shared" si="15"/>
        <v>#REF!</v>
      </c>
      <c r="EC11" s="41" t="e">
        <f t="shared" si="15"/>
        <v>#REF!</v>
      </c>
      <c r="ED11" s="41" t="e">
        <f t="shared" si="15"/>
        <v>#REF!</v>
      </c>
      <c r="EE11" s="41" t="e">
        <f t="shared" si="15"/>
        <v>#REF!</v>
      </c>
      <c r="EF11" s="41" t="e">
        <f t="shared" si="15"/>
        <v>#REF!</v>
      </c>
      <c r="EG11" s="41" t="e">
        <f t="shared" si="15"/>
        <v>#REF!</v>
      </c>
      <c r="EH11" s="41" t="e">
        <f t="shared" si="15"/>
        <v>#REF!</v>
      </c>
      <c r="EI11" s="41" t="e">
        <f t="shared" si="15"/>
        <v>#REF!</v>
      </c>
      <c r="EJ11" s="41" t="e">
        <f t="shared" si="15"/>
        <v>#REF!</v>
      </c>
      <c r="EK11" s="41" t="e">
        <f t="shared" si="15"/>
        <v>#REF!</v>
      </c>
      <c r="EL11" s="41" t="e">
        <f t="shared" si="15"/>
        <v>#REF!</v>
      </c>
      <c r="EM11" s="41" t="e">
        <f t="shared" si="15"/>
        <v>#REF!</v>
      </c>
      <c r="EN11" s="41" t="e">
        <f t="shared" si="15"/>
        <v>#REF!</v>
      </c>
      <c r="EO11" s="41" t="e">
        <f t="shared" si="15"/>
        <v>#REF!</v>
      </c>
      <c r="EP11" s="41" t="e">
        <f t="shared" si="15"/>
        <v>#REF!</v>
      </c>
      <c r="EQ11" s="41" t="e">
        <f t="shared" si="15"/>
        <v>#REF!</v>
      </c>
      <c r="ER11" s="41" t="e">
        <f t="shared" si="16"/>
        <v>#REF!</v>
      </c>
      <c r="ES11" s="41" t="e">
        <f t="shared" si="16"/>
        <v>#REF!</v>
      </c>
      <c r="ET11" s="41" t="e">
        <f t="shared" si="16"/>
        <v>#REF!</v>
      </c>
      <c r="EU11" s="41" t="e">
        <f t="shared" si="16"/>
        <v>#REF!</v>
      </c>
      <c r="EV11" s="41" t="e">
        <f t="shared" si="16"/>
        <v>#REF!</v>
      </c>
      <c r="EW11" s="41" t="e">
        <f t="shared" si="16"/>
        <v>#REF!</v>
      </c>
      <c r="EX11" s="41" t="e">
        <f t="shared" si="16"/>
        <v>#REF!</v>
      </c>
      <c r="EY11" s="41" t="e">
        <f t="shared" si="16"/>
        <v>#REF!</v>
      </c>
      <c r="EZ11" s="41" t="e">
        <f t="shared" si="16"/>
        <v>#REF!</v>
      </c>
      <c r="FA11" s="41" t="e">
        <f t="shared" si="16"/>
        <v>#REF!</v>
      </c>
      <c r="FB11" s="41" t="e">
        <f t="shared" si="16"/>
        <v>#REF!</v>
      </c>
      <c r="FC11" s="41" t="e">
        <f t="shared" si="16"/>
        <v>#REF!</v>
      </c>
      <c r="FD11" s="41" t="e">
        <f t="shared" si="16"/>
        <v>#REF!</v>
      </c>
      <c r="FE11" s="41" t="e">
        <f t="shared" si="16"/>
        <v>#REF!</v>
      </c>
      <c r="FF11" s="41" t="e">
        <f t="shared" si="16"/>
        <v>#REF!</v>
      </c>
      <c r="FG11" s="41" t="e">
        <f t="shared" si="16"/>
        <v>#REF!</v>
      </c>
      <c r="FH11" s="41" t="e">
        <f t="shared" si="17"/>
        <v>#REF!</v>
      </c>
      <c r="FI11" s="41" t="e">
        <f t="shared" si="17"/>
        <v>#REF!</v>
      </c>
      <c r="FJ11" s="41" t="e">
        <f t="shared" si="17"/>
        <v>#REF!</v>
      </c>
      <c r="FK11" s="41" t="e">
        <f t="shared" si="17"/>
        <v>#REF!</v>
      </c>
      <c r="FL11" s="41" t="e">
        <f t="shared" si="17"/>
        <v>#REF!</v>
      </c>
      <c r="FM11" s="41" t="e">
        <f t="shared" si="17"/>
        <v>#REF!</v>
      </c>
      <c r="FN11" s="41" t="e">
        <f t="shared" si="17"/>
        <v>#REF!</v>
      </c>
      <c r="FO11" s="41" t="e">
        <f t="shared" si="17"/>
        <v>#REF!</v>
      </c>
      <c r="FP11" s="41" t="e">
        <f t="shared" si="17"/>
        <v>#REF!</v>
      </c>
      <c r="FQ11" s="41" t="e">
        <f t="shared" si="17"/>
        <v>#REF!</v>
      </c>
      <c r="FR11" s="41" t="e">
        <f t="shared" si="17"/>
        <v>#REF!</v>
      </c>
      <c r="FS11" s="41" t="e">
        <f t="shared" si="17"/>
        <v>#REF!</v>
      </c>
      <c r="FT11" s="41" t="e">
        <f t="shared" si="17"/>
        <v>#REF!</v>
      </c>
      <c r="FU11" s="41" t="e">
        <f t="shared" si="17"/>
        <v>#REF!</v>
      </c>
      <c r="FV11" s="41" t="e">
        <f t="shared" si="17"/>
        <v>#REF!</v>
      </c>
      <c r="FW11" s="41" t="e">
        <f t="shared" si="17"/>
        <v>#REF!</v>
      </c>
      <c r="FX11" s="41" t="e">
        <f t="shared" si="18"/>
        <v>#REF!</v>
      </c>
      <c r="FY11" s="41" t="e">
        <f t="shared" si="18"/>
        <v>#REF!</v>
      </c>
      <c r="FZ11" s="41" t="e">
        <f t="shared" si="18"/>
        <v>#REF!</v>
      </c>
      <c r="GA11" s="41" t="e">
        <f t="shared" si="18"/>
        <v>#REF!</v>
      </c>
      <c r="GB11" s="41" t="e">
        <f t="shared" si="18"/>
        <v>#REF!</v>
      </c>
      <c r="GC11" s="41" t="e">
        <f t="shared" si="18"/>
        <v>#REF!</v>
      </c>
      <c r="GD11" s="41" t="e">
        <f t="shared" si="18"/>
        <v>#REF!</v>
      </c>
      <c r="GE11" s="41" t="e">
        <f t="shared" si="18"/>
        <v>#REF!</v>
      </c>
      <c r="GF11" s="41" t="e">
        <f t="shared" si="18"/>
        <v>#REF!</v>
      </c>
      <c r="GG11" s="41" t="e">
        <f t="shared" si="18"/>
        <v>#REF!</v>
      </c>
      <c r="GH11" s="41" t="e">
        <f t="shared" si="18"/>
        <v>#REF!</v>
      </c>
      <c r="GI11" s="41" t="e">
        <f t="shared" si="18"/>
        <v>#REF!</v>
      </c>
      <c r="GJ11" s="41" t="e">
        <f t="shared" si="18"/>
        <v>#REF!</v>
      </c>
      <c r="GK11" s="41" t="e">
        <f t="shared" si="18"/>
        <v>#REF!</v>
      </c>
      <c r="GL11" s="41" t="e">
        <f t="shared" si="18"/>
        <v>#REF!</v>
      </c>
      <c r="GM11" s="41" t="e">
        <f t="shared" si="18"/>
        <v>#REF!</v>
      </c>
      <c r="GN11" s="41" t="e">
        <f t="shared" si="19"/>
        <v>#REF!</v>
      </c>
      <c r="GO11" s="41" t="e">
        <f t="shared" si="19"/>
        <v>#REF!</v>
      </c>
      <c r="GP11" s="41" t="e">
        <f t="shared" si="19"/>
        <v>#REF!</v>
      </c>
      <c r="GQ11" s="41" t="e">
        <f t="shared" si="19"/>
        <v>#REF!</v>
      </c>
      <c r="GR11" s="41" t="e">
        <f t="shared" si="19"/>
        <v>#REF!</v>
      </c>
      <c r="GS11" s="41" t="e">
        <f t="shared" si="19"/>
        <v>#REF!</v>
      </c>
      <c r="GT11" s="41" t="e">
        <f t="shared" si="19"/>
        <v>#REF!</v>
      </c>
      <c r="GU11" s="41" t="e">
        <f t="shared" si="19"/>
        <v>#REF!</v>
      </c>
      <c r="GV11" s="41" t="e">
        <f t="shared" si="19"/>
        <v>#REF!</v>
      </c>
      <c r="GW11" s="41" t="e">
        <f t="shared" si="19"/>
        <v>#REF!</v>
      </c>
      <c r="GX11" s="41" t="e">
        <f t="shared" si="19"/>
        <v>#REF!</v>
      </c>
      <c r="GY11" s="41" t="e">
        <f t="shared" si="19"/>
        <v>#REF!</v>
      </c>
      <c r="GZ11" s="41" t="e">
        <f t="shared" si="19"/>
        <v>#REF!</v>
      </c>
      <c r="HA11" s="41" t="e">
        <f t="shared" si="19"/>
        <v>#REF!</v>
      </c>
      <c r="HB11" s="41" t="e">
        <f t="shared" si="19"/>
        <v>#REF!</v>
      </c>
      <c r="HC11" s="41" t="e">
        <f t="shared" si="19"/>
        <v>#REF!</v>
      </c>
      <c r="HD11" s="41" t="e">
        <f t="shared" si="20"/>
        <v>#REF!</v>
      </c>
      <c r="HE11" s="41" t="e">
        <f t="shared" si="20"/>
        <v>#REF!</v>
      </c>
      <c r="HF11" s="41" t="e">
        <f t="shared" si="20"/>
        <v>#REF!</v>
      </c>
      <c r="HG11" s="41" t="e">
        <f t="shared" si="20"/>
        <v>#REF!</v>
      </c>
      <c r="HH11" s="41" t="e">
        <f t="shared" si="20"/>
        <v>#REF!</v>
      </c>
      <c r="HI11" s="41" t="e">
        <f t="shared" si="20"/>
        <v>#REF!</v>
      </c>
      <c r="HJ11" s="41" t="e">
        <f t="shared" si="20"/>
        <v>#REF!</v>
      </c>
    </row>
    <row r="12" spans="1:218" ht="14.4" x14ac:dyDescent="0.3">
      <c r="A12" s="42">
        <v>9</v>
      </c>
      <c r="B12" s="43" t="e">
        <f>'CMM2 - AUX CALC'!$J$67</f>
        <v>#REF!</v>
      </c>
      <c r="C12" s="41"/>
      <c r="D12" s="41"/>
      <c r="E12" s="41"/>
      <c r="F12" s="41"/>
      <c r="G12" s="41"/>
      <c r="H12" s="41"/>
      <c r="I12" s="41"/>
      <c r="J12" s="41"/>
      <c r="K12" s="41" t="e">
        <f>$B12/(_xlfn.SINGLE(PrazoConcessao)*12-K$3+1)</f>
        <v>#REF!</v>
      </c>
      <c r="L12" s="41" t="e">
        <f t="shared" si="7"/>
        <v>#REF!</v>
      </c>
      <c r="M12" s="41" t="e">
        <f t="shared" si="7"/>
        <v>#REF!</v>
      </c>
      <c r="N12" s="41" t="e">
        <f t="shared" si="7"/>
        <v>#REF!</v>
      </c>
      <c r="O12" s="41" t="e">
        <f t="shared" si="7"/>
        <v>#REF!</v>
      </c>
      <c r="P12" s="41" t="e">
        <f t="shared" si="7"/>
        <v>#REF!</v>
      </c>
      <c r="Q12" s="41" t="e">
        <f t="shared" si="7"/>
        <v>#REF!</v>
      </c>
      <c r="R12" s="41" t="e">
        <f t="shared" si="7"/>
        <v>#REF!</v>
      </c>
      <c r="S12" s="41" t="e">
        <f t="shared" si="7"/>
        <v>#REF!</v>
      </c>
      <c r="T12" s="41" t="e">
        <f t="shared" si="8"/>
        <v>#REF!</v>
      </c>
      <c r="U12" s="41" t="e">
        <f t="shared" si="8"/>
        <v>#REF!</v>
      </c>
      <c r="V12" s="41" t="e">
        <f t="shared" si="8"/>
        <v>#REF!</v>
      </c>
      <c r="W12" s="41" t="e">
        <f t="shared" si="8"/>
        <v>#REF!</v>
      </c>
      <c r="X12" s="41" t="e">
        <f t="shared" si="8"/>
        <v>#REF!</v>
      </c>
      <c r="Y12" s="41" t="e">
        <f t="shared" si="8"/>
        <v>#REF!</v>
      </c>
      <c r="Z12" s="41" t="e">
        <f t="shared" si="8"/>
        <v>#REF!</v>
      </c>
      <c r="AA12" s="41" t="e">
        <f t="shared" si="8"/>
        <v>#REF!</v>
      </c>
      <c r="AB12" s="41" t="e">
        <f t="shared" si="8"/>
        <v>#REF!</v>
      </c>
      <c r="AC12" s="41" t="e">
        <f t="shared" si="8"/>
        <v>#REF!</v>
      </c>
      <c r="AD12" s="41" t="e">
        <f t="shared" si="8"/>
        <v>#REF!</v>
      </c>
      <c r="AE12" s="41" t="e">
        <f t="shared" si="8"/>
        <v>#REF!</v>
      </c>
      <c r="AF12" s="41" t="e">
        <f t="shared" si="8"/>
        <v>#REF!</v>
      </c>
      <c r="AG12" s="41" t="e">
        <f t="shared" si="8"/>
        <v>#REF!</v>
      </c>
      <c r="AH12" s="41" t="e">
        <f t="shared" si="8"/>
        <v>#REF!</v>
      </c>
      <c r="AI12" s="41" t="e">
        <f t="shared" si="8"/>
        <v>#REF!</v>
      </c>
      <c r="AJ12" s="41" t="e">
        <f t="shared" si="9"/>
        <v>#REF!</v>
      </c>
      <c r="AK12" s="41" t="e">
        <f t="shared" si="9"/>
        <v>#REF!</v>
      </c>
      <c r="AL12" s="41" t="e">
        <f t="shared" si="9"/>
        <v>#REF!</v>
      </c>
      <c r="AM12" s="41" t="e">
        <f t="shared" si="9"/>
        <v>#REF!</v>
      </c>
      <c r="AN12" s="41" t="e">
        <f t="shared" si="9"/>
        <v>#REF!</v>
      </c>
      <c r="AO12" s="41" t="e">
        <f t="shared" si="9"/>
        <v>#REF!</v>
      </c>
      <c r="AP12" s="41" t="e">
        <f t="shared" si="9"/>
        <v>#REF!</v>
      </c>
      <c r="AQ12" s="41" t="e">
        <f t="shared" si="9"/>
        <v>#REF!</v>
      </c>
      <c r="AR12" s="41" t="e">
        <f t="shared" si="9"/>
        <v>#REF!</v>
      </c>
      <c r="AS12" s="41" t="e">
        <f t="shared" si="9"/>
        <v>#REF!</v>
      </c>
      <c r="AT12" s="41" t="e">
        <f t="shared" si="9"/>
        <v>#REF!</v>
      </c>
      <c r="AU12" s="41" t="e">
        <f t="shared" si="9"/>
        <v>#REF!</v>
      </c>
      <c r="AV12" s="41" t="e">
        <f t="shared" si="9"/>
        <v>#REF!</v>
      </c>
      <c r="AW12" s="41" t="e">
        <f t="shared" si="9"/>
        <v>#REF!</v>
      </c>
      <c r="AX12" s="41" t="e">
        <f t="shared" si="9"/>
        <v>#REF!</v>
      </c>
      <c r="AY12" s="41" t="e">
        <f t="shared" si="9"/>
        <v>#REF!</v>
      </c>
      <c r="AZ12" s="41" t="e">
        <f t="shared" si="10"/>
        <v>#REF!</v>
      </c>
      <c r="BA12" s="41" t="e">
        <f t="shared" si="10"/>
        <v>#REF!</v>
      </c>
      <c r="BB12" s="41" t="e">
        <f t="shared" si="10"/>
        <v>#REF!</v>
      </c>
      <c r="BC12" s="41" t="e">
        <f t="shared" si="10"/>
        <v>#REF!</v>
      </c>
      <c r="BD12" s="41" t="e">
        <f t="shared" si="10"/>
        <v>#REF!</v>
      </c>
      <c r="BE12" s="41" t="e">
        <f t="shared" si="10"/>
        <v>#REF!</v>
      </c>
      <c r="BF12" s="41" t="e">
        <f t="shared" si="10"/>
        <v>#REF!</v>
      </c>
      <c r="BG12" s="41" t="e">
        <f t="shared" si="10"/>
        <v>#REF!</v>
      </c>
      <c r="BH12" s="41" t="e">
        <f t="shared" si="10"/>
        <v>#REF!</v>
      </c>
      <c r="BI12" s="41" t="e">
        <f t="shared" si="10"/>
        <v>#REF!</v>
      </c>
      <c r="BJ12" s="41" t="e">
        <f t="shared" si="10"/>
        <v>#REF!</v>
      </c>
      <c r="BK12" s="41" t="e">
        <f t="shared" si="10"/>
        <v>#REF!</v>
      </c>
      <c r="BL12" s="41" t="e">
        <f t="shared" si="10"/>
        <v>#REF!</v>
      </c>
      <c r="BM12" s="41" t="e">
        <f t="shared" si="10"/>
        <v>#REF!</v>
      </c>
      <c r="BN12" s="41" t="e">
        <f t="shared" si="10"/>
        <v>#REF!</v>
      </c>
      <c r="BO12" s="41" t="e">
        <f t="shared" si="10"/>
        <v>#REF!</v>
      </c>
      <c r="BP12" s="41" t="e">
        <f t="shared" si="11"/>
        <v>#REF!</v>
      </c>
      <c r="BQ12" s="41" t="e">
        <f t="shared" si="11"/>
        <v>#REF!</v>
      </c>
      <c r="BR12" s="41" t="e">
        <f t="shared" si="11"/>
        <v>#REF!</v>
      </c>
      <c r="BS12" s="41" t="e">
        <f t="shared" si="11"/>
        <v>#REF!</v>
      </c>
      <c r="BT12" s="41" t="e">
        <f t="shared" si="11"/>
        <v>#REF!</v>
      </c>
      <c r="BU12" s="41" t="e">
        <f t="shared" si="11"/>
        <v>#REF!</v>
      </c>
      <c r="BV12" s="41" t="e">
        <f t="shared" si="11"/>
        <v>#REF!</v>
      </c>
      <c r="BW12" s="41" t="e">
        <f t="shared" si="11"/>
        <v>#REF!</v>
      </c>
      <c r="BX12" s="41" t="e">
        <f t="shared" si="11"/>
        <v>#REF!</v>
      </c>
      <c r="BY12" s="41" t="e">
        <f t="shared" si="11"/>
        <v>#REF!</v>
      </c>
      <c r="BZ12" s="41" t="e">
        <f t="shared" si="11"/>
        <v>#REF!</v>
      </c>
      <c r="CA12" s="41" t="e">
        <f t="shared" si="11"/>
        <v>#REF!</v>
      </c>
      <c r="CB12" s="41" t="e">
        <f t="shared" si="11"/>
        <v>#REF!</v>
      </c>
      <c r="CC12" s="41" t="e">
        <f t="shared" si="11"/>
        <v>#REF!</v>
      </c>
      <c r="CD12" s="41" t="e">
        <f t="shared" si="11"/>
        <v>#REF!</v>
      </c>
      <c r="CE12" s="41" t="e">
        <f t="shared" si="11"/>
        <v>#REF!</v>
      </c>
      <c r="CF12" s="41" t="e">
        <f t="shared" si="12"/>
        <v>#REF!</v>
      </c>
      <c r="CG12" s="41" t="e">
        <f t="shared" si="12"/>
        <v>#REF!</v>
      </c>
      <c r="CH12" s="41" t="e">
        <f t="shared" si="12"/>
        <v>#REF!</v>
      </c>
      <c r="CI12" s="41" t="e">
        <f t="shared" si="12"/>
        <v>#REF!</v>
      </c>
      <c r="CJ12" s="41" t="e">
        <f t="shared" si="12"/>
        <v>#REF!</v>
      </c>
      <c r="CK12" s="41" t="e">
        <f t="shared" si="12"/>
        <v>#REF!</v>
      </c>
      <c r="CL12" s="41" t="e">
        <f t="shared" si="12"/>
        <v>#REF!</v>
      </c>
      <c r="CM12" s="41" t="e">
        <f t="shared" si="12"/>
        <v>#REF!</v>
      </c>
      <c r="CN12" s="41" t="e">
        <f t="shared" si="12"/>
        <v>#REF!</v>
      </c>
      <c r="CO12" s="41" t="e">
        <f t="shared" si="12"/>
        <v>#REF!</v>
      </c>
      <c r="CP12" s="41" t="e">
        <f t="shared" si="12"/>
        <v>#REF!</v>
      </c>
      <c r="CQ12" s="41" t="e">
        <f t="shared" si="12"/>
        <v>#REF!</v>
      </c>
      <c r="CR12" s="41" t="e">
        <f t="shared" si="12"/>
        <v>#REF!</v>
      </c>
      <c r="CS12" s="41" t="e">
        <f t="shared" si="12"/>
        <v>#REF!</v>
      </c>
      <c r="CT12" s="41" t="e">
        <f t="shared" si="12"/>
        <v>#REF!</v>
      </c>
      <c r="CU12" s="41" t="e">
        <f t="shared" si="12"/>
        <v>#REF!</v>
      </c>
      <c r="CV12" s="41" t="e">
        <f t="shared" si="13"/>
        <v>#REF!</v>
      </c>
      <c r="CW12" s="41" t="e">
        <f t="shared" si="13"/>
        <v>#REF!</v>
      </c>
      <c r="CX12" s="41" t="e">
        <f t="shared" si="13"/>
        <v>#REF!</v>
      </c>
      <c r="CY12" s="41" t="e">
        <f t="shared" si="13"/>
        <v>#REF!</v>
      </c>
      <c r="CZ12" s="41" t="e">
        <f t="shared" si="13"/>
        <v>#REF!</v>
      </c>
      <c r="DA12" s="41" t="e">
        <f t="shared" si="13"/>
        <v>#REF!</v>
      </c>
      <c r="DB12" s="41" t="e">
        <f t="shared" si="13"/>
        <v>#REF!</v>
      </c>
      <c r="DC12" s="41" t="e">
        <f t="shared" si="13"/>
        <v>#REF!</v>
      </c>
      <c r="DD12" s="41" t="e">
        <f t="shared" si="13"/>
        <v>#REF!</v>
      </c>
      <c r="DE12" s="41" t="e">
        <f t="shared" si="13"/>
        <v>#REF!</v>
      </c>
      <c r="DF12" s="41" t="e">
        <f t="shared" si="13"/>
        <v>#REF!</v>
      </c>
      <c r="DG12" s="41" t="e">
        <f t="shared" si="13"/>
        <v>#REF!</v>
      </c>
      <c r="DH12" s="41" t="e">
        <f t="shared" si="13"/>
        <v>#REF!</v>
      </c>
      <c r="DI12" s="41" t="e">
        <f t="shared" si="13"/>
        <v>#REF!</v>
      </c>
      <c r="DJ12" s="41" t="e">
        <f t="shared" si="13"/>
        <v>#REF!</v>
      </c>
      <c r="DK12" s="41" t="e">
        <f t="shared" si="13"/>
        <v>#REF!</v>
      </c>
      <c r="DL12" s="41" t="e">
        <f t="shared" si="14"/>
        <v>#REF!</v>
      </c>
      <c r="DM12" s="41" t="e">
        <f t="shared" si="14"/>
        <v>#REF!</v>
      </c>
      <c r="DN12" s="41" t="e">
        <f t="shared" si="14"/>
        <v>#REF!</v>
      </c>
      <c r="DO12" s="41" t="e">
        <f t="shared" si="14"/>
        <v>#REF!</v>
      </c>
      <c r="DP12" s="41" t="e">
        <f t="shared" si="14"/>
        <v>#REF!</v>
      </c>
      <c r="DQ12" s="41" t="e">
        <f t="shared" si="14"/>
        <v>#REF!</v>
      </c>
      <c r="DR12" s="41" t="e">
        <f t="shared" si="14"/>
        <v>#REF!</v>
      </c>
      <c r="DS12" s="41" t="e">
        <f t="shared" si="14"/>
        <v>#REF!</v>
      </c>
      <c r="DT12" s="41" t="e">
        <f t="shared" si="14"/>
        <v>#REF!</v>
      </c>
      <c r="DU12" s="41" t="e">
        <f t="shared" si="14"/>
        <v>#REF!</v>
      </c>
      <c r="DV12" s="41" t="e">
        <f t="shared" si="14"/>
        <v>#REF!</v>
      </c>
      <c r="DW12" s="41" t="e">
        <f t="shared" si="14"/>
        <v>#REF!</v>
      </c>
      <c r="DX12" s="41" t="e">
        <f t="shared" si="14"/>
        <v>#REF!</v>
      </c>
      <c r="DY12" s="41" t="e">
        <f t="shared" si="14"/>
        <v>#REF!</v>
      </c>
      <c r="DZ12" s="41" t="e">
        <f t="shared" si="14"/>
        <v>#REF!</v>
      </c>
      <c r="EA12" s="41" t="e">
        <f t="shared" si="14"/>
        <v>#REF!</v>
      </c>
      <c r="EB12" s="41" t="e">
        <f t="shared" si="15"/>
        <v>#REF!</v>
      </c>
      <c r="EC12" s="41" t="e">
        <f t="shared" si="15"/>
        <v>#REF!</v>
      </c>
      <c r="ED12" s="41" t="e">
        <f t="shared" si="15"/>
        <v>#REF!</v>
      </c>
      <c r="EE12" s="41" t="e">
        <f t="shared" si="15"/>
        <v>#REF!</v>
      </c>
      <c r="EF12" s="41" t="e">
        <f t="shared" si="15"/>
        <v>#REF!</v>
      </c>
      <c r="EG12" s="41" t="e">
        <f t="shared" si="15"/>
        <v>#REF!</v>
      </c>
      <c r="EH12" s="41" t="e">
        <f t="shared" si="15"/>
        <v>#REF!</v>
      </c>
      <c r="EI12" s="41" t="e">
        <f t="shared" si="15"/>
        <v>#REF!</v>
      </c>
      <c r="EJ12" s="41" t="e">
        <f t="shared" si="15"/>
        <v>#REF!</v>
      </c>
      <c r="EK12" s="41" t="e">
        <f t="shared" si="15"/>
        <v>#REF!</v>
      </c>
      <c r="EL12" s="41" t="e">
        <f t="shared" si="15"/>
        <v>#REF!</v>
      </c>
      <c r="EM12" s="41" t="e">
        <f t="shared" si="15"/>
        <v>#REF!</v>
      </c>
      <c r="EN12" s="41" t="e">
        <f t="shared" si="15"/>
        <v>#REF!</v>
      </c>
      <c r="EO12" s="41" t="e">
        <f t="shared" si="15"/>
        <v>#REF!</v>
      </c>
      <c r="EP12" s="41" t="e">
        <f t="shared" si="15"/>
        <v>#REF!</v>
      </c>
      <c r="EQ12" s="41" t="e">
        <f t="shared" si="15"/>
        <v>#REF!</v>
      </c>
      <c r="ER12" s="41" t="e">
        <f t="shared" si="16"/>
        <v>#REF!</v>
      </c>
      <c r="ES12" s="41" t="e">
        <f t="shared" si="16"/>
        <v>#REF!</v>
      </c>
      <c r="ET12" s="41" t="e">
        <f t="shared" si="16"/>
        <v>#REF!</v>
      </c>
      <c r="EU12" s="41" t="e">
        <f t="shared" si="16"/>
        <v>#REF!</v>
      </c>
      <c r="EV12" s="41" t="e">
        <f t="shared" si="16"/>
        <v>#REF!</v>
      </c>
      <c r="EW12" s="41" t="e">
        <f t="shared" si="16"/>
        <v>#REF!</v>
      </c>
      <c r="EX12" s="41" t="e">
        <f t="shared" si="16"/>
        <v>#REF!</v>
      </c>
      <c r="EY12" s="41" t="e">
        <f t="shared" si="16"/>
        <v>#REF!</v>
      </c>
      <c r="EZ12" s="41" t="e">
        <f t="shared" si="16"/>
        <v>#REF!</v>
      </c>
      <c r="FA12" s="41" t="e">
        <f t="shared" si="16"/>
        <v>#REF!</v>
      </c>
      <c r="FB12" s="41" t="e">
        <f t="shared" si="16"/>
        <v>#REF!</v>
      </c>
      <c r="FC12" s="41" t="e">
        <f t="shared" si="16"/>
        <v>#REF!</v>
      </c>
      <c r="FD12" s="41" t="e">
        <f t="shared" si="16"/>
        <v>#REF!</v>
      </c>
      <c r="FE12" s="41" t="e">
        <f t="shared" si="16"/>
        <v>#REF!</v>
      </c>
      <c r="FF12" s="41" t="e">
        <f t="shared" si="16"/>
        <v>#REF!</v>
      </c>
      <c r="FG12" s="41" t="e">
        <f t="shared" si="16"/>
        <v>#REF!</v>
      </c>
      <c r="FH12" s="41" t="e">
        <f t="shared" si="17"/>
        <v>#REF!</v>
      </c>
      <c r="FI12" s="41" t="e">
        <f t="shared" si="17"/>
        <v>#REF!</v>
      </c>
      <c r="FJ12" s="41" t="e">
        <f t="shared" si="17"/>
        <v>#REF!</v>
      </c>
      <c r="FK12" s="41" t="e">
        <f t="shared" si="17"/>
        <v>#REF!</v>
      </c>
      <c r="FL12" s="41" t="e">
        <f t="shared" si="17"/>
        <v>#REF!</v>
      </c>
      <c r="FM12" s="41" t="e">
        <f t="shared" si="17"/>
        <v>#REF!</v>
      </c>
      <c r="FN12" s="41" t="e">
        <f t="shared" si="17"/>
        <v>#REF!</v>
      </c>
      <c r="FO12" s="41" t="e">
        <f t="shared" si="17"/>
        <v>#REF!</v>
      </c>
      <c r="FP12" s="41" t="e">
        <f t="shared" si="17"/>
        <v>#REF!</v>
      </c>
      <c r="FQ12" s="41" t="e">
        <f t="shared" si="17"/>
        <v>#REF!</v>
      </c>
      <c r="FR12" s="41" t="e">
        <f t="shared" si="17"/>
        <v>#REF!</v>
      </c>
      <c r="FS12" s="41" t="e">
        <f t="shared" si="17"/>
        <v>#REF!</v>
      </c>
      <c r="FT12" s="41" t="e">
        <f t="shared" si="17"/>
        <v>#REF!</v>
      </c>
      <c r="FU12" s="41" t="e">
        <f t="shared" si="17"/>
        <v>#REF!</v>
      </c>
      <c r="FV12" s="41" t="e">
        <f t="shared" si="17"/>
        <v>#REF!</v>
      </c>
      <c r="FW12" s="41" t="e">
        <f t="shared" si="17"/>
        <v>#REF!</v>
      </c>
      <c r="FX12" s="41" t="e">
        <f t="shared" si="18"/>
        <v>#REF!</v>
      </c>
      <c r="FY12" s="41" t="e">
        <f t="shared" si="18"/>
        <v>#REF!</v>
      </c>
      <c r="FZ12" s="41" t="e">
        <f t="shared" si="18"/>
        <v>#REF!</v>
      </c>
      <c r="GA12" s="41" t="e">
        <f t="shared" si="18"/>
        <v>#REF!</v>
      </c>
      <c r="GB12" s="41" t="e">
        <f t="shared" si="18"/>
        <v>#REF!</v>
      </c>
      <c r="GC12" s="41" t="e">
        <f t="shared" si="18"/>
        <v>#REF!</v>
      </c>
      <c r="GD12" s="41" t="e">
        <f t="shared" si="18"/>
        <v>#REF!</v>
      </c>
      <c r="GE12" s="41" t="e">
        <f t="shared" si="18"/>
        <v>#REF!</v>
      </c>
      <c r="GF12" s="41" t="e">
        <f t="shared" si="18"/>
        <v>#REF!</v>
      </c>
      <c r="GG12" s="41" t="e">
        <f t="shared" si="18"/>
        <v>#REF!</v>
      </c>
      <c r="GH12" s="41" t="e">
        <f t="shared" si="18"/>
        <v>#REF!</v>
      </c>
      <c r="GI12" s="41" t="e">
        <f t="shared" si="18"/>
        <v>#REF!</v>
      </c>
      <c r="GJ12" s="41" t="e">
        <f t="shared" si="18"/>
        <v>#REF!</v>
      </c>
      <c r="GK12" s="41" t="e">
        <f t="shared" si="18"/>
        <v>#REF!</v>
      </c>
      <c r="GL12" s="41" t="e">
        <f t="shared" si="18"/>
        <v>#REF!</v>
      </c>
      <c r="GM12" s="41" t="e">
        <f t="shared" si="18"/>
        <v>#REF!</v>
      </c>
      <c r="GN12" s="41" t="e">
        <f t="shared" si="19"/>
        <v>#REF!</v>
      </c>
      <c r="GO12" s="41" t="e">
        <f t="shared" si="19"/>
        <v>#REF!</v>
      </c>
      <c r="GP12" s="41" t="e">
        <f t="shared" si="19"/>
        <v>#REF!</v>
      </c>
      <c r="GQ12" s="41" t="e">
        <f t="shared" si="19"/>
        <v>#REF!</v>
      </c>
      <c r="GR12" s="41" t="e">
        <f t="shared" si="19"/>
        <v>#REF!</v>
      </c>
      <c r="GS12" s="41" t="e">
        <f t="shared" si="19"/>
        <v>#REF!</v>
      </c>
      <c r="GT12" s="41" t="e">
        <f t="shared" si="19"/>
        <v>#REF!</v>
      </c>
      <c r="GU12" s="41" t="e">
        <f t="shared" si="19"/>
        <v>#REF!</v>
      </c>
      <c r="GV12" s="41" t="e">
        <f t="shared" si="19"/>
        <v>#REF!</v>
      </c>
      <c r="GW12" s="41" t="e">
        <f t="shared" si="19"/>
        <v>#REF!</v>
      </c>
      <c r="GX12" s="41" t="e">
        <f t="shared" si="19"/>
        <v>#REF!</v>
      </c>
      <c r="GY12" s="41" t="e">
        <f t="shared" si="19"/>
        <v>#REF!</v>
      </c>
      <c r="GZ12" s="41" t="e">
        <f t="shared" si="19"/>
        <v>#REF!</v>
      </c>
      <c r="HA12" s="41" t="e">
        <f t="shared" si="19"/>
        <v>#REF!</v>
      </c>
      <c r="HB12" s="41" t="e">
        <f t="shared" si="19"/>
        <v>#REF!</v>
      </c>
      <c r="HC12" s="41" t="e">
        <f t="shared" si="19"/>
        <v>#REF!</v>
      </c>
      <c r="HD12" s="41" t="e">
        <f t="shared" si="20"/>
        <v>#REF!</v>
      </c>
      <c r="HE12" s="41" t="e">
        <f t="shared" si="20"/>
        <v>#REF!</v>
      </c>
      <c r="HF12" s="41" t="e">
        <f t="shared" si="20"/>
        <v>#REF!</v>
      </c>
      <c r="HG12" s="41" t="e">
        <f t="shared" si="20"/>
        <v>#REF!</v>
      </c>
      <c r="HH12" s="41" t="e">
        <f t="shared" si="20"/>
        <v>#REF!</v>
      </c>
      <c r="HI12" s="41" t="e">
        <f t="shared" si="20"/>
        <v>#REF!</v>
      </c>
      <c r="HJ12" s="41" t="e">
        <f t="shared" si="20"/>
        <v>#REF!</v>
      </c>
    </row>
    <row r="13" spans="1:218" ht="14.4" x14ac:dyDescent="0.3">
      <c r="A13" s="42">
        <v>10</v>
      </c>
      <c r="B13" s="43" t="e">
        <f>'CMM2 - AUX CALC'!$K$67</f>
        <v>#REF!</v>
      </c>
      <c r="C13" s="41"/>
      <c r="D13" s="41"/>
      <c r="E13" s="41"/>
      <c r="F13" s="41"/>
      <c r="G13" s="41"/>
      <c r="H13" s="41"/>
      <c r="I13" s="41"/>
      <c r="J13" s="41"/>
      <c r="K13" s="41"/>
      <c r="L13" s="41" t="e">
        <f>$B13/(_xlfn.SINGLE(PrazoConcessao)*12-L$3+1)</f>
        <v>#REF!</v>
      </c>
      <c r="M13" s="41" t="e">
        <f t="shared" si="7"/>
        <v>#REF!</v>
      </c>
      <c r="N13" s="41" t="e">
        <f t="shared" si="7"/>
        <v>#REF!</v>
      </c>
      <c r="O13" s="41" t="e">
        <f t="shared" si="7"/>
        <v>#REF!</v>
      </c>
      <c r="P13" s="41" t="e">
        <f t="shared" si="7"/>
        <v>#REF!</v>
      </c>
      <c r="Q13" s="41" t="e">
        <f t="shared" si="7"/>
        <v>#REF!</v>
      </c>
      <c r="R13" s="41" t="e">
        <f t="shared" si="7"/>
        <v>#REF!</v>
      </c>
      <c r="S13" s="41" t="e">
        <f t="shared" si="7"/>
        <v>#REF!</v>
      </c>
      <c r="T13" s="41" t="e">
        <f t="shared" si="8"/>
        <v>#REF!</v>
      </c>
      <c r="U13" s="41" t="e">
        <f t="shared" si="8"/>
        <v>#REF!</v>
      </c>
      <c r="V13" s="41" t="e">
        <f t="shared" si="8"/>
        <v>#REF!</v>
      </c>
      <c r="W13" s="41" t="e">
        <f t="shared" si="8"/>
        <v>#REF!</v>
      </c>
      <c r="X13" s="41" t="e">
        <f t="shared" si="8"/>
        <v>#REF!</v>
      </c>
      <c r="Y13" s="41" t="e">
        <f t="shared" si="8"/>
        <v>#REF!</v>
      </c>
      <c r="Z13" s="41" t="e">
        <f t="shared" si="8"/>
        <v>#REF!</v>
      </c>
      <c r="AA13" s="41" t="e">
        <f t="shared" si="8"/>
        <v>#REF!</v>
      </c>
      <c r="AB13" s="41" t="e">
        <f t="shared" si="8"/>
        <v>#REF!</v>
      </c>
      <c r="AC13" s="41" t="e">
        <f t="shared" si="8"/>
        <v>#REF!</v>
      </c>
      <c r="AD13" s="41" t="e">
        <f t="shared" si="8"/>
        <v>#REF!</v>
      </c>
      <c r="AE13" s="41" t="e">
        <f t="shared" si="8"/>
        <v>#REF!</v>
      </c>
      <c r="AF13" s="41" t="e">
        <f t="shared" si="8"/>
        <v>#REF!</v>
      </c>
      <c r="AG13" s="41" t="e">
        <f t="shared" si="8"/>
        <v>#REF!</v>
      </c>
      <c r="AH13" s="41" t="e">
        <f t="shared" si="8"/>
        <v>#REF!</v>
      </c>
      <c r="AI13" s="41" t="e">
        <f t="shared" si="8"/>
        <v>#REF!</v>
      </c>
      <c r="AJ13" s="41" t="e">
        <f t="shared" si="9"/>
        <v>#REF!</v>
      </c>
      <c r="AK13" s="41" t="e">
        <f t="shared" si="9"/>
        <v>#REF!</v>
      </c>
      <c r="AL13" s="41" t="e">
        <f t="shared" si="9"/>
        <v>#REF!</v>
      </c>
      <c r="AM13" s="41" t="e">
        <f t="shared" si="9"/>
        <v>#REF!</v>
      </c>
      <c r="AN13" s="41" t="e">
        <f t="shared" si="9"/>
        <v>#REF!</v>
      </c>
      <c r="AO13" s="41" t="e">
        <f t="shared" si="9"/>
        <v>#REF!</v>
      </c>
      <c r="AP13" s="41" t="e">
        <f t="shared" si="9"/>
        <v>#REF!</v>
      </c>
      <c r="AQ13" s="41" t="e">
        <f t="shared" si="9"/>
        <v>#REF!</v>
      </c>
      <c r="AR13" s="41" t="e">
        <f t="shared" si="9"/>
        <v>#REF!</v>
      </c>
      <c r="AS13" s="41" t="e">
        <f t="shared" si="9"/>
        <v>#REF!</v>
      </c>
      <c r="AT13" s="41" t="e">
        <f t="shared" si="9"/>
        <v>#REF!</v>
      </c>
      <c r="AU13" s="41" t="e">
        <f t="shared" si="9"/>
        <v>#REF!</v>
      </c>
      <c r="AV13" s="41" t="e">
        <f t="shared" si="9"/>
        <v>#REF!</v>
      </c>
      <c r="AW13" s="41" t="e">
        <f t="shared" si="9"/>
        <v>#REF!</v>
      </c>
      <c r="AX13" s="41" t="e">
        <f t="shared" si="9"/>
        <v>#REF!</v>
      </c>
      <c r="AY13" s="41" t="e">
        <f t="shared" si="9"/>
        <v>#REF!</v>
      </c>
      <c r="AZ13" s="41" t="e">
        <f t="shared" si="10"/>
        <v>#REF!</v>
      </c>
      <c r="BA13" s="41" t="e">
        <f t="shared" si="10"/>
        <v>#REF!</v>
      </c>
      <c r="BB13" s="41" t="e">
        <f t="shared" si="10"/>
        <v>#REF!</v>
      </c>
      <c r="BC13" s="41" t="e">
        <f t="shared" si="10"/>
        <v>#REF!</v>
      </c>
      <c r="BD13" s="41" t="e">
        <f t="shared" si="10"/>
        <v>#REF!</v>
      </c>
      <c r="BE13" s="41" t="e">
        <f t="shared" si="10"/>
        <v>#REF!</v>
      </c>
      <c r="BF13" s="41" t="e">
        <f t="shared" si="10"/>
        <v>#REF!</v>
      </c>
      <c r="BG13" s="41" t="e">
        <f t="shared" si="10"/>
        <v>#REF!</v>
      </c>
      <c r="BH13" s="41" t="e">
        <f t="shared" si="10"/>
        <v>#REF!</v>
      </c>
      <c r="BI13" s="41" t="e">
        <f t="shared" si="10"/>
        <v>#REF!</v>
      </c>
      <c r="BJ13" s="41" t="e">
        <f t="shared" si="10"/>
        <v>#REF!</v>
      </c>
      <c r="BK13" s="41" t="e">
        <f t="shared" si="10"/>
        <v>#REF!</v>
      </c>
      <c r="BL13" s="41" t="e">
        <f t="shared" si="10"/>
        <v>#REF!</v>
      </c>
      <c r="BM13" s="41" t="e">
        <f t="shared" si="10"/>
        <v>#REF!</v>
      </c>
      <c r="BN13" s="41" t="e">
        <f t="shared" si="10"/>
        <v>#REF!</v>
      </c>
      <c r="BO13" s="41" t="e">
        <f t="shared" si="10"/>
        <v>#REF!</v>
      </c>
      <c r="BP13" s="41" t="e">
        <f t="shared" si="11"/>
        <v>#REF!</v>
      </c>
      <c r="BQ13" s="41" t="e">
        <f t="shared" si="11"/>
        <v>#REF!</v>
      </c>
      <c r="BR13" s="41" t="e">
        <f t="shared" si="11"/>
        <v>#REF!</v>
      </c>
      <c r="BS13" s="41" t="e">
        <f t="shared" si="11"/>
        <v>#REF!</v>
      </c>
      <c r="BT13" s="41" t="e">
        <f t="shared" si="11"/>
        <v>#REF!</v>
      </c>
      <c r="BU13" s="41" t="e">
        <f t="shared" si="11"/>
        <v>#REF!</v>
      </c>
      <c r="BV13" s="41" t="e">
        <f t="shared" si="11"/>
        <v>#REF!</v>
      </c>
      <c r="BW13" s="41" t="e">
        <f t="shared" si="11"/>
        <v>#REF!</v>
      </c>
      <c r="BX13" s="41" t="e">
        <f t="shared" si="11"/>
        <v>#REF!</v>
      </c>
      <c r="BY13" s="41" t="e">
        <f t="shared" si="11"/>
        <v>#REF!</v>
      </c>
      <c r="BZ13" s="41" t="e">
        <f t="shared" si="11"/>
        <v>#REF!</v>
      </c>
      <c r="CA13" s="41" t="e">
        <f t="shared" si="11"/>
        <v>#REF!</v>
      </c>
      <c r="CB13" s="41" t="e">
        <f t="shared" si="11"/>
        <v>#REF!</v>
      </c>
      <c r="CC13" s="41" t="e">
        <f t="shared" si="11"/>
        <v>#REF!</v>
      </c>
      <c r="CD13" s="41" t="e">
        <f t="shared" si="11"/>
        <v>#REF!</v>
      </c>
      <c r="CE13" s="41" t="e">
        <f t="shared" si="11"/>
        <v>#REF!</v>
      </c>
      <c r="CF13" s="41" t="e">
        <f t="shared" si="12"/>
        <v>#REF!</v>
      </c>
      <c r="CG13" s="41" t="e">
        <f t="shared" si="12"/>
        <v>#REF!</v>
      </c>
      <c r="CH13" s="41" t="e">
        <f t="shared" si="12"/>
        <v>#REF!</v>
      </c>
      <c r="CI13" s="41" t="e">
        <f t="shared" si="12"/>
        <v>#REF!</v>
      </c>
      <c r="CJ13" s="41" t="e">
        <f t="shared" si="12"/>
        <v>#REF!</v>
      </c>
      <c r="CK13" s="41" t="e">
        <f t="shared" si="12"/>
        <v>#REF!</v>
      </c>
      <c r="CL13" s="41" t="e">
        <f t="shared" si="12"/>
        <v>#REF!</v>
      </c>
      <c r="CM13" s="41" t="e">
        <f t="shared" si="12"/>
        <v>#REF!</v>
      </c>
      <c r="CN13" s="41" t="e">
        <f t="shared" si="12"/>
        <v>#REF!</v>
      </c>
      <c r="CO13" s="41" t="e">
        <f t="shared" si="12"/>
        <v>#REF!</v>
      </c>
      <c r="CP13" s="41" t="e">
        <f t="shared" si="12"/>
        <v>#REF!</v>
      </c>
      <c r="CQ13" s="41" t="e">
        <f t="shared" si="12"/>
        <v>#REF!</v>
      </c>
      <c r="CR13" s="41" t="e">
        <f t="shared" si="12"/>
        <v>#REF!</v>
      </c>
      <c r="CS13" s="41" t="e">
        <f t="shared" si="12"/>
        <v>#REF!</v>
      </c>
      <c r="CT13" s="41" t="e">
        <f t="shared" si="12"/>
        <v>#REF!</v>
      </c>
      <c r="CU13" s="41" t="e">
        <f t="shared" si="12"/>
        <v>#REF!</v>
      </c>
      <c r="CV13" s="41" t="e">
        <f t="shared" si="13"/>
        <v>#REF!</v>
      </c>
      <c r="CW13" s="41" t="e">
        <f t="shared" si="13"/>
        <v>#REF!</v>
      </c>
      <c r="CX13" s="41" t="e">
        <f t="shared" si="13"/>
        <v>#REF!</v>
      </c>
      <c r="CY13" s="41" t="e">
        <f t="shared" si="13"/>
        <v>#REF!</v>
      </c>
      <c r="CZ13" s="41" t="e">
        <f t="shared" si="13"/>
        <v>#REF!</v>
      </c>
      <c r="DA13" s="41" t="e">
        <f t="shared" si="13"/>
        <v>#REF!</v>
      </c>
      <c r="DB13" s="41" t="e">
        <f t="shared" si="13"/>
        <v>#REF!</v>
      </c>
      <c r="DC13" s="41" t="e">
        <f t="shared" si="13"/>
        <v>#REF!</v>
      </c>
      <c r="DD13" s="41" t="e">
        <f t="shared" si="13"/>
        <v>#REF!</v>
      </c>
      <c r="DE13" s="41" t="e">
        <f t="shared" si="13"/>
        <v>#REF!</v>
      </c>
      <c r="DF13" s="41" t="e">
        <f t="shared" si="13"/>
        <v>#REF!</v>
      </c>
      <c r="DG13" s="41" t="e">
        <f t="shared" si="13"/>
        <v>#REF!</v>
      </c>
      <c r="DH13" s="41" t="e">
        <f t="shared" si="13"/>
        <v>#REF!</v>
      </c>
      <c r="DI13" s="41" t="e">
        <f t="shared" si="13"/>
        <v>#REF!</v>
      </c>
      <c r="DJ13" s="41" t="e">
        <f t="shared" si="13"/>
        <v>#REF!</v>
      </c>
      <c r="DK13" s="41" t="e">
        <f t="shared" si="13"/>
        <v>#REF!</v>
      </c>
      <c r="DL13" s="41" t="e">
        <f t="shared" si="14"/>
        <v>#REF!</v>
      </c>
      <c r="DM13" s="41" t="e">
        <f t="shared" si="14"/>
        <v>#REF!</v>
      </c>
      <c r="DN13" s="41" t="e">
        <f t="shared" si="14"/>
        <v>#REF!</v>
      </c>
      <c r="DO13" s="41" t="e">
        <f t="shared" si="14"/>
        <v>#REF!</v>
      </c>
      <c r="DP13" s="41" t="e">
        <f t="shared" si="14"/>
        <v>#REF!</v>
      </c>
      <c r="DQ13" s="41" t="e">
        <f t="shared" si="14"/>
        <v>#REF!</v>
      </c>
      <c r="DR13" s="41" t="e">
        <f t="shared" si="14"/>
        <v>#REF!</v>
      </c>
      <c r="DS13" s="41" t="e">
        <f t="shared" si="14"/>
        <v>#REF!</v>
      </c>
      <c r="DT13" s="41" t="e">
        <f t="shared" si="14"/>
        <v>#REF!</v>
      </c>
      <c r="DU13" s="41" t="e">
        <f t="shared" si="14"/>
        <v>#REF!</v>
      </c>
      <c r="DV13" s="41" t="e">
        <f t="shared" si="14"/>
        <v>#REF!</v>
      </c>
      <c r="DW13" s="41" t="e">
        <f t="shared" si="14"/>
        <v>#REF!</v>
      </c>
      <c r="DX13" s="41" t="e">
        <f t="shared" si="14"/>
        <v>#REF!</v>
      </c>
      <c r="DY13" s="41" t="e">
        <f t="shared" si="14"/>
        <v>#REF!</v>
      </c>
      <c r="DZ13" s="41" t="e">
        <f t="shared" si="14"/>
        <v>#REF!</v>
      </c>
      <c r="EA13" s="41" t="e">
        <f t="shared" si="14"/>
        <v>#REF!</v>
      </c>
      <c r="EB13" s="41" t="e">
        <f t="shared" si="15"/>
        <v>#REF!</v>
      </c>
      <c r="EC13" s="41" t="e">
        <f t="shared" si="15"/>
        <v>#REF!</v>
      </c>
      <c r="ED13" s="41" t="e">
        <f t="shared" si="15"/>
        <v>#REF!</v>
      </c>
      <c r="EE13" s="41" t="e">
        <f t="shared" si="15"/>
        <v>#REF!</v>
      </c>
      <c r="EF13" s="41" t="e">
        <f t="shared" si="15"/>
        <v>#REF!</v>
      </c>
      <c r="EG13" s="41" t="e">
        <f t="shared" si="15"/>
        <v>#REF!</v>
      </c>
      <c r="EH13" s="41" t="e">
        <f t="shared" si="15"/>
        <v>#REF!</v>
      </c>
      <c r="EI13" s="41" t="e">
        <f t="shared" si="15"/>
        <v>#REF!</v>
      </c>
      <c r="EJ13" s="41" t="e">
        <f t="shared" si="15"/>
        <v>#REF!</v>
      </c>
      <c r="EK13" s="41" t="e">
        <f t="shared" si="15"/>
        <v>#REF!</v>
      </c>
      <c r="EL13" s="41" t="e">
        <f t="shared" si="15"/>
        <v>#REF!</v>
      </c>
      <c r="EM13" s="41" t="e">
        <f t="shared" si="15"/>
        <v>#REF!</v>
      </c>
      <c r="EN13" s="41" t="e">
        <f t="shared" si="15"/>
        <v>#REF!</v>
      </c>
      <c r="EO13" s="41" t="e">
        <f t="shared" si="15"/>
        <v>#REF!</v>
      </c>
      <c r="EP13" s="41" t="e">
        <f t="shared" si="15"/>
        <v>#REF!</v>
      </c>
      <c r="EQ13" s="41" t="e">
        <f t="shared" si="15"/>
        <v>#REF!</v>
      </c>
      <c r="ER13" s="41" t="e">
        <f t="shared" si="16"/>
        <v>#REF!</v>
      </c>
      <c r="ES13" s="41" t="e">
        <f t="shared" si="16"/>
        <v>#REF!</v>
      </c>
      <c r="ET13" s="41" t="e">
        <f t="shared" si="16"/>
        <v>#REF!</v>
      </c>
      <c r="EU13" s="41" t="e">
        <f t="shared" si="16"/>
        <v>#REF!</v>
      </c>
      <c r="EV13" s="41" t="e">
        <f t="shared" si="16"/>
        <v>#REF!</v>
      </c>
      <c r="EW13" s="41" t="e">
        <f t="shared" si="16"/>
        <v>#REF!</v>
      </c>
      <c r="EX13" s="41" t="e">
        <f t="shared" si="16"/>
        <v>#REF!</v>
      </c>
      <c r="EY13" s="41" t="e">
        <f t="shared" si="16"/>
        <v>#REF!</v>
      </c>
      <c r="EZ13" s="41" t="e">
        <f t="shared" si="16"/>
        <v>#REF!</v>
      </c>
      <c r="FA13" s="41" t="e">
        <f t="shared" si="16"/>
        <v>#REF!</v>
      </c>
      <c r="FB13" s="41" t="e">
        <f t="shared" si="16"/>
        <v>#REF!</v>
      </c>
      <c r="FC13" s="41" t="e">
        <f t="shared" si="16"/>
        <v>#REF!</v>
      </c>
      <c r="FD13" s="41" t="e">
        <f t="shared" si="16"/>
        <v>#REF!</v>
      </c>
      <c r="FE13" s="41" t="e">
        <f t="shared" si="16"/>
        <v>#REF!</v>
      </c>
      <c r="FF13" s="41" t="e">
        <f t="shared" si="16"/>
        <v>#REF!</v>
      </c>
      <c r="FG13" s="41" t="e">
        <f t="shared" si="16"/>
        <v>#REF!</v>
      </c>
      <c r="FH13" s="41" t="e">
        <f t="shared" si="17"/>
        <v>#REF!</v>
      </c>
      <c r="FI13" s="41" t="e">
        <f t="shared" si="17"/>
        <v>#REF!</v>
      </c>
      <c r="FJ13" s="41" t="e">
        <f t="shared" si="17"/>
        <v>#REF!</v>
      </c>
      <c r="FK13" s="41" t="e">
        <f t="shared" si="17"/>
        <v>#REF!</v>
      </c>
      <c r="FL13" s="41" t="e">
        <f t="shared" si="17"/>
        <v>#REF!</v>
      </c>
      <c r="FM13" s="41" t="e">
        <f t="shared" si="17"/>
        <v>#REF!</v>
      </c>
      <c r="FN13" s="41" t="e">
        <f t="shared" si="17"/>
        <v>#REF!</v>
      </c>
      <c r="FO13" s="41" t="e">
        <f t="shared" si="17"/>
        <v>#REF!</v>
      </c>
      <c r="FP13" s="41" t="e">
        <f t="shared" si="17"/>
        <v>#REF!</v>
      </c>
      <c r="FQ13" s="41" t="e">
        <f t="shared" si="17"/>
        <v>#REF!</v>
      </c>
      <c r="FR13" s="41" t="e">
        <f t="shared" si="17"/>
        <v>#REF!</v>
      </c>
      <c r="FS13" s="41" t="e">
        <f t="shared" si="17"/>
        <v>#REF!</v>
      </c>
      <c r="FT13" s="41" t="e">
        <f t="shared" si="17"/>
        <v>#REF!</v>
      </c>
      <c r="FU13" s="41" t="e">
        <f t="shared" si="17"/>
        <v>#REF!</v>
      </c>
      <c r="FV13" s="41" t="e">
        <f t="shared" si="17"/>
        <v>#REF!</v>
      </c>
      <c r="FW13" s="41" t="e">
        <f t="shared" si="17"/>
        <v>#REF!</v>
      </c>
      <c r="FX13" s="41" t="e">
        <f t="shared" si="18"/>
        <v>#REF!</v>
      </c>
      <c r="FY13" s="41" t="e">
        <f t="shared" si="18"/>
        <v>#REF!</v>
      </c>
      <c r="FZ13" s="41" t="e">
        <f t="shared" si="18"/>
        <v>#REF!</v>
      </c>
      <c r="GA13" s="41" t="e">
        <f t="shared" si="18"/>
        <v>#REF!</v>
      </c>
      <c r="GB13" s="41" t="e">
        <f t="shared" si="18"/>
        <v>#REF!</v>
      </c>
      <c r="GC13" s="41" t="e">
        <f t="shared" si="18"/>
        <v>#REF!</v>
      </c>
      <c r="GD13" s="41" t="e">
        <f t="shared" si="18"/>
        <v>#REF!</v>
      </c>
      <c r="GE13" s="41" t="e">
        <f t="shared" si="18"/>
        <v>#REF!</v>
      </c>
      <c r="GF13" s="41" t="e">
        <f t="shared" si="18"/>
        <v>#REF!</v>
      </c>
      <c r="GG13" s="41" t="e">
        <f t="shared" si="18"/>
        <v>#REF!</v>
      </c>
      <c r="GH13" s="41" t="e">
        <f t="shared" si="18"/>
        <v>#REF!</v>
      </c>
      <c r="GI13" s="41" t="e">
        <f t="shared" si="18"/>
        <v>#REF!</v>
      </c>
      <c r="GJ13" s="41" t="e">
        <f t="shared" si="18"/>
        <v>#REF!</v>
      </c>
      <c r="GK13" s="41" t="e">
        <f t="shared" si="18"/>
        <v>#REF!</v>
      </c>
      <c r="GL13" s="41" t="e">
        <f t="shared" si="18"/>
        <v>#REF!</v>
      </c>
      <c r="GM13" s="41" t="e">
        <f t="shared" si="18"/>
        <v>#REF!</v>
      </c>
      <c r="GN13" s="41" t="e">
        <f t="shared" si="19"/>
        <v>#REF!</v>
      </c>
      <c r="GO13" s="41" t="e">
        <f t="shared" si="19"/>
        <v>#REF!</v>
      </c>
      <c r="GP13" s="41" t="e">
        <f t="shared" si="19"/>
        <v>#REF!</v>
      </c>
      <c r="GQ13" s="41" t="e">
        <f t="shared" si="19"/>
        <v>#REF!</v>
      </c>
      <c r="GR13" s="41" t="e">
        <f t="shared" si="19"/>
        <v>#REF!</v>
      </c>
      <c r="GS13" s="41" t="e">
        <f t="shared" si="19"/>
        <v>#REF!</v>
      </c>
      <c r="GT13" s="41" t="e">
        <f t="shared" si="19"/>
        <v>#REF!</v>
      </c>
      <c r="GU13" s="41" t="e">
        <f t="shared" si="19"/>
        <v>#REF!</v>
      </c>
      <c r="GV13" s="41" t="e">
        <f t="shared" si="19"/>
        <v>#REF!</v>
      </c>
      <c r="GW13" s="41" t="e">
        <f t="shared" si="19"/>
        <v>#REF!</v>
      </c>
      <c r="GX13" s="41" t="e">
        <f t="shared" si="19"/>
        <v>#REF!</v>
      </c>
      <c r="GY13" s="41" t="e">
        <f t="shared" si="19"/>
        <v>#REF!</v>
      </c>
      <c r="GZ13" s="41" t="e">
        <f t="shared" si="19"/>
        <v>#REF!</v>
      </c>
      <c r="HA13" s="41" t="e">
        <f t="shared" si="19"/>
        <v>#REF!</v>
      </c>
      <c r="HB13" s="41" t="e">
        <f t="shared" si="19"/>
        <v>#REF!</v>
      </c>
      <c r="HC13" s="41" t="e">
        <f t="shared" si="19"/>
        <v>#REF!</v>
      </c>
      <c r="HD13" s="41" t="e">
        <f t="shared" si="20"/>
        <v>#REF!</v>
      </c>
      <c r="HE13" s="41" t="e">
        <f t="shared" si="20"/>
        <v>#REF!</v>
      </c>
      <c r="HF13" s="41" t="e">
        <f t="shared" si="20"/>
        <v>#REF!</v>
      </c>
      <c r="HG13" s="41" t="e">
        <f t="shared" si="20"/>
        <v>#REF!</v>
      </c>
      <c r="HH13" s="41" t="e">
        <f t="shared" si="20"/>
        <v>#REF!</v>
      </c>
      <c r="HI13" s="41" t="e">
        <f t="shared" si="20"/>
        <v>#REF!</v>
      </c>
      <c r="HJ13" s="41" t="e">
        <f t="shared" si="20"/>
        <v>#REF!</v>
      </c>
    </row>
    <row r="14" spans="1:218" ht="14.4" x14ac:dyDescent="0.3">
      <c r="A14" s="42">
        <v>11</v>
      </c>
      <c r="B14" s="43" t="e">
        <f>'CMM2 - AUX CALC'!$L$67</f>
        <v>#REF!</v>
      </c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 t="e">
        <f>$B14/(_xlfn.SINGLE(PrazoConcessao)*12-M$3+1)</f>
        <v>#REF!</v>
      </c>
      <c r="N14" s="41" t="e">
        <f t="shared" si="7"/>
        <v>#REF!</v>
      </c>
      <c r="O14" s="41" t="e">
        <f t="shared" si="7"/>
        <v>#REF!</v>
      </c>
      <c r="P14" s="41" t="e">
        <f t="shared" si="7"/>
        <v>#REF!</v>
      </c>
      <c r="Q14" s="41" t="e">
        <f t="shared" si="7"/>
        <v>#REF!</v>
      </c>
      <c r="R14" s="41" t="e">
        <f t="shared" si="7"/>
        <v>#REF!</v>
      </c>
      <c r="S14" s="41" t="e">
        <f t="shared" si="7"/>
        <v>#REF!</v>
      </c>
      <c r="T14" s="41" t="e">
        <f t="shared" si="8"/>
        <v>#REF!</v>
      </c>
      <c r="U14" s="41" t="e">
        <f t="shared" si="8"/>
        <v>#REF!</v>
      </c>
      <c r="V14" s="41" t="e">
        <f t="shared" si="8"/>
        <v>#REF!</v>
      </c>
      <c r="W14" s="41" t="e">
        <f t="shared" si="8"/>
        <v>#REF!</v>
      </c>
      <c r="X14" s="41" t="e">
        <f t="shared" si="8"/>
        <v>#REF!</v>
      </c>
      <c r="Y14" s="41" t="e">
        <f t="shared" si="8"/>
        <v>#REF!</v>
      </c>
      <c r="Z14" s="41" t="e">
        <f t="shared" si="8"/>
        <v>#REF!</v>
      </c>
      <c r="AA14" s="41" t="e">
        <f t="shared" si="8"/>
        <v>#REF!</v>
      </c>
      <c r="AB14" s="41" t="e">
        <f t="shared" si="8"/>
        <v>#REF!</v>
      </c>
      <c r="AC14" s="41" t="e">
        <f t="shared" si="8"/>
        <v>#REF!</v>
      </c>
      <c r="AD14" s="41" t="e">
        <f t="shared" si="8"/>
        <v>#REF!</v>
      </c>
      <c r="AE14" s="41" t="e">
        <f t="shared" si="8"/>
        <v>#REF!</v>
      </c>
      <c r="AF14" s="41" t="e">
        <f t="shared" si="8"/>
        <v>#REF!</v>
      </c>
      <c r="AG14" s="41" t="e">
        <f t="shared" si="8"/>
        <v>#REF!</v>
      </c>
      <c r="AH14" s="41" t="e">
        <f t="shared" si="8"/>
        <v>#REF!</v>
      </c>
      <c r="AI14" s="41" t="e">
        <f t="shared" si="8"/>
        <v>#REF!</v>
      </c>
      <c r="AJ14" s="41" t="e">
        <f t="shared" si="9"/>
        <v>#REF!</v>
      </c>
      <c r="AK14" s="41" t="e">
        <f t="shared" si="9"/>
        <v>#REF!</v>
      </c>
      <c r="AL14" s="41" t="e">
        <f t="shared" si="9"/>
        <v>#REF!</v>
      </c>
      <c r="AM14" s="41" t="e">
        <f t="shared" si="9"/>
        <v>#REF!</v>
      </c>
      <c r="AN14" s="41" t="e">
        <f t="shared" si="9"/>
        <v>#REF!</v>
      </c>
      <c r="AO14" s="41" t="e">
        <f t="shared" si="9"/>
        <v>#REF!</v>
      </c>
      <c r="AP14" s="41" t="e">
        <f t="shared" si="9"/>
        <v>#REF!</v>
      </c>
      <c r="AQ14" s="41" t="e">
        <f t="shared" si="9"/>
        <v>#REF!</v>
      </c>
      <c r="AR14" s="41" t="e">
        <f t="shared" si="9"/>
        <v>#REF!</v>
      </c>
      <c r="AS14" s="41" t="e">
        <f t="shared" si="9"/>
        <v>#REF!</v>
      </c>
      <c r="AT14" s="41" t="e">
        <f t="shared" si="9"/>
        <v>#REF!</v>
      </c>
      <c r="AU14" s="41" t="e">
        <f t="shared" si="9"/>
        <v>#REF!</v>
      </c>
      <c r="AV14" s="41" t="e">
        <f t="shared" si="9"/>
        <v>#REF!</v>
      </c>
      <c r="AW14" s="41" t="e">
        <f t="shared" si="9"/>
        <v>#REF!</v>
      </c>
      <c r="AX14" s="41" t="e">
        <f t="shared" si="9"/>
        <v>#REF!</v>
      </c>
      <c r="AY14" s="41" t="e">
        <f t="shared" si="9"/>
        <v>#REF!</v>
      </c>
      <c r="AZ14" s="41" t="e">
        <f t="shared" si="10"/>
        <v>#REF!</v>
      </c>
      <c r="BA14" s="41" t="e">
        <f t="shared" si="10"/>
        <v>#REF!</v>
      </c>
      <c r="BB14" s="41" t="e">
        <f t="shared" si="10"/>
        <v>#REF!</v>
      </c>
      <c r="BC14" s="41" t="e">
        <f t="shared" si="10"/>
        <v>#REF!</v>
      </c>
      <c r="BD14" s="41" t="e">
        <f t="shared" si="10"/>
        <v>#REF!</v>
      </c>
      <c r="BE14" s="41" t="e">
        <f t="shared" si="10"/>
        <v>#REF!</v>
      </c>
      <c r="BF14" s="41" t="e">
        <f t="shared" si="10"/>
        <v>#REF!</v>
      </c>
      <c r="BG14" s="41" t="e">
        <f t="shared" si="10"/>
        <v>#REF!</v>
      </c>
      <c r="BH14" s="41" t="e">
        <f t="shared" si="10"/>
        <v>#REF!</v>
      </c>
      <c r="BI14" s="41" t="e">
        <f t="shared" si="10"/>
        <v>#REF!</v>
      </c>
      <c r="BJ14" s="41" t="e">
        <f t="shared" si="10"/>
        <v>#REF!</v>
      </c>
      <c r="BK14" s="41" t="e">
        <f t="shared" si="10"/>
        <v>#REF!</v>
      </c>
      <c r="BL14" s="41" t="e">
        <f t="shared" si="10"/>
        <v>#REF!</v>
      </c>
      <c r="BM14" s="41" t="e">
        <f t="shared" si="10"/>
        <v>#REF!</v>
      </c>
      <c r="BN14" s="41" t="e">
        <f t="shared" si="10"/>
        <v>#REF!</v>
      </c>
      <c r="BO14" s="41" t="e">
        <f t="shared" si="10"/>
        <v>#REF!</v>
      </c>
      <c r="BP14" s="41" t="e">
        <f t="shared" si="11"/>
        <v>#REF!</v>
      </c>
      <c r="BQ14" s="41" t="e">
        <f t="shared" si="11"/>
        <v>#REF!</v>
      </c>
      <c r="BR14" s="41" t="e">
        <f t="shared" si="11"/>
        <v>#REF!</v>
      </c>
      <c r="BS14" s="41" t="e">
        <f t="shared" si="11"/>
        <v>#REF!</v>
      </c>
      <c r="BT14" s="41" t="e">
        <f t="shared" si="11"/>
        <v>#REF!</v>
      </c>
      <c r="BU14" s="41" t="e">
        <f t="shared" si="11"/>
        <v>#REF!</v>
      </c>
      <c r="BV14" s="41" t="e">
        <f t="shared" si="11"/>
        <v>#REF!</v>
      </c>
      <c r="BW14" s="41" t="e">
        <f t="shared" si="11"/>
        <v>#REF!</v>
      </c>
      <c r="BX14" s="41" t="e">
        <f t="shared" si="11"/>
        <v>#REF!</v>
      </c>
      <c r="BY14" s="41" t="e">
        <f t="shared" si="11"/>
        <v>#REF!</v>
      </c>
      <c r="BZ14" s="41" t="e">
        <f t="shared" si="11"/>
        <v>#REF!</v>
      </c>
      <c r="CA14" s="41" t="e">
        <f t="shared" si="11"/>
        <v>#REF!</v>
      </c>
      <c r="CB14" s="41" t="e">
        <f t="shared" si="11"/>
        <v>#REF!</v>
      </c>
      <c r="CC14" s="41" t="e">
        <f t="shared" si="11"/>
        <v>#REF!</v>
      </c>
      <c r="CD14" s="41" t="e">
        <f t="shared" si="11"/>
        <v>#REF!</v>
      </c>
      <c r="CE14" s="41" t="e">
        <f t="shared" si="11"/>
        <v>#REF!</v>
      </c>
      <c r="CF14" s="41" t="e">
        <f t="shared" si="12"/>
        <v>#REF!</v>
      </c>
      <c r="CG14" s="41" t="e">
        <f t="shared" si="12"/>
        <v>#REF!</v>
      </c>
      <c r="CH14" s="41" t="e">
        <f t="shared" si="12"/>
        <v>#REF!</v>
      </c>
      <c r="CI14" s="41" t="e">
        <f t="shared" si="12"/>
        <v>#REF!</v>
      </c>
      <c r="CJ14" s="41" t="e">
        <f t="shared" si="12"/>
        <v>#REF!</v>
      </c>
      <c r="CK14" s="41" t="e">
        <f t="shared" si="12"/>
        <v>#REF!</v>
      </c>
      <c r="CL14" s="41" t="e">
        <f t="shared" si="12"/>
        <v>#REF!</v>
      </c>
      <c r="CM14" s="41" t="e">
        <f t="shared" si="12"/>
        <v>#REF!</v>
      </c>
      <c r="CN14" s="41" t="e">
        <f t="shared" si="12"/>
        <v>#REF!</v>
      </c>
      <c r="CO14" s="41" t="e">
        <f t="shared" si="12"/>
        <v>#REF!</v>
      </c>
      <c r="CP14" s="41" t="e">
        <f t="shared" si="12"/>
        <v>#REF!</v>
      </c>
      <c r="CQ14" s="41" t="e">
        <f t="shared" si="12"/>
        <v>#REF!</v>
      </c>
      <c r="CR14" s="41" t="e">
        <f t="shared" si="12"/>
        <v>#REF!</v>
      </c>
      <c r="CS14" s="41" t="e">
        <f t="shared" si="12"/>
        <v>#REF!</v>
      </c>
      <c r="CT14" s="41" t="e">
        <f t="shared" si="12"/>
        <v>#REF!</v>
      </c>
      <c r="CU14" s="41" t="e">
        <f t="shared" si="12"/>
        <v>#REF!</v>
      </c>
      <c r="CV14" s="41" t="e">
        <f t="shared" si="13"/>
        <v>#REF!</v>
      </c>
      <c r="CW14" s="41" t="e">
        <f t="shared" si="13"/>
        <v>#REF!</v>
      </c>
      <c r="CX14" s="41" t="e">
        <f t="shared" si="13"/>
        <v>#REF!</v>
      </c>
      <c r="CY14" s="41" t="e">
        <f t="shared" si="13"/>
        <v>#REF!</v>
      </c>
      <c r="CZ14" s="41" t="e">
        <f t="shared" si="13"/>
        <v>#REF!</v>
      </c>
      <c r="DA14" s="41" t="e">
        <f t="shared" si="13"/>
        <v>#REF!</v>
      </c>
      <c r="DB14" s="41" t="e">
        <f t="shared" si="13"/>
        <v>#REF!</v>
      </c>
      <c r="DC14" s="41" t="e">
        <f t="shared" si="13"/>
        <v>#REF!</v>
      </c>
      <c r="DD14" s="41" t="e">
        <f t="shared" si="13"/>
        <v>#REF!</v>
      </c>
      <c r="DE14" s="41" t="e">
        <f t="shared" si="13"/>
        <v>#REF!</v>
      </c>
      <c r="DF14" s="41" t="e">
        <f t="shared" si="13"/>
        <v>#REF!</v>
      </c>
      <c r="DG14" s="41" t="e">
        <f t="shared" si="13"/>
        <v>#REF!</v>
      </c>
      <c r="DH14" s="41" t="e">
        <f t="shared" si="13"/>
        <v>#REF!</v>
      </c>
      <c r="DI14" s="41" t="e">
        <f t="shared" si="13"/>
        <v>#REF!</v>
      </c>
      <c r="DJ14" s="41" t="e">
        <f t="shared" si="13"/>
        <v>#REF!</v>
      </c>
      <c r="DK14" s="41" t="e">
        <f t="shared" si="13"/>
        <v>#REF!</v>
      </c>
      <c r="DL14" s="41" t="e">
        <f t="shared" si="14"/>
        <v>#REF!</v>
      </c>
      <c r="DM14" s="41" t="e">
        <f t="shared" si="14"/>
        <v>#REF!</v>
      </c>
      <c r="DN14" s="41" t="e">
        <f t="shared" si="14"/>
        <v>#REF!</v>
      </c>
      <c r="DO14" s="41" t="e">
        <f t="shared" si="14"/>
        <v>#REF!</v>
      </c>
      <c r="DP14" s="41" t="e">
        <f t="shared" si="14"/>
        <v>#REF!</v>
      </c>
      <c r="DQ14" s="41" t="e">
        <f t="shared" si="14"/>
        <v>#REF!</v>
      </c>
      <c r="DR14" s="41" t="e">
        <f t="shared" si="14"/>
        <v>#REF!</v>
      </c>
      <c r="DS14" s="41" t="e">
        <f t="shared" si="14"/>
        <v>#REF!</v>
      </c>
      <c r="DT14" s="41" t="e">
        <f t="shared" si="14"/>
        <v>#REF!</v>
      </c>
      <c r="DU14" s="41" t="e">
        <f t="shared" si="14"/>
        <v>#REF!</v>
      </c>
      <c r="DV14" s="41" t="e">
        <f t="shared" si="14"/>
        <v>#REF!</v>
      </c>
      <c r="DW14" s="41" t="e">
        <f t="shared" si="14"/>
        <v>#REF!</v>
      </c>
      <c r="DX14" s="41" t="e">
        <f t="shared" si="14"/>
        <v>#REF!</v>
      </c>
      <c r="DY14" s="41" t="e">
        <f t="shared" si="14"/>
        <v>#REF!</v>
      </c>
      <c r="DZ14" s="41" t="e">
        <f t="shared" si="14"/>
        <v>#REF!</v>
      </c>
      <c r="EA14" s="41" t="e">
        <f t="shared" si="14"/>
        <v>#REF!</v>
      </c>
      <c r="EB14" s="41" t="e">
        <f t="shared" si="15"/>
        <v>#REF!</v>
      </c>
      <c r="EC14" s="41" t="e">
        <f t="shared" si="15"/>
        <v>#REF!</v>
      </c>
      <c r="ED14" s="41" t="e">
        <f t="shared" si="15"/>
        <v>#REF!</v>
      </c>
      <c r="EE14" s="41" t="e">
        <f t="shared" si="15"/>
        <v>#REF!</v>
      </c>
      <c r="EF14" s="41" t="e">
        <f t="shared" si="15"/>
        <v>#REF!</v>
      </c>
      <c r="EG14" s="41" t="e">
        <f t="shared" si="15"/>
        <v>#REF!</v>
      </c>
      <c r="EH14" s="41" t="e">
        <f t="shared" si="15"/>
        <v>#REF!</v>
      </c>
      <c r="EI14" s="41" t="e">
        <f t="shared" si="15"/>
        <v>#REF!</v>
      </c>
      <c r="EJ14" s="41" t="e">
        <f t="shared" si="15"/>
        <v>#REF!</v>
      </c>
      <c r="EK14" s="41" t="e">
        <f t="shared" si="15"/>
        <v>#REF!</v>
      </c>
      <c r="EL14" s="41" t="e">
        <f t="shared" si="15"/>
        <v>#REF!</v>
      </c>
      <c r="EM14" s="41" t="e">
        <f t="shared" si="15"/>
        <v>#REF!</v>
      </c>
      <c r="EN14" s="41" t="e">
        <f t="shared" si="15"/>
        <v>#REF!</v>
      </c>
      <c r="EO14" s="41" t="e">
        <f t="shared" si="15"/>
        <v>#REF!</v>
      </c>
      <c r="EP14" s="41" t="e">
        <f t="shared" si="15"/>
        <v>#REF!</v>
      </c>
      <c r="EQ14" s="41" t="e">
        <f t="shared" si="15"/>
        <v>#REF!</v>
      </c>
      <c r="ER14" s="41" t="e">
        <f t="shared" si="16"/>
        <v>#REF!</v>
      </c>
      <c r="ES14" s="41" t="e">
        <f t="shared" si="16"/>
        <v>#REF!</v>
      </c>
      <c r="ET14" s="41" t="e">
        <f t="shared" si="16"/>
        <v>#REF!</v>
      </c>
      <c r="EU14" s="41" t="e">
        <f t="shared" si="16"/>
        <v>#REF!</v>
      </c>
      <c r="EV14" s="41" t="e">
        <f t="shared" si="16"/>
        <v>#REF!</v>
      </c>
      <c r="EW14" s="41" t="e">
        <f t="shared" si="16"/>
        <v>#REF!</v>
      </c>
      <c r="EX14" s="41" t="e">
        <f t="shared" si="16"/>
        <v>#REF!</v>
      </c>
      <c r="EY14" s="41" t="e">
        <f t="shared" si="16"/>
        <v>#REF!</v>
      </c>
      <c r="EZ14" s="41" t="e">
        <f t="shared" si="16"/>
        <v>#REF!</v>
      </c>
      <c r="FA14" s="41" t="e">
        <f t="shared" si="16"/>
        <v>#REF!</v>
      </c>
      <c r="FB14" s="41" t="e">
        <f t="shared" si="16"/>
        <v>#REF!</v>
      </c>
      <c r="FC14" s="41" t="e">
        <f t="shared" si="16"/>
        <v>#REF!</v>
      </c>
      <c r="FD14" s="41" t="e">
        <f t="shared" si="16"/>
        <v>#REF!</v>
      </c>
      <c r="FE14" s="41" t="e">
        <f t="shared" si="16"/>
        <v>#REF!</v>
      </c>
      <c r="FF14" s="41" t="e">
        <f t="shared" si="16"/>
        <v>#REF!</v>
      </c>
      <c r="FG14" s="41" t="e">
        <f t="shared" si="16"/>
        <v>#REF!</v>
      </c>
      <c r="FH14" s="41" t="e">
        <f t="shared" si="17"/>
        <v>#REF!</v>
      </c>
      <c r="FI14" s="41" t="e">
        <f t="shared" si="17"/>
        <v>#REF!</v>
      </c>
      <c r="FJ14" s="41" t="e">
        <f t="shared" si="17"/>
        <v>#REF!</v>
      </c>
      <c r="FK14" s="41" t="e">
        <f t="shared" si="17"/>
        <v>#REF!</v>
      </c>
      <c r="FL14" s="41" t="e">
        <f t="shared" si="17"/>
        <v>#REF!</v>
      </c>
      <c r="FM14" s="41" t="e">
        <f t="shared" si="17"/>
        <v>#REF!</v>
      </c>
      <c r="FN14" s="41" t="e">
        <f t="shared" si="17"/>
        <v>#REF!</v>
      </c>
      <c r="FO14" s="41" t="e">
        <f t="shared" si="17"/>
        <v>#REF!</v>
      </c>
      <c r="FP14" s="41" t="e">
        <f t="shared" si="17"/>
        <v>#REF!</v>
      </c>
      <c r="FQ14" s="41" t="e">
        <f t="shared" si="17"/>
        <v>#REF!</v>
      </c>
      <c r="FR14" s="41" t="e">
        <f t="shared" si="17"/>
        <v>#REF!</v>
      </c>
      <c r="FS14" s="41" t="e">
        <f t="shared" si="17"/>
        <v>#REF!</v>
      </c>
      <c r="FT14" s="41" t="e">
        <f t="shared" si="17"/>
        <v>#REF!</v>
      </c>
      <c r="FU14" s="41" t="e">
        <f t="shared" si="17"/>
        <v>#REF!</v>
      </c>
      <c r="FV14" s="41" t="e">
        <f t="shared" si="17"/>
        <v>#REF!</v>
      </c>
      <c r="FW14" s="41" t="e">
        <f t="shared" si="17"/>
        <v>#REF!</v>
      </c>
      <c r="FX14" s="41" t="e">
        <f t="shared" si="18"/>
        <v>#REF!</v>
      </c>
      <c r="FY14" s="41" t="e">
        <f t="shared" si="18"/>
        <v>#REF!</v>
      </c>
      <c r="FZ14" s="41" t="e">
        <f t="shared" si="18"/>
        <v>#REF!</v>
      </c>
      <c r="GA14" s="41" t="e">
        <f t="shared" si="18"/>
        <v>#REF!</v>
      </c>
      <c r="GB14" s="41" t="e">
        <f t="shared" si="18"/>
        <v>#REF!</v>
      </c>
      <c r="GC14" s="41" t="e">
        <f t="shared" si="18"/>
        <v>#REF!</v>
      </c>
      <c r="GD14" s="41" t="e">
        <f t="shared" si="18"/>
        <v>#REF!</v>
      </c>
      <c r="GE14" s="41" t="e">
        <f t="shared" si="18"/>
        <v>#REF!</v>
      </c>
      <c r="GF14" s="41" t="e">
        <f t="shared" si="18"/>
        <v>#REF!</v>
      </c>
      <c r="GG14" s="41" t="e">
        <f t="shared" si="18"/>
        <v>#REF!</v>
      </c>
      <c r="GH14" s="41" t="e">
        <f t="shared" si="18"/>
        <v>#REF!</v>
      </c>
      <c r="GI14" s="41" t="e">
        <f t="shared" si="18"/>
        <v>#REF!</v>
      </c>
      <c r="GJ14" s="41" t="e">
        <f t="shared" si="18"/>
        <v>#REF!</v>
      </c>
      <c r="GK14" s="41" t="e">
        <f t="shared" si="18"/>
        <v>#REF!</v>
      </c>
      <c r="GL14" s="41" t="e">
        <f t="shared" si="18"/>
        <v>#REF!</v>
      </c>
      <c r="GM14" s="41" t="e">
        <f t="shared" si="18"/>
        <v>#REF!</v>
      </c>
      <c r="GN14" s="41" t="e">
        <f t="shared" si="19"/>
        <v>#REF!</v>
      </c>
      <c r="GO14" s="41" t="e">
        <f t="shared" si="19"/>
        <v>#REF!</v>
      </c>
      <c r="GP14" s="41" t="e">
        <f t="shared" si="19"/>
        <v>#REF!</v>
      </c>
      <c r="GQ14" s="41" t="e">
        <f t="shared" si="19"/>
        <v>#REF!</v>
      </c>
      <c r="GR14" s="41" t="e">
        <f t="shared" si="19"/>
        <v>#REF!</v>
      </c>
      <c r="GS14" s="41" t="e">
        <f t="shared" si="19"/>
        <v>#REF!</v>
      </c>
      <c r="GT14" s="41" t="e">
        <f t="shared" si="19"/>
        <v>#REF!</v>
      </c>
      <c r="GU14" s="41" t="e">
        <f t="shared" si="19"/>
        <v>#REF!</v>
      </c>
      <c r="GV14" s="41" t="e">
        <f t="shared" si="19"/>
        <v>#REF!</v>
      </c>
      <c r="GW14" s="41" t="e">
        <f t="shared" si="19"/>
        <v>#REF!</v>
      </c>
      <c r="GX14" s="41" t="e">
        <f t="shared" si="19"/>
        <v>#REF!</v>
      </c>
      <c r="GY14" s="41" t="e">
        <f t="shared" si="19"/>
        <v>#REF!</v>
      </c>
      <c r="GZ14" s="41" t="e">
        <f t="shared" si="19"/>
        <v>#REF!</v>
      </c>
      <c r="HA14" s="41" t="e">
        <f t="shared" si="19"/>
        <v>#REF!</v>
      </c>
      <c r="HB14" s="41" t="e">
        <f t="shared" si="19"/>
        <v>#REF!</v>
      </c>
      <c r="HC14" s="41" t="e">
        <f t="shared" si="19"/>
        <v>#REF!</v>
      </c>
      <c r="HD14" s="41" t="e">
        <f t="shared" si="20"/>
        <v>#REF!</v>
      </c>
      <c r="HE14" s="41" t="e">
        <f t="shared" si="20"/>
        <v>#REF!</v>
      </c>
      <c r="HF14" s="41" t="e">
        <f t="shared" si="20"/>
        <v>#REF!</v>
      </c>
      <c r="HG14" s="41" t="e">
        <f t="shared" si="20"/>
        <v>#REF!</v>
      </c>
      <c r="HH14" s="41" t="e">
        <f t="shared" si="20"/>
        <v>#REF!</v>
      </c>
      <c r="HI14" s="41" t="e">
        <f t="shared" si="20"/>
        <v>#REF!</v>
      </c>
      <c r="HJ14" s="41" t="e">
        <f t="shared" si="20"/>
        <v>#REF!</v>
      </c>
    </row>
    <row r="15" spans="1:218" ht="14.4" x14ac:dyDescent="0.3">
      <c r="A15" s="42">
        <v>12</v>
      </c>
      <c r="B15" s="43" t="e">
        <f>'CMM2 - AUX CALC'!$M$67</f>
        <v>#REF!</v>
      </c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 t="e">
        <f>$B15/(_xlfn.SINGLE(PrazoConcessao)*12-N$3+1)</f>
        <v>#REF!</v>
      </c>
      <c r="O15" s="41" t="e">
        <f t="shared" si="7"/>
        <v>#REF!</v>
      </c>
      <c r="P15" s="41" t="e">
        <f t="shared" si="7"/>
        <v>#REF!</v>
      </c>
      <c r="Q15" s="41" t="e">
        <f t="shared" si="7"/>
        <v>#REF!</v>
      </c>
      <c r="R15" s="41" t="e">
        <f t="shared" si="7"/>
        <v>#REF!</v>
      </c>
      <c r="S15" s="41" t="e">
        <f t="shared" si="7"/>
        <v>#REF!</v>
      </c>
      <c r="T15" s="41" t="e">
        <f t="shared" si="8"/>
        <v>#REF!</v>
      </c>
      <c r="U15" s="41" t="e">
        <f t="shared" si="8"/>
        <v>#REF!</v>
      </c>
      <c r="V15" s="41" t="e">
        <f t="shared" si="8"/>
        <v>#REF!</v>
      </c>
      <c r="W15" s="41" t="e">
        <f t="shared" si="8"/>
        <v>#REF!</v>
      </c>
      <c r="X15" s="41" t="e">
        <f t="shared" si="8"/>
        <v>#REF!</v>
      </c>
      <c r="Y15" s="41" t="e">
        <f t="shared" si="8"/>
        <v>#REF!</v>
      </c>
      <c r="Z15" s="41" t="e">
        <f t="shared" si="8"/>
        <v>#REF!</v>
      </c>
      <c r="AA15" s="41" t="e">
        <f t="shared" si="8"/>
        <v>#REF!</v>
      </c>
      <c r="AB15" s="41" t="e">
        <f t="shared" si="8"/>
        <v>#REF!</v>
      </c>
      <c r="AC15" s="41" t="e">
        <f t="shared" si="8"/>
        <v>#REF!</v>
      </c>
      <c r="AD15" s="41" t="e">
        <f t="shared" si="8"/>
        <v>#REF!</v>
      </c>
      <c r="AE15" s="41" t="e">
        <f t="shared" si="8"/>
        <v>#REF!</v>
      </c>
      <c r="AF15" s="41" t="e">
        <f t="shared" si="8"/>
        <v>#REF!</v>
      </c>
      <c r="AG15" s="41" t="e">
        <f t="shared" si="8"/>
        <v>#REF!</v>
      </c>
      <c r="AH15" s="41" t="e">
        <f t="shared" si="8"/>
        <v>#REF!</v>
      </c>
      <c r="AI15" s="41" t="e">
        <f t="shared" si="8"/>
        <v>#REF!</v>
      </c>
      <c r="AJ15" s="41" t="e">
        <f t="shared" si="9"/>
        <v>#REF!</v>
      </c>
      <c r="AK15" s="41" t="e">
        <f t="shared" si="9"/>
        <v>#REF!</v>
      </c>
      <c r="AL15" s="41" t="e">
        <f t="shared" si="9"/>
        <v>#REF!</v>
      </c>
      <c r="AM15" s="41" t="e">
        <f t="shared" si="9"/>
        <v>#REF!</v>
      </c>
      <c r="AN15" s="41" t="e">
        <f t="shared" si="9"/>
        <v>#REF!</v>
      </c>
      <c r="AO15" s="41" t="e">
        <f t="shared" si="9"/>
        <v>#REF!</v>
      </c>
      <c r="AP15" s="41" t="e">
        <f t="shared" si="9"/>
        <v>#REF!</v>
      </c>
      <c r="AQ15" s="41" t="e">
        <f t="shared" si="9"/>
        <v>#REF!</v>
      </c>
      <c r="AR15" s="41" t="e">
        <f t="shared" si="9"/>
        <v>#REF!</v>
      </c>
      <c r="AS15" s="41" t="e">
        <f t="shared" si="9"/>
        <v>#REF!</v>
      </c>
      <c r="AT15" s="41" t="e">
        <f t="shared" si="9"/>
        <v>#REF!</v>
      </c>
      <c r="AU15" s="41" t="e">
        <f t="shared" si="9"/>
        <v>#REF!</v>
      </c>
      <c r="AV15" s="41" t="e">
        <f t="shared" si="9"/>
        <v>#REF!</v>
      </c>
      <c r="AW15" s="41" t="e">
        <f t="shared" si="9"/>
        <v>#REF!</v>
      </c>
      <c r="AX15" s="41" t="e">
        <f t="shared" si="9"/>
        <v>#REF!</v>
      </c>
      <c r="AY15" s="41" t="e">
        <f t="shared" si="9"/>
        <v>#REF!</v>
      </c>
      <c r="AZ15" s="41" t="e">
        <f t="shared" si="10"/>
        <v>#REF!</v>
      </c>
      <c r="BA15" s="41" t="e">
        <f t="shared" si="10"/>
        <v>#REF!</v>
      </c>
      <c r="BB15" s="41" t="e">
        <f t="shared" si="10"/>
        <v>#REF!</v>
      </c>
      <c r="BC15" s="41" t="e">
        <f t="shared" si="10"/>
        <v>#REF!</v>
      </c>
      <c r="BD15" s="41" t="e">
        <f t="shared" si="10"/>
        <v>#REF!</v>
      </c>
      <c r="BE15" s="41" t="e">
        <f t="shared" si="10"/>
        <v>#REF!</v>
      </c>
      <c r="BF15" s="41" t="e">
        <f t="shared" si="10"/>
        <v>#REF!</v>
      </c>
      <c r="BG15" s="41" t="e">
        <f t="shared" si="10"/>
        <v>#REF!</v>
      </c>
      <c r="BH15" s="41" t="e">
        <f t="shared" si="10"/>
        <v>#REF!</v>
      </c>
      <c r="BI15" s="41" t="e">
        <f t="shared" si="10"/>
        <v>#REF!</v>
      </c>
      <c r="BJ15" s="41" t="e">
        <f t="shared" si="10"/>
        <v>#REF!</v>
      </c>
      <c r="BK15" s="41" t="e">
        <f t="shared" si="10"/>
        <v>#REF!</v>
      </c>
      <c r="BL15" s="41" t="e">
        <f t="shared" si="10"/>
        <v>#REF!</v>
      </c>
      <c r="BM15" s="41" t="e">
        <f t="shared" si="10"/>
        <v>#REF!</v>
      </c>
      <c r="BN15" s="41" t="e">
        <f t="shared" si="10"/>
        <v>#REF!</v>
      </c>
      <c r="BO15" s="41" t="e">
        <f t="shared" si="10"/>
        <v>#REF!</v>
      </c>
      <c r="BP15" s="41" t="e">
        <f t="shared" si="11"/>
        <v>#REF!</v>
      </c>
      <c r="BQ15" s="41" t="e">
        <f t="shared" si="11"/>
        <v>#REF!</v>
      </c>
      <c r="BR15" s="41" t="e">
        <f t="shared" si="11"/>
        <v>#REF!</v>
      </c>
      <c r="BS15" s="41" t="e">
        <f t="shared" si="11"/>
        <v>#REF!</v>
      </c>
      <c r="BT15" s="41" t="e">
        <f t="shared" si="11"/>
        <v>#REF!</v>
      </c>
      <c r="BU15" s="41" t="e">
        <f t="shared" si="11"/>
        <v>#REF!</v>
      </c>
      <c r="BV15" s="41" t="e">
        <f t="shared" si="11"/>
        <v>#REF!</v>
      </c>
      <c r="BW15" s="41" t="e">
        <f t="shared" si="11"/>
        <v>#REF!</v>
      </c>
      <c r="BX15" s="41" t="e">
        <f t="shared" si="11"/>
        <v>#REF!</v>
      </c>
      <c r="BY15" s="41" t="e">
        <f t="shared" si="11"/>
        <v>#REF!</v>
      </c>
      <c r="BZ15" s="41" t="e">
        <f t="shared" si="11"/>
        <v>#REF!</v>
      </c>
      <c r="CA15" s="41" t="e">
        <f t="shared" si="11"/>
        <v>#REF!</v>
      </c>
      <c r="CB15" s="41" t="e">
        <f t="shared" si="11"/>
        <v>#REF!</v>
      </c>
      <c r="CC15" s="41" t="e">
        <f t="shared" si="11"/>
        <v>#REF!</v>
      </c>
      <c r="CD15" s="41" t="e">
        <f t="shared" si="11"/>
        <v>#REF!</v>
      </c>
      <c r="CE15" s="41" t="e">
        <f t="shared" si="11"/>
        <v>#REF!</v>
      </c>
      <c r="CF15" s="41" t="e">
        <f t="shared" si="12"/>
        <v>#REF!</v>
      </c>
      <c r="CG15" s="41" t="e">
        <f t="shared" si="12"/>
        <v>#REF!</v>
      </c>
      <c r="CH15" s="41" t="e">
        <f t="shared" si="12"/>
        <v>#REF!</v>
      </c>
      <c r="CI15" s="41" t="e">
        <f t="shared" si="12"/>
        <v>#REF!</v>
      </c>
      <c r="CJ15" s="41" t="e">
        <f t="shared" si="12"/>
        <v>#REF!</v>
      </c>
      <c r="CK15" s="41" t="e">
        <f t="shared" si="12"/>
        <v>#REF!</v>
      </c>
      <c r="CL15" s="41" t="e">
        <f t="shared" si="12"/>
        <v>#REF!</v>
      </c>
      <c r="CM15" s="41" t="e">
        <f t="shared" si="12"/>
        <v>#REF!</v>
      </c>
      <c r="CN15" s="41" t="e">
        <f t="shared" si="12"/>
        <v>#REF!</v>
      </c>
      <c r="CO15" s="41" t="e">
        <f t="shared" si="12"/>
        <v>#REF!</v>
      </c>
      <c r="CP15" s="41" t="e">
        <f t="shared" si="12"/>
        <v>#REF!</v>
      </c>
      <c r="CQ15" s="41" t="e">
        <f t="shared" si="12"/>
        <v>#REF!</v>
      </c>
      <c r="CR15" s="41" t="e">
        <f t="shared" si="12"/>
        <v>#REF!</v>
      </c>
      <c r="CS15" s="41" t="e">
        <f t="shared" si="12"/>
        <v>#REF!</v>
      </c>
      <c r="CT15" s="41" t="e">
        <f t="shared" si="12"/>
        <v>#REF!</v>
      </c>
      <c r="CU15" s="41" t="e">
        <f t="shared" si="12"/>
        <v>#REF!</v>
      </c>
      <c r="CV15" s="41" t="e">
        <f t="shared" si="13"/>
        <v>#REF!</v>
      </c>
      <c r="CW15" s="41" t="e">
        <f t="shared" si="13"/>
        <v>#REF!</v>
      </c>
      <c r="CX15" s="41" t="e">
        <f t="shared" si="13"/>
        <v>#REF!</v>
      </c>
      <c r="CY15" s="41" t="e">
        <f t="shared" si="13"/>
        <v>#REF!</v>
      </c>
      <c r="CZ15" s="41" t="e">
        <f t="shared" si="13"/>
        <v>#REF!</v>
      </c>
      <c r="DA15" s="41" t="e">
        <f t="shared" si="13"/>
        <v>#REF!</v>
      </c>
      <c r="DB15" s="41" t="e">
        <f t="shared" si="13"/>
        <v>#REF!</v>
      </c>
      <c r="DC15" s="41" t="e">
        <f t="shared" si="13"/>
        <v>#REF!</v>
      </c>
      <c r="DD15" s="41" t="e">
        <f t="shared" si="13"/>
        <v>#REF!</v>
      </c>
      <c r="DE15" s="41" t="e">
        <f t="shared" si="13"/>
        <v>#REF!</v>
      </c>
      <c r="DF15" s="41" t="e">
        <f t="shared" si="13"/>
        <v>#REF!</v>
      </c>
      <c r="DG15" s="41" t="e">
        <f t="shared" si="13"/>
        <v>#REF!</v>
      </c>
      <c r="DH15" s="41" t="e">
        <f t="shared" si="13"/>
        <v>#REF!</v>
      </c>
      <c r="DI15" s="41" t="e">
        <f t="shared" si="13"/>
        <v>#REF!</v>
      </c>
      <c r="DJ15" s="41" t="e">
        <f t="shared" si="13"/>
        <v>#REF!</v>
      </c>
      <c r="DK15" s="41" t="e">
        <f t="shared" si="13"/>
        <v>#REF!</v>
      </c>
      <c r="DL15" s="41" t="e">
        <f t="shared" si="14"/>
        <v>#REF!</v>
      </c>
      <c r="DM15" s="41" t="e">
        <f t="shared" si="14"/>
        <v>#REF!</v>
      </c>
      <c r="DN15" s="41" t="e">
        <f t="shared" si="14"/>
        <v>#REF!</v>
      </c>
      <c r="DO15" s="41" t="e">
        <f t="shared" si="14"/>
        <v>#REF!</v>
      </c>
      <c r="DP15" s="41" t="e">
        <f t="shared" si="14"/>
        <v>#REF!</v>
      </c>
      <c r="DQ15" s="41" t="e">
        <f t="shared" si="14"/>
        <v>#REF!</v>
      </c>
      <c r="DR15" s="41" t="e">
        <f t="shared" si="14"/>
        <v>#REF!</v>
      </c>
      <c r="DS15" s="41" t="e">
        <f t="shared" si="14"/>
        <v>#REF!</v>
      </c>
      <c r="DT15" s="41" t="e">
        <f t="shared" si="14"/>
        <v>#REF!</v>
      </c>
      <c r="DU15" s="41" t="e">
        <f t="shared" si="14"/>
        <v>#REF!</v>
      </c>
      <c r="DV15" s="41" t="e">
        <f t="shared" si="14"/>
        <v>#REF!</v>
      </c>
      <c r="DW15" s="41" t="e">
        <f t="shared" si="14"/>
        <v>#REF!</v>
      </c>
      <c r="DX15" s="41" t="e">
        <f t="shared" si="14"/>
        <v>#REF!</v>
      </c>
      <c r="DY15" s="41" t="e">
        <f t="shared" si="14"/>
        <v>#REF!</v>
      </c>
      <c r="DZ15" s="41" t="e">
        <f t="shared" si="14"/>
        <v>#REF!</v>
      </c>
      <c r="EA15" s="41" t="e">
        <f t="shared" si="14"/>
        <v>#REF!</v>
      </c>
      <c r="EB15" s="41" t="e">
        <f t="shared" si="15"/>
        <v>#REF!</v>
      </c>
      <c r="EC15" s="41" t="e">
        <f t="shared" si="15"/>
        <v>#REF!</v>
      </c>
      <c r="ED15" s="41" t="e">
        <f t="shared" si="15"/>
        <v>#REF!</v>
      </c>
      <c r="EE15" s="41" t="e">
        <f t="shared" si="15"/>
        <v>#REF!</v>
      </c>
      <c r="EF15" s="41" t="e">
        <f t="shared" si="15"/>
        <v>#REF!</v>
      </c>
      <c r="EG15" s="41" t="e">
        <f t="shared" si="15"/>
        <v>#REF!</v>
      </c>
      <c r="EH15" s="41" t="e">
        <f t="shared" si="15"/>
        <v>#REF!</v>
      </c>
      <c r="EI15" s="41" t="e">
        <f t="shared" si="15"/>
        <v>#REF!</v>
      </c>
      <c r="EJ15" s="41" t="e">
        <f t="shared" si="15"/>
        <v>#REF!</v>
      </c>
      <c r="EK15" s="41" t="e">
        <f t="shared" si="15"/>
        <v>#REF!</v>
      </c>
      <c r="EL15" s="41" t="e">
        <f t="shared" si="15"/>
        <v>#REF!</v>
      </c>
      <c r="EM15" s="41" t="e">
        <f t="shared" si="15"/>
        <v>#REF!</v>
      </c>
      <c r="EN15" s="41" t="e">
        <f t="shared" si="15"/>
        <v>#REF!</v>
      </c>
      <c r="EO15" s="41" t="e">
        <f t="shared" si="15"/>
        <v>#REF!</v>
      </c>
      <c r="EP15" s="41" t="e">
        <f t="shared" si="15"/>
        <v>#REF!</v>
      </c>
      <c r="EQ15" s="41" t="e">
        <f t="shared" si="15"/>
        <v>#REF!</v>
      </c>
      <c r="ER15" s="41" t="e">
        <f t="shared" si="16"/>
        <v>#REF!</v>
      </c>
      <c r="ES15" s="41" t="e">
        <f t="shared" si="16"/>
        <v>#REF!</v>
      </c>
      <c r="ET15" s="41" t="e">
        <f t="shared" si="16"/>
        <v>#REF!</v>
      </c>
      <c r="EU15" s="41" t="e">
        <f t="shared" si="16"/>
        <v>#REF!</v>
      </c>
      <c r="EV15" s="41" t="e">
        <f t="shared" si="16"/>
        <v>#REF!</v>
      </c>
      <c r="EW15" s="41" t="e">
        <f t="shared" si="16"/>
        <v>#REF!</v>
      </c>
      <c r="EX15" s="41" t="e">
        <f t="shared" si="16"/>
        <v>#REF!</v>
      </c>
      <c r="EY15" s="41" t="e">
        <f t="shared" si="16"/>
        <v>#REF!</v>
      </c>
      <c r="EZ15" s="41" t="e">
        <f t="shared" si="16"/>
        <v>#REF!</v>
      </c>
      <c r="FA15" s="41" t="e">
        <f t="shared" si="16"/>
        <v>#REF!</v>
      </c>
      <c r="FB15" s="41" t="e">
        <f t="shared" si="16"/>
        <v>#REF!</v>
      </c>
      <c r="FC15" s="41" t="e">
        <f t="shared" si="16"/>
        <v>#REF!</v>
      </c>
      <c r="FD15" s="41" t="e">
        <f t="shared" si="16"/>
        <v>#REF!</v>
      </c>
      <c r="FE15" s="41" t="e">
        <f t="shared" si="16"/>
        <v>#REF!</v>
      </c>
      <c r="FF15" s="41" t="e">
        <f t="shared" si="16"/>
        <v>#REF!</v>
      </c>
      <c r="FG15" s="41" t="e">
        <f t="shared" si="16"/>
        <v>#REF!</v>
      </c>
      <c r="FH15" s="41" t="e">
        <f t="shared" si="17"/>
        <v>#REF!</v>
      </c>
      <c r="FI15" s="41" t="e">
        <f t="shared" si="17"/>
        <v>#REF!</v>
      </c>
      <c r="FJ15" s="41" t="e">
        <f t="shared" si="17"/>
        <v>#REF!</v>
      </c>
      <c r="FK15" s="41" t="e">
        <f t="shared" si="17"/>
        <v>#REF!</v>
      </c>
      <c r="FL15" s="41" t="e">
        <f t="shared" si="17"/>
        <v>#REF!</v>
      </c>
      <c r="FM15" s="41" t="e">
        <f t="shared" si="17"/>
        <v>#REF!</v>
      </c>
      <c r="FN15" s="41" t="e">
        <f t="shared" si="17"/>
        <v>#REF!</v>
      </c>
      <c r="FO15" s="41" t="e">
        <f t="shared" si="17"/>
        <v>#REF!</v>
      </c>
      <c r="FP15" s="41" t="e">
        <f t="shared" si="17"/>
        <v>#REF!</v>
      </c>
      <c r="FQ15" s="41" t="e">
        <f t="shared" si="17"/>
        <v>#REF!</v>
      </c>
      <c r="FR15" s="41" t="e">
        <f t="shared" si="17"/>
        <v>#REF!</v>
      </c>
      <c r="FS15" s="41" t="e">
        <f t="shared" si="17"/>
        <v>#REF!</v>
      </c>
      <c r="FT15" s="41" t="e">
        <f t="shared" si="17"/>
        <v>#REF!</v>
      </c>
      <c r="FU15" s="41" t="e">
        <f t="shared" si="17"/>
        <v>#REF!</v>
      </c>
      <c r="FV15" s="41" t="e">
        <f t="shared" si="17"/>
        <v>#REF!</v>
      </c>
      <c r="FW15" s="41" t="e">
        <f t="shared" si="17"/>
        <v>#REF!</v>
      </c>
      <c r="FX15" s="41" t="e">
        <f t="shared" si="18"/>
        <v>#REF!</v>
      </c>
      <c r="FY15" s="41" t="e">
        <f t="shared" si="18"/>
        <v>#REF!</v>
      </c>
      <c r="FZ15" s="41" t="e">
        <f t="shared" si="18"/>
        <v>#REF!</v>
      </c>
      <c r="GA15" s="41" t="e">
        <f t="shared" si="18"/>
        <v>#REF!</v>
      </c>
      <c r="GB15" s="41" t="e">
        <f t="shared" si="18"/>
        <v>#REF!</v>
      </c>
      <c r="GC15" s="41" t="e">
        <f t="shared" si="18"/>
        <v>#REF!</v>
      </c>
      <c r="GD15" s="41" t="e">
        <f t="shared" si="18"/>
        <v>#REF!</v>
      </c>
      <c r="GE15" s="41" t="e">
        <f t="shared" si="18"/>
        <v>#REF!</v>
      </c>
      <c r="GF15" s="41" t="e">
        <f t="shared" si="18"/>
        <v>#REF!</v>
      </c>
      <c r="GG15" s="41" t="e">
        <f t="shared" si="18"/>
        <v>#REF!</v>
      </c>
      <c r="GH15" s="41" t="e">
        <f t="shared" si="18"/>
        <v>#REF!</v>
      </c>
      <c r="GI15" s="41" t="e">
        <f t="shared" si="18"/>
        <v>#REF!</v>
      </c>
      <c r="GJ15" s="41" t="e">
        <f t="shared" si="18"/>
        <v>#REF!</v>
      </c>
      <c r="GK15" s="41" t="e">
        <f t="shared" si="18"/>
        <v>#REF!</v>
      </c>
      <c r="GL15" s="41" t="e">
        <f t="shared" si="18"/>
        <v>#REF!</v>
      </c>
      <c r="GM15" s="41" t="e">
        <f t="shared" si="18"/>
        <v>#REF!</v>
      </c>
      <c r="GN15" s="41" t="e">
        <f t="shared" si="19"/>
        <v>#REF!</v>
      </c>
      <c r="GO15" s="41" t="e">
        <f t="shared" si="19"/>
        <v>#REF!</v>
      </c>
      <c r="GP15" s="41" t="e">
        <f t="shared" si="19"/>
        <v>#REF!</v>
      </c>
      <c r="GQ15" s="41" t="e">
        <f t="shared" si="19"/>
        <v>#REF!</v>
      </c>
      <c r="GR15" s="41" t="e">
        <f t="shared" si="19"/>
        <v>#REF!</v>
      </c>
      <c r="GS15" s="41" t="e">
        <f t="shared" si="19"/>
        <v>#REF!</v>
      </c>
      <c r="GT15" s="41" t="e">
        <f t="shared" si="19"/>
        <v>#REF!</v>
      </c>
      <c r="GU15" s="41" t="e">
        <f t="shared" si="19"/>
        <v>#REF!</v>
      </c>
      <c r="GV15" s="41" t="e">
        <f t="shared" si="19"/>
        <v>#REF!</v>
      </c>
      <c r="GW15" s="41" t="e">
        <f t="shared" si="19"/>
        <v>#REF!</v>
      </c>
      <c r="GX15" s="41" t="e">
        <f t="shared" si="19"/>
        <v>#REF!</v>
      </c>
      <c r="GY15" s="41" t="e">
        <f t="shared" si="19"/>
        <v>#REF!</v>
      </c>
      <c r="GZ15" s="41" t="e">
        <f t="shared" si="19"/>
        <v>#REF!</v>
      </c>
      <c r="HA15" s="41" t="e">
        <f t="shared" si="19"/>
        <v>#REF!</v>
      </c>
      <c r="HB15" s="41" t="e">
        <f t="shared" si="19"/>
        <v>#REF!</v>
      </c>
      <c r="HC15" s="41" t="e">
        <f t="shared" si="19"/>
        <v>#REF!</v>
      </c>
      <c r="HD15" s="41" t="e">
        <f t="shared" si="20"/>
        <v>#REF!</v>
      </c>
      <c r="HE15" s="41" t="e">
        <f t="shared" si="20"/>
        <v>#REF!</v>
      </c>
      <c r="HF15" s="41" t="e">
        <f t="shared" si="20"/>
        <v>#REF!</v>
      </c>
      <c r="HG15" s="41" t="e">
        <f t="shared" si="20"/>
        <v>#REF!</v>
      </c>
      <c r="HH15" s="41" t="e">
        <f t="shared" si="20"/>
        <v>#REF!</v>
      </c>
      <c r="HI15" s="41" t="e">
        <f t="shared" si="20"/>
        <v>#REF!</v>
      </c>
      <c r="HJ15" s="41" t="e">
        <f t="shared" si="20"/>
        <v>#REF!</v>
      </c>
    </row>
    <row r="16" spans="1:218" ht="14.4" x14ac:dyDescent="0.3">
      <c r="A16" s="42">
        <v>13</v>
      </c>
      <c r="B16" s="43" t="e">
        <f>'CMM2 - AUX CALC'!$N$67</f>
        <v>#REF!</v>
      </c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 t="e">
        <f>$B16/(_xlfn.SINGLE(PrazoConcessao)*12-O$3+1)</f>
        <v>#REF!</v>
      </c>
      <c r="P16" s="41" t="e">
        <f t="shared" si="7"/>
        <v>#REF!</v>
      </c>
      <c r="Q16" s="41" t="e">
        <f t="shared" si="7"/>
        <v>#REF!</v>
      </c>
      <c r="R16" s="41" t="e">
        <f t="shared" si="7"/>
        <v>#REF!</v>
      </c>
      <c r="S16" s="41" t="e">
        <f t="shared" si="7"/>
        <v>#REF!</v>
      </c>
      <c r="T16" s="41" t="e">
        <f t="shared" si="8"/>
        <v>#REF!</v>
      </c>
      <c r="U16" s="41" t="e">
        <f t="shared" si="8"/>
        <v>#REF!</v>
      </c>
      <c r="V16" s="41" t="e">
        <f t="shared" si="8"/>
        <v>#REF!</v>
      </c>
      <c r="W16" s="41" t="e">
        <f t="shared" si="8"/>
        <v>#REF!</v>
      </c>
      <c r="X16" s="41" t="e">
        <f t="shared" si="8"/>
        <v>#REF!</v>
      </c>
      <c r="Y16" s="41" t="e">
        <f t="shared" si="8"/>
        <v>#REF!</v>
      </c>
      <c r="Z16" s="41" t="e">
        <f t="shared" si="8"/>
        <v>#REF!</v>
      </c>
      <c r="AA16" s="41" t="e">
        <f t="shared" si="8"/>
        <v>#REF!</v>
      </c>
      <c r="AB16" s="41" t="e">
        <f t="shared" si="8"/>
        <v>#REF!</v>
      </c>
      <c r="AC16" s="41" t="e">
        <f t="shared" si="8"/>
        <v>#REF!</v>
      </c>
      <c r="AD16" s="41" t="e">
        <f t="shared" si="8"/>
        <v>#REF!</v>
      </c>
      <c r="AE16" s="41" t="e">
        <f t="shared" si="8"/>
        <v>#REF!</v>
      </c>
      <c r="AF16" s="41" t="e">
        <f t="shared" si="8"/>
        <v>#REF!</v>
      </c>
      <c r="AG16" s="41" t="e">
        <f t="shared" si="8"/>
        <v>#REF!</v>
      </c>
      <c r="AH16" s="41" t="e">
        <f t="shared" si="8"/>
        <v>#REF!</v>
      </c>
      <c r="AI16" s="41" t="e">
        <f t="shared" si="8"/>
        <v>#REF!</v>
      </c>
      <c r="AJ16" s="41" t="e">
        <f t="shared" si="9"/>
        <v>#REF!</v>
      </c>
      <c r="AK16" s="41" t="e">
        <f t="shared" si="9"/>
        <v>#REF!</v>
      </c>
      <c r="AL16" s="41" t="e">
        <f t="shared" si="9"/>
        <v>#REF!</v>
      </c>
      <c r="AM16" s="41" t="e">
        <f t="shared" si="9"/>
        <v>#REF!</v>
      </c>
      <c r="AN16" s="41" t="e">
        <f t="shared" si="9"/>
        <v>#REF!</v>
      </c>
      <c r="AO16" s="41" t="e">
        <f t="shared" si="9"/>
        <v>#REF!</v>
      </c>
      <c r="AP16" s="41" t="e">
        <f t="shared" si="9"/>
        <v>#REF!</v>
      </c>
      <c r="AQ16" s="41" t="e">
        <f t="shared" si="9"/>
        <v>#REF!</v>
      </c>
      <c r="AR16" s="41" t="e">
        <f t="shared" si="9"/>
        <v>#REF!</v>
      </c>
      <c r="AS16" s="41" t="e">
        <f t="shared" si="9"/>
        <v>#REF!</v>
      </c>
      <c r="AT16" s="41" t="e">
        <f t="shared" si="9"/>
        <v>#REF!</v>
      </c>
      <c r="AU16" s="41" t="e">
        <f t="shared" si="9"/>
        <v>#REF!</v>
      </c>
      <c r="AV16" s="41" t="e">
        <f t="shared" si="9"/>
        <v>#REF!</v>
      </c>
      <c r="AW16" s="41" t="e">
        <f t="shared" si="9"/>
        <v>#REF!</v>
      </c>
      <c r="AX16" s="41" t="e">
        <f t="shared" si="9"/>
        <v>#REF!</v>
      </c>
      <c r="AY16" s="41" t="e">
        <f t="shared" si="9"/>
        <v>#REF!</v>
      </c>
      <c r="AZ16" s="41" t="e">
        <f t="shared" si="10"/>
        <v>#REF!</v>
      </c>
      <c r="BA16" s="41" t="e">
        <f t="shared" si="10"/>
        <v>#REF!</v>
      </c>
      <c r="BB16" s="41" t="e">
        <f t="shared" si="10"/>
        <v>#REF!</v>
      </c>
      <c r="BC16" s="41" t="e">
        <f t="shared" si="10"/>
        <v>#REF!</v>
      </c>
      <c r="BD16" s="41" t="e">
        <f t="shared" si="10"/>
        <v>#REF!</v>
      </c>
      <c r="BE16" s="41" t="e">
        <f t="shared" si="10"/>
        <v>#REF!</v>
      </c>
      <c r="BF16" s="41" t="e">
        <f t="shared" si="10"/>
        <v>#REF!</v>
      </c>
      <c r="BG16" s="41" t="e">
        <f t="shared" si="10"/>
        <v>#REF!</v>
      </c>
      <c r="BH16" s="41" t="e">
        <f t="shared" si="10"/>
        <v>#REF!</v>
      </c>
      <c r="BI16" s="41" t="e">
        <f t="shared" si="10"/>
        <v>#REF!</v>
      </c>
      <c r="BJ16" s="41" t="e">
        <f t="shared" si="10"/>
        <v>#REF!</v>
      </c>
      <c r="BK16" s="41" t="e">
        <f t="shared" si="10"/>
        <v>#REF!</v>
      </c>
      <c r="BL16" s="41" t="e">
        <f t="shared" si="10"/>
        <v>#REF!</v>
      </c>
      <c r="BM16" s="41" t="e">
        <f t="shared" si="10"/>
        <v>#REF!</v>
      </c>
      <c r="BN16" s="41" t="e">
        <f t="shared" si="10"/>
        <v>#REF!</v>
      </c>
      <c r="BO16" s="41" t="e">
        <f t="shared" si="10"/>
        <v>#REF!</v>
      </c>
      <c r="BP16" s="41" t="e">
        <f t="shared" si="11"/>
        <v>#REF!</v>
      </c>
      <c r="BQ16" s="41" t="e">
        <f t="shared" si="11"/>
        <v>#REF!</v>
      </c>
      <c r="BR16" s="41" t="e">
        <f t="shared" si="11"/>
        <v>#REF!</v>
      </c>
      <c r="BS16" s="41" t="e">
        <f t="shared" si="11"/>
        <v>#REF!</v>
      </c>
      <c r="BT16" s="41" t="e">
        <f t="shared" si="11"/>
        <v>#REF!</v>
      </c>
      <c r="BU16" s="41" t="e">
        <f t="shared" si="11"/>
        <v>#REF!</v>
      </c>
      <c r="BV16" s="41" t="e">
        <f t="shared" si="11"/>
        <v>#REF!</v>
      </c>
      <c r="BW16" s="41" t="e">
        <f t="shared" si="11"/>
        <v>#REF!</v>
      </c>
      <c r="BX16" s="41" t="e">
        <f t="shared" si="11"/>
        <v>#REF!</v>
      </c>
      <c r="BY16" s="41" t="e">
        <f t="shared" si="11"/>
        <v>#REF!</v>
      </c>
      <c r="BZ16" s="41" t="e">
        <f t="shared" si="11"/>
        <v>#REF!</v>
      </c>
      <c r="CA16" s="41" t="e">
        <f t="shared" si="11"/>
        <v>#REF!</v>
      </c>
      <c r="CB16" s="41" t="e">
        <f t="shared" si="11"/>
        <v>#REF!</v>
      </c>
      <c r="CC16" s="41" t="e">
        <f t="shared" si="11"/>
        <v>#REF!</v>
      </c>
      <c r="CD16" s="41" t="e">
        <f t="shared" si="11"/>
        <v>#REF!</v>
      </c>
      <c r="CE16" s="41" t="e">
        <f t="shared" si="11"/>
        <v>#REF!</v>
      </c>
      <c r="CF16" s="41" t="e">
        <f t="shared" si="12"/>
        <v>#REF!</v>
      </c>
      <c r="CG16" s="41" t="e">
        <f t="shared" si="12"/>
        <v>#REF!</v>
      </c>
      <c r="CH16" s="41" t="e">
        <f t="shared" si="12"/>
        <v>#REF!</v>
      </c>
      <c r="CI16" s="41" t="e">
        <f t="shared" si="12"/>
        <v>#REF!</v>
      </c>
      <c r="CJ16" s="41" t="e">
        <f t="shared" si="12"/>
        <v>#REF!</v>
      </c>
      <c r="CK16" s="41" t="e">
        <f t="shared" si="12"/>
        <v>#REF!</v>
      </c>
      <c r="CL16" s="41" t="e">
        <f t="shared" si="12"/>
        <v>#REF!</v>
      </c>
      <c r="CM16" s="41" t="e">
        <f t="shared" si="12"/>
        <v>#REF!</v>
      </c>
      <c r="CN16" s="41" t="e">
        <f t="shared" si="12"/>
        <v>#REF!</v>
      </c>
      <c r="CO16" s="41" t="e">
        <f t="shared" si="12"/>
        <v>#REF!</v>
      </c>
      <c r="CP16" s="41" t="e">
        <f t="shared" si="12"/>
        <v>#REF!</v>
      </c>
      <c r="CQ16" s="41" t="e">
        <f t="shared" si="12"/>
        <v>#REF!</v>
      </c>
      <c r="CR16" s="41" t="e">
        <f t="shared" si="12"/>
        <v>#REF!</v>
      </c>
      <c r="CS16" s="41" t="e">
        <f t="shared" si="12"/>
        <v>#REF!</v>
      </c>
      <c r="CT16" s="41" t="e">
        <f t="shared" si="12"/>
        <v>#REF!</v>
      </c>
      <c r="CU16" s="41" t="e">
        <f t="shared" si="12"/>
        <v>#REF!</v>
      </c>
      <c r="CV16" s="41" t="e">
        <f t="shared" si="13"/>
        <v>#REF!</v>
      </c>
      <c r="CW16" s="41" t="e">
        <f t="shared" si="13"/>
        <v>#REF!</v>
      </c>
      <c r="CX16" s="41" t="e">
        <f t="shared" si="13"/>
        <v>#REF!</v>
      </c>
      <c r="CY16" s="41" t="e">
        <f t="shared" si="13"/>
        <v>#REF!</v>
      </c>
      <c r="CZ16" s="41" t="e">
        <f t="shared" si="13"/>
        <v>#REF!</v>
      </c>
      <c r="DA16" s="41" t="e">
        <f t="shared" si="13"/>
        <v>#REF!</v>
      </c>
      <c r="DB16" s="41" t="e">
        <f t="shared" si="13"/>
        <v>#REF!</v>
      </c>
      <c r="DC16" s="41" t="e">
        <f t="shared" si="13"/>
        <v>#REF!</v>
      </c>
      <c r="DD16" s="41" t="e">
        <f t="shared" si="13"/>
        <v>#REF!</v>
      </c>
      <c r="DE16" s="41" t="e">
        <f t="shared" si="13"/>
        <v>#REF!</v>
      </c>
      <c r="DF16" s="41" t="e">
        <f t="shared" si="13"/>
        <v>#REF!</v>
      </c>
      <c r="DG16" s="41" t="e">
        <f t="shared" si="13"/>
        <v>#REF!</v>
      </c>
      <c r="DH16" s="41" t="e">
        <f t="shared" si="13"/>
        <v>#REF!</v>
      </c>
      <c r="DI16" s="41" t="e">
        <f t="shared" si="13"/>
        <v>#REF!</v>
      </c>
      <c r="DJ16" s="41" t="e">
        <f t="shared" si="13"/>
        <v>#REF!</v>
      </c>
      <c r="DK16" s="41" t="e">
        <f t="shared" si="13"/>
        <v>#REF!</v>
      </c>
      <c r="DL16" s="41" t="e">
        <f t="shared" si="14"/>
        <v>#REF!</v>
      </c>
      <c r="DM16" s="41" t="e">
        <f t="shared" si="14"/>
        <v>#REF!</v>
      </c>
      <c r="DN16" s="41" t="e">
        <f t="shared" si="14"/>
        <v>#REF!</v>
      </c>
      <c r="DO16" s="41" t="e">
        <f t="shared" si="14"/>
        <v>#REF!</v>
      </c>
      <c r="DP16" s="41" t="e">
        <f t="shared" si="14"/>
        <v>#REF!</v>
      </c>
      <c r="DQ16" s="41" t="e">
        <f t="shared" si="14"/>
        <v>#REF!</v>
      </c>
      <c r="DR16" s="41" t="e">
        <f t="shared" si="14"/>
        <v>#REF!</v>
      </c>
      <c r="DS16" s="41" t="e">
        <f t="shared" si="14"/>
        <v>#REF!</v>
      </c>
      <c r="DT16" s="41" t="e">
        <f t="shared" si="14"/>
        <v>#REF!</v>
      </c>
      <c r="DU16" s="41" t="e">
        <f t="shared" si="14"/>
        <v>#REF!</v>
      </c>
      <c r="DV16" s="41" t="e">
        <f t="shared" si="14"/>
        <v>#REF!</v>
      </c>
      <c r="DW16" s="41" t="e">
        <f t="shared" si="14"/>
        <v>#REF!</v>
      </c>
      <c r="DX16" s="41" t="e">
        <f t="shared" si="14"/>
        <v>#REF!</v>
      </c>
      <c r="DY16" s="41" t="e">
        <f t="shared" si="14"/>
        <v>#REF!</v>
      </c>
      <c r="DZ16" s="41" t="e">
        <f t="shared" si="14"/>
        <v>#REF!</v>
      </c>
      <c r="EA16" s="41" t="e">
        <f t="shared" si="14"/>
        <v>#REF!</v>
      </c>
      <c r="EB16" s="41" t="e">
        <f t="shared" si="15"/>
        <v>#REF!</v>
      </c>
      <c r="EC16" s="41" t="e">
        <f t="shared" si="15"/>
        <v>#REF!</v>
      </c>
      <c r="ED16" s="41" t="e">
        <f t="shared" si="15"/>
        <v>#REF!</v>
      </c>
      <c r="EE16" s="41" t="e">
        <f t="shared" si="15"/>
        <v>#REF!</v>
      </c>
      <c r="EF16" s="41" t="e">
        <f t="shared" si="15"/>
        <v>#REF!</v>
      </c>
      <c r="EG16" s="41" t="e">
        <f t="shared" si="15"/>
        <v>#REF!</v>
      </c>
      <c r="EH16" s="41" t="e">
        <f t="shared" si="15"/>
        <v>#REF!</v>
      </c>
      <c r="EI16" s="41" t="e">
        <f t="shared" si="15"/>
        <v>#REF!</v>
      </c>
      <c r="EJ16" s="41" t="e">
        <f t="shared" si="15"/>
        <v>#REF!</v>
      </c>
      <c r="EK16" s="41" t="e">
        <f t="shared" si="15"/>
        <v>#REF!</v>
      </c>
      <c r="EL16" s="41" t="e">
        <f t="shared" si="15"/>
        <v>#REF!</v>
      </c>
      <c r="EM16" s="41" t="e">
        <f t="shared" si="15"/>
        <v>#REF!</v>
      </c>
      <c r="EN16" s="41" t="e">
        <f t="shared" si="15"/>
        <v>#REF!</v>
      </c>
      <c r="EO16" s="41" t="e">
        <f t="shared" si="15"/>
        <v>#REF!</v>
      </c>
      <c r="EP16" s="41" t="e">
        <f t="shared" si="15"/>
        <v>#REF!</v>
      </c>
      <c r="EQ16" s="41" t="e">
        <f t="shared" si="15"/>
        <v>#REF!</v>
      </c>
      <c r="ER16" s="41" t="e">
        <f t="shared" si="16"/>
        <v>#REF!</v>
      </c>
      <c r="ES16" s="41" t="e">
        <f t="shared" si="16"/>
        <v>#REF!</v>
      </c>
      <c r="ET16" s="41" t="e">
        <f t="shared" si="16"/>
        <v>#REF!</v>
      </c>
      <c r="EU16" s="41" t="e">
        <f t="shared" si="16"/>
        <v>#REF!</v>
      </c>
      <c r="EV16" s="41" t="e">
        <f t="shared" si="16"/>
        <v>#REF!</v>
      </c>
      <c r="EW16" s="41" t="e">
        <f t="shared" si="16"/>
        <v>#REF!</v>
      </c>
      <c r="EX16" s="41" t="e">
        <f t="shared" si="16"/>
        <v>#REF!</v>
      </c>
      <c r="EY16" s="41" t="e">
        <f t="shared" si="16"/>
        <v>#REF!</v>
      </c>
      <c r="EZ16" s="41" t="e">
        <f t="shared" si="16"/>
        <v>#REF!</v>
      </c>
      <c r="FA16" s="41" t="e">
        <f t="shared" si="16"/>
        <v>#REF!</v>
      </c>
      <c r="FB16" s="41" t="e">
        <f t="shared" si="16"/>
        <v>#REF!</v>
      </c>
      <c r="FC16" s="41" t="e">
        <f t="shared" si="16"/>
        <v>#REF!</v>
      </c>
      <c r="FD16" s="41" t="e">
        <f t="shared" si="16"/>
        <v>#REF!</v>
      </c>
      <c r="FE16" s="41" t="e">
        <f t="shared" si="16"/>
        <v>#REF!</v>
      </c>
      <c r="FF16" s="41" t="e">
        <f t="shared" si="16"/>
        <v>#REF!</v>
      </c>
      <c r="FG16" s="41" t="e">
        <f t="shared" si="16"/>
        <v>#REF!</v>
      </c>
      <c r="FH16" s="41" t="e">
        <f t="shared" si="17"/>
        <v>#REF!</v>
      </c>
      <c r="FI16" s="41" t="e">
        <f t="shared" si="17"/>
        <v>#REF!</v>
      </c>
      <c r="FJ16" s="41" t="e">
        <f t="shared" si="17"/>
        <v>#REF!</v>
      </c>
      <c r="FK16" s="41" t="e">
        <f t="shared" si="17"/>
        <v>#REF!</v>
      </c>
      <c r="FL16" s="41" t="e">
        <f t="shared" si="17"/>
        <v>#REF!</v>
      </c>
      <c r="FM16" s="41" t="e">
        <f t="shared" si="17"/>
        <v>#REF!</v>
      </c>
      <c r="FN16" s="41" t="e">
        <f t="shared" si="17"/>
        <v>#REF!</v>
      </c>
      <c r="FO16" s="41" t="e">
        <f t="shared" si="17"/>
        <v>#REF!</v>
      </c>
      <c r="FP16" s="41" t="e">
        <f t="shared" si="17"/>
        <v>#REF!</v>
      </c>
      <c r="FQ16" s="41" t="e">
        <f t="shared" si="17"/>
        <v>#REF!</v>
      </c>
      <c r="FR16" s="41" t="e">
        <f t="shared" si="17"/>
        <v>#REF!</v>
      </c>
      <c r="FS16" s="41" t="e">
        <f t="shared" si="17"/>
        <v>#REF!</v>
      </c>
      <c r="FT16" s="41" t="e">
        <f t="shared" si="17"/>
        <v>#REF!</v>
      </c>
      <c r="FU16" s="41" t="e">
        <f t="shared" si="17"/>
        <v>#REF!</v>
      </c>
      <c r="FV16" s="41" t="e">
        <f t="shared" si="17"/>
        <v>#REF!</v>
      </c>
      <c r="FW16" s="41" t="e">
        <f t="shared" si="17"/>
        <v>#REF!</v>
      </c>
      <c r="FX16" s="41" t="e">
        <f t="shared" si="18"/>
        <v>#REF!</v>
      </c>
      <c r="FY16" s="41" t="e">
        <f t="shared" si="18"/>
        <v>#REF!</v>
      </c>
      <c r="FZ16" s="41" t="e">
        <f t="shared" si="18"/>
        <v>#REF!</v>
      </c>
      <c r="GA16" s="41" t="e">
        <f t="shared" si="18"/>
        <v>#REF!</v>
      </c>
      <c r="GB16" s="41" t="e">
        <f t="shared" si="18"/>
        <v>#REF!</v>
      </c>
      <c r="GC16" s="41" t="e">
        <f t="shared" si="18"/>
        <v>#REF!</v>
      </c>
      <c r="GD16" s="41" t="e">
        <f t="shared" si="18"/>
        <v>#REF!</v>
      </c>
      <c r="GE16" s="41" t="e">
        <f t="shared" si="18"/>
        <v>#REF!</v>
      </c>
      <c r="GF16" s="41" t="e">
        <f t="shared" si="18"/>
        <v>#REF!</v>
      </c>
      <c r="GG16" s="41" t="e">
        <f t="shared" si="18"/>
        <v>#REF!</v>
      </c>
      <c r="GH16" s="41" t="e">
        <f t="shared" si="18"/>
        <v>#REF!</v>
      </c>
      <c r="GI16" s="41" t="e">
        <f t="shared" si="18"/>
        <v>#REF!</v>
      </c>
      <c r="GJ16" s="41" t="e">
        <f t="shared" si="18"/>
        <v>#REF!</v>
      </c>
      <c r="GK16" s="41" t="e">
        <f t="shared" si="18"/>
        <v>#REF!</v>
      </c>
      <c r="GL16" s="41" t="e">
        <f t="shared" si="18"/>
        <v>#REF!</v>
      </c>
      <c r="GM16" s="41" t="e">
        <f t="shared" si="18"/>
        <v>#REF!</v>
      </c>
      <c r="GN16" s="41" t="e">
        <f t="shared" si="19"/>
        <v>#REF!</v>
      </c>
      <c r="GO16" s="41" t="e">
        <f t="shared" si="19"/>
        <v>#REF!</v>
      </c>
      <c r="GP16" s="41" t="e">
        <f t="shared" si="19"/>
        <v>#REF!</v>
      </c>
      <c r="GQ16" s="41" t="e">
        <f t="shared" si="19"/>
        <v>#REF!</v>
      </c>
      <c r="GR16" s="41" t="e">
        <f t="shared" si="19"/>
        <v>#REF!</v>
      </c>
      <c r="GS16" s="41" t="e">
        <f t="shared" si="19"/>
        <v>#REF!</v>
      </c>
      <c r="GT16" s="41" t="e">
        <f t="shared" si="19"/>
        <v>#REF!</v>
      </c>
      <c r="GU16" s="41" t="e">
        <f t="shared" si="19"/>
        <v>#REF!</v>
      </c>
      <c r="GV16" s="41" t="e">
        <f t="shared" si="19"/>
        <v>#REF!</v>
      </c>
      <c r="GW16" s="41" t="e">
        <f t="shared" si="19"/>
        <v>#REF!</v>
      </c>
      <c r="GX16" s="41" t="e">
        <f t="shared" si="19"/>
        <v>#REF!</v>
      </c>
      <c r="GY16" s="41" t="e">
        <f t="shared" si="19"/>
        <v>#REF!</v>
      </c>
      <c r="GZ16" s="41" t="e">
        <f t="shared" si="19"/>
        <v>#REF!</v>
      </c>
      <c r="HA16" s="41" t="e">
        <f t="shared" si="19"/>
        <v>#REF!</v>
      </c>
      <c r="HB16" s="41" t="e">
        <f t="shared" si="19"/>
        <v>#REF!</v>
      </c>
      <c r="HC16" s="41" t="e">
        <f t="shared" si="19"/>
        <v>#REF!</v>
      </c>
      <c r="HD16" s="41" t="e">
        <f t="shared" si="20"/>
        <v>#REF!</v>
      </c>
      <c r="HE16" s="41" t="e">
        <f t="shared" si="20"/>
        <v>#REF!</v>
      </c>
      <c r="HF16" s="41" t="e">
        <f t="shared" si="20"/>
        <v>#REF!</v>
      </c>
      <c r="HG16" s="41" t="e">
        <f t="shared" si="20"/>
        <v>#REF!</v>
      </c>
      <c r="HH16" s="41" t="e">
        <f t="shared" si="20"/>
        <v>#REF!</v>
      </c>
      <c r="HI16" s="41" t="e">
        <f t="shared" si="20"/>
        <v>#REF!</v>
      </c>
      <c r="HJ16" s="41" t="e">
        <f t="shared" si="20"/>
        <v>#REF!</v>
      </c>
    </row>
    <row r="17" spans="1:218" ht="14.4" x14ac:dyDescent="0.3">
      <c r="A17" s="42">
        <v>14</v>
      </c>
      <c r="B17" s="43" t="e">
        <f>'CMM2 - AUX CALC'!$O$67</f>
        <v>#REF!</v>
      </c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 t="e">
        <f>$B17/(_xlfn.SINGLE(PrazoConcessao)*12-P$3+1)</f>
        <v>#REF!</v>
      </c>
      <c r="Q17" s="41" t="e">
        <f t="shared" si="7"/>
        <v>#REF!</v>
      </c>
      <c r="R17" s="41" t="e">
        <f t="shared" si="7"/>
        <v>#REF!</v>
      </c>
      <c r="S17" s="41" t="e">
        <f t="shared" si="7"/>
        <v>#REF!</v>
      </c>
      <c r="T17" s="41" t="e">
        <f t="shared" si="8"/>
        <v>#REF!</v>
      </c>
      <c r="U17" s="41" t="e">
        <f t="shared" si="8"/>
        <v>#REF!</v>
      </c>
      <c r="V17" s="41" t="e">
        <f t="shared" si="8"/>
        <v>#REF!</v>
      </c>
      <c r="W17" s="41" t="e">
        <f t="shared" si="8"/>
        <v>#REF!</v>
      </c>
      <c r="X17" s="41" t="e">
        <f t="shared" si="8"/>
        <v>#REF!</v>
      </c>
      <c r="Y17" s="41" t="e">
        <f t="shared" si="8"/>
        <v>#REF!</v>
      </c>
      <c r="Z17" s="41" t="e">
        <f t="shared" si="8"/>
        <v>#REF!</v>
      </c>
      <c r="AA17" s="41" t="e">
        <f t="shared" si="8"/>
        <v>#REF!</v>
      </c>
      <c r="AB17" s="41" t="e">
        <f t="shared" si="8"/>
        <v>#REF!</v>
      </c>
      <c r="AC17" s="41" t="e">
        <f t="shared" si="8"/>
        <v>#REF!</v>
      </c>
      <c r="AD17" s="41" t="e">
        <f t="shared" si="8"/>
        <v>#REF!</v>
      </c>
      <c r="AE17" s="41" t="e">
        <f t="shared" si="8"/>
        <v>#REF!</v>
      </c>
      <c r="AF17" s="41" t="e">
        <f t="shared" si="8"/>
        <v>#REF!</v>
      </c>
      <c r="AG17" s="41" t="e">
        <f t="shared" si="8"/>
        <v>#REF!</v>
      </c>
      <c r="AH17" s="41" t="e">
        <f t="shared" si="8"/>
        <v>#REF!</v>
      </c>
      <c r="AI17" s="41" t="e">
        <f t="shared" si="8"/>
        <v>#REF!</v>
      </c>
      <c r="AJ17" s="41" t="e">
        <f t="shared" si="9"/>
        <v>#REF!</v>
      </c>
      <c r="AK17" s="41" t="e">
        <f t="shared" si="9"/>
        <v>#REF!</v>
      </c>
      <c r="AL17" s="41" t="e">
        <f t="shared" si="9"/>
        <v>#REF!</v>
      </c>
      <c r="AM17" s="41" t="e">
        <f t="shared" si="9"/>
        <v>#REF!</v>
      </c>
      <c r="AN17" s="41" t="e">
        <f t="shared" si="9"/>
        <v>#REF!</v>
      </c>
      <c r="AO17" s="41" t="e">
        <f t="shared" si="9"/>
        <v>#REF!</v>
      </c>
      <c r="AP17" s="41" t="e">
        <f t="shared" si="9"/>
        <v>#REF!</v>
      </c>
      <c r="AQ17" s="41" t="e">
        <f t="shared" si="9"/>
        <v>#REF!</v>
      </c>
      <c r="AR17" s="41" t="e">
        <f t="shared" si="9"/>
        <v>#REF!</v>
      </c>
      <c r="AS17" s="41" t="e">
        <f t="shared" si="9"/>
        <v>#REF!</v>
      </c>
      <c r="AT17" s="41" t="e">
        <f t="shared" si="9"/>
        <v>#REF!</v>
      </c>
      <c r="AU17" s="41" t="e">
        <f t="shared" si="9"/>
        <v>#REF!</v>
      </c>
      <c r="AV17" s="41" t="e">
        <f t="shared" si="9"/>
        <v>#REF!</v>
      </c>
      <c r="AW17" s="41" t="e">
        <f t="shared" si="9"/>
        <v>#REF!</v>
      </c>
      <c r="AX17" s="41" t="e">
        <f t="shared" si="9"/>
        <v>#REF!</v>
      </c>
      <c r="AY17" s="41" t="e">
        <f t="shared" si="9"/>
        <v>#REF!</v>
      </c>
      <c r="AZ17" s="41" t="e">
        <f t="shared" si="10"/>
        <v>#REF!</v>
      </c>
      <c r="BA17" s="41" t="e">
        <f t="shared" si="10"/>
        <v>#REF!</v>
      </c>
      <c r="BB17" s="41" t="e">
        <f t="shared" si="10"/>
        <v>#REF!</v>
      </c>
      <c r="BC17" s="41" t="e">
        <f t="shared" si="10"/>
        <v>#REF!</v>
      </c>
      <c r="BD17" s="41" t="e">
        <f t="shared" si="10"/>
        <v>#REF!</v>
      </c>
      <c r="BE17" s="41" t="e">
        <f t="shared" si="10"/>
        <v>#REF!</v>
      </c>
      <c r="BF17" s="41" t="e">
        <f t="shared" si="10"/>
        <v>#REF!</v>
      </c>
      <c r="BG17" s="41" t="e">
        <f t="shared" si="10"/>
        <v>#REF!</v>
      </c>
      <c r="BH17" s="41" t="e">
        <f t="shared" si="10"/>
        <v>#REF!</v>
      </c>
      <c r="BI17" s="41" t="e">
        <f t="shared" si="10"/>
        <v>#REF!</v>
      </c>
      <c r="BJ17" s="41" t="e">
        <f t="shared" si="10"/>
        <v>#REF!</v>
      </c>
      <c r="BK17" s="41" t="e">
        <f t="shared" si="10"/>
        <v>#REF!</v>
      </c>
      <c r="BL17" s="41" t="e">
        <f t="shared" si="10"/>
        <v>#REF!</v>
      </c>
      <c r="BM17" s="41" t="e">
        <f t="shared" si="10"/>
        <v>#REF!</v>
      </c>
      <c r="BN17" s="41" t="e">
        <f t="shared" si="10"/>
        <v>#REF!</v>
      </c>
      <c r="BO17" s="41" t="e">
        <f t="shared" si="10"/>
        <v>#REF!</v>
      </c>
      <c r="BP17" s="41" t="e">
        <f t="shared" si="11"/>
        <v>#REF!</v>
      </c>
      <c r="BQ17" s="41" t="e">
        <f t="shared" si="11"/>
        <v>#REF!</v>
      </c>
      <c r="BR17" s="41" t="e">
        <f t="shared" si="11"/>
        <v>#REF!</v>
      </c>
      <c r="BS17" s="41" t="e">
        <f t="shared" si="11"/>
        <v>#REF!</v>
      </c>
      <c r="BT17" s="41" t="e">
        <f t="shared" si="11"/>
        <v>#REF!</v>
      </c>
      <c r="BU17" s="41" t="e">
        <f t="shared" si="11"/>
        <v>#REF!</v>
      </c>
      <c r="BV17" s="41" t="e">
        <f t="shared" si="11"/>
        <v>#REF!</v>
      </c>
      <c r="BW17" s="41" t="e">
        <f t="shared" si="11"/>
        <v>#REF!</v>
      </c>
      <c r="BX17" s="41" t="e">
        <f t="shared" si="11"/>
        <v>#REF!</v>
      </c>
      <c r="BY17" s="41" t="e">
        <f t="shared" si="11"/>
        <v>#REF!</v>
      </c>
      <c r="BZ17" s="41" t="e">
        <f t="shared" si="11"/>
        <v>#REF!</v>
      </c>
      <c r="CA17" s="41" t="e">
        <f t="shared" si="11"/>
        <v>#REF!</v>
      </c>
      <c r="CB17" s="41" t="e">
        <f t="shared" si="11"/>
        <v>#REF!</v>
      </c>
      <c r="CC17" s="41" t="e">
        <f t="shared" si="11"/>
        <v>#REF!</v>
      </c>
      <c r="CD17" s="41" t="e">
        <f t="shared" si="11"/>
        <v>#REF!</v>
      </c>
      <c r="CE17" s="41" t="e">
        <f t="shared" si="11"/>
        <v>#REF!</v>
      </c>
      <c r="CF17" s="41" t="e">
        <f t="shared" si="12"/>
        <v>#REF!</v>
      </c>
      <c r="CG17" s="41" t="e">
        <f t="shared" si="12"/>
        <v>#REF!</v>
      </c>
      <c r="CH17" s="41" t="e">
        <f t="shared" si="12"/>
        <v>#REF!</v>
      </c>
      <c r="CI17" s="41" t="e">
        <f t="shared" si="12"/>
        <v>#REF!</v>
      </c>
      <c r="CJ17" s="41" t="e">
        <f t="shared" si="12"/>
        <v>#REF!</v>
      </c>
      <c r="CK17" s="41" t="e">
        <f t="shared" si="12"/>
        <v>#REF!</v>
      </c>
      <c r="CL17" s="41" t="e">
        <f t="shared" si="12"/>
        <v>#REF!</v>
      </c>
      <c r="CM17" s="41" t="e">
        <f t="shared" si="12"/>
        <v>#REF!</v>
      </c>
      <c r="CN17" s="41" t="e">
        <f t="shared" si="12"/>
        <v>#REF!</v>
      </c>
      <c r="CO17" s="41" t="e">
        <f t="shared" si="12"/>
        <v>#REF!</v>
      </c>
      <c r="CP17" s="41" t="e">
        <f t="shared" si="12"/>
        <v>#REF!</v>
      </c>
      <c r="CQ17" s="41" t="e">
        <f t="shared" si="12"/>
        <v>#REF!</v>
      </c>
      <c r="CR17" s="41" t="e">
        <f t="shared" si="12"/>
        <v>#REF!</v>
      </c>
      <c r="CS17" s="41" t="e">
        <f t="shared" si="12"/>
        <v>#REF!</v>
      </c>
      <c r="CT17" s="41" t="e">
        <f t="shared" si="12"/>
        <v>#REF!</v>
      </c>
      <c r="CU17" s="41" t="e">
        <f t="shared" si="12"/>
        <v>#REF!</v>
      </c>
      <c r="CV17" s="41" t="e">
        <f t="shared" si="13"/>
        <v>#REF!</v>
      </c>
      <c r="CW17" s="41" t="e">
        <f t="shared" si="13"/>
        <v>#REF!</v>
      </c>
      <c r="CX17" s="41" t="e">
        <f t="shared" si="13"/>
        <v>#REF!</v>
      </c>
      <c r="CY17" s="41" t="e">
        <f t="shared" si="13"/>
        <v>#REF!</v>
      </c>
      <c r="CZ17" s="41" t="e">
        <f t="shared" si="13"/>
        <v>#REF!</v>
      </c>
      <c r="DA17" s="41" t="e">
        <f t="shared" si="13"/>
        <v>#REF!</v>
      </c>
      <c r="DB17" s="41" t="e">
        <f t="shared" si="13"/>
        <v>#REF!</v>
      </c>
      <c r="DC17" s="41" t="e">
        <f t="shared" si="13"/>
        <v>#REF!</v>
      </c>
      <c r="DD17" s="41" t="e">
        <f t="shared" si="13"/>
        <v>#REF!</v>
      </c>
      <c r="DE17" s="41" t="e">
        <f t="shared" si="13"/>
        <v>#REF!</v>
      </c>
      <c r="DF17" s="41" t="e">
        <f t="shared" si="13"/>
        <v>#REF!</v>
      </c>
      <c r="DG17" s="41" t="e">
        <f t="shared" si="13"/>
        <v>#REF!</v>
      </c>
      <c r="DH17" s="41" t="e">
        <f t="shared" si="13"/>
        <v>#REF!</v>
      </c>
      <c r="DI17" s="41" t="e">
        <f t="shared" si="13"/>
        <v>#REF!</v>
      </c>
      <c r="DJ17" s="41" t="e">
        <f t="shared" si="13"/>
        <v>#REF!</v>
      </c>
      <c r="DK17" s="41" t="e">
        <f t="shared" si="13"/>
        <v>#REF!</v>
      </c>
      <c r="DL17" s="41" t="e">
        <f t="shared" si="14"/>
        <v>#REF!</v>
      </c>
      <c r="DM17" s="41" t="e">
        <f t="shared" si="14"/>
        <v>#REF!</v>
      </c>
      <c r="DN17" s="41" t="e">
        <f t="shared" si="14"/>
        <v>#REF!</v>
      </c>
      <c r="DO17" s="41" t="e">
        <f t="shared" si="14"/>
        <v>#REF!</v>
      </c>
      <c r="DP17" s="41" t="e">
        <f t="shared" si="14"/>
        <v>#REF!</v>
      </c>
      <c r="DQ17" s="41" t="e">
        <f t="shared" si="14"/>
        <v>#REF!</v>
      </c>
      <c r="DR17" s="41" t="e">
        <f t="shared" si="14"/>
        <v>#REF!</v>
      </c>
      <c r="DS17" s="41" t="e">
        <f t="shared" si="14"/>
        <v>#REF!</v>
      </c>
      <c r="DT17" s="41" t="e">
        <f t="shared" si="14"/>
        <v>#REF!</v>
      </c>
      <c r="DU17" s="41" t="e">
        <f t="shared" si="14"/>
        <v>#REF!</v>
      </c>
      <c r="DV17" s="41" t="e">
        <f t="shared" si="14"/>
        <v>#REF!</v>
      </c>
      <c r="DW17" s="41" t="e">
        <f t="shared" si="14"/>
        <v>#REF!</v>
      </c>
      <c r="DX17" s="41" t="e">
        <f t="shared" si="14"/>
        <v>#REF!</v>
      </c>
      <c r="DY17" s="41" t="e">
        <f t="shared" si="14"/>
        <v>#REF!</v>
      </c>
      <c r="DZ17" s="41" t="e">
        <f t="shared" si="14"/>
        <v>#REF!</v>
      </c>
      <c r="EA17" s="41" t="e">
        <f t="shared" si="14"/>
        <v>#REF!</v>
      </c>
      <c r="EB17" s="41" t="e">
        <f t="shared" si="15"/>
        <v>#REF!</v>
      </c>
      <c r="EC17" s="41" t="e">
        <f t="shared" si="15"/>
        <v>#REF!</v>
      </c>
      <c r="ED17" s="41" t="e">
        <f t="shared" si="15"/>
        <v>#REF!</v>
      </c>
      <c r="EE17" s="41" t="e">
        <f t="shared" si="15"/>
        <v>#REF!</v>
      </c>
      <c r="EF17" s="41" t="e">
        <f t="shared" si="15"/>
        <v>#REF!</v>
      </c>
      <c r="EG17" s="41" t="e">
        <f t="shared" si="15"/>
        <v>#REF!</v>
      </c>
      <c r="EH17" s="41" t="e">
        <f t="shared" si="15"/>
        <v>#REF!</v>
      </c>
      <c r="EI17" s="41" t="e">
        <f t="shared" si="15"/>
        <v>#REF!</v>
      </c>
      <c r="EJ17" s="41" t="e">
        <f t="shared" si="15"/>
        <v>#REF!</v>
      </c>
      <c r="EK17" s="41" t="e">
        <f t="shared" si="15"/>
        <v>#REF!</v>
      </c>
      <c r="EL17" s="41" t="e">
        <f t="shared" si="15"/>
        <v>#REF!</v>
      </c>
      <c r="EM17" s="41" t="e">
        <f t="shared" si="15"/>
        <v>#REF!</v>
      </c>
      <c r="EN17" s="41" t="e">
        <f t="shared" si="15"/>
        <v>#REF!</v>
      </c>
      <c r="EO17" s="41" t="e">
        <f t="shared" si="15"/>
        <v>#REF!</v>
      </c>
      <c r="EP17" s="41" t="e">
        <f t="shared" si="15"/>
        <v>#REF!</v>
      </c>
      <c r="EQ17" s="41" t="e">
        <f t="shared" si="15"/>
        <v>#REF!</v>
      </c>
      <c r="ER17" s="41" t="e">
        <f t="shared" si="16"/>
        <v>#REF!</v>
      </c>
      <c r="ES17" s="41" t="e">
        <f t="shared" si="16"/>
        <v>#REF!</v>
      </c>
      <c r="ET17" s="41" t="e">
        <f t="shared" si="16"/>
        <v>#REF!</v>
      </c>
      <c r="EU17" s="41" t="e">
        <f t="shared" si="16"/>
        <v>#REF!</v>
      </c>
      <c r="EV17" s="41" t="e">
        <f t="shared" si="16"/>
        <v>#REF!</v>
      </c>
      <c r="EW17" s="41" t="e">
        <f t="shared" si="16"/>
        <v>#REF!</v>
      </c>
      <c r="EX17" s="41" t="e">
        <f t="shared" si="16"/>
        <v>#REF!</v>
      </c>
      <c r="EY17" s="41" t="e">
        <f t="shared" si="16"/>
        <v>#REF!</v>
      </c>
      <c r="EZ17" s="41" t="e">
        <f t="shared" si="16"/>
        <v>#REF!</v>
      </c>
      <c r="FA17" s="41" t="e">
        <f t="shared" si="16"/>
        <v>#REF!</v>
      </c>
      <c r="FB17" s="41" t="e">
        <f t="shared" si="16"/>
        <v>#REF!</v>
      </c>
      <c r="FC17" s="41" t="e">
        <f t="shared" si="16"/>
        <v>#REF!</v>
      </c>
      <c r="FD17" s="41" t="e">
        <f t="shared" si="16"/>
        <v>#REF!</v>
      </c>
      <c r="FE17" s="41" t="e">
        <f t="shared" si="16"/>
        <v>#REF!</v>
      </c>
      <c r="FF17" s="41" t="e">
        <f t="shared" si="16"/>
        <v>#REF!</v>
      </c>
      <c r="FG17" s="41" t="e">
        <f t="shared" si="16"/>
        <v>#REF!</v>
      </c>
      <c r="FH17" s="41" t="e">
        <f t="shared" si="17"/>
        <v>#REF!</v>
      </c>
      <c r="FI17" s="41" t="e">
        <f t="shared" si="17"/>
        <v>#REF!</v>
      </c>
      <c r="FJ17" s="41" t="e">
        <f t="shared" si="17"/>
        <v>#REF!</v>
      </c>
      <c r="FK17" s="41" t="e">
        <f t="shared" si="17"/>
        <v>#REF!</v>
      </c>
      <c r="FL17" s="41" t="e">
        <f t="shared" si="17"/>
        <v>#REF!</v>
      </c>
      <c r="FM17" s="41" t="e">
        <f t="shared" si="17"/>
        <v>#REF!</v>
      </c>
      <c r="FN17" s="41" t="e">
        <f t="shared" si="17"/>
        <v>#REF!</v>
      </c>
      <c r="FO17" s="41" t="e">
        <f t="shared" si="17"/>
        <v>#REF!</v>
      </c>
      <c r="FP17" s="41" t="e">
        <f t="shared" si="17"/>
        <v>#REF!</v>
      </c>
      <c r="FQ17" s="41" t="e">
        <f t="shared" si="17"/>
        <v>#REF!</v>
      </c>
      <c r="FR17" s="41" t="e">
        <f t="shared" si="17"/>
        <v>#REF!</v>
      </c>
      <c r="FS17" s="41" t="e">
        <f t="shared" si="17"/>
        <v>#REF!</v>
      </c>
      <c r="FT17" s="41" t="e">
        <f t="shared" si="17"/>
        <v>#REF!</v>
      </c>
      <c r="FU17" s="41" t="e">
        <f t="shared" si="17"/>
        <v>#REF!</v>
      </c>
      <c r="FV17" s="41" t="e">
        <f t="shared" si="17"/>
        <v>#REF!</v>
      </c>
      <c r="FW17" s="41" t="e">
        <f t="shared" si="17"/>
        <v>#REF!</v>
      </c>
      <c r="FX17" s="41" t="e">
        <f t="shared" si="18"/>
        <v>#REF!</v>
      </c>
      <c r="FY17" s="41" t="e">
        <f t="shared" si="18"/>
        <v>#REF!</v>
      </c>
      <c r="FZ17" s="41" t="e">
        <f t="shared" si="18"/>
        <v>#REF!</v>
      </c>
      <c r="GA17" s="41" t="e">
        <f t="shared" si="18"/>
        <v>#REF!</v>
      </c>
      <c r="GB17" s="41" t="e">
        <f t="shared" si="18"/>
        <v>#REF!</v>
      </c>
      <c r="GC17" s="41" t="e">
        <f t="shared" si="18"/>
        <v>#REF!</v>
      </c>
      <c r="GD17" s="41" t="e">
        <f t="shared" si="18"/>
        <v>#REF!</v>
      </c>
      <c r="GE17" s="41" t="e">
        <f t="shared" si="18"/>
        <v>#REF!</v>
      </c>
      <c r="GF17" s="41" t="e">
        <f t="shared" si="18"/>
        <v>#REF!</v>
      </c>
      <c r="GG17" s="41" t="e">
        <f t="shared" si="18"/>
        <v>#REF!</v>
      </c>
      <c r="GH17" s="41" t="e">
        <f t="shared" si="18"/>
        <v>#REF!</v>
      </c>
      <c r="GI17" s="41" t="e">
        <f t="shared" si="18"/>
        <v>#REF!</v>
      </c>
      <c r="GJ17" s="41" t="e">
        <f t="shared" si="18"/>
        <v>#REF!</v>
      </c>
      <c r="GK17" s="41" t="e">
        <f t="shared" si="18"/>
        <v>#REF!</v>
      </c>
      <c r="GL17" s="41" t="e">
        <f t="shared" si="18"/>
        <v>#REF!</v>
      </c>
      <c r="GM17" s="41" t="e">
        <f t="shared" si="18"/>
        <v>#REF!</v>
      </c>
      <c r="GN17" s="41" t="e">
        <f t="shared" si="19"/>
        <v>#REF!</v>
      </c>
      <c r="GO17" s="41" t="e">
        <f t="shared" si="19"/>
        <v>#REF!</v>
      </c>
      <c r="GP17" s="41" t="e">
        <f t="shared" si="19"/>
        <v>#REF!</v>
      </c>
      <c r="GQ17" s="41" t="e">
        <f t="shared" si="19"/>
        <v>#REF!</v>
      </c>
      <c r="GR17" s="41" t="e">
        <f t="shared" si="19"/>
        <v>#REF!</v>
      </c>
      <c r="GS17" s="41" t="e">
        <f t="shared" si="19"/>
        <v>#REF!</v>
      </c>
      <c r="GT17" s="41" t="e">
        <f t="shared" si="19"/>
        <v>#REF!</v>
      </c>
      <c r="GU17" s="41" t="e">
        <f t="shared" si="19"/>
        <v>#REF!</v>
      </c>
      <c r="GV17" s="41" t="e">
        <f t="shared" si="19"/>
        <v>#REF!</v>
      </c>
      <c r="GW17" s="41" t="e">
        <f t="shared" si="19"/>
        <v>#REF!</v>
      </c>
      <c r="GX17" s="41" t="e">
        <f t="shared" si="19"/>
        <v>#REF!</v>
      </c>
      <c r="GY17" s="41" t="e">
        <f t="shared" si="19"/>
        <v>#REF!</v>
      </c>
      <c r="GZ17" s="41" t="e">
        <f t="shared" si="19"/>
        <v>#REF!</v>
      </c>
      <c r="HA17" s="41" t="e">
        <f t="shared" si="19"/>
        <v>#REF!</v>
      </c>
      <c r="HB17" s="41" t="e">
        <f t="shared" si="19"/>
        <v>#REF!</v>
      </c>
      <c r="HC17" s="41" t="e">
        <f t="shared" si="19"/>
        <v>#REF!</v>
      </c>
      <c r="HD17" s="41" t="e">
        <f t="shared" si="20"/>
        <v>#REF!</v>
      </c>
      <c r="HE17" s="41" t="e">
        <f t="shared" si="20"/>
        <v>#REF!</v>
      </c>
      <c r="HF17" s="41" t="e">
        <f t="shared" si="20"/>
        <v>#REF!</v>
      </c>
      <c r="HG17" s="41" t="e">
        <f t="shared" si="20"/>
        <v>#REF!</v>
      </c>
      <c r="HH17" s="41" t="e">
        <f t="shared" si="20"/>
        <v>#REF!</v>
      </c>
      <c r="HI17" s="41" t="e">
        <f t="shared" si="20"/>
        <v>#REF!</v>
      </c>
      <c r="HJ17" s="41" t="e">
        <f t="shared" si="20"/>
        <v>#REF!</v>
      </c>
    </row>
    <row r="18" spans="1:218" ht="14.4" x14ac:dyDescent="0.3">
      <c r="A18" s="42">
        <v>15</v>
      </c>
      <c r="B18" s="43" t="e">
        <f>'CMM2 - AUX CALC'!$P$67</f>
        <v>#REF!</v>
      </c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 t="e">
        <f>$B18/(_xlfn.SINGLE(PrazoConcessao)*12-Q$3+1)</f>
        <v>#REF!</v>
      </c>
      <c r="R18" s="41" t="e">
        <f t="shared" si="7"/>
        <v>#REF!</v>
      </c>
      <c r="S18" s="41" t="e">
        <f t="shared" si="7"/>
        <v>#REF!</v>
      </c>
      <c r="T18" s="41" t="e">
        <f t="shared" si="8"/>
        <v>#REF!</v>
      </c>
      <c r="U18" s="41" t="e">
        <f t="shared" si="8"/>
        <v>#REF!</v>
      </c>
      <c r="V18" s="41" t="e">
        <f t="shared" si="8"/>
        <v>#REF!</v>
      </c>
      <c r="W18" s="41" t="e">
        <f t="shared" si="8"/>
        <v>#REF!</v>
      </c>
      <c r="X18" s="41" t="e">
        <f t="shared" si="8"/>
        <v>#REF!</v>
      </c>
      <c r="Y18" s="41" t="e">
        <f t="shared" si="8"/>
        <v>#REF!</v>
      </c>
      <c r="Z18" s="41" t="e">
        <f t="shared" si="8"/>
        <v>#REF!</v>
      </c>
      <c r="AA18" s="41" t="e">
        <f t="shared" si="8"/>
        <v>#REF!</v>
      </c>
      <c r="AB18" s="41" t="e">
        <f t="shared" si="8"/>
        <v>#REF!</v>
      </c>
      <c r="AC18" s="41" t="e">
        <f t="shared" si="8"/>
        <v>#REF!</v>
      </c>
      <c r="AD18" s="41" t="e">
        <f t="shared" si="8"/>
        <v>#REF!</v>
      </c>
      <c r="AE18" s="41" t="e">
        <f t="shared" si="8"/>
        <v>#REF!</v>
      </c>
      <c r="AF18" s="41" t="e">
        <f t="shared" si="8"/>
        <v>#REF!</v>
      </c>
      <c r="AG18" s="41" t="e">
        <f t="shared" si="8"/>
        <v>#REF!</v>
      </c>
      <c r="AH18" s="41" t="e">
        <f t="shared" si="8"/>
        <v>#REF!</v>
      </c>
      <c r="AI18" s="41" t="e">
        <f t="shared" si="8"/>
        <v>#REF!</v>
      </c>
      <c r="AJ18" s="41" t="e">
        <f t="shared" si="9"/>
        <v>#REF!</v>
      </c>
      <c r="AK18" s="41" t="e">
        <f t="shared" si="9"/>
        <v>#REF!</v>
      </c>
      <c r="AL18" s="41" t="e">
        <f t="shared" si="9"/>
        <v>#REF!</v>
      </c>
      <c r="AM18" s="41" t="e">
        <f t="shared" si="9"/>
        <v>#REF!</v>
      </c>
      <c r="AN18" s="41" t="e">
        <f t="shared" si="9"/>
        <v>#REF!</v>
      </c>
      <c r="AO18" s="41" t="e">
        <f t="shared" si="9"/>
        <v>#REF!</v>
      </c>
      <c r="AP18" s="41" t="e">
        <f t="shared" si="9"/>
        <v>#REF!</v>
      </c>
      <c r="AQ18" s="41" t="e">
        <f t="shared" si="9"/>
        <v>#REF!</v>
      </c>
      <c r="AR18" s="41" t="e">
        <f t="shared" si="9"/>
        <v>#REF!</v>
      </c>
      <c r="AS18" s="41" t="e">
        <f t="shared" si="9"/>
        <v>#REF!</v>
      </c>
      <c r="AT18" s="41" t="e">
        <f t="shared" si="9"/>
        <v>#REF!</v>
      </c>
      <c r="AU18" s="41" t="e">
        <f t="shared" si="9"/>
        <v>#REF!</v>
      </c>
      <c r="AV18" s="41" t="e">
        <f t="shared" si="9"/>
        <v>#REF!</v>
      </c>
      <c r="AW18" s="41" t="e">
        <f t="shared" si="9"/>
        <v>#REF!</v>
      </c>
      <c r="AX18" s="41" t="e">
        <f t="shared" si="9"/>
        <v>#REF!</v>
      </c>
      <c r="AY18" s="41" t="e">
        <f t="shared" si="9"/>
        <v>#REF!</v>
      </c>
      <c r="AZ18" s="41" t="e">
        <f t="shared" si="10"/>
        <v>#REF!</v>
      </c>
      <c r="BA18" s="41" t="e">
        <f t="shared" si="10"/>
        <v>#REF!</v>
      </c>
      <c r="BB18" s="41" t="e">
        <f t="shared" si="10"/>
        <v>#REF!</v>
      </c>
      <c r="BC18" s="41" t="e">
        <f t="shared" si="10"/>
        <v>#REF!</v>
      </c>
      <c r="BD18" s="41" t="e">
        <f t="shared" si="10"/>
        <v>#REF!</v>
      </c>
      <c r="BE18" s="41" t="e">
        <f t="shared" si="10"/>
        <v>#REF!</v>
      </c>
      <c r="BF18" s="41" t="e">
        <f t="shared" si="10"/>
        <v>#REF!</v>
      </c>
      <c r="BG18" s="41" t="e">
        <f t="shared" si="10"/>
        <v>#REF!</v>
      </c>
      <c r="BH18" s="41" t="e">
        <f t="shared" si="10"/>
        <v>#REF!</v>
      </c>
      <c r="BI18" s="41" t="e">
        <f t="shared" si="10"/>
        <v>#REF!</v>
      </c>
      <c r="BJ18" s="41" t="e">
        <f t="shared" si="10"/>
        <v>#REF!</v>
      </c>
      <c r="BK18" s="41" t="e">
        <f t="shared" si="10"/>
        <v>#REF!</v>
      </c>
      <c r="BL18" s="41" t="e">
        <f t="shared" si="10"/>
        <v>#REF!</v>
      </c>
      <c r="BM18" s="41" t="e">
        <f t="shared" si="10"/>
        <v>#REF!</v>
      </c>
      <c r="BN18" s="41" t="e">
        <f t="shared" si="10"/>
        <v>#REF!</v>
      </c>
      <c r="BO18" s="41" t="e">
        <f t="shared" si="10"/>
        <v>#REF!</v>
      </c>
      <c r="BP18" s="41" t="e">
        <f t="shared" si="11"/>
        <v>#REF!</v>
      </c>
      <c r="BQ18" s="41" t="e">
        <f t="shared" si="11"/>
        <v>#REF!</v>
      </c>
      <c r="BR18" s="41" t="e">
        <f t="shared" si="11"/>
        <v>#REF!</v>
      </c>
      <c r="BS18" s="41" t="e">
        <f t="shared" si="11"/>
        <v>#REF!</v>
      </c>
      <c r="BT18" s="41" t="e">
        <f t="shared" si="11"/>
        <v>#REF!</v>
      </c>
      <c r="BU18" s="41" t="e">
        <f t="shared" si="11"/>
        <v>#REF!</v>
      </c>
      <c r="BV18" s="41" t="e">
        <f t="shared" si="11"/>
        <v>#REF!</v>
      </c>
      <c r="BW18" s="41" t="e">
        <f t="shared" si="11"/>
        <v>#REF!</v>
      </c>
      <c r="BX18" s="41" t="e">
        <f t="shared" si="11"/>
        <v>#REF!</v>
      </c>
      <c r="BY18" s="41" t="e">
        <f t="shared" si="11"/>
        <v>#REF!</v>
      </c>
      <c r="BZ18" s="41" t="e">
        <f t="shared" si="11"/>
        <v>#REF!</v>
      </c>
      <c r="CA18" s="41" t="e">
        <f t="shared" si="11"/>
        <v>#REF!</v>
      </c>
      <c r="CB18" s="41" t="e">
        <f t="shared" si="11"/>
        <v>#REF!</v>
      </c>
      <c r="CC18" s="41" t="e">
        <f t="shared" si="11"/>
        <v>#REF!</v>
      </c>
      <c r="CD18" s="41" t="e">
        <f t="shared" si="11"/>
        <v>#REF!</v>
      </c>
      <c r="CE18" s="41" t="e">
        <f t="shared" si="11"/>
        <v>#REF!</v>
      </c>
      <c r="CF18" s="41" t="e">
        <f t="shared" si="12"/>
        <v>#REF!</v>
      </c>
      <c r="CG18" s="41" t="e">
        <f t="shared" si="12"/>
        <v>#REF!</v>
      </c>
      <c r="CH18" s="41" t="e">
        <f t="shared" si="12"/>
        <v>#REF!</v>
      </c>
      <c r="CI18" s="41" t="e">
        <f t="shared" si="12"/>
        <v>#REF!</v>
      </c>
      <c r="CJ18" s="41" t="e">
        <f t="shared" si="12"/>
        <v>#REF!</v>
      </c>
      <c r="CK18" s="41" t="e">
        <f t="shared" si="12"/>
        <v>#REF!</v>
      </c>
      <c r="CL18" s="41" t="e">
        <f t="shared" si="12"/>
        <v>#REF!</v>
      </c>
      <c r="CM18" s="41" t="e">
        <f t="shared" si="12"/>
        <v>#REF!</v>
      </c>
      <c r="CN18" s="41" t="e">
        <f t="shared" si="12"/>
        <v>#REF!</v>
      </c>
      <c r="CO18" s="41" t="e">
        <f t="shared" si="12"/>
        <v>#REF!</v>
      </c>
      <c r="CP18" s="41" t="e">
        <f t="shared" si="12"/>
        <v>#REF!</v>
      </c>
      <c r="CQ18" s="41" t="e">
        <f t="shared" si="12"/>
        <v>#REF!</v>
      </c>
      <c r="CR18" s="41" t="e">
        <f t="shared" si="12"/>
        <v>#REF!</v>
      </c>
      <c r="CS18" s="41" t="e">
        <f t="shared" si="12"/>
        <v>#REF!</v>
      </c>
      <c r="CT18" s="41" t="e">
        <f t="shared" si="12"/>
        <v>#REF!</v>
      </c>
      <c r="CU18" s="41" t="e">
        <f t="shared" si="12"/>
        <v>#REF!</v>
      </c>
      <c r="CV18" s="41" t="e">
        <f t="shared" si="13"/>
        <v>#REF!</v>
      </c>
      <c r="CW18" s="41" t="e">
        <f t="shared" si="13"/>
        <v>#REF!</v>
      </c>
      <c r="CX18" s="41" t="e">
        <f t="shared" si="13"/>
        <v>#REF!</v>
      </c>
      <c r="CY18" s="41" t="e">
        <f t="shared" si="13"/>
        <v>#REF!</v>
      </c>
      <c r="CZ18" s="41" t="e">
        <f t="shared" si="13"/>
        <v>#REF!</v>
      </c>
      <c r="DA18" s="41" t="e">
        <f t="shared" si="13"/>
        <v>#REF!</v>
      </c>
      <c r="DB18" s="41" t="e">
        <f t="shared" si="13"/>
        <v>#REF!</v>
      </c>
      <c r="DC18" s="41" t="e">
        <f t="shared" si="13"/>
        <v>#REF!</v>
      </c>
      <c r="DD18" s="41" t="e">
        <f t="shared" si="13"/>
        <v>#REF!</v>
      </c>
      <c r="DE18" s="41" t="e">
        <f t="shared" si="13"/>
        <v>#REF!</v>
      </c>
      <c r="DF18" s="41" t="e">
        <f t="shared" si="13"/>
        <v>#REF!</v>
      </c>
      <c r="DG18" s="41" t="e">
        <f t="shared" si="13"/>
        <v>#REF!</v>
      </c>
      <c r="DH18" s="41" t="e">
        <f t="shared" si="13"/>
        <v>#REF!</v>
      </c>
      <c r="DI18" s="41" t="e">
        <f t="shared" si="13"/>
        <v>#REF!</v>
      </c>
      <c r="DJ18" s="41" t="e">
        <f t="shared" si="13"/>
        <v>#REF!</v>
      </c>
      <c r="DK18" s="41" t="e">
        <f t="shared" si="13"/>
        <v>#REF!</v>
      </c>
      <c r="DL18" s="41" t="e">
        <f t="shared" si="14"/>
        <v>#REF!</v>
      </c>
      <c r="DM18" s="41" t="e">
        <f t="shared" si="14"/>
        <v>#REF!</v>
      </c>
      <c r="DN18" s="41" t="e">
        <f t="shared" si="14"/>
        <v>#REF!</v>
      </c>
      <c r="DO18" s="41" t="e">
        <f t="shared" si="14"/>
        <v>#REF!</v>
      </c>
      <c r="DP18" s="41" t="e">
        <f t="shared" si="14"/>
        <v>#REF!</v>
      </c>
      <c r="DQ18" s="41" t="e">
        <f t="shared" si="14"/>
        <v>#REF!</v>
      </c>
      <c r="DR18" s="41" t="e">
        <f t="shared" si="14"/>
        <v>#REF!</v>
      </c>
      <c r="DS18" s="41" t="e">
        <f t="shared" si="14"/>
        <v>#REF!</v>
      </c>
      <c r="DT18" s="41" t="e">
        <f t="shared" si="14"/>
        <v>#REF!</v>
      </c>
      <c r="DU18" s="41" t="e">
        <f t="shared" si="14"/>
        <v>#REF!</v>
      </c>
      <c r="DV18" s="41" t="e">
        <f t="shared" si="14"/>
        <v>#REF!</v>
      </c>
      <c r="DW18" s="41" t="e">
        <f t="shared" si="14"/>
        <v>#REF!</v>
      </c>
      <c r="DX18" s="41" t="e">
        <f t="shared" si="14"/>
        <v>#REF!</v>
      </c>
      <c r="DY18" s="41" t="e">
        <f t="shared" si="14"/>
        <v>#REF!</v>
      </c>
      <c r="DZ18" s="41" t="e">
        <f t="shared" si="14"/>
        <v>#REF!</v>
      </c>
      <c r="EA18" s="41" t="e">
        <f t="shared" si="14"/>
        <v>#REF!</v>
      </c>
      <c r="EB18" s="41" t="e">
        <f t="shared" si="15"/>
        <v>#REF!</v>
      </c>
      <c r="EC18" s="41" t="e">
        <f t="shared" si="15"/>
        <v>#REF!</v>
      </c>
      <c r="ED18" s="41" t="e">
        <f t="shared" si="15"/>
        <v>#REF!</v>
      </c>
      <c r="EE18" s="41" t="e">
        <f t="shared" si="15"/>
        <v>#REF!</v>
      </c>
      <c r="EF18" s="41" t="e">
        <f t="shared" si="15"/>
        <v>#REF!</v>
      </c>
      <c r="EG18" s="41" t="e">
        <f t="shared" si="15"/>
        <v>#REF!</v>
      </c>
      <c r="EH18" s="41" t="e">
        <f t="shared" si="15"/>
        <v>#REF!</v>
      </c>
      <c r="EI18" s="41" t="e">
        <f t="shared" si="15"/>
        <v>#REF!</v>
      </c>
      <c r="EJ18" s="41" t="e">
        <f t="shared" si="15"/>
        <v>#REF!</v>
      </c>
      <c r="EK18" s="41" t="e">
        <f t="shared" si="15"/>
        <v>#REF!</v>
      </c>
      <c r="EL18" s="41" t="e">
        <f t="shared" si="15"/>
        <v>#REF!</v>
      </c>
      <c r="EM18" s="41" t="e">
        <f t="shared" si="15"/>
        <v>#REF!</v>
      </c>
      <c r="EN18" s="41" t="e">
        <f t="shared" si="15"/>
        <v>#REF!</v>
      </c>
      <c r="EO18" s="41" t="e">
        <f t="shared" si="15"/>
        <v>#REF!</v>
      </c>
      <c r="EP18" s="41" t="e">
        <f t="shared" si="15"/>
        <v>#REF!</v>
      </c>
      <c r="EQ18" s="41" t="e">
        <f t="shared" si="15"/>
        <v>#REF!</v>
      </c>
      <c r="ER18" s="41" t="e">
        <f t="shared" si="16"/>
        <v>#REF!</v>
      </c>
      <c r="ES18" s="41" t="e">
        <f t="shared" si="16"/>
        <v>#REF!</v>
      </c>
      <c r="ET18" s="41" t="e">
        <f t="shared" si="16"/>
        <v>#REF!</v>
      </c>
      <c r="EU18" s="41" t="e">
        <f t="shared" si="16"/>
        <v>#REF!</v>
      </c>
      <c r="EV18" s="41" t="e">
        <f t="shared" si="16"/>
        <v>#REF!</v>
      </c>
      <c r="EW18" s="41" t="e">
        <f t="shared" si="16"/>
        <v>#REF!</v>
      </c>
      <c r="EX18" s="41" t="e">
        <f t="shared" si="16"/>
        <v>#REF!</v>
      </c>
      <c r="EY18" s="41" t="e">
        <f t="shared" si="16"/>
        <v>#REF!</v>
      </c>
      <c r="EZ18" s="41" t="e">
        <f t="shared" si="16"/>
        <v>#REF!</v>
      </c>
      <c r="FA18" s="41" t="e">
        <f t="shared" si="16"/>
        <v>#REF!</v>
      </c>
      <c r="FB18" s="41" t="e">
        <f t="shared" si="16"/>
        <v>#REF!</v>
      </c>
      <c r="FC18" s="41" t="e">
        <f t="shared" si="16"/>
        <v>#REF!</v>
      </c>
      <c r="FD18" s="41" t="e">
        <f t="shared" si="16"/>
        <v>#REF!</v>
      </c>
      <c r="FE18" s="41" t="e">
        <f t="shared" si="16"/>
        <v>#REF!</v>
      </c>
      <c r="FF18" s="41" t="e">
        <f t="shared" si="16"/>
        <v>#REF!</v>
      </c>
      <c r="FG18" s="41" t="e">
        <f t="shared" si="16"/>
        <v>#REF!</v>
      </c>
      <c r="FH18" s="41" t="e">
        <f t="shared" si="17"/>
        <v>#REF!</v>
      </c>
      <c r="FI18" s="41" t="e">
        <f t="shared" si="17"/>
        <v>#REF!</v>
      </c>
      <c r="FJ18" s="41" t="e">
        <f t="shared" si="17"/>
        <v>#REF!</v>
      </c>
      <c r="FK18" s="41" t="e">
        <f t="shared" si="17"/>
        <v>#REF!</v>
      </c>
      <c r="FL18" s="41" t="e">
        <f t="shared" si="17"/>
        <v>#REF!</v>
      </c>
      <c r="FM18" s="41" t="e">
        <f t="shared" si="17"/>
        <v>#REF!</v>
      </c>
      <c r="FN18" s="41" t="e">
        <f t="shared" si="17"/>
        <v>#REF!</v>
      </c>
      <c r="FO18" s="41" t="e">
        <f t="shared" si="17"/>
        <v>#REF!</v>
      </c>
      <c r="FP18" s="41" t="e">
        <f t="shared" si="17"/>
        <v>#REF!</v>
      </c>
      <c r="FQ18" s="41" t="e">
        <f t="shared" si="17"/>
        <v>#REF!</v>
      </c>
      <c r="FR18" s="41" t="e">
        <f t="shared" si="17"/>
        <v>#REF!</v>
      </c>
      <c r="FS18" s="41" t="e">
        <f t="shared" si="17"/>
        <v>#REF!</v>
      </c>
      <c r="FT18" s="41" t="e">
        <f t="shared" si="17"/>
        <v>#REF!</v>
      </c>
      <c r="FU18" s="41" t="e">
        <f t="shared" si="17"/>
        <v>#REF!</v>
      </c>
      <c r="FV18" s="41" t="e">
        <f t="shared" si="17"/>
        <v>#REF!</v>
      </c>
      <c r="FW18" s="41" t="e">
        <f t="shared" si="17"/>
        <v>#REF!</v>
      </c>
      <c r="FX18" s="41" t="e">
        <f t="shared" si="18"/>
        <v>#REF!</v>
      </c>
      <c r="FY18" s="41" t="e">
        <f t="shared" si="18"/>
        <v>#REF!</v>
      </c>
      <c r="FZ18" s="41" t="e">
        <f t="shared" si="18"/>
        <v>#REF!</v>
      </c>
      <c r="GA18" s="41" t="e">
        <f t="shared" si="18"/>
        <v>#REF!</v>
      </c>
      <c r="GB18" s="41" t="e">
        <f t="shared" si="18"/>
        <v>#REF!</v>
      </c>
      <c r="GC18" s="41" t="e">
        <f t="shared" si="18"/>
        <v>#REF!</v>
      </c>
      <c r="GD18" s="41" t="e">
        <f t="shared" si="18"/>
        <v>#REF!</v>
      </c>
      <c r="GE18" s="41" t="e">
        <f t="shared" si="18"/>
        <v>#REF!</v>
      </c>
      <c r="GF18" s="41" t="e">
        <f t="shared" si="18"/>
        <v>#REF!</v>
      </c>
      <c r="GG18" s="41" t="e">
        <f t="shared" si="18"/>
        <v>#REF!</v>
      </c>
      <c r="GH18" s="41" t="e">
        <f t="shared" si="18"/>
        <v>#REF!</v>
      </c>
      <c r="GI18" s="41" t="e">
        <f t="shared" si="18"/>
        <v>#REF!</v>
      </c>
      <c r="GJ18" s="41" t="e">
        <f t="shared" si="18"/>
        <v>#REF!</v>
      </c>
      <c r="GK18" s="41" t="e">
        <f t="shared" si="18"/>
        <v>#REF!</v>
      </c>
      <c r="GL18" s="41" t="e">
        <f t="shared" si="18"/>
        <v>#REF!</v>
      </c>
      <c r="GM18" s="41" t="e">
        <f t="shared" si="18"/>
        <v>#REF!</v>
      </c>
      <c r="GN18" s="41" t="e">
        <f t="shared" si="19"/>
        <v>#REF!</v>
      </c>
      <c r="GO18" s="41" t="e">
        <f t="shared" si="19"/>
        <v>#REF!</v>
      </c>
      <c r="GP18" s="41" t="e">
        <f t="shared" si="19"/>
        <v>#REF!</v>
      </c>
      <c r="GQ18" s="41" t="e">
        <f t="shared" si="19"/>
        <v>#REF!</v>
      </c>
      <c r="GR18" s="41" t="e">
        <f t="shared" si="19"/>
        <v>#REF!</v>
      </c>
      <c r="GS18" s="41" t="e">
        <f t="shared" si="19"/>
        <v>#REF!</v>
      </c>
      <c r="GT18" s="41" t="e">
        <f t="shared" si="19"/>
        <v>#REF!</v>
      </c>
      <c r="GU18" s="41" t="e">
        <f t="shared" si="19"/>
        <v>#REF!</v>
      </c>
      <c r="GV18" s="41" t="e">
        <f t="shared" si="19"/>
        <v>#REF!</v>
      </c>
      <c r="GW18" s="41" t="e">
        <f t="shared" si="19"/>
        <v>#REF!</v>
      </c>
      <c r="GX18" s="41" t="e">
        <f t="shared" si="19"/>
        <v>#REF!</v>
      </c>
      <c r="GY18" s="41" t="e">
        <f t="shared" si="19"/>
        <v>#REF!</v>
      </c>
      <c r="GZ18" s="41" t="e">
        <f t="shared" si="19"/>
        <v>#REF!</v>
      </c>
      <c r="HA18" s="41" t="e">
        <f t="shared" si="19"/>
        <v>#REF!</v>
      </c>
      <c r="HB18" s="41" t="e">
        <f t="shared" si="19"/>
        <v>#REF!</v>
      </c>
      <c r="HC18" s="41" t="e">
        <f t="shared" si="19"/>
        <v>#REF!</v>
      </c>
      <c r="HD18" s="41" t="e">
        <f t="shared" si="20"/>
        <v>#REF!</v>
      </c>
      <c r="HE18" s="41" t="e">
        <f t="shared" si="20"/>
        <v>#REF!</v>
      </c>
      <c r="HF18" s="41" t="e">
        <f t="shared" si="20"/>
        <v>#REF!</v>
      </c>
      <c r="HG18" s="41" t="e">
        <f t="shared" si="20"/>
        <v>#REF!</v>
      </c>
      <c r="HH18" s="41" t="e">
        <f t="shared" si="20"/>
        <v>#REF!</v>
      </c>
      <c r="HI18" s="41" t="e">
        <f t="shared" si="20"/>
        <v>#REF!</v>
      </c>
      <c r="HJ18" s="41" t="e">
        <f t="shared" si="20"/>
        <v>#REF!</v>
      </c>
    </row>
    <row r="19" spans="1:218" ht="14.4" x14ac:dyDescent="0.3">
      <c r="A19" s="42">
        <v>16</v>
      </c>
      <c r="B19" s="43" t="e">
        <f>'CMM2 - AUX CALC'!$Q$67</f>
        <v>#REF!</v>
      </c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 t="e">
        <f>$B19/(_xlfn.SINGLE(PrazoConcessao)*12-R$3+1)</f>
        <v>#REF!</v>
      </c>
      <c r="S19" s="41" t="e">
        <f t="shared" si="7"/>
        <v>#REF!</v>
      </c>
      <c r="T19" s="41" t="e">
        <f t="shared" si="8"/>
        <v>#REF!</v>
      </c>
      <c r="U19" s="41" t="e">
        <f t="shared" si="8"/>
        <v>#REF!</v>
      </c>
      <c r="V19" s="41" t="e">
        <f t="shared" si="8"/>
        <v>#REF!</v>
      </c>
      <c r="W19" s="41" t="e">
        <f t="shared" si="8"/>
        <v>#REF!</v>
      </c>
      <c r="X19" s="41" t="e">
        <f t="shared" si="8"/>
        <v>#REF!</v>
      </c>
      <c r="Y19" s="41" t="e">
        <f t="shared" si="8"/>
        <v>#REF!</v>
      </c>
      <c r="Z19" s="41" t="e">
        <f t="shared" si="8"/>
        <v>#REF!</v>
      </c>
      <c r="AA19" s="41" t="e">
        <f t="shared" si="8"/>
        <v>#REF!</v>
      </c>
      <c r="AB19" s="41" t="e">
        <f t="shared" si="8"/>
        <v>#REF!</v>
      </c>
      <c r="AC19" s="41" t="e">
        <f t="shared" si="8"/>
        <v>#REF!</v>
      </c>
      <c r="AD19" s="41" t="e">
        <f t="shared" si="8"/>
        <v>#REF!</v>
      </c>
      <c r="AE19" s="41" t="e">
        <f t="shared" si="8"/>
        <v>#REF!</v>
      </c>
      <c r="AF19" s="41" t="e">
        <f t="shared" si="8"/>
        <v>#REF!</v>
      </c>
      <c r="AG19" s="41" t="e">
        <f t="shared" si="8"/>
        <v>#REF!</v>
      </c>
      <c r="AH19" s="41" t="e">
        <f t="shared" si="8"/>
        <v>#REF!</v>
      </c>
      <c r="AI19" s="41" t="e">
        <f t="shared" ref="AI19:AX34" si="21">AH19</f>
        <v>#REF!</v>
      </c>
      <c r="AJ19" s="41" t="e">
        <f t="shared" si="21"/>
        <v>#REF!</v>
      </c>
      <c r="AK19" s="41" t="e">
        <f t="shared" si="21"/>
        <v>#REF!</v>
      </c>
      <c r="AL19" s="41" t="e">
        <f t="shared" si="21"/>
        <v>#REF!</v>
      </c>
      <c r="AM19" s="41" t="e">
        <f t="shared" si="21"/>
        <v>#REF!</v>
      </c>
      <c r="AN19" s="41" t="e">
        <f t="shared" si="21"/>
        <v>#REF!</v>
      </c>
      <c r="AO19" s="41" t="e">
        <f t="shared" si="21"/>
        <v>#REF!</v>
      </c>
      <c r="AP19" s="41" t="e">
        <f t="shared" si="21"/>
        <v>#REF!</v>
      </c>
      <c r="AQ19" s="41" t="e">
        <f t="shared" si="21"/>
        <v>#REF!</v>
      </c>
      <c r="AR19" s="41" t="e">
        <f t="shared" si="21"/>
        <v>#REF!</v>
      </c>
      <c r="AS19" s="41" t="e">
        <f t="shared" si="21"/>
        <v>#REF!</v>
      </c>
      <c r="AT19" s="41" t="e">
        <f t="shared" si="21"/>
        <v>#REF!</v>
      </c>
      <c r="AU19" s="41" t="e">
        <f t="shared" si="21"/>
        <v>#REF!</v>
      </c>
      <c r="AV19" s="41" t="e">
        <f t="shared" si="21"/>
        <v>#REF!</v>
      </c>
      <c r="AW19" s="41" t="e">
        <f t="shared" si="21"/>
        <v>#REF!</v>
      </c>
      <c r="AX19" s="41" t="e">
        <f t="shared" si="21"/>
        <v>#REF!</v>
      </c>
      <c r="AY19" s="41" t="e">
        <f t="shared" si="9"/>
        <v>#REF!</v>
      </c>
      <c r="AZ19" s="41" t="e">
        <f t="shared" si="10"/>
        <v>#REF!</v>
      </c>
      <c r="BA19" s="41" t="e">
        <f t="shared" si="10"/>
        <v>#REF!</v>
      </c>
      <c r="BB19" s="41" t="e">
        <f t="shared" si="10"/>
        <v>#REF!</v>
      </c>
      <c r="BC19" s="41" t="e">
        <f t="shared" si="10"/>
        <v>#REF!</v>
      </c>
      <c r="BD19" s="41" t="e">
        <f t="shared" si="10"/>
        <v>#REF!</v>
      </c>
      <c r="BE19" s="41" t="e">
        <f t="shared" si="10"/>
        <v>#REF!</v>
      </c>
      <c r="BF19" s="41" t="e">
        <f t="shared" si="10"/>
        <v>#REF!</v>
      </c>
      <c r="BG19" s="41" t="e">
        <f t="shared" si="10"/>
        <v>#REF!</v>
      </c>
      <c r="BH19" s="41" t="e">
        <f t="shared" si="10"/>
        <v>#REF!</v>
      </c>
      <c r="BI19" s="41" t="e">
        <f t="shared" si="10"/>
        <v>#REF!</v>
      </c>
      <c r="BJ19" s="41" t="e">
        <f t="shared" si="10"/>
        <v>#REF!</v>
      </c>
      <c r="BK19" s="41" t="e">
        <f t="shared" si="10"/>
        <v>#REF!</v>
      </c>
      <c r="BL19" s="41" t="e">
        <f t="shared" si="10"/>
        <v>#REF!</v>
      </c>
      <c r="BM19" s="41" t="e">
        <f t="shared" si="10"/>
        <v>#REF!</v>
      </c>
      <c r="BN19" s="41" t="e">
        <f t="shared" si="10"/>
        <v>#REF!</v>
      </c>
      <c r="BO19" s="41" t="e">
        <f t="shared" ref="BO19:CD34" si="22">BN19</f>
        <v>#REF!</v>
      </c>
      <c r="BP19" s="41" t="e">
        <f t="shared" si="11"/>
        <v>#REF!</v>
      </c>
      <c r="BQ19" s="41" t="e">
        <f t="shared" si="11"/>
        <v>#REF!</v>
      </c>
      <c r="BR19" s="41" t="e">
        <f t="shared" si="11"/>
        <v>#REF!</v>
      </c>
      <c r="BS19" s="41" t="e">
        <f t="shared" si="11"/>
        <v>#REF!</v>
      </c>
      <c r="BT19" s="41" t="e">
        <f t="shared" si="11"/>
        <v>#REF!</v>
      </c>
      <c r="BU19" s="41" t="e">
        <f t="shared" si="11"/>
        <v>#REF!</v>
      </c>
      <c r="BV19" s="41" t="e">
        <f t="shared" si="11"/>
        <v>#REF!</v>
      </c>
      <c r="BW19" s="41" t="e">
        <f t="shared" si="11"/>
        <v>#REF!</v>
      </c>
      <c r="BX19" s="41" t="e">
        <f t="shared" si="11"/>
        <v>#REF!</v>
      </c>
      <c r="BY19" s="41" t="e">
        <f t="shared" si="11"/>
        <v>#REF!</v>
      </c>
      <c r="BZ19" s="41" t="e">
        <f t="shared" si="11"/>
        <v>#REF!</v>
      </c>
      <c r="CA19" s="41" t="e">
        <f t="shared" si="11"/>
        <v>#REF!</v>
      </c>
      <c r="CB19" s="41" t="e">
        <f t="shared" si="11"/>
        <v>#REF!</v>
      </c>
      <c r="CC19" s="41" t="e">
        <f t="shared" si="11"/>
        <v>#REF!</v>
      </c>
      <c r="CD19" s="41" t="e">
        <f t="shared" si="11"/>
        <v>#REF!</v>
      </c>
      <c r="CE19" s="41" t="e">
        <f t="shared" ref="CE19:CT34" si="23">CD19</f>
        <v>#REF!</v>
      </c>
      <c r="CF19" s="41" t="e">
        <f t="shared" si="23"/>
        <v>#REF!</v>
      </c>
      <c r="CG19" s="41" t="e">
        <f t="shared" si="23"/>
        <v>#REF!</v>
      </c>
      <c r="CH19" s="41" t="e">
        <f t="shared" si="23"/>
        <v>#REF!</v>
      </c>
      <c r="CI19" s="41" t="e">
        <f t="shared" si="23"/>
        <v>#REF!</v>
      </c>
      <c r="CJ19" s="41" t="e">
        <f t="shared" si="23"/>
        <v>#REF!</v>
      </c>
      <c r="CK19" s="41" t="e">
        <f t="shared" si="23"/>
        <v>#REF!</v>
      </c>
      <c r="CL19" s="41" t="e">
        <f t="shared" si="23"/>
        <v>#REF!</v>
      </c>
      <c r="CM19" s="41" t="e">
        <f t="shared" si="23"/>
        <v>#REF!</v>
      </c>
      <c r="CN19" s="41" t="e">
        <f t="shared" si="23"/>
        <v>#REF!</v>
      </c>
      <c r="CO19" s="41" t="e">
        <f t="shared" si="23"/>
        <v>#REF!</v>
      </c>
      <c r="CP19" s="41" t="e">
        <f t="shared" si="23"/>
        <v>#REF!</v>
      </c>
      <c r="CQ19" s="41" t="e">
        <f t="shared" si="23"/>
        <v>#REF!</v>
      </c>
      <c r="CR19" s="41" t="e">
        <f t="shared" si="23"/>
        <v>#REF!</v>
      </c>
      <c r="CS19" s="41" t="e">
        <f t="shared" si="23"/>
        <v>#REF!</v>
      </c>
      <c r="CT19" s="41" t="e">
        <f t="shared" si="23"/>
        <v>#REF!</v>
      </c>
      <c r="CU19" s="41" t="e">
        <f t="shared" si="12"/>
        <v>#REF!</v>
      </c>
      <c r="CV19" s="41" t="e">
        <f t="shared" si="13"/>
        <v>#REF!</v>
      </c>
      <c r="CW19" s="41" t="e">
        <f t="shared" si="13"/>
        <v>#REF!</v>
      </c>
      <c r="CX19" s="41" t="e">
        <f t="shared" si="13"/>
        <v>#REF!</v>
      </c>
      <c r="CY19" s="41" t="e">
        <f t="shared" si="13"/>
        <v>#REF!</v>
      </c>
      <c r="CZ19" s="41" t="e">
        <f t="shared" si="13"/>
        <v>#REF!</v>
      </c>
      <c r="DA19" s="41" t="e">
        <f t="shared" si="13"/>
        <v>#REF!</v>
      </c>
      <c r="DB19" s="41" t="e">
        <f t="shared" si="13"/>
        <v>#REF!</v>
      </c>
      <c r="DC19" s="41" t="e">
        <f t="shared" si="13"/>
        <v>#REF!</v>
      </c>
      <c r="DD19" s="41" t="e">
        <f t="shared" si="13"/>
        <v>#REF!</v>
      </c>
      <c r="DE19" s="41" t="e">
        <f t="shared" si="13"/>
        <v>#REF!</v>
      </c>
      <c r="DF19" s="41" t="e">
        <f t="shared" si="13"/>
        <v>#REF!</v>
      </c>
      <c r="DG19" s="41" t="e">
        <f t="shared" si="13"/>
        <v>#REF!</v>
      </c>
      <c r="DH19" s="41" t="e">
        <f t="shared" si="13"/>
        <v>#REF!</v>
      </c>
      <c r="DI19" s="41" t="e">
        <f t="shared" si="13"/>
        <v>#REF!</v>
      </c>
      <c r="DJ19" s="41" t="e">
        <f t="shared" si="13"/>
        <v>#REF!</v>
      </c>
      <c r="DK19" s="41" t="e">
        <f t="shared" ref="DK19:DZ34" si="24">DJ19</f>
        <v>#REF!</v>
      </c>
      <c r="DL19" s="41" t="e">
        <f t="shared" si="24"/>
        <v>#REF!</v>
      </c>
      <c r="DM19" s="41" t="e">
        <f t="shared" si="24"/>
        <v>#REF!</v>
      </c>
      <c r="DN19" s="41" t="e">
        <f t="shared" si="24"/>
        <v>#REF!</v>
      </c>
      <c r="DO19" s="41" t="e">
        <f t="shared" si="24"/>
        <v>#REF!</v>
      </c>
      <c r="DP19" s="41" t="e">
        <f t="shared" si="24"/>
        <v>#REF!</v>
      </c>
      <c r="DQ19" s="41" t="e">
        <f t="shared" si="24"/>
        <v>#REF!</v>
      </c>
      <c r="DR19" s="41" t="e">
        <f t="shared" si="24"/>
        <v>#REF!</v>
      </c>
      <c r="DS19" s="41" t="e">
        <f t="shared" si="24"/>
        <v>#REF!</v>
      </c>
      <c r="DT19" s="41" t="e">
        <f t="shared" si="24"/>
        <v>#REF!</v>
      </c>
      <c r="DU19" s="41" t="e">
        <f t="shared" si="24"/>
        <v>#REF!</v>
      </c>
      <c r="DV19" s="41" t="e">
        <f t="shared" si="24"/>
        <v>#REF!</v>
      </c>
      <c r="DW19" s="41" t="e">
        <f t="shared" si="24"/>
        <v>#REF!</v>
      </c>
      <c r="DX19" s="41" t="e">
        <f t="shared" si="24"/>
        <v>#REF!</v>
      </c>
      <c r="DY19" s="41" t="e">
        <f t="shared" si="24"/>
        <v>#REF!</v>
      </c>
      <c r="DZ19" s="41" t="e">
        <f t="shared" si="24"/>
        <v>#REF!</v>
      </c>
      <c r="EA19" s="41" t="e">
        <f t="shared" si="14"/>
        <v>#REF!</v>
      </c>
      <c r="EB19" s="41" t="e">
        <f t="shared" si="15"/>
        <v>#REF!</v>
      </c>
      <c r="EC19" s="41" t="e">
        <f t="shared" si="15"/>
        <v>#REF!</v>
      </c>
      <c r="ED19" s="41" t="e">
        <f t="shared" si="15"/>
        <v>#REF!</v>
      </c>
      <c r="EE19" s="41" t="e">
        <f t="shared" si="15"/>
        <v>#REF!</v>
      </c>
      <c r="EF19" s="41" t="e">
        <f t="shared" si="15"/>
        <v>#REF!</v>
      </c>
      <c r="EG19" s="41" t="e">
        <f t="shared" si="15"/>
        <v>#REF!</v>
      </c>
      <c r="EH19" s="41" t="e">
        <f t="shared" si="15"/>
        <v>#REF!</v>
      </c>
      <c r="EI19" s="41" t="e">
        <f t="shared" si="15"/>
        <v>#REF!</v>
      </c>
      <c r="EJ19" s="41" t="e">
        <f t="shared" si="15"/>
        <v>#REF!</v>
      </c>
      <c r="EK19" s="41" t="e">
        <f t="shared" si="15"/>
        <v>#REF!</v>
      </c>
      <c r="EL19" s="41" t="e">
        <f t="shared" si="15"/>
        <v>#REF!</v>
      </c>
      <c r="EM19" s="41" t="e">
        <f t="shared" si="15"/>
        <v>#REF!</v>
      </c>
      <c r="EN19" s="41" t="e">
        <f t="shared" si="15"/>
        <v>#REF!</v>
      </c>
      <c r="EO19" s="41" t="e">
        <f t="shared" si="15"/>
        <v>#REF!</v>
      </c>
      <c r="EP19" s="41" t="e">
        <f t="shared" si="15"/>
        <v>#REF!</v>
      </c>
      <c r="EQ19" s="41" t="e">
        <f t="shared" ref="EQ19:FF34" si="25">EP19</f>
        <v>#REF!</v>
      </c>
      <c r="ER19" s="41" t="e">
        <f t="shared" si="25"/>
        <v>#REF!</v>
      </c>
      <c r="ES19" s="41" t="e">
        <f t="shared" si="25"/>
        <v>#REF!</v>
      </c>
      <c r="ET19" s="41" t="e">
        <f t="shared" si="25"/>
        <v>#REF!</v>
      </c>
      <c r="EU19" s="41" t="e">
        <f t="shared" si="25"/>
        <v>#REF!</v>
      </c>
      <c r="EV19" s="41" t="e">
        <f t="shared" si="25"/>
        <v>#REF!</v>
      </c>
      <c r="EW19" s="41" t="e">
        <f t="shared" si="25"/>
        <v>#REF!</v>
      </c>
      <c r="EX19" s="41" t="e">
        <f t="shared" si="25"/>
        <v>#REF!</v>
      </c>
      <c r="EY19" s="41" t="e">
        <f t="shared" si="25"/>
        <v>#REF!</v>
      </c>
      <c r="EZ19" s="41" t="e">
        <f t="shared" si="25"/>
        <v>#REF!</v>
      </c>
      <c r="FA19" s="41" t="e">
        <f t="shared" si="25"/>
        <v>#REF!</v>
      </c>
      <c r="FB19" s="41" t="e">
        <f t="shared" si="25"/>
        <v>#REF!</v>
      </c>
      <c r="FC19" s="41" t="e">
        <f t="shared" si="25"/>
        <v>#REF!</v>
      </c>
      <c r="FD19" s="41" t="e">
        <f t="shared" si="25"/>
        <v>#REF!</v>
      </c>
      <c r="FE19" s="41" t="e">
        <f t="shared" si="25"/>
        <v>#REF!</v>
      </c>
      <c r="FF19" s="41" t="e">
        <f t="shared" si="25"/>
        <v>#REF!</v>
      </c>
      <c r="FG19" s="41" t="e">
        <f t="shared" si="16"/>
        <v>#REF!</v>
      </c>
      <c r="FH19" s="41" t="e">
        <f t="shared" si="17"/>
        <v>#REF!</v>
      </c>
      <c r="FI19" s="41" t="e">
        <f t="shared" si="17"/>
        <v>#REF!</v>
      </c>
      <c r="FJ19" s="41" t="e">
        <f t="shared" si="17"/>
        <v>#REF!</v>
      </c>
      <c r="FK19" s="41" t="e">
        <f t="shared" si="17"/>
        <v>#REF!</v>
      </c>
      <c r="FL19" s="41" t="e">
        <f t="shared" si="17"/>
        <v>#REF!</v>
      </c>
      <c r="FM19" s="41" t="e">
        <f t="shared" si="17"/>
        <v>#REF!</v>
      </c>
      <c r="FN19" s="41" t="e">
        <f t="shared" si="17"/>
        <v>#REF!</v>
      </c>
      <c r="FO19" s="41" t="e">
        <f t="shared" si="17"/>
        <v>#REF!</v>
      </c>
      <c r="FP19" s="41" t="e">
        <f t="shared" si="17"/>
        <v>#REF!</v>
      </c>
      <c r="FQ19" s="41" t="e">
        <f t="shared" si="17"/>
        <v>#REF!</v>
      </c>
      <c r="FR19" s="41" t="e">
        <f t="shared" si="17"/>
        <v>#REF!</v>
      </c>
      <c r="FS19" s="41" t="e">
        <f t="shared" si="17"/>
        <v>#REF!</v>
      </c>
      <c r="FT19" s="41" t="e">
        <f t="shared" si="17"/>
        <v>#REF!</v>
      </c>
      <c r="FU19" s="41" t="e">
        <f t="shared" si="17"/>
        <v>#REF!</v>
      </c>
      <c r="FV19" s="41" t="e">
        <f t="shared" si="17"/>
        <v>#REF!</v>
      </c>
      <c r="FW19" s="41" t="e">
        <f t="shared" ref="FW19:GL34" si="26">FV19</f>
        <v>#REF!</v>
      </c>
      <c r="FX19" s="41" t="e">
        <f t="shared" si="26"/>
        <v>#REF!</v>
      </c>
      <c r="FY19" s="41" t="e">
        <f t="shared" si="26"/>
        <v>#REF!</v>
      </c>
      <c r="FZ19" s="41" t="e">
        <f t="shared" si="26"/>
        <v>#REF!</v>
      </c>
      <c r="GA19" s="41" t="e">
        <f t="shared" si="26"/>
        <v>#REF!</v>
      </c>
      <c r="GB19" s="41" t="e">
        <f t="shared" si="26"/>
        <v>#REF!</v>
      </c>
      <c r="GC19" s="41" t="e">
        <f t="shared" si="26"/>
        <v>#REF!</v>
      </c>
      <c r="GD19" s="41" t="e">
        <f t="shared" si="26"/>
        <v>#REF!</v>
      </c>
      <c r="GE19" s="41" t="e">
        <f t="shared" si="26"/>
        <v>#REF!</v>
      </c>
      <c r="GF19" s="41" t="e">
        <f t="shared" si="26"/>
        <v>#REF!</v>
      </c>
      <c r="GG19" s="41" t="e">
        <f t="shared" si="26"/>
        <v>#REF!</v>
      </c>
      <c r="GH19" s="41" t="e">
        <f t="shared" si="26"/>
        <v>#REF!</v>
      </c>
      <c r="GI19" s="41" t="e">
        <f t="shared" si="26"/>
        <v>#REF!</v>
      </c>
      <c r="GJ19" s="41" t="e">
        <f t="shared" si="26"/>
        <v>#REF!</v>
      </c>
      <c r="GK19" s="41" t="e">
        <f t="shared" si="26"/>
        <v>#REF!</v>
      </c>
      <c r="GL19" s="41" t="e">
        <f t="shared" si="26"/>
        <v>#REF!</v>
      </c>
      <c r="GM19" s="41" t="e">
        <f t="shared" si="18"/>
        <v>#REF!</v>
      </c>
      <c r="GN19" s="41" t="e">
        <f t="shared" si="19"/>
        <v>#REF!</v>
      </c>
      <c r="GO19" s="41" t="e">
        <f t="shared" si="19"/>
        <v>#REF!</v>
      </c>
      <c r="GP19" s="41" t="e">
        <f t="shared" si="19"/>
        <v>#REF!</v>
      </c>
      <c r="GQ19" s="41" t="e">
        <f t="shared" si="19"/>
        <v>#REF!</v>
      </c>
      <c r="GR19" s="41" t="e">
        <f t="shared" si="19"/>
        <v>#REF!</v>
      </c>
      <c r="GS19" s="41" t="e">
        <f t="shared" si="19"/>
        <v>#REF!</v>
      </c>
      <c r="GT19" s="41" t="e">
        <f t="shared" si="19"/>
        <v>#REF!</v>
      </c>
      <c r="GU19" s="41" t="e">
        <f t="shared" si="19"/>
        <v>#REF!</v>
      </c>
      <c r="GV19" s="41" t="e">
        <f t="shared" si="19"/>
        <v>#REF!</v>
      </c>
      <c r="GW19" s="41" t="e">
        <f t="shared" si="19"/>
        <v>#REF!</v>
      </c>
      <c r="GX19" s="41" t="e">
        <f t="shared" si="19"/>
        <v>#REF!</v>
      </c>
      <c r="GY19" s="41" t="e">
        <f t="shared" si="19"/>
        <v>#REF!</v>
      </c>
      <c r="GZ19" s="41" t="e">
        <f t="shared" si="19"/>
        <v>#REF!</v>
      </c>
      <c r="HA19" s="41" t="e">
        <f t="shared" si="19"/>
        <v>#REF!</v>
      </c>
      <c r="HB19" s="41" t="e">
        <f t="shared" si="19"/>
        <v>#REF!</v>
      </c>
      <c r="HC19" s="41" t="e">
        <f t="shared" ref="HC19:HJ34" si="27">HB19</f>
        <v>#REF!</v>
      </c>
      <c r="HD19" s="41" t="e">
        <f t="shared" si="27"/>
        <v>#REF!</v>
      </c>
      <c r="HE19" s="41" t="e">
        <f t="shared" si="27"/>
        <v>#REF!</v>
      </c>
      <c r="HF19" s="41" t="e">
        <f t="shared" si="27"/>
        <v>#REF!</v>
      </c>
      <c r="HG19" s="41" t="e">
        <f t="shared" si="27"/>
        <v>#REF!</v>
      </c>
      <c r="HH19" s="41" t="e">
        <f t="shared" si="27"/>
        <v>#REF!</v>
      </c>
      <c r="HI19" s="41" t="e">
        <f t="shared" si="27"/>
        <v>#REF!</v>
      </c>
      <c r="HJ19" s="41" t="e">
        <f t="shared" si="27"/>
        <v>#REF!</v>
      </c>
    </row>
    <row r="20" spans="1:218" ht="14.4" x14ac:dyDescent="0.3">
      <c r="A20" s="42">
        <v>17</v>
      </c>
      <c r="B20" s="43" t="e">
        <f>'CMM2 - AUX CALC'!$R$67</f>
        <v>#REF!</v>
      </c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 t="e">
        <f>$B20/(_xlfn.SINGLE(PrazoConcessao)*12-S$3+1)</f>
        <v>#REF!</v>
      </c>
      <c r="T20" s="41" t="e">
        <f t="shared" ref="T20:AI35" si="28">S20</f>
        <v>#REF!</v>
      </c>
      <c r="U20" s="41" t="e">
        <f t="shared" si="28"/>
        <v>#REF!</v>
      </c>
      <c r="V20" s="41" t="e">
        <f t="shared" si="28"/>
        <v>#REF!</v>
      </c>
      <c r="W20" s="41" t="e">
        <f t="shared" si="28"/>
        <v>#REF!</v>
      </c>
      <c r="X20" s="41" t="e">
        <f t="shared" si="28"/>
        <v>#REF!</v>
      </c>
      <c r="Y20" s="41" t="e">
        <f t="shared" si="28"/>
        <v>#REF!</v>
      </c>
      <c r="Z20" s="41" t="e">
        <f t="shared" si="28"/>
        <v>#REF!</v>
      </c>
      <c r="AA20" s="41" t="e">
        <f t="shared" si="28"/>
        <v>#REF!</v>
      </c>
      <c r="AB20" s="41" t="e">
        <f t="shared" si="28"/>
        <v>#REF!</v>
      </c>
      <c r="AC20" s="41" t="e">
        <f t="shared" si="28"/>
        <v>#REF!</v>
      </c>
      <c r="AD20" s="41" t="e">
        <f t="shared" si="28"/>
        <v>#REF!</v>
      </c>
      <c r="AE20" s="41" t="e">
        <f t="shared" si="28"/>
        <v>#REF!</v>
      </c>
      <c r="AF20" s="41" t="e">
        <f t="shared" si="28"/>
        <v>#REF!</v>
      </c>
      <c r="AG20" s="41" t="e">
        <f t="shared" si="28"/>
        <v>#REF!</v>
      </c>
      <c r="AH20" s="41" t="e">
        <f t="shared" si="28"/>
        <v>#REF!</v>
      </c>
      <c r="AI20" s="41" t="e">
        <f t="shared" si="28"/>
        <v>#REF!</v>
      </c>
      <c r="AJ20" s="41" t="e">
        <f t="shared" si="21"/>
        <v>#REF!</v>
      </c>
      <c r="AK20" s="41" t="e">
        <f t="shared" si="21"/>
        <v>#REF!</v>
      </c>
      <c r="AL20" s="41" t="e">
        <f t="shared" si="21"/>
        <v>#REF!</v>
      </c>
      <c r="AM20" s="41" t="e">
        <f t="shared" si="21"/>
        <v>#REF!</v>
      </c>
      <c r="AN20" s="41" t="e">
        <f t="shared" si="21"/>
        <v>#REF!</v>
      </c>
      <c r="AO20" s="41" t="e">
        <f t="shared" si="21"/>
        <v>#REF!</v>
      </c>
      <c r="AP20" s="41" t="e">
        <f t="shared" si="21"/>
        <v>#REF!</v>
      </c>
      <c r="AQ20" s="41" t="e">
        <f t="shared" si="21"/>
        <v>#REF!</v>
      </c>
      <c r="AR20" s="41" t="e">
        <f t="shared" si="21"/>
        <v>#REF!</v>
      </c>
      <c r="AS20" s="41" t="e">
        <f t="shared" si="21"/>
        <v>#REF!</v>
      </c>
      <c r="AT20" s="41" t="e">
        <f t="shared" si="21"/>
        <v>#REF!</v>
      </c>
      <c r="AU20" s="41" t="e">
        <f t="shared" si="21"/>
        <v>#REF!</v>
      </c>
      <c r="AV20" s="41" t="e">
        <f t="shared" si="21"/>
        <v>#REF!</v>
      </c>
      <c r="AW20" s="41" t="e">
        <f t="shared" si="21"/>
        <v>#REF!</v>
      </c>
      <c r="AX20" s="41" t="e">
        <f t="shared" si="21"/>
        <v>#REF!</v>
      </c>
      <c r="AY20" s="41" t="e">
        <f t="shared" ref="AY20:BN35" si="29">AX20</f>
        <v>#REF!</v>
      </c>
      <c r="AZ20" s="41" t="e">
        <f t="shared" si="29"/>
        <v>#REF!</v>
      </c>
      <c r="BA20" s="41" t="e">
        <f t="shared" si="29"/>
        <v>#REF!</v>
      </c>
      <c r="BB20" s="41" t="e">
        <f t="shared" si="29"/>
        <v>#REF!</v>
      </c>
      <c r="BC20" s="41" t="e">
        <f t="shared" si="29"/>
        <v>#REF!</v>
      </c>
      <c r="BD20" s="41" t="e">
        <f t="shared" si="29"/>
        <v>#REF!</v>
      </c>
      <c r="BE20" s="41" t="e">
        <f t="shared" si="29"/>
        <v>#REF!</v>
      </c>
      <c r="BF20" s="41" t="e">
        <f t="shared" si="29"/>
        <v>#REF!</v>
      </c>
      <c r="BG20" s="41" t="e">
        <f t="shared" si="29"/>
        <v>#REF!</v>
      </c>
      <c r="BH20" s="41" t="e">
        <f t="shared" si="29"/>
        <v>#REF!</v>
      </c>
      <c r="BI20" s="41" t="e">
        <f t="shared" si="29"/>
        <v>#REF!</v>
      </c>
      <c r="BJ20" s="41" t="e">
        <f t="shared" si="29"/>
        <v>#REF!</v>
      </c>
      <c r="BK20" s="41" t="e">
        <f t="shared" si="29"/>
        <v>#REF!</v>
      </c>
      <c r="BL20" s="41" t="e">
        <f t="shared" si="29"/>
        <v>#REF!</v>
      </c>
      <c r="BM20" s="41" t="e">
        <f t="shared" si="29"/>
        <v>#REF!</v>
      </c>
      <c r="BN20" s="41" t="e">
        <f t="shared" si="29"/>
        <v>#REF!</v>
      </c>
      <c r="BO20" s="41" t="e">
        <f t="shared" si="22"/>
        <v>#REF!</v>
      </c>
      <c r="BP20" s="41" t="e">
        <f t="shared" si="22"/>
        <v>#REF!</v>
      </c>
      <c r="BQ20" s="41" t="e">
        <f t="shared" si="22"/>
        <v>#REF!</v>
      </c>
      <c r="BR20" s="41" t="e">
        <f t="shared" si="22"/>
        <v>#REF!</v>
      </c>
      <c r="BS20" s="41" t="e">
        <f t="shared" si="22"/>
        <v>#REF!</v>
      </c>
      <c r="BT20" s="41" t="e">
        <f t="shared" si="22"/>
        <v>#REF!</v>
      </c>
      <c r="BU20" s="41" t="e">
        <f t="shared" si="22"/>
        <v>#REF!</v>
      </c>
      <c r="BV20" s="41" t="e">
        <f t="shared" si="22"/>
        <v>#REF!</v>
      </c>
      <c r="BW20" s="41" t="e">
        <f t="shared" si="22"/>
        <v>#REF!</v>
      </c>
      <c r="BX20" s="41" t="e">
        <f t="shared" si="22"/>
        <v>#REF!</v>
      </c>
      <c r="BY20" s="41" t="e">
        <f t="shared" si="22"/>
        <v>#REF!</v>
      </c>
      <c r="BZ20" s="41" t="e">
        <f t="shared" si="22"/>
        <v>#REF!</v>
      </c>
      <c r="CA20" s="41" t="e">
        <f t="shared" si="22"/>
        <v>#REF!</v>
      </c>
      <c r="CB20" s="41" t="e">
        <f t="shared" si="22"/>
        <v>#REF!</v>
      </c>
      <c r="CC20" s="41" t="e">
        <f t="shared" si="22"/>
        <v>#REF!</v>
      </c>
      <c r="CD20" s="41" t="e">
        <f t="shared" si="22"/>
        <v>#REF!</v>
      </c>
      <c r="CE20" s="41" t="e">
        <f t="shared" si="23"/>
        <v>#REF!</v>
      </c>
      <c r="CF20" s="41" t="e">
        <f t="shared" si="23"/>
        <v>#REF!</v>
      </c>
      <c r="CG20" s="41" t="e">
        <f t="shared" si="23"/>
        <v>#REF!</v>
      </c>
      <c r="CH20" s="41" t="e">
        <f t="shared" si="23"/>
        <v>#REF!</v>
      </c>
      <c r="CI20" s="41" t="e">
        <f t="shared" si="23"/>
        <v>#REF!</v>
      </c>
      <c r="CJ20" s="41" t="e">
        <f t="shared" si="23"/>
        <v>#REF!</v>
      </c>
      <c r="CK20" s="41" t="e">
        <f t="shared" si="23"/>
        <v>#REF!</v>
      </c>
      <c r="CL20" s="41" t="e">
        <f t="shared" si="23"/>
        <v>#REF!</v>
      </c>
      <c r="CM20" s="41" t="e">
        <f t="shared" si="23"/>
        <v>#REF!</v>
      </c>
      <c r="CN20" s="41" t="e">
        <f t="shared" si="23"/>
        <v>#REF!</v>
      </c>
      <c r="CO20" s="41" t="e">
        <f t="shared" si="23"/>
        <v>#REF!</v>
      </c>
      <c r="CP20" s="41" t="e">
        <f t="shared" si="23"/>
        <v>#REF!</v>
      </c>
      <c r="CQ20" s="41" t="e">
        <f t="shared" si="23"/>
        <v>#REF!</v>
      </c>
      <c r="CR20" s="41" t="e">
        <f t="shared" si="23"/>
        <v>#REF!</v>
      </c>
      <c r="CS20" s="41" t="e">
        <f t="shared" si="23"/>
        <v>#REF!</v>
      </c>
      <c r="CT20" s="41" t="e">
        <f t="shared" si="23"/>
        <v>#REF!</v>
      </c>
      <c r="CU20" s="41" t="e">
        <f t="shared" ref="CU20:DJ35" si="30">CT20</f>
        <v>#REF!</v>
      </c>
      <c r="CV20" s="41" t="e">
        <f t="shared" si="30"/>
        <v>#REF!</v>
      </c>
      <c r="CW20" s="41" t="e">
        <f t="shared" si="30"/>
        <v>#REF!</v>
      </c>
      <c r="CX20" s="41" t="e">
        <f t="shared" si="30"/>
        <v>#REF!</v>
      </c>
      <c r="CY20" s="41" t="e">
        <f t="shared" si="30"/>
        <v>#REF!</v>
      </c>
      <c r="CZ20" s="41" t="e">
        <f t="shared" si="30"/>
        <v>#REF!</v>
      </c>
      <c r="DA20" s="41" t="e">
        <f t="shared" si="30"/>
        <v>#REF!</v>
      </c>
      <c r="DB20" s="41" t="e">
        <f t="shared" si="30"/>
        <v>#REF!</v>
      </c>
      <c r="DC20" s="41" t="e">
        <f t="shared" si="30"/>
        <v>#REF!</v>
      </c>
      <c r="DD20" s="41" t="e">
        <f t="shared" si="30"/>
        <v>#REF!</v>
      </c>
      <c r="DE20" s="41" t="e">
        <f t="shared" si="30"/>
        <v>#REF!</v>
      </c>
      <c r="DF20" s="41" t="e">
        <f t="shared" si="30"/>
        <v>#REF!</v>
      </c>
      <c r="DG20" s="41" t="e">
        <f t="shared" si="30"/>
        <v>#REF!</v>
      </c>
      <c r="DH20" s="41" t="e">
        <f t="shared" si="30"/>
        <v>#REF!</v>
      </c>
      <c r="DI20" s="41" t="e">
        <f t="shared" si="30"/>
        <v>#REF!</v>
      </c>
      <c r="DJ20" s="41" t="e">
        <f t="shared" si="30"/>
        <v>#REF!</v>
      </c>
      <c r="DK20" s="41" t="e">
        <f t="shared" si="24"/>
        <v>#REF!</v>
      </c>
      <c r="DL20" s="41" t="e">
        <f t="shared" si="24"/>
        <v>#REF!</v>
      </c>
      <c r="DM20" s="41" t="e">
        <f t="shared" si="24"/>
        <v>#REF!</v>
      </c>
      <c r="DN20" s="41" t="e">
        <f t="shared" si="24"/>
        <v>#REF!</v>
      </c>
      <c r="DO20" s="41" t="e">
        <f t="shared" si="24"/>
        <v>#REF!</v>
      </c>
      <c r="DP20" s="41" t="e">
        <f t="shared" si="24"/>
        <v>#REF!</v>
      </c>
      <c r="DQ20" s="41" t="e">
        <f t="shared" si="24"/>
        <v>#REF!</v>
      </c>
      <c r="DR20" s="41" t="e">
        <f t="shared" si="24"/>
        <v>#REF!</v>
      </c>
      <c r="DS20" s="41" t="e">
        <f t="shared" si="24"/>
        <v>#REF!</v>
      </c>
      <c r="DT20" s="41" t="e">
        <f t="shared" si="24"/>
        <v>#REF!</v>
      </c>
      <c r="DU20" s="41" t="e">
        <f t="shared" si="24"/>
        <v>#REF!</v>
      </c>
      <c r="DV20" s="41" t="e">
        <f t="shared" si="24"/>
        <v>#REF!</v>
      </c>
      <c r="DW20" s="41" t="e">
        <f t="shared" si="24"/>
        <v>#REF!</v>
      </c>
      <c r="DX20" s="41" t="e">
        <f t="shared" si="24"/>
        <v>#REF!</v>
      </c>
      <c r="DY20" s="41" t="e">
        <f t="shared" si="24"/>
        <v>#REF!</v>
      </c>
      <c r="DZ20" s="41" t="e">
        <f t="shared" si="24"/>
        <v>#REF!</v>
      </c>
      <c r="EA20" s="41" t="e">
        <f t="shared" ref="EA20:EP35" si="31">DZ20</f>
        <v>#REF!</v>
      </c>
      <c r="EB20" s="41" t="e">
        <f t="shared" si="31"/>
        <v>#REF!</v>
      </c>
      <c r="EC20" s="41" t="e">
        <f t="shared" si="31"/>
        <v>#REF!</v>
      </c>
      <c r="ED20" s="41" t="e">
        <f t="shared" si="31"/>
        <v>#REF!</v>
      </c>
      <c r="EE20" s="41" t="e">
        <f t="shared" si="31"/>
        <v>#REF!</v>
      </c>
      <c r="EF20" s="41" t="e">
        <f t="shared" si="31"/>
        <v>#REF!</v>
      </c>
      <c r="EG20" s="41" t="e">
        <f t="shared" si="31"/>
        <v>#REF!</v>
      </c>
      <c r="EH20" s="41" t="e">
        <f t="shared" si="31"/>
        <v>#REF!</v>
      </c>
      <c r="EI20" s="41" t="e">
        <f t="shared" si="31"/>
        <v>#REF!</v>
      </c>
      <c r="EJ20" s="41" t="e">
        <f t="shared" si="31"/>
        <v>#REF!</v>
      </c>
      <c r="EK20" s="41" t="e">
        <f t="shared" si="31"/>
        <v>#REF!</v>
      </c>
      <c r="EL20" s="41" t="e">
        <f t="shared" si="31"/>
        <v>#REF!</v>
      </c>
      <c r="EM20" s="41" t="e">
        <f t="shared" si="31"/>
        <v>#REF!</v>
      </c>
      <c r="EN20" s="41" t="e">
        <f t="shared" si="31"/>
        <v>#REF!</v>
      </c>
      <c r="EO20" s="41" t="e">
        <f t="shared" si="31"/>
        <v>#REF!</v>
      </c>
      <c r="EP20" s="41" t="e">
        <f t="shared" si="31"/>
        <v>#REF!</v>
      </c>
      <c r="EQ20" s="41" t="e">
        <f t="shared" si="25"/>
        <v>#REF!</v>
      </c>
      <c r="ER20" s="41" t="e">
        <f t="shared" si="25"/>
        <v>#REF!</v>
      </c>
      <c r="ES20" s="41" t="e">
        <f t="shared" si="25"/>
        <v>#REF!</v>
      </c>
      <c r="ET20" s="41" t="e">
        <f t="shared" si="25"/>
        <v>#REF!</v>
      </c>
      <c r="EU20" s="41" t="e">
        <f t="shared" si="25"/>
        <v>#REF!</v>
      </c>
      <c r="EV20" s="41" t="e">
        <f t="shared" si="25"/>
        <v>#REF!</v>
      </c>
      <c r="EW20" s="41" t="e">
        <f t="shared" si="25"/>
        <v>#REF!</v>
      </c>
      <c r="EX20" s="41" t="e">
        <f t="shared" si="25"/>
        <v>#REF!</v>
      </c>
      <c r="EY20" s="41" t="e">
        <f t="shared" si="25"/>
        <v>#REF!</v>
      </c>
      <c r="EZ20" s="41" t="e">
        <f t="shared" si="25"/>
        <v>#REF!</v>
      </c>
      <c r="FA20" s="41" t="e">
        <f t="shared" si="25"/>
        <v>#REF!</v>
      </c>
      <c r="FB20" s="41" t="e">
        <f t="shared" si="25"/>
        <v>#REF!</v>
      </c>
      <c r="FC20" s="41" t="e">
        <f t="shared" si="25"/>
        <v>#REF!</v>
      </c>
      <c r="FD20" s="41" t="e">
        <f t="shared" si="25"/>
        <v>#REF!</v>
      </c>
      <c r="FE20" s="41" t="e">
        <f t="shared" si="25"/>
        <v>#REF!</v>
      </c>
      <c r="FF20" s="41" t="e">
        <f t="shared" si="25"/>
        <v>#REF!</v>
      </c>
      <c r="FG20" s="41" t="e">
        <f t="shared" ref="FG20:FV35" si="32">FF20</f>
        <v>#REF!</v>
      </c>
      <c r="FH20" s="41" t="e">
        <f t="shared" si="32"/>
        <v>#REF!</v>
      </c>
      <c r="FI20" s="41" t="e">
        <f t="shared" si="32"/>
        <v>#REF!</v>
      </c>
      <c r="FJ20" s="41" t="e">
        <f t="shared" si="32"/>
        <v>#REF!</v>
      </c>
      <c r="FK20" s="41" t="e">
        <f t="shared" si="32"/>
        <v>#REF!</v>
      </c>
      <c r="FL20" s="41" t="e">
        <f t="shared" si="32"/>
        <v>#REF!</v>
      </c>
      <c r="FM20" s="41" t="e">
        <f t="shared" si="32"/>
        <v>#REF!</v>
      </c>
      <c r="FN20" s="41" t="e">
        <f t="shared" si="32"/>
        <v>#REF!</v>
      </c>
      <c r="FO20" s="41" t="e">
        <f t="shared" si="32"/>
        <v>#REF!</v>
      </c>
      <c r="FP20" s="41" t="e">
        <f t="shared" si="32"/>
        <v>#REF!</v>
      </c>
      <c r="FQ20" s="41" t="e">
        <f t="shared" si="32"/>
        <v>#REF!</v>
      </c>
      <c r="FR20" s="41" t="e">
        <f t="shared" si="32"/>
        <v>#REF!</v>
      </c>
      <c r="FS20" s="41" t="e">
        <f t="shared" si="32"/>
        <v>#REF!</v>
      </c>
      <c r="FT20" s="41" t="e">
        <f t="shared" si="32"/>
        <v>#REF!</v>
      </c>
      <c r="FU20" s="41" t="e">
        <f t="shared" si="32"/>
        <v>#REF!</v>
      </c>
      <c r="FV20" s="41" t="e">
        <f t="shared" si="32"/>
        <v>#REF!</v>
      </c>
      <c r="FW20" s="41" t="e">
        <f t="shared" si="26"/>
        <v>#REF!</v>
      </c>
      <c r="FX20" s="41" t="e">
        <f t="shared" si="26"/>
        <v>#REF!</v>
      </c>
      <c r="FY20" s="41" t="e">
        <f t="shared" si="26"/>
        <v>#REF!</v>
      </c>
      <c r="FZ20" s="41" t="e">
        <f t="shared" si="26"/>
        <v>#REF!</v>
      </c>
      <c r="GA20" s="41" t="e">
        <f t="shared" si="26"/>
        <v>#REF!</v>
      </c>
      <c r="GB20" s="41" t="e">
        <f t="shared" si="26"/>
        <v>#REF!</v>
      </c>
      <c r="GC20" s="41" t="e">
        <f t="shared" si="26"/>
        <v>#REF!</v>
      </c>
      <c r="GD20" s="41" t="e">
        <f t="shared" si="26"/>
        <v>#REF!</v>
      </c>
      <c r="GE20" s="41" t="e">
        <f t="shared" si="26"/>
        <v>#REF!</v>
      </c>
      <c r="GF20" s="41" t="e">
        <f t="shared" si="26"/>
        <v>#REF!</v>
      </c>
      <c r="GG20" s="41" t="e">
        <f t="shared" si="26"/>
        <v>#REF!</v>
      </c>
      <c r="GH20" s="41" t="e">
        <f t="shared" si="26"/>
        <v>#REF!</v>
      </c>
      <c r="GI20" s="41" t="e">
        <f t="shared" si="26"/>
        <v>#REF!</v>
      </c>
      <c r="GJ20" s="41" t="e">
        <f t="shared" si="26"/>
        <v>#REF!</v>
      </c>
      <c r="GK20" s="41" t="e">
        <f t="shared" si="26"/>
        <v>#REF!</v>
      </c>
      <c r="GL20" s="41" t="e">
        <f t="shared" si="26"/>
        <v>#REF!</v>
      </c>
      <c r="GM20" s="41" t="e">
        <f t="shared" ref="GM20:HB35" si="33">GL20</f>
        <v>#REF!</v>
      </c>
      <c r="GN20" s="41" t="e">
        <f t="shared" si="33"/>
        <v>#REF!</v>
      </c>
      <c r="GO20" s="41" t="e">
        <f t="shared" si="33"/>
        <v>#REF!</v>
      </c>
      <c r="GP20" s="41" t="e">
        <f t="shared" si="33"/>
        <v>#REF!</v>
      </c>
      <c r="GQ20" s="41" t="e">
        <f t="shared" si="33"/>
        <v>#REF!</v>
      </c>
      <c r="GR20" s="41" t="e">
        <f t="shared" si="33"/>
        <v>#REF!</v>
      </c>
      <c r="GS20" s="41" t="e">
        <f t="shared" si="33"/>
        <v>#REF!</v>
      </c>
      <c r="GT20" s="41" t="e">
        <f t="shared" si="33"/>
        <v>#REF!</v>
      </c>
      <c r="GU20" s="41" t="e">
        <f t="shared" si="33"/>
        <v>#REF!</v>
      </c>
      <c r="GV20" s="41" t="e">
        <f t="shared" si="33"/>
        <v>#REF!</v>
      </c>
      <c r="GW20" s="41" t="e">
        <f t="shared" si="33"/>
        <v>#REF!</v>
      </c>
      <c r="GX20" s="41" t="e">
        <f t="shared" si="33"/>
        <v>#REF!</v>
      </c>
      <c r="GY20" s="41" t="e">
        <f t="shared" si="33"/>
        <v>#REF!</v>
      </c>
      <c r="GZ20" s="41" t="e">
        <f t="shared" si="33"/>
        <v>#REF!</v>
      </c>
      <c r="HA20" s="41" t="e">
        <f t="shared" si="33"/>
        <v>#REF!</v>
      </c>
      <c r="HB20" s="41" t="e">
        <f t="shared" si="33"/>
        <v>#REF!</v>
      </c>
      <c r="HC20" s="41" t="e">
        <f t="shared" si="27"/>
        <v>#REF!</v>
      </c>
      <c r="HD20" s="41" t="e">
        <f t="shared" si="27"/>
        <v>#REF!</v>
      </c>
      <c r="HE20" s="41" t="e">
        <f t="shared" si="27"/>
        <v>#REF!</v>
      </c>
      <c r="HF20" s="41" t="e">
        <f t="shared" si="27"/>
        <v>#REF!</v>
      </c>
      <c r="HG20" s="41" t="e">
        <f t="shared" si="27"/>
        <v>#REF!</v>
      </c>
      <c r="HH20" s="41" t="e">
        <f t="shared" si="27"/>
        <v>#REF!</v>
      </c>
      <c r="HI20" s="41" t="e">
        <f t="shared" si="27"/>
        <v>#REF!</v>
      </c>
      <c r="HJ20" s="41" t="e">
        <f t="shared" si="27"/>
        <v>#REF!</v>
      </c>
    </row>
    <row r="21" spans="1:218" ht="14.4" x14ac:dyDescent="0.3">
      <c r="A21" s="42">
        <v>18</v>
      </c>
      <c r="B21" s="43" t="e">
        <f>'CMM2 - AUX CALC'!$S$67</f>
        <v>#REF!</v>
      </c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 t="e">
        <f>$B21/(_xlfn.SINGLE(PrazoConcessao)*12-T$3+1)</f>
        <v>#REF!</v>
      </c>
      <c r="U21" s="41" t="e">
        <f t="shared" si="28"/>
        <v>#REF!</v>
      </c>
      <c r="V21" s="41" t="e">
        <f t="shared" si="28"/>
        <v>#REF!</v>
      </c>
      <c r="W21" s="41" t="e">
        <f t="shared" si="28"/>
        <v>#REF!</v>
      </c>
      <c r="X21" s="41" t="e">
        <f t="shared" si="28"/>
        <v>#REF!</v>
      </c>
      <c r="Y21" s="41" t="e">
        <f t="shared" si="28"/>
        <v>#REF!</v>
      </c>
      <c r="Z21" s="41" t="e">
        <f t="shared" si="28"/>
        <v>#REF!</v>
      </c>
      <c r="AA21" s="41" t="e">
        <f t="shared" si="28"/>
        <v>#REF!</v>
      </c>
      <c r="AB21" s="41" t="e">
        <f t="shared" si="28"/>
        <v>#REF!</v>
      </c>
      <c r="AC21" s="41" t="e">
        <f t="shared" si="28"/>
        <v>#REF!</v>
      </c>
      <c r="AD21" s="41" t="e">
        <f t="shared" si="28"/>
        <v>#REF!</v>
      </c>
      <c r="AE21" s="41" t="e">
        <f t="shared" si="28"/>
        <v>#REF!</v>
      </c>
      <c r="AF21" s="41" t="e">
        <f t="shared" si="28"/>
        <v>#REF!</v>
      </c>
      <c r="AG21" s="41" t="e">
        <f t="shared" si="28"/>
        <v>#REF!</v>
      </c>
      <c r="AH21" s="41" t="e">
        <f t="shared" si="28"/>
        <v>#REF!</v>
      </c>
      <c r="AI21" s="41" t="e">
        <f t="shared" si="28"/>
        <v>#REF!</v>
      </c>
      <c r="AJ21" s="41" t="e">
        <f t="shared" si="21"/>
        <v>#REF!</v>
      </c>
      <c r="AK21" s="41" t="e">
        <f t="shared" si="21"/>
        <v>#REF!</v>
      </c>
      <c r="AL21" s="41" t="e">
        <f t="shared" si="21"/>
        <v>#REF!</v>
      </c>
      <c r="AM21" s="41" t="e">
        <f t="shared" si="21"/>
        <v>#REF!</v>
      </c>
      <c r="AN21" s="41" t="e">
        <f t="shared" si="21"/>
        <v>#REF!</v>
      </c>
      <c r="AO21" s="41" t="e">
        <f t="shared" si="21"/>
        <v>#REF!</v>
      </c>
      <c r="AP21" s="41" t="e">
        <f t="shared" si="21"/>
        <v>#REF!</v>
      </c>
      <c r="AQ21" s="41" t="e">
        <f t="shared" si="21"/>
        <v>#REF!</v>
      </c>
      <c r="AR21" s="41" t="e">
        <f t="shared" si="21"/>
        <v>#REF!</v>
      </c>
      <c r="AS21" s="41" t="e">
        <f t="shared" si="21"/>
        <v>#REF!</v>
      </c>
      <c r="AT21" s="41" t="e">
        <f t="shared" si="21"/>
        <v>#REF!</v>
      </c>
      <c r="AU21" s="41" t="e">
        <f t="shared" si="21"/>
        <v>#REF!</v>
      </c>
      <c r="AV21" s="41" t="e">
        <f t="shared" si="21"/>
        <v>#REF!</v>
      </c>
      <c r="AW21" s="41" t="e">
        <f t="shared" si="21"/>
        <v>#REF!</v>
      </c>
      <c r="AX21" s="41" t="e">
        <f t="shared" si="21"/>
        <v>#REF!</v>
      </c>
      <c r="AY21" s="41" t="e">
        <f t="shared" si="29"/>
        <v>#REF!</v>
      </c>
      <c r="AZ21" s="41" t="e">
        <f t="shared" si="29"/>
        <v>#REF!</v>
      </c>
      <c r="BA21" s="41" t="e">
        <f t="shared" si="29"/>
        <v>#REF!</v>
      </c>
      <c r="BB21" s="41" t="e">
        <f t="shared" si="29"/>
        <v>#REF!</v>
      </c>
      <c r="BC21" s="41" t="e">
        <f t="shared" si="29"/>
        <v>#REF!</v>
      </c>
      <c r="BD21" s="41" t="e">
        <f t="shared" si="29"/>
        <v>#REF!</v>
      </c>
      <c r="BE21" s="41" t="e">
        <f t="shared" si="29"/>
        <v>#REF!</v>
      </c>
      <c r="BF21" s="41" t="e">
        <f t="shared" si="29"/>
        <v>#REF!</v>
      </c>
      <c r="BG21" s="41" t="e">
        <f t="shared" si="29"/>
        <v>#REF!</v>
      </c>
      <c r="BH21" s="41" t="e">
        <f t="shared" si="29"/>
        <v>#REF!</v>
      </c>
      <c r="BI21" s="41" t="e">
        <f t="shared" si="29"/>
        <v>#REF!</v>
      </c>
      <c r="BJ21" s="41" t="e">
        <f t="shared" si="29"/>
        <v>#REF!</v>
      </c>
      <c r="BK21" s="41" t="e">
        <f t="shared" si="29"/>
        <v>#REF!</v>
      </c>
      <c r="BL21" s="41" t="e">
        <f t="shared" si="29"/>
        <v>#REF!</v>
      </c>
      <c r="BM21" s="41" t="e">
        <f t="shared" si="29"/>
        <v>#REF!</v>
      </c>
      <c r="BN21" s="41" t="e">
        <f t="shared" si="29"/>
        <v>#REF!</v>
      </c>
      <c r="BO21" s="41" t="e">
        <f t="shared" si="22"/>
        <v>#REF!</v>
      </c>
      <c r="BP21" s="41" t="e">
        <f t="shared" si="22"/>
        <v>#REF!</v>
      </c>
      <c r="BQ21" s="41" t="e">
        <f t="shared" si="22"/>
        <v>#REF!</v>
      </c>
      <c r="BR21" s="41" t="e">
        <f t="shared" si="22"/>
        <v>#REF!</v>
      </c>
      <c r="BS21" s="41" t="e">
        <f t="shared" si="22"/>
        <v>#REF!</v>
      </c>
      <c r="BT21" s="41" t="e">
        <f t="shared" si="22"/>
        <v>#REF!</v>
      </c>
      <c r="BU21" s="41" t="e">
        <f t="shared" si="22"/>
        <v>#REF!</v>
      </c>
      <c r="BV21" s="41" t="e">
        <f t="shared" si="22"/>
        <v>#REF!</v>
      </c>
      <c r="BW21" s="41" t="e">
        <f t="shared" si="22"/>
        <v>#REF!</v>
      </c>
      <c r="BX21" s="41" t="e">
        <f t="shared" si="22"/>
        <v>#REF!</v>
      </c>
      <c r="BY21" s="41" t="e">
        <f t="shared" si="22"/>
        <v>#REF!</v>
      </c>
      <c r="BZ21" s="41" t="e">
        <f t="shared" si="22"/>
        <v>#REF!</v>
      </c>
      <c r="CA21" s="41" t="e">
        <f t="shared" si="22"/>
        <v>#REF!</v>
      </c>
      <c r="CB21" s="41" t="e">
        <f t="shared" si="22"/>
        <v>#REF!</v>
      </c>
      <c r="CC21" s="41" t="e">
        <f t="shared" si="22"/>
        <v>#REF!</v>
      </c>
      <c r="CD21" s="41" t="e">
        <f t="shared" si="22"/>
        <v>#REF!</v>
      </c>
      <c r="CE21" s="41" t="e">
        <f t="shared" si="23"/>
        <v>#REF!</v>
      </c>
      <c r="CF21" s="41" t="e">
        <f t="shared" si="23"/>
        <v>#REF!</v>
      </c>
      <c r="CG21" s="41" t="e">
        <f t="shared" si="23"/>
        <v>#REF!</v>
      </c>
      <c r="CH21" s="41" t="e">
        <f t="shared" si="23"/>
        <v>#REF!</v>
      </c>
      <c r="CI21" s="41" t="e">
        <f t="shared" si="23"/>
        <v>#REF!</v>
      </c>
      <c r="CJ21" s="41" t="e">
        <f t="shared" si="23"/>
        <v>#REF!</v>
      </c>
      <c r="CK21" s="41" t="e">
        <f t="shared" si="23"/>
        <v>#REF!</v>
      </c>
      <c r="CL21" s="41" t="e">
        <f t="shared" si="23"/>
        <v>#REF!</v>
      </c>
      <c r="CM21" s="41" t="e">
        <f t="shared" si="23"/>
        <v>#REF!</v>
      </c>
      <c r="CN21" s="41" t="e">
        <f t="shared" si="23"/>
        <v>#REF!</v>
      </c>
      <c r="CO21" s="41" t="e">
        <f t="shared" si="23"/>
        <v>#REF!</v>
      </c>
      <c r="CP21" s="41" t="e">
        <f t="shared" si="23"/>
        <v>#REF!</v>
      </c>
      <c r="CQ21" s="41" t="e">
        <f t="shared" si="23"/>
        <v>#REF!</v>
      </c>
      <c r="CR21" s="41" t="e">
        <f t="shared" si="23"/>
        <v>#REF!</v>
      </c>
      <c r="CS21" s="41" t="e">
        <f t="shared" si="23"/>
        <v>#REF!</v>
      </c>
      <c r="CT21" s="41" t="e">
        <f t="shared" si="23"/>
        <v>#REF!</v>
      </c>
      <c r="CU21" s="41" t="e">
        <f t="shared" si="30"/>
        <v>#REF!</v>
      </c>
      <c r="CV21" s="41" t="e">
        <f t="shared" si="30"/>
        <v>#REF!</v>
      </c>
      <c r="CW21" s="41" t="e">
        <f t="shared" si="30"/>
        <v>#REF!</v>
      </c>
      <c r="CX21" s="41" t="e">
        <f t="shared" si="30"/>
        <v>#REF!</v>
      </c>
      <c r="CY21" s="41" t="e">
        <f t="shared" si="30"/>
        <v>#REF!</v>
      </c>
      <c r="CZ21" s="41" t="e">
        <f t="shared" si="30"/>
        <v>#REF!</v>
      </c>
      <c r="DA21" s="41" t="e">
        <f t="shared" si="30"/>
        <v>#REF!</v>
      </c>
      <c r="DB21" s="41" t="e">
        <f t="shared" si="30"/>
        <v>#REF!</v>
      </c>
      <c r="DC21" s="41" t="e">
        <f t="shared" si="30"/>
        <v>#REF!</v>
      </c>
      <c r="DD21" s="41" t="e">
        <f t="shared" si="30"/>
        <v>#REF!</v>
      </c>
      <c r="DE21" s="41" t="e">
        <f t="shared" si="30"/>
        <v>#REF!</v>
      </c>
      <c r="DF21" s="41" t="e">
        <f t="shared" si="30"/>
        <v>#REF!</v>
      </c>
      <c r="DG21" s="41" t="e">
        <f t="shared" si="30"/>
        <v>#REF!</v>
      </c>
      <c r="DH21" s="41" t="e">
        <f t="shared" si="30"/>
        <v>#REF!</v>
      </c>
      <c r="DI21" s="41" t="e">
        <f t="shared" si="30"/>
        <v>#REF!</v>
      </c>
      <c r="DJ21" s="41" t="e">
        <f t="shared" si="30"/>
        <v>#REF!</v>
      </c>
      <c r="DK21" s="41" t="e">
        <f t="shared" si="24"/>
        <v>#REF!</v>
      </c>
      <c r="DL21" s="41" t="e">
        <f t="shared" si="24"/>
        <v>#REF!</v>
      </c>
      <c r="DM21" s="41" t="e">
        <f t="shared" si="24"/>
        <v>#REF!</v>
      </c>
      <c r="DN21" s="41" t="e">
        <f t="shared" si="24"/>
        <v>#REF!</v>
      </c>
      <c r="DO21" s="41" t="e">
        <f t="shared" si="24"/>
        <v>#REF!</v>
      </c>
      <c r="DP21" s="41" t="e">
        <f t="shared" si="24"/>
        <v>#REF!</v>
      </c>
      <c r="DQ21" s="41" t="e">
        <f t="shared" si="24"/>
        <v>#REF!</v>
      </c>
      <c r="DR21" s="41" t="e">
        <f t="shared" si="24"/>
        <v>#REF!</v>
      </c>
      <c r="DS21" s="41" t="e">
        <f t="shared" si="24"/>
        <v>#REF!</v>
      </c>
      <c r="DT21" s="41" t="e">
        <f t="shared" si="24"/>
        <v>#REF!</v>
      </c>
      <c r="DU21" s="41" t="e">
        <f t="shared" si="24"/>
        <v>#REF!</v>
      </c>
      <c r="DV21" s="41" t="e">
        <f t="shared" si="24"/>
        <v>#REF!</v>
      </c>
      <c r="DW21" s="41" t="e">
        <f t="shared" si="24"/>
        <v>#REF!</v>
      </c>
      <c r="DX21" s="41" t="e">
        <f t="shared" si="24"/>
        <v>#REF!</v>
      </c>
      <c r="DY21" s="41" t="e">
        <f t="shared" si="24"/>
        <v>#REF!</v>
      </c>
      <c r="DZ21" s="41" t="e">
        <f t="shared" si="24"/>
        <v>#REF!</v>
      </c>
      <c r="EA21" s="41" t="e">
        <f t="shared" si="31"/>
        <v>#REF!</v>
      </c>
      <c r="EB21" s="41" t="e">
        <f t="shared" si="31"/>
        <v>#REF!</v>
      </c>
      <c r="EC21" s="41" t="e">
        <f t="shared" si="31"/>
        <v>#REF!</v>
      </c>
      <c r="ED21" s="41" t="e">
        <f t="shared" si="31"/>
        <v>#REF!</v>
      </c>
      <c r="EE21" s="41" t="e">
        <f t="shared" si="31"/>
        <v>#REF!</v>
      </c>
      <c r="EF21" s="41" t="e">
        <f t="shared" si="31"/>
        <v>#REF!</v>
      </c>
      <c r="EG21" s="41" t="e">
        <f t="shared" si="31"/>
        <v>#REF!</v>
      </c>
      <c r="EH21" s="41" t="e">
        <f t="shared" si="31"/>
        <v>#REF!</v>
      </c>
      <c r="EI21" s="41" t="e">
        <f t="shared" si="31"/>
        <v>#REF!</v>
      </c>
      <c r="EJ21" s="41" t="e">
        <f t="shared" si="31"/>
        <v>#REF!</v>
      </c>
      <c r="EK21" s="41" t="e">
        <f t="shared" si="31"/>
        <v>#REF!</v>
      </c>
      <c r="EL21" s="41" t="e">
        <f t="shared" si="31"/>
        <v>#REF!</v>
      </c>
      <c r="EM21" s="41" t="e">
        <f t="shared" si="31"/>
        <v>#REF!</v>
      </c>
      <c r="EN21" s="41" t="e">
        <f t="shared" si="31"/>
        <v>#REF!</v>
      </c>
      <c r="EO21" s="41" t="e">
        <f t="shared" si="31"/>
        <v>#REF!</v>
      </c>
      <c r="EP21" s="41" t="e">
        <f t="shared" si="31"/>
        <v>#REF!</v>
      </c>
      <c r="EQ21" s="41" t="e">
        <f t="shared" si="25"/>
        <v>#REF!</v>
      </c>
      <c r="ER21" s="41" t="e">
        <f t="shared" si="25"/>
        <v>#REF!</v>
      </c>
      <c r="ES21" s="41" t="e">
        <f t="shared" si="25"/>
        <v>#REF!</v>
      </c>
      <c r="ET21" s="41" t="e">
        <f t="shared" si="25"/>
        <v>#REF!</v>
      </c>
      <c r="EU21" s="41" t="e">
        <f t="shared" si="25"/>
        <v>#REF!</v>
      </c>
      <c r="EV21" s="41" t="e">
        <f t="shared" si="25"/>
        <v>#REF!</v>
      </c>
      <c r="EW21" s="41" t="e">
        <f t="shared" si="25"/>
        <v>#REF!</v>
      </c>
      <c r="EX21" s="41" t="e">
        <f t="shared" si="25"/>
        <v>#REF!</v>
      </c>
      <c r="EY21" s="41" t="e">
        <f t="shared" si="25"/>
        <v>#REF!</v>
      </c>
      <c r="EZ21" s="41" t="e">
        <f t="shared" si="25"/>
        <v>#REF!</v>
      </c>
      <c r="FA21" s="41" t="e">
        <f t="shared" si="25"/>
        <v>#REF!</v>
      </c>
      <c r="FB21" s="41" t="e">
        <f t="shared" si="25"/>
        <v>#REF!</v>
      </c>
      <c r="FC21" s="41" t="e">
        <f t="shared" si="25"/>
        <v>#REF!</v>
      </c>
      <c r="FD21" s="41" t="e">
        <f t="shared" si="25"/>
        <v>#REF!</v>
      </c>
      <c r="FE21" s="41" t="e">
        <f t="shared" si="25"/>
        <v>#REF!</v>
      </c>
      <c r="FF21" s="41" t="e">
        <f t="shared" si="25"/>
        <v>#REF!</v>
      </c>
      <c r="FG21" s="41" t="e">
        <f t="shared" si="32"/>
        <v>#REF!</v>
      </c>
      <c r="FH21" s="41" t="e">
        <f t="shared" si="32"/>
        <v>#REF!</v>
      </c>
      <c r="FI21" s="41" t="e">
        <f t="shared" si="32"/>
        <v>#REF!</v>
      </c>
      <c r="FJ21" s="41" t="e">
        <f t="shared" si="32"/>
        <v>#REF!</v>
      </c>
      <c r="FK21" s="41" t="e">
        <f t="shared" si="32"/>
        <v>#REF!</v>
      </c>
      <c r="FL21" s="41" t="e">
        <f t="shared" si="32"/>
        <v>#REF!</v>
      </c>
      <c r="FM21" s="41" t="e">
        <f t="shared" si="32"/>
        <v>#REF!</v>
      </c>
      <c r="FN21" s="41" t="e">
        <f t="shared" si="32"/>
        <v>#REF!</v>
      </c>
      <c r="FO21" s="41" t="e">
        <f t="shared" si="32"/>
        <v>#REF!</v>
      </c>
      <c r="FP21" s="41" t="e">
        <f t="shared" si="32"/>
        <v>#REF!</v>
      </c>
      <c r="FQ21" s="41" t="e">
        <f t="shared" si="32"/>
        <v>#REF!</v>
      </c>
      <c r="FR21" s="41" t="e">
        <f t="shared" si="32"/>
        <v>#REF!</v>
      </c>
      <c r="FS21" s="41" t="e">
        <f t="shared" si="32"/>
        <v>#REF!</v>
      </c>
      <c r="FT21" s="41" t="e">
        <f t="shared" si="32"/>
        <v>#REF!</v>
      </c>
      <c r="FU21" s="41" t="e">
        <f t="shared" si="32"/>
        <v>#REF!</v>
      </c>
      <c r="FV21" s="41" t="e">
        <f t="shared" si="32"/>
        <v>#REF!</v>
      </c>
      <c r="FW21" s="41" t="e">
        <f t="shared" si="26"/>
        <v>#REF!</v>
      </c>
      <c r="FX21" s="41" t="e">
        <f t="shared" si="26"/>
        <v>#REF!</v>
      </c>
      <c r="FY21" s="41" t="e">
        <f t="shared" si="26"/>
        <v>#REF!</v>
      </c>
      <c r="FZ21" s="41" t="e">
        <f t="shared" si="26"/>
        <v>#REF!</v>
      </c>
      <c r="GA21" s="41" t="e">
        <f t="shared" si="26"/>
        <v>#REF!</v>
      </c>
      <c r="GB21" s="41" t="e">
        <f t="shared" si="26"/>
        <v>#REF!</v>
      </c>
      <c r="GC21" s="41" t="e">
        <f t="shared" si="26"/>
        <v>#REF!</v>
      </c>
      <c r="GD21" s="41" t="e">
        <f t="shared" si="26"/>
        <v>#REF!</v>
      </c>
      <c r="GE21" s="41" t="e">
        <f t="shared" si="26"/>
        <v>#REF!</v>
      </c>
      <c r="GF21" s="41" t="e">
        <f t="shared" si="26"/>
        <v>#REF!</v>
      </c>
      <c r="GG21" s="41" t="e">
        <f t="shared" si="26"/>
        <v>#REF!</v>
      </c>
      <c r="GH21" s="41" t="e">
        <f t="shared" si="26"/>
        <v>#REF!</v>
      </c>
      <c r="GI21" s="41" t="e">
        <f t="shared" si="26"/>
        <v>#REF!</v>
      </c>
      <c r="GJ21" s="41" t="e">
        <f t="shared" si="26"/>
        <v>#REF!</v>
      </c>
      <c r="GK21" s="41" t="e">
        <f t="shared" si="26"/>
        <v>#REF!</v>
      </c>
      <c r="GL21" s="41" t="e">
        <f t="shared" si="26"/>
        <v>#REF!</v>
      </c>
      <c r="GM21" s="41" t="e">
        <f t="shared" si="33"/>
        <v>#REF!</v>
      </c>
      <c r="GN21" s="41" t="e">
        <f t="shared" si="33"/>
        <v>#REF!</v>
      </c>
      <c r="GO21" s="41" t="e">
        <f t="shared" si="33"/>
        <v>#REF!</v>
      </c>
      <c r="GP21" s="41" t="e">
        <f t="shared" si="33"/>
        <v>#REF!</v>
      </c>
      <c r="GQ21" s="41" t="e">
        <f t="shared" si="33"/>
        <v>#REF!</v>
      </c>
      <c r="GR21" s="41" t="e">
        <f t="shared" si="33"/>
        <v>#REF!</v>
      </c>
      <c r="GS21" s="41" t="e">
        <f t="shared" si="33"/>
        <v>#REF!</v>
      </c>
      <c r="GT21" s="41" t="e">
        <f t="shared" si="33"/>
        <v>#REF!</v>
      </c>
      <c r="GU21" s="41" t="e">
        <f t="shared" si="33"/>
        <v>#REF!</v>
      </c>
      <c r="GV21" s="41" t="e">
        <f t="shared" si="33"/>
        <v>#REF!</v>
      </c>
      <c r="GW21" s="41" t="e">
        <f t="shared" si="33"/>
        <v>#REF!</v>
      </c>
      <c r="GX21" s="41" t="e">
        <f t="shared" si="33"/>
        <v>#REF!</v>
      </c>
      <c r="GY21" s="41" t="e">
        <f t="shared" si="33"/>
        <v>#REF!</v>
      </c>
      <c r="GZ21" s="41" t="e">
        <f t="shared" si="33"/>
        <v>#REF!</v>
      </c>
      <c r="HA21" s="41" t="e">
        <f t="shared" si="33"/>
        <v>#REF!</v>
      </c>
      <c r="HB21" s="41" t="e">
        <f t="shared" si="33"/>
        <v>#REF!</v>
      </c>
      <c r="HC21" s="41" t="e">
        <f t="shared" si="27"/>
        <v>#REF!</v>
      </c>
      <c r="HD21" s="41" t="e">
        <f t="shared" si="27"/>
        <v>#REF!</v>
      </c>
      <c r="HE21" s="41" t="e">
        <f t="shared" si="27"/>
        <v>#REF!</v>
      </c>
      <c r="HF21" s="41" t="e">
        <f t="shared" si="27"/>
        <v>#REF!</v>
      </c>
      <c r="HG21" s="41" t="e">
        <f t="shared" si="27"/>
        <v>#REF!</v>
      </c>
      <c r="HH21" s="41" t="e">
        <f t="shared" si="27"/>
        <v>#REF!</v>
      </c>
      <c r="HI21" s="41" t="e">
        <f t="shared" si="27"/>
        <v>#REF!</v>
      </c>
      <c r="HJ21" s="41" t="e">
        <f t="shared" si="27"/>
        <v>#REF!</v>
      </c>
    </row>
    <row r="22" spans="1:218" ht="14.4" x14ac:dyDescent="0.3">
      <c r="A22" s="42">
        <v>19</v>
      </c>
      <c r="B22" s="43" t="e">
        <f>'CMM2 - AUX CALC'!$T$67</f>
        <v>#REF!</v>
      </c>
      <c r="U22" s="41" t="e">
        <f>$B22/(_xlfn.SINGLE(PrazoConcessao)*12-U$3+1)</f>
        <v>#REF!</v>
      </c>
      <c r="V22" s="41" t="e">
        <f t="shared" si="28"/>
        <v>#REF!</v>
      </c>
      <c r="W22" s="41" t="e">
        <f t="shared" si="28"/>
        <v>#REF!</v>
      </c>
      <c r="X22" s="41" t="e">
        <f t="shared" si="28"/>
        <v>#REF!</v>
      </c>
      <c r="Y22" s="41" t="e">
        <f t="shared" si="28"/>
        <v>#REF!</v>
      </c>
      <c r="Z22" s="41" t="e">
        <f t="shared" si="28"/>
        <v>#REF!</v>
      </c>
      <c r="AA22" s="41" t="e">
        <f t="shared" si="28"/>
        <v>#REF!</v>
      </c>
      <c r="AB22" s="41" t="e">
        <f t="shared" si="28"/>
        <v>#REF!</v>
      </c>
      <c r="AC22" s="41" t="e">
        <f t="shared" si="28"/>
        <v>#REF!</v>
      </c>
      <c r="AD22" s="41" t="e">
        <f t="shared" si="28"/>
        <v>#REF!</v>
      </c>
      <c r="AE22" s="41" t="e">
        <f t="shared" si="28"/>
        <v>#REF!</v>
      </c>
      <c r="AF22" s="41" t="e">
        <f t="shared" si="28"/>
        <v>#REF!</v>
      </c>
      <c r="AG22" s="41" t="e">
        <f t="shared" si="28"/>
        <v>#REF!</v>
      </c>
      <c r="AH22" s="41" t="e">
        <f t="shared" si="28"/>
        <v>#REF!</v>
      </c>
      <c r="AI22" s="41" t="e">
        <f t="shared" si="28"/>
        <v>#REF!</v>
      </c>
      <c r="AJ22" s="41" t="e">
        <f t="shared" si="21"/>
        <v>#REF!</v>
      </c>
      <c r="AK22" s="41" t="e">
        <f t="shared" si="21"/>
        <v>#REF!</v>
      </c>
      <c r="AL22" s="41" t="e">
        <f t="shared" si="21"/>
        <v>#REF!</v>
      </c>
      <c r="AM22" s="41" t="e">
        <f t="shared" si="21"/>
        <v>#REF!</v>
      </c>
      <c r="AN22" s="41" t="e">
        <f t="shared" si="21"/>
        <v>#REF!</v>
      </c>
      <c r="AO22" s="41" t="e">
        <f t="shared" si="21"/>
        <v>#REF!</v>
      </c>
      <c r="AP22" s="41" t="e">
        <f t="shared" si="21"/>
        <v>#REF!</v>
      </c>
      <c r="AQ22" s="41" t="e">
        <f t="shared" si="21"/>
        <v>#REF!</v>
      </c>
      <c r="AR22" s="41" t="e">
        <f t="shared" si="21"/>
        <v>#REF!</v>
      </c>
      <c r="AS22" s="41" t="e">
        <f t="shared" si="21"/>
        <v>#REF!</v>
      </c>
      <c r="AT22" s="41" t="e">
        <f t="shared" si="21"/>
        <v>#REF!</v>
      </c>
      <c r="AU22" s="41" t="e">
        <f t="shared" si="21"/>
        <v>#REF!</v>
      </c>
      <c r="AV22" s="41" t="e">
        <f t="shared" si="21"/>
        <v>#REF!</v>
      </c>
      <c r="AW22" s="41" t="e">
        <f t="shared" si="21"/>
        <v>#REF!</v>
      </c>
      <c r="AX22" s="41" t="e">
        <f t="shared" si="21"/>
        <v>#REF!</v>
      </c>
      <c r="AY22" s="41" t="e">
        <f t="shared" si="29"/>
        <v>#REF!</v>
      </c>
      <c r="AZ22" s="41" t="e">
        <f t="shared" si="29"/>
        <v>#REF!</v>
      </c>
      <c r="BA22" s="41" t="e">
        <f t="shared" si="29"/>
        <v>#REF!</v>
      </c>
      <c r="BB22" s="41" t="e">
        <f t="shared" si="29"/>
        <v>#REF!</v>
      </c>
      <c r="BC22" s="41" t="e">
        <f t="shared" si="29"/>
        <v>#REF!</v>
      </c>
      <c r="BD22" s="41" t="e">
        <f t="shared" si="29"/>
        <v>#REF!</v>
      </c>
      <c r="BE22" s="41" t="e">
        <f t="shared" si="29"/>
        <v>#REF!</v>
      </c>
      <c r="BF22" s="41" t="e">
        <f t="shared" si="29"/>
        <v>#REF!</v>
      </c>
      <c r="BG22" s="41" t="e">
        <f t="shared" si="29"/>
        <v>#REF!</v>
      </c>
      <c r="BH22" s="41" t="e">
        <f t="shared" si="29"/>
        <v>#REF!</v>
      </c>
      <c r="BI22" s="41" t="e">
        <f t="shared" si="29"/>
        <v>#REF!</v>
      </c>
      <c r="BJ22" s="41" t="e">
        <f t="shared" si="29"/>
        <v>#REF!</v>
      </c>
      <c r="BK22" s="41" t="e">
        <f t="shared" si="29"/>
        <v>#REF!</v>
      </c>
      <c r="BL22" s="41" t="e">
        <f t="shared" si="29"/>
        <v>#REF!</v>
      </c>
      <c r="BM22" s="41" t="e">
        <f t="shared" si="29"/>
        <v>#REF!</v>
      </c>
      <c r="BN22" s="41" t="e">
        <f t="shared" si="29"/>
        <v>#REF!</v>
      </c>
      <c r="BO22" s="41" t="e">
        <f t="shared" si="22"/>
        <v>#REF!</v>
      </c>
      <c r="BP22" s="41" t="e">
        <f t="shared" si="22"/>
        <v>#REF!</v>
      </c>
      <c r="BQ22" s="41" t="e">
        <f t="shared" si="22"/>
        <v>#REF!</v>
      </c>
      <c r="BR22" s="41" t="e">
        <f t="shared" si="22"/>
        <v>#REF!</v>
      </c>
      <c r="BS22" s="41" t="e">
        <f t="shared" si="22"/>
        <v>#REF!</v>
      </c>
      <c r="BT22" s="41" t="e">
        <f t="shared" si="22"/>
        <v>#REF!</v>
      </c>
      <c r="BU22" s="41" t="e">
        <f t="shared" si="22"/>
        <v>#REF!</v>
      </c>
      <c r="BV22" s="41" t="e">
        <f t="shared" si="22"/>
        <v>#REF!</v>
      </c>
      <c r="BW22" s="41" t="e">
        <f t="shared" si="22"/>
        <v>#REF!</v>
      </c>
      <c r="BX22" s="41" t="e">
        <f t="shared" si="22"/>
        <v>#REF!</v>
      </c>
      <c r="BY22" s="41" t="e">
        <f t="shared" si="22"/>
        <v>#REF!</v>
      </c>
      <c r="BZ22" s="41" t="e">
        <f t="shared" si="22"/>
        <v>#REF!</v>
      </c>
      <c r="CA22" s="41" t="e">
        <f t="shared" si="22"/>
        <v>#REF!</v>
      </c>
      <c r="CB22" s="41" t="e">
        <f t="shared" si="22"/>
        <v>#REF!</v>
      </c>
      <c r="CC22" s="41" t="e">
        <f t="shared" si="22"/>
        <v>#REF!</v>
      </c>
      <c r="CD22" s="41" t="e">
        <f t="shared" si="22"/>
        <v>#REF!</v>
      </c>
      <c r="CE22" s="41" t="e">
        <f t="shared" si="23"/>
        <v>#REF!</v>
      </c>
      <c r="CF22" s="41" t="e">
        <f t="shared" si="23"/>
        <v>#REF!</v>
      </c>
      <c r="CG22" s="41" t="e">
        <f t="shared" si="23"/>
        <v>#REF!</v>
      </c>
      <c r="CH22" s="41" t="e">
        <f t="shared" si="23"/>
        <v>#REF!</v>
      </c>
      <c r="CI22" s="41" t="e">
        <f t="shared" si="23"/>
        <v>#REF!</v>
      </c>
      <c r="CJ22" s="41" t="e">
        <f t="shared" si="23"/>
        <v>#REF!</v>
      </c>
      <c r="CK22" s="41" t="e">
        <f t="shared" si="23"/>
        <v>#REF!</v>
      </c>
      <c r="CL22" s="41" t="e">
        <f t="shared" si="23"/>
        <v>#REF!</v>
      </c>
      <c r="CM22" s="41" t="e">
        <f t="shared" si="23"/>
        <v>#REF!</v>
      </c>
      <c r="CN22" s="41" t="e">
        <f t="shared" si="23"/>
        <v>#REF!</v>
      </c>
      <c r="CO22" s="41" t="e">
        <f t="shared" si="23"/>
        <v>#REF!</v>
      </c>
      <c r="CP22" s="41" t="e">
        <f t="shared" si="23"/>
        <v>#REF!</v>
      </c>
      <c r="CQ22" s="41" t="e">
        <f t="shared" si="23"/>
        <v>#REF!</v>
      </c>
      <c r="CR22" s="41" t="e">
        <f t="shared" si="23"/>
        <v>#REF!</v>
      </c>
      <c r="CS22" s="41" t="e">
        <f t="shared" si="23"/>
        <v>#REF!</v>
      </c>
      <c r="CT22" s="41" t="e">
        <f t="shared" si="23"/>
        <v>#REF!</v>
      </c>
      <c r="CU22" s="41" t="e">
        <f t="shared" si="30"/>
        <v>#REF!</v>
      </c>
      <c r="CV22" s="41" t="e">
        <f t="shared" si="30"/>
        <v>#REF!</v>
      </c>
      <c r="CW22" s="41" t="e">
        <f t="shared" si="30"/>
        <v>#REF!</v>
      </c>
      <c r="CX22" s="41" t="e">
        <f t="shared" si="30"/>
        <v>#REF!</v>
      </c>
      <c r="CY22" s="41" t="e">
        <f t="shared" si="30"/>
        <v>#REF!</v>
      </c>
      <c r="CZ22" s="41" t="e">
        <f t="shared" si="30"/>
        <v>#REF!</v>
      </c>
      <c r="DA22" s="41" t="e">
        <f t="shared" si="30"/>
        <v>#REF!</v>
      </c>
      <c r="DB22" s="41" t="e">
        <f t="shared" si="30"/>
        <v>#REF!</v>
      </c>
      <c r="DC22" s="41" t="e">
        <f t="shared" si="30"/>
        <v>#REF!</v>
      </c>
      <c r="DD22" s="41" t="e">
        <f t="shared" si="30"/>
        <v>#REF!</v>
      </c>
      <c r="DE22" s="41" t="e">
        <f t="shared" si="30"/>
        <v>#REF!</v>
      </c>
      <c r="DF22" s="41" t="e">
        <f t="shared" si="30"/>
        <v>#REF!</v>
      </c>
      <c r="DG22" s="41" t="e">
        <f t="shared" si="30"/>
        <v>#REF!</v>
      </c>
      <c r="DH22" s="41" t="e">
        <f t="shared" si="30"/>
        <v>#REF!</v>
      </c>
      <c r="DI22" s="41" t="e">
        <f t="shared" si="30"/>
        <v>#REF!</v>
      </c>
      <c r="DJ22" s="41" t="e">
        <f t="shared" si="30"/>
        <v>#REF!</v>
      </c>
      <c r="DK22" s="41" t="e">
        <f t="shared" si="24"/>
        <v>#REF!</v>
      </c>
      <c r="DL22" s="41" t="e">
        <f t="shared" si="24"/>
        <v>#REF!</v>
      </c>
      <c r="DM22" s="41" t="e">
        <f t="shared" si="24"/>
        <v>#REF!</v>
      </c>
      <c r="DN22" s="41" t="e">
        <f t="shared" si="24"/>
        <v>#REF!</v>
      </c>
      <c r="DO22" s="41" t="e">
        <f t="shared" si="24"/>
        <v>#REF!</v>
      </c>
      <c r="DP22" s="41" t="e">
        <f t="shared" si="24"/>
        <v>#REF!</v>
      </c>
      <c r="DQ22" s="41" t="e">
        <f t="shared" si="24"/>
        <v>#REF!</v>
      </c>
      <c r="DR22" s="41" t="e">
        <f t="shared" si="24"/>
        <v>#REF!</v>
      </c>
      <c r="DS22" s="41" t="e">
        <f t="shared" si="24"/>
        <v>#REF!</v>
      </c>
      <c r="DT22" s="41" t="e">
        <f t="shared" si="24"/>
        <v>#REF!</v>
      </c>
      <c r="DU22" s="41" t="e">
        <f t="shared" si="24"/>
        <v>#REF!</v>
      </c>
      <c r="DV22" s="41" t="e">
        <f t="shared" si="24"/>
        <v>#REF!</v>
      </c>
      <c r="DW22" s="41" t="e">
        <f t="shared" si="24"/>
        <v>#REF!</v>
      </c>
      <c r="DX22" s="41" t="e">
        <f t="shared" si="24"/>
        <v>#REF!</v>
      </c>
      <c r="DY22" s="41" t="e">
        <f t="shared" si="24"/>
        <v>#REF!</v>
      </c>
      <c r="DZ22" s="41" t="e">
        <f t="shared" si="24"/>
        <v>#REF!</v>
      </c>
      <c r="EA22" s="41" t="e">
        <f t="shared" si="31"/>
        <v>#REF!</v>
      </c>
      <c r="EB22" s="41" t="e">
        <f t="shared" si="31"/>
        <v>#REF!</v>
      </c>
      <c r="EC22" s="41" t="e">
        <f t="shared" si="31"/>
        <v>#REF!</v>
      </c>
      <c r="ED22" s="41" t="e">
        <f t="shared" si="31"/>
        <v>#REF!</v>
      </c>
      <c r="EE22" s="41" t="e">
        <f t="shared" si="31"/>
        <v>#REF!</v>
      </c>
      <c r="EF22" s="41" t="e">
        <f t="shared" si="31"/>
        <v>#REF!</v>
      </c>
      <c r="EG22" s="41" t="e">
        <f t="shared" si="31"/>
        <v>#REF!</v>
      </c>
      <c r="EH22" s="41" t="e">
        <f t="shared" si="31"/>
        <v>#REF!</v>
      </c>
      <c r="EI22" s="41" t="e">
        <f t="shared" si="31"/>
        <v>#REF!</v>
      </c>
      <c r="EJ22" s="41" t="e">
        <f t="shared" si="31"/>
        <v>#REF!</v>
      </c>
      <c r="EK22" s="41" t="e">
        <f t="shared" si="31"/>
        <v>#REF!</v>
      </c>
      <c r="EL22" s="41" t="e">
        <f t="shared" si="31"/>
        <v>#REF!</v>
      </c>
      <c r="EM22" s="41" t="e">
        <f t="shared" si="31"/>
        <v>#REF!</v>
      </c>
      <c r="EN22" s="41" t="e">
        <f t="shared" si="31"/>
        <v>#REF!</v>
      </c>
      <c r="EO22" s="41" t="e">
        <f t="shared" si="31"/>
        <v>#REF!</v>
      </c>
      <c r="EP22" s="41" t="e">
        <f t="shared" si="31"/>
        <v>#REF!</v>
      </c>
      <c r="EQ22" s="41" t="e">
        <f t="shared" si="25"/>
        <v>#REF!</v>
      </c>
      <c r="ER22" s="41" t="e">
        <f t="shared" si="25"/>
        <v>#REF!</v>
      </c>
      <c r="ES22" s="41" t="e">
        <f t="shared" si="25"/>
        <v>#REF!</v>
      </c>
      <c r="ET22" s="41" t="e">
        <f t="shared" si="25"/>
        <v>#REF!</v>
      </c>
      <c r="EU22" s="41" t="e">
        <f t="shared" si="25"/>
        <v>#REF!</v>
      </c>
      <c r="EV22" s="41" t="e">
        <f t="shared" si="25"/>
        <v>#REF!</v>
      </c>
      <c r="EW22" s="41" t="e">
        <f t="shared" si="25"/>
        <v>#REF!</v>
      </c>
      <c r="EX22" s="41" t="e">
        <f t="shared" si="25"/>
        <v>#REF!</v>
      </c>
      <c r="EY22" s="41" t="e">
        <f t="shared" si="25"/>
        <v>#REF!</v>
      </c>
      <c r="EZ22" s="41" t="e">
        <f t="shared" si="25"/>
        <v>#REF!</v>
      </c>
      <c r="FA22" s="41" t="e">
        <f t="shared" si="25"/>
        <v>#REF!</v>
      </c>
      <c r="FB22" s="41" t="e">
        <f t="shared" si="25"/>
        <v>#REF!</v>
      </c>
      <c r="FC22" s="41" t="e">
        <f t="shared" si="25"/>
        <v>#REF!</v>
      </c>
      <c r="FD22" s="41" t="e">
        <f t="shared" si="25"/>
        <v>#REF!</v>
      </c>
      <c r="FE22" s="41" t="e">
        <f t="shared" si="25"/>
        <v>#REF!</v>
      </c>
      <c r="FF22" s="41" t="e">
        <f t="shared" si="25"/>
        <v>#REF!</v>
      </c>
      <c r="FG22" s="41" t="e">
        <f t="shared" si="32"/>
        <v>#REF!</v>
      </c>
      <c r="FH22" s="41" t="e">
        <f t="shared" si="32"/>
        <v>#REF!</v>
      </c>
      <c r="FI22" s="41" t="e">
        <f t="shared" si="32"/>
        <v>#REF!</v>
      </c>
      <c r="FJ22" s="41" t="e">
        <f t="shared" si="32"/>
        <v>#REF!</v>
      </c>
      <c r="FK22" s="41" t="e">
        <f t="shared" si="32"/>
        <v>#REF!</v>
      </c>
      <c r="FL22" s="41" t="e">
        <f t="shared" si="32"/>
        <v>#REF!</v>
      </c>
      <c r="FM22" s="41" t="e">
        <f t="shared" si="32"/>
        <v>#REF!</v>
      </c>
      <c r="FN22" s="41" t="e">
        <f t="shared" si="32"/>
        <v>#REF!</v>
      </c>
      <c r="FO22" s="41" t="e">
        <f t="shared" si="32"/>
        <v>#REF!</v>
      </c>
      <c r="FP22" s="41" t="e">
        <f t="shared" si="32"/>
        <v>#REF!</v>
      </c>
      <c r="FQ22" s="41" t="e">
        <f t="shared" si="32"/>
        <v>#REF!</v>
      </c>
      <c r="FR22" s="41" t="e">
        <f t="shared" si="32"/>
        <v>#REF!</v>
      </c>
      <c r="FS22" s="41" t="e">
        <f t="shared" si="32"/>
        <v>#REF!</v>
      </c>
      <c r="FT22" s="41" t="e">
        <f t="shared" si="32"/>
        <v>#REF!</v>
      </c>
      <c r="FU22" s="41" t="e">
        <f t="shared" si="32"/>
        <v>#REF!</v>
      </c>
      <c r="FV22" s="41" t="e">
        <f t="shared" si="32"/>
        <v>#REF!</v>
      </c>
      <c r="FW22" s="41" t="e">
        <f t="shared" si="26"/>
        <v>#REF!</v>
      </c>
      <c r="FX22" s="41" t="e">
        <f t="shared" si="26"/>
        <v>#REF!</v>
      </c>
      <c r="FY22" s="41" t="e">
        <f t="shared" si="26"/>
        <v>#REF!</v>
      </c>
      <c r="FZ22" s="41" t="e">
        <f t="shared" si="26"/>
        <v>#REF!</v>
      </c>
      <c r="GA22" s="41" t="e">
        <f t="shared" si="26"/>
        <v>#REF!</v>
      </c>
      <c r="GB22" s="41" t="e">
        <f t="shared" si="26"/>
        <v>#REF!</v>
      </c>
      <c r="GC22" s="41" t="e">
        <f t="shared" si="26"/>
        <v>#REF!</v>
      </c>
      <c r="GD22" s="41" t="e">
        <f t="shared" si="26"/>
        <v>#REF!</v>
      </c>
      <c r="GE22" s="41" t="e">
        <f t="shared" si="26"/>
        <v>#REF!</v>
      </c>
      <c r="GF22" s="41" t="e">
        <f t="shared" si="26"/>
        <v>#REF!</v>
      </c>
      <c r="GG22" s="41" t="e">
        <f t="shared" si="26"/>
        <v>#REF!</v>
      </c>
      <c r="GH22" s="41" t="e">
        <f t="shared" si="26"/>
        <v>#REF!</v>
      </c>
      <c r="GI22" s="41" t="e">
        <f t="shared" si="26"/>
        <v>#REF!</v>
      </c>
      <c r="GJ22" s="41" t="e">
        <f t="shared" si="26"/>
        <v>#REF!</v>
      </c>
      <c r="GK22" s="41" t="e">
        <f t="shared" si="26"/>
        <v>#REF!</v>
      </c>
      <c r="GL22" s="41" t="e">
        <f t="shared" si="26"/>
        <v>#REF!</v>
      </c>
      <c r="GM22" s="41" t="e">
        <f t="shared" si="33"/>
        <v>#REF!</v>
      </c>
      <c r="GN22" s="41" t="e">
        <f t="shared" si="33"/>
        <v>#REF!</v>
      </c>
      <c r="GO22" s="41" t="e">
        <f t="shared" si="33"/>
        <v>#REF!</v>
      </c>
      <c r="GP22" s="41" t="e">
        <f t="shared" si="33"/>
        <v>#REF!</v>
      </c>
      <c r="GQ22" s="41" t="e">
        <f t="shared" si="33"/>
        <v>#REF!</v>
      </c>
      <c r="GR22" s="41" t="e">
        <f t="shared" si="33"/>
        <v>#REF!</v>
      </c>
      <c r="GS22" s="41" t="e">
        <f t="shared" si="33"/>
        <v>#REF!</v>
      </c>
      <c r="GT22" s="41" t="e">
        <f t="shared" si="33"/>
        <v>#REF!</v>
      </c>
      <c r="GU22" s="41" t="e">
        <f t="shared" si="33"/>
        <v>#REF!</v>
      </c>
      <c r="GV22" s="41" t="e">
        <f t="shared" si="33"/>
        <v>#REF!</v>
      </c>
      <c r="GW22" s="41" t="e">
        <f t="shared" si="33"/>
        <v>#REF!</v>
      </c>
      <c r="GX22" s="41" t="e">
        <f t="shared" si="33"/>
        <v>#REF!</v>
      </c>
      <c r="GY22" s="41" t="e">
        <f t="shared" si="33"/>
        <v>#REF!</v>
      </c>
      <c r="GZ22" s="41" t="e">
        <f t="shared" si="33"/>
        <v>#REF!</v>
      </c>
      <c r="HA22" s="41" t="e">
        <f t="shared" si="33"/>
        <v>#REF!</v>
      </c>
      <c r="HB22" s="41" t="e">
        <f t="shared" si="33"/>
        <v>#REF!</v>
      </c>
      <c r="HC22" s="41" t="e">
        <f t="shared" si="27"/>
        <v>#REF!</v>
      </c>
      <c r="HD22" s="41" t="e">
        <f t="shared" si="27"/>
        <v>#REF!</v>
      </c>
      <c r="HE22" s="41" t="e">
        <f t="shared" si="27"/>
        <v>#REF!</v>
      </c>
      <c r="HF22" s="41" t="e">
        <f t="shared" si="27"/>
        <v>#REF!</v>
      </c>
      <c r="HG22" s="41" t="e">
        <f t="shared" si="27"/>
        <v>#REF!</v>
      </c>
      <c r="HH22" s="41" t="e">
        <f t="shared" si="27"/>
        <v>#REF!</v>
      </c>
      <c r="HI22" s="41" t="e">
        <f t="shared" si="27"/>
        <v>#REF!</v>
      </c>
      <c r="HJ22" s="41" t="e">
        <f t="shared" si="27"/>
        <v>#REF!</v>
      </c>
    </row>
    <row r="23" spans="1:218" ht="14.4" x14ac:dyDescent="0.3">
      <c r="A23" s="42">
        <v>20</v>
      </c>
      <c r="B23" s="43" t="e">
        <f>'CMM2 - AUX CALC'!$U$67</f>
        <v>#REF!</v>
      </c>
      <c r="V23" s="41" t="e">
        <f>$B23/(_xlfn.SINGLE(PrazoConcessao)*12-V$3+1)</f>
        <v>#REF!</v>
      </c>
      <c r="W23" s="41" t="e">
        <f t="shared" si="28"/>
        <v>#REF!</v>
      </c>
      <c r="X23" s="41" t="e">
        <f t="shared" si="28"/>
        <v>#REF!</v>
      </c>
      <c r="Y23" s="41" t="e">
        <f t="shared" si="28"/>
        <v>#REF!</v>
      </c>
      <c r="Z23" s="41" t="e">
        <f t="shared" si="28"/>
        <v>#REF!</v>
      </c>
      <c r="AA23" s="41" t="e">
        <f t="shared" si="28"/>
        <v>#REF!</v>
      </c>
      <c r="AB23" s="41" t="e">
        <f t="shared" si="28"/>
        <v>#REF!</v>
      </c>
      <c r="AC23" s="41" t="e">
        <f t="shared" si="28"/>
        <v>#REF!</v>
      </c>
      <c r="AD23" s="41" t="e">
        <f t="shared" si="28"/>
        <v>#REF!</v>
      </c>
      <c r="AE23" s="41" t="e">
        <f t="shared" si="28"/>
        <v>#REF!</v>
      </c>
      <c r="AF23" s="41" t="e">
        <f t="shared" si="28"/>
        <v>#REF!</v>
      </c>
      <c r="AG23" s="41" t="e">
        <f t="shared" si="28"/>
        <v>#REF!</v>
      </c>
      <c r="AH23" s="41" t="e">
        <f t="shared" si="28"/>
        <v>#REF!</v>
      </c>
      <c r="AI23" s="41" t="e">
        <f t="shared" si="28"/>
        <v>#REF!</v>
      </c>
      <c r="AJ23" s="41" t="e">
        <f t="shared" si="21"/>
        <v>#REF!</v>
      </c>
      <c r="AK23" s="41" t="e">
        <f t="shared" si="21"/>
        <v>#REF!</v>
      </c>
      <c r="AL23" s="41" t="e">
        <f t="shared" si="21"/>
        <v>#REF!</v>
      </c>
      <c r="AM23" s="41" t="e">
        <f t="shared" si="21"/>
        <v>#REF!</v>
      </c>
      <c r="AN23" s="41" t="e">
        <f t="shared" si="21"/>
        <v>#REF!</v>
      </c>
      <c r="AO23" s="41" t="e">
        <f t="shared" si="21"/>
        <v>#REF!</v>
      </c>
      <c r="AP23" s="41" t="e">
        <f t="shared" si="21"/>
        <v>#REF!</v>
      </c>
      <c r="AQ23" s="41" t="e">
        <f t="shared" si="21"/>
        <v>#REF!</v>
      </c>
      <c r="AR23" s="41" t="e">
        <f t="shared" si="21"/>
        <v>#REF!</v>
      </c>
      <c r="AS23" s="41" t="e">
        <f t="shared" si="21"/>
        <v>#REF!</v>
      </c>
      <c r="AT23" s="41" t="e">
        <f t="shared" si="21"/>
        <v>#REF!</v>
      </c>
      <c r="AU23" s="41" t="e">
        <f t="shared" si="21"/>
        <v>#REF!</v>
      </c>
      <c r="AV23" s="41" t="e">
        <f t="shared" si="21"/>
        <v>#REF!</v>
      </c>
      <c r="AW23" s="41" t="e">
        <f t="shared" si="21"/>
        <v>#REF!</v>
      </c>
      <c r="AX23" s="41" t="e">
        <f t="shared" si="21"/>
        <v>#REF!</v>
      </c>
      <c r="AY23" s="41" t="e">
        <f t="shared" si="29"/>
        <v>#REF!</v>
      </c>
      <c r="AZ23" s="41" t="e">
        <f t="shared" si="29"/>
        <v>#REF!</v>
      </c>
      <c r="BA23" s="41" t="e">
        <f t="shared" si="29"/>
        <v>#REF!</v>
      </c>
      <c r="BB23" s="41" t="e">
        <f t="shared" si="29"/>
        <v>#REF!</v>
      </c>
      <c r="BC23" s="41" t="e">
        <f t="shared" si="29"/>
        <v>#REF!</v>
      </c>
      <c r="BD23" s="41" t="e">
        <f t="shared" si="29"/>
        <v>#REF!</v>
      </c>
      <c r="BE23" s="41" t="e">
        <f t="shared" si="29"/>
        <v>#REF!</v>
      </c>
      <c r="BF23" s="41" t="e">
        <f t="shared" si="29"/>
        <v>#REF!</v>
      </c>
      <c r="BG23" s="41" t="e">
        <f t="shared" si="29"/>
        <v>#REF!</v>
      </c>
      <c r="BH23" s="41" t="e">
        <f t="shared" si="29"/>
        <v>#REF!</v>
      </c>
      <c r="BI23" s="41" t="e">
        <f t="shared" si="29"/>
        <v>#REF!</v>
      </c>
      <c r="BJ23" s="41" t="e">
        <f t="shared" si="29"/>
        <v>#REF!</v>
      </c>
      <c r="BK23" s="41" t="e">
        <f t="shared" si="29"/>
        <v>#REF!</v>
      </c>
      <c r="BL23" s="41" t="e">
        <f t="shared" si="29"/>
        <v>#REF!</v>
      </c>
      <c r="BM23" s="41" t="e">
        <f t="shared" si="29"/>
        <v>#REF!</v>
      </c>
      <c r="BN23" s="41" t="e">
        <f t="shared" si="29"/>
        <v>#REF!</v>
      </c>
      <c r="BO23" s="41" t="e">
        <f t="shared" si="22"/>
        <v>#REF!</v>
      </c>
      <c r="BP23" s="41" t="e">
        <f t="shared" si="22"/>
        <v>#REF!</v>
      </c>
      <c r="BQ23" s="41" t="e">
        <f t="shared" si="22"/>
        <v>#REF!</v>
      </c>
      <c r="BR23" s="41" t="e">
        <f t="shared" si="22"/>
        <v>#REF!</v>
      </c>
      <c r="BS23" s="41" t="e">
        <f t="shared" si="22"/>
        <v>#REF!</v>
      </c>
      <c r="BT23" s="41" t="e">
        <f t="shared" si="22"/>
        <v>#REF!</v>
      </c>
      <c r="BU23" s="41" t="e">
        <f t="shared" si="22"/>
        <v>#REF!</v>
      </c>
      <c r="BV23" s="41" t="e">
        <f t="shared" si="22"/>
        <v>#REF!</v>
      </c>
      <c r="BW23" s="41" t="e">
        <f t="shared" si="22"/>
        <v>#REF!</v>
      </c>
      <c r="BX23" s="41" t="e">
        <f t="shared" si="22"/>
        <v>#REF!</v>
      </c>
      <c r="BY23" s="41" t="e">
        <f t="shared" si="22"/>
        <v>#REF!</v>
      </c>
      <c r="BZ23" s="41" t="e">
        <f t="shared" si="22"/>
        <v>#REF!</v>
      </c>
      <c r="CA23" s="41" t="e">
        <f t="shared" si="22"/>
        <v>#REF!</v>
      </c>
      <c r="CB23" s="41" t="e">
        <f t="shared" si="22"/>
        <v>#REF!</v>
      </c>
      <c r="CC23" s="41" t="e">
        <f t="shared" si="22"/>
        <v>#REF!</v>
      </c>
      <c r="CD23" s="41" t="e">
        <f t="shared" si="22"/>
        <v>#REF!</v>
      </c>
      <c r="CE23" s="41" t="e">
        <f t="shared" si="23"/>
        <v>#REF!</v>
      </c>
      <c r="CF23" s="41" t="e">
        <f t="shared" si="23"/>
        <v>#REF!</v>
      </c>
      <c r="CG23" s="41" t="e">
        <f t="shared" si="23"/>
        <v>#REF!</v>
      </c>
      <c r="CH23" s="41" t="e">
        <f t="shared" si="23"/>
        <v>#REF!</v>
      </c>
      <c r="CI23" s="41" t="e">
        <f t="shared" si="23"/>
        <v>#REF!</v>
      </c>
      <c r="CJ23" s="41" t="e">
        <f t="shared" si="23"/>
        <v>#REF!</v>
      </c>
      <c r="CK23" s="41" t="e">
        <f t="shared" si="23"/>
        <v>#REF!</v>
      </c>
      <c r="CL23" s="41" t="e">
        <f t="shared" si="23"/>
        <v>#REF!</v>
      </c>
      <c r="CM23" s="41" t="e">
        <f t="shared" si="23"/>
        <v>#REF!</v>
      </c>
      <c r="CN23" s="41" t="e">
        <f t="shared" si="23"/>
        <v>#REF!</v>
      </c>
      <c r="CO23" s="41" t="e">
        <f t="shared" si="23"/>
        <v>#REF!</v>
      </c>
      <c r="CP23" s="41" t="e">
        <f t="shared" si="23"/>
        <v>#REF!</v>
      </c>
      <c r="CQ23" s="41" t="e">
        <f t="shared" si="23"/>
        <v>#REF!</v>
      </c>
      <c r="CR23" s="41" t="e">
        <f t="shared" si="23"/>
        <v>#REF!</v>
      </c>
      <c r="CS23" s="41" t="e">
        <f t="shared" si="23"/>
        <v>#REF!</v>
      </c>
      <c r="CT23" s="41" t="e">
        <f t="shared" si="23"/>
        <v>#REF!</v>
      </c>
      <c r="CU23" s="41" t="e">
        <f t="shared" si="30"/>
        <v>#REF!</v>
      </c>
      <c r="CV23" s="41" t="e">
        <f t="shared" si="30"/>
        <v>#REF!</v>
      </c>
      <c r="CW23" s="41" t="e">
        <f t="shared" si="30"/>
        <v>#REF!</v>
      </c>
      <c r="CX23" s="41" t="e">
        <f t="shared" si="30"/>
        <v>#REF!</v>
      </c>
      <c r="CY23" s="41" t="e">
        <f t="shared" si="30"/>
        <v>#REF!</v>
      </c>
      <c r="CZ23" s="41" t="e">
        <f t="shared" si="30"/>
        <v>#REF!</v>
      </c>
      <c r="DA23" s="41" t="e">
        <f t="shared" si="30"/>
        <v>#REF!</v>
      </c>
      <c r="DB23" s="41" t="e">
        <f t="shared" si="30"/>
        <v>#REF!</v>
      </c>
      <c r="DC23" s="41" t="e">
        <f t="shared" si="30"/>
        <v>#REF!</v>
      </c>
      <c r="DD23" s="41" t="e">
        <f t="shared" si="30"/>
        <v>#REF!</v>
      </c>
      <c r="DE23" s="41" t="e">
        <f t="shared" si="30"/>
        <v>#REF!</v>
      </c>
      <c r="DF23" s="41" t="e">
        <f t="shared" si="30"/>
        <v>#REF!</v>
      </c>
      <c r="DG23" s="41" t="e">
        <f t="shared" si="30"/>
        <v>#REF!</v>
      </c>
      <c r="DH23" s="41" t="e">
        <f t="shared" si="30"/>
        <v>#REF!</v>
      </c>
      <c r="DI23" s="41" t="e">
        <f t="shared" si="30"/>
        <v>#REF!</v>
      </c>
      <c r="DJ23" s="41" t="e">
        <f t="shared" si="30"/>
        <v>#REF!</v>
      </c>
      <c r="DK23" s="41" t="e">
        <f t="shared" si="24"/>
        <v>#REF!</v>
      </c>
      <c r="DL23" s="41" t="e">
        <f t="shared" si="24"/>
        <v>#REF!</v>
      </c>
      <c r="DM23" s="41" t="e">
        <f t="shared" si="24"/>
        <v>#REF!</v>
      </c>
      <c r="DN23" s="41" t="e">
        <f t="shared" si="24"/>
        <v>#REF!</v>
      </c>
      <c r="DO23" s="41" t="e">
        <f t="shared" si="24"/>
        <v>#REF!</v>
      </c>
      <c r="DP23" s="41" t="e">
        <f t="shared" si="24"/>
        <v>#REF!</v>
      </c>
      <c r="DQ23" s="41" t="e">
        <f t="shared" si="24"/>
        <v>#REF!</v>
      </c>
      <c r="DR23" s="41" t="e">
        <f t="shared" si="24"/>
        <v>#REF!</v>
      </c>
      <c r="DS23" s="41" t="e">
        <f t="shared" si="24"/>
        <v>#REF!</v>
      </c>
      <c r="DT23" s="41" t="e">
        <f t="shared" si="24"/>
        <v>#REF!</v>
      </c>
      <c r="DU23" s="41" t="e">
        <f t="shared" si="24"/>
        <v>#REF!</v>
      </c>
      <c r="DV23" s="41" t="e">
        <f t="shared" si="24"/>
        <v>#REF!</v>
      </c>
      <c r="DW23" s="41" t="e">
        <f t="shared" si="24"/>
        <v>#REF!</v>
      </c>
      <c r="DX23" s="41" t="e">
        <f t="shared" si="24"/>
        <v>#REF!</v>
      </c>
      <c r="DY23" s="41" t="e">
        <f t="shared" si="24"/>
        <v>#REF!</v>
      </c>
      <c r="DZ23" s="41" t="e">
        <f t="shared" si="24"/>
        <v>#REF!</v>
      </c>
      <c r="EA23" s="41" t="e">
        <f t="shared" si="31"/>
        <v>#REF!</v>
      </c>
      <c r="EB23" s="41" t="e">
        <f t="shared" si="31"/>
        <v>#REF!</v>
      </c>
      <c r="EC23" s="41" t="e">
        <f t="shared" si="31"/>
        <v>#REF!</v>
      </c>
      <c r="ED23" s="41" t="e">
        <f t="shared" si="31"/>
        <v>#REF!</v>
      </c>
      <c r="EE23" s="41" t="e">
        <f t="shared" si="31"/>
        <v>#REF!</v>
      </c>
      <c r="EF23" s="41" t="e">
        <f t="shared" si="31"/>
        <v>#REF!</v>
      </c>
      <c r="EG23" s="41" t="e">
        <f t="shared" si="31"/>
        <v>#REF!</v>
      </c>
      <c r="EH23" s="41" t="e">
        <f t="shared" si="31"/>
        <v>#REF!</v>
      </c>
      <c r="EI23" s="41" t="e">
        <f t="shared" si="31"/>
        <v>#REF!</v>
      </c>
      <c r="EJ23" s="41" t="e">
        <f t="shared" si="31"/>
        <v>#REF!</v>
      </c>
      <c r="EK23" s="41" t="e">
        <f t="shared" si="31"/>
        <v>#REF!</v>
      </c>
      <c r="EL23" s="41" t="e">
        <f t="shared" si="31"/>
        <v>#REF!</v>
      </c>
      <c r="EM23" s="41" t="e">
        <f t="shared" si="31"/>
        <v>#REF!</v>
      </c>
      <c r="EN23" s="41" t="e">
        <f t="shared" si="31"/>
        <v>#REF!</v>
      </c>
      <c r="EO23" s="41" t="e">
        <f t="shared" si="31"/>
        <v>#REF!</v>
      </c>
      <c r="EP23" s="41" t="e">
        <f t="shared" si="31"/>
        <v>#REF!</v>
      </c>
      <c r="EQ23" s="41" t="e">
        <f t="shared" si="25"/>
        <v>#REF!</v>
      </c>
      <c r="ER23" s="41" t="e">
        <f t="shared" si="25"/>
        <v>#REF!</v>
      </c>
      <c r="ES23" s="41" t="e">
        <f t="shared" si="25"/>
        <v>#REF!</v>
      </c>
      <c r="ET23" s="41" t="e">
        <f t="shared" si="25"/>
        <v>#REF!</v>
      </c>
      <c r="EU23" s="41" t="e">
        <f t="shared" si="25"/>
        <v>#REF!</v>
      </c>
      <c r="EV23" s="41" t="e">
        <f t="shared" si="25"/>
        <v>#REF!</v>
      </c>
      <c r="EW23" s="41" t="e">
        <f t="shared" si="25"/>
        <v>#REF!</v>
      </c>
      <c r="EX23" s="41" t="e">
        <f t="shared" si="25"/>
        <v>#REF!</v>
      </c>
      <c r="EY23" s="41" t="e">
        <f t="shared" si="25"/>
        <v>#REF!</v>
      </c>
      <c r="EZ23" s="41" t="e">
        <f t="shared" si="25"/>
        <v>#REF!</v>
      </c>
      <c r="FA23" s="41" t="e">
        <f t="shared" si="25"/>
        <v>#REF!</v>
      </c>
      <c r="FB23" s="41" t="e">
        <f t="shared" si="25"/>
        <v>#REF!</v>
      </c>
      <c r="FC23" s="41" t="e">
        <f t="shared" si="25"/>
        <v>#REF!</v>
      </c>
      <c r="FD23" s="41" t="e">
        <f t="shared" si="25"/>
        <v>#REF!</v>
      </c>
      <c r="FE23" s="41" t="e">
        <f t="shared" si="25"/>
        <v>#REF!</v>
      </c>
      <c r="FF23" s="41" t="e">
        <f t="shared" si="25"/>
        <v>#REF!</v>
      </c>
      <c r="FG23" s="41" t="e">
        <f t="shared" si="32"/>
        <v>#REF!</v>
      </c>
      <c r="FH23" s="41" t="e">
        <f t="shared" si="32"/>
        <v>#REF!</v>
      </c>
      <c r="FI23" s="41" t="e">
        <f t="shared" si="32"/>
        <v>#REF!</v>
      </c>
      <c r="FJ23" s="41" t="e">
        <f t="shared" si="32"/>
        <v>#REF!</v>
      </c>
      <c r="FK23" s="41" t="e">
        <f t="shared" si="32"/>
        <v>#REF!</v>
      </c>
      <c r="FL23" s="41" t="e">
        <f t="shared" si="32"/>
        <v>#REF!</v>
      </c>
      <c r="FM23" s="41" t="e">
        <f t="shared" si="32"/>
        <v>#REF!</v>
      </c>
      <c r="FN23" s="41" t="e">
        <f t="shared" si="32"/>
        <v>#REF!</v>
      </c>
      <c r="FO23" s="41" t="e">
        <f t="shared" si="32"/>
        <v>#REF!</v>
      </c>
      <c r="FP23" s="41" t="e">
        <f t="shared" si="32"/>
        <v>#REF!</v>
      </c>
      <c r="FQ23" s="41" t="e">
        <f t="shared" si="32"/>
        <v>#REF!</v>
      </c>
      <c r="FR23" s="41" t="e">
        <f t="shared" si="32"/>
        <v>#REF!</v>
      </c>
      <c r="FS23" s="41" t="e">
        <f t="shared" si="32"/>
        <v>#REF!</v>
      </c>
      <c r="FT23" s="41" t="e">
        <f t="shared" si="32"/>
        <v>#REF!</v>
      </c>
      <c r="FU23" s="41" t="e">
        <f t="shared" si="32"/>
        <v>#REF!</v>
      </c>
      <c r="FV23" s="41" t="e">
        <f t="shared" si="32"/>
        <v>#REF!</v>
      </c>
      <c r="FW23" s="41" t="e">
        <f t="shared" si="26"/>
        <v>#REF!</v>
      </c>
      <c r="FX23" s="41" t="e">
        <f t="shared" si="26"/>
        <v>#REF!</v>
      </c>
      <c r="FY23" s="41" t="e">
        <f t="shared" si="26"/>
        <v>#REF!</v>
      </c>
      <c r="FZ23" s="41" t="e">
        <f t="shared" si="26"/>
        <v>#REF!</v>
      </c>
      <c r="GA23" s="41" t="e">
        <f t="shared" si="26"/>
        <v>#REF!</v>
      </c>
      <c r="GB23" s="41" t="e">
        <f t="shared" si="26"/>
        <v>#REF!</v>
      </c>
      <c r="GC23" s="41" t="e">
        <f t="shared" si="26"/>
        <v>#REF!</v>
      </c>
      <c r="GD23" s="41" t="e">
        <f t="shared" si="26"/>
        <v>#REF!</v>
      </c>
      <c r="GE23" s="41" t="e">
        <f t="shared" si="26"/>
        <v>#REF!</v>
      </c>
      <c r="GF23" s="41" t="e">
        <f t="shared" si="26"/>
        <v>#REF!</v>
      </c>
      <c r="GG23" s="41" t="e">
        <f t="shared" si="26"/>
        <v>#REF!</v>
      </c>
      <c r="GH23" s="41" t="e">
        <f t="shared" si="26"/>
        <v>#REF!</v>
      </c>
      <c r="GI23" s="41" t="e">
        <f t="shared" si="26"/>
        <v>#REF!</v>
      </c>
      <c r="GJ23" s="41" t="e">
        <f t="shared" si="26"/>
        <v>#REF!</v>
      </c>
      <c r="GK23" s="41" t="e">
        <f t="shared" si="26"/>
        <v>#REF!</v>
      </c>
      <c r="GL23" s="41" t="e">
        <f t="shared" si="26"/>
        <v>#REF!</v>
      </c>
      <c r="GM23" s="41" t="e">
        <f t="shared" si="33"/>
        <v>#REF!</v>
      </c>
      <c r="GN23" s="41" t="e">
        <f t="shared" si="33"/>
        <v>#REF!</v>
      </c>
      <c r="GO23" s="41" t="e">
        <f t="shared" si="33"/>
        <v>#REF!</v>
      </c>
      <c r="GP23" s="41" t="e">
        <f t="shared" si="33"/>
        <v>#REF!</v>
      </c>
      <c r="GQ23" s="41" t="e">
        <f t="shared" si="33"/>
        <v>#REF!</v>
      </c>
      <c r="GR23" s="41" t="e">
        <f t="shared" si="33"/>
        <v>#REF!</v>
      </c>
      <c r="GS23" s="41" t="e">
        <f t="shared" si="33"/>
        <v>#REF!</v>
      </c>
      <c r="GT23" s="41" t="e">
        <f t="shared" si="33"/>
        <v>#REF!</v>
      </c>
      <c r="GU23" s="41" t="e">
        <f t="shared" si="33"/>
        <v>#REF!</v>
      </c>
      <c r="GV23" s="41" t="e">
        <f t="shared" si="33"/>
        <v>#REF!</v>
      </c>
      <c r="GW23" s="41" t="e">
        <f t="shared" si="33"/>
        <v>#REF!</v>
      </c>
      <c r="GX23" s="41" t="e">
        <f t="shared" si="33"/>
        <v>#REF!</v>
      </c>
      <c r="GY23" s="41" t="e">
        <f t="shared" si="33"/>
        <v>#REF!</v>
      </c>
      <c r="GZ23" s="41" t="e">
        <f t="shared" si="33"/>
        <v>#REF!</v>
      </c>
      <c r="HA23" s="41" t="e">
        <f t="shared" si="33"/>
        <v>#REF!</v>
      </c>
      <c r="HB23" s="41" t="e">
        <f t="shared" si="33"/>
        <v>#REF!</v>
      </c>
      <c r="HC23" s="41" t="e">
        <f t="shared" si="27"/>
        <v>#REF!</v>
      </c>
      <c r="HD23" s="41" t="e">
        <f t="shared" si="27"/>
        <v>#REF!</v>
      </c>
      <c r="HE23" s="41" t="e">
        <f t="shared" si="27"/>
        <v>#REF!</v>
      </c>
      <c r="HF23" s="41" t="e">
        <f t="shared" si="27"/>
        <v>#REF!</v>
      </c>
      <c r="HG23" s="41" t="e">
        <f t="shared" si="27"/>
        <v>#REF!</v>
      </c>
      <c r="HH23" s="41" t="e">
        <f t="shared" si="27"/>
        <v>#REF!</v>
      </c>
      <c r="HI23" s="41" t="e">
        <f t="shared" si="27"/>
        <v>#REF!</v>
      </c>
      <c r="HJ23" s="41" t="e">
        <f t="shared" si="27"/>
        <v>#REF!</v>
      </c>
    </row>
    <row r="24" spans="1:218" ht="14.4" x14ac:dyDescent="0.3">
      <c r="A24" s="42">
        <v>21</v>
      </c>
      <c r="B24" s="43" t="e">
        <f>'CMM2 - AUX CALC'!$V$67</f>
        <v>#REF!</v>
      </c>
      <c r="W24" s="41" t="e">
        <f>$B24/(_xlfn.SINGLE(PrazoConcessao)*12-W$3+1)</f>
        <v>#REF!</v>
      </c>
      <c r="X24" s="41" t="e">
        <f t="shared" si="28"/>
        <v>#REF!</v>
      </c>
      <c r="Y24" s="41" t="e">
        <f t="shared" si="28"/>
        <v>#REF!</v>
      </c>
      <c r="Z24" s="41" t="e">
        <f t="shared" si="28"/>
        <v>#REF!</v>
      </c>
      <c r="AA24" s="41" t="e">
        <f t="shared" si="28"/>
        <v>#REF!</v>
      </c>
      <c r="AB24" s="41" t="e">
        <f t="shared" si="28"/>
        <v>#REF!</v>
      </c>
      <c r="AC24" s="41" t="e">
        <f t="shared" si="28"/>
        <v>#REF!</v>
      </c>
      <c r="AD24" s="41" t="e">
        <f t="shared" si="28"/>
        <v>#REF!</v>
      </c>
      <c r="AE24" s="41" t="e">
        <f t="shared" si="28"/>
        <v>#REF!</v>
      </c>
      <c r="AF24" s="41" t="e">
        <f t="shared" si="28"/>
        <v>#REF!</v>
      </c>
      <c r="AG24" s="41" t="e">
        <f t="shared" si="28"/>
        <v>#REF!</v>
      </c>
      <c r="AH24" s="41" t="e">
        <f t="shared" si="28"/>
        <v>#REF!</v>
      </c>
      <c r="AI24" s="41" t="e">
        <f t="shared" si="28"/>
        <v>#REF!</v>
      </c>
      <c r="AJ24" s="41" t="e">
        <f t="shared" si="21"/>
        <v>#REF!</v>
      </c>
      <c r="AK24" s="41" t="e">
        <f t="shared" si="21"/>
        <v>#REF!</v>
      </c>
      <c r="AL24" s="41" t="e">
        <f t="shared" si="21"/>
        <v>#REF!</v>
      </c>
      <c r="AM24" s="41" t="e">
        <f t="shared" si="21"/>
        <v>#REF!</v>
      </c>
      <c r="AN24" s="41" t="e">
        <f t="shared" si="21"/>
        <v>#REF!</v>
      </c>
      <c r="AO24" s="41" t="e">
        <f t="shared" si="21"/>
        <v>#REF!</v>
      </c>
      <c r="AP24" s="41" t="e">
        <f t="shared" si="21"/>
        <v>#REF!</v>
      </c>
      <c r="AQ24" s="41" t="e">
        <f t="shared" si="21"/>
        <v>#REF!</v>
      </c>
      <c r="AR24" s="41" t="e">
        <f t="shared" si="21"/>
        <v>#REF!</v>
      </c>
      <c r="AS24" s="41" t="e">
        <f t="shared" si="21"/>
        <v>#REF!</v>
      </c>
      <c r="AT24" s="41" t="e">
        <f t="shared" si="21"/>
        <v>#REF!</v>
      </c>
      <c r="AU24" s="41" t="e">
        <f t="shared" si="21"/>
        <v>#REF!</v>
      </c>
      <c r="AV24" s="41" t="e">
        <f t="shared" si="21"/>
        <v>#REF!</v>
      </c>
      <c r="AW24" s="41" t="e">
        <f t="shared" si="21"/>
        <v>#REF!</v>
      </c>
      <c r="AX24" s="41" t="e">
        <f t="shared" si="21"/>
        <v>#REF!</v>
      </c>
      <c r="AY24" s="41" t="e">
        <f t="shared" si="29"/>
        <v>#REF!</v>
      </c>
      <c r="AZ24" s="41" t="e">
        <f t="shared" si="29"/>
        <v>#REF!</v>
      </c>
      <c r="BA24" s="41" t="e">
        <f t="shared" si="29"/>
        <v>#REF!</v>
      </c>
      <c r="BB24" s="41" t="e">
        <f t="shared" si="29"/>
        <v>#REF!</v>
      </c>
      <c r="BC24" s="41" t="e">
        <f t="shared" si="29"/>
        <v>#REF!</v>
      </c>
      <c r="BD24" s="41" t="e">
        <f t="shared" si="29"/>
        <v>#REF!</v>
      </c>
      <c r="BE24" s="41" t="e">
        <f t="shared" si="29"/>
        <v>#REF!</v>
      </c>
      <c r="BF24" s="41" t="e">
        <f t="shared" si="29"/>
        <v>#REF!</v>
      </c>
      <c r="BG24" s="41" t="e">
        <f t="shared" si="29"/>
        <v>#REF!</v>
      </c>
      <c r="BH24" s="41" t="e">
        <f t="shared" si="29"/>
        <v>#REF!</v>
      </c>
      <c r="BI24" s="41" t="e">
        <f t="shared" si="29"/>
        <v>#REF!</v>
      </c>
      <c r="BJ24" s="41" t="e">
        <f t="shared" si="29"/>
        <v>#REF!</v>
      </c>
      <c r="BK24" s="41" t="e">
        <f t="shared" si="29"/>
        <v>#REF!</v>
      </c>
      <c r="BL24" s="41" t="e">
        <f t="shared" si="29"/>
        <v>#REF!</v>
      </c>
      <c r="BM24" s="41" t="e">
        <f t="shared" si="29"/>
        <v>#REF!</v>
      </c>
      <c r="BN24" s="41" t="e">
        <f t="shared" si="29"/>
        <v>#REF!</v>
      </c>
      <c r="BO24" s="41" t="e">
        <f t="shared" si="22"/>
        <v>#REF!</v>
      </c>
      <c r="BP24" s="41" t="e">
        <f t="shared" si="22"/>
        <v>#REF!</v>
      </c>
      <c r="BQ24" s="41" t="e">
        <f t="shared" si="22"/>
        <v>#REF!</v>
      </c>
      <c r="BR24" s="41" t="e">
        <f t="shared" si="22"/>
        <v>#REF!</v>
      </c>
      <c r="BS24" s="41" t="e">
        <f t="shared" si="22"/>
        <v>#REF!</v>
      </c>
      <c r="BT24" s="41" t="e">
        <f t="shared" si="22"/>
        <v>#REF!</v>
      </c>
      <c r="BU24" s="41" t="e">
        <f t="shared" si="22"/>
        <v>#REF!</v>
      </c>
      <c r="BV24" s="41" t="e">
        <f t="shared" si="22"/>
        <v>#REF!</v>
      </c>
      <c r="BW24" s="41" t="e">
        <f t="shared" si="22"/>
        <v>#REF!</v>
      </c>
      <c r="BX24" s="41" t="e">
        <f t="shared" si="22"/>
        <v>#REF!</v>
      </c>
      <c r="BY24" s="41" t="e">
        <f t="shared" si="22"/>
        <v>#REF!</v>
      </c>
      <c r="BZ24" s="41" t="e">
        <f t="shared" si="22"/>
        <v>#REF!</v>
      </c>
      <c r="CA24" s="41" t="e">
        <f t="shared" si="22"/>
        <v>#REF!</v>
      </c>
      <c r="CB24" s="41" t="e">
        <f t="shared" si="22"/>
        <v>#REF!</v>
      </c>
      <c r="CC24" s="41" t="e">
        <f t="shared" si="22"/>
        <v>#REF!</v>
      </c>
      <c r="CD24" s="41" t="e">
        <f t="shared" si="22"/>
        <v>#REF!</v>
      </c>
      <c r="CE24" s="41" t="e">
        <f t="shared" si="23"/>
        <v>#REF!</v>
      </c>
      <c r="CF24" s="41" t="e">
        <f t="shared" si="23"/>
        <v>#REF!</v>
      </c>
      <c r="CG24" s="41" t="e">
        <f t="shared" si="23"/>
        <v>#REF!</v>
      </c>
      <c r="CH24" s="41" t="e">
        <f t="shared" si="23"/>
        <v>#REF!</v>
      </c>
      <c r="CI24" s="41" t="e">
        <f t="shared" si="23"/>
        <v>#REF!</v>
      </c>
      <c r="CJ24" s="41" t="e">
        <f t="shared" si="23"/>
        <v>#REF!</v>
      </c>
      <c r="CK24" s="41" t="e">
        <f t="shared" si="23"/>
        <v>#REF!</v>
      </c>
      <c r="CL24" s="41" t="e">
        <f t="shared" si="23"/>
        <v>#REF!</v>
      </c>
      <c r="CM24" s="41" t="e">
        <f t="shared" si="23"/>
        <v>#REF!</v>
      </c>
      <c r="CN24" s="41" t="e">
        <f t="shared" si="23"/>
        <v>#REF!</v>
      </c>
      <c r="CO24" s="41" t="e">
        <f t="shared" si="23"/>
        <v>#REF!</v>
      </c>
      <c r="CP24" s="41" t="e">
        <f t="shared" si="23"/>
        <v>#REF!</v>
      </c>
      <c r="CQ24" s="41" t="e">
        <f t="shared" si="23"/>
        <v>#REF!</v>
      </c>
      <c r="CR24" s="41" t="e">
        <f t="shared" si="23"/>
        <v>#REF!</v>
      </c>
      <c r="CS24" s="41" t="e">
        <f t="shared" si="23"/>
        <v>#REF!</v>
      </c>
      <c r="CT24" s="41" t="e">
        <f t="shared" si="23"/>
        <v>#REF!</v>
      </c>
      <c r="CU24" s="41" t="e">
        <f t="shared" si="30"/>
        <v>#REF!</v>
      </c>
      <c r="CV24" s="41" t="e">
        <f t="shared" si="30"/>
        <v>#REF!</v>
      </c>
      <c r="CW24" s="41" t="e">
        <f t="shared" si="30"/>
        <v>#REF!</v>
      </c>
      <c r="CX24" s="41" t="e">
        <f t="shared" si="30"/>
        <v>#REF!</v>
      </c>
      <c r="CY24" s="41" t="e">
        <f t="shared" si="30"/>
        <v>#REF!</v>
      </c>
      <c r="CZ24" s="41" t="e">
        <f t="shared" si="30"/>
        <v>#REF!</v>
      </c>
      <c r="DA24" s="41" t="e">
        <f t="shared" si="30"/>
        <v>#REF!</v>
      </c>
      <c r="DB24" s="41" t="e">
        <f t="shared" si="30"/>
        <v>#REF!</v>
      </c>
      <c r="DC24" s="41" t="e">
        <f t="shared" si="30"/>
        <v>#REF!</v>
      </c>
      <c r="DD24" s="41" t="e">
        <f t="shared" si="30"/>
        <v>#REF!</v>
      </c>
      <c r="DE24" s="41" t="e">
        <f t="shared" si="30"/>
        <v>#REF!</v>
      </c>
      <c r="DF24" s="41" t="e">
        <f t="shared" si="30"/>
        <v>#REF!</v>
      </c>
      <c r="DG24" s="41" t="e">
        <f t="shared" si="30"/>
        <v>#REF!</v>
      </c>
      <c r="DH24" s="41" t="e">
        <f t="shared" si="30"/>
        <v>#REF!</v>
      </c>
      <c r="DI24" s="41" t="e">
        <f t="shared" si="30"/>
        <v>#REF!</v>
      </c>
      <c r="DJ24" s="41" t="e">
        <f t="shared" si="30"/>
        <v>#REF!</v>
      </c>
      <c r="DK24" s="41" t="e">
        <f t="shared" si="24"/>
        <v>#REF!</v>
      </c>
      <c r="DL24" s="41" t="e">
        <f t="shared" si="24"/>
        <v>#REF!</v>
      </c>
      <c r="DM24" s="41" t="e">
        <f t="shared" si="24"/>
        <v>#REF!</v>
      </c>
      <c r="DN24" s="41" t="e">
        <f t="shared" si="24"/>
        <v>#REF!</v>
      </c>
      <c r="DO24" s="41" t="e">
        <f t="shared" si="24"/>
        <v>#REF!</v>
      </c>
      <c r="DP24" s="41" t="e">
        <f t="shared" si="24"/>
        <v>#REF!</v>
      </c>
      <c r="DQ24" s="41" t="e">
        <f t="shared" si="24"/>
        <v>#REF!</v>
      </c>
      <c r="DR24" s="41" t="e">
        <f t="shared" si="24"/>
        <v>#REF!</v>
      </c>
      <c r="DS24" s="41" t="e">
        <f t="shared" si="24"/>
        <v>#REF!</v>
      </c>
      <c r="DT24" s="41" t="e">
        <f t="shared" si="24"/>
        <v>#REF!</v>
      </c>
      <c r="DU24" s="41" t="e">
        <f t="shared" si="24"/>
        <v>#REF!</v>
      </c>
      <c r="DV24" s="41" t="e">
        <f t="shared" si="24"/>
        <v>#REF!</v>
      </c>
      <c r="DW24" s="41" t="e">
        <f t="shared" si="24"/>
        <v>#REF!</v>
      </c>
      <c r="DX24" s="41" t="e">
        <f t="shared" si="24"/>
        <v>#REF!</v>
      </c>
      <c r="DY24" s="41" t="e">
        <f t="shared" si="24"/>
        <v>#REF!</v>
      </c>
      <c r="DZ24" s="41" t="e">
        <f t="shared" si="24"/>
        <v>#REF!</v>
      </c>
      <c r="EA24" s="41" t="e">
        <f t="shared" si="31"/>
        <v>#REF!</v>
      </c>
      <c r="EB24" s="41" t="e">
        <f t="shared" si="31"/>
        <v>#REF!</v>
      </c>
      <c r="EC24" s="41" t="e">
        <f t="shared" si="31"/>
        <v>#REF!</v>
      </c>
      <c r="ED24" s="41" t="e">
        <f t="shared" si="31"/>
        <v>#REF!</v>
      </c>
      <c r="EE24" s="41" t="e">
        <f t="shared" si="31"/>
        <v>#REF!</v>
      </c>
      <c r="EF24" s="41" t="e">
        <f t="shared" si="31"/>
        <v>#REF!</v>
      </c>
      <c r="EG24" s="41" t="e">
        <f t="shared" si="31"/>
        <v>#REF!</v>
      </c>
      <c r="EH24" s="41" t="e">
        <f t="shared" si="31"/>
        <v>#REF!</v>
      </c>
      <c r="EI24" s="41" t="e">
        <f t="shared" si="31"/>
        <v>#REF!</v>
      </c>
      <c r="EJ24" s="41" t="e">
        <f t="shared" si="31"/>
        <v>#REF!</v>
      </c>
      <c r="EK24" s="41" t="e">
        <f t="shared" si="31"/>
        <v>#REF!</v>
      </c>
      <c r="EL24" s="41" t="e">
        <f t="shared" si="31"/>
        <v>#REF!</v>
      </c>
      <c r="EM24" s="41" t="e">
        <f t="shared" si="31"/>
        <v>#REF!</v>
      </c>
      <c r="EN24" s="41" t="e">
        <f t="shared" si="31"/>
        <v>#REF!</v>
      </c>
      <c r="EO24" s="41" t="e">
        <f t="shared" si="31"/>
        <v>#REF!</v>
      </c>
      <c r="EP24" s="41" t="e">
        <f t="shared" si="31"/>
        <v>#REF!</v>
      </c>
      <c r="EQ24" s="41" t="e">
        <f t="shared" si="25"/>
        <v>#REF!</v>
      </c>
      <c r="ER24" s="41" t="e">
        <f t="shared" si="25"/>
        <v>#REF!</v>
      </c>
      <c r="ES24" s="41" t="e">
        <f t="shared" si="25"/>
        <v>#REF!</v>
      </c>
      <c r="ET24" s="41" t="e">
        <f t="shared" si="25"/>
        <v>#REF!</v>
      </c>
      <c r="EU24" s="41" t="e">
        <f t="shared" si="25"/>
        <v>#REF!</v>
      </c>
      <c r="EV24" s="41" t="e">
        <f t="shared" si="25"/>
        <v>#REF!</v>
      </c>
      <c r="EW24" s="41" t="e">
        <f t="shared" si="25"/>
        <v>#REF!</v>
      </c>
      <c r="EX24" s="41" t="e">
        <f t="shared" si="25"/>
        <v>#REF!</v>
      </c>
      <c r="EY24" s="41" t="e">
        <f t="shared" si="25"/>
        <v>#REF!</v>
      </c>
      <c r="EZ24" s="41" t="e">
        <f t="shared" si="25"/>
        <v>#REF!</v>
      </c>
      <c r="FA24" s="41" t="e">
        <f t="shared" si="25"/>
        <v>#REF!</v>
      </c>
      <c r="FB24" s="41" t="e">
        <f t="shared" si="25"/>
        <v>#REF!</v>
      </c>
      <c r="FC24" s="41" t="e">
        <f t="shared" si="25"/>
        <v>#REF!</v>
      </c>
      <c r="FD24" s="41" t="e">
        <f t="shared" si="25"/>
        <v>#REF!</v>
      </c>
      <c r="FE24" s="41" t="e">
        <f t="shared" si="25"/>
        <v>#REF!</v>
      </c>
      <c r="FF24" s="41" t="e">
        <f t="shared" si="25"/>
        <v>#REF!</v>
      </c>
      <c r="FG24" s="41" t="e">
        <f t="shared" si="32"/>
        <v>#REF!</v>
      </c>
      <c r="FH24" s="41" t="e">
        <f t="shared" si="32"/>
        <v>#REF!</v>
      </c>
      <c r="FI24" s="41" t="e">
        <f t="shared" si="32"/>
        <v>#REF!</v>
      </c>
      <c r="FJ24" s="41" t="e">
        <f t="shared" si="32"/>
        <v>#REF!</v>
      </c>
      <c r="FK24" s="41" t="e">
        <f t="shared" si="32"/>
        <v>#REF!</v>
      </c>
      <c r="FL24" s="41" t="e">
        <f t="shared" si="32"/>
        <v>#REF!</v>
      </c>
      <c r="FM24" s="41" t="e">
        <f t="shared" si="32"/>
        <v>#REF!</v>
      </c>
      <c r="FN24" s="41" t="e">
        <f t="shared" si="32"/>
        <v>#REF!</v>
      </c>
      <c r="FO24" s="41" t="e">
        <f t="shared" si="32"/>
        <v>#REF!</v>
      </c>
      <c r="FP24" s="41" t="e">
        <f t="shared" si="32"/>
        <v>#REF!</v>
      </c>
      <c r="FQ24" s="41" t="e">
        <f t="shared" si="32"/>
        <v>#REF!</v>
      </c>
      <c r="FR24" s="41" t="e">
        <f t="shared" si="32"/>
        <v>#REF!</v>
      </c>
      <c r="FS24" s="41" t="e">
        <f t="shared" si="32"/>
        <v>#REF!</v>
      </c>
      <c r="FT24" s="41" t="e">
        <f t="shared" si="32"/>
        <v>#REF!</v>
      </c>
      <c r="FU24" s="41" t="e">
        <f t="shared" si="32"/>
        <v>#REF!</v>
      </c>
      <c r="FV24" s="41" t="e">
        <f t="shared" si="32"/>
        <v>#REF!</v>
      </c>
      <c r="FW24" s="41" t="e">
        <f t="shared" si="26"/>
        <v>#REF!</v>
      </c>
      <c r="FX24" s="41" t="e">
        <f t="shared" si="26"/>
        <v>#REF!</v>
      </c>
      <c r="FY24" s="41" t="e">
        <f t="shared" si="26"/>
        <v>#REF!</v>
      </c>
      <c r="FZ24" s="41" t="e">
        <f t="shared" si="26"/>
        <v>#REF!</v>
      </c>
      <c r="GA24" s="41" t="e">
        <f t="shared" si="26"/>
        <v>#REF!</v>
      </c>
      <c r="GB24" s="41" t="e">
        <f t="shared" si="26"/>
        <v>#REF!</v>
      </c>
      <c r="GC24" s="41" t="e">
        <f t="shared" si="26"/>
        <v>#REF!</v>
      </c>
      <c r="GD24" s="41" t="e">
        <f t="shared" si="26"/>
        <v>#REF!</v>
      </c>
      <c r="GE24" s="41" t="e">
        <f t="shared" si="26"/>
        <v>#REF!</v>
      </c>
      <c r="GF24" s="41" t="e">
        <f t="shared" si="26"/>
        <v>#REF!</v>
      </c>
      <c r="GG24" s="41" t="e">
        <f t="shared" si="26"/>
        <v>#REF!</v>
      </c>
      <c r="GH24" s="41" t="e">
        <f t="shared" si="26"/>
        <v>#REF!</v>
      </c>
      <c r="GI24" s="41" t="e">
        <f t="shared" si="26"/>
        <v>#REF!</v>
      </c>
      <c r="GJ24" s="41" t="e">
        <f t="shared" si="26"/>
        <v>#REF!</v>
      </c>
      <c r="GK24" s="41" t="e">
        <f t="shared" si="26"/>
        <v>#REF!</v>
      </c>
      <c r="GL24" s="41" t="e">
        <f t="shared" si="26"/>
        <v>#REF!</v>
      </c>
      <c r="GM24" s="41" t="e">
        <f t="shared" si="33"/>
        <v>#REF!</v>
      </c>
      <c r="GN24" s="41" t="e">
        <f t="shared" si="33"/>
        <v>#REF!</v>
      </c>
      <c r="GO24" s="41" t="e">
        <f t="shared" si="33"/>
        <v>#REF!</v>
      </c>
      <c r="GP24" s="41" t="e">
        <f t="shared" si="33"/>
        <v>#REF!</v>
      </c>
      <c r="GQ24" s="41" t="e">
        <f t="shared" si="33"/>
        <v>#REF!</v>
      </c>
      <c r="GR24" s="41" t="e">
        <f t="shared" si="33"/>
        <v>#REF!</v>
      </c>
      <c r="GS24" s="41" t="e">
        <f t="shared" si="33"/>
        <v>#REF!</v>
      </c>
      <c r="GT24" s="41" t="e">
        <f t="shared" si="33"/>
        <v>#REF!</v>
      </c>
      <c r="GU24" s="41" t="e">
        <f t="shared" si="33"/>
        <v>#REF!</v>
      </c>
      <c r="GV24" s="41" t="e">
        <f t="shared" si="33"/>
        <v>#REF!</v>
      </c>
      <c r="GW24" s="41" t="e">
        <f t="shared" si="33"/>
        <v>#REF!</v>
      </c>
      <c r="GX24" s="41" t="e">
        <f t="shared" si="33"/>
        <v>#REF!</v>
      </c>
      <c r="GY24" s="41" t="e">
        <f t="shared" si="33"/>
        <v>#REF!</v>
      </c>
      <c r="GZ24" s="41" t="e">
        <f t="shared" si="33"/>
        <v>#REF!</v>
      </c>
      <c r="HA24" s="41" t="e">
        <f t="shared" si="33"/>
        <v>#REF!</v>
      </c>
      <c r="HB24" s="41" t="e">
        <f t="shared" si="33"/>
        <v>#REF!</v>
      </c>
      <c r="HC24" s="41" t="e">
        <f t="shared" si="27"/>
        <v>#REF!</v>
      </c>
      <c r="HD24" s="41" t="e">
        <f t="shared" si="27"/>
        <v>#REF!</v>
      </c>
      <c r="HE24" s="41" t="e">
        <f t="shared" si="27"/>
        <v>#REF!</v>
      </c>
      <c r="HF24" s="41" t="e">
        <f t="shared" si="27"/>
        <v>#REF!</v>
      </c>
      <c r="HG24" s="41" t="e">
        <f t="shared" si="27"/>
        <v>#REF!</v>
      </c>
      <c r="HH24" s="41" t="e">
        <f t="shared" si="27"/>
        <v>#REF!</v>
      </c>
      <c r="HI24" s="41" t="e">
        <f t="shared" si="27"/>
        <v>#REF!</v>
      </c>
      <c r="HJ24" s="41" t="e">
        <f t="shared" si="27"/>
        <v>#REF!</v>
      </c>
    </row>
    <row r="25" spans="1:218" ht="14.4" x14ac:dyDescent="0.3">
      <c r="A25" s="42">
        <v>22</v>
      </c>
      <c r="B25" s="43" t="e">
        <f>'CMM2 - AUX CALC'!$W$67</f>
        <v>#REF!</v>
      </c>
      <c r="X25" s="41" t="e">
        <f>$B25/(_xlfn.SINGLE(PrazoConcessao)*12-X$3+1)</f>
        <v>#REF!</v>
      </c>
      <c r="Y25" s="41" t="e">
        <f t="shared" si="28"/>
        <v>#REF!</v>
      </c>
      <c r="Z25" s="41" t="e">
        <f t="shared" si="28"/>
        <v>#REF!</v>
      </c>
      <c r="AA25" s="41" t="e">
        <f t="shared" si="28"/>
        <v>#REF!</v>
      </c>
      <c r="AB25" s="41" t="e">
        <f t="shared" si="28"/>
        <v>#REF!</v>
      </c>
      <c r="AC25" s="41" t="e">
        <f t="shared" si="28"/>
        <v>#REF!</v>
      </c>
      <c r="AD25" s="41" t="e">
        <f t="shared" si="28"/>
        <v>#REF!</v>
      </c>
      <c r="AE25" s="41" t="e">
        <f t="shared" si="28"/>
        <v>#REF!</v>
      </c>
      <c r="AF25" s="41" t="e">
        <f t="shared" si="28"/>
        <v>#REF!</v>
      </c>
      <c r="AG25" s="41" t="e">
        <f t="shared" si="28"/>
        <v>#REF!</v>
      </c>
      <c r="AH25" s="41" t="e">
        <f t="shared" si="28"/>
        <v>#REF!</v>
      </c>
      <c r="AI25" s="41" t="e">
        <f t="shared" si="28"/>
        <v>#REF!</v>
      </c>
      <c r="AJ25" s="41" t="e">
        <f t="shared" si="21"/>
        <v>#REF!</v>
      </c>
      <c r="AK25" s="41" t="e">
        <f t="shared" si="21"/>
        <v>#REF!</v>
      </c>
      <c r="AL25" s="41" t="e">
        <f t="shared" si="21"/>
        <v>#REF!</v>
      </c>
      <c r="AM25" s="41" t="e">
        <f t="shared" si="21"/>
        <v>#REF!</v>
      </c>
      <c r="AN25" s="41" t="e">
        <f t="shared" si="21"/>
        <v>#REF!</v>
      </c>
      <c r="AO25" s="41" t="e">
        <f t="shared" si="21"/>
        <v>#REF!</v>
      </c>
      <c r="AP25" s="41" t="e">
        <f t="shared" si="21"/>
        <v>#REF!</v>
      </c>
      <c r="AQ25" s="41" t="e">
        <f t="shared" si="21"/>
        <v>#REF!</v>
      </c>
      <c r="AR25" s="41" t="e">
        <f t="shared" si="21"/>
        <v>#REF!</v>
      </c>
      <c r="AS25" s="41" t="e">
        <f t="shared" si="21"/>
        <v>#REF!</v>
      </c>
      <c r="AT25" s="41" t="e">
        <f t="shared" si="21"/>
        <v>#REF!</v>
      </c>
      <c r="AU25" s="41" t="e">
        <f t="shared" si="21"/>
        <v>#REF!</v>
      </c>
      <c r="AV25" s="41" t="e">
        <f t="shared" si="21"/>
        <v>#REF!</v>
      </c>
      <c r="AW25" s="41" t="e">
        <f t="shared" si="21"/>
        <v>#REF!</v>
      </c>
      <c r="AX25" s="41" t="e">
        <f t="shared" si="21"/>
        <v>#REF!</v>
      </c>
      <c r="AY25" s="41" t="e">
        <f t="shared" si="29"/>
        <v>#REF!</v>
      </c>
      <c r="AZ25" s="41" t="e">
        <f t="shared" si="29"/>
        <v>#REF!</v>
      </c>
      <c r="BA25" s="41" t="e">
        <f t="shared" si="29"/>
        <v>#REF!</v>
      </c>
      <c r="BB25" s="41" t="e">
        <f t="shared" si="29"/>
        <v>#REF!</v>
      </c>
      <c r="BC25" s="41" t="e">
        <f t="shared" si="29"/>
        <v>#REF!</v>
      </c>
      <c r="BD25" s="41" t="e">
        <f t="shared" si="29"/>
        <v>#REF!</v>
      </c>
      <c r="BE25" s="41" t="e">
        <f t="shared" si="29"/>
        <v>#REF!</v>
      </c>
      <c r="BF25" s="41" t="e">
        <f t="shared" si="29"/>
        <v>#REF!</v>
      </c>
      <c r="BG25" s="41" t="e">
        <f t="shared" si="29"/>
        <v>#REF!</v>
      </c>
      <c r="BH25" s="41" t="e">
        <f t="shared" si="29"/>
        <v>#REF!</v>
      </c>
      <c r="BI25" s="41" t="e">
        <f t="shared" si="29"/>
        <v>#REF!</v>
      </c>
      <c r="BJ25" s="41" t="e">
        <f t="shared" si="29"/>
        <v>#REF!</v>
      </c>
      <c r="BK25" s="41" t="e">
        <f t="shared" si="29"/>
        <v>#REF!</v>
      </c>
      <c r="BL25" s="41" t="e">
        <f t="shared" si="29"/>
        <v>#REF!</v>
      </c>
      <c r="BM25" s="41" t="e">
        <f t="shared" si="29"/>
        <v>#REF!</v>
      </c>
      <c r="BN25" s="41" t="e">
        <f t="shared" si="29"/>
        <v>#REF!</v>
      </c>
      <c r="BO25" s="41" t="e">
        <f t="shared" si="22"/>
        <v>#REF!</v>
      </c>
      <c r="BP25" s="41" t="e">
        <f t="shared" si="22"/>
        <v>#REF!</v>
      </c>
      <c r="BQ25" s="41" t="e">
        <f t="shared" si="22"/>
        <v>#REF!</v>
      </c>
      <c r="BR25" s="41" t="e">
        <f t="shared" si="22"/>
        <v>#REF!</v>
      </c>
      <c r="BS25" s="41" t="e">
        <f t="shared" si="22"/>
        <v>#REF!</v>
      </c>
      <c r="BT25" s="41" t="e">
        <f t="shared" si="22"/>
        <v>#REF!</v>
      </c>
      <c r="BU25" s="41" t="e">
        <f t="shared" si="22"/>
        <v>#REF!</v>
      </c>
      <c r="BV25" s="41" t="e">
        <f t="shared" si="22"/>
        <v>#REF!</v>
      </c>
      <c r="BW25" s="41" t="e">
        <f t="shared" si="22"/>
        <v>#REF!</v>
      </c>
      <c r="BX25" s="41" t="e">
        <f t="shared" si="22"/>
        <v>#REF!</v>
      </c>
      <c r="BY25" s="41" t="e">
        <f t="shared" si="22"/>
        <v>#REF!</v>
      </c>
      <c r="BZ25" s="41" t="e">
        <f t="shared" si="22"/>
        <v>#REF!</v>
      </c>
      <c r="CA25" s="41" t="e">
        <f t="shared" si="22"/>
        <v>#REF!</v>
      </c>
      <c r="CB25" s="41" t="e">
        <f t="shared" si="22"/>
        <v>#REF!</v>
      </c>
      <c r="CC25" s="41" t="e">
        <f t="shared" si="22"/>
        <v>#REF!</v>
      </c>
      <c r="CD25" s="41" t="e">
        <f t="shared" si="22"/>
        <v>#REF!</v>
      </c>
      <c r="CE25" s="41" t="e">
        <f t="shared" si="23"/>
        <v>#REF!</v>
      </c>
      <c r="CF25" s="41" t="e">
        <f t="shared" si="23"/>
        <v>#REF!</v>
      </c>
      <c r="CG25" s="41" t="e">
        <f t="shared" si="23"/>
        <v>#REF!</v>
      </c>
      <c r="CH25" s="41" t="e">
        <f t="shared" si="23"/>
        <v>#REF!</v>
      </c>
      <c r="CI25" s="41" t="e">
        <f t="shared" si="23"/>
        <v>#REF!</v>
      </c>
      <c r="CJ25" s="41" t="e">
        <f t="shared" si="23"/>
        <v>#REF!</v>
      </c>
      <c r="CK25" s="41" t="e">
        <f t="shared" si="23"/>
        <v>#REF!</v>
      </c>
      <c r="CL25" s="41" t="e">
        <f t="shared" si="23"/>
        <v>#REF!</v>
      </c>
      <c r="CM25" s="41" t="e">
        <f t="shared" si="23"/>
        <v>#REF!</v>
      </c>
      <c r="CN25" s="41" t="e">
        <f t="shared" si="23"/>
        <v>#REF!</v>
      </c>
      <c r="CO25" s="41" t="e">
        <f t="shared" si="23"/>
        <v>#REF!</v>
      </c>
      <c r="CP25" s="41" t="e">
        <f t="shared" si="23"/>
        <v>#REF!</v>
      </c>
      <c r="CQ25" s="41" t="e">
        <f t="shared" si="23"/>
        <v>#REF!</v>
      </c>
      <c r="CR25" s="41" t="e">
        <f t="shared" si="23"/>
        <v>#REF!</v>
      </c>
      <c r="CS25" s="41" t="e">
        <f t="shared" si="23"/>
        <v>#REF!</v>
      </c>
      <c r="CT25" s="41" t="e">
        <f t="shared" si="23"/>
        <v>#REF!</v>
      </c>
      <c r="CU25" s="41" t="e">
        <f t="shared" si="30"/>
        <v>#REF!</v>
      </c>
      <c r="CV25" s="41" t="e">
        <f t="shared" si="30"/>
        <v>#REF!</v>
      </c>
      <c r="CW25" s="41" t="e">
        <f t="shared" si="30"/>
        <v>#REF!</v>
      </c>
      <c r="CX25" s="41" t="e">
        <f t="shared" si="30"/>
        <v>#REF!</v>
      </c>
      <c r="CY25" s="41" t="e">
        <f t="shared" si="30"/>
        <v>#REF!</v>
      </c>
      <c r="CZ25" s="41" t="e">
        <f t="shared" si="30"/>
        <v>#REF!</v>
      </c>
      <c r="DA25" s="41" t="e">
        <f t="shared" si="30"/>
        <v>#REF!</v>
      </c>
      <c r="DB25" s="41" t="e">
        <f t="shared" si="30"/>
        <v>#REF!</v>
      </c>
      <c r="DC25" s="41" t="e">
        <f t="shared" si="30"/>
        <v>#REF!</v>
      </c>
      <c r="DD25" s="41" t="e">
        <f t="shared" si="30"/>
        <v>#REF!</v>
      </c>
      <c r="DE25" s="41" t="e">
        <f t="shared" si="30"/>
        <v>#REF!</v>
      </c>
      <c r="DF25" s="41" t="e">
        <f t="shared" si="30"/>
        <v>#REF!</v>
      </c>
      <c r="DG25" s="41" t="e">
        <f t="shared" si="30"/>
        <v>#REF!</v>
      </c>
      <c r="DH25" s="41" t="e">
        <f t="shared" si="30"/>
        <v>#REF!</v>
      </c>
      <c r="DI25" s="41" t="e">
        <f t="shared" si="30"/>
        <v>#REF!</v>
      </c>
      <c r="DJ25" s="41" t="e">
        <f t="shared" si="30"/>
        <v>#REF!</v>
      </c>
      <c r="DK25" s="41" t="e">
        <f t="shared" si="24"/>
        <v>#REF!</v>
      </c>
      <c r="DL25" s="41" t="e">
        <f t="shared" si="24"/>
        <v>#REF!</v>
      </c>
      <c r="DM25" s="41" t="e">
        <f t="shared" si="24"/>
        <v>#REF!</v>
      </c>
      <c r="DN25" s="41" t="e">
        <f t="shared" si="24"/>
        <v>#REF!</v>
      </c>
      <c r="DO25" s="41" t="e">
        <f t="shared" si="24"/>
        <v>#REF!</v>
      </c>
      <c r="DP25" s="41" t="e">
        <f t="shared" si="24"/>
        <v>#REF!</v>
      </c>
      <c r="DQ25" s="41" t="e">
        <f t="shared" si="24"/>
        <v>#REF!</v>
      </c>
      <c r="DR25" s="41" t="e">
        <f t="shared" si="24"/>
        <v>#REF!</v>
      </c>
      <c r="DS25" s="41" t="e">
        <f t="shared" si="24"/>
        <v>#REF!</v>
      </c>
      <c r="DT25" s="41" t="e">
        <f t="shared" si="24"/>
        <v>#REF!</v>
      </c>
      <c r="DU25" s="41" t="e">
        <f t="shared" si="24"/>
        <v>#REF!</v>
      </c>
      <c r="DV25" s="41" t="e">
        <f t="shared" si="24"/>
        <v>#REF!</v>
      </c>
      <c r="DW25" s="41" t="e">
        <f t="shared" si="24"/>
        <v>#REF!</v>
      </c>
      <c r="DX25" s="41" t="e">
        <f t="shared" si="24"/>
        <v>#REF!</v>
      </c>
      <c r="DY25" s="41" t="e">
        <f t="shared" si="24"/>
        <v>#REF!</v>
      </c>
      <c r="DZ25" s="41" t="e">
        <f t="shared" si="24"/>
        <v>#REF!</v>
      </c>
      <c r="EA25" s="41" t="e">
        <f t="shared" si="31"/>
        <v>#REF!</v>
      </c>
      <c r="EB25" s="41" t="e">
        <f t="shared" si="31"/>
        <v>#REF!</v>
      </c>
      <c r="EC25" s="41" t="e">
        <f t="shared" si="31"/>
        <v>#REF!</v>
      </c>
      <c r="ED25" s="41" t="e">
        <f t="shared" si="31"/>
        <v>#REF!</v>
      </c>
      <c r="EE25" s="41" t="e">
        <f t="shared" si="31"/>
        <v>#REF!</v>
      </c>
      <c r="EF25" s="41" t="e">
        <f t="shared" si="31"/>
        <v>#REF!</v>
      </c>
      <c r="EG25" s="41" t="e">
        <f t="shared" si="31"/>
        <v>#REF!</v>
      </c>
      <c r="EH25" s="41" t="e">
        <f t="shared" si="31"/>
        <v>#REF!</v>
      </c>
      <c r="EI25" s="41" t="e">
        <f t="shared" si="31"/>
        <v>#REF!</v>
      </c>
      <c r="EJ25" s="41" t="e">
        <f t="shared" si="31"/>
        <v>#REF!</v>
      </c>
      <c r="EK25" s="41" t="e">
        <f t="shared" si="31"/>
        <v>#REF!</v>
      </c>
      <c r="EL25" s="41" t="e">
        <f t="shared" si="31"/>
        <v>#REF!</v>
      </c>
      <c r="EM25" s="41" t="e">
        <f t="shared" si="31"/>
        <v>#REF!</v>
      </c>
      <c r="EN25" s="41" t="e">
        <f t="shared" si="31"/>
        <v>#REF!</v>
      </c>
      <c r="EO25" s="41" t="e">
        <f t="shared" si="31"/>
        <v>#REF!</v>
      </c>
      <c r="EP25" s="41" t="e">
        <f t="shared" si="31"/>
        <v>#REF!</v>
      </c>
      <c r="EQ25" s="41" t="e">
        <f t="shared" si="25"/>
        <v>#REF!</v>
      </c>
      <c r="ER25" s="41" t="e">
        <f t="shared" si="25"/>
        <v>#REF!</v>
      </c>
      <c r="ES25" s="41" t="e">
        <f t="shared" si="25"/>
        <v>#REF!</v>
      </c>
      <c r="ET25" s="41" t="e">
        <f t="shared" si="25"/>
        <v>#REF!</v>
      </c>
      <c r="EU25" s="41" t="e">
        <f t="shared" si="25"/>
        <v>#REF!</v>
      </c>
      <c r="EV25" s="41" t="e">
        <f t="shared" si="25"/>
        <v>#REF!</v>
      </c>
      <c r="EW25" s="41" t="e">
        <f t="shared" si="25"/>
        <v>#REF!</v>
      </c>
      <c r="EX25" s="41" t="e">
        <f t="shared" si="25"/>
        <v>#REF!</v>
      </c>
      <c r="EY25" s="41" t="e">
        <f t="shared" si="25"/>
        <v>#REF!</v>
      </c>
      <c r="EZ25" s="41" t="e">
        <f t="shared" si="25"/>
        <v>#REF!</v>
      </c>
      <c r="FA25" s="41" t="e">
        <f t="shared" si="25"/>
        <v>#REF!</v>
      </c>
      <c r="FB25" s="41" t="e">
        <f t="shared" si="25"/>
        <v>#REF!</v>
      </c>
      <c r="FC25" s="41" t="e">
        <f t="shared" si="25"/>
        <v>#REF!</v>
      </c>
      <c r="FD25" s="41" t="e">
        <f t="shared" si="25"/>
        <v>#REF!</v>
      </c>
      <c r="FE25" s="41" t="e">
        <f t="shared" si="25"/>
        <v>#REF!</v>
      </c>
      <c r="FF25" s="41" t="e">
        <f t="shared" si="25"/>
        <v>#REF!</v>
      </c>
      <c r="FG25" s="41" t="e">
        <f t="shared" si="32"/>
        <v>#REF!</v>
      </c>
      <c r="FH25" s="41" t="e">
        <f t="shared" si="32"/>
        <v>#REF!</v>
      </c>
      <c r="FI25" s="41" t="e">
        <f t="shared" si="32"/>
        <v>#REF!</v>
      </c>
      <c r="FJ25" s="41" t="e">
        <f t="shared" si="32"/>
        <v>#REF!</v>
      </c>
      <c r="FK25" s="41" t="e">
        <f t="shared" si="32"/>
        <v>#REF!</v>
      </c>
      <c r="FL25" s="41" t="e">
        <f t="shared" si="32"/>
        <v>#REF!</v>
      </c>
      <c r="FM25" s="41" t="e">
        <f t="shared" si="32"/>
        <v>#REF!</v>
      </c>
      <c r="FN25" s="41" t="e">
        <f t="shared" si="32"/>
        <v>#REF!</v>
      </c>
      <c r="FO25" s="41" t="e">
        <f t="shared" si="32"/>
        <v>#REF!</v>
      </c>
      <c r="FP25" s="41" t="e">
        <f t="shared" si="32"/>
        <v>#REF!</v>
      </c>
      <c r="FQ25" s="41" t="e">
        <f t="shared" si="32"/>
        <v>#REF!</v>
      </c>
      <c r="FR25" s="41" t="e">
        <f t="shared" si="32"/>
        <v>#REF!</v>
      </c>
      <c r="FS25" s="41" t="e">
        <f t="shared" si="32"/>
        <v>#REF!</v>
      </c>
      <c r="FT25" s="41" t="e">
        <f t="shared" si="32"/>
        <v>#REF!</v>
      </c>
      <c r="FU25" s="41" t="e">
        <f t="shared" si="32"/>
        <v>#REF!</v>
      </c>
      <c r="FV25" s="41" t="e">
        <f t="shared" si="32"/>
        <v>#REF!</v>
      </c>
      <c r="FW25" s="41" t="e">
        <f t="shared" si="26"/>
        <v>#REF!</v>
      </c>
      <c r="FX25" s="41" t="e">
        <f t="shared" si="26"/>
        <v>#REF!</v>
      </c>
      <c r="FY25" s="41" t="e">
        <f t="shared" si="26"/>
        <v>#REF!</v>
      </c>
      <c r="FZ25" s="41" t="e">
        <f t="shared" si="26"/>
        <v>#REF!</v>
      </c>
      <c r="GA25" s="41" t="e">
        <f t="shared" si="26"/>
        <v>#REF!</v>
      </c>
      <c r="GB25" s="41" t="e">
        <f t="shared" si="26"/>
        <v>#REF!</v>
      </c>
      <c r="GC25" s="41" t="e">
        <f t="shared" si="26"/>
        <v>#REF!</v>
      </c>
      <c r="GD25" s="41" t="e">
        <f t="shared" si="26"/>
        <v>#REF!</v>
      </c>
      <c r="GE25" s="41" t="e">
        <f t="shared" si="26"/>
        <v>#REF!</v>
      </c>
      <c r="GF25" s="41" t="e">
        <f t="shared" si="26"/>
        <v>#REF!</v>
      </c>
      <c r="GG25" s="41" t="e">
        <f t="shared" si="26"/>
        <v>#REF!</v>
      </c>
      <c r="GH25" s="41" t="e">
        <f t="shared" si="26"/>
        <v>#REF!</v>
      </c>
      <c r="GI25" s="41" t="e">
        <f t="shared" si="26"/>
        <v>#REF!</v>
      </c>
      <c r="GJ25" s="41" t="e">
        <f t="shared" si="26"/>
        <v>#REF!</v>
      </c>
      <c r="GK25" s="41" t="e">
        <f t="shared" si="26"/>
        <v>#REF!</v>
      </c>
      <c r="GL25" s="41" t="e">
        <f t="shared" si="26"/>
        <v>#REF!</v>
      </c>
      <c r="GM25" s="41" t="e">
        <f t="shared" si="33"/>
        <v>#REF!</v>
      </c>
      <c r="GN25" s="41" t="e">
        <f t="shared" si="33"/>
        <v>#REF!</v>
      </c>
      <c r="GO25" s="41" t="e">
        <f t="shared" si="33"/>
        <v>#REF!</v>
      </c>
      <c r="GP25" s="41" t="e">
        <f t="shared" si="33"/>
        <v>#REF!</v>
      </c>
      <c r="GQ25" s="41" t="e">
        <f t="shared" si="33"/>
        <v>#REF!</v>
      </c>
      <c r="GR25" s="41" t="e">
        <f t="shared" si="33"/>
        <v>#REF!</v>
      </c>
      <c r="GS25" s="41" t="e">
        <f t="shared" si="33"/>
        <v>#REF!</v>
      </c>
      <c r="GT25" s="41" t="e">
        <f t="shared" si="33"/>
        <v>#REF!</v>
      </c>
      <c r="GU25" s="41" t="e">
        <f t="shared" si="33"/>
        <v>#REF!</v>
      </c>
      <c r="GV25" s="41" t="e">
        <f t="shared" si="33"/>
        <v>#REF!</v>
      </c>
      <c r="GW25" s="41" t="e">
        <f t="shared" si="33"/>
        <v>#REF!</v>
      </c>
      <c r="GX25" s="41" t="e">
        <f t="shared" si="33"/>
        <v>#REF!</v>
      </c>
      <c r="GY25" s="41" t="e">
        <f t="shared" si="33"/>
        <v>#REF!</v>
      </c>
      <c r="GZ25" s="41" t="e">
        <f t="shared" si="33"/>
        <v>#REF!</v>
      </c>
      <c r="HA25" s="41" t="e">
        <f t="shared" si="33"/>
        <v>#REF!</v>
      </c>
      <c r="HB25" s="41" t="e">
        <f t="shared" si="33"/>
        <v>#REF!</v>
      </c>
      <c r="HC25" s="41" t="e">
        <f t="shared" si="27"/>
        <v>#REF!</v>
      </c>
      <c r="HD25" s="41" t="e">
        <f t="shared" si="27"/>
        <v>#REF!</v>
      </c>
      <c r="HE25" s="41" t="e">
        <f t="shared" si="27"/>
        <v>#REF!</v>
      </c>
      <c r="HF25" s="41" t="e">
        <f t="shared" si="27"/>
        <v>#REF!</v>
      </c>
      <c r="HG25" s="41" t="e">
        <f t="shared" si="27"/>
        <v>#REF!</v>
      </c>
      <c r="HH25" s="41" t="e">
        <f t="shared" si="27"/>
        <v>#REF!</v>
      </c>
      <c r="HI25" s="41" t="e">
        <f t="shared" si="27"/>
        <v>#REF!</v>
      </c>
      <c r="HJ25" s="41" t="e">
        <f t="shared" si="27"/>
        <v>#REF!</v>
      </c>
    </row>
    <row r="26" spans="1:218" ht="14.4" x14ac:dyDescent="0.3">
      <c r="A26" s="42">
        <v>23</v>
      </c>
      <c r="B26" s="43" t="e">
        <f>'CMM2 - AUX CALC'!$X$67</f>
        <v>#REF!</v>
      </c>
      <c r="Y26" s="41" t="e">
        <f>$B26/(_xlfn.SINGLE(PrazoConcessao)*12-Y$3+1)</f>
        <v>#REF!</v>
      </c>
      <c r="Z26" s="41" t="e">
        <f t="shared" si="28"/>
        <v>#REF!</v>
      </c>
      <c r="AA26" s="41" t="e">
        <f t="shared" si="28"/>
        <v>#REF!</v>
      </c>
      <c r="AB26" s="41" t="e">
        <f t="shared" si="28"/>
        <v>#REF!</v>
      </c>
      <c r="AC26" s="41" t="e">
        <f t="shared" si="28"/>
        <v>#REF!</v>
      </c>
      <c r="AD26" s="41" t="e">
        <f t="shared" si="28"/>
        <v>#REF!</v>
      </c>
      <c r="AE26" s="41" t="e">
        <f t="shared" si="28"/>
        <v>#REF!</v>
      </c>
      <c r="AF26" s="41" t="e">
        <f t="shared" si="28"/>
        <v>#REF!</v>
      </c>
      <c r="AG26" s="41" t="e">
        <f t="shared" si="28"/>
        <v>#REF!</v>
      </c>
      <c r="AH26" s="41" t="e">
        <f t="shared" si="28"/>
        <v>#REF!</v>
      </c>
      <c r="AI26" s="41" t="e">
        <f t="shared" si="28"/>
        <v>#REF!</v>
      </c>
      <c r="AJ26" s="41" t="e">
        <f t="shared" si="21"/>
        <v>#REF!</v>
      </c>
      <c r="AK26" s="41" t="e">
        <f t="shared" si="21"/>
        <v>#REF!</v>
      </c>
      <c r="AL26" s="41" t="e">
        <f t="shared" si="21"/>
        <v>#REF!</v>
      </c>
      <c r="AM26" s="41" t="e">
        <f t="shared" si="21"/>
        <v>#REF!</v>
      </c>
      <c r="AN26" s="41" t="e">
        <f t="shared" si="21"/>
        <v>#REF!</v>
      </c>
      <c r="AO26" s="41" t="e">
        <f t="shared" si="21"/>
        <v>#REF!</v>
      </c>
      <c r="AP26" s="41" t="e">
        <f t="shared" si="21"/>
        <v>#REF!</v>
      </c>
      <c r="AQ26" s="41" t="e">
        <f t="shared" si="21"/>
        <v>#REF!</v>
      </c>
      <c r="AR26" s="41" t="e">
        <f t="shared" si="21"/>
        <v>#REF!</v>
      </c>
      <c r="AS26" s="41" t="e">
        <f t="shared" si="21"/>
        <v>#REF!</v>
      </c>
      <c r="AT26" s="41" t="e">
        <f t="shared" si="21"/>
        <v>#REF!</v>
      </c>
      <c r="AU26" s="41" t="e">
        <f t="shared" si="21"/>
        <v>#REF!</v>
      </c>
      <c r="AV26" s="41" t="e">
        <f t="shared" si="21"/>
        <v>#REF!</v>
      </c>
      <c r="AW26" s="41" t="e">
        <f t="shared" si="21"/>
        <v>#REF!</v>
      </c>
      <c r="AX26" s="41" t="e">
        <f t="shared" si="21"/>
        <v>#REF!</v>
      </c>
      <c r="AY26" s="41" t="e">
        <f t="shared" si="29"/>
        <v>#REF!</v>
      </c>
      <c r="AZ26" s="41" t="e">
        <f t="shared" si="29"/>
        <v>#REF!</v>
      </c>
      <c r="BA26" s="41" t="e">
        <f t="shared" si="29"/>
        <v>#REF!</v>
      </c>
      <c r="BB26" s="41" t="e">
        <f t="shared" si="29"/>
        <v>#REF!</v>
      </c>
      <c r="BC26" s="41" t="e">
        <f t="shared" si="29"/>
        <v>#REF!</v>
      </c>
      <c r="BD26" s="41" t="e">
        <f t="shared" si="29"/>
        <v>#REF!</v>
      </c>
      <c r="BE26" s="41" t="e">
        <f t="shared" si="29"/>
        <v>#REF!</v>
      </c>
      <c r="BF26" s="41" t="e">
        <f t="shared" si="29"/>
        <v>#REF!</v>
      </c>
      <c r="BG26" s="41" t="e">
        <f t="shared" si="29"/>
        <v>#REF!</v>
      </c>
      <c r="BH26" s="41" t="e">
        <f t="shared" si="29"/>
        <v>#REF!</v>
      </c>
      <c r="BI26" s="41" t="e">
        <f t="shared" si="29"/>
        <v>#REF!</v>
      </c>
      <c r="BJ26" s="41" t="e">
        <f t="shared" si="29"/>
        <v>#REF!</v>
      </c>
      <c r="BK26" s="41" t="e">
        <f t="shared" si="29"/>
        <v>#REF!</v>
      </c>
      <c r="BL26" s="41" t="e">
        <f t="shared" si="29"/>
        <v>#REF!</v>
      </c>
      <c r="BM26" s="41" t="e">
        <f t="shared" si="29"/>
        <v>#REF!</v>
      </c>
      <c r="BN26" s="41" t="e">
        <f t="shared" si="29"/>
        <v>#REF!</v>
      </c>
      <c r="BO26" s="41" t="e">
        <f t="shared" si="22"/>
        <v>#REF!</v>
      </c>
      <c r="BP26" s="41" t="e">
        <f t="shared" si="22"/>
        <v>#REF!</v>
      </c>
      <c r="BQ26" s="41" t="e">
        <f t="shared" si="22"/>
        <v>#REF!</v>
      </c>
      <c r="BR26" s="41" t="e">
        <f t="shared" si="22"/>
        <v>#REF!</v>
      </c>
      <c r="BS26" s="41" t="e">
        <f t="shared" si="22"/>
        <v>#REF!</v>
      </c>
      <c r="BT26" s="41" t="e">
        <f t="shared" si="22"/>
        <v>#REF!</v>
      </c>
      <c r="BU26" s="41" t="e">
        <f t="shared" si="22"/>
        <v>#REF!</v>
      </c>
      <c r="BV26" s="41" t="e">
        <f t="shared" si="22"/>
        <v>#REF!</v>
      </c>
      <c r="BW26" s="41" t="e">
        <f t="shared" si="22"/>
        <v>#REF!</v>
      </c>
      <c r="BX26" s="41" t="e">
        <f t="shared" si="22"/>
        <v>#REF!</v>
      </c>
      <c r="BY26" s="41" t="e">
        <f t="shared" si="22"/>
        <v>#REF!</v>
      </c>
      <c r="BZ26" s="41" t="e">
        <f t="shared" si="22"/>
        <v>#REF!</v>
      </c>
      <c r="CA26" s="41" t="e">
        <f t="shared" si="22"/>
        <v>#REF!</v>
      </c>
      <c r="CB26" s="41" t="e">
        <f t="shared" si="22"/>
        <v>#REF!</v>
      </c>
      <c r="CC26" s="41" t="e">
        <f t="shared" si="22"/>
        <v>#REF!</v>
      </c>
      <c r="CD26" s="41" t="e">
        <f t="shared" si="22"/>
        <v>#REF!</v>
      </c>
      <c r="CE26" s="41" t="e">
        <f t="shared" si="23"/>
        <v>#REF!</v>
      </c>
      <c r="CF26" s="41" t="e">
        <f t="shared" si="23"/>
        <v>#REF!</v>
      </c>
      <c r="CG26" s="41" t="e">
        <f t="shared" si="23"/>
        <v>#REF!</v>
      </c>
      <c r="CH26" s="41" t="e">
        <f t="shared" si="23"/>
        <v>#REF!</v>
      </c>
      <c r="CI26" s="41" t="e">
        <f t="shared" si="23"/>
        <v>#REF!</v>
      </c>
      <c r="CJ26" s="41" t="e">
        <f t="shared" si="23"/>
        <v>#REF!</v>
      </c>
      <c r="CK26" s="41" t="e">
        <f t="shared" si="23"/>
        <v>#REF!</v>
      </c>
      <c r="CL26" s="41" t="e">
        <f t="shared" si="23"/>
        <v>#REF!</v>
      </c>
      <c r="CM26" s="41" t="e">
        <f t="shared" si="23"/>
        <v>#REF!</v>
      </c>
      <c r="CN26" s="41" t="e">
        <f t="shared" si="23"/>
        <v>#REF!</v>
      </c>
      <c r="CO26" s="41" t="e">
        <f t="shared" si="23"/>
        <v>#REF!</v>
      </c>
      <c r="CP26" s="41" t="e">
        <f t="shared" si="23"/>
        <v>#REF!</v>
      </c>
      <c r="CQ26" s="41" t="e">
        <f t="shared" si="23"/>
        <v>#REF!</v>
      </c>
      <c r="CR26" s="41" t="e">
        <f t="shared" si="23"/>
        <v>#REF!</v>
      </c>
      <c r="CS26" s="41" t="e">
        <f t="shared" si="23"/>
        <v>#REF!</v>
      </c>
      <c r="CT26" s="41" t="e">
        <f t="shared" si="23"/>
        <v>#REF!</v>
      </c>
      <c r="CU26" s="41" t="e">
        <f t="shared" si="30"/>
        <v>#REF!</v>
      </c>
      <c r="CV26" s="41" t="e">
        <f t="shared" si="30"/>
        <v>#REF!</v>
      </c>
      <c r="CW26" s="41" t="e">
        <f t="shared" si="30"/>
        <v>#REF!</v>
      </c>
      <c r="CX26" s="41" t="e">
        <f t="shared" si="30"/>
        <v>#REF!</v>
      </c>
      <c r="CY26" s="41" t="e">
        <f t="shared" si="30"/>
        <v>#REF!</v>
      </c>
      <c r="CZ26" s="41" t="e">
        <f t="shared" si="30"/>
        <v>#REF!</v>
      </c>
      <c r="DA26" s="41" t="e">
        <f t="shared" si="30"/>
        <v>#REF!</v>
      </c>
      <c r="DB26" s="41" t="e">
        <f t="shared" si="30"/>
        <v>#REF!</v>
      </c>
      <c r="DC26" s="41" t="e">
        <f t="shared" si="30"/>
        <v>#REF!</v>
      </c>
      <c r="DD26" s="41" t="e">
        <f t="shared" si="30"/>
        <v>#REF!</v>
      </c>
      <c r="DE26" s="41" t="e">
        <f t="shared" si="30"/>
        <v>#REF!</v>
      </c>
      <c r="DF26" s="41" t="e">
        <f t="shared" si="30"/>
        <v>#REF!</v>
      </c>
      <c r="DG26" s="41" t="e">
        <f t="shared" si="30"/>
        <v>#REF!</v>
      </c>
      <c r="DH26" s="41" t="e">
        <f t="shared" si="30"/>
        <v>#REF!</v>
      </c>
      <c r="DI26" s="41" t="e">
        <f t="shared" si="30"/>
        <v>#REF!</v>
      </c>
      <c r="DJ26" s="41" t="e">
        <f t="shared" si="30"/>
        <v>#REF!</v>
      </c>
      <c r="DK26" s="41" t="e">
        <f t="shared" si="24"/>
        <v>#REF!</v>
      </c>
      <c r="DL26" s="41" t="e">
        <f t="shared" si="24"/>
        <v>#REF!</v>
      </c>
      <c r="DM26" s="41" t="e">
        <f t="shared" si="24"/>
        <v>#REF!</v>
      </c>
      <c r="DN26" s="41" t="e">
        <f t="shared" si="24"/>
        <v>#REF!</v>
      </c>
      <c r="DO26" s="41" t="e">
        <f t="shared" si="24"/>
        <v>#REF!</v>
      </c>
      <c r="DP26" s="41" t="e">
        <f t="shared" si="24"/>
        <v>#REF!</v>
      </c>
      <c r="DQ26" s="41" t="e">
        <f t="shared" si="24"/>
        <v>#REF!</v>
      </c>
      <c r="DR26" s="41" t="e">
        <f t="shared" si="24"/>
        <v>#REF!</v>
      </c>
      <c r="DS26" s="41" t="e">
        <f t="shared" si="24"/>
        <v>#REF!</v>
      </c>
      <c r="DT26" s="41" t="e">
        <f t="shared" si="24"/>
        <v>#REF!</v>
      </c>
      <c r="DU26" s="41" t="e">
        <f t="shared" si="24"/>
        <v>#REF!</v>
      </c>
      <c r="DV26" s="41" t="e">
        <f t="shared" si="24"/>
        <v>#REF!</v>
      </c>
      <c r="DW26" s="41" t="e">
        <f t="shared" si="24"/>
        <v>#REF!</v>
      </c>
      <c r="DX26" s="41" t="e">
        <f t="shared" si="24"/>
        <v>#REF!</v>
      </c>
      <c r="DY26" s="41" t="e">
        <f t="shared" si="24"/>
        <v>#REF!</v>
      </c>
      <c r="DZ26" s="41" t="e">
        <f t="shared" si="24"/>
        <v>#REF!</v>
      </c>
      <c r="EA26" s="41" t="e">
        <f t="shared" si="31"/>
        <v>#REF!</v>
      </c>
      <c r="EB26" s="41" t="e">
        <f t="shared" si="31"/>
        <v>#REF!</v>
      </c>
      <c r="EC26" s="41" t="e">
        <f t="shared" si="31"/>
        <v>#REF!</v>
      </c>
      <c r="ED26" s="41" t="e">
        <f t="shared" si="31"/>
        <v>#REF!</v>
      </c>
      <c r="EE26" s="41" t="e">
        <f t="shared" si="31"/>
        <v>#REF!</v>
      </c>
      <c r="EF26" s="41" t="e">
        <f t="shared" si="31"/>
        <v>#REF!</v>
      </c>
      <c r="EG26" s="41" t="e">
        <f t="shared" si="31"/>
        <v>#REF!</v>
      </c>
      <c r="EH26" s="41" t="e">
        <f t="shared" si="31"/>
        <v>#REF!</v>
      </c>
      <c r="EI26" s="41" t="e">
        <f t="shared" si="31"/>
        <v>#REF!</v>
      </c>
      <c r="EJ26" s="41" t="e">
        <f t="shared" si="31"/>
        <v>#REF!</v>
      </c>
      <c r="EK26" s="41" t="e">
        <f t="shared" si="31"/>
        <v>#REF!</v>
      </c>
      <c r="EL26" s="41" t="e">
        <f t="shared" si="31"/>
        <v>#REF!</v>
      </c>
      <c r="EM26" s="41" t="e">
        <f t="shared" si="31"/>
        <v>#REF!</v>
      </c>
      <c r="EN26" s="41" t="e">
        <f t="shared" si="31"/>
        <v>#REF!</v>
      </c>
      <c r="EO26" s="41" t="e">
        <f t="shared" si="31"/>
        <v>#REF!</v>
      </c>
      <c r="EP26" s="41" t="e">
        <f t="shared" si="31"/>
        <v>#REF!</v>
      </c>
      <c r="EQ26" s="41" t="e">
        <f t="shared" si="25"/>
        <v>#REF!</v>
      </c>
      <c r="ER26" s="41" t="e">
        <f t="shared" si="25"/>
        <v>#REF!</v>
      </c>
      <c r="ES26" s="41" t="e">
        <f t="shared" si="25"/>
        <v>#REF!</v>
      </c>
      <c r="ET26" s="41" t="e">
        <f t="shared" si="25"/>
        <v>#REF!</v>
      </c>
      <c r="EU26" s="41" t="e">
        <f t="shared" si="25"/>
        <v>#REF!</v>
      </c>
      <c r="EV26" s="41" t="e">
        <f t="shared" si="25"/>
        <v>#REF!</v>
      </c>
      <c r="EW26" s="41" t="e">
        <f t="shared" si="25"/>
        <v>#REF!</v>
      </c>
      <c r="EX26" s="41" t="e">
        <f t="shared" si="25"/>
        <v>#REF!</v>
      </c>
      <c r="EY26" s="41" t="e">
        <f t="shared" si="25"/>
        <v>#REF!</v>
      </c>
      <c r="EZ26" s="41" t="e">
        <f t="shared" si="25"/>
        <v>#REF!</v>
      </c>
      <c r="FA26" s="41" t="e">
        <f t="shared" si="25"/>
        <v>#REF!</v>
      </c>
      <c r="FB26" s="41" t="e">
        <f t="shared" si="25"/>
        <v>#REF!</v>
      </c>
      <c r="FC26" s="41" t="e">
        <f t="shared" si="25"/>
        <v>#REF!</v>
      </c>
      <c r="FD26" s="41" t="e">
        <f t="shared" si="25"/>
        <v>#REF!</v>
      </c>
      <c r="FE26" s="41" t="e">
        <f t="shared" si="25"/>
        <v>#REF!</v>
      </c>
      <c r="FF26" s="41" t="e">
        <f t="shared" si="25"/>
        <v>#REF!</v>
      </c>
      <c r="FG26" s="41" t="e">
        <f t="shared" si="32"/>
        <v>#REF!</v>
      </c>
      <c r="FH26" s="41" t="e">
        <f t="shared" si="32"/>
        <v>#REF!</v>
      </c>
      <c r="FI26" s="41" t="e">
        <f t="shared" si="32"/>
        <v>#REF!</v>
      </c>
      <c r="FJ26" s="41" t="e">
        <f t="shared" si="32"/>
        <v>#REF!</v>
      </c>
      <c r="FK26" s="41" t="e">
        <f t="shared" si="32"/>
        <v>#REF!</v>
      </c>
      <c r="FL26" s="41" t="e">
        <f t="shared" si="32"/>
        <v>#REF!</v>
      </c>
      <c r="FM26" s="41" t="e">
        <f t="shared" si="32"/>
        <v>#REF!</v>
      </c>
      <c r="FN26" s="41" t="e">
        <f t="shared" si="32"/>
        <v>#REF!</v>
      </c>
      <c r="FO26" s="41" t="e">
        <f t="shared" si="32"/>
        <v>#REF!</v>
      </c>
      <c r="FP26" s="41" t="e">
        <f t="shared" si="32"/>
        <v>#REF!</v>
      </c>
      <c r="FQ26" s="41" t="e">
        <f t="shared" si="32"/>
        <v>#REF!</v>
      </c>
      <c r="FR26" s="41" t="e">
        <f t="shared" si="32"/>
        <v>#REF!</v>
      </c>
      <c r="FS26" s="41" t="e">
        <f t="shared" si="32"/>
        <v>#REF!</v>
      </c>
      <c r="FT26" s="41" t="e">
        <f t="shared" si="32"/>
        <v>#REF!</v>
      </c>
      <c r="FU26" s="41" t="e">
        <f t="shared" si="32"/>
        <v>#REF!</v>
      </c>
      <c r="FV26" s="41" t="e">
        <f t="shared" si="32"/>
        <v>#REF!</v>
      </c>
      <c r="FW26" s="41" t="e">
        <f t="shared" si="26"/>
        <v>#REF!</v>
      </c>
      <c r="FX26" s="41" t="e">
        <f t="shared" si="26"/>
        <v>#REF!</v>
      </c>
      <c r="FY26" s="41" t="e">
        <f t="shared" si="26"/>
        <v>#REF!</v>
      </c>
      <c r="FZ26" s="41" t="e">
        <f t="shared" si="26"/>
        <v>#REF!</v>
      </c>
      <c r="GA26" s="41" t="e">
        <f t="shared" si="26"/>
        <v>#REF!</v>
      </c>
      <c r="GB26" s="41" t="e">
        <f t="shared" si="26"/>
        <v>#REF!</v>
      </c>
      <c r="GC26" s="41" t="e">
        <f t="shared" si="26"/>
        <v>#REF!</v>
      </c>
      <c r="GD26" s="41" t="e">
        <f t="shared" si="26"/>
        <v>#REF!</v>
      </c>
      <c r="GE26" s="41" t="e">
        <f t="shared" si="26"/>
        <v>#REF!</v>
      </c>
      <c r="GF26" s="41" t="e">
        <f t="shared" si="26"/>
        <v>#REF!</v>
      </c>
      <c r="GG26" s="41" t="e">
        <f t="shared" si="26"/>
        <v>#REF!</v>
      </c>
      <c r="GH26" s="41" t="e">
        <f t="shared" si="26"/>
        <v>#REF!</v>
      </c>
      <c r="GI26" s="41" t="e">
        <f t="shared" si="26"/>
        <v>#REF!</v>
      </c>
      <c r="GJ26" s="41" t="e">
        <f t="shared" si="26"/>
        <v>#REF!</v>
      </c>
      <c r="GK26" s="41" t="e">
        <f t="shared" si="26"/>
        <v>#REF!</v>
      </c>
      <c r="GL26" s="41" t="e">
        <f t="shared" si="26"/>
        <v>#REF!</v>
      </c>
      <c r="GM26" s="41" t="e">
        <f t="shared" si="33"/>
        <v>#REF!</v>
      </c>
      <c r="GN26" s="41" t="e">
        <f t="shared" si="33"/>
        <v>#REF!</v>
      </c>
      <c r="GO26" s="41" t="e">
        <f t="shared" si="33"/>
        <v>#REF!</v>
      </c>
      <c r="GP26" s="41" t="e">
        <f t="shared" si="33"/>
        <v>#REF!</v>
      </c>
      <c r="GQ26" s="41" t="e">
        <f t="shared" si="33"/>
        <v>#REF!</v>
      </c>
      <c r="GR26" s="41" t="e">
        <f t="shared" si="33"/>
        <v>#REF!</v>
      </c>
      <c r="GS26" s="41" t="e">
        <f t="shared" si="33"/>
        <v>#REF!</v>
      </c>
      <c r="GT26" s="41" t="e">
        <f t="shared" si="33"/>
        <v>#REF!</v>
      </c>
      <c r="GU26" s="41" t="e">
        <f t="shared" si="33"/>
        <v>#REF!</v>
      </c>
      <c r="GV26" s="41" t="e">
        <f t="shared" si="33"/>
        <v>#REF!</v>
      </c>
      <c r="GW26" s="41" t="e">
        <f t="shared" si="33"/>
        <v>#REF!</v>
      </c>
      <c r="GX26" s="41" t="e">
        <f t="shared" si="33"/>
        <v>#REF!</v>
      </c>
      <c r="GY26" s="41" t="e">
        <f t="shared" si="33"/>
        <v>#REF!</v>
      </c>
      <c r="GZ26" s="41" t="e">
        <f t="shared" si="33"/>
        <v>#REF!</v>
      </c>
      <c r="HA26" s="41" t="e">
        <f t="shared" si="33"/>
        <v>#REF!</v>
      </c>
      <c r="HB26" s="41" t="e">
        <f t="shared" si="33"/>
        <v>#REF!</v>
      </c>
      <c r="HC26" s="41" t="e">
        <f t="shared" si="27"/>
        <v>#REF!</v>
      </c>
      <c r="HD26" s="41" t="e">
        <f t="shared" si="27"/>
        <v>#REF!</v>
      </c>
      <c r="HE26" s="41" t="e">
        <f t="shared" si="27"/>
        <v>#REF!</v>
      </c>
      <c r="HF26" s="41" t="e">
        <f t="shared" si="27"/>
        <v>#REF!</v>
      </c>
      <c r="HG26" s="41" t="e">
        <f t="shared" si="27"/>
        <v>#REF!</v>
      </c>
      <c r="HH26" s="41" t="e">
        <f t="shared" si="27"/>
        <v>#REF!</v>
      </c>
      <c r="HI26" s="41" t="e">
        <f t="shared" si="27"/>
        <v>#REF!</v>
      </c>
      <c r="HJ26" s="41" t="e">
        <f t="shared" si="27"/>
        <v>#REF!</v>
      </c>
    </row>
    <row r="27" spans="1:218" ht="14.4" x14ac:dyDescent="0.3">
      <c r="A27" s="42">
        <v>24</v>
      </c>
      <c r="B27" s="43" t="e">
        <f>'CMM2 - AUX CALC'!$Y$67</f>
        <v>#REF!</v>
      </c>
      <c r="Z27" s="41" t="e">
        <f>$B27/(_xlfn.SINGLE(PrazoConcessao)*12-Z$3+1)</f>
        <v>#REF!</v>
      </c>
      <c r="AA27" s="41" t="e">
        <f t="shared" si="28"/>
        <v>#REF!</v>
      </c>
      <c r="AB27" s="41" t="e">
        <f t="shared" si="28"/>
        <v>#REF!</v>
      </c>
      <c r="AC27" s="41" t="e">
        <f t="shared" si="28"/>
        <v>#REF!</v>
      </c>
      <c r="AD27" s="41" t="e">
        <f t="shared" si="28"/>
        <v>#REF!</v>
      </c>
      <c r="AE27" s="41" t="e">
        <f t="shared" si="28"/>
        <v>#REF!</v>
      </c>
      <c r="AF27" s="41" t="e">
        <f t="shared" si="28"/>
        <v>#REF!</v>
      </c>
      <c r="AG27" s="41" t="e">
        <f t="shared" si="28"/>
        <v>#REF!</v>
      </c>
      <c r="AH27" s="41" t="e">
        <f t="shared" si="28"/>
        <v>#REF!</v>
      </c>
      <c r="AI27" s="41" t="e">
        <f t="shared" si="28"/>
        <v>#REF!</v>
      </c>
      <c r="AJ27" s="41" t="e">
        <f t="shared" si="21"/>
        <v>#REF!</v>
      </c>
      <c r="AK27" s="41" t="e">
        <f t="shared" si="21"/>
        <v>#REF!</v>
      </c>
      <c r="AL27" s="41" t="e">
        <f t="shared" si="21"/>
        <v>#REF!</v>
      </c>
      <c r="AM27" s="41" t="e">
        <f t="shared" si="21"/>
        <v>#REF!</v>
      </c>
      <c r="AN27" s="41" t="e">
        <f t="shared" si="21"/>
        <v>#REF!</v>
      </c>
      <c r="AO27" s="41" t="e">
        <f t="shared" si="21"/>
        <v>#REF!</v>
      </c>
      <c r="AP27" s="41" t="e">
        <f t="shared" si="21"/>
        <v>#REF!</v>
      </c>
      <c r="AQ27" s="41" t="e">
        <f t="shared" si="21"/>
        <v>#REF!</v>
      </c>
      <c r="AR27" s="41" t="e">
        <f t="shared" si="21"/>
        <v>#REF!</v>
      </c>
      <c r="AS27" s="41" t="e">
        <f t="shared" si="21"/>
        <v>#REF!</v>
      </c>
      <c r="AT27" s="41" t="e">
        <f t="shared" si="21"/>
        <v>#REF!</v>
      </c>
      <c r="AU27" s="41" t="e">
        <f t="shared" si="21"/>
        <v>#REF!</v>
      </c>
      <c r="AV27" s="41" t="e">
        <f t="shared" si="21"/>
        <v>#REF!</v>
      </c>
      <c r="AW27" s="41" t="e">
        <f t="shared" si="21"/>
        <v>#REF!</v>
      </c>
      <c r="AX27" s="41" t="e">
        <f t="shared" si="21"/>
        <v>#REF!</v>
      </c>
      <c r="AY27" s="41" t="e">
        <f t="shared" si="29"/>
        <v>#REF!</v>
      </c>
      <c r="AZ27" s="41" t="e">
        <f t="shared" si="29"/>
        <v>#REF!</v>
      </c>
      <c r="BA27" s="41" t="e">
        <f t="shared" si="29"/>
        <v>#REF!</v>
      </c>
      <c r="BB27" s="41" t="e">
        <f t="shared" si="29"/>
        <v>#REF!</v>
      </c>
      <c r="BC27" s="41" t="e">
        <f t="shared" si="29"/>
        <v>#REF!</v>
      </c>
      <c r="BD27" s="41" t="e">
        <f t="shared" si="29"/>
        <v>#REF!</v>
      </c>
      <c r="BE27" s="41" t="e">
        <f t="shared" si="29"/>
        <v>#REF!</v>
      </c>
      <c r="BF27" s="41" t="e">
        <f t="shared" si="29"/>
        <v>#REF!</v>
      </c>
      <c r="BG27" s="41" t="e">
        <f t="shared" si="29"/>
        <v>#REF!</v>
      </c>
      <c r="BH27" s="41" t="e">
        <f t="shared" si="29"/>
        <v>#REF!</v>
      </c>
      <c r="BI27" s="41" t="e">
        <f t="shared" si="29"/>
        <v>#REF!</v>
      </c>
      <c r="BJ27" s="41" t="e">
        <f t="shared" si="29"/>
        <v>#REF!</v>
      </c>
      <c r="BK27" s="41" t="e">
        <f t="shared" si="29"/>
        <v>#REF!</v>
      </c>
      <c r="BL27" s="41" t="e">
        <f t="shared" si="29"/>
        <v>#REF!</v>
      </c>
      <c r="BM27" s="41" t="e">
        <f t="shared" si="29"/>
        <v>#REF!</v>
      </c>
      <c r="BN27" s="41" t="e">
        <f t="shared" si="29"/>
        <v>#REF!</v>
      </c>
      <c r="BO27" s="41" t="e">
        <f t="shared" si="22"/>
        <v>#REF!</v>
      </c>
      <c r="BP27" s="41" t="e">
        <f t="shared" si="22"/>
        <v>#REF!</v>
      </c>
      <c r="BQ27" s="41" t="e">
        <f t="shared" si="22"/>
        <v>#REF!</v>
      </c>
      <c r="BR27" s="41" t="e">
        <f t="shared" si="22"/>
        <v>#REF!</v>
      </c>
      <c r="BS27" s="41" t="e">
        <f t="shared" si="22"/>
        <v>#REF!</v>
      </c>
      <c r="BT27" s="41" t="e">
        <f t="shared" si="22"/>
        <v>#REF!</v>
      </c>
      <c r="BU27" s="41" t="e">
        <f t="shared" si="22"/>
        <v>#REF!</v>
      </c>
      <c r="BV27" s="41" t="e">
        <f t="shared" si="22"/>
        <v>#REF!</v>
      </c>
      <c r="BW27" s="41" t="e">
        <f t="shared" si="22"/>
        <v>#REF!</v>
      </c>
      <c r="BX27" s="41" t="e">
        <f t="shared" si="22"/>
        <v>#REF!</v>
      </c>
      <c r="BY27" s="41" t="e">
        <f t="shared" si="22"/>
        <v>#REF!</v>
      </c>
      <c r="BZ27" s="41" t="e">
        <f t="shared" si="22"/>
        <v>#REF!</v>
      </c>
      <c r="CA27" s="41" t="e">
        <f t="shared" si="22"/>
        <v>#REF!</v>
      </c>
      <c r="CB27" s="41" t="e">
        <f t="shared" si="22"/>
        <v>#REF!</v>
      </c>
      <c r="CC27" s="41" t="e">
        <f t="shared" si="22"/>
        <v>#REF!</v>
      </c>
      <c r="CD27" s="41" t="e">
        <f t="shared" si="22"/>
        <v>#REF!</v>
      </c>
      <c r="CE27" s="41" t="e">
        <f t="shared" si="23"/>
        <v>#REF!</v>
      </c>
      <c r="CF27" s="41" t="e">
        <f t="shared" si="23"/>
        <v>#REF!</v>
      </c>
      <c r="CG27" s="41" t="e">
        <f t="shared" si="23"/>
        <v>#REF!</v>
      </c>
      <c r="CH27" s="41" t="e">
        <f t="shared" si="23"/>
        <v>#REF!</v>
      </c>
      <c r="CI27" s="41" t="e">
        <f t="shared" si="23"/>
        <v>#REF!</v>
      </c>
      <c r="CJ27" s="41" t="e">
        <f t="shared" si="23"/>
        <v>#REF!</v>
      </c>
      <c r="CK27" s="41" t="e">
        <f t="shared" si="23"/>
        <v>#REF!</v>
      </c>
      <c r="CL27" s="41" t="e">
        <f t="shared" si="23"/>
        <v>#REF!</v>
      </c>
      <c r="CM27" s="41" t="e">
        <f t="shared" si="23"/>
        <v>#REF!</v>
      </c>
      <c r="CN27" s="41" t="e">
        <f t="shared" si="23"/>
        <v>#REF!</v>
      </c>
      <c r="CO27" s="41" t="e">
        <f t="shared" si="23"/>
        <v>#REF!</v>
      </c>
      <c r="CP27" s="41" t="e">
        <f t="shared" si="23"/>
        <v>#REF!</v>
      </c>
      <c r="CQ27" s="41" t="e">
        <f t="shared" si="23"/>
        <v>#REF!</v>
      </c>
      <c r="CR27" s="41" t="e">
        <f t="shared" si="23"/>
        <v>#REF!</v>
      </c>
      <c r="CS27" s="41" t="e">
        <f t="shared" si="23"/>
        <v>#REF!</v>
      </c>
      <c r="CT27" s="41" t="e">
        <f t="shared" si="23"/>
        <v>#REF!</v>
      </c>
      <c r="CU27" s="41" t="e">
        <f t="shared" si="30"/>
        <v>#REF!</v>
      </c>
      <c r="CV27" s="41" t="e">
        <f t="shared" si="30"/>
        <v>#REF!</v>
      </c>
      <c r="CW27" s="41" t="e">
        <f t="shared" si="30"/>
        <v>#REF!</v>
      </c>
      <c r="CX27" s="41" t="e">
        <f t="shared" si="30"/>
        <v>#REF!</v>
      </c>
      <c r="CY27" s="41" t="e">
        <f t="shared" si="30"/>
        <v>#REF!</v>
      </c>
      <c r="CZ27" s="41" t="e">
        <f t="shared" si="30"/>
        <v>#REF!</v>
      </c>
      <c r="DA27" s="41" t="e">
        <f t="shared" si="30"/>
        <v>#REF!</v>
      </c>
      <c r="DB27" s="41" t="e">
        <f t="shared" si="30"/>
        <v>#REF!</v>
      </c>
      <c r="DC27" s="41" t="e">
        <f t="shared" si="30"/>
        <v>#REF!</v>
      </c>
      <c r="DD27" s="41" t="e">
        <f t="shared" si="30"/>
        <v>#REF!</v>
      </c>
      <c r="DE27" s="41" t="e">
        <f t="shared" si="30"/>
        <v>#REF!</v>
      </c>
      <c r="DF27" s="41" t="e">
        <f t="shared" si="30"/>
        <v>#REF!</v>
      </c>
      <c r="DG27" s="41" t="e">
        <f t="shared" si="30"/>
        <v>#REF!</v>
      </c>
      <c r="DH27" s="41" t="e">
        <f t="shared" si="30"/>
        <v>#REF!</v>
      </c>
      <c r="DI27" s="41" t="e">
        <f t="shared" si="30"/>
        <v>#REF!</v>
      </c>
      <c r="DJ27" s="41" t="e">
        <f t="shared" si="30"/>
        <v>#REF!</v>
      </c>
      <c r="DK27" s="41" t="e">
        <f t="shared" si="24"/>
        <v>#REF!</v>
      </c>
      <c r="DL27" s="41" t="e">
        <f t="shared" si="24"/>
        <v>#REF!</v>
      </c>
      <c r="DM27" s="41" t="e">
        <f t="shared" si="24"/>
        <v>#REF!</v>
      </c>
      <c r="DN27" s="41" t="e">
        <f t="shared" si="24"/>
        <v>#REF!</v>
      </c>
      <c r="DO27" s="41" t="e">
        <f t="shared" si="24"/>
        <v>#REF!</v>
      </c>
      <c r="DP27" s="41" t="e">
        <f t="shared" si="24"/>
        <v>#REF!</v>
      </c>
      <c r="DQ27" s="41" t="e">
        <f t="shared" si="24"/>
        <v>#REF!</v>
      </c>
      <c r="DR27" s="41" t="e">
        <f t="shared" si="24"/>
        <v>#REF!</v>
      </c>
      <c r="DS27" s="41" t="e">
        <f t="shared" si="24"/>
        <v>#REF!</v>
      </c>
      <c r="DT27" s="41" t="e">
        <f t="shared" si="24"/>
        <v>#REF!</v>
      </c>
      <c r="DU27" s="41" t="e">
        <f t="shared" si="24"/>
        <v>#REF!</v>
      </c>
      <c r="DV27" s="41" t="e">
        <f t="shared" si="24"/>
        <v>#REF!</v>
      </c>
      <c r="DW27" s="41" t="e">
        <f t="shared" si="24"/>
        <v>#REF!</v>
      </c>
      <c r="DX27" s="41" t="e">
        <f t="shared" si="24"/>
        <v>#REF!</v>
      </c>
      <c r="DY27" s="41" t="e">
        <f t="shared" si="24"/>
        <v>#REF!</v>
      </c>
      <c r="DZ27" s="41" t="e">
        <f t="shared" si="24"/>
        <v>#REF!</v>
      </c>
      <c r="EA27" s="41" t="e">
        <f t="shared" si="31"/>
        <v>#REF!</v>
      </c>
      <c r="EB27" s="41" t="e">
        <f t="shared" si="31"/>
        <v>#REF!</v>
      </c>
      <c r="EC27" s="41" t="e">
        <f t="shared" si="31"/>
        <v>#REF!</v>
      </c>
      <c r="ED27" s="41" t="e">
        <f t="shared" si="31"/>
        <v>#REF!</v>
      </c>
      <c r="EE27" s="41" t="e">
        <f t="shared" si="31"/>
        <v>#REF!</v>
      </c>
      <c r="EF27" s="41" t="e">
        <f t="shared" si="31"/>
        <v>#REF!</v>
      </c>
      <c r="EG27" s="41" t="e">
        <f t="shared" si="31"/>
        <v>#REF!</v>
      </c>
      <c r="EH27" s="41" t="e">
        <f t="shared" si="31"/>
        <v>#REF!</v>
      </c>
      <c r="EI27" s="41" t="e">
        <f t="shared" si="31"/>
        <v>#REF!</v>
      </c>
      <c r="EJ27" s="41" t="e">
        <f t="shared" si="31"/>
        <v>#REF!</v>
      </c>
      <c r="EK27" s="41" t="e">
        <f t="shared" si="31"/>
        <v>#REF!</v>
      </c>
      <c r="EL27" s="41" t="e">
        <f t="shared" si="31"/>
        <v>#REF!</v>
      </c>
      <c r="EM27" s="41" t="e">
        <f t="shared" si="31"/>
        <v>#REF!</v>
      </c>
      <c r="EN27" s="41" t="e">
        <f t="shared" si="31"/>
        <v>#REF!</v>
      </c>
      <c r="EO27" s="41" t="e">
        <f t="shared" si="31"/>
        <v>#REF!</v>
      </c>
      <c r="EP27" s="41" t="e">
        <f t="shared" si="31"/>
        <v>#REF!</v>
      </c>
      <c r="EQ27" s="41" t="e">
        <f t="shared" si="25"/>
        <v>#REF!</v>
      </c>
      <c r="ER27" s="41" t="e">
        <f t="shared" si="25"/>
        <v>#REF!</v>
      </c>
      <c r="ES27" s="41" t="e">
        <f t="shared" si="25"/>
        <v>#REF!</v>
      </c>
      <c r="ET27" s="41" t="e">
        <f t="shared" si="25"/>
        <v>#REF!</v>
      </c>
      <c r="EU27" s="41" t="e">
        <f t="shared" si="25"/>
        <v>#REF!</v>
      </c>
      <c r="EV27" s="41" t="e">
        <f t="shared" si="25"/>
        <v>#REF!</v>
      </c>
      <c r="EW27" s="41" t="e">
        <f t="shared" si="25"/>
        <v>#REF!</v>
      </c>
      <c r="EX27" s="41" t="e">
        <f t="shared" si="25"/>
        <v>#REF!</v>
      </c>
      <c r="EY27" s="41" t="e">
        <f t="shared" si="25"/>
        <v>#REF!</v>
      </c>
      <c r="EZ27" s="41" t="e">
        <f t="shared" si="25"/>
        <v>#REF!</v>
      </c>
      <c r="FA27" s="41" t="e">
        <f t="shared" si="25"/>
        <v>#REF!</v>
      </c>
      <c r="FB27" s="41" t="e">
        <f t="shared" si="25"/>
        <v>#REF!</v>
      </c>
      <c r="FC27" s="41" t="e">
        <f t="shared" si="25"/>
        <v>#REF!</v>
      </c>
      <c r="FD27" s="41" t="e">
        <f t="shared" si="25"/>
        <v>#REF!</v>
      </c>
      <c r="FE27" s="41" t="e">
        <f t="shared" si="25"/>
        <v>#REF!</v>
      </c>
      <c r="FF27" s="41" t="e">
        <f t="shared" si="25"/>
        <v>#REF!</v>
      </c>
      <c r="FG27" s="41" t="e">
        <f t="shared" si="32"/>
        <v>#REF!</v>
      </c>
      <c r="FH27" s="41" t="e">
        <f t="shared" si="32"/>
        <v>#REF!</v>
      </c>
      <c r="FI27" s="41" t="e">
        <f t="shared" si="32"/>
        <v>#REF!</v>
      </c>
      <c r="FJ27" s="41" t="e">
        <f t="shared" si="32"/>
        <v>#REF!</v>
      </c>
      <c r="FK27" s="41" t="e">
        <f t="shared" si="32"/>
        <v>#REF!</v>
      </c>
      <c r="FL27" s="41" t="e">
        <f t="shared" si="32"/>
        <v>#REF!</v>
      </c>
      <c r="FM27" s="41" t="e">
        <f t="shared" si="32"/>
        <v>#REF!</v>
      </c>
      <c r="FN27" s="41" t="e">
        <f t="shared" si="32"/>
        <v>#REF!</v>
      </c>
      <c r="FO27" s="41" t="e">
        <f t="shared" si="32"/>
        <v>#REF!</v>
      </c>
      <c r="FP27" s="41" t="e">
        <f t="shared" si="32"/>
        <v>#REF!</v>
      </c>
      <c r="FQ27" s="41" t="e">
        <f t="shared" si="32"/>
        <v>#REF!</v>
      </c>
      <c r="FR27" s="41" t="e">
        <f t="shared" si="32"/>
        <v>#REF!</v>
      </c>
      <c r="FS27" s="41" t="e">
        <f t="shared" si="32"/>
        <v>#REF!</v>
      </c>
      <c r="FT27" s="41" t="e">
        <f t="shared" si="32"/>
        <v>#REF!</v>
      </c>
      <c r="FU27" s="41" t="e">
        <f t="shared" si="32"/>
        <v>#REF!</v>
      </c>
      <c r="FV27" s="41" t="e">
        <f t="shared" si="32"/>
        <v>#REF!</v>
      </c>
      <c r="FW27" s="41" t="e">
        <f t="shared" si="26"/>
        <v>#REF!</v>
      </c>
      <c r="FX27" s="41" t="e">
        <f t="shared" si="26"/>
        <v>#REF!</v>
      </c>
      <c r="FY27" s="41" t="e">
        <f t="shared" si="26"/>
        <v>#REF!</v>
      </c>
      <c r="FZ27" s="41" t="e">
        <f t="shared" si="26"/>
        <v>#REF!</v>
      </c>
      <c r="GA27" s="41" t="e">
        <f t="shared" si="26"/>
        <v>#REF!</v>
      </c>
      <c r="GB27" s="41" t="e">
        <f t="shared" si="26"/>
        <v>#REF!</v>
      </c>
      <c r="GC27" s="41" t="e">
        <f t="shared" si="26"/>
        <v>#REF!</v>
      </c>
      <c r="GD27" s="41" t="e">
        <f t="shared" si="26"/>
        <v>#REF!</v>
      </c>
      <c r="GE27" s="41" t="e">
        <f t="shared" si="26"/>
        <v>#REF!</v>
      </c>
      <c r="GF27" s="41" t="e">
        <f t="shared" si="26"/>
        <v>#REF!</v>
      </c>
      <c r="GG27" s="41" t="e">
        <f t="shared" si="26"/>
        <v>#REF!</v>
      </c>
      <c r="GH27" s="41" t="e">
        <f t="shared" si="26"/>
        <v>#REF!</v>
      </c>
      <c r="GI27" s="41" t="e">
        <f t="shared" si="26"/>
        <v>#REF!</v>
      </c>
      <c r="GJ27" s="41" t="e">
        <f t="shared" si="26"/>
        <v>#REF!</v>
      </c>
      <c r="GK27" s="41" t="e">
        <f t="shared" si="26"/>
        <v>#REF!</v>
      </c>
      <c r="GL27" s="41" t="e">
        <f t="shared" si="26"/>
        <v>#REF!</v>
      </c>
      <c r="GM27" s="41" t="e">
        <f t="shared" si="33"/>
        <v>#REF!</v>
      </c>
      <c r="GN27" s="41" t="e">
        <f t="shared" si="33"/>
        <v>#REF!</v>
      </c>
      <c r="GO27" s="41" t="e">
        <f t="shared" si="33"/>
        <v>#REF!</v>
      </c>
      <c r="GP27" s="41" t="e">
        <f t="shared" si="33"/>
        <v>#REF!</v>
      </c>
      <c r="GQ27" s="41" t="e">
        <f t="shared" si="33"/>
        <v>#REF!</v>
      </c>
      <c r="GR27" s="41" t="e">
        <f t="shared" si="33"/>
        <v>#REF!</v>
      </c>
      <c r="GS27" s="41" t="e">
        <f t="shared" si="33"/>
        <v>#REF!</v>
      </c>
      <c r="GT27" s="41" t="e">
        <f t="shared" si="33"/>
        <v>#REF!</v>
      </c>
      <c r="GU27" s="41" t="e">
        <f t="shared" si="33"/>
        <v>#REF!</v>
      </c>
      <c r="GV27" s="41" t="e">
        <f t="shared" si="33"/>
        <v>#REF!</v>
      </c>
      <c r="GW27" s="41" t="e">
        <f t="shared" si="33"/>
        <v>#REF!</v>
      </c>
      <c r="GX27" s="41" t="e">
        <f t="shared" si="33"/>
        <v>#REF!</v>
      </c>
      <c r="GY27" s="41" t="e">
        <f t="shared" si="33"/>
        <v>#REF!</v>
      </c>
      <c r="GZ27" s="41" t="e">
        <f t="shared" si="33"/>
        <v>#REF!</v>
      </c>
      <c r="HA27" s="41" t="e">
        <f t="shared" si="33"/>
        <v>#REF!</v>
      </c>
      <c r="HB27" s="41" t="e">
        <f t="shared" si="33"/>
        <v>#REF!</v>
      </c>
      <c r="HC27" s="41" t="e">
        <f t="shared" si="27"/>
        <v>#REF!</v>
      </c>
      <c r="HD27" s="41" t="e">
        <f t="shared" si="27"/>
        <v>#REF!</v>
      </c>
      <c r="HE27" s="41" t="e">
        <f t="shared" si="27"/>
        <v>#REF!</v>
      </c>
      <c r="HF27" s="41" t="e">
        <f t="shared" si="27"/>
        <v>#REF!</v>
      </c>
      <c r="HG27" s="41" t="e">
        <f t="shared" si="27"/>
        <v>#REF!</v>
      </c>
      <c r="HH27" s="41" t="e">
        <f t="shared" si="27"/>
        <v>#REF!</v>
      </c>
      <c r="HI27" s="41" t="e">
        <f t="shared" si="27"/>
        <v>#REF!</v>
      </c>
      <c r="HJ27" s="41" t="e">
        <f t="shared" si="27"/>
        <v>#REF!</v>
      </c>
    </row>
    <row r="28" spans="1:218" ht="14.4" x14ac:dyDescent="0.3">
      <c r="A28" s="42">
        <v>25</v>
      </c>
      <c r="B28" s="43" t="e">
        <f>'CMM2 - AUX CALC'!$Z$67</f>
        <v>#REF!</v>
      </c>
      <c r="AA28" s="41" t="e">
        <f>$B28/(_xlfn.SINGLE(PrazoConcessao)*12-AA$3+1)</f>
        <v>#REF!</v>
      </c>
      <c r="AB28" s="41" t="e">
        <f t="shared" si="28"/>
        <v>#REF!</v>
      </c>
      <c r="AC28" s="41" t="e">
        <f t="shared" si="28"/>
        <v>#REF!</v>
      </c>
      <c r="AD28" s="41" t="e">
        <f t="shared" si="28"/>
        <v>#REF!</v>
      </c>
      <c r="AE28" s="41" t="e">
        <f t="shared" si="28"/>
        <v>#REF!</v>
      </c>
      <c r="AF28" s="41" t="e">
        <f t="shared" si="28"/>
        <v>#REF!</v>
      </c>
      <c r="AG28" s="41" t="e">
        <f t="shared" si="28"/>
        <v>#REF!</v>
      </c>
      <c r="AH28" s="41" t="e">
        <f t="shared" si="28"/>
        <v>#REF!</v>
      </c>
      <c r="AI28" s="41" t="e">
        <f t="shared" si="28"/>
        <v>#REF!</v>
      </c>
      <c r="AJ28" s="41" t="e">
        <f t="shared" si="21"/>
        <v>#REF!</v>
      </c>
      <c r="AK28" s="41" t="e">
        <f t="shared" si="21"/>
        <v>#REF!</v>
      </c>
      <c r="AL28" s="41" t="e">
        <f t="shared" si="21"/>
        <v>#REF!</v>
      </c>
      <c r="AM28" s="41" t="e">
        <f t="shared" si="21"/>
        <v>#REF!</v>
      </c>
      <c r="AN28" s="41" t="e">
        <f t="shared" si="21"/>
        <v>#REF!</v>
      </c>
      <c r="AO28" s="41" t="e">
        <f t="shared" si="21"/>
        <v>#REF!</v>
      </c>
      <c r="AP28" s="41" t="e">
        <f t="shared" si="21"/>
        <v>#REF!</v>
      </c>
      <c r="AQ28" s="41" t="e">
        <f t="shared" si="21"/>
        <v>#REF!</v>
      </c>
      <c r="AR28" s="41" t="e">
        <f t="shared" si="21"/>
        <v>#REF!</v>
      </c>
      <c r="AS28" s="41" t="e">
        <f t="shared" si="21"/>
        <v>#REF!</v>
      </c>
      <c r="AT28" s="41" t="e">
        <f t="shared" si="21"/>
        <v>#REF!</v>
      </c>
      <c r="AU28" s="41" t="e">
        <f t="shared" si="21"/>
        <v>#REF!</v>
      </c>
      <c r="AV28" s="41" t="e">
        <f t="shared" si="21"/>
        <v>#REF!</v>
      </c>
      <c r="AW28" s="41" t="e">
        <f t="shared" si="21"/>
        <v>#REF!</v>
      </c>
      <c r="AX28" s="41" t="e">
        <f t="shared" si="21"/>
        <v>#REF!</v>
      </c>
      <c r="AY28" s="41" t="e">
        <f t="shared" si="29"/>
        <v>#REF!</v>
      </c>
      <c r="AZ28" s="41" t="e">
        <f t="shared" si="29"/>
        <v>#REF!</v>
      </c>
      <c r="BA28" s="41" t="e">
        <f t="shared" si="29"/>
        <v>#REF!</v>
      </c>
      <c r="BB28" s="41" t="e">
        <f t="shared" si="29"/>
        <v>#REF!</v>
      </c>
      <c r="BC28" s="41" t="e">
        <f t="shared" si="29"/>
        <v>#REF!</v>
      </c>
      <c r="BD28" s="41" t="e">
        <f t="shared" si="29"/>
        <v>#REF!</v>
      </c>
      <c r="BE28" s="41" t="e">
        <f t="shared" si="29"/>
        <v>#REF!</v>
      </c>
      <c r="BF28" s="41" t="e">
        <f t="shared" si="29"/>
        <v>#REF!</v>
      </c>
      <c r="BG28" s="41" t="e">
        <f t="shared" si="29"/>
        <v>#REF!</v>
      </c>
      <c r="BH28" s="41" t="e">
        <f t="shared" si="29"/>
        <v>#REF!</v>
      </c>
      <c r="BI28" s="41" t="e">
        <f t="shared" si="29"/>
        <v>#REF!</v>
      </c>
      <c r="BJ28" s="41" t="e">
        <f t="shared" si="29"/>
        <v>#REF!</v>
      </c>
      <c r="BK28" s="41" t="e">
        <f t="shared" si="29"/>
        <v>#REF!</v>
      </c>
      <c r="BL28" s="41" t="e">
        <f t="shared" si="29"/>
        <v>#REF!</v>
      </c>
      <c r="BM28" s="41" t="e">
        <f t="shared" si="29"/>
        <v>#REF!</v>
      </c>
      <c r="BN28" s="41" t="e">
        <f t="shared" si="29"/>
        <v>#REF!</v>
      </c>
      <c r="BO28" s="41" t="e">
        <f t="shared" si="22"/>
        <v>#REF!</v>
      </c>
      <c r="BP28" s="41" t="e">
        <f t="shared" si="22"/>
        <v>#REF!</v>
      </c>
      <c r="BQ28" s="41" t="e">
        <f t="shared" si="22"/>
        <v>#REF!</v>
      </c>
      <c r="BR28" s="41" t="e">
        <f t="shared" si="22"/>
        <v>#REF!</v>
      </c>
      <c r="BS28" s="41" t="e">
        <f t="shared" si="22"/>
        <v>#REF!</v>
      </c>
      <c r="BT28" s="41" t="e">
        <f t="shared" si="22"/>
        <v>#REF!</v>
      </c>
      <c r="BU28" s="41" t="e">
        <f t="shared" si="22"/>
        <v>#REF!</v>
      </c>
      <c r="BV28" s="41" t="e">
        <f t="shared" si="22"/>
        <v>#REF!</v>
      </c>
      <c r="BW28" s="41" t="e">
        <f t="shared" si="22"/>
        <v>#REF!</v>
      </c>
      <c r="BX28" s="41" t="e">
        <f t="shared" si="22"/>
        <v>#REF!</v>
      </c>
      <c r="BY28" s="41" t="e">
        <f t="shared" si="22"/>
        <v>#REF!</v>
      </c>
      <c r="BZ28" s="41" t="e">
        <f t="shared" si="22"/>
        <v>#REF!</v>
      </c>
      <c r="CA28" s="41" t="e">
        <f t="shared" si="22"/>
        <v>#REF!</v>
      </c>
      <c r="CB28" s="41" t="e">
        <f t="shared" si="22"/>
        <v>#REF!</v>
      </c>
      <c r="CC28" s="41" t="e">
        <f t="shared" si="22"/>
        <v>#REF!</v>
      </c>
      <c r="CD28" s="41" t="e">
        <f t="shared" si="22"/>
        <v>#REF!</v>
      </c>
      <c r="CE28" s="41" t="e">
        <f t="shared" si="23"/>
        <v>#REF!</v>
      </c>
      <c r="CF28" s="41" t="e">
        <f t="shared" si="23"/>
        <v>#REF!</v>
      </c>
      <c r="CG28" s="41" t="e">
        <f t="shared" si="23"/>
        <v>#REF!</v>
      </c>
      <c r="CH28" s="41" t="e">
        <f t="shared" si="23"/>
        <v>#REF!</v>
      </c>
      <c r="CI28" s="41" t="e">
        <f t="shared" si="23"/>
        <v>#REF!</v>
      </c>
      <c r="CJ28" s="41" t="e">
        <f t="shared" si="23"/>
        <v>#REF!</v>
      </c>
      <c r="CK28" s="41" t="e">
        <f t="shared" si="23"/>
        <v>#REF!</v>
      </c>
      <c r="CL28" s="41" t="e">
        <f t="shared" si="23"/>
        <v>#REF!</v>
      </c>
      <c r="CM28" s="41" t="e">
        <f t="shared" si="23"/>
        <v>#REF!</v>
      </c>
      <c r="CN28" s="41" t="e">
        <f t="shared" si="23"/>
        <v>#REF!</v>
      </c>
      <c r="CO28" s="41" t="e">
        <f t="shared" si="23"/>
        <v>#REF!</v>
      </c>
      <c r="CP28" s="41" t="e">
        <f t="shared" si="23"/>
        <v>#REF!</v>
      </c>
      <c r="CQ28" s="41" t="e">
        <f t="shared" si="23"/>
        <v>#REF!</v>
      </c>
      <c r="CR28" s="41" t="e">
        <f t="shared" si="23"/>
        <v>#REF!</v>
      </c>
      <c r="CS28" s="41" t="e">
        <f t="shared" si="23"/>
        <v>#REF!</v>
      </c>
      <c r="CT28" s="41" t="e">
        <f t="shared" si="23"/>
        <v>#REF!</v>
      </c>
      <c r="CU28" s="41" t="e">
        <f t="shared" si="30"/>
        <v>#REF!</v>
      </c>
      <c r="CV28" s="41" t="e">
        <f t="shared" si="30"/>
        <v>#REF!</v>
      </c>
      <c r="CW28" s="41" t="e">
        <f t="shared" si="30"/>
        <v>#REF!</v>
      </c>
      <c r="CX28" s="41" t="e">
        <f t="shared" si="30"/>
        <v>#REF!</v>
      </c>
      <c r="CY28" s="41" t="e">
        <f t="shared" si="30"/>
        <v>#REF!</v>
      </c>
      <c r="CZ28" s="41" t="e">
        <f t="shared" si="30"/>
        <v>#REF!</v>
      </c>
      <c r="DA28" s="41" t="e">
        <f t="shared" si="30"/>
        <v>#REF!</v>
      </c>
      <c r="DB28" s="41" t="e">
        <f t="shared" si="30"/>
        <v>#REF!</v>
      </c>
      <c r="DC28" s="41" t="e">
        <f t="shared" si="30"/>
        <v>#REF!</v>
      </c>
      <c r="DD28" s="41" t="e">
        <f t="shared" si="30"/>
        <v>#REF!</v>
      </c>
      <c r="DE28" s="41" t="e">
        <f t="shared" si="30"/>
        <v>#REF!</v>
      </c>
      <c r="DF28" s="41" t="e">
        <f t="shared" si="30"/>
        <v>#REF!</v>
      </c>
      <c r="DG28" s="41" t="e">
        <f t="shared" si="30"/>
        <v>#REF!</v>
      </c>
      <c r="DH28" s="41" t="e">
        <f t="shared" si="30"/>
        <v>#REF!</v>
      </c>
      <c r="DI28" s="41" t="e">
        <f t="shared" si="30"/>
        <v>#REF!</v>
      </c>
      <c r="DJ28" s="41" t="e">
        <f t="shared" si="30"/>
        <v>#REF!</v>
      </c>
      <c r="DK28" s="41" t="e">
        <f t="shared" si="24"/>
        <v>#REF!</v>
      </c>
      <c r="DL28" s="41" t="e">
        <f t="shared" si="24"/>
        <v>#REF!</v>
      </c>
      <c r="DM28" s="41" t="e">
        <f t="shared" si="24"/>
        <v>#REF!</v>
      </c>
      <c r="DN28" s="41" t="e">
        <f t="shared" si="24"/>
        <v>#REF!</v>
      </c>
      <c r="DO28" s="41" t="e">
        <f t="shared" si="24"/>
        <v>#REF!</v>
      </c>
      <c r="DP28" s="41" t="e">
        <f t="shared" si="24"/>
        <v>#REF!</v>
      </c>
      <c r="DQ28" s="41" t="e">
        <f t="shared" si="24"/>
        <v>#REF!</v>
      </c>
      <c r="DR28" s="41" t="e">
        <f t="shared" si="24"/>
        <v>#REF!</v>
      </c>
      <c r="DS28" s="41" t="e">
        <f t="shared" si="24"/>
        <v>#REF!</v>
      </c>
      <c r="DT28" s="41" t="e">
        <f t="shared" si="24"/>
        <v>#REF!</v>
      </c>
      <c r="DU28" s="41" t="e">
        <f t="shared" si="24"/>
        <v>#REF!</v>
      </c>
      <c r="DV28" s="41" t="e">
        <f t="shared" si="24"/>
        <v>#REF!</v>
      </c>
      <c r="DW28" s="41" t="e">
        <f t="shared" si="24"/>
        <v>#REF!</v>
      </c>
      <c r="DX28" s="41" t="e">
        <f t="shared" si="24"/>
        <v>#REF!</v>
      </c>
      <c r="DY28" s="41" t="e">
        <f t="shared" si="24"/>
        <v>#REF!</v>
      </c>
      <c r="DZ28" s="41" t="e">
        <f t="shared" si="24"/>
        <v>#REF!</v>
      </c>
      <c r="EA28" s="41" t="e">
        <f t="shared" si="31"/>
        <v>#REF!</v>
      </c>
      <c r="EB28" s="41" t="e">
        <f t="shared" si="31"/>
        <v>#REF!</v>
      </c>
      <c r="EC28" s="41" t="e">
        <f t="shared" si="31"/>
        <v>#REF!</v>
      </c>
      <c r="ED28" s="41" t="e">
        <f t="shared" si="31"/>
        <v>#REF!</v>
      </c>
      <c r="EE28" s="41" t="e">
        <f t="shared" si="31"/>
        <v>#REF!</v>
      </c>
      <c r="EF28" s="41" t="e">
        <f t="shared" si="31"/>
        <v>#REF!</v>
      </c>
      <c r="EG28" s="41" t="e">
        <f t="shared" si="31"/>
        <v>#REF!</v>
      </c>
      <c r="EH28" s="41" t="e">
        <f t="shared" si="31"/>
        <v>#REF!</v>
      </c>
      <c r="EI28" s="41" t="e">
        <f t="shared" si="31"/>
        <v>#REF!</v>
      </c>
      <c r="EJ28" s="41" t="e">
        <f t="shared" si="31"/>
        <v>#REF!</v>
      </c>
      <c r="EK28" s="41" t="e">
        <f t="shared" si="31"/>
        <v>#REF!</v>
      </c>
      <c r="EL28" s="41" t="e">
        <f t="shared" si="31"/>
        <v>#REF!</v>
      </c>
      <c r="EM28" s="41" t="e">
        <f t="shared" si="31"/>
        <v>#REF!</v>
      </c>
      <c r="EN28" s="41" t="e">
        <f t="shared" si="31"/>
        <v>#REF!</v>
      </c>
      <c r="EO28" s="41" t="e">
        <f t="shared" si="31"/>
        <v>#REF!</v>
      </c>
      <c r="EP28" s="41" t="e">
        <f t="shared" si="31"/>
        <v>#REF!</v>
      </c>
      <c r="EQ28" s="41" t="e">
        <f t="shared" si="25"/>
        <v>#REF!</v>
      </c>
      <c r="ER28" s="41" t="e">
        <f t="shared" si="25"/>
        <v>#REF!</v>
      </c>
      <c r="ES28" s="41" t="e">
        <f t="shared" si="25"/>
        <v>#REF!</v>
      </c>
      <c r="ET28" s="41" t="e">
        <f t="shared" si="25"/>
        <v>#REF!</v>
      </c>
      <c r="EU28" s="41" t="e">
        <f t="shared" si="25"/>
        <v>#REF!</v>
      </c>
      <c r="EV28" s="41" t="e">
        <f t="shared" si="25"/>
        <v>#REF!</v>
      </c>
      <c r="EW28" s="41" t="e">
        <f t="shared" si="25"/>
        <v>#REF!</v>
      </c>
      <c r="EX28" s="41" t="e">
        <f t="shared" si="25"/>
        <v>#REF!</v>
      </c>
      <c r="EY28" s="41" t="e">
        <f t="shared" si="25"/>
        <v>#REF!</v>
      </c>
      <c r="EZ28" s="41" t="e">
        <f t="shared" si="25"/>
        <v>#REF!</v>
      </c>
      <c r="FA28" s="41" t="e">
        <f t="shared" si="25"/>
        <v>#REF!</v>
      </c>
      <c r="FB28" s="41" t="e">
        <f t="shared" si="25"/>
        <v>#REF!</v>
      </c>
      <c r="FC28" s="41" t="e">
        <f t="shared" si="25"/>
        <v>#REF!</v>
      </c>
      <c r="FD28" s="41" t="e">
        <f t="shared" si="25"/>
        <v>#REF!</v>
      </c>
      <c r="FE28" s="41" t="e">
        <f t="shared" si="25"/>
        <v>#REF!</v>
      </c>
      <c r="FF28" s="41" t="e">
        <f t="shared" si="25"/>
        <v>#REF!</v>
      </c>
      <c r="FG28" s="41" t="e">
        <f t="shared" si="32"/>
        <v>#REF!</v>
      </c>
      <c r="FH28" s="41" t="e">
        <f t="shared" si="32"/>
        <v>#REF!</v>
      </c>
      <c r="FI28" s="41" t="e">
        <f t="shared" si="32"/>
        <v>#REF!</v>
      </c>
      <c r="FJ28" s="41" t="e">
        <f t="shared" si="32"/>
        <v>#REF!</v>
      </c>
      <c r="FK28" s="41" t="e">
        <f t="shared" si="32"/>
        <v>#REF!</v>
      </c>
      <c r="FL28" s="41" t="e">
        <f t="shared" si="32"/>
        <v>#REF!</v>
      </c>
      <c r="FM28" s="41" t="e">
        <f t="shared" si="32"/>
        <v>#REF!</v>
      </c>
      <c r="FN28" s="41" t="e">
        <f t="shared" si="32"/>
        <v>#REF!</v>
      </c>
      <c r="FO28" s="41" t="e">
        <f t="shared" si="32"/>
        <v>#REF!</v>
      </c>
      <c r="FP28" s="41" t="e">
        <f t="shared" si="32"/>
        <v>#REF!</v>
      </c>
      <c r="FQ28" s="41" t="e">
        <f t="shared" si="32"/>
        <v>#REF!</v>
      </c>
      <c r="FR28" s="41" t="e">
        <f t="shared" si="32"/>
        <v>#REF!</v>
      </c>
      <c r="FS28" s="41" t="e">
        <f t="shared" si="32"/>
        <v>#REF!</v>
      </c>
      <c r="FT28" s="41" t="e">
        <f t="shared" si="32"/>
        <v>#REF!</v>
      </c>
      <c r="FU28" s="41" t="e">
        <f t="shared" si="32"/>
        <v>#REF!</v>
      </c>
      <c r="FV28" s="41" t="e">
        <f t="shared" si="32"/>
        <v>#REF!</v>
      </c>
      <c r="FW28" s="41" t="e">
        <f t="shared" si="26"/>
        <v>#REF!</v>
      </c>
      <c r="FX28" s="41" t="e">
        <f t="shared" si="26"/>
        <v>#REF!</v>
      </c>
      <c r="FY28" s="41" t="e">
        <f t="shared" si="26"/>
        <v>#REF!</v>
      </c>
      <c r="FZ28" s="41" t="e">
        <f t="shared" si="26"/>
        <v>#REF!</v>
      </c>
      <c r="GA28" s="41" t="e">
        <f t="shared" si="26"/>
        <v>#REF!</v>
      </c>
      <c r="GB28" s="41" t="e">
        <f t="shared" si="26"/>
        <v>#REF!</v>
      </c>
      <c r="GC28" s="41" t="e">
        <f t="shared" si="26"/>
        <v>#REF!</v>
      </c>
      <c r="GD28" s="41" t="e">
        <f t="shared" si="26"/>
        <v>#REF!</v>
      </c>
      <c r="GE28" s="41" t="e">
        <f t="shared" si="26"/>
        <v>#REF!</v>
      </c>
      <c r="GF28" s="41" t="e">
        <f t="shared" si="26"/>
        <v>#REF!</v>
      </c>
      <c r="GG28" s="41" t="e">
        <f t="shared" si="26"/>
        <v>#REF!</v>
      </c>
      <c r="GH28" s="41" t="e">
        <f t="shared" si="26"/>
        <v>#REF!</v>
      </c>
      <c r="GI28" s="41" t="e">
        <f t="shared" si="26"/>
        <v>#REF!</v>
      </c>
      <c r="GJ28" s="41" t="e">
        <f t="shared" si="26"/>
        <v>#REF!</v>
      </c>
      <c r="GK28" s="41" t="e">
        <f t="shared" si="26"/>
        <v>#REF!</v>
      </c>
      <c r="GL28" s="41" t="e">
        <f t="shared" si="26"/>
        <v>#REF!</v>
      </c>
      <c r="GM28" s="41" t="e">
        <f t="shared" si="33"/>
        <v>#REF!</v>
      </c>
      <c r="GN28" s="41" t="e">
        <f t="shared" si="33"/>
        <v>#REF!</v>
      </c>
      <c r="GO28" s="41" t="e">
        <f t="shared" si="33"/>
        <v>#REF!</v>
      </c>
      <c r="GP28" s="41" t="e">
        <f t="shared" si="33"/>
        <v>#REF!</v>
      </c>
      <c r="GQ28" s="41" t="e">
        <f t="shared" si="33"/>
        <v>#REF!</v>
      </c>
      <c r="GR28" s="41" t="e">
        <f t="shared" si="33"/>
        <v>#REF!</v>
      </c>
      <c r="GS28" s="41" t="e">
        <f t="shared" si="33"/>
        <v>#REF!</v>
      </c>
      <c r="GT28" s="41" t="e">
        <f t="shared" si="33"/>
        <v>#REF!</v>
      </c>
      <c r="GU28" s="41" t="e">
        <f t="shared" si="33"/>
        <v>#REF!</v>
      </c>
      <c r="GV28" s="41" t="e">
        <f t="shared" si="33"/>
        <v>#REF!</v>
      </c>
      <c r="GW28" s="41" t="e">
        <f t="shared" si="33"/>
        <v>#REF!</v>
      </c>
      <c r="GX28" s="41" t="e">
        <f t="shared" si="33"/>
        <v>#REF!</v>
      </c>
      <c r="GY28" s="41" t="e">
        <f t="shared" si="33"/>
        <v>#REF!</v>
      </c>
      <c r="GZ28" s="41" t="e">
        <f t="shared" si="33"/>
        <v>#REF!</v>
      </c>
      <c r="HA28" s="41" t="e">
        <f t="shared" si="33"/>
        <v>#REF!</v>
      </c>
      <c r="HB28" s="41" t="e">
        <f t="shared" si="33"/>
        <v>#REF!</v>
      </c>
      <c r="HC28" s="41" t="e">
        <f t="shared" si="27"/>
        <v>#REF!</v>
      </c>
      <c r="HD28" s="41" t="e">
        <f t="shared" si="27"/>
        <v>#REF!</v>
      </c>
      <c r="HE28" s="41" t="e">
        <f t="shared" si="27"/>
        <v>#REF!</v>
      </c>
      <c r="HF28" s="41" t="e">
        <f t="shared" si="27"/>
        <v>#REF!</v>
      </c>
      <c r="HG28" s="41" t="e">
        <f t="shared" si="27"/>
        <v>#REF!</v>
      </c>
      <c r="HH28" s="41" t="e">
        <f t="shared" si="27"/>
        <v>#REF!</v>
      </c>
      <c r="HI28" s="41" t="e">
        <f t="shared" si="27"/>
        <v>#REF!</v>
      </c>
      <c r="HJ28" s="41" t="e">
        <f t="shared" si="27"/>
        <v>#REF!</v>
      </c>
    </row>
    <row r="29" spans="1:218" ht="14.4" x14ac:dyDescent="0.3">
      <c r="A29" s="42">
        <v>26</v>
      </c>
      <c r="B29" s="43" t="e">
        <f>'CMM2 - AUX CALC'!$AA$67</f>
        <v>#REF!</v>
      </c>
      <c r="AB29" s="41" t="e">
        <f>$B29/(_xlfn.SINGLE(PrazoConcessao)*12-AB$3+1)</f>
        <v>#REF!</v>
      </c>
      <c r="AC29" s="41" t="e">
        <f t="shared" si="28"/>
        <v>#REF!</v>
      </c>
      <c r="AD29" s="41" t="e">
        <f t="shared" si="28"/>
        <v>#REF!</v>
      </c>
      <c r="AE29" s="41" t="e">
        <f t="shared" si="28"/>
        <v>#REF!</v>
      </c>
      <c r="AF29" s="41" t="e">
        <f t="shared" si="28"/>
        <v>#REF!</v>
      </c>
      <c r="AG29" s="41" t="e">
        <f t="shared" si="28"/>
        <v>#REF!</v>
      </c>
      <c r="AH29" s="41" t="e">
        <f t="shared" si="28"/>
        <v>#REF!</v>
      </c>
      <c r="AI29" s="41" t="e">
        <f t="shared" si="28"/>
        <v>#REF!</v>
      </c>
      <c r="AJ29" s="41" t="e">
        <f t="shared" si="21"/>
        <v>#REF!</v>
      </c>
      <c r="AK29" s="41" t="e">
        <f t="shared" si="21"/>
        <v>#REF!</v>
      </c>
      <c r="AL29" s="41" t="e">
        <f t="shared" si="21"/>
        <v>#REF!</v>
      </c>
      <c r="AM29" s="41" t="e">
        <f t="shared" si="21"/>
        <v>#REF!</v>
      </c>
      <c r="AN29" s="41" t="e">
        <f t="shared" si="21"/>
        <v>#REF!</v>
      </c>
      <c r="AO29" s="41" t="e">
        <f t="shared" si="21"/>
        <v>#REF!</v>
      </c>
      <c r="AP29" s="41" t="e">
        <f t="shared" si="21"/>
        <v>#REF!</v>
      </c>
      <c r="AQ29" s="41" t="e">
        <f t="shared" si="21"/>
        <v>#REF!</v>
      </c>
      <c r="AR29" s="41" t="e">
        <f t="shared" si="21"/>
        <v>#REF!</v>
      </c>
      <c r="AS29" s="41" t="e">
        <f t="shared" si="21"/>
        <v>#REF!</v>
      </c>
      <c r="AT29" s="41" t="e">
        <f t="shared" si="21"/>
        <v>#REF!</v>
      </c>
      <c r="AU29" s="41" t="e">
        <f t="shared" si="21"/>
        <v>#REF!</v>
      </c>
      <c r="AV29" s="41" t="e">
        <f t="shared" si="21"/>
        <v>#REF!</v>
      </c>
      <c r="AW29" s="41" t="e">
        <f t="shared" si="21"/>
        <v>#REF!</v>
      </c>
      <c r="AX29" s="41" t="e">
        <f t="shared" si="21"/>
        <v>#REF!</v>
      </c>
      <c r="AY29" s="41" t="e">
        <f t="shared" si="29"/>
        <v>#REF!</v>
      </c>
      <c r="AZ29" s="41" t="e">
        <f t="shared" si="29"/>
        <v>#REF!</v>
      </c>
      <c r="BA29" s="41" t="e">
        <f t="shared" si="29"/>
        <v>#REF!</v>
      </c>
      <c r="BB29" s="41" t="e">
        <f t="shared" si="29"/>
        <v>#REF!</v>
      </c>
      <c r="BC29" s="41" t="e">
        <f t="shared" si="29"/>
        <v>#REF!</v>
      </c>
      <c r="BD29" s="41" t="e">
        <f t="shared" si="29"/>
        <v>#REF!</v>
      </c>
      <c r="BE29" s="41" t="e">
        <f t="shared" si="29"/>
        <v>#REF!</v>
      </c>
      <c r="BF29" s="41" t="e">
        <f t="shared" si="29"/>
        <v>#REF!</v>
      </c>
      <c r="BG29" s="41" t="e">
        <f t="shared" si="29"/>
        <v>#REF!</v>
      </c>
      <c r="BH29" s="41" t="e">
        <f t="shared" si="29"/>
        <v>#REF!</v>
      </c>
      <c r="BI29" s="41" t="e">
        <f t="shared" si="29"/>
        <v>#REF!</v>
      </c>
      <c r="BJ29" s="41" t="e">
        <f t="shared" si="29"/>
        <v>#REF!</v>
      </c>
      <c r="BK29" s="41" t="e">
        <f t="shared" si="29"/>
        <v>#REF!</v>
      </c>
      <c r="BL29" s="41" t="e">
        <f t="shared" si="29"/>
        <v>#REF!</v>
      </c>
      <c r="BM29" s="41" t="e">
        <f t="shared" si="29"/>
        <v>#REF!</v>
      </c>
      <c r="BN29" s="41" t="e">
        <f t="shared" si="29"/>
        <v>#REF!</v>
      </c>
      <c r="BO29" s="41" t="e">
        <f t="shared" si="22"/>
        <v>#REF!</v>
      </c>
      <c r="BP29" s="41" t="e">
        <f t="shared" si="22"/>
        <v>#REF!</v>
      </c>
      <c r="BQ29" s="41" t="e">
        <f t="shared" si="22"/>
        <v>#REF!</v>
      </c>
      <c r="BR29" s="41" t="e">
        <f t="shared" si="22"/>
        <v>#REF!</v>
      </c>
      <c r="BS29" s="41" t="e">
        <f t="shared" si="22"/>
        <v>#REF!</v>
      </c>
      <c r="BT29" s="41" t="e">
        <f t="shared" si="22"/>
        <v>#REF!</v>
      </c>
      <c r="BU29" s="41" t="e">
        <f t="shared" si="22"/>
        <v>#REF!</v>
      </c>
      <c r="BV29" s="41" t="e">
        <f t="shared" si="22"/>
        <v>#REF!</v>
      </c>
      <c r="BW29" s="41" t="e">
        <f t="shared" si="22"/>
        <v>#REF!</v>
      </c>
      <c r="BX29" s="41" t="e">
        <f t="shared" si="22"/>
        <v>#REF!</v>
      </c>
      <c r="BY29" s="41" t="e">
        <f t="shared" si="22"/>
        <v>#REF!</v>
      </c>
      <c r="BZ29" s="41" t="e">
        <f t="shared" si="22"/>
        <v>#REF!</v>
      </c>
      <c r="CA29" s="41" t="e">
        <f t="shared" si="22"/>
        <v>#REF!</v>
      </c>
      <c r="CB29" s="41" t="e">
        <f t="shared" si="22"/>
        <v>#REF!</v>
      </c>
      <c r="CC29" s="41" t="e">
        <f t="shared" si="22"/>
        <v>#REF!</v>
      </c>
      <c r="CD29" s="41" t="e">
        <f t="shared" si="22"/>
        <v>#REF!</v>
      </c>
      <c r="CE29" s="41" t="e">
        <f t="shared" si="23"/>
        <v>#REF!</v>
      </c>
      <c r="CF29" s="41" t="e">
        <f t="shared" si="23"/>
        <v>#REF!</v>
      </c>
      <c r="CG29" s="41" t="e">
        <f t="shared" si="23"/>
        <v>#REF!</v>
      </c>
      <c r="CH29" s="41" t="e">
        <f t="shared" si="23"/>
        <v>#REF!</v>
      </c>
      <c r="CI29" s="41" t="e">
        <f t="shared" si="23"/>
        <v>#REF!</v>
      </c>
      <c r="CJ29" s="41" t="e">
        <f t="shared" si="23"/>
        <v>#REF!</v>
      </c>
      <c r="CK29" s="41" t="e">
        <f t="shared" si="23"/>
        <v>#REF!</v>
      </c>
      <c r="CL29" s="41" t="e">
        <f t="shared" si="23"/>
        <v>#REF!</v>
      </c>
      <c r="CM29" s="41" t="e">
        <f t="shared" si="23"/>
        <v>#REF!</v>
      </c>
      <c r="CN29" s="41" t="e">
        <f t="shared" si="23"/>
        <v>#REF!</v>
      </c>
      <c r="CO29" s="41" t="e">
        <f t="shared" si="23"/>
        <v>#REF!</v>
      </c>
      <c r="CP29" s="41" t="e">
        <f t="shared" si="23"/>
        <v>#REF!</v>
      </c>
      <c r="CQ29" s="41" t="e">
        <f t="shared" si="23"/>
        <v>#REF!</v>
      </c>
      <c r="CR29" s="41" t="e">
        <f t="shared" si="23"/>
        <v>#REF!</v>
      </c>
      <c r="CS29" s="41" t="e">
        <f t="shared" si="23"/>
        <v>#REF!</v>
      </c>
      <c r="CT29" s="41" t="e">
        <f t="shared" si="23"/>
        <v>#REF!</v>
      </c>
      <c r="CU29" s="41" t="e">
        <f t="shared" si="30"/>
        <v>#REF!</v>
      </c>
      <c r="CV29" s="41" t="e">
        <f t="shared" si="30"/>
        <v>#REF!</v>
      </c>
      <c r="CW29" s="41" t="e">
        <f t="shared" si="30"/>
        <v>#REF!</v>
      </c>
      <c r="CX29" s="41" t="e">
        <f t="shared" si="30"/>
        <v>#REF!</v>
      </c>
      <c r="CY29" s="41" t="e">
        <f t="shared" si="30"/>
        <v>#REF!</v>
      </c>
      <c r="CZ29" s="41" t="e">
        <f t="shared" si="30"/>
        <v>#REF!</v>
      </c>
      <c r="DA29" s="41" t="e">
        <f t="shared" si="30"/>
        <v>#REF!</v>
      </c>
      <c r="DB29" s="41" t="e">
        <f t="shared" si="30"/>
        <v>#REF!</v>
      </c>
      <c r="DC29" s="41" t="e">
        <f t="shared" si="30"/>
        <v>#REF!</v>
      </c>
      <c r="DD29" s="41" t="e">
        <f t="shared" si="30"/>
        <v>#REF!</v>
      </c>
      <c r="DE29" s="41" t="e">
        <f t="shared" si="30"/>
        <v>#REF!</v>
      </c>
      <c r="DF29" s="41" t="e">
        <f t="shared" si="30"/>
        <v>#REF!</v>
      </c>
      <c r="DG29" s="41" t="e">
        <f t="shared" si="30"/>
        <v>#REF!</v>
      </c>
      <c r="DH29" s="41" t="e">
        <f t="shared" si="30"/>
        <v>#REF!</v>
      </c>
      <c r="DI29" s="41" t="e">
        <f t="shared" si="30"/>
        <v>#REF!</v>
      </c>
      <c r="DJ29" s="41" t="e">
        <f t="shared" si="30"/>
        <v>#REF!</v>
      </c>
      <c r="DK29" s="41" t="e">
        <f t="shared" si="24"/>
        <v>#REF!</v>
      </c>
      <c r="DL29" s="41" t="e">
        <f t="shared" si="24"/>
        <v>#REF!</v>
      </c>
      <c r="DM29" s="41" t="e">
        <f t="shared" si="24"/>
        <v>#REF!</v>
      </c>
      <c r="DN29" s="41" t="e">
        <f t="shared" si="24"/>
        <v>#REF!</v>
      </c>
      <c r="DO29" s="41" t="e">
        <f t="shared" si="24"/>
        <v>#REF!</v>
      </c>
      <c r="DP29" s="41" t="e">
        <f t="shared" si="24"/>
        <v>#REF!</v>
      </c>
      <c r="DQ29" s="41" t="e">
        <f t="shared" si="24"/>
        <v>#REF!</v>
      </c>
      <c r="DR29" s="41" t="e">
        <f t="shared" si="24"/>
        <v>#REF!</v>
      </c>
      <c r="DS29" s="41" t="e">
        <f t="shared" si="24"/>
        <v>#REF!</v>
      </c>
      <c r="DT29" s="41" t="e">
        <f t="shared" si="24"/>
        <v>#REF!</v>
      </c>
      <c r="DU29" s="41" t="e">
        <f t="shared" si="24"/>
        <v>#REF!</v>
      </c>
      <c r="DV29" s="41" t="e">
        <f t="shared" si="24"/>
        <v>#REF!</v>
      </c>
      <c r="DW29" s="41" t="e">
        <f t="shared" si="24"/>
        <v>#REF!</v>
      </c>
      <c r="DX29" s="41" t="e">
        <f t="shared" si="24"/>
        <v>#REF!</v>
      </c>
      <c r="DY29" s="41" t="e">
        <f t="shared" si="24"/>
        <v>#REF!</v>
      </c>
      <c r="DZ29" s="41" t="e">
        <f t="shared" si="24"/>
        <v>#REF!</v>
      </c>
      <c r="EA29" s="41" t="e">
        <f t="shared" si="31"/>
        <v>#REF!</v>
      </c>
      <c r="EB29" s="41" t="e">
        <f t="shared" si="31"/>
        <v>#REF!</v>
      </c>
      <c r="EC29" s="41" t="e">
        <f t="shared" si="31"/>
        <v>#REF!</v>
      </c>
      <c r="ED29" s="41" t="e">
        <f t="shared" si="31"/>
        <v>#REF!</v>
      </c>
      <c r="EE29" s="41" t="e">
        <f t="shared" si="31"/>
        <v>#REF!</v>
      </c>
      <c r="EF29" s="41" t="e">
        <f t="shared" si="31"/>
        <v>#REF!</v>
      </c>
      <c r="EG29" s="41" t="e">
        <f t="shared" si="31"/>
        <v>#REF!</v>
      </c>
      <c r="EH29" s="41" t="e">
        <f t="shared" si="31"/>
        <v>#REF!</v>
      </c>
      <c r="EI29" s="41" t="e">
        <f t="shared" si="31"/>
        <v>#REF!</v>
      </c>
      <c r="EJ29" s="41" t="e">
        <f t="shared" si="31"/>
        <v>#REF!</v>
      </c>
      <c r="EK29" s="41" t="e">
        <f t="shared" si="31"/>
        <v>#REF!</v>
      </c>
      <c r="EL29" s="41" t="e">
        <f t="shared" si="31"/>
        <v>#REF!</v>
      </c>
      <c r="EM29" s="41" t="e">
        <f t="shared" si="31"/>
        <v>#REF!</v>
      </c>
      <c r="EN29" s="41" t="e">
        <f t="shared" si="31"/>
        <v>#REF!</v>
      </c>
      <c r="EO29" s="41" t="e">
        <f t="shared" si="31"/>
        <v>#REF!</v>
      </c>
      <c r="EP29" s="41" t="e">
        <f t="shared" si="31"/>
        <v>#REF!</v>
      </c>
      <c r="EQ29" s="41" t="e">
        <f t="shared" si="25"/>
        <v>#REF!</v>
      </c>
      <c r="ER29" s="41" t="e">
        <f t="shared" si="25"/>
        <v>#REF!</v>
      </c>
      <c r="ES29" s="41" t="e">
        <f t="shared" si="25"/>
        <v>#REF!</v>
      </c>
      <c r="ET29" s="41" t="e">
        <f t="shared" si="25"/>
        <v>#REF!</v>
      </c>
      <c r="EU29" s="41" t="e">
        <f t="shared" si="25"/>
        <v>#REF!</v>
      </c>
      <c r="EV29" s="41" t="e">
        <f t="shared" si="25"/>
        <v>#REF!</v>
      </c>
      <c r="EW29" s="41" t="e">
        <f t="shared" si="25"/>
        <v>#REF!</v>
      </c>
      <c r="EX29" s="41" t="e">
        <f t="shared" si="25"/>
        <v>#REF!</v>
      </c>
      <c r="EY29" s="41" t="e">
        <f t="shared" si="25"/>
        <v>#REF!</v>
      </c>
      <c r="EZ29" s="41" t="e">
        <f t="shared" si="25"/>
        <v>#REF!</v>
      </c>
      <c r="FA29" s="41" t="e">
        <f t="shared" si="25"/>
        <v>#REF!</v>
      </c>
      <c r="FB29" s="41" t="e">
        <f t="shared" si="25"/>
        <v>#REF!</v>
      </c>
      <c r="FC29" s="41" t="e">
        <f t="shared" si="25"/>
        <v>#REF!</v>
      </c>
      <c r="FD29" s="41" t="e">
        <f t="shared" si="25"/>
        <v>#REF!</v>
      </c>
      <c r="FE29" s="41" t="e">
        <f t="shared" si="25"/>
        <v>#REF!</v>
      </c>
      <c r="FF29" s="41" t="e">
        <f t="shared" si="25"/>
        <v>#REF!</v>
      </c>
      <c r="FG29" s="41" t="e">
        <f t="shared" si="32"/>
        <v>#REF!</v>
      </c>
      <c r="FH29" s="41" t="e">
        <f t="shared" si="32"/>
        <v>#REF!</v>
      </c>
      <c r="FI29" s="41" t="e">
        <f t="shared" si="32"/>
        <v>#REF!</v>
      </c>
      <c r="FJ29" s="41" t="e">
        <f t="shared" si="32"/>
        <v>#REF!</v>
      </c>
      <c r="FK29" s="41" t="e">
        <f t="shared" si="32"/>
        <v>#REF!</v>
      </c>
      <c r="FL29" s="41" t="e">
        <f t="shared" si="32"/>
        <v>#REF!</v>
      </c>
      <c r="FM29" s="41" t="e">
        <f t="shared" si="32"/>
        <v>#REF!</v>
      </c>
      <c r="FN29" s="41" t="e">
        <f t="shared" si="32"/>
        <v>#REF!</v>
      </c>
      <c r="FO29" s="41" t="e">
        <f t="shared" si="32"/>
        <v>#REF!</v>
      </c>
      <c r="FP29" s="41" t="e">
        <f t="shared" si="32"/>
        <v>#REF!</v>
      </c>
      <c r="FQ29" s="41" t="e">
        <f t="shared" si="32"/>
        <v>#REF!</v>
      </c>
      <c r="FR29" s="41" t="e">
        <f t="shared" si="32"/>
        <v>#REF!</v>
      </c>
      <c r="FS29" s="41" t="e">
        <f t="shared" si="32"/>
        <v>#REF!</v>
      </c>
      <c r="FT29" s="41" t="e">
        <f t="shared" si="32"/>
        <v>#REF!</v>
      </c>
      <c r="FU29" s="41" t="e">
        <f t="shared" si="32"/>
        <v>#REF!</v>
      </c>
      <c r="FV29" s="41" t="e">
        <f t="shared" si="32"/>
        <v>#REF!</v>
      </c>
      <c r="FW29" s="41" t="e">
        <f t="shared" si="26"/>
        <v>#REF!</v>
      </c>
      <c r="FX29" s="41" t="e">
        <f t="shared" si="26"/>
        <v>#REF!</v>
      </c>
      <c r="FY29" s="41" t="e">
        <f t="shared" si="26"/>
        <v>#REF!</v>
      </c>
      <c r="FZ29" s="41" t="e">
        <f t="shared" si="26"/>
        <v>#REF!</v>
      </c>
      <c r="GA29" s="41" t="e">
        <f t="shared" si="26"/>
        <v>#REF!</v>
      </c>
      <c r="GB29" s="41" t="e">
        <f t="shared" si="26"/>
        <v>#REF!</v>
      </c>
      <c r="GC29" s="41" t="e">
        <f t="shared" si="26"/>
        <v>#REF!</v>
      </c>
      <c r="GD29" s="41" t="e">
        <f t="shared" si="26"/>
        <v>#REF!</v>
      </c>
      <c r="GE29" s="41" t="e">
        <f t="shared" si="26"/>
        <v>#REF!</v>
      </c>
      <c r="GF29" s="41" t="e">
        <f t="shared" si="26"/>
        <v>#REF!</v>
      </c>
      <c r="GG29" s="41" t="e">
        <f t="shared" si="26"/>
        <v>#REF!</v>
      </c>
      <c r="GH29" s="41" t="e">
        <f t="shared" si="26"/>
        <v>#REF!</v>
      </c>
      <c r="GI29" s="41" t="e">
        <f t="shared" si="26"/>
        <v>#REF!</v>
      </c>
      <c r="GJ29" s="41" t="e">
        <f t="shared" si="26"/>
        <v>#REF!</v>
      </c>
      <c r="GK29" s="41" t="e">
        <f t="shared" si="26"/>
        <v>#REF!</v>
      </c>
      <c r="GL29" s="41" t="e">
        <f t="shared" si="26"/>
        <v>#REF!</v>
      </c>
      <c r="GM29" s="41" t="e">
        <f t="shared" si="33"/>
        <v>#REF!</v>
      </c>
      <c r="GN29" s="41" t="e">
        <f t="shared" si="33"/>
        <v>#REF!</v>
      </c>
      <c r="GO29" s="41" t="e">
        <f t="shared" si="33"/>
        <v>#REF!</v>
      </c>
      <c r="GP29" s="41" t="e">
        <f t="shared" si="33"/>
        <v>#REF!</v>
      </c>
      <c r="GQ29" s="41" t="e">
        <f t="shared" si="33"/>
        <v>#REF!</v>
      </c>
      <c r="GR29" s="41" t="e">
        <f t="shared" si="33"/>
        <v>#REF!</v>
      </c>
      <c r="GS29" s="41" t="e">
        <f t="shared" si="33"/>
        <v>#REF!</v>
      </c>
      <c r="GT29" s="41" t="e">
        <f t="shared" si="33"/>
        <v>#REF!</v>
      </c>
      <c r="GU29" s="41" t="e">
        <f t="shared" si="33"/>
        <v>#REF!</v>
      </c>
      <c r="GV29" s="41" t="e">
        <f t="shared" si="33"/>
        <v>#REF!</v>
      </c>
      <c r="GW29" s="41" t="e">
        <f t="shared" si="33"/>
        <v>#REF!</v>
      </c>
      <c r="GX29" s="41" t="e">
        <f t="shared" si="33"/>
        <v>#REF!</v>
      </c>
      <c r="GY29" s="41" t="e">
        <f t="shared" si="33"/>
        <v>#REF!</v>
      </c>
      <c r="GZ29" s="41" t="e">
        <f t="shared" si="33"/>
        <v>#REF!</v>
      </c>
      <c r="HA29" s="41" t="e">
        <f t="shared" si="33"/>
        <v>#REF!</v>
      </c>
      <c r="HB29" s="41" t="e">
        <f t="shared" si="33"/>
        <v>#REF!</v>
      </c>
      <c r="HC29" s="41" t="e">
        <f t="shared" si="27"/>
        <v>#REF!</v>
      </c>
      <c r="HD29" s="41" t="e">
        <f t="shared" si="27"/>
        <v>#REF!</v>
      </c>
      <c r="HE29" s="41" t="e">
        <f t="shared" si="27"/>
        <v>#REF!</v>
      </c>
      <c r="HF29" s="41" t="e">
        <f t="shared" si="27"/>
        <v>#REF!</v>
      </c>
      <c r="HG29" s="41" t="e">
        <f t="shared" si="27"/>
        <v>#REF!</v>
      </c>
      <c r="HH29" s="41" t="e">
        <f t="shared" si="27"/>
        <v>#REF!</v>
      </c>
      <c r="HI29" s="41" t="e">
        <f t="shared" si="27"/>
        <v>#REF!</v>
      </c>
      <c r="HJ29" s="41" t="e">
        <f t="shared" si="27"/>
        <v>#REF!</v>
      </c>
    </row>
    <row r="30" spans="1:218" ht="14.4" x14ac:dyDescent="0.3">
      <c r="A30" s="42">
        <v>27</v>
      </c>
      <c r="B30" s="43" t="e">
        <f>'CMM2 - AUX CALC'!$AB$67</f>
        <v>#REF!</v>
      </c>
      <c r="AC30" s="41" t="e">
        <f>$B30/(_xlfn.SINGLE(PrazoConcessao)*12-AC$3+1)</f>
        <v>#REF!</v>
      </c>
      <c r="AD30" s="41" t="e">
        <f t="shared" si="28"/>
        <v>#REF!</v>
      </c>
      <c r="AE30" s="41" t="e">
        <f t="shared" si="28"/>
        <v>#REF!</v>
      </c>
      <c r="AF30" s="41" t="e">
        <f t="shared" si="28"/>
        <v>#REF!</v>
      </c>
      <c r="AG30" s="41" t="e">
        <f t="shared" si="28"/>
        <v>#REF!</v>
      </c>
      <c r="AH30" s="41" t="e">
        <f t="shared" si="28"/>
        <v>#REF!</v>
      </c>
      <c r="AI30" s="41" t="e">
        <f t="shared" si="28"/>
        <v>#REF!</v>
      </c>
      <c r="AJ30" s="41" t="e">
        <f t="shared" si="21"/>
        <v>#REF!</v>
      </c>
      <c r="AK30" s="41" t="e">
        <f t="shared" si="21"/>
        <v>#REF!</v>
      </c>
      <c r="AL30" s="41" t="e">
        <f t="shared" si="21"/>
        <v>#REF!</v>
      </c>
      <c r="AM30" s="41" t="e">
        <f t="shared" si="21"/>
        <v>#REF!</v>
      </c>
      <c r="AN30" s="41" t="e">
        <f t="shared" si="21"/>
        <v>#REF!</v>
      </c>
      <c r="AO30" s="41" t="e">
        <f t="shared" si="21"/>
        <v>#REF!</v>
      </c>
      <c r="AP30" s="41" t="e">
        <f t="shared" si="21"/>
        <v>#REF!</v>
      </c>
      <c r="AQ30" s="41" t="e">
        <f t="shared" si="21"/>
        <v>#REF!</v>
      </c>
      <c r="AR30" s="41" t="e">
        <f t="shared" si="21"/>
        <v>#REF!</v>
      </c>
      <c r="AS30" s="41" t="e">
        <f t="shared" si="21"/>
        <v>#REF!</v>
      </c>
      <c r="AT30" s="41" t="e">
        <f t="shared" si="21"/>
        <v>#REF!</v>
      </c>
      <c r="AU30" s="41" t="e">
        <f t="shared" si="21"/>
        <v>#REF!</v>
      </c>
      <c r="AV30" s="41" t="e">
        <f t="shared" si="21"/>
        <v>#REF!</v>
      </c>
      <c r="AW30" s="41" t="e">
        <f t="shared" si="21"/>
        <v>#REF!</v>
      </c>
      <c r="AX30" s="41" t="e">
        <f t="shared" si="21"/>
        <v>#REF!</v>
      </c>
      <c r="AY30" s="41" t="e">
        <f t="shared" si="29"/>
        <v>#REF!</v>
      </c>
      <c r="AZ30" s="41" t="e">
        <f t="shared" si="29"/>
        <v>#REF!</v>
      </c>
      <c r="BA30" s="41" t="e">
        <f t="shared" si="29"/>
        <v>#REF!</v>
      </c>
      <c r="BB30" s="41" t="e">
        <f t="shared" si="29"/>
        <v>#REF!</v>
      </c>
      <c r="BC30" s="41" t="e">
        <f t="shared" si="29"/>
        <v>#REF!</v>
      </c>
      <c r="BD30" s="41" t="e">
        <f t="shared" si="29"/>
        <v>#REF!</v>
      </c>
      <c r="BE30" s="41" t="e">
        <f t="shared" si="29"/>
        <v>#REF!</v>
      </c>
      <c r="BF30" s="41" t="e">
        <f t="shared" si="29"/>
        <v>#REF!</v>
      </c>
      <c r="BG30" s="41" t="e">
        <f t="shared" si="29"/>
        <v>#REF!</v>
      </c>
      <c r="BH30" s="41" t="e">
        <f t="shared" si="29"/>
        <v>#REF!</v>
      </c>
      <c r="BI30" s="41" t="e">
        <f t="shared" si="29"/>
        <v>#REF!</v>
      </c>
      <c r="BJ30" s="41" t="e">
        <f t="shared" si="29"/>
        <v>#REF!</v>
      </c>
      <c r="BK30" s="41" t="e">
        <f t="shared" si="29"/>
        <v>#REF!</v>
      </c>
      <c r="BL30" s="41" t="e">
        <f t="shared" si="29"/>
        <v>#REF!</v>
      </c>
      <c r="BM30" s="41" t="e">
        <f t="shared" si="29"/>
        <v>#REF!</v>
      </c>
      <c r="BN30" s="41" t="e">
        <f t="shared" si="29"/>
        <v>#REF!</v>
      </c>
      <c r="BO30" s="41" t="e">
        <f t="shared" si="22"/>
        <v>#REF!</v>
      </c>
      <c r="BP30" s="41" t="e">
        <f t="shared" si="22"/>
        <v>#REF!</v>
      </c>
      <c r="BQ30" s="41" t="e">
        <f t="shared" si="22"/>
        <v>#REF!</v>
      </c>
      <c r="BR30" s="41" t="e">
        <f t="shared" si="22"/>
        <v>#REF!</v>
      </c>
      <c r="BS30" s="41" t="e">
        <f t="shared" si="22"/>
        <v>#REF!</v>
      </c>
      <c r="BT30" s="41" t="e">
        <f t="shared" si="22"/>
        <v>#REF!</v>
      </c>
      <c r="BU30" s="41" t="e">
        <f t="shared" si="22"/>
        <v>#REF!</v>
      </c>
      <c r="BV30" s="41" t="e">
        <f t="shared" si="22"/>
        <v>#REF!</v>
      </c>
      <c r="BW30" s="41" t="e">
        <f t="shared" si="22"/>
        <v>#REF!</v>
      </c>
      <c r="BX30" s="41" t="e">
        <f t="shared" si="22"/>
        <v>#REF!</v>
      </c>
      <c r="BY30" s="41" t="e">
        <f t="shared" si="22"/>
        <v>#REF!</v>
      </c>
      <c r="BZ30" s="41" t="e">
        <f t="shared" si="22"/>
        <v>#REF!</v>
      </c>
      <c r="CA30" s="41" t="e">
        <f t="shared" si="22"/>
        <v>#REF!</v>
      </c>
      <c r="CB30" s="41" t="e">
        <f t="shared" si="22"/>
        <v>#REF!</v>
      </c>
      <c r="CC30" s="41" t="e">
        <f t="shared" si="22"/>
        <v>#REF!</v>
      </c>
      <c r="CD30" s="41" t="e">
        <f t="shared" si="22"/>
        <v>#REF!</v>
      </c>
      <c r="CE30" s="41" t="e">
        <f t="shared" si="23"/>
        <v>#REF!</v>
      </c>
      <c r="CF30" s="41" t="e">
        <f t="shared" si="23"/>
        <v>#REF!</v>
      </c>
      <c r="CG30" s="41" t="e">
        <f t="shared" si="23"/>
        <v>#REF!</v>
      </c>
      <c r="CH30" s="41" t="e">
        <f t="shared" si="23"/>
        <v>#REF!</v>
      </c>
      <c r="CI30" s="41" t="e">
        <f t="shared" si="23"/>
        <v>#REF!</v>
      </c>
      <c r="CJ30" s="41" t="e">
        <f t="shared" si="23"/>
        <v>#REF!</v>
      </c>
      <c r="CK30" s="41" t="e">
        <f t="shared" si="23"/>
        <v>#REF!</v>
      </c>
      <c r="CL30" s="41" t="e">
        <f t="shared" si="23"/>
        <v>#REF!</v>
      </c>
      <c r="CM30" s="41" t="e">
        <f t="shared" si="23"/>
        <v>#REF!</v>
      </c>
      <c r="CN30" s="41" t="e">
        <f t="shared" si="23"/>
        <v>#REF!</v>
      </c>
      <c r="CO30" s="41" t="e">
        <f t="shared" si="23"/>
        <v>#REF!</v>
      </c>
      <c r="CP30" s="41" t="e">
        <f t="shared" si="23"/>
        <v>#REF!</v>
      </c>
      <c r="CQ30" s="41" t="e">
        <f t="shared" si="23"/>
        <v>#REF!</v>
      </c>
      <c r="CR30" s="41" t="e">
        <f t="shared" si="23"/>
        <v>#REF!</v>
      </c>
      <c r="CS30" s="41" t="e">
        <f t="shared" si="23"/>
        <v>#REF!</v>
      </c>
      <c r="CT30" s="41" t="e">
        <f t="shared" si="23"/>
        <v>#REF!</v>
      </c>
      <c r="CU30" s="41" t="e">
        <f t="shared" si="30"/>
        <v>#REF!</v>
      </c>
      <c r="CV30" s="41" t="e">
        <f t="shared" si="30"/>
        <v>#REF!</v>
      </c>
      <c r="CW30" s="41" t="e">
        <f t="shared" si="30"/>
        <v>#REF!</v>
      </c>
      <c r="CX30" s="41" t="e">
        <f t="shared" si="30"/>
        <v>#REF!</v>
      </c>
      <c r="CY30" s="41" t="e">
        <f t="shared" si="30"/>
        <v>#REF!</v>
      </c>
      <c r="CZ30" s="41" t="e">
        <f t="shared" si="30"/>
        <v>#REF!</v>
      </c>
      <c r="DA30" s="41" t="e">
        <f t="shared" si="30"/>
        <v>#REF!</v>
      </c>
      <c r="DB30" s="41" t="e">
        <f t="shared" si="30"/>
        <v>#REF!</v>
      </c>
      <c r="DC30" s="41" t="e">
        <f t="shared" si="30"/>
        <v>#REF!</v>
      </c>
      <c r="DD30" s="41" t="e">
        <f t="shared" si="30"/>
        <v>#REF!</v>
      </c>
      <c r="DE30" s="41" t="e">
        <f t="shared" si="30"/>
        <v>#REF!</v>
      </c>
      <c r="DF30" s="41" t="e">
        <f t="shared" si="30"/>
        <v>#REF!</v>
      </c>
      <c r="DG30" s="41" t="e">
        <f t="shared" si="30"/>
        <v>#REF!</v>
      </c>
      <c r="DH30" s="41" t="e">
        <f t="shared" si="30"/>
        <v>#REF!</v>
      </c>
      <c r="DI30" s="41" t="e">
        <f t="shared" si="30"/>
        <v>#REF!</v>
      </c>
      <c r="DJ30" s="41" t="e">
        <f t="shared" si="30"/>
        <v>#REF!</v>
      </c>
      <c r="DK30" s="41" t="e">
        <f t="shared" si="24"/>
        <v>#REF!</v>
      </c>
      <c r="DL30" s="41" t="e">
        <f t="shared" si="24"/>
        <v>#REF!</v>
      </c>
      <c r="DM30" s="41" t="e">
        <f t="shared" si="24"/>
        <v>#REF!</v>
      </c>
      <c r="DN30" s="41" t="e">
        <f t="shared" si="24"/>
        <v>#REF!</v>
      </c>
      <c r="DO30" s="41" t="e">
        <f t="shared" si="24"/>
        <v>#REF!</v>
      </c>
      <c r="DP30" s="41" t="e">
        <f t="shared" si="24"/>
        <v>#REF!</v>
      </c>
      <c r="DQ30" s="41" t="e">
        <f t="shared" si="24"/>
        <v>#REF!</v>
      </c>
      <c r="DR30" s="41" t="e">
        <f t="shared" si="24"/>
        <v>#REF!</v>
      </c>
      <c r="DS30" s="41" t="e">
        <f t="shared" si="24"/>
        <v>#REF!</v>
      </c>
      <c r="DT30" s="41" t="e">
        <f t="shared" si="24"/>
        <v>#REF!</v>
      </c>
      <c r="DU30" s="41" t="e">
        <f t="shared" si="24"/>
        <v>#REF!</v>
      </c>
      <c r="DV30" s="41" t="e">
        <f t="shared" si="24"/>
        <v>#REF!</v>
      </c>
      <c r="DW30" s="41" t="e">
        <f t="shared" si="24"/>
        <v>#REF!</v>
      </c>
      <c r="DX30" s="41" t="e">
        <f t="shared" si="24"/>
        <v>#REF!</v>
      </c>
      <c r="DY30" s="41" t="e">
        <f t="shared" si="24"/>
        <v>#REF!</v>
      </c>
      <c r="DZ30" s="41" t="e">
        <f t="shared" si="24"/>
        <v>#REF!</v>
      </c>
      <c r="EA30" s="41" t="e">
        <f t="shared" si="31"/>
        <v>#REF!</v>
      </c>
      <c r="EB30" s="41" t="e">
        <f t="shared" si="31"/>
        <v>#REF!</v>
      </c>
      <c r="EC30" s="41" t="e">
        <f t="shared" si="31"/>
        <v>#REF!</v>
      </c>
      <c r="ED30" s="41" t="e">
        <f t="shared" si="31"/>
        <v>#REF!</v>
      </c>
      <c r="EE30" s="41" t="e">
        <f t="shared" si="31"/>
        <v>#REF!</v>
      </c>
      <c r="EF30" s="41" t="e">
        <f t="shared" si="31"/>
        <v>#REF!</v>
      </c>
      <c r="EG30" s="41" t="e">
        <f t="shared" si="31"/>
        <v>#REF!</v>
      </c>
      <c r="EH30" s="41" t="e">
        <f t="shared" si="31"/>
        <v>#REF!</v>
      </c>
      <c r="EI30" s="41" t="e">
        <f t="shared" si="31"/>
        <v>#REF!</v>
      </c>
      <c r="EJ30" s="41" t="e">
        <f t="shared" si="31"/>
        <v>#REF!</v>
      </c>
      <c r="EK30" s="41" t="e">
        <f t="shared" si="31"/>
        <v>#REF!</v>
      </c>
      <c r="EL30" s="41" t="e">
        <f t="shared" si="31"/>
        <v>#REF!</v>
      </c>
      <c r="EM30" s="41" t="e">
        <f t="shared" si="31"/>
        <v>#REF!</v>
      </c>
      <c r="EN30" s="41" t="e">
        <f t="shared" si="31"/>
        <v>#REF!</v>
      </c>
      <c r="EO30" s="41" t="e">
        <f t="shared" si="31"/>
        <v>#REF!</v>
      </c>
      <c r="EP30" s="41" t="e">
        <f t="shared" si="31"/>
        <v>#REF!</v>
      </c>
      <c r="EQ30" s="41" t="e">
        <f t="shared" si="25"/>
        <v>#REF!</v>
      </c>
      <c r="ER30" s="41" t="e">
        <f t="shared" si="25"/>
        <v>#REF!</v>
      </c>
      <c r="ES30" s="41" t="e">
        <f t="shared" si="25"/>
        <v>#REF!</v>
      </c>
      <c r="ET30" s="41" t="e">
        <f t="shared" si="25"/>
        <v>#REF!</v>
      </c>
      <c r="EU30" s="41" t="e">
        <f t="shared" si="25"/>
        <v>#REF!</v>
      </c>
      <c r="EV30" s="41" t="e">
        <f t="shared" si="25"/>
        <v>#REF!</v>
      </c>
      <c r="EW30" s="41" t="e">
        <f t="shared" si="25"/>
        <v>#REF!</v>
      </c>
      <c r="EX30" s="41" t="e">
        <f t="shared" si="25"/>
        <v>#REF!</v>
      </c>
      <c r="EY30" s="41" t="e">
        <f t="shared" si="25"/>
        <v>#REF!</v>
      </c>
      <c r="EZ30" s="41" t="e">
        <f t="shared" si="25"/>
        <v>#REF!</v>
      </c>
      <c r="FA30" s="41" t="e">
        <f t="shared" si="25"/>
        <v>#REF!</v>
      </c>
      <c r="FB30" s="41" t="e">
        <f t="shared" si="25"/>
        <v>#REF!</v>
      </c>
      <c r="FC30" s="41" t="e">
        <f t="shared" si="25"/>
        <v>#REF!</v>
      </c>
      <c r="FD30" s="41" t="e">
        <f t="shared" si="25"/>
        <v>#REF!</v>
      </c>
      <c r="FE30" s="41" t="e">
        <f t="shared" si="25"/>
        <v>#REF!</v>
      </c>
      <c r="FF30" s="41" t="e">
        <f t="shared" si="25"/>
        <v>#REF!</v>
      </c>
      <c r="FG30" s="41" t="e">
        <f t="shared" si="32"/>
        <v>#REF!</v>
      </c>
      <c r="FH30" s="41" t="e">
        <f t="shared" si="32"/>
        <v>#REF!</v>
      </c>
      <c r="FI30" s="41" t="e">
        <f t="shared" si="32"/>
        <v>#REF!</v>
      </c>
      <c r="FJ30" s="41" t="e">
        <f t="shared" si="32"/>
        <v>#REF!</v>
      </c>
      <c r="FK30" s="41" t="e">
        <f t="shared" si="32"/>
        <v>#REF!</v>
      </c>
      <c r="FL30" s="41" t="e">
        <f t="shared" si="32"/>
        <v>#REF!</v>
      </c>
      <c r="FM30" s="41" t="e">
        <f t="shared" si="32"/>
        <v>#REF!</v>
      </c>
      <c r="FN30" s="41" t="e">
        <f t="shared" si="32"/>
        <v>#REF!</v>
      </c>
      <c r="FO30" s="41" t="e">
        <f t="shared" si="32"/>
        <v>#REF!</v>
      </c>
      <c r="FP30" s="41" t="e">
        <f t="shared" si="32"/>
        <v>#REF!</v>
      </c>
      <c r="FQ30" s="41" t="e">
        <f t="shared" si="32"/>
        <v>#REF!</v>
      </c>
      <c r="FR30" s="41" t="e">
        <f t="shared" si="32"/>
        <v>#REF!</v>
      </c>
      <c r="FS30" s="41" t="e">
        <f t="shared" si="32"/>
        <v>#REF!</v>
      </c>
      <c r="FT30" s="41" t="e">
        <f t="shared" si="32"/>
        <v>#REF!</v>
      </c>
      <c r="FU30" s="41" t="e">
        <f t="shared" si="32"/>
        <v>#REF!</v>
      </c>
      <c r="FV30" s="41" t="e">
        <f t="shared" si="32"/>
        <v>#REF!</v>
      </c>
      <c r="FW30" s="41" t="e">
        <f t="shared" si="26"/>
        <v>#REF!</v>
      </c>
      <c r="FX30" s="41" t="e">
        <f t="shared" si="26"/>
        <v>#REF!</v>
      </c>
      <c r="FY30" s="41" t="e">
        <f t="shared" si="26"/>
        <v>#REF!</v>
      </c>
      <c r="FZ30" s="41" t="e">
        <f t="shared" si="26"/>
        <v>#REF!</v>
      </c>
      <c r="GA30" s="41" t="e">
        <f t="shared" si="26"/>
        <v>#REF!</v>
      </c>
      <c r="GB30" s="41" t="e">
        <f t="shared" si="26"/>
        <v>#REF!</v>
      </c>
      <c r="GC30" s="41" t="e">
        <f t="shared" si="26"/>
        <v>#REF!</v>
      </c>
      <c r="GD30" s="41" t="e">
        <f t="shared" si="26"/>
        <v>#REF!</v>
      </c>
      <c r="GE30" s="41" t="e">
        <f t="shared" si="26"/>
        <v>#REF!</v>
      </c>
      <c r="GF30" s="41" t="e">
        <f t="shared" si="26"/>
        <v>#REF!</v>
      </c>
      <c r="GG30" s="41" t="e">
        <f t="shared" si="26"/>
        <v>#REF!</v>
      </c>
      <c r="GH30" s="41" t="e">
        <f t="shared" si="26"/>
        <v>#REF!</v>
      </c>
      <c r="GI30" s="41" t="e">
        <f t="shared" si="26"/>
        <v>#REF!</v>
      </c>
      <c r="GJ30" s="41" t="e">
        <f t="shared" si="26"/>
        <v>#REF!</v>
      </c>
      <c r="GK30" s="41" t="e">
        <f t="shared" si="26"/>
        <v>#REF!</v>
      </c>
      <c r="GL30" s="41" t="e">
        <f t="shared" si="26"/>
        <v>#REF!</v>
      </c>
      <c r="GM30" s="41" t="e">
        <f t="shared" si="33"/>
        <v>#REF!</v>
      </c>
      <c r="GN30" s="41" t="e">
        <f t="shared" si="33"/>
        <v>#REF!</v>
      </c>
      <c r="GO30" s="41" t="e">
        <f t="shared" si="33"/>
        <v>#REF!</v>
      </c>
      <c r="GP30" s="41" t="e">
        <f t="shared" si="33"/>
        <v>#REF!</v>
      </c>
      <c r="GQ30" s="41" t="e">
        <f t="shared" si="33"/>
        <v>#REF!</v>
      </c>
      <c r="GR30" s="41" t="e">
        <f t="shared" si="33"/>
        <v>#REF!</v>
      </c>
      <c r="GS30" s="41" t="e">
        <f t="shared" si="33"/>
        <v>#REF!</v>
      </c>
      <c r="GT30" s="41" t="e">
        <f t="shared" si="33"/>
        <v>#REF!</v>
      </c>
      <c r="GU30" s="41" t="e">
        <f t="shared" si="33"/>
        <v>#REF!</v>
      </c>
      <c r="GV30" s="41" t="e">
        <f t="shared" si="33"/>
        <v>#REF!</v>
      </c>
      <c r="GW30" s="41" t="e">
        <f t="shared" si="33"/>
        <v>#REF!</v>
      </c>
      <c r="GX30" s="41" t="e">
        <f t="shared" si="33"/>
        <v>#REF!</v>
      </c>
      <c r="GY30" s="41" t="e">
        <f t="shared" si="33"/>
        <v>#REF!</v>
      </c>
      <c r="GZ30" s="41" t="e">
        <f t="shared" si="33"/>
        <v>#REF!</v>
      </c>
      <c r="HA30" s="41" t="e">
        <f t="shared" si="33"/>
        <v>#REF!</v>
      </c>
      <c r="HB30" s="41" t="e">
        <f t="shared" si="33"/>
        <v>#REF!</v>
      </c>
      <c r="HC30" s="41" t="e">
        <f t="shared" si="27"/>
        <v>#REF!</v>
      </c>
      <c r="HD30" s="41" t="e">
        <f t="shared" si="27"/>
        <v>#REF!</v>
      </c>
      <c r="HE30" s="41" t="e">
        <f t="shared" si="27"/>
        <v>#REF!</v>
      </c>
      <c r="HF30" s="41" t="e">
        <f t="shared" si="27"/>
        <v>#REF!</v>
      </c>
      <c r="HG30" s="41" t="e">
        <f t="shared" si="27"/>
        <v>#REF!</v>
      </c>
      <c r="HH30" s="41" t="e">
        <f t="shared" si="27"/>
        <v>#REF!</v>
      </c>
      <c r="HI30" s="41" t="e">
        <f t="shared" si="27"/>
        <v>#REF!</v>
      </c>
      <c r="HJ30" s="41" t="e">
        <f t="shared" si="27"/>
        <v>#REF!</v>
      </c>
    </row>
    <row r="31" spans="1:218" ht="14.4" x14ac:dyDescent="0.3">
      <c r="A31" s="42">
        <v>28</v>
      </c>
      <c r="B31" s="43" t="e">
        <f>'CMM2 - AUX CALC'!$AC$67</f>
        <v>#REF!</v>
      </c>
      <c r="AD31" s="41" t="e">
        <f>$B31/(_xlfn.SINGLE(PrazoConcessao)*12-AD$3+1)</f>
        <v>#REF!</v>
      </c>
      <c r="AE31" s="41" t="e">
        <f t="shared" si="28"/>
        <v>#REF!</v>
      </c>
      <c r="AF31" s="41" t="e">
        <f t="shared" si="28"/>
        <v>#REF!</v>
      </c>
      <c r="AG31" s="41" t="e">
        <f t="shared" si="28"/>
        <v>#REF!</v>
      </c>
      <c r="AH31" s="41" t="e">
        <f t="shared" si="28"/>
        <v>#REF!</v>
      </c>
      <c r="AI31" s="41" t="e">
        <f t="shared" si="28"/>
        <v>#REF!</v>
      </c>
      <c r="AJ31" s="41" t="e">
        <f t="shared" si="21"/>
        <v>#REF!</v>
      </c>
      <c r="AK31" s="41" t="e">
        <f t="shared" si="21"/>
        <v>#REF!</v>
      </c>
      <c r="AL31" s="41" t="e">
        <f t="shared" si="21"/>
        <v>#REF!</v>
      </c>
      <c r="AM31" s="41" t="e">
        <f t="shared" si="21"/>
        <v>#REF!</v>
      </c>
      <c r="AN31" s="41" t="e">
        <f t="shared" si="21"/>
        <v>#REF!</v>
      </c>
      <c r="AO31" s="41" t="e">
        <f t="shared" si="21"/>
        <v>#REF!</v>
      </c>
      <c r="AP31" s="41" t="e">
        <f t="shared" si="21"/>
        <v>#REF!</v>
      </c>
      <c r="AQ31" s="41" t="e">
        <f t="shared" si="21"/>
        <v>#REF!</v>
      </c>
      <c r="AR31" s="41" t="e">
        <f t="shared" si="21"/>
        <v>#REF!</v>
      </c>
      <c r="AS31" s="41" t="e">
        <f t="shared" si="21"/>
        <v>#REF!</v>
      </c>
      <c r="AT31" s="41" t="e">
        <f t="shared" si="21"/>
        <v>#REF!</v>
      </c>
      <c r="AU31" s="41" t="e">
        <f t="shared" si="21"/>
        <v>#REF!</v>
      </c>
      <c r="AV31" s="41" t="e">
        <f t="shared" si="21"/>
        <v>#REF!</v>
      </c>
      <c r="AW31" s="41" t="e">
        <f t="shared" si="21"/>
        <v>#REF!</v>
      </c>
      <c r="AX31" s="41" t="e">
        <f t="shared" si="21"/>
        <v>#REF!</v>
      </c>
      <c r="AY31" s="41" t="e">
        <f t="shared" si="29"/>
        <v>#REF!</v>
      </c>
      <c r="AZ31" s="41" t="e">
        <f t="shared" si="29"/>
        <v>#REF!</v>
      </c>
      <c r="BA31" s="41" t="e">
        <f t="shared" si="29"/>
        <v>#REF!</v>
      </c>
      <c r="BB31" s="41" t="e">
        <f t="shared" si="29"/>
        <v>#REF!</v>
      </c>
      <c r="BC31" s="41" t="e">
        <f t="shared" si="29"/>
        <v>#REF!</v>
      </c>
      <c r="BD31" s="41" t="e">
        <f t="shared" si="29"/>
        <v>#REF!</v>
      </c>
      <c r="BE31" s="41" t="e">
        <f t="shared" si="29"/>
        <v>#REF!</v>
      </c>
      <c r="BF31" s="41" t="e">
        <f t="shared" si="29"/>
        <v>#REF!</v>
      </c>
      <c r="BG31" s="41" t="e">
        <f t="shared" si="29"/>
        <v>#REF!</v>
      </c>
      <c r="BH31" s="41" t="e">
        <f t="shared" si="29"/>
        <v>#REF!</v>
      </c>
      <c r="BI31" s="41" t="e">
        <f t="shared" si="29"/>
        <v>#REF!</v>
      </c>
      <c r="BJ31" s="41" t="e">
        <f t="shared" si="29"/>
        <v>#REF!</v>
      </c>
      <c r="BK31" s="41" t="e">
        <f t="shared" si="29"/>
        <v>#REF!</v>
      </c>
      <c r="BL31" s="41" t="e">
        <f t="shared" si="29"/>
        <v>#REF!</v>
      </c>
      <c r="BM31" s="41" t="e">
        <f t="shared" si="29"/>
        <v>#REF!</v>
      </c>
      <c r="BN31" s="41" t="e">
        <f t="shared" si="29"/>
        <v>#REF!</v>
      </c>
      <c r="BO31" s="41" t="e">
        <f t="shared" si="22"/>
        <v>#REF!</v>
      </c>
      <c r="BP31" s="41" t="e">
        <f t="shared" si="22"/>
        <v>#REF!</v>
      </c>
      <c r="BQ31" s="41" t="e">
        <f t="shared" si="22"/>
        <v>#REF!</v>
      </c>
      <c r="BR31" s="41" t="e">
        <f t="shared" si="22"/>
        <v>#REF!</v>
      </c>
      <c r="BS31" s="41" t="e">
        <f t="shared" si="22"/>
        <v>#REF!</v>
      </c>
      <c r="BT31" s="41" t="e">
        <f t="shared" si="22"/>
        <v>#REF!</v>
      </c>
      <c r="BU31" s="41" t="e">
        <f t="shared" si="22"/>
        <v>#REF!</v>
      </c>
      <c r="BV31" s="41" t="e">
        <f t="shared" si="22"/>
        <v>#REF!</v>
      </c>
      <c r="BW31" s="41" t="e">
        <f t="shared" si="22"/>
        <v>#REF!</v>
      </c>
      <c r="BX31" s="41" t="e">
        <f t="shared" si="22"/>
        <v>#REF!</v>
      </c>
      <c r="BY31" s="41" t="e">
        <f t="shared" si="22"/>
        <v>#REF!</v>
      </c>
      <c r="BZ31" s="41" t="e">
        <f t="shared" si="22"/>
        <v>#REF!</v>
      </c>
      <c r="CA31" s="41" t="e">
        <f t="shared" si="22"/>
        <v>#REF!</v>
      </c>
      <c r="CB31" s="41" t="e">
        <f t="shared" si="22"/>
        <v>#REF!</v>
      </c>
      <c r="CC31" s="41" t="e">
        <f t="shared" si="22"/>
        <v>#REF!</v>
      </c>
      <c r="CD31" s="41" t="e">
        <f t="shared" si="22"/>
        <v>#REF!</v>
      </c>
      <c r="CE31" s="41" t="e">
        <f t="shared" si="23"/>
        <v>#REF!</v>
      </c>
      <c r="CF31" s="41" t="e">
        <f t="shared" si="23"/>
        <v>#REF!</v>
      </c>
      <c r="CG31" s="41" t="e">
        <f t="shared" si="23"/>
        <v>#REF!</v>
      </c>
      <c r="CH31" s="41" t="e">
        <f t="shared" si="23"/>
        <v>#REF!</v>
      </c>
      <c r="CI31" s="41" t="e">
        <f t="shared" si="23"/>
        <v>#REF!</v>
      </c>
      <c r="CJ31" s="41" t="e">
        <f t="shared" si="23"/>
        <v>#REF!</v>
      </c>
      <c r="CK31" s="41" t="e">
        <f t="shared" si="23"/>
        <v>#REF!</v>
      </c>
      <c r="CL31" s="41" t="e">
        <f t="shared" si="23"/>
        <v>#REF!</v>
      </c>
      <c r="CM31" s="41" t="e">
        <f t="shared" si="23"/>
        <v>#REF!</v>
      </c>
      <c r="CN31" s="41" t="e">
        <f t="shared" si="23"/>
        <v>#REF!</v>
      </c>
      <c r="CO31" s="41" t="e">
        <f t="shared" si="23"/>
        <v>#REF!</v>
      </c>
      <c r="CP31" s="41" t="e">
        <f t="shared" si="23"/>
        <v>#REF!</v>
      </c>
      <c r="CQ31" s="41" t="e">
        <f t="shared" si="23"/>
        <v>#REF!</v>
      </c>
      <c r="CR31" s="41" t="e">
        <f t="shared" si="23"/>
        <v>#REF!</v>
      </c>
      <c r="CS31" s="41" t="e">
        <f t="shared" si="23"/>
        <v>#REF!</v>
      </c>
      <c r="CT31" s="41" t="e">
        <f t="shared" si="23"/>
        <v>#REF!</v>
      </c>
      <c r="CU31" s="41" t="e">
        <f t="shared" si="30"/>
        <v>#REF!</v>
      </c>
      <c r="CV31" s="41" t="e">
        <f t="shared" si="30"/>
        <v>#REF!</v>
      </c>
      <c r="CW31" s="41" t="e">
        <f t="shared" si="30"/>
        <v>#REF!</v>
      </c>
      <c r="CX31" s="41" t="e">
        <f t="shared" si="30"/>
        <v>#REF!</v>
      </c>
      <c r="CY31" s="41" t="e">
        <f t="shared" si="30"/>
        <v>#REF!</v>
      </c>
      <c r="CZ31" s="41" t="e">
        <f t="shared" si="30"/>
        <v>#REF!</v>
      </c>
      <c r="DA31" s="41" t="e">
        <f t="shared" si="30"/>
        <v>#REF!</v>
      </c>
      <c r="DB31" s="41" t="e">
        <f t="shared" si="30"/>
        <v>#REF!</v>
      </c>
      <c r="DC31" s="41" t="e">
        <f t="shared" si="30"/>
        <v>#REF!</v>
      </c>
      <c r="DD31" s="41" t="e">
        <f t="shared" si="30"/>
        <v>#REF!</v>
      </c>
      <c r="DE31" s="41" t="e">
        <f t="shared" si="30"/>
        <v>#REF!</v>
      </c>
      <c r="DF31" s="41" t="e">
        <f t="shared" si="30"/>
        <v>#REF!</v>
      </c>
      <c r="DG31" s="41" t="e">
        <f t="shared" si="30"/>
        <v>#REF!</v>
      </c>
      <c r="DH31" s="41" t="e">
        <f t="shared" si="30"/>
        <v>#REF!</v>
      </c>
      <c r="DI31" s="41" t="e">
        <f t="shared" si="30"/>
        <v>#REF!</v>
      </c>
      <c r="DJ31" s="41" t="e">
        <f t="shared" si="30"/>
        <v>#REF!</v>
      </c>
      <c r="DK31" s="41" t="e">
        <f t="shared" si="24"/>
        <v>#REF!</v>
      </c>
      <c r="DL31" s="41" t="e">
        <f t="shared" si="24"/>
        <v>#REF!</v>
      </c>
      <c r="DM31" s="41" t="e">
        <f t="shared" si="24"/>
        <v>#REF!</v>
      </c>
      <c r="DN31" s="41" t="e">
        <f t="shared" si="24"/>
        <v>#REF!</v>
      </c>
      <c r="DO31" s="41" t="e">
        <f t="shared" si="24"/>
        <v>#REF!</v>
      </c>
      <c r="DP31" s="41" t="e">
        <f t="shared" si="24"/>
        <v>#REF!</v>
      </c>
      <c r="DQ31" s="41" t="e">
        <f t="shared" si="24"/>
        <v>#REF!</v>
      </c>
      <c r="DR31" s="41" t="e">
        <f t="shared" si="24"/>
        <v>#REF!</v>
      </c>
      <c r="DS31" s="41" t="e">
        <f t="shared" si="24"/>
        <v>#REF!</v>
      </c>
      <c r="DT31" s="41" t="e">
        <f t="shared" si="24"/>
        <v>#REF!</v>
      </c>
      <c r="DU31" s="41" t="e">
        <f t="shared" si="24"/>
        <v>#REF!</v>
      </c>
      <c r="DV31" s="41" t="e">
        <f t="shared" si="24"/>
        <v>#REF!</v>
      </c>
      <c r="DW31" s="41" t="e">
        <f t="shared" si="24"/>
        <v>#REF!</v>
      </c>
      <c r="DX31" s="41" t="e">
        <f t="shared" si="24"/>
        <v>#REF!</v>
      </c>
      <c r="DY31" s="41" t="e">
        <f t="shared" si="24"/>
        <v>#REF!</v>
      </c>
      <c r="DZ31" s="41" t="e">
        <f t="shared" si="24"/>
        <v>#REF!</v>
      </c>
      <c r="EA31" s="41" t="e">
        <f t="shared" si="31"/>
        <v>#REF!</v>
      </c>
      <c r="EB31" s="41" t="e">
        <f t="shared" si="31"/>
        <v>#REF!</v>
      </c>
      <c r="EC31" s="41" t="e">
        <f t="shared" si="31"/>
        <v>#REF!</v>
      </c>
      <c r="ED31" s="41" t="e">
        <f t="shared" si="31"/>
        <v>#REF!</v>
      </c>
      <c r="EE31" s="41" t="e">
        <f t="shared" si="31"/>
        <v>#REF!</v>
      </c>
      <c r="EF31" s="41" t="e">
        <f t="shared" si="31"/>
        <v>#REF!</v>
      </c>
      <c r="EG31" s="41" t="e">
        <f t="shared" si="31"/>
        <v>#REF!</v>
      </c>
      <c r="EH31" s="41" t="e">
        <f t="shared" si="31"/>
        <v>#REF!</v>
      </c>
      <c r="EI31" s="41" t="e">
        <f t="shared" si="31"/>
        <v>#REF!</v>
      </c>
      <c r="EJ31" s="41" t="e">
        <f t="shared" si="31"/>
        <v>#REF!</v>
      </c>
      <c r="EK31" s="41" t="e">
        <f t="shared" si="31"/>
        <v>#REF!</v>
      </c>
      <c r="EL31" s="41" t="e">
        <f t="shared" si="31"/>
        <v>#REF!</v>
      </c>
      <c r="EM31" s="41" t="e">
        <f t="shared" si="31"/>
        <v>#REF!</v>
      </c>
      <c r="EN31" s="41" t="e">
        <f t="shared" si="31"/>
        <v>#REF!</v>
      </c>
      <c r="EO31" s="41" t="e">
        <f t="shared" si="31"/>
        <v>#REF!</v>
      </c>
      <c r="EP31" s="41" t="e">
        <f t="shared" si="31"/>
        <v>#REF!</v>
      </c>
      <c r="EQ31" s="41" t="e">
        <f t="shared" si="25"/>
        <v>#REF!</v>
      </c>
      <c r="ER31" s="41" t="e">
        <f t="shared" si="25"/>
        <v>#REF!</v>
      </c>
      <c r="ES31" s="41" t="e">
        <f t="shared" si="25"/>
        <v>#REF!</v>
      </c>
      <c r="ET31" s="41" t="e">
        <f t="shared" si="25"/>
        <v>#REF!</v>
      </c>
      <c r="EU31" s="41" t="e">
        <f t="shared" si="25"/>
        <v>#REF!</v>
      </c>
      <c r="EV31" s="41" t="e">
        <f t="shared" si="25"/>
        <v>#REF!</v>
      </c>
      <c r="EW31" s="41" t="e">
        <f t="shared" si="25"/>
        <v>#REF!</v>
      </c>
      <c r="EX31" s="41" t="e">
        <f t="shared" si="25"/>
        <v>#REF!</v>
      </c>
      <c r="EY31" s="41" t="e">
        <f t="shared" si="25"/>
        <v>#REF!</v>
      </c>
      <c r="EZ31" s="41" t="e">
        <f t="shared" si="25"/>
        <v>#REF!</v>
      </c>
      <c r="FA31" s="41" t="e">
        <f t="shared" si="25"/>
        <v>#REF!</v>
      </c>
      <c r="FB31" s="41" t="e">
        <f t="shared" si="25"/>
        <v>#REF!</v>
      </c>
      <c r="FC31" s="41" t="e">
        <f t="shared" si="25"/>
        <v>#REF!</v>
      </c>
      <c r="FD31" s="41" t="e">
        <f t="shared" si="25"/>
        <v>#REF!</v>
      </c>
      <c r="FE31" s="41" t="e">
        <f t="shared" si="25"/>
        <v>#REF!</v>
      </c>
      <c r="FF31" s="41" t="e">
        <f t="shared" si="25"/>
        <v>#REF!</v>
      </c>
      <c r="FG31" s="41" t="e">
        <f t="shared" si="32"/>
        <v>#REF!</v>
      </c>
      <c r="FH31" s="41" t="e">
        <f t="shared" si="32"/>
        <v>#REF!</v>
      </c>
      <c r="FI31" s="41" t="e">
        <f t="shared" si="32"/>
        <v>#REF!</v>
      </c>
      <c r="FJ31" s="41" t="e">
        <f t="shared" si="32"/>
        <v>#REF!</v>
      </c>
      <c r="FK31" s="41" t="e">
        <f t="shared" si="32"/>
        <v>#REF!</v>
      </c>
      <c r="FL31" s="41" t="e">
        <f t="shared" si="32"/>
        <v>#REF!</v>
      </c>
      <c r="FM31" s="41" t="e">
        <f t="shared" si="32"/>
        <v>#REF!</v>
      </c>
      <c r="FN31" s="41" t="e">
        <f t="shared" si="32"/>
        <v>#REF!</v>
      </c>
      <c r="FO31" s="41" t="e">
        <f t="shared" si="32"/>
        <v>#REF!</v>
      </c>
      <c r="FP31" s="41" t="e">
        <f t="shared" si="32"/>
        <v>#REF!</v>
      </c>
      <c r="FQ31" s="41" t="e">
        <f t="shared" si="32"/>
        <v>#REF!</v>
      </c>
      <c r="FR31" s="41" t="e">
        <f t="shared" si="32"/>
        <v>#REF!</v>
      </c>
      <c r="FS31" s="41" t="e">
        <f t="shared" si="32"/>
        <v>#REF!</v>
      </c>
      <c r="FT31" s="41" t="e">
        <f t="shared" si="32"/>
        <v>#REF!</v>
      </c>
      <c r="FU31" s="41" t="e">
        <f t="shared" si="32"/>
        <v>#REF!</v>
      </c>
      <c r="FV31" s="41" t="e">
        <f t="shared" si="32"/>
        <v>#REF!</v>
      </c>
      <c r="FW31" s="41" t="e">
        <f t="shared" si="26"/>
        <v>#REF!</v>
      </c>
      <c r="FX31" s="41" t="e">
        <f t="shared" si="26"/>
        <v>#REF!</v>
      </c>
      <c r="FY31" s="41" t="e">
        <f t="shared" si="26"/>
        <v>#REF!</v>
      </c>
      <c r="FZ31" s="41" t="e">
        <f t="shared" si="26"/>
        <v>#REF!</v>
      </c>
      <c r="GA31" s="41" t="e">
        <f t="shared" si="26"/>
        <v>#REF!</v>
      </c>
      <c r="GB31" s="41" t="e">
        <f t="shared" si="26"/>
        <v>#REF!</v>
      </c>
      <c r="GC31" s="41" t="e">
        <f t="shared" si="26"/>
        <v>#REF!</v>
      </c>
      <c r="GD31" s="41" t="e">
        <f t="shared" si="26"/>
        <v>#REF!</v>
      </c>
      <c r="GE31" s="41" t="e">
        <f t="shared" si="26"/>
        <v>#REF!</v>
      </c>
      <c r="GF31" s="41" t="e">
        <f t="shared" si="26"/>
        <v>#REF!</v>
      </c>
      <c r="GG31" s="41" t="e">
        <f t="shared" si="26"/>
        <v>#REF!</v>
      </c>
      <c r="GH31" s="41" t="e">
        <f t="shared" si="26"/>
        <v>#REF!</v>
      </c>
      <c r="GI31" s="41" t="e">
        <f t="shared" si="26"/>
        <v>#REF!</v>
      </c>
      <c r="GJ31" s="41" t="e">
        <f t="shared" si="26"/>
        <v>#REF!</v>
      </c>
      <c r="GK31" s="41" t="e">
        <f t="shared" si="26"/>
        <v>#REF!</v>
      </c>
      <c r="GL31" s="41" t="e">
        <f t="shared" si="26"/>
        <v>#REF!</v>
      </c>
      <c r="GM31" s="41" t="e">
        <f t="shared" si="33"/>
        <v>#REF!</v>
      </c>
      <c r="GN31" s="41" t="e">
        <f t="shared" si="33"/>
        <v>#REF!</v>
      </c>
      <c r="GO31" s="41" t="e">
        <f t="shared" si="33"/>
        <v>#REF!</v>
      </c>
      <c r="GP31" s="41" t="e">
        <f t="shared" si="33"/>
        <v>#REF!</v>
      </c>
      <c r="GQ31" s="41" t="e">
        <f t="shared" si="33"/>
        <v>#REF!</v>
      </c>
      <c r="GR31" s="41" t="e">
        <f t="shared" si="33"/>
        <v>#REF!</v>
      </c>
      <c r="GS31" s="41" t="e">
        <f t="shared" si="33"/>
        <v>#REF!</v>
      </c>
      <c r="GT31" s="41" t="e">
        <f t="shared" si="33"/>
        <v>#REF!</v>
      </c>
      <c r="GU31" s="41" t="e">
        <f t="shared" si="33"/>
        <v>#REF!</v>
      </c>
      <c r="GV31" s="41" t="e">
        <f t="shared" si="33"/>
        <v>#REF!</v>
      </c>
      <c r="GW31" s="41" t="e">
        <f t="shared" si="33"/>
        <v>#REF!</v>
      </c>
      <c r="GX31" s="41" t="e">
        <f t="shared" si="33"/>
        <v>#REF!</v>
      </c>
      <c r="GY31" s="41" t="e">
        <f t="shared" si="33"/>
        <v>#REF!</v>
      </c>
      <c r="GZ31" s="41" t="e">
        <f t="shared" si="33"/>
        <v>#REF!</v>
      </c>
      <c r="HA31" s="41" t="e">
        <f t="shared" si="33"/>
        <v>#REF!</v>
      </c>
      <c r="HB31" s="41" t="e">
        <f t="shared" si="33"/>
        <v>#REF!</v>
      </c>
      <c r="HC31" s="41" t="e">
        <f t="shared" si="27"/>
        <v>#REF!</v>
      </c>
      <c r="HD31" s="41" t="e">
        <f t="shared" si="27"/>
        <v>#REF!</v>
      </c>
      <c r="HE31" s="41" t="e">
        <f t="shared" si="27"/>
        <v>#REF!</v>
      </c>
      <c r="HF31" s="41" t="e">
        <f t="shared" si="27"/>
        <v>#REF!</v>
      </c>
      <c r="HG31" s="41" t="e">
        <f t="shared" si="27"/>
        <v>#REF!</v>
      </c>
      <c r="HH31" s="41" t="e">
        <f t="shared" si="27"/>
        <v>#REF!</v>
      </c>
      <c r="HI31" s="41" t="e">
        <f t="shared" si="27"/>
        <v>#REF!</v>
      </c>
      <c r="HJ31" s="41" t="e">
        <f t="shared" si="27"/>
        <v>#REF!</v>
      </c>
    </row>
    <row r="32" spans="1:218" ht="14.4" x14ac:dyDescent="0.3">
      <c r="A32" s="42">
        <v>29</v>
      </c>
      <c r="B32" s="43" t="e">
        <f>'CMM2 - AUX CALC'!$AD$67</f>
        <v>#REF!</v>
      </c>
      <c r="AE32" s="41" t="e">
        <f>$B32/(_xlfn.SINGLE(PrazoConcessao)*12-AE$3+1)</f>
        <v>#REF!</v>
      </c>
      <c r="AF32" s="41" t="e">
        <f t="shared" si="28"/>
        <v>#REF!</v>
      </c>
      <c r="AG32" s="41" t="e">
        <f t="shared" si="28"/>
        <v>#REF!</v>
      </c>
      <c r="AH32" s="41" t="e">
        <f t="shared" si="28"/>
        <v>#REF!</v>
      </c>
      <c r="AI32" s="41" t="e">
        <f t="shared" si="28"/>
        <v>#REF!</v>
      </c>
      <c r="AJ32" s="41" t="e">
        <f t="shared" si="21"/>
        <v>#REF!</v>
      </c>
      <c r="AK32" s="41" t="e">
        <f t="shared" si="21"/>
        <v>#REF!</v>
      </c>
      <c r="AL32" s="41" t="e">
        <f t="shared" si="21"/>
        <v>#REF!</v>
      </c>
      <c r="AM32" s="41" t="e">
        <f t="shared" si="21"/>
        <v>#REF!</v>
      </c>
      <c r="AN32" s="41" t="e">
        <f t="shared" si="21"/>
        <v>#REF!</v>
      </c>
      <c r="AO32" s="41" t="e">
        <f t="shared" si="21"/>
        <v>#REF!</v>
      </c>
      <c r="AP32" s="41" t="e">
        <f t="shared" si="21"/>
        <v>#REF!</v>
      </c>
      <c r="AQ32" s="41" t="e">
        <f t="shared" si="21"/>
        <v>#REF!</v>
      </c>
      <c r="AR32" s="41" t="e">
        <f t="shared" si="21"/>
        <v>#REF!</v>
      </c>
      <c r="AS32" s="41" t="e">
        <f t="shared" si="21"/>
        <v>#REF!</v>
      </c>
      <c r="AT32" s="41" t="e">
        <f t="shared" si="21"/>
        <v>#REF!</v>
      </c>
      <c r="AU32" s="41" t="e">
        <f t="shared" si="21"/>
        <v>#REF!</v>
      </c>
      <c r="AV32" s="41" t="e">
        <f t="shared" si="21"/>
        <v>#REF!</v>
      </c>
      <c r="AW32" s="41" t="e">
        <f t="shared" si="21"/>
        <v>#REF!</v>
      </c>
      <c r="AX32" s="41" t="e">
        <f t="shared" si="21"/>
        <v>#REF!</v>
      </c>
      <c r="AY32" s="41" t="e">
        <f t="shared" si="29"/>
        <v>#REF!</v>
      </c>
      <c r="AZ32" s="41" t="e">
        <f t="shared" si="29"/>
        <v>#REF!</v>
      </c>
      <c r="BA32" s="41" t="e">
        <f t="shared" si="29"/>
        <v>#REF!</v>
      </c>
      <c r="BB32" s="41" t="e">
        <f t="shared" si="29"/>
        <v>#REF!</v>
      </c>
      <c r="BC32" s="41" t="e">
        <f t="shared" si="29"/>
        <v>#REF!</v>
      </c>
      <c r="BD32" s="41" t="e">
        <f t="shared" si="29"/>
        <v>#REF!</v>
      </c>
      <c r="BE32" s="41" t="e">
        <f t="shared" si="29"/>
        <v>#REF!</v>
      </c>
      <c r="BF32" s="41" t="e">
        <f t="shared" si="29"/>
        <v>#REF!</v>
      </c>
      <c r="BG32" s="41" t="e">
        <f t="shared" si="29"/>
        <v>#REF!</v>
      </c>
      <c r="BH32" s="41" t="e">
        <f t="shared" si="29"/>
        <v>#REF!</v>
      </c>
      <c r="BI32" s="41" t="e">
        <f t="shared" si="29"/>
        <v>#REF!</v>
      </c>
      <c r="BJ32" s="41" t="e">
        <f t="shared" si="29"/>
        <v>#REF!</v>
      </c>
      <c r="BK32" s="41" t="e">
        <f t="shared" si="29"/>
        <v>#REF!</v>
      </c>
      <c r="BL32" s="41" t="e">
        <f t="shared" si="29"/>
        <v>#REF!</v>
      </c>
      <c r="BM32" s="41" t="e">
        <f t="shared" si="29"/>
        <v>#REF!</v>
      </c>
      <c r="BN32" s="41" t="e">
        <f t="shared" si="29"/>
        <v>#REF!</v>
      </c>
      <c r="BO32" s="41" t="e">
        <f t="shared" si="22"/>
        <v>#REF!</v>
      </c>
      <c r="BP32" s="41" t="e">
        <f t="shared" si="22"/>
        <v>#REF!</v>
      </c>
      <c r="BQ32" s="41" t="e">
        <f t="shared" si="22"/>
        <v>#REF!</v>
      </c>
      <c r="BR32" s="41" t="e">
        <f t="shared" si="22"/>
        <v>#REF!</v>
      </c>
      <c r="BS32" s="41" t="e">
        <f t="shared" si="22"/>
        <v>#REF!</v>
      </c>
      <c r="BT32" s="41" t="e">
        <f t="shared" si="22"/>
        <v>#REF!</v>
      </c>
      <c r="BU32" s="41" t="e">
        <f t="shared" si="22"/>
        <v>#REF!</v>
      </c>
      <c r="BV32" s="41" t="e">
        <f t="shared" si="22"/>
        <v>#REF!</v>
      </c>
      <c r="BW32" s="41" t="e">
        <f t="shared" si="22"/>
        <v>#REF!</v>
      </c>
      <c r="BX32" s="41" t="e">
        <f t="shared" si="22"/>
        <v>#REF!</v>
      </c>
      <c r="BY32" s="41" t="e">
        <f t="shared" si="22"/>
        <v>#REF!</v>
      </c>
      <c r="BZ32" s="41" t="e">
        <f t="shared" si="22"/>
        <v>#REF!</v>
      </c>
      <c r="CA32" s="41" t="e">
        <f t="shared" si="22"/>
        <v>#REF!</v>
      </c>
      <c r="CB32" s="41" t="e">
        <f t="shared" si="22"/>
        <v>#REF!</v>
      </c>
      <c r="CC32" s="41" t="e">
        <f t="shared" si="22"/>
        <v>#REF!</v>
      </c>
      <c r="CD32" s="41" t="e">
        <f t="shared" si="22"/>
        <v>#REF!</v>
      </c>
      <c r="CE32" s="41" t="e">
        <f t="shared" si="23"/>
        <v>#REF!</v>
      </c>
      <c r="CF32" s="41" t="e">
        <f t="shared" si="23"/>
        <v>#REF!</v>
      </c>
      <c r="CG32" s="41" t="e">
        <f t="shared" si="23"/>
        <v>#REF!</v>
      </c>
      <c r="CH32" s="41" t="e">
        <f t="shared" si="23"/>
        <v>#REF!</v>
      </c>
      <c r="CI32" s="41" t="e">
        <f t="shared" si="23"/>
        <v>#REF!</v>
      </c>
      <c r="CJ32" s="41" t="e">
        <f t="shared" si="23"/>
        <v>#REF!</v>
      </c>
      <c r="CK32" s="41" t="e">
        <f t="shared" si="23"/>
        <v>#REF!</v>
      </c>
      <c r="CL32" s="41" t="e">
        <f t="shared" si="23"/>
        <v>#REF!</v>
      </c>
      <c r="CM32" s="41" t="e">
        <f t="shared" si="23"/>
        <v>#REF!</v>
      </c>
      <c r="CN32" s="41" t="e">
        <f t="shared" si="23"/>
        <v>#REF!</v>
      </c>
      <c r="CO32" s="41" t="e">
        <f t="shared" si="23"/>
        <v>#REF!</v>
      </c>
      <c r="CP32" s="41" t="e">
        <f t="shared" si="23"/>
        <v>#REF!</v>
      </c>
      <c r="CQ32" s="41" t="e">
        <f t="shared" si="23"/>
        <v>#REF!</v>
      </c>
      <c r="CR32" s="41" t="e">
        <f t="shared" si="23"/>
        <v>#REF!</v>
      </c>
      <c r="CS32" s="41" t="e">
        <f t="shared" si="23"/>
        <v>#REF!</v>
      </c>
      <c r="CT32" s="41" t="e">
        <f t="shared" si="23"/>
        <v>#REF!</v>
      </c>
      <c r="CU32" s="41" t="e">
        <f t="shared" si="30"/>
        <v>#REF!</v>
      </c>
      <c r="CV32" s="41" t="e">
        <f t="shared" si="30"/>
        <v>#REF!</v>
      </c>
      <c r="CW32" s="41" t="e">
        <f t="shared" si="30"/>
        <v>#REF!</v>
      </c>
      <c r="CX32" s="41" t="e">
        <f t="shared" si="30"/>
        <v>#REF!</v>
      </c>
      <c r="CY32" s="41" t="e">
        <f t="shared" si="30"/>
        <v>#REF!</v>
      </c>
      <c r="CZ32" s="41" t="e">
        <f t="shared" si="30"/>
        <v>#REF!</v>
      </c>
      <c r="DA32" s="41" t="e">
        <f t="shared" si="30"/>
        <v>#REF!</v>
      </c>
      <c r="DB32" s="41" t="e">
        <f t="shared" si="30"/>
        <v>#REF!</v>
      </c>
      <c r="DC32" s="41" t="e">
        <f t="shared" si="30"/>
        <v>#REF!</v>
      </c>
      <c r="DD32" s="41" t="e">
        <f t="shared" si="30"/>
        <v>#REF!</v>
      </c>
      <c r="DE32" s="41" t="e">
        <f t="shared" si="30"/>
        <v>#REF!</v>
      </c>
      <c r="DF32" s="41" t="e">
        <f t="shared" si="30"/>
        <v>#REF!</v>
      </c>
      <c r="DG32" s="41" t="e">
        <f t="shared" si="30"/>
        <v>#REF!</v>
      </c>
      <c r="DH32" s="41" t="e">
        <f t="shared" si="30"/>
        <v>#REF!</v>
      </c>
      <c r="DI32" s="41" t="e">
        <f t="shared" si="30"/>
        <v>#REF!</v>
      </c>
      <c r="DJ32" s="41" t="e">
        <f t="shared" si="30"/>
        <v>#REF!</v>
      </c>
      <c r="DK32" s="41" t="e">
        <f t="shared" si="24"/>
        <v>#REF!</v>
      </c>
      <c r="DL32" s="41" t="e">
        <f t="shared" si="24"/>
        <v>#REF!</v>
      </c>
      <c r="DM32" s="41" t="e">
        <f t="shared" si="24"/>
        <v>#REF!</v>
      </c>
      <c r="DN32" s="41" t="e">
        <f t="shared" si="24"/>
        <v>#REF!</v>
      </c>
      <c r="DO32" s="41" t="e">
        <f t="shared" si="24"/>
        <v>#REF!</v>
      </c>
      <c r="DP32" s="41" t="e">
        <f t="shared" si="24"/>
        <v>#REF!</v>
      </c>
      <c r="DQ32" s="41" t="e">
        <f t="shared" si="24"/>
        <v>#REF!</v>
      </c>
      <c r="DR32" s="41" t="e">
        <f t="shared" si="24"/>
        <v>#REF!</v>
      </c>
      <c r="DS32" s="41" t="e">
        <f t="shared" si="24"/>
        <v>#REF!</v>
      </c>
      <c r="DT32" s="41" t="e">
        <f t="shared" si="24"/>
        <v>#REF!</v>
      </c>
      <c r="DU32" s="41" t="e">
        <f t="shared" si="24"/>
        <v>#REF!</v>
      </c>
      <c r="DV32" s="41" t="e">
        <f t="shared" si="24"/>
        <v>#REF!</v>
      </c>
      <c r="DW32" s="41" t="e">
        <f t="shared" si="24"/>
        <v>#REF!</v>
      </c>
      <c r="DX32" s="41" t="e">
        <f t="shared" si="24"/>
        <v>#REF!</v>
      </c>
      <c r="DY32" s="41" t="e">
        <f t="shared" si="24"/>
        <v>#REF!</v>
      </c>
      <c r="DZ32" s="41" t="e">
        <f t="shared" si="24"/>
        <v>#REF!</v>
      </c>
      <c r="EA32" s="41" t="e">
        <f t="shared" si="31"/>
        <v>#REF!</v>
      </c>
      <c r="EB32" s="41" t="e">
        <f t="shared" si="31"/>
        <v>#REF!</v>
      </c>
      <c r="EC32" s="41" t="e">
        <f t="shared" si="31"/>
        <v>#REF!</v>
      </c>
      <c r="ED32" s="41" t="e">
        <f t="shared" si="31"/>
        <v>#REF!</v>
      </c>
      <c r="EE32" s="41" t="e">
        <f t="shared" si="31"/>
        <v>#REF!</v>
      </c>
      <c r="EF32" s="41" t="e">
        <f t="shared" si="31"/>
        <v>#REF!</v>
      </c>
      <c r="EG32" s="41" t="e">
        <f t="shared" si="31"/>
        <v>#REF!</v>
      </c>
      <c r="EH32" s="41" t="e">
        <f t="shared" si="31"/>
        <v>#REF!</v>
      </c>
      <c r="EI32" s="41" t="e">
        <f t="shared" si="31"/>
        <v>#REF!</v>
      </c>
      <c r="EJ32" s="41" t="e">
        <f t="shared" si="31"/>
        <v>#REF!</v>
      </c>
      <c r="EK32" s="41" t="e">
        <f t="shared" si="31"/>
        <v>#REF!</v>
      </c>
      <c r="EL32" s="41" t="e">
        <f t="shared" si="31"/>
        <v>#REF!</v>
      </c>
      <c r="EM32" s="41" t="e">
        <f t="shared" si="31"/>
        <v>#REF!</v>
      </c>
      <c r="EN32" s="41" t="e">
        <f t="shared" si="31"/>
        <v>#REF!</v>
      </c>
      <c r="EO32" s="41" t="e">
        <f t="shared" si="31"/>
        <v>#REF!</v>
      </c>
      <c r="EP32" s="41" t="e">
        <f t="shared" si="31"/>
        <v>#REF!</v>
      </c>
      <c r="EQ32" s="41" t="e">
        <f t="shared" si="25"/>
        <v>#REF!</v>
      </c>
      <c r="ER32" s="41" t="e">
        <f t="shared" si="25"/>
        <v>#REF!</v>
      </c>
      <c r="ES32" s="41" t="e">
        <f t="shared" si="25"/>
        <v>#REF!</v>
      </c>
      <c r="ET32" s="41" t="e">
        <f t="shared" si="25"/>
        <v>#REF!</v>
      </c>
      <c r="EU32" s="41" t="e">
        <f t="shared" si="25"/>
        <v>#REF!</v>
      </c>
      <c r="EV32" s="41" t="e">
        <f t="shared" si="25"/>
        <v>#REF!</v>
      </c>
      <c r="EW32" s="41" t="e">
        <f t="shared" si="25"/>
        <v>#REF!</v>
      </c>
      <c r="EX32" s="41" t="e">
        <f t="shared" si="25"/>
        <v>#REF!</v>
      </c>
      <c r="EY32" s="41" t="e">
        <f t="shared" si="25"/>
        <v>#REF!</v>
      </c>
      <c r="EZ32" s="41" t="e">
        <f t="shared" si="25"/>
        <v>#REF!</v>
      </c>
      <c r="FA32" s="41" t="e">
        <f t="shared" si="25"/>
        <v>#REF!</v>
      </c>
      <c r="FB32" s="41" t="e">
        <f t="shared" si="25"/>
        <v>#REF!</v>
      </c>
      <c r="FC32" s="41" t="e">
        <f t="shared" si="25"/>
        <v>#REF!</v>
      </c>
      <c r="FD32" s="41" t="e">
        <f t="shared" si="25"/>
        <v>#REF!</v>
      </c>
      <c r="FE32" s="41" t="e">
        <f t="shared" si="25"/>
        <v>#REF!</v>
      </c>
      <c r="FF32" s="41" t="e">
        <f t="shared" si="25"/>
        <v>#REF!</v>
      </c>
      <c r="FG32" s="41" t="e">
        <f t="shared" si="32"/>
        <v>#REF!</v>
      </c>
      <c r="FH32" s="41" t="e">
        <f t="shared" si="32"/>
        <v>#REF!</v>
      </c>
      <c r="FI32" s="41" t="e">
        <f t="shared" si="32"/>
        <v>#REF!</v>
      </c>
      <c r="FJ32" s="41" t="e">
        <f t="shared" si="32"/>
        <v>#REF!</v>
      </c>
      <c r="FK32" s="41" t="e">
        <f t="shared" si="32"/>
        <v>#REF!</v>
      </c>
      <c r="FL32" s="41" t="e">
        <f t="shared" si="32"/>
        <v>#REF!</v>
      </c>
      <c r="FM32" s="41" t="e">
        <f t="shared" si="32"/>
        <v>#REF!</v>
      </c>
      <c r="FN32" s="41" t="e">
        <f t="shared" si="32"/>
        <v>#REF!</v>
      </c>
      <c r="FO32" s="41" t="e">
        <f t="shared" si="32"/>
        <v>#REF!</v>
      </c>
      <c r="FP32" s="41" t="e">
        <f t="shared" si="32"/>
        <v>#REF!</v>
      </c>
      <c r="FQ32" s="41" t="e">
        <f t="shared" si="32"/>
        <v>#REF!</v>
      </c>
      <c r="FR32" s="41" t="e">
        <f t="shared" si="32"/>
        <v>#REF!</v>
      </c>
      <c r="FS32" s="41" t="e">
        <f t="shared" si="32"/>
        <v>#REF!</v>
      </c>
      <c r="FT32" s="41" t="e">
        <f t="shared" si="32"/>
        <v>#REF!</v>
      </c>
      <c r="FU32" s="41" t="e">
        <f t="shared" si="32"/>
        <v>#REF!</v>
      </c>
      <c r="FV32" s="41" t="e">
        <f t="shared" si="32"/>
        <v>#REF!</v>
      </c>
      <c r="FW32" s="41" t="e">
        <f t="shared" si="26"/>
        <v>#REF!</v>
      </c>
      <c r="FX32" s="41" t="e">
        <f t="shared" si="26"/>
        <v>#REF!</v>
      </c>
      <c r="FY32" s="41" t="e">
        <f t="shared" si="26"/>
        <v>#REF!</v>
      </c>
      <c r="FZ32" s="41" t="e">
        <f t="shared" si="26"/>
        <v>#REF!</v>
      </c>
      <c r="GA32" s="41" t="e">
        <f t="shared" si="26"/>
        <v>#REF!</v>
      </c>
      <c r="GB32" s="41" t="e">
        <f t="shared" si="26"/>
        <v>#REF!</v>
      </c>
      <c r="GC32" s="41" t="e">
        <f t="shared" si="26"/>
        <v>#REF!</v>
      </c>
      <c r="GD32" s="41" t="e">
        <f t="shared" si="26"/>
        <v>#REF!</v>
      </c>
      <c r="GE32" s="41" t="e">
        <f t="shared" si="26"/>
        <v>#REF!</v>
      </c>
      <c r="GF32" s="41" t="e">
        <f t="shared" si="26"/>
        <v>#REF!</v>
      </c>
      <c r="GG32" s="41" t="e">
        <f t="shared" si="26"/>
        <v>#REF!</v>
      </c>
      <c r="GH32" s="41" t="e">
        <f t="shared" si="26"/>
        <v>#REF!</v>
      </c>
      <c r="GI32" s="41" t="e">
        <f t="shared" si="26"/>
        <v>#REF!</v>
      </c>
      <c r="GJ32" s="41" t="e">
        <f t="shared" si="26"/>
        <v>#REF!</v>
      </c>
      <c r="GK32" s="41" t="e">
        <f t="shared" si="26"/>
        <v>#REF!</v>
      </c>
      <c r="GL32" s="41" t="e">
        <f t="shared" si="26"/>
        <v>#REF!</v>
      </c>
      <c r="GM32" s="41" t="e">
        <f t="shared" si="33"/>
        <v>#REF!</v>
      </c>
      <c r="GN32" s="41" t="e">
        <f t="shared" si="33"/>
        <v>#REF!</v>
      </c>
      <c r="GO32" s="41" t="e">
        <f t="shared" si="33"/>
        <v>#REF!</v>
      </c>
      <c r="GP32" s="41" t="e">
        <f t="shared" si="33"/>
        <v>#REF!</v>
      </c>
      <c r="GQ32" s="41" t="e">
        <f t="shared" si="33"/>
        <v>#REF!</v>
      </c>
      <c r="GR32" s="41" t="e">
        <f t="shared" si="33"/>
        <v>#REF!</v>
      </c>
      <c r="GS32" s="41" t="e">
        <f t="shared" si="33"/>
        <v>#REF!</v>
      </c>
      <c r="GT32" s="41" t="e">
        <f t="shared" si="33"/>
        <v>#REF!</v>
      </c>
      <c r="GU32" s="41" t="e">
        <f t="shared" si="33"/>
        <v>#REF!</v>
      </c>
      <c r="GV32" s="41" t="e">
        <f t="shared" si="33"/>
        <v>#REF!</v>
      </c>
      <c r="GW32" s="41" t="e">
        <f t="shared" si="33"/>
        <v>#REF!</v>
      </c>
      <c r="GX32" s="41" t="e">
        <f t="shared" si="33"/>
        <v>#REF!</v>
      </c>
      <c r="GY32" s="41" t="e">
        <f t="shared" si="33"/>
        <v>#REF!</v>
      </c>
      <c r="GZ32" s="41" t="e">
        <f t="shared" si="33"/>
        <v>#REF!</v>
      </c>
      <c r="HA32" s="41" t="e">
        <f t="shared" si="33"/>
        <v>#REF!</v>
      </c>
      <c r="HB32" s="41" t="e">
        <f t="shared" si="33"/>
        <v>#REF!</v>
      </c>
      <c r="HC32" s="41" t="e">
        <f t="shared" si="27"/>
        <v>#REF!</v>
      </c>
      <c r="HD32" s="41" t="e">
        <f t="shared" si="27"/>
        <v>#REF!</v>
      </c>
      <c r="HE32" s="41" t="e">
        <f t="shared" si="27"/>
        <v>#REF!</v>
      </c>
      <c r="HF32" s="41" t="e">
        <f t="shared" si="27"/>
        <v>#REF!</v>
      </c>
      <c r="HG32" s="41" t="e">
        <f t="shared" si="27"/>
        <v>#REF!</v>
      </c>
      <c r="HH32" s="41" t="e">
        <f t="shared" si="27"/>
        <v>#REF!</v>
      </c>
      <c r="HI32" s="41" t="e">
        <f t="shared" si="27"/>
        <v>#REF!</v>
      </c>
      <c r="HJ32" s="41" t="e">
        <f t="shared" si="27"/>
        <v>#REF!</v>
      </c>
    </row>
    <row r="33" spans="1:218" ht="14.4" x14ac:dyDescent="0.3">
      <c r="A33" s="42">
        <v>30</v>
      </c>
      <c r="B33" s="43" t="e">
        <f>'CMM2 - AUX CALC'!$AE$67</f>
        <v>#REF!</v>
      </c>
      <c r="AF33" s="41" t="e">
        <f>$B33/(_xlfn.SINGLE(PrazoConcessao)*12-AF$3+1)</f>
        <v>#REF!</v>
      </c>
      <c r="AG33" s="41" t="e">
        <f t="shared" si="28"/>
        <v>#REF!</v>
      </c>
      <c r="AH33" s="41" t="e">
        <f t="shared" si="28"/>
        <v>#REF!</v>
      </c>
      <c r="AI33" s="41" t="e">
        <f t="shared" si="28"/>
        <v>#REF!</v>
      </c>
      <c r="AJ33" s="41" t="e">
        <f t="shared" si="21"/>
        <v>#REF!</v>
      </c>
      <c r="AK33" s="41" t="e">
        <f t="shared" si="21"/>
        <v>#REF!</v>
      </c>
      <c r="AL33" s="41" t="e">
        <f t="shared" si="21"/>
        <v>#REF!</v>
      </c>
      <c r="AM33" s="41" t="e">
        <f t="shared" si="21"/>
        <v>#REF!</v>
      </c>
      <c r="AN33" s="41" t="e">
        <f t="shared" si="21"/>
        <v>#REF!</v>
      </c>
      <c r="AO33" s="41" t="e">
        <f t="shared" si="21"/>
        <v>#REF!</v>
      </c>
      <c r="AP33" s="41" t="e">
        <f t="shared" si="21"/>
        <v>#REF!</v>
      </c>
      <c r="AQ33" s="41" t="e">
        <f t="shared" si="21"/>
        <v>#REF!</v>
      </c>
      <c r="AR33" s="41" t="e">
        <f t="shared" si="21"/>
        <v>#REF!</v>
      </c>
      <c r="AS33" s="41" t="e">
        <f t="shared" si="21"/>
        <v>#REF!</v>
      </c>
      <c r="AT33" s="41" t="e">
        <f t="shared" si="21"/>
        <v>#REF!</v>
      </c>
      <c r="AU33" s="41" t="e">
        <f t="shared" si="21"/>
        <v>#REF!</v>
      </c>
      <c r="AV33" s="41" t="e">
        <f t="shared" si="21"/>
        <v>#REF!</v>
      </c>
      <c r="AW33" s="41" t="e">
        <f t="shared" si="21"/>
        <v>#REF!</v>
      </c>
      <c r="AX33" s="41" t="e">
        <f t="shared" si="21"/>
        <v>#REF!</v>
      </c>
      <c r="AY33" s="41" t="e">
        <f t="shared" si="29"/>
        <v>#REF!</v>
      </c>
      <c r="AZ33" s="41" t="e">
        <f t="shared" si="29"/>
        <v>#REF!</v>
      </c>
      <c r="BA33" s="41" t="e">
        <f t="shared" si="29"/>
        <v>#REF!</v>
      </c>
      <c r="BB33" s="41" t="e">
        <f t="shared" si="29"/>
        <v>#REF!</v>
      </c>
      <c r="BC33" s="41" t="e">
        <f t="shared" si="29"/>
        <v>#REF!</v>
      </c>
      <c r="BD33" s="41" t="e">
        <f t="shared" si="29"/>
        <v>#REF!</v>
      </c>
      <c r="BE33" s="41" t="e">
        <f t="shared" si="29"/>
        <v>#REF!</v>
      </c>
      <c r="BF33" s="41" t="e">
        <f t="shared" si="29"/>
        <v>#REF!</v>
      </c>
      <c r="BG33" s="41" t="e">
        <f t="shared" si="29"/>
        <v>#REF!</v>
      </c>
      <c r="BH33" s="41" t="e">
        <f t="shared" si="29"/>
        <v>#REF!</v>
      </c>
      <c r="BI33" s="41" t="e">
        <f t="shared" si="29"/>
        <v>#REF!</v>
      </c>
      <c r="BJ33" s="41" t="e">
        <f t="shared" si="29"/>
        <v>#REF!</v>
      </c>
      <c r="BK33" s="41" t="e">
        <f t="shared" si="29"/>
        <v>#REF!</v>
      </c>
      <c r="BL33" s="41" t="e">
        <f t="shared" si="29"/>
        <v>#REF!</v>
      </c>
      <c r="BM33" s="41" t="e">
        <f t="shared" si="29"/>
        <v>#REF!</v>
      </c>
      <c r="BN33" s="41" t="e">
        <f t="shared" si="29"/>
        <v>#REF!</v>
      </c>
      <c r="BO33" s="41" t="e">
        <f t="shared" si="22"/>
        <v>#REF!</v>
      </c>
      <c r="BP33" s="41" t="e">
        <f t="shared" si="22"/>
        <v>#REF!</v>
      </c>
      <c r="BQ33" s="41" t="e">
        <f t="shared" si="22"/>
        <v>#REF!</v>
      </c>
      <c r="BR33" s="41" t="e">
        <f t="shared" si="22"/>
        <v>#REF!</v>
      </c>
      <c r="BS33" s="41" t="e">
        <f t="shared" si="22"/>
        <v>#REF!</v>
      </c>
      <c r="BT33" s="41" t="e">
        <f t="shared" si="22"/>
        <v>#REF!</v>
      </c>
      <c r="BU33" s="41" t="e">
        <f t="shared" si="22"/>
        <v>#REF!</v>
      </c>
      <c r="BV33" s="41" t="e">
        <f t="shared" si="22"/>
        <v>#REF!</v>
      </c>
      <c r="BW33" s="41" t="e">
        <f t="shared" si="22"/>
        <v>#REF!</v>
      </c>
      <c r="BX33" s="41" t="e">
        <f t="shared" si="22"/>
        <v>#REF!</v>
      </c>
      <c r="BY33" s="41" t="e">
        <f t="shared" si="22"/>
        <v>#REF!</v>
      </c>
      <c r="BZ33" s="41" t="e">
        <f t="shared" si="22"/>
        <v>#REF!</v>
      </c>
      <c r="CA33" s="41" t="e">
        <f t="shared" si="22"/>
        <v>#REF!</v>
      </c>
      <c r="CB33" s="41" t="e">
        <f t="shared" si="22"/>
        <v>#REF!</v>
      </c>
      <c r="CC33" s="41" t="e">
        <f t="shared" si="22"/>
        <v>#REF!</v>
      </c>
      <c r="CD33" s="41" t="e">
        <f t="shared" si="22"/>
        <v>#REF!</v>
      </c>
      <c r="CE33" s="41" t="e">
        <f t="shared" si="23"/>
        <v>#REF!</v>
      </c>
      <c r="CF33" s="41" t="e">
        <f t="shared" si="23"/>
        <v>#REF!</v>
      </c>
      <c r="CG33" s="41" t="e">
        <f t="shared" si="23"/>
        <v>#REF!</v>
      </c>
      <c r="CH33" s="41" t="e">
        <f t="shared" si="23"/>
        <v>#REF!</v>
      </c>
      <c r="CI33" s="41" t="e">
        <f t="shared" si="23"/>
        <v>#REF!</v>
      </c>
      <c r="CJ33" s="41" t="e">
        <f t="shared" si="23"/>
        <v>#REF!</v>
      </c>
      <c r="CK33" s="41" t="e">
        <f t="shared" si="23"/>
        <v>#REF!</v>
      </c>
      <c r="CL33" s="41" t="e">
        <f t="shared" si="23"/>
        <v>#REF!</v>
      </c>
      <c r="CM33" s="41" t="e">
        <f t="shared" si="23"/>
        <v>#REF!</v>
      </c>
      <c r="CN33" s="41" t="e">
        <f t="shared" si="23"/>
        <v>#REF!</v>
      </c>
      <c r="CO33" s="41" t="e">
        <f t="shared" si="23"/>
        <v>#REF!</v>
      </c>
      <c r="CP33" s="41" t="e">
        <f t="shared" si="23"/>
        <v>#REF!</v>
      </c>
      <c r="CQ33" s="41" t="e">
        <f t="shared" si="23"/>
        <v>#REF!</v>
      </c>
      <c r="CR33" s="41" t="e">
        <f t="shared" si="23"/>
        <v>#REF!</v>
      </c>
      <c r="CS33" s="41" t="e">
        <f t="shared" si="23"/>
        <v>#REF!</v>
      </c>
      <c r="CT33" s="41" t="e">
        <f t="shared" si="23"/>
        <v>#REF!</v>
      </c>
      <c r="CU33" s="41" t="e">
        <f t="shared" si="30"/>
        <v>#REF!</v>
      </c>
      <c r="CV33" s="41" t="e">
        <f t="shared" si="30"/>
        <v>#REF!</v>
      </c>
      <c r="CW33" s="41" t="e">
        <f t="shared" si="30"/>
        <v>#REF!</v>
      </c>
      <c r="CX33" s="41" t="e">
        <f t="shared" si="30"/>
        <v>#REF!</v>
      </c>
      <c r="CY33" s="41" t="e">
        <f t="shared" si="30"/>
        <v>#REF!</v>
      </c>
      <c r="CZ33" s="41" t="e">
        <f t="shared" si="30"/>
        <v>#REF!</v>
      </c>
      <c r="DA33" s="41" t="e">
        <f t="shared" si="30"/>
        <v>#REF!</v>
      </c>
      <c r="DB33" s="41" t="e">
        <f t="shared" si="30"/>
        <v>#REF!</v>
      </c>
      <c r="DC33" s="41" t="e">
        <f t="shared" si="30"/>
        <v>#REF!</v>
      </c>
      <c r="DD33" s="41" t="e">
        <f t="shared" si="30"/>
        <v>#REF!</v>
      </c>
      <c r="DE33" s="41" t="e">
        <f t="shared" si="30"/>
        <v>#REF!</v>
      </c>
      <c r="DF33" s="41" t="e">
        <f t="shared" si="30"/>
        <v>#REF!</v>
      </c>
      <c r="DG33" s="41" t="e">
        <f t="shared" si="30"/>
        <v>#REF!</v>
      </c>
      <c r="DH33" s="41" t="e">
        <f t="shared" si="30"/>
        <v>#REF!</v>
      </c>
      <c r="DI33" s="41" t="e">
        <f t="shared" si="30"/>
        <v>#REF!</v>
      </c>
      <c r="DJ33" s="41" t="e">
        <f t="shared" si="30"/>
        <v>#REF!</v>
      </c>
      <c r="DK33" s="41" t="e">
        <f t="shared" si="24"/>
        <v>#REF!</v>
      </c>
      <c r="DL33" s="41" t="e">
        <f t="shared" si="24"/>
        <v>#REF!</v>
      </c>
      <c r="DM33" s="41" t="e">
        <f t="shared" si="24"/>
        <v>#REF!</v>
      </c>
      <c r="DN33" s="41" t="e">
        <f t="shared" si="24"/>
        <v>#REF!</v>
      </c>
      <c r="DO33" s="41" t="e">
        <f t="shared" si="24"/>
        <v>#REF!</v>
      </c>
      <c r="DP33" s="41" t="e">
        <f t="shared" si="24"/>
        <v>#REF!</v>
      </c>
      <c r="DQ33" s="41" t="e">
        <f t="shared" si="24"/>
        <v>#REF!</v>
      </c>
      <c r="DR33" s="41" t="e">
        <f t="shared" si="24"/>
        <v>#REF!</v>
      </c>
      <c r="DS33" s="41" t="e">
        <f t="shared" si="24"/>
        <v>#REF!</v>
      </c>
      <c r="DT33" s="41" t="e">
        <f t="shared" si="24"/>
        <v>#REF!</v>
      </c>
      <c r="DU33" s="41" t="e">
        <f t="shared" si="24"/>
        <v>#REF!</v>
      </c>
      <c r="DV33" s="41" t="e">
        <f t="shared" si="24"/>
        <v>#REF!</v>
      </c>
      <c r="DW33" s="41" t="e">
        <f t="shared" si="24"/>
        <v>#REF!</v>
      </c>
      <c r="DX33" s="41" t="e">
        <f t="shared" si="24"/>
        <v>#REF!</v>
      </c>
      <c r="DY33" s="41" t="e">
        <f t="shared" si="24"/>
        <v>#REF!</v>
      </c>
      <c r="DZ33" s="41" t="e">
        <f t="shared" si="24"/>
        <v>#REF!</v>
      </c>
      <c r="EA33" s="41" t="e">
        <f t="shared" si="31"/>
        <v>#REF!</v>
      </c>
      <c r="EB33" s="41" t="e">
        <f t="shared" si="31"/>
        <v>#REF!</v>
      </c>
      <c r="EC33" s="41" t="e">
        <f t="shared" si="31"/>
        <v>#REF!</v>
      </c>
      <c r="ED33" s="41" t="e">
        <f t="shared" si="31"/>
        <v>#REF!</v>
      </c>
      <c r="EE33" s="41" t="e">
        <f t="shared" si="31"/>
        <v>#REF!</v>
      </c>
      <c r="EF33" s="41" t="e">
        <f t="shared" si="31"/>
        <v>#REF!</v>
      </c>
      <c r="EG33" s="41" t="e">
        <f t="shared" si="31"/>
        <v>#REF!</v>
      </c>
      <c r="EH33" s="41" t="e">
        <f t="shared" si="31"/>
        <v>#REF!</v>
      </c>
      <c r="EI33" s="41" t="e">
        <f t="shared" si="31"/>
        <v>#REF!</v>
      </c>
      <c r="EJ33" s="41" t="e">
        <f t="shared" si="31"/>
        <v>#REF!</v>
      </c>
      <c r="EK33" s="41" t="e">
        <f t="shared" si="31"/>
        <v>#REF!</v>
      </c>
      <c r="EL33" s="41" t="e">
        <f t="shared" si="31"/>
        <v>#REF!</v>
      </c>
      <c r="EM33" s="41" t="e">
        <f t="shared" si="31"/>
        <v>#REF!</v>
      </c>
      <c r="EN33" s="41" t="e">
        <f t="shared" si="31"/>
        <v>#REF!</v>
      </c>
      <c r="EO33" s="41" t="e">
        <f t="shared" si="31"/>
        <v>#REF!</v>
      </c>
      <c r="EP33" s="41" t="e">
        <f t="shared" si="31"/>
        <v>#REF!</v>
      </c>
      <c r="EQ33" s="41" t="e">
        <f t="shared" si="25"/>
        <v>#REF!</v>
      </c>
      <c r="ER33" s="41" t="e">
        <f t="shared" si="25"/>
        <v>#REF!</v>
      </c>
      <c r="ES33" s="41" t="e">
        <f t="shared" si="25"/>
        <v>#REF!</v>
      </c>
      <c r="ET33" s="41" t="e">
        <f t="shared" si="25"/>
        <v>#REF!</v>
      </c>
      <c r="EU33" s="41" t="e">
        <f t="shared" si="25"/>
        <v>#REF!</v>
      </c>
      <c r="EV33" s="41" t="e">
        <f t="shared" si="25"/>
        <v>#REF!</v>
      </c>
      <c r="EW33" s="41" t="e">
        <f t="shared" si="25"/>
        <v>#REF!</v>
      </c>
      <c r="EX33" s="41" t="e">
        <f t="shared" si="25"/>
        <v>#REF!</v>
      </c>
      <c r="EY33" s="41" t="e">
        <f t="shared" si="25"/>
        <v>#REF!</v>
      </c>
      <c r="EZ33" s="41" t="e">
        <f t="shared" si="25"/>
        <v>#REF!</v>
      </c>
      <c r="FA33" s="41" t="e">
        <f t="shared" si="25"/>
        <v>#REF!</v>
      </c>
      <c r="FB33" s="41" t="e">
        <f t="shared" si="25"/>
        <v>#REF!</v>
      </c>
      <c r="FC33" s="41" t="e">
        <f t="shared" si="25"/>
        <v>#REF!</v>
      </c>
      <c r="FD33" s="41" t="e">
        <f t="shared" si="25"/>
        <v>#REF!</v>
      </c>
      <c r="FE33" s="41" t="e">
        <f t="shared" si="25"/>
        <v>#REF!</v>
      </c>
      <c r="FF33" s="41" t="e">
        <f t="shared" si="25"/>
        <v>#REF!</v>
      </c>
      <c r="FG33" s="41" t="e">
        <f t="shared" si="32"/>
        <v>#REF!</v>
      </c>
      <c r="FH33" s="41" t="e">
        <f t="shared" si="32"/>
        <v>#REF!</v>
      </c>
      <c r="FI33" s="41" t="e">
        <f t="shared" si="32"/>
        <v>#REF!</v>
      </c>
      <c r="FJ33" s="41" t="e">
        <f t="shared" si="32"/>
        <v>#REF!</v>
      </c>
      <c r="FK33" s="41" t="e">
        <f t="shared" si="32"/>
        <v>#REF!</v>
      </c>
      <c r="FL33" s="41" t="e">
        <f t="shared" si="32"/>
        <v>#REF!</v>
      </c>
      <c r="FM33" s="41" t="e">
        <f t="shared" si="32"/>
        <v>#REF!</v>
      </c>
      <c r="FN33" s="41" t="e">
        <f t="shared" si="32"/>
        <v>#REF!</v>
      </c>
      <c r="FO33" s="41" t="e">
        <f t="shared" si="32"/>
        <v>#REF!</v>
      </c>
      <c r="FP33" s="41" t="e">
        <f t="shared" si="32"/>
        <v>#REF!</v>
      </c>
      <c r="FQ33" s="41" t="e">
        <f t="shared" si="32"/>
        <v>#REF!</v>
      </c>
      <c r="FR33" s="41" t="e">
        <f t="shared" si="32"/>
        <v>#REF!</v>
      </c>
      <c r="FS33" s="41" t="e">
        <f t="shared" si="32"/>
        <v>#REF!</v>
      </c>
      <c r="FT33" s="41" t="e">
        <f t="shared" si="32"/>
        <v>#REF!</v>
      </c>
      <c r="FU33" s="41" t="e">
        <f t="shared" si="32"/>
        <v>#REF!</v>
      </c>
      <c r="FV33" s="41" t="e">
        <f t="shared" si="32"/>
        <v>#REF!</v>
      </c>
      <c r="FW33" s="41" t="e">
        <f t="shared" si="26"/>
        <v>#REF!</v>
      </c>
      <c r="FX33" s="41" t="e">
        <f t="shared" si="26"/>
        <v>#REF!</v>
      </c>
      <c r="FY33" s="41" t="e">
        <f t="shared" si="26"/>
        <v>#REF!</v>
      </c>
      <c r="FZ33" s="41" t="e">
        <f t="shared" si="26"/>
        <v>#REF!</v>
      </c>
      <c r="GA33" s="41" t="e">
        <f t="shared" si="26"/>
        <v>#REF!</v>
      </c>
      <c r="GB33" s="41" t="e">
        <f t="shared" si="26"/>
        <v>#REF!</v>
      </c>
      <c r="GC33" s="41" t="e">
        <f t="shared" si="26"/>
        <v>#REF!</v>
      </c>
      <c r="GD33" s="41" t="e">
        <f t="shared" si="26"/>
        <v>#REF!</v>
      </c>
      <c r="GE33" s="41" t="e">
        <f t="shared" si="26"/>
        <v>#REF!</v>
      </c>
      <c r="GF33" s="41" t="e">
        <f t="shared" si="26"/>
        <v>#REF!</v>
      </c>
      <c r="GG33" s="41" t="e">
        <f t="shared" si="26"/>
        <v>#REF!</v>
      </c>
      <c r="GH33" s="41" t="e">
        <f t="shared" si="26"/>
        <v>#REF!</v>
      </c>
      <c r="GI33" s="41" t="e">
        <f t="shared" si="26"/>
        <v>#REF!</v>
      </c>
      <c r="GJ33" s="41" t="e">
        <f t="shared" si="26"/>
        <v>#REF!</v>
      </c>
      <c r="GK33" s="41" t="e">
        <f t="shared" si="26"/>
        <v>#REF!</v>
      </c>
      <c r="GL33" s="41" t="e">
        <f t="shared" si="26"/>
        <v>#REF!</v>
      </c>
      <c r="GM33" s="41" t="e">
        <f t="shared" si="33"/>
        <v>#REF!</v>
      </c>
      <c r="GN33" s="41" t="e">
        <f t="shared" si="33"/>
        <v>#REF!</v>
      </c>
      <c r="GO33" s="41" t="e">
        <f t="shared" si="33"/>
        <v>#REF!</v>
      </c>
      <c r="GP33" s="41" t="e">
        <f t="shared" si="33"/>
        <v>#REF!</v>
      </c>
      <c r="GQ33" s="41" t="e">
        <f t="shared" si="33"/>
        <v>#REF!</v>
      </c>
      <c r="GR33" s="41" t="e">
        <f t="shared" si="33"/>
        <v>#REF!</v>
      </c>
      <c r="GS33" s="41" t="e">
        <f t="shared" si="33"/>
        <v>#REF!</v>
      </c>
      <c r="GT33" s="41" t="e">
        <f t="shared" si="33"/>
        <v>#REF!</v>
      </c>
      <c r="GU33" s="41" t="e">
        <f t="shared" si="33"/>
        <v>#REF!</v>
      </c>
      <c r="GV33" s="41" t="e">
        <f t="shared" si="33"/>
        <v>#REF!</v>
      </c>
      <c r="GW33" s="41" t="e">
        <f t="shared" si="33"/>
        <v>#REF!</v>
      </c>
      <c r="GX33" s="41" t="e">
        <f t="shared" si="33"/>
        <v>#REF!</v>
      </c>
      <c r="GY33" s="41" t="e">
        <f t="shared" si="33"/>
        <v>#REF!</v>
      </c>
      <c r="GZ33" s="41" t="e">
        <f t="shared" si="33"/>
        <v>#REF!</v>
      </c>
      <c r="HA33" s="41" t="e">
        <f t="shared" si="33"/>
        <v>#REF!</v>
      </c>
      <c r="HB33" s="41" t="e">
        <f t="shared" si="33"/>
        <v>#REF!</v>
      </c>
      <c r="HC33" s="41" t="e">
        <f t="shared" si="27"/>
        <v>#REF!</v>
      </c>
      <c r="HD33" s="41" t="e">
        <f t="shared" si="27"/>
        <v>#REF!</v>
      </c>
      <c r="HE33" s="41" t="e">
        <f t="shared" si="27"/>
        <v>#REF!</v>
      </c>
      <c r="HF33" s="41" t="e">
        <f t="shared" si="27"/>
        <v>#REF!</v>
      </c>
      <c r="HG33" s="41" t="e">
        <f t="shared" si="27"/>
        <v>#REF!</v>
      </c>
      <c r="HH33" s="41" t="e">
        <f t="shared" si="27"/>
        <v>#REF!</v>
      </c>
      <c r="HI33" s="41" t="e">
        <f t="shared" si="27"/>
        <v>#REF!</v>
      </c>
      <c r="HJ33" s="41" t="e">
        <f t="shared" si="27"/>
        <v>#REF!</v>
      </c>
    </row>
    <row r="34" spans="1:218" ht="14.4" x14ac:dyDescent="0.3">
      <c r="A34" s="42">
        <v>31</v>
      </c>
      <c r="B34" s="43" t="e">
        <f>'CMM2 - AUX CALC'!$AF$67</f>
        <v>#REF!</v>
      </c>
      <c r="AG34" s="41" t="e">
        <f>$B34/(_xlfn.SINGLE(PrazoConcessao)*12-AG$3+1)</f>
        <v>#REF!</v>
      </c>
      <c r="AH34" s="41" t="e">
        <f t="shared" si="28"/>
        <v>#REF!</v>
      </c>
      <c r="AI34" s="41" t="e">
        <f t="shared" si="28"/>
        <v>#REF!</v>
      </c>
      <c r="AJ34" s="41" t="e">
        <f t="shared" si="21"/>
        <v>#REF!</v>
      </c>
      <c r="AK34" s="41" t="e">
        <f t="shared" si="21"/>
        <v>#REF!</v>
      </c>
      <c r="AL34" s="41" t="e">
        <f t="shared" si="21"/>
        <v>#REF!</v>
      </c>
      <c r="AM34" s="41" t="e">
        <f t="shared" si="21"/>
        <v>#REF!</v>
      </c>
      <c r="AN34" s="41" t="e">
        <f t="shared" si="21"/>
        <v>#REF!</v>
      </c>
      <c r="AO34" s="41" t="e">
        <f t="shared" si="21"/>
        <v>#REF!</v>
      </c>
      <c r="AP34" s="41" t="e">
        <f t="shared" si="21"/>
        <v>#REF!</v>
      </c>
      <c r="AQ34" s="41" t="e">
        <f t="shared" si="21"/>
        <v>#REF!</v>
      </c>
      <c r="AR34" s="41" t="e">
        <f t="shared" si="21"/>
        <v>#REF!</v>
      </c>
      <c r="AS34" s="41" t="e">
        <f t="shared" si="21"/>
        <v>#REF!</v>
      </c>
      <c r="AT34" s="41" t="e">
        <f t="shared" si="21"/>
        <v>#REF!</v>
      </c>
      <c r="AU34" s="41" t="e">
        <f t="shared" si="21"/>
        <v>#REF!</v>
      </c>
      <c r="AV34" s="41" t="e">
        <f t="shared" si="21"/>
        <v>#REF!</v>
      </c>
      <c r="AW34" s="41" t="e">
        <f t="shared" si="21"/>
        <v>#REF!</v>
      </c>
      <c r="AX34" s="41" t="e">
        <f t="shared" si="21"/>
        <v>#REF!</v>
      </c>
      <c r="AY34" s="41" t="e">
        <f t="shared" si="29"/>
        <v>#REF!</v>
      </c>
      <c r="AZ34" s="41" t="e">
        <f t="shared" si="29"/>
        <v>#REF!</v>
      </c>
      <c r="BA34" s="41" t="e">
        <f t="shared" si="29"/>
        <v>#REF!</v>
      </c>
      <c r="BB34" s="41" t="e">
        <f t="shared" si="29"/>
        <v>#REF!</v>
      </c>
      <c r="BC34" s="41" t="e">
        <f t="shared" si="29"/>
        <v>#REF!</v>
      </c>
      <c r="BD34" s="41" t="e">
        <f t="shared" si="29"/>
        <v>#REF!</v>
      </c>
      <c r="BE34" s="41" t="e">
        <f t="shared" si="29"/>
        <v>#REF!</v>
      </c>
      <c r="BF34" s="41" t="e">
        <f t="shared" si="29"/>
        <v>#REF!</v>
      </c>
      <c r="BG34" s="41" t="e">
        <f t="shared" si="29"/>
        <v>#REF!</v>
      </c>
      <c r="BH34" s="41" t="e">
        <f t="shared" si="29"/>
        <v>#REF!</v>
      </c>
      <c r="BI34" s="41" t="e">
        <f t="shared" si="29"/>
        <v>#REF!</v>
      </c>
      <c r="BJ34" s="41" t="e">
        <f t="shared" si="29"/>
        <v>#REF!</v>
      </c>
      <c r="BK34" s="41" t="e">
        <f t="shared" si="29"/>
        <v>#REF!</v>
      </c>
      <c r="BL34" s="41" t="e">
        <f t="shared" si="29"/>
        <v>#REF!</v>
      </c>
      <c r="BM34" s="41" t="e">
        <f t="shared" si="29"/>
        <v>#REF!</v>
      </c>
      <c r="BN34" s="41" t="e">
        <f t="shared" si="29"/>
        <v>#REF!</v>
      </c>
      <c r="BO34" s="41" t="e">
        <f t="shared" si="22"/>
        <v>#REF!</v>
      </c>
      <c r="BP34" s="41" t="e">
        <f t="shared" si="22"/>
        <v>#REF!</v>
      </c>
      <c r="BQ34" s="41" t="e">
        <f t="shared" si="22"/>
        <v>#REF!</v>
      </c>
      <c r="BR34" s="41" t="e">
        <f t="shared" si="22"/>
        <v>#REF!</v>
      </c>
      <c r="BS34" s="41" t="e">
        <f t="shared" si="22"/>
        <v>#REF!</v>
      </c>
      <c r="BT34" s="41" t="e">
        <f t="shared" si="22"/>
        <v>#REF!</v>
      </c>
      <c r="BU34" s="41" t="e">
        <f t="shared" si="22"/>
        <v>#REF!</v>
      </c>
      <c r="BV34" s="41" t="e">
        <f t="shared" si="22"/>
        <v>#REF!</v>
      </c>
      <c r="BW34" s="41" t="e">
        <f t="shared" si="22"/>
        <v>#REF!</v>
      </c>
      <c r="BX34" s="41" t="e">
        <f t="shared" si="22"/>
        <v>#REF!</v>
      </c>
      <c r="BY34" s="41" t="e">
        <f t="shared" si="22"/>
        <v>#REF!</v>
      </c>
      <c r="BZ34" s="41" t="e">
        <f t="shared" si="22"/>
        <v>#REF!</v>
      </c>
      <c r="CA34" s="41" t="e">
        <f t="shared" si="22"/>
        <v>#REF!</v>
      </c>
      <c r="CB34" s="41" t="e">
        <f t="shared" si="22"/>
        <v>#REF!</v>
      </c>
      <c r="CC34" s="41" t="e">
        <f t="shared" si="22"/>
        <v>#REF!</v>
      </c>
      <c r="CD34" s="41" t="e">
        <f t="shared" si="22"/>
        <v>#REF!</v>
      </c>
      <c r="CE34" s="41" t="e">
        <f t="shared" si="23"/>
        <v>#REF!</v>
      </c>
      <c r="CF34" s="41" t="e">
        <f t="shared" si="23"/>
        <v>#REF!</v>
      </c>
      <c r="CG34" s="41" t="e">
        <f t="shared" si="23"/>
        <v>#REF!</v>
      </c>
      <c r="CH34" s="41" t="e">
        <f t="shared" si="23"/>
        <v>#REF!</v>
      </c>
      <c r="CI34" s="41" t="e">
        <f t="shared" si="23"/>
        <v>#REF!</v>
      </c>
      <c r="CJ34" s="41" t="e">
        <f t="shared" si="23"/>
        <v>#REF!</v>
      </c>
      <c r="CK34" s="41" t="e">
        <f t="shared" si="23"/>
        <v>#REF!</v>
      </c>
      <c r="CL34" s="41" t="e">
        <f t="shared" si="23"/>
        <v>#REF!</v>
      </c>
      <c r="CM34" s="41" t="e">
        <f t="shared" si="23"/>
        <v>#REF!</v>
      </c>
      <c r="CN34" s="41" t="e">
        <f t="shared" si="23"/>
        <v>#REF!</v>
      </c>
      <c r="CO34" s="41" t="e">
        <f t="shared" si="23"/>
        <v>#REF!</v>
      </c>
      <c r="CP34" s="41" t="e">
        <f t="shared" si="23"/>
        <v>#REF!</v>
      </c>
      <c r="CQ34" s="41" t="e">
        <f t="shared" si="23"/>
        <v>#REF!</v>
      </c>
      <c r="CR34" s="41" t="e">
        <f t="shared" si="23"/>
        <v>#REF!</v>
      </c>
      <c r="CS34" s="41" t="e">
        <f t="shared" si="23"/>
        <v>#REF!</v>
      </c>
      <c r="CT34" s="41" t="e">
        <f t="shared" ref="CT34:DI51" si="34">CS34</f>
        <v>#REF!</v>
      </c>
      <c r="CU34" s="41" t="e">
        <f t="shared" si="30"/>
        <v>#REF!</v>
      </c>
      <c r="CV34" s="41" t="e">
        <f t="shared" si="30"/>
        <v>#REF!</v>
      </c>
      <c r="CW34" s="41" t="e">
        <f t="shared" si="30"/>
        <v>#REF!</v>
      </c>
      <c r="CX34" s="41" t="e">
        <f t="shared" si="30"/>
        <v>#REF!</v>
      </c>
      <c r="CY34" s="41" t="e">
        <f t="shared" si="30"/>
        <v>#REF!</v>
      </c>
      <c r="CZ34" s="41" t="e">
        <f t="shared" si="30"/>
        <v>#REF!</v>
      </c>
      <c r="DA34" s="41" t="e">
        <f t="shared" si="30"/>
        <v>#REF!</v>
      </c>
      <c r="DB34" s="41" t="e">
        <f t="shared" si="30"/>
        <v>#REF!</v>
      </c>
      <c r="DC34" s="41" t="e">
        <f t="shared" si="30"/>
        <v>#REF!</v>
      </c>
      <c r="DD34" s="41" t="e">
        <f t="shared" si="30"/>
        <v>#REF!</v>
      </c>
      <c r="DE34" s="41" t="e">
        <f t="shared" si="30"/>
        <v>#REF!</v>
      </c>
      <c r="DF34" s="41" t="e">
        <f t="shared" si="30"/>
        <v>#REF!</v>
      </c>
      <c r="DG34" s="41" t="e">
        <f t="shared" si="30"/>
        <v>#REF!</v>
      </c>
      <c r="DH34" s="41" t="e">
        <f t="shared" si="30"/>
        <v>#REF!</v>
      </c>
      <c r="DI34" s="41" t="e">
        <f t="shared" si="30"/>
        <v>#REF!</v>
      </c>
      <c r="DJ34" s="41" t="e">
        <f t="shared" si="30"/>
        <v>#REF!</v>
      </c>
      <c r="DK34" s="41" t="e">
        <f t="shared" si="24"/>
        <v>#REF!</v>
      </c>
      <c r="DL34" s="41" t="e">
        <f t="shared" si="24"/>
        <v>#REF!</v>
      </c>
      <c r="DM34" s="41" t="e">
        <f t="shared" si="24"/>
        <v>#REF!</v>
      </c>
      <c r="DN34" s="41" t="e">
        <f t="shared" si="24"/>
        <v>#REF!</v>
      </c>
      <c r="DO34" s="41" t="e">
        <f t="shared" si="24"/>
        <v>#REF!</v>
      </c>
      <c r="DP34" s="41" t="e">
        <f t="shared" si="24"/>
        <v>#REF!</v>
      </c>
      <c r="DQ34" s="41" t="e">
        <f t="shared" si="24"/>
        <v>#REF!</v>
      </c>
      <c r="DR34" s="41" t="e">
        <f t="shared" si="24"/>
        <v>#REF!</v>
      </c>
      <c r="DS34" s="41" t="e">
        <f t="shared" si="24"/>
        <v>#REF!</v>
      </c>
      <c r="DT34" s="41" t="e">
        <f t="shared" si="24"/>
        <v>#REF!</v>
      </c>
      <c r="DU34" s="41" t="e">
        <f t="shared" si="24"/>
        <v>#REF!</v>
      </c>
      <c r="DV34" s="41" t="e">
        <f t="shared" si="24"/>
        <v>#REF!</v>
      </c>
      <c r="DW34" s="41" t="e">
        <f t="shared" si="24"/>
        <v>#REF!</v>
      </c>
      <c r="DX34" s="41" t="e">
        <f t="shared" si="24"/>
        <v>#REF!</v>
      </c>
      <c r="DY34" s="41" t="e">
        <f t="shared" si="24"/>
        <v>#REF!</v>
      </c>
      <c r="DZ34" s="41" t="e">
        <f t="shared" ref="DZ34:EO51" si="35">DY34</f>
        <v>#REF!</v>
      </c>
      <c r="EA34" s="41" t="e">
        <f t="shared" si="31"/>
        <v>#REF!</v>
      </c>
      <c r="EB34" s="41" t="e">
        <f t="shared" si="31"/>
        <v>#REF!</v>
      </c>
      <c r="EC34" s="41" t="e">
        <f t="shared" si="31"/>
        <v>#REF!</v>
      </c>
      <c r="ED34" s="41" t="e">
        <f t="shared" si="31"/>
        <v>#REF!</v>
      </c>
      <c r="EE34" s="41" t="e">
        <f t="shared" si="31"/>
        <v>#REF!</v>
      </c>
      <c r="EF34" s="41" t="e">
        <f t="shared" si="31"/>
        <v>#REF!</v>
      </c>
      <c r="EG34" s="41" t="e">
        <f t="shared" si="31"/>
        <v>#REF!</v>
      </c>
      <c r="EH34" s="41" t="e">
        <f t="shared" si="31"/>
        <v>#REF!</v>
      </c>
      <c r="EI34" s="41" t="e">
        <f t="shared" si="31"/>
        <v>#REF!</v>
      </c>
      <c r="EJ34" s="41" t="e">
        <f t="shared" si="31"/>
        <v>#REF!</v>
      </c>
      <c r="EK34" s="41" t="e">
        <f t="shared" si="31"/>
        <v>#REF!</v>
      </c>
      <c r="EL34" s="41" t="e">
        <f t="shared" si="31"/>
        <v>#REF!</v>
      </c>
      <c r="EM34" s="41" t="e">
        <f t="shared" si="31"/>
        <v>#REF!</v>
      </c>
      <c r="EN34" s="41" t="e">
        <f t="shared" si="31"/>
        <v>#REF!</v>
      </c>
      <c r="EO34" s="41" t="e">
        <f t="shared" si="31"/>
        <v>#REF!</v>
      </c>
      <c r="EP34" s="41" t="e">
        <f t="shared" si="31"/>
        <v>#REF!</v>
      </c>
      <c r="EQ34" s="41" t="e">
        <f t="shared" si="25"/>
        <v>#REF!</v>
      </c>
      <c r="ER34" s="41" t="e">
        <f t="shared" si="25"/>
        <v>#REF!</v>
      </c>
      <c r="ES34" s="41" t="e">
        <f t="shared" si="25"/>
        <v>#REF!</v>
      </c>
      <c r="ET34" s="41" t="e">
        <f t="shared" si="25"/>
        <v>#REF!</v>
      </c>
      <c r="EU34" s="41" t="e">
        <f t="shared" si="25"/>
        <v>#REF!</v>
      </c>
      <c r="EV34" s="41" t="e">
        <f t="shared" si="25"/>
        <v>#REF!</v>
      </c>
      <c r="EW34" s="41" t="e">
        <f t="shared" si="25"/>
        <v>#REF!</v>
      </c>
      <c r="EX34" s="41" t="e">
        <f t="shared" si="25"/>
        <v>#REF!</v>
      </c>
      <c r="EY34" s="41" t="e">
        <f t="shared" si="25"/>
        <v>#REF!</v>
      </c>
      <c r="EZ34" s="41" t="e">
        <f t="shared" si="25"/>
        <v>#REF!</v>
      </c>
      <c r="FA34" s="41" t="e">
        <f t="shared" si="25"/>
        <v>#REF!</v>
      </c>
      <c r="FB34" s="41" t="e">
        <f t="shared" si="25"/>
        <v>#REF!</v>
      </c>
      <c r="FC34" s="41" t="e">
        <f t="shared" si="25"/>
        <v>#REF!</v>
      </c>
      <c r="FD34" s="41" t="e">
        <f t="shared" si="25"/>
        <v>#REF!</v>
      </c>
      <c r="FE34" s="41" t="e">
        <f t="shared" si="25"/>
        <v>#REF!</v>
      </c>
      <c r="FF34" s="41" t="e">
        <f t="shared" ref="FF34:FU51" si="36">FE34</f>
        <v>#REF!</v>
      </c>
      <c r="FG34" s="41" t="e">
        <f t="shared" si="32"/>
        <v>#REF!</v>
      </c>
      <c r="FH34" s="41" t="e">
        <f t="shared" si="32"/>
        <v>#REF!</v>
      </c>
      <c r="FI34" s="41" t="e">
        <f t="shared" si="32"/>
        <v>#REF!</v>
      </c>
      <c r="FJ34" s="41" t="e">
        <f t="shared" si="32"/>
        <v>#REF!</v>
      </c>
      <c r="FK34" s="41" t="e">
        <f t="shared" si="32"/>
        <v>#REF!</v>
      </c>
      <c r="FL34" s="41" t="e">
        <f t="shared" si="32"/>
        <v>#REF!</v>
      </c>
      <c r="FM34" s="41" t="e">
        <f t="shared" si="32"/>
        <v>#REF!</v>
      </c>
      <c r="FN34" s="41" t="e">
        <f t="shared" si="32"/>
        <v>#REF!</v>
      </c>
      <c r="FO34" s="41" t="e">
        <f t="shared" si="32"/>
        <v>#REF!</v>
      </c>
      <c r="FP34" s="41" t="e">
        <f t="shared" si="32"/>
        <v>#REF!</v>
      </c>
      <c r="FQ34" s="41" t="e">
        <f t="shared" si="32"/>
        <v>#REF!</v>
      </c>
      <c r="FR34" s="41" t="e">
        <f t="shared" si="32"/>
        <v>#REF!</v>
      </c>
      <c r="FS34" s="41" t="e">
        <f t="shared" si="32"/>
        <v>#REF!</v>
      </c>
      <c r="FT34" s="41" t="e">
        <f t="shared" si="32"/>
        <v>#REF!</v>
      </c>
      <c r="FU34" s="41" t="e">
        <f t="shared" si="32"/>
        <v>#REF!</v>
      </c>
      <c r="FV34" s="41" t="e">
        <f t="shared" si="32"/>
        <v>#REF!</v>
      </c>
      <c r="FW34" s="41" t="e">
        <f t="shared" si="26"/>
        <v>#REF!</v>
      </c>
      <c r="FX34" s="41" t="e">
        <f t="shared" si="26"/>
        <v>#REF!</v>
      </c>
      <c r="FY34" s="41" t="e">
        <f t="shared" si="26"/>
        <v>#REF!</v>
      </c>
      <c r="FZ34" s="41" t="e">
        <f t="shared" si="26"/>
        <v>#REF!</v>
      </c>
      <c r="GA34" s="41" t="e">
        <f t="shared" si="26"/>
        <v>#REF!</v>
      </c>
      <c r="GB34" s="41" t="e">
        <f t="shared" si="26"/>
        <v>#REF!</v>
      </c>
      <c r="GC34" s="41" t="e">
        <f t="shared" si="26"/>
        <v>#REF!</v>
      </c>
      <c r="GD34" s="41" t="e">
        <f t="shared" si="26"/>
        <v>#REF!</v>
      </c>
      <c r="GE34" s="41" t="e">
        <f t="shared" si="26"/>
        <v>#REF!</v>
      </c>
      <c r="GF34" s="41" t="e">
        <f t="shared" si="26"/>
        <v>#REF!</v>
      </c>
      <c r="GG34" s="41" t="e">
        <f t="shared" si="26"/>
        <v>#REF!</v>
      </c>
      <c r="GH34" s="41" t="e">
        <f t="shared" si="26"/>
        <v>#REF!</v>
      </c>
      <c r="GI34" s="41" t="e">
        <f t="shared" si="26"/>
        <v>#REF!</v>
      </c>
      <c r="GJ34" s="41" t="e">
        <f t="shared" si="26"/>
        <v>#REF!</v>
      </c>
      <c r="GK34" s="41" t="e">
        <f t="shared" si="26"/>
        <v>#REF!</v>
      </c>
      <c r="GL34" s="41" t="e">
        <f t="shared" ref="GL34:HA51" si="37">GK34</f>
        <v>#REF!</v>
      </c>
      <c r="GM34" s="41" t="e">
        <f t="shared" si="33"/>
        <v>#REF!</v>
      </c>
      <c r="GN34" s="41" t="e">
        <f t="shared" si="33"/>
        <v>#REF!</v>
      </c>
      <c r="GO34" s="41" t="e">
        <f t="shared" si="33"/>
        <v>#REF!</v>
      </c>
      <c r="GP34" s="41" t="e">
        <f t="shared" si="33"/>
        <v>#REF!</v>
      </c>
      <c r="GQ34" s="41" t="e">
        <f t="shared" si="33"/>
        <v>#REF!</v>
      </c>
      <c r="GR34" s="41" t="e">
        <f t="shared" si="33"/>
        <v>#REF!</v>
      </c>
      <c r="GS34" s="41" t="e">
        <f t="shared" si="33"/>
        <v>#REF!</v>
      </c>
      <c r="GT34" s="41" t="e">
        <f t="shared" si="33"/>
        <v>#REF!</v>
      </c>
      <c r="GU34" s="41" t="e">
        <f t="shared" si="33"/>
        <v>#REF!</v>
      </c>
      <c r="GV34" s="41" t="e">
        <f t="shared" si="33"/>
        <v>#REF!</v>
      </c>
      <c r="GW34" s="41" t="e">
        <f t="shared" si="33"/>
        <v>#REF!</v>
      </c>
      <c r="GX34" s="41" t="e">
        <f t="shared" si="33"/>
        <v>#REF!</v>
      </c>
      <c r="GY34" s="41" t="e">
        <f t="shared" si="33"/>
        <v>#REF!</v>
      </c>
      <c r="GZ34" s="41" t="e">
        <f t="shared" si="33"/>
        <v>#REF!</v>
      </c>
      <c r="HA34" s="41" t="e">
        <f t="shared" si="33"/>
        <v>#REF!</v>
      </c>
      <c r="HB34" s="41" t="e">
        <f t="shared" si="33"/>
        <v>#REF!</v>
      </c>
      <c r="HC34" s="41" t="e">
        <f t="shared" si="27"/>
        <v>#REF!</v>
      </c>
      <c r="HD34" s="41" t="e">
        <f t="shared" si="27"/>
        <v>#REF!</v>
      </c>
      <c r="HE34" s="41" t="e">
        <f t="shared" si="27"/>
        <v>#REF!</v>
      </c>
      <c r="HF34" s="41" t="e">
        <f t="shared" si="27"/>
        <v>#REF!</v>
      </c>
      <c r="HG34" s="41" t="e">
        <f t="shared" si="27"/>
        <v>#REF!</v>
      </c>
      <c r="HH34" s="41" t="e">
        <f t="shared" si="27"/>
        <v>#REF!</v>
      </c>
      <c r="HI34" s="41" t="e">
        <f t="shared" si="27"/>
        <v>#REF!</v>
      </c>
      <c r="HJ34" s="41" t="e">
        <f t="shared" si="27"/>
        <v>#REF!</v>
      </c>
    </row>
    <row r="35" spans="1:218" ht="14.4" x14ac:dyDescent="0.3">
      <c r="A35" s="42">
        <v>32</v>
      </c>
      <c r="B35" s="43" t="e">
        <f>'CMM2 - AUX CALC'!$AG$67</f>
        <v>#REF!</v>
      </c>
      <c r="AH35" s="41" t="e">
        <f>$B35/(_xlfn.SINGLE(PrazoConcessao)*12-AH$3+1)</f>
        <v>#REF!</v>
      </c>
      <c r="AI35" s="41" t="e">
        <f t="shared" si="28"/>
        <v>#REF!</v>
      </c>
      <c r="AJ35" s="41" t="e">
        <f t="shared" ref="AJ35:AY50" si="38">AI35</f>
        <v>#REF!</v>
      </c>
      <c r="AK35" s="41" t="e">
        <f t="shared" si="38"/>
        <v>#REF!</v>
      </c>
      <c r="AL35" s="41" t="e">
        <f t="shared" si="38"/>
        <v>#REF!</v>
      </c>
      <c r="AM35" s="41" t="e">
        <f t="shared" si="38"/>
        <v>#REF!</v>
      </c>
      <c r="AN35" s="41" t="e">
        <f t="shared" si="38"/>
        <v>#REF!</v>
      </c>
      <c r="AO35" s="41" t="e">
        <f t="shared" si="38"/>
        <v>#REF!</v>
      </c>
      <c r="AP35" s="41" t="e">
        <f t="shared" si="38"/>
        <v>#REF!</v>
      </c>
      <c r="AQ35" s="41" t="e">
        <f t="shared" si="38"/>
        <v>#REF!</v>
      </c>
      <c r="AR35" s="41" t="e">
        <f t="shared" si="38"/>
        <v>#REF!</v>
      </c>
      <c r="AS35" s="41" t="e">
        <f t="shared" si="38"/>
        <v>#REF!</v>
      </c>
      <c r="AT35" s="41" t="e">
        <f t="shared" si="38"/>
        <v>#REF!</v>
      </c>
      <c r="AU35" s="41" t="e">
        <f t="shared" si="38"/>
        <v>#REF!</v>
      </c>
      <c r="AV35" s="41" t="e">
        <f t="shared" si="38"/>
        <v>#REF!</v>
      </c>
      <c r="AW35" s="41" t="e">
        <f t="shared" si="38"/>
        <v>#REF!</v>
      </c>
      <c r="AX35" s="41" t="e">
        <f t="shared" si="38"/>
        <v>#REF!</v>
      </c>
      <c r="AY35" s="41" t="e">
        <f t="shared" si="29"/>
        <v>#REF!</v>
      </c>
      <c r="AZ35" s="41" t="e">
        <f t="shared" si="29"/>
        <v>#REF!</v>
      </c>
      <c r="BA35" s="41" t="e">
        <f t="shared" si="29"/>
        <v>#REF!</v>
      </c>
      <c r="BB35" s="41" t="e">
        <f t="shared" si="29"/>
        <v>#REF!</v>
      </c>
      <c r="BC35" s="41" t="e">
        <f t="shared" si="29"/>
        <v>#REF!</v>
      </c>
      <c r="BD35" s="41" t="e">
        <f t="shared" si="29"/>
        <v>#REF!</v>
      </c>
      <c r="BE35" s="41" t="e">
        <f t="shared" si="29"/>
        <v>#REF!</v>
      </c>
      <c r="BF35" s="41" t="e">
        <f t="shared" si="29"/>
        <v>#REF!</v>
      </c>
      <c r="BG35" s="41" t="e">
        <f t="shared" si="29"/>
        <v>#REF!</v>
      </c>
      <c r="BH35" s="41" t="e">
        <f t="shared" si="29"/>
        <v>#REF!</v>
      </c>
      <c r="BI35" s="41" t="e">
        <f t="shared" si="29"/>
        <v>#REF!</v>
      </c>
      <c r="BJ35" s="41" t="e">
        <f t="shared" si="29"/>
        <v>#REF!</v>
      </c>
      <c r="BK35" s="41" t="e">
        <f t="shared" si="29"/>
        <v>#REF!</v>
      </c>
      <c r="BL35" s="41" t="e">
        <f t="shared" si="29"/>
        <v>#REF!</v>
      </c>
      <c r="BM35" s="41" t="e">
        <f t="shared" si="29"/>
        <v>#REF!</v>
      </c>
      <c r="BN35" s="41" t="e">
        <f t="shared" ref="BN35:CC50" si="39">BM35</f>
        <v>#REF!</v>
      </c>
      <c r="BO35" s="41" t="e">
        <f t="shared" si="39"/>
        <v>#REF!</v>
      </c>
      <c r="BP35" s="41" t="e">
        <f t="shared" si="39"/>
        <v>#REF!</v>
      </c>
      <c r="BQ35" s="41" t="e">
        <f t="shared" si="39"/>
        <v>#REF!</v>
      </c>
      <c r="BR35" s="41" t="e">
        <f t="shared" si="39"/>
        <v>#REF!</v>
      </c>
      <c r="BS35" s="41" t="e">
        <f t="shared" si="39"/>
        <v>#REF!</v>
      </c>
      <c r="BT35" s="41" t="e">
        <f t="shared" si="39"/>
        <v>#REF!</v>
      </c>
      <c r="BU35" s="41" t="e">
        <f t="shared" si="39"/>
        <v>#REF!</v>
      </c>
      <c r="BV35" s="41" t="e">
        <f t="shared" si="39"/>
        <v>#REF!</v>
      </c>
      <c r="BW35" s="41" t="e">
        <f t="shared" si="39"/>
        <v>#REF!</v>
      </c>
      <c r="BX35" s="41" t="e">
        <f t="shared" si="39"/>
        <v>#REF!</v>
      </c>
      <c r="BY35" s="41" t="e">
        <f t="shared" si="39"/>
        <v>#REF!</v>
      </c>
      <c r="BZ35" s="41" t="e">
        <f t="shared" si="39"/>
        <v>#REF!</v>
      </c>
      <c r="CA35" s="41" t="e">
        <f t="shared" si="39"/>
        <v>#REF!</v>
      </c>
      <c r="CB35" s="41" t="e">
        <f t="shared" si="39"/>
        <v>#REF!</v>
      </c>
      <c r="CC35" s="41" t="e">
        <f t="shared" si="39"/>
        <v>#REF!</v>
      </c>
      <c r="CD35" s="41" t="e">
        <f t="shared" ref="CD35:CS50" si="40">CC35</f>
        <v>#REF!</v>
      </c>
      <c r="CE35" s="41" t="e">
        <f t="shared" si="40"/>
        <v>#REF!</v>
      </c>
      <c r="CF35" s="41" t="e">
        <f t="shared" si="40"/>
        <v>#REF!</v>
      </c>
      <c r="CG35" s="41" t="e">
        <f t="shared" si="40"/>
        <v>#REF!</v>
      </c>
      <c r="CH35" s="41" t="e">
        <f t="shared" si="40"/>
        <v>#REF!</v>
      </c>
      <c r="CI35" s="41" t="e">
        <f t="shared" si="40"/>
        <v>#REF!</v>
      </c>
      <c r="CJ35" s="41" t="e">
        <f t="shared" si="40"/>
        <v>#REF!</v>
      </c>
      <c r="CK35" s="41" t="e">
        <f t="shared" si="40"/>
        <v>#REF!</v>
      </c>
      <c r="CL35" s="41" t="e">
        <f t="shared" si="40"/>
        <v>#REF!</v>
      </c>
      <c r="CM35" s="41" t="e">
        <f t="shared" si="40"/>
        <v>#REF!</v>
      </c>
      <c r="CN35" s="41" t="e">
        <f t="shared" si="40"/>
        <v>#REF!</v>
      </c>
      <c r="CO35" s="41" t="e">
        <f t="shared" si="40"/>
        <v>#REF!</v>
      </c>
      <c r="CP35" s="41" t="e">
        <f t="shared" si="40"/>
        <v>#REF!</v>
      </c>
      <c r="CQ35" s="41" t="e">
        <f t="shared" si="40"/>
        <v>#REF!</v>
      </c>
      <c r="CR35" s="41" t="e">
        <f t="shared" si="40"/>
        <v>#REF!</v>
      </c>
      <c r="CS35" s="41" t="e">
        <f t="shared" si="40"/>
        <v>#REF!</v>
      </c>
      <c r="CT35" s="41" t="e">
        <f t="shared" si="34"/>
        <v>#REF!</v>
      </c>
      <c r="CU35" s="41" t="e">
        <f t="shared" si="30"/>
        <v>#REF!</v>
      </c>
      <c r="CV35" s="41" t="e">
        <f t="shared" si="30"/>
        <v>#REF!</v>
      </c>
      <c r="CW35" s="41" t="e">
        <f t="shared" si="30"/>
        <v>#REF!</v>
      </c>
      <c r="CX35" s="41" t="e">
        <f t="shared" si="30"/>
        <v>#REF!</v>
      </c>
      <c r="CY35" s="41" t="e">
        <f t="shared" si="30"/>
        <v>#REF!</v>
      </c>
      <c r="CZ35" s="41" t="e">
        <f t="shared" si="30"/>
        <v>#REF!</v>
      </c>
      <c r="DA35" s="41" t="e">
        <f t="shared" si="30"/>
        <v>#REF!</v>
      </c>
      <c r="DB35" s="41" t="e">
        <f t="shared" si="30"/>
        <v>#REF!</v>
      </c>
      <c r="DC35" s="41" t="e">
        <f t="shared" si="30"/>
        <v>#REF!</v>
      </c>
      <c r="DD35" s="41" t="e">
        <f t="shared" si="30"/>
        <v>#REF!</v>
      </c>
      <c r="DE35" s="41" t="e">
        <f t="shared" si="30"/>
        <v>#REF!</v>
      </c>
      <c r="DF35" s="41" t="e">
        <f t="shared" si="30"/>
        <v>#REF!</v>
      </c>
      <c r="DG35" s="41" t="e">
        <f t="shared" si="30"/>
        <v>#REF!</v>
      </c>
      <c r="DH35" s="41" t="e">
        <f t="shared" si="30"/>
        <v>#REF!</v>
      </c>
      <c r="DI35" s="41" t="e">
        <f t="shared" si="30"/>
        <v>#REF!</v>
      </c>
      <c r="DJ35" s="41" t="e">
        <f t="shared" ref="DJ35:DY50" si="41">DI35</f>
        <v>#REF!</v>
      </c>
      <c r="DK35" s="41" t="e">
        <f t="shared" si="41"/>
        <v>#REF!</v>
      </c>
      <c r="DL35" s="41" t="e">
        <f t="shared" si="41"/>
        <v>#REF!</v>
      </c>
      <c r="DM35" s="41" t="e">
        <f t="shared" si="41"/>
        <v>#REF!</v>
      </c>
      <c r="DN35" s="41" t="e">
        <f t="shared" si="41"/>
        <v>#REF!</v>
      </c>
      <c r="DO35" s="41" t="e">
        <f t="shared" si="41"/>
        <v>#REF!</v>
      </c>
      <c r="DP35" s="41" t="e">
        <f t="shared" si="41"/>
        <v>#REF!</v>
      </c>
      <c r="DQ35" s="41" t="e">
        <f t="shared" si="41"/>
        <v>#REF!</v>
      </c>
      <c r="DR35" s="41" t="e">
        <f t="shared" si="41"/>
        <v>#REF!</v>
      </c>
      <c r="DS35" s="41" t="e">
        <f t="shared" si="41"/>
        <v>#REF!</v>
      </c>
      <c r="DT35" s="41" t="e">
        <f t="shared" si="41"/>
        <v>#REF!</v>
      </c>
      <c r="DU35" s="41" t="e">
        <f t="shared" si="41"/>
        <v>#REF!</v>
      </c>
      <c r="DV35" s="41" t="e">
        <f t="shared" si="41"/>
        <v>#REF!</v>
      </c>
      <c r="DW35" s="41" t="e">
        <f t="shared" si="41"/>
        <v>#REF!</v>
      </c>
      <c r="DX35" s="41" t="e">
        <f t="shared" si="41"/>
        <v>#REF!</v>
      </c>
      <c r="DY35" s="41" t="e">
        <f t="shared" si="41"/>
        <v>#REF!</v>
      </c>
      <c r="DZ35" s="41" t="e">
        <f t="shared" si="35"/>
        <v>#REF!</v>
      </c>
      <c r="EA35" s="41" t="e">
        <f t="shared" si="31"/>
        <v>#REF!</v>
      </c>
      <c r="EB35" s="41" t="e">
        <f t="shared" si="31"/>
        <v>#REF!</v>
      </c>
      <c r="EC35" s="41" t="e">
        <f t="shared" si="31"/>
        <v>#REF!</v>
      </c>
      <c r="ED35" s="41" t="e">
        <f t="shared" si="31"/>
        <v>#REF!</v>
      </c>
      <c r="EE35" s="41" t="e">
        <f t="shared" si="31"/>
        <v>#REF!</v>
      </c>
      <c r="EF35" s="41" t="e">
        <f t="shared" si="31"/>
        <v>#REF!</v>
      </c>
      <c r="EG35" s="41" t="e">
        <f t="shared" si="31"/>
        <v>#REF!</v>
      </c>
      <c r="EH35" s="41" t="e">
        <f t="shared" si="31"/>
        <v>#REF!</v>
      </c>
      <c r="EI35" s="41" t="e">
        <f t="shared" si="31"/>
        <v>#REF!</v>
      </c>
      <c r="EJ35" s="41" t="e">
        <f t="shared" si="31"/>
        <v>#REF!</v>
      </c>
      <c r="EK35" s="41" t="e">
        <f t="shared" si="31"/>
        <v>#REF!</v>
      </c>
      <c r="EL35" s="41" t="e">
        <f t="shared" si="31"/>
        <v>#REF!</v>
      </c>
      <c r="EM35" s="41" t="e">
        <f t="shared" si="31"/>
        <v>#REF!</v>
      </c>
      <c r="EN35" s="41" t="e">
        <f t="shared" si="31"/>
        <v>#REF!</v>
      </c>
      <c r="EO35" s="41" t="e">
        <f t="shared" si="31"/>
        <v>#REF!</v>
      </c>
      <c r="EP35" s="41" t="e">
        <f t="shared" ref="EP35:FE50" si="42">EO35</f>
        <v>#REF!</v>
      </c>
      <c r="EQ35" s="41" t="e">
        <f t="shared" si="42"/>
        <v>#REF!</v>
      </c>
      <c r="ER35" s="41" t="e">
        <f t="shared" si="42"/>
        <v>#REF!</v>
      </c>
      <c r="ES35" s="41" t="e">
        <f t="shared" si="42"/>
        <v>#REF!</v>
      </c>
      <c r="ET35" s="41" t="e">
        <f t="shared" si="42"/>
        <v>#REF!</v>
      </c>
      <c r="EU35" s="41" t="e">
        <f t="shared" si="42"/>
        <v>#REF!</v>
      </c>
      <c r="EV35" s="41" t="e">
        <f t="shared" si="42"/>
        <v>#REF!</v>
      </c>
      <c r="EW35" s="41" t="e">
        <f t="shared" si="42"/>
        <v>#REF!</v>
      </c>
      <c r="EX35" s="41" t="e">
        <f t="shared" si="42"/>
        <v>#REF!</v>
      </c>
      <c r="EY35" s="41" t="e">
        <f t="shared" si="42"/>
        <v>#REF!</v>
      </c>
      <c r="EZ35" s="41" t="e">
        <f t="shared" si="42"/>
        <v>#REF!</v>
      </c>
      <c r="FA35" s="41" t="e">
        <f t="shared" si="42"/>
        <v>#REF!</v>
      </c>
      <c r="FB35" s="41" t="e">
        <f t="shared" si="42"/>
        <v>#REF!</v>
      </c>
      <c r="FC35" s="41" t="e">
        <f t="shared" si="42"/>
        <v>#REF!</v>
      </c>
      <c r="FD35" s="41" t="e">
        <f t="shared" si="42"/>
        <v>#REF!</v>
      </c>
      <c r="FE35" s="41" t="e">
        <f t="shared" si="42"/>
        <v>#REF!</v>
      </c>
      <c r="FF35" s="41" t="e">
        <f t="shared" si="36"/>
        <v>#REF!</v>
      </c>
      <c r="FG35" s="41" t="e">
        <f t="shared" si="32"/>
        <v>#REF!</v>
      </c>
      <c r="FH35" s="41" t="e">
        <f t="shared" si="32"/>
        <v>#REF!</v>
      </c>
      <c r="FI35" s="41" t="e">
        <f t="shared" si="32"/>
        <v>#REF!</v>
      </c>
      <c r="FJ35" s="41" t="e">
        <f t="shared" si="32"/>
        <v>#REF!</v>
      </c>
      <c r="FK35" s="41" t="e">
        <f t="shared" si="32"/>
        <v>#REF!</v>
      </c>
      <c r="FL35" s="41" t="e">
        <f t="shared" si="32"/>
        <v>#REF!</v>
      </c>
      <c r="FM35" s="41" t="e">
        <f t="shared" si="32"/>
        <v>#REF!</v>
      </c>
      <c r="FN35" s="41" t="e">
        <f t="shared" si="32"/>
        <v>#REF!</v>
      </c>
      <c r="FO35" s="41" t="e">
        <f t="shared" si="32"/>
        <v>#REF!</v>
      </c>
      <c r="FP35" s="41" t="e">
        <f t="shared" si="32"/>
        <v>#REF!</v>
      </c>
      <c r="FQ35" s="41" t="e">
        <f t="shared" si="32"/>
        <v>#REF!</v>
      </c>
      <c r="FR35" s="41" t="e">
        <f t="shared" si="32"/>
        <v>#REF!</v>
      </c>
      <c r="FS35" s="41" t="e">
        <f t="shared" si="32"/>
        <v>#REF!</v>
      </c>
      <c r="FT35" s="41" t="e">
        <f t="shared" si="32"/>
        <v>#REF!</v>
      </c>
      <c r="FU35" s="41" t="e">
        <f t="shared" si="32"/>
        <v>#REF!</v>
      </c>
      <c r="FV35" s="41" t="e">
        <f t="shared" ref="FV35:GK50" si="43">FU35</f>
        <v>#REF!</v>
      </c>
      <c r="FW35" s="41" t="e">
        <f t="shared" si="43"/>
        <v>#REF!</v>
      </c>
      <c r="FX35" s="41" t="e">
        <f t="shared" si="43"/>
        <v>#REF!</v>
      </c>
      <c r="FY35" s="41" t="e">
        <f t="shared" si="43"/>
        <v>#REF!</v>
      </c>
      <c r="FZ35" s="41" t="e">
        <f t="shared" si="43"/>
        <v>#REF!</v>
      </c>
      <c r="GA35" s="41" t="e">
        <f t="shared" si="43"/>
        <v>#REF!</v>
      </c>
      <c r="GB35" s="41" t="e">
        <f t="shared" si="43"/>
        <v>#REF!</v>
      </c>
      <c r="GC35" s="41" t="e">
        <f t="shared" si="43"/>
        <v>#REF!</v>
      </c>
      <c r="GD35" s="41" t="e">
        <f t="shared" si="43"/>
        <v>#REF!</v>
      </c>
      <c r="GE35" s="41" t="e">
        <f t="shared" si="43"/>
        <v>#REF!</v>
      </c>
      <c r="GF35" s="41" t="e">
        <f t="shared" si="43"/>
        <v>#REF!</v>
      </c>
      <c r="GG35" s="41" t="e">
        <f t="shared" si="43"/>
        <v>#REF!</v>
      </c>
      <c r="GH35" s="41" t="e">
        <f t="shared" si="43"/>
        <v>#REF!</v>
      </c>
      <c r="GI35" s="41" t="e">
        <f t="shared" si="43"/>
        <v>#REF!</v>
      </c>
      <c r="GJ35" s="41" t="e">
        <f t="shared" si="43"/>
        <v>#REF!</v>
      </c>
      <c r="GK35" s="41" t="e">
        <f t="shared" si="43"/>
        <v>#REF!</v>
      </c>
      <c r="GL35" s="41" t="e">
        <f t="shared" si="37"/>
        <v>#REF!</v>
      </c>
      <c r="GM35" s="41" t="e">
        <f t="shared" si="33"/>
        <v>#REF!</v>
      </c>
      <c r="GN35" s="41" t="e">
        <f t="shared" si="33"/>
        <v>#REF!</v>
      </c>
      <c r="GO35" s="41" t="e">
        <f t="shared" si="33"/>
        <v>#REF!</v>
      </c>
      <c r="GP35" s="41" t="e">
        <f t="shared" si="33"/>
        <v>#REF!</v>
      </c>
      <c r="GQ35" s="41" t="e">
        <f t="shared" si="33"/>
        <v>#REF!</v>
      </c>
      <c r="GR35" s="41" t="e">
        <f t="shared" si="33"/>
        <v>#REF!</v>
      </c>
      <c r="GS35" s="41" t="e">
        <f t="shared" si="33"/>
        <v>#REF!</v>
      </c>
      <c r="GT35" s="41" t="e">
        <f t="shared" si="33"/>
        <v>#REF!</v>
      </c>
      <c r="GU35" s="41" t="e">
        <f t="shared" si="33"/>
        <v>#REF!</v>
      </c>
      <c r="GV35" s="41" t="e">
        <f t="shared" si="33"/>
        <v>#REF!</v>
      </c>
      <c r="GW35" s="41" t="e">
        <f t="shared" si="33"/>
        <v>#REF!</v>
      </c>
      <c r="GX35" s="41" t="e">
        <f t="shared" si="33"/>
        <v>#REF!</v>
      </c>
      <c r="GY35" s="41" t="e">
        <f t="shared" si="33"/>
        <v>#REF!</v>
      </c>
      <c r="GZ35" s="41" t="e">
        <f t="shared" si="33"/>
        <v>#REF!</v>
      </c>
      <c r="HA35" s="41" t="e">
        <f t="shared" si="33"/>
        <v>#REF!</v>
      </c>
      <c r="HB35" s="41" t="e">
        <f t="shared" ref="HB35:HJ63" si="44">HA35</f>
        <v>#REF!</v>
      </c>
      <c r="HC35" s="41" t="e">
        <f t="shared" si="44"/>
        <v>#REF!</v>
      </c>
      <c r="HD35" s="41" t="e">
        <f t="shared" si="44"/>
        <v>#REF!</v>
      </c>
      <c r="HE35" s="41" t="e">
        <f t="shared" si="44"/>
        <v>#REF!</v>
      </c>
      <c r="HF35" s="41" t="e">
        <f t="shared" si="44"/>
        <v>#REF!</v>
      </c>
      <c r="HG35" s="41" t="e">
        <f t="shared" si="44"/>
        <v>#REF!</v>
      </c>
      <c r="HH35" s="41" t="e">
        <f t="shared" si="44"/>
        <v>#REF!</v>
      </c>
      <c r="HI35" s="41" t="e">
        <f t="shared" si="44"/>
        <v>#REF!</v>
      </c>
      <c r="HJ35" s="41" t="e">
        <f t="shared" si="44"/>
        <v>#REF!</v>
      </c>
    </row>
    <row r="36" spans="1:218" ht="14.4" x14ac:dyDescent="0.3">
      <c r="A36" s="42">
        <v>33</v>
      </c>
      <c r="B36" s="43" t="e">
        <f>'CMM2 - AUX CALC'!$AH$67</f>
        <v>#REF!</v>
      </c>
      <c r="AI36" s="41" t="e">
        <f>$B36/(_xlfn.SINGLE(PrazoConcessao)*12-AI$3+1)</f>
        <v>#REF!</v>
      </c>
      <c r="AJ36" s="41" t="e">
        <f t="shared" si="38"/>
        <v>#REF!</v>
      </c>
      <c r="AK36" s="41" t="e">
        <f t="shared" si="38"/>
        <v>#REF!</v>
      </c>
      <c r="AL36" s="41" t="e">
        <f t="shared" si="38"/>
        <v>#REF!</v>
      </c>
      <c r="AM36" s="41" t="e">
        <f t="shared" si="38"/>
        <v>#REF!</v>
      </c>
      <c r="AN36" s="41" t="e">
        <f t="shared" si="38"/>
        <v>#REF!</v>
      </c>
      <c r="AO36" s="41" t="e">
        <f t="shared" si="38"/>
        <v>#REF!</v>
      </c>
      <c r="AP36" s="41" t="e">
        <f t="shared" si="38"/>
        <v>#REF!</v>
      </c>
      <c r="AQ36" s="41" t="e">
        <f t="shared" si="38"/>
        <v>#REF!</v>
      </c>
      <c r="AR36" s="41" t="e">
        <f t="shared" si="38"/>
        <v>#REF!</v>
      </c>
      <c r="AS36" s="41" t="e">
        <f t="shared" si="38"/>
        <v>#REF!</v>
      </c>
      <c r="AT36" s="41" t="e">
        <f t="shared" si="38"/>
        <v>#REF!</v>
      </c>
      <c r="AU36" s="41" t="e">
        <f t="shared" si="38"/>
        <v>#REF!</v>
      </c>
      <c r="AV36" s="41" t="e">
        <f t="shared" si="38"/>
        <v>#REF!</v>
      </c>
      <c r="AW36" s="41" t="e">
        <f t="shared" si="38"/>
        <v>#REF!</v>
      </c>
      <c r="AX36" s="41" t="e">
        <f t="shared" si="38"/>
        <v>#REF!</v>
      </c>
      <c r="AY36" s="41" t="e">
        <f t="shared" si="38"/>
        <v>#REF!</v>
      </c>
      <c r="AZ36" s="41" t="e">
        <f t="shared" ref="AZ36:BO53" si="45">AY36</f>
        <v>#REF!</v>
      </c>
      <c r="BA36" s="41" t="e">
        <f t="shared" si="45"/>
        <v>#REF!</v>
      </c>
      <c r="BB36" s="41" t="e">
        <f t="shared" si="45"/>
        <v>#REF!</v>
      </c>
      <c r="BC36" s="41" t="e">
        <f t="shared" si="45"/>
        <v>#REF!</v>
      </c>
      <c r="BD36" s="41" t="e">
        <f t="shared" si="45"/>
        <v>#REF!</v>
      </c>
      <c r="BE36" s="41" t="e">
        <f t="shared" si="45"/>
        <v>#REF!</v>
      </c>
      <c r="BF36" s="41" t="e">
        <f t="shared" si="45"/>
        <v>#REF!</v>
      </c>
      <c r="BG36" s="41" t="e">
        <f t="shared" si="45"/>
        <v>#REF!</v>
      </c>
      <c r="BH36" s="41" t="e">
        <f t="shared" si="45"/>
        <v>#REF!</v>
      </c>
      <c r="BI36" s="41" t="e">
        <f t="shared" si="45"/>
        <v>#REF!</v>
      </c>
      <c r="BJ36" s="41" t="e">
        <f t="shared" si="45"/>
        <v>#REF!</v>
      </c>
      <c r="BK36" s="41" t="e">
        <f t="shared" si="45"/>
        <v>#REF!</v>
      </c>
      <c r="BL36" s="41" t="e">
        <f t="shared" si="45"/>
        <v>#REF!</v>
      </c>
      <c r="BM36" s="41" t="e">
        <f t="shared" si="45"/>
        <v>#REF!</v>
      </c>
      <c r="BN36" s="41" t="e">
        <f t="shared" si="39"/>
        <v>#REF!</v>
      </c>
      <c r="BO36" s="41" t="e">
        <f t="shared" si="39"/>
        <v>#REF!</v>
      </c>
      <c r="BP36" s="41" t="e">
        <f t="shared" si="39"/>
        <v>#REF!</v>
      </c>
      <c r="BQ36" s="41" t="e">
        <f t="shared" si="39"/>
        <v>#REF!</v>
      </c>
      <c r="BR36" s="41" t="e">
        <f t="shared" si="39"/>
        <v>#REF!</v>
      </c>
      <c r="BS36" s="41" t="e">
        <f t="shared" si="39"/>
        <v>#REF!</v>
      </c>
      <c r="BT36" s="41" t="e">
        <f t="shared" si="39"/>
        <v>#REF!</v>
      </c>
      <c r="BU36" s="41" t="e">
        <f t="shared" si="39"/>
        <v>#REF!</v>
      </c>
      <c r="BV36" s="41" t="e">
        <f t="shared" si="39"/>
        <v>#REF!</v>
      </c>
      <c r="BW36" s="41" t="e">
        <f t="shared" si="39"/>
        <v>#REF!</v>
      </c>
      <c r="BX36" s="41" t="e">
        <f t="shared" si="39"/>
        <v>#REF!</v>
      </c>
      <c r="BY36" s="41" t="e">
        <f t="shared" si="39"/>
        <v>#REF!</v>
      </c>
      <c r="BZ36" s="41" t="e">
        <f t="shared" si="39"/>
        <v>#REF!</v>
      </c>
      <c r="CA36" s="41" t="e">
        <f t="shared" si="39"/>
        <v>#REF!</v>
      </c>
      <c r="CB36" s="41" t="e">
        <f t="shared" si="39"/>
        <v>#REF!</v>
      </c>
      <c r="CC36" s="41" t="e">
        <f t="shared" si="39"/>
        <v>#REF!</v>
      </c>
      <c r="CD36" s="41" t="e">
        <f t="shared" si="40"/>
        <v>#REF!</v>
      </c>
      <c r="CE36" s="41" t="e">
        <f t="shared" si="40"/>
        <v>#REF!</v>
      </c>
      <c r="CF36" s="41" t="e">
        <f t="shared" si="40"/>
        <v>#REF!</v>
      </c>
      <c r="CG36" s="41" t="e">
        <f t="shared" si="40"/>
        <v>#REF!</v>
      </c>
      <c r="CH36" s="41" t="e">
        <f t="shared" si="40"/>
        <v>#REF!</v>
      </c>
      <c r="CI36" s="41" t="e">
        <f t="shared" si="40"/>
        <v>#REF!</v>
      </c>
      <c r="CJ36" s="41" t="e">
        <f t="shared" si="40"/>
        <v>#REF!</v>
      </c>
      <c r="CK36" s="41" t="e">
        <f t="shared" si="40"/>
        <v>#REF!</v>
      </c>
      <c r="CL36" s="41" t="e">
        <f t="shared" si="40"/>
        <v>#REF!</v>
      </c>
      <c r="CM36" s="41" t="e">
        <f t="shared" si="40"/>
        <v>#REF!</v>
      </c>
      <c r="CN36" s="41" t="e">
        <f t="shared" si="40"/>
        <v>#REF!</v>
      </c>
      <c r="CO36" s="41" t="e">
        <f t="shared" si="40"/>
        <v>#REF!</v>
      </c>
      <c r="CP36" s="41" t="e">
        <f t="shared" si="40"/>
        <v>#REF!</v>
      </c>
      <c r="CQ36" s="41" t="e">
        <f t="shared" si="40"/>
        <v>#REF!</v>
      </c>
      <c r="CR36" s="41" t="e">
        <f t="shared" si="40"/>
        <v>#REF!</v>
      </c>
      <c r="CS36" s="41" t="e">
        <f t="shared" si="40"/>
        <v>#REF!</v>
      </c>
      <c r="CT36" s="41" t="e">
        <f t="shared" si="34"/>
        <v>#REF!</v>
      </c>
      <c r="CU36" s="41" t="e">
        <f t="shared" si="34"/>
        <v>#REF!</v>
      </c>
      <c r="CV36" s="41" t="e">
        <f t="shared" si="34"/>
        <v>#REF!</v>
      </c>
      <c r="CW36" s="41" t="e">
        <f t="shared" si="34"/>
        <v>#REF!</v>
      </c>
      <c r="CX36" s="41" t="e">
        <f t="shared" si="34"/>
        <v>#REF!</v>
      </c>
      <c r="CY36" s="41" t="e">
        <f t="shared" si="34"/>
        <v>#REF!</v>
      </c>
      <c r="CZ36" s="41" t="e">
        <f t="shared" si="34"/>
        <v>#REF!</v>
      </c>
      <c r="DA36" s="41" t="e">
        <f t="shared" si="34"/>
        <v>#REF!</v>
      </c>
      <c r="DB36" s="41" t="e">
        <f t="shared" si="34"/>
        <v>#REF!</v>
      </c>
      <c r="DC36" s="41" t="e">
        <f t="shared" si="34"/>
        <v>#REF!</v>
      </c>
      <c r="DD36" s="41" t="e">
        <f t="shared" si="34"/>
        <v>#REF!</v>
      </c>
      <c r="DE36" s="41" t="e">
        <f t="shared" si="34"/>
        <v>#REF!</v>
      </c>
      <c r="DF36" s="41" t="e">
        <f t="shared" si="34"/>
        <v>#REF!</v>
      </c>
      <c r="DG36" s="41" t="e">
        <f t="shared" si="34"/>
        <v>#REF!</v>
      </c>
      <c r="DH36" s="41" t="e">
        <f t="shared" si="34"/>
        <v>#REF!</v>
      </c>
      <c r="DI36" s="41" t="e">
        <f t="shared" si="34"/>
        <v>#REF!</v>
      </c>
      <c r="DJ36" s="41" t="e">
        <f t="shared" si="41"/>
        <v>#REF!</v>
      </c>
      <c r="DK36" s="41" t="e">
        <f t="shared" si="41"/>
        <v>#REF!</v>
      </c>
      <c r="DL36" s="41" t="e">
        <f t="shared" si="41"/>
        <v>#REF!</v>
      </c>
      <c r="DM36" s="41" t="e">
        <f t="shared" si="41"/>
        <v>#REF!</v>
      </c>
      <c r="DN36" s="41" t="e">
        <f t="shared" si="41"/>
        <v>#REF!</v>
      </c>
      <c r="DO36" s="41" t="e">
        <f t="shared" si="41"/>
        <v>#REF!</v>
      </c>
      <c r="DP36" s="41" t="e">
        <f t="shared" si="41"/>
        <v>#REF!</v>
      </c>
      <c r="DQ36" s="41" t="e">
        <f t="shared" si="41"/>
        <v>#REF!</v>
      </c>
      <c r="DR36" s="41" t="e">
        <f t="shared" si="41"/>
        <v>#REF!</v>
      </c>
      <c r="DS36" s="41" t="e">
        <f t="shared" si="41"/>
        <v>#REF!</v>
      </c>
      <c r="DT36" s="41" t="e">
        <f t="shared" si="41"/>
        <v>#REF!</v>
      </c>
      <c r="DU36" s="41" t="e">
        <f t="shared" si="41"/>
        <v>#REF!</v>
      </c>
      <c r="DV36" s="41" t="e">
        <f t="shared" si="41"/>
        <v>#REF!</v>
      </c>
      <c r="DW36" s="41" t="e">
        <f t="shared" si="41"/>
        <v>#REF!</v>
      </c>
      <c r="DX36" s="41" t="e">
        <f t="shared" si="41"/>
        <v>#REF!</v>
      </c>
      <c r="DY36" s="41" t="e">
        <f t="shared" si="41"/>
        <v>#REF!</v>
      </c>
      <c r="DZ36" s="41" t="e">
        <f t="shared" si="35"/>
        <v>#REF!</v>
      </c>
      <c r="EA36" s="41" t="e">
        <f t="shared" si="35"/>
        <v>#REF!</v>
      </c>
      <c r="EB36" s="41" t="e">
        <f t="shared" si="35"/>
        <v>#REF!</v>
      </c>
      <c r="EC36" s="41" t="e">
        <f t="shared" si="35"/>
        <v>#REF!</v>
      </c>
      <c r="ED36" s="41" t="e">
        <f t="shared" si="35"/>
        <v>#REF!</v>
      </c>
      <c r="EE36" s="41" t="e">
        <f t="shared" si="35"/>
        <v>#REF!</v>
      </c>
      <c r="EF36" s="41" t="e">
        <f t="shared" si="35"/>
        <v>#REF!</v>
      </c>
      <c r="EG36" s="41" t="e">
        <f t="shared" si="35"/>
        <v>#REF!</v>
      </c>
      <c r="EH36" s="41" t="e">
        <f t="shared" si="35"/>
        <v>#REF!</v>
      </c>
      <c r="EI36" s="41" t="e">
        <f t="shared" si="35"/>
        <v>#REF!</v>
      </c>
      <c r="EJ36" s="41" t="e">
        <f t="shared" si="35"/>
        <v>#REF!</v>
      </c>
      <c r="EK36" s="41" t="e">
        <f t="shared" si="35"/>
        <v>#REF!</v>
      </c>
      <c r="EL36" s="41" t="e">
        <f t="shared" si="35"/>
        <v>#REF!</v>
      </c>
      <c r="EM36" s="41" t="e">
        <f t="shared" si="35"/>
        <v>#REF!</v>
      </c>
      <c r="EN36" s="41" t="e">
        <f t="shared" si="35"/>
        <v>#REF!</v>
      </c>
      <c r="EO36" s="41" t="e">
        <f t="shared" si="35"/>
        <v>#REF!</v>
      </c>
      <c r="EP36" s="41" t="e">
        <f t="shared" si="42"/>
        <v>#REF!</v>
      </c>
      <c r="EQ36" s="41" t="e">
        <f t="shared" si="42"/>
        <v>#REF!</v>
      </c>
      <c r="ER36" s="41" t="e">
        <f t="shared" si="42"/>
        <v>#REF!</v>
      </c>
      <c r="ES36" s="41" t="e">
        <f t="shared" si="42"/>
        <v>#REF!</v>
      </c>
      <c r="ET36" s="41" t="e">
        <f t="shared" si="42"/>
        <v>#REF!</v>
      </c>
      <c r="EU36" s="41" t="e">
        <f t="shared" si="42"/>
        <v>#REF!</v>
      </c>
      <c r="EV36" s="41" t="e">
        <f t="shared" si="42"/>
        <v>#REF!</v>
      </c>
      <c r="EW36" s="41" t="e">
        <f t="shared" si="42"/>
        <v>#REF!</v>
      </c>
      <c r="EX36" s="41" t="e">
        <f t="shared" si="42"/>
        <v>#REF!</v>
      </c>
      <c r="EY36" s="41" t="e">
        <f t="shared" si="42"/>
        <v>#REF!</v>
      </c>
      <c r="EZ36" s="41" t="e">
        <f t="shared" si="42"/>
        <v>#REF!</v>
      </c>
      <c r="FA36" s="41" t="e">
        <f t="shared" si="42"/>
        <v>#REF!</v>
      </c>
      <c r="FB36" s="41" t="e">
        <f t="shared" si="42"/>
        <v>#REF!</v>
      </c>
      <c r="FC36" s="41" t="e">
        <f t="shared" si="42"/>
        <v>#REF!</v>
      </c>
      <c r="FD36" s="41" t="e">
        <f t="shared" si="42"/>
        <v>#REF!</v>
      </c>
      <c r="FE36" s="41" t="e">
        <f t="shared" si="42"/>
        <v>#REF!</v>
      </c>
      <c r="FF36" s="41" t="e">
        <f t="shared" si="36"/>
        <v>#REF!</v>
      </c>
      <c r="FG36" s="41" t="e">
        <f t="shared" si="36"/>
        <v>#REF!</v>
      </c>
      <c r="FH36" s="41" t="e">
        <f t="shared" si="36"/>
        <v>#REF!</v>
      </c>
      <c r="FI36" s="41" t="e">
        <f t="shared" si="36"/>
        <v>#REF!</v>
      </c>
      <c r="FJ36" s="41" t="e">
        <f t="shared" si="36"/>
        <v>#REF!</v>
      </c>
      <c r="FK36" s="41" t="e">
        <f t="shared" si="36"/>
        <v>#REF!</v>
      </c>
      <c r="FL36" s="41" t="e">
        <f t="shared" si="36"/>
        <v>#REF!</v>
      </c>
      <c r="FM36" s="41" t="e">
        <f t="shared" si="36"/>
        <v>#REF!</v>
      </c>
      <c r="FN36" s="41" t="e">
        <f t="shared" si="36"/>
        <v>#REF!</v>
      </c>
      <c r="FO36" s="41" t="e">
        <f t="shared" si="36"/>
        <v>#REF!</v>
      </c>
      <c r="FP36" s="41" t="e">
        <f t="shared" si="36"/>
        <v>#REF!</v>
      </c>
      <c r="FQ36" s="41" t="e">
        <f t="shared" si="36"/>
        <v>#REF!</v>
      </c>
      <c r="FR36" s="41" t="e">
        <f t="shared" si="36"/>
        <v>#REF!</v>
      </c>
      <c r="FS36" s="41" t="e">
        <f t="shared" si="36"/>
        <v>#REF!</v>
      </c>
      <c r="FT36" s="41" t="e">
        <f t="shared" si="36"/>
        <v>#REF!</v>
      </c>
      <c r="FU36" s="41" t="e">
        <f t="shared" si="36"/>
        <v>#REF!</v>
      </c>
      <c r="FV36" s="41" t="e">
        <f t="shared" si="43"/>
        <v>#REF!</v>
      </c>
      <c r="FW36" s="41" t="e">
        <f t="shared" si="43"/>
        <v>#REF!</v>
      </c>
      <c r="FX36" s="41" t="e">
        <f t="shared" si="43"/>
        <v>#REF!</v>
      </c>
      <c r="FY36" s="41" t="e">
        <f t="shared" si="43"/>
        <v>#REF!</v>
      </c>
      <c r="FZ36" s="41" t="e">
        <f t="shared" si="43"/>
        <v>#REF!</v>
      </c>
      <c r="GA36" s="41" t="e">
        <f t="shared" si="43"/>
        <v>#REF!</v>
      </c>
      <c r="GB36" s="41" t="e">
        <f t="shared" si="43"/>
        <v>#REF!</v>
      </c>
      <c r="GC36" s="41" t="e">
        <f t="shared" si="43"/>
        <v>#REF!</v>
      </c>
      <c r="GD36" s="41" t="e">
        <f t="shared" si="43"/>
        <v>#REF!</v>
      </c>
      <c r="GE36" s="41" t="e">
        <f t="shared" si="43"/>
        <v>#REF!</v>
      </c>
      <c r="GF36" s="41" t="e">
        <f t="shared" si="43"/>
        <v>#REF!</v>
      </c>
      <c r="GG36" s="41" t="e">
        <f t="shared" si="43"/>
        <v>#REF!</v>
      </c>
      <c r="GH36" s="41" t="e">
        <f t="shared" si="43"/>
        <v>#REF!</v>
      </c>
      <c r="GI36" s="41" t="e">
        <f t="shared" si="43"/>
        <v>#REF!</v>
      </c>
      <c r="GJ36" s="41" t="e">
        <f t="shared" si="43"/>
        <v>#REF!</v>
      </c>
      <c r="GK36" s="41" t="e">
        <f t="shared" si="43"/>
        <v>#REF!</v>
      </c>
      <c r="GL36" s="41" t="e">
        <f t="shared" si="37"/>
        <v>#REF!</v>
      </c>
      <c r="GM36" s="41" t="e">
        <f t="shared" si="37"/>
        <v>#REF!</v>
      </c>
      <c r="GN36" s="41" t="e">
        <f t="shared" si="37"/>
        <v>#REF!</v>
      </c>
      <c r="GO36" s="41" t="e">
        <f t="shared" si="37"/>
        <v>#REF!</v>
      </c>
      <c r="GP36" s="41" t="e">
        <f t="shared" si="37"/>
        <v>#REF!</v>
      </c>
      <c r="GQ36" s="41" t="e">
        <f t="shared" si="37"/>
        <v>#REF!</v>
      </c>
      <c r="GR36" s="41" t="e">
        <f t="shared" si="37"/>
        <v>#REF!</v>
      </c>
      <c r="GS36" s="41" t="e">
        <f t="shared" si="37"/>
        <v>#REF!</v>
      </c>
      <c r="GT36" s="41" t="e">
        <f t="shared" si="37"/>
        <v>#REF!</v>
      </c>
      <c r="GU36" s="41" t="e">
        <f t="shared" si="37"/>
        <v>#REF!</v>
      </c>
      <c r="GV36" s="41" t="e">
        <f t="shared" si="37"/>
        <v>#REF!</v>
      </c>
      <c r="GW36" s="41" t="e">
        <f t="shared" si="37"/>
        <v>#REF!</v>
      </c>
      <c r="GX36" s="41" t="e">
        <f t="shared" si="37"/>
        <v>#REF!</v>
      </c>
      <c r="GY36" s="41" t="e">
        <f t="shared" si="37"/>
        <v>#REF!</v>
      </c>
      <c r="GZ36" s="41" t="e">
        <f t="shared" si="37"/>
        <v>#REF!</v>
      </c>
      <c r="HA36" s="41" t="e">
        <f t="shared" si="37"/>
        <v>#REF!</v>
      </c>
      <c r="HB36" s="41" t="e">
        <f t="shared" si="44"/>
        <v>#REF!</v>
      </c>
      <c r="HC36" s="41" t="e">
        <f t="shared" si="44"/>
        <v>#REF!</v>
      </c>
      <c r="HD36" s="41" t="e">
        <f t="shared" si="44"/>
        <v>#REF!</v>
      </c>
      <c r="HE36" s="41" t="e">
        <f t="shared" si="44"/>
        <v>#REF!</v>
      </c>
      <c r="HF36" s="41" t="e">
        <f t="shared" si="44"/>
        <v>#REF!</v>
      </c>
      <c r="HG36" s="41" t="e">
        <f t="shared" si="44"/>
        <v>#REF!</v>
      </c>
      <c r="HH36" s="41" t="e">
        <f t="shared" si="44"/>
        <v>#REF!</v>
      </c>
      <c r="HI36" s="41" t="e">
        <f t="shared" si="44"/>
        <v>#REF!</v>
      </c>
      <c r="HJ36" s="41" t="e">
        <f t="shared" si="44"/>
        <v>#REF!</v>
      </c>
    </row>
    <row r="37" spans="1:218" ht="14.4" x14ac:dyDescent="0.3">
      <c r="A37" s="42">
        <v>34</v>
      </c>
      <c r="B37" s="43" t="e">
        <f>'CMM2 - AUX CALC'!$AI$67</f>
        <v>#REF!</v>
      </c>
      <c r="AJ37" s="41" t="e">
        <f>$B37/(_xlfn.SINGLE(PrazoConcessao)*12-AJ$3+1)</f>
        <v>#REF!</v>
      </c>
      <c r="AK37" s="41" t="e">
        <f t="shared" si="38"/>
        <v>#REF!</v>
      </c>
      <c r="AL37" s="41" t="e">
        <f t="shared" si="38"/>
        <v>#REF!</v>
      </c>
      <c r="AM37" s="41" t="e">
        <f t="shared" si="38"/>
        <v>#REF!</v>
      </c>
      <c r="AN37" s="41" t="e">
        <f t="shared" si="38"/>
        <v>#REF!</v>
      </c>
      <c r="AO37" s="41" t="e">
        <f t="shared" si="38"/>
        <v>#REF!</v>
      </c>
      <c r="AP37" s="41" t="e">
        <f t="shared" si="38"/>
        <v>#REF!</v>
      </c>
      <c r="AQ37" s="41" t="e">
        <f t="shared" si="38"/>
        <v>#REF!</v>
      </c>
      <c r="AR37" s="41" t="e">
        <f t="shared" si="38"/>
        <v>#REF!</v>
      </c>
      <c r="AS37" s="41" t="e">
        <f t="shared" si="38"/>
        <v>#REF!</v>
      </c>
      <c r="AT37" s="41" t="e">
        <f t="shared" si="38"/>
        <v>#REF!</v>
      </c>
      <c r="AU37" s="41" t="e">
        <f t="shared" si="38"/>
        <v>#REF!</v>
      </c>
      <c r="AV37" s="41" t="e">
        <f t="shared" si="38"/>
        <v>#REF!</v>
      </c>
      <c r="AW37" s="41" t="e">
        <f t="shared" si="38"/>
        <v>#REF!</v>
      </c>
      <c r="AX37" s="41" t="e">
        <f t="shared" si="38"/>
        <v>#REF!</v>
      </c>
      <c r="AY37" s="41" t="e">
        <f t="shared" si="38"/>
        <v>#REF!</v>
      </c>
      <c r="AZ37" s="41" t="e">
        <f t="shared" si="45"/>
        <v>#REF!</v>
      </c>
      <c r="BA37" s="41" t="e">
        <f t="shared" si="45"/>
        <v>#REF!</v>
      </c>
      <c r="BB37" s="41" t="e">
        <f t="shared" si="45"/>
        <v>#REF!</v>
      </c>
      <c r="BC37" s="41" t="e">
        <f t="shared" si="45"/>
        <v>#REF!</v>
      </c>
      <c r="BD37" s="41" t="e">
        <f t="shared" si="45"/>
        <v>#REF!</v>
      </c>
      <c r="BE37" s="41" t="e">
        <f t="shared" si="45"/>
        <v>#REF!</v>
      </c>
      <c r="BF37" s="41" t="e">
        <f t="shared" si="45"/>
        <v>#REF!</v>
      </c>
      <c r="BG37" s="41" t="e">
        <f t="shared" si="45"/>
        <v>#REF!</v>
      </c>
      <c r="BH37" s="41" t="e">
        <f t="shared" si="45"/>
        <v>#REF!</v>
      </c>
      <c r="BI37" s="41" t="e">
        <f t="shared" si="45"/>
        <v>#REF!</v>
      </c>
      <c r="BJ37" s="41" t="e">
        <f t="shared" si="45"/>
        <v>#REF!</v>
      </c>
      <c r="BK37" s="41" t="e">
        <f t="shared" si="45"/>
        <v>#REF!</v>
      </c>
      <c r="BL37" s="41" t="e">
        <f t="shared" si="45"/>
        <v>#REF!</v>
      </c>
      <c r="BM37" s="41" t="e">
        <f t="shared" si="45"/>
        <v>#REF!</v>
      </c>
      <c r="BN37" s="41" t="e">
        <f t="shared" si="39"/>
        <v>#REF!</v>
      </c>
      <c r="BO37" s="41" t="e">
        <f t="shared" si="39"/>
        <v>#REF!</v>
      </c>
      <c r="BP37" s="41" t="e">
        <f t="shared" si="39"/>
        <v>#REF!</v>
      </c>
      <c r="BQ37" s="41" t="e">
        <f t="shared" si="39"/>
        <v>#REF!</v>
      </c>
      <c r="BR37" s="41" t="e">
        <f t="shared" si="39"/>
        <v>#REF!</v>
      </c>
      <c r="BS37" s="41" t="e">
        <f t="shared" si="39"/>
        <v>#REF!</v>
      </c>
      <c r="BT37" s="41" t="e">
        <f t="shared" si="39"/>
        <v>#REF!</v>
      </c>
      <c r="BU37" s="41" t="e">
        <f t="shared" si="39"/>
        <v>#REF!</v>
      </c>
      <c r="BV37" s="41" t="e">
        <f t="shared" si="39"/>
        <v>#REF!</v>
      </c>
      <c r="BW37" s="41" t="e">
        <f t="shared" si="39"/>
        <v>#REF!</v>
      </c>
      <c r="BX37" s="41" t="e">
        <f t="shared" si="39"/>
        <v>#REF!</v>
      </c>
      <c r="BY37" s="41" t="e">
        <f t="shared" si="39"/>
        <v>#REF!</v>
      </c>
      <c r="BZ37" s="41" t="e">
        <f t="shared" si="39"/>
        <v>#REF!</v>
      </c>
      <c r="CA37" s="41" t="e">
        <f t="shared" si="39"/>
        <v>#REF!</v>
      </c>
      <c r="CB37" s="41" t="e">
        <f t="shared" si="39"/>
        <v>#REF!</v>
      </c>
      <c r="CC37" s="41" t="e">
        <f t="shared" si="39"/>
        <v>#REF!</v>
      </c>
      <c r="CD37" s="41" t="e">
        <f t="shared" si="40"/>
        <v>#REF!</v>
      </c>
      <c r="CE37" s="41" t="e">
        <f t="shared" si="40"/>
        <v>#REF!</v>
      </c>
      <c r="CF37" s="41" t="e">
        <f t="shared" si="40"/>
        <v>#REF!</v>
      </c>
      <c r="CG37" s="41" t="e">
        <f t="shared" si="40"/>
        <v>#REF!</v>
      </c>
      <c r="CH37" s="41" t="e">
        <f t="shared" si="40"/>
        <v>#REF!</v>
      </c>
      <c r="CI37" s="41" t="e">
        <f t="shared" si="40"/>
        <v>#REF!</v>
      </c>
      <c r="CJ37" s="41" t="e">
        <f t="shared" si="40"/>
        <v>#REF!</v>
      </c>
      <c r="CK37" s="41" t="e">
        <f t="shared" si="40"/>
        <v>#REF!</v>
      </c>
      <c r="CL37" s="41" t="e">
        <f t="shared" si="40"/>
        <v>#REF!</v>
      </c>
      <c r="CM37" s="41" t="e">
        <f t="shared" si="40"/>
        <v>#REF!</v>
      </c>
      <c r="CN37" s="41" t="e">
        <f t="shared" si="40"/>
        <v>#REF!</v>
      </c>
      <c r="CO37" s="41" t="e">
        <f t="shared" si="40"/>
        <v>#REF!</v>
      </c>
      <c r="CP37" s="41" t="e">
        <f t="shared" si="40"/>
        <v>#REF!</v>
      </c>
      <c r="CQ37" s="41" t="e">
        <f t="shared" si="40"/>
        <v>#REF!</v>
      </c>
      <c r="CR37" s="41" t="e">
        <f t="shared" si="40"/>
        <v>#REF!</v>
      </c>
      <c r="CS37" s="41" t="e">
        <f t="shared" si="40"/>
        <v>#REF!</v>
      </c>
      <c r="CT37" s="41" t="e">
        <f t="shared" si="34"/>
        <v>#REF!</v>
      </c>
      <c r="CU37" s="41" t="e">
        <f t="shared" si="34"/>
        <v>#REF!</v>
      </c>
      <c r="CV37" s="41" t="e">
        <f t="shared" si="34"/>
        <v>#REF!</v>
      </c>
      <c r="CW37" s="41" t="e">
        <f t="shared" si="34"/>
        <v>#REF!</v>
      </c>
      <c r="CX37" s="41" t="e">
        <f t="shared" si="34"/>
        <v>#REF!</v>
      </c>
      <c r="CY37" s="41" t="e">
        <f t="shared" si="34"/>
        <v>#REF!</v>
      </c>
      <c r="CZ37" s="41" t="e">
        <f t="shared" si="34"/>
        <v>#REF!</v>
      </c>
      <c r="DA37" s="41" t="e">
        <f t="shared" si="34"/>
        <v>#REF!</v>
      </c>
      <c r="DB37" s="41" t="e">
        <f t="shared" si="34"/>
        <v>#REF!</v>
      </c>
      <c r="DC37" s="41" t="e">
        <f t="shared" si="34"/>
        <v>#REF!</v>
      </c>
      <c r="DD37" s="41" t="e">
        <f t="shared" si="34"/>
        <v>#REF!</v>
      </c>
      <c r="DE37" s="41" t="e">
        <f t="shared" si="34"/>
        <v>#REF!</v>
      </c>
      <c r="DF37" s="41" t="e">
        <f t="shared" si="34"/>
        <v>#REF!</v>
      </c>
      <c r="DG37" s="41" t="e">
        <f t="shared" si="34"/>
        <v>#REF!</v>
      </c>
      <c r="DH37" s="41" t="e">
        <f t="shared" si="34"/>
        <v>#REF!</v>
      </c>
      <c r="DI37" s="41" t="e">
        <f t="shared" si="34"/>
        <v>#REF!</v>
      </c>
      <c r="DJ37" s="41" t="e">
        <f t="shared" si="41"/>
        <v>#REF!</v>
      </c>
      <c r="DK37" s="41" t="e">
        <f t="shared" si="41"/>
        <v>#REF!</v>
      </c>
      <c r="DL37" s="41" t="e">
        <f t="shared" si="41"/>
        <v>#REF!</v>
      </c>
      <c r="DM37" s="41" t="e">
        <f t="shared" si="41"/>
        <v>#REF!</v>
      </c>
      <c r="DN37" s="41" t="e">
        <f t="shared" si="41"/>
        <v>#REF!</v>
      </c>
      <c r="DO37" s="41" t="e">
        <f t="shared" si="41"/>
        <v>#REF!</v>
      </c>
      <c r="DP37" s="41" t="e">
        <f t="shared" si="41"/>
        <v>#REF!</v>
      </c>
      <c r="DQ37" s="41" t="e">
        <f t="shared" si="41"/>
        <v>#REF!</v>
      </c>
      <c r="DR37" s="41" t="e">
        <f t="shared" si="41"/>
        <v>#REF!</v>
      </c>
      <c r="DS37" s="41" t="e">
        <f t="shared" si="41"/>
        <v>#REF!</v>
      </c>
      <c r="DT37" s="41" t="e">
        <f t="shared" si="41"/>
        <v>#REF!</v>
      </c>
      <c r="DU37" s="41" t="e">
        <f t="shared" si="41"/>
        <v>#REF!</v>
      </c>
      <c r="DV37" s="41" t="e">
        <f t="shared" si="41"/>
        <v>#REF!</v>
      </c>
      <c r="DW37" s="41" t="e">
        <f t="shared" si="41"/>
        <v>#REF!</v>
      </c>
      <c r="DX37" s="41" t="e">
        <f t="shared" si="41"/>
        <v>#REF!</v>
      </c>
      <c r="DY37" s="41" t="e">
        <f t="shared" si="41"/>
        <v>#REF!</v>
      </c>
      <c r="DZ37" s="41" t="e">
        <f t="shared" si="35"/>
        <v>#REF!</v>
      </c>
      <c r="EA37" s="41" t="e">
        <f t="shared" si="35"/>
        <v>#REF!</v>
      </c>
      <c r="EB37" s="41" t="e">
        <f t="shared" si="35"/>
        <v>#REF!</v>
      </c>
      <c r="EC37" s="41" t="e">
        <f t="shared" si="35"/>
        <v>#REF!</v>
      </c>
      <c r="ED37" s="41" t="e">
        <f t="shared" si="35"/>
        <v>#REF!</v>
      </c>
      <c r="EE37" s="41" t="e">
        <f t="shared" si="35"/>
        <v>#REF!</v>
      </c>
      <c r="EF37" s="41" t="e">
        <f t="shared" si="35"/>
        <v>#REF!</v>
      </c>
      <c r="EG37" s="41" t="e">
        <f t="shared" si="35"/>
        <v>#REF!</v>
      </c>
      <c r="EH37" s="41" t="e">
        <f t="shared" si="35"/>
        <v>#REF!</v>
      </c>
      <c r="EI37" s="41" t="e">
        <f t="shared" si="35"/>
        <v>#REF!</v>
      </c>
      <c r="EJ37" s="41" t="e">
        <f t="shared" si="35"/>
        <v>#REF!</v>
      </c>
      <c r="EK37" s="41" t="e">
        <f t="shared" si="35"/>
        <v>#REF!</v>
      </c>
      <c r="EL37" s="41" t="e">
        <f t="shared" si="35"/>
        <v>#REF!</v>
      </c>
      <c r="EM37" s="41" t="e">
        <f t="shared" si="35"/>
        <v>#REF!</v>
      </c>
      <c r="EN37" s="41" t="e">
        <f t="shared" si="35"/>
        <v>#REF!</v>
      </c>
      <c r="EO37" s="41" t="e">
        <f t="shared" si="35"/>
        <v>#REF!</v>
      </c>
      <c r="EP37" s="41" t="e">
        <f t="shared" si="42"/>
        <v>#REF!</v>
      </c>
      <c r="EQ37" s="41" t="e">
        <f t="shared" si="42"/>
        <v>#REF!</v>
      </c>
      <c r="ER37" s="41" t="e">
        <f t="shared" si="42"/>
        <v>#REF!</v>
      </c>
      <c r="ES37" s="41" t="e">
        <f t="shared" si="42"/>
        <v>#REF!</v>
      </c>
      <c r="ET37" s="41" t="e">
        <f t="shared" si="42"/>
        <v>#REF!</v>
      </c>
      <c r="EU37" s="41" t="e">
        <f t="shared" si="42"/>
        <v>#REF!</v>
      </c>
      <c r="EV37" s="41" t="e">
        <f t="shared" si="42"/>
        <v>#REF!</v>
      </c>
      <c r="EW37" s="41" t="e">
        <f t="shared" si="42"/>
        <v>#REF!</v>
      </c>
      <c r="EX37" s="41" t="e">
        <f t="shared" si="42"/>
        <v>#REF!</v>
      </c>
      <c r="EY37" s="41" t="e">
        <f t="shared" si="42"/>
        <v>#REF!</v>
      </c>
      <c r="EZ37" s="41" t="e">
        <f t="shared" si="42"/>
        <v>#REF!</v>
      </c>
      <c r="FA37" s="41" t="e">
        <f t="shared" si="42"/>
        <v>#REF!</v>
      </c>
      <c r="FB37" s="41" t="e">
        <f t="shared" si="42"/>
        <v>#REF!</v>
      </c>
      <c r="FC37" s="41" t="e">
        <f t="shared" si="42"/>
        <v>#REF!</v>
      </c>
      <c r="FD37" s="41" t="e">
        <f t="shared" si="42"/>
        <v>#REF!</v>
      </c>
      <c r="FE37" s="41" t="e">
        <f t="shared" si="42"/>
        <v>#REF!</v>
      </c>
      <c r="FF37" s="41" t="e">
        <f t="shared" si="36"/>
        <v>#REF!</v>
      </c>
      <c r="FG37" s="41" t="e">
        <f t="shared" si="36"/>
        <v>#REF!</v>
      </c>
      <c r="FH37" s="41" t="e">
        <f t="shared" si="36"/>
        <v>#REF!</v>
      </c>
      <c r="FI37" s="41" t="e">
        <f t="shared" si="36"/>
        <v>#REF!</v>
      </c>
      <c r="FJ37" s="41" t="e">
        <f t="shared" si="36"/>
        <v>#REF!</v>
      </c>
      <c r="FK37" s="41" t="e">
        <f t="shared" si="36"/>
        <v>#REF!</v>
      </c>
      <c r="FL37" s="41" t="e">
        <f t="shared" si="36"/>
        <v>#REF!</v>
      </c>
      <c r="FM37" s="41" t="e">
        <f t="shared" si="36"/>
        <v>#REF!</v>
      </c>
      <c r="FN37" s="41" t="e">
        <f t="shared" si="36"/>
        <v>#REF!</v>
      </c>
      <c r="FO37" s="41" t="e">
        <f t="shared" si="36"/>
        <v>#REF!</v>
      </c>
      <c r="FP37" s="41" t="e">
        <f t="shared" si="36"/>
        <v>#REF!</v>
      </c>
      <c r="FQ37" s="41" t="e">
        <f t="shared" si="36"/>
        <v>#REF!</v>
      </c>
      <c r="FR37" s="41" t="e">
        <f t="shared" si="36"/>
        <v>#REF!</v>
      </c>
      <c r="FS37" s="41" t="e">
        <f t="shared" si="36"/>
        <v>#REF!</v>
      </c>
      <c r="FT37" s="41" t="e">
        <f t="shared" si="36"/>
        <v>#REF!</v>
      </c>
      <c r="FU37" s="41" t="e">
        <f t="shared" si="36"/>
        <v>#REF!</v>
      </c>
      <c r="FV37" s="41" t="e">
        <f t="shared" si="43"/>
        <v>#REF!</v>
      </c>
      <c r="FW37" s="41" t="e">
        <f t="shared" si="43"/>
        <v>#REF!</v>
      </c>
      <c r="FX37" s="41" t="e">
        <f t="shared" si="43"/>
        <v>#REF!</v>
      </c>
      <c r="FY37" s="41" t="e">
        <f t="shared" si="43"/>
        <v>#REF!</v>
      </c>
      <c r="FZ37" s="41" t="e">
        <f t="shared" si="43"/>
        <v>#REF!</v>
      </c>
      <c r="GA37" s="41" t="e">
        <f t="shared" si="43"/>
        <v>#REF!</v>
      </c>
      <c r="GB37" s="41" t="e">
        <f t="shared" si="43"/>
        <v>#REF!</v>
      </c>
      <c r="GC37" s="41" t="e">
        <f t="shared" si="43"/>
        <v>#REF!</v>
      </c>
      <c r="GD37" s="41" t="e">
        <f t="shared" si="43"/>
        <v>#REF!</v>
      </c>
      <c r="GE37" s="41" t="e">
        <f t="shared" si="43"/>
        <v>#REF!</v>
      </c>
      <c r="GF37" s="41" t="e">
        <f t="shared" si="43"/>
        <v>#REF!</v>
      </c>
      <c r="GG37" s="41" t="e">
        <f t="shared" si="43"/>
        <v>#REF!</v>
      </c>
      <c r="GH37" s="41" t="e">
        <f t="shared" si="43"/>
        <v>#REF!</v>
      </c>
      <c r="GI37" s="41" t="e">
        <f t="shared" si="43"/>
        <v>#REF!</v>
      </c>
      <c r="GJ37" s="41" t="e">
        <f t="shared" si="43"/>
        <v>#REF!</v>
      </c>
      <c r="GK37" s="41" t="e">
        <f t="shared" si="43"/>
        <v>#REF!</v>
      </c>
      <c r="GL37" s="41" t="e">
        <f t="shared" si="37"/>
        <v>#REF!</v>
      </c>
      <c r="GM37" s="41" t="e">
        <f t="shared" si="37"/>
        <v>#REF!</v>
      </c>
      <c r="GN37" s="41" t="e">
        <f t="shared" si="37"/>
        <v>#REF!</v>
      </c>
      <c r="GO37" s="41" t="e">
        <f t="shared" si="37"/>
        <v>#REF!</v>
      </c>
      <c r="GP37" s="41" t="e">
        <f t="shared" si="37"/>
        <v>#REF!</v>
      </c>
      <c r="GQ37" s="41" t="e">
        <f t="shared" si="37"/>
        <v>#REF!</v>
      </c>
      <c r="GR37" s="41" t="e">
        <f t="shared" si="37"/>
        <v>#REF!</v>
      </c>
      <c r="GS37" s="41" t="e">
        <f t="shared" si="37"/>
        <v>#REF!</v>
      </c>
      <c r="GT37" s="41" t="e">
        <f t="shared" si="37"/>
        <v>#REF!</v>
      </c>
      <c r="GU37" s="41" t="e">
        <f t="shared" si="37"/>
        <v>#REF!</v>
      </c>
      <c r="GV37" s="41" t="e">
        <f t="shared" si="37"/>
        <v>#REF!</v>
      </c>
      <c r="GW37" s="41" t="e">
        <f t="shared" si="37"/>
        <v>#REF!</v>
      </c>
      <c r="GX37" s="41" t="e">
        <f t="shared" si="37"/>
        <v>#REF!</v>
      </c>
      <c r="GY37" s="41" t="e">
        <f t="shared" si="37"/>
        <v>#REF!</v>
      </c>
      <c r="GZ37" s="41" t="e">
        <f t="shared" si="37"/>
        <v>#REF!</v>
      </c>
      <c r="HA37" s="41" t="e">
        <f t="shared" si="37"/>
        <v>#REF!</v>
      </c>
      <c r="HB37" s="41" t="e">
        <f t="shared" si="44"/>
        <v>#REF!</v>
      </c>
      <c r="HC37" s="41" t="e">
        <f t="shared" si="44"/>
        <v>#REF!</v>
      </c>
      <c r="HD37" s="41" t="e">
        <f t="shared" si="44"/>
        <v>#REF!</v>
      </c>
      <c r="HE37" s="41" t="e">
        <f t="shared" si="44"/>
        <v>#REF!</v>
      </c>
      <c r="HF37" s="41" t="e">
        <f t="shared" si="44"/>
        <v>#REF!</v>
      </c>
      <c r="HG37" s="41" t="e">
        <f t="shared" si="44"/>
        <v>#REF!</v>
      </c>
      <c r="HH37" s="41" t="e">
        <f t="shared" si="44"/>
        <v>#REF!</v>
      </c>
      <c r="HI37" s="41" t="e">
        <f t="shared" si="44"/>
        <v>#REF!</v>
      </c>
      <c r="HJ37" s="41" t="e">
        <f t="shared" si="44"/>
        <v>#REF!</v>
      </c>
    </row>
    <row r="38" spans="1:218" ht="14.4" x14ac:dyDescent="0.3">
      <c r="A38" s="42">
        <v>35</v>
      </c>
      <c r="B38" s="43" t="e">
        <f>'CMM2 - AUX CALC'!$AJ$67</f>
        <v>#REF!</v>
      </c>
      <c r="AK38" s="41" t="e">
        <f>$B38/(_xlfn.SINGLE(PrazoConcessao)*12-AK$3+1)</f>
        <v>#REF!</v>
      </c>
      <c r="AL38" s="41" t="e">
        <f t="shared" si="38"/>
        <v>#REF!</v>
      </c>
      <c r="AM38" s="41" t="e">
        <f t="shared" si="38"/>
        <v>#REF!</v>
      </c>
      <c r="AN38" s="41" t="e">
        <f t="shared" si="38"/>
        <v>#REF!</v>
      </c>
      <c r="AO38" s="41" t="e">
        <f t="shared" si="38"/>
        <v>#REF!</v>
      </c>
      <c r="AP38" s="41" t="e">
        <f t="shared" si="38"/>
        <v>#REF!</v>
      </c>
      <c r="AQ38" s="41" t="e">
        <f t="shared" si="38"/>
        <v>#REF!</v>
      </c>
      <c r="AR38" s="41" t="e">
        <f t="shared" si="38"/>
        <v>#REF!</v>
      </c>
      <c r="AS38" s="41" t="e">
        <f t="shared" si="38"/>
        <v>#REF!</v>
      </c>
      <c r="AT38" s="41" t="e">
        <f t="shared" si="38"/>
        <v>#REF!</v>
      </c>
      <c r="AU38" s="41" t="e">
        <f t="shared" si="38"/>
        <v>#REF!</v>
      </c>
      <c r="AV38" s="41" t="e">
        <f t="shared" si="38"/>
        <v>#REF!</v>
      </c>
      <c r="AW38" s="41" t="e">
        <f t="shared" si="38"/>
        <v>#REF!</v>
      </c>
      <c r="AX38" s="41" t="e">
        <f t="shared" si="38"/>
        <v>#REF!</v>
      </c>
      <c r="AY38" s="41" t="e">
        <f t="shared" si="38"/>
        <v>#REF!</v>
      </c>
      <c r="AZ38" s="41" t="e">
        <f t="shared" si="45"/>
        <v>#REF!</v>
      </c>
      <c r="BA38" s="41" t="e">
        <f t="shared" si="45"/>
        <v>#REF!</v>
      </c>
      <c r="BB38" s="41" t="e">
        <f t="shared" si="45"/>
        <v>#REF!</v>
      </c>
      <c r="BC38" s="41" t="e">
        <f t="shared" si="45"/>
        <v>#REF!</v>
      </c>
      <c r="BD38" s="41" t="e">
        <f t="shared" si="45"/>
        <v>#REF!</v>
      </c>
      <c r="BE38" s="41" t="e">
        <f t="shared" si="45"/>
        <v>#REF!</v>
      </c>
      <c r="BF38" s="41" t="e">
        <f t="shared" si="45"/>
        <v>#REF!</v>
      </c>
      <c r="BG38" s="41" t="e">
        <f t="shared" si="45"/>
        <v>#REF!</v>
      </c>
      <c r="BH38" s="41" t="e">
        <f t="shared" si="45"/>
        <v>#REF!</v>
      </c>
      <c r="BI38" s="41" t="e">
        <f t="shared" si="45"/>
        <v>#REF!</v>
      </c>
      <c r="BJ38" s="41" t="e">
        <f t="shared" si="45"/>
        <v>#REF!</v>
      </c>
      <c r="BK38" s="41" t="e">
        <f t="shared" si="45"/>
        <v>#REF!</v>
      </c>
      <c r="BL38" s="41" t="e">
        <f t="shared" si="45"/>
        <v>#REF!</v>
      </c>
      <c r="BM38" s="41" t="e">
        <f t="shared" si="45"/>
        <v>#REF!</v>
      </c>
      <c r="BN38" s="41" t="e">
        <f t="shared" si="39"/>
        <v>#REF!</v>
      </c>
      <c r="BO38" s="41" t="e">
        <f t="shared" si="39"/>
        <v>#REF!</v>
      </c>
      <c r="BP38" s="41" t="e">
        <f t="shared" si="39"/>
        <v>#REF!</v>
      </c>
      <c r="BQ38" s="41" t="e">
        <f t="shared" si="39"/>
        <v>#REF!</v>
      </c>
      <c r="BR38" s="41" t="e">
        <f t="shared" si="39"/>
        <v>#REF!</v>
      </c>
      <c r="BS38" s="41" t="e">
        <f t="shared" si="39"/>
        <v>#REF!</v>
      </c>
      <c r="BT38" s="41" t="e">
        <f t="shared" si="39"/>
        <v>#REF!</v>
      </c>
      <c r="BU38" s="41" t="e">
        <f t="shared" si="39"/>
        <v>#REF!</v>
      </c>
      <c r="BV38" s="41" t="e">
        <f t="shared" si="39"/>
        <v>#REF!</v>
      </c>
      <c r="BW38" s="41" t="e">
        <f t="shared" si="39"/>
        <v>#REF!</v>
      </c>
      <c r="BX38" s="41" t="e">
        <f t="shared" si="39"/>
        <v>#REF!</v>
      </c>
      <c r="BY38" s="41" t="e">
        <f t="shared" si="39"/>
        <v>#REF!</v>
      </c>
      <c r="BZ38" s="41" t="e">
        <f t="shared" si="39"/>
        <v>#REF!</v>
      </c>
      <c r="CA38" s="41" t="e">
        <f t="shared" si="39"/>
        <v>#REF!</v>
      </c>
      <c r="CB38" s="41" t="e">
        <f t="shared" si="39"/>
        <v>#REF!</v>
      </c>
      <c r="CC38" s="41" t="e">
        <f t="shared" si="39"/>
        <v>#REF!</v>
      </c>
      <c r="CD38" s="41" t="e">
        <f t="shared" si="40"/>
        <v>#REF!</v>
      </c>
      <c r="CE38" s="41" t="e">
        <f t="shared" si="40"/>
        <v>#REF!</v>
      </c>
      <c r="CF38" s="41" t="e">
        <f t="shared" si="40"/>
        <v>#REF!</v>
      </c>
      <c r="CG38" s="41" t="e">
        <f t="shared" si="40"/>
        <v>#REF!</v>
      </c>
      <c r="CH38" s="41" t="e">
        <f t="shared" si="40"/>
        <v>#REF!</v>
      </c>
      <c r="CI38" s="41" t="e">
        <f t="shared" si="40"/>
        <v>#REF!</v>
      </c>
      <c r="CJ38" s="41" t="e">
        <f t="shared" si="40"/>
        <v>#REF!</v>
      </c>
      <c r="CK38" s="41" t="e">
        <f t="shared" si="40"/>
        <v>#REF!</v>
      </c>
      <c r="CL38" s="41" t="e">
        <f t="shared" si="40"/>
        <v>#REF!</v>
      </c>
      <c r="CM38" s="41" t="e">
        <f t="shared" si="40"/>
        <v>#REF!</v>
      </c>
      <c r="CN38" s="41" t="e">
        <f t="shared" si="40"/>
        <v>#REF!</v>
      </c>
      <c r="CO38" s="41" t="e">
        <f t="shared" si="40"/>
        <v>#REF!</v>
      </c>
      <c r="CP38" s="41" t="e">
        <f t="shared" si="40"/>
        <v>#REF!</v>
      </c>
      <c r="CQ38" s="41" t="e">
        <f t="shared" si="40"/>
        <v>#REF!</v>
      </c>
      <c r="CR38" s="41" t="e">
        <f t="shared" si="40"/>
        <v>#REF!</v>
      </c>
      <c r="CS38" s="41" t="e">
        <f t="shared" si="40"/>
        <v>#REF!</v>
      </c>
      <c r="CT38" s="41" t="e">
        <f t="shared" si="34"/>
        <v>#REF!</v>
      </c>
      <c r="CU38" s="41" t="e">
        <f t="shared" si="34"/>
        <v>#REF!</v>
      </c>
      <c r="CV38" s="41" t="e">
        <f t="shared" si="34"/>
        <v>#REF!</v>
      </c>
      <c r="CW38" s="41" t="e">
        <f t="shared" si="34"/>
        <v>#REF!</v>
      </c>
      <c r="CX38" s="41" t="e">
        <f t="shared" si="34"/>
        <v>#REF!</v>
      </c>
      <c r="CY38" s="41" t="e">
        <f t="shared" si="34"/>
        <v>#REF!</v>
      </c>
      <c r="CZ38" s="41" t="e">
        <f t="shared" si="34"/>
        <v>#REF!</v>
      </c>
      <c r="DA38" s="41" t="e">
        <f t="shared" si="34"/>
        <v>#REF!</v>
      </c>
      <c r="DB38" s="41" t="e">
        <f t="shared" si="34"/>
        <v>#REF!</v>
      </c>
      <c r="DC38" s="41" t="e">
        <f t="shared" si="34"/>
        <v>#REF!</v>
      </c>
      <c r="DD38" s="41" t="e">
        <f t="shared" si="34"/>
        <v>#REF!</v>
      </c>
      <c r="DE38" s="41" t="e">
        <f t="shared" si="34"/>
        <v>#REF!</v>
      </c>
      <c r="DF38" s="41" t="e">
        <f t="shared" si="34"/>
        <v>#REF!</v>
      </c>
      <c r="DG38" s="41" t="e">
        <f t="shared" si="34"/>
        <v>#REF!</v>
      </c>
      <c r="DH38" s="41" t="e">
        <f t="shared" si="34"/>
        <v>#REF!</v>
      </c>
      <c r="DI38" s="41" t="e">
        <f t="shared" si="34"/>
        <v>#REF!</v>
      </c>
      <c r="DJ38" s="41" t="e">
        <f t="shared" si="41"/>
        <v>#REF!</v>
      </c>
      <c r="DK38" s="41" t="e">
        <f t="shared" si="41"/>
        <v>#REF!</v>
      </c>
      <c r="DL38" s="41" t="e">
        <f t="shared" si="41"/>
        <v>#REF!</v>
      </c>
      <c r="DM38" s="41" t="e">
        <f t="shared" si="41"/>
        <v>#REF!</v>
      </c>
      <c r="DN38" s="41" t="e">
        <f t="shared" si="41"/>
        <v>#REF!</v>
      </c>
      <c r="DO38" s="41" t="e">
        <f t="shared" si="41"/>
        <v>#REF!</v>
      </c>
      <c r="DP38" s="41" t="e">
        <f t="shared" si="41"/>
        <v>#REF!</v>
      </c>
      <c r="DQ38" s="41" t="e">
        <f t="shared" si="41"/>
        <v>#REF!</v>
      </c>
      <c r="DR38" s="41" t="e">
        <f t="shared" si="41"/>
        <v>#REF!</v>
      </c>
      <c r="DS38" s="41" t="e">
        <f t="shared" si="41"/>
        <v>#REF!</v>
      </c>
      <c r="DT38" s="41" t="e">
        <f t="shared" si="41"/>
        <v>#REF!</v>
      </c>
      <c r="DU38" s="41" t="e">
        <f t="shared" si="41"/>
        <v>#REF!</v>
      </c>
      <c r="DV38" s="41" t="e">
        <f t="shared" si="41"/>
        <v>#REF!</v>
      </c>
      <c r="DW38" s="41" t="e">
        <f t="shared" si="41"/>
        <v>#REF!</v>
      </c>
      <c r="DX38" s="41" t="e">
        <f t="shared" si="41"/>
        <v>#REF!</v>
      </c>
      <c r="DY38" s="41" t="e">
        <f t="shared" si="41"/>
        <v>#REF!</v>
      </c>
      <c r="DZ38" s="41" t="e">
        <f t="shared" si="35"/>
        <v>#REF!</v>
      </c>
      <c r="EA38" s="41" t="e">
        <f t="shared" si="35"/>
        <v>#REF!</v>
      </c>
      <c r="EB38" s="41" t="e">
        <f t="shared" si="35"/>
        <v>#REF!</v>
      </c>
      <c r="EC38" s="41" t="e">
        <f t="shared" si="35"/>
        <v>#REF!</v>
      </c>
      <c r="ED38" s="41" t="e">
        <f t="shared" si="35"/>
        <v>#REF!</v>
      </c>
      <c r="EE38" s="41" t="e">
        <f t="shared" si="35"/>
        <v>#REF!</v>
      </c>
      <c r="EF38" s="41" t="e">
        <f t="shared" si="35"/>
        <v>#REF!</v>
      </c>
      <c r="EG38" s="41" t="e">
        <f t="shared" si="35"/>
        <v>#REF!</v>
      </c>
      <c r="EH38" s="41" t="e">
        <f t="shared" si="35"/>
        <v>#REF!</v>
      </c>
      <c r="EI38" s="41" t="e">
        <f t="shared" si="35"/>
        <v>#REF!</v>
      </c>
      <c r="EJ38" s="41" t="e">
        <f t="shared" si="35"/>
        <v>#REF!</v>
      </c>
      <c r="EK38" s="41" t="e">
        <f t="shared" si="35"/>
        <v>#REF!</v>
      </c>
      <c r="EL38" s="41" t="e">
        <f t="shared" si="35"/>
        <v>#REF!</v>
      </c>
      <c r="EM38" s="41" t="e">
        <f t="shared" si="35"/>
        <v>#REF!</v>
      </c>
      <c r="EN38" s="41" t="e">
        <f t="shared" si="35"/>
        <v>#REF!</v>
      </c>
      <c r="EO38" s="41" t="e">
        <f t="shared" si="35"/>
        <v>#REF!</v>
      </c>
      <c r="EP38" s="41" t="e">
        <f t="shared" si="42"/>
        <v>#REF!</v>
      </c>
      <c r="EQ38" s="41" t="e">
        <f t="shared" si="42"/>
        <v>#REF!</v>
      </c>
      <c r="ER38" s="41" t="e">
        <f t="shared" si="42"/>
        <v>#REF!</v>
      </c>
      <c r="ES38" s="41" t="e">
        <f t="shared" si="42"/>
        <v>#REF!</v>
      </c>
      <c r="ET38" s="41" t="e">
        <f t="shared" si="42"/>
        <v>#REF!</v>
      </c>
      <c r="EU38" s="41" t="e">
        <f t="shared" si="42"/>
        <v>#REF!</v>
      </c>
      <c r="EV38" s="41" t="e">
        <f t="shared" si="42"/>
        <v>#REF!</v>
      </c>
      <c r="EW38" s="41" t="e">
        <f t="shared" si="42"/>
        <v>#REF!</v>
      </c>
      <c r="EX38" s="41" t="e">
        <f t="shared" si="42"/>
        <v>#REF!</v>
      </c>
      <c r="EY38" s="41" t="e">
        <f t="shared" si="42"/>
        <v>#REF!</v>
      </c>
      <c r="EZ38" s="41" t="e">
        <f t="shared" si="42"/>
        <v>#REF!</v>
      </c>
      <c r="FA38" s="41" t="e">
        <f t="shared" si="42"/>
        <v>#REF!</v>
      </c>
      <c r="FB38" s="41" t="e">
        <f t="shared" si="42"/>
        <v>#REF!</v>
      </c>
      <c r="FC38" s="41" t="e">
        <f t="shared" si="42"/>
        <v>#REF!</v>
      </c>
      <c r="FD38" s="41" t="e">
        <f t="shared" si="42"/>
        <v>#REF!</v>
      </c>
      <c r="FE38" s="41" t="e">
        <f t="shared" si="42"/>
        <v>#REF!</v>
      </c>
      <c r="FF38" s="41" t="e">
        <f t="shared" si="36"/>
        <v>#REF!</v>
      </c>
      <c r="FG38" s="41" t="e">
        <f t="shared" si="36"/>
        <v>#REF!</v>
      </c>
      <c r="FH38" s="41" t="e">
        <f t="shared" si="36"/>
        <v>#REF!</v>
      </c>
      <c r="FI38" s="41" t="e">
        <f t="shared" si="36"/>
        <v>#REF!</v>
      </c>
      <c r="FJ38" s="41" t="e">
        <f t="shared" si="36"/>
        <v>#REF!</v>
      </c>
      <c r="FK38" s="41" t="e">
        <f t="shared" si="36"/>
        <v>#REF!</v>
      </c>
      <c r="FL38" s="41" t="e">
        <f t="shared" si="36"/>
        <v>#REF!</v>
      </c>
      <c r="FM38" s="41" t="e">
        <f t="shared" si="36"/>
        <v>#REF!</v>
      </c>
      <c r="FN38" s="41" t="e">
        <f t="shared" si="36"/>
        <v>#REF!</v>
      </c>
      <c r="FO38" s="41" t="e">
        <f t="shared" si="36"/>
        <v>#REF!</v>
      </c>
      <c r="FP38" s="41" t="e">
        <f t="shared" si="36"/>
        <v>#REF!</v>
      </c>
      <c r="FQ38" s="41" t="e">
        <f t="shared" si="36"/>
        <v>#REF!</v>
      </c>
      <c r="FR38" s="41" t="e">
        <f t="shared" si="36"/>
        <v>#REF!</v>
      </c>
      <c r="FS38" s="41" t="e">
        <f t="shared" si="36"/>
        <v>#REF!</v>
      </c>
      <c r="FT38" s="41" t="e">
        <f t="shared" si="36"/>
        <v>#REF!</v>
      </c>
      <c r="FU38" s="41" t="e">
        <f t="shared" si="36"/>
        <v>#REF!</v>
      </c>
      <c r="FV38" s="41" t="e">
        <f t="shared" si="43"/>
        <v>#REF!</v>
      </c>
      <c r="FW38" s="41" t="e">
        <f t="shared" si="43"/>
        <v>#REF!</v>
      </c>
      <c r="FX38" s="41" t="e">
        <f t="shared" si="43"/>
        <v>#REF!</v>
      </c>
      <c r="FY38" s="41" t="e">
        <f t="shared" si="43"/>
        <v>#REF!</v>
      </c>
      <c r="FZ38" s="41" t="e">
        <f t="shared" si="43"/>
        <v>#REF!</v>
      </c>
      <c r="GA38" s="41" t="e">
        <f t="shared" si="43"/>
        <v>#REF!</v>
      </c>
      <c r="GB38" s="41" t="e">
        <f t="shared" si="43"/>
        <v>#REF!</v>
      </c>
      <c r="GC38" s="41" t="e">
        <f t="shared" si="43"/>
        <v>#REF!</v>
      </c>
      <c r="GD38" s="41" t="e">
        <f t="shared" si="43"/>
        <v>#REF!</v>
      </c>
      <c r="GE38" s="41" t="e">
        <f t="shared" si="43"/>
        <v>#REF!</v>
      </c>
      <c r="GF38" s="41" t="e">
        <f t="shared" si="43"/>
        <v>#REF!</v>
      </c>
      <c r="GG38" s="41" t="e">
        <f t="shared" si="43"/>
        <v>#REF!</v>
      </c>
      <c r="GH38" s="41" t="e">
        <f t="shared" si="43"/>
        <v>#REF!</v>
      </c>
      <c r="GI38" s="41" t="e">
        <f t="shared" si="43"/>
        <v>#REF!</v>
      </c>
      <c r="GJ38" s="41" t="e">
        <f t="shared" si="43"/>
        <v>#REF!</v>
      </c>
      <c r="GK38" s="41" t="e">
        <f t="shared" si="43"/>
        <v>#REF!</v>
      </c>
      <c r="GL38" s="41" t="e">
        <f t="shared" si="37"/>
        <v>#REF!</v>
      </c>
      <c r="GM38" s="41" t="e">
        <f t="shared" si="37"/>
        <v>#REF!</v>
      </c>
      <c r="GN38" s="41" t="e">
        <f t="shared" si="37"/>
        <v>#REF!</v>
      </c>
      <c r="GO38" s="41" t="e">
        <f t="shared" si="37"/>
        <v>#REF!</v>
      </c>
      <c r="GP38" s="41" t="e">
        <f t="shared" si="37"/>
        <v>#REF!</v>
      </c>
      <c r="GQ38" s="41" t="e">
        <f t="shared" si="37"/>
        <v>#REF!</v>
      </c>
      <c r="GR38" s="41" t="e">
        <f t="shared" si="37"/>
        <v>#REF!</v>
      </c>
      <c r="GS38" s="41" t="e">
        <f t="shared" si="37"/>
        <v>#REF!</v>
      </c>
      <c r="GT38" s="41" t="e">
        <f t="shared" si="37"/>
        <v>#REF!</v>
      </c>
      <c r="GU38" s="41" t="e">
        <f t="shared" si="37"/>
        <v>#REF!</v>
      </c>
      <c r="GV38" s="41" t="e">
        <f t="shared" si="37"/>
        <v>#REF!</v>
      </c>
      <c r="GW38" s="41" t="e">
        <f t="shared" si="37"/>
        <v>#REF!</v>
      </c>
      <c r="GX38" s="41" t="e">
        <f t="shared" si="37"/>
        <v>#REF!</v>
      </c>
      <c r="GY38" s="41" t="e">
        <f t="shared" si="37"/>
        <v>#REF!</v>
      </c>
      <c r="GZ38" s="41" t="e">
        <f t="shared" si="37"/>
        <v>#REF!</v>
      </c>
      <c r="HA38" s="41" t="e">
        <f t="shared" si="37"/>
        <v>#REF!</v>
      </c>
      <c r="HB38" s="41" t="e">
        <f t="shared" si="44"/>
        <v>#REF!</v>
      </c>
      <c r="HC38" s="41" t="e">
        <f t="shared" si="44"/>
        <v>#REF!</v>
      </c>
      <c r="HD38" s="41" t="e">
        <f t="shared" si="44"/>
        <v>#REF!</v>
      </c>
      <c r="HE38" s="41" t="e">
        <f t="shared" si="44"/>
        <v>#REF!</v>
      </c>
      <c r="HF38" s="41" t="e">
        <f t="shared" si="44"/>
        <v>#REF!</v>
      </c>
      <c r="HG38" s="41" t="e">
        <f t="shared" si="44"/>
        <v>#REF!</v>
      </c>
      <c r="HH38" s="41" t="e">
        <f t="shared" si="44"/>
        <v>#REF!</v>
      </c>
      <c r="HI38" s="41" t="e">
        <f t="shared" si="44"/>
        <v>#REF!</v>
      </c>
      <c r="HJ38" s="41" t="e">
        <f t="shared" si="44"/>
        <v>#REF!</v>
      </c>
    </row>
    <row r="39" spans="1:218" ht="14.4" x14ac:dyDescent="0.3">
      <c r="A39" s="42">
        <v>36</v>
      </c>
      <c r="B39" s="43" t="e">
        <f>'CMM2 - AUX CALC'!$AK$67</f>
        <v>#REF!</v>
      </c>
      <c r="AL39" s="41" t="e">
        <f>$B39/(_xlfn.SINGLE(PrazoConcessao)*12-AL$3+1)</f>
        <v>#REF!</v>
      </c>
      <c r="AM39" s="41" t="e">
        <f t="shared" si="38"/>
        <v>#REF!</v>
      </c>
      <c r="AN39" s="41" t="e">
        <f t="shared" si="38"/>
        <v>#REF!</v>
      </c>
      <c r="AO39" s="41" t="e">
        <f t="shared" si="38"/>
        <v>#REF!</v>
      </c>
      <c r="AP39" s="41" t="e">
        <f t="shared" si="38"/>
        <v>#REF!</v>
      </c>
      <c r="AQ39" s="41" t="e">
        <f t="shared" si="38"/>
        <v>#REF!</v>
      </c>
      <c r="AR39" s="41" t="e">
        <f t="shared" si="38"/>
        <v>#REF!</v>
      </c>
      <c r="AS39" s="41" t="e">
        <f t="shared" si="38"/>
        <v>#REF!</v>
      </c>
      <c r="AT39" s="41" t="e">
        <f t="shared" si="38"/>
        <v>#REF!</v>
      </c>
      <c r="AU39" s="41" t="e">
        <f t="shared" si="38"/>
        <v>#REF!</v>
      </c>
      <c r="AV39" s="41" t="e">
        <f t="shared" si="38"/>
        <v>#REF!</v>
      </c>
      <c r="AW39" s="41" t="e">
        <f t="shared" si="38"/>
        <v>#REF!</v>
      </c>
      <c r="AX39" s="41" t="e">
        <f t="shared" si="38"/>
        <v>#REF!</v>
      </c>
      <c r="AY39" s="41" t="e">
        <f t="shared" si="38"/>
        <v>#REF!</v>
      </c>
      <c r="AZ39" s="41" t="e">
        <f t="shared" si="45"/>
        <v>#REF!</v>
      </c>
      <c r="BA39" s="41" t="e">
        <f t="shared" si="45"/>
        <v>#REF!</v>
      </c>
      <c r="BB39" s="41" t="e">
        <f t="shared" si="45"/>
        <v>#REF!</v>
      </c>
      <c r="BC39" s="41" t="e">
        <f t="shared" si="45"/>
        <v>#REF!</v>
      </c>
      <c r="BD39" s="41" t="e">
        <f t="shared" si="45"/>
        <v>#REF!</v>
      </c>
      <c r="BE39" s="41" t="e">
        <f t="shared" si="45"/>
        <v>#REF!</v>
      </c>
      <c r="BF39" s="41" t="e">
        <f t="shared" si="45"/>
        <v>#REF!</v>
      </c>
      <c r="BG39" s="41" t="e">
        <f t="shared" si="45"/>
        <v>#REF!</v>
      </c>
      <c r="BH39" s="41" t="e">
        <f t="shared" si="45"/>
        <v>#REF!</v>
      </c>
      <c r="BI39" s="41" t="e">
        <f t="shared" si="45"/>
        <v>#REF!</v>
      </c>
      <c r="BJ39" s="41" t="e">
        <f t="shared" si="45"/>
        <v>#REF!</v>
      </c>
      <c r="BK39" s="41" t="e">
        <f t="shared" si="45"/>
        <v>#REF!</v>
      </c>
      <c r="BL39" s="41" t="e">
        <f t="shared" si="45"/>
        <v>#REF!</v>
      </c>
      <c r="BM39" s="41" t="e">
        <f t="shared" si="45"/>
        <v>#REF!</v>
      </c>
      <c r="BN39" s="41" t="e">
        <f t="shared" si="39"/>
        <v>#REF!</v>
      </c>
      <c r="BO39" s="41" t="e">
        <f t="shared" si="39"/>
        <v>#REF!</v>
      </c>
      <c r="BP39" s="41" t="e">
        <f t="shared" si="39"/>
        <v>#REF!</v>
      </c>
      <c r="BQ39" s="41" t="e">
        <f t="shared" si="39"/>
        <v>#REF!</v>
      </c>
      <c r="BR39" s="41" t="e">
        <f t="shared" si="39"/>
        <v>#REF!</v>
      </c>
      <c r="BS39" s="41" t="e">
        <f t="shared" si="39"/>
        <v>#REF!</v>
      </c>
      <c r="BT39" s="41" t="e">
        <f t="shared" si="39"/>
        <v>#REF!</v>
      </c>
      <c r="BU39" s="41" t="e">
        <f t="shared" si="39"/>
        <v>#REF!</v>
      </c>
      <c r="BV39" s="41" t="e">
        <f t="shared" si="39"/>
        <v>#REF!</v>
      </c>
      <c r="BW39" s="41" t="e">
        <f t="shared" si="39"/>
        <v>#REF!</v>
      </c>
      <c r="BX39" s="41" t="e">
        <f t="shared" si="39"/>
        <v>#REF!</v>
      </c>
      <c r="BY39" s="41" t="e">
        <f t="shared" si="39"/>
        <v>#REF!</v>
      </c>
      <c r="BZ39" s="41" t="e">
        <f t="shared" si="39"/>
        <v>#REF!</v>
      </c>
      <c r="CA39" s="41" t="e">
        <f t="shared" si="39"/>
        <v>#REF!</v>
      </c>
      <c r="CB39" s="41" t="e">
        <f t="shared" si="39"/>
        <v>#REF!</v>
      </c>
      <c r="CC39" s="41" t="e">
        <f t="shared" si="39"/>
        <v>#REF!</v>
      </c>
      <c r="CD39" s="41" t="e">
        <f t="shared" si="40"/>
        <v>#REF!</v>
      </c>
      <c r="CE39" s="41" t="e">
        <f t="shared" si="40"/>
        <v>#REF!</v>
      </c>
      <c r="CF39" s="41" t="e">
        <f t="shared" si="40"/>
        <v>#REF!</v>
      </c>
      <c r="CG39" s="41" t="e">
        <f t="shared" si="40"/>
        <v>#REF!</v>
      </c>
      <c r="CH39" s="41" t="e">
        <f t="shared" si="40"/>
        <v>#REF!</v>
      </c>
      <c r="CI39" s="41" t="e">
        <f t="shared" si="40"/>
        <v>#REF!</v>
      </c>
      <c r="CJ39" s="41" t="e">
        <f t="shared" si="40"/>
        <v>#REF!</v>
      </c>
      <c r="CK39" s="41" t="e">
        <f t="shared" si="40"/>
        <v>#REF!</v>
      </c>
      <c r="CL39" s="41" t="e">
        <f t="shared" si="40"/>
        <v>#REF!</v>
      </c>
      <c r="CM39" s="41" t="e">
        <f t="shared" si="40"/>
        <v>#REF!</v>
      </c>
      <c r="CN39" s="41" t="e">
        <f t="shared" si="40"/>
        <v>#REF!</v>
      </c>
      <c r="CO39" s="41" t="e">
        <f t="shared" si="40"/>
        <v>#REF!</v>
      </c>
      <c r="CP39" s="41" t="e">
        <f t="shared" si="40"/>
        <v>#REF!</v>
      </c>
      <c r="CQ39" s="41" t="e">
        <f t="shared" si="40"/>
        <v>#REF!</v>
      </c>
      <c r="CR39" s="41" t="e">
        <f t="shared" si="40"/>
        <v>#REF!</v>
      </c>
      <c r="CS39" s="41" t="e">
        <f t="shared" si="40"/>
        <v>#REF!</v>
      </c>
      <c r="CT39" s="41" t="e">
        <f t="shared" si="34"/>
        <v>#REF!</v>
      </c>
      <c r="CU39" s="41" t="e">
        <f t="shared" si="34"/>
        <v>#REF!</v>
      </c>
      <c r="CV39" s="41" t="e">
        <f t="shared" si="34"/>
        <v>#REF!</v>
      </c>
      <c r="CW39" s="41" t="e">
        <f t="shared" si="34"/>
        <v>#REF!</v>
      </c>
      <c r="CX39" s="41" t="e">
        <f t="shared" si="34"/>
        <v>#REF!</v>
      </c>
      <c r="CY39" s="41" t="e">
        <f t="shared" si="34"/>
        <v>#REF!</v>
      </c>
      <c r="CZ39" s="41" t="e">
        <f t="shared" si="34"/>
        <v>#REF!</v>
      </c>
      <c r="DA39" s="41" t="e">
        <f t="shared" si="34"/>
        <v>#REF!</v>
      </c>
      <c r="DB39" s="41" t="e">
        <f t="shared" si="34"/>
        <v>#REF!</v>
      </c>
      <c r="DC39" s="41" t="e">
        <f t="shared" si="34"/>
        <v>#REF!</v>
      </c>
      <c r="DD39" s="41" t="e">
        <f t="shared" si="34"/>
        <v>#REF!</v>
      </c>
      <c r="DE39" s="41" t="e">
        <f t="shared" si="34"/>
        <v>#REF!</v>
      </c>
      <c r="DF39" s="41" t="e">
        <f t="shared" si="34"/>
        <v>#REF!</v>
      </c>
      <c r="DG39" s="41" t="e">
        <f t="shared" si="34"/>
        <v>#REF!</v>
      </c>
      <c r="DH39" s="41" t="e">
        <f t="shared" si="34"/>
        <v>#REF!</v>
      </c>
      <c r="DI39" s="41" t="e">
        <f t="shared" si="34"/>
        <v>#REF!</v>
      </c>
      <c r="DJ39" s="41" t="e">
        <f t="shared" si="41"/>
        <v>#REF!</v>
      </c>
      <c r="DK39" s="41" t="e">
        <f t="shared" si="41"/>
        <v>#REF!</v>
      </c>
      <c r="DL39" s="41" t="e">
        <f t="shared" si="41"/>
        <v>#REF!</v>
      </c>
      <c r="DM39" s="41" t="e">
        <f t="shared" si="41"/>
        <v>#REF!</v>
      </c>
      <c r="DN39" s="41" t="e">
        <f t="shared" si="41"/>
        <v>#REF!</v>
      </c>
      <c r="DO39" s="41" t="e">
        <f t="shared" si="41"/>
        <v>#REF!</v>
      </c>
      <c r="DP39" s="41" t="e">
        <f t="shared" si="41"/>
        <v>#REF!</v>
      </c>
      <c r="DQ39" s="41" t="e">
        <f t="shared" si="41"/>
        <v>#REF!</v>
      </c>
      <c r="DR39" s="41" t="e">
        <f t="shared" si="41"/>
        <v>#REF!</v>
      </c>
      <c r="DS39" s="41" t="e">
        <f t="shared" si="41"/>
        <v>#REF!</v>
      </c>
      <c r="DT39" s="41" t="e">
        <f t="shared" si="41"/>
        <v>#REF!</v>
      </c>
      <c r="DU39" s="41" t="e">
        <f t="shared" si="41"/>
        <v>#REF!</v>
      </c>
      <c r="DV39" s="41" t="e">
        <f t="shared" si="41"/>
        <v>#REF!</v>
      </c>
      <c r="DW39" s="41" t="e">
        <f t="shared" si="41"/>
        <v>#REF!</v>
      </c>
      <c r="DX39" s="41" t="e">
        <f t="shared" si="41"/>
        <v>#REF!</v>
      </c>
      <c r="DY39" s="41" t="e">
        <f t="shared" si="41"/>
        <v>#REF!</v>
      </c>
      <c r="DZ39" s="41" t="e">
        <f t="shared" si="35"/>
        <v>#REF!</v>
      </c>
      <c r="EA39" s="41" t="e">
        <f t="shared" si="35"/>
        <v>#REF!</v>
      </c>
      <c r="EB39" s="41" t="e">
        <f t="shared" si="35"/>
        <v>#REF!</v>
      </c>
      <c r="EC39" s="41" t="e">
        <f t="shared" si="35"/>
        <v>#REF!</v>
      </c>
      <c r="ED39" s="41" t="e">
        <f t="shared" si="35"/>
        <v>#REF!</v>
      </c>
      <c r="EE39" s="41" t="e">
        <f t="shared" si="35"/>
        <v>#REF!</v>
      </c>
      <c r="EF39" s="41" t="e">
        <f t="shared" si="35"/>
        <v>#REF!</v>
      </c>
      <c r="EG39" s="41" t="e">
        <f t="shared" si="35"/>
        <v>#REF!</v>
      </c>
      <c r="EH39" s="41" t="e">
        <f t="shared" si="35"/>
        <v>#REF!</v>
      </c>
      <c r="EI39" s="41" t="e">
        <f t="shared" si="35"/>
        <v>#REF!</v>
      </c>
      <c r="EJ39" s="41" t="e">
        <f t="shared" si="35"/>
        <v>#REF!</v>
      </c>
      <c r="EK39" s="41" t="e">
        <f t="shared" si="35"/>
        <v>#REF!</v>
      </c>
      <c r="EL39" s="41" t="e">
        <f t="shared" si="35"/>
        <v>#REF!</v>
      </c>
      <c r="EM39" s="41" t="e">
        <f t="shared" si="35"/>
        <v>#REF!</v>
      </c>
      <c r="EN39" s="41" t="e">
        <f t="shared" si="35"/>
        <v>#REF!</v>
      </c>
      <c r="EO39" s="41" t="e">
        <f t="shared" si="35"/>
        <v>#REF!</v>
      </c>
      <c r="EP39" s="41" t="e">
        <f t="shared" si="42"/>
        <v>#REF!</v>
      </c>
      <c r="EQ39" s="41" t="e">
        <f t="shared" si="42"/>
        <v>#REF!</v>
      </c>
      <c r="ER39" s="41" t="e">
        <f t="shared" si="42"/>
        <v>#REF!</v>
      </c>
      <c r="ES39" s="41" t="e">
        <f t="shared" si="42"/>
        <v>#REF!</v>
      </c>
      <c r="ET39" s="41" t="e">
        <f t="shared" si="42"/>
        <v>#REF!</v>
      </c>
      <c r="EU39" s="41" t="e">
        <f t="shared" si="42"/>
        <v>#REF!</v>
      </c>
      <c r="EV39" s="41" t="e">
        <f t="shared" si="42"/>
        <v>#REF!</v>
      </c>
      <c r="EW39" s="41" t="e">
        <f t="shared" si="42"/>
        <v>#REF!</v>
      </c>
      <c r="EX39" s="41" t="e">
        <f t="shared" si="42"/>
        <v>#REF!</v>
      </c>
      <c r="EY39" s="41" t="e">
        <f t="shared" si="42"/>
        <v>#REF!</v>
      </c>
      <c r="EZ39" s="41" t="e">
        <f t="shared" si="42"/>
        <v>#REF!</v>
      </c>
      <c r="FA39" s="41" t="e">
        <f t="shared" si="42"/>
        <v>#REF!</v>
      </c>
      <c r="FB39" s="41" t="e">
        <f t="shared" si="42"/>
        <v>#REF!</v>
      </c>
      <c r="FC39" s="41" t="e">
        <f t="shared" si="42"/>
        <v>#REF!</v>
      </c>
      <c r="FD39" s="41" t="e">
        <f t="shared" si="42"/>
        <v>#REF!</v>
      </c>
      <c r="FE39" s="41" t="e">
        <f t="shared" si="42"/>
        <v>#REF!</v>
      </c>
      <c r="FF39" s="41" t="e">
        <f t="shared" si="36"/>
        <v>#REF!</v>
      </c>
      <c r="FG39" s="41" t="e">
        <f t="shared" si="36"/>
        <v>#REF!</v>
      </c>
      <c r="FH39" s="41" t="e">
        <f t="shared" si="36"/>
        <v>#REF!</v>
      </c>
      <c r="FI39" s="41" t="e">
        <f t="shared" si="36"/>
        <v>#REF!</v>
      </c>
      <c r="FJ39" s="41" t="e">
        <f t="shared" si="36"/>
        <v>#REF!</v>
      </c>
      <c r="FK39" s="41" t="e">
        <f t="shared" si="36"/>
        <v>#REF!</v>
      </c>
      <c r="FL39" s="41" t="e">
        <f t="shared" si="36"/>
        <v>#REF!</v>
      </c>
      <c r="FM39" s="41" t="e">
        <f t="shared" si="36"/>
        <v>#REF!</v>
      </c>
      <c r="FN39" s="41" t="e">
        <f t="shared" si="36"/>
        <v>#REF!</v>
      </c>
      <c r="FO39" s="41" t="e">
        <f t="shared" si="36"/>
        <v>#REF!</v>
      </c>
      <c r="FP39" s="41" t="e">
        <f t="shared" si="36"/>
        <v>#REF!</v>
      </c>
      <c r="FQ39" s="41" t="e">
        <f t="shared" si="36"/>
        <v>#REF!</v>
      </c>
      <c r="FR39" s="41" t="e">
        <f t="shared" si="36"/>
        <v>#REF!</v>
      </c>
      <c r="FS39" s="41" t="e">
        <f t="shared" si="36"/>
        <v>#REF!</v>
      </c>
      <c r="FT39" s="41" t="e">
        <f t="shared" si="36"/>
        <v>#REF!</v>
      </c>
      <c r="FU39" s="41" t="e">
        <f t="shared" si="36"/>
        <v>#REF!</v>
      </c>
      <c r="FV39" s="41" t="e">
        <f t="shared" si="43"/>
        <v>#REF!</v>
      </c>
      <c r="FW39" s="41" t="e">
        <f t="shared" si="43"/>
        <v>#REF!</v>
      </c>
      <c r="FX39" s="41" t="e">
        <f t="shared" si="43"/>
        <v>#REF!</v>
      </c>
      <c r="FY39" s="41" t="e">
        <f t="shared" si="43"/>
        <v>#REF!</v>
      </c>
      <c r="FZ39" s="41" t="e">
        <f t="shared" si="43"/>
        <v>#REF!</v>
      </c>
      <c r="GA39" s="41" t="e">
        <f t="shared" si="43"/>
        <v>#REF!</v>
      </c>
      <c r="GB39" s="41" t="e">
        <f t="shared" si="43"/>
        <v>#REF!</v>
      </c>
      <c r="GC39" s="41" t="e">
        <f t="shared" si="43"/>
        <v>#REF!</v>
      </c>
      <c r="GD39" s="41" t="e">
        <f t="shared" si="43"/>
        <v>#REF!</v>
      </c>
      <c r="GE39" s="41" t="e">
        <f t="shared" si="43"/>
        <v>#REF!</v>
      </c>
      <c r="GF39" s="41" t="e">
        <f t="shared" si="43"/>
        <v>#REF!</v>
      </c>
      <c r="GG39" s="41" t="e">
        <f t="shared" si="43"/>
        <v>#REF!</v>
      </c>
      <c r="GH39" s="41" t="e">
        <f t="shared" si="43"/>
        <v>#REF!</v>
      </c>
      <c r="GI39" s="41" t="e">
        <f t="shared" si="43"/>
        <v>#REF!</v>
      </c>
      <c r="GJ39" s="41" t="e">
        <f t="shared" si="43"/>
        <v>#REF!</v>
      </c>
      <c r="GK39" s="41" t="e">
        <f t="shared" si="43"/>
        <v>#REF!</v>
      </c>
      <c r="GL39" s="41" t="e">
        <f t="shared" si="37"/>
        <v>#REF!</v>
      </c>
      <c r="GM39" s="41" t="e">
        <f t="shared" si="37"/>
        <v>#REF!</v>
      </c>
      <c r="GN39" s="41" t="e">
        <f t="shared" si="37"/>
        <v>#REF!</v>
      </c>
      <c r="GO39" s="41" t="e">
        <f t="shared" si="37"/>
        <v>#REF!</v>
      </c>
      <c r="GP39" s="41" t="e">
        <f t="shared" si="37"/>
        <v>#REF!</v>
      </c>
      <c r="GQ39" s="41" t="e">
        <f t="shared" si="37"/>
        <v>#REF!</v>
      </c>
      <c r="GR39" s="41" t="e">
        <f t="shared" si="37"/>
        <v>#REF!</v>
      </c>
      <c r="GS39" s="41" t="e">
        <f t="shared" si="37"/>
        <v>#REF!</v>
      </c>
      <c r="GT39" s="41" t="e">
        <f t="shared" si="37"/>
        <v>#REF!</v>
      </c>
      <c r="GU39" s="41" t="e">
        <f t="shared" si="37"/>
        <v>#REF!</v>
      </c>
      <c r="GV39" s="41" t="e">
        <f t="shared" si="37"/>
        <v>#REF!</v>
      </c>
      <c r="GW39" s="41" t="e">
        <f t="shared" si="37"/>
        <v>#REF!</v>
      </c>
      <c r="GX39" s="41" t="e">
        <f t="shared" si="37"/>
        <v>#REF!</v>
      </c>
      <c r="GY39" s="41" t="e">
        <f t="shared" si="37"/>
        <v>#REF!</v>
      </c>
      <c r="GZ39" s="41" t="e">
        <f t="shared" si="37"/>
        <v>#REF!</v>
      </c>
      <c r="HA39" s="41" t="e">
        <f t="shared" si="37"/>
        <v>#REF!</v>
      </c>
      <c r="HB39" s="41" t="e">
        <f t="shared" si="44"/>
        <v>#REF!</v>
      </c>
      <c r="HC39" s="41" t="e">
        <f t="shared" si="44"/>
        <v>#REF!</v>
      </c>
      <c r="HD39" s="41" t="e">
        <f t="shared" si="44"/>
        <v>#REF!</v>
      </c>
      <c r="HE39" s="41" t="e">
        <f t="shared" si="44"/>
        <v>#REF!</v>
      </c>
      <c r="HF39" s="41" t="e">
        <f t="shared" si="44"/>
        <v>#REF!</v>
      </c>
      <c r="HG39" s="41" t="e">
        <f t="shared" si="44"/>
        <v>#REF!</v>
      </c>
      <c r="HH39" s="41" t="e">
        <f t="shared" si="44"/>
        <v>#REF!</v>
      </c>
      <c r="HI39" s="41" t="e">
        <f t="shared" si="44"/>
        <v>#REF!</v>
      </c>
      <c r="HJ39" s="41" t="e">
        <f t="shared" si="44"/>
        <v>#REF!</v>
      </c>
    </row>
    <row r="40" spans="1:218" ht="14.4" x14ac:dyDescent="0.3">
      <c r="A40" s="42">
        <v>37</v>
      </c>
      <c r="B40" s="43" t="e">
        <f>'CMM2 - AUX CALC'!$AL$67</f>
        <v>#REF!</v>
      </c>
      <c r="AM40" s="41" t="e">
        <f>$B40/(_xlfn.SINGLE(PrazoConcessao)*12-AM$3+1)</f>
        <v>#REF!</v>
      </c>
      <c r="AN40" s="41" t="e">
        <f t="shared" si="38"/>
        <v>#REF!</v>
      </c>
      <c r="AO40" s="41" t="e">
        <f t="shared" si="38"/>
        <v>#REF!</v>
      </c>
      <c r="AP40" s="41" t="e">
        <f t="shared" si="38"/>
        <v>#REF!</v>
      </c>
      <c r="AQ40" s="41" t="e">
        <f t="shared" si="38"/>
        <v>#REF!</v>
      </c>
      <c r="AR40" s="41" t="e">
        <f t="shared" si="38"/>
        <v>#REF!</v>
      </c>
      <c r="AS40" s="41" t="e">
        <f t="shared" si="38"/>
        <v>#REF!</v>
      </c>
      <c r="AT40" s="41" t="e">
        <f t="shared" si="38"/>
        <v>#REF!</v>
      </c>
      <c r="AU40" s="41" t="e">
        <f t="shared" si="38"/>
        <v>#REF!</v>
      </c>
      <c r="AV40" s="41" t="e">
        <f t="shared" si="38"/>
        <v>#REF!</v>
      </c>
      <c r="AW40" s="41" t="e">
        <f t="shared" si="38"/>
        <v>#REF!</v>
      </c>
      <c r="AX40" s="41" t="e">
        <f t="shared" si="38"/>
        <v>#REF!</v>
      </c>
      <c r="AY40" s="41" t="e">
        <f t="shared" si="38"/>
        <v>#REF!</v>
      </c>
      <c r="AZ40" s="41" t="e">
        <f t="shared" si="45"/>
        <v>#REF!</v>
      </c>
      <c r="BA40" s="41" t="e">
        <f t="shared" si="45"/>
        <v>#REF!</v>
      </c>
      <c r="BB40" s="41" t="e">
        <f t="shared" si="45"/>
        <v>#REF!</v>
      </c>
      <c r="BC40" s="41" t="e">
        <f t="shared" si="45"/>
        <v>#REF!</v>
      </c>
      <c r="BD40" s="41" t="e">
        <f t="shared" si="45"/>
        <v>#REF!</v>
      </c>
      <c r="BE40" s="41" t="e">
        <f t="shared" si="45"/>
        <v>#REF!</v>
      </c>
      <c r="BF40" s="41" t="e">
        <f t="shared" si="45"/>
        <v>#REF!</v>
      </c>
      <c r="BG40" s="41" t="e">
        <f t="shared" si="45"/>
        <v>#REF!</v>
      </c>
      <c r="BH40" s="41" t="e">
        <f t="shared" si="45"/>
        <v>#REF!</v>
      </c>
      <c r="BI40" s="41" t="e">
        <f t="shared" si="45"/>
        <v>#REF!</v>
      </c>
      <c r="BJ40" s="41" t="e">
        <f t="shared" si="45"/>
        <v>#REF!</v>
      </c>
      <c r="BK40" s="41" t="e">
        <f t="shared" si="45"/>
        <v>#REF!</v>
      </c>
      <c r="BL40" s="41" t="e">
        <f t="shared" si="45"/>
        <v>#REF!</v>
      </c>
      <c r="BM40" s="41" t="e">
        <f t="shared" si="45"/>
        <v>#REF!</v>
      </c>
      <c r="BN40" s="41" t="e">
        <f t="shared" si="39"/>
        <v>#REF!</v>
      </c>
      <c r="BO40" s="41" t="e">
        <f t="shared" si="39"/>
        <v>#REF!</v>
      </c>
      <c r="BP40" s="41" t="e">
        <f t="shared" si="39"/>
        <v>#REF!</v>
      </c>
      <c r="BQ40" s="41" t="e">
        <f t="shared" si="39"/>
        <v>#REF!</v>
      </c>
      <c r="BR40" s="41" t="e">
        <f t="shared" si="39"/>
        <v>#REF!</v>
      </c>
      <c r="BS40" s="41" t="e">
        <f t="shared" si="39"/>
        <v>#REF!</v>
      </c>
      <c r="BT40" s="41" t="e">
        <f t="shared" si="39"/>
        <v>#REF!</v>
      </c>
      <c r="BU40" s="41" t="e">
        <f t="shared" si="39"/>
        <v>#REF!</v>
      </c>
      <c r="BV40" s="41" t="e">
        <f t="shared" si="39"/>
        <v>#REF!</v>
      </c>
      <c r="BW40" s="41" t="e">
        <f t="shared" si="39"/>
        <v>#REF!</v>
      </c>
      <c r="BX40" s="41" t="e">
        <f t="shared" si="39"/>
        <v>#REF!</v>
      </c>
      <c r="BY40" s="41" t="e">
        <f t="shared" si="39"/>
        <v>#REF!</v>
      </c>
      <c r="BZ40" s="41" t="e">
        <f t="shared" si="39"/>
        <v>#REF!</v>
      </c>
      <c r="CA40" s="41" t="e">
        <f t="shared" si="39"/>
        <v>#REF!</v>
      </c>
      <c r="CB40" s="41" t="e">
        <f t="shared" si="39"/>
        <v>#REF!</v>
      </c>
      <c r="CC40" s="41" t="e">
        <f t="shared" si="39"/>
        <v>#REF!</v>
      </c>
      <c r="CD40" s="41" t="e">
        <f t="shared" si="40"/>
        <v>#REF!</v>
      </c>
      <c r="CE40" s="41" t="e">
        <f t="shared" si="40"/>
        <v>#REF!</v>
      </c>
      <c r="CF40" s="41" t="e">
        <f t="shared" si="40"/>
        <v>#REF!</v>
      </c>
      <c r="CG40" s="41" t="e">
        <f t="shared" si="40"/>
        <v>#REF!</v>
      </c>
      <c r="CH40" s="41" t="e">
        <f t="shared" si="40"/>
        <v>#REF!</v>
      </c>
      <c r="CI40" s="41" t="e">
        <f t="shared" si="40"/>
        <v>#REF!</v>
      </c>
      <c r="CJ40" s="41" t="e">
        <f t="shared" si="40"/>
        <v>#REF!</v>
      </c>
      <c r="CK40" s="41" t="e">
        <f t="shared" si="40"/>
        <v>#REF!</v>
      </c>
      <c r="CL40" s="41" t="e">
        <f t="shared" si="40"/>
        <v>#REF!</v>
      </c>
      <c r="CM40" s="41" t="e">
        <f t="shared" si="40"/>
        <v>#REF!</v>
      </c>
      <c r="CN40" s="41" t="e">
        <f t="shared" si="40"/>
        <v>#REF!</v>
      </c>
      <c r="CO40" s="41" t="e">
        <f t="shared" si="40"/>
        <v>#REF!</v>
      </c>
      <c r="CP40" s="41" t="e">
        <f t="shared" si="40"/>
        <v>#REF!</v>
      </c>
      <c r="CQ40" s="41" t="e">
        <f t="shared" si="40"/>
        <v>#REF!</v>
      </c>
      <c r="CR40" s="41" t="e">
        <f t="shared" si="40"/>
        <v>#REF!</v>
      </c>
      <c r="CS40" s="41" t="e">
        <f t="shared" si="40"/>
        <v>#REF!</v>
      </c>
      <c r="CT40" s="41" t="e">
        <f t="shared" si="34"/>
        <v>#REF!</v>
      </c>
      <c r="CU40" s="41" t="e">
        <f t="shared" si="34"/>
        <v>#REF!</v>
      </c>
      <c r="CV40" s="41" t="e">
        <f t="shared" si="34"/>
        <v>#REF!</v>
      </c>
      <c r="CW40" s="41" t="e">
        <f t="shared" si="34"/>
        <v>#REF!</v>
      </c>
      <c r="CX40" s="41" t="e">
        <f t="shared" si="34"/>
        <v>#REF!</v>
      </c>
      <c r="CY40" s="41" t="e">
        <f t="shared" si="34"/>
        <v>#REF!</v>
      </c>
      <c r="CZ40" s="41" t="e">
        <f t="shared" si="34"/>
        <v>#REF!</v>
      </c>
      <c r="DA40" s="41" t="e">
        <f t="shared" si="34"/>
        <v>#REF!</v>
      </c>
      <c r="DB40" s="41" t="e">
        <f t="shared" si="34"/>
        <v>#REF!</v>
      </c>
      <c r="DC40" s="41" t="e">
        <f t="shared" si="34"/>
        <v>#REF!</v>
      </c>
      <c r="DD40" s="41" t="e">
        <f t="shared" si="34"/>
        <v>#REF!</v>
      </c>
      <c r="DE40" s="41" t="e">
        <f t="shared" si="34"/>
        <v>#REF!</v>
      </c>
      <c r="DF40" s="41" t="e">
        <f t="shared" si="34"/>
        <v>#REF!</v>
      </c>
      <c r="DG40" s="41" t="e">
        <f t="shared" si="34"/>
        <v>#REF!</v>
      </c>
      <c r="DH40" s="41" t="e">
        <f t="shared" si="34"/>
        <v>#REF!</v>
      </c>
      <c r="DI40" s="41" t="e">
        <f t="shared" si="34"/>
        <v>#REF!</v>
      </c>
      <c r="DJ40" s="41" t="e">
        <f t="shared" si="41"/>
        <v>#REF!</v>
      </c>
      <c r="DK40" s="41" t="e">
        <f t="shared" si="41"/>
        <v>#REF!</v>
      </c>
      <c r="DL40" s="41" t="e">
        <f t="shared" si="41"/>
        <v>#REF!</v>
      </c>
      <c r="DM40" s="41" t="e">
        <f t="shared" si="41"/>
        <v>#REF!</v>
      </c>
      <c r="DN40" s="41" t="e">
        <f t="shared" si="41"/>
        <v>#REF!</v>
      </c>
      <c r="DO40" s="41" t="e">
        <f t="shared" si="41"/>
        <v>#REF!</v>
      </c>
      <c r="DP40" s="41" t="e">
        <f t="shared" si="41"/>
        <v>#REF!</v>
      </c>
      <c r="DQ40" s="41" t="e">
        <f t="shared" si="41"/>
        <v>#REF!</v>
      </c>
      <c r="DR40" s="41" t="e">
        <f t="shared" si="41"/>
        <v>#REF!</v>
      </c>
      <c r="DS40" s="41" t="e">
        <f t="shared" si="41"/>
        <v>#REF!</v>
      </c>
      <c r="DT40" s="41" t="e">
        <f t="shared" si="41"/>
        <v>#REF!</v>
      </c>
      <c r="DU40" s="41" t="e">
        <f t="shared" si="41"/>
        <v>#REF!</v>
      </c>
      <c r="DV40" s="41" t="e">
        <f t="shared" si="41"/>
        <v>#REF!</v>
      </c>
      <c r="DW40" s="41" t="e">
        <f t="shared" si="41"/>
        <v>#REF!</v>
      </c>
      <c r="DX40" s="41" t="e">
        <f t="shared" si="41"/>
        <v>#REF!</v>
      </c>
      <c r="DY40" s="41" t="e">
        <f t="shared" si="41"/>
        <v>#REF!</v>
      </c>
      <c r="DZ40" s="41" t="e">
        <f t="shared" si="35"/>
        <v>#REF!</v>
      </c>
      <c r="EA40" s="41" t="e">
        <f t="shared" si="35"/>
        <v>#REF!</v>
      </c>
      <c r="EB40" s="41" t="e">
        <f t="shared" si="35"/>
        <v>#REF!</v>
      </c>
      <c r="EC40" s="41" t="e">
        <f t="shared" si="35"/>
        <v>#REF!</v>
      </c>
      <c r="ED40" s="41" t="e">
        <f t="shared" si="35"/>
        <v>#REF!</v>
      </c>
      <c r="EE40" s="41" t="e">
        <f t="shared" si="35"/>
        <v>#REF!</v>
      </c>
      <c r="EF40" s="41" t="e">
        <f t="shared" si="35"/>
        <v>#REF!</v>
      </c>
      <c r="EG40" s="41" t="e">
        <f t="shared" si="35"/>
        <v>#REF!</v>
      </c>
      <c r="EH40" s="41" t="e">
        <f t="shared" si="35"/>
        <v>#REF!</v>
      </c>
      <c r="EI40" s="41" t="e">
        <f t="shared" si="35"/>
        <v>#REF!</v>
      </c>
      <c r="EJ40" s="41" t="e">
        <f t="shared" si="35"/>
        <v>#REF!</v>
      </c>
      <c r="EK40" s="41" t="e">
        <f t="shared" si="35"/>
        <v>#REF!</v>
      </c>
      <c r="EL40" s="41" t="e">
        <f t="shared" si="35"/>
        <v>#REF!</v>
      </c>
      <c r="EM40" s="41" t="e">
        <f t="shared" si="35"/>
        <v>#REF!</v>
      </c>
      <c r="EN40" s="41" t="e">
        <f t="shared" si="35"/>
        <v>#REF!</v>
      </c>
      <c r="EO40" s="41" t="e">
        <f t="shared" si="35"/>
        <v>#REF!</v>
      </c>
      <c r="EP40" s="41" t="e">
        <f t="shared" si="42"/>
        <v>#REF!</v>
      </c>
      <c r="EQ40" s="41" t="e">
        <f t="shared" si="42"/>
        <v>#REF!</v>
      </c>
      <c r="ER40" s="41" t="e">
        <f t="shared" si="42"/>
        <v>#REF!</v>
      </c>
      <c r="ES40" s="41" t="e">
        <f t="shared" si="42"/>
        <v>#REF!</v>
      </c>
      <c r="ET40" s="41" t="e">
        <f t="shared" si="42"/>
        <v>#REF!</v>
      </c>
      <c r="EU40" s="41" t="e">
        <f t="shared" si="42"/>
        <v>#REF!</v>
      </c>
      <c r="EV40" s="41" t="e">
        <f t="shared" si="42"/>
        <v>#REF!</v>
      </c>
      <c r="EW40" s="41" t="e">
        <f t="shared" si="42"/>
        <v>#REF!</v>
      </c>
      <c r="EX40" s="41" t="e">
        <f t="shared" si="42"/>
        <v>#REF!</v>
      </c>
      <c r="EY40" s="41" t="e">
        <f t="shared" si="42"/>
        <v>#REF!</v>
      </c>
      <c r="EZ40" s="41" t="e">
        <f t="shared" si="42"/>
        <v>#REF!</v>
      </c>
      <c r="FA40" s="41" t="e">
        <f t="shared" si="42"/>
        <v>#REF!</v>
      </c>
      <c r="FB40" s="41" t="e">
        <f t="shared" si="42"/>
        <v>#REF!</v>
      </c>
      <c r="FC40" s="41" t="e">
        <f t="shared" si="42"/>
        <v>#REF!</v>
      </c>
      <c r="FD40" s="41" t="e">
        <f t="shared" si="42"/>
        <v>#REF!</v>
      </c>
      <c r="FE40" s="41" t="e">
        <f t="shared" si="42"/>
        <v>#REF!</v>
      </c>
      <c r="FF40" s="41" t="e">
        <f t="shared" si="36"/>
        <v>#REF!</v>
      </c>
      <c r="FG40" s="41" t="e">
        <f t="shared" si="36"/>
        <v>#REF!</v>
      </c>
      <c r="FH40" s="41" t="e">
        <f t="shared" si="36"/>
        <v>#REF!</v>
      </c>
      <c r="FI40" s="41" t="e">
        <f t="shared" si="36"/>
        <v>#REF!</v>
      </c>
      <c r="FJ40" s="41" t="e">
        <f t="shared" si="36"/>
        <v>#REF!</v>
      </c>
      <c r="FK40" s="41" t="e">
        <f t="shared" si="36"/>
        <v>#REF!</v>
      </c>
      <c r="FL40" s="41" t="e">
        <f t="shared" si="36"/>
        <v>#REF!</v>
      </c>
      <c r="FM40" s="41" t="e">
        <f t="shared" si="36"/>
        <v>#REF!</v>
      </c>
      <c r="FN40" s="41" t="e">
        <f t="shared" si="36"/>
        <v>#REF!</v>
      </c>
      <c r="FO40" s="41" t="e">
        <f t="shared" si="36"/>
        <v>#REF!</v>
      </c>
      <c r="FP40" s="41" t="e">
        <f t="shared" si="36"/>
        <v>#REF!</v>
      </c>
      <c r="FQ40" s="41" t="e">
        <f t="shared" si="36"/>
        <v>#REF!</v>
      </c>
      <c r="FR40" s="41" t="e">
        <f t="shared" si="36"/>
        <v>#REF!</v>
      </c>
      <c r="FS40" s="41" t="e">
        <f t="shared" si="36"/>
        <v>#REF!</v>
      </c>
      <c r="FT40" s="41" t="e">
        <f t="shared" si="36"/>
        <v>#REF!</v>
      </c>
      <c r="FU40" s="41" t="e">
        <f t="shared" si="36"/>
        <v>#REF!</v>
      </c>
      <c r="FV40" s="41" t="e">
        <f t="shared" si="43"/>
        <v>#REF!</v>
      </c>
      <c r="FW40" s="41" t="e">
        <f t="shared" si="43"/>
        <v>#REF!</v>
      </c>
      <c r="FX40" s="41" t="e">
        <f t="shared" si="43"/>
        <v>#REF!</v>
      </c>
      <c r="FY40" s="41" t="e">
        <f t="shared" si="43"/>
        <v>#REF!</v>
      </c>
      <c r="FZ40" s="41" t="e">
        <f t="shared" si="43"/>
        <v>#REF!</v>
      </c>
      <c r="GA40" s="41" t="e">
        <f t="shared" si="43"/>
        <v>#REF!</v>
      </c>
      <c r="GB40" s="41" t="e">
        <f t="shared" si="43"/>
        <v>#REF!</v>
      </c>
      <c r="GC40" s="41" t="e">
        <f t="shared" si="43"/>
        <v>#REF!</v>
      </c>
      <c r="GD40" s="41" t="e">
        <f t="shared" si="43"/>
        <v>#REF!</v>
      </c>
      <c r="GE40" s="41" t="e">
        <f t="shared" si="43"/>
        <v>#REF!</v>
      </c>
      <c r="GF40" s="41" t="e">
        <f t="shared" si="43"/>
        <v>#REF!</v>
      </c>
      <c r="GG40" s="41" t="e">
        <f t="shared" si="43"/>
        <v>#REF!</v>
      </c>
      <c r="GH40" s="41" t="e">
        <f t="shared" si="43"/>
        <v>#REF!</v>
      </c>
      <c r="GI40" s="41" t="e">
        <f t="shared" si="43"/>
        <v>#REF!</v>
      </c>
      <c r="GJ40" s="41" t="e">
        <f t="shared" si="43"/>
        <v>#REF!</v>
      </c>
      <c r="GK40" s="41" t="e">
        <f t="shared" si="43"/>
        <v>#REF!</v>
      </c>
      <c r="GL40" s="41" t="e">
        <f t="shared" si="37"/>
        <v>#REF!</v>
      </c>
      <c r="GM40" s="41" t="e">
        <f t="shared" si="37"/>
        <v>#REF!</v>
      </c>
      <c r="GN40" s="41" t="e">
        <f t="shared" si="37"/>
        <v>#REF!</v>
      </c>
      <c r="GO40" s="41" t="e">
        <f t="shared" si="37"/>
        <v>#REF!</v>
      </c>
      <c r="GP40" s="41" t="e">
        <f t="shared" si="37"/>
        <v>#REF!</v>
      </c>
      <c r="GQ40" s="41" t="e">
        <f t="shared" si="37"/>
        <v>#REF!</v>
      </c>
      <c r="GR40" s="41" t="e">
        <f t="shared" si="37"/>
        <v>#REF!</v>
      </c>
      <c r="GS40" s="41" t="e">
        <f t="shared" si="37"/>
        <v>#REF!</v>
      </c>
      <c r="GT40" s="41" t="e">
        <f t="shared" si="37"/>
        <v>#REF!</v>
      </c>
      <c r="GU40" s="41" t="e">
        <f t="shared" si="37"/>
        <v>#REF!</v>
      </c>
      <c r="GV40" s="41" t="e">
        <f t="shared" si="37"/>
        <v>#REF!</v>
      </c>
      <c r="GW40" s="41" t="e">
        <f t="shared" si="37"/>
        <v>#REF!</v>
      </c>
      <c r="GX40" s="41" t="e">
        <f t="shared" si="37"/>
        <v>#REF!</v>
      </c>
      <c r="GY40" s="41" t="e">
        <f t="shared" si="37"/>
        <v>#REF!</v>
      </c>
      <c r="GZ40" s="41" t="e">
        <f t="shared" si="37"/>
        <v>#REF!</v>
      </c>
      <c r="HA40" s="41" t="e">
        <f t="shared" si="37"/>
        <v>#REF!</v>
      </c>
      <c r="HB40" s="41" t="e">
        <f t="shared" si="44"/>
        <v>#REF!</v>
      </c>
      <c r="HC40" s="41" t="e">
        <f t="shared" si="44"/>
        <v>#REF!</v>
      </c>
      <c r="HD40" s="41" t="e">
        <f t="shared" si="44"/>
        <v>#REF!</v>
      </c>
      <c r="HE40" s="41" t="e">
        <f t="shared" si="44"/>
        <v>#REF!</v>
      </c>
      <c r="HF40" s="41" t="e">
        <f t="shared" si="44"/>
        <v>#REF!</v>
      </c>
      <c r="HG40" s="41" t="e">
        <f t="shared" si="44"/>
        <v>#REF!</v>
      </c>
      <c r="HH40" s="41" t="e">
        <f t="shared" si="44"/>
        <v>#REF!</v>
      </c>
      <c r="HI40" s="41" t="e">
        <f t="shared" si="44"/>
        <v>#REF!</v>
      </c>
      <c r="HJ40" s="41" t="e">
        <f t="shared" si="44"/>
        <v>#REF!</v>
      </c>
    </row>
    <row r="41" spans="1:218" ht="14.4" x14ac:dyDescent="0.3">
      <c r="A41" s="42">
        <v>38</v>
      </c>
      <c r="B41" s="43" t="e">
        <f>'CMM2 - AUX CALC'!$AM$67</f>
        <v>#REF!</v>
      </c>
      <c r="AN41" s="41" t="e">
        <f>$B41/(_xlfn.SINGLE(PrazoConcessao)*12-AN$3+1)</f>
        <v>#REF!</v>
      </c>
      <c r="AO41" s="41" t="e">
        <f t="shared" si="38"/>
        <v>#REF!</v>
      </c>
      <c r="AP41" s="41" t="e">
        <f t="shared" si="38"/>
        <v>#REF!</v>
      </c>
      <c r="AQ41" s="41" t="e">
        <f t="shared" si="38"/>
        <v>#REF!</v>
      </c>
      <c r="AR41" s="41" t="e">
        <f t="shared" si="38"/>
        <v>#REF!</v>
      </c>
      <c r="AS41" s="41" t="e">
        <f t="shared" si="38"/>
        <v>#REF!</v>
      </c>
      <c r="AT41" s="41" t="e">
        <f t="shared" si="38"/>
        <v>#REF!</v>
      </c>
      <c r="AU41" s="41" t="e">
        <f t="shared" si="38"/>
        <v>#REF!</v>
      </c>
      <c r="AV41" s="41" t="e">
        <f t="shared" si="38"/>
        <v>#REF!</v>
      </c>
      <c r="AW41" s="41" t="e">
        <f t="shared" si="38"/>
        <v>#REF!</v>
      </c>
      <c r="AX41" s="41" t="e">
        <f t="shared" si="38"/>
        <v>#REF!</v>
      </c>
      <c r="AY41" s="41" t="e">
        <f t="shared" si="38"/>
        <v>#REF!</v>
      </c>
      <c r="AZ41" s="41" t="e">
        <f t="shared" si="45"/>
        <v>#REF!</v>
      </c>
      <c r="BA41" s="41" t="e">
        <f t="shared" si="45"/>
        <v>#REF!</v>
      </c>
      <c r="BB41" s="41" t="e">
        <f t="shared" si="45"/>
        <v>#REF!</v>
      </c>
      <c r="BC41" s="41" t="e">
        <f t="shared" si="45"/>
        <v>#REF!</v>
      </c>
      <c r="BD41" s="41" t="e">
        <f t="shared" si="45"/>
        <v>#REF!</v>
      </c>
      <c r="BE41" s="41" t="e">
        <f t="shared" si="45"/>
        <v>#REF!</v>
      </c>
      <c r="BF41" s="41" t="e">
        <f t="shared" si="45"/>
        <v>#REF!</v>
      </c>
      <c r="BG41" s="41" t="e">
        <f t="shared" si="45"/>
        <v>#REF!</v>
      </c>
      <c r="BH41" s="41" t="e">
        <f t="shared" si="45"/>
        <v>#REF!</v>
      </c>
      <c r="BI41" s="41" t="e">
        <f t="shared" si="45"/>
        <v>#REF!</v>
      </c>
      <c r="BJ41" s="41" t="e">
        <f t="shared" si="45"/>
        <v>#REF!</v>
      </c>
      <c r="BK41" s="41" t="e">
        <f t="shared" si="45"/>
        <v>#REF!</v>
      </c>
      <c r="BL41" s="41" t="e">
        <f t="shared" si="45"/>
        <v>#REF!</v>
      </c>
      <c r="BM41" s="41" t="e">
        <f t="shared" si="45"/>
        <v>#REF!</v>
      </c>
      <c r="BN41" s="41" t="e">
        <f t="shared" si="39"/>
        <v>#REF!</v>
      </c>
      <c r="BO41" s="41" t="e">
        <f t="shared" si="39"/>
        <v>#REF!</v>
      </c>
      <c r="BP41" s="41" t="e">
        <f t="shared" si="39"/>
        <v>#REF!</v>
      </c>
      <c r="BQ41" s="41" t="e">
        <f t="shared" si="39"/>
        <v>#REF!</v>
      </c>
      <c r="BR41" s="41" t="e">
        <f t="shared" si="39"/>
        <v>#REF!</v>
      </c>
      <c r="BS41" s="41" t="e">
        <f t="shared" si="39"/>
        <v>#REF!</v>
      </c>
      <c r="BT41" s="41" t="e">
        <f t="shared" si="39"/>
        <v>#REF!</v>
      </c>
      <c r="BU41" s="41" t="e">
        <f t="shared" si="39"/>
        <v>#REF!</v>
      </c>
      <c r="BV41" s="41" t="e">
        <f t="shared" si="39"/>
        <v>#REF!</v>
      </c>
      <c r="BW41" s="41" t="e">
        <f t="shared" si="39"/>
        <v>#REF!</v>
      </c>
      <c r="BX41" s="41" t="e">
        <f t="shared" si="39"/>
        <v>#REF!</v>
      </c>
      <c r="BY41" s="41" t="e">
        <f t="shared" si="39"/>
        <v>#REF!</v>
      </c>
      <c r="BZ41" s="41" t="e">
        <f t="shared" si="39"/>
        <v>#REF!</v>
      </c>
      <c r="CA41" s="41" t="e">
        <f t="shared" si="39"/>
        <v>#REF!</v>
      </c>
      <c r="CB41" s="41" t="e">
        <f t="shared" si="39"/>
        <v>#REF!</v>
      </c>
      <c r="CC41" s="41" t="e">
        <f t="shared" si="39"/>
        <v>#REF!</v>
      </c>
      <c r="CD41" s="41" t="e">
        <f t="shared" si="40"/>
        <v>#REF!</v>
      </c>
      <c r="CE41" s="41" t="e">
        <f t="shared" si="40"/>
        <v>#REF!</v>
      </c>
      <c r="CF41" s="41" t="e">
        <f t="shared" si="40"/>
        <v>#REF!</v>
      </c>
      <c r="CG41" s="41" t="e">
        <f t="shared" si="40"/>
        <v>#REF!</v>
      </c>
      <c r="CH41" s="41" t="e">
        <f t="shared" si="40"/>
        <v>#REF!</v>
      </c>
      <c r="CI41" s="41" t="e">
        <f t="shared" si="40"/>
        <v>#REF!</v>
      </c>
      <c r="CJ41" s="41" t="e">
        <f t="shared" si="40"/>
        <v>#REF!</v>
      </c>
      <c r="CK41" s="41" t="e">
        <f t="shared" si="40"/>
        <v>#REF!</v>
      </c>
      <c r="CL41" s="41" t="e">
        <f t="shared" si="40"/>
        <v>#REF!</v>
      </c>
      <c r="CM41" s="41" t="e">
        <f t="shared" si="40"/>
        <v>#REF!</v>
      </c>
      <c r="CN41" s="41" t="e">
        <f t="shared" si="40"/>
        <v>#REF!</v>
      </c>
      <c r="CO41" s="41" t="e">
        <f t="shared" si="40"/>
        <v>#REF!</v>
      </c>
      <c r="CP41" s="41" t="e">
        <f t="shared" si="40"/>
        <v>#REF!</v>
      </c>
      <c r="CQ41" s="41" t="e">
        <f t="shared" si="40"/>
        <v>#REF!</v>
      </c>
      <c r="CR41" s="41" t="e">
        <f t="shared" si="40"/>
        <v>#REF!</v>
      </c>
      <c r="CS41" s="41" t="e">
        <f t="shared" si="40"/>
        <v>#REF!</v>
      </c>
      <c r="CT41" s="41" t="e">
        <f t="shared" si="34"/>
        <v>#REF!</v>
      </c>
      <c r="CU41" s="41" t="e">
        <f t="shared" si="34"/>
        <v>#REF!</v>
      </c>
      <c r="CV41" s="41" t="e">
        <f t="shared" si="34"/>
        <v>#REF!</v>
      </c>
      <c r="CW41" s="41" t="e">
        <f t="shared" si="34"/>
        <v>#REF!</v>
      </c>
      <c r="CX41" s="41" t="e">
        <f t="shared" si="34"/>
        <v>#REF!</v>
      </c>
      <c r="CY41" s="41" t="e">
        <f t="shared" si="34"/>
        <v>#REF!</v>
      </c>
      <c r="CZ41" s="41" t="e">
        <f t="shared" si="34"/>
        <v>#REF!</v>
      </c>
      <c r="DA41" s="41" t="e">
        <f t="shared" si="34"/>
        <v>#REF!</v>
      </c>
      <c r="DB41" s="41" t="e">
        <f t="shared" si="34"/>
        <v>#REF!</v>
      </c>
      <c r="DC41" s="41" t="e">
        <f t="shared" si="34"/>
        <v>#REF!</v>
      </c>
      <c r="DD41" s="41" t="e">
        <f t="shared" si="34"/>
        <v>#REF!</v>
      </c>
      <c r="DE41" s="41" t="e">
        <f t="shared" si="34"/>
        <v>#REF!</v>
      </c>
      <c r="DF41" s="41" t="e">
        <f t="shared" si="34"/>
        <v>#REF!</v>
      </c>
      <c r="DG41" s="41" t="e">
        <f t="shared" si="34"/>
        <v>#REF!</v>
      </c>
      <c r="DH41" s="41" t="e">
        <f t="shared" si="34"/>
        <v>#REF!</v>
      </c>
      <c r="DI41" s="41" t="e">
        <f t="shared" si="34"/>
        <v>#REF!</v>
      </c>
      <c r="DJ41" s="41" t="e">
        <f t="shared" si="41"/>
        <v>#REF!</v>
      </c>
      <c r="DK41" s="41" t="e">
        <f t="shared" si="41"/>
        <v>#REF!</v>
      </c>
      <c r="DL41" s="41" t="e">
        <f t="shared" si="41"/>
        <v>#REF!</v>
      </c>
      <c r="DM41" s="41" t="e">
        <f t="shared" si="41"/>
        <v>#REF!</v>
      </c>
      <c r="DN41" s="41" t="e">
        <f t="shared" si="41"/>
        <v>#REF!</v>
      </c>
      <c r="DO41" s="41" t="e">
        <f t="shared" si="41"/>
        <v>#REF!</v>
      </c>
      <c r="DP41" s="41" t="e">
        <f t="shared" si="41"/>
        <v>#REF!</v>
      </c>
      <c r="DQ41" s="41" t="e">
        <f t="shared" si="41"/>
        <v>#REF!</v>
      </c>
      <c r="DR41" s="41" t="e">
        <f t="shared" si="41"/>
        <v>#REF!</v>
      </c>
      <c r="DS41" s="41" t="e">
        <f t="shared" si="41"/>
        <v>#REF!</v>
      </c>
      <c r="DT41" s="41" t="e">
        <f t="shared" si="41"/>
        <v>#REF!</v>
      </c>
      <c r="DU41" s="41" t="e">
        <f t="shared" si="41"/>
        <v>#REF!</v>
      </c>
      <c r="DV41" s="41" t="e">
        <f t="shared" si="41"/>
        <v>#REF!</v>
      </c>
      <c r="DW41" s="41" t="e">
        <f t="shared" si="41"/>
        <v>#REF!</v>
      </c>
      <c r="DX41" s="41" t="e">
        <f t="shared" si="41"/>
        <v>#REF!</v>
      </c>
      <c r="DY41" s="41" t="e">
        <f t="shared" si="41"/>
        <v>#REF!</v>
      </c>
      <c r="DZ41" s="41" t="e">
        <f t="shared" si="35"/>
        <v>#REF!</v>
      </c>
      <c r="EA41" s="41" t="e">
        <f t="shared" si="35"/>
        <v>#REF!</v>
      </c>
      <c r="EB41" s="41" t="e">
        <f t="shared" si="35"/>
        <v>#REF!</v>
      </c>
      <c r="EC41" s="41" t="e">
        <f t="shared" si="35"/>
        <v>#REF!</v>
      </c>
      <c r="ED41" s="41" t="e">
        <f t="shared" si="35"/>
        <v>#REF!</v>
      </c>
      <c r="EE41" s="41" t="e">
        <f t="shared" si="35"/>
        <v>#REF!</v>
      </c>
      <c r="EF41" s="41" t="e">
        <f t="shared" si="35"/>
        <v>#REF!</v>
      </c>
      <c r="EG41" s="41" t="e">
        <f t="shared" si="35"/>
        <v>#REF!</v>
      </c>
      <c r="EH41" s="41" t="e">
        <f t="shared" si="35"/>
        <v>#REF!</v>
      </c>
      <c r="EI41" s="41" t="e">
        <f t="shared" si="35"/>
        <v>#REF!</v>
      </c>
      <c r="EJ41" s="41" t="e">
        <f t="shared" si="35"/>
        <v>#REF!</v>
      </c>
      <c r="EK41" s="41" t="e">
        <f t="shared" si="35"/>
        <v>#REF!</v>
      </c>
      <c r="EL41" s="41" t="e">
        <f t="shared" si="35"/>
        <v>#REF!</v>
      </c>
      <c r="EM41" s="41" t="e">
        <f t="shared" si="35"/>
        <v>#REF!</v>
      </c>
      <c r="EN41" s="41" t="e">
        <f t="shared" si="35"/>
        <v>#REF!</v>
      </c>
      <c r="EO41" s="41" t="e">
        <f t="shared" si="35"/>
        <v>#REF!</v>
      </c>
      <c r="EP41" s="41" t="e">
        <f t="shared" si="42"/>
        <v>#REF!</v>
      </c>
      <c r="EQ41" s="41" t="e">
        <f t="shared" si="42"/>
        <v>#REF!</v>
      </c>
      <c r="ER41" s="41" t="e">
        <f t="shared" si="42"/>
        <v>#REF!</v>
      </c>
      <c r="ES41" s="41" t="e">
        <f t="shared" si="42"/>
        <v>#REF!</v>
      </c>
      <c r="ET41" s="41" t="e">
        <f t="shared" si="42"/>
        <v>#REF!</v>
      </c>
      <c r="EU41" s="41" t="e">
        <f t="shared" si="42"/>
        <v>#REF!</v>
      </c>
      <c r="EV41" s="41" t="e">
        <f t="shared" si="42"/>
        <v>#REF!</v>
      </c>
      <c r="EW41" s="41" t="e">
        <f t="shared" si="42"/>
        <v>#REF!</v>
      </c>
      <c r="EX41" s="41" t="e">
        <f t="shared" si="42"/>
        <v>#REF!</v>
      </c>
      <c r="EY41" s="41" t="e">
        <f t="shared" si="42"/>
        <v>#REF!</v>
      </c>
      <c r="EZ41" s="41" t="e">
        <f t="shared" si="42"/>
        <v>#REF!</v>
      </c>
      <c r="FA41" s="41" t="e">
        <f t="shared" si="42"/>
        <v>#REF!</v>
      </c>
      <c r="FB41" s="41" t="e">
        <f t="shared" si="42"/>
        <v>#REF!</v>
      </c>
      <c r="FC41" s="41" t="e">
        <f t="shared" si="42"/>
        <v>#REF!</v>
      </c>
      <c r="FD41" s="41" t="e">
        <f t="shared" si="42"/>
        <v>#REF!</v>
      </c>
      <c r="FE41" s="41" t="e">
        <f t="shared" si="42"/>
        <v>#REF!</v>
      </c>
      <c r="FF41" s="41" t="e">
        <f t="shared" si="36"/>
        <v>#REF!</v>
      </c>
      <c r="FG41" s="41" t="e">
        <f t="shared" si="36"/>
        <v>#REF!</v>
      </c>
      <c r="FH41" s="41" t="e">
        <f t="shared" si="36"/>
        <v>#REF!</v>
      </c>
      <c r="FI41" s="41" t="e">
        <f t="shared" si="36"/>
        <v>#REF!</v>
      </c>
      <c r="FJ41" s="41" t="e">
        <f t="shared" si="36"/>
        <v>#REF!</v>
      </c>
      <c r="FK41" s="41" t="e">
        <f t="shared" si="36"/>
        <v>#REF!</v>
      </c>
      <c r="FL41" s="41" t="e">
        <f t="shared" si="36"/>
        <v>#REF!</v>
      </c>
      <c r="FM41" s="41" t="e">
        <f t="shared" si="36"/>
        <v>#REF!</v>
      </c>
      <c r="FN41" s="41" t="e">
        <f t="shared" si="36"/>
        <v>#REF!</v>
      </c>
      <c r="FO41" s="41" t="e">
        <f t="shared" si="36"/>
        <v>#REF!</v>
      </c>
      <c r="FP41" s="41" t="e">
        <f t="shared" si="36"/>
        <v>#REF!</v>
      </c>
      <c r="FQ41" s="41" t="e">
        <f t="shared" si="36"/>
        <v>#REF!</v>
      </c>
      <c r="FR41" s="41" t="e">
        <f t="shared" si="36"/>
        <v>#REF!</v>
      </c>
      <c r="FS41" s="41" t="e">
        <f t="shared" si="36"/>
        <v>#REF!</v>
      </c>
      <c r="FT41" s="41" t="e">
        <f t="shared" si="36"/>
        <v>#REF!</v>
      </c>
      <c r="FU41" s="41" t="e">
        <f t="shared" si="36"/>
        <v>#REF!</v>
      </c>
      <c r="FV41" s="41" t="e">
        <f t="shared" si="43"/>
        <v>#REF!</v>
      </c>
      <c r="FW41" s="41" t="e">
        <f t="shared" si="43"/>
        <v>#REF!</v>
      </c>
      <c r="FX41" s="41" t="e">
        <f t="shared" si="43"/>
        <v>#REF!</v>
      </c>
      <c r="FY41" s="41" t="e">
        <f t="shared" si="43"/>
        <v>#REF!</v>
      </c>
      <c r="FZ41" s="41" t="e">
        <f t="shared" si="43"/>
        <v>#REF!</v>
      </c>
      <c r="GA41" s="41" t="e">
        <f t="shared" si="43"/>
        <v>#REF!</v>
      </c>
      <c r="GB41" s="41" t="e">
        <f t="shared" si="43"/>
        <v>#REF!</v>
      </c>
      <c r="GC41" s="41" t="e">
        <f t="shared" si="43"/>
        <v>#REF!</v>
      </c>
      <c r="GD41" s="41" t="e">
        <f t="shared" si="43"/>
        <v>#REF!</v>
      </c>
      <c r="GE41" s="41" t="e">
        <f t="shared" si="43"/>
        <v>#REF!</v>
      </c>
      <c r="GF41" s="41" t="e">
        <f t="shared" si="43"/>
        <v>#REF!</v>
      </c>
      <c r="GG41" s="41" t="e">
        <f t="shared" si="43"/>
        <v>#REF!</v>
      </c>
      <c r="GH41" s="41" t="e">
        <f t="shared" si="43"/>
        <v>#REF!</v>
      </c>
      <c r="GI41" s="41" t="e">
        <f t="shared" si="43"/>
        <v>#REF!</v>
      </c>
      <c r="GJ41" s="41" t="e">
        <f t="shared" si="43"/>
        <v>#REF!</v>
      </c>
      <c r="GK41" s="41" t="e">
        <f t="shared" si="43"/>
        <v>#REF!</v>
      </c>
      <c r="GL41" s="41" t="e">
        <f t="shared" si="37"/>
        <v>#REF!</v>
      </c>
      <c r="GM41" s="41" t="e">
        <f t="shared" si="37"/>
        <v>#REF!</v>
      </c>
      <c r="GN41" s="41" t="e">
        <f t="shared" si="37"/>
        <v>#REF!</v>
      </c>
      <c r="GO41" s="41" t="e">
        <f t="shared" si="37"/>
        <v>#REF!</v>
      </c>
      <c r="GP41" s="41" t="e">
        <f t="shared" si="37"/>
        <v>#REF!</v>
      </c>
      <c r="GQ41" s="41" t="e">
        <f t="shared" si="37"/>
        <v>#REF!</v>
      </c>
      <c r="GR41" s="41" t="e">
        <f t="shared" si="37"/>
        <v>#REF!</v>
      </c>
      <c r="GS41" s="41" t="e">
        <f t="shared" si="37"/>
        <v>#REF!</v>
      </c>
      <c r="GT41" s="41" t="e">
        <f t="shared" si="37"/>
        <v>#REF!</v>
      </c>
      <c r="GU41" s="41" t="e">
        <f t="shared" si="37"/>
        <v>#REF!</v>
      </c>
      <c r="GV41" s="41" t="e">
        <f t="shared" si="37"/>
        <v>#REF!</v>
      </c>
      <c r="GW41" s="41" t="e">
        <f t="shared" si="37"/>
        <v>#REF!</v>
      </c>
      <c r="GX41" s="41" t="e">
        <f t="shared" si="37"/>
        <v>#REF!</v>
      </c>
      <c r="GY41" s="41" t="e">
        <f t="shared" si="37"/>
        <v>#REF!</v>
      </c>
      <c r="GZ41" s="41" t="e">
        <f t="shared" si="37"/>
        <v>#REF!</v>
      </c>
      <c r="HA41" s="41" t="e">
        <f t="shared" si="37"/>
        <v>#REF!</v>
      </c>
      <c r="HB41" s="41" t="e">
        <f t="shared" si="44"/>
        <v>#REF!</v>
      </c>
      <c r="HC41" s="41" t="e">
        <f t="shared" si="44"/>
        <v>#REF!</v>
      </c>
      <c r="HD41" s="41" t="e">
        <f t="shared" si="44"/>
        <v>#REF!</v>
      </c>
      <c r="HE41" s="41" t="e">
        <f t="shared" si="44"/>
        <v>#REF!</v>
      </c>
      <c r="HF41" s="41" t="e">
        <f t="shared" si="44"/>
        <v>#REF!</v>
      </c>
      <c r="HG41" s="41" t="e">
        <f t="shared" si="44"/>
        <v>#REF!</v>
      </c>
      <c r="HH41" s="41" t="e">
        <f t="shared" si="44"/>
        <v>#REF!</v>
      </c>
      <c r="HI41" s="41" t="e">
        <f t="shared" si="44"/>
        <v>#REF!</v>
      </c>
      <c r="HJ41" s="41" t="e">
        <f t="shared" si="44"/>
        <v>#REF!</v>
      </c>
    </row>
    <row r="42" spans="1:218" ht="14.4" x14ac:dyDescent="0.3">
      <c r="A42" s="42">
        <v>39</v>
      </c>
      <c r="B42" s="43" t="e">
        <f>'CMM2 - AUX CALC'!$AN$67</f>
        <v>#REF!</v>
      </c>
      <c r="AO42" s="41" t="e">
        <f>$B42/(_xlfn.SINGLE(PrazoConcessao)*12-AO$3+1)</f>
        <v>#REF!</v>
      </c>
      <c r="AP42" s="41" t="e">
        <f t="shared" si="38"/>
        <v>#REF!</v>
      </c>
      <c r="AQ42" s="41" t="e">
        <f t="shared" si="38"/>
        <v>#REF!</v>
      </c>
      <c r="AR42" s="41" t="e">
        <f t="shared" si="38"/>
        <v>#REF!</v>
      </c>
      <c r="AS42" s="41" t="e">
        <f t="shared" si="38"/>
        <v>#REF!</v>
      </c>
      <c r="AT42" s="41" t="e">
        <f t="shared" si="38"/>
        <v>#REF!</v>
      </c>
      <c r="AU42" s="41" t="e">
        <f t="shared" si="38"/>
        <v>#REF!</v>
      </c>
      <c r="AV42" s="41" t="e">
        <f t="shared" si="38"/>
        <v>#REF!</v>
      </c>
      <c r="AW42" s="41" t="e">
        <f t="shared" si="38"/>
        <v>#REF!</v>
      </c>
      <c r="AX42" s="41" t="e">
        <f t="shared" si="38"/>
        <v>#REF!</v>
      </c>
      <c r="AY42" s="41" t="e">
        <f t="shared" si="38"/>
        <v>#REF!</v>
      </c>
      <c r="AZ42" s="41" t="e">
        <f t="shared" si="45"/>
        <v>#REF!</v>
      </c>
      <c r="BA42" s="41" t="e">
        <f t="shared" si="45"/>
        <v>#REF!</v>
      </c>
      <c r="BB42" s="41" t="e">
        <f t="shared" si="45"/>
        <v>#REF!</v>
      </c>
      <c r="BC42" s="41" t="e">
        <f t="shared" si="45"/>
        <v>#REF!</v>
      </c>
      <c r="BD42" s="41" t="e">
        <f t="shared" si="45"/>
        <v>#REF!</v>
      </c>
      <c r="BE42" s="41" t="e">
        <f t="shared" si="45"/>
        <v>#REF!</v>
      </c>
      <c r="BF42" s="41" t="e">
        <f t="shared" si="45"/>
        <v>#REF!</v>
      </c>
      <c r="BG42" s="41" t="e">
        <f t="shared" si="45"/>
        <v>#REF!</v>
      </c>
      <c r="BH42" s="41" t="e">
        <f t="shared" si="45"/>
        <v>#REF!</v>
      </c>
      <c r="BI42" s="41" t="e">
        <f t="shared" si="45"/>
        <v>#REF!</v>
      </c>
      <c r="BJ42" s="41" t="e">
        <f t="shared" si="45"/>
        <v>#REF!</v>
      </c>
      <c r="BK42" s="41" t="e">
        <f t="shared" si="45"/>
        <v>#REF!</v>
      </c>
      <c r="BL42" s="41" t="e">
        <f t="shared" si="45"/>
        <v>#REF!</v>
      </c>
      <c r="BM42" s="41" t="e">
        <f t="shared" si="45"/>
        <v>#REF!</v>
      </c>
      <c r="BN42" s="41" t="e">
        <f t="shared" si="39"/>
        <v>#REF!</v>
      </c>
      <c r="BO42" s="41" t="e">
        <f t="shared" si="39"/>
        <v>#REF!</v>
      </c>
      <c r="BP42" s="41" t="e">
        <f t="shared" si="39"/>
        <v>#REF!</v>
      </c>
      <c r="BQ42" s="41" t="e">
        <f t="shared" si="39"/>
        <v>#REF!</v>
      </c>
      <c r="BR42" s="41" t="e">
        <f t="shared" si="39"/>
        <v>#REF!</v>
      </c>
      <c r="BS42" s="41" t="e">
        <f t="shared" si="39"/>
        <v>#REF!</v>
      </c>
      <c r="BT42" s="41" t="e">
        <f t="shared" si="39"/>
        <v>#REF!</v>
      </c>
      <c r="BU42" s="41" t="e">
        <f t="shared" si="39"/>
        <v>#REF!</v>
      </c>
      <c r="BV42" s="41" t="e">
        <f t="shared" si="39"/>
        <v>#REF!</v>
      </c>
      <c r="BW42" s="41" t="e">
        <f t="shared" si="39"/>
        <v>#REF!</v>
      </c>
      <c r="BX42" s="41" t="e">
        <f t="shared" si="39"/>
        <v>#REF!</v>
      </c>
      <c r="BY42" s="41" t="e">
        <f t="shared" si="39"/>
        <v>#REF!</v>
      </c>
      <c r="BZ42" s="41" t="e">
        <f t="shared" si="39"/>
        <v>#REF!</v>
      </c>
      <c r="CA42" s="41" t="e">
        <f t="shared" si="39"/>
        <v>#REF!</v>
      </c>
      <c r="CB42" s="41" t="e">
        <f t="shared" si="39"/>
        <v>#REF!</v>
      </c>
      <c r="CC42" s="41" t="e">
        <f t="shared" si="39"/>
        <v>#REF!</v>
      </c>
      <c r="CD42" s="41" t="e">
        <f t="shared" si="40"/>
        <v>#REF!</v>
      </c>
      <c r="CE42" s="41" t="e">
        <f t="shared" si="40"/>
        <v>#REF!</v>
      </c>
      <c r="CF42" s="41" t="e">
        <f t="shared" si="40"/>
        <v>#REF!</v>
      </c>
      <c r="CG42" s="41" t="e">
        <f t="shared" si="40"/>
        <v>#REF!</v>
      </c>
      <c r="CH42" s="41" t="e">
        <f t="shared" si="40"/>
        <v>#REF!</v>
      </c>
      <c r="CI42" s="41" t="e">
        <f t="shared" si="40"/>
        <v>#REF!</v>
      </c>
      <c r="CJ42" s="41" t="e">
        <f t="shared" si="40"/>
        <v>#REF!</v>
      </c>
      <c r="CK42" s="41" t="e">
        <f t="shared" si="40"/>
        <v>#REF!</v>
      </c>
      <c r="CL42" s="41" t="e">
        <f t="shared" si="40"/>
        <v>#REF!</v>
      </c>
      <c r="CM42" s="41" t="e">
        <f t="shared" si="40"/>
        <v>#REF!</v>
      </c>
      <c r="CN42" s="41" t="e">
        <f t="shared" si="40"/>
        <v>#REF!</v>
      </c>
      <c r="CO42" s="41" t="e">
        <f t="shared" si="40"/>
        <v>#REF!</v>
      </c>
      <c r="CP42" s="41" t="e">
        <f t="shared" si="40"/>
        <v>#REF!</v>
      </c>
      <c r="CQ42" s="41" t="e">
        <f t="shared" si="40"/>
        <v>#REF!</v>
      </c>
      <c r="CR42" s="41" t="e">
        <f t="shared" si="40"/>
        <v>#REF!</v>
      </c>
      <c r="CS42" s="41" t="e">
        <f t="shared" si="40"/>
        <v>#REF!</v>
      </c>
      <c r="CT42" s="41" t="e">
        <f t="shared" si="34"/>
        <v>#REF!</v>
      </c>
      <c r="CU42" s="41" t="e">
        <f t="shared" si="34"/>
        <v>#REF!</v>
      </c>
      <c r="CV42" s="41" t="e">
        <f t="shared" si="34"/>
        <v>#REF!</v>
      </c>
      <c r="CW42" s="41" t="e">
        <f t="shared" si="34"/>
        <v>#REF!</v>
      </c>
      <c r="CX42" s="41" t="e">
        <f t="shared" si="34"/>
        <v>#REF!</v>
      </c>
      <c r="CY42" s="41" t="e">
        <f t="shared" si="34"/>
        <v>#REF!</v>
      </c>
      <c r="CZ42" s="41" t="e">
        <f t="shared" si="34"/>
        <v>#REF!</v>
      </c>
      <c r="DA42" s="41" t="e">
        <f t="shared" si="34"/>
        <v>#REF!</v>
      </c>
      <c r="DB42" s="41" t="e">
        <f t="shared" si="34"/>
        <v>#REF!</v>
      </c>
      <c r="DC42" s="41" t="e">
        <f t="shared" si="34"/>
        <v>#REF!</v>
      </c>
      <c r="DD42" s="41" t="e">
        <f t="shared" si="34"/>
        <v>#REF!</v>
      </c>
      <c r="DE42" s="41" t="e">
        <f t="shared" si="34"/>
        <v>#REF!</v>
      </c>
      <c r="DF42" s="41" t="e">
        <f t="shared" si="34"/>
        <v>#REF!</v>
      </c>
      <c r="DG42" s="41" t="e">
        <f t="shared" si="34"/>
        <v>#REF!</v>
      </c>
      <c r="DH42" s="41" t="e">
        <f t="shared" si="34"/>
        <v>#REF!</v>
      </c>
      <c r="DI42" s="41" t="e">
        <f t="shared" si="34"/>
        <v>#REF!</v>
      </c>
      <c r="DJ42" s="41" t="e">
        <f t="shared" si="41"/>
        <v>#REF!</v>
      </c>
      <c r="DK42" s="41" t="e">
        <f t="shared" si="41"/>
        <v>#REF!</v>
      </c>
      <c r="DL42" s="41" t="e">
        <f t="shared" si="41"/>
        <v>#REF!</v>
      </c>
      <c r="DM42" s="41" t="e">
        <f t="shared" si="41"/>
        <v>#REF!</v>
      </c>
      <c r="DN42" s="41" t="e">
        <f t="shared" si="41"/>
        <v>#REF!</v>
      </c>
      <c r="DO42" s="41" t="e">
        <f t="shared" si="41"/>
        <v>#REF!</v>
      </c>
      <c r="DP42" s="41" t="e">
        <f t="shared" si="41"/>
        <v>#REF!</v>
      </c>
      <c r="DQ42" s="41" t="e">
        <f t="shared" si="41"/>
        <v>#REF!</v>
      </c>
      <c r="DR42" s="41" t="e">
        <f t="shared" si="41"/>
        <v>#REF!</v>
      </c>
      <c r="DS42" s="41" t="e">
        <f t="shared" si="41"/>
        <v>#REF!</v>
      </c>
      <c r="DT42" s="41" t="e">
        <f t="shared" si="41"/>
        <v>#REF!</v>
      </c>
      <c r="DU42" s="41" t="e">
        <f t="shared" si="41"/>
        <v>#REF!</v>
      </c>
      <c r="DV42" s="41" t="e">
        <f t="shared" si="41"/>
        <v>#REF!</v>
      </c>
      <c r="DW42" s="41" t="e">
        <f t="shared" si="41"/>
        <v>#REF!</v>
      </c>
      <c r="DX42" s="41" t="e">
        <f t="shared" si="41"/>
        <v>#REF!</v>
      </c>
      <c r="DY42" s="41" t="e">
        <f t="shared" si="41"/>
        <v>#REF!</v>
      </c>
      <c r="DZ42" s="41" t="e">
        <f t="shared" si="35"/>
        <v>#REF!</v>
      </c>
      <c r="EA42" s="41" t="e">
        <f t="shared" si="35"/>
        <v>#REF!</v>
      </c>
      <c r="EB42" s="41" t="e">
        <f t="shared" si="35"/>
        <v>#REF!</v>
      </c>
      <c r="EC42" s="41" t="e">
        <f t="shared" si="35"/>
        <v>#REF!</v>
      </c>
      <c r="ED42" s="41" t="e">
        <f t="shared" si="35"/>
        <v>#REF!</v>
      </c>
      <c r="EE42" s="41" t="e">
        <f t="shared" si="35"/>
        <v>#REF!</v>
      </c>
      <c r="EF42" s="41" t="e">
        <f t="shared" si="35"/>
        <v>#REF!</v>
      </c>
      <c r="EG42" s="41" t="e">
        <f t="shared" si="35"/>
        <v>#REF!</v>
      </c>
      <c r="EH42" s="41" t="e">
        <f t="shared" si="35"/>
        <v>#REF!</v>
      </c>
      <c r="EI42" s="41" t="e">
        <f t="shared" si="35"/>
        <v>#REF!</v>
      </c>
      <c r="EJ42" s="41" t="e">
        <f t="shared" si="35"/>
        <v>#REF!</v>
      </c>
      <c r="EK42" s="41" t="e">
        <f t="shared" si="35"/>
        <v>#REF!</v>
      </c>
      <c r="EL42" s="41" t="e">
        <f t="shared" si="35"/>
        <v>#REF!</v>
      </c>
      <c r="EM42" s="41" t="e">
        <f t="shared" si="35"/>
        <v>#REF!</v>
      </c>
      <c r="EN42" s="41" t="e">
        <f t="shared" si="35"/>
        <v>#REF!</v>
      </c>
      <c r="EO42" s="41" t="e">
        <f t="shared" si="35"/>
        <v>#REF!</v>
      </c>
      <c r="EP42" s="41" t="e">
        <f t="shared" si="42"/>
        <v>#REF!</v>
      </c>
      <c r="EQ42" s="41" t="e">
        <f t="shared" si="42"/>
        <v>#REF!</v>
      </c>
      <c r="ER42" s="41" t="e">
        <f t="shared" si="42"/>
        <v>#REF!</v>
      </c>
      <c r="ES42" s="41" t="e">
        <f t="shared" si="42"/>
        <v>#REF!</v>
      </c>
      <c r="ET42" s="41" t="e">
        <f t="shared" si="42"/>
        <v>#REF!</v>
      </c>
      <c r="EU42" s="41" t="e">
        <f t="shared" si="42"/>
        <v>#REF!</v>
      </c>
      <c r="EV42" s="41" t="e">
        <f t="shared" si="42"/>
        <v>#REF!</v>
      </c>
      <c r="EW42" s="41" t="e">
        <f t="shared" si="42"/>
        <v>#REF!</v>
      </c>
      <c r="EX42" s="41" t="e">
        <f t="shared" si="42"/>
        <v>#REF!</v>
      </c>
      <c r="EY42" s="41" t="e">
        <f t="shared" si="42"/>
        <v>#REF!</v>
      </c>
      <c r="EZ42" s="41" t="e">
        <f t="shared" si="42"/>
        <v>#REF!</v>
      </c>
      <c r="FA42" s="41" t="e">
        <f t="shared" si="42"/>
        <v>#REF!</v>
      </c>
      <c r="FB42" s="41" t="e">
        <f t="shared" si="42"/>
        <v>#REF!</v>
      </c>
      <c r="FC42" s="41" t="e">
        <f t="shared" si="42"/>
        <v>#REF!</v>
      </c>
      <c r="FD42" s="41" t="e">
        <f t="shared" si="42"/>
        <v>#REF!</v>
      </c>
      <c r="FE42" s="41" t="e">
        <f t="shared" si="42"/>
        <v>#REF!</v>
      </c>
      <c r="FF42" s="41" t="e">
        <f t="shared" si="36"/>
        <v>#REF!</v>
      </c>
      <c r="FG42" s="41" t="e">
        <f t="shared" si="36"/>
        <v>#REF!</v>
      </c>
      <c r="FH42" s="41" t="e">
        <f t="shared" si="36"/>
        <v>#REF!</v>
      </c>
      <c r="FI42" s="41" t="e">
        <f t="shared" si="36"/>
        <v>#REF!</v>
      </c>
      <c r="FJ42" s="41" t="e">
        <f t="shared" si="36"/>
        <v>#REF!</v>
      </c>
      <c r="FK42" s="41" t="e">
        <f t="shared" si="36"/>
        <v>#REF!</v>
      </c>
      <c r="FL42" s="41" t="e">
        <f t="shared" si="36"/>
        <v>#REF!</v>
      </c>
      <c r="FM42" s="41" t="e">
        <f t="shared" si="36"/>
        <v>#REF!</v>
      </c>
      <c r="FN42" s="41" t="e">
        <f t="shared" si="36"/>
        <v>#REF!</v>
      </c>
      <c r="FO42" s="41" t="e">
        <f t="shared" si="36"/>
        <v>#REF!</v>
      </c>
      <c r="FP42" s="41" t="e">
        <f t="shared" si="36"/>
        <v>#REF!</v>
      </c>
      <c r="FQ42" s="41" t="e">
        <f t="shared" si="36"/>
        <v>#REF!</v>
      </c>
      <c r="FR42" s="41" t="e">
        <f t="shared" si="36"/>
        <v>#REF!</v>
      </c>
      <c r="FS42" s="41" t="e">
        <f t="shared" si="36"/>
        <v>#REF!</v>
      </c>
      <c r="FT42" s="41" t="e">
        <f t="shared" si="36"/>
        <v>#REF!</v>
      </c>
      <c r="FU42" s="41" t="e">
        <f t="shared" si="36"/>
        <v>#REF!</v>
      </c>
      <c r="FV42" s="41" t="e">
        <f t="shared" si="43"/>
        <v>#REF!</v>
      </c>
      <c r="FW42" s="41" t="e">
        <f t="shared" si="43"/>
        <v>#REF!</v>
      </c>
      <c r="FX42" s="41" t="e">
        <f t="shared" si="43"/>
        <v>#REF!</v>
      </c>
      <c r="FY42" s="41" t="e">
        <f t="shared" si="43"/>
        <v>#REF!</v>
      </c>
      <c r="FZ42" s="41" t="e">
        <f t="shared" si="43"/>
        <v>#REF!</v>
      </c>
      <c r="GA42" s="41" t="e">
        <f t="shared" si="43"/>
        <v>#REF!</v>
      </c>
      <c r="GB42" s="41" t="e">
        <f t="shared" si="43"/>
        <v>#REF!</v>
      </c>
      <c r="GC42" s="41" t="e">
        <f t="shared" si="43"/>
        <v>#REF!</v>
      </c>
      <c r="GD42" s="41" t="e">
        <f t="shared" si="43"/>
        <v>#REF!</v>
      </c>
      <c r="GE42" s="41" t="e">
        <f t="shared" si="43"/>
        <v>#REF!</v>
      </c>
      <c r="GF42" s="41" t="e">
        <f t="shared" si="43"/>
        <v>#REF!</v>
      </c>
      <c r="GG42" s="41" t="e">
        <f t="shared" si="43"/>
        <v>#REF!</v>
      </c>
      <c r="GH42" s="41" t="e">
        <f t="shared" si="43"/>
        <v>#REF!</v>
      </c>
      <c r="GI42" s="41" t="e">
        <f t="shared" si="43"/>
        <v>#REF!</v>
      </c>
      <c r="GJ42" s="41" t="e">
        <f t="shared" si="43"/>
        <v>#REF!</v>
      </c>
      <c r="GK42" s="41" t="e">
        <f t="shared" si="43"/>
        <v>#REF!</v>
      </c>
      <c r="GL42" s="41" t="e">
        <f t="shared" si="37"/>
        <v>#REF!</v>
      </c>
      <c r="GM42" s="41" t="e">
        <f t="shared" si="37"/>
        <v>#REF!</v>
      </c>
      <c r="GN42" s="41" t="e">
        <f t="shared" si="37"/>
        <v>#REF!</v>
      </c>
      <c r="GO42" s="41" t="e">
        <f t="shared" si="37"/>
        <v>#REF!</v>
      </c>
      <c r="GP42" s="41" t="e">
        <f t="shared" si="37"/>
        <v>#REF!</v>
      </c>
      <c r="GQ42" s="41" t="e">
        <f t="shared" si="37"/>
        <v>#REF!</v>
      </c>
      <c r="GR42" s="41" t="e">
        <f t="shared" si="37"/>
        <v>#REF!</v>
      </c>
      <c r="GS42" s="41" t="e">
        <f t="shared" si="37"/>
        <v>#REF!</v>
      </c>
      <c r="GT42" s="41" t="e">
        <f t="shared" si="37"/>
        <v>#REF!</v>
      </c>
      <c r="GU42" s="41" t="e">
        <f t="shared" si="37"/>
        <v>#REF!</v>
      </c>
      <c r="GV42" s="41" t="e">
        <f t="shared" si="37"/>
        <v>#REF!</v>
      </c>
      <c r="GW42" s="41" t="e">
        <f t="shared" si="37"/>
        <v>#REF!</v>
      </c>
      <c r="GX42" s="41" t="e">
        <f t="shared" si="37"/>
        <v>#REF!</v>
      </c>
      <c r="GY42" s="41" t="e">
        <f t="shared" si="37"/>
        <v>#REF!</v>
      </c>
      <c r="GZ42" s="41" t="e">
        <f t="shared" si="37"/>
        <v>#REF!</v>
      </c>
      <c r="HA42" s="41" t="e">
        <f t="shared" si="37"/>
        <v>#REF!</v>
      </c>
      <c r="HB42" s="41" t="e">
        <f t="shared" si="44"/>
        <v>#REF!</v>
      </c>
      <c r="HC42" s="41" t="e">
        <f t="shared" si="44"/>
        <v>#REF!</v>
      </c>
      <c r="HD42" s="41" t="e">
        <f t="shared" si="44"/>
        <v>#REF!</v>
      </c>
      <c r="HE42" s="41" t="e">
        <f t="shared" si="44"/>
        <v>#REF!</v>
      </c>
      <c r="HF42" s="41" t="e">
        <f t="shared" si="44"/>
        <v>#REF!</v>
      </c>
      <c r="HG42" s="41" t="e">
        <f t="shared" si="44"/>
        <v>#REF!</v>
      </c>
      <c r="HH42" s="41" t="e">
        <f t="shared" si="44"/>
        <v>#REF!</v>
      </c>
      <c r="HI42" s="41" t="e">
        <f t="shared" si="44"/>
        <v>#REF!</v>
      </c>
      <c r="HJ42" s="41" t="e">
        <f t="shared" si="44"/>
        <v>#REF!</v>
      </c>
    </row>
    <row r="43" spans="1:218" ht="14.4" x14ac:dyDescent="0.3">
      <c r="A43" s="42">
        <v>40</v>
      </c>
      <c r="B43" s="43" t="e">
        <f>'CMM2 - AUX CALC'!$AO$67</f>
        <v>#REF!</v>
      </c>
      <c r="AP43" s="41" t="e">
        <f>$B43/(_xlfn.SINGLE(PrazoConcessao)*12-AP$3+1)</f>
        <v>#REF!</v>
      </c>
      <c r="AQ43" s="41" t="e">
        <f t="shared" si="38"/>
        <v>#REF!</v>
      </c>
      <c r="AR43" s="41" t="e">
        <f t="shared" si="38"/>
        <v>#REF!</v>
      </c>
      <c r="AS43" s="41" t="e">
        <f t="shared" si="38"/>
        <v>#REF!</v>
      </c>
      <c r="AT43" s="41" t="e">
        <f t="shared" si="38"/>
        <v>#REF!</v>
      </c>
      <c r="AU43" s="41" t="e">
        <f t="shared" si="38"/>
        <v>#REF!</v>
      </c>
      <c r="AV43" s="41" t="e">
        <f t="shared" si="38"/>
        <v>#REF!</v>
      </c>
      <c r="AW43" s="41" t="e">
        <f t="shared" si="38"/>
        <v>#REF!</v>
      </c>
      <c r="AX43" s="41" t="e">
        <f t="shared" si="38"/>
        <v>#REF!</v>
      </c>
      <c r="AY43" s="41" t="e">
        <f t="shared" si="38"/>
        <v>#REF!</v>
      </c>
      <c r="AZ43" s="41" t="e">
        <f t="shared" si="45"/>
        <v>#REF!</v>
      </c>
      <c r="BA43" s="41" t="e">
        <f t="shared" si="45"/>
        <v>#REF!</v>
      </c>
      <c r="BB43" s="41" t="e">
        <f t="shared" si="45"/>
        <v>#REF!</v>
      </c>
      <c r="BC43" s="41" t="e">
        <f t="shared" si="45"/>
        <v>#REF!</v>
      </c>
      <c r="BD43" s="41" t="e">
        <f t="shared" si="45"/>
        <v>#REF!</v>
      </c>
      <c r="BE43" s="41" t="e">
        <f t="shared" si="45"/>
        <v>#REF!</v>
      </c>
      <c r="BF43" s="41" t="e">
        <f t="shared" si="45"/>
        <v>#REF!</v>
      </c>
      <c r="BG43" s="41" t="e">
        <f t="shared" si="45"/>
        <v>#REF!</v>
      </c>
      <c r="BH43" s="41" t="e">
        <f t="shared" si="45"/>
        <v>#REF!</v>
      </c>
      <c r="BI43" s="41" t="e">
        <f t="shared" si="45"/>
        <v>#REF!</v>
      </c>
      <c r="BJ43" s="41" t="e">
        <f t="shared" si="45"/>
        <v>#REF!</v>
      </c>
      <c r="BK43" s="41" t="e">
        <f t="shared" si="45"/>
        <v>#REF!</v>
      </c>
      <c r="BL43" s="41" t="e">
        <f t="shared" si="45"/>
        <v>#REF!</v>
      </c>
      <c r="BM43" s="41" t="e">
        <f t="shared" si="45"/>
        <v>#REF!</v>
      </c>
      <c r="BN43" s="41" t="e">
        <f t="shared" si="39"/>
        <v>#REF!</v>
      </c>
      <c r="BO43" s="41" t="e">
        <f t="shared" si="39"/>
        <v>#REF!</v>
      </c>
      <c r="BP43" s="41" t="e">
        <f t="shared" si="39"/>
        <v>#REF!</v>
      </c>
      <c r="BQ43" s="41" t="e">
        <f t="shared" si="39"/>
        <v>#REF!</v>
      </c>
      <c r="BR43" s="41" t="e">
        <f t="shared" si="39"/>
        <v>#REF!</v>
      </c>
      <c r="BS43" s="41" t="e">
        <f t="shared" si="39"/>
        <v>#REF!</v>
      </c>
      <c r="BT43" s="41" t="e">
        <f t="shared" si="39"/>
        <v>#REF!</v>
      </c>
      <c r="BU43" s="41" t="e">
        <f t="shared" si="39"/>
        <v>#REF!</v>
      </c>
      <c r="BV43" s="41" t="e">
        <f t="shared" si="39"/>
        <v>#REF!</v>
      </c>
      <c r="BW43" s="41" t="e">
        <f t="shared" si="39"/>
        <v>#REF!</v>
      </c>
      <c r="BX43" s="41" t="e">
        <f t="shared" si="39"/>
        <v>#REF!</v>
      </c>
      <c r="BY43" s="41" t="e">
        <f t="shared" si="39"/>
        <v>#REF!</v>
      </c>
      <c r="BZ43" s="41" t="e">
        <f t="shared" si="39"/>
        <v>#REF!</v>
      </c>
      <c r="CA43" s="41" t="e">
        <f t="shared" si="39"/>
        <v>#REF!</v>
      </c>
      <c r="CB43" s="41" t="e">
        <f t="shared" si="39"/>
        <v>#REF!</v>
      </c>
      <c r="CC43" s="41" t="e">
        <f t="shared" si="39"/>
        <v>#REF!</v>
      </c>
      <c r="CD43" s="41" t="e">
        <f t="shared" si="40"/>
        <v>#REF!</v>
      </c>
      <c r="CE43" s="41" t="e">
        <f t="shared" si="40"/>
        <v>#REF!</v>
      </c>
      <c r="CF43" s="41" t="e">
        <f t="shared" si="40"/>
        <v>#REF!</v>
      </c>
      <c r="CG43" s="41" t="e">
        <f t="shared" si="40"/>
        <v>#REF!</v>
      </c>
      <c r="CH43" s="41" t="e">
        <f t="shared" si="40"/>
        <v>#REF!</v>
      </c>
      <c r="CI43" s="41" t="e">
        <f t="shared" si="40"/>
        <v>#REF!</v>
      </c>
      <c r="CJ43" s="41" t="e">
        <f t="shared" si="40"/>
        <v>#REF!</v>
      </c>
      <c r="CK43" s="41" t="e">
        <f t="shared" si="40"/>
        <v>#REF!</v>
      </c>
      <c r="CL43" s="41" t="e">
        <f t="shared" si="40"/>
        <v>#REF!</v>
      </c>
      <c r="CM43" s="41" t="e">
        <f t="shared" si="40"/>
        <v>#REF!</v>
      </c>
      <c r="CN43" s="41" t="e">
        <f t="shared" si="40"/>
        <v>#REF!</v>
      </c>
      <c r="CO43" s="41" t="e">
        <f t="shared" si="40"/>
        <v>#REF!</v>
      </c>
      <c r="CP43" s="41" t="e">
        <f t="shared" si="40"/>
        <v>#REF!</v>
      </c>
      <c r="CQ43" s="41" t="e">
        <f t="shared" si="40"/>
        <v>#REF!</v>
      </c>
      <c r="CR43" s="41" t="e">
        <f t="shared" si="40"/>
        <v>#REF!</v>
      </c>
      <c r="CS43" s="41" t="e">
        <f t="shared" si="40"/>
        <v>#REF!</v>
      </c>
      <c r="CT43" s="41" t="e">
        <f t="shared" si="34"/>
        <v>#REF!</v>
      </c>
      <c r="CU43" s="41" t="e">
        <f t="shared" si="34"/>
        <v>#REF!</v>
      </c>
      <c r="CV43" s="41" t="e">
        <f t="shared" si="34"/>
        <v>#REF!</v>
      </c>
      <c r="CW43" s="41" t="e">
        <f t="shared" si="34"/>
        <v>#REF!</v>
      </c>
      <c r="CX43" s="41" t="e">
        <f t="shared" si="34"/>
        <v>#REF!</v>
      </c>
      <c r="CY43" s="41" t="e">
        <f t="shared" si="34"/>
        <v>#REF!</v>
      </c>
      <c r="CZ43" s="41" t="e">
        <f t="shared" si="34"/>
        <v>#REF!</v>
      </c>
      <c r="DA43" s="41" t="e">
        <f t="shared" si="34"/>
        <v>#REF!</v>
      </c>
      <c r="DB43" s="41" t="e">
        <f t="shared" si="34"/>
        <v>#REF!</v>
      </c>
      <c r="DC43" s="41" t="e">
        <f t="shared" si="34"/>
        <v>#REF!</v>
      </c>
      <c r="DD43" s="41" t="e">
        <f t="shared" si="34"/>
        <v>#REF!</v>
      </c>
      <c r="DE43" s="41" t="e">
        <f t="shared" si="34"/>
        <v>#REF!</v>
      </c>
      <c r="DF43" s="41" t="e">
        <f t="shared" si="34"/>
        <v>#REF!</v>
      </c>
      <c r="DG43" s="41" t="e">
        <f t="shared" si="34"/>
        <v>#REF!</v>
      </c>
      <c r="DH43" s="41" t="e">
        <f t="shared" si="34"/>
        <v>#REF!</v>
      </c>
      <c r="DI43" s="41" t="e">
        <f t="shared" si="34"/>
        <v>#REF!</v>
      </c>
      <c r="DJ43" s="41" t="e">
        <f t="shared" si="41"/>
        <v>#REF!</v>
      </c>
      <c r="DK43" s="41" t="e">
        <f t="shared" si="41"/>
        <v>#REF!</v>
      </c>
      <c r="DL43" s="41" t="e">
        <f t="shared" si="41"/>
        <v>#REF!</v>
      </c>
      <c r="DM43" s="41" t="e">
        <f t="shared" si="41"/>
        <v>#REF!</v>
      </c>
      <c r="DN43" s="41" t="e">
        <f t="shared" si="41"/>
        <v>#REF!</v>
      </c>
      <c r="DO43" s="41" t="e">
        <f t="shared" si="41"/>
        <v>#REF!</v>
      </c>
      <c r="DP43" s="41" t="e">
        <f t="shared" si="41"/>
        <v>#REF!</v>
      </c>
      <c r="DQ43" s="41" t="e">
        <f t="shared" si="41"/>
        <v>#REF!</v>
      </c>
      <c r="DR43" s="41" t="e">
        <f t="shared" si="41"/>
        <v>#REF!</v>
      </c>
      <c r="DS43" s="41" t="e">
        <f t="shared" si="41"/>
        <v>#REF!</v>
      </c>
      <c r="DT43" s="41" t="e">
        <f t="shared" si="41"/>
        <v>#REF!</v>
      </c>
      <c r="DU43" s="41" t="e">
        <f t="shared" si="41"/>
        <v>#REF!</v>
      </c>
      <c r="DV43" s="41" t="e">
        <f t="shared" si="41"/>
        <v>#REF!</v>
      </c>
      <c r="DW43" s="41" t="e">
        <f t="shared" si="41"/>
        <v>#REF!</v>
      </c>
      <c r="DX43" s="41" t="e">
        <f t="shared" si="41"/>
        <v>#REF!</v>
      </c>
      <c r="DY43" s="41" t="e">
        <f t="shared" si="41"/>
        <v>#REF!</v>
      </c>
      <c r="DZ43" s="41" t="e">
        <f t="shared" si="35"/>
        <v>#REF!</v>
      </c>
      <c r="EA43" s="41" t="e">
        <f t="shared" si="35"/>
        <v>#REF!</v>
      </c>
      <c r="EB43" s="41" t="e">
        <f t="shared" si="35"/>
        <v>#REF!</v>
      </c>
      <c r="EC43" s="41" t="e">
        <f t="shared" si="35"/>
        <v>#REF!</v>
      </c>
      <c r="ED43" s="41" t="e">
        <f t="shared" si="35"/>
        <v>#REF!</v>
      </c>
      <c r="EE43" s="41" t="e">
        <f t="shared" si="35"/>
        <v>#REF!</v>
      </c>
      <c r="EF43" s="41" t="e">
        <f t="shared" si="35"/>
        <v>#REF!</v>
      </c>
      <c r="EG43" s="41" t="e">
        <f t="shared" si="35"/>
        <v>#REF!</v>
      </c>
      <c r="EH43" s="41" t="e">
        <f t="shared" si="35"/>
        <v>#REF!</v>
      </c>
      <c r="EI43" s="41" t="e">
        <f t="shared" si="35"/>
        <v>#REF!</v>
      </c>
      <c r="EJ43" s="41" t="e">
        <f t="shared" si="35"/>
        <v>#REF!</v>
      </c>
      <c r="EK43" s="41" t="e">
        <f t="shared" si="35"/>
        <v>#REF!</v>
      </c>
      <c r="EL43" s="41" t="e">
        <f t="shared" si="35"/>
        <v>#REF!</v>
      </c>
      <c r="EM43" s="41" t="e">
        <f t="shared" si="35"/>
        <v>#REF!</v>
      </c>
      <c r="EN43" s="41" t="e">
        <f t="shared" si="35"/>
        <v>#REF!</v>
      </c>
      <c r="EO43" s="41" t="e">
        <f t="shared" si="35"/>
        <v>#REF!</v>
      </c>
      <c r="EP43" s="41" t="e">
        <f t="shared" si="42"/>
        <v>#REF!</v>
      </c>
      <c r="EQ43" s="41" t="e">
        <f t="shared" si="42"/>
        <v>#REF!</v>
      </c>
      <c r="ER43" s="41" t="e">
        <f t="shared" si="42"/>
        <v>#REF!</v>
      </c>
      <c r="ES43" s="41" t="e">
        <f t="shared" si="42"/>
        <v>#REF!</v>
      </c>
      <c r="ET43" s="41" t="e">
        <f t="shared" si="42"/>
        <v>#REF!</v>
      </c>
      <c r="EU43" s="41" t="e">
        <f t="shared" si="42"/>
        <v>#REF!</v>
      </c>
      <c r="EV43" s="41" t="e">
        <f t="shared" si="42"/>
        <v>#REF!</v>
      </c>
      <c r="EW43" s="41" t="e">
        <f t="shared" si="42"/>
        <v>#REF!</v>
      </c>
      <c r="EX43" s="41" t="e">
        <f t="shared" si="42"/>
        <v>#REF!</v>
      </c>
      <c r="EY43" s="41" t="e">
        <f t="shared" si="42"/>
        <v>#REF!</v>
      </c>
      <c r="EZ43" s="41" t="e">
        <f t="shared" si="42"/>
        <v>#REF!</v>
      </c>
      <c r="FA43" s="41" t="e">
        <f t="shared" si="42"/>
        <v>#REF!</v>
      </c>
      <c r="FB43" s="41" t="e">
        <f t="shared" si="42"/>
        <v>#REF!</v>
      </c>
      <c r="FC43" s="41" t="e">
        <f t="shared" si="42"/>
        <v>#REF!</v>
      </c>
      <c r="FD43" s="41" t="e">
        <f t="shared" si="42"/>
        <v>#REF!</v>
      </c>
      <c r="FE43" s="41" t="e">
        <f t="shared" si="42"/>
        <v>#REF!</v>
      </c>
      <c r="FF43" s="41" t="e">
        <f t="shared" si="36"/>
        <v>#REF!</v>
      </c>
      <c r="FG43" s="41" t="e">
        <f t="shared" si="36"/>
        <v>#REF!</v>
      </c>
      <c r="FH43" s="41" t="e">
        <f t="shared" si="36"/>
        <v>#REF!</v>
      </c>
      <c r="FI43" s="41" t="e">
        <f t="shared" si="36"/>
        <v>#REF!</v>
      </c>
      <c r="FJ43" s="41" t="e">
        <f t="shared" si="36"/>
        <v>#REF!</v>
      </c>
      <c r="FK43" s="41" t="e">
        <f t="shared" si="36"/>
        <v>#REF!</v>
      </c>
      <c r="FL43" s="41" t="e">
        <f t="shared" si="36"/>
        <v>#REF!</v>
      </c>
      <c r="FM43" s="41" t="e">
        <f t="shared" si="36"/>
        <v>#REF!</v>
      </c>
      <c r="FN43" s="41" t="e">
        <f t="shared" si="36"/>
        <v>#REF!</v>
      </c>
      <c r="FO43" s="41" t="e">
        <f t="shared" si="36"/>
        <v>#REF!</v>
      </c>
      <c r="FP43" s="41" t="e">
        <f t="shared" si="36"/>
        <v>#REF!</v>
      </c>
      <c r="FQ43" s="41" t="e">
        <f t="shared" si="36"/>
        <v>#REF!</v>
      </c>
      <c r="FR43" s="41" t="e">
        <f t="shared" si="36"/>
        <v>#REF!</v>
      </c>
      <c r="FS43" s="41" t="e">
        <f t="shared" si="36"/>
        <v>#REF!</v>
      </c>
      <c r="FT43" s="41" t="e">
        <f t="shared" si="36"/>
        <v>#REF!</v>
      </c>
      <c r="FU43" s="41" t="e">
        <f t="shared" si="36"/>
        <v>#REF!</v>
      </c>
      <c r="FV43" s="41" t="e">
        <f t="shared" si="43"/>
        <v>#REF!</v>
      </c>
      <c r="FW43" s="41" t="e">
        <f t="shared" si="43"/>
        <v>#REF!</v>
      </c>
      <c r="FX43" s="41" t="e">
        <f t="shared" si="43"/>
        <v>#REF!</v>
      </c>
      <c r="FY43" s="41" t="e">
        <f t="shared" si="43"/>
        <v>#REF!</v>
      </c>
      <c r="FZ43" s="41" t="e">
        <f t="shared" si="43"/>
        <v>#REF!</v>
      </c>
      <c r="GA43" s="41" t="e">
        <f t="shared" si="43"/>
        <v>#REF!</v>
      </c>
      <c r="GB43" s="41" t="e">
        <f t="shared" si="43"/>
        <v>#REF!</v>
      </c>
      <c r="GC43" s="41" t="e">
        <f t="shared" si="43"/>
        <v>#REF!</v>
      </c>
      <c r="GD43" s="41" t="e">
        <f t="shared" si="43"/>
        <v>#REF!</v>
      </c>
      <c r="GE43" s="41" t="e">
        <f t="shared" si="43"/>
        <v>#REF!</v>
      </c>
      <c r="GF43" s="41" t="e">
        <f t="shared" si="43"/>
        <v>#REF!</v>
      </c>
      <c r="GG43" s="41" t="e">
        <f t="shared" si="43"/>
        <v>#REF!</v>
      </c>
      <c r="GH43" s="41" t="e">
        <f t="shared" si="43"/>
        <v>#REF!</v>
      </c>
      <c r="GI43" s="41" t="e">
        <f t="shared" si="43"/>
        <v>#REF!</v>
      </c>
      <c r="GJ43" s="41" t="e">
        <f t="shared" si="43"/>
        <v>#REF!</v>
      </c>
      <c r="GK43" s="41" t="e">
        <f t="shared" si="43"/>
        <v>#REF!</v>
      </c>
      <c r="GL43" s="41" t="e">
        <f t="shared" si="37"/>
        <v>#REF!</v>
      </c>
      <c r="GM43" s="41" t="e">
        <f t="shared" si="37"/>
        <v>#REF!</v>
      </c>
      <c r="GN43" s="41" t="e">
        <f t="shared" si="37"/>
        <v>#REF!</v>
      </c>
      <c r="GO43" s="41" t="e">
        <f t="shared" si="37"/>
        <v>#REF!</v>
      </c>
      <c r="GP43" s="41" t="e">
        <f t="shared" si="37"/>
        <v>#REF!</v>
      </c>
      <c r="GQ43" s="41" t="e">
        <f t="shared" si="37"/>
        <v>#REF!</v>
      </c>
      <c r="GR43" s="41" t="e">
        <f t="shared" si="37"/>
        <v>#REF!</v>
      </c>
      <c r="GS43" s="41" t="e">
        <f t="shared" si="37"/>
        <v>#REF!</v>
      </c>
      <c r="GT43" s="41" t="e">
        <f t="shared" si="37"/>
        <v>#REF!</v>
      </c>
      <c r="GU43" s="41" t="e">
        <f t="shared" si="37"/>
        <v>#REF!</v>
      </c>
      <c r="GV43" s="41" t="e">
        <f t="shared" si="37"/>
        <v>#REF!</v>
      </c>
      <c r="GW43" s="41" t="e">
        <f t="shared" si="37"/>
        <v>#REF!</v>
      </c>
      <c r="GX43" s="41" t="e">
        <f t="shared" si="37"/>
        <v>#REF!</v>
      </c>
      <c r="GY43" s="41" t="e">
        <f t="shared" si="37"/>
        <v>#REF!</v>
      </c>
      <c r="GZ43" s="41" t="e">
        <f t="shared" si="37"/>
        <v>#REF!</v>
      </c>
      <c r="HA43" s="41" t="e">
        <f t="shared" si="37"/>
        <v>#REF!</v>
      </c>
      <c r="HB43" s="41" t="e">
        <f t="shared" si="44"/>
        <v>#REF!</v>
      </c>
      <c r="HC43" s="41" t="e">
        <f t="shared" si="44"/>
        <v>#REF!</v>
      </c>
      <c r="HD43" s="41" t="e">
        <f t="shared" si="44"/>
        <v>#REF!</v>
      </c>
      <c r="HE43" s="41" t="e">
        <f t="shared" si="44"/>
        <v>#REF!</v>
      </c>
      <c r="HF43" s="41" t="e">
        <f t="shared" si="44"/>
        <v>#REF!</v>
      </c>
      <c r="HG43" s="41" t="e">
        <f t="shared" si="44"/>
        <v>#REF!</v>
      </c>
      <c r="HH43" s="41" t="e">
        <f t="shared" si="44"/>
        <v>#REF!</v>
      </c>
      <c r="HI43" s="41" t="e">
        <f t="shared" si="44"/>
        <v>#REF!</v>
      </c>
      <c r="HJ43" s="41" t="e">
        <f t="shared" si="44"/>
        <v>#REF!</v>
      </c>
    </row>
    <row r="44" spans="1:218" ht="14.4" x14ac:dyDescent="0.3">
      <c r="A44" s="42">
        <v>41</v>
      </c>
      <c r="B44" s="43" t="e">
        <f>'CMM2 - AUX CALC'!$AP$67</f>
        <v>#REF!</v>
      </c>
      <c r="AQ44" s="41" t="e">
        <f>$B44/(_xlfn.SINGLE(PrazoConcessao)*12-AQ$3+1)</f>
        <v>#REF!</v>
      </c>
      <c r="AR44" s="41" t="e">
        <f t="shared" si="38"/>
        <v>#REF!</v>
      </c>
      <c r="AS44" s="41" t="e">
        <f t="shared" si="38"/>
        <v>#REF!</v>
      </c>
      <c r="AT44" s="41" t="e">
        <f t="shared" si="38"/>
        <v>#REF!</v>
      </c>
      <c r="AU44" s="41" t="e">
        <f t="shared" si="38"/>
        <v>#REF!</v>
      </c>
      <c r="AV44" s="41" t="e">
        <f t="shared" si="38"/>
        <v>#REF!</v>
      </c>
      <c r="AW44" s="41" t="e">
        <f t="shared" si="38"/>
        <v>#REF!</v>
      </c>
      <c r="AX44" s="41" t="e">
        <f t="shared" si="38"/>
        <v>#REF!</v>
      </c>
      <c r="AY44" s="41" t="e">
        <f t="shared" si="38"/>
        <v>#REF!</v>
      </c>
      <c r="AZ44" s="41" t="e">
        <f t="shared" si="45"/>
        <v>#REF!</v>
      </c>
      <c r="BA44" s="41" t="e">
        <f t="shared" si="45"/>
        <v>#REF!</v>
      </c>
      <c r="BB44" s="41" t="e">
        <f t="shared" si="45"/>
        <v>#REF!</v>
      </c>
      <c r="BC44" s="41" t="e">
        <f t="shared" si="45"/>
        <v>#REF!</v>
      </c>
      <c r="BD44" s="41" t="e">
        <f t="shared" si="45"/>
        <v>#REF!</v>
      </c>
      <c r="BE44" s="41" t="e">
        <f t="shared" si="45"/>
        <v>#REF!</v>
      </c>
      <c r="BF44" s="41" t="e">
        <f t="shared" si="45"/>
        <v>#REF!</v>
      </c>
      <c r="BG44" s="41" t="e">
        <f t="shared" si="45"/>
        <v>#REF!</v>
      </c>
      <c r="BH44" s="41" t="e">
        <f t="shared" si="45"/>
        <v>#REF!</v>
      </c>
      <c r="BI44" s="41" t="e">
        <f t="shared" si="45"/>
        <v>#REF!</v>
      </c>
      <c r="BJ44" s="41" t="e">
        <f t="shared" si="45"/>
        <v>#REF!</v>
      </c>
      <c r="BK44" s="41" t="e">
        <f t="shared" si="45"/>
        <v>#REF!</v>
      </c>
      <c r="BL44" s="41" t="e">
        <f t="shared" si="45"/>
        <v>#REF!</v>
      </c>
      <c r="BM44" s="41" t="e">
        <f t="shared" si="45"/>
        <v>#REF!</v>
      </c>
      <c r="BN44" s="41" t="e">
        <f t="shared" si="39"/>
        <v>#REF!</v>
      </c>
      <c r="BO44" s="41" t="e">
        <f t="shared" si="39"/>
        <v>#REF!</v>
      </c>
      <c r="BP44" s="41" t="e">
        <f t="shared" si="39"/>
        <v>#REF!</v>
      </c>
      <c r="BQ44" s="41" t="e">
        <f t="shared" si="39"/>
        <v>#REF!</v>
      </c>
      <c r="BR44" s="41" t="e">
        <f t="shared" si="39"/>
        <v>#REF!</v>
      </c>
      <c r="BS44" s="41" t="e">
        <f t="shared" si="39"/>
        <v>#REF!</v>
      </c>
      <c r="BT44" s="41" t="e">
        <f t="shared" si="39"/>
        <v>#REF!</v>
      </c>
      <c r="BU44" s="41" t="e">
        <f t="shared" si="39"/>
        <v>#REF!</v>
      </c>
      <c r="BV44" s="41" t="e">
        <f t="shared" si="39"/>
        <v>#REF!</v>
      </c>
      <c r="BW44" s="41" t="e">
        <f t="shared" si="39"/>
        <v>#REF!</v>
      </c>
      <c r="BX44" s="41" t="e">
        <f t="shared" si="39"/>
        <v>#REF!</v>
      </c>
      <c r="BY44" s="41" t="e">
        <f t="shared" si="39"/>
        <v>#REF!</v>
      </c>
      <c r="BZ44" s="41" t="e">
        <f t="shared" si="39"/>
        <v>#REF!</v>
      </c>
      <c r="CA44" s="41" t="e">
        <f t="shared" si="39"/>
        <v>#REF!</v>
      </c>
      <c r="CB44" s="41" t="e">
        <f t="shared" si="39"/>
        <v>#REF!</v>
      </c>
      <c r="CC44" s="41" t="e">
        <f t="shared" si="39"/>
        <v>#REF!</v>
      </c>
      <c r="CD44" s="41" t="e">
        <f t="shared" si="40"/>
        <v>#REF!</v>
      </c>
      <c r="CE44" s="41" t="e">
        <f t="shared" si="40"/>
        <v>#REF!</v>
      </c>
      <c r="CF44" s="41" t="e">
        <f t="shared" si="40"/>
        <v>#REF!</v>
      </c>
      <c r="CG44" s="41" t="e">
        <f t="shared" si="40"/>
        <v>#REF!</v>
      </c>
      <c r="CH44" s="41" t="e">
        <f t="shared" si="40"/>
        <v>#REF!</v>
      </c>
      <c r="CI44" s="41" t="e">
        <f t="shared" si="40"/>
        <v>#REF!</v>
      </c>
      <c r="CJ44" s="41" t="e">
        <f t="shared" si="40"/>
        <v>#REF!</v>
      </c>
      <c r="CK44" s="41" t="e">
        <f t="shared" si="40"/>
        <v>#REF!</v>
      </c>
      <c r="CL44" s="41" t="e">
        <f t="shared" si="40"/>
        <v>#REF!</v>
      </c>
      <c r="CM44" s="41" t="e">
        <f t="shared" si="40"/>
        <v>#REF!</v>
      </c>
      <c r="CN44" s="41" t="e">
        <f t="shared" si="40"/>
        <v>#REF!</v>
      </c>
      <c r="CO44" s="41" t="e">
        <f t="shared" si="40"/>
        <v>#REF!</v>
      </c>
      <c r="CP44" s="41" t="e">
        <f t="shared" si="40"/>
        <v>#REF!</v>
      </c>
      <c r="CQ44" s="41" t="e">
        <f t="shared" si="40"/>
        <v>#REF!</v>
      </c>
      <c r="CR44" s="41" t="e">
        <f t="shared" si="40"/>
        <v>#REF!</v>
      </c>
      <c r="CS44" s="41" t="e">
        <f t="shared" si="40"/>
        <v>#REF!</v>
      </c>
      <c r="CT44" s="41" t="e">
        <f t="shared" si="34"/>
        <v>#REF!</v>
      </c>
      <c r="CU44" s="41" t="e">
        <f t="shared" si="34"/>
        <v>#REF!</v>
      </c>
      <c r="CV44" s="41" t="e">
        <f t="shared" si="34"/>
        <v>#REF!</v>
      </c>
      <c r="CW44" s="41" t="e">
        <f t="shared" si="34"/>
        <v>#REF!</v>
      </c>
      <c r="CX44" s="41" t="e">
        <f t="shared" si="34"/>
        <v>#REF!</v>
      </c>
      <c r="CY44" s="41" t="e">
        <f t="shared" si="34"/>
        <v>#REF!</v>
      </c>
      <c r="CZ44" s="41" t="e">
        <f t="shared" si="34"/>
        <v>#REF!</v>
      </c>
      <c r="DA44" s="41" t="e">
        <f t="shared" si="34"/>
        <v>#REF!</v>
      </c>
      <c r="DB44" s="41" t="e">
        <f t="shared" si="34"/>
        <v>#REF!</v>
      </c>
      <c r="DC44" s="41" t="e">
        <f t="shared" si="34"/>
        <v>#REF!</v>
      </c>
      <c r="DD44" s="41" t="e">
        <f t="shared" si="34"/>
        <v>#REF!</v>
      </c>
      <c r="DE44" s="41" t="e">
        <f t="shared" si="34"/>
        <v>#REF!</v>
      </c>
      <c r="DF44" s="41" t="e">
        <f t="shared" si="34"/>
        <v>#REF!</v>
      </c>
      <c r="DG44" s="41" t="e">
        <f t="shared" si="34"/>
        <v>#REF!</v>
      </c>
      <c r="DH44" s="41" t="e">
        <f t="shared" si="34"/>
        <v>#REF!</v>
      </c>
      <c r="DI44" s="41" t="e">
        <f t="shared" si="34"/>
        <v>#REF!</v>
      </c>
      <c r="DJ44" s="41" t="e">
        <f t="shared" si="41"/>
        <v>#REF!</v>
      </c>
      <c r="DK44" s="41" t="e">
        <f t="shared" si="41"/>
        <v>#REF!</v>
      </c>
      <c r="DL44" s="41" t="e">
        <f t="shared" si="41"/>
        <v>#REF!</v>
      </c>
      <c r="DM44" s="41" t="e">
        <f t="shared" si="41"/>
        <v>#REF!</v>
      </c>
      <c r="DN44" s="41" t="e">
        <f t="shared" si="41"/>
        <v>#REF!</v>
      </c>
      <c r="DO44" s="41" t="e">
        <f t="shared" si="41"/>
        <v>#REF!</v>
      </c>
      <c r="DP44" s="41" t="e">
        <f t="shared" si="41"/>
        <v>#REF!</v>
      </c>
      <c r="DQ44" s="41" t="e">
        <f t="shared" si="41"/>
        <v>#REF!</v>
      </c>
      <c r="DR44" s="41" t="e">
        <f t="shared" si="41"/>
        <v>#REF!</v>
      </c>
      <c r="DS44" s="41" t="e">
        <f t="shared" si="41"/>
        <v>#REF!</v>
      </c>
      <c r="DT44" s="41" t="e">
        <f t="shared" si="41"/>
        <v>#REF!</v>
      </c>
      <c r="DU44" s="41" t="e">
        <f t="shared" si="41"/>
        <v>#REF!</v>
      </c>
      <c r="DV44" s="41" t="e">
        <f t="shared" si="41"/>
        <v>#REF!</v>
      </c>
      <c r="DW44" s="41" t="e">
        <f t="shared" si="41"/>
        <v>#REF!</v>
      </c>
      <c r="DX44" s="41" t="e">
        <f t="shared" si="41"/>
        <v>#REF!</v>
      </c>
      <c r="DY44" s="41" t="e">
        <f t="shared" si="41"/>
        <v>#REF!</v>
      </c>
      <c r="DZ44" s="41" t="e">
        <f t="shared" si="35"/>
        <v>#REF!</v>
      </c>
      <c r="EA44" s="41" t="e">
        <f t="shared" si="35"/>
        <v>#REF!</v>
      </c>
      <c r="EB44" s="41" t="e">
        <f t="shared" si="35"/>
        <v>#REF!</v>
      </c>
      <c r="EC44" s="41" t="e">
        <f t="shared" si="35"/>
        <v>#REF!</v>
      </c>
      <c r="ED44" s="41" t="e">
        <f t="shared" si="35"/>
        <v>#REF!</v>
      </c>
      <c r="EE44" s="41" t="e">
        <f t="shared" si="35"/>
        <v>#REF!</v>
      </c>
      <c r="EF44" s="41" t="e">
        <f t="shared" si="35"/>
        <v>#REF!</v>
      </c>
      <c r="EG44" s="41" t="e">
        <f t="shared" si="35"/>
        <v>#REF!</v>
      </c>
      <c r="EH44" s="41" t="e">
        <f t="shared" si="35"/>
        <v>#REF!</v>
      </c>
      <c r="EI44" s="41" t="e">
        <f t="shared" si="35"/>
        <v>#REF!</v>
      </c>
      <c r="EJ44" s="41" t="e">
        <f t="shared" si="35"/>
        <v>#REF!</v>
      </c>
      <c r="EK44" s="41" t="e">
        <f t="shared" si="35"/>
        <v>#REF!</v>
      </c>
      <c r="EL44" s="41" t="e">
        <f t="shared" si="35"/>
        <v>#REF!</v>
      </c>
      <c r="EM44" s="41" t="e">
        <f t="shared" si="35"/>
        <v>#REF!</v>
      </c>
      <c r="EN44" s="41" t="e">
        <f t="shared" si="35"/>
        <v>#REF!</v>
      </c>
      <c r="EO44" s="41" t="e">
        <f t="shared" si="35"/>
        <v>#REF!</v>
      </c>
      <c r="EP44" s="41" t="e">
        <f t="shared" si="42"/>
        <v>#REF!</v>
      </c>
      <c r="EQ44" s="41" t="e">
        <f t="shared" si="42"/>
        <v>#REF!</v>
      </c>
      <c r="ER44" s="41" t="e">
        <f t="shared" si="42"/>
        <v>#REF!</v>
      </c>
      <c r="ES44" s="41" t="e">
        <f t="shared" si="42"/>
        <v>#REF!</v>
      </c>
      <c r="ET44" s="41" t="e">
        <f t="shared" si="42"/>
        <v>#REF!</v>
      </c>
      <c r="EU44" s="41" t="e">
        <f t="shared" si="42"/>
        <v>#REF!</v>
      </c>
      <c r="EV44" s="41" t="e">
        <f t="shared" si="42"/>
        <v>#REF!</v>
      </c>
      <c r="EW44" s="41" t="e">
        <f t="shared" si="42"/>
        <v>#REF!</v>
      </c>
      <c r="EX44" s="41" t="e">
        <f t="shared" si="42"/>
        <v>#REF!</v>
      </c>
      <c r="EY44" s="41" t="e">
        <f t="shared" si="42"/>
        <v>#REF!</v>
      </c>
      <c r="EZ44" s="41" t="e">
        <f t="shared" si="42"/>
        <v>#REF!</v>
      </c>
      <c r="FA44" s="41" t="e">
        <f t="shared" si="42"/>
        <v>#REF!</v>
      </c>
      <c r="FB44" s="41" t="e">
        <f t="shared" si="42"/>
        <v>#REF!</v>
      </c>
      <c r="FC44" s="41" t="e">
        <f t="shared" si="42"/>
        <v>#REF!</v>
      </c>
      <c r="FD44" s="41" t="e">
        <f t="shared" si="42"/>
        <v>#REF!</v>
      </c>
      <c r="FE44" s="41" t="e">
        <f t="shared" si="42"/>
        <v>#REF!</v>
      </c>
      <c r="FF44" s="41" t="e">
        <f t="shared" si="36"/>
        <v>#REF!</v>
      </c>
      <c r="FG44" s="41" t="e">
        <f t="shared" si="36"/>
        <v>#REF!</v>
      </c>
      <c r="FH44" s="41" t="e">
        <f t="shared" si="36"/>
        <v>#REF!</v>
      </c>
      <c r="FI44" s="41" t="e">
        <f t="shared" si="36"/>
        <v>#REF!</v>
      </c>
      <c r="FJ44" s="41" t="e">
        <f t="shared" si="36"/>
        <v>#REF!</v>
      </c>
      <c r="FK44" s="41" t="e">
        <f t="shared" si="36"/>
        <v>#REF!</v>
      </c>
      <c r="FL44" s="41" t="e">
        <f t="shared" si="36"/>
        <v>#REF!</v>
      </c>
      <c r="FM44" s="41" t="e">
        <f t="shared" si="36"/>
        <v>#REF!</v>
      </c>
      <c r="FN44" s="41" t="e">
        <f t="shared" si="36"/>
        <v>#REF!</v>
      </c>
      <c r="FO44" s="41" t="e">
        <f t="shared" si="36"/>
        <v>#REF!</v>
      </c>
      <c r="FP44" s="41" t="e">
        <f t="shared" si="36"/>
        <v>#REF!</v>
      </c>
      <c r="FQ44" s="41" t="e">
        <f t="shared" si="36"/>
        <v>#REF!</v>
      </c>
      <c r="FR44" s="41" t="e">
        <f t="shared" si="36"/>
        <v>#REF!</v>
      </c>
      <c r="FS44" s="41" t="e">
        <f t="shared" si="36"/>
        <v>#REF!</v>
      </c>
      <c r="FT44" s="41" t="e">
        <f t="shared" si="36"/>
        <v>#REF!</v>
      </c>
      <c r="FU44" s="41" t="e">
        <f t="shared" si="36"/>
        <v>#REF!</v>
      </c>
      <c r="FV44" s="41" t="e">
        <f t="shared" si="43"/>
        <v>#REF!</v>
      </c>
      <c r="FW44" s="41" t="e">
        <f t="shared" si="43"/>
        <v>#REF!</v>
      </c>
      <c r="FX44" s="41" t="e">
        <f t="shared" si="43"/>
        <v>#REF!</v>
      </c>
      <c r="FY44" s="41" t="e">
        <f t="shared" si="43"/>
        <v>#REF!</v>
      </c>
      <c r="FZ44" s="41" t="e">
        <f t="shared" si="43"/>
        <v>#REF!</v>
      </c>
      <c r="GA44" s="41" t="e">
        <f t="shared" si="43"/>
        <v>#REF!</v>
      </c>
      <c r="GB44" s="41" t="e">
        <f t="shared" si="43"/>
        <v>#REF!</v>
      </c>
      <c r="GC44" s="41" t="e">
        <f t="shared" si="43"/>
        <v>#REF!</v>
      </c>
      <c r="GD44" s="41" t="e">
        <f t="shared" si="43"/>
        <v>#REF!</v>
      </c>
      <c r="GE44" s="41" t="e">
        <f t="shared" si="43"/>
        <v>#REF!</v>
      </c>
      <c r="GF44" s="41" t="e">
        <f t="shared" si="43"/>
        <v>#REF!</v>
      </c>
      <c r="GG44" s="41" t="e">
        <f t="shared" si="43"/>
        <v>#REF!</v>
      </c>
      <c r="GH44" s="41" t="e">
        <f t="shared" si="43"/>
        <v>#REF!</v>
      </c>
      <c r="GI44" s="41" t="e">
        <f t="shared" si="43"/>
        <v>#REF!</v>
      </c>
      <c r="GJ44" s="41" t="e">
        <f t="shared" si="43"/>
        <v>#REF!</v>
      </c>
      <c r="GK44" s="41" t="e">
        <f t="shared" si="43"/>
        <v>#REF!</v>
      </c>
      <c r="GL44" s="41" t="e">
        <f t="shared" si="37"/>
        <v>#REF!</v>
      </c>
      <c r="GM44" s="41" t="e">
        <f t="shared" si="37"/>
        <v>#REF!</v>
      </c>
      <c r="GN44" s="41" t="e">
        <f t="shared" si="37"/>
        <v>#REF!</v>
      </c>
      <c r="GO44" s="41" t="e">
        <f t="shared" si="37"/>
        <v>#REF!</v>
      </c>
      <c r="GP44" s="41" t="e">
        <f t="shared" si="37"/>
        <v>#REF!</v>
      </c>
      <c r="GQ44" s="41" t="e">
        <f t="shared" si="37"/>
        <v>#REF!</v>
      </c>
      <c r="GR44" s="41" t="e">
        <f t="shared" si="37"/>
        <v>#REF!</v>
      </c>
      <c r="GS44" s="41" t="e">
        <f t="shared" si="37"/>
        <v>#REF!</v>
      </c>
      <c r="GT44" s="41" t="e">
        <f t="shared" si="37"/>
        <v>#REF!</v>
      </c>
      <c r="GU44" s="41" t="e">
        <f t="shared" si="37"/>
        <v>#REF!</v>
      </c>
      <c r="GV44" s="41" t="e">
        <f t="shared" si="37"/>
        <v>#REF!</v>
      </c>
      <c r="GW44" s="41" t="e">
        <f t="shared" si="37"/>
        <v>#REF!</v>
      </c>
      <c r="GX44" s="41" t="e">
        <f t="shared" si="37"/>
        <v>#REF!</v>
      </c>
      <c r="GY44" s="41" t="e">
        <f t="shared" si="37"/>
        <v>#REF!</v>
      </c>
      <c r="GZ44" s="41" t="e">
        <f t="shared" si="37"/>
        <v>#REF!</v>
      </c>
      <c r="HA44" s="41" t="e">
        <f t="shared" si="37"/>
        <v>#REF!</v>
      </c>
      <c r="HB44" s="41" t="e">
        <f t="shared" si="44"/>
        <v>#REF!</v>
      </c>
      <c r="HC44" s="41" t="e">
        <f t="shared" si="44"/>
        <v>#REF!</v>
      </c>
      <c r="HD44" s="41" t="e">
        <f t="shared" si="44"/>
        <v>#REF!</v>
      </c>
      <c r="HE44" s="41" t="e">
        <f t="shared" si="44"/>
        <v>#REF!</v>
      </c>
      <c r="HF44" s="41" t="e">
        <f t="shared" si="44"/>
        <v>#REF!</v>
      </c>
      <c r="HG44" s="41" t="e">
        <f t="shared" si="44"/>
        <v>#REF!</v>
      </c>
      <c r="HH44" s="41" t="e">
        <f t="shared" si="44"/>
        <v>#REF!</v>
      </c>
      <c r="HI44" s="41" t="e">
        <f t="shared" si="44"/>
        <v>#REF!</v>
      </c>
      <c r="HJ44" s="41" t="e">
        <f t="shared" si="44"/>
        <v>#REF!</v>
      </c>
    </row>
    <row r="45" spans="1:218" ht="14.4" x14ac:dyDescent="0.3">
      <c r="A45" s="42">
        <v>42</v>
      </c>
      <c r="B45" s="43" t="e">
        <f>'CMM2 - AUX CALC'!$AQ$67</f>
        <v>#REF!</v>
      </c>
      <c r="AR45" s="41" t="e">
        <f>$B45/(_xlfn.SINGLE(PrazoConcessao)*12-AR$3+1)</f>
        <v>#REF!</v>
      </c>
      <c r="AS45" s="41" t="e">
        <f t="shared" si="38"/>
        <v>#REF!</v>
      </c>
      <c r="AT45" s="41" t="e">
        <f t="shared" si="38"/>
        <v>#REF!</v>
      </c>
      <c r="AU45" s="41" t="e">
        <f t="shared" si="38"/>
        <v>#REF!</v>
      </c>
      <c r="AV45" s="41" t="e">
        <f t="shared" si="38"/>
        <v>#REF!</v>
      </c>
      <c r="AW45" s="41" t="e">
        <f t="shared" si="38"/>
        <v>#REF!</v>
      </c>
      <c r="AX45" s="41" t="e">
        <f t="shared" si="38"/>
        <v>#REF!</v>
      </c>
      <c r="AY45" s="41" t="e">
        <f t="shared" si="38"/>
        <v>#REF!</v>
      </c>
      <c r="AZ45" s="41" t="e">
        <f t="shared" si="45"/>
        <v>#REF!</v>
      </c>
      <c r="BA45" s="41" t="e">
        <f t="shared" si="45"/>
        <v>#REF!</v>
      </c>
      <c r="BB45" s="41" t="e">
        <f t="shared" si="45"/>
        <v>#REF!</v>
      </c>
      <c r="BC45" s="41" t="e">
        <f t="shared" si="45"/>
        <v>#REF!</v>
      </c>
      <c r="BD45" s="41" t="e">
        <f t="shared" si="45"/>
        <v>#REF!</v>
      </c>
      <c r="BE45" s="41" t="e">
        <f t="shared" si="45"/>
        <v>#REF!</v>
      </c>
      <c r="BF45" s="41" t="e">
        <f t="shared" si="45"/>
        <v>#REF!</v>
      </c>
      <c r="BG45" s="41" t="e">
        <f t="shared" si="45"/>
        <v>#REF!</v>
      </c>
      <c r="BH45" s="41" t="e">
        <f t="shared" si="45"/>
        <v>#REF!</v>
      </c>
      <c r="BI45" s="41" t="e">
        <f t="shared" si="45"/>
        <v>#REF!</v>
      </c>
      <c r="BJ45" s="41" t="e">
        <f t="shared" si="45"/>
        <v>#REF!</v>
      </c>
      <c r="BK45" s="41" t="e">
        <f t="shared" si="45"/>
        <v>#REF!</v>
      </c>
      <c r="BL45" s="41" t="e">
        <f t="shared" si="45"/>
        <v>#REF!</v>
      </c>
      <c r="BM45" s="41" t="e">
        <f t="shared" si="45"/>
        <v>#REF!</v>
      </c>
      <c r="BN45" s="41" t="e">
        <f t="shared" si="39"/>
        <v>#REF!</v>
      </c>
      <c r="BO45" s="41" t="e">
        <f t="shared" si="39"/>
        <v>#REF!</v>
      </c>
      <c r="BP45" s="41" t="e">
        <f t="shared" si="39"/>
        <v>#REF!</v>
      </c>
      <c r="BQ45" s="41" t="e">
        <f t="shared" si="39"/>
        <v>#REF!</v>
      </c>
      <c r="BR45" s="41" t="e">
        <f t="shared" si="39"/>
        <v>#REF!</v>
      </c>
      <c r="BS45" s="41" t="e">
        <f t="shared" si="39"/>
        <v>#REF!</v>
      </c>
      <c r="BT45" s="41" t="e">
        <f t="shared" si="39"/>
        <v>#REF!</v>
      </c>
      <c r="BU45" s="41" t="e">
        <f t="shared" si="39"/>
        <v>#REF!</v>
      </c>
      <c r="BV45" s="41" t="e">
        <f t="shared" si="39"/>
        <v>#REF!</v>
      </c>
      <c r="BW45" s="41" t="e">
        <f t="shared" si="39"/>
        <v>#REF!</v>
      </c>
      <c r="BX45" s="41" t="e">
        <f t="shared" si="39"/>
        <v>#REF!</v>
      </c>
      <c r="BY45" s="41" t="e">
        <f t="shared" si="39"/>
        <v>#REF!</v>
      </c>
      <c r="BZ45" s="41" t="e">
        <f t="shared" si="39"/>
        <v>#REF!</v>
      </c>
      <c r="CA45" s="41" t="e">
        <f t="shared" si="39"/>
        <v>#REF!</v>
      </c>
      <c r="CB45" s="41" t="e">
        <f t="shared" si="39"/>
        <v>#REF!</v>
      </c>
      <c r="CC45" s="41" t="e">
        <f t="shared" si="39"/>
        <v>#REF!</v>
      </c>
      <c r="CD45" s="41" t="e">
        <f t="shared" si="40"/>
        <v>#REF!</v>
      </c>
      <c r="CE45" s="41" t="e">
        <f t="shared" si="40"/>
        <v>#REF!</v>
      </c>
      <c r="CF45" s="41" t="e">
        <f t="shared" si="40"/>
        <v>#REF!</v>
      </c>
      <c r="CG45" s="41" t="e">
        <f t="shared" si="40"/>
        <v>#REF!</v>
      </c>
      <c r="CH45" s="41" t="e">
        <f t="shared" si="40"/>
        <v>#REF!</v>
      </c>
      <c r="CI45" s="41" t="e">
        <f t="shared" si="40"/>
        <v>#REF!</v>
      </c>
      <c r="CJ45" s="41" t="e">
        <f t="shared" si="40"/>
        <v>#REF!</v>
      </c>
      <c r="CK45" s="41" t="e">
        <f t="shared" si="40"/>
        <v>#REF!</v>
      </c>
      <c r="CL45" s="41" t="e">
        <f t="shared" si="40"/>
        <v>#REF!</v>
      </c>
      <c r="CM45" s="41" t="e">
        <f t="shared" si="40"/>
        <v>#REF!</v>
      </c>
      <c r="CN45" s="41" t="e">
        <f t="shared" si="40"/>
        <v>#REF!</v>
      </c>
      <c r="CO45" s="41" t="e">
        <f t="shared" si="40"/>
        <v>#REF!</v>
      </c>
      <c r="CP45" s="41" t="e">
        <f t="shared" si="40"/>
        <v>#REF!</v>
      </c>
      <c r="CQ45" s="41" t="e">
        <f t="shared" si="40"/>
        <v>#REF!</v>
      </c>
      <c r="CR45" s="41" t="e">
        <f t="shared" si="40"/>
        <v>#REF!</v>
      </c>
      <c r="CS45" s="41" t="e">
        <f t="shared" si="40"/>
        <v>#REF!</v>
      </c>
      <c r="CT45" s="41" t="e">
        <f t="shared" si="34"/>
        <v>#REF!</v>
      </c>
      <c r="CU45" s="41" t="e">
        <f t="shared" si="34"/>
        <v>#REF!</v>
      </c>
      <c r="CV45" s="41" t="e">
        <f t="shared" si="34"/>
        <v>#REF!</v>
      </c>
      <c r="CW45" s="41" t="e">
        <f t="shared" si="34"/>
        <v>#REF!</v>
      </c>
      <c r="CX45" s="41" t="e">
        <f t="shared" si="34"/>
        <v>#REF!</v>
      </c>
      <c r="CY45" s="41" t="e">
        <f t="shared" si="34"/>
        <v>#REF!</v>
      </c>
      <c r="CZ45" s="41" t="e">
        <f t="shared" si="34"/>
        <v>#REF!</v>
      </c>
      <c r="DA45" s="41" t="e">
        <f t="shared" si="34"/>
        <v>#REF!</v>
      </c>
      <c r="DB45" s="41" t="e">
        <f t="shared" si="34"/>
        <v>#REF!</v>
      </c>
      <c r="DC45" s="41" t="e">
        <f t="shared" si="34"/>
        <v>#REF!</v>
      </c>
      <c r="DD45" s="41" t="e">
        <f t="shared" si="34"/>
        <v>#REF!</v>
      </c>
      <c r="DE45" s="41" t="e">
        <f t="shared" si="34"/>
        <v>#REF!</v>
      </c>
      <c r="DF45" s="41" t="e">
        <f t="shared" si="34"/>
        <v>#REF!</v>
      </c>
      <c r="DG45" s="41" t="e">
        <f t="shared" si="34"/>
        <v>#REF!</v>
      </c>
      <c r="DH45" s="41" t="e">
        <f t="shared" si="34"/>
        <v>#REF!</v>
      </c>
      <c r="DI45" s="41" t="e">
        <f t="shared" si="34"/>
        <v>#REF!</v>
      </c>
      <c r="DJ45" s="41" t="e">
        <f t="shared" si="41"/>
        <v>#REF!</v>
      </c>
      <c r="DK45" s="41" t="e">
        <f t="shared" si="41"/>
        <v>#REF!</v>
      </c>
      <c r="DL45" s="41" t="e">
        <f t="shared" si="41"/>
        <v>#REF!</v>
      </c>
      <c r="DM45" s="41" t="e">
        <f t="shared" si="41"/>
        <v>#REF!</v>
      </c>
      <c r="DN45" s="41" t="e">
        <f t="shared" si="41"/>
        <v>#REF!</v>
      </c>
      <c r="DO45" s="41" t="e">
        <f t="shared" si="41"/>
        <v>#REF!</v>
      </c>
      <c r="DP45" s="41" t="e">
        <f t="shared" si="41"/>
        <v>#REF!</v>
      </c>
      <c r="DQ45" s="41" t="e">
        <f t="shared" si="41"/>
        <v>#REF!</v>
      </c>
      <c r="DR45" s="41" t="e">
        <f t="shared" si="41"/>
        <v>#REF!</v>
      </c>
      <c r="DS45" s="41" t="e">
        <f t="shared" si="41"/>
        <v>#REF!</v>
      </c>
      <c r="DT45" s="41" t="e">
        <f t="shared" si="41"/>
        <v>#REF!</v>
      </c>
      <c r="DU45" s="41" t="e">
        <f t="shared" si="41"/>
        <v>#REF!</v>
      </c>
      <c r="DV45" s="41" t="e">
        <f t="shared" si="41"/>
        <v>#REF!</v>
      </c>
      <c r="DW45" s="41" t="e">
        <f t="shared" si="41"/>
        <v>#REF!</v>
      </c>
      <c r="DX45" s="41" t="e">
        <f t="shared" si="41"/>
        <v>#REF!</v>
      </c>
      <c r="DY45" s="41" t="e">
        <f t="shared" si="41"/>
        <v>#REF!</v>
      </c>
      <c r="DZ45" s="41" t="e">
        <f t="shared" si="35"/>
        <v>#REF!</v>
      </c>
      <c r="EA45" s="41" t="e">
        <f t="shared" si="35"/>
        <v>#REF!</v>
      </c>
      <c r="EB45" s="41" t="e">
        <f t="shared" si="35"/>
        <v>#REF!</v>
      </c>
      <c r="EC45" s="41" t="e">
        <f t="shared" si="35"/>
        <v>#REF!</v>
      </c>
      <c r="ED45" s="41" t="e">
        <f t="shared" si="35"/>
        <v>#REF!</v>
      </c>
      <c r="EE45" s="41" t="e">
        <f t="shared" si="35"/>
        <v>#REF!</v>
      </c>
      <c r="EF45" s="41" t="e">
        <f t="shared" si="35"/>
        <v>#REF!</v>
      </c>
      <c r="EG45" s="41" t="e">
        <f t="shared" si="35"/>
        <v>#REF!</v>
      </c>
      <c r="EH45" s="41" t="e">
        <f t="shared" si="35"/>
        <v>#REF!</v>
      </c>
      <c r="EI45" s="41" t="e">
        <f t="shared" si="35"/>
        <v>#REF!</v>
      </c>
      <c r="EJ45" s="41" t="e">
        <f t="shared" si="35"/>
        <v>#REF!</v>
      </c>
      <c r="EK45" s="41" t="e">
        <f t="shared" si="35"/>
        <v>#REF!</v>
      </c>
      <c r="EL45" s="41" t="e">
        <f t="shared" si="35"/>
        <v>#REF!</v>
      </c>
      <c r="EM45" s="41" t="e">
        <f t="shared" si="35"/>
        <v>#REF!</v>
      </c>
      <c r="EN45" s="41" t="e">
        <f t="shared" si="35"/>
        <v>#REF!</v>
      </c>
      <c r="EO45" s="41" t="e">
        <f t="shared" si="35"/>
        <v>#REF!</v>
      </c>
      <c r="EP45" s="41" t="e">
        <f t="shared" si="42"/>
        <v>#REF!</v>
      </c>
      <c r="EQ45" s="41" t="e">
        <f t="shared" si="42"/>
        <v>#REF!</v>
      </c>
      <c r="ER45" s="41" t="e">
        <f t="shared" si="42"/>
        <v>#REF!</v>
      </c>
      <c r="ES45" s="41" t="e">
        <f t="shared" si="42"/>
        <v>#REF!</v>
      </c>
      <c r="ET45" s="41" t="e">
        <f t="shared" si="42"/>
        <v>#REF!</v>
      </c>
      <c r="EU45" s="41" t="e">
        <f t="shared" si="42"/>
        <v>#REF!</v>
      </c>
      <c r="EV45" s="41" t="e">
        <f t="shared" si="42"/>
        <v>#REF!</v>
      </c>
      <c r="EW45" s="41" t="e">
        <f t="shared" si="42"/>
        <v>#REF!</v>
      </c>
      <c r="EX45" s="41" t="e">
        <f t="shared" si="42"/>
        <v>#REF!</v>
      </c>
      <c r="EY45" s="41" t="e">
        <f t="shared" si="42"/>
        <v>#REF!</v>
      </c>
      <c r="EZ45" s="41" t="e">
        <f t="shared" si="42"/>
        <v>#REF!</v>
      </c>
      <c r="FA45" s="41" t="e">
        <f t="shared" si="42"/>
        <v>#REF!</v>
      </c>
      <c r="FB45" s="41" t="e">
        <f t="shared" si="42"/>
        <v>#REF!</v>
      </c>
      <c r="FC45" s="41" t="e">
        <f t="shared" si="42"/>
        <v>#REF!</v>
      </c>
      <c r="FD45" s="41" t="e">
        <f t="shared" si="42"/>
        <v>#REF!</v>
      </c>
      <c r="FE45" s="41" t="e">
        <f t="shared" si="42"/>
        <v>#REF!</v>
      </c>
      <c r="FF45" s="41" t="e">
        <f t="shared" si="36"/>
        <v>#REF!</v>
      </c>
      <c r="FG45" s="41" t="e">
        <f t="shared" si="36"/>
        <v>#REF!</v>
      </c>
      <c r="FH45" s="41" t="e">
        <f t="shared" si="36"/>
        <v>#REF!</v>
      </c>
      <c r="FI45" s="41" t="e">
        <f t="shared" si="36"/>
        <v>#REF!</v>
      </c>
      <c r="FJ45" s="41" t="e">
        <f t="shared" si="36"/>
        <v>#REF!</v>
      </c>
      <c r="FK45" s="41" t="e">
        <f t="shared" si="36"/>
        <v>#REF!</v>
      </c>
      <c r="FL45" s="41" t="e">
        <f t="shared" si="36"/>
        <v>#REF!</v>
      </c>
      <c r="FM45" s="41" t="e">
        <f t="shared" si="36"/>
        <v>#REF!</v>
      </c>
      <c r="FN45" s="41" t="e">
        <f t="shared" si="36"/>
        <v>#REF!</v>
      </c>
      <c r="FO45" s="41" t="e">
        <f t="shared" si="36"/>
        <v>#REF!</v>
      </c>
      <c r="FP45" s="41" t="e">
        <f t="shared" si="36"/>
        <v>#REF!</v>
      </c>
      <c r="FQ45" s="41" t="e">
        <f t="shared" si="36"/>
        <v>#REF!</v>
      </c>
      <c r="FR45" s="41" t="e">
        <f t="shared" si="36"/>
        <v>#REF!</v>
      </c>
      <c r="FS45" s="41" t="e">
        <f t="shared" si="36"/>
        <v>#REF!</v>
      </c>
      <c r="FT45" s="41" t="e">
        <f t="shared" si="36"/>
        <v>#REF!</v>
      </c>
      <c r="FU45" s="41" t="e">
        <f t="shared" si="36"/>
        <v>#REF!</v>
      </c>
      <c r="FV45" s="41" t="e">
        <f t="shared" si="43"/>
        <v>#REF!</v>
      </c>
      <c r="FW45" s="41" t="e">
        <f t="shared" si="43"/>
        <v>#REF!</v>
      </c>
      <c r="FX45" s="41" t="e">
        <f t="shared" si="43"/>
        <v>#REF!</v>
      </c>
      <c r="FY45" s="41" t="e">
        <f t="shared" si="43"/>
        <v>#REF!</v>
      </c>
      <c r="FZ45" s="41" t="e">
        <f t="shared" si="43"/>
        <v>#REF!</v>
      </c>
      <c r="GA45" s="41" t="e">
        <f t="shared" si="43"/>
        <v>#REF!</v>
      </c>
      <c r="GB45" s="41" t="e">
        <f t="shared" si="43"/>
        <v>#REF!</v>
      </c>
      <c r="GC45" s="41" t="e">
        <f t="shared" si="43"/>
        <v>#REF!</v>
      </c>
      <c r="GD45" s="41" t="e">
        <f t="shared" si="43"/>
        <v>#REF!</v>
      </c>
      <c r="GE45" s="41" t="e">
        <f t="shared" si="43"/>
        <v>#REF!</v>
      </c>
      <c r="GF45" s="41" t="e">
        <f t="shared" si="43"/>
        <v>#REF!</v>
      </c>
      <c r="GG45" s="41" t="e">
        <f t="shared" si="43"/>
        <v>#REF!</v>
      </c>
      <c r="GH45" s="41" t="e">
        <f t="shared" si="43"/>
        <v>#REF!</v>
      </c>
      <c r="GI45" s="41" t="e">
        <f t="shared" si="43"/>
        <v>#REF!</v>
      </c>
      <c r="GJ45" s="41" t="e">
        <f t="shared" si="43"/>
        <v>#REF!</v>
      </c>
      <c r="GK45" s="41" t="e">
        <f t="shared" si="43"/>
        <v>#REF!</v>
      </c>
      <c r="GL45" s="41" t="e">
        <f t="shared" si="37"/>
        <v>#REF!</v>
      </c>
      <c r="GM45" s="41" t="e">
        <f t="shared" si="37"/>
        <v>#REF!</v>
      </c>
      <c r="GN45" s="41" t="e">
        <f t="shared" si="37"/>
        <v>#REF!</v>
      </c>
      <c r="GO45" s="41" t="e">
        <f t="shared" si="37"/>
        <v>#REF!</v>
      </c>
      <c r="GP45" s="41" t="e">
        <f t="shared" si="37"/>
        <v>#REF!</v>
      </c>
      <c r="GQ45" s="41" t="e">
        <f t="shared" si="37"/>
        <v>#REF!</v>
      </c>
      <c r="GR45" s="41" t="e">
        <f t="shared" si="37"/>
        <v>#REF!</v>
      </c>
      <c r="GS45" s="41" t="e">
        <f t="shared" si="37"/>
        <v>#REF!</v>
      </c>
      <c r="GT45" s="41" t="e">
        <f t="shared" si="37"/>
        <v>#REF!</v>
      </c>
      <c r="GU45" s="41" t="e">
        <f t="shared" si="37"/>
        <v>#REF!</v>
      </c>
      <c r="GV45" s="41" t="e">
        <f t="shared" si="37"/>
        <v>#REF!</v>
      </c>
      <c r="GW45" s="41" t="e">
        <f t="shared" si="37"/>
        <v>#REF!</v>
      </c>
      <c r="GX45" s="41" t="e">
        <f t="shared" si="37"/>
        <v>#REF!</v>
      </c>
      <c r="GY45" s="41" t="e">
        <f t="shared" si="37"/>
        <v>#REF!</v>
      </c>
      <c r="GZ45" s="41" t="e">
        <f t="shared" si="37"/>
        <v>#REF!</v>
      </c>
      <c r="HA45" s="41" t="e">
        <f t="shared" si="37"/>
        <v>#REF!</v>
      </c>
      <c r="HB45" s="41" t="e">
        <f t="shared" si="44"/>
        <v>#REF!</v>
      </c>
      <c r="HC45" s="41" t="e">
        <f t="shared" si="44"/>
        <v>#REF!</v>
      </c>
      <c r="HD45" s="41" t="e">
        <f t="shared" si="44"/>
        <v>#REF!</v>
      </c>
      <c r="HE45" s="41" t="e">
        <f t="shared" si="44"/>
        <v>#REF!</v>
      </c>
      <c r="HF45" s="41" t="e">
        <f t="shared" si="44"/>
        <v>#REF!</v>
      </c>
      <c r="HG45" s="41" t="e">
        <f t="shared" si="44"/>
        <v>#REF!</v>
      </c>
      <c r="HH45" s="41" t="e">
        <f t="shared" si="44"/>
        <v>#REF!</v>
      </c>
      <c r="HI45" s="41" t="e">
        <f t="shared" si="44"/>
        <v>#REF!</v>
      </c>
      <c r="HJ45" s="41" t="e">
        <f t="shared" si="44"/>
        <v>#REF!</v>
      </c>
    </row>
    <row r="46" spans="1:218" ht="14.4" x14ac:dyDescent="0.3">
      <c r="A46" s="42">
        <v>43</v>
      </c>
      <c r="B46" s="43" t="e">
        <f>'CMM2 - AUX CALC'!$AR$67</f>
        <v>#REF!</v>
      </c>
      <c r="AS46" s="41" t="e">
        <f>$B46/(_xlfn.SINGLE(PrazoConcessao)*12-AS$3+1)</f>
        <v>#REF!</v>
      </c>
      <c r="AT46" s="41" t="e">
        <f t="shared" si="38"/>
        <v>#REF!</v>
      </c>
      <c r="AU46" s="41" t="e">
        <f t="shared" si="38"/>
        <v>#REF!</v>
      </c>
      <c r="AV46" s="41" t="e">
        <f t="shared" si="38"/>
        <v>#REF!</v>
      </c>
      <c r="AW46" s="41" t="e">
        <f t="shared" si="38"/>
        <v>#REF!</v>
      </c>
      <c r="AX46" s="41" t="e">
        <f t="shared" si="38"/>
        <v>#REF!</v>
      </c>
      <c r="AY46" s="41" t="e">
        <f t="shared" si="38"/>
        <v>#REF!</v>
      </c>
      <c r="AZ46" s="41" t="e">
        <f t="shared" si="45"/>
        <v>#REF!</v>
      </c>
      <c r="BA46" s="41" t="e">
        <f t="shared" si="45"/>
        <v>#REF!</v>
      </c>
      <c r="BB46" s="41" t="e">
        <f t="shared" si="45"/>
        <v>#REF!</v>
      </c>
      <c r="BC46" s="41" t="e">
        <f t="shared" si="45"/>
        <v>#REF!</v>
      </c>
      <c r="BD46" s="41" t="e">
        <f t="shared" si="45"/>
        <v>#REF!</v>
      </c>
      <c r="BE46" s="41" t="e">
        <f t="shared" si="45"/>
        <v>#REF!</v>
      </c>
      <c r="BF46" s="41" t="e">
        <f t="shared" si="45"/>
        <v>#REF!</v>
      </c>
      <c r="BG46" s="41" t="e">
        <f t="shared" si="45"/>
        <v>#REF!</v>
      </c>
      <c r="BH46" s="41" t="e">
        <f t="shared" si="45"/>
        <v>#REF!</v>
      </c>
      <c r="BI46" s="41" t="e">
        <f t="shared" si="45"/>
        <v>#REF!</v>
      </c>
      <c r="BJ46" s="41" t="e">
        <f t="shared" si="45"/>
        <v>#REF!</v>
      </c>
      <c r="BK46" s="41" t="e">
        <f t="shared" si="45"/>
        <v>#REF!</v>
      </c>
      <c r="BL46" s="41" t="e">
        <f t="shared" si="45"/>
        <v>#REF!</v>
      </c>
      <c r="BM46" s="41" t="e">
        <f t="shared" si="45"/>
        <v>#REF!</v>
      </c>
      <c r="BN46" s="41" t="e">
        <f t="shared" si="39"/>
        <v>#REF!</v>
      </c>
      <c r="BO46" s="41" t="e">
        <f t="shared" si="39"/>
        <v>#REF!</v>
      </c>
      <c r="BP46" s="41" t="e">
        <f t="shared" si="39"/>
        <v>#REF!</v>
      </c>
      <c r="BQ46" s="41" t="e">
        <f t="shared" si="39"/>
        <v>#REF!</v>
      </c>
      <c r="BR46" s="41" t="e">
        <f t="shared" si="39"/>
        <v>#REF!</v>
      </c>
      <c r="BS46" s="41" t="e">
        <f t="shared" si="39"/>
        <v>#REF!</v>
      </c>
      <c r="BT46" s="41" t="e">
        <f t="shared" si="39"/>
        <v>#REF!</v>
      </c>
      <c r="BU46" s="41" t="e">
        <f t="shared" si="39"/>
        <v>#REF!</v>
      </c>
      <c r="BV46" s="41" t="e">
        <f t="shared" si="39"/>
        <v>#REF!</v>
      </c>
      <c r="BW46" s="41" t="e">
        <f t="shared" si="39"/>
        <v>#REF!</v>
      </c>
      <c r="BX46" s="41" t="e">
        <f t="shared" si="39"/>
        <v>#REF!</v>
      </c>
      <c r="BY46" s="41" t="e">
        <f t="shared" si="39"/>
        <v>#REF!</v>
      </c>
      <c r="BZ46" s="41" t="e">
        <f t="shared" si="39"/>
        <v>#REF!</v>
      </c>
      <c r="CA46" s="41" t="e">
        <f t="shared" si="39"/>
        <v>#REF!</v>
      </c>
      <c r="CB46" s="41" t="e">
        <f t="shared" si="39"/>
        <v>#REF!</v>
      </c>
      <c r="CC46" s="41" t="e">
        <f t="shared" si="39"/>
        <v>#REF!</v>
      </c>
      <c r="CD46" s="41" t="e">
        <f t="shared" si="40"/>
        <v>#REF!</v>
      </c>
      <c r="CE46" s="41" t="e">
        <f t="shared" si="40"/>
        <v>#REF!</v>
      </c>
      <c r="CF46" s="41" t="e">
        <f t="shared" si="40"/>
        <v>#REF!</v>
      </c>
      <c r="CG46" s="41" t="e">
        <f t="shared" si="40"/>
        <v>#REF!</v>
      </c>
      <c r="CH46" s="41" t="e">
        <f t="shared" si="40"/>
        <v>#REF!</v>
      </c>
      <c r="CI46" s="41" t="e">
        <f t="shared" si="40"/>
        <v>#REF!</v>
      </c>
      <c r="CJ46" s="41" t="e">
        <f t="shared" si="40"/>
        <v>#REF!</v>
      </c>
      <c r="CK46" s="41" t="e">
        <f t="shared" si="40"/>
        <v>#REF!</v>
      </c>
      <c r="CL46" s="41" t="e">
        <f t="shared" si="40"/>
        <v>#REF!</v>
      </c>
      <c r="CM46" s="41" t="e">
        <f t="shared" si="40"/>
        <v>#REF!</v>
      </c>
      <c r="CN46" s="41" t="e">
        <f t="shared" si="40"/>
        <v>#REF!</v>
      </c>
      <c r="CO46" s="41" t="e">
        <f t="shared" si="40"/>
        <v>#REF!</v>
      </c>
      <c r="CP46" s="41" t="e">
        <f t="shared" si="40"/>
        <v>#REF!</v>
      </c>
      <c r="CQ46" s="41" t="e">
        <f t="shared" si="40"/>
        <v>#REF!</v>
      </c>
      <c r="CR46" s="41" t="e">
        <f t="shared" si="40"/>
        <v>#REF!</v>
      </c>
      <c r="CS46" s="41" t="e">
        <f t="shared" si="40"/>
        <v>#REF!</v>
      </c>
      <c r="CT46" s="41" t="e">
        <f t="shared" si="34"/>
        <v>#REF!</v>
      </c>
      <c r="CU46" s="41" t="e">
        <f t="shared" si="34"/>
        <v>#REF!</v>
      </c>
      <c r="CV46" s="41" t="e">
        <f t="shared" si="34"/>
        <v>#REF!</v>
      </c>
      <c r="CW46" s="41" t="e">
        <f t="shared" si="34"/>
        <v>#REF!</v>
      </c>
      <c r="CX46" s="41" t="e">
        <f t="shared" si="34"/>
        <v>#REF!</v>
      </c>
      <c r="CY46" s="41" t="e">
        <f t="shared" si="34"/>
        <v>#REF!</v>
      </c>
      <c r="CZ46" s="41" t="e">
        <f t="shared" si="34"/>
        <v>#REF!</v>
      </c>
      <c r="DA46" s="41" t="e">
        <f t="shared" si="34"/>
        <v>#REF!</v>
      </c>
      <c r="DB46" s="41" t="e">
        <f t="shared" si="34"/>
        <v>#REF!</v>
      </c>
      <c r="DC46" s="41" t="e">
        <f t="shared" si="34"/>
        <v>#REF!</v>
      </c>
      <c r="DD46" s="41" t="e">
        <f t="shared" si="34"/>
        <v>#REF!</v>
      </c>
      <c r="DE46" s="41" t="e">
        <f t="shared" si="34"/>
        <v>#REF!</v>
      </c>
      <c r="DF46" s="41" t="e">
        <f t="shared" si="34"/>
        <v>#REF!</v>
      </c>
      <c r="DG46" s="41" t="e">
        <f t="shared" si="34"/>
        <v>#REF!</v>
      </c>
      <c r="DH46" s="41" t="e">
        <f t="shared" si="34"/>
        <v>#REF!</v>
      </c>
      <c r="DI46" s="41" t="e">
        <f t="shared" si="34"/>
        <v>#REF!</v>
      </c>
      <c r="DJ46" s="41" t="e">
        <f t="shared" si="41"/>
        <v>#REF!</v>
      </c>
      <c r="DK46" s="41" t="e">
        <f t="shared" si="41"/>
        <v>#REF!</v>
      </c>
      <c r="DL46" s="41" t="e">
        <f t="shared" si="41"/>
        <v>#REF!</v>
      </c>
      <c r="DM46" s="41" t="e">
        <f t="shared" si="41"/>
        <v>#REF!</v>
      </c>
      <c r="DN46" s="41" t="e">
        <f t="shared" si="41"/>
        <v>#REF!</v>
      </c>
      <c r="DO46" s="41" t="e">
        <f t="shared" si="41"/>
        <v>#REF!</v>
      </c>
      <c r="DP46" s="41" t="e">
        <f t="shared" si="41"/>
        <v>#REF!</v>
      </c>
      <c r="DQ46" s="41" t="e">
        <f t="shared" si="41"/>
        <v>#REF!</v>
      </c>
      <c r="DR46" s="41" t="e">
        <f t="shared" si="41"/>
        <v>#REF!</v>
      </c>
      <c r="DS46" s="41" t="e">
        <f t="shared" si="41"/>
        <v>#REF!</v>
      </c>
      <c r="DT46" s="41" t="e">
        <f t="shared" si="41"/>
        <v>#REF!</v>
      </c>
      <c r="DU46" s="41" t="e">
        <f t="shared" si="41"/>
        <v>#REF!</v>
      </c>
      <c r="DV46" s="41" t="e">
        <f t="shared" si="41"/>
        <v>#REF!</v>
      </c>
      <c r="DW46" s="41" t="e">
        <f t="shared" si="41"/>
        <v>#REF!</v>
      </c>
      <c r="DX46" s="41" t="e">
        <f t="shared" si="41"/>
        <v>#REF!</v>
      </c>
      <c r="DY46" s="41" t="e">
        <f t="shared" si="41"/>
        <v>#REF!</v>
      </c>
      <c r="DZ46" s="41" t="e">
        <f t="shared" si="35"/>
        <v>#REF!</v>
      </c>
      <c r="EA46" s="41" t="e">
        <f t="shared" si="35"/>
        <v>#REF!</v>
      </c>
      <c r="EB46" s="41" t="e">
        <f t="shared" si="35"/>
        <v>#REF!</v>
      </c>
      <c r="EC46" s="41" t="e">
        <f t="shared" si="35"/>
        <v>#REF!</v>
      </c>
      <c r="ED46" s="41" t="e">
        <f t="shared" si="35"/>
        <v>#REF!</v>
      </c>
      <c r="EE46" s="41" t="e">
        <f t="shared" si="35"/>
        <v>#REF!</v>
      </c>
      <c r="EF46" s="41" t="e">
        <f t="shared" si="35"/>
        <v>#REF!</v>
      </c>
      <c r="EG46" s="41" t="e">
        <f t="shared" si="35"/>
        <v>#REF!</v>
      </c>
      <c r="EH46" s="41" t="e">
        <f t="shared" si="35"/>
        <v>#REF!</v>
      </c>
      <c r="EI46" s="41" t="e">
        <f t="shared" si="35"/>
        <v>#REF!</v>
      </c>
      <c r="EJ46" s="41" t="e">
        <f t="shared" si="35"/>
        <v>#REF!</v>
      </c>
      <c r="EK46" s="41" t="e">
        <f t="shared" si="35"/>
        <v>#REF!</v>
      </c>
      <c r="EL46" s="41" t="e">
        <f t="shared" si="35"/>
        <v>#REF!</v>
      </c>
      <c r="EM46" s="41" t="e">
        <f t="shared" si="35"/>
        <v>#REF!</v>
      </c>
      <c r="EN46" s="41" t="e">
        <f t="shared" si="35"/>
        <v>#REF!</v>
      </c>
      <c r="EO46" s="41" t="e">
        <f t="shared" si="35"/>
        <v>#REF!</v>
      </c>
      <c r="EP46" s="41" t="e">
        <f t="shared" si="42"/>
        <v>#REF!</v>
      </c>
      <c r="EQ46" s="41" t="e">
        <f t="shared" si="42"/>
        <v>#REF!</v>
      </c>
      <c r="ER46" s="41" t="e">
        <f t="shared" si="42"/>
        <v>#REF!</v>
      </c>
      <c r="ES46" s="41" t="e">
        <f t="shared" si="42"/>
        <v>#REF!</v>
      </c>
      <c r="ET46" s="41" t="e">
        <f t="shared" si="42"/>
        <v>#REF!</v>
      </c>
      <c r="EU46" s="41" t="e">
        <f t="shared" si="42"/>
        <v>#REF!</v>
      </c>
      <c r="EV46" s="41" t="e">
        <f t="shared" si="42"/>
        <v>#REF!</v>
      </c>
      <c r="EW46" s="41" t="e">
        <f t="shared" si="42"/>
        <v>#REF!</v>
      </c>
      <c r="EX46" s="41" t="e">
        <f t="shared" si="42"/>
        <v>#REF!</v>
      </c>
      <c r="EY46" s="41" t="e">
        <f t="shared" si="42"/>
        <v>#REF!</v>
      </c>
      <c r="EZ46" s="41" t="e">
        <f t="shared" si="42"/>
        <v>#REF!</v>
      </c>
      <c r="FA46" s="41" t="e">
        <f t="shared" si="42"/>
        <v>#REF!</v>
      </c>
      <c r="FB46" s="41" t="e">
        <f t="shared" si="42"/>
        <v>#REF!</v>
      </c>
      <c r="FC46" s="41" t="e">
        <f t="shared" si="42"/>
        <v>#REF!</v>
      </c>
      <c r="FD46" s="41" t="e">
        <f t="shared" si="42"/>
        <v>#REF!</v>
      </c>
      <c r="FE46" s="41" t="e">
        <f t="shared" si="42"/>
        <v>#REF!</v>
      </c>
      <c r="FF46" s="41" t="e">
        <f t="shared" si="36"/>
        <v>#REF!</v>
      </c>
      <c r="FG46" s="41" t="e">
        <f t="shared" si="36"/>
        <v>#REF!</v>
      </c>
      <c r="FH46" s="41" t="e">
        <f t="shared" si="36"/>
        <v>#REF!</v>
      </c>
      <c r="FI46" s="41" t="e">
        <f t="shared" si="36"/>
        <v>#REF!</v>
      </c>
      <c r="FJ46" s="41" t="e">
        <f t="shared" si="36"/>
        <v>#REF!</v>
      </c>
      <c r="FK46" s="41" t="e">
        <f t="shared" si="36"/>
        <v>#REF!</v>
      </c>
      <c r="FL46" s="41" t="e">
        <f t="shared" si="36"/>
        <v>#REF!</v>
      </c>
      <c r="FM46" s="41" t="e">
        <f t="shared" si="36"/>
        <v>#REF!</v>
      </c>
      <c r="FN46" s="41" t="e">
        <f t="shared" si="36"/>
        <v>#REF!</v>
      </c>
      <c r="FO46" s="41" t="e">
        <f t="shared" si="36"/>
        <v>#REF!</v>
      </c>
      <c r="FP46" s="41" t="e">
        <f t="shared" si="36"/>
        <v>#REF!</v>
      </c>
      <c r="FQ46" s="41" t="e">
        <f t="shared" si="36"/>
        <v>#REF!</v>
      </c>
      <c r="FR46" s="41" t="e">
        <f t="shared" si="36"/>
        <v>#REF!</v>
      </c>
      <c r="FS46" s="41" t="e">
        <f t="shared" si="36"/>
        <v>#REF!</v>
      </c>
      <c r="FT46" s="41" t="e">
        <f t="shared" si="36"/>
        <v>#REF!</v>
      </c>
      <c r="FU46" s="41" t="e">
        <f t="shared" si="36"/>
        <v>#REF!</v>
      </c>
      <c r="FV46" s="41" t="e">
        <f t="shared" si="43"/>
        <v>#REF!</v>
      </c>
      <c r="FW46" s="41" t="e">
        <f t="shared" si="43"/>
        <v>#REF!</v>
      </c>
      <c r="FX46" s="41" t="e">
        <f t="shared" si="43"/>
        <v>#REF!</v>
      </c>
      <c r="FY46" s="41" t="e">
        <f t="shared" si="43"/>
        <v>#REF!</v>
      </c>
      <c r="FZ46" s="41" t="e">
        <f t="shared" si="43"/>
        <v>#REF!</v>
      </c>
      <c r="GA46" s="41" t="e">
        <f t="shared" si="43"/>
        <v>#REF!</v>
      </c>
      <c r="GB46" s="41" t="e">
        <f t="shared" si="43"/>
        <v>#REF!</v>
      </c>
      <c r="GC46" s="41" t="e">
        <f t="shared" si="43"/>
        <v>#REF!</v>
      </c>
      <c r="GD46" s="41" t="e">
        <f t="shared" si="43"/>
        <v>#REF!</v>
      </c>
      <c r="GE46" s="41" t="e">
        <f t="shared" si="43"/>
        <v>#REF!</v>
      </c>
      <c r="GF46" s="41" t="e">
        <f t="shared" si="43"/>
        <v>#REF!</v>
      </c>
      <c r="GG46" s="41" t="e">
        <f t="shared" si="43"/>
        <v>#REF!</v>
      </c>
      <c r="GH46" s="41" t="e">
        <f t="shared" si="43"/>
        <v>#REF!</v>
      </c>
      <c r="GI46" s="41" t="e">
        <f t="shared" si="43"/>
        <v>#REF!</v>
      </c>
      <c r="GJ46" s="41" t="e">
        <f t="shared" si="43"/>
        <v>#REF!</v>
      </c>
      <c r="GK46" s="41" t="e">
        <f t="shared" si="43"/>
        <v>#REF!</v>
      </c>
      <c r="GL46" s="41" t="e">
        <f t="shared" si="37"/>
        <v>#REF!</v>
      </c>
      <c r="GM46" s="41" t="e">
        <f t="shared" si="37"/>
        <v>#REF!</v>
      </c>
      <c r="GN46" s="41" t="e">
        <f t="shared" si="37"/>
        <v>#REF!</v>
      </c>
      <c r="GO46" s="41" t="e">
        <f t="shared" si="37"/>
        <v>#REF!</v>
      </c>
      <c r="GP46" s="41" t="e">
        <f t="shared" si="37"/>
        <v>#REF!</v>
      </c>
      <c r="GQ46" s="41" t="e">
        <f t="shared" si="37"/>
        <v>#REF!</v>
      </c>
      <c r="GR46" s="41" t="e">
        <f t="shared" si="37"/>
        <v>#REF!</v>
      </c>
      <c r="GS46" s="41" t="e">
        <f t="shared" si="37"/>
        <v>#REF!</v>
      </c>
      <c r="GT46" s="41" t="e">
        <f t="shared" si="37"/>
        <v>#REF!</v>
      </c>
      <c r="GU46" s="41" t="e">
        <f t="shared" si="37"/>
        <v>#REF!</v>
      </c>
      <c r="GV46" s="41" t="e">
        <f t="shared" si="37"/>
        <v>#REF!</v>
      </c>
      <c r="GW46" s="41" t="e">
        <f t="shared" si="37"/>
        <v>#REF!</v>
      </c>
      <c r="GX46" s="41" t="e">
        <f t="shared" si="37"/>
        <v>#REF!</v>
      </c>
      <c r="GY46" s="41" t="e">
        <f t="shared" si="37"/>
        <v>#REF!</v>
      </c>
      <c r="GZ46" s="41" t="e">
        <f t="shared" si="37"/>
        <v>#REF!</v>
      </c>
      <c r="HA46" s="41" t="e">
        <f t="shared" si="37"/>
        <v>#REF!</v>
      </c>
      <c r="HB46" s="41" t="e">
        <f t="shared" si="44"/>
        <v>#REF!</v>
      </c>
      <c r="HC46" s="41" t="e">
        <f t="shared" si="44"/>
        <v>#REF!</v>
      </c>
      <c r="HD46" s="41" t="e">
        <f t="shared" si="44"/>
        <v>#REF!</v>
      </c>
      <c r="HE46" s="41" t="e">
        <f t="shared" si="44"/>
        <v>#REF!</v>
      </c>
      <c r="HF46" s="41" t="e">
        <f t="shared" si="44"/>
        <v>#REF!</v>
      </c>
      <c r="HG46" s="41" t="e">
        <f t="shared" si="44"/>
        <v>#REF!</v>
      </c>
      <c r="HH46" s="41" t="e">
        <f t="shared" si="44"/>
        <v>#REF!</v>
      </c>
      <c r="HI46" s="41" t="e">
        <f t="shared" si="44"/>
        <v>#REF!</v>
      </c>
      <c r="HJ46" s="41" t="e">
        <f t="shared" si="44"/>
        <v>#REF!</v>
      </c>
    </row>
    <row r="47" spans="1:218" ht="14.4" x14ac:dyDescent="0.3">
      <c r="A47" s="42">
        <v>44</v>
      </c>
      <c r="B47" s="43" t="e">
        <f>'CMM2 - AUX CALC'!$AS$67</f>
        <v>#REF!</v>
      </c>
      <c r="AT47" s="41" t="e">
        <f>$B47/(_xlfn.SINGLE(PrazoConcessao)*12-AT$3+1)</f>
        <v>#REF!</v>
      </c>
      <c r="AU47" s="41" t="e">
        <f t="shared" si="38"/>
        <v>#REF!</v>
      </c>
      <c r="AV47" s="41" t="e">
        <f t="shared" si="38"/>
        <v>#REF!</v>
      </c>
      <c r="AW47" s="41" t="e">
        <f t="shared" si="38"/>
        <v>#REF!</v>
      </c>
      <c r="AX47" s="41" t="e">
        <f t="shared" si="38"/>
        <v>#REF!</v>
      </c>
      <c r="AY47" s="41" t="e">
        <f t="shared" si="38"/>
        <v>#REF!</v>
      </c>
      <c r="AZ47" s="41" t="e">
        <f t="shared" si="45"/>
        <v>#REF!</v>
      </c>
      <c r="BA47" s="41" t="e">
        <f t="shared" si="45"/>
        <v>#REF!</v>
      </c>
      <c r="BB47" s="41" t="e">
        <f t="shared" si="45"/>
        <v>#REF!</v>
      </c>
      <c r="BC47" s="41" t="e">
        <f t="shared" si="45"/>
        <v>#REF!</v>
      </c>
      <c r="BD47" s="41" t="e">
        <f t="shared" si="45"/>
        <v>#REF!</v>
      </c>
      <c r="BE47" s="41" t="e">
        <f t="shared" si="45"/>
        <v>#REF!</v>
      </c>
      <c r="BF47" s="41" t="e">
        <f t="shared" si="45"/>
        <v>#REF!</v>
      </c>
      <c r="BG47" s="41" t="e">
        <f t="shared" si="45"/>
        <v>#REF!</v>
      </c>
      <c r="BH47" s="41" t="e">
        <f t="shared" si="45"/>
        <v>#REF!</v>
      </c>
      <c r="BI47" s="41" t="e">
        <f t="shared" si="45"/>
        <v>#REF!</v>
      </c>
      <c r="BJ47" s="41" t="e">
        <f t="shared" si="45"/>
        <v>#REF!</v>
      </c>
      <c r="BK47" s="41" t="e">
        <f t="shared" si="45"/>
        <v>#REF!</v>
      </c>
      <c r="BL47" s="41" t="e">
        <f t="shared" si="45"/>
        <v>#REF!</v>
      </c>
      <c r="BM47" s="41" t="e">
        <f t="shared" si="45"/>
        <v>#REF!</v>
      </c>
      <c r="BN47" s="41" t="e">
        <f t="shared" si="39"/>
        <v>#REF!</v>
      </c>
      <c r="BO47" s="41" t="e">
        <f t="shared" si="39"/>
        <v>#REF!</v>
      </c>
      <c r="BP47" s="41" t="e">
        <f t="shared" si="39"/>
        <v>#REF!</v>
      </c>
      <c r="BQ47" s="41" t="e">
        <f t="shared" si="39"/>
        <v>#REF!</v>
      </c>
      <c r="BR47" s="41" t="e">
        <f t="shared" si="39"/>
        <v>#REF!</v>
      </c>
      <c r="BS47" s="41" t="e">
        <f t="shared" si="39"/>
        <v>#REF!</v>
      </c>
      <c r="BT47" s="41" t="e">
        <f t="shared" si="39"/>
        <v>#REF!</v>
      </c>
      <c r="BU47" s="41" t="e">
        <f t="shared" si="39"/>
        <v>#REF!</v>
      </c>
      <c r="BV47" s="41" t="e">
        <f t="shared" si="39"/>
        <v>#REF!</v>
      </c>
      <c r="BW47" s="41" t="e">
        <f t="shared" si="39"/>
        <v>#REF!</v>
      </c>
      <c r="BX47" s="41" t="e">
        <f t="shared" si="39"/>
        <v>#REF!</v>
      </c>
      <c r="BY47" s="41" t="e">
        <f t="shared" si="39"/>
        <v>#REF!</v>
      </c>
      <c r="BZ47" s="41" t="e">
        <f t="shared" si="39"/>
        <v>#REF!</v>
      </c>
      <c r="CA47" s="41" t="e">
        <f t="shared" si="39"/>
        <v>#REF!</v>
      </c>
      <c r="CB47" s="41" t="e">
        <f t="shared" si="39"/>
        <v>#REF!</v>
      </c>
      <c r="CC47" s="41" t="e">
        <f t="shared" si="39"/>
        <v>#REF!</v>
      </c>
      <c r="CD47" s="41" t="e">
        <f t="shared" si="40"/>
        <v>#REF!</v>
      </c>
      <c r="CE47" s="41" t="e">
        <f t="shared" si="40"/>
        <v>#REF!</v>
      </c>
      <c r="CF47" s="41" t="e">
        <f t="shared" si="40"/>
        <v>#REF!</v>
      </c>
      <c r="CG47" s="41" t="e">
        <f t="shared" si="40"/>
        <v>#REF!</v>
      </c>
      <c r="CH47" s="41" t="e">
        <f t="shared" si="40"/>
        <v>#REF!</v>
      </c>
      <c r="CI47" s="41" t="e">
        <f t="shared" si="40"/>
        <v>#REF!</v>
      </c>
      <c r="CJ47" s="41" t="e">
        <f t="shared" si="40"/>
        <v>#REF!</v>
      </c>
      <c r="CK47" s="41" t="e">
        <f t="shared" si="40"/>
        <v>#REF!</v>
      </c>
      <c r="CL47" s="41" t="e">
        <f t="shared" si="40"/>
        <v>#REF!</v>
      </c>
      <c r="CM47" s="41" t="e">
        <f t="shared" si="40"/>
        <v>#REF!</v>
      </c>
      <c r="CN47" s="41" t="e">
        <f t="shared" si="40"/>
        <v>#REF!</v>
      </c>
      <c r="CO47" s="41" t="e">
        <f t="shared" si="40"/>
        <v>#REF!</v>
      </c>
      <c r="CP47" s="41" t="e">
        <f t="shared" si="40"/>
        <v>#REF!</v>
      </c>
      <c r="CQ47" s="41" t="e">
        <f t="shared" si="40"/>
        <v>#REF!</v>
      </c>
      <c r="CR47" s="41" t="e">
        <f t="shared" si="40"/>
        <v>#REF!</v>
      </c>
      <c r="CS47" s="41" t="e">
        <f t="shared" si="40"/>
        <v>#REF!</v>
      </c>
      <c r="CT47" s="41" t="e">
        <f t="shared" si="34"/>
        <v>#REF!</v>
      </c>
      <c r="CU47" s="41" t="e">
        <f t="shared" si="34"/>
        <v>#REF!</v>
      </c>
      <c r="CV47" s="41" t="e">
        <f t="shared" si="34"/>
        <v>#REF!</v>
      </c>
      <c r="CW47" s="41" t="e">
        <f t="shared" si="34"/>
        <v>#REF!</v>
      </c>
      <c r="CX47" s="41" t="e">
        <f t="shared" si="34"/>
        <v>#REF!</v>
      </c>
      <c r="CY47" s="41" t="e">
        <f t="shared" si="34"/>
        <v>#REF!</v>
      </c>
      <c r="CZ47" s="41" t="e">
        <f t="shared" si="34"/>
        <v>#REF!</v>
      </c>
      <c r="DA47" s="41" t="e">
        <f t="shared" si="34"/>
        <v>#REF!</v>
      </c>
      <c r="DB47" s="41" t="e">
        <f t="shared" si="34"/>
        <v>#REF!</v>
      </c>
      <c r="DC47" s="41" t="e">
        <f t="shared" si="34"/>
        <v>#REF!</v>
      </c>
      <c r="DD47" s="41" t="e">
        <f t="shared" si="34"/>
        <v>#REF!</v>
      </c>
      <c r="DE47" s="41" t="e">
        <f t="shared" si="34"/>
        <v>#REF!</v>
      </c>
      <c r="DF47" s="41" t="e">
        <f t="shared" si="34"/>
        <v>#REF!</v>
      </c>
      <c r="DG47" s="41" t="e">
        <f t="shared" si="34"/>
        <v>#REF!</v>
      </c>
      <c r="DH47" s="41" t="e">
        <f t="shared" si="34"/>
        <v>#REF!</v>
      </c>
      <c r="DI47" s="41" t="e">
        <f t="shared" si="34"/>
        <v>#REF!</v>
      </c>
      <c r="DJ47" s="41" t="e">
        <f t="shared" si="41"/>
        <v>#REF!</v>
      </c>
      <c r="DK47" s="41" t="e">
        <f t="shared" si="41"/>
        <v>#REF!</v>
      </c>
      <c r="DL47" s="41" t="e">
        <f t="shared" si="41"/>
        <v>#REF!</v>
      </c>
      <c r="DM47" s="41" t="e">
        <f t="shared" si="41"/>
        <v>#REF!</v>
      </c>
      <c r="DN47" s="41" t="e">
        <f t="shared" si="41"/>
        <v>#REF!</v>
      </c>
      <c r="DO47" s="41" t="e">
        <f t="shared" si="41"/>
        <v>#REF!</v>
      </c>
      <c r="DP47" s="41" t="e">
        <f t="shared" si="41"/>
        <v>#REF!</v>
      </c>
      <c r="DQ47" s="41" t="e">
        <f t="shared" si="41"/>
        <v>#REF!</v>
      </c>
      <c r="DR47" s="41" t="e">
        <f t="shared" si="41"/>
        <v>#REF!</v>
      </c>
      <c r="DS47" s="41" t="e">
        <f t="shared" si="41"/>
        <v>#REF!</v>
      </c>
      <c r="DT47" s="41" t="e">
        <f t="shared" si="41"/>
        <v>#REF!</v>
      </c>
      <c r="DU47" s="41" t="e">
        <f t="shared" si="41"/>
        <v>#REF!</v>
      </c>
      <c r="DV47" s="41" t="e">
        <f t="shared" si="41"/>
        <v>#REF!</v>
      </c>
      <c r="DW47" s="41" t="e">
        <f t="shared" si="41"/>
        <v>#REF!</v>
      </c>
      <c r="DX47" s="41" t="e">
        <f t="shared" si="41"/>
        <v>#REF!</v>
      </c>
      <c r="DY47" s="41" t="e">
        <f t="shared" si="41"/>
        <v>#REF!</v>
      </c>
      <c r="DZ47" s="41" t="e">
        <f t="shared" si="35"/>
        <v>#REF!</v>
      </c>
      <c r="EA47" s="41" t="e">
        <f t="shared" si="35"/>
        <v>#REF!</v>
      </c>
      <c r="EB47" s="41" t="e">
        <f t="shared" si="35"/>
        <v>#REF!</v>
      </c>
      <c r="EC47" s="41" t="e">
        <f t="shared" si="35"/>
        <v>#REF!</v>
      </c>
      <c r="ED47" s="41" t="e">
        <f t="shared" si="35"/>
        <v>#REF!</v>
      </c>
      <c r="EE47" s="41" t="e">
        <f t="shared" si="35"/>
        <v>#REF!</v>
      </c>
      <c r="EF47" s="41" t="e">
        <f t="shared" si="35"/>
        <v>#REF!</v>
      </c>
      <c r="EG47" s="41" t="e">
        <f t="shared" si="35"/>
        <v>#REF!</v>
      </c>
      <c r="EH47" s="41" t="e">
        <f t="shared" si="35"/>
        <v>#REF!</v>
      </c>
      <c r="EI47" s="41" t="e">
        <f t="shared" si="35"/>
        <v>#REF!</v>
      </c>
      <c r="EJ47" s="41" t="e">
        <f t="shared" si="35"/>
        <v>#REF!</v>
      </c>
      <c r="EK47" s="41" t="e">
        <f t="shared" si="35"/>
        <v>#REF!</v>
      </c>
      <c r="EL47" s="41" t="e">
        <f t="shared" si="35"/>
        <v>#REF!</v>
      </c>
      <c r="EM47" s="41" t="e">
        <f t="shared" si="35"/>
        <v>#REF!</v>
      </c>
      <c r="EN47" s="41" t="e">
        <f t="shared" si="35"/>
        <v>#REF!</v>
      </c>
      <c r="EO47" s="41" t="e">
        <f t="shared" si="35"/>
        <v>#REF!</v>
      </c>
      <c r="EP47" s="41" t="e">
        <f t="shared" si="42"/>
        <v>#REF!</v>
      </c>
      <c r="EQ47" s="41" t="e">
        <f t="shared" si="42"/>
        <v>#REF!</v>
      </c>
      <c r="ER47" s="41" t="e">
        <f t="shared" si="42"/>
        <v>#REF!</v>
      </c>
      <c r="ES47" s="41" t="e">
        <f t="shared" si="42"/>
        <v>#REF!</v>
      </c>
      <c r="ET47" s="41" t="e">
        <f t="shared" si="42"/>
        <v>#REF!</v>
      </c>
      <c r="EU47" s="41" t="e">
        <f t="shared" si="42"/>
        <v>#REF!</v>
      </c>
      <c r="EV47" s="41" t="e">
        <f t="shared" si="42"/>
        <v>#REF!</v>
      </c>
      <c r="EW47" s="41" t="e">
        <f t="shared" si="42"/>
        <v>#REF!</v>
      </c>
      <c r="EX47" s="41" t="e">
        <f t="shared" si="42"/>
        <v>#REF!</v>
      </c>
      <c r="EY47" s="41" t="e">
        <f t="shared" si="42"/>
        <v>#REF!</v>
      </c>
      <c r="EZ47" s="41" t="e">
        <f t="shared" si="42"/>
        <v>#REF!</v>
      </c>
      <c r="FA47" s="41" t="e">
        <f t="shared" si="42"/>
        <v>#REF!</v>
      </c>
      <c r="FB47" s="41" t="e">
        <f t="shared" si="42"/>
        <v>#REF!</v>
      </c>
      <c r="FC47" s="41" t="e">
        <f t="shared" si="42"/>
        <v>#REF!</v>
      </c>
      <c r="FD47" s="41" t="e">
        <f t="shared" si="42"/>
        <v>#REF!</v>
      </c>
      <c r="FE47" s="41" t="e">
        <f t="shared" si="42"/>
        <v>#REF!</v>
      </c>
      <c r="FF47" s="41" t="e">
        <f t="shared" si="36"/>
        <v>#REF!</v>
      </c>
      <c r="FG47" s="41" t="e">
        <f t="shared" si="36"/>
        <v>#REF!</v>
      </c>
      <c r="FH47" s="41" t="e">
        <f t="shared" si="36"/>
        <v>#REF!</v>
      </c>
      <c r="FI47" s="41" t="e">
        <f t="shared" si="36"/>
        <v>#REF!</v>
      </c>
      <c r="FJ47" s="41" t="e">
        <f t="shared" si="36"/>
        <v>#REF!</v>
      </c>
      <c r="FK47" s="41" t="e">
        <f t="shared" si="36"/>
        <v>#REF!</v>
      </c>
      <c r="FL47" s="41" t="e">
        <f t="shared" si="36"/>
        <v>#REF!</v>
      </c>
      <c r="FM47" s="41" t="e">
        <f t="shared" si="36"/>
        <v>#REF!</v>
      </c>
      <c r="FN47" s="41" t="e">
        <f t="shared" si="36"/>
        <v>#REF!</v>
      </c>
      <c r="FO47" s="41" t="e">
        <f t="shared" si="36"/>
        <v>#REF!</v>
      </c>
      <c r="FP47" s="41" t="e">
        <f t="shared" si="36"/>
        <v>#REF!</v>
      </c>
      <c r="FQ47" s="41" t="e">
        <f t="shared" si="36"/>
        <v>#REF!</v>
      </c>
      <c r="FR47" s="41" t="e">
        <f t="shared" si="36"/>
        <v>#REF!</v>
      </c>
      <c r="FS47" s="41" t="e">
        <f t="shared" si="36"/>
        <v>#REF!</v>
      </c>
      <c r="FT47" s="41" t="e">
        <f t="shared" si="36"/>
        <v>#REF!</v>
      </c>
      <c r="FU47" s="41" t="e">
        <f t="shared" si="36"/>
        <v>#REF!</v>
      </c>
      <c r="FV47" s="41" t="e">
        <f t="shared" si="43"/>
        <v>#REF!</v>
      </c>
      <c r="FW47" s="41" t="e">
        <f t="shared" si="43"/>
        <v>#REF!</v>
      </c>
      <c r="FX47" s="41" t="e">
        <f t="shared" si="43"/>
        <v>#REF!</v>
      </c>
      <c r="FY47" s="41" t="e">
        <f t="shared" si="43"/>
        <v>#REF!</v>
      </c>
      <c r="FZ47" s="41" t="e">
        <f t="shared" si="43"/>
        <v>#REF!</v>
      </c>
      <c r="GA47" s="41" t="e">
        <f t="shared" si="43"/>
        <v>#REF!</v>
      </c>
      <c r="GB47" s="41" t="e">
        <f t="shared" si="43"/>
        <v>#REF!</v>
      </c>
      <c r="GC47" s="41" t="e">
        <f t="shared" si="43"/>
        <v>#REF!</v>
      </c>
      <c r="GD47" s="41" t="e">
        <f t="shared" si="43"/>
        <v>#REF!</v>
      </c>
      <c r="GE47" s="41" t="e">
        <f t="shared" si="43"/>
        <v>#REF!</v>
      </c>
      <c r="GF47" s="41" t="e">
        <f t="shared" si="43"/>
        <v>#REF!</v>
      </c>
      <c r="GG47" s="41" t="e">
        <f t="shared" si="43"/>
        <v>#REF!</v>
      </c>
      <c r="GH47" s="41" t="e">
        <f t="shared" si="43"/>
        <v>#REF!</v>
      </c>
      <c r="GI47" s="41" t="e">
        <f t="shared" si="43"/>
        <v>#REF!</v>
      </c>
      <c r="GJ47" s="41" t="e">
        <f t="shared" si="43"/>
        <v>#REF!</v>
      </c>
      <c r="GK47" s="41" t="e">
        <f t="shared" si="43"/>
        <v>#REF!</v>
      </c>
      <c r="GL47" s="41" t="e">
        <f t="shared" si="37"/>
        <v>#REF!</v>
      </c>
      <c r="GM47" s="41" t="e">
        <f t="shared" si="37"/>
        <v>#REF!</v>
      </c>
      <c r="GN47" s="41" t="e">
        <f t="shared" si="37"/>
        <v>#REF!</v>
      </c>
      <c r="GO47" s="41" t="e">
        <f t="shared" si="37"/>
        <v>#REF!</v>
      </c>
      <c r="GP47" s="41" t="e">
        <f t="shared" si="37"/>
        <v>#REF!</v>
      </c>
      <c r="GQ47" s="41" t="e">
        <f t="shared" si="37"/>
        <v>#REF!</v>
      </c>
      <c r="GR47" s="41" t="e">
        <f t="shared" si="37"/>
        <v>#REF!</v>
      </c>
      <c r="GS47" s="41" t="e">
        <f t="shared" si="37"/>
        <v>#REF!</v>
      </c>
      <c r="GT47" s="41" t="e">
        <f t="shared" si="37"/>
        <v>#REF!</v>
      </c>
      <c r="GU47" s="41" t="e">
        <f t="shared" si="37"/>
        <v>#REF!</v>
      </c>
      <c r="GV47" s="41" t="e">
        <f t="shared" si="37"/>
        <v>#REF!</v>
      </c>
      <c r="GW47" s="41" t="e">
        <f t="shared" si="37"/>
        <v>#REF!</v>
      </c>
      <c r="GX47" s="41" t="e">
        <f t="shared" si="37"/>
        <v>#REF!</v>
      </c>
      <c r="GY47" s="41" t="e">
        <f t="shared" si="37"/>
        <v>#REF!</v>
      </c>
      <c r="GZ47" s="41" t="e">
        <f t="shared" si="37"/>
        <v>#REF!</v>
      </c>
      <c r="HA47" s="41" t="e">
        <f t="shared" si="37"/>
        <v>#REF!</v>
      </c>
      <c r="HB47" s="41" t="e">
        <f t="shared" si="44"/>
        <v>#REF!</v>
      </c>
      <c r="HC47" s="41" t="e">
        <f t="shared" si="44"/>
        <v>#REF!</v>
      </c>
      <c r="HD47" s="41" t="e">
        <f t="shared" si="44"/>
        <v>#REF!</v>
      </c>
      <c r="HE47" s="41" t="e">
        <f t="shared" si="44"/>
        <v>#REF!</v>
      </c>
      <c r="HF47" s="41" t="e">
        <f t="shared" si="44"/>
        <v>#REF!</v>
      </c>
      <c r="HG47" s="41" t="e">
        <f t="shared" si="44"/>
        <v>#REF!</v>
      </c>
      <c r="HH47" s="41" t="e">
        <f t="shared" si="44"/>
        <v>#REF!</v>
      </c>
      <c r="HI47" s="41" t="e">
        <f t="shared" si="44"/>
        <v>#REF!</v>
      </c>
      <c r="HJ47" s="41" t="e">
        <f t="shared" si="44"/>
        <v>#REF!</v>
      </c>
    </row>
    <row r="48" spans="1:218" ht="14.4" x14ac:dyDescent="0.3">
      <c r="A48" s="42">
        <v>45</v>
      </c>
      <c r="B48" s="43" t="e">
        <f>'CMM2 - AUX CALC'!$AT$67</f>
        <v>#REF!</v>
      </c>
      <c r="AU48" s="41" t="e">
        <f>$B48/(_xlfn.SINGLE(PrazoConcessao)*12-AU$3+1)</f>
        <v>#REF!</v>
      </c>
      <c r="AV48" s="41" t="e">
        <f t="shared" si="38"/>
        <v>#REF!</v>
      </c>
      <c r="AW48" s="41" t="e">
        <f t="shared" si="38"/>
        <v>#REF!</v>
      </c>
      <c r="AX48" s="41" t="e">
        <f t="shared" si="38"/>
        <v>#REF!</v>
      </c>
      <c r="AY48" s="41" t="e">
        <f t="shared" si="38"/>
        <v>#REF!</v>
      </c>
      <c r="AZ48" s="41" t="e">
        <f t="shared" si="45"/>
        <v>#REF!</v>
      </c>
      <c r="BA48" s="41" t="e">
        <f t="shared" si="45"/>
        <v>#REF!</v>
      </c>
      <c r="BB48" s="41" t="e">
        <f t="shared" si="45"/>
        <v>#REF!</v>
      </c>
      <c r="BC48" s="41" t="e">
        <f t="shared" si="45"/>
        <v>#REF!</v>
      </c>
      <c r="BD48" s="41" t="e">
        <f t="shared" si="45"/>
        <v>#REF!</v>
      </c>
      <c r="BE48" s="41" t="e">
        <f t="shared" si="45"/>
        <v>#REF!</v>
      </c>
      <c r="BF48" s="41" t="e">
        <f t="shared" si="45"/>
        <v>#REF!</v>
      </c>
      <c r="BG48" s="41" t="e">
        <f t="shared" si="45"/>
        <v>#REF!</v>
      </c>
      <c r="BH48" s="41" t="e">
        <f t="shared" si="45"/>
        <v>#REF!</v>
      </c>
      <c r="BI48" s="41" t="e">
        <f t="shared" si="45"/>
        <v>#REF!</v>
      </c>
      <c r="BJ48" s="41" t="e">
        <f t="shared" si="45"/>
        <v>#REF!</v>
      </c>
      <c r="BK48" s="41" t="e">
        <f t="shared" si="45"/>
        <v>#REF!</v>
      </c>
      <c r="BL48" s="41" t="e">
        <f t="shared" si="45"/>
        <v>#REF!</v>
      </c>
      <c r="BM48" s="41" t="e">
        <f t="shared" si="45"/>
        <v>#REF!</v>
      </c>
      <c r="BN48" s="41" t="e">
        <f t="shared" si="39"/>
        <v>#REF!</v>
      </c>
      <c r="BO48" s="41" t="e">
        <f t="shared" si="39"/>
        <v>#REF!</v>
      </c>
      <c r="BP48" s="41" t="e">
        <f t="shared" si="39"/>
        <v>#REF!</v>
      </c>
      <c r="BQ48" s="41" t="e">
        <f t="shared" si="39"/>
        <v>#REF!</v>
      </c>
      <c r="BR48" s="41" t="e">
        <f t="shared" si="39"/>
        <v>#REF!</v>
      </c>
      <c r="BS48" s="41" t="e">
        <f t="shared" si="39"/>
        <v>#REF!</v>
      </c>
      <c r="BT48" s="41" t="e">
        <f t="shared" si="39"/>
        <v>#REF!</v>
      </c>
      <c r="BU48" s="41" t="e">
        <f t="shared" si="39"/>
        <v>#REF!</v>
      </c>
      <c r="BV48" s="41" t="e">
        <f t="shared" si="39"/>
        <v>#REF!</v>
      </c>
      <c r="BW48" s="41" t="e">
        <f t="shared" si="39"/>
        <v>#REF!</v>
      </c>
      <c r="BX48" s="41" t="e">
        <f t="shared" si="39"/>
        <v>#REF!</v>
      </c>
      <c r="BY48" s="41" t="e">
        <f t="shared" si="39"/>
        <v>#REF!</v>
      </c>
      <c r="BZ48" s="41" t="e">
        <f t="shared" si="39"/>
        <v>#REF!</v>
      </c>
      <c r="CA48" s="41" t="e">
        <f t="shared" si="39"/>
        <v>#REF!</v>
      </c>
      <c r="CB48" s="41" t="e">
        <f t="shared" si="39"/>
        <v>#REF!</v>
      </c>
      <c r="CC48" s="41" t="e">
        <f t="shared" si="39"/>
        <v>#REF!</v>
      </c>
      <c r="CD48" s="41" t="e">
        <f t="shared" si="40"/>
        <v>#REF!</v>
      </c>
      <c r="CE48" s="41" t="e">
        <f t="shared" si="40"/>
        <v>#REF!</v>
      </c>
      <c r="CF48" s="41" t="e">
        <f t="shared" si="40"/>
        <v>#REF!</v>
      </c>
      <c r="CG48" s="41" t="e">
        <f t="shared" si="40"/>
        <v>#REF!</v>
      </c>
      <c r="CH48" s="41" t="e">
        <f t="shared" si="40"/>
        <v>#REF!</v>
      </c>
      <c r="CI48" s="41" t="e">
        <f t="shared" si="40"/>
        <v>#REF!</v>
      </c>
      <c r="CJ48" s="41" t="e">
        <f t="shared" si="40"/>
        <v>#REF!</v>
      </c>
      <c r="CK48" s="41" t="e">
        <f t="shared" si="40"/>
        <v>#REF!</v>
      </c>
      <c r="CL48" s="41" t="e">
        <f t="shared" si="40"/>
        <v>#REF!</v>
      </c>
      <c r="CM48" s="41" t="e">
        <f t="shared" si="40"/>
        <v>#REF!</v>
      </c>
      <c r="CN48" s="41" t="e">
        <f t="shared" si="40"/>
        <v>#REF!</v>
      </c>
      <c r="CO48" s="41" t="e">
        <f t="shared" si="40"/>
        <v>#REF!</v>
      </c>
      <c r="CP48" s="41" t="e">
        <f t="shared" si="40"/>
        <v>#REF!</v>
      </c>
      <c r="CQ48" s="41" t="e">
        <f t="shared" si="40"/>
        <v>#REF!</v>
      </c>
      <c r="CR48" s="41" t="e">
        <f t="shared" si="40"/>
        <v>#REF!</v>
      </c>
      <c r="CS48" s="41" t="e">
        <f t="shared" si="40"/>
        <v>#REF!</v>
      </c>
      <c r="CT48" s="41" t="e">
        <f t="shared" si="34"/>
        <v>#REF!</v>
      </c>
      <c r="CU48" s="41" t="e">
        <f t="shared" si="34"/>
        <v>#REF!</v>
      </c>
      <c r="CV48" s="41" t="e">
        <f t="shared" si="34"/>
        <v>#REF!</v>
      </c>
      <c r="CW48" s="41" t="e">
        <f t="shared" si="34"/>
        <v>#REF!</v>
      </c>
      <c r="CX48" s="41" t="e">
        <f t="shared" si="34"/>
        <v>#REF!</v>
      </c>
      <c r="CY48" s="41" t="e">
        <f t="shared" si="34"/>
        <v>#REF!</v>
      </c>
      <c r="CZ48" s="41" t="e">
        <f t="shared" si="34"/>
        <v>#REF!</v>
      </c>
      <c r="DA48" s="41" t="e">
        <f t="shared" si="34"/>
        <v>#REF!</v>
      </c>
      <c r="DB48" s="41" t="e">
        <f t="shared" si="34"/>
        <v>#REF!</v>
      </c>
      <c r="DC48" s="41" t="e">
        <f t="shared" si="34"/>
        <v>#REF!</v>
      </c>
      <c r="DD48" s="41" t="e">
        <f t="shared" si="34"/>
        <v>#REF!</v>
      </c>
      <c r="DE48" s="41" t="e">
        <f t="shared" si="34"/>
        <v>#REF!</v>
      </c>
      <c r="DF48" s="41" t="e">
        <f t="shared" si="34"/>
        <v>#REF!</v>
      </c>
      <c r="DG48" s="41" t="e">
        <f t="shared" si="34"/>
        <v>#REF!</v>
      </c>
      <c r="DH48" s="41" t="e">
        <f t="shared" si="34"/>
        <v>#REF!</v>
      </c>
      <c r="DI48" s="41" t="e">
        <f t="shared" si="34"/>
        <v>#REF!</v>
      </c>
      <c r="DJ48" s="41" t="e">
        <f t="shared" si="41"/>
        <v>#REF!</v>
      </c>
      <c r="DK48" s="41" t="e">
        <f t="shared" si="41"/>
        <v>#REF!</v>
      </c>
      <c r="DL48" s="41" t="e">
        <f t="shared" si="41"/>
        <v>#REF!</v>
      </c>
      <c r="DM48" s="41" t="e">
        <f t="shared" si="41"/>
        <v>#REF!</v>
      </c>
      <c r="DN48" s="41" t="e">
        <f t="shared" si="41"/>
        <v>#REF!</v>
      </c>
      <c r="DO48" s="41" t="e">
        <f t="shared" si="41"/>
        <v>#REF!</v>
      </c>
      <c r="DP48" s="41" t="e">
        <f t="shared" si="41"/>
        <v>#REF!</v>
      </c>
      <c r="DQ48" s="41" t="e">
        <f t="shared" si="41"/>
        <v>#REF!</v>
      </c>
      <c r="DR48" s="41" t="e">
        <f t="shared" si="41"/>
        <v>#REF!</v>
      </c>
      <c r="DS48" s="41" t="e">
        <f t="shared" si="41"/>
        <v>#REF!</v>
      </c>
      <c r="DT48" s="41" t="e">
        <f t="shared" si="41"/>
        <v>#REF!</v>
      </c>
      <c r="DU48" s="41" t="e">
        <f t="shared" si="41"/>
        <v>#REF!</v>
      </c>
      <c r="DV48" s="41" t="e">
        <f t="shared" si="41"/>
        <v>#REF!</v>
      </c>
      <c r="DW48" s="41" t="e">
        <f t="shared" si="41"/>
        <v>#REF!</v>
      </c>
      <c r="DX48" s="41" t="e">
        <f t="shared" si="41"/>
        <v>#REF!</v>
      </c>
      <c r="DY48" s="41" t="e">
        <f t="shared" si="41"/>
        <v>#REF!</v>
      </c>
      <c r="DZ48" s="41" t="e">
        <f t="shared" si="35"/>
        <v>#REF!</v>
      </c>
      <c r="EA48" s="41" t="e">
        <f t="shared" si="35"/>
        <v>#REF!</v>
      </c>
      <c r="EB48" s="41" t="e">
        <f t="shared" si="35"/>
        <v>#REF!</v>
      </c>
      <c r="EC48" s="41" t="e">
        <f t="shared" si="35"/>
        <v>#REF!</v>
      </c>
      <c r="ED48" s="41" t="e">
        <f t="shared" si="35"/>
        <v>#REF!</v>
      </c>
      <c r="EE48" s="41" t="e">
        <f t="shared" si="35"/>
        <v>#REF!</v>
      </c>
      <c r="EF48" s="41" t="e">
        <f t="shared" si="35"/>
        <v>#REF!</v>
      </c>
      <c r="EG48" s="41" t="e">
        <f t="shared" si="35"/>
        <v>#REF!</v>
      </c>
      <c r="EH48" s="41" t="e">
        <f t="shared" si="35"/>
        <v>#REF!</v>
      </c>
      <c r="EI48" s="41" t="e">
        <f t="shared" si="35"/>
        <v>#REF!</v>
      </c>
      <c r="EJ48" s="41" t="e">
        <f t="shared" si="35"/>
        <v>#REF!</v>
      </c>
      <c r="EK48" s="41" t="e">
        <f t="shared" si="35"/>
        <v>#REF!</v>
      </c>
      <c r="EL48" s="41" t="e">
        <f t="shared" si="35"/>
        <v>#REF!</v>
      </c>
      <c r="EM48" s="41" t="e">
        <f t="shared" si="35"/>
        <v>#REF!</v>
      </c>
      <c r="EN48" s="41" t="e">
        <f t="shared" si="35"/>
        <v>#REF!</v>
      </c>
      <c r="EO48" s="41" t="e">
        <f t="shared" si="35"/>
        <v>#REF!</v>
      </c>
      <c r="EP48" s="41" t="e">
        <f t="shared" si="42"/>
        <v>#REF!</v>
      </c>
      <c r="EQ48" s="41" t="e">
        <f t="shared" si="42"/>
        <v>#REF!</v>
      </c>
      <c r="ER48" s="41" t="e">
        <f t="shared" si="42"/>
        <v>#REF!</v>
      </c>
      <c r="ES48" s="41" t="e">
        <f t="shared" si="42"/>
        <v>#REF!</v>
      </c>
      <c r="ET48" s="41" t="e">
        <f t="shared" si="42"/>
        <v>#REF!</v>
      </c>
      <c r="EU48" s="41" t="e">
        <f t="shared" si="42"/>
        <v>#REF!</v>
      </c>
      <c r="EV48" s="41" t="e">
        <f t="shared" si="42"/>
        <v>#REF!</v>
      </c>
      <c r="EW48" s="41" t="e">
        <f t="shared" si="42"/>
        <v>#REF!</v>
      </c>
      <c r="EX48" s="41" t="e">
        <f t="shared" si="42"/>
        <v>#REF!</v>
      </c>
      <c r="EY48" s="41" t="e">
        <f t="shared" si="42"/>
        <v>#REF!</v>
      </c>
      <c r="EZ48" s="41" t="e">
        <f t="shared" si="42"/>
        <v>#REF!</v>
      </c>
      <c r="FA48" s="41" t="e">
        <f t="shared" si="42"/>
        <v>#REF!</v>
      </c>
      <c r="FB48" s="41" t="e">
        <f t="shared" si="42"/>
        <v>#REF!</v>
      </c>
      <c r="FC48" s="41" t="e">
        <f t="shared" si="42"/>
        <v>#REF!</v>
      </c>
      <c r="FD48" s="41" t="e">
        <f t="shared" si="42"/>
        <v>#REF!</v>
      </c>
      <c r="FE48" s="41" t="e">
        <f t="shared" si="42"/>
        <v>#REF!</v>
      </c>
      <c r="FF48" s="41" t="e">
        <f t="shared" si="36"/>
        <v>#REF!</v>
      </c>
      <c r="FG48" s="41" t="e">
        <f t="shared" si="36"/>
        <v>#REF!</v>
      </c>
      <c r="FH48" s="41" t="e">
        <f t="shared" si="36"/>
        <v>#REF!</v>
      </c>
      <c r="FI48" s="41" t="e">
        <f t="shared" si="36"/>
        <v>#REF!</v>
      </c>
      <c r="FJ48" s="41" t="e">
        <f t="shared" si="36"/>
        <v>#REF!</v>
      </c>
      <c r="FK48" s="41" t="e">
        <f t="shared" si="36"/>
        <v>#REF!</v>
      </c>
      <c r="FL48" s="41" t="e">
        <f t="shared" si="36"/>
        <v>#REF!</v>
      </c>
      <c r="FM48" s="41" t="e">
        <f t="shared" si="36"/>
        <v>#REF!</v>
      </c>
      <c r="FN48" s="41" t="e">
        <f t="shared" si="36"/>
        <v>#REF!</v>
      </c>
      <c r="FO48" s="41" t="e">
        <f t="shared" si="36"/>
        <v>#REF!</v>
      </c>
      <c r="FP48" s="41" t="e">
        <f t="shared" si="36"/>
        <v>#REF!</v>
      </c>
      <c r="FQ48" s="41" t="e">
        <f t="shared" si="36"/>
        <v>#REF!</v>
      </c>
      <c r="FR48" s="41" t="e">
        <f t="shared" si="36"/>
        <v>#REF!</v>
      </c>
      <c r="FS48" s="41" t="e">
        <f t="shared" si="36"/>
        <v>#REF!</v>
      </c>
      <c r="FT48" s="41" t="e">
        <f t="shared" si="36"/>
        <v>#REF!</v>
      </c>
      <c r="FU48" s="41" t="e">
        <f t="shared" si="36"/>
        <v>#REF!</v>
      </c>
      <c r="FV48" s="41" t="e">
        <f t="shared" si="43"/>
        <v>#REF!</v>
      </c>
      <c r="FW48" s="41" t="e">
        <f t="shared" si="43"/>
        <v>#REF!</v>
      </c>
      <c r="FX48" s="41" t="e">
        <f t="shared" si="43"/>
        <v>#REF!</v>
      </c>
      <c r="FY48" s="41" t="e">
        <f t="shared" si="43"/>
        <v>#REF!</v>
      </c>
      <c r="FZ48" s="41" t="e">
        <f t="shared" si="43"/>
        <v>#REF!</v>
      </c>
      <c r="GA48" s="41" t="e">
        <f t="shared" si="43"/>
        <v>#REF!</v>
      </c>
      <c r="GB48" s="41" t="e">
        <f t="shared" si="43"/>
        <v>#REF!</v>
      </c>
      <c r="GC48" s="41" t="e">
        <f t="shared" si="43"/>
        <v>#REF!</v>
      </c>
      <c r="GD48" s="41" t="e">
        <f t="shared" si="43"/>
        <v>#REF!</v>
      </c>
      <c r="GE48" s="41" t="e">
        <f t="shared" si="43"/>
        <v>#REF!</v>
      </c>
      <c r="GF48" s="41" t="e">
        <f t="shared" si="43"/>
        <v>#REF!</v>
      </c>
      <c r="GG48" s="41" t="e">
        <f t="shared" si="43"/>
        <v>#REF!</v>
      </c>
      <c r="GH48" s="41" t="e">
        <f t="shared" si="43"/>
        <v>#REF!</v>
      </c>
      <c r="GI48" s="41" t="e">
        <f t="shared" si="43"/>
        <v>#REF!</v>
      </c>
      <c r="GJ48" s="41" t="e">
        <f t="shared" si="43"/>
        <v>#REF!</v>
      </c>
      <c r="GK48" s="41" t="e">
        <f t="shared" si="43"/>
        <v>#REF!</v>
      </c>
      <c r="GL48" s="41" t="e">
        <f t="shared" si="37"/>
        <v>#REF!</v>
      </c>
      <c r="GM48" s="41" t="e">
        <f t="shared" si="37"/>
        <v>#REF!</v>
      </c>
      <c r="GN48" s="41" t="e">
        <f t="shared" si="37"/>
        <v>#REF!</v>
      </c>
      <c r="GO48" s="41" t="e">
        <f t="shared" si="37"/>
        <v>#REF!</v>
      </c>
      <c r="GP48" s="41" t="e">
        <f t="shared" si="37"/>
        <v>#REF!</v>
      </c>
      <c r="GQ48" s="41" t="e">
        <f t="shared" si="37"/>
        <v>#REF!</v>
      </c>
      <c r="GR48" s="41" t="e">
        <f t="shared" si="37"/>
        <v>#REF!</v>
      </c>
      <c r="GS48" s="41" t="e">
        <f t="shared" si="37"/>
        <v>#REF!</v>
      </c>
      <c r="GT48" s="41" t="e">
        <f t="shared" si="37"/>
        <v>#REF!</v>
      </c>
      <c r="GU48" s="41" t="e">
        <f t="shared" si="37"/>
        <v>#REF!</v>
      </c>
      <c r="GV48" s="41" t="e">
        <f t="shared" si="37"/>
        <v>#REF!</v>
      </c>
      <c r="GW48" s="41" t="e">
        <f t="shared" si="37"/>
        <v>#REF!</v>
      </c>
      <c r="GX48" s="41" t="e">
        <f t="shared" si="37"/>
        <v>#REF!</v>
      </c>
      <c r="GY48" s="41" t="e">
        <f t="shared" si="37"/>
        <v>#REF!</v>
      </c>
      <c r="GZ48" s="41" t="e">
        <f t="shared" si="37"/>
        <v>#REF!</v>
      </c>
      <c r="HA48" s="41" t="e">
        <f t="shared" si="37"/>
        <v>#REF!</v>
      </c>
      <c r="HB48" s="41" t="e">
        <f t="shared" si="44"/>
        <v>#REF!</v>
      </c>
      <c r="HC48" s="41" t="e">
        <f t="shared" si="44"/>
        <v>#REF!</v>
      </c>
      <c r="HD48" s="41" t="e">
        <f t="shared" si="44"/>
        <v>#REF!</v>
      </c>
      <c r="HE48" s="41" t="e">
        <f t="shared" si="44"/>
        <v>#REF!</v>
      </c>
      <c r="HF48" s="41" t="e">
        <f t="shared" si="44"/>
        <v>#REF!</v>
      </c>
      <c r="HG48" s="41" t="e">
        <f t="shared" si="44"/>
        <v>#REF!</v>
      </c>
      <c r="HH48" s="41" t="e">
        <f t="shared" si="44"/>
        <v>#REF!</v>
      </c>
      <c r="HI48" s="41" t="e">
        <f t="shared" si="44"/>
        <v>#REF!</v>
      </c>
      <c r="HJ48" s="41" t="e">
        <f t="shared" si="44"/>
        <v>#REF!</v>
      </c>
    </row>
    <row r="49" spans="1:218" ht="14.4" x14ac:dyDescent="0.3">
      <c r="A49" s="42">
        <v>46</v>
      </c>
      <c r="B49" s="43" t="e">
        <f>'CMM2 - AUX CALC'!$AU$67</f>
        <v>#REF!</v>
      </c>
      <c r="AV49" s="41" t="e">
        <f>$B49/(_xlfn.SINGLE(PrazoConcessao)*12-AV$3+1)</f>
        <v>#REF!</v>
      </c>
      <c r="AW49" s="41" t="e">
        <f t="shared" si="38"/>
        <v>#REF!</v>
      </c>
      <c r="AX49" s="41" t="e">
        <f t="shared" si="38"/>
        <v>#REF!</v>
      </c>
      <c r="AY49" s="41" t="e">
        <f t="shared" si="38"/>
        <v>#REF!</v>
      </c>
      <c r="AZ49" s="41" t="e">
        <f t="shared" si="45"/>
        <v>#REF!</v>
      </c>
      <c r="BA49" s="41" t="e">
        <f t="shared" si="45"/>
        <v>#REF!</v>
      </c>
      <c r="BB49" s="41" t="e">
        <f t="shared" si="45"/>
        <v>#REF!</v>
      </c>
      <c r="BC49" s="41" t="e">
        <f t="shared" si="45"/>
        <v>#REF!</v>
      </c>
      <c r="BD49" s="41" t="e">
        <f t="shared" si="45"/>
        <v>#REF!</v>
      </c>
      <c r="BE49" s="41" t="e">
        <f t="shared" si="45"/>
        <v>#REF!</v>
      </c>
      <c r="BF49" s="41" t="e">
        <f t="shared" si="45"/>
        <v>#REF!</v>
      </c>
      <c r="BG49" s="41" t="e">
        <f t="shared" si="45"/>
        <v>#REF!</v>
      </c>
      <c r="BH49" s="41" t="e">
        <f t="shared" si="45"/>
        <v>#REF!</v>
      </c>
      <c r="BI49" s="41" t="e">
        <f t="shared" si="45"/>
        <v>#REF!</v>
      </c>
      <c r="BJ49" s="41" t="e">
        <f t="shared" si="45"/>
        <v>#REF!</v>
      </c>
      <c r="BK49" s="41" t="e">
        <f t="shared" si="45"/>
        <v>#REF!</v>
      </c>
      <c r="BL49" s="41" t="e">
        <f t="shared" si="45"/>
        <v>#REF!</v>
      </c>
      <c r="BM49" s="41" t="e">
        <f t="shared" si="45"/>
        <v>#REF!</v>
      </c>
      <c r="BN49" s="41" t="e">
        <f t="shared" si="39"/>
        <v>#REF!</v>
      </c>
      <c r="BO49" s="41" t="e">
        <f t="shared" si="39"/>
        <v>#REF!</v>
      </c>
      <c r="BP49" s="41" t="e">
        <f t="shared" si="39"/>
        <v>#REF!</v>
      </c>
      <c r="BQ49" s="41" t="e">
        <f t="shared" si="39"/>
        <v>#REF!</v>
      </c>
      <c r="BR49" s="41" t="e">
        <f t="shared" si="39"/>
        <v>#REF!</v>
      </c>
      <c r="BS49" s="41" t="e">
        <f t="shared" si="39"/>
        <v>#REF!</v>
      </c>
      <c r="BT49" s="41" t="e">
        <f t="shared" si="39"/>
        <v>#REF!</v>
      </c>
      <c r="BU49" s="41" t="e">
        <f t="shared" si="39"/>
        <v>#REF!</v>
      </c>
      <c r="BV49" s="41" t="e">
        <f t="shared" si="39"/>
        <v>#REF!</v>
      </c>
      <c r="BW49" s="41" t="e">
        <f t="shared" si="39"/>
        <v>#REF!</v>
      </c>
      <c r="BX49" s="41" t="e">
        <f t="shared" si="39"/>
        <v>#REF!</v>
      </c>
      <c r="BY49" s="41" t="e">
        <f t="shared" si="39"/>
        <v>#REF!</v>
      </c>
      <c r="BZ49" s="41" t="e">
        <f t="shared" si="39"/>
        <v>#REF!</v>
      </c>
      <c r="CA49" s="41" t="e">
        <f t="shared" si="39"/>
        <v>#REF!</v>
      </c>
      <c r="CB49" s="41" t="e">
        <f t="shared" si="39"/>
        <v>#REF!</v>
      </c>
      <c r="CC49" s="41" t="e">
        <f t="shared" si="39"/>
        <v>#REF!</v>
      </c>
      <c r="CD49" s="41" t="e">
        <f t="shared" si="40"/>
        <v>#REF!</v>
      </c>
      <c r="CE49" s="41" t="e">
        <f t="shared" si="40"/>
        <v>#REF!</v>
      </c>
      <c r="CF49" s="41" t="e">
        <f t="shared" si="40"/>
        <v>#REF!</v>
      </c>
      <c r="CG49" s="41" t="e">
        <f t="shared" si="40"/>
        <v>#REF!</v>
      </c>
      <c r="CH49" s="41" t="e">
        <f t="shared" si="40"/>
        <v>#REF!</v>
      </c>
      <c r="CI49" s="41" t="e">
        <f t="shared" si="40"/>
        <v>#REF!</v>
      </c>
      <c r="CJ49" s="41" t="e">
        <f t="shared" si="40"/>
        <v>#REF!</v>
      </c>
      <c r="CK49" s="41" t="e">
        <f t="shared" si="40"/>
        <v>#REF!</v>
      </c>
      <c r="CL49" s="41" t="e">
        <f t="shared" si="40"/>
        <v>#REF!</v>
      </c>
      <c r="CM49" s="41" t="e">
        <f t="shared" si="40"/>
        <v>#REF!</v>
      </c>
      <c r="CN49" s="41" t="e">
        <f t="shared" si="40"/>
        <v>#REF!</v>
      </c>
      <c r="CO49" s="41" t="e">
        <f t="shared" si="40"/>
        <v>#REF!</v>
      </c>
      <c r="CP49" s="41" t="e">
        <f t="shared" si="40"/>
        <v>#REF!</v>
      </c>
      <c r="CQ49" s="41" t="e">
        <f t="shared" si="40"/>
        <v>#REF!</v>
      </c>
      <c r="CR49" s="41" t="e">
        <f t="shared" si="40"/>
        <v>#REF!</v>
      </c>
      <c r="CS49" s="41" t="e">
        <f t="shared" si="40"/>
        <v>#REF!</v>
      </c>
      <c r="CT49" s="41" t="e">
        <f t="shared" si="34"/>
        <v>#REF!</v>
      </c>
      <c r="CU49" s="41" t="e">
        <f t="shared" si="34"/>
        <v>#REF!</v>
      </c>
      <c r="CV49" s="41" t="e">
        <f t="shared" si="34"/>
        <v>#REF!</v>
      </c>
      <c r="CW49" s="41" t="e">
        <f t="shared" si="34"/>
        <v>#REF!</v>
      </c>
      <c r="CX49" s="41" t="e">
        <f t="shared" si="34"/>
        <v>#REF!</v>
      </c>
      <c r="CY49" s="41" t="e">
        <f t="shared" si="34"/>
        <v>#REF!</v>
      </c>
      <c r="CZ49" s="41" t="e">
        <f t="shared" si="34"/>
        <v>#REF!</v>
      </c>
      <c r="DA49" s="41" t="e">
        <f t="shared" si="34"/>
        <v>#REF!</v>
      </c>
      <c r="DB49" s="41" t="e">
        <f t="shared" si="34"/>
        <v>#REF!</v>
      </c>
      <c r="DC49" s="41" t="e">
        <f t="shared" si="34"/>
        <v>#REF!</v>
      </c>
      <c r="DD49" s="41" t="e">
        <f t="shared" si="34"/>
        <v>#REF!</v>
      </c>
      <c r="DE49" s="41" t="e">
        <f t="shared" si="34"/>
        <v>#REF!</v>
      </c>
      <c r="DF49" s="41" t="e">
        <f t="shared" si="34"/>
        <v>#REF!</v>
      </c>
      <c r="DG49" s="41" t="e">
        <f t="shared" si="34"/>
        <v>#REF!</v>
      </c>
      <c r="DH49" s="41" t="e">
        <f t="shared" si="34"/>
        <v>#REF!</v>
      </c>
      <c r="DI49" s="41" t="e">
        <f t="shared" si="34"/>
        <v>#REF!</v>
      </c>
      <c r="DJ49" s="41" t="e">
        <f t="shared" si="41"/>
        <v>#REF!</v>
      </c>
      <c r="DK49" s="41" t="e">
        <f t="shared" si="41"/>
        <v>#REF!</v>
      </c>
      <c r="DL49" s="41" t="e">
        <f t="shared" si="41"/>
        <v>#REF!</v>
      </c>
      <c r="DM49" s="41" t="e">
        <f t="shared" si="41"/>
        <v>#REF!</v>
      </c>
      <c r="DN49" s="41" t="e">
        <f t="shared" si="41"/>
        <v>#REF!</v>
      </c>
      <c r="DO49" s="41" t="e">
        <f t="shared" si="41"/>
        <v>#REF!</v>
      </c>
      <c r="DP49" s="41" t="e">
        <f t="shared" si="41"/>
        <v>#REF!</v>
      </c>
      <c r="DQ49" s="41" t="e">
        <f t="shared" si="41"/>
        <v>#REF!</v>
      </c>
      <c r="DR49" s="41" t="e">
        <f t="shared" si="41"/>
        <v>#REF!</v>
      </c>
      <c r="DS49" s="41" t="e">
        <f t="shared" si="41"/>
        <v>#REF!</v>
      </c>
      <c r="DT49" s="41" t="e">
        <f t="shared" si="41"/>
        <v>#REF!</v>
      </c>
      <c r="DU49" s="41" t="e">
        <f t="shared" si="41"/>
        <v>#REF!</v>
      </c>
      <c r="DV49" s="41" t="e">
        <f t="shared" si="41"/>
        <v>#REF!</v>
      </c>
      <c r="DW49" s="41" t="e">
        <f t="shared" si="41"/>
        <v>#REF!</v>
      </c>
      <c r="DX49" s="41" t="e">
        <f t="shared" si="41"/>
        <v>#REF!</v>
      </c>
      <c r="DY49" s="41" t="e">
        <f t="shared" si="41"/>
        <v>#REF!</v>
      </c>
      <c r="DZ49" s="41" t="e">
        <f t="shared" si="35"/>
        <v>#REF!</v>
      </c>
      <c r="EA49" s="41" t="e">
        <f t="shared" si="35"/>
        <v>#REF!</v>
      </c>
      <c r="EB49" s="41" t="e">
        <f t="shared" si="35"/>
        <v>#REF!</v>
      </c>
      <c r="EC49" s="41" t="e">
        <f t="shared" si="35"/>
        <v>#REF!</v>
      </c>
      <c r="ED49" s="41" t="e">
        <f t="shared" si="35"/>
        <v>#REF!</v>
      </c>
      <c r="EE49" s="41" t="e">
        <f t="shared" si="35"/>
        <v>#REF!</v>
      </c>
      <c r="EF49" s="41" t="e">
        <f t="shared" si="35"/>
        <v>#REF!</v>
      </c>
      <c r="EG49" s="41" t="e">
        <f t="shared" si="35"/>
        <v>#REF!</v>
      </c>
      <c r="EH49" s="41" t="e">
        <f t="shared" si="35"/>
        <v>#REF!</v>
      </c>
      <c r="EI49" s="41" t="e">
        <f t="shared" si="35"/>
        <v>#REF!</v>
      </c>
      <c r="EJ49" s="41" t="e">
        <f t="shared" si="35"/>
        <v>#REF!</v>
      </c>
      <c r="EK49" s="41" t="e">
        <f t="shared" si="35"/>
        <v>#REF!</v>
      </c>
      <c r="EL49" s="41" t="e">
        <f t="shared" si="35"/>
        <v>#REF!</v>
      </c>
      <c r="EM49" s="41" t="e">
        <f t="shared" si="35"/>
        <v>#REF!</v>
      </c>
      <c r="EN49" s="41" t="e">
        <f t="shared" si="35"/>
        <v>#REF!</v>
      </c>
      <c r="EO49" s="41" t="e">
        <f t="shared" si="35"/>
        <v>#REF!</v>
      </c>
      <c r="EP49" s="41" t="e">
        <f t="shared" si="42"/>
        <v>#REF!</v>
      </c>
      <c r="EQ49" s="41" t="e">
        <f t="shared" si="42"/>
        <v>#REF!</v>
      </c>
      <c r="ER49" s="41" t="e">
        <f t="shared" si="42"/>
        <v>#REF!</v>
      </c>
      <c r="ES49" s="41" t="e">
        <f t="shared" si="42"/>
        <v>#REF!</v>
      </c>
      <c r="ET49" s="41" t="e">
        <f t="shared" si="42"/>
        <v>#REF!</v>
      </c>
      <c r="EU49" s="41" t="e">
        <f t="shared" si="42"/>
        <v>#REF!</v>
      </c>
      <c r="EV49" s="41" t="e">
        <f t="shared" si="42"/>
        <v>#REF!</v>
      </c>
      <c r="EW49" s="41" t="e">
        <f t="shared" si="42"/>
        <v>#REF!</v>
      </c>
      <c r="EX49" s="41" t="e">
        <f t="shared" si="42"/>
        <v>#REF!</v>
      </c>
      <c r="EY49" s="41" t="e">
        <f t="shared" si="42"/>
        <v>#REF!</v>
      </c>
      <c r="EZ49" s="41" t="e">
        <f t="shared" si="42"/>
        <v>#REF!</v>
      </c>
      <c r="FA49" s="41" t="e">
        <f t="shared" si="42"/>
        <v>#REF!</v>
      </c>
      <c r="FB49" s="41" t="e">
        <f t="shared" si="42"/>
        <v>#REF!</v>
      </c>
      <c r="FC49" s="41" t="e">
        <f t="shared" si="42"/>
        <v>#REF!</v>
      </c>
      <c r="FD49" s="41" t="e">
        <f t="shared" si="42"/>
        <v>#REF!</v>
      </c>
      <c r="FE49" s="41" t="e">
        <f t="shared" si="42"/>
        <v>#REF!</v>
      </c>
      <c r="FF49" s="41" t="e">
        <f t="shared" si="36"/>
        <v>#REF!</v>
      </c>
      <c r="FG49" s="41" t="e">
        <f t="shared" si="36"/>
        <v>#REF!</v>
      </c>
      <c r="FH49" s="41" t="e">
        <f t="shared" si="36"/>
        <v>#REF!</v>
      </c>
      <c r="FI49" s="41" t="e">
        <f t="shared" si="36"/>
        <v>#REF!</v>
      </c>
      <c r="FJ49" s="41" t="e">
        <f t="shared" si="36"/>
        <v>#REF!</v>
      </c>
      <c r="FK49" s="41" t="e">
        <f t="shared" si="36"/>
        <v>#REF!</v>
      </c>
      <c r="FL49" s="41" t="e">
        <f t="shared" si="36"/>
        <v>#REF!</v>
      </c>
      <c r="FM49" s="41" t="e">
        <f t="shared" si="36"/>
        <v>#REF!</v>
      </c>
      <c r="FN49" s="41" t="e">
        <f t="shared" si="36"/>
        <v>#REF!</v>
      </c>
      <c r="FO49" s="41" t="e">
        <f t="shared" si="36"/>
        <v>#REF!</v>
      </c>
      <c r="FP49" s="41" t="e">
        <f t="shared" si="36"/>
        <v>#REF!</v>
      </c>
      <c r="FQ49" s="41" t="e">
        <f t="shared" si="36"/>
        <v>#REF!</v>
      </c>
      <c r="FR49" s="41" t="e">
        <f t="shared" si="36"/>
        <v>#REF!</v>
      </c>
      <c r="FS49" s="41" t="e">
        <f t="shared" si="36"/>
        <v>#REF!</v>
      </c>
      <c r="FT49" s="41" t="e">
        <f t="shared" si="36"/>
        <v>#REF!</v>
      </c>
      <c r="FU49" s="41" t="e">
        <f t="shared" si="36"/>
        <v>#REF!</v>
      </c>
      <c r="FV49" s="41" t="e">
        <f t="shared" si="43"/>
        <v>#REF!</v>
      </c>
      <c r="FW49" s="41" t="e">
        <f t="shared" si="43"/>
        <v>#REF!</v>
      </c>
      <c r="FX49" s="41" t="e">
        <f t="shared" si="43"/>
        <v>#REF!</v>
      </c>
      <c r="FY49" s="41" t="e">
        <f t="shared" si="43"/>
        <v>#REF!</v>
      </c>
      <c r="FZ49" s="41" t="e">
        <f t="shared" si="43"/>
        <v>#REF!</v>
      </c>
      <c r="GA49" s="41" t="e">
        <f t="shared" si="43"/>
        <v>#REF!</v>
      </c>
      <c r="GB49" s="41" t="e">
        <f t="shared" si="43"/>
        <v>#REF!</v>
      </c>
      <c r="GC49" s="41" t="e">
        <f t="shared" si="43"/>
        <v>#REF!</v>
      </c>
      <c r="GD49" s="41" t="e">
        <f t="shared" si="43"/>
        <v>#REF!</v>
      </c>
      <c r="GE49" s="41" t="e">
        <f t="shared" si="43"/>
        <v>#REF!</v>
      </c>
      <c r="GF49" s="41" t="e">
        <f t="shared" si="43"/>
        <v>#REF!</v>
      </c>
      <c r="GG49" s="41" t="e">
        <f t="shared" si="43"/>
        <v>#REF!</v>
      </c>
      <c r="GH49" s="41" t="e">
        <f t="shared" si="43"/>
        <v>#REF!</v>
      </c>
      <c r="GI49" s="41" t="e">
        <f t="shared" si="43"/>
        <v>#REF!</v>
      </c>
      <c r="GJ49" s="41" t="e">
        <f t="shared" si="43"/>
        <v>#REF!</v>
      </c>
      <c r="GK49" s="41" t="e">
        <f t="shared" si="43"/>
        <v>#REF!</v>
      </c>
      <c r="GL49" s="41" t="e">
        <f t="shared" si="37"/>
        <v>#REF!</v>
      </c>
      <c r="GM49" s="41" t="e">
        <f t="shared" si="37"/>
        <v>#REF!</v>
      </c>
      <c r="GN49" s="41" t="e">
        <f t="shared" si="37"/>
        <v>#REF!</v>
      </c>
      <c r="GO49" s="41" t="e">
        <f t="shared" si="37"/>
        <v>#REF!</v>
      </c>
      <c r="GP49" s="41" t="e">
        <f t="shared" si="37"/>
        <v>#REF!</v>
      </c>
      <c r="GQ49" s="41" t="e">
        <f t="shared" si="37"/>
        <v>#REF!</v>
      </c>
      <c r="GR49" s="41" t="e">
        <f t="shared" si="37"/>
        <v>#REF!</v>
      </c>
      <c r="GS49" s="41" t="e">
        <f t="shared" si="37"/>
        <v>#REF!</v>
      </c>
      <c r="GT49" s="41" t="e">
        <f t="shared" si="37"/>
        <v>#REF!</v>
      </c>
      <c r="GU49" s="41" t="e">
        <f t="shared" si="37"/>
        <v>#REF!</v>
      </c>
      <c r="GV49" s="41" t="e">
        <f t="shared" si="37"/>
        <v>#REF!</v>
      </c>
      <c r="GW49" s="41" t="e">
        <f t="shared" si="37"/>
        <v>#REF!</v>
      </c>
      <c r="GX49" s="41" t="e">
        <f t="shared" si="37"/>
        <v>#REF!</v>
      </c>
      <c r="GY49" s="41" t="e">
        <f t="shared" si="37"/>
        <v>#REF!</v>
      </c>
      <c r="GZ49" s="41" t="e">
        <f t="shared" si="37"/>
        <v>#REF!</v>
      </c>
      <c r="HA49" s="41" t="e">
        <f t="shared" si="37"/>
        <v>#REF!</v>
      </c>
      <c r="HB49" s="41" t="e">
        <f t="shared" si="44"/>
        <v>#REF!</v>
      </c>
      <c r="HC49" s="41" t="e">
        <f t="shared" si="44"/>
        <v>#REF!</v>
      </c>
      <c r="HD49" s="41" t="e">
        <f t="shared" si="44"/>
        <v>#REF!</v>
      </c>
      <c r="HE49" s="41" t="e">
        <f t="shared" si="44"/>
        <v>#REF!</v>
      </c>
      <c r="HF49" s="41" t="e">
        <f t="shared" si="44"/>
        <v>#REF!</v>
      </c>
      <c r="HG49" s="41" t="e">
        <f t="shared" si="44"/>
        <v>#REF!</v>
      </c>
      <c r="HH49" s="41" t="e">
        <f t="shared" si="44"/>
        <v>#REF!</v>
      </c>
      <c r="HI49" s="41" t="e">
        <f t="shared" si="44"/>
        <v>#REF!</v>
      </c>
      <c r="HJ49" s="41" t="e">
        <f t="shared" si="44"/>
        <v>#REF!</v>
      </c>
    </row>
    <row r="50" spans="1:218" ht="14.4" x14ac:dyDescent="0.3">
      <c r="A50" s="42">
        <v>47</v>
      </c>
      <c r="B50" s="43" t="e">
        <f>'CMM2 - AUX CALC'!$AV$67</f>
        <v>#REF!</v>
      </c>
      <c r="AW50" s="41" t="e">
        <f>$B50/(_xlfn.SINGLE(PrazoConcessao)*12-AW$3+1)</f>
        <v>#REF!</v>
      </c>
      <c r="AX50" s="41" t="e">
        <f t="shared" si="38"/>
        <v>#REF!</v>
      </c>
      <c r="AY50" s="41" t="e">
        <f t="shared" si="38"/>
        <v>#REF!</v>
      </c>
      <c r="AZ50" s="41" t="e">
        <f t="shared" si="45"/>
        <v>#REF!</v>
      </c>
      <c r="BA50" s="41" t="e">
        <f t="shared" si="45"/>
        <v>#REF!</v>
      </c>
      <c r="BB50" s="41" t="e">
        <f t="shared" si="45"/>
        <v>#REF!</v>
      </c>
      <c r="BC50" s="41" t="e">
        <f t="shared" si="45"/>
        <v>#REF!</v>
      </c>
      <c r="BD50" s="41" t="e">
        <f t="shared" si="45"/>
        <v>#REF!</v>
      </c>
      <c r="BE50" s="41" t="e">
        <f t="shared" si="45"/>
        <v>#REF!</v>
      </c>
      <c r="BF50" s="41" t="e">
        <f t="shared" si="45"/>
        <v>#REF!</v>
      </c>
      <c r="BG50" s="41" t="e">
        <f t="shared" si="45"/>
        <v>#REF!</v>
      </c>
      <c r="BH50" s="41" t="e">
        <f t="shared" si="45"/>
        <v>#REF!</v>
      </c>
      <c r="BI50" s="41" t="e">
        <f t="shared" si="45"/>
        <v>#REF!</v>
      </c>
      <c r="BJ50" s="41" t="e">
        <f t="shared" si="45"/>
        <v>#REF!</v>
      </c>
      <c r="BK50" s="41" t="e">
        <f t="shared" si="45"/>
        <v>#REF!</v>
      </c>
      <c r="BL50" s="41" t="e">
        <f t="shared" si="45"/>
        <v>#REF!</v>
      </c>
      <c r="BM50" s="41" t="e">
        <f t="shared" si="45"/>
        <v>#REF!</v>
      </c>
      <c r="BN50" s="41" t="e">
        <f t="shared" si="39"/>
        <v>#REF!</v>
      </c>
      <c r="BO50" s="41" t="e">
        <f t="shared" si="39"/>
        <v>#REF!</v>
      </c>
      <c r="BP50" s="41" t="e">
        <f t="shared" si="39"/>
        <v>#REF!</v>
      </c>
      <c r="BQ50" s="41" t="e">
        <f t="shared" si="39"/>
        <v>#REF!</v>
      </c>
      <c r="BR50" s="41" t="e">
        <f t="shared" si="39"/>
        <v>#REF!</v>
      </c>
      <c r="BS50" s="41" t="e">
        <f t="shared" si="39"/>
        <v>#REF!</v>
      </c>
      <c r="BT50" s="41" t="e">
        <f t="shared" si="39"/>
        <v>#REF!</v>
      </c>
      <c r="BU50" s="41" t="e">
        <f t="shared" si="39"/>
        <v>#REF!</v>
      </c>
      <c r="BV50" s="41" t="e">
        <f t="shared" si="39"/>
        <v>#REF!</v>
      </c>
      <c r="BW50" s="41" t="e">
        <f t="shared" si="39"/>
        <v>#REF!</v>
      </c>
      <c r="BX50" s="41" t="e">
        <f t="shared" si="39"/>
        <v>#REF!</v>
      </c>
      <c r="BY50" s="41" t="e">
        <f t="shared" si="39"/>
        <v>#REF!</v>
      </c>
      <c r="BZ50" s="41" t="e">
        <f t="shared" si="39"/>
        <v>#REF!</v>
      </c>
      <c r="CA50" s="41" t="e">
        <f t="shared" si="39"/>
        <v>#REF!</v>
      </c>
      <c r="CB50" s="41" t="e">
        <f t="shared" si="39"/>
        <v>#REF!</v>
      </c>
      <c r="CC50" s="41" t="e">
        <f t="shared" ref="CC50:CR66" si="46">CB50</f>
        <v>#REF!</v>
      </c>
      <c r="CD50" s="41" t="e">
        <f t="shared" si="40"/>
        <v>#REF!</v>
      </c>
      <c r="CE50" s="41" t="e">
        <f t="shared" si="40"/>
        <v>#REF!</v>
      </c>
      <c r="CF50" s="41" t="e">
        <f t="shared" si="40"/>
        <v>#REF!</v>
      </c>
      <c r="CG50" s="41" t="e">
        <f t="shared" si="40"/>
        <v>#REF!</v>
      </c>
      <c r="CH50" s="41" t="e">
        <f t="shared" si="40"/>
        <v>#REF!</v>
      </c>
      <c r="CI50" s="41" t="e">
        <f t="shared" si="40"/>
        <v>#REF!</v>
      </c>
      <c r="CJ50" s="41" t="e">
        <f t="shared" si="40"/>
        <v>#REF!</v>
      </c>
      <c r="CK50" s="41" t="e">
        <f t="shared" si="40"/>
        <v>#REF!</v>
      </c>
      <c r="CL50" s="41" t="e">
        <f t="shared" si="40"/>
        <v>#REF!</v>
      </c>
      <c r="CM50" s="41" t="e">
        <f t="shared" si="40"/>
        <v>#REF!</v>
      </c>
      <c r="CN50" s="41" t="e">
        <f t="shared" si="40"/>
        <v>#REF!</v>
      </c>
      <c r="CO50" s="41" t="e">
        <f t="shared" si="40"/>
        <v>#REF!</v>
      </c>
      <c r="CP50" s="41" t="e">
        <f t="shared" si="40"/>
        <v>#REF!</v>
      </c>
      <c r="CQ50" s="41" t="e">
        <f t="shared" si="40"/>
        <v>#REF!</v>
      </c>
      <c r="CR50" s="41" t="e">
        <f t="shared" si="40"/>
        <v>#REF!</v>
      </c>
      <c r="CS50" s="41" t="e">
        <f t="shared" ref="CS50:DH69" si="47">CR50</f>
        <v>#REF!</v>
      </c>
      <c r="CT50" s="41" t="e">
        <f t="shared" si="34"/>
        <v>#REF!</v>
      </c>
      <c r="CU50" s="41" t="e">
        <f t="shared" si="34"/>
        <v>#REF!</v>
      </c>
      <c r="CV50" s="41" t="e">
        <f t="shared" si="34"/>
        <v>#REF!</v>
      </c>
      <c r="CW50" s="41" t="e">
        <f t="shared" si="34"/>
        <v>#REF!</v>
      </c>
      <c r="CX50" s="41" t="e">
        <f t="shared" si="34"/>
        <v>#REF!</v>
      </c>
      <c r="CY50" s="41" t="e">
        <f t="shared" si="34"/>
        <v>#REF!</v>
      </c>
      <c r="CZ50" s="41" t="e">
        <f t="shared" si="34"/>
        <v>#REF!</v>
      </c>
      <c r="DA50" s="41" t="e">
        <f t="shared" si="34"/>
        <v>#REF!</v>
      </c>
      <c r="DB50" s="41" t="e">
        <f t="shared" si="34"/>
        <v>#REF!</v>
      </c>
      <c r="DC50" s="41" t="e">
        <f t="shared" si="34"/>
        <v>#REF!</v>
      </c>
      <c r="DD50" s="41" t="e">
        <f t="shared" si="34"/>
        <v>#REF!</v>
      </c>
      <c r="DE50" s="41" t="e">
        <f t="shared" si="34"/>
        <v>#REF!</v>
      </c>
      <c r="DF50" s="41" t="e">
        <f t="shared" si="34"/>
        <v>#REF!</v>
      </c>
      <c r="DG50" s="41" t="e">
        <f t="shared" si="34"/>
        <v>#REF!</v>
      </c>
      <c r="DH50" s="41" t="e">
        <f t="shared" si="34"/>
        <v>#REF!</v>
      </c>
      <c r="DI50" s="41" t="e">
        <f t="shared" si="34"/>
        <v>#REF!</v>
      </c>
      <c r="DJ50" s="41" t="e">
        <f t="shared" si="41"/>
        <v>#REF!</v>
      </c>
      <c r="DK50" s="41" t="e">
        <f t="shared" si="41"/>
        <v>#REF!</v>
      </c>
      <c r="DL50" s="41" t="e">
        <f t="shared" si="41"/>
        <v>#REF!</v>
      </c>
      <c r="DM50" s="41" t="e">
        <f t="shared" si="41"/>
        <v>#REF!</v>
      </c>
      <c r="DN50" s="41" t="e">
        <f t="shared" si="41"/>
        <v>#REF!</v>
      </c>
      <c r="DO50" s="41" t="e">
        <f t="shared" si="41"/>
        <v>#REF!</v>
      </c>
      <c r="DP50" s="41" t="e">
        <f t="shared" si="41"/>
        <v>#REF!</v>
      </c>
      <c r="DQ50" s="41" t="e">
        <f t="shared" si="41"/>
        <v>#REF!</v>
      </c>
      <c r="DR50" s="41" t="e">
        <f t="shared" si="41"/>
        <v>#REF!</v>
      </c>
      <c r="DS50" s="41" t="e">
        <f t="shared" si="41"/>
        <v>#REF!</v>
      </c>
      <c r="DT50" s="41" t="e">
        <f t="shared" si="41"/>
        <v>#REF!</v>
      </c>
      <c r="DU50" s="41" t="e">
        <f t="shared" si="41"/>
        <v>#REF!</v>
      </c>
      <c r="DV50" s="41" t="e">
        <f t="shared" si="41"/>
        <v>#REF!</v>
      </c>
      <c r="DW50" s="41" t="e">
        <f t="shared" si="41"/>
        <v>#REF!</v>
      </c>
      <c r="DX50" s="41" t="e">
        <f t="shared" si="41"/>
        <v>#REF!</v>
      </c>
      <c r="DY50" s="41" t="e">
        <f t="shared" ref="DY50:EN69" si="48">DX50</f>
        <v>#REF!</v>
      </c>
      <c r="DZ50" s="41" t="e">
        <f t="shared" si="35"/>
        <v>#REF!</v>
      </c>
      <c r="EA50" s="41" t="e">
        <f t="shared" si="35"/>
        <v>#REF!</v>
      </c>
      <c r="EB50" s="41" t="e">
        <f t="shared" si="35"/>
        <v>#REF!</v>
      </c>
      <c r="EC50" s="41" t="e">
        <f t="shared" si="35"/>
        <v>#REF!</v>
      </c>
      <c r="ED50" s="41" t="e">
        <f t="shared" si="35"/>
        <v>#REF!</v>
      </c>
      <c r="EE50" s="41" t="e">
        <f t="shared" si="35"/>
        <v>#REF!</v>
      </c>
      <c r="EF50" s="41" t="e">
        <f t="shared" si="35"/>
        <v>#REF!</v>
      </c>
      <c r="EG50" s="41" t="e">
        <f t="shared" si="35"/>
        <v>#REF!</v>
      </c>
      <c r="EH50" s="41" t="e">
        <f t="shared" si="35"/>
        <v>#REF!</v>
      </c>
      <c r="EI50" s="41" t="e">
        <f t="shared" si="35"/>
        <v>#REF!</v>
      </c>
      <c r="EJ50" s="41" t="e">
        <f t="shared" si="35"/>
        <v>#REF!</v>
      </c>
      <c r="EK50" s="41" t="e">
        <f t="shared" si="35"/>
        <v>#REF!</v>
      </c>
      <c r="EL50" s="41" t="e">
        <f t="shared" si="35"/>
        <v>#REF!</v>
      </c>
      <c r="EM50" s="41" t="e">
        <f t="shared" si="35"/>
        <v>#REF!</v>
      </c>
      <c r="EN50" s="41" t="e">
        <f t="shared" si="35"/>
        <v>#REF!</v>
      </c>
      <c r="EO50" s="41" t="e">
        <f t="shared" si="35"/>
        <v>#REF!</v>
      </c>
      <c r="EP50" s="41" t="e">
        <f t="shared" si="42"/>
        <v>#REF!</v>
      </c>
      <c r="EQ50" s="41" t="e">
        <f t="shared" si="42"/>
        <v>#REF!</v>
      </c>
      <c r="ER50" s="41" t="e">
        <f t="shared" si="42"/>
        <v>#REF!</v>
      </c>
      <c r="ES50" s="41" t="e">
        <f t="shared" si="42"/>
        <v>#REF!</v>
      </c>
      <c r="ET50" s="41" t="e">
        <f t="shared" si="42"/>
        <v>#REF!</v>
      </c>
      <c r="EU50" s="41" t="e">
        <f t="shared" si="42"/>
        <v>#REF!</v>
      </c>
      <c r="EV50" s="41" t="e">
        <f t="shared" si="42"/>
        <v>#REF!</v>
      </c>
      <c r="EW50" s="41" t="e">
        <f t="shared" si="42"/>
        <v>#REF!</v>
      </c>
      <c r="EX50" s="41" t="e">
        <f t="shared" si="42"/>
        <v>#REF!</v>
      </c>
      <c r="EY50" s="41" t="e">
        <f t="shared" si="42"/>
        <v>#REF!</v>
      </c>
      <c r="EZ50" s="41" t="e">
        <f t="shared" si="42"/>
        <v>#REF!</v>
      </c>
      <c r="FA50" s="41" t="e">
        <f t="shared" si="42"/>
        <v>#REF!</v>
      </c>
      <c r="FB50" s="41" t="e">
        <f t="shared" si="42"/>
        <v>#REF!</v>
      </c>
      <c r="FC50" s="41" t="e">
        <f t="shared" si="42"/>
        <v>#REF!</v>
      </c>
      <c r="FD50" s="41" t="e">
        <f t="shared" si="42"/>
        <v>#REF!</v>
      </c>
      <c r="FE50" s="41" t="e">
        <f t="shared" ref="FE50:FT69" si="49">FD50</f>
        <v>#REF!</v>
      </c>
      <c r="FF50" s="41" t="e">
        <f t="shared" si="36"/>
        <v>#REF!</v>
      </c>
      <c r="FG50" s="41" t="e">
        <f t="shared" si="36"/>
        <v>#REF!</v>
      </c>
      <c r="FH50" s="41" t="e">
        <f t="shared" si="36"/>
        <v>#REF!</v>
      </c>
      <c r="FI50" s="41" t="e">
        <f t="shared" si="36"/>
        <v>#REF!</v>
      </c>
      <c r="FJ50" s="41" t="e">
        <f t="shared" si="36"/>
        <v>#REF!</v>
      </c>
      <c r="FK50" s="41" t="e">
        <f t="shared" si="36"/>
        <v>#REF!</v>
      </c>
      <c r="FL50" s="41" t="e">
        <f t="shared" si="36"/>
        <v>#REF!</v>
      </c>
      <c r="FM50" s="41" t="e">
        <f t="shared" si="36"/>
        <v>#REF!</v>
      </c>
      <c r="FN50" s="41" t="e">
        <f t="shared" si="36"/>
        <v>#REF!</v>
      </c>
      <c r="FO50" s="41" t="e">
        <f t="shared" si="36"/>
        <v>#REF!</v>
      </c>
      <c r="FP50" s="41" t="e">
        <f t="shared" si="36"/>
        <v>#REF!</v>
      </c>
      <c r="FQ50" s="41" t="e">
        <f t="shared" si="36"/>
        <v>#REF!</v>
      </c>
      <c r="FR50" s="41" t="e">
        <f t="shared" si="36"/>
        <v>#REF!</v>
      </c>
      <c r="FS50" s="41" t="e">
        <f t="shared" si="36"/>
        <v>#REF!</v>
      </c>
      <c r="FT50" s="41" t="e">
        <f t="shared" si="36"/>
        <v>#REF!</v>
      </c>
      <c r="FU50" s="41" t="e">
        <f t="shared" si="36"/>
        <v>#REF!</v>
      </c>
      <c r="FV50" s="41" t="e">
        <f t="shared" si="43"/>
        <v>#REF!</v>
      </c>
      <c r="FW50" s="41" t="e">
        <f t="shared" si="43"/>
        <v>#REF!</v>
      </c>
      <c r="FX50" s="41" t="e">
        <f t="shared" si="43"/>
        <v>#REF!</v>
      </c>
      <c r="FY50" s="41" t="e">
        <f t="shared" si="43"/>
        <v>#REF!</v>
      </c>
      <c r="FZ50" s="41" t="e">
        <f t="shared" si="43"/>
        <v>#REF!</v>
      </c>
      <c r="GA50" s="41" t="e">
        <f t="shared" si="43"/>
        <v>#REF!</v>
      </c>
      <c r="GB50" s="41" t="e">
        <f t="shared" si="43"/>
        <v>#REF!</v>
      </c>
      <c r="GC50" s="41" t="e">
        <f t="shared" si="43"/>
        <v>#REF!</v>
      </c>
      <c r="GD50" s="41" t="e">
        <f t="shared" si="43"/>
        <v>#REF!</v>
      </c>
      <c r="GE50" s="41" t="e">
        <f t="shared" si="43"/>
        <v>#REF!</v>
      </c>
      <c r="GF50" s="41" t="e">
        <f t="shared" si="43"/>
        <v>#REF!</v>
      </c>
      <c r="GG50" s="41" t="e">
        <f t="shared" si="43"/>
        <v>#REF!</v>
      </c>
      <c r="GH50" s="41" t="e">
        <f t="shared" si="43"/>
        <v>#REF!</v>
      </c>
      <c r="GI50" s="41" t="e">
        <f t="shared" si="43"/>
        <v>#REF!</v>
      </c>
      <c r="GJ50" s="41" t="e">
        <f t="shared" si="43"/>
        <v>#REF!</v>
      </c>
      <c r="GK50" s="41" t="e">
        <f t="shared" ref="GK50:GX70" si="50">GJ50</f>
        <v>#REF!</v>
      </c>
      <c r="GL50" s="41" t="e">
        <f t="shared" si="37"/>
        <v>#REF!</v>
      </c>
      <c r="GM50" s="41" t="e">
        <f t="shared" si="37"/>
        <v>#REF!</v>
      </c>
      <c r="GN50" s="41" t="e">
        <f t="shared" si="37"/>
        <v>#REF!</v>
      </c>
      <c r="GO50" s="41" t="e">
        <f t="shared" si="37"/>
        <v>#REF!</v>
      </c>
      <c r="GP50" s="41" t="e">
        <f t="shared" si="37"/>
        <v>#REF!</v>
      </c>
      <c r="GQ50" s="41" t="e">
        <f t="shared" si="37"/>
        <v>#REF!</v>
      </c>
      <c r="GR50" s="41" t="e">
        <f t="shared" si="37"/>
        <v>#REF!</v>
      </c>
      <c r="GS50" s="41" t="e">
        <f t="shared" si="37"/>
        <v>#REF!</v>
      </c>
      <c r="GT50" s="41" t="e">
        <f t="shared" si="37"/>
        <v>#REF!</v>
      </c>
      <c r="GU50" s="41" t="e">
        <f t="shared" si="37"/>
        <v>#REF!</v>
      </c>
      <c r="GV50" s="41" t="e">
        <f t="shared" si="37"/>
        <v>#REF!</v>
      </c>
      <c r="GW50" s="41" t="e">
        <f t="shared" si="37"/>
        <v>#REF!</v>
      </c>
      <c r="GX50" s="41" t="e">
        <f t="shared" si="37"/>
        <v>#REF!</v>
      </c>
      <c r="GY50" s="41" t="e">
        <f t="shared" si="37"/>
        <v>#REF!</v>
      </c>
      <c r="GZ50" s="41" t="e">
        <f t="shared" si="37"/>
        <v>#REF!</v>
      </c>
      <c r="HA50" s="41" t="e">
        <f t="shared" si="37"/>
        <v>#REF!</v>
      </c>
      <c r="HB50" s="41" t="e">
        <f t="shared" si="44"/>
        <v>#REF!</v>
      </c>
      <c r="HC50" s="41" t="e">
        <f t="shared" si="44"/>
        <v>#REF!</v>
      </c>
      <c r="HD50" s="41" t="e">
        <f t="shared" si="44"/>
        <v>#REF!</v>
      </c>
      <c r="HE50" s="41" t="e">
        <f t="shared" si="44"/>
        <v>#REF!</v>
      </c>
      <c r="HF50" s="41" t="e">
        <f t="shared" si="44"/>
        <v>#REF!</v>
      </c>
      <c r="HG50" s="41" t="e">
        <f t="shared" si="44"/>
        <v>#REF!</v>
      </c>
      <c r="HH50" s="41" t="e">
        <f t="shared" si="44"/>
        <v>#REF!</v>
      </c>
      <c r="HI50" s="41" t="e">
        <f t="shared" si="44"/>
        <v>#REF!</v>
      </c>
      <c r="HJ50" s="41" t="e">
        <f t="shared" si="44"/>
        <v>#REF!</v>
      </c>
    </row>
    <row r="51" spans="1:218" ht="14.4" x14ac:dyDescent="0.3">
      <c r="A51" s="42">
        <v>48</v>
      </c>
      <c r="B51" s="43" t="e">
        <f>'CMM2 - AUX CALC'!$AW$67</f>
        <v>#REF!</v>
      </c>
      <c r="AX51" s="41" t="e">
        <f>$B51/(_xlfn.SINGLE(PrazoConcessao)*12-AX$3+1)</f>
        <v>#REF!</v>
      </c>
      <c r="AY51" s="41" t="e">
        <f t="shared" ref="AY51" si="51">AX51</f>
        <v>#REF!</v>
      </c>
      <c r="AZ51" s="41" t="e">
        <f t="shared" si="45"/>
        <v>#REF!</v>
      </c>
      <c r="BA51" s="41" t="e">
        <f t="shared" si="45"/>
        <v>#REF!</v>
      </c>
      <c r="BB51" s="41" t="e">
        <f t="shared" si="45"/>
        <v>#REF!</v>
      </c>
      <c r="BC51" s="41" t="e">
        <f t="shared" si="45"/>
        <v>#REF!</v>
      </c>
      <c r="BD51" s="41" t="e">
        <f t="shared" si="45"/>
        <v>#REF!</v>
      </c>
      <c r="BE51" s="41" t="e">
        <f t="shared" si="45"/>
        <v>#REF!</v>
      </c>
      <c r="BF51" s="41" t="e">
        <f t="shared" si="45"/>
        <v>#REF!</v>
      </c>
      <c r="BG51" s="41" t="e">
        <f t="shared" si="45"/>
        <v>#REF!</v>
      </c>
      <c r="BH51" s="41" t="e">
        <f t="shared" si="45"/>
        <v>#REF!</v>
      </c>
      <c r="BI51" s="41" t="e">
        <f t="shared" si="45"/>
        <v>#REF!</v>
      </c>
      <c r="BJ51" s="41" t="e">
        <f t="shared" si="45"/>
        <v>#REF!</v>
      </c>
      <c r="BK51" s="41" t="e">
        <f t="shared" si="45"/>
        <v>#REF!</v>
      </c>
      <c r="BL51" s="41" t="e">
        <f t="shared" si="45"/>
        <v>#REF!</v>
      </c>
      <c r="BM51" s="41" t="e">
        <f t="shared" si="45"/>
        <v>#REF!</v>
      </c>
      <c r="BN51" s="41" t="e">
        <f t="shared" si="45"/>
        <v>#REF!</v>
      </c>
      <c r="BO51" s="41" t="e">
        <f t="shared" si="45"/>
        <v>#REF!</v>
      </c>
      <c r="BP51" s="41" t="e">
        <f t="shared" ref="BP51:CE69" si="52">BO51</f>
        <v>#REF!</v>
      </c>
      <c r="BQ51" s="41" t="e">
        <f t="shared" si="52"/>
        <v>#REF!</v>
      </c>
      <c r="BR51" s="41" t="e">
        <f t="shared" si="52"/>
        <v>#REF!</v>
      </c>
      <c r="BS51" s="41" t="e">
        <f t="shared" si="52"/>
        <v>#REF!</v>
      </c>
      <c r="BT51" s="41" t="e">
        <f t="shared" si="52"/>
        <v>#REF!</v>
      </c>
      <c r="BU51" s="41" t="e">
        <f t="shared" si="52"/>
        <v>#REF!</v>
      </c>
      <c r="BV51" s="41" t="e">
        <f t="shared" si="52"/>
        <v>#REF!</v>
      </c>
      <c r="BW51" s="41" t="e">
        <f t="shared" si="52"/>
        <v>#REF!</v>
      </c>
      <c r="BX51" s="41" t="e">
        <f t="shared" si="52"/>
        <v>#REF!</v>
      </c>
      <c r="BY51" s="41" t="e">
        <f t="shared" si="52"/>
        <v>#REF!</v>
      </c>
      <c r="BZ51" s="41" t="e">
        <f t="shared" si="52"/>
        <v>#REF!</v>
      </c>
      <c r="CA51" s="41" t="e">
        <f t="shared" si="52"/>
        <v>#REF!</v>
      </c>
      <c r="CB51" s="41" t="e">
        <f t="shared" si="52"/>
        <v>#REF!</v>
      </c>
      <c r="CC51" s="41" t="e">
        <f t="shared" si="46"/>
        <v>#REF!</v>
      </c>
      <c r="CD51" s="41" t="e">
        <f t="shared" si="46"/>
        <v>#REF!</v>
      </c>
      <c r="CE51" s="41" t="e">
        <f t="shared" si="46"/>
        <v>#REF!</v>
      </c>
      <c r="CF51" s="41" t="e">
        <f t="shared" si="46"/>
        <v>#REF!</v>
      </c>
      <c r="CG51" s="41" t="e">
        <f t="shared" si="46"/>
        <v>#REF!</v>
      </c>
      <c r="CH51" s="41" t="e">
        <f t="shared" si="46"/>
        <v>#REF!</v>
      </c>
      <c r="CI51" s="41" t="e">
        <f t="shared" si="46"/>
        <v>#REF!</v>
      </c>
      <c r="CJ51" s="41" t="e">
        <f t="shared" si="46"/>
        <v>#REF!</v>
      </c>
      <c r="CK51" s="41" t="e">
        <f t="shared" si="46"/>
        <v>#REF!</v>
      </c>
      <c r="CL51" s="41" t="e">
        <f t="shared" si="46"/>
        <v>#REF!</v>
      </c>
      <c r="CM51" s="41" t="e">
        <f t="shared" si="46"/>
        <v>#REF!</v>
      </c>
      <c r="CN51" s="41" t="e">
        <f t="shared" si="46"/>
        <v>#REF!</v>
      </c>
      <c r="CO51" s="41" t="e">
        <f t="shared" si="46"/>
        <v>#REF!</v>
      </c>
      <c r="CP51" s="41" t="e">
        <f t="shared" si="46"/>
        <v>#REF!</v>
      </c>
      <c r="CQ51" s="41" t="e">
        <f t="shared" si="46"/>
        <v>#REF!</v>
      </c>
      <c r="CR51" s="41" t="e">
        <f t="shared" si="46"/>
        <v>#REF!</v>
      </c>
      <c r="CS51" s="41" t="e">
        <f t="shared" si="47"/>
        <v>#REF!</v>
      </c>
      <c r="CT51" s="41" t="e">
        <f t="shared" si="34"/>
        <v>#REF!</v>
      </c>
      <c r="CU51" s="41" t="e">
        <f t="shared" si="34"/>
        <v>#REF!</v>
      </c>
      <c r="CV51" s="41" t="e">
        <f t="shared" si="34"/>
        <v>#REF!</v>
      </c>
      <c r="CW51" s="41" t="e">
        <f t="shared" si="34"/>
        <v>#REF!</v>
      </c>
      <c r="CX51" s="41" t="e">
        <f t="shared" si="34"/>
        <v>#REF!</v>
      </c>
      <c r="CY51" s="41" t="e">
        <f t="shared" si="34"/>
        <v>#REF!</v>
      </c>
      <c r="CZ51" s="41" t="e">
        <f t="shared" si="34"/>
        <v>#REF!</v>
      </c>
      <c r="DA51" s="41" t="e">
        <f t="shared" si="34"/>
        <v>#REF!</v>
      </c>
      <c r="DB51" s="41" t="e">
        <f t="shared" si="34"/>
        <v>#REF!</v>
      </c>
      <c r="DC51" s="41" t="e">
        <f t="shared" si="34"/>
        <v>#REF!</v>
      </c>
      <c r="DD51" s="41" t="e">
        <f t="shared" si="34"/>
        <v>#REF!</v>
      </c>
      <c r="DE51" s="41" t="e">
        <f t="shared" si="34"/>
        <v>#REF!</v>
      </c>
      <c r="DF51" s="41" t="e">
        <f t="shared" si="34"/>
        <v>#REF!</v>
      </c>
      <c r="DG51" s="41" t="e">
        <f t="shared" ref="DG51:DV66" si="53">DF51</f>
        <v>#REF!</v>
      </c>
      <c r="DH51" s="41" t="e">
        <f t="shared" si="53"/>
        <v>#REF!</v>
      </c>
      <c r="DI51" s="41" t="e">
        <f t="shared" si="53"/>
        <v>#REF!</v>
      </c>
      <c r="DJ51" s="41" t="e">
        <f t="shared" si="53"/>
        <v>#REF!</v>
      </c>
      <c r="DK51" s="41" t="e">
        <f t="shared" si="53"/>
        <v>#REF!</v>
      </c>
      <c r="DL51" s="41" t="e">
        <f t="shared" si="53"/>
        <v>#REF!</v>
      </c>
      <c r="DM51" s="41" t="e">
        <f t="shared" si="53"/>
        <v>#REF!</v>
      </c>
      <c r="DN51" s="41" t="e">
        <f t="shared" si="53"/>
        <v>#REF!</v>
      </c>
      <c r="DO51" s="41" t="e">
        <f t="shared" si="53"/>
        <v>#REF!</v>
      </c>
      <c r="DP51" s="41" t="e">
        <f t="shared" si="53"/>
        <v>#REF!</v>
      </c>
      <c r="DQ51" s="41" t="e">
        <f t="shared" si="53"/>
        <v>#REF!</v>
      </c>
      <c r="DR51" s="41" t="e">
        <f t="shared" si="53"/>
        <v>#REF!</v>
      </c>
      <c r="DS51" s="41" t="e">
        <f t="shared" si="53"/>
        <v>#REF!</v>
      </c>
      <c r="DT51" s="41" t="e">
        <f t="shared" si="53"/>
        <v>#REF!</v>
      </c>
      <c r="DU51" s="41" t="e">
        <f t="shared" si="53"/>
        <v>#REF!</v>
      </c>
      <c r="DV51" s="41" t="e">
        <f t="shared" si="53"/>
        <v>#REF!</v>
      </c>
      <c r="DW51" s="41" t="e">
        <f t="shared" ref="DW51:EI86" si="54">DV51</f>
        <v>#REF!</v>
      </c>
      <c r="DX51" s="41" t="e">
        <f t="shared" si="54"/>
        <v>#REF!</v>
      </c>
      <c r="DY51" s="41" t="e">
        <f t="shared" si="48"/>
        <v>#REF!</v>
      </c>
      <c r="DZ51" s="41" t="e">
        <f t="shared" si="35"/>
        <v>#REF!</v>
      </c>
      <c r="EA51" s="41" t="e">
        <f t="shared" si="35"/>
        <v>#REF!</v>
      </c>
      <c r="EB51" s="41" t="e">
        <f t="shared" si="35"/>
        <v>#REF!</v>
      </c>
      <c r="EC51" s="41" t="e">
        <f t="shared" si="35"/>
        <v>#REF!</v>
      </c>
      <c r="ED51" s="41" t="e">
        <f t="shared" si="35"/>
        <v>#REF!</v>
      </c>
      <c r="EE51" s="41" t="e">
        <f t="shared" si="35"/>
        <v>#REF!</v>
      </c>
      <c r="EF51" s="41" t="e">
        <f t="shared" si="35"/>
        <v>#REF!</v>
      </c>
      <c r="EG51" s="41" t="e">
        <f t="shared" si="35"/>
        <v>#REF!</v>
      </c>
      <c r="EH51" s="41" t="e">
        <f t="shared" si="35"/>
        <v>#REF!</v>
      </c>
      <c r="EI51" s="41" t="e">
        <f t="shared" si="35"/>
        <v>#REF!</v>
      </c>
      <c r="EJ51" s="41" t="e">
        <f t="shared" si="35"/>
        <v>#REF!</v>
      </c>
      <c r="EK51" s="41" t="e">
        <f t="shared" si="35"/>
        <v>#REF!</v>
      </c>
      <c r="EL51" s="41" t="e">
        <f t="shared" si="35"/>
        <v>#REF!</v>
      </c>
      <c r="EM51" s="41" t="e">
        <f t="shared" ref="EM51:FB66" si="55">EL51</f>
        <v>#REF!</v>
      </c>
      <c r="EN51" s="41" t="e">
        <f t="shared" si="55"/>
        <v>#REF!</v>
      </c>
      <c r="EO51" s="41" t="e">
        <f t="shared" si="55"/>
        <v>#REF!</v>
      </c>
      <c r="EP51" s="41" t="e">
        <f t="shared" si="55"/>
        <v>#REF!</v>
      </c>
      <c r="EQ51" s="41" t="e">
        <f t="shared" si="55"/>
        <v>#REF!</v>
      </c>
      <c r="ER51" s="41" t="e">
        <f t="shared" si="55"/>
        <v>#REF!</v>
      </c>
      <c r="ES51" s="41" t="e">
        <f t="shared" si="55"/>
        <v>#REF!</v>
      </c>
      <c r="ET51" s="41" t="e">
        <f t="shared" si="55"/>
        <v>#REF!</v>
      </c>
      <c r="EU51" s="41" t="e">
        <f t="shared" si="55"/>
        <v>#REF!</v>
      </c>
      <c r="EV51" s="41" t="e">
        <f t="shared" si="55"/>
        <v>#REF!</v>
      </c>
      <c r="EW51" s="41" t="e">
        <f t="shared" si="55"/>
        <v>#REF!</v>
      </c>
      <c r="EX51" s="41" t="e">
        <f t="shared" si="55"/>
        <v>#REF!</v>
      </c>
      <c r="EY51" s="41" t="e">
        <f t="shared" si="55"/>
        <v>#REF!</v>
      </c>
      <c r="EZ51" s="41" t="e">
        <f t="shared" si="55"/>
        <v>#REF!</v>
      </c>
      <c r="FA51" s="41" t="e">
        <f t="shared" si="55"/>
        <v>#REF!</v>
      </c>
      <c r="FB51" s="41" t="e">
        <f t="shared" si="55"/>
        <v>#REF!</v>
      </c>
      <c r="FC51" s="41" t="e">
        <f t="shared" ref="FC51:FO86" si="56">FB51</f>
        <v>#REF!</v>
      </c>
      <c r="FD51" s="41" t="e">
        <f t="shared" si="56"/>
        <v>#REF!</v>
      </c>
      <c r="FE51" s="41" t="e">
        <f t="shared" si="49"/>
        <v>#REF!</v>
      </c>
      <c r="FF51" s="41" t="e">
        <f t="shared" si="36"/>
        <v>#REF!</v>
      </c>
      <c r="FG51" s="41" t="e">
        <f t="shared" si="36"/>
        <v>#REF!</v>
      </c>
      <c r="FH51" s="41" t="e">
        <f t="shared" si="36"/>
        <v>#REF!</v>
      </c>
      <c r="FI51" s="41" t="e">
        <f t="shared" si="36"/>
        <v>#REF!</v>
      </c>
      <c r="FJ51" s="41" t="e">
        <f t="shared" si="36"/>
        <v>#REF!</v>
      </c>
      <c r="FK51" s="41" t="e">
        <f t="shared" si="36"/>
        <v>#REF!</v>
      </c>
      <c r="FL51" s="41" t="e">
        <f t="shared" si="36"/>
        <v>#REF!</v>
      </c>
      <c r="FM51" s="41" t="e">
        <f t="shared" si="36"/>
        <v>#REF!</v>
      </c>
      <c r="FN51" s="41" t="e">
        <f t="shared" si="36"/>
        <v>#REF!</v>
      </c>
      <c r="FO51" s="41" t="e">
        <f t="shared" si="36"/>
        <v>#REF!</v>
      </c>
      <c r="FP51" s="41" t="e">
        <f t="shared" si="36"/>
        <v>#REF!</v>
      </c>
      <c r="FQ51" s="41" t="e">
        <f t="shared" si="36"/>
        <v>#REF!</v>
      </c>
      <c r="FR51" s="41" t="e">
        <f t="shared" si="36"/>
        <v>#REF!</v>
      </c>
      <c r="FS51" s="41" t="e">
        <f t="shared" ref="FS51:GH66" si="57">FR51</f>
        <v>#REF!</v>
      </c>
      <c r="FT51" s="41" t="e">
        <f t="shared" si="57"/>
        <v>#REF!</v>
      </c>
      <c r="FU51" s="41" t="e">
        <f t="shared" si="57"/>
        <v>#REF!</v>
      </c>
      <c r="FV51" s="41" t="e">
        <f t="shared" si="57"/>
        <v>#REF!</v>
      </c>
      <c r="FW51" s="41" t="e">
        <f t="shared" si="57"/>
        <v>#REF!</v>
      </c>
      <c r="FX51" s="41" t="e">
        <f t="shared" si="57"/>
        <v>#REF!</v>
      </c>
      <c r="FY51" s="41" t="e">
        <f t="shared" si="57"/>
        <v>#REF!</v>
      </c>
      <c r="FZ51" s="41" t="e">
        <f t="shared" si="57"/>
        <v>#REF!</v>
      </c>
      <c r="GA51" s="41" t="e">
        <f t="shared" si="57"/>
        <v>#REF!</v>
      </c>
      <c r="GB51" s="41" t="e">
        <f t="shared" si="57"/>
        <v>#REF!</v>
      </c>
      <c r="GC51" s="41" t="e">
        <f t="shared" si="57"/>
        <v>#REF!</v>
      </c>
      <c r="GD51" s="41" t="e">
        <f t="shared" si="57"/>
        <v>#REF!</v>
      </c>
      <c r="GE51" s="41" t="e">
        <f t="shared" si="57"/>
        <v>#REF!</v>
      </c>
      <c r="GF51" s="41" t="e">
        <f t="shared" si="57"/>
        <v>#REF!</v>
      </c>
      <c r="GG51" s="41" t="e">
        <f t="shared" si="57"/>
        <v>#REF!</v>
      </c>
      <c r="GH51" s="41" t="e">
        <f t="shared" si="57"/>
        <v>#REF!</v>
      </c>
      <c r="GI51" s="41" t="e">
        <f t="shared" ref="GI51:GS104" si="58">GH51</f>
        <v>#REF!</v>
      </c>
      <c r="GJ51" s="41" t="e">
        <f t="shared" si="58"/>
        <v>#REF!</v>
      </c>
      <c r="GK51" s="41" t="e">
        <f t="shared" si="50"/>
        <v>#REF!</v>
      </c>
      <c r="GL51" s="41" t="e">
        <f t="shared" si="37"/>
        <v>#REF!</v>
      </c>
      <c r="GM51" s="41" t="e">
        <f t="shared" si="37"/>
        <v>#REF!</v>
      </c>
      <c r="GN51" s="41" t="e">
        <f t="shared" si="37"/>
        <v>#REF!</v>
      </c>
      <c r="GO51" s="41" t="e">
        <f t="shared" si="37"/>
        <v>#REF!</v>
      </c>
      <c r="GP51" s="41" t="e">
        <f t="shared" si="37"/>
        <v>#REF!</v>
      </c>
      <c r="GQ51" s="41" t="e">
        <f t="shared" si="37"/>
        <v>#REF!</v>
      </c>
      <c r="GR51" s="41" t="e">
        <f t="shared" si="37"/>
        <v>#REF!</v>
      </c>
      <c r="GS51" s="41" t="e">
        <f t="shared" si="37"/>
        <v>#REF!</v>
      </c>
      <c r="GT51" s="41" t="e">
        <f t="shared" si="37"/>
        <v>#REF!</v>
      </c>
      <c r="GU51" s="41" t="e">
        <f t="shared" si="37"/>
        <v>#REF!</v>
      </c>
      <c r="GV51" s="41" t="e">
        <f t="shared" si="37"/>
        <v>#REF!</v>
      </c>
      <c r="GW51" s="41" t="e">
        <f t="shared" si="37"/>
        <v>#REF!</v>
      </c>
      <c r="GX51" s="41" t="e">
        <f t="shared" si="37"/>
        <v>#REF!</v>
      </c>
      <c r="GY51" s="41" t="e">
        <f t="shared" ref="GY51:HD99" si="59">GX51</f>
        <v>#REF!</v>
      </c>
      <c r="GZ51" s="41" t="e">
        <f t="shared" si="59"/>
        <v>#REF!</v>
      </c>
      <c r="HA51" s="41" t="e">
        <f t="shared" si="59"/>
        <v>#REF!</v>
      </c>
      <c r="HB51" s="41" t="e">
        <f t="shared" si="44"/>
        <v>#REF!</v>
      </c>
      <c r="HC51" s="41" t="e">
        <f t="shared" si="44"/>
        <v>#REF!</v>
      </c>
      <c r="HD51" s="41" t="e">
        <f t="shared" si="44"/>
        <v>#REF!</v>
      </c>
      <c r="HE51" s="41" t="e">
        <f t="shared" si="44"/>
        <v>#REF!</v>
      </c>
      <c r="HF51" s="41" t="e">
        <f t="shared" si="44"/>
        <v>#REF!</v>
      </c>
      <c r="HG51" s="41" t="e">
        <f t="shared" si="44"/>
        <v>#REF!</v>
      </c>
      <c r="HH51" s="41" t="e">
        <f t="shared" si="44"/>
        <v>#REF!</v>
      </c>
      <c r="HI51" s="41" t="e">
        <f t="shared" si="44"/>
        <v>#REF!</v>
      </c>
      <c r="HJ51" s="41" t="e">
        <f t="shared" si="44"/>
        <v>#REF!</v>
      </c>
    </row>
    <row r="52" spans="1:218" ht="14.4" x14ac:dyDescent="0.3">
      <c r="A52" s="42">
        <v>49</v>
      </c>
      <c r="B52" s="43" t="e">
        <f>'CMM2 - AUX CALC'!$AX$67</f>
        <v>#REF!</v>
      </c>
      <c r="AY52" s="41" t="e">
        <f>$B52/(_xlfn.SINGLE(PrazoConcessao)*12-AY$3+1)</f>
        <v>#REF!</v>
      </c>
      <c r="AZ52" s="41" t="e">
        <f t="shared" si="45"/>
        <v>#REF!</v>
      </c>
      <c r="BA52" s="41" t="e">
        <f t="shared" si="45"/>
        <v>#REF!</v>
      </c>
      <c r="BB52" s="41" t="e">
        <f t="shared" si="45"/>
        <v>#REF!</v>
      </c>
      <c r="BC52" s="41" t="e">
        <f t="shared" si="45"/>
        <v>#REF!</v>
      </c>
      <c r="BD52" s="41" t="e">
        <f t="shared" si="45"/>
        <v>#REF!</v>
      </c>
      <c r="BE52" s="41" t="e">
        <f t="shared" si="45"/>
        <v>#REF!</v>
      </c>
      <c r="BF52" s="41" t="e">
        <f t="shared" si="45"/>
        <v>#REF!</v>
      </c>
      <c r="BG52" s="41" t="e">
        <f t="shared" si="45"/>
        <v>#REF!</v>
      </c>
      <c r="BH52" s="41" t="e">
        <f t="shared" si="45"/>
        <v>#REF!</v>
      </c>
      <c r="BI52" s="41" t="e">
        <f t="shared" si="45"/>
        <v>#REF!</v>
      </c>
      <c r="BJ52" s="41" t="e">
        <f t="shared" si="45"/>
        <v>#REF!</v>
      </c>
      <c r="BK52" s="41" t="e">
        <f t="shared" si="45"/>
        <v>#REF!</v>
      </c>
      <c r="BL52" s="41" t="e">
        <f t="shared" si="45"/>
        <v>#REF!</v>
      </c>
      <c r="BM52" s="41" t="e">
        <f t="shared" si="45"/>
        <v>#REF!</v>
      </c>
      <c r="BN52" s="41" t="e">
        <f t="shared" si="45"/>
        <v>#REF!</v>
      </c>
      <c r="BO52" s="41" t="e">
        <f t="shared" si="45"/>
        <v>#REF!</v>
      </c>
      <c r="BP52" s="41" t="e">
        <f t="shared" si="52"/>
        <v>#REF!</v>
      </c>
      <c r="BQ52" s="41" t="e">
        <f t="shared" si="52"/>
        <v>#REF!</v>
      </c>
      <c r="BR52" s="41" t="e">
        <f t="shared" si="52"/>
        <v>#REF!</v>
      </c>
      <c r="BS52" s="41" t="e">
        <f t="shared" si="52"/>
        <v>#REF!</v>
      </c>
      <c r="BT52" s="41" t="e">
        <f t="shared" si="52"/>
        <v>#REF!</v>
      </c>
      <c r="BU52" s="41" t="e">
        <f t="shared" si="52"/>
        <v>#REF!</v>
      </c>
      <c r="BV52" s="41" t="e">
        <f t="shared" si="52"/>
        <v>#REF!</v>
      </c>
      <c r="BW52" s="41" t="e">
        <f t="shared" si="52"/>
        <v>#REF!</v>
      </c>
      <c r="BX52" s="41" t="e">
        <f t="shared" si="52"/>
        <v>#REF!</v>
      </c>
      <c r="BY52" s="41" t="e">
        <f t="shared" si="52"/>
        <v>#REF!</v>
      </c>
      <c r="BZ52" s="41" t="e">
        <f t="shared" si="52"/>
        <v>#REF!</v>
      </c>
      <c r="CA52" s="41" t="e">
        <f t="shared" si="52"/>
        <v>#REF!</v>
      </c>
      <c r="CB52" s="41" t="e">
        <f t="shared" si="52"/>
        <v>#REF!</v>
      </c>
      <c r="CC52" s="41" t="e">
        <f t="shared" si="46"/>
        <v>#REF!</v>
      </c>
      <c r="CD52" s="41" t="e">
        <f t="shared" si="46"/>
        <v>#REF!</v>
      </c>
      <c r="CE52" s="41" t="e">
        <f t="shared" si="46"/>
        <v>#REF!</v>
      </c>
      <c r="CF52" s="41" t="e">
        <f t="shared" si="46"/>
        <v>#REF!</v>
      </c>
      <c r="CG52" s="41" t="e">
        <f t="shared" si="46"/>
        <v>#REF!</v>
      </c>
      <c r="CH52" s="41" t="e">
        <f t="shared" si="46"/>
        <v>#REF!</v>
      </c>
      <c r="CI52" s="41" t="e">
        <f t="shared" si="46"/>
        <v>#REF!</v>
      </c>
      <c r="CJ52" s="41" t="e">
        <f t="shared" si="46"/>
        <v>#REF!</v>
      </c>
      <c r="CK52" s="41" t="e">
        <f t="shared" si="46"/>
        <v>#REF!</v>
      </c>
      <c r="CL52" s="41" t="e">
        <f t="shared" si="46"/>
        <v>#REF!</v>
      </c>
      <c r="CM52" s="41" t="e">
        <f t="shared" si="46"/>
        <v>#REF!</v>
      </c>
      <c r="CN52" s="41" t="e">
        <f t="shared" si="46"/>
        <v>#REF!</v>
      </c>
      <c r="CO52" s="41" t="e">
        <f t="shared" si="46"/>
        <v>#REF!</v>
      </c>
      <c r="CP52" s="41" t="e">
        <f t="shared" si="46"/>
        <v>#REF!</v>
      </c>
      <c r="CQ52" s="41" t="e">
        <f t="shared" si="46"/>
        <v>#REF!</v>
      </c>
      <c r="CR52" s="41" t="e">
        <f t="shared" si="46"/>
        <v>#REF!</v>
      </c>
      <c r="CS52" s="41" t="e">
        <f t="shared" si="47"/>
        <v>#REF!</v>
      </c>
      <c r="CT52" s="41" t="e">
        <f t="shared" si="47"/>
        <v>#REF!</v>
      </c>
      <c r="CU52" s="41" t="e">
        <f t="shared" si="47"/>
        <v>#REF!</v>
      </c>
      <c r="CV52" s="41" t="e">
        <f t="shared" si="47"/>
        <v>#REF!</v>
      </c>
      <c r="CW52" s="41" t="e">
        <f t="shared" si="47"/>
        <v>#REF!</v>
      </c>
      <c r="CX52" s="41" t="e">
        <f t="shared" si="47"/>
        <v>#REF!</v>
      </c>
      <c r="CY52" s="41" t="e">
        <f t="shared" si="47"/>
        <v>#REF!</v>
      </c>
      <c r="CZ52" s="41" t="e">
        <f t="shared" si="47"/>
        <v>#REF!</v>
      </c>
      <c r="DA52" s="41" t="e">
        <f t="shared" si="47"/>
        <v>#REF!</v>
      </c>
      <c r="DB52" s="41" t="e">
        <f t="shared" si="47"/>
        <v>#REF!</v>
      </c>
      <c r="DC52" s="41" t="e">
        <f t="shared" si="47"/>
        <v>#REF!</v>
      </c>
      <c r="DD52" s="41" t="e">
        <f t="shared" si="47"/>
        <v>#REF!</v>
      </c>
      <c r="DE52" s="41" t="e">
        <f t="shared" si="47"/>
        <v>#REF!</v>
      </c>
      <c r="DF52" s="41" t="e">
        <f t="shared" si="47"/>
        <v>#REF!</v>
      </c>
      <c r="DG52" s="41" t="e">
        <f t="shared" si="53"/>
        <v>#REF!</v>
      </c>
      <c r="DH52" s="41" t="e">
        <f t="shared" si="53"/>
        <v>#REF!</v>
      </c>
      <c r="DI52" s="41" t="e">
        <f t="shared" si="53"/>
        <v>#REF!</v>
      </c>
      <c r="DJ52" s="41" t="e">
        <f t="shared" si="53"/>
        <v>#REF!</v>
      </c>
      <c r="DK52" s="41" t="e">
        <f t="shared" si="53"/>
        <v>#REF!</v>
      </c>
      <c r="DL52" s="41" t="e">
        <f t="shared" si="53"/>
        <v>#REF!</v>
      </c>
      <c r="DM52" s="41" t="e">
        <f t="shared" si="53"/>
        <v>#REF!</v>
      </c>
      <c r="DN52" s="41" t="e">
        <f t="shared" si="53"/>
        <v>#REF!</v>
      </c>
      <c r="DO52" s="41" t="e">
        <f t="shared" si="53"/>
        <v>#REF!</v>
      </c>
      <c r="DP52" s="41" t="e">
        <f t="shared" si="53"/>
        <v>#REF!</v>
      </c>
      <c r="DQ52" s="41" t="e">
        <f t="shared" si="53"/>
        <v>#REF!</v>
      </c>
      <c r="DR52" s="41" t="e">
        <f t="shared" si="53"/>
        <v>#REF!</v>
      </c>
      <c r="DS52" s="41" t="e">
        <f t="shared" si="53"/>
        <v>#REF!</v>
      </c>
      <c r="DT52" s="41" t="e">
        <f t="shared" si="53"/>
        <v>#REF!</v>
      </c>
      <c r="DU52" s="41" t="e">
        <f t="shared" si="53"/>
        <v>#REF!</v>
      </c>
      <c r="DV52" s="41" t="e">
        <f t="shared" si="53"/>
        <v>#REF!</v>
      </c>
      <c r="DW52" s="41" t="e">
        <f t="shared" si="54"/>
        <v>#REF!</v>
      </c>
      <c r="DX52" s="41" t="e">
        <f t="shared" si="54"/>
        <v>#REF!</v>
      </c>
      <c r="DY52" s="41" t="e">
        <f t="shared" si="48"/>
        <v>#REF!</v>
      </c>
      <c r="DZ52" s="41" t="e">
        <f t="shared" si="48"/>
        <v>#REF!</v>
      </c>
      <c r="EA52" s="41" t="e">
        <f t="shared" si="48"/>
        <v>#REF!</v>
      </c>
      <c r="EB52" s="41" t="e">
        <f t="shared" si="48"/>
        <v>#REF!</v>
      </c>
      <c r="EC52" s="41" t="e">
        <f t="shared" si="48"/>
        <v>#REF!</v>
      </c>
      <c r="ED52" s="41" t="e">
        <f t="shared" si="48"/>
        <v>#REF!</v>
      </c>
      <c r="EE52" s="41" t="e">
        <f t="shared" si="48"/>
        <v>#REF!</v>
      </c>
      <c r="EF52" s="41" t="e">
        <f t="shared" si="48"/>
        <v>#REF!</v>
      </c>
      <c r="EG52" s="41" t="e">
        <f t="shared" si="48"/>
        <v>#REF!</v>
      </c>
      <c r="EH52" s="41" t="e">
        <f t="shared" si="48"/>
        <v>#REF!</v>
      </c>
      <c r="EI52" s="41" t="e">
        <f t="shared" si="48"/>
        <v>#REF!</v>
      </c>
      <c r="EJ52" s="41" t="e">
        <f t="shared" si="48"/>
        <v>#REF!</v>
      </c>
      <c r="EK52" s="41" t="e">
        <f t="shared" si="48"/>
        <v>#REF!</v>
      </c>
      <c r="EL52" s="41" t="e">
        <f t="shared" si="48"/>
        <v>#REF!</v>
      </c>
      <c r="EM52" s="41" t="e">
        <f t="shared" si="55"/>
        <v>#REF!</v>
      </c>
      <c r="EN52" s="41" t="e">
        <f t="shared" si="55"/>
        <v>#REF!</v>
      </c>
      <c r="EO52" s="41" t="e">
        <f t="shared" si="55"/>
        <v>#REF!</v>
      </c>
      <c r="EP52" s="41" t="e">
        <f t="shared" si="55"/>
        <v>#REF!</v>
      </c>
      <c r="EQ52" s="41" t="e">
        <f t="shared" si="55"/>
        <v>#REF!</v>
      </c>
      <c r="ER52" s="41" t="e">
        <f t="shared" si="55"/>
        <v>#REF!</v>
      </c>
      <c r="ES52" s="41" t="e">
        <f t="shared" si="55"/>
        <v>#REF!</v>
      </c>
      <c r="ET52" s="41" t="e">
        <f t="shared" si="55"/>
        <v>#REF!</v>
      </c>
      <c r="EU52" s="41" t="e">
        <f t="shared" si="55"/>
        <v>#REF!</v>
      </c>
      <c r="EV52" s="41" t="e">
        <f t="shared" si="55"/>
        <v>#REF!</v>
      </c>
      <c r="EW52" s="41" t="e">
        <f t="shared" si="55"/>
        <v>#REF!</v>
      </c>
      <c r="EX52" s="41" t="e">
        <f t="shared" si="55"/>
        <v>#REF!</v>
      </c>
      <c r="EY52" s="41" t="e">
        <f t="shared" si="55"/>
        <v>#REF!</v>
      </c>
      <c r="EZ52" s="41" t="e">
        <f t="shared" si="55"/>
        <v>#REF!</v>
      </c>
      <c r="FA52" s="41" t="e">
        <f t="shared" si="55"/>
        <v>#REF!</v>
      </c>
      <c r="FB52" s="41" t="e">
        <f t="shared" si="55"/>
        <v>#REF!</v>
      </c>
      <c r="FC52" s="41" t="e">
        <f t="shared" si="56"/>
        <v>#REF!</v>
      </c>
      <c r="FD52" s="41" t="e">
        <f t="shared" si="56"/>
        <v>#REF!</v>
      </c>
      <c r="FE52" s="41" t="e">
        <f t="shared" si="49"/>
        <v>#REF!</v>
      </c>
      <c r="FF52" s="41" t="e">
        <f t="shared" si="49"/>
        <v>#REF!</v>
      </c>
      <c r="FG52" s="41" t="e">
        <f t="shared" si="49"/>
        <v>#REF!</v>
      </c>
      <c r="FH52" s="41" t="e">
        <f t="shared" si="49"/>
        <v>#REF!</v>
      </c>
      <c r="FI52" s="41" t="e">
        <f t="shared" si="49"/>
        <v>#REF!</v>
      </c>
      <c r="FJ52" s="41" t="e">
        <f t="shared" si="49"/>
        <v>#REF!</v>
      </c>
      <c r="FK52" s="41" t="e">
        <f t="shared" si="49"/>
        <v>#REF!</v>
      </c>
      <c r="FL52" s="41" t="e">
        <f t="shared" si="49"/>
        <v>#REF!</v>
      </c>
      <c r="FM52" s="41" t="e">
        <f t="shared" si="49"/>
        <v>#REF!</v>
      </c>
      <c r="FN52" s="41" t="e">
        <f t="shared" si="49"/>
        <v>#REF!</v>
      </c>
      <c r="FO52" s="41" t="e">
        <f t="shared" si="49"/>
        <v>#REF!</v>
      </c>
      <c r="FP52" s="41" t="e">
        <f t="shared" si="49"/>
        <v>#REF!</v>
      </c>
      <c r="FQ52" s="41" t="e">
        <f t="shared" si="49"/>
        <v>#REF!</v>
      </c>
      <c r="FR52" s="41" t="e">
        <f t="shared" si="49"/>
        <v>#REF!</v>
      </c>
      <c r="FS52" s="41" t="e">
        <f t="shared" si="57"/>
        <v>#REF!</v>
      </c>
      <c r="FT52" s="41" t="e">
        <f t="shared" si="57"/>
        <v>#REF!</v>
      </c>
      <c r="FU52" s="41" t="e">
        <f t="shared" si="57"/>
        <v>#REF!</v>
      </c>
      <c r="FV52" s="41" t="e">
        <f t="shared" si="57"/>
        <v>#REF!</v>
      </c>
      <c r="FW52" s="41" t="e">
        <f t="shared" si="57"/>
        <v>#REF!</v>
      </c>
      <c r="FX52" s="41" t="e">
        <f t="shared" si="57"/>
        <v>#REF!</v>
      </c>
      <c r="FY52" s="41" t="e">
        <f t="shared" si="57"/>
        <v>#REF!</v>
      </c>
      <c r="FZ52" s="41" t="e">
        <f t="shared" si="57"/>
        <v>#REF!</v>
      </c>
      <c r="GA52" s="41" t="e">
        <f t="shared" si="57"/>
        <v>#REF!</v>
      </c>
      <c r="GB52" s="41" t="e">
        <f t="shared" si="57"/>
        <v>#REF!</v>
      </c>
      <c r="GC52" s="41" t="e">
        <f t="shared" si="57"/>
        <v>#REF!</v>
      </c>
      <c r="GD52" s="41" t="e">
        <f t="shared" si="57"/>
        <v>#REF!</v>
      </c>
      <c r="GE52" s="41" t="e">
        <f t="shared" si="57"/>
        <v>#REF!</v>
      </c>
      <c r="GF52" s="41" t="e">
        <f t="shared" si="57"/>
        <v>#REF!</v>
      </c>
      <c r="GG52" s="41" t="e">
        <f t="shared" si="57"/>
        <v>#REF!</v>
      </c>
      <c r="GH52" s="41" t="e">
        <f t="shared" si="57"/>
        <v>#REF!</v>
      </c>
      <c r="GI52" s="41" t="e">
        <f t="shared" si="58"/>
        <v>#REF!</v>
      </c>
      <c r="GJ52" s="41" t="e">
        <f t="shared" si="58"/>
        <v>#REF!</v>
      </c>
      <c r="GK52" s="41" t="e">
        <f t="shared" si="50"/>
        <v>#REF!</v>
      </c>
      <c r="GL52" s="41" t="e">
        <f t="shared" si="50"/>
        <v>#REF!</v>
      </c>
      <c r="GM52" s="41" t="e">
        <f t="shared" si="50"/>
        <v>#REF!</v>
      </c>
      <c r="GN52" s="41" t="e">
        <f t="shared" si="50"/>
        <v>#REF!</v>
      </c>
      <c r="GO52" s="41" t="e">
        <f t="shared" si="50"/>
        <v>#REF!</v>
      </c>
      <c r="GP52" s="41" t="e">
        <f t="shared" si="50"/>
        <v>#REF!</v>
      </c>
      <c r="GQ52" s="41" t="e">
        <f t="shared" si="50"/>
        <v>#REF!</v>
      </c>
      <c r="GR52" s="41" t="e">
        <f t="shared" si="50"/>
        <v>#REF!</v>
      </c>
      <c r="GS52" s="41" t="e">
        <f t="shared" si="50"/>
        <v>#REF!</v>
      </c>
      <c r="GT52" s="41" t="e">
        <f t="shared" si="50"/>
        <v>#REF!</v>
      </c>
      <c r="GU52" s="41" t="e">
        <f t="shared" si="50"/>
        <v>#REF!</v>
      </c>
      <c r="GV52" s="41" t="e">
        <f t="shared" si="50"/>
        <v>#REF!</v>
      </c>
      <c r="GW52" s="41" t="e">
        <f t="shared" si="50"/>
        <v>#REF!</v>
      </c>
      <c r="GX52" s="41" t="e">
        <f t="shared" si="50"/>
        <v>#REF!</v>
      </c>
      <c r="GY52" s="41" t="e">
        <f t="shared" si="59"/>
        <v>#REF!</v>
      </c>
      <c r="GZ52" s="41" t="e">
        <f t="shared" si="59"/>
        <v>#REF!</v>
      </c>
      <c r="HA52" s="41" t="e">
        <f t="shared" si="59"/>
        <v>#REF!</v>
      </c>
      <c r="HB52" s="41" t="e">
        <f t="shared" si="44"/>
        <v>#REF!</v>
      </c>
      <c r="HC52" s="41" t="e">
        <f t="shared" si="44"/>
        <v>#REF!</v>
      </c>
      <c r="HD52" s="41" t="e">
        <f t="shared" si="44"/>
        <v>#REF!</v>
      </c>
      <c r="HE52" s="41" t="e">
        <f t="shared" si="44"/>
        <v>#REF!</v>
      </c>
      <c r="HF52" s="41" t="e">
        <f t="shared" si="44"/>
        <v>#REF!</v>
      </c>
      <c r="HG52" s="41" t="e">
        <f t="shared" si="44"/>
        <v>#REF!</v>
      </c>
      <c r="HH52" s="41" t="e">
        <f t="shared" si="44"/>
        <v>#REF!</v>
      </c>
      <c r="HI52" s="41" t="e">
        <f t="shared" si="44"/>
        <v>#REF!</v>
      </c>
      <c r="HJ52" s="41" t="e">
        <f t="shared" si="44"/>
        <v>#REF!</v>
      </c>
    </row>
    <row r="53" spans="1:218" ht="14.4" x14ac:dyDescent="0.3">
      <c r="A53" s="42">
        <v>50</v>
      </c>
      <c r="B53" s="43" t="e">
        <f>'CMM2 - AUX CALC'!$AY$67</f>
        <v>#REF!</v>
      </c>
      <c r="AZ53" s="41" t="e">
        <f>$B53/(_xlfn.SINGLE(PrazoConcessao)*12-AZ$3+1)</f>
        <v>#REF!</v>
      </c>
      <c r="BA53" s="41" t="e">
        <f t="shared" si="45"/>
        <v>#REF!</v>
      </c>
      <c r="BB53" s="41" t="e">
        <f t="shared" si="45"/>
        <v>#REF!</v>
      </c>
      <c r="BC53" s="41" t="e">
        <f t="shared" si="45"/>
        <v>#REF!</v>
      </c>
      <c r="BD53" s="41" t="e">
        <f t="shared" si="45"/>
        <v>#REF!</v>
      </c>
      <c r="BE53" s="41" t="e">
        <f t="shared" si="45"/>
        <v>#REF!</v>
      </c>
      <c r="BF53" s="41" t="e">
        <f t="shared" si="45"/>
        <v>#REF!</v>
      </c>
      <c r="BG53" s="41" t="e">
        <f t="shared" si="45"/>
        <v>#REF!</v>
      </c>
      <c r="BH53" s="41" t="e">
        <f t="shared" si="45"/>
        <v>#REF!</v>
      </c>
      <c r="BI53" s="41" t="e">
        <f t="shared" si="45"/>
        <v>#REF!</v>
      </c>
      <c r="BJ53" s="41" t="e">
        <f t="shared" si="45"/>
        <v>#REF!</v>
      </c>
      <c r="BK53" s="41" t="e">
        <f t="shared" si="45"/>
        <v>#REF!</v>
      </c>
      <c r="BL53" s="41" t="e">
        <f t="shared" si="45"/>
        <v>#REF!</v>
      </c>
      <c r="BM53" s="41" t="e">
        <f t="shared" si="45"/>
        <v>#REF!</v>
      </c>
      <c r="BN53" s="41" t="e">
        <f t="shared" ref="BN53:BO67" si="60">BM53</f>
        <v>#REF!</v>
      </c>
      <c r="BO53" s="41" t="e">
        <f t="shared" si="60"/>
        <v>#REF!</v>
      </c>
      <c r="BP53" s="41" t="e">
        <f t="shared" si="52"/>
        <v>#REF!</v>
      </c>
      <c r="BQ53" s="41" t="e">
        <f t="shared" si="52"/>
        <v>#REF!</v>
      </c>
      <c r="BR53" s="41" t="e">
        <f t="shared" si="52"/>
        <v>#REF!</v>
      </c>
      <c r="BS53" s="41" t="e">
        <f t="shared" si="52"/>
        <v>#REF!</v>
      </c>
      <c r="BT53" s="41" t="e">
        <f t="shared" si="52"/>
        <v>#REF!</v>
      </c>
      <c r="BU53" s="41" t="e">
        <f t="shared" si="52"/>
        <v>#REF!</v>
      </c>
      <c r="BV53" s="41" t="e">
        <f t="shared" si="52"/>
        <v>#REF!</v>
      </c>
      <c r="BW53" s="41" t="e">
        <f t="shared" si="52"/>
        <v>#REF!</v>
      </c>
      <c r="BX53" s="41" t="e">
        <f t="shared" si="52"/>
        <v>#REF!</v>
      </c>
      <c r="BY53" s="41" t="e">
        <f t="shared" si="52"/>
        <v>#REF!</v>
      </c>
      <c r="BZ53" s="41" t="e">
        <f t="shared" si="52"/>
        <v>#REF!</v>
      </c>
      <c r="CA53" s="41" t="e">
        <f t="shared" si="52"/>
        <v>#REF!</v>
      </c>
      <c r="CB53" s="41" t="e">
        <f t="shared" si="52"/>
        <v>#REF!</v>
      </c>
      <c r="CC53" s="41" t="e">
        <f t="shared" si="46"/>
        <v>#REF!</v>
      </c>
      <c r="CD53" s="41" t="e">
        <f t="shared" si="46"/>
        <v>#REF!</v>
      </c>
      <c r="CE53" s="41" t="e">
        <f t="shared" si="46"/>
        <v>#REF!</v>
      </c>
      <c r="CF53" s="41" t="e">
        <f t="shared" si="46"/>
        <v>#REF!</v>
      </c>
      <c r="CG53" s="41" t="e">
        <f t="shared" si="46"/>
        <v>#REF!</v>
      </c>
      <c r="CH53" s="41" t="e">
        <f t="shared" si="46"/>
        <v>#REF!</v>
      </c>
      <c r="CI53" s="41" t="e">
        <f t="shared" si="46"/>
        <v>#REF!</v>
      </c>
      <c r="CJ53" s="41" t="e">
        <f t="shared" si="46"/>
        <v>#REF!</v>
      </c>
      <c r="CK53" s="41" t="e">
        <f t="shared" si="46"/>
        <v>#REF!</v>
      </c>
      <c r="CL53" s="41" t="e">
        <f t="shared" si="46"/>
        <v>#REF!</v>
      </c>
      <c r="CM53" s="41" t="e">
        <f t="shared" si="46"/>
        <v>#REF!</v>
      </c>
      <c r="CN53" s="41" t="e">
        <f t="shared" si="46"/>
        <v>#REF!</v>
      </c>
      <c r="CO53" s="41" t="e">
        <f t="shared" si="46"/>
        <v>#REF!</v>
      </c>
      <c r="CP53" s="41" t="e">
        <f t="shared" si="46"/>
        <v>#REF!</v>
      </c>
      <c r="CQ53" s="41" t="e">
        <f t="shared" si="46"/>
        <v>#REF!</v>
      </c>
      <c r="CR53" s="41" t="e">
        <f t="shared" si="46"/>
        <v>#REF!</v>
      </c>
      <c r="CS53" s="41" t="e">
        <f t="shared" si="47"/>
        <v>#REF!</v>
      </c>
      <c r="CT53" s="41" t="e">
        <f t="shared" si="47"/>
        <v>#REF!</v>
      </c>
      <c r="CU53" s="41" t="e">
        <f t="shared" si="47"/>
        <v>#REF!</v>
      </c>
      <c r="CV53" s="41" t="e">
        <f t="shared" si="47"/>
        <v>#REF!</v>
      </c>
      <c r="CW53" s="41" t="e">
        <f t="shared" si="47"/>
        <v>#REF!</v>
      </c>
      <c r="CX53" s="41" t="e">
        <f t="shared" si="47"/>
        <v>#REF!</v>
      </c>
      <c r="CY53" s="41" t="e">
        <f t="shared" si="47"/>
        <v>#REF!</v>
      </c>
      <c r="CZ53" s="41" t="e">
        <f t="shared" si="47"/>
        <v>#REF!</v>
      </c>
      <c r="DA53" s="41" t="e">
        <f t="shared" si="47"/>
        <v>#REF!</v>
      </c>
      <c r="DB53" s="41" t="e">
        <f t="shared" si="47"/>
        <v>#REF!</v>
      </c>
      <c r="DC53" s="41" t="e">
        <f t="shared" si="47"/>
        <v>#REF!</v>
      </c>
      <c r="DD53" s="41" t="e">
        <f t="shared" si="47"/>
        <v>#REF!</v>
      </c>
      <c r="DE53" s="41" t="e">
        <f t="shared" si="47"/>
        <v>#REF!</v>
      </c>
      <c r="DF53" s="41" t="e">
        <f t="shared" si="47"/>
        <v>#REF!</v>
      </c>
      <c r="DG53" s="41" t="e">
        <f t="shared" si="53"/>
        <v>#REF!</v>
      </c>
      <c r="DH53" s="41" t="e">
        <f t="shared" si="53"/>
        <v>#REF!</v>
      </c>
      <c r="DI53" s="41" t="e">
        <f t="shared" si="53"/>
        <v>#REF!</v>
      </c>
      <c r="DJ53" s="41" t="e">
        <f t="shared" si="53"/>
        <v>#REF!</v>
      </c>
      <c r="DK53" s="41" t="e">
        <f t="shared" si="53"/>
        <v>#REF!</v>
      </c>
      <c r="DL53" s="41" t="e">
        <f t="shared" si="53"/>
        <v>#REF!</v>
      </c>
      <c r="DM53" s="41" t="e">
        <f t="shared" si="53"/>
        <v>#REF!</v>
      </c>
      <c r="DN53" s="41" t="e">
        <f t="shared" si="53"/>
        <v>#REF!</v>
      </c>
      <c r="DO53" s="41" t="e">
        <f t="shared" si="53"/>
        <v>#REF!</v>
      </c>
      <c r="DP53" s="41" t="e">
        <f t="shared" si="53"/>
        <v>#REF!</v>
      </c>
      <c r="DQ53" s="41" t="e">
        <f t="shared" si="53"/>
        <v>#REF!</v>
      </c>
      <c r="DR53" s="41" t="e">
        <f t="shared" si="53"/>
        <v>#REF!</v>
      </c>
      <c r="DS53" s="41" t="e">
        <f t="shared" si="53"/>
        <v>#REF!</v>
      </c>
      <c r="DT53" s="41" t="e">
        <f t="shared" si="53"/>
        <v>#REF!</v>
      </c>
      <c r="DU53" s="41" t="e">
        <f t="shared" si="53"/>
        <v>#REF!</v>
      </c>
      <c r="DV53" s="41" t="e">
        <f t="shared" si="53"/>
        <v>#REF!</v>
      </c>
      <c r="DW53" s="41" t="e">
        <f t="shared" si="54"/>
        <v>#REF!</v>
      </c>
      <c r="DX53" s="41" t="e">
        <f t="shared" si="54"/>
        <v>#REF!</v>
      </c>
      <c r="DY53" s="41" t="e">
        <f t="shared" si="48"/>
        <v>#REF!</v>
      </c>
      <c r="DZ53" s="41" t="e">
        <f t="shared" si="48"/>
        <v>#REF!</v>
      </c>
      <c r="EA53" s="41" t="e">
        <f t="shared" si="48"/>
        <v>#REF!</v>
      </c>
      <c r="EB53" s="41" t="e">
        <f t="shared" si="48"/>
        <v>#REF!</v>
      </c>
      <c r="EC53" s="41" t="e">
        <f t="shared" si="48"/>
        <v>#REF!</v>
      </c>
      <c r="ED53" s="41" t="e">
        <f t="shared" si="48"/>
        <v>#REF!</v>
      </c>
      <c r="EE53" s="41" t="e">
        <f t="shared" si="48"/>
        <v>#REF!</v>
      </c>
      <c r="EF53" s="41" t="e">
        <f t="shared" si="48"/>
        <v>#REF!</v>
      </c>
      <c r="EG53" s="41" t="e">
        <f t="shared" si="48"/>
        <v>#REF!</v>
      </c>
      <c r="EH53" s="41" t="e">
        <f t="shared" si="48"/>
        <v>#REF!</v>
      </c>
      <c r="EI53" s="41" t="e">
        <f t="shared" si="48"/>
        <v>#REF!</v>
      </c>
      <c r="EJ53" s="41" t="e">
        <f t="shared" si="48"/>
        <v>#REF!</v>
      </c>
      <c r="EK53" s="41" t="e">
        <f t="shared" si="48"/>
        <v>#REF!</v>
      </c>
      <c r="EL53" s="41" t="e">
        <f t="shared" si="48"/>
        <v>#REF!</v>
      </c>
      <c r="EM53" s="41" t="e">
        <f t="shared" si="55"/>
        <v>#REF!</v>
      </c>
      <c r="EN53" s="41" t="e">
        <f t="shared" si="55"/>
        <v>#REF!</v>
      </c>
      <c r="EO53" s="41" t="e">
        <f t="shared" si="55"/>
        <v>#REF!</v>
      </c>
      <c r="EP53" s="41" t="e">
        <f t="shared" si="55"/>
        <v>#REF!</v>
      </c>
      <c r="EQ53" s="41" t="e">
        <f t="shared" si="55"/>
        <v>#REF!</v>
      </c>
      <c r="ER53" s="41" t="e">
        <f t="shared" si="55"/>
        <v>#REF!</v>
      </c>
      <c r="ES53" s="41" t="e">
        <f t="shared" si="55"/>
        <v>#REF!</v>
      </c>
      <c r="ET53" s="41" t="e">
        <f t="shared" si="55"/>
        <v>#REF!</v>
      </c>
      <c r="EU53" s="41" t="e">
        <f t="shared" si="55"/>
        <v>#REF!</v>
      </c>
      <c r="EV53" s="41" t="e">
        <f t="shared" si="55"/>
        <v>#REF!</v>
      </c>
      <c r="EW53" s="41" t="e">
        <f t="shared" si="55"/>
        <v>#REF!</v>
      </c>
      <c r="EX53" s="41" t="e">
        <f t="shared" si="55"/>
        <v>#REF!</v>
      </c>
      <c r="EY53" s="41" t="e">
        <f t="shared" si="55"/>
        <v>#REF!</v>
      </c>
      <c r="EZ53" s="41" t="e">
        <f t="shared" si="55"/>
        <v>#REF!</v>
      </c>
      <c r="FA53" s="41" t="e">
        <f t="shared" si="55"/>
        <v>#REF!</v>
      </c>
      <c r="FB53" s="41" t="e">
        <f t="shared" si="55"/>
        <v>#REF!</v>
      </c>
      <c r="FC53" s="41" t="e">
        <f t="shared" si="56"/>
        <v>#REF!</v>
      </c>
      <c r="FD53" s="41" t="e">
        <f t="shared" si="56"/>
        <v>#REF!</v>
      </c>
      <c r="FE53" s="41" t="e">
        <f t="shared" si="49"/>
        <v>#REF!</v>
      </c>
      <c r="FF53" s="41" t="e">
        <f t="shared" si="49"/>
        <v>#REF!</v>
      </c>
      <c r="FG53" s="41" t="e">
        <f t="shared" si="49"/>
        <v>#REF!</v>
      </c>
      <c r="FH53" s="41" t="e">
        <f t="shared" si="49"/>
        <v>#REF!</v>
      </c>
      <c r="FI53" s="41" t="e">
        <f t="shared" si="49"/>
        <v>#REF!</v>
      </c>
      <c r="FJ53" s="41" t="e">
        <f t="shared" si="49"/>
        <v>#REF!</v>
      </c>
      <c r="FK53" s="41" t="e">
        <f t="shared" si="49"/>
        <v>#REF!</v>
      </c>
      <c r="FL53" s="41" t="e">
        <f t="shared" si="49"/>
        <v>#REF!</v>
      </c>
      <c r="FM53" s="41" t="e">
        <f t="shared" si="49"/>
        <v>#REF!</v>
      </c>
      <c r="FN53" s="41" t="e">
        <f t="shared" si="49"/>
        <v>#REF!</v>
      </c>
      <c r="FO53" s="41" t="e">
        <f t="shared" si="49"/>
        <v>#REF!</v>
      </c>
      <c r="FP53" s="41" t="e">
        <f t="shared" si="49"/>
        <v>#REF!</v>
      </c>
      <c r="FQ53" s="41" t="e">
        <f t="shared" si="49"/>
        <v>#REF!</v>
      </c>
      <c r="FR53" s="41" t="e">
        <f t="shared" si="49"/>
        <v>#REF!</v>
      </c>
      <c r="FS53" s="41" t="e">
        <f t="shared" si="57"/>
        <v>#REF!</v>
      </c>
      <c r="FT53" s="41" t="e">
        <f t="shared" si="57"/>
        <v>#REF!</v>
      </c>
      <c r="FU53" s="41" t="e">
        <f t="shared" si="57"/>
        <v>#REF!</v>
      </c>
      <c r="FV53" s="41" t="e">
        <f t="shared" si="57"/>
        <v>#REF!</v>
      </c>
      <c r="FW53" s="41" t="e">
        <f t="shared" si="57"/>
        <v>#REF!</v>
      </c>
      <c r="FX53" s="41" t="e">
        <f t="shared" si="57"/>
        <v>#REF!</v>
      </c>
      <c r="FY53" s="41" t="e">
        <f t="shared" si="57"/>
        <v>#REF!</v>
      </c>
      <c r="FZ53" s="41" t="e">
        <f t="shared" si="57"/>
        <v>#REF!</v>
      </c>
      <c r="GA53" s="41" t="e">
        <f t="shared" si="57"/>
        <v>#REF!</v>
      </c>
      <c r="GB53" s="41" t="e">
        <f t="shared" si="57"/>
        <v>#REF!</v>
      </c>
      <c r="GC53" s="41" t="e">
        <f t="shared" si="57"/>
        <v>#REF!</v>
      </c>
      <c r="GD53" s="41" t="e">
        <f t="shared" si="57"/>
        <v>#REF!</v>
      </c>
      <c r="GE53" s="41" t="e">
        <f t="shared" si="57"/>
        <v>#REF!</v>
      </c>
      <c r="GF53" s="41" t="e">
        <f t="shared" si="57"/>
        <v>#REF!</v>
      </c>
      <c r="GG53" s="41" t="e">
        <f t="shared" si="57"/>
        <v>#REF!</v>
      </c>
      <c r="GH53" s="41" t="e">
        <f t="shared" si="57"/>
        <v>#REF!</v>
      </c>
      <c r="GI53" s="41" t="e">
        <f t="shared" si="58"/>
        <v>#REF!</v>
      </c>
      <c r="GJ53" s="41" t="e">
        <f t="shared" si="58"/>
        <v>#REF!</v>
      </c>
      <c r="GK53" s="41" t="e">
        <f t="shared" si="50"/>
        <v>#REF!</v>
      </c>
      <c r="GL53" s="41" t="e">
        <f t="shared" si="50"/>
        <v>#REF!</v>
      </c>
      <c r="GM53" s="41" t="e">
        <f t="shared" si="50"/>
        <v>#REF!</v>
      </c>
      <c r="GN53" s="41" t="e">
        <f t="shared" si="50"/>
        <v>#REF!</v>
      </c>
      <c r="GO53" s="41" t="e">
        <f t="shared" si="50"/>
        <v>#REF!</v>
      </c>
      <c r="GP53" s="41" t="e">
        <f t="shared" si="50"/>
        <v>#REF!</v>
      </c>
      <c r="GQ53" s="41" t="e">
        <f t="shared" si="50"/>
        <v>#REF!</v>
      </c>
      <c r="GR53" s="41" t="e">
        <f t="shared" si="50"/>
        <v>#REF!</v>
      </c>
      <c r="GS53" s="41" t="e">
        <f t="shared" si="50"/>
        <v>#REF!</v>
      </c>
      <c r="GT53" s="41" t="e">
        <f t="shared" si="50"/>
        <v>#REF!</v>
      </c>
      <c r="GU53" s="41" t="e">
        <f t="shared" si="50"/>
        <v>#REF!</v>
      </c>
      <c r="GV53" s="41" t="e">
        <f t="shared" si="50"/>
        <v>#REF!</v>
      </c>
      <c r="GW53" s="41" t="e">
        <f t="shared" si="50"/>
        <v>#REF!</v>
      </c>
      <c r="GX53" s="41" t="e">
        <f t="shared" si="50"/>
        <v>#REF!</v>
      </c>
      <c r="GY53" s="41" t="e">
        <f t="shared" si="59"/>
        <v>#REF!</v>
      </c>
      <c r="GZ53" s="41" t="e">
        <f t="shared" si="59"/>
        <v>#REF!</v>
      </c>
      <c r="HA53" s="41" t="e">
        <f t="shared" si="59"/>
        <v>#REF!</v>
      </c>
      <c r="HB53" s="41" t="e">
        <f t="shared" si="44"/>
        <v>#REF!</v>
      </c>
      <c r="HC53" s="41" t="e">
        <f t="shared" si="44"/>
        <v>#REF!</v>
      </c>
      <c r="HD53" s="41" t="e">
        <f t="shared" si="44"/>
        <v>#REF!</v>
      </c>
      <c r="HE53" s="41" t="e">
        <f t="shared" si="44"/>
        <v>#REF!</v>
      </c>
      <c r="HF53" s="41" t="e">
        <f t="shared" si="44"/>
        <v>#REF!</v>
      </c>
      <c r="HG53" s="41" t="e">
        <f t="shared" si="44"/>
        <v>#REF!</v>
      </c>
      <c r="HH53" s="41" t="e">
        <f t="shared" si="44"/>
        <v>#REF!</v>
      </c>
      <c r="HI53" s="41" t="e">
        <f t="shared" si="44"/>
        <v>#REF!</v>
      </c>
      <c r="HJ53" s="41" t="e">
        <f t="shared" si="44"/>
        <v>#REF!</v>
      </c>
    </row>
    <row r="54" spans="1:218" ht="14.4" x14ac:dyDescent="0.3">
      <c r="A54" s="42">
        <v>51</v>
      </c>
      <c r="B54" s="43" t="e">
        <f>'CMM2 - AUX CALC'!$AZ$67</f>
        <v>#REF!</v>
      </c>
      <c r="BA54" s="41" t="e">
        <f>$B54/(_xlfn.SINGLE(PrazoConcessao)*12-BA$3+1)</f>
        <v>#REF!</v>
      </c>
      <c r="BB54" s="41" t="e">
        <f t="shared" ref="BB54:BM65" si="61">BA54</f>
        <v>#REF!</v>
      </c>
      <c r="BC54" s="41" t="e">
        <f t="shared" si="61"/>
        <v>#REF!</v>
      </c>
      <c r="BD54" s="41" t="e">
        <f t="shared" si="61"/>
        <v>#REF!</v>
      </c>
      <c r="BE54" s="41" t="e">
        <f t="shared" si="61"/>
        <v>#REF!</v>
      </c>
      <c r="BF54" s="41" t="e">
        <f t="shared" si="61"/>
        <v>#REF!</v>
      </c>
      <c r="BG54" s="41" t="e">
        <f t="shared" si="61"/>
        <v>#REF!</v>
      </c>
      <c r="BH54" s="41" t="e">
        <f t="shared" si="61"/>
        <v>#REF!</v>
      </c>
      <c r="BI54" s="41" t="e">
        <f t="shared" si="61"/>
        <v>#REF!</v>
      </c>
      <c r="BJ54" s="41" t="e">
        <f t="shared" si="61"/>
        <v>#REF!</v>
      </c>
      <c r="BK54" s="41" t="e">
        <f t="shared" si="61"/>
        <v>#REF!</v>
      </c>
      <c r="BL54" s="41" t="e">
        <f t="shared" si="61"/>
        <v>#REF!</v>
      </c>
      <c r="BM54" s="41" t="e">
        <f t="shared" si="61"/>
        <v>#REF!</v>
      </c>
      <c r="BN54" s="41" t="e">
        <f t="shared" si="60"/>
        <v>#REF!</v>
      </c>
      <c r="BO54" s="41" t="e">
        <f t="shared" si="60"/>
        <v>#REF!</v>
      </c>
      <c r="BP54" s="41" t="e">
        <f t="shared" si="52"/>
        <v>#REF!</v>
      </c>
      <c r="BQ54" s="41" t="e">
        <f t="shared" si="52"/>
        <v>#REF!</v>
      </c>
      <c r="BR54" s="41" t="e">
        <f t="shared" si="52"/>
        <v>#REF!</v>
      </c>
      <c r="BS54" s="41" t="e">
        <f t="shared" si="52"/>
        <v>#REF!</v>
      </c>
      <c r="BT54" s="41" t="e">
        <f t="shared" si="52"/>
        <v>#REF!</v>
      </c>
      <c r="BU54" s="41" t="e">
        <f t="shared" si="52"/>
        <v>#REF!</v>
      </c>
      <c r="BV54" s="41" t="e">
        <f t="shared" si="52"/>
        <v>#REF!</v>
      </c>
      <c r="BW54" s="41" t="e">
        <f t="shared" si="52"/>
        <v>#REF!</v>
      </c>
      <c r="BX54" s="41" t="e">
        <f t="shared" si="52"/>
        <v>#REF!</v>
      </c>
      <c r="BY54" s="41" t="e">
        <f t="shared" si="52"/>
        <v>#REF!</v>
      </c>
      <c r="BZ54" s="41" t="e">
        <f t="shared" si="52"/>
        <v>#REF!</v>
      </c>
      <c r="CA54" s="41" t="e">
        <f t="shared" si="52"/>
        <v>#REF!</v>
      </c>
      <c r="CB54" s="41" t="e">
        <f t="shared" si="52"/>
        <v>#REF!</v>
      </c>
      <c r="CC54" s="41" t="e">
        <f t="shared" si="46"/>
        <v>#REF!</v>
      </c>
      <c r="CD54" s="41" t="e">
        <f t="shared" si="46"/>
        <v>#REF!</v>
      </c>
      <c r="CE54" s="41" t="e">
        <f t="shared" si="46"/>
        <v>#REF!</v>
      </c>
      <c r="CF54" s="41" t="e">
        <f t="shared" si="46"/>
        <v>#REF!</v>
      </c>
      <c r="CG54" s="41" t="e">
        <f t="shared" si="46"/>
        <v>#REF!</v>
      </c>
      <c r="CH54" s="41" t="e">
        <f t="shared" si="46"/>
        <v>#REF!</v>
      </c>
      <c r="CI54" s="41" t="e">
        <f t="shared" si="46"/>
        <v>#REF!</v>
      </c>
      <c r="CJ54" s="41" t="e">
        <f t="shared" si="46"/>
        <v>#REF!</v>
      </c>
      <c r="CK54" s="41" t="e">
        <f t="shared" si="46"/>
        <v>#REF!</v>
      </c>
      <c r="CL54" s="41" t="e">
        <f t="shared" si="46"/>
        <v>#REF!</v>
      </c>
      <c r="CM54" s="41" t="e">
        <f t="shared" si="46"/>
        <v>#REF!</v>
      </c>
      <c r="CN54" s="41" t="e">
        <f t="shared" si="46"/>
        <v>#REF!</v>
      </c>
      <c r="CO54" s="41" t="e">
        <f t="shared" si="46"/>
        <v>#REF!</v>
      </c>
      <c r="CP54" s="41" t="e">
        <f t="shared" si="46"/>
        <v>#REF!</v>
      </c>
      <c r="CQ54" s="41" t="e">
        <f t="shared" si="46"/>
        <v>#REF!</v>
      </c>
      <c r="CR54" s="41" t="e">
        <f t="shared" si="46"/>
        <v>#REF!</v>
      </c>
      <c r="CS54" s="41" t="e">
        <f t="shared" si="47"/>
        <v>#REF!</v>
      </c>
      <c r="CT54" s="41" t="e">
        <f t="shared" si="47"/>
        <v>#REF!</v>
      </c>
      <c r="CU54" s="41" t="e">
        <f t="shared" si="47"/>
        <v>#REF!</v>
      </c>
      <c r="CV54" s="41" t="e">
        <f t="shared" si="47"/>
        <v>#REF!</v>
      </c>
      <c r="CW54" s="41" t="e">
        <f t="shared" si="47"/>
        <v>#REF!</v>
      </c>
      <c r="CX54" s="41" t="e">
        <f t="shared" si="47"/>
        <v>#REF!</v>
      </c>
      <c r="CY54" s="41" t="e">
        <f t="shared" si="47"/>
        <v>#REF!</v>
      </c>
      <c r="CZ54" s="41" t="e">
        <f t="shared" si="47"/>
        <v>#REF!</v>
      </c>
      <c r="DA54" s="41" t="e">
        <f t="shared" si="47"/>
        <v>#REF!</v>
      </c>
      <c r="DB54" s="41" t="e">
        <f t="shared" si="47"/>
        <v>#REF!</v>
      </c>
      <c r="DC54" s="41" t="e">
        <f t="shared" si="47"/>
        <v>#REF!</v>
      </c>
      <c r="DD54" s="41" t="e">
        <f t="shared" si="47"/>
        <v>#REF!</v>
      </c>
      <c r="DE54" s="41" t="e">
        <f t="shared" si="47"/>
        <v>#REF!</v>
      </c>
      <c r="DF54" s="41" t="e">
        <f t="shared" si="47"/>
        <v>#REF!</v>
      </c>
      <c r="DG54" s="41" t="e">
        <f t="shared" si="53"/>
        <v>#REF!</v>
      </c>
      <c r="DH54" s="41" t="e">
        <f t="shared" si="53"/>
        <v>#REF!</v>
      </c>
      <c r="DI54" s="41" t="e">
        <f t="shared" si="53"/>
        <v>#REF!</v>
      </c>
      <c r="DJ54" s="41" t="e">
        <f t="shared" si="53"/>
        <v>#REF!</v>
      </c>
      <c r="DK54" s="41" t="e">
        <f t="shared" si="53"/>
        <v>#REF!</v>
      </c>
      <c r="DL54" s="41" t="e">
        <f t="shared" si="53"/>
        <v>#REF!</v>
      </c>
      <c r="DM54" s="41" t="e">
        <f t="shared" si="53"/>
        <v>#REF!</v>
      </c>
      <c r="DN54" s="41" t="e">
        <f t="shared" si="53"/>
        <v>#REF!</v>
      </c>
      <c r="DO54" s="41" t="e">
        <f t="shared" si="53"/>
        <v>#REF!</v>
      </c>
      <c r="DP54" s="41" t="e">
        <f t="shared" si="53"/>
        <v>#REF!</v>
      </c>
      <c r="DQ54" s="41" t="e">
        <f t="shared" si="53"/>
        <v>#REF!</v>
      </c>
      <c r="DR54" s="41" t="e">
        <f t="shared" si="53"/>
        <v>#REF!</v>
      </c>
      <c r="DS54" s="41" t="e">
        <f t="shared" si="53"/>
        <v>#REF!</v>
      </c>
      <c r="DT54" s="41" t="e">
        <f t="shared" si="53"/>
        <v>#REF!</v>
      </c>
      <c r="DU54" s="41" t="e">
        <f t="shared" si="53"/>
        <v>#REF!</v>
      </c>
      <c r="DV54" s="41" t="e">
        <f t="shared" si="53"/>
        <v>#REF!</v>
      </c>
      <c r="DW54" s="41" t="e">
        <f t="shared" si="54"/>
        <v>#REF!</v>
      </c>
      <c r="DX54" s="41" t="e">
        <f t="shared" si="54"/>
        <v>#REF!</v>
      </c>
      <c r="DY54" s="41" t="e">
        <f t="shared" si="48"/>
        <v>#REF!</v>
      </c>
      <c r="DZ54" s="41" t="e">
        <f t="shared" si="48"/>
        <v>#REF!</v>
      </c>
      <c r="EA54" s="41" t="e">
        <f t="shared" si="48"/>
        <v>#REF!</v>
      </c>
      <c r="EB54" s="41" t="e">
        <f t="shared" si="48"/>
        <v>#REF!</v>
      </c>
      <c r="EC54" s="41" t="e">
        <f t="shared" si="48"/>
        <v>#REF!</v>
      </c>
      <c r="ED54" s="41" t="e">
        <f t="shared" si="48"/>
        <v>#REF!</v>
      </c>
      <c r="EE54" s="41" t="e">
        <f t="shared" si="48"/>
        <v>#REF!</v>
      </c>
      <c r="EF54" s="41" t="e">
        <f t="shared" si="48"/>
        <v>#REF!</v>
      </c>
      <c r="EG54" s="41" t="e">
        <f t="shared" si="48"/>
        <v>#REF!</v>
      </c>
      <c r="EH54" s="41" t="e">
        <f t="shared" si="48"/>
        <v>#REF!</v>
      </c>
      <c r="EI54" s="41" t="e">
        <f t="shared" si="48"/>
        <v>#REF!</v>
      </c>
      <c r="EJ54" s="41" t="e">
        <f t="shared" si="48"/>
        <v>#REF!</v>
      </c>
      <c r="EK54" s="41" t="e">
        <f t="shared" si="48"/>
        <v>#REF!</v>
      </c>
      <c r="EL54" s="41" t="e">
        <f t="shared" si="48"/>
        <v>#REF!</v>
      </c>
      <c r="EM54" s="41" t="e">
        <f t="shared" si="55"/>
        <v>#REF!</v>
      </c>
      <c r="EN54" s="41" t="e">
        <f t="shared" si="55"/>
        <v>#REF!</v>
      </c>
      <c r="EO54" s="41" t="e">
        <f t="shared" si="55"/>
        <v>#REF!</v>
      </c>
      <c r="EP54" s="41" t="e">
        <f t="shared" si="55"/>
        <v>#REF!</v>
      </c>
      <c r="EQ54" s="41" t="e">
        <f t="shared" si="55"/>
        <v>#REF!</v>
      </c>
      <c r="ER54" s="41" t="e">
        <f t="shared" si="55"/>
        <v>#REF!</v>
      </c>
      <c r="ES54" s="41" t="e">
        <f t="shared" si="55"/>
        <v>#REF!</v>
      </c>
      <c r="ET54" s="41" t="e">
        <f t="shared" si="55"/>
        <v>#REF!</v>
      </c>
      <c r="EU54" s="41" t="e">
        <f t="shared" si="55"/>
        <v>#REF!</v>
      </c>
      <c r="EV54" s="41" t="e">
        <f t="shared" si="55"/>
        <v>#REF!</v>
      </c>
      <c r="EW54" s="41" t="e">
        <f t="shared" si="55"/>
        <v>#REF!</v>
      </c>
      <c r="EX54" s="41" t="e">
        <f t="shared" si="55"/>
        <v>#REF!</v>
      </c>
      <c r="EY54" s="41" t="e">
        <f t="shared" si="55"/>
        <v>#REF!</v>
      </c>
      <c r="EZ54" s="41" t="e">
        <f t="shared" si="55"/>
        <v>#REF!</v>
      </c>
      <c r="FA54" s="41" t="e">
        <f t="shared" si="55"/>
        <v>#REF!</v>
      </c>
      <c r="FB54" s="41" t="e">
        <f t="shared" si="55"/>
        <v>#REF!</v>
      </c>
      <c r="FC54" s="41" t="e">
        <f t="shared" si="56"/>
        <v>#REF!</v>
      </c>
      <c r="FD54" s="41" t="e">
        <f t="shared" si="56"/>
        <v>#REF!</v>
      </c>
      <c r="FE54" s="41" t="e">
        <f t="shared" si="49"/>
        <v>#REF!</v>
      </c>
      <c r="FF54" s="41" t="e">
        <f t="shared" si="49"/>
        <v>#REF!</v>
      </c>
      <c r="FG54" s="41" t="e">
        <f t="shared" si="49"/>
        <v>#REF!</v>
      </c>
      <c r="FH54" s="41" t="e">
        <f t="shared" si="49"/>
        <v>#REF!</v>
      </c>
      <c r="FI54" s="41" t="e">
        <f t="shared" si="49"/>
        <v>#REF!</v>
      </c>
      <c r="FJ54" s="41" t="e">
        <f t="shared" si="49"/>
        <v>#REF!</v>
      </c>
      <c r="FK54" s="41" t="e">
        <f t="shared" si="49"/>
        <v>#REF!</v>
      </c>
      <c r="FL54" s="41" t="e">
        <f t="shared" si="49"/>
        <v>#REF!</v>
      </c>
      <c r="FM54" s="41" t="e">
        <f t="shared" si="49"/>
        <v>#REF!</v>
      </c>
      <c r="FN54" s="41" t="e">
        <f t="shared" si="49"/>
        <v>#REF!</v>
      </c>
      <c r="FO54" s="41" t="e">
        <f t="shared" si="49"/>
        <v>#REF!</v>
      </c>
      <c r="FP54" s="41" t="e">
        <f t="shared" si="49"/>
        <v>#REF!</v>
      </c>
      <c r="FQ54" s="41" t="e">
        <f t="shared" si="49"/>
        <v>#REF!</v>
      </c>
      <c r="FR54" s="41" t="e">
        <f t="shared" si="49"/>
        <v>#REF!</v>
      </c>
      <c r="FS54" s="41" t="e">
        <f t="shared" si="57"/>
        <v>#REF!</v>
      </c>
      <c r="FT54" s="41" t="e">
        <f t="shared" si="57"/>
        <v>#REF!</v>
      </c>
      <c r="FU54" s="41" t="e">
        <f t="shared" si="57"/>
        <v>#REF!</v>
      </c>
      <c r="FV54" s="41" t="e">
        <f t="shared" si="57"/>
        <v>#REF!</v>
      </c>
      <c r="FW54" s="41" t="e">
        <f t="shared" si="57"/>
        <v>#REF!</v>
      </c>
      <c r="FX54" s="41" t="e">
        <f t="shared" si="57"/>
        <v>#REF!</v>
      </c>
      <c r="FY54" s="41" t="e">
        <f t="shared" si="57"/>
        <v>#REF!</v>
      </c>
      <c r="FZ54" s="41" t="e">
        <f t="shared" si="57"/>
        <v>#REF!</v>
      </c>
      <c r="GA54" s="41" t="e">
        <f t="shared" si="57"/>
        <v>#REF!</v>
      </c>
      <c r="GB54" s="41" t="e">
        <f t="shared" si="57"/>
        <v>#REF!</v>
      </c>
      <c r="GC54" s="41" t="e">
        <f t="shared" si="57"/>
        <v>#REF!</v>
      </c>
      <c r="GD54" s="41" t="e">
        <f t="shared" si="57"/>
        <v>#REF!</v>
      </c>
      <c r="GE54" s="41" t="e">
        <f t="shared" si="57"/>
        <v>#REF!</v>
      </c>
      <c r="GF54" s="41" t="e">
        <f t="shared" si="57"/>
        <v>#REF!</v>
      </c>
      <c r="GG54" s="41" t="e">
        <f t="shared" si="57"/>
        <v>#REF!</v>
      </c>
      <c r="GH54" s="41" t="e">
        <f t="shared" si="57"/>
        <v>#REF!</v>
      </c>
      <c r="GI54" s="41" t="e">
        <f t="shared" si="58"/>
        <v>#REF!</v>
      </c>
      <c r="GJ54" s="41" t="e">
        <f t="shared" si="58"/>
        <v>#REF!</v>
      </c>
      <c r="GK54" s="41" t="e">
        <f t="shared" si="50"/>
        <v>#REF!</v>
      </c>
      <c r="GL54" s="41" t="e">
        <f t="shared" si="50"/>
        <v>#REF!</v>
      </c>
      <c r="GM54" s="41" t="e">
        <f t="shared" si="50"/>
        <v>#REF!</v>
      </c>
      <c r="GN54" s="41" t="e">
        <f t="shared" si="50"/>
        <v>#REF!</v>
      </c>
      <c r="GO54" s="41" t="e">
        <f t="shared" si="50"/>
        <v>#REF!</v>
      </c>
      <c r="GP54" s="41" t="e">
        <f t="shared" si="50"/>
        <v>#REF!</v>
      </c>
      <c r="GQ54" s="41" t="e">
        <f t="shared" si="50"/>
        <v>#REF!</v>
      </c>
      <c r="GR54" s="41" t="e">
        <f t="shared" si="50"/>
        <v>#REF!</v>
      </c>
      <c r="GS54" s="41" t="e">
        <f t="shared" si="50"/>
        <v>#REF!</v>
      </c>
      <c r="GT54" s="41" t="e">
        <f t="shared" si="50"/>
        <v>#REF!</v>
      </c>
      <c r="GU54" s="41" t="e">
        <f t="shared" si="50"/>
        <v>#REF!</v>
      </c>
      <c r="GV54" s="41" t="e">
        <f t="shared" si="50"/>
        <v>#REF!</v>
      </c>
      <c r="GW54" s="41" t="e">
        <f t="shared" si="50"/>
        <v>#REF!</v>
      </c>
      <c r="GX54" s="41" t="e">
        <f t="shared" si="50"/>
        <v>#REF!</v>
      </c>
      <c r="GY54" s="41" t="e">
        <f t="shared" si="59"/>
        <v>#REF!</v>
      </c>
      <c r="GZ54" s="41" t="e">
        <f t="shared" si="59"/>
        <v>#REF!</v>
      </c>
      <c r="HA54" s="41" t="e">
        <f t="shared" si="59"/>
        <v>#REF!</v>
      </c>
      <c r="HB54" s="41" t="e">
        <f t="shared" si="44"/>
        <v>#REF!</v>
      </c>
      <c r="HC54" s="41" t="e">
        <f t="shared" si="44"/>
        <v>#REF!</v>
      </c>
      <c r="HD54" s="41" t="e">
        <f t="shared" si="44"/>
        <v>#REF!</v>
      </c>
      <c r="HE54" s="41" t="e">
        <f t="shared" si="44"/>
        <v>#REF!</v>
      </c>
      <c r="HF54" s="41" t="e">
        <f t="shared" si="44"/>
        <v>#REF!</v>
      </c>
      <c r="HG54" s="41" t="e">
        <f t="shared" si="44"/>
        <v>#REF!</v>
      </c>
      <c r="HH54" s="41" t="e">
        <f t="shared" si="44"/>
        <v>#REF!</v>
      </c>
      <c r="HI54" s="41" t="e">
        <f t="shared" si="44"/>
        <v>#REF!</v>
      </c>
      <c r="HJ54" s="41" t="e">
        <f t="shared" si="44"/>
        <v>#REF!</v>
      </c>
    </row>
    <row r="55" spans="1:218" ht="14.4" x14ac:dyDescent="0.3">
      <c r="A55" s="42">
        <v>52</v>
      </c>
      <c r="B55" s="43" t="e">
        <f>'CMM2 - AUX CALC'!$BA$67</f>
        <v>#REF!</v>
      </c>
      <c r="BB55" s="41" t="e">
        <f>$B55/(_xlfn.SINGLE(PrazoConcessao)*12-BB$3+1)</f>
        <v>#REF!</v>
      </c>
      <c r="BC55" s="41" t="e">
        <f t="shared" si="61"/>
        <v>#REF!</v>
      </c>
      <c r="BD55" s="41" t="e">
        <f t="shared" si="61"/>
        <v>#REF!</v>
      </c>
      <c r="BE55" s="41" t="e">
        <f t="shared" si="61"/>
        <v>#REF!</v>
      </c>
      <c r="BF55" s="41" t="e">
        <f t="shared" si="61"/>
        <v>#REF!</v>
      </c>
      <c r="BG55" s="41" t="e">
        <f t="shared" si="61"/>
        <v>#REF!</v>
      </c>
      <c r="BH55" s="41" t="e">
        <f t="shared" si="61"/>
        <v>#REF!</v>
      </c>
      <c r="BI55" s="41" t="e">
        <f t="shared" si="61"/>
        <v>#REF!</v>
      </c>
      <c r="BJ55" s="41" t="e">
        <f t="shared" si="61"/>
        <v>#REF!</v>
      </c>
      <c r="BK55" s="41" t="e">
        <f t="shared" si="61"/>
        <v>#REF!</v>
      </c>
      <c r="BL55" s="41" t="e">
        <f t="shared" si="61"/>
        <v>#REF!</v>
      </c>
      <c r="BM55" s="41" t="e">
        <f t="shared" si="61"/>
        <v>#REF!</v>
      </c>
      <c r="BN55" s="41" t="e">
        <f t="shared" si="60"/>
        <v>#REF!</v>
      </c>
      <c r="BO55" s="41" t="e">
        <f t="shared" si="60"/>
        <v>#REF!</v>
      </c>
      <c r="BP55" s="41" t="e">
        <f t="shared" si="52"/>
        <v>#REF!</v>
      </c>
      <c r="BQ55" s="41" t="e">
        <f t="shared" si="52"/>
        <v>#REF!</v>
      </c>
      <c r="BR55" s="41" t="e">
        <f t="shared" si="52"/>
        <v>#REF!</v>
      </c>
      <c r="BS55" s="41" t="e">
        <f t="shared" si="52"/>
        <v>#REF!</v>
      </c>
      <c r="BT55" s="41" t="e">
        <f t="shared" si="52"/>
        <v>#REF!</v>
      </c>
      <c r="BU55" s="41" t="e">
        <f t="shared" si="52"/>
        <v>#REF!</v>
      </c>
      <c r="BV55" s="41" t="e">
        <f t="shared" si="52"/>
        <v>#REF!</v>
      </c>
      <c r="BW55" s="41" t="e">
        <f t="shared" si="52"/>
        <v>#REF!</v>
      </c>
      <c r="BX55" s="41" t="e">
        <f t="shared" si="52"/>
        <v>#REF!</v>
      </c>
      <c r="BY55" s="41" t="e">
        <f t="shared" si="52"/>
        <v>#REF!</v>
      </c>
      <c r="BZ55" s="41" t="e">
        <f t="shared" si="52"/>
        <v>#REF!</v>
      </c>
      <c r="CA55" s="41" t="e">
        <f t="shared" si="52"/>
        <v>#REF!</v>
      </c>
      <c r="CB55" s="41" t="e">
        <f t="shared" si="52"/>
        <v>#REF!</v>
      </c>
      <c r="CC55" s="41" t="e">
        <f t="shared" si="46"/>
        <v>#REF!</v>
      </c>
      <c r="CD55" s="41" t="e">
        <f t="shared" si="46"/>
        <v>#REF!</v>
      </c>
      <c r="CE55" s="41" t="e">
        <f t="shared" si="46"/>
        <v>#REF!</v>
      </c>
      <c r="CF55" s="41" t="e">
        <f t="shared" si="46"/>
        <v>#REF!</v>
      </c>
      <c r="CG55" s="41" t="e">
        <f t="shared" si="46"/>
        <v>#REF!</v>
      </c>
      <c r="CH55" s="41" t="e">
        <f t="shared" si="46"/>
        <v>#REF!</v>
      </c>
      <c r="CI55" s="41" t="e">
        <f t="shared" si="46"/>
        <v>#REF!</v>
      </c>
      <c r="CJ55" s="41" t="e">
        <f t="shared" si="46"/>
        <v>#REF!</v>
      </c>
      <c r="CK55" s="41" t="e">
        <f t="shared" si="46"/>
        <v>#REF!</v>
      </c>
      <c r="CL55" s="41" t="e">
        <f t="shared" si="46"/>
        <v>#REF!</v>
      </c>
      <c r="CM55" s="41" t="e">
        <f t="shared" si="46"/>
        <v>#REF!</v>
      </c>
      <c r="CN55" s="41" t="e">
        <f t="shared" si="46"/>
        <v>#REF!</v>
      </c>
      <c r="CO55" s="41" t="e">
        <f t="shared" si="46"/>
        <v>#REF!</v>
      </c>
      <c r="CP55" s="41" t="e">
        <f t="shared" si="46"/>
        <v>#REF!</v>
      </c>
      <c r="CQ55" s="41" t="e">
        <f t="shared" si="46"/>
        <v>#REF!</v>
      </c>
      <c r="CR55" s="41" t="e">
        <f t="shared" si="46"/>
        <v>#REF!</v>
      </c>
      <c r="CS55" s="41" t="e">
        <f t="shared" si="47"/>
        <v>#REF!</v>
      </c>
      <c r="CT55" s="41" t="e">
        <f t="shared" si="47"/>
        <v>#REF!</v>
      </c>
      <c r="CU55" s="41" t="e">
        <f t="shared" si="47"/>
        <v>#REF!</v>
      </c>
      <c r="CV55" s="41" t="e">
        <f t="shared" si="47"/>
        <v>#REF!</v>
      </c>
      <c r="CW55" s="41" t="e">
        <f t="shared" si="47"/>
        <v>#REF!</v>
      </c>
      <c r="CX55" s="41" t="e">
        <f t="shared" si="47"/>
        <v>#REF!</v>
      </c>
      <c r="CY55" s="41" t="e">
        <f t="shared" si="47"/>
        <v>#REF!</v>
      </c>
      <c r="CZ55" s="41" t="e">
        <f t="shared" si="47"/>
        <v>#REF!</v>
      </c>
      <c r="DA55" s="41" t="e">
        <f t="shared" si="47"/>
        <v>#REF!</v>
      </c>
      <c r="DB55" s="41" t="e">
        <f t="shared" si="47"/>
        <v>#REF!</v>
      </c>
      <c r="DC55" s="41" t="e">
        <f t="shared" si="47"/>
        <v>#REF!</v>
      </c>
      <c r="DD55" s="41" t="e">
        <f t="shared" si="47"/>
        <v>#REF!</v>
      </c>
      <c r="DE55" s="41" t="e">
        <f t="shared" si="47"/>
        <v>#REF!</v>
      </c>
      <c r="DF55" s="41" t="e">
        <f t="shared" si="47"/>
        <v>#REF!</v>
      </c>
      <c r="DG55" s="41" t="e">
        <f t="shared" si="53"/>
        <v>#REF!</v>
      </c>
      <c r="DH55" s="41" t="e">
        <f t="shared" si="53"/>
        <v>#REF!</v>
      </c>
      <c r="DI55" s="41" t="e">
        <f t="shared" si="53"/>
        <v>#REF!</v>
      </c>
      <c r="DJ55" s="41" t="e">
        <f t="shared" si="53"/>
        <v>#REF!</v>
      </c>
      <c r="DK55" s="41" t="e">
        <f t="shared" si="53"/>
        <v>#REF!</v>
      </c>
      <c r="DL55" s="41" t="e">
        <f t="shared" si="53"/>
        <v>#REF!</v>
      </c>
      <c r="DM55" s="41" t="e">
        <f t="shared" si="53"/>
        <v>#REF!</v>
      </c>
      <c r="DN55" s="41" t="e">
        <f t="shared" si="53"/>
        <v>#REF!</v>
      </c>
      <c r="DO55" s="41" t="e">
        <f t="shared" si="53"/>
        <v>#REF!</v>
      </c>
      <c r="DP55" s="41" t="e">
        <f t="shared" si="53"/>
        <v>#REF!</v>
      </c>
      <c r="DQ55" s="41" t="e">
        <f t="shared" si="53"/>
        <v>#REF!</v>
      </c>
      <c r="DR55" s="41" t="e">
        <f t="shared" si="53"/>
        <v>#REF!</v>
      </c>
      <c r="DS55" s="41" t="e">
        <f t="shared" si="53"/>
        <v>#REF!</v>
      </c>
      <c r="DT55" s="41" t="e">
        <f t="shared" si="53"/>
        <v>#REF!</v>
      </c>
      <c r="DU55" s="41" t="e">
        <f t="shared" si="53"/>
        <v>#REF!</v>
      </c>
      <c r="DV55" s="41" t="e">
        <f t="shared" si="53"/>
        <v>#REF!</v>
      </c>
      <c r="DW55" s="41" t="e">
        <f t="shared" si="54"/>
        <v>#REF!</v>
      </c>
      <c r="DX55" s="41" t="e">
        <f t="shared" si="54"/>
        <v>#REF!</v>
      </c>
      <c r="DY55" s="41" t="e">
        <f t="shared" si="48"/>
        <v>#REF!</v>
      </c>
      <c r="DZ55" s="41" t="e">
        <f t="shared" si="48"/>
        <v>#REF!</v>
      </c>
      <c r="EA55" s="41" t="e">
        <f t="shared" si="48"/>
        <v>#REF!</v>
      </c>
      <c r="EB55" s="41" t="e">
        <f t="shared" si="48"/>
        <v>#REF!</v>
      </c>
      <c r="EC55" s="41" t="e">
        <f t="shared" si="48"/>
        <v>#REF!</v>
      </c>
      <c r="ED55" s="41" t="e">
        <f t="shared" si="48"/>
        <v>#REF!</v>
      </c>
      <c r="EE55" s="41" t="e">
        <f t="shared" si="48"/>
        <v>#REF!</v>
      </c>
      <c r="EF55" s="41" t="e">
        <f t="shared" si="48"/>
        <v>#REF!</v>
      </c>
      <c r="EG55" s="41" t="e">
        <f t="shared" si="48"/>
        <v>#REF!</v>
      </c>
      <c r="EH55" s="41" t="e">
        <f t="shared" si="48"/>
        <v>#REF!</v>
      </c>
      <c r="EI55" s="41" t="e">
        <f t="shared" si="48"/>
        <v>#REF!</v>
      </c>
      <c r="EJ55" s="41" t="e">
        <f t="shared" si="48"/>
        <v>#REF!</v>
      </c>
      <c r="EK55" s="41" t="e">
        <f t="shared" si="48"/>
        <v>#REF!</v>
      </c>
      <c r="EL55" s="41" t="e">
        <f t="shared" si="48"/>
        <v>#REF!</v>
      </c>
      <c r="EM55" s="41" t="e">
        <f t="shared" si="55"/>
        <v>#REF!</v>
      </c>
      <c r="EN55" s="41" t="e">
        <f t="shared" si="55"/>
        <v>#REF!</v>
      </c>
      <c r="EO55" s="41" t="e">
        <f t="shared" si="55"/>
        <v>#REF!</v>
      </c>
      <c r="EP55" s="41" t="e">
        <f t="shared" si="55"/>
        <v>#REF!</v>
      </c>
      <c r="EQ55" s="41" t="e">
        <f t="shared" si="55"/>
        <v>#REF!</v>
      </c>
      <c r="ER55" s="41" t="e">
        <f t="shared" si="55"/>
        <v>#REF!</v>
      </c>
      <c r="ES55" s="41" t="e">
        <f t="shared" si="55"/>
        <v>#REF!</v>
      </c>
      <c r="ET55" s="41" t="e">
        <f t="shared" si="55"/>
        <v>#REF!</v>
      </c>
      <c r="EU55" s="41" t="e">
        <f t="shared" si="55"/>
        <v>#REF!</v>
      </c>
      <c r="EV55" s="41" t="e">
        <f t="shared" si="55"/>
        <v>#REF!</v>
      </c>
      <c r="EW55" s="41" t="e">
        <f t="shared" si="55"/>
        <v>#REF!</v>
      </c>
      <c r="EX55" s="41" t="e">
        <f t="shared" si="55"/>
        <v>#REF!</v>
      </c>
      <c r="EY55" s="41" t="e">
        <f t="shared" si="55"/>
        <v>#REF!</v>
      </c>
      <c r="EZ55" s="41" t="e">
        <f t="shared" si="55"/>
        <v>#REF!</v>
      </c>
      <c r="FA55" s="41" t="e">
        <f t="shared" si="55"/>
        <v>#REF!</v>
      </c>
      <c r="FB55" s="41" t="e">
        <f t="shared" si="55"/>
        <v>#REF!</v>
      </c>
      <c r="FC55" s="41" t="e">
        <f t="shared" si="56"/>
        <v>#REF!</v>
      </c>
      <c r="FD55" s="41" t="e">
        <f t="shared" si="56"/>
        <v>#REF!</v>
      </c>
      <c r="FE55" s="41" t="e">
        <f t="shared" si="49"/>
        <v>#REF!</v>
      </c>
      <c r="FF55" s="41" t="e">
        <f t="shared" si="49"/>
        <v>#REF!</v>
      </c>
      <c r="FG55" s="41" t="e">
        <f t="shared" si="49"/>
        <v>#REF!</v>
      </c>
      <c r="FH55" s="41" t="e">
        <f t="shared" si="49"/>
        <v>#REF!</v>
      </c>
      <c r="FI55" s="41" t="e">
        <f t="shared" si="49"/>
        <v>#REF!</v>
      </c>
      <c r="FJ55" s="41" t="e">
        <f t="shared" si="49"/>
        <v>#REF!</v>
      </c>
      <c r="FK55" s="41" t="e">
        <f t="shared" si="49"/>
        <v>#REF!</v>
      </c>
      <c r="FL55" s="41" t="e">
        <f t="shared" si="49"/>
        <v>#REF!</v>
      </c>
      <c r="FM55" s="41" t="e">
        <f t="shared" si="49"/>
        <v>#REF!</v>
      </c>
      <c r="FN55" s="41" t="e">
        <f t="shared" si="49"/>
        <v>#REF!</v>
      </c>
      <c r="FO55" s="41" t="e">
        <f t="shared" si="49"/>
        <v>#REF!</v>
      </c>
      <c r="FP55" s="41" t="e">
        <f t="shared" si="49"/>
        <v>#REF!</v>
      </c>
      <c r="FQ55" s="41" t="e">
        <f t="shared" si="49"/>
        <v>#REF!</v>
      </c>
      <c r="FR55" s="41" t="e">
        <f t="shared" si="49"/>
        <v>#REF!</v>
      </c>
      <c r="FS55" s="41" t="e">
        <f t="shared" si="57"/>
        <v>#REF!</v>
      </c>
      <c r="FT55" s="41" t="e">
        <f t="shared" si="57"/>
        <v>#REF!</v>
      </c>
      <c r="FU55" s="41" t="e">
        <f t="shared" si="57"/>
        <v>#REF!</v>
      </c>
      <c r="FV55" s="41" t="e">
        <f t="shared" si="57"/>
        <v>#REF!</v>
      </c>
      <c r="FW55" s="41" t="e">
        <f t="shared" si="57"/>
        <v>#REF!</v>
      </c>
      <c r="FX55" s="41" t="e">
        <f t="shared" si="57"/>
        <v>#REF!</v>
      </c>
      <c r="FY55" s="41" t="e">
        <f t="shared" si="57"/>
        <v>#REF!</v>
      </c>
      <c r="FZ55" s="41" t="e">
        <f t="shared" si="57"/>
        <v>#REF!</v>
      </c>
      <c r="GA55" s="41" t="e">
        <f t="shared" si="57"/>
        <v>#REF!</v>
      </c>
      <c r="GB55" s="41" t="e">
        <f t="shared" si="57"/>
        <v>#REF!</v>
      </c>
      <c r="GC55" s="41" t="e">
        <f t="shared" si="57"/>
        <v>#REF!</v>
      </c>
      <c r="GD55" s="41" t="e">
        <f t="shared" si="57"/>
        <v>#REF!</v>
      </c>
      <c r="GE55" s="41" t="e">
        <f t="shared" si="57"/>
        <v>#REF!</v>
      </c>
      <c r="GF55" s="41" t="e">
        <f t="shared" si="57"/>
        <v>#REF!</v>
      </c>
      <c r="GG55" s="41" t="e">
        <f t="shared" si="57"/>
        <v>#REF!</v>
      </c>
      <c r="GH55" s="41" t="e">
        <f t="shared" si="57"/>
        <v>#REF!</v>
      </c>
      <c r="GI55" s="41" t="e">
        <f t="shared" si="58"/>
        <v>#REF!</v>
      </c>
      <c r="GJ55" s="41" t="e">
        <f t="shared" si="58"/>
        <v>#REF!</v>
      </c>
      <c r="GK55" s="41" t="e">
        <f t="shared" si="50"/>
        <v>#REF!</v>
      </c>
      <c r="GL55" s="41" t="e">
        <f t="shared" si="50"/>
        <v>#REF!</v>
      </c>
      <c r="GM55" s="41" t="e">
        <f t="shared" si="50"/>
        <v>#REF!</v>
      </c>
      <c r="GN55" s="41" t="e">
        <f t="shared" si="50"/>
        <v>#REF!</v>
      </c>
      <c r="GO55" s="41" t="e">
        <f t="shared" si="50"/>
        <v>#REF!</v>
      </c>
      <c r="GP55" s="41" t="e">
        <f t="shared" si="50"/>
        <v>#REF!</v>
      </c>
      <c r="GQ55" s="41" t="e">
        <f t="shared" si="50"/>
        <v>#REF!</v>
      </c>
      <c r="GR55" s="41" t="e">
        <f t="shared" si="50"/>
        <v>#REF!</v>
      </c>
      <c r="GS55" s="41" t="e">
        <f t="shared" si="50"/>
        <v>#REF!</v>
      </c>
      <c r="GT55" s="41" t="e">
        <f t="shared" si="50"/>
        <v>#REF!</v>
      </c>
      <c r="GU55" s="41" t="e">
        <f t="shared" si="50"/>
        <v>#REF!</v>
      </c>
      <c r="GV55" s="41" t="e">
        <f t="shared" si="50"/>
        <v>#REF!</v>
      </c>
      <c r="GW55" s="41" t="e">
        <f t="shared" si="50"/>
        <v>#REF!</v>
      </c>
      <c r="GX55" s="41" t="e">
        <f t="shared" si="50"/>
        <v>#REF!</v>
      </c>
      <c r="GY55" s="41" t="e">
        <f t="shared" si="59"/>
        <v>#REF!</v>
      </c>
      <c r="GZ55" s="41" t="e">
        <f t="shared" si="59"/>
        <v>#REF!</v>
      </c>
      <c r="HA55" s="41" t="e">
        <f t="shared" si="59"/>
        <v>#REF!</v>
      </c>
      <c r="HB55" s="41" t="e">
        <f t="shared" si="44"/>
        <v>#REF!</v>
      </c>
      <c r="HC55" s="41" t="e">
        <f t="shared" si="44"/>
        <v>#REF!</v>
      </c>
      <c r="HD55" s="41" t="e">
        <f t="shared" si="44"/>
        <v>#REF!</v>
      </c>
      <c r="HE55" s="41" t="e">
        <f t="shared" si="44"/>
        <v>#REF!</v>
      </c>
      <c r="HF55" s="41" t="e">
        <f t="shared" si="44"/>
        <v>#REF!</v>
      </c>
      <c r="HG55" s="41" t="e">
        <f t="shared" si="44"/>
        <v>#REF!</v>
      </c>
      <c r="HH55" s="41" t="e">
        <f t="shared" si="44"/>
        <v>#REF!</v>
      </c>
      <c r="HI55" s="41" t="e">
        <f t="shared" si="44"/>
        <v>#REF!</v>
      </c>
      <c r="HJ55" s="41" t="e">
        <f t="shared" si="44"/>
        <v>#REF!</v>
      </c>
    </row>
    <row r="56" spans="1:218" ht="14.4" x14ac:dyDescent="0.3">
      <c r="A56" s="42">
        <v>53</v>
      </c>
      <c r="B56" s="43" t="e">
        <f>'CMM2 - AUX CALC'!$BB$67</f>
        <v>#REF!</v>
      </c>
      <c r="BC56" s="41" t="e">
        <f>$B56/(_xlfn.SINGLE(PrazoConcessao)*12-BC$3+1)</f>
        <v>#REF!</v>
      </c>
      <c r="BD56" s="41" t="e">
        <f t="shared" si="61"/>
        <v>#REF!</v>
      </c>
      <c r="BE56" s="41" t="e">
        <f t="shared" si="61"/>
        <v>#REF!</v>
      </c>
      <c r="BF56" s="41" t="e">
        <f t="shared" si="61"/>
        <v>#REF!</v>
      </c>
      <c r="BG56" s="41" t="e">
        <f t="shared" si="61"/>
        <v>#REF!</v>
      </c>
      <c r="BH56" s="41" t="e">
        <f t="shared" si="61"/>
        <v>#REF!</v>
      </c>
      <c r="BI56" s="41" t="e">
        <f t="shared" si="61"/>
        <v>#REF!</v>
      </c>
      <c r="BJ56" s="41" t="e">
        <f t="shared" si="61"/>
        <v>#REF!</v>
      </c>
      <c r="BK56" s="41" t="e">
        <f t="shared" si="61"/>
        <v>#REF!</v>
      </c>
      <c r="BL56" s="41" t="e">
        <f t="shared" si="61"/>
        <v>#REF!</v>
      </c>
      <c r="BM56" s="41" t="e">
        <f t="shared" si="61"/>
        <v>#REF!</v>
      </c>
      <c r="BN56" s="41" t="e">
        <f t="shared" si="60"/>
        <v>#REF!</v>
      </c>
      <c r="BO56" s="41" t="e">
        <f t="shared" si="60"/>
        <v>#REF!</v>
      </c>
      <c r="BP56" s="41" t="e">
        <f t="shared" si="52"/>
        <v>#REF!</v>
      </c>
      <c r="BQ56" s="41" t="e">
        <f t="shared" si="52"/>
        <v>#REF!</v>
      </c>
      <c r="BR56" s="41" t="e">
        <f t="shared" si="52"/>
        <v>#REF!</v>
      </c>
      <c r="BS56" s="41" t="e">
        <f t="shared" si="52"/>
        <v>#REF!</v>
      </c>
      <c r="BT56" s="41" t="e">
        <f t="shared" si="52"/>
        <v>#REF!</v>
      </c>
      <c r="BU56" s="41" t="e">
        <f t="shared" si="52"/>
        <v>#REF!</v>
      </c>
      <c r="BV56" s="41" t="e">
        <f t="shared" si="52"/>
        <v>#REF!</v>
      </c>
      <c r="BW56" s="41" t="e">
        <f t="shared" si="52"/>
        <v>#REF!</v>
      </c>
      <c r="BX56" s="41" t="e">
        <f t="shared" si="52"/>
        <v>#REF!</v>
      </c>
      <c r="BY56" s="41" t="e">
        <f t="shared" si="52"/>
        <v>#REF!</v>
      </c>
      <c r="BZ56" s="41" t="e">
        <f t="shared" si="52"/>
        <v>#REF!</v>
      </c>
      <c r="CA56" s="41" t="e">
        <f t="shared" si="52"/>
        <v>#REF!</v>
      </c>
      <c r="CB56" s="41" t="e">
        <f t="shared" si="52"/>
        <v>#REF!</v>
      </c>
      <c r="CC56" s="41" t="e">
        <f t="shared" si="46"/>
        <v>#REF!</v>
      </c>
      <c r="CD56" s="41" t="e">
        <f t="shared" si="46"/>
        <v>#REF!</v>
      </c>
      <c r="CE56" s="41" t="e">
        <f t="shared" si="46"/>
        <v>#REF!</v>
      </c>
      <c r="CF56" s="41" t="e">
        <f t="shared" si="46"/>
        <v>#REF!</v>
      </c>
      <c r="CG56" s="41" t="e">
        <f t="shared" si="46"/>
        <v>#REF!</v>
      </c>
      <c r="CH56" s="41" t="e">
        <f t="shared" si="46"/>
        <v>#REF!</v>
      </c>
      <c r="CI56" s="41" t="e">
        <f t="shared" si="46"/>
        <v>#REF!</v>
      </c>
      <c r="CJ56" s="41" t="e">
        <f t="shared" si="46"/>
        <v>#REF!</v>
      </c>
      <c r="CK56" s="41" t="e">
        <f t="shared" si="46"/>
        <v>#REF!</v>
      </c>
      <c r="CL56" s="41" t="e">
        <f t="shared" si="46"/>
        <v>#REF!</v>
      </c>
      <c r="CM56" s="41" t="e">
        <f t="shared" si="46"/>
        <v>#REF!</v>
      </c>
      <c r="CN56" s="41" t="e">
        <f t="shared" si="46"/>
        <v>#REF!</v>
      </c>
      <c r="CO56" s="41" t="e">
        <f t="shared" si="46"/>
        <v>#REF!</v>
      </c>
      <c r="CP56" s="41" t="e">
        <f t="shared" si="46"/>
        <v>#REF!</v>
      </c>
      <c r="CQ56" s="41" t="e">
        <f t="shared" si="46"/>
        <v>#REF!</v>
      </c>
      <c r="CR56" s="41" t="e">
        <f t="shared" si="46"/>
        <v>#REF!</v>
      </c>
      <c r="CS56" s="41" t="e">
        <f t="shared" si="47"/>
        <v>#REF!</v>
      </c>
      <c r="CT56" s="41" t="e">
        <f t="shared" si="47"/>
        <v>#REF!</v>
      </c>
      <c r="CU56" s="41" t="e">
        <f t="shared" si="47"/>
        <v>#REF!</v>
      </c>
      <c r="CV56" s="41" t="e">
        <f t="shared" si="47"/>
        <v>#REF!</v>
      </c>
      <c r="CW56" s="41" t="e">
        <f t="shared" si="47"/>
        <v>#REF!</v>
      </c>
      <c r="CX56" s="41" t="e">
        <f t="shared" si="47"/>
        <v>#REF!</v>
      </c>
      <c r="CY56" s="41" t="e">
        <f t="shared" si="47"/>
        <v>#REF!</v>
      </c>
      <c r="CZ56" s="41" t="e">
        <f t="shared" si="47"/>
        <v>#REF!</v>
      </c>
      <c r="DA56" s="41" t="e">
        <f t="shared" si="47"/>
        <v>#REF!</v>
      </c>
      <c r="DB56" s="41" t="e">
        <f t="shared" si="47"/>
        <v>#REF!</v>
      </c>
      <c r="DC56" s="41" t="e">
        <f t="shared" si="47"/>
        <v>#REF!</v>
      </c>
      <c r="DD56" s="41" t="e">
        <f t="shared" si="47"/>
        <v>#REF!</v>
      </c>
      <c r="DE56" s="41" t="e">
        <f t="shared" si="47"/>
        <v>#REF!</v>
      </c>
      <c r="DF56" s="41" t="e">
        <f t="shared" si="47"/>
        <v>#REF!</v>
      </c>
      <c r="DG56" s="41" t="e">
        <f t="shared" si="53"/>
        <v>#REF!</v>
      </c>
      <c r="DH56" s="41" t="e">
        <f t="shared" si="53"/>
        <v>#REF!</v>
      </c>
      <c r="DI56" s="41" t="e">
        <f t="shared" si="53"/>
        <v>#REF!</v>
      </c>
      <c r="DJ56" s="41" t="e">
        <f t="shared" si="53"/>
        <v>#REF!</v>
      </c>
      <c r="DK56" s="41" t="e">
        <f t="shared" si="53"/>
        <v>#REF!</v>
      </c>
      <c r="DL56" s="41" t="e">
        <f t="shared" si="53"/>
        <v>#REF!</v>
      </c>
      <c r="DM56" s="41" t="e">
        <f t="shared" si="53"/>
        <v>#REF!</v>
      </c>
      <c r="DN56" s="41" t="e">
        <f t="shared" si="53"/>
        <v>#REF!</v>
      </c>
      <c r="DO56" s="41" t="e">
        <f t="shared" si="53"/>
        <v>#REF!</v>
      </c>
      <c r="DP56" s="41" t="e">
        <f t="shared" si="53"/>
        <v>#REF!</v>
      </c>
      <c r="DQ56" s="41" t="e">
        <f t="shared" si="53"/>
        <v>#REF!</v>
      </c>
      <c r="DR56" s="41" t="e">
        <f t="shared" si="53"/>
        <v>#REF!</v>
      </c>
      <c r="DS56" s="41" t="e">
        <f t="shared" si="53"/>
        <v>#REF!</v>
      </c>
      <c r="DT56" s="41" t="e">
        <f t="shared" si="53"/>
        <v>#REF!</v>
      </c>
      <c r="DU56" s="41" t="e">
        <f t="shared" si="53"/>
        <v>#REF!</v>
      </c>
      <c r="DV56" s="41" t="e">
        <f t="shared" si="53"/>
        <v>#REF!</v>
      </c>
      <c r="DW56" s="41" t="e">
        <f t="shared" si="54"/>
        <v>#REF!</v>
      </c>
      <c r="DX56" s="41" t="e">
        <f t="shared" si="54"/>
        <v>#REF!</v>
      </c>
      <c r="DY56" s="41" t="e">
        <f t="shared" si="48"/>
        <v>#REF!</v>
      </c>
      <c r="DZ56" s="41" t="e">
        <f t="shared" si="48"/>
        <v>#REF!</v>
      </c>
      <c r="EA56" s="41" t="e">
        <f t="shared" si="48"/>
        <v>#REF!</v>
      </c>
      <c r="EB56" s="41" t="e">
        <f t="shared" si="48"/>
        <v>#REF!</v>
      </c>
      <c r="EC56" s="41" t="e">
        <f t="shared" si="48"/>
        <v>#REF!</v>
      </c>
      <c r="ED56" s="41" t="e">
        <f t="shared" si="48"/>
        <v>#REF!</v>
      </c>
      <c r="EE56" s="41" t="e">
        <f t="shared" si="48"/>
        <v>#REF!</v>
      </c>
      <c r="EF56" s="41" t="e">
        <f t="shared" si="48"/>
        <v>#REF!</v>
      </c>
      <c r="EG56" s="41" t="e">
        <f t="shared" si="48"/>
        <v>#REF!</v>
      </c>
      <c r="EH56" s="41" t="e">
        <f t="shared" si="48"/>
        <v>#REF!</v>
      </c>
      <c r="EI56" s="41" t="e">
        <f t="shared" si="48"/>
        <v>#REF!</v>
      </c>
      <c r="EJ56" s="41" t="e">
        <f t="shared" si="48"/>
        <v>#REF!</v>
      </c>
      <c r="EK56" s="41" t="e">
        <f t="shared" si="48"/>
        <v>#REF!</v>
      </c>
      <c r="EL56" s="41" t="e">
        <f t="shared" si="48"/>
        <v>#REF!</v>
      </c>
      <c r="EM56" s="41" t="e">
        <f t="shared" si="55"/>
        <v>#REF!</v>
      </c>
      <c r="EN56" s="41" t="e">
        <f t="shared" si="55"/>
        <v>#REF!</v>
      </c>
      <c r="EO56" s="41" t="e">
        <f t="shared" si="55"/>
        <v>#REF!</v>
      </c>
      <c r="EP56" s="41" t="e">
        <f t="shared" si="55"/>
        <v>#REF!</v>
      </c>
      <c r="EQ56" s="41" t="e">
        <f t="shared" si="55"/>
        <v>#REF!</v>
      </c>
      <c r="ER56" s="41" t="e">
        <f t="shared" si="55"/>
        <v>#REF!</v>
      </c>
      <c r="ES56" s="41" t="e">
        <f t="shared" si="55"/>
        <v>#REF!</v>
      </c>
      <c r="ET56" s="41" t="e">
        <f t="shared" si="55"/>
        <v>#REF!</v>
      </c>
      <c r="EU56" s="41" t="e">
        <f t="shared" si="55"/>
        <v>#REF!</v>
      </c>
      <c r="EV56" s="41" t="e">
        <f t="shared" si="55"/>
        <v>#REF!</v>
      </c>
      <c r="EW56" s="41" t="e">
        <f t="shared" si="55"/>
        <v>#REF!</v>
      </c>
      <c r="EX56" s="41" t="e">
        <f t="shared" si="55"/>
        <v>#REF!</v>
      </c>
      <c r="EY56" s="41" t="e">
        <f t="shared" si="55"/>
        <v>#REF!</v>
      </c>
      <c r="EZ56" s="41" t="e">
        <f t="shared" si="55"/>
        <v>#REF!</v>
      </c>
      <c r="FA56" s="41" t="e">
        <f t="shared" si="55"/>
        <v>#REF!</v>
      </c>
      <c r="FB56" s="41" t="e">
        <f t="shared" si="55"/>
        <v>#REF!</v>
      </c>
      <c r="FC56" s="41" t="e">
        <f t="shared" si="56"/>
        <v>#REF!</v>
      </c>
      <c r="FD56" s="41" t="e">
        <f t="shared" si="56"/>
        <v>#REF!</v>
      </c>
      <c r="FE56" s="41" t="e">
        <f t="shared" si="49"/>
        <v>#REF!</v>
      </c>
      <c r="FF56" s="41" t="e">
        <f t="shared" si="49"/>
        <v>#REF!</v>
      </c>
      <c r="FG56" s="41" t="e">
        <f t="shared" si="49"/>
        <v>#REF!</v>
      </c>
      <c r="FH56" s="41" t="e">
        <f t="shared" si="49"/>
        <v>#REF!</v>
      </c>
      <c r="FI56" s="41" t="e">
        <f t="shared" si="49"/>
        <v>#REF!</v>
      </c>
      <c r="FJ56" s="41" t="e">
        <f t="shared" si="49"/>
        <v>#REF!</v>
      </c>
      <c r="FK56" s="41" t="e">
        <f t="shared" si="49"/>
        <v>#REF!</v>
      </c>
      <c r="FL56" s="41" t="e">
        <f t="shared" si="49"/>
        <v>#REF!</v>
      </c>
      <c r="FM56" s="41" t="e">
        <f t="shared" si="49"/>
        <v>#REF!</v>
      </c>
      <c r="FN56" s="41" t="e">
        <f t="shared" si="49"/>
        <v>#REF!</v>
      </c>
      <c r="FO56" s="41" t="e">
        <f t="shared" si="49"/>
        <v>#REF!</v>
      </c>
      <c r="FP56" s="41" t="e">
        <f t="shared" si="49"/>
        <v>#REF!</v>
      </c>
      <c r="FQ56" s="41" t="e">
        <f t="shared" si="49"/>
        <v>#REF!</v>
      </c>
      <c r="FR56" s="41" t="e">
        <f t="shared" si="49"/>
        <v>#REF!</v>
      </c>
      <c r="FS56" s="41" t="e">
        <f t="shared" si="57"/>
        <v>#REF!</v>
      </c>
      <c r="FT56" s="41" t="e">
        <f t="shared" si="57"/>
        <v>#REF!</v>
      </c>
      <c r="FU56" s="41" t="e">
        <f t="shared" si="57"/>
        <v>#REF!</v>
      </c>
      <c r="FV56" s="41" t="e">
        <f t="shared" si="57"/>
        <v>#REF!</v>
      </c>
      <c r="FW56" s="41" t="e">
        <f t="shared" si="57"/>
        <v>#REF!</v>
      </c>
      <c r="FX56" s="41" t="e">
        <f t="shared" si="57"/>
        <v>#REF!</v>
      </c>
      <c r="FY56" s="41" t="e">
        <f t="shared" si="57"/>
        <v>#REF!</v>
      </c>
      <c r="FZ56" s="41" t="e">
        <f t="shared" si="57"/>
        <v>#REF!</v>
      </c>
      <c r="GA56" s="41" t="e">
        <f t="shared" si="57"/>
        <v>#REF!</v>
      </c>
      <c r="GB56" s="41" t="e">
        <f t="shared" si="57"/>
        <v>#REF!</v>
      </c>
      <c r="GC56" s="41" t="e">
        <f t="shared" si="57"/>
        <v>#REF!</v>
      </c>
      <c r="GD56" s="41" t="e">
        <f t="shared" si="57"/>
        <v>#REF!</v>
      </c>
      <c r="GE56" s="41" t="e">
        <f t="shared" si="57"/>
        <v>#REF!</v>
      </c>
      <c r="GF56" s="41" t="e">
        <f t="shared" si="57"/>
        <v>#REF!</v>
      </c>
      <c r="GG56" s="41" t="e">
        <f t="shared" si="57"/>
        <v>#REF!</v>
      </c>
      <c r="GH56" s="41" t="e">
        <f t="shared" si="57"/>
        <v>#REF!</v>
      </c>
      <c r="GI56" s="41" t="e">
        <f t="shared" si="58"/>
        <v>#REF!</v>
      </c>
      <c r="GJ56" s="41" t="e">
        <f t="shared" si="58"/>
        <v>#REF!</v>
      </c>
      <c r="GK56" s="41" t="e">
        <f t="shared" si="50"/>
        <v>#REF!</v>
      </c>
      <c r="GL56" s="41" t="e">
        <f t="shared" si="50"/>
        <v>#REF!</v>
      </c>
      <c r="GM56" s="41" t="e">
        <f t="shared" si="50"/>
        <v>#REF!</v>
      </c>
      <c r="GN56" s="41" t="e">
        <f t="shared" si="50"/>
        <v>#REF!</v>
      </c>
      <c r="GO56" s="41" t="e">
        <f t="shared" si="50"/>
        <v>#REF!</v>
      </c>
      <c r="GP56" s="41" t="e">
        <f t="shared" si="50"/>
        <v>#REF!</v>
      </c>
      <c r="GQ56" s="41" t="e">
        <f t="shared" si="50"/>
        <v>#REF!</v>
      </c>
      <c r="GR56" s="41" t="e">
        <f t="shared" si="50"/>
        <v>#REF!</v>
      </c>
      <c r="GS56" s="41" t="e">
        <f t="shared" si="50"/>
        <v>#REF!</v>
      </c>
      <c r="GT56" s="41" t="e">
        <f t="shared" si="50"/>
        <v>#REF!</v>
      </c>
      <c r="GU56" s="41" t="e">
        <f t="shared" si="50"/>
        <v>#REF!</v>
      </c>
      <c r="GV56" s="41" t="e">
        <f t="shared" si="50"/>
        <v>#REF!</v>
      </c>
      <c r="GW56" s="41" t="e">
        <f t="shared" si="50"/>
        <v>#REF!</v>
      </c>
      <c r="GX56" s="41" t="e">
        <f t="shared" si="50"/>
        <v>#REF!</v>
      </c>
      <c r="GY56" s="41" t="e">
        <f t="shared" si="59"/>
        <v>#REF!</v>
      </c>
      <c r="GZ56" s="41" t="e">
        <f t="shared" si="59"/>
        <v>#REF!</v>
      </c>
      <c r="HA56" s="41" t="e">
        <f t="shared" si="59"/>
        <v>#REF!</v>
      </c>
      <c r="HB56" s="41" t="e">
        <f t="shared" si="44"/>
        <v>#REF!</v>
      </c>
      <c r="HC56" s="41" t="e">
        <f t="shared" si="44"/>
        <v>#REF!</v>
      </c>
      <c r="HD56" s="41" t="e">
        <f t="shared" si="44"/>
        <v>#REF!</v>
      </c>
      <c r="HE56" s="41" t="e">
        <f t="shared" si="44"/>
        <v>#REF!</v>
      </c>
      <c r="HF56" s="41" t="e">
        <f t="shared" si="44"/>
        <v>#REF!</v>
      </c>
      <c r="HG56" s="41" t="e">
        <f t="shared" si="44"/>
        <v>#REF!</v>
      </c>
      <c r="HH56" s="41" t="e">
        <f t="shared" si="44"/>
        <v>#REF!</v>
      </c>
      <c r="HI56" s="41" t="e">
        <f t="shared" si="44"/>
        <v>#REF!</v>
      </c>
      <c r="HJ56" s="41" t="e">
        <f t="shared" si="44"/>
        <v>#REF!</v>
      </c>
    </row>
    <row r="57" spans="1:218" ht="14.4" x14ac:dyDescent="0.3">
      <c r="A57" s="42">
        <v>54</v>
      </c>
      <c r="B57" s="43" t="e">
        <f>'CMM2 - AUX CALC'!$BC$67</f>
        <v>#REF!</v>
      </c>
      <c r="BD57" s="41" t="e">
        <f>$B57/(_xlfn.SINGLE(PrazoConcessao)*12-BD$3+1)</f>
        <v>#REF!</v>
      </c>
      <c r="BE57" s="41" t="e">
        <f t="shared" si="61"/>
        <v>#REF!</v>
      </c>
      <c r="BF57" s="41" t="e">
        <f t="shared" si="61"/>
        <v>#REF!</v>
      </c>
      <c r="BG57" s="41" t="e">
        <f t="shared" si="61"/>
        <v>#REF!</v>
      </c>
      <c r="BH57" s="41" t="e">
        <f t="shared" si="61"/>
        <v>#REF!</v>
      </c>
      <c r="BI57" s="41" t="e">
        <f t="shared" si="61"/>
        <v>#REF!</v>
      </c>
      <c r="BJ57" s="41" t="e">
        <f t="shared" si="61"/>
        <v>#REF!</v>
      </c>
      <c r="BK57" s="41" t="e">
        <f t="shared" si="61"/>
        <v>#REF!</v>
      </c>
      <c r="BL57" s="41" t="e">
        <f t="shared" si="61"/>
        <v>#REF!</v>
      </c>
      <c r="BM57" s="41" t="e">
        <f t="shared" si="61"/>
        <v>#REF!</v>
      </c>
      <c r="BN57" s="41" t="e">
        <f t="shared" si="60"/>
        <v>#REF!</v>
      </c>
      <c r="BO57" s="41" t="e">
        <f t="shared" si="60"/>
        <v>#REF!</v>
      </c>
      <c r="BP57" s="41" t="e">
        <f t="shared" si="52"/>
        <v>#REF!</v>
      </c>
      <c r="BQ57" s="41" t="e">
        <f t="shared" si="52"/>
        <v>#REF!</v>
      </c>
      <c r="BR57" s="41" t="e">
        <f t="shared" si="52"/>
        <v>#REF!</v>
      </c>
      <c r="BS57" s="41" t="e">
        <f t="shared" si="52"/>
        <v>#REF!</v>
      </c>
      <c r="BT57" s="41" t="e">
        <f t="shared" si="52"/>
        <v>#REF!</v>
      </c>
      <c r="BU57" s="41" t="e">
        <f t="shared" si="52"/>
        <v>#REF!</v>
      </c>
      <c r="BV57" s="41" t="e">
        <f t="shared" si="52"/>
        <v>#REF!</v>
      </c>
      <c r="BW57" s="41" t="e">
        <f t="shared" si="52"/>
        <v>#REF!</v>
      </c>
      <c r="BX57" s="41" t="e">
        <f t="shared" si="52"/>
        <v>#REF!</v>
      </c>
      <c r="BY57" s="41" t="e">
        <f t="shared" si="52"/>
        <v>#REF!</v>
      </c>
      <c r="BZ57" s="41" t="e">
        <f t="shared" si="52"/>
        <v>#REF!</v>
      </c>
      <c r="CA57" s="41" t="e">
        <f t="shared" si="52"/>
        <v>#REF!</v>
      </c>
      <c r="CB57" s="41" t="e">
        <f t="shared" si="52"/>
        <v>#REF!</v>
      </c>
      <c r="CC57" s="41" t="e">
        <f t="shared" si="46"/>
        <v>#REF!</v>
      </c>
      <c r="CD57" s="41" t="e">
        <f t="shared" si="46"/>
        <v>#REF!</v>
      </c>
      <c r="CE57" s="41" t="e">
        <f t="shared" si="46"/>
        <v>#REF!</v>
      </c>
      <c r="CF57" s="41" t="e">
        <f t="shared" si="46"/>
        <v>#REF!</v>
      </c>
      <c r="CG57" s="41" t="e">
        <f t="shared" si="46"/>
        <v>#REF!</v>
      </c>
      <c r="CH57" s="41" t="e">
        <f t="shared" si="46"/>
        <v>#REF!</v>
      </c>
      <c r="CI57" s="41" t="e">
        <f t="shared" si="46"/>
        <v>#REF!</v>
      </c>
      <c r="CJ57" s="41" t="e">
        <f t="shared" si="46"/>
        <v>#REF!</v>
      </c>
      <c r="CK57" s="41" t="e">
        <f t="shared" si="46"/>
        <v>#REF!</v>
      </c>
      <c r="CL57" s="41" t="e">
        <f t="shared" si="46"/>
        <v>#REF!</v>
      </c>
      <c r="CM57" s="41" t="e">
        <f t="shared" si="46"/>
        <v>#REF!</v>
      </c>
      <c r="CN57" s="41" t="e">
        <f t="shared" si="46"/>
        <v>#REF!</v>
      </c>
      <c r="CO57" s="41" t="e">
        <f t="shared" si="46"/>
        <v>#REF!</v>
      </c>
      <c r="CP57" s="41" t="e">
        <f t="shared" si="46"/>
        <v>#REF!</v>
      </c>
      <c r="CQ57" s="41" t="e">
        <f t="shared" si="46"/>
        <v>#REF!</v>
      </c>
      <c r="CR57" s="41" t="e">
        <f t="shared" si="46"/>
        <v>#REF!</v>
      </c>
      <c r="CS57" s="41" t="e">
        <f t="shared" si="47"/>
        <v>#REF!</v>
      </c>
      <c r="CT57" s="41" t="e">
        <f t="shared" si="47"/>
        <v>#REF!</v>
      </c>
      <c r="CU57" s="41" t="e">
        <f t="shared" si="47"/>
        <v>#REF!</v>
      </c>
      <c r="CV57" s="41" t="e">
        <f t="shared" si="47"/>
        <v>#REF!</v>
      </c>
      <c r="CW57" s="41" t="e">
        <f t="shared" si="47"/>
        <v>#REF!</v>
      </c>
      <c r="CX57" s="41" t="e">
        <f t="shared" si="47"/>
        <v>#REF!</v>
      </c>
      <c r="CY57" s="41" t="e">
        <f t="shared" si="47"/>
        <v>#REF!</v>
      </c>
      <c r="CZ57" s="41" t="e">
        <f t="shared" si="47"/>
        <v>#REF!</v>
      </c>
      <c r="DA57" s="41" t="e">
        <f t="shared" si="47"/>
        <v>#REF!</v>
      </c>
      <c r="DB57" s="41" t="e">
        <f t="shared" si="47"/>
        <v>#REF!</v>
      </c>
      <c r="DC57" s="41" t="e">
        <f t="shared" si="47"/>
        <v>#REF!</v>
      </c>
      <c r="DD57" s="41" t="e">
        <f t="shared" si="47"/>
        <v>#REF!</v>
      </c>
      <c r="DE57" s="41" t="e">
        <f t="shared" si="47"/>
        <v>#REF!</v>
      </c>
      <c r="DF57" s="41" t="e">
        <f t="shared" si="47"/>
        <v>#REF!</v>
      </c>
      <c r="DG57" s="41" t="e">
        <f t="shared" si="53"/>
        <v>#REF!</v>
      </c>
      <c r="DH57" s="41" t="e">
        <f t="shared" si="53"/>
        <v>#REF!</v>
      </c>
      <c r="DI57" s="41" t="e">
        <f t="shared" si="53"/>
        <v>#REF!</v>
      </c>
      <c r="DJ57" s="41" t="e">
        <f t="shared" si="53"/>
        <v>#REF!</v>
      </c>
      <c r="DK57" s="41" t="e">
        <f t="shared" si="53"/>
        <v>#REF!</v>
      </c>
      <c r="DL57" s="41" t="e">
        <f t="shared" si="53"/>
        <v>#REF!</v>
      </c>
      <c r="DM57" s="41" t="e">
        <f t="shared" si="53"/>
        <v>#REF!</v>
      </c>
      <c r="DN57" s="41" t="e">
        <f t="shared" si="53"/>
        <v>#REF!</v>
      </c>
      <c r="DO57" s="41" t="e">
        <f t="shared" si="53"/>
        <v>#REF!</v>
      </c>
      <c r="DP57" s="41" t="e">
        <f t="shared" si="53"/>
        <v>#REF!</v>
      </c>
      <c r="DQ57" s="41" t="e">
        <f t="shared" si="53"/>
        <v>#REF!</v>
      </c>
      <c r="DR57" s="41" t="e">
        <f t="shared" si="53"/>
        <v>#REF!</v>
      </c>
      <c r="DS57" s="41" t="e">
        <f t="shared" si="53"/>
        <v>#REF!</v>
      </c>
      <c r="DT57" s="41" t="e">
        <f t="shared" si="53"/>
        <v>#REF!</v>
      </c>
      <c r="DU57" s="41" t="e">
        <f t="shared" si="53"/>
        <v>#REF!</v>
      </c>
      <c r="DV57" s="41" t="e">
        <f t="shared" si="53"/>
        <v>#REF!</v>
      </c>
      <c r="DW57" s="41" t="e">
        <f t="shared" si="54"/>
        <v>#REF!</v>
      </c>
      <c r="DX57" s="41" t="e">
        <f t="shared" si="54"/>
        <v>#REF!</v>
      </c>
      <c r="DY57" s="41" t="e">
        <f t="shared" si="48"/>
        <v>#REF!</v>
      </c>
      <c r="DZ57" s="41" t="e">
        <f t="shared" si="48"/>
        <v>#REF!</v>
      </c>
      <c r="EA57" s="41" t="e">
        <f t="shared" si="48"/>
        <v>#REF!</v>
      </c>
      <c r="EB57" s="41" t="e">
        <f t="shared" si="48"/>
        <v>#REF!</v>
      </c>
      <c r="EC57" s="41" t="e">
        <f t="shared" si="48"/>
        <v>#REF!</v>
      </c>
      <c r="ED57" s="41" t="e">
        <f t="shared" si="48"/>
        <v>#REF!</v>
      </c>
      <c r="EE57" s="41" t="e">
        <f t="shared" si="48"/>
        <v>#REF!</v>
      </c>
      <c r="EF57" s="41" t="e">
        <f t="shared" si="48"/>
        <v>#REF!</v>
      </c>
      <c r="EG57" s="41" t="e">
        <f t="shared" si="48"/>
        <v>#REF!</v>
      </c>
      <c r="EH57" s="41" t="e">
        <f t="shared" si="48"/>
        <v>#REF!</v>
      </c>
      <c r="EI57" s="41" t="e">
        <f t="shared" si="48"/>
        <v>#REF!</v>
      </c>
      <c r="EJ57" s="41" t="e">
        <f t="shared" si="48"/>
        <v>#REF!</v>
      </c>
      <c r="EK57" s="41" t="e">
        <f t="shared" si="48"/>
        <v>#REF!</v>
      </c>
      <c r="EL57" s="41" t="e">
        <f t="shared" si="48"/>
        <v>#REF!</v>
      </c>
      <c r="EM57" s="41" t="e">
        <f t="shared" si="55"/>
        <v>#REF!</v>
      </c>
      <c r="EN57" s="41" t="e">
        <f t="shared" si="55"/>
        <v>#REF!</v>
      </c>
      <c r="EO57" s="41" t="e">
        <f t="shared" si="55"/>
        <v>#REF!</v>
      </c>
      <c r="EP57" s="41" t="e">
        <f t="shared" si="55"/>
        <v>#REF!</v>
      </c>
      <c r="EQ57" s="41" t="e">
        <f t="shared" si="55"/>
        <v>#REF!</v>
      </c>
      <c r="ER57" s="41" t="e">
        <f t="shared" si="55"/>
        <v>#REF!</v>
      </c>
      <c r="ES57" s="41" t="e">
        <f t="shared" si="55"/>
        <v>#REF!</v>
      </c>
      <c r="ET57" s="41" t="e">
        <f t="shared" si="55"/>
        <v>#REF!</v>
      </c>
      <c r="EU57" s="41" t="e">
        <f t="shared" si="55"/>
        <v>#REF!</v>
      </c>
      <c r="EV57" s="41" t="e">
        <f t="shared" si="55"/>
        <v>#REF!</v>
      </c>
      <c r="EW57" s="41" t="e">
        <f t="shared" si="55"/>
        <v>#REF!</v>
      </c>
      <c r="EX57" s="41" t="e">
        <f t="shared" si="55"/>
        <v>#REF!</v>
      </c>
      <c r="EY57" s="41" t="e">
        <f t="shared" si="55"/>
        <v>#REF!</v>
      </c>
      <c r="EZ57" s="41" t="e">
        <f t="shared" si="55"/>
        <v>#REF!</v>
      </c>
      <c r="FA57" s="41" t="e">
        <f t="shared" si="55"/>
        <v>#REF!</v>
      </c>
      <c r="FB57" s="41" t="e">
        <f t="shared" si="55"/>
        <v>#REF!</v>
      </c>
      <c r="FC57" s="41" t="e">
        <f t="shared" si="56"/>
        <v>#REF!</v>
      </c>
      <c r="FD57" s="41" t="e">
        <f t="shared" si="56"/>
        <v>#REF!</v>
      </c>
      <c r="FE57" s="41" t="e">
        <f t="shared" si="49"/>
        <v>#REF!</v>
      </c>
      <c r="FF57" s="41" t="e">
        <f t="shared" si="49"/>
        <v>#REF!</v>
      </c>
      <c r="FG57" s="41" t="e">
        <f t="shared" si="49"/>
        <v>#REF!</v>
      </c>
      <c r="FH57" s="41" t="e">
        <f t="shared" si="49"/>
        <v>#REF!</v>
      </c>
      <c r="FI57" s="41" t="e">
        <f t="shared" si="49"/>
        <v>#REF!</v>
      </c>
      <c r="FJ57" s="41" t="e">
        <f t="shared" si="49"/>
        <v>#REF!</v>
      </c>
      <c r="FK57" s="41" t="e">
        <f t="shared" si="49"/>
        <v>#REF!</v>
      </c>
      <c r="FL57" s="41" t="e">
        <f t="shared" si="49"/>
        <v>#REF!</v>
      </c>
      <c r="FM57" s="41" t="e">
        <f t="shared" si="49"/>
        <v>#REF!</v>
      </c>
      <c r="FN57" s="41" t="e">
        <f t="shared" si="49"/>
        <v>#REF!</v>
      </c>
      <c r="FO57" s="41" t="e">
        <f t="shared" si="49"/>
        <v>#REF!</v>
      </c>
      <c r="FP57" s="41" t="e">
        <f t="shared" si="49"/>
        <v>#REF!</v>
      </c>
      <c r="FQ57" s="41" t="e">
        <f t="shared" si="49"/>
        <v>#REF!</v>
      </c>
      <c r="FR57" s="41" t="e">
        <f t="shared" si="49"/>
        <v>#REF!</v>
      </c>
      <c r="FS57" s="41" t="e">
        <f t="shared" si="57"/>
        <v>#REF!</v>
      </c>
      <c r="FT57" s="41" t="e">
        <f t="shared" si="57"/>
        <v>#REF!</v>
      </c>
      <c r="FU57" s="41" t="e">
        <f t="shared" si="57"/>
        <v>#REF!</v>
      </c>
      <c r="FV57" s="41" t="e">
        <f t="shared" si="57"/>
        <v>#REF!</v>
      </c>
      <c r="FW57" s="41" t="e">
        <f t="shared" si="57"/>
        <v>#REF!</v>
      </c>
      <c r="FX57" s="41" t="e">
        <f t="shared" si="57"/>
        <v>#REF!</v>
      </c>
      <c r="FY57" s="41" t="e">
        <f t="shared" si="57"/>
        <v>#REF!</v>
      </c>
      <c r="FZ57" s="41" t="e">
        <f t="shared" si="57"/>
        <v>#REF!</v>
      </c>
      <c r="GA57" s="41" t="e">
        <f t="shared" si="57"/>
        <v>#REF!</v>
      </c>
      <c r="GB57" s="41" t="e">
        <f t="shared" si="57"/>
        <v>#REF!</v>
      </c>
      <c r="GC57" s="41" t="e">
        <f t="shared" si="57"/>
        <v>#REF!</v>
      </c>
      <c r="GD57" s="41" t="e">
        <f t="shared" si="57"/>
        <v>#REF!</v>
      </c>
      <c r="GE57" s="41" t="e">
        <f t="shared" si="57"/>
        <v>#REF!</v>
      </c>
      <c r="GF57" s="41" t="e">
        <f t="shared" si="57"/>
        <v>#REF!</v>
      </c>
      <c r="GG57" s="41" t="e">
        <f t="shared" si="57"/>
        <v>#REF!</v>
      </c>
      <c r="GH57" s="41" t="e">
        <f t="shared" si="57"/>
        <v>#REF!</v>
      </c>
      <c r="GI57" s="41" t="e">
        <f t="shared" si="58"/>
        <v>#REF!</v>
      </c>
      <c r="GJ57" s="41" t="e">
        <f t="shared" si="58"/>
        <v>#REF!</v>
      </c>
      <c r="GK57" s="41" t="e">
        <f t="shared" si="50"/>
        <v>#REF!</v>
      </c>
      <c r="GL57" s="41" t="e">
        <f t="shared" si="50"/>
        <v>#REF!</v>
      </c>
      <c r="GM57" s="41" t="e">
        <f t="shared" si="50"/>
        <v>#REF!</v>
      </c>
      <c r="GN57" s="41" t="e">
        <f t="shared" si="50"/>
        <v>#REF!</v>
      </c>
      <c r="GO57" s="41" t="e">
        <f t="shared" si="50"/>
        <v>#REF!</v>
      </c>
      <c r="GP57" s="41" t="e">
        <f t="shared" si="50"/>
        <v>#REF!</v>
      </c>
      <c r="GQ57" s="41" t="e">
        <f t="shared" si="50"/>
        <v>#REF!</v>
      </c>
      <c r="GR57" s="41" t="e">
        <f t="shared" si="50"/>
        <v>#REF!</v>
      </c>
      <c r="GS57" s="41" t="e">
        <f t="shared" si="50"/>
        <v>#REF!</v>
      </c>
      <c r="GT57" s="41" t="e">
        <f t="shared" si="50"/>
        <v>#REF!</v>
      </c>
      <c r="GU57" s="41" t="e">
        <f t="shared" si="50"/>
        <v>#REF!</v>
      </c>
      <c r="GV57" s="41" t="e">
        <f t="shared" si="50"/>
        <v>#REF!</v>
      </c>
      <c r="GW57" s="41" t="e">
        <f t="shared" si="50"/>
        <v>#REF!</v>
      </c>
      <c r="GX57" s="41" t="e">
        <f t="shared" si="50"/>
        <v>#REF!</v>
      </c>
      <c r="GY57" s="41" t="e">
        <f t="shared" si="59"/>
        <v>#REF!</v>
      </c>
      <c r="GZ57" s="41" t="e">
        <f t="shared" si="59"/>
        <v>#REF!</v>
      </c>
      <c r="HA57" s="41" t="e">
        <f t="shared" si="59"/>
        <v>#REF!</v>
      </c>
      <c r="HB57" s="41" t="e">
        <f t="shared" si="44"/>
        <v>#REF!</v>
      </c>
      <c r="HC57" s="41" t="e">
        <f t="shared" si="44"/>
        <v>#REF!</v>
      </c>
      <c r="HD57" s="41" t="e">
        <f t="shared" si="44"/>
        <v>#REF!</v>
      </c>
      <c r="HE57" s="41" t="e">
        <f t="shared" si="44"/>
        <v>#REF!</v>
      </c>
      <c r="HF57" s="41" t="e">
        <f t="shared" si="44"/>
        <v>#REF!</v>
      </c>
      <c r="HG57" s="41" t="e">
        <f t="shared" si="44"/>
        <v>#REF!</v>
      </c>
      <c r="HH57" s="41" t="e">
        <f t="shared" si="44"/>
        <v>#REF!</v>
      </c>
      <c r="HI57" s="41" t="e">
        <f t="shared" si="44"/>
        <v>#REF!</v>
      </c>
      <c r="HJ57" s="41" t="e">
        <f t="shared" si="44"/>
        <v>#REF!</v>
      </c>
    </row>
    <row r="58" spans="1:218" ht="14.4" x14ac:dyDescent="0.3">
      <c r="A58" s="42">
        <v>55</v>
      </c>
      <c r="B58" s="43" t="e">
        <f>'CMM2 - AUX CALC'!$BD$67</f>
        <v>#REF!</v>
      </c>
      <c r="BE58" s="41" t="e">
        <f>$B58/(_xlfn.SINGLE(PrazoConcessao)*12-BE$3+1)</f>
        <v>#REF!</v>
      </c>
      <c r="BF58" s="41" t="e">
        <f t="shared" si="61"/>
        <v>#REF!</v>
      </c>
      <c r="BG58" s="41" t="e">
        <f t="shared" si="61"/>
        <v>#REF!</v>
      </c>
      <c r="BH58" s="41" t="e">
        <f t="shared" si="61"/>
        <v>#REF!</v>
      </c>
      <c r="BI58" s="41" t="e">
        <f t="shared" si="61"/>
        <v>#REF!</v>
      </c>
      <c r="BJ58" s="41" t="e">
        <f t="shared" si="61"/>
        <v>#REF!</v>
      </c>
      <c r="BK58" s="41" t="e">
        <f t="shared" si="61"/>
        <v>#REF!</v>
      </c>
      <c r="BL58" s="41" t="e">
        <f t="shared" si="61"/>
        <v>#REF!</v>
      </c>
      <c r="BM58" s="41" t="e">
        <f t="shared" si="61"/>
        <v>#REF!</v>
      </c>
      <c r="BN58" s="41" t="e">
        <f t="shared" si="60"/>
        <v>#REF!</v>
      </c>
      <c r="BO58" s="41" t="e">
        <f t="shared" si="60"/>
        <v>#REF!</v>
      </c>
      <c r="BP58" s="41" t="e">
        <f t="shared" si="52"/>
        <v>#REF!</v>
      </c>
      <c r="BQ58" s="41" t="e">
        <f t="shared" si="52"/>
        <v>#REF!</v>
      </c>
      <c r="BR58" s="41" t="e">
        <f t="shared" si="52"/>
        <v>#REF!</v>
      </c>
      <c r="BS58" s="41" t="e">
        <f t="shared" si="52"/>
        <v>#REF!</v>
      </c>
      <c r="BT58" s="41" t="e">
        <f t="shared" si="52"/>
        <v>#REF!</v>
      </c>
      <c r="BU58" s="41" t="e">
        <f t="shared" si="52"/>
        <v>#REF!</v>
      </c>
      <c r="BV58" s="41" t="e">
        <f t="shared" si="52"/>
        <v>#REF!</v>
      </c>
      <c r="BW58" s="41" t="e">
        <f t="shared" si="52"/>
        <v>#REF!</v>
      </c>
      <c r="BX58" s="41" t="e">
        <f t="shared" si="52"/>
        <v>#REF!</v>
      </c>
      <c r="BY58" s="41" t="e">
        <f t="shared" si="52"/>
        <v>#REF!</v>
      </c>
      <c r="BZ58" s="41" t="e">
        <f t="shared" si="52"/>
        <v>#REF!</v>
      </c>
      <c r="CA58" s="41" t="e">
        <f t="shared" si="52"/>
        <v>#REF!</v>
      </c>
      <c r="CB58" s="41" t="e">
        <f t="shared" si="52"/>
        <v>#REF!</v>
      </c>
      <c r="CC58" s="41" t="e">
        <f t="shared" si="46"/>
        <v>#REF!</v>
      </c>
      <c r="CD58" s="41" t="e">
        <f t="shared" si="46"/>
        <v>#REF!</v>
      </c>
      <c r="CE58" s="41" t="e">
        <f t="shared" si="46"/>
        <v>#REF!</v>
      </c>
      <c r="CF58" s="41" t="e">
        <f t="shared" si="46"/>
        <v>#REF!</v>
      </c>
      <c r="CG58" s="41" t="e">
        <f t="shared" si="46"/>
        <v>#REF!</v>
      </c>
      <c r="CH58" s="41" t="e">
        <f t="shared" si="46"/>
        <v>#REF!</v>
      </c>
      <c r="CI58" s="41" t="e">
        <f t="shared" si="46"/>
        <v>#REF!</v>
      </c>
      <c r="CJ58" s="41" t="e">
        <f t="shared" si="46"/>
        <v>#REF!</v>
      </c>
      <c r="CK58" s="41" t="e">
        <f t="shared" si="46"/>
        <v>#REF!</v>
      </c>
      <c r="CL58" s="41" t="e">
        <f t="shared" si="46"/>
        <v>#REF!</v>
      </c>
      <c r="CM58" s="41" t="e">
        <f t="shared" si="46"/>
        <v>#REF!</v>
      </c>
      <c r="CN58" s="41" t="e">
        <f t="shared" si="46"/>
        <v>#REF!</v>
      </c>
      <c r="CO58" s="41" t="e">
        <f t="shared" si="46"/>
        <v>#REF!</v>
      </c>
      <c r="CP58" s="41" t="e">
        <f t="shared" si="46"/>
        <v>#REF!</v>
      </c>
      <c r="CQ58" s="41" t="e">
        <f t="shared" si="46"/>
        <v>#REF!</v>
      </c>
      <c r="CR58" s="41" t="e">
        <f t="shared" si="46"/>
        <v>#REF!</v>
      </c>
      <c r="CS58" s="41" t="e">
        <f t="shared" si="47"/>
        <v>#REF!</v>
      </c>
      <c r="CT58" s="41" t="e">
        <f t="shared" si="47"/>
        <v>#REF!</v>
      </c>
      <c r="CU58" s="41" t="e">
        <f t="shared" si="47"/>
        <v>#REF!</v>
      </c>
      <c r="CV58" s="41" t="e">
        <f t="shared" si="47"/>
        <v>#REF!</v>
      </c>
      <c r="CW58" s="41" t="e">
        <f t="shared" si="47"/>
        <v>#REF!</v>
      </c>
      <c r="CX58" s="41" t="e">
        <f t="shared" si="47"/>
        <v>#REF!</v>
      </c>
      <c r="CY58" s="41" t="e">
        <f t="shared" si="47"/>
        <v>#REF!</v>
      </c>
      <c r="CZ58" s="41" t="e">
        <f t="shared" si="47"/>
        <v>#REF!</v>
      </c>
      <c r="DA58" s="41" t="e">
        <f t="shared" si="47"/>
        <v>#REF!</v>
      </c>
      <c r="DB58" s="41" t="e">
        <f t="shared" si="47"/>
        <v>#REF!</v>
      </c>
      <c r="DC58" s="41" t="e">
        <f t="shared" si="47"/>
        <v>#REF!</v>
      </c>
      <c r="DD58" s="41" t="e">
        <f t="shared" si="47"/>
        <v>#REF!</v>
      </c>
      <c r="DE58" s="41" t="e">
        <f t="shared" si="47"/>
        <v>#REF!</v>
      </c>
      <c r="DF58" s="41" t="e">
        <f t="shared" si="47"/>
        <v>#REF!</v>
      </c>
      <c r="DG58" s="41" t="e">
        <f t="shared" si="53"/>
        <v>#REF!</v>
      </c>
      <c r="DH58" s="41" t="e">
        <f t="shared" si="53"/>
        <v>#REF!</v>
      </c>
      <c r="DI58" s="41" t="e">
        <f t="shared" si="53"/>
        <v>#REF!</v>
      </c>
      <c r="DJ58" s="41" t="e">
        <f t="shared" si="53"/>
        <v>#REF!</v>
      </c>
      <c r="DK58" s="41" t="e">
        <f t="shared" si="53"/>
        <v>#REF!</v>
      </c>
      <c r="DL58" s="41" t="e">
        <f t="shared" si="53"/>
        <v>#REF!</v>
      </c>
      <c r="DM58" s="41" t="e">
        <f t="shared" si="53"/>
        <v>#REF!</v>
      </c>
      <c r="DN58" s="41" t="e">
        <f t="shared" si="53"/>
        <v>#REF!</v>
      </c>
      <c r="DO58" s="41" t="e">
        <f t="shared" si="53"/>
        <v>#REF!</v>
      </c>
      <c r="DP58" s="41" t="e">
        <f t="shared" si="53"/>
        <v>#REF!</v>
      </c>
      <c r="DQ58" s="41" t="e">
        <f t="shared" si="53"/>
        <v>#REF!</v>
      </c>
      <c r="DR58" s="41" t="e">
        <f t="shared" si="53"/>
        <v>#REF!</v>
      </c>
      <c r="DS58" s="41" t="e">
        <f t="shared" si="53"/>
        <v>#REF!</v>
      </c>
      <c r="DT58" s="41" t="e">
        <f t="shared" si="53"/>
        <v>#REF!</v>
      </c>
      <c r="DU58" s="41" t="e">
        <f t="shared" si="53"/>
        <v>#REF!</v>
      </c>
      <c r="DV58" s="41" t="e">
        <f t="shared" si="53"/>
        <v>#REF!</v>
      </c>
      <c r="DW58" s="41" t="e">
        <f t="shared" si="54"/>
        <v>#REF!</v>
      </c>
      <c r="DX58" s="41" t="e">
        <f t="shared" si="54"/>
        <v>#REF!</v>
      </c>
      <c r="DY58" s="41" t="e">
        <f t="shared" si="48"/>
        <v>#REF!</v>
      </c>
      <c r="DZ58" s="41" t="e">
        <f t="shared" si="48"/>
        <v>#REF!</v>
      </c>
      <c r="EA58" s="41" t="e">
        <f t="shared" si="48"/>
        <v>#REF!</v>
      </c>
      <c r="EB58" s="41" t="e">
        <f t="shared" si="48"/>
        <v>#REF!</v>
      </c>
      <c r="EC58" s="41" t="e">
        <f t="shared" si="48"/>
        <v>#REF!</v>
      </c>
      <c r="ED58" s="41" t="e">
        <f t="shared" si="48"/>
        <v>#REF!</v>
      </c>
      <c r="EE58" s="41" t="e">
        <f t="shared" si="48"/>
        <v>#REF!</v>
      </c>
      <c r="EF58" s="41" t="e">
        <f t="shared" si="48"/>
        <v>#REF!</v>
      </c>
      <c r="EG58" s="41" t="e">
        <f t="shared" si="48"/>
        <v>#REF!</v>
      </c>
      <c r="EH58" s="41" t="e">
        <f t="shared" si="48"/>
        <v>#REF!</v>
      </c>
      <c r="EI58" s="41" t="e">
        <f t="shared" si="48"/>
        <v>#REF!</v>
      </c>
      <c r="EJ58" s="41" t="e">
        <f t="shared" si="48"/>
        <v>#REF!</v>
      </c>
      <c r="EK58" s="41" t="e">
        <f t="shared" si="48"/>
        <v>#REF!</v>
      </c>
      <c r="EL58" s="41" t="e">
        <f t="shared" si="48"/>
        <v>#REF!</v>
      </c>
      <c r="EM58" s="41" t="e">
        <f t="shared" si="55"/>
        <v>#REF!</v>
      </c>
      <c r="EN58" s="41" t="e">
        <f t="shared" si="55"/>
        <v>#REF!</v>
      </c>
      <c r="EO58" s="41" t="e">
        <f t="shared" si="55"/>
        <v>#REF!</v>
      </c>
      <c r="EP58" s="41" t="e">
        <f t="shared" si="55"/>
        <v>#REF!</v>
      </c>
      <c r="EQ58" s="41" t="e">
        <f t="shared" si="55"/>
        <v>#REF!</v>
      </c>
      <c r="ER58" s="41" t="e">
        <f t="shared" si="55"/>
        <v>#REF!</v>
      </c>
      <c r="ES58" s="41" t="e">
        <f t="shared" si="55"/>
        <v>#REF!</v>
      </c>
      <c r="ET58" s="41" t="e">
        <f t="shared" si="55"/>
        <v>#REF!</v>
      </c>
      <c r="EU58" s="41" t="e">
        <f t="shared" si="55"/>
        <v>#REF!</v>
      </c>
      <c r="EV58" s="41" t="e">
        <f t="shared" si="55"/>
        <v>#REF!</v>
      </c>
      <c r="EW58" s="41" t="e">
        <f t="shared" si="55"/>
        <v>#REF!</v>
      </c>
      <c r="EX58" s="41" t="e">
        <f t="shared" si="55"/>
        <v>#REF!</v>
      </c>
      <c r="EY58" s="41" t="e">
        <f t="shared" si="55"/>
        <v>#REF!</v>
      </c>
      <c r="EZ58" s="41" t="e">
        <f t="shared" si="55"/>
        <v>#REF!</v>
      </c>
      <c r="FA58" s="41" t="e">
        <f t="shared" si="55"/>
        <v>#REF!</v>
      </c>
      <c r="FB58" s="41" t="e">
        <f t="shared" si="55"/>
        <v>#REF!</v>
      </c>
      <c r="FC58" s="41" t="e">
        <f t="shared" si="56"/>
        <v>#REF!</v>
      </c>
      <c r="FD58" s="41" t="e">
        <f t="shared" si="56"/>
        <v>#REF!</v>
      </c>
      <c r="FE58" s="41" t="e">
        <f t="shared" si="49"/>
        <v>#REF!</v>
      </c>
      <c r="FF58" s="41" t="e">
        <f t="shared" si="49"/>
        <v>#REF!</v>
      </c>
      <c r="FG58" s="41" t="e">
        <f t="shared" si="49"/>
        <v>#REF!</v>
      </c>
      <c r="FH58" s="41" t="e">
        <f t="shared" si="49"/>
        <v>#REF!</v>
      </c>
      <c r="FI58" s="41" t="e">
        <f t="shared" si="49"/>
        <v>#REF!</v>
      </c>
      <c r="FJ58" s="41" t="e">
        <f t="shared" si="49"/>
        <v>#REF!</v>
      </c>
      <c r="FK58" s="41" t="e">
        <f t="shared" si="49"/>
        <v>#REF!</v>
      </c>
      <c r="FL58" s="41" t="e">
        <f t="shared" si="49"/>
        <v>#REF!</v>
      </c>
      <c r="FM58" s="41" t="e">
        <f t="shared" si="49"/>
        <v>#REF!</v>
      </c>
      <c r="FN58" s="41" t="e">
        <f t="shared" si="49"/>
        <v>#REF!</v>
      </c>
      <c r="FO58" s="41" t="e">
        <f t="shared" si="49"/>
        <v>#REF!</v>
      </c>
      <c r="FP58" s="41" t="e">
        <f t="shared" si="49"/>
        <v>#REF!</v>
      </c>
      <c r="FQ58" s="41" t="e">
        <f t="shared" si="49"/>
        <v>#REF!</v>
      </c>
      <c r="FR58" s="41" t="e">
        <f t="shared" si="49"/>
        <v>#REF!</v>
      </c>
      <c r="FS58" s="41" t="e">
        <f t="shared" si="57"/>
        <v>#REF!</v>
      </c>
      <c r="FT58" s="41" t="e">
        <f t="shared" si="57"/>
        <v>#REF!</v>
      </c>
      <c r="FU58" s="41" t="e">
        <f t="shared" si="57"/>
        <v>#REF!</v>
      </c>
      <c r="FV58" s="41" t="e">
        <f t="shared" si="57"/>
        <v>#REF!</v>
      </c>
      <c r="FW58" s="41" t="e">
        <f t="shared" si="57"/>
        <v>#REF!</v>
      </c>
      <c r="FX58" s="41" t="e">
        <f t="shared" si="57"/>
        <v>#REF!</v>
      </c>
      <c r="FY58" s="41" t="e">
        <f t="shared" si="57"/>
        <v>#REF!</v>
      </c>
      <c r="FZ58" s="41" t="e">
        <f t="shared" si="57"/>
        <v>#REF!</v>
      </c>
      <c r="GA58" s="41" t="e">
        <f t="shared" si="57"/>
        <v>#REF!</v>
      </c>
      <c r="GB58" s="41" t="e">
        <f t="shared" si="57"/>
        <v>#REF!</v>
      </c>
      <c r="GC58" s="41" t="e">
        <f t="shared" si="57"/>
        <v>#REF!</v>
      </c>
      <c r="GD58" s="41" t="e">
        <f t="shared" si="57"/>
        <v>#REF!</v>
      </c>
      <c r="GE58" s="41" t="e">
        <f t="shared" si="57"/>
        <v>#REF!</v>
      </c>
      <c r="GF58" s="41" t="e">
        <f t="shared" si="57"/>
        <v>#REF!</v>
      </c>
      <c r="GG58" s="41" t="e">
        <f t="shared" si="57"/>
        <v>#REF!</v>
      </c>
      <c r="GH58" s="41" t="e">
        <f t="shared" si="57"/>
        <v>#REF!</v>
      </c>
      <c r="GI58" s="41" t="e">
        <f t="shared" si="58"/>
        <v>#REF!</v>
      </c>
      <c r="GJ58" s="41" t="e">
        <f t="shared" si="58"/>
        <v>#REF!</v>
      </c>
      <c r="GK58" s="41" t="e">
        <f t="shared" si="50"/>
        <v>#REF!</v>
      </c>
      <c r="GL58" s="41" t="e">
        <f t="shared" si="50"/>
        <v>#REF!</v>
      </c>
      <c r="GM58" s="41" t="e">
        <f t="shared" si="50"/>
        <v>#REF!</v>
      </c>
      <c r="GN58" s="41" t="e">
        <f t="shared" si="50"/>
        <v>#REF!</v>
      </c>
      <c r="GO58" s="41" t="e">
        <f t="shared" si="50"/>
        <v>#REF!</v>
      </c>
      <c r="GP58" s="41" t="e">
        <f t="shared" si="50"/>
        <v>#REF!</v>
      </c>
      <c r="GQ58" s="41" t="e">
        <f t="shared" si="50"/>
        <v>#REF!</v>
      </c>
      <c r="GR58" s="41" t="e">
        <f t="shared" si="50"/>
        <v>#REF!</v>
      </c>
      <c r="GS58" s="41" t="e">
        <f t="shared" si="50"/>
        <v>#REF!</v>
      </c>
      <c r="GT58" s="41" t="e">
        <f t="shared" si="50"/>
        <v>#REF!</v>
      </c>
      <c r="GU58" s="41" t="e">
        <f t="shared" si="50"/>
        <v>#REF!</v>
      </c>
      <c r="GV58" s="41" t="e">
        <f t="shared" si="50"/>
        <v>#REF!</v>
      </c>
      <c r="GW58" s="41" t="e">
        <f t="shared" si="50"/>
        <v>#REF!</v>
      </c>
      <c r="GX58" s="41" t="e">
        <f t="shared" si="50"/>
        <v>#REF!</v>
      </c>
      <c r="GY58" s="41" t="e">
        <f t="shared" si="59"/>
        <v>#REF!</v>
      </c>
      <c r="GZ58" s="41" t="e">
        <f t="shared" si="59"/>
        <v>#REF!</v>
      </c>
      <c r="HA58" s="41" t="e">
        <f t="shared" si="59"/>
        <v>#REF!</v>
      </c>
      <c r="HB58" s="41" t="e">
        <f t="shared" si="44"/>
        <v>#REF!</v>
      </c>
      <c r="HC58" s="41" t="e">
        <f t="shared" si="44"/>
        <v>#REF!</v>
      </c>
      <c r="HD58" s="41" t="e">
        <f t="shared" si="44"/>
        <v>#REF!</v>
      </c>
      <c r="HE58" s="41" t="e">
        <f t="shared" si="44"/>
        <v>#REF!</v>
      </c>
      <c r="HF58" s="41" t="e">
        <f t="shared" si="44"/>
        <v>#REF!</v>
      </c>
      <c r="HG58" s="41" t="e">
        <f t="shared" si="44"/>
        <v>#REF!</v>
      </c>
      <c r="HH58" s="41" t="e">
        <f t="shared" si="44"/>
        <v>#REF!</v>
      </c>
      <c r="HI58" s="41" t="e">
        <f t="shared" si="44"/>
        <v>#REF!</v>
      </c>
      <c r="HJ58" s="41" t="e">
        <f t="shared" si="44"/>
        <v>#REF!</v>
      </c>
    </row>
    <row r="59" spans="1:218" ht="14.4" x14ac:dyDescent="0.3">
      <c r="A59" s="42">
        <v>56</v>
      </c>
      <c r="B59" s="43" t="e">
        <f>'CMM2 - AUX CALC'!$BE$67</f>
        <v>#REF!</v>
      </c>
      <c r="BF59" s="41" t="e">
        <f>$B59/(_xlfn.SINGLE(PrazoConcessao)*12-BF$3+1)</f>
        <v>#REF!</v>
      </c>
      <c r="BG59" s="41" t="e">
        <f t="shared" si="61"/>
        <v>#REF!</v>
      </c>
      <c r="BH59" s="41" t="e">
        <f t="shared" si="61"/>
        <v>#REF!</v>
      </c>
      <c r="BI59" s="41" t="e">
        <f t="shared" si="61"/>
        <v>#REF!</v>
      </c>
      <c r="BJ59" s="41" t="e">
        <f t="shared" si="61"/>
        <v>#REF!</v>
      </c>
      <c r="BK59" s="41" t="e">
        <f t="shared" si="61"/>
        <v>#REF!</v>
      </c>
      <c r="BL59" s="41" t="e">
        <f t="shared" si="61"/>
        <v>#REF!</v>
      </c>
      <c r="BM59" s="41" t="e">
        <f t="shared" si="61"/>
        <v>#REF!</v>
      </c>
      <c r="BN59" s="41" t="e">
        <f t="shared" si="60"/>
        <v>#REF!</v>
      </c>
      <c r="BO59" s="41" t="e">
        <f t="shared" si="60"/>
        <v>#REF!</v>
      </c>
      <c r="BP59" s="41" t="e">
        <f t="shared" si="52"/>
        <v>#REF!</v>
      </c>
      <c r="BQ59" s="41" t="e">
        <f t="shared" si="52"/>
        <v>#REF!</v>
      </c>
      <c r="BR59" s="41" t="e">
        <f t="shared" si="52"/>
        <v>#REF!</v>
      </c>
      <c r="BS59" s="41" t="e">
        <f t="shared" si="52"/>
        <v>#REF!</v>
      </c>
      <c r="BT59" s="41" t="e">
        <f t="shared" si="52"/>
        <v>#REF!</v>
      </c>
      <c r="BU59" s="41" t="e">
        <f t="shared" si="52"/>
        <v>#REF!</v>
      </c>
      <c r="BV59" s="41" t="e">
        <f t="shared" si="52"/>
        <v>#REF!</v>
      </c>
      <c r="BW59" s="41" t="e">
        <f t="shared" si="52"/>
        <v>#REF!</v>
      </c>
      <c r="BX59" s="41" t="e">
        <f t="shared" si="52"/>
        <v>#REF!</v>
      </c>
      <c r="BY59" s="41" t="e">
        <f t="shared" si="52"/>
        <v>#REF!</v>
      </c>
      <c r="BZ59" s="41" t="e">
        <f t="shared" si="52"/>
        <v>#REF!</v>
      </c>
      <c r="CA59" s="41" t="e">
        <f t="shared" si="52"/>
        <v>#REF!</v>
      </c>
      <c r="CB59" s="41" t="e">
        <f t="shared" si="52"/>
        <v>#REF!</v>
      </c>
      <c r="CC59" s="41" t="e">
        <f t="shared" si="46"/>
        <v>#REF!</v>
      </c>
      <c r="CD59" s="41" t="e">
        <f t="shared" si="46"/>
        <v>#REF!</v>
      </c>
      <c r="CE59" s="41" t="e">
        <f t="shared" si="46"/>
        <v>#REF!</v>
      </c>
      <c r="CF59" s="41" t="e">
        <f t="shared" si="46"/>
        <v>#REF!</v>
      </c>
      <c r="CG59" s="41" t="e">
        <f t="shared" si="46"/>
        <v>#REF!</v>
      </c>
      <c r="CH59" s="41" t="e">
        <f t="shared" si="46"/>
        <v>#REF!</v>
      </c>
      <c r="CI59" s="41" t="e">
        <f t="shared" si="46"/>
        <v>#REF!</v>
      </c>
      <c r="CJ59" s="41" t="e">
        <f t="shared" si="46"/>
        <v>#REF!</v>
      </c>
      <c r="CK59" s="41" t="e">
        <f t="shared" si="46"/>
        <v>#REF!</v>
      </c>
      <c r="CL59" s="41" t="e">
        <f t="shared" si="46"/>
        <v>#REF!</v>
      </c>
      <c r="CM59" s="41" t="e">
        <f t="shared" si="46"/>
        <v>#REF!</v>
      </c>
      <c r="CN59" s="41" t="e">
        <f t="shared" si="46"/>
        <v>#REF!</v>
      </c>
      <c r="CO59" s="41" t="e">
        <f t="shared" si="46"/>
        <v>#REF!</v>
      </c>
      <c r="CP59" s="41" t="e">
        <f t="shared" si="46"/>
        <v>#REF!</v>
      </c>
      <c r="CQ59" s="41" t="e">
        <f t="shared" si="46"/>
        <v>#REF!</v>
      </c>
      <c r="CR59" s="41" t="e">
        <f t="shared" si="46"/>
        <v>#REF!</v>
      </c>
      <c r="CS59" s="41" t="e">
        <f t="shared" si="47"/>
        <v>#REF!</v>
      </c>
      <c r="CT59" s="41" t="e">
        <f t="shared" si="47"/>
        <v>#REF!</v>
      </c>
      <c r="CU59" s="41" t="e">
        <f t="shared" si="47"/>
        <v>#REF!</v>
      </c>
      <c r="CV59" s="41" t="e">
        <f t="shared" si="47"/>
        <v>#REF!</v>
      </c>
      <c r="CW59" s="41" t="e">
        <f t="shared" si="47"/>
        <v>#REF!</v>
      </c>
      <c r="CX59" s="41" t="e">
        <f t="shared" si="47"/>
        <v>#REF!</v>
      </c>
      <c r="CY59" s="41" t="e">
        <f t="shared" si="47"/>
        <v>#REF!</v>
      </c>
      <c r="CZ59" s="41" t="e">
        <f t="shared" si="47"/>
        <v>#REF!</v>
      </c>
      <c r="DA59" s="41" t="e">
        <f t="shared" si="47"/>
        <v>#REF!</v>
      </c>
      <c r="DB59" s="41" t="e">
        <f t="shared" si="47"/>
        <v>#REF!</v>
      </c>
      <c r="DC59" s="41" t="e">
        <f t="shared" si="47"/>
        <v>#REF!</v>
      </c>
      <c r="DD59" s="41" t="e">
        <f t="shared" si="47"/>
        <v>#REF!</v>
      </c>
      <c r="DE59" s="41" t="e">
        <f t="shared" si="47"/>
        <v>#REF!</v>
      </c>
      <c r="DF59" s="41" t="e">
        <f t="shared" si="47"/>
        <v>#REF!</v>
      </c>
      <c r="DG59" s="41" t="e">
        <f t="shared" si="53"/>
        <v>#REF!</v>
      </c>
      <c r="DH59" s="41" t="e">
        <f t="shared" si="53"/>
        <v>#REF!</v>
      </c>
      <c r="DI59" s="41" t="e">
        <f t="shared" si="53"/>
        <v>#REF!</v>
      </c>
      <c r="DJ59" s="41" t="e">
        <f t="shared" si="53"/>
        <v>#REF!</v>
      </c>
      <c r="DK59" s="41" t="e">
        <f t="shared" si="53"/>
        <v>#REF!</v>
      </c>
      <c r="DL59" s="41" t="e">
        <f t="shared" si="53"/>
        <v>#REF!</v>
      </c>
      <c r="DM59" s="41" t="e">
        <f t="shared" si="53"/>
        <v>#REF!</v>
      </c>
      <c r="DN59" s="41" t="e">
        <f t="shared" si="53"/>
        <v>#REF!</v>
      </c>
      <c r="DO59" s="41" t="e">
        <f t="shared" si="53"/>
        <v>#REF!</v>
      </c>
      <c r="DP59" s="41" t="e">
        <f t="shared" si="53"/>
        <v>#REF!</v>
      </c>
      <c r="DQ59" s="41" t="e">
        <f t="shared" si="53"/>
        <v>#REF!</v>
      </c>
      <c r="DR59" s="41" t="e">
        <f t="shared" si="53"/>
        <v>#REF!</v>
      </c>
      <c r="DS59" s="41" t="e">
        <f t="shared" si="53"/>
        <v>#REF!</v>
      </c>
      <c r="DT59" s="41" t="e">
        <f t="shared" si="53"/>
        <v>#REF!</v>
      </c>
      <c r="DU59" s="41" t="e">
        <f t="shared" si="53"/>
        <v>#REF!</v>
      </c>
      <c r="DV59" s="41" t="e">
        <f t="shared" si="53"/>
        <v>#REF!</v>
      </c>
      <c r="DW59" s="41" t="e">
        <f t="shared" si="54"/>
        <v>#REF!</v>
      </c>
      <c r="DX59" s="41" t="e">
        <f t="shared" si="54"/>
        <v>#REF!</v>
      </c>
      <c r="DY59" s="41" t="e">
        <f t="shared" si="48"/>
        <v>#REF!</v>
      </c>
      <c r="DZ59" s="41" t="e">
        <f t="shared" si="48"/>
        <v>#REF!</v>
      </c>
      <c r="EA59" s="41" t="e">
        <f t="shared" si="48"/>
        <v>#REF!</v>
      </c>
      <c r="EB59" s="41" t="e">
        <f t="shared" si="48"/>
        <v>#REF!</v>
      </c>
      <c r="EC59" s="41" t="e">
        <f t="shared" si="48"/>
        <v>#REF!</v>
      </c>
      <c r="ED59" s="41" t="e">
        <f t="shared" si="48"/>
        <v>#REF!</v>
      </c>
      <c r="EE59" s="41" t="e">
        <f t="shared" si="48"/>
        <v>#REF!</v>
      </c>
      <c r="EF59" s="41" t="e">
        <f t="shared" si="48"/>
        <v>#REF!</v>
      </c>
      <c r="EG59" s="41" t="e">
        <f t="shared" si="48"/>
        <v>#REF!</v>
      </c>
      <c r="EH59" s="41" t="e">
        <f t="shared" si="48"/>
        <v>#REF!</v>
      </c>
      <c r="EI59" s="41" t="e">
        <f t="shared" si="48"/>
        <v>#REF!</v>
      </c>
      <c r="EJ59" s="41" t="e">
        <f t="shared" si="48"/>
        <v>#REF!</v>
      </c>
      <c r="EK59" s="41" t="e">
        <f t="shared" si="48"/>
        <v>#REF!</v>
      </c>
      <c r="EL59" s="41" t="e">
        <f t="shared" si="48"/>
        <v>#REF!</v>
      </c>
      <c r="EM59" s="41" t="e">
        <f t="shared" si="55"/>
        <v>#REF!</v>
      </c>
      <c r="EN59" s="41" t="e">
        <f t="shared" si="55"/>
        <v>#REF!</v>
      </c>
      <c r="EO59" s="41" t="e">
        <f t="shared" si="55"/>
        <v>#REF!</v>
      </c>
      <c r="EP59" s="41" t="e">
        <f t="shared" si="55"/>
        <v>#REF!</v>
      </c>
      <c r="EQ59" s="41" t="e">
        <f t="shared" si="55"/>
        <v>#REF!</v>
      </c>
      <c r="ER59" s="41" t="e">
        <f t="shared" si="55"/>
        <v>#REF!</v>
      </c>
      <c r="ES59" s="41" t="e">
        <f t="shared" si="55"/>
        <v>#REF!</v>
      </c>
      <c r="ET59" s="41" t="e">
        <f t="shared" si="55"/>
        <v>#REF!</v>
      </c>
      <c r="EU59" s="41" t="e">
        <f t="shared" si="55"/>
        <v>#REF!</v>
      </c>
      <c r="EV59" s="41" t="e">
        <f t="shared" si="55"/>
        <v>#REF!</v>
      </c>
      <c r="EW59" s="41" t="e">
        <f t="shared" si="55"/>
        <v>#REF!</v>
      </c>
      <c r="EX59" s="41" t="e">
        <f t="shared" si="55"/>
        <v>#REF!</v>
      </c>
      <c r="EY59" s="41" t="e">
        <f t="shared" si="55"/>
        <v>#REF!</v>
      </c>
      <c r="EZ59" s="41" t="e">
        <f t="shared" si="55"/>
        <v>#REF!</v>
      </c>
      <c r="FA59" s="41" t="e">
        <f t="shared" si="55"/>
        <v>#REF!</v>
      </c>
      <c r="FB59" s="41" t="e">
        <f t="shared" si="55"/>
        <v>#REF!</v>
      </c>
      <c r="FC59" s="41" t="e">
        <f t="shared" si="56"/>
        <v>#REF!</v>
      </c>
      <c r="FD59" s="41" t="e">
        <f t="shared" si="56"/>
        <v>#REF!</v>
      </c>
      <c r="FE59" s="41" t="e">
        <f t="shared" si="49"/>
        <v>#REF!</v>
      </c>
      <c r="FF59" s="41" t="e">
        <f t="shared" si="49"/>
        <v>#REF!</v>
      </c>
      <c r="FG59" s="41" t="e">
        <f t="shared" si="49"/>
        <v>#REF!</v>
      </c>
      <c r="FH59" s="41" t="e">
        <f t="shared" si="49"/>
        <v>#REF!</v>
      </c>
      <c r="FI59" s="41" t="e">
        <f t="shared" si="49"/>
        <v>#REF!</v>
      </c>
      <c r="FJ59" s="41" t="e">
        <f t="shared" si="49"/>
        <v>#REF!</v>
      </c>
      <c r="FK59" s="41" t="e">
        <f t="shared" si="49"/>
        <v>#REF!</v>
      </c>
      <c r="FL59" s="41" t="e">
        <f t="shared" si="49"/>
        <v>#REF!</v>
      </c>
      <c r="FM59" s="41" t="e">
        <f t="shared" si="49"/>
        <v>#REF!</v>
      </c>
      <c r="FN59" s="41" t="e">
        <f t="shared" si="49"/>
        <v>#REF!</v>
      </c>
      <c r="FO59" s="41" t="e">
        <f t="shared" si="49"/>
        <v>#REF!</v>
      </c>
      <c r="FP59" s="41" t="e">
        <f t="shared" si="49"/>
        <v>#REF!</v>
      </c>
      <c r="FQ59" s="41" t="e">
        <f t="shared" si="49"/>
        <v>#REF!</v>
      </c>
      <c r="FR59" s="41" t="e">
        <f t="shared" si="49"/>
        <v>#REF!</v>
      </c>
      <c r="FS59" s="41" t="e">
        <f t="shared" si="57"/>
        <v>#REF!</v>
      </c>
      <c r="FT59" s="41" t="e">
        <f t="shared" si="57"/>
        <v>#REF!</v>
      </c>
      <c r="FU59" s="41" t="e">
        <f t="shared" si="57"/>
        <v>#REF!</v>
      </c>
      <c r="FV59" s="41" t="e">
        <f t="shared" si="57"/>
        <v>#REF!</v>
      </c>
      <c r="FW59" s="41" t="e">
        <f t="shared" si="57"/>
        <v>#REF!</v>
      </c>
      <c r="FX59" s="41" t="e">
        <f t="shared" si="57"/>
        <v>#REF!</v>
      </c>
      <c r="FY59" s="41" t="e">
        <f t="shared" si="57"/>
        <v>#REF!</v>
      </c>
      <c r="FZ59" s="41" t="e">
        <f t="shared" si="57"/>
        <v>#REF!</v>
      </c>
      <c r="GA59" s="41" t="e">
        <f t="shared" si="57"/>
        <v>#REF!</v>
      </c>
      <c r="GB59" s="41" t="e">
        <f t="shared" si="57"/>
        <v>#REF!</v>
      </c>
      <c r="GC59" s="41" t="e">
        <f t="shared" si="57"/>
        <v>#REF!</v>
      </c>
      <c r="GD59" s="41" t="e">
        <f t="shared" si="57"/>
        <v>#REF!</v>
      </c>
      <c r="GE59" s="41" t="e">
        <f t="shared" si="57"/>
        <v>#REF!</v>
      </c>
      <c r="GF59" s="41" t="e">
        <f t="shared" si="57"/>
        <v>#REF!</v>
      </c>
      <c r="GG59" s="41" t="e">
        <f t="shared" si="57"/>
        <v>#REF!</v>
      </c>
      <c r="GH59" s="41" t="e">
        <f t="shared" si="57"/>
        <v>#REF!</v>
      </c>
      <c r="GI59" s="41" t="e">
        <f t="shared" si="58"/>
        <v>#REF!</v>
      </c>
      <c r="GJ59" s="41" t="e">
        <f t="shared" si="58"/>
        <v>#REF!</v>
      </c>
      <c r="GK59" s="41" t="e">
        <f t="shared" si="50"/>
        <v>#REF!</v>
      </c>
      <c r="GL59" s="41" t="e">
        <f t="shared" si="50"/>
        <v>#REF!</v>
      </c>
      <c r="GM59" s="41" t="e">
        <f t="shared" si="50"/>
        <v>#REF!</v>
      </c>
      <c r="GN59" s="41" t="e">
        <f t="shared" si="50"/>
        <v>#REF!</v>
      </c>
      <c r="GO59" s="41" t="e">
        <f t="shared" si="50"/>
        <v>#REF!</v>
      </c>
      <c r="GP59" s="41" t="e">
        <f t="shared" si="50"/>
        <v>#REF!</v>
      </c>
      <c r="GQ59" s="41" t="e">
        <f t="shared" si="50"/>
        <v>#REF!</v>
      </c>
      <c r="GR59" s="41" t="e">
        <f t="shared" si="50"/>
        <v>#REF!</v>
      </c>
      <c r="GS59" s="41" t="e">
        <f t="shared" si="50"/>
        <v>#REF!</v>
      </c>
      <c r="GT59" s="41" t="e">
        <f t="shared" si="50"/>
        <v>#REF!</v>
      </c>
      <c r="GU59" s="41" t="e">
        <f t="shared" si="50"/>
        <v>#REF!</v>
      </c>
      <c r="GV59" s="41" t="e">
        <f t="shared" si="50"/>
        <v>#REF!</v>
      </c>
      <c r="GW59" s="41" t="e">
        <f t="shared" si="50"/>
        <v>#REF!</v>
      </c>
      <c r="GX59" s="41" t="e">
        <f t="shared" si="50"/>
        <v>#REF!</v>
      </c>
      <c r="GY59" s="41" t="e">
        <f t="shared" si="59"/>
        <v>#REF!</v>
      </c>
      <c r="GZ59" s="41" t="e">
        <f t="shared" si="59"/>
        <v>#REF!</v>
      </c>
      <c r="HA59" s="41" t="e">
        <f t="shared" si="59"/>
        <v>#REF!</v>
      </c>
      <c r="HB59" s="41" t="e">
        <f t="shared" si="44"/>
        <v>#REF!</v>
      </c>
      <c r="HC59" s="41" t="e">
        <f t="shared" si="44"/>
        <v>#REF!</v>
      </c>
      <c r="HD59" s="41" t="e">
        <f t="shared" si="44"/>
        <v>#REF!</v>
      </c>
      <c r="HE59" s="41" t="e">
        <f t="shared" si="44"/>
        <v>#REF!</v>
      </c>
      <c r="HF59" s="41" t="e">
        <f t="shared" si="44"/>
        <v>#REF!</v>
      </c>
      <c r="HG59" s="41" t="e">
        <f t="shared" si="44"/>
        <v>#REF!</v>
      </c>
      <c r="HH59" s="41" t="e">
        <f t="shared" si="44"/>
        <v>#REF!</v>
      </c>
      <c r="HI59" s="41" t="e">
        <f t="shared" si="44"/>
        <v>#REF!</v>
      </c>
      <c r="HJ59" s="41" t="e">
        <f t="shared" si="44"/>
        <v>#REF!</v>
      </c>
    </row>
    <row r="60" spans="1:218" ht="14.4" x14ac:dyDescent="0.3">
      <c r="A60" s="42">
        <v>57</v>
      </c>
      <c r="B60" s="43" t="e">
        <f>'CMM2 - AUX CALC'!$BF$67</f>
        <v>#REF!</v>
      </c>
      <c r="BG60" s="41" t="e">
        <f>$B60/(_xlfn.SINGLE(PrazoConcessao)*12-BG$3+1)</f>
        <v>#REF!</v>
      </c>
      <c r="BH60" s="41" t="e">
        <f t="shared" si="61"/>
        <v>#REF!</v>
      </c>
      <c r="BI60" s="41" t="e">
        <f t="shared" si="61"/>
        <v>#REF!</v>
      </c>
      <c r="BJ60" s="41" t="e">
        <f t="shared" si="61"/>
        <v>#REF!</v>
      </c>
      <c r="BK60" s="41" t="e">
        <f t="shared" si="61"/>
        <v>#REF!</v>
      </c>
      <c r="BL60" s="41" t="e">
        <f t="shared" si="61"/>
        <v>#REF!</v>
      </c>
      <c r="BM60" s="41" t="e">
        <f t="shared" si="61"/>
        <v>#REF!</v>
      </c>
      <c r="BN60" s="41" t="e">
        <f t="shared" si="60"/>
        <v>#REF!</v>
      </c>
      <c r="BO60" s="41" t="e">
        <f t="shared" si="60"/>
        <v>#REF!</v>
      </c>
      <c r="BP60" s="41" t="e">
        <f t="shared" si="52"/>
        <v>#REF!</v>
      </c>
      <c r="BQ60" s="41" t="e">
        <f t="shared" si="52"/>
        <v>#REF!</v>
      </c>
      <c r="BR60" s="41" t="e">
        <f t="shared" si="52"/>
        <v>#REF!</v>
      </c>
      <c r="BS60" s="41" t="e">
        <f t="shared" si="52"/>
        <v>#REF!</v>
      </c>
      <c r="BT60" s="41" t="e">
        <f t="shared" si="52"/>
        <v>#REF!</v>
      </c>
      <c r="BU60" s="41" t="e">
        <f t="shared" si="52"/>
        <v>#REF!</v>
      </c>
      <c r="BV60" s="41" t="e">
        <f t="shared" si="52"/>
        <v>#REF!</v>
      </c>
      <c r="BW60" s="41" t="e">
        <f t="shared" si="52"/>
        <v>#REF!</v>
      </c>
      <c r="BX60" s="41" t="e">
        <f t="shared" si="52"/>
        <v>#REF!</v>
      </c>
      <c r="BY60" s="41" t="e">
        <f t="shared" si="52"/>
        <v>#REF!</v>
      </c>
      <c r="BZ60" s="41" t="e">
        <f t="shared" si="52"/>
        <v>#REF!</v>
      </c>
      <c r="CA60" s="41" t="e">
        <f t="shared" si="52"/>
        <v>#REF!</v>
      </c>
      <c r="CB60" s="41" t="e">
        <f t="shared" si="52"/>
        <v>#REF!</v>
      </c>
      <c r="CC60" s="41" t="e">
        <f t="shared" si="46"/>
        <v>#REF!</v>
      </c>
      <c r="CD60" s="41" t="e">
        <f t="shared" si="46"/>
        <v>#REF!</v>
      </c>
      <c r="CE60" s="41" t="e">
        <f t="shared" si="46"/>
        <v>#REF!</v>
      </c>
      <c r="CF60" s="41" t="e">
        <f t="shared" si="46"/>
        <v>#REF!</v>
      </c>
      <c r="CG60" s="41" t="e">
        <f t="shared" si="46"/>
        <v>#REF!</v>
      </c>
      <c r="CH60" s="41" t="e">
        <f t="shared" si="46"/>
        <v>#REF!</v>
      </c>
      <c r="CI60" s="41" t="e">
        <f t="shared" si="46"/>
        <v>#REF!</v>
      </c>
      <c r="CJ60" s="41" t="e">
        <f t="shared" si="46"/>
        <v>#REF!</v>
      </c>
      <c r="CK60" s="41" t="e">
        <f t="shared" si="46"/>
        <v>#REF!</v>
      </c>
      <c r="CL60" s="41" t="e">
        <f t="shared" si="46"/>
        <v>#REF!</v>
      </c>
      <c r="CM60" s="41" t="e">
        <f t="shared" si="46"/>
        <v>#REF!</v>
      </c>
      <c r="CN60" s="41" t="e">
        <f t="shared" si="46"/>
        <v>#REF!</v>
      </c>
      <c r="CO60" s="41" t="e">
        <f t="shared" si="46"/>
        <v>#REF!</v>
      </c>
      <c r="CP60" s="41" t="e">
        <f t="shared" si="46"/>
        <v>#REF!</v>
      </c>
      <c r="CQ60" s="41" t="e">
        <f t="shared" si="46"/>
        <v>#REF!</v>
      </c>
      <c r="CR60" s="41" t="e">
        <f t="shared" si="46"/>
        <v>#REF!</v>
      </c>
      <c r="CS60" s="41" t="e">
        <f t="shared" si="47"/>
        <v>#REF!</v>
      </c>
      <c r="CT60" s="41" t="e">
        <f t="shared" si="47"/>
        <v>#REF!</v>
      </c>
      <c r="CU60" s="41" t="e">
        <f t="shared" si="47"/>
        <v>#REF!</v>
      </c>
      <c r="CV60" s="41" t="e">
        <f t="shared" si="47"/>
        <v>#REF!</v>
      </c>
      <c r="CW60" s="41" t="e">
        <f t="shared" si="47"/>
        <v>#REF!</v>
      </c>
      <c r="CX60" s="41" t="e">
        <f t="shared" si="47"/>
        <v>#REF!</v>
      </c>
      <c r="CY60" s="41" t="e">
        <f t="shared" si="47"/>
        <v>#REF!</v>
      </c>
      <c r="CZ60" s="41" t="e">
        <f t="shared" si="47"/>
        <v>#REF!</v>
      </c>
      <c r="DA60" s="41" t="e">
        <f t="shared" si="47"/>
        <v>#REF!</v>
      </c>
      <c r="DB60" s="41" t="e">
        <f t="shared" si="47"/>
        <v>#REF!</v>
      </c>
      <c r="DC60" s="41" t="e">
        <f t="shared" si="47"/>
        <v>#REF!</v>
      </c>
      <c r="DD60" s="41" t="e">
        <f t="shared" si="47"/>
        <v>#REF!</v>
      </c>
      <c r="DE60" s="41" t="e">
        <f t="shared" si="47"/>
        <v>#REF!</v>
      </c>
      <c r="DF60" s="41" t="e">
        <f t="shared" si="47"/>
        <v>#REF!</v>
      </c>
      <c r="DG60" s="41" t="e">
        <f t="shared" si="53"/>
        <v>#REF!</v>
      </c>
      <c r="DH60" s="41" t="e">
        <f t="shared" si="53"/>
        <v>#REF!</v>
      </c>
      <c r="DI60" s="41" t="e">
        <f t="shared" si="53"/>
        <v>#REF!</v>
      </c>
      <c r="DJ60" s="41" t="e">
        <f t="shared" si="53"/>
        <v>#REF!</v>
      </c>
      <c r="DK60" s="41" t="e">
        <f t="shared" si="53"/>
        <v>#REF!</v>
      </c>
      <c r="DL60" s="41" t="e">
        <f t="shared" si="53"/>
        <v>#REF!</v>
      </c>
      <c r="DM60" s="41" t="e">
        <f t="shared" si="53"/>
        <v>#REF!</v>
      </c>
      <c r="DN60" s="41" t="e">
        <f t="shared" si="53"/>
        <v>#REF!</v>
      </c>
      <c r="DO60" s="41" t="e">
        <f t="shared" si="53"/>
        <v>#REF!</v>
      </c>
      <c r="DP60" s="41" t="e">
        <f t="shared" si="53"/>
        <v>#REF!</v>
      </c>
      <c r="DQ60" s="41" t="e">
        <f t="shared" si="53"/>
        <v>#REF!</v>
      </c>
      <c r="DR60" s="41" t="e">
        <f t="shared" si="53"/>
        <v>#REF!</v>
      </c>
      <c r="DS60" s="41" t="e">
        <f t="shared" si="53"/>
        <v>#REF!</v>
      </c>
      <c r="DT60" s="41" t="e">
        <f t="shared" si="53"/>
        <v>#REF!</v>
      </c>
      <c r="DU60" s="41" t="e">
        <f t="shared" si="53"/>
        <v>#REF!</v>
      </c>
      <c r="DV60" s="41" t="e">
        <f t="shared" si="53"/>
        <v>#REF!</v>
      </c>
      <c r="DW60" s="41" t="e">
        <f t="shared" si="54"/>
        <v>#REF!</v>
      </c>
      <c r="DX60" s="41" t="e">
        <f t="shared" si="54"/>
        <v>#REF!</v>
      </c>
      <c r="DY60" s="41" t="e">
        <f t="shared" si="48"/>
        <v>#REF!</v>
      </c>
      <c r="DZ60" s="41" t="e">
        <f t="shared" si="48"/>
        <v>#REF!</v>
      </c>
      <c r="EA60" s="41" t="e">
        <f t="shared" si="48"/>
        <v>#REF!</v>
      </c>
      <c r="EB60" s="41" t="e">
        <f t="shared" si="48"/>
        <v>#REF!</v>
      </c>
      <c r="EC60" s="41" t="e">
        <f t="shared" si="48"/>
        <v>#REF!</v>
      </c>
      <c r="ED60" s="41" t="e">
        <f t="shared" si="48"/>
        <v>#REF!</v>
      </c>
      <c r="EE60" s="41" t="e">
        <f t="shared" si="48"/>
        <v>#REF!</v>
      </c>
      <c r="EF60" s="41" t="e">
        <f t="shared" si="48"/>
        <v>#REF!</v>
      </c>
      <c r="EG60" s="41" t="e">
        <f t="shared" si="48"/>
        <v>#REF!</v>
      </c>
      <c r="EH60" s="41" t="e">
        <f t="shared" si="48"/>
        <v>#REF!</v>
      </c>
      <c r="EI60" s="41" t="e">
        <f t="shared" si="48"/>
        <v>#REF!</v>
      </c>
      <c r="EJ60" s="41" t="e">
        <f t="shared" si="48"/>
        <v>#REF!</v>
      </c>
      <c r="EK60" s="41" t="e">
        <f t="shared" si="48"/>
        <v>#REF!</v>
      </c>
      <c r="EL60" s="41" t="e">
        <f t="shared" si="48"/>
        <v>#REF!</v>
      </c>
      <c r="EM60" s="41" t="e">
        <f t="shared" si="55"/>
        <v>#REF!</v>
      </c>
      <c r="EN60" s="41" t="e">
        <f t="shared" si="55"/>
        <v>#REF!</v>
      </c>
      <c r="EO60" s="41" t="e">
        <f t="shared" si="55"/>
        <v>#REF!</v>
      </c>
      <c r="EP60" s="41" t="e">
        <f t="shared" si="55"/>
        <v>#REF!</v>
      </c>
      <c r="EQ60" s="41" t="e">
        <f t="shared" si="55"/>
        <v>#REF!</v>
      </c>
      <c r="ER60" s="41" t="e">
        <f t="shared" si="55"/>
        <v>#REF!</v>
      </c>
      <c r="ES60" s="41" t="e">
        <f t="shared" si="55"/>
        <v>#REF!</v>
      </c>
      <c r="ET60" s="41" t="e">
        <f t="shared" si="55"/>
        <v>#REF!</v>
      </c>
      <c r="EU60" s="41" t="e">
        <f t="shared" si="55"/>
        <v>#REF!</v>
      </c>
      <c r="EV60" s="41" t="e">
        <f t="shared" si="55"/>
        <v>#REF!</v>
      </c>
      <c r="EW60" s="41" t="e">
        <f t="shared" si="55"/>
        <v>#REF!</v>
      </c>
      <c r="EX60" s="41" t="e">
        <f t="shared" si="55"/>
        <v>#REF!</v>
      </c>
      <c r="EY60" s="41" t="e">
        <f t="shared" si="55"/>
        <v>#REF!</v>
      </c>
      <c r="EZ60" s="41" t="e">
        <f t="shared" si="55"/>
        <v>#REF!</v>
      </c>
      <c r="FA60" s="41" t="e">
        <f t="shared" si="55"/>
        <v>#REF!</v>
      </c>
      <c r="FB60" s="41" t="e">
        <f t="shared" si="55"/>
        <v>#REF!</v>
      </c>
      <c r="FC60" s="41" t="e">
        <f t="shared" si="56"/>
        <v>#REF!</v>
      </c>
      <c r="FD60" s="41" t="e">
        <f t="shared" si="56"/>
        <v>#REF!</v>
      </c>
      <c r="FE60" s="41" t="e">
        <f t="shared" si="49"/>
        <v>#REF!</v>
      </c>
      <c r="FF60" s="41" t="e">
        <f t="shared" si="49"/>
        <v>#REF!</v>
      </c>
      <c r="FG60" s="41" t="e">
        <f t="shared" si="49"/>
        <v>#REF!</v>
      </c>
      <c r="FH60" s="41" t="e">
        <f t="shared" si="49"/>
        <v>#REF!</v>
      </c>
      <c r="FI60" s="41" t="e">
        <f t="shared" si="49"/>
        <v>#REF!</v>
      </c>
      <c r="FJ60" s="41" t="e">
        <f t="shared" si="49"/>
        <v>#REF!</v>
      </c>
      <c r="FK60" s="41" t="e">
        <f t="shared" si="49"/>
        <v>#REF!</v>
      </c>
      <c r="FL60" s="41" t="e">
        <f t="shared" si="49"/>
        <v>#REF!</v>
      </c>
      <c r="FM60" s="41" t="e">
        <f t="shared" si="49"/>
        <v>#REF!</v>
      </c>
      <c r="FN60" s="41" t="e">
        <f t="shared" si="49"/>
        <v>#REF!</v>
      </c>
      <c r="FO60" s="41" t="e">
        <f t="shared" si="49"/>
        <v>#REF!</v>
      </c>
      <c r="FP60" s="41" t="e">
        <f t="shared" si="49"/>
        <v>#REF!</v>
      </c>
      <c r="FQ60" s="41" t="e">
        <f t="shared" si="49"/>
        <v>#REF!</v>
      </c>
      <c r="FR60" s="41" t="e">
        <f t="shared" si="49"/>
        <v>#REF!</v>
      </c>
      <c r="FS60" s="41" t="e">
        <f t="shared" si="57"/>
        <v>#REF!</v>
      </c>
      <c r="FT60" s="41" t="e">
        <f t="shared" si="57"/>
        <v>#REF!</v>
      </c>
      <c r="FU60" s="41" t="e">
        <f t="shared" si="57"/>
        <v>#REF!</v>
      </c>
      <c r="FV60" s="41" t="e">
        <f t="shared" si="57"/>
        <v>#REF!</v>
      </c>
      <c r="FW60" s="41" t="e">
        <f t="shared" si="57"/>
        <v>#REF!</v>
      </c>
      <c r="FX60" s="41" t="e">
        <f t="shared" si="57"/>
        <v>#REF!</v>
      </c>
      <c r="FY60" s="41" t="e">
        <f t="shared" si="57"/>
        <v>#REF!</v>
      </c>
      <c r="FZ60" s="41" t="e">
        <f t="shared" si="57"/>
        <v>#REF!</v>
      </c>
      <c r="GA60" s="41" t="e">
        <f t="shared" si="57"/>
        <v>#REF!</v>
      </c>
      <c r="GB60" s="41" t="e">
        <f t="shared" si="57"/>
        <v>#REF!</v>
      </c>
      <c r="GC60" s="41" t="e">
        <f t="shared" si="57"/>
        <v>#REF!</v>
      </c>
      <c r="GD60" s="41" t="e">
        <f t="shared" si="57"/>
        <v>#REF!</v>
      </c>
      <c r="GE60" s="41" t="e">
        <f t="shared" si="57"/>
        <v>#REF!</v>
      </c>
      <c r="GF60" s="41" t="e">
        <f t="shared" si="57"/>
        <v>#REF!</v>
      </c>
      <c r="GG60" s="41" t="e">
        <f t="shared" si="57"/>
        <v>#REF!</v>
      </c>
      <c r="GH60" s="41" t="e">
        <f t="shared" si="57"/>
        <v>#REF!</v>
      </c>
      <c r="GI60" s="41" t="e">
        <f t="shared" si="58"/>
        <v>#REF!</v>
      </c>
      <c r="GJ60" s="41" t="e">
        <f t="shared" si="58"/>
        <v>#REF!</v>
      </c>
      <c r="GK60" s="41" t="e">
        <f t="shared" si="50"/>
        <v>#REF!</v>
      </c>
      <c r="GL60" s="41" t="e">
        <f t="shared" si="50"/>
        <v>#REF!</v>
      </c>
      <c r="GM60" s="41" t="e">
        <f t="shared" si="50"/>
        <v>#REF!</v>
      </c>
      <c r="GN60" s="41" t="e">
        <f t="shared" si="50"/>
        <v>#REF!</v>
      </c>
      <c r="GO60" s="41" t="e">
        <f t="shared" si="50"/>
        <v>#REF!</v>
      </c>
      <c r="GP60" s="41" t="e">
        <f t="shared" si="50"/>
        <v>#REF!</v>
      </c>
      <c r="GQ60" s="41" t="e">
        <f t="shared" si="50"/>
        <v>#REF!</v>
      </c>
      <c r="GR60" s="41" t="e">
        <f t="shared" si="50"/>
        <v>#REF!</v>
      </c>
      <c r="GS60" s="41" t="e">
        <f t="shared" si="50"/>
        <v>#REF!</v>
      </c>
      <c r="GT60" s="41" t="e">
        <f t="shared" si="50"/>
        <v>#REF!</v>
      </c>
      <c r="GU60" s="41" t="e">
        <f t="shared" si="50"/>
        <v>#REF!</v>
      </c>
      <c r="GV60" s="41" t="e">
        <f t="shared" si="50"/>
        <v>#REF!</v>
      </c>
      <c r="GW60" s="41" t="e">
        <f t="shared" si="50"/>
        <v>#REF!</v>
      </c>
      <c r="GX60" s="41" t="e">
        <f t="shared" si="50"/>
        <v>#REF!</v>
      </c>
      <c r="GY60" s="41" t="e">
        <f t="shared" si="59"/>
        <v>#REF!</v>
      </c>
      <c r="GZ60" s="41" t="e">
        <f t="shared" si="59"/>
        <v>#REF!</v>
      </c>
      <c r="HA60" s="41" t="e">
        <f t="shared" si="59"/>
        <v>#REF!</v>
      </c>
      <c r="HB60" s="41" t="e">
        <f t="shared" si="44"/>
        <v>#REF!</v>
      </c>
      <c r="HC60" s="41" t="e">
        <f t="shared" si="44"/>
        <v>#REF!</v>
      </c>
      <c r="HD60" s="41" t="e">
        <f t="shared" si="44"/>
        <v>#REF!</v>
      </c>
      <c r="HE60" s="41" t="e">
        <f t="shared" si="44"/>
        <v>#REF!</v>
      </c>
      <c r="HF60" s="41" t="e">
        <f t="shared" si="44"/>
        <v>#REF!</v>
      </c>
      <c r="HG60" s="41" t="e">
        <f t="shared" si="44"/>
        <v>#REF!</v>
      </c>
      <c r="HH60" s="41" t="e">
        <f t="shared" si="44"/>
        <v>#REF!</v>
      </c>
      <c r="HI60" s="41" t="e">
        <f t="shared" si="44"/>
        <v>#REF!</v>
      </c>
      <c r="HJ60" s="41" t="e">
        <f t="shared" si="44"/>
        <v>#REF!</v>
      </c>
    </row>
    <row r="61" spans="1:218" ht="14.4" x14ac:dyDescent="0.3">
      <c r="A61" s="42">
        <v>58</v>
      </c>
      <c r="B61" s="43" t="e">
        <f>'CMM2 - AUX CALC'!$BG$67</f>
        <v>#REF!</v>
      </c>
      <c r="BH61" s="41" t="e">
        <f>$B61/(_xlfn.SINGLE(PrazoConcessao)*12-BH$3+1)</f>
        <v>#REF!</v>
      </c>
      <c r="BI61" s="41" t="e">
        <f t="shared" si="61"/>
        <v>#REF!</v>
      </c>
      <c r="BJ61" s="41" t="e">
        <f t="shared" si="61"/>
        <v>#REF!</v>
      </c>
      <c r="BK61" s="41" t="e">
        <f t="shared" si="61"/>
        <v>#REF!</v>
      </c>
      <c r="BL61" s="41" t="e">
        <f t="shared" si="61"/>
        <v>#REF!</v>
      </c>
      <c r="BM61" s="41" t="e">
        <f t="shared" si="61"/>
        <v>#REF!</v>
      </c>
      <c r="BN61" s="41" t="e">
        <f t="shared" si="60"/>
        <v>#REF!</v>
      </c>
      <c r="BO61" s="41" t="e">
        <f t="shared" si="60"/>
        <v>#REF!</v>
      </c>
      <c r="BP61" s="41" t="e">
        <f t="shared" si="52"/>
        <v>#REF!</v>
      </c>
      <c r="BQ61" s="41" t="e">
        <f t="shared" si="52"/>
        <v>#REF!</v>
      </c>
      <c r="BR61" s="41" t="e">
        <f t="shared" si="52"/>
        <v>#REF!</v>
      </c>
      <c r="BS61" s="41" t="e">
        <f t="shared" si="52"/>
        <v>#REF!</v>
      </c>
      <c r="BT61" s="41" t="e">
        <f t="shared" si="52"/>
        <v>#REF!</v>
      </c>
      <c r="BU61" s="41" t="e">
        <f t="shared" si="52"/>
        <v>#REF!</v>
      </c>
      <c r="BV61" s="41" t="e">
        <f t="shared" si="52"/>
        <v>#REF!</v>
      </c>
      <c r="BW61" s="41" t="e">
        <f t="shared" si="52"/>
        <v>#REF!</v>
      </c>
      <c r="BX61" s="41" t="e">
        <f t="shared" si="52"/>
        <v>#REF!</v>
      </c>
      <c r="BY61" s="41" t="e">
        <f t="shared" si="52"/>
        <v>#REF!</v>
      </c>
      <c r="BZ61" s="41" t="e">
        <f t="shared" si="52"/>
        <v>#REF!</v>
      </c>
      <c r="CA61" s="41" t="e">
        <f t="shared" si="52"/>
        <v>#REF!</v>
      </c>
      <c r="CB61" s="41" t="e">
        <f t="shared" si="52"/>
        <v>#REF!</v>
      </c>
      <c r="CC61" s="41" t="e">
        <f t="shared" si="46"/>
        <v>#REF!</v>
      </c>
      <c r="CD61" s="41" t="e">
        <f t="shared" si="46"/>
        <v>#REF!</v>
      </c>
      <c r="CE61" s="41" t="e">
        <f t="shared" si="46"/>
        <v>#REF!</v>
      </c>
      <c r="CF61" s="41" t="e">
        <f t="shared" si="46"/>
        <v>#REF!</v>
      </c>
      <c r="CG61" s="41" t="e">
        <f t="shared" si="46"/>
        <v>#REF!</v>
      </c>
      <c r="CH61" s="41" t="e">
        <f t="shared" si="46"/>
        <v>#REF!</v>
      </c>
      <c r="CI61" s="41" t="e">
        <f t="shared" si="46"/>
        <v>#REF!</v>
      </c>
      <c r="CJ61" s="41" t="e">
        <f t="shared" si="46"/>
        <v>#REF!</v>
      </c>
      <c r="CK61" s="41" t="e">
        <f t="shared" si="46"/>
        <v>#REF!</v>
      </c>
      <c r="CL61" s="41" t="e">
        <f t="shared" si="46"/>
        <v>#REF!</v>
      </c>
      <c r="CM61" s="41" t="e">
        <f t="shared" si="46"/>
        <v>#REF!</v>
      </c>
      <c r="CN61" s="41" t="e">
        <f t="shared" si="46"/>
        <v>#REF!</v>
      </c>
      <c r="CO61" s="41" t="e">
        <f t="shared" si="46"/>
        <v>#REF!</v>
      </c>
      <c r="CP61" s="41" t="e">
        <f t="shared" si="46"/>
        <v>#REF!</v>
      </c>
      <c r="CQ61" s="41" t="e">
        <f t="shared" si="46"/>
        <v>#REF!</v>
      </c>
      <c r="CR61" s="41" t="e">
        <f t="shared" si="46"/>
        <v>#REF!</v>
      </c>
      <c r="CS61" s="41" t="e">
        <f t="shared" si="47"/>
        <v>#REF!</v>
      </c>
      <c r="CT61" s="41" t="e">
        <f t="shared" si="47"/>
        <v>#REF!</v>
      </c>
      <c r="CU61" s="41" t="e">
        <f t="shared" si="47"/>
        <v>#REF!</v>
      </c>
      <c r="CV61" s="41" t="e">
        <f t="shared" si="47"/>
        <v>#REF!</v>
      </c>
      <c r="CW61" s="41" t="e">
        <f t="shared" si="47"/>
        <v>#REF!</v>
      </c>
      <c r="CX61" s="41" t="e">
        <f t="shared" si="47"/>
        <v>#REF!</v>
      </c>
      <c r="CY61" s="41" t="e">
        <f t="shared" si="47"/>
        <v>#REF!</v>
      </c>
      <c r="CZ61" s="41" t="e">
        <f t="shared" si="47"/>
        <v>#REF!</v>
      </c>
      <c r="DA61" s="41" t="e">
        <f t="shared" si="47"/>
        <v>#REF!</v>
      </c>
      <c r="DB61" s="41" t="e">
        <f t="shared" si="47"/>
        <v>#REF!</v>
      </c>
      <c r="DC61" s="41" t="e">
        <f t="shared" si="47"/>
        <v>#REF!</v>
      </c>
      <c r="DD61" s="41" t="e">
        <f t="shared" si="47"/>
        <v>#REF!</v>
      </c>
      <c r="DE61" s="41" t="e">
        <f t="shared" si="47"/>
        <v>#REF!</v>
      </c>
      <c r="DF61" s="41" t="e">
        <f t="shared" si="47"/>
        <v>#REF!</v>
      </c>
      <c r="DG61" s="41" t="e">
        <f t="shared" si="53"/>
        <v>#REF!</v>
      </c>
      <c r="DH61" s="41" t="e">
        <f t="shared" si="53"/>
        <v>#REF!</v>
      </c>
      <c r="DI61" s="41" t="e">
        <f t="shared" si="53"/>
        <v>#REF!</v>
      </c>
      <c r="DJ61" s="41" t="e">
        <f t="shared" si="53"/>
        <v>#REF!</v>
      </c>
      <c r="DK61" s="41" t="e">
        <f t="shared" si="53"/>
        <v>#REF!</v>
      </c>
      <c r="DL61" s="41" t="e">
        <f t="shared" si="53"/>
        <v>#REF!</v>
      </c>
      <c r="DM61" s="41" t="e">
        <f t="shared" si="53"/>
        <v>#REF!</v>
      </c>
      <c r="DN61" s="41" t="e">
        <f t="shared" si="53"/>
        <v>#REF!</v>
      </c>
      <c r="DO61" s="41" t="e">
        <f t="shared" si="53"/>
        <v>#REF!</v>
      </c>
      <c r="DP61" s="41" t="e">
        <f t="shared" si="53"/>
        <v>#REF!</v>
      </c>
      <c r="DQ61" s="41" t="e">
        <f t="shared" si="53"/>
        <v>#REF!</v>
      </c>
      <c r="DR61" s="41" t="e">
        <f t="shared" si="53"/>
        <v>#REF!</v>
      </c>
      <c r="DS61" s="41" t="e">
        <f t="shared" si="53"/>
        <v>#REF!</v>
      </c>
      <c r="DT61" s="41" t="e">
        <f t="shared" si="53"/>
        <v>#REF!</v>
      </c>
      <c r="DU61" s="41" t="e">
        <f t="shared" si="53"/>
        <v>#REF!</v>
      </c>
      <c r="DV61" s="41" t="e">
        <f t="shared" si="53"/>
        <v>#REF!</v>
      </c>
      <c r="DW61" s="41" t="e">
        <f t="shared" si="54"/>
        <v>#REF!</v>
      </c>
      <c r="DX61" s="41" t="e">
        <f t="shared" si="54"/>
        <v>#REF!</v>
      </c>
      <c r="DY61" s="41" t="e">
        <f t="shared" si="48"/>
        <v>#REF!</v>
      </c>
      <c r="DZ61" s="41" t="e">
        <f t="shared" si="48"/>
        <v>#REF!</v>
      </c>
      <c r="EA61" s="41" t="e">
        <f t="shared" si="48"/>
        <v>#REF!</v>
      </c>
      <c r="EB61" s="41" t="e">
        <f t="shared" si="48"/>
        <v>#REF!</v>
      </c>
      <c r="EC61" s="41" t="e">
        <f t="shared" si="48"/>
        <v>#REF!</v>
      </c>
      <c r="ED61" s="41" t="e">
        <f t="shared" si="48"/>
        <v>#REF!</v>
      </c>
      <c r="EE61" s="41" t="e">
        <f t="shared" si="48"/>
        <v>#REF!</v>
      </c>
      <c r="EF61" s="41" t="e">
        <f t="shared" si="48"/>
        <v>#REF!</v>
      </c>
      <c r="EG61" s="41" t="e">
        <f t="shared" si="48"/>
        <v>#REF!</v>
      </c>
      <c r="EH61" s="41" t="e">
        <f t="shared" si="48"/>
        <v>#REF!</v>
      </c>
      <c r="EI61" s="41" t="e">
        <f t="shared" si="48"/>
        <v>#REF!</v>
      </c>
      <c r="EJ61" s="41" t="e">
        <f t="shared" si="48"/>
        <v>#REF!</v>
      </c>
      <c r="EK61" s="41" t="e">
        <f t="shared" si="48"/>
        <v>#REF!</v>
      </c>
      <c r="EL61" s="41" t="e">
        <f t="shared" si="48"/>
        <v>#REF!</v>
      </c>
      <c r="EM61" s="41" t="e">
        <f t="shared" si="55"/>
        <v>#REF!</v>
      </c>
      <c r="EN61" s="41" t="e">
        <f t="shared" si="55"/>
        <v>#REF!</v>
      </c>
      <c r="EO61" s="41" t="e">
        <f t="shared" si="55"/>
        <v>#REF!</v>
      </c>
      <c r="EP61" s="41" t="e">
        <f t="shared" si="55"/>
        <v>#REF!</v>
      </c>
      <c r="EQ61" s="41" t="e">
        <f t="shared" si="55"/>
        <v>#REF!</v>
      </c>
      <c r="ER61" s="41" t="e">
        <f t="shared" si="55"/>
        <v>#REF!</v>
      </c>
      <c r="ES61" s="41" t="e">
        <f t="shared" si="55"/>
        <v>#REF!</v>
      </c>
      <c r="ET61" s="41" t="e">
        <f t="shared" si="55"/>
        <v>#REF!</v>
      </c>
      <c r="EU61" s="41" t="e">
        <f t="shared" si="55"/>
        <v>#REF!</v>
      </c>
      <c r="EV61" s="41" t="e">
        <f t="shared" si="55"/>
        <v>#REF!</v>
      </c>
      <c r="EW61" s="41" t="e">
        <f t="shared" si="55"/>
        <v>#REF!</v>
      </c>
      <c r="EX61" s="41" t="e">
        <f t="shared" si="55"/>
        <v>#REF!</v>
      </c>
      <c r="EY61" s="41" t="e">
        <f t="shared" si="55"/>
        <v>#REF!</v>
      </c>
      <c r="EZ61" s="41" t="e">
        <f t="shared" si="55"/>
        <v>#REF!</v>
      </c>
      <c r="FA61" s="41" t="e">
        <f t="shared" si="55"/>
        <v>#REF!</v>
      </c>
      <c r="FB61" s="41" t="e">
        <f t="shared" si="55"/>
        <v>#REF!</v>
      </c>
      <c r="FC61" s="41" t="e">
        <f t="shared" si="56"/>
        <v>#REF!</v>
      </c>
      <c r="FD61" s="41" t="e">
        <f t="shared" si="56"/>
        <v>#REF!</v>
      </c>
      <c r="FE61" s="41" t="e">
        <f t="shared" si="49"/>
        <v>#REF!</v>
      </c>
      <c r="FF61" s="41" t="e">
        <f t="shared" si="49"/>
        <v>#REF!</v>
      </c>
      <c r="FG61" s="41" t="e">
        <f t="shared" si="49"/>
        <v>#REF!</v>
      </c>
      <c r="FH61" s="41" t="e">
        <f t="shared" si="49"/>
        <v>#REF!</v>
      </c>
      <c r="FI61" s="41" t="e">
        <f t="shared" si="49"/>
        <v>#REF!</v>
      </c>
      <c r="FJ61" s="41" t="e">
        <f t="shared" si="49"/>
        <v>#REF!</v>
      </c>
      <c r="FK61" s="41" t="e">
        <f t="shared" si="49"/>
        <v>#REF!</v>
      </c>
      <c r="FL61" s="41" t="e">
        <f t="shared" si="49"/>
        <v>#REF!</v>
      </c>
      <c r="FM61" s="41" t="e">
        <f t="shared" si="49"/>
        <v>#REF!</v>
      </c>
      <c r="FN61" s="41" t="e">
        <f t="shared" si="49"/>
        <v>#REF!</v>
      </c>
      <c r="FO61" s="41" t="e">
        <f t="shared" si="49"/>
        <v>#REF!</v>
      </c>
      <c r="FP61" s="41" t="e">
        <f t="shared" si="49"/>
        <v>#REF!</v>
      </c>
      <c r="FQ61" s="41" t="e">
        <f t="shared" si="49"/>
        <v>#REF!</v>
      </c>
      <c r="FR61" s="41" t="e">
        <f t="shared" si="49"/>
        <v>#REF!</v>
      </c>
      <c r="FS61" s="41" t="e">
        <f t="shared" si="57"/>
        <v>#REF!</v>
      </c>
      <c r="FT61" s="41" t="e">
        <f t="shared" si="57"/>
        <v>#REF!</v>
      </c>
      <c r="FU61" s="41" t="e">
        <f t="shared" si="57"/>
        <v>#REF!</v>
      </c>
      <c r="FV61" s="41" t="e">
        <f t="shared" si="57"/>
        <v>#REF!</v>
      </c>
      <c r="FW61" s="41" t="e">
        <f t="shared" si="57"/>
        <v>#REF!</v>
      </c>
      <c r="FX61" s="41" t="e">
        <f t="shared" si="57"/>
        <v>#REF!</v>
      </c>
      <c r="FY61" s="41" t="e">
        <f t="shared" si="57"/>
        <v>#REF!</v>
      </c>
      <c r="FZ61" s="41" t="e">
        <f t="shared" si="57"/>
        <v>#REF!</v>
      </c>
      <c r="GA61" s="41" t="e">
        <f t="shared" si="57"/>
        <v>#REF!</v>
      </c>
      <c r="GB61" s="41" t="e">
        <f t="shared" si="57"/>
        <v>#REF!</v>
      </c>
      <c r="GC61" s="41" t="e">
        <f t="shared" si="57"/>
        <v>#REF!</v>
      </c>
      <c r="GD61" s="41" t="e">
        <f t="shared" si="57"/>
        <v>#REF!</v>
      </c>
      <c r="GE61" s="41" t="e">
        <f t="shared" si="57"/>
        <v>#REF!</v>
      </c>
      <c r="GF61" s="41" t="e">
        <f t="shared" si="57"/>
        <v>#REF!</v>
      </c>
      <c r="GG61" s="41" t="e">
        <f t="shared" si="57"/>
        <v>#REF!</v>
      </c>
      <c r="GH61" s="41" t="e">
        <f t="shared" si="57"/>
        <v>#REF!</v>
      </c>
      <c r="GI61" s="41" t="e">
        <f t="shared" si="58"/>
        <v>#REF!</v>
      </c>
      <c r="GJ61" s="41" t="e">
        <f t="shared" si="58"/>
        <v>#REF!</v>
      </c>
      <c r="GK61" s="41" t="e">
        <f t="shared" si="50"/>
        <v>#REF!</v>
      </c>
      <c r="GL61" s="41" t="e">
        <f t="shared" si="50"/>
        <v>#REF!</v>
      </c>
      <c r="GM61" s="41" t="e">
        <f t="shared" si="50"/>
        <v>#REF!</v>
      </c>
      <c r="GN61" s="41" t="e">
        <f t="shared" si="50"/>
        <v>#REF!</v>
      </c>
      <c r="GO61" s="41" t="e">
        <f t="shared" si="50"/>
        <v>#REF!</v>
      </c>
      <c r="GP61" s="41" t="e">
        <f t="shared" si="50"/>
        <v>#REF!</v>
      </c>
      <c r="GQ61" s="41" t="e">
        <f t="shared" si="50"/>
        <v>#REF!</v>
      </c>
      <c r="GR61" s="41" t="e">
        <f t="shared" si="50"/>
        <v>#REF!</v>
      </c>
      <c r="GS61" s="41" t="e">
        <f t="shared" si="50"/>
        <v>#REF!</v>
      </c>
      <c r="GT61" s="41" t="e">
        <f t="shared" si="50"/>
        <v>#REF!</v>
      </c>
      <c r="GU61" s="41" t="e">
        <f t="shared" si="50"/>
        <v>#REF!</v>
      </c>
      <c r="GV61" s="41" t="e">
        <f t="shared" si="50"/>
        <v>#REF!</v>
      </c>
      <c r="GW61" s="41" t="e">
        <f t="shared" si="50"/>
        <v>#REF!</v>
      </c>
      <c r="GX61" s="41" t="e">
        <f t="shared" si="50"/>
        <v>#REF!</v>
      </c>
      <c r="GY61" s="41" t="e">
        <f t="shared" si="59"/>
        <v>#REF!</v>
      </c>
      <c r="GZ61" s="41" t="e">
        <f t="shared" si="59"/>
        <v>#REF!</v>
      </c>
      <c r="HA61" s="41" t="e">
        <f t="shared" si="59"/>
        <v>#REF!</v>
      </c>
      <c r="HB61" s="41" t="e">
        <f t="shared" si="44"/>
        <v>#REF!</v>
      </c>
      <c r="HC61" s="41" t="e">
        <f t="shared" si="44"/>
        <v>#REF!</v>
      </c>
      <c r="HD61" s="41" t="e">
        <f t="shared" si="44"/>
        <v>#REF!</v>
      </c>
      <c r="HE61" s="41" t="e">
        <f t="shared" si="44"/>
        <v>#REF!</v>
      </c>
      <c r="HF61" s="41" t="e">
        <f t="shared" si="44"/>
        <v>#REF!</v>
      </c>
      <c r="HG61" s="41" t="e">
        <f t="shared" si="44"/>
        <v>#REF!</v>
      </c>
      <c r="HH61" s="41" t="e">
        <f t="shared" si="44"/>
        <v>#REF!</v>
      </c>
      <c r="HI61" s="41" t="e">
        <f t="shared" si="44"/>
        <v>#REF!</v>
      </c>
      <c r="HJ61" s="41" t="e">
        <f t="shared" si="44"/>
        <v>#REF!</v>
      </c>
    </row>
    <row r="62" spans="1:218" ht="14.4" x14ac:dyDescent="0.3">
      <c r="A62" s="42">
        <v>59</v>
      </c>
      <c r="B62" s="43" t="e">
        <f>'CMM2 - AUX CALC'!$BH$67</f>
        <v>#REF!</v>
      </c>
      <c r="BI62" s="41" t="e">
        <f>$B62/(_xlfn.SINGLE(PrazoConcessao)*12-BI$3+1)</f>
        <v>#REF!</v>
      </c>
      <c r="BJ62" s="41" t="e">
        <f t="shared" si="61"/>
        <v>#REF!</v>
      </c>
      <c r="BK62" s="41" t="e">
        <f t="shared" si="61"/>
        <v>#REF!</v>
      </c>
      <c r="BL62" s="41" t="e">
        <f t="shared" si="61"/>
        <v>#REF!</v>
      </c>
      <c r="BM62" s="41" t="e">
        <f t="shared" si="61"/>
        <v>#REF!</v>
      </c>
      <c r="BN62" s="41" t="e">
        <f t="shared" si="60"/>
        <v>#REF!</v>
      </c>
      <c r="BO62" s="41" t="e">
        <f t="shared" si="60"/>
        <v>#REF!</v>
      </c>
      <c r="BP62" s="41" t="e">
        <f t="shared" si="52"/>
        <v>#REF!</v>
      </c>
      <c r="BQ62" s="41" t="e">
        <f t="shared" si="52"/>
        <v>#REF!</v>
      </c>
      <c r="BR62" s="41" t="e">
        <f t="shared" si="52"/>
        <v>#REF!</v>
      </c>
      <c r="BS62" s="41" t="e">
        <f t="shared" si="52"/>
        <v>#REF!</v>
      </c>
      <c r="BT62" s="41" t="e">
        <f t="shared" si="52"/>
        <v>#REF!</v>
      </c>
      <c r="BU62" s="41" t="e">
        <f t="shared" si="52"/>
        <v>#REF!</v>
      </c>
      <c r="BV62" s="41" t="e">
        <f t="shared" si="52"/>
        <v>#REF!</v>
      </c>
      <c r="BW62" s="41" t="e">
        <f t="shared" si="52"/>
        <v>#REF!</v>
      </c>
      <c r="BX62" s="41" t="e">
        <f t="shared" si="52"/>
        <v>#REF!</v>
      </c>
      <c r="BY62" s="41" t="e">
        <f t="shared" si="52"/>
        <v>#REF!</v>
      </c>
      <c r="BZ62" s="41" t="e">
        <f t="shared" si="52"/>
        <v>#REF!</v>
      </c>
      <c r="CA62" s="41" t="e">
        <f t="shared" si="52"/>
        <v>#REF!</v>
      </c>
      <c r="CB62" s="41" t="e">
        <f t="shared" si="52"/>
        <v>#REF!</v>
      </c>
      <c r="CC62" s="41" t="e">
        <f t="shared" si="46"/>
        <v>#REF!</v>
      </c>
      <c r="CD62" s="41" t="e">
        <f t="shared" si="46"/>
        <v>#REF!</v>
      </c>
      <c r="CE62" s="41" t="e">
        <f t="shared" si="46"/>
        <v>#REF!</v>
      </c>
      <c r="CF62" s="41" t="e">
        <f t="shared" si="46"/>
        <v>#REF!</v>
      </c>
      <c r="CG62" s="41" t="e">
        <f t="shared" si="46"/>
        <v>#REF!</v>
      </c>
      <c r="CH62" s="41" t="e">
        <f t="shared" si="46"/>
        <v>#REF!</v>
      </c>
      <c r="CI62" s="41" t="e">
        <f t="shared" si="46"/>
        <v>#REF!</v>
      </c>
      <c r="CJ62" s="41" t="e">
        <f t="shared" si="46"/>
        <v>#REF!</v>
      </c>
      <c r="CK62" s="41" t="e">
        <f t="shared" si="46"/>
        <v>#REF!</v>
      </c>
      <c r="CL62" s="41" t="e">
        <f t="shared" si="46"/>
        <v>#REF!</v>
      </c>
      <c r="CM62" s="41" t="e">
        <f t="shared" si="46"/>
        <v>#REF!</v>
      </c>
      <c r="CN62" s="41" t="e">
        <f t="shared" si="46"/>
        <v>#REF!</v>
      </c>
      <c r="CO62" s="41" t="e">
        <f t="shared" si="46"/>
        <v>#REF!</v>
      </c>
      <c r="CP62" s="41" t="e">
        <f t="shared" si="46"/>
        <v>#REF!</v>
      </c>
      <c r="CQ62" s="41" t="e">
        <f t="shared" si="46"/>
        <v>#REF!</v>
      </c>
      <c r="CR62" s="41" t="e">
        <f t="shared" si="46"/>
        <v>#REF!</v>
      </c>
      <c r="CS62" s="41" t="e">
        <f t="shared" si="47"/>
        <v>#REF!</v>
      </c>
      <c r="CT62" s="41" t="e">
        <f t="shared" si="47"/>
        <v>#REF!</v>
      </c>
      <c r="CU62" s="41" t="e">
        <f t="shared" si="47"/>
        <v>#REF!</v>
      </c>
      <c r="CV62" s="41" t="e">
        <f t="shared" si="47"/>
        <v>#REF!</v>
      </c>
      <c r="CW62" s="41" t="e">
        <f t="shared" si="47"/>
        <v>#REF!</v>
      </c>
      <c r="CX62" s="41" t="e">
        <f t="shared" si="47"/>
        <v>#REF!</v>
      </c>
      <c r="CY62" s="41" t="e">
        <f t="shared" si="47"/>
        <v>#REF!</v>
      </c>
      <c r="CZ62" s="41" t="e">
        <f t="shared" si="47"/>
        <v>#REF!</v>
      </c>
      <c r="DA62" s="41" t="e">
        <f t="shared" si="47"/>
        <v>#REF!</v>
      </c>
      <c r="DB62" s="41" t="e">
        <f t="shared" si="47"/>
        <v>#REF!</v>
      </c>
      <c r="DC62" s="41" t="e">
        <f t="shared" si="47"/>
        <v>#REF!</v>
      </c>
      <c r="DD62" s="41" t="e">
        <f t="shared" si="47"/>
        <v>#REF!</v>
      </c>
      <c r="DE62" s="41" t="e">
        <f t="shared" si="47"/>
        <v>#REF!</v>
      </c>
      <c r="DF62" s="41" t="e">
        <f t="shared" si="47"/>
        <v>#REF!</v>
      </c>
      <c r="DG62" s="41" t="e">
        <f t="shared" si="53"/>
        <v>#REF!</v>
      </c>
      <c r="DH62" s="41" t="e">
        <f t="shared" si="53"/>
        <v>#REF!</v>
      </c>
      <c r="DI62" s="41" t="e">
        <f t="shared" si="53"/>
        <v>#REF!</v>
      </c>
      <c r="DJ62" s="41" t="e">
        <f t="shared" si="53"/>
        <v>#REF!</v>
      </c>
      <c r="DK62" s="41" t="e">
        <f t="shared" si="53"/>
        <v>#REF!</v>
      </c>
      <c r="DL62" s="41" t="e">
        <f t="shared" si="53"/>
        <v>#REF!</v>
      </c>
      <c r="DM62" s="41" t="e">
        <f t="shared" si="53"/>
        <v>#REF!</v>
      </c>
      <c r="DN62" s="41" t="e">
        <f t="shared" si="53"/>
        <v>#REF!</v>
      </c>
      <c r="DO62" s="41" t="e">
        <f t="shared" si="53"/>
        <v>#REF!</v>
      </c>
      <c r="DP62" s="41" t="e">
        <f t="shared" si="53"/>
        <v>#REF!</v>
      </c>
      <c r="DQ62" s="41" t="e">
        <f t="shared" si="53"/>
        <v>#REF!</v>
      </c>
      <c r="DR62" s="41" t="e">
        <f t="shared" si="53"/>
        <v>#REF!</v>
      </c>
      <c r="DS62" s="41" t="e">
        <f t="shared" si="53"/>
        <v>#REF!</v>
      </c>
      <c r="DT62" s="41" t="e">
        <f t="shared" si="53"/>
        <v>#REF!</v>
      </c>
      <c r="DU62" s="41" t="e">
        <f t="shared" si="53"/>
        <v>#REF!</v>
      </c>
      <c r="DV62" s="41" t="e">
        <f t="shared" si="53"/>
        <v>#REF!</v>
      </c>
      <c r="DW62" s="41" t="e">
        <f t="shared" si="54"/>
        <v>#REF!</v>
      </c>
      <c r="DX62" s="41" t="e">
        <f t="shared" si="54"/>
        <v>#REF!</v>
      </c>
      <c r="DY62" s="41" t="e">
        <f t="shared" si="48"/>
        <v>#REF!</v>
      </c>
      <c r="DZ62" s="41" t="e">
        <f t="shared" si="48"/>
        <v>#REF!</v>
      </c>
      <c r="EA62" s="41" t="e">
        <f t="shared" si="48"/>
        <v>#REF!</v>
      </c>
      <c r="EB62" s="41" t="e">
        <f t="shared" si="48"/>
        <v>#REF!</v>
      </c>
      <c r="EC62" s="41" t="e">
        <f t="shared" si="48"/>
        <v>#REF!</v>
      </c>
      <c r="ED62" s="41" t="e">
        <f t="shared" si="48"/>
        <v>#REF!</v>
      </c>
      <c r="EE62" s="41" t="e">
        <f t="shared" si="48"/>
        <v>#REF!</v>
      </c>
      <c r="EF62" s="41" t="e">
        <f t="shared" si="48"/>
        <v>#REF!</v>
      </c>
      <c r="EG62" s="41" t="e">
        <f t="shared" si="48"/>
        <v>#REF!</v>
      </c>
      <c r="EH62" s="41" t="e">
        <f t="shared" si="48"/>
        <v>#REF!</v>
      </c>
      <c r="EI62" s="41" t="e">
        <f t="shared" si="48"/>
        <v>#REF!</v>
      </c>
      <c r="EJ62" s="41" t="e">
        <f t="shared" si="48"/>
        <v>#REF!</v>
      </c>
      <c r="EK62" s="41" t="e">
        <f t="shared" si="48"/>
        <v>#REF!</v>
      </c>
      <c r="EL62" s="41" t="e">
        <f t="shared" si="48"/>
        <v>#REF!</v>
      </c>
      <c r="EM62" s="41" t="e">
        <f t="shared" si="55"/>
        <v>#REF!</v>
      </c>
      <c r="EN62" s="41" t="e">
        <f t="shared" si="55"/>
        <v>#REF!</v>
      </c>
      <c r="EO62" s="41" t="e">
        <f t="shared" si="55"/>
        <v>#REF!</v>
      </c>
      <c r="EP62" s="41" t="e">
        <f t="shared" si="55"/>
        <v>#REF!</v>
      </c>
      <c r="EQ62" s="41" t="e">
        <f t="shared" si="55"/>
        <v>#REF!</v>
      </c>
      <c r="ER62" s="41" t="e">
        <f t="shared" si="55"/>
        <v>#REF!</v>
      </c>
      <c r="ES62" s="41" t="e">
        <f t="shared" si="55"/>
        <v>#REF!</v>
      </c>
      <c r="ET62" s="41" t="e">
        <f t="shared" si="55"/>
        <v>#REF!</v>
      </c>
      <c r="EU62" s="41" t="e">
        <f t="shared" si="55"/>
        <v>#REF!</v>
      </c>
      <c r="EV62" s="41" t="e">
        <f t="shared" si="55"/>
        <v>#REF!</v>
      </c>
      <c r="EW62" s="41" t="e">
        <f t="shared" si="55"/>
        <v>#REF!</v>
      </c>
      <c r="EX62" s="41" t="e">
        <f t="shared" si="55"/>
        <v>#REF!</v>
      </c>
      <c r="EY62" s="41" t="e">
        <f t="shared" si="55"/>
        <v>#REF!</v>
      </c>
      <c r="EZ62" s="41" t="e">
        <f t="shared" si="55"/>
        <v>#REF!</v>
      </c>
      <c r="FA62" s="41" t="e">
        <f t="shared" si="55"/>
        <v>#REF!</v>
      </c>
      <c r="FB62" s="41" t="e">
        <f t="shared" si="55"/>
        <v>#REF!</v>
      </c>
      <c r="FC62" s="41" t="e">
        <f t="shared" si="56"/>
        <v>#REF!</v>
      </c>
      <c r="FD62" s="41" t="e">
        <f t="shared" si="56"/>
        <v>#REF!</v>
      </c>
      <c r="FE62" s="41" t="e">
        <f t="shared" si="49"/>
        <v>#REF!</v>
      </c>
      <c r="FF62" s="41" t="e">
        <f t="shared" si="49"/>
        <v>#REF!</v>
      </c>
      <c r="FG62" s="41" t="e">
        <f t="shared" si="49"/>
        <v>#REF!</v>
      </c>
      <c r="FH62" s="41" t="e">
        <f t="shared" si="49"/>
        <v>#REF!</v>
      </c>
      <c r="FI62" s="41" t="e">
        <f t="shared" si="49"/>
        <v>#REF!</v>
      </c>
      <c r="FJ62" s="41" t="e">
        <f t="shared" si="49"/>
        <v>#REF!</v>
      </c>
      <c r="FK62" s="41" t="e">
        <f t="shared" si="49"/>
        <v>#REF!</v>
      </c>
      <c r="FL62" s="41" t="e">
        <f t="shared" si="49"/>
        <v>#REF!</v>
      </c>
      <c r="FM62" s="41" t="e">
        <f t="shared" si="49"/>
        <v>#REF!</v>
      </c>
      <c r="FN62" s="41" t="e">
        <f t="shared" si="49"/>
        <v>#REF!</v>
      </c>
      <c r="FO62" s="41" t="e">
        <f t="shared" si="49"/>
        <v>#REF!</v>
      </c>
      <c r="FP62" s="41" t="e">
        <f t="shared" si="49"/>
        <v>#REF!</v>
      </c>
      <c r="FQ62" s="41" t="e">
        <f t="shared" si="49"/>
        <v>#REF!</v>
      </c>
      <c r="FR62" s="41" t="e">
        <f t="shared" si="49"/>
        <v>#REF!</v>
      </c>
      <c r="FS62" s="41" t="e">
        <f t="shared" si="57"/>
        <v>#REF!</v>
      </c>
      <c r="FT62" s="41" t="e">
        <f t="shared" si="57"/>
        <v>#REF!</v>
      </c>
      <c r="FU62" s="41" t="e">
        <f t="shared" si="57"/>
        <v>#REF!</v>
      </c>
      <c r="FV62" s="41" t="e">
        <f t="shared" si="57"/>
        <v>#REF!</v>
      </c>
      <c r="FW62" s="41" t="e">
        <f t="shared" si="57"/>
        <v>#REF!</v>
      </c>
      <c r="FX62" s="41" t="e">
        <f t="shared" si="57"/>
        <v>#REF!</v>
      </c>
      <c r="FY62" s="41" t="e">
        <f t="shared" si="57"/>
        <v>#REF!</v>
      </c>
      <c r="FZ62" s="41" t="e">
        <f t="shared" si="57"/>
        <v>#REF!</v>
      </c>
      <c r="GA62" s="41" t="e">
        <f t="shared" si="57"/>
        <v>#REF!</v>
      </c>
      <c r="GB62" s="41" t="e">
        <f t="shared" si="57"/>
        <v>#REF!</v>
      </c>
      <c r="GC62" s="41" t="e">
        <f t="shared" si="57"/>
        <v>#REF!</v>
      </c>
      <c r="GD62" s="41" t="e">
        <f t="shared" si="57"/>
        <v>#REF!</v>
      </c>
      <c r="GE62" s="41" t="e">
        <f t="shared" si="57"/>
        <v>#REF!</v>
      </c>
      <c r="GF62" s="41" t="e">
        <f t="shared" si="57"/>
        <v>#REF!</v>
      </c>
      <c r="GG62" s="41" t="e">
        <f t="shared" si="57"/>
        <v>#REF!</v>
      </c>
      <c r="GH62" s="41" t="e">
        <f t="shared" si="57"/>
        <v>#REF!</v>
      </c>
      <c r="GI62" s="41" t="e">
        <f t="shared" si="58"/>
        <v>#REF!</v>
      </c>
      <c r="GJ62" s="41" t="e">
        <f t="shared" si="58"/>
        <v>#REF!</v>
      </c>
      <c r="GK62" s="41" t="e">
        <f t="shared" si="50"/>
        <v>#REF!</v>
      </c>
      <c r="GL62" s="41" t="e">
        <f t="shared" si="50"/>
        <v>#REF!</v>
      </c>
      <c r="GM62" s="41" t="e">
        <f t="shared" si="50"/>
        <v>#REF!</v>
      </c>
      <c r="GN62" s="41" t="e">
        <f t="shared" si="50"/>
        <v>#REF!</v>
      </c>
      <c r="GO62" s="41" t="e">
        <f t="shared" si="50"/>
        <v>#REF!</v>
      </c>
      <c r="GP62" s="41" t="e">
        <f t="shared" si="50"/>
        <v>#REF!</v>
      </c>
      <c r="GQ62" s="41" t="e">
        <f t="shared" si="50"/>
        <v>#REF!</v>
      </c>
      <c r="GR62" s="41" t="e">
        <f t="shared" si="50"/>
        <v>#REF!</v>
      </c>
      <c r="GS62" s="41" t="e">
        <f t="shared" si="50"/>
        <v>#REF!</v>
      </c>
      <c r="GT62" s="41" t="e">
        <f t="shared" si="50"/>
        <v>#REF!</v>
      </c>
      <c r="GU62" s="41" t="e">
        <f t="shared" si="50"/>
        <v>#REF!</v>
      </c>
      <c r="GV62" s="41" t="e">
        <f t="shared" si="50"/>
        <v>#REF!</v>
      </c>
      <c r="GW62" s="41" t="e">
        <f t="shared" si="50"/>
        <v>#REF!</v>
      </c>
      <c r="GX62" s="41" t="e">
        <f t="shared" si="50"/>
        <v>#REF!</v>
      </c>
      <c r="GY62" s="41" t="e">
        <f t="shared" si="59"/>
        <v>#REF!</v>
      </c>
      <c r="GZ62" s="41" t="e">
        <f t="shared" si="59"/>
        <v>#REF!</v>
      </c>
      <c r="HA62" s="41" t="e">
        <f t="shared" si="59"/>
        <v>#REF!</v>
      </c>
      <c r="HB62" s="41" t="e">
        <f t="shared" si="44"/>
        <v>#REF!</v>
      </c>
      <c r="HC62" s="41" t="e">
        <f t="shared" si="44"/>
        <v>#REF!</v>
      </c>
      <c r="HD62" s="41" t="e">
        <f t="shared" si="44"/>
        <v>#REF!</v>
      </c>
      <c r="HE62" s="41" t="e">
        <f t="shared" si="44"/>
        <v>#REF!</v>
      </c>
      <c r="HF62" s="41" t="e">
        <f t="shared" si="44"/>
        <v>#REF!</v>
      </c>
      <c r="HG62" s="41" t="e">
        <f t="shared" si="44"/>
        <v>#REF!</v>
      </c>
      <c r="HH62" s="41" t="e">
        <f t="shared" si="44"/>
        <v>#REF!</v>
      </c>
      <c r="HI62" s="41" t="e">
        <f t="shared" si="44"/>
        <v>#REF!</v>
      </c>
      <c r="HJ62" s="41" t="e">
        <f t="shared" si="44"/>
        <v>#REF!</v>
      </c>
    </row>
    <row r="63" spans="1:218" ht="14.4" x14ac:dyDescent="0.3">
      <c r="A63" s="42">
        <v>60</v>
      </c>
      <c r="B63" s="43" t="e">
        <f>'CMM2 - AUX CALC'!$BI$67</f>
        <v>#REF!</v>
      </c>
      <c r="BJ63" s="41" t="e">
        <f>$B63/(_xlfn.SINGLE(PrazoConcessao)*12-BJ$3+1)</f>
        <v>#REF!</v>
      </c>
      <c r="BK63" s="41" t="e">
        <f t="shared" si="61"/>
        <v>#REF!</v>
      </c>
      <c r="BL63" s="41" t="e">
        <f t="shared" si="61"/>
        <v>#REF!</v>
      </c>
      <c r="BM63" s="41" t="e">
        <f t="shared" si="61"/>
        <v>#REF!</v>
      </c>
      <c r="BN63" s="41" t="e">
        <f t="shared" si="60"/>
        <v>#REF!</v>
      </c>
      <c r="BO63" s="41" t="e">
        <f t="shared" si="60"/>
        <v>#REF!</v>
      </c>
      <c r="BP63" s="41" t="e">
        <f t="shared" si="52"/>
        <v>#REF!</v>
      </c>
      <c r="BQ63" s="41" t="e">
        <f t="shared" si="52"/>
        <v>#REF!</v>
      </c>
      <c r="BR63" s="41" t="e">
        <f t="shared" si="52"/>
        <v>#REF!</v>
      </c>
      <c r="BS63" s="41" t="e">
        <f t="shared" si="52"/>
        <v>#REF!</v>
      </c>
      <c r="BT63" s="41" t="e">
        <f t="shared" si="52"/>
        <v>#REF!</v>
      </c>
      <c r="BU63" s="41" t="e">
        <f t="shared" si="52"/>
        <v>#REF!</v>
      </c>
      <c r="BV63" s="41" t="e">
        <f t="shared" si="52"/>
        <v>#REF!</v>
      </c>
      <c r="BW63" s="41" t="e">
        <f t="shared" si="52"/>
        <v>#REF!</v>
      </c>
      <c r="BX63" s="41" t="e">
        <f t="shared" si="52"/>
        <v>#REF!</v>
      </c>
      <c r="BY63" s="41" t="e">
        <f t="shared" si="52"/>
        <v>#REF!</v>
      </c>
      <c r="BZ63" s="41" t="e">
        <f t="shared" si="52"/>
        <v>#REF!</v>
      </c>
      <c r="CA63" s="41" t="e">
        <f t="shared" si="52"/>
        <v>#REF!</v>
      </c>
      <c r="CB63" s="41" t="e">
        <f t="shared" si="52"/>
        <v>#REF!</v>
      </c>
      <c r="CC63" s="41" t="e">
        <f t="shared" si="46"/>
        <v>#REF!</v>
      </c>
      <c r="CD63" s="41" t="e">
        <f t="shared" si="46"/>
        <v>#REF!</v>
      </c>
      <c r="CE63" s="41" t="e">
        <f t="shared" si="46"/>
        <v>#REF!</v>
      </c>
      <c r="CF63" s="41" t="e">
        <f t="shared" si="46"/>
        <v>#REF!</v>
      </c>
      <c r="CG63" s="41" t="e">
        <f t="shared" si="46"/>
        <v>#REF!</v>
      </c>
      <c r="CH63" s="41" t="e">
        <f t="shared" si="46"/>
        <v>#REF!</v>
      </c>
      <c r="CI63" s="41" t="e">
        <f t="shared" si="46"/>
        <v>#REF!</v>
      </c>
      <c r="CJ63" s="41" t="e">
        <f t="shared" si="46"/>
        <v>#REF!</v>
      </c>
      <c r="CK63" s="41" t="e">
        <f t="shared" si="46"/>
        <v>#REF!</v>
      </c>
      <c r="CL63" s="41" t="e">
        <f t="shared" si="46"/>
        <v>#REF!</v>
      </c>
      <c r="CM63" s="41" t="e">
        <f t="shared" si="46"/>
        <v>#REF!</v>
      </c>
      <c r="CN63" s="41" t="e">
        <f t="shared" si="46"/>
        <v>#REF!</v>
      </c>
      <c r="CO63" s="41" t="e">
        <f t="shared" si="46"/>
        <v>#REF!</v>
      </c>
      <c r="CP63" s="41" t="e">
        <f t="shared" si="46"/>
        <v>#REF!</v>
      </c>
      <c r="CQ63" s="41" t="e">
        <f t="shared" si="46"/>
        <v>#REF!</v>
      </c>
      <c r="CR63" s="41" t="e">
        <f t="shared" si="46"/>
        <v>#REF!</v>
      </c>
      <c r="CS63" s="41" t="e">
        <f t="shared" si="47"/>
        <v>#REF!</v>
      </c>
      <c r="CT63" s="41" t="e">
        <f t="shared" si="47"/>
        <v>#REF!</v>
      </c>
      <c r="CU63" s="41" t="e">
        <f t="shared" si="47"/>
        <v>#REF!</v>
      </c>
      <c r="CV63" s="41" t="e">
        <f t="shared" si="47"/>
        <v>#REF!</v>
      </c>
      <c r="CW63" s="41" t="e">
        <f t="shared" si="47"/>
        <v>#REF!</v>
      </c>
      <c r="CX63" s="41" t="e">
        <f t="shared" si="47"/>
        <v>#REF!</v>
      </c>
      <c r="CY63" s="41" t="e">
        <f t="shared" si="47"/>
        <v>#REF!</v>
      </c>
      <c r="CZ63" s="41" t="e">
        <f t="shared" si="47"/>
        <v>#REF!</v>
      </c>
      <c r="DA63" s="41" t="e">
        <f t="shared" si="47"/>
        <v>#REF!</v>
      </c>
      <c r="DB63" s="41" t="e">
        <f t="shared" si="47"/>
        <v>#REF!</v>
      </c>
      <c r="DC63" s="41" t="e">
        <f t="shared" si="47"/>
        <v>#REF!</v>
      </c>
      <c r="DD63" s="41" t="e">
        <f t="shared" si="47"/>
        <v>#REF!</v>
      </c>
      <c r="DE63" s="41" t="e">
        <f t="shared" si="47"/>
        <v>#REF!</v>
      </c>
      <c r="DF63" s="41" t="e">
        <f t="shared" si="47"/>
        <v>#REF!</v>
      </c>
      <c r="DG63" s="41" t="e">
        <f t="shared" si="53"/>
        <v>#REF!</v>
      </c>
      <c r="DH63" s="41" t="e">
        <f t="shared" si="53"/>
        <v>#REF!</v>
      </c>
      <c r="DI63" s="41" t="e">
        <f t="shared" si="53"/>
        <v>#REF!</v>
      </c>
      <c r="DJ63" s="41" t="e">
        <f t="shared" si="53"/>
        <v>#REF!</v>
      </c>
      <c r="DK63" s="41" t="e">
        <f t="shared" si="53"/>
        <v>#REF!</v>
      </c>
      <c r="DL63" s="41" t="e">
        <f t="shared" si="53"/>
        <v>#REF!</v>
      </c>
      <c r="DM63" s="41" t="e">
        <f t="shared" si="53"/>
        <v>#REF!</v>
      </c>
      <c r="DN63" s="41" t="e">
        <f t="shared" si="53"/>
        <v>#REF!</v>
      </c>
      <c r="DO63" s="41" t="e">
        <f t="shared" si="53"/>
        <v>#REF!</v>
      </c>
      <c r="DP63" s="41" t="e">
        <f t="shared" si="53"/>
        <v>#REF!</v>
      </c>
      <c r="DQ63" s="41" t="e">
        <f t="shared" si="53"/>
        <v>#REF!</v>
      </c>
      <c r="DR63" s="41" t="e">
        <f t="shared" si="53"/>
        <v>#REF!</v>
      </c>
      <c r="DS63" s="41" t="e">
        <f t="shared" si="53"/>
        <v>#REF!</v>
      </c>
      <c r="DT63" s="41" t="e">
        <f t="shared" si="53"/>
        <v>#REF!</v>
      </c>
      <c r="DU63" s="41" t="e">
        <f t="shared" si="53"/>
        <v>#REF!</v>
      </c>
      <c r="DV63" s="41" t="e">
        <f t="shared" si="53"/>
        <v>#REF!</v>
      </c>
      <c r="DW63" s="41" t="e">
        <f t="shared" si="54"/>
        <v>#REF!</v>
      </c>
      <c r="DX63" s="41" t="e">
        <f t="shared" si="54"/>
        <v>#REF!</v>
      </c>
      <c r="DY63" s="41" t="e">
        <f t="shared" si="48"/>
        <v>#REF!</v>
      </c>
      <c r="DZ63" s="41" t="e">
        <f t="shared" si="48"/>
        <v>#REF!</v>
      </c>
      <c r="EA63" s="41" t="e">
        <f t="shared" si="48"/>
        <v>#REF!</v>
      </c>
      <c r="EB63" s="41" t="e">
        <f t="shared" si="48"/>
        <v>#REF!</v>
      </c>
      <c r="EC63" s="41" t="e">
        <f t="shared" si="48"/>
        <v>#REF!</v>
      </c>
      <c r="ED63" s="41" t="e">
        <f t="shared" si="48"/>
        <v>#REF!</v>
      </c>
      <c r="EE63" s="41" t="e">
        <f t="shared" si="48"/>
        <v>#REF!</v>
      </c>
      <c r="EF63" s="41" t="e">
        <f t="shared" si="48"/>
        <v>#REF!</v>
      </c>
      <c r="EG63" s="41" t="e">
        <f t="shared" si="48"/>
        <v>#REF!</v>
      </c>
      <c r="EH63" s="41" t="e">
        <f t="shared" si="48"/>
        <v>#REF!</v>
      </c>
      <c r="EI63" s="41" t="e">
        <f t="shared" si="48"/>
        <v>#REF!</v>
      </c>
      <c r="EJ63" s="41" t="e">
        <f t="shared" si="48"/>
        <v>#REF!</v>
      </c>
      <c r="EK63" s="41" t="e">
        <f t="shared" si="48"/>
        <v>#REF!</v>
      </c>
      <c r="EL63" s="41" t="e">
        <f t="shared" si="48"/>
        <v>#REF!</v>
      </c>
      <c r="EM63" s="41" t="e">
        <f t="shared" si="55"/>
        <v>#REF!</v>
      </c>
      <c r="EN63" s="41" t="e">
        <f t="shared" si="55"/>
        <v>#REF!</v>
      </c>
      <c r="EO63" s="41" t="e">
        <f t="shared" si="55"/>
        <v>#REF!</v>
      </c>
      <c r="EP63" s="41" t="e">
        <f t="shared" si="55"/>
        <v>#REF!</v>
      </c>
      <c r="EQ63" s="41" t="e">
        <f t="shared" si="55"/>
        <v>#REF!</v>
      </c>
      <c r="ER63" s="41" t="e">
        <f t="shared" si="55"/>
        <v>#REF!</v>
      </c>
      <c r="ES63" s="41" t="e">
        <f t="shared" si="55"/>
        <v>#REF!</v>
      </c>
      <c r="ET63" s="41" t="e">
        <f t="shared" si="55"/>
        <v>#REF!</v>
      </c>
      <c r="EU63" s="41" t="e">
        <f t="shared" si="55"/>
        <v>#REF!</v>
      </c>
      <c r="EV63" s="41" t="e">
        <f t="shared" si="55"/>
        <v>#REF!</v>
      </c>
      <c r="EW63" s="41" t="e">
        <f t="shared" si="55"/>
        <v>#REF!</v>
      </c>
      <c r="EX63" s="41" t="e">
        <f t="shared" si="55"/>
        <v>#REF!</v>
      </c>
      <c r="EY63" s="41" t="e">
        <f t="shared" si="55"/>
        <v>#REF!</v>
      </c>
      <c r="EZ63" s="41" t="e">
        <f t="shared" si="55"/>
        <v>#REF!</v>
      </c>
      <c r="FA63" s="41" t="e">
        <f t="shared" si="55"/>
        <v>#REF!</v>
      </c>
      <c r="FB63" s="41" t="e">
        <f t="shared" si="55"/>
        <v>#REF!</v>
      </c>
      <c r="FC63" s="41" t="e">
        <f t="shared" si="56"/>
        <v>#REF!</v>
      </c>
      <c r="FD63" s="41" t="e">
        <f t="shared" si="56"/>
        <v>#REF!</v>
      </c>
      <c r="FE63" s="41" t="e">
        <f t="shared" si="49"/>
        <v>#REF!</v>
      </c>
      <c r="FF63" s="41" t="e">
        <f t="shared" si="49"/>
        <v>#REF!</v>
      </c>
      <c r="FG63" s="41" t="e">
        <f t="shared" si="49"/>
        <v>#REF!</v>
      </c>
      <c r="FH63" s="41" t="e">
        <f t="shared" si="49"/>
        <v>#REF!</v>
      </c>
      <c r="FI63" s="41" t="e">
        <f t="shared" si="49"/>
        <v>#REF!</v>
      </c>
      <c r="FJ63" s="41" t="e">
        <f t="shared" si="49"/>
        <v>#REF!</v>
      </c>
      <c r="FK63" s="41" t="e">
        <f t="shared" si="49"/>
        <v>#REF!</v>
      </c>
      <c r="FL63" s="41" t="e">
        <f t="shared" si="49"/>
        <v>#REF!</v>
      </c>
      <c r="FM63" s="41" t="e">
        <f t="shared" si="49"/>
        <v>#REF!</v>
      </c>
      <c r="FN63" s="41" t="e">
        <f t="shared" si="49"/>
        <v>#REF!</v>
      </c>
      <c r="FO63" s="41" t="e">
        <f t="shared" si="49"/>
        <v>#REF!</v>
      </c>
      <c r="FP63" s="41" t="e">
        <f t="shared" si="49"/>
        <v>#REF!</v>
      </c>
      <c r="FQ63" s="41" t="e">
        <f t="shared" si="49"/>
        <v>#REF!</v>
      </c>
      <c r="FR63" s="41" t="e">
        <f t="shared" si="49"/>
        <v>#REF!</v>
      </c>
      <c r="FS63" s="41" t="e">
        <f t="shared" si="57"/>
        <v>#REF!</v>
      </c>
      <c r="FT63" s="41" t="e">
        <f t="shared" si="57"/>
        <v>#REF!</v>
      </c>
      <c r="FU63" s="41" t="e">
        <f t="shared" si="57"/>
        <v>#REF!</v>
      </c>
      <c r="FV63" s="41" t="e">
        <f t="shared" si="57"/>
        <v>#REF!</v>
      </c>
      <c r="FW63" s="41" t="e">
        <f t="shared" si="57"/>
        <v>#REF!</v>
      </c>
      <c r="FX63" s="41" t="e">
        <f t="shared" si="57"/>
        <v>#REF!</v>
      </c>
      <c r="FY63" s="41" t="e">
        <f t="shared" si="57"/>
        <v>#REF!</v>
      </c>
      <c r="FZ63" s="41" t="e">
        <f t="shared" si="57"/>
        <v>#REF!</v>
      </c>
      <c r="GA63" s="41" t="e">
        <f t="shared" si="57"/>
        <v>#REF!</v>
      </c>
      <c r="GB63" s="41" t="e">
        <f t="shared" si="57"/>
        <v>#REF!</v>
      </c>
      <c r="GC63" s="41" t="e">
        <f t="shared" si="57"/>
        <v>#REF!</v>
      </c>
      <c r="GD63" s="41" t="e">
        <f t="shared" si="57"/>
        <v>#REF!</v>
      </c>
      <c r="GE63" s="41" t="e">
        <f t="shared" si="57"/>
        <v>#REF!</v>
      </c>
      <c r="GF63" s="41" t="e">
        <f t="shared" si="57"/>
        <v>#REF!</v>
      </c>
      <c r="GG63" s="41" t="e">
        <f t="shared" si="57"/>
        <v>#REF!</v>
      </c>
      <c r="GH63" s="41" t="e">
        <f t="shared" si="57"/>
        <v>#REF!</v>
      </c>
      <c r="GI63" s="41" t="e">
        <f t="shared" si="58"/>
        <v>#REF!</v>
      </c>
      <c r="GJ63" s="41" t="e">
        <f t="shared" si="58"/>
        <v>#REF!</v>
      </c>
      <c r="GK63" s="41" t="e">
        <f t="shared" si="50"/>
        <v>#REF!</v>
      </c>
      <c r="GL63" s="41" t="e">
        <f t="shared" si="50"/>
        <v>#REF!</v>
      </c>
      <c r="GM63" s="41" t="e">
        <f t="shared" si="50"/>
        <v>#REF!</v>
      </c>
      <c r="GN63" s="41" t="e">
        <f t="shared" si="50"/>
        <v>#REF!</v>
      </c>
      <c r="GO63" s="41" t="e">
        <f t="shared" si="50"/>
        <v>#REF!</v>
      </c>
      <c r="GP63" s="41" t="e">
        <f t="shared" si="50"/>
        <v>#REF!</v>
      </c>
      <c r="GQ63" s="41" t="e">
        <f t="shared" si="50"/>
        <v>#REF!</v>
      </c>
      <c r="GR63" s="41" t="e">
        <f t="shared" si="50"/>
        <v>#REF!</v>
      </c>
      <c r="GS63" s="41" t="e">
        <f t="shared" si="50"/>
        <v>#REF!</v>
      </c>
      <c r="GT63" s="41" t="e">
        <f t="shared" si="50"/>
        <v>#REF!</v>
      </c>
      <c r="GU63" s="41" t="e">
        <f t="shared" si="50"/>
        <v>#REF!</v>
      </c>
      <c r="GV63" s="41" t="e">
        <f t="shared" si="50"/>
        <v>#REF!</v>
      </c>
      <c r="GW63" s="41" t="e">
        <f t="shared" si="50"/>
        <v>#REF!</v>
      </c>
      <c r="GX63" s="41" t="e">
        <f t="shared" si="50"/>
        <v>#REF!</v>
      </c>
      <c r="GY63" s="41" t="e">
        <f t="shared" si="59"/>
        <v>#REF!</v>
      </c>
      <c r="GZ63" s="41" t="e">
        <f t="shared" si="59"/>
        <v>#REF!</v>
      </c>
      <c r="HA63" s="41" t="e">
        <f t="shared" si="59"/>
        <v>#REF!</v>
      </c>
      <c r="HB63" s="41" t="e">
        <f t="shared" si="44"/>
        <v>#REF!</v>
      </c>
      <c r="HC63" s="41" t="e">
        <f t="shared" si="44"/>
        <v>#REF!</v>
      </c>
      <c r="HD63" s="41" t="e">
        <f t="shared" si="44"/>
        <v>#REF!</v>
      </c>
      <c r="HE63" s="41" t="e">
        <f t="shared" ref="HE63:HJ105" si="62">HD63</f>
        <v>#REF!</v>
      </c>
      <c r="HF63" s="41" t="e">
        <f t="shared" si="62"/>
        <v>#REF!</v>
      </c>
      <c r="HG63" s="41" t="e">
        <f t="shared" si="62"/>
        <v>#REF!</v>
      </c>
      <c r="HH63" s="41" t="e">
        <f t="shared" si="62"/>
        <v>#REF!</v>
      </c>
      <c r="HI63" s="41" t="e">
        <f t="shared" si="62"/>
        <v>#REF!</v>
      </c>
      <c r="HJ63" s="41" t="e">
        <f t="shared" si="62"/>
        <v>#REF!</v>
      </c>
    </row>
    <row r="64" spans="1:218" ht="14.4" x14ac:dyDescent="0.3">
      <c r="A64" s="42">
        <v>61</v>
      </c>
      <c r="B64" s="43" t="e">
        <f>'CMM2 - AUX CALC'!$BJ$67</f>
        <v>#REF!</v>
      </c>
      <c r="BK64" s="41" t="e">
        <f>$B64/(_xlfn.SINGLE(PrazoConcessao)*12-BK$3+1)</f>
        <v>#REF!</v>
      </c>
      <c r="BL64" s="41" t="e">
        <f t="shared" si="61"/>
        <v>#REF!</v>
      </c>
      <c r="BM64" s="41" t="e">
        <f t="shared" si="61"/>
        <v>#REF!</v>
      </c>
      <c r="BN64" s="41" t="e">
        <f t="shared" si="60"/>
        <v>#REF!</v>
      </c>
      <c r="BO64" s="41" t="e">
        <f t="shared" si="60"/>
        <v>#REF!</v>
      </c>
      <c r="BP64" s="41" t="e">
        <f t="shared" si="52"/>
        <v>#REF!</v>
      </c>
      <c r="BQ64" s="41" t="e">
        <f t="shared" si="52"/>
        <v>#REF!</v>
      </c>
      <c r="BR64" s="41" t="e">
        <f t="shared" si="52"/>
        <v>#REF!</v>
      </c>
      <c r="BS64" s="41" t="e">
        <f t="shared" si="52"/>
        <v>#REF!</v>
      </c>
      <c r="BT64" s="41" t="e">
        <f t="shared" si="52"/>
        <v>#REF!</v>
      </c>
      <c r="BU64" s="41" t="e">
        <f t="shared" si="52"/>
        <v>#REF!</v>
      </c>
      <c r="BV64" s="41" t="e">
        <f t="shared" si="52"/>
        <v>#REF!</v>
      </c>
      <c r="BW64" s="41" t="e">
        <f t="shared" si="52"/>
        <v>#REF!</v>
      </c>
      <c r="BX64" s="41" t="e">
        <f t="shared" si="52"/>
        <v>#REF!</v>
      </c>
      <c r="BY64" s="41" t="e">
        <f t="shared" si="52"/>
        <v>#REF!</v>
      </c>
      <c r="BZ64" s="41" t="e">
        <f t="shared" si="52"/>
        <v>#REF!</v>
      </c>
      <c r="CA64" s="41" t="e">
        <f t="shared" si="52"/>
        <v>#REF!</v>
      </c>
      <c r="CB64" s="41" t="e">
        <f t="shared" si="52"/>
        <v>#REF!</v>
      </c>
      <c r="CC64" s="41" t="e">
        <f t="shared" si="46"/>
        <v>#REF!</v>
      </c>
      <c r="CD64" s="41" t="e">
        <f t="shared" si="46"/>
        <v>#REF!</v>
      </c>
      <c r="CE64" s="41" t="e">
        <f t="shared" si="46"/>
        <v>#REF!</v>
      </c>
      <c r="CF64" s="41" t="e">
        <f t="shared" si="46"/>
        <v>#REF!</v>
      </c>
      <c r="CG64" s="41" t="e">
        <f t="shared" si="46"/>
        <v>#REF!</v>
      </c>
      <c r="CH64" s="41" t="e">
        <f t="shared" si="46"/>
        <v>#REF!</v>
      </c>
      <c r="CI64" s="41" t="e">
        <f t="shared" si="46"/>
        <v>#REF!</v>
      </c>
      <c r="CJ64" s="41" t="e">
        <f t="shared" si="46"/>
        <v>#REF!</v>
      </c>
      <c r="CK64" s="41" t="e">
        <f t="shared" si="46"/>
        <v>#REF!</v>
      </c>
      <c r="CL64" s="41" t="e">
        <f t="shared" si="46"/>
        <v>#REF!</v>
      </c>
      <c r="CM64" s="41" t="e">
        <f t="shared" si="46"/>
        <v>#REF!</v>
      </c>
      <c r="CN64" s="41" t="e">
        <f t="shared" si="46"/>
        <v>#REF!</v>
      </c>
      <c r="CO64" s="41" t="e">
        <f t="shared" si="46"/>
        <v>#REF!</v>
      </c>
      <c r="CP64" s="41" t="e">
        <f t="shared" si="46"/>
        <v>#REF!</v>
      </c>
      <c r="CQ64" s="41" t="e">
        <f t="shared" si="46"/>
        <v>#REF!</v>
      </c>
      <c r="CR64" s="41" t="e">
        <f t="shared" si="46"/>
        <v>#REF!</v>
      </c>
      <c r="CS64" s="41" t="e">
        <f t="shared" si="47"/>
        <v>#REF!</v>
      </c>
      <c r="CT64" s="41" t="e">
        <f t="shared" si="47"/>
        <v>#REF!</v>
      </c>
      <c r="CU64" s="41" t="e">
        <f t="shared" si="47"/>
        <v>#REF!</v>
      </c>
      <c r="CV64" s="41" t="e">
        <f t="shared" si="47"/>
        <v>#REF!</v>
      </c>
      <c r="CW64" s="41" t="e">
        <f t="shared" si="47"/>
        <v>#REF!</v>
      </c>
      <c r="CX64" s="41" t="e">
        <f t="shared" si="47"/>
        <v>#REF!</v>
      </c>
      <c r="CY64" s="41" t="e">
        <f t="shared" si="47"/>
        <v>#REF!</v>
      </c>
      <c r="CZ64" s="41" t="e">
        <f t="shared" si="47"/>
        <v>#REF!</v>
      </c>
      <c r="DA64" s="41" t="e">
        <f t="shared" si="47"/>
        <v>#REF!</v>
      </c>
      <c r="DB64" s="41" t="e">
        <f t="shared" si="47"/>
        <v>#REF!</v>
      </c>
      <c r="DC64" s="41" t="e">
        <f t="shared" si="47"/>
        <v>#REF!</v>
      </c>
      <c r="DD64" s="41" t="e">
        <f t="shared" si="47"/>
        <v>#REF!</v>
      </c>
      <c r="DE64" s="41" t="e">
        <f t="shared" si="47"/>
        <v>#REF!</v>
      </c>
      <c r="DF64" s="41" t="e">
        <f t="shared" si="47"/>
        <v>#REF!</v>
      </c>
      <c r="DG64" s="41" t="e">
        <f t="shared" si="53"/>
        <v>#REF!</v>
      </c>
      <c r="DH64" s="41" t="e">
        <f t="shared" si="53"/>
        <v>#REF!</v>
      </c>
      <c r="DI64" s="41" t="e">
        <f t="shared" si="53"/>
        <v>#REF!</v>
      </c>
      <c r="DJ64" s="41" t="e">
        <f t="shared" si="53"/>
        <v>#REF!</v>
      </c>
      <c r="DK64" s="41" t="e">
        <f t="shared" si="53"/>
        <v>#REF!</v>
      </c>
      <c r="DL64" s="41" t="e">
        <f t="shared" si="53"/>
        <v>#REF!</v>
      </c>
      <c r="DM64" s="41" t="e">
        <f t="shared" si="53"/>
        <v>#REF!</v>
      </c>
      <c r="DN64" s="41" t="e">
        <f t="shared" si="53"/>
        <v>#REF!</v>
      </c>
      <c r="DO64" s="41" t="e">
        <f t="shared" si="53"/>
        <v>#REF!</v>
      </c>
      <c r="DP64" s="41" t="e">
        <f t="shared" si="53"/>
        <v>#REF!</v>
      </c>
      <c r="DQ64" s="41" t="e">
        <f t="shared" si="53"/>
        <v>#REF!</v>
      </c>
      <c r="DR64" s="41" t="e">
        <f t="shared" si="53"/>
        <v>#REF!</v>
      </c>
      <c r="DS64" s="41" t="e">
        <f t="shared" si="53"/>
        <v>#REF!</v>
      </c>
      <c r="DT64" s="41" t="e">
        <f t="shared" si="53"/>
        <v>#REF!</v>
      </c>
      <c r="DU64" s="41" t="e">
        <f t="shared" si="53"/>
        <v>#REF!</v>
      </c>
      <c r="DV64" s="41" t="e">
        <f t="shared" si="53"/>
        <v>#REF!</v>
      </c>
      <c r="DW64" s="41" t="e">
        <f t="shared" si="54"/>
        <v>#REF!</v>
      </c>
      <c r="DX64" s="41" t="e">
        <f t="shared" si="54"/>
        <v>#REF!</v>
      </c>
      <c r="DY64" s="41" t="e">
        <f t="shared" si="48"/>
        <v>#REF!</v>
      </c>
      <c r="DZ64" s="41" t="e">
        <f t="shared" si="48"/>
        <v>#REF!</v>
      </c>
      <c r="EA64" s="41" t="e">
        <f t="shared" si="48"/>
        <v>#REF!</v>
      </c>
      <c r="EB64" s="41" t="e">
        <f t="shared" si="48"/>
        <v>#REF!</v>
      </c>
      <c r="EC64" s="41" t="e">
        <f t="shared" si="48"/>
        <v>#REF!</v>
      </c>
      <c r="ED64" s="41" t="e">
        <f t="shared" si="48"/>
        <v>#REF!</v>
      </c>
      <c r="EE64" s="41" t="e">
        <f t="shared" si="48"/>
        <v>#REF!</v>
      </c>
      <c r="EF64" s="41" t="e">
        <f t="shared" si="48"/>
        <v>#REF!</v>
      </c>
      <c r="EG64" s="41" t="e">
        <f t="shared" si="48"/>
        <v>#REF!</v>
      </c>
      <c r="EH64" s="41" t="e">
        <f t="shared" si="48"/>
        <v>#REF!</v>
      </c>
      <c r="EI64" s="41" t="e">
        <f t="shared" si="48"/>
        <v>#REF!</v>
      </c>
      <c r="EJ64" s="41" t="e">
        <f t="shared" si="48"/>
        <v>#REF!</v>
      </c>
      <c r="EK64" s="41" t="e">
        <f t="shared" si="48"/>
        <v>#REF!</v>
      </c>
      <c r="EL64" s="41" t="e">
        <f t="shared" si="48"/>
        <v>#REF!</v>
      </c>
      <c r="EM64" s="41" t="e">
        <f t="shared" si="55"/>
        <v>#REF!</v>
      </c>
      <c r="EN64" s="41" t="e">
        <f t="shared" si="55"/>
        <v>#REF!</v>
      </c>
      <c r="EO64" s="41" t="e">
        <f t="shared" si="55"/>
        <v>#REF!</v>
      </c>
      <c r="EP64" s="41" t="e">
        <f t="shared" si="55"/>
        <v>#REF!</v>
      </c>
      <c r="EQ64" s="41" t="e">
        <f t="shared" si="55"/>
        <v>#REF!</v>
      </c>
      <c r="ER64" s="41" t="e">
        <f t="shared" si="55"/>
        <v>#REF!</v>
      </c>
      <c r="ES64" s="41" t="e">
        <f t="shared" si="55"/>
        <v>#REF!</v>
      </c>
      <c r="ET64" s="41" t="e">
        <f t="shared" si="55"/>
        <v>#REF!</v>
      </c>
      <c r="EU64" s="41" t="e">
        <f t="shared" si="55"/>
        <v>#REF!</v>
      </c>
      <c r="EV64" s="41" t="e">
        <f t="shared" si="55"/>
        <v>#REF!</v>
      </c>
      <c r="EW64" s="41" t="e">
        <f t="shared" si="55"/>
        <v>#REF!</v>
      </c>
      <c r="EX64" s="41" t="e">
        <f t="shared" si="55"/>
        <v>#REF!</v>
      </c>
      <c r="EY64" s="41" t="e">
        <f t="shared" si="55"/>
        <v>#REF!</v>
      </c>
      <c r="EZ64" s="41" t="e">
        <f t="shared" si="55"/>
        <v>#REF!</v>
      </c>
      <c r="FA64" s="41" t="e">
        <f t="shared" si="55"/>
        <v>#REF!</v>
      </c>
      <c r="FB64" s="41" t="e">
        <f t="shared" si="55"/>
        <v>#REF!</v>
      </c>
      <c r="FC64" s="41" t="e">
        <f t="shared" si="56"/>
        <v>#REF!</v>
      </c>
      <c r="FD64" s="41" t="e">
        <f t="shared" si="56"/>
        <v>#REF!</v>
      </c>
      <c r="FE64" s="41" t="e">
        <f t="shared" si="49"/>
        <v>#REF!</v>
      </c>
      <c r="FF64" s="41" t="e">
        <f t="shared" si="49"/>
        <v>#REF!</v>
      </c>
      <c r="FG64" s="41" t="e">
        <f t="shared" si="49"/>
        <v>#REF!</v>
      </c>
      <c r="FH64" s="41" t="e">
        <f t="shared" si="49"/>
        <v>#REF!</v>
      </c>
      <c r="FI64" s="41" t="e">
        <f t="shared" si="49"/>
        <v>#REF!</v>
      </c>
      <c r="FJ64" s="41" t="e">
        <f t="shared" si="49"/>
        <v>#REF!</v>
      </c>
      <c r="FK64" s="41" t="e">
        <f t="shared" si="49"/>
        <v>#REF!</v>
      </c>
      <c r="FL64" s="41" t="e">
        <f t="shared" si="49"/>
        <v>#REF!</v>
      </c>
      <c r="FM64" s="41" t="e">
        <f t="shared" si="49"/>
        <v>#REF!</v>
      </c>
      <c r="FN64" s="41" t="e">
        <f t="shared" si="49"/>
        <v>#REF!</v>
      </c>
      <c r="FO64" s="41" t="e">
        <f t="shared" si="49"/>
        <v>#REF!</v>
      </c>
      <c r="FP64" s="41" t="e">
        <f t="shared" si="49"/>
        <v>#REF!</v>
      </c>
      <c r="FQ64" s="41" t="e">
        <f t="shared" si="49"/>
        <v>#REF!</v>
      </c>
      <c r="FR64" s="41" t="e">
        <f t="shared" si="49"/>
        <v>#REF!</v>
      </c>
      <c r="FS64" s="41" t="e">
        <f t="shared" si="57"/>
        <v>#REF!</v>
      </c>
      <c r="FT64" s="41" t="e">
        <f t="shared" si="57"/>
        <v>#REF!</v>
      </c>
      <c r="FU64" s="41" t="e">
        <f t="shared" si="57"/>
        <v>#REF!</v>
      </c>
      <c r="FV64" s="41" t="e">
        <f t="shared" si="57"/>
        <v>#REF!</v>
      </c>
      <c r="FW64" s="41" t="e">
        <f t="shared" si="57"/>
        <v>#REF!</v>
      </c>
      <c r="FX64" s="41" t="e">
        <f t="shared" si="57"/>
        <v>#REF!</v>
      </c>
      <c r="FY64" s="41" t="e">
        <f t="shared" si="57"/>
        <v>#REF!</v>
      </c>
      <c r="FZ64" s="41" t="e">
        <f t="shared" si="57"/>
        <v>#REF!</v>
      </c>
      <c r="GA64" s="41" t="e">
        <f t="shared" si="57"/>
        <v>#REF!</v>
      </c>
      <c r="GB64" s="41" t="e">
        <f t="shared" si="57"/>
        <v>#REF!</v>
      </c>
      <c r="GC64" s="41" t="e">
        <f t="shared" si="57"/>
        <v>#REF!</v>
      </c>
      <c r="GD64" s="41" t="e">
        <f t="shared" si="57"/>
        <v>#REF!</v>
      </c>
      <c r="GE64" s="41" t="e">
        <f t="shared" si="57"/>
        <v>#REF!</v>
      </c>
      <c r="GF64" s="41" t="e">
        <f t="shared" si="57"/>
        <v>#REF!</v>
      </c>
      <c r="GG64" s="41" t="e">
        <f t="shared" si="57"/>
        <v>#REF!</v>
      </c>
      <c r="GH64" s="41" t="e">
        <f t="shared" si="57"/>
        <v>#REF!</v>
      </c>
      <c r="GI64" s="41" t="e">
        <f t="shared" si="58"/>
        <v>#REF!</v>
      </c>
      <c r="GJ64" s="41" t="e">
        <f t="shared" si="58"/>
        <v>#REF!</v>
      </c>
      <c r="GK64" s="41" t="e">
        <f t="shared" si="50"/>
        <v>#REF!</v>
      </c>
      <c r="GL64" s="41" t="e">
        <f t="shared" si="50"/>
        <v>#REF!</v>
      </c>
      <c r="GM64" s="41" t="e">
        <f t="shared" si="50"/>
        <v>#REF!</v>
      </c>
      <c r="GN64" s="41" t="e">
        <f t="shared" si="50"/>
        <v>#REF!</v>
      </c>
      <c r="GO64" s="41" t="e">
        <f t="shared" si="50"/>
        <v>#REF!</v>
      </c>
      <c r="GP64" s="41" t="e">
        <f t="shared" si="50"/>
        <v>#REF!</v>
      </c>
      <c r="GQ64" s="41" t="e">
        <f t="shared" si="50"/>
        <v>#REF!</v>
      </c>
      <c r="GR64" s="41" t="e">
        <f t="shared" si="50"/>
        <v>#REF!</v>
      </c>
      <c r="GS64" s="41" t="e">
        <f t="shared" si="50"/>
        <v>#REF!</v>
      </c>
      <c r="GT64" s="41" t="e">
        <f t="shared" si="50"/>
        <v>#REF!</v>
      </c>
      <c r="GU64" s="41" t="e">
        <f t="shared" si="50"/>
        <v>#REF!</v>
      </c>
      <c r="GV64" s="41" t="e">
        <f t="shared" si="50"/>
        <v>#REF!</v>
      </c>
      <c r="GW64" s="41" t="e">
        <f t="shared" si="50"/>
        <v>#REF!</v>
      </c>
      <c r="GX64" s="41" t="e">
        <f t="shared" si="50"/>
        <v>#REF!</v>
      </c>
      <c r="GY64" s="41" t="e">
        <f t="shared" si="59"/>
        <v>#REF!</v>
      </c>
      <c r="GZ64" s="41" t="e">
        <f t="shared" si="59"/>
        <v>#REF!</v>
      </c>
      <c r="HA64" s="41" t="e">
        <f t="shared" si="59"/>
        <v>#REF!</v>
      </c>
      <c r="HB64" s="41" t="e">
        <f t="shared" si="59"/>
        <v>#REF!</v>
      </c>
      <c r="HC64" s="41" t="e">
        <f t="shared" si="59"/>
        <v>#REF!</v>
      </c>
      <c r="HD64" s="41" t="e">
        <f t="shared" si="59"/>
        <v>#REF!</v>
      </c>
      <c r="HE64" s="41" t="e">
        <f t="shared" si="62"/>
        <v>#REF!</v>
      </c>
      <c r="HF64" s="41" t="e">
        <f t="shared" si="62"/>
        <v>#REF!</v>
      </c>
      <c r="HG64" s="41" t="e">
        <f t="shared" si="62"/>
        <v>#REF!</v>
      </c>
      <c r="HH64" s="41" t="e">
        <f t="shared" si="62"/>
        <v>#REF!</v>
      </c>
      <c r="HI64" s="41" t="e">
        <f t="shared" si="62"/>
        <v>#REF!</v>
      </c>
      <c r="HJ64" s="41" t="e">
        <f t="shared" si="62"/>
        <v>#REF!</v>
      </c>
    </row>
    <row r="65" spans="1:218" ht="14.4" x14ac:dyDescent="0.3">
      <c r="A65" s="42">
        <v>62</v>
      </c>
      <c r="B65" s="43" t="e">
        <f>'CMM2 - AUX CALC'!$BK$67</f>
        <v>#REF!</v>
      </c>
      <c r="BL65" s="41" t="e">
        <f>$B65/(_xlfn.SINGLE(PrazoConcessao)*12-BL$3+1)</f>
        <v>#REF!</v>
      </c>
      <c r="BM65" s="41" t="e">
        <f t="shared" si="61"/>
        <v>#REF!</v>
      </c>
      <c r="BN65" s="41" t="e">
        <f t="shared" si="60"/>
        <v>#REF!</v>
      </c>
      <c r="BO65" s="41" t="e">
        <f t="shared" si="60"/>
        <v>#REF!</v>
      </c>
      <c r="BP65" s="41" t="e">
        <f t="shared" si="52"/>
        <v>#REF!</v>
      </c>
      <c r="BQ65" s="41" t="e">
        <f t="shared" si="52"/>
        <v>#REF!</v>
      </c>
      <c r="BR65" s="41" t="e">
        <f t="shared" si="52"/>
        <v>#REF!</v>
      </c>
      <c r="BS65" s="41" t="e">
        <f t="shared" si="52"/>
        <v>#REF!</v>
      </c>
      <c r="BT65" s="41" t="e">
        <f t="shared" si="52"/>
        <v>#REF!</v>
      </c>
      <c r="BU65" s="41" t="e">
        <f t="shared" si="52"/>
        <v>#REF!</v>
      </c>
      <c r="BV65" s="41" t="e">
        <f t="shared" si="52"/>
        <v>#REF!</v>
      </c>
      <c r="BW65" s="41" t="e">
        <f t="shared" si="52"/>
        <v>#REF!</v>
      </c>
      <c r="BX65" s="41" t="e">
        <f t="shared" si="52"/>
        <v>#REF!</v>
      </c>
      <c r="BY65" s="41" t="e">
        <f t="shared" si="52"/>
        <v>#REF!</v>
      </c>
      <c r="BZ65" s="41" t="e">
        <f t="shared" si="52"/>
        <v>#REF!</v>
      </c>
      <c r="CA65" s="41" t="e">
        <f t="shared" si="52"/>
        <v>#REF!</v>
      </c>
      <c r="CB65" s="41" t="e">
        <f t="shared" si="52"/>
        <v>#REF!</v>
      </c>
      <c r="CC65" s="41" t="e">
        <f t="shared" si="46"/>
        <v>#REF!</v>
      </c>
      <c r="CD65" s="41" t="e">
        <f t="shared" si="46"/>
        <v>#REF!</v>
      </c>
      <c r="CE65" s="41" t="e">
        <f t="shared" si="46"/>
        <v>#REF!</v>
      </c>
      <c r="CF65" s="41" t="e">
        <f t="shared" si="46"/>
        <v>#REF!</v>
      </c>
      <c r="CG65" s="41" t="e">
        <f t="shared" si="46"/>
        <v>#REF!</v>
      </c>
      <c r="CH65" s="41" t="e">
        <f t="shared" si="46"/>
        <v>#REF!</v>
      </c>
      <c r="CI65" s="41" t="e">
        <f t="shared" si="46"/>
        <v>#REF!</v>
      </c>
      <c r="CJ65" s="41" t="e">
        <f t="shared" si="46"/>
        <v>#REF!</v>
      </c>
      <c r="CK65" s="41" t="e">
        <f t="shared" si="46"/>
        <v>#REF!</v>
      </c>
      <c r="CL65" s="41" t="e">
        <f t="shared" si="46"/>
        <v>#REF!</v>
      </c>
      <c r="CM65" s="41" t="e">
        <f t="shared" si="46"/>
        <v>#REF!</v>
      </c>
      <c r="CN65" s="41" t="e">
        <f t="shared" si="46"/>
        <v>#REF!</v>
      </c>
      <c r="CO65" s="41" t="e">
        <f t="shared" si="46"/>
        <v>#REF!</v>
      </c>
      <c r="CP65" s="41" t="e">
        <f t="shared" si="46"/>
        <v>#REF!</v>
      </c>
      <c r="CQ65" s="41" t="e">
        <f t="shared" si="46"/>
        <v>#REF!</v>
      </c>
      <c r="CR65" s="41" t="e">
        <f t="shared" si="46"/>
        <v>#REF!</v>
      </c>
      <c r="CS65" s="41" t="e">
        <f t="shared" si="47"/>
        <v>#REF!</v>
      </c>
      <c r="CT65" s="41" t="e">
        <f t="shared" si="47"/>
        <v>#REF!</v>
      </c>
      <c r="CU65" s="41" t="e">
        <f t="shared" si="47"/>
        <v>#REF!</v>
      </c>
      <c r="CV65" s="41" t="e">
        <f t="shared" si="47"/>
        <v>#REF!</v>
      </c>
      <c r="CW65" s="41" t="e">
        <f t="shared" si="47"/>
        <v>#REF!</v>
      </c>
      <c r="CX65" s="41" t="e">
        <f t="shared" si="47"/>
        <v>#REF!</v>
      </c>
      <c r="CY65" s="41" t="e">
        <f t="shared" si="47"/>
        <v>#REF!</v>
      </c>
      <c r="CZ65" s="41" t="e">
        <f t="shared" si="47"/>
        <v>#REF!</v>
      </c>
      <c r="DA65" s="41" t="e">
        <f t="shared" si="47"/>
        <v>#REF!</v>
      </c>
      <c r="DB65" s="41" t="e">
        <f t="shared" si="47"/>
        <v>#REF!</v>
      </c>
      <c r="DC65" s="41" t="e">
        <f t="shared" si="47"/>
        <v>#REF!</v>
      </c>
      <c r="DD65" s="41" t="e">
        <f t="shared" si="47"/>
        <v>#REF!</v>
      </c>
      <c r="DE65" s="41" t="e">
        <f t="shared" si="47"/>
        <v>#REF!</v>
      </c>
      <c r="DF65" s="41" t="e">
        <f t="shared" si="47"/>
        <v>#REF!</v>
      </c>
      <c r="DG65" s="41" t="e">
        <f t="shared" si="53"/>
        <v>#REF!</v>
      </c>
      <c r="DH65" s="41" t="e">
        <f t="shared" si="53"/>
        <v>#REF!</v>
      </c>
      <c r="DI65" s="41" t="e">
        <f t="shared" si="53"/>
        <v>#REF!</v>
      </c>
      <c r="DJ65" s="41" t="e">
        <f t="shared" si="53"/>
        <v>#REF!</v>
      </c>
      <c r="DK65" s="41" t="e">
        <f t="shared" si="53"/>
        <v>#REF!</v>
      </c>
      <c r="DL65" s="41" t="e">
        <f t="shared" si="53"/>
        <v>#REF!</v>
      </c>
      <c r="DM65" s="41" t="e">
        <f t="shared" si="53"/>
        <v>#REF!</v>
      </c>
      <c r="DN65" s="41" t="e">
        <f t="shared" si="53"/>
        <v>#REF!</v>
      </c>
      <c r="DO65" s="41" t="e">
        <f t="shared" si="53"/>
        <v>#REF!</v>
      </c>
      <c r="DP65" s="41" t="e">
        <f t="shared" si="53"/>
        <v>#REF!</v>
      </c>
      <c r="DQ65" s="41" t="e">
        <f t="shared" si="53"/>
        <v>#REF!</v>
      </c>
      <c r="DR65" s="41" t="e">
        <f t="shared" si="53"/>
        <v>#REF!</v>
      </c>
      <c r="DS65" s="41" t="e">
        <f t="shared" si="53"/>
        <v>#REF!</v>
      </c>
      <c r="DT65" s="41" t="e">
        <f t="shared" si="53"/>
        <v>#REF!</v>
      </c>
      <c r="DU65" s="41" t="e">
        <f t="shared" si="53"/>
        <v>#REF!</v>
      </c>
      <c r="DV65" s="41" t="e">
        <f t="shared" si="53"/>
        <v>#REF!</v>
      </c>
      <c r="DW65" s="41" t="e">
        <f t="shared" si="54"/>
        <v>#REF!</v>
      </c>
      <c r="DX65" s="41" t="e">
        <f t="shared" si="54"/>
        <v>#REF!</v>
      </c>
      <c r="DY65" s="41" t="e">
        <f t="shared" si="48"/>
        <v>#REF!</v>
      </c>
      <c r="DZ65" s="41" t="e">
        <f t="shared" si="48"/>
        <v>#REF!</v>
      </c>
      <c r="EA65" s="41" t="e">
        <f t="shared" si="48"/>
        <v>#REF!</v>
      </c>
      <c r="EB65" s="41" t="e">
        <f t="shared" si="48"/>
        <v>#REF!</v>
      </c>
      <c r="EC65" s="41" t="e">
        <f t="shared" si="48"/>
        <v>#REF!</v>
      </c>
      <c r="ED65" s="41" t="e">
        <f t="shared" si="48"/>
        <v>#REF!</v>
      </c>
      <c r="EE65" s="41" t="e">
        <f t="shared" si="48"/>
        <v>#REF!</v>
      </c>
      <c r="EF65" s="41" t="e">
        <f t="shared" si="48"/>
        <v>#REF!</v>
      </c>
      <c r="EG65" s="41" t="e">
        <f t="shared" si="48"/>
        <v>#REF!</v>
      </c>
      <c r="EH65" s="41" t="e">
        <f t="shared" si="48"/>
        <v>#REF!</v>
      </c>
      <c r="EI65" s="41" t="e">
        <f t="shared" si="48"/>
        <v>#REF!</v>
      </c>
      <c r="EJ65" s="41" t="e">
        <f t="shared" si="48"/>
        <v>#REF!</v>
      </c>
      <c r="EK65" s="41" t="e">
        <f t="shared" si="48"/>
        <v>#REF!</v>
      </c>
      <c r="EL65" s="41" t="e">
        <f t="shared" si="48"/>
        <v>#REF!</v>
      </c>
      <c r="EM65" s="41" t="e">
        <f t="shared" si="55"/>
        <v>#REF!</v>
      </c>
      <c r="EN65" s="41" t="e">
        <f t="shared" si="55"/>
        <v>#REF!</v>
      </c>
      <c r="EO65" s="41" t="e">
        <f t="shared" si="55"/>
        <v>#REF!</v>
      </c>
      <c r="EP65" s="41" t="e">
        <f t="shared" si="55"/>
        <v>#REF!</v>
      </c>
      <c r="EQ65" s="41" t="e">
        <f t="shared" si="55"/>
        <v>#REF!</v>
      </c>
      <c r="ER65" s="41" t="e">
        <f t="shared" si="55"/>
        <v>#REF!</v>
      </c>
      <c r="ES65" s="41" t="e">
        <f t="shared" si="55"/>
        <v>#REF!</v>
      </c>
      <c r="ET65" s="41" t="e">
        <f t="shared" si="55"/>
        <v>#REF!</v>
      </c>
      <c r="EU65" s="41" t="e">
        <f t="shared" si="55"/>
        <v>#REF!</v>
      </c>
      <c r="EV65" s="41" t="e">
        <f t="shared" si="55"/>
        <v>#REF!</v>
      </c>
      <c r="EW65" s="41" t="e">
        <f t="shared" si="55"/>
        <v>#REF!</v>
      </c>
      <c r="EX65" s="41" t="e">
        <f t="shared" si="55"/>
        <v>#REF!</v>
      </c>
      <c r="EY65" s="41" t="e">
        <f t="shared" si="55"/>
        <v>#REF!</v>
      </c>
      <c r="EZ65" s="41" t="e">
        <f t="shared" si="55"/>
        <v>#REF!</v>
      </c>
      <c r="FA65" s="41" t="e">
        <f t="shared" si="55"/>
        <v>#REF!</v>
      </c>
      <c r="FB65" s="41" t="e">
        <f t="shared" si="55"/>
        <v>#REF!</v>
      </c>
      <c r="FC65" s="41" t="e">
        <f t="shared" si="56"/>
        <v>#REF!</v>
      </c>
      <c r="FD65" s="41" t="e">
        <f t="shared" si="56"/>
        <v>#REF!</v>
      </c>
      <c r="FE65" s="41" t="e">
        <f t="shared" si="49"/>
        <v>#REF!</v>
      </c>
      <c r="FF65" s="41" t="e">
        <f t="shared" si="49"/>
        <v>#REF!</v>
      </c>
      <c r="FG65" s="41" t="e">
        <f t="shared" si="49"/>
        <v>#REF!</v>
      </c>
      <c r="FH65" s="41" t="e">
        <f t="shared" si="49"/>
        <v>#REF!</v>
      </c>
      <c r="FI65" s="41" t="e">
        <f t="shared" si="49"/>
        <v>#REF!</v>
      </c>
      <c r="FJ65" s="41" t="e">
        <f t="shared" si="49"/>
        <v>#REF!</v>
      </c>
      <c r="FK65" s="41" t="e">
        <f t="shared" si="49"/>
        <v>#REF!</v>
      </c>
      <c r="FL65" s="41" t="e">
        <f t="shared" si="49"/>
        <v>#REF!</v>
      </c>
      <c r="FM65" s="41" t="e">
        <f t="shared" si="49"/>
        <v>#REF!</v>
      </c>
      <c r="FN65" s="41" t="e">
        <f t="shared" si="49"/>
        <v>#REF!</v>
      </c>
      <c r="FO65" s="41" t="e">
        <f t="shared" si="49"/>
        <v>#REF!</v>
      </c>
      <c r="FP65" s="41" t="e">
        <f t="shared" si="49"/>
        <v>#REF!</v>
      </c>
      <c r="FQ65" s="41" t="e">
        <f t="shared" si="49"/>
        <v>#REF!</v>
      </c>
      <c r="FR65" s="41" t="e">
        <f t="shared" si="49"/>
        <v>#REF!</v>
      </c>
      <c r="FS65" s="41" t="e">
        <f t="shared" si="57"/>
        <v>#REF!</v>
      </c>
      <c r="FT65" s="41" t="e">
        <f t="shared" si="57"/>
        <v>#REF!</v>
      </c>
      <c r="FU65" s="41" t="e">
        <f t="shared" si="57"/>
        <v>#REF!</v>
      </c>
      <c r="FV65" s="41" t="e">
        <f t="shared" si="57"/>
        <v>#REF!</v>
      </c>
      <c r="FW65" s="41" t="e">
        <f t="shared" si="57"/>
        <v>#REF!</v>
      </c>
      <c r="FX65" s="41" t="e">
        <f t="shared" si="57"/>
        <v>#REF!</v>
      </c>
      <c r="FY65" s="41" t="e">
        <f t="shared" si="57"/>
        <v>#REF!</v>
      </c>
      <c r="FZ65" s="41" t="e">
        <f t="shared" si="57"/>
        <v>#REF!</v>
      </c>
      <c r="GA65" s="41" t="e">
        <f t="shared" si="57"/>
        <v>#REF!</v>
      </c>
      <c r="GB65" s="41" t="e">
        <f t="shared" si="57"/>
        <v>#REF!</v>
      </c>
      <c r="GC65" s="41" t="e">
        <f t="shared" si="57"/>
        <v>#REF!</v>
      </c>
      <c r="GD65" s="41" t="e">
        <f t="shared" si="57"/>
        <v>#REF!</v>
      </c>
      <c r="GE65" s="41" t="e">
        <f t="shared" si="57"/>
        <v>#REF!</v>
      </c>
      <c r="GF65" s="41" t="e">
        <f t="shared" si="57"/>
        <v>#REF!</v>
      </c>
      <c r="GG65" s="41" t="e">
        <f t="shared" si="57"/>
        <v>#REF!</v>
      </c>
      <c r="GH65" s="41" t="e">
        <f t="shared" si="57"/>
        <v>#REF!</v>
      </c>
      <c r="GI65" s="41" t="e">
        <f t="shared" si="58"/>
        <v>#REF!</v>
      </c>
      <c r="GJ65" s="41" t="e">
        <f t="shared" si="58"/>
        <v>#REF!</v>
      </c>
      <c r="GK65" s="41" t="e">
        <f t="shared" si="50"/>
        <v>#REF!</v>
      </c>
      <c r="GL65" s="41" t="e">
        <f t="shared" si="50"/>
        <v>#REF!</v>
      </c>
      <c r="GM65" s="41" t="e">
        <f t="shared" si="50"/>
        <v>#REF!</v>
      </c>
      <c r="GN65" s="41" t="e">
        <f t="shared" si="50"/>
        <v>#REF!</v>
      </c>
      <c r="GO65" s="41" t="e">
        <f t="shared" si="50"/>
        <v>#REF!</v>
      </c>
      <c r="GP65" s="41" t="e">
        <f t="shared" si="50"/>
        <v>#REF!</v>
      </c>
      <c r="GQ65" s="41" t="e">
        <f t="shared" si="50"/>
        <v>#REF!</v>
      </c>
      <c r="GR65" s="41" t="e">
        <f t="shared" si="50"/>
        <v>#REF!</v>
      </c>
      <c r="GS65" s="41" t="e">
        <f t="shared" si="50"/>
        <v>#REF!</v>
      </c>
      <c r="GT65" s="41" t="e">
        <f t="shared" si="50"/>
        <v>#REF!</v>
      </c>
      <c r="GU65" s="41" t="e">
        <f t="shared" si="50"/>
        <v>#REF!</v>
      </c>
      <c r="GV65" s="41" t="e">
        <f t="shared" si="50"/>
        <v>#REF!</v>
      </c>
      <c r="GW65" s="41" t="e">
        <f t="shared" si="50"/>
        <v>#REF!</v>
      </c>
      <c r="GX65" s="41" t="e">
        <f t="shared" si="50"/>
        <v>#REF!</v>
      </c>
      <c r="GY65" s="41" t="e">
        <f t="shared" si="59"/>
        <v>#REF!</v>
      </c>
      <c r="GZ65" s="41" t="e">
        <f t="shared" si="59"/>
        <v>#REF!</v>
      </c>
      <c r="HA65" s="41" t="e">
        <f t="shared" si="59"/>
        <v>#REF!</v>
      </c>
      <c r="HB65" s="41" t="e">
        <f t="shared" si="59"/>
        <v>#REF!</v>
      </c>
      <c r="HC65" s="41" t="e">
        <f t="shared" si="59"/>
        <v>#REF!</v>
      </c>
      <c r="HD65" s="41" t="e">
        <f t="shared" si="59"/>
        <v>#REF!</v>
      </c>
      <c r="HE65" s="41" t="e">
        <f t="shared" si="62"/>
        <v>#REF!</v>
      </c>
      <c r="HF65" s="41" t="e">
        <f t="shared" si="62"/>
        <v>#REF!</v>
      </c>
      <c r="HG65" s="41" t="e">
        <f t="shared" si="62"/>
        <v>#REF!</v>
      </c>
      <c r="HH65" s="41" t="e">
        <f t="shared" si="62"/>
        <v>#REF!</v>
      </c>
      <c r="HI65" s="41" t="e">
        <f t="shared" si="62"/>
        <v>#REF!</v>
      </c>
      <c r="HJ65" s="41" t="e">
        <f t="shared" si="62"/>
        <v>#REF!</v>
      </c>
    </row>
    <row r="66" spans="1:218" ht="14.4" x14ac:dyDescent="0.3">
      <c r="A66" s="42">
        <v>63</v>
      </c>
      <c r="B66" s="43" t="e">
        <f>'CMM2 - AUX CALC'!$BL$67</f>
        <v>#REF!</v>
      </c>
      <c r="BM66" s="41" t="e">
        <f>$B66/(_xlfn.SINGLE(PrazoConcessao)*12-BM$3+1)</f>
        <v>#REF!</v>
      </c>
      <c r="BN66" s="41" t="e">
        <f t="shared" si="60"/>
        <v>#REF!</v>
      </c>
      <c r="BO66" s="41" t="e">
        <f t="shared" si="60"/>
        <v>#REF!</v>
      </c>
      <c r="BP66" s="41" t="e">
        <f t="shared" si="52"/>
        <v>#REF!</v>
      </c>
      <c r="BQ66" s="41" t="e">
        <f t="shared" si="52"/>
        <v>#REF!</v>
      </c>
      <c r="BR66" s="41" t="e">
        <f t="shared" si="52"/>
        <v>#REF!</v>
      </c>
      <c r="BS66" s="41" t="e">
        <f t="shared" si="52"/>
        <v>#REF!</v>
      </c>
      <c r="BT66" s="41" t="e">
        <f t="shared" si="52"/>
        <v>#REF!</v>
      </c>
      <c r="BU66" s="41" t="e">
        <f t="shared" si="52"/>
        <v>#REF!</v>
      </c>
      <c r="BV66" s="41" t="e">
        <f t="shared" si="52"/>
        <v>#REF!</v>
      </c>
      <c r="BW66" s="41" t="e">
        <f t="shared" si="52"/>
        <v>#REF!</v>
      </c>
      <c r="BX66" s="41" t="e">
        <f t="shared" si="52"/>
        <v>#REF!</v>
      </c>
      <c r="BY66" s="41" t="e">
        <f t="shared" si="52"/>
        <v>#REF!</v>
      </c>
      <c r="BZ66" s="41" t="e">
        <f t="shared" si="52"/>
        <v>#REF!</v>
      </c>
      <c r="CA66" s="41" t="e">
        <f t="shared" si="52"/>
        <v>#REF!</v>
      </c>
      <c r="CB66" s="41" t="e">
        <f t="shared" si="52"/>
        <v>#REF!</v>
      </c>
      <c r="CC66" s="41" t="e">
        <f t="shared" si="46"/>
        <v>#REF!</v>
      </c>
      <c r="CD66" s="41" t="e">
        <f t="shared" si="46"/>
        <v>#REF!</v>
      </c>
      <c r="CE66" s="41" t="e">
        <f t="shared" si="46"/>
        <v>#REF!</v>
      </c>
      <c r="CF66" s="41" t="e">
        <f t="shared" si="46"/>
        <v>#REF!</v>
      </c>
      <c r="CG66" s="41" t="e">
        <f t="shared" si="46"/>
        <v>#REF!</v>
      </c>
      <c r="CH66" s="41" t="e">
        <f t="shared" si="46"/>
        <v>#REF!</v>
      </c>
      <c r="CI66" s="41" t="e">
        <f t="shared" si="46"/>
        <v>#REF!</v>
      </c>
      <c r="CJ66" s="41" t="e">
        <f t="shared" si="46"/>
        <v>#REF!</v>
      </c>
      <c r="CK66" s="41" t="e">
        <f t="shared" si="46"/>
        <v>#REF!</v>
      </c>
      <c r="CL66" s="41" t="e">
        <f t="shared" si="46"/>
        <v>#REF!</v>
      </c>
      <c r="CM66" s="41" t="e">
        <f t="shared" si="46"/>
        <v>#REF!</v>
      </c>
      <c r="CN66" s="41" t="e">
        <f t="shared" si="46"/>
        <v>#REF!</v>
      </c>
      <c r="CO66" s="41" t="e">
        <f t="shared" si="46"/>
        <v>#REF!</v>
      </c>
      <c r="CP66" s="41" t="e">
        <f t="shared" si="46"/>
        <v>#REF!</v>
      </c>
      <c r="CQ66" s="41" t="e">
        <f t="shared" ref="CQ66:DC88" si="63">CP66</f>
        <v>#REF!</v>
      </c>
      <c r="CR66" s="41" t="e">
        <f t="shared" si="63"/>
        <v>#REF!</v>
      </c>
      <c r="CS66" s="41" t="e">
        <f t="shared" si="47"/>
        <v>#REF!</v>
      </c>
      <c r="CT66" s="41" t="e">
        <f t="shared" si="47"/>
        <v>#REF!</v>
      </c>
      <c r="CU66" s="41" t="e">
        <f t="shared" si="47"/>
        <v>#REF!</v>
      </c>
      <c r="CV66" s="41" t="e">
        <f t="shared" si="47"/>
        <v>#REF!</v>
      </c>
      <c r="CW66" s="41" t="e">
        <f t="shared" si="47"/>
        <v>#REF!</v>
      </c>
      <c r="CX66" s="41" t="e">
        <f t="shared" si="47"/>
        <v>#REF!</v>
      </c>
      <c r="CY66" s="41" t="e">
        <f t="shared" si="47"/>
        <v>#REF!</v>
      </c>
      <c r="CZ66" s="41" t="e">
        <f t="shared" si="47"/>
        <v>#REF!</v>
      </c>
      <c r="DA66" s="41" t="e">
        <f t="shared" si="47"/>
        <v>#REF!</v>
      </c>
      <c r="DB66" s="41" t="e">
        <f t="shared" si="47"/>
        <v>#REF!</v>
      </c>
      <c r="DC66" s="41" t="e">
        <f t="shared" si="47"/>
        <v>#REF!</v>
      </c>
      <c r="DD66" s="41" t="e">
        <f t="shared" si="47"/>
        <v>#REF!</v>
      </c>
      <c r="DE66" s="41" t="e">
        <f t="shared" si="47"/>
        <v>#REF!</v>
      </c>
      <c r="DF66" s="41" t="e">
        <f t="shared" si="47"/>
        <v>#REF!</v>
      </c>
      <c r="DG66" s="41" t="e">
        <f t="shared" si="53"/>
        <v>#REF!</v>
      </c>
      <c r="DH66" s="41" t="e">
        <f t="shared" si="53"/>
        <v>#REF!</v>
      </c>
      <c r="DI66" s="41" t="e">
        <f t="shared" si="53"/>
        <v>#REF!</v>
      </c>
      <c r="DJ66" s="41" t="e">
        <f t="shared" si="53"/>
        <v>#REF!</v>
      </c>
      <c r="DK66" s="41" t="e">
        <f t="shared" si="53"/>
        <v>#REF!</v>
      </c>
      <c r="DL66" s="41" t="e">
        <f t="shared" si="53"/>
        <v>#REF!</v>
      </c>
      <c r="DM66" s="41" t="e">
        <f t="shared" si="53"/>
        <v>#REF!</v>
      </c>
      <c r="DN66" s="41" t="e">
        <f t="shared" si="53"/>
        <v>#REF!</v>
      </c>
      <c r="DO66" s="41" t="e">
        <f t="shared" si="53"/>
        <v>#REF!</v>
      </c>
      <c r="DP66" s="41" t="e">
        <f t="shared" si="53"/>
        <v>#REF!</v>
      </c>
      <c r="DQ66" s="41" t="e">
        <f t="shared" si="53"/>
        <v>#REF!</v>
      </c>
      <c r="DR66" s="41" t="e">
        <f t="shared" si="53"/>
        <v>#REF!</v>
      </c>
      <c r="DS66" s="41" t="e">
        <f t="shared" si="53"/>
        <v>#REF!</v>
      </c>
      <c r="DT66" s="41" t="e">
        <f t="shared" si="53"/>
        <v>#REF!</v>
      </c>
      <c r="DU66" s="41" t="e">
        <f t="shared" si="53"/>
        <v>#REF!</v>
      </c>
      <c r="DV66" s="41" t="e">
        <f t="shared" ref="DV66:EE110" si="64">DU66</f>
        <v>#REF!</v>
      </c>
      <c r="DW66" s="41" t="e">
        <f t="shared" si="54"/>
        <v>#REF!</v>
      </c>
      <c r="DX66" s="41" t="e">
        <f t="shared" si="54"/>
        <v>#REF!</v>
      </c>
      <c r="DY66" s="41" t="e">
        <f t="shared" si="48"/>
        <v>#REF!</v>
      </c>
      <c r="DZ66" s="41" t="e">
        <f t="shared" si="48"/>
        <v>#REF!</v>
      </c>
      <c r="EA66" s="41" t="e">
        <f t="shared" si="48"/>
        <v>#REF!</v>
      </c>
      <c r="EB66" s="41" t="e">
        <f t="shared" si="48"/>
        <v>#REF!</v>
      </c>
      <c r="EC66" s="41" t="e">
        <f t="shared" si="48"/>
        <v>#REF!</v>
      </c>
      <c r="ED66" s="41" t="e">
        <f t="shared" si="48"/>
        <v>#REF!</v>
      </c>
      <c r="EE66" s="41" t="e">
        <f t="shared" si="48"/>
        <v>#REF!</v>
      </c>
      <c r="EF66" s="41" t="e">
        <f t="shared" si="48"/>
        <v>#REF!</v>
      </c>
      <c r="EG66" s="41" t="e">
        <f t="shared" si="48"/>
        <v>#REF!</v>
      </c>
      <c r="EH66" s="41" t="e">
        <f t="shared" si="48"/>
        <v>#REF!</v>
      </c>
      <c r="EI66" s="41" t="e">
        <f t="shared" si="48"/>
        <v>#REF!</v>
      </c>
      <c r="EJ66" s="41" t="e">
        <f t="shared" si="48"/>
        <v>#REF!</v>
      </c>
      <c r="EK66" s="41" t="e">
        <f t="shared" si="48"/>
        <v>#REF!</v>
      </c>
      <c r="EL66" s="41" t="e">
        <f t="shared" si="48"/>
        <v>#REF!</v>
      </c>
      <c r="EM66" s="41" t="e">
        <f t="shared" si="55"/>
        <v>#REF!</v>
      </c>
      <c r="EN66" s="41" t="e">
        <f t="shared" si="55"/>
        <v>#REF!</v>
      </c>
      <c r="EO66" s="41" t="e">
        <f t="shared" si="55"/>
        <v>#REF!</v>
      </c>
      <c r="EP66" s="41" t="e">
        <f t="shared" si="55"/>
        <v>#REF!</v>
      </c>
      <c r="EQ66" s="41" t="e">
        <f t="shared" si="55"/>
        <v>#REF!</v>
      </c>
      <c r="ER66" s="41" t="e">
        <f t="shared" si="55"/>
        <v>#REF!</v>
      </c>
      <c r="ES66" s="41" t="e">
        <f t="shared" si="55"/>
        <v>#REF!</v>
      </c>
      <c r="ET66" s="41" t="e">
        <f t="shared" si="55"/>
        <v>#REF!</v>
      </c>
      <c r="EU66" s="41" t="e">
        <f t="shared" si="55"/>
        <v>#REF!</v>
      </c>
      <c r="EV66" s="41" t="e">
        <f t="shared" si="55"/>
        <v>#REF!</v>
      </c>
      <c r="EW66" s="41" t="e">
        <f t="shared" si="55"/>
        <v>#REF!</v>
      </c>
      <c r="EX66" s="41" t="e">
        <f t="shared" si="55"/>
        <v>#REF!</v>
      </c>
      <c r="EY66" s="41" t="e">
        <f t="shared" si="55"/>
        <v>#REF!</v>
      </c>
      <c r="EZ66" s="41" t="e">
        <f t="shared" si="55"/>
        <v>#REF!</v>
      </c>
      <c r="FA66" s="41" t="e">
        <f t="shared" si="55"/>
        <v>#REF!</v>
      </c>
      <c r="FB66" s="41" t="e">
        <f t="shared" ref="FB66:FK110" si="65">FA66</f>
        <v>#REF!</v>
      </c>
      <c r="FC66" s="41" t="e">
        <f t="shared" si="56"/>
        <v>#REF!</v>
      </c>
      <c r="FD66" s="41" t="e">
        <f t="shared" si="56"/>
        <v>#REF!</v>
      </c>
      <c r="FE66" s="41" t="e">
        <f t="shared" si="49"/>
        <v>#REF!</v>
      </c>
      <c r="FF66" s="41" t="e">
        <f t="shared" si="49"/>
        <v>#REF!</v>
      </c>
      <c r="FG66" s="41" t="e">
        <f t="shared" si="49"/>
        <v>#REF!</v>
      </c>
      <c r="FH66" s="41" t="e">
        <f t="shared" si="49"/>
        <v>#REF!</v>
      </c>
      <c r="FI66" s="41" t="e">
        <f t="shared" si="49"/>
        <v>#REF!</v>
      </c>
      <c r="FJ66" s="41" t="e">
        <f t="shared" si="49"/>
        <v>#REF!</v>
      </c>
      <c r="FK66" s="41" t="e">
        <f t="shared" si="49"/>
        <v>#REF!</v>
      </c>
      <c r="FL66" s="41" t="e">
        <f t="shared" si="49"/>
        <v>#REF!</v>
      </c>
      <c r="FM66" s="41" t="e">
        <f t="shared" si="49"/>
        <v>#REF!</v>
      </c>
      <c r="FN66" s="41" t="e">
        <f t="shared" si="49"/>
        <v>#REF!</v>
      </c>
      <c r="FO66" s="41" t="e">
        <f t="shared" si="49"/>
        <v>#REF!</v>
      </c>
      <c r="FP66" s="41" t="e">
        <f t="shared" si="49"/>
        <v>#REF!</v>
      </c>
      <c r="FQ66" s="41" t="e">
        <f t="shared" si="49"/>
        <v>#REF!</v>
      </c>
      <c r="FR66" s="41" t="e">
        <f t="shared" si="49"/>
        <v>#REF!</v>
      </c>
      <c r="FS66" s="41" t="e">
        <f t="shared" si="57"/>
        <v>#REF!</v>
      </c>
      <c r="FT66" s="41" t="e">
        <f t="shared" si="57"/>
        <v>#REF!</v>
      </c>
      <c r="FU66" s="41" t="e">
        <f t="shared" si="57"/>
        <v>#REF!</v>
      </c>
      <c r="FV66" s="41" t="e">
        <f t="shared" si="57"/>
        <v>#REF!</v>
      </c>
      <c r="FW66" s="41" t="e">
        <f t="shared" si="57"/>
        <v>#REF!</v>
      </c>
      <c r="FX66" s="41" t="e">
        <f t="shared" si="57"/>
        <v>#REF!</v>
      </c>
      <c r="FY66" s="41" t="e">
        <f t="shared" si="57"/>
        <v>#REF!</v>
      </c>
      <c r="FZ66" s="41" t="e">
        <f t="shared" si="57"/>
        <v>#REF!</v>
      </c>
      <c r="GA66" s="41" t="e">
        <f t="shared" si="57"/>
        <v>#REF!</v>
      </c>
      <c r="GB66" s="41" t="e">
        <f t="shared" si="57"/>
        <v>#REF!</v>
      </c>
      <c r="GC66" s="41" t="e">
        <f t="shared" si="57"/>
        <v>#REF!</v>
      </c>
      <c r="GD66" s="41" t="e">
        <f t="shared" si="57"/>
        <v>#REF!</v>
      </c>
      <c r="GE66" s="41" t="e">
        <f t="shared" si="57"/>
        <v>#REF!</v>
      </c>
      <c r="GF66" s="41" t="e">
        <f t="shared" si="57"/>
        <v>#REF!</v>
      </c>
      <c r="GG66" s="41" t="e">
        <f t="shared" si="57"/>
        <v>#REF!</v>
      </c>
      <c r="GH66" s="41" t="e">
        <f t="shared" ref="GH66:GR129" si="66">GG66</f>
        <v>#REF!</v>
      </c>
      <c r="GI66" s="41" t="e">
        <f t="shared" si="58"/>
        <v>#REF!</v>
      </c>
      <c r="GJ66" s="41" t="e">
        <f t="shared" si="58"/>
        <v>#REF!</v>
      </c>
      <c r="GK66" s="41" t="e">
        <f t="shared" si="50"/>
        <v>#REF!</v>
      </c>
      <c r="GL66" s="41" t="e">
        <f t="shared" si="50"/>
        <v>#REF!</v>
      </c>
      <c r="GM66" s="41" t="e">
        <f t="shared" si="50"/>
        <v>#REF!</v>
      </c>
      <c r="GN66" s="41" t="e">
        <f t="shared" si="50"/>
        <v>#REF!</v>
      </c>
      <c r="GO66" s="41" t="e">
        <f t="shared" si="50"/>
        <v>#REF!</v>
      </c>
      <c r="GP66" s="41" t="e">
        <f t="shared" si="50"/>
        <v>#REF!</v>
      </c>
      <c r="GQ66" s="41" t="e">
        <f t="shared" si="50"/>
        <v>#REF!</v>
      </c>
      <c r="GR66" s="41" t="e">
        <f t="shared" si="50"/>
        <v>#REF!</v>
      </c>
      <c r="GS66" s="41" t="e">
        <f t="shared" si="50"/>
        <v>#REF!</v>
      </c>
      <c r="GT66" s="41" t="e">
        <f t="shared" si="50"/>
        <v>#REF!</v>
      </c>
      <c r="GU66" s="41" t="e">
        <f t="shared" si="50"/>
        <v>#REF!</v>
      </c>
      <c r="GV66" s="41" t="e">
        <f t="shared" si="50"/>
        <v>#REF!</v>
      </c>
      <c r="GW66" s="41" t="e">
        <f t="shared" si="50"/>
        <v>#REF!</v>
      </c>
      <c r="GX66" s="41" t="e">
        <f t="shared" si="50"/>
        <v>#REF!</v>
      </c>
      <c r="GY66" s="41" t="e">
        <f t="shared" si="59"/>
        <v>#REF!</v>
      </c>
      <c r="GZ66" s="41" t="e">
        <f t="shared" si="59"/>
        <v>#REF!</v>
      </c>
      <c r="HA66" s="41" t="e">
        <f t="shared" si="59"/>
        <v>#REF!</v>
      </c>
      <c r="HB66" s="41" t="e">
        <f t="shared" si="59"/>
        <v>#REF!</v>
      </c>
      <c r="HC66" s="41" t="e">
        <f t="shared" si="59"/>
        <v>#REF!</v>
      </c>
      <c r="HD66" s="41" t="e">
        <f t="shared" si="59"/>
        <v>#REF!</v>
      </c>
      <c r="HE66" s="41" t="e">
        <f t="shared" si="62"/>
        <v>#REF!</v>
      </c>
      <c r="HF66" s="41" t="e">
        <f t="shared" si="62"/>
        <v>#REF!</v>
      </c>
      <c r="HG66" s="41" t="e">
        <f t="shared" si="62"/>
        <v>#REF!</v>
      </c>
      <c r="HH66" s="41" t="e">
        <f t="shared" si="62"/>
        <v>#REF!</v>
      </c>
      <c r="HI66" s="41" t="e">
        <f t="shared" si="62"/>
        <v>#REF!</v>
      </c>
      <c r="HJ66" s="41" t="e">
        <f t="shared" si="62"/>
        <v>#REF!</v>
      </c>
    </row>
    <row r="67" spans="1:218" ht="14.4" x14ac:dyDescent="0.3">
      <c r="A67" s="42">
        <v>64</v>
      </c>
      <c r="B67" s="43" t="e">
        <f>'CMM2 - AUX CALC'!$BM$67</f>
        <v>#REF!</v>
      </c>
      <c r="BN67" s="41" t="e">
        <f>$B67/(_xlfn.SINGLE(PrazoConcessao)*12-BN$3+1)</f>
        <v>#REF!</v>
      </c>
      <c r="BO67" s="41" t="e">
        <f t="shared" si="60"/>
        <v>#REF!</v>
      </c>
      <c r="BP67" s="41" t="e">
        <f t="shared" si="52"/>
        <v>#REF!</v>
      </c>
      <c r="BQ67" s="41" t="e">
        <f t="shared" si="52"/>
        <v>#REF!</v>
      </c>
      <c r="BR67" s="41" t="e">
        <f t="shared" si="52"/>
        <v>#REF!</v>
      </c>
      <c r="BS67" s="41" t="e">
        <f t="shared" si="52"/>
        <v>#REF!</v>
      </c>
      <c r="BT67" s="41" t="e">
        <f t="shared" si="52"/>
        <v>#REF!</v>
      </c>
      <c r="BU67" s="41" t="e">
        <f t="shared" si="52"/>
        <v>#REF!</v>
      </c>
      <c r="BV67" s="41" t="e">
        <f t="shared" si="52"/>
        <v>#REF!</v>
      </c>
      <c r="BW67" s="41" t="e">
        <f t="shared" si="52"/>
        <v>#REF!</v>
      </c>
      <c r="BX67" s="41" t="e">
        <f t="shared" si="52"/>
        <v>#REF!</v>
      </c>
      <c r="BY67" s="41" t="e">
        <f t="shared" si="52"/>
        <v>#REF!</v>
      </c>
      <c r="BZ67" s="41" t="e">
        <f t="shared" si="52"/>
        <v>#REF!</v>
      </c>
      <c r="CA67" s="41" t="e">
        <f t="shared" si="52"/>
        <v>#REF!</v>
      </c>
      <c r="CB67" s="41" t="e">
        <f t="shared" si="52"/>
        <v>#REF!</v>
      </c>
      <c r="CC67" s="41" t="e">
        <f t="shared" si="52"/>
        <v>#REF!</v>
      </c>
      <c r="CD67" s="41" t="e">
        <f t="shared" si="52"/>
        <v>#REF!</v>
      </c>
      <c r="CE67" s="41" t="e">
        <f t="shared" si="52"/>
        <v>#REF!</v>
      </c>
      <c r="CF67" s="41" t="e">
        <f t="shared" ref="CF67:CU91" si="67">CE67</f>
        <v>#REF!</v>
      </c>
      <c r="CG67" s="41" t="e">
        <f t="shared" si="67"/>
        <v>#REF!</v>
      </c>
      <c r="CH67" s="41" t="e">
        <f t="shared" si="67"/>
        <v>#REF!</v>
      </c>
      <c r="CI67" s="41" t="e">
        <f t="shared" si="67"/>
        <v>#REF!</v>
      </c>
      <c r="CJ67" s="41" t="e">
        <f t="shared" si="67"/>
        <v>#REF!</v>
      </c>
      <c r="CK67" s="41" t="e">
        <f t="shared" si="67"/>
        <v>#REF!</v>
      </c>
      <c r="CL67" s="41" t="e">
        <f t="shared" si="67"/>
        <v>#REF!</v>
      </c>
      <c r="CM67" s="41" t="e">
        <f t="shared" si="67"/>
        <v>#REF!</v>
      </c>
      <c r="CN67" s="41" t="e">
        <f t="shared" si="67"/>
        <v>#REF!</v>
      </c>
      <c r="CO67" s="41" t="e">
        <f t="shared" si="67"/>
        <v>#REF!</v>
      </c>
      <c r="CP67" s="41" t="e">
        <f t="shared" si="67"/>
        <v>#REF!</v>
      </c>
      <c r="CQ67" s="41" t="e">
        <f t="shared" si="63"/>
        <v>#REF!</v>
      </c>
      <c r="CR67" s="41" t="e">
        <f t="shared" si="63"/>
        <v>#REF!</v>
      </c>
      <c r="CS67" s="41" t="e">
        <f t="shared" si="47"/>
        <v>#REF!</v>
      </c>
      <c r="CT67" s="41" t="e">
        <f t="shared" si="47"/>
        <v>#REF!</v>
      </c>
      <c r="CU67" s="41" t="e">
        <f t="shared" si="47"/>
        <v>#REF!</v>
      </c>
      <c r="CV67" s="41" t="e">
        <f t="shared" si="47"/>
        <v>#REF!</v>
      </c>
      <c r="CW67" s="41" t="e">
        <f t="shared" si="47"/>
        <v>#REF!</v>
      </c>
      <c r="CX67" s="41" t="e">
        <f t="shared" si="47"/>
        <v>#REF!</v>
      </c>
      <c r="CY67" s="41" t="e">
        <f t="shared" si="47"/>
        <v>#REF!</v>
      </c>
      <c r="CZ67" s="41" t="e">
        <f t="shared" si="47"/>
        <v>#REF!</v>
      </c>
      <c r="DA67" s="41" t="e">
        <f t="shared" si="47"/>
        <v>#REF!</v>
      </c>
      <c r="DB67" s="41" t="e">
        <f t="shared" si="47"/>
        <v>#REF!</v>
      </c>
      <c r="DC67" s="41" t="e">
        <f t="shared" si="47"/>
        <v>#REF!</v>
      </c>
      <c r="DD67" s="41" t="e">
        <f t="shared" si="47"/>
        <v>#REF!</v>
      </c>
      <c r="DE67" s="41" t="e">
        <f t="shared" si="47"/>
        <v>#REF!</v>
      </c>
      <c r="DF67" s="41" t="e">
        <f t="shared" si="47"/>
        <v>#REF!</v>
      </c>
      <c r="DG67" s="41" t="e">
        <f t="shared" si="47"/>
        <v>#REF!</v>
      </c>
      <c r="DH67" s="41" t="e">
        <f t="shared" si="47"/>
        <v>#REF!</v>
      </c>
      <c r="DI67" s="41" t="e">
        <f t="shared" ref="DI67:DU86" si="68">DH67</f>
        <v>#REF!</v>
      </c>
      <c r="DJ67" s="41" t="e">
        <f t="shared" si="68"/>
        <v>#REF!</v>
      </c>
      <c r="DK67" s="41" t="e">
        <f t="shared" si="68"/>
        <v>#REF!</v>
      </c>
      <c r="DL67" s="41" t="e">
        <f t="shared" si="68"/>
        <v>#REF!</v>
      </c>
      <c r="DM67" s="41" t="e">
        <f t="shared" si="68"/>
        <v>#REF!</v>
      </c>
      <c r="DN67" s="41" t="e">
        <f t="shared" si="68"/>
        <v>#REF!</v>
      </c>
      <c r="DO67" s="41" t="e">
        <f t="shared" si="68"/>
        <v>#REF!</v>
      </c>
      <c r="DP67" s="41" t="e">
        <f t="shared" si="68"/>
        <v>#REF!</v>
      </c>
      <c r="DQ67" s="41" t="e">
        <f t="shared" si="68"/>
        <v>#REF!</v>
      </c>
      <c r="DR67" s="41" t="e">
        <f t="shared" si="68"/>
        <v>#REF!</v>
      </c>
      <c r="DS67" s="41" t="e">
        <f t="shared" si="68"/>
        <v>#REF!</v>
      </c>
      <c r="DT67" s="41" t="e">
        <f t="shared" si="68"/>
        <v>#REF!</v>
      </c>
      <c r="DU67" s="41" t="e">
        <f t="shared" si="68"/>
        <v>#REF!</v>
      </c>
      <c r="DV67" s="41" t="e">
        <f t="shared" si="64"/>
        <v>#REF!</v>
      </c>
      <c r="DW67" s="41" t="e">
        <f t="shared" si="54"/>
        <v>#REF!</v>
      </c>
      <c r="DX67" s="41" t="e">
        <f t="shared" si="54"/>
        <v>#REF!</v>
      </c>
      <c r="DY67" s="41" t="e">
        <f t="shared" si="48"/>
        <v>#REF!</v>
      </c>
      <c r="DZ67" s="41" t="e">
        <f t="shared" si="48"/>
        <v>#REF!</v>
      </c>
      <c r="EA67" s="41" t="e">
        <f t="shared" si="48"/>
        <v>#REF!</v>
      </c>
      <c r="EB67" s="41" t="e">
        <f t="shared" si="48"/>
        <v>#REF!</v>
      </c>
      <c r="EC67" s="41" t="e">
        <f t="shared" si="48"/>
        <v>#REF!</v>
      </c>
      <c r="ED67" s="41" t="e">
        <f t="shared" si="48"/>
        <v>#REF!</v>
      </c>
      <c r="EE67" s="41" t="e">
        <f t="shared" si="48"/>
        <v>#REF!</v>
      </c>
      <c r="EF67" s="41" t="e">
        <f t="shared" si="48"/>
        <v>#REF!</v>
      </c>
      <c r="EG67" s="41" t="e">
        <f t="shared" si="48"/>
        <v>#REF!</v>
      </c>
      <c r="EH67" s="41" t="e">
        <f t="shared" si="48"/>
        <v>#REF!</v>
      </c>
      <c r="EI67" s="41" t="e">
        <f t="shared" si="48"/>
        <v>#REF!</v>
      </c>
      <c r="EJ67" s="41" t="e">
        <f t="shared" si="48"/>
        <v>#REF!</v>
      </c>
      <c r="EK67" s="41" t="e">
        <f t="shared" si="48"/>
        <v>#REF!</v>
      </c>
      <c r="EL67" s="41" t="e">
        <f t="shared" si="48"/>
        <v>#REF!</v>
      </c>
      <c r="EM67" s="41" t="e">
        <f t="shared" si="48"/>
        <v>#REF!</v>
      </c>
      <c r="EN67" s="41" t="e">
        <f t="shared" si="48"/>
        <v>#REF!</v>
      </c>
      <c r="EO67" s="41" t="e">
        <f t="shared" ref="EO67:FA86" si="69">EN67</f>
        <v>#REF!</v>
      </c>
      <c r="EP67" s="41" t="e">
        <f t="shared" si="69"/>
        <v>#REF!</v>
      </c>
      <c r="EQ67" s="41" t="e">
        <f t="shared" si="69"/>
        <v>#REF!</v>
      </c>
      <c r="ER67" s="41" t="e">
        <f t="shared" si="69"/>
        <v>#REF!</v>
      </c>
      <c r="ES67" s="41" t="e">
        <f t="shared" si="69"/>
        <v>#REF!</v>
      </c>
      <c r="ET67" s="41" t="e">
        <f t="shared" si="69"/>
        <v>#REF!</v>
      </c>
      <c r="EU67" s="41" t="e">
        <f t="shared" si="69"/>
        <v>#REF!</v>
      </c>
      <c r="EV67" s="41" t="e">
        <f t="shared" si="69"/>
        <v>#REF!</v>
      </c>
      <c r="EW67" s="41" t="e">
        <f t="shared" si="69"/>
        <v>#REF!</v>
      </c>
      <c r="EX67" s="41" t="e">
        <f t="shared" si="69"/>
        <v>#REF!</v>
      </c>
      <c r="EY67" s="41" t="e">
        <f t="shared" si="69"/>
        <v>#REF!</v>
      </c>
      <c r="EZ67" s="41" t="e">
        <f t="shared" si="69"/>
        <v>#REF!</v>
      </c>
      <c r="FA67" s="41" t="e">
        <f t="shared" si="69"/>
        <v>#REF!</v>
      </c>
      <c r="FB67" s="41" t="e">
        <f t="shared" si="65"/>
        <v>#REF!</v>
      </c>
      <c r="FC67" s="41" t="e">
        <f t="shared" si="56"/>
        <v>#REF!</v>
      </c>
      <c r="FD67" s="41" t="e">
        <f t="shared" si="56"/>
        <v>#REF!</v>
      </c>
      <c r="FE67" s="41" t="e">
        <f t="shared" si="49"/>
        <v>#REF!</v>
      </c>
      <c r="FF67" s="41" t="e">
        <f t="shared" si="49"/>
        <v>#REF!</v>
      </c>
      <c r="FG67" s="41" t="e">
        <f t="shared" si="49"/>
        <v>#REF!</v>
      </c>
      <c r="FH67" s="41" t="e">
        <f t="shared" si="49"/>
        <v>#REF!</v>
      </c>
      <c r="FI67" s="41" t="e">
        <f t="shared" si="49"/>
        <v>#REF!</v>
      </c>
      <c r="FJ67" s="41" t="e">
        <f t="shared" si="49"/>
        <v>#REF!</v>
      </c>
      <c r="FK67" s="41" t="e">
        <f t="shared" si="49"/>
        <v>#REF!</v>
      </c>
      <c r="FL67" s="41" t="e">
        <f t="shared" si="49"/>
        <v>#REF!</v>
      </c>
      <c r="FM67" s="41" t="e">
        <f t="shared" si="49"/>
        <v>#REF!</v>
      </c>
      <c r="FN67" s="41" t="e">
        <f t="shared" si="49"/>
        <v>#REF!</v>
      </c>
      <c r="FO67" s="41" t="e">
        <f t="shared" si="49"/>
        <v>#REF!</v>
      </c>
      <c r="FP67" s="41" t="e">
        <f t="shared" si="49"/>
        <v>#REF!</v>
      </c>
      <c r="FQ67" s="41" t="e">
        <f t="shared" si="49"/>
        <v>#REF!</v>
      </c>
      <c r="FR67" s="41" t="e">
        <f t="shared" si="49"/>
        <v>#REF!</v>
      </c>
      <c r="FS67" s="41" t="e">
        <f t="shared" si="49"/>
        <v>#REF!</v>
      </c>
      <c r="FT67" s="41" t="e">
        <f t="shared" si="49"/>
        <v>#REF!</v>
      </c>
      <c r="FU67" s="41" t="e">
        <f t="shared" ref="FU67:GG86" si="70">FT67</f>
        <v>#REF!</v>
      </c>
      <c r="FV67" s="41" t="e">
        <f t="shared" si="70"/>
        <v>#REF!</v>
      </c>
      <c r="FW67" s="41" t="e">
        <f t="shared" si="70"/>
        <v>#REF!</v>
      </c>
      <c r="FX67" s="41" t="e">
        <f t="shared" si="70"/>
        <v>#REF!</v>
      </c>
      <c r="FY67" s="41" t="e">
        <f t="shared" si="70"/>
        <v>#REF!</v>
      </c>
      <c r="FZ67" s="41" t="e">
        <f t="shared" si="70"/>
        <v>#REF!</v>
      </c>
      <c r="GA67" s="41" t="e">
        <f t="shared" si="70"/>
        <v>#REF!</v>
      </c>
      <c r="GB67" s="41" t="e">
        <f t="shared" si="70"/>
        <v>#REF!</v>
      </c>
      <c r="GC67" s="41" t="e">
        <f t="shared" si="70"/>
        <v>#REF!</v>
      </c>
      <c r="GD67" s="41" t="e">
        <f t="shared" si="70"/>
        <v>#REF!</v>
      </c>
      <c r="GE67" s="41" t="e">
        <f t="shared" si="70"/>
        <v>#REF!</v>
      </c>
      <c r="GF67" s="41" t="e">
        <f t="shared" si="70"/>
        <v>#REF!</v>
      </c>
      <c r="GG67" s="41" t="e">
        <f t="shared" si="70"/>
        <v>#REF!</v>
      </c>
      <c r="GH67" s="41" t="e">
        <f t="shared" si="66"/>
        <v>#REF!</v>
      </c>
      <c r="GI67" s="41" t="e">
        <f t="shared" si="58"/>
        <v>#REF!</v>
      </c>
      <c r="GJ67" s="41" t="e">
        <f t="shared" si="58"/>
        <v>#REF!</v>
      </c>
      <c r="GK67" s="41" t="e">
        <f t="shared" si="50"/>
        <v>#REF!</v>
      </c>
      <c r="GL67" s="41" t="e">
        <f t="shared" si="50"/>
        <v>#REF!</v>
      </c>
      <c r="GM67" s="41" t="e">
        <f t="shared" si="50"/>
        <v>#REF!</v>
      </c>
      <c r="GN67" s="41" t="e">
        <f t="shared" si="50"/>
        <v>#REF!</v>
      </c>
      <c r="GO67" s="41" t="e">
        <f t="shared" si="50"/>
        <v>#REF!</v>
      </c>
      <c r="GP67" s="41" t="e">
        <f t="shared" si="50"/>
        <v>#REF!</v>
      </c>
      <c r="GQ67" s="41" t="e">
        <f t="shared" si="50"/>
        <v>#REF!</v>
      </c>
      <c r="GR67" s="41" t="e">
        <f t="shared" si="50"/>
        <v>#REF!</v>
      </c>
      <c r="GS67" s="41" t="e">
        <f t="shared" si="50"/>
        <v>#REF!</v>
      </c>
      <c r="GT67" s="41" t="e">
        <f t="shared" si="50"/>
        <v>#REF!</v>
      </c>
      <c r="GU67" s="41" t="e">
        <f t="shared" si="50"/>
        <v>#REF!</v>
      </c>
      <c r="GV67" s="41" t="e">
        <f t="shared" si="50"/>
        <v>#REF!</v>
      </c>
      <c r="GW67" s="41" t="e">
        <f t="shared" si="50"/>
        <v>#REF!</v>
      </c>
      <c r="GX67" s="41" t="e">
        <f t="shared" si="50"/>
        <v>#REF!</v>
      </c>
      <c r="GY67" s="41" t="e">
        <f t="shared" si="59"/>
        <v>#REF!</v>
      </c>
      <c r="GZ67" s="41" t="e">
        <f t="shared" si="59"/>
        <v>#REF!</v>
      </c>
      <c r="HA67" s="41" t="e">
        <f t="shared" si="59"/>
        <v>#REF!</v>
      </c>
      <c r="HB67" s="41" t="e">
        <f t="shared" si="59"/>
        <v>#REF!</v>
      </c>
      <c r="HC67" s="41" t="e">
        <f t="shared" si="59"/>
        <v>#REF!</v>
      </c>
      <c r="HD67" s="41" t="e">
        <f t="shared" si="59"/>
        <v>#REF!</v>
      </c>
      <c r="HE67" s="41" t="e">
        <f t="shared" si="62"/>
        <v>#REF!</v>
      </c>
      <c r="HF67" s="41" t="e">
        <f t="shared" si="62"/>
        <v>#REF!</v>
      </c>
      <c r="HG67" s="41" t="e">
        <f t="shared" si="62"/>
        <v>#REF!</v>
      </c>
      <c r="HH67" s="41" t="e">
        <f t="shared" si="62"/>
        <v>#REF!</v>
      </c>
      <c r="HI67" s="41" t="e">
        <f t="shared" si="62"/>
        <v>#REF!</v>
      </c>
      <c r="HJ67" s="41" t="e">
        <f t="shared" si="62"/>
        <v>#REF!</v>
      </c>
    </row>
    <row r="68" spans="1:218" ht="14.4" x14ac:dyDescent="0.3">
      <c r="A68" s="42">
        <v>65</v>
      </c>
      <c r="B68" s="43" t="e">
        <f>'CMM2 - AUX CALC'!$BN$67</f>
        <v>#REF!</v>
      </c>
      <c r="BO68" s="41" t="e">
        <f>$B68/(_xlfn.SINGLE(PrazoConcessao)*12-BO$3+1)</f>
        <v>#REF!</v>
      </c>
      <c r="BP68" s="41" t="e">
        <f t="shared" si="52"/>
        <v>#REF!</v>
      </c>
      <c r="BQ68" s="41" t="e">
        <f t="shared" si="52"/>
        <v>#REF!</v>
      </c>
      <c r="BR68" s="41" t="e">
        <f t="shared" si="52"/>
        <v>#REF!</v>
      </c>
      <c r="BS68" s="41" t="e">
        <f t="shared" si="52"/>
        <v>#REF!</v>
      </c>
      <c r="BT68" s="41" t="e">
        <f t="shared" si="52"/>
        <v>#REF!</v>
      </c>
      <c r="BU68" s="41" t="e">
        <f t="shared" si="52"/>
        <v>#REF!</v>
      </c>
      <c r="BV68" s="41" t="e">
        <f t="shared" si="52"/>
        <v>#REF!</v>
      </c>
      <c r="BW68" s="41" t="e">
        <f t="shared" si="52"/>
        <v>#REF!</v>
      </c>
      <c r="BX68" s="41" t="e">
        <f t="shared" si="52"/>
        <v>#REF!</v>
      </c>
      <c r="BY68" s="41" t="e">
        <f t="shared" si="52"/>
        <v>#REF!</v>
      </c>
      <c r="BZ68" s="41" t="e">
        <f t="shared" si="52"/>
        <v>#REF!</v>
      </c>
      <c r="CA68" s="41" t="e">
        <f t="shared" si="52"/>
        <v>#REF!</v>
      </c>
      <c r="CB68" s="41" t="e">
        <f t="shared" si="52"/>
        <v>#REF!</v>
      </c>
      <c r="CC68" s="41" t="e">
        <f t="shared" si="52"/>
        <v>#REF!</v>
      </c>
      <c r="CD68" s="41" t="e">
        <f t="shared" si="52"/>
        <v>#REF!</v>
      </c>
      <c r="CE68" s="41" t="e">
        <f t="shared" si="52"/>
        <v>#REF!</v>
      </c>
      <c r="CF68" s="41" t="e">
        <f t="shared" si="67"/>
        <v>#REF!</v>
      </c>
      <c r="CG68" s="41" t="e">
        <f t="shared" si="67"/>
        <v>#REF!</v>
      </c>
      <c r="CH68" s="41" t="e">
        <f t="shared" si="67"/>
        <v>#REF!</v>
      </c>
      <c r="CI68" s="41" t="e">
        <f t="shared" si="67"/>
        <v>#REF!</v>
      </c>
      <c r="CJ68" s="41" t="e">
        <f t="shared" si="67"/>
        <v>#REF!</v>
      </c>
      <c r="CK68" s="41" t="e">
        <f t="shared" si="67"/>
        <v>#REF!</v>
      </c>
      <c r="CL68" s="41" t="e">
        <f t="shared" si="67"/>
        <v>#REF!</v>
      </c>
      <c r="CM68" s="41" t="e">
        <f t="shared" si="67"/>
        <v>#REF!</v>
      </c>
      <c r="CN68" s="41" t="e">
        <f t="shared" si="67"/>
        <v>#REF!</v>
      </c>
      <c r="CO68" s="41" t="e">
        <f t="shared" si="67"/>
        <v>#REF!</v>
      </c>
      <c r="CP68" s="41" t="e">
        <f t="shared" si="67"/>
        <v>#REF!</v>
      </c>
      <c r="CQ68" s="41" t="e">
        <f t="shared" si="63"/>
        <v>#REF!</v>
      </c>
      <c r="CR68" s="41" t="e">
        <f t="shared" si="63"/>
        <v>#REF!</v>
      </c>
      <c r="CS68" s="41" t="e">
        <f t="shared" si="47"/>
        <v>#REF!</v>
      </c>
      <c r="CT68" s="41" t="e">
        <f t="shared" si="47"/>
        <v>#REF!</v>
      </c>
      <c r="CU68" s="41" t="e">
        <f t="shared" si="47"/>
        <v>#REF!</v>
      </c>
      <c r="CV68" s="41" t="e">
        <f t="shared" si="47"/>
        <v>#REF!</v>
      </c>
      <c r="CW68" s="41" t="e">
        <f t="shared" si="47"/>
        <v>#REF!</v>
      </c>
      <c r="CX68" s="41" t="e">
        <f t="shared" si="47"/>
        <v>#REF!</v>
      </c>
      <c r="CY68" s="41" t="e">
        <f t="shared" si="47"/>
        <v>#REF!</v>
      </c>
      <c r="CZ68" s="41" t="e">
        <f t="shared" si="47"/>
        <v>#REF!</v>
      </c>
      <c r="DA68" s="41" t="e">
        <f t="shared" si="47"/>
        <v>#REF!</v>
      </c>
      <c r="DB68" s="41" t="e">
        <f t="shared" si="47"/>
        <v>#REF!</v>
      </c>
      <c r="DC68" s="41" t="e">
        <f t="shared" si="47"/>
        <v>#REF!</v>
      </c>
      <c r="DD68" s="41" t="e">
        <f t="shared" si="47"/>
        <v>#REF!</v>
      </c>
      <c r="DE68" s="41" t="e">
        <f t="shared" si="47"/>
        <v>#REF!</v>
      </c>
      <c r="DF68" s="41" t="e">
        <f t="shared" si="47"/>
        <v>#REF!</v>
      </c>
      <c r="DG68" s="41" t="e">
        <f t="shared" si="47"/>
        <v>#REF!</v>
      </c>
      <c r="DH68" s="41" t="e">
        <f t="shared" si="47"/>
        <v>#REF!</v>
      </c>
      <c r="DI68" s="41" t="e">
        <f t="shared" si="68"/>
        <v>#REF!</v>
      </c>
      <c r="DJ68" s="41" t="e">
        <f t="shared" si="68"/>
        <v>#REF!</v>
      </c>
      <c r="DK68" s="41" t="e">
        <f t="shared" si="68"/>
        <v>#REF!</v>
      </c>
      <c r="DL68" s="41" t="e">
        <f t="shared" si="68"/>
        <v>#REF!</v>
      </c>
      <c r="DM68" s="41" t="e">
        <f t="shared" si="68"/>
        <v>#REF!</v>
      </c>
      <c r="DN68" s="41" t="e">
        <f t="shared" si="68"/>
        <v>#REF!</v>
      </c>
      <c r="DO68" s="41" t="e">
        <f t="shared" si="68"/>
        <v>#REF!</v>
      </c>
      <c r="DP68" s="41" t="e">
        <f t="shared" si="68"/>
        <v>#REF!</v>
      </c>
      <c r="DQ68" s="41" t="e">
        <f t="shared" si="68"/>
        <v>#REF!</v>
      </c>
      <c r="DR68" s="41" t="e">
        <f t="shared" si="68"/>
        <v>#REF!</v>
      </c>
      <c r="DS68" s="41" t="e">
        <f t="shared" si="68"/>
        <v>#REF!</v>
      </c>
      <c r="DT68" s="41" t="e">
        <f t="shared" si="68"/>
        <v>#REF!</v>
      </c>
      <c r="DU68" s="41" t="e">
        <f t="shared" si="68"/>
        <v>#REF!</v>
      </c>
      <c r="DV68" s="41" t="e">
        <f t="shared" si="64"/>
        <v>#REF!</v>
      </c>
      <c r="DW68" s="41" t="e">
        <f t="shared" si="54"/>
        <v>#REF!</v>
      </c>
      <c r="DX68" s="41" t="e">
        <f t="shared" si="54"/>
        <v>#REF!</v>
      </c>
      <c r="DY68" s="41" t="e">
        <f t="shared" si="48"/>
        <v>#REF!</v>
      </c>
      <c r="DZ68" s="41" t="e">
        <f t="shared" si="48"/>
        <v>#REF!</v>
      </c>
      <c r="EA68" s="41" t="e">
        <f t="shared" si="48"/>
        <v>#REF!</v>
      </c>
      <c r="EB68" s="41" t="e">
        <f t="shared" si="48"/>
        <v>#REF!</v>
      </c>
      <c r="EC68" s="41" t="e">
        <f t="shared" si="48"/>
        <v>#REF!</v>
      </c>
      <c r="ED68" s="41" t="e">
        <f t="shared" si="48"/>
        <v>#REF!</v>
      </c>
      <c r="EE68" s="41" t="e">
        <f t="shared" si="48"/>
        <v>#REF!</v>
      </c>
      <c r="EF68" s="41" t="e">
        <f t="shared" si="48"/>
        <v>#REF!</v>
      </c>
      <c r="EG68" s="41" t="e">
        <f t="shared" si="48"/>
        <v>#REF!</v>
      </c>
      <c r="EH68" s="41" t="e">
        <f t="shared" si="48"/>
        <v>#REF!</v>
      </c>
      <c r="EI68" s="41" t="e">
        <f t="shared" si="48"/>
        <v>#REF!</v>
      </c>
      <c r="EJ68" s="41" t="e">
        <f t="shared" si="48"/>
        <v>#REF!</v>
      </c>
      <c r="EK68" s="41" t="e">
        <f t="shared" si="48"/>
        <v>#REF!</v>
      </c>
      <c r="EL68" s="41" t="e">
        <f t="shared" si="48"/>
        <v>#REF!</v>
      </c>
      <c r="EM68" s="41" t="e">
        <f t="shared" si="48"/>
        <v>#REF!</v>
      </c>
      <c r="EN68" s="41" t="e">
        <f t="shared" si="48"/>
        <v>#REF!</v>
      </c>
      <c r="EO68" s="41" t="e">
        <f t="shared" si="69"/>
        <v>#REF!</v>
      </c>
      <c r="EP68" s="41" t="e">
        <f t="shared" si="69"/>
        <v>#REF!</v>
      </c>
      <c r="EQ68" s="41" t="e">
        <f t="shared" si="69"/>
        <v>#REF!</v>
      </c>
      <c r="ER68" s="41" t="e">
        <f t="shared" si="69"/>
        <v>#REF!</v>
      </c>
      <c r="ES68" s="41" t="e">
        <f t="shared" si="69"/>
        <v>#REF!</v>
      </c>
      <c r="ET68" s="41" t="e">
        <f t="shared" si="69"/>
        <v>#REF!</v>
      </c>
      <c r="EU68" s="41" t="e">
        <f t="shared" si="69"/>
        <v>#REF!</v>
      </c>
      <c r="EV68" s="41" t="e">
        <f t="shared" si="69"/>
        <v>#REF!</v>
      </c>
      <c r="EW68" s="41" t="e">
        <f t="shared" si="69"/>
        <v>#REF!</v>
      </c>
      <c r="EX68" s="41" t="e">
        <f t="shared" si="69"/>
        <v>#REF!</v>
      </c>
      <c r="EY68" s="41" t="e">
        <f t="shared" si="69"/>
        <v>#REF!</v>
      </c>
      <c r="EZ68" s="41" t="e">
        <f t="shared" si="69"/>
        <v>#REF!</v>
      </c>
      <c r="FA68" s="41" t="e">
        <f t="shared" si="69"/>
        <v>#REF!</v>
      </c>
      <c r="FB68" s="41" t="e">
        <f t="shared" si="65"/>
        <v>#REF!</v>
      </c>
      <c r="FC68" s="41" t="e">
        <f t="shared" si="56"/>
        <v>#REF!</v>
      </c>
      <c r="FD68" s="41" t="e">
        <f t="shared" si="56"/>
        <v>#REF!</v>
      </c>
      <c r="FE68" s="41" t="e">
        <f t="shared" si="49"/>
        <v>#REF!</v>
      </c>
      <c r="FF68" s="41" t="e">
        <f t="shared" si="49"/>
        <v>#REF!</v>
      </c>
      <c r="FG68" s="41" t="e">
        <f t="shared" si="49"/>
        <v>#REF!</v>
      </c>
      <c r="FH68" s="41" t="e">
        <f t="shared" si="49"/>
        <v>#REF!</v>
      </c>
      <c r="FI68" s="41" t="e">
        <f t="shared" si="49"/>
        <v>#REF!</v>
      </c>
      <c r="FJ68" s="41" t="e">
        <f t="shared" si="49"/>
        <v>#REF!</v>
      </c>
      <c r="FK68" s="41" t="e">
        <f t="shared" si="49"/>
        <v>#REF!</v>
      </c>
      <c r="FL68" s="41" t="e">
        <f t="shared" si="49"/>
        <v>#REF!</v>
      </c>
      <c r="FM68" s="41" t="e">
        <f t="shared" si="49"/>
        <v>#REF!</v>
      </c>
      <c r="FN68" s="41" t="e">
        <f t="shared" si="49"/>
        <v>#REF!</v>
      </c>
      <c r="FO68" s="41" t="e">
        <f t="shared" si="49"/>
        <v>#REF!</v>
      </c>
      <c r="FP68" s="41" t="e">
        <f t="shared" si="49"/>
        <v>#REF!</v>
      </c>
      <c r="FQ68" s="41" t="e">
        <f t="shared" si="49"/>
        <v>#REF!</v>
      </c>
      <c r="FR68" s="41" t="e">
        <f t="shared" si="49"/>
        <v>#REF!</v>
      </c>
      <c r="FS68" s="41" t="e">
        <f t="shared" si="49"/>
        <v>#REF!</v>
      </c>
      <c r="FT68" s="41" t="e">
        <f t="shared" si="49"/>
        <v>#REF!</v>
      </c>
      <c r="FU68" s="41" t="e">
        <f t="shared" si="70"/>
        <v>#REF!</v>
      </c>
      <c r="FV68" s="41" t="e">
        <f t="shared" si="70"/>
        <v>#REF!</v>
      </c>
      <c r="FW68" s="41" t="e">
        <f t="shared" si="70"/>
        <v>#REF!</v>
      </c>
      <c r="FX68" s="41" t="e">
        <f t="shared" si="70"/>
        <v>#REF!</v>
      </c>
      <c r="FY68" s="41" t="e">
        <f t="shared" si="70"/>
        <v>#REF!</v>
      </c>
      <c r="FZ68" s="41" t="e">
        <f t="shared" si="70"/>
        <v>#REF!</v>
      </c>
      <c r="GA68" s="41" t="e">
        <f t="shared" si="70"/>
        <v>#REF!</v>
      </c>
      <c r="GB68" s="41" t="e">
        <f t="shared" si="70"/>
        <v>#REF!</v>
      </c>
      <c r="GC68" s="41" t="e">
        <f t="shared" si="70"/>
        <v>#REF!</v>
      </c>
      <c r="GD68" s="41" t="e">
        <f t="shared" si="70"/>
        <v>#REF!</v>
      </c>
      <c r="GE68" s="41" t="e">
        <f t="shared" si="70"/>
        <v>#REF!</v>
      </c>
      <c r="GF68" s="41" t="e">
        <f t="shared" si="70"/>
        <v>#REF!</v>
      </c>
      <c r="GG68" s="41" t="e">
        <f t="shared" si="70"/>
        <v>#REF!</v>
      </c>
      <c r="GH68" s="41" t="e">
        <f t="shared" si="66"/>
        <v>#REF!</v>
      </c>
      <c r="GI68" s="41" t="e">
        <f t="shared" si="58"/>
        <v>#REF!</v>
      </c>
      <c r="GJ68" s="41" t="e">
        <f t="shared" si="58"/>
        <v>#REF!</v>
      </c>
      <c r="GK68" s="41" t="e">
        <f t="shared" si="50"/>
        <v>#REF!</v>
      </c>
      <c r="GL68" s="41" t="e">
        <f t="shared" si="50"/>
        <v>#REF!</v>
      </c>
      <c r="GM68" s="41" t="e">
        <f t="shared" si="50"/>
        <v>#REF!</v>
      </c>
      <c r="GN68" s="41" t="e">
        <f t="shared" si="50"/>
        <v>#REF!</v>
      </c>
      <c r="GO68" s="41" t="e">
        <f t="shared" si="50"/>
        <v>#REF!</v>
      </c>
      <c r="GP68" s="41" t="e">
        <f t="shared" si="50"/>
        <v>#REF!</v>
      </c>
      <c r="GQ68" s="41" t="e">
        <f t="shared" si="50"/>
        <v>#REF!</v>
      </c>
      <c r="GR68" s="41" t="e">
        <f t="shared" si="50"/>
        <v>#REF!</v>
      </c>
      <c r="GS68" s="41" t="e">
        <f t="shared" si="50"/>
        <v>#REF!</v>
      </c>
      <c r="GT68" s="41" t="e">
        <f t="shared" si="50"/>
        <v>#REF!</v>
      </c>
      <c r="GU68" s="41" t="e">
        <f t="shared" si="50"/>
        <v>#REF!</v>
      </c>
      <c r="GV68" s="41" t="e">
        <f t="shared" si="50"/>
        <v>#REF!</v>
      </c>
      <c r="GW68" s="41" t="e">
        <f t="shared" si="50"/>
        <v>#REF!</v>
      </c>
      <c r="GX68" s="41" t="e">
        <f t="shared" si="50"/>
        <v>#REF!</v>
      </c>
      <c r="GY68" s="41" t="e">
        <f t="shared" si="59"/>
        <v>#REF!</v>
      </c>
      <c r="GZ68" s="41" t="e">
        <f t="shared" si="59"/>
        <v>#REF!</v>
      </c>
      <c r="HA68" s="41" t="e">
        <f t="shared" si="59"/>
        <v>#REF!</v>
      </c>
      <c r="HB68" s="41" t="e">
        <f t="shared" si="59"/>
        <v>#REF!</v>
      </c>
      <c r="HC68" s="41" t="e">
        <f t="shared" si="59"/>
        <v>#REF!</v>
      </c>
      <c r="HD68" s="41" t="e">
        <f t="shared" si="59"/>
        <v>#REF!</v>
      </c>
      <c r="HE68" s="41" t="e">
        <f t="shared" si="62"/>
        <v>#REF!</v>
      </c>
      <c r="HF68" s="41" t="e">
        <f t="shared" si="62"/>
        <v>#REF!</v>
      </c>
      <c r="HG68" s="41" t="e">
        <f t="shared" si="62"/>
        <v>#REF!</v>
      </c>
      <c r="HH68" s="41" t="e">
        <f t="shared" si="62"/>
        <v>#REF!</v>
      </c>
      <c r="HI68" s="41" t="e">
        <f t="shared" si="62"/>
        <v>#REF!</v>
      </c>
      <c r="HJ68" s="41" t="e">
        <f t="shared" si="62"/>
        <v>#REF!</v>
      </c>
    </row>
    <row r="69" spans="1:218" ht="14.4" x14ac:dyDescent="0.3">
      <c r="A69" s="42">
        <v>66</v>
      </c>
      <c r="B69" s="43" t="e">
        <f>'CMM2 - AUX CALC'!$BO$67</f>
        <v>#REF!</v>
      </c>
      <c r="BP69" s="41" t="e">
        <f>$B69/(_xlfn.SINGLE(PrazoConcessao)*12-BP$3+1)</f>
        <v>#REF!</v>
      </c>
      <c r="BQ69" s="41" t="e">
        <f t="shared" si="52"/>
        <v>#REF!</v>
      </c>
      <c r="BR69" s="41" t="e">
        <f t="shared" si="52"/>
        <v>#REF!</v>
      </c>
      <c r="BS69" s="41" t="e">
        <f t="shared" si="52"/>
        <v>#REF!</v>
      </c>
      <c r="BT69" s="41" t="e">
        <f t="shared" si="52"/>
        <v>#REF!</v>
      </c>
      <c r="BU69" s="41" t="e">
        <f t="shared" si="52"/>
        <v>#REF!</v>
      </c>
      <c r="BV69" s="41" t="e">
        <f t="shared" si="52"/>
        <v>#REF!</v>
      </c>
      <c r="BW69" s="41" t="e">
        <f t="shared" si="52"/>
        <v>#REF!</v>
      </c>
      <c r="BX69" s="41" t="e">
        <f t="shared" si="52"/>
        <v>#REF!</v>
      </c>
      <c r="BY69" s="41" t="e">
        <f t="shared" si="52"/>
        <v>#REF!</v>
      </c>
      <c r="BZ69" s="41" t="e">
        <f t="shared" si="52"/>
        <v>#REF!</v>
      </c>
      <c r="CA69" s="41" t="e">
        <f t="shared" si="52"/>
        <v>#REF!</v>
      </c>
      <c r="CB69" s="41" t="e">
        <f t="shared" si="52"/>
        <v>#REF!</v>
      </c>
      <c r="CC69" s="41" t="e">
        <f t="shared" si="52"/>
        <v>#REF!</v>
      </c>
      <c r="CD69" s="41" t="e">
        <f t="shared" si="52"/>
        <v>#REF!</v>
      </c>
      <c r="CE69" s="41" t="e">
        <f t="shared" si="52"/>
        <v>#REF!</v>
      </c>
      <c r="CF69" s="41" t="e">
        <f t="shared" si="67"/>
        <v>#REF!</v>
      </c>
      <c r="CG69" s="41" t="e">
        <f t="shared" si="67"/>
        <v>#REF!</v>
      </c>
      <c r="CH69" s="41" t="e">
        <f t="shared" si="67"/>
        <v>#REF!</v>
      </c>
      <c r="CI69" s="41" t="e">
        <f t="shared" si="67"/>
        <v>#REF!</v>
      </c>
      <c r="CJ69" s="41" t="e">
        <f t="shared" si="67"/>
        <v>#REF!</v>
      </c>
      <c r="CK69" s="41" t="e">
        <f t="shared" si="67"/>
        <v>#REF!</v>
      </c>
      <c r="CL69" s="41" t="e">
        <f t="shared" si="67"/>
        <v>#REF!</v>
      </c>
      <c r="CM69" s="41" t="e">
        <f t="shared" si="67"/>
        <v>#REF!</v>
      </c>
      <c r="CN69" s="41" t="e">
        <f t="shared" si="67"/>
        <v>#REF!</v>
      </c>
      <c r="CO69" s="41" t="e">
        <f t="shared" si="67"/>
        <v>#REF!</v>
      </c>
      <c r="CP69" s="41" t="e">
        <f t="shared" si="67"/>
        <v>#REF!</v>
      </c>
      <c r="CQ69" s="41" t="e">
        <f t="shared" si="63"/>
        <v>#REF!</v>
      </c>
      <c r="CR69" s="41" t="e">
        <f t="shared" si="63"/>
        <v>#REF!</v>
      </c>
      <c r="CS69" s="41" t="e">
        <f t="shared" si="47"/>
        <v>#REF!</v>
      </c>
      <c r="CT69" s="41" t="e">
        <f t="shared" si="47"/>
        <v>#REF!</v>
      </c>
      <c r="CU69" s="41" t="e">
        <f t="shared" si="47"/>
        <v>#REF!</v>
      </c>
      <c r="CV69" s="41" t="e">
        <f t="shared" si="47"/>
        <v>#REF!</v>
      </c>
      <c r="CW69" s="41" t="e">
        <f t="shared" si="47"/>
        <v>#REF!</v>
      </c>
      <c r="CX69" s="41" t="e">
        <f t="shared" si="47"/>
        <v>#REF!</v>
      </c>
      <c r="CY69" s="41" t="e">
        <f t="shared" si="47"/>
        <v>#REF!</v>
      </c>
      <c r="CZ69" s="41" t="e">
        <f t="shared" si="47"/>
        <v>#REF!</v>
      </c>
      <c r="DA69" s="41" t="e">
        <f t="shared" si="47"/>
        <v>#REF!</v>
      </c>
      <c r="DB69" s="41" t="e">
        <f t="shared" si="47"/>
        <v>#REF!</v>
      </c>
      <c r="DC69" s="41" t="e">
        <f t="shared" si="47"/>
        <v>#REF!</v>
      </c>
      <c r="DD69" s="41" t="e">
        <f t="shared" ref="DD69:DP99" si="71">DC69</f>
        <v>#REF!</v>
      </c>
      <c r="DE69" s="41" t="e">
        <f t="shared" si="71"/>
        <v>#REF!</v>
      </c>
      <c r="DF69" s="41" t="e">
        <f t="shared" si="71"/>
        <v>#REF!</v>
      </c>
      <c r="DG69" s="41" t="e">
        <f t="shared" si="71"/>
        <v>#REF!</v>
      </c>
      <c r="DH69" s="41" t="e">
        <f t="shared" si="71"/>
        <v>#REF!</v>
      </c>
      <c r="DI69" s="41" t="e">
        <f t="shared" si="68"/>
        <v>#REF!</v>
      </c>
      <c r="DJ69" s="41" t="e">
        <f t="shared" si="68"/>
        <v>#REF!</v>
      </c>
      <c r="DK69" s="41" t="e">
        <f t="shared" si="68"/>
        <v>#REF!</v>
      </c>
      <c r="DL69" s="41" t="e">
        <f t="shared" si="68"/>
        <v>#REF!</v>
      </c>
      <c r="DM69" s="41" t="e">
        <f t="shared" si="68"/>
        <v>#REF!</v>
      </c>
      <c r="DN69" s="41" t="e">
        <f t="shared" si="68"/>
        <v>#REF!</v>
      </c>
      <c r="DO69" s="41" t="e">
        <f t="shared" si="68"/>
        <v>#REF!</v>
      </c>
      <c r="DP69" s="41" t="e">
        <f t="shared" si="68"/>
        <v>#REF!</v>
      </c>
      <c r="DQ69" s="41" t="e">
        <f t="shared" si="68"/>
        <v>#REF!</v>
      </c>
      <c r="DR69" s="41" t="e">
        <f t="shared" si="68"/>
        <v>#REF!</v>
      </c>
      <c r="DS69" s="41" t="e">
        <f t="shared" si="68"/>
        <v>#REF!</v>
      </c>
      <c r="DT69" s="41" t="e">
        <f t="shared" si="68"/>
        <v>#REF!</v>
      </c>
      <c r="DU69" s="41" t="e">
        <f t="shared" si="68"/>
        <v>#REF!</v>
      </c>
      <c r="DV69" s="41" t="e">
        <f t="shared" si="64"/>
        <v>#REF!</v>
      </c>
      <c r="DW69" s="41" t="e">
        <f t="shared" si="54"/>
        <v>#REF!</v>
      </c>
      <c r="DX69" s="41" t="e">
        <f t="shared" si="54"/>
        <v>#REF!</v>
      </c>
      <c r="DY69" s="41" t="e">
        <f t="shared" si="48"/>
        <v>#REF!</v>
      </c>
      <c r="DZ69" s="41" t="e">
        <f t="shared" si="48"/>
        <v>#REF!</v>
      </c>
      <c r="EA69" s="41" t="e">
        <f t="shared" si="48"/>
        <v>#REF!</v>
      </c>
      <c r="EB69" s="41" t="e">
        <f t="shared" si="48"/>
        <v>#REF!</v>
      </c>
      <c r="EC69" s="41" t="e">
        <f t="shared" si="48"/>
        <v>#REF!</v>
      </c>
      <c r="ED69" s="41" t="e">
        <f t="shared" si="48"/>
        <v>#REF!</v>
      </c>
      <c r="EE69" s="41" t="e">
        <f t="shared" si="48"/>
        <v>#REF!</v>
      </c>
      <c r="EF69" s="41" t="e">
        <f t="shared" si="48"/>
        <v>#REF!</v>
      </c>
      <c r="EG69" s="41" t="e">
        <f t="shared" si="48"/>
        <v>#REF!</v>
      </c>
      <c r="EH69" s="41" t="e">
        <f t="shared" si="48"/>
        <v>#REF!</v>
      </c>
      <c r="EI69" s="41" t="e">
        <f t="shared" si="48"/>
        <v>#REF!</v>
      </c>
      <c r="EJ69" s="41" t="e">
        <f t="shared" ref="EJ69:EV99" si="72">EI69</f>
        <v>#REF!</v>
      </c>
      <c r="EK69" s="41" t="e">
        <f t="shared" si="72"/>
        <v>#REF!</v>
      </c>
      <c r="EL69" s="41" t="e">
        <f t="shared" si="72"/>
        <v>#REF!</v>
      </c>
      <c r="EM69" s="41" t="e">
        <f t="shared" si="72"/>
        <v>#REF!</v>
      </c>
      <c r="EN69" s="41" t="e">
        <f t="shared" si="72"/>
        <v>#REF!</v>
      </c>
      <c r="EO69" s="41" t="e">
        <f t="shared" si="69"/>
        <v>#REF!</v>
      </c>
      <c r="EP69" s="41" t="e">
        <f t="shared" si="69"/>
        <v>#REF!</v>
      </c>
      <c r="EQ69" s="41" t="e">
        <f t="shared" si="69"/>
        <v>#REF!</v>
      </c>
      <c r="ER69" s="41" t="e">
        <f t="shared" si="69"/>
        <v>#REF!</v>
      </c>
      <c r="ES69" s="41" t="e">
        <f t="shared" si="69"/>
        <v>#REF!</v>
      </c>
      <c r="ET69" s="41" t="e">
        <f t="shared" si="69"/>
        <v>#REF!</v>
      </c>
      <c r="EU69" s="41" t="e">
        <f t="shared" si="69"/>
        <v>#REF!</v>
      </c>
      <c r="EV69" s="41" t="e">
        <f t="shared" si="69"/>
        <v>#REF!</v>
      </c>
      <c r="EW69" s="41" t="e">
        <f t="shared" si="69"/>
        <v>#REF!</v>
      </c>
      <c r="EX69" s="41" t="e">
        <f t="shared" si="69"/>
        <v>#REF!</v>
      </c>
      <c r="EY69" s="41" t="e">
        <f t="shared" si="69"/>
        <v>#REF!</v>
      </c>
      <c r="EZ69" s="41" t="e">
        <f t="shared" si="69"/>
        <v>#REF!</v>
      </c>
      <c r="FA69" s="41" t="e">
        <f t="shared" si="69"/>
        <v>#REF!</v>
      </c>
      <c r="FB69" s="41" t="e">
        <f t="shared" si="65"/>
        <v>#REF!</v>
      </c>
      <c r="FC69" s="41" t="e">
        <f t="shared" si="56"/>
        <v>#REF!</v>
      </c>
      <c r="FD69" s="41" t="e">
        <f t="shared" si="56"/>
        <v>#REF!</v>
      </c>
      <c r="FE69" s="41" t="e">
        <f t="shared" si="49"/>
        <v>#REF!</v>
      </c>
      <c r="FF69" s="41" t="e">
        <f t="shared" si="49"/>
        <v>#REF!</v>
      </c>
      <c r="FG69" s="41" t="e">
        <f t="shared" si="49"/>
        <v>#REF!</v>
      </c>
      <c r="FH69" s="41" t="e">
        <f t="shared" si="49"/>
        <v>#REF!</v>
      </c>
      <c r="FI69" s="41" t="e">
        <f t="shared" si="49"/>
        <v>#REF!</v>
      </c>
      <c r="FJ69" s="41" t="e">
        <f t="shared" si="49"/>
        <v>#REF!</v>
      </c>
      <c r="FK69" s="41" t="e">
        <f t="shared" si="49"/>
        <v>#REF!</v>
      </c>
      <c r="FL69" s="41" t="e">
        <f t="shared" si="49"/>
        <v>#REF!</v>
      </c>
      <c r="FM69" s="41" t="e">
        <f t="shared" si="49"/>
        <v>#REF!</v>
      </c>
      <c r="FN69" s="41" t="e">
        <f t="shared" si="49"/>
        <v>#REF!</v>
      </c>
      <c r="FO69" s="41" t="e">
        <f t="shared" si="49"/>
        <v>#REF!</v>
      </c>
      <c r="FP69" s="41" t="e">
        <f t="shared" ref="FP69:GB99" si="73">FO69</f>
        <v>#REF!</v>
      </c>
      <c r="FQ69" s="41" t="e">
        <f t="shared" si="73"/>
        <v>#REF!</v>
      </c>
      <c r="FR69" s="41" t="e">
        <f t="shared" si="73"/>
        <v>#REF!</v>
      </c>
      <c r="FS69" s="41" t="e">
        <f t="shared" si="73"/>
        <v>#REF!</v>
      </c>
      <c r="FT69" s="41" t="e">
        <f t="shared" si="73"/>
        <v>#REF!</v>
      </c>
      <c r="FU69" s="41" t="e">
        <f t="shared" si="70"/>
        <v>#REF!</v>
      </c>
      <c r="FV69" s="41" t="e">
        <f t="shared" si="70"/>
        <v>#REF!</v>
      </c>
      <c r="FW69" s="41" t="e">
        <f t="shared" si="70"/>
        <v>#REF!</v>
      </c>
      <c r="FX69" s="41" t="e">
        <f t="shared" si="70"/>
        <v>#REF!</v>
      </c>
      <c r="FY69" s="41" t="e">
        <f t="shared" si="70"/>
        <v>#REF!</v>
      </c>
      <c r="FZ69" s="41" t="e">
        <f t="shared" si="70"/>
        <v>#REF!</v>
      </c>
      <c r="GA69" s="41" t="e">
        <f t="shared" si="70"/>
        <v>#REF!</v>
      </c>
      <c r="GB69" s="41" t="e">
        <f t="shared" si="70"/>
        <v>#REF!</v>
      </c>
      <c r="GC69" s="41" t="e">
        <f t="shared" si="70"/>
        <v>#REF!</v>
      </c>
      <c r="GD69" s="41" t="e">
        <f t="shared" si="70"/>
        <v>#REF!</v>
      </c>
      <c r="GE69" s="41" t="e">
        <f t="shared" si="70"/>
        <v>#REF!</v>
      </c>
      <c r="GF69" s="41" t="e">
        <f t="shared" si="70"/>
        <v>#REF!</v>
      </c>
      <c r="GG69" s="41" t="e">
        <f t="shared" si="70"/>
        <v>#REF!</v>
      </c>
      <c r="GH69" s="41" t="e">
        <f t="shared" si="66"/>
        <v>#REF!</v>
      </c>
      <c r="GI69" s="41" t="e">
        <f t="shared" si="58"/>
        <v>#REF!</v>
      </c>
      <c r="GJ69" s="41" t="e">
        <f t="shared" si="58"/>
        <v>#REF!</v>
      </c>
      <c r="GK69" s="41" t="e">
        <f t="shared" si="50"/>
        <v>#REF!</v>
      </c>
      <c r="GL69" s="41" t="e">
        <f t="shared" si="50"/>
        <v>#REF!</v>
      </c>
      <c r="GM69" s="41" t="e">
        <f t="shared" si="50"/>
        <v>#REF!</v>
      </c>
      <c r="GN69" s="41" t="e">
        <f t="shared" si="50"/>
        <v>#REF!</v>
      </c>
      <c r="GO69" s="41" t="e">
        <f t="shared" si="50"/>
        <v>#REF!</v>
      </c>
      <c r="GP69" s="41" t="e">
        <f t="shared" si="50"/>
        <v>#REF!</v>
      </c>
      <c r="GQ69" s="41" t="e">
        <f t="shared" si="50"/>
        <v>#REF!</v>
      </c>
      <c r="GR69" s="41" t="e">
        <f t="shared" si="50"/>
        <v>#REF!</v>
      </c>
      <c r="GS69" s="41" t="e">
        <f t="shared" si="50"/>
        <v>#REF!</v>
      </c>
      <c r="GT69" s="41" t="e">
        <f t="shared" si="50"/>
        <v>#REF!</v>
      </c>
      <c r="GU69" s="41" t="e">
        <f t="shared" si="50"/>
        <v>#REF!</v>
      </c>
      <c r="GV69" s="41" t="e">
        <f t="shared" si="50"/>
        <v>#REF!</v>
      </c>
      <c r="GW69" s="41" t="e">
        <f t="shared" si="50"/>
        <v>#REF!</v>
      </c>
      <c r="GX69" s="41" t="e">
        <f t="shared" si="50"/>
        <v>#REF!</v>
      </c>
      <c r="GY69" s="41" t="e">
        <f t="shared" si="59"/>
        <v>#REF!</v>
      </c>
      <c r="GZ69" s="41" t="e">
        <f t="shared" si="59"/>
        <v>#REF!</v>
      </c>
      <c r="HA69" s="41" t="e">
        <f t="shared" si="59"/>
        <v>#REF!</v>
      </c>
      <c r="HB69" s="41" t="e">
        <f t="shared" si="59"/>
        <v>#REF!</v>
      </c>
      <c r="HC69" s="41" t="e">
        <f t="shared" si="59"/>
        <v>#REF!</v>
      </c>
      <c r="HD69" s="41" t="e">
        <f t="shared" si="59"/>
        <v>#REF!</v>
      </c>
      <c r="HE69" s="41" t="e">
        <f t="shared" si="62"/>
        <v>#REF!</v>
      </c>
      <c r="HF69" s="41" t="e">
        <f t="shared" si="62"/>
        <v>#REF!</v>
      </c>
      <c r="HG69" s="41" t="e">
        <f t="shared" si="62"/>
        <v>#REF!</v>
      </c>
      <c r="HH69" s="41" t="e">
        <f t="shared" si="62"/>
        <v>#REF!</v>
      </c>
      <c r="HI69" s="41" t="e">
        <f t="shared" si="62"/>
        <v>#REF!</v>
      </c>
      <c r="HJ69" s="41" t="e">
        <f t="shared" si="62"/>
        <v>#REF!</v>
      </c>
    </row>
    <row r="70" spans="1:218" ht="14.4" x14ac:dyDescent="0.3">
      <c r="A70" s="42">
        <v>67</v>
      </c>
      <c r="B70" s="43" t="e">
        <f>'CMM2 - AUX CALC'!$BP$67</f>
        <v>#REF!</v>
      </c>
      <c r="BQ70" s="41" t="e">
        <f>$B70/(_xlfn.SINGLE(PrazoConcessao)*12-BQ$3+1)</f>
        <v>#REF!</v>
      </c>
      <c r="BR70" s="41" t="e">
        <f t="shared" ref="BR70:CE83" si="74">BQ70</f>
        <v>#REF!</v>
      </c>
      <c r="BS70" s="41" t="e">
        <f t="shared" si="74"/>
        <v>#REF!</v>
      </c>
      <c r="BT70" s="41" t="e">
        <f t="shared" si="74"/>
        <v>#REF!</v>
      </c>
      <c r="BU70" s="41" t="e">
        <f t="shared" si="74"/>
        <v>#REF!</v>
      </c>
      <c r="BV70" s="41" t="e">
        <f t="shared" si="74"/>
        <v>#REF!</v>
      </c>
      <c r="BW70" s="41" t="e">
        <f t="shared" si="74"/>
        <v>#REF!</v>
      </c>
      <c r="BX70" s="41" t="e">
        <f t="shared" si="74"/>
        <v>#REF!</v>
      </c>
      <c r="BY70" s="41" t="e">
        <f t="shared" si="74"/>
        <v>#REF!</v>
      </c>
      <c r="BZ70" s="41" t="e">
        <f t="shared" si="74"/>
        <v>#REF!</v>
      </c>
      <c r="CA70" s="41" t="e">
        <f t="shared" si="74"/>
        <v>#REF!</v>
      </c>
      <c r="CB70" s="41" t="e">
        <f t="shared" si="74"/>
        <v>#REF!</v>
      </c>
      <c r="CC70" s="41" t="e">
        <f t="shared" si="74"/>
        <v>#REF!</v>
      </c>
      <c r="CD70" s="41" t="e">
        <f t="shared" si="74"/>
        <v>#REF!</v>
      </c>
      <c r="CE70" s="41" t="e">
        <f t="shared" si="74"/>
        <v>#REF!</v>
      </c>
      <c r="CF70" s="41" t="e">
        <f t="shared" si="67"/>
        <v>#REF!</v>
      </c>
      <c r="CG70" s="41" t="e">
        <f t="shared" si="67"/>
        <v>#REF!</v>
      </c>
      <c r="CH70" s="41" t="e">
        <f t="shared" si="67"/>
        <v>#REF!</v>
      </c>
      <c r="CI70" s="41" t="e">
        <f t="shared" si="67"/>
        <v>#REF!</v>
      </c>
      <c r="CJ70" s="41" t="e">
        <f t="shared" si="67"/>
        <v>#REF!</v>
      </c>
      <c r="CK70" s="41" t="e">
        <f t="shared" si="67"/>
        <v>#REF!</v>
      </c>
      <c r="CL70" s="41" t="e">
        <f t="shared" si="67"/>
        <v>#REF!</v>
      </c>
      <c r="CM70" s="41" t="e">
        <f t="shared" si="67"/>
        <v>#REF!</v>
      </c>
      <c r="CN70" s="41" t="e">
        <f t="shared" si="67"/>
        <v>#REF!</v>
      </c>
      <c r="CO70" s="41" t="e">
        <f t="shared" si="67"/>
        <v>#REF!</v>
      </c>
      <c r="CP70" s="41" t="e">
        <f t="shared" si="67"/>
        <v>#REF!</v>
      </c>
      <c r="CQ70" s="41" t="e">
        <f t="shared" si="63"/>
        <v>#REF!</v>
      </c>
      <c r="CR70" s="41" t="e">
        <f t="shared" si="63"/>
        <v>#REF!</v>
      </c>
      <c r="CS70" s="41" t="e">
        <f t="shared" si="63"/>
        <v>#REF!</v>
      </c>
      <c r="CT70" s="41" t="e">
        <f t="shared" si="63"/>
        <v>#REF!</v>
      </c>
      <c r="CU70" s="41" t="e">
        <f t="shared" si="63"/>
        <v>#REF!</v>
      </c>
      <c r="CV70" s="41" t="e">
        <f t="shared" si="63"/>
        <v>#REF!</v>
      </c>
      <c r="CW70" s="41" t="e">
        <f t="shared" si="63"/>
        <v>#REF!</v>
      </c>
      <c r="CX70" s="41" t="e">
        <f t="shared" si="63"/>
        <v>#REF!</v>
      </c>
      <c r="CY70" s="41" t="e">
        <f t="shared" si="63"/>
        <v>#REF!</v>
      </c>
      <c r="CZ70" s="41" t="e">
        <f t="shared" si="63"/>
        <v>#REF!</v>
      </c>
      <c r="DA70" s="41" t="e">
        <f t="shared" si="63"/>
        <v>#REF!</v>
      </c>
      <c r="DB70" s="41" t="e">
        <f t="shared" si="63"/>
        <v>#REF!</v>
      </c>
      <c r="DC70" s="41" t="e">
        <f t="shared" si="63"/>
        <v>#REF!</v>
      </c>
      <c r="DD70" s="41" t="e">
        <f t="shared" si="71"/>
        <v>#REF!</v>
      </c>
      <c r="DE70" s="41" t="e">
        <f t="shared" si="71"/>
        <v>#REF!</v>
      </c>
      <c r="DF70" s="41" t="e">
        <f t="shared" si="71"/>
        <v>#REF!</v>
      </c>
      <c r="DG70" s="41" t="e">
        <f t="shared" si="71"/>
        <v>#REF!</v>
      </c>
      <c r="DH70" s="41" t="e">
        <f t="shared" si="71"/>
        <v>#REF!</v>
      </c>
      <c r="DI70" s="41" t="e">
        <f t="shared" si="68"/>
        <v>#REF!</v>
      </c>
      <c r="DJ70" s="41" t="e">
        <f t="shared" si="68"/>
        <v>#REF!</v>
      </c>
      <c r="DK70" s="41" t="e">
        <f t="shared" si="68"/>
        <v>#REF!</v>
      </c>
      <c r="DL70" s="41" t="e">
        <f t="shared" si="68"/>
        <v>#REF!</v>
      </c>
      <c r="DM70" s="41" t="e">
        <f t="shared" si="68"/>
        <v>#REF!</v>
      </c>
      <c r="DN70" s="41" t="e">
        <f t="shared" si="68"/>
        <v>#REF!</v>
      </c>
      <c r="DO70" s="41" t="e">
        <f t="shared" si="68"/>
        <v>#REF!</v>
      </c>
      <c r="DP70" s="41" t="e">
        <f t="shared" si="68"/>
        <v>#REF!</v>
      </c>
      <c r="DQ70" s="41" t="e">
        <f t="shared" si="68"/>
        <v>#REF!</v>
      </c>
      <c r="DR70" s="41" t="e">
        <f t="shared" si="68"/>
        <v>#REF!</v>
      </c>
      <c r="DS70" s="41" t="e">
        <f t="shared" si="68"/>
        <v>#REF!</v>
      </c>
      <c r="DT70" s="41" t="e">
        <f t="shared" si="68"/>
        <v>#REF!</v>
      </c>
      <c r="DU70" s="41" t="e">
        <f t="shared" si="68"/>
        <v>#REF!</v>
      </c>
      <c r="DV70" s="41" t="e">
        <f t="shared" si="64"/>
        <v>#REF!</v>
      </c>
      <c r="DW70" s="41" t="e">
        <f t="shared" si="54"/>
        <v>#REF!</v>
      </c>
      <c r="DX70" s="41" t="e">
        <f t="shared" si="54"/>
        <v>#REF!</v>
      </c>
      <c r="DY70" s="41" t="e">
        <f t="shared" si="54"/>
        <v>#REF!</v>
      </c>
      <c r="DZ70" s="41" t="e">
        <f t="shared" si="54"/>
        <v>#REF!</v>
      </c>
      <c r="EA70" s="41" t="e">
        <f t="shared" si="54"/>
        <v>#REF!</v>
      </c>
      <c r="EB70" s="41" t="e">
        <f t="shared" si="54"/>
        <v>#REF!</v>
      </c>
      <c r="EC70" s="41" t="e">
        <f t="shared" si="54"/>
        <v>#REF!</v>
      </c>
      <c r="ED70" s="41" t="e">
        <f t="shared" si="54"/>
        <v>#REF!</v>
      </c>
      <c r="EE70" s="41" t="e">
        <f t="shared" si="54"/>
        <v>#REF!</v>
      </c>
      <c r="EF70" s="41" t="e">
        <f t="shared" si="54"/>
        <v>#REF!</v>
      </c>
      <c r="EG70" s="41" t="e">
        <f t="shared" si="54"/>
        <v>#REF!</v>
      </c>
      <c r="EH70" s="41" t="e">
        <f t="shared" si="54"/>
        <v>#REF!</v>
      </c>
      <c r="EI70" s="41" t="e">
        <f t="shared" si="54"/>
        <v>#REF!</v>
      </c>
      <c r="EJ70" s="41" t="e">
        <f t="shared" si="72"/>
        <v>#REF!</v>
      </c>
      <c r="EK70" s="41" t="e">
        <f t="shared" si="72"/>
        <v>#REF!</v>
      </c>
      <c r="EL70" s="41" t="e">
        <f t="shared" si="72"/>
        <v>#REF!</v>
      </c>
      <c r="EM70" s="41" t="e">
        <f t="shared" si="72"/>
        <v>#REF!</v>
      </c>
      <c r="EN70" s="41" t="e">
        <f t="shared" si="72"/>
        <v>#REF!</v>
      </c>
      <c r="EO70" s="41" t="e">
        <f t="shared" si="69"/>
        <v>#REF!</v>
      </c>
      <c r="EP70" s="41" t="e">
        <f t="shared" si="69"/>
        <v>#REF!</v>
      </c>
      <c r="EQ70" s="41" t="e">
        <f t="shared" si="69"/>
        <v>#REF!</v>
      </c>
      <c r="ER70" s="41" t="e">
        <f t="shared" si="69"/>
        <v>#REF!</v>
      </c>
      <c r="ES70" s="41" t="e">
        <f t="shared" si="69"/>
        <v>#REF!</v>
      </c>
      <c r="ET70" s="41" t="e">
        <f t="shared" si="69"/>
        <v>#REF!</v>
      </c>
      <c r="EU70" s="41" t="e">
        <f t="shared" si="69"/>
        <v>#REF!</v>
      </c>
      <c r="EV70" s="41" t="e">
        <f t="shared" si="69"/>
        <v>#REF!</v>
      </c>
      <c r="EW70" s="41" t="e">
        <f t="shared" si="69"/>
        <v>#REF!</v>
      </c>
      <c r="EX70" s="41" t="e">
        <f t="shared" si="69"/>
        <v>#REF!</v>
      </c>
      <c r="EY70" s="41" t="e">
        <f t="shared" si="69"/>
        <v>#REF!</v>
      </c>
      <c r="EZ70" s="41" t="e">
        <f t="shared" si="69"/>
        <v>#REF!</v>
      </c>
      <c r="FA70" s="41" t="e">
        <f t="shared" si="69"/>
        <v>#REF!</v>
      </c>
      <c r="FB70" s="41" t="e">
        <f t="shared" si="65"/>
        <v>#REF!</v>
      </c>
      <c r="FC70" s="41" t="e">
        <f t="shared" si="56"/>
        <v>#REF!</v>
      </c>
      <c r="FD70" s="41" t="e">
        <f t="shared" si="56"/>
        <v>#REF!</v>
      </c>
      <c r="FE70" s="41" t="e">
        <f t="shared" si="56"/>
        <v>#REF!</v>
      </c>
      <c r="FF70" s="41" t="e">
        <f t="shared" si="56"/>
        <v>#REF!</v>
      </c>
      <c r="FG70" s="41" t="e">
        <f t="shared" si="56"/>
        <v>#REF!</v>
      </c>
      <c r="FH70" s="41" t="e">
        <f t="shared" si="56"/>
        <v>#REF!</v>
      </c>
      <c r="FI70" s="41" t="e">
        <f t="shared" si="56"/>
        <v>#REF!</v>
      </c>
      <c r="FJ70" s="41" t="e">
        <f t="shared" si="56"/>
        <v>#REF!</v>
      </c>
      <c r="FK70" s="41" t="e">
        <f t="shared" si="56"/>
        <v>#REF!</v>
      </c>
      <c r="FL70" s="41" t="e">
        <f t="shared" si="56"/>
        <v>#REF!</v>
      </c>
      <c r="FM70" s="41" t="e">
        <f t="shared" si="56"/>
        <v>#REF!</v>
      </c>
      <c r="FN70" s="41" t="e">
        <f t="shared" si="56"/>
        <v>#REF!</v>
      </c>
      <c r="FO70" s="41" t="e">
        <f t="shared" si="56"/>
        <v>#REF!</v>
      </c>
      <c r="FP70" s="41" t="e">
        <f t="shared" si="73"/>
        <v>#REF!</v>
      </c>
      <c r="FQ70" s="41" t="e">
        <f t="shared" si="73"/>
        <v>#REF!</v>
      </c>
      <c r="FR70" s="41" t="e">
        <f t="shared" si="73"/>
        <v>#REF!</v>
      </c>
      <c r="FS70" s="41" t="e">
        <f t="shared" si="73"/>
        <v>#REF!</v>
      </c>
      <c r="FT70" s="41" t="e">
        <f t="shared" si="73"/>
        <v>#REF!</v>
      </c>
      <c r="FU70" s="41" t="e">
        <f t="shared" si="70"/>
        <v>#REF!</v>
      </c>
      <c r="FV70" s="41" t="e">
        <f t="shared" si="70"/>
        <v>#REF!</v>
      </c>
      <c r="FW70" s="41" t="e">
        <f t="shared" si="70"/>
        <v>#REF!</v>
      </c>
      <c r="FX70" s="41" t="e">
        <f t="shared" si="70"/>
        <v>#REF!</v>
      </c>
      <c r="FY70" s="41" t="e">
        <f t="shared" si="70"/>
        <v>#REF!</v>
      </c>
      <c r="FZ70" s="41" t="e">
        <f t="shared" si="70"/>
        <v>#REF!</v>
      </c>
      <c r="GA70" s="41" t="e">
        <f t="shared" si="70"/>
        <v>#REF!</v>
      </c>
      <c r="GB70" s="41" t="e">
        <f t="shared" si="70"/>
        <v>#REF!</v>
      </c>
      <c r="GC70" s="41" t="e">
        <f t="shared" si="70"/>
        <v>#REF!</v>
      </c>
      <c r="GD70" s="41" t="e">
        <f t="shared" si="70"/>
        <v>#REF!</v>
      </c>
      <c r="GE70" s="41" t="e">
        <f t="shared" si="70"/>
        <v>#REF!</v>
      </c>
      <c r="GF70" s="41" t="e">
        <f t="shared" si="70"/>
        <v>#REF!</v>
      </c>
      <c r="GG70" s="41" t="e">
        <f t="shared" si="70"/>
        <v>#REF!</v>
      </c>
      <c r="GH70" s="41" t="e">
        <f t="shared" si="66"/>
        <v>#REF!</v>
      </c>
      <c r="GI70" s="41" t="e">
        <f t="shared" si="58"/>
        <v>#REF!</v>
      </c>
      <c r="GJ70" s="41" t="e">
        <f t="shared" si="58"/>
        <v>#REF!</v>
      </c>
      <c r="GK70" s="41" t="e">
        <f t="shared" si="50"/>
        <v>#REF!</v>
      </c>
      <c r="GL70" s="41" t="e">
        <f t="shared" ref="GL70:GX89" si="75">GK70</f>
        <v>#REF!</v>
      </c>
      <c r="GM70" s="41" t="e">
        <f t="shared" si="75"/>
        <v>#REF!</v>
      </c>
      <c r="GN70" s="41" t="e">
        <f t="shared" si="75"/>
        <v>#REF!</v>
      </c>
      <c r="GO70" s="41" t="e">
        <f t="shared" si="75"/>
        <v>#REF!</v>
      </c>
      <c r="GP70" s="41" t="e">
        <f t="shared" si="75"/>
        <v>#REF!</v>
      </c>
      <c r="GQ70" s="41" t="e">
        <f t="shared" si="75"/>
        <v>#REF!</v>
      </c>
      <c r="GR70" s="41" t="e">
        <f t="shared" si="75"/>
        <v>#REF!</v>
      </c>
      <c r="GS70" s="41" t="e">
        <f t="shared" si="75"/>
        <v>#REF!</v>
      </c>
      <c r="GT70" s="41" t="e">
        <f t="shared" si="75"/>
        <v>#REF!</v>
      </c>
      <c r="GU70" s="41" t="e">
        <f t="shared" si="75"/>
        <v>#REF!</v>
      </c>
      <c r="GV70" s="41" t="e">
        <f t="shared" si="75"/>
        <v>#REF!</v>
      </c>
      <c r="GW70" s="41" t="e">
        <f t="shared" si="75"/>
        <v>#REF!</v>
      </c>
      <c r="GX70" s="41" t="e">
        <f t="shared" si="75"/>
        <v>#REF!</v>
      </c>
      <c r="GY70" s="41" t="e">
        <f t="shared" si="59"/>
        <v>#REF!</v>
      </c>
      <c r="GZ70" s="41" t="e">
        <f t="shared" si="59"/>
        <v>#REF!</v>
      </c>
      <c r="HA70" s="41" t="e">
        <f t="shared" si="59"/>
        <v>#REF!</v>
      </c>
      <c r="HB70" s="41" t="e">
        <f t="shared" si="59"/>
        <v>#REF!</v>
      </c>
      <c r="HC70" s="41" t="e">
        <f t="shared" si="59"/>
        <v>#REF!</v>
      </c>
      <c r="HD70" s="41" t="e">
        <f t="shared" si="59"/>
        <v>#REF!</v>
      </c>
      <c r="HE70" s="41" t="e">
        <f t="shared" si="62"/>
        <v>#REF!</v>
      </c>
      <c r="HF70" s="41" t="e">
        <f t="shared" si="62"/>
        <v>#REF!</v>
      </c>
      <c r="HG70" s="41" t="e">
        <f t="shared" si="62"/>
        <v>#REF!</v>
      </c>
      <c r="HH70" s="41" t="e">
        <f t="shared" si="62"/>
        <v>#REF!</v>
      </c>
      <c r="HI70" s="41" t="e">
        <f t="shared" si="62"/>
        <v>#REF!</v>
      </c>
      <c r="HJ70" s="41" t="e">
        <f t="shared" si="62"/>
        <v>#REF!</v>
      </c>
    </row>
    <row r="71" spans="1:218" ht="14.4" x14ac:dyDescent="0.3">
      <c r="A71" s="42">
        <v>68</v>
      </c>
      <c r="B71" s="43" t="e">
        <f>'CMM2 - AUX CALC'!$BQ$67</f>
        <v>#REF!</v>
      </c>
      <c r="BR71" s="41" t="e">
        <f>$B71/(_xlfn.SINGLE(PrazoConcessao)*12-BR$3+1)</f>
        <v>#REF!</v>
      </c>
      <c r="BS71" s="41" t="e">
        <f t="shared" si="74"/>
        <v>#REF!</v>
      </c>
      <c r="BT71" s="41" t="e">
        <f t="shared" si="74"/>
        <v>#REF!</v>
      </c>
      <c r="BU71" s="41" t="e">
        <f t="shared" si="74"/>
        <v>#REF!</v>
      </c>
      <c r="BV71" s="41" t="e">
        <f t="shared" si="74"/>
        <v>#REF!</v>
      </c>
      <c r="BW71" s="41" t="e">
        <f t="shared" si="74"/>
        <v>#REF!</v>
      </c>
      <c r="BX71" s="41" t="e">
        <f t="shared" si="74"/>
        <v>#REF!</v>
      </c>
      <c r="BY71" s="41" t="e">
        <f t="shared" si="74"/>
        <v>#REF!</v>
      </c>
      <c r="BZ71" s="41" t="e">
        <f t="shared" si="74"/>
        <v>#REF!</v>
      </c>
      <c r="CA71" s="41" t="e">
        <f t="shared" si="74"/>
        <v>#REF!</v>
      </c>
      <c r="CB71" s="41" t="e">
        <f t="shared" si="74"/>
        <v>#REF!</v>
      </c>
      <c r="CC71" s="41" t="e">
        <f t="shared" si="74"/>
        <v>#REF!</v>
      </c>
      <c r="CD71" s="41" t="e">
        <f t="shared" si="74"/>
        <v>#REF!</v>
      </c>
      <c r="CE71" s="41" t="e">
        <f t="shared" si="74"/>
        <v>#REF!</v>
      </c>
      <c r="CF71" s="41" t="e">
        <f t="shared" si="67"/>
        <v>#REF!</v>
      </c>
      <c r="CG71" s="41" t="e">
        <f t="shared" si="67"/>
        <v>#REF!</v>
      </c>
      <c r="CH71" s="41" t="e">
        <f t="shared" si="67"/>
        <v>#REF!</v>
      </c>
      <c r="CI71" s="41" t="e">
        <f t="shared" si="67"/>
        <v>#REF!</v>
      </c>
      <c r="CJ71" s="41" t="e">
        <f t="shared" si="67"/>
        <v>#REF!</v>
      </c>
      <c r="CK71" s="41" t="e">
        <f t="shared" si="67"/>
        <v>#REF!</v>
      </c>
      <c r="CL71" s="41" t="e">
        <f t="shared" si="67"/>
        <v>#REF!</v>
      </c>
      <c r="CM71" s="41" t="e">
        <f t="shared" si="67"/>
        <v>#REF!</v>
      </c>
      <c r="CN71" s="41" t="e">
        <f t="shared" si="67"/>
        <v>#REF!</v>
      </c>
      <c r="CO71" s="41" t="e">
        <f t="shared" si="67"/>
        <v>#REF!</v>
      </c>
      <c r="CP71" s="41" t="e">
        <f t="shared" si="67"/>
        <v>#REF!</v>
      </c>
      <c r="CQ71" s="41" t="e">
        <f t="shared" si="63"/>
        <v>#REF!</v>
      </c>
      <c r="CR71" s="41" t="e">
        <f t="shared" si="63"/>
        <v>#REF!</v>
      </c>
      <c r="CS71" s="41" t="e">
        <f t="shared" si="63"/>
        <v>#REF!</v>
      </c>
      <c r="CT71" s="41" t="e">
        <f t="shared" si="63"/>
        <v>#REF!</v>
      </c>
      <c r="CU71" s="41" t="e">
        <f t="shared" si="63"/>
        <v>#REF!</v>
      </c>
      <c r="CV71" s="41" t="e">
        <f t="shared" si="63"/>
        <v>#REF!</v>
      </c>
      <c r="CW71" s="41" t="e">
        <f t="shared" si="63"/>
        <v>#REF!</v>
      </c>
      <c r="CX71" s="41" t="e">
        <f t="shared" si="63"/>
        <v>#REF!</v>
      </c>
      <c r="CY71" s="41" t="e">
        <f t="shared" si="63"/>
        <v>#REF!</v>
      </c>
      <c r="CZ71" s="41" t="e">
        <f t="shared" si="63"/>
        <v>#REF!</v>
      </c>
      <c r="DA71" s="41" t="e">
        <f t="shared" si="63"/>
        <v>#REF!</v>
      </c>
      <c r="DB71" s="41" t="e">
        <f t="shared" si="63"/>
        <v>#REF!</v>
      </c>
      <c r="DC71" s="41" t="e">
        <f t="shared" si="63"/>
        <v>#REF!</v>
      </c>
      <c r="DD71" s="41" t="e">
        <f t="shared" si="71"/>
        <v>#REF!</v>
      </c>
      <c r="DE71" s="41" t="e">
        <f t="shared" si="71"/>
        <v>#REF!</v>
      </c>
      <c r="DF71" s="41" t="e">
        <f t="shared" si="71"/>
        <v>#REF!</v>
      </c>
      <c r="DG71" s="41" t="e">
        <f t="shared" si="71"/>
        <v>#REF!</v>
      </c>
      <c r="DH71" s="41" t="e">
        <f t="shared" si="71"/>
        <v>#REF!</v>
      </c>
      <c r="DI71" s="41" t="e">
        <f t="shared" si="68"/>
        <v>#REF!</v>
      </c>
      <c r="DJ71" s="41" t="e">
        <f t="shared" si="68"/>
        <v>#REF!</v>
      </c>
      <c r="DK71" s="41" t="e">
        <f t="shared" si="68"/>
        <v>#REF!</v>
      </c>
      <c r="DL71" s="41" t="e">
        <f t="shared" si="68"/>
        <v>#REF!</v>
      </c>
      <c r="DM71" s="41" t="e">
        <f t="shared" si="68"/>
        <v>#REF!</v>
      </c>
      <c r="DN71" s="41" t="e">
        <f t="shared" si="68"/>
        <v>#REF!</v>
      </c>
      <c r="DO71" s="41" t="e">
        <f t="shared" si="68"/>
        <v>#REF!</v>
      </c>
      <c r="DP71" s="41" t="e">
        <f t="shared" si="68"/>
        <v>#REF!</v>
      </c>
      <c r="DQ71" s="41" t="e">
        <f t="shared" si="68"/>
        <v>#REF!</v>
      </c>
      <c r="DR71" s="41" t="e">
        <f t="shared" si="68"/>
        <v>#REF!</v>
      </c>
      <c r="DS71" s="41" t="e">
        <f t="shared" si="68"/>
        <v>#REF!</v>
      </c>
      <c r="DT71" s="41" t="e">
        <f t="shared" si="68"/>
        <v>#REF!</v>
      </c>
      <c r="DU71" s="41" t="e">
        <f t="shared" si="68"/>
        <v>#REF!</v>
      </c>
      <c r="DV71" s="41" t="e">
        <f t="shared" si="64"/>
        <v>#REF!</v>
      </c>
      <c r="DW71" s="41" t="e">
        <f t="shared" si="54"/>
        <v>#REF!</v>
      </c>
      <c r="DX71" s="41" t="e">
        <f t="shared" si="54"/>
        <v>#REF!</v>
      </c>
      <c r="DY71" s="41" t="e">
        <f t="shared" si="54"/>
        <v>#REF!</v>
      </c>
      <c r="DZ71" s="41" t="e">
        <f t="shared" si="54"/>
        <v>#REF!</v>
      </c>
      <c r="EA71" s="41" t="e">
        <f t="shared" si="54"/>
        <v>#REF!</v>
      </c>
      <c r="EB71" s="41" t="e">
        <f t="shared" si="54"/>
        <v>#REF!</v>
      </c>
      <c r="EC71" s="41" t="e">
        <f t="shared" si="54"/>
        <v>#REF!</v>
      </c>
      <c r="ED71" s="41" t="e">
        <f t="shared" si="54"/>
        <v>#REF!</v>
      </c>
      <c r="EE71" s="41" t="e">
        <f t="shared" si="54"/>
        <v>#REF!</v>
      </c>
      <c r="EF71" s="41" t="e">
        <f t="shared" si="54"/>
        <v>#REF!</v>
      </c>
      <c r="EG71" s="41" t="e">
        <f t="shared" si="54"/>
        <v>#REF!</v>
      </c>
      <c r="EH71" s="41" t="e">
        <f t="shared" si="54"/>
        <v>#REF!</v>
      </c>
      <c r="EI71" s="41" t="e">
        <f t="shared" si="54"/>
        <v>#REF!</v>
      </c>
      <c r="EJ71" s="41" t="e">
        <f t="shared" si="72"/>
        <v>#REF!</v>
      </c>
      <c r="EK71" s="41" t="e">
        <f t="shared" si="72"/>
        <v>#REF!</v>
      </c>
      <c r="EL71" s="41" t="e">
        <f t="shared" si="72"/>
        <v>#REF!</v>
      </c>
      <c r="EM71" s="41" t="e">
        <f t="shared" si="72"/>
        <v>#REF!</v>
      </c>
      <c r="EN71" s="41" t="e">
        <f t="shared" si="72"/>
        <v>#REF!</v>
      </c>
      <c r="EO71" s="41" t="e">
        <f t="shared" si="69"/>
        <v>#REF!</v>
      </c>
      <c r="EP71" s="41" t="e">
        <f t="shared" si="69"/>
        <v>#REF!</v>
      </c>
      <c r="EQ71" s="41" t="e">
        <f t="shared" si="69"/>
        <v>#REF!</v>
      </c>
      <c r="ER71" s="41" t="e">
        <f t="shared" si="69"/>
        <v>#REF!</v>
      </c>
      <c r="ES71" s="41" t="e">
        <f t="shared" si="69"/>
        <v>#REF!</v>
      </c>
      <c r="ET71" s="41" t="e">
        <f t="shared" si="69"/>
        <v>#REF!</v>
      </c>
      <c r="EU71" s="41" t="e">
        <f t="shared" si="69"/>
        <v>#REF!</v>
      </c>
      <c r="EV71" s="41" t="e">
        <f t="shared" si="69"/>
        <v>#REF!</v>
      </c>
      <c r="EW71" s="41" t="e">
        <f t="shared" si="69"/>
        <v>#REF!</v>
      </c>
      <c r="EX71" s="41" t="e">
        <f t="shared" si="69"/>
        <v>#REF!</v>
      </c>
      <c r="EY71" s="41" t="e">
        <f t="shared" si="69"/>
        <v>#REF!</v>
      </c>
      <c r="EZ71" s="41" t="e">
        <f t="shared" si="69"/>
        <v>#REF!</v>
      </c>
      <c r="FA71" s="41" t="e">
        <f t="shared" si="69"/>
        <v>#REF!</v>
      </c>
      <c r="FB71" s="41" t="e">
        <f t="shared" si="65"/>
        <v>#REF!</v>
      </c>
      <c r="FC71" s="41" t="e">
        <f t="shared" si="56"/>
        <v>#REF!</v>
      </c>
      <c r="FD71" s="41" t="e">
        <f t="shared" si="56"/>
        <v>#REF!</v>
      </c>
      <c r="FE71" s="41" t="e">
        <f t="shared" si="56"/>
        <v>#REF!</v>
      </c>
      <c r="FF71" s="41" t="e">
        <f t="shared" si="56"/>
        <v>#REF!</v>
      </c>
      <c r="FG71" s="41" t="e">
        <f t="shared" si="56"/>
        <v>#REF!</v>
      </c>
      <c r="FH71" s="41" t="e">
        <f t="shared" si="56"/>
        <v>#REF!</v>
      </c>
      <c r="FI71" s="41" t="e">
        <f t="shared" si="56"/>
        <v>#REF!</v>
      </c>
      <c r="FJ71" s="41" t="e">
        <f t="shared" si="56"/>
        <v>#REF!</v>
      </c>
      <c r="FK71" s="41" t="e">
        <f t="shared" si="56"/>
        <v>#REF!</v>
      </c>
      <c r="FL71" s="41" t="e">
        <f t="shared" si="56"/>
        <v>#REF!</v>
      </c>
      <c r="FM71" s="41" t="e">
        <f t="shared" si="56"/>
        <v>#REF!</v>
      </c>
      <c r="FN71" s="41" t="e">
        <f t="shared" si="56"/>
        <v>#REF!</v>
      </c>
      <c r="FO71" s="41" t="e">
        <f t="shared" si="56"/>
        <v>#REF!</v>
      </c>
      <c r="FP71" s="41" t="e">
        <f t="shared" si="73"/>
        <v>#REF!</v>
      </c>
      <c r="FQ71" s="41" t="e">
        <f t="shared" si="73"/>
        <v>#REF!</v>
      </c>
      <c r="FR71" s="41" t="e">
        <f t="shared" si="73"/>
        <v>#REF!</v>
      </c>
      <c r="FS71" s="41" t="e">
        <f t="shared" si="73"/>
        <v>#REF!</v>
      </c>
      <c r="FT71" s="41" t="e">
        <f t="shared" si="73"/>
        <v>#REF!</v>
      </c>
      <c r="FU71" s="41" t="e">
        <f t="shared" si="70"/>
        <v>#REF!</v>
      </c>
      <c r="FV71" s="41" t="e">
        <f t="shared" si="70"/>
        <v>#REF!</v>
      </c>
      <c r="FW71" s="41" t="e">
        <f t="shared" si="70"/>
        <v>#REF!</v>
      </c>
      <c r="FX71" s="41" t="e">
        <f t="shared" si="70"/>
        <v>#REF!</v>
      </c>
      <c r="FY71" s="41" t="e">
        <f t="shared" si="70"/>
        <v>#REF!</v>
      </c>
      <c r="FZ71" s="41" t="e">
        <f t="shared" si="70"/>
        <v>#REF!</v>
      </c>
      <c r="GA71" s="41" t="e">
        <f t="shared" si="70"/>
        <v>#REF!</v>
      </c>
      <c r="GB71" s="41" t="e">
        <f t="shared" si="70"/>
        <v>#REF!</v>
      </c>
      <c r="GC71" s="41" t="e">
        <f t="shared" si="70"/>
        <v>#REF!</v>
      </c>
      <c r="GD71" s="41" t="e">
        <f t="shared" si="70"/>
        <v>#REF!</v>
      </c>
      <c r="GE71" s="41" t="e">
        <f t="shared" si="70"/>
        <v>#REF!</v>
      </c>
      <c r="GF71" s="41" t="e">
        <f t="shared" si="70"/>
        <v>#REF!</v>
      </c>
      <c r="GG71" s="41" t="e">
        <f t="shared" si="70"/>
        <v>#REF!</v>
      </c>
      <c r="GH71" s="41" t="e">
        <f t="shared" si="66"/>
        <v>#REF!</v>
      </c>
      <c r="GI71" s="41" t="e">
        <f t="shared" si="58"/>
        <v>#REF!</v>
      </c>
      <c r="GJ71" s="41" t="e">
        <f t="shared" si="58"/>
        <v>#REF!</v>
      </c>
      <c r="GK71" s="41" t="e">
        <f t="shared" si="58"/>
        <v>#REF!</v>
      </c>
      <c r="GL71" s="41" t="e">
        <f t="shared" si="75"/>
        <v>#REF!</v>
      </c>
      <c r="GM71" s="41" t="e">
        <f t="shared" si="75"/>
        <v>#REF!</v>
      </c>
      <c r="GN71" s="41" t="e">
        <f t="shared" si="75"/>
        <v>#REF!</v>
      </c>
      <c r="GO71" s="41" t="e">
        <f t="shared" si="75"/>
        <v>#REF!</v>
      </c>
      <c r="GP71" s="41" t="e">
        <f t="shared" si="75"/>
        <v>#REF!</v>
      </c>
      <c r="GQ71" s="41" t="e">
        <f t="shared" si="75"/>
        <v>#REF!</v>
      </c>
      <c r="GR71" s="41" t="e">
        <f t="shared" si="75"/>
        <v>#REF!</v>
      </c>
      <c r="GS71" s="41" t="e">
        <f t="shared" si="75"/>
        <v>#REF!</v>
      </c>
      <c r="GT71" s="41" t="e">
        <f t="shared" si="75"/>
        <v>#REF!</v>
      </c>
      <c r="GU71" s="41" t="e">
        <f t="shared" si="75"/>
        <v>#REF!</v>
      </c>
      <c r="GV71" s="41" t="e">
        <f t="shared" si="75"/>
        <v>#REF!</v>
      </c>
      <c r="GW71" s="41" t="e">
        <f t="shared" si="75"/>
        <v>#REF!</v>
      </c>
      <c r="GX71" s="41" t="e">
        <f t="shared" si="75"/>
        <v>#REF!</v>
      </c>
      <c r="GY71" s="41" t="e">
        <f t="shared" si="59"/>
        <v>#REF!</v>
      </c>
      <c r="GZ71" s="41" t="e">
        <f t="shared" si="59"/>
        <v>#REF!</v>
      </c>
      <c r="HA71" s="41" t="e">
        <f t="shared" si="59"/>
        <v>#REF!</v>
      </c>
      <c r="HB71" s="41" t="e">
        <f t="shared" si="59"/>
        <v>#REF!</v>
      </c>
      <c r="HC71" s="41" t="e">
        <f t="shared" si="59"/>
        <v>#REF!</v>
      </c>
      <c r="HD71" s="41" t="e">
        <f t="shared" si="59"/>
        <v>#REF!</v>
      </c>
      <c r="HE71" s="41" t="e">
        <f t="shared" si="62"/>
        <v>#REF!</v>
      </c>
      <c r="HF71" s="41" t="e">
        <f t="shared" si="62"/>
        <v>#REF!</v>
      </c>
      <c r="HG71" s="41" t="e">
        <f t="shared" si="62"/>
        <v>#REF!</v>
      </c>
      <c r="HH71" s="41" t="e">
        <f t="shared" si="62"/>
        <v>#REF!</v>
      </c>
      <c r="HI71" s="41" t="e">
        <f t="shared" si="62"/>
        <v>#REF!</v>
      </c>
      <c r="HJ71" s="41" t="e">
        <f t="shared" si="62"/>
        <v>#REF!</v>
      </c>
    </row>
    <row r="72" spans="1:218" ht="14.4" x14ac:dyDescent="0.3">
      <c r="A72" s="42">
        <v>69</v>
      </c>
      <c r="B72" s="43" t="e">
        <f>'CMM2 - AUX CALC'!$BR$67</f>
        <v>#REF!</v>
      </c>
      <c r="BS72" s="41" t="e">
        <f>$B72/(_xlfn.SINGLE(PrazoConcessao)*12-BS$3+1)</f>
        <v>#REF!</v>
      </c>
      <c r="BT72" s="41" t="e">
        <f t="shared" si="74"/>
        <v>#REF!</v>
      </c>
      <c r="BU72" s="41" t="e">
        <f t="shared" si="74"/>
        <v>#REF!</v>
      </c>
      <c r="BV72" s="41" t="e">
        <f t="shared" si="74"/>
        <v>#REF!</v>
      </c>
      <c r="BW72" s="41" t="e">
        <f t="shared" si="74"/>
        <v>#REF!</v>
      </c>
      <c r="BX72" s="41" t="e">
        <f t="shared" si="74"/>
        <v>#REF!</v>
      </c>
      <c r="BY72" s="41" t="e">
        <f t="shared" si="74"/>
        <v>#REF!</v>
      </c>
      <c r="BZ72" s="41" t="e">
        <f t="shared" si="74"/>
        <v>#REF!</v>
      </c>
      <c r="CA72" s="41" t="e">
        <f t="shared" si="74"/>
        <v>#REF!</v>
      </c>
      <c r="CB72" s="41" t="e">
        <f t="shared" si="74"/>
        <v>#REF!</v>
      </c>
      <c r="CC72" s="41" t="e">
        <f t="shared" si="74"/>
        <v>#REF!</v>
      </c>
      <c r="CD72" s="41" t="e">
        <f t="shared" si="74"/>
        <v>#REF!</v>
      </c>
      <c r="CE72" s="41" t="e">
        <f t="shared" si="74"/>
        <v>#REF!</v>
      </c>
      <c r="CF72" s="41" t="e">
        <f t="shared" si="67"/>
        <v>#REF!</v>
      </c>
      <c r="CG72" s="41" t="e">
        <f t="shared" si="67"/>
        <v>#REF!</v>
      </c>
      <c r="CH72" s="41" t="e">
        <f t="shared" si="67"/>
        <v>#REF!</v>
      </c>
      <c r="CI72" s="41" t="e">
        <f t="shared" si="67"/>
        <v>#REF!</v>
      </c>
      <c r="CJ72" s="41" t="e">
        <f t="shared" si="67"/>
        <v>#REF!</v>
      </c>
      <c r="CK72" s="41" t="e">
        <f t="shared" si="67"/>
        <v>#REF!</v>
      </c>
      <c r="CL72" s="41" t="e">
        <f t="shared" si="67"/>
        <v>#REF!</v>
      </c>
      <c r="CM72" s="41" t="e">
        <f t="shared" si="67"/>
        <v>#REF!</v>
      </c>
      <c r="CN72" s="41" t="e">
        <f t="shared" si="67"/>
        <v>#REF!</v>
      </c>
      <c r="CO72" s="41" t="e">
        <f t="shared" si="67"/>
        <v>#REF!</v>
      </c>
      <c r="CP72" s="41" t="e">
        <f t="shared" si="67"/>
        <v>#REF!</v>
      </c>
      <c r="CQ72" s="41" t="e">
        <f t="shared" si="63"/>
        <v>#REF!</v>
      </c>
      <c r="CR72" s="41" t="e">
        <f t="shared" si="63"/>
        <v>#REF!</v>
      </c>
      <c r="CS72" s="41" t="e">
        <f t="shared" si="63"/>
        <v>#REF!</v>
      </c>
      <c r="CT72" s="41" t="e">
        <f t="shared" si="63"/>
        <v>#REF!</v>
      </c>
      <c r="CU72" s="41" t="e">
        <f t="shared" si="63"/>
        <v>#REF!</v>
      </c>
      <c r="CV72" s="41" t="e">
        <f t="shared" si="63"/>
        <v>#REF!</v>
      </c>
      <c r="CW72" s="41" t="e">
        <f t="shared" si="63"/>
        <v>#REF!</v>
      </c>
      <c r="CX72" s="41" t="e">
        <f t="shared" si="63"/>
        <v>#REF!</v>
      </c>
      <c r="CY72" s="41" t="e">
        <f t="shared" si="63"/>
        <v>#REF!</v>
      </c>
      <c r="CZ72" s="41" t="e">
        <f t="shared" si="63"/>
        <v>#REF!</v>
      </c>
      <c r="DA72" s="41" t="e">
        <f t="shared" si="63"/>
        <v>#REF!</v>
      </c>
      <c r="DB72" s="41" t="e">
        <f t="shared" si="63"/>
        <v>#REF!</v>
      </c>
      <c r="DC72" s="41" t="e">
        <f t="shared" si="63"/>
        <v>#REF!</v>
      </c>
      <c r="DD72" s="41" t="e">
        <f t="shared" si="71"/>
        <v>#REF!</v>
      </c>
      <c r="DE72" s="41" t="e">
        <f t="shared" si="71"/>
        <v>#REF!</v>
      </c>
      <c r="DF72" s="41" t="e">
        <f t="shared" si="71"/>
        <v>#REF!</v>
      </c>
      <c r="DG72" s="41" t="e">
        <f t="shared" si="71"/>
        <v>#REF!</v>
      </c>
      <c r="DH72" s="41" t="e">
        <f t="shared" si="71"/>
        <v>#REF!</v>
      </c>
      <c r="DI72" s="41" t="e">
        <f t="shared" si="68"/>
        <v>#REF!</v>
      </c>
      <c r="DJ72" s="41" t="e">
        <f t="shared" si="68"/>
        <v>#REF!</v>
      </c>
      <c r="DK72" s="41" t="e">
        <f t="shared" si="68"/>
        <v>#REF!</v>
      </c>
      <c r="DL72" s="41" t="e">
        <f t="shared" si="68"/>
        <v>#REF!</v>
      </c>
      <c r="DM72" s="41" t="e">
        <f t="shared" si="68"/>
        <v>#REF!</v>
      </c>
      <c r="DN72" s="41" t="e">
        <f t="shared" si="68"/>
        <v>#REF!</v>
      </c>
      <c r="DO72" s="41" t="e">
        <f t="shared" si="68"/>
        <v>#REF!</v>
      </c>
      <c r="DP72" s="41" t="e">
        <f t="shared" si="68"/>
        <v>#REF!</v>
      </c>
      <c r="DQ72" s="41" t="e">
        <f t="shared" si="68"/>
        <v>#REF!</v>
      </c>
      <c r="DR72" s="41" t="e">
        <f t="shared" si="68"/>
        <v>#REF!</v>
      </c>
      <c r="DS72" s="41" t="e">
        <f t="shared" si="68"/>
        <v>#REF!</v>
      </c>
      <c r="DT72" s="41" t="e">
        <f t="shared" si="68"/>
        <v>#REF!</v>
      </c>
      <c r="DU72" s="41" t="e">
        <f t="shared" si="68"/>
        <v>#REF!</v>
      </c>
      <c r="DV72" s="41" t="e">
        <f t="shared" si="64"/>
        <v>#REF!</v>
      </c>
      <c r="DW72" s="41" t="e">
        <f t="shared" si="54"/>
        <v>#REF!</v>
      </c>
      <c r="DX72" s="41" t="e">
        <f t="shared" si="54"/>
        <v>#REF!</v>
      </c>
      <c r="DY72" s="41" t="e">
        <f t="shared" si="54"/>
        <v>#REF!</v>
      </c>
      <c r="DZ72" s="41" t="e">
        <f t="shared" si="54"/>
        <v>#REF!</v>
      </c>
      <c r="EA72" s="41" t="e">
        <f t="shared" si="54"/>
        <v>#REF!</v>
      </c>
      <c r="EB72" s="41" t="e">
        <f t="shared" si="54"/>
        <v>#REF!</v>
      </c>
      <c r="EC72" s="41" t="e">
        <f t="shared" si="54"/>
        <v>#REF!</v>
      </c>
      <c r="ED72" s="41" t="e">
        <f t="shared" si="54"/>
        <v>#REF!</v>
      </c>
      <c r="EE72" s="41" t="e">
        <f t="shared" si="54"/>
        <v>#REF!</v>
      </c>
      <c r="EF72" s="41" t="e">
        <f t="shared" si="54"/>
        <v>#REF!</v>
      </c>
      <c r="EG72" s="41" t="e">
        <f t="shared" si="54"/>
        <v>#REF!</v>
      </c>
      <c r="EH72" s="41" t="e">
        <f t="shared" si="54"/>
        <v>#REF!</v>
      </c>
      <c r="EI72" s="41" t="e">
        <f t="shared" si="54"/>
        <v>#REF!</v>
      </c>
      <c r="EJ72" s="41" t="e">
        <f t="shared" si="72"/>
        <v>#REF!</v>
      </c>
      <c r="EK72" s="41" t="e">
        <f t="shared" si="72"/>
        <v>#REF!</v>
      </c>
      <c r="EL72" s="41" t="e">
        <f t="shared" si="72"/>
        <v>#REF!</v>
      </c>
      <c r="EM72" s="41" t="e">
        <f t="shared" si="72"/>
        <v>#REF!</v>
      </c>
      <c r="EN72" s="41" t="e">
        <f t="shared" si="72"/>
        <v>#REF!</v>
      </c>
      <c r="EO72" s="41" t="e">
        <f t="shared" si="69"/>
        <v>#REF!</v>
      </c>
      <c r="EP72" s="41" t="e">
        <f t="shared" si="69"/>
        <v>#REF!</v>
      </c>
      <c r="EQ72" s="41" t="e">
        <f t="shared" si="69"/>
        <v>#REF!</v>
      </c>
      <c r="ER72" s="41" t="e">
        <f t="shared" si="69"/>
        <v>#REF!</v>
      </c>
      <c r="ES72" s="41" t="e">
        <f t="shared" si="69"/>
        <v>#REF!</v>
      </c>
      <c r="ET72" s="41" t="e">
        <f t="shared" si="69"/>
        <v>#REF!</v>
      </c>
      <c r="EU72" s="41" t="e">
        <f t="shared" si="69"/>
        <v>#REF!</v>
      </c>
      <c r="EV72" s="41" t="e">
        <f t="shared" si="69"/>
        <v>#REF!</v>
      </c>
      <c r="EW72" s="41" t="e">
        <f t="shared" si="69"/>
        <v>#REF!</v>
      </c>
      <c r="EX72" s="41" t="e">
        <f t="shared" si="69"/>
        <v>#REF!</v>
      </c>
      <c r="EY72" s="41" t="e">
        <f t="shared" si="69"/>
        <v>#REF!</v>
      </c>
      <c r="EZ72" s="41" t="e">
        <f t="shared" si="69"/>
        <v>#REF!</v>
      </c>
      <c r="FA72" s="41" t="e">
        <f t="shared" si="69"/>
        <v>#REF!</v>
      </c>
      <c r="FB72" s="41" t="e">
        <f t="shared" si="65"/>
        <v>#REF!</v>
      </c>
      <c r="FC72" s="41" t="e">
        <f t="shared" si="56"/>
        <v>#REF!</v>
      </c>
      <c r="FD72" s="41" t="e">
        <f t="shared" si="56"/>
        <v>#REF!</v>
      </c>
      <c r="FE72" s="41" t="e">
        <f t="shared" si="56"/>
        <v>#REF!</v>
      </c>
      <c r="FF72" s="41" t="e">
        <f t="shared" si="56"/>
        <v>#REF!</v>
      </c>
      <c r="FG72" s="41" t="e">
        <f t="shared" si="56"/>
        <v>#REF!</v>
      </c>
      <c r="FH72" s="41" t="e">
        <f t="shared" si="56"/>
        <v>#REF!</v>
      </c>
      <c r="FI72" s="41" t="e">
        <f t="shared" si="56"/>
        <v>#REF!</v>
      </c>
      <c r="FJ72" s="41" t="e">
        <f t="shared" si="56"/>
        <v>#REF!</v>
      </c>
      <c r="FK72" s="41" t="e">
        <f t="shared" si="56"/>
        <v>#REF!</v>
      </c>
      <c r="FL72" s="41" t="e">
        <f t="shared" si="56"/>
        <v>#REF!</v>
      </c>
      <c r="FM72" s="41" t="e">
        <f t="shared" si="56"/>
        <v>#REF!</v>
      </c>
      <c r="FN72" s="41" t="e">
        <f t="shared" si="56"/>
        <v>#REF!</v>
      </c>
      <c r="FO72" s="41" t="e">
        <f t="shared" si="56"/>
        <v>#REF!</v>
      </c>
      <c r="FP72" s="41" t="e">
        <f t="shared" si="73"/>
        <v>#REF!</v>
      </c>
      <c r="FQ72" s="41" t="e">
        <f t="shared" si="73"/>
        <v>#REF!</v>
      </c>
      <c r="FR72" s="41" t="e">
        <f t="shared" si="73"/>
        <v>#REF!</v>
      </c>
      <c r="FS72" s="41" t="e">
        <f t="shared" si="73"/>
        <v>#REF!</v>
      </c>
      <c r="FT72" s="41" t="e">
        <f t="shared" si="73"/>
        <v>#REF!</v>
      </c>
      <c r="FU72" s="41" t="e">
        <f t="shared" si="70"/>
        <v>#REF!</v>
      </c>
      <c r="FV72" s="41" t="e">
        <f t="shared" si="70"/>
        <v>#REF!</v>
      </c>
      <c r="FW72" s="41" t="e">
        <f t="shared" si="70"/>
        <v>#REF!</v>
      </c>
      <c r="FX72" s="41" t="e">
        <f t="shared" si="70"/>
        <v>#REF!</v>
      </c>
      <c r="FY72" s="41" t="e">
        <f t="shared" si="70"/>
        <v>#REF!</v>
      </c>
      <c r="FZ72" s="41" t="e">
        <f t="shared" si="70"/>
        <v>#REF!</v>
      </c>
      <c r="GA72" s="41" t="e">
        <f t="shared" si="70"/>
        <v>#REF!</v>
      </c>
      <c r="GB72" s="41" t="e">
        <f t="shared" si="70"/>
        <v>#REF!</v>
      </c>
      <c r="GC72" s="41" t="e">
        <f t="shared" si="70"/>
        <v>#REF!</v>
      </c>
      <c r="GD72" s="41" t="e">
        <f t="shared" si="70"/>
        <v>#REF!</v>
      </c>
      <c r="GE72" s="41" t="e">
        <f t="shared" si="70"/>
        <v>#REF!</v>
      </c>
      <c r="GF72" s="41" t="e">
        <f t="shared" si="70"/>
        <v>#REF!</v>
      </c>
      <c r="GG72" s="41" t="e">
        <f t="shared" si="70"/>
        <v>#REF!</v>
      </c>
      <c r="GH72" s="41" t="e">
        <f t="shared" si="66"/>
        <v>#REF!</v>
      </c>
      <c r="GI72" s="41" t="e">
        <f t="shared" si="58"/>
        <v>#REF!</v>
      </c>
      <c r="GJ72" s="41" t="e">
        <f t="shared" si="58"/>
        <v>#REF!</v>
      </c>
      <c r="GK72" s="41" t="e">
        <f t="shared" si="58"/>
        <v>#REF!</v>
      </c>
      <c r="GL72" s="41" t="e">
        <f t="shared" si="75"/>
        <v>#REF!</v>
      </c>
      <c r="GM72" s="41" t="e">
        <f t="shared" si="75"/>
        <v>#REF!</v>
      </c>
      <c r="GN72" s="41" t="e">
        <f t="shared" si="75"/>
        <v>#REF!</v>
      </c>
      <c r="GO72" s="41" t="e">
        <f t="shared" si="75"/>
        <v>#REF!</v>
      </c>
      <c r="GP72" s="41" t="e">
        <f t="shared" si="75"/>
        <v>#REF!</v>
      </c>
      <c r="GQ72" s="41" t="e">
        <f t="shared" si="75"/>
        <v>#REF!</v>
      </c>
      <c r="GR72" s="41" t="e">
        <f t="shared" si="75"/>
        <v>#REF!</v>
      </c>
      <c r="GS72" s="41" t="e">
        <f t="shared" si="75"/>
        <v>#REF!</v>
      </c>
      <c r="GT72" s="41" t="e">
        <f t="shared" si="75"/>
        <v>#REF!</v>
      </c>
      <c r="GU72" s="41" t="e">
        <f t="shared" si="75"/>
        <v>#REF!</v>
      </c>
      <c r="GV72" s="41" t="e">
        <f t="shared" si="75"/>
        <v>#REF!</v>
      </c>
      <c r="GW72" s="41" t="e">
        <f t="shared" si="75"/>
        <v>#REF!</v>
      </c>
      <c r="GX72" s="41" t="e">
        <f t="shared" si="75"/>
        <v>#REF!</v>
      </c>
      <c r="GY72" s="41" t="e">
        <f t="shared" si="59"/>
        <v>#REF!</v>
      </c>
      <c r="GZ72" s="41" t="e">
        <f t="shared" si="59"/>
        <v>#REF!</v>
      </c>
      <c r="HA72" s="41" t="e">
        <f t="shared" si="59"/>
        <v>#REF!</v>
      </c>
      <c r="HB72" s="41" t="e">
        <f t="shared" si="59"/>
        <v>#REF!</v>
      </c>
      <c r="HC72" s="41" t="e">
        <f t="shared" si="59"/>
        <v>#REF!</v>
      </c>
      <c r="HD72" s="41" t="e">
        <f t="shared" si="59"/>
        <v>#REF!</v>
      </c>
      <c r="HE72" s="41" t="e">
        <f t="shared" si="62"/>
        <v>#REF!</v>
      </c>
      <c r="HF72" s="41" t="e">
        <f t="shared" si="62"/>
        <v>#REF!</v>
      </c>
      <c r="HG72" s="41" t="e">
        <f t="shared" si="62"/>
        <v>#REF!</v>
      </c>
      <c r="HH72" s="41" t="e">
        <f t="shared" si="62"/>
        <v>#REF!</v>
      </c>
      <c r="HI72" s="41" t="e">
        <f t="shared" si="62"/>
        <v>#REF!</v>
      </c>
      <c r="HJ72" s="41" t="e">
        <f t="shared" si="62"/>
        <v>#REF!</v>
      </c>
    </row>
    <row r="73" spans="1:218" ht="14.4" x14ac:dyDescent="0.3">
      <c r="A73" s="42">
        <v>70</v>
      </c>
      <c r="B73" s="43" t="e">
        <f>'CMM2 - AUX CALC'!$BS$67</f>
        <v>#REF!</v>
      </c>
      <c r="BT73" s="41" t="e">
        <f>$B73/(_xlfn.SINGLE(PrazoConcessao)*12-BT$3+1)</f>
        <v>#REF!</v>
      </c>
      <c r="BU73" s="41" t="e">
        <f t="shared" si="74"/>
        <v>#REF!</v>
      </c>
      <c r="BV73" s="41" t="e">
        <f t="shared" si="74"/>
        <v>#REF!</v>
      </c>
      <c r="BW73" s="41" t="e">
        <f t="shared" si="74"/>
        <v>#REF!</v>
      </c>
      <c r="BX73" s="41" t="e">
        <f t="shared" si="74"/>
        <v>#REF!</v>
      </c>
      <c r="BY73" s="41" t="e">
        <f t="shared" si="74"/>
        <v>#REF!</v>
      </c>
      <c r="BZ73" s="41" t="e">
        <f t="shared" si="74"/>
        <v>#REF!</v>
      </c>
      <c r="CA73" s="41" t="e">
        <f t="shared" si="74"/>
        <v>#REF!</v>
      </c>
      <c r="CB73" s="41" t="e">
        <f t="shared" si="74"/>
        <v>#REF!</v>
      </c>
      <c r="CC73" s="41" t="e">
        <f t="shared" si="74"/>
        <v>#REF!</v>
      </c>
      <c r="CD73" s="41" t="e">
        <f t="shared" si="74"/>
        <v>#REF!</v>
      </c>
      <c r="CE73" s="41" t="e">
        <f t="shared" si="74"/>
        <v>#REF!</v>
      </c>
      <c r="CF73" s="41" t="e">
        <f t="shared" si="67"/>
        <v>#REF!</v>
      </c>
      <c r="CG73" s="41" t="e">
        <f t="shared" si="67"/>
        <v>#REF!</v>
      </c>
      <c r="CH73" s="41" t="e">
        <f t="shared" si="67"/>
        <v>#REF!</v>
      </c>
      <c r="CI73" s="41" t="e">
        <f t="shared" si="67"/>
        <v>#REF!</v>
      </c>
      <c r="CJ73" s="41" t="e">
        <f t="shared" si="67"/>
        <v>#REF!</v>
      </c>
      <c r="CK73" s="41" t="e">
        <f t="shared" si="67"/>
        <v>#REF!</v>
      </c>
      <c r="CL73" s="41" t="e">
        <f t="shared" si="67"/>
        <v>#REF!</v>
      </c>
      <c r="CM73" s="41" t="e">
        <f t="shared" si="67"/>
        <v>#REF!</v>
      </c>
      <c r="CN73" s="41" t="e">
        <f t="shared" si="67"/>
        <v>#REF!</v>
      </c>
      <c r="CO73" s="41" t="e">
        <f t="shared" si="67"/>
        <v>#REF!</v>
      </c>
      <c r="CP73" s="41" t="e">
        <f t="shared" si="67"/>
        <v>#REF!</v>
      </c>
      <c r="CQ73" s="41" t="e">
        <f t="shared" si="63"/>
        <v>#REF!</v>
      </c>
      <c r="CR73" s="41" t="e">
        <f t="shared" si="63"/>
        <v>#REF!</v>
      </c>
      <c r="CS73" s="41" t="e">
        <f t="shared" si="63"/>
        <v>#REF!</v>
      </c>
      <c r="CT73" s="41" t="e">
        <f t="shared" si="63"/>
        <v>#REF!</v>
      </c>
      <c r="CU73" s="41" t="e">
        <f t="shared" si="63"/>
        <v>#REF!</v>
      </c>
      <c r="CV73" s="41" t="e">
        <f t="shared" si="63"/>
        <v>#REF!</v>
      </c>
      <c r="CW73" s="41" t="e">
        <f t="shared" si="63"/>
        <v>#REF!</v>
      </c>
      <c r="CX73" s="41" t="e">
        <f t="shared" si="63"/>
        <v>#REF!</v>
      </c>
      <c r="CY73" s="41" t="e">
        <f t="shared" si="63"/>
        <v>#REF!</v>
      </c>
      <c r="CZ73" s="41" t="e">
        <f t="shared" si="63"/>
        <v>#REF!</v>
      </c>
      <c r="DA73" s="41" t="e">
        <f t="shared" si="63"/>
        <v>#REF!</v>
      </c>
      <c r="DB73" s="41" t="e">
        <f t="shared" si="63"/>
        <v>#REF!</v>
      </c>
      <c r="DC73" s="41" t="e">
        <f t="shared" si="63"/>
        <v>#REF!</v>
      </c>
      <c r="DD73" s="41" t="e">
        <f t="shared" si="71"/>
        <v>#REF!</v>
      </c>
      <c r="DE73" s="41" t="e">
        <f t="shared" si="71"/>
        <v>#REF!</v>
      </c>
      <c r="DF73" s="41" t="e">
        <f t="shared" si="71"/>
        <v>#REF!</v>
      </c>
      <c r="DG73" s="41" t="e">
        <f t="shared" si="71"/>
        <v>#REF!</v>
      </c>
      <c r="DH73" s="41" t="e">
        <f t="shared" si="71"/>
        <v>#REF!</v>
      </c>
      <c r="DI73" s="41" t="e">
        <f t="shared" si="68"/>
        <v>#REF!</v>
      </c>
      <c r="DJ73" s="41" t="e">
        <f t="shared" si="68"/>
        <v>#REF!</v>
      </c>
      <c r="DK73" s="41" t="e">
        <f t="shared" si="68"/>
        <v>#REF!</v>
      </c>
      <c r="DL73" s="41" t="e">
        <f t="shared" si="68"/>
        <v>#REF!</v>
      </c>
      <c r="DM73" s="41" t="e">
        <f t="shared" si="68"/>
        <v>#REF!</v>
      </c>
      <c r="DN73" s="41" t="e">
        <f t="shared" si="68"/>
        <v>#REF!</v>
      </c>
      <c r="DO73" s="41" t="e">
        <f t="shared" si="68"/>
        <v>#REF!</v>
      </c>
      <c r="DP73" s="41" t="e">
        <f t="shared" si="68"/>
        <v>#REF!</v>
      </c>
      <c r="DQ73" s="41" t="e">
        <f t="shared" si="68"/>
        <v>#REF!</v>
      </c>
      <c r="DR73" s="41" t="e">
        <f t="shared" si="68"/>
        <v>#REF!</v>
      </c>
      <c r="DS73" s="41" t="e">
        <f t="shared" si="68"/>
        <v>#REF!</v>
      </c>
      <c r="DT73" s="41" t="e">
        <f t="shared" si="68"/>
        <v>#REF!</v>
      </c>
      <c r="DU73" s="41" t="e">
        <f t="shared" si="68"/>
        <v>#REF!</v>
      </c>
      <c r="DV73" s="41" t="e">
        <f t="shared" si="64"/>
        <v>#REF!</v>
      </c>
      <c r="DW73" s="41" t="e">
        <f t="shared" si="54"/>
        <v>#REF!</v>
      </c>
      <c r="DX73" s="41" t="e">
        <f t="shared" si="54"/>
        <v>#REF!</v>
      </c>
      <c r="DY73" s="41" t="e">
        <f t="shared" si="54"/>
        <v>#REF!</v>
      </c>
      <c r="DZ73" s="41" t="e">
        <f t="shared" si="54"/>
        <v>#REF!</v>
      </c>
      <c r="EA73" s="41" t="e">
        <f t="shared" si="54"/>
        <v>#REF!</v>
      </c>
      <c r="EB73" s="41" t="e">
        <f t="shared" si="54"/>
        <v>#REF!</v>
      </c>
      <c r="EC73" s="41" t="e">
        <f t="shared" si="54"/>
        <v>#REF!</v>
      </c>
      <c r="ED73" s="41" t="e">
        <f t="shared" si="54"/>
        <v>#REF!</v>
      </c>
      <c r="EE73" s="41" t="e">
        <f t="shared" si="54"/>
        <v>#REF!</v>
      </c>
      <c r="EF73" s="41" t="e">
        <f t="shared" si="54"/>
        <v>#REF!</v>
      </c>
      <c r="EG73" s="41" t="e">
        <f t="shared" si="54"/>
        <v>#REF!</v>
      </c>
      <c r="EH73" s="41" t="e">
        <f t="shared" si="54"/>
        <v>#REF!</v>
      </c>
      <c r="EI73" s="41" t="e">
        <f t="shared" si="54"/>
        <v>#REF!</v>
      </c>
      <c r="EJ73" s="41" t="e">
        <f t="shared" si="72"/>
        <v>#REF!</v>
      </c>
      <c r="EK73" s="41" t="e">
        <f t="shared" si="72"/>
        <v>#REF!</v>
      </c>
      <c r="EL73" s="41" t="e">
        <f t="shared" si="72"/>
        <v>#REF!</v>
      </c>
      <c r="EM73" s="41" t="e">
        <f t="shared" si="72"/>
        <v>#REF!</v>
      </c>
      <c r="EN73" s="41" t="e">
        <f t="shared" si="72"/>
        <v>#REF!</v>
      </c>
      <c r="EO73" s="41" t="e">
        <f t="shared" si="69"/>
        <v>#REF!</v>
      </c>
      <c r="EP73" s="41" t="e">
        <f t="shared" si="69"/>
        <v>#REF!</v>
      </c>
      <c r="EQ73" s="41" t="e">
        <f t="shared" si="69"/>
        <v>#REF!</v>
      </c>
      <c r="ER73" s="41" t="e">
        <f t="shared" si="69"/>
        <v>#REF!</v>
      </c>
      <c r="ES73" s="41" t="e">
        <f t="shared" si="69"/>
        <v>#REF!</v>
      </c>
      <c r="ET73" s="41" t="e">
        <f t="shared" si="69"/>
        <v>#REF!</v>
      </c>
      <c r="EU73" s="41" t="e">
        <f t="shared" si="69"/>
        <v>#REF!</v>
      </c>
      <c r="EV73" s="41" t="e">
        <f t="shared" si="69"/>
        <v>#REF!</v>
      </c>
      <c r="EW73" s="41" t="e">
        <f t="shared" si="69"/>
        <v>#REF!</v>
      </c>
      <c r="EX73" s="41" t="e">
        <f t="shared" si="69"/>
        <v>#REF!</v>
      </c>
      <c r="EY73" s="41" t="e">
        <f t="shared" si="69"/>
        <v>#REF!</v>
      </c>
      <c r="EZ73" s="41" t="e">
        <f t="shared" si="69"/>
        <v>#REF!</v>
      </c>
      <c r="FA73" s="41" t="e">
        <f t="shared" si="69"/>
        <v>#REF!</v>
      </c>
      <c r="FB73" s="41" t="e">
        <f t="shared" si="65"/>
        <v>#REF!</v>
      </c>
      <c r="FC73" s="41" t="e">
        <f t="shared" si="56"/>
        <v>#REF!</v>
      </c>
      <c r="FD73" s="41" t="e">
        <f t="shared" si="56"/>
        <v>#REF!</v>
      </c>
      <c r="FE73" s="41" t="e">
        <f t="shared" si="56"/>
        <v>#REF!</v>
      </c>
      <c r="FF73" s="41" t="e">
        <f t="shared" si="56"/>
        <v>#REF!</v>
      </c>
      <c r="FG73" s="41" t="e">
        <f t="shared" si="56"/>
        <v>#REF!</v>
      </c>
      <c r="FH73" s="41" t="e">
        <f t="shared" si="56"/>
        <v>#REF!</v>
      </c>
      <c r="FI73" s="41" t="e">
        <f t="shared" si="56"/>
        <v>#REF!</v>
      </c>
      <c r="FJ73" s="41" t="e">
        <f t="shared" si="56"/>
        <v>#REF!</v>
      </c>
      <c r="FK73" s="41" t="e">
        <f t="shared" si="56"/>
        <v>#REF!</v>
      </c>
      <c r="FL73" s="41" t="e">
        <f t="shared" si="56"/>
        <v>#REF!</v>
      </c>
      <c r="FM73" s="41" t="e">
        <f t="shared" si="56"/>
        <v>#REF!</v>
      </c>
      <c r="FN73" s="41" t="e">
        <f t="shared" si="56"/>
        <v>#REF!</v>
      </c>
      <c r="FO73" s="41" t="e">
        <f t="shared" si="56"/>
        <v>#REF!</v>
      </c>
      <c r="FP73" s="41" t="e">
        <f t="shared" si="73"/>
        <v>#REF!</v>
      </c>
      <c r="FQ73" s="41" t="e">
        <f t="shared" si="73"/>
        <v>#REF!</v>
      </c>
      <c r="FR73" s="41" t="e">
        <f t="shared" si="73"/>
        <v>#REF!</v>
      </c>
      <c r="FS73" s="41" t="e">
        <f t="shared" si="73"/>
        <v>#REF!</v>
      </c>
      <c r="FT73" s="41" t="e">
        <f t="shared" si="73"/>
        <v>#REF!</v>
      </c>
      <c r="FU73" s="41" t="e">
        <f t="shared" si="70"/>
        <v>#REF!</v>
      </c>
      <c r="FV73" s="41" t="e">
        <f t="shared" si="70"/>
        <v>#REF!</v>
      </c>
      <c r="FW73" s="41" t="e">
        <f t="shared" si="70"/>
        <v>#REF!</v>
      </c>
      <c r="FX73" s="41" t="e">
        <f t="shared" si="70"/>
        <v>#REF!</v>
      </c>
      <c r="FY73" s="41" t="e">
        <f t="shared" si="70"/>
        <v>#REF!</v>
      </c>
      <c r="FZ73" s="41" t="e">
        <f t="shared" si="70"/>
        <v>#REF!</v>
      </c>
      <c r="GA73" s="41" t="e">
        <f t="shared" si="70"/>
        <v>#REF!</v>
      </c>
      <c r="GB73" s="41" t="e">
        <f t="shared" si="70"/>
        <v>#REF!</v>
      </c>
      <c r="GC73" s="41" t="e">
        <f t="shared" si="70"/>
        <v>#REF!</v>
      </c>
      <c r="GD73" s="41" t="e">
        <f t="shared" si="70"/>
        <v>#REF!</v>
      </c>
      <c r="GE73" s="41" t="e">
        <f t="shared" si="70"/>
        <v>#REF!</v>
      </c>
      <c r="GF73" s="41" t="e">
        <f t="shared" si="70"/>
        <v>#REF!</v>
      </c>
      <c r="GG73" s="41" t="e">
        <f t="shared" si="70"/>
        <v>#REF!</v>
      </c>
      <c r="GH73" s="41" t="e">
        <f t="shared" si="66"/>
        <v>#REF!</v>
      </c>
      <c r="GI73" s="41" t="e">
        <f t="shared" si="58"/>
        <v>#REF!</v>
      </c>
      <c r="GJ73" s="41" t="e">
        <f t="shared" si="58"/>
        <v>#REF!</v>
      </c>
      <c r="GK73" s="41" t="e">
        <f t="shared" si="58"/>
        <v>#REF!</v>
      </c>
      <c r="GL73" s="41" t="e">
        <f t="shared" si="75"/>
        <v>#REF!</v>
      </c>
      <c r="GM73" s="41" t="e">
        <f t="shared" si="75"/>
        <v>#REF!</v>
      </c>
      <c r="GN73" s="41" t="e">
        <f t="shared" si="75"/>
        <v>#REF!</v>
      </c>
      <c r="GO73" s="41" t="e">
        <f t="shared" si="75"/>
        <v>#REF!</v>
      </c>
      <c r="GP73" s="41" t="e">
        <f t="shared" si="75"/>
        <v>#REF!</v>
      </c>
      <c r="GQ73" s="41" t="e">
        <f t="shared" si="75"/>
        <v>#REF!</v>
      </c>
      <c r="GR73" s="41" t="e">
        <f t="shared" si="75"/>
        <v>#REF!</v>
      </c>
      <c r="GS73" s="41" t="e">
        <f t="shared" si="75"/>
        <v>#REF!</v>
      </c>
      <c r="GT73" s="41" t="e">
        <f t="shared" si="75"/>
        <v>#REF!</v>
      </c>
      <c r="GU73" s="41" t="e">
        <f t="shared" si="75"/>
        <v>#REF!</v>
      </c>
      <c r="GV73" s="41" t="e">
        <f t="shared" si="75"/>
        <v>#REF!</v>
      </c>
      <c r="GW73" s="41" t="e">
        <f t="shared" si="75"/>
        <v>#REF!</v>
      </c>
      <c r="GX73" s="41" t="e">
        <f t="shared" si="75"/>
        <v>#REF!</v>
      </c>
      <c r="GY73" s="41" t="e">
        <f t="shared" si="59"/>
        <v>#REF!</v>
      </c>
      <c r="GZ73" s="41" t="e">
        <f t="shared" si="59"/>
        <v>#REF!</v>
      </c>
      <c r="HA73" s="41" t="e">
        <f t="shared" si="59"/>
        <v>#REF!</v>
      </c>
      <c r="HB73" s="41" t="e">
        <f t="shared" si="59"/>
        <v>#REF!</v>
      </c>
      <c r="HC73" s="41" t="e">
        <f t="shared" si="59"/>
        <v>#REF!</v>
      </c>
      <c r="HD73" s="41" t="e">
        <f t="shared" si="59"/>
        <v>#REF!</v>
      </c>
      <c r="HE73" s="41" t="e">
        <f t="shared" si="62"/>
        <v>#REF!</v>
      </c>
      <c r="HF73" s="41" t="e">
        <f t="shared" si="62"/>
        <v>#REF!</v>
      </c>
      <c r="HG73" s="41" t="e">
        <f t="shared" si="62"/>
        <v>#REF!</v>
      </c>
      <c r="HH73" s="41" t="e">
        <f t="shared" si="62"/>
        <v>#REF!</v>
      </c>
      <c r="HI73" s="41" t="e">
        <f t="shared" si="62"/>
        <v>#REF!</v>
      </c>
      <c r="HJ73" s="41" t="e">
        <f t="shared" si="62"/>
        <v>#REF!</v>
      </c>
    </row>
    <row r="74" spans="1:218" ht="14.4" x14ac:dyDescent="0.3">
      <c r="A74" s="42">
        <v>71</v>
      </c>
      <c r="B74" s="43" t="e">
        <f>'CMM2 - AUX CALC'!$BT$67</f>
        <v>#REF!</v>
      </c>
      <c r="BU74" s="41" t="e">
        <f>$B74/(_xlfn.SINGLE(PrazoConcessao)*12-BU$3+1)</f>
        <v>#REF!</v>
      </c>
      <c r="BV74" s="41" t="e">
        <f t="shared" si="74"/>
        <v>#REF!</v>
      </c>
      <c r="BW74" s="41" t="e">
        <f t="shared" si="74"/>
        <v>#REF!</v>
      </c>
      <c r="BX74" s="41" t="e">
        <f t="shared" si="74"/>
        <v>#REF!</v>
      </c>
      <c r="BY74" s="41" t="e">
        <f t="shared" si="74"/>
        <v>#REF!</v>
      </c>
      <c r="BZ74" s="41" t="e">
        <f t="shared" si="74"/>
        <v>#REF!</v>
      </c>
      <c r="CA74" s="41" t="e">
        <f t="shared" si="74"/>
        <v>#REF!</v>
      </c>
      <c r="CB74" s="41" t="e">
        <f t="shared" si="74"/>
        <v>#REF!</v>
      </c>
      <c r="CC74" s="41" t="e">
        <f t="shared" si="74"/>
        <v>#REF!</v>
      </c>
      <c r="CD74" s="41" t="e">
        <f t="shared" si="74"/>
        <v>#REF!</v>
      </c>
      <c r="CE74" s="41" t="e">
        <f t="shared" si="74"/>
        <v>#REF!</v>
      </c>
      <c r="CF74" s="41" t="e">
        <f t="shared" si="67"/>
        <v>#REF!</v>
      </c>
      <c r="CG74" s="41" t="e">
        <f t="shared" si="67"/>
        <v>#REF!</v>
      </c>
      <c r="CH74" s="41" t="e">
        <f t="shared" si="67"/>
        <v>#REF!</v>
      </c>
      <c r="CI74" s="41" t="e">
        <f t="shared" si="67"/>
        <v>#REF!</v>
      </c>
      <c r="CJ74" s="41" t="e">
        <f t="shared" si="67"/>
        <v>#REF!</v>
      </c>
      <c r="CK74" s="41" t="e">
        <f t="shared" si="67"/>
        <v>#REF!</v>
      </c>
      <c r="CL74" s="41" t="e">
        <f t="shared" si="67"/>
        <v>#REF!</v>
      </c>
      <c r="CM74" s="41" t="e">
        <f t="shared" si="67"/>
        <v>#REF!</v>
      </c>
      <c r="CN74" s="41" t="e">
        <f t="shared" si="67"/>
        <v>#REF!</v>
      </c>
      <c r="CO74" s="41" t="e">
        <f t="shared" si="67"/>
        <v>#REF!</v>
      </c>
      <c r="CP74" s="41" t="e">
        <f t="shared" si="67"/>
        <v>#REF!</v>
      </c>
      <c r="CQ74" s="41" t="e">
        <f t="shared" si="63"/>
        <v>#REF!</v>
      </c>
      <c r="CR74" s="41" t="e">
        <f t="shared" si="63"/>
        <v>#REF!</v>
      </c>
      <c r="CS74" s="41" t="e">
        <f t="shared" si="63"/>
        <v>#REF!</v>
      </c>
      <c r="CT74" s="41" t="e">
        <f t="shared" si="63"/>
        <v>#REF!</v>
      </c>
      <c r="CU74" s="41" t="e">
        <f t="shared" si="63"/>
        <v>#REF!</v>
      </c>
      <c r="CV74" s="41" t="e">
        <f t="shared" si="63"/>
        <v>#REF!</v>
      </c>
      <c r="CW74" s="41" t="e">
        <f t="shared" si="63"/>
        <v>#REF!</v>
      </c>
      <c r="CX74" s="41" t="e">
        <f t="shared" si="63"/>
        <v>#REF!</v>
      </c>
      <c r="CY74" s="41" t="e">
        <f t="shared" si="63"/>
        <v>#REF!</v>
      </c>
      <c r="CZ74" s="41" t="e">
        <f t="shared" si="63"/>
        <v>#REF!</v>
      </c>
      <c r="DA74" s="41" t="e">
        <f t="shared" si="63"/>
        <v>#REF!</v>
      </c>
      <c r="DB74" s="41" t="e">
        <f t="shared" si="63"/>
        <v>#REF!</v>
      </c>
      <c r="DC74" s="41" t="e">
        <f t="shared" si="63"/>
        <v>#REF!</v>
      </c>
      <c r="DD74" s="41" t="e">
        <f t="shared" si="71"/>
        <v>#REF!</v>
      </c>
      <c r="DE74" s="41" t="e">
        <f t="shared" si="71"/>
        <v>#REF!</v>
      </c>
      <c r="DF74" s="41" t="e">
        <f t="shared" si="71"/>
        <v>#REF!</v>
      </c>
      <c r="DG74" s="41" t="e">
        <f t="shared" si="71"/>
        <v>#REF!</v>
      </c>
      <c r="DH74" s="41" t="e">
        <f t="shared" si="71"/>
        <v>#REF!</v>
      </c>
      <c r="DI74" s="41" t="e">
        <f t="shared" si="68"/>
        <v>#REF!</v>
      </c>
      <c r="DJ74" s="41" t="e">
        <f t="shared" si="68"/>
        <v>#REF!</v>
      </c>
      <c r="DK74" s="41" t="e">
        <f t="shared" si="68"/>
        <v>#REF!</v>
      </c>
      <c r="DL74" s="41" t="e">
        <f t="shared" si="68"/>
        <v>#REF!</v>
      </c>
      <c r="DM74" s="41" t="e">
        <f t="shared" si="68"/>
        <v>#REF!</v>
      </c>
      <c r="DN74" s="41" t="e">
        <f t="shared" si="68"/>
        <v>#REF!</v>
      </c>
      <c r="DO74" s="41" t="e">
        <f t="shared" si="68"/>
        <v>#REF!</v>
      </c>
      <c r="DP74" s="41" t="e">
        <f t="shared" si="68"/>
        <v>#REF!</v>
      </c>
      <c r="DQ74" s="41" t="e">
        <f t="shared" si="68"/>
        <v>#REF!</v>
      </c>
      <c r="DR74" s="41" t="e">
        <f t="shared" si="68"/>
        <v>#REF!</v>
      </c>
      <c r="DS74" s="41" t="e">
        <f t="shared" si="68"/>
        <v>#REF!</v>
      </c>
      <c r="DT74" s="41" t="e">
        <f t="shared" si="68"/>
        <v>#REF!</v>
      </c>
      <c r="DU74" s="41" t="e">
        <f t="shared" si="68"/>
        <v>#REF!</v>
      </c>
      <c r="DV74" s="41" t="e">
        <f t="shared" si="64"/>
        <v>#REF!</v>
      </c>
      <c r="DW74" s="41" t="e">
        <f t="shared" si="54"/>
        <v>#REF!</v>
      </c>
      <c r="DX74" s="41" t="e">
        <f t="shared" si="54"/>
        <v>#REF!</v>
      </c>
      <c r="DY74" s="41" t="e">
        <f t="shared" si="54"/>
        <v>#REF!</v>
      </c>
      <c r="DZ74" s="41" t="e">
        <f t="shared" si="54"/>
        <v>#REF!</v>
      </c>
      <c r="EA74" s="41" t="e">
        <f t="shared" si="54"/>
        <v>#REF!</v>
      </c>
      <c r="EB74" s="41" t="e">
        <f t="shared" si="54"/>
        <v>#REF!</v>
      </c>
      <c r="EC74" s="41" t="e">
        <f t="shared" si="54"/>
        <v>#REF!</v>
      </c>
      <c r="ED74" s="41" t="e">
        <f t="shared" si="54"/>
        <v>#REF!</v>
      </c>
      <c r="EE74" s="41" t="e">
        <f t="shared" si="54"/>
        <v>#REF!</v>
      </c>
      <c r="EF74" s="41" t="e">
        <f t="shared" si="54"/>
        <v>#REF!</v>
      </c>
      <c r="EG74" s="41" t="e">
        <f t="shared" si="54"/>
        <v>#REF!</v>
      </c>
      <c r="EH74" s="41" t="e">
        <f t="shared" si="54"/>
        <v>#REF!</v>
      </c>
      <c r="EI74" s="41" t="e">
        <f t="shared" si="54"/>
        <v>#REF!</v>
      </c>
      <c r="EJ74" s="41" t="e">
        <f t="shared" si="72"/>
        <v>#REF!</v>
      </c>
      <c r="EK74" s="41" t="e">
        <f t="shared" si="72"/>
        <v>#REF!</v>
      </c>
      <c r="EL74" s="41" t="e">
        <f t="shared" si="72"/>
        <v>#REF!</v>
      </c>
      <c r="EM74" s="41" t="e">
        <f t="shared" si="72"/>
        <v>#REF!</v>
      </c>
      <c r="EN74" s="41" t="e">
        <f t="shared" si="72"/>
        <v>#REF!</v>
      </c>
      <c r="EO74" s="41" t="e">
        <f t="shared" si="69"/>
        <v>#REF!</v>
      </c>
      <c r="EP74" s="41" t="e">
        <f t="shared" si="69"/>
        <v>#REF!</v>
      </c>
      <c r="EQ74" s="41" t="e">
        <f t="shared" si="69"/>
        <v>#REF!</v>
      </c>
      <c r="ER74" s="41" t="e">
        <f t="shared" si="69"/>
        <v>#REF!</v>
      </c>
      <c r="ES74" s="41" t="e">
        <f t="shared" si="69"/>
        <v>#REF!</v>
      </c>
      <c r="ET74" s="41" t="e">
        <f t="shared" si="69"/>
        <v>#REF!</v>
      </c>
      <c r="EU74" s="41" t="e">
        <f t="shared" si="69"/>
        <v>#REF!</v>
      </c>
      <c r="EV74" s="41" t="e">
        <f t="shared" si="69"/>
        <v>#REF!</v>
      </c>
      <c r="EW74" s="41" t="e">
        <f t="shared" si="69"/>
        <v>#REF!</v>
      </c>
      <c r="EX74" s="41" t="e">
        <f t="shared" si="69"/>
        <v>#REF!</v>
      </c>
      <c r="EY74" s="41" t="e">
        <f t="shared" si="69"/>
        <v>#REF!</v>
      </c>
      <c r="EZ74" s="41" t="e">
        <f t="shared" si="69"/>
        <v>#REF!</v>
      </c>
      <c r="FA74" s="41" t="e">
        <f t="shared" si="69"/>
        <v>#REF!</v>
      </c>
      <c r="FB74" s="41" t="e">
        <f t="shared" si="65"/>
        <v>#REF!</v>
      </c>
      <c r="FC74" s="41" t="e">
        <f t="shared" si="56"/>
        <v>#REF!</v>
      </c>
      <c r="FD74" s="41" t="e">
        <f t="shared" si="56"/>
        <v>#REF!</v>
      </c>
      <c r="FE74" s="41" t="e">
        <f t="shared" si="56"/>
        <v>#REF!</v>
      </c>
      <c r="FF74" s="41" t="e">
        <f t="shared" si="56"/>
        <v>#REF!</v>
      </c>
      <c r="FG74" s="41" t="e">
        <f t="shared" si="56"/>
        <v>#REF!</v>
      </c>
      <c r="FH74" s="41" t="e">
        <f t="shared" si="56"/>
        <v>#REF!</v>
      </c>
      <c r="FI74" s="41" t="e">
        <f t="shared" si="56"/>
        <v>#REF!</v>
      </c>
      <c r="FJ74" s="41" t="e">
        <f t="shared" si="56"/>
        <v>#REF!</v>
      </c>
      <c r="FK74" s="41" t="e">
        <f t="shared" si="56"/>
        <v>#REF!</v>
      </c>
      <c r="FL74" s="41" t="e">
        <f t="shared" si="56"/>
        <v>#REF!</v>
      </c>
      <c r="FM74" s="41" t="e">
        <f t="shared" si="56"/>
        <v>#REF!</v>
      </c>
      <c r="FN74" s="41" t="e">
        <f t="shared" si="56"/>
        <v>#REF!</v>
      </c>
      <c r="FO74" s="41" t="e">
        <f t="shared" si="56"/>
        <v>#REF!</v>
      </c>
      <c r="FP74" s="41" t="e">
        <f t="shared" si="73"/>
        <v>#REF!</v>
      </c>
      <c r="FQ74" s="41" t="e">
        <f t="shared" si="73"/>
        <v>#REF!</v>
      </c>
      <c r="FR74" s="41" t="e">
        <f t="shared" si="73"/>
        <v>#REF!</v>
      </c>
      <c r="FS74" s="41" t="e">
        <f t="shared" si="73"/>
        <v>#REF!</v>
      </c>
      <c r="FT74" s="41" t="e">
        <f t="shared" si="73"/>
        <v>#REF!</v>
      </c>
      <c r="FU74" s="41" t="e">
        <f t="shared" si="70"/>
        <v>#REF!</v>
      </c>
      <c r="FV74" s="41" t="e">
        <f t="shared" si="70"/>
        <v>#REF!</v>
      </c>
      <c r="FW74" s="41" t="e">
        <f t="shared" si="70"/>
        <v>#REF!</v>
      </c>
      <c r="FX74" s="41" t="e">
        <f t="shared" si="70"/>
        <v>#REF!</v>
      </c>
      <c r="FY74" s="41" t="e">
        <f t="shared" si="70"/>
        <v>#REF!</v>
      </c>
      <c r="FZ74" s="41" t="e">
        <f t="shared" si="70"/>
        <v>#REF!</v>
      </c>
      <c r="GA74" s="41" t="e">
        <f t="shared" si="70"/>
        <v>#REF!</v>
      </c>
      <c r="GB74" s="41" t="e">
        <f t="shared" si="70"/>
        <v>#REF!</v>
      </c>
      <c r="GC74" s="41" t="e">
        <f t="shared" si="70"/>
        <v>#REF!</v>
      </c>
      <c r="GD74" s="41" t="e">
        <f t="shared" si="70"/>
        <v>#REF!</v>
      </c>
      <c r="GE74" s="41" t="e">
        <f t="shared" si="70"/>
        <v>#REF!</v>
      </c>
      <c r="GF74" s="41" t="e">
        <f t="shared" si="70"/>
        <v>#REF!</v>
      </c>
      <c r="GG74" s="41" t="e">
        <f t="shared" si="70"/>
        <v>#REF!</v>
      </c>
      <c r="GH74" s="41" t="e">
        <f t="shared" si="66"/>
        <v>#REF!</v>
      </c>
      <c r="GI74" s="41" t="e">
        <f t="shared" si="58"/>
        <v>#REF!</v>
      </c>
      <c r="GJ74" s="41" t="e">
        <f t="shared" si="58"/>
        <v>#REF!</v>
      </c>
      <c r="GK74" s="41" t="e">
        <f t="shared" si="58"/>
        <v>#REF!</v>
      </c>
      <c r="GL74" s="41" t="e">
        <f t="shared" si="75"/>
        <v>#REF!</v>
      </c>
      <c r="GM74" s="41" t="e">
        <f t="shared" si="75"/>
        <v>#REF!</v>
      </c>
      <c r="GN74" s="41" t="e">
        <f t="shared" si="75"/>
        <v>#REF!</v>
      </c>
      <c r="GO74" s="41" t="e">
        <f t="shared" si="75"/>
        <v>#REF!</v>
      </c>
      <c r="GP74" s="41" t="e">
        <f t="shared" si="75"/>
        <v>#REF!</v>
      </c>
      <c r="GQ74" s="41" t="e">
        <f t="shared" si="75"/>
        <v>#REF!</v>
      </c>
      <c r="GR74" s="41" t="e">
        <f t="shared" si="75"/>
        <v>#REF!</v>
      </c>
      <c r="GS74" s="41" t="e">
        <f t="shared" si="75"/>
        <v>#REF!</v>
      </c>
      <c r="GT74" s="41" t="e">
        <f t="shared" si="75"/>
        <v>#REF!</v>
      </c>
      <c r="GU74" s="41" t="e">
        <f t="shared" si="75"/>
        <v>#REF!</v>
      </c>
      <c r="GV74" s="41" t="e">
        <f t="shared" si="75"/>
        <v>#REF!</v>
      </c>
      <c r="GW74" s="41" t="e">
        <f t="shared" si="75"/>
        <v>#REF!</v>
      </c>
      <c r="GX74" s="41" t="e">
        <f t="shared" si="75"/>
        <v>#REF!</v>
      </c>
      <c r="GY74" s="41" t="e">
        <f t="shared" si="59"/>
        <v>#REF!</v>
      </c>
      <c r="GZ74" s="41" t="e">
        <f t="shared" si="59"/>
        <v>#REF!</v>
      </c>
      <c r="HA74" s="41" t="e">
        <f t="shared" si="59"/>
        <v>#REF!</v>
      </c>
      <c r="HB74" s="41" t="e">
        <f t="shared" si="59"/>
        <v>#REF!</v>
      </c>
      <c r="HC74" s="41" t="e">
        <f t="shared" si="59"/>
        <v>#REF!</v>
      </c>
      <c r="HD74" s="41" t="e">
        <f t="shared" si="59"/>
        <v>#REF!</v>
      </c>
      <c r="HE74" s="41" t="e">
        <f t="shared" si="62"/>
        <v>#REF!</v>
      </c>
      <c r="HF74" s="41" t="e">
        <f t="shared" si="62"/>
        <v>#REF!</v>
      </c>
      <c r="HG74" s="41" t="e">
        <f t="shared" si="62"/>
        <v>#REF!</v>
      </c>
      <c r="HH74" s="41" t="e">
        <f t="shared" si="62"/>
        <v>#REF!</v>
      </c>
      <c r="HI74" s="41" t="e">
        <f t="shared" si="62"/>
        <v>#REF!</v>
      </c>
      <c r="HJ74" s="41" t="e">
        <f t="shared" si="62"/>
        <v>#REF!</v>
      </c>
    </row>
    <row r="75" spans="1:218" ht="14.4" x14ac:dyDescent="0.3">
      <c r="A75" s="42">
        <v>72</v>
      </c>
      <c r="B75" s="43" t="e">
        <f>'CMM2 - AUX CALC'!$BU$67</f>
        <v>#REF!</v>
      </c>
      <c r="BV75" s="41" t="e">
        <f>$B75/(_xlfn.SINGLE(PrazoConcessao)*12-BV$3+1)</f>
        <v>#REF!</v>
      </c>
      <c r="BW75" s="41" t="e">
        <f t="shared" si="74"/>
        <v>#REF!</v>
      </c>
      <c r="BX75" s="41" t="e">
        <f t="shared" si="74"/>
        <v>#REF!</v>
      </c>
      <c r="BY75" s="41" t="e">
        <f t="shared" si="74"/>
        <v>#REF!</v>
      </c>
      <c r="BZ75" s="41" t="e">
        <f t="shared" si="74"/>
        <v>#REF!</v>
      </c>
      <c r="CA75" s="41" t="e">
        <f t="shared" si="74"/>
        <v>#REF!</v>
      </c>
      <c r="CB75" s="41" t="e">
        <f t="shared" si="74"/>
        <v>#REF!</v>
      </c>
      <c r="CC75" s="41" t="e">
        <f t="shared" si="74"/>
        <v>#REF!</v>
      </c>
      <c r="CD75" s="41" t="e">
        <f t="shared" si="74"/>
        <v>#REF!</v>
      </c>
      <c r="CE75" s="41" t="e">
        <f t="shared" si="74"/>
        <v>#REF!</v>
      </c>
      <c r="CF75" s="41" t="e">
        <f t="shared" si="67"/>
        <v>#REF!</v>
      </c>
      <c r="CG75" s="41" t="e">
        <f t="shared" si="67"/>
        <v>#REF!</v>
      </c>
      <c r="CH75" s="41" t="e">
        <f t="shared" si="67"/>
        <v>#REF!</v>
      </c>
      <c r="CI75" s="41" t="e">
        <f t="shared" si="67"/>
        <v>#REF!</v>
      </c>
      <c r="CJ75" s="41" t="e">
        <f t="shared" si="67"/>
        <v>#REF!</v>
      </c>
      <c r="CK75" s="41" t="e">
        <f t="shared" si="67"/>
        <v>#REF!</v>
      </c>
      <c r="CL75" s="41" t="e">
        <f t="shared" si="67"/>
        <v>#REF!</v>
      </c>
      <c r="CM75" s="41" t="e">
        <f t="shared" si="67"/>
        <v>#REF!</v>
      </c>
      <c r="CN75" s="41" t="e">
        <f t="shared" si="67"/>
        <v>#REF!</v>
      </c>
      <c r="CO75" s="41" t="e">
        <f t="shared" si="67"/>
        <v>#REF!</v>
      </c>
      <c r="CP75" s="41" t="e">
        <f t="shared" si="67"/>
        <v>#REF!</v>
      </c>
      <c r="CQ75" s="41" t="e">
        <f t="shared" si="63"/>
        <v>#REF!</v>
      </c>
      <c r="CR75" s="41" t="e">
        <f t="shared" si="63"/>
        <v>#REF!</v>
      </c>
      <c r="CS75" s="41" t="e">
        <f t="shared" si="63"/>
        <v>#REF!</v>
      </c>
      <c r="CT75" s="41" t="e">
        <f t="shared" si="63"/>
        <v>#REF!</v>
      </c>
      <c r="CU75" s="41" t="e">
        <f t="shared" si="63"/>
        <v>#REF!</v>
      </c>
      <c r="CV75" s="41" t="e">
        <f t="shared" si="63"/>
        <v>#REF!</v>
      </c>
      <c r="CW75" s="41" t="e">
        <f t="shared" si="63"/>
        <v>#REF!</v>
      </c>
      <c r="CX75" s="41" t="e">
        <f t="shared" si="63"/>
        <v>#REF!</v>
      </c>
      <c r="CY75" s="41" t="e">
        <f t="shared" si="63"/>
        <v>#REF!</v>
      </c>
      <c r="CZ75" s="41" t="e">
        <f t="shared" si="63"/>
        <v>#REF!</v>
      </c>
      <c r="DA75" s="41" t="e">
        <f t="shared" si="63"/>
        <v>#REF!</v>
      </c>
      <c r="DB75" s="41" t="e">
        <f t="shared" si="63"/>
        <v>#REF!</v>
      </c>
      <c r="DC75" s="41" t="e">
        <f t="shared" si="63"/>
        <v>#REF!</v>
      </c>
      <c r="DD75" s="41" t="e">
        <f t="shared" si="71"/>
        <v>#REF!</v>
      </c>
      <c r="DE75" s="41" t="e">
        <f t="shared" si="71"/>
        <v>#REF!</v>
      </c>
      <c r="DF75" s="41" t="e">
        <f t="shared" si="71"/>
        <v>#REF!</v>
      </c>
      <c r="DG75" s="41" t="e">
        <f t="shared" si="71"/>
        <v>#REF!</v>
      </c>
      <c r="DH75" s="41" t="e">
        <f t="shared" si="71"/>
        <v>#REF!</v>
      </c>
      <c r="DI75" s="41" t="e">
        <f t="shared" si="68"/>
        <v>#REF!</v>
      </c>
      <c r="DJ75" s="41" t="e">
        <f t="shared" si="68"/>
        <v>#REF!</v>
      </c>
      <c r="DK75" s="41" t="e">
        <f t="shared" si="68"/>
        <v>#REF!</v>
      </c>
      <c r="DL75" s="41" t="e">
        <f t="shared" si="68"/>
        <v>#REF!</v>
      </c>
      <c r="DM75" s="41" t="e">
        <f t="shared" si="68"/>
        <v>#REF!</v>
      </c>
      <c r="DN75" s="41" t="e">
        <f t="shared" si="68"/>
        <v>#REF!</v>
      </c>
      <c r="DO75" s="41" t="e">
        <f t="shared" si="68"/>
        <v>#REF!</v>
      </c>
      <c r="DP75" s="41" t="e">
        <f t="shared" si="68"/>
        <v>#REF!</v>
      </c>
      <c r="DQ75" s="41" t="e">
        <f t="shared" si="68"/>
        <v>#REF!</v>
      </c>
      <c r="DR75" s="41" t="e">
        <f t="shared" si="68"/>
        <v>#REF!</v>
      </c>
      <c r="DS75" s="41" t="e">
        <f t="shared" si="68"/>
        <v>#REF!</v>
      </c>
      <c r="DT75" s="41" t="e">
        <f t="shared" si="68"/>
        <v>#REF!</v>
      </c>
      <c r="DU75" s="41" t="e">
        <f t="shared" si="68"/>
        <v>#REF!</v>
      </c>
      <c r="DV75" s="41" t="e">
        <f t="shared" si="64"/>
        <v>#REF!</v>
      </c>
      <c r="DW75" s="41" t="e">
        <f t="shared" si="54"/>
        <v>#REF!</v>
      </c>
      <c r="DX75" s="41" t="e">
        <f t="shared" si="54"/>
        <v>#REF!</v>
      </c>
      <c r="DY75" s="41" t="e">
        <f t="shared" si="54"/>
        <v>#REF!</v>
      </c>
      <c r="DZ75" s="41" t="e">
        <f t="shared" si="54"/>
        <v>#REF!</v>
      </c>
      <c r="EA75" s="41" t="e">
        <f t="shared" si="54"/>
        <v>#REF!</v>
      </c>
      <c r="EB75" s="41" t="e">
        <f t="shared" si="54"/>
        <v>#REF!</v>
      </c>
      <c r="EC75" s="41" t="e">
        <f t="shared" si="54"/>
        <v>#REF!</v>
      </c>
      <c r="ED75" s="41" t="e">
        <f t="shared" si="54"/>
        <v>#REF!</v>
      </c>
      <c r="EE75" s="41" t="e">
        <f t="shared" si="54"/>
        <v>#REF!</v>
      </c>
      <c r="EF75" s="41" t="e">
        <f t="shared" si="54"/>
        <v>#REF!</v>
      </c>
      <c r="EG75" s="41" t="e">
        <f t="shared" si="54"/>
        <v>#REF!</v>
      </c>
      <c r="EH75" s="41" t="e">
        <f t="shared" si="54"/>
        <v>#REF!</v>
      </c>
      <c r="EI75" s="41" t="e">
        <f t="shared" si="54"/>
        <v>#REF!</v>
      </c>
      <c r="EJ75" s="41" t="e">
        <f t="shared" si="72"/>
        <v>#REF!</v>
      </c>
      <c r="EK75" s="41" t="e">
        <f t="shared" si="72"/>
        <v>#REF!</v>
      </c>
      <c r="EL75" s="41" t="e">
        <f t="shared" si="72"/>
        <v>#REF!</v>
      </c>
      <c r="EM75" s="41" t="e">
        <f t="shared" si="72"/>
        <v>#REF!</v>
      </c>
      <c r="EN75" s="41" t="e">
        <f t="shared" si="72"/>
        <v>#REF!</v>
      </c>
      <c r="EO75" s="41" t="e">
        <f t="shared" si="69"/>
        <v>#REF!</v>
      </c>
      <c r="EP75" s="41" t="e">
        <f t="shared" si="69"/>
        <v>#REF!</v>
      </c>
      <c r="EQ75" s="41" t="e">
        <f t="shared" si="69"/>
        <v>#REF!</v>
      </c>
      <c r="ER75" s="41" t="e">
        <f t="shared" si="69"/>
        <v>#REF!</v>
      </c>
      <c r="ES75" s="41" t="e">
        <f t="shared" si="69"/>
        <v>#REF!</v>
      </c>
      <c r="ET75" s="41" t="e">
        <f t="shared" si="69"/>
        <v>#REF!</v>
      </c>
      <c r="EU75" s="41" t="e">
        <f t="shared" si="69"/>
        <v>#REF!</v>
      </c>
      <c r="EV75" s="41" t="e">
        <f t="shared" si="69"/>
        <v>#REF!</v>
      </c>
      <c r="EW75" s="41" t="e">
        <f t="shared" si="69"/>
        <v>#REF!</v>
      </c>
      <c r="EX75" s="41" t="e">
        <f t="shared" si="69"/>
        <v>#REF!</v>
      </c>
      <c r="EY75" s="41" t="e">
        <f t="shared" si="69"/>
        <v>#REF!</v>
      </c>
      <c r="EZ75" s="41" t="e">
        <f t="shared" si="69"/>
        <v>#REF!</v>
      </c>
      <c r="FA75" s="41" t="e">
        <f t="shared" si="69"/>
        <v>#REF!</v>
      </c>
      <c r="FB75" s="41" t="e">
        <f t="shared" si="65"/>
        <v>#REF!</v>
      </c>
      <c r="FC75" s="41" t="e">
        <f t="shared" si="56"/>
        <v>#REF!</v>
      </c>
      <c r="FD75" s="41" t="e">
        <f t="shared" si="56"/>
        <v>#REF!</v>
      </c>
      <c r="FE75" s="41" t="e">
        <f t="shared" si="56"/>
        <v>#REF!</v>
      </c>
      <c r="FF75" s="41" t="e">
        <f t="shared" si="56"/>
        <v>#REF!</v>
      </c>
      <c r="FG75" s="41" t="e">
        <f t="shared" si="56"/>
        <v>#REF!</v>
      </c>
      <c r="FH75" s="41" t="e">
        <f t="shared" si="56"/>
        <v>#REF!</v>
      </c>
      <c r="FI75" s="41" t="e">
        <f t="shared" si="56"/>
        <v>#REF!</v>
      </c>
      <c r="FJ75" s="41" t="e">
        <f t="shared" si="56"/>
        <v>#REF!</v>
      </c>
      <c r="FK75" s="41" t="e">
        <f t="shared" si="56"/>
        <v>#REF!</v>
      </c>
      <c r="FL75" s="41" t="e">
        <f t="shared" si="56"/>
        <v>#REF!</v>
      </c>
      <c r="FM75" s="41" t="e">
        <f t="shared" si="56"/>
        <v>#REF!</v>
      </c>
      <c r="FN75" s="41" t="e">
        <f t="shared" si="56"/>
        <v>#REF!</v>
      </c>
      <c r="FO75" s="41" t="e">
        <f t="shared" si="56"/>
        <v>#REF!</v>
      </c>
      <c r="FP75" s="41" t="e">
        <f t="shared" si="73"/>
        <v>#REF!</v>
      </c>
      <c r="FQ75" s="41" t="e">
        <f t="shared" si="73"/>
        <v>#REF!</v>
      </c>
      <c r="FR75" s="41" t="e">
        <f t="shared" si="73"/>
        <v>#REF!</v>
      </c>
      <c r="FS75" s="41" t="e">
        <f t="shared" si="73"/>
        <v>#REF!</v>
      </c>
      <c r="FT75" s="41" t="e">
        <f t="shared" si="73"/>
        <v>#REF!</v>
      </c>
      <c r="FU75" s="41" t="e">
        <f t="shared" si="70"/>
        <v>#REF!</v>
      </c>
      <c r="FV75" s="41" t="e">
        <f t="shared" si="70"/>
        <v>#REF!</v>
      </c>
      <c r="FW75" s="41" t="e">
        <f t="shared" si="70"/>
        <v>#REF!</v>
      </c>
      <c r="FX75" s="41" t="e">
        <f t="shared" si="70"/>
        <v>#REF!</v>
      </c>
      <c r="FY75" s="41" t="e">
        <f t="shared" si="70"/>
        <v>#REF!</v>
      </c>
      <c r="FZ75" s="41" t="e">
        <f t="shared" si="70"/>
        <v>#REF!</v>
      </c>
      <c r="GA75" s="41" t="e">
        <f t="shared" si="70"/>
        <v>#REF!</v>
      </c>
      <c r="GB75" s="41" t="e">
        <f t="shared" si="70"/>
        <v>#REF!</v>
      </c>
      <c r="GC75" s="41" t="e">
        <f t="shared" si="70"/>
        <v>#REF!</v>
      </c>
      <c r="GD75" s="41" t="e">
        <f t="shared" si="70"/>
        <v>#REF!</v>
      </c>
      <c r="GE75" s="41" t="e">
        <f t="shared" si="70"/>
        <v>#REF!</v>
      </c>
      <c r="GF75" s="41" t="e">
        <f t="shared" si="70"/>
        <v>#REF!</v>
      </c>
      <c r="GG75" s="41" t="e">
        <f t="shared" si="70"/>
        <v>#REF!</v>
      </c>
      <c r="GH75" s="41" t="e">
        <f t="shared" si="66"/>
        <v>#REF!</v>
      </c>
      <c r="GI75" s="41" t="e">
        <f t="shared" si="58"/>
        <v>#REF!</v>
      </c>
      <c r="GJ75" s="41" t="e">
        <f t="shared" si="58"/>
        <v>#REF!</v>
      </c>
      <c r="GK75" s="41" t="e">
        <f t="shared" si="58"/>
        <v>#REF!</v>
      </c>
      <c r="GL75" s="41" t="e">
        <f t="shared" si="75"/>
        <v>#REF!</v>
      </c>
      <c r="GM75" s="41" t="e">
        <f t="shared" si="75"/>
        <v>#REF!</v>
      </c>
      <c r="GN75" s="41" t="e">
        <f t="shared" si="75"/>
        <v>#REF!</v>
      </c>
      <c r="GO75" s="41" t="e">
        <f t="shared" si="75"/>
        <v>#REF!</v>
      </c>
      <c r="GP75" s="41" t="e">
        <f t="shared" si="75"/>
        <v>#REF!</v>
      </c>
      <c r="GQ75" s="41" t="e">
        <f t="shared" si="75"/>
        <v>#REF!</v>
      </c>
      <c r="GR75" s="41" t="e">
        <f t="shared" si="75"/>
        <v>#REF!</v>
      </c>
      <c r="GS75" s="41" t="e">
        <f t="shared" si="75"/>
        <v>#REF!</v>
      </c>
      <c r="GT75" s="41" t="e">
        <f t="shared" si="75"/>
        <v>#REF!</v>
      </c>
      <c r="GU75" s="41" t="e">
        <f t="shared" si="75"/>
        <v>#REF!</v>
      </c>
      <c r="GV75" s="41" t="e">
        <f t="shared" si="75"/>
        <v>#REF!</v>
      </c>
      <c r="GW75" s="41" t="e">
        <f t="shared" si="75"/>
        <v>#REF!</v>
      </c>
      <c r="GX75" s="41" t="e">
        <f t="shared" si="75"/>
        <v>#REF!</v>
      </c>
      <c r="GY75" s="41" t="e">
        <f t="shared" si="59"/>
        <v>#REF!</v>
      </c>
      <c r="GZ75" s="41" t="e">
        <f t="shared" si="59"/>
        <v>#REF!</v>
      </c>
      <c r="HA75" s="41" t="e">
        <f t="shared" si="59"/>
        <v>#REF!</v>
      </c>
      <c r="HB75" s="41" t="e">
        <f t="shared" si="59"/>
        <v>#REF!</v>
      </c>
      <c r="HC75" s="41" t="e">
        <f t="shared" si="59"/>
        <v>#REF!</v>
      </c>
      <c r="HD75" s="41" t="e">
        <f t="shared" si="59"/>
        <v>#REF!</v>
      </c>
      <c r="HE75" s="41" t="e">
        <f t="shared" si="62"/>
        <v>#REF!</v>
      </c>
      <c r="HF75" s="41" t="e">
        <f t="shared" si="62"/>
        <v>#REF!</v>
      </c>
      <c r="HG75" s="41" t="e">
        <f t="shared" si="62"/>
        <v>#REF!</v>
      </c>
      <c r="HH75" s="41" t="e">
        <f t="shared" si="62"/>
        <v>#REF!</v>
      </c>
      <c r="HI75" s="41" t="e">
        <f t="shared" si="62"/>
        <v>#REF!</v>
      </c>
      <c r="HJ75" s="41" t="e">
        <f t="shared" si="62"/>
        <v>#REF!</v>
      </c>
    </row>
    <row r="76" spans="1:218" ht="14.4" x14ac:dyDescent="0.3">
      <c r="A76" s="42">
        <v>73</v>
      </c>
      <c r="B76" s="43" t="e">
        <f>'CMM2 - AUX CALC'!$BV$67</f>
        <v>#REF!</v>
      </c>
      <c r="BW76" s="41" t="e">
        <f>$B76/(_xlfn.SINGLE(PrazoConcessao)*12-BW$3+1)</f>
        <v>#REF!</v>
      </c>
      <c r="BX76" s="41" t="e">
        <f t="shared" si="74"/>
        <v>#REF!</v>
      </c>
      <c r="BY76" s="41" t="e">
        <f t="shared" si="74"/>
        <v>#REF!</v>
      </c>
      <c r="BZ76" s="41" t="e">
        <f t="shared" si="74"/>
        <v>#REF!</v>
      </c>
      <c r="CA76" s="41" t="e">
        <f t="shared" si="74"/>
        <v>#REF!</v>
      </c>
      <c r="CB76" s="41" t="e">
        <f t="shared" si="74"/>
        <v>#REF!</v>
      </c>
      <c r="CC76" s="41" t="e">
        <f t="shared" si="74"/>
        <v>#REF!</v>
      </c>
      <c r="CD76" s="41" t="e">
        <f t="shared" si="74"/>
        <v>#REF!</v>
      </c>
      <c r="CE76" s="41" t="e">
        <f t="shared" si="74"/>
        <v>#REF!</v>
      </c>
      <c r="CF76" s="41" t="e">
        <f t="shared" si="67"/>
        <v>#REF!</v>
      </c>
      <c r="CG76" s="41" t="e">
        <f t="shared" si="67"/>
        <v>#REF!</v>
      </c>
      <c r="CH76" s="41" t="e">
        <f t="shared" si="67"/>
        <v>#REF!</v>
      </c>
      <c r="CI76" s="41" t="e">
        <f t="shared" si="67"/>
        <v>#REF!</v>
      </c>
      <c r="CJ76" s="41" t="e">
        <f t="shared" si="67"/>
        <v>#REF!</v>
      </c>
      <c r="CK76" s="41" t="e">
        <f t="shared" si="67"/>
        <v>#REF!</v>
      </c>
      <c r="CL76" s="41" t="e">
        <f t="shared" si="67"/>
        <v>#REF!</v>
      </c>
      <c r="CM76" s="41" t="e">
        <f t="shared" si="67"/>
        <v>#REF!</v>
      </c>
      <c r="CN76" s="41" t="e">
        <f t="shared" si="67"/>
        <v>#REF!</v>
      </c>
      <c r="CO76" s="41" t="e">
        <f t="shared" si="67"/>
        <v>#REF!</v>
      </c>
      <c r="CP76" s="41" t="e">
        <f t="shared" si="67"/>
        <v>#REF!</v>
      </c>
      <c r="CQ76" s="41" t="e">
        <f t="shared" si="63"/>
        <v>#REF!</v>
      </c>
      <c r="CR76" s="41" t="e">
        <f t="shared" si="63"/>
        <v>#REF!</v>
      </c>
      <c r="CS76" s="41" t="e">
        <f t="shared" si="63"/>
        <v>#REF!</v>
      </c>
      <c r="CT76" s="41" t="e">
        <f t="shared" si="63"/>
        <v>#REF!</v>
      </c>
      <c r="CU76" s="41" t="e">
        <f t="shared" si="63"/>
        <v>#REF!</v>
      </c>
      <c r="CV76" s="41" t="e">
        <f t="shared" si="63"/>
        <v>#REF!</v>
      </c>
      <c r="CW76" s="41" t="e">
        <f t="shared" si="63"/>
        <v>#REF!</v>
      </c>
      <c r="CX76" s="41" t="e">
        <f t="shared" si="63"/>
        <v>#REF!</v>
      </c>
      <c r="CY76" s="41" t="e">
        <f t="shared" si="63"/>
        <v>#REF!</v>
      </c>
      <c r="CZ76" s="41" t="e">
        <f t="shared" si="63"/>
        <v>#REF!</v>
      </c>
      <c r="DA76" s="41" t="e">
        <f t="shared" si="63"/>
        <v>#REF!</v>
      </c>
      <c r="DB76" s="41" t="e">
        <f t="shared" si="63"/>
        <v>#REF!</v>
      </c>
      <c r="DC76" s="41" t="e">
        <f t="shared" si="63"/>
        <v>#REF!</v>
      </c>
      <c r="DD76" s="41" t="e">
        <f t="shared" si="71"/>
        <v>#REF!</v>
      </c>
      <c r="DE76" s="41" t="e">
        <f t="shared" si="71"/>
        <v>#REF!</v>
      </c>
      <c r="DF76" s="41" t="e">
        <f t="shared" si="71"/>
        <v>#REF!</v>
      </c>
      <c r="DG76" s="41" t="e">
        <f t="shared" si="71"/>
        <v>#REF!</v>
      </c>
      <c r="DH76" s="41" t="e">
        <f t="shared" si="71"/>
        <v>#REF!</v>
      </c>
      <c r="DI76" s="41" t="e">
        <f t="shared" si="68"/>
        <v>#REF!</v>
      </c>
      <c r="DJ76" s="41" t="e">
        <f t="shared" si="68"/>
        <v>#REF!</v>
      </c>
      <c r="DK76" s="41" t="e">
        <f t="shared" si="68"/>
        <v>#REF!</v>
      </c>
      <c r="DL76" s="41" t="e">
        <f t="shared" si="68"/>
        <v>#REF!</v>
      </c>
      <c r="DM76" s="41" t="e">
        <f t="shared" si="68"/>
        <v>#REF!</v>
      </c>
      <c r="DN76" s="41" t="e">
        <f t="shared" si="68"/>
        <v>#REF!</v>
      </c>
      <c r="DO76" s="41" t="e">
        <f t="shared" si="68"/>
        <v>#REF!</v>
      </c>
      <c r="DP76" s="41" t="e">
        <f t="shared" si="68"/>
        <v>#REF!</v>
      </c>
      <c r="DQ76" s="41" t="e">
        <f t="shared" si="68"/>
        <v>#REF!</v>
      </c>
      <c r="DR76" s="41" t="e">
        <f t="shared" si="68"/>
        <v>#REF!</v>
      </c>
      <c r="DS76" s="41" t="e">
        <f t="shared" si="68"/>
        <v>#REF!</v>
      </c>
      <c r="DT76" s="41" t="e">
        <f t="shared" si="68"/>
        <v>#REF!</v>
      </c>
      <c r="DU76" s="41" t="e">
        <f t="shared" si="68"/>
        <v>#REF!</v>
      </c>
      <c r="DV76" s="41" t="e">
        <f t="shared" si="64"/>
        <v>#REF!</v>
      </c>
      <c r="DW76" s="41" t="e">
        <f t="shared" si="54"/>
        <v>#REF!</v>
      </c>
      <c r="DX76" s="41" t="e">
        <f t="shared" si="54"/>
        <v>#REF!</v>
      </c>
      <c r="DY76" s="41" t="e">
        <f t="shared" si="54"/>
        <v>#REF!</v>
      </c>
      <c r="DZ76" s="41" t="e">
        <f t="shared" si="54"/>
        <v>#REF!</v>
      </c>
      <c r="EA76" s="41" t="e">
        <f t="shared" si="54"/>
        <v>#REF!</v>
      </c>
      <c r="EB76" s="41" t="e">
        <f t="shared" si="54"/>
        <v>#REF!</v>
      </c>
      <c r="EC76" s="41" t="e">
        <f t="shared" si="54"/>
        <v>#REF!</v>
      </c>
      <c r="ED76" s="41" t="e">
        <f t="shared" si="54"/>
        <v>#REF!</v>
      </c>
      <c r="EE76" s="41" t="e">
        <f t="shared" si="54"/>
        <v>#REF!</v>
      </c>
      <c r="EF76" s="41" t="e">
        <f t="shared" si="54"/>
        <v>#REF!</v>
      </c>
      <c r="EG76" s="41" t="e">
        <f t="shared" si="54"/>
        <v>#REF!</v>
      </c>
      <c r="EH76" s="41" t="e">
        <f t="shared" si="54"/>
        <v>#REF!</v>
      </c>
      <c r="EI76" s="41" t="e">
        <f t="shared" si="54"/>
        <v>#REF!</v>
      </c>
      <c r="EJ76" s="41" t="e">
        <f t="shared" si="72"/>
        <v>#REF!</v>
      </c>
      <c r="EK76" s="41" t="e">
        <f t="shared" si="72"/>
        <v>#REF!</v>
      </c>
      <c r="EL76" s="41" t="e">
        <f t="shared" si="72"/>
        <v>#REF!</v>
      </c>
      <c r="EM76" s="41" t="e">
        <f t="shared" si="72"/>
        <v>#REF!</v>
      </c>
      <c r="EN76" s="41" t="e">
        <f t="shared" si="72"/>
        <v>#REF!</v>
      </c>
      <c r="EO76" s="41" t="e">
        <f t="shared" si="69"/>
        <v>#REF!</v>
      </c>
      <c r="EP76" s="41" t="e">
        <f t="shared" si="69"/>
        <v>#REF!</v>
      </c>
      <c r="EQ76" s="41" t="e">
        <f t="shared" si="69"/>
        <v>#REF!</v>
      </c>
      <c r="ER76" s="41" t="e">
        <f t="shared" si="69"/>
        <v>#REF!</v>
      </c>
      <c r="ES76" s="41" t="e">
        <f t="shared" si="69"/>
        <v>#REF!</v>
      </c>
      <c r="ET76" s="41" t="e">
        <f t="shared" si="69"/>
        <v>#REF!</v>
      </c>
      <c r="EU76" s="41" t="e">
        <f t="shared" si="69"/>
        <v>#REF!</v>
      </c>
      <c r="EV76" s="41" t="e">
        <f t="shared" si="69"/>
        <v>#REF!</v>
      </c>
      <c r="EW76" s="41" t="e">
        <f t="shared" si="69"/>
        <v>#REF!</v>
      </c>
      <c r="EX76" s="41" t="e">
        <f t="shared" si="69"/>
        <v>#REF!</v>
      </c>
      <c r="EY76" s="41" t="e">
        <f t="shared" si="69"/>
        <v>#REF!</v>
      </c>
      <c r="EZ76" s="41" t="e">
        <f t="shared" si="69"/>
        <v>#REF!</v>
      </c>
      <c r="FA76" s="41" t="e">
        <f t="shared" si="69"/>
        <v>#REF!</v>
      </c>
      <c r="FB76" s="41" t="e">
        <f t="shared" si="65"/>
        <v>#REF!</v>
      </c>
      <c r="FC76" s="41" t="e">
        <f t="shared" si="56"/>
        <v>#REF!</v>
      </c>
      <c r="FD76" s="41" t="e">
        <f t="shared" si="56"/>
        <v>#REF!</v>
      </c>
      <c r="FE76" s="41" t="e">
        <f t="shared" si="56"/>
        <v>#REF!</v>
      </c>
      <c r="FF76" s="41" t="e">
        <f t="shared" si="56"/>
        <v>#REF!</v>
      </c>
      <c r="FG76" s="41" t="e">
        <f t="shared" si="56"/>
        <v>#REF!</v>
      </c>
      <c r="FH76" s="41" t="e">
        <f t="shared" si="56"/>
        <v>#REF!</v>
      </c>
      <c r="FI76" s="41" t="e">
        <f t="shared" si="56"/>
        <v>#REF!</v>
      </c>
      <c r="FJ76" s="41" t="e">
        <f t="shared" si="56"/>
        <v>#REF!</v>
      </c>
      <c r="FK76" s="41" t="e">
        <f t="shared" si="56"/>
        <v>#REF!</v>
      </c>
      <c r="FL76" s="41" t="e">
        <f t="shared" si="56"/>
        <v>#REF!</v>
      </c>
      <c r="FM76" s="41" t="e">
        <f t="shared" si="56"/>
        <v>#REF!</v>
      </c>
      <c r="FN76" s="41" t="e">
        <f t="shared" si="56"/>
        <v>#REF!</v>
      </c>
      <c r="FO76" s="41" t="e">
        <f t="shared" si="56"/>
        <v>#REF!</v>
      </c>
      <c r="FP76" s="41" t="e">
        <f t="shared" si="73"/>
        <v>#REF!</v>
      </c>
      <c r="FQ76" s="41" t="e">
        <f t="shared" si="73"/>
        <v>#REF!</v>
      </c>
      <c r="FR76" s="41" t="e">
        <f t="shared" si="73"/>
        <v>#REF!</v>
      </c>
      <c r="FS76" s="41" t="e">
        <f t="shared" si="73"/>
        <v>#REF!</v>
      </c>
      <c r="FT76" s="41" t="e">
        <f t="shared" si="73"/>
        <v>#REF!</v>
      </c>
      <c r="FU76" s="41" t="e">
        <f t="shared" si="70"/>
        <v>#REF!</v>
      </c>
      <c r="FV76" s="41" t="e">
        <f t="shared" si="70"/>
        <v>#REF!</v>
      </c>
      <c r="FW76" s="41" t="e">
        <f t="shared" si="70"/>
        <v>#REF!</v>
      </c>
      <c r="FX76" s="41" t="e">
        <f t="shared" si="70"/>
        <v>#REF!</v>
      </c>
      <c r="FY76" s="41" t="e">
        <f t="shared" si="70"/>
        <v>#REF!</v>
      </c>
      <c r="FZ76" s="41" t="e">
        <f t="shared" si="70"/>
        <v>#REF!</v>
      </c>
      <c r="GA76" s="41" t="e">
        <f t="shared" si="70"/>
        <v>#REF!</v>
      </c>
      <c r="GB76" s="41" t="e">
        <f t="shared" si="70"/>
        <v>#REF!</v>
      </c>
      <c r="GC76" s="41" t="e">
        <f t="shared" si="70"/>
        <v>#REF!</v>
      </c>
      <c r="GD76" s="41" t="e">
        <f t="shared" si="70"/>
        <v>#REF!</v>
      </c>
      <c r="GE76" s="41" t="e">
        <f t="shared" si="70"/>
        <v>#REF!</v>
      </c>
      <c r="GF76" s="41" t="e">
        <f t="shared" si="70"/>
        <v>#REF!</v>
      </c>
      <c r="GG76" s="41" t="e">
        <f t="shared" si="70"/>
        <v>#REF!</v>
      </c>
      <c r="GH76" s="41" t="e">
        <f t="shared" si="66"/>
        <v>#REF!</v>
      </c>
      <c r="GI76" s="41" t="e">
        <f t="shared" si="58"/>
        <v>#REF!</v>
      </c>
      <c r="GJ76" s="41" t="e">
        <f t="shared" si="58"/>
        <v>#REF!</v>
      </c>
      <c r="GK76" s="41" t="e">
        <f t="shared" si="58"/>
        <v>#REF!</v>
      </c>
      <c r="GL76" s="41" t="e">
        <f t="shared" si="75"/>
        <v>#REF!</v>
      </c>
      <c r="GM76" s="41" t="e">
        <f t="shared" si="75"/>
        <v>#REF!</v>
      </c>
      <c r="GN76" s="41" t="e">
        <f t="shared" si="75"/>
        <v>#REF!</v>
      </c>
      <c r="GO76" s="41" t="e">
        <f t="shared" si="75"/>
        <v>#REF!</v>
      </c>
      <c r="GP76" s="41" t="e">
        <f t="shared" si="75"/>
        <v>#REF!</v>
      </c>
      <c r="GQ76" s="41" t="e">
        <f t="shared" si="75"/>
        <v>#REF!</v>
      </c>
      <c r="GR76" s="41" t="e">
        <f t="shared" si="75"/>
        <v>#REF!</v>
      </c>
      <c r="GS76" s="41" t="e">
        <f t="shared" si="75"/>
        <v>#REF!</v>
      </c>
      <c r="GT76" s="41" t="e">
        <f t="shared" si="75"/>
        <v>#REF!</v>
      </c>
      <c r="GU76" s="41" t="e">
        <f t="shared" si="75"/>
        <v>#REF!</v>
      </c>
      <c r="GV76" s="41" t="e">
        <f t="shared" si="75"/>
        <v>#REF!</v>
      </c>
      <c r="GW76" s="41" t="e">
        <f t="shared" si="75"/>
        <v>#REF!</v>
      </c>
      <c r="GX76" s="41" t="e">
        <f t="shared" si="75"/>
        <v>#REF!</v>
      </c>
      <c r="GY76" s="41" t="e">
        <f t="shared" si="59"/>
        <v>#REF!</v>
      </c>
      <c r="GZ76" s="41" t="e">
        <f t="shared" si="59"/>
        <v>#REF!</v>
      </c>
      <c r="HA76" s="41" t="e">
        <f t="shared" si="59"/>
        <v>#REF!</v>
      </c>
      <c r="HB76" s="41" t="e">
        <f t="shared" si="59"/>
        <v>#REF!</v>
      </c>
      <c r="HC76" s="41" t="e">
        <f t="shared" si="59"/>
        <v>#REF!</v>
      </c>
      <c r="HD76" s="41" t="e">
        <f t="shared" si="59"/>
        <v>#REF!</v>
      </c>
      <c r="HE76" s="41" t="e">
        <f t="shared" si="62"/>
        <v>#REF!</v>
      </c>
      <c r="HF76" s="41" t="e">
        <f t="shared" si="62"/>
        <v>#REF!</v>
      </c>
      <c r="HG76" s="41" t="e">
        <f t="shared" si="62"/>
        <v>#REF!</v>
      </c>
      <c r="HH76" s="41" t="e">
        <f t="shared" si="62"/>
        <v>#REF!</v>
      </c>
      <c r="HI76" s="41" t="e">
        <f t="shared" si="62"/>
        <v>#REF!</v>
      </c>
      <c r="HJ76" s="41" t="e">
        <f t="shared" si="62"/>
        <v>#REF!</v>
      </c>
    </row>
    <row r="77" spans="1:218" ht="14.4" x14ac:dyDescent="0.3">
      <c r="A77" s="42">
        <v>74</v>
      </c>
      <c r="B77" s="43" t="e">
        <f>'CMM2 - AUX CALC'!$BW$67</f>
        <v>#REF!</v>
      </c>
      <c r="BX77" s="41" t="e">
        <f>$B77/(_xlfn.SINGLE(PrazoConcessao)*12-BX$3+1)</f>
        <v>#REF!</v>
      </c>
      <c r="BY77" s="41" t="e">
        <f t="shared" si="74"/>
        <v>#REF!</v>
      </c>
      <c r="BZ77" s="41" t="e">
        <f t="shared" si="74"/>
        <v>#REF!</v>
      </c>
      <c r="CA77" s="41" t="e">
        <f t="shared" si="74"/>
        <v>#REF!</v>
      </c>
      <c r="CB77" s="41" t="e">
        <f t="shared" si="74"/>
        <v>#REF!</v>
      </c>
      <c r="CC77" s="41" t="e">
        <f t="shared" si="74"/>
        <v>#REF!</v>
      </c>
      <c r="CD77" s="41" t="e">
        <f t="shared" si="74"/>
        <v>#REF!</v>
      </c>
      <c r="CE77" s="41" t="e">
        <f t="shared" si="74"/>
        <v>#REF!</v>
      </c>
      <c r="CF77" s="41" t="e">
        <f t="shared" si="67"/>
        <v>#REF!</v>
      </c>
      <c r="CG77" s="41" t="e">
        <f t="shared" si="67"/>
        <v>#REF!</v>
      </c>
      <c r="CH77" s="41" t="e">
        <f t="shared" si="67"/>
        <v>#REF!</v>
      </c>
      <c r="CI77" s="41" t="e">
        <f t="shared" si="67"/>
        <v>#REF!</v>
      </c>
      <c r="CJ77" s="41" t="e">
        <f t="shared" si="67"/>
        <v>#REF!</v>
      </c>
      <c r="CK77" s="41" t="e">
        <f t="shared" si="67"/>
        <v>#REF!</v>
      </c>
      <c r="CL77" s="41" t="e">
        <f t="shared" si="67"/>
        <v>#REF!</v>
      </c>
      <c r="CM77" s="41" t="e">
        <f t="shared" si="67"/>
        <v>#REF!</v>
      </c>
      <c r="CN77" s="41" t="e">
        <f t="shared" si="67"/>
        <v>#REF!</v>
      </c>
      <c r="CO77" s="41" t="e">
        <f t="shared" si="67"/>
        <v>#REF!</v>
      </c>
      <c r="CP77" s="41" t="e">
        <f t="shared" si="67"/>
        <v>#REF!</v>
      </c>
      <c r="CQ77" s="41" t="e">
        <f t="shared" si="63"/>
        <v>#REF!</v>
      </c>
      <c r="CR77" s="41" t="e">
        <f t="shared" si="63"/>
        <v>#REF!</v>
      </c>
      <c r="CS77" s="41" t="e">
        <f t="shared" si="63"/>
        <v>#REF!</v>
      </c>
      <c r="CT77" s="41" t="e">
        <f t="shared" si="63"/>
        <v>#REF!</v>
      </c>
      <c r="CU77" s="41" t="e">
        <f t="shared" si="63"/>
        <v>#REF!</v>
      </c>
      <c r="CV77" s="41" t="e">
        <f t="shared" si="63"/>
        <v>#REF!</v>
      </c>
      <c r="CW77" s="41" t="e">
        <f t="shared" si="63"/>
        <v>#REF!</v>
      </c>
      <c r="CX77" s="41" t="e">
        <f t="shared" si="63"/>
        <v>#REF!</v>
      </c>
      <c r="CY77" s="41" t="e">
        <f t="shared" si="63"/>
        <v>#REF!</v>
      </c>
      <c r="CZ77" s="41" t="e">
        <f t="shared" si="63"/>
        <v>#REF!</v>
      </c>
      <c r="DA77" s="41" t="e">
        <f t="shared" si="63"/>
        <v>#REF!</v>
      </c>
      <c r="DB77" s="41" t="e">
        <f t="shared" si="63"/>
        <v>#REF!</v>
      </c>
      <c r="DC77" s="41" t="e">
        <f t="shared" si="63"/>
        <v>#REF!</v>
      </c>
      <c r="DD77" s="41" t="e">
        <f t="shared" si="71"/>
        <v>#REF!</v>
      </c>
      <c r="DE77" s="41" t="e">
        <f t="shared" si="71"/>
        <v>#REF!</v>
      </c>
      <c r="DF77" s="41" t="e">
        <f t="shared" si="71"/>
        <v>#REF!</v>
      </c>
      <c r="DG77" s="41" t="e">
        <f t="shared" si="71"/>
        <v>#REF!</v>
      </c>
      <c r="DH77" s="41" t="e">
        <f t="shared" si="71"/>
        <v>#REF!</v>
      </c>
      <c r="DI77" s="41" t="e">
        <f t="shared" si="68"/>
        <v>#REF!</v>
      </c>
      <c r="DJ77" s="41" t="e">
        <f t="shared" si="68"/>
        <v>#REF!</v>
      </c>
      <c r="DK77" s="41" t="e">
        <f t="shared" si="68"/>
        <v>#REF!</v>
      </c>
      <c r="DL77" s="41" t="e">
        <f t="shared" si="68"/>
        <v>#REF!</v>
      </c>
      <c r="DM77" s="41" t="e">
        <f t="shared" si="68"/>
        <v>#REF!</v>
      </c>
      <c r="DN77" s="41" t="e">
        <f t="shared" si="68"/>
        <v>#REF!</v>
      </c>
      <c r="DO77" s="41" t="e">
        <f t="shared" si="68"/>
        <v>#REF!</v>
      </c>
      <c r="DP77" s="41" t="e">
        <f t="shared" si="68"/>
        <v>#REF!</v>
      </c>
      <c r="DQ77" s="41" t="e">
        <f t="shared" si="68"/>
        <v>#REF!</v>
      </c>
      <c r="DR77" s="41" t="e">
        <f t="shared" si="68"/>
        <v>#REF!</v>
      </c>
      <c r="DS77" s="41" t="e">
        <f t="shared" si="68"/>
        <v>#REF!</v>
      </c>
      <c r="DT77" s="41" t="e">
        <f t="shared" si="68"/>
        <v>#REF!</v>
      </c>
      <c r="DU77" s="41" t="e">
        <f t="shared" si="68"/>
        <v>#REF!</v>
      </c>
      <c r="DV77" s="41" t="e">
        <f t="shared" si="64"/>
        <v>#REF!</v>
      </c>
      <c r="DW77" s="41" t="e">
        <f t="shared" si="54"/>
        <v>#REF!</v>
      </c>
      <c r="DX77" s="41" t="e">
        <f t="shared" si="54"/>
        <v>#REF!</v>
      </c>
      <c r="DY77" s="41" t="e">
        <f t="shared" si="54"/>
        <v>#REF!</v>
      </c>
      <c r="DZ77" s="41" t="e">
        <f t="shared" si="54"/>
        <v>#REF!</v>
      </c>
      <c r="EA77" s="41" t="e">
        <f t="shared" si="54"/>
        <v>#REF!</v>
      </c>
      <c r="EB77" s="41" t="e">
        <f t="shared" si="54"/>
        <v>#REF!</v>
      </c>
      <c r="EC77" s="41" t="e">
        <f t="shared" si="54"/>
        <v>#REF!</v>
      </c>
      <c r="ED77" s="41" t="e">
        <f t="shared" si="54"/>
        <v>#REF!</v>
      </c>
      <c r="EE77" s="41" t="e">
        <f t="shared" si="54"/>
        <v>#REF!</v>
      </c>
      <c r="EF77" s="41" t="e">
        <f t="shared" si="54"/>
        <v>#REF!</v>
      </c>
      <c r="EG77" s="41" t="e">
        <f t="shared" si="54"/>
        <v>#REF!</v>
      </c>
      <c r="EH77" s="41" t="e">
        <f t="shared" si="54"/>
        <v>#REF!</v>
      </c>
      <c r="EI77" s="41" t="e">
        <f t="shared" si="54"/>
        <v>#REF!</v>
      </c>
      <c r="EJ77" s="41" t="e">
        <f t="shared" si="72"/>
        <v>#REF!</v>
      </c>
      <c r="EK77" s="41" t="e">
        <f t="shared" si="72"/>
        <v>#REF!</v>
      </c>
      <c r="EL77" s="41" t="e">
        <f t="shared" si="72"/>
        <v>#REF!</v>
      </c>
      <c r="EM77" s="41" t="e">
        <f t="shared" si="72"/>
        <v>#REF!</v>
      </c>
      <c r="EN77" s="41" t="e">
        <f t="shared" si="72"/>
        <v>#REF!</v>
      </c>
      <c r="EO77" s="41" t="e">
        <f t="shared" si="69"/>
        <v>#REF!</v>
      </c>
      <c r="EP77" s="41" t="e">
        <f t="shared" si="69"/>
        <v>#REF!</v>
      </c>
      <c r="EQ77" s="41" t="e">
        <f t="shared" si="69"/>
        <v>#REF!</v>
      </c>
      <c r="ER77" s="41" t="e">
        <f t="shared" si="69"/>
        <v>#REF!</v>
      </c>
      <c r="ES77" s="41" t="e">
        <f t="shared" si="69"/>
        <v>#REF!</v>
      </c>
      <c r="ET77" s="41" t="e">
        <f t="shared" si="69"/>
        <v>#REF!</v>
      </c>
      <c r="EU77" s="41" t="e">
        <f t="shared" si="69"/>
        <v>#REF!</v>
      </c>
      <c r="EV77" s="41" t="e">
        <f t="shared" si="69"/>
        <v>#REF!</v>
      </c>
      <c r="EW77" s="41" t="e">
        <f t="shared" si="69"/>
        <v>#REF!</v>
      </c>
      <c r="EX77" s="41" t="e">
        <f t="shared" si="69"/>
        <v>#REF!</v>
      </c>
      <c r="EY77" s="41" t="e">
        <f t="shared" si="69"/>
        <v>#REF!</v>
      </c>
      <c r="EZ77" s="41" t="e">
        <f t="shared" si="69"/>
        <v>#REF!</v>
      </c>
      <c r="FA77" s="41" t="e">
        <f t="shared" si="69"/>
        <v>#REF!</v>
      </c>
      <c r="FB77" s="41" t="e">
        <f t="shared" si="65"/>
        <v>#REF!</v>
      </c>
      <c r="FC77" s="41" t="e">
        <f t="shared" si="56"/>
        <v>#REF!</v>
      </c>
      <c r="FD77" s="41" t="e">
        <f t="shared" si="56"/>
        <v>#REF!</v>
      </c>
      <c r="FE77" s="41" t="e">
        <f t="shared" si="56"/>
        <v>#REF!</v>
      </c>
      <c r="FF77" s="41" t="e">
        <f t="shared" si="56"/>
        <v>#REF!</v>
      </c>
      <c r="FG77" s="41" t="e">
        <f t="shared" si="56"/>
        <v>#REF!</v>
      </c>
      <c r="FH77" s="41" t="e">
        <f t="shared" si="56"/>
        <v>#REF!</v>
      </c>
      <c r="FI77" s="41" t="e">
        <f t="shared" si="56"/>
        <v>#REF!</v>
      </c>
      <c r="FJ77" s="41" t="e">
        <f t="shared" si="56"/>
        <v>#REF!</v>
      </c>
      <c r="FK77" s="41" t="e">
        <f t="shared" si="56"/>
        <v>#REF!</v>
      </c>
      <c r="FL77" s="41" t="e">
        <f t="shared" si="56"/>
        <v>#REF!</v>
      </c>
      <c r="FM77" s="41" t="e">
        <f t="shared" si="56"/>
        <v>#REF!</v>
      </c>
      <c r="FN77" s="41" t="e">
        <f t="shared" si="56"/>
        <v>#REF!</v>
      </c>
      <c r="FO77" s="41" t="e">
        <f t="shared" si="56"/>
        <v>#REF!</v>
      </c>
      <c r="FP77" s="41" t="e">
        <f t="shared" si="73"/>
        <v>#REF!</v>
      </c>
      <c r="FQ77" s="41" t="e">
        <f t="shared" si="73"/>
        <v>#REF!</v>
      </c>
      <c r="FR77" s="41" t="e">
        <f t="shared" si="73"/>
        <v>#REF!</v>
      </c>
      <c r="FS77" s="41" t="e">
        <f t="shared" si="73"/>
        <v>#REF!</v>
      </c>
      <c r="FT77" s="41" t="e">
        <f t="shared" si="73"/>
        <v>#REF!</v>
      </c>
      <c r="FU77" s="41" t="e">
        <f t="shared" si="70"/>
        <v>#REF!</v>
      </c>
      <c r="FV77" s="41" t="e">
        <f t="shared" si="70"/>
        <v>#REF!</v>
      </c>
      <c r="FW77" s="41" t="e">
        <f t="shared" si="70"/>
        <v>#REF!</v>
      </c>
      <c r="FX77" s="41" t="e">
        <f t="shared" si="70"/>
        <v>#REF!</v>
      </c>
      <c r="FY77" s="41" t="e">
        <f t="shared" si="70"/>
        <v>#REF!</v>
      </c>
      <c r="FZ77" s="41" t="e">
        <f t="shared" si="70"/>
        <v>#REF!</v>
      </c>
      <c r="GA77" s="41" t="e">
        <f t="shared" si="70"/>
        <v>#REF!</v>
      </c>
      <c r="GB77" s="41" t="e">
        <f t="shared" si="70"/>
        <v>#REF!</v>
      </c>
      <c r="GC77" s="41" t="e">
        <f t="shared" si="70"/>
        <v>#REF!</v>
      </c>
      <c r="GD77" s="41" t="e">
        <f t="shared" si="70"/>
        <v>#REF!</v>
      </c>
      <c r="GE77" s="41" t="e">
        <f t="shared" si="70"/>
        <v>#REF!</v>
      </c>
      <c r="GF77" s="41" t="e">
        <f t="shared" si="70"/>
        <v>#REF!</v>
      </c>
      <c r="GG77" s="41" t="e">
        <f t="shared" si="70"/>
        <v>#REF!</v>
      </c>
      <c r="GH77" s="41" t="e">
        <f t="shared" si="66"/>
        <v>#REF!</v>
      </c>
      <c r="GI77" s="41" t="e">
        <f t="shared" si="58"/>
        <v>#REF!</v>
      </c>
      <c r="GJ77" s="41" t="e">
        <f t="shared" si="58"/>
        <v>#REF!</v>
      </c>
      <c r="GK77" s="41" t="e">
        <f t="shared" si="58"/>
        <v>#REF!</v>
      </c>
      <c r="GL77" s="41" t="e">
        <f t="shared" si="75"/>
        <v>#REF!</v>
      </c>
      <c r="GM77" s="41" t="e">
        <f t="shared" si="75"/>
        <v>#REF!</v>
      </c>
      <c r="GN77" s="41" t="e">
        <f t="shared" si="75"/>
        <v>#REF!</v>
      </c>
      <c r="GO77" s="41" t="e">
        <f t="shared" si="75"/>
        <v>#REF!</v>
      </c>
      <c r="GP77" s="41" t="e">
        <f t="shared" si="75"/>
        <v>#REF!</v>
      </c>
      <c r="GQ77" s="41" t="e">
        <f t="shared" si="75"/>
        <v>#REF!</v>
      </c>
      <c r="GR77" s="41" t="e">
        <f t="shared" si="75"/>
        <v>#REF!</v>
      </c>
      <c r="GS77" s="41" t="e">
        <f t="shared" si="75"/>
        <v>#REF!</v>
      </c>
      <c r="GT77" s="41" t="e">
        <f t="shared" si="75"/>
        <v>#REF!</v>
      </c>
      <c r="GU77" s="41" t="e">
        <f t="shared" si="75"/>
        <v>#REF!</v>
      </c>
      <c r="GV77" s="41" t="e">
        <f t="shared" si="75"/>
        <v>#REF!</v>
      </c>
      <c r="GW77" s="41" t="e">
        <f t="shared" si="75"/>
        <v>#REF!</v>
      </c>
      <c r="GX77" s="41" t="e">
        <f t="shared" si="75"/>
        <v>#REF!</v>
      </c>
      <c r="GY77" s="41" t="e">
        <f t="shared" si="59"/>
        <v>#REF!</v>
      </c>
      <c r="GZ77" s="41" t="e">
        <f t="shared" si="59"/>
        <v>#REF!</v>
      </c>
      <c r="HA77" s="41" t="e">
        <f t="shared" si="59"/>
        <v>#REF!</v>
      </c>
      <c r="HB77" s="41" t="e">
        <f t="shared" si="59"/>
        <v>#REF!</v>
      </c>
      <c r="HC77" s="41" t="e">
        <f t="shared" si="59"/>
        <v>#REF!</v>
      </c>
      <c r="HD77" s="41" t="e">
        <f t="shared" si="59"/>
        <v>#REF!</v>
      </c>
      <c r="HE77" s="41" t="e">
        <f t="shared" si="62"/>
        <v>#REF!</v>
      </c>
      <c r="HF77" s="41" t="e">
        <f t="shared" si="62"/>
        <v>#REF!</v>
      </c>
      <c r="HG77" s="41" t="e">
        <f t="shared" si="62"/>
        <v>#REF!</v>
      </c>
      <c r="HH77" s="41" t="e">
        <f t="shared" si="62"/>
        <v>#REF!</v>
      </c>
      <c r="HI77" s="41" t="e">
        <f t="shared" si="62"/>
        <v>#REF!</v>
      </c>
      <c r="HJ77" s="41" t="e">
        <f t="shared" si="62"/>
        <v>#REF!</v>
      </c>
    </row>
    <row r="78" spans="1:218" ht="14.4" x14ac:dyDescent="0.3">
      <c r="A78" s="42">
        <v>75</v>
      </c>
      <c r="B78" s="43" t="e">
        <f>'CMM2 - AUX CALC'!$BX$67</f>
        <v>#REF!</v>
      </c>
      <c r="BY78" s="41" t="e">
        <f>$B78/(_xlfn.SINGLE(PrazoConcessao)*12-BY$3+1)</f>
        <v>#REF!</v>
      </c>
      <c r="BZ78" s="41" t="e">
        <f t="shared" si="74"/>
        <v>#REF!</v>
      </c>
      <c r="CA78" s="41" t="e">
        <f t="shared" si="74"/>
        <v>#REF!</v>
      </c>
      <c r="CB78" s="41" t="e">
        <f t="shared" si="74"/>
        <v>#REF!</v>
      </c>
      <c r="CC78" s="41" t="e">
        <f t="shared" si="74"/>
        <v>#REF!</v>
      </c>
      <c r="CD78" s="41" t="e">
        <f t="shared" si="74"/>
        <v>#REF!</v>
      </c>
      <c r="CE78" s="41" t="e">
        <f t="shared" si="74"/>
        <v>#REF!</v>
      </c>
      <c r="CF78" s="41" t="e">
        <f t="shared" si="67"/>
        <v>#REF!</v>
      </c>
      <c r="CG78" s="41" t="e">
        <f t="shared" si="67"/>
        <v>#REF!</v>
      </c>
      <c r="CH78" s="41" t="e">
        <f t="shared" si="67"/>
        <v>#REF!</v>
      </c>
      <c r="CI78" s="41" t="e">
        <f t="shared" si="67"/>
        <v>#REF!</v>
      </c>
      <c r="CJ78" s="41" t="e">
        <f t="shared" si="67"/>
        <v>#REF!</v>
      </c>
      <c r="CK78" s="41" t="e">
        <f t="shared" si="67"/>
        <v>#REF!</v>
      </c>
      <c r="CL78" s="41" t="e">
        <f t="shared" si="67"/>
        <v>#REF!</v>
      </c>
      <c r="CM78" s="41" t="e">
        <f t="shared" si="67"/>
        <v>#REF!</v>
      </c>
      <c r="CN78" s="41" t="e">
        <f t="shared" si="67"/>
        <v>#REF!</v>
      </c>
      <c r="CO78" s="41" t="e">
        <f t="shared" si="67"/>
        <v>#REF!</v>
      </c>
      <c r="CP78" s="41" t="e">
        <f t="shared" si="67"/>
        <v>#REF!</v>
      </c>
      <c r="CQ78" s="41" t="e">
        <f t="shared" si="63"/>
        <v>#REF!</v>
      </c>
      <c r="CR78" s="41" t="e">
        <f t="shared" si="63"/>
        <v>#REF!</v>
      </c>
      <c r="CS78" s="41" t="e">
        <f t="shared" si="63"/>
        <v>#REF!</v>
      </c>
      <c r="CT78" s="41" t="e">
        <f t="shared" si="63"/>
        <v>#REF!</v>
      </c>
      <c r="CU78" s="41" t="e">
        <f t="shared" si="63"/>
        <v>#REF!</v>
      </c>
      <c r="CV78" s="41" t="e">
        <f t="shared" si="63"/>
        <v>#REF!</v>
      </c>
      <c r="CW78" s="41" t="e">
        <f t="shared" si="63"/>
        <v>#REF!</v>
      </c>
      <c r="CX78" s="41" t="e">
        <f t="shared" si="63"/>
        <v>#REF!</v>
      </c>
      <c r="CY78" s="41" t="e">
        <f t="shared" si="63"/>
        <v>#REF!</v>
      </c>
      <c r="CZ78" s="41" t="e">
        <f t="shared" si="63"/>
        <v>#REF!</v>
      </c>
      <c r="DA78" s="41" t="e">
        <f t="shared" si="63"/>
        <v>#REF!</v>
      </c>
      <c r="DB78" s="41" t="e">
        <f t="shared" si="63"/>
        <v>#REF!</v>
      </c>
      <c r="DC78" s="41" t="e">
        <f t="shared" si="63"/>
        <v>#REF!</v>
      </c>
      <c r="DD78" s="41" t="e">
        <f t="shared" si="71"/>
        <v>#REF!</v>
      </c>
      <c r="DE78" s="41" t="e">
        <f t="shared" si="71"/>
        <v>#REF!</v>
      </c>
      <c r="DF78" s="41" t="e">
        <f t="shared" si="71"/>
        <v>#REF!</v>
      </c>
      <c r="DG78" s="41" t="e">
        <f t="shared" si="71"/>
        <v>#REF!</v>
      </c>
      <c r="DH78" s="41" t="e">
        <f t="shared" si="71"/>
        <v>#REF!</v>
      </c>
      <c r="DI78" s="41" t="e">
        <f t="shared" si="68"/>
        <v>#REF!</v>
      </c>
      <c r="DJ78" s="41" t="e">
        <f t="shared" si="68"/>
        <v>#REF!</v>
      </c>
      <c r="DK78" s="41" t="e">
        <f t="shared" si="68"/>
        <v>#REF!</v>
      </c>
      <c r="DL78" s="41" t="e">
        <f t="shared" si="68"/>
        <v>#REF!</v>
      </c>
      <c r="DM78" s="41" t="e">
        <f t="shared" si="68"/>
        <v>#REF!</v>
      </c>
      <c r="DN78" s="41" t="e">
        <f t="shared" si="68"/>
        <v>#REF!</v>
      </c>
      <c r="DO78" s="41" t="e">
        <f t="shared" si="68"/>
        <v>#REF!</v>
      </c>
      <c r="DP78" s="41" t="e">
        <f t="shared" si="68"/>
        <v>#REF!</v>
      </c>
      <c r="DQ78" s="41" t="e">
        <f t="shared" si="68"/>
        <v>#REF!</v>
      </c>
      <c r="DR78" s="41" t="e">
        <f t="shared" si="68"/>
        <v>#REF!</v>
      </c>
      <c r="DS78" s="41" t="e">
        <f t="shared" si="68"/>
        <v>#REF!</v>
      </c>
      <c r="DT78" s="41" t="e">
        <f t="shared" si="68"/>
        <v>#REF!</v>
      </c>
      <c r="DU78" s="41" t="e">
        <f t="shared" si="68"/>
        <v>#REF!</v>
      </c>
      <c r="DV78" s="41" t="e">
        <f t="shared" si="64"/>
        <v>#REF!</v>
      </c>
      <c r="DW78" s="41" t="e">
        <f t="shared" si="54"/>
        <v>#REF!</v>
      </c>
      <c r="DX78" s="41" t="e">
        <f t="shared" si="54"/>
        <v>#REF!</v>
      </c>
      <c r="DY78" s="41" t="e">
        <f t="shared" si="54"/>
        <v>#REF!</v>
      </c>
      <c r="DZ78" s="41" t="e">
        <f t="shared" si="54"/>
        <v>#REF!</v>
      </c>
      <c r="EA78" s="41" t="e">
        <f t="shared" si="54"/>
        <v>#REF!</v>
      </c>
      <c r="EB78" s="41" t="e">
        <f t="shared" si="54"/>
        <v>#REF!</v>
      </c>
      <c r="EC78" s="41" t="e">
        <f t="shared" si="54"/>
        <v>#REF!</v>
      </c>
      <c r="ED78" s="41" t="e">
        <f t="shared" si="54"/>
        <v>#REF!</v>
      </c>
      <c r="EE78" s="41" t="e">
        <f t="shared" si="54"/>
        <v>#REF!</v>
      </c>
      <c r="EF78" s="41" t="e">
        <f t="shared" si="54"/>
        <v>#REF!</v>
      </c>
      <c r="EG78" s="41" t="e">
        <f t="shared" si="54"/>
        <v>#REF!</v>
      </c>
      <c r="EH78" s="41" t="e">
        <f t="shared" si="54"/>
        <v>#REF!</v>
      </c>
      <c r="EI78" s="41" t="e">
        <f t="shared" si="54"/>
        <v>#REF!</v>
      </c>
      <c r="EJ78" s="41" t="e">
        <f t="shared" si="72"/>
        <v>#REF!</v>
      </c>
      <c r="EK78" s="41" t="e">
        <f t="shared" si="72"/>
        <v>#REF!</v>
      </c>
      <c r="EL78" s="41" t="e">
        <f t="shared" si="72"/>
        <v>#REF!</v>
      </c>
      <c r="EM78" s="41" t="e">
        <f t="shared" si="72"/>
        <v>#REF!</v>
      </c>
      <c r="EN78" s="41" t="e">
        <f t="shared" si="72"/>
        <v>#REF!</v>
      </c>
      <c r="EO78" s="41" t="e">
        <f t="shared" si="69"/>
        <v>#REF!</v>
      </c>
      <c r="EP78" s="41" t="e">
        <f t="shared" si="69"/>
        <v>#REF!</v>
      </c>
      <c r="EQ78" s="41" t="e">
        <f t="shared" si="69"/>
        <v>#REF!</v>
      </c>
      <c r="ER78" s="41" t="e">
        <f t="shared" si="69"/>
        <v>#REF!</v>
      </c>
      <c r="ES78" s="41" t="e">
        <f t="shared" si="69"/>
        <v>#REF!</v>
      </c>
      <c r="ET78" s="41" t="e">
        <f t="shared" si="69"/>
        <v>#REF!</v>
      </c>
      <c r="EU78" s="41" t="e">
        <f t="shared" si="69"/>
        <v>#REF!</v>
      </c>
      <c r="EV78" s="41" t="e">
        <f t="shared" si="69"/>
        <v>#REF!</v>
      </c>
      <c r="EW78" s="41" t="e">
        <f t="shared" si="69"/>
        <v>#REF!</v>
      </c>
      <c r="EX78" s="41" t="e">
        <f t="shared" si="69"/>
        <v>#REF!</v>
      </c>
      <c r="EY78" s="41" t="e">
        <f t="shared" si="69"/>
        <v>#REF!</v>
      </c>
      <c r="EZ78" s="41" t="e">
        <f t="shared" si="69"/>
        <v>#REF!</v>
      </c>
      <c r="FA78" s="41" t="e">
        <f t="shared" si="69"/>
        <v>#REF!</v>
      </c>
      <c r="FB78" s="41" t="e">
        <f t="shared" si="65"/>
        <v>#REF!</v>
      </c>
      <c r="FC78" s="41" t="e">
        <f t="shared" si="56"/>
        <v>#REF!</v>
      </c>
      <c r="FD78" s="41" t="e">
        <f t="shared" si="56"/>
        <v>#REF!</v>
      </c>
      <c r="FE78" s="41" t="e">
        <f t="shared" si="56"/>
        <v>#REF!</v>
      </c>
      <c r="FF78" s="41" t="e">
        <f t="shared" si="56"/>
        <v>#REF!</v>
      </c>
      <c r="FG78" s="41" t="e">
        <f t="shared" si="56"/>
        <v>#REF!</v>
      </c>
      <c r="FH78" s="41" t="e">
        <f t="shared" si="56"/>
        <v>#REF!</v>
      </c>
      <c r="FI78" s="41" t="e">
        <f t="shared" si="56"/>
        <v>#REF!</v>
      </c>
      <c r="FJ78" s="41" t="e">
        <f t="shared" si="56"/>
        <v>#REF!</v>
      </c>
      <c r="FK78" s="41" t="e">
        <f t="shared" si="56"/>
        <v>#REF!</v>
      </c>
      <c r="FL78" s="41" t="e">
        <f t="shared" si="56"/>
        <v>#REF!</v>
      </c>
      <c r="FM78" s="41" t="e">
        <f t="shared" si="56"/>
        <v>#REF!</v>
      </c>
      <c r="FN78" s="41" t="e">
        <f t="shared" si="56"/>
        <v>#REF!</v>
      </c>
      <c r="FO78" s="41" t="e">
        <f t="shared" si="56"/>
        <v>#REF!</v>
      </c>
      <c r="FP78" s="41" t="e">
        <f t="shared" si="73"/>
        <v>#REF!</v>
      </c>
      <c r="FQ78" s="41" t="e">
        <f t="shared" si="73"/>
        <v>#REF!</v>
      </c>
      <c r="FR78" s="41" t="e">
        <f t="shared" si="73"/>
        <v>#REF!</v>
      </c>
      <c r="FS78" s="41" t="e">
        <f t="shared" si="73"/>
        <v>#REF!</v>
      </c>
      <c r="FT78" s="41" t="e">
        <f t="shared" si="73"/>
        <v>#REF!</v>
      </c>
      <c r="FU78" s="41" t="e">
        <f t="shared" si="70"/>
        <v>#REF!</v>
      </c>
      <c r="FV78" s="41" t="e">
        <f t="shared" si="70"/>
        <v>#REF!</v>
      </c>
      <c r="FW78" s="41" t="e">
        <f t="shared" si="70"/>
        <v>#REF!</v>
      </c>
      <c r="FX78" s="41" t="e">
        <f t="shared" si="70"/>
        <v>#REF!</v>
      </c>
      <c r="FY78" s="41" t="e">
        <f t="shared" si="70"/>
        <v>#REF!</v>
      </c>
      <c r="FZ78" s="41" t="e">
        <f t="shared" si="70"/>
        <v>#REF!</v>
      </c>
      <c r="GA78" s="41" t="e">
        <f t="shared" si="70"/>
        <v>#REF!</v>
      </c>
      <c r="GB78" s="41" t="e">
        <f t="shared" si="70"/>
        <v>#REF!</v>
      </c>
      <c r="GC78" s="41" t="e">
        <f t="shared" si="70"/>
        <v>#REF!</v>
      </c>
      <c r="GD78" s="41" t="e">
        <f t="shared" si="70"/>
        <v>#REF!</v>
      </c>
      <c r="GE78" s="41" t="e">
        <f t="shared" si="70"/>
        <v>#REF!</v>
      </c>
      <c r="GF78" s="41" t="e">
        <f t="shared" si="70"/>
        <v>#REF!</v>
      </c>
      <c r="GG78" s="41" t="e">
        <f t="shared" si="70"/>
        <v>#REF!</v>
      </c>
      <c r="GH78" s="41" t="e">
        <f t="shared" si="66"/>
        <v>#REF!</v>
      </c>
      <c r="GI78" s="41" t="e">
        <f t="shared" si="58"/>
        <v>#REF!</v>
      </c>
      <c r="GJ78" s="41" t="e">
        <f t="shared" si="58"/>
        <v>#REF!</v>
      </c>
      <c r="GK78" s="41" t="e">
        <f t="shared" si="58"/>
        <v>#REF!</v>
      </c>
      <c r="GL78" s="41" t="e">
        <f t="shared" si="75"/>
        <v>#REF!</v>
      </c>
      <c r="GM78" s="41" t="e">
        <f t="shared" si="75"/>
        <v>#REF!</v>
      </c>
      <c r="GN78" s="41" t="e">
        <f t="shared" si="75"/>
        <v>#REF!</v>
      </c>
      <c r="GO78" s="41" t="e">
        <f t="shared" si="75"/>
        <v>#REF!</v>
      </c>
      <c r="GP78" s="41" t="e">
        <f t="shared" si="75"/>
        <v>#REF!</v>
      </c>
      <c r="GQ78" s="41" t="e">
        <f t="shared" si="75"/>
        <v>#REF!</v>
      </c>
      <c r="GR78" s="41" t="e">
        <f t="shared" si="75"/>
        <v>#REF!</v>
      </c>
      <c r="GS78" s="41" t="e">
        <f t="shared" si="75"/>
        <v>#REF!</v>
      </c>
      <c r="GT78" s="41" t="e">
        <f t="shared" si="75"/>
        <v>#REF!</v>
      </c>
      <c r="GU78" s="41" t="e">
        <f t="shared" si="75"/>
        <v>#REF!</v>
      </c>
      <c r="GV78" s="41" t="e">
        <f t="shared" si="75"/>
        <v>#REF!</v>
      </c>
      <c r="GW78" s="41" t="e">
        <f t="shared" si="75"/>
        <v>#REF!</v>
      </c>
      <c r="GX78" s="41" t="e">
        <f t="shared" si="75"/>
        <v>#REF!</v>
      </c>
      <c r="GY78" s="41" t="e">
        <f t="shared" si="59"/>
        <v>#REF!</v>
      </c>
      <c r="GZ78" s="41" t="e">
        <f t="shared" si="59"/>
        <v>#REF!</v>
      </c>
      <c r="HA78" s="41" t="e">
        <f t="shared" si="59"/>
        <v>#REF!</v>
      </c>
      <c r="HB78" s="41" t="e">
        <f t="shared" si="59"/>
        <v>#REF!</v>
      </c>
      <c r="HC78" s="41" t="e">
        <f t="shared" si="59"/>
        <v>#REF!</v>
      </c>
      <c r="HD78" s="41" t="e">
        <f t="shared" si="59"/>
        <v>#REF!</v>
      </c>
      <c r="HE78" s="41" t="e">
        <f t="shared" si="62"/>
        <v>#REF!</v>
      </c>
      <c r="HF78" s="41" t="e">
        <f t="shared" si="62"/>
        <v>#REF!</v>
      </c>
      <c r="HG78" s="41" t="e">
        <f t="shared" si="62"/>
        <v>#REF!</v>
      </c>
      <c r="HH78" s="41" t="e">
        <f t="shared" si="62"/>
        <v>#REF!</v>
      </c>
      <c r="HI78" s="41" t="e">
        <f t="shared" si="62"/>
        <v>#REF!</v>
      </c>
      <c r="HJ78" s="41" t="e">
        <f t="shared" si="62"/>
        <v>#REF!</v>
      </c>
    </row>
    <row r="79" spans="1:218" ht="14.4" x14ac:dyDescent="0.3">
      <c r="A79" s="42">
        <v>76</v>
      </c>
      <c r="B79" s="43" t="e">
        <f>'CMM2 - AUX CALC'!$BY$67</f>
        <v>#REF!</v>
      </c>
      <c r="BZ79" s="41" t="e">
        <f>$B79/(_xlfn.SINGLE(PrazoConcessao)*12-BZ$3+1)</f>
        <v>#REF!</v>
      </c>
      <c r="CA79" s="41" t="e">
        <f t="shared" si="74"/>
        <v>#REF!</v>
      </c>
      <c r="CB79" s="41" t="e">
        <f t="shared" si="74"/>
        <v>#REF!</v>
      </c>
      <c r="CC79" s="41" t="e">
        <f t="shared" si="74"/>
        <v>#REF!</v>
      </c>
      <c r="CD79" s="41" t="e">
        <f t="shared" si="74"/>
        <v>#REF!</v>
      </c>
      <c r="CE79" s="41" t="e">
        <f t="shared" si="74"/>
        <v>#REF!</v>
      </c>
      <c r="CF79" s="41" t="e">
        <f t="shared" si="67"/>
        <v>#REF!</v>
      </c>
      <c r="CG79" s="41" t="e">
        <f t="shared" si="67"/>
        <v>#REF!</v>
      </c>
      <c r="CH79" s="41" t="e">
        <f t="shared" si="67"/>
        <v>#REF!</v>
      </c>
      <c r="CI79" s="41" t="e">
        <f t="shared" si="67"/>
        <v>#REF!</v>
      </c>
      <c r="CJ79" s="41" t="e">
        <f t="shared" si="67"/>
        <v>#REF!</v>
      </c>
      <c r="CK79" s="41" t="e">
        <f t="shared" si="67"/>
        <v>#REF!</v>
      </c>
      <c r="CL79" s="41" t="e">
        <f t="shared" si="67"/>
        <v>#REF!</v>
      </c>
      <c r="CM79" s="41" t="e">
        <f t="shared" si="67"/>
        <v>#REF!</v>
      </c>
      <c r="CN79" s="41" t="e">
        <f t="shared" si="67"/>
        <v>#REF!</v>
      </c>
      <c r="CO79" s="41" t="e">
        <f t="shared" si="67"/>
        <v>#REF!</v>
      </c>
      <c r="CP79" s="41" t="e">
        <f t="shared" si="67"/>
        <v>#REF!</v>
      </c>
      <c r="CQ79" s="41" t="e">
        <f t="shared" si="63"/>
        <v>#REF!</v>
      </c>
      <c r="CR79" s="41" t="e">
        <f t="shared" si="63"/>
        <v>#REF!</v>
      </c>
      <c r="CS79" s="41" t="e">
        <f t="shared" si="63"/>
        <v>#REF!</v>
      </c>
      <c r="CT79" s="41" t="e">
        <f t="shared" si="63"/>
        <v>#REF!</v>
      </c>
      <c r="CU79" s="41" t="e">
        <f t="shared" si="63"/>
        <v>#REF!</v>
      </c>
      <c r="CV79" s="41" t="e">
        <f t="shared" si="63"/>
        <v>#REF!</v>
      </c>
      <c r="CW79" s="41" t="e">
        <f t="shared" si="63"/>
        <v>#REF!</v>
      </c>
      <c r="CX79" s="41" t="e">
        <f t="shared" si="63"/>
        <v>#REF!</v>
      </c>
      <c r="CY79" s="41" t="e">
        <f t="shared" si="63"/>
        <v>#REF!</v>
      </c>
      <c r="CZ79" s="41" t="e">
        <f t="shared" si="63"/>
        <v>#REF!</v>
      </c>
      <c r="DA79" s="41" t="e">
        <f t="shared" si="63"/>
        <v>#REF!</v>
      </c>
      <c r="DB79" s="41" t="e">
        <f t="shared" si="63"/>
        <v>#REF!</v>
      </c>
      <c r="DC79" s="41" t="e">
        <f t="shared" si="63"/>
        <v>#REF!</v>
      </c>
      <c r="DD79" s="41" t="e">
        <f t="shared" si="71"/>
        <v>#REF!</v>
      </c>
      <c r="DE79" s="41" t="e">
        <f t="shared" si="71"/>
        <v>#REF!</v>
      </c>
      <c r="DF79" s="41" t="e">
        <f t="shared" si="71"/>
        <v>#REF!</v>
      </c>
      <c r="DG79" s="41" t="e">
        <f t="shared" si="71"/>
        <v>#REF!</v>
      </c>
      <c r="DH79" s="41" t="e">
        <f t="shared" si="71"/>
        <v>#REF!</v>
      </c>
      <c r="DI79" s="41" t="e">
        <f t="shared" si="68"/>
        <v>#REF!</v>
      </c>
      <c r="DJ79" s="41" t="e">
        <f t="shared" si="68"/>
        <v>#REF!</v>
      </c>
      <c r="DK79" s="41" t="e">
        <f t="shared" si="68"/>
        <v>#REF!</v>
      </c>
      <c r="DL79" s="41" t="e">
        <f t="shared" si="68"/>
        <v>#REF!</v>
      </c>
      <c r="DM79" s="41" t="e">
        <f t="shared" si="68"/>
        <v>#REF!</v>
      </c>
      <c r="DN79" s="41" t="e">
        <f t="shared" si="68"/>
        <v>#REF!</v>
      </c>
      <c r="DO79" s="41" t="e">
        <f t="shared" si="68"/>
        <v>#REF!</v>
      </c>
      <c r="DP79" s="41" t="e">
        <f t="shared" si="68"/>
        <v>#REF!</v>
      </c>
      <c r="DQ79" s="41" t="e">
        <f t="shared" si="68"/>
        <v>#REF!</v>
      </c>
      <c r="DR79" s="41" t="e">
        <f t="shared" si="68"/>
        <v>#REF!</v>
      </c>
      <c r="DS79" s="41" t="e">
        <f t="shared" si="68"/>
        <v>#REF!</v>
      </c>
      <c r="DT79" s="41" t="e">
        <f t="shared" si="68"/>
        <v>#REF!</v>
      </c>
      <c r="DU79" s="41" t="e">
        <f t="shared" si="68"/>
        <v>#REF!</v>
      </c>
      <c r="DV79" s="41" t="e">
        <f t="shared" si="64"/>
        <v>#REF!</v>
      </c>
      <c r="DW79" s="41" t="e">
        <f t="shared" si="54"/>
        <v>#REF!</v>
      </c>
      <c r="DX79" s="41" t="e">
        <f t="shared" si="54"/>
        <v>#REF!</v>
      </c>
      <c r="DY79" s="41" t="e">
        <f t="shared" si="54"/>
        <v>#REF!</v>
      </c>
      <c r="DZ79" s="41" t="e">
        <f t="shared" si="54"/>
        <v>#REF!</v>
      </c>
      <c r="EA79" s="41" t="e">
        <f t="shared" si="54"/>
        <v>#REF!</v>
      </c>
      <c r="EB79" s="41" t="e">
        <f t="shared" si="54"/>
        <v>#REF!</v>
      </c>
      <c r="EC79" s="41" t="e">
        <f t="shared" si="54"/>
        <v>#REF!</v>
      </c>
      <c r="ED79" s="41" t="e">
        <f t="shared" si="54"/>
        <v>#REF!</v>
      </c>
      <c r="EE79" s="41" t="e">
        <f t="shared" si="54"/>
        <v>#REF!</v>
      </c>
      <c r="EF79" s="41" t="e">
        <f t="shared" si="54"/>
        <v>#REF!</v>
      </c>
      <c r="EG79" s="41" t="e">
        <f t="shared" si="54"/>
        <v>#REF!</v>
      </c>
      <c r="EH79" s="41" t="e">
        <f t="shared" si="54"/>
        <v>#REF!</v>
      </c>
      <c r="EI79" s="41" t="e">
        <f t="shared" si="54"/>
        <v>#REF!</v>
      </c>
      <c r="EJ79" s="41" t="e">
        <f t="shared" si="72"/>
        <v>#REF!</v>
      </c>
      <c r="EK79" s="41" t="e">
        <f t="shared" si="72"/>
        <v>#REF!</v>
      </c>
      <c r="EL79" s="41" t="e">
        <f t="shared" si="72"/>
        <v>#REF!</v>
      </c>
      <c r="EM79" s="41" t="e">
        <f t="shared" si="72"/>
        <v>#REF!</v>
      </c>
      <c r="EN79" s="41" t="e">
        <f t="shared" si="72"/>
        <v>#REF!</v>
      </c>
      <c r="EO79" s="41" t="e">
        <f t="shared" si="69"/>
        <v>#REF!</v>
      </c>
      <c r="EP79" s="41" t="e">
        <f t="shared" si="69"/>
        <v>#REF!</v>
      </c>
      <c r="EQ79" s="41" t="e">
        <f t="shared" si="69"/>
        <v>#REF!</v>
      </c>
      <c r="ER79" s="41" t="e">
        <f t="shared" si="69"/>
        <v>#REF!</v>
      </c>
      <c r="ES79" s="41" t="e">
        <f t="shared" si="69"/>
        <v>#REF!</v>
      </c>
      <c r="ET79" s="41" t="e">
        <f t="shared" si="69"/>
        <v>#REF!</v>
      </c>
      <c r="EU79" s="41" t="e">
        <f t="shared" si="69"/>
        <v>#REF!</v>
      </c>
      <c r="EV79" s="41" t="e">
        <f t="shared" si="69"/>
        <v>#REF!</v>
      </c>
      <c r="EW79" s="41" t="e">
        <f t="shared" si="69"/>
        <v>#REF!</v>
      </c>
      <c r="EX79" s="41" t="e">
        <f t="shared" si="69"/>
        <v>#REF!</v>
      </c>
      <c r="EY79" s="41" t="e">
        <f t="shared" si="69"/>
        <v>#REF!</v>
      </c>
      <c r="EZ79" s="41" t="e">
        <f t="shared" si="69"/>
        <v>#REF!</v>
      </c>
      <c r="FA79" s="41" t="e">
        <f t="shared" si="69"/>
        <v>#REF!</v>
      </c>
      <c r="FB79" s="41" t="e">
        <f t="shared" si="65"/>
        <v>#REF!</v>
      </c>
      <c r="FC79" s="41" t="e">
        <f t="shared" si="56"/>
        <v>#REF!</v>
      </c>
      <c r="FD79" s="41" t="e">
        <f t="shared" si="56"/>
        <v>#REF!</v>
      </c>
      <c r="FE79" s="41" t="e">
        <f t="shared" si="56"/>
        <v>#REF!</v>
      </c>
      <c r="FF79" s="41" t="e">
        <f t="shared" si="56"/>
        <v>#REF!</v>
      </c>
      <c r="FG79" s="41" t="e">
        <f t="shared" si="56"/>
        <v>#REF!</v>
      </c>
      <c r="FH79" s="41" t="e">
        <f t="shared" si="56"/>
        <v>#REF!</v>
      </c>
      <c r="FI79" s="41" t="e">
        <f t="shared" si="56"/>
        <v>#REF!</v>
      </c>
      <c r="FJ79" s="41" t="e">
        <f t="shared" si="56"/>
        <v>#REF!</v>
      </c>
      <c r="FK79" s="41" t="e">
        <f t="shared" si="56"/>
        <v>#REF!</v>
      </c>
      <c r="FL79" s="41" t="e">
        <f t="shared" si="56"/>
        <v>#REF!</v>
      </c>
      <c r="FM79" s="41" t="e">
        <f t="shared" si="56"/>
        <v>#REF!</v>
      </c>
      <c r="FN79" s="41" t="e">
        <f t="shared" si="56"/>
        <v>#REF!</v>
      </c>
      <c r="FO79" s="41" t="e">
        <f t="shared" si="56"/>
        <v>#REF!</v>
      </c>
      <c r="FP79" s="41" t="e">
        <f t="shared" si="73"/>
        <v>#REF!</v>
      </c>
      <c r="FQ79" s="41" t="e">
        <f t="shared" si="73"/>
        <v>#REF!</v>
      </c>
      <c r="FR79" s="41" t="e">
        <f t="shared" si="73"/>
        <v>#REF!</v>
      </c>
      <c r="FS79" s="41" t="e">
        <f t="shared" si="73"/>
        <v>#REF!</v>
      </c>
      <c r="FT79" s="41" t="e">
        <f t="shared" si="73"/>
        <v>#REF!</v>
      </c>
      <c r="FU79" s="41" t="e">
        <f t="shared" si="70"/>
        <v>#REF!</v>
      </c>
      <c r="FV79" s="41" t="e">
        <f t="shared" si="70"/>
        <v>#REF!</v>
      </c>
      <c r="FW79" s="41" t="e">
        <f t="shared" si="70"/>
        <v>#REF!</v>
      </c>
      <c r="FX79" s="41" t="e">
        <f t="shared" si="70"/>
        <v>#REF!</v>
      </c>
      <c r="FY79" s="41" t="e">
        <f t="shared" si="70"/>
        <v>#REF!</v>
      </c>
      <c r="FZ79" s="41" t="e">
        <f t="shared" si="70"/>
        <v>#REF!</v>
      </c>
      <c r="GA79" s="41" t="e">
        <f t="shared" si="70"/>
        <v>#REF!</v>
      </c>
      <c r="GB79" s="41" t="e">
        <f t="shared" si="70"/>
        <v>#REF!</v>
      </c>
      <c r="GC79" s="41" t="e">
        <f t="shared" si="70"/>
        <v>#REF!</v>
      </c>
      <c r="GD79" s="41" t="e">
        <f t="shared" si="70"/>
        <v>#REF!</v>
      </c>
      <c r="GE79" s="41" t="e">
        <f t="shared" si="70"/>
        <v>#REF!</v>
      </c>
      <c r="GF79" s="41" t="e">
        <f t="shared" si="70"/>
        <v>#REF!</v>
      </c>
      <c r="GG79" s="41" t="e">
        <f t="shared" si="70"/>
        <v>#REF!</v>
      </c>
      <c r="GH79" s="41" t="e">
        <f t="shared" si="66"/>
        <v>#REF!</v>
      </c>
      <c r="GI79" s="41" t="e">
        <f t="shared" si="58"/>
        <v>#REF!</v>
      </c>
      <c r="GJ79" s="41" t="e">
        <f t="shared" si="58"/>
        <v>#REF!</v>
      </c>
      <c r="GK79" s="41" t="e">
        <f t="shared" si="58"/>
        <v>#REF!</v>
      </c>
      <c r="GL79" s="41" t="e">
        <f t="shared" si="75"/>
        <v>#REF!</v>
      </c>
      <c r="GM79" s="41" t="e">
        <f t="shared" si="75"/>
        <v>#REF!</v>
      </c>
      <c r="GN79" s="41" t="e">
        <f t="shared" si="75"/>
        <v>#REF!</v>
      </c>
      <c r="GO79" s="41" t="e">
        <f t="shared" si="75"/>
        <v>#REF!</v>
      </c>
      <c r="GP79" s="41" t="e">
        <f t="shared" si="75"/>
        <v>#REF!</v>
      </c>
      <c r="GQ79" s="41" t="e">
        <f t="shared" si="75"/>
        <v>#REF!</v>
      </c>
      <c r="GR79" s="41" t="e">
        <f t="shared" si="75"/>
        <v>#REF!</v>
      </c>
      <c r="GS79" s="41" t="e">
        <f t="shared" si="75"/>
        <v>#REF!</v>
      </c>
      <c r="GT79" s="41" t="e">
        <f t="shared" si="75"/>
        <v>#REF!</v>
      </c>
      <c r="GU79" s="41" t="e">
        <f t="shared" si="75"/>
        <v>#REF!</v>
      </c>
      <c r="GV79" s="41" t="e">
        <f t="shared" si="75"/>
        <v>#REF!</v>
      </c>
      <c r="GW79" s="41" t="e">
        <f t="shared" si="75"/>
        <v>#REF!</v>
      </c>
      <c r="GX79" s="41" t="e">
        <f t="shared" si="75"/>
        <v>#REF!</v>
      </c>
      <c r="GY79" s="41" t="e">
        <f t="shared" si="59"/>
        <v>#REF!</v>
      </c>
      <c r="GZ79" s="41" t="e">
        <f t="shared" si="59"/>
        <v>#REF!</v>
      </c>
      <c r="HA79" s="41" t="e">
        <f t="shared" si="59"/>
        <v>#REF!</v>
      </c>
      <c r="HB79" s="41" t="e">
        <f t="shared" si="59"/>
        <v>#REF!</v>
      </c>
      <c r="HC79" s="41" t="e">
        <f t="shared" si="59"/>
        <v>#REF!</v>
      </c>
      <c r="HD79" s="41" t="e">
        <f t="shared" si="59"/>
        <v>#REF!</v>
      </c>
      <c r="HE79" s="41" t="e">
        <f t="shared" si="62"/>
        <v>#REF!</v>
      </c>
      <c r="HF79" s="41" t="e">
        <f t="shared" si="62"/>
        <v>#REF!</v>
      </c>
      <c r="HG79" s="41" t="e">
        <f t="shared" si="62"/>
        <v>#REF!</v>
      </c>
      <c r="HH79" s="41" t="e">
        <f t="shared" si="62"/>
        <v>#REF!</v>
      </c>
      <c r="HI79" s="41" t="e">
        <f t="shared" si="62"/>
        <v>#REF!</v>
      </c>
      <c r="HJ79" s="41" t="e">
        <f t="shared" si="62"/>
        <v>#REF!</v>
      </c>
    </row>
    <row r="80" spans="1:218" ht="14.4" x14ac:dyDescent="0.3">
      <c r="A80" s="42">
        <v>77</v>
      </c>
      <c r="B80" s="43" t="e">
        <f>'CMM2 - AUX CALC'!$BZ$67</f>
        <v>#REF!</v>
      </c>
      <c r="CA80" s="41" t="e">
        <f>$B80/(_xlfn.SINGLE(PrazoConcessao)*12-CA$3+1)</f>
        <v>#REF!</v>
      </c>
      <c r="CB80" s="41" t="e">
        <f t="shared" si="74"/>
        <v>#REF!</v>
      </c>
      <c r="CC80" s="41" t="e">
        <f t="shared" si="74"/>
        <v>#REF!</v>
      </c>
      <c r="CD80" s="41" t="e">
        <f t="shared" si="74"/>
        <v>#REF!</v>
      </c>
      <c r="CE80" s="41" t="e">
        <f t="shared" si="74"/>
        <v>#REF!</v>
      </c>
      <c r="CF80" s="41" t="e">
        <f t="shared" si="67"/>
        <v>#REF!</v>
      </c>
      <c r="CG80" s="41" t="e">
        <f t="shared" si="67"/>
        <v>#REF!</v>
      </c>
      <c r="CH80" s="41" t="e">
        <f t="shared" si="67"/>
        <v>#REF!</v>
      </c>
      <c r="CI80" s="41" t="e">
        <f t="shared" si="67"/>
        <v>#REF!</v>
      </c>
      <c r="CJ80" s="41" t="e">
        <f t="shared" si="67"/>
        <v>#REF!</v>
      </c>
      <c r="CK80" s="41" t="e">
        <f t="shared" si="67"/>
        <v>#REF!</v>
      </c>
      <c r="CL80" s="41" t="e">
        <f t="shared" si="67"/>
        <v>#REF!</v>
      </c>
      <c r="CM80" s="41" t="e">
        <f t="shared" si="67"/>
        <v>#REF!</v>
      </c>
      <c r="CN80" s="41" t="e">
        <f t="shared" si="67"/>
        <v>#REF!</v>
      </c>
      <c r="CO80" s="41" t="e">
        <f t="shared" si="67"/>
        <v>#REF!</v>
      </c>
      <c r="CP80" s="41" t="e">
        <f t="shared" si="67"/>
        <v>#REF!</v>
      </c>
      <c r="CQ80" s="41" t="e">
        <f t="shared" si="63"/>
        <v>#REF!</v>
      </c>
      <c r="CR80" s="41" t="e">
        <f t="shared" si="63"/>
        <v>#REF!</v>
      </c>
      <c r="CS80" s="41" t="e">
        <f t="shared" si="63"/>
        <v>#REF!</v>
      </c>
      <c r="CT80" s="41" t="e">
        <f t="shared" si="63"/>
        <v>#REF!</v>
      </c>
      <c r="CU80" s="41" t="e">
        <f t="shared" si="63"/>
        <v>#REF!</v>
      </c>
      <c r="CV80" s="41" t="e">
        <f t="shared" si="63"/>
        <v>#REF!</v>
      </c>
      <c r="CW80" s="41" t="e">
        <f t="shared" si="63"/>
        <v>#REF!</v>
      </c>
      <c r="CX80" s="41" t="e">
        <f t="shared" si="63"/>
        <v>#REF!</v>
      </c>
      <c r="CY80" s="41" t="e">
        <f t="shared" si="63"/>
        <v>#REF!</v>
      </c>
      <c r="CZ80" s="41" t="e">
        <f t="shared" si="63"/>
        <v>#REF!</v>
      </c>
      <c r="DA80" s="41" t="e">
        <f t="shared" si="63"/>
        <v>#REF!</v>
      </c>
      <c r="DB80" s="41" t="e">
        <f t="shared" si="63"/>
        <v>#REF!</v>
      </c>
      <c r="DC80" s="41" t="e">
        <f t="shared" si="63"/>
        <v>#REF!</v>
      </c>
      <c r="DD80" s="41" t="e">
        <f t="shared" si="71"/>
        <v>#REF!</v>
      </c>
      <c r="DE80" s="41" t="e">
        <f t="shared" si="71"/>
        <v>#REF!</v>
      </c>
      <c r="DF80" s="41" t="e">
        <f t="shared" si="71"/>
        <v>#REF!</v>
      </c>
      <c r="DG80" s="41" t="e">
        <f t="shared" si="71"/>
        <v>#REF!</v>
      </c>
      <c r="DH80" s="41" t="e">
        <f t="shared" si="71"/>
        <v>#REF!</v>
      </c>
      <c r="DI80" s="41" t="e">
        <f t="shared" si="68"/>
        <v>#REF!</v>
      </c>
      <c r="DJ80" s="41" t="e">
        <f t="shared" si="68"/>
        <v>#REF!</v>
      </c>
      <c r="DK80" s="41" t="e">
        <f t="shared" si="68"/>
        <v>#REF!</v>
      </c>
      <c r="DL80" s="41" t="e">
        <f t="shared" si="68"/>
        <v>#REF!</v>
      </c>
      <c r="DM80" s="41" t="e">
        <f t="shared" si="68"/>
        <v>#REF!</v>
      </c>
      <c r="DN80" s="41" t="e">
        <f t="shared" si="68"/>
        <v>#REF!</v>
      </c>
      <c r="DO80" s="41" t="e">
        <f t="shared" si="68"/>
        <v>#REF!</v>
      </c>
      <c r="DP80" s="41" t="e">
        <f t="shared" si="68"/>
        <v>#REF!</v>
      </c>
      <c r="DQ80" s="41" t="e">
        <f t="shared" si="68"/>
        <v>#REF!</v>
      </c>
      <c r="DR80" s="41" t="e">
        <f t="shared" si="68"/>
        <v>#REF!</v>
      </c>
      <c r="DS80" s="41" t="e">
        <f t="shared" si="68"/>
        <v>#REF!</v>
      </c>
      <c r="DT80" s="41" t="e">
        <f t="shared" si="68"/>
        <v>#REF!</v>
      </c>
      <c r="DU80" s="41" t="e">
        <f t="shared" si="68"/>
        <v>#REF!</v>
      </c>
      <c r="DV80" s="41" t="e">
        <f t="shared" si="64"/>
        <v>#REF!</v>
      </c>
      <c r="DW80" s="41" t="e">
        <f t="shared" si="54"/>
        <v>#REF!</v>
      </c>
      <c r="DX80" s="41" t="e">
        <f t="shared" si="54"/>
        <v>#REF!</v>
      </c>
      <c r="DY80" s="41" t="e">
        <f t="shared" si="54"/>
        <v>#REF!</v>
      </c>
      <c r="DZ80" s="41" t="e">
        <f t="shared" si="54"/>
        <v>#REF!</v>
      </c>
      <c r="EA80" s="41" t="e">
        <f t="shared" si="54"/>
        <v>#REF!</v>
      </c>
      <c r="EB80" s="41" t="e">
        <f t="shared" si="54"/>
        <v>#REF!</v>
      </c>
      <c r="EC80" s="41" t="e">
        <f t="shared" si="54"/>
        <v>#REF!</v>
      </c>
      <c r="ED80" s="41" t="e">
        <f t="shared" si="54"/>
        <v>#REF!</v>
      </c>
      <c r="EE80" s="41" t="e">
        <f t="shared" si="54"/>
        <v>#REF!</v>
      </c>
      <c r="EF80" s="41" t="e">
        <f t="shared" si="54"/>
        <v>#REF!</v>
      </c>
      <c r="EG80" s="41" t="e">
        <f t="shared" si="54"/>
        <v>#REF!</v>
      </c>
      <c r="EH80" s="41" t="e">
        <f t="shared" si="54"/>
        <v>#REF!</v>
      </c>
      <c r="EI80" s="41" t="e">
        <f t="shared" si="54"/>
        <v>#REF!</v>
      </c>
      <c r="EJ80" s="41" t="e">
        <f t="shared" si="72"/>
        <v>#REF!</v>
      </c>
      <c r="EK80" s="41" t="e">
        <f t="shared" si="72"/>
        <v>#REF!</v>
      </c>
      <c r="EL80" s="41" t="e">
        <f t="shared" si="72"/>
        <v>#REF!</v>
      </c>
      <c r="EM80" s="41" t="e">
        <f t="shared" si="72"/>
        <v>#REF!</v>
      </c>
      <c r="EN80" s="41" t="e">
        <f t="shared" si="72"/>
        <v>#REF!</v>
      </c>
      <c r="EO80" s="41" t="e">
        <f t="shared" si="69"/>
        <v>#REF!</v>
      </c>
      <c r="EP80" s="41" t="e">
        <f t="shared" si="69"/>
        <v>#REF!</v>
      </c>
      <c r="EQ80" s="41" t="e">
        <f t="shared" si="69"/>
        <v>#REF!</v>
      </c>
      <c r="ER80" s="41" t="e">
        <f t="shared" si="69"/>
        <v>#REF!</v>
      </c>
      <c r="ES80" s="41" t="e">
        <f t="shared" si="69"/>
        <v>#REF!</v>
      </c>
      <c r="ET80" s="41" t="e">
        <f t="shared" si="69"/>
        <v>#REF!</v>
      </c>
      <c r="EU80" s="41" t="e">
        <f t="shared" si="69"/>
        <v>#REF!</v>
      </c>
      <c r="EV80" s="41" t="e">
        <f t="shared" si="69"/>
        <v>#REF!</v>
      </c>
      <c r="EW80" s="41" t="e">
        <f t="shared" si="69"/>
        <v>#REF!</v>
      </c>
      <c r="EX80" s="41" t="e">
        <f t="shared" si="69"/>
        <v>#REF!</v>
      </c>
      <c r="EY80" s="41" t="e">
        <f t="shared" si="69"/>
        <v>#REF!</v>
      </c>
      <c r="EZ80" s="41" t="e">
        <f t="shared" si="69"/>
        <v>#REF!</v>
      </c>
      <c r="FA80" s="41" t="e">
        <f t="shared" si="69"/>
        <v>#REF!</v>
      </c>
      <c r="FB80" s="41" t="e">
        <f t="shared" si="65"/>
        <v>#REF!</v>
      </c>
      <c r="FC80" s="41" t="e">
        <f t="shared" si="56"/>
        <v>#REF!</v>
      </c>
      <c r="FD80" s="41" t="e">
        <f t="shared" si="56"/>
        <v>#REF!</v>
      </c>
      <c r="FE80" s="41" t="e">
        <f t="shared" si="56"/>
        <v>#REF!</v>
      </c>
      <c r="FF80" s="41" t="e">
        <f t="shared" si="56"/>
        <v>#REF!</v>
      </c>
      <c r="FG80" s="41" t="e">
        <f t="shared" si="56"/>
        <v>#REF!</v>
      </c>
      <c r="FH80" s="41" t="e">
        <f t="shared" si="56"/>
        <v>#REF!</v>
      </c>
      <c r="FI80" s="41" t="e">
        <f t="shared" si="56"/>
        <v>#REF!</v>
      </c>
      <c r="FJ80" s="41" t="e">
        <f t="shared" si="56"/>
        <v>#REF!</v>
      </c>
      <c r="FK80" s="41" t="e">
        <f t="shared" si="56"/>
        <v>#REF!</v>
      </c>
      <c r="FL80" s="41" t="e">
        <f t="shared" si="56"/>
        <v>#REF!</v>
      </c>
      <c r="FM80" s="41" t="e">
        <f t="shared" si="56"/>
        <v>#REF!</v>
      </c>
      <c r="FN80" s="41" t="e">
        <f t="shared" si="56"/>
        <v>#REF!</v>
      </c>
      <c r="FO80" s="41" t="e">
        <f t="shared" si="56"/>
        <v>#REF!</v>
      </c>
      <c r="FP80" s="41" t="e">
        <f t="shared" si="73"/>
        <v>#REF!</v>
      </c>
      <c r="FQ80" s="41" t="e">
        <f t="shared" si="73"/>
        <v>#REF!</v>
      </c>
      <c r="FR80" s="41" t="e">
        <f t="shared" si="73"/>
        <v>#REF!</v>
      </c>
      <c r="FS80" s="41" t="e">
        <f t="shared" si="73"/>
        <v>#REF!</v>
      </c>
      <c r="FT80" s="41" t="e">
        <f t="shared" si="73"/>
        <v>#REF!</v>
      </c>
      <c r="FU80" s="41" t="e">
        <f t="shared" si="70"/>
        <v>#REF!</v>
      </c>
      <c r="FV80" s="41" t="e">
        <f t="shared" si="70"/>
        <v>#REF!</v>
      </c>
      <c r="FW80" s="41" t="e">
        <f t="shared" si="70"/>
        <v>#REF!</v>
      </c>
      <c r="FX80" s="41" t="e">
        <f t="shared" si="70"/>
        <v>#REF!</v>
      </c>
      <c r="FY80" s="41" t="e">
        <f t="shared" si="70"/>
        <v>#REF!</v>
      </c>
      <c r="FZ80" s="41" t="e">
        <f t="shared" si="70"/>
        <v>#REF!</v>
      </c>
      <c r="GA80" s="41" t="e">
        <f t="shared" si="70"/>
        <v>#REF!</v>
      </c>
      <c r="GB80" s="41" t="e">
        <f t="shared" si="70"/>
        <v>#REF!</v>
      </c>
      <c r="GC80" s="41" t="e">
        <f t="shared" si="70"/>
        <v>#REF!</v>
      </c>
      <c r="GD80" s="41" t="e">
        <f t="shared" si="70"/>
        <v>#REF!</v>
      </c>
      <c r="GE80" s="41" t="e">
        <f t="shared" si="70"/>
        <v>#REF!</v>
      </c>
      <c r="GF80" s="41" t="e">
        <f t="shared" si="70"/>
        <v>#REF!</v>
      </c>
      <c r="GG80" s="41" t="e">
        <f t="shared" si="70"/>
        <v>#REF!</v>
      </c>
      <c r="GH80" s="41" t="e">
        <f t="shared" si="66"/>
        <v>#REF!</v>
      </c>
      <c r="GI80" s="41" t="e">
        <f t="shared" si="58"/>
        <v>#REF!</v>
      </c>
      <c r="GJ80" s="41" t="e">
        <f t="shared" si="58"/>
        <v>#REF!</v>
      </c>
      <c r="GK80" s="41" t="e">
        <f t="shared" si="58"/>
        <v>#REF!</v>
      </c>
      <c r="GL80" s="41" t="e">
        <f t="shared" si="75"/>
        <v>#REF!</v>
      </c>
      <c r="GM80" s="41" t="e">
        <f t="shared" si="75"/>
        <v>#REF!</v>
      </c>
      <c r="GN80" s="41" t="e">
        <f t="shared" si="75"/>
        <v>#REF!</v>
      </c>
      <c r="GO80" s="41" t="e">
        <f t="shared" si="75"/>
        <v>#REF!</v>
      </c>
      <c r="GP80" s="41" t="e">
        <f t="shared" si="75"/>
        <v>#REF!</v>
      </c>
      <c r="GQ80" s="41" t="e">
        <f t="shared" si="75"/>
        <v>#REF!</v>
      </c>
      <c r="GR80" s="41" t="e">
        <f t="shared" si="75"/>
        <v>#REF!</v>
      </c>
      <c r="GS80" s="41" t="e">
        <f t="shared" si="75"/>
        <v>#REF!</v>
      </c>
      <c r="GT80" s="41" t="e">
        <f t="shared" si="75"/>
        <v>#REF!</v>
      </c>
      <c r="GU80" s="41" t="e">
        <f t="shared" si="75"/>
        <v>#REF!</v>
      </c>
      <c r="GV80" s="41" t="e">
        <f t="shared" si="75"/>
        <v>#REF!</v>
      </c>
      <c r="GW80" s="41" t="e">
        <f t="shared" si="75"/>
        <v>#REF!</v>
      </c>
      <c r="GX80" s="41" t="e">
        <f t="shared" si="75"/>
        <v>#REF!</v>
      </c>
      <c r="GY80" s="41" t="e">
        <f t="shared" si="59"/>
        <v>#REF!</v>
      </c>
      <c r="GZ80" s="41" t="e">
        <f t="shared" si="59"/>
        <v>#REF!</v>
      </c>
      <c r="HA80" s="41" t="e">
        <f t="shared" si="59"/>
        <v>#REF!</v>
      </c>
      <c r="HB80" s="41" t="e">
        <f t="shared" si="59"/>
        <v>#REF!</v>
      </c>
      <c r="HC80" s="41" t="e">
        <f t="shared" si="59"/>
        <v>#REF!</v>
      </c>
      <c r="HD80" s="41" t="e">
        <f t="shared" si="59"/>
        <v>#REF!</v>
      </c>
      <c r="HE80" s="41" t="e">
        <f t="shared" si="62"/>
        <v>#REF!</v>
      </c>
      <c r="HF80" s="41" t="e">
        <f t="shared" si="62"/>
        <v>#REF!</v>
      </c>
      <c r="HG80" s="41" t="e">
        <f t="shared" si="62"/>
        <v>#REF!</v>
      </c>
      <c r="HH80" s="41" t="e">
        <f t="shared" si="62"/>
        <v>#REF!</v>
      </c>
      <c r="HI80" s="41" t="e">
        <f t="shared" si="62"/>
        <v>#REF!</v>
      </c>
      <c r="HJ80" s="41" t="e">
        <f t="shared" si="62"/>
        <v>#REF!</v>
      </c>
    </row>
    <row r="81" spans="1:218" ht="14.4" x14ac:dyDescent="0.3">
      <c r="A81" s="42">
        <v>78</v>
      </c>
      <c r="B81" s="43" t="e">
        <f>'CMM2 - AUX CALC'!$CA$67</f>
        <v>#REF!</v>
      </c>
      <c r="CB81" s="41" t="e">
        <f>$B81/(_xlfn.SINGLE(PrazoConcessao)*12-CB$3+1)</f>
        <v>#REF!</v>
      </c>
      <c r="CC81" s="41" t="e">
        <f t="shared" si="74"/>
        <v>#REF!</v>
      </c>
      <c r="CD81" s="41" t="e">
        <f t="shared" si="74"/>
        <v>#REF!</v>
      </c>
      <c r="CE81" s="41" t="e">
        <f t="shared" si="74"/>
        <v>#REF!</v>
      </c>
      <c r="CF81" s="41" t="e">
        <f t="shared" si="67"/>
        <v>#REF!</v>
      </c>
      <c r="CG81" s="41" t="e">
        <f t="shared" si="67"/>
        <v>#REF!</v>
      </c>
      <c r="CH81" s="41" t="e">
        <f t="shared" si="67"/>
        <v>#REF!</v>
      </c>
      <c r="CI81" s="41" t="e">
        <f t="shared" si="67"/>
        <v>#REF!</v>
      </c>
      <c r="CJ81" s="41" t="e">
        <f t="shared" si="67"/>
        <v>#REF!</v>
      </c>
      <c r="CK81" s="41" t="e">
        <f t="shared" si="67"/>
        <v>#REF!</v>
      </c>
      <c r="CL81" s="41" t="e">
        <f t="shared" si="67"/>
        <v>#REF!</v>
      </c>
      <c r="CM81" s="41" t="e">
        <f t="shared" si="67"/>
        <v>#REF!</v>
      </c>
      <c r="CN81" s="41" t="e">
        <f t="shared" si="67"/>
        <v>#REF!</v>
      </c>
      <c r="CO81" s="41" t="e">
        <f t="shared" si="67"/>
        <v>#REF!</v>
      </c>
      <c r="CP81" s="41" t="e">
        <f t="shared" si="67"/>
        <v>#REF!</v>
      </c>
      <c r="CQ81" s="41" t="e">
        <f t="shared" si="63"/>
        <v>#REF!</v>
      </c>
      <c r="CR81" s="41" t="e">
        <f t="shared" si="63"/>
        <v>#REF!</v>
      </c>
      <c r="CS81" s="41" t="e">
        <f t="shared" si="63"/>
        <v>#REF!</v>
      </c>
      <c r="CT81" s="41" t="e">
        <f t="shared" si="63"/>
        <v>#REF!</v>
      </c>
      <c r="CU81" s="41" t="e">
        <f t="shared" si="63"/>
        <v>#REF!</v>
      </c>
      <c r="CV81" s="41" t="e">
        <f t="shared" si="63"/>
        <v>#REF!</v>
      </c>
      <c r="CW81" s="41" t="e">
        <f t="shared" si="63"/>
        <v>#REF!</v>
      </c>
      <c r="CX81" s="41" t="e">
        <f t="shared" si="63"/>
        <v>#REF!</v>
      </c>
      <c r="CY81" s="41" t="e">
        <f t="shared" si="63"/>
        <v>#REF!</v>
      </c>
      <c r="CZ81" s="41" t="e">
        <f t="shared" si="63"/>
        <v>#REF!</v>
      </c>
      <c r="DA81" s="41" t="e">
        <f t="shared" si="63"/>
        <v>#REF!</v>
      </c>
      <c r="DB81" s="41" t="e">
        <f t="shared" si="63"/>
        <v>#REF!</v>
      </c>
      <c r="DC81" s="41" t="e">
        <f t="shared" si="63"/>
        <v>#REF!</v>
      </c>
      <c r="DD81" s="41" t="e">
        <f t="shared" si="71"/>
        <v>#REF!</v>
      </c>
      <c r="DE81" s="41" t="e">
        <f t="shared" si="71"/>
        <v>#REF!</v>
      </c>
      <c r="DF81" s="41" t="e">
        <f t="shared" si="71"/>
        <v>#REF!</v>
      </c>
      <c r="DG81" s="41" t="e">
        <f t="shared" si="71"/>
        <v>#REF!</v>
      </c>
      <c r="DH81" s="41" t="e">
        <f t="shared" si="71"/>
        <v>#REF!</v>
      </c>
      <c r="DI81" s="41" t="e">
        <f t="shared" si="68"/>
        <v>#REF!</v>
      </c>
      <c r="DJ81" s="41" t="e">
        <f t="shared" si="68"/>
        <v>#REF!</v>
      </c>
      <c r="DK81" s="41" t="e">
        <f t="shared" si="68"/>
        <v>#REF!</v>
      </c>
      <c r="DL81" s="41" t="e">
        <f t="shared" si="68"/>
        <v>#REF!</v>
      </c>
      <c r="DM81" s="41" t="e">
        <f t="shared" si="68"/>
        <v>#REF!</v>
      </c>
      <c r="DN81" s="41" t="e">
        <f t="shared" si="68"/>
        <v>#REF!</v>
      </c>
      <c r="DO81" s="41" t="e">
        <f t="shared" si="68"/>
        <v>#REF!</v>
      </c>
      <c r="DP81" s="41" t="e">
        <f t="shared" si="68"/>
        <v>#REF!</v>
      </c>
      <c r="DQ81" s="41" t="e">
        <f t="shared" si="68"/>
        <v>#REF!</v>
      </c>
      <c r="DR81" s="41" t="e">
        <f t="shared" si="68"/>
        <v>#REF!</v>
      </c>
      <c r="DS81" s="41" t="e">
        <f t="shared" si="68"/>
        <v>#REF!</v>
      </c>
      <c r="DT81" s="41" t="e">
        <f t="shared" si="68"/>
        <v>#REF!</v>
      </c>
      <c r="DU81" s="41" t="e">
        <f t="shared" si="68"/>
        <v>#REF!</v>
      </c>
      <c r="DV81" s="41" t="e">
        <f t="shared" si="64"/>
        <v>#REF!</v>
      </c>
      <c r="DW81" s="41" t="e">
        <f t="shared" si="54"/>
        <v>#REF!</v>
      </c>
      <c r="DX81" s="41" t="e">
        <f t="shared" si="54"/>
        <v>#REF!</v>
      </c>
      <c r="DY81" s="41" t="e">
        <f t="shared" si="54"/>
        <v>#REF!</v>
      </c>
      <c r="DZ81" s="41" t="e">
        <f t="shared" si="54"/>
        <v>#REF!</v>
      </c>
      <c r="EA81" s="41" t="e">
        <f t="shared" si="54"/>
        <v>#REF!</v>
      </c>
      <c r="EB81" s="41" t="e">
        <f t="shared" si="54"/>
        <v>#REF!</v>
      </c>
      <c r="EC81" s="41" t="e">
        <f t="shared" si="54"/>
        <v>#REF!</v>
      </c>
      <c r="ED81" s="41" t="e">
        <f t="shared" si="54"/>
        <v>#REF!</v>
      </c>
      <c r="EE81" s="41" t="e">
        <f t="shared" si="54"/>
        <v>#REF!</v>
      </c>
      <c r="EF81" s="41" t="e">
        <f t="shared" si="54"/>
        <v>#REF!</v>
      </c>
      <c r="EG81" s="41" t="e">
        <f t="shared" si="54"/>
        <v>#REF!</v>
      </c>
      <c r="EH81" s="41" t="e">
        <f t="shared" si="54"/>
        <v>#REF!</v>
      </c>
      <c r="EI81" s="41" t="e">
        <f t="shared" si="54"/>
        <v>#REF!</v>
      </c>
      <c r="EJ81" s="41" t="e">
        <f t="shared" si="72"/>
        <v>#REF!</v>
      </c>
      <c r="EK81" s="41" t="e">
        <f t="shared" si="72"/>
        <v>#REF!</v>
      </c>
      <c r="EL81" s="41" t="e">
        <f t="shared" si="72"/>
        <v>#REF!</v>
      </c>
      <c r="EM81" s="41" t="e">
        <f t="shared" si="72"/>
        <v>#REF!</v>
      </c>
      <c r="EN81" s="41" t="e">
        <f t="shared" si="72"/>
        <v>#REF!</v>
      </c>
      <c r="EO81" s="41" t="e">
        <f t="shared" si="69"/>
        <v>#REF!</v>
      </c>
      <c r="EP81" s="41" t="e">
        <f t="shared" si="69"/>
        <v>#REF!</v>
      </c>
      <c r="EQ81" s="41" t="e">
        <f t="shared" si="69"/>
        <v>#REF!</v>
      </c>
      <c r="ER81" s="41" t="e">
        <f t="shared" si="69"/>
        <v>#REF!</v>
      </c>
      <c r="ES81" s="41" t="e">
        <f t="shared" si="69"/>
        <v>#REF!</v>
      </c>
      <c r="ET81" s="41" t="e">
        <f t="shared" si="69"/>
        <v>#REF!</v>
      </c>
      <c r="EU81" s="41" t="e">
        <f t="shared" si="69"/>
        <v>#REF!</v>
      </c>
      <c r="EV81" s="41" t="e">
        <f t="shared" si="69"/>
        <v>#REF!</v>
      </c>
      <c r="EW81" s="41" t="e">
        <f t="shared" si="69"/>
        <v>#REF!</v>
      </c>
      <c r="EX81" s="41" t="e">
        <f t="shared" si="69"/>
        <v>#REF!</v>
      </c>
      <c r="EY81" s="41" t="e">
        <f t="shared" si="69"/>
        <v>#REF!</v>
      </c>
      <c r="EZ81" s="41" t="e">
        <f t="shared" si="69"/>
        <v>#REF!</v>
      </c>
      <c r="FA81" s="41" t="e">
        <f t="shared" si="69"/>
        <v>#REF!</v>
      </c>
      <c r="FB81" s="41" t="e">
        <f t="shared" si="65"/>
        <v>#REF!</v>
      </c>
      <c r="FC81" s="41" t="e">
        <f t="shared" si="56"/>
        <v>#REF!</v>
      </c>
      <c r="FD81" s="41" t="e">
        <f t="shared" si="56"/>
        <v>#REF!</v>
      </c>
      <c r="FE81" s="41" t="e">
        <f t="shared" si="56"/>
        <v>#REF!</v>
      </c>
      <c r="FF81" s="41" t="e">
        <f t="shared" si="56"/>
        <v>#REF!</v>
      </c>
      <c r="FG81" s="41" t="e">
        <f t="shared" si="56"/>
        <v>#REF!</v>
      </c>
      <c r="FH81" s="41" t="e">
        <f t="shared" si="56"/>
        <v>#REF!</v>
      </c>
      <c r="FI81" s="41" t="e">
        <f t="shared" si="56"/>
        <v>#REF!</v>
      </c>
      <c r="FJ81" s="41" t="e">
        <f t="shared" si="56"/>
        <v>#REF!</v>
      </c>
      <c r="FK81" s="41" t="e">
        <f t="shared" si="56"/>
        <v>#REF!</v>
      </c>
      <c r="FL81" s="41" t="e">
        <f t="shared" si="56"/>
        <v>#REF!</v>
      </c>
      <c r="FM81" s="41" t="e">
        <f t="shared" si="56"/>
        <v>#REF!</v>
      </c>
      <c r="FN81" s="41" t="e">
        <f t="shared" si="56"/>
        <v>#REF!</v>
      </c>
      <c r="FO81" s="41" t="e">
        <f t="shared" si="56"/>
        <v>#REF!</v>
      </c>
      <c r="FP81" s="41" t="e">
        <f t="shared" si="73"/>
        <v>#REF!</v>
      </c>
      <c r="FQ81" s="41" t="e">
        <f t="shared" si="73"/>
        <v>#REF!</v>
      </c>
      <c r="FR81" s="41" t="e">
        <f t="shared" si="73"/>
        <v>#REF!</v>
      </c>
      <c r="FS81" s="41" t="e">
        <f t="shared" si="73"/>
        <v>#REF!</v>
      </c>
      <c r="FT81" s="41" t="e">
        <f t="shared" si="73"/>
        <v>#REF!</v>
      </c>
      <c r="FU81" s="41" t="e">
        <f t="shared" si="70"/>
        <v>#REF!</v>
      </c>
      <c r="FV81" s="41" t="e">
        <f t="shared" si="70"/>
        <v>#REF!</v>
      </c>
      <c r="FW81" s="41" t="e">
        <f t="shared" si="70"/>
        <v>#REF!</v>
      </c>
      <c r="FX81" s="41" t="e">
        <f t="shared" si="70"/>
        <v>#REF!</v>
      </c>
      <c r="FY81" s="41" t="e">
        <f t="shared" si="70"/>
        <v>#REF!</v>
      </c>
      <c r="FZ81" s="41" t="e">
        <f t="shared" si="70"/>
        <v>#REF!</v>
      </c>
      <c r="GA81" s="41" t="e">
        <f t="shared" si="70"/>
        <v>#REF!</v>
      </c>
      <c r="GB81" s="41" t="e">
        <f t="shared" si="70"/>
        <v>#REF!</v>
      </c>
      <c r="GC81" s="41" t="e">
        <f t="shared" si="70"/>
        <v>#REF!</v>
      </c>
      <c r="GD81" s="41" t="e">
        <f t="shared" si="70"/>
        <v>#REF!</v>
      </c>
      <c r="GE81" s="41" t="e">
        <f t="shared" si="70"/>
        <v>#REF!</v>
      </c>
      <c r="GF81" s="41" t="e">
        <f t="shared" si="70"/>
        <v>#REF!</v>
      </c>
      <c r="GG81" s="41" t="e">
        <f t="shared" si="70"/>
        <v>#REF!</v>
      </c>
      <c r="GH81" s="41" t="e">
        <f t="shared" si="66"/>
        <v>#REF!</v>
      </c>
      <c r="GI81" s="41" t="e">
        <f t="shared" si="58"/>
        <v>#REF!</v>
      </c>
      <c r="GJ81" s="41" t="e">
        <f t="shared" si="58"/>
        <v>#REF!</v>
      </c>
      <c r="GK81" s="41" t="e">
        <f t="shared" si="58"/>
        <v>#REF!</v>
      </c>
      <c r="GL81" s="41" t="e">
        <f t="shared" si="75"/>
        <v>#REF!</v>
      </c>
      <c r="GM81" s="41" t="e">
        <f t="shared" si="75"/>
        <v>#REF!</v>
      </c>
      <c r="GN81" s="41" t="e">
        <f t="shared" si="75"/>
        <v>#REF!</v>
      </c>
      <c r="GO81" s="41" t="e">
        <f t="shared" si="75"/>
        <v>#REF!</v>
      </c>
      <c r="GP81" s="41" t="e">
        <f t="shared" si="75"/>
        <v>#REF!</v>
      </c>
      <c r="GQ81" s="41" t="e">
        <f t="shared" si="75"/>
        <v>#REF!</v>
      </c>
      <c r="GR81" s="41" t="e">
        <f t="shared" si="75"/>
        <v>#REF!</v>
      </c>
      <c r="GS81" s="41" t="e">
        <f t="shared" si="75"/>
        <v>#REF!</v>
      </c>
      <c r="GT81" s="41" t="e">
        <f t="shared" si="75"/>
        <v>#REF!</v>
      </c>
      <c r="GU81" s="41" t="e">
        <f t="shared" si="75"/>
        <v>#REF!</v>
      </c>
      <c r="GV81" s="41" t="e">
        <f t="shared" si="75"/>
        <v>#REF!</v>
      </c>
      <c r="GW81" s="41" t="e">
        <f t="shared" si="75"/>
        <v>#REF!</v>
      </c>
      <c r="GX81" s="41" t="e">
        <f t="shared" si="75"/>
        <v>#REF!</v>
      </c>
      <c r="GY81" s="41" t="e">
        <f t="shared" si="59"/>
        <v>#REF!</v>
      </c>
      <c r="GZ81" s="41" t="e">
        <f t="shared" si="59"/>
        <v>#REF!</v>
      </c>
      <c r="HA81" s="41" t="e">
        <f t="shared" si="59"/>
        <v>#REF!</v>
      </c>
      <c r="HB81" s="41" t="e">
        <f t="shared" si="59"/>
        <v>#REF!</v>
      </c>
      <c r="HC81" s="41" t="e">
        <f t="shared" si="59"/>
        <v>#REF!</v>
      </c>
      <c r="HD81" s="41" t="e">
        <f t="shared" si="59"/>
        <v>#REF!</v>
      </c>
      <c r="HE81" s="41" t="e">
        <f t="shared" si="62"/>
        <v>#REF!</v>
      </c>
      <c r="HF81" s="41" t="e">
        <f t="shared" si="62"/>
        <v>#REF!</v>
      </c>
      <c r="HG81" s="41" t="e">
        <f t="shared" si="62"/>
        <v>#REF!</v>
      </c>
      <c r="HH81" s="41" t="e">
        <f t="shared" si="62"/>
        <v>#REF!</v>
      </c>
      <c r="HI81" s="41" t="e">
        <f t="shared" si="62"/>
        <v>#REF!</v>
      </c>
      <c r="HJ81" s="41" t="e">
        <f t="shared" si="62"/>
        <v>#REF!</v>
      </c>
    </row>
    <row r="82" spans="1:218" ht="14.4" x14ac:dyDescent="0.3">
      <c r="A82" s="42">
        <v>79</v>
      </c>
      <c r="B82" s="43" t="e">
        <f>'CMM2 - AUX CALC'!$CB$67</f>
        <v>#REF!</v>
      </c>
      <c r="CC82" s="41" t="e">
        <f>$B82/(_xlfn.SINGLE(PrazoConcessao)*12-CC$3+1)</f>
        <v>#REF!</v>
      </c>
      <c r="CD82" s="41" t="e">
        <f t="shared" si="74"/>
        <v>#REF!</v>
      </c>
      <c r="CE82" s="41" t="e">
        <f t="shared" si="74"/>
        <v>#REF!</v>
      </c>
      <c r="CF82" s="41" t="e">
        <f t="shared" si="67"/>
        <v>#REF!</v>
      </c>
      <c r="CG82" s="41" t="e">
        <f t="shared" si="67"/>
        <v>#REF!</v>
      </c>
      <c r="CH82" s="41" t="e">
        <f t="shared" si="67"/>
        <v>#REF!</v>
      </c>
      <c r="CI82" s="41" t="e">
        <f t="shared" si="67"/>
        <v>#REF!</v>
      </c>
      <c r="CJ82" s="41" t="e">
        <f t="shared" si="67"/>
        <v>#REF!</v>
      </c>
      <c r="CK82" s="41" t="e">
        <f t="shared" si="67"/>
        <v>#REF!</v>
      </c>
      <c r="CL82" s="41" t="e">
        <f t="shared" si="67"/>
        <v>#REF!</v>
      </c>
      <c r="CM82" s="41" t="e">
        <f t="shared" si="67"/>
        <v>#REF!</v>
      </c>
      <c r="CN82" s="41" t="e">
        <f t="shared" si="67"/>
        <v>#REF!</v>
      </c>
      <c r="CO82" s="41" t="e">
        <f t="shared" si="67"/>
        <v>#REF!</v>
      </c>
      <c r="CP82" s="41" t="e">
        <f t="shared" si="67"/>
        <v>#REF!</v>
      </c>
      <c r="CQ82" s="41" t="e">
        <f t="shared" si="63"/>
        <v>#REF!</v>
      </c>
      <c r="CR82" s="41" t="e">
        <f t="shared" si="63"/>
        <v>#REF!</v>
      </c>
      <c r="CS82" s="41" t="e">
        <f t="shared" si="63"/>
        <v>#REF!</v>
      </c>
      <c r="CT82" s="41" t="e">
        <f t="shared" si="63"/>
        <v>#REF!</v>
      </c>
      <c r="CU82" s="41" t="e">
        <f t="shared" si="63"/>
        <v>#REF!</v>
      </c>
      <c r="CV82" s="41" t="e">
        <f t="shared" si="63"/>
        <v>#REF!</v>
      </c>
      <c r="CW82" s="41" t="e">
        <f t="shared" si="63"/>
        <v>#REF!</v>
      </c>
      <c r="CX82" s="41" t="e">
        <f t="shared" si="63"/>
        <v>#REF!</v>
      </c>
      <c r="CY82" s="41" t="e">
        <f t="shared" si="63"/>
        <v>#REF!</v>
      </c>
      <c r="CZ82" s="41" t="e">
        <f t="shared" si="63"/>
        <v>#REF!</v>
      </c>
      <c r="DA82" s="41" t="e">
        <f t="shared" si="63"/>
        <v>#REF!</v>
      </c>
      <c r="DB82" s="41" t="e">
        <f t="shared" si="63"/>
        <v>#REF!</v>
      </c>
      <c r="DC82" s="41" t="e">
        <f t="shared" si="63"/>
        <v>#REF!</v>
      </c>
      <c r="DD82" s="41" t="e">
        <f t="shared" si="71"/>
        <v>#REF!</v>
      </c>
      <c r="DE82" s="41" t="e">
        <f t="shared" si="71"/>
        <v>#REF!</v>
      </c>
      <c r="DF82" s="41" t="e">
        <f t="shared" si="71"/>
        <v>#REF!</v>
      </c>
      <c r="DG82" s="41" t="e">
        <f t="shared" si="71"/>
        <v>#REF!</v>
      </c>
      <c r="DH82" s="41" t="e">
        <f t="shared" si="71"/>
        <v>#REF!</v>
      </c>
      <c r="DI82" s="41" t="e">
        <f t="shared" si="68"/>
        <v>#REF!</v>
      </c>
      <c r="DJ82" s="41" t="e">
        <f t="shared" si="68"/>
        <v>#REF!</v>
      </c>
      <c r="DK82" s="41" t="e">
        <f t="shared" si="68"/>
        <v>#REF!</v>
      </c>
      <c r="DL82" s="41" t="e">
        <f t="shared" si="68"/>
        <v>#REF!</v>
      </c>
      <c r="DM82" s="41" t="e">
        <f t="shared" si="68"/>
        <v>#REF!</v>
      </c>
      <c r="DN82" s="41" t="e">
        <f t="shared" si="68"/>
        <v>#REF!</v>
      </c>
      <c r="DO82" s="41" t="e">
        <f t="shared" si="68"/>
        <v>#REF!</v>
      </c>
      <c r="DP82" s="41" t="e">
        <f t="shared" si="68"/>
        <v>#REF!</v>
      </c>
      <c r="DQ82" s="41" t="e">
        <f t="shared" si="68"/>
        <v>#REF!</v>
      </c>
      <c r="DR82" s="41" t="e">
        <f t="shared" si="68"/>
        <v>#REF!</v>
      </c>
      <c r="DS82" s="41" t="e">
        <f t="shared" si="68"/>
        <v>#REF!</v>
      </c>
      <c r="DT82" s="41" t="e">
        <f t="shared" si="68"/>
        <v>#REF!</v>
      </c>
      <c r="DU82" s="41" t="e">
        <f t="shared" si="68"/>
        <v>#REF!</v>
      </c>
      <c r="DV82" s="41" t="e">
        <f t="shared" si="64"/>
        <v>#REF!</v>
      </c>
      <c r="DW82" s="41" t="e">
        <f t="shared" si="54"/>
        <v>#REF!</v>
      </c>
      <c r="DX82" s="41" t="e">
        <f t="shared" si="54"/>
        <v>#REF!</v>
      </c>
      <c r="DY82" s="41" t="e">
        <f t="shared" si="54"/>
        <v>#REF!</v>
      </c>
      <c r="DZ82" s="41" t="e">
        <f t="shared" si="54"/>
        <v>#REF!</v>
      </c>
      <c r="EA82" s="41" t="e">
        <f t="shared" si="54"/>
        <v>#REF!</v>
      </c>
      <c r="EB82" s="41" t="e">
        <f t="shared" si="54"/>
        <v>#REF!</v>
      </c>
      <c r="EC82" s="41" t="e">
        <f t="shared" si="54"/>
        <v>#REF!</v>
      </c>
      <c r="ED82" s="41" t="e">
        <f t="shared" si="54"/>
        <v>#REF!</v>
      </c>
      <c r="EE82" s="41" t="e">
        <f t="shared" si="54"/>
        <v>#REF!</v>
      </c>
      <c r="EF82" s="41" t="e">
        <f t="shared" si="54"/>
        <v>#REF!</v>
      </c>
      <c r="EG82" s="41" t="e">
        <f t="shared" si="54"/>
        <v>#REF!</v>
      </c>
      <c r="EH82" s="41" t="e">
        <f t="shared" si="54"/>
        <v>#REF!</v>
      </c>
      <c r="EI82" s="41" t="e">
        <f t="shared" si="54"/>
        <v>#REF!</v>
      </c>
      <c r="EJ82" s="41" t="e">
        <f t="shared" si="72"/>
        <v>#REF!</v>
      </c>
      <c r="EK82" s="41" t="e">
        <f t="shared" si="72"/>
        <v>#REF!</v>
      </c>
      <c r="EL82" s="41" t="e">
        <f t="shared" si="72"/>
        <v>#REF!</v>
      </c>
      <c r="EM82" s="41" t="e">
        <f t="shared" si="72"/>
        <v>#REF!</v>
      </c>
      <c r="EN82" s="41" t="e">
        <f t="shared" si="72"/>
        <v>#REF!</v>
      </c>
      <c r="EO82" s="41" t="e">
        <f t="shared" si="69"/>
        <v>#REF!</v>
      </c>
      <c r="EP82" s="41" t="e">
        <f t="shared" si="69"/>
        <v>#REF!</v>
      </c>
      <c r="EQ82" s="41" t="e">
        <f t="shared" si="69"/>
        <v>#REF!</v>
      </c>
      <c r="ER82" s="41" t="e">
        <f t="shared" si="69"/>
        <v>#REF!</v>
      </c>
      <c r="ES82" s="41" t="e">
        <f t="shared" si="69"/>
        <v>#REF!</v>
      </c>
      <c r="ET82" s="41" t="e">
        <f t="shared" si="69"/>
        <v>#REF!</v>
      </c>
      <c r="EU82" s="41" t="e">
        <f t="shared" si="69"/>
        <v>#REF!</v>
      </c>
      <c r="EV82" s="41" t="e">
        <f t="shared" si="69"/>
        <v>#REF!</v>
      </c>
      <c r="EW82" s="41" t="e">
        <f t="shared" si="69"/>
        <v>#REF!</v>
      </c>
      <c r="EX82" s="41" t="e">
        <f t="shared" si="69"/>
        <v>#REF!</v>
      </c>
      <c r="EY82" s="41" t="e">
        <f t="shared" si="69"/>
        <v>#REF!</v>
      </c>
      <c r="EZ82" s="41" t="e">
        <f t="shared" si="69"/>
        <v>#REF!</v>
      </c>
      <c r="FA82" s="41" t="e">
        <f t="shared" si="69"/>
        <v>#REF!</v>
      </c>
      <c r="FB82" s="41" t="e">
        <f t="shared" si="65"/>
        <v>#REF!</v>
      </c>
      <c r="FC82" s="41" t="e">
        <f t="shared" si="56"/>
        <v>#REF!</v>
      </c>
      <c r="FD82" s="41" t="e">
        <f t="shared" si="56"/>
        <v>#REF!</v>
      </c>
      <c r="FE82" s="41" t="e">
        <f t="shared" si="56"/>
        <v>#REF!</v>
      </c>
      <c r="FF82" s="41" t="e">
        <f t="shared" si="56"/>
        <v>#REF!</v>
      </c>
      <c r="FG82" s="41" t="e">
        <f t="shared" si="56"/>
        <v>#REF!</v>
      </c>
      <c r="FH82" s="41" t="e">
        <f t="shared" si="56"/>
        <v>#REF!</v>
      </c>
      <c r="FI82" s="41" t="e">
        <f t="shared" si="56"/>
        <v>#REF!</v>
      </c>
      <c r="FJ82" s="41" t="e">
        <f t="shared" si="56"/>
        <v>#REF!</v>
      </c>
      <c r="FK82" s="41" t="e">
        <f t="shared" si="56"/>
        <v>#REF!</v>
      </c>
      <c r="FL82" s="41" t="e">
        <f t="shared" si="56"/>
        <v>#REF!</v>
      </c>
      <c r="FM82" s="41" t="e">
        <f t="shared" si="56"/>
        <v>#REF!</v>
      </c>
      <c r="FN82" s="41" t="e">
        <f t="shared" si="56"/>
        <v>#REF!</v>
      </c>
      <c r="FO82" s="41" t="e">
        <f t="shared" si="56"/>
        <v>#REF!</v>
      </c>
      <c r="FP82" s="41" t="e">
        <f t="shared" si="73"/>
        <v>#REF!</v>
      </c>
      <c r="FQ82" s="41" t="e">
        <f t="shared" si="73"/>
        <v>#REF!</v>
      </c>
      <c r="FR82" s="41" t="e">
        <f t="shared" si="73"/>
        <v>#REF!</v>
      </c>
      <c r="FS82" s="41" t="e">
        <f t="shared" si="73"/>
        <v>#REF!</v>
      </c>
      <c r="FT82" s="41" t="e">
        <f t="shared" si="73"/>
        <v>#REF!</v>
      </c>
      <c r="FU82" s="41" t="e">
        <f t="shared" si="70"/>
        <v>#REF!</v>
      </c>
      <c r="FV82" s="41" t="e">
        <f t="shared" si="70"/>
        <v>#REF!</v>
      </c>
      <c r="FW82" s="41" t="e">
        <f t="shared" si="70"/>
        <v>#REF!</v>
      </c>
      <c r="FX82" s="41" t="e">
        <f t="shared" si="70"/>
        <v>#REF!</v>
      </c>
      <c r="FY82" s="41" t="e">
        <f t="shared" si="70"/>
        <v>#REF!</v>
      </c>
      <c r="FZ82" s="41" t="e">
        <f t="shared" si="70"/>
        <v>#REF!</v>
      </c>
      <c r="GA82" s="41" t="e">
        <f t="shared" si="70"/>
        <v>#REF!</v>
      </c>
      <c r="GB82" s="41" t="e">
        <f t="shared" si="70"/>
        <v>#REF!</v>
      </c>
      <c r="GC82" s="41" t="e">
        <f t="shared" si="70"/>
        <v>#REF!</v>
      </c>
      <c r="GD82" s="41" t="e">
        <f t="shared" si="70"/>
        <v>#REF!</v>
      </c>
      <c r="GE82" s="41" t="e">
        <f t="shared" si="70"/>
        <v>#REF!</v>
      </c>
      <c r="GF82" s="41" t="e">
        <f t="shared" si="70"/>
        <v>#REF!</v>
      </c>
      <c r="GG82" s="41" t="e">
        <f t="shared" si="70"/>
        <v>#REF!</v>
      </c>
      <c r="GH82" s="41" t="e">
        <f t="shared" si="66"/>
        <v>#REF!</v>
      </c>
      <c r="GI82" s="41" t="e">
        <f t="shared" si="58"/>
        <v>#REF!</v>
      </c>
      <c r="GJ82" s="41" t="e">
        <f t="shared" si="58"/>
        <v>#REF!</v>
      </c>
      <c r="GK82" s="41" t="e">
        <f t="shared" si="58"/>
        <v>#REF!</v>
      </c>
      <c r="GL82" s="41" t="e">
        <f t="shared" si="75"/>
        <v>#REF!</v>
      </c>
      <c r="GM82" s="41" t="e">
        <f t="shared" si="75"/>
        <v>#REF!</v>
      </c>
      <c r="GN82" s="41" t="e">
        <f t="shared" si="75"/>
        <v>#REF!</v>
      </c>
      <c r="GO82" s="41" t="e">
        <f t="shared" si="75"/>
        <v>#REF!</v>
      </c>
      <c r="GP82" s="41" t="e">
        <f t="shared" si="75"/>
        <v>#REF!</v>
      </c>
      <c r="GQ82" s="41" t="e">
        <f t="shared" si="75"/>
        <v>#REF!</v>
      </c>
      <c r="GR82" s="41" t="e">
        <f t="shared" si="75"/>
        <v>#REF!</v>
      </c>
      <c r="GS82" s="41" t="e">
        <f t="shared" si="75"/>
        <v>#REF!</v>
      </c>
      <c r="GT82" s="41" t="e">
        <f t="shared" si="75"/>
        <v>#REF!</v>
      </c>
      <c r="GU82" s="41" t="e">
        <f t="shared" si="75"/>
        <v>#REF!</v>
      </c>
      <c r="GV82" s="41" t="e">
        <f t="shared" si="75"/>
        <v>#REF!</v>
      </c>
      <c r="GW82" s="41" t="e">
        <f t="shared" si="75"/>
        <v>#REF!</v>
      </c>
      <c r="GX82" s="41" t="e">
        <f t="shared" si="75"/>
        <v>#REF!</v>
      </c>
      <c r="GY82" s="41" t="e">
        <f t="shared" si="59"/>
        <v>#REF!</v>
      </c>
      <c r="GZ82" s="41" t="e">
        <f t="shared" si="59"/>
        <v>#REF!</v>
      </c>
      <c r="HA82" s="41" t="e">
        <f t="shared" si="59"/>
        <v>#REF!</v>
      </c>
      <c r="HB82" s="41" t="e">
        <f t="shared" si="59"/>
        <v>#REF!</v>
      </c>
      <c r="HC82" s="41" t="e">
        <f t="shared" si="59"/>
        <v>#REF!</v>
      </c>
      <c r="HD82" s="41" t="e">
        <f t="shared" si="59"/>
        <v>#REF!</v>
      </c>
      <c r="HE82" s="41" t="e">
        <f t="shared" si="62"/>
        <v>#REF!</v>
      </c>
      <c r="HF82" s="41" t="e">
        <f t="shared" si="62"/>
        <v>#REF!</v>
      </c>
      <c r="HG82" s="41" t="e">
        <f t="shared" si="62"/>
        <v>#REF!</v>
      </c>
      <c r="HH82" s="41" t="e">
        <f t="shared" si="62"/>
        <v>#REF!</v>
      </c>
      <c r="HI82" s="41" t="e">
        <f t="shared" si="62"/>
        <v>#REF!</v>
      </c>
      <c r="HJ82" s="41" t="e">
        <f t="shared" si="62"/>
        <v>#REF!</v>
      </c>
    </row>
    <row r="83" spans="1:218" ht="14.4" x14ac:dyDescent="0.3">
      <c r="A83" s="42">
        <v>80</v>
      </c>
      <c r="B83" s="43" t="e">
        <f>'CMM2 - AUX CALC'!$CC$67</f>
        <v>#REF!</v>
      </c>
      <c r="CD83" s="41" t="e">
        <f>$B83/(_xlfn.SINGLE(PrazoConcessao)*12-CD$3+1)</f>
        <v>#REF!</v>
      </c>
      <c r="CE83" s="41" t="e">
        <f t="shared" si="74"/>
        <v>#REF!</v>
      </c>
      <c r="CF83" s="41" t="e">
        <f t="shared" si="67"/>
        <v>#REF!</v>
      </c>
      <c r="CG83" s="41" t="e">
        <f t="shared" si="67"/>
        <v>#REF!</v>
      </c>
      <c r="CH83" s="41" t="e">
        <f t="shared" si="67"/>
        <v>#REF!</v>
      </c>
      <c r="CI83" s="41" t="e">
        <f t="shared" si="67"/>
        <v>#REF!</v>
      </c>
      <c r="CJ83" s="41" t="e">
        <f t="shared" si="67"/>
        <v>#REF!</v>
      </c>
      <c r="CK83" s="41" t="e">
        <f t="shared" si="67"/>
        <v>#REF!</v>
      </c>
      <c r="CL83" s="41" t="e">
        <f t="shared" si="67"/>
        <v>#REF!</v>
      </c>
      <c r="CM83" s="41" t="e">
        <f t="shared" si="67"/>
        <v>#REF!</v>
      </c>
      <c r="CN83" s="41" t="e">
        <f t="shared" si="67"/>
        <v>#REF!</v>
      </c>
      <c r="CO83" s="41" t="e">
        <f t="shared" si="67"/>
        <v>#REF!</v>
      </c>
      <c r="CP83" s="41" t="e">
        <f t="shared" si="67"/>
        <v>#REF!</v>
      </c>
      <c r="CQ83" s="41" t="e">
        <f t="shared" si="63"/>
        <v>#REF!</v>
      </c>
      <c r="CR83" s="41" t="e">
        <f t="shared" si="63"/>
        <v>#REF!</v>
      </c>
      <c r="CS83" s="41" t="e">
        <f t="shared" si="63"/>
        <v>#REF!</v>
      </c>
      <c r="CT83" s="41" t="e">
        <f t="shared" si="63"/>
        <v>#REF!</v>
      </c>
      <c r="CU83" s="41" t="e">
        <f t="shared" si="63"/>
        <v>#REF!</v>
      </c>
      <c r="CV83" s="41" t="e">
        <f t="shared" si="63"/>
        <v>#REF!</v>
      </c>
      <c r="CW83" s="41" t="e">
        <f t="shared" si="63"/>
        <v>#REF!</v>
      </c>
      <c r="CX83" s="41" t="e">
        <f t="shared" si="63"/>
        <v>#REF!</v>
      </c>
      <c r="CY83" s="41" t="e">
        <f t="shared" si="63"/>
        <v>#REF!</v>
      </c>
      <c r="CZ83" s="41" t="e">
        <f t="shared" si="63"/>
        <v>#REF!</v>
      </c>
      <c r="DA83" s="41" t="e">
        <f t="shared" si="63"/>
        <v>#REF!</v>
      </c>
      <c r="DB83" s="41" t="e">
        <f t="shared" si="63"/>
        <v>#REF!</v>
      </c>
      <c r="DC83" s="41" t="e">
        <f t="shared" si="63"/>
        <v>#REF!</v>
      </c>
      <c r="DD83" s="41" t="e">
        <f t="shared" si="71"/>
        <v>#REF!</v>
      </c>
      <c r="DE83" s="41" t="e">
        <f t="shared" si="71"/>
        <v>#REF!</v>
      </c>
      <c r="DF83" s="41" t="e">
        <f t="shared" si="71"/>
        <v>#REF!</v>
      </c>
      <c r="DG83" s="41" t="e">
        <f t="shared" si="71"/>
        <v>#REF!</v>
      </c>
      <c r="DH83" s="41" t="e">
        <f t="shared" si="71"/>
        <v>#REF!</v>
      </c>
      <c r="DI83" s="41" t="e">
        <f t="shared" si="68"/>
        <v>#REF!</v>
      </c>
      <c r="DJ83" s="41" t="e">
        <f t="shared" si="68"/>
        <v>#REF!</v>
      </c>
      <c r="DK83" s="41" t="e">
        <f t="shared" si="68"/>
        <v>#REF!</v>
      </c>
      <c r="DL83" s="41" t="e">
        <f t="shared" si="68"/>
        <v>#REF!</v>
      </c>
      <c r="DM83" s="41" t="e">
        <f t="shared" si="68"/>
        <v>#REF!</v>
      </c>
      <c r="DN83" s="41" t="e">
        <f t="shared" si="68"/>
        <v>#REF!</v>
      </c>
      <c r="DO83" s="41" t="e">
        <f t="shared" si="68"/>
        <v>#REF!</v>
      </c>
      <c r="DP83" s="41" t="e">
        <f t="shared" si="68"/>
        <v>#REF!</v>
      </c>
      <c r="DQ83" s="41" t="e">
        <f t="shared" si="68"/>
        <v>#REF!</v>
      </c>
      <c r="DR83" s="41" t="e">
        <f t="shared" si="68"/>
        <v>#REF!</v>
      </c>
      <c r="DS83" s="41" t="e">
        <f t="shared" si="68"/>
        <v>#REF!</v>
      </c>
      <c r="DT83" s="41" t="e">
        <f t="shared" si="68"/>
        <v>#REF!</v>
      </c>
      <c r="DU83" s="41" t="e">
        <f t="shared" si="68"/>
        <v>#REF!</v>
      </c>
      <c r="DV83" s="41" t="e">
        <f t="shared" si="64"/>
        <v>#REF!</v>
      </c>
      <c r="DW83" s="41" t="e">
        <f t="shared" si="54"/>
        <v>#REF!</v>
      </c>
      <c r="DX83" s="41" t="e">
        <f t="shared" si="54"/>
        <v>#REF!</v>
      </c>
      <c r="DY83" s="41" t="e">
        <f t="shared" si="54"/>
        <v>#REF!</v>
      </c>
      <c r="DZ83" s="41" t="e">
        <f t="shared" si="54"/>
        <v>#REF!</v>
      </c>
      <c r="EA83" s="41" t="e">
        <f t="shared" si="54"/>
        <v>#REF!</v>
      </c>
      <c r="EB83" s="41" t="e">
        <f t="shared" si="54"/>
        <v>#REF!</v>
      </c>
      <c r="EC83" s="41" t="e">
        <f t="shared" si="54"/>
        <v>#REF!</v>
      </c>
      <c r="ED83" s="41" t="e">
        <f t="shared" si="54"/>
        <v>#REF!</v>
      </c>
      <c r="EE83" s="41" t="e">
        <f t="shared" si="54"/>
        <v>#REF!</v>
      </c>
      <c r="EF83" s="41" t="e">
        <f t="shared" si="54"/>
        <v>#REF!</v>
      </c>
      <c r="EG83" s="41" t="e">
        <f t="shared" si="54"/>
        <v>#REF!</v>
      </c>
      <c r="EH83" s="41" t="e">
        <f t="shared" si="54"/>
        <v>#REF!</v>
      </c>
      <c r="EI83" s="41" t="e">
        <f t="shared" si="54"/>
        <v>#REF!</v>
      </c>
      <c r="EJ83" s="41" t="e">
        <f t="shared" si="72"/>
        <v>#REF!</v>
      </c>
      <c r="EK83" s="41" t="e">
        <f t="shared" si="72"/>
        <v>#REF!</v>
      </c>
      <c r="EL83" s="41" t="e">
        <f t="shared" si="72"/>
        <v>#REF!</v>
      </c>
      <c r="EM83" s="41" t="e">
        <f t="shared" si="72"/>
        <v>#REF!</v>
      </c>
      <c r="EN83" s="41" t="e">
        <f t="shared" si="72"/>
        <v>#REF!</v>
      </c>
      <c r="EO83" s="41" t="e">
        <f t="shared" si="69"/>
        <v>#REF!</v>
      </c>
      <c r="EP83" s="41" t="e">
        <f t="shared" si="69"/>
        <v>#REF!</v>
      </c>
      <c r="EQ83" s="41" t="e">
        <f t="shared" si="69"/>
        <v>#REF!</v>
      </c>
      <c r="ER83" s="41" t="e">
        <f t="shared" si="69"/>
        <v>#REF!</v>
      </c>
      <c r="ES83" s="41" t="e">
        <f t="shared" si="69"/>
        <v>#REF!</v>
      </c>
      <c r="ET83" s="41" t="e">
        <f t="shared" si="69"/>
        <v>#REF!</v>
      </c>
      <c r="EU83" s="41" t="e">
        <f t="shared" si="69"/>
        <v>#REF!</v>
      </c>
      <c r="EV83" s="41" t="e">
        <f t="shared" si="69"/>
        <v>#REF!</v>
      </c>
      <c r="EW83" s="41" t="e">
        <f t="shared" si="69"/>
        <v>#REF!</v>
      </c>
      <c r="EX83" s="41" t="e">
        <f t="shared" si="69"/>
        <v>#REF!</v>
      </c>
      <c r="EY83" s="41" t="e">
        <f t="shared" si="69"/>
        <v>#REF!</v>
      </c>
      <c r="EZ83" s="41" t="e">
        <f t="shared" si="69"/>
        <v>#REF!</v>
      </c>
      <c r="FA83" s="41" t="e">
        <f t="shared" si="69"/>
        <v>#REF!</v>
      </c>
      <c r="FB83" s="41" t="e">
        <f t="shared" si="65"/>
        <v>#REF!</v>
      </c>
      <c r="FC83" s="41" t="e">
        <f t="shared" si="56"/>
        <v>#REF!</v>
      </c>
      <c r="FD83" s="41" t="e">
        <f t="shared" si="56"/>
        <v>#REF!</v>
      </c>
      <c r="FE83" s="41" t="e">
        <f t="shared" si="56"/>
        <v>#REF!</v>
      </c>
      <c r="FF83" s="41" t="e">
        <f t="shared" si="56"/>
        <v>#REF!</v>
      </c>
      <c r="FG83" s="41" t="e">
        <f t="shared" si="56"/>
        <v>#REF!</v>
      </c>
      <c r="FH83" s="41" t="e">
        <f t="shared" si="56"/>
        <v>#REF!</v>
      </c>
      <c r="FI83" s="41" t="e">
        <f t="shared" si="56"/>
        <v>#REF!</v>
      </c>
      <c r="FJ83" s="41" t="e">
        <f t="shared" si="56"/>
        <v>#REF!</v>
      </c>
      <c r="FK83" s="41" t="e">
        <f t="shared" si="56"/>
        <v>#REF!</v>
      </c>
      <c r="FL83" s="41" t="e">
        <f t="shared" si="56"/>
        <v>#REF!</v>
      </c>
      <c r="FM83" s="41" t="e">
        <f t="shared" si="56"/>
        <v>#REF!</v>
      </c>
      <c r="FN83" s="41" t="e">
        <f t="shared" si="56"/>
        <v>#REF!</v>
      </c>
      <c r="FO83" s="41" t="e">
        <f t="shared" si="56"/>
        <v>#REF!</v>
      </c>
      <c r="FP83" s="41" t="e">
        <f t="shared" si="73"/>
        <v>#REF!</v>
      </c>
      <c r="FQ83" s="41" t="e">
        <f t="shared" si="73"/>
        <v>#REF!</v>
      </c>
      <c r="FR83" s="41" t="e">
        <f t="shared" si="73"/>
        <v>#REF!</v>
      </c>
      <c r="FS83" s="41" t="e">
        <f t="shared" si="73"/>
        <v>#REF!</v>
      </c>
      <c r="FT83" s="41" t="e">
        <f t="shared" si="73"/>
        <v>#REF!</v>
      </c>
      <c r="FU83" s="41" t="e">
        <f t="shared" si="70"/>
        <v>#REF!</v>
      </c>
      <c r="FV83" s="41" t="e">
        <f t="shared" si="70"/>
        <v>#REF!</v>
      </c>
      <c r="FW83" s="41" t="e">
        <f t="shared" si="70"/>
        <v>#REF!</v>
      </c>
      <c r="FX83" s="41" t="e">
        <f t="shared" si="70"/>
        <v>#REF!</v>
      </c>
      <c r="FY83" s="41" t="e">
        <f t="shared" si="70"/>
        <v>#REF!</v>
      </c>
      <c r="FZ83" s="41" t="e">
        <f t="shared" si="70"/>
        <v>#REF!</v>
      </c>
      <c r="GA83" s="41" t="e">
        <f t="shared" si="70"/>
        <v>#REF!</v>
      </c>
      <c r="GB83" s="41" t="e">
        <f t="shared" si="70"/>
        <v>#REF!</v>
      </c>
      <c r="GC83" s="41" t="e">
        <f t="shared" si="70"/>
        <v>#REF!</v>
      </c>
      <c r="GD83" s="41" t="e">
        <f t="shared" si="70"/>
        <v>#REF!</v>
      </c>
      <c r="GE83" s="41" t="e">
        <f t="shared" si="70"/>
        <v>#REF!</v>
      </c>
      <c r="GF83" s="41" t="e">
        <f t="shared" si="70"/>
        <v>#REF!</v>
      </c>
      <c r="GG83" s="41" t="e">
        <f t="shared" si="70"/>
        <v>#REF!</v>
      </c>
      <c r="GH83" s="41" t="e">
        <f t="shared" si="66"/>
        <v>#REF!</v>
      </c>
      <c r="GI83" s="41" t="e">
        <f t="shared" si="58"/>
        <v>#REF!</v>
      </c>
      <c r="GJ83" s="41" t="e">
        <f t="shared" si="58"/>
        <v>#REF!</v>
      </c>
      <c r="GK83" s="41" t="e">
        <f t="shared" si="58"/>
        <v>#REF!</v>
      </c>
      <c r="GL83" s="41" t="e">
        <f t="shared" si="75"/>
        <v>#REF!</v>
      </c>
      <c r="GM83" s="41" t="e">
        <f t="shared" si="75"/>
        <v>#REF!</v>
      </c>
      <c r="GN83" s="41" t="e">
        <f t="shared" si="75"/>
        <v>#REF!</v>
      </c>
      <c r="GO83" s="41" t="e">
        <f t="shared" si="75"/>
        <v>#REF!</v>
      </c>
      <c r="GP83" s="41" t="e">
        <f t="shared" si="75"/>
        <v>#REF!</v>
      </c>
      <c r="GQ83" s="41" t="e">
        <f t="shared" si="75"/>
        <v>#REF!</v>
      </c>
      <c r="GR83" s="41" t="e">
        <f t="shared" si="75"/>
        <v>#REF!</v>
      </c>
      <c r="GS83" s="41" t="e">
        <f t="shared" si="75"/>
        <v>#REF!</v>
      </c>
      <c r="GT83" s="41" t="e">
        <f t="shared" si="75"/>
        <v>#REF!</v>
      </c>
      <c r="GU83" s="41" t="e">
        <f t="shared" si="75"/>
        <v>#REF!</v>
      </c>
      <c r="GV83" s="41" t="e">
        <f t="shared" si="75"/>
        <v>#REF!</v>
      </c>
      <c r="GW83" s="41" t="e">
        <f t="shared" si="75"/>
        <v>#REF!</v>
      </c>
      <c r="GX83" s="41" t="e">
        <f t="shared" si="75"/>
        <v>#REF!</v>
      </c>
      <c r="GY83" s="41" t="e">
        <f t="shared" si="59"/>
        <v>#REF!</v>
      </c>
      <c r="GZ83" s="41" t="e">
        <f t="shared" si="59"/>
        <v>#REF!</v>
      </c>
      <c r="HA83" s="41" t="e">
        <f t="shared" si="59"/>
        <v>#REF!</v>
      </c>
      <c r="HB83" s="41" t="e">
        <f t="shared" si="59"/>
        <v>#REF!</v>
      </c>
      <c r="HC83" s="41" t="e">
        <f t="shared" si="59"/>
        <v>#REF!</v>
      </c>
      <c r="HD83" s="41" t="e">
        <f t="shared" si="59"/>
        <v>#REF!</v>
      </c>
      <c r="HE83" s="41" t="e">
        <f t="shared" si="62"/>
        <v>#REF!</v>
      </c>
      <c r="HF83" s="41" t="e">
        <f t="shared" si="62"/>
        <v>#REF!</v>
      </c>
      <c r="HG83" s="41" t="e">
        <f t="shared" si="62"/>
        <v>#REF!</v>
      </c>
      <c r="HH83" s="41" t="e">
        <f t="shared" si="62"/>
        <v>#REF!</v>
      </c>
      <c r="HI83" s="41" t="e">
        <f t="shared" si="62"/>
        <v>#REF!</v>
      </c>
      <c r="HJ83" s="41" t="e">
        <f t="shared" si="62"/>
        <v>#REF!</v>
      </c>
    </row>
    <row r="84" spans="1:218" ht="14.4" x14ac:dyDescent="0.3">
      <c r="A84" s="42">
        <v>81</v>
      </c>
      <c r="B84" s="43" t="e">
        <f>'CMM2 - AUX CALC'!$CD$67</f>
        <v>#REF!</v>
      </c>
      <c r="CE84" s="41" t="e">
        <f>$B84/(_xlfn.SINGLE(PrazoConcessao)*12-CE$3+1)</f>
        <v>#REF!</v>
      </c>
      <c r="CF84" s="41" t="e">
        <f t="shared" si="67"/>
        <v>#REF!</v>
      </c>
      <c r="CG84" s="41" t="e">
        <f t="shared" si="67"/>
        <v>#REF!</v>
      </c>
      <c r="CH84" s="41" t="e">
        <f t="shared" si="67"/>
        <v>#REF!</v>
      </c>
      <c r="CI84" s="41" t="e">
        <f t="shared" si="67"/>
        <v>#REF!</v>
      </c>
      <c r="CJ84" s="41" t="e">
        <f t="shared" si="67"/>
        <v>#REF!</v>
      </c>
      <c r="CK84" s="41" t="e">
        <f t="shared" si="67"/>
        <v>#REF!</v>
      </c>
      <c r="CL84" s="41" t="e">
        <f t="shared" si="67"/>
        <v>#REF!</v>
      </c>
      <c r="CM84" s="41" t="e">
        <f t="shared" si="67"/>
        <v>#REF!</v>
      </c>
      <c r="CN84" s="41" t="e">
        <f t="shared" si="67"/>
        <v>#REF!</v>
      </c>
      <c r="CO84" s="41" t="e">
        <f t="shared" si="67"/>
        <v>#REF!</v>
      </c>
      <c r="CP84" s="41" t="e">
        <f t="shared" si="67"/>
        <v>#REF!</v>
      </c>
      <c r="CQ84" s="41" t="e">
        <f t="shared" si="63"/>
        <v>#REF!</v>
      </c>
      <c r="CR84" s="41" t="e">
        <f t="shared" si="63"/>
        <v>#REF!</v>
      </c>
      <c r="CS84" s="41" t="e">
        <f t="shared" si="63"/>
        <v>#REF!</v>
      </c>
      <c r="CT84" s="41" t="e">
        <f t="shared" si="63"/>
        <v>#REF!</v>
      </c>
      <c r="CU84" s="41" t="e">
        <f t="shared" si="63"/>
        <v>#REF!</v>
      </c>
      <c r="CV84" s="41" t="e">
        <f t="shared" si="63"/>
        <v>#REF!</v>
      </c>
      <c r="CW84" s="41" t="e">
        <f t="shared" si="63"/>
        <v>#REF!</v>
      </c>
      <c r="CX84" s="41" t="e">
        <f t="shared" si="63"/>
        <v>#REF!</v>
      </c>
      <c r="CY84" s="41" t="e">
        <f t="shared" si="63"/>
        <v>#REF!</v>
      </c>
      <c r="CZ84" s="41" t="e">
        <f t="shared" si="63"/>
        <v>#REF!</v>
      </c>
      <c r="DA84" s="41" t="e">
        <f t="shared" si="63"/>
        <v>#REF!</v>
      </c>
      <c r="DB84" s="41" t="e">
        <f t="shared" si="63"/>
        <v>#REF!</v>
      </c>
      <c r="DC84" s="41" t="e">
        <f t="shared" si="63"/>
        <v>#REF!</v>
      </c>
      <c r="DD84" s="41" t="e">
        <f t="shared" si="71"/>
        <v>#REF!</v>
      </c>
      <c r="DE84" s="41" t="e">
        <f t="shared" si="71"/>
        <v>#REF!</v>
      </c>
      <c r="DF84" s="41" t="e">
        <f t="shared" si="71"/>
        <v>#REF!</v>
      </c>
      <c r="DG84" s="41" t="e">
        <f t="shared" si="71"/>
        <v>#REF!</v>
      </c>
      <c r="DH84" s="41" t="e">
        <f t="shared" si="71"/>
        <v>#REF!</v>
      </c>
      <c r="DI84" s="41" t="e">
        <f t="shared" si="68"/>
        <v>#REF!</v>
      </c>
      <c r="DJ84" s="41" t="e">
        <f t="shared" si="68"/>
        <v>#REF!</v>
      </c>
      <c r="DK84" s="41" t="e">
        <f t="shared" si="68"/>
        <v>#REF!</v>
      </c>
      <c r="DL84" s="41" t="e">
        <f t="shared" si="68"/>
        <v>#REF!</v>
      </c>
      <c r="DM84" s="41" t="e">
        <f t="shared" si="68"/>
        <v>#REF!</v>
      </c>
      <c r="DN84" s="41" t="e">
        <f t="shared" si="68"/>
        <v>#REF!</v>
      </c>
      <c r="DO84" s="41" t="e">
        <f t="shared" si="68"/>
        <v>#REF!</v>
      </c>
      <c r="DP84" s="41" t="e">
        <f t="shared" si="68"/>
        <v>#REF!</v>
      </c>
      <c r="DQ84" s="41" t="e">
        <f t="shared" si="68"/>
        <v>#REF!</v>
      </c>
      <c r="DR84" s="41" t="e">
        <f t="shared" si="68"/>
        <v>#REF!</v>
      </c>
      <c r="DS84" s="41" t="e">
        <f t="shared" si="68"/>
        <v>#REF!</v>
      </c>
      <c r="DT84" s="41" t="e">
        <f t="shared" si="68"/>
        <v>#REF!</v>
      </c>
      <c r="DU84" s="41" t="e">
        <f t="shared" si="68"/>
        <v>#REF!</v>
      </c>
      <c r="DV84" s="41" t="e">
        <f t="shared" si="64"/>
        <v>#REF!</v>
      </c>
      <c r="DW84" s="41" t="e">
        <f t="shared" si="54"/>
        <v>#REF!</v>
      </c>
      <c r="DX84" s="41" t="e">
        <f t="shared" si="54"/>
        <v>#REF!</v>
      </c>
      <c r="DY84" s="41" t="e">
        <f t="shared" si="54"/>
        <v>#REF!</v>
      </c>
      <c r="DZ84" s="41" t="e">
        <f t="shared" si="54"/>
        <v>#REF!</v>
      </c>
      <c r="EA84" s="41" t="e">
        <f t="shared" si="54"/>
        <v>#REF!</v>
      </c>
      <c r="EB84" s="41" t="e">
        <f t="shared" si="54"/>
        <v>#REF!</v>
      </c>
      <c r="EC84" s="41" t="e">
        <f t="shared" si="54"/>
        <v>#REF!</v>
      </c>
      <c r="ED84" s="41" t="e">
        <f t="shared" si="54"/>
        <v>#REF!</v>
      </c>
      <c r="EE84" s="41" t="e">
        <f t="shared" si="54"/>
        <v>#REF!</v>
      </c>
      <c r="EF84" s="41" t="e">
        <f t="shared" si="54"/>
        <v>#REF!</v>
      </c>
      <c r="EG84" s="41" t="e">
        <f t="shared" si="54"/>
        <v>#REF!</v>
      </c>
      <c r="EH84" s="41" t="e">
        <f t="shared" si="54"/>
        <v>#REF!</v>
      </c>
      <c r="EI84" s="41" t="e">
        <f t="shared" si="54"/>
        <v>#REF!</v>
      </c>
      <c r="EJ84" s="41" t="e">
        <f t="shared" si="72"/>
        <v>#REF!</v>
      </c>
      <c r="EK84" s="41" t="e">
        <f t="shared" si="72"/>
        <v>#REF!</v>
      </c>
      <c r="EL84" s="41" t="e">
        <f t="shared" si="72"/>
        <v>#REF!</v>
      </c>
      <c r="EM84" s="41" t="e">
        <f t="shared" si="72"/>
        <v>#REF!</v>
      </c>
      <c r="EN84" s="41" t="e">
        <f t="shared" si="72"/>
        <v>#REF!</v>
      </c>
      <c r="EO84" s="41" t="e">
        <f t="shared" si="69"/>
        <v>#REF!</v>
      </c>
      <c r="EP84" s="41" t="e">
        <f t="shared" si="69"/>
        <v>#REF!</v>
      </c>
      <c r="EQ84" s="41" t="e">
        <f t="shared" si="69"/>
        <v>#REF!</v>
      </c>
      <c r="ER84" s="41" t="e">
        <f t="shared" si="69"/>
        <v>#REF!</v>
      </c>
      <c r="ES84" s="41" t="e">
        <f t="shared" si="69"/>
        <v>#REF!</v>
      </c>
      <c r="ET84" s="41" t="e">
        <f t="shared" si="69"/>
        <v>#REF!</v>
      </c>
      <c r="EU84" s="41" t="e">
        <f t="shared" si="69"/>
        <v>#REF!</v>
      </c>
      <c r="EV84" s="41" t="e">
        <f t="shared" si="69"/>
        <v>#REF!</v>
      </c>
      <c r="EW84" s="41" t="e">
        <f t="shared" si="69"/>
        <v>#REF!</v>
      </c>
      <c r="EX84" s="41" t="e">
        <f t="shared" si="69"/>
        <v>#REF!</v>
      </c>
      <c r="EY84" s="41" t="e">
        <f t="shared" si="69"/>
        <v>#REF!</v>
      </c>
      <c r="EZ84" s="41" t="e">
        <f t="shared" si="69"/>
        <v>#REF!</v>
      </c>
      <c r="FA84" s="41" t="e">
        <f t="shared" si="69"/>
        <v>#REF!</v>
      </c>
      <c r="FB84" s="41" t="e">
        <f t="shared" si="65"/>
        <v>#REF!</v>
      </c>
      <c r="FC84" s="41" t="e">
        <f t="shared" si="56"/>
        <v>#REF!</v>
      </c>
      <c r="FD84" s="41" t="e">
        <f t="shared" si="56"/>
        <v>#REF!</v>
      </c>
      <c r="FE84" s="41" t="e">
        <f t="shared" si="56"/>
        <v>#REF!</v>
      </c>
      <c r="FF84" s="41" t="e">
        <f t="shared" si="56"/>
        <v>#REF!</v>
      </c>
      <c r="FG84" s="41" t="e">
        <f t="shared" si="56"/>
        <v>#REF!</v>
      </c>
      <c r="FH84" s="41" t="e">
        <f t="shared" si="56"/>
        <v>#REF!</v>
      </c>
      <c r="FI84" s="41" t="e">
        <f t="shared" si="56"/>
        <v>#REF!</v>
      </c>
      <c r="FJ84" s="41" t="e">
        <f t="shared" si="56"/>
        <v>#REF!</v>
      </c>
      <c r="FK84" s="41" t="e">
        <f t="shared" si="56"/>
        <v>#REF!</v>
      </c>
      <c r="FL84" s="41" t="e">
        <f t="shared" si="56"/>
        <v>#REF!</v>
      </c>
      <c r="FM84" s="41" t="e">
        <f t="shared" si="56"/>
        <v>#REF!</v>
      </c>
      <c r="FN84" s="41" t="e">
        <f t="shared" si="56"/>
        <v>#REF!</v>
      </c>
      <c r="FO84" s="41" t="e">
        <f t="shared" si="56"/>
        <v>#REF!</v>
      </c>
      <c r="FP84" s="41" t="e">
        <f t="shared" si="73"/>
        <v>#REF!</v>
      </c>
      <c r="FQ84" s="41" t="e">
        <f t="shared" si="73"/>
        <v>#REF!</v>
      </c>
      <c r="FR84" s="41" t="e">
        <f t="shared" si="73"/>
        <v>#REF!</v>
      </c>
      <c r="FS84" s="41" t="e">
        <f t="shared" si="73"/>
        <v>#REF!</v>
      </c>
      <c r="FT84" s="41" t="e">
        <f t="shared" si="73"/>
        <v>#REF!</v>
      </c>
      <c r="FU84" s="41" t="e">
        <f t="shared" si="70"/>
        <v>#REF!</v>
      </c>
      <c r="FV84" s="41" t="e">
        <f t="shared" si="70"/>
        <v>#REF!</v>
      </c>
      <c r="FW84" s="41" t="e">
        <f t="shared" si="70"/>
        <v>#REF!</v>
      </c>
      <c r="FX84" s="41" t="e">
        <f t="shared" si="70"/>
        <v>#REF!</v>
      </c>
      <c r="FY84" s="41" t="e">
        <f t="shared" si="70"/>
        <v>#REF!</v>
      </c>
      <c r="FZ84" s="41" t="e">
        <f t="shared" si="70"/>
        <v>#REF!</v>
      </c>
      <c r="GA84" s="41" t="e">
        <f t="shared" si="70"/>
        <v>#REF!</v>
      </c>
      <c r="GB84" s="41" t="e">
        <f t="shared" si="70"/>
        <v>#REF!</v>
      </c>
      <c r="GC84" s="41" t="e">
        <f t="shared" si="70"/>
        <v>#REF!</v>
      </c>
      <c r="GD84" s="41" t="e">
        <f t="shared" si="70"/>
        <v>#REF!</v>
      </c>
      <c r="GE84" s="41" t="e">
        <f t="shared" si="70"/>
        <v>#REF!</v>
      </c>
      <c r="GF84" s="41" t="e">
        <f t="shared" si="70"/>
        <v>#REF!</v>
      </c>
      <c r="GG84" s="41" t="e">
        <f t="shared" si="70"/>
        <v>#REF!</v>
      </c>
      <c r="GH84" s="41" t="e">
        <f t="shared" si="66"/>
        <v>#REF!</v>
      </c>
      <c r="GI84" s="41" t="e">
        <f t="shared" si="58"/>
        <v>#REF!</v>
      </c>
      <c r="GJ84" s="41" t="e">
        <f t="shared" si="58"/>
        <v>#REF!</v>
      </c>
      <c r="GK84" s="41" t="e">
        <f t="shared" si="58"/>
        <v>#REF!</v>
      </c>
      <c r="GL84" s="41" t="e">
        <f t="shared" si="75"/>
        <v>#REF!</v>
      </c>
      <c r="GM84" s="41" t="e">
        <f t="shared" si="75"/>
        <v>#REF!</v>
      </c>
      <c r="GN84" s="41" t="e">
        <f t="shared" si="75"/>
        <v>#REF!</v>
      </c>
      <c r="GO84" s="41" t="e">
        <f t="shared" si="75"/>
        <v>#REF!</v>
      </c>
      <c r="GP84" s="41" t="e">
        <f t="shared" si="75"/>
        <v>#REF!</v>
      </c>
      <c r="GQ84" s="41" t="e">
        <f t="shared" si="75"/>
        <v>#REF!</v>
      </c>
      <c r="GR84" s="41" t="e">
        <f t="shared" si="75"/>
        <v>#REF!</v>
      </c>
      <c r="GS84" s="41" t="e">
        <f t="shared" si="75"/>
        <v>#REF!</v>
      </c>
      <c r="GT84" s="41" t="e">
        <f t="shared" si="75"/>
        <v>#REF!</v>
      </c>
      <c r="GU84" s="41" t="e">
        <f t="shared" si="75"/>
        <v>#REF!</v>
      </c>
      <c r="GV84" s="41" t="e">
        <f t="shared" si="75"/>
        <v>#REF!</v>
      </c>
      <c r="GW84" s="41" t="e">
        <f t="shared" si="75"/>
        <v>#REF!</v>
      </c>
      <c r="GX84" s="41" t="e">
        <f t="shared" si="75"/>
        <v>#REF!</v>
      </c>
      <c r="GY84" s="41" t="e">
        <f t="shared" si="59"/>
        <v>#REF!</v>
      </c>
      <c r="GZ84" s="41" t="e">
        <f t="shared" si="59"/>
        <v>#REF!</v>
      </c>
      <c r="HA84" s="41" t="e">
        <f t="shared" si="59"/>
        <v>#REF!</v>
      </c>
      <c r="HB84" s="41" t="e">
        <f t="shared" si="59"/>
        <v>#REF!</v>
      </c>
      <c r="HC84" s="41" t="e">
        <f t="shared" si="59"/>
        <v>#REF!</v>
      </c>
      <c r="HD84" s="41" t="e">
        <f t="shared" si="59"/>
        <v>#REF!</v>
      </c>
      <c r="HE84" s="41" t="e">
        <f t="shared" si="62"/>
        <v>#REF!</v>
      </c>
      <c r="HF84" s="41" t="e">
        <f t="shared" si="62"/>
        <v>#REF!</v>
      </c>
      <c r="HG84" s="41" t="e">
        <f t="shared" si="62"/>
        <v>#REF!</v>
      </c>
      <c r="HH84" s="41" t="e">
        <f t="shared" si="62"/>
        <v>#REF!</v>
      </c>
      <c r="HI84" s="41" t="e">
        <f t="shared" si="62"/>
        <v>#REF!</v>
      </c>
      <c r="HJ84" s="41" t="e">
        <f t="shared" si="62"/>
        <v>#REF!</v>
      </c>
    </row>
    <row r="85" spans="1:218" ht="14.4" x14ac:dyDescent="0.3">
      <c r="A85" s="42">
        <v>82</v>
      </c>
      <c r="B85" s="43" t="e">
        <f>'CMM2 - AUX CALC'!$CE$67</f>
        <v>#REF!</v>
      </c>
      <c r="CF85" s="41" t="e">
        <f>$B85/(_xlfn.SINGLE(PrazoConcessao)*12-CF$3+1)</f>
        <v>#REF!</v>
      </c>
      <c r="CG85" s="41" t="e">
        <f t="shared" si="67"/>
        <v>#REF!</v>
      </c>
      <c r="CH85" s="41" t="e">
        <f t="shared" si="67"/>
        <v>#REF!</v>
      </c>
      <c r="CI85" s="41" t="e">
        <f t="shared" si="67"/>
        <v>#REF!</v>
      </c>
      <c r="CJ85" s="41" t="e">
        <f t="shared" si="67"/>
        <v>#REF!</v>
      </c>
      <c r="CK85" s="41" t="e">
        <f t="shared" si="67"/>
        <v>#REF!</v>
      </c>
      <c r="CL85" s="41" t="e">
        <f t="shared" si="67"/>
        <v>#REF!</v>
      </c>
      <c r="CM85" s="41" t="e">
        <f t="shared" si="67"/>
        <v>#REF!</v>
      </c>
      <c r="CN85" s="41" t="e">
        <f t="shared" si="67"/>
        <v>#REF!</v>
      </c>
      <c r="CO85" s="41" t="e">
        <f t="shared" si="67"/>
        <v>#REF!</v>
      </c>
      <c r="CP85" s="41" t="e">
        <f t="shared" si="67"/>
        <v>#REF!</v>
      </c>
      <c r="CQ85" s="41" t="e">
        <f t="shared" si="63"/>
        <v>#REF!</v>
      </c>
      <c r="CR85" s="41" t="e">
        <f t="shared" si="63"/>
        <v>#REF!</v>
      </c>
      <c r="CS85" s="41" t="e">
        <f t="shared" si="63"/>
        <v>#REF!</v>
      </c>
      <c r="CT85" s="41" t="e">
        <f t="shared" si="63"/>
        <v>#REF!</v>
      </c>
      <c r="CU85" s="41" t="e">
        <f t="shared" si="63"/>
        <v>#REF!</v>
      </c>
      <c r="CV85" s="41" t="e">
        <f t="shared" si="63"/>
        <v>#REF!</v>
      </c>
      <c r="CW85" s="41" t="e">
        <f t="shared" si="63"/>
        <v>#REF!</v>
      </c>
      <c r="CX85" s="41" t="e">
        <f t="shared" si="63"/>
        <v>#REF!</v>
      </c>
      <c r="CY85" s="41" t="e">
        <f t="shared" si="63"/>
        <v>#REF!</v>
      </c>
      <c r="CZ85" s="41" t="e">
        <f t="shared" si="63"/>
        <v>#REF!</v>
      </c>
      <c r="DA85" s="41" t="e">
        <f t="shared" si="63"/>
        <v>#REF!</v>
      </c>
      <c r="DB85" s="41" t="e">
        <f t="shared" si="63"/>
        <v>#REF!</v>
      </c>
      <c r="DC85" s="41" t="e">
        <f t="shared" si="63"/>
        <v>#REF!</v>
      </c>
      <c r="DD85" s="41" t="e">
        <f t="shared" si="71"/>
        <v>#REF!</v>
      </c>
      <c r="DE85" s="41" t="e">
        <f t="shared" si="71"/>
        <v>#REF!</v>
      </c>
      <c r="DF85" s="41" t="e">
        <f t="shared" si="71"/>
        <v>#REF!</v>
      </c>
      <c r="DG85" s="41" t="e">
        <f t="shared" si="71"/>
        <v>#REF!</v>
      </c>
      <c r="DH85" s="41" t="e">
        <f t="shared" si="71"/>
        <v>#REF!</v>
      </c>
      <c r="DI85" s="41" t="e">
        <f t="shared" si="68"/>
        <v>#REF!</v>
      </c>
      <c r="DJ85" s="41" t="e">
        <f t="shared" si="68"/>
        <v>#REF!</v>
      </c>
      <c r="DK85" s="41" t="e">
        <f t="shared" si="68"/>
        <v>#REF!</v>
      </c>
      <c r="DL85" s="41" t="e">
        <f t="shared" si="68"/>
        <v>#REF!</v>
      </c>
      <c r="DM85" s="41" t="e">
        <f t="shared" si="68"/>
        <v>#REF!</v>
      </c>
      <c r="DN85" s="41" t="e">
        <f t="shared" si="68"/>
        <v>#REF!</v>
      </c>
      <c r="DO85" s="41" t="e">
        <f t="shared" si="68"/>
        <v>#REF!</v>
      </c>
      <c r="DP85" s="41" t="e">
        <f t="shared" si="68"/>
        <v>#REF!</v>
      </c>
      <c r="DQ85" s="41" t="e">
        <f t="shared" si="68"/>
        <v>#REF!</v>
      </c>
      <c r="DR85" s="41" t="e">
        <f t="shared" si="68"/>
        <v>#REF!</v>
      </c>
      <c r="DS85" s="41" t="e">
        <f t="shared" si="68"/>
        <v>#REF!</v>
      </c>
      <c r="DT85" s="41" t="e">
        <f t="shared" si="68"/>
        <v>#REF!</v>
      </c>
      <c r="DU85" s="41" t="e">
        <f t="shared" si="68"/>
        <v>#REF!</v>
      </c>
      <c r="DV85" s="41" t="e">
        <f t="shared" si="64"/>
        <v>#REF!</v>
      </c>
      <c r="DW85" s="41" t="e">
        <f t="shared" si="54"/>
        <v>#REF!</v>
      </c>
      <c r="DX85" s="41" t="e">
        <f t="shared" si="54"/>
        <v>#REF!</v>
      </c>
      <c r="DY85" s="41" t="e">
        <f t="shared" si="54"/>
        <v>#REF!</v>
      </c>
      <c r="DZ85" s="41" t="e">
        <f t="shared" si="54"/>
        <v>#REF!</v>
      </c>
      <c r="EA85" s="41" t="e">
        <f t="shared" si="54"/>
        <v>#REF!</v>
      </c>
      <c r="EB85" s="41" t="e">
        <f t="shared" si="54"/>
        <v>#REF!</v>
      </c>
      <c r="EC85" s="41" t="e">
        <f t="shared" si="54"/>
        <v>#REF!</v>
      </c>
      <c r="ED85" s="41" t="e">
        <f t="shared" si="54"/>
        <v>#REF!</v>
      </c>
      <c r="EE85" s="41" t="e">
        <f t="shared" si="54"/>
        <v>#REF!</v>
      </c>
      <c r="EF85" s="41" t="e">
        <f t="shared" si="54"/>
        <v>#REF!</v>
      </c>
      <c r="EG85" s="41" t="e">
        <f t="shared" si="54"/>
        <v>#REF!</v>
      </c>
      <c r="EH85" s="41" t="e">
        <f t="shared" si="54"/>
        <v>#REF!</v>
      </c>
      <c r="EI85" s="41" t="e">
        <f t="shared" si="54"/>
        <v>#REF!</v>
      </c>
      <c r="EJ85" s="41" t="e">
        <f t="shared" si="72"/>
        <v>#REF!</v>
      </c>
      <c r="EK85" s="41" t="e">
        <f t="shared" si="72"/>
        <v>#REF!</v>
      </c>
      <c r="EL85" s="41" t="e">
        <f t="shared" si="72"/>
        <v>#REF!</v>
      </c>
      <c r="EM85" s="41" t="e">
        <f t="shared" si="72"/>
        <v>#REF!</v>
      </c>
      <c r="EN85" s="41" t="e">
        <f t="shared" si="72"/>
        <v>#REF!</v>
      </c>
      <c r="EO85" s="41" t="e">
        <f t="shared" si="69"/>
        <v>#REF!</v>
      </c>
      <c r="EP85" s="41" t="e">
        <f t="shared" si="69"/>
        <v>#REF!</v>
      </c>
      <c r="EQ85" s="41" t="e">
        <f t="shared" si="69"/>
        <v>#REF!</v>
      </c>
      <c r="ER85" s="41" t="e">
        <f t="shared" si="69"/>
        <v>#REF!</v>
      </c>
      <c r="ES85" s="41" t="e">
        <f t="shared" si="69"/>
        <v>#REF!</v>
      </c>
      <c r="ET85" s="41" t="e">
        <f t="shared" si="69"/>
        <v>#REF!</v>
      </c>
      <c r="EU85" s="41" t="e">
        <f t="shared" si="69"/>
        <v>#REF!</v>
      </c>
      <c r="EV85" s="41" t="e">
        <f t="shared" si="69"/>
        <v>#REF!</v>
      </c>
      <c r="EW85" s="41" t="e">
        <f t="shared" si="69"/>
        <v>#REF!</v>
      </c>
      <c r="EX85" s="41" t="e">
        <f t="shared" si="69"/>
        <v>#REF!</v>
      </c>
      <c r="EY85" s="41" t="e">
        <f t="shared" si="69"/>
        <v>#REF!</v>
      </c>
      <c r="EZ85" s="41" t="e">
        <f t="shared" si="69"/>
        <v>#REF!</v>
      </c>
      <c r="FA85" s="41" t="e">
        <f t="shared" si="69"/>
        <v>#REF!</v>
      </c>
      <c r="FB85" s="41" t="e">
        <f t="shared" si="65"/>
        <v>#REF!</v>
      </c>
      <c r="FC85" s="41" t="e">
        <f t="shared" si="56"/>
        <v>#REF!</v>
      </c>
      <c r="FD85" s="41" t="e">
        <f t="shared" si="56"/>
        <v>#REF!</v>
      </c>
      <c r="FE85" s="41" t="e">
        <f t="shared" si="56"/>
        <v>#REF!</v>
      </c>
      <c r="FF85" s="41" t="e">
        <f t="shared" si="56"/>
        <v>#REF!</v>
      </c>
      <c r="FG85" s="41" t="e">
        <f t="shared" si="56"/>
        <v>#REF!</v>
      </c>
      <c r="FH85" s="41" t="e">
        <f t="shared" si="56"/>
        <v>#REF!</v>
      </c>
      <c r="FI85" s="41" t="e">
        <f t="shared" si="56"/>
        <v>#REF!</v>
      </c>
      <c r="FJ85" s="41" t="e">
        <f t="shared" si="56"/>
        <v>#REF!</v>
      </c>
      <c r="FK85" s="41" t="e">
        <f t="shared" si="56"/>
        <v>#REF!</v>
      </c>
      <c r="FL85" s="41" t="e">
        <f t="shared" si="56"/>
        <v>#REF!</v>
      </c>
      <c r="FM85" s="41" t="e">
        <f t="shared" si="56"/>
        <v>#REF!</v>
      </c>
      <c r="FN85" s="41" t="e">
        <f t="shared" si="56"/>
        <v>#REF!</v>
      </c>
      <c r="FO85" s="41" t="e">
        <f t="shared" si="56"/>
        <v>#REF!</v>
      </c>
      <c r="FP85" s="41" t="e">
        <f t="shared" si="73"/>
        <v>#REF!</v>
      </c>
      <c r="FQ85" s="41" t="e">
        <f t="shared" si="73"/>
        <v>#REF!</v>
      </c>
      <c r="FR85" s="41" t="e">
        <f t="shared" si="73"/>
        <v>#REF!</v>
      </c>
      <c r="FS85" s="41" t="e">
        <f t="shared" si="73"/>
        <v>#REF!</v>
      </c>
      <c r="FT85" s="41" t="e">
        <f t="shared" si="73"/>
        <v>#REF!</v>
      </c>
      <c r="FU85" s="41" t="e">
        <f t="shared" si="70"/>
        <v>#REF!</v>
      </c>
      <c r="FV85" s="41" t="e">
        <f t="shared" si="70"/>
        <v>#REF!</v>
      </c>
      <c r="FW85" s="41" t="e">
        <f t="shared" si="70"/>
        <v>#REF!</v>
      </c>
      <c r="FX85" s="41" t="e">
        <f t="shared" si="70"/>
        <v>#REF!</v>
      </c>
      <c r="FY85" s="41" t="e">
        <f t="shared" si="70"/>
        <v>#REF!</v>
      </c>
      <c r="FZ85" s="41" t="e">
        <f t="shared" si="70"/>
        <v>#REF!</v>
      </c>
      <c r="GA85" s="41" t="e">
        <f t="shared" si="70"/>
        <v>#REF!</v>
      </c>
      <c r="GB85" s="41" t="e">
        <f t="shared" si="70"/>
        <v>#REF!</v>
      </c>
      <c r="GC85" s="41" t="e">
        <f t="shared" si="70"/>
        <v>#REF!</v>
      </c>
      <c r="GD85" s="41" t="e">
        <f t="shared" si="70"/>
        <v>#REF!</v>
      </c>
      <c r="GE85" s="41" t="e">
        <f t="shared" si="70"/>
        <v>#REF!</v>
      </c>
      <c r="GF85" s="41" t="e">
        <f t="shared" si="70"/>
        <v>#REF!</v>
      </c>
      <c r="GG85" s="41" t="e">
        <f t="shared" si="70"/>
        <v>#REF!</v>
      </c>
      <c r="GH85" s="41" t="e">
        <f t="shared" si="66"/>
        <v>#REF!</v>
      </c>
      <c r="GI85" s="41" t="e">
        <f t="shared" si="58"/>
        <v>#REF!</v>
      </c>
      <c r="GJ85" s="41" t="e">
        <f t="shared" si="58"/>
        <v>#REF!</v>
      </c>
      <c r="GK85" s="41" t="e">
        <f t="shared" si="58"/>
        <v>#REF!</v>
      </c>
      <c r="GL85" s="41" t="e">
        <f t="shared" si="75"/>
        <v>#REF!</v>
      </c>
      <c r="GM85" s="41" t="e">
        <f t="shared" si="75"/>
        <v>#REF!</v>
      </c>
      <c r="GN85" s="41" t="e">
        <f t="shared" si="75"/>
        <v>#REF!</v>
      </c>
      <c r="GO85" s="41" t="e">
        <f t="shared" si="75"/>
        <v>#REF!</v>
      </c>
      <c r="GP85" s="41" t="e">
        <f t="shared" si="75"/>
        <v>#REF!</v>
      </c>
      <c r="GQ85" s="41" t="e">
        <f t="shared" si="75"/>
        <v>#REF!</v>
      </c>
      <c r="GR85" s="41" t="e">
        <f t="shared" si="75"/>
        <v>#REF!</v>
      </c>
      <c r="GS85" s="41" t="e">
        <f t="shared" si="75"/>
        <v>#REF!</v>
      </c>
      <c r="GT85" s="41" t="e">
        <f t="shared" si="75"/>
        <v>#REF!</v>
      </c>
      <c r="GU85" s="41" t="e">
        <f t="shared" si="75"/>
        <v>#REF!</v>
      </c>
      <c r="GV85" s="41" t="e">
        <f t="shared" si="75"/>
        <v>#REF!</v>
      </c>
      <c r="GW85" s="41" t="e">
        <f t="shared" si="75"/>
        <v>#REF!</v>
      </c>
      <c r="GX85" s="41" t="e">
        <f t="shared" si="75"/>
        <v>#REF!</v>
      </c>
      <c r="GY85" s="41" t="e">
        <f t="shared" si="59"/>
        <v>#REF!</v>
      </c>
      <c r="GZ85" s="41" t="e">
        <f t="shared" si="59"/>
        <v>#REF!</v>
      </c>
      <c r="HA85" s="41" t="e">
        <f t="shared" si="59"/>
        <v>#REF!</v>
      </c>
      <c r="HB85" s="41" t="e">
        <f t="shared" si="59"/>
        <v>#REF!</v>
      </c>
      <c r="HC85" s="41" t="e">
        <f t="shared" si="59"/>
        <v>#REF!</v>
      </c>
      <c r="HD85" s="41" t="e">
        <f t="shared" si="59"/>
        <v>#REF!</v>
      </c>
      <c r="HE85" s="41" t="e">
        <f t="shared" si="62"/>
        <v>#REF!</v>
      </c>
      <c r="HF85" s="41" t="e">
        <f t="shared" si="62"/>
        <v>#REF!</v>
      </c>
      <c r="HG85" s="41" t="e">
        <f t="shared" si="62"/>
        <v>#REF!</v>
      </c>
      <c r="HH85" s="41" t="e">
        <f t="shared" si="62"/>
        <v>#REF!</v>
      </c>
      <c r="HI85" s="41" t="e">
        <f t="shared" si="62"/>
        <v>#REF!</v>
      </c>
      <c r="HJ85" s="41" t="e">
        <f t="shared" si="62"/>
        <v>#REF!</v>
      </c>
    </row>
    <row r="86" spans="1:218" ht="14.4" x14ac:dyDescent="0.3">
      <c r="A86" s="42">
        <v>83</v>
      </c>
      <c r="B86" s="43" t="e">
        <f>'CMM2 - AUX CALC'!$CF$67</f>
        <v>#REF!</v>
      </c>
      <c r="CG86" s="41" t="e">
        <f>$B86/(_xlfn.SINGLE(PrazoConcessao)*12-CG$3+1)</f>
        <v>#REF!</v>
      </c>
      <c r="CH86" s="41" t="e">
        <f t="shared" si="67"/>
        <v>#REF!</v>
      </c>
      <c r="CI86" s="41" t="e">
        <f t="shared" si="67"/>
        <v>#REF!</v>
      </c>
      <c r="CJ86" s="41" t="e">
        <f t="shared" si="67"/>
        <v>#REF!</v>
      </c>
      <c r="CK86" s="41" t="e">
        <f t="shared" si="67"/>
        <v>#REF!</v>
      </c>
      <c r="CL86" s="41" t="e">
        <f t="shared" si="67"/>
        <v>#REF!</v>
      </c>
      <c r="CM86" s="41" t="e">
        <f t="shared" si="67"/>
        <v>#REF!</v>
      </c>
      <c r="CN86" s="41" t="e">
        <f t="shared" si="67"/>
        <v>#REF!</v>
      </c>
      <c r="CO86" s="41" t="e">
        <f t="shared" si="67"/>
        <v>#REF!</v>
      </c>
      <c r="CP86" s="41" t="e">
        <f t="shared" si="67"/>
        <v>#REF!</v>
      </c>
      <c r="CQ86" s="41" t="e">
        <f t="shared" si="63"/>
        <v>#REF!</v>
      </c>
      <c r="CR86" s="41" t="e">
        <f t="shared" si="63"/>
        <v>#REF!</v>
      </c>
      <c r="CS86" s="41" t="e">
        <f t="shared" si="63"/>
        <v>#REF!</v>
      </c>
      <c r="CT86" s="41" t="e">
        <f t="shared" si="63"/>
        <v>#REF!</v>
      </c>
      <c r="CU86" s="41" t="e">
        <f t="shared" si="63"/>
        <v>#REF!</v>
      </c>
      <c r="CV86" s="41" t="e">
        <f t="shared" si="63"/>
        <v>#REF!</v>
      </c>
      <c r="CW86" s="41" t="e">
        <f t="shared" si="63"/>
        <v>#REF!</v>
      </c>
      <c r="CX86" s="41" t="e">
        <f t="shared" si="63"/>
        <v>#REF!</v>
      </c>
      <c r="CY86" s="41" t="e">
        <f t="shared" si="63"/>
        <v>#REF!</v>
      </c>
      <c r="CZ86" s="41" t="e">
        <f t="shared" si="63"/>
        <v>#REF!</v>
      </c>
      <c r="DA86" s="41" t="e">
        <f t="shared" si="63"/>
        <v>#REF!</v>
      </c>
      <c r="DB86" s="41" t="e">
        <f t="shared" si="63"/>
        <v>#REF!</v>
      </c>
      <c r="DC86" s="41" t="e">
        <f t="shared" si="63"/>
        <v>#REF!</v>
      </c>
      <c r="DD86" s="41" t="e">
        <f t="shared" si="71"/>
        <v>#REF!</v>
      </c>
      <c r="DE86" s="41" t="e">
        <f t="shared" si="71"/>
        <v>#REF!</v>
      </c>
      <c r="DF86" s="41" t="e">
        <f t="shared" si="71"/>
        <v>#REF!</v>
      </c>
      <c r="DG86" s="41" t="e">
        <f t="shared" si="71"/>
        <v>#REF!</v>
      </c>
      <c r="DH86" s="41" t="e">
        <f t="shared" si="71"/>
        <v>#REF!</v>
      </c>
      <c r="DI86" s="41" t="e">
        <f t="shared" si="68"/>
        <v>#REF!</v>
      </c>
      <c r="DJ86" s="41" t="e">
        <f t="shared" si="68"/>
        <v>#REF!</v>
      </c>
      <c r="DK86" s="41" t="e">
        <f t="shared" si="68"/>
        <v>#REF!</v>
      </c>
      <c r="DL86" s="41" t="e">
        <f t="shared" si="68"/>
        <v>#REF!</v>
      </c>
      <c r="DM86" s="41" t="e">
        <f t="shared" si="68"/>
        <v>#REF!</v>
      </c>
      <c r="DN86" s="41" t="e">
        <f t="shared" si="68"/>
        <v>#REF!</v>
      </c>
      <c r="DO86" s="41" t="e">
        <f t="shared" si="68"/>
        <v>#REF!</v>
      </c>
      <c r="DP86" s="41" t="e">
        <f t="shared" si="68"/>
        <v>#REF!</v>
      </c>
      <c r="DQ86" s="41" t="e">
        <f t="shared" ref="DQ86:DY121" si="76">DP86</f>
        <v>#REF!</v>
      </c>
      <c r="DR86" s="41" t="e">
        <f t="shared" si="76"/>
        <v>#REF!</v>
      </c>
      <c r="DS86" s="41" t="e">
        <f t="shared" si="76"/>
        <v>#REF!</v>
      </c>
      <c r="DT86" s="41" t="e">
        <f t="shared" si="76"/>
        <v>#REF!</v>
      </c>
      <c r="DU86" s="41" t="e">
        <f t="shared" si="76"/>
        <v>#REF!</v>
      </c>
      <c r="DV86" s="41" t="e">
        <f t="shared" si="64"/>
        <v>#REF!</v>
      </c>
      <c r="DW86" s="41" t="e">
        <f t="shared" si="54"/>
        <v>#REF!</v>
      </c>
      <c r="DX86" s="41" t="e">
        <f t="shared" si="54"/>
        <v>#REF!</v>
      </c>
      <c r="DY86" s="41" t="e">
        <f t="shared" si="54"/>
        <v>#REF!</v>
      </c>
      <c r="DZ86" s="41" t="e">
        <f t="shared" si="54"/>
        <v>#REF!</v>
      </c>
      <c r="EA86" s="41" t="e">
        <f t="shared" si="54"/>
        <v>#REF!</v>
      </c>
      <c r="EB86" s="41" t="e">
        <f t="shared" si="54"/>
        <v>#REF!</v>
      </c>
      <c r="EC86" s="41" t="e">
        <f t="shared" si="54"/>
        <v>#REF!</v>
      </c>
      <c r="ED86" s="41" t="e">
        <f t="shared" si="54"/>
        <v>#REF!</v>
      </c>
      <c r="EE86" s="41" t="e">
        <f t="shared" si="54"/>
        <v>#REF!</v>
      </c>
      <c r="EF86" s="41" t="e">
        <f t="shared" ref="EF86:ER115" si="77">EE86</f>
        <v>#REF!</v>
      </c>
      <c r="EG86" s="41" t="e">
        <f t="shared" si="77"/>
        <v>#REF!</v>
      </c>
      <c r="EH86" s="41" t="e">
        <f t="shared" si="77"/>
        <v>#REF!</v>
      </c>
      <c r="EI86" s="41" t="e">
        <f t="shared" si="77"/>
        <v>#REF!</v>
      </c>
      <c r="EJ86" s="41" t="e">
        <f t="shared" si="72"/>
        <v>#REF!</v>
      </c>
      <c r="EK86" s="41" t="e">
        <f t="shared" si="72"/>
        <v>#REF!</v>
      </c>
      <c r="EL86" s="41" t="e">
        <f t="shared" si="72"/>
        <v>#REF!</v>
      </c>
      <c r="EM86" s="41" t="e">
        <f t="shared" si="72"/>
        <v>#REF!</v>
      </c>
      <c r="EN86" s="41" t="e">
        <f t="shared" si="72"/>
        <v>#REF!</v>
      </c>
      <c r="EO86" s="41" t="e">
        <f t="shared" si="69"/>
        <v>#REF!</v>
      </c>
      <c r="EP86" s="41" t="e">
        <f t="shared" si="69"/>
        <v>#REF!</v>
      </c>
      <c r="EQ86" s="41" t="e">
        <f t="shared" si="69"/>
        <v>#REF!</v>
      </c>
      <c r="ER86" s="41" t="e">
        <f t="shared" si="69"/>
        <v>#REF!</v>
      </c>
      <c r="ES86" s="41" t="e">
        <f t="shared" si="69"/>
        <v>#REF!</v>
      </c>
      <c r="ET86" s="41" t="e">
        <f t="shared" si="69"/>
        <v>#REF!</v>
      </c>
      <c r="EU86" s="41" t="e">
        <f t="shared" si="69"/>
        <v>#REF!</v>
      </c>
      <c r="EV86" s="41" t="e">
        <f t="shared" si="69"/>
        <v>#REF!</v>
      </c>
      <c r="EW86" s="41" t="e">
        <f t="shared" ref="EW86:FE125" si="78">EV86</f>
        <v>#REF!</v>
      </c>
      <c r="EX86" s="41" t="e">
        <f t="shared" si="78"/>
        <v>#REF!</v>
      </c>
      <c r="EY86" s="41" t="e">
        <f t="shared" si="78"/>
        <v>#REF!</v>
      </c>
      <c r="EZ86" s="41" t="e">
        <f t="shared" si="78"/>
        <v>#REF!</v>
      </c>
      <c r="FA86" s="41" t="e">
        <f t="shared" si="78"/>
        <v>#REF!</v>
      </c>
      <c r="FB86" s="41" t="e">
        <f t="shared" si="65"/>
        <v>#REF!</v>
      </c>
      <c r="FC86" s="41" t="e">
        <f t="shared" si="56"/>
        <v>#REF!</v>
      </c>
      <c r="FD86" s="41" t="e">
        <f t="shared" si="56"/>
        <v>#REF!</v>
      </c>
      <c r="FE86" s="41" t="e">
        <f t="shared" si="56"/>
        <v>#REF!</v>
      </c>
      <c r="FF86" s="41" t="e">
        <f t="shared" si="56"/>
        <v>#REF!</v>
      </c>
      <c r="FG86" s="41" t="e">
        <f t="shared" si="56"/>
        <v>#REF!</v>
      </c>
      <c r="FH86" s="41" t="e">
        <f t="shared" si="56"/>
        <v>#REF!</v>
      </c>
      <c r="FI86" s="41" t="e">
        <f t="shared" si="56"/>
        <v>#REF!</v>
      </c>
      <c r="FJ86" s="41" t="e">
        <f t="shared" si="56"/>
        <v>#REF!</v>
      </c>
      <c r="FK86" s="41" t="e">
        <f t="shared" si="56"/>
        <v>#REF!</v>
      </c>
      <c r="FL86" s="41" t="e">
        <f t="shared" ref="FL86:FX115" si="79">FK86</f>
        <v>#REF!</v>
      </c>
      <c r="FM86" s="41" t="e">
        <f t="shared" si="79"/>
        <v>#REF!</v>
      </c>
      <c r="FN86" s="41" t="e">
        <f t="shared" si="79"/>
        <v>#REF!</v>
      </c>
      <c r="FO86" s="41" t="e">
        <f t="shared" si="79"/>
        <v>#REF!</v>
      </c>
      <c r="FP86" s="41" t="e">
        <f t="shared" si="73"/>
        <v>#REF!</v>
      </c>
      <c r="FQ86" s="41" t="e">
        <f t="shared" si="73"/>
        <v>#REF!</v>
      </c>
      <c r="FR86" s="41" t="e">
        <f t="shared" si="73"/>
        <v>#REF!</v>
      </c>
      <c r="FS86" s="41" t="e">
        <f t="shared" si="73"/>
        <v>#REF!</v>
      </c>
      <c r="FT86" s="41" t="e">
        <f t="shared" si="73"/>
        <v>#REF!</v>
      </c>
      <c r="FU86" s="41" t="e">
        <f t="shared" si="70"/>
        <v>#REF!</v>
      </c>
      <c r="FV86" s="41" t="e">
        <f t="shared" si="70"/>
        <v>#REF!</v>
      </c>
      <c r="FW86" s="41" t="e">
        <f t="shared" si="70"/>
        <v>#REF!</v>
      </c>
      <c r="FX86" s="41" t="e">
        <f t="shared" si="70"/>
        <v>#REF!</v>
      </c>
      <c r="FY86" s="41" t="e">
        <f t="shared" si="70"/>
        <v>#REF!</v>
      </c>
      <c r="FZ86" s="41" t="e">
        <f t="shared" si="70"/>
        <v>#REF!</v>
      </c>
      <c r="GA86" s="41" t="e">
        <f t="shared" si="70"/>
        <v>#REF!</v>
      </c>
      <c r="GB86" s="41" t="e">
        <f t="shared" si="70"/>
        <v>#REF!</v>
      </c>
      <c r="GC86" s="41" t="e">
        <f t="shared" ref="GC86:GR132" si="80">GB86</f>
        <v>#REF!</v>
      </c>
      <c r="GD86" s="41" t="e">
        <f t="shared" si="80"/>
        <v>#REF!</v>
      </c>
      <c r="GE86" s="41" t="e">
        <f t="shared" si="80"/>
        <v>#REF!</v>
      </c>
      <c r="GF86" s="41" t="e">
        <f t="shared" si="80"/>
        <v>#REF!</v>
      </c>
      <c r="GG86" s="41" t="e">
        <f t="shared" si="80"/>
        <v>#REF!</v>
      </c>
      <c r="GH86" s="41" t="e">
        <f t="shared" si="66"/>
        <v>#REF!</v>
      </c>
      <c r="GI86" s="41" t="e">
        <f t="shared" si="58"/>
        <v>#REF!</v>
      </c>
      <c r="GJ86" s="41" t="e">
        <f t="shared" si="58"/>
        <v>#REF!</v>
      </c>
      <c r="GK86" s="41" t="e">
        <f t="shared" si="58"/>
        <v>#REF!</v>
      </c>
      <c r="GL86" s="41" t="e">
        <f t="shared" si="75"/>
        <v>#REF!</v>
      </c>
      <c r="GM86" s="41" t="e">
        <f t="shared" si="75"/>
        <v>#REF!</v>
      </c>
      <c r="GN86" s="41" t="e">
        <f t="shared" si="75"/>
        <v>#REF!</v>
      </c>
      <c r="GO86" s="41" t="e">
        <f t="shared" si="75"/>
        <v>#REF!</v>
      </c>
      <c r="GP86" s="41" t="e">
        <f t="shared" si="75"/>
        <v>#REF!</v>
      </c>
      <c r="GQ86" s="41" t="e">
        <f t="shared" si="75"/>
        <v>#REF!</v>
      </c>
      <c r="GR86" s="41" t="e">
        <f t="shared" si="75"/>
        <v>#REF!</v>
      </c>
      <c r="GS86" s="41" t="e">
        <f t="shared" si="75"/>
        <v>#REF!</v>
      </c>
      <c r="GT86" s="41" t="e">
        <f t="shared" si="75"/>
        <v>#REF!</v>
      </c>
      <c r="GU86" s="41" t="e">
        <f t="shared" si="75"/>
        <v>#REF!</v>
      </c>
      <c r="GV86" s="41" t="e">
        <f t="shared" si="75"/>
        <v>#REF!</v>
      </c>
      <c r="GW86" s="41" t="e">
        <f t="shared" si="75"/>
        <v>#REF!</v>
      </c>
      <c r="GX86" s="41" t="e">
        <f t="shared" si="75"/>
        <v>#REF!</v>
      </c>
      <c r="GY86" s="41" t="e">
        <f t="shared" si="59"/>
        <v>#REF!</v>
      </c>
      <c r="GZ86" s="41" t="e">
        <f t="shared" si="59"/>
        <v>#REF!</v>
      </c>
      <c r="HA86" s="41" t="e">
        <f t="shared" si="59"/>
        <v>#REF!</v>
      </c>
      <c r="HB86" s="41" t="e">
        <f t="shared" si="59"/>
        <v>#REF!</v>
      </c>
      <c r="HC86" s="41" t="e">
        <f t="shared" si="59"/>
        <v>#REF!</v>
      </c>
      <c r="HD86" s="41" t="e">
        <f t="shared" si="59"/>
        <v>#REF!</v>
      </c>
      <c r="HE86" s="41" t="e">
        <f t="shared" si="62"/>
        <v>#REF!</v>
      </c>
      <c r="HF86" s="41" t="e">
        <f t="shared" si="62"/>
        <v>#REF!</v>
      </c>
      <c r="HG86" s="41" t="e">
        <f t="shared" si="62"/>
        <v>#REF!</v>
      </c>
      <c r="HH86" s="41" t="e">
        <f t="shared" si="62"/>
        <v>#REF!</v>
      </c>
      <c r="HI86" s="41" t="e">
        <f t="shared" si="62"/>
        <v>#REF!</v>
      </c>
      <c r="HJ86" s="41" t="e">
        <f t="shared" si="62"/>
        <v>#REF!</v>
      </c>
    </row>
    <row r="87" spans="1:218" ht="14.4" x14ac:dyDescent="0.3">
      <c r="A87" s="42">
        <v>84</v>
      </c>
      <c r="B87" s="43" t="e">
        <f>'CMM2 - AUX CALC'!$CG$67</f>
        <v>#REF!</v>
      </c>
      <c r="CH87" s="41" t="e">
        <f>$B87/(_xlfn.SINGLE(PrazoConcessao)*12-CH$3+1)</f>
        <v>#REF!</v>
      </c>
      <c r="CI87" s="41" t="e">
        <f t="shared" si="67"/>
        <v>#REF!</v>
      </c>
      <c r="CJ87" s="41" t="e">
        <f t="shared" si="67"/>
        <v>#REF!</v>
      </c>
      <c r="CK87" s="41" t="e">
        <f t="shared" si="67"/>
        <v>#REF!</v>
      </c>
      <c r="CL87" s="41" t="e">
        <f t="shared" si="67"/>
        <v>#REF!</v>
      </c>
      <c r="CM87" s="41" t="e">
        <f t="shared" si="67"/>
        <v>#REF!</v>
      </c>
      <c r="CN87" s="41" t="e">
        <f t="shared" si="67"/>
        <v>#REF!</v>
      </c>
      <c r="CO87" s="41" t="e">
        <f t="shared" si="67"/>
        <v>#REF!</v>
      </c>
      <c r="CP87" s="41" t="e">
        <f t="shared" si="67"/>
        <v>#REF!</v>
      </c>
      <c r="CQ87" s="41" t="e">
        <f t="shared" si="63"/>
        <v>#REF!</v>
      </c>
      <c r="CR87" s="41" t="e">
        <f t="shared" si="63"/>
        <v>#REF!</v>
      </c>
      <c r="CS87" s="41" t="e">
        <f t="shared" si="63"/>
        <v>#REF!</v>
      </c>
      <c r="CT87" s="41" t="e">
        <f t="shared" si="63"/>
        <v>#REF!</v>
      </c>
      <c r="CU87" s="41" t="e">
        <f t="shared" si="63"/>
        <v>#REF!</v>
      </c>
      <c r="CV87" s="41" t="e">
        <f t="shared" si="63"/>
        <v>#REF!</v>
      </c>
      <c r="CW87" s="41" t="e">
        <f t="shared" si="63"/>
        <v>#REF!</v>
      </c>
      <c r="CX87" s="41" t="e">
        <f t="shared" si="63"/>
        <v>#REF!</v>
      </c>
      <c r="CY87" s="41" t="e">
        <f t="shared" si="63"/>
        <v>#REF!</v>
      </c>
      <c r="CZ87" s="41" t="e">
        <f t="shared" si="63"/>
        <v>#REF!</v>
      </c>
      <c r="DA87" s="41" t="e">
        <f t="shared" si="63"/>
        <v>#REF!</v>
      </c>
      <c r="DB87" s="41" t="e">
        <f t="shared" si="63"/>
        <v>#REF!</v>
      </c>
      <c r="DC87" s="41" t="e">
        <f t="shared" si="63"/>
        <v>#REF!</v>
      </c>
      <c r="DD87" s="41" t="e">
        <f t="shared" si="71"/>
        <v>#REF!</v>
      </c>
      <c r="DE87" s="41" t="e">
        <f t="shared" si="71"/>
        <v>#REF!</v>
      </c>
      <c r="DF87" s="41" t="e">
        <f t="shared" si="71"/>
        <v>#REF!</v>
      </c>
      <c r="DG87" s="41" t="e">
        <f t="shared" si="71"/>
        <v>#REF!</v>
      </c>
      <c r="DH87" s="41" t="e">
        <f t="shared" si="71"/>
        <v>#REF!</v>
      </c>
      <c r="DI87" s="41" t="e">
        <f t="shared" si="71"/>
        <v>#REF!</v>
      </c>
      <c r="DJ87" s="41" t="e">
        <f t="shared" si="71"/>
        <v>#REF!</v>
      </c>
      <c r="DK87" s="41" t="e">
        <f t="shared" si="71"/>
        <v>#REF!</v>
      </c>
      <c r="DL87" s="41" t="e">
        <f t="shared" si="71"/>
        <v>#REF!</v>
      </c>
      <c r="DM87" s="41" t="e">
        <f t="shared" si="71"/>
        <v>#REF!</v>
      </c>
      <c r="DN87" s="41" t="e">
        <f t="shared" si="71"/>
        <v>#REF!</v>
      </c>
      <c r="DO87" s="41" t="e">
        <f t="shared" si="71"/>
        <v>#REF!</v>
      </c>
      <c r="DP87" s="41" t="e">
        <f t="shared" si="71"/>
        <v>#REF!</v>
      </c>
      <c r="DQ87" s="41" t="e">
        <f t="shared" si="76"/>
        <v>#REF!</v>
      </c>
      <c r="DR87" s="41" t="e">
        <f t="shared" si="76"/>
        <v>#REF!</v>
      </c>
      <c r="DS87" s="41" t="e">
        <f t="shared" si="76"/>
        <v>#REF!</v>
      </c>
      <c r="DT87" s="41" t="e">
        <f t="shared" si="76"/>
        <v>#REF!</v>
      </c>
      <c r="DU87" s="41" t="e">
        <f t="shared" si="76"/>
        <v>#REF!</v>
      </c>
      <c r="DV87" s="41" t="e">
        <f t="shared" si="64"/>
        <v>#REF!</v>
      </c>
      <c r="DW87" s="41" t="e">
        <f t="shared" si="64"/>
        <v>#REF!</v>
      </c>
      <c r="DX87" s="41" t="e">
        <f t="shared" si="64"/>
        <v>#REF!</v>
      </c>
      <c r="DY87" s="41" t="e">
        <f t="shared" si="64"/>
        <v>#REF!</v>
      </c>
      <c r="DZ87" s="41" t="e">
        <f t="shared" si="64"/>
        <v>#REF!</v>
      </c>
      <c r="EA87" s="41" t="e">
        <f t="shared" si="64"/>
        <v>#REF!</v>
      </c>
      <c r="EB87" s="41" t="e">
        <f t="shared" si="64"/>
        <v>#REF!</v>
      </c>
      <c r="EC87" s="41" t="e">
        <f t="shared" si="64"/>
        <v>#REF!</v>
      </c>
      <c r="ED87" s="41" t="e">
        <f t="shared" si="64"/>
        <v>#REF!</v>
      </c>
      <c r="EE87" s="41" t="e">
        <f t="shared" si="64"/>
        <v>#REF!</v>
      </c>
      <c r="EF87" s="41" t="e">
        <f t="shared" si="77"/>
        <v>#REF!</v>
      </c>
      <c r="EG87" s="41" t="e">
        <f t="shared" si="77"/>
        <v>#REF!</v>
      </c>
      <c r="EH87" s="41" t="e">
        <f t="shared" si="77"/>
        <v>#REF!</v>
      </c>
      <c r="EI87" s="41" t="e">
        <f t="shared" si="77"/>
        <v>#REF!</v>
      </c>
      <c r="EJ87" s="41" t="e">
        <f t="shared" si="72"/>
        <v>#REF!</v>
      </c>
      <c r="EK87" s="41" t="e">
        <f t="shared" si="72"/>
        <v>#REF!</v>
      </c>
      <c r="EL87" s="41" t="e">
        <f t="shared" si="72"/>
        <v>#REF!</v>
      </c>
      <c r="EM87" s="41" t="e">
        <f t="shared" si="72"/>
        <v>#REF!</v>
      </c>
      <c r="EN87" s="41" t="e">
        <f t="shared" si="72"/>
        <v>#REF!</v>
      </c>
      <c r="EO87" s="41" t="e">
        <f t="shared" si="72"/>
        <v>#REF!</v>
      </c>
      <c r="EP87" s="41" t="e">
        <f t="shared" si="72"/>
        <v>#REF!</v>
      </c>
      <c r="EQ87" s="41" t="e">
        <f t="shared" si="72"/>
        <v>#REF!</v>
      </c>
      <c r="ER87" s="41" t="e">
        <f t="shared" si="72"/>
        <v>#REF!</v>
      </c>
      <c r="ES87" s="41" t="e">
        <f t="shared" si="72"/>
        <v>#REF!</v>
      </c>
      <c r="ET87" s="41" t="e">
        <f t="shared" si="72"/>
        <v>#REF!</v>
      </c>
      <c r="EU87" s="41" t="e">
        <f t="shared" si="72"/>
        <v>#REF!</v>
      </c>
      <c r="EV87" s="41" t="e">
        <f t="shared" si="72"/>
        <v>#REF!</v>
      </c>
      <c r="EW87" s="41" t="e">
        <f t="shared" si="78"/>
        <v>#REF!</v>
      </c>
      <c r="EX87" s="41" t="e">
        <f t="shared" si="78"/>
        <v>#REF!</v>
      </c>
      <c r="EY87" s="41" t="e">
        <f t="shared" si="78"/>
        <v>#REF!</v>
      </c>
      <c r="EZ87" s="41" t="e">
        <f t="shared" si="78"/>
        <v>#REF!</v>
      </c>
      <c r="FA87" s="41" t="e">
        <f t="shared" si="78"/>
        <v>#REF!</v>
      </c>
      <c r="FB87" s="41" t="e">
        <f t="shared" si="65"/>
        <v>#REF!</v>
      </c>
      <c r="FC87" s="41" t="e">
        <f t="shared" si="65"/>
        <v>#REF!</v>
      </c>
      <c r="FD87" s="41" t="e">
        <f t="shared" si="65"/>
        <v>#REF!</v>
      </c>
      <c r="FE87" s="41" t="e">
        <f t="shared" si="65"/>
        <v>#REF!</v>
      </c>
      <c r="FF87" s="41" t="e">
        <f t="shared" si="65"/>
        <v>#REF!</v>
      </c>
      <c r="FG87" s="41" t="e">
        <f t="shared" si="65"/>
        <v>#REF!</v>
      </c>
      <c r="FH87" s="41" t="e">
        <f t="shared" si="65"/>
        <v>#REF!</v>
      </c>
      <c r="FI87" s="41" t="e">
        <f t="shared" si="65"/>
        <v>#REF!</v>
      </c>
      <c r="FJ87" s="41" t="e">
        <f t="shared" si="65"/>
        <v>#REF!</v>
      </c>
      <c r="FK87" s="41" t="e">
        <f t="shared" si="65"/>
        <v>#REF!</v>
      </c>
      <c r="FL87" s="41" t="e">
        <f t="shared" si="79"/>
        <v>#REF!</v>
      </c>
      <c r="FM87" s="41" t="e">
        <f t="shared" si="79"/>
        <v>#REF!</v>
      </c>
      <c r="FN87" s="41" t="e">
        <f t="shared" si="79"/>
        <v>#REF!</v>
      </c>
      <c r="FO87" s="41" t="e">
        <f t="shared" si="79"/>
        <v>#REF!</v>
      </c>
      <c r="FP87" s="41" t="e">
        <f t="shared" si="73"/>
        <v>#REF!</v>
      </c>
      <c r="FQ87" s="41" t="e">
        <f t="shared" si="73"/>
        <v>#REF!</v>
      </c>
      <c r="FR87" s="41" t="e">
        <f t="shared" si="73"/>
        <v>#REF!</v>
      </c>
      <c r="FS87" s="41" t="e">
        <f t="shared" si="73"/>
        <v>#REF!</v>
      </c>
      <c r="FT87" s="41" t="e">
        <f t="shared" si="73"/>
        <v>#REF!</v>
      </c>
      <c r="FU87" s="41" t="e">
        <f t="shared" si="73"/>
        <v>#REF!</v>
      </c>
      <c r="FV87" s="41" t="e">
        <f t="shared" si="73"/>
        <v>#REF!</v>
      </c>
      <c r="FW87" s="41" t="e">
        <f t="shared" si="73"/>
        <v>#REF!</v>
      </c>
      <c r="FX87" s="41" t="e">
        <f t="shared" si="73"/>
        <v>#REF!</v>
      </c>
      <c r="FY87" s="41" t="e">
        <f t="shared" si="73"/>
        <v>#REF!</v>
      </c>
      <c r="FZ87" s="41" t="e">
        <f t="shared" si="73"/>
        <v>#REF!</v>
      </c>
      <c r="GA87" s="41" t="e">
        <f t="shared" si="73"/>
        <v>#REF!</v>
      </c>
      <c r="GB87" s="41" t="e">
        <f t="shared" si="73"/>
        <v>#REF!</v>
      </c>
      <c r="GC87" s="41" t="e">
        <f t="shared" si="80"/>
        <v>#REF!</v>
      </c>
      <c r="GD87" s="41" t="e">
        <f t="shared" si="80"/>
        <v>#REF!</v>
      </c>
      <c r="GE87" s="41" t="e">
        <f t="shared" si="80"/>
        <v>#REF!</v>
      </c>
      <c r="GF87" s="41" t="e">
        <f t="shared" si="80"/>
        <v>#REF!</v>
      </c>
      <c r="GG87" s="41" t="e">
        <f t="shared" si="80"/>
        <v>#REF!</v>
      </c>
      <c r="GH87" s="41" t="e">
        <f t="shared" si="66"/>
        <v>#REF!</v>
      </c>
      <c r="GI87" s="41" t="e">
        <f t="shared" si="58"/>
        <v>#REF!</v>
      </c>
      <c r="GJ87" s="41" t="e">
        <f t="shared" si="58"/>
        <v>#REF!</v>
      </c>
      <c r="GK87" s="41" t="e">
        <f t="shared" si="58"/>
        <v>#REF!</v>
      </c>
      <c r="GL87" s="41" t="e">
        <f t="shared" si="75"/>
        <v>#REF!</v>
      </c>
      <c r="GM87" s="41" t="e">
        <f t="shared" si="75"/>
        <v>#REF!</v>
      </c>
      <c r="GN87" s="41" t="e">
        <f t="shared" si="75"/>
        <v>#REF!</v>
      </c>
      <c r="GO87" s="41" t="e">
        <f t="shared" si="75"/>
        <v>#REF!</v>
      </c>
      <c r="GP87" s="41" t="e">
        <f t="shared" si="75"/>
        <v>#REF!</v>
      </c>
      <c r="GQ87" s="41" t="e">
        <f t="shared" si="75"/>
        <v>#REF!</v>
      </c>
      <c r="GR87" s="41" t="e">
        <f t="shared" si="75"/>
        <v>#REF!</v>
      </c>
      <c r="GS87" s="41" t="e">
        <f t="shared" si="75"/>
        <v>#REF!</v>
      </c>
      <c r="GT87" s="41" t="e">
        <f t="shared" si="75"/>
        <v>#REF!</v>
      </c>
      <c r="GU87" s="41" t="e">
        <f t="shared" si="75"/>
        <v>#REF!</v>
      </c>
      <c r="GV87" s="41" t="e">
        <f t="shared" si="75"/>
        <v>#REF!</v>
      </c>
      <c r="GW87" s="41" t="e">
        <f t="shared" si="75"/>
        <v>#REF!</v>
      </c>
      <c r="GX87" s="41" t="e">
        <f t="shared" si="75"/>
        <v>#REF!</v>
      </c>
      <c r="GY87" s="41" t="e">
        <f t="shared" si="59"/>
        <v>#REF!</v>
      </c>
      <c r="GZ87" s="41" t="e">
        <f t="shared" si="59"/>
        <v>#REF!</v>
      </c>
      <c r="HA87" s="41" t="e">
        <f t="shared" si="59"/>
        <v>#REF!</v>
      </c>
      <c r="HB87" s="41" t="e">
        <f t="shared" si="59"/>
        <v>#REF!</v>
      </c>
      <c r="HC87" s="41" t="e">
        <f t="shared" si="59"/>
        <v>#REF!</v>
      </c>
      <c r="HD87" s="41" t="e">
        <f t="shared" si="59"/>
        <v>#REF!</v>
      </c>
      <c r="HE87" s="41" t="e">
        <f t="shared" si="62"/>
        <v>#REF!</v>
      </c>
      <c r="HF87" s="41" t="e">
        <f t="shared" si="62"/>
        <v>#REF!</v>
      </c>
      <c r="HG87" s="41" t="e">
        <f t="shared" si="62"/>
        <v>#REF!</v>
      </c>
      <c r="HH87" s="41" t="e">
        <f t="shared" si="62"/>
        <v>#REF!</v>
      </c>
      <c r="HI87" s="41" t="e">
        <f t="shared" si="62"/>
        <v>#REF!</v>
      </c>
      <c r="HJ87" s="41" t="e">
        <f t="shared" si="62"/>
        <v>#REF!</v>
      </c>
    </row>
    <row r="88" spans="1:218" ht="14.4" x14ac:dyDescent="0.3">
      <c r="A88" s="42">
        <v>85</v>
      </c>
      <c r="B88" s="43" t="e">
        <f>'CMM2 - AUX CALC'!$CH$67</f>
        <v>#REF!</v>
      </c>
      <c r="CI88" s="41" t="e">
        <f>$B88/(_xlfn.SINGLE(PrazoConcessao)*12-CI$3+1)</f>
        <v>#REF!</v>
      </c>
      <c r="CJ88" s="41" t="e">
        <f t="shared" si="67"/>
        <v>#REF!</v>
      </c>
      <c r="CK88" s="41" t="e">
        <f t="shared" si="67"/>
        <v>#REF!</v>
      </c>
      <c r="CL88" s="41" t="e">
        <f t="shared" si="67"/>
        <v>#REF!</v>
      </c>
      <c r="CM88" s="41" t="e">
        <f t="shared" si="67"/>
        <v>#REF!</v>
      </c>
      <c r="CN88" s="41" t="e">
        <f t="shared" si="67"/>
        <v>#REF!</v>
      </c>
      <c r="CO88" s="41" t="e">
        <f t="shared" si="67"/>
        <v>#REF!</v>
      </c>
      <c r="CP88" s="41" t="e">
        <f t="shared" si="67"/>
        <v>#REF!</v>
      </c>
      <c r="CQ88" s="41" t="e">
        <f t="shared" si="63"/>
        <v>#REF!</v>
      </c>
      <c r="CR88" s="41" t="e">
        <f t="shared" si="63"/>
        <v>#REF!</v>
      </c>
      <c r="CS88" s="41" t="e">
        <f t="shared" si="63"/>
        <v>#REF!</v>
      </c>
      <c r="CT88" s="41" t="e">
        <f t="shared" si="63"/>
        <v>#REF!</v>
      </c>
      <c r="CU88" s="41" t="e">
        <f t="shared" si="63"/>
        <v>#REF!</v>
      </c>
      <c r="CV88" s="41" t="e">
        <f t="shared" si="63"/>
        <v>#REF!</v>
      </c>
      <c r="CW88" s="41" t="e">
        <f t="shared" si="63"/>
        <v>#REF!</v>
      </c>
      <c r="CX88" s="41" t="e">
        <f t="shared" si="63"/>
        <v>#REF!</v>
      </c>
      <c r="CY88" s="41" t="e">
        <f t="shared" si="63"/>
        <v>#REF!</v>
      </c>
      <c r="CZ88" s="41" t="e">
        <f t="shared" si="63"/>
        <v>#REF!</v>
      </c>
      <c r="DA88" s="41" t="e">
        <f t="shared" si="63"/>
        <v>#REF!</v>
      </c>
      <c r="DB88" s="41" t="e">
        <f t="shared" si="63"/>
        <v>#REF!</v>
      </c>
      <c r="DC88" s="41" t="e">
        <f t="shared" si="63"/>
        <v>#REF!</v>
      </c>
      <c r="DD88" s="41" t="e">
        <f t="shared" si="71"/>
        <v>#REF!</v>
      </c>
      <c r="DE88" s="41" t="e">
        <f t="shared" si="71"/>
        <v>#REF!</v>
      </c>
      <c r="DF88" s="41" t="e">
        <f t="shared" si="71"/>
        <v>#REF!</v>
      </c>
      <c r="DG88" s="41" t="e">
        <f t="shared" si="71"/>
        <v>#REF!</v>
      </c>
      <c r="DH88" s="41" t="e">
        <f t="shared" si="71"/>
        <v>#REF!</v>
      </c>
      <c r="DI88" s="41" t="e">
        <f t="shared" si="71"/>
        <v>#REF!</v>
      </c>
      <c r="DJ88" s="41" t="e">
        <f t="shared" si="71"/>
        <v>#REF!</v>
      </c>
      <c r="DK88" s="41" t="e">
        <f t="shared" si="71"/>
        <v>#REF!</v>
      </c>
      <c r="DL88" s="41" t="e">
        <f t="shared" si="71"/>
        <v>#REF!</v>
      </c>
      <c r="DM88" s="41" t="e">
        <f t="shared" si="71"/>
        <v>#REF!</v>
      </c>
      <c r="DN88" s="41" t="e">
        <f t="shared" si="71"/>
        <v>#REF!</v>
      </c>
      <c r="DO88" s="41" t="e">
        <f t="shared" si="71"/>
        <v>#REF!</v>
      </c>
      <c r="DP88" s="41" t="e">
        <f t="shared" si="71"/>
        <v>#REF!</v>
      </c>
      <c r="DQ88" s="41" t="e">
        <f t="shared" si="76"/>
        <v>#REF!</v>
      </c>
      <c r="DR88" s="41" t="e">
        <f t="shared" si="76"/>
        <v>#REF!</v>
      </c>
      <c r="DS88" s="41" t="e">
        <f t="shared" si="76"/>
        <v>#REF!</v>
      </c>
      <c r="DT88" s="41" t="e">
        <f t="shared" si="76"/>
        <v>#REF!</v>
      </c>
      <c r="DU88" s="41" t="e">
        <f t="shared" si="76"/>
        <v>#REF!</v>
      </c>
      <c r="DV88" s="41" t="e">
        <f t="shared" si="64"/>
        <v>#REF!</v>
      </c>
      <c r="DW88" s="41" t="e">
        <f t="shared" si="64"/>
        <v>#REF!</v>
      </c>
      <c r="DX88" s="41" t="e">
        <f t="shared" si="64"/>
        <v>#REF!</v>
      </c>
      <c r="DY88" s="41" t="e">
        <f t="shared" si="64"/>
        <v>#REF!</v>
      </c>
      <c r="DZ88" s="41" t="e">
        <f t="shared" si="64"/>
        <v>#REF!</v>
      </c>
      <c r="EA88" s="41" t="e">
        <f t="shared" si="64"/>
        <v>#REF!</v>
      </c>
      <c r="EB88" s="41" t="e">
        <f t="shared" si="64"/>
        <v>#REF!</v>
      </c>
      <c r="EC88" s="41" t="e">
        <f t="shared" si="64"/>
        <v>#REF!</v>
      </c>
      <c r="ED88" s="41" t="e">
        <f t="shared" si="64"/>
        <v>#REF!</v>
      </c>
      <c r="EE88" s="41" t="e">
        <f t="shared" si="64"/>
        <v>#REF!</v>
      </c>
      <c r="EF88" s="41" t="e">
        <f t="shared" si="77"/>
        <v>#REF!</v>
      </c>
      <c r="EG88" s="41" t="e">
        <f t="shared" si="77"/>
        <v>#REF!</v>
      </c>
      <c r="EH88" s="41" t="e">
        <f t="shared" si="77"/>
        <v>#REF!</v>
      </c>
      <c r="EI88" s="41" t="e">
        <f t="shared" si="77"/>
        <v>#REF!</v>
      </c>
      <c r="EJ88" s="41" t="e">
        <f t="shared" si="72"/>
        <v>#REF!</v>
      </c>
      <c r="EK88" s="41" t="e">
        <f t="shared" si="72"/>
        <v>#REF!</v>
      </c>
      <c r="EL88" s="41" t="e">
        <f t="shared" si="72"/>
        <v>#REF!</v>
      </c>
      <c r="EM88" s="41" t="e">
        <f t="shared" si="72"/>
        <v>#REF!</v>
      </c>
      <c r="EN88" s="41" t="e">
        <f t="shared" si="72"/>
        <v>#REF!</v>
      </c>
      <c r="EO88" s="41" t="e">
        <f t="shared" si="72"/>
        <v>#REF!</v>
      </c>
      <c r="EP88" s="41" t="e">
        <f t="shared" si="72"/>
        <v>#REF!</v>
      </c>
      <c r="EQ88" s="41" t="e">
        <f t="shared" si="72"/>
        <v>#REF!</v>
      </c>
      <c r="ER88" s="41" t="e">
        <f t="shared" si="72"/>
        <v>#REF!</v>
      </c>
      <c r="ES88" s="41" t="e">
        <f t="shared" si="72"/>
        <v>#REF!</v>
      </c>
      <c r="ET88" s="41" t="e">
        <f t="shared" si="72"/>
        <v>#REF!</v>
      </c>
      <c r="EU88" s="41" t="e">
        <f t="shared" si="72"/>
        <v>#REF!</v>
      </c>
      <c r="EV88" s="41" t="e">
        <f t="shared" si="72"/>
        <v>#REF!</v>
      </c>
      <c r="EW88" s="41" t="e">
        <f t="shared" si="78"/>
        <v>#REF!</v>
      </c>
      <c r="EX88" s="41" t="e">
        <f t="shared" si="78"/>
        <v>#REF!</v>
      </c>
      <c r="EY88" s="41" t="e">
        <f t="shared" si="78"/>
        <v>#REF!</v>
      </c>
      <c r="EZ88" s="41" t="e">
        <f t="shared" si="78"/>
        <v>#REF!</v>
      </c>
      <c r="FA88" s="41" t="e">
        <f t="shared" si="78"/>
        <v>#REF!</v>
      </c>
      <c r="FB88" s="41" t="e">
        <f t="shared" si="65"/>
        <v>#REF!</v>
      </c>
      <c r="FC88" s="41" t="e">
        <f t="shared" si="65"/>
        <v>#REF!</v>
      </c>
      <c r="FD88" s="41" t="e">
        <f t="shared" si="65"/>
        <v>#REF!</v>
      </c>
      <c r="FE88" s="41" t="e">
        <f t="shared" si="65"/>
        <v>#REF!</v>
      </c>
      <c r="FF88" s="41" t="e">
        <f t="shared" si="65"/>
        <v>#REF!</v>
      </c>
      <c r="FG88" s="41" t="e">
        <f t="shared" si="65"/>
        <v>#REF!</v>
      </c>
      <c r="FH88" s="41" t="e">
        <f t="shared" si="65"/>
        <v>#REF!</v>
      </c>
      <c r="FI88" s="41" t="e">
        <f t="shared" si="65"/>
        <v>#REF!</v>
      </c>
      <c r="FJ88" s="41" t="e">
        <f t="shared" si="65"/>
        <v>#REF!</v>
      </c>
      <c r="FK88" s="41" t="e">
        <f t="shared" si="65"/>
        <v>#REF!</v>
      </c>
      <c r="FL88" s="41" t="e">
        <f t="shared" si="79"/>
        <v>#REF!</v>
      </c>
      <c r="FM88" s="41" t="e">
        <f t="shared" si="79"/>
        <v>#REF!</v>
      </c>
      <c r="FN88" s="41" t="e">
        <f t="shared" si="79"/>
        <v>#REF!</v>
      </c>
      <c r="FO88" s="41" t="e">
        <f t="shared" si="79"/>
        <v>#REF!</v>
      </c>
      <c r="FP88" s="41" t="e">
        <f t="shared" si="73"/>
        <v>#REF!</v>
      </c>
      <c r="FQ88" s="41" t="e">
        <f t="shared" si="73"/>
        <v>#REF!</v>
      </c>
      <c r="FR88" s="41" t="e">
        <f t="shared" si="73"/>
        <v>#REF!</v>
      </c>
      <c r="FS88" s="41" t="e">
        <f t="shared" si="73"/>
        <v>#REF!</v>
      </c>
      <c r="FT88" s="41" t="e">
        <f t="shared" si="73"/>
        <v>#REF!</v>
      </c>
      <c r="FU88" s="41" t="e">
        <f t="shared" si="73"/>
        <v>#REF!</v>
      </c>
      <c r="FV88" s="41" t="e">
        <f t="shared" si="73"/>
        <v>#REF!</v>
      </c>
      <c r="FW88" s="41" t="e">
        <f t="shared" si="73"/>
        <v>#REF!</v>
      </c>
      <c r="FX88" s="41" t="e">
        <f t="shared" si="73"/>
        <v>#REF!</v>
      </c>
      <c r="FY88" s="41" t="e">
        <f t="shared" si="73"/>
        <v>#REF!</v>
      </c>
      <c r="FZ88" s="41" t="e">
        <f t="shared" si="73"/>
        <v>#REF!</v>
      </c>
      <c r="GA88" s="41" t="e">
        <f t="shared" si="73"/>
        <v>#REF!</v>
      </c>
      <c r="GB88" s="41" t="e">
        <f t="shared" si="73"/>
        <v>#REF!</v>
      </c>
      <c r="GC88" s="41" t="e">
        <f t="shared" si="80"/>
        <v>#REF!</v>
      </c>
      <c r="GD88" s="41" t="e">
        <f t="shared" si="80"/>
        <v>#REF!</v>
      </c>
      <c r="GE88" s="41" t="e">
        <f t="shared" si="80"/>
        <v>#REF!</v>
      </c>
      <c r="GF88" s="41" t="e">
        <f t="shared" si="80"/>
        <v>#REF!</v>
      </c>
      <c r="GG88" s="41" t="e">
        <f t="shared" si="80"/>
        <v>#REF!</v>
      </c>
      <c r="GH88" s="41" t="e">
        <f t="shared" si="66"/>
        <v>#REF!</v>
      </c>
      <c r="GI88" s="41" t="e">
        <f t="shared" si="58"/>
        <v>#REF!</v>
      </c>
      <c r="GJ88" s="41" t="e">
        <f t="shared" si="58"/>
        <v>#REF!</v>
      </c>
      <c r="GK88" s="41" t="e">
        <f t="shared" si="58"/>
        <v>#REF!</v>
      </c>
      <c r="GL88" s="41" t="e">
        <f t="shared" si="75"/>
        <v>#REF!</v>
      </c>
      <c r="GM88" s="41" t="e">
        <f t="shared" si="75"/>
        <v>#REF!</v>
      </c>
      <c r="GN88" s="41" t="e">
        <f t="shared" si="75"/>
        <v>#REF!</v>
      </c>
      <c r="GO88" s="41" t="e">
        <f t="shared" si="75"/>
        <v>#REF!</v>
      </c>
      <c r="GP88" s="41" t="e">
        <f t="shared" si="75"/>
        <v>#REF!</v>
      </c>
      <c r="GQ88" s="41" t="e">
        <f t="shared" si="75"/>
        <v>#REF!</v>
      </c>
      <c r="GR88" s="41" t="e">
        <f t="shared" si="75"/>
        <v>#REF!</v>
      </c>
      <c r="GS88" s="41" t="e">
        <f t="shared" si="75"/>
        <v>#REF!</v>
      </c>
      <c r="GT88" s="41" t="e">
        <f t="shared" si="75"/>
        <v>#REF!</v>
      </c>
      <c r="GU88" s="41" t="e">
        <f t="shared" si="75"/>
        <v>#REF!</v>
      </c>
      <c r="GV88" s="41" t="e">
        <f t="shared" si="75"/>
        <v>#REF!</v>
      </c>
      <c r="GW88" s="41" t="e">
        <f t="shared" si="75"/>
        <v>#REF!</v>
      </c>
      <c r="GX88" s="41" t="e">
        <f t="shared" si="75"/>
        <v>#REF!</v>
      </c>
      <c r="GY88" s="41" t="e">
        <f t="shared" si="59"/>
        <v>#REF!</v>
      </c>
      <c r="GZ88" s="41" t="e">
        <f t="shared" si="59"/>
        <v>#REF!</v>
      </c>
      <c r="HA88" s="41" t="e">
        <f t="shared" si="59"/>
        <v>#REF!</v>
      </c>
      <c r="HB88" s="41" t="e">
        <f t="shared" si="59"/>
        <v>#REF!</v>
      </c>
      <c r="HC88" s="41" t="e">
        <f t="shared" si="59"/>
        <v>#REF!</v>
      </c>
      <c r="HD88" s="41" t="e">
        <f t="shared" si="59"/>
        <v>#REF!</v>
      </c>
      <c r="HE88" s="41" t="e">
        <f t="shared" si="62"/>
        <v>#REF!</v>
      </c>
      <c r="HF88" s="41" t="e">
        <f t="shared" si="62"/>
        <v>#REF!</v>
      </c>
      <c r="HG88" s="41" t="e">
        <f t="shared" si="62"/>
        <v>#REF!</v>
      </c>
      <c r="HH88" s="41" t="e">
        <f t="shared" si="62"/>
        <v>#REF!</v>
      </c>
      <c r="HI88" s="41" t="e">
        <f t="shared" si="62"/>
        <v>#REF!</v>
      </c>
      <c r="HJ88" s="41" t="e">
        <f t="shared" si="62"/>
        <v>#REF!</v>
      </c>
    </row>
    <row r="89" spans="1:218" ht="14.4" x14ac:dyDescent="0.3">
      <c r="A89" s="42">
        <v>86</v>
      </c>
      <c r="B89" s="43" t="e">
        <f>'CMM2 - AUX CALC'!$CI$67</f>
        <v>#REF!</v>
      </c>
      <c r="CJ89" s="41" t="e">
        <f>$B89/(_xlfn.SINGLE(PrazoConcessao)*12-CJ$3+1)</f>
        <v>#REF!</v>
      </c>
      <c r="CK89" s="41" t="e">
        <f t="shared" si="67"/>
        <v>#REF!</v>
      </c>
      <c r="CL89" s="41" t="e">
        <f t="shared" si="67"/>
        <v>#REF!</v>
      </c>
      <c r="CM89" s="41" t="e">
        <f t="shared" si="67"/>
        <v>#REF!</v>
      </c>
      <c r="CN89" s="41" t="e">
        <f t="shared" si="67"/>
        <v>#REF!</v>
      </c>
      <c r="CO89" s="41" t="e">
        <f t="shared" si="67"/>
        <v>#REF!</v>
      </c>
      <c r="CP89" s="41" t="e">
        <f t="shared" si="67"/>
        <v>#REF!</v>
      </c>
      <c r="CQ89" s="41" t="e">
        <f t="shared" si="67"/>
        <v>#REF!</v>
      </c>
      <c r="CR89" s="41" t="e">
        <f t="shared" si="67"/>
        <v>#REF!</v>
      </c>
      <c r="CS89" s="41" t="e">
        <f t="shared" si="67"/>
        <v>#REF!</v>
      </c>
      <c r="CT89" s="41" t="e">
        <f t="shared" si="67"/>
        <v>#REF!</v>
      </c>
      <c r="CU89" s="41" t="e">
        <f t="shared" si="67"/>
        <v>#REF!</v>
      </c>
      <c r="CV89" s="41" t="e">
        <f t="shared" ref="CV89:DK104" si="81">CU89</f>
        <v>#REF!</v>
      </c>
      <c r="CW89" s="41" t="e">
        <f t="shared" si="81"/>
        <v>#REF!</v>
      </c>
      <c r="CX89" s="41" t="e">
        <f t="shared" si="81"/>
        <v>#REF!</v>
      </c>
      <c r="CY89" s="41" t="e">
        <f t="shared" si="81"/>
        <v>#REF!</v>
      </c>
      <c r="CZ89" s="41" t="e">
        <f t="shared" si="81"/>
        <v>#REF!</v>
      </c>
      <c r="DA89" s="41" t="e">
        <f t="shared" si="81"/>
        <v>#REF!</v>
      </c>
      <c r="DB89" s="41" t="e">
        <f t="shared" si="81"/>
        <v>#REF!</v>
      </c>
      <c r="DC89" s="41" t="e">
        <f t="shared" si="81"/>
        <v>#REF!</v>
      </c>
      <c r="DD89" s="41" t="e">
        <f t="shared" si="71"/>
        <v>#REF!</v>
      </c>
      <c r="DE89" s="41" t="e">
        <f t="shared" si="71"/>
        <v>#REF!</v>
      </c>
      <c r="DF89" s="41" t="e">
        <f t="shared" si="71"/>
        <v>#REF!</v>
      </c>
      <c r="DG89" s="41" t="e">
        <f t="shared" si="71"/>
        <v>#REF!</v>
      </c>
      <c r="DH89" s="41" t="e">
        <f t="shared" si="71"/>
        <v>#REF!</v>
      </c>
      <c r="DI89" s="41" t="e">
        <f t="shared" si="71"/>
        <v>#REF!</v>
      </c>
      <c r="DJ89" s="41" t="e">
        <f t="shared" si="71"/>
        <v>#REF!</v>
      </c>
      <c r="DK89" s="41" t="e">
        <f t="shared" si="71"/>
        <v>#REF!</v>
      </c>
      <c r="DL89" s="41" t="e">
        <f t="shared" si="71"/>
        <v>#REF!</v>
      </c>
      <c r="DM89" s="41" t="e">
        <f t="shared" si="71"/>
        <v>#REF!</v>
      </c>
      <c r="DN89" s="41" t="e">
        <f t="shared" si="71"/>
        <v>#REF!</v>
      </c>
      <c r="DO89" s="41" t="e">
        <f t="shared" si="71"/>
        <v>#REF!</v>
      </c>
      <c r="DP89" s="41" t="e">
        <f t="shared" si="71"/>
        <v>#REF!</v>
      </c>
      <c r="DQ89" s="41" t="e">
        <f t="shared" si="76"/>
        <v>#REF!</v>
      </c>
      <c r="DR89" s="41" t="e">
        <f t="shared" si="76"/>
        <v>#REF!</v>
      </c>
      <c r="DS89" s="41" t="e">
        <f t="shared" si="76"/>
        <v>#REF!</v>
      </c>
      <c r="DT89" s="41" t="e">
        <f t="shared" si="76"/>
        <v>#REF!</v>
      </c>
      <c r="DU89" s="41" t="e">
        <f t="shared" si="76"/>
        <v>#REF!</v>
      </c>
      <c r="DV89" s="41" t="e">
        <f t="shared" si="64"/>
        <v>#REF!</v>
      </c>
      <c r="DW89" s="41" t="e">
        <f t="shared" si="64"/>
        <v>#REF!</v>
      </c>
      <c r="DX89" s="41" t="e">
        <f t="shared" si="64"/>
        <v>#REF!</v>
      </c>
      <c r="DY89" s="41" t="e">
        <f t="shared" si="64"/>
        <v>#REF!</v>
      </c>
      <c r="DZ89" s="41" t="e">
        <f t="shared" si="64"/>
        <v>#REF!</v>
      </c>
      <c r="EA89" s="41" t="e">
        <f t="shared" si="64"/>
        <v>#REF!</v>
      </c>
      <c r="EB89" s="41" t="e">
        <f t="shared" si="64"/>
        <v>#REF!</v>
      </c>
      <c r="EC89" s="41" t="e">
        <f t="shared" si="64"/>
        <v>#REF!</v>
      </c>
      <c r="ED89" s="41" t="e">
        <f t="shared" si="64"/>
        <v>#REF!</v>
      </c>
      <c r="EE89" s="41" t="e">
        <f t="shared" si="64"/>
        <v>#REF!</v>
      </c>
      <c r="EF89" s="41" t="e">
        <f t="shared" si="77"/>
        <v>#REF!</v>
      </c>
      <c r="EG89" s="41" t="e">
        <f t="shared" si="77"/>
        <v>#REF!</v>
      </c>
      <c r="EH89" s="41" t="e">
        <f t="shared" si="77"/>
        <v>#REF!</v>
      </c>
      <c r="EI89" s="41" t="e">
        <f t="shared" si="77"/>
        <v>#REF!</v>
      </c>
      <c r="EJ89" s="41" t="e">
        <f t="shared" si="72"/>
        <v>#REF!</v>
      </c>
      <c r="EK89" s="41" t="e">
        <f t="shared" si="72"/>
        <v>#REF!</v>
      </c>
      <c r="EL89" s="41" t="e">
        <f t="shared" si="72"/>
        <v>#REF!</v>
      </c>
      <c r="EM89" s="41" t="e">
        <f t="shared" si="72"/>
        <v>#REF!</v>
      </c>
      <c r="EN89" s="41" t="e">
        <f t="shared" si="72"/>
        <v>#REF!</v>
      </c>
      <c r="EO89" s="41" t="e">
        <f t="shared" si="72"/>
        <v>#REF!</v>
      </c>
      <c r="EP89" s="41" t="e">
        <f t="shared" si="72"/>
        <v>#REF!</v>
      </c>
      <c r="EQ89" s="41" t="e">
        <f t="shared" si="72"/>
        <v>#REF!</v>
      </c>
      <c r="ER89" s="41" t="e">
        <f t="shared" si="72"/>
        <v>#REF!</v>
      </c>
      <c r="ES89" s="41" t="e">
        <f t="shared" si="72"/>
        <v>#REF!</v>
      </c>
      <c r="ET89" s="41" t="e">
        <f t="shared" si="72"/>
        <v>#REF!</v>
      </c>
      <c r="EU89" s="41" t="e">
        <f t="shared" si="72"/>
        <v>#REF!</v>
      </c>
      <c r="EV89" s="41" t="e">
        <f t="shared" si="72"/>
        <v>#REF!</v>
      </c>
      <c r="EW89" s="41" t="e">
        <f t="shared" si="78"/>
        <v>#REF!</v>
      </c>
      <c r="EX89" s="41" t="e">
        <f t="shared" si="78"/>
        <v>#REF!</v>
      </c>
      <c r="EY89" s="41" t="e">
        <f t="shared" si="78"/>
        <v>#REF!</v>
      </c>
      <c r="EZ89" s="41" t="e">
        <f t="shared" si="78"/>
        <v>#REF!</v>
      </c>
      <c r="FA89" s="41" t="e">
        <f t="shared" si="78"/>
        <v>#REF!</v>
      </c>
      <c r="FB89" s="41" t="e">
        <f t="shared" si="65"/>
        <v>#REF!</v>
      </c>
      <c r="FC89" s="41" t="e">
        <f t="shared" si="65"/>
        <v>#REF!</v>
      </c>
      <c r="FD89" s="41" t="e">
        <f t="shared" si="65"/>
        <v>#REF!</v>
      </c>
      <c r="FE89" s="41" t="e">
        <f t="shared" si="65"/>
        <v>#REF!</v>
      </c>
      <c r="FF89" s="41" t="e">
        <f t="shared" si="65"/>
        <v>#REF!</v>
      </c>
      <c r="FG89" s="41" t="e">
        <f t="shared" si="65"/>
        <v>#REF!</v>
      </c>
      <c r="FH89" s="41" t="e">
        <f t="shared" si="65"/>
        <v>#REF!</v>
      </c>
      <c r="FI89" s="41" t="e">
        <f t="shared" si="65"/>
        <v>#REF!</v>
      </c>
      <c r="FJ89" s="41" t="e">
        <f t="shared" si="65"/>
        <v>#REF!</v>
      </c>
      <c r="FK89" s="41" t="e">
        <f t="shared" si="65"/>
        <v>#REF!</v>
      </c>
      <c r="FL89" s="41" t="e">
        <f t="shared" si="79"/>
        <v>#REF!</v>
      </c>
      <c r="FM89" s="41" t="e">
        <f t="shared" si="79"/>
        <v>#REF!</v>
      </c>
      <c r="FN89" s="41" t="e">
        <f t="shared" si="79"/>
        <v>#REF!</v>
      </c>
      <c r="FO89" s="41" t="e">
        <f t="shared" si="79"/>
        <v>#REF!</v>
      </c>
      <c r="FP89" s="41" t="e">
        <f t="shared" si="73"/>
        <v>#REF!</v>
      </c>
      <c r="FQ89" s="41" t="e">
        <f t="shared" si="73"/>
        <v>#REF!</v>
      </c>
      <c r="FR89" s="41" t="e">
        <f t="shared" si="73"/>
        <v>#REF!</v>
      </c>
      <c r="FS89" s="41" t="e">
        <f t="shared" si="73"/>
        <v>#REF!</v>
      </c>
      <c r="FT89" s="41" t="e">
        <f t="shared" si="73"/>
        <v>#REF!</v>
      </c>
      <c r="FU89" s="41" t="e">
        <f t="shared" si="73"/>
        <v>#REF!</v>
      </c>
      <c r="FV89" s="41" t="e">
        <f t="shared" si="73"/>
        <v>#REF!</v>
      </c>
      <c r="FW89" s="41" t="e">
        <f t="shared" si="73"/>
        <v>#REF!</v>
      </c>
      <c r="FX89" s="41" t="e">
        <f t="shared" si="73"/>
        <v>#REF!</v>
      </c>
      <c r="FY89" s="41" t="e">
        <f t="shared" si="73"/>
        <v>#REF!</v>
      </c>
      <c r="FZ89" s="41" t="e">
        <f t="shared" si="73"/>
        <v>#REF!</v>
      </c>
      <c r="GA89" s="41" t="e">
        <f t="shared" si="73"/>
        <v>#REF!</v>
      </c>
      <c r="GB89" s="41" t="e">
        <f t="shared" si="73"/>
        <v>#REF!</v>
      </c>
      <c r="GC89" s="41" t="e">
        <f t="shared" si="80"/>
        <v>#REF!</v>
      </c>
      <c r="GD89" s="41" t="e">
        <f t="shared" si="80"/>
        <v>#REF!</v>
      </c>
      <c r="GE89" s="41" t="e">
        <f t="shared" si="80"/>
        <v>#REF!</v>
      </c>
      <c r="GF89" s="41" t="e">
        <f t="shared" si="80"/>
        <v>#REF!</v>
      </c>
      <c r="GG89" s="41" t="e">
        <f t="shared" si="80"/>
        <v>#REF!</v>
      </c>
      <c r="GH89" s="41" t="e">
        <f t="shared" si="66"/>
        <v>#REF!</v>
      </c>
      <c r="GI89" s="41" t="e">
        <f t="shared" si="58"/>
        <v>#REF!</v>
      </c>
      <c r="GJ89" s="41" t="e">
        <f t="shared" si="58"/>
        <v>#REF!</v>
      </c>
      <c r="GK89" s="41" t="e">
        <f t="shared" si="58"/>
        <v>#REF!</v>
      </c>
      <c r="GL89" s="41" t="e">
        <f t="shared" si="75"/>
        <v>#REF!</v>
      </c>
      <c r="GM89" s="41" t="e">
        <f t="shared" si="75"/>
        <v>#REF!</v>
      </c>
      <c r="GN89" s="41" t="e">
        <f t="shared" si="75"/>
        <v>#REF!</v>
      </c>
      <c r="GO89" s="41" t="e">
        <f t="shared" si="75"/>
        <v>#REF!</v>
      </c>
      <c r="GP89" s="41" t="e">
        <f t="shared" si="75"/>
        <v>#REF!</v>
      </c>
      <c r="GQ89" s="41" t="e">
        <f t="shared" si="75"/>
        <v>#REF!</v>
      </c>
      <c r="GR89" s="41" t="e">
        <f t="shared" si="75"/>
        <v>#REF!</v>
      </c>
      <c r="GS89" s="41" t="e">
        <f t="shared" si="75"/>
        <v>#REF!</v>
      </c>
      <c r="GT89" s="41" t="e">
        <f t="shared" ref="GT89:HG115" si="82">GS89</f>
        <v>#REF!</v>
      </c>
      <c r="GU89" s="41" t="e">
        <f t="shared" si="82"/>
        <v>#REF!</v>
      </c>
      <c r="GV89" s="41" t="e">
        <f t="shared" si="82"/>
        <v>#REF!</v>
      </c>
      <c r="GW89" s="41" t="e">
        <f t="shared" si="82"/>
        <v>#REF!</v>
      </c>
      <c r="GX89" s="41" t="e">
        <f t="shared" si="82"/>
        <v>#REF!</v>
      </c>
      <c r="GY89" s="41" t="e">
        <f t="shared" si="59"/>
        <v>#REF!</v>
      </c>
      <c r="GZ89" s="41" t="e">
        <f t="shared" si="59"/>
        <v>#REF!</v>
      </c>
      <c r="HA89" s="41" t="e">
        <f t="shared" si="59"/>
        <v>#REF!</v>
      </c>
      <c r="HB89" s="41" t="e">
        <f t="shared" si="59"/>
        <v>#REF!</v>
      </c>
      <c r="HC89" s="41" t="e">
        <f t="shared" si="59"/>
        <v>#REF!</v>
      </c>
      <c r="HD89" s="41" t="e">
        <f t="shared" si="59"/>
        <v>#REF!</v>
      </c>
      <c r="HE89" s="41" t="e">
        <f t="shared" si="62"/>
        <v>#REF!</v>
      </c>
      <c r="HF89" s="41" t="e">
        <f t="shared" si="62"/>
        <v>#REF!</v>
      </c>
      <c r="HG89" s="41" t="e">
        <f t="shared" si="62"/>
        <v>#REF!</v>
      </c>
      <c r="HH89" s="41" t="e">
        <f t="shared" si="62"/>
        <v>#REF!</v>
      </c>
      <c r="HI89" s="41" t="e">
        <f t="shared" si="62"/>
        <v>#REF!</v>
      </c>
      <c r="HJ89" s="41" t="e">
        <f t="shared" si="62"/>
        <v>#REF!</v>
      </c>
    </row>
    <row r="90" spans="1:218" ht="14.4" x14ac:dyDescent="0.3">
      <c r="A90" s="42">
        <v>87</v>
      </c>
      <c r="B90" s="43" t="e">
        <f>'CMM2 - AUX CALC'!$CJ$67</f>
        <v>#REF!</v>
      </c>
      <c r="CK90" s="41" t="e">
        <f>$B90/(_xlfn.SINGLE(PrazoConcessao)*12-CK$3+1)</f>
        <v>#REF!</v>
      </c>
      <c r="CL90" s="41" t="e">
        <f t="shared" si="67"/>
        <v>#REF!</v>
      </c>
      <c r="CM90" s="41" t="e">
        <f t="shared" si="67"/>
        <v>#REF!</v>
      </c>
      <c r="CN90" s="41" t="e">
        <f t="shared" si="67"/>
        <v>#REF!</v>
      </c>
      <c r="CO90" s="41" t="e">
        <f t="shared" si="67"/>
        <v>#REF!</v>
      </c>
      <c r="CP90" s="41" t="e">
        <f t="shared" si="67"/>
        <v>#REF!</v>
      </c>
      <c r="CQ90" s="41" t="e">
        <f t="shared" si="67"/>
        <v>#REF!</v>
      </c>
      <c r="CR90" s="41" t="e">
        <f t="shared" si="67"/>
        <v>#REF!</v>
      </c>
      <c r="CS90" s="41" t="e">
        <f t="shared" si="67"/>
        <v>#REF!</v>
      </c>
      <c r="CT90" s="41" t="e">
        <f t="shared" si="67"/>
        <v>#REF!</v>
      </c>
      <c r="CU90" s="41" t="e">
        <f t="shared" si="67"/>
        <v>#REF!</v>
      </c>
      <c r="CV90" s="41" t="e">
        <f t="shared" si="81"/>
        <v>#REF!</v>
      </c>
      <c r="CW90" s="41" t="e">
        <f t="shared" si="81"/>
        <v>#REF!</v>
      </c>
      <c r="CX90" s="41" t="e">
        <f t="shared" si="81"/>
        <v>#REF!</v>
      </c>
      <c r="CY90" s="41" t="e">
        <f t="shared" si="81"/>
        <v>#REF!</v>
      </c>
      <c r="CZ90" s="41" t="e">
        <f t="shared" si="81"/>
        <v>#REF!</v>
      </c>
      <c r="DA90" s="41" t="e">
        <f t="shared" si="81"/>
        <v>#REF!</v>
      </c>
      <c r="DB90" s="41" t="e">
        <f t="shared" si="81"/>
        <v>#REF!</v>
      </c>
      <c r="DC90" s="41" t="e">
        <f t="shared" si="81"/>
        <v>#REF!</v>
      </c>
      <c r="DD90" s="41" t="e">
        <f t="shared" si="71"/>
        <v>#REF!</v>
      </c>
      <c r="DE90" s="41" t="e">
        <f t="shared" si="71"/>
        <v>#REF!</v>
      </c>
      <c r="DF90" s="41" t="e">
        <f t="shared" si="71"/>
        <v>#REF!</v>
      </c>
      <c r="DG90" s="41" t="e">
        <f t="shared" si="71"/>
        <v>#REF!</v>
      </c>
      <c r="DH90" s="41" t="e">
        <f t="shared" si="71"/>
        <v>#REF!</v>
      </c>
      <c r="DI90" s="41" t="e">
        <f t="shared" si="71"/>
        <v>#REF!</v>
      </c>
      <c r="DJ90" s="41" t="e">
        <f t="shared" si="71"/>
        <v>#REF!</v>
      </c>
      <c r="DK90" s="41" t="e">
        <f t="shared" si="71"/>
        <v>#REF!</v>
      </c>
      <c r="DL90" s="41" t="e">
        <f t="shared" si="71"/>
        <v>#REF!</v>
      </c>
      <c r="DM90" s="41" t="e">
        <f t="shared" si="71"/>
        <v>#REF!</v>
      </c>
      <c r="DN90" s="41" t="e">
        <f t="shared" si="71"/>
        <v>#REF!</v>
      </c>
      <c r="DO90" s="41" t="e">
        <f t="shared" si="71"/>
        <v>#REF!</v>
      </c>
      <c r="DP90" s="41" t="e">
        <f t="shared" si="71"/>
        <v>#REF!</v>
      </c>
      <c r="DQ90" s="41" t="e">
        <f t="shared" si="76"/>
        <v>#REF!</v>
      </c>
      <c r="DR90" s="41" t="e">
        <f t="shared" si="76"/>
        <v>#REF!</v>
      </c>
      <c r="DS90" s="41" t="e">
        <f t="shared" si="76"/>
        <v>#REF!</v>
      </c>
      <c r="DT90" s="41" t="e">
        <f t="shared" si="76"/>
        <v>#REF!</v>
      </c>
      <c r="DU90" s="41" t="e">
        <f t="shared" si="76"/>
        <v>#REF!</v>
      </c>
      <c r="DV90" s="41" t="e">
        <f t="shared" si="64"/>
        <v>#REF!</v>
      </c>
      <c r="DW90" s="41" t="e">
        <f t="shared" si="64"/>
        <v>#REF!</v>
      </c>
      <c r="DX90" s="41" t="e">
        <f t="shared" si="64"/>
        <v>#REF!</v>
      </c>
      <c r="DY90" s="41" t="e">
        <f t="shared" si="64"/>
        <v>#REF!</v>
      </c>
      <c r="DZ90" s="41" t="e">
        <f t="shared" si="64"/>
        <v>#REF!</v>
      </c>
      <c r="EA90" s="41" t="e">
        <f t="shared" si="64"/>
        <v>#REF!</v>
      </c>
      <c r="EB90" s="41" t="e">
        <f t="shared" si="64"/>
        <v>#REF!</v>
      </c>
      <c r="EC90" s="41" t="e">
        <f t="shared" si="64"/>
        <v>#REF!</v>
      </c>
      <c r="ED90" s="41" t="e">
        <f t="shared" si="64"/>
        <v>#REF!</v>
      </c>
      <c r="EE90" s="41" t="e">
        <f t="shared" si="64"/>
        <v>#REF!</v>
      </c>
      <c r="EF90" s="41" t="e">
        <f t="shared" si="77"/>
        <v>#REF!</v>
      </c>
      <c r="EG90" s="41" t="e">
        <f t="shared" si="77"/>
        <v>#REF!</v>
      </c>
      <c r="EH90" s="41" t="e">
        <f t="shared" si="77"/>
        <v>#REF!</v>
      </c>
      <c r="EI90" s="41" t="e">
        <f t="shared" si="77"/>
        <v>#REF!</v>
      </c>
      <c r="EJ90" s="41" t="e">
        <f t="shared" si="72"/>
        <v>#REF!</v>
      </c>
      <c r="EK90" s="41" t="e">
        <f t="shared" si="72"/>
        <v>#REF!</v>
      </c>
      <c r="EL90" s="41" t="e">
        <f t="shared" si="72"/>
        <v>#REF!</v>
      </c>
      <c r="EM90" s="41" t="e">
        <f t="shared" si="72"/>
        <v>#REF!</v>
      </c>
      <c r="EN90" s="41" t="e">
        <f t="shared" si="72"/>
        <v>#REF!</v>
      </c>
      <c r="EO90" s="41" t="e">
        <f t="shared" si="72"/>
        <v>#REF!</v>
      </c>
      <c r="EP90" s="41" t="e">
        <f t="shared" si="72"/>
        <v>#REF!</v>
      </c>
      <c r="EQ90" s="41" t="e">
        <f t="shared" si="72"/>
        <v>#REF!</v>
      </c>
      <c r="ER90" s="41" t="e">
        <f t="shared" si="72"/>
        <v>#REF!</v>
      </c>
      <c r="ES90" s="41" t="e">
        <f t="shared" si="72"/>
        <v>#REF!</v>
      </c>
      <c r="ET90" s="41" t="e">
        <f t="shared" si="72"/>
        <v>#REF!</v>
      </c>
      <c r="EU90" s="41" t="e">
        <f t="shared" si="72"/>
        <v>#REF!</v>
      </c>
      <c r="EV90" s="41" t="e">
        <f t="shared" si="72"/>
        <v>#REF!</v>
      </c>
      <c r="EW90" s="41" t="e">
        <f t="shared" si="78"/>
        <v>#REF!</v>
      </c>
      <c r="EX90" s="41" t="e">
        <f t="shared" si="78"/>
        <v>#REF!</v>
      </c>
      <c r="EY90" s="41" t="e">
        <f t="shared" si="78"/>
        <v>#REF!</v>
      </c>
      <c r="EZ90" s="41" t="e">
        <f t="shared" si="78"/>
        <v>#REF!</v>
      </c>
      <c r="FA90" s="41" t="e">
        <f t="shared" si="78"/>
        <v>#REF!</v>
      </c>
      <c r="FB90" s="41" t="e">
        <f t="shared" si="65"/>
        <v>#REF!</v>
      </c>
      <c r="FC90" s="41" t="e">
        <f t="shared" si="65"/>
        <v>#REF!</v>
      </c>
      <c r="FD90" s="41" t="e">
        <f t="shared" si="65"/>
        <v>#REF!</v>
      </c>
      <c r="FE90" s="41" t="e">
        <f t="shared" si="65"/>
        <v>#REF!</v>
      </c>
      <c r="FF90" s="41" t="e">
        <f t="shared" si="65"/>
        <v>#REF!</v>
      </c>
      <c r="FG90" s="41" t="e">
        <f t="shared" si="65"/>
        <v>#REF!</v>
      </c>
      <c r="FH90" s="41" t="e">
        <f t="shared" si="65"/>
        <v>#REF!</v>
      </c>
      <c r="FI90" s="41" t="e">
        <f t="shared" si="65"/>
        <v>#REF!</v>
      </c>
      <c r="FJ90" s="41" t="e">
        <f t="shared" si="65"/>
        <v>#REF!</v>
      </c>
      <c r="FK90" s="41" t="e">
        <f t="shared" si="65"/>
        <v>#REF!</v>
      </c>
      <c r="FL90" s="41" t="e">
        <f t="shared" si="79"/>
        <v>#REF!</v>
      </c>
      <c r="FM90" s="41" t="e">
        <f t="shared" si="79"/>
        <v>#REF!</v>
      </c>
      <c r="FN90" s="41" t="e">
        <f t="shared" si="79"/>
        <v>#REF!</v>
      </c>
      <c r="FO90" s="41" t="e">
        <f t="shared" si="79"/>
        <v>#REF!</v>
      </c>
      <c r="FP90" s="41" t="e">
        <f t="shared" si="73"/>
        <v>#REF!</v>
      </c>
      <c r="FQ90" s="41" t="e">
        <f t="shared" si="73"/>
        <v>#REF!</v>
      </c>
      <c r="FR90" s="41" t="e">
        <f t="shared" si="73"/>
        <v>#REF!</v>
      </c>
      <c r="FS90" s="41" t="e">
        <f t="shared" si="73"/>
        <v>#REF!</v>
      </c>
      <c r="FT90" s="41" t="e">
        <f t="shared" si="73"/>
        <v>#REF!</v>
      </c>
      <c r="FU90" s="41" t="e">
        <f t="shared" si="73"/>
        <v>#REF!</v>
      </c>
      <c r="FV90" s="41" t="e">
        <f t="shared" si="73"/>
        <v>#REF!</v>
      </c>
      <c r="FW90" s="41" t="e">
        <f t="shared" si="73"/>
        <v>#REF!</v>
      </c>
      <c r="FX90" s="41" t="e">
        <f t="shared" si="73"/>
        <v>#REF!</v>
      </c>
      <c r="FY90" s="41" t="e">
        <f t="shared" si="73"/>
        <v>#REF!</v>
      </c>
      <c r="FZ90" s="41" t="e">
        <f t="shared" si="73"/>
        <v>#REF!</v>
      </c>
      <c r="GA90" s="41" t="e">
        <f t="shared" si="73"/>
        <v>#REF!</v>
      </c>
      <c r="GB90" s="41" t="e">
        <f t="shared" si="73"/>
        <v>#REF!</v>
      </c>
      <c r="GC90" s="41" t="e">
        <f t="shared" si="80"/>
        <v>#REF!</v>
      </c>
      <c r="GD90" s="41" t="e">
        <f t="shared" si="80"/>
        <v>#REF!</v>
      </c>
      <c r="GE90" s="41" t="e">
        <f t="shared" si="80"/>
        <v>#REF!</v>
      </c>
      <c r="GF90" s="41" t="e">
        <f t="shared" si="80"/>
        <v>#REF!</v>
      </c>
      <c r="GG90" s="41" t="e">
        <f t="shared" si="80"/>
        <v>#REF!</v>
      </c>
      <c r="GH90" s="41" t="e">
        <f t="shared" si="66"/>
        <v>#REF!</v>
      </c>
      <c r="GI90" s="41" t="e">
        <f t="shared" si="58"/>
        <v>#REF!</v>
      </c>
      <c r="GJ90" s="41" t="e">
        <f t="shared" si="58"/>
        <v>#REF!</v>
      </c>
      <c r="GK90" s="41" t="e">
        <f t="shared" si="58"/>
        <v>#REF!</v>
      </c>
      <c r="GL90" s="41" t="e">
        <f t="shared" si="58"/>
        <v>#REF!</v>
      </c>
      <c r="GM90" s="41" t="e">
        <f t="shared" si="58"/>
        <v>#REF!</v>
      </c>
      <c r="GN90" s="41" t="e">
        <f t="shared" si="58"/>
        <v>#REF!</v>
      </c>
      <c r="GO90" s="41" t="e">
        <f t="shared" si="58"/>
        <v>#REF!</v>
      </c>
      <c r="GP90" s="41" t="e">
        <f t="shared" si="58"/>
        <v>#REF!</v>
      </c>
      <c r="GQ90" s="41" t="e">
        <f t="shared" si="58"/>
        <v>#REF!</v>
      </c>
      <c r="GR90" s="41" t="e">
        <f t="shared" si="58"/>
        <v>#REF!</v>
      </c>
      <c r="GS90" s="41" t="e">
        <f t="shared" si="58"/>
        <v>#REF!</v>
      </c>
      <c r="GT90" s="41" t="e">
        <f t="shared" si="82"/>
        <v>#REF!</v>
      </c>
      <c r="GU90" s="41" t="e">
        <f t="shared" si="82"/>
        <v>#REF!</v>
      </c>
      <c r="GV90" s="41" t="e">
        <f t="shared" si="82"/>
        <v>#REF!</v>
      </c>
      <c r="GW90" s="41" t="e">
        <f t="shared" si="82"/>
        <v>#REF!</v>
      </c>
      <c r="GX90" s="41" t="e">
        <f t="shared" si="82"/>
        <v>#REF!</v>
      </c>
      <c r="GY90" s="41" t="e">
        <f t="shared" si="59"/>
        <v>#REF!</v>
      </c>
      <c r="GZ90" s="41" t="e">
        <f t="shared" si="59"/>
        <v>#REF!</v>
      </c>
      <c r="HA90" s="41" t="e">
        <f t="shared" si="59"/>
        <v>#REF!</v>
      </c>
      <c r="HB90" s="41" t="e">
        <f t="shared" si="59"/>
        <v>#REF!</v>
      </c>
      <c r="HC90" s="41" t="e">
        <f t="shared" si="59"/>
        <v>#REF!</v>
      </c>
      <c r="HD90" s="41" t="e">
        <f t="shared" si="59"/>
        <v>#REF!</v>
      </c>
      <c r="HE90" s="41" t="e">
        <f t="shared" si="62"/>
        <v>#REF!</v>
      </c>
      <c r="HF90" s="41" t="e">
        <f t="shared" si="62"/>
        <v>#REF!</v>
      </c>
      <c r="HG90" s="41" t="e">
        <f t="shared" si="62"/>
        <v>#REF!</v>
      </c>
      <c r="HH90" s="41" t="e">
        <f t="shared" si="62"/>
        <v>#REF!</v>
      </c>
      <c r="HI90" s="41" t="e">
        <f t="shared" si="62"/>
        <v>#REF!</v>
      </c>
      <c r="HJ90" s="41" t="e">
        <f t="shared" si="62"/>
        <v>#REF!</v>
      </c>
    </row>
    <row r="91" spans="1:218" ht="14.4" x14ac:dyDescent="0.3">
      <c r="A91" s="42">
        <v>88</v>
      </c>
      <c r="B91" s="43" t="e">
        <f>'CMM2 - AUX CALC'!$CK$67</f>
        <v>#REF!</v>
      </c>
      <c r="CL91" s="41" t="e">
        <f>$B91/(_xlfn.SINGLE(PrazoConcessao)*12-CL$3+1)</f>
        <v>#REF!</v>
      </c>
      <c r="CM91" s="41" t="e">
        <f t="shared" si="67"/>
        <v>#REF!</v>
      </c>
      <c r="CN91" s="41" t="e">
        <f t="shared" si="67"/>
        <v>#REF!</v>
      </c>
      <c r="CO91" s="41" t="e">
        <f t="shared" ref="CO91:CU99" si="83">CN91</f>
        <v>#REF!</v>
      </c>
      <c r="CP91" s="41" t="e">
        <f t="shared" si="83"/>
        <v>#REF!</v>
      </c>
      <c r="CQ91" s="41" t="e">
        <f t="shared" si="83"/>
        <v>#REF!</v>
      </c>
      <c r="CR91" s="41" t="e">
        <f t="shared" si="83"/>
        <v>#REF!</v>
      </c>
      <c r="CS91" s="41" t="e">
        <f t="shared" si="83"/>
        <v>#REF!</v>
      </c>
      <c r="CT91" s="41" t="e">
        <f t="shared" si="83"/>
        <v>#REF!</v>
      </c>
      <c r="CU91" s="41" t="e">
        <f t="shared" si="83"/>
        <v>#REF!</v>
      </c>
      <c r="CV91" s="41" t="e">
        <f t="shared" si="81"/>
        <v>#REF!</v>
      </c>
      <c r="CW91" s="41" t="e">
        <f t="shared" si="81"/>
        <v>#REF!</v>
      </c>
      <c r="CX91" s="41" t="e">
        <f t="shared" si="81"/>
        <v>#REF!</v>
      </c>
      <c r="CY91" s="41" t="e">
        <f t="shared" si="81"/>
        <v>#REF!</v>
      </c>
      <c r="CZ91" s="41" t="e">
        <f t="shared" si="81"/>
        <v>#REF!</v>
      </c>
      <c r="DA91" s="41" t="e">
        <f t="shared" si="81"/>
        <v>#REF!</v>
      </c>
      <c r="DB91" s="41" t="e">
        <f t="shared" si="81"/>
        <v>#REF!</v>
      </c>
      <c r="DC91" s="41" t="e">
        <f t="shared" si="81"/>
        <v>#REF!</v>
      </c>
      <c r="DD91" s="41" t="e">
        <f t="shared" si="71"/>
        <v>#REF!</v>
      </c>
      <c r="DE91" s="41" t="e">
        <f t="shared" si="71"/>
        <v>#REF!</v>
      </c>
      <c r="DF91" s="41" t="e">
        <f t="shared" si="71"/>
        <v>#REF!</v>
      </c>
      <c r="DG91" s="41" t="e">
        <f t="shared" si="71"/>
        <v>#REF!</v>
      </c>
      <c r="DH91" s="41" t="e">
        <f t="shared" si="71"/>
        <v>#REF!</v>
      </c>
      <c r="DI91" s="41" t="e">
        <f t="shared" si="71"/>
        <v>#REF!</v>
      </c>
      <c r="DJ91" s="41" t="e">
        <f t="shared" si="71"/>
        <v>#REF!</v>
      </c>
      <c r="DK91" s="41" t="e">
        <f t="shared" si="71"/>
        <v>#REF!</v>
      </c>
      <c r="DL91" s="41" t="e">
        <f t="shared" si="71"/>
        <v>#REF!</v>
      </c>
      <c r="DM91" s="41" t="e">
        <f t="shared" si="71"/>
        <v>#REF!</v>
      </c>
      <c r="DN91" s="41" t="e">
        <f t="shared" si="71"/>
        <v>#REF!</v>
      </c>
      <c r="DO91" s="41" t="e">
        <f t="shared" si="71"/>
        <v>#REF!</v>
      </c>
      <c r="DP91" s="41" t="e">
        <f t="shared" si="71"/>
        <v>#REF!</v>
      </c>
      <c r="DQ91" s="41" t="e">
        <f t="shared" si="76"/>
        <v>#REF!</v>
      </c>
      <c r="DR91" s="41" t="e">
        <f t="shared" si="76"/>
        <v>#REF!</v>
      </c>
      <c r="DS91" s="41" t="e">
        <f t="shared" si="76"/>
        <v>#REF!</v>
      </c>
      <c r="DT91" s="41" t="e">
        <f t="shared" si="76"/>
        <v>#REF!</v>
      </c>
      <c r="DU91" s="41" t="e">
        <f t="shared" si="76"/>
        <v>#REF!</v>
      </c>
      <c r="DV91" s="41" t="e">
        <f t="shared" si="64"/>
        <v>#REF!</v>
      </c>
      <c r="DW91" s="41" t="e">
        <f t="shared" si="64"/>
        <v>#REF!</v>
      </c>
      <c r="DX91" s="41" t="e">
        <f t="shared" si="64"/>
        <v>#REF!</v>
      </c>
      <c r="DY91" s="41" t="e">
        <f t="shared" si="64"/>
        <v>#REF!</v>
      </c>
      <c r="DZ91" s="41" t="e">
        <f t="shared" si="64"/>
        <v>#REF!</v>
      </c>
      <c r="EA91" s="41" t="e">
        <f t="shared" si="64"/>
        <v>#REF!</v>
      </c>
      <c r="EB91" s="41" t="e">
        <f t="shared" si="64"/>
        <v>#REF!</v>
      </c>
      <c r="EC91" s="41" t="e">
        <f t="shared" si="64"/>
        <v>#REF!</v>
      </c>
      <c r="ED91" s="41" t="e">
        <f t="shared" si="64"/>
        <v>#REF!</v>
      </c>
      <c r="EE91" s="41" t="e">
        <f t="shared" si="64"/>
        <v>#REF!</v>
      </c>
      <c r="EF91" s="41" t="e">
        <f t="shared" si="77"/>
        <v>#REF!</v>
      </c>
      <c r="EG91" s="41" t="e">
        <f t="shared" si="77"/>
        <v>#REF!</v>
      </c>
      <c r="EH91" s="41" t="e">
        <f t="shared" si="77"/>
        <v>#REF!</v>
      </c>
      <c r="EI91" s="41" t="e">
        <f t="shared" si="77"/>
        <v>#REF!</v>
      </c>
      <c r="EJ91" s="41" t="e">
        <f t="shared" si="72"/>
        <v>#REF!</v>
      </c>
      <c r="EK91" s="41" t="e">
        <f t="shared" si="72"/>
        <v>#REF!</v>
      </c>
      <c r="EL91" s="41" t="e">
        <f t="shared" si="72"/>
        <v>#REF!</v>
      </c>
      <c r="EM91" s="41" t="e">
        <f t="shared" si="72"/>
        <v>#REF!</v>
      </c>
      <c r="EN91" s="41" t="e">
        <f t="shared" si="72"/>
        <v>#REF!</v>
      </c>
      <c r="EO91" s="41" t="e">
        <f t="shared" si="72"/>
        <v>#REF!</v>
      </c>
      <c r="EP91" s="41" t="e">
        <f t="shared" si="72"/>
        <v>#REF!</v>
      </c>
      <c r="EQ91" s="41" t="e">
        <f t="shared" si="72"/>
        <v>#REF!</v>
      </c>
      <c r="ER91" s="41" t="e">
        <f t="shared" si="72"/>
        <v>#REF!</v>
      </c>
      <c r="ES91" s="41" t="e">
        <f t="shared" si="72"/>
        <v>#REF!</v>
      </c>
      <c r="ET91" s="41" t="e">
        <f t="shared" si="72"/>
        <v>#REF!</v>
      </c>
      <c r="EU91" s="41" t="e">
        <f t="shared" si="72"/>
        <v>#REF!</v>
      </c>
      <c r="EV91" s="41" t="e">
        <f t="shared" si="72"/>
        <v>#REF!</v>
      </c>
      <c r="EW91" s="41" t="e">
        <f t="shared" si="78"/>
        <v>#REF!</v>
      </c>
      <c r="EX91" s="41" t="e">
        <f t="shared" si="78"/>
        <v>#REF!</v>
      </c>
      <c r="EY91" s="41" t="e">
        <f t="shared" si="78"/>
        <v>#REF!</v>
      </c>
      <c r="EZ91" s="41" t="e">
        <f t="shared" si="78"/>
        <v>#REF!</v>
      </c>
      <c r="FA91" s="41" t="e">
        <f t="shared" si="78"/>
        <v>#REF!</v>
      </c>
      <c r="FB91" s="41" t="e">
        <f t="shared" si="65"/>
        <v>#REF!</v>
      </c>
      <c r="FC91" s="41" t="e">
        <f t="shared" si="65"/>
        <v>#REF!</v>
      </c>
      <c r="FD91" s="41" t="e">
        <f t="shared" si="65"/>
        <v>#REF!</v>
      </c>
      <c r="FE91" s="41" t="e">
        <f t="shared" si="65"/>
        <v>#REF!</v>
      </c>
      <c r="FF91" s="41" t="e">
        <f t="shared" si="65"/>
        <v>#REF!</v>
      </c>
      <c r="FG91" s="41" t="e">
        <f t="shared" si="65"/>
        <v>#REF!</v>
      </c>
      <c r="FH91" s="41" t="e">
        <f t="shared" si="65"/>
        <v>#REF!</v>
      </c>
      <c r="FI91" s="41" t="e">
        <f t="shared" si="65"/>
        <v>#REF!</v>
      </c>
      <c r="FJ91" s="41" t="e">
        <f t="shared" si="65"/>
        <v>#REF!</v>
      </c>
      <c r="FK91" s="41" t="e">
        <f t="shared" si="65"/>
        <v>#REF!</v>
      </c>
      <c r="FL91" s="41" t="e">
        <f t="shared" si="79"/>
        <v>#REF!</v>
      </c>
      <c r="FM91" s="41" t="e">
        <f t="shared" si="79"/>
        <v>#REF!</v>
      </c>
      <c r="FN91" s="41" t="e">
        <f t="shared" si="79"/>
        <v>#REF!</v>
      </c>
      <c r="FO91" s="41" t="e">
        <f t="shared" si="79"/>
        <v>#REF!</v>
      </c>
      <c r="FP91" s="41" t="e">
        <f t="shared" si="73"/>
        <v>#REF!</v>
      </c>
      <c r="FQ91" s="41" t="e">
        <f t="shared" si="73"/>
        <v>#REF!</v>
      </c>
      <c r="FR91" s="41" t="e">
        <f t="shared" si="73"/>
        <v>#REF!</v>
      </c>
      <c r="FS91" s="41" t="e">
        <f t="shared" si="73"/>
        <v>#REF!</v>
      </c>
      <c r="FT91" s="41" t="e">
        <f t="shared" si="73"/>
        <v>#REF!</v>
      </c>
      <c r="FU91" s="41" t="e">
        <f t="shared" si="73"/>
        <v>#REF!</v>
      </c>
      <c r="FV91" s="41" t="e">
        <f t="shared" si="73"/>
        <v>#REF!</v>
      </c>
      <c r="FW91" s="41" t="e">
        <f t="shared" si="73"/>
        <v>#REF!</v>
      </c>
      <c r="FX91" s="41" t="e">
        <f t="shared" si="73"/>
        <v>#REF!</v>
      </c>
      <c r="FY91" s="41" t="e">
        <f t="shared" si="73"/>
        <v>#REF!</v>
      </c>
      <c r="FZ91" s="41" t="e">
        <f t="shared" si="73"/>
        <v>#REF!</v>
      </c>
      <c r="GA91" s="41" t="e">
        <f t="shared" si="73"/>
        <v>#REF!</v>
      </c>
      <c r="GB91" s="41" t="e">
        <f t="shared" si="73"/>
        <v>#REF!</v>
      </c>
      <c r="GC91" s="41" t="e">
        <f t="shared" si="80"/>
        <v>#REF!</v>
      </c>
      <c r="GD91" s="41" t="e">
        <f t="shared" si="80"/>
        <v>#REF!</v>
      </c>
      <c r="GE91" s="41" t="e">
        <f t="shared" si="80"/>
        <v>#REF!</v>
      </c>
      <c r="GF91" s="41" t="e">
        <f t="shared" si="80"/>
        <v>#REF!</v>
      </c>
      <c r="GG91" s="41" t="e">
        <f t="shared" si="80"/>
        <v>#REF!</v>
      </c>
      <c r="GH91" s="41" t="e">
        <f t="shared" si="66"/>
        <v>#REF!</v>
      </c>
      <c r="GI91" s="41" t="e">
        <f t="shared" si="58"/>
        <v>#REF!</v>
      </c>
      <c r="GJ91" s="41" t="e">
        <f t="shared" si="58"/>
        <v>#REF!</v>
      </c>
      <c r="GK91" s="41" t="e">
        <f t="shared" si="58"/>
        <v>#REF!</v>
      </c>
      <c r="GL91" s="41" t="e">
        <f t="shared" si="58"/>
        <v>#REF!</v>
      </c>
      <c r="GM91" s="41" t="e">
        <f t="shared" si="58"/>
        <v>#REF!</v>
      </c>
      <c r="GN91" s="41" t="e">
        <f t="shared" si="58"/>
        <v>#REF!</v>
      </c>
      <c r="GO91" s="41" t="e">
        <f t="shared" si="58"/>
        <v>#REF!</v>
      </c>
      <c r="GP91" s="41" t="e">
        <f t="shared" si="58"/>
        <v>#REF!</v>
      </c>
      <c r="GQ91" s="41" t="e">
        <f t="shared" si="58"/>
        <v>#REF!</v>
      </c>
      <c r="GR91" s="41" t="e">
        <f t="shared" si="58"/>
        <v>#REF!</v>
      </c>
      <c r="GS91" s="41" t="e">
        <f t="shared" si="58"/>
        <v>#REF!</v>
      </c>
      <c r="GT91" s="41" t="e">
        <f t="shared" si="82"/>
        <v>#REF!</v>
      </c>
      <c r="GU91" s="41" t="e">
        <f t="shared" si="82"/>
        <v>#REF!</v>
      </c>
      <c r="GV91" s="41" t="e">
        <f t="shared" si="82"/>
        <v>#REF!</v>
      </c>
      <c r="GW91" s="41" t="e">
        <f t="shared" si="82"/>
        <v>#REF!</v>
      </c>
      <c r="GX91" s="41" t="e">
        <f t="shared" si="82"/>
        <v>#REF!</v>
      </c>
      <c r="GY91" s="41" t="e">
        <f t="shared" si="59"/>
        <v>#REF!</v>
      </c>
      <c r="GZ91" s="41" t="e">
        <f t="shared" si="59"/>
        <v>#REF!</v>
      </c>
      <c r="HA91" s="41" t="e">
        <f t="shared" si="59"/>
        <v>#REF!</v>
      </c>
      <c r="HB91" s="41" t="e">
        <f t="shared" si="59"/>
        <v>#REF!</v>
      </c>
      <c r="HC91" s="41" t="e">
        <f t="shared" si="59"/>
        <v>#REF!</v>
      </c>
      <c r="HD91" s="41" t="e">
        <f t="shared" si="59"/>
        <v>#REF!</v>
      </c>
      <c r="HE91" s="41" t="e">
        <f t="shared" si="62"/>
        <v>#REF!</v>
      </c>
      <c r="HF91" s="41" t="e">
        <f t="shared" si="62"/>
        <v>#REF!</v>
      </c>
      <c r="HG91" s="41" t="e">
        <f t="shared" si="62"/>
        <v>#REF!</v>
      </c>
      <c r="HH91" s="41" t="e">
        <f t="shared" si="62"/>
        <v>#REF!</v>
      </c>
      <c r="HI91" s="41" t="e">
        <f t="shared" si="62"/>
        <v>#REF!</v>
      </c>
      <c r="HJ91" s="41" t="e">
        <f t="shared" si="62"/>
        <v>#REF!</v>
      </c>
    </row>
    <row r="92" spans="1:218" ht="14.4" x14ac:dyDescent="0.3">
      <c r="A92" s="42">
        <v>89</v>
      </c>
      <c r="B92" s="43" t="e">
        <f>'CMM2 - AUX CALC'!$CL$67</f>
        <v>#REF!</v>
      </c>
      <c r="CM92" s="41" t="e">
        <f>$B92/(_xlfn.SINGLE(PrazoConcessao)*12-CM$3+1)</f>
        <v>#REF!</v>
      </c>
      <c r="CN92" s="41" t="e">
        <f t="shared" ref="CN92" si="84">CM92</f>
        <v>#REF!</v>
      </c>
      <c r="CO92" s="41" t="e">
        <f t="shared" si="83"/>
        <v>#REF!</v>
      </c>
      <c r="CP92" s="41" t="e">
        <f t="shared" si="83"/>
        <v>#REF!</v>
      </c>
      <c r="CQ92" s="41" t="e">
        <f t="shared" si="83"/>
        <v>#REF!</v>
      </c>
      <c r="CR92" s="41" t="e">
        <f t="shared" si="83"/>
        <v>#REF!</v>
      </c>
      <c r="CS92" s="41" t="e">
        <f t="shared" si="83"/>
        <v>#REF!</v>
      </c>
      <c r="CT92" s="41" t="e">
        <f t="shared" si="83"/>
        <v>#REF!</v>
      </c>
      <c r="CU92" s="41" t="e">
        <f t="shared" si="83"/>
        <v>#REF!</v>
      </c>
      <c r="CV92" s="41" t="e">
        <f t="shared" si="81"/>
        <v>#REF!</v>
      </c>
      <c r="CW92" s="41" t="e">
        <f t="shared" si="81"/>
        <v>#REF!</v>
      </c>
      <c r="CX92" s="41" t="e">
        <f t="shared" si="81"/>
        <v>#REF!</v>
      </c>
      <c r="CY92" s="41" t="e">
        <f t="shared" si="81"/>
        <v>#REF!</v>
      </c>
      <c r="CZ92" s="41" t="e">
        <f t="shared" si="81"/>
        <v>#REF!</v>
      </c>
      <c r="DA92" s="41" t="e">
        <f t="shared" si="81"/>
        <v>#REF!</v>
      </c>
      <c r="DB92" s="41" t="e">
        <f t="shared" si="81"/>
        <v>#REF!</v>
      </c>
      <c r="DC92" s="41" t="e">
        <f t="shared" si="81"/>
        <v>#REF!</v>
      </c>
      <c r="DD92" s="41" t="e">
        <f t="shared" si="71"/>
        <v>#REF!</v>
      </c>
      <c r="DE92" s="41" t="e">
        <f t="shared" si="71"/>
        <v>#REF!</v>
      </c>
      <c r="DF92" s="41" t="e">
        <f t="shared" si="71"/>
        <v>#REF!</v>
      </c>
      <c r="DG92" s="41" t="e">
        <f t="shared" si="71"/>
        <v>#REF!</v>
      </c>
      <c r="DH92" s="41" t="e">
        <f t="shared" si="71"/>
        <v>#REF!</v>
      </c>
      <c r="DI92" s="41" t="e">
        <f t="shared" si="71"/>
        <v>#REF!</v>
      </c>
      <c r="DJ92" s="41" t="e">
        <f t="shared" si="71"/>
        <v>#REF!</v>
      </c>
      <c r="DK92" s="41" t="e">
        <f t="shared" si="71"/>
        <v>#REF!</v>
      </c>
      <c r="DL92" s="41" t="e">
        <f t="shared" si="71"/>
        <v>#REF!</v>
      </c>
      <c r="DM92" s="41" t="e">
        <f t="shared" si="71"/>
        <v>#REF!</v>
      </c>
      <c r="DN92" s="41" t="e">
        <f t="shared" si="71"/>
        <v>#REF!</v>
      </c>
      <c r="DO92" s="41" t="e">
        <f t="shared" si="71"/>
        <v>#REF!</v>
      </c>
      <c r="DP92" s="41" t="e">
        <f t="shared" si="71"/>
        <v>#REF!</v>
      </c>
      <c r="DQ92" s="41" t="e">
        <f t="shared" si="76"/>
        <v>#REF!</v>
      </c>
      <c r="DR92" s="41" t="e">
        <f t="shared" si="76"/>
        <v>#REF!</v>
      </c>
      <c r="DS92" s="41" t="e">
        <f t="shared" si="76"/>
        <v>#REF!</v>
      </c>
      <c r="DT92" s="41" t="e">
        <f t="shared" si="76"/>
        <v>#REF!</v>
      </c>
      <c r="DU92" s="41" t="e">
        <f t="shared" si="76"/>
        <v>#REF!</v>
      </c>
      <c r="DV92" s="41" t="e">
        <f t="shared" si="64"/>
        <v>#REF!</v>
      </c>
      <c r="DW92" s="41" t="e">
        <f t="shared" si="64"/>
        <v>#REF!</v>
      </c>
      <c r="DX92" s="41" t="e">
        <f t="shared" si="64"/>
        <v>#REF!</v>
      </c>
      <c r="DY92" s="41" t="e">
        <f t="shared" si="64"/>
        <v>#REF!</v>
      </c>
      <c r="DZ92" s="41" t="e">
        <f t="shared" si="64"/>
        <v>#REF!</v>
      </c>
      <c r="EA92" s="41" t="e">
        <f t="shared" si="64"/>
        <v>#REF!</v>
      </c>
      <c r="EB92" s="41" t="e">
        <f t="shared" si="64"/>
        <v>#REF!</v>
      </c>
      <c r="EC92" s="41" t="e">
        <f t="shared" si="64"/>
        <v>#REF!</v>
      </c>
      <c r="ED92" s="41" t="e">
        <f t="shared" si="64"/>
        <v>#REF!</v>
      </c>
      <c r="EE92" s="41" t="e">
        <f t="shared" si="64"/>
        <v>#REF!</v>
      </c>
      <c r="EF92" s="41" t="e">
        <f t="shared" si="77"/>
        <v>#REF!</v>
      </c>
      <c r="EG92" s="41" t="e">
        <f t="shared" si="77"/>
        <v>#REF!</v>
      </c>
      <c r="EH92" s="41" t="e">
        <f t="shared" si="77"/>
        <v>#REF!</v>
      </c>
      <c r="EI92" s="41" t="e">
        <f t="shared" si="77"/>
        <v>#REF!</v>
      </c>
      <c r="EJ92" s="41" t="e">
        <f t="shared" si="72"/>
        <v>#REF!</v>
      </c>
      <c r="EK92" s="41" t="e">
        <f t="shared" si="72"/>
        <v>#REF!</v>
      </c>
      <c r="EL92" s="41" t="e">
        <f t="shared" si="72"/>
        <v>#REF!</v>
      </c>
      <c r="EM92" s="41" t="e">
        <f t="shared" si="72"/>
        <v>#REF!</v>
      </c>
      <c r="EN92" s="41" t="e">
        <f t="shared" si="72"/>
        <v>#REF!</v>
      </c>
      <c r="EO92" s="41" t="e">
        <f t="shared" si="72"/>
        <v>#REF!</v>
      </c>
      <c r="EP92" s="41" t="e">
        <f t="shared" si="72"/>
        <v>#REF!</v>
      </c>
      <c r="EQ92" s="41" t="e">
        <f t="shared" si="72"/>
        <v>#REF!</v>
      </c>
      <c r="ER92" s="41" t="e">
        <f t="shared" si="72"/>
        <v>#REF!</v>
      </c>
      <c r="ES92" s="41" t="e">
        <f t="shared" si="72"/>
        <v>#REF!</v>
      </c>
      <c r="ET92" s="41" t="e">
        <f t="shared" si="72"/>
        <v>#REF!</v>
      </c>
      <c r="EU92" s="41" t="e">
        <f t="shared" si="72"/>
        <v>#REF!</v>
      </c>
      <c r="EV92" s="41" t="e">
        <f t="shared" si="72"/>
        <v>#REF!</v>
      </c>
      <c r="EW92" s="41" t="e">
        <f t="shared" si="78"/>
        <v>#REF!</v>
      </c>
      <c r="EX92" s="41" t="e">
        <f t="shared" si="78"/>
        <v>#REF!</v>
      </c>
      <c r="EY92" s="41" t="e">
        <f t="shared" si="78"/>
        <v>#REF!</v>
      </c>
      <c r="EZ92" s="41" t="e">
        <f t="shared" si="78"/>
        <v>#REF!</v>
      </c>
      <c r="FA92" s="41" t="e">
        <f t="shared" si="78"/>
        <v>#REF!</v>
      </c>
      <c r="FB92" s="41" t="e">
        <f t="shared" si="65"/>
        <v>#REF!</v>
      </c>
      <c r="FC92" s="41" t="e">
        <f t="shared" si="65"/>
        <v>#REF!</v>
      </c>
      <c r="FD92" s="41" t="e">
        <f t="shared" si="65"/>
        <v>#REF!</v>
      </c>
      <c r="FE92" s="41" t="e">
        <f t="shared" si="65"/>
        <v>#REF!</v>
      </c>
      <c r="FF92" s="41" t="e">
        <f t="shared" si="65"/>
        <v>#REF!</v>
      </c>
      <c r="FG92" s="41" t="e">
        <f t="shared" si="65"/>
        <v>#REF!</v>
      </c>
      <c r="FH92" s="41" t="e">
        <f t="shared" si="65"/>
        <v>#REF!</v>
      </c>
      <c r="FI92" s="41" t="e">
        <f t="shared" si="65"/>
        <v>#REF!</v>
      </c>
      <c r="FJ92" s="41" t="e">
        <f t="shared" si="65"/>
        <v>#REF!</v>
      </c>
      <c r="FK92" s="41" t="e">
        <f t="shared" si="65"/>
        <v>#REF!</v>
      </c>
      <c r="FL92" s="41" t="e">
        <f t="shared" si="79"/>
        <v>#REF!</v>
      </c>
      <c r="FM92" s="41" t="e">
        <f t="shared" si="79"/>
        <v>#REF!</v>
      </c>
      <c r="FN92" s="41" t="e">
        <f t="shared" si="79"/>
        <v>#REF!</v>
      </c>
      <c r="FO92" s="41" t="e">
        <f t="shared" si="79"/>
        <v>#REF!</v>
      </c>
      <c r="FP92" s="41" t="e">
        <f t="shared" si="73"/>
        <v>#REF!</v>
      </c>
      <c r="FQ92" s="41" t="e">
        <f t="shared" si="73"/>
        <v>#REF!</v>
      </c>
      <c r="FR92" s="41" t="e">
        <f t="shared" si="73"/>
        <v>#REF!</v>
      </c>
      <c r="FS92" s="41" t="e">
        <f t="shared" si="73"/>
        <v>#REF!</v>
      </c>
      <c r="FT92" s="41" t="e">
        <f t="shared" si="73"/>
        <v>#REF!</v>
      </c>
      <c r="FU92" s="41" t="e">
        <f t="shared" si="73"/>
        <v>#REF!</v>
      </c>
      <c r="FV92" s="41" t="e">
        <f t="shared" si="73"/>
        <v>#REF!</v>
      </c>
      <c r="FW92" s="41" t="e">
        <f t="shared" si="73"/>
        <v>#REF!</v>
      </c>
      <c r="FX92" s="41" t="e">
        <f t="shared" si="73"/>
        <v>#REF!</v>
      </c>
      <c r="FY92" s="41" t="e">
        <f t="shared" si="73"/>
        <v>#REF!</v>
      </c>
      <c r="FZ92" s="41" t="e">
        <f t="shared" si="73"/>
        <v>#REF!</v>
      </c>
      <c r="GA92" s="41" t="e">
        <f t="shared" si="73"/>
        <v>#REF!</v>
      </c>
      <c r="GB92" s="41" t="e">
        <f t="shared" si="73"/>
        <v>#REF!</v>
      </c>
      <c r="GC92" s="41" t="e">
        <f t="shared" si="80"/>
        <v>#REF!</v>
      </c>
      <c r="GD92" s="41" t="e">
        <f t="shared" si="80"/>
        <v>#REF!</v>
      </c>
      <c r="GE92" s="41" t="e">
        <f t="shared" si="80"/>
        <v>#REF!</v>
      </c>
      <c r="GF92" s="41" t="e">
        <f t="shared" si="80"/>
        <v>#REF!</v>
      </c>
      <c r="GG92" s="41" t="e">
        <f t="shared" si="80"/>
        <v>#REF!</v>
      </c>
      <c r="GH92" s="41" t="e">
        <f t="shared" si="66"/>
        <v>#REF!</v>
      </c>
      <c r="GI92" s="41" t="e">
        <f t="shared" si="58"/>
        <v>#REF!</v>
      </c>
      <c r="GJ92" s="41" t="e">
        <f t="shared" si="58"/>
        <v>#REF!</v>
      </c>
      <c r="GK92" s="41" t="e">
        <f t="shared" si="58"/>
        <v>#REF!</v>
      </c>
      <c r="GL92" s="41" t="e">
        <f t="shared" si="58"/>
        <v>#REF!</v>
      </c>
      <c r="GM92" s="41" t="e">
        <f t="shared" si="58"/>
        <v>#REF!</v>
      </c>
      <c r="GN92" s="41" t="e">
        <f t="shared" si="58"/>
        <v>#REF!</v>
      </c>
      <c r="GO92" s="41" t="e">
        <f t="shared" si="58"/>
        <v>#REF!</v>
      </c>
      <c r="GP92" s="41" t="e">
        <f t="shared" si="58"/>
        <v>#REF!</v>
      </c>
      <c r="GQ92" s="41" t="e">
        <f t="shared" si="58"/>
        <v>#REF!</v>
      </c>
      <c r="GR92" s="41" t="e">
        <f t="shared" si="58"/>
        <v>#REF!</v>
      </c>
      <c r="GS92" s="41" t="e">
        <f t="shared" si="58"/>
        <v>#REF!</v>
      </c>
      <c r="GT92" s="41" t="e">
        <f t="shared" si="82"/>
        <v>#REF!</v>
      </c>
      <c r="GU92" s="41" t="e">
        <f t="shared" si="82"/>
        <v>#REF!</v>
      </c>
      <c r="GV92" s="41" t="e">
        <f t="shared" si="82"/>
        <v>#REF!</v>
      </c>
      <c r="GW92" s="41" t="e">
        <f t="shared" si="82"/>
        <v>#REF!</v>
      </c>
      <c r="GX92" s="41" t="e">
        <f t="shared" si="82"/>
        <v>#REF!</v>
      </c>
      <c r="GY92" s="41" t="e">
        <f t="shared" si="59"/>
        <v>#REF!</v>
      </c>
      <c r="GZ92" s="41" t="e">
        <f t="shared" si="59"/>
        <v>#REF!</v>
      </c>
      <c r="HA92" s="41" t="e">
        <f t="shared" si="59"/>
        <v>#REF!</v>
      </c>
      <c r="HB92" s="41" t="e">
        <f t="shared" si="59"/>
        <v>#REF!</v>
      </c>
      <c r="HC92" s="41" t="e">
        <f t="shared" si="59"/>
        <v>#REF!</v>
      </c>
      <c r="HD92" s="41" t="e">
        <f t="shared" si="59"/>
        <v>#REF!</v>
      </c>
      <c r="HE92" s="41" t="e">
        <f t="shared" si="62"/>
        <v>#REF!</v>
      </c>
      <c r="HF92" s="41" t="e">
        <f t="shared" si="62"/>
        <v>#REF!</v>
      </c>
      <c r="HG92" s="41" t="e">
        <f t="shared" si="62"/>
        <v>#REF!</v>
      </c>
      <c r="HH92" s="41" t="e">
        <f t="shared" si="62"/>
        <v>#REF!</v>
      </c>
      <c r="HI92" s="41" t="e">
        <f t="shared" si="62"/>
        <v>#REF!</v>
      </c>
      <c r="HJ92" s="41" t="e">
        <f t="shared" si="62"/>
        <v>#REF!</v>
      </c>
    </row>
    <row r="93" spans="1:218" ht="14.4" x14ac:dyDescent="0.3">
      <c r="A93" s="42">
        <v>90</v>
      </c>
      <c r="B93" s="43" t="e">
        <f>'CMM2 - AUX CALC'!$CM$67</f>
        <v>#REF!</v>
      </c>
      <c r="CN93" s="41" t="e">
        <f>$B93/(_xlfn.SINGLE(PrazoConcessao)*12-CN$3+1)</f>
        <v>#REF!</v>
      </c>
      <c r="CO93" s="41" t="e">
        <f t="shared" si="83"/>
        <v>#REF!</v>
      </c>
      <c r="CP93" s="41" t="e">
        <f t="shared" si="83"/>
        <v>#REF!</v>
      </c>
      <c r="CQ93" s="41" t="e">
        <f t="shared" si="83"/>
        <v>#REF!</v>
      </c>
      <c r="CR93" s="41" t="e">
        <f t="shared" si="83"/>
        <v>#REF!</v>
      </c>
      <c r="CS93" s="41" t="e">
        <f t="shared" si="83"/>
        <v>#REF!</v>
      </c>
      <c r="CT93" s="41" t="e">
        <f t="shared" si="83"/>
        <v>#REF!</v>
      </c>
      <c r="CU93" s="41" t="e">
        <f t="shared" si="83"/>
        <v>#REF!</v>
      </c>
      <c r="CV93" s="41" t="e">
        <f t="shared" si="81"/>
        <v>#REF!</v>
      </c>
      <c r="CW93" s="41" t="e">
        <f t="shared" si="81"/>
        <v>#REF!</v>
      </c>
      <c r="CX93" s="41" t="e">
        <f t="shared" si="81"/>
        <v>#REF!</v>
      </c>
      <c r="CY93" s="41" t="e">
        <f t="shared" si="81"/>
        <v>#REF!</v>
      </c>
      <c r="CZ93" s="41" t="e">
        <f t="shared" si="81"/>
        <v>#REF!</v>
      </c>
      <c r="DA93" s="41" t="e">
        <f t="shared" si="81"/>
        <v>#REF!</v>
      </c>
      <c r="DB93" s="41" t="e">
        <f t="shared" si="81"/>
        <v>#REF!</v>
      </c>
      <c r="DC93" s="41" t="e">
        <f t="shared" si="81"/>
        <v>#REF!</v>
      </c>
      <c r="DD93" s="41" t="e">
        <f t="shared" si="71"/>
        <v>#REF!</v>
      </c>
      <c r="DE93" s="41" t="e">
        <f t="shared" si="71"/>
        <v>#REF!</v>
      </c>
      <c r="DF93" s="41" t="e">
        <f t="shared" si="71"/>
        <v>#REF!</v>
      </c>
      <c r="DG93" s="41" t="e">
        <f t="shared" si="71"/>
        <v>#REF!</v>
      </c>
      <c r="DH93" s="41" t="e">
        <f t="shared" si="71"/>
        <v>#REF!</v>
      </c>
      <c r="DI93" s="41" t="e">
        <f t="shared" si="71"/>
        <v>#REF!</v>
      </c>
      <c r="DJ93" s="41" t="e">
        <f t="shared" si="71"/>
        <v>#REF!</v>
      </c>
      <c r="DK93" s="41" t="e">
        <f t="shared" si="71"/>
        <v>#REF!</v>
      </c>
      <c r="DL93" s="41" t="e">
        <f t="shared" si="71"/>
        <v>#REF!</v>
      </c>
      <c r="DM93" s="41" t="e">
        <f t="shared" si="71"/>
        <v>#REF!</v>
      </c>
      <c r="DN93" s="41" t="e">
        <f t="shared" si="71"/>
        <v>#REF!</v>
      </c>
      <c r="DO93" s="41" t="e">
        <f t="shared" si="71"/>
        <v>#REF!</v>
      </c>
      <c r="DP93" s="41" t="e">
        <f t="shared" si="71"/>
        <v>#REF!</v>
      </c>
      <c r="DQ93" s="41" t="e">
        <f t="shared" si="76"/>
        <v>#REF!</v>
      </c>
      <c r="DR93" s="41" t="e">
        <f t="shared" si="76"/>
        <v>#REF!</v>
      </c>
      <c r="DS93" s="41" t="e">
        <f t="shared" si="76"/>
        <v>#REF!</v>
      </c>
      <c r="DT93" s="41" t="e">
        <f t="shared" si="76"/>
        <v>#REF!</v>
      </c>
      <c r="DU93" s="41" t="e">
        <f t="shared" si="76"/>
        <v>#REF!</v>
      </c>
      <c r="DV93" s="41" t="e">
        <f t="shared" si="64"/>
        <v>#REF!</v>
      </c>
      <c r="DW93" s="41" t="e">
        <f t="shared" si="64"/>
        <v>#REF!</v>
      </c>
      <c r="DX93" s="41" t="e">
        <f t="shared" si="64"/>
        <v>#REF!</v>
      </c>
      <c r="DY93" s="41" t="e">
        <f t="shared" si="64"/>
        <v>#REF!</v>
      </c>
      <c r="DZ93" s="41" t="e">
        <f t="shared" si="64"/>
        <v>#REF!</v>
      </c>
      <c r="EA93" s="41" t="e">
        <f t="shared" si="64"/>
        <v>#REF!</v>
      </c>
      <c r="EB93" s="41" t="e">
        <f t="shared" si="64"/>
        <v>#REF!</v>
      </c>
      <c r="EC93" s="41" t="e">
        <f t="shared" si="64"/>
        <v>#REF!</v>
      </c>
      <c r="ED93" s="41" t="e">
        <f t="shared" si="64"/>
        <v>#REF!</v>
      </c>
      <c r="EE93" s="41" t="e">
        <f t="shared" si="64"/>
        <v>#REF!</v>
      </c>
      <c r="EF93" s="41" t="e">
        <f t="shared" si="77"/>
        <v>#REF!</v>
      </c>
      <c r="EG93" s="41" t="e">
        <f t="shared" si="77"/>
        <v>#REF!</v>
      </c>
      <c r="EH93" s="41" t="e">
        <f t="shared" si="77"/>
        <v>#REF!</v>
      </c>
      <c r="EI93" s="41" t="e">
        <f t="shared" si="77"/>
        <v>#REF!</v>
      </c>
      <c r="EJ93" s="41" t="e">
        <f t="shared" si="72"/>
        <v>#REF!</v>
      </c>
      <c r="EK93" s="41" t="e">
        <f t="shared" si="72"/>
        <v>#REF!</v>
      </c>
      <c r="EL93" s="41" t="e">
        <f t="shared" si="72"/>
        <v>#REF!</v>
      </c>
      <c r="EM93" s="41" t="e">
        <f t="shared" si="72"/>
        <v>#REF!</v>
      </c>
      <c r="EN93" s="41" t="e">
        <f t="shared" si="72"/>
        <v>#REF!</v>
      </c>
      <c r="EO93" s="41" t="e">
        <f t="shared" si="72"/>
        <v>#REF!</v>
      </c>
      <c r="EP93" s="41" t="e">
        <f t="shared" si="72"/>
        <v>#REF!</v>
      </c>
      <c r="EQ93" s="41" t="e">
        <f t="shared" si="72"/>
        <v>#REF!</v>
      </c>
      <c r="ER93" s="41" t="e">
        <f t="shared" si="72"/>
        <v>#REF!</v>
      </c>
      <c r="ES93" s="41" t="e">
        <f t="shared" si="72"/>
        <v>#REF!</v>
      </c>
      <c r="ET93" s="41" t="e">
        <f t="shared" si="72"/>
        <v>#REF!</v>
      </c>
      <c r="EU93" s="41" t="e">
        <f t="shared" si="72"/>
        <v>#REF!</v>
      </c>
      <c r="EV93" s="41" t="e">
        <f t="shared" si="72"/>
        <v>#REF!</v>
      </c>
      <c r="EW93" s="41" t="e">
        <f t="shared" si="78"/>
        <v>#REF!</v>
      </c>
      <c r="EX93" s="41" t="e">
        <f t="shared" si="78"/>
        <v>#REF!</v>
      </c>
      <c r="EY93" s="41" t="e">
        <f t="shared" si="78"/>
        <v>#REF!</v>
      </c>
      <c r="EZ93" s="41" t="e">
        <f t="shared" si="78"/>
        <v>#REF!</v>
      </c>
      <c r="FA93" s="41" t="e">
        <f t="shared" si="78"/>
        <v>#REF!</v>
      </c>
      <c r="FB93" s="41" t="e">
        <f t="shared" si="65"/>
        <v>#REF!</v>
      </c>
      <c r="FC93" s="41" t="e">
        <f t="shared" si="65"/>
        <v>#REF!</v>
      </c>
      <c r="FD93" s="41" t="e">
        <f t="shared" si="65"/>
        <v>#REF!</v>
      </c>
      <c r="FE93" s="41" t="e">
        <f t="shared" si="65"/>
        <v>#REF!</v>
      </c>
      <c r="FF93" s="41" t="e">
        <f t="shared" si="65"/>
        <v>#REF!</v>
      </c>
      <c r="FG93" s="41" t="e">
        <f t="shared" si="65"/>
        <v>#REF!</v>
      </c>
      <c r="FH93" s="41" t="e">
        <f t="shared" si="65"/>
        <v>#REF!</v>
      </c>
      <c r="FI93" s="41" t="e">
        <f t="shared" si="65"/>
        <v>#REF!</v>
      </c>
      <c r="FJ93" s="41" t="e">
        <f t="shared" si="65"/>
        <v>#REF!</v>
      </c>
      <c r="FK93" s="41" t="e">
        <f t="shared" si="65"/>
        <v>#REF!</v>
      </c>
      <c r="FL93" s="41" t="e">
        <f t="shared" si="79"/>
        <v>#REF!</v>
      </c>
      <c r="FM93" s="41" t="e">
        <f t="shared" si="79"/>
        <v>#REF!</v>
      </c>
      <c r="FN93" s="41" t="e">
        <f t="shared" si="79"/>
        <v>#REF!</v>
      </c>
      <c r="FO93" s="41" t="e">
        <f t="shared" si="79"/>
        <v>#REF!</v>
      </c>
      <c r="FP93" s="41" t="e">
        <f t="shared" si="73"/>
        <v>#REF!</v>
      </c>
      <c r="FQ93" s="41" t="e">
        <f t="shared" si="73"/>
        <v>#REF!</v>
      </c>
      <c r="FR93" s="41" t="e">
        <f t="shared" si="73"/>
        <v>#REF!</v>
      </c>
      <c r="FS93" s="41" t="e">
        <f t="shared" si="73"/>
        <v>#REF!</v>
      </c>
      <c r="FT93" s="41" t="e">
        <f t="shared" si="73"/>
        <v>#REF!</v>
      </c>
      <c r="FU93" s="41" t="e">
        <f t="shared" si="73"/>
        <v>#REF!</v>
      </c>
      <c r="FV93" s="41" t="e">
        <f t="shared" si="73"/>
        <v>#REF!</v>
      </c>
      <c r="FW93" s="41" t="e">
        <f t="shared" si="73"/>
        <v>#REF!</v>
      </c>
      <c r="FX93" s="41" t="e">
        <f t="shared" si="73"/>
        <v>#REF!</v>
      </c>
      <c r="FY93" s="41" t="e">
        <f t="shared" si="73"/>
        <v>#REF!</v>
      </c>
      <c r="FZ93" s="41" t="e">
        <f t="shared" si="73"/>
        <v>#REF!</v>
      </c>
      <c r="GA93" s="41" t="e">
        <f t="shared" si="73"/>
        <v>#REF!</v>
      </c>
      <c r="GB93" s="41" t="e">
        <f t="shared" si="73"/>
        <v>#REF!</v>
      </c>
      <c r="GC93" s="41" t="e">
        <f t="shared" si="80"/>
        <v>#REF!</v>
      </c>
      <c r="GD93" s="41" t="e">
        <f t="shared" si="80"/>
        <v>#REF!</v>
      </c>
      <c r="GE93" s="41" t="e">
        <f t="shared" si="80"/>
        <v>#REF!</v>
      </c>
      <c r="GF93" s="41" t="e">
        <f t="shared" si="80"/>
        <v>#REF!</v>
      </c>
      <c r="GG93" s="41" t="e">
        <f t="shared" si="80"/>
        <v>#REF!</v>
      </c>
      <c r="GH93" s="41" t="e">
        <f t="shared" si="66"/>
        <v>#REF!</v>
      </c>
      <c r="GI93" s="41" t="e">
        <f t="shared" si="58"/>
        <v>#REF!</v>
      </c>
      <c r="GJ93" s="41" t="e">
        <f t="shared" si="58"/>
        <v>#REF!</v>
      </c>
      <c r="GK93" s="41" t="e">
        <f t="shared" si="58"/>
        <v>#REF!</v>
      </c>
      <c r="GL93" s="41" t="e">
        <f t="shared" si="58"/>
        <v>#REF!</v>
      </c>
      <c r="GM93" s="41" t="e">
        <f t="shared" si="58"/>
        <v>#REF!</v>
      </c>
      <c r="GN93" s="41" t="e">
        <f t="shared" si="58"/>
        <v>#REF!</v>
      </c>
      <c r="GO93" s="41" t="e">
        <f t="shared" si="58"/>
        <v>#REF!</v>
      </c>
      <c r="GP93" s="41" t="e">
        <f t="shared" si="58"/>
        <v>#REF!</v>
      </c>
      <c r="GQ93" s="41" t="e">
        <f t="shared" si="58"/>
        <v>#REF!</v>
      </c>
      <c r="GR93" s="41" t="e">
        <f t="shared" si="58"/>
        <v>#REF!</v>
      </c>
      <c r="GS93" s="41" t="e">
        <f t="shared" si="58"/>
        <v>#REF!</v>
      </c>
      <c r="GT93" s="41" t="e">
        <f t="shared" si="82"/>
        <v>#REF!</v>
      </c>
      <c r="GU93" s="41" t="e">
        <f t="shared" si="82"/>
        <v>#REF!</v>
      </c>
      <c r="GV93" s="41" t="e">
        <f t="shared" si="82"/>
        <v>#REF!</v>
      </c>
      <c r="GW93" s="41" t="e">
        <f t="shared" si="82"/>
        <v>#REF!</v>
      </c>
      <c r="GX93" s="41" t="e">
        <f t="shared" si="82"/>
        <v>#REF!</v>
      </c>
      <c r="GY93" s="41" t="e">
        <f t="shared" si="59"/>
        <v>#REF!</v>
      </c>
      <c r="GZ93" s="41" t="e">
        <f t="shared" si="59"/>
        <v>#REF!</v>
      </c>
      <c r="HA93" s="41" t="e">
        <f t="shared" si="59"/>
        <v>#REF!</v>
      </c>
      <c r="HB93" s="41" t="e">
        <f t="shared" si="59"/>
        <v>#REF!</v>
      </c>
      <c r="HC93" s="41" t="e">
        <f t="shared" si="59"/>
        <v>#REF!</v>
      </c>
      <c r="HD93" s="41" t="e">
        <f t="shared" si="59"/>
        <v>#REF!</v>
      </c>
      <c r="HE93" s="41" t="e">
        <f t="shared" si="62"/>
        <v>#REF!</v>
      </c>
      <c r="HF93" s="41" t="e">
        <f t="shared" si="62"/>
        <v>#REF!</v>
      </c>
      <c r="HG93" s="41" t="e">
        <f t="shared" si="62"/>
        <v>#REF!</v>
      </c>
      <c r="HH93" s="41" t="e">
        <f t="shared" si="62"/>
        <v>#REF!</v>
      </c>
      <c r="HI93" s="41" t="e">
        <f t="shared" si="62"/>
        <v>#REF!</v>
      </c>
      <c r="HJ93" s="41" t="e">
        <f t="shared" si="62"/>
        <v>#REF!</v>
      </c>
    </row>
    <row r="94" spans="1:218" ht="14.4" x14ac:dyDescent="0.3">
      <c r="A94" s="42">
        <v>91</v>
      </c>
      <c r="B94" s="43" t="e">
        <f>'CMM2 - AUX CALC'!$CN$67</f>
        <v>#REF!</v>
      </c>
      <c r="CO94" s="41" t="e">
        <f>$B94/(_xlfn.SINGLE(PrazoConcessao)*12-CO$3+1)</f>
        <v>#REF!</v>
      </c>
      <c r="CP94" s="41" t="e">
        <f t="shared" si="83"/>
        <v>#REF!</v>
      </c>
      <c r="CQ94" s="41" t="e">
        <f t="shared" si="83"/>
        <v>#REF!</v>
      </c>
      <c r="CR94" s="41" t="e">
        <f t="shared" si="83"/>
        <v>#REF!</v>
      </c>
      <c r="CS94" s="41" t="e">
        <f t="shared" si="83"/>
        <v>#REF!</v>
      </c>
      <c r="CT94" s="41" t="e">
        <f t="shared" si="83"/>
        <v>#REF!</v>
      </c>
      <c r="CU94" s="41" t="e">
        <f t="shared" si="83"/>
        <v>#REF!</v>
      </c>
      <c r="CV94" s="41" t="e">
        <f t="shared" si="81"/>
        <v>#REF!</v>
      </c>
      <c r="CW94" s="41" t="e">
        <f t="shared" si="81"/>
        <v>#REF!</v>
      </c>
      <c r="CX94" s="41" t="e">
        <f t="shared" si="81"/>
        <v>#REF!</v>
      </c>
      <c r="CY94" s="41" t="e">
        <f t="shared" si="81"/>
        <v>#REF!</v>
      </c>
      <c r="CZ94" s="41" t="e">
        <f t="shared" si="81"/>
        <v>#REF!</v>
      </c>
      <c r="DA94" s="41" t="e">
        <f t="shared" si="81"/>
        <v>#REF!</v>
      </c>
      <c r="DB94" s="41" t="e">
        <f t="shared" si="81"/>
        <v>#REF!</v>
      </c>
      <c r="DC94" s="41" t="e">
        <f t="shared" si="81"/>
        <v>#REF!</v>
      </c>
      <c r="DD94" s="41" t="e">
        <f t="shared" si="71"/>
        <v>#REF!</v>
      </c>
      <c r="DE94" s="41" t="e">
        <f t="shared" si="71"/>
        <v>#REF!</v>
      </c>
      <c r="DF94" s="41" t="e">
        <f t="shared" si="71"/>
        <v>#REF!</v>
      </c>
      <c r="DG94" s="41" t="e">
        <f t="shared" si="71"/>
        <v>#REF!</v>
      </c>
      <c r="DH94" s="41" t="e">
        <f t="shared" si="71"/>
        <v>#REF!</v>
      </c>
      <c r="DI94" s="41" t="e">
        <f t="shared" si="71"/>
        <v>#REF!</v>
      </c>
      <c r="DJ94" s="41" t="e">
        <f t="shared" si="71"/>
        <v>#REF!</v>
      </c>
      <c r="DK94" s="41" t="e">
        <f t="shared" si="71"/>
        <v>#REF!</v>
      </c>
      <c r="DL94" s="41" t="e">
        <f t="shared" si="71"/>
        <v>#REF!</v>
      </c>
      <c r="DM94" s="41" t="e">
        <f t="shared" si="71"/>
        <v>#REF!</v>
      </c>
      <c r="DN94" s="41" t="e">
        <f t="shared" si="71"/>
        <v>#REF!</v>
      </c>
      <c r="DO94" s="41" t="e">
        <f t="shared" si="71"/>
        <v>#REF!</v>
      </c>
      <c r="DP94" s="41" t="e">
        <f t="shared" si="71"/>
        <v>#REF!</v>
      </c>
      <c r="DQ94" s="41" t="e">
        <f t="shared" si="76"/>
        <v>#REF!</v>
      </c>
      <c r="DR94" s="41" t="e">
        <f t="shared" si="76"/>
        <v>#REF!</v>
      </c>
      <c r="DS94" s="41" t="e">
        <f t="shared" si="76"/>
        <v>#REF!</v>
      </c>
      <c r="DT94" s="41" t="e">
        <f t="shared" si="76"/>
        <v>#REF!</v>
      </c>
      <c r="DU94" s="41" t="e">
        <f t="shared" si="76"/>
        <v>#REF!</v>
      </c>
      <c r="DV94" s="41" t="e">
        <f t="shared" si="64"/>
        <v>#REF!</v>
      </c>
      <c r="DW94" s="41" t="e">
        <f t="shared" si="64"/>
        <v>#REF!</v>
      </c>
      <c r="DX94" s="41" t="e">
        <f t="shared" si="64"/>
        <v>#REF!</v>
      </c>
      <c r="DY94" s="41" t="e">
        <f t="shared" si="64"/>
        <v>#REF!</v>
      </c>
      <c r="DZ94" s="41" t="e">
        <f t="shared" si="64"/>
        <v>#REF!</v>
      </c>
      <c r="EA94" s="41" t="e">
        <f t="shared" si="64"/>
        <v>#REF!</v>
      </c>
      <c r="EB94" s="41" t="e">
        <f t="shared" si="64"/>
        <v>#REF!</v>
      </c>
      <c r="EC94" s="41" t="e">
        <f t="shared" si="64"/>
        <v>#REF!</v>
      </c>
      <c r="ED94" s="41" t="e">
        <f t="shared" si="64"/>
        <v>#REF!</v>
      </c>
      <c r="EE94" s="41" t="e">
        <f t="shared" si="64"/>
        <v>#REF!</v>
      </c>
      <c r="EF94" s="41" t="e">
        <f t="shared" si="77"/>
        <v>#REF!</v>
      </c>
      <c r="EG94" s="41" t="e">
        <f t="shared" si="77"/>
        <v>#REF!</v>
      </c>
      <c r="EH94" s="41" t="e">
        <f t="shared" si="77"/>
        <v>#REF!</v>
      </c>
      <c r="EI94" s="41" t="e">
        <f t="shared" si="77"/>
        <v>#REF!</v>
      </c>
      <c r="EJ94" s="41" t="e">
        <f t="shared" si="72"/>
        <v>#REF!</v>
      </c>
      <c r="EK94" s="41" t="e">
        <f t="shared" si="72"/>
        <v>#REF!</v>
      </c>
      <c r="EL94" s="41" t="e">
        <f t="shared" si="72"/>
        <v>#REF!</v>
      </c>
      <c r="EM94" s="41" t="e">
        <f t="shared" si="72"/>
        <v>#REF!</v>
      </c>
      <c r="EN94" s="41" t="e">
        <f t="shared" si="72"/>
        <v>#REF!</v>
      </c>
      <c r="EO94" s="41" t="e">
        <f t="shared" si="72"/>
        <v>#REF!</v>
      </c>
      <c r="EP94" s="41" t="e">
        <f t="shared" si="72"/>
        <v>#REF!</v>
      </c>
      <c r="EQ94" s="41" t="e">
        <f t="shared" si="72"/>
        <v>#REF!</v>
      </c>
      <c r="ER94" s="41" t="e">
        <f t="shared" si="72"/>
        <v>#REF!</v>
      </c>
      <c r="ES94" s="41" t="e">
        <f t="shared" si="72"/>
        <v>#REF!</v>
      </c>
      <c r="ET94" s="41" t="e">
        <f t="shared" si="72"/>
        <v>#REF!</v>
      </c>
      <c r="EU94" s="41" t="e">
        <f t="shared" si="72"/>
        <v>#REF!</v>
      </c>
      <c r="EV94" s="41" t="e">
        <f t="shared" si="72"/>
        <v>#REF!</v>
      </c>
      <c r="EW94" s="41" t="e">
        <f t="shared" si="78"/>
        <v>#REF!</v>
      </c>
      <c r="EX94" s="41" t="e">
        <f t="shared" si="78"/>
        <v>#REF!</v>
      </c>
      <c r="EY94" s="41" t="e">
        <f t="shared" si="78"/>
        <v>#REF!</v>
      </c>
      <c r="EZ94" s="41" t="e">
        <f t="shared" si="78"/>
        <v>#REF!</v>
      </c>
      <c r="FA94" s="41" t="e">
        <f t="shared" si="78"/>
        <v>#REF!</v>
      </c>
      <c r="FB94" s="41" t="e">
        <f t="shared" si="65"/>
        <v>#REF!</v>
      </c>
      <c r="FC94" s="41" t="e">
        <f t="shared" si="65"/>
        <v>#REF!</v>
      </c>
      <c r="FD94" s="41" t="e">
        <f t="shared" si="65"/>
        <v>#REF!</v>
      </c>
      <c r="FE94" s="41" t="e">
        <f t="shared" si="65"/>
        <v>#REF!</v>
      </c>
      <c r="FF94" s="41" t="e">
        <f t="shared" si="65"/>
        <v>#REF!</v>
      </c>
      <c r="FG94" s="41" t="e">
        <f t="shared" si="65"/>
        <v>#REF!</v>
      </c>
      <c r="FH94" s="41" t="e">
        <f t="shared" si="65"/>
        <v>#REF!</v>
      </c>
      <c r="FI94" s="41" t="e">
        <f t="shared" si="65"/>
        <v>#REF!</v>
      </c>
      <c r="FJ94" s="41" t="e">
        <f t="shared" si="65"/>
        <v>#REF!</v>
      </c>
      <c r="FK94" s="41" t="e">
        <f t="shared" si="65"/>
        <v>#REF!</v>
      </c>
      <c r="FL94" s="41" t="e">
        <f t="shared" si="79"/>
        <v>#REF!</v>
      </c>
      <c r="FM94" s="41" t="e">
        <f t="shared" si="79"/>
        <v>#REF!</v>
      </c>
      <c r="FN94" s="41" t="e">
        <f t="shared" si="79"/>
        <v>#REF!</v>
      </c>
      <c r="FO94" s="41" t="e">
        <f t="shared" si="79"/>
        <v>#REF!</v>
      </c>
      <c r="FP94" s="41" t="e">
        <f t="shared" si="73"/>
        <v>#REF!</v>
      </c>
      <c r="FQ94" s="41" t="e">
        <f t="shared" si="73"/>
        <v>#REF!</v>
      </c>
      <c r="FR94" s="41" t="e">
        <f t="shared" si="73"/>
        <v>#REF!</v>
      </c>
      <c r="FS94" s="41" t="e">
        <f t="shared" si="73"/>
        <v>#REF!</v>
      </c>
      <c r="FT94" s="41" t="e">
        <f t="shared" si="73"/>
        <v>#REF!</v>
      </c>
      <c r="FU94" s="41" t="e">
        <f t="shared" si="73"/>
        <v>#REF!</v>
      </c>
      <c r="FV94" s="41" t="e">
        <f t="shared" si="73"/>
        <v>#REF!</v>
      </c>
      <c r="FW94" s="41" t="e">
        <f t="shared" si="73"/>
        <v>#REF!</v>
      </c>
      <c r="FX94" s="41" t="e">
        <f t="shared" si="73"/>
        <v>#REF!</v>
      </c>
      <c r="FY94" s="41" t="e">
        <f t="shared" si="73"/>
        <v>#REF!</v>
      </c>
      <c r="FZ94" s="41" t="e">
        <f t="shared" si="73"/>
        <v>#REF!</v>
      </c>
      <c r="GA94" s="41" t="e">
        <f t="shared" si="73"/>
        <v>#REF!</v>
      </c>
      <c r="GB94" s="41" t="e">
        <f t="shared" si="73"/>
        <v>#REF!</v>
      </c>
      <c r="GC94" s="41" t="e">
        <f t="shared" si="80"/>
        <v>#REF!</v>
      </c>
      <c r="GD94" s="41" t="e">
        <f t="shared" si="80"/>
        <v>#REF!</v>
      </c>
      <c r="GE94" s="41" t="e">
        <f t="shared" si="80"/>
        <v>#REF!</v>
      </c>
      <c r="GF94" s="41" t="e">
        <f t="shared" si="80"/>
        <v>#REF!</v>
      </c>
      <c r="GG94" s="41" t="e">
        <f t="shared" si="80"/>
        <v>#REF!</v>
      </c>
      <c r="GH94" s="41" t="e">
        <f t="shared" si="66"/>
        <v>#REF!</v>
      </c>
      <c r="GI94" s="41" t="e">
        <f t="shared" si="58"/>
        <v>#REF!</v>
      </c>
      <c r="GJ94" s="41" t="e">
        <f t="shared" si="58"/>
        <v>#REF!</v>
      </c>
      <c r="GK94" s="41" t="e">
        <f t="shared" si="58"/>
        <v>#REF!</v>
      </c>
      <c r="GL94" s="41" t="e">
        <f t="shared" si="58"/>
        <v>#REF!</v>
      </c>
      <c r="GM94" s="41" t="e">
        <f t="shared" si="58"/>
        <v>#REF!</v>
      </c>
      <c r="GN94" s="41" t="e">
        <f t="shared" si="58"/>
        <v>#REF!</v>
      </c>
      <c r="GO94" s="41" t="e">
        <f t="shared" si="58"/>
        <v>#REF!</v>
      </c>
      <c r="GP94" s="41" t="e">
        <f t="shared" si="58"/>
        <v>#REF!</v>
      </c>
      <c r="GQ94" s="41" t="e">
        <f t="shared" si="58"/>
        <v>#REF!</v>
      </c>
      <c r="GR94" s="41" t="e">
        <f t="shared" si="58"/>
        <v>#REF!</v>
      </c>
      <c r="GS94" s="41" t="e">
        <f t="shared" si="58"/>
        <v>#REF!</v>
      </c>
      <c r="GT94" s="41" t="e">
        <f t="shared" si="82"/>
        <v>#REF!</v>
      </c>
      <c r="GU94" s="41" t="e">
        <f t="shared" si="82"/>
        <v>#REF!</v>
      </c>
      <c r="GV94" s="41" t="e">
        <f t="shared" si="82"/>
        <v>#REF!</v>
      </c>
      <c r="GW94" s="41" t="e">
        <f t="shared" si="82"/>
        <v>#REF!</v>
      </c>
      <c r="GX94" s="41" t="e">
        <f t="shared" si="82"/>
        <v>#REF!</v>
      </c>
      <c r="GY94" s="41" t="e">
        <f t="shared" si="59"/>
        <v>#REF!</v>
      </c>
      <c r="GZ94" s="41" t="e">
        <f t="shared" si="59"/>
        <v>#REF!</v>
      </c>
      <c r="HA94" s="41" t="e">
        <f t="shared" si="59"/>
        <v>#REF!</v>
      </c>
      <c r="HB94" s="41" t="e">
        <f t="shared" si="59"/>
        <v>#REF!</v>
      </c>
      <c r="HC94" s="41" t="e">
        <f t="shared" si="59"/>
        <v>#REF!</v>
      </c>
      <c r="HD94" s="41" t="e">
        <f t="shared" si="59"/>
        <v>#REF!</v>
      </c>
      <c r="HE94" s="41" t="e">
        <f t="shared" si="62"/>
        <v>#REF!</v>
      </c>
      <c r="HF94" s="41" t="e">
        <f t="shared" si="62"/>
        <v>#REF!</v>
      </c>
      <c r="HG94" s="41" t="e">
        <f t="shared" si="62"/>
        <v>#REF!</v>
      </c>
      <c r="HH94" s="41" t="e">
        <f t="shared" si="62"/>
        <v>#REF!</v>
      </c>
      <c r="HI94" s="41" t="e">
        <f t="shared" si="62"/>
        <v>#REF!</v>
      </c>
      <c r="HJ94" s="41" t="e">
        <f t="shared" si="62"/>
        <v>#REF!</v>
      </c>
    </row>
    <row r="95" spans="1:218" ht="14.4" x14ac:dyDescent="0.3">
      <c r="A95" s="42">
        <v>92</v>
      </c>
      <c r="B95" s="43" t="e">
        <f>'CMM2 - AUX CALC'!$CO$67</f>
        <v>#REF!</v>
      </c>
      <c r="CP95" s="41" t="e">
        <f>$B95/(_xlfn.SINGLE(PrazoConcessao)*12-CP$3+1)</f>
        <v>#REF!</v>
      </c>
      <c r="CQ95" s="41" t="e">
        <f t="shared" si="83"/>
        <v>#REF!</v>
      </c>
      <c r="CR95" s="41" t="e">
        <f t="shared" si="83"/>
        <v>#REF!</v>
      </c>
      <c r="CS95" s="41" t="e">
        <f t="shared" si="83"/>
        <v>#REF!</v>
      </c>
      <c r="CT95" s="41" t="e">
        <f t="shared" si="83"/>
        <v>#REF!</v>
      </c>
      <c r="CU95" s="41" t="e">
        <f t="shared" si="83"/>
        <v>#REF!</v>
      </c>
      <c r="CV95" s="41" t="e">
        <f t="shared" si="81"/>
        <v>#REF!</v>
      </c>
      <c r="CW95" s="41" t="e">
        <f t="shared" si="81"/>
        <v>#REF!</v>
      </c>
      <c r="CX95" s="41" t="e">
        <f t="shared" si="81"/>
        <v>#REF!</v>
      </c>
      <c r="CY95" s="41" t="e">
        <f t="shared" si="81"/>
        <v>#REF!</v>
      </c>
      <c r="CZ95" s="41" t="e">
        <f t="shared" si="81"/>
        <v>#REF!</v>
      </c>
      <c r="DA95" s="41" t="e">
        <f t="shared" si="81"/>
        <v>#REF!</v>
      </c>
      <c r="DB95" s="41" t="e">
        <f t="shared" si="81"/>
        <v>#REF!</v>
      </c>
      <c r="DC95" s="41" t="e">
        <f t="shared" si="81"/>
        <v>#REF!</v>
      </c>
      <c r="DD95" s="41" t="e">
        <f t="shared" si="71"/>
        <v>#REF!</v>
      </c>
      <c r="DE95" s="41" t="e">
        <f t="shared" si="71"/>
        <v>#REF!</v>
      </c>
      <c r="DF95" s="41" t="e">
        <f t="shared" si="71"/>
        <v>#REF!</v>
      </c>
      <c r="DG95" s="41" t="e">
        <f t="shared" si="71"/>
        <v>#REF!</v>
      </c>
      <c r="DH95" s="41" t="e">
        <f t="shared" si="71"/>
        <v>#REF!</v>
      </c>
      <c r="DI95" s="41" t="e">
        <f t="shared" si="71"/>
        <v>#REF!</v>
      </c>
      <c r="DJ95" s="41" t="e">
        <f t="shared" si="71"/>
        <v>#REF!</v>
      </c>
      <c r="DK95" s="41" t="e">
        <f t="shared" si="71"/>
        <v>#REF!</v>
      </c>
      <c r="DL95" s="41" t="e">
        <f t="shared" si="71"/>
        <v>#REF!</v>
      </c>
      <c r="DM95" s="41" t="e">
        <f t="shared" si="71"/>
        <v>#REF!</v>
      </c>
      <c r="DN95" s="41" t="e">
        <f t="shared" si="71"/>
        <v>#REF!</v>
      </c>
      <c r="DO95" s="41" t="e">
        <f t="shared" si="71"/>
        <v>#REF!</v>
      </c>
      <c r="DP95" s="41" t="e">
        <f t="shared" si="71"/>
        <v>#REF!</v>
      </c>
      <c r="DQ95" s="41" t="e">
        <f t="shared" si="76"/>
        <v>#REF!</v>
      </c>
      <c r="DR95" s="41" t="e">
        <f t="shared" si="76"/>
        <v>#REF!</v>
      </c>
      <c r="DS95" s="41" t="e">
        <f t="shared" si="76"/>
        <v>#REF!</v>
      </c>
      <c r="DT95" s="41" t="e">
        <f t="shared" si="76"/>
        <v>#REF!</v>
      </c>
      <c r="DU95" s="41" t="e">
        <f t="shared" si="76"/>
        <v>#REF!</v>
      </c>
      <c r="DV95" s="41" t="e">
        <f t="shared" si="64"/>
        <v>#REF!</v>
      </c>
      <c r="DW95" s="41" t="e">
        <f t="shared" si="64"/>
        <v>#REF!</v>
      </c>
      <c r="DX95" s="41" t="e">
        <f t="shared" si="64"/>
        <v>#REF!</v>
      </c>
      <c r="DY95" s="41" t="e">
        <f t="shared" si="64"/>
        <v>#REF!</v>
      </c>
      <c r="DZ95" s="41" t="e">
        <f t="shared" si="64"/>
        <v>#REF!</v>
      </c>
      <c r="EA95" s="41" t="e">
        <f t="shared" si="64"/>
        <v>#REF!</v>
      </c>
      <c r="EB95" s="41" t="e">
        <f t="shared" si="64"/>
        <v>#REF!</v>
      </c>
      <c r="EC95" s="41" t="e">
        <f t="shared" si="64"/>
        <v>#REF!</v>
      </c>
      <c r="ED95" s="41" t="e">
        <f t="shared" si="64"/>
        <v>#REF!</v>
      </c>
      <c r="EE95" s="41" t="e">
        <f t="shared" si="64"/>
        <v>#REF!</v>
      </c>
      <c r="EF95" s="41" t="e">
        <f t="shared" si="77"/>
        <v>#REF!</v>
      </c>
      <c r="EG95" s="41" t="e">
        <f t="shared" si="77"/>
        <v>#REF!</v>
      </c>
      <c r="EH95" s="41" t="e">
        <f t="shared" si="77"/>
        <v>#REF!</v>
      </c>
      <c r="EI95" s="41" t="e">
        <f t="shared" si="77"/>
        <v>#REF!</v>
      </c>
      <c r="EJ95" s="41" t="e">
        <f t="shared" si="72"/>
        <v>#REF!</v>
      </c>
      <c r="EK95" s="41" t="e">
        <f t="shared" si="72"/>
        <v>#REF!</v>
      </c>
      <c r="EL95" s="41" t="e">
        <f t="shared" si="72"/>
        <v>#REF!</v>
      </c>
      <c r="EM95" s="41" t="e">
        <f t="shared" si="72"/>
        <v>#REF!</v>
      </c>
      <c r="EN95" s="41" t="e">
        <f t="shared" si="72"/>
        <v>#REF!</v>
      </c>
      <c r="EO95" s="41" t="e">
        <f t="shared" si="72"/>
        <v>#REF!</v>
      </c>
      <c r="EP95" s="41" t="e">
        <f t="shared" si="72"/>
        <v>#REF!</v>
      </c>
      <c r="EQ95" s="41" t="e">
        <f t="shared" si="72"/>
        <v>#REF!</v>
      </c>
      <c r="ER95" s="41" t="e">
        <f t="shared" si="72"/>
        <v>#REF!</v>
      </c>
      <c r="ES95" s="41" t="e">
        <f t="shared" si="72"/>
        <v>#REF!</v>
      </c>
      <c r="ET95" s="41" t="e">
        <f t="shared" si="72"/>
        <v>#REF!</v>
      </c>
      <c r="EU95" s="41" t="e">
        <f t="shared" si="72"/>
        <v>#REF!</v>
      </c>
      <c r="EV95" s="41" t="e">
        <f t="shared" si="72"/>
        <v>#REF!</v>
      </c>
      <c r="EW95" s="41" t="e">
        <f t="shared" si="78"/>
        <v>#REF!</v>
      </c>
      <c r="EX95" s="41" t="e">
        <f t="shared" si="78"/>
        <v>#REF!</v>
      </c>
      <c r="EY95" s="41" t="e">
        <f t="shared" si="78"/>
        <v>#REF!</v>
      </c>
      <c r="EZ95" s="41" t="e">
        <f t="shared" si="78"/>
        <v>#REF!</v>
      </c>
      <c r="FA95" s="41" t="e">
        <f t="shared" si="78"/>
        <v>#REF!</v>
      </c>
      <c r="FB95" s="41" t="e">
        <f t="shared" si="65"/>
        <v>#REF!</v>
      </c>
      <c r="FC95" s="41" t="e">
        <f t="shared" si="65"/>
        <v>#REF!</v>
      </c>
      <c r="FD95" s="41" t="e">
        <f t="shared" si="65"/>
        <v>#REF!</v>
      </c>
      <c r="FE95" s="41" t="e">
        <f t="shared" si="65"/>
        <v>#REF!</v>
      </c>
      <c r="FF95" s="41" t="e">
        <f t="shared" si="65"/>
        <v>#REF!</v>
      </c>
      <c r="FG95" s="41" t="e">
        <f t="shared" si="65"/>
        <v>#REF!</v>
      </c>
      <c r="FH95" s="41" t="e">
        <f t="shared" si="65"/>
        <v>#REF!</v>
      </c>
      <c r="FI95" s="41" t="e">
        <f t="shared" si="65"/>
        <v>#REF!</v>
      </c>
      <c r="FJ95" s="41" t="e">
        <f t="shared" si="65"/>
        <v>#REF!</v>
      </c>
      <c r="FK95" s="41" t="e">
        <f t="shared" si="65"/>
        <v>#REF!</v>
      </c>
      <c r="FL95" s="41" t="e">
        <f t="shared" si="79"/>
        <v>#REF!</v>
      </c>
      <c r="FM95" s="41" t="e">
        <f t="shared" si="79"/>
        <v>#REF!</v>
      </c>
      <c r="FN95" s="41" t="e">
        <f t="shared" si="79"/>
        <v>#REF!</v>
      </c>
      <c r="FO95" s="41" t="e">
        <f t="shared" si="79"/>
        <v>#REF!</v>
      </c>
      <c r="FP95" s="41" t="e">
        <f t="shared" si="73"/>
        <v>#REF!</v>
      </c>
      <c r="FQ95" s="41" t="e">
        <f t="shared" si="73"/>
        <v>#REF!</v>
      </c>
      <c r="FR95" s="41" t="e">
        <f t="shared" si="73"/>
        <v>#REF!</v>
      </c>
      <c r="FS95" s="41" t="e">
        <f t="shared" si="73"/>
        <v>#REF!</v>
      </c>
      <c r="FT95" s="41" t="e">
        <f t="shared" si="73"/>
        <v>#REF!</v>
      </c>
      <c r="FU95" s="41" t="e">
        <f t="shared" si="73"/>
        <v>#REF!</v>
      </c>
      <c r="FV95" s="41" t="e">
        <f t="shared" si="73"/>
        <v>#REF!</v>
      </c>
      <c r="FW95" s="41" t="e">
        <f t="shared" si="73"/>
        <v>#REF!</v>
      </c>
      <c r="FX95" s="41" t="e">
        <f t="shared" si="73"/>
        <v>#REF!</v>
      </c>
      <c r="FY95" s="41" t="e">
        <f t="shared" si="73"/>
        <v>#REF!</v>
      </c>
      <c r="FZ95" s="41" t="e">
        <f t="shared" si="73"/>
        <v>#REF!</v>
      </c>
      <c r="GA95" s="41" t="e">
        <f t="shared" si="73"/>
        <v>#REF!</v>
      </c>
      <c r="GB95" s="41" t="e">
        <f t="shared" si="73"/>
        <v>#REF!</v>
      </c>
      <c r="GC95" s="41" t="e">
        <f t="shared" si="80"/>
        <v>#REF!</v>
      </c>
      <c r="GD95" s="41" t="e">
        <f t="shared" si="80"/>
        <v>#REF!</v>
      </c>
      <c r="GE95" s="41" t="e">
        <f t="shared" si="80"/>
        <v>#REF!</v>
      </c>
      <c r="GF95" s="41" t="e">
        <f t="shared" si="80"/>
        <v>#REF!</v>
      </c>
      <c r="GG95" s="41" t="e">
        <f t="shared" si="80"/>
        <v>#REF!</v>
      </c>
      <c r="GH95" s="41" t="e">
        <f t="shared" si="66"/>
        <v>#REF!</v>
      </c>
      <c r="GI95" s="41" t="e">
        <f t="shared" si="58"/>
        <v>#REF!</v>
      </c>
      <c r="GJ95" s="41" t="e">
        <f t="shared" si="58"/>
        <v>#REF!</v>
      </c>
      <c r="GK95" s="41" t="e">
        <f t="shared" si="58"/>
        <v>#REF!</v>
      </c>
      <c r="GL95" s="41" t="e">
        <f t="shared" si="58"/>
        <v>#REF!</v>
      </c>
      <c r="GM95" s="41" t="e">
        <f t="shared" si="58"/>
        <v>#REF!</v>
      </c>
      <c r="GN95" s="41" t="e">
        <f t="shared" si="58"/>
        <v>#REF!</v>
      </c>
      <c r="GO95" s="41" t="e">
        <f t="shared" si="58"/>
        <v>#REF!</v>
      </c>
      <c r="GP95" s="41" t="e">
        <f t="shared" si="58"/>
        <v>#REF!</v>
      </c>
      <c r="GQ95" s="41" t="e">
        <f t="shared" si="58"/>
        <v>#REF!</v>
      </c>
      <c r="GR95" s="41" t="e">
        <f t="shared" si="58"/>
        <v>#REF!</v>
      </c>
      <c r="GS95" s="41" t="e">
        <f t="shared" si="58"/>
        <v>#REF!</v>
      </c>
      <c r="GT95" s="41" t="e">
        <f t="shared" si="82"/>
        <v>#REF!</v>
      </c>
      <c r="GU95" s="41" t="e">
        <f t="shared" si="82"/>
        <v>#REF!</v>
      </c>
      <c r="GV95" s="41" t="e">
        <f t="shared" si="82"/>
        <v>#REF!</v>
      </c>
      <c r="GW95" s="41" t="e">
        <f t="shared" si="82"/>
        <v>#REF!</v>
      </c>
      <c r="GX95" s="41" t="e">
        <f t="shared" si="82"/>
        <v>#REF!</v>
      </c>
      <c r="GY95" s="41" t="e">
        <f t="shared" si="59"/>
        <v>#REF!</v>
      </c>
      <c r="GZ95" s="41" t="e">
        <f t="shared" si="59"/>
        <v>#REF!</v>
      </c>
      <c r="HA95" s="41" t="e">
        <f t="shared" si="59"/>
        <v>#REF!</v>
      </c>
      <c r="HB95" s="41" t="e">
        <f t="shared" si="59"/>
        <v>#REF!</v>
      </c>
      <c r="HC95" s="41" t="e">
        <f t="shared" si="59"/>
        <v>#REF!</v>
      </c>
      <c r="HD95" s="41" t="e">
        <f t="shared" si="59"/>
        <v>#REF!</v>
      </c>
      <c r="HE95" s="41" t="e">
        <f t="shared" si="62"/>
        <v>#REF!</v>
      </c>
      <c r="HF95" s="41" t="e">
        <f t="shared" si="62"/>
        <v>#REF!</v>
      </c>
      <c r="HG95" s="41" t="e">
        <f t="shared" si="62"/>
        <v>#REF!</v>
      </c>
      <c r="HH95" s="41" t="e">
        <f t="shared" si="62"/>
        <v>#REF!</v>
      </c>
      <c r="HI95" s="41" t="e">
        <f t="shared" si="62"/>
        <v>#REF!</v>
      </c>
      <c r="HJ95" s="41" t="e">
        <f t="shared" si="62"/>
        <v>#REF!</v>
      </c>
    </row>
    <row r="96" spans="1:218" ht="14.4" x14ac:dyDescent="0.3">
      <c r="A96" s="42">
        <v>93</v>
      </c>
      <c r="B96" s="43" t="e">
        <f>'CMM2 - AUX CALC'!$CP$67</f>
        <v>#REF!</v>
      </c>
      <c r="CQ96" s="41" t="e">
        <f>$B96/(_xlfn.SINGLE(PrazoConcessao)*12-CQ$3+1)</f>
        <v>#REF!</v>
      </c>
      <c r="CR96" s="41" t="e">
        <f t="shared" si="83"/>
        <v>#REF!</v>
      </c>
      <c r="CS96" s="41" t="e">
        <f t="shared" si="83"/>
        <v>#REF!</v>
      </c>
      <c r="CT96" s="41" t="e">
        <f t="shared" si="83"/>
        <v>#REF!</v>
      </c>
      <c r="CU96" s="41" t="e">
        <f t="shared" si="83"/>
        <v>#REF!</v>
      </c>
      <c r="CV96" s="41" t="e">
        <f t="shared" si="81"/>
        <v>#REF!</v>
      </c>
      <c r="CW96" s="41" t="e">
        <f t="shared" si="81"/>
        <v>#REF!</v>
      </c>
      <c r="CX96" s="41" t="e">
        <f t="shared" si="81"/>
        <v>#REF!</v>
      </c>
      <c r="CY96" s="41" t="e">
        <f t="shared" si="81"/>
        <v>#REF!</v>
      </c>
      <c r="CZ96" s="41" t="e">
        <f t="shared" si="81"/>
        <v>#REF!</v>
      </c>
      <c r="DA96" s="41" t="e">
        <f t="shared" si="81"/>
        <v>#REF!</v>
      </c>
      <c r="DB96" s="41" t="e">
        <f t="shared" si="81"/>
        <v>#REF!</v>
      </c>
      <c r="DC96" s="41" t="e">
        <f t="shared" si="81"/>
        <v>#REF!</v>
      </c>
      <c r="DD96" s="41" t="e">
        <f t="shared" si="71"/>
        <v>#REF!</v>
      </c>
      <c r="DE96" s="41" t="e">
        <f t="shared" si="71"/>
        <v>#REF!</v>
      </c>
      <c r="DF96" s="41" t="e">
        <f t="shared" si="71"/>
        <v>#REF!</v>
      </c>
      <c r="DG96" s="41" t="e">
        <f t="shared" si="71"/>
        <v>#REF!</v>
      </c>
      <c r="DH96" s="41" t="e">
        <f t="shared" si="71"/>
        <v>#REF!</v>
      </c>
      <c r="DI96" s="41" t="e">
        <f t="shared" si="71"/>
        <v>#REF!</v>
      </c>
      <c r="DJ96" s="41" t="e">
        <f t="shared" si="71"/>
        <v>#REF!</v>
      </c>
      <c r="DK96" s="41" t="e">
        <f t="shared" si="71"/>
        <v>#REF!</v>
      </c>
      <c r="DL96" s="41" t="e">
        <f t="shared" si="71"/>
        <v>#REF!</v>
      </c>
      <c r="DM96" s="41" t="e">
        <f t="shared" si="71"/>
        <v>#REF!</v>
      </c>
      <c r="DN96" s="41" t="e">
        <f t="shared" si="71"/>
        <v>#REF!</v>
      </c>
      <c r="DO96" s="41" t="e">
        <f t="shared" si="71"/>
        <v>#REF!</v>
      </c>
      <c r="DP96" s="41" t="e">
        <f t="shared" si="71"/>
        <v>#REF!</v>
      </c>
      <c r="DQ96" s="41" t="e">
        <f t="shared" si="76"/>
        <v>#REF!</v>
      </c>
      <c r="DR96" s="41" t="e">
        <f t="shared" si="76"/>
        <v>#REF!</v>
      </c>
      <c r="DS96" s="41" t="e">
        <f t="shared" si="76"/>
        <v>#REF!</v>
      </c>
      <c r="DT96" s="41" t="e">
        <f t="shared" si="76"/>
        <v>#REF!</v>
      </c>
      <c r="DU96" s="41" t="e">
        <f t="shared" si="76"/>
        <v>#REF!</v>
      </c>
      <c r="DV96" s="41" t="e">
        <f t="shared" si="64"/>
        <v>#REF!</v>
      </c>
      <c r="DW96" s="41" t="e">
        <f t="shared" si="64"/>
        <v>#REF!</v>
      </c>
      <c r="DX96" s="41" t="e">
        <f t="shared" si="64"/>
        <v>#REF!</v>
      </c>
      <c r="DY96" s="41" t="e">
        <f t="shared" si="64"/>
        <v>#REF!</v>
      </c>
      <c r="DZ96" s="41" t="e">
        <f t="shared" si="64"/>
        <v>#REF!</v>
      </c>
      <c r="EA96" s="41" t="e">
        <f t="shared" si="64"/>
        <v>#REF!</v>
      </c>
      <c r="EB96" s="41" t="e">
        <f t="shared" si="64"/>
        <v>#REF!</v>
      </c>
      <c r="EC96" s="41" t="e">
        <f t="shared" si="64"/>
        <v>#REF!</v>
      </c>
      <c r="ED96" s="41" t="e">
        <f t="shared" si="64"/>
        <v>#REF!</v>
      </c>
      <c r="EE96" s="41" t="e">
        <f t="shared" si="64"/>
        <v>#REF!</v>
      </c>
      <c r="EF96" s="41" t="e">
        <f t="shared" si="77"/>
        <v>#REF!</v>
      </c>
      <c r="EG96" s="41" t="e">
        <f t="shared" si="77"/>
        <v>#REF!</v>
      </c>
      <c r="EH96" s="41" t="e">
        <f t="shared" si="77"/>
        <v>#REF!</v>
      </c>
      <c r="EI96" s="41" t="e">
        <f t="shared" si="77"/>
        <v>#REF!</v>
      </c>
      <c r="EJ96" s="41" t="e">
        <f t="shared" si="72"/>
        <v>#REF!</v>
      </c>
      <c r="EK96" s="41" t="e">
        <f t="shared" si="72"/>
        <v>#REF!</v>
      </c>
      <c r="EL96" s="41" t="e">
        <f t="shared" si="72"/>
        <v>#REF!</v>
      </c>
      <c r="EM96" s="41" t="e">
        <f t="shared" si="72"/>
        <v>#REF!</v>
      </c>
      <c r="EN96" s="41" t="e">
        <f t="shared" si="72"/>
        <v>#REF!</v>
      </c>
      <c r="EO96" s="41" t="e">
        <f t="shared" si="72"/>
        <v>#REF!</v>
      </c>
      <c r="EP96" s="41" t="e">
        <f t="shared" si="72"/>
        <v>#REF!</v>
      </c>
      <c r="EQ96" s="41" t="e">
        <f t="shared" si="72"/>
        <v>#REF!</v>
      </c>
      <c r="ER96" s="41" t="e">
        <f t="shared" si="72"/>
        <v>#REF!</v>
      </c>
      <c r="ES96" s="41" t="e">
        <f t="shared" si="72"/>
        <v>#REF!</v>
      </c>
      <c r="ET96" s="41" t="e">
        <f t="shared" si="72"/>
        <v>#REF!</v>
      </c>
      <c r="EU96" s="41" t="e">
        <f t="shared" si="72"/>
        <v>#REF!</v>
      </c>
      <c r="EV96" s="41" t="e">
        <f t="shared" si="72"/>
        <v>#REF!</v>
      </c>
      <c r="EW96" s="41" t="e">
        <f t="shared" si="78"/>
        <v>#REF!</v>
      </c>
      <c r="EX96" s="41" t="e">
        <f t="shared" si="78"/>
        <v>#REF!</v>
      </c>
      <c r="EY96" s="41" t="e">
        <f t="shared" si="78"/>
        <v>#REF!</v>
      </c>
      <c r="EZ96" s="41" t="e">
        <f t="shared" si="78"/>
        <v>#REF!</v>
      </c>
      <c r="FA96" s="41" t="e">
        <f t="shared" si="78"/>
        <v>#REF!</v>
      </c>
      <c r="FB96" s="41" t="e">
        <f t="shared" si="65"/>
        <v>#REF!</v>
      </c>
      <c r="FC96" s="41" t="e">
        <f t="shared" si="65"/>
        <v>#REF!</v>
      </c>
      <c r="FD96" s="41" t="e">
        <f t="shared" si="65"/>
        <v>#REF!</v>
      </c>
      <c r="FE96" s="41" t="e">
        <f t="shared" si="65"/>
        <v>#REF!</v>
      </c>
      <c r="FF96" s="41" t="e">
        <f t="shared" si="65"/>
        <v>#REF!</v>
      </c>
      <c r="FG96" s="41" t="e">
        <f t="shared" si="65"/>
        <v>#REF!</v>
      </c>
      <c r="FH96" s="41" t="e">
        <f t="shared" si="65"/>
        <v>#REF!</v>
      </c>
      <c r="FI96" s="41" t="e">
        <f t="shared" si="65"/>
        <v>#REF!</v>
      </c>
      <c r="FJ96" s="41" t="e">
        <f t="shared" si="65"/>
        <v>#REF!</v>
      </c>
      <c r="FK96" s="41" t="e">
        <f t="shared" si="65"/>
        <v>#REF!</v>
      </c>
      <c r="FL96" s="41" t="e">
        <f t="shared" si="79"/>
        <v>#REF!</v>
      </c>
      <c r="FM96" s="41" t="e">
        <f t="shared" si="79"/>
        <v>#REF!</v>
      </c>
      <c r="FN96" s="41" t="e">
        <f t="shared" si="79"/>
        <v>#REF!</v>
      </c>
      <c r="FO96" s="41" t="e">
        <f t="shared" si="79"/>
        <v>#REF!</v>
      </c>
      <c r="FP96" s="41" t="e">
        <f t="shared" si="73"/>
        <v>#REF!</v>
      </c>
      <c r="FQ96" s="41" t="e">
        <f t="shared" si="73"/>
        <v>#REF!</v>
      </c>
      <c r="FR96" s="41" t="e">
        <f t="shared" si="73"/>
        <v>#REF!</v>
      </c>
      <c r="FS96" s="41" t="e">
        <f t="shared" si="73"/>
        <v>#REF!</v>
      </c>
      <c r="FT96" s="41" t="e">
        <f t="shared" si="73"/>
        <v>#REF!</v>
      </c>
      <c r="FU96" s="41" t="e">
        <f t="shared" si="73"/>
        <v>#REF!</v>
      </c>
      <c r="FV96" s="41" t="e">
        <f t="shared" si="73"/>
        <v>#REF!</v>
      </c>
      <c r="FW96" s="41" t="e">
        <f t="shared" si="73"/>
        <v>#REF!</v>
      </c>
      <c r="FX96" s="41" t="e">
        <f t="shared" si="73"/>
        <v>#REF!</v>
      </c>
      <c r="FY96" s="41" t="e">
        <f t="shared" si="73"/>
        <v>#REF!</v>
      </c>
      <c r="FZ96" s="41" t="e">
        <f t="shared" si="73"/>
        <v>#REF!</v>
      </c>
      <c r="GA96" s="41" t="e">
        <f t="shared" si="73"/>
        <v>#REF!</v>
      </c>
      <c r="GB96" s="41" t="e">
        <f t="shared" si="73"/>
        <v>#REF!</v>
      </c>
      <c r="GC96" s="41" t="e">
        <f t="shared" si="80"/>
        <v>#REF!</v>
      </c>
      <c r="GD96" s="41" t="e">
        <f t="shared" si="80"/>
        <v>#REF!</v>
      </c>
      <c r="GE96" s="41" t="e">
        <f t="shared" si="80"/>
        <v>#REF!</v>
      </c>
      <c r="GF96" s="41" t="e">
        <f t="shared" si="80"/>
        <v>#REF!</v>
      </c>
      <c r="GG96" s="41" t="e">
        <f t="shared" si="80"/>
        <v>#REF!</v>
      </c>
      <c r="GH96" s="41" t="e">
        <f t="shared" si="66"/>
        <v>#REF!</v>
      </c>
      <c r="GI96" s="41" t="e">
        <f t="shared" si="58"/>
        <v>#REF!</v>
      </c>
      <c r="GJ96" s="41" t="e">
        <f t="shared" si="58"/>
        <v>#REF!</v>
      </c>
      <c r="GK96" s="41" t="e">
        <f t="shared" si="58"/>
        <v>#REF!</v>
      </c>
      <c r="GL96" s="41" t="e">
        <f t="shared" si="58"/>
        <v>#REF!</v>
      </c>
      <c r="GM96" s="41" t="e">
        <f t="shared" si="58"/>
        <v>#REF!</v>
      </c>
      <c r="GN96" s="41" t="e">
        <f t="shared" si="58"/>
        <v>#REF!</v>
      </c>
      <c r="GO96" s="41" t="e">
        <f t="shared" si="58"/>
        <v>#REF!</v>
      </c>
      <c r="GP96" s="41" t="e">
        <f t="shared" si="58"/>
        <v>#REF!</v>
      </c>
      <c r="GQ96" s="41" t="e">
        <f t="shared" si="58"/>
        <v>#REF!</v>
      </c>
      <c r="GR96" s="41" t="e">
        <f t="shared" si="58"/>
        <v>#REF!</v>
      </c>
      <c r="GS96" s="41" t="e">
        <f t="shared" si="58"/>
        <v>#REF!</v>
      </c>
      <c r="GT96" s="41" t="e">
        <f t="shared" si="82"/>
        <v>#REF!</v>
      </c>
      <c r="GU96" s="41" t="e">
        <f t="shared" si="82"/>
        <v>#REF!</v>
      </c>
      <c r="GV96" s="41" t="e">
        <f t="shared" si="82"/>
        <v>#REF!</v>
      </c>
      <c r="GW96" s="41" t="e">
        <f t="shared" si="82"/>
        <v>#REF!</v>
      </c>
      <c r="GX96" s="41" t="e">
        <f t="shared" si="82"/>
        <v>#REF!</v>
      </c>
      <c r="GY96" s="41" t="e">
        <f t="shared" si="59"/>
        <v>#REF!</v>
      </c>
      <c r="GZ96" s="41" t="e">
        <f t="shared" si="59"/>
        <v>#REF!</v>
      </c>
      <c r="HA96" s="41" t="e">
        <f t="shared" si="59"/>
        <v>#REF!</v>
      </c>
      <c r="HB96" s="41" t="e">
        <f t="shared" si="59"/>
        <v>#REF!</v>
      </c>
      <c r="HC96" s="41" t="e">
        <f t="shared" si="59"/>
        <v>#REF!</v>
      </c>
      <c r="HD96" s="41" t="e">
        <f t="shared" si="59"/>
        <v>#REF!</v>
      </c>
      <c r="HE96" s="41" t="e">
        <f t="shared" si="62"/>
        <v>#REF!</v>
      </c>
      <c r="HF96" s="41" t="e">
        <f t="shared" si="62"/>
        <v>#REF!</v>
      </c>
      <c r="HG96" s="41" t="e">
        <f t="shared" si="62"/>
        <v>#REF!</v>
      </c>
      <c r="HH96" s="41" t="e">
        <f t="shared" si="62"/>
        <v>#REF!</v>
      </c>
      <c r="HI96" s="41" t="e">
        <f t="shared" si="62"/>
        <v>#REF!</v>
      </c>
      <c r="HJ96" s="41" t="e">
        <f t="shared" si="62"/>
        <v>#REF!</v>
      </c>
    </row>
    <row r="97" spans="1:218" ht="14.4" x14ac:dyDescent="0.3">
      <c r="A97" s="42">
        <v>94</v>
      </c>
      <c r="B97" s="43" t="e">
        <f>'CMM2 - AUX CALC'!$CQ$67</f>
        <v>#REF!</v>
      </c>
      <c r="CR97" s="41" t="e">
        <f>$B97/(_xlfn.SINGLE(PrazoConcessao)*12-CR$3+1)</f>
        <v>#REF!</v>
      </c>
      <c r="CS97" s="41" t="e">
        <f t="shared" si="83"/>
        <v>#REF!</v>
      </c>
      <c r="CT97" s="41" t="e">
        <f t="shared" si="83"/>
        <v>#REF!</v>
      </c>
      <c r="CU97" s="41" t="e">
        <f t="shared" si="83"/>
        <v>#REF!</v>
      </c>
      <c r="CV97" s="41" t="e">
        <f t="shared" si="81"/>
        <v>#REF!</v>
      </c>
      <c r="CW97" s="41" t="e">
        <f t="shared" si="81"/>
        <v>#REF!</v>
      </c>
      <c r="CX97" s="41" t="e">
        <f t="shared" si="81"/>
        <v>#REF!</v>
      </c>
      <c r="CY97" s="41" t="e">
        <f t="shared" si="81"/>
        <v>#REF!</v>
      </c>
      <c r="CZ97" s="41" t="e">
        <f t="shared" si="81"/>
        <v>#REF!</v>
      </c>
      <c r="DA97" s="41" t="e">
        <f t="shared" si="81"/>
        <v>#REF!</v>
      </c>
      <c r="DB97" s="41" t="e">
        <f t="shared" si="81"/>
        <v>#REF!</v>
      </c>
      <c r="DC97" s="41" t="e">
        <f t="shared" si="81"/>
        <v>#REF!</v>
      </c>
      <c r="DD97" s="41" t="e">
        <f t="shared" si="71"/>
        <v>#REF!</v>
      </c>
      <c r="DE97" s="41" t="e">
        <f t="shared" si="71"/>
        <v>#REF!</v>
      </c>
      <c r="DF97" s="41" t="e">
        <f t="shared" si="71"/>
        <v>#REF!</v>
      </c>
      <c r="DG97" s="41" t="e">
        <f t="shared" si="71"/>
        <v>#REF!</v>
      </c>
      <c r="DH97" s="41" t="e">
        <f t="shared" si="71"/>
        <v>#REF!</v>
      </c>
      <c r="DI97" s="41" t="e">
        <f t="shared" si="71"/>
        <v>#REF!</v>
      </c>
      <c r="DJ97" s="41" t="e">
        <f t="shared" si="71"/>
        <v>#REF!</v>
      </c>
      <c r="DK97" s="41" t="e">
        <f t="shared" si="71"/>
        <v>#REF!</v>
      </c>
      <c r="DL97" s="41" t="e">
        <f t="shared" si="71"/>
        <v>#REF!</v>
      </c>
      <c r="DM97" s="41" t="e">
        <f t="shared" si="71"/>
        <v>#REF!</v>
      </c>
      <c r="DN97" s="41" t="e">
        <f t="shared" si="71"/>
        <v>#REF!</v>
      </c>
      <c r="DO97" s="41" t="e">
        <f t="shared" si="71"/>
        <v>#REF!</v>
      </c>
      <c r="DP97" s="41" t="e">
        <f t="shared" si="71"/>
        <v>#REF!</v>
      </c>
      <c r="DQ97" s="41" t="e">
        <f t="shared" si="76"/>
        <v>#REF!</v>
      </c>
      <c r="DR97" s="41" t="e">
        <f t="shared" si="76"/>
        <v>#REF!</v>
      </c>
      <c r="DS97" s="41" t="e">
        <f t="shared" si="76"/>
        <v>#REF!</v>
      </c>
      <c r="DT97" s="41" t="e">
        <f t="shared" si="76"/>
        <v>#REF!</v>
      </c>
      <c r="DU97" s="41" t="e">
        <f t="shared" si="76"/>
        <v>#REF!</v>
      </c>
      <c r="DV97" s="41" t="e">
        <f t="shared" si="64"/>
        <v>#REF!</v>
      </c>
      <c r="DW97" s="41" t="e">
        <f t="shared" si="64"/>
        <v>#REF!</v>
      </c>
      <c r="DX97" s="41" t="e">
        <f t="shared" si="64"/>
        <v>#REF!</v>
      </c>
      <c r="DY97" s="41" t="e">
        <f t="shared" si="64"/>
        <v>#REF!</v>
      </c>
      <c r="DZ97" s="41" t="e">
        <f t="shared" si="64"/>
        <v>#REF!</v>
      </c>
      <c r="EA97" s="41" t="e">
        <f t="shared" si="64"/>
        <v>#REF!</v>
      </c>
      <c r="EB97" s="41" t="e">
        <f t="shared" si="64"/>
        <v>#REF!</v>
      </c>
      <c r="EC97" s="41" t="e">
        <f t="shared" si="64"/>
        <v>#REF!</v>
      </c>
      <c r="ED97" s="41" t="e">
        <f t="shared" si="64"/>
        <v>#REF!</v>
      </c>
      <c r="EE97" s="41" t="e">
        <f t="shared" si="64"/>
        <v>#REF!</v>
      </c>
      <c r="EF97" s="41" t="e">
        <f t="shared" si="77"/>
        <v>#REF!</v>
      </c>
      <c r="EG97" s="41" t="e">
        <f t="shared" si="77"/>
        <v>#REF!</v>
      </c>
      <c r="EH97" s="41" t="e">
        <f t="shared" si="77"/>
        <v>#REF!</v>
      </c>
      <c r="EI97" s="41" t="e">
        <f t="shared" si="77"/>
        <v>#REF!</v>
      </c>
      <c r="EJ97" s="41" t="e">
        <f t="shared" si="72"/>
        <v>#REF!</v>
      </c>
      <c r="EK97" s="41" t="e">
        <f t="shared" si="72"/>
        <v>#REF!</v>
      </c>
      <c r="EL97" s="41" t="e">
        <f t="shared" si="72"/>
        <v>#REF!</v>
      </c>
      <c r="EM97" s="41" t="e">
        <f t="shared" si="72"/>
        <v>#REF!</v>
      </c>
      <c r="EN97" s="41" t="e">
        <f t="shared" si="72"/>
        <v>#REF!</v>
      </c>
      <c r="EO97" s="41" t="e">
        <f t="shared" si="72"/>
        <v>#REF!</v>
      </c>
      <c r="EP97" s="41" t="e">
        <f t="shared" si="72"/>
        <v>#REF!</v>
      </c>
      <c r="EQ97" s="41" t="e">
        <f t="shared" si="72"/>
        <v>#REF!</v>
      </c>
      <c r="ER97" s="41" t="e">
        <f t="shared" si="72"/>
        <v>#REF!</v>
      </c>
      <c r="ES97" s="41" t="e">
        <f t="shared" si="72"/>
        <v>#REF!</v>
      </c>
      <c r="ET97" s="41" t="e">
        <f t="shared" si="72"/>
        <v>#REF!</v>
      </c>
      <c r="EU97" s="41" t="e">
        <f t="shared" si="72"/>
        <v>#REF!</v>
      </c>
      <c r="EV97" s="41" t="e">
        <f t="shared" si="72"/>
        <v>#REF!</v>
      </c>
      <c r="EW97" s="41" t="e">
        <f t="shared" si="78"/>
        <v>#REF!</v>
      </c>
      <c r="EX97" s="41" t="e">
        <f t="shared" si="78"/>
        <v>#REF!</v>
      </c>
      <c r="EY97" s="41" t="e">
        <f t="shared" si="78"/>
        <v>#REF!</v>
      </c>
      <c r="EZ97" s="41" t="e">
        <f t="shared" si="78"/>
        <v>#REF!</v>
      </c>
      <c r="FA97" s="41" t="e">
        <f t="shared" si="78"/>
        <v>#REF!</v>
      </c>
      <c r="FB97" s="41" t="e">
        <f t="shared" si="65"/>
        <v>#REF!</v>
      </c>
      <c r="FC97" s="41" t="e">
        <f t="shared" si="65"/>
        <v>#REF!</v>
      </c>
      <c r="FD97" s="41" t="e">
        <f t="shared" si="65"/>
        <v>#REF!</v>
      </c>
      <c r="FE97" s="41" t="e">
        <f t="shared" si="65"/>
        <v>#REF!</v>
      </c>
      <c r="FF97" s="41" t="e">
        <f t="shared" si="65"/>
        <v>#REF!</v>
      </c>
      <c r="FG97" s="41" t="e">
        <f t="shared" si="65"/>
        <v>#REF!</v>
      </c>
      <c r="FH97" s="41" t="e">
        <f t="shared" si="65"/>
        <v>#REF!</v>
      </c>
      <c r="FI97" s="41" t="e">
        <f t="shared" si="65"/>
        <v>#REF!</v>
      </c>
      <c r="FJ97" s="41" t="e">
        <f t="shared" si="65"/>
        <v>#REF!</v>
      </c>
      <c r="FK97" s="41" t="e">
        <f t="shared" si="65"/>
        <v>#REF!</v>
      </c>
      <c r="FL97" s="41" t="e">
        <f t="shared" si="79"/>
        <v>#REF!</v>
      </c>
      <c r="FM97" s="41" t="e">
        <f t="shared" si="79"/>
        <v>#REF!</v>
      </c>
      <c r="FN97" s="41" t="e">
        <f t="shared" si="79"/>
        <v>#REF!</v>
      </c>
      <c r="FO97" s="41" t="e">
        <f t="shared" si="79"/>
        <v>#REF!</v>
      </c>
      <c r="FP97" s="41" t="e">
        <f t="shared" si="73"/>
        <v>#REF!</v>
      </c>
      <c r="FQ97" s="41" t="e">
        <f t="shared" si="73"/>
        <v>#REF!</v>
      </c>
      <c r="FR97" s="41" t="e">
        <f t="shared" si="73"/>
        <v>#REF!</v>
      </c>
      <c r="FS97" s="41" t="e">
        <f t="shared" si="73"/>
        <v>#REF!</v>
      </c>
      <c r="FT97" s="41" t="e">
        <f t="shared" si="73"/>
        <v>#REF!</v>
      </c>
      <c r="FU97" s="41" t="e">
        <f t="shared" si="73"/>
        <v>#REF!</v>
      </c>
      <c r="FV97" s="41" t="e">
        <f t="shared" si="73"/>
        <v>#REF!</v>
      </c>
      <c r="FW97" s="41" t="e">
        <f t="shared" si="73"/>
        <v>#REF!</v>
      </c>
      <c r="FX97" s="41" t="e">
        <f t="shared" si="73"/>
        <v>#REF!</v>
      </c>
      <c r="FY97" s="41" t="e">
        <f t="shared" si="73"/>
        <v>#REF!</v>
      </c>
      <c r="FZ97" s="41" t="e">
        <f t="shared" si="73"/>
        <v>#REF!</v>
      </c>
      <c r="GA97" s="41" t="e">
        <f t="shared" si="73"/>
        <v>#REF!</v>
      </c>
      <c r="GB97" s="41" t="e">
        <f t="shared" si="73"/>
        <v>#REF!</v>
      </c>
      <c r="GC97" s="41" t="e">
        <f t="shared" si="80"/>
        <v>#REF!</v>
      </c>
      <c r="GD97" s="41" t="e">
        <f t="shared" si="80"/>
        <v>#REF!</v>
      </c>
      <c r="GE97" s="41" t="e">
        <f t="shared" si="80"/>
        <v>#REF!</v>
      </c>
      <c r="GF97" s="41" t="e">
        <f t="shared" si="80"/>
        <v>#REF!</v>
      </c>
      <c r="GG97" s="41" t="e">
        <f t="shared" si="80"/>
        <v>#REF!</v>
      </c>
      <c r="GH97" s="41" t="e">
        <f t="shared" si="66"/>
        <v>#REF!</v>
      </c>
      <c r="GI97" s="41" t="e">
        <f t="shared" si="58"/>
        <v>#REF!</v>
      </c>
      <c r="GJ97" s="41" t="e">
        <f t="shared" si="58"/>
        <v>#REF!</v>
      </c>
      <c r="GK97" s="41" t="e">
        <f t="shared" si="58"/>
        <v>#REF!</v>
      </c>
      <c r="GL97" s="41" t="e">
        <f t="shared" si="58"/>
        <v>#REF!</v>
      </c>
      <c r="GM97" s="41" t="e">
        <f t="shared" si="58"/>
        <v>#REF!</v>
      </c>
      <c r="GN97" s="41" t="e">
        <f t="shared" si="58"/>
        <v>#REF!</v>
      </c>
      <c r="GO97" s="41" t="e">
        <f t="shared" si="58"/>
        <v>#REF!</v>
      </c>
      <c r="GP97" s="41" t="e">
        <f t="shared" si="58"/>
        <v>#REF!</v>
      </c>
      <c r="GQ97" s="41" t="e">
        <f t="shared" si="58"/>
        <v>#REF!</v>
      </c>
      <c r="GR97" s="41" t="e">
        <f t="shared" si="58"/>
        <v>#REF!</v>
      </c>
      <c r="GS97" s="41" t="e">
        <f t="shared" si="58"/>
        <v>#REF!</v>
      </c>
      <c r="GT97" s="41" t="e">
        <f t="shared" si="82"/>
        <v>#REF!</v>
      </c>
      <c r="GU97" s="41" t="e">
        <f t="shared" si="82"/>
        <v>#REF!</v>
      </c>
      <c r="GV97" s="41" t="e">
        <f t="shared" si="82"/>
        <v>#REF!</v>
      </c>
      <c r="GW97" s="41" t="e">
        <f t="shared" si="82"/>
        <v>#REF!</v>
      </c>
      <c r="GX97" s="41" t="e">
        <f t="shared" si="82"/>
        <v>#REF!</v>
      </c>
      <c r="GY97" s="41" t="e">
        <f t="shared" si="59"/>
        <v>#REF!</v>
      </c>
      <c r="GZ97" s="41" t="e">
        <f t="shared" si="59"/>
        <v>#REF!</v>
      </c>
      <c r="HA97" s="41" t="e">
        <f t="shared" si="59"/>
        <v>#REF!</v>
      </c>
      <c r="HB97" s="41" t="e">
        <f t="shared" si="59"/>
        <v>#REF!</v>
      </c>
      <c r="HC97" s="41" t="e">
        <f t="shared" si="59"/>
        <v>#REF!</v>
      </c>
      <c r="HD97" s="41" t="e">
        <f t="shared" si="59"/>
        <v>#REF!</v>
      </c>
      <c r="HE97" s="41" t="e">
        <f t="shared" si="62"/>
        <v>#REF!</v>
      </c>
      <c r="HF97" s="41" t="e">
        <f t="shared" si="62"/>
        <v>#REF!</v>
      </c>
      <c r="HG97" s="41" t="e">
        <f t="shared" si="62"/>
        <v>#REF!</v>
      </c>
      <c r="HH97" s="41" t="e">
        <f t="shared" si="62"/>
        <v>#REF!</v>
      </c>
      <c r="HI97" s="41" t="e">
        <f t="shared" si="62"/>
        <v>#REF!</v>
      </c>
      <c r="HJ97" s="41" t="e">
        <f t="shared" si="62"/>
        <v>#REF!</v>
      </c>
    </row>
    <row r="98" spans="1:218" ht="14.4" x14ac:dyDescent="0.3">
      <c r="A98" s="42">
        <v>95</v>
      </c>
      <c r="B98" s="43" t="e">
        <f>'CMM2 - AUX CALC'!$CR$67</f>
        <v>#REF!</v>
      </c>
      <c r="CS98" s="41" t="e">
        <f>$B98/(_xlfn.SINGLE(PrazoConcessao)*12-CS$3+1)</f>
        <v>#REF!</v>
      </c>
      <c r="CT98" s="41" t="e">
        <f t="shared" si="83"/>
        <v>#REF!</v>
      </c>
      <c r="CU98" s="41" t="e">
        <f t="shared" si="83"/>
        <v>#REF!</v>
      </c>
      <c r="CV98" s="41" t="e">
        <f t="shared" si="81"/>
        <v>#REF!</v>
      </c>
      <c r="CW98" s="41" t="e">
        <f t="shared" si="81"/>
        <v>#REF!</v>
      </c>
      <c r="CX98" s="41" t="e">
        <f t="shared" si="81"/>
        <v>#REF!</v>
      </c>
      <c r="CY98" s="41" t="e">
        <f t="shared" si="81"/>
        <v>#REF!</v>
      </c>
      <c r="CZ98" s="41" t="e">
        <f t="shared" si="81"/>
        <v>#REF!</v>
      </c>
      <c r="DA98" s="41" t="e">
        <f t="shared" si="81"/>
        <v>#REF!</v>
      </c>
      <c r="DB98" s="41" t="e">
        <f t="shared" si="81"/>
        <v>#REF!</v>
      </c>
      <c r="DC98" s="41" t="e">
        <f t="shared" si="81"/>
        <v>#REF!</v>
      </c>
      <c r="DD98" s="41" t="e">
        <f t="shared" si="71"/>
        <v>#REF!</v>
      </c>
      <c r="DE98" s="41" t="e">
        <f t="shared" si="71"/>
        <v>#REF!</v>
      </c>
      <c r="DF98" s="41" t="e">
        <f t="shared" si="71"/>
        <v>#REF!</v>
      </c>
      <c r="DG98" s="41" t="e">
        <f t="shared" si="71"/>
        <v>#REF!</v>
      </c>
      <c r="DH98" s="41" t="e">
        <f t="shared" si="71"/>
        <v>#REF!</v>
      </c>
      <c r="DI98" s="41" t="e">
        <f t="shared" si="71"/>
        <v>#REF!</v>
      </c>
      <c r="DJ98" s="41" t="e">
        <f t="shared" si="71"/>
        <v>#REF!</v>
      </c>
      <c r="DK98" s="41" t="e">
        <f t="shared" si="71"/>
        <v>#REF!</v>
      </c>
      <c r="DL98" s="41" t="e">
        <f t="shared" si="71"/>
        <v>#REF!</v>
      </c>
      <c r="DM98" s="41" t="e">
        <f t="shared" si="71"/>
        <v>#REF!</v>
      </c>
      <c r="DN98" s="41" t="e">
        <f t="shared" si="71"/>
        <v>#REF!</v>
      </c>
      <c r="DO98" s="41" t="e">
        <f t="shared" si="71"/>
        <v>#REF!</v>
      </c>
      <c r="DP98" s="41" t="e">
        <f t="shared" si="71"/>
        <v>#REF!</v>
      </c>
      <c r="DQ98" s="41" t="e">
        <f t="shared" si="76"/>
        <v>#REF!</v>
      </c>
      <c r="DR98" s="41" t="e">
        <f t="shared" si="76"/>
        <v>#REF!</v>
      </c>
      <c r="DS98" s="41" t="e">
        <f t="shared" si="76"/>
        <v>#REF!</v>
      </c>
      <c r="DT98" s="41" t="e">
        <f t="shared" si="76"/>
        <v>#REF!</v>
      </c>
      <c r="DU98" s="41" t="e">
        <f t="shared" si="76"/>
        <v>#REF!</v>
      </c>
      <c r="DV98" s="41" t="e">
        <f t="shared" si="64"/>
        <v>#REF!</v>
      </c>
      <c r="DW98" s="41" t="e">
        <f t="shared" si="64"/>
        <v>#REF!</v>
      </c>
      <c r="DX98" s="41" t="e">
        <f t="shared" si="64"/>
        <v>#REF!</v>
      </c>
      <c r="DY98" s="41" t="e">
        <f t="shared" si="64"/>
        <v>#REF!</v>
      </c>
      <c r="DZ98" s="41" t="e">
        <f t="shared" si="64"/>
        <v>#REF!</v>
      </c>
      <c r="EA98" s="41" t="e">
        <f t="shared" si="64"/>
        <v>#REF!</v>
      </c>
      <c r="EB98" s="41" t="e">
        <f t="shared" si="64"/>
        <v>#REF!</v>
      </c>
      <c r="EC98" s="41" t="e">
        <f t="shared" si="64"/>
        <v>#REF!</v>
      </c>
      <c r="ED98" s="41" t="e">
        <f t="shared" si="64"/>
        <v>#REF!</v>
      </c>
      <c r="EE98" s="41" t="e">
        <f t="shared" si="64"/>
        <v>#REF!</v>
      </c>
      <c r="EF98" s="41" t="e">
        <f t="shared" si="77"/>
        <v>#REF!</v>
      </c>
      <c r="EG98" s="41" t="e">
        <f t="shared" si="77"/>
        <v>#REF!</v>
      </c>
      <c r="EH98" s="41" t="e">
        <f t="shared" si="77"/>
        <v>#REF!</v>
      </c>
      <c r="EI98" s="41" t="e">
        <f t="shared" si="77"/>
        <v>#REF!</v>
      </c>
      <c r="EJ98" s="41" t="e">
        <f t="shared" si="72"/>
        <v>#REF!</v>
      </c>
      <c r="EK98" s="41" t="e">
        <f t="shared" si="72"/>
        <v>#REF!</v>
      </c>
      <c r="EL98" s="41" t="e">
        <f t="shared" si="72"/>
        <v>#REF!</v>
      </c>
      <c r="EM98" s="41" t="e">
        <f t="shared" si="72"/>
        <v>#REF!</v>
      </c>
      <c r="EN98" s="41" t="e">
        <f t="shared" si="72"/>
        <v>#REF!</v>
      </c>
      <c r="EO98" s="41" t="e">
        <f t="shared" si="72"/>
        <v>#REF!</v>
      </c>
      <c r="EP98" s="41" t="e">
        <f t="shared" si="72"/>
        <v>#REF!</v>
      </c>
      <c r="EQ98" s="41" t="e">
        <f t="shared" si="72"/>
        <v>#REF!</v>
      </c>
      <c r="ER98" s="41" t="e">
        <f t="shared" si="72"/>
        <v>#REF!</v>
      </c>
      <c r="ES98" s="41" t="e">
        <f t="shared" si="72"/>
        <v>#REF!</v>
      </c>
      <c r="ET98" s="41" t="e">
        <f t="shared" si="72"/>
        <v>#REF!</v>
      </c>
      <c r="EU98" s="41" t="e">
        <f t="shared" si="72"/>
        <v>#REF!</v>
      </c>
      <c r="EV98" s="41" t="e">
        <f t="shared" si="72"/>
        <v>#REF!</v>
      </c>
      <c r="EW98" s="41" t="e">
        <f t="shared" si="78"/>
        <v>#REF!</v>
      </c>
      <c r="EX98" s="41" t="e">
        <f t="shared" si="78"/>
        <v>#REF!</v>
      </c>
      <c r="EY98" s="41" t="e">
        <f t="shared" si="78"/>
        <v>#REF!</v>
      </c>
      <c r="EZ98" s="41" t="e">
        <f t="shared" si="78"/>
        <v>#REF!</v>
      </c>
      <c r="FA98" s="41" t="e">
        <f t="shared" si="78"/>
        <v>#REF!</v>
      </c>
      <c r="FB98" s="41" t="e">
        <f t="shared" si="65"/>
        <v>#REF!</v>
      </c>
      <c r="FC98" s="41" t="e">
        <f t="shared" si="65"/>
        <v>#REF!</v>
      </c>
      <c r="FD98" s="41" t="e">
        <f t="shared" si="65"/>
        <v>#REF!</v>
      </c>
      <c r="FE98" s="41" t="e">
        <f t="shared" si="65"/>
        <v>#REF!</v>
      </c>
      <c r="FF98" s="41" t="e">
        <f t="shared" si="65"/>
        <v>#REF!</v>
      </c>
      <c r="FG98" s="41" t="e">
        <f t="shared" si="65"/>
        <v>#REF!</v>
      </c>
      <c r="FH98" s="41" t="e">
        <f t="shared" si="65"/>
        <v>#REF!</v>
      </c>
      <c r="FI98" s="41" t="e">
        <f t="shared" si="65"/>
        <v>#REF!</v>
      </c>
      <c r="FJ98" s="41" t="e">
        <f t="shared" si="65"/>
        <v>#REF!</v>
      </c>
      <c r="FK98" s="41" t="e">
        <f t="shared" si="65"/>
        <v>#REF!</v>
      </c>
      <c r="FL98" s="41" t="e">
        <f t="shared" si="79"/>
        <v>#REF!</v>
      </c>
      <c r="FM98" s="41" t="e">
        <f t="shared" si="79"/>
        <v>#REF!</v>
      </c>
      <c r="FN98" s="41" t="e">
        <f t="shared" si="79"/>
        <v>#REF!</v>
      </c>
      <c r="FO98" s="41" t="e">
        <f t="shared" si="79"/>
        <v>#REF!</v>
      </c>
      <c r="FP98" s="41" t="e">
        <f t="shared" si="73"/>
        <v>#REF!</v>
      </c>
      <c r="FQ98" s="41" t="e">
        <f t="shared" si="73"/>
        <v>#REF!</v>
      </c>
      <c r="FR98" s="41" t="e">
        <f t="shared" si="73"/>
        <v>#REF!</v>
      </c>
      <c r="FS98" s="41" t="e">
        <f t="shared" si="73"/>
        <v>#REF!</v>
      </c>
      <c r="FT98" s="41" t="e">
        <f t="shared" si="73"/>
        <v>#REF!</v>
      </c>
      <c r="FU98" s="41" t="e">
        <f t="shared" si="73"/>
        <v>#REF!</v>
      </c>
      <c r="FV98" s="41" t="e">
        <f t="shared" si="73"/>
        <v>#REF!</v>
      </c>
      <c r="FW98" s="41" t="e">
        <f t="shared" si="73"/>
        <v>#REF!</v>
      </c>
      <c r="FX98" s="41" t="e">
        <f t="shared" si="73"/>
        <v>#REF!</v>
      </c>
      <c r="FY98" s="41" t="e">
        <f t="shared" si="73"/>
        <v>#REF!</v>
      </c>
      <c r="FZ98" s="41" t="e">
        <f t="shared" si="73"/>
        <v>#REF!</v>
      </c>
      <c r="GA98" s="41" t="e">
        <f t="shared" si="73"/>
        <v>#REF!</v>
      </c>
      <c r="GB98" s="41" t="e">
        <f t="shared" si="73"/>
        <v>#REF!</v>
      </c>
      <c r="GC98" s="41" t="e">
        <f t="shared" si="80"/>
        <v>#REF!</v>
      </c>
      <c r="GD98" s="41" t="e">
        <f t="shared" si="80"/>
        <v>#REF!</v>
      </c>
      <c r="GE98" s="41" t="e">
        <f t="shared" si="80"/>
        <v>#REF!</v>
      </c>
      <c r="GF98" s="41" t="e">
        <f t="shared" si="80"/>
        <v>#REF!</v>
      </c>
      <c r="GG98" s="41" t="e">
        <f t="shared" si="80"/>
        <v>#REF!</v>
      </c>
      <c r="GH98" s="41" t="e">
        <f t="shared" si="66"/>
        <v>#REF!</v>
      </c>
      <c r="GI98" s="41" t="e">
        <f t="shared" si="58"/>
        <v>#REF!</v>
      </c>
      <c r="GJ98" s="41" t="e">
        <f t="shared" si="58"/>
        <v>#REF!</v>
      </c>
      <c r="GK98" s="41" t="e">
        <f t="shared" si="58"/>
        <v>#REF!</v>
      </c>
      <c r="GL98" s="41" t="e">
        <f t="shared" si="58"/>
        <v>#REF!</v>
      </c>
      <c r="GM98" s="41" t="e">
        <f t="shared" si="58"/>
        <v>#REF!</v>
      </c>
      <c r="GN98" s="41" t="e">
        <f t="shared" si="58"/>
        <v>#REF!</v>
      </c>
      <c r="GO98" s="41" t="e">
        <f t="shared" si="58"/>
        <v>#REF!</v>
      </c>
      <c r="GP98" s="41" t="e">
        <f t="shared" si="58"/>
        <v>#REF!</v>
      </c>
      <c r="GQ98" s="41" t="e">
        <f t="shared" si="58"/>
        <v>#REF!</v>
      </c>
      <c r="GR98" s="41" t="e">
        <f t="shared" si="58"/>
        <v>#REF!</v>
      </c>
      <c r="GS98" s="41" t="e">
        <f t="shared" si="58"/>
        <v>#REF!</v>
      </c>
      <c r="GT98" s="41" t="e">
        <f t="shared" si="82"/>
        <v>#REF!</v>
      </c>
      <c r="GU98" s="41" t="e">
        <f t="shared" si="82"/>
        <v>#REF!</v>
      </c>
      <c r="GV98" s="41" t="e">
        <f t="shared" si="82"/>
        <v>#REF!</v>
      </c>
      <c r="GW98" s="41" t="e">
        <f t="shared" si="82"/>
        <v>#REF!</v>
      </c>
      <c r="GX98" s="41" t="e">
        <f t="shared" si="82"/>
        <v>#REF!</v>
      </c>
      <c r="GY98" s="41" t="e">
        <f t="shared" si="59"/>
        <v>#REF!</v>
      </c>
      <c r="GZ98" s="41" t="e">
        <f t="shared" si="59"/>
        <v>#REF!</v>
      </c>
      <c r="HA98" s="41" t="e">
        <f t="shared" si="59"/>
        <v>#REF!</v>
      </c>
      <c r="HB98" s="41" t="e">
        <f t="shared" si="59"/>
        <v>#REF!</v>
      </c>
      <c r="HC98" s="41" t="e">
        <f t="shared" si="59"/>
        <v>#REF!</v>
      </c>
      <c r="HD98" s="41" t="e">
        <f t="shared" si="59"/>
        <v>#REF!</v>
      </c>
      <c r="HE98" s="41" t="e">
        <f t="shared" si="62"/>
        <v>#REF!</v>
      </c>
      <c r="HF98" s="41" t="e">
        <f t="shared" si="62"/>
        <v>#REF!</v>
      </c>
      <c r="HG98" s="41" t="e">
        <f t="shared" si="62"/>
        <v>#REF!</v>
      </c>
      <c r="HH98" s="41" t="e">
        <f t="shared" si="62"/>
        <v>#REF!</v>
      </c>
      <c r="HI98" s="41" t="e">
        <f t="shared" si="62"/>
        <v>#REF!</v>
      </c>
      <c r="HJ98" s="41" t="e">
        <f t="shared" si="62"/>
        <v>#REF!</v>
      </c>
    </row>
    <row r="99" spans="1:218" ht="14.4" x14ac:dyDescent="0.3">
      <c r="A99" s="42">
        <v>96</v>
      </c>
      <c r="B99" s="43" t="e">
        <f>'CMM2 - AUX CALC'!$CS$67</f>
        <v>#REF!</v>
      </c>
      <c r="CT99" s="41" t="e">
        <f>$B99/(_xlfn.SINGLE(PrazoConcessao)*12-CT$3+1)</f>
        <v>#REF!</v>
      </c>
      <c r="CU99" s="41" t="e">
        <f t="shared" si="83"/>
        <v>#REF!</v>
      </c>
      <c r="CV99" s="41" t="e">
        <f t="shared" si="81"/>
        <v>#REF!</v>
      </c>
      <c r="CW99" s="41" t="e">
        <f t="shared" si="81"/>
        <v>#REF!</v>
      </c>
      <c r="CX99" s="41" t="e">
        <f t="shared" si="81"/>
        <v>#REF!</v>
      </c>
      <c r="CY99" s="41" t="e">
        <f t="shared" si="81"/>
        <v>#REF!</v>
      </c>
      <c r="CZ99" s="41" t="e">
        <f t="shared" si="81"/>
        <v>#REF!</v>
      </c>
      <c r="DA99" s="41" t="e">
        <f t="shared" si="81"/>
        <v>#REF!</v>
      </c>
      <c r="DB99" s="41" t="e">
        <f t="shared" si="81"/>
        <v>#REF!</v>
      </c>
      <c r="DC99" s="41" t="e">
        <f t="shared" si="81"/>
        <v>#REF!</v>
      </c>
      <c r="DD99" s="41" t="e">
        <f t="shared" si="71"/>
        <v>#REF!</v>
      </c>
      <c r="DE99" s="41" t="e">
        <f t="shared" si="71"/>
        <v>#REF!</v>
      </c>
      <c r="DF99" s="41" t="e">
        <f t="shared" si="71"/>
        <v>#REF!</v>
      </c>
      <c r="DG99" s="41" t="e">
        <f t="shared" si="71"/>
        <v>#REF!</v>
      </c>
      <c r="DH99" s="41" t="e">
        <f t="shared" si="71"/>
        <v>#REF!</v>
      </c>
      <c r="DI99" s="41" t="e">
        <f t="shared" si="71"/>
        <v>#REF!</v>
      </c>
      <c r="DJ99" s="41" t="e">
        <f t="shared" si="71"/>
        <v>#REF!</v>
      </c>
      <c r="DK99" s="41" t="e">
        <f t="shared" si="71"/>
        <v>#REF!</v>
      </c>
      <c r="DL99" s="41" t="e">
        <f t="shared" si="71"/>
        <v>#REF!</v>
      </c>
      <c r="DM99" s="41" t="e">
        <f t="shared" ref="DM99:DP120" si="85">DL99</f>
        <v>#REF!</v>
      </c>
      <c r="DN99" s="41" t="e">
        <f t="shared" si="85"/>
        <v>#REF!</v>
      </c>
      <c r="DO99" s="41" t="e">
        <f t="shared" si="85"/>
        <v>#REF!</v>
      </c>
      <c r="DP99" s="41" t="e">
        <f t="shared" si="85"/>
        <v>#REF!</v>
      </c>
      <c r="DQ99" s="41" t="e">
        <f t="shared" si="76"/>
        <v>#REF!</v>
      </c>
      <c r="DR99" s="41" t="e">
        <f t="shared" si="76"/>
        <v>#REF!</v>
      </c>
      <c r="DS99" s="41" t="e">
        <f t="shared" si="76"/>
        <v>#REF!</v>
      </c>
      <c r="DT99" s="41" t="e">
        <f t="shared" si="76"/>
        <v>#REF!</v>
      </c>
      <c r="DU99" s="41" t="e">
        <f t="shared" si="76"/>
        <v>#REF!</v>
      </c>
      <c r="DV99" s="41" t="e">
        <f t="shared" si="64"/>
        <v>#REF!</v>
      </c>
      <c r="DW99" s="41" t="e">
        <f t="shared" si="64"/>
        <v>#REF!</v>
      </c>
      <c r="DX99" s="41" t="e">
        <f t="shared" si="64"/>
        <v>#REF!</v>
      </c>
      <c r="DY99" s="41" t="e">
        <f t="shared" si="64"/>
        <v>#REF!</v>
      </c>
      <c r="DZ99" s="41" t="e">
        <f t="shared" si="64"/>
        <v>#REF!</v>
      </c>
      <c r="EA99" s="41" t="e">
        <f t="shared" si="64"/>
        <v>#REF!</v>
      </c>
      <c r="EB99" s="41" t="e">
        <f t="shared" si="64"/>
        <v>#REF!</v>
      </c>
      <c r="EC99" s="41" t="e">
        <f t="shared" si="64"/>
        <v>#REF!</v>
      </c>
      <c r="ED99" s="41" t="e">
        <f t="shared" si="64"/>
        <v>#REF!</v>
      </c>
      <c r="EE99" s="41" t="e">
        <f t="shared" si="64"/>
        <v>#REF!</v>
      </c>
      <c r="EF99" s="41" t="e">
        <f t="shared" si="77"/>
        <v>#REF!</v>
      </c>
      <c r="EG99" s="41" t="e">
        <f t="shared" si="77"/>
        <v>#REF!</v>
      </c>
      <c r="EH99" s="41" t="e">
        <f t="shared" si="77"/>
        <v>#REF!</v>
      </c>
      <c r="EI99" s="41" t="e">
        <f t="shared" si="77"/>
        <v>#REF!</v>
      </c>
      <c r="EJ99" s="41" t="e">
        <f t="shared" si="72"/>
        <v>#REF!</v>
      </c>
      <c r="EK99" s="41" t="e">
        <f t="shared" si="72"/>
        <v>#REF!</v>
      </c>
      <c r="EL99" s="41" t="e">
        <f t="shared" si="72"/>
        <v>#REF!</v>
      </c>
      <c r="EM99" s="41" t="e">
        <f t="shared" si="72"/>
        <v>#REF!</v>
      </c>
      <c r="EN99" s="41" t="e">
        <f t="shared" si="72"/>
        <v>#REF!</v>
      </c>
      <c r="EO99" s="41" t="e">
        <f t="shared" si="72"/>
        <v>#REF!</v>
      </c>
      <c r="EP99" s="41" t="e">
        <f t="shared" si="72"/>
        <v>#REF!</v>
      </c>
      <c r="EQ99" s="41" t="e">
        <f t="shared" si="72"/>
        <v>#REF!</v>
      </c>
      <c r="ER99" s="41" t="e">
        <f t="shared" si="72"/>
        <v>#REF!</v>
      </c>
      <c r="ES99" s="41" t="e">
        <f t="shared" ref="ES99:EZ144" si="86">ER99</f>
        <v>#REF!</v>
      </c>
      <c r="ET99" s="41" t="e">
        <f t="shared" si="86"/>
        <v>#REF!</v>
      </c>
      <c r="EU99" s="41" t="e">
        <f t="shared" si="86"/>
        <v>#REF!</v>
      </c>
      <c r="EV99" s="41" t="e">
        <f t="shared" si="86"/>
        <v>#REF!</v>
      </c>
      <c r="EW99" s="41" t="e">
        <f t="shared" si="78"/>
        <v>#REF!</v>
      </c>
      <c r="EX99" s="41" t="e">
        <f t="shared" si="78"/>
        <v>#REF!</v>
      </c>
      <c r="EY99" s="41" t="e">
        <f t="shared" si="78"/>
        <v>#REF!</v>
      </c>
      <c r="EZ99" s="41" t="e">
        <f t="shared" si="78"/>
        <v>#REF!</v>
      </c>
      <c r="FA99" s="41" t="e">
        <f t="shared" si="78"/>
        <v>#REF!</v>
      </c>
      <c r="FB99" s="41" t="e">
        <f t="shared" si="65"/>
        <v>#REF!</v>
      </c>
      <c r="FC99" s="41" t="e">
        <f t="shared" si="65"/>
        <v>#REF!</v>
      </c>
      <c r="FD99" s="41" t="e">
        <f t="shared" si="65"/>
        <v>#REF!</v>
      </c>
      <c r="FE99" s="41" t="e">
        <f t="shared" si="65"/>
        <v>#REF!</v>
      </c>
      <c r="FF99" s="41" t="e">
        <f t="shared" si="65"/>
        <v>#REF!</v>
      </c>
      <c r="FG99" s="41" t="e">
        <f t="shared" si="65"/>
        <v>#REF!</v>
      </c>
      <c r="FH99" s="41" t="e">
        <f t="shared" si="65"/>
        <v>#REF!</v>
      </c>
      <c r="FI99" s="41" t="e">
        <f t="shared" si="65"/>
        <v>#REF!</v>
      </c>
      <c r="FJ99" s="41" t="e">
        <f t="shared" si="65"/>
        <v>#REF!</v>
      </c>
      <c r="FK99" s="41" t="e">
        <f t="shared" si="65"/>
        <v>#REF!</v>
      </c>
      <c r="FL99" s="41" t="e">
        <f t="shared" si="79"/>
        <v>#REF!</v>
      </c>
      <c r="FM99" s="41" t="e">
        <f t="shared" si="79"/>
        <v>#REF!</v>
      </c>
      <c r="FN99" s="41" t="e">
        <f t="shared" si="79"/>
        <v>#REF!</v>
      </c>
      <c r="FO99" s="41" t="e">
        <f t="shared" si="79"/>
        <v>#REF!</v>
      </c>
      <c r="FP99" s="41" t="e">
        <f t="shared" si="73"/>
        <v>#REF!</v>
      </c>
      <c r="FQ99" s="41" t="e">
        <f t="shared" si="73"/>
        <v>#REF!</v>
      </c>
      <c r="FR99" s="41" t="e">
        <f t="shared" si="73"/>
        <v>#REF!</v>
      </c>
      <c r="FS99" s="41" t="e">
        <f t="shared" si="73"/>
        <v>#REF!</v>
      </c>
      <c r="FT99" s="41" t="e">
        <f t="shared" si="73"/>
        <v>#REF!</v>
      </c>
      <c r="FU99" s="41" t="e">
        <f t="shared" si="73"/>
        <v>#REF!</v>
      </c>
      <c r="FV99" s="41" t="e">
        <f t="shared" si="73"/>
        <v>#REF!</v>
      </c>
      <c r="FW99" s="41" t="e">
        <f t="shared" si="73"/>
        <v>#REF!</v>
      </c>
      <c r="FX99" s="41" t="e">
        <f t="shared" si="73"/>
        <v>#REF!</v>
      </c>
      <c r="FY99" s="41" t="e">
        <f t="shared" ref="FY99:GE149" si="87">FX99</f>
        <v>#REF!</v>
      </c>
      <c r="FZ99" s="41" t="e">
        <f t="shared" si="87"/>
        <v>#REF!</v>
      </c>
      <c r="GA99" s="41" t="e">
        <f t="shared" si="87"/>
        <v>#REF!</v>
      </c>
      <c r="GB99" s="41" t="e">
        <f t="shared" si="87"/>
        <v>#REF!</v>
      </c>
      <c r="GC99" s="41" t="e">
        <f t="shared" si="80"/>
        <v>#REF!</v>
      </c>
      <c r="GD99" s="41" t="e">
        <f t="shared" si="80"/>
        <v>#REF!</v>
      </c>
      <c r="GE99" s="41" t="e">
        <f t="shared" si="80"/>
        <v>#REF!</v>
      </c>
      <c r="GF99" s="41" t="e">
        <f t="shared" si="80"/>
        <v>#REF!</v>
      </c>
      <c r="GG99" s="41" t="e">
        <f t="shared" si="80"/>
        <v>#REF!</v>
      </c>
      <c r="GH99" s="41" t="e">
        <f t="shared" si="66"/>
        <v>#REF!</v>
      </c>
      <c r="GI99" s="41" t="e">
        <f t="shared" si="58"/>
        <v>#REF!</v>
      </c>
      <c r="GJ99" s="41" t="e">
        <f t="shared" si="58"/>
        <v>#REF!</v>
      </c>
      <c r="GK99" s="41" t="e">
        <f t="shared" si="58"/>
        <v>#REF!</v>
      </c>
      <c r="GL99" s="41" t="e">
        <f t="shared" si="58"/>
        <v>#REF!</v>
      </c>
      <c r="GM99" s="41" t="e">
        <f t="shared" si="58"/>
        <v>#REF!</v>
      </c>
      <c r="GN99" s="41" t="e">
        <f t="shared" si="58"/>
        <v>#REF!</v>
      </c>
      <c r="GO99" s="41" t="e">
        <f t="shared" si="58"/>
        <v>#REF!</v>
      </c>
      <c r="GP99" s="41" t="e">
        <f t="shared" si="58"/>
        <v>#REF!</v>
      </c>
      <c r="GQ99" s="41" t="e">
        <f t="shared" si="58"/>
        <v>#REF!</v>
      </c>
      <c r="GR99" s="41" t="e">
        <f t="shared" si="58"/>
        <v>#REF!</v>
      </c>
      <c r="GS99" s="41" t="e">
        <f t="shared" si="58"/>
        <v>#REF!</v>
      </c>
      <c r="GT99" s="41" t="e">
        <f t="shared" si="82"/>
        <v>#REF!</v>
      </c>
      <c r="GU99" s="41" t="e">
        <f t="shared" si="82"/>
        <v>#REF!</v>
      </c>
      <c r="GV99" s="41" t="e">
        <f t="shared" si="82"/>
        <v>#REF!</v>
      </c>
      <c r="GW99" s="41" t="e">
        <f t="shared" si="82"/>
        <v>#REF!</v>
      </c>
      <c r="GX99" s="41" t="e">
        <f t="shared" si="82"/>
        <v>#REF!</v>
      </c>
      <c r="GY99" s="41" t="e">
        <f t="shared" si="59"/>
        <v>#REF!</v>
      </c>
      <c r="GZ99" s="41" t="e">
        <f t="shared" si="59"/>
        <v>#REF!</v>
      </c>
      <c r="HA99" s="41" t="e">
        <f t="shared" si="59"/>
        <v>#REF!</v>
      </c>
      <c r="HB99" s="41" t="e">
        <f t="shared" si="59"/>
        <v>#REF!</v>
      </c>
      <c r="HC99" s="41" t="e">
        <f t="shared" si="59"/>
        <v>#REF!</v>
      </c>
      <c r="HD99" s="41" t="e">
        <f t="shared" si="59"/>
        <v>#REF!</v>
      </c>
      <c r="HE99" s="41" t="e">
        <f t="shared" si="62"/>
        <v>#REF!</v>
      </c>
      <c r="HF99" s="41" t="e">
        <f t="shared" si="62"/>
        <v>#REF!</v>
      </c>
      <c r="HG99" s="41" t="e">
        <f t="shared" si="62"/>
        <v>#REF!</v>
      </c>
      <c r="HH99" s="41" t="e">
        <f t="shared" si="62"/>
        <v>#REF!</v>
      </c>
      <c r="HI99" s="41" t="e">
        <f t="shared" si="62"/>
        <v>#REF!</v>
      </c>
      <c r="HJ99" s="41" t="e">
        <f t="shared" si="62"/>
        <v>#REF!</v>
      </c>
    </row>
    <row r="100" spans="1:218" ht="14.4" x14ac:dyDescent="0.3">
      <c r="A100" s="42">
        <v>97</v>
      </c>
      <c r="B100" s="43" t="e">
        <f>'CMM2 - AUX CALC'!$CT$67</f>
        <v>#REF!</v>
      </c>
      <c r="CU100" s="41" t="e">
        <f>$B100/(_xlfn.SINGLE(PrazoConcessao)*12-CU$3+1)</f>
        <v>#REF!</v>
      </c>
      <c r="CV100" s="41" t="e">
        <f t="shared" si="81"/>
        <v>#REF!</v>
      </c>
      <c r="CW100" s="41" t="e">
        <f t="shared" si="81"/>
        <v>#REF!</v>
      </c>
      <c r="CX100" s="41" t="e">
        <f t="shared" si="81"/>
        <v>#REF!</v>
      </c>
      <c r="CY100" s="41" t="e">
        <f t="shared" si="81"/>
        <v>#REF!</v>
      </c>
      <c r="CZ100" s="41" t="e">
        <f t="shared" si="81"/>
        <v>#REF!</v>
      </c>
      <c r="DA100" s="41" t="e">
        <f t="shared" si="81"/>
        <v>#REF!</v>
      </c>
      <c r="DB100" s="41" t="e">
        <f t="shared" si="81"/>
        <v>#REF!</v>
      </c>
      <c r="DC100" s="41" t="e">
        <f t="shared" si="81"/>
        <v>#REF!</v>
      </c>
      <c r="DD100" s="41" t="e">
        <f t="shared" si="81"/>
        <v>#REF!</v>
      </c>
      <c r="DE100" s="41" t="e">
        <f t="shared" si="81"/>
        <v>#REF!</v>
      </c>
      <c r="DF100" s="41" t="e">
        <f t="shared" si="81"/>
        <v>#REF!</v>
      </c>
      <c r="DG100" s="41" t="e">
        <f t="shared" si="81"/>
        <v>#REF!</v>
      </c>
      <c r="DH100" s="41" t="e">
        <f t="shared" si="81"/>
        <v>#REF!</v>
      </c>
      <c r="DI100" s="41" t="e">
        <f t="shared" si="81"/>
        <v>#REF!</v>
      </c>
      <c r="DJ100" s="41" t="e">
        <f t="shared" si="81"/>
        <v>#REF!</v>
      </c>
      <c r="DK100" s="41" t="e">
        <f t="shared" si="81"/>
        <v>#REF!</v>
      </c>
      <c r="DL100" s="41" t="e">
        <f t="shared" ref="DL100:DL116" si="88">DK100</f>
        <v>#REF!</v>
      </c>
      <c r="DM100" s="41" t="e">
        <f t="shared" si="85"/>
        <v>#REF!</v>
      </c>
      <c r="DN100" s="41" t="e">
        <f t="shared" si="85"/>
        <v>#REF!</v>
      </c>
      <c r="DO100" s="41" t="e">
        <f t="shared" si="85"/>
        <v>#REF!</v>
      </c>
      <c r="DP100" s="41" t="e">
        <f t="shared" si="85"/>
        <v>#REF!</v>
      </c>
      <c r="DQ100" s="41" t="e">
        <f t="shared" si="76"/>
        <v>#REF!</v>
      </c>
      <c r="DR100" s="41" t="e">
        <f t="shared" si="76"/>
        <v>#REF!</v>
      </c>
      <c r="DS100" s="41" t="e">
        <f t="shared" si="76"/>
        <v>#REF!</v>
      </c>
      <c r="DT100" s="41" t="e">
        <f t="shared" si="76"/>
        <v>#REF!</v>
      </c>
      <c r="DU100" s="41" t="e">
        <f t="shared" si="76"/>
        <v>#REF!</v>
      </c>
      <c r="DV100" s="41" t="e">
        <f t="shared" si="64"/>
        <v>#REF!</v>
      </c>
      <c r="DW100" s="41" t="e">
        <f t="shared" si="64"/>
        <v>#REF!</v>
      </c>
      <c r="DX100" s="41" t="e">
        <f t="shared" si="64"/>
        <v>#REF!</v>
      </c>
      <c r="DY100" s="41" t="e">
        <f t="shared" si="64"/>
        <v>#REF!</v>
      </c>
      <c r="DZ100" s="41" t="e">
        <f t="shared" si="64"/>
        <v>#REF!</v>
      </c>
      <c r="EA100" s="41" t="e">
        <f t="shared" si="64"/>
        <v>#REF!</v>
      </c>
      <c r="EB100" s="41" t="e">
        <f t="shared" si="64"/>
        <v>#REF!</v>
      </c>
      <c r="EC100" s="41" t="e">
        <f t="shared" si="64"/>
        <v>#REF!</v>
      </c>
      <c r="ED100" s="41" t="e">
        <f t="shared" si="64"/>
        <v>#REF!</v>
      </c>
      <c r="EE100" s="41" t="e">
        <f t="shared" si="64"/>
        <v>#REF!</v>
      </c>
      <c r="EF100" s="41" t="e">
        <f t="shared" si="77"/>
        <v>#REF!</v>
      </c>
      <c r="EG100" s="41" t="e">
        <f t="shared" si="77"/>
        <v>#REF!</v>
      </c>
      <c r="EH100" s="41" t="e">
        <f t="shared" si="77"/>
        <v>#REF!</v>
      </c>
      <c r="EI100" s="41" t="e">
        <f t="shared" si="77"/>
        <v>#REF!</v>
      </c>
      <c r="EJ100" s="41" t="e">
        <f t="shared" si="77"/>
        <v>#REF!</v>
      </c>
      <c r="EK100" s="41" t="e">
        <f t="shared" si="77"/>
        <v>#REF!</v>
      </c>
      <c r="EL100" s="41" t="e">
        <f t="shared" si="77"/>
        <v>#REF!</v>
      </c>
      <c r="EM100" s="41" t="e">
        <f t="shared" si="77"/>
        <v>#REF!</v>
      </c>
      <c r="EN100" s="41" t="e">
        <f t="shared" si="77"/>
        <v>#REF!</v>
      </c>
      <c r="EO100" s="41" t="e">
        <f t="shared" si="77"/>
        <v>#REF!</v>
      </c>
      <c r="EP100" s="41" t="e">
        <f t="shared" si="77"/>
        <v>#REF!</v>
      </c>
      <c r="EQ100" s="41" t="e">
        <f t="shared" si="77"/>
        <v>#REF!</v>
      </c>
      <c r="ER100" s="41" t="e">
        <f t="shared" si="77"/>
        <v>#REF!</v>
      </c>
      <c r="ES100" s="41" t="e">
        <f t="shared" si="86"/>
        <v>#REF!</v>
      </c>
      <c r="ET100" s="41" t="e">
        <f t="shared" si="86"/>
        <v>#REF!</v>
      </c>
      <c r="EU100" s="41" t="e">
        <f t="shared" si="86"/>
        <v>#REF!</v>
      </c>
      <c r="EV100" s="41" t="e">
        <f t="shared" si="86"/>
        <v>#REF!</v>
      </c>
      <c r="EW100" s="41" t="e">
        <f t="shared" si="78"/>
        <v>#REF!</v>
      </c>
      <c r="EX100" s="41" t="e">
        <f t="shared" si="78"/>
        <v>#REF!</v>
      </c>
      <c r="EY100" s="41" t="e">
        <f t="shared" si="78"/>
        <v>#REF!</v>
      </c>
      <c r="EZ100" s="41" t="e">
        <f t="shared" si="78"/>
        <v>#REF!</v>
      </c>
      <c r="FA100" s="41" t="e">
        <f t="shared" si="78"/>
        <v>#REF!</v>
      </c>
      <c r="FB100" s="41" t="e">
        <f t="shared" si="65"/>
        <v>#REF!</v>
      </c>
      <c r="FC100" s="41" t="e">
        <f t="shared" si="65"/>
        <v>#REF!</v>
      </c>
      <c r="FD100" s="41" t="e">
        <f t="shared" si="65"/>
        <v>#REF!</v>
      </c>
      <c r="FE100" s="41" t="e">
        <f t="shared" si="65"/>
        <v>#REF!</v>
      </c>
      <c r="FF100" s="41" t="e">
        <f t="shared" si="65"/>
        <v>#REF!</v>
      </c>
      <c r="FG100" s="41" t="e">
        <f t="shared" si="65"/>
        <v>#REF!</v>
      </c>
      <c r="FH100" s="41" t="e">
        <f t="shared" si="65"/>
        <v>#REF!</v>
      </c>
      <c r="FI100" s="41" t="e">
        <f t="shared" si="65"/>
        <v>#REF!</v>
      </c>
      <c r="FJ100" s="41" t="e">
        <f t="shared" si="65"/>
        <v>#REF!</v>
      </c>
      <c r="FK100" s="41" t="e">
        <f t="shared" si="65"/>
        <v>#REF!</v>
      </c>
      <c r="FL100" s="41" t="e">
        <f t="shared" si="79"/>
        <v>#REF!</v>
      </c>
      <c r="FM100" s="41" t="e">
        <f t="shared" si="79"/>
        <v>#REF!</v>
      </c>
      <c r="FN100" s="41" t="e">
        <f t="shared" si="79"/>
        <v>#REF!</v>
      </c>
      <c r="FO100" s="41" t="e">
        <f t="shared" si="79"/>
        <v>#REF!</v>
      </c>
      <c r="FP100" s="41" t="e">
        <f t="shared" si="79"/>
        <v>#REF!</v>
      </c>
      <c r="FQ100" s="41" t="e">
        <f t="shared" si="79"/>
        <v>#REF!</v>
      </c>
      <c r="FR100" s="41" t="e">
        <f t="shared" si="79"/>
        <v>#REF!</v>
      </c>
      <c r="FS100" s="41" t="e">
        <f t="shared" si="79"/>
        <v>#REF!</v>
      </c>
      <c r="FT100" s="41" t="e">
        <f t="shared" si="79"/>
        <v>#REF!</v>
      </c>
      <c r="FU100" s="41" t="e">
        <f t="shared" si="79"/>
        <v>#REF!</v>
      </c>
      <c r="FV100" s="41" t="e">
        <f t="shared" si="79"/>
        <v>#REF!</v>
      </c>
      <c r="FW100" s="41" t="e">
        <f t="shared" si="79"/>
        <v>#REF!</v>
      </c>
      <c r="FX100" s="41" t="e">
        <f t="shared" si="79"/>
        <v>#REF!</v>
      </c>
      <c r="FY100" s="41" t="e">
        <f t="shared" si="87"/>
        <v>#REF!</v>
      </c>
      <c r="FZ100" s="41" t="e">
        <f t="shared" si="87"/>
        <v>#REF!</v>
      </c>
      <c r="GA100" s="41" t="e">
        <f t="shared" si="87"/>
        <v>#REF!</v>
      </c>
      <c r="GB100" s="41" t="e">
        <f t="shared" si="87"/>
        <v>#REF!</v>
      </c>
      <c r="GC100" s="41" t="e">
        <f t="shared" si="80"/>
        <v>#REF!</v>
      </c>
      <c r="GD100" s="41" t="e">
        <f t="shared" si="80"/>
        <v>#REF!</v>
      </c>
      <c r="GE100" s="41" t="e">
        <f t="shared" si="80"/>
        <v>#REF!</v>
      </c>
      <c r="GF100" s="41" t="e">
        <f t="shared" si="80"/>
        <v>#REF!</v>
      </c>
      <c r="GG100" s="41" t="e">
        <f t="shared" si="80"/>
        <v>#REF!</v>
      </c>
      <c r="GH100" s="41" t="e">
        <f t="shared" si="66"/>
        <v>#REF!</v>
      </c>
      <c r="GI100" s="41" t="e">
        <f t="shared" si="58"/>
        <v>#REF!</v>
      </c>
      <c r="GJ100" s="41" t="e">
        <f t="shared" si="58"/>
        <v>#REF!</v>
      </c>
      <c r="GK100" s="41" t="e">
        <f t="shared" si="58"/>
        <v>#REF!</v>
      </c>
      <c r="GL100" s="41" t="e">
        <f t="shared" si="58"/>
        <v>#REF!</v>
      </c>
      <c r="GM100" s="41" t="e">
        <f t="shared" si="58"/>
        <v>#REF!</v>
      </c>
      <c r="GN100" s="41" t="e">
        <f t="shared" si="58"/>
        <v>#REF!</v>
      </c>
      <c r="GO100" s="41" t="e">
        <f t="shared" si="58"/>
        <v>#REF!</v>
      </c>
      <c r="GP100" s="41" t="e">
        <f t="shared" si="58"/>
        <v>#REF!</v>
      </c>
      <c r="GQ100" s="41" t="e">
        <f t="shared" si="58"/>
        <v>#REF!</v>
      </c>
      <c r="GR100" s="41" t="e">
        <f t="shared" si="58"/>
        <v>#REF!</v>
      </c>
      <c r="GS100" s="41" t="e">
        <f t="shared" si="58"/>
        <v>#REF!</v>
      </c>
      <c r="GT100" s="41" t="e">
        <f t="shared" si="82"/>
        <v>#REF!</v>
      </c>
      <c r="GU100" s="41" t="e">
        <f t="shared" si="82"/>
        <v>#REF!</v>
      </c>
      <c r="GV100" s="41" t="e">
        <f t="shared" si="82"/>
        <v>#REF!</v>
      </c>
      <c r="GW100" s="41" t="e">
        <f t="shared" si="82"/>
        <v>#REF!</v>
      </c>
      <c r="GX100" s="41" t="e">
        <f t="shared" si="82"/>
        <v>#REF!</v>
      </c>
      <c r="GY100" s="41" t="e">
        <f t="shared" si="82"/>
        <v>#REF!</v>
      </c>
      <c r="GZ100" s="41" t="e">
        <f t="shared" si="82"/>
        <v>#REF!</v>
      </c>
      <c r="HA100" s="41" t="e">
        <f t="shared" si="82"/>
        <v>#REF!</v>
      </c>
      <c r="HB100" s="41" t="e">
        <f t="shared" si="82"/>
        <v>#REF!</v>
      </c>
      <c r="HC100" s="41" t="e">
        <f t="shared" si="82"/>
        <v>#REF!</v>
      </c>
      <c r="HD100" s="41" t="e">
        <f t="shared" si="82"/>
        <v>#REF!</v>
      </c>
      <c r="HE100" s="41" t="e">
        <f t="shared" si="62"/>
        <v>#REF!</v>
      </c>
      <c r="HF100" s="41" t="e">
        <f t="shared" si="62"/>
        <v>#REF!</v>
      </c>
      <c r="HG100" s="41" t="e">
        <f t="shared" si="62"/>
        <v>#REF!</v>
      </c>
      <c r="HH100" s="41" t="e">
        <f t="shared" si="62"/>
        <v>#REF!</v>
      </c>
      <c r="HI100" s="41" t="e">
        <f t="shared" si="62"/>
        <v>#REF!</v>
      </c>
      <c r="HJ100" s="41" t="e">
        <f t="shared" si="62"/>
        <v>#REF!</v>
      </c>
    </row>
    <row r="101" spans="1:218" ht="14.4" x14ac:dyDescent="0.3">
      <c r="A101" s="42">
        <v>98</v>
      </c>
      <c r="B101" s="43" t="e">
        <f>'CMM2 - AUX CALC'!$CU$67</f>
        <v>#REF!</v>
      </c>
      <c r="CV101" s="41" t="e">
        <f>$B101/(_xlfn.SINGLE(PrazoConcessao)*12-CV$3+1)</f>
        <v>#REF!</v>
      </c>
      <c r="CW101" s="41" t="e">
        <f t="shared" si="81"/>
        <v>#REF!</v>
      </c>
      <c r="CX101" s="41" t="e">
        <f t="shared" si="81"/>
        <v>#REF!</v>
      </c>
      <c r="CY101" s="41" t="e">
        <f t="shared" si="81"/>
        <v>#REF!</v>
      </c>
      <c r="CZ101" s="41" t="e">
        <f t="shared" si="81"/>
        <v>#REF!</v>
      </c>
      <c r="DA101" s="41" t="e">
        <f t="shared" si="81"/>
        <v>#REF!</v>
      </c>
      <c r="DB101" s="41" t="e">
        <f t="shared" si="81"/>
        <v>#REF!</v>
      </c>
      <c r="DC101" s="41" t="e">
        <f t="shared" si="81"/>
        <v>#REF!</v>
      </c>
      <c r="DD101" s="41" t="e">
        <f t="shared" si="81"/>
        <v>#REF!</v>
      </c>
      <c r="DE101" s="41" t="e">
        <f t="shared" si="81"/>
        <v>#REF!</v>
      </c>
      <c r="DF101" s="41" t="e">
        <f t="shared" si="81"/>
        <v>#REF!</v>
      </c>
      <c r="DG101" s="41" t="e">
        <f t="shared" si="81"/>
        <v>#REF!</v>
      </c>
      <c r="DH101" s="41" t="e">
        <f t="shared" si="81"/>
        <v>#REF!</v>
      </c>
      <c r="DI101" s="41" t="e">
        <f t="shared" si="81"/>
        <v>#REF!</v>
      </c>
      <c r="DJ101" s="41" t="e">
        <f t="shared" si="81"/>
        <v>#REF!</v>
      </c>
      <c r="DK101" s="41" t="e">
        <f t="shared" si="81"/>
        <v>#REF!</v>
      </c>
      <c r="DL101" s="41" t="e">
        <f t="shared" si="88"/>
        <v>#REF!</v>
      </c>
      <c r="DM101" s="41" t="e">
        <f t="shared" si="85"/>
        <v>#REF!</v>
      </c>
      <c r="DN101" s="41" t="e">
        <f t="shared" si="85"/>
        <v>#REF!</v>
      </c>
      <c r="DO101" s="41" t="e">
        <f t="shared" si="85"/>
        <v>#REF!</v>
      </c>
      <c r="DP101" s="41" t="e">
        <f t="shared" si="85"/>
        <v>#REF!</v>
      </c>
      <c r="DQ101" s="41" t="e">
        <f t="shared" si="76"/>
        <v>#REF!</v>
      </c>
      <c r="DR101" s="41" t="e">
        <f t="shared" si="76"/>
        <v>#REF!</v>
      </c>
      <c r="DS101" s="41" t="e">
        <f t="shared" si="76"/>
        <v>#REF!</v>
      </c>
      <c r="DT101" s="41" t="e">
        <f t="shared" si="76"/>
        <v>#REF!</v>
      </c>
      <c r="DU101" s="41" t="e">
        <f t="shared" si="76"/>
        <v>#REF!</v>
      </c>
      <c r="DV101" s="41" t="e">
        <f t="shared" si="64"/>
        <v>#REF!</v>
      </c>
      <c r="DW101" s="41" t="e">
        <f t="shared" si="64"/>
        <v>#REF!</v>
      </c>
      <c r="DX101" s="41" t="e">
        <f t="shared" si="64"/>
        <v>#REF!</v>
      </c>
      <c r="DY101" s="41" t="e">
        <f t="shared" si="64"/>
        <v>#REF!</v>
      </c>
      <c r="DZ101" s="41" t="e">
        <f t="shared" si="64"/>
        <v>#REF!</v>
      </c>
      <c r="EA101" s="41" t="e">
        <f t="shared" si="64"/>
        <v>#REF!</v>
      </c>
      <c r="EB101" s="41" t="e">
        <f t="shared" si="64"/>
        <v>#REF!</v>
      </c>
      <c r="EC101" s="41" t="e">
        <f t="shared" si="64"/>
        <v>#REF!</v>
      </c>
      <c r="ED101" s="41" t="e">
        <f t="shared" si="64"/>
        <v>#REF!</v>
      </c>
      <c r="EE101" s="41" t="e">
        <f t="shared" si="64"/>
        <v>#REF!</v>
      </c>
      <c r="EF101" s="41" t="e">
        <f t="shared" si="77"/>
        <v>#REF!</v>
      </c>
      <c r="EG101" s="41" t="e">
        <f t="shared" si="77"/>
        <v>#REF!</v>
      </c>
      <c r="EH101" s="41" t="e">
        <f t="shared" si="77"/>
        <v>#REF!</v>
      </c>
      <c r="EI101" s="41" t="e">
        <f t="shared" si="77"/>
        <v>#REF!</v>
      </c>
      <c r="EJ101" s="41" t="e">
        <f t="shared" si="77"/>
        <v>#REF!</v>
      </c>
      <c r="EK101" s="41" t="e">
        <f t="shared" si="77"/>
        <v>#REF!</v>
      </c>
      <c r="EL101" s="41" t="e">
        <f t="shared" si="77"/>
        <v>#REF!</v>
      </c>
      <c r="EM101" s="41" t="e">
        <f t="shared" si="77"/>
        <v>#REF!</v>
      </c>
      <c r="EN101" s="41" t="e">
        <f t="shared" si="77"/>
        <v>#REF!</v>
      </c>
      <c r="EO101" s="41" t="e">
        <f t="shared" si="77"/>
        <v>#REF!</v>
      </c>
      <c r="EP101" s="41" t="e">
        <f t="shared" si="77"/>
        <v>#REF!</v>
      </c>
      <c r="EQ101" s="41" t="e">
        <f t="shared" si="77"/>
        <v>#REF!</v>
      </c>
      <c r="ER101" s="41" t="e">
        <f t="shared" si="77"/>
        <v>#REF!</v>
      </c>
      <c r="ES101" s="41" t="e">
        <f t="shared" si="86"/>
        <v>#REF!</v>
      </c>
      <c r="ET101" s="41" t="e">
        <f t="shared" si="86"/>
        <v>#REF!</v>
      </c>
      <c r="EU101" s="41" t="e">
        <f t="shared" si="86"/>
        <v>#REF!</v>
      </c>
      <c r="EV101" s="41" t="e">
        <f t="shared" si="86"/>
        <v>#REF!</v>
      </c>
      <c r="EW101" s="41" t="e">
        <f t="shared" si="78"/>
        <v>#REF!</v>
      </c>
      <c r="EX101" s="41" t="e">
        <f t="shared" si="78"/>
        <v>#REF!</v>
      </c>
      <c r="EY101" s="41" t="e">
        <f t="shared" si="78"/>
        <v>#REF!</v>
      </c>
      <c r="EZ101" s="41" t="e">
        <f t="shared" si="78"/>
        <v>#REF!</v>
      </c>
      <c r="FA101" s="41" t="e">
        <f t="shared" si="78"/>
        <v>#REF!</v>
      </c>
      <c r="FB101" s="41" t="e">
        <f t="shared" si="65"/>
        <v>#REF!</v>
      </c>
      <c r="FC101" s="41" t="e">
        <f t="shared" si="65"/>
        <v>#REF!</v>
      </c>
      <c r="FD101" s="41" t="e">
        <f t="shared" si="65"/>
        <v>#REF!</v>
      </c>
      <c r="FE101" s="41" t="e">
        <f t="shared" si="65"/>
        <v>#REF!</v>
      </c>
      <c r="FF101" s="41" t="e">
        <f t="shared" si="65"/>
        <v>#REF!</v>
      </c>
      <c r="FG101" s="41" t="e">
        <f t="shared" si="65"/>
        <v>#REF!</v>
      </c>
      <c r="FH101" s="41" t="e">
        <f t="shared" si="65"/>
        <v>#REF!</v>
      </c>
      <c r="FI101" s="41" t="e">
        <f t="shared" si="65"/>
        <v>#REF!</v>
      </c>
      <c r="FJ101" s="41" t="e">
        <f t="shared" si="65"/>
        <v>#REF!</v>
      </c>
      <c r="FK101" s="41" t="e">
        <f t="shared" si="65"/>
        <v>#REF!</v>
      </c>
      <c r="FL101" s="41" t="e">
        <f t="shared" si="79"/>
        <v>#REF!</v>
      </c>
      <c r="FM101" s="41" t="e">
        <f t="shared" si="79"/>
        <v>#REF!</v>
      </c>
      <c r="FN101" s="41" t="e">
        <f t="shared" si="79"/>
        <v>#REF!</v>
      </c>
      <c r="FO101" s="41" t="e">
        <f t="shared" si="79"/>
        <v>#REF!</v>
      </c>
      <c r="FP101" s="41" t="e">
        <f t="shared" si="79"/>
        <v>#REF!</v>
      </c>
      <c r="FQ101" s="41" t="e">
        <f t="shared" si="79"/>
        <v>#REF!</v>
      </c>
      <c r="FR101" s="41" t="e">
        <f t="shared" si="79"/>
        <v>#REF!</v>
      </c>
      <c r="FS101" s="41" t="e">
        <f t="shared" si="79"/>
        <v>#REF!</v>
      </c>
      <c r="FT101" s="41" t="e">
        <f t="shared" si="79"/>
        <v>#REF!</v>
      </c>
      <c r="FU101" s="41" t="e">
        <f t="shared" si="79"/>
        <v>#REF!</v>
      </c>
      <c r="FV101" s="41" t="e">
        <f t="shared" si="79"/>
        <v>#REF!</v>
      </c>
      <c r="FW101" s="41" t="e">
        <f t="shared" si="79"/>
        <v>#REF!</v>
      </c>
      <c r="FX101" s="41" t="e">
        <f t="shared" si="79"/>
        <v>#REF!</v>
      </c>
      <c r="FY101" s="41" t="e">
        <f t="shared" si="87"/>
        <v>#REF!</v>
      </c>
      <c r="FZ101" s="41" t="e">
        <f t="shared" si="87"/>
        <v>#REF!</v>
      </c>
      <c r="GA101" s="41" t="e">
        <f t="shared" si="87"/>
        <v>#REF!</v>
      </c>
      <c r="GB101" s="41" t="e">
        <f t="shared" si="87"/>
        <v>#REF!</v>
      </c>
      <c r="GC101" s="41" t="e">
        <f t="shared" si="80"/>
        <v>#REF!</v>
      </c>
      <c r="GD101" s="41" t="e">
        <f t="shared" si="80"/>
        <v>#REF!</v>
      </c>
      <c r="GE101" s="41" t="e">
        <f t="shared" si="80"/>
        <v>#REF!</v>
      </c>
      <c r="GF101" s="41" t="e">
        <f t="shared" si="80"/>
        <v>#REF!</v>
      </c>
      <c r="GG101" s="41" t="e">
        <f t="shared" si="80"/>
        <v>#REF!</v>
      </c>
      <c r="GH101" s="41" t="e">
        <f t="shared" si="66"/>
        <v>#REF!</v>
      </c>
      <c r="GI101" s="41" t="e">
        <f t="shared" si="58"/>
        <v>#REF!</v>
      </c>
      <c r="GJ101" s="41" t="e">
        <f t="shared" si="58"/>
        <v>#REF!</v>
      </c>
      <c r="GK101" s="41" t="e">
        <f t="shared" si="58"/>
        <v>#REF!</v>
      </c>
      <c r="GL101" s="41" t="e">
        <f t="shared" si="58"/>
        <v>#REF!</v>
      </c>
      <c r="GM101" s="41" t="e">
        <f t="shared" si="58"/>
        <v>#REF!</v>
      </c>
      <c r="GN101" s="41" t="e">
        <f t="shared" si="58"/>
        <v>#REF!</v>
      </c>
      <c r="GO101" s="41" t="e">
        <f t="shared" si="58"/>
        <v>#REF!</v>
      </c>
      <c r="GP101" s="41" t="e">
        <f t="shared" si="58"/>
        <v>#REF!</v>
      </c>
      <c r="GQ101" s="41" t="e">
        <f t="shared" si="58"/>
        <v>#REF!</v>
      </c>
      <c r="GR101" s="41" t="e">
        <f t="shared" si="58"/>
        <v>#REF!</v>
      </c>
      <c r="GS101" s="41" t="e">
        <f t="shared" si="58"/>
        <v>#REF!</v>
      </c>
      <c r="GT101" s="41" t="e">
        <f t="shared" si="82"/>
        <v>#REF!</v>
      </c>
      <c r="GU101" s="41" t="e">
        <f t="shared" si="82"/>
        <v>#REF!</v>
      </c>
      <c r="GV101" s="41" t="e">
        <f t="shared" si="82"/>
        <v>#REF!</v>
      </c>
      <c r="GW101" s="41" t="e">
        <f t="shared" si="82"/>
        <v>#REF!</v>
      </c>
      <c r="GX101" s="41" t="e">
        <f t="shared" si="82"/>
        <v>#REF!</v>
      </c>
      <c r="GY101" s="41" t="e">
        <f t="shared" si="82"/>
        <v>#REF!</v>
      </c>
      <c r="GZ101" s="41" t="e">
        <f t="shared" si="82"/>
        <v>#REF!</v>
      </c>
      <c r="HA101" s="41" t="e">
        <f t="shared" si="82"/>
        <v>#REF!</v>
      </c>
      <c r="HB101" s="41" t="e">
        <f t="shared" si="82"/>
        <v>#REF!</v>
      </c>
      <c r="HC101" s="41" t="e">
        <f t="shared" si="82"/>
        <v>#REF!</v>
      </c>
      <c r="HD101" s="41" t="e">
        <f t="shared" si="82"/>
        <v>#REF!</v>
      </c>
      <c r="HE101" s="41" t="e">
        <f t="shared" si="62"/>
        <v>#REF!</v>
      </c>
      <c r="HF101" s="41" t="e">
        <f t="shared" si="62"/>
        <v>#REF!</v>
      </c>
      <c r="HG101" s="41" t="e">
        <f t="shared" si="62"/>
        <v>#REF!</v>
      </c>
      <c r="HH101" s="41" t="e">
        <f t="shared" si="62"/>
        <v>#REF!</v>
      </c>
      <c r="HI101" s="41" t="e">
        <f t="shared" si="62"/>
        <v>#REF!</v>
      </c>
      <c r="HJ101" s="41" t="e">
        <f t="shared" si="62"/>
        <v>#REF!</v>
      </c>
    </row>
    <row r="102" spans="1:218" ht="14.4" x14ac:dyDescent="0.3">
      <c r="A102" s="42">
        <v>99</v>
      </c>
      <c r="B102" s="43" t="e">
        <f>'CMM2 - AUX CALC'!$CV$67</f>
        <v>#REF!</v>
      </c>
      <c r="CW102" s="41" t="e">
        <f>$B102/(_xlfn.SINGLE(PrazoConcessao)*12-CW$3+1)</f>
        <v>#REF!</v>
      </c>
      <c r="CX102" s="41" t="e">
        <f t="shared" si="81"/>
        <v>#REF!</v>
      </c>
      <c r="CY102" s="41" t="e">
        <f t="shared" si="81"/>
        <v>#REF!</v>
      </c>
      <c r="CZ102" s="41" t="e">
        <f t="shared" si="81"/>
        <v>#REF!</v>
      </c>
      <c r="DA102" s="41" t="e">
        <f t="shared" si="81"/>
        <v>#REF!</v>
      </c>
      <c r="DB102" s="41" t="e">
        <f t="shared" si="81"/>
        <v>#REF!</v>
      </c>
      <c r="DC102" s="41" t="e">
        <f t="shared" si="81"/>
        <v>#REF!</v>
      </c>
      <c r="DD102" s="41" t="e">
        <f t="shared" si="81"/>
        <v>#REF!</v>
      </c>
      <c r="DE102" s="41" t="e">
        <f t="shared" si="81"/>
        <v>#REF!</v>
      </c>
      <c r="DF102" s="41" t="e">
        <f t="shared" si="81"/>
        <v>#REF!</v>
      </c>
      <c r="DG102" s="41" t="e">
        <f t="shared" si="81"/>
        <v>#REF!</v>
      </c>
      <c r="DH102" s="41" t="e">
        <f t="shared" si="81"/>
        <v>#REF!</v>
      </c>
      <c r="DI102" s="41" t="e">
        <f t="shared" si="81"/>
        <v>#REF!</v>
      </c>
      <c r="DJ102" s="41" t="e">
        <f t="shared" si="81"/>
        <v>#REF!</v>
      </c>
      <c r="DK102" s="41" t="e">
        <f t="shared" si="81"/>
        <v>#REF!</v>
      </c>
      <c r="DL102" s="41" t="e">
        <f t="shared" si="88"/>
        <v>#REF!</v>
      </c>
      <c r="DM102" s="41" t="e">
        <f t="shared" si="85"/>
        <v>#REF!</v>
      </c>
      <c r="DN102" s="41" t="e">
        <f t="shared" si="85"/>
        <v>#REF!</v>
      </c>
      <c r="DO102" s="41" t="e">
        <f t="shared" si="85"/>
        <v>#REF!</v>
      </c>
      <c r="DP102" s="41" t="e">
        <f t="shared" si="85"/>
        <v>#REF!</v>
      </c>
      <c r="DQ102" s="41" t="e">
        <f t="shared" si="76"/>
        <v>#REF!</v>
      </c>
      <c r="DR102" s="41" t="e">
        <f t="shared" si="76"/>
        <v>#REF!</v>
      </c>
      <c r="DS102" s="41" t="e">
        <f t="shared" si="76"/>
        <v>#REF!</v>
      </c>
      <c r="DT102" s="41" t="e">
        <f t="shared" si="76"/>
        <v>#REF!</v>
      </c>
      <c r="DU102" s="41" t="e">
        <f t="shared" si="76"/>
        <v>#REF!</v>
      </c>
      <c r="DV102" s="41" t="e">
        <f t="shared" si="64"/>
        <v>#REF!</v>
      </c>
      <c r="DW102" s="41" t="e">
        <f t="shared" si="64"/>
        <v>#REF!</v>
      </c>
      <c r="DX102" s="41" t="e">
        <f t="shared" si="64"/>
        <v>#REF!</v>
      </c>
      <c r="DY102" s="41" t="e">
        <f t="shared" si="64"/>
        <v>#REF!</v>
      </c>
      <c r="DZ102" s="41" t="e">
        <f t="shared" si="64"/>
        <v>#REF!</v>
      </c>
      <c r="EA102" s="41" t="e">
        <f t="shared" si="64"/>
        <v>#REF!</v>
      </c>
      <c r="EB102" s="41" t="e">
        <f t="shared" si="64"/>
        <v>#REF!</v>
      </c>
      <c r="EC102" s="41" t="e">
        <f t="shared" si="64"/>
        <v>#REF!</v>
      </c>
      <c r="ED102" s="41" t="e">
        <f t="shared" si="64"/>
        <v>#REF!</v>
      </c>
      <c r="EE102" s="41" t="e">
        <f t="shared" si="64"/>
        <v>#REF!</v>
      </c>
      <c r="EF102" s="41" t="e">
        <f t="shared" si="77"/>
        <v>#REF!</v>
      </c>
      <c r="EG102" s="41" t="e">
        <f t="shared" si="77"/>
        <v>#REF!</v>
      </c>
      <c r="EH102" s="41" t="e">
        <f t="shared" si="77"/>
        <v>#REF!</v>
      </c>
      <c r="EI102" s="41" t="e">
        <f t="shared" si="77"/>
        <v>#REF!</v>
      </c>
      <c r="EJ102" s="41" t="e">
        <f t="shared" si="77"/>
        <v>#REF!</v>
      </c>
      <c r="EK102" s="41" t="e">
        <f t="shared" si="77"/>
        <v>#REF!</v>
      </c>
      <c r="EL102" s="41" t="e">
        <f t="shared" si="77"/>
        <v>#REF!</v>
      </c>
      <c r="EM102" s="41" t="e">
        <f t="shared" si="77"/>
        <v>#REF!</v>
      </c>
      <c r="EN102" s="41" t="e">
        <f t="shared" si="77"/>
        <v>#REF!</v>
      </c>
      <c r="EO102" s="41" t="e">
        <f t="shared" si="77"/>
        <v>#REF!</v>
      </c>
      <c r="EP102" s="41" t="e">
        <f t="shared" si="77"/>
        <v>#REF!</v>
      </c>
      <c r="EQ102" s="41" t="e">
        <f t="shared" si="77"/>
        <v>#REF!</v>
      </c>
      <c r="ER102" s="41" t="e">
        <f t="shared" si="77"/>
        <v>#REF!</v>
      </c>
      <c r="ES102" s="41" t="e">
        <f t="shared" si="86"/>
        <v>#REF!</v>
      </c>
      <c r="ET102" s="41" t="e">
        <f t="shared" si="86"/>
        <v>#REF!</v>
      </c>
      <c r="EU102" s="41" t="e">
        <f t="shared" si="86"/>
        <v>#REF!</v>
      </c>
      <c r="EV102" s="41" t="e">
        <f t="shared" si="86"/>
        <v>#REF!</v>
      </c>
      <c r="EW102" s="41" t="e">
        <f t="shared" si="78"/>
        <v>#REF!</v>
      </c>
      <c r="EX102" s="41" t="e">
        <f t="shared" si="78"/>
        <v>#REF!</v>
      </c>
      <c r="EY102" s="41" t="e">
        <f t="shared" si="78"/>
        <v>#REF!</v>
      </c>
      <c r="EZ102" s="41" t="e">
        <f t="shared" si="78"/>
        <v>#REF!</v>
      </c>
      <c r="FA102" s="41" t="e">
        <f t="shared" si="78"/>
        <v>#REF!</v>
      </c>
      <c r="FB102" s="41" t="e">
        <f t="shared" si="65"/>
        <v>#REF!</v>
      </c>
      <c r="FC102" s="41" t="e">
        <f t="shared" si="65"/>
        <v>#REF!</v>
      </c>
      <c r="FD102" s="41" t="e">
        <f t="shared" si="65"/>
        <v>#REF!</v>
      </c>
      <c r="FE102" s="41" t="e">
        <f t="shared" si="65"/>
        <v>#REF!</v>
      </c>
      <c r="FF102" s="41" t="e">
        <f t="shared" si="65"/>
        <v>#REF!</v>
      </c>
      <c r="FG102" s="41" t="e">
        <f t="shared" si="65"/>
        <v>#REF!</v>
      </c>
      <c r="FH102" s="41" t="e">
        <f t="shared" si="65"/>
        <v>#REF!</v>
      </c>
      <c r="FI102" s="41" t="e">
        <f t="shared" si="65"/>
        <v>#REF!</v>
      </c>
      <c r="FJ102" s="41" t="e">
        <f t="shared" si="65"/>
        <v>#REF!</v>
      </c>
      <c r="FK102" s="41" t="e">
        <f t="shared" si="65"/>
        <v>#REF!</v>
      </c>
      <c r="FL102" s="41" t="e">
        <f t="shared" si="79"/>
        <v>#REF!</v>
      </c>
      <c r="FM102" s="41" t="e">
        <f t="shared" si="79"/>
        <v>#REF!</v>
      </c>
      <c r="FN102" s="41" t="e">
        <f t="shared" si="79"/>
        <v>#REF!</v>
      </c>
      <c r="FO102" s="41" t="e">
        <f t="shared" si="79"/>
        <v>#REF!</v>
      </c>
      <c r="FP102" s="41" t="e">
        <f t="shared" si="79"/>
        <v>#REF!</v>
      </c>
      <c r="FQ102" s="41" t="e">
        <f t="shared" si="79"/>
        <v>#REF!</v>
      </c>
      <c r="FR102" s="41" t="e">
        <f t="shared" si="79"/>
        <v>#REF!</v>
      </c>
      <c r="FS102" s="41" t="e">
        <f t="shared" si="79"/>
        <v>#REF!</v>
      </c>
      <c r="FT102" s="41" t="e">
        <f t="shared" si="79"/>
        <v>#REF!</v>
      </c>
      <c r="FU102" s="41" t="e">
        <f t="shared" si="79"/>
        <v>#REF!</v>
      </c>
      <c r="FV102" s="41" t="e">
        <f t="shared" si="79"/>
        <v>#REF!</v>
      </c>
      <c r="FW102" s="41" t="e">
        <f t="shared" si="79"/>
        <v>#REF!</v>
      </c>
      <c r="FX102" s="41" t="e">
        <f t="shared" si="79"/>
        <v>#REF!</v>
      </c>
      <c r="FY102" s="41" t="e">
        <f t="shared" si="87"/>
        <v>#REF!</v>
      </c>
      <c r="FZ102" s="41" t="e">
        <f t="shared" si="87"/>
        <v>#REF!</v>
      </c>
      <c r="GA102" s="41" t="e">
        <f t="shared" si="87"/>
        <v>#REF!</v>
      </c>
      <c r="GB102" s="41" t="e">
        <f t="shared" si="87"/>
        <v>#REF!</v>
      </c>
      <c r="GC102" s="41" t="e">
        <f t="shared" si="80"/>
        <v>#REF!</v>
      </c>
      <c r="GD102" s="41" t="e">
        <f t="shared" si="80"/>
        <v>#REF!</v>
      </c>
      <c r="GE102" s="41" t="e">
        <f t="shared" si="80"/>
        <v>#REF!</v>
      </c>
      <c r="GF102" s="41" t="e">
        <f t="shared" si="80"/>
        <v>#REF!</v>
      </c>
      <c r="GG102" s="41" t="e">
        <f t="shared" si="80"/>
        <v>#REF!</v>
      </c>
      <c r="GH102" s="41" t="e">
        <f t="shared" si="66"/>
        <v>#REF!</v>
      </c>
      <c r="GI102" s="41" t="e">
        <f t="shared" si="58"/>
        <v>#REF!</v>
      </c>
      <c r="GJ102" s="41" t="e">
        <f t="shared" si="58"/>
        <v>#REF!</v>
      </c>
      <c r="GK102" s="41" t="e">
        <f t="shared" si="58"/>
        <v>#REF!</v>
      </c>
      <c r="GL102" s="41" t="e">
        <f t="shared" si="58"/>
        <v>#REF!</v>
      </c>
      <c r="GM102" s="41" t="e">
        <f t="shared" si="58"/>
        <v>#REF!</v>
      </c>
      <c r="GN102" s="41" t="e">
        <f t="shared" si="58"/>
        <v>#REF!</v>
      </c>
      <c r="GO102" s="41" t="e">
        <f t="shared" si="58"/>
        <v>#REF!</v>
      </c>
      <c r="GP102" s="41" t="e">
        <f t="shared" si="58"/>
        <v>#REF!</v>
      </c>
      <c r="GQ102" s="41" t="e">
        <f t="shared" si="58"/>
        <v>#REF!</v>
      </c>
      <c r="GR102" s="41" t="e">
        <f t="shared" si="58"/>
        <v>#REF!</v>
      </c>
      <c r="GS102" s="41" t="e">
        <f t="shared" si="58"/>
        <v>#REF!</v>
      </c>
      <c r="GT102" s="41" t="e">
        <f t="shared" si="82"/>
        <v>#REF!</v>
      </c>
      <c r="GU102" s="41" t="e">
        <f t="shared" si="82"/>
        <v>#REF!</v>
      </c>
      <c r="GV102" s="41" t="e">
        <f t="shared" si="82"/>
        <v>#REF!</v>
      </c>
      <c r="GW102" s="41" t="e">
        <f t="shared" si="82"/>
        <v>#REF!</v>
      </c>
      <c r="GX102" s="41" t="e">
        <f t="shared" si="82"/>
        <v>#REF!</v>
      </c>
      <c r="GY102" s="41" t="e">
        <f t="shared" si="82"/>
        <v>#REF!</v>
      </c>
      <c r="GZ102" s="41" t="e">
        <f t="shared" si="82"/>
        <v>#REF!</v>
      </c>
      <c r="HA102" s="41" t="e">
        <f t="shared" si="82"/>
        <v>#REF!</v>
      </c>
      <c r="HB102" s="41" t="e">
        <f t="shared" si="82"/>
        <v>#REF!</v>
      </c>
      <c r="HC102" s="41" t="e">
        <f t="shared" si="82"/>
        <v>#REF!</v>
      </c>
      <c r="HD102" s="41" t="e">
        <f t="shared" si="82"/>
        <v>#REF!</v>
      </c>
      <c r="HE102" s="41" t="e">
        <f t="shared" si="62"/>
        <v>#REF!</v>
      </c>
      <c r="HF102" s="41" t="e">
        <f t="shared" si="62"/>
        <v>#REF!</v>
      </c>
      <c r="HG102" s="41" t="e">
        <f t="shared" si="62"/>
        <v>#REF!</v>
      </c>
      <c r="HH102" s="41" t="e">
        <f t="shared" si="62"/>
        <v>#REF!</v>
      </c>
      <c r="HI102" s="41" t="e">
        <f t="shared" si="62"/>
        <v>#REF!</v>
      </c>
      <c r="HJ102" s="41" t="e">
        <f t="shared" si="62"/>
        <v>#REF!</v>
      </c>
    </row>
    <row r="103" spans="1:218" ht="14.4" x14ac:dyDescent="0.3">
      <c r="A103" s="42">
        <v>100</v>
      </c>
      <c r="B103" s="43" t="e">
        <f>'CMM2 - AUX CALC'!$CW$67</f>
        <v>#REF!</v>
      </c>
      <c r="CX103" s="41" t="e">
        <f>$B103/(_xlfn.SINGLE(PrazoConcessao)*12-CX$3+1)</f>
        <v>#REF!</v>
      </c>
      <c r="CY103" s="41" t="e">
        <f t="shared" si="81"/>
        <v>#REF!</v>
      </c>
      <c r="CZ103" s="41" t="e">
        <f t="shared" si="81"/>
        <v>#REF!</v>
      </c>
      <c r="DA103" s="41" t="e">
        <f t="shared" si="81"/>
        <v>#REF!</v>
      </c>
      <c r="DB103" s="41" t="e">
        <f t="shared" si="81"/>
        <v>#REF!</v>
      </c>
      <c r="DC103" s="41" t="e">
        <f t="shared" si="81"/>
        <v>#REF!</v>
      </c>
      <c r="DD103" s="41" t="e">
        <f t="shared" si="81"/>
        <v>#REF!</v>
      </c>
      <c r="DE103" s="41" t="e">
        <f t="shared" si="81"/>
        <v>#REF!</v>
      </c>
      <c r="DF103" s="41" t="e">
        <f t="shared" si="81"/>
        <v>#REF!</v>
      </c>
      <c r="DG103" s="41" t="e">
        <f t="shared" si="81"/>
        <v>#REF!</v>
      </c>
      <c r="DH103" s="41" t="e">
        <f t="shared" si="81"/>
        <v>#REF!</v>
      </c>
      <c r="DI103" s="41" t="e">
        <f t="shared" si="81"/>
        <v>#REF!</v>
      </c>
      <c r="DJ103" s="41" t="e">
        <f t="shared" si="81"/>
        <v>#REF!</v>
      </c>
      <c r="DK103" s="41" t="e">
        <f t="shared" si="81"/>
        <v>#REF!</v>
      </c>
      <c r="DL103" s="41" t="e">
        <f t="shared" si="88"/>
        <v>#REF!</v>
      </c>
      <c r="DM103" s="41" t="e">
        <f t="shared" si="85"/>
        <v>#REF!</v>
      </c>
      <c r="DN103" s="41" t="e">
        <f t="shared" si="85"/>
        <v>#REF!</v>
      </c>
      <c r="DO103" s="41" t="e">
        <f t="shared" si="85"/>
        <v>#REF!</v>
      </c>
      <c r="DP103" s="41" t="e">
        <f t="shared" si="85"/>
        <v>#REF!</v>
      </c>
      <c r="DQ103" s="41" t="e">
        <f t="shared" si="76"/>
        <v>#REF!</v>
      </c>
      <c r="DR103" s="41" t="e">
        <f t="shared" si="76"/>
        <v>#REF!</v>
      </c>
      <c r="DS103" s="41" t="e">
        <f t="shared" si="76"/>
        <v>#REF!</v>
      </c>
      <c r="DT103" s="41" t="e">
        <f t="shared" si="76"/>
        <v>#REF!</v>
      </c>
      <c r="DU103" s="41" t="e">
        <f t="shared" si="76"/>
        <v>#REF!</v>
      </c>
      <c r="DV103" s="41" t="e">
        <f t="shared" si="64"/>
        <v>#REF!</v>
      </c>
      <c r="DW103" s="41" t="e">
        <f t="shared" si="64"/>
        <v>#REF!</v>
      </c>
      <c r="DX103" s="41" t="e">
        <f t="shared" si="64"/>
        <v>#REF!</v>
      </c>
      <c r="DY103" s="41" t="e">
        <f t="shared" si="64"/>
        <v>#REF!</v>
      </c>
      <c r="DZ103" s="41" t="e">
        <f t="shared" si="64"/>
        <v>#REF!</v>
      </c>
      <c r="EA103" s="41" t="e">
        <f t="shared" si="64"/>
        <v>#REF!</v>
      </c>
      <c r="EB103" s="41" t="e">
        <f t="shared" si="64"/>
        <v>#REF!</v>
      </c>
      <c r="EC103" s="41" t="e">
        <f t="shared" si="64"/>
        <v>#REF!</v>
      </c>
      <c r="ED103" s="41" t="e">
        <f t="shared" si="64"/>
        <v>#REF!</v>
      </c>
      <c r="EE103" s="41" t="e">
        <f t="shared" si="64"/>
        <v>#REF!</v>
      </c>
      <c r="EF103" s="41" t="e">
        <f t="shared" si="77"/>
        <v>#REF!</v>
      </c>
      <c r="EG103" s="41" t="e">
        <f t="shared" si="77"/>
        <v>#REF!</v>
      </c>
      <c r="EH103" s="41" t="e">
        <f t="shared" si="77"/>
        <v>#REF!</v>
      </c>
      <c r="EI103" s="41" t="e">
        <f t="shared" si="77"/>
        <v>#REF!</v>
      </c>
      <c r="EJ103" s="41" t="e">
        <f t="shared" si="77"/>
        <v>#REF!</v>
      </c>
      <c r="EK103" s="41" t="e">
        <f t="shared" si="77"/>
        <v>#REF!</v>
      </c>
      <c r="EL103" s="41" t="e">
        <f t="shared" si="77"/>
        <v>#REF!</v>
      </c>
      <c r="EM103" s="41" t="e">
        <f t="shared" si="77"/>
        <v>#REF!</v>
      </c>
      <c r="EN103" s="41" t="e">
        <f t="shared" si="77"/>
        <v>#REF!</v>
      </c>
      <c r="EO103" s="41" t="e">
        <f t="shared" si="77"/>
        <v>#REF!</v>
      </c>
      <c r="EP103" s="41" t="e">
        <f t="shared" si="77"/>
        <v>#REF!</v>
      </c>
      <c r="EQ103" s="41" t="e">
        <f t="shared" si="77"/>
        <v>#REF!</v>
      </c>
      <c r="ER103" s="41" t="e">
        <f t="shared" si="77"/>
        <v>#REF!</v>
      </c>
      <c r="ES103" s="41" t="e">
        <f t="shared" si="86"/>
        <v>#REF!</v>
      </c>
      <c r="ET103" s="41" t="e">
        <f t="shared" si="86"/>
        <v>#REF!</v>
      </c>
      <c r="EU103" s="41" t="e">
        <f t="shared" si="86"/>
        <v>#REF!</v>
      </c>
      <c r="EV103" s="41" t="e">
        <f t="shared" si="86"/>
        <v>#REF!</v>
      </c>
      <c r="EW103" s="41" t="e">
        <f t="shared" si="78"/>
        <v>#REF!</v>
      </c>
      <c r="EX103" s="41" t="e">
        <f t="shared" si="78"/>
        <v>#REF!</v>
      </c>
      <c r="EY103" s="41" t="e">
        <f t="shared" si="78"/>
        <v>#REF!</v>
      </c>
      <c r="EZ103" s="41" t="e">
        <f t="shared" si="78"/>
        <v>#REF!</v>
      </c>
      <c r="FA103" s="41" t="e">
        <f t="shared" si="78"/>
        <v>#REF!</v>
      </c>
      <c r="FB103" s="41" t="e">
        <f t="shared" si="65"/>
        <v>#REF!</v>
      </c>
      <c r="FC103" s="41" t="e">
        <f t="shared" si="65"/>
        <v>#REF!</v>
      </c>
      <c r="FD103" s="41" t="e">
        <f t="shared" si="65"/>
        <v>#REF!</v>
      </c>
      <c r="FE103" s="41" t="e">
        <f t="shared" si="65"/>
        <v>#REF!</v>
      </c>
      <c r="FF103" s="41" t="e">
        <f t="shared" si="65"/>
        <v>#REF!</v>
      </c>
      <c r="FG103" s="41" t="e">
        <f t="shared" si="65"/>
        <v>#REF!</v>
      </c>
      <c r="FH103" s="41" t="e">
        <f t="shared" si="65"/>
        <v>#REF!</v>
      </c>
      <c r="FI103" s="41" t="e">
        <f t="shared" si="65"/>
        <v>#REF!</v>
      </c>
      <c r="FJ103" s="41" t="e">
        <f t="shared" si="65"/>
        <v>#REF!</v>
      </c>
      <c r="FK103" s="41" t="e">
        <f t="shared" si="65"/>
        <v>#REF!</v>
      </c>
      <c r="FL103" s="41" t="e">
        <f t="shared" si="79"/>
        <v>#REF!</v>
      </c>
      <c r="FM103" s="41" t="e">
        <f t="shared" si="79"/>
        <v>#REF!</v>
      </c>
      <c r="FN103" s="41" t="e">
        <f t="shared" si="79"/>
        <v>#REF!</v>
      </c>
      <c r="FO103" s="41" t="e">
        <f t="shared" si="79"/>
        <v>#REF!</v>
      </c>
      <c r="FP103" s="41" t="e">
        <f t="shared" si="79"/>
        <v>#REF!</v>
      </c>
      <c r="FQ103" s="41" t="e">
        <f t="shared" si="79"/>
        <v>#REF!</v>
      </c>
      <c r="FR103" s="41" t="e">
        <f t="shared" si="79"/>
        <v>#REF!</v>
      </c>
      <c r="FS103" s="41" t="e">
        <f t="shared" si="79"/>
        <v>#REF!</v>
      </c>
      <c r="FT103" s="41" t="e">
        <f t="shared" si="79"/>
        <v>#REF!</v>
      </c>
      <c r="FU103" s="41" t="e">
        <f t="shared" si="79"/>
        <v>#REF!</v>
      </c>
      <c r="FV103" s="41" t="e">
        <f t="shared" si="79"/>
        <v>#REF!</v>
      </c>
      <c r="FW103" s="41" t="e">
        <f t="shared" si="79"/>
        <v>#REF!</v>
      </c>
      <c r="FX103" s="41" t="e">
        <f t="shared" si="79"/>
        <v>#REF!</v>
      </c>
      <c r="FY103" s="41" t="e">
        <f t="shared" si="87"/>
        <v>#REF!</v>
      </c>
      <c r="FZ103" s="41" t="e">
        <f t="shared" si="87"/>
        <v>#REF!</v>
      </c>
      <c r="GA103" s="41" t="e">
        <f t="shared" si="87"/>
        <v>#REF!</v>
      </c>
      <c r="GB103" s="41" t="e">
        <f t="shared" si="87"/>
        <v>#REF!</v>
      </c>
      <c r="GC103" s="41" t="e">
        <f t="shared" si="80"/>
        <v>#REF!</v>
      </c>
      <c r="GD103" s="41" t="e">
        <f t="shared" si="80"/>
        <v>#REF!</v>
      </c>
      <c r="GE103" s="41" t="e">
        <f t="shared" si="80"/>
        <v>#REF!</v>
      </c>
      <c r="GF103" s="41" t="e">
        <f t="shared" si="80"/>
        <v>#REF!</v>
      </c>
      <c r="GG103" s="41" t="e">
        <f t="shared" si="80"/>
        <v>#REF!</v>
      </c>
      <c r="GH103" s="41" t="e">
        <f t="shared" si="66"/>
        <v>#REF!</v>
      </c>
      <c r="GI103" s="41" t="e">
        <f t="shared" si="58"/>
        <v>#REF!</v>
      </c>
      <c r="GJ103" s="41" t="e">
        <f t="shared" si="58"/>
        <v>#REF!</v>
      </c>
      <c r="GK103" s="41" t="e">
        <f t="shared" si="58"/>
        <v>#REF!</v>
      </c>
      <c r="GL103" s="41" t="e">
        <f t="shared" si="58"/>
        <v>#REF!</v>
      </c>
      <c r="GM103" s="41" t="e">
        <f t="shared" si="58"/>
        <v>#REF!</v>
      </c>
      <c r="GN103" s="41" t="e">
        <f t="shared" si="58"/>
        <v>#REF!</v>
      </c>
      <c r="GO103" s="41" t="e">
        <f t="shared" si="58"/>
        <v>#REF!</v>
      </c>
      <c r="GP103" s="41" t="e">
        <f t="shared" si="58"/>
        <v>#REF!</v>
      </c>
      <c r="GQ103" s="41" t="e">
        <f t="shared" si="58"/>
        <v>#REF!</v>
      </c>
      <c r="GR103" s="41" t="e">
        <f t="shared" si="58"/>
        <v>#REF!</v>
      </c>
      <c r="GS103" s="41" t="e">
        <f t="shared" si="58"/>
        <v>#REF!</v>
      </c>
      <c r="GT103" s="41" t="e">
        <f t="shared" si="82"/>
        <v>#REF!</v>
      </c>
      <c r="GU103" s="41" t="e">
        <f t="shared" si="82"/>
        <v>#REF!</v>
      </c>
      <c r="GV103" s="41" t="e">
        <f t="shared" si="82"/>
        <v>#REF!</v>
      </c>
      <c r="GW103" s="41" t="e">
        <f t="shared" si="82"/>
        <v>#REF!</v>
      </c>
      <c r="GX103" s="41" t="e">
        <f t="shared" si="82"/>
        <v>#REF!</v>
      </c>
      <c r="GY103" s="41" t="e">
        <f t="shared" si="82"/>
        <v>#REF!</v>
      </c>
      <c r="GZ103" s="41" t="e">
        <f t="shared" si="82"/>
        <v>#REF!</v>
      </c>
      <c r="HA103" s="41" t="e">
        <f t="shared" si="82"/>
        <v>#REF!</v>
      </c>
      <c r="HB103" s="41" t="e">
        <f t="shared" si="82"/>
        <v>#REF!</v>
      </c>
      <c r="HC103" s="41" t="e">
        <f t="shared" si="82"/>
        <v>#REF!</v>
      </c>
      <c r="HD103" s="41" t="e">
        <f t="shared" si="82"/>
        <v>#REF!</v>
      </c>
      <c r="HE103" s="41" t="e">
        <f t="shared" si="62"/>
        <v>#REF!</v>
      </c>
      <c r="HF103" s="41" t="e">
        <f t="shared" si="62"/>
        <v>#REF!</v>
      </c>
      <c r="HG103" s="41" t="e">
        <f t="shared" si="62"/>
        <v>#REF!</v>
      </c>
      <c r="HH103" s="41" t="e">
        <f t="shared" si="62"/>
        <v>#REF!</v>
      </c>
      <c r="HI103" s="41" t="e">
        <f t="shared" si="62"/>
        <v>#REF!</v>
      </c>
      <c r="HJ103" s="41" t="e">
        <f t="shared" si="62"/>
        <v>#REF!</v>
      </c>
    </row>
    <row r="104" spans="1:218" ht="14.4" x14ac:dyDescent="0.3">
      <c r="A104" s="42">
        <v>101</v>
      </c>
      <c r="B104" s="43" t="e">
        <f>'CMM2 - AUX CALC'!$CX$67</f>
        <v>#REF!</v>
      </c>
      <c r="CY104" s="41" t="e">
        <f>$B104/(_xlfn.SINGLE(PrazoConcessao)*12-CY$3+1)</f>
        <v>#REF!</v>
      </c>
      <c r="CZ104" s="41" t="e">
        <f t="shared" si="81"/>
        <v>#REF!</v>
      </c>
      <c r="DA104" s="41" t="e">
        <f t="shared" si="81"/>
        <v>#REF!</v>
      </c>
      <c r="DB104" s="41" t="e">
        <f t="shared" si="81"/>
        <v>#REF!</v>
      </c>
      <c r="DC104" s="41" t="e">
        <f t="shared" si="81"/>
        <v>#REF!</v>
      </c>
      <c r="DD104" s="41" t="e">
        <f t="shared" si="81"/>
        <v>#REF!</v>
      </c>
      <c r="DE104" s="41" t="e">
        <f t="shared" si="81"/>
        <v>#REF!</v>
      </c>
      <c r="DF104" s="41" t="e">
        <f t="shared" si="81"/>
        <v>#REF!</v>
      </c>
      <c r="DG104" s="41" t="e">
        <f t="shared" si="81"/>
        <v>#REF!</v>
      </c>
      <c r="DH104" s="41" t="e">
        <f t="shared" si="81"/>
        <v>#REF!</v>
      </c>
      <c r="DI104" s="41" t="e">
        <f t="shared" si="81"/>
        <v>#REF!</v>
      </c>
      <c r="DJ104" s="41" t="e">
        <f t="shared" si="81"/>
        <v>#REF!</v>
      </c>
      <c r="DK104" s="41" t="e">
        <f t="shared" si="81"/>
        <v>#REF!</v>
      </c>
      <c r="DL104" s="41" t="e">
        <f t="shared" si="88"/>
        <v>#REF!</v>
      </c>
      <c r="DM104" s="41" t="e">
        <f t="shared" si="85"/>
        <v>#REF!</v>
      </c>
      <c r="DN104" s="41" t="e">
        <f t="shared" si="85"/>
        <v>#REF!</v>
      </c>
      <c r="DO104" s="41" t="e">
        <f t="shared" si="85"/>
        <v>#REF!</v>
      </c>
      <c r="DP104" s="41" t="e">
        <f t="shared" si="85"/>
        <v>#REF!</v>
      </c>
      <c r="DQ104" s="41" t="e">
        <f t="shared" si="76"/>
        <v>#REF!</v>
      </c>
      <c r="DR104" s="41" t="e">
        <f t="shared" si="76"/>
        <v>#REF!</v>
      </c>
      <c r="DS104" s="41" t="e">
        <f t="shared" si="76"/>
        <v>#REF!</v>
      </c>
      <c r="DT104" s="41" t="e">
        <f t="shared" si="76"/>
        <v>#REF!</v>
      </c>
      <c r="DU104" s="41" t="e">
        <f t="shared" si="76"/>
        <v>#REF!</v>
      </c>
      <c r="DV104" s="41" t="e">
        <f t="shared" si="64"/>
        <v>#REF!</v>
      </c>
      <c r="DW104" s="41" t="e">
        <f t="shared" si="64"/>
        <v>#REF!</v>
      </c>
      <c r="DX104" s="41" t="e">
        <f t="shared" si="64"/>
        <v>#REF!</v>
      </c>
      <c r="DY104" s="41" t="e">
        <f t="shared" si="64"/>
        <v>#REF!</v>
      </c>
      <c r="DZ104" s="41" t="e">
        <f t="shared" si="64"/>
        <v>#REF!</v>
      </c>
      <c r="EA104" s="41" t="e">
        <f t="shared" si="64"/>
        <v>#REF!</v>
      </c>
      <c r="EB104" s="41" t="e">
        <f t="shared" si="64"/>
        <v>#REF!</v>
      </c>
      <c r="EC104" s="41" t="e">
        <f t="shared" si="64"/>
        <v>#REF!</v>
      </c>
      <c r="ED104" s="41" t="e">
        <f t="shared" si="64"/>
        <v>#REF!</v>
      </c>
      <c r="EE104" s="41" t="e">
        <f t="shared" si="64"/>
        <v>#REF!</v>
      </c>
      <c r="EF104" s="41" t="e">
        <f t="shared" si="77"/>
        <v>#REF!</v>
      </c>
      <c r="EG104" s="41" t="e">
        <f t="shared" si="77"/>
        <v>#REF!</v>
      </c>
      <c r="EH104" s="41" t="e">
        <f t="shared" si="77"/>
        <v>#REF!</v>
      </c>
      <c r="EI104" s="41" t="e">
        <f t="shared" si="77"/>
        <v>#REF!</v>
      </c>
      <c r="EJ104" s="41" t="e">
        <f t="shared" si="77"/>
        <v>#REF!</v>
      </c>
      <c r="EK104" s="41" t="e">
        <f t="shared" si="77"/>
        <v>#REF!</v>
      </c>
      <c r="EL104" s="41" t="e">
        <f t="shared" si="77"/>
        <v>#REF!</v>
      </c>
      <c r="EM104" s="41" t="e">
        <f t="shared" si="77"/>
        <v>#REF!</v>
      </c>
      <c r="EN104" s="41" t="e">
        <f t="shared" si="77"/>
        <v>#REF!</v>
      </c>
      <c r="EO104" s="41" t="e">
        <f t="shared" si="77"/>
        <v>#REF!</v>
      </c>
      <c r="EP104" s="41" t="e">
        <f t="shared" si="77"/>
        <v>#REF!</v>
      </c>
      <c r="EQ104" s="41" t="e">
        <f t="shared" si="77"/>
        <v>#REF!</v>
      </c>
      <c r="ER104" s="41" t="e">
        <f t="shared" si="77"/>
        <v>#REF!</v>
      </c>
      <c r="ES104" s="41" t="e">
        <f t="shared" si="86"/>
        <v>#REF!</v>
      </c>
      <c r="ET104" s="41" t="e">
        <f t="shared" si="86"/>
        <v>#REF!</v>
      </c>
      <c r="EU104" s="41" t="e">
        <f t="shared" si="86"/>
        <v>#REF!</v>
      </c>
      <c r="EV104" s="41" t="e">
        <f t="shared" si="86"/>
        <v>#REF!</v>
      </c>
      <c r="EW104" s="41" t="e">
        <f t="shared" si="78"/>
        <v>#REF!</v>
      </c>
      <c r="EX104" s="41" t="e">
        <f t="shared" si="78"/>
        <v>#REF!</v>
      </c>
      <c r="EY104" s="41" t="e">
        <f t="shared" si="78"/>
        <v>#REF!</v>
      </c>
      <c r="EZ104" s="41" t="e">
        <f t="shared" si="78"/>
        <v>#REF!</v>
      </c>
      <c r="FA104" s="41" t="e">
        <f t="shared" si="78"/>
        <v>#REF!</v>
      </c>
      <c r="FB104" s="41" t="e">
        <f t="shared" si="65"/>
        <v>#REF!</v>
      </c>
      <c r="FC104" s="41" t="e">
        <f t="shared" si="65"/>
        <v>#REF!</v>
      </c>
      <c r="FD104" s="41" t="e">
        <f t="shared" si="65"/>
        <v>#REF!</v>
      </c>
      <c r="FE104" s="41" t="e">
        <f t="shared" si="65"/>
        <v>#REF!</v>
      </c>
      <c r="FF104" s="41" t="e">
        <f t="shared" si="65"/>
        <v>#REF!</v>
      </c>
      <c r="FG104" s="41" t="e">
        <f t="shared" si="65"/>
        <v>#REF!</v>
      </c>
      <c r="FH104" s="41" t="e">
        <f t="shared" si="65"/>
        <v>#REF!</v>
      </c>
      <c r="FI104" s="41" t="e">
        <f t="shared" si="65"/>
        <v>#REF!</v>
      </c>
      <c r="FJ104" s="41" t="e">
        <f t="shared" si="65"/>
        <v>#REF!</v>
      </c>
      <c r="FK104" s="41" t="e">
        <f t="shared" si="65"/>
        <v>#REF!</v>
      </c>
      <c r="FL104" s="41" t="e">
        <f t="shared" si="79"/>
        <v>#REF!</v>
      </c>
      <c r="FM104" s="41" t="e">
        <f t="shared" si="79"/>
        <v>#REF!</v>
      </c>
      <c r="FN104" s="41" t="e">
        <f t="shared" si="79"/>
        <v>#REF!</v>
      </c>
      <c r="FO104" s="41" t="e">
        <f t="shared" si="79"/>
        <v>#REF!</v>
      </c>
      <c r="FP104" s="41" t="e">
        <f t="shared" si="79"/>
        <v>#REF!</v>
      </c>
      <c r="FQ104" s="41" t="e">
        <f t="shared" si="79"/>
        <v>#REF!</v>
      </c>
      <c r="FR104" s="41" t="e">
        <f t="shared" si="79"/>
        <v>#REF!</v>
      </c>
      <c r="FS104" s="41" t="e">
        <f t="shared" si="79"/>
        <v>#REF!</v>
      </c>
      <c r="FT104" s="41" t="e">
        <f t="shared" si="79"/>
        <v>#REF!</v>
      </c>
      <c r="FU104" s="41" t="e">
        <f t="shared" si="79"/>
        <v>#REF!</v>
      </c>
      <c r="FV104" s="41" t="e">
        <f t="shared" si="79"/>
        <v>#REF!</v>
      </c>
      <c r="FW104" s="41" t="e">
        <f t="shared" si="79"/>
        <v>#REF!</v>
      </c>
      <c r="FX104" s="41" t="e">
        <f t="shared" si="79"/>
        <v>#REF!</v>
      </c>
      <c r="FY104" s="41" t="e">
        <f t="shared" si="87"/>
        <v>#REF!</v>
      </c>
      <c r="FZ104" s="41" t="e">
        <f t="shared" si="87"/>
        <v>#REF!</v>
      </c>
      <c r="GA104" s="41" t="e">
        <f t="shared" si="87"/>
        <v>#REF!</v>
      </c>
      <c r="GB104" s="41" t="e">
        <f t="shared" si="87"/>
        <v>#REF!</v>
      </c>
      <c r="GC104" s="41" t="e">
        <f t="shared" si="80"/>
        <v>#REF!</v>
      </c>
      <c r="GD104" s="41" t="e">
        <f t="shared" si="80"/>
        <v>#REF!</v>
      </c>
      <c r="GE104" s="41" t="e">
        <f t="shared" si="80"/>
        <v>#REF!</v>
      </c>
      <c r="GF104" s="41" t="e">
        <f t="shared" si="80"/>
        <v>#REF!</v>
      </c>
      <c r="GG104" s="41" t="e">
        <f t="shared" si="80"/>
        <v>#REF!</v>
      </c>
      <c r="GH104" s="41" t="e">
        <f t="shared" si="66"/>
        <v>#REF!</v>
      </c>
      <c r="GI104" s="41" t="e">
        <f t="shared" si="58"/>
        <v>#REF!</v>
      </c>
      <c r="GJ104" s="41" t="e">
        <f t="shared" si="58"/>
        <v>#REF!</v>
      </c>
      <c r="GK104" s="41" t="e">
        <f t="shared" si="58"/>
        <v>#REF!</v>
      </c>
      <c r="GL104" s="41" t="e">
        <f t="shared" si="58"/>
        <v>#REF!</v>
      </c>
      <c r="GM104" s="41" t="e">
        <f t="shared" ref="GM104:HA127" si="89">GL104</f>
        <v>#REF!</v>
      </c>
      <c r="GN104" s="41" t="e">
        <f t="shared" si="89"/>
        <v>#REF!</v>
      </c>
      <c r="GO104" s="41" t="e">
        <f t="shared" si="89"/>
        <v>#REF!</v>
      </c>
      <c r="GP104" s="41" t="e">
        <f t="shared" si="89"/>
        <v>#REF!</v>
      </c>
      <c r="GQ104" s="41" t="e">
        <f t="shared" si="89"/>
        <v>#REF!</v>
      </c>
      <c r="GR104" s="41" t="e">
        <f t="shared" si="89"/>
        <v>#REF!</v>
      </c>
      <c r="GS104" s="41" t="e">
        <f t="shared" si="89"/>
        <v>#REF!</v>
      </c>
      <c r="GT104" s="41" t="e">
        <f t="shared" si="82"/>
        <v>#REF!</v>
      </c>
      <c r="GU104" s="41" t="e">
        <f t="shared" si="82"/>
        <v>#REF!</v>
      </c>
      <c r="GV104" s="41" t="e">
        <f t="shared" si="82"/>
        <v>#REF!</v>
      </c>
      <c r="GW104" s="41" t="e">
        <f t="shared" si="82"/>
        <v>#REF!</v>
      </c>
      <c r="GX104" s="41" t="e">
        <f t="shared" si="82"/>
        <v>#REF!</v>
      </c>
      <c r="GY104" s="41" t="e">
        <f t="shared" si="82"/>
        <v>#REF!</v>
      </c>
      <c r="GZ104" s="41" t="e">
        <f t="shared" si="82"/>
        <v>#REF!</v>
      </c>
      <c r="HA104" s="41" t="e">
        <f t="shared" si="82"/>
        <v>#REF!</v>
      </c>
      <c r="HB104" s="41" t="e">
        <f t="shared" si="82"/>
        <v>#REF!</v>
      </c>
      <c r="HC104" s="41" t="e">
        <f t="shared" si="82"/>
        <v>#REF!</v>
      </c>
      <c r="HD104" s="41" t="e">
        <f t="shared" si="82"/>
        <v>#REF!</v>
      </c>
      <c r="HE104" s="41" t="e">
        <f t="shared" si="62"/>
        <v>#REF!</v>
      </c>
      <c r="HF104" s="41" t="e">
        <f t="shared" si="62"/>
        <v>#REF!</v>
      </c>
      <c r="HG104" s="41" t="e">
        <f t="shared" si="62"/>
        <v>#REF!</v>
      </c>
      <c r="HH104" s="41" t="e">
        <f t="shared" si="62"/>
        <v>#REF!</v>
      </c>
      <c r="HI104" s="41" t="e">
        <f t="shared" si="62"/>
        <v>#REF!</v>
      </c>
      <c r="HJ104" s="41" t="e">
        <f t="shared" si="62"/>
        <v>#REF!</v>
      </c>
    </row>
    <row r="105" spans="1:218" ht="14.4" x14ac:dyDescent="0.3">
      <c r="A105" s="42">
        <v>102</v>
      </c>
      <c r="B105" s="43" t="e">
        <f>'CMM2 - AUX CALC'!$CY$67</f>
        <v>#REF!</v>
      </c>
      <c r="CZ105" s="41" t="e">
        <f>$B105/(_xlfn.SINGLE(PrazoConcessao)*12-CZ$3+1)</f>
        <v>#REF!</v>
      </c>
      <c r="DA105" s="41" t="e">
        <f t="shared" ref="DA105:DK115" si="90">CZ105</f>
        <v>#REF!</v>
      </c>
      <c r="DB105" s="41" t="e">
        <f t="shared" si="90"/>
        <v>#REF!</v>
      </c>
      <c r="DC105" s="41" t="e">
        <f t="shared" si="90"/>
        <v>#REF!</v>
      </c>
      <c r="DD105" s="41" t="e">
        <f t="shared" si="90"/>
        <v>#REF!</v>
      </c>
      <c r="DE105" s="41" t="e">
        <f t="shared" si="90"/>
        <v>#REF!</v>
      </c>
      <c r="DF105" s="41" t="e">
        <f t="shared" si="90"/>
        <v>#REF!</v>
      </c>
      <c r="DG105" s="41" t="e">
        <f t="shared" si="90"/>
        <v>#REF!</v>
      </c>
      <c r="DH105" s="41" t="e">
        <f t="shared" si="90"/>
        <v>#REF!</v>
      </c>
      <c r="DI105" s="41" t="e">
        <f t="shared" si="90"/>
        <v>#REF!</v>
      </c>
      <c r="DJ105" s="41" t="e">
        <f t="shared" si="90"/>
        <v>#REF!</v>
      </c>
      <c r="DK105" s="41" t="e">
        <f t="shared" si="90"/>
        <v>#REF!</v>
      </c>
      <c r="DL105" s="41" t="e">
        <f t="shared" si="88"/>
        <v>#REF!</v>
      </c>
      <c r="DM105" s="41" t="e">
        <f t="shared" si="85"/>
        <v>#REF!</v>
      </c>
      <c r="DN105" s="41" t="e">
        <f t="shared" si="85"/>
        <v>#REF!</v>
      </c>
      <c r="DO105" s="41" t="e">
        <f t="shared" si="85"/>
        <v>#REF!</v>
      </c>
      <c r="DP105" s="41" t="e">
        <f t="shared" si="85"/>
        <v>#REF!</v>
      </c>
      <c r="DQ105" s="41" t="e">
        <f t="shared" si="76"/>
        <v>#REF!</v>
      </c>
      <c r="DR105" s="41" t="e">
        <f t="shared" si="76"/>
        <v>#REF!</v>
      </c>
      <c r="DS105" s="41" t="e">
        <f t="shared" si="76"/>
        <v>#REF!</v>
      </c>
      <c r="DT105" s="41" t="e">
        <f t="shared" si="76"/>
        <v>#REF!</v>
      </c>
      <c r="DU105" s="41" t="e">
        <f t="shared" si="76"/>
        <v>#REF!</v>
      </c>
      <c r="DV105" s="41" t="e">
        <f t="shared" si="64"/>
        <v>#REF!</v>
      </c>
      <c r="DW105" s="41" t="e">
        <f t="shared" si="64"/>
        <v>#REF!</v>
      </c>
      <c r="DX105" s="41" t="e">
        <f t="shared" si="64"/>
        <v>#REF!</v>
      </c>
      <c r="DY105" s="41" t="e">
        <f t="shared" si="64"/>
        <v>#REF!</v>
      </c>
      <c r="DZ105" s="41" t="e">
        <f t="shared" si="64"/>
        <v>#REF!</v>
      </c>
      <c r="EA105" s="41" t="e">
        <f t="shared" si="64"/>
        <v>#REF!</v>
      </c>
      <c r="EB105" s="41" t="e">
        <f t="shared" si="64"/>
        <v>#REF!</v>
      </c>
      <c r="EC105" s="41" t="e">
        <f t="shared" si="64"/>
        <v>#REF!</v>
      </c>
      <c r="ED105" s="41" t="e">
        <f t="shared" si="64"/>
        <v>#REF!</v>
      </c>
      <c r="EE105" s="41" t="e">
        <f t="shared" si="64"/>
        <v>#REF!</v>
      </c>
      <c r="EF105" s="41" t="e">
        <f t="shared" si="77"/>
        <v>#REF!</v>
      </c>
      <c r="EG105" s="41" t="e">
        <f t="shared" si="77"/>
        <v>#REF!</v>
      </c>
      <c r="EH105" s="41" t="e">
        <f t="shared" si="77"/>
        <v>#REF!</v>
      </c>
      <c r="EI105" s="41" t="e">
        <f t="shared" si="77"/>
        <v>#REF!</v>
      </c>
      <c r="EJ105" s="41" t="e">
        <f t="shared" si="77"/>
        <v>#REF!</v>
      </c>
      <c r="EK105" s="41" t="e">
        <f t="shared" si="77"/>
        <v>#REF!</v>
      </c>
      <c r="EL105" s="41" t="e">
        <f t="shared" si="77"/>
        <v>#REF!</v>
      </c>
      <c r="EM105" s="41" t="e">
        <f t="shared" si="77"/>
        <v>#REF!</v>
      </c>
      <c r="EN105" s="41" t="e">
        <f t="shared" si="77"/>
        <v>#REF!</v>
      </c>
      <c r="EO105" s="41" t="e">
        <f t="shared" si="77"/>
        <v>#REF!</v>
      </c>
      <c r="EP105" s="41" t="e">
        <f t="shared" si="77"/>
        <v>#REF!</v>
      </c>
      <c r="EQ105" s="41" t="e">
        <f t="shared" si="77"/>
        <v>#REF!</v>
      </c>
      <c r="ER105" s="41" t="e">
        <f t="shared" si="77"/>
        <v>#REF!</v>
      </c>
      <c r="ES105" s="41" t="e">
        <f t="shared" si="86"/>
        <v>#REF!</v>
      </c>
      <c r="ET105" s="41" t="e">
        <f t="shared" si="86"/>
        <v>#REF!</v>
      </c>
      <c r="EU105" s="41" t="e">
        <f t="shared" si="86"/>
        <v>#REF!</v>
      </c>
      <c r="EV105" s="41" t="e">
        <f t="shared" si="86"/>
        <v>#REF!</v>
      </c>
      <c r="EW105" s="41" t="e">
        <f t="shared" si="78"/>
        <v>#REF!</v>
      </c>
      <c r="EX105" s="41" t="e">
        <f t="shared" si="78"/>
        <v>#REF!</v>
      </c>
      <c r="EY105" s="41" t="e">
        <f t="shared" si="78"/>
        <v>#REF!</v>
      </c>
      <c r="EZ105" s="41" t="e">
        <f t="shared" si="78"/>
        <v>#REF!</v>
      </c>
      <c r="FA105" s="41" t="e">
        <f t="shared" si="78"/>
        <v>#REF!</v>
      </c>
      <c r="FB105" s="41" t="e">
        <f t="shared" si="65"/>
        <v>#REF!</v>
      </c>
      <c r="FC105" s="41" t="e">
        <f t="shared" si="65"/>
        <v>#REF!</v>
      </c>
      <c r="FD105" s="41" t="e">
        <f t="shared" si="65"/>
        <v>#REF!</v>
      </c>
      <c r="FE105" s="41" t="e">
        <f t="shared" si="65"/>
        <v>#REF!</v>
      </c>
      <c r="FF105" s="41" t="e">
        <f t="shared" si="65"/>
        <v>#REF!</v>
      </c>
      <c r="FG105" s="41" t="e">
        <f t="shared" si="65"/>
        <v>#REF!</v>
      </c>
      <c r="FH105" s="41" t="e">
        <f t="shared" si="65"/>
        <v>#REF!</v>
      </c>
      <c r="FI105" s="41" t="e">
        <f t="shared" si="65"/>
        <v>#REF!</v>
      </c>
      <c r="FJ105" s="41" t="e">
        <f t="shared" si="65"/>
        <v>#REF!</v>
      </c>
      <c r="FK105" s="41" t="e">
        <f t="shared" si="65"/>
        <v>#REF!</v>
      </c>
      <c r="FL105" s="41" t="e">
        <f t="shared" si="79"/>
        <v>#REF!</v>
      </c>
      <c r="FM105" s="41" t="e">
        <f t="shared" si="79"/>
        <v>#REF!</v>
      </c>
      <c r="FN105" s="41" t="e">
        <f t="shared" si="79"/>
        <v>#REF!</v>
      </c>
      <c r="FO105" s="41" t="e">
        <f t="shared" si="79"/>
        <v>#REF!</v>
      </c>
      <c r="FP105" s="41" t="e">
        <f t="shared" si="79"/>
        <v>#REF!</v>
      </c>
      <c r="FQ105" s="41" t="e">
        <f t="shared" si="79"/>
        <v>#REF!</v>
      </c>
      <c r="FR105" s="41" t="e">
        <f t="shared" si="79"/>
        <v>#REF!</v>
      </c>
      <c r="FS105" s="41" t="e">
        <f t="shared" si="79"/>
        <v>#REF!</v>
      </c>
      <c r="FT105" s="41" t="e">
        <f t="shared" si="79"/>
        <v>#REF!</v>
      </c>
      <c r="FU105" s="41" t="e">
        <f t="shared" si="79"/>
        <v>#REF!</v>
      </c>
      <c r="FV105" s="41" t="e">
        <f t="shared" si="79"/>
        <v>#REF!</v>
      </c>
      <c r="FW105" s="41" t="e">
        <f t="shared" si="79"/>
        <v>#REF!</v>
      </c>
      <c r="FX105" s="41" t="e">
        <f t="shared" si="79"/>
        <v>#REF!</v>
      </c>
      <c r="FY105" s="41" t="e">
        <f t="shared" si="87"/>
        <v>#REF!</v>
      </c>
      <c r="FZ105" s="41" t="e">
        <f t="shared" si="87"/>
        <v>#REF!</v>
      </c>
      <c r="GA105" s="41" t="e">
        <f t="shared" si="87"/>
        <v>#REF!</v>
      </c>
      <c r="GB105" s="41" t="e">
        <f t="shared" si="87"/>
        <v>#REF!</v>
      </c>
      <c r="GC105" s="41" t="e">
        <f t="shared" si="80"/>
        <v>#REF!</v>
      </c>
      <c r="GD105" s="41" t="e">
        <f t="shared" si="80"/>
        <v>#REF!</v>
      </c>
      <c r="GE105" s="41" t="e">
        <f t="shared" si="80"/>
        <v>#REF!</v>
      </c>
      <c r="GF105" s="41" t="e">
        <f t="shared" si="80"/>
        <v>#REF!</v>
      </c>
      <c r="GG105" s="41" t="e">
        <f t="shared" si="80"/>
        <v>#REF!</v>
      </c>
      <c r="GH105" s="41" t="e">
        <f t="shared" si="66"/>
        <v>#REF!</v>
      </c>
      <c r="GI105" s="41" t="e">
        <f t="shared" si="66"/>
        <v>#REF!</v>
      </c>
      <c r="GJ105" s="41" t="e">
        <f t="shared" si="66"/>
        <v>#REF!</v>
      </c>
      <c r="GK105" s="41" t="e">
        <f t="shared" si="66"/>
        <v>#REF!</v>
      </c>
      <c r="GL105" s="41" t="e">
        <f t="shared" si="66"/>
        <v>#REF!</v>
      </c>
      <c r="GM105" s="41" t="e">
        <f t="shared" si="89"/>
        <v>#REF!</v>
      </c>
      <c r="GN105" s="41" t="e">
        <f t="shared" si="89"/>
        <v>#REF!</v>
      </c>
      <c r="GO105" s="41" t="e">
        <f t="shared" si="89"/>
        <v>#REF!</v>
      </c>
      <c r="GP105" s="41" t="e">
        <f t="shared" si="89"/>
        <v>#REF!</v>
      </c>
      <c r="GQ105" s="41" t="e">
        <f t="shared" si="89"/>
        <v>#REF!</v>
      </c>
      <c r="GR105" s="41" t="e">
        <f t="shared" si="89"/>
        <v>#REF!</v>
      </c>
      <c r="GS105" s="41" t="e">
        <f t="shared" si="89"/>
        <v>#REF!</v>
      </c>
      <c r="GT105" s="41" t="e">
        <f t="shared" si="82"/>
        <v>#REF!</v>
      </c>
      <c r="GU105" s="41" t="e">
        <f t="shared" si="82"/>
        <v>#REF!</v>
      </c>
      <c r="GV105" s="41" t="e">
        <f t="shared" si="82"/>
        <v>#REF!</v>
      </c>
      <c r="GW105" s="41" t="e">
        <f t="shared" si="82"/>
        <v>#REF!</v>
      </c>
      <c r="GX105" s="41" t="e">
        <f t="shared" si="82"/>
        <v>#REF!</v>
      </c>
      <c r="GY105" s="41" t="e">
        <f t="shared" si="82"/>
        <v>#REF!</v>
      </c>
      <c r="GZ105" s="41" t="e">
        <f t="shared" si="82"/>
        <v>#REF!</v>
      </c>
      <c r="HA105" s="41" t="e">
        <f t="shared" si="82"/>
        <v>#REF!</v>
      </c>
      <c r="HB105" s="41" t="e">
        <f t="shared" si="82"/>
        <v>#REF!</v>
      </c>
      <c r="HC105" s="41" t="e">
        <f t="shared" si="82"/>
        <v>#REF!</v>
      </c>
      <c r="HD105" s="41" t="e">
        <f t="shared" si="82"/>
        <v>#REF!</v>
      </c>
      <c r="HE105" s="41" t="e">
        <f t="shared" si="62"/>
        <v>#REF!</v>
      </c>
      <c r="HF105" s="41" t="e">
        <f t="shared" si="62"/>
        <v>#REF!</v>
      </c>
      <c r="HG105" s="41" t="e">
        <f t="shared" si="62"/>
        <v>#REF!</v>
      </c>
      <c r="HH105" s="41" t="e">
        <f t="shared" ref="HH105:HJ168" si="91">HG105</f>
        <v>#REF!</v>
      </c>
      <c r="HI105" s="41" t="e">
        <f t="shared" si="91"/>
        <v>#REF!</v>
      </c>
      <c r="HJ105" s="41" t="e">
        <f t="shared" si="91"/>
        <v>#REF!</v>
      </c>
    </row>
    <row r="106" spans="1:218" ht="14.4" x14ac:dyDescent="0.3">
      <c r="A106" s="42">
        <v>103</v>
      </c>
      <c r="B106" s="43" t="e">
        <f>'CMM2 - AUX CALC'!$CZ$67</f>
        <v>#REF!</v>
      </c>
      <c r="DA106" s="41" t="e">
        <f>$B106/(_xlfn.SINGLE(PrazoConcessao)*12-DA$3+1)</f>
        <v>#REF!</v>
      </c>
      <c r="DB106" s="41" t="e">
        <f t="shared" si="90"/>
        <v>#REF!</v>
      </c>
      <c r="DC106" s="41" t="e">
        <f t="shared" si="90"/>
        <v>#REF!</v>
      </c>
      <c r="DD106" s="41" t="e">
        <f t="shared" si="90"/>
        <v>#REF!</v>
      </c>
      <c r="DE106" s="41" t="e">
        <f t="shared" si="90"/>
        <v>#REF!</v>
      </c>
      <c r="DF106" s="41" t="e">
        <f t="shared" si="90"/>
        <v>#REF!</v>
      </c>
      <c r="DG106" s="41" t="e">
        <f t="shared" si="90"/>
        <v>#REF!</v>
      </c>
      <c r="DH106" s="41" t="e">
        <f t="shared" si="90"/>
        <v>#REF!</v>
      </c>
      <c r="DI106" s="41" t="e">
        <f t="shared" si="90"/>
        <v>#REF!</v>
      </c>
      <c r="DJ106" s="41" t="e">
        <f t="shared" si="90"/>
        <v>#REF!</v>
      </c>
      <c r="DK106" s="41" t="e">
        <f t="shared" si="90"/>
        <v>#REF!</v>
      </c>
      <c r="DL106" s="41" t="e">
        <f t="shared" si="88"/>
        <v>#REF!</v>
      </c>
      <c r="DM106" s="41" t="e">
        <f t="shared" si="85"/>
        <v>#REF!</v>
      </c>
      <c r="DN106" s="41" t="e">
        <f t="shared" si="85"/>
        <v>#REF!</v>
      </c>
      <c r="DO106" s="41" t="e">
        <f t="shared" si="85"/>
        <v>#REF!</v>
      </c>
      <c r="DP106" s="41" t="e">
        <f t="shared" si="85"/>
        <v>#REF!</v>
      </c>
      <c r="DQ106" s="41" t="e">
        <f t="shared" si="76"/>
        <v>#REF!</v>
      </c>
      <c r="DR106" s="41" t="e">
        <f t="shared" si="76"/>
        <v>#REF!</v>
      </c>
      <c r="DS106" s="41" t="e">
        <f t="shared" si="76"/>
        <v>#REF!</v>
      </c>
      <c r="DT106" s="41" t="e">
        <f t="shared" si="76"/>
        <v>#REF!</v>
      </c>
      <c r="DU106" s="41" t="e">
        <f t="shared" si="76"/>
        <v>#REF!</v>
      </c>
      <c r="DV106" s="41" t="e">
        <f t="shared" si="64"/>
        <v>#REF!</v>
      </c>
      <c r="DW106" s="41" t="e">
        <f t="shared" si="64"/>
        <v>#REF!</v>
      </c>
      <c r="DX106" s="41" t="e">
        <f t="shared" si="64"/>
        <v>#REF!</v>
      </c>
      <c r="DY106" s="41" t="e">
        <f t="shared" si="64"/>
        <v>#REF!</v>
      </c>
      <c r="DZ106" s="41" t="e">
        <f t="shared" si="64"/>
        <v>#REF!</v>
      </c>
      <c r="EA106" s="41" t="e">
        <f t="shared" si="64"/>
        <v>#REF!</v>
      </c>
      <c r="EB106" s="41" t="e">
        <f t="shared" si="64"/>
        <v>#REF!</v>
      </c>
      <c r="EC106" s="41" t="e">
        <f t="shared" si="64"/>
        <v>#REF!</v>
      </c>
      <c r="ED106" s="41" t="e">
        <f t="shared" si="64"/>
        <v>#REF!</v>
      </c>
      <c r="EE106" s="41" t="e">
        <f t="shared" si="64"/>
        <v>#REF!</v>
      </c>
      <c r="EF106" s="41" t="e">
        <f t="shared" si="77"/>
        <v>#REF!</v>
      </c>
      <c r="EG106" s="41" t="e">
        <f t="shared" si="77"/>
        <v>#REF!</v>
      </c>
      <c r="EH106" s="41" t="e">
        <f t="shared" si="77"/>
        <v>#REF!</v>
      </c>
      <c r="EI106" s="41" t="e">
        <f t="shared" si="77"/>
        <v>#REF!</v>
      </c>
      <c r="EJ106" s="41" t="e">
        <f t="shared" si="77"/>
        <v>#REF!</v>
      </c>
      <c r="EK106" s="41" t="e">
        <f t="shared" si="77"/>
        <v>#REF!</v>
      </c>
      <c r="EL106" s="41" t="e">
        <f t="shared" si="77"/>
        <v>#REF!</v>
      </c>
      <c r="EM106" s="41" t="e">
        <f t="shared" si="77"/>
        <v>#REF!</v>
      </c>
      <c r="EN106" s="41" t="e">
        <f t="shared" si="77"/>
        <v>#REF!</v>
      </c>
      <c r="EO106" s="41" t="e">
        <f t="shared" si="77"/>
        <v>#REF!</v>
      </c>
      <c r="EP106" s="41" t="e">
        <f t="shared" si="77"/>
        <v>#REF!</v>
      </c>
      <c r="EQ106" s="41" t="e">
        <f t="shared" si="77"/>
        <v>#REF!</v>
      </c>
      <c r="ER106" s="41" t="e">
        <f t="shared" si="77"/>
        <v>#REF!</v>
      </c>
      <c r="ES106" s="41" t="e">
        <f t="shared" si="86"/>
        <v>#REF!</v>
      </c>
      <c r="ET106" s="41" t="e">
        <f t="shared" si="86"/>
        <v>#REF!</v>
      </c>
      <c r="EU106" s="41" t="e">
        <f t="shared" si="86"/>
        <v>#REF!</v>
      </c>
      <c r="EV106" s="41" t="e">
        <f t="shared" si="86"/>
        <v>#REF!</v>
      </c>
      <c r="EW106" s="41" t="e">
        <f t="shared" si="78"/>
        <v>#REF!</v>
      </c>
      <c r="EX106" s="41" t="e">
        <f t="shared" si="78"/>
        <v>#REF!</v>
      </c>
      <c r="EY106" s="41" t="e">
        <f t="shared" si="78"/>
        <v>#REF!</v>
      </c>
      <c r="EZ106" s="41" t="e">
        <f t="shared" si="78"/>
        <v>#REF!</v>
      </c>
      <c r="FA106" s="41" t="e">
        <f t="shared" si="78"/>
        <v>#REF!</v>
      </c>
      <c r="FB106" s="41" t="e">
        <f t="shared" si="65"/>
        <v>#REF!</v>
      </c>
      <c r="FC106" s="41" t="e">
        <f t="shared" si="65"/>
        <v>#REF!</v>
      </c>
      <c r="FD106" s="41" t="e">
        <f t="shared" si="65"/>
        <v>#REF!</v>
      </c>
      <c r="FE106" s="41" t="e">
        <f t="shared" si="65"/>
        <v>#REF!</v>
      </c>
      <c r="FF106" s="41" t="e">
        <f t="shared" si="65"/>
        <v>#REF!</v>
      </c>
      <c r="FG106" s="41" t="e">
        <f t="shared" si="65"/>
        <v>#REF!</v>
      </c>
      <c r="FH106" s="41" t="e">
        <f t="shared" si="65"/>
        <v>#REF!</v>
      </c>
      <c r="FI106" s="41" t="e">
        <f t="shared" si="65"/>
        <v>#REF!</v>
      </c>
      <c r="FJ106" s="41" t="e">
        <f t="shared" si="65"/>
        <v>#REF!</v>
      </c>
      <c r="FK106" s="41" t="e">
        <f t="shared" si="65"/>
        <v>#REF!</v>
      </c>
      <c r="FL106" s="41" t="e">
        <f t="shared" si="79"/>
        <v>#REF!</v>
      </c>
      <c r="FM106" s="41" t="e">
        <f t="shared" si="79"/>
        <v>#REF!</v>
      </c>
      <c r="FN106" s="41" t="e">
        <f t="shared" si="79"/>
        <v>#REF!</v>
      </c>
      <c r="FO106" s="41" t="e">
        <f t="shared" si="79"/>
        <v>#REF!</v>
      </c>
      <c r="FP106" s="41" t="e">
        <f t="shared" si="79"/>
        <v>#REF!</v>
      </c>
      <c r="FQ106" s="41" t="e">
        <f t="shared" si="79"/>
        <v>#REF!</v>
      </c>
      <c r="FR106" s="41" t="e">
        <f t="shared" si="79"/>
        <v>#REF!</v>
      </c>
      <c r="FS106" s="41" t="e">
        <f t="shared" si="79"/>
        <v>#REF!</v>
      </c>
      <c r="FT106" s="41" t="e">
        <f t="shared" si="79"/>
        <v>#REF!</v>
      </c>
      <c r="FU106" s="41" t="e">
        <f t="shared" si="79"/>
        <v>#REF!</v>
      </c>
      <c r="FV106" s="41" t="e">
        <f t="shared" si="79"/>
        <v>#REF!</v>
      </c>
      <c r="FW106" s="41" t="e">
        <f t="shared" si="79"/>
        <v>#REF!</v>
      </c>
      <c r="FX106" s="41" t="e">
        <f t="shared" si="79"/>
        <v>#REF!</v>
      </c>
      <c r="FY106" s="41" t="e">
        <f t="shared" si="87"/>
        <v>#REF!</v>
      </c>
      <c r="FZ106" s="41" t="e">
        <f t="shared" si="87"/>
        <v>#REF!</v>
      </c>
      <c r="GA106" s="41" t="e">
        <f t="shared" si="87"/>
        <v>#REF!</v>
      </c>
      <c r="GB106" s="41" t="e">
        <f t="shared" si="87"/>
        <v>#REF!</v>
      </c>
      <c r="GC106" s="41" t="e">
        <f t="shared" si="80"/>
        <v>#REF!</v>
      </c>
      <c r="GD106" s="41" t="e">
        <f t="shared" si="80"/>
        <v>#REF!</v>
      </c>
      <c r="GE106" s="41" t="e">
        <f t="shared" si="80"/>
        <v>#REF!</v>
      </c>
      <c r="GF106" s="41" t="e">
        <f t="shared" si="80"/>
        <v>#REF!</v>
      </c>
      <c r="GG106" s="41" t="e">
        <f t="shared" si="80"/>
        <v>#REF!</v>
      </c>
      <c r="GH106" s="41" t="e">
        <f t="shared" si="66"/>
        <v>#REF!</v>
      </c>
      <c r="GI106" s="41" t="e">
        <f t="shared" si="66"/>
        <v>#REF!</v>
      </c>
      <c r="GJ106" s="41" t="e">
        <f t="shared" si="66"/>
        <v>#REF!</v>
      </c>
      <c r="GK106" s="41" t="e">
        <f t="shared" si="66"/>
        <v>#REF!</v>
      </c>
      <c r="GL106" s="41" t="e">
        <f t="shared" si="66"/>
        <v>#REF!</v>
      </c>
      <c r="GM106" s="41" t="e">
        <f t="shared" si="89"/>
        <v>#REF!</v>
      </c>
      <c r="GN106" s="41" t="e">
        <f t="shared" si="89"/>
        <v>#REF!</v>
      </c>
      <c r="GO106" s="41" t="e">
        <f t="shared" si="89"/>
        <v>#REF!</v>
      </c>
      <c r="GP106" s="41" t="e">
        <f t="shared" si="89"/>
        <v>#REF!</v>
      </c>
      <c r="GQ106" s="41" t="e">
        <f t="shared" si="89"/>
        <v>#REF!</v>
      </c>
      <c r="GR106" s="41" t="e">
        <f t="shared" si="89"/>
        <v>#REF!</v>
      </c>
      <c r="GS106" s="41" t="e">
        <f t="shared" si="89"/>
        <v>#REF!</v>
      </c>
      <c r="GT106" s="41" t="e">
        <f t="shared" si="82"/>
        <v>#REF!</v>
      </c>
      <c r="GU106" s="41" t="e">
        <f t="shared" si="82"/>
        <v>#REF!</v>
      </c>
      <c r="GV106" s="41" t="e">
        <f t="shared" si="82"/>
        <v>#REF!</v>
      </c>
      <c r="GW106" s="41" t="e">
        <f t="shared" si="82"/>
        <v>#REF!</v>
      </c>
      <c r="GX106" s="41" t="e">
        <f t="shared" si="82"/>
        <v>#REF!</v>
      </c>
      <c r="GY106" s="41" t="e">
        <f t="shared" si="82"/>
        <v>#REF!</v>
      </c>
      <c r="GZ106" s="41" t="e">
        <f t="shared" si="82"/>
        <v>#REF!</v>
      </c>
      <c r="HA106" s="41" t="e">
        <f t="shared" si="82"/>
        <v>#REF!</v>
      </c>
      <c r="HB106" s="41" t="e">
        <f t="shared" si="82"/>
        <v>#REF!</v>
      </c>
      <c r="HC106" s="41" t="e">
        <f t="shared" si="82"/>
        <v>#REF!</v>
      </c>
      <c r="HD106" s="41" t="e">
        <f t="shared" si="82"/>
        <v>#REF!</v>
      </c>
      <c r="HE106" s="41" t="e">
        <f t="shared" si="82"/>
        <v>#REF!</v>
      </c>
      <c r="HF106" s="41" t="e">
        <f t="shared" si="82"/>
        <v>#REF!</v>
      </c>
      <c r="HG106" s="41" t="e">
        <f t="shared" si="82"/>
        <v>#REF!</v>
      </c>
      <c r="HH106" s="41" t="e">
        <f t="shared" si="91"/>
        <v>#REF!</v>
      </c>
      <c r="HI106" s="41" t="e">
        <f t="shared" si="91"/>
        <v>#REF!</v>
      </c>
      <c r="HJ106" s="41" t="e">
        <f t="shared" si="91"/>
        <v>#REF!</v>
      </c>
    </row>
    <row r="107" spans="1:218" ht="14.4" x14ac:dyDescent="0.3">
      <c r="A107" s="42">
        <v>104</v>
      </c>
      <c r="B107" s="43" t="e">
        <f>'CMM2 - AUX CALC'!$DA$67</f>
        <v>#REF!</v>
      </c>
      <c r="DB107" s="41" t="e">
        <f>$B107/(_xlfn.SINGLE(PrazoConcessao)*12-DB$3+1)</f>
        <v>#REF!</v>
      </c>
      <c r="DC107" s="41" t="e">
        <f t="shared" si="90"/>
        <v>#REF!</v>
      </c>
      <c r="DD107" s="41" t="e">
        <f t="shared" si="90"/>
        <v>#REF!</v>
      </c>
      <c r="DE107" s="41" t="e">
        <f t="shared" si="90"/>
        <v>#REF!</v>
      </c>
      <c r="DF107" s="41" t="e">
        <f t="shared" si="90"/>
        <v>#REF!</v>
      </c>
      <c r="DG107" s="41" t="e">
        <f t="shared" si="90"/>
        <v>#REF!</v>
      </c>
      <c r="DH107" s="41" t="e">
        <f t="shared" si="90"/>
        <v>#REF!</v>
      </c>
      <c r="DI107" s="41" t="e">
        <f t="shared" si="90"/>
        <v>#REF!</v>
      </c>
      <c r="DJ107" s="41" t="e">
        <f t="shared" si="90"/>
        <v>#REF!</v>
      </c>
      <c r="DK107" s="41" t="e">
        <f t="shared" si="90"/>
        <v>#REF!</v>
      </c>
      <c r="DL107" s="41" t="e">
        <f t="shared" si="88"/>
        <v>#REF!</v>
      </c>
      <c r="DM107" s="41" t="e">
        <f t="shared" si="85"/>
        <v>#REF!</v>
      </c>
      <c r="DN107" s="41" t="e">
        <f t="shared" si="85"/>
        <v>#REF!</v>
      </c>
      <c r="DO107" s="41" t="e">
        <f t="shared" si="85"/>
        <v>#REF!</v>
      </c>
      <c r="DP107" s="41" t="e">
        <f t="shared" si="85"/>
        <v>#REF!</v>
      </c>
      <c r="DQ107" s="41" t="e">
        <f t="shared" si="76"/>
        <v>#REF!</v>
      </c>
      <c r="DR107" s="41" t="e">
        <f t="shared" si="76"/>
        <v>#REF!</v>
      </c>
      <c r="DS107" s="41" t="e">
        <f t="shared" si="76"/>
        <v>#REF!</v>
      </c>
      <c r="DT107" s="41" t="e">
        <f t="shared" si="76"/>
        <v>#REF!</v>
      </c>
      <c r="DU107" s="41" t="e">
        <f t="shared" si="76"/>
        <v>#REF!</v>
      </c>
      <c r="DV107" s="41" t="e">
        <f t="shared" si="64"/>
        <v>#REF!</v>
      </c>
      <c r="DW107" s="41" t="e">
        <f t="shared" si="64"/>
        <v>#REF!</v>
      </c>
      <c r="DX107" s="41" t="e">
        <f t="shared" si="64"/>
        <v>#REF!</v>
      </c>
      <c r="DY107" s="41" t="e">
        <f t="shared" si="64"/>
        <v>#REF!</v>
      </c>
      <c r="DZ107" s="41" t="e">
        <f t="shared" si="64"/>
        <v>#REF!</v>
      </c>
      <c r="EA107" s="41" t="e">
        <f t="shared" si="64"/>
        <v>#REF!</v>
      </c>
      <c r="EB107" s="41" t="e">
        <f t="shared" si="64"/>
        <v>#REF!</v>
      </c>
      <c r="EC107" s="41" t="e">
        <f t="shared" si="64"/>
        <v>#REF!</v>
      </c>
      <c r="ED107" s="41" t="e">
        <f t="shared" si="64"/>
        <v>#REF!</v>
      </c>
      <c r="EE107" s="41" t="e">
        <f t="shared" si="64"/>
        <v>#REF!</v>
      </c>
      <c r="EF107" s="41" t="e">
        <f t="shared" si="77"/>
        <v>#REF!</v>
      </c>
      <c r="EG107" s="41" t="e">
        <f t="shared" si="77"/>
        <v>#REF!</v>
      </c>
      <c r="EH107" s="41" t="e">
        <f t="shared" si="77"/>
        <v>#REF!</v>
      </c>
      <c r="EI107" s="41" t="e">
        <f t="shared" si="77"/>
        <v>#REF!</v>
      </c>
      <c r="EJ107" s="41" t="e">
        <f t="shared" si="77"/>
        <v>#REF!</v>
      </c>
      <c r="EK107" s="41" t="e">
        <f t="shared" si="77"/>
        <v>#REF!</v>
      </c>
      <c r="EL107" s="41" t="e">
        <f t="shared" si="77"/>
        <v>#REF!</v>
      </c>
      <c r="EM107" s="41" t="e">
        <f t="shared" si="77"/>
        <v>#REF!</v>
      </c>
      <c r="EN107" s="41" t="e">
        <f t="shared" si="77"/>
        <v>#REF!</v>
      </c>
      <c r="EO107" s="41" t="e">
        <f t="shared" si="77"/>
        <v>#REF!</v>
      </c>
      <c r="EP107" s="41" t="e">
        <f t="shared" si="77"/>
        <v>#REF!</v>
      </c>
      <c r="EQ107" s="41" t="e">
        <f t="shared" si="77"/>
        <v>#REF!</v>
      </c>
      <c r="ER107" s="41" t="e">
        <f t="shared" si="77"/>
        <v>#REF!</v>
      </c>
      <c r="ES107" s="41" t="e">
        <f t="shared" si="86"/>
        <v>#REF!</v>
      </c>
      <c r="ET107" s="41" t="e">
        <f t="shared" si="86"/>
        <v>#REF!</v>
      </c>
      <c r="EU107" s="41" t="e">
        <f t="shared" si="86"/>
        <v>#REF!</v>
      </c>
      <c r="EV107" s="41" t="e">
        <f t="shared" si="86"/>
        <v>#REF!</v>
      </c>
      <c r="EW107" s="41" t="e">
        <f t="shared" si="78"/>
        <v>#REF!</v>
      </c>
      <c r="EX107" s="41" t="e">
        <f t="shared" si="78"/>
        <v>#REF!</v>
      </c>
      <c r="EY107" s="41" t="e">
        <f t="shared" si="78"/>
        <v>#REF!</v>
      </c>
      <c r="EZ107" s="41" t="e">
        <f t="shared" si="78"/>
        <v>#REF!</v>
      </c>
      <c r="FA107" s="41" t="e">
        <f t="shared" si="78"/>
        <v>#REF!</v>
      </c>
      <c r="FB107" s="41" t="e">
        <f t="shared" si="65"/>
        <v>#REF!</v>
      </c>
      <c r="FC107" s="41" t="e">
        <f t="shared" si="65"/>
        <v>#REF!</v>
      </c>
      <c r="FD107" s="41" t="e">
        <f t="shared" si="65"/>
        <v>#REF!</v>
      </c>
      <c r="FE107" s="41" t="e">
        <f t="shared" si="65"/>
        <v>#REF!</v>
      </c>
      <c r="FF107" s="41" t="e">
        <f t="shared" si="65"/>
        <v>#REF!</v>
      </c>
      <c r="FG107" s="41" t="e">
        <f t="shared" si="65"/>
        <v>#REF!</v>
      </c>
      <c r="FH107" s="41" t="e">
        <f t="shared" si="65"/>
        <v>#REF!</v>
      </c>
      <c r="FI107" s="41" t="e">
        <f t="shared" si="65"/>
        <v>#REF!</v>
      </c>
      <c r="FJ107" s="41" t="e">
        <f t="shared" si="65"/>
        <v>#REF!</v>
      </c>
      <c r="FK107" s="41" t="e">
        <f t="shared" si="65"/>
        <v>#REF!</v>
      </c>
      <c r="FL107" s="41" t="e">
        <f t="shared" si="79"/>
        <v>#REF!</v>
      </c>
      <c r="FM107" s="41" t="e">
        <f t="shared" si="79"/>
        <v>#REF!</v>
      </c>
      <c r="FN107" s="41" t="e">
        <f t="shared" si="79"/>
        <v>#REF!</v>
      </c>
      <c r="FO107" s="41" t="e">
        <f t="shared" si="79"/>
        <v>#REF!</v>
      </c>
      <c r="FP107" s="41" t="e">
        <f t="shared" si="79"/>
        <v>#REF!</v>
      </c>
      <c r="FQ107" s="41" t="e">
        <f t="shared" si="79"/>
        <v>#REF!</v>
      </c>
      <c r="FR107" s="41" t="e">
        <f t="shared" si="79"/>
        <v>#REF!</v>
      </c>
      <c r="FS107" s="41" t="e">
        <f t="shared" si="79"/>
        <v>#REF!</v>
      </c>
      <c r="FT107" s="41" t="e">
        <f t="shared" si="79"/>
        <v>#REF!</v>
      </c>
      <c r="FU107" s="41" t="e">
        <f t="shared" si="79"/>
        <v>#REF!</v>
      </c>
      <c r="FV107" s="41" t="e">
        <f t="shared" si="79"/>
        <v>#REF!</v>
      </c>
      <c r="FW107" s="41" t="e">
        <f t="shared" si="79"/>
        <v>#REF!</v>
      </c>
      <c r="FX107" s="41" t="e">
        <f t="shared" si="79"/>
        <v>#REF!</v>
      </c>
      <c r="FY107" s="41" t="e">
        <f t="shared" si="87"/>
        <v>#REF!</v>
      </c>
      <c r="FZ107" s="41" t="e">
        <f t="shared" si="87"/>
        <v>#REF!</v>
      </c>
      <c r="GA107" s="41" t="e">
        <f t="shared" si="87"/>
        <v>#REF!</v>
      </c>
      <c r="GB107" s="41" t="e">
        <f t="shared" si="87"/>
        <v>#REF!</v>
      </c>
      <c r="GC107" s="41" t="e">
        <f t="shared" si="80"/>
        <v>#REF!</v>
      </c>
      <c r="GD107" s="41" t="e">
        <f t="shared" si="80"/>
        <v>#REF!</v>
      </c>
      <c r="GE107" s="41" t="e">
        <f t="shared" si="80"/>
        <v>#REF!</v>
      </c>
      <c r="GF107" s="41" t="e">
        <f t="shared" si="80"/>
        <v>#REF!</v>
      </c>
      <c r="GG107" s="41" t="e">
        <f t="shared" si="80"/>
        <v>#REF!</v>
      </c>
      <c r="GH107" s="41" t="e">
        <f t="shared" si="66"/>
        <v>#REF!</v>
      </c>
      <c r="GI107" s="41" t="e">
        <f t="shared" si="66"/>
        <v>#REF!</v>
      </c>
      <c r="GJ107" s="41" t="e">
        <f t="shared" si="66"/>
        <v>#REF!</v>
      </c>
      <c r="GK107" s="41" t="e">
        <f t="shared" si="66"/>
        <v>#REF!</v>
      </c>
      <c r="GL107" s="41" t="e">
        <f t="shared" si="66"/>
        <v>#REF!</v>
      </c>
      <c r="GM107" s="41" t="e">
        <f t="shared" si="89"/>
        <v>#REF!</v>
      </c>
      <c r="GN107" s="41" t="e">
        <f t="shared" si="89"/>
        <v>#REF!</v>
      </c>
      <c r="GO107" s="41" t="e">
        <f t="shared" si="89"/>
        <v>#REF!</v>
      </c>
      <c r="GP107" s="41" t="e">
        <f t="shared" si="89"/>
        <v>#REF!</v>
      </c>
      <c r="GQ107" s="41" t="e">
        <f t="shared" si="89"/>
        <v>#REF!</v>
      </c>
      <c r="GR107" s="41" t="e">
        <f t="shared" si="89"/>
        <v>#REF!</v>
      </c>
      <c r="GS107" s="41" t="e">
        <f t="shared" si="89"/>
        <v>#REF!</v>
      </c>
      <c r="GT107" s="41" t="e">
        <f t="shared" si="82"/>
        <v>#REF!</v>
      </c>
      <c r="GU107" s="41" t="e">
        <f t="shared" si="82"/>
        <v>#REF!</v>
      </c>
      <c r="GV107" s="41" t="e">
        <f t="shared" si="82"/>
        <v>#REF!</v>
      </c>
      <c r="GW107" s="41" t="e">
        <f t="shared" si="82"/>
        <v>#REF!</v>
      </c>
      <c r="GX107" s="41" t="e">
        <f t="shared" si="82"/>
        <v>#REF!</v>
      </c>
      <c r="GY107" s="41" t="e">
        <f t="shared" si="82"/>
        <v>#REF!</v>
      </c>
      <c r="GZ107" s="41" t="e">
        <f t="shared" si="82"/>
        <v>#REF!</v>
      </c>
      <c r="HA107" s="41" t="e">
        <f t="shared" si="82"/>
        <v>#REF!</v>
      </c>
      <c r="HB107" s="41" t="e">
        <f t="shared" si="82"/>
        <v>#REF!</v>
      </c>
      <c r="HC107" s="41" t="e">
        <f t="shared" si="82"/>
        <v>#REF!</v>
      </c>
      <c r="HD107" s="41" t="e">
        <f t="shared" si="82"/>
        <v>#REF!</v>
      </c>
      <c r="HE107" s="41" t="e">
        <f t="shared" si="82"/>
        <v>#REF!</v>
      </c>
      <c r="HF107" s="41" t="e">
        <f t="shared" si="82"/>
        <v>#REF!</v>
      </c>
      <c r="HG107" s="41" t="e">
        <f t="shared" si="82"/>
        <v>#REF!</v>
      </c>
      <c r="HH107" s="41" t="e">
        <f t="shared" si="91"/>
        <v>#REF!</v>
      </c>
      <c r="HI107" s="41" t="e">
        <f t="shared" si="91"/>
        <v>#REF!</v>
      </c>
      <c r="HJ107" s="41" t="e">
        <f t="shared" si="91"/>
        <v>#REF!</v>
      </c>
    </row>
    <row r="108" spans="1:218" ht="14.4" x14ac:dyDescent="0.3">
      <c r="A108" s="42">
        <v>105</v>
      </c>
      <c r="B108" s="43" t="e">
        <f>'CMM2 - AUX CALC'!$DB$67</f>
        <v>#REF!</v>
      </c>
      <c r="DC108" s="41" t="e">
        <f>$B108/(_xlfn.SINGLE(PrazoConcessao)*12-DC$3+1)</f>
        <v>#REF!</v>
      </c>
      <c r="DD108" s="41" t="e">
        <f t="shared" si="90"/>
        <v>#REF!</v>
      </c>
      <c r="DE108" s="41" t="e">
        <f t="shared" si="90"/>
        <v>#REF!</v>
      </c>
      <c r="DF108" s="41" t="e">
        <f t="shared" si="90"/>
        <v>#REF!</v>
      </c>
      <c r="DG108" s="41" t="e">
        <f t="shared" si="90"/>
        <v>#REF!</v>
      </c>
      <c r="DH108" s="41" t="e">
        <f t="shared" si="90"/>
        <v>#REF!</v>
      </c>
      <c r="DI108" s="41" t="e">
        <f t="shared" si="90"/>
        <v>#REF!</v>
      </c>
      <c r="DJ108" s="41" t="e">
        <f t="shared" si="90"/>
        <v>#REF!</v>
      </c>
      <c r="DK108" s="41" t="e">
        <f t="shared" si="90"/>
        <v>#REF!</v>
      </c>
      <c r="DL108" s="41" t="e">
        <f t="shared" si="88"/>
        <v>#REF!</v>
      </c>
      <c r="DM108" s="41" t="e">
        <f t="shared" si="85"/>
        <v>#REF!</v>
      </c>
      <c r="DN108" s="41" t="e">
        <f t="shared" si="85"/>
        <v>#REF!</v>
      </c>
      <c r="DO108" s="41" t="e">
        <f t="shared" si="85"/>
        <v>#REF!</v>
      </c>
      <c r="DP108" s="41" t="e">
        <f t="shared" si="85"/>
        <v>#REF!</v>
      </c>
      <c r="DQ108" s="41" t="e">
        <f t="shared" si="76"/>
        <v>#REF!</v>
      </c>
      <c r="DR108" s="41" t="e">
        <f t="shared" si="76"/>
        <v>#REF!</v>
      </c>
      <c r="DS108" s="41" t="e">
        <f t="shared" si="76"/>
        <v>#REF!</v>
      </c>
      <c r="DT108" s="41" t="e">
        <f t="shared" si="76"/>
        <v>#REF!</v>
      </c>
      <c r="DU108" s="41" t="e">
        <f t="shared" si="76"/>
        <v>#REF!</v>
      </c>
      <c r="DV108" s="41" t="e">
        <f t="shared" si="64"/>
        <v>#REF!</v>
      </c>
      <c r="DW108" s="41" t="e">
        <f t="shared" si="64"/>
        <v>#REF!</v>
      </c>
      <c r="DX108" s="41" t="e">
        <f t="shared" si="64"/>
        <v>#REF!</v>
      </c>
      <c r="DY108" s="41" t="e">
        <f t="shared" si="64"/>
        <v>#REF!</v>
      </c>
      <c r="DZ108" s="41" t="e">
        <f t="shared" si="64"/>
        <v>#REF!</v>
      </c>
      <c r="EA108" s="41" t="e">
        <f t="shared" si="64"/>
        <v>#REF!</v>
      </c>
      <c r="EB108" s="41" t="e">
        <f t="shared" si="64"/>
        <v>#REF!</v>
      </c>
      <c r="EC108" s="41" t="e">
        <f t="shared" si="64"/>
        <v>#REF!</v>
      </c>
      <c r="ED108" s="41" t="e">
        <f t="shared" si="64"/>
        <v>#REF!</v>
      </c>
      <c r="EE108" s="41" t="e">
        <f t="shared" si="64"/>
        <v>#REF!</v>
      </c>
      <c r="EF108" s="41" t="e">
        <f t="shared" si="77"/>
        <v>#REF!</v>
      </c>
      <c r="EG108" s="41" t="e">
        <f t="shared" si="77"/>
        <v>#REF!</v>
      </c>
      <c r="EH108" s="41" t="e">
        <f t="shared" si="77"/>
        <v>#REF!</v>
      </c>
      <c r="EI108" s="41" t="e">
        <f t="shared" si="77"/>
        <v>#REF!</v>
      </c>
      <c r="EJ108" s="41" t="e">
        <f t="shared" si="77"/>
        <v>#REF!</v>
      </c>
      <c r="EK108" s="41" t="e">
        <f t="shared" si="77"/>
        <v>#REF!</v>
      </c>
      <c r="EL108" s="41" t="e">
        <f t="shared" si="77"/>
        <v>#REF!</v>
      </c>
      <c r="EM108" s="41" t="e">
        <f t="shared" si="77"/>
        <v>#REF!</v>
      </c>
      <c r="EN108" s="41" t="e">
        <f t="shared" si="77"/>
        <v>#REF!</v>
      </c>
      <c r="EO108" s="41" t="e">
        <f t="shared" si="77"/>
        <v>#REF!</v>
      </c>
      <c r="EP108" s="41" t="e">
        <f t="shared" si="77"/>
        <v>#REF!</v>
      </c>
      <c r="EQ108" s="41" t="e">
        <f t="shared" si="77"/>
        <v>#REF!</v>
      </c>
      <c r="ER108" s="41" t="e">
        <f t="shared" si="77"/>
        <v>#REF!</v>
      </c>
      <c r="ES108" s="41" t="e">
        <f t="shared" si="86"/>
        <v>#REF!</v>
      </c>
      <c r="ET108" s="41" t="e">
        <f t="shared" si="86"/>
        <v>#REF!</v>
      </c>
      <c r="EU108" s="41" t="e">
        <f t="shared" si="86"/>
        <v>#REF!</v>
      </c>
      <c r="EV108" s="41" t="e">
        <f t="shared" si="86"/>
        <v>#REF!</v>
      </c>
      <c r="EW108" s="41" t="e">
        <f t="shared" si="78"/>
        <v>#REF!</v>
      </c>
      <c r="EX108" s="41" t="e">
        <f t="shared" si="78"/>
        <v>#REF!</v>
      </c>
      <c r="EY108" s="41" t="e">
        <f t="shared" si="78"/>
        <v>#REF!</v>
      </c>
      <c r="EZ108" s="41" t="e">
        <f t="shared" si="78"/>
        <v>#REF!</v>
      </c>
      <c r="FA108" s="41" t="e">
        <f t="shared" si="78"/>
        <v>#REF!</v>
      </c>
      <c r="FB108" s="41" t="e">
        <f t="shared" si="65"/>
        <v>#REF!</v>
      </c>
      <c r="FC108" s="41" t="e">
        <f t="shared" si="65"/>
        <v>#REF!</v>
      </c>
      <c r="FD108" s="41" t="e">
        <f t="shared" si="65"/>
        <v>#REF!</v>
      </c>
      <c r="FE108" s="41" t="e">
        <f t="shared" si="65"/>
        <v>#REF!</v>
      </c>
      <c r="FF108" s="41" t="e">
        <f t="shared" si="65"/>
        <v>#REF!</v>
      </c>
      <c r="FG108" s="41" t="e">
        <f t="shared" si="65"/>
        <v>#REF!</v>
      </c>
      <c r="FH108" s="41" t="e">
        <f t="shared" si="65"/>
        <v>#REF!</v>
      </c>
      <c r="FI108" s="41" t="e">
        <f t="shared" si="65"/>
        <v>#REF!</v>
      </c>
      <c r="FJ108" s="41" t="e">
        <f t="shared" si="65"/>
        <v>#REF!</v>
      </c>
      <c r="FK108" s="41" t="e">
        <f t="shared" si="65"/>
        <v>#REF!</v>
      </c>
      <c r="FL108" s="41" t="e">
        <f t="shared" si="79"/>
        <v>#REF!</v>
      </c>
      <c r="FM108" s="41" t="e">
        <f t="shared" si="79"/>
        <v>#REF!</v>
      </c>
      <c r="FN108" s="41" t="e">
        <f t="shared" si="79"/>
        <v>#REF!</v>
      </c>
      <c r="FO108" s="41" t="e">
        <f t="shared" si="79"/>
        <v>#REF!</v>
      </c>
      <c r="FP108" s="41" t="e">
        <f t="shared" si="79"/>
        <v>#REF!</v>
      </c>
      <c r="FQ108" s="41" t="e">
        <f t="shared" si="79"/>
        <v>#REF!</v>
      </c>
      <c r="FR108" s="41" t="e">
        <f t="shared" si="79"/>
        <v>#REF!</v>
      </c>
      <c r="FS108" s="41" t="e">
        <f t="shared" si="79"/>
        <v>#REF!</v>
      </c>
      <c r="FT108" s="41" t="e">
        <f t="shared" si="79"/>
        <v>#REF!</v>
      </c>
      <c r="FU108" s="41" t="e">
        <f t="shared" si="79"/>
        <v>#REF!</v>
      </c>
      <c r="FV108" s="41" t="e">
        <f t="shared" si="79"/>
        <v>#REF!</v>
      </c>
      <c r="FW108" s="41" t="e">
        <f t="shared" si="79"/>
        <v>#REF!</v>
      </c>
      <c r="FX108" s="41" t="e">
        <f t="shared" si="79"/>
        <v>#REF!</v>
      </c>
      <c r="FY108" s="41" t="e">
        <f t="shared" si="87"/>
        <v>#REF!</v>
      </c>
      <c r="FZ108" s="41" t="e">
        <f t="shared" si="87"/>
        <v>#REF!</v>
      </c>
      <c r="GA108" s="41" t="e">
        <f t="shared" si="87"/>
        <v>#REF!</v>
      </c>
      <c r="GB108" s="41" t="e">
        <f t="shared" si="87"/>
        <v>#REF!</v>
      </c>
      <c r="GC108" s="41" t="e">
        <f t="shared" si="80"/>
        <v>#REF!</v>
      </c>
      <c r="GD108" s="41" t="e">
        <f t="shared" si="80"/>
        <v>#REF!</v>
      </c>
      <c r="GE108" s="41" t="e">
        <f t="shared" si="80"/>
        <v>#REF!</v>
      </c>
      <c r="GF108" s="41" t="e">
        <f t="shared" si="80"/>
        <v>#REF!</v>
      </c>
      <c r="GG108" s="41" t="e">
        <f t="shared" si="80"/>
        <v>#REF!</v>
      </c>
      <c r="GH108" s="41" t="e">
        <f t="shared" si="66"/>
        <v>#REF!</v>
      </c>
      <c r="GI108" s="41" t="e">
        <f t="shared" si="66"/>
        <v>#REF!</v>
      </c>
      <c r="GJ108" s="41" t="e">
        <f t="shared" si="66"/>
        <v>#REF!</v>
      </c>
      <c r="GK108" s="41" t="e">
        <f t="shared" si="66"/>
        <v>#REF!</v>
      </c>
      <c r="GL108" s="41" t="e">
        <f t="shared" si="66"/>
        <v>#REF!</v>
      </c>
      <c r="GM108" s="41" t="e">
        <f t="shared" si="89"/>
        <v>#REF!</v>
      </c>
      <c r="GN108" s="41" t="e">
        <f t="shared" si="89"/>
        <v>#REF!</v>
      </c>
      <c r="GO108" s="41" t="e">
        <f t="shared" si="89"/>
        <v>#REF!</v>
      </c>
      <c r="GP108" s="41" t="e">
        <f t="shared" si="89"/>
        <v>#REF!</v>
      </c>
      <c r="GQ108" s="41" t="e">
        <f t="shared" si="89"/>
        <v>#REF!</v>
      </c>
      <c r="GR108" s="41" t="e">
        <f t="shared" si="89"/>
        <v>#REF!</v>
      </c>
      <c r="GS108" s="41" t="e">
        <f t="shared" si="89"/>
        <v>#REF!</v>
      </c>
      <c r="GT108" s="41" t="e">
        <f t="shared" si="82"/>
        <v>#REF!</v>
      </c>
      <c r="GU108" s="41" t="e">
        <f t="shared" si="82"/>
        <v>#REF!</v>
      </c>
      <c r="GV108" s="41" t="e">
        <f t="shared" si="82"/>
        <v>#REF!</v>
      </c>
      <c r="GW108" s="41" t="e">
        <f t="shared" si="82"/>
        <v>#REF!</v>
      </c>
      <c r="GX108" s="41" t="e">
        <f t="shared" si="82"/>
        <v>#REF!</v>
      </c>
      <c r="GY108" s="41" t="e">
        <f t="shared" si="82"/>
        <v>#REF!</v>
      </c>
      <c r="GZ108" s="41" t="e">
        <f t="shared" si="82"/>
        <v>#REF!</v>
      </c>
      <c r="HA108" s="41" t="e">
        <f t="shared" si="82"/>
        <v>#REF!</v>
      </c>
      <c r="HB108" s="41" t="e">
        <f t="shared" si="82"/>
        <v>#REF!</v>
      </c>
      <c r="HC108" s="41" t="e">
        <f t="shared" si="82"/>
        <v>#REF!</v>
      </c>
      <c r="HD108" s="41" t="e">
        <f t="shared" si="82"/>
        <v>#REF!</v>
      </c>
      <c r="HE108" s="41" t="e">
        <f t="shared" si="82"/>
        <v>#REF!</v>
      </c>
      <c r="HF108" s="41" t="e">
        <f t="shared" si="82"/>
        <v>#REF!</v>
      </c>
      <c r="HG108" s="41" t="e">
        <f t="shared" si="82"/>
        <v>#REF!</v>
      </c>
      <c r="HH108" s="41" t="e">
        <f t="shared" si="91"/>
        <v>#REF!</v>
      </c>
      <c r="HI108" s="41" t="e">
        <f t="shared" si="91"/>
        <v>#REF!</v>
      </c>
      <c r="HJ108" s="41" t="e">
        <f t="shared" si="91"/>
        <v>#REF!</v>
      </c>
    </row>
    <row r="109" spans="1:218" ht="14.4" x14ac:dyDescent="0.3">
      <c r="A109" s="42">
        <v>106</v>
      </c>
      <c r="B109" s="43" t="e">
        <f>'CMM2 - AUX CALC'!$DC$67</f>
        <v>#REF!</v>
      </c>
      <c r="DD109" s="41" t="e">
        <f>$B109/(_xlfn.SINGLE(PrazoConcessao)*12-DD$3+1)</f>
        <v>#REF!</v>
      </c>
      <c r="DE109" s="41" t="e">
        <f t="shared" si="90"/>
        <v>#REF!</v>
      </c>
      <c r="DF109" s="41" t="e">
        <f t="shared" si="90"/>
        <v>#REF!</v>
      </c>
      <c r="DG109" s="41" t="e">
        <f t="shared" si="90"/>
        <v>#REF!</v>
      </c>
      <c r="DH109" s="41" t="e">
        <f t="shared" si="90"/>
        <v>#REF!</v>
      </c>
      <c r="DI109" s="41" t="e">
        <f t="shared" si="90"/>
        <v>#REF!</v>
      </c>
      <c r="DJ109" s="41" t="e">
        <f t="shared" si="90"/>
        <v>#REF!</v>
      </c>
      <c r="DK109" s="41" t="e">
        <f t="shared" si="90"/>
        <v>#REF!</v>
      </c>
      <c r="DL109" s="41" t="e">
        <f t="shared" si="88"/>
        <v>#REF!</v>
      </c>
      <c r="DM109" s="41" t="e">
        <f t="shared" si="85"/>
        <v>#REF!</v>
      </c>
      <c r="DN109" s="41" t="e">
        <f t="shared" si="85"/>
        <v>#REF!</v>
      </c>
      <c r="DO109" s="41" t="e">
        <f t="shared" si="85"/>
        <v>#REF!</v>
      </c>
      <c r="DP109" s="41" t="e">
        <f t="shared" si="85"/>
        <v>#REF!</v>
      </c>
      <c r="DQ109" s="41" t="e">
        <f t="shared" si="76"/>
        <v>#REF!</v>
      </c>
      <c r="DR109" s="41" t="e">
        <f t="shared" si="76"/>
        <v>#REF!</v>
      </c>
      <c r="DS109" s="41" t="e">
        <f t="shared" si="76"/>
        <v>#REF!</v>
      </c>
      <c r="DT109" s="41" t="e">
        <f t="shared" si="76"/>
        <v>#REF!</v>
      </c>
      <c r="DU109" s="41" t="e">
        <f t="shared" si="76"/>
        <v>#REF!</v>
      </c>
      <c r="DV109" s="41" t="e">
        <f t="shared" si="64"/>
        <v>#REF!</v>
      </c>
      <c r="DW109" s="41" t="e">
        <f t="shared" si="64"/>
        <v>#REF!</v>
      </c>
      <c r="DX109" s="41" t="e">
        <f t="shared" si="64"/>
        <v>#REF!</v>
      </c>
      <c r="DY109" s="41" t="e">
        <f t="shared" si="64"/>
        <v>#REF!</v>
      </c>
      <c r="DZ109" s="41" t="e">
        <f t="shared" si="64"/>
        <v>#REF!</v>
      </c>
      <c r="EA109" s="41" t="e">
        <f t="shared" si="64"/>
        <v>#REF!</v>
      </c>
      <c r="EB109" s="41" t="e">
        <f t="shared" si="64"/>
        <v>#REF!</v>
      </c>
      <c r="EC109" s="41" t="e">
        <f t="shared" si="64"/>
        <v>#REF!</v>
      </c>
      <c r="ED109" s="41" t="e">
        <f t="shared" si="64"/>
        <v>#REF!</v>
      </c>
      <c r="EE109" s="41" t="e">
        <f t="shared" si="64"/>
        <v>#REF!</v>
      </c>
      <c r="EF109" s="41" t="e">
        <f t="shared" si="77"/>
        <v>#REF!</v>
      </c>
      <c r="EG109" s="41" t="e">
        <f t="shared" si="77"/>
        <v>#REF!</v>
      </c>
      <c r="EH109" s="41" t="e">
        <f t="shared" si="77"/>
        <v>#REF!</v>
      </c>
      <c r="EI109" s="41" t="e">
        <f t="shared" si="77"/>
        <v>#REF!</v>
      </c>
      <c r="EJ109" s="41" t="e">
        <f t="shared" si="77"/>
        <v>#REF!</v>
      </c>
      <c r="EK109" s="41" t="e">
        <f t="shared" si="77"/>
        <v>#REF!</v>
      </c>
      <c r="EL109" s="41" t="e">
        <f t="shared" si="77"/>
        <v>#REF!</v>
      </c>
      <c r="EM109" s="41" t="e">
        <f t="shared" si="77"/>
        <v>#REF!</v>
      </c>
      <c r="EN109" s="41" t="e">
        <f t="shared" si="77"/>
        <v>#REF!</v>
      </c>
      <c r="EO109" s="41" t="e">
        <f t="shared" si="77"/>
        <v>#REF!</v>
      </c>
      <c r="EP109" s="41" t="e">
        <f t="shared" si="77"/>
        <v>#REF!</v>
      </c>
      <c r="EQ109" s="41" t="e">
        <f t="shared" si="77"/>
        <v>#REF!</v>
      </c>
      <c r="ER109" s="41" t="e">
        <f t="shared" si="77"/>
        <v>#REF!</v>
      </c>
      <c r="ES109" s="41" t="e">
        <f t="shared" si="86"/>
        <v>#REF!</v>
      </c>
      <c r="ET109" s="41" t="e">
        <f t="shared" si="86"/>
        <v>#REF!</v>
      </c>
      <c r="EU109" s="41" t="e">
        <f t="shared" si="86"/>
        <v>#REF!</v>
      </c>
      <c r="EV109" s="41" t="e">
        <f t="shared" si="86"/>
        <v>#REF!</v>
      </c>
      <c r="EW109" s="41" t="e">
        <f t="shared" si="78"/>
        <v>#REF!</v>
      </c>
      <c r="EX109" s="41" t="e">
        <f t="shared" si="78"/>
        <v>#REF!</v>
      </c>
      <c r="EY109" s="41" t="e">
        <f t="shared" si="78"/>
        <v>#REF!</v>
      </c>
      <c r="EZ109" s="41" t="e">
        <f t="shared" si="78"/>
        <v>#REF!</v>
      </c>
      <c r="FA109" s="41" t="e">
        <f t="shared" si="78"/>
        <v>#REF!</v>
      </c>
      <c r="FB109" s="41" t="e">
        <f t="shared" si="65"/>
        <v>#REF!</v>
      </c>
      <c r="FC109" s="41" t="e">
        <f t="shared" si="65"/>
        <v>#REF!</v>
      </c>
      <c r="FD109" s="41" t="e">
        <f t="shared" si="65"/>
        <v>#REF!</v>
      </c>
      <c r="FE109" s="41" t="e">
        <f t="shared" si="65"/>
        <v>#REF!</v>
      </c>
      <c r="FF109" s="41" t="e">
        <f t="shared" si="65"/>
        <v>#REF!</v>
      </c>
      <c r="FG109" s="41" t="e">
        <f t="shared" si="65"/>
        <v>#REF!</v>
      </c>
      <c r="FH109" s="41" t="e">
        <f t="shared" si="65"/>
        <v>#REF!</v>
      </c>
      <c r="FI109" s="41" t="e">
        <f t="shared" si="65"/>
        <v>#REF!</v>
      </c>
      <c r="FJ109" s="41" t="e">
        <f t="shared" si="65"/>
        <v>#REF!</v>
      </c>
      <c r="FK109" s="41" t="e">
        <f t="shared" si="65"/>
        <v>#REF!</v>
      </c>
      <c r="FL109" s="41" t="e">
        <f t="shared" si="79"/>
        <v>#REF!</v>
      </c>
      <c r="FM109" s="41" t="e">
        <f t="shared" si="79"/>
        <v>#REF!</v>
      </c>
      <c r="FN109" s="41" t="e">
        <f t="shared" si="79"/>
        <v>#REF!</v>
      </c>
      <c r="FO109" s="41" t="e">
        <f t="shared" si="79"/>
        <v>#REF!</v>
      </c>
      <c r="FP109" s="41" t="e">
        <f t="shared" si="79"/>
        <v>#REF!</v>
      </c>
      <c r="FQ109" s="41" t="e">
        <f t="shared" si="79"/>
        <v>#REF!</v>
      </c>
      <c r="FR109" s="41" t="e">
        <f t="shared" si="79"/>
        <v>#REF!</v>
      </c>
      <c r="FS109" s="41" t="e">
        <f t="shared" si="79"/>
        <v>#REF!</v>
      </c>
      <c r="FT109" s="41" t="e">
        <f t="shared" si="79"/>
        <v>#REF!</v>
      </c>
      <c r="FU109" s="41" t="e">
        <f t="shared" si="79"/>
        <v>#REF!</v>
      </c>
      <c r="FV109" s="41" t="e">
        <f t="shared" si="79"/>
        <v>#REF!</v>
      </c>
      <c r="FW109" s="41" t="e">
        <f t="shared" si="79"/>
        <v>#REF!</v>
      </c>
      <c r="FX109" s="41" t="e">
        <f t="shared" si="79"/>
        <v>#REF!</v>
      </c>
      <c r="FY109" s="41" t="e">
        <f t="shared" si="87"/>
        <v>#REF!</v>
      </c>
      <c r="FZ109" s="41" t="e">
        <f t="shared" si="87"/>
        <v>#REF!</v>
      </c>
      <c r="GA109" s="41" t="e">
        <f t="shared" si="87"/>
        <v>#REF!</v>
      </c>
      <c r="GB109" s="41" t="e">
        <f t="shared" si="87"/>
        <v>#REF!</v>
      </c>
      <c r="GC109" s="41" t="e">
        <f t="shared" si="80"/>
        <v>#REF!</v>
      </c>
      <c r="GD109" s="41" t="e">
        <f t="shared" si="80"/>
        <v>#REF!</v>
      </c>
      <c r="GE109" s="41" t="e">
        <f t="shared" si="80"/>
        <v>#REF!</v>
      </c>
      <c r="GF109" s="41" t="e">
        <f t="shared" si="80"/>
        <v>#REF!</v>
      </c>
      <c r="GG109" s="41" t="e">
        <f t="shared" si="80"/>
        <v>#REF!</v>
      </c>
      <c r="GH109" s="41" t="e">
        <f t="shared" si="66"/>
        <v>#REF!</v>
      </c>
      <c r="GI109" s="41" t="e">
        <f t="shared" si="66"/>
        <v>#REF!</v>
      </c>
      <c r="GJ109" s="41" t="e">
        <f t="shared" si="66"/>
        <v>#REF!</v>
      </c>
      <c r="GK109" s="41" t="e">
        <f t="shared" si="66"/>
        <v>#REF!</v>
      </c>
      <c r="GL109" s="41" t="e">
        <f t="shared" si="66"/>
        <v>#REF!</v>
      </c>
      <c r="GM109" s="41" t="e">
        <f t="shared" si="89"/>
        <v>#REF!</v>
      </c>
      <c r="GN109" s="41" t="e">
        <f t="shared" si="89"/>
        <v>#REF!</v>
      </c>
      <c r="GO109" s="41" t="e">
        <f t="shared" si="89"/>
        <v>#REF!</v>
      </c>
      <c r="GP109" s="41" t="e">
        <f t="shared" si="89"/>
        <v>#REF!</v>
      </c>
      <c r="GQ109" s="41" t="e">
        <f t="shared" si="89"/>
        <v>#REF!</v>
      </c>
      <c r="GR109" s="41" t="e">
        <f t="shared" si="89"/>
        <v>#REF!</v>
      </c>
      <c r="GS109" s="41" t="e">
        <f t="shared" si="89"/>
        <v>#REF!</v>
      </c>
      <c r="GT109" s="41" t="e">
        <f t="shared" si="82"/>
        <v>#REF!</v>
      </c>
      <c r="GU109" s="41" t="e">
        <f t="shared" si="82"/>
        <v>#REF!</v>
      </c>
      <c r="GV109" s="41" t="e">
        <f t="shared" si="82"/>
        <v>#REF!</v>
      </c>
      <c r="GW109" s="41" t="e">
        <f t="shared" si="82"/>
        <v>#REF!</v>
      </c>
      <c r="GX109" s="41" t="e">
        <f t="shared" si="82"/>
        <v>#REF!</v>
      </c>
      <c r="GY109" s="41" t="e">
        <f t="shared" si="82"/>
        <v>#REF!</v>
      </c>
      <c r="GZ109" s="41" t="e">
        <f t="shared" si="82"/>
        <v>#REF!</v>
      </c>
      <c r="HA109" s="41" t="e">
        <f t="shared" si="82"/>
        <v>#REF!</v>
      </c>
      <c r="HB109" s="41" t="e">
        <f t="shared" si="82"/>
        <v>#REF!</v>
      </c>
      <c r="HC109" s="41" t="e">
        <f t="shared" si="82"/>
        <v>#REF!</v>
      </c>
      <c r="HD109" s="41" t="e">
        <f t="shared" si="82"/>
        <v>#REF!</v>
      </c>
      <c r="HE109" s="41" t="e">
        <f t="shared" si="82"/>
        <v>#REF!</v>
      </c>
      <c r="HF109" s="41" t="e">
        <f t="shared" si="82"/>
        <v>#REF!</v>
      </c>
      <c r="HG109" s="41" t="e">
        <f t="shared" si="82"/>
        <v>#REF!</v>
      </c>
      <c r="HH109" s="41" t="e">
        <f t="shared" si="91"/>
        <v>#REF!</v>
      </c>
      <c r="HI109" s="41" t="e">
        <f t="shared" si="91"/>
        <v>#REF!</v>
      </c>
      <c r="HJ109" s="41" t="e">
        <f t="shared" si="91"/>
        <v>#REF!</v>
      </c>
    </row>
    <row r="110" spans="1:218" ht="14.4" x14ac:dyDescent="0.3">
      <c r="A110" s="42">
        <v>107</v>
      </c>
      <c r="B110" s="43" t="e">
        <f>'CMM2 - AUX CALC'!$DD$67</f>
        <v>#REF!</v>
      </c>
      <c r="DE110" s="41" t="e">
        <f>$B110/(_xlfn.SINGLE(PrazoConcessao)*12-DE$3+1)</f>
        <v>#REF!</v>
      </c>
      <c r="DF110" s="41" t="e">
        <f t="shared" si="90"/>
        <v>#REF!</v>
      </c>
      <c r="DG110" s="41" t="e">
        <f t="shared" si="90"/>
        <v>#REF!</v>
      </c>
      <c r="DH110" s="41" t="e">
        <f t="shared" si="90"/>
        <v>#REF!</v>
      </c>
      <c r="DI110" s="41" t="e">
        <f t="shared" si="90"/>
        <v>#REF!</v>
      </c>
      <c r="DJ110" s="41" t="e">
        <f t="shared" si="90"/>
        <v>#REF!</v>
      </c>
      <c r="DK110" s="41" t="e">
        <f t="shared" si="90"/>
        <v>#REF!</v>
      </c>
      <c r="DL110" s="41" t="e">
        <f t="shared" si="88"/>
        <v>#REF!</v>
      </c>
      <c r="DM110" s="41" t="e">
        <f t="shared" si="85"/>
        <v>#REF!</v>
      </c>
      <c r="DN110" s="41" t="e">
        <f t="shared" si="85"/>
        <v>#REF!</v>
      </c>
      <c r="DO110" s="41" t="e">
        <f t="shared" si="85"/>
        <v>#REF!</v>
      </c>
      <c r="DP110" s="41" t="e">
        <f t="shared" si="85"/>
        <v>#REF!</v>
      </c>
      <c r="DQ110" s="41" t="e">
        <f t="shared" si="76"/>
        <v>#REF!</v>
      </c>
      <c r="DR110" s="41" t="e">
        <f t="shared" si="76"/>
        <v>#REF!</v>
      </c>
      <c r="DS110" s="41" t="e">
        <f t="shared" si="76"/>
        <v>#REF!</v>
      </c>
      <c r="DT110" s="41" t="e">
        <f t="shared" si="76"/>
        <v>#REF!</v>
      </c>
      <c r="DU110" s="41" t="e">
        <f t="shared" si="76"/>
        <v>#REF!</v>
      </c>
      <c r="DV110" s="41" t="e">
        <f t="shared" si="64"/>
        <v>#REF!</v>
      </c>
      <c r="DW110" s="41" t="e">
        <f t="shared" si="64"/>
        <v>#REF!</v>
      </c>
      <c r="DX110" s="41" t="e">
        <f t="shared" si="64"/>
        <v>#REF!</v>
      </c>
      <c r="DY110" s="41" t="e">
        <f t="shared" si="64"/>
        <v>#REF!</v>
      </c>
      <c r="DZ110" s="41" t="e">
        <f t="shared" ref="DZ110:EI139" si="92">DY110</f>
        <v>#REF!</v>
      </c>
      <c r="EA110" s="41" t="e">
        <f t="shared" si="92"/>
        <v>#REF!</v>
      </c>
      <c r="EB110" s="41" t="e">
        <f t="shared" si="92"/>
        <v>#REF!</v>
      </c>
      <c r="EC110" s="41" t="e">
        <f t="shared" si="92"/>
        <v>#REF!</v>
      </c>
      <c r="ED110" s="41" t="e">
        <f t="shared" si="92"/>
        <v>#REF!</v>
      </c>
      <c r="EE110" s="41" t="e">
        <f t="shared" si="92"/>
        <v>#REF!</v>
      </c>
      <c r="EF110" s="41" t="e">
        <f t="shared" si="77"/>
        <v>#REF!</v>
      </c>
      <c r="EG110" s="41" t="e">
        <f t="shared" si="77"/>
        <v>#REF!</v>
      </c>
      <c r="EH110" s="41" t="e">
        <f t="shared" si="77"/>
        <v>#REF!</v>
      </c>
      <c r="EI110" s="41" t="e">
        <f t="shared" si="77"/>
        <v>#REF!</v>
      </c>
      <c r="EJ110" s="41" t="e">
        <f t="shared" si="77"/>
        <v>#REF!</v>
      </c>
      <c r="EK110" s="41" t="e">
        <f t="shared" si="77"/>
        <v>#REF!</v>
      </c>
      <c r="EL110" s="41" t="e">
        <f t="shared" si="77"/>
        <v>#REF!</v>
      </c>
      <c r="EM110" s="41" t="e">
        <f t="shared" si="77"/>
        <v>#REF!</v>
      </c>
      <c r="EN110" s="41" t="e">
        <f t="shared" si="77"/>
        <v>#REF!</v>
      </c>
      <c r="EO110" s="41" t="e">
        <f t="shared" si="77"/>
        <v>#REF!</v>
      </c>
      <c r="EP110" s="41" t="e">
        <f t="shared" si="77"/>
        <v>#REF!</v>
      </c>
      <c r="EQ110" s="41" t="e">
        <f t="shared" si="77"/>
        <v>#REF!</v>
      </c>
      <c r="ER110" s="41" t="e">
        <f t="shared" si="77"/>
        <v>#REF!</v>
      </c>
      <c r="ES110" s="41" t="e">
        <f t="shared" si="86"/>
        <v>#REF!</v>
      </c>
      <c r="ET110" s="41" t="e">
        <f t="shared" si="86"/>
        <v>#REF!</v>
      </c>
      <c r="EU110" s="41" t="e">
        <f t="shared" si="86"/>
        <v>#REF!</v>
      </c>
      <c r="EV110" s="41" t="e">
        <f t="shared" si="86"/>
        <v>#REF!</v>
      </c>
      <c r="EW110" s="41" t="e">
        <f t="shared" si="78"/>
        <v>#REF!</v>
      </c>
      <c r="EX110" s="41" t="e">
        <f t="shared" si="78"/>
        <v>#REF!</v>
      </c>
      <c r="EY110" s="41" t="e">
        <f t="shared" si="78"/>
        <v>#REF!</v>
      </c>
      <c r="EZ110" s="41" t="e">
        <f t="shared" si="78"/>
        <v>#REF!</v>
      </c>
      <c r="FA110" s="41" t="e">
        <f t="shared" si="78"/>
        <v>#REF!</v>
      </c>
      <c r="FB110" s="41" t="e">
        <f t="shared" si="65"/>
        <v>#REF!</v>
      </c>
      <c r="FC110" s="41" t="e">
        <f t="shared" si="65"/>
        <v>#REF!</v>
      </c>
      <c r="FD110" s="41" t="e">
        <f t="shared" si="65"/>
        <v>#REF!</v>
      </c>
      <c r="FE110" s="41" t="e">
        <f t="shared" si="65"/>
        <v>#REF!</v>
      </c>
      <c r="FF110" s="41" t="e">
        <f t="shared" ref="FF110:FO137" si="93">FE110</f>
        <v>#REF!</v>
      </c>
      <c r="FG110" s="41" t="e">
        <f t="shared" si="93"/>
        <v>#REF!</v>
      </c>
      <c r="FH110" s="41" t="e">
        <f t="shared" si="93"/>
        <v>#REF!</v>
      </c>
      <c r="FI110" s="41" t="e">
        <f t="shared" si="93"/>
        <v>#REF!</v>
      </c>
      <c r="FJ110" s="41" t="e">
        <f t="shared" si="93"/>
        <v>#REF!</v>
      </c>
      <c r="FK110" s="41" t="e">
        <f t="shared" si="93"/>
        <v>#REF!</v>
      </c>
      <c r="FL110" s="41" t="e">
        <f t="shared" si="79"/>
        <v>#REF!</v>
      </c>
      <c r="FM110" s="41" t="e">
        <f t="shared" si="79"/>
        <v>#REF!</v>
      </c>
      <c r="FN110" s="41" t="e">
        <f t="shared" si="79"/>
        <v>#REF!</v>
      </c>
      <c r="FO110" s="41" t="e">
        <f t="shared" si="79"/>
        <v>#REF!</v>
      </c>
      <c r="FP110" s="41" t="e">
        <f t="shared" si="79"/>
        <v>#REF!</v>
      </c>
      <c r="FQ110" s="41" t="e">
        <f t="shared" si="79"/>
        <v>#REF!</v>
      </c>
      <c r="FR110" s="41" t="e">
        <f t="shared" si="79"/>
        <v>#REF!</v>
      </c>
      <c r="FS110" s="41" t="e">
        <f t="shared" si="79"/>
        <v>#REF!</v>
      </c>
      <c r="FT110" s="41" t="e">
        <f t="shared" si="79"/>
        <v>#REF!</v>
      </c>
      <c r="FU110" s="41" t="e">
        <f t="shared" si="79"/>
        <v>#REF!</v>
      </c>
      <c r="FV110" s="41" t="e">
        <f t="shared" si="79"/>
        <v>#REF!</v>
      </c>
      <c r="FW110" s="41" t="e">
        <f t="shared" si="79"/>
        <v>#REF!</v>
      </c>
      <c r="FX110" s="41" t="e">
        <f t="shared" si="79"/>
        <v>#REF!</v>
      </c>
      <c r="FY110" s="41" t="e">
        <f t="shared" si="87"/>
        <v>#REF!</v>
      </c>
      <c r="FZ110" s="41" t="e">
        <f t="shared" si="87"/>
        <v>#REF!</v>
      </c>
      <c r="GA110" s="41" t="e">
        <f t="shared" si="87"/>
        <v>#REF!</v>
      </c>
      <c r="GB110" s="41" t="e">
        <f t="shared" si="87"/>
        <v>#REF!</v>
      </c>
      <c r="GC110" s="41" t="e">
        <f t="shared" si="80"/>
        <v>#REF!</v>
      </c>
      <c r="GD110" s="41" t="e">
        <f t="shared" si="80"/>
        <v>#REF!</v>
      </c>
      <c r="GE110" s="41" t="e">
        <f t="shared" si="80"/>
        <v>#REF!</v>
      </c>
      <c r="GF110" s="41" t="e">
        <f t="shared" si="80"/>
        <v>#REF!</v>
      </c>
      <c r="GG110" s="41" t="e">
        <f t="shared" si="80"/>
        <v>#REF!</v>
      </c>
      <c r="GH110" s="41" t="e">
        <f t="shared" si="66"/>
        <v>#REF!</v>
      </c>
      <c r="GI110" s="41" t="e">
        <f t="shared" si="66"/>
        <v>#REF!</v>
      </c>
      <c r="GJ110" s="41" t="e">
        <f t="shared" si="66"/>
        <v>#REF!</v>
      </c>
      <c r="GK110" s="41" t="e">
        <f t="shared" si="66"/>
        <v>#REF!</v>
      </c>
      <c r="GL110" s="41" t="e">
        <f t="shared" si="66"/>
        <v>#REF!</v>
      </c>
      <c r="GM110" s="41" t="e">
        <f t="shared" si="89"/>
        <v>#REF!</v>
      </c>
      <c r="GN110" s="41" t="e">
        <f t="shared" si="89"/>
        <v>#REF!</v>
      </c>
      <c r="GO110" s="41" t="e">
        <f t="shared" si="89"/>
        <v>#REF!</v>
      </c>
      <c r="GP110" s="41" t="e">
        <f t="shared" si="89"/>
        <v>#REF!</v>
      </c>
      <c r="GQ110" s="41" t="e">
        <f t="shared" si="89"/>
        <v>#REF!</v>
      </c>
      <c r="GR110" s="41" t="e">
        <f t="shared" si="89"/>
        <v>#REF!</v>
      </c>
      <c r="GS110" s="41" t="e">
        <f t="shared" si="89"/>
        <v>#REF!</v>
      </c>
      <c r="GT110" s="41" t="e">
        <f t="shared" si="82"/>
        <v>#REF!</v>
      </c>
      <c r="GU110" s="41" t="e">
        <f t="shared" si="82"/>
        <v>#REF!</v>
      </c>
      <c r="GV110" s="41" t="e">
        <f t="shared" si="82"/>
        <v>#REF!</v>
      </c>
      <c r="GW110" s="41" t="e">
        <f t="shared" si="82"/>
        <v>#REF!</v>
      </c>
      <c r="GX110" s="41" t="e">
        <f t="shared" si="82"/>
        <v>#REF!</v>
      </c>
      <c r="GY110" s="41" t="e">
        <f t="shared" si="82"/>
        <v>#REF!</v>
      </c>
      <c r="GZ110" s="41" t="e">
        <f t="shared" si="82"/>
        <v>#REF!</v>
      </c>
      <c r="HA110" s="41" t="e">
        <f t="shared" si="82"/>
        <v>#REF!</v>
      </c>
      <c r="HB110" s="41" t="e">
        <f t="shared" si="82"/>
        <v>#REF!</v>
      </c>
      <c r="HC110" s="41" t="e">
        <f t="shared" si="82"/>
        <v>#REF!</v>
      </c>
      <c r="HD110" s="41" t="e">
        <f t="shared" si="82"/>
        <v>#REF!</v>
      </c>
      <c r="HE110" s="41" t="e">
        <f t="shared" si="82"/>
        <v>#REF!</v>
      </c>
      <c r="HF110" s="41" t="e">
        <f t="shared" si="82"/>
        <v>#REF!</v>
      </c>
      <c r="HG110" s="41" t="e">
        <f t="shared" si="82"/>
        <v>#REF!</v>
      </c>
      <c r="HH110" s="41" t="e">
        <f t="shared" si="91"/>
        <v>#REF!</v>
      </c>
      <c r="HI110" s="41" t="e">
        <f t="shared" si="91"/>
        <v>#REF!</v>
      </c>
      <c r="HJ110" s="41" t="e">
        <f t="shared" si="91"/>
        <v>#REF!</v>
      </c>
    </row>
    <row r="111" spans="1:218" ht="14.4" x14ac:dyDescent="0.3">
      <c r="A111" s="42">
        <v>108</v>
      </c>
      <c r="B111" s="43" t="e">
        <f>'CMM2 - AUX CALC'!$DE$67</f>
        <v>#REF!</v>
      </c>
      <c r="DF111" s="41" t="e">
        <f>$B111/(_xlfn.SINGLE(PrazoConcessao)*12-DF$3+1)</f>
        <v>#REF!</v>
      </c>
      <c r="DG111" s="41" t="e">
        <f t="shared" si="90"/>
        <v>#REF!</v>
      </c>
      <c r="DH111" s="41" t="e">
        <f t="shared" si="90"/>
        <v>#REF!</v>
      </c>
      <c r="DI111" s="41" t="e">
        <f t="shared" si="90"/>
        <v>#REF!</v>
      </c>
      <c r="DJ111" s="41" t="e">
        <f t="shared" si="90"/>
        <v>#REF!</v>
      </c>
      <c r="DK111" s="41" t="e">
        <f t="shared" si="90"/>
        <v>#REF!</v>
      </c>
      <c r="DL111" s="41" t="e">
        <f t="shared" si="88"/>
        <v>#REF!</v>
      </c>
      <c r="DM111" s="41" t="e">
        <f t="shared" si="85"/>
        <v>#REF!</v>
      </c>
      <c r="DN111" s="41" t="e">
        <f t="shared" si="85"/>
        <v>#REF!</v>
      </c>
      <c r="DO111" s="41" t="e">
        <f t="shared" si="85"/>
        <v>#REF!</v>
      </c>
      <c r="DP111" s="41" t="e">
        <f t="shared" si="85"/>
        <v>#REF!</v>
      </c>
      <c r="DQ111" s="41" t="e">
        <f t="shared" si="76"/>
        <v>#REF!</v>
      </c>
      <c r="DR111" s="41" t="e">
        <f t="shared" si="76"/>
        <v>#REF!</v>
      </c>
      <c r="DS111" s="41" t="e">
        <f t="shared" si="76"/>
        <v>#REF!</v>
      </c>
      <c r="DT111" s="41" t="e">
        <f t="shared" si="76"/>
        <v>#REF!</v>
      </c>
      <c r="DU111" s="41" t="e">
        <f t="shared" si="76"/>
        <v>#REF!</v>
      </c>
      <c r="DV111" s="41" t="e">
        <f t="shared" si="76"/>
        <v>#REF!</v>
      </c>
      <c r="DW111" s="41" t="e">
        <f t="shared" si="76"/>
        <v>#REF!</v>
      </c>
      <c r="DX111" s="41" t="e">
        <f t="shared" si="76"/>
        <v>#REF!</v>
      </c>
      <c r="DY111" s="41" t="e">
        <f t="shared" si="76"/>
        <v>#REF!</v>
      </c>
      <c r="DZ111" s="41" t="e">
        <f t="shared" si="92"/>
        <v>#REF!</v>
      </c>
      <c r="EA111" s="41" t="e">
        <f t="shared" si="92"/>
        <v>#REF!</v>
      </c>
      <c r="EB111" s="41" t="e">
        <f t="shared" si="92"/>
        <v>#REF!</v>
      </c>
      <c r="EC111" s="41" t="e">
        <f t="shared" si="92"/>
        <v>#REF!</v>
      </c>
      <c r="ED111" s="41" t="e">
        <f t="shared" si="92"/>
        <v>#REF!</v>
      </c>
      <c r="EE111" s="41" t="e">
        <f t="shared" si="92"/>
        <v>#REF!</v>
      </c>
      <c r="EF111" s="41" t="e">
        <f t="shared" si="77"/>
        <v>#REF!</v>
      </c>
      <c r="EG111" s="41" t="e">
        <f t="shared" si="77"/>
        <v>#REF!</v>
      </c>
      <c r="EH111" s="41" t="e">
        <f t="shared" si="77"/>
        <v>#REF!</v>
      </c>
      <c r="EI111" s="41" t="e">
        <f t="shared" si="77"/>
        <v>#REF!</v>
      </c>
      <c r="EJ111" s="41" t="e">
        <f t="shared" si="77"/>
        <v>#REF!</v>
      </c>
      <c r="EK111" s="41" t="e">
        <f t="shared" si="77"/>
        <v>#REF!</v>
      </c>
      <c r="EL111" s="41" t="e">
        <f t="shared" si="77"/>
        <v>#REF!</v>
      </c>
      <c r="EM111" s="41" t="e">
        <f t="shared" si="77"/>
        <v>#REF!</v>
      </c>
      <c r="EN111" s="41" t="e">
        <f t="shared" si="77"/>
        <v>#REF!</v>
      </c>
      <c r="EO111" s="41" t="e">
        <f t="shared" si="77"/>
        <v>#REF!</v>
      </c>
      <c r="EP111" s="41" t="e">
        <f t="shared" si="77"/>
        <v>#REF!</v>
      </c>
      <c r="EQ111" s="41" t="e">
        <f t="shared" si="77"/>
        <v>#REF!</v>
      </c>
      <c r="ER111" s="41" t="e">
        <f t="shared" si="77"/>
        <v>#REF!</v>
      </c>
      <c r="ES111" s="41" t="e">
        <f t="shared" si="86"/>
        <v>#REF!</v>
      </c>
      <c r="ET111" s="41" t="e">
        <f t="shared" si="86"/>
        <v>#REF!</v>
      </c>
      <c r="EU111" s="41" t="e">
        <f t="shared" si="86"/>
        <v>#REF!</v>
      </c>
      <c r="EV111" s="41" t="e">
        <f t="shared" si="86"/>
        <v>#REF!</v>
      </c>
      <c r="EW111" s="41" t="e">
        <f t="shared" si="78"/>
        <v>#REF!</v>
      </c>
      <c r="EX111" s="41" t="e">
        <f t="shared" si="78"/>
        <v>#REF!</v>
      </c>
      <c r="EY111" s="41" t="e">
        <f t="shared" si="78"/>
        <v>#REF!</v>
      </c>
      <c r="EZ111" s="41" t="e">
        <f t="shared" si="78"/>
        <v>#REF!</v>
      </c>
      <c r="FA111" s="41" t="e">
        <f t="shared" si="78"/>
        <v>#REF!</v>
      </c>
      <c r="FB111" s="41" t="e">
        <f t="shared" si="78"/>
        <v>#REF!</v>
      </c>
      <c r="FC111" s="41" t="e">
        <f t="shared" si="78"/>
        <v>#REF!</v>
      </c>
      <c r="FD111" s="41" t="e">
        <f t="shared" si="78"/>
        <v>#REF!</v>
      </c>
      <c r="FE111" s="41" t="e">
        <f t="shared" si="78"/>
        <v>#REF!</v>
      </c>
      <c r="FF111" s="41" t="e">
        <f t="shared" si="93"/>
        <v>#REF!</v>
      </c>
      <c r="FG111" s="41" t="e">
        <f t="shared" si="93"/>
        <v>#REF!</v>
      </c>
      <c r="FH111" s="41" t="e">
        <f t="shared" si="93"/>
        <v>#REF!</v>
      </c>
      <c r="FI111" s="41" t="e">
        <f t="shared" si="93"/>
        <v>#REF!</v>
      </c>
      <c r="FJ111" s="41" t="e">
        <f t="shared" si="93"/>
        <v>#REF!</v>
      </c>
      <c r="FK111" s="41" t="e">
        <f t="shared" si="93"/>
        <v>#REF!</v>
      </c>
      <c r="FL111" s="41" t="e">
        <f t="shared" si="79"/>
        <v>#REF!</v>
      </c>
      <c r="FM111" s="41" t="e">
        <f t="shared" si="79"/>
        <v>#REF!</v>
      </c>
      <c r="FN111" s="41" t="e">
        <f t="shared" si="79"/>
        <v>#REF!</v>
      </c>
      <c r="FO111" s="41" t="e">
        <f t="shared" si="79"/>
        <v>#REF!</v>
      </c>
      <c r="FP111" s="41" t="e">
        <f t="shared" si="79"/>
        <v>#REF!</v>
      </c>
      <c r="FQ111" s="41" t="e">
        <f t="shared" si="79"/>
        <v>#REF!</v>
      </c>
      <c r="FR111" s="41" t="e">
        <f t="shared" si="79"/>
        <v>#REF!</v>
      </c>
      <c r="FS111" s="41" t="e">
        <f t="shared" si="79"/>
        <v>#REF!</v>
      </c>
      <c r="FT111" s="41" t="e">
        <f t="shared" si="79"/>
        <v>#REF!</v>
      </c>
      <c r="FU111" s="41" t="e">
        <f t="shared" si="79"/>
        <v>#REF!</v>
      </c>
      <c r="FV111" s="41" t="e">
        <f t="shared" si="79"/>
        <v>#REF!</v>
      </c>
      <c r="FW111" s="41" t="e">
        <f t="shared" si="79"/>
        <v>#REF!</v>
      </c>
      <c r="FX111" s="41" t="e">
        <f t="shared" si="79"/>
        <v>#REF!</v>
      </c>
      <c r="FY111" s="41" t="e">
        <f t="shared" si="87"/>
        <v>#REF!</v>
      </c>
      <c r="FZ111" s="41" t="e">
        <f t="shared" si="87"/>
        <v>#REF!</v>
      </c>
      <c r="GA111" s="41" t="e">
        <f t="shared" si="87"/>
        <v>#REF!</v>
      </c>
      <c r="GB111" s="41" t="e">
        <f t="shared" si="87"/>
        <v>#REF!</v>
      </c>
      <c r="GC111" s="41" t="e">
        <f t="shared" si="80"/>
        <v>#REF!</v>
      </c>
      <c r="GD111" s="41" t="e">
        <f t="shared" si="80"/>
        <v>#REF!</v>
      </c>
      <c r="GE111" s="41" t="e">
        <f t="shared" si="80"/>
        <v>#REF!</v>
      </c>
      <c r="GF111" s="41" t="e">
        <f t="shared" si="80"/>
        <v>#REF!</v>
      </c>
      <c r="GG111" s="41" t="e">
        <f t="shared" si="80"/>
        <v>#REF!</v>
      </c>
      <c r="GH111" s="41" t="e">
        <f t="shared" si="66"/>
        <v>#REF!</v>
      </c>
      <c r="GI111" s="41" t="e">
        <f t="shared" si="66"/>
        <v>#REF!</v>
      </c>
      <c r="GJ111" s="41" t="e">
        <f t="shared" si="66"/>
        <v>#REF!</v>
      </c>
      <c r="GK111" s="41" t="e">
        <f t="shared" si="66"/>
        <v>#REF!</v>
      </c>
      <c r="GL111" s="41" t="e">
        <f t="shared" si="66"/>
        <v>#REF!</v>
      </c>
      <c r="GM111" s="41" t="e">
        <f t="shared" si="89"/>
        <v>#REF!</v>
      </c>
      <c r="GN111" s="41" t="e">
        <f t="shared" si="89"/>
        <v>#REF!</v>
      </c>
      <c r="GO111" s="41" t="e">
        <f t="shared" si="89"/>
        <v>#REF!</v>
      </c>
      <c r="GP111" s="41" t="e">
        <f t="shared" si="89"/>
        <v>#REF!</v>
      </c>
      <c r="GQ111" s="41" t="e">
        <f t="shared" si="89"/>
        <v>#REF!</v>
      </c>
      <c r="GR111" s="41" t="e">
        <f t="shared" si="89"/>
        <v>#REF!</v>
      </c>
      <c r="GS111" s="41" t="e">
        <f t="shared" si="89"/>
        <v>#REF!</v>
      </c>
      <c r="GT111" s="41" t="e">
        <f t="shared" si="82"/>
        <v>#REF!</v>
      </c>
      <c r="GU111" s="41" t="e">
        <f t="shared" si="82"/>
        <v>#REF!</v>
      </c>
      <c r="GV111" s="41" t="e">
        <f t="shared" si="82"/>
        <v>#REF!</v>
      </c>
      <c r="GW111" s="41" t="e">
        <f t="shared" si="82"/>
        <v>#REF!</v>
      </c>
      <c r="GX111" s="41" t="e">
        <f t="shared" si="82"/>
        <v>#REF!</v>
      </c>
      <c r="GY111" s="41" t="e">
        <f t="shared" si="82"/>
        <v>#REF!</v>
      </c>
      <c r="GZ111" s="41" t="e">
        <f t="shared" si="82"/>
        <v>#REF!</v>
      </c>
      <c r="HA111" s="41" t="e">
        <f t="shared" si="82"/>
        <v>#REF!</v>
      </c>
      <c r="HB111" s="41" t="e">
        <f t="shared" si="82"/>
        <v>#REF!</v>
      </c>
      <c r="HC111" s="41" t="e">
        <f t="shared" si="82"/>
        <v>#REF!</v>
      </c>
      <c r="HD111" s="41" t="e">
        <f t="shared" si="82"/>
        <v>#REF!</v>
      </c>
      <c r="HE111" s="41" t="e">
        <f t="shared" si="82"/>
        <v>#REF!</v>
      </c>
      <c r="HF111" s="41" t="e">
        <f t="shared" si="82"/>
        <v>#REF!</v>
      </c>
      <c r="HG111" s="41" t="e">
        <f t="shared" si="82"/>
        <v>#REF!</v>
      </c>
      <c r="HH111" s="41" t="e">
        <f t="shared" si="91"/>
        <v>#REF!</v>
      </c>
      <c r="HI111" s="41" t="e">
        <f t="shared" si="91"/>
        <v>#REF!</v>
      </c>
      <c r="HJ111" s="41" t="e">
        <f t="shared" si="91"/>
        <v>#REF!</v>
      </c>
    </row>
    <row r="112" spans="1:218" ht="14.4" x14ac:dyDescent="0.3">
      <c r="A112" s="42">
        <v>109</v>
      </c>
      <c r="B112" s="43" t="e">
        <f>'CMM2 - AUX CALC'!$DF$67</f>
        <v>#REF!</v>
      </c>
      <c r="DG112" s="41" t="e">
        <f>$B112/(_xlfn.SINGLE(PrazoConcessao)*12-DG$3+1)</f>
        <v>#REF!</v>
      </c>
      <c r="DH112" s="41" t="e">
        <f t="shared" si="90"/>
        <v>#REF!</v>
      </c>
      <c r="DI112" s="41" t="e">
        <f t="shared" si="90"/>
        <v>#REF!</v>
      </c>
      <c r="DJ112" s="41" t="e">
        <f t="shared" si="90"/>
        <v>#REF!</v>
      </c>
      <c r="DK112" s="41" t="e">
        <f t="shared" si="90"/>
        <v>#REF!</v>
      </c>
      <c r="DL112" s="41" t="e">
        <f t="shared" si="88"/>
        <v>#REF!</v>
      </c>
      <c r="DM112" s="41" t="e">
        <f t="shared" si="85"/>
        <v>#REF!</v>
      </c>
      <c r="DN112" s="41" t="e">
        <f t="shared" si="85"/>
        <v>#REF!</v>
      </c>
      <c r="DO112" s="41" t="e">
        <f t="shared" si="85"/>
        <v>#REF!</v>
      </c>
      <c r="DP112" s="41" t="e">
        <f t="shared" si="85"/>
        <v>#REF!</v>
      </c>
      <c r="DQ112" s="41" t="e">
        <f t="shared" si="76"/>
        <v>#REF!</v>
      </c>
      <c r="DR112" s="41" t="e">
        <f t="shared" si="76"/>
        <v>#REF!</v>
      </c>
      <c r="DS112" s="41" t="e">
        <f t="shared" si="76"/>
        <v>#REF!</v>
      </c>
      <c r="DT112" s="41" t="e">
        <f t="shared" si="76"/>
        <v>#REF!</v>
      </c>
      <c r="DU112" s="41" t="e">
        <f t="shared" si="76"/>
        <v>#REF!</v>
      </c>
      <c r="DV112" s="41" t="e">
        <f t="shared" si="76"/>
        <v>#REF!</v>
      </c>
      <c r="DW112" s="41" t="e">
        <f t="shared" si="76"/>
        <v>#REF!</v>
      </c>
      <c r="DX112" s="41" t="e">
        <f t="shared" si="76"/>
        <v>#REF!</v>
      </c>
      <c r="DY112" s="41" t="e">
        <f t="shared" si="76"/>
        <v>#REF!</v>
      </c>
      <c r="DZ112" s="41" t="e">
        <f t="shared" si="92"/>
        <v>#REF!</v>
      </c>
      <c r="EA112" s="41" t="e">
        <f t="shared" si="92"/>
        <v>#REF!</v>
      </c>
      <c r="EB112" s="41" t="e">
        <f t="shared" si="92"/>
        <v>#REF!</v>
      </c>
      <c r="EC112" s="41" t="e">
        <f t="shared" si="92"/>
        <v>#REF!</v>
      </c>
      <c r="ED112" s="41" t="e">
        <f t="shared" si="92"/>
        <v>#REF!</v>
      </c>
      <c r="EE112" s="41" t="e">
        <f t="shared" si="92"/>
        <v>#REF!</v>
      </c>
      <c r="EF112" s="41" t="e">
        <f t="shared" si="77"/>
        <v>#REF!</v>
      </c>
      <c r="EG112" s="41" t="e">
        <f t="shared" si="77"/>
        <v>#REF!</v>
      </c>
      <c r="EH112" s="41" t="e">
        <f t="shared" si="77"/>
        <v>#REF!</v>
      </c>
      <c r="EI112" s="41" t="e">
        <f t="shared" si="77"/>
        <v>#REF!</v>
      </c>
      <c r="EJ112" s="41" t="e">
        <f t="shared" si="77"/>
        <v>#REF!</v>
      </c>
      <c r="EK112" s="41" t="e">
        <f t="shared" si="77"/>
        <v>#REF!</v>
      </c>
      <c r="EL112" s="41" t="e">
        <f t="shared" si="77"/>
        <v>#REF!</v>
      </c>
      <c r="EM112" s="41" t="e">
        <f t="shared" si="77"/>
        <v>#REF!</v>
      </c>
      <c r="EN112" s="41" t="e">
        <f t="shared" si="77"/>
        <v>#REF!</v>
      </c>
      <c r="EO112" s="41" t="e">
        <f t="shared" si="77"/>
        <v>#REF!</v>
      </c>
      <c r="EP112" s="41" t="e">
        <f t="shared" si="77"/>
        <v>#REF!</v>
      </c>
      <c r="EQ112" s="41" t="e">
        <f t="shared" si="77"/>
        <v>#REF!</v>
      </c>
      <c r="ER112" s="41" t="e">
        <f t="shared" si="77"/>
        <v>#REF!</v>
      </c>
      <c r="ES112" s="41" t="e">
        <f t="shared" si="86"/>
        <v>#REF!</v>
      </c>
      <c r="ET112" s="41" t="e">
        <f t="shared" si="86"/>
        <v>#REF!</v>
      </c>
      <c r="EU112" s="41" t="e">
        <f t="shared" si="86"/>
        <v>#REF!</v>
      </c>
      <c r="EV112" s="41" t="e">
        <f t="shared" si="86"/>
        <v>#REF!</v>
      </c>
      <c r="EW112" s="41" t="e">
        <f t="shared" si="78"/>
        <v>#REF!</v>
      </c>
      <c r="EX112" s="41" t="e">
        <f t="shared" si="78"/>
        <v>#REF!</v>
      </c>
      <c r="EY112" s="41" t="e">
        <f t="shared" si="78"/>
        <v>#REF!</v>
      </c>
      <c r="EZ112" s="41" t="e">
        <f t="shared" si="78"/>
        <v>#REF!</v>
      </c>
      <c r="FA112" s="41" t="e">
        <f t="shared" si="78"/>
        <v>#REF!</v>
      </c>
      <c r="FB112" s="41" t="e">
        <f t="shared" si="78"/>
        <v>#REF!</v>
      </c>
      <c r="FC112" s="41" t="e">
        <f t="shared" si="78"/>
        <v>#REF!</v>
      </c>
      <c r="FD112" s="41" t="e">
        <f t="shared" si="78"/>
        <v>#REF!</v>
      </c>
      <c r="FE112" s="41" t="e">
        <f t="shared" si="78"/>
        <v>#REF!</v>
      </c>
      <c r="FF112" s="41" t="e">
        <f t="shared" si="93"/>
        <v>#REF!</v>
      </c>
      <c r="FG112" s="41" t="e">
        <f t="shared" si="93"/>
        <v>#REF!</v>
      </c>
      <c r="FH112" s="41" t="e">
        <f t="shared" si="93"/>
        <v>#REF!</v>
      </c>
      <c r="FI112" s="41" t="e">
        <f t="shared" si="93"/>
        <v>#REF!</v>
      </c>
      <c r="FJ112" s="41" t="e">
        <f t="shared" si="93"/>
        <v>#REF!</v>
      </c>
      <c r="FK112" s="41" t="e">
        <f t="shared" si="93"/>
        <v>#REF!</v>
      </c>
      <c r="FL112" s="41" t="e">
        <f t="shared" si="79"/>
        <v>#REF!</v>
      </c>
      <c r="FM112" s="41" t="e">
        <f t="shared" si="79"/>
        <v>#REF!</v>
      </c>
      <c r="FN112" s="41" t="e">
        <f t="shared" si="79"/>
        <v>#REF!</v>
      </c>
      <c r="FO112" s="41" t="e">
        <f t="shared" si="79"/>
        <v>#REF!</v>
      </c>
      <c r="FP112" s="41" t="e">
        <f t="shared" si="79"/>
        <v>#REF!</v>
      </c>
      <c r="FQ112" s="41" t="e">
        <f t="shared" si="79"/>
        <v>#REF!</v>
      </c>
      <c r="FR112" s="41" t="e">
        <f t="shared" si="79"/>
        <v>#REF!</v>
      </c>
      <c r="FS112" s="41" t="e">
        <f t="shared" si="79"/>
        <v>#REF!</v>
      </c>
      <c r="FT112" s="41" t="e">
        <f t="shared" si="79"/>
        <v>#REF!</v>
      </c>
      <c r="FU112" s="41" t="e">
        <f t="shared" si="79"/>
        <v>#REF!</v>
      </c>
      <c r="FV112" s="41" t="e">
        <f t="shared" si="79"/>
        <v>#REF!</v>
      </c>
      <c r="FW112" s="41" t="e">
        <f t="shared" si="79"/>
        <v>#REF!</v>
      </c>
      <c r="FX112" s="41" t="e">
        <f t="shared" si="79"/>
        <v>#REF!</v>
      </c>
      <c r="FY112" s="41" t="e">
        <f t="shared" si="87"/>
        <v>#REF!</v>
      </c>
      <c r="FZ112" s="41" t="e">
        <f t="shared" si="87"/>
        <v>#REF!</v>
      </c>
      <c r="GA112" s="41" t="e">
        <f t="shared" si="87"/>
        <v>#REF!</v>
      </c>
      <c r="GB112" s="41" t="e">
        <f t="shared" si="87"/>
        <v>#REF!</v>
      </c>
      <c r="GC112" s="41" t="e">
        <f t="shared" si="80"/>
        <v>#REF!</v>
      </c>
      <c r="GD112" s="41" t="e">
        <f t="shared" si="80"/>
        <v>#REF!</v>
      </c>
      <c r="GE112" s="41" t="e">
        <f t="shared" si="80"/>
        <v>#REF!</v>
      </c>
      <c r="GF112" s="41" t="e">
        <f t="shared" si="80"/>
        <v>#REF!</v>
      </c>
      <c r="GG112" s="41" t="e">
        <f t="shared" si="80"/>
        <v>#REF!</v>
      </c>
      <c r="GH112" s="41" t="e">
        <f t="shared" si="66"/>
        <v>#REF!</v>
      </c>
      <c r="GI112" s="41" t="e">
        <f t="shared" si="66"/>
        <v>#REF!</v>
      </c>
      <c r="GJ112" s="41" t="e">
        <f t="shared" si="66"/>
        <v>#REF!</v>
      </c>
      <c r="GK112" s="41" t="e">
        <f t="shared" si="66"/>
        <v>#REF!</v>
      </c>
      <c r="GL112" s="41" t="e">
        <f t="shared" si="66"/>
        <v>#REF!</v>
      </c>
      <c r="GM112" s="41" t="e">
        <f t="shared" si="89"/>
        <v>#REF!</v>
      </c>
      <c r="GN112" s="41" t="e">
        <f t="shared" si="89"/>
        <v>#REF!</v>
      </c>
      <c r="GO112" s="41" t="e">
        <f t="shared" si="89"/>
        <v>#REF!</v>
      </c>
      <c r="GP112" s="41" t="e">
        <f t="shared" si="89"/>
        <v>#REF!</v>
      </c>
      <c r="GQ112" s="41" t="e">
        <f t="shared" si="89"/>
        <v>#REF!</v>
      </c>
      <c r="GR112" s="41" t="e">
        <f t="shared" si="89"/>
        <v>#REF!</v>
      </c>
      <c r="GS112" s="41" t="e">
        <f t="shared" si="89"/>
        <v>#REF!</v>
      </c>
      <c r="GT112" s="41" t="e">
        <f t="shared" si="82"/>
        <v>#REF!</v>
      </c>
      <c r="GU112" s="41" t="e">
        <f t="shared" si="82"/>
        <v>#REF!</v>
      </c>
      <c r="GV112" s="41" t="e">
        <f t="shared" si="82"/>
        <v>#REF!</v>
      </c>
      <c r="GW112" s="41" t="e">
        <f t="shared" si="82"/>
        <v>#REF!</v>
      </c>
      <c r="GX112" s="41" t="e">
        <f t="shared" si="82"/>
        <v>#REF!</v>
      </c>
      <c r="GY112" s="41" t="e">
        <f t="shared" si="82"/>
        <v>#REF!</v>
      </c>
      <c r="GZ112" s="41" t="e">
        <f t="shared" si="82"/>
        <v>#REF!</v>
      </c>
      <c r="HA112" s="41" t="e">
        <f t="shared" si="82"/>
        <v>#REF!</v>
      </c>
      <c r="HB112" s="41" t="e">
        <f t="shared" si="82"/>
        <v>#REF!</v>
      </c>
      <c r="HC112" s="41" t="e">
        <f t="shared" si="82"/>
        <v>#REF!</v>
      </c>
      <c r="HD112" s="41" t="e">
        <f t="shared" si="82"/>
        <v>#REF!</v>
      </c>
      <c r="HE112" s="41" t="e">
        <f t="shared" si="82"/>
        <v>#REF!</v>
      </c>
      <c r="HF112" s="41" t="e">
        <f t="shared" si="82"/>
        <v>#REF!</v>
      </c>
      <c r="HG112" s="41" t="e">
        <f t="shared" si="82"/>
        <v>#REF!</v>
      </c>
      <c r="HH112" s="41" t="e">
        <f t="shared" si="91"/>
        <v>#REF!</v>
      </c>
      <c r="HI112" s="41" t="e">
        <f t="shared" si="91"/>
        <v>#REF!</v>
      </c>
      <c r="HJ112" s="41" t="e">
        <f t="shared" si="91"/>
        <v>#REF!</v>
      </c>
    </row>
    <row r="113" spans="1:218" ht="14.4" x14ac:dyDescent="0.3">
      <c r="A113" s="42">
        <v>110</v>
      </c>
      <c r="B113" s="43" t="e">
        <f>'CMM2 - AUX CALC'!$DG$67</f>
        <v>#REF!</v>
      </c>
      <c r="DH113" s="41" t="e">
        <f>$B113/(_xlfn.SINGLE(PrazoConcessao)*12-DH$3+1)</f>
        <v>#REF!</v>
      </c>
      <c r="DI113" s="41" t="e">
        <f t="shared" si="90"/>
        <v>#REF!</v>
      </c>
      <c r="DJ113" s="41" t="e">
        <f t="shared" si="90"/>
        <v>#REF!</v>
      </c>
      <c r="DK113" s="41" t="e">
        <f t="shared" si="90"/>
        <v>#REF!</v>
      </c>
      <c r="DL113" s="41" t="e">
        <f t="shared" si="88"/>
        <v>#REF!</v>
      </c>
      <c r="DM113" s="41" t="e">
        <f t="shared" si="85"/>
        <v>#REF!</v>
      </c>
      <c r="DN113" s="41" t="e">
        <f t="shared" si="85"/>
        <v>#REF!</v>
      </c>
      <c r="DO113" s="41" t="e">
        <f t="shared" si="85"/>
        <v>#REF!</v>
      </c>
      <c r="DP113" s="41" t="e">
        <f t="shared" si="85"/>
        <v>#REF!</v>
      </c>
      <c r="DQ113" s="41" t="e">
        <f t="shared" si="76"/>
        <v>#REF!</v>
      </c>
      <c r="DR113" s="41" t="e">
        <f t="shared" si="76"/>
        <v>#REF!</v>
      </c>
      <c r="DS113" s="41" t="e">
        <f t="shared" si="76"/>
        <v>#REF!</v>
      </c>
      <c r="DT113" s="41" t="e">
        <f t="shared" si="76"/>
        <v>#REF!</v>
      </c>
      <c r="DU113" s="41" t="e">
        <f t="shared" si="76"/>
        <v>#REF!</v>
      </c>
      <c r="DV113" s="41" t="e">
        <f t="shared" si="76"/>
        <v>#REF!</v>
      </c>
      <c r="DW113" s="41" t="e">
        <f t="shared" si="76"/>
        <v>#REF!</v>
      </c>
      <c r="DX113" s="41" t="e">
        <f t="shared" si="76"/>
        <v>#REF!</v>
      </c>
      <c r="DY113" s="41" t="e">
        <f t="shared" si="76"/>
        <v>#REF!</v>
      </c>
      <c r="DZ113" s="41" t="e">
        <f t="shared" si="92"/>
        <v>#REF!</v>
      </c>
      <c r="EA113" s="41" t="e">
        <f t="shared" si="92"/>
        <v>#REF!</v>
      </c>
      <c r="EB113" s="41" t="e">
        <f t="shared" si="92"/>
        <v>#REF!</v>
      </c>
      <c r="EC113" s="41" t="e">
        <f t="shared" si="92"/>
        <v>#REF!</v>
      </c>
      <c r="ED113" s="41" t="e">
        <f t="shared" si="92"/>
        <v>#REF!</v>
      </c>
      <c r="EE113" s="41" t="e">
        <f t="shared" si="92"/>
        <v>#REF!</v>
      </c>
      <c r="EF113" s="41" t="e">
        <f t="shared" si="77"/>
        <v>#REF!</v>
      </c>
      <c r="EG113" s="41" t="e">
        <f t="shared" si="77"/>
        <v>#REF!</v>
      </c>
      <c r="EH113" s="41" t="e">
        <f t="shared" si="77"/>
        <v>#REF!</v>
      </c>
      <c r="EI113" s="41" t="e">
        <f t="shared" si="77"/>
        <v>#REF!</v>
      </c>
      <c r="EJ113" s="41" t="e">
        <f t="shared" si="77"/>
        <v>#REF!</v>
      </c>
      <c r="EK113" s="41" t="e">
        <f t="shared" si="77"/>
        <v>#REF!</v>
      </c>
      <c r="EL113" s="41" t="e">
        <f t="shared" si="77"/>
        <v>#REF!</v>
      </c>
      <c r="EM113" s="41" t="e">
        <f t="shared" si="77"/>
        <v>#REF!</v>
      </c>
      <c r="EN113" s="41" t="e">
        <f t="shared" si="77"/>
        <v>#REF!</v>
      </c>
      <c r="EO113" s="41" t="e">
        <f t="shared" si="77"/>
        <v>#REF!</v>
      </c>
      <c r="EP113" s="41" t="e">
        <f t="shared" si="77"/>
        <v>#REF!</v>
      </c>
      <c r="EQ113" s="41" t="e">
        <f t="shared" si="77"/>
        <v>#REF!</v>
      </c>
      <c r="ER113" s="41" t="e">
        <f t="shared" si="77"/>
        <v>#REF!</v>
      </c>
      <c r="ES113" s="41" t="e">
        <f t="shared" si="86"/>
        <v>#REF!</v>
      </c>
      <c r="ET113" s="41" t="e">
        <f t="shared" si="86"/>
        <v>#REF!</v>
      </c>
      <c r="EU113" s="41" t="e">
        <f t="shared" si="86"/>
        <v>#REF!</v>
      </c>
      <c r="EV113" s="41" t="e">
        <f t="shared" si="86"/>
        <v>#REF!</v>
      </c>
      <c r="EW113" s="41" t="e">
        <f t="shared" si="78"/>
        <v>#REF!</v>
      </c>
      <c r="EX113" s="41" t="e">
        <f t="shared" si="78"/>
        <v>#REF!</v>
      </c>
      <c r="EY113" s="41" t="e">
        <f t="shared" si="78"/>
        <v>#REF!</v>
      </c>
      <c r="EZ113" s="41" t="e">
        <f t="shared" si="78"/>
        <v>#REF!</v>
      </c>
      <c r="FA113" s="41" t="e">
        <f t="shared" si="78"/>
        <v>#REF!</v>
      </c>
      <c r="FB113" s="41" t="e">
        <f t="shared" si="78"/>
        <v>#REF!</v>
      </c>
      <c r="FC113" s="41" t="e">
        <f t="shared" si="78"/>
        <v>#REF!</v>
      </c>
      <c r="FD113" s="41" t="e">
        <f t="shared" si="78"/>
        <v>#REF!</v>
      </c>
      <c r="FE113" s="41" t="e">
        <f t="shared" si="78"/>
        <v>#REF!</v>
      </c>
      <c r="FF113" s="41" t="e">
        <f t="shared" si="93"/>
        <v>#REF!</v>
      </c>
      <c r="FG113" s="41" t="e">
        <f t="shared" si="93"/>
        <v>#REF!</v>
      </c>
      <c r="FH113" s="41" t="e">
        <f t="shared" si="93"/>
        <v>#REF!</v>
      </c>
      <c r="FI113" s="41" t="e">
        <f t="shared" si="93"/>
        <v>#REF!</v>
      </c>
      <c r="FJ113" s="41" t="e">
        <f t="shared" si="93"/>
        <v>#REF!</v>
      </c>
      <c r="FK113" s="41" t="e">
        <f t="shared" si="93"/>
        <v>#REF!</v>
      </c>
      <c r="FL113" s="41" t="e">
        <f t="shared" si="79"/>
        <v>#REF!</v>
      </c>
      <c r="FM113" s="41" t="e">
        <f t="shared" si="79"/>
        <v>#REF!</v>
      </c>
      <c r="FN113" s="41" t="e">
        <f t="shared" si="79"/>
        <v>#REF!</v>
      </c>
      <c r="FO113" s="41" t="e">
        <f t="shared" si="79"/>
        <v>#REF!</v>
      </c>
      <c r="FP113" s="41" t="e">
        <f t="shared" si="79"/>
        <v>#REF!</v>
      </c>
      <c r="FQ113" s="41" t="e">
        <f t="shared" si="79"/>
        <v>#REF!</v>
      </c>
      <c r="FR113" s="41" t="e">
        <f t="shared" si="79"/>
        <v>#REF!</v>
      </c>
      <c r="FS113" s="41" t="e">
        <f t="shared" si="79"/>
        <v>#REF!</v>
      </c>
      <c r="FT113" s="41" t="e">
        <f t="shared" si="79"/>
        <v>#REF!</v>
      </c>
      <c r="FU113" s="41" t="e">
        <f t="shared" si="79"/>
        <v>#REF!</v>
      </c>
      <c r="FV113" s="41" t="e">
        <f t="shared" si="79"/>
        <v>#REF!</v>
      </c>
      <c r="FW113" s="41" t="e">
        <f t="shared" si="79"/>
        <v>#REF!</v>
      </c>
      <c r="FX113" s="41" t="e">
        <f t="shared" si="79"/>
        <v>#REF!</v>
      </c>
      <c r="FY113" s="41" t="e">
        <f t="shared" si="87"/>
        <v>#REF!</v>
      </c>
      <c r="FZ113" s="41" t="e">
        <f t="shared" si="87"/>
        <v>#REF!</v>
      </c>
      <c r="GA113" s="41" t="e">
        <f t="shared" si="87"/>
        <v>#REF!</v>
      </c>
      <c r="GB113" s="41" t="e">
        <f t="shared" si="87"/>
        <v>#REF!</v>
      </c>
      <c r="GC113" s="41" t="e">
        <f t="shared" si="80"/>
        <v>#REF!</v>
      </c>
      <c r="GD113" s="41" t="e">
        <f t="shared" si="80"/>
        <v>#REF!</v>
      </c>
      <c r="GE113" s="41" t="e">
        <f t="shared" si="80"/>
        <v>#REF!</v>
      </c>
      <c r="GF113" s="41" t="e">
        <f t="shared" si="80"/>
        <v>#REF!</v>
      </c>
      <c r="GG113" s="41" t="e">
        <f t="shared" si="80"/>
        <v>#REF!</v>
      </c>
      <c r="GH113" s="41" t="e">
        <f t="shared" si="66"/>
        <v>#REF!</v>
      </c>
      <c r="GI113" s="41" t="e">
        <f t="shared" si="66"/>
        <v>#REF!</v>
      </c>
      <c r="GJ113" s="41" t="e">
        <f t="shared" si="66"/>
        <v>#REF!</v>
      </c>
      <c r="GK113" s="41" t="e">
        <f t="shared" si="66"/>
        <v>#REF!</v>
      </c>
      <c r="GL113" s="41" t="e">
        <f t="shared" si="66"/>
        <v>#REF!</v>
      </c>
      <c r="GM113" s="41" t="e">
        <f t="shared" si="89"/>
        <v>#REF!</v>
      </c>
      <c r="GN113" s="41" t="e">
        <f t="shared" si="89"/>
        <v>#REF!</v>
      </c>
      <c r="GO113" s="41" t="e">
        <f t="shared" si="89"/>
        <v>#REF!</v>
      </c>
      <c r="GP113" s="41" t="e">
        <f t="shared" si="89"/>
        <v>#REF!</v>
      </c>
      <c r="GQ113" s="41" t="e">
        <f t="shared" si="89"/>
        <v>#REF!</v>
      </c>
      <c r="GR113" s="41" t="e">
        <f t="shared" si="89"/>
        <v>#REF!</v>
      </c>
      <c r="GS113" s="41" t="e">
        <f t="shared" si="89"/>
        <v>#REF!</v>
      </c>
      <c r="GT113" s="41" t="e">
        <f t="shared" si="82"/>
        <v>#REF!</v>
      </c>
      <c r="GU113" s="41" t="e">
        <f t="shared" si="82"/>
        <v>#REF!</v>
      </c>
      <c r="GV113" s="41" t="e">
        <f t="shared" si="82"/>
        <v>#REF!</v>
      </c>
      <c r="GW113" s="41" t="e">
        <f t="shared" si="82"/>
        <v>#REF!</v>
      </c>
      <c r="GX113" s="41" t="e">
        <f t="shared" si="82"/>
        <v>#REF!</v>
      </c>
      <c r="GY113" s="41" t="e">
        <f t="shared" si="82"/>
        <v>#REF!</v>
      </c>
      <c r="GZ113" s="41" t="e">
        <f t="shared" si="82"/>
        <v>#REF!</v>
      </c>
      <c r="HA113" s="41" t="e">
        <f t="shared" si="82"/>
        <v>#REF!</v>
      </c>
      <c r="HB113" s="41" t="e">
        <f t="shared" si="82"/>
        <v>#REF!</v>
      </c>
      <c r="HC113" s="41" t="e">
        <f t="shared" si="82"/>
        <v>#REF!</v>
      </c>
      <c r="HD113" s="41" t="e">
        <f t="shared" si="82"/>
        <v>#REF!</v>
      </c>
      <c r="HE113" s="41" t="e">
        <f t="shared" si="82"/>
        <v>#REF!</v>
      </c>
      <c r="HF113" s="41" t="e">
        <f t="shared" si="82"/>
        <v>#REF!</v>
      </c>
      <c r="HG113" s="41" t="e">
        <f t="shared" si="82"/>
        <v>#REF!</v>
      </c>
      <c r="HH113" s="41" t="e">
        <f t="shared" si="91"/>
        <v>#REF!</v>
      </c>
      <c r="HI113" s="41" t="e">
        <f t="shared" si="91"/>
        <v>#REF!</v>
      </c>
      <c r="HJ113" s="41" t="e">
        <f t="shared" si="91"/>
        <v>#REF!</v>
      </c>
    </row>
    <row r="114" spans="1:218" ht="14.4" x14ac:dyDescent="0.3">
      <c r="A114" s="42">
        <v>111</v>
      </c>
      <c r="B114" s="43" t="e">
        <f>'CMM2 - AUX CALC'!$DH$67</f>
        <v>#REF!</v>
      </c>
      <c r="DI114" s="41" t="e">
        <f>$B114/(_xlfn.SINGLE(PrazoConcessao)*12-DI$3+1)</f>
        <v>#REF!</v>
      </c>
      <c r="DJ114" s="41" t="e">
        <f t="shared" si="90"/>
        <v>#REF!</v>
      </c>
      <c r="DK114" s="41" t="e">
        <f t="shared" si="90"/>
        <v>#REF!</v>
      </c>
      <c r="DL114" s="41" t="e">
        <f t="shared" si="88"/>
        <v>#REF!</v>
      </c>
      <c r="DM114" s="41" t="e">
        <f t="shared" si="85"/>
        <v>#REF!</v>
      </c>
      <c r="DN114" s="41" t="e">
        <f t="shared" si="85"/>
        <v>#REF!</v>
      </c>
      <c r="DO114" s="41" t="e">
        <f t="shared" si="85"/>
        <v>#REF!</v>
      </c>
      <c r="DP114" s="41" t="e">
        <f t="shared" si="85"/>
        <v>#REF!</v>
      </c>
      <c r="DQ114" s="41" t="e">
        <f t="shared" si="76"/>
        <v>#REF!</v>
      </c>
      <c r="DR114" s="41" t="e">
        <f t="shared" si="76"/>
        <v>#REF!</v>
      </c>
      <c r="DS114" s="41" t="e">
        <f t="shared" si="76"/>
        <v>#REF!</v>
      </c>
      <c r="DT114" s="41" t="e">
        <f t="shared" si="76"/>
        <v>#REF!</v>
      </c>
      <c r="DU114" s="41" t="e">
        <f t="shared" si="76"/>
        <v>#REF!</v>
      </c>
      <c r="DV114" s="41" t="e">
        <f t="shared" si="76"/>
        <v>#REF!</v>
      </c>
      <c r="DW114" s="41" t="e">
        <f t="shared" si="76"/>
        <v>#REF!</v>
      </c>
      <c r="DX114" s="41" t="e">
        <f t="shared" si="76"/>
        <v>#REF!</v>
      </c>
      <c r="DY114" s="41" t="e">
        <f t="shared" si="76"/>
        <v>#REF!</v>
      </c>
      <c r="DZ114" s="41" t="e">
        <f t="shared" si="92"/>
        <v>#REF!</v>
      </c>
      <c r="EA114" s="41" t="e">
        <f t="shared" si="92"/>
        <v>#REF!</v>
      </c>
      <c r="EB114" s="41" t="e">
        <f t="shared" si="92"/>
        <v>#REF!</v>
      </c>
      <c r="EC114" s="41" t="e">
        <f t="shared" si="92"/>
        <v>#REF!</v>
      </c>
      <c r="ED114" s="41" t="e">
        <f t="shared" si="92"/>
        <v>#REF!</v>
      </c>
      <c r="EE114" s="41" t="e">
        <f t="shared" si="92"/>
        <v>#REF!</v>
      </c>
      <c r="EF114" s="41" t="e">
        <f t="shared" si="77"/>
        <v>#REF!</v>
      </c>
      <c r="EG114" s="41" t="e">
        <f t="shared" si="77"/>
        <v>#REF!</v>
      </c>
      <c r="EH114" s="41" t="e">
        <f t="shared" si="77"/>
        <v>#REF!</v>
      </c>
      <c r="EI114" s="41" t="e">
        <f t="shared" si="77"/>
        <v>#REF!</v>
      </c>
      <c r="EJ114" s="41" t="e">
        <f t="shared" si="77"/>
        <v>#REF!</v>
      </c>
      <c r="EK114" s="41" t="e">
        <f t="shared" si="77"/>
        <v>#REF!</v>
      </c>
      <c r="EL114" s="41" t="e">
        <f t="shared" si="77"/>
        <v>#REF!</v>
      </c>
      <c r="EM114" s="41" t="e">
        <f t="shared" si="77"/>
        <v>#REF!</v>
      </c>
      <c r="EN114" s="41" t="e">
        <f t="shared" si="77"/>
        <v>#REF!</v>
      </c>
      <c r="EO114" s="41" t="e">
        <f t="shared" si="77"/>
        <v>#REF!</v>
      </c>
      <c r="EP114" s="41" t="e">
        <f t="shared" si="77"/>
        <v>#REF!</v>
      </c>
      <c r="EQ114" s="41" t="e">
        <f t="shared" si="77"/>
        <v>#REF!</v>
      </c>
      <c r="ER114" s="41" t="e">
        <f t="shared" si="77"/>
        <v>#REF!</v>
      </c>
      <c r="ES114" s="41" t="e">
        <f t="shared" si="86"/>
        <v>#REF!</v>
      </c>
      <c r="ET114" s="41" t="e">
        <f t="shared" si="86"/>
        <v>#REF!</v>
      </c>
      <c r="EU114" s="41" t="e">
        <f t="shared" si="86"/>
        <v>#REF!</v>
      </c>
      <c r="EV114" s="41" t="e">
        <f t="shared" si="86"/>
        <v>#REF!</v>
      </c>
      <c r="EW114" s="41" t="e">
        <f t="shared" si="78"/>
        <v>#REF!</v>
      </c>
      <c r="EX114" s="41" t="e">
        <f t="shared" si="78"/>
        <v>#REF!</v>
      </c>
      <c r="EY114" s="41" t="e">
        <f t="shared" si="78"/>
        <v>#REF!</v>
      </c>
      <c r="EZ114" s="41" t="e">
        <f t="shared" si="78"/>
        <v>#REF!</v>
      </c>
      <c r="FA114" s="41" t="e">
        <f t="shared" si="78"/>
        <v>#REF!</v>
      </c>
      <c r="FB114" s="41" t="e">
        <f t="shared" si="78"/>
        <v>#REF!</v>
      </c>
      <c r="FC114" s="41" t="e">
        <f t="shared" si="78"/>
        <v>#REF!</v>
      </c>
      <c r="FD114" s="41" t="e">
        <f t="shared" si="78"/>
        <v>#REF!</v>
      </c>
      <c r="FE114" s="41" t="e">
        <f t="shared" si="78"/>
        <v>#REF!</v>
      </c>
      <c r="FF114" s="41" t="e">
        <f t="shared" si="93"/>
        <v>#REF!</v>
      </c>
      <c r="FG114" s="41" t="e">
        <f t="shared" si="93"/>
        <v>#REF!</v>
      </c>
      <c r="FH114" s="41" t="e">
        <f t="shared" si="93"/>
        <v>#REF!</v>
      </c>
      <c r="FI114" s="41" t="e">
        <f t="shared" si="93"/>
        <v>#REF!</v>
      </c>
      <c r="FJ114" s="41" t="e">
        <f t="shared" si="93"/>
        <v>#REF!</v>
      </c>
      <c r="FK114" s="41" t="e">
        <f t="shared" si="93"/>
        <v>#REF!</v>
      </c>
      <c r="FL114" s="41" t="e">
        <f t="shared" si="79"/>
        <v>#REF!</v>
      </c>
      <c r="FM114" s="41" t="e">
        <f t="shared" si="79"/>
        <v>#REF!</v>
      </c>
      <c r="FN114" s="41" t="e">
        <f t="shared" si="79"/>
        <v>#REF!</v>
      </c>
      <c r="FO114" s="41" t="e">
        <f t="shared" si="79"/>
        <v>#REF!</v>
      </c>
      <c r="FP114" s="41" t="e">
        <f t="shared" si="79"/>
        <v>#REF!</v>
      </c>
      <c r="FQ114" s="41" t="e">
        <f t="shared" si="79"/>
        <v>#REF!</v>
      </c>
      <c r="FR114" s="41" t="e">
        <f t="shared" si="79"/>
        <v>#REF!</v>
      </c>
      <c r="FS114" s="41" t="e">
        <f t="shared" si="79"/>
        <v>#REF!</v>
      </c>
      <c r="FT114" s="41" t="e">
        <f t="shared" si="79"/>
        <v>#REF!</v>
      </c>
      <c r="FU114" s="41" t="e">
        <f t="shared" si="79"/>
        <v>#REF!</v>
      </c>
      <c r="FV114" s="41" t="e">
        <f t="shared" si="79"/>
        <v>#REF!</v>
      </c>
      <c r="FW114" s="41" t="e">
        <f t="shared" si="79"/>
        <v>#REF!</v>
      </c>
      <c r="FX114" s="41" t="e">
        <f t="shared" si="79"/>
        <v>#REF!</v>
      </c>
      <c r="FY114" s="41" t="e">
        <f t="shared" si="87"/>
        <v>#REF!</v>
      </c>
      <c r="FZ114" s="41" t="e">
        <f t="shared" si="87"/>
        <v>#REF!</v>
      </c>
      <c r="GA114" s="41" t="e">
        <f t="shared" si="87"/>
        <v>#REF!</v>
      </c>
      <c r="GB114" s="41" t="e">
        <f t="shared" si="87"/>
        <v>#REF!</v>
      </c>
      <c r="GC114" s="41" t="e">
        <f t="shared" si="80"/>
        <v>#REF!</v>
      </c>
      <c r="GD114" s="41" t="e">
        <f t="shared" si="80"/>
        <v>#REF!</v>
      </c>
      <c r="GE114" s="41" t="e">
        <f t="shared" si="80"/>
        <v>#REF!</v>
      </c>
      <c r="GF114" s="41" t="e">
        <f t="shared" si="80"/>
        <v>#REF!</v>
      </c>
      <c r="GG114" s="41" t="e">
        <f t="shared" si="80"/>
        <v>#REF!</v>
      </c>
      <c r="GH114" s="41" t="e">
        <f t="shared" si="66"/>
        <v>#REF!</v>
      </c>
      <c r="GI114" s="41" t="e">
        <f t="shared" si="66"/>
        <v>#REF!</v>
      </c>
      <c r="GJ114" s="41" t="e">
        <f t="shared" si="66"/>
        <v>#REF!</v>
      </c>
      <c r="GK114" s="41" t="e">
        <f t="shared" si="66"/>
        <v>#REF!</v>
      </c>
      <c r="GL114" s="41" t="e">
        <f t="shared" si="66"/>
        <v>#REF!</v>
      </c>
      <c r="GM114" s="41" t="e">
        <f t="shared" si="89"/>
        <v>#REF!</v>
      </c>
      <c r="GN114" s="41" t="e">
        <f t="shared" si="89"/>
        <v>#REF!</v>
      </c>
      <c r="GO114" s="41" t="e">
        <f t="shared" si="89"/>
        <v>#REF!</v>
      </c>
      <c r="GP114" s="41" t="e">
        <f t="shared" si="89"/>
        <v>#REF!</v>
      </c>
      <c r="GQ114" s="41" t="e">
        <f t="shared" si="89"/>
        <v>#REF!</v>
      </c>
      <c r="GR114" s="41" t="e">
        <f t="shared" si="89"/>
        <v>#REF!</v>
      </c>
      <c r="GS114" s="41" t="e">
        <f t="shared" si="89"/>
        <v>#REF!</v>
      </c>
      <c r="GT114" s="41" t="e">
        <f t="shared" si="82"/>
        <v>#REF!</v>
      </c>
      <c r="GU114" s="41" t="e">
        <f t="shared" si="82"/>
        <v>#REF!</v>
      </c>
      <c r="GV114" s="41" t="e">
        <f t="shared" si="82"/>
        <v>#REF!</v>
      </c>
      <c r="GW114" s="41" t="e">
        <f t="shared" si="82"/>
        <v>#REF!</v>
      </c>
      <c r="GX114" s="41" t="e">
        <f t="shared" si="82"/>
        <v>#REF!</v>
      </c>
      <c r="GY114" s="41" t="e">
        <f t="shared" si="82"/>
        <v>#REF!</v>
      </c>
      <c r="GZ114" s="41" t="e">
        <f t="shared" si="82"/>
        <v>#REF!</v>
      </c>
      <c r="HA114" s="41" t="e">
        <f t="shared" si="82"/>
        <v>#REF!</v>
      </c>
      <c r="HB114" s="41" t="e">
        <f t="shared" si="82"/>
        <v>#REF!</v>
      </c>
      <c r="HC114" s="41" t="e">
        <f t="shared" si="82"/>
        <v>#REF!</v>
      </c>
      <c r="HD114" s="41" t="e">
        <f t="shared" si="82"/>
        <v>#REF!</v>
      </c>
      <c r="HE114" s="41" t="e">
        <f t="shared" si="82"/>
        <v>#REF!</v>
      </c>
      <c r="HF114" s="41" t="e">
        <f t="shared" si="82"/>
        <v>#REF!</v>
      </c>
      <c r="HG114" s="41" t="e">
        <f t="shared" si="82"/>
        <v>#REF!</v>
      </c>
      <c r="HH114" s="41" t="e">
        <f t="shared" si="91"/>
        <v>#REF!</v>
      </c>
      <c r="HI114" s="41" t="e">
        <f t="shared" si="91"/>
        <v>#REF!</v>
      </c>
      <c r="HJ114" s="41" t="e">
        <f t="shared" si="91"/>
        <v>#REF!</v>
      </c>
    </row>
    <row r="115" spans="1:218" ht="14.4" x14ac:dyDescent="0.3">
      <c r="A115" s="42">
        <v>112</v>
      </c>
      <c r="B115" s="43" t="e">
        <f>'CMM2 - AUX CALC'!$DI$67</f>
        <v>#REF!</v>
      </c>
      <c r="DJ115" s="41" t="e">
        <f>$B115/(_xlfn.SINGLE(PrazoConcessao)*12-DJ$3+1)</f>
        <v>#REF!</v>
      </c>
      <c r="DK115" s="41" t="e">
        <f t="shared" si="90"/>
        <v>#REF!</v>
      </c>
      <c r="DL115" s="41" t="e">
        <f t="shared" si="88"/>
        <v>#REF!</v>
      </c>
      <c r="DM115" s="41" t="e">
        <f t="shared" si="85"/>
        <v>#REF!</v>
      </c>
      <c r="DN115" s="41" t="e">
        <f t="shared" si="85"/>
        <v>#REF!</v>
      </c>
      <c r="DO115" s="41" t="e">
        <f t="shared" si="85"/>
        <v>#REF!</v>
      </c>
      <c r="DP115" s="41" t="e">
        <f t="shared" si="85"/>
        <v>#REF!</v>
      </c>
      <c r="DQ115" s="41" t="e">
        <f t="shared" si="76"/>
        <v>#REF!</v>
      </c>
      <c r="DR115" s="41" t="e">
        <f t="shared" si="76"/>
        <v>#REF!</v>
      </c>
      <c r="DS115" s="41" t="e">
        <f t="shared" si="76"/>
        <v>#REF!</v>
      </c>
      <c r="DT115" s="41" t="e">
        <f t="shared" si="76"/>
        <v>#REF!</v>
      </c>
      <c r="DU115" s="41" t="e">
        <f t="shared" si="76"/>
        <v>#REF!</v>
      </c>
      <c r="DV115" s="41" t="e">
        <f t="shared" si="76"/>
        <v>#REF!</v>
      </c>
      <c r="DW115" s="41" t="e">
        <f t="shared" si="76"/>
        <v>#REF!</v>
      </c>
      <c r="DX115" s="41" t="e">
        <f t="shared" si="76"/>
        <v>#REF!</v>
      </c>
      <c r="DY115" s="41" t="e">
        <f t="shared" si="76"/>
        <v>#REF!</v>
      </c>
      <c r="DZ115" s="41" t="e">
        <f t="shared" si="92"/>
        <v>#REF!</v>
      </c>
      <c r="EA115" s="41" t="e">
        <f t="shared" si="92"/>
        <v>#REF!</v>
      </c>
      <c r="EB115" s="41" t="e">
        <f t="shared" si="92"/>
        <v>#REF!</v>
      </c>
      <c r="EC115" s="41" t="e">
        <f t="shared" si="92"/>
        <v>#REF!</v>
      </c>
      <c r="ED115" s="41" t="e">
        <f t="shared" si="92"/>
        <v>#REF!</v>
      </c>
      <c r="EE115" s="41" t="e">
        <f t="shared" si="92"/>
        <v>#REF!</v>
      </c>
      <c r="EF115" s="41" t="e">
        <f t="shared" si="77"/>
        <v>#REF!</v>
      </c>
      <c r="EG115" s="41" t="e">
        <f t="shared" si="77"/>
        <v>#REF!</v>
      </c>
      <c r="EH115" s="41" t="e">
        <f t="shared" si="77"/>
        <v>#REF!</v>
      </c>
      <c r="EI115" s="41" t="e">
        <f t="shared" si="77"/>
        <v>#REF!</v>
      </c>
      <c r="EJ115" s="41" t="e">
        <f t="shared" ref="EJ115:ER143" si="94">EI115</f>
        <v>#REF!</v>
      </c>
      <c r="EK115" s="41" t="e">
        <f t="shared" si="94"/>
        <v>#REF!</v>
      </c>
      <c r="EL115" s="41" t="e">
        <f t="shared" si="94"/>
        <v>#REF!</v>
      </c>
      <c r="EM115" s="41" t="e">
        <f t="shared" si="94"/>
        <v>#REF!</v>
      </c>
      <c r="EN115" s="41" t="e">
        <f t="shared" si="94"/>
        <v>#REF!</v>
      </c>
      <c r="EO115" s="41" t="e">
        <f t="shared" si="94"/>
        <v>#REF!</v>
      </c>
      <c r="EP115" s="41" t="e">
        <f t="shared" si="94"/>
        <v>#REF!</v>
      </c>
      <c r="EQ115" s="41" t="e">
        <f t="shared" si="94"/>
        <v>#REF!</v>
      </c>
      <c r="ER115" s="41" t="e">
        <f t="shared" si="94"/>
        <v>#REF!</v>
      </c>
      <c r="ES115" s="41" t="e">
        <f t="shared" si="86"/>
        <v>#REF!</v>
      </c>
      <c r="ET115" s="41" t="e">
        <f t="shared" si="86"/>
        <v>#REF!</v>
      </c>
      <c r="EU115" s="41" t="e">
        <f t="shared" si="86"/>
        <v>#REF!</v>
      </c>
      <c r="EV115" s="41" t="e">
        <f t="shared" si="86"/>
        <v>#REF!</v>
      </c>
      <c r="EW115" s="41" t="e">
        <f t="shared" si="78"/>
        <v>#REF!</v>
      </c>
      <c r="EX115" s="41" t="e">
        <f t="shared" si="78"/>
        <v>#REF!</v>
      </c>
      <c r="EY115" s="41" t="e">
        <f t="shared" si="78"/>
        <v>#REF!</v>
      </c>
      <c r="EZ115" s="41" t="e">
        <f t="shared" si="78"/>
        <v>#REF!</v>
      </c>
      <c r="FA115" s="41" t="e">
        <f t="shared" si="78"/>
        <v>#REF!</v>
      </c>
      <c r="FB115" s="41" t="e">
        <f t="shared" si="78"/>
        <v>#REF!</v>
      </c>
      <c r="FC115" s="41" t="e">
        <f t="shared" si="78"/>
        <v>#REF!</v>
      </c>
      <c r="FD115" s="41" t="e">
        <f t="shared" si="78"/>
        <v>#REF!</v>
      </c>
      <c r="FE115" s="41" t="e">
        <f t="shared" si="78"/>
        <v>#REF!</v>
      </c>
      <c r="FF115" s="41" t="e">
        <f t="shared" si="93"/>
        <v>#REF!</v>
      </c>
      <c r="FG115" s="41" t="e">
        <f t="shared" si="93"/>
        <v>#REF!</v>
      </c>
      <c r="FH115" s="41" t="e">
        <f t="shared" si="93"/>
        <v>#REF!</v>
      </c>
      <c r="FI115" s="41" t="e">
        <f t="shared" si="93"/>
        <v>#REF!</v>
      </c>
      <c r="FJ115" s="41" t="e">
        <f t="shared" si="93"/>
        <v>#REF!</v>
      </c>
      <c r="FK115" s="41" t="e">
        <f t="shared" si="93"/>
        <v>#REF!</v>
      </c>
      <c r="FL115" s="41" t="e">
        <f t="shared" si="79"/>
        <v>#REF!</v>
      </c>
      <c r="FM115" s="41" t="e">
        <f t="shared" si="79"/>
        <v>#REF!</v>
      </c>
      <c r="FN115" s="41" t="e">
        <f t="shared" si="79"/>
        <v>#REF!</v>
      </c>
      <c r="FO115" s="41" t="e">
        <f t="shared" si="79"/>
        <v>#REF!</v>
      </c>
      <c r="FP115" s="41" t="e">
        <f t="shared" ref="FP115:FX143" si="95">FO115</f>
        <v>#REF!</v>
      </c>
      <c r="FQ115" s="41" t="e">
        <f t="shared" si="95"/>
        <v>#REF!</v>
      </c>
      <c r="FR115" s="41" t="e">
        <f t="shared" si="95"/>
        <v>#REF!</v>
      </c>
      <c r="FS115" s="41" t="e">
        <f t="shared" si="95"/>
        <v>#REF!</v>
      </c>
      <c r="FT115" s="41" t="e">
        <f t="shared" si="95"/>
        <v>#REF!</v>
      </c>
      <c r="FU115" s="41" t="e">
        <f t="shared" si="95"/>
        <v>#REF!</v>
      </c>
      <c r="FV115" s="41" t="e">
        <f t="shared" si="95"/>
        <v>#REF!</v>
      </c>
      <c r="FW115" s="41" t="e">
        <f t="shared" si="95"/>
        <v>#REF!</v>
      </c>
      <c r="FX115" s="41" t="e">
        <f t="shared" si="95"/>
        <v>#REF!</v>
      </c>
      <c r="FY115" s="41" t="e">
        <f t="shared" si="87"/>
        <v>#REF!</v>
      </c>
      <c r="FZ115" s="41" t="e">
        <f t="shared" si="87"/>
        <v>#REF!</v>
      </c>
      <c r="GA115" s="41" t="e">
        <f t="shared" si="87"/>
        <v>#REF!</v>
      </c>
      <c r="GB115" s="41" t="e">
        <f t="shared" si="87"/>
        <v>#REF!</v>
      </c>
      <c r="GC115" s="41" t="e">
        <f t="shared" si="80"/>
        <v>#REF!</v>
      </c>
      <c r="GD115" s="41" t="e">
        <f t="shared" si="80"/>
        <v>#REF!</v>
      </c>
      <c r="GE115" s="41" t="e">
        <f t="shared" si="80"/>
        <v>#REF!</v>
      </c>
      <c r="GF115" s="41" t="e">
        <f t="shared" si="80"/>
        <v>#REF!</v>
      </c>
      <c r="GG115" s="41" t="e">
        <f t="shared" si="80"/>
        <v>#REF!</v>
      </c>
      <c r="GH115" s="41" t="e">
        <f t="shared" si="66"/>
        <v>#REF!</v>
      </c>
      <c r="GI115" s="41" t="e">
        <f t="shared" si="66"/>
        <v>#REF!</v>
      </c>
      <c r="GJ115" s="41" t="e">
        <f t="shared" si="66"/>
        <v>#REF!</v>
      </c>
      <c r="GK115" s="41" t="e">
        <f t="shared" si="66"/>
        <v>#REF!</v>
      </c>
      <c r="GL115" s="41" t="e">
        <f t="shared" si="66"/>
        <v>#REF!</v>
      </c>
      <c r="GM115" s="41" t="e">
        <f t="shared" si="89"/>
        <v>#REF!</v>
      </c>
      <c r="GN115" s="41" t="e">
        <f t="shared" si="89"/>
        <v>#REF!</v>
      </c>
      <c r="GO115" s="41" t="e">
        <f t="shared" si="89"/>
        <v>#REF!</v>
      </c>
      <c r="GP115" s="41" t="e">
        <f t="shared" si="89"/>
        <v>#REF!</v>
      </c>
      <c r="GQ115" s="41" t="e">
        <f t="shared" si="89"/>
        <v>#REF!</v>
      </c>
      <c r="GR115" s="41" t="e">
        <f t="shared" si="89"/>
        <v>#REF!</v>
      </c>
      <c r="GS115" s="41" t="e">
        <f t="shared" si="89"/>
        <v>#REF!</v>
      </c>
      <c r="GT115" s="41" t="e">
        <f t="shared" si="82"/>
        <v>#REF!</v>
      </c>
      <c r="GU115" s="41" t="e">
        <f t="shared" si="82"/>
        <v>#REF!</v>
      </c>
      <c r="GV115" s="41" t="e">
        <f t="shared" si="82"/>
        <v>#REF!</v>
      </c>
      <c r="GW115" s="41" t="e">
        <f t="shared" si="82"/>
        <v>#REF!</v>
      </c>
      <c r="GX115" s="41" t="e">
        <f t="shared" si="82"/>
        <v>#REF!</v>
      </c>
      <c r="GY115" s="41" t="e">
        <f t="shared" si="82"/>
        <v>#REF!</v>
      </c>
      <c r="GZ115" s="41" t="e">
        <f t="shared" si="82"/>
        <v>#REF!</v>
      </c>
      <c r="HA115" s="41" t="e">
        <f t="shared" si="82"/>
        <v>#REF!</v>
      </c>
      <c r="HB115" s="41" t="e">
        <f t="shared" ref="HB115:HG157" si="96">HA115</f>
        <v>#REF!</v>
      </c>
      <c r="HC115" s="41" t="e">
        <f t="shared" si="96"/>
        <v>#REF!</v>
      </c>
      <c r="HD115" s="41" t="e">
        <f t="shared" si="96"/>
        <v>#REF!</v>
      </c>
      <c r="HE115" s="41" t="e">
        <f t="shared" si="96"/>
        <v>#REF!</v>
      </c>
      <c r="HF115" s="41" t="e">
        <f t="shared" si="96"/>
        <v>#REF!</v>
      </c>
      <c r="HG115" s="41" t="e">
        <f t="shared" si="96"/>
        <v>#REF!</v>
      </c>
      <c r="HH115" s="41" t="e">
        <f t="shared" si="91"/>
        <v>#REF!</v>
      </c>
      <c r="HI115" s="41" t="e">
        <f t="shared" si="91"/>
        <v>#REF!</v>
      </c>
      <c r="HJ115" s="41" t="e">
        <f t="shared" si="91"/>
        <v>#REF!</v>
      </c>
    </row>
    <row r="116" spans="1:218" ht="14.4" x14ac:dyDescent="0.3">
      <c r="A116" s="42">
        <v>113</v>
      </c>
      <c r="B116" s="43" t="e">
        <f>'CMM2 - AUX CALC'!$DJ$67</f>
        <v>#REF!</v>
      </c>
      <c r="DK116" s="41" t="e">
        <f>$B116/(_xlfn.SINGLE(PrazoConcessao)*12-DK$3+1)</f>
        <v>#REF!</v>
      </c>
      <c r="DL116" s="41" t="e">
        <f t="shared" si="88"/>
        <v>#REF!</v>
      </c>
      <c r="DM116" s="41" t="e">
        <f t="shared" si="85"/>
        <v>#REF!</v>
      </c>
      <c r="DN116" s="41" t="e">
        <f t="shared" si="85"/>
        <v>#REF!</v>
      </c>
      <c r="DO116" s="41" t="e">
        <f t="shared" si="85"/>
        <v>#REF!</v>
      </c>
      <c r="DP116" s="41" t="e">
        <f t="shared" si="85"/>
        <v>#REF!</v>
      </c>
      <c r="DQ116" s="41" t="e">
        <f t="shared" si="76"/>
        <v>#REF!</v>
      </c>
      <c r="DR116" s="41" t="e">
        <f t="shared" si="76"/>
        <v>#REF!</v>
      </c>
      <c r="DS116" s="41" t="e">
        <f t="shared" si="76"/>
        <v>#REF!</v>
      </c>
      <c r="DT116" s="41" t="e">
        <f t="shared" si="76"/>
        <v>#REF!</v>
      </c>
      <c r="DU116" s="41" t="e">
        <f t="shared" si="76"/>
        <v>#REF!</v>
      </c>
      <c r="DV116" s="41" t="e">
        <f t="shared" si="76"/>
        <v>#REF!</v>
      </c>
      <c r="DW116" s="41" t="e">
        <f t="shared" si="76"/>
        <v>#REF!</v>
      </c>
      <c r="DX116" s="41" t="e">
        <f t="shared" si="76"/>
        <v>#REF!</v>
      </c>
      <c r="DY116" s="41" t="e">
        <f t="shared" si="76"/>
        <v>#REF!</v>
      </c>
      <c r="DZ116" s="41" t="e">
        <f t="shared" si="92"/>
        <v>#REF!</v>
      </c>
      <c r="EA116" s="41" t="e">
        <f t="shared" si="92"/>
        <v>#REF!</v>
      </c>
      <c r="EB116" s="41" t="e">
        <f t="shared" si="92"/>
        <v>#REF!</v>
      </c>
      <c r="EC116" s="41" t="e">
        <f t="shared" si="92"/>
        <v>#REF!</v>
      </c>
      <c r="ED116" s="41" t="e">
        <f t="shared" si="92"/>
        <v>#REF!</v>
      </c>
      <c r="EE116" s="41" t="e">
        <f t="shared" si="92"/>
        <v>#REF!</v>
      </c>
      <c r="EF116" s="41" t="e">
        <f t="shared" si="92"/>
        <v>#REF!</v>
      </c>
      <c r="EG116" s="41" t="e">
        <f t="shared" si="92"/>
        <v>#REF!</v>
      </c>
      <c r="EH116" s="41" t="e">
        <f t="shared" si="92"/>
        <v>#REF!</v>
      </c>
      <c r="EI116" s="41" t="e">
        <f t="shared" si="92"/>
        <v>#REF!</v>
      </c>
      <c r="EJ116" s="41" t="e">
        <f t="shared" si="94"/>
        <v>#REF!</v>
      </c>
      <c r="EK116" s="41" t="e">
        <f t="shared" si="94"/>
        <v>#REF!</v>
      </c>
      <c r="EL116" s="41" t="e">
        <f t="shared" si="94"/>
        <v>#REF!</v>
      </c>
      <c r="EM116" s="41" t="e">
        <f t="shared" si="94"/>
        <v>#REF!</v>
      </c>
      <c r="EN116" s="41" t="e">
        <f t="shared" si="94"/>
        <v>#REF!</v>
      </c>
      <c r="EO116" s="41" t="e">
        <f t="shared" si="94"/>
        <v>#REF!</v>
      </c>
      <c r="EP116" s="41" t="e">
        <f t="shared" si="94"/>
        <v>#REF!</v>
      </c>
      <c r="EQ116" s="41" t="e">
        <f t="shared" si="94"/>
        <v>#REF!</v>
      </c>
      <c r="ER116" s="41" t="e">
        <f t="shared" si="94"/>
        <v>#REF!</v>
      </c>
      <c r="ES116" s="41" t="e">
        <f t="shared" si="86"/>
        <v>#REF!</v>
      </c>
      <c r="ET116" s="41" t="e">
        <f t="shared" si="86"/>
        <v>#REF!</v>
      </c>
      <c r="EU116" s="41" t="e">
        <f t="shared" si="86"/>
        <v>#REF!</v>
      </c>
      <c r="EV116" s="41" t="e">
        <f t="shared" si="86"/>
        <v>#REF!</v>
      </c>
      <c r="EW116" s="41" t="e">
        <f t="shared" si="78"/>
        <v>#REF!</v>
      </c>
      <c r="EX116" s="41" t="e">
        <f t="shared" si="78"/>
        <v>#REF!</v>
      </c>
      <c r="EY116" s="41" t="e">
        <f t="shared" si="78"/>
        <v>#REF!</v>
      </c>
      <c r="EZ116" s="41" t="e">
        <f t="shared" si="78"/>
        <v>#REF!</v>
      </c>
      <c r="FA116" s="41" t="e">
        <f t="shared" si="78"/>
        <v>#REF!</v>
      </c>
      <c r="FB116" s="41" t="e">
        <f t="shared" si="78"/>
        <v>#REF!</v>
      </c>
      <c r="FC116" s="41" t="e">
        <f t="shared" si="78"/>
        <v>#REF!</v>
      </c>
      <c r="FD116" s="41" t="e">
        <f t="shared" si="78"/>
        <v>#REF!</v>
      </c>
      <c r="FE116" s="41" t="e">
        <f t="shared" si="78"/>
        <v>#REF!</v>
      </c>
      <c r="FF116" s="41" t="e">
        <f t="shared" si="93"/>
        <v>#REF!</v>
      </c>
      <c r="FG116" s="41" t="e">
        <f t="shared" si="93"/>
        <v>#REF!</v>
      </c>
      <c r="FH116" s="41" t="e">
        <f t="shared" si="93"/>
        <v>#REF!</v>
      </c>
      <c r="FI116" s="41" t="e">
        <f t="shared" si="93"/>
        <v>#REF!</v>
      </c>
      <c r="FJ116" s="41" t="e">
        <f t="shared" si="93"/>
        <v>#REF!</v>
      </c>
      <c r="FK116" s="41" t="e">
        <f t="shared" si="93"/>
        <v>#REF!</v>
      </c>
      <c r="FL116" s="41" t="e">
        <f t="shared" si="93"/>
        <v>#REF!</v>
      </c>
      <c r="FM116" s="41" t="e">
        <f t="shared" si="93"/>
        <v>#REF!</v>
      </c>
      <c r="FN116" s="41" t="e">
        <f t="shared" si="93"/>
        <v>#REF!</v>
      </c>
      <c r="FO116" s="41" t="e">
        <f t="shared" si="93"/>
        <v>#REF!</v>
      </c>
      <c r="FP116" s="41" t="e">
        <f t="shared" si="95"/>
        <v>#REF!</v>
      </c>
      <c r="FQ116" s="41" t="e">
        <f t="shared" si="95"/>
        <v>#REF!</v>
      </c>
      <c r="FR116" s="41" t="e">
        <f t="shared" si="95"/>
        <v>#REF!</v>
      </c>
      <c r="FS116" s="41" t="e">
        <f t="shared" si="95"/>
        <v>#REF!</v>
      </c>
      <c r="FT116" s="41" t="e">
        <f t="shared" si="95"/>
        <v>#REF!</v>
      </c>
      <c r="FU116" s="41" t="e">
        <f t="shared" si="95"/>
        <v>#REF!</v>
      </c>
      <c r="FV116" s="41" t="e">
        <f t="shared" si="95"/>
        <v>#REF!</v>
      </c>
      <c r="FW116" s="41" t="e">
        <f t="shared" si="95"/>
        <v>#REF!</v>
      </c>
      <c r="FX116" s="41" t="e">
        <f t="shared" si="95"/>
        <v>#REF!</v>
      </c>
      <c r="FY116" s="41" t="e">
        <f t="shared" si="87"/>
        <v>#REF!</v>
      </c>
      <c r="FZ116" s="41" t="e">
        <f t="shared" si="87"/>
        <v>#REF!</v>
      </c>
      <c r="GA116" s="41" t="e">
        <f t="shared" si="87"/>
        <v>#REF!</v>
      </c>
      <c r="GB116" s="41" t="e">
        <f t="shared" si="87"/>
        <v>#REF!</v>
      </c>
      <c r="GC116" s="41" t="e">
        <f t="shared" si="80"/>
        <v>#REF!</v>
      </c>
      <c r="GD116" s="41" t="e">
        <f t="shared" si="80"/>
        <v>#REF!</v>
      </c>
      <c r="GE116" s="41" t="e">
        <f t="shared" si="80"/>
        <v>#REF!</v>
      </c>
      <c r="GF116" s="41" t="e">
        <f t="shared" si="80"/>
        <v>#REF!</v>
      </c>
      <c r="GG116" s="41" t="e">
        <f t="shared" si="80"/>
        <v>#REF!</v>
      </c>
      <c r="GH116" s="41" t="e">
        <f t="shared" si="66"/>
        <v>#REF!</v>
      </c>
      <c r="GI116" s="41" t="e">
        <f t="shared" si="66"/>
        <v>#REF!</v>
      </c>
      <c r="GJ116" s="41" t="e">
        <f t="shared" si="66"/>
        <v>#REF!</v>
      </c>
      <c r="GK116" s="41" t="e">
        <f t="shared" si="66"/>
        <v>#REF!</v>
      </c>
      <c r="GL116" s="41" t="e">
        <f t="shared" si="66"/>
        <v>#REF!</v>
      </c>
      <c r="GM116" s="41" t="e">
        <f t="shared" si="89"/>
        <v>#REF!</v>
      </c>
      <c r="GN116" s="41" t="e">
        <f t="shared" si="89"/>
        <v>#REF!</v>
      </c>
      <c r="GO116" s="41" t="e">
        <f t="shared" si="89"/>
        <v>#REF!</v>
      </c>
      <c r="GP116" s="41" t="e">
        <f t="shared" si="89"/>
        <v>#REF!</v>
      </c>
      <c r="GQ116" s="41" t="e">
        <f t="shared" si="89"/>
        <v>#REF!</v>
      </c>
      <c r="GR116" s="41" t="e">
        <f t="shared" si="89"/>
        <v>#REF!</v>
      </c>
      <c r="GS116" s="41" t="e">
        <f t="shared" si="89"/>
        <v>#REF!</v>
      </c>
      <c r="GT116" s="41" t="e">
        <f t="shared" si="89"/>
        <v>#REF!</v>
      </c>
      <c r="GU116" s="41" t="e">
        <f t="shared" si="89"/>
        <v>#REF!</v>
      </c>
      <c r="GV116" s="41" t="e">
        <f t="shared" si="89"/>
        <v>#REF!</v>
      </c>
      <c r="GW116" s="41" t="e">
        <f t="shared" si="89"/>
        <v>#REF!</v>
      </c>
      <c r="GX116" s="41" t="e">
        <f t="shared" si="89"/>
        <v>#REF!</v>
      </c>
      <c r="GY116" s="41" t="e">
        <f t="shared" si="89"/>
        <v>#REF!</v>
      </c>
      <c r="GZ116" s="41" t="e">
        <f t="shared" si="89"/>
        <v>#REF!</v>
      </c>
      <c r="HA116" s="41" t="e">
        <f t="shared" si="89"/>
        <v>#REF!</v>
      </c>
      <c r="HB116" s="41" t="e">
        <f t="shared" si="96"/>
        <v>#REF!</v>
      </c>
      <c r="HC116" s="41" t="e">
        <f t="shared" si="96"/>
        <v>#REF!</v>
      </c>
      <c r="HD116" s="41" t="e">
        <f t="shared" si="96"/>
        <v>#REF!</v>
      </c>
      <c r="HE116" s="41" t="e">
        <f t="shared" si="96"/>
        <v>#REF!</v>
      </c>
      <c r="HF116" s="41" t="e">
        <f t="shared" si="96"/>
        <v>#REF!</v>
      </c>
      <c r="HG116" s="41" t="e">
        <f t="shared" si="96"/>
        <v>#REF!</v>
      </c>
      <c r="HH116" s="41" t="e">
        <f t="shared" si="91"/>
        <v>#REF!</v>
      </c>
      <c r="HI116" s="41" t="e">
        <f t="shared" si="91"/>
        <v>#REF!</v>
      </c>
      <c r="HJ116" s="41" t="e">
        <f t="shared" si="91"/>
        <v>#REF!</v>
      </c>
    </row>
    <row r="117" spans="1:218" ht="14.4" x14ac:dyDescent="0.3">
      <c r="A117" s="42">
        <v>114</v>
      </c>
      <c r="B117" s="43" t="e">
        <f>'CMM2 - AUX CALC'!$DK$67</f>
        <v>#REF!</v>
      </c>
      <c r="DL117" s="41" t="e">
        <f>$B117/(_xlfn.SINGLE(PrazoConcessao)*12-DL$3+1)</f>
        <v>#REF!</v>
      </c>
      <c r="DM117" s="41" t="e">
        <f t="shared" si="85"/>
        <v>#REF!</v>
      </c>
      <c r="DN117" s="41" t="e">
        <f t="shared" si="85"/>
        <v>#REF!</v>
      </c>
      <c r="DO117" s="41" t="e">
        <f t="shared" si="85"/>
        <v>#REF!</v>
      </c>
      <c r="DP117" s="41" t="e">
        <f t="shared" si="85"/>
        <v>#REF!</v>
      </c>
      <c r="DQ117" s="41" t="e">
        <f t="shared" si="76"/>
        <v>#REF!</v>
      </c>
      <c r="DR117" s="41" t="e">
        <f t="shared" si="76"/>
        <v>#REF!</v>
      </c>
      <c r="DS117" s="41" t="e">
        <f t="shared" si="76"/>
        <v>#REF!</v>
      </c>
      <c r="DT117" s="41" t="e">
        <f t="shared" si="76"/>
        <v>#REF!</v>
      </c>
      <c r="DU117" s="41" t="e">
        <f t="shared" si="76"/>
        <v>#REF!</v>
      </c>
      <c r="DV117" s="41" t="e">
        <f t="shared" si="76"/>
        <v>#REF!</v>
      </c>
      <c r="DW117" s="41" t="e">
        <f t="shared" si="76"/>
        <v>#REF!</v>
      </c>
      <c r="DX117" s="41" t="e">
        <f t="shared" si="76"/>
        <v>#REF!</v>
      </c>
      <c r="DY117" s="41" t="e">
        <f t="shared" si="76"/>
        <v>#REF!</v>
      </c>
      <c r="DZ117" s="41" t="e">
        <f t="shared" si="92"/>
        <v>#REF!</v>
      </c>
      <c r="EA117" s="41" t="e">
        <f t="shared" si="92"/>
        <v>#REF!</v>
      </c>
      <c r="EB117" s="41" t="e">
        <f t="shared" si="92"/>
        <v>#REF!</v>
      </c>
      <c r="EC117" s="41" t="e">
        <f t="shared" si="92"/>
        <v>#REF!</v>
      </c>
      <c r="ED117" s="41" t="e">
        <f t="shared" si="92"/>
        <v>#REF!</v>
      </c>
      <c r="EE117" s="41" t="e">
        <f t="shared" si="92"/>
        <v>#REF!</v>
      </c>
      <c r="EF117" s="41" t="e">
        <f t="shared" si="92"/>
        <v>#REF!</v>
      </c>
      <c r="EG117" s="41" t="e">
        <f t="shared" si="92"/>
        <v>#REF!</v>
      </c>
      <c r="EH117" s="41" t="e">
        <f t="shared" si="92"/>
        <v>#REF!</v>
      </c>
      <c r="EI117" s="41" t="e">
        <f t="shared" si="92"/>
        <v>#REF!</v>
      </c>
      <c r="EJ117" s="41" t="e">
        <f t="shared" si="94"/>
        <v>#REF!</v>
      </c>
      <c r="EK117" s="41" t="e">
        <f t="shared" si="94"/>
        <v>#REF!</v>
      </c>
      <c r="EL117" s="41" t="e">
        <f t="shared" si="94"/>
        <v>#REF!</v>
      </c>
      <c r="EM117" s="41" t="e">
        <f t="shared" si="94"/>
        <v>#REF!</v>
      </c>
      <c r="EN117" s="41" t="e">
        <f t="shared" si="94"/>
        <v>#REF!</v>
      </c>
      <c r="EO117" s="41" t="e">
        <f t="shared" si="94"/>
        <v>#REF!</v>
      </c>
      <c r="EP117" s="41" t="e">
        <f t="shared" si="94"/>
        <v>#REF!</v>
      </c>
      <c r="EQ117" s="41" t="e">
        <f t="shared" si="94"/>
        <v>#REF!</v>
      </c>
      <c r="ER117" s="41" t="e">
        <f t="shared" si="94"/>
        <v>#REF!</v>
      </c>
      <c r="ES117" s="41" t="e">
        <f t="shared" si="86"/>
        <v>#REF!</v>
      </c>
      <c r="ET117" s="41" t="e">
        <f t="shared" si="86"/>
        <v>#REF!</v>
      </c>
      <c r="EU117" s="41" t="e">
        <f t="shared" si="86"/>
        <v>#REF!</v>
      </c>
      <c r="EV117" s="41" t="e">
        <f t="shared" si="86"/>
        <v>#REF!</v>
      </c>
      <c r="EW117" s="41" t="e">
        <f t="shared" si="78"/>
        <v>#REF!</v>
      </c>
      <c r="EX117" s="41" t="e">
        <f t="shared" si="78"/>
        <v>#REF!</v>
      </c>
      <c r="EY117" s="41" t="e">
        <f t="shared" si="78"/>
        <v>#REF!</v>
      </c>
      <c r="EZ117" s="41" t="e">
        <f t="shared" si="78"/>
        <v>#REF!</v>
      </c>
      <c r="FA117" s="41" t="e">
        <f t="shared" si="78"/>
        <v>#REF!</v>
      </c>
      <c r="FB117" s="41" t="e">
        <f t="shared" si="78"/>
        <v>#REF!</v>
      </c>
      <c r="FC117" s="41" t="e">
        <f t="shared" si="78"/>
        <v>#REF!</v>
      </c>
      <c r="FD117" s="41" t="e">
        <f t="shared" si="78"/>
        <v>#REF!</v>
      </c>
      <c r="FE117" s="41" t="e">
        <f t="shared" si="78"/>
        <v>#REF!</v>
      </c>
      <c r="FF117" s="41" t="e">
        <f t="shared" si="93"/>
        <v>#REF!</v>
      </c>
      <c r="FG117" s="41" t="e">
        <f t="shared" si="93"/>
        <v>#REF!</v>
      </c>
      <c r="FH117" s="41" t="e">
        <f t="shared" si="93"/>
        <v>#REF!</v>
      </c>
      <c r="FI117" s="41" t="e">
        <f t="shared" si="93"/>
        <v>#REF!</v>
      </c>
      <c r="FJ117" s="41" t="e">
        <f t="shared" si="93"/>
        <v>#REF!</v>
      </c>
      <c r="FK117" s="41" t="e">
        <f t="shared" si="93"/>
        <v>#REF!</v>
      </c>
      <c r="FL117" s="41" t="e">
        <f t="shared" si="93"/>
        <v>#REF!</v>
      </c>
      <c r="FM117" s="41" t="e">
        <f t="shared" si="93"/>
        <v>#REF!</v>
      </c>
      <c r="FN117" s="41" t="e">
        <f t="shared" si="93"/>
        <v>#REF!</v>
      </c>
      <c r="FO117" s="41" t="e">
        <f t="shared" si="93"/>
        <v>#REF!</v>
      </c>
      <c r="FP117" s="41" t="e">
        <f t="shared" si="95"/>
        <v>#REF!</v>
      </c>
      <c r="FQ117" s="41" t="e">
        <f t="shared" si="95"/>
        <v>#REF!</v>
      </c>
      <c r="FR117" s="41" t="e">
        <f t="shared" si="95"/>
        <v>#REF!</v>
      </c>
      <c r="FS117" s="41" t="e">
        <f t="shared" si="95"/>
        <v>#REF!</v>
      </c>
      <c r="FT117" s="41" t="e">
        <f t="shared" si="95"/>
        <v>#REF!</v>
      </c>
      <c r="FU117" s="41" t="e">
        <f t="shared" si="95"/>
        <v>#REF!</v>
      </c>
      <c r="FV117" s="41" t="e">
        <f t="shared" si="95"/>
        <v>#REF!</v>
      </c>
      <c r="FW117" s="41" t="e">
        <f t="shared" si="95"/>
        <v>#REF!</v>
      </c>
      <c r="FX117" s="41" t="e">
        <f t="shared" si="95"/>
        <v>#REF!</v>
      </c>
      <c r="FY117" s="41" t="e">
        <f t="shared" si="87"/>
        <v>#REF!</v>
      </c>
      <c r="FZ117" s="41" t="e">
        <f t="shared" si="87"/>
        <v>#REF!</v>
      </c>
      <c r="GA117" s="41" t="e">
        <f t="shared" si="87"/>
        <v>#REF!</v>
      </c>
      <c r="GB117" s="41" t="e">
        <f t="shared" si="87"/>
        <v>#REF!</v>
      </c>
      <c r="GC117" s="41" t="e">
        <f t="shared" si="80"/>
        <v>#REF!</v>
      </c>
      <c r="GD117" s="41" t="e">
        <f t="shared" si="80"/>
        <v>#REF!</v>
      </c>
      <c r="GE117" s="41" t="e">
        <f t="shared" si="80"/>
        <v>#REF!</v>
      </c>
      <c r="GF117" s="41" t="e">
        <f t="shared" si="80"/>
        <v>#REF!</v>
      </c>
      <c r="GG117" s="41" t="e">
        <f t="shared" si="80"/>
        <v>#REF!</v>
      </c>
      <c r="GH117" s="41" t="e">
        <f t="shared" si="66"/>
        <v>#REF!</v>
      </c>
      <c r="GI117" s="41" t="e">
        <f t="shared" si="66"/>
        <v>#REF!</v>
      </c>
      <c r="GJ117" s="41" t="e">
        <f t="shared" si="66"/>
        <v>#REF!</v>
      </c>
      <c r="GK117" s="41" t="e">
        <f t="shared" si="66"/>
        <v>#REF!</v>
      </c>
      <c r="GL117" s="41" t="e">
        <f t="shared" si="66"/>
        <v>#REF!</v>
      </c>
      <c r="GM117" s="41" t="e">
        <f t="shared" si="89"/>
        <v>#REF!</v>
      </c>
      <c r="GN117" s="41" t="e">
        <f t="shared" si="89"/>
        <v>#REF!</v>
      </c>
      <c r="GO117" s="41" t="e">
        <f t="shared" si="89"/>
        <v>#REF!</v>
      </c>
      <c r="GP117" s="41" t="e">
        <f t="shared" si="89"/>
        <v>#REF!</v>
      </c>
      <c r="GQ117" s="41" t="e">
        <f t="shared" si="89"/>
        <v>#REF!</v>
      </c>
      <c r="GR117" s="41" t="e">
        <f t="shared" si="89"/>
        <v>#REF!</v>
      </c>
      <c r="GS117" s="41" t="e">
        <f t="shared" si="89"/>
        <v>#REF!</v>
      </c>
      <c r="GT117" s="41" t="e">
        <f t="shared" si="89"/>
        <v>#REF!</v>
      </c>
      <c r="GU117" s="41" t="e">
        <f t="shared" si="89"/>
        <v>#REF!</v>
      </c>
      <c r="GV117" s="41" t="e">
        <f t="shared" si="89"/>
        <v>#REF!</v>
      </c>
      <c r="GW117" s="41" t="e">
        <f t="shared" si="89"/>
        <v>#REF!</v>
      </c>
      <c r="GX117" s="41" t="e">
        <f t="shared" si="89"/>
        <v>#REF!</v>
      </c>
      <c r="GY117" s="41" t="e">
        <f t="shared" si="89"/>
        <v>#REF!</v>
      </c>
      <c r="GZ117" s="41" t="e">
        <f t="shared" si="89"/>
        <v>#REF!</v>
      </c>
      <c r="HA117" s="41" t="e">
        <f t="shared" si="89"/>
        <v>#REF!</v>
      </c>
      <c r="HB117" s="41" t="e">
        <f t="shared" si="96"/>
        <v>#REF!</v>
      </c>
      <c r="HC117" s="41" t="e">
        <f t="shared" si="96"/>
        <v>#REF!</v>
      </c>
      <c r="HD117" s="41" t="e">
        <f t="shared" si="96"/>
        <v>#REF!</v>
      </c>
      <c r="HE117" s="41" t="e">
        <f t="shared" si="96"/>
        <v>#REF!</v>
      </c>
      <c r="HF117" s="41" t="e">
        <f t="shared" si="96"/>
        <v>#REF!</v>
      </c>
      <c r="HG117" s="41" t="e">
        <f t="shared" si="96"/>
        <v>#REF!</v>
      </c>
      <c r="HH117" s="41" t="e">
        <f t="shared" si="91"/>
        <v>#REF!</v>
      </c>
      <c r="HI117" s="41" t="e">
        <f t="shared" si="91"/>
        <v>#REF!</v>
      </c>
      <c r="HJ117" s="41" t="e">
        <f t="shared" si="91"/>
        <v>#REF!</v>
      </c>
    </row>
    <row r="118" spans="1:218" ht="14.4" x14ac:dyDescent="0.3">
      <c r="A118" s="42">
        <v>115</v>
      </c>
      <c r="B118" s="43" t="e">
        <f>'CMM2 - AUX CALC'!$DL$67</f>
        <v>#REF!</v>
      </c>
      <c r="DM118" s="41" t="e">
        <f>$B118/(_xlfn.SINGLE(PrazoConcessao)*12-DM$3+1)</f>
        <v>#REF!</v>
      </c>
      <c r="DN118" s="41" t="e">
        <f t="shared" si="85"/>
        <v>#REF!</v>
      </c>
      <c r="DO118" s="41" t="e">
        <f t="shared" si="85"/>
        <v>#REF!</v>
      </c>
      <c r="DP118" s="41" t="e">
        <f t="shared" si="85"/>
        <v>#REF!</v>
      </c>
      <c r="DQ118" s="41" t="e">
        <f t="shared" si="76"/>
        <v>#REF!</v>
      </c>
      <c r="DR118" s="41" t="e">
        <f t="shared" si="76"/>
        <v>#REF!</v>
      </c>
      <c r="DS118" s="41" t="e">
        <f t="shared" si="76"/>
        <v>#REF!</v>
      </c>
      <c r="DT118" s="41" t="e">
        <f t="shared" si="76"/>
        <v>#REF!</v>
      </c>
      <c r="DU118" s="41" t="e">
        <f t="shared" si="76"/>
        <v>#REF!</v>
      </c>
      <c r="DV118" s="41" t="e">
        <f t="shared" si="76"/>
        <v>#REF!</v>
      </c>
      <c r="DW118" s="41" t="e">
        <f t="shared" si="76"/>
        <v>#REF!</v>
      </c>
      <c r="DX118" s="41" t="e">
        <f t="shared" si="76"/>
        <v>#REF!</v>
      </c>
      <c r="DY118" s="41" t="e">
        <f t="shared" si="76"/>
        <v>#REF!</v>
      </c>
      <c r="DZ118" s="41" t="e">
        <f t="shared" si="92"/>
        <v>#REF!</v>
      </c>
      <c r="EA118" s="41" t="e">
        <f t="shared" si="92"/>
        <v>#REF!</v>
      </c>
      <c r="EB118" s="41" t="e">
        <f t="shared" si="92"/>
        <v>#REF!</v>
      </c>
      <c r="EC118" s="41" t="e">
        <f t="shared" si="92"/>
        <v>#REF!</v>
      </c>
      <c r="ED118" s="41" t="e">
        <f t="shared" si="92"/>
        <v>#REF!</v>
      </c>
      <c r="EE118" s="41" t="e">
        <f t="shared" si="92"/>
        <v>#REF!</v>
      </c>
      <c r="EF118" s="41" t="e">
        <f t="shared" si="92"/>
        <v>#REF!</v>
      </c>
      <c r="EG118" s="41" t="e">
        <f t="shared" si="92"/>
        <v>#REF!</v>
      </c>
      <c r="EH118" s="41" t="e">
        <f t="shared" si="92"/>
        <v>#REF!</v>
      </c>
      <c r="EI118" s="41" t="e">
        <f t="shared" si="92"/>
        <v>#REF!</v>
      </c>
      <c r="EJ118" s="41" t="e">
        <f t="shared" si="94"/>
        <v>#REF!</v>
      </c>
      <c r="EK118" s="41" t="e">
        <f t="shared" si="94"/>
        <v>#REF!</v>
      </c>
      <c r="EL118" s="41" t="e">
        <f t="shared" si="94"/>
        <v>#REF!</v>
      </c>
      <c r="EM118" s="41" t="e">
        <f t="shared" si="94"/>
        <v>#REF!</v>
      </c>
      <c r="EN118" s="41" t="e">
        <f t="shared" si="94"/>
        <v>#REF!</v>
      </c>
      <c r="EO118" s="41" t="e">
        <f t="shared" si="94"/>
        <v>#REF!</v>
      </c>
      <c r="EP118" s="41" t="e">
        <f t="shared" si="94"/>
        <v>#REF!</v>
      </c>
      <c r="EQ118" s="41" t="e">
        <f t="shared" si="94"/>
        <v>#REF!</v>
      </c>
      <c r="ER118" s="41" t="e">
        <f t="shared" si="94"/>
        <v>#REF!</v>
      </c>
      <c r="ES118" s="41" t="e">
        <f t="shared" si="86"/>
        <v>#REF!</v>
      </c>
      <c r="ET118" s="41" t="e">
        <f t="shared" si="86"/>
        <v>#REF!</v>
      </c>
      <c r="EU118" s="41" t="e">
        <f t="shared" si="86"/>
        <v>#REF!</v>
      </c>
      <c r="EV118" s="41" t="e">
        <f t="shared" si="86"/>
        <v>#REF!</v>
      </c>
      <c r="EW118" s="41" t="e">
        <f t="shared" si="78"/>
        <v>#REF!</v>
      </c>
      <c r="EX118" s="41" t="e">
        <f t="shared" si="78"/>
        <v>#REF!</v>
      </c>
      <c r="EY118" s="41" t="e">
        <f t="shared" si="78"/>
        <v>#REF!</v>
      </c>
      <c r="EZ118" s="41" t="e">
        <f t="shared" si="78"/>
        <v>#REF!</v>
      </c>
      <c r="FA118" s="41" t="e">
        <f t="shared" si="78"/>
        <v>#REF!</v>
      </c>
      <c r="FB118" s="41" t="e">
        <f t="shared" si="78"/>
        <v>#REF!</v>
      </c>
      <c r="FC118" s="41" t="e">
        <f t="shared" si="78"/>
        <v>#REF!</v>
      </c>
      <c r="FD118" s="41" t="e">
        <f t="shared" si="78"/>
        <v>#REF!</v>
      </c>
      <c r="FE118" s="41" t="e">
        <f t="shared" si="78"/>
        <v>#REF!</v>
      </c>
      <c r="FF118" s="41" t="e">
        <f t="shared" si="93"/>
        <v>#REF!</v>
      </c>
      <c r="FG118" s="41" t="e">
        <f t="shared" si="93"/>
        <v>#REF!</v>
      </c>
      <c r="FH118" s="41" t="e">
        <f t="shared" si="93"/>
        <v>#REF!</v>
      </c>
      <c r="FI118" s="41" t="e">
        <f t="shared" si="93"/>
        <v>#REF!</v>
      </c>
      <c r="FJ118" s="41" t="e">
        <f t="shared" si="93"/>
        <v>#REF!</v>
      </c>
      <c r="FK118" s="41" t="e">
        <f t="shared" si="93"/>
        <v>#REF!</v>
      </c>
      <c r="FL118" s="41" t="e">
        <f t="shared" si="93"/>
        <v>#REF!</v>
      </c>
      <c r="FM118" s="41" t="e">
        <f t="shared" si="93"/>
        <v>#REF!</v>
      </c>
      <c r="FN118" s="41" t="e">
        <f t="shared" si="93"/>
        <v>#REF!</v>
      </c>
      <c r="FO118" s="41" t="e">
        <f t="shared" si="93"/>
        <v>#REF!</v>
      </c>
      <c r="FP118" s="41" t="e">
        <f t="shared" si="95"/>
        <v>#REF!</v>
      </c>
      <c r="FQ118" s="41" t="e">
        <f t="shared" si="95"/>
        <v>#REF!</v>
      </c>
      <c r="FR118" s="41" t="e">
        <f t="shared" si="95"/>
        <v>#REF!</v>
      </c>
      <c r="FS118" s="41" t="e">
        <f t="shared" si="95"/>
        <v>#REF!</v>
      </c>
      <c r="FT118" s="41" t="e">
        <f t="shared" si="95"/>
        <v>#REF!</v>
      </c>
      <c r="FU118" s="41" t="e">
        <f t="shared" si="95"/>
        <v>#REF!</v>
      </c>
      <c r="FV118" s="41" t="e">
        <f t="shared" si="95"/>
        <v>#REF!</v>
      </c>
      <c r="FW118" s="41" t="e">
        <f t="shared" si="95"/>
        <v>#REF!</v>
      </c>
      <c r="FX118" s="41" t="e">
        <f t="shared" si="95"/>
        <v>#REF!</v>
      </c>
      <c r="FY118" s="41" t="e">
        <f t="shared" si="87"/>
        <v>#REF!</v>
      </c>
      <c r="FZ118" s="41" t="e">
        <f t="shared" si="87"/>
        <v>#REF!</v>
      </c>
      <c r="GA118" s="41" t="e">
        <f t="shared" si="87"/>
        <v>#REF!</v>
      </c>
      <c r="GB118" s="41" t="e">
        <f t="shared" si="87"/>
        <v>#REF!</v>
      </c>
      <c r="GC118" s="41" t="e">
        <f t="shared" si="80"/>
        <v>#REF!</v>
      </c>
      <c r="GD118" s="41" t="e">
        <f t="shared" si="80"/>
        <v>#REF!</v>
      </c>
      <c r="GE118" s="41" t="e">
        <f t="shared" si="80"/>
        <v>#REF!</v>
      </c>
      <c r="GF118" s="41" t="e">
        <f t="shared" si="80"/>
        <v>#REF!</v>
      </c>
      <c r="GG118" s="41" t="e">
        <f t="shared" si="80"/>
        <v>#REF!</v>
      </c>
      <c r="GH118" s="41" t="e">
        <f t="shared" si="66"/>
        <v>#REF!</v>
      </c>
      <c r="GI118" s="41" t="e">
        <f t="shared" si="66"/>
        <v>#REF!</v>
      </c>
      <c r="GJ118" s="41" t="e">
        <f t="shared" si="66"/>
        <v>#REF!</v>
      </c>
      <c r="GK118" s="41" t="e">
        <f t="shared" si="66"/>
        <v>#REF!</v>
      </c>
      <c r="GL118" s="41" t="e">
        <f t="shared" si="66"/>
        <v>#REF!</v>
      </c>
      <c r="GM118" s="41" t="e">
        <f t="shared" si="89"/>
        <v>#REF!</v>
      </c>
      <c r="GN118" s="41" t="e">
        <f t="shared" si="89"/>
        <v>#REF!</v>
      </c>
      <c r="GO118" s="41" t="e">
        <f t="shared" si="89"/>
        <v>#REF!</v>
      </c>
      <c r="GP118" s="41" t="e">
        <f t="shared" si="89"/>
        <v>#REF!</v>
      </c>
      <c r="GQ118" s="41" t="e">
        <f t="shared" si="89"/>
        <v>#REF!</v>
      </c>
      <c r="GR118" s="41" t="e">
        <f t="shared" si="89"/>
        <v>#REF!</v>
      </c>
      <c r="GS118" s="41" t="e">
        <f t="shared" si="89"/>
        <v>#REF!</v>
      </c>
      <c r="GT118" s="41" t="e">
        <f t="shared" si="89"/>
        <v>#REF!</v>
      </c>
      <c r="GU118" s="41" t="e">
        <f t="shared" si="89"/>
        <v>#REF!</v>
      </c>
      <c r="GV118" s="41" t="e">
        <f t="shared" si="89"/>
        <v>#REF!</v>
      </c>
      <c r="GW118" s="41" t="e">
        <f t="shared" si="89"/>
        <v>#REF!</v>
      </c>
      <c r="GX118" s="41" t="e">
        <f t="shared" si="89"/>
        <v>#REF!</v>
      </c>
      <c r="GY118" s="41" t="e">
        <f t="shared" si="89"/>
        <v>#REF!</v>
      </c>
      <c r="GZ118" s="41" t="e">
        <f t="shared" si="89"/>
        <v>#REF!</v>
      </c>
      <c r="HA118" s="41" t="e">
        <f t="shared" si="89"/>
        <v>#REF!</v>
      </c>
      <c r="HB118" s="41" t="e">
        <f t="shared" si="96"/>
        <v>#REF!</v>
      </c>
      <c r="HC118" s="41" t="e">
        <f t="shared" si="96"/>
        <v>#REF!</v>
      </c>
      <c r="HD118" s="41" t="e">
        <f t="shared" si="96"/>
        <v>#REF!</v>
      </c>
      <c r="HE118" s="41" t="e">
        <f t="shared" si="96"/>
        <v>#REF!</v>
      </c>
      <c r="HF118" s="41" t="e">
        <f t="shared" si="96"/>
        <v>#REF!</v>
      </c>
      <c r="HG118" s="41" t="e">
        <f t="shared" si="96"/>
        <v>#REF!</v>
      </c>
      <c r="HH118" s="41" t="e">
        <f t="shared" si="91"/>
        <v>#REF!</v>
      </c>
      <c r="HI118" s="41" t="e">
        <f t="shared" si="91"/>
        <v>#REF!</v>
      </c>
      <c r="HJ118" s="41" t="e">
        <f t="shared" si="91"/>
        <v>#REF!</v>
      </c>
    </row>
    <row r="119" spans="1:218" ht="14.4" x14ac:dyDescent="0.3">
      <c r="A119" s="42">
        <v>116</v>
      </c>
      <c r="B119" s="43" t="e">
        <f>'CMM2 - AUX CALC'!$DM$67</f>
        <v>#REF!</v>
      </c>
      <c r="DN119" s="41" t="e">
        <f>$B119/(_xlfn.SINGLE(PrazoConcessao)*12-DN$3+1)</f>
        <v>#REF!</v>
      </c>
      <c r="DO119" s="41" t="e">
        <f t="shared" si="85"/>
        <v>#REF!</v>
      </c>
      <c r="DP119" s="41" t="e">
        <f t="shared" si="85"/>
        <v>#REF!</v>
      </c>
      <c r="DQ119" s="41" t="e">
        <f t="shared" si="76"/>
        <v>#REF!</v>
      </c>
      <c r="DR119" s="41" t="e">
        <f t="shared" si="76"/>
        <v>#REF!</v>
      </c>
      <c r="DS119" s="41" t="e">
        <f t="shared" si="76"/>
        <v>#REF!</v>
      </c>
      <c r="DT119" s="41" t="e">
        <f t="shared" si="76"/>
        <v>#REF!</v>
      </c>
      <c r="DU119" s="41" t="e">
        <f t="shared" si="76"/>
        <v>#REF!</v>
      </c>
      <c r="DV119" s="41" t="e">
        <f t="shared" si="76"/>
        <v>#REF!</v>
      </c>
      <c r="DW119" s="41" t="e">
        <f t="shared" si="76"/>
        <v>#REF!</v>
      </c>
      <c r="DX119" s="41" t="e">
        <f t="shared" si="76"/>
        <v>#REF!</v>
      </c>
      <c r="DY119" s="41" t="e">
        <f t="shared" si="76"/>
        <v>#REF!</v>
      </c>
      <c r="DZ119" s="41" t="e">
        <f t="shared" si="92"/>
        <v>#REF!</v>
      </c>
      <c r="EA119" s="41" t="e">
        <f t="shared" si="92"/>
        <v>#REF!</v>
      </c>
      <c r="EB119" s="41" t="e">
        <f t="shared" si="92"/>
        <v>#REF!</v>
      </c>
      <c r="EC119" s="41" t="e">
        <f t="shared" si="92"/>
        <v>#REF!</v>
      </c>
      <c r="ED119" s="41" t="e">
        <f t="shared" si="92"/>
        <v>#REF!</v>
      </c>
      <c r="EE119" s="41" t="e">
        <f t="shared" si="92"/>
        <v>#REF!</v>
      </c>
      <c r="EF119" s="41" t="e">
        <f t="shared" si="92"/>
        <v>#REF!</v>
      </c>
      <c r="EG119" s="41" t="e">
        <f t="shared" si="92"/>
        <v>#REF!</v>
      </c>
      <c r="EH119" s="41" t="e">
        <f t="shared" si="92"/>
        <v>#REF!</v>
      </c>
      <c r="EI119" s="41" t="e">
        <f t="shared" si="92"/>
        <v>#REF!</v>
      </c>
      <c r="EJ119" s="41" t="e">
        <f t="shared" si="94"/>
        <v>#REF!</v>
      </c>
      <c r="EK119" s="41" t="e">
        <f t="shared" si="94"/>
        <v>#REF!</v>
      </c>
      <c r="EL119" s="41" t="e">
        <f t="shared" si="94"/>
        <v>#REF!</v>
      </c>
      <c r="EM119" s="41" t="e">
        <f t="shared" si="94"/>
        <v>#REF!</v>
      </c>
      <c r="EN119" s="41" t="e">
        <f t="shared" si="94"/>
        <v>#REF!</v>
      </c>
      <c r="EO119" s="41" t="e">
        <f t="shared" si="94"/>
        <v>#REF!</v>
      </c>
      <c r="EP119" s="41" t="e">
        <f t="shared" si="94"/>
        <v>#REF!</v>
      </c>
      <c r="EQ119" s="41" t="e">
        <f t="shared" si="94"/>
        <v>#REF!</v>
      </c>
      <c r="ER119" s="41" t="e">
        <f t="shared" si="94"/>
        <v>#REF!</v>
      </c>
      <c r="ES119" s="41" t="e">
        <f t="shared" si="86"/>
        <v>#REF!</v>
      </c>
      <c r="ET119" s="41" t="e">
        <f t="shared" si="86"/>
        <v>#REF!</v>
      </c>
      <c r="EU119" s="41" t="e">
        <f t="shared" si="86"/>
        <v>#REF!</v>
      </c>
      <c r="EV119" s="41" t="e">
        <f t="shared" si="86"/>
        <v>#REF!</v>
      </c>
      <c r="EW119" s="41" t="e">
        <f t="shared" si="78"/>
        <v>#REF!</v>
      </c>
      <c r="EX119" s="41" t="e">
        <f t="shared" si="78"/>
        <v>#REF!</v>
      </c>
      <c r="EY119" s="41" t="e">
        <f t="shared" si="78"/>
        <v>#REF!</v>
      </c>
      <c r="EZ119" s="41" t="e">
        <f t="shared" si="78"/>
        <v>#REF!</v>
      </c>
      <c r="FA119" s="41" t="e">
        <f t="shared" si="78"/>
        <v>#REF!</v>
      </c>
      <c r="FB119" s="41" t="e">
        <f t="shared" si="78"/>
        <v>#REF!</v>
      </c>
      <c r="FC119" s="41" t="e">
        <f t="shared" si="78"/>
        <v>#REF!</v>
      </c>
      <c r="FD119" s="41" t="e">
        <f t="shared" si="78"/>
        <v>#REF!</v>
      </c>
      <c r="FE119" s="41" t="e">
        <f t="shared" si="78"/>
        <v>#REF!</v>
      </c>
      <c r="FF119" s="41" t="e">
        <f t="shared" si="93"/>
        <v>#REF!</v>
      </c>
      <c r="FG119" s="41" t="e">
        <f t="shared" si="93"/>
        <v>#REF!</v>
      </c>
      <c r="FH119" s="41" t="e">
        <f t="shared" si="93"/>
        <v>#REF!</v>
      </c>
      <c r="FI119" s="41" t="e">
        <f t="shared" si="93"/>
        <v>#REF!</v>
      </c>
      <c r="FJ119" s="41" t="e">
        <f t="shared" si="93"/>
        <v>#REF!</v>
      </c>
      <c r="FK119" s="41" t="e">
        <f t="shared" si="93"/>
        <v>#REF!</v>
      </c>
      <c r="FL119" s="41" t="e">
        <f t="shared" si="93"/>
        <v>#REF!</v>
      </c>
      <c r="FM119" s="41" t="e">
        <f t="shared" si="93"/>
        <v>#REF!</v>
      </c>
      <c r="FN119" s="41" t="e">
        <f t="shared" si="93"/>
        <v>#REF!</v>
      </c>
      <c r="FO119" s="41" t="e">
        <f t="shared" si="93"/>
        <v>#REF!</v>
      </c>
      <c r="FP119" s="41" t="e">
        <f t="shared" si="95"/>
        <v>#REF!</v>
      </c>
      <c r="FQ119" s="41" t="e">
        <f t="shared" si="95"/>
        <v>#REF!</v>
      </c>
      <c r="FR119" s="41" t="e">
        <f t="shared" si="95"/>
        <v>#REF!</v>
      </c>
      <c r="FS119" s="41" t="e">
        <f t="shared" si="95"/>
        <v>#REF!</v>
      </c>
      <c r="FT119" s="41" t="e">
        <f t="shared" si="95"/>
        <v>#REF!</v>
      </c>
      <c r="FU119" s="41" t="e">
        <f t="shared" si="95"/>
        <v>#REF!</v>
      </c>
      <c r="FV119" s="41" t="e">
        <f t="shared" si="95"/>
        <v>#REF!</v>
      </c>
      <c r="FW119" s="41" t="e">
        <f t="shared" si="95"/>
        <v>#REF!</v>
      </c>
      <c r="FX119" s="41" t="e">
        <f t="shared" si="95"/>
        <v>#REF!</v>
      </c>
      <c r="FY119" s="41" t="e">
        <f t="shared" si="87"/>
        <v>#REF!</v>
      </c>
      <c r="FZ119" s="41" t="e">
        <f t="shared" si="87"/>
        <v>#REF!</v>
      </c>
      <c r="GA119" s="41" t="e">
        <f t="shared" si="87"/>
        <v>#REF!</v>
      </c>
      <c r="GB119" s="41" t="e">
        <f t="shared" si="87"/>
        <v>#REF!</v>
      </c>
      <c r="GC119" s="41" t="e">
        <f t="shared" si="80"/>
        <v>#REF!</v>
      </c>
      <c r="GD119" s="41" t="e">
        <f t="shared" si="80"/>
        <v>#REF!</v>
      </c>
      <c r="GE119" s="41" t="e">
        <f t="shared" si="80"/>
        <v>#REF!</v>
      </c>
      <c r="GF119" s="41" t="e">
        <f t="shared" si="80"/>
        <v>#REF!</v>
      </c>
      <c r="GG119" s="41" t="e">
        <f t="shared" si="80"/>
        <v>#REF!</v>
      </c>
      <c r="GH119" s="41" t="e">
        <f t="shared" si="66"/>
        <v>#REF!</v>
      </c>
      <c r="GI119" s="41" t="e">
        <f t="shared" si="66"/>
        <v>#REF!</v>
      </c>
      <c r="GJ119" s="41" t="e">
        <f t="shared" si="66"/>
        <v>#REF!</v>
      </c>
      <c r="GK119" s="41" t="e">
        <f t="shared" si="66"/>
        <v>#REF!</v>
      </c>
      <c r="GL119" s="41" t="e">
        <f t="shared" si="66"/>
        <v>#REF!</v>
      </c>
      <c r="GM119" s="41" t="e">
        <f t="shared" si="89"/>
        <v>#REF!</v>
      </c>
      <c r="GN119" s="41" t="e">
        <f t="shared" si="89"/>
        <v>#REF!</v>
      </c>
      <c r="GO119" s="41" t="e">
        <f t="shared" si="89"/>
        <v>#REF!</v>
      </c>
      <c r="GP119" s="41" t="e">
        <f t="shared" si="89"/>
        <v>#REF!</v>
      </c>
      <c r="GQ119" s="41" t="e">
        <f t="shared" si="89"/>
        <v>#REF!</v>
      </c>
      <c r="GR119" s="41" t="e">
        <f t="shared" si="89"/>
        <v>#REF!</v>
      </c>
      <c r="GS119" s="41" t="e">
        <f t="shared" si="89"/>
        <v>#REF!</v>
      </c>
      <c r="GT119" s="41" t="e">
        <f t="shared" si="89"/>
        <v>#REF!</v>
      </c>
      <c r="GU119" s="41" t="e">
        <f t="shared" si="89"/>
        <v>#REF!</v>
      </c>
      <c r="GV119" s="41" t="e">
        <f t="shared" si="89"/>
        <v>#REF!</v>
      </c>
      <c r="GW119" s="41" t="e">
        <f t="shared" si="89"/>
        <v>#REF!</v>
      </c>
      <c r="GX119" s="41" t="e">
        <f t="shared" si="89"/>
        <v>#REF!</v>
      </c>
      <c r="GY119" s="41" t="e">
        <f t="shared" si="89"/>
        <v>#REF!</v>
      </c>
      <c r="GZ119" s="41" t="e">
        <f t="shared" si="89"/>
        <v>#REF!</v>
      </c>
      <c r="HA119" s="41" t="e">
        <f t="shared" si="89"/>
        <v>#REF!</v>
      </c>
      <c r="HB119" s="41" t="e">
        <f t="shared" si="96"/>
        <v>#REF!</v>
      </c>
      <c r="HC119" s="41" t="e">
        <f t="shared" si="96"/>
        <v>#REF!</v>
      </c>
      <c r="HD119" s="41" t="e">
        <f t="shared" si="96"/>
        <v>#REF!</v>
      </c>
      <c r="HE119" s="41" t="e">
        <f t="shared" si="96"/>
        <v>#REF!</v>
      </c>
      <c r="HF119" s="41" t="e">
        <f t="shared" si="96"/>
        <v>#REF!</v>
      </c>
      <c r="HG119" s="41" t="e">
        <f t="shared" si="96"/>
        <v>#REF!</v>
      </c>
      <c r="HH119" s="41" t="e">
        <f t="shared" si="91"/>
        <v>#REF!</v>
      </c>
      <c r="HI119" s="41" t="e">
        <f t="shared" si="91"/>
        <v>#REF!</v>
      </c>
      <c r="HJ119" s="41" t="e">
        <f t="shared" si="91"/>
        <v>#REF!</v>
      </c>
    </row>
    <row r="120" spans="1:218" ht="14.4" x14ac:dyDescent="0.3">
      <c r="A120" s="42">
        <v>117</v>
      </c>
      <c r="B120" s="43" t="e">
        <f>'CMM2 - AUX CALC'!$DN$67</f>
        <v>#REF!</v>
      </c>
      <c r="DO120" s="41" t="e">
        <f>$B120/(_xlfn.SINGLE(PrazoConcessao)*12-DO$3+1)</f>
        <v>#REF!</v>
      </c>
      <c r="DP120" s="41" t="e">
        <f t="shared" si="85"/>
        <v>#REF!</v>
      </c>
      <c r="DQ120" s="41" t="e">
        <f t="shared" si="76"/>
        <v>#REF!</v>
      </c>
      <c r="DR120" s="41" t="e">
        <f t="shared" si="76"/>
        <v>#REF!</v>
      </c>
      <c r="DS120" s="41" t="e">
        <f t="shared" si="76"/>
        <v>#REF!</v>
      </c>
      <c r="DT120" s="41" t="e">
        <f t="shared" si="76"/>
        <v>#REF!</v>
      </c>
      <c r="DU120" s="41" t="e">
        <f t="shared" si="76"/>
        <v>#REF!</v>
      </c>
      <c r="DV120" s="41" t="e">
        <f t="shared" si="76"/>
        <v>#REF!</v>
      </c>
      <c r="DW120" s="41" t="e">
        <f t="shared" si="76"/>
        <v>#REF!</v>
      </c>
      <c r="DX120" s="41" t="e">
        <f t="shared" si="76"/>
        <v>#REF!</v>
      </c>
      <c r="DY120" s="41" t="e">
        <f t="shared" si="76"/>
        <v>#REF!</v>
      </c>
      <c r="DZ120" s="41" t="e">
        <f t="shared" si="92"/>
        <v>#REF!</v>
      </c>
      <c r="EA120" s="41" t="e">
        <f t="shared" si="92"/>
        <v>#REF!</v>
      </c>
      <c r="EB120" s="41" t="e">
        <f t="shared" si="92"/>
        <v>#REF!</v>
      </c>
      <c r="EC120" s="41" t="e">
        <f t="shared" si="92"/>
        <v>#REF!</v>
      </c>
      <c r="ED120" s="41" t="e">
        <f t="shared" si="92"/>
        <v>#REF!</v>
      </c>
      <c r="EE120" s="41" t="e">
        <f t="shared" si="92"/>
        <v>#REF!</v>
      </c>
      <c r="EF120" s="41" t="e">
        <f t="shared" si="92"/>
        <v>#REF!</v>
      </c>
      <c r="EG120" s="41" t="e">
        <f t="shared" si="92"/>
        <v>#REF!</v>
      </c>
      <c r="EH120" s="41" t="e">
        <f t="shared" si="92"/>
        <v>#REF!</v>
      </c>
      <c r="EI120" s="41" t="e">
        <f t="shared" si="92"/>
        <v>#REF!</v>
      </c>
      <c r="EJ120" s="41" t="e">
        <f t="shared" si="94"/>
        <v>#REF!</v>
      </c>
      <c r="EK120" s="41" t="e">
        <f t="shared" si="94"/>
        <v>#REF!</v>
      </c>
      <c r="EL120" s="41" t="e">
        <f t="shared" si="94"/>
        <v>#REF!</v>
      </c>
      <c r="EM120" s="41" t="e">
        <f t="shared" si="94"/>
        <v>#REF!</v>
      </c>
      <c r="EN120" s="41" t="e">
        <f t="shared" si="94"/>
        <v>#REF!</v>
      </c>
      <c r="EO120" s="41" t="e">
        <f t="shared" si="94"/>
        <v>#REF!</v>
      </c>
      <c r="EP120" s="41" t="e">
        <f t="shared" si="94"/>
        <v>#REF!</v>
      </c>
      <c r="EQ120" s="41" t="e">
        <f t="shared" si="94"/>
        <v>#REF!</v>
      </c>
      <c r="ER120" s="41" t="e">
        <f t="shared" si="94"/>
        <v>#REF!</v>
      </c>
      <c r="ES120" s="41" t="e">
        <f t="shared" si="86"/>
        <v>#REF!</v>
      </c>
      <c r="ET120" s="41" t="e">
        <f t="shared" si="86"/>
        <v>#REF!</v>
      </c>
      <c r="EU120" s="41" t="e">
        <f t="shared" si="86"/>
        <v>#REF!</v>
      </c>
      <c r="EV120" s="41" t="e">
        <f t="shared" si="86"/>
        <v>#REF!</v>
      </c>
      <c r="EW120" s="41" t="e">
        <f t="shared" si="78"/>
        <v>#REF!</v>
      </c>
      <c r="EX120" s="41" t="e">
        <f t="shared" si="78"/>
        <v>#REF!</v>
      </c>
      <c r="EY120" s="41" t="e">
        <f t="shared" si="78"/>
        <v>#REF!</v>
      </c>
      <c r="EZ120" s="41" t="e">
        <f t="shared" si="78"/>
        <v>#REF!</v>
      </c>
      <c r="FA120" s="41" t="e">
        <f t="shared" si="78"/>
        <v>#REF!</v>
      </c>
      <c r="FB120" s="41" t="e">
        <f t="shared" si="78"/>
        <v>#REF!</v>
      </c>
      <c r="FC120" s="41" t="e">
        <f t="shared" si="78"/>
        <v>#REF!</v>
      </c>
      <c r="FD120" s="41" t="e">
        <f t="shared" si="78"/>
        <v>#REF!</v>
      </c>
      <c r="FE120" s="41" t="e">
        <f t="shared" si="78"/>
        <v>#REF!</v>
      </c>
      <c r="FF120" s="41" t="e">
        <f t="shared" si="93"/>
        <v>#REF!</v>
      </c>
      <c r="FG120" s="41" t="e">
        <f t="shared" si="93"/>
        <v>#REF!</v>
      </c>
      <c r="FH120" s="41" t="e">
        <f t="shared" si="93"/>
        <v>#REF!</v>
      </c>
      <c r="FI120" s="41" t="e">
        <f t="shared" si="93"/>
        <v>#REF!</v>
      </c>
      <c r="FJ120" s="41" t="e">
        <f t="shared" si="93"/>
        <v>#REF!</v>
      </c>
      <c r="FK120" s="41" t="e">
        <f t="shared" si="93"/>
        <v>#REF!</v>
      </c>
      <c r="FL120" s="41" t="e">
        <f t="shared" si="93"/>
        <v>#REF!</v>
      </c>
      <c r="FM120" s="41" t="e">
        <f t="shared" si="93"/>
        <v>#REF!</v>
      </c>
      <c r="FN120" s="41" t="e">
        <f t="shared" si="93"/>
        <v>#REF!</v>
      </c>
      <c r="FO120" s="41" t="e">
        <f t="shared" si="93"/>
        <v>#REF!</v>
      </c>
      <c r="FP120" s="41" t="e">
        <f t="shared" si="95"/>
        <v>#REF!</v>
      </c>
      <c r="FQ120" s="41" t="e">
        <f t="shared" si="95"/>
        <v>#REF!</v>
      </c>
      <c r="FR120" s="41" t="e">
        <f t="shared" si="95"/>
        <v>#REF!</v>
      </c>
      <c r="FS120" s="41" t="e">
        <f t="shared" si="95"/>
        <v>#REF!</v>
      </c>
      <c r="FT120" s="41" t="e">
        <f t="shared" si="95"/>
        <v>#REF!</v>
      </c>
      <c r="FU120" s="41" t="e">
        <f t="shared" si="95"/>
        <v>#REF!</v>
      </c>
      <c r="FV120" s="41" t="e">
        <f t="shared" si="95"/>
        <v>#REF!</v>
      </c>
      <c r="FW120" s="41" t="e">
        <f t="shared" si="95"/>
        <v>#REF!</v>
      </c>
      <c r="FX120" s="41" t="e">
        <f t="shared" si="95"/>
        <v>#REF!</v>
      </c>
      <c r="FY120" s="41" t="e">
        <f t="shared" si="87"/>
        <v>#REF!</v>
      </c>
      <c r="FZ120" s="41" t="e">
        <f t="shared" si="87"/>
        <v>#REF!</v>
      </c>
      <c r="GA120" s="41" t="e">
        <f t="shared" si="87"/>
        <v>#REF!</v>
      </c>
      <c r="GB120" s="41" t="e">
        <f t="shared" si="87"/>
        <v>#REF!</v>
      </c>
      <c r="GC120" s="41" t="e">
        <f t="shared" si="80"/>
        <v>#REF!</v>
      </c>
      <c r="GD120" s="41" t="e">
        <f t="shared" si="80"/>
        <v>#REF!</v>
      </c>
      <c r="GE120" s="41" t="e">
        <f t="shared" si="80"/>
        <v>#REF!</v>
      </c>
      <c r="GF120" s="41" t="e">
        <f t="shared" si="80"/>
        <v>#REF!</v>
      </c>
      <c r="GG120" s="41" t="e">
        <f t="shared" si="80"/>
        <v>#REF!</v>
      </c>
      <c r="GH120" s="41" t="e">
        <f t="shared" si="66"/>
        <v>#REF!</v>
      </c>
      <c r="GI120" s="41" t="e">
        <f t="shared" si="66"/>
        <v>#REF!</v>
      </c>
      <c r="GJ120" s="41" t="e">
        <f t="shared" si="66"/>
        <v>#REF!</v>
      </c>
      <c r="GK120" s="41" t="e">
        <f t="shared" si="66"/>
        <v>#REF!</v>
      </c>
      <c r="GL120" s="41" t="e">
        <f t="shared" si="66"/>
        <v>#REF!</v>
      </c>
      <c r="GM120" s="41" t="e">
        <f t="shared" si="89"/>
        <v>#REF!</v>
      </c>
      <c r="GN120" s="41" t="e">
        <f t="shared" si="89"/>
        <v>#REF!</v>
      </c>
      <c r="GO120" s="41" t="e">
        <f t="shared" si="89"/>
        <v>#REF!</v>
      </c>
      <c r="GP120" s="41" t="e">
        <f t="shared" si="89"/>
        <v>#REF!</v>
      </c>
      <c r="GQ120" s="41" t="e">
        <f t="shared" si="89"/>
        <v>#REF!</v>
      </c>
      <c r="GR120" s="41" t="e">
        <f t="shared" si="89"/>
        <v>#REF!</v>
      </c>
      <c r="GS120" s="41" t="e">
        <f t="shared" si="89"/>
        <v>#REF!</v>
      </c>
      <c r="GT120" s="41" t="e">
        <f t="shared" si="89"/>
        <v>#REF!</v>
      </c>
      <c r="GU120" s="41" t="e">
        <f t="shared" si="89"/>
        <v>#REF!</v>
      </c>
      <c r="GV120" s="41" t="e">
        <f t="shared" si="89"/>
        <v>#REF!</v>
      </c>
      <c r="GW120" s="41" t="e">
        <f t="shared" si="89"/>
        <v>#REF!</v>
      </c>
      <c r="GX120" s="41" t="e">
        <f t="shared" si="89"/>
        <v>#REF!</v>
      </c>
      <c r="GY120" s="41" t="e">
        <f t="shared" si="89"/>
        <v>#REF!</v>
      </c>
      <c r="GZ120" s="41" t="e">
        <f t="shared" si="89"/>
        <v>#REF!</v>
      </c>
      <c r="HA120" s="41" t="e">
        <f t="shared" si="89"/>
        <v>#REF!</v>
      </c>
      <c r="HB120" s="41" t="e">
        <f t="shared" si="96"/>
        <v>#REF!</v>
      </c>
      <c r="HC120" s="41" t="e">
        <f t="shared" si="96"/>
        <v>#REF!</v>
      </c>
      <c r="HD120" s="41" t="e">
        <f t="shared" si="96"/>
        <v>#REF!</v>
      </c>
      <c r="HE120" s="41" t="e">
        <f t="shared" si="96"/>
        <v>#REF!</v>
      </c>
      <c r="HF120" s="41" t="e">
        <f t="shared" si="96"/>
        <v>#REF!</v>
      </c>
      <c r="HG120" s="41" t="e">
        <f t="shared" si="96"/>
        <v>#REF!</v>
      </c>
      <c r="HH120" s="41" t="e">
        <f t="shared" si="91"/>
        <v>#REF!</v>
      </c>
      <c r="HI120" s="41" t="e">
        <f t="shared" si="91"/>
        <v>#REF!</v>
      </c>
      <c r="HJ120" s="41" t="e">
        <f t="shared" si="91"/>
        <v>#REF!</v>
      </c>
    </row>
    <row r="121" spans="1:218" ht="14.4" x14ac:dyDescent="0.3">
      <c r="A121" s="42">
        <v>118</v>
      </c>
      <c r="B121" s="43" t="e">
        <f>'CMM2 - AUX CALC'!$DO$67</f>
        <v>#REF!</v>
      </c>
      <c r="DP121" s="41" t="e">
        <f>$B121/(_xlfn.SINGLE(PrazoConcessao)*12-DP$3+1)</f>
        <v>#REF!</v>
      </c>
      <c r="DQ121" s="41" t="e">
        <f t="shared" si="76"/>
        <v>#REF!</v>
      </c>
      <c r="DR121" s="41" t="e">
        <f t="shared" si="76"/>
        <v>#REF!</v>
      </c>
      <c r="DS121" s="41" t="e">
        <f t="shared" si="76"/>
        <v>#REF!</v>
      </c>
      <c r="DT121" s="41" t="e">
        <f t="shared" si="76"/>
        <v>#REF!</v>
      </c>
      <c r="DU121" s="41" t="e">
        <f t="shared" si="76"/>
        <v>#REF!</v>
      </c>
      <c r="DV121" s="41" t="e">
        <f t="shared" si="76"/>
        <v>#REF!</v>
      </c>
      <c r="DW121" s="41" t="e">
        <f t="shared" si="76"/>
        <v>#REF!</v>
      </c>
      <c r="DX121" s="41" t="e">
        <f t="shared" si="76"/>
        <v>#REF!</v>
      </c>
      <c r="DY121" s="41" t="e">
        <f t="shared" si="76"/>
        <v>#REF!</v>
      </c>
      <c r="DZ121" s="41" t="e">
        <f t="shared" si="92"/>
        <v>#REF!</v>
      </c>
      <c r="EA121" s="41" t="e">
        <f t="shared" si="92"/>
        <v>#REF!</v>
      </c>
      <c r="EB121" s="41" t="e">
        <f t="shared" si="92"/>
        <v>#REF!</v>
      </c>
      <c r="EC121" s="41" t="e">
        <f t="shared" si="92"/>
        <v>#REF!</v>
      </c>
      <c r="ED121" s="41" t="e">
        <f t="shared" si="92"/>
        <v>#REF!</v>
      </c>
      <c r="EE121" s="41" t="e">
        <f t="shared" si="92"/>
        <v>#REF!</v>
      </c>
      <c r="EF121" s="41" t="e">
        <f t="shared" si="92"/>
        <v>#REF!</v>
      </c>
      <c r="EG121" s="41" t="e">
        <f t="shared" si="92"/>
        <v>#REF!</v>
      </c>
      <c r="EH121" s="41" t="e">
        <f t="shared" si="92"/>
        <v>#REF!</v>
      </c>
      <c r="EI121" s="41" t="e">
        <f t="shared" si="92"/>
        <v>#REF!</v>
      </c>
      <c r="EJ121" s="41" t="e">
        <f t="shared" si="94"/>
        <v>#REF!</v>
      </c>
      <c r="EK121" s="41" t="e">
        <f t="shared" si="94"/>
        <v>#REF!</v>
      </c>
      <c r="EL121" s="41" t="e">
        <f t="shared" si="94"/>
        <v>#REF!</v>
      </c>
      <c r="EM121" s="41" t="e">
        <f t="shared" si="94"/>
        <v>#REF!</v>
      </c>
      <c r="EN121" s="41" t="e">
        <f t="shared" si="94"/>
        <v>#REF!</v>
      </c>
      <c r="EO121" s="41" t="e">
        <f t="shared" si="94"/>
        <v>#REF!</v>
      </c>
      <c r="EP121" s="41" t="e">
        <f t="shared" si="94"/>
        <v>#REF!</v>
      </c>
      <c r="EQ121" s="41" t="e">
        <f t="shared" si="94"/>
        <v>#REF!</v>
      </c>
      <c r="ER121" s="41" t="e">
        <f t="shared" si="94"/>
        <v>#REF!</v>
      </c>
      <c r="ES121" s="41" t="e">
        <f t="shared" si="86"/>
        <v>#REF!</v>
      </c>
      <c r="ET121" s="41" t="e">
        <f t="shared" si="86"/>
        <v>#REF!</v>
      </c>
      <c r="EU121" s="41" t="e">
        <f t="shared" si="86"/>
        <v>#REF!</v>
      </c>
      <c r="EV121" s="41" t="e">
        <f t="shared" si="86"/>
        <v>#REF!</v>
      </c>
      <c r="EW121" s="41" t="e">
        <f t="shared" si="78"/>
        <v>#REF!</v>
      </c>
      <c r="EX121" s="41" t="e">
        <f t="shared" si="78"/>
        <v>#REF!</v>
      </c>
      <c r="EY121" s="41" t="e">
        <f t="shared" si="78"/>
        <v>#REF!</v>
      </c>
      <c r="EZ121" s="41" t="e">
        <f t="shared" si="78"/>
        <v>#REF!</v>
      </c>
      <c r="FA121" s="41" t="e">
        <f t="shared" si="78"/>
        <v>#REF!</v>
      </c>
      <c r="FB121" s="41" t="e">
        <f t="shared" si="78"/>
        <v>#REF!</v>
      </c>
      <c r="FC121" s="41" t="e">
        <f t="shared" si="78"/>
        <v>#REF!</v>
      </c>
      <c r="FD121" s="41" t="e">
        <f t="shared" si="78"/>
        <v>#REF!</v>
      </c>
      <c r="FE121" s="41" t="e">
        <f t="shared" si="78"/>
        <v>#REF!</v>
      </c>
      <c r="FF121" s="41" t="e">
        <f t="shared" si="93"/>
        <v>#REF!</v>
      </c>
      <c r="FG121" s="41" t="e">
        <f t="shared" si="93"/>
        <v>#REF!</v>
      </c>
      <c r="FH121" s="41" t="e">
        <f t="shared" si="93"/>
        <v>#REF!</v>
      </c>
      <c r="FI121" s="41" t="e">
        <f t="shared" si="93"/>
        <v>#REF!</v>
      </c>
      <c r="FJ121" s="41" t="e">
        <f t="shared" si="93"/>
        <v>#REF!</v>
      </c>
      <c r="FK121" s="41" t="e">
        <f t="shared" si="93"/>
        <v>#REF!</v>
      </c>
      <c r="FL121" s="41" t="e">
        <f t="shared" si="93"/>
        <v>#REF!</v>
      </c>
      <c r="FM121" s="41" t="e">
        <f t="shared" si="93"/>
        <v>#REF!</v>
      </c>
      <c r="FN121" s="41" t="e">
        <f t="shared" si="93"/>
        <v>#REF!</v>
      </c>
      <c r="FO121" s="41" t="e">
        <f t="shared" si="93"/>
        <v>#REF!</v>
      </c>
      <c r="FP121" s="41" t="e">
        <f t="shared" si="95"/>
        <v>#REF!</v>
      </c>
      <c r="FQ121" s="41" t="e">
        <f t="shared" si="95"/>
        <v>#REF!</v>
      </c>
      <c r="FR121" s="41" t="e">
        <f t="shared" si="95"/>
        <v>#REF!</v>
      </c>
      <c r="FS121" s="41" t="e">
        <f t="shared" si="95"/>
        <v>#REF!</v>
      </c>
      <c r="FT121" s="41" t="e">
        <f t="shared" si="95"/>
        <v>#REF!</v>
      </c>
      <c r="FU121" s="41" t="e">
        <f t="shared" si="95"/>
        <v>#REF!</v>
      </c>
      <c r="FV121" s="41" t="e">
        <f t="shared" si="95"/>
        <v>#REF!</v>
      </c>
      <c r="FW121" s="41" t="e">
        <f t="shared" si="95"/>
        <v>#REF!</v>
      </c>
      <c r="FX121" s="41" t="e">
        <f t="shared" si="95"/>
        <v>#REF!</v>
      </c>
      <c r="FY121" s="41" t="e">
        <f t="shared" si="87"/>
        <v>#REF!</v>
      </c>
      <c r="FZ121" s="41" t="e">
        <f t="shared" si="87"/>
        <v>#REF!</v>
      </c>
      <c r="GA121" s="41" t="e">
        <f t="shared" si="87"/>
        <v>#REF!</v>
      </c>
      <c r="GB121" s="41" t="e">
        <f t="shared" si="87"/>
        <v>#REF!</v>
      </c>
      <c r="GC121" s="41" t="e">
        <f t="shared" si="80"/>
        <v>#REF!</v>
      </c>
      <c r="GD121" s="41" t="e">
        <f t="shared" si="80"/>
        <v>#REF!</v>
      </c>
      <c r="GE121" s="41" t="e">
        <f t="shared" si="80"/>
        <v>#REF!</v>
      </c>
      <c r="GF121" s="41" t="e">
        <f t="shared" si="80"/>
        <v>#REF!</v>
      </c>
      <c r="GG121" s="41" t="e">
        <f t="shared" si="80"/>
        <v>#REF!</v>
      </c>
      <c r="GH121" s="41" t="e">
        <f t="shared" si="66"/>
        <v>#REF!</v>
      </c>
      <c r="GI121" s="41" t="e">
        <f t="shared" si="66"/>
        <v>#REF!</v>
      </c>
      <c r="GJ121" s="41" t="e">
        <f t="shared" si="66"/>
        <v>#REF!</v>
      </c>
      <c r="GK121" s="41" t="e">
        <f t="shared" si="66"/>
        <v>#REF!</v>
      </c>
      <c r="GL121" s="41" t="e">
        <f t="shared" si="66"/>
        <v>#REF!</v>
      </c>
      <c r="GM121" s="41" t="e">
        <f t="shared" si="89"/>
        <v>#REF!</v>
      </c>
      <c r="GN121" s="41" t="e">
        <f t="shared" si="89"/>
        <v>#REF!</v>
      </c>
      <c r="GO121" s="41" t="e">
        <f t="shared" si="89"/>
        <v>#REF!</v>
      </c>
      <c r="GP121" s="41" t="e">
        <f t="shared" si="89"/>
        <v>#REF!</v>
      </c>
      <c r="GQ121" s="41" t="e">
        <f t="shared" si="89"/>
        <v>#REF!</v>
      </c>
      <c r="GR121" s="41" t="e">
        <f t="shared" si="89"/>
        <v>#REF!</v>
      </c>
      <c r="GS121" s="41" t="e">
        <f t="shared" si="89"/>
        <v>#REF!</v>
      </c>
      <c r="GT121" s="41" t="e">
        <f t="shared" si="89"/>
        <v>#REF!</v>
      </c>
      <c r="GU121" s="41" t="e">
        <f t="shared" si="89"/>
        <v>#REF!</v>
      </c>
      <c r="GV121" s="41" t="e">
        <f t="shared" si="89"/>
        <v>#REF!</v>
      </c>
      <c r="GW121" s="41" t="e">
        <f t="shared" si="89"/>
        <v>#REF!</v>
      </c>
      <c r="GX121" s="41" t="e">
        <f t="shared" si="89"/>
        <v>#REF!</v>
      </c>
      <c r="GY121" s="41" t="e">
        <f t="shared" si="89"/>
        <v>#REF!</v>
      </c>
      <c r="GZ121" s="41" t="e">
        <f t="shared" si="89"/>
        <v>#REF!</v>
      </c>
      <c r="HA121" s="41" t="e">
        <f t="shared" si="89"/>
        <v>#REF!</v>
      </c>
      <c r="HB121" s="41" t="e">
        <f t="shared" si="96"/>
        <v>#REF!</v>
      </c>
      <c r="HC121" s="41" t="e">
        <f t="shared" si="96"/>
        <v>#REF!</v>
      </c>
      <c r="HD121" s="41" t="e">
        <f t="shared" si="96"/>
        <v>#REF!</v>
      </c>
      <c r="HE121" s="41" t="e">
        <f t="shared" si="96"/>
        <v>#REF!</v>
      </c>
      <c r="HF121" s="41" t="e">
        <f t="shared" si="96"/>
        <v>#REF!</v>
      </c>
      <c r="HG121" s="41" t="e">
        <f t="shared" si="96"/>
        <v>#REF!</v>
      </c>
      <c r="HH121" s="41" t="e">
        <f t="shared" si="91"/>
        <v>#REF!</v>
      </c>
      <c r="HI121" s="41" t="e">
        <f t="shared" si="91"/>
        <v>#REF!</v>
      </c>
      <c r="HJ121" s="41" t="e">
        <f t="shared" si="91"/>
        <v>#REF!</v>
      </c>
    </row>
    <row r="122" spans="1:218" ht="14.4" x14ac:dyDescent="0.3">
      <c r="A122" s="42">
        <v>119</v>
      </c>
      <c r="B122" s="43" t="e">
        <f>'CMM2 - AUX CALC'!$DP$67</f>
        <v>#REF!</v>
      </c>
      <c r="DQ122" s="41" t="e">
        <f>$B122/(_xlfn.SINGLE(PrazoConcessao)*12-DQ$3+1)</f>
        <v>#REF!</v>
      </c>
      <c r="DR122" s="41" t="e">
        <f t="shared" ref="DR122:DY129" si="97">DQ122</f>
        <v>#REF!</v>
      </c>
      <c r="DS122" s="41" t="e">
        <f t="shared" si="97"/>
        <v>#REF!</v>
      </c>
      <c r="DT122" s="41" t="e">
        <f t="shared" si="97"/>
        <v>#REF!</v>
      </c>
      <c r="DU122" s="41" t="e">
        <f t="shared" si="97"/>
        <v>#REF!</v>
      </c>
      <c r="DV122" s="41" t="e">
        <f t="shared" si="97"/>
        <v>#REF!</v>
      </c>
      <c r="DW122" s="41" t="e">
        <f t="shared" si="97"/>
        <v>#REF!</v>
      </c>
      <c r="DX122" s="41" t="e">
        <f t="shared" si="97"/>
        <v>#REF!</v>
      </c>
      <c r="DY122" s="41" t="e">
        <f t="shared" si="97"/>
        <v>#REF!</v>
      </c>
      <c r="DZ122" s="41" t="e">
        <f t="shared" si="92"/>
        <v>#REF!</v>
      </c>
      <c r="EA122" s="41" t="e">
        <f t="shared" si="92"/>
        <v>#REF!</v>
      </c>
      <c r="EB122" s="41" t="e">
        <f t="shared" si="92"/>
        <v>#REF!</v>
      </c>
      <c r="EC122" s="41" t="e">
        <f t="shared" si="92"/>
        <v>#REF!</v>
      </c>
      <c r="ED122" s="41" t="e">
        <f t="shared" si="92"/>
        <v>#REF!</v>
      </c>
      <c r="EE122" s="41" t="e">
        <f t="shared" si="92"/>
        <v>#REF!</v>
      </c>
      <c r="EF122" s="41" t="e">
        <f t="shared" si="92"/>
        <v>#REF!</v>
      </c>
      <c r="EG122" s="41" t="e">
        <f t="shared" si="92"/>
        <v>#REF!</v>
      </c>
      <c r="EH122" s="41" t="e">
        <f t="shared" si="92"/>
        <v>#REF!</v>
      </c>
      <c r="EI122" s="41" t="e">
        <f t="shared" si="92"/>
        <v>#REF!</v>
      </c>
      <c r="EJ122" s="41" t="e">
        <f t="shared" si="94"/>
        <v>#REF!</v>
      </c>
      <c r="EK122" s="41" t="e">
        <f t="shared" si="94"/>
        <v>#REF!</v>
      </c>
      <c r="EL122" s="41" t="e">
        <f t="shared" si="94"/>
        <v>#REF!</v>
      </c>
      <c r="EM122" s="41" t="e">
        <f t="shared" si="94"/>
        <v>#REF!</v>
      </c>
      <c r="EN122" s="41" t="e">
        <f t="shared" si="94"/>
        <v>#REF!</v>
      </c>
      <c r="EO122" s="41" t="e">
        <f t="shared" si="94"/>
        <v>#REF!</v>
      </c>
      <c r="EP122" s="41" t="e">
        <f t="shared" si="94"/>
        <v>#REF!</v>
      </c>
      <c r="EQ122" s="41" t="e">
        <f t="shared" si="94"/>
        <v>#REF!</v>
      </c>
      <c r="ER122" s="41" t="e">
        <f t="shared" si="94"/>
        <v>#REF!</v>
      </c>
      <c r="ES122" s="41" t="e">
        <f t="shared" si="86"/>
        <v>#REF!</v>
      </c>
      <c r="ET122" s="41" t="e">
        <f t="shared" si="86"/>
        <v>#REF!</v>
      </c>
      <c r="EU122" s="41" t="e">
        <f t="shared" si="86"/>
        <v>#REF!</v>
      </c>
      <c r="EV122" s="41" t="e">
        <f t="shared" si="86"/>
        <v>#REF!</v>
      </c>
      <c r="EW122" s="41" t="e">
        <f t="shared" si="78"/>
        <v>#REF!</v>
      </c>
      <c r="EX122" s="41" t="e">
        <f t="shared" si="78"/>
        <v>#REF!</v>
      </c>
      <c r="EY122" s="41" t="e">
        <f t="shared" si="78"/>
        <v>#REF!</v>
      </c>
      <c r="EZ122" s="41" t="e">
        <f t="shared" si="78"/>
        <v>#REF!</v>
      </c>
      <c r="FA122" s="41" t="e">
        <f t="shared" si="78"/>
        <v>#REF!</v>
      </c>
      <c r="FB122" s="41" t="e">
        <f t="shared" si="78"/>
        <v>#REF!</v>
      </c>
      <c r="FC122" s="41" t="e">
        <f t="shared" si="78"/>
        <v>#REF!</v>
      </c>
      <c r="FD122" s="41" t="e">
        <f t="shared" si="78"/>
        <v>#REF!</v>
      </c>
      <c r="FE122" s="41" t="e">
        <f t="shared" si="78"/>
        <v>#REF!</v>
      </c>
      <c r="FF122" s="41" t="e">
        <f t="shared" si="93"/>
        <v>#REF!</v>
      </c>
      <c r="FG122" s="41" t="e">
        <f t="shared" si="93"/>
        <v>#REF!</v>
      </c>
      <c r="FH122" s="41" t="e">
        <f t="shared" si="93"/>
        <v>#REF!</v>
      </c>
      <c r="FI122" s="41" t="e">
        <f t="shared" si="93"/>
        <v>#REF!</v>
      </c>
      <c r="FJ122" s="41" t="e">
        <f t="shared" si="93"/>
        <v>#REF!</v>
      </c>
      <c r="FK122" s="41" t="e">
        <f t="shared" si="93"/>
        <v>#REF!</v>
      </c>
      <c r="FL122" s="41" t="e">
        <f t="shared" si="93"/>
        <v>#REF!</v>
      </c>
      <c r="FM122" s="41" t="e">
        <f t="shared" si="93"/>
        <v>#REF!</v>
      </c>
      <c r="FN122" s="41" t="e">
        <f t="shared" si="93"/>
        <v>#REF!</v>
      </c>
      <c r="FO122" s="41" t="e">
        <f t="shared" si="93"/>
        <v>#REF!</v>
      </c>
      <c r="FP122" s="41" t="e">
        <f t="shared" si="95"/>
        <v>#REF!</v>
      </c>
      <c r="FQ122" s="41" t="e">
        <f t="shared" si="95"/>
        <v>#REF!</v>
      </c>
      <c r="FR122" s="41" t="e">
        <f t="shared" si="95"/>
        <v>#REF!</v>
      </c>
      <c r="FS122" s="41" t="e">
        <f t="shared" si="95"/>
        <v>#REF!</v>
      </c>
      <c r="FT122" s="41" t="e">
        <f t="shared" si="95"/>
        <v>#REF!</v>
      </c>
      <c r="FU122" s="41" t="e">
        <f t="shared" si="95"/>
        <v>#REF!</v>
      </c>
      <c r="FV122" s="41" t="e">
        <f t="shared" si="95"/>
        <v>#REF!</v>
      </c>
      <c r="FW122" s="41" t="e">
        <f t="shared" si="95"/>
        <v>#REF!</v>
      </c>
      <c r="FX122" s="41" t="e">
        <f t="shared" si="95"/>
        <v>#REF!</v>
      </c>
      <c r="FY122" s="41" t="e">
        <f t="shared" si="87"/>
        <v>#REF!</v>
      </c>
      <c r="FZ122" s="41" t="e">
        <f t="shared" si="87"/>
        <v>#REF!</v>
      </c>
      <c r="GA122" s="41" t="e">
        <f t="shared" si="87"/>
        <v>#REF!</v>
      </c>
      <c r="GB122" s="41" t="e">
        <f t="shared" si="87"/>
        <v>#REF!</v>
      </c>
      <c r="GC122" s="41" t="e">
        <f t="shared" si="80"/>
        <v>#REF!</v>
      </c>
      <c r="GD122" s="41" t="e">
        <f t="shared" si="80"/>
        <v>#REF!</v>
      </c>
      <c r="GE122" s="41" t="e">
        <f t="shared" si="80"/>
        <v>#REF!</v>
      </c>
      <c r="GF122" s="41" t="e">
        <f t="shared" si="80"/>
        <v>#REF!</v>
      </c>
      <c r="GG122" s="41" t="e">
        <f t="shared" si="80"/>
        <v>#REF!</v>
      </c>
      <c r="GH122" s="41" t="e">
        <f t="shared" si="66"/>
        <v>#REF!</v>
      </c>
      <c r="GI122" s="41" t="e">
        <f t="shared" si="66"/>
        <v>#REF!</v>
      </c>
      <c r="GJ122" s="41" t="e">
        <f t="shared" si="66"/>
        <v>#REF!</v>
      </c>
      <c r="GK122" s="41" t="e">
        <f t="shared" si="66"/>
        <v>#REF!</v>
      </c>
      <c r="GL122" s="41" t="e">
        <f t="shared" si="66"/>
        <v>#REF!</v>
      </c>
      <c r="GM122" s="41" t="e">
        <f t="shared" si="89"/>
        <v>#REF!</v>
      </c>
      <c r="GN122" s="41" t="e">
        <f t="shared" si="89"/>
        <v>#REF!</v>
      </c>
      <c r="GO122" s="41" t="e">
        <f t="shared" si="89"/>
        <v>#REF!</v>
      </c>
      <c r="GP122" s="41" t="e">
        <f t="shared" si="89"/>
        <v>#REF!</v>
      </c>
      <c r="GQ122" s="41" t="e">
        <f t="shared" si="89"/>
        <v>#REF!</v>
      </c>
      <c r="GR122" s="41" t="e">
        <f t="shared" si="89"/>
        <v>#REF!</v>
      </c>
      <c r="GS122" s="41" t="e">
        <f t="shared" si="89"/>
        <v>#REF!</v>
      </c>
      <c r="GT122" s="41" t="e">
        <f t="shared" si="89"/>
        <v>#REF!</v>
      </c>
      <c r="GU122" s="41" t="e">
        <f t="shared" si="89"/>
        <v>#REF!</v>
      </c>
      <c r="GV122" s="41" t="e">
        <f t="shared" si="89"/>
        <v>#REF!</v>
      </c>
      <c r="GW122" s="41" t="e">
        <f t="shared" si="89"/>
        <v>#REF!</v>
      </c>
      <c r="GX122" s="41" t="e">
        <f t="shared" si="89"/>
        <v>#REF!</v>
      </c>
      <c r="GY122" s="41" t="e">
        <f t="shared" si="89"/>
        <v>#REF!</v>
      </c>
      <c r="GZ122" s="41" t="e">
        <f t="shared" si="89"/>
        <v>#REF!</v>
      </c>
      <c r="HA122" s="41" t="e">
        <f t="shared" si="89"/>
        <v>#REF!</v>
      </c>
      <c r="HB122" s="41" t="e">
        <f t="shared" si="96"/>
        <v>#REF!</v>
      </c>
      <c r="HC122" s="41" t="e">
        <f t="shared" si="96"/>
        <v>#REF!</v>
      </c>
      <c r="HD122" s="41" t="e">
        <f t="shared" si="96"/>
        <v>#REF!</v>
      </c>
      <c r="HE122" s="41" t="e">
        <f t="shared" si="96"/>
        <v>#REF!</v>
      </c>
      <c r="HF122" s="41" t="e">
        <f t="shared" si="96"/>
        <v>#REF!</v>
      </c>
      <c r="HG122" s="41" t="e">
        <f t="shared" si="96"/>
        <v>#REF!</v>
      </c>
      <c r="HH122" s="41" t="e">
        <f t="shared" si="91"/>
        <v>#REF!</v>
      </c>
      <c r="HI122" s="41" t="e">
        <f t="shared" si="91"/>
        <v>#REF!</v>
      </c>
      <c r="HJ122" s="41" t="e">
        <f t="shared" si="91"/>
        <v>#REF!</v>
      </c>
    </row>
    <row r="123" spans="1:218" ht="14.4" x14ac:dyDescent="0.3">
      <c r="A123" s="42">
        <v>120</v>
      </c>
      <c r="B123" s="43" t="e">
        <f>'CMM2 - AUX CALC'!$DQ$67</f>
        <v>#REF!</v>
      </c>
      <c r="DR123" s="41" t="e">
        <f>$B123/(_xlfn.SINGLE(PrazoConcessao)*12-DR$3+1)</f>
        <v>#REF!</v>
      </c>
      <c r="DS123" s="41" t="e">
        <f t="shared" si="97"/>
        <v>#REF!</v>
      </c>
      <c r="DT123" s="41" t="e">
        <f t="shared" si="97"/>
        <v>#REF!</v>
      </c>
      <c r="DU123" s="41" t="e">
        <f t="shared" si="97"/>
        <v>#REF!</v>
      </c>
      <c r="DV123" s="41" t="e">
        <f t="shared" si="97"/>
        <v>#REF!</v>
      </c>
      <c r="DW123" s="41" t="e">
        <f t="shared" si="97"/>
        <v>#REF!</v>
      </c>
      <c r="DX123" s="41" t="e">
        <f t="shared" si="97"/>
        <v>#REF!</v>
      </c>
      <c r="DY123" s="41" t="e">
        <f t="shared" si="97"/>
        <v>#REF!</v>
      </c>
      <c r="DZ123" s="41" t="e">
        <f t="shared" si="92"/>
        <v>#REF!</v>
      </c>
      <c r="EA123" s="41" t="e">
        <f t="shared" si="92"/>
        <v>#REF!</v>
      </c>
      <c r="EB123" s="41" t="e">
        <f t="shared" si="92"/>
        <v>#REF!</v>
      </c>
      <c r="EC123" s="41" t="e">
        <f t="shared" si="92"/>
        <v>#REF!</v>
      </c>
      <c r="ED123" s="41" t="e">
        <f t="shared" si="92"/>
        <v>#REF!</v>
      </c>
      <c r="EE123" s="41" t="e">
        <f t="shared" si="92"/>
        <v>#REF!</v>
      </c>
      <c r="EF123" s="41" t="e">
        <f t="shared" si="92"/>
        <v>#REF!</v>
      </c>
      <c r="EG123" s="41" t="e">
        <f t="shared" si="92"/>
        <v>#REF!</v>
      </c>
      <c r="EH123" s="41" t="e">
        <f t="shared" si="92"/>
        <v>#REF!</v>
      </c>
      <c r="EI123" s="41" t="e">
        <f t="shared" si="92"/>
        <v>#REF!</v>
      </c>
      <c r="EJ123" s="41" t="e">
        <f t="shared" si="94"/>
        <v>#REF!</v>
      </c>
      <c r="EK123" s="41" t="e">
        <f t="shared" si="94"/>
        <v>#REF!</v>
      </c>
      <c r="EL123" s="41" t="e">
        <f t="shared" si="94"/>
        <v>#REF!</v>
      </c>
      <c r="EM123" s="41" t="e">
        <f t="shared" si="94"/>
        <v>#REF!</v>
      </c>
      <c r="EN123" s="41" t="e">
        <f t="shared" si="94"/>
        <v>#REF!</v>
      </c>
      <c r="EO123" s="41" t="e">
        <f t="shared" si="94"/>
        <v>#REF!</v>
      </c>
      <c r="EP123" s="41" t="e">
        <f t="shared" si="94"/>
        <v>#REF!</v>
      </c>
      <c r="EQ123" s="41" t="e">
        <f t="shared" si="94"/>
        <v>#REF!</v>
      </c>
      <c r="ER123" s="41" t="e">
        <f t="shared" si="94"/>
        <v>#REF!</v>
      </c>
      <c r="ES123" s="41" t="e">
        <f t="shared" si="86"/>
        <v>#REF!</v>
      </c>
      <c r="ET123" s="41" t="e">
        <f t="shared" si="86"/>
        <v>#REF!</v>
      </c>
      <c r="EU123" s="41" t="e">
        <f t="shared" si="86"/>
        <v>#REF!</v>
      </c>
      <c r="EV123" s="41" t="e">
        <f t="shared" si="86"/>
        <v>#REF!</v>
      </c>
      <c r="EW123" s="41" t="e">
        <f t="shared" si="78"/>
        <v>#REF!</v>
      </c>
      <c r="EX123" s="41" t="e">
        <f t="shared" si="78"/>
        <v>#REF!</v>
      </c>
      <c r="EY123" s="41" t="e">
        <f t="shared" si="78"/>
        <v>#REF!</v>
      </c>
      <c r="EZ123" s="41" t="e">
        <f t="shared" si="78"/>
        <v>#REF!</v>
      </c>
      <c r="FA123" s="41" t="e">
        <f t="shared" si="78"/>
        <v>#REF!</v>
      </c>
      <c r="FB123" s="41" t="e">
        <f t="shared" si="78"/>
        <v>#REF!</v>
      </c>
      <c r="FC123" s="41" t="e">
        <f t="shared" si="78"/>
        <v>#REF!</v>
      </c>
      <c r="FD123" s="41" t="e">
        <f t="shared" si="78"/>
        <v>#REF!</v>
      </c>
      <c r="FE123" s="41" t="e">
        <f t="shared" si="78"/>
        <v>#REF!</v>
      </c>
      <c r="FF123" s="41" t="e">
        <f t="shared" si="93"/>
        <v>#REF!</v>
      </c>
      <c r="FG123" s="41" t="e">
        <f t="shared" si="93"/>
        <v>#REF!</v>
      </c>
      <c r="FH123" s="41" t="e">
        <f t="shared" si="93"/>
        <v>#REF!</v>
      </c>
      <c r="FI123" s="41" t="e">
        <f t="shared" si="93"/>
        <v>#REF!</v>
      </c>
      <c r="FJ123" s="41" t="e">
        <f t="shared" si="93"/>
        <v>#REF!</v>
      </c>
      <c r="FK123" s="41" t="e">
        <f t="shared" si="93"/>
        <v>#REF!</v>
      </c>
      <c r="FL123" s="41" t="e">
        <f t="shared" si="93"/>
        <v>#REF!</v>
      </c>
      <c r="FM123" s="41" t="e">
        <f t="shared" si="93"/>
        <v>#REF!</v>
      </c>
      <c r="FN123" s="41" t="e">
        <f t="shared" si="93"/>
        <v>#REF!</v>
      </c>
      <c r="FO123" s="41" t="e">
        <f t="shared" si="93"/>
        <v>#REF!</v>
      </c>
      <c r="FP123" s="41" t="e">
        <f t="shared" si="95"/>
        <v>#REF!</v>
      </c>
      <c r="FQ123" s="41" t="e">
        <f t="shared" si="95"/>
        <v>#REF!</v>
      </c>
      <c r="FR123" s="41" t="e">
        <f t="shared" si="95"/>
        <v>#REF!</v>
      </c>
      <c r="FS123" s="41" t="e">
        <f t="shared" si="95"/>
        <v>#REF!</v>
      </c>
      <c r="FT123" s="41" t="e">
        <f t="shared" si="95"/>
        <v>#REF!</v>
      </c>
      <c r="FU123" s="41" t="e">
        <f t="shared" si="95"/>
        <v>#REF!</v>
      </c>
      <c r="FV123" s="41" t="e">
        <f t="shared" si="95"/>
        <v>#REF!</v>
      </c>
      <c r="FW123" s="41" t="e">
        <f t="shared" si="95"/>
        <v>#REF!</v>
      </c>
      <c r="FX123" s="41" t="e">
        <f t="shared" si="95"/>
        <v>#REF!</v>
      </c>
      <c r="FY123" s="41" t="e">
        <f t="shared" si="87"/>
        <v>#REF!</v>
      </c>
      <c r="FZ123" s="41" t="e">
        <f t="shared" si="87"/>
        <v>#REF!</v>
      </c>
      <c r="GA123" s="41" t="e">
        <f t="shared" si="87"/>
        <v>#REF!</v>
      </c>
      <c r="GB123" s="41" t="e">
        <f t="shared" si="87"/>
        <v>#REF!</v>
      </c>
      <c r="GC123" s="41" t="e">
        <f t="shared" si="80"/>
        <v>#REF!</v>
      </c>
      <c r="GD123" s="41" t="e">
        <f t="shared" si="80"/>
        <v>#REF!</v>
      </c>
      <c r="GE123" s="41" t="e">
        <f t="shared" si="80"/>
        <v>#REF!</v>
      </c>
      <c r="GF123" s="41" t="e">
        <f t="shared" si="80"/>
        <v>#REF!</v>
      </c>
      <c r="GG123" s="41" t="e">
        <f t="shared" si="80"/>
        <v>#REF!</v>
      </c>
      <c r="GH123" s="41" t="e">
        <f t="shared" si="66"/>
        <v>#REF!</v>
      </c>
      <c r="GI123" s="41" t="e">
        <f t="shared" si="66"/>
        <v>#REF!</v>
      </c>
      <c r="GJ123" s="41" t="e">
        <f t="shared" si="66"/>
        <v>#REF!</v>
      </c>
      <c r="GK123" s="41" t="e">
        <f t="shared" si="66"/>
        <v>#REF!</v>
      </c>
      <c r="GL123" s="41" t="e">
        <f t="shared" si="66"/>
        <v>#REF!</v>
      </c>
      <c r="GM123" s="41" t="e">
        <f t="shared" si="89"/>
        <v>#REF!</v>
      </c>
      <c r="GN123" s="41" t="e">
        <f t="shared" si="89"/>
        <v>#REF!</v>
      </c>
      <c r="GO123" s="41" t="e">
        <f t="shared" si="89"/>
        <v>#REF!</v>
      </c>
      <c r="GP123" s="41" t="e">
        <f t="shared" si="89"/>
        <v>#REF!</v>
      </c>
      <c r="GQ123" s="41" t="e">
        <f t="shared" si="89"/>
        <v>#REF!</v>
      </c>
      <c r="GR123" s="41" t="e">
        <f t="shared" si="89"/>
        <v>#REF!</v>
      </c>
      <c r="GS123" s="41" t="e">
        <f t="shared" si="89"/>
        <v>#REF!</v>
      </c>
      <c r="GT123" s="41" t="e">
        <f t="shared" si="89"/>
        <v>#REF!</v>
      </c>
      <c r="GU123" s="41" t="e">
        <f t="shared" si="89"/>
        <v>#REF!</v>
      </c>
      <c r="GV123" s="41" t="e">
        <f t="shared" si="89"/>
        <v>#REF!</v>
      </c>
      <c r="GW123" s="41" t="e">
        <f t="shared" si="89"/>
        <v>#REF!</v>
      </c>
      <c r="GX123" s="41" t="e">
        <f t="shared" si="89"/>
        <v>#REF!</v>
      </c>
      <c r="GY123" s="41" t="e">
        <f t="shared" si="89"/>
        <v>#REF!</v>
      </c>
      <c r="GZ123" s="41" t="e">
        <f t="shared" si="89"/>
        <v>#REF!</v>
      </c>
      <c r="HA123" s="41" t="e">
        <f t="shared" si="89"/>
        <v>#REF!</v>
      </c>
      <c r="HB123" s="41" t="e">
        <f t="shared" si="96"/>
        <v>#REF!</v>
      </c>
      <c r="HC123" s="41" t="e">
        <f t="shared" si="96"/>
        <v>#REF!</v>
      </c>
      <c r="HD123" s="41" t="e">
        <f t="shared" si="96"/>
        <v>#REF!</v>
      </c>
      <c r="HE123" s="41" t="e">
        <f t="shared" si="96"/>
        <v>#REF!</v>
      </c>
      <c r="HF123" s="41" t="e">
        <f t="shared" si="96"/>
        <v>#REF!</v>
      </c>
      <c r="HG123" s="41" t="e">
        <f t="shared" si="96"/>
        <v>#REF!</v>
      </c>
      <c r="HH123" s="41" t="e">
        <f t="shared" si="91"/>
        <v>#REF!</v>
      </c>
      <c r="HI123" s="41" t="e">
        <f t="shared" si="91"/>
        <v>#REF!</v>
      </c>
      <c r="HJ123" s="41" t="e">
        <f t="shared" si="91"/>
        <v>#REF!</v>
      </c>
    </row>
    <row r="124" spans="1:218" ht="14.4" x14ac:dyDescent="0.3">
      <c r="A124" s="42">
        <v>121</v>
      </c>
      <c r="B124" s="43" t="e">
        <f>'CMM2 - AUX CALC'!$DR$67</f>
        <v>#REF!</v>
      </c>
      <c r="DS124" s="41" t="e">
        <f>$B124/(_xlfn.SINGLE(PrazoConcessao)*12-DS$3+1)</f>
        <v>#REF!</v>
      </c>
      <c r="DT124" s="41" t="e">
        <f t="shared" si="97"/>
        <v>#REF!</v>
      </c>
      <c r="DU124" s="41" t="e">
        <f t="shared" si="97"/>
        <v>#REF!</v>
      </c>
      <c r="DV124" s="41" t="e">
        <f t="shared" si="97"/>
        <v>#REF!</v>
      </c>
      <c r="DW124" s="41" t="e">
        <f t="shared" si="97"/>
        <v>#REF!</v>
      </c>
      <c r="DX124" s="41" t="e">
        <f t="shared" si="97"/>
        <v>#REF!</v>
      </c>
      <c r="DY124" s="41" t="e">
        <f t="shared" si="97"/>
        <v>#REF!</v>
      </c>
      <c r="DZ124" s="41" t="e">
        <f t="shared" si="92"/>
        <v>#REF!</v>
      </c>
      <c r="EA124" s="41" t="e">
        <f t="shared" si="92"/>
        <v>#REF!</v>
      </c>
      <c r="EB124" s="41" t="e">
        <f t="shared" si="92"/>
        <v>#REF!</v>
      </c>
      <c r="EC124" s="41" t="e">
        <f t="shared" si="92"/>
        <v>#REF!</v>
      </c>
      <c r="ED124" s="41" t="e">
        <f t="shared" si="92"/>
        <v>#REF!</v>
      </c>
      <c r="EE124" s="41" t="e">
        <f t="shared" si="92"/>
        <v>#REF!</v>
      </c>
      <c r="EF124" s="41" t="e">
        <f t="shared" si="92"/>
        <v>#REF!</v>
      </c>
      <c r="EG124" s="41" t="e">
        <f t="shared" si="92"/>
        <v>#REF!</v>
      </c>
      <c r="EH124" s="41" t="e">
        <f t="shared" si="92"/>
        <v>#REF!</v>
      </c>
      <c r="EI124" s="41" t="e">
        <f t="shared" si="92"/>
        <v>#REF!</v>
      </c>
      <c r="EJ124" s="41" t="e">
        <f t="shared" si="94"/>
        <v>#REF!</v>
      </c>
      <c r="EK124" s="41" t="e">
        <f t="shared" si="94"/>
        <v>#REF!</v>
      </c>
      <c r="EL124" s="41" t="e">
        <f t="shared" si="94"/>
        <v>#REF!</v>
      </c>
      <c r="EM124" s="41" t="e">
        <f t="shared" si="94"/>
        <v>#REF!</v>
      </c>
      <c r="EN124" s="41" t="e">
        <f t="shared" si="94"/>
        <v>#REF!</v>
      </c>
      <c r="EO124" s="41" t="e">
        <f t="shared" si="94"/>
        <v>#REF!</v>
      </c>
      <c r="EP124" s="41" t="e">
        <f t="shared" si="94"/>
        <v>#REF!</v>
      </c>
      <c r="EQ124" s="41" t="e">
        <f t="shared" si="94"/>
        <v>#REF!</v>
      </c>
      <c r="ER124" s="41" t="e">
        <f t="shared" si="94"/>
        <v>#REF!</v>
      </c>
      <c r="ES124" s="41" t="e">
        <f t="shared" si="86"/>
        <v>#REF!</v>
      </c>
      <c r="ET124" s="41" t="e">
        <f t="shared" si="86"/>
        <v>#REF!</v>
      </c>
      <c r="EU124" s="41" t="e">
        <f t="shared" si="86"/>
        <v>#REF!</v>
      </c>
      <c r="EV124" s="41" t="e">
        <f t="shared" si="86"/>
        <v>#REF!</v>
      </c>
      <c r="EW124" s="41" t="e">
        <f t="shared" si="78"/>
        <v>#REF!</v>
      </c>
      <c r="EX124" s="41" t="e">
        <f t="shared" si="78"/>
        <v>#REF!</v>
      </c>
      <c r="EY124" s="41" t="e">
        <f t="shared" si="78"/>
        <v>#REF!</v>
      </c>
      <c r="EZ124" s="41" t="e">
        <f t="shared" si="78"/>
        <v>#REF!</v>
      </c>
      <c r="FA124" s="41" t="e">
        <f t="shared" si="78"/>
        <v>#REF!</v>
      </c>
      <c r="FB124" s="41" t="e">
        <f t="shared" si="78"/>
        <v>#REF!</v>
      </c>
      <c r="FC124" s="41" t="e">
        <f t="shared" si="78"/>
        <v>#REF!</v>
      </c>
      <c r="FD124" s="41" t="e">
        <f t="shared" si="78"/>
        <v>#REF!</v>
      </c>
      <c r="FE124" s="41" t="e">
        <f t="shared" si="78"/>
        <v>#REF!</v>
      </c>
      <c r="FF124" s="41" t="e">
        <f t="shared" si="93"/>
        <v>#REF!</v>
      </c>
      <c r="FG124" s="41" t="e">
        <f t="shared" si="93"/>
        <v>#REF!</v>
      </c>
      <c r="FH124" s="41" t="e">
        <f t="shared" si="93"/>
        <v>#REF!</v>
      </c>
      <c r="FI124" s="41" t="e">
        <f t="shared" si="93"/>
        <v>#REF!</v>
      </c>
      <c r="FJ124" s="41" t="e">
        <f t="shared" si="93"/>
        <v>#REF!</v>
      </c>
      <c r="FK124" s="41" t="e">
        <f t="shared" si="93"/>
        <v>#REF!</v>
      </c>
      <c r="FL124" s="41" t="e">
        <f t="shared" si="93"/>
        <v>#REF!</v>
      </c>
      <c r="FM124" s="41" t="e">
        <f t="shared" si="93"/>
        <v>#REF!</v>
      </c>
      <c r="FN124" s="41" t="e">
        <f t="shared" si="93"/>
        <v>#REF!</v>
      </c>
      <c r="FO124" s="41" t="e">
        <f t="shared" si="93"/>
        <v>#REF!</v>
      </c>
      <c r="FP124" s="41" t="e">
        <f t="shared" si="95"/>
        <v>#REF!</v>
      </c>
      <c r="FQ124" s="41" t="e">
        <f t="shared" si="95"/>
        <v>#REF!</v>
      </c>
      <c r="FR124" s="41" t="e">
        <f t="shared" si="95"/>
        <v>#REF!</v>
      </c>
      <c r="FS124" s="41" t="e">
        <f t="shared" si="95"/>
        <v>#REF!</v>
      </c>
      <c r="FT124" s="41" t="e">
        <f t="shared" si="95"/>
        <v>#REF!</v>
      </c>
      <c r="FU124" s="41" t="e">
        <f t="shared" si="95"/>
        <v>#REF!</v>
      </c>
      <c r="FV124" s="41" t="e">
        <f t="shared" si="95"/>
        <v>#REF!</v>
      </c>
      <c r="FW124" s="41" t="e">
        <f t="shared" si="95"/>
        <v>#REF!</v>
      </c>
      <c r="FX124" s="41" t="e">
        <f t="shared" si="95"/>
        <v>#REF!</v>
      </c>
      <c r="FY124" s="41" t="e">
        <f t="shared" si="87"/>
        <v>#REF!</v>
      </c>
      <c r="FZ124" s="41" t="e">
        <f t="shared" si="87"/>
        <v>#REF!</v>
      </c>
      <c r="GA124" s="41" t="e">
        <f t="shared" si="87"/>
        <v>#REF!</v>
      </c>
      <c r="GB124" s="41" t="e">
        <f t="shared" si="87"/>
        <v>#REF!</v>
      </c>
      <c r="GC124" s="41" t="e">
        <f t="shared" si="80"/>
        <v>#REF!</v>
      </c>
      <c r="GD124" s="41" t="e">
        <f t="shared" si="80"/>
        <v>#REF!</v>
      </c>
      <c r="GE124" s="41" t="e">
        <f t="shared" si="80"/>
        <v>#REF!</v>
      </c>
      <c r="GF124" s="41" t="e">
        <f t="shared" si="80"/>
        <v>#REF!</v>
      </c>
      <c r="GG124" s="41" t="e">
        <f t="shared" si="80"/>
        <v>#REF!</v>
      </c>
      <c r="GH124" s="41" t="e">
        <f t="shared" si="66"/>
        <v>#REF!</v>
      </c>
      <c r="GI124" s="41" t="e">
        <f t="shared" si="66"/>
        <v>#REF!</v>
      </c>
      <c r="GJ124" s="41" t="e">
        <f t="shared" si="66"/>
        <v>#REF!</v>
      </c>
      <c r="GK124" s="41" t="e">
        <f t="shared" si="66"/>
        <v>#REF!</v>
      </c>
      <c r="GL124" s="41" t="e">
        <f t="shared" si="66"/>
        <v>#REF!</v>
      </c>
      <c r="GM124" s="41" t="e">
        <f t="shared" si="89"/>
        <v>#REF!</v>
      </c>
      <c r="GN124" s="41" t="e">
        <f t="shared" si="89"/>
        <v>#REF!</v>
      </c>
      <c r="GO124" s="41" t="e">
        <f t="shared" si="89"/>
        <v>#REF!</v>
      </c>
      <c r="GP124" s="41" t="e">
        <f t="shared" si="89"/>
        <v>#REF!</v>
      </c>
      <c r="GQ124" s="41" t="e">
        <f t="shared" si="89"/>
        <v>#REF!</v>
      </c>
      <c r="GR124" s="41" t="e">
        <f t="shared" si="89"/>
        <v>#REF!</v>
      </c>
      <c r="GS124" s="41" t="e">
        <f t="shared" si="89"/>
        <v>#REF!</v>
      </c>
      <c r="GT124" s="41" t="e">
        <f t="shared" si="89"/>
        <v>#REF!</v>
      </c>
      <c r="GU124" s="41" t="e">
        <f t="shared" si="89"/>
        <v>#REF!</v>
      </c>
      <c r="GV124" s="41" t="e">
        <f t="shared" si="89"/>
        <v>#REF!</v>
      </c>
      <c r="GW124" s="41" t="e">
        <f t="shared" si="89"/>
        <v>#REF!</v>
      </c>
      <c r="GX124" s="41" t="e">
        <f t="shared" si="89"/>
        <v>#REF!</v>
      </c>
      <c r="GY124" s="41" t="e">
        <f t="shared" si="89"/>
        <v>#REF!</v>
      </c>
      <c r="GZ124" s="41" t="e">
        <f t="shared" si="89"/>
        <v>#REF!</v>
      </c>
      <c r="HA124" s="41" t="e">
        <f t="shared" si="89"/>
        <v>#REF!</v>
      </c>
      <c r="HB124" s="41" t="e">
        <f t="shared" si="96"/>
        <v>#REF!</v>
      </c>
      <c r="HC124" s="41" t="e">
        <f t="shared" si="96"/>
        <v>#REF!</v>
      </c>
      <c r="HD124" s="41" t="e">
        <f t="shared" si="96"/>
        <v>#REF!</v>
      </c>
      <c r="HE124" s="41" t="e">
        <f t="shared" si="96"/>
        <v>#REF!</v>
      </c>
      <c r="HF124" s="41" t="e">
        <f t="shared" si="96"/>
        <v>#REF!</v>
      </c>
      <c r="HG124" s="41" t="e">
        <f t="shared" si="96"/>
        <v>#REF!</v>
      </c>
      <c r="HH124" s="41" t="e">
        <f t="shared" si="91"/>
        <v>#REF!</v>
      </c>
      <c r="HI124" s="41" t="e">
        <f t="shared" si="91"/>
        <v>#REF!</v>
      </c>
      <c r="HJ124" s="41" t="e">
        <f t="shared" si="91"/>
        <v>#REF!</v>
      </c>
    </row>
    <row r="125" spans="1:218" ht="14.4" x14ac:dyDescent="0.3">
      <c r="A125" s="42">
        <v>122</v>
      </c>
      <c r="B125" s="43" t="e">
        <f>'CMM2 - AUX CALC'!$DS$67</f>
        <v>#REF!</v>
      </c>
      <c r="DT125" s="41" t="e">
        <f>$B125/(_xlfn.SINGLE(PrazoConcessao)*12-DT$3+1)</f>
        <v>#REF!</v>
      </c>
      <c r="DU125" s="41" t="e">
        <f t="shared" si="97"/>
        <v>#REF!</v>
      </c>
      <c r="DV125" s="41" t="e">
        <f t="shared" si="97"/>
        <v>#REF!</v>
      </c>
      <c r="DW125" s="41" t="e">
        <f t="shared" si="97"/>
        <v>#REF!</v>
      </c>
      <c r="DX125" s="41" t="e">
        <f t="shared" si="97"/>
        <v>#REF!</v>
      </c>
      <c r="DY125" s="41" t="e">
        <f t="shared" si="97"/>
        <v>#REF!</v>
      </c>
      <c r="DZ125" s="41" t="e">
        <f t="shared" si="92"/>
        <v>#REF!</v>
      </c>
      <c r="EA125" s="41" t="e">
        <f t="shared" si="92"/>
        <v>#REF!</v>
      </c>
      <c r="EB125" s="41" t="e">
        <f t="shared" si="92"/>
        <v>#REF!</v>
      </c>
      <c r="EC125" s="41" t="e">
        <f t="shared" si="92"/>
        <v>#REF!</v>
      </c>
      <c r="ED125" s="41" t="e">
        <f t="shared" si="92"/>
        <v>#REF!</v>
      </c>
      <c r="EE125" s="41" t="e">
        <f t="shared" si="92"/>
        <v>#REF!</v>
      </c>
      <c r="EF125" s="41" t="e">
        <f t="shared" si="92"/>
        <v>#REF!</v>
      </c>
      <c r="EG125" s="41" t="e">
        <f t="shared" si="92"/>
        <v>#REF!</v>
      </c>
      <c r="EH125" s="41" t="e">
        <f t="shared" si="92"/>
        <v>#REF!</v>
      </c>
      <c r="EI125" s="41" t="e">
        <f t="shared" si="92"/>
        <v>#REF!</v>
      </c>
      <c r="EJ125" s="41" t="e">
        <f t="shared" si="94"/>
        <v>#REF!</v>
      </c>
      <c r="EK125" s="41" t="e">
        <f t="shared" si="94"/>
        <v>#REF!</v>
      </c>
      <c r="EL125" s="41" t="e">
        <f t="shared" si="94"/>
        <v>#REF!</v>
      </c>
      <c r="EM125" s="41" t="e">
        <f t="shared" si="94"/>
        <v>#REF!</v>
      </c>
      <c r="EN125" s="41" t="e">
        <f t="shared" si="94"/>
        <v>#REF!</v>
      </c>
      <c r="EO125" s="41" t="e">
        <f t="shared" si="94"/>
        <v>#REF!</v>
      </c>
      <c r="EP125" s="41" t="e">
        <f t="shared" si="94"/>
        <v>#REF!</v>
      </c>
      <c r="EQ125" s="41" t="e">
        <f t="shared" si="94"/>
        <v>#REF!</v>
      </c>
      <c r="ER125" s="41" t="e">
        <f t="shared" si="94"/>
        <v>#REF!</v>
      </c>
      <c r="ES125" s="41" t="e">
        <f t="shared" si="86"/>
        <v>#REF!</v>
      </c>
      <c r="ET125" s="41" t="e">
        <f t="shared" si="86"/>
        <v>#REF!</v>
      </c>
      <c r="EU125" s="41" t="e">
        <f t="shared" si="86"/>
        <v>#REF!</v>
      </c>
      <c r="EV125" s="41" t="e">
        <f t="shared" si="86"/>
        <v>#REF!</v>
      </c>
      <c r="EW125" s="41" t="e">
        <f t="shared" si="78"/>
        <v>#REF!</v>
      </c>
      <c r="EX125" s="41" t="e">
        <f t="shared" si="78"/>
        <v>#REF!</v>
      </c>
      <c r="EY125" s="41" t="e">
        <f t="shared" si="78"/>
        <v>#REF!</v>
      </c>
      <c r="EZ125" s="41" t="e">
        <f t="shared" si="78"/>
        <v>#REF!</v>
      </c>
      <c r="FA125" s="41" t="e">
        <f t="shared" ref="FA125:FN151" si="98">EZ125</f>
        <v>#REF!</v>
      </c>
      <c r="FB125" s="41" t="e">
        <f t="shared" si="98"/>
        <v>#REF!</v>
      </c>
      <c r="FC125" s="41" t="e">
        <f t="shared" si="98"/>
        <v>#REF!</v>
      </c>
      <c r="FD125" s="41" t="e">
        <f t="shared" si="98"/>
        <v>#REF!</v>
      </c>
      <c r="FE125" s="41" t="e">
        <f t="shared" si="98"/>
        <v>#REF!</v>
      </c>
      <c r="FF125" s="41" t="e">
        <f t="shared" si="93"/>
        <v>#REF!</v>
      </c>
      <c r="FG125" s="41" t="e">
        <f t="shared" si="93"/>
        <v>#REF!</v>
      </c>
      <c r="FH125" s="41" t="e">
        <f t="shared" si="93"/>
        <v>#REF!</v>
      </c>
      <c r="FI125" s="41" t="e">
        <f t="shared" si="93"/>
        <v>#REF!</v>
      </c>
      <c r="FJ125" s="41" t="e">
        <f t="shared" si="93"/>
        <v>#REF!</v>
      </c>
      <c r="FK125" s="41" t="e">
        <f t="shared" si="93"/>
        <v>#REF!</v>
      </c>
      <c r="FL125" s="41" t="e">
        <f t="shared" si="93"/>
        <v>#REF!</v>
      </c>
      <c r="FM125" s="41" t="e">
        <f t="shared" si="93"/>
        <v>#REF!</v>
      </c>
      <c r="FN125" s="41" t="e">
        <f t="shared" si="93"/>
        <v>#REF!</v>
      </c>
      <c r="FO125" s="41" t="e">
        <f t="shared" si="93"/>
        <v>#REF!</v>
      </c>
      <c r="FP125" s="41" t="e">
        <f t="shared" si="95"/>
        <v>#REF!</v>
      </c>
      <c r="FQ125" s="41" t="e">
        <f t="shared" si="95"/>
        <v>#REF!</v>
      </c>
      <c r="FR125" s="41" t="e">
        <f t="shared" si="95"/>
        <v>#REF!</v>
      </c>
      <c r="FS125" s="41" t="e">
        <f t="shared" si="95"/>
        <v>#REF!</v>
      </c>
      <c r="FT125" s="41" t="e">
        <f t="shared" si="95"/>
        <v>#REF!</v>
      </c>
      <c r="FU125" s="41" t="e">
        <f t="shared" si="95"/>
        <v>#REF!</v>
      </c>
      <c r="FV125" s="41" t="e">
        <f t="shared" si="95"/>
        <v>#REF!</v>
      </c>
      <c r="FW125" s="41" t="e">
        <f t="shared" si="95"/>
        <v>#REF!</v>
      </c>
      <c r="FX125" s="41" t="e">
        <f t="shared" si="95"/>
        <v>#REF!</v>
      </c>
      <c r="FY125" s="41" t="e">
        <f t="shared" si="87"/>
        <v>#REF!</v>
      </c>
      <c r="FZ125" s="41" t="e">
        <f t="shared" si="87"/>
        <v>#REF!</v>
      </c>
      <c r="GA125" s="41" t="e">
        <f t="shared" si="87"/>
        <v>#REF!</v>
      </c>
      <c r="GB125" s="41" t="e">
        <f t="shared" si="87"/>
        <v>#REF!</v>
      </c>
      <c r="GC125" s="41" t="e">
        <f t="shared" si="80"/>
        <v>#REF!</v>
      </c>
      <c r="GD125" s="41" t="e">
        <f t="shared" si="80"/>
        <v>#REF!</v>
      </c>
      <c r="GE125" s="41" t="e">
        <f t="shared" si="80"/>
        <v>#REF!</v>
      </c>
      <c r="GF125" s="41" t="e">
        <f t="shared" si="80"/>
        <v>#REF!</v>
      </c>
      <c r="GG125" s="41" t="e">
        <f t="shared" si="80"/>
        <v>#REF!</v>
      </c>
      <c r="GH125" s="41" t="e">
        <f t="shared" si="66"/>
        <v>#REF!</v>
      </c>
      <c r="GI125" s="41" t="e">
        <f t="shared" si="66"/>
        <v>#REF!</v>
      </c>
      <c r="GJ125" s="41" t="e">
        <f t="shared" si="66"/>
        <v>#REF!</v>
      </c>
      <c r="GK125" s="41" t="e">
        <f t="shared" si="66"/>
        <v>#REF!</v>
      </c>
      <c r="GL125" s="41" t="e">
        <f t="shared" si="66"/>
        <v>#REF!</v>
      </c>
      <c r="GM125" s="41" t="e">
        <f t="shared" si="89"/>
        <v>#REF!</v>
      </c>
      <c r="GN125" s="41" t="e">
        <f t="shared" si="89"/>
        <v>#REF!</v>
      </c>
      <c r="GO125" s="41" t="e">
        <f t="shared" si="89"/>
        <v>#REF!</v>
      </c>
      <c r="GP125" s="41" t="e">
        <f t="shared" si="89"/>
        <v>#REF!</v>
      </c>
      <c r="GQ125" s="41" t="e">
        <f t="shared" si="89"/>
        <v>#REF!</v>
      </c>
      <c r="GR125" s="41" t="e">
        <f t="shared" si="89"/>
        <v>#REF!</v>
      </c>
      <c r="GS125" s="41" t="e">
        <f t="shared" si="89"/>
        <v>#REF!</v>
      </c>
      <c r="GT125" s="41" t="e">
        <f t="shared" si="89"/>
        <v>#REF!</v>
      </c>
      <c r="GU125" s="41" t="e">
        <f t="shared" si="89"/>
        <v>#REF!</v>
      </c>
      <c r="GV125" s="41" t="e">
        <f t="shared" si="89"/>
        <v>#REF!</v>
      </c>
      <c r="GW125" s="41" t="e">
        <f t="shared" si="89"/>
        <v>#REF!</v>
      </c>
      <c r="GX125" s="41" t="e">
        <f t="shared" si="89"/>
        <v>#REF!</v>
      </c>
      <c r="GY125" s="41" t="e">
        <f t="shared" si="89"/>
        <v>#REF!</v>
      </c>
      <c r="GZ125" s="41" t="e">
        <f t="shared" si="89"/>
        <v>#REF!</v>
      </c>
      <c r="HA125" s="41" t="e">
        <f t="shared" si="89"/>
        <v>#REF!</v>
      </c>
      <c r="HB125" s="41" t="e">
        <f t="shared" si="96"/>
        <v>#REF!</v>
      </c>
      <c r="HC125" s="41" t="e">
        <f t="shared" si="96"/>
        <v>#REF!</v>
      </c>
      <c r="HD125" s="41" t="e">
        <f t="shared" si="96"/>
        <v>#REF!</v>
      </c>
      <c r="HE125" s="41" t="e">
        <f t="shared" si="96"/>
        <v>#REF!</v>
      </c>
      <c r="HF125" s="41" t="e">
        <f t="shared" si="96"/>
        <v>#REF!</v>
      </c>
      <c r="HG125" s="41" t="e">
        <f t="shared" si="96"/>
        <v>#REF!</v>
      </c>
      <c r="HH125" s="41" t="e">
        <f t="shared" si="91"/>
        <v>#REF!</v>
      </c>
      <c r="HI125" s="41" t="e">
        <f t="shared" si="91"/>
        <v>#REF!</v>
      </c>
      <c r="HJ125" s="41" t="e">
        <f t="shared" si="91"/>
        <v>#REF!</v>
      </c>
    </row>
    <row r="126" spans="1:218" ht="14.4" x14ac:dyDescent="0.3">
      <c r="A126" s="42">
        <v>123</v>
      </c>
      <c r="B126" s="43" t="e">
        <f>'CMM2 - AUX CALC'!$DT$67</f>
        <v>#REF!</v>
      </c>
      <c r="DU126" s="41" t="e">
        <f>$B126/(_xlfn.SINGLE(PrazoConcessao)*12-DU$3+1)</f>
        <v>#REF!</v>
      </c>
      <c r="DV126" s="41" t="e">
        <f t="shared" si="97"/>
        <v>#REF!</v>
      </c>
      <c r="DW126" s="41" t="e">
        <f t="shared" si="97"/>
        <v>#REF!</v>
      </c>
      <c r="DX126" s="41" t="e">
        <f t="shared" si="97"/>
        <v>#REF!</v>
      </c>
      <c r="DY126" s="41" t="e">
        <f t="shared" si="97"/>
        <v>#REF!</v>
      </c>
      <c r="DZ126" s="41" t="e">
        <f t="shared" si="92"/>
        <v>#REF!</v>
      </c>
      <c r="EA126" s="41" t="e">
        <f t="shared" si="92"/>
        <v>#REF!</v>
      </c>
      <c r="EB126" s="41" t="e">
        <f t="shared" si="92"/>
        <v>#REF!</v>
      </c>
      <c r="EC126" s="41" t="e">
        <f t="shared" si="92"/>
        <v>#REF!</v>
      </c>
      <c r="ED126" s="41" t="e">
        <f t="shared" si="92"/>
        <v>#REF!</v>
      </c>
      <c r="EE126" s="41" t="e">
        <f t="shared" si="92"/>
        <v>#REF!</v>
      </c>
      <c r="EF126" s="41" t="e">
        <f t="shared" si="92"/>
        <v>#REF!</v>
      </c>
      <c r="EG126" s="41" t="e">
        <f t="shared" si="92"/>
        <v>#REF!</v>
      </c>
      <c r="EH126" s="41" t="e">
        <f t="shared" si="92"/>
        <v>#REF!</v>
      </c>
      <c r="EI126" s="41" t="e">
        <f t="shared" si="92"/>
        <v>#REF!</v>
      </c>
      <c r="EJ126" s="41" t="e">
        <f t="shared" si="94"/>
        <v>#REF!</v>
      </c>
      <c r="EK126" s="41" t="e">
        <f t="shared" si="94"/>
        <v>#REF!</v>
      </c>
      <c r="EL126" s="41" t="e">
        <f t="shared" si="94"/>
        <v>#REF!</v>
      </c>
      <c r="EM126" s="41" t="e">
        <f t="shared" si="94"/>
        <v>#REF!</v>
      </c>
      <c r="EN126" s="41" t="e">
        <f t="shared" si="94"/>
        <v>#REF!</v>
      </c>
      <c r="EO126" s="41" t="e">
        <f t="shared" si="94"/>
        <v>#REF!</v>
      </c>
      <c r="EP126" s="41" t="e">
        <f t="shared" si="94"/>
        <v>#REF!</v>
      </c>
      <c r="EQ126" s="41" t="e">
        <f t="shared" si="94"/>
        <v>#REF!</v>
      </c>
      <c r="ER126" s="41" t="e">
        <f t="shared" si="94"/>
        <v>#REF!</v>
      </c>
      <c r="ES126" s="41" t="e">
        <f t="shared" si="86"/>
        <v>#REF!</v>
      </c>
      <c r="ET126" s="41" t="e">
        <f t="shared" si="86"/>
        <v>#REF!</v>
      </c>
      <c r="EU126" s="41" t="e">
        <f t="shared" si="86"/>
        <v>#REF!</v>
      </c>
      <c r="EV126" s="41" t="e">
        <f t="shared" si="86"/>
        <v>#REF!</v>
      </c>
      <c r="EW126" s="41" t="e">
        <f t="shared" si="86"/>
        <v>#REF!</v>
      </c>
      <c r="EX126" s="41" t="e">
        <f t="shared" si="86"/>
        <v>#REF!</v>
      </c>
      <c r="EY126" s="41" t="e">
        <f t="shared" si="86"/>
        <v>#REF!</v>
      </c>
      <c r="EZ126" s="41" t="e">
        <f t="shared" si="86"/>
        <v>#REF!</v>
      </c>
      <c r="FA126" s="41" t="e">
        <f t="shared" si="98"/>
        <v>#REF!</v>
      </c>
      <c r="FB126" s="41" t="e">
        <f t="shared" si="98"/>
        <v>#REF!</v>
      </c>
      <c r="FC126" s="41" t="e">
        <f t="shared" si="98"/>
        <v>#REF!</v>
      </c>
      <c r="FD126" s="41" t="e">
        <f t="shared" si="98"/>
        <v>#REF!</v>
      </c>
      <c r="FE126" s="41" t="e">
        <f t="shared" si="98"/>
        <v>#REF!</v>
      </c>
      <c r="FF126" s="41" t="e">
        <f t="shared" si="93"/>
        <v>#REF!</v>
      </c>
      <c r="FG126" s="41" t="e">
        <f t="shared" si="93"/>
        <v>#REF!</v>
      </c>
      <c r="FH126" s="41" t="e">
        <f t="shared" si="93"/>
        <v>#REF!</v>
      </c>
      <c r="FI126" s="41" t="e">
        <f t="shared" si="93"/>
        <v>#REF!</v>
      </c>
      <c r="FJ126" s="41" t="e">
        <f t="shared" si="93"/>
        <v>#REF!</v>
      </c>
      <c r="FK126" s="41" t="e">
        <f t="shared" si="93"/>
        <v>#REF!</v>
      </c>
      <c r="FL126" s="41" t="e">
        <f t="shared" si="93"/>
        <v>#REF!</v>
      </c>
      <c r="FM126" s="41" t="e">
        <f t="shared" si="93"/>
        <v>#REF!</v>
      </c>
      <c r="FN126" s="41" t="e">
        <f t="shared" si="93"/>
        <v>#REF!</v>
      </c>
      <c r="FO126" s="41" t="e">
        <f t="shared" si="93"/>
        <v>#REF!</v>
      </c>
      <c r="FP126" s="41" t="e">
        <f t="shared" si="95"/>
        <v>#REF!</v>
      </c>
      <c r="FQ126" s="41" t="e">
        <f t="shared" si="95"/>
        <v>#REF!</v>
      </c>
      <c r="FR126" s="41" t="e">
        <f t="shared" si="95"/>
        <v>#REF!</v>
      </c>
      <c r="FS126" s="41" t="e">
        <f t="shared" si="95"/>
        <v>#REF!</v>
      </c>
      <c r="FT126" s="41" t="e">
        <f t="shared" si="95"/>
        <v>#REF!</v>
      </c>
      <c r="FU126" s="41" t="e">
        <f t="shared" si="95"/>
        <v>#REF!</v>
      </c>
      <c r="FV126" s="41" t="e">
        <f t="shared" si="95"/>
        <v>#REF!</v>
      </c>
      <c r="FW126" s="41" t="e">
        <f t="shared" si="95"/>
        <v>#REF!</v>
      </c>
      <c r="FX126" s="41" t="e">
        <f t="shared" si="95"/>
        <v>#REF!</v>
      </c>
      <c r="FY126" s="41" t="e">
        <f t="shared" si="87"/>
        <v>#REF!</v>
      </c>
      <c r="FZ126" s="41" t="e">
        <f t="shared" si="87"/>
        <v>#REF!</v>
      </c>
      <c r="GA126" s="41" t="e">
        <f t="shared" si="87"/>
        <v>#REF!</v>
      </c>
      <c r="GB126" s="41" t="e">
        <f t="shared" si="87"/>
        <v>#REF!</v>
      </c>
      <c r="GC126" s="41" t="e">
        <f t="shared" si="80"/>
        <v>#REF!</v>
      </c>
      <c r="GD126" s="41" t="e">
        <f t="shared" si="80"/>
        <v>#REF!</v>
      </c>
      <c r="GE126" s="41" t="e">
        <f t="shared" si="80"/>
        <v>#REF!</v>
      </c>
      <c r="GF126" s="41" t="e">
        <f t="shared" si="80"/>
        <v>#REF!</v>
      </c>
      <c r="GG126" s="41" t="e">
        <f t="shared" si="80"/>
        <v>#REF!</v>
      </c>
      <c r="GH126" s="41" t="e">
        <f t="shared" si="66"/>
        <v>#REF!</v>
      </c>
      <c r="GI126" s="41" t="e">
        <f t="shared" si="66"/>
        <v>#REF!</v>
      </c>
      <c r="GJ126" s="41" t="e">
        <f t="shared" si="66"/>
        <v>#REF!</v>
      </c>
      <c r="GK126" s="41" t="e">
        <f t="shared" si="66"/>
        <v>#REF!</v>
      </c>
      <c r="GL126" s="41" t="e">
        <f t="shared" si="66"/>
        <v>#REF!</v>
      </c>
      <c r="GM126" s="41" t="e">
        <f t="shared" si="89"/>
        <v>#REF!</v>
      </c>
      <c r="GN126" s="41" t="e">
        <f t="shared" si="89"/>
        <v>#REF!</v>
      </c>
      <c r="GO126" s="41" t="e">
        <f t="shared" si="89"/>
        <v>#REF!</v>
      </c>
      <c r="GP126" s="41" t="e">
        <f t="shared" si="89"/>
        <v>#REF!</v>
      </c>
      <c r="GQ126" s="41" t="e">
        <f t="shared" si="89"/>
        <v>#REF!</v>
      </c>
      <c r="GR126" s="41" t="e">
        <f t="shared" si="89"/>
        <v>#REF!</v>
      </c>
      <c r="GS126" s="41" t="e">
        <f t="shared" si="89"/>
        <v>#REF!</v>
      </c>
      <c r="GT126" s="41" t="e">
        <f t="shared" si="89"/>
        <v>#REF!</v>
      </c>
      <c r="GU126" s="41" t="e">
        <f t="shared" si="89"/>
        <v>#REF!</v>
      </c>
      <c r="GV126" s="41" t="e">
        <f t="shared" si="89"/>
        <v>#REF!</v>
      </c>
      <c r="GW126" s="41" t="e">
        <f t="shared" si="89"/>
        <v>#REF!</v>
      </c>
      <c r="GX126" s="41" t="e">
        <f t="shared" si="89"/>
        <v>#REF!</v>
      </c>
      <c r="GY126" s="41" t="e">
        <f t="shared" si="89"/>
        <v>#REF!</v>
      </c>
      <c r="GZ126" s="41" t="e">
        <f t="shared" si="89"/>
        <v>#REF!</v>
      </c>
      <c r="HA126" s="41" t="e">
        <f t="shared" si="89"/>
        <v>#REF!</v>
      </c>
      <c r="HB126" s="41" t="e">
        <f t="shared" si="96"/>
        <v>#REF!</v>
      </c>
      <c r="HC126" s="41" t="e">
        <f t="shared" si="96"/>
        <v>#REF!</v>
      </c>
      <c r="HD126" s="41" t="e">
        <f t="shared" si="96"/>
        <v>#REF!</v>
      </c>
      <c r="HE126" s="41" t="e">
        <f t="shared" si="96"/>
        <v>#REF!</v>
      </c>
      <c r="HF126" s="41" t="e">
        <f t="shared" si="96"/>
        <v>#REF!</v>
      </c>
      <c r="HG126" s="41" t="e">
        <f t="shared" si="96"/>
        <v>#REF!</v>
      </c>
      <c r="HH126" s="41" t="e">
        <f t="shared" si="91"/>
        <v>#REF!</v>
      </c>
      <c r="HI126" s="41" t="e">
        <f t="shared" si="91"/>
        <v>#REF!</v>
      </c>
      <c r="HJ126" s="41" t="e">
        <f t="shared" si="91"/>
        <v>#REF!</v>
      </c>
    </row>
    <row r="127" spans="1:218" ht="14.4" x14ac:dyDescent="0.3">
      <c r="A127" s="42">
        <v>124</v>
      </c>
      <c r="B127" s="43" t="e">
        <f>'CMM2 - AUX CALC'!$DU$67</f>
        <v>#REF!</v>
      </c>
      <c r="DV127" s="41" t="e">
        <f>$B127/(_xlfn.SINGLE(PrazoConcessao)*12-DV$3+1)</f>
        <v>#REF!</v>
      </c>
      <c r="DW127" s="41" t="e">
        <f t="shared" si="97"/>
        <v>#REF!</v>
      </c>
      <c r="DX127" s="41" t="e">
        <f t="shared" si="97"/>
        <v>#REF!</v>
      </c>
      <c r="DY127" s="41" t="e">
        <f t="shared" si="97"/>
        <v>#REF!</v>
      </c>
      <c r="DZ127" s="41" t="e">
        <f t="shared" si="92"/>
        <v>#REF!</v>
      </c>
      <c r="EA127" s="41" t="e">
        <f t="shared" si="92"/>
        <v>#REF!</v>
      </c>
      <c r="EB127" s="41" t="e">
        <f t="shared" si="92"/>
        <v>#REF!</v>
      </c>
      <c r="EC127" s="41" t="e">
        <f t="shared" si="92"/>
        <v>#REF!</v>
      </c>
      <c r="ED127" s="41" t="e">
        <f t="shared" si="92"/>
        <v>#REF!</v>
      </c>
      <c r="EE127" s="41" t="e">
        <f t="shared" si="92"/>
        <v>#REF!</v>
      </c>
      <c r="EF127" s="41" t="e">
        <f t="shared" si="92"/>
        <v>#REF!</v>
      </c>
      <c r="EG127" s="41" t="e">
        <f t="shared" si="92"/>
        <v>#REF!</v>
      </c>
      <c r="EH127" s="41" t="e">
        <f t="shared" si="92"/>
        <v>#REF!</v>
      </c>
      <c r="EI127" s="41" t="e">
        <f t="shared" si="92"/>
        <v>#REF!</v>
      </c>
      <c r="EJ127" s="41" t="e">
        <f t="shared" si="94"/>
        <v>#REF!</v>
      </c>
      <c r="EK127" s="41" t="e">
        <f t="shared" si="94"/>
        <v>#REF!</v>
      </c>
      <c r="EL127" s="41" t="e">
        <f t="shared" si="94"/>
        <v>#REF!</v>
      </c>
      <c r="EM127" s="41" t="e">
        <f t="shared" si="94"/>
        <v>#REF!</v>
      </c>
      <c r="EN127" s="41" t="e">
        <f t="shared" si="94"/>
        <v>#REF!</v>
      </c>
      <c r="EO127" s="41" t="e">
        <f t="shared" si="94"/>
        <v>#REF!</v>
      </c>
      <c r="EP127" s="41" t="e">
        <f t="shared" si="94"/>
        <v>#REF!</v>
      </c>
      <c r="EQ127" s="41" t="e">
        <f t="shared" si="94"/>
        <v>#REF!</v>
      </c>
      <c r="ER127" s="41" t="e">
        <f t="shared" si="94"/>
        <v>#REF!</v>
      </c>
      <c r="ES127" s="41" t="e">
        <f t="shared" si="86"/>
        <v>#REF!</v>
      </c>
      <c r="ET127" s="41" t="e">
        <f t="shared" si="86"/>
        <v>#REF!</v>
      </c>
      <c r="EU127" s="41" t="e">
        <f t="shared" si="86"/>
        <v>#REF!</v>
      </c>
      <c r="EV127" s="41" t="e">
        <f t="shared" si="86"/>
        <v>#REF!</v>
      </c>
      <c r="EW127" s="41" t="e">
        <f t="shared" si="86"/>
        <v>#REF!</v>
      </c>
      <c r="EX127" s="41" t="e">
        <f t="shared" si="86"/>
        <v>#REF!</v>
      </c>
      <c r="EY127" s="41" t="e">
        <f t="shared" si="86"/>
        <v>#REF!</v>
      </c>
      <c r="EZ127" s="41" t="e">
        <f t="shared" si="86"/>
        <v>#REF!</v>
      </c>
      <c r="FA127" s="41" t="e">
        <f t="shared" si="98"/>
        <v>#REF!</v>
      </c>
      <c r="FB127" s="41" t="e">
        <f t="shared" si="98"/>
        <v>#REF!</v>
      </c>
      <c r="FC127" s="41" t="e">
        <f t="shared" si="98"/>
        <v>#REF!</v>
      </c>
      <c r="FD127" s="41" t="e">
        <f t="shared" si="98"/>
        <v>#REF!</v>
      </c>
      <c r="FE127" s="41" t="e">
        <f t="shared" si="98"/>
        <v>#REF!</v>
      </c>
      <c r="FF127" s="41" t="e">
        <f t="shared" si="93"/>
        <v>#REF!</v>
      </c>
      <c r="FG127" s="41" t="e">
        <f t="shared" si="93"/>
        <v>#REF!</v>
      </c>
      <c r="FH127" s="41" t="e">
        <f t="shared" si="93"/>
        <v>#REF!</v>
      </c>
      <c r="FI127" s="41" t="e">
        <f t="shared" si="93"/>
        <v>#REF!</v>
      </c>
      <c r="FJ127" s="41" t="e">
        <f t="shared" si="93"/>
        <v>#REF!</v>
      </c>
      <c r="FK127" s="41" t="e">
        <f t="shared" si="93"/>
        <v>#REF!</v>
      </c>
      <c r="FL127" s="41" t="e">
        <f t="shared" si="93"/>
        <v>#REF!</v>
      </c>
      <c r="FM127" s="41" t="e">
        <f t="shared" si="93"/>
        <v>#REF!</v>
      </c>
      <c r="FN127" s="41" t="e">
        <f t="shared" si="93"/>
        <v>#REF!</v>
      </c>
      <c r="FO127" s="41" t="e">
        <f t="shared" si="93"/>
        <v>#REF!</v>
      </c>
      <c r="FP127" s="41" t="e">
        <f t="shared" si="95"/>
        <v>#REF!</v>
      </c>
      <c r="FQ127" s="41" t="e">
        <f t="shared" si="95"/>
        <v>#REF!</v>
      </c>
      <c r="FR127" s="41" t="e">
        <f t="shared" si="95"/>
        <v>#REF!</v>
      </c>
      <c r="FS127" s="41" t="e">
        <f t="shared" si="95"/>
        <v>#REF!</v>
      </c>
      <c r="FT127" s="41" t="e">
        <f t="shared" si="95"/>
        <v>#REF!</v>
      </c>
      <c r="FU127" s="41" t="e">
        <f t="shared" si="95"/>
        <v>#REF!</v>
      </c>
      <c r="FV127" s="41" t="e">
        <f t="shared" si="95"/>
        <v>#REF!</v>
      </c>
      <c r="FW127" s="41" t="e">
        <f t="shared" si="95"/>
        <v>#REF!</v>
      </c>
      <c r="FX127" s="41" t="e">
        <f t="shared" si="95"/>
        <v>#REF!</v>
      </c>
      <c r="FY127" s="41" t="e">
        <f t="shared" si="87"/>
        <v>#REF!</v>
      </c>
      <c r="FZ127" s="41" t="e">
        <f t="shared" si="87"/>
        <v>#REF!</v>
      </c>
      <c r="GA127" s="41" t="e">
        <f t="shared" si="87"/>
        <v>#REF!</v>
      </c>
      <c r="GB127" s="41" t="e">
        <f t="shared" si="87"/>
        <v>#REF!</v>
      </c>
      <c r="GC127" s="41" t="e">
        <f t="shared" si="80"/>
        <v>#REF!</v>
      </c>
      <c r="GD127" s="41" t="e">
        <f t="shared" si="80"/>
        <v>#REF!</v>
      </c>
      <c r="GE127" s="41" t="e">
        <f t="shared" si="80"/>
        <v>#REF!</v>
      </c>
      <c r="GF127" s="41" t="e">
        <f t="shared" si="80"/>
        <v>#REF!</v>
      </c>
      <c r="GG127" s="41" t="e">
        <f t="shared" si="80"/>
        <v>#REF!</v>
      </c>
      <c r="GH127" s="41" t="e">
        <f t="shared" si="66"/>
        <v>#REF!</v>
      </c>
      <c r="GI127" s="41" t="e">
        <f t="shared" si="66"/>
        <v>#REF!</v>
      </c>
      <c r="GJ127" s="41" t="e">
        <f t="shared" si="66"/>
        <v>#REF!</v>
      </c>
      <c r="GK127" s="41" t="e">
        <f t="shared" si="66"/>
        <v>#REF!</v>
      </c>
      <c r="GL127" s="41" t="e">
        <f t="shared" si="66"/>
        <v>#REF!</v>
      </c>
      <c r="GM127" s="41" t="e">
        <f t="shared" si="89"/>
        <v>#REF!</v>
      </c>
      <c r="GN127" s="41" t="e">
        <f t="shared" si="89"/>
        <v>#REF!</v>
      </c>
      <c r="GO127" s="41" t="e">
        <f t="shared" si="89"/>
        <v>#REF!</v>
      </c>
      <c r="GP127" s="41" t="e">
        <f t="shared" si="89"/>
        <v>#REF!</v>
      </c>
      <c r="GQ127" s="41" t="e">
        <f t="shared" si="89"/>
        <v>#REF!</v>
      </c>
      <c r="GR127" s="41" t="e">
        <f t="shared" si="89"/>
        <v>#REF!</v>
      </c>
      <c r="GS127" s="41" t="e">
        <f t="shared" ref="GS127:HA155" si="99">GR127</f>
        <v>#REF!</v>
      </c>
      <c r="GT127" s="41" t="e">
        <f t="shared" si="99"/>
        <v>#REF!</v>
      </c>
      <c r="GU127" s="41" t="e">
        <f t="shared" si="99"/>
        <v>#REF!</v>
      </c>
      <c r="GV127" s="41" t="e">
        <f t="shared" si="99"/>
        <v>#REF!</v>
      </c>
      <c r="GW127" s="41" t="e">
        <f t="shared" si="99"/>
        <v>#REF!</v>
      </c>
      <c r="GX127" s="41" t="e">
        <f t="shared" si="99"/>
        <v>#REF!</v>
      </c>
      <c r="GY127" s="41" t="e">
        <f t="shared" si="99"/>
        <v>#REF!</v>
      </c>
      <c r="GZ127" s="41" t="e">
        <f t="shared" si="99"/>
        <v>#REF!</v>
      </c>
      <c r="HA127" s="41" t="e">
        <f t="shared" si="99"/>
        <v>#REF!</v>
      </c>
      <c r="HB127" s="41" t="e">
        <f t="shared" si="96"/>
        <v>#REF!</v>
      </c>
      <c r="HC127" s="41" t="e">
        <f t="shared" si="96"/>
        <v>#REF!</v>
      </c>
      <c r="HD127" s="41" t="e">
        <f t="shared" si="96"/>
        <v>#REF!</v>
      </c>
      <c r="HE127" s="41" t="e">
        <f t="shared" si="96"/>
        <v>#REF!</v>
      </c>
      <c r="HF127" s="41" t="e">
        <f t="shared" si="96"/>
        <v>#REF!</v>
      </c>
      <c r="HG127" s="41" t="e">
        <f t="shared" si="96"/>
        <v>#REF!</v>
      </c>
      <c r="HH127" s="41" t="e">
        <f t="shared" si="91"/>
        <v>#REF!</v>
      </c>
      <c r="HI127" s="41" t="e">
        <f t="shared" si="91"/>
        <v>#REF!</v>
      </c>
      <c r="HJ127" s="41" t="e">
        <f t="shared" si="91"/>
        <v>#REF!</v>
      </c>
    </row>
    <row r="128" spans="1:218" ht="14.4" x14ac:dyDescent="0.3">
      <c r="A128" s="42">
        <v>125</v>
      </c>
      <c r="B128" s="43" t="e">
        <f>'CMM2 - AUX CALC'!$DV$67</f>
        <v>#REF!</v>
      </c>
      <c r="DW128" s="41" t="e">
        <f>$B128/(_xlfn.SINGLE(PrazoConcessao)*12-DW$3+1)</f>
        <v>#REF!</v>
      </c>
      <c r="DX128" s="41" t="e">
        <f t="shared" si="97"/>
        <v>#REF!</v>
      </c>
      <c r="DY128" s="41" t="e">
        <f t="shared" si="97"/>
        <v>#REF!</v>
      </c>
      <c r="DZ128" s="41" t="e">
        <f t="shared" si="92"/>
        <v>#REF!</v>
      </c>
      <c r="EA128" s="41" t="e">
        <f t="shared" si="92"/>
        <v>#REF!</v>
      </c>
      <c r="EB128" s="41" t="e">
        <f t="shared" si="92"/>
        <v>#REF!</v>
      </c>
      <c r="EC128" s="41" t="e">
        <f t="shared" si="92"/>
        <v>#REF!</v>
      </c>
      <c r="ED128" s="41" t="e">
        <f t="shared" si="92"/>
        <v>#REF!</v>
      </c>
      <c r="EE128" s="41" t="e">
        <f t="shared" si="92"/>
        <v>#REF!</v>
      </c>
      <c r="EF128" s="41" t="e">
        <f t="shared" si="92"/>
        <v>#REF!</v>
      </c>
      <c r="EG128" s="41" t="e">
        <f t="shared" si="92"/>
        <v>#REF!</v>
      </c>
      <c r="EH128" s="41" t="e">
        <f t="shared" si="92"/>
        <v>#REF!</v>
      </c>
      <c r="EI128" s="41" t="e">
        <f t="shared" si="92"/>
        <v>#REF!</v>
      </c>
      <c r="EJ128" s="41" t="e">
        <f t="shared" si="94"/>
        <v>#REF!</v>
      </c>
      <c r="EK128" s="41" t="e">
        <f t="shared" si="94"/>
        <v>#REF!</v>
      </c>
      <c r="EL128" s="41" t="e">
        <f t="shared" si="94"/>
        <v>#REF!</v>
      </c>
      <c r="EM128" s="41" t="e">
        <f t="shared" si="94"/>
        <v>#REF!</v>
      </c>
      <c r="EN128" s="41" t="e">
        <f t="shared" si="94"/>
        <v>#REF!</v>
      </c>
      <c r="EO128" s="41" t="e">
        <f t="shared" si="94"/>
        <v>#REF!</v>
      </c>
      <c r="EP128" s="41" t="e">
        <f t="shared" si="94"/>
        <v>#REF!</v>
      </c>
      <c r="EQ128" s="41" t="e">
        <f t="shared" si="94"/>
        <v>#REF!</v>
      </c>
      <c r="ER128" s="41" t="e">
        <f t="shared" si="94"/>
        <v>#REF!</v>
      </c>
      <c r="ES128" s="41" t="e">
        <f t="shared" si="86"/>
        <v>#REF!</v>
      </c>
      <c r="ET128" s="41" t="e">
        <f t="shared" si="86"/>
        <v>#REF!</v>
      </c>
      <c r="EU128" s="41" t="e">
        <f t="shared" si="86"/>
        <v>#REF!</v>
      </c>
      <c r="EV128" s="41" t="e">
        <f t="shared" si="86"/>
        <v>#REF!</v>
      </c>
      <c r="EW128" s="41" t="e">
        <f t="shared" si="86"/>
        <v>#REF!</v>
      </c>
      <c r="EX128" s="41" t="e">
        <f t="shared" si="86"/>
        <v>#REF!</v>
      </c>
      <c r="EY128" s="41" t="e">
        <f t="shared" si="86"/>
        <v>#REF!</v>
      </c>
      <c r="EZ128" s="41" t="e">
        <f t="shared" si="86"/>
        <v>#REF!</v>
      </c>
      <c r="FA128" s="41" t="e">
        <f t="shared" si="98"/>
        <v>#REF!</v>
      </c>
      <c r="FB128" s="41" t="e">
        <f t="shared" si="98"/>
        <v>#REF!</v>
      </c>
      <c r="FC128" s="41" t="e">
        <f t="shared" si="98"/>
        <v>#REF!</v>
      </c>
      <c r="FD128" s="41" t="e">
        <f t="shared" si="98"/>
        <v>#REF!</v>
      </c>
      <c r="FE128" s="41" t="e">
        <f t="shared" si="98"/>
        <v>#REF!</v>
      </c>
      <c r="FF128" s="41" t="e">
        <f t="shared" si="93"/>
        <v>#REF!</v>
      </c>
      <c r="FG128" s="41" t="e">
        <f t="shared" si="93"/>
        <v>#REF!</v>
      </c>
      <c r="FH128" s="41" t="e">
        <f t="shared" si="93"/>
        <v>#REF!</v>
      </c>
      <c r="FI128" s="41" t="e">
        <f t="shared" si="93"/>
        <v>#REF!</v>
      </c>
      <c r="FJ128" s="41" t="e">
        <f t="shared" si="93"/>
        <v>#REF!</v>
      </c>
      <c r="FK128" s="41" t="e">
        <f t="shared" si="93"/>
        <v>#REF!</v>
      </c>
      <c r="FL128" s="41" t="e">
        <f t="shared" si="93"/>
        <v>#REF!</v>
      </c>
      <c r="FM128" s="41" t="e">
        <f t="shared" si="93"/>
        <v>#REF!</v>
      </c>
      <c r="FN128" s="41" t="e">
        <f t="shared" si="93"/>
        <v>#REF!</v>
      </c>
      <c r="FO128" s="41" t="e">
        <f t="shared" si="93"/>
        <v>#REF!</v>
      </c>
      <c r="FP128" s="41" t="e">
        <f t="shared" si="95"/>
        <v>#REF!</v>
      </c>
      <c r="FQ128" s="41" t="e">
        <f t="shared" si="95"/>
        <v>#REF!</v>
      </c>
      <c r="FR128" s="41" t="e">
        <f t="shared" si="95"/>
        <v>#REF!</v>
      </c>
      <c r="FS128" s="41" t="e">
        <f t="shared" si="95"/>
        <v>#REF!</v>
      </c>
      <c r="FT128" s="41" t="e">
        <f t="shared" si="95"/>
        <v>#REF!</v>
      </c>
      <c r="FU128" s="41" t="e">
        <f t="shared" si="95"/>
        <v>#REF!</v>
      </c>
      <c r="FV128" s="41" t="e">
        <f t="shared" si="95"/>
        <v>#REF!</v>
      </c>
      <c r="FW128" s="41" t="e">
        <f t="shared" si="95"/>
        <v>#REF!</v>
      </c>
      <c r="FX128" s="41" t="e">
        <f t="shared" si="95"/>
        <v>#REF!</v>
      </c>
      <c r="FY128" s="41" t="e">
        <f t="shared" si="87"/>
        <v>#REF!</v>
      </c>
      <c r="FZ128" s="41" t="e">
        <f t="shared" si="87"/>
        <v>#REF!</v>
      </c>
      <c r="GA128" s="41" t="e">
        <f t="shared" si="87"/>
        <v>#REF!</v>
      </c>
      <c r="GB128" s="41" t="e">
        <f t="shared" si="87"/>
        <v>#REF!</v>
      </c>
      <c r="GC128" s="41" t="e">
        <f t="shared" si="80"/>
        <v>#REF!</v>
      </c>
      <c r="GD128" s="41" t="e">
        <f t="shared" si="80"/>
        <v>#REF!</v>
      </c>
      <c r="GE128" s="41" t="e">
        <f t="shared" si="80"/>
        <v>#REF!</v>
      </c>
      <c r="GF128" s="41" t="e">
        <f t="shared" si="80"/>
        <v>#REF!</v>
      </c>
      <c r="GG128" s="41" t="e">
        <f t="shared" si="80"/>
        <v>#REF!</v>
      </c>
      <c r="GH128" s="41" t="e">
        <f t="shared" si="66"/>
        <v>#REF!</v>
      </c>
      <c r="GI128" s="41" t="e">
        <f t="shared" si="66"/>
        <v>#REF!</v>
      </c>
      <c r="GJ128" s="41" t="e">
        <f t="shared" si="66"/>
        <v>#REF!</v>
      </c>
      <c r="GK128" s="41" t="e">
        <f t="shared" si="66"/>
        <v>#REF!</v>
      </c>
      <c r="GL128" s="41" t="e">
        <f t="shared" si="66"/>
        <v>#REF!</v>
      </c>
      <c r="GM128" s="41" t="e">
        <f t="shared" si="66"/>
        <v>#REF!</v>
      </c>
      <c r="GN128" s="41" t="e">
        <f t="shared" si="66"/>
        <v>#REF!</v>
      </c>
      <c r="GO128" s="41" t="e">
        <f t="shared" si="66"/>
        <v>#REF!</v>
      </c>
      <c r="GP128" s="41" t="e">
        <f t="shared" si="66"/>
        <v>#REF!</v>
      </c>
      <c r="GQ128" s="41" t="e">
        <f t="shared" si="66"/>
        <v>#REF!</v>
      </c>
      <c r="GR128" s="41" t="e">
        <f t="shared" si="66"/>
        <v>#REF!</v>
      </c>
      <c r="GS128" s="41" t="e">
        <f t="shared" si="99"/>
        <v>#REF!</v>
      </c>
      <c r="GT128" s="41" t="e">
        <f t="shared" si="99"/>
        <v>#REF!</v>
      </c>
      <c r="GU128" s="41" t="e">
        <f t="shared" si="99"/>
        <v>#REF!</v>
      </c>
      <c r="GV128" s="41" t="e">
        <f t="shared" si="99"/>
        <v>#REF!</v>
      </c>
      <c r="GW128" s="41" t="e">
        <f t="shared" si="99"/>
        <v>#REF!</v>
      </c>
      <c r="GX128" s="41" t="e">
        <f t="shared" si="99"/>
        <v>#REF!</v>
      </c>
      <c r="GY128" s="41" t="e">
        <f t="shared" si="99"/>
        <v>#REF!</v>
      </c>
      <c r="GZ128" s="41" t="e">
        <f t="shared" si="99"/>
        <v>#REF!</v>
      </c>
      <c r="HA128" s="41" t="e">
        <f t="shared" si="99"/>
        <v>#REF!</v>
      </c>
      <c r="HB128" s="41" t="e">
        <f t="shared" si="96"/>
        <v>#REF!</v>
      </c>
      <c r="HC128" s="41" t="e">
        <f t="shared" si="96"/>
        <v>#REF!</v>
      </c>
      <c r="HD128" s="41" t="e">
        <f t="shared" si="96"/>
        <v>#REF!</v>
      </c>
      <c r="HE128" s="41" t="e">
        <f t="shared" si="96"/>
        <v>#REF!</v>
      </c>
      <c r="HF128" s="41" t="e">
        <f t="shared" si="96"/>
        <v>#REF!</v>
      </c>
      <c r="HG128" s="41" t="e">
        <f t="shared" si="96"/>
        <v>#REF!</v>
      </c>
      <c r="HH128" s="41" t="e">
        <f t="shared" si="91"/>
        <v>#REF!</v>
      </c>
      <c r="HI128" s="41" t="e">
        <f t="shared" si="91"/>
        <v>#REF!</v>
      </c>
      <c r="HJ128" s="41" t="e">
        <f t="shared" si="91"/>
        <v>#REF!</v>
      </c>
    </row>
    <row r="129" spans="1:218" ht="14.4" x14ac:dyDescent="0.3">
      <c r="A129" s="42">
        <v>126</v>
      </c>
      <c r="B129" s="43" t="e">
        <f>'CMM2 - AUX CALC'!$DW$67</f>
        <v>#REF!</v>
      </c>
      <c r="DX129" s="41" t="e">
        <f>$B129/(_xlfn.SINGLE(PrazoConcessao)*12-DX$3+1)</f>
        <v>#REF!</v>
      </c>
      <c r="DY129" s="41" t="e">
        <f t="shared" si="97"/>
        <v>#REF!</v>
      </c>
      <c r="DZ129" s="41" t="e">
        <f t="shared" si="92"/>
        <v>#REF!</v>
      </c>
      <c r="EA129" s="41" t="e">
        <f t="shared" si="92"/>
        <v>#REF!</v>
      </c>
      <c r="EB129" s="41" t="e">
        <f t="shared" si="92"/>
        <v>#REF!</v>
      </c>
      <c r="EC129" s="41" t="e">
        <f t="shared" si="92"/>
        <v>#REF!</v>
      </c>
      <c r="ED129" s="41" t="e">
        <f t="shared" si="92"/>
        <v>#REF!</v>
      </c>
      <c r="EE129" s="41" t="e">
        <f t="shared" si="92"/>
        <v>#REF!</v>
      </c>
      <c r="EF129" s="41" t="e">
        <f t="shared" si="92"/>
        <v>#REF!</v>
      </c>
      <c r="EG129" s="41" t="e">
        <f t="shared" si="92"/>
        <v>#REF!</v>
      </c>
      <c r="EH129" s="41" t="e">
        <f t="shared" si="92"/>
        <v>#REF!</v>
      </c>
      <c r="EI129" s="41" t="e">
        <f t="shared" si="92"/>
        <v>#REF!</v>
      </c>
      <c r="EJ129" s="41" t="e">
        <f t="shared" si="94"/>
        <v>#REF!</v>
      </c>
      <c r="EK129" s="41" t="e">
        <f t="shared" si="94"/>
        <v>#REF!</v>
      </c>
      <c r="EL129" s="41" t="e">
        <f t="shared" si="94"/>
        <v>#REF!</v>
      </c>
      <c r="EM129" s="41" t="e">
        <f t="shared" si="94"/>
        <v>#REF!</v>
      </c>
      <c r="EN129" s="41" t="e">
        <f t="shared" si="94"/>
        <v>#REF!</v>
      </c>
      <c r="EO129" s="41" t="e">
        <f t="shared" si="94"/>
        <v>#REF!</v>
      </c>
      <c r="EP129" s="41" t="e">
        <f t="shared" si="94"/>
        <v>#REF!</v>
      </c>
      <c r="EQ129" s="41" t="e">
        <f t="shared" si="94"/>
        <v>#REF!</v>
      </c>
      <c r="ER129" s="41" t="e">
        <f t="shared" si="94"/>
        <v>#REF!</v>
      </c>
      <c r="ES129" s="41" t="e">
        <f t="shared" si="86"/>
        <v>#REF!</v>
      </c>
      <c r="ET129" s="41" t="e">
        <f t="shared" si="86"/>
        <v>#REF!</v>
      </c>
      <c r="EU129" s="41" t="e">
        <f t="shared" si="86"/>
        <v>#REF!</v>
      </c>
      <c r="EV129" s="41" t="e">
        <f t="shared" si="86"/>
        <v>#REF!</v>
      </c>
      <c r="EW129" s="41" t="e">
        <f t="shared" si="86"/>
        <v>#REF!</v>
      </c>
      <c r="EX129" s="41" t="e">
        <f t="shared" si="86"/>
        <v>#REF!</v>
      </c>
      <c r="EY129" s="41" t="e">
        <f t="shared" si="86"/>
        <v>#REF!</v>
      </c>
      <c r="EZ129" s="41" t="e">
        <f t="shared" si="86"/>
        <v>#REF!</v>
      </c>
      <c r="FA129" s="41" t="e">
        <f t="shared" si="98"/>
        <v>#REF!</v>
      </c>
      <c r="FB129" s="41" t="e">
        <f t="shared" si="98"/>
        <v>#REF!</v>
      </c>
      <c r="FC129" s="41" t="e">
        <f t="shared" si="98"/>
        <v>#REF!</v>
      </c>
      <c r="FD129" s="41" t="e">
        <f t="shared" si="98"/>
        <v>#REF!</v>
      </c>
      <c r="FE129" s="41" t="e">
        <f t="shared" si="98"/>
        <v>#REF!</v>
      </c>
      <c r="FF129" s="41" t="e">
        <f t="shared" si="93"/>
        <v>#REF!</v>
      </c>
      <c r="FG129" s="41" t="e">
        <f t="shared" si="93"/>
        <v>#REF!</v>
      </c>
      <c r="FH129" s="41" t="e">
        <f t="shared" si="93"/>
        <v>#REF!</v>
      </c>
      <c r="FI129" s="41" t="e">
        <f t="shared" si="93"/>
        <v>#REF!</v>
      </c>
      <c r="FJ129" s="41" t="e">
        <f t="shared" si="93"/>
        <v>#REF!</v>
      </c>
      <c r="FK129" s="41" t="e">
        <f t="shared" si="93"/>
        <v>#REF!</v>
      </c>
      <c r="FL129" s="41" t="e">
        <f t="shared" si="93"/>
        <v>#REF!</v>
      </c>
      <c r="FM129" s="41" t="e">
        <f t="shared" si="93"/>
        <v>#REF!</v>
      </c>
      <c r="FN129" s="41" t="e">
        <f t="shared" si="93"/>
        <v>#REF!</v>
      </c>
      <c r="FO129" s="41" t="e">
        <f t="shared" si="93"/>
        <v>#REF!</v>
      </c>
      <c r="FP129" s="41" t="e">
        <f t="shared" si="95"/>
        <v>#REF!</v>
      </c>
      <c r="FQ129" s="41" t="e">
        <f t="shared" si="95"/>
        <v>#REF!</v>
      </c>
      <c r="FR129" s="41" t="e">
        <f t="shared" si="95"/>
        <v>#REF!</v>
      </c>
      <c r="FS129" s="41" t="e">
        <f t="shared" si="95"/>
        <v>#REF!</v>
      </c>
      <c r="FT129" s="41" t="e">
        <f t="shared" si="95"/>
        <v>#REF!</v>
      </c>
      <c r="FU129" s="41" t="e">
        <f t="shared" si="95"/>
        <v>#REF!</v>
      </c>
      <c r="FV129" s="41" t="e">
        <f t="shared" si="95"/>
        <v>#REF!</v>
      </c>
      <c r="FW129" s="41" t="e">
        <f t="shared" si="95"/>
        <v>#REF!</v>
      </c>
      <c r="FX129" s="41" t="e">
        <f t="shared" si="95"/>
        <v>#REF!</v>
      </c>
      <c r="FY129" s="41" t="e">
        <f t="shared" si="87"/>
        <v>#REF!</v>
      </c>
      <c r="FZ129" s="41" t="e">
        <f t="shared" si="87"/>
        <v>#REF!</v>
      </c>
      <c r="GA129" s="41" t="e">
        <f t="shared" si="87"/>
        <v>#REF!</v>
      </c>
      <c r="GB129" s="41" t="e">
        <f t="shared" si="87"/>
        <v>#REF!</v>
      </c>
      <c r="GC129" s="41" t="e">
        <f t="shared" si="80"/>
        <v>#REF!</v>
      </c>
      <c r="GD129" s="41" t="e">
        <f t="shared" si="80"/>
        <v>#REF!</v>
      </c>
      <c r="GE129" s="41" t="e">
        <f t="shared" si="80"/>
        <v>#REF!</v>
      </c>
      <c r="GF129" s="41" t="e">
        <f t="shared" si="80"/>
        <v>#REF!</v>
      </c>
      <c r="GG129" s="41" t="e">
        <f t="shared" si="80"/>
        <v>#REF!</v>
      </c>
      <c r="GH129" s="41" t="e">
        <f t="shared" si="66"/>
        <v>#REF!</v>
      </c>
      <c r="GI129" s="41" t="e">
        <f t="shared" si="66"/>
        <v>#REF!</v>
      </c>
      <c r="GJ129" s="41" t="e">
        <f t="shared" si="66"/>
        <v>#REF!</v>
      </c>
      <c r="GK129" s="41" t="e">
        <f t="shared" si="66"/>
        <v>#REF!</v>
      </c>
      <c r="GL129" s="41" t="e">
        <f t="shared" si="66"/>
        <v>#REF!</v>
      </c>
      <c r="GM129" s="41" t="e">
        <f t="shared" si="66"/>
        <v>#REF!</v>
      </c>
      <c r="GN129" s="41" t="e">
        <f t="shared" si="66"/>
        <v>#REF!</v>
      </c>
      <c r="GO129" s="41" t="e">
        <f t="shared" si="66"/>
        <v>#REF!</v>
      </c>
      <c r="GP129" s="41" t="e">
        <f t="shared" si="66"/>
        <v>#REF!</v>
      </c>
      <c r="GQ129" s="41" t="e">
        <f t="shared" si="66"/>
        <v>#REF!</v>
      </c>
      <c r="GR129" s="41" t="e">
        <f t="shared" si="66"/>
        <v>#REF!</v>
      </c>
      <c r="GS129" s="41" t="e">
        <f t="shared" si="99"/>
        <v>#REF!</v>
      </c>
      <c r="GT129" s="41" t="e">
        <f t="shared" si="99"/>
        <v>#REF!</v>
      </c>
      <c r="GU129" s="41" t="e">
        <f t="shared" si="99"/>
        <v>#REF!</v>
      </c>
      <c r="GV129" s="41" t="e">
        <f t="shared" si="99"/>
        <v>#REF!</v>
      </c>
      <c r="GW129" s="41" t="e">
        <f t="shared" si="99"/>
        <v>#REF!</v>
      </c>
      <c r="GX129" s="41" t="e">
        <f t="shared" si="99"/>
        <v>#REF!</v>
      </c>
      <c r="GY129" s="41" t="e">
        <f t="shared" si="99"/>
        <v>#REF!</v>
      </c>
      <c r="GZ129" s="41" t="e">
        <f t="shared" si="99"/>
        <v>#REF!</v>
      </c>
      <c r="HA129" s="41" t="e">
        <f t="shared" si="99"/>
        <v>#REF!</v>
      </c>
      <c r="HB129" s="41" t="e">
        <f t="shared" si="96"/>
        <v>#REF!</v>
      </c>
      <c r="HC129" s="41" t="e">
        <f t="shared" si="96"/>
        <v>#REF!</v>
      </c>
      <c r="HD129" s="41" t="e">
        <f t="shared" si="96"/>
        <v>#REF!</v>
      </c>
      <c r="HE129" s="41" t="e">
        <f t="shared" si="96"/>
        <v>#REF!</v>
      </c>
      <c r="HF129" s="41" t="e">
        <f t="shared" si="96"/>
        <v>#REF!</v>
      </c>
      <c r="HG129" s="41" t="e">
        <f t="shared" si="96"/>
        <v>#REF!</v>
      </c>
      <c r="HH129" s="41" t="e">
        <f t="shared" si="91"/>
        <v>#REF!</v>
      </c>
      <c r="HI129" s="41" t="e">
        <f t="shared" si="91"/>
        <v>#REF!</v>
      </c>
      <c r="HJ129" s="41" t="e">
        <f t="shared" si="91"/>
        <v>#REF!</v>
      </c>
    </row>
    <row r="130" spans="1:218" ht="14.4" x14ac:dyDescent="0.3">
      <c r="A130" s="42">
        <v>127</v>
      </c>
      <c r="B130" s="43" t="e">
        <f>'CMM2 - AUX CALC'!$DX$67</f>
        <v>#REF!</v>
      </c>
      <c r="DY130" s="41" t="e">
        <f>$B130/(_xlfn.SINGLE(PrazoConcessao)*12-DY$3+1)</f>
        <v>#REF!</v>
      </c>
      <c r="DZ130" s="41" t="e">
        <f t="shared" si="92"/>
        <v>#REF!</v>
      </c>
      <c r="EA130" s="41" t="e">
        <f t="shared" si="92"/>
        <v>#REF!</v>
      </c>
      <c r="EB130" s="41" t="e">
        <f t="shared" si="92"/>
        <v>#REF!</v>
      </c>
      <c r="EC130" s="41" t="e">
        <f t="shared" si="92"/>
        <v>#REF!</v>
      </c>
      <c r="ED130" s="41" t="e">
        <f t="shared" si="92"/>
        <v>#REF!</v>
      </c>
      <c r="EE130" s="41" t="e">
        <f t="shared" si="92"/>
        <v>#REF!</v>
      </c>
      <c r="EF130" s="41" t="e">
        <f t="shared" si="92"/>
        <v>#REF!</v>
      </c>
      <c r="EG130" s="41" t="e">
        <f t="shared" si="92"/>
        <v>#REF!</v>
      </c>
      <c r="EH130" s="41" t="e">
        <f t="shared" si="92"/>
        <v>#REF!</v>
      </c>
      <c r="EI130" s="41" t="e">
        <f t="shared" si="92"/>
        <v>#REF!</v>
      </c>
      <c r="EJ130" s="41" t="e">
        <f t="shared" si="94"/>
        <v>#REF!</v>
      </c>
      <c r="EK130" s="41" t="e">
        <f t="shared" si="94"/>
        <v>#REF!</v>
      </c>
      <c r="EL130" s="41" t="e">
        <f t="shared" si="94"/>
        <v>#REF!</v>
      </c>
      <c r="EM130" s="41" t="e">
        <f t="shared" si="94"/>
        <v>#REF!</v>
      </c>
      <c r="EN130" s="41" t="e">
        <f t="shared" si="94"/>
        <v>#REF!</v>
      </c>
      <c r="EO130" s="41" t="e">
        <f t="shared" si="94"/>
        <v>#REF!</v>
      </c>
      <c r="EP130" s="41" t="e">
        <f t="shared" si="94"/>
        <v>#REF!</v>
      </c>
      <c r="EQ130" s="41" t="e">
        <f t="shared" si="94"/>
        <v>#REF!</v>
      </c>
      <c r="ER130" s="41" t="e">
        <f t="shared" si="94"/>
        <v>#REF!</v>
      </c>
      <c r="ES130" s="41" t="e">
        <f t="shared" si="86"/>
        <v>#REF!</v>
      </c>
      <c r="ET130" s="41" t="e">
        <f t="shared" si="86"/>
        <v>#REF!</v>
      </c>
      <c r="EU130" s="41" t="e">
        <f t="shared" si="86"/>
        <v>#REF!</v>
      </c>
      <c r="EV130" s="41" t="e">
        <f t="shared" si="86"/>
        <v>#REF!</v>
      </c>
      <c r="EW130" s="41" t="e">
        <f t="shared" si="86"/>
        <v>#REF!</v>
      </c>
      <c r="EX130" s="41" t="e">
        <f t="shared" si="86"/>
        <v>#REF!</v>
      </c>
      <c r="EY130" s="41" t="e">
        <f t="shared" si="86"/>
        <v>#REF!</v>
      </c>
      <c r="EZ130" s="41" t="e">
        <f t="shared" si="86"/>
        <v>#REF!</v>
      </c>
      <c r="FA130" s="41" t="e">
        <f t="shared" si="98"/>
        <v>#REF!</v>
      </c>
      <c r="FB130" s="41" t="e">
        <f t="shared" si="98"/>
        <v>#REF!</v>
      </c>
      <c r="FC130" s="41" t="e">
        <f t="shared" si="98"/>
        <v>#REF!</v>
      </c>
      <c r="FD130" s="41" t="e">
        <f t="shared" si="98"/>
        <v>#REF!</v>
      </c>
      <c r="FE130" s="41" t="e">
        <f t="shared" si="98"/>
        <v>#REF!</v>
      </c>
      <c r="FF130" s="41" t="e">
        <f t="shared" si="93"/>
        <v>#REF!</v>
      </c>
      <c r="FG130" s="41" t="e">
        <f t="shared" si="93"/>
        <v>#REF!</v>
      </c>
      <c r="FH130" s="41" t="e">
        <f t="shared" si="93"/>
        <v>#REF!</v>
      </c>
      <c r="FI130" s="41" t="e">
        <f t="shared" si="93"/>
        <v>#REF!</v>
      </c>
      <c r="FJ130" s="41" t="e">
        <f t="shared" si="93"/>
        <v>#REF!</v>
      </c>
      <c r="FK130" s="41" t="e">
        <f t="shared" si="93"/>
        <v>#REF!</v>
      </c>
      <c r="FL130" s="41" t="e">
        <f t="shared" si="93"/>
        <v>#REF!</v>
      </c>
      <c r="FM130" s="41" t="e">
        <f t="shared" si="93"/>
        <v>#REF!</v>
      </c>
      <c r="FN130" s="41" t="e">
        <f t="shared" si="93"/>
        <v>#REF!</v>
      </c>
      <c r="FO130" s="41" t="e">
        <f t="shared" si="93"/>
        <v>#REF!</v>
      </c>
      <c r="FP130" s="41" t="e">
        <f t="shared" si="95"/>
        <v>#REF!</v>
      </c>
      <c r="FQ130" s="41" t="e">
        <f t="shared" si="95"/>
        <v>#REF!</v>
      </c>
      <c r="FR130" s="41" t="e">
        <f t="shared" si="95"/>
        <v>#REF!</v>
      </c>
      <c r="FS130" s="41" t="e">
        <f t="shared" si="95"/>
        <v>#REF!</v>
      </c>
      <c r="FT130" s="41" t="e">
        <f t="shared" si="95"/>
        <v>#REF!</v>
      </c>
      <c r="FU130" s="41" t="e">
        <f t="shared" si="95"/>
        <v>#REF!</v>
      </c>
      <c r="FV130" s="41" t="e">
        <f t="shared" si="95"/>
        <v>#REF!</v>
      </c>
      <c r="FW130" s="41" t="e">
        <f t="shared" si="95"/>
        <v>#REF!</v>
      </c>
      <c r="FX130" s="41" t="e">
        <f t="shared" si="95"/>
        <v>#REF!</v>
      </c>
      <c r="FY130" s="41" t="e">
        <f t="shared" si="87"/>
        <v>#REF!</v>
      </c>
      <c r="FZ130" s="41" t="e">
        <f t="shared" si="87"/>
        <v>#REF!</v>
      </c>
      <c r="GA130" s="41" t="e">
        <f t="shared" si="87"/>
        <v>#REF!</v>
      </c>
      <c r="GB130" s="41" t="e">
        <f t="shared" si="87"/>
        <v>#REF!</v>
      </c>
      <c r="GC130" s="41" t="e">
        <f t="shared" si="80"/>
        <v>#REF!</v>
      </c>
      <c r="GD130" s="41" t="e">
        <f t="shared" si="80"/>
        <v>#REF!</v>
      </c>
      <c r="GE130" s="41" t="e">
        <f t="shared" si="80"/>
        <v>#REF!</v>
      </c>
      <c r="GF130" s="41" t="e">
        <f t="shared" si="80"/>
        <v>#REF!</v>
      </c>
      <c r="GG130" s="41" t="e">
        <f t="shared" si="80"/>
        <v>#REF!</v>
      </c>
      <c r="GH130" s="41" t="e">
        <f t="shared" si="80"/>
        <v>#REF!</v>
      </c>
      <c r="GI130" s="41" t="e">
        <f t="shared" si="80"/>
        <v>#REF!</v>
      </c>
      <c r="GJ130" s="41" t="e">
        <f t="shared" si="80"/>
        <v>#REF!</v>
      </c>
      <c r="GK130" s="41" t="e">
        <f t="shared" si="80"/>
        <v>#REF!</v>
      </c>
      <c r="GL130" s="41" t="e">
        <f t="shared" si="80"/>
        <v>#REF!</v>
      </c>
      <c r="GM130" s="41" t="e">
        <f t="shared" si="80"/>
        <v>#REF!</v>
      </c>
      <c r="GN130" s="41" t="e">
        <f t="shared" si="80"/>
        <v>#REF!</v>
      </c>
      <c r="GO130" s="41" t="e">
        <f t="shared" si="80"/>
        <v>#REF!</v>
      </c>
      <c r="GP130" s="41" t="e">
        <f t="shared" si="80"/>
        <v>#REF!</v>
      </c>
      <c r="GQ130" s="41" t="e">
        <f t="shared" si="80"/>
        <v>#REF!</v>
      </c>
      <c r="GR130" s="41" t="e">
        <f t="shared" si="80"/>
        <v>#REF!</v>
      </c>
      <c r="GS130" s="41" t="e">
        <f t="shared" si="99"/>
        <v>#REF!</v>
      </c>
      <c r="GT130" s="41" t="e">
        <f t="shared" si="99"/>
        <v>#REF!</v>
      </c>
      <c r="GU130" s="41" t="e">
        <f t="shared" si="99"/>
        <v>#REF!</v>
      </c>
      <c r="GV130" s="41" t="e">
        <f t="shared" si="99"/>
        <v>#REF!</v>
      </c>
      <c r="GW130" s="41" t="e">
        <f t="shared" si="99"/>
        <v>#REF!</v>
      </c>
      <c r="GX130" s="41" t="e">
        <f t="shared" si="99"/>
        <v>#REF!</v>
      </c>
      <c r="GY130" s="41" t="e">
        <f t="shared" si="99"/>
        <v>#REF!</v>
      </c>
      <c r="GZ130" s="41" t="e">
        <f t="shared" si="99"/>
        <v>#REF!</v>
      </c>
      <c r="HA130" s="41" t="e">
        <f t="shared" si="99"/>
        <v>#REF!</v>
      </c>
      <c r="HB130" s="41" t="e">
        <f t="shared" si="96"/>
        <v>#REF!</v>
      </c>
      <c r="HC130" s="41" t="e">
        <f t="shared" si="96"/>
        <v>#REF!</v>
      </c>
      <c r="HD130" s="41" t="e">
        <f t="shared" si="96"/>
        <v>#REF!</v>
      </c>
      <c r="HE130" s="41" t="e">
        <f t="shared" si="96"/>
        <v>#REF!</v>
      </c>
      <c r="HF130" s="41" t="e">
        <f t="shared" si="96"/>
        <v>#REF!</v>
      </c>
      <c r="HG130" s="41" t="e">
        <f t="shared" si="96"/>
        <v>#REF!</v>
      </c>
      <c r="HH130" s="41" t="e">
        <f t="shared" si="91"/>
        <v>#REF!</v>
      </c>
      <c r="HI130" s="41" t="e">
        <f t="shared" si="91"/>
        <v>#REF!</v>
      </c>
      <c r="HJ130" s="41" t="e">
        <f t="shared" si="91"/>
        <v>#REF!</v>
      </c>
    </row>
    <row r="131" spans="1:218" ht="14.4" x14ac:dyDescent="0.3">
      <c r="A131" s="42">
        <v>128</v>
      </c>
      <c r="B131" s="43" t="e">
        <f>'CMM2 - AUX CALC'!$DY$67</f>
        <v>#REF!</v>
      </c>
      <c r="DZ131" s="41" t="e">
        <f>$B131/(_xlfn.SINGLE(PrazoConcessao)*12-DZ$3+1)</f>
        <v>#REF!</v>
      </c>
      <c r="EA131" s="41" t="e">
        <f t="shared" si="92"/>
        <v>#REF!</v>
      </c>
      <c r="EB131" s="41" t="e">
        <f t="shared" si="92"/>
        <v>#REF!</v>
      </c>
      <c r="EC131" s="41" t="e">
        <f t="shared" si="92"/>
        <v>#REF!</v>
      </c>
      <c r="ED131" s="41" t="e">
        <f t="shared" si="92"/>
        <v>#REF!</v>
      </c>
      <c r="EE131" s="41" t="e">
        <f t="shared" si="92"/>
        <v>#REF!</v>
      </c>
      <c r="EF131" s="41" t="e">
        <f t="shared" si="92"/>
        <v>#REF!</v>
      </c>
      <c r="EG131" s="41" t="e">
        <f t="shared" si="92"/>
        <v>#REF!</v>
      </c>
      <c r="EH131" s="41" t="e">
        <f t="shared" si="92"/>
        <v>#REF!</v>
      </c>
      <c r="EI131" s="41" t="e">
        <f t="shared" si="92"/>
        <v>#REF!</v>
      </c>
      <c r="EJ131" s="41" t="e">
        <f t="shared" si="94"/>
        <v>#REF!</v>
      </c>
      <c r="EK131" s="41" t="e">
        <f t="shared" si="94"/>
        <v>#REF!</v>
      </c>
      <c r="EL131" s="41" t="e">
        <f t="shared" si="94"/>
        <v>#REF!</v>
      </c>
      <c r="EM131" s="41" t="e">
        <f t="shared" si="94"/>
        <v>#REF!</v>
      </c>
      <c r="EN131" s="41" t="e">
        <f t="shared" si="94"/>
        <v>#REF!</v>
      </c>
      <c r="EO131" s="41" t="e">
        <f t="shared" si="94"/>
        <v>#REF!</v>
      </c>
      <c r="EP131" s="41" t="e">
        <f t="shared" si="94"/>
        <v>#REF!</v>
      </c>
      <c r="EQ131" s="41" t="e">
        <f t="shared" si="94"/>
        <v>#REF!</v>
      </c>
      <c r="ER131" s="41" t="e">
        <f t="shared" si="94"/>
        <v>#REF!</v>
      </c>
      <c r="ES131" s="41" t="e">
        <f t="shared" si="86"/>
        <v>#REF!</v>
      </c>
      <c r="ET131" s="41" t="e">
        <f t="shared" si="86"/>
        <v>#REF!</v>
      </c>
      <c r="EU131" s="41" t="e">
        <f t="shared" si="86"/>
        <v>#REF!</v>
      </c>
      <c r="EV131" s="41" t="e">
        <f t="shared" si="86"/>
        <v>#REF!</v>
      </c>
      <c r="EW131" s="41" t="e">
        <f t="shared" si="86"/>
        <v>#REF!</v>
      </c>
      <c r="EX131" s="41" t="e">
        <f t="shared" si="86"/>
        <v>#REF!</v>
      </c>
      <c r="EY131" s="41" t="e">
        <f t="shared" si="86"/>
        <v>#REF!</v>
      </c>
      <c r="EZ131" s="41" t="e">
        <f t="shared" si="86"/>
        <v>#REF!</v>
      </c>
      <c r="FA131" s="41" t="e">
        <f t="shared" si="98"/>
        <v>#REF!</v>
      </c>
      <c r="FB131" s="41" t="e">
        <f t="shared" si="98"/>
        <v>#REF!</v>
      </c>
      <c r="FC131" s="41" t="e">
        <f t="shared" si="98"/>
        <v>#REF!</v>
      </c>
      <c r="FD131" s="41" t="e">
        <f t="shared" si="98"/>
        <v>#REF!</v>
      </c>
      <c r="FE131" s="41" t="e">
        <f t="shared" si="98"/>
        <v>#REF!</v>
      </c>
      <c r="FF131" s="41" t="e">
        <f t="shared" si="93"/>
        <v>#REF!</v>
      </c>
      <c r="FG131" s="41" t="e">
        <f t="shared" si="93"/>
        <v>#REF!</v>
      </c>
      <c r="FH131" s="41" t="e">
        <f t="shared" si="93"/>
        <v>#REF!</v>
      </c>
      <c r="FI131" s="41" t="e">
        <f t="shared" si="93"/>
        <v>#REF!</v>
      </c>
      <c r="FJ131" s="41" t="e">
        <f t="shared" si="93"/>
        <v>#REF!</v>
      </c>
      <c r="FK131" s="41" t="e">
        <f t="shared" si="93"/>
        <v>#REF!</v>
      </c>
      <c r="FL131" s="41" t="e">
        <f t="shared" si="93"/>
        <v>#REF!</v>
      </c>
      <c r="FM131" s="41" t="e">
        <f t="shared" si="93"/>
        <v>#REF!</v>
      </c>
      <c r="FN131" s="41" t="e">
        <f t="shared" si="93"/>
        <v>#REF!</v>
      </c>
      <c r="FO131" s="41" t="e">
        <f t="shared" si="93"/>
        <v>#REF!</v>
      </c>
      <c r="FP131" s="41" t="e">
        <f t="shared" si="95"/>
        <v>#REF!</v>
      </c>
      <c r="FQ131" s="41" t="e">
        <f t="shared" si="95"/>
        <v>#REF!</v>
      </c>
      <c r="FR131" s="41" t="e">
        <f t="shared" si="95"/>
        <v>#REF!</v>
      </c>
      <c r="FS131" s="41" t="e">
        <f t="shared" si="95"/>
        <v>#REF!</v>
      </c>
      <c r="FT131" s="41" t="e">
        <f t="shared" si="95"/>
        <v>#REF!</v>
      </c>
      <c r="FU131" s="41" t="e">
        <f t="shared" si="95"/>
        <v>#REF!</v>
      </c>
      <c r="FV131" s="41" t="e">
        <f t="shared" si="95"/>
        <v>#REF!</v>
      </c>
      <c r="FW131" s="41" t="e">
        <f t="shared" si="95"/>
        <v>#REF!</v>
      </c>
      <c r="FX131" s="41" t="e">
        <f t="shared" si="95"/>
        <v>#REF!</v>
      </c>
      <c r="FY131" s="41" t="e">
        <f t="shared" si="87"/>
        <v>#REF!</v>
      </c>
      <c r="FZ131" s="41" t="e">
        <f t="shared" si="87"/>
        <v>#REF!</v>
      </c>
      <c r="GA131" s="41" t="e">
        <f t="shared" si="87"/>
        <v>#REF!</v>
      </c>
      <c r="GB131" s="41" t="e">
        <f t="shared" si="87"/>
        <v>#REF!</v>
      </c>
      <c r="GC131" s="41" t="e">
        <f t="shared" si="80"/>
        <v>#REF!</v>
      </c>
      <c r="GD131" s="41" t="e">
        <f t="shared" si="80"/>
        <v>#REF!</v>
      </c>
      <c r="GE131" s="41" t="e">
        <f t="shared" si="80"/>
        <v>#REF!</v>
      </c>
      <c r="GF131" s="41" t="e">
        <f t="shared" si="80"/>
        <v>#REF!</v>
      </c>
      <c r="GG131" s="41" t="e">
        <f t="shared" si="80"/>
        <v>#REF!</v>
      </c>
      <c r="GH131" s="41" t="e">
        <f t="shared" si="80"/>
        <v>#REF!</v>
      </c>
      <c r="GI131" s="41" t="e">
        <f t="shared" si="80"/>
        <v>#REF!</v>
      </c>
      <c r="GJ131" s="41" t="e">
        <f t="shared" si="80"/>
        <v>#REF!</v>
      </c>
      <c r="GK131" s="41" t="e">
        <f t="shared" si="80"/>
        <v>#REF!</v>
      </c>
      <c r="GL131" s="41" t="e">
        <f t="shared" si="80"/>
        <v>#REF!</v>
      </c>
      <c r="GM131" s="41" t="e">
        <f t="shared" si="80"/>
        <v>#REF!</v>
      </c>
      <c r="GN131" s="41" t="e">
        <f t="shared" si="80"/>
        <v>#REF!</v>
      </c>
      <c r="GO131" s="41" t="e">
        <f t="shared" si="80"/>
        <v>#REF!</v>
      </c>
      <c r="GP131" s="41" t="e">
        <f t="shared" si="80"/>
        <v>#REF!</v>
      </c>
      <c r="GQ131" s="41" t="e">
        <f t="shared" si="80"/>
        <v>#REF!</v>
      </c>
      <c r="GR131" s="41" t="e">
        <f t="shared" si="80"/>
        <v>#REF!</v>
      </c>
      <c r="GS131" s="41" t="e">
        <f t="shared" si="99"/>
        <v>#REF!</v>
      </c>
      <c r="GT131" s="41" t="e">
        <f t="shared" si="99"/>
        <v>#REF!</v>
      </c>
      <c r="GU131" s="41" t="e">
        <f t="shared" si="99"/>
        <v>#REF!</v>
      </c>
      <c r="GV131" s="41" t="e">
        <f t="shared" si="99"/>
        <v>#REF!</v>
      </c>
      <c r="GW131" s="41" t="e">
        <f t="shared" si="99"/>
        <v>#REF!</v>
      </c>
      <c r="GX131" s="41" t="e">
        <f t="shared" si="99"/>
        <v>#REF!</v>
      </c>
      <c r="GY131" s="41" t="e">
        <f t="shared" si="99"/>
        <v>#REF!</v>
      </c>
      <c r="GZ131" s="41" t="e">
        <f t="shared" si="99"/>
        <v>#REF!</v>
      </c>
      <c r="HA131" s="41" t="e">
        <f t="shared" si="99"/>
        <v>#REF!</v>
      </c>
      <c r="HB131" s="41" t="e">
        <f t="shared" si="96"/>
        <v>#REF!</v>
      </c>
      <c r="HC131" s="41" t="e">
        <f t="shared" si="96"/>
        <v>#REF!</v>
      </c>
      <c r="HD131" s="41" t="e">
        <f t="shared" si="96"/>
        <v>#REF!</v>
      </c>
      <c r="HE131" s="41" t="e">
        <f t="shared" si="96"/>
        <v>#REF!</v>
      </c>
      <c r="HF131" s="41" t="e">
        <f t="shared" si="96"/>
        <v>#REF!</v>
      </c>
      <c r="HG131" s="41" t="e">
        <f t="shared" si="96"/>
        <v>#REF!</v>
      </c>
      <c r="HH131" s="41" t="e">
        <f t="shared" si="91"/>
        <v>#REF!</v>
      </c>
      <c r="HI131" s="41" t="e">
        <f t="shared" si="91"/>
        <v>#REF!</v>
      </c>
      <c r="HJ131" s="41" t="e">
        <f t="shared" si="91"/>
        <v>#REF!</v>
      </c>
    </row>
    <row r="132" spans="1:218" ht="14.4" x14ac:dyDescent="0.3">
      <c r="A132" s="42">
        <v>129</v>
      </c>
      <c r="B132" s="43" t="e">
        <f>'CMM2 - AUX CALC'!$DZ$67</f>
        <v>#REF!</v>
      </c>
      <c r="EA132" s="41" t="e">
        <f>$B132/(_xlfn.SINGLE(PrazoConcessao)*12-EA$3+1)</f>
        <v>#REF!</v>
      </c>
      <c r="EB132" s="41" t="e">
        <f t="shared" si="92"/>
        <v>#REF!</v>
      </c>
      <c r="EC132" s="41" t="e">
        <f t="shared" si="92"/>
        <v>#REF!</v>
      </c>
      <c r="ED132" s="41" t="e">
        <f t="shared" si="92"/>
        <v>#REF!</v>
      </c>
      <c r="EE132" s="41" t="e">
        <f t="shared" si="92"/>
        <v>#REF!</v>
      </c>
      <c r="EF132" s="41" t="e">
        <f t="shared" si="92"/>
        <v>#REF!</v>
      </c>
      <c r="EG132" s="41" t="e">
        <f t="shared" si="92"/>
        <v>#REF!</v>
      </c>
      <c r="EH132" s="41" t="e">
        <f t="shared" si="92"/>
        <v>#REF!</v>
      </c>
      <c r="EI132" s="41" t="e">
        <f t="shared" si="92"/>
        <v>#REF!</v>
      </c>
      <c r="EJ132" s="41" t="e">
        <f t="shared" si="94"/>
        <v>#REF!</v>
      </c>
      <c r="EK132" s="41" t="e">
        <f t="shared" si="94"/>
        <v>#REF!</v>
      </c>
      <c r="EL132" s="41" t="e">
        <f t="shared" si="94"/>
        <v>#REF!</v>
      </c>
      <c r="EM132" s="41" t="e">
        <f t="shared" si="94"/>
        <v>#REF!</v>
      </c>
      <c r="EN132" s="41" t="e">
        <f t="shared" si="94"/>
        <v>#REF!</v>
      </c>
      <c r="EO132" s="41" t="e">
        <f t="shared" si="94"/>
        <v>#REF!</v>
      </c>
      <c r="EP132" s="41" t="e">
        <f t="shared" si="94"/>
        <v>#REF!</v>
      </c>
      <c r="EQ132" s="41" t="e">
        <f t="shared" si="94"/>
        <v>#REF!</v>
      </c>
      <c r="ER132" s="41" t="e">
        <f t="shared" si="94"/>
        <v>#REF!</v>
      </c>
      <c r="ES132" s="41" t="e">
        <f t="shared" si="86"/>
        <v>#REF!</v>
      </c>
      <c r="ET132" s="41" t="e">
        <f t="shared" si="86"/>
        <v>#REF!</v>
      </c>
      <c r="EU132" s="41" t="e">
        <f t="shared" si="86"/>
        <v>#REF!</v>
      </c>
      <c r="EV132" s="41" t="e">
        <f t="shared" si="86"/>
        <v>#REF!</v>
      </c>
      <c r="EW132" s="41" t="e">
        <f t="shared" si="86"/>
        <v>#REF!</v>
      </c>
      <c r="EX132" s="41" t="e">
        <f t="shared" si="86"/>
        <v>#REF!</v>
      </c>
      <c r="EY132" s="41" t="e">
        <f t="shared" si="86"/>
        <v>#REF!</v>
      </c>
      <c r="EZ132" s="41" t="e">
        <f t="shared" si="86"/>
        <v>#REF!</v>
      </c>
      <c r="FA132" s="41" t="e">
        <f t="shared" si="98"/>
        <v>#REF!</v>
      </c>
      <c r="FB132" s="41" t="e">
        <f t="shared" si="98"/>
        <v>#REF!</v>
      </c>
      <c r="FC132" s="41" t="e">
        <f t="shared" si="98"/>
        <v>#REF!</v>
      </c>
      <c r="FD132" s="41" t="e">
        <f t="shared" si="98"/>
        <v>#REF!</v>
      </c>
      <c r="FE132" s="41" t="e">
        <f t="shared" si="98"/>
        <v>#REF!</v>
      </c>
      <c r="FF132" s="41" t="e">
        <f t="shared" si="93"/>
        <v>#REF!</v>
      </c>
      <c r="FG132" s="41" t="e">
        <f t="shared" si="93"/>
        <v>#REF!</v>
      </c>
      <c r="FH132" s="41" t="e">
        <f t="shared" si="93"/>
        <v>#REF!</v>
      </c>
      <c r="FI132" s="41" t="e">
        <f t="shared" si="93"/>
        <v>#REF!</v>
      </c>
      <c r="FJ132" s="41" t="e">
        <f t="shared" si="93"/>
        <v>#REF!</v>
      </c>
      <c r="FK132" s="41" t="e">
        <f t="shared" si="93"/>
        <v>#REF!</v>
      </c>
      <c r="FL132" s="41" t="e">
        <f t="shared" si="93"/>
        <v>#REF!</v>
      </c>
      <c r="FM132" s="41" t="e">
        <f t="shared" si="93"/>
        <v>#REF!</v>
      </c>
      <c r="FN132" s="41" t="e">
        <f t="shared" si="93"/>
        <v>#REF!</v>
      </c>
      <c r="FO132" s="41" t="e">
        <f t="shared" si="93"/>
        <v>#REF!</v>
      </c>
      <c r="FP132" s="41" t="e">
        <f t="shared" si="95"/>
        <v>#REF!</v>
      </c>
      <c r="FQ132" s="41" t="e">
        <f t="shared" si="95"/>
        <v>#REF!</v>
      </c>
      <c r="FR132" s="41" t="e">
        <f t="shared" si="95"/>
        <v>#REF!</v>
      </c>
      <c r="FS132" s="41" t="e">
        <f t="shared" si="95"/>
        <v>#REF!</v>
      </c>
      <c r="FT132" s="41" t="e">
        <f t="shared" si="95"/>
        <v>#REF!</v>
      </c>
      <c r="FU132" s="41" t="e">
        <f t="shared" si="95"/>
        <v>#REF!</v>
      </c>
      <c r="FV132" s="41" t="e">
        <f t="shared" si="95"/>
        <v>#REF!</v>
      </c>
      <c r="FW132" s="41" t="e">
        <f t="shared" si="95"/>
        <v>#REF!</v>
      </c>
      <c r="FX132" s="41" t="e">
        <f t="shared" si="95"/>
        <v>#REF!</v>
      </c>
      <c r="FY132" s="41" t="e">
        <f t="shared" si="87"/>
        <v>#REF!</v>
      </c>
      <c r="FZ132" s="41" t="e">
        <f t="shared" si="87"/>
        <v>#REF!</v>
      </c>
      <c r="GA132" s="41" t="e">
        <f t="shared" si="87"/>
        <v>#REF!</v>
      </c>
      <c r="GB132" s="41" t="e">
        <f t="shared" si="87"/>
        <v>#REF!</v>
      </c>
      <c r="GC132" s="41" t="e">
        <f t="shared" si="80"/>
        <v>#REF!</v>
      </c>
      <c r="GD132" s="41" t="e">
        <f t="shared" si="80"/>
        <v>#REF!</v>
      </c>
      <c r="GE132" s="41" t="e">
        <f t="shared" si="80"/>
        <v>#REF!</v>
      </c>
      <c r="GF132" s="41" t="e">
        <f t="shared" ref="GF132:GR151" si="100">GE132</f>
        <v>#REF!</v>
      </c>
      <c r="GG132" s="41" t="e">
        <f t="shared" si="100"/>
        <v>#REF!</v>
      </c>
      <c r="GH132" s="41" t="e">
        <f t="shared" si="100"/>
        <v>#REF!</v>
      </c>
      <c r="GI132" s="41" t="e">
        <f t="shared" si="100"/>
        <v>#REF!</v>
      </c>
      <c r="GJ132" s="41" t="e">
        <f t="shared" si="100"/>
        <v>#REF!</v>
      </c>
      <c r="GK132" s="41" t="e">
        <f t="shared" si="100"/>
        <v>#REF!</v>
      </c>
      <c r="GL132" s="41" t="e">
        <f t="shared" si="100"/>
        <v>#REF!</v>
      </c>
      <c r="GM132" s="41" t="e">
        <f t="shared" si="100"/>
        <v>#REF!</v>
      </c>
      <c r="GN132" s="41" t="e">
        <f t="shared" si="100"/>
        <v>#REF!</v>
      </c>
      <c r="GO132" s="41" t="e">
        <f t="shared" si="100"/>
        <v>#REF!</v>
      </c>
      <c r="GP132" s="41" t="e">
        <f t="shared" si="100"/>
        <v>#REF!</v>
      </c>
      <c r="GQ132" s="41" t="e">
        <f t="shared" si="100"/>
        <v>#REF!</v>
      </c>
      <c r="GR132" s="41" t="e">
        <f t="shared" si="100"/>
        <v>#REF!</v>
      </c>
      <c r="GS132" s="41" t="e">
        <f t="shared" si="99"/>
        <v>#REF!</v>
      </c>
      <c r="GT132" s="41" t="e">
        <f t="shared" si="99"/>
        <v>#REF!</v>
      </c>
      <c r="GU132" s="41" t="e">
        <f t="shared" si="99"/>
        <v>#REF!</v>
      </c>
      <c r="GV132" s="41" t="e">
        <f t="shared" si="99"/>
        <v>#REF!</v>
      </c>
      <c r="GW132" s="41" t="e">
        <f t="shared" si="99"/>
        <v>#REF!</v>
      </c>
      <c r="GX132" s="41" t="e">
        <f t="shared" si="99"/>
        <v>#REF!</v>
      </c>
      <c r="GY132" s="41" t="e">
        <f t="shared" si="99"/>
        <v>#REF!</v>
      </c>
      <c r="GZ132" s="41" t="e">
        <f t="shared" si="99"/>
        <v>#REF!</v>
      </c>
      <c r="HA132" s="41" t="e">
        <f t="shared" si="99"/>
        <v>#REF!</v>
      </c>
      <c r="HB132" s="41" t="e">
        <f t="shared" si="96"/>
        <v>#REF!</v>
      </c>
      <c r="HC132" s="41" t="e">
        <f t="shared" si="96"/>
        <v>#REF!</v>
      </c>
      <c r="HD132" s="41" t="e">
        <f t="shared" si="96"/>
        <v>#REF!</v>
      </c>
      <c r="HE132" s="41" t="e">
        <f t="shared" si="96"/>
        <v>#REF!</v>
      </c>
      <c r="HF132" s="41" t="e">
        <f t="shared" si="96"/>
        <v>#REF!</v>
      </c>
      <c r="HG132" s="41" t="e">
        <f t="shared" si="96"/>
        <v>#REF!</v>
      </c>
      <c r="HH132" s="41" t="e">
        <f t="shared" si="91"/>
        <v>#REF!</v>
      </c>
      <c r="HI132" s="41" t="e">
        <f t="shared" si="91"/>
        <v>#REF!</v>
      </c>
      <c r="HJ132" s="41" t="e">
        <f t="shared" si="91"/>
        <v>#REF!</v>
      </c>
    </row>
    <row r="133" spans="1:218" ht="14.4" x14ac:dyDescent="0.3">
      <c r="A133" s="42">
        <v>130</v>
      </c>
      <c r="B133" s="43" t="e">
        <f>'CMM2 - AUX CALC'!$EA$67</f>
        <v>#REF!</v>
      </c>
      <c r="EB133" s="41" t="e">
        <f>$B133/(_xlfn.SINGLE(PrazoConcessao)*12-EB$3+1)</f>
        <v>#REF!</v>
      </c>
      <c r="EC133" s="41" t="e">
        <f t="shared" si="92"/>
        <v>#REF!</v>
      </c>
      <c r="ED133" s="41" t="e">
        <f t="shared" si="92"/>
        <v>#REF!</v>
      </c>
      <c r="EE133" s="41" t="e">
        <f t="shared" si="92"/>
        <v>#REF!</v>
      </c>
      <c r="EF133" s="41" t="e">
        <f t="shared" si="92"/>
        <v>#REF!</v>
      </c>
      <c r="EG133" s="41" t="e">
        <f t="shared" si="92"/>
        <v>#REF!</v>
      </c>
      <c r="EH133" s="41" t="e">
        <f t="shared" si="92"/>
        <v>#REF!</v>
      </c>
      <c r="EI133" s="41" t="e">
        <f t="shared" si="92"/>
        <v>#REF!</v>
      </c>
      <c r="EJ133" s="41" t="e">
        <f t="shared" si="94"/>
        <v>#REF!</v>
      </c>
      <c r="EK133" s="41" t="e">
        <f t="shared" si="94"/>
        <v>#REF!</v>
      </c>
      <c r="EL133" s="41" t="e">
        <f t="shared" si="94"/>
        <v>#REF!</v>
      </c>
      <c r="EM133" s="41" t="e">
        <f t="shared" si="94"/>
        <v>#REF!</v>
      </c>
      <c r="EN133" s="41" t="e">
        <f t="shared" si="94"/>
        <v>#REF!</v>
      </c>
      <c r="EO133" s="41" t="e">
        <f t="shared" si="94"/>
        <v>#REF!</v>
      </c>
      <c r="EP133" s="41" t="e">
        <f t="shared" si="94"/>
        <v>#REF!</v>
      </c>
      <c r="EQ133" s="41" t="e">
        <f t="shared" si="94"/>
        <v>#REF!</v>
      </c>
      <c r="ER133" s="41" t="e">
        <f t="shared" si="94"/>
        <v>#REF!</v>
      </c>
      <c r="ES133" s="41" t="e">
        <f t="shared" si="86"/>
        <v>#REF!</v>
      </c>
      <c r="ET133" s="41" t="e">
        <f t="shared" si="86"/>
        <v>#REF!</v>
      </c>
      <c r="EU133" s="41" t="e">
        <f t="shared" si="86"/>
        <v>#REF!</v>
      </c>
      <c r="EV133" s="41" t="e">
        <f t="shared" si="86"/>
        <v>#REF!</v>
      </c>
      <c r="EW133" s="41" t="e">
        <f t="shared" si="86"/>
        <v>#REF!</v>
      </c>
      <c r="EX133" s="41" t="e">
        <f t="shared" si="86"/>
        <v>#REF!</v>
      </c>
      <c r="EY133" s="41" t="e">
        <f t="shared" si="86"/>
        <v>#REF!</v>
      </c>
      <c r="EZ133" s="41" t="e">
        <f t="shared" si="86"/>
        <v>#REF!</v>
      </c>
      <c r="FA133" s="41" t="e">
        <f t="shared" si="98"/>
        <v>#REF!</v>
      </c>
      <c r="FB133" s="41" t="e">
        <f t="shared" si="98"/>
        <v>#REF!</v>
      </c>
      <c r="FC133" s="41" t="e">
        <f t="shared" si="98"/>
        <v>#REF!</v>
      </c>
      <c r="FD133" s="41" t="e">
        <f t="shared" si="98"/>
        <v>#REF!</v>
      </c>
      <c r="FE133" s="41" t="e">
        <f t="shared" si="98"/>
        <v>#REF!</v>
      </c>
      <c r="FF133" s="41" t="e">
        <f t="shared" si="93"/>
        <v>#REF!</v>
      </c>
      <c r="FG133" s="41" t="e">
        <f t="shared" si="93"/>
        <v>#REF!</v>
      </c>
      <c r="FH133" s="41" t="e">
        <f t="shared" si="93"/>
        <v>#REF!</v>
      </c>
      <c r="FI133" s="41" t="e">
        <f t="shared" si="93"/>
        <v>#REF!</v>
      </c>
      <c r="FJ133" s="41" t="e">
        <f t="shared" si="93"/>
        <v>#REF!</v>
      </c>
      <c r="FK133" s="41" t="e">
        <f t="shared" si="93"/>
        <v>#REF!</v>
      </c>
      <c r="FL133" s="41" t="e">
        <f t="shared" si="93"/>
        <v>#REF!</v>
      </c>
      <c r="FM133" s="41" t="e">
        <f t="shared" si="93"/>
        <v>#REF!</v>
      </c>
      <c r="FN133" s="41" t="e">
        <f t="shared" si="93"/>
        <v>#REF!</v>
      </c>
      <c r="FO133" s="41" t="e">
        <f t="shared" si="93"/>
        <v>#REF!</v>
      </c>
      <c r="FP133" s="41" t="e">
        <f t="shared" si="95"/>
        <v>#REF!</v>
      </c>
      <c r="FQ133" s="41" t="e">
        <f t="shared" si="95"/>
        <v>#REF!</v>
      </c>
      <c r="FR133" s="41" t="e">
        <f t="shared" si="95"/>
        <v>#REF!</v>
      </c>
      <c r="FS133" s="41" t="e">
        <f t="shared" si="95"/>
        <v>#REF!</v>
      </c>
      <c r="FT133" s="41" t="e">
        <f t="shared" si="95"/>
        <v>#REF!</v>
      </c>
      <c r="FU133" s="41" t="e">
        <f t="shared" si="95"/>
        <v>#REF!</v>
      </c>
      <c r="FV133" s="41" t="e">
        <f t="shared" si="95"/>
        <v>#REF!</v>
      </c>
      <c r="FW133" s="41" t="e">
        <f t="shared" si="95"/>
        <v>#REF!</v>
      </c>
      <c r="FX133" s="41" t="e">
        <f t="shared" si="95"/>
        <v>#REF!</v>
      </c>
      <c r="FY133" s="41" t="e">
        <f t="shared" si="87"/>
        <v>#REF!</v>
      </c>
      <c r="FZ133" s="41" t="e">
        <f t="shared" si="87"/>
        <v>#REF!</v>
      </c>
      <c r="GA133" s="41" t="e">
        <f t="shared" si="87"/>
        <v>#REF!</v>
      </c>
      <c r="GB133" s="41" t="e">
        <f t="shared" si="87"/>
        <v>#REF!</v>
      </c>
      <c r="GC133" s="41" t="e">
        <f t="shared" si="87"/>
        <v>#REF!</v>
      </c>
      <c r="GD133" s="41" t="e">
        <f t="shared" si="87"/>
        <v>#REF!</v>
      </c>
      <c r="GE133" s="41" t="e">
        <f t="shared" si="87"/>
        <v>#REF!</v>
      </c>
      <c r="GF133" s="41" t="e">
        <f t="shared" si="100"/>
        <v>#REF!</v>
      </c>
      <c r="GG133" s="41" t="e">
        <f t="shared" si="100"/>
        <v>#REF!</v>
      </c>
      <c r="GH133" s="41" t="e">
        <f t="shared" si="100"/>
        <v>#REF!</v>
      </c>
      <c r="GI133" s="41" t="e">
        <f t="shared" si="100"/>
        <v>#REF!</v>
      </c>
      <c r="GJ133" s="41" t="e">
        <f t="shared" si="100"/>
        <v>#REF!</v>
      </c>
      <c r="GK133" s="41" t="e">
        <f t="shared" si="100"/>
        <v>#REF!</v>
      </c>
      <c r="GL133" s="41" t="e">
        <f t="shared" si="100"/>
        <v>#REF!</v>
      </c>
      <c r="GM133" s="41" t="e">
        <f t="shared" si="100"/>
        <v>#REF!</v>
      </c>
      <c r="GN133" s="41" t="e">
        <f t="shared" si="100"/>
        <v>#REF!</v>
      </c>
      <c r="GO133" s="41" t="e">
        <f t="shared" si="100"/>
        <v>#REF!</v>
      </c>
      <c r="GP133" s="41" t="e">
        <f t="shared" si="100"/>
        <v>#REF!</v>
      </c>
      <c r="GQ133" s="41" t="e">
        <f t="shared" si="100"/>
        <v>#REF!</v>
      </c>
      <c r="GR133" s="41" t="e">
        <f t="shared" si="100"/>
        <v>#REF!</v>
      </c>
      <c r="GS133" s="41" t="e">
        <f t="shared" si="99"/>
        <v>#REF!</v>
      </c>
      <c r="GT133" s="41" t="e">
        <f t="shared" si="99"/>
        <v>#REF!</v>
      </c>
      <c r="GU133" s="41" t="e">
        <f t="shared" si="99"/>
        <v>#REF!</v>
      </c>
      <c r="GV133" s="41" t="e">
        <f t="shared" si="99"/>
        <v>#REF!</v>
      </c>
      <c r="GW133" s="41" t="e">
        <f t="shared" si="99"/>
        <v>#REF!</v>
      </c>
      <c r="GX133" s="41" t="e">
        <f t="shared" si="99"/>
        <v>#REF!</v>
      </c>
      <c r="GY133" s="41" t="e">
        <f t="shared" si="99"/>
        <v>#REF!</v>
      </c>
      <c r="GZ133" s="41" t="e">
        <f t="shared" si="99"/>
        <v>#REF!</v>
      </c>
      <c r="HA133" s="41" t="e">
        <f t="shared" si="99"/>
        <v>#REF!</v>
      </c>
      <c r="HB133" s="41" t="e">
        <f t="shared" si="96"/>
        <v>#REF!</v>
      </c>
      <c r="HC133" s="41" t="e">
        <f t="shared" si="96"/>
        <v>#REF!</v>
      </c>
      <c r="HD133" s="41" t="e">
        <f t="shared" si="96"/>
        <v>#REF!</v>
      </c>
      <c r="HE133" s="41" t="e">
        <f t="shared" si="96"/>
        <v>#REF!</v>
      </c>
      <c r="HF133" s="41" t="e">
        <f t="shared" si="96"/>
        <v>#REF!</v>
      </c>
      <c r="HG133" s="41" t="e">
        <f t="shared" si="96"/>
        <v>#REF!</v>
      </c>
      <c r="HH133" s="41" t="e">
        <f t="shared" si="91"/>
        <v>#REF!</v>
      </c>
      <c r="HI133" s="41" t="e">
        <f t="shared" si="91"/>
        <v>#REF!</v>
      </c>
      <c r="HJ133" s="41" t="e">
        <f t="shared" si="91"/>
        <v>#REF!</v>
      </c>
    </row>
    <row r="134" spans="1:218" ht="14.4" x14ac:dyDescent="0.3">
      <c r="A134" s="42">
        <v>131</v>
      </c>
      <c r="B134" s="43" t="e">
        <f>'CMM2 - AUX CALC'!$EB$67</f>
        <v>#REF!</v>
      </c>
      <c r="EC134" s="41" t="e">
        <f>$B134/(_xlfn.SINGLE(PrazoConcessao)*12-EC$3+1)</f>
        <v>#REF!</v>
      </c>
      <c r="ED134" s="41" t="e">
        <f t="shared" si="92"/>
        <v>#REF!</v>
      </c>
      <c r="EE134" s="41" t="e">
        <f t="shared" si="92"/>
        <v>#REF!</v>
      </c>
      <c r="EF134" s="41" t="e">
        <f t="shared" si="92"/>
        <v>#REF!</v>
      </c>
      <c r="EG134" s="41" t="e">
        <f t="shared" si="92"/>
        <v>#REF!</v>
      </c>
      <c r="EH134" s="41" t="e">
        <f t="shared" si="92"/>
        <v>#REF!</v>
      </c>
      <c r="EI134" s="41" t="e">
        <f t="shared" si="92"/>
        <v>#REF!</v>
      </c>
      <c r="EJ134" s="41" t="e">
        <f t="shared" si="94"/>
        <v>#REF!</v>
      </c>
      <c r="EK134" s="41" t="e">
        <f t="shared" si="94"/>
        <v>#REF!</v>
      </c>
      <c r="EL134" s="41" t="e">
        <f t="shared" si="94"/>
        <v>#REF!</v>
      </c>
      <c r="EM134" s="41" t="e">
        <f t="shared" si="94"/>
        <v>#REF!</v>
      </c>
      <c r="EN134" s="41" t="e">
        <f t="shared" si="94"/>
        <v>#REF!</v>
      </c>
      <c r="EO134" s="41" t="e">
        <f t="shared" si="94"/>
        <v>#REF!</v>
      </c>
      <c r="EP134" s="41" t="e">
        <f t="shared" si="94"/>
        <v>#REF!</v>
      </c>
      <c r="EQ134" s="41" t="e">
        <f t="shared" si="94"/>
        <v>#REF!</v>
      </c>
      <c r="ER134" s="41" t="e">
        <f t="shared" si="94"/>
        <v>#REF!</v>
      </c>
      <c r="ES134" s="41" t="e">
        <f t="shared" si="86"/>
        <v>#REF!</v>
      </c>
      <c r="ET134" s="41" t="e">
        <f t="shared" si="86"/>
        <v>#REF!</v>
      </c>
      <c r="EU134" s="41" t="e">
        <f t="shared" si="86"/>
        <v>#REF!</v>
      </c>
      <c r="EV134" s="41" t="e">
        <f t="shared" si="86"/>
        <v>#REF!</v>
      </c>
      <c r="EW134" s="41" t="e">
        <f t="shared" si="86"/>
        <v>#REF!</v>
      </c>
      <c r="EX134" s="41" t="e">
        <f t="shared" si="86"/>
        <v>#REF!</v>
      </c>
      <c r="EY134" s="41" t="e">
        <f t="shared" si="86"/>
        <v>#REF!</v>
      </c>
      <c r="EZ134" s="41" t="e">
        <f t="shared" si="86"/>
        <v>#REF!</v>
      </c>
      <c r="FA134" s="41" t="e">
        <f t="shared" si="98"/>
        <v>#REF!</v>
      </c>
      <c r="FB134" s="41" t="e">
        <f t="shared" si="98"/>
        <v>#REF!</v>
      </c>
      <c r="FC134" s="41" t="e">
        <f t="shared" si="98"/>
        <v>#REF!</v>
      </c>
      <c r="FD134" s="41" t="e">
        <f t="shared" si="98"/>
        <v>#REF!</v>
      </c>
      <c r="FE134" s="41" t="e">
        <f t="shared" si="98"/>
        <v>#REF!</v>
      </c>
      <c r="FF134" s="41" t="e">
        <f t="shared" si="93"/>
        <v>#REF!</v>
      </c>
      <c r="FG134" s="41" t="e">
        <f t="shared" si="93"/>
        <v>#REF!</v>
      </c>
      <c r="FH134" s="41" t="e">
        <f t="shared" si="93"/>
        <v>#REF!</v>
      </c>
      <c r="FI134" s="41" t="e">
        <f t="shared" si="93"/>
        <v>#REF!</v>
      </c>
      <c r="FJ134" s="41" t="e">
        <f t="shared" si="93"/>
        <v>#REF!</v>
      </c>
      <c r="FK134" s="41" t="e">
        <f t="shared" si="93"/>
        <v>#REF!</v>
      </c>
      <c r="FL134" s="41" t="e">
        <f t="shared" si="93"/>
        <v>#REF!</v>
      </c>
      <c r="FM134" s="41" t="e">
        <f t="shared" si="93"/>
        <v>#REF!</v>
      </c>
      <c r="FN134" s="41" t="e">
        <f t="shared" si="93"/>
        <v>#REF!</v>
      </c>
      <c r="FO134" s="41" t="e">
        <f t="shared" si="93"/>
        <v>#REF!</v>
      </c>
      <c r="FP134" s="41" t="e">
        <f t="shared" si="95"/>
        <v>#REF!</v>
      </c>
      <c r="FQ134" s="41" t="e">
        <f t="shared" si="95"/>
        <v>#REF!</v>
      </c>
      <c r="FR134" s="41" t="e">
        <f t="shared" si="95"/>
        <v>#REF!</v>
      </c>
      <c r="FS134" s="41" t="e">
        <f t="shared" si="95"/>
        <v>#REF!</v>
      </c>
      <c r="FT134" s="41" t="e">
        <f t="shared" si="95"/>
        <v>#REF!</v>
      </c>
      <c r="FU134" s="41" t="e">
        <f t="shared" si="95"/>
        <v>#REF!</v>
      </c>
      <c r="FV134" s="41" t="e">
        <f t="shared" si="95"/>
        <v>#REF!</v>
      </c>
      <c r="FW134" s="41" t="e">
        <f t="shared" si="95"/>
        <v>#REF!</v>
      </c>
      <c r="FX134" s="41" t="e">
        <f t="shared" si="95"/>
        <v>#REF!</v>
      </c>
      <c r="FY134" s="41" t="e">
        <f t="shared" si="87"/>
        <v>#REF!</v>
      </c>
      <c r="FZ134" s="41" t="e">
        <f t="shared" si="87"/>
        <v>#REF!</v>
      </c>
      <c r="GA134" s="41" t="e">
        <f t="shared" si="87"/>
        <v>#REF!</v>
      </c>
      <c r="GB134" s="41" t="e">
        <f t="shared" si="87"/>
        <v>#REF!</v>
      </c>
      <c r="GC134" s="41" t="e">
        <f t="shared" si="87"/>
        <v>#REF!</v>
      </c>
      <c r="GD134" s="41" t="e">
        <f t="shared" si="87"/>
        <v>#REF!</v>
      </c>
      <c r="GE134" s="41" t="e">
        <f t="shared" si="87"/>
        <v>#REF!</v>
      </c>
      <c r="GF134" s="41" t="e">
        <f t="shared" si="100"/>
        <v>#REF!</v>
      </c>
      <c r="GG134" s="41" t="e">
        <f t="shared" si="100"/>
        <v>#REF!</v>
      </c>
      <c r="GH134" s="41" t="e">
        <f t="shared" si="100"/>
        <v>#REF!</v>
      </c>
      <c r="GI134" s="41" t="e">
        <f t="shared" si="100"/>
        <v>#REF!</v>
      </c>
      <c r="GJ134" s="41" t="e">
        <f t="shared" si="100"/>
        <v>#REF!</v>
      </c>
      <c r="GK134" s="41" t="e">
        <f t="shared" si="100"/>
        <v>#REF!</v>
      </c>
      <c r="GL134" s="41" t="e">
        <f t="shared" si="100"/>
        <v>#REF!</v>
      </c>
      <c r="GM134" s="41" t="e">
        <f t="shared" si="100"/>
        <v>#REF!</v>
      </c>
      <c r="GN134" s="41" t="e">
        <f t="shared" si="100"/>
        <v>#REF!</v>
      </c>
      <c r="GO134" s="41" t="e">
        <f t="shared" si="100"/>
        <v>#REF!</v>
      </c>
      <c r="GP134" s="41" t="e">
        <f t="shared" si="100"/>
        <v>#REF!</v>
      </c>
      <c r="GQ134" s="41" t="e">
        <f t="shared" si="100"/>
        <v>#REF!</v>
      </c>
      <c r="GR134" s="41" t="e">
        <f t="shared" si="100"/>
        <v>#REF!</v>
      </c>
      <c r="GS134" s="41" t="e">
        <f t="shared" si="99"/>
        <v>#REF!</v>
      </c>
      <c r="GT134" s="41" t="e">
        <f t="shared" si="99"/>
        <v>#REF!</v>
      </c>
      <c r="GU134" s="41" t="e">
        <f t="shared" si="99"/>
        <v>#REF!</v>
      </c>
      <c r="GV134" s="41" t="e">
        <f t="shared" si="99"/>
        <v>#REF!</v>
      </c>
      <c r="GW134" s="41" t="e">
        <f t="shared" si="99"/>
        <v>#REF!</v>
      </c>
      <c r="GX134" s="41" t="e">
        <f t="shared" si="99"/>
        <v>#REF!</v>
      </c>
      <c r="GY134" s="41" t="e">
        <f t="shared" si="99"/>
        <v>#REF!</v>
      </c>
      <c r="GZ134" s="41" t="e">
        <f t="shared" si="99"/>
        <v>#REF!</v>
      </c>
      <c r="HA134" s="41" t="e">
        <f t="shared" si="99"/>
        <v>#REF!</v>
      </c>
      <c r="HB134" s="41" t="e">
        <f t="shared" si="96"/>
        <v>#REF!</v>
      </c>
      <c r="HC134" s="41" t="e">
        <f t="shared" si="96"/>
        <v>#REF!</v>
      </c>
      <c r="HD134" s="41" t="e">
        <f t="shared" si="96"/>
        <v>#REF!</v>
      </c>
      <c r="HE134" s="41" t="e">
        <f t="shared" si="96"/>
        <v>#REF!</v>
      </c>
      <c r="HF134" s="41" t="e">
        <f t="shared" si="96"/>
        <v>#REF!</v>
      </c>
      <c r="HG134" s="41" t="e">
        <f t="shared" si="96"/>
        <v>#REF!</v>
      </c>
      <c r="HH134" s="41" t="e">
        <f t="shared" si="91"/>
        <v>#REF!</v>
      </c>
      <c r="HI134" s="41" t="e">
        <f t="shared" si="91"/>
        <v>#REF!</v>
      </c>
      <c r="HJ134" s="41" t="e">
        <f t="shared" si="91"/>
        <v>#REF!</v>
      </c>
    </row>
    <row r="135" spans="1:218" ht="14.4" x14ac:dyDescent="0.3">
      <c r="A135" s="42">
        <v>132</v>
      </c>
      <c r="B135" s="43" t="e">
        <f>'CMM2 - AUX CALC'!$EC$67</f>
        <v>#REF!</v>
      </c>
      <c r="ED135" s="41" t="e">
        <f>$B135/(_xlfn.SINGLE(PrazoConcessao)*12-ED$3+1)</f>
        <v>#REF!</v>
      </c>
      <c r="EE135" s="41" t="e">
        <f t="shared" si="92"/>
        <v>#REF!</v>
      </c>
      <c r="EF135" s="41" t="e">
        <f t="shared" si="92"/>
        <v>#REF!</v>
      </c>
      <c r="EG135" s="41" t="e">
        <f t="shared" si="92"/>
        <v>#REF!</v>
      </c>
      <c r="EH135" s="41" t="e">
        <f t="shared" si="92"/>
        <v>#REF!</v>
      </c>
      <c r="EI135" s="41" t="e">
        <f t="shared" si="92"/>
        <v>#REF!</v>
      </c>
      <c r="EJ135" s="41" t="e">
        <f t="shared" si="94"/>
        <v>#REF!</v>
      </c>
      <c r="EK135" s="41" t="e">
        <f t="shared" si="94"/>
        <v>#REF!</v>
      </c>
      <c r="EL135" s="41" t="e">
        <f t="shared" si="94"/>
        <v>#REF!</v>
      </c>
      <c r="EM135" s="41" t="e">
        <f t="shared" si="94"/>
        <v>#REF!</v>
      </c>
      <c r="EN135" s="41" t="e">
        <f t="shared" si="94"/>
        <v>#REF!</v>
      </c>
      <c r="EO135" s="41" t="e">
        <f t="shared" si="94"/>
        <v>#REF!</v>
      </c>
      <c r="EP135" s="41" t="e">
        <f t="shared" si="94"/>
        <v>#REF!</v>
      </c>
      <c r="EQ135" s="41" t="e">
        <f t="shared" si="94"/>
        <v>#REF!</v>
      </c>
      <c r="ER135" s="41" t="e">
        <f t="shared" si="94"/>
        <v>#REF!</v>
      </c>
      <c r="ES135" s="41" t="e">
        <f t="shared" si="86"/>
        <v>#REF!</v>
      </c>
      <c r="ET135" s="41" t="e">
        <f t="shared" si="86"/>
        <v>#REF!</v>
      </c>
      <c r="EU135" s="41" t="e">
        <f t="shared" si="86"/>
        <v>#REF!</v>
      </c>
      <c r="EV135" s="41" t="e">
        <f t="shared" si="86"/>
        <v>#REF!</v>
      </c>
      <c r="EW135" s="41" t="e">
        <f t="shared" si="86"/>
        <v>#REF!</v>
      </c>
      <c r="EX135" s="41" t="e">
        <f t="shared" si="86"/>
        <v>#REF!</v>
      </c>
      <c r="EY135" s="41" t="e">
        <f t="shared" si="86"/>
        <v>#REF!</v>
      </c>
      <c r="EZ135" s="41" t="e">
        <f t="shared" si="86"/>
        <v>#REF!</v>
      </c>
      <c r="FA135" s="41" t="e">
        <f t="shared" si="98"/>
        <v>#REF!</v>
      </c>
      <c r="FB135" s="41" t="e">
        <f t="shared" si="98"/>
        <v>#REF!</v>
      </c>
      <c r="FC135" s="41" t="e">
        <f t="shared" si="98"/>
        <v>#REF!</v>
      </c>
      <c r="FD135" s="41" t="e">
        <f t="shared" si="98"/>
        <v>#REF!</v>
      </c>
      <c r="FE135" s="41" t="e">
        <f t="shared" si="98"/>
        <v>#REF!</v>
      </c>
      <c r="FF135" s="41" t="e">
        <f t="shared" si="93"/>
        <v>#REF!</v>
      </c>
      <c r="FG135" s="41" t="e">
        <f t="shared" si="93"/>
        <v>#REF!</v>
      </c>
      <c r="FH135" s="41" t="e">
        <f t="shared" si="93"/>
        <v>#REF!</v>
      </c>
      <c r="FI135" s="41" t="e">
        <f t="shared" si="93"/>
        <v>#REF!</v>
      </c>
      <c r="FJ135" s="41" t="e">
        <f t="shared" si="93"/>
        <v>#REF!</v>
      </c>
      <c r="FK135" s="41" t="e">
        <f t="shared" si="93"/>
        <v>#REF!</v>
      </c>
      <c r="FL135" s="41" t="e">
        <f t="shared" si="93"/>
        <v>#REF!</v>
      </c>
      <c r="FM135" s="41" t="e">
        <f t="shared" si="93"/>
        <v>#REF!</v>
      </c>
      <c r="FN135" s="41" t="e">
        <f t="shared" si="93"/>
        <v>#REF!</v>
      </c>
      <c r="FO135" s="41" t="e">
        <f t="shared" si="93"/>
        <v>#REF!</v>
      </c>
      <c r="FP135" s="41" t="e">
        <f t="shared" si="95"/>
        <v>#REF!</v>
      </c>
      <c r="FQ135" s="41" t="e">
        <f t="shared" si="95"/>
        <v>#REF!</v>
      </c>
      <c r="FR135" s="41" t="e">
        <f t="shared" si="95"/>
        <v>#REF!</v>
      </c>
      <c r="FS135" s="41" t="e">
        <f t="shared" si="95"/>
        <v>#REF!</v>
      </c>
      <c r="FT135" s="41" t="e">
        <f t="shared" si="95"/>
        <v>#REF!</v>
      </c>
      <c r="FU135" s="41" t="e">
        <f t="shared" si="95"/>
        <v>#REF!</v>
      </c>
      <c r="FV135" s="41" t="e">
        <f t="shared" si="95"/>
        <v>#REF!</v>
      </c>
      <c r="FW135" s="41" t="e">
        <f t="shared" si="95"/>
        <v>#REF!</v>
      </c>
      <c r="FX135" s="41" t="e">
        <f t="shared" si="95"/>
        <v>#REF!</v>
      </c>
      <c r="FY135" s="41" t="e">
        <f t="shared" si="87"/>
        <v>#REF!</v>
      </c>
      <c r="FZ135" s="41" t="e">
        <f t="shared" si="87"/>
        <v>#REF!</v>
      </c>
      <c r="GA135" s="41" t="e">
        <f t="shared" si="87"/>
        <v>#REF!</v>
      </c>
      <c r="GB135" s="41" t="e">
        <f t="shared" si="87"/>
        <v>#REF!</v>
      </c>
      <c r="GC135" s="41" t="e">
        <f t="shared" si="87"/>
        <v>#REF!</v>
      </c>
      <c r="GD135" s="41" t="e">
        <f t="shared" si="87"/>
        <v>#REF!</v>
      </c>
      <c r="GE135" s="41" t="e">
        <f t="shared" si="87"/>
        <v>#REF!</v>
      </c>
      <c r="GF135" s="41" t="e">
        <f t="shared" si="100"/>
        <v>#REF!</v>
      </c>
      <c r="GG135" s="41" t="e">
        <f t="shared" si="100"/>
        <v>#REF!</v>
      </c>
      <c r="GH135" s="41" t="e">
        <f t="shared" si="100"/>
        <v>#REF!</v>
      </c>
      <c r="GI135" s="41" t="e">
        <f t="shared" si="100"/>
        <v>#REF!</v>
      </c>
      <c r="GJ135" s="41" t="e">
        <f t="shared" si="100"/>
        <v>#REF!</v>
      </c>
      <c r="GK135" s="41" t="e">
        <f t="shared" si="100"/>
        <v>#REF!</v>
      </c>
      <c r="GL135" s="41" t="e">
        <f t="shared" si="100"/>
        <v>#REF!</v>
      </c>
      <c r="GM135" s="41" t="e">
        <f t="shared" si="100"/>
        <v>#REF!</v>
      </c>
      <c r="GN135" s="41" t="e">
        <f t="shared" si="100"/>
        <v>#REF!</v>
      </c>
      <c r="GO135" s="41" t="e">
        <f t="shared" si="100"/>
        <v>#REF!</v>
      </c>
      <c r="GP135" s="41" t="e">
        <f t="shared" si="100"/>
        <v>#REF!</v>
      </c>
      <c r="GQ135" s="41" t="e">
        <f t="shared" si="100"/>
        <v>#REF!</v>
      </c>
      <c r="GR135" s="41" t="e">
        <f t="shared" si="100"/>
        <v>#REF!</v>
      </c>
      <c r="GS135" s="41" t="e">
        <f t="shared" si="99"/>
        <v>#REF!</v>
      </c>
      <c r="GT135" s="41" t="e">
        <f t="shared" si="99"/>
        <v>#REF!</v>
      </c>
      <c r="GU135" s="41" t="e">
        <f t="shared" si="99"/>
        <v>#REF!</v>
      </c>
      <c r="GV135" s="41" t="e">
        <f t="shared" si="99"/>
        <v>#REF!</v>
      </c>
      <c r="GW135" s="41" t="e">
        <f t="shared" si="99"/>
        <v>#REF!</v>
      </c>
      <c r="GX135" s="41" t="e">
        <f t="shared" si="99"/>
        <v>#REF!</v>
      </c>
      <c r="GY135" s="41" t="e">
        <f t="shared" si="99"/>
        <v>#REF!</v>
      </c>
      <c r="GZ135" s="41" t="e">
        <f t="shared" si="99"/>
        <v>#REF!</v>
      </c>
      <c r="HA135" s="41" t="e">
        <f t="shared" si="99"/>
        <v>#REF!</v>
      </c>
      <c r="HB135" s="41" t="e">
        <f t="shared" si="96"/>
        <v>#REF!</v>
      </c>
      <c r="HC135" s="41" t="e">
        <f t="shared" si="96"/>
        <v>#REF!</v>
      </c>
      <c r="HD135" s="41" t="e">
        <f t="shared" si="96"/>
        <v>#REF!</v>
      </c>
      <c r="HE135" s="41" t="e">
        <f t="shared" si="96"/>
        <v>#REF!</v>
      </c>
      <c r="HF135" s="41" t="e">
        <f t="shared" si="96"/>
        <v>#REF!</v>
      </c>
      <c r="HG135" s="41" t="e">
        <f t="shared" si="96"/>
        <v>#REF!</v>
      </c>
      <c r="HH135" s="41" t="e">
        <f t="shared" si="91"/>
        <v>#REF!</v>
      </c>
      <c r="HI135" s="41" t="e">
        <f t="shared" si="91"/>
        <v>#REF!</v>
      </c>
      <c r="HJ135" s="41" t="e">
        <f t="shared" si="91"/>
        <v>#REF!</v>
      </c>
    </row>
    <row r="136" spans="1:218" ht="14.4" x14ac:dyDescent="0.3">
      <c r="A136" s="42">
        <v>133</v>
      </c>
      <c r="B136" s="43" t="e">
        <f>'CMM2 - AUX CALC'!$ED$67</f>
        <v>#REF!</v>
      </c>
      <c r="EE136" s="41" t="e">
        <f>$B136/(_xlfn.SINGLE(PrazoConcessao)*12-EE$3+1)</f>
        <v>#REF!</v>
      </c>
      <c r="EF136" s="41" t="e">
        <f t="shared" si="92"/>
        <v>#REF!</v>
      </c>
      <c r="EG136" s="41" t="e">
        <f t="shared" si="92"/>
        <v>#REF!</v>
      </c>
      <c r="EH136" s="41" t="e">
        <f t="shared" si="92"/>
        <v>#REF!</v>
      </c>
      <c r="EI136" s="41" t="e">
        <f t="shared" si="92"/>
        <v>#REF!</v>
      </c>
      <c r="EJ136" s="41" t="e">
        <f t="shared" si="94"/>
        <v>#REF!</v>
      </c>
      <c r="EK136" s="41" t="e">
        <f t="shared" si="94"/>
        <v>#REF!</v>
      </c>
      <c r="EL136" s="41" t="e">
        <f t="shared" si="94"/>
        <v>#REF!</v>
      </c>
      <c r="EM136" s="41" t="e">
        <f t="shared" si="94"/>
        <v>#REF!</v>
      </c>
      <c r="EN136" s="41" t="e">
        <f t="shared" si="94"/>
        <v>#REF!</v>
      </c>
      <c r="EO136" s="41" t="e">
        <f t="shared" si="94"/>
        <v>#REF!</v>
      </c>
      <c r="EP136" s="41" t="e">
        <f t="shared" si="94"/>
        <v>#REF!</v>
      </c>
      <c r="EQ136" s="41" t="e">
        <f t="shared" si="94"/>
        <v>#REF!</v>
      </c>
      <c r="ER136" s="41" t="e">
        <f t="shared" si="94"/>
        <v>#REF!</v>
      </c>
      <c r="ES136" s="41" t="e">
        <f t="shared" si="86"/>
        <v>#REF!</v>
      </c>
      <c r="ET136" s="41" t="e">
        <f t="shared" si="86"/>
        <v>#REF!</v>
      </c>
      <c r="EU136" s="41" t="e">
        <f t="shared" si="86"/>
        <v>#REF!</v>
      </c>
      <c r="EV136" s="41" t="e">
        <f t="shared" si="86"/>
        <v>#REF!</v>
      </c>
      <c r="EW136" s="41" t="e">
        <f t="shared" si="86"/>
        <v>#REF!</v>
      </c>
      <c r="EX136" s="41" t="e">
        <f t="shared" si="86"/>
        <v>#REF!</v>
      </c>
      <c r="EY136" s="41" t="e">
        <f t="shared" si="86"/>
        <v>#REF!</v>
      </c>
      <c r="EZ136" s="41" t="e">
        <f t="shared" si="86"/>
        <v>#REF!</v>
      </c>
      <c r="FA136" s="41" t="e">
        <f t="shared" si="98"/>
        <v>#REF!</v>
      </c>
      <c r="FB136" s="41" t="e">
        <f t="shared" si="98"/>
        <v>#REF!</v>
      </c>
      <c r="FC136" s="41" t="e">
        <f t="shared" si="98"/>
        <v>#REF!</v>
      </c>
      <c r="FD136" s="41" t="e">
        <f t="shared" si="98"/>
        <v>#REF!</v>
      </c>
      <c r="FE136" s="41" t="e">
        <f t="shared" si="98"/>
        <v>#REF!</v>
      </c>
      <c r="FF136" s="41" t="e">
        <f t="shared" si="93"/>
        <v>#REF!</v>
      </c>
      <c r="FG136" s="41" t="e">
        <f t="shared" si="93"/>
        <v>#REF!</v>
      </c>
      <c r="FH136" s="41" t="e">
        <f t="shared" si="93"/>
        <v>#REF!</v>
      </c>
      <c r="FI136" s="41" t="e">
        <f t="shared" si="93"/>
        <v>#REF!</v>
      </c>
      <c r="FJ136" s="41" t="e">
        <f t="shared" si="93"/>
        <v>#REF!</v>
      </c>
      <c r="FK136" s="41" t="e">
        <f t="shared" si="93"/>
        <v>#REF!</v>
      </c>
      <c r="FL136" s="41" t="e">
        <f t="shared" si="93"/>
        <v>#REF!</v>
      </c>
      <c r="FM136" s="41" t="e">
        <f t="shared" si="93"/>
        <v>#REF!</v>
      </c>
      <c r="FN136" s="41" t="e">
        <f t="shared" si="93"/>
        <v>#REF!</v>
      </c>
      <c r="FO136" s="41" t="e">
        <f t="shared" si="93"/>
        <v>#REF!</v>
      </c>
      <c r="FP136" s="41" t="e">
        <f t="shared" si="95"/>
        <v>#REF!</v>
      </c>
      <c r="FQ136" s="41" t="e">
        <f t="shared" si="95"/>
        <v>#REF!</v>
      </c>
      <c r="FR136" s="41" t="e">
        <f t="shared" si="95"/>
        <v>#REF!</v>
      </c>
      <c r="FS136" s="41" t="e">
        <f t="shared" si="95"/>
        <v>#REF!</v>
      </c>
      <c r="FT136" s="41" t="e">
        <f t="shared" si="95"/>
        <v>#REF!</v>
      </c>
      <c r="FU136" s="41" t="e">
        <f t="shared" si="95"/>
        <v>#REF!</v>
      </c>
      <c r="FV136" s="41" t="e">
        <f t="shared" si="95"/>
        <v>#REF!</v>
      </c>
      <c r="FW136" s="41" t="e">
        <f t="shared" si="95"/>
        <v>#REF!</v>
      </c>
      <c r="FX136" s="41" t="e">
        <f t="shared" si="95"/>
        <v>#REF!</v>
      </c>
      <c r="FY136" s="41" t="e">
        <f t="shared" si="87"/>
        <v>#REF!</v>
      </c>
      <c r="FZ136" s="41" t="e">
        <f t="shared" si="87"/>
        <v>#REF!</v>
      </c>
      <c r="GA136" s="41" t="e">
        <f t="shared" si="87"/>
        <v>#REF!</v>
      </c>
      <c r="GB136" s="41" t="e">
        <f t="shared" si="87"/>
        <v>#REF!</v>
      </c>
      <c r="GC136" s="41" t="e">
        <f t="shared" si="87"/>
        <v>#REF!</v>
      </c>
      <c r="GD136" s="41" t="e">
        <f t="shared" si="87"/>
        <v>#REF!</v>
      </c>
      <c r="GE136" s="41" t="e">
        <f t="shared" si="87"/>
        <v>#REF!</v>
      </c>
      <c r="GF136" s="41" t="e">
        <f t="shared" si="100"/>
        <v>#REF!</v>
      </c>
      <c r="GG136" s="41" t="e">
        <f t="shared" si="100"/>
        <v>#REF!</v>
      </c>
      <c r="GH136" s="41" t="e">
        <f t="shared" si="100"/>
        <v>#REF!</v>
      </c>
      <c r="GI136" s="41" t="e">
        <f t="shared" si="100"/>
        <v>#REF!</v>
      </c>
      <c r="GJ136" s="41" t="e">
        <f t="shared" si="100"/>
        <v>#REF!</v>
      </c>
      <c r="GK136" s="41" t="e">
        <f t="shared" si="100"/>
        <v>#REF!</v>
      </c>
      <c r="GL136" s="41" t="e">
        <f t="shared" si="100"/>
        <v>#REF!</v>
      </c>
      <c r="GM136" s="41" t="e">
        <f t="shared" si="100"/>
        <v>#REF!</v>
      </c>
      <c r="GN136" s="41" t="e">
        <f t="shared" si="100"/>
        <v>#REF!</v>
      </c>
      <c r="GO136" s="41" t="e">
        <f t="shared" si="100"/>
        <v>#REF!</v>
      </c>
      <c r="GP136" s="41" t="e">
        <f t="shared" si="100"/>
        <v>#REF!</v>
      </c>
      <c r="GQ136" s="41" t="e">
        <f t="shared" si="100"/>
        <v>#REF!</v>
      </c>
      <c r="GR136" s="41" t="e">
        <f t="shared" si="100"/>
        <v>#REF!</v>
      </c>
      <c r="GS136" s="41" t="e">
        <f t="shared" si="99"/>
        <v>#REF!</v>
      </c>
      <c r="GT136" s="41" t="e">
        <f t="shared" si="99"/>
        <v>#REF!</v>
      </c>
      <c r="GU136" s="41" t="e">
        <f t="shared" si="99"/>
        <v>#REF!</v>
      </c>
      <c r="GV136" s="41" t="e">
        <f t="shared" si="99"/>
        <v>#REF!</v>
      </c>
      <c r="GW136" s="41" t="e">
        <f t="shared" si="99"/>
        <v>#REF!</v>
      </c>
      <c r="GX136" s="41" t="e">
        <f t="shared" si="99"/>
        <v>#REF!</v>
      </c>
      <c r="GY136" s="41" t="e">
        <f t="shared" si="99"/>
        <v>#REF!</v>
      </c>
      <c r="GZ136" s="41" t="e">
        <f t="shared" si="99"/>
        <v>#REF!</v>
      </c>
      <c r="HA136" s="41" t="e">
        <f t="shared" si="99"/>
        <v>#REF!</v>
      </c>
      <c r="HB136" s="41" t="e">
        <f t="shared" si="96"/>
        <v>#REF!</v>
      </c>
      <c r="HC136" s="41" t="e">
        <f t="shared" si="96"/>
        <v>#REF!</v>
      </c>
      <c r="HD136" s="41" t="e">
        <f t="shared" si="96"/>
        <v>#REF!</v>
      </c>
      <c r="HE136" s="41" t="e">
        <f t="shared" si="96"/>
        <v>#REF!</v>
      </c>
      <c r="HF136" s="41" t="e">
        <f t="shared" si="96"/>
        <v>#REF!</v>
      </c>
      <c r="HG136" s="41" t="e">
        <f t="shared" si="96"/>
        <v>#REF!</v>
      </c>
      <c r="HH136" s="41" t="e">
        <f t="shared" si="91"/>
        <v>#REF!</v>
      </c>
      <c r="HI136" s="41" t="e">
        <f t="shared" si="91"/>
        <v>#REF!</v>
      </c>
      <c r="HJ136" s="41" t="e">
        <f t="shared" si="91"/>
        <v>#REF!</v>
      </c>
    </row>
    <row r="137" spans="1:218" ht="14.4" x14ac:dyDescent="0.3">
      <c r="A137" s="42">
        <v>134</v>
      </c>
      <c r="B137" s="43" t="e">
        <f>'CMM2 - AUX CALC'!$EE$67</f>
        <v>#REF!</v>
      </c>
      <c r="EF137" s="41" t="e">
        <f>$B137/(_xlfn.SINGLE(PrazoConcessao)*12-EF$3+1)</f>
        <v>#REF!</v>
      </c>
      <c r="EG137" s="41" t="e">
        <f t="shared" si="92"/>
        <v>#REF!</v>
      </c>
      <c r="EH137" s="41" t="e">
        <f t="shared" si="92"/>
        <v>#REF!</v>
      </c>
      <c r="EI137" s="41" t="e">
        <f t="shared" si="92"/>
        <v>#REF!</v>
      </c>
      <c r="EJ137" s="41" t="e">
        <f t="shared" si="94"/>
        <v>#REF!</v>
      </c>
      <c r="EK137" s="41" t="e">
        <f t="shared" si="94"/>
        <v>#REF!</v>
      </c>
      <c r="EL137" s="41" t="e">
        <f t="shared" si="94"/>
        <v>#REF!</v>
      </c>
      <c r="EM137" s="41" t="e">
        <f t="shared" si="94"/>
        <v>#REF!</v>
      </c>
      <c r="EN137" s="41" t="e">
        <f t="shared" si="94"/>
        <v>#REF!</v>
      </c>
      <c r="EO137" s="41" t="e">
        <f t="shared" si="94"/>
        <v>#REF!</v>
      </c>
      <c r="EP137" s="41" t="e">
        <f t="shared" si="94"/>
        <v>#REF!</v>
      </c>
      <c r="EQ137" s="41" t="e">
        <f t="shared" si="94"/>
        <v>#REF!</v>
      </c>
      <c r="ER137" s="41" t="e">
        <f t="shared" si="94"/>
        <v>#REF!</v>
      </c>
      <c r="ES137" s="41" t="e">
        <f t="shared" si="86"/>
        <v>#REF!</v>
      </c>
      <c r="ET137" s="41" t="e">
        <f t="shared" si="86"/>
        <v>#REF!</v>
      </c>
      <c r="EU137" s="41" t="e">
        <f t="shared" si="86"/>
        <v>#REF!</v>
      </c>
      <c r="EV137" s="41" t="e">
        <f t="shared" si="86"/>
        <v>#REF!</v>
      </c>
      <c r="EW137" s="41" t="e">
        <f t="shared" si="86"/>
        <v>#REF!</v>
      </c>
      <c r="EX137" s="41" t="e">
        <f t="shared" si="86"/>
        <v>#REF!</v>
      </c>
      <c r="EY137" s="41" t="e">
        <f t="shared" si="86"/>
        <v>#REF!</v>
      </c>
      <c r="EZ137" s="41" t="e">
        <f t="shared" si="86"/>
        <v>#REF!</v>
      </c>
      <c r="FA137" s="41" t="e">
        <f t="shared" si="98"/>
        <v>#REF!</v>
      </c>
      <c r="FB137" s="41" t="e">
        <f t="shared" si="98"/>
        <v>#REF!</v>
      </c>
      <c r="FC137" s="41" t="e">
        <f t="shared" si="98"/>
        <v>#REF!</v>
      </c>
      <c r="FD137" s="41" t="e">
        <f t="shared" si="98"/>
        <v>#REF!</v>
      </c>
      <c r="FE137" s="41" t="e">
        <f t="shared" si="98"/>
        <v>#REF!</v>
      </c>
      <c r="FF137" s="41" t="e">
        <f t="shared" si="93"/>
        <v>#REF!</v>
      </c>
      <c r="FG137" s="41" t="e">
        <f t="shared" si="93"/>
        <v>#REF!</v>
      </c>
      <c r="FH137" s="41" t="e">
        <f t="shared" si="93"/>
        <v>#REF!</v>
      </c>
      <c r="FI137" s="41" t="e">
        <f t="shared" si="93"/>
        <v>#REF!</v>
      </c>
      <c r="FJ137" s="41" t="e">
        <f t="shared" si="93"/>
        <v>#REF!</v>
      </c>
      <c r="FK137" s="41" t="e">
        <f t="shared" si="93"/>
        <v>#REF!</v>
      </c>
      <c r="FL137" s="41" t="e">
        <f t="shared" si="93"/>
        <v>#REF!</v>
      </c>
      <c r="FM137" s="41" t="e">
        <f t="shared" si="93"/>
        <v>#REF!</v>
      </c>
      <c r="FN137" s="41" t="e">
        <f t="shared" si="93"/>
        <v>#REF!</v>
      </c>
      <c r="FO137" s="41" t="e">
        <f t="shared" ref="FO137:GC175" si="101">FN137</f>
        <v>#REF!</v>
      </c>
      <c r="FP137" s="41" t="e">
        <f t="shared" si="95"/>
        <v>#REF!</v>
      </c>
      <c r="FQ137" s="41" t="e">
        <f t="shared" si="95"/>
        <v>#REF!</v>
      </c>
      <c r="FR137" s="41" t="e">
        <f t="shared" si="95"/>
        <v>#REF!</v>
      </c>
      <c r="FS137" s="41" t="e">
        <f t="shared" si="95"/>
        <v>#REF!</v>
      </c>
      <c r="FT137" s="41" t="e">
        <f t="shared" si="95"/>
        <v>#REF!</v>
      </c>
      <c r="FU137" s="41" t="e">
        <f t="shared" si="95"/>
        <v>#REF!</v>
      </c>
      <c r="FV137" s="41" t="e">
        <f t="shared" si="95"/>
        <v>#REF!</v>
      </c>
      <c r="FW137" s="41" t="e">
        <f t="shared" si="95"/>
        <v>#REF!</v>
      </c>
      <c r="FX137" s="41" t="e">
        <f t="shared" si="95"/>
        <v>#REF!</v>
      </c>
      <c r="FY137" s="41" t="e">
        <f t="shared" si="87"/>
        <v>#REF!</v>
      </c>
      <c r="FZ137" s="41" t="e">
        <f t="shared" si="87"/>
        <v>#REF!</v>
      </c>
      <c r="GA137" s="41" t="e">
        <f t="shared" si="87"/>
        <v>#REF!</v>
      </c>
      <c r="GB137" s="41" t="e">
        <f t="shared" si="87"/>
        <v>#REF!</v>
      </c>
      <c r="GC137" s="41" t="e">
        <f t="shared" si="87"/>
        <v>#REF!</v>
      </c>
      <c r="GD137" s="41" t="e">
        <f t="shared" si="87"/>
        <v>#REF!</v>
      </c>
      <c r="GE137" s="41" t="e">
        <f t="shared" si="87"/>
        <v>#REF!</v>
      </c>
      <c r="GF137" s="41" t="e">
        <f t="shared" si="100"/>
        <v>#REF!</v>
      </c>
      <c r="GG137" s="41" t="e">
        <f t="shared" si="100"/>
        <v>#REF!</v>
      </c>
      <c r="GH137" s="41" t="e">
        <f t="shared" si="100"/>
        <v>#REF!</v>
      </c>
      <c r="GI137" s="41" t="e">
        <f t="shared" si="100"/>
        <v>#REF!</v>
      </c>
      <c r="GJ137" s="41" t="e">
        <f t="shared" si="100"/>
        <v>#REF!</v>
      </c>
      <c r="GK137" s="41" t="e">
        <f t="shared" si="100"/>
        <v>#REF!</v>
      </c>
      <c r="GL137" s="41" t="e">
        <f t="shared" si="100"/>
        <v>#REF!</v>
      </c>
      <c r="GM137" s="41" t="e">
        <f t="shared" si="100"/>
        <v>#REF!</v>
      </c>
      <c r="GN137" s="41" t="e">
        <f t="shared" si="100"/>
        <v>#REF!</v>
      </c>
      <c r="GO137" s="41" t="e">
        <f t="shared" si="100"/>
        <v>#REF!</v>
      </c>
      <c r="GP137" s="41" t="e">
        <f t="shared" si="100"/>
        <v>#REF!</v>
      </c>
      <c r="GQ137" s="41" t="e">
        <f t="shared" si="100"/>
        <v>#REF!</v>
      </c>
      <c r="GR137" s="41" t="e">
        <f t="shared" si="100"/>
        <v>#REF!</v>
      </c>
      <c r="GS137" s="41" t="e">
        <f t="shared" si="99"/>
        <v>#REF!</v>
      </c>
      <c r="GT137" s="41" t="e">
        <f t="shared" si="99"/>
        <v>#REF!</v>
      </c>
      <c r="GU137" s="41" t="e">
        <f t="shared" si="99"/>
        <v>#REF!</v>
      </c>
      <c r="GV137" s="41" t="e">
        <f t="shared" si="99"/>
        <v>#REF!</v>
      </c>
      <c r="GW137" s="41" t="e">
        <f t="shared" si="99"/>
        <v>#REF!</v>
      </c>
      <c r="GX137" s="41" t="e">
        <f t="shared" si="99"/>
        <v>#REF!</v>
      </c>
      <c r="GY137" s="41" t="e">
        <f t="shared" si="99"/>
        <v>#REF!</v>
      </c>
      <c r="GZ137" s="41" t="e">
        <f t="shared" si="99"/>
        <v>#REF!</v>
      </c>
      <c r="HA137" s="41" t="e">
        <f t="shared" si="99"/>
        <v>#REF!</v>
      </c>
      <c r="HB137" s="41" t="e">
        <f t="shared" si="96"/>
        <v>#REF!</v>
      </c>
      <c r="HC137" s="41" t="e">
        <f t="shared" si="96"/>
        <v>#REF!</v>
      </c>
      <c r="HD137" s="41" t="e">
        <f t="shared" si="96"/>
        <v>#REF!</v>
      </c>
      <c r="HE137" s="41" t="e">
        <f t="shared" si="96"/>
        <v>#REF!</v>
      </c>
      <c r="HF137" s="41" t="e">
        <f t="shared" si="96"/>
        <v>#REF!</v>
      </c>
      <c r="HG137" s="41" t="e">
        <f t="shared" si="96"/>
        <v>#REF!</v>
      </c>
      <c r="HH137" s="41" t="e">
        <f t="shared" si="91"/>
        <v>#REF!</v>
      </c>
      <c r="HI137" s="41" t="e">
        <f t="shared" si="91"/>
        <v>#REF!</v>
      </c>
      <c r="HJ137" s="41" t="e">
        <f t="shared" si="91"/>
        <v>#REF!</v>
      </c>
    </row>
    <row r="138" spans="1:218" ht="14.4" x14ac:dyDescent="0.3">
      <c r="A138" s="42">
        <v>135</v>
      </c>
      <c r="B138" s="43" t="e">
        <f>'CMM2 - AUX CALC'!$EF$67</f>
        <v>#REF!</v>
      </c>
      <c r="EG138" s="41" t="e">
        <f>$B138/(_xlfn.SINGLE(PrazoConcessao)*12-EG$3+1)</f>
        <v>#REF!</v>
      </c>
      <c r="EH138" s="41" t="e">
        <f t="shared" si="92"/>
        <v>#REF!</v>
      </c>
      <c r="EI138" s="41" t="e">
        <f t="shared" si="92"/>
        <v>#REF!</v>
      </c>
      <c r="EJ138" s="41" t="e">
        <f t="shared" si="94"/>
        <v>#REF!</v>
      </c>
      <c r="EK138" s="41" t="e">
        <f t="shared" si="94"/>
        <v>#REF!</v>
      </c>
      <c r="EL138" s="41" t="e">
        <f t="shared" si="94"/>
        <v>#REF!</v>
      </c>
      <c r="EM138" s="41" t="e">
        <f t="shared" si="94"/>
        <v>#REF!</v>
      </c>
      <c r="EN138" s="41" t="e">
        <f t="shared" si="94"/>
        <v>#REF!</v>
      </c>
      <c r="EO138" s="41" t="e">
        <f t="shared" si="94"/>
        <v>#REF!</v>
      </c>
      <c r="EP138" s="41" t="e">
        <f t="shared" si="94"/>
        <v>#REF!</v>
      </c>
      <c r="EQ138" s="41" t="e">
        <f t="shared" si="94"/>
        <v>#REF!</v>
      </c>
      <c r="ER138" s="41" t="e">
        <f t="shared" si="94"/>
        <v>#REF!</v>
      </c>
      <c r="ES138" s="41" t="e">
        <f t="shared" si="86"/>
        <v>#REF!</v>
      </c>
      <c r="ET138" s="41" t="e">
        <f t="shared" si="86"/>
        <v>#REF!</v>
      </c>
      <c r="EU138" s="41" t="e">
        <f t="shared" si="86"/>
        <v>#REF!</v>
      </c>
      <c r="EV138" s="41" t="e">
        <f t="shared" si="86"/>
        <v>#REF!</v>
      </c>
      <c r="EW138" s="41" t="e">
        <f t="shared" si="86"/>
        <v>#REF!</v>
      </c>
      <c r="EX138" s="41" t="e">
        <f t="shared" si="86"/>
        <v>#REF!</v>
      </c>
      <c r="EY138" s="41" t="e">
        <f t="shared" si="86"/>
        <v>#REF!</v>
      </c>
      <c r="EZ138" s="41" t="e">
        <f t="shared" si="86"/>
        <v>#REF!</v>
      </c>
      <c r="FA138" s="41" t="e">
        <f t="shared" si="98"/>
        <v>#REF!</v>
      </c>
      <c r="FB138" s="41" t="e">
        <f t="shared" si="98"/>
        <v>#REF!</v>
      </c>
      <c r="FC138" s="41" t="e">
        <f t="shared" si="98"/>
        <v>#REF!</v>
      </c>
      <c r="FD138" s="41" t="e">
        <f t="shared" si="98"/>
        <v>#REF!</v>
      </c>
      <c r="FE138" s="41" t="e">
        <f t="shared" si="98"/>
        <v>#REF!</v>
      </c>
      <c r="FF138" s="41" t="e">
        <f t="shared" si="98"/>
        <v>#REF!</v>
      </c>
      <c r="FG138" s="41" t="e">
        <f t="shared" si="98"/>
        <v>#REF!</v>
      </c>
      <c r="FH138" s="41" t="e">
        <f t="shared" si="98"/>
        <v>#REF!</v>
      </c>
      <c r="FI138" s="41" t="e">
        <f t="shared" si="98"/>
        <v>#REF!</v>
      </c>
      <c r="FJ138" s="41" t="e">
        <f t="shared" si="98"/>
        <v>#REF!</v>
      </c>
      <c r="FK138" s="41" t="e">
        <f t="shared" si="98"/>
        <v>#REF!</v>
      </c>
      <c r="FL138" s="41" t="e">
        <f t="shared" si="98"/>
        <v>#REF!</v>
      </c>
      <c r="FM138" s="41" t="e">
        <f t="shared" si="98"/>
        <v>#REF!</v>
      </c>
      <c r="FN138" s="41" t="e">
        <f t="shared" si="98"/>
        <v>#REF!</v>
      </c>
      <c r="FO138" s="41" t="e">
        <f t="shared" si="101"/>
        <v>#REF!</v>
      </c>
      <c r="FP138" s="41" t="e">
        <f t="shared" si="95"/>
        <v>#REF!</v>
      </c>
      <c r="FQ138" s="41" t="e">
        <f t="shared" si="95"/>
        <v>#REF!</v>
      </c>
      <c r="FR138" s="41" t="e">
        <f t="shared" si="95"/>
        <v>#REF!</v>
      </c>
      <c r="FS138" s="41" t="e">
        <f t="shared" si="95"/>
        <v>#REF!</v>
      </c>
      <c r="FT138" s="41" t="e">
        <f t="shared" si="95"/>
        <v>#REF!</v>
      </c>
      <c r="FU138" s="41" t="e">
        <f t="shared" si="95"/>
        <v>#REF!</v>
      </c>
      <c r="FV138" s="41" t="e">
        <f t="shared" si="95"/>
        <v>#REF!</v>
      </c>
      <c r="FW138" s="41" t="e">
        <f t="shared" si="95"/>
        <v>#REF!</v>
      </c>
      <c r="FX138" s="41" t="e">
        <f t="shared" si="95"/>
        <v>#REF!</v>
      </c>
      <c r="FY138" s="41" t="e">
        <f t="shared" si="87"/>
        <v>#REF!</v>
      </c>
      <c r="FZ138" s="41" t="e">
        <f t="shared" si="87"/>
        <v>#REF!</v>
      </c>
      <c r="GA138" s="41" t="e">
        <f t="shared" si="87"/>
        <v>#REF!</v>
      </c>
      <c r="GB138" s="41" t="e">
        <f t="shared" si="87"/>
        <v>#REF!</v>
      </c>
      <c r="GC138" s="41" t="e">
        <f t="shared" si="87"/>
        <v>#REF!</v>
      </c>
      <c r="GD138" s="41" t="e">
        <f t="shared" si="87"/>
        <v>#REF!</v>
      </c>
      <c r="GE138" s="41" t="e">
        <f t="shared" si="87"/>
        <v>#REF!</v>
      </c>
      <c r="GF138" s="41" t="e">
        <f t="shared" si="100"/>
        <v>#REF!</v>
      </c>
      <c r="GG138" s="41" t="e">
        <f t="shared" si="100"/>
        <v>#REF!</v>
      </c>
      <c r="GH138" s="41" t="e">
        <f t="shared" si="100"/>
        <v>#REF!</v>
      </c>
      <c r="GI138" s="41" t="e">
        <f t="shared" si="100"/>
        <v>#REF!</v>
      </c>
      <c r="GJ138" s="41" t="e">
        <f t="shared" si="100"/>
        <v>#REF!</v>
      </c>
      <c r="GK138" s="41" t="e">
        <f t="shared" si="100"/>
        <v>#REF!</v>
      </c>
      <c r="GL138" s="41" t="e">
        <f t="shared" si="100"/>
        <v>#REF!</v>
      </c>
      <c r="GM138" s="41" t="e">
        <f t="shared" si="100"/>
        <v>#REF!</v>
      </c>
      <c r="GN138" s="41" t="e">
        <f t="shared" si="100"/>
        <v>#REF!</v>
      </c>
      <c r="GO138" s="41" t="e">
        <f t="shared" si="100"/>
        <v>#REF!</v>
      </c>
      <c r="GP138" s="41" t="e">
        <f t="shared" si="100"/>
        <v>#REF!</v>
      </c>
      <c r="GQ138" s="41" t="e">
        <f t="shared" si="100"/>
        <v>#REF!</v>
      </c>
      <c r="GR138" s="41" t="e">
        <f t="shared" si="100"/>
        <v>#REF!</v>
      </c>
      <c r="GS138" s="41" t="e">
        <f t="shared" si="99"/>
        <v>#REF!</v>
      </c>
      <c r="GT138" s="41" t="e">
        <f t="shared" si="99"/>
        <v>#REF!</v>
      </c>
      <c r="GU138" s="41" t="e">
        <f t="shared" si="99"/>
        <v>#REF!</v>
      </c>
      <c r="GV138" s="41" t="e">
        <f t="shared" si="99"/>
        <v>#REF!</v>
      </c>
      <c r="GW138" s="41" t="e">
        <f t="shared" si="99"/>
        <v>#REF!</v>
      </c>
      <c r="GX138" s="41" t="e">
        <f t="shared" si="99"/>
        <v>#REF!</v>
      </c>
      <c r="GY138" s="41" t="e">
        <f t="shared" si="99"/>
        <v>#REF!</v>
      </c>
      <c r="GZ138" s="41" t="e">
        <f t="shared" si="99"/>
        <v>#REF!</v>
      </c>
      <c r="HA138" s="41" t="e">
        <f t="shared" si="99"/>
        <v>#REF!</v>
      </c>
      <c r="HB138" s="41" t="e">
        <f t="shared" si="96"/>
        <v>#REF!</v>
      </c>
      <c r="HC138" s="41" t="e">
        <f t="shared" si="96"/>
        <v>#REF!</v>
      </c>
      <c r="HD138" s="41" t="e">
        <f t="shared" si="96"/>
        <v>#REF!</v>
      </c>
      <c r="HE138" s="41" t="e">
        <f t="shared" si="96"/>
        <v>#REF!</v>
      </c>
      <c r="HF138" s="41" t="e">
        <f t="shared" si="96"/>
        <v>#REF!</v>
      </c>
      <c r="HG138" s="41" t="e">
        <f t="shared" si="96"/>
        <v>#REF!</v>
      </c>
      <c r="HH138" s="41" t="e">
        <f t="shared" si="91"/>
        <v>#REF!</v>
      </c>
      <c r="HI138" s="41" t="e">
        <f t="shared" si="91"/>
        <v>#REF!</v>
      </c>
      <c r="HJ138" s="41" t="e">
        <f t="shared" si="91"/>
        <v>#REF!</v>
      </c>
    </row>
    <row r="139" spans="1:218" ht="14.4" x14ac:dyDescent="0.3">
      <c r="A139" s="42">
        <v>136</v>
      </c>
      <c r="B139" s="43" t="e">
        <f>'CMM2 - AUX CALC'!$EG$67</f>
        <v>#REF!</v>
      </c>
      <c r="EH139" s="41" t="e">
        <f>$B139/(_xlfn.SINGLE(PrazoConcessao)*12-EH$3+1)</f>
        <v>#REF!</v>
      </c>
      <c r="EI139" s="41" t="e">
        <f t="shared" si="92"/>
        <v>#REF!</v>
      </c>
      <c r="EJ139" s="41" t="e">
        <f t="shared" si="94"/>
        <v>#REF!</v>
      </c>
      <c r="EK139" s="41" t="e">
        <f t="shared" si="94"/>
        <v>#REF!</v>
      </c>
      <c r="EL139" s="41" t="e">
        <f t="shared" si="94"/>
        <v>#REF!</v>
      </c>
      <c r="EM139" s="41" t="e">
        <f t="shared" si="94"/>
        <v>#REF!</v>
      </c>
      <c r="EN139" s="41" t="e">
        <f t="shared" si="94"/>
        <v>#REF!</v>
      </c>
      <c r="EO139" s="41" t="e">
        <f t="shared" si="94"/>
        <v>#REF!</v>
      </c>
      <c r="EP139" s="41" t="e">
        <f t="shared" si="94"/>
        <v>#REF!</v>
      </c>
      <c r="EQ139" s="41" t="e">
        <f t="shared" si="94"/>
        <v>#REF!</v>
      </c>
      <c r="ER139" s="41" t="e">
        <f t="shared" si="94"/>
        <v>#REF!</v>
      </c>
      <c r="ES139" s="41" t="e">
        <f t="shared" si="86"/>
        <v>#REF!</v>
      </c>
      <c r="ET139" s="41" t="e">
        <f t="shared" si="86"/>
        <v>#REF!</v>
      </c>
      <c r="EU139" s="41" t="e">
        <f t="shared" si="86"/>
        <v>#REF!</v>
      </c>
      <c r="EV139" s="41" t="e">
        <f t="shared" si="86"/>
        <v>#REF!</v>
      </c>
      <c r="EW139" s="41" t="e">
        <f t="shared" si="86"/>
        <v>#REF!</v>
      </c>
      <c r="EX139" s="41" t="e">
        <f t="shared" si="86"/>
        <v>#REF!</v>
      </c>
      <c r="EY139" s="41" t="e">
        <f t="shared" si="86"/>
        <v>#REF!</v>
      </c>
      <c r="EZ139" s="41" t="e">
        <f t="shared" si="86"/>
        <v>#REF!</v>
      </c>
      <c r="FA139" s="41" t="e">
        <f t="shared" si="98"/>
        <v>#REF!</v>
      </c>
      <c r="FB139" s="41" t="e">
        <f t="shared" si="98"/>
        <v>#REF!</v>
      </c>
      <c r="FC139" s="41" t="e">
        <f t="shared" si="98"/>
        <v>#REF!</v>
      </c>
      <c r="FD139" s="41" t="e">
        <f t="shared" si="98"/>
        <v>#REF!</v>
      </c>
      <c r="FE139" s="41" t="e">
        <f t="shared" si="98"/>
        <v>#REF!</v>
      </c>
      <c r="FF139" s="41" t="e">
        <f t="shared" si="98"/>
        <v>#REF!</v>
      </c>
      <c r="FG139" s="41" t="e">
        <f t="shared" si="98"/>
        <v>#REF!</v>
      </c>
      <c r="FH139" s="41" t="e">
        <f t="shared" si="98"/>
        <v>#REF!</v>
      </c>
      <c r="FI139" s="41" t="e">
        <f t="shared" si="98"/>
        <v>#REF!</v>
      </c>
      <c r="FJ139" s="41" t="e">
        <f t="shared" si="98"/>
        <v>#REF!</v>
      </c>
      <c r="FK139" s="41" t="e">
        <f t="shared" si="98"/>
        <v>#REF!</v>
      </c>
      <c r="FL139" s="41" t="e">
        <f t="shared" si="98"/>
        <v>#REF!</v>
      </c>
      <c r="FM139" s="41" t="e">
        <f t="shared" si="98"/>
        <v>#REF!</v>
      </c>
      <c r="FN139" s="41" t="e">
        <f t="shared" si="98"/>
        <v>#REF!</v>
      </c>
      <c r="FO139" s="41" t="e">
        <f t="shared" si="101"/>
        <v>#REF!</v>
      </c>
      <c r="FP139" s="41" t="e">
        <f t="shared" si="95"/>
        <v>#REF!</v>
      </c>
      <c r="FQ139" s="41" t="e">
        <f t="shared" si="95"/>
        <v>#REF!</v>
      </c>
      <c r="FR139" s="41" t="e">
        <f t="shared" si="95"/>
        <v>#REF!</v>
      </c>
      <c r="FS139" s="41" t="e">
        <f t="shared" si="95"/>
        <v>#REF!</v>
      </c>
      <c r="FT139" s="41" t="e">
        <f t="shared" si="95"/>
        <v>#REF!</v>
      </c>
      <c r="FU139" s="41" t="e">
        <f t="shared" si="95"/>
        <v>#REF!</v>
      </c>
      <c r="FV139" s="41" t="e">
        <f t="shared" si="95"/>
        <v>#REF!</v>
      </c>
      <c r="FW139" s="41" t="e">
        <f t="shared" si="95"/>
        <v>#REF!</v>
      </c>
      <c r="FX139" s="41" t="e">
        <f t="shared" si="95"/>
        <v>#REF!</v>
      </c>
      <c r="FY139" s="41" t="e">
        <f t="shared" si="87"/>
        <v>#REF!</v>
      </c>
      <c r="FZ139" s="41" t="e">
        <f t="shared" si="87"/>
        <v>#REF!</v>
      </c>
      <c r="GA139" s="41" t="e">
        <f t="shared" si="87"/>
        <v>#REF!</v>
      </c>
      <c r="GB139" s="41" t="e">
        <f t="shared" si="87"/>
        <v>#REF!</v>
      </c>
      <c r="GC139" s="41" t="e">
        <f t="shared" si="87"/>
        <v>#REF!</v>
      </c>
      <c r="GD139" s="41" t="e">
        <f t="shared" si="87"/>
        <v>#REF!</v>
      </c>
      <c r="GE139" s="41" t="e">
        <f t="shared" si="87"/>
        <v>#REF!</v>
      </c>
      <c r="GF139" s="41" t="e">
        <f t="shared" si="100"/>
        <v>#REF!</v>
      </c>
      <c r="GG139" s="41" t="e">
        <f t="shared" si="100"/>
        <v>#REF!</v>
      </c>
      <c r="GH139" s="41" t="e">
        <f t="shared" si="100"/>
        <v>#REF!</v>
      </c>
      <c r="GI139" s="41" t="e">
        <f t="shared" si="100"/>
        <v>#REF!</v>
      </c>
      <c r="GJ139" s="41" t="e">
        <f t="shared" si="100"/>
        <v>#REF!</v>
      </c>
      <c r="GK139" s="41" t="e">
        <f t="shared" si="100"/>
        <v>#REF!</v>
      </c>
      <c r="GL139" s="41" t="e">
        <f t="shared" si="100"/>
        <v>#REF!</v>
      </c>
      <c r="GM139" s="41" t="e">
        <f t="shared" si="100"/>
        <v>#REF!</v>
      </c>
      <c r="GN139" s="41" t="e">
        <f t="shared" si="100"/>
        <v>#REF!</v>
      </c>
      <c r="GO139" s="41" t="e">
        <f t="shared" si="100"/>
        <v>#REF!</v>
      </c>
      <c r="GP139" s="41" t="e">
        <f t="shared" si="100"/>
        <v>#REF!</v>
      </c>
      <c r="GQ139" s="41" t="e">
        <f t="shared" si="100"/>
        <v>#REF!</v>
      </c>
      <c r="GR139" s="41" t="e">
        <f t="shared" si="100"/>
        <v>#REF!</v>
      </c>
      <c r="GS139" s="41" t="e">
        <f t="shared" si="99"/>
        <v>#REF!</v>
      </c>
      <c r="GT139" s="41" t="e">
        <f t="shared" si="99"/>
        <v>#REF!</v>
      </c>
      <c r="GU139" s="41" t="e">
        <f t="shared" si="99"/>
        <v>#REF!</v>
      </c>
      <c r="GV139" s="41" t="e">
        <f t="shared" si="99"/>
        <v>#REF!</v>
      </c>
      <c r="GW139" s="41" t="e">
        <f t="shared" si="99"/>
        <v>#REF!</v>
      </c>
      <c r="GX139" s="41" t="e">
        <f t="shared" si="99"/>
        <v>#REF!</v>
      </c>
      <c r="GY139" s="41" t="e">
        <f t="shared" si="99"/>
        <v>#REF!</v>
      </c>
      <c r="GZ139" s="41" t="e">
        <f t="shared" si="99"/>
        <v>#REF!</v>
      </c>
      <c r="HA139" s="41" t="e">
        <f t="shared" si="99"/>
        <v>#REF!</v>
      </c>
      <c r="HB139" s="41" t="e">
        <f t="shared" si="96"/>
        <v>#REF!</v>
      </c>
      <c r="HC139" s="41" t="e">
        <f t="shared" si="96"/>
        <v>#REF!</v>
      </c>
      <c r="HD139" s="41" t="e">
        <f t="shared" si="96"/>
        <v>#REF!</v>
      </c>
      <c r="HE139" s="41" t="e">
        <f t="shared" si="96"/>
        <v>#REF!</v>
      </c>
      <c r="HF139" s="41" t="e">
        <f t="shared" si="96"/>
        <v>#REF!</v>
      </c>
      <c r="HG139" s="41" t="e">
        <f t="shared" si="96"/>
        <v>#REF!</v>
      </c>
      <c r="HH139" s="41" t="e">
        <f t="shared" si="91"/>
        <v>#REF!</v>
      </c>
      <c r="HI139" s="41" t="e">
        <f t="shared" si="91"/>
        <v>#REF!</v>
      </c>
      <c r="HJ139" s="41" t="e">
        <f t="shared" si="91"/>
        <v>#REF!</v>
      </c>
    </row>
    <row r="140" spans="1:218" ht="14.4" x14ac:dyDescent="0.3">
      <c r="A140" s="42">
        <v>137</v>
      </c>
      <c r="B140" s="43" t="e">
        <f>'CMM2 - AUX CALC'!$EH$67</f>
        <v>#REF!</v>
      </c>
      <c r="EI140" s="41" t="e">
        <f>$B140/(_xlfn.SINGLE(PrazoConcessao)*12-EI$3+1)</f>
        <v>#REF!</v>
      </c>
      <c r="EJ140" s="41" t="e">
        <f t="shared" si="94"/>
        <v>#REF!</v>
      </c>
      <c r="EK140" s="41" t="e">
        <f t="shared" si="94"/>
        <v>#REF!</v>
      </c>
      <c r="EL140" s="41" t="e">
        <f t="shared" si="94"/>
        <v>#REF!</v>
      </c>
      <c r="EM140" s="41" t="e">
        <f t="shared" si="94"/>
        <v>#REF!</v>
      </c>
      <c r="EN140" s="41" t="e">
        <f t="shared" si="94"/>
        <v>#REF!</v>
      </c>
      <c r="EO140" s="41" t="e">
        <f t="shared" si="94"/>
        <v>#REF!</v>
      </c>
      <c r="EP140" s="41" t="e">
        <f t="shared" si="94"/>
        <v>#REF!</v>
      </c>
      <c r="EQ140" s="41" t="e">
        <f t="shared" si="94"/>
        <v>#REF!</v>
      </c>
      <c r="ER140" s="41" t="e">
        <f t="shared" si="94"/>
        <v>#REF!</v>
      </c>
      <c r="ES140" s="41" t="e">
        <f t="shared" si="86"/>
        <v>#REF!</v>
      </c>
      <c r="ET140" s="41" t="e">
        <f t="shared" si="86"/>
        <v>#REF!</v>
      </c>
      <c r="EU140" s="41" t="e">
        <f t="shared" si="86"/>
        <v>#REF!</v>
      </c>
      <c r="EV140" s="41" t="e">
        <f t="shared" si="86"/>
        <v>#REF!</v>
      </c>
      <c r="EW140" s="41" t="e">
        <f t="shared" si="86"/>
        <v>#REF!</v>
      </c>
      <c r="EX140" s="41" t="e">
        <f t="shared" si="86"/>
        <v>#REF!</v>
      </c>
      <c r="EY140" s="41" t="e">
        <f t="shared" si="86"/>
        <v>#REF!</v>
      </c>
      <c r="EZ140" s="41" t="e">
        <f t="shared" si="86"/>
        <v>#REF!</v>
      </c>
      <c r="FA140" s="41" t="e">
        <f t="shared" si="98"/>
        <v>#REF!</v>
      </c>
      <c r="FB140" s="41" t="e">
        <f t="shared" si="98"/>
        <v>#REF!</v>
      </c>
      <c r="FC140" s="41" t="e">
        <f t="shared" si="98"/>
        <v>#REF!</v>
      </c>
      <c r="FD140" s="41" t="e">
        <f t="shared" si="98"/>
        <v>#REF!</v>
      </c>
      <c r="FE140" s="41" t="e">
        <f t="shared" si="98"/>
        <v>#REF!</v>
      </c>
      <c r="FF140" s="41" t="e">
        <f t="shared" si="98"/>
        <v>#REF!</v>
      </c>
      <c r="FG140" s="41" t="e">
        <f t="shared" si="98"/>
        <v>#REF!</v>
      </c>
      <c r="FH140" s="41" t="e">
        <f t="shared" si="98"/>
        <v>#REF!</v>
      </c>
      <c r="FI140" s="41" t="e">
        <f t="shared" si="98"/>
        <v>#REF!</v>
      </c>
      <c r="FJ140" s="41" t="e">
        <f t="shared" si="98"/>
        <v>#REF!</v>
      </c>
      <c r="FK140" s="41" t="e">
        <f t="shared" si="98"/>
        <v>#REF!</v>
      </c>
      <c r="FL140" s="41" t="e">
        <f t="shared" si="98"/>
        <v>#REF!</v>
      </c>
      <c r="FM140" s="41" t="e">
        <f t="shared" si="98"/>
        <v>#REF!</v>
      </c>
      <c r="FN140" s="41" t="e">
        <f t="shared" si="98"/>
        <v>#REF!</v>
      </c>
      <c r="FO140" s="41" t="e">
        <f t="shared" si="101"/>
        <v>#REF!</v>
      </c>
      <c r="FP140" s="41" t="e">
        <f t="shared" si="95"/>
        <v>#REF!</v>
      </c>
      <c r="FQ140" s="41" t="e">
        <f t="shared" si="95"/>
        <v>#REF!</v>
      </c>
      <c r="FR140" s="41" t="e">
        <f t="shared" si="95"/>
        <v>#REF!</v>
      </c>
      <c r="FS140" s="41" t="e">
        <f t="shared" si="95"/>
        <v>#REF!</v>
      </c>
      <c r="FT140" s="41" t="e">
        <f t="shared" si="95"/>
        <v>#REF!</v>
      </c>
      <c r="FU140" s="41" t="e">
        <f t="shared" si="95"/>
        <v>#REF!</v>
      </c>
      <c r="FV140" s="41" t="e">
        <f t="shared" si="95"/>
        <v>#REF!</v>
      </c>
      <c r="FW140" s="41" t="e">
        <f t="shared" si="95"/>
        <v>#REF!</v>
      </c>
      <c r="FX140" s="41" t="e">
        <f t="shared" si="95"/>
        <v>#REF!</v>
      </c>
      <c r="FY140" s="41" t="e">
        <f t="shared" si="87"/>
        <v>#REF!</v>
      </c>
      <c r="FZ140" s="41" t="e">
        <f t="shared" si="87"/>
        <v>#REF!</v>
      </c>
      <c r="GA140" s="41" t="e">
        <f t="shared" si="87"/>
        <v>#REF!</v>
      </c>
      <c r="GB140" s="41" t="e">
        <f t="shared" si="87"/>
        <v>#REF!</v>
      </c>
      <c r="GC140" s="41" t="e">
        <f t="shared" si="87"/>
        <v>#REF!</v>
      </c>
      <c r="GD140" s="41" t="e">
        <f t="shared" si="87"/>
        <v>#REF!</v>
      </c>
      <c r="GE140" s="41" t="e">
        <f t="shared" si="87"/>
        <v>#REF!</v>
      </c>
      <c r="GF140" s="41" t="e">
        <f t="shared" si="100"/>
        <v>#REF!</v>
      </c>
      <c r="GG140" s="41" t="e">
        <f t="shared" si="100"/>
        <v>#REF!</v>
      </c>
      <c r="GH140" s="41" t="e">
        <f t="shared" si="100"/>
        <v>#REF!</v>
      </c>
      <c r="GI140" s="41" t="e">
        <f t="shared" si="100"/>
        <v>#REF!</v>
      </c>
      <c r="GJ140" s="41" t="e">
        <f t="shared" si="100"/>
        <v>#REF!</v>
      </c>
      <c r="GK140" s="41" t="e">
        <f t="shared" si="100"/>
        <v>#REF!</v>
      </c>
      <c r="GL140" s="41" t="e">
        <f t="shared" si="100"/>
        <v>#REF!</v>
      </c>
      <c r="GM140" s="41" t="e">
        <f t="shared" si="100"/>
        <v>#REF!</v>
      </c>
      <c r="GN140" s="41" t="e">
        <f t="shared" si="100"/>
        <v>#REF!</v>
      </c>
      <c r="GO140" s="41" t="e">
        <f t="shared" si="100"/>
        <v>#REF!</v>
      </c>
      <c r="GP140" s="41" t="e">
        <f t="shared" si="100"/>
        <v>#REF!</v>
      </c>
      <c r="GQ140" s="41" t="e">
        <f t="shared" si="100"/>
        <v>#REF!</v>
      </c>
      <c r="GR140" s="41" t="e">
        <f t="shared" si="100"/>
        <v>#REF!</v>
      </c>
      <c r="GS140" s="41" t="e">
        <f t="shared" si="99"/>
        <v>#REF!</v>
      </c>
      <c r="GT140" s="41" t="e">
        <f t="shared" si="99"/>
        <v>#REF!</v>
      </c>
      <c r="GU140" s="41" t="e">
        <f t="shared" si="99"/>
        <v>#REF!</v>
      </c>
      <c r="GV140" s="41" t="e">
        <f t="shared" si="99"/>
        <v>#REF!</v>
      </c>
      <c r="GW140" s="41" t="e">
        <f t="shared" si="99"/>
        <v>#REF!</v>
      </c>
      <c r="GX140" s="41" t="e">
        <f t="shared" si="99"/>
        <v>#REF!</v>
      </c>
      <c r="GY140" s="41" t="e">
        <f t="shared" si="99"/>
        <v>#REF!</v>
      </c>
      <c r="GZ140" s="41" t="e">
        <f t="shared" si="99"/>
        <v>#REF!</v>
      </c>
      <c r="HA140" s="41" t="e">
        <f t="shared" si="99"/>
        <v>#REF!</v>
      </c>
      <c r="HB140" s="41" t="e">
        <f t="shared" si="96"/>
        <v>#REF!</v>
      </c>
      <c r="HC140" s="41" t="e">
        <f t="shared" si="96"/>
        <v>#REF!</v>
      </c>
      <c r="HD140" s="41" t="e">
        <f t="shared" si="96"/>
        <v>#REF!</v>
      </c>
      <c r="HE140" s="41" t="e">
        <f t="shared" si="96"/>
        <v>#REF!</v>
      </c>
      <c r="HF140" s="41" t="e">
        <f t="shared" si="96"/>
        <v>#REF!</v>
      </c>
      <c r="HG140" s="41" t="e">
        <f t="shared" si="96"/>
        <v>#REF!</v>
      </c>
      <c r="HH140" s="41" t="e">
        <f t="shared" si="91"/>
        <v>#REF!</v>
      </c>
      <c r="HI140" s="41" t="e">
        <f t="shared" si="91"/>
        <v>#REF!</v>
      </c>
      <c r="HJ140" s="41" t="e">
        <f t="shared" si="91"/>
        <v>#REF!</v>
      </c>
    </row>
    <row r="141" spans="1:218" ht="14.4" x14ac:dyDescent="0.3">
      <c r="A141" s="42">
        <v>138</v>
      </c>
      <c r="B141" s="43" t="e">
        <f>'CMM2 - AUX CALC'!$EI$67</f>
        <v>#REF!</v>
      </c>
      <c r="EJ141" s="41" t="e">
        <f>$B141/(_xlfn.SINGLE(PrazoConcessao)*12-EJ$3+1)</f>
        <v>#REF!</v>
      </c>
      <c r="EK141" s="41" t="e">
        <f t="shared" si="94"/>
        <v>#REF!</v>
      </c>
      <c r="EL141" s="41" t="e">
        <f t="shared" si="94"/>
        <v>#REF!</v>
      </c>
      <c r="EM141" s="41" t="e">
        <f t="shared" si="94"/>
        <v>#REF!</v>
      </c>
      <c r="EN141" s="41" t="e">
        <f t="shared" si="94"/>
        <v>#REF!</v>
      </c>
      <c r="EO141" s="41" t="e">
        <f t="shared" si="94"/>
        <v>#REF!</v>
      </c>
      <c r="EP141" s="41" t="e">
        <f t="shared" si="94"/>
        <v>#REF!</v>
      </c>
      <c r="EQ141" s="41" t="e">
        <f t="shared" si="94"/>
        <v>#REF!</v>
      </c>
      <c r="ER141" s="41" t="e">
        <f t="shared" si="94"/>
        <v>#REF!</v>
      </c>
      <c r="ES141" s="41" t="e">
        <f t="shared" si="86"/>
        <v>#REF!</v>
      </c>
      <c r="ET141" s="41" t="e">
        <f t="shared" si="86"/>
        <v>#REF!</v>
      </c>
      <c r="EU141" s="41" t="e">
        <f t="shared" si="86"/>
        <v>#REF!</v>
      </c>
      <c r="EV141" s="41" t="e">
        <f t="shared" si="86"/>
        <v>#REF!</v>
      </c>
      <c r="EW141" s="41" t="e">
        <f t="shared" si="86"/>
        <v>#REF!</v>
      </c>
      <c r="EX141" s="41" t="e">
        <f t="shared" si="86"/>
        <v>#REF!</v>
      </c>
      <c r="EY141" s="41" t="e">
        <f t="shared" si="86"/>
        <v>#REF!</v>
      </c>
      <c r="EZ141" s="41" t="e">
        <f t="shared" si="86"/>
        <v>#REF!</v>
      </c>
      <c r="FA141" s="41" t="e">
        <f t="shared" si="98"/>
        <v>#REF!</v>
      </c>
      <c r="FB141" s="41" t="e">
        <f t="shared" si="98"/>
        <v>#REF!</v>
      </c>
      <c r="FC141" s="41" t="e">
        <f t="shared" si="98"/>
        <v>#REF!</v>
      </c>
      <c r="FD141" s="41" t="e">
        <f t="shared" si="98"/>
        <v>#REF!</v>
      </c>
      <c r="FE141" s="41" t="e">
        <f t="shared" si="98"/>
        <v>#REF!</v>
      </c>
      <c r="FF141" s="41" t="e">
        <f t="shared" si="98"/>
        <v>#REF!</v>
      </c>
      <c r="FG141" s="41" t="e">
        <f t="shared" si="98"/>
        <v>#REF!</v>
      </c>
      <c r="FH141" s="41" t="e">
        <f t="shared" si="98"/>
        <v>#REF!</v>
      </c>
      <c r="FI141" s="41" t="e">
        <f t="shared" si="98"/>
        <v>#REF!</v>
      </c>
      <c r="FJ141" s="41" t="e">
        <f t="shared" si="98"/>
        <v>#REF!</v>
      </c>
      <c r="FK141" s="41" t="e">
        <f t="shared" si="98"/>
        <v>#REF!</v>
      </c>
      <c r="FL141" s="41" t="e">
        <f t="shared" si="98"/>
        <v>#REF!</v>
      </c>
      <c r="FM141" s="41" t="e">
        <f t="shared" si="98"/>
        <v>#REF!</v>
      </c>
      <c r="FN141" s="41" t="e">
        <f t="shared" si="98"/>
        <v>#REF!</v>
      </c>
      <c r="FO141" s="41" t="e">
        <f t="shared" si="101"/>
        <v>#REF!</v>
      </c>
      <c r="FP141" s="41" t="e">
        <f t="shared" si="95"/>
        <v>#REF!</v>
      </c>
      <c r="FQ141" s="41" t="e">
        <f t="shared" si="95"/>
        <v>#REF!</v>
      </c>
      <c r="FR141" s="41" t="e">
        <f t="shared" si="95"/>
        <v>#REF!</v>
      </c>
      <c r="FS141" s="41" t="e">
        <f t="shared" si="95"/>
        <v>#REF!</v>
      </c>
      <c r="FT141" s="41" t="e">
        <f t="shared" si="95"/>
        <v>#REF!</v>
      </c>
      <c r="FU141" s="41" t="e">
        <f t="shared" si="95"/>
        <v>#REF!</v>
      </c>
      <c r="FV141" s="41" t="e">
        <f t="shared" si="95"/>
        <v>#REF!</v>
      </c>
      <c r="FW141" s="41" t="e">
        <f t="shared" si="95"/>
        <v>#REF!</v>
      </c>
      <c r="FX141" s="41" t="e">
        <f t="shared" si="95"/>
        <v>#REF!</v>
      </c>
      <c r="FY141" s="41" t="e">
        <f t="shared" si="87"/>
        <v>#REF!</v>
      </c>
      <c r="FZ141" s="41" t="e">
        <f t="shared" si="87"/>
        <v>#REF!</v>
      </c>
      <c r="GA141" s="41" t="e">
        <f t="shared" si="87"/>
        <v>#REF!</v>
      </c>
      <c r="GB141" s="41" t="e">
        <f t="shared" si="87"/>
        <v>#REF!</v>
      </c>
      <c r="GC141" s="41" t="e">
        <f t="shared" si="87"/>
        <v>#REF!</v>
      </c>
      <c r="GD141" s="41" t="e">
        <f t="shared" si="87"/>
        <v>#REF!</v>
      </c>
      <c r="GE141" s="41" t="e">
        <f t="shared" si="87"/>
        <v>#REF!</v>
      </c>
      <c r="GF141" s="41" t="e">
        <f t="shared" si="100"/>
        <v>#REF!</v>
      </c>
      <c r="GG141" s="41" t="e">
        <f t="shared" si="100"/>
        <v>#REF!</v>
      </c>
      <c r="GH141" s="41" t="e">
        <f t="shared" si="100"/>
        <v>#REF!</v>
      </c>
      <c r="GI141" s="41" t="e">
        <f t="shared" si="100"/>
        <v>#REF!</v>
      </c>
      <c r="GJ141" s="41" t="e">
        <f t="shared" si="100"/>
        <v>#REF!</v>
      </c>
      <c r="GK141" s="41" t="e">
        <f t="shared" si="100"/>
        <v>#REF!</v>
      </c>
      <c r="GL141" s="41" t="e">
        <f t="shared" si="100"/>
        <v>#REF!</v>
      </c>
      <c r="GM141" s="41" t="e">
        <f t="shared" si="100"/>
        <v>#REF!</v>
      </c>
      <c r="GN141" s="41" t="e">
        <f t="shared" si="100"/>
        <v>#REF!</v>
      </c>
      <c r="GO141" s="41" t="e">
        <f t="shared" si="100"/>
        <v>#REF!</v>
      </c>
      <c r="GP141" s="41" t="e">
        <f t="shared" si="100"/>
        <v>#REF!</v>
      </c>
      <c r="GQ141" s="41" t="e">
        <f t="shared" si="100"/>
        <v>#REF!</v>
      </c>
      <c r="GR141" s="41" t="e">
        <f t="shared" si="100"/>
        <v>#REF!</v>
      </c>
      <c r="GS141" s="41" t="e">
        <f t="shared" si="99"/>
        <v>#REF!</v>
      </c>
      <c r="GT141" s="41" t="e">
        <f t="shared" si="99"/>
        <v>#REF!</v>
      </c>
      <c r="GU141" s="41" t="e">
        <f t="shared" si="99"/>
        <v>#REF!</v>
      </c>
      <c r="GV141" s="41" t="e">
        <f t="shared" si="99"/>
        <v>#REF!</v>
      </c>
      <c r="GW141" s="41" t="e">
        <f t="shared" si="99"/>
        <v>#REF!</v>
      </c>
      <c r="GX141" s="41" t="e">
        <f t="shared" si="99"/>
        <v>#REF!</v>
      </c>
      <c r="GY141" s="41" t="e">
        <f t="shared" si="99"/>
        <v>#REF!</v>
      </c>
      <c r="GZ141" s="41" t="e">
        <f t="shared" si="99"/>
        <v>#REF!</v>
      </c>
      <c r="HA141" s="41" t="e">
        <f t="shared" si="99"/>
        <v>#REF!</v>
      </c>
      <c r="HB141" s="41" t="e">
        <f t="shared" si="96"/>
        <v>#REF!</v>
      </c>
      <c r="HC141" s="41" t="e">
        <f t="shared" si="96"/>
        <v>#REF!</v>
      </c>
      <c r="HD141" s="41" t="e">
        <f t="shared" si="96"/>
        <v>#REF!</v>
      </c>
      <c r="HE141" s="41" t="e">
        <f t="shared" si="96"/>
        <v>#REF!</v>
      </c>
      <c r="HF141" s="41" t="e">
        <f t="shared" si="96"/>
        <v>#REF!</v>
      </c>
      <c r="HG141" s="41" t="e">
        <f t="shared" si="96"/>
        <v>#REF!</v>
      </c>
      <c r="HH141" s="41" t="e">
        <f t="shared" si="91"/>
        <v>#REF!</v>
      </c>
      <c r="HI141" s="41" t="e">
        <f t="shared" si="91"/>
        <v>#REF!</v>
      </c>
      <c r="HJ141" s="41" t="e">
        <f t="shared" si="91"/>
        <v>#REF!</v>
      </c>
    </row>
    <row r="142" spans="1:218" ht="14.4" x14ac:dyDescent="0.3">
      <c r="A142" s="42">
        <v>139</v>
      </c>
      <c r="B142" s="43" t="e">
        <f>'CMM2 - AUX CALC'!$EJ$67</f>
        <v>#REF!</v>
      </c>
      <c r="EK142" s="41" t="e">
        <f>$B142/(_xlfn.SINGLE(PrazoConcessao)*12-EK$3+1)</f>
        <v>#REF!</v>
      </c>
      <c r="EL142" s="41" t="e">
        <f t="shared" si="94"/>
        <v>#REF!</v>
      </c>
      <c r="EM142" s="41" t="e">
        <f t="shared" si="94"/>
        <v>#REF!</v>
      </c>
      <c r="EN142" s="41" t="e">
        <f t="shared" si="94"/>
        <v>#REF!</v>
      </c>
      <c r="EO142" s="41" t="e">
        <f t="shared" si="94"/>
        <v>#REF!</v>
      </c>
      <c r="EP142" s="41" t="e">
        <f t="shared" si="94"/>
        <v>#REF!</v>
      </c>
      <c r="EQ142" s="41" t="e">
        <f t="shared" si="94"/>
        <v>#REF!</v>
      </c>
      <c r="ER142" s="41" t="e">
        <f t="shared" si="94"/>
        <v>#REF!</v>
      </c>
      <c r="ES142" s="41" t="e">
        <f t="shared" si="86"/>
        <v>#REF!</v>
      </c>
      <c r="ET142" s="41" t="e">
        <f t="shared" si="86"/>
        <v>#REF!</v>
      </c>
      <c r="EU142" s="41" t="e">
        <f t="shared" si="86"/>
        <v>#REF!</v>
      </c>
      <c r="EV142" s="41" t="e">
        <f t="shared" si="86"/>
        <v>#REF!</v>
      </c>
      <c r="EW142" s="41" t="e">
        <f t="shared" si="86"/>
        <v>#REF!</v>
      </c>
      <c r="EX142" s="41" t="e">
        <f t="shared" si="86"/>
        <v>#REF!</v>
      </c>
      <c r="EY142" s="41" t="e">
        <f t="shared" si="86"/>
        <v>#REF!</v>
      </c>
      <c r="EZ142" s="41" t="e">
        <f t="shared" si="86"/>
        <v>#REF!</v>
      </c>
      <c r="FA142" s="41" t="e">
        <f t="shared" si="98"/>
        <v>#REF!</v>
      </c>
      <c r="FB142" s="41" t="e">
        <f t="shared" si="98"/>
        <v>#REF!</v>
      </c>
      <c r="FC142" s="41" t="e">
        <f t="shared" si="98"/>
        <v>#REF!</v>
      </c>
      <c r="FD142" s="41" t="e">
        <f t="shared" si="98"/>
        <v>#REF!</v>
      </c>
      <c r="FE142" s="41" t="e">
        <f t="shared" si="98"/>
        <v>#REF!</v>
      </c>
      <c r="FF142" s="41" t="e">
        <f t="shared" si="98"/>
        <v>#REF!</v>
      </c>
      <c r="FG142" s="41" t="e">
        <f t="shared" si="98"/>
        <v>#REF!</v>
      </c>
      <c r="FH142" s="41" t="e">
        <f t="shared" si="98"/>
        <v>#REF!</v>
      </c>
      <c r="FI142" s="41" t="e">
        <f t="shared" si="98"/>
        <v>#REF!</v>
      </c>
      <c r="FJ142" s="41" t="e">
        <f t="shared" si="98"/>
        <v>#REF!</v>
      </c>
      <c r="FK142" s="41" t="e">
        <f t="shared" si="98"/>
        <v>#REF!</v>
      </c>
      <c r="FL142" s="41" t="e">
        <f t="shared" si="98"/>
        <v>#REF!</v>
      </c>
      <c r="FM142" s="41" t="e">
        <f t="shared" si="98"/>
        <v>#REF!</v>
      </c>
      <c r="FN142" s="41" t="e">
        <f t="shared" si="98"/>
        <v>#REF!</v>
      </c>
      <c r="FO142" s="41" t="e">
        <f t="shared" si="101"/>
        <v>#REF!</v>
      </c>
      <c r="FP142" s="41" t="e">
        <f t="shared" si="95"/>
        <v>#REF!</v>
      </c>
      <c r="FQ142" s="41" t="e">
        <f t="shared" si="95"/>
        <v>#REF!</v>
      </c>
      <c r="FR142" s="41" t="e">
        <f t="shared" si="95"/>
        <v>#REF!</v>
      </c>
      <c r="FS142" s="41" t="e">
        <f t="shared" si="95"/>
        <v>#REF!</v>
      </c>
      <c r="FT142" s="41" t="e">
        <f t="shared" si="95"/>
        <v>#REF!</v>
      </c>
      <c r="FU142" s="41" t="e">
        <f t="shared" si="95"/>
        <v>#REF!</v>
      </c>
      <c r="FV142" s="41" t="e">
        <f t="shared" si="95"/>
        <v>#REF!</v>
      </c>
      <c r="FW142" s="41" t="e">
        <f t="shared" si="95"/>
        <v>#REF!</v>
      </c>
      <c r="FX142" s="41" t="e">
        <f t="shared" si="95"/>
        <v>#REF!</v>
      </c>
      <c r="FY142" s="41" t="e">
        <f t="shared" si="87"/>
        <v>#REF!</v>
      </c>
      <c r="FZ142" s="41" t="e">
        <f t="shared" si="87"/>
        <v>#REF!</v>
      </c>
      <c r="GA142" s="41" t="e">
        <f t="shared" si="87"/>
        <v>#REF!</v>
      </c>
      <c r="GB142" s="41" t="e">
        <f t="shared" si="87"/>
        <v>#REF!</v>
      </c>
      <c r="GC142" s="41" t="e">
        <f t="shared" si="87"/>
        <v>#REF!</v>
      </c>
      <c r="GD142" s="41" t="e">
        <f t="shared" si="87"/>
        <v>#REF!</v>
      </c>
      <c r="GE142" s="41" t="e">
        <f t="shared" si="87"/>
        <v>#REF!</v>
      </c>
      <c r="GF142" s="41" t="e">
        <f t="shared" si="100"/>
        <v>#REF!</v>
      </c>
      <c r="GG142" s="41" t="e">
        <f t="shared" si="100"/>
        <v>#REF!</v>
      </c>
      <c r="GH142" s="41" t="e">
        <f t="shared" si="100"/>
        <v>#REF!</v>
      </c>
      <c r="GI142" s="41" t="e">
        <f t="shared" si="100"/>
        <v>#REF!</v>
      </c>
      <c r="GJ142" s="41" t="e">
        <f t="shared" si="100"/>
        <v>#REF!</v>
      </c>
      <c r="GK142" s="41" t="e">
        <f t="shared" si="100"/>
        <v>#REF!</v>
      </c>
      <c r="GL142" s="41" t="e">
        <f t="shared" si="100"/>
        <v>#REF!</v>
      </c>
      <c r="GM142" s="41" t="e">
        <f t="shared" si="100"/>
        <v>#REF!</v>
      </c>
      <c r="GN142" s="41" t="e">
        <f t="shared" si="100"/>
        <v>#REF!</v>
      </c>
      <c r="GO142" s="41" t="e">
        <f t="shared" si="100"/>
        <v>#REF!</v>
      </c>
      <c r="GP142" s="41" t="e">
        <f t="shared" si="100"/>
        <v>#REF!</v>
      </c>
      <c r="GQ142" s="41" t="e">
        <f t="shared" si="100"/>
        <v>#REF!</v>
      </c>
      <c r="GR142" s="41" t="e">
        <f t="shared" si="100"/>
        <v>#REF!</v>
      </c>
      <c r="GS142" s="41" t="e">
        <f t="shared" si="99"/>
        <v>#REF!</v>
      </c>
      <c r="GT142" s="41" t="e">
        <f t="shared" si="99"/>
        <v>#REF!</v>
      </c>
      <c r="GU142" s="41" t="e">
        <f t="shared" si="99"/>
        <v>#REF!</v>
      </c>
      <c r="GV142" s="41" t="e">
        <f t="shared" si="99"/>
        <v>#REF!</v>
      </c>
      <c r="GW142" s="41" t="e">
        <f t="shared" si="99"/>
        <v>#REF!</v>
      </c>
      <c r="GX142" s="41" t="e">
        <f t="shared" si="99"/>
        <v>#REF!</v>
      </c>
      <c r="GY142" s="41" t="e">
        <f t="shared" si="99"/>
        <v>#REF!</v>
      </c>
      <c r="GZ142" s="41" t="e">
        <f t="shared" si="99"/>
        <v>#REF!</v>
      </c>
      <c r="HA142" s="41" t="e">
        <f t="shared" si="99"/>
        <v>#REF!</v>
      </c>
      <c r="HB142" s="41" t="e">
        <f t="shared" si="96"/>
        <v>#REF!</v>
      </c>
      <c r="HC142" s="41" t="e">
        <f t="shared" si="96"/>
        <v>#REF!</v>
      </c>
      <c r="HD142" s="41" t="e">
        <f t="shared" si="96"/>
        <v>#REF!</v>
      </c>
      <c r="HE142" s="41" t="e">
        <f t="shared" si="96"/>
        <v>#REF!</v>
      </c>
      <c r="HF142" s="41" t="e">
        <f t="shared" si="96"/>
        <v>#REF!</v>
      </c>
      <c r="HG142" s="41" t="e">
        <f t="shared" si="96"/>
        <v>#REF!</v>
      </c>
      <c r="HH142" s="41" t="e">
        <f t="shared" si="91"/>
        <v>#REF!</v>
      </c>
      <c r="HI142" s="41" t="e">
        <f t="shared" si="91"/>
        <v>#REF!</v>
      </c>
      <c r="HJ142" s="41" t="e">
        <f t="shared" si="91"/>
        <v>#REF!</v>
      </c>
    </row>
    <row r="143" spans="1:218" ht="14.4" x14ac:dyDescent="0.3">
      <c r="A143" s="42">
        <v>140</v>
      </c>
      <c r="B143" s="43" t="e">
        <f>'CMM2 - AUX CALC'!$EK$67</f>
        <v>#REF!</v>
      </c>
      <c r="EL143" s="41" t="e">
        <f>$B143/(_xlfn.SINGLE(PrazoConcessao)*12-EL$3+1)</f>
        <v>#REF!</v>
      </c>
      <c r="EM143" s="41" t="e">
        <f t="shared" si="94"/>
        <v>#REF!</v>
      </c>
      <c r="EN143" s="41" t="e">
        <f t="shared" si="94"/>
        <v>#REF!</v>
      </c>
      <c r="EO143" s="41" t="e">
        <f t="shared" si="94"/>
        <v>#REF!</v>
      </c>
      <c r="EP143" s="41" t="e">
        <f t="shared" si="94"/>
        <v>#REF!</v>
      </c>
      <c r="EQ143" s="41" t="e">
        <f t="shared" si="94"/>
        <v>#REF!</v>
      </c>
      <c r="ER143" s="41" t="e">
        <f t="shared" si="94"/>
        <v>#REF!</v>
      </c>
      <c r="ES143" s="41" t="e">
        <f t="shared" si="86"/>
        <v>#REF!</v>
      </c>
      <c r="ET143" s="41" t="e">
        <f t="shared" si="86"/>
        <v>#REF!</v>
      </c>
      <c r="EU143" s="41" t="e">
        <f t="shared" si="86"/>
        <v>#REF!</v>
      </c>
      <c r="EV143" s="41" t="e">
        <f t="shared" si="86"/>
        <v>#REF!</v>
      </c>
      <c r="EW143" s="41" t="e">
        <f t="shared" si="86"/>
        <v>#REF!</v>
      </c>
      <c r="EX143" s="41" t="e">
        <f t="shared" si="86"/>
        <v>#REF!</v>
      </c>
      <c r="EY143" s="41" t="e">
        <f t="shared" si="86"/>
        <v>#REF!</v>
      </c>
      <c r="EZ143" s="41" t="e">
        <f t="shared" si="86"/>
        <v>#REF!</v>
      </c>
      <c r="FA143" s="41" t="e">
        <f t="shared" si="98"/>
        <v>#REF!</v>
      </c>
      <c r="FB143" s="41" t="e">
        <f t="shared" si="98"/>
        <v>#REF!</v>
      </c>
      <c r="FC143" s="41" t="e">
        <f t="shared" si="98"/>
        <v>#REF!</v>
      </c>
      <c r="FD143" s="41" t="e">
        <f t="shared" si="98"/>
        <v>#REF!</v>
      </c>
      <c r="FE143" s="41" t="e">
        <f t="shared" si="98"/>
        <v>#REF!</v>
      </c>
      <c r="FF143" s="41" t="e">
        <f t="shared" si="98"/>
        <v>#REF!</v>
      </c>
      <c r="FG143" s="41" t="e">
        <f t="shared" si="98"/>
        <v>#REF!</v>
      </c>
      <c r="FH143" s="41" t="e">
        <f t="shared" si="98"/>
        <v>#REF!</v>
      </c>
      <c r="FI143" s="41" t="e">
        <f t="shared" si="98"/>
        <v>#REF!</v>
      </c>
      <c r="FJ143" s="41" t="e">
        <f t="shared" si="98"/>
        <v>#REF!</v>
      </c>
      <c r="FK143" s="41" t="e">
        <f t="shared" si="98"/>
        <v>#REF!</v>
      </c>
      <c r="FL143" s="41" t="e">
        <f t="shared" si="98"/>
        <v>#REF!</v>
      </c>
      <c r="FM143" s="41" t="e">
        <f t="shared" si="98"/>
        <v>#REF!</v>
      </c>
      <c r="FN143" s="41" t="e">
        <f t="shared" si="98"/>
        <v>#REF!</v>
      </c>
      <c r="FO143" s="41" t="e">
        <f t="shared" si="101"/>
        <v>#REF!</v>
      </c>
      <c r="FP143" s="41" t="e">
        <f t="shared" si="95"/>
        <v>#REF!</v>
      </c>
      <c r="FQ143" s="41" t="e">
        <f t="shared" si="95"/>
        <v>#REF!</v>
      </c>
      <c r="FR143" s="41" t="e">
        <f t="shared" si="95"/>
        <v>#REF!</v>
      </c>
      <c r="FS143" s="41" t="e">
        <f t="shared" ref="FS143:GH163" si="102">FR143</f>
        <v>#REF!</v>
      </c>
      <c r="FT143" s="41" t="e">
        <f t="shared" si="102"/>
        <v>#REF!</v>
      </c>
      <c r="FU143" s="41" t="e">
        <f t="shared" si="102"/>
        <v>#REF!</v>
      </c>
      <c r="FV143" s="41" t="e">
        <f t="shared" si="102"/>
        <v>#REF!</v>
      </c>
      <c r="FW143" s="41" t="e">
        <f t="shared" si="102"/>
        <v>#REF!</v>
      </c>
      <c r="FX143" s="41" t="e">
        <f t="shared" si="102"/>
        <v>#REF!</v>
      </c>
      <c r="FY143" s="41" t="e">
        <f t="shared" si="87"/>
        <v>#REF!</v>
      </c>
      <c r="FZ143" s="41" t="e">
        <f t="shared" si="87"/>
        <v>#REF!</v>
      </c>
      <c r="GA143" s="41" t="e">
        <f t="shared" si="87"/>
        <v>#REF!</v>
      </c>
      <c r="GB143" s="41" t="e">
        <f t="shared" si="87"/>
        <v>#REF!</v>
      </c>
      <c r="GC143" s="41" t="e">
        <f t="shared" si="87"/>
        <v>#REF!</v>
      </c>
      <c r="GD143" s="41" t="e">
        <f t="shared" si="87"/>
        <v>#REF!</v>
      </c>
      <c r="GE143" s="41" t="e">
        <f t="shared" si="87"/>
        <v>#REF!</v>
      </c>
      <c r="GF143" s="41" t="e">
        <f t="shared" si="100"/>
        <v>#REF!</v>
      </c>
      <c r="GG143" s="41" t="e">
        <f t="shared" si="100"/>
        <v>#REF!</v>
      </c>
      <c r="GH143" s="41" t="e">
        <f t="shared" si="100"/>
        <v>#REF!</v>
      </c>
      <c r="GI143" s="41" t="e">
        <f t="shared" si="100"/>
        <v>#REF!</v>
      </c>
      <c r="GJ143" s="41" t="e">
        <f t="shared" si="100"/>
        <v>#REF!</v>
      </c>
      <c r="GK143" s="41" t="e">
        <f t="shared" si="100"/>
        <v>#REF!</v>
      </c>
      <c r="GL143" s="41" t="e">
        <f t="shared" si="100"/>
        <v>#REF!</v>
      </c>
      <c r="GM143" s="41" t="e">
        <f t="shared" si="100"/>
        <v>#REF!</v>
      </c>
      <c r="GN143" s="41" t="e">
        <f t="shared" si="100"/>
        <v>#REF!</v>
      </c>
      <c r="GO143" s="41" t="e">
        <f t="shared" si="100"/>
        <v>#REF!</v>
      </c>
      <c r="GP143" s="41" t="e">
        <f t="shared" si="100"/>
        <v>#REF!</v>
      </c>
      <c r="GQ143" s="41" t="e">
        <f t="shared" si="100"/>
        <v>#REF!</v>
      </c>
      <c r="GR143" s="41" t="e">
        <f t="shared" si="100"/>
        <v>#REF!</v>
      </c>
      <c r="GS143" s="41" t="e">
        <f t="shared" si="99"/>
        <v>#REF!</v>
      </c>
      <c r="GT143" s="41" t="e">
        <f t="shared" si="99"/>
        <v>#REF!</v>
      </c>
      <c r="GU143" s="41" t="e">
        <f t="shared" si="99"/>
        <v>#REF!</v>
      </c>
      <c r="GV143" s="41" t="e">
        <f t="shared" si="99"/>
        <v>#REF!</v>
      </c>
      <c r="GW143" s="41" t="e">
        <f t="shared" si="99"/>
        <v>#REF!</v>
      </c>
      <c r="GX143" s="41" t="e">
        <f t="shared" si="99"/>
        <v>#REF!</v>
      </c>
      <c r="GY143" s="41" t="e">
        <f t="shared" si="99"/>
        <v>#REF!</v>
      </c>
      <c r="GZ143" s="41" t="e">
        <f t="shared" si="99"/>
        <v>#REF!</v>
      </c>
      <c r="HA143" s="41" t="e">
        <f t="shared" si="99"/>
        <v>#REF!</v>
      </c>
      <c r="HB143" s="41" t="e">
        <f t="shared" si="96"/>
        <v>#REF!</v>
      </c>
      <c r="HC143" s="41" t="e">
        <f t="shared" si="96"/>
        <v>#REF!</v>
      </c>
      <c r="HD143" s="41" t="e">
        <f t="shared" si="96"/>
        <v>#REF!</v>
      </c>
      <c r="HE143" s="41" t="e">
        <f t="shared" si="96"/>
        <v>#REF!</v>
      </c>
      <c r="HF143" s="41" t="e">
        <f t="shared" si="96"/>
        <v>#REF!</v>
      </c>
      <c r="HG143" s="41" t="e">
        <f t="shared" si="96"/>
        <v>#REF!</v>
      </c>
      <c r="HH143" s="41" t="e">
        <f t="shared" si="91"/>
        <v>#REF!</v>
      </c>
      <c r="HI143" s="41" t="e">
        <f t="shared" si="91"/>
        <v>#REF!</v>
      </c>
      <c r="HJ143" s="41" t="e">
        <f t="shared" si="91"/>
        <v>#REF!</v>
      </c>
    </row>
    <row r="144" spans="1:218" ht="14.4" x14ac:dyDescent="0.3">
      <c r="A144" s="42">
        <v>141</v>
      </c>
      <c r="B144" s="43" t="e">
        <f>'CMM2 - AUX CALC'!$EL$67</f>
        <v>#REF!</v>
      </c>
      <c r="EM144" s="41" t="e">
        <f>$B144/(_xlfn.SINGLE(PrazoConcessao)*12-EM$3+1)</f>
        <v>#REF!</v>
      </c>
      <c r="EN144" s="41" t="e">
        <f t="shared" ref="EN144:EU151" si="103">EM144</f>
        <v>#REF!</v>
      </c>
      <c r="EO144" s="41" t="e">
        <f t="shared" si="103"/>
        <v>#REF!</v>
      </c>
      <c r="EP144" s="41" t="e">
        <f t="shared" si="103"/>
        <v>#REF!</v>
      </c>
      <c r="EQ144" s="41" t="e">
        <f t="shared" si="103"/>
        <v>#REF!</v>
      </c>
      <c r="ER144" s="41" t="e">
        <f t="shared" si="103"/>
        <v>#REF!</v>
      </c>
      <c r="ES144" s="41" t="e">
        <f t="shared" si="86"/>
        <v>#REF!</v>
      </c>
      <c r="ET144" s="41" t="e">
        <f t="shared" si="86"/>
        <v>#REF!</v>
      </c>
      <c r="EU144" s="41" t="e">
        <f t="shared" si="86"/>
        <v>#REF!</v>
      </c>
      <c r="EV144" s="41" t="e">
        <f t="shared" ref="EV144:FH164" si="104">EU144</f>
        <v>#REF!</v>
      </c>
      <c r="EW144" s="41" t="e">
        <f t="shared" si="104"/>
        <v>#REF!</v>
      </c>
      <c r="EX144" s="41" t="e">
        <f t="shared" si="104"/>
        <v>#REF!</v>
      </c>
      <c r="EY144" s="41" t="e">
        <f t="shared" si="104"/>
        <v>#REF!</v>
      </c>
      <c r="EZ144" s="41" t="e">
        <f t="shared" si="104"/>
        <v>#REF!</v>
      </c>
      <c r="FA144" s="41" t="e">
        <f t="shared" si="98"/>
        <v>#REF!</v>
      </c>
      <c r="FB144" s="41" t="e">
        <f t="shared" si="98"/>
        <v>#REF!</v>
      </c>
      <c r="FC144" s="41" t="e">
        <f t="shared" si="98"/>
        <v>#REF!</v>
      </c>
      <c r="FD144" s="41" t="e">
        <f t="shared" si="98"/>
        <v>#REF!</v>
      </c>
      <c r="FE144" s="41" t="e">
        <f t="shared" si="98"/>
        <v>#REF!</v>
      </c>
      <c r="FF144" s="41" t="e">
        <f t="shared" si="98"/>
        <v>#REF!</v>
      </c>
      <c r="FG144" s="41" t="e">
        <f t="shared" si="98"/>
        <v>#REF!</v>
      </c>
      <c r="FH144" s="41" t="e">
        <f t="shared" si="98"/>
        <v>#REF!</v>
      </c>
      <c r="FI144" s="41" t="e">
        <f t="shared" si="98"/>
        <v>#REF!</v>
      </c>
      <c r="FJ144" s="41" t="e">
        <f t="shared" si="98"/>
        <v>#REF!</v>
      </c>
      <c r="FK144" s="41" t="e">
        <f t="shared" si="98"/>
        <v>#REF!</v>
      </c>
      <c r="FL144" s="41" t="e">
        <f t="shared" si="98"/>
        <v>#REF!</v>
      </c>
      <c r="FM144" s="41" t="e">
        <f t="shared" si="98"/>
        <v>#REF!</v>
      </c>
      <c r="FN144" s="41" t="e">
        <f t="shared" si="98"/>
        <v>#REF!</v>
      </c>
      <c r="FO144" s="41" t="e">
        <f t="shared" si="101"/>
        <v>#REF!</v>
      </c>
      <c r="FP144" s="41" t="e">
        <f t="shared" si="101"/>
        <v>#REF!</v>
      </c>
      <c r="FQ144" s="41" t="e">
        <f t="shared" si="101"/>
        <v>#REF!</v>
      </c>
      <c r="FR144" s="41" t="e">
        <f t="shared" si="101"/>
        <v>#REF!</v>
      </c>
      <c r="FS144" s="41" t="e">
        <f t="shared" si="102"/>
        <v>#REF!</v>
      </c>
      <c r="FT144" s="41" t="e">
        <f t="shared" si="102"/>
        <v>#REF!</v>
      </c>
      <c r="FU144" s="41" t="e">
        <f t="shared" si="102"/>
        <v>#REF!</v>
      </c>
      <c r="FV144" s="41" t="e">
        <f t="shared" si="102"/>
        <v>#REF!</v>
      </c>
      <c r="FW144" s="41" t="e">
        <f t="shared" si="102"/>
        <v>#REF!</v>
      </c>
      <c r="FX144" s="41" t="e">
        <f t="shared" si="102"/>
        <v>#REF!</v>
      </c>
      <c r="FY144" s="41" t="e">
        <f t="shared" si="87"/>
        <v>#REF!</v>
      </c>
      <c r="FZ144" s="41" t="e">
        <f t="shared" si="87"/>
        <v>#REF!</v>
      </c>
      <c r="GA144" s="41" t="e">
        <f t="shared" si="87"/>
        <v>#REF!</v>
      </c>
      <c r="GB144" s="41" t="e">
        <f t="shared" si="87"/>
        <v>#REF!</v>
      </c>
      <c r="GC144" s="41" t="e">
        <f t="shared" si="87"/>
        <v>#REF!</v>
      </c>
      <c r="GD144" s="41" t="e">
        <f t="shared" si="87"/>
        <v>#REF!</v>
      </c>
      <c r="GE144" s="41" t="e">
        <f t="shared" si="87"/>
        <v>#REF!</v>
      </c>
      <c r="GF144" s="41" t="e">
        <f t="shared" si="100"/>
        <v>#REF!</v>
      </c>
      <c r="GG144" s="41" t="e">
        <f t="shared" si="100"/>
        <v>#REF!</v>
      </c>
      <c r="GH144" s="41" t="e">
        <f t="shared" si="100"/>
        <v>#REF!</v>
      </c>
      <c r="GI144" s="41" t="e">
        <f t="shared" si="100"/>
        <v>#REF!</v>
      </c>
      <c r="GJ144" s="41" t="e">
        <f t="shared" si="100"/>
        <v>#REF!</v>
      </c>
      <c r="GK144" s="41" t="e">
        <f t="shared" si="100"/>
        <v>#REF!</v>
      </c>
      <c r="GL144" s="41" t="e">
        <f t="shared" si="100"/>
        <v>#REF!</v>
      </c>
      <c r="GM144" s="41" t="e">
        <f t="shared" si="100"/>
        <v>#REF!</v>
      </c>
      <c r="GN144" s="41" t="e">
        <f t="shared" si="100"/>
        <v>#REF!</v>
      </c>
      <c r="GO144" s="41" t="e">
        <f t="shared" si="100"/>
        <v>#REF!</v>
      </c>
      <c r="GP144" s="41" t="e">
        <f t="shared" si="100"/>
        <v>#REF!</v>
      </c>
      <c r="GQ144" s="41" t="e">
        <f t="shared" si="100"/>
        <v>#REF!</v>
      </c>
      <c r="GR144" s="41" t="e">
        <f t="shared" si="100"/>
        <v>#REF!</v>
      </c>
      <c r="GS144" s="41" t="e">
        <f t="shared" si="99"/>
        <v>#REF!</v>
      </c>
      <c r="GT144" s="41" t="e">
        <f t="shared" si="99"/>
        <v>#REF!</v>
      </c>
      <c r="GU144" s="41" t="e">
        <f t="shared" si="99"/>
        <v>#REF!</v>
      </c>
      <c r="GV144" s="41" t="e">
        <f t="shared" si="99"/>
        <v>#REF!</v>
      </c>
      <c r="GW144" s="41" t="e">
        <f t="shared" si="99"/>
        <v>#REF!</v>
      </c>
      <c r="GX144" s="41" t="e">
        <f t="shared" si="99"/>
        <v>#REF!</v>
      </c>
      <c r="GY144" s="41" t="e">
        <f t="shared" si="99"/>
        <v>#REF!</v>
      </c>
      <c r="GZ144" s="41" t="e">
        <f t="shared" si="99"/>
        <v>#REF!</v>
      </c>
      <c r="HA144" s="41" t="e">
        <f t="shared" si="99"/>
        <v>#REF!</v>
      </c>
      <c r="HB144" s="41" t="e">
        <f t="shared" si="96"/>
        <v>#REF!</v>
      </c>
      <c r="HC144" s="41" t="e">
        <f t="shared" si="96"/>
        <v>#REF!</v>
      </c>
      <c r="HD144" s="41" t="e">
        <f t="shared" si="96"/>
        <v>#REF!</v>
      </c>
      <c r="HE144" s="41" t="e">
        <f t="shared" si="96"/>
        <v>#REF!</v>
      </c>
      <c r="HF144" s="41" t="e">
        <f t="shared" si="96"/>
        <v>#REF!</v>
      </c>
      <c r="HG144" s="41" t="e">
        <f t="shared" si="96"/>
        <v>#REF!</v>
      </c>
      <c r="HH144" s="41" t="e">
        <f t="shared" si="91"/>
        <v>#REF!</v>
      </c>
      <c r="HI144" s="41" t="e">
        <f t="shared" si="91"/>
        <v>#REF!</v>
      </c>
      <c r="HJ144" s="41" t="e">
        <f t="shared" si="91"/>
        <v>#REF!</v>
      </c>
    </row>
    <row r="145" spans="1:218" ht="14.4" x14ac:dyDescent="0.3">
      <c r="A145" s="42">
        <v>142</v>
      </c>
      <c r="B145" s="43" t="e">
        <f>'CMM2 - AUX CALC'!$EM$67</f>
        <v>#REF!</v>
      </c>
      <c r="EN145" s="41" t="e">
        <f>$B145/(_xlfn.SINGLE(PrazoConcessao)*12-EN$3+1)</f>
        <v>#REF!</v>
      </c>
      <c r="EO145" s="41" t="e">
        <f t="shared" si="103"/>
        <v>#REF!</v>
      </c>
      <c r="EP145" s="41" t="e">
        <f t="shared" si="103"/>
        <v>#REF!</v>
      </c>
      <c r="EQ145" s="41" t="e">
        <f t="shared" si="103"/>
        <v>#REF!</v>
      </c>
      <c r="ER145" s="41" t="e">
        <f t="shared" si="103"/>
        <v>#REF!</v>
      </c>
      <c r="ES145" s="41" t="e">
        <f t="shared" si="103"/>
        <v>#REF!</v>
      </c>
      <c r="ET145" s="41" t="e">
        <f t="shared" si="103"/>
        <v>#REF!</v>
      </c>
      <c r="EU145" s="41" t="e">
        <f t="shared" si="103"/>
        <v>#REF!</v>
      </c>
      <c r="EV145" s="41" t="e">
        <f t="shared" si="104"/>
        <v>#REF!</v>
      </c>
      <c r="EW145" s="41" t="e">
        <f t="shared" si="104"/>
        <v>#REF!</v>
      </c>
      <c r="EX145" s="41" t="e">
        <f t="shared" si="104"/>
        <v>#REF!</v>
      </c>
      <c r="EY145" s="41" t="e">
        <f t="shared" si="104"/>
        <v>#REF!</v>
      </c>
      <c r="EZ145" s="41" t="e">
        <f t="shared" si="104"/>
        <v>#REF!</v>
      </c>
      <c r="FA145" s="41" t="e">
        <f t="shared" si="98"/>
        <v>#REF!</v>
      </c>
      <c r="FB145" s="41" t="e">
        <f t="shared" si="98"/>
        <v>#REF!</v>
      </c>
      <c r="FC145" s="41" t="e">
        <f t="shared" si="98"/>
        <v>#REF!</v>
      </c>
      <c r="FD145" s="41" t="e">
        <f t="shared" si="98"/>
        <v>#REF!</v>
      </c>
      <c r="FE145" s="41" t="e">
        <f t="shared" si="98"/>
        <v>#REF!</v>
      </c>
      <c r="FF145" s="41" t="e">
        <f t="shared" si="98"/>
        <v>#REF!</v>
      </c>
      <c r="FG145" s="41" t="e">
        <f t="shared" si="98"/>
        <v>#REF!</v>
      </c>
      <c r="FH145" s="41" t="e">
        <f t="shared" si="98"/>
        <v>#REF!</v>
      </c>
      <c r="FI145" s="41" t="e">
        <f t="shared" si="98"/>
        <v>#REF!</v>
      </c>
      <c r="FJ145" s="41" t="e">
        <f t="shared" si="98"/>
        <v>#REF!</v>
      </c>
      <c r="FK145" s="41" t="e">
        <f t="shared" si="98"/>
        <v>#REF!</v>
      </c>
      <c r="FL145" s="41" t="e">
        <f t="shared" si="98"/>
        <v>#REF!</v>
      </c>
      <c r="FM145" s="41" t="e">
        <f t="shared" si="98"/>
        <v>#REF!</v>
      </c>
      <c r="FN145" s="41" t="e">
        <f t="shared" si="98"/>
        <v>#REF!</v>
      </c>
      <c r="FO145" s="41" t="e">
        <f t="shared" si="101"/>
        <v>#REF!</v>
      </c>
      <c r="FP145" s="41" t="e">
        <f t="shared" si="101"/>
        <v>#REF!</v>
      </c>
      <c r="FQ145" s="41" t="e">
        <f t="shared" si="101"/>
        <v>#REF!</v>
      </c>
      <c r="FR145" s="41" t="e">
        <f t="shared" si="101"/>
        <v>#REF!</v>
      </c>
      <c r="FS145" s="41" t="e">
        <f t="shared" si="102"/>
        <v>#REF!</v>
      </c>
      <c r="FT145" s="41" t="e">
        <f t="shared" si="102"/>
        <v>#REF!</v>
      </c>
      <c r="FU145" s="41" t="e">
        <f t="shared" si="102"/>
        <v>#REF!</v>
      </c>
      <c r="FV145" s="41" t="e">
        <f t="shared" si="102"/>
        <v>#REF!</v>
      </c>
      <c r="FW145" s="41" t="e">
        <f t="shared" si="102"/>
        <v>#REF!</v>
      </c>
      <c r="FX145" s="41" t="e">
        <f t="shared" si="102"/>
        <v>#REF!</v>
      </c>
      <c r="FY145" s="41" t="e">
        <f t="shared" si="87"/>
        <v>#REF!</v>
      </c>
      <c r="FZ145" s="41" t="e">
        <f t="shared" si="87"/>
        <v>#REF!</v>
      </c>
      <c r="GA145" s="41" t="e">
        <f t="shared" si="87"/>
        <v>#REF!</v>
      </c>
      <c r="GB145" s="41" t="e">
        <f t="shared" si="87"/>
        <v>#REF!</v>
      </c>
      <c r="GC145" s="41" t="e">
        <f t="shared" si="87"/>
        <v>#REF!</v>
      </c>
      <c r="GD145" s="41" t="e">
        <f t="shared" si="87"/>
        <v>#REF!</v>
      </c>
      <c r="GE145" s="41" t="e">
        <f t="shared" si="87"/>
        <v>#REF!</v>
      </c>
      <c r="GF145" s="41" t="e">
        <f t="shared" si="100"/>
        <v>#REF!</v>
      </c>
      <c r="GG145" s="41" t="e">
        <f t="shared" si="100"/>
        <v>#REF!</v>
      </c>
      <c r="GH145" s="41" t="e">
        <f t="shared" si="100"/>
        <v>#REF!</v>
      </c>
      <c r="GI145" s="41" t="e">
        <f t="shared" si="100"/>
        <v>#REF!</v>
      </c>
      <c r="GJ145" s="41" t="e">
        <f t="shared" si="100"/>
        <v>#REF!</v>
      </c>
      <c r="GK145" s="41" t="e">
        <f t="shared" si="100"/>
        <v>#REF!</v>
      </c>
      <c r="GL145" s="41" t="e">
        <f t="shared" si="100"/>
        <v>#REF!</v>
      </c>
      <c r="GM145" s="41" t="e">
        <f t="shared" si="100"/>
        <v>#REF!</v>
      </c>
      <c r="GN145" s="41" t="e">
        <f t="shared" si="100"/>
        <v>#REF!</v>
      </c>
      <c r="GO145" s="41" t="e">
        <f t="shared" si="100"/>
        <v>#REF!</v>
      </c>
      <c r="GP145" s="41" t="e">
        <f t="shared" si="100"/>
        <v>#REF!</v>
      </c>
      <c r="GQ145" s="41" t="e">
        <f t="shared" si="100"/>
        <v>#REF!</v>
      </c>
      <c r="GR145" s="41" t="e">
        <f t="shared" si="100"/>
        <v>#REF!</v>
      </c>
      <c r="GS145" s="41" t="e">
        <f t="shared" si="99"/>
        <v>#REF!</v>
      </c>
      <c r="GT145" s="41" t="e">
        <f t="shared" si="99"/>
        <v>#REF!</v>
      </c>
      <c r="GU145" s="41" t="e">
        <f t="shared" si="99"/>
        <v>#REF!</v>
      </c>
      <c r="GV145" s="41" t="e">
        <f t="shared" si="99"/>
        <v>#REF!</v>
      </c>
      <c r="GW145" s="41" t="e">
        <f t="shared" si="99"/>
        <v>#REF!</v>
      </c>
      <c r="GX145" s="41" t="e">
        <f t="shared" si="99"/>
        <v>#REF!</v>
      </c>
      <c r="GY145" s="41" t="e">
        <f t="shared" si="99"/>
        <v>#REF!</v>
      </c>
      <c r="GZ145" s="41" t="e">
        <f t="shared" si="99"/>
        <v>#REF!</v>
      </c>
      <c r="HA145" s="41" t="e">
        <f t="shared" si="99"/>
        <v>#REF!</v>
      </c>
      <c r="HB145" s="41" t="e">
        <f t="shared" si="96"/>
        <v>#REF!</v>
      </c>
      <c r="HC145" s="41" t="e">
        <f t="shared" si="96"/>
        <v>#REF!</v>
      </c>
      <c r="HD145" s="41" t="e">
        <f t="shared" si="96"/>
        <v>#REF!</v>
      </c>
      <c r="HE145" s="41" t="e">
        <f t="shared" si="96"/>
        <v>#REF!</v>
      </c>
      <c r="HF145" s="41" t="e">
        <f t="shared" si="96"/>
        <v>#REF!</v>
      </c>
      <c r="HG145" s="41" t="e">
        <f t="shared" si="96"/>
        <v>#REF!</v>
      </c>
      <c r="HH145" s="41" t="e">
        <f t="shared" si="91"/>
        <v>#REF!</v>
      </c>
      <c r="HI145" s="41" t="e">
        <f t="shared" si="91"/>
        <v>#REF!</v>
      </c>
      <c r="HJ145" s="41" t="e">
        <f t="shared" si="91"/>
        <v>#REF!</v>
      </c>
    </row>
    <row r="146" spans="1:218" ht="14.4" x14ac:dyDescent="0.3">
      <c r="A146" s="42">
        <v>143</v>
      </c>
      <c r="B146" s="43" t="e">
        <f>'CMM2 - AUX CALC'!$EN$67</f>
        <v>#REF!</v>
      </c>
      <c r="EO146" s="41" t="e">
        <f>$B146/(_xlfn.SINGLE(PrazoConcessao)*12-EO$3+1)</f>
        <v>#REF!</v>
      </c>
      <c r="EP146" s="41" t="e">
        <f t="shared" si="103"/>
        <v>#REF!</v>
      </c>
      <c r="EQ146" s="41" t="e">
        <f t="shared" si="103"/>
        <v>#REF!</v>
      </c>
      <c r="ER146" s="41" t="e">
        <f t="shared" si="103"/>
        <v>#REF!</v>
      </c>
      <c r="ES146" s="41" t="e">
        <f t="shared" si="103"/>
        <v>#REF!</v>
      </c>
      <c r="ET146" s="41" t="e">
        <f t="shared" si="103"/>
        <v>#REF!</v>
      </c>
      <c r="EU146" s="41" t="e">
        <f t="shared" si="103"/>
        <v>#REF!</v>
      </c>
      <c r="EV146" s="41" t="e">
        <f t="shared" si="104"/>
        <v>#REF!</v>
      </c>
      <c r="EW146" s="41" t="e">
        <f t="shared" si="104"/>
        <v>#REF!</v>
      </c>
      <c r="EX146" s="41" t="e">
        <f t="shared" si="104"/>
        <v>#REF!</v>
      </c>
      <c r="EY146" s="41" t="e">
        <f t="shared" si="104"/>
        <v>#REF!</v>
      </c>
      <c r="EZ146" s="41" t="e">
        <f t="shared" si="104"/>
        <v>#REF!</v>
      </c>
      <c r="FA146" s="41" t="e">
        <f t="shared" si="98"/>
        <v>#REF!</v>
      </c>
      <c r="FB146" s="41" t="e">
        <f t="shared" si="98"/>
        <v>#REF!</v>
      </c>
      <c r="FC146" s="41" t="e">
        <f t="shared" si="98"/>
        <v>#REF!</v>
      </c>
      <c r="FD146" s="41" t="e">
        <f t="shared" si="98"/>
        <v>#REF!</v>
      </c>
      <c r="FE146" s="41" t="e">
        <f t="shared" si="98"/>
        <v>#REF!</v>
      </c>
      <c r="FF146" s="41" t="e">
        <f t="shared" si="98"/>
        <v>#REF!</v>
      </c>
      <c r="FG146" s="41" t="e">
        <f t="shared" si="98"/>
        <v>#REF!</v>
      </c>
      <c r="FH146" s="41" t="e">
        <f t="shared" si="98"/>
        <v>#REF!</v>
      </c>
      <c r="FI146" s="41" t="e">
        <f t="shared" si="98"/>
        <v>#REF!</v>
      </c>
      <c r="FJ146" s="41" t="e">
        <f t="shared" si="98"/>
        <v>#REF!</v>
      </c>
      <c r="FK146" s="41" t="e">
        <f t="shared" si="98"/>
        <v>#REF!</v>
      </c>
      <c r="FL146" s="41" t="e">
        <f t="shared" si="98"/>
        <v>#REF!</v>
      </c>
      <c r="FM146" s="41" t="e">
        <f t="shared" si="98"/>
        <v>#REF!</v>
      </c>
      <c r="FN146" s="41" t="e">
        <f t="shared" si="98"/>
        <v>#REF!</v>
      </c>
      <c r="FO146" s="41" t="e">
        <f t="shared" si="101"/>
        <v>#REF!</v>
      </c>
      <c r="FP146" s="41" t="e">
        <f t="shared" si="101"/>
        <v>#REF!</v>
      </c>
      <c r="FQ146" s="41" t="e">
        <f t="shared" si="101"/>
        <v>#REF!</v>
      </c>
      <c r="FR146" s="41" t="e">
        <f t="shared" si="101"/>
        <v>#REF!</v>
      </c>
      <c r="FS146" s="41" t="e">
        <f t="shared" si="102"/>
        <v>#REF!</v>
      </c>
      <c r="FT146" s="41" t="e">
        <f t="shared" si="102"/>
        <v>#REF!</v>
      </c>
      <c r="FU146" s="41" t="e">
        <f t="shared" si="102"/>
        <v>#REF!</v>
      </c>
      <c r="FV146" s="41" t="e">
        <f t="shared" si="102"/>
        <v>#REF!</v>
      </c>
      <c r="FW146" s="41" t="e">
        <f t="shared" si="102"/>
        <v>#REF!</v>
      </c>
      <c r="FX146" s="41" t="e">
        <f t="shared" si="102"/>
        <v>#REF!</v>
      </c>
      <c r="FY146" s="41" t="e">
        <f t="shared" si="87"/>
        <v>#REF!</v>
      </c>
      <c r="FZ146" s="41" t="e">
        <f t="shared" si="87"/>
        <v>#REF!</v>
      </c>
      <c r="GA146" s="41" t="e">
        <f t="shared" si="87"/>
        <v>#REF!</v>
      </c>
      <c r="GB146" s="41" t="e">
        <f t="shared" si="87"/>
        <v>#REF!</v>
      </c>
      <c r="GC146" s="41" t="e">
        <f t="shared" si="87"/>
        <v>#REF!</v>
      </c>
      <c r="GD146" s="41" t="e">
        <f t="shared" si="87"/>
        <v>#REF!</v>
      </c>
      <c r="GE146" s="41" t="e">
        <f t="shared" si="87"/>
        <v>#REF!</v>
      </c>
      <c r="GF146" s="41" t="e">
        <f t="shared" si="100"/>
        <v>#REF!</v>
      </c>
      <c r="GG146" s="41" t="e">
        <f t="shared" si="100"/>
        <v>#REF!</v>
      </c>
      <c r="GH146" s="41" t="e">
        <f t="shared" si="100"/>
        <v>#REF!</v>
      </c>
      <c r="GI146" s="41" t="e">
        <f t="shared" si="100"/>
        <v>#REF!</v>
      </c>
      <c r="GJ146" s="41" t="e">
        <f t="shared" si="100"/>
        <v>#REF!</v>
      </c>
      <c r="GK146" s="41" t="e">
        <f t="shared" si="100"/>
        <v>#REF!</v>
      </c>
      <c r="GL146" s="41" t="e">
        <f t="shared" si="100"/>
        <v>#REF!</v>
      </c>
      <c r="GM146" s="41" t="e">
        <f t="shared" si="100"/>
        <v>#REF!</v>
      </c>
      <c r="GN146" s="41" t="e">
        <f t="shared" si="100"/>
        <v>#REF!</v>
      </c>
      <c r="GO146" s="41" t="e">
        <f t="shared" si="100"/>
        <v>#REF!</v>
      </c>
      <c r="GP146" s="41" t="e">
        <f t="shared" si="100"/>
        <v>#REF!</v>
      </c>
      <c r="GQ146" s="41" t="e">
        <f t="shared" si="100"/>
        <v>#REF!</v>
      </c>
      <c r="GR146" s="41" t="e">
        <f t="shared" si="100"/>
        <v>#REF!</v>
      </c>
      <c r="GS146" s="41" t="e">
        <f t="shared" si="99"/>
        <v>#REF!</v>
      </c>
      <c r="GT146" s="41" t="e">
        <f t="shared" si="99"/>
        <v>#REF!</v>
      </c>
      <c r="GU146" s="41" t="e">
        <f t="shared" si="99"/>
        <v>#REF!</v>
      </c>
      <c r="GV146" s="41" t="e">
        <f t="shared" si="99"/>
        <v>#REF!</v>
      </c>
      <c r="GW146" s="41" t="e">
        <f t="shared" si="99"/>
        <v>#REF!</v>
      </c>
      <c r="GX146" s="41" t="e">
        <f t="shared" si="99"/>
        <v>#REF!</v>
      </c>
      <c r="GY146" s="41" t="e">
        <f t="shared" si="99"/>
        <v>#REF!</v>
      </c>
      <c r="GZ146" s="41" t="e">
        <f t="shared" si="99"/>
        <v>#REF!</v>
      </c>
      <c r="HA146" s="41" t="e">
        <f t="shared" si="99"/>
        <v>#REF!</v>
      </c>
      <c r="HB146" s="41" t="e">
        <f t="shared" si="96"/>
        <v>#REF!</v>
      </c>
      <c r="HC146" s="41" t="e">
        <f t="shared" si="96"/>
        <v>#REF!</v>
      </c>
      <c r="HD146" s="41" t="e">
        <f t="shared" si="96"/>
        <v>#REF!</v>
      </c>
      <c r="HE146" s="41" t="e">
        <f t="shared" si="96"/>
        <v>#REF!</v>
      </c>
      <c r="HF146" s="41" t="e">
        <f t="shared" si="96"/>
        <v>#REF!</v>
      </c>
      <c r="HG146" s="41" t="e">
        <f t="shared" si="96"/>
        <v>#REF!</v>
      </c>
      <c r="HH146" s="41" t="e">
        <f t="shared" si="91"/>
        <v>#REF!</v>
      </c>
      <c r="HI146" s="41" t="e">
        <f t="shared" si="91"/>
        <v>#REF!</v>
      </c>
      <c r="HJ146" s="41" t="e">
        <f t="shared" si="91"/>
        <v>#REF!</v>
      </c>
    </row>
    <row r="147" spans="1:218" ht="14.4" x14ac:dyDescent="0.3">
      <c r="A147" s="42">
        <v>144</v>
      </c>
      <c r="B147" s="43" t="e">
        <f>'CMM2 - AUX CALC'!$EO$67</f>
        <v>#REF!</v>
      </c>
      <c r="EP147" s="41" t="e">
        <f>$B147/(_xlfn.SINGLE(PrazoConcessao)*12-EP$3+1)</f>
        <v>#REF!</v>
      </c>
      <c r="EQ147" s="41" t="e">
        <f t="shared" si="103"/>
        <v>#REF!</v>
      </c>
      <c r="ER147" s="41" t="e">
        <f t="shared" si="103"/>
        <v>#REF!</v>
      </c>
      <c r="ES147" s="41" t="e">
        <f t="shared" si="103"/>
        <v>#REF!</v>
      </c>
      <c r="ET147" s="41" t="e">
        <f t="shared" si="103"/>
        <v>#REF!</v>
      </c>
      <c r="EU147" s="41" t="e">
        <f t="shared" si="103"/>
        <v>#REF!</v>
      </c>
      <c r="EV147" s="41" t="e">
        <f t="shared" si="104"/>
        <v>#REF!</v>
      </c>
      <c r="EW147" s="41" t="e">
        <f t="shared" si="104"/>
        <v>#REF!</v>
      </c>
      <c r="EX147" s="41" t="e">
        <f t="shared" si="104"/>
        <v>#REF!</v>
      </c>
      <c r="EY147" s="41" t="e">
        <f t="shared" si="104"/>
        <v>#REF!</v>
      </c>
      <c r="EZ147" s="41" t="e">
        <f t="shared" si="104"/>
        <v>#REF!</v>
      </c>
      <c r="FA147" s="41" t="e">
        <f t="shared" si="98"/>
        <v>#REF!</v>
      </c>
      <c r="FB147" s="41" t="e">
        <f t="shared" si="98"/>
        <v>#REF!</v>
      </c>
      <c r="FC147" s="41" t="e">
        <f t="shared" si="98"/>
        <v>#REF!</v>
      </c>
      <c r="FD147" s="41" t="e">
        <f t="shared" si="98"/>
        <v>#REF!</v>
      </c>
      <c r="FE147" s="41" t="e">
        <f t="shared" si="98"/>
        <v>#REF!</v>
      </c>
      <c r="FF147" s="41" t="e">
        <f t="shared" si="98"/>
        <v>#REF!</v>
      </c>
      <c r="FG147" s="41" t="e">
        <f t="shared" si="98"/>
        <v>#REF!</v>
      </c>
      <c r="FH147" s="41" t="e">
        <f t="shared" si="98"/>
        <v>#REF!</v>
      </c>
      <c r="FI147" s="41" t="e">
        <f t="shared" si="98"/>
        <v>#REF!</v>
      </c>
      <c r="FJ147" s="41" t="e">
        <f t="shared" si="98"/>
        <v>#REF!</v>
      </c>
      <c r="FK147" s="41" t="e">
        <f t="shared" si="98"/>
        <v>#REF!</v>
      </c>
      <c r="FL147" s="41" t="e">
        <f t="shared" si="98"/>
        <v>#REF!</v>
      </c>
      <c r="FM147" s="41" t="e">
        <f t="shared" si="98"/>
        <v>#REF!</v>
      </c>
      <c r="FN147" s="41" t="e">
        <f t="shared" si="98"/>
        <v>#REF!</v>
      </c>
      <c r="FO147" s="41" t="e">
        <f t="shared" si="101"/>
        <v>#REF!</v>
      </c>
      <c r="FP147" s="41" t="e">
        <f t="shared" si="101"/>
        <v>#REF!</v>
      </c>
      <c r="FQ147" s="41" t="e">
        <f t="shared" si="101"/>
        <v>#REF!</v>
      </c>
      <c r="FR147" s="41" t="e">
        <f t="shared" si="101"/>
        <v>#REF!</v>
      </c>
      <c r="FS147" s="41" t="e">
        <f t="shared" si="102"/>
        <v>#REF!</v>
      </c>
      <c r="FT147" s="41" t="e">
        <f t="shared" si="102"/>
        <v>#REF!</v>
      </c>
      <c r="FU147" s="41" t="e">
        <f t="shared" si="102"/>
        <v>#REF!</v>
      </c>
      <c r="FV147" s="41" t="e">
        <f t="shared" si="102"/>
        <v>#REF!</v>
      </c>
      <c r="FW147" s="41" t="e">
        <f t="shared" si="102"/>
        <v>#REF!</v>
      </c>
      <c r="FX147" s="41" t="e">
        <f t="shared" si="102"/>
        <v>#REF!</v>
      </c>
      <c r="FY147" s="41" t="e">
        <f t="shared" si="87"/>
        <v>#REF!</v>
      </c>
      <c r="FZ147" s="41" t="e">
        <f t="shared" si="87"/>
        <v>#REF!</v>
      </c>
      <c r="GA147" s="41" t="e">
        <f t="shared" si="87"/>
        <v>#REF!</v>
      </c>
      <c r="GB147" s="41" t="e">
        <f t="shared" si="87"/>
        <v>#REF!</v>
      </c>
      <c r="GC147" s="41" t="e">
        <f t="shared" si="87"/>
        <v>#REF!</v>
      </c>
      <c r="GD147" s="41" t="e">
        <f t="shared" si="87"/>
        <v>#REF!</v>
      </c>
      <c r="GE147" s="41" t="e">
        <f t="shared" si="87"/>
        <v>#REF!</v>
      </c>
      <c r="GF147" s="41" t="e">
        <f t="shared" si="100"/>
        <v>#REF!</v>
      </c>
      <c r="GG147" s="41" t="e">
        <f t="shared" si="100"/>
        <v>#REF!</v>
      </c>
      <c r="GH147" s="41" t="e">
        <f t="shared" si="100"/>
        <v>#REF!</v>
      </c>
      <c r="GI147" s="41" t="e">
        <f t="shared" si="100"/>
        <v>#REF!</v>
      </c>
      <c r="GJ147" s="41" t="e">
        <f t="shared" si="100"/>
        <v>#REF!</v>
      </c>
      <c r="GK147" s="41" t="e">
        <f t="shared" si="100"/>
        <v>#REF!</v>
      </c>
      <c r="GL147" s="41" t="e">
        <f t="shared" si="100"/>
        <v>#REF!</v>
      </c>
      <c r="GM147" s="41" t="e">
        <f t="shared" si="100"/>
        <v>#REF!</v>
      </c>
      <c r="GN147" s="41" t="e">
        <f t="shared" si="100"/>
        <v>#REF!</v>
      </c>
      <c r="GO147" s="41" t="e">
        <f t="shared" si="100"/>
        <v>#REF!</v>
      </c>
      <c r="GP147" s="41" t="e">
        <f t="shared" si="100"/>
        <v>#REF!</v>
      </c>
      <c r="GQ147" s="41" t="e">
        <f t="shared" si="100"/>
        <v>#REF!</v>
      </c>
      <c r="GR147" s="41" t="e">
        <f t="shared" si="100"/>
        <v>#REF!</v>
      </c>
      <c r="GS147" s="41" t="e">
        <f t="shared" si="99"/>
        <v>#REF!</v>
      </c>
      <c r="GT147" s="41" t="e">
        <f t="shared" si="99"/>
        <v>#REF!</v>
      </c>
      <c r="GU147" s="41" t="e">
        <f t="shared" si="99"/>
        <v>#REF!</v>
      </c>
      <c r="GV147" s="41" t="e">
        <f t="shared" si="99"/>
        <v>#REF!</v>
      </c>
      <c r="GW147" s="41" t="e">
        <f t="shared" si="99"/>
        <v>#REF!</v>
      </c>
      <c r="GX147" s="41" t="e">
        <f t="shared" si="99"/>
        <v>#REF!</v>
      </c>
      <c r="GY147" s="41" t="e">
        <f t="shared" si="99"/>
        <v>#REF!</v>
      </c>
      <c r="GZ147" s="41" t="e">
        <f t="shared" si="99"/>
        <v>#REF!</v>
      </c>
      <c r="HA147" s="41" t="e">
        <f t="shared" si="99"/>
        <v>#REF!</v>
      </c>
      <c r="HB147" s="41" t="e">
        <f t="shared" si="96"/>
        <v>#REF!</v>
      </c>
      <c r="HC147" s="41" t="e">
        <f t="shared" si="96"/>
        <v>#REF!</v>
      </c>
      <c r="HD147" s="41" t="e">
        <f t="shared" si="96"/>
        <v>#REF!</v>
      </c>
      <c r="HE147" s="41" t="e">
        <f t="shared" si="96"/>
        <v>#REF!</v>
      </c>
      <c r="HF147" s="41" t="e">
        <f t="shared" si="96"/>
        <v>#REF!</v>
      </c>
      <c r="HG147" s="41" t="e">
        <f t="shared" si="96"/>
        <v>#REF!</v>
      </c>
      <c r="HH147" s="41" t="e">
        <f t="shared" si="91"/>
        <v>#REF!</v>
      </c>
      <c r="HI147" s="41" t="e">
        <f t="shared" si="91"/>
        <v>#REF!</v>
      </c>
      <c r="HJ147" s="41" t="e">
        <f t="shared" si="91"/>
        <v>#REF!</v>
      </c>
    </row>
    <row r="148" spans="1:218" ht="14.4" x14ac:dyDescent="0.3">
      <c r="A148" s="42">
        <v>145</v>
      </c>
      <c r="B148" s="43" t="e">
        <f>'CMM2 - AUX CALC'!$EP$67</f>
        <v>#REF!</v>
      </c>
      <c r="EQ148" s="41" t="e">
        <f>$B148/(_xlfn.SINGLE(PrazoConcessao)*12-EQ$3+1)</f>
        <v>#REF!</v>
      </c>
      <c r="ER148" s="41" t="e">
        <f t="shared" si="103"/>
        <v>#REF!</v>
      </c>
      <c r="ES148" s="41" t="e">
        <f t="shared" si="103"/>
        <v>#REF!</v>
      </c>
      <c r="ET148" s="41" t="e">
        <f t="shared" si="103"/>
        <v>#REF!</v>
      </c>
      <c r="EU148" s="41" t="e">
        <f t="shared" si="103"/>
        <v>#REF!</v>
      </c>
      <c r="EV148" s="41" t="e">
        <f t="shared" si="104"/>
        <v>#REF!</v>
      </c>
      <c r="EW148" s="41" t="e">
        <f t="shared" si="104"/>
        <v>#REF!</v>
      </c>
      <c r="EX148" s="41" t="e">
        <f t="shared" si="104"/>
        <v>#REF!</v>
      </c>
      <c r="EY148" s="41" t="e">
        <f t="shared" si="104"/>
        <v>#REF!</v>
      </c>
      <c r="EZ148" s="41" t="e">
        <f t="shared" si="104"/>
        <v>#REF!</v>
      </c>
      <c r="FA148" s="41" t="e">
        <f t="shared" si="98"/>
        <v>#REF!</v>
      </c>
      <c r="FB148" s="41" t="e">
        <f t="shared" si="98"/>
        <v>#REF!</v>
      </c>
      <c r="FC148" s="41" t="e">
        <f t="shared" si="98"/>
        <v>#REF!</v>
      </c>
      <c r="FD148" s="41" t="e">
        <f t="shared" si="98"/>
        <v>#REF!</v>
      </c>
      <c r="FE148" s="41" t="e">
        <f t="shared" si="98"/>
        <v>#REF!</v>
      </c>
      <c r="FF148" s="41" t="e">
        <f t="shared" si="98"/>
        <v>#REF!</v>
      </c>
      <c r="FG148" s="41" t="e">
        <f t="shared" si="98"/>
        <v>#REF!</v>
      </c>
      <c r="FH148" s="41" t="e">
        <f t="shared" si="98"/>
        <v>#REF!</v>
      </c>
      <c r="FI148" s="41" t="e">
        <f t="shared" si="98"/>
        <v>#REF!</v>
      </c>
      <c r="FJ148" s="41" t="e">
        <f t="shared" si="98"/>
        <v>#REF!</v>
      </c>
      <c r="FK148" s="41" t="e">
        <f t="shared" si="98"/>
        <v>#REF!</v>
      </c>
      <c r="FL148" s="41" t="e">
        <f t="shared" si="98"/>
        <v>#REF!</v>
      </c>
      <c r="FM148" s="41" t="e">
        <f t="shared" si="98"/>
        <v>#REF!</v>
      </c>
      <c r="FN148" s="41" t="e">
        <f t="shared" si="98"/>
        <v>#REF!</v>
      </c>
      <c r="FO148" s="41" t="e">
        <f t="shared" si="101"/>
        <v>#REF!</v>
      </c>
      <c r="FP148" s="41" t="e">
        <f t="shared" si="101"/>
        <v>#REF!</v>
      </c>
      <c r="FQ148" s="41" t="e">
        <f t="shared" si="101"/>
        <v>#REF!</v>
      </c>
      <c r="FR148" s="41" t="e">
        <f t="shared" si="101"/>
        <v>#REF!</v>
      </c>
      <c r="FS148" s="41" t="e">
        <f t="shared" si="102"/>
        <v>#REF!</v>
      </c>
      <c r="FT148" s="41" t="e">
        <f t="shared" si="102"/>
        <v>#REF!</v>
      </c>
      <c r="FU148" s="41" t="e">
        <f t="shared" si="102"/>
        <v>#REF!</v>
      </c>
      <c r="FV148" s="41" t="e">
        <f t="shared" si="102"/>
        <v>#REF!</v>
      </c>
      <c r="FW148" s="41" t="e">
        <f t="shared" si="102"/>
        <v>#REF!</v>
      </c>
      <c r="FX148" s="41" t="e">
        <f t="shared" si="102"/>
        <v>#REF!</v>
      </c>
      <c r="FY148" s="41" t="e">
        <f t="shared" si="87"/>
        <v>#REF!</v>
      </c>
      <c r="FZ148" s="41" t="e">
        <f t="shared" si="87"/>
        <v>#REF!</v>
      </c>
      <c r="GA148" s="41" t="e">
        <f t="shared" si="87"/>
        <v>#REF!</v>
      </c>
      <c r="GB148" s="41" t="e">
        <f t="shared" si="87"/>
        <v>#REF!</v>
      </c>
      <c r="GC148" s="41" t="e">
        <f t="shared" si="87"/>
        <v>#REF!</v>
      </c>
      <c r="GD148" s="41" t="e">
        <f t="shared" si="87"/>
        <v>#REF!</v>
      </c>
      <c r="GE148" s="41" t="e">
        <f t="shared" si="87"/>
        <v>#REF!</v>
      </c>
      <c r="GF148" s="41" t="e">
        <f t="shared" si="100"/>
        <v>#REF!</v>
      </c>
      <c r="GG148" s="41" t="e">
        <f t="shared" si="100"/>
        <v>#REF!</v>
      </c>
      <c r="GH148" s="41" t="e">
        <f t="shared" si="100"/>
        <v>#REF!</v>
      </c>
      <c r="GI148" s="41" t="e">
        <f t="shared" si="100"/>
        <v>#REF!</v>
      </c>
      <c r="GJ148" s="41" t="e">
        <f t="shared" si="100"/>
        <v>#REF!</v>
      </c>
      <c r="GK148" s="41" t="e">
        <f t="shared" si="100"/>
        <v>#REF!</v>
      </c>
      <c r="GL148" s="41" t="e">
        <f t="shared" si="100"/>
        <v>#REF!</v>
      </c>
      <c r="GM148" s="41" t="e">
        <f t="shared" si="100"/>
        <v>#REF!</v>
      </c>
      <c r="GN148" s="41" t="e">
        <f t="shared" si="100"/>
        <v>#REF!</v>
      </c>
      <c r="GO148" s="41" t="e">
        <f t="shared" si="100"/>
        <v>#REF!</v>
      </c>
      <c r="GP148" s="41" t="e">
        <f t="shared" si="100"/>
        <v>#REF!</v>
      </c>
      <c r="GQ148" s="41" t="e">
        <f t="shared" si="100"/>
        <v>#REF!</v>
      </c>
      <c r="GR148" s="41" t="e">
        <f t="shared" si="100"/>
        <v>#REF!</v>
      </c>
      <c r="GS148" s="41" t="e">
        <f t="shared" si="99"/>
        <v>#REF!</v>
      </c>
      <c r="GT148" s="41" t="e">
        <f t="shared" si="99"/>
        <v>#REF!</v>
      </c>
      <c r="GU148" s="41" t="e">
        <f t="shared" si="99"/>
        <v>#REF!</v>
      </c>
      <c r="GV148" s="41" t="e">
        <f t="shared" si="99"/>
        <v>#REF!</v>
      </c>
      <c r="GW148" s="41" t="e">
        <f t="shared" si="99"/>
        <v>#REF!</v>
      </c>
      <c r="GX148" s="41" t="e">
        <f t="shared" si="99"/>
        <v>#REF!</v>
      </c>
      <c r="GY148" s="41" t="e">
        <f t="shared" si="99"/>
        <v>#REF!</v>
      </c>
      <c r="GZ148" s="41" t="e">
        <f t="shared" si="99"/>
        <v>#REF!</v>
      </c>
      <c r="HA148" s="41" t="e">
        <f t="shared" si="99"/>
        <v>#REF!</v>
      </c>
      <c r="HB148" s="41" t="e">
        <f t="shared" si="96"/>
        <v>#REF!</v>
      </c>
      <c r="HC148" s="41" t="e">
        <f t="shared" si="96"/>
        <v>#REF!</v>
      </c>
      <c r="HD148" s="41" t="e">
        <f t="shared" si="96"/>
        <v>#REF!</v>
      </c>
      <c r="HE148" s="41" t="e">
        <f t="shared" si="96"/>
        <v>#REF!</v>
      </c>
      <c r="HF148" s="41" t="e">
        <f t="shared" si="96"/>
        <v>#REF!</v>
      </c>
      <c r="HG148" s="41" t="e">
        <f t="shared" si="96"/>
        <v>#REF!</v>
      </c>
      <c r="HH148" s="41" t="e">
        <f t="shared" si="91"/>
        <v>#REF!</v>
      </c>
      <c r="HI148" s="41" t="e">
        <f t="shared" si="91"/>
        <v>#REF!</v>
      </c>
      <c r="HJ148" s="41" t="e">
        <f t="shared" si="91"/>
        <v>#REF!</v>
      </c>
    </row>
    <row r="149" spans="1:218" ht="14.4" x14ac:dyDescent="0.3">
      <c r="A149" s="42">
        <v>146</v>
      </c>
      <c r="B149" s="43" t="e">
        <f>'CMM2 - AUX CALC'!$EQ$67</f>
        <v>#REF!</v>
      </c>
      <c r="ER149" s="41" t="e">
        <f>$B149/(_xlfn.SINGLE(PrazoConcessao)*12-ER$3+1)</f>
        <v>#REF!</v>
      </c>
      <c r="ES149" s="41" t="e">
        <f t="shared" si="103"/>
        <v>#REF!</v>
      </c>
      <c r="ET149" s="41" t="e">
        <f t="shared" si="103"/>
        <v>#REF!</v>
      </c>
      <c r="EU149" s="41" t="e">
        <f t="shared" si="103"/>
        <v>#REF!</v>
      </c>
      <c r="EV149" s="41" t="e">
        <f t="shared" si="104"/>
        <v>#REF!</v>
      </c>
      <c r="EW149" s="41" t="e">
        <f t="shared" si="104"/>
        <v>#REF!</v>
      </c>
      <c r="EX149" s="41" t="e">
        <f t="shared" si="104"/>
        <v>#REF!</v>
      </c>
      <c r="EY149" s="41" t="e">
        <f t="shared" si="104"/>
        <v>#REF!</v>
      </c>
      <c r="EZ149" s="41" t="e">
        <f t="shared" si="104"/>
        <v>#REF!</v>
      </c>
      <c r="FA149" s="41" t="e">
        <f t="shared" si="98"/>
        <v>#REF!</v>
      </c>
      <c r="FB149" s="41" t="e">
        <f t="shared" si="98"/>
        <v>#REF!</v>
      </c>
      <c r="FC149" s="41" t="e">
        <f t="shared" si="98"/>
        <v>#REF!</v>
      </c>
      <c r="FD149" s="41" t="e">
        <f t="shared" si="98"/>
        <v>#REF!</v>
      </c>
      <c r="FE149" s="41" t="e">
        <f t="shared" si="98"/>
        <v>#REF!</v>
      </c>
      <c r="FF149" s="41" t="e">
        <f t="shared" si="98"/>
        <v>#REF!</v>
      </c>
      <c r="FG149" s="41" t="e">
        <f t="shared" si="98"/>
        <v>#REF!</v>
      </c>
      <c r="FH149" s="41" t="e">
        <f t="shared" si="98"/>
        <v>#REF!</v>
      </c>
      <c r="FI149" s="41" t="e">
        <f t="shared" si="98"/>
        <v>#REF!</v>
      </c>
      <c r="FJ149" s="41" t="e">
        <f t="shared" si="98"/>
        <v>#REF!</v>
      </c>
      <c r="FK149" s="41" t="e">
        <f t="shared" si="98"/>
        <v>#REF!</v>
      </c>
      <c r="FL149" s="41" t="e">
        <f t="shared" si="98"/>
        <v>#REF!</v>
      </c>
      <c r="FM149" s="41" t="e">
        <f t="shared" si="98"/>
        <v>#REF!</v>
      </c>
      <c r="FN149" s="41" t="e">
        <f t="shared" si="98"/>
        <v>#REF!</v>
      </c>
      <c r="FO149" s="41" t="e">
        <f t="shared" si="101"/>
        <v>#REF!</v>
      </c>
      <c r="FP149" s="41" t="e">
        <f t="shared" si="101"/>
        <v>#REF!</v>
      </c>
      <c r="FQ149" s="41" t="e">
        <f t="shared" si="101"/>
        <v>#REF!</v>
      </c>
      <c r="FR149" s="41" t="e">
        <f t="shared" si="101"/>
        <v>#REF!</v>
      </c>
      <c r="FS149" s="41" t="e">
        <f t="shared" si="102"/>
        <v>#REF!</v>
      </c>
      <c r="FT149" s="41" t="e">
        <f t="shared" si="102"/>
        <v>#REF!</v>
      </c>
      <c r="FU149" s="41" t="e">
        <f t="shared" si="102"/>
        <v>#REF!</v>
      </c>
      <c r="FV149" s="41" t="e">
        <f t="shared" si="102"/>
        <v>#REF!</v>
      </c>
      <c r="FW149" s="41" t="e">
        <f t="shared" si="102"/>
        <v>#REF!</v>
      </c>
      <c r="FX149" s="41" t="e">
        <f t="shared" si="102"/>
        <v>#REF!</v>
      </c>
      <c r="FY149" s="41" t="e">
        <f t="shared" si="87"/>
        <v>#REF!</v>
      </c>
      <c r="FZ149" s="41" t="e">
        <f t="shared" si="87"/>
        <v>#REF!</v>
      </c>
      <c r="GA149" s="41" t="e">
        <f t="shared" si="87"/>
        <v>#REF!</v>
      </c>
      <c r="GB149" s="41" t="e">
        <f t="shared" si="87"/>
        <v>#REF!</v>
      </c>
      <c r="GC149" s="41" t="e">
        <f t="shared" si="87"/>
        <v>#REF!</v>
      </c>
      <c r="GD149" s="41" t="e">
        <f t="shared" si="87"/>
        <v>#REF!</v>
      </c>
      <c r="GE149" s="41" t="e">
        <f t="shared" si="87"/>
        <v>#REF!</v>
      </c>
      <c r="GF149" s="41" t="e">
        <f t="shared" si="100"/>
        <v>#REF!</v>
      </c>
      <c r="GG149" s="41" t="e">
        <f t="shared" si="100"/>
        <v>#REF!</v>
      </c>
      <c r="GH149" s="41" t="e">
        <f t="shared" si="100"/>
        <v>#REF!</v>
      </c>
      <c r="GI149" s="41" t="e">
        <f t="shared" si="100"/>
        <v>#REF!</v>
      </c>
      <c r="GJ149" s="41" t="e">
        <f t="shared" si="100"/>
        <v>#REF!</v>
      </c>
      <c r="GK149" s="41" t="e">
        <f t="shared" si="100"/>
        <v>#REF!</v>
      </c>
      <c r="GL149" s="41" t="e">
        <f t="shared" si="100"/>
        <v>#REF!</v>
      </c>
      <c r="GM149" s="41" t="e">
        <f t="shared" si="100"/>
        <v>#REF!</v>
      </c>
      <c r="GN149" s="41" t="e">
        <f t="shared" si="100"/>
        <v>#REF!</v>
      </c>
      <c r="GO149" s="41" t="e">
        <f t="shared" si="100"/>
        <v>#REF!</v>
      </c>
      <c r="GP149" s="41" t="e">
        <f t="shared" si="100"/>
        <v>#REF!</v>
      </c>
      <c r="GQ149" s="41" t="e">
        <f t="shared" si="100"/>
        <v>#REF!</v>
      </c>
      <c r="GR149" s="41" t="e">
        <f t="shared" si="100"/>
        <v>#REF!</v>
      </c>
      <c r="GS149" s="41" t="e">
        <f t="shared" si="99"/>
        <v>#REF!</v>
      </c>
      <c r="GT149" s="41" t="e">
        <f t="shared" si="99"/>
        <v>#REF!</v>
      </c>
      <c r="GU149" s="41" t="e">
        <f t="shared" si="99"/>
        <v>#REF!</v>
      </c>
      <c r="GV149" s="41" t="e">
        <f t="shared" si="99"/>
        <v>#REF!</v>
      </c>
      <c r="GW149" s="41" t="e">
        <f t="shared" si="99"/>
        <v>#REF!</v>
      </c>
      <c r="GX149" s="41" t="e">
        <f t="shared" si="99"/>
        <v>#REF!</v>
      </c>
      <c r="GY149" s="41" t="e">
        <f t="shared" si="99"/>
        <v>#REF!</v>
      </c>
      <c r="GZ149" s="41" t="e">
        <f t="shared" si="99"/>
        <v>#REF!</v>
      </c>
      <c r="HA149" s="41" t="e">
        <f t="shared" si="99"/>
        <v>#REF!</v>
      </c>
      <c r="HB149" s="41" t="e">
        <f t="shared" si="96"/>
        <v>#REF!</v>
      </c>
      <c r="HC149" s="41" t="e">
        <f t="shared" si="96"/>
        <v>#REF!</v>
      </c>
      <c r="HD149" s="41" t="e">
        <f t="shared" si="96"/>
        <v>#REF!</v>
      </c>
      <c r="HE149" s="41" t="e">
        <f t="shared" si="96"/>
        <v>#REF!</v>
      </c>
      <c r="HF149" s="41" t="e">
        <f t="shared" si="96"/>
        <v>#REF!</v>
      </c>
      <c r="HG149" s="41" t="e">
        <f t="shared" si="96"/>
        <v>#REF!</v>
      </c>
      <c r="HH149" s="41" t="e">
        <f t="shared" si="91"/>
        <v>#REF!</v>
      </c>
      <c r="HI149" s="41" t="e">
        <f t="shared" si="91"/>
        <v>#REF!</v>
      </c>
      <c r="HJ149" s="41" t="e">
        <f t="shared" si="91"/>
        <v>#REF!</v>
      </c>
    </row>
    <row r="150" spans="1:218" ht="14.4" x14ac:dyDescent="0.3">
      <c r="A150" s="42">
        <v>147</v>
      </c>
      <c r="B150" s="43" t="e">
        <f>'CMM2 - AUX CALC'!$ER$67</f>
        <v>#REF!</v>
      </c>
      <c r="ES150" s="41" t="e">
        <f>$B150/(_xlfn.SINGLE(PrazoConcessao)*12-ES$3+1)</f>
        <v>#REF!</v>
      </c>
      <c r="ET150" s="41" t="e">
        <f t="shared" si="103"/>
        <v>#REF!</v>
      </c>
      <c r="EU150" s="41" t="e">
        <f t="shared" si="103"/>
        <v>#REF!</v>
      </c>
      <c r="EV150" s="41" t="e">
        <f t="shared" si="104"/>
        <v>#REF!</v>
      </c>
      <c r="EW150" s="41" t="e">
        <f t="shared" si="104"/>
        <v>#REF!</v>
      </c>
      <c r="EX150" s="41" t="e">
        <f t="shared" si="104"/>
        <v>#REF!</v>
      </c>
      <c r="EY150" s="41" t="e">
        <f t="shared" si="104"/>
        <v>#REF!</v>
      </c>
      <c r="EZ150" s="41" t="e">
        <f t="shared" si="104"/>
        <v>#REF!</v>
      </c>
      <c r="FA150" s="41" t="e">
        <f t="shared" si="98"/>
        <v>#REF!</v>
      </c>
      <c r="FB150" s="41" t="e">
        <f t="shared" si="98"/>
        <v>#REF!</v>
      </c>
      <c r="FC150" s="41" t="e">
        <f t="shared" si="98"/>
        <v>#REF!</v>
      </c>
      <c r="FD150" s="41" t="e">
        <f t="shared" si="98"/>
        <v>#REF!</v>
      </c>
      <c r="FE150" s="41" t="e">
        <f t="shared" si="98"/>
        <v>#REF!</v>
      </c>
      <c r="FF150" s="41" t="e">
        <f t="shared" si="98"/>
        <v>#REF!</v>
      </c>
      <c r="FG150" s="41" t="e">
        <f t="shared" si="98"/>
        <v>#REF!</v>
      </c>
      <c r="FH150" s="41" t="e">
        <f t="shared" si="98"/>
        <v>#REF!</v>
      </c>
      <c r="FI150" s="41" t="e">
        <f t="shared" si="98"/>
        <v>#REF!</v>
      </c>
      <c r="FJ150" s="41" t="e">
        <f t="shared" si="98"/>
        <v>#REF!</v>
      </c>
      <c r="FK150" s="41" t="e">
        <f t="shared" si="98"/>
        <v>#REF!</v>
      </c>
      <c r="FL150" s="41" t="e">
        <f t="shared" si="98"/>
        <v>#REF!</v>
      </c>
      <c r="FM150" s="41" t="e">
        <f t="shared" si="98"/>
        <v>#REF!</v>
      </c>
      <c r="FN150" s="41" t="e">
        <f t="shared" si="98"/>
        <v>#REF!</v>
      </c>
      <c r="FO150" s="41" t="e">
        <f t="shared" si="101"/>
        <v>#REF!</v>
      </c>
      <c r="FP150" s="41" t="e">
        <f t="shared" si="101"/>
        <v>#REF!</v>
      </c>
      <c r="FQ150" s="41" t="e">
        <f t="shared" si="101"/>
        <v>#REF!</v>
      </c>
      <c r="FR150" s="41" t="e">
        <f t="shared" si="101"/>
        <v>#REF!</v>
      </c>
      <c r="FS150" s="41" t="e">
        <f t="shared" si="102"/>
        <v>#REF!</v>
      </c>
      <c r="FT150" s="41" t="e">
        <f t="shared" si="102"/>
        <v>#REF!</v>
      </c>
      <c r="FU150" s="41" t="e">
        <f t="shared" si="102"/>
        <v>#REF!</v>
      </c>
      <c r="FV150" s="41" t="e">
        <f t="shared" si="102"/>
        <v>#REF!</v>
      </c>
      <c r="FW150" s="41" t="e">
        <f t="shared" si="102"/>
        <v>#REF!</v>
      </c>
      <c r="FX150" s="41" t="e">
        <f t="shared" si="102"/>
        <v>#REF!</v>
      </c>
      <c r="FY150" s="41" t="e">
        <f t="shared" si="102"/>
        <v>#REF!</v>
      </c>
      <c r="FZ150" s="41" t="e">
        <f t="shared" si="102"/>
        <v>#REF!</v>
      </c>
      <c r="GA150" s="41" t="e">
        <f t="shared" si="102"/>
        <v>#REF!</v>
      </c>
      <c r="GB150" s="41" t="e">
        <f t="shared" si="102"/>
        <v>#REF!</v>
      </c>
      <c r="GC150" s="41" t="e">
        <f t="shared" si="102"/>
        <v>#REF!</v>
      </c>
      <c r="GD150" s="41" t="e">
        <f t="shared" si="102"/>
        <v>#REF!</v>
      </c>
      <c r="GE150" s="41" t="e">
        <f t="shared" si="102"/>
        <v>#REF!</v>
      </c>
      <c r="GF150" s="41" t="e">
        <f t="shared" si="100"/>
        <v>#REF!</v>
      </c>
      <c r="GG150" s="41" t="e">
        <f t="shared" si="100"/>
        <v>#REF!</v>
      </c>
      <c r="GH150" s="41" t="e">
        <f t="shared" si="100"/>
        <v>#REF!</v>
      </c>
      <c r="GI150" s="41" t="e">
        <f t="shared" si="100"/>
        <v>#REF!</v>
      </c>
      <c r="GJ150" s="41" t="e">
        <f t="shared" si="100"/>
        <v>#REF!</v>
      </c>
      <c r="GK150" s="41" t="e">
        <f t="shared" si="100"/>
        <v>#REF!</v>
      </c>
      <c r="GL150" s="41" t="e">
        <f t="shared" si="100"/>
        <v>#REF!</v>
      </c>
      <c r="GM150" s="41" t="e">
        <f t="shared" si="100"/>
        <v>#REF!</v>
      </c>
      <c r="GN150" s="41" t="e">
        <f t="shared" si="100"/>
        <v>#REF!</v>
      </c>
      <c r="GO150" s="41" t="e">
        <f t="shared" si="100"/>
        <v>#REF!</v>
      </c>
      <c r="GP150" s="41" t="e">
        <f t="shared" si="100"/>
        <v>#REF!</v>
      </c>
      <c r="GQ150" s="41" t="e">
        <f t="shared" si="100"/>
        <v>#REF!</v>
      </c>
      <c r="GR150" s="41" t="e">
        <f t="shared" si="100"/>
        <v>#REF!</v>
      </c>
      <c r="GS150" s="41" t="e">
        <f t="shared" si="99"/>
        <v>#REF!</v>
      </c>
      <c r="GT150" s="41" t="e">
        <f t="shared" si="99"/>
        <v>#REF!</v>
      </c>
      <c r="GU150" s="41" t="e">
        <f t="shared" si="99"/>
        <v>#REF!</v>
      </c>
      <c r="GV150" s="41" t="e">
        <f t="shared" si="99"/>
        <v>#REF!</v>
      </c>
      <c r="GW150" s="41" t="e">
        <f t="shared" si="99"/>
        <v>#REF!</v>
      </c>
      <c r="GX150" s="41" t="e">
        <f t="shared" si="99"/>
        <v>#REF!</v>
      </c>
      <c r="GY150" s="41" t="e">
        <f t="shared" si="99"/>
        <v>#REF!</v>
      </c>
      <c r="GZ150" s="41" t="e">
        <f t="shared" si="99"/>
        <v>#REF!</v>
      </c>
      <c r="HA150" s="41" t="e">
        <f t="shared" si="99"/>
        <v>#REF!</v>
      </c>
      <c r="HB150" s="41" t="e">
        <f t="shared" si="96"/>
        <v>#REF!</v>
      </c>
      <c r="HC150" s="41" t="e">
        <f t="shared" si="96"/>
        <v>#REF!</v>
      </c>
      <c r="HD150" s="41" t="e">
        <f t="shared" si="96"/>
        <v>#REF!</v>
      </c>
      <c r="HE150" s="41" t="e">
        <f t="shared" si="96"/>
        <v>#REF!</v>
      </c>
      <c r="HF150" s="41" t="e">
        <f t="shared" si="96"/>
        <v>#REF!</v>
      </c>
      <c r="HG150" s="41" t="e">
        <f t="shared" si="96"/>
        <v>#REF!</v>
      </c>
      <c r="HH150" s="41" t="e">
        <f t="shared" si="91"/>
        <v>#REF!</v>
      </c>
      <c r="HI150" s="41" t="e">
        <f t="shared" si="91"/>
        <v>#REF!</v>
      </c>
      <c r="HJ150" s="41" t="e">
        <f t="shared" si="91"/>
        <v>#REF!</v>
      </c>
    </row>
    <row r="151" spans="1:218" ht="14.4" x14ac:dyDescent="0.3">
      <c r="A151" s="42">
        <v>148</v>
      </c>
      <c r="B151" s="43" t="e">
        <f>'CMM2 - AUX CALC'!$ES$67</f>
        <v>#REF!</v>
      </c>
      <c r="ET151" s="41" t="e">
        <f>$B151/(_xlfn.SINGLE(PrazoConcessao)*12-ET$3+1)</f>
        <v>#REF!</v>
      </c>
      <c r="EU151" s="41" t="e">
        <f t="shared" si="103"/>
        <v>#REF!</v>
      </c>
      <c r="EV151" s="41" t="e">
        <f t="shared" si="104"/>
        <v>#REF!</v>
      </c>
      <c r="EW151" s="41" t="e">
        <f t="shared" si="104"/>
        <v>#REF!</v>
      </c>
      <c r="EX151" s="41" t="e">
        <f t="shared" si="104"/>
        <v>#REF!</v>
      </c>
      <c r="EY151" s="41" t="e">
        <f t="shared" si="104"/>
        <v>#REF!</v>
      </c>
      <c r="EZ151" s="41" t="e">
        <f t="shared" si="104"/>
        <v>#REF!</v>
      </c>
      <c r="FA151" s="41" t="e">
        <f t="shared" si="98"/>
        <v>#REF!</v>
      </c>
      <c r="FB151" s="41" t="e">
        <f t="shared" si="98"/>
        <v>#REF!</v>
      </c>
      <c r="FC151" s="41" t="e">
        <f t="shared" si="98"/>
        <v>#REF!</v>
      </c>
      <c r="FD151" s="41" t="e">
        <f t="shared" si="98"/>
        <v>#REF!</v>
      </c>
      <c r="FE151" s="41" t="e">
        <f t="shared" si="98"/>
        <v>#REF!</v>
      </c>
      <c r="FF151" s="41" t="e">
        <f t="shared" si="98"/>
        <v>#REF!</v>
      </c>
      <c r="FG151" s="41" t="e">
        <f t="shared" si="98"/>
        <v>#REF!</v>
      </c>
      <c r="FH151" s="41" t="e">
        <f t="shared" si="98"/>
        <v>#REF!</v>
      </c>
      <c r="FI151" s="41" t="e">
        <f t="shared" ref="FI151:FN166" si="105">FH151</f>
        <v>#REF!</v>
      </c>
      <c r="FJ151" s="41" t="e">
        <f t="shared" si="105"/>
        <v>#REF!</v>
      </c>
      <c r="FK151" s="41" t="e">
        <f t="shared" si="105"/>
        <v>#REF!</v>
      </c>
      <c r="FL151" s="41" t="e">
        <f t="shared" si="105"/>
        <v>#REF!</v>
      </c>
      <c r="FM151" s="41" t="e">
        <f t="shared" si="105"/>
        <v>#REF!</v>
      </c>
      <c r="FN151" s="41" t="e">
        <f t="shared" si="105"/>
        <v>#REF!</v>
      </c>
      <c r="FO151" s="41" t="e">
        <f t="shared" si="101"/>
        <v>#REF!</v>
      </c>
      <c r="FP151" s="41" t="e">
        <f t="shared" si="101"/>
        <v>#REF!</v>
      </c>
      <c r="FQ151" s="41" t="e">
        <f t="shared" si="101"/>
        <v>#REF!</v>
      </c>
      <c r="FR151" s="41" t="e">
        <f t="shared" si="101"/>
        <v>#REF!</v>
      </c>
      <c r="FS151" s="41" t="e">
        <f t="shared" si="102"/>
        <v>#REF!</v>
      </c>
      <c r="FT151" s="41" t="e">
        <f t="shared" si="102"/>
        <v>#REF!</v>
      </c>
      <c r="FU151" s="41" t="e">
        <f t="shared" si="102"/>
        <v>#REF!</v>
      </c>
      <c r="FV151" s="41" t="e">
        <f t="shared" si="102"/>
        <v>#REF!</v>
      </c>
      <c r="FW151" s="41" t="e">
        <f t="shared" si="102"/>
        <v>#REF!</v>
      </c>
      <c r="FX151" s="41" t="e">
        <f t="shared" si="102"/>
        <v>#REF!</v>
      </c>
      <c r="FY151" s="41" t="e">
        <f t="shared" si="102"/>
        <v>#REF!</v>
      </c>
      <c r="FZ151" s="41" t="e">
        <f t="shared" si="102"/>
        <v>#REF!</v>
      </c>
      <c r="GA151" s="41" t="e">
        <f t="shared" si="102"/>
        <v>#REF!</v>
      </c>
      <c r="GB151" s="41" t="e">
        <f t="shared" si="102"/>
        <v>#REF!</v>
      </c>
      <c r="GC151" s="41" t="e">
        <f t="shared" si="102"/>
        <v>#REF!</v>
      </c>
      <c r="GD151" s="41" t="e">
        <f t="shared" si="102"/>
        <v>#REF!</v>
      </c>
      <c r="GE151" s="41" t="e">
        <f t="shared" si="102"/>
        <v>#REF!</v>
      </c>
      <c r="GF151" s="41" t="e">
        <f t="shared" si="100"/>
        <v>#REF!</v>
      </c>
      <c r="GG151" s="41" t="e">
        <f t="shared" si="100"/>
        <v>#REF!</v>
      </c>
      <c r="GH151" s="41" t="e">
        <f t="shared" si="100"/>
        <v>#REF!</v>
      </c>
      <c r="GI151" s="41" t="e">
        <f t="shared" si="100"/>
        <v>#REF!</v>
      </c>
      <c r="GJ151" s="41" t="e">
        <f t="shared" si="100"/>
        <v>#REF!</v>
      </c>
      <c r="GK151" s="41" t="e">
        <f t="shared" si="100"/>
        <v>#REF!</v>
      </c>
      <c r="GL151" s="41" t="e">
        <f t="shared" si="100"/>
        <v>#REF!</v>
      </c>
      <c r="GM151" s="41" t="e">
        <f t="shared" si="100"/>
        <v>#REF!</v>
      </c>
      <c r="GN151" s="41" t="e">
        <f t="shared" ref="GN151:GU184" si="106">GM151</f>
        <v>#REF!</v>
      </c>
      <c r="GO151" s="41" t="e">
        <f t="shared" si="106"/>
        <v>#REF!</v>
      </c>
      <c r="GP151" s="41" t="e">
        <f t="shared" si="106"/>
        <v>#REF!</v>
      </c>
      <c r="GQ151" s="41" t="e">
        <f t="shared" si="106"/>
        <v>#REF!</v>
      </c>
      <c r="GR151" s="41" t="e">
        <f t="shared" si="106"/>
        <v>#REF!</v>
      </c>
      <c r="GS151" s="41" t="e">
        <f t="shared" si="99"/>
        <v>#REF!</v>
      </c>
      <c r="GT151" s="41" t="e">
        <f t="shared" si="99"/>
        <v>#REF!</v>
      </c>
      <c r="GU151" s="41" t="e">
        <f t="shared" si="99"/>
        <v>#REF!</v>
      </c>
      <c r="GV151" s="41" t="e">
        <f t="shared" si="99"/>
        <v>#REF!</v>
      </c>
      <c r="GW151" s="41" t="e">
        <f t="shared" si="99"/>
        <v>#REF!</v>
      </c>
      <c r="GX151" s="41" t="e">
        <f t="shared" si="99"/>
        <v>#REF!</v>
      </c>
      <c r="GY151" s="41" t="e">
        <f t="shared" si="99"/>
        <v>#REF!</v>
      </c>
      <c r="GZ151" s="41" t="e">
        <f t="shared" si="99"/>
        <v>#REF!</v>
      </c>
      <c r="HA151" s="41" t="e">
        <f t="shared" si="99"/>
        <v>#REF!</v>
      </c>
      <c r="HB151" s="41" t="e">
        <f t="shared" si="96"/>
        <v>#REF!</v>
      </c>
      <c r="HC151" s="41" t="e">
        <f t="shared" si="96"/>
        <v>#REF!</v>
      </c>
      <c r="HD151" s="41" t="e">
        <f t="shared" si="96"/>
        <v>#REF!</v>
      </c>
      <c r="HE151" s="41" t="e">
        <f t="shared" si="96"/>
        <v>#REF!</v>
      </c>
      <c r="HF151" s="41" t="e">
        <f t="shared" si="96"/>
        <v>#REF!</v>
      </c>
      <c r="HG151" s="41" t="e">
        <f t="shared" si="96"/>
        <v>#REF!</v>
      </c>
      <c r="HH151" s="41" t="e">
        <f t="shared" si="91"/>
        <v>#REF!</v>
      </c>
      <c r="HI151" s="41" t="e">
        <f t="shared" si="91"/>
        <v>#REF!</v>
      </c>
      <c r="HJ151" s="41" t="e">
        <f t="shared" si="91"/>
        <v>#REF!</v>
      </c>
    </row>
    <row r="152" spans="1:218" ht="14.4" x14ac:dyDescent="0.3">
      <c r="A152" s="42">
        <v>149</v>
      </c>
      <c r="B152" s="43" t="e">
        <f>'CMM2 - AUX CALC'!$ET$67</f>
        <v>#REF!</v>
      </c>
      <c r="EU152" s="41" t="e">
        <f>$B152/(_xlfn.SINGLE(PrazoConcessao)*12-EU$3+1)</f>
        <v>#REF!</v>
      </c>
      <c r="EV152" s="41" t="e">
        <f t="shared" si="104"/>
        <v>#REF!</v>
      </c>
      <c r="EW152" s="41" t="e">
        <f t="shared" si="104"/>
        <v>#REF!</v>
      </c>
      <c r="EX152" s="41" t="e">
        <f t="shared" si="104"/>
        <v>#REF!</v>
      </c>
      <c r="EY152" s="41" t="e">
        <f t="shared" si="104"/>
        <v>#REF!</v>
      </c>
      <c r="EZ152" s="41" t="e">
        <f t="shared" si="104"/>
        <v>#REF!</v>
      </c>
      <c r="FA152" s="41" t="e">
        <f t="shared" si="104"/>
        <v>#REF!</v>
      </c>
      <c r="FB152" s="41" t="e">
        <f t="shared" si="104"/>
        <v>#REF!</v>
      </c>
      <c r="FC152" s="41" t="e">
        <f t="shared" si="104"/>
        <v>#REF!</v>
      </c>
      <c r="FD152" s="41" t="e">
        <f t="shared" si="104"/>
        <v>#REF!</v>
      </c>
      <c r="FE152" s="41" t="e">
        <f t="shared" si="104"/>
        <v>#REF!</v>
      </c>
      <c r="FF152" s="41" t="e">
        <f t="shared" si="104"/>
        <v>#REF!</v>
      </c>
      <c r="FG152" s="41" t="e">
        <f t="shared" si="104"/>
        <v>#REF!</v>
      </c>
      <c r="FH152" s="41" t="e">
        <f t="shared" si="104"/>
        <v>#REF!</v>
      </c>
      <c r="FI152" s="41" t="e">
        <f t="shared" si="105"/>
        <v>#REF!</v>
      </c>
      <c r="FJ152" s="41" t="e">
        <f t="shared" si="105"/>
        <v>#REF!</v>
      </c>
      <c r="FK152" s="41" t="e">
        <f t="shared" si="105"/>
        <v>#REF!</v>
      </c>
      <c r="FL152" s="41" t="e">
        <f t="shared" si="105"/>
        <v>#REF!</v>
      </c>
      <c r="FM152" s="41" t="e">
        <f t="shared" si="105"/>
        <v>#REF!</v>
      </c>
      <c r="FN152" s="41" t="e">
        <f t="shared" si="105"/>
        <v>#REF!</v>
      </c>
      <c r="FO152" s="41" t="e">
        <f t="shared" si="101"/>
        <v>#REF!</v>
      </c>
      <c r="FP152" s="41" t="e">
        <f t="shared" si="101"/>
        <v>#REF!</v>
      </c>
      <c r="FQ152" s="41" t="e">
        <f t="shared" si="101"/>
        <v>#REF!</v>
      </c>
      <c r="FR152" s="41" t="e">
        <f t="shared" si="101"/>
        <v>#REF!</v>
      </c>
      <c r="FS152" s="41" t="e">
        <f t="shared" si="102"/>
        <v>#REF!</v>
      </c>
      <c r="FT152" s="41" t="e">
        <f t="shared" si="102"/>
        <v>#REF!</v>
      </c>
      <c r="FU152" s="41" t="e">
        <f t="shared" si="102"/>
        <v>#REF!</v>
      </c>
      <c r="FV152" s="41" t="e">
        <f t="shared" si="102"/>
        <v>#REF!</v>
      </c>
      <c r="FW152" s="41" t="e">
        <f t="shared" si="102"/>
        <v>#REF!</v>
      </c>
      <c r="FX152" s="41" t="e">
        <f t="shared" si="102"/>
        <v>#REF!</v>
      </c>
      <c r="FY152" s="41" t="e">
        <f t="shared" si="102"/>
        <v>#REF!</v>
      </c>
      <c r="FZ152" s="41" t="e">
        <f t="shared" si="102"/>
        <v>#REF!</v>
      </c>
      <c r="GA152" s="41" t="e">
        <f t="shared" si="102"/>
        <v>#REF!</v>
      </c>
      <c r="GB152" s="41" t="e">
        <f t="shared" si="102"/>
        <v>#REF!</v>
      </c>
      <c r="GC152" s="41" t="e">
        <f t="shared" si="102"/>
        <v>#REF!</v>
      </c>
      <c r="GD152" s="41" t="e">
        <f t="shared" si="102"/>
        <v>#REF!</v>
      </c>
      <c r="GE152" s="41" t="e">
        <f t="shared" si="102"/>
        <v>#REF!</v>
      </c>
      <c r="GF152" s="41" t="e">
        <f t="shared" si="102"/>
        <v>#REF!</v>
      </c>
      <c r="GG152" s="41" t="e">
        <f t="shared" si="102"/>
        <v>#REF!</v>
      </c>
      <c r="GH152" s="41" t="e">
        <f t="shared" si="102"/>
        <v>#REF!</v>
      </c>
      <c r="GI152" s="41" t="e">
        <f t="shared" ref="GI152:GS193" si="107">GH152</f>
        <v>#REF!</v>
      </c>
      <c r="GJ152" s="41" t="e">
        <f t="shared" si="107"/>
        <v>#REF!</v>
      </c>
      <c r="GK152" s="41" t="e">
        <f t="shared" si="107"/>
        <v>#REF!</v>
      </c>
      <c r="GL152" s="41" t="e">
        <f t="shared" si="107"/>
        <v>#REF!</v>
      </c>
      <c r="GM152" s="41" t="e">
        <f t="shared" si="107"/>
        <v>#REF!</v>
      </c>
      <c r="GN152" s="41" t="e">
        <f t="shared" si="106"/>
        <v>#REF!</v>
      </c>
      <c r="GO152" s="41" t="e">
        <f t="shared" si="106"/>
        <v>#REF!</v>
      </c>
      <c r="GP152" s="41" t="e">
        <f t="shared" si="106"/>
        <v>#REF!</v>
      </c>
      <c r="GQ152" s="41" t="e">
        <f t="shared" si="106"/>
        <v>#REF!</v>
      </c>
      <c r="GR152" s="41" t="e">
        <f t="shared" si="106"/>
        <v>#REF!</v>
      </c>
      <c r="GS152" s="41" t="e">
        <f t="shared" si="99"/>
        <v>#REF!</v>
      </c>
      <c r="GT152" s="41" t="e">
        <f t="shared" si="99"/>
        <v>#REF!</v>
      </c>
      <c r="GU152" s="41" t="e">
        <f t="shared" si="99"/>
        <v>#REF!</v>
      </c>
      <c r="GV152" s="41" t="e">
        <f t="shared" si="99"/>
        <v>#REF!</v>
      </c>
      <c r="GW152" s="41" t="e">
        <f t="shared" si="99"/>
        <v>#REF!</v>
      </c>
      <c r="GX152" s="41" t="e">
        <f t="shared" si="99"/>
        <v>#REF!</v>
      </c>
      <c r="GY152" s="41" t="e">
        <f t="shared" si="99"/>
        <v>#REF!</v>
      </c>
      <c r="GZ152" s="41" t="e">
        <f t="shared" si="99"/>
        <v>#REF!</v>
      </c>
      <c r="HA152" s="41" t="e">
        <f t="shared" si="99"/>
        <v>#REF!</v>
      </c>
      <c r="HB152" s="41" t="e">
        <f t="shared" si="96"/>
        <v>#REF!</v>
      </c>
      <c r="HC152" s="41" t="e">
        <f t="shared" si="96"/>
        <v>#REF!</v>
      </c>
      <c r="HD152" s="41" t="e">
        <f t="shared" si="96"/>
        <v>#REF!</v>
      </c>
      <c r="HE152" s="41" t="e">
        <f t="shared" si="96"/>
        <v>#REF!</v>
      </c>
      <c r="HF152" s="41" t="e">
        <f t="shared" si="96"/>
        <v>#REF!</v>
      </c>
      <c r="HG152" s="41" t="e">
        <f t="shared" si="96"/>
        <v>#REF!</v>
      </c>
      <c r="HH152" s="41" t="e">
        <f t="shared" si="91"/>
        <v>#REF!</v>
      </c>
      <c r="HI152" s="41" t="e">
        <f t="shared" si="91"/>
        <v>#REF!</v>
      </c>
      <c r="HJ152" s="41" t="e">
        <f t="shared" si="91"/>
        <v>#REF!</v>
      </c>
    </row>
    <row r="153" spans="1:218" ht="14.4" x14ac:dyDescent="0.3">
      <c r="A153" s="42">
        <v>150</v>
      </c>
      <c r="B153" s="43" t="e">
        <f>'CMM2 - AUX CALC'!$EU$67</f>
        <v>#REF!</v>
      </c>
      <c r="EV153" s="41" t="e">
        <f>$B153/(_xlfn.SINGLE(PrazoConcessao)*12-EV$3+1)</f>
        <v>#REF!</v>
      </c>
      <c r="EW153" s="41" t="e">
        <f t="shared" si="104"/>
        <v>#REF!</v>
      </c>
      <c r="EX153" s="41" t="e">
        <f t="shared" si="104"/>
        <v>#REF!</v>
      </c>
      <c r="EY153" s="41" t="e">
        <f t="shared" si="104"/>
        <v>#REF!</v>
      </c>
      <c r="EZ153" s="41" t="e">
        <f t="shared" si="104"/>
        <v>#REF!</v>
      </c>
      <c r="FA153" s="41" t="e">
        <f t="shared" si="104"/>
        <v>#REF!</v>
      </c>
      <c r="FB153" s="41" t="e">
        <f t="shared" si="104"/>
        <v>#REF!</v>
      </c>
      <c r="FC153" s="41" t="e">
        <f t="shared" si="104"/>
        <v>#REF!</v>
      </c>
      <c r="FD153" s="41" t="e">
        <f t="shared" si="104"/>
        <v>#REF!</v>
      </c>
      <c r="FE153" s="41" t="e">
        <f t="shared" si="104"/>
        <v>#REF!</v>
      </c>
      <c r="FF153" s="41" t="e">
        <f t="shared" si="104"/>
        <v>#REF!</v>
      </c>
      <c r="FG153" s="41" t="e">
        <f t="shared" si="104"/>
        <v>#REF!</v>
      </c>
      <c r="FH153" s="41" t="e">
        <f t="shared" si="104"/>
        <v>#REF!</v>
      </c>
      <c r="FI153" s="41" t="e">
        <f t="shared" si="105"/>
        <v>#REF!</v>
      </c>
      <c r="FJ153" s="41" t="e">
        <f t="shared" si="105"/>
        <v>#REF!</v>
      </c>
      <c r="FK153" s="41" t="e">
        <f t="shared" si="105"/>
        <v>#REF!</v>
      </c>
      <c r="FL153" s="41" t="e">
        <f t="shared" si="105"/>
        <v>#REF!</v>
      </c>
      <c r="FM153" s="41" t="e">
        <f t="shared" si="105"/>
        <v>#REF!</v>
      </c>
      <c r="FN153" s="41" t="e">
        <f t="shared" si="105"/>
        <v>#REF!</v>
      </c>
      <c r="FO153" s="41" t="e">
        <f t="shared" si="101"/>
        <v>#REF!</v>
      </c>
      <c r="FP153" s="41" t="e">
        <f t="shared" si="101"/>
        <v>#REF!</v>
      </c>
      <c r="FQ153" s="41" t="e">
        <f t="shared" si="101"/>
        <v>#REF!</v>
      </c>
      <c r="FR153" s="41" t="e">
        <f t="shared" si="101"/>
        <v>#REF!</v>
      </c>
      <c r="FS153" s="41" t="e">
        <f t="shared" si="102"/>
        <v>#REF!</v>
      </c>
      <c r="FT153" s="41" t="e">
        <f t="shared" si="102"/>
        <v>#REF!</v>
      </c>
      <c r="FU153" s="41" t="e">
        <f t="shared" si="102"/>
        <v>#REF!</v>
      </c>
      <c r="FV153" s="41" t="e">
        <f t="shared" si="102"/>
        <v>#REF!</v>
      </c>
      <c r="FW153" s="41" t="e">
        <f t="shared" si="102"/>
        <v>#REF!</v>
      </c>
      <c r="FX153" s="41" t="e">
        <f t="shared" si="102"/>
        <v>#REF!</v>
      </c>
      <c r="FY153" s="41" t="e">
        <f t="shared" si="102"/>
        <v>#REF!</v>
      </c>
      <c r="FZ153" s="41" t="e">
        <f t="shared" si="102"/>
        <v>#REF!</v>
      </c>
      <c r="GA153" s="41" t="e">
        <f t="shared" si="102"/>
        <v>#REF!</v>
      </c>
      <c r="GB153" s="41" t="e">
        <f t="shared" si="102"/>
        <v>#REF!</v>
      </c>
      <c r="GC153" s="41" t="e">
        <f t="shared" si="102"/>
        <v>#REF!</v>
      </c>
      <c r="GD153" s="41" t="e">
        <f t="shared" si="102"/>
        <v>#REF!</v>
      </c>
      <c r="GE153" s="41" t="e">
        <f t="shared" si="102"/>
        <v>#REF!</v>
      </c>
      <c r="GF153" s="41" t="e">
        <f t="shared" si="102"/>
        <v>#REF!</v>
      </c>
      <c r="GG153" s="41" t="e">
        <f t="shared" si="102"/>
        <v>#REF!</v>
      </c>
      <c r="GH153" s="41" t="e">
        <f t="shared" si="102"/>
        <v>#REF!</v>
      </c>
      <c r="GI153" s="41" t="e">
        <f t="shared" si="107"/>
        <v>#REF!</v>
      </c>
      <c r="GJ153" s="41" t="e">
        <f t="shared" si="107"/>
        <v>#REF!</v>
      </c>
      <c r="GK153" s="41" t="e">
        <f t="shared" si="107"/>
        <v>#REF!</v>
      </c>
      <c r="GL153" s="41" t="e">
        <f t="shared" si="107"/>
        <v>#REF!</v>
      </c>
      <c r="GM153" s="41" t="e">
        <f t="shared" si="107"/>
        <v>#REF!</v>
      </c>
      <c r="GN153" s="41" t="e">
        <f t="shared" si="106"/>
        <v>#REF!</v>
      </c>
      <c r="GO153" s="41" t="e">
        <f t="shared" si="106"/>
        <v>#REF!</v>
      </c>
      <c r="GP153" s="41" t="e">
        <f t="shared" si="106"/>
        <v>#REF!</v>
      </c>
      <c r="GQ153" s="41" t="e">
        <f t="shared" si="106"/>
        <v>#REF!</v>
      </c>
      <c r="GR153" s="41" t="e">
        <f t="shared" si="106"/>
        <v>#REF!</v>
      </c>
      <c r="GS153" s="41" t="e">
        <f t="shared" si="99"/>
        <v>#REF!</v>
      </c>
      <c r="GT153" s="41" t="e">
        <f t="shared" si="99"/>
        <v>#REF!</v>
      </c>
      <c r="GU153" s="41" t="e">
        <f t="shared" si="99"/>
        <v>#REF!</v>
      </c>
      <c r="GV153" s="41" t="e">
        <f t="shared" si="99"/>
        <v>#REF!</v>
      </c>
      <c r="GW153" s="41" t="e">
        <f t="shared" si="99"/>
        <v>#REF!</v>
      </c>
      <c r="GX153" s="41" t="e">
        <f t="shared" si="99"/>
        <v>#REF!</v>
      </c>
      <c r="GY153" s="41" t="e">
        <f t="shared" si="99"/>
        <v>#REF!</v>
      </c>
      <c r="GZ153" s="41" t="e">
        <f t="shared" si="99"/>
        <v>#REF!</v>
      </c>
      <c r="HA153" s="41" t="e">
        <f t="shared" si="99"/>
        <v>#REF!</v>
      </c>
      <c r="HB153" s="41" t="e">
        <f t="shared" si="96"/>
        <v>#REF!</v>
      </c>
      <c r="HC153" s="41" t="e">
        <f t="shared" si="96"/>
        <v>#REF!</v>
      </c>
      <c r="HD153" s="41" t="e">
        <f t="shared" si="96"/>
        <v>#REF!</v>
      </c>
      <c r="HE153" s="41" t="e">
        <f t="shared" si="96"/>
        <v>#REF!</v>
      </c>
      <c r="HF153" s="41" t="e">
        <f t="shared" si="96"/>
        <v>#REF!</v>
      </c>
      <c r="HG153" s="41" t="e">
        <f t="shared" si="96"/>
        <v>#REF!</v>
      </c>
      <c r="HH153" s="41" t="e">
        <f t="shared" si="91"/>
        <v>#REF!</v>
      </c>
      <c r="HI153" s="41" t="e">
        <f t="shared" si="91"/>
        <v>#REF!</v>
      </c>
      <c r="HJ153" s="41" t="e">
        <f t="shared" si="91"/>
        <v>#REF!</v>
      </c>
    </row>
    <row r="154" spans="1:218" ht="14.4" x14ac:dyDescent="0.3">
      <c r="A154" s="42">
        <v>151</v>
      </c>
      <c r="B154" s="43" t="e">
        <f>'CMM2 - AUX CALC'!$EV$67</f>
        <v>#REF!</v>
      </c>
      <c r="EW154" s="41" t="e">
        <f>$B154/(_xlfn.SINGLE(PrazoConcessao)*12-EW$3+1)</f>
        <v>#REF!</v>
      </c>
      <c r="EX154" s="41" t="e">
        <f t="shared" si="104"/>
        <v>#REF!</v>
      </c>
      <c r="EY154" s="41" t="e">
        <f t="shared" si="104"/>
        <v>#REF!</v>
      </c>
      <c r="EZ154" s="41" t="e">
        <f t="shared" si="104"/>
        <v>#REF!</v>
      </c>
      <c r="FA154" s="41" t="e">
        <f t="shared" si="104"/>
        <v>#REF!</v>
      </c>
      <c r="FB154" s="41" t="e">
        <f t="shared" si="104"/>
        <v>#REF!</v>
      </c>
      <c r="FC154" s="41" t="e">
        <f t="shared" si="104"/>
        <v>#REF!</v>
      </c>
      <c r="FD154" s="41" t="e">
        <f t="shared" si="104"/>
        <v>#REF!</v>
      </c>
      <c r="FE154" s="41" t="e">
        <f t="shared" si="104"/>
        <v>#REF!</v>
      </c>
      <c r="FF154" s="41" t="e">
        <f t="shared" si="104"/>
        <v>#REF!</v>
      </c>
      <c r="FG154" s="41" t="e">
        <f t="shared" si="104"/>
        <v>#REF!</v>
      </c>
      <c r="FH154" s="41" t="e">
        <f t="shared" si="104"/>
        <v>#REF!</v>
      </c>
      <c r="FI154" s="41" t="e">
        <f t="shared" si="105"/>
        <v>#REF!</v>
      </c>
      <c r="FJ154" s="41" t="e">
        <f t="shared" si="105"/>
        <v>#REF!</v>
      </c>
      <c r="FK154" s="41" t="e">
        <f t="shared" si="105"/>
        <v>#REF!</v>
      </c>
      <c r="FL154" s="41" t="e">
        <f t="shared" si="105"/>
        <v>#REF!</v>
      </c>
      <c r="FM154" s="41" t="e">
        <f t="shared" si="105"/>
        <v>#REF!</v>
      </c>
      <c r="FN154" s="41" t="e">
        <f t="shared" si="105"/>
        <v>#REF!</v>
      </c>
      <c r="FO154" s="41" t="e">
        <f t="shared" si="101"/>
        <v>#REF!</v>
      </c>
      <c r="FP154" s="41" t="e">
        <f t="shared" si="101"/>
        <v>#REF!</v>
      </c>
      <c r="FQ154" s="41" t="e">
        <f t="shared" si="101"/>
        <v>#REF!</v>
      </c>
      <c r="FR154" s="41" t="e">
        <f t="shared" si="101"/>
        <v>#REF!</v>
      </c>
      <c r="FS154" s="41" t="e">
        <f t="shared" si="102"/>
        <v>#REF!</v>
      </c>
      <c r="FT154" s="41" t="e">
        <f t="shared" si="102"/>
        <v>#REF!</v>
      </c>
      <c r="FU154" s="41" t="e">
        <f t="shared" si="102"/>
        <v>#REF!</v>
      </c>
      <c r="FV154" s="41" t="e">
        <f t="shared" si="102"/>
        <v>#REF!</v>
      </c>
      <c r="FW154" s="41" t="e">
        <f t="shared" si="102"/>
        <v>#REF!</v>
      </c>
      <c r="FX154" s="41" t="e">
        <f t="shared" si="102"/>
        <v>#REF!</v>
      </c>
      <c r="FY154" s="41" t="e">
        <f t="shared" si="102"/>
        <v>#REF!</v>
      </c>
      <c r="FZ154" s="41" t="e">
        <f t="shared" si="102"/>
        <v>#REF!</v>
      </c>
      <c r="GA154" s="41" t="e">
        <f t="shared" si="102"/>
        <v>#REF!</v>
      </c>
      <c r="GB154" s="41" t="e">
        <f t="shared" si="102"/>
        <v>#REF!</v>
      </c>
      <c r="GC154" s="41" t="e">
        <f t="shared" si="102"/>
        <v>#REF!</v>
      </c>
      <c r="GD154" s="41" t="e">
        <f t="shared" si="102"/>
        <v>#REF!</v>
      </c>
      <c r="GE154" s="41" t="e">
        <f t="shared" si="102"/>
        <v>#REF!</v>
      </c>
      <c r="GF154" s="41" t="e">
        <f t="shared" si="102"/>
        <v>#REF!</v>
      </c>
      <c r="GG154" s="41" t="e">
        <f t="shared" si="102"/>
        <v>#REF!</v>
      </c>
      <c r="GH154" s="41" t="e">
        <f t="shared" si="102"/>
        <v>#REF!</v>
      </c>
      <c r="GI154" s="41" t="e">
        <f t="shared" si="107"/>
        <v>#REF!</v>
      </c>
      <c r="GJ154" s="41" t="e">
        <f t="shared" si="107"/>
        <v>#REF!</v>
      </c>
      <c r="GK154" s="41" t="e">
        <f t="shared" si="107"/>
        <v>#REF!</v>
      </c>
      <c r="GL154" s="41" t="e">
        <f t="shared" si="107"/>
        <v>#REF!</v>
      </c>
      <c r="GM154" s="41" t="e">
        <f t="shared" si="107"/>
        <v>#REF!</v>
      </c>
      <c r="GN154" s="41" t="e">
        <f t="shared" si="106"/>
        <v>#REF!</v>
      </c>
      <c r="GO154" s="41" t="e">
        <f t="shared" si="106"/>
        <v>#REF!</v>
      </c>
      <c r="GP154" s="41" t="e">
        <f t="shared" si="106"/>
        <v>#REF!</v>
      </c>
      <c r="GQ154" s="41" t="e">
        <f t="shared" si="106"/>
        <v>#REF!</v>
      </c>
      <c r="GR154" s="41" t="e">
        <f t="shared" si="106"/>
        <v>#REF!</v>
      </c>
      <c r="GS154" s="41" t="e">
        <f t="shared" si="99"/>
        <v>#REF!</v>
      </c>
      <c r="GT154" s="41" t="e">
        <f t="shared" si="99"/>
        <v>#REF!</v>
      </c>
      <c r="GU154" s="41" t="e">
        <f t="shared" si="99"/>
        <v>#REF!</v>
      </c>
      <c r="GV154" s="41" t="e">
        <f t="shared" si="99"/>
        <v>#REF!</v>
      </c>
      <c r="GW154" s="41" t="e">
        <f t="shared" si="99"/>
        <v>#REF!</v>
      </c>
      <c r="GX154" s="41" t="e">
        <f t="shared" si="99"/>
        <v>#REF!</v>
      </c>
      <c r="GY154" s="41" t="e">
        <f t="shared" si="99"/>
        <v>#REF!</v>
      </c>
      <c r="GZ154" s="41" t="e">
        <f t="shared" si="99"/>
        <v>#REF!</v>
      </c>
      <c r="HA154" s="41" t="e">
        <f t="shared" si="99"/>
        <v>#REF!</v>
      </c>
      <c r="HB154" s="41" t="e">
        <f t="shared" si="96"/>
        <v>#REF!</v>
      </c>
      <c r="HC154" s="41" t="e">
        <f t="shared" si="96"/>
        <v>#REF!</v>
      </c>
      <c r="HD154" s="41" t="e">
        <f t="shared" si="96"/>
        <v>#REF!</v>
      </c>
      <c r="HE154" s="41" t="e">
        <f t="shared" si="96"/>
        <v>#REF!</v>
      </c>
      <c r="HF154" s="41" t="e">
        <f t="shared" si="96"/>
        <v>#REF!</v>
      </c>
      <c r="HG154" s="41" t="e">
        <f t="shared" si="96"/>
        <v>#REF!</v>
      </c>
      <c r="HH154" s="41" t="e">
        <f t="shared" si="91"/>
        <v>#REF!</v>
      </c>
      <c r="HI154" s="41" t="e">
        <f t="shared" si="91"/>
        <v>#REF!</v>
      </c>
      <c r="HJ154" s="41" t="e">
        <f t="shared" si="91"/>
        <v>#REF!</v>
      </c>
    </row>
    <row r="155" spans="1:218" ht="14.4" x14ac:dyDescent="0.3">
      <c r="A155" s="42">
        <v>152</v>
      </c>
      <c r="B155" s="43" t="e">
        <f>'CMM2 - AUX CALC'!$EW$67</f>
        <v>#REF!</v>
      </c>
      <c r="EX155" s="41" t="e">
        <f>$B155/(_xlfn.SINGLE(PrazoConcessao)*12-EX$3+1)</f>
        <v>#REF!</v>
      </c>
      <c r="EY155" s="41" t="e">
        <f t="shared" si="104"/>
        <v>#REF!</v>
      </c>
      <c r="EZ155" s="41" t="e">
        <f t="shared" si="104"/>
        <v>#REF!</v>
      </c>
      <c r="FA155" s="41" t="e">
        <f t="shared" si="104"/>
        <v>#REF!</v>
      </c>
      <c r="FB155" s="41" t="e">
        <f t="shared" si="104"/>
        <v>#REF!</v>
      </c>
      <c r="FC155" s="41" t="e">
        <f t="shared" si="104"/>
        <v>#REF!</v>
      </c>
      <c r="FD155" s="41" t="e">
        <f t="shared" si="104"/>
        <v>#REF!</v>
      </c>
      <c r="FE155" s="41" t="e">
        <f t="shared" si="104"/>
        <v>#REF!</v>
      </c>
      <c r="FF155" s="41" t="e">
        <f t="shared" si="104"/>
        <v>#REF!</v>
      </c>
      <c r="FG155" s="41" t="e">
        <f t="shared" si="104"/>
        <v>#REF!</v>
      </c>
      <c r="FH155" s="41" t="e">
        <f t="shared" si="104"/>
        <v>#REF!</v>
      </c>
      <c r="FI155" s="41" t="e">
        <f t="shared" si="105"/>
        <v>#REF!</v>
      </c>
      <c r="FJ155" s="41" t="e">
        <f t="shared" si="105"/>
        <v>#REF!</v>
      </c>
      <c r="FK155" s="41" t="e">
        <f t="shared" si="105"/>
        <v>#REF!</v>
      </c>
      <c r="FL155" s="41" t="e">
        <f t="shared" si="105"/>
        <v>#REF!</v>
      </c>
      <c r="FM155" s="41" t="e">
        <f t="shared" si="105"/>
        <v>#REF!</v>
      </c>
      <c r="FN155" s="41" t="e">
        <f t="shared" si="105"/>
        <v>#REF!</v>
      </c>
      <c r="FO155" s="41" t="e">
        <f t="shared" si="101"/>
        <v>#REF!</v>
      </c>
      <c r="FP155" s="41" t="e">
        <f t="shared" si="101"/>
        <v>#REF!</v>
      </c>
      <c r="FQ155" s="41" t="e">
        <f t="shared" si="101"/>
        <v>#REF!</v>
      </c>
      <c r="FR155" s="41" t="e">
        <f t="shared" si="101"/>
        <v>#REF!</v>
      </c>
      <c r="FS155" s="41" t="e">
        <f t="shared" si="102"/>
        <v>#REF!</v>
      </c>
      <c r="FT155" s="41" t="e">
        <f t="shared" si="102"/>
        <v>#REF!</v>
      </c>
      <c r="FU155" s="41" t="e">
        <f t="shared" si="102"/>
        <v>#REF!</v>
      </c>
      <c r="FV155" s="41" t="e">
        <f t="shared" si="102"/>
        <v>#REF!</v>
      </c>
      <c r="FW155" s="41" t="e">
        <f t="shared" si="102"/>
        <v>#REF!</v>
      </c>
      <c r="FX155" s="41" t="e">
        <f t="shared" si="102"/>
        <v>#REF!</v>
      </c>
      <c r="FY155" s="41" t="e">
        <f t="shared" si="102"/>
        <v>#REF!</v>
      </c>
      <c r="FZ155" s="41" t="e">
        <f t="shared" si="102"/>
        <v>#REF!</v>
      </c>
      <c r="GA155" s="41" t="e">
        <f t="shared" si="102"/>
        <v>#REF!</v>
      </c>
      <c r="GB155" s="41" t="e">
        <f t="shared" si="102"/>
        <v>#REF!</v>
      </c>
      <c r="GC155" s="41" t="e">
        <f t="shared" si="102"/>
        <v>#REF!</v>
      </c>
      <c r="GD155" s="41" t="e">
        <f t="shared" si="102"/>
        <v>#REF!</v>
      </c>
      <c r="GE155" s="41" t="e">
        <f t="shared" si="102"/>
        <v>#REF!</v>
      </c>
      <c r="GF155" s="41" t="e">
        <f t="shared" si="102"/>
        <v>#REF!</v>
      </c>
      <c r="GG155" s="41" t="e">
        <f t="shared" si="102"/>
        <v>#REF!</v>
      </c>
      <c r="GH155" s="41" t="e">
        <f t="shared" si="102"/>
        <v>#REF!</v>
      </c>
      <c r="GI155" s="41" t="e">
        <f t="shared" si="107"/>
        <v>#REF!</v>
      </c>
      <c r="GJ155" s="41" t="e">
        <f t="shared" si="107"/>
        <v>#REF!</v>
      </c>
      <c r="GK155" s="41" t="e">
        <f t="shared" si="107"/>
        <v>#REF!</v>
      </c>
      <c r="GL155" s="41" t="e">
        <f t="shared" si="107"/>
        <v>#REF!</v>
      </c>
      <c r="GM155" s="41" t="e">
        <f t="shared" si="107"/>
        <v>#REF!</v>
      </c>
      <c r="GN155" s="41" t="e">
        <f t="shared" si="106"/>
        <v>#REF!</v>
      </c>
      <c r="GO155" s="41" t="e">
        <f t="shared" si="106"/>
        <v>#REF!</v>
      </c>
      <c r="GP155" s="41" t="e">
        <f t="shared" si="106"/>
        <v>#REF!</v>
      </c>
      <c r="GQ155" s="41" t="e">
        <f t="shared" si="106"/>
        <v>#REF!</v>
      </c>
      <c r="GR155" s="41" t="e">
        <f t="shared" si="106"/>
        <v>#REF!</v>
      </c>
      <c r="GS155" s="41" t="e">
        <f t="shared" si="99"/>
        <v>#REF!</v>
      </c>
      <c r="GT155" s="41" t="e">
        <f t="shared" si="99"/>
        <v>#REF!</v>
      </c>
      <c r="GU155" s="41" t="e">
        <f t="shared" si="99"/>
        <v>#REF!</v>
      </c>
      <c r="GV155" s="41" t="e">
        <f t="shared" ref="GV155:HD184" si="108">GU155</f>
        <v>#REF!</v>
      </c>
      <c r="GW155" s="41" t="e">
        <f t="shared" si="108"/>
        <v>#REF!</v>
      </c>
      <c r="GX155" s="41" t="e">
        <f t="shared" si="108"/>
        <v>#REF!</v>
      </c>
      <c r="GY155" s="41" t="e">
        <f t="shared" si="108"/>
        <v>#REF!</v>
      </c>
      <c r="GZ155" s="41" t="e">
        <f t="shared" si="108"/>
        <v>#REF!</v>
      </c>
      <c r="HA155" s="41" t="e">
        <f t="shared" si="108"/>
        <v>#REF!</v>
      </c>
      <c r="HB155" s="41" t="e">
        <f t="shared" si="96"/>
        <v>#REF!</v>
      </c>
      <c r="HC155" s="41" t="e">
        <f t="shared" si="96"/>
        <v>#REF!</v>
      </c>
      <c r="HD155" s="41" t="e">
        <f t="shared" si="96"/>
        <v>#REF!</v>
      </c>
      <c r="HE155" s="41" t="e">
        <f t="shared" si="96"/>
        <v>#REF!</v>
      </c>
      <c r="HF155" s="41" t="e">
        <f t="shared" si="96"/>
        <v>#REF!</v>
      </c>
      <c r="HG155" s="41" t="e">
        <f t="shared" si="96"/>
        <v>#REF!</v>
      </c>
      <c r="HH155" s="41" t="e">
        <f t="shared" si="91"/>
        <v>#REF!</v>
      </c>
      <c r="HI155" s="41" t="e">
        <f t="shared" si="91"/>
        <v>#REF!</v>
      </c>
      <c r="HJ155" s="41" t="e">
        <f t="shared" si="91"/>
        <v>#REF!</v>
      </c>
    </row>
    <row r="156" spans="1:218" ht="14.4" x14ac:dyDescent="0.3">
      <c r="A156" s="42">
        <v>153</v>
      </c>
      <c r="B156" s="43" t="e">
        <f>'CMM2 - AUX CALC'!$EX$67</f>
        <v>#REF!</v>
      </c>
      <c r="EY156" s="41" t="e">
        <f>$B156/(_xlfn.SINGLE(PrazoConcessao)*12-EY$3+1)</f>
        <v>#REF!</v>
      </c>
      <c r="EZ156" s="41" t="e">
        <f t="shared" si="104"/>
        <v>#REF!</v>
      </c>
      <c r="FA156" s="41" t="e">
        <f t="shared" si="104"/>
        <v>#REF!</v>
      </c>
      <c r="FB156" s="41" t="e">
        <f t="shared" si="104"/>
        <v>#REF!</v>
      </c>
      <c r="FC156" s="41" t="e">
        <f t="shared" si="104"/>
        <v>#REF!</v>
      </c>
      <c r="FD156" s="41" t="e">
        <f t="shared" si="104"/>
        <v>#REF!</v>
      </c>
      <c r="FE156" s="41" t="e">
        <f t="shared" si="104"/>
        <v>#REF!</v>
      </c>
      <c r="FF156" s="41" t="e">
        <f t="shared" si="104"/>
        <v>#REF!</v>
      </c>
      <c r="FG156" s="41" t="e">
        <f t="shared" si="104"/>
        <v>#REF!</v>
      </c>
      <c r="FH156" s="41" t="e">
        <f t="shared" si="104"/>
        <v>#REF!</v>
      </c>
      <c r="FI156" s="41" t="e">
        <f t="shared" si="105"/>
        <v>#REF!</v>
      </c>
      <c r="FJ156" s="41" t="e">
        <f t="shared" si="105"/>
        <v>#REF!</v>
      </c>
      <c r="FK156" s="41" t="e">
        <f t="shared" si="105"/>
        <v>#REF!</v>
      </c>
      <c r="FL156" s="41" t="e">
        <f t="shared" si="105"/>
        <v>#REF!</v>
      </c>
      <c r="FM156" s="41" t="e">
        <f t="shared" si="105"/>
        <v>#REF!</v>
      </c>
      <c r="FN156" s="41" t="e">
        <f t="shared" si="105"/>
        <v>#REF!</v>
      </c>
      <c r="FO156" s="41" t="e">
        <f t="shared" si="101"/>
        <v>#REF!</v>
      </c>
      <c r="FP156" s="41" t="e">
        <f t="shared" si="101"/>
        <v>#REF!</v>
      </c>
      <c r="FQ156" s="41" t="e">
        <f t="shared" si="101"/>
        <v>#REF!</v>
      </c>
      <c r="FR156" s="41" t="e">
        <f t="shared" si="101"/>
        <v>#REF!</v>
      </c>
      <c r="FS156" s="41" t="e">
        <f t="shared" si="102"/>
        <v>#REF!</v>
      </c>
      <c r="FT156" s="41" t="e">
        <f t="shared" si="102"/>
        <v>#REF!</v>
      </c>
      <c r="FU156" s="41" t="e">
        <f t="shared" si="102"/>
        <v>#REF!</v>
      </c>
      <c r="FV156" s="41" t="e">
        <f t="shared" si="102"/>
        <v>#REF!</v>
      </c>
      <c r="FW156" s="41" t="e">
        <f t="shared" si="102"/>
        <v>#REF!</v>
      </c>
      <c r="FX156" s="41" t="e">
        <f t="shared" si="102"/>
        <v>#REF!</v>
      </c>
      <c r="FY156" s="41" t="e">
        <f t="shared" si="102"/>
        <v>#REF!</v>
      </c>
      <c r="FZ156" s="41" t="e">
        <f t="shared" si="102"/>
        <v>#REF!</v>
      </c>
      <c r="GA156" s="41" t="e">
        <f t="shared" si="102"/>
        <v>#REF!</v>
      </c>
      <c r="GB156" s="41" t="e">
        <f t="shared" si="102"/>
        <v>#REF!</v>
      </c>
      <c r="GC156" s="41" t="e">
        <f t="shared" si="102"/>
        <v>#REF!</v>
      </c>
      <c r="GD156" s="41" t="e">
        <f t="shared" si="102"/>
        <v>#REF!</v>
      </c>
      <c r="GE156" s="41" t="e">
        <f t="shared" si="102"/>
        <v>#REF!</v>
      </c>
      <c r="GF156" s="41" t="e">
        <f t="shared" si="102"/>
        <v>#REF!</v>
      </c>
      <c r="GG156" s="41" t="e">
        <f t="shared" si="102"/>
        <v>#REF!</v>
      </c>
      <c r="GH156" s="41" t="e">
        <f t="shared" si="102"/>
        <v>#REF!</v>
      </c>
      <c r="GI156" s="41" t="e">
        <f t="shared" si="107"/>
        <v>#REF!</v>
      </c>
      <c r="GJ156" s="41" t="e">
        <f t="shared" si="107"/>
        <v>#REF!</v>
      </c>
      <c r="GK156" s="41" t="e">
        <f t="shared" si="107"/>
        <v>#REF!</v>
      </c>
      <c r="GL156" s="41" t="e">
        <f t="shared" si="107"/>
        <v>#REF!</v>
      </c>
      <c r="GM156" s="41" t="e">
        <f t="shared" si="107"/>
        <v>#REF!</v>
      </c>
      <c r="GN156" s="41" t="e">
        <f t="shared" si="106"/>
        <v>#REF!</v>
      </c>
      <c r="GO156" s="41" t="e">
        <f t="shared" si="106"/>
        <v>#REF!</v>
      </c>
      <c r="GP156" s="41" t="e">
        <f t="shared" si="106"/>
        <v>#REF!</v>
      </c>
      <c r="GQ156" s="41" t="e">
        <f t="shared" si="106"/>
        <v>#REF!</v>
      </c>
      <c r="GR156" s="41" t="e">
        <f t="shared" si="106"/>
        <v>#REF!</v>
      </c>
      <c r="GS156" s="41" t="e">
        <f t="shared" si="106"/>
        <v>#REF!</v>
      </c>
      <c r="GT156" s="41" t="e">
        <f t="shared" si="106"/>
        <v>#REF!</v>
      </c>
      <c r="GU156" s="41" t="e">
        <f t="shared" si="106"/>
        <v>#REF!</v>
      </c>
      <c r="GV156" s="41" t="e">
        <f t="shared" si="108"/>
        <v>#REF!</v>
      </c>
      <c r="GW156" s="41" t="e">
        <f t="shared" si="108"/>
        <v>#REF!</v>
      </c>
      <c r="GX156" s="41" t="e">
        <f t="shared" si="108"/>
        <v>#REF!</v>
      </c>
      <c r="GY156" s="41" t="e">
        <f t="shared" si="108"/>
        <v>#REF!</v>
      </c>
      <c r="GZ156" s="41" t="e">
        <f t="shared" si="108"/>
        <v>#REF!</v>
      </c>
      <c r="HA156" s="41" t="e">
        <f t="shared" si="108"/>
        <v>#REF!</v>
      </c>
      <c r="HB156" s="41" t="e">
        <f t="shared" si="96"/>
        <v>#REF!</v>
      </c>
      <c r="HC156" s="41" t="e">
        <f t="shared" si="96"/>
        <v>#REF!</v>
      </c>
      <c r="HD156" s="41" t="e">
        <f t="shared" si="96"/>
        <v>#REF!</v>
      </c>
      <c r="HE156" s="41" t="e">
        <f t="shared" si="96"/>
        <v>#REF!</v>
      </c>
      <c r="HF156" s="41" t="e">
        <f t="shared" si="96"/>
        <v>#REF!</v>
      </c>
      <c r="HG156" s="41" t="e">
        <f t="shared" si="96"/>
        <v>#REF!</v>
      </c>
      <c r="HH156" s="41" t="e">
        <f t="shared" si="91"/>
        <v>#REF!</v>
      </c>
      <c r="HI156" s="41" t="e">
        <f t="shared" si="91"/>
        <v>#REF!</v>
      </c>
      <c r="HJ156" s="41" t="e">
        <f t="shared" si="91"/>
        <v>#REF!</v>
      </c>
    </row>
    <row r="157" spans="1:218" ht="14.4" x14ac:dyDescent="0.3">
      <c r="A157" s="42">
        <v>154</v>
      </c>
      <c r="B157" s="43" t="e">
        <f>'CMM2 - AUX CALC'!$EY$67</f>
        <v>#REF!</v>
      </c>
      <c r="EZ157" s="41" t="e">
        <f>$B157/(_xlfn.SINGLE(PrazoConcessao)*12-EZ$3+1)</f>
        <v>#REF!</v>
      </c>
      <c r="FA157" s="41" t="e">
        <f t="shared" si="104"/>
        <v>#REF!</v>
      </c>
      <c r="FB157" s="41" t="e">
        <f t="shared" si="104"/>
        <v>#REF!</v>
      </c>
      <c r="FC157" s="41" t="e">
        <f t="shared" si="104"/>
        <v>#REF!</v>
      </c>
      <c r="FD157" s="41" t="e">
        <f t="shared" si="104"/>
        <v>#REF!</v>
      </c>
      <c r="FE157" s="41" t="e">
        <f t="shared" si="104"/>
        <v>#REF!</v>
      </c>
      <c r="FF157" s="41" t="e">
        <f t="shared" si="104"/>
        <v>#REF!</v>
      </c>
      <c r="FG157" s="41" t="e">
        <f t="shared" si="104"/>
        <v>#REF!</v>
      </c>
      <c r="FH157" s="41" t="e">
        <f t="shared" si="104"/>
        <v>#REF!</v>
      </c>
      <c r="FI157" s="41" t="e">
        <f t="shared" si="105"/>
        <v>#REF!</v>
      </c>
      <c r="FJ157" s="41" t="e">
        <f t="shared" si="105"/>
        <v>#REF!</v>
      </c>
      <c r="FK157" s="41" t="e">
        <f t="shared" si="105"/>
        <v>#REF!</v>
      </c>
      <c r="FL157" s="41" t="e">
        <f t="shared" si="105"/>
        <v>#REF!</v>
      </c>
      <c r="FM157" s="41" t="e">
        <f t="shared" si="105"/>
        <v>#REF!</v>
      </c>
      <c r="FN157" s="41" t="e">
        <f t="shared" si="105"/>
        <v>#REF!</v>
      </c>
      <c r="FO157" s="41" t="e">
        <f t="shared" si="101"/>
        <v>#REF!</v>
      </c>
      <c r="FP157" s="41" t="e">
        <f t="shared" si="101"/>
        <v>#REF!</v>
      </c>
      <c r="FQ157" s="41" t="e">
        <f t="shared" si="101"/>
        <v>#REF!</v>
      </c>
      <c r="FR157" s="41" t="e">
        <f t="shared" si="101"/>
        <v>#REF!</v>
      </c>
      <c r="FS157" s="41" t="e">
        <f t="shared" si="102"/>
        <v>#REF!</v>
      </c>
      <c r="FT157" s="41" t="e">
        <f t="shared" si="102"/>
        <v>#REF!</v>
      </c>
      <c r="FU157" s="41" t="e">
        <f t="shared" si="102"/>
        <v>#REF!</v>
      </c>
      <c r="FV157" s="41" t="e">
        <f t="shared" si="102"/>
        <v>#REF!</v>
      </c>
      <c r="FW157" s="41" t="e">
        <f t="shared" si="102"/>
        <v>#REF!</v>
      </c>
      <c r="FX157" s="41" t="e">
        <f t="shared" si="102"/>
        <v>#REF!</v>
      </c>
      <c r="FY157" s="41" t="e">
        <f t="shared" si="102"/>
        <v>#REF!</v>
      </c>
      <c r="FZ157" s="41" t="e">
        <f t="shared" si="102"/>
        <v>#REF!</v>
      </c>
      <c r="GA157" s="41" t="e">
        <f t="shared" si="102"/>
        <v>#REF!</v>
      </c>
      <c r="GB157" s="41" t="e">
        <f t="shared" si="102"/>
        <v>#REF!</v>
      </c>
      <c r="GC157" s="41" t="e">
        <f t="shared" si="102"/>
        <v>#REF!</v>
      </c>
      <c r="GD157" s="41" t="e">
        <f t="shared" si="102"/>
        <v>#REF!</v>
      </c>
      <c r="GE157" s="41" t="e">
        <f t="shared" si="102"/>
        <v>#REF!</v>
      </c>
      <c r="GF157" s="41" t="e">
        <f t="shared" si="102"/>
        <v>#REF!</v>
      </c>
      <c r="GG157" s="41" t="e">
        <f t="shared" si="102"/>
        <v>#REF!</v>
      </c>
      <c r="GH157" s="41" t="e">
        <f t="shared" si="102"/>
        <v>#REF!</v>
      </c>
      <c r="GI157" s="41" t="e">
        <f t="shared" si="107"/>
        <v>#REF!</v>
      </c>
      <c r="GJ157" s="41" t="e">
        <f t="shared" si="107"/>
        <v>#REF!</v>
      </c>
      <c r="GK157" s="41" t="e">
        <f t="shared" si="107"/>
        <v>#REF!</v>
      </c>
      <c r="GL157" s="41" t="e">
        <f t="shared" si="107"/>
        <v>#REF!</v>
      </c>
      <c r="GM157" s="41" t="e">
        <f t="shared" si="107"/>
        <v>#REF!</v>
      </c>
      <c r="GN157" s="41" t="e">
        <f t="shared" si="106"/>
        <v>#REF!</v>
      </c>
      <c r="GO157" s="41" t="e">
        <f t="shared" si="106"/>
        <v>#REF!</v>
      </c>
      <c r="GP157" s="41" t="e">
        <f t="shared" si="106"/>
        <v>#REF!</v>
      </c>
      <c r="GQ157" s="41" t="e">
        <f t="shared" si="106"/>
        <v>#REF!</v>
      </c>
      <c r="GR157" s="41" t="e">
        <f t="shared" si="106"/>
        <v>#REF!</v>
      </c>
      <c r="GS157" s="41" t="e">
        <f t="shared" si="106"/>
        <v>#REF!</v>
      </c>
      <c r="GT157" s="41" t="e">
        <f t="shared" si="106"/>
        <v>#REF!</v>
      </c>
      <c r="GU157" s="41" t="e">
        <f t="shared" si="106"/>
        <v>#REF!</v>
      </c>
      <c r="GV157" s="41" t="e">
        <f t="shared" si="108"/>
        <v>#REF!</v>
      </c>
      <c r="GW157" s="41" t="e">
        <f t="shared" si="108"/>
        <v>#REF!</v>
      </c>
      <c r="GX157" s="41" t="e">
        <f t="shared" si="108"/>
        <v>#REF!</v>
      </c>
      <c r="GY157" s="41" t="e">
        <f t="shared" si="108"/>
        <v>#REF!</v>
      </c>
      <c r="GZ157" s="41" t="e">
        <f t="shared" si="108"/>
        <v>#REF!</v>
      </c>
      <c r="HA157" s="41" t="e">
        <f t="shared" si="108"/>
        <v>#REF!</v>
      </c>
      <c r="HB157" s="41" t="e">
        <f t="shared" si="96"/>
        <v>#REF!</v>
      </c>
      <c r="HC157" s="41" t="e">
        <f t="shared" si="96"/>
        <v>#REF!</v>
      </c>
      <c r="HD157" s="41" t="e">
        <f t="shared" si="96"/>
        <v>#REF!</v>
      </c>
      <c r="HE157" s="41" t="e">
        <f t="shared" ref="HE157:HJ205" si="109">HD157</f>
        <v>#REF!</v>
      </c>
      <c r="HF157" s="41" t="e">
        <f t="shared" si="109"/>
        <v>#REF!</v>
      </c>
      <c r="HG157" s="41" t="e">
        <f t="shared" si="109"/>
        <v>#REF!</v>
      </c>
      <c r="HH157" s="41" t="e">
        <f t="shared" si="91"/>
        <v>#REF!</v>
      </c>
      <c r="HI157" s="41" t="e">
        <f t="shared" si="91"/>
        <v>#REF!</v>
      </c>
      <c r="HJ157" s="41" t="e">
        <f t="shared" si="91"/>
        <v>#REF!</v>
      </c>
    </row>
    <row r="158" spans="1:218" ht="14.4" x14ac:dyDescent="0.3">
      <c r="A158" s="42">
        <v>155</v>
      </c>
      <c r="B158" s="43" t="e">
        <f>'CMM2 - AUX CALC'!$EZ$67</f>
        <v>#REF!</v>
      </c>
      <c r="FA158" s="41" t="e">
        <f>$B158/(_xlfn.SINGLE(PrazoConcessao)*12-FA$3+1)</f>
        <v>#REF!</v>
      </c>
      <c r="FB158" s="41" t="e">
        <f t="shared" si="104"/>
        <v>#REF!</v>
      </c>
      <c r="FC158" s="41" t="e">
        <f t="shared" si="104"/>
        <v>#REF!</v>
      </c>
      <c r="FD158" s="41" t="e">
        <f t="shared" si="104"/>
        <v>#REF!</v>
      </c>
      <c r="FE158" s="41" t="e">
        <f t="shared" si="104"/>
        <v>#REF!</v>
      </c>
      <c r="FF158" s="41" t="e">
        <f t="shared" si="104"/>
        <v>#REF!</v>
      </c>
      <c r="FG158" s="41" t="e">
        <f t="shared" si="104"/>
        <v>#REF!</v>
      </c>
      <c r="FH158" s="41" t="e">
        <f t="shared" si="104"/>
        <v>#REF!</v>
      </c>
      <c r="FI158" s="41" t="e">
        <f t="shared" si="105"/>
        <v>#REF!</v>
      </c>
      <c r="FJ158" s="41" t="e">
        <f t="shared" si="105"/>
        <v>#REF!</v>
      </c>
      <c r="FK158" s="41" t="e">
        <f t="shared" si="105"/>
        <v>#REF!</v>
      </c>
      <c r="FL158" s="41" t="e">
        <f t="shared" si="105"/>
        <v>#REF!</v>
      </c>
      <c r="FM158" s="41" t="e">
        <f t="shared" si="105"/>
        <v>#REF!</v>
      </c>
      <c r="FN158" s="41" t="e">
        <f t="shared" si="105"/>
        <v>#REF!</v>
      </c>
      <c r="FO158" s="41" t="e">
        <f t="shared" si="101"/>
        <v>#REF!</v>
      </c>
      <c r="FP158" s="41" t="e">
        <f t="shared" si="101"/>
        <v>#REF!</v>
      </c>
      <c r="FQ158" s="41" t="e">
        <f t="shared" si="101"/>
        <v>#REF!</v>
      </c>
      <c r="FR158" s="41" t="e">
        <f t="shared" si="101"/>
        <v>#REF!</v>
      </c>
      <c r="FS158" s="41" t="e">
        <f t="shared" si="102"/>
        <v>#REF!</v>
      </c>
      <c r="FT158" s="41" t="e">
        <f t="shared" si="102"/>
        <v>#REF!</v>
      </c>
      <c r="FU158" s="41" t="e">
        <f t="shared" si="102"/>
        <v>#REF!</v>
      </c>
      <c r="FV158" s="41" t="e">
        <f t="shared" si="102"/>
        <v>#REF!</v>
      </c>
      <c r="FW158" s="41" t="e">
        <f t="shared" si="102"/>
        <v>#REF!</v>
      </c>
      <c r="FX158" s="41" t="e">
        <f t="shared" si="102"/>
        <v>#REF!</v>
      </c>
      <c r="FY158" s="41" t="e">
        <f t="shared" si="102"/>
        <v>#REF!</v>
      </c>
      <c r="FZ158" s="41" t="e">
        <f t="shared" si="102"/>
        <v>#REF!</v>
      </c>
      <c r="GA158" s="41" t="e">
        <f t="shared" si="102"/>
        <v>#REF!</v>
      </c>
      <c r="GB158" s="41" t="e">
        <f t="shared" si="102"/>
        <v>#REF!</v>
      </c>
      <c r="GC158" s="41" t="e">
        <f t="shared" si="102"/>
        <v>#REF!</v>
      </c>
      <c r="GD158" s="41" t="e">
        <f t="shared" si="102"/>
        <v>#REF!</v>
      </c>
      <c r="GE158" s="41" t="e">
        <f t="shared" si="102"/>
        <v>#REF!</v>
      </c>
      <c r="GF158" s="41" t="e">
        <f t="shared" si="102"/>
        <v>#REF!</v>
      </c>
      <c r="GG158" s="41" t="e">
        <f t="shared" si="102"/>
        <v>#REF!</v>
      </c>
      <c r="GH158" s="41" t="e">
        <f t="shared" si="102"/>
        <v>#REF!</v>
      </c>
      <c r="GI158" s="41" t="e">
        <f t="shared" si="107"/>
        <v>#REF!</v>
      </c>
      <c r="GJ158" s="41" t="e">
        <f t="shared" si="107"/>
        <v>#REF!</v>
      </c>
      <c r="GK158" s="41" t="e">
        <f t="shared" si="107"/>
        <v>#REF!</v>
      </c>
      <c r="GL158" s="41" t="e">
        <f t="shared" si="107"/>
        <v>#REF!</v>
      </c>
      <c r="GM158" s="41" t="e">
        <f t="shared" si="107"/>
        <v>#REF!</v>
      </c>
      <c r="GN158" s="41" t="e">
        <f t="shared" si="106"/>
        <v>#REF!</v>
      </c>
      <c r="GO158" s="41" t="e">
        <f t="shared" si="106"/>
        <v>#REF!</v>
      </c>
      <c r="GP158" s="41" t="e">
        <f t="shared" si="106"/>
        <v>#REF!</v>
      </c>
      <c r="GQ158" s="41" t="e">
        <f t="shared" si="106"/>
        <v>#REF!</v>
      </c>
      <c r="GR158" s="41" t="e">
        <f t="shared" si="106"/>
        <v>#REF!</v>
      </c>
      <c r="GS158" s="41" t="e">
        <f t="shared" si="106"/>
        <v>#REF!</v>
      </c>
      <c r="GT158" s="41" t="e">
        <f t="shared" si="106"/>
        <v>#REF!</v>
      </c>
      <c r="GU158" s="41" t="e">
        <f t="shared" si="106"/>
        <v>#REF!</v>
      </c>
      <c r="GV158" s="41" t="e">
        <f t="shared" si="108"/>
        <v>#REF!</v>
      </c>
      <c r="GW158" s="41" t="e">
        <f t="shared" si="108"/>
        <v>#REF!</v>
      </c>
      <c r="GX158" s="41" t="e">
        <f t="shared" si="108"/>
        <v>#REF!</v>
      </c>
      <c r="GY158" s="41" t="e">
        <f t="shared" si="108"/>
        <v>#REF!</v>
      </c>
      <c r="GZ158" s="41" t="e">
        <f t="shared" si="108"/>
        <v>#REF!</v>
      </c>
      <c r="HA158" s="41" t="e">
        <f t="shared" si="108"/>
        <v>#REF!</v>
      </c>
      <c r="HB158" s="41" t="e">
        <f t="shared" si="108"/>
        <v>#REF!</v>
      </c>
      <c r="HC158" s="41" t="e">
        <f t="shared" si="108"/>
        <v>#REF!</v>
      </c>
      <c r="HD158" s="41" t="e">
        <f t="shared" si="108"/>
        <v>#REF!</v>
      </c>
      <c r="HE158" s="41" t="e">
        <f t="shared" si="109"/>
        <v>#REF!</v>
      </c>
      <c r="HF158" s="41" t="e">
        <f t="shared" si="109"/>
        <v>#REF!</v>
      </c>
      <c r="HG158" s="41" t="e">
        <f t="shared" si="109"/>
        <v>#REF!</v>
      </c>
      <c r="HH158" s="41" t="e">
        <f t="shared" si="91"/>
        <v>#REF!</v>
      </c>
      <c r="HI158" s="41" t="e">
        <f t="shared" si="91"/>
        <v>#REF!</v>
      </c>
      <c r="HJ158" s="41" t="e">
        <f t="shared" si="91"/>
        <v>#REF!</v>
      </c>
    </row>
    <row r="159" spans="1:218" ht="14.4" x14ac:dyDescent="0.3">
      <c r="A159" s="42">
        <v>156</v>
      </c>
      <c r="B159" s="43" t="e">
        <f>'CMM2 - AUX CALC'!$FA$67</f>
        <v>#REF!</v>
      </c>
      <c r="FB159" s="41" t="e">
        <f>$B159/(_xlfn.SINGLE(PrazoConcessao)*12-FB$3+1)</f>
        <v>#REF!</v>
      </c>
      <c r="FC159" s="41" t="e">
        <f t="shared" si="104"/>
        <v>#REF!</v>
      </c>
      <c r="FD159" s="41" t="e">
        <f t="shared" si="104"/>
        <v>#REF!</v>
      </c>
      <c r="FE159" s="41" t="e">
        <f t="shared" si="104"/>
        <v>#REF!</v>
      </c>
      <c r="FF159" s="41" t="e">
        <f t="shared" si="104"/>
        <v>#REF!</v>
      </c>
      <c r="FG159" s="41" t="e">
        <f t="shared" si="104"/>
        <v>#REF!</v>
      </c>
      <c r="FH159" s="41" t="e">
        <f t="shared" si="104"/>
        <v>#REF!</v>
      </c>
      <c r="FI159" s="41" t="e">
        <f t="shared" si="105"/>
        <v>#REF!</v>
      </c>
      <c r="FJ159" s="41" t="e">
        <f t="shared" si="105"/>
        <v>#REF!</v>
      </c>
      <c r="FK159" s="41" t="e">
        <f t="shared" si="105"/>
        <v>#REF!</v>
      </c>
      <c r="FL159" s="41" t="e">
        <f t="shared" si="105"/>
        <v>#REF!</v>
      </c>
      <c r="FM159" s="41" t="e">
        <f t="shared" si="105"/>
        <v>#REF!</v>
      </c>
      <c r="FN159" s="41" t="e">
        <f t="shared" si="105"/>
        <v>#REF!</v>
      </c>
      <c r="FO159" s="41" t="e">
        <f t="shared" si="101"/>
        <v>#REF!</v>
      </c>
      <c r="FP159" s="41" t="e">
        <f t="shared" si="101"/>
        <v>#REF!</v>
      </c>
      <c r="FQ159" s="41" t="e">
        <f t="shared" si="101"/>
        <v>#REF!</v>
      </c>
      <c r="FR159" s="41" t="e">
        <f t="shared" si="101"/>
        <v>#REF!</v>
      </c>
      <c r="FS159" s="41" t="e">
        <f t="shared" si="102"/>
        <v>#REF!</v>
      </c>
      <c r="FT159" s="41" t="e">
        <f t="shared" si="102"/>
        <v>#REF!</v>
      </c>
      <c r="FU159" s="41" t="e">
        <f t="shared" si="102"/>
        <v>#REF!</v>
      </c>
      <c r="FV159" s="41" t="e">
        <f t="shared" si="102"/>
        <v>#REF!</v>
      </c>
      <c r="FW159" s="41" t="e">
        <f t="shared" si="102"/>
        <v>#REF!</v>
      </c>
      <c r="FX159" s="41" t="e">
        <f t="shared" si="102"/>
        <v>#REF!</v>
      </c>
      <c r="FY159" s="41" t="e">
        <f t="shared" si="102"/>
        <v>#REF!</v>
      </c>
      <c r="FZ159" s="41" t="e">
        <f t="shared" si="102"/>
        <v>#REF!</v>
      </c>
      <c r="GA159" s="41" t="e">
        <f t="shared" si="102"/>
        <v>#REF!</v>
      </c>
      <c r="GB159" s="41" t="e">
        <f t="shared" si="102"/>
        <v>#REF!</v>
      </c>
      <c r="GC159" s="41" t="e">
        <f t="shared" si="102"/>
        <v>#REF!</v>
      </c>
      <c r="GD159" s="41" t="e">
        <f t="shared" si="102"/>
        <v>#REF!</v>
      </c>
      <c r="GE159" s="41" t="e">
        <f t="shared" si="102"/>
        <v>#REF!</v>
      </c>
      <c r="GF159" s="41" t="e">
        <f t="shared" si="102"/>
        <v>#REF!</v>
      </c>
      <c r="GG159" s="41" t="e">
        <f t="shared" si="102"/>
        <v>#REF!</v>
      </c>
      <c r="GH159" s="41" t="e">
        <f t="shared" si="102"/>
        <v>#REF!</v>
      </c>
      <c r="GI159" s="41" t="e">
        <f t="shared" si="107"/>
        <v>#REF!</v>
      </c>
      <c r="GJ159" s="41" t="e">
        <f t="shared" si="107"/>
        <v>#REF!</v>
      </c>
      <c r="GK159" s="41" t="e">
        <f t="shared" si="107"/>
        <v>#REF!</v>
      </c>
      <c r="GL159" s="41" t="e">
        <f t="shared" si="107"/>
        <v>#REF!</v>
      </c>
      <c r="GM159" s="41" t="e">
        <f t="shared" si="107"/>
        <v>#REF!</v>
      </c>
      <c r="GN159" s="41" t="e">
        <f t="shared" si="106"/>
        <v>#REF!</v>
      </c>
      <c r="GO159" s="41" t="e">
        <f t="shared" si="106"/>
        <v>#REF!</v>
      </c>
      <c r="GP159" s="41" t="e">
        <f t="shared" si="106"/>
        <v>#REF!</v>
      </c>
      <c r="GQ159" s="41" t="e">
        <f t="shared" si="106"/>
        <v>#REF!</v>
      </c>
      <c r="GR159" s="41" t="e">
        <f t="shared" si="106"/>
        <v>#REF!</v>
      </c>
      <c r="GS159" s="41" t="e">
        <f t="shared" si="106"/>
        <v>#REF!</v>
      </c>
      <c r="GT159" s="41" t="e">
        <f t="shared" si="106"/>
        <v>#REF!</v>
      </c>
      <c r="GU159" s="41" t="e">
        <f t="shared" si="106"/>
        <v>#REF!</v>
      </c>
      <c r="GV159" s="41" t="e">
        <f t="shared" si="108"/>
        <v>#REF!</v>
      </c>
      <c r="GW159" s="41" t="e">
        <f t="shared" si="108"/>
        <v>#REF!</v>
      </c>
      <c r="GX159" s="41" t="e">
        <f t="shared" si="108"/>
        <v>#REF!</v>
      </c>
      <c r="GY159" s="41" t="e">
        <f t="shared" si="108"/>
        <v>#REF!</v>
      </c>
      <c r="GZ159" s="41" t="e">
        <f t="shared" si="108"/>
        <v>#REF!</v>
      </c>
      <c r="HA159" s="41" t="e">
        <f t="shared" si="108"/>
        <v>#REF!</v>
      </c>
      <c r="HB159" s="41" t="e">
        <f t="shared" si="108"/>
        <v>#REF!</v>
      </c>
      <c r="HC159" s="41" t="e">
        <f t="shared" si="108"/>
        <v>#REF!</v>
      </c>
      <c r="HD159" s="41" t="e">
        <f t="shared" si="108"/>
        <v>#REF!</v>
      </c>
      <c r="HE159" s="41" t="e">
        <f t="shared" si="109"/>
        <v>#REF!</v>
      </c>
      <c r="HF159" s="41" t="e">
        <f t="shared" si="109"/>
        <v>#REF!</v>
      </c>
      <c r="HG159" s="41" t="e">
        <f t="shared" si="109"/>
        <v>#REF!</v>
      </c>
      <c r="HH159" s="41" t="e">
        <f t="shared" si="91"/>
        <v>#REF!</v>
      </c>
      <c r="HI159" s="41" t="e">
        <f t="shared" si="91"/>
        <v>#REF!</v>
      </c>
      <c r="HJ159" s="41" t="e">
        <f t="shared" si="91"/>
        <v>#REF!</v>
      </c>
    </row>
    <row r="160" spans="1:218" ht="14.4" x14ac:dyDescent="0.3">
      <c r="A160" s="42">
        <v>157</v>
      </c>
      <c r="B160" s="43" t="e">
        <f>'CMM2 - AUX CALC'!$FB$67</f>
        <v>#REF!</v>
      </c>
      <c r="FC160" s="41" t="e">
        <f>$B160/(_xlfn.SINGLE(PrazoConcessao)*12-FC$3+1)</f>
        <v>#REF!</v>
      </c>
      <c r="FD160" s="41" t="e">
        <f t="shared" si="104"/>
        <v>#REF!</v>
      </c>
      <c r="FE160" s="41" t="e">
        <f t="shared" si="104"/>
        <v>#REF!</v>
      </c>
      <c r="FF160" s="41" t="e">
        <f t="shared" si="104"/>
        <v>#REF!</v>
      </c>
      <c r="FG160" s="41" t="e">
        <f t="shared" si="104"/>
        <v>#REF!</v>
      </c>
      <c r="FH160" s="41" t="e">
        <f t="shared" si="104"/>
        <v>#REF!</v>
      </c>
      <c r="FI160" s="41" t="e">
        <f t="shared" si="105"/>
        <v>#REF!</v>
      </c>
      <c r="FJ160" s="41" t="e">
        <f t="shared" si="105"/>
        <v>#REF!</v>
      </c>
      <c r="FK160" s="41" t="e">
        <f t="shared" si="105"/>
        <v>#REF!</v>
      </c>
      <c r="FL160" s="41" t="e">
        <f t="shared" si="105"/>
        <v>#REF!</v>
      </c>
      <c r="FM160" s="41" t="e">
        <f t="shared" si="105"/>
        <v>#REF!</v>
      </c>
      <c r="FN160" s="41" t="e">
        <f t="shared" si="105"/>
        <v>#REF!</v>
      </c>
      <c r="FO160" s="41" t="e">
        <f t="shared" si="101"/>
        <v>#REF!</v>
      </c>
      <c r="FP160" s="41" t="e">
        <f t="shared" si="101"/>
        <v>#REF!</v>
      </c>
      <c r="FQ160" s="41" t="e">
        <f t="shared" si="101"/>
        <v>#REF!</v>
      </c>
      <c r="FR160" s="41" t="e">
        <f t="shared" si="101"/>
        <v>#REF!</v>
      </c>
      <c r="FS160" s="41" t="e">
        <f t="shared" si="102"/>
        <v>#REF!</v>
      </c>
      <c r="FT160" s="41" t="e">
        <f t="shared" si="102"/>
        <v>#REF!</v>
      </c>
      <c r="FU160" s="41" t="e">
        <f t="shared" si="102"/>
        <v>#REF!</v>
      </c>
      <c r="FV160" s="41" t="e">
        <f t="shared" si="102"/>
        <v>#REF!</v>
      </c>
      <c r="FW160" s="41" t="e">
        <f t="shared" si="102"/>
        <v>#REF!</v>
      </c>
      <c r="FX160" s="41" t="e">
        <f t="shared" si="102"/>
        <v>#REF!</v>
      </c>
      <c r="FY160" s="41" t="e">
        <f t="shared" si="102"/>
        <v>#REF!</v>
      </c>
      <c r="FZ160" s="41" t="e">
        <f t="shared" si="102"/>
        <v>#REF!</v>
      </c>
      <c r="GA160" s="41" t="e">
        <f t="shared" si="102"/>
        <v>#REF!</v>
      </c>
      <c r="GB160" s="41" t="e">
        <f t="shared" si="102"/>
        <v>#REF!</v>
      </c>
      <c r="GC160" s="41" t="e">
        <f t="shared" si="102"/>
        <v>#REF!</v>
      </c>
      <c r="GD160" s="41" t="e">
        <f t="shared" si="102"/>
        <v>#REF!</v>
      </c>
      <c r="GE160" s="41" t="e">
        <f t="shared" si="102"/>
        <v>#REF!</v>
      </c>
      <c r="GF160" s="41" t="e">
        <f t="shared" si="102"/>
        <v>#REF!</v>
      </c>
      <c r="GG160" s="41" t="e">
        <f t="shared" si="102"/>
        <v>#REF!</v>
      </c>
      <c r="GH160" s="41" t="e">
        <f t="shared" si="102"/>
        <v>#REF!</v>
      </c>
      <c r="GI160" s="41" t="e">
        <f t="shared" si="107"/>
        <v>#REF!</v>
      </c>
      <c r="GJ160" s="41" t="e">
        <f t="shared" si="107"/>
        <v>#REF!</v>
      </c>
      <c r="GK160" s="41" t="e">
        <f t="shared" si="107"/>
        <v>#REF!</v>
      </c>
      <c r="GL160" s="41" t="e">
        <f t="shared" si="107"/>
        <v>#REF!</v>
      </c>
      <c r="GM160" s="41" t="e">
        <f t="shared" si="107"/>
        <v>#REF!</v>
      </c>
      <c r="GN160" s="41" t="e">
        <f t="shared" si="106"/>
        <v>#REF!</v>
      </c>
      <c r="GO160" s="41" t="e">
        <f t="shared" si="106"/>
        <v>#REF!</v>
      </c>
      <c r="GP160" s="41" t="e">
        <f t="shared" si="106"/>
        <v>#REF!</v>
      </c>
      <c r="GQ160" s="41" t="e">
        <f t="shared" si="106"/>
        <v>#REF!</v>
      </c>
      <c r="GR160" s="41" t="e">
        <f t="shared" si="106"/>
        <v>#REF!</v>
      </c>
      <c r="GS160" s="41" t="e">
        <f t="shared" si="106"/>
        <v>#REF!</v>
      </c>
      <c r="GT160" s="41" t="e">
        <f t="shared" si="106"/>
        <v>#REF!</v>
      </c>
      <c r="GU160" s="41" t="e">
        <f t="shared" si="106"/>
        <v>#REF!</v>
      </c>
      <c r="GV160" s="41" t="e">
        <f t="shared" si="108"/>
        <v>#REF!</v>
      </c>
      <c r="GW160" s="41" t="e">
        <f t="shared" si="108"/>
        <v>#REF!</v>
      </c>
      <c r="GX160" s="41" t="e">
        <f t="shared" si="108"/>
        <v>#REF!</v>
      </c>
      <c r="GY160" s="41" t="e">
        <f t="shared" si="108"/>
        <v>#REF!</v>
      </c>
      <c r="GZ160" s="41" t="e">
        <f t="shared" si="108"/>
        <v>#REF!</v>
      </c>
      <c r="HA160" s="41" t="e">
        <f t="shared" si="108"/>
        <v>#REF!</v>
      </c>
      <c r="HB160" s="41" t="e">
        <f t="shared" si="108"/>
        <v>#REF!</v>
      </c>
      <c r="HC160" s="41" t="e">
        <f t="shared" si="108"/>
        <v>#REF!</v>
      </c>
      <c r="HD160" s="41" t="e">
        <f t="shared" si="108"/>
        <v>#REF!</v>
      </c>
      <c r="HE160" s="41" t="e">
        <f t="shared" si="109"/>
        <v>#REF!</v>
      </c>
      <c r="HF160" s="41" t="e">
        <f t="shared" si="109"/>
        <v>#REF!</v>
      </c>
      <c r="HG160" s="41" t="e">
        <f t="shared" si="109"/>
        <v>#REF!</v>
      </c>
      <c r="HH160" s="41" t="e">
        <f t="shared" si="91"/>
        <v>#REF!</v>
      </c>
      <c r="HI160" s="41" t="e">
        <f t="shared" si="91"/>
        <v>#REF!</v>
      </c>
      <c r="HJ160" s="41" t="e">
        <f t="shared" si="91"/>
        <v>#REF!</v>
      </c>
    </row>
    <row r="161" spans="1:218" ht="14.4" x14ac:dyDescent="0.3">
      <c r="A161" s="42">
        <v>158</v>
      </c>
      <c r="B161" s="43" t="e">
        <f>'CMM2 - AUX CALC'!$FC$67</f>
        <v>#REF!</v>
      </c>
      <c r="FD161" s="41" t="e">
        <f>$B161/(_xlfn.SINGLE(PrazoConcessao)*12-FD$3+1)</f>
        <v>#REF!</v>
      </c>
      <c r="FE161" s="41" t="e">
        <f t="shared" si="104"/>
        <v>#REF!</v>
      </c>
      <c r="FF161" s="41" t="e">
        <f t="shared" si="104"/>
        <v>#REF!</v>
      </c>
      <c r="FG161" s="41" t="e">
        <f t="shared" si="104"/>
        <v>#REF!</v>
      </c>
      <c r="FH161" s="41" t="e">
        <f t="shared" si="104"/>
        <v>#REF!</v>
      </c>
      <c r="FI161" s="41" t="e">
        <f t="shared" si="105"/>
        <v>#REF!</v>
      </c>
      <c r="FJ161" s="41" t="e">
        <f t="shared" si="105"/>
        <v>#REF!</v>
      </c>
      <c r="FK161" s="41" t="e">
        <f t="shared" si="105"/>
        <v>#REF!</v>
      </c>
      <c r="FL161" s="41" t="e">
        <f t="shared" si="105"/>
        <v>#REF!</v>
      </c>
      <c r="FM161" s="41" t="e">
        <f t="shared" si="105"/>
        <v>#REF!</v>
      </c>
      <c r="FN161" s="41" t="e">
        <f t="shared" si="105"/>
        <v>#REF!</v>
      </c>
      <c r="FO161" s="41" t="e">
        <f t="shared" si="101"/>
        <v>#REF!</v>
      </c>
      <c r="FP161" s="41" t="e">
        <f t="shared" si="101"/>
        <v>#REF!</v>
      </c>
      <c r="FQ161" s="41" t="e">
        <f t="shared" si="101"/>
        <v>#REF!</v>
      </c>
      <c r="FR161" s="41" t="e">
        <f t="shared" si="101"/>
        <v>#REF!</v>
      </c>
      <c r="FS161" s="41" t="e">
        <f t="shared" si="102"/>
        <v>#REF!</v>
      </c>
      <c r="FT161" s="41" t="e">
        <f t="shared" si="102"/>
        <v>#REF!</v>
      </c>
      <c r="FU161" s="41" t="e">
        <f t="shared" si="102"/>
        <v>#REF!</v>
      </c>
      <c r="FV161" s="41" t="e">
        <f t="shared" si="102"/>
        <v>#REF!</v>
      </c>
      <c r="FW161" s="41" t="e">
        <f t="shared" si="102"/>
        <v>#REF!</v>
      </c>
      <c r="FX161" s="41" t="e">
        <f t="shared" si="102"/>
        <v>#REF!</v>
      </c>
      <c r="FY161" s="41" t="e">
        <f t="shared" si="102"/>
        <v>#REF!</v>
      </c>
      <c r="FZ161" s="41" t="e">
        <f t="shared" si="102"/>
        <v>#REF!</v>
      </c>
      <c r="GA161" s="41" t="e">
        <f t="shared" si="102"/>
        <v>#REF!</v>
      </c>
      <c r="GB161" s="41" t="e">
        <f t="shared" si="102"/>
        <v>#REF!</v>
      </c>
      <c r="GC161" s="41" t="e">
        <f t="shared" si="102"/>
        <v>#REF!</v>
      </c>
      <c r="GD161" s="41" t="e">
        <f t="shared" si="102"/>
        <v>#REF!</v>
      </c>
      <c r="GE161" s="41" t="e">
        <f t="shared" si="102"/>
        <v>#REF!</v>
      </c>
      <c r="GF161" s="41" t="e">
        <f t="shared" si="102"/>
        <v>#REF!</v>
      </c>
      <c r="GG161" s="41" t="e">
        <f t="shared" si="102"/>
        <v>#REF!</v>
      </c>
      <c r="GH161" s="41" t="e">
        <f t="shared" si="102"/>
        <v>#REF!</v>
      </c>
      <c r="GI161" s="41" t="e">
        <f t="shared" si="107"/>
        <v>#REF!</v>
      </c>
      <c r="GJ161" s="41" t="e">
        <f t="shared" si="107"/>
        <v>#REF!</v>
      </c>
      <c r="GK161" s="41" t="e">
        <f t="shared" si="107"/>
        <v>#REF!</v>
      </c>
      <c r="GL161" s="41" t="e">
        <f t="shared" si="107"/>
        <v>#REF!</v>
      </c>
      <c r="GM161" s="41" t="e">
        <f t="shared" si="107"/>
        <v>#REF!</v>
      </c>
      <c r="GN161" s="41" t="e">
        <f t="shared" si="106"/>
        <v>#REF!</v>
      </c>
      <c r="GO161" s="41" t="e">
        <f t="shared" si="106"/>
        <v>#REF!</v>
      </c>
      <c r="GP161" s="41" t="e">
        <f t="shared" si="106"/>
        <v>#REF!</v>
      </c>
      <c r="GQ161" s="41" t="e">
        <f t="shared" si="106"/>
        <v>#REF!</v>
      </c>
      <c r="GR161" s="41" t="e">
        <f t="shared" si="106"/>
        <v>#REF!</v>
      </c>
      <c r="GS161" s="41" t="e">
        <f t="shared" si="106"/>
        <v>#REF!</v>
      </c>
      <c r="GT161" s="41" t="e">
        <f t="shared" si="106"/>
        <v>#REF!</v>
      </c>
      <c r="GU161" s="41" t="e">
        <f t="shared" si="106"/>
        <v>#REF!</v>
      </c>
      <c r="GV161" s="41" t="e">
        <f t="shared" si="108"/>
        <v>#REF!</v>
      </c>
      <c r="GW161" s="41" t="e">
        <f t="shared" si="108"/>
        <v>#REF!</v>
      </c>
      <c r="GX161" s="41" t="e">
        <f t="shared" si="108"/>
        <v>#REF!</v>
      </c>
      <c r="GY161" s="41" t="e">
        <f t="shared" si="108"/>
        <v>#REF!</v>
      </c>
      <c r="GZ161" s="41" t="e">
        <f t="shared" si="108"/>
        <v>#REF!</v>
      </c>
      <c r="HA161" s="41" t="e">
        <f t="shared" si="108"/>
        <v>#REF!</v>
      </c>
      <c r="HB161" s="41" t="e">
        <f t="shared" si="108"/>
        <v>#REF!</v>
      </c>
      <c r="HC161" s="41" t="e">
        <f t="shared" si="108"/>
        <v>#REF!</v>
      </c>
      <c r="HD161" s="41" t="e">
        <f t="shared" si="108"/>
        <v>#REF!</v>
      </c>
      <c r="HE161" s="41" t="e">
        <f t="shared" si="109"/>
        <v>#REF!</v>
      </c>
      <c r="HF161" s="41" t="e">
        <f t="shared" si="109"/>
        <v>#REF!</v>
      </c>
      <c r="HG161" s="41" t="e">
        <f t="shared" si="109"/>
        <v>#REF!</v>
      </c>
      <c r="HH161" s="41" t="e">
        <f t="shared" si="91"/>
        <v>#REF!</v>
      </c>
      <c r="HI161" s="41" t="e">
        <f t="shared" si="91"/>
        <v>#REF!</v>
      </c>
      <c r="HJ161" s="41" t="e">
        <f t="shared" si="91"/>
        <v>#REF!</v>
      </c>
    </row>
    <row r="162" spans="1:218" ht="14.4" x14ac:dyDescent="0.3">
      <c r="A162" s="42">
        <v>159</v>
      </c>
      <c r="B162" s="43" t="e">
        <f>'CMM2 - AUX CALC'!$FD$67</f>
        <v>#REF!</v>
      </c>
      <c r="FE162" s="41" t="e">
        <f>$B162/(_xlfn.SINGLE(PrazoConcessao)*12-FE$3+1)</f>
        <v>#REF!</v>
      </c>
      <c r="FF162" s="41" t="e">
        <f t="shared" si="104"/>
        <v>#REF!</v>
      </c>
      <c r="FG162" s="41" t="e">
        <f t="shared" si="104"/>
        <v>#REF!</v>
      </c>
      <c r="FH162" s="41" t="e">
        <f t="shared" si="104"/>
        <v>#REF!</v>
      </c>
      <c r="FI162" s="41" t="e">
        <f t="shared" si="105"/>
        <v>#REF!</v>
      </c>
      <c r="FJ162" s="41" t="e">
        <f t="shared" si="105"/>
        <v>#REF!</v>
      </c>
      <c r="FK162" s="41" t="e">
        <f t="shared" si="105"/>
        <v>#REF!</v>
      </c>
      <c r="FL162" s="41" t="e">
        <f t="shared" si="105"/>
        <v>#REF!</v>
      </c>
      <c r="FM162" s="41" t="e">
        <f t="shared" si="105"/>
        <v>#REF!</v>
      </c>
      <c r="FN162" s="41" t="e">
        <f t="shared" si="105"/>
        <v>#REF!</v>
      </c>
      <c r="FO162" s="41" t="e">
        <f t="shared" si="101"/>
        <v>#REF!</v>
      </c>
      <c r="FP162" s="41" t="e">
        <f t="shared" si="101"/>
        <v>#REF!</v>
      </c>
      <c r="FQ162" s="41" t="e">
        <f t="shared" si="101"/>
        <v>#REF!</v>
      </c>
      <c r="FR162" s="41" t="e">
        <f t="shared" si="101"/>
        <v>#REF!</v>
      </c>
      <c r="FS162" s="41" t="e">
        <f t="shared" si="102"/>
        <v>#REF!</v>
      </c>
      <c r="FT162" s="41" t="e">
        <f t="shared" si="102"/>
        <v>#REF!</v>
      </c>
      <c r="FU162" s="41" t="e">
        <f t="shared" si="102"/>
        <v>#REF!</v>
      </c>
      <c r="FV162" s="41" t="e">
        <f t="shared" si="102"/>
        <v>#REF!</v>
      </c>
      <c r="FW162" s="41" t="e">
        <f t="shared" si="102"/>
        <v>#REF!</v>
      </c>
      <c r="FX162" s="41" t="e">
        <f t="shared" si="102"/>
        <v>#REF!</v>
      </c>
      <c r="FY162" s="41" t="e">
        <f t="shared" si="102"/>
        <v>#REF!</v>
      </c>
      <c r="FZ162" s="41" t="e">
        <f t="shared" si="102"/>
        <v>#REF!</v>
      </c>
      <c r="GA162" s="41" t="e">
        <f t="shared" si="102"/>
        <v>#REF!</v>
      </c>
      <c r="GB162" s="41" t="e">
        <f t="shared" si="102"/>
        <v>#REF!</v>
      </c>
      <c r="GC162" s="41" t="e">
        <f t="shared" si="102"/>
        <v>#REF!</v>
      </c>
      <c r="GD162" s="41" t="e">
        <f t="shared" si="102"/>
        <v>#REF!</v>
      </c>
      <c r="GE162" s="41" t="e">
        <f t="shared" si="102"/>
        <v>#REF!</v>
      </c>
      <c r="GF162" s="41" t="e">
        <f t="shared" si="102"/>
        <v>#REF!</v>
      </c>
      <c r="GG162" s="41" t="e">
        <f t="shared" si="102"/>
        <v>#REF!</v>
      </c>
      <c r="GH162" s="41" t="e">
        <f t="shared" si="102"/>
        <v>#REF!</v>
      </c>
      <c r="GI162" s="41" t="e">
        <f t="shared" si="107"/>
        <v>#REF!</v>
      </c>
      <c r="GJ162" s="41" t="e">
        <f t="shared" si="107"/>
        <v>#REF!</v>
      </c>
      <c r="GK162" s="41" t="e">
        <f t="shared" si="107"/>
        <v>#REF!</v>
      </c>
      <c r="GL162" s="41" t="e">
        <f t="shared" si="107"/>
        <v>#REF!</v>
      </c>
      <c r="GM162" s="41" t="e">
        <f t="shared" si="107"/>
        <v>#REF!</v>
      </c>
      <c r="GN162" s="41" t="e">
        <f t="shared" si="106"/>
        <v>#REF!</v>
      </c>
      <c r="GO162" s="41" t="e">
        <f t="shared" si="106"/>
        <v>#REF!</v>
      </c>
      <c r="GP162" s="41" t="e">
        <f t="shared" si="106"/>
        <v>#REF!</v>
      </c>
      <c r="GQ162" s="41" t="e">
        <f t="shared" si="106"/>
        <v>#REF!</v>
      </c>
      <c r="GR162" s="41" t="e">
        <f t="shared" si="106"/>
        <v>#REF!</v>
      </c>
      <c r="GS162" s="41" t="e">
        <f t="shared" si="106"/>
        <v>#REF!</v>
      </c>
      <c r="GT162" s="41" t="e">
        <f t="shared" si="106"/>
        <v>#REF!</v>
      </c>
      <c r="GU162" s="41" t="e">
        <f t="shared" si="106"/>
        <v>#REF!</v>
      </c>
      <c r="GV162" s="41" t="e">
        <f t="shared" si="108"/>
        <v>#REF!</v>
      </c>
      <c r="GW162" s="41" t="e">
        <f t="shared" si="108"/>
        <v>#REF!</v>
      </c>
      <c r="GX162" s="41" t="e">
        <f t="shared" si="108"/>
        <v>#REF!</v>
      </c>
      <c r="GY162" s="41" t="e">
        <f t="shared" si="108"/>
        <v>#REF!</v>
      </c>
      <c r="GZ162" s="41" t="e">
        <f t="shared" si="108"/>
        <v>#REF!</v>
      </c>
      <c r="HA162" s="41" t="e">
        <f t="shared" si="108"/>
        <v>#REF!</v>
      </c>
      <c r="HB162" s="41" t="e">
        <f t="shared" si="108"/>
        <v>#REF!</v>
      </c>
      <c r="HC162" s="41" t="e">
        <f t="shared" si="108"/>
        <v>#REF!</v>
      </c>
      <c r="HD162" s="41" t="e">
        <f t="shared" si="108"/>
        <v>#REF!</v>
      </c>
      <c r="HE162" s="41" t="e">
        <f t="shared" si="109"/>
        <v>#REF!</v>
      </c>
      <c r="HF162" s="41" t="e">
        <f t="shared" si="109"/>
        <v>#REF!</v>
      </c>
      <c r="HG162" s="41" t="e">
        <f t="shared" si="109"/>
        <v>#REF!</v>
      </c>
      <c r="HH162" s="41" t="e">
        <f t="shared" si="91"/>
        <v>#REF!</v>
      </c>
      <c r="HI162" s="41" t="e">
        <f t="shared" si="91"/>
        <v>#REF!</v>
      </c>
      <c r="HJ162" s="41" t="e">
        <f t="shared" si="91"/>
        <v>#REF!</v>
      </c>
    </row>
    <row r="163" spans="1:218" ht="14.4" x14ac:dyDescent="0.3">
      <c r="A163" s="42">
        <v>160</v>
      </c>
      <c r="B163" s="43" t="e">
        <f>'CMM2 - AUX CALC'!$FE$67</f>
        <v>#REF!</v>
      </c>
      <c r="FF163" s="41" t="e">
        <f>$B163/(_xlfn.SINGLE(PrazoConcessao)*12-FF$3+1)</f>
        <v>#REF!</v>
      </c>
      <c r="FG163" s="41" t="e">
        <f t="shared" si="104"/>
        <v>#REF!</v>
      </c>
      <c r="FH163" s="41" t="e">
        <f t="shared" si="104"/>
        <v>#REF!</v>
      </c>
      <c r="FI163" s="41" t="e">
        <f t="shared" si="105"/>
        <v>#REF!</v>
      </c>
      <c r="FJ163" s="41" t="e">
        <f t="shared" si="105"/>
        <v>#REF!</v>
      </c>
      <c r="FK163" s="41" t="e">
        <f t="shared" si="105"/>
        <v>#REF!</v>
      </c>
      <c r="FL163" s="41" t="e">
        <f t="shared" si="105"/>
        <v>#REF!</v>
      </c>
      <c r="FM163" s="41" t="e">
        <f t="shared" si="105"/>
        <v>#REF!</v>
      </c>
      <c r="FN163" s="41" t="e">
        <f t="shared" si="105"/>
        <v>#REF!</v>
      </c>
      <c r="FO163" s="41" t="e">
        <f t="shared" si="101"/>
        <v>#REF!</v>
      </c>
      <c r="FP163" s="41" t="e">
        <f t="shared" si="101"/>
        <v>#REF!</v>
      </c>
      <c r="FQ163" s="41" t="e">
        <f t="shared" si="101"/>
        <v>#REF!</v>
      </c>
      <c r="FR163" s="41" t="e">
        <f t="shared" si="101"/>
        <v>#REF!</v>
      </c>
      <c r="FS163" s="41" t="e">
        <f t="shared" si="102"/>
        <v>#REF!</v>
      </c>
      <c r="FT163" s="41" t="e">
        <f t="shared" si="102"/>
        <v>#REF!</v>
      </c>
      <c r="FU163" s="41" t="e">
        <f t="shared" si="102"/>
        <v>#REF!</v>
      </c>
      <c r="FV163" s="41" t="e">
        <f t="shared" si="102"/>
        <v>#REF!</v>
      </c>
      <c r="FW163" s="41" t="e">
        <f t="shared" si="102"/>
        <v>#REF!</v>
      </c>
      <c r="FX163" s="41" t="e">
        <f t="shared" si="102"/>
        <v>#REF!</v>
      </c>
      <c r="FY163" s="41" t="e">
        <f t="shared" si="102"/>
        <v>#REF!</v>
      </c>
      <c r="FZ163" s="41" t="e">
        <f t="shared" si="102"/>
        <v>#REF!</v>
      </c>
      <c r="GA163" s="41" t="e">
        <f t="shared" si="102"/>
        <v>#REF!</v>
      </c>
      <c r="GB163" s="41" t="e">
        <f t="shared" si="102"/>
        <v>#REF!</v>
      </c>
      <c r="GC163" s="41" t="e">
        <f t="shared" si="102"/>
        <v>#REF!</v>
      </c>
      <c r="GD163" s="41" t="e">
        <f t="shared" ref="GD163:GH190" si="110">GC163</f>
        <v>#REF!</v>
      </c>
      <c r="GE163" s="41" t="e">
        <f t="shared" si="110"/>
        <v>#REF!</v>
      </c>
      <c r="GF163" s="41" t="e">
        <f t="shared" si="110"/>
        <v>#REF!</v>
      </c>
      <c r="GG163" s="41" t="e">
        <f t="shared" si="110"/>
        <v>#REF!</v>
      </c>
      <c r="GH163" s="41" t="e">
        <f t="shared" si="110"/>
        <v>#REF!</v>
      </c>
      <c r="GI163" s="41" t="e">
        <f t="shared" si="107"/>
        <v>#REF!</v>
      </c>
      <c r="GJ163" s="41" t="e">
        <f t="shared" si="107"/>
        <v>#REF!</v>
      </c>
      <c r="GK163" s="41" t="e">
        <f t="shared" si="107"/>
        <v>#REF!</v>
      </c>
      <c r="GL163" s="41" t="e">
        <f t="shared" si="107"/>
        <v>#REF!</v>
      </c>
      <c r="GM163" s="41" t="e">
        <f t="shared" si="107"/>
        <v>#REF!</v>
      </c>
      <c r="GN163" s="41" t="e">
        <f t="shared" si="106"/>
        <v>#REF!</v>
      </c>
      <c r="GO163" s="41" t="e">
        <f t="shared" si="106"/>
        <v>#REF!</v>
      </c>
      <c r="GP163" s="41" t="e">
        <f t="shared" si="106"/>
        <v>#REF!</v>
      </c>
      <c r="GQ163" s="41" t="e">
        <f t="shared" si="106"/>
        <v>#REF!</v>
      </c>
      <c r="GR163" s="41" t="e">
        <f t="shared" si="106"/>
        <v>#REF!</v>
      </c>
      <c r="GS163" s="41" t="e">
        <f t="shared" si="106"/>
        <v>#REF!</v>
      </c>
      <c r="GT163" s="41" t="e">
        <f t="shared" si="106"/>
        <v>#REF!</v>
      </c>
      <c r="GU163" s="41" t="e">
        <f t="shared" si="106"/>
        <v>#REF!</v>
      </c>
      <c r="GV163" s="41" t="e">
        <f t="shared" si="108"/>
        <v>#REF!</v>
      </c>
      <c r="GW163" s="41" t="e">
        <f t="shared" si="108"/>
        <v>#REF!</v>
      </c>
      <c r="GX163" s="41" t="e">
        <f t="shared" si="108"/>
        <v>#REF!</v>
      </c>
      <c r="GY163" s="41" t="e">
        <f t="shared" si="108"/>
        <v>#REF!</v>
      </c>
      <c r="GZ163" s="41" t="e">
        <f t="shared" si="108"/>
        <v>#REF!</v>
      </c>
      <c r="HA163" s="41" t="e">
        <f t="shared" si="108"/>
        <v>#REF!</v>
      </c>
      <c r="HB163" s="41" t="e">
        <f t="shared" si="108"/>
        <v>#REF!</v>
      </c>
      <c r="HC163" s="41" t="e">
        <f t="shared" si="108"/>
        <v>#REF!</v>
      </c>
      <c r="HD163" s="41" t="e">
        <f t="shared" si="108"/>
        <v>#REF!</v>
      </c>
      <c r="HE163" s="41" t="e">
        <f t="shared" si="109"/>
        <v>#REF!</v>
      </c>
      <c r="HF163" s="41" t="e">
        <f t="shared" si="109"/>
        <v>#REF!</v>
      </c>
      <c r="HG163" s="41" t="e">
        <f t="shared" si="109"/>
        <v>#REF!</v>
      </c>
      <c r="HH163" s="41" t="e">
        <f t="shared" si="91"/>
        <v>#REF!</v>
      </c>
      <c r="HI163" s="41" t="e">
        <f t="shared" si="91"/>
        <v>#REF!</v>
      </c>
      <c r="HJ163" s="41" t="e">
        <f t="shared" si="91"/>
        <v>#REF!</v>
      </c>
    </row>
    <row r="164" spans="1:218" ht="14.4" x14ac:dyDescent="0.3">
      <c r="A164" s="42">
        <v>161</v>
      </c>
      <c r="B164" s="43" t="e">
        <f>'CMM2 - AUX CALC'!$FF$67</f>
        <v>#REF!</v>
      </c>
      <c r="FG164" s="41" t="e">
        <f>$B164/(_xlfn.SINGLE(PrazoConcessao)*12-FG$3+1)</f>
        <v>#REF!</v>
      </c>
      <c r="FH164" s="41" t="e">
        <f t="shared" si="104"/>
        <v>#REF!</v>
      </c>
      <c r="FI164" s="41" t="e">
        <f t="shared" si="105"/>
        <v>#REF!</v>
      </c>
      <c r="FJ164" s="41" t="e">
        <f t="shared" si="105"/>
        <v>#REF!</v>
      </c>
      <c r="FK164" s="41" t="e">
        <f t="shared" si="105"/>
        <v>#REF!</v>
      </c>
      <c r="FL164" s="41" t="e">
        <f t="shared" si="105"/>
        <v>#REF!</v>
      </c>
      <c r="FM164" s="41" t="e">
        <f t="shared" si="105"/>
        <v>#REF!</v>
      </c>
      <c r="FN164" s="41" t="e">
        <f t="shared" si="105"/>
        <v>#REF!</v>
      </c>
      <c r="FO164" s="41" t="e">
        <f t="shared" si="101"/>
        <v>#REF!</v>
      </c>
      <c r="FP164" s="41" t="e">
        <f t="shared" si="101"/>
        <v>#REF!</v>
      </c>
      <c r="FQ164" s="41" t="e">
        <f t="shared" si="101"/>
        <v>#REF!</v>
      </c>
      <c r="FR164" s="41" t="e">
        <f t="shared" si="101"/>
        <v>#REF!</v>
      </c>
      <c r="FS164" s="41" t="e">
        <f t="shared" si="101"/>
        <v>#REF!</v>
      </c>
      <c r="FT164" s="41" t="e">
        <f t="shared" si="101"/>
        <v>#REF!</v>
      </c>
      <c r="FU164" s="41" t="e">
        <f t="shared" si="101"/>
        <v>#REF!</v>
      </c>
      <c r="FV164" s="41" t="e">
        <f t="shared" si="101"/>
        <v>#REF!</v>
      </c>
      <c r="FW164" s="41" t="e">
        <f t="shared" si="101"/>
        <v>#REF!</v>
      </c>
      <c r="FX164" s="41" t="e">
        <f t="shared" si="101"/>
        <v>#REF!</v>
      </c>
      <c r="FY164" s="41" t="e">
        <f t="shared" si="101"/>
        <v>#REF!</v>
      </c>
      <c r="FZ164" s="41" t="e">
        <f t="shared" si="101"/>
        <v>#REF!</v>
      </c>
      <c r="GA164" s="41" t="e">
        <f t="shared" si="101"/>
        <v>#REF!</v>
      </c>
      <c r="GB164" s="41" t="e">
        <f t="shared" si="101"/>
        <v>#REF!</v>
      </c>
      <c r="GC164" s="41" t="e">
        <f t="shared" si="101"/>
        <v>#REF!</v>
      </c>
      <c r="GD164" s="41" t="e">
        <f t="shared" si="110"/>
        <v>#REF!</v>
      </c>
      <c r="GE164" s="41" t="e">
        <f t="shared" si="110"/>
        <v>#REF!</v>
      </c>
      <c r="GF164" s="41" t="e">
        <f t="shared" si="110"/>
        <v>#REF!</v>
      </c>
      <c r="GG164" s="41" t="e">
        <f t="shared" si="110"/>
        <v>#REF!</v>
      </c>
      <c r="GH164" s="41" t="e">
        <f t="shared" si="110"/>
        <v>#REF!</v>
      </c>
      <c r="GI164" s="41" t="e">
        <f t="shared" si="107"/>
        <v>#REF!</v>
      </c>
      <c r="GJ164" s="41" t="e">
        <f t="shared" si="107"/>
        <v>#REF!</v>
      </c>
      <c r="GK164" s="41" t="e">
        <f t="shared" si="107"/>
        <v>#REF!</v>
      </c>
      <c r="GL164" s="41" t="e">
        <f t="shared" si="107"/>
        <v>#REF!</v>
      </c>
      <c r="GM164" s="41" t="e">
        <f t="shared" si="107"/>
        <v>#REF!</v>
      </c>
      <c r="GN164" s="41" t="e">
        <f t="shared" si="106"/>
        <v>#REF!</v>
      </c>
      <c r="GO164" s="41" t="e">
        <f t="shared" si="106"/>
        <v>#REF!</v>
      </c>
      <c r="GP164" s="41" t="e">
        <f t="shared" si="106"/>
        <v>#REF!</v>
      </c>
      <c r="GQ164" s="41" t="e">
        <f t="shared" si="106"/>
        <v>#REF!</v>
      </c>
      <c r="GR164" s="41" t="e">
        <f t="shared" si="106"/>
        <v>#REF!</v>
      </c>
      <c r="GS164" s="41" t="e">
        <f t="shared" si="106"/>
        <v>#REF!</v>
      </c>
      <c r="GT164" s="41" t="e">
        <f t="shared" si="106"/>
        <v>#REF!</v>
      </c>
      <c r="GU164" s="41" t="e">
        <f t="shared" si="106"/>
        <v>#REF!</v>
      </c>
      <c r="GV164" s="41" t="e">
        <f t="shared" si="108"/>
        <v>#REF!</v>
      </c>
      <c r="GW164" s="41" t="e">
        <f t="shared" si="108"/>
        <v>#REF!</v>
      </c>
      <c r="GX164" s="41" t="e">
        <f t="shared" si="108"/>
        <v>#REF!</v>
      </c>
      <c r="GY164" s="41" t="e">
        <f t="shared" si="108"/>
        <v>#REF!</v>
      </c>
      <c r="GZ164" s="41" t="e">
        <f t="shared" si="108"/>
        <v>#REF!</v>
      </c>
      <c r="HA164" s="41" t="e">
        <f t="shared" si="108"/>
        <v>#REF!</v>
      </c>
      <c r="HB164" s="41" t="e">
        <f t="shared" si="108"/>
        <v>#REF!</v>
      </c>
      <c r="HC164" s="41" t="e">
        <f t="shared" si="108"/>
        <v>#REF!</v>
      </c>
      <c r="HD164" s="41" t="e">
        <f t="shared" si="108"/>
        <v>#REF!</v>
      </c>
      <c r="HE164" s="41" t="e">
        <f t="shared" si="109"/>
        <v>#REF!</v>
      </c>
      <c r="HF164" s="41" t="e">
        <f t="shared" si="109"/>
        <v>#REF!</v>
      </c>
      <c r="HG164" s="41" t="e">
        <f t="shared" si="109"/>
        <v>#REF!</v>
      </c>
      <c r="HH164" s="41" t="e">
        <f t="shared" si="91"/>
        <v>#REF!</v>
      </c>
      <c r="HI164" s="41" t="e">
        <f t="shared" si="91"/>
        <v>#REF!</v>
      </c>
      <c r="HJ164" s="41" t="e">
        <f t="shared" si="91"/>
        <v>#REF!</v>
      </c>
    </row>
    <row r="165" spans="1:218" ht="14.4" x14ac:dyDescent="0.3">
      <c r="A165" s="42">
        <v>162</v>
      </c>
      <c r="B165" s="43" t="e">
        <f>'CMM2 - AUX CALC'!$FG$67</f>
        <v>#REF!</v>
      </c>
      <c r="FH165" s="41" t="e">
        <f>$B165/(_xlfn.SINGLE(PrazoConcessao)*12-FH$3+1)</f>
        <v>#REF!</v>
      </c>
      <c r="FI165" s="41" t="e">
        <f t="shared" si="105"/>
        <v>#REF!</v>
      </c>
      <c r="FJ165" s="41" t="e">
        <f t="shared" si="105"/>
        <v>#REF!</v>
      </c>
      <c r="FK165" s="41" t="e">
        <f t="shared" si="105"/>
        <v>#REF!</v>
      </c>
      <c r="FL165" s="41" t="e">
        <f t="shared" si="105"/>
        <v>#REF!</v>
      </c>
      <c r="FM165" s="41" t="e">
        <f t="shared" si="105"/>
        <v>#REF!</v>
      </c>
      <c r="FN165" s="41" t="e">
        <f t="shared" si="105"/>
        <v>#REF!</v>
      </c>
      <c r="FO165" s="41" t="e">
        <f t="shared" si="101"/>
        <v>#REF!</v>
      </c>
      <c r="FP165" s="41" t="e">
        <f t="shared" si="101"/>
        <v>#REF!</v>
      </c>
      <c r="FQ165" s="41" t="e">
        <f t="shared" si="101"/>
        <v>#REF!</v>
      </c>
      <c r="FR165" s="41" t="e">
        <f t="shared" si="101"/>
        <v>#REF!</v>
      </c>
      <c r="FS165" s="41" t="e">
        <f t="shared" si="101"/>
        <v>#REF!</v>
      </c>
      <c r="FT165" s="41" t="e">
        <f t="shared" si="101"/>
        <v>#REF!</v>
      </c>
      <c r="FU165" s="41" t="e">
        <f t="shared" si="101"/>
        <v>#REF!</v>
      </c>
      <c r="FV165" s="41" t="e">
        <f t="shared" si="101"/>
        <v>#REF!</v>
      </c>
      <c r="FW165" s="41" t="e">
        <f t="shared" si="101"/>
        <v>#REF!</v>
      </c>
      <c r="FX165" s="41" t="e">
        <f t="shared" si="101"/>
        <v>#REF!</v>
      </c>
      <c r="FY165" s="41" t="e">
        <f t="shared" si="101"/>
        <v>#REF!</v>
      </c>
      <c r="FZ165" s="41" t="e">
        <f t="shared" si="101"/>
        <v>#REF!</v>
      </c>
      <c r="GA165" s="41" t="e">
        <f t="shared" si="101"/>
        <v>#REF!</v>
      </c>
      <c r="GB165" s="41" t="e">
        <f t="shared" si="101"/>
        <v>#REF!</v>
      </c>
      <c r="GC165" s="41" t="e">
        <f t="shared" si="101"/>
        <v>#REF!</v>
      </c>
      <c r="GD165" s="41" t="e">
        <f t="shared" si="110"/>
        <v>#REF!</v>
      </c>
      <c r="GE165" s="41" t="e">
        <f t="shared" si="110"/>
        <v>#REF!</v>
      </c>
      <c r="GF165" s="41" t="e">
        <f t="shared" si="110"/>
        <v>#REF!</v>
      </c>
      <c r="GG165" s="41" t="e">
        <f t="shared" si="110"/>
        <v>#REF!</v>
      </c>
      <c r="GH165" s="41" t="e">
        <f t="shared" si="110"/>
        <v>#REF!</v>
      </c>
      <c r="GI165" s="41" t="e">
        <f t="shared" si="107"/>
        <v>#REF!</v>
      </c>
      <c r="GJ165" s="41" t="e">
        <f t="shared" si="107"/>
        <v>#REF!</v>
      </c>
      <c r="GK165" s="41" t="e">
        <f t="shared" si="107"/>
        <v>#REF!</v>
      </c>
      <c r="GL165" s="41" t="e">
        <f t="shared" si="107"/>
        <v>#REF!</v>
      </c>
      <c r="GM165" s="41" t="e">
        <f t="shared" si="107"/>
        <v>#REF!</v>
      </c>
      <c r="GN165" s="41" t="e">
        <f t="shared" si="106"/>
        <v>#REF!</v>
      </c>
      <c r="GO165" s="41" t="e">
        <f t="shared" si="106"/>
        <v>#REF!</v>
      </c>
      <c r="GP165" s="41" t="e">
        <f t="shared" si="106"/>
        <v>#REF!</v>
      </c>
      <c r="GQ165" s="41" t="e">
        <f t="shared" si="106"/>
        <v>#REF!</v>
      </c>
      <c r="GR165" s="41" t="e">
        <f t="shared" si="106"/>
        <v>#REF!</v>
      </c>
      <c r="GS165" s="41" t="e">
        <f t="shared" si="106"/>
        <v>#REF!</v>
      </c>
      <c r="GT165" s="41" t="e">
        <f t="shared" si="106"/>
        <v>#REF!</v>
      </c>
      <c r="GU165" s="41" t="e">
        <f t="shared" si="106"/>
        <v>#REF!</v>
      </c>
      <c r="GV165" s="41" t="e">
        <f t="shared" si="108"/>
        <v>#REF!</v>
      </c>
      <c r="GW165" s="41" t="e">
        <f t="shared" si="108"/>
        <v>#REF!</v>
      </c>
      <c r="GX165" s="41" t="e">
        <f t="shared" si="108"/>
        <v>#REF!</v>
      </c>
      <c r="GY165" s="41" t="e">
        <f t="shared" si="108"/>
        <v>#REF!</v>
      </c>
      <c r="GZ165" s="41" t="e">
        <f t="shared" si="108"/>
        <v>#REF!</v>
      </c>
      <c r="HA165" s="41" t="e">
        <f t="shared" si="108"/>
        <v>#REF!</v>
      </c>
      <c r="HB165" s="41" t="e">
        <f t="shared" si="108"/>
        <v>#REF!</v>
      </c>
      <c r="HC165" s="41" t="e">
        <f t="shared" si="108"/>
        <v>#REF!</v>
      </c>
      <c r="HD165" s="41" t="e">
        <f t="shared" si="108"/>
        <v>#REF!</v>
      </c>
      <c r="HE165" s="41" t="e">
        <f t="shared" si="109"/>
        <v>#REF!</v>
      </c>
      <c r="HF165" s="41" t="e">
        <f t="shared" si="109"/>
        <v>#REF!</v>
      </c>
      <c r="HG165" s="41" t="e">
        <f t="shared" si="109"/>
        <v>#REF!</v>
      </c>
      <c r="HH165" s="41" t="e">
        <f t="shared" si="91"/>
        <v>#REF!</v>
      </c>
      <c r="HI165" s="41" t="e">
        <f t="shared" si="91"/>
        <v>#REF!</v>
      </c>
      <c r="HJ165" s="41" t="e">
        <f t="shared" si="91"/>
        <v>#REF!</v>
      </c>
    </row>
    <row r="166" spans="1:218" ht="14.4" x14ac:dyDescent="0.3">
      <c r="A166" s="42">
        <v>163</v>
      </c>
      <c r="B166" s="43" t="e">
        <f>'CMM2 - AUX CALC'!$FH$67</f>
        <v>#REF!</v>
      </c>
      <c r="FI166" s="41" t="e">
        <f>$B166/(_xlfn.SINGLE(PrazoConcessao)*12-FI$3+1)</f>
        <v>#REF!</v>
      </c>
      <c r="FJ166" s="41" t="e">
        <f t="shared" si="105"/>
        <v>#REF!</v>
      </c>
      <c r="FK166" s="41" t="e">
        <f t="shared" si="105"/>
        <v>#REF!</v>
      </c>
      <c r="FL166" s="41" t="e">
        <f t="shared" si="105"/>
        <v>#REF!</v>
      </c>
      <c r="FM166" s="41" t="e">
        <f t="shared" si="105"/>
        <v>#REF!</v>
      </c>
      <c r="FN166" s="41" t="e">
        <f t="shared" si="105"/>
        <v>#REF!</v>
      </c>
      <c r="FO166" s="41" t="e">
        <f t="shared" si="101"/>
        <v>#REF!</v>
      </c>
      <c r="FP166" s="41" t="e">
        <f t="shared" si="101"/>
        <v>#REF!</v>
      </c>
      <c r="FQ166" s="41" t="e">
        <f t="shared" si="101"/>
        <v>#REF!</v>
      </c>
      <c r="FR166" s="41" t="e">
        <f t="shared" si="101"/>
        <v>#REF!</v>
      </c>
      <c r="FS166" s="41" t="e">
        <f t="shared" si="101"/>
        <v>#REF!</v>
      </c>
      <c r="FT166" s="41" t="e">
        <f t="shared" si="101"/>
        <v>#REF!</v>
      </c>
      <c r="FU166" s="41" t="e">
        <f t="shared" si="101"/>
        <v>#REF!</v>
      </c>
      <c r="FV166" s="41" t="e">
        <f t="shared" si="101"/>
        <v>#REF!</v>
      </c>
      <c r="FW166" s="41" t="e">
        <f t="shared" si="101"/>
        <v>#REF!</v>
      </c>
      <c r="FX166" s="41" t="e">
        <f t="shared" si="101"/>
        <v>#REF!</v>
      </c>
      <c r="FY166" s="41" t="e">
        <f t="shared" si="101"/>
        <v>#REF!</v>
      </c>
      <c r="FZ166" s="41" t="e">
        <f t="shared" si="101"/>
        <v>#REF!</v>
      </c>
      <c r="GA166" s="41" t="e">
        <f t="shared" si="101"/>
        <v>#REF!</v>
      </c>
      <c r="GB166" s="41" t="e">
        <f t="shared" si="101"/>
        <v>#REF!</v>
      </c>
      <c r="GC166" s="41" t="e">
        <f t="shared" si="101"/>
        <v>#REF!</v>
      </c>
      <c r="GD166" s="41" t="e">
        <f t="shared" si="110"/>
        <v>#REF!</v>
      </c>
      <c r="GE166" s="41" t="e">
        <f t="shared" si="110"/>
        <v>#REF!</v>
      </c>
      <c r="GF166" s="41" t="e">
        <f t="shared" si="110"/>
        <v>#REF!</v>
      </c>
      <c r="GG166" s="41" t="e">
        <f t="shared" si="110"/>
        <v>#REF!</v>
      </c>
      <c r="GH166" s="41" t="e">
        <f t="shared" si="110"/>
        <v>#REF!</v>
      </c>
      <c r="GI166" s="41" t="e">
        <f t="shared" si="107"/>
        <v>#REF!</v>
      </c>
      <c r="GJ166" s="41" t="e">
        <f t="shared" si="107"/>
        <v>#REF!</v>
      </c>
      <c r="GK166" s="41" t="e">
        <f t="shared" si="107"/>
        <v>#REF!</v>
      </c>
      <c r="GL166" s="41" t="e">
        <f t="shared" si="107"/>
        <v>#REF!</v>
      </c>
      <c r="GM166" s="41" t="e">
        <f t="shared" si="107"/>
        <v>#REF!</v>
      </c>
      <c r="GN166" s="41" t="e">
        <f t="shared" si="106"/>
        <v>#REF!</v>
      </c>
      <c r="GO166" s="41" t="e">
        <f t="shared" si="106"/>
        <v>#REF!</v>
      </c>
      <c r="GP166" s="41" t="e">
        <f t="shared" si="106"/>
        <v>#REF!</v>
      </c>
      <c r="GQ166" s="41" t="e">
        <f t="shared" si="106"/>
        <v>#REF!</v>
      </c>
      <c r="GR166" s="41" t="e">
        <f t="shared" si="106"/>
        <v>#REF!</v>
      </c>
      <c r="GS166" s="41" t="e">
        <f t="shared" si="106"/>
        <v>#REF!</v>
      </c>
      <c r="GT166" s="41" t="e">
        <f t="shared" si="106"/>
        <v>#REF!</v>
      </c>
      <c r="GU166" s="41" t="e">
        <f t="shared" si="106"/>
        <v>#REF!</v>
      </c>
      <c r="GV166" s="41" t="e">
        <f t="shared" si="108"/>
        <v>#REF!</v>
      </c>
      <c r="GW166" s="41" t="e">
        <f t="shared" si="108"/>
        <v>#REF!</v>
      </c>
      <c r="GX166" s="41" t="e">
        <f t="shared" si="108"/>
        <v>#REF!</v>
      </c>
      <c r="GY166" s="41" t="e">
        <f t="shared" si="108"/>
        <v>#REF!</v>
      </c>
      <c r="GZ166" s="41" t="e">
        <f t="shared" si="108"/>
        <v>#REF!</v>
      </c>
      <c r="HA166" s="41" t="e">
        <f t="shared" si="108"/>
        <v>#REF!</v>
      </c>
      <c r="HB166" s="41" t="e">
        <f t="shared" si="108"/>
        <v>#REF!</v>
      </c>
      <c r="HC166" s="41" t="e">
        <f t="shared" si="108"/>
        <v>#REF!</v>
      </c>
      <c r="HD166" s="41" t="e">
        <f t="shared" si="108"/>
        <v>#REF!</v>
      </c>
      <c r="HE166" s="41" t="e">
        <f t="shared" si="109"/>
        <v>#REF!</v>
      </c>
      <c r="HF166" s="41" t="e">
        <f t="shared" si="109"/>
        <v>#REF!</v>
      </c>
      <c r="HG166" s="41" t="e">
        <f t="shared" si="109"/>
        <v>#REF!</v>
      </c>
      <c r="HH166" s="41" t="e">
        <f t="shared" si="91"/>
        <v>#REF!</v>
      </c>
      <c r="HI166" s="41" t="e">
        <f t="shared" si="91"/>
        <v>#REF!</v>
      </c>
      <c r="HJ166" s="41" t="e">
        <f t="shared" si="91"/>
        <v>#REF!</v>
      </c>
    </row>
    <row r="167" spans="1:218" ht="14.4" x14ac:dyDescent="0.3">
      <c r="A167" s="42">
        <v>164</v>
      </c>
      <c r="B167" s="43" t="e">
        <f>'CMM2 - AUX CALC'!$FI$67</f>
        <v>#REF!</v>
      </c>
      <c r="FJ167" s="41" t="e">
        <f>$B167/(_xlfn.SINGLE(PrazoConcessao)*12-FJ$3+1)</f>
        <v>#REF!</v>
      </c>
      <c r="FK167" s="41" t="e">
        <f t="shared" ref="FK167:FN170" si="111">FJ167</f>
        <v>#REF!</v>
      </c>
      <c r="FL167" s="41" t="e">
        <f t="shared" si="111"/>
        <v>#REF!</v>
      </c>
      <c r="FM167" s="41" t="e">
        <f t="shared" si="111"/>
        <v>#REF!</v>
      </c>
      <c r="FN167" s="41" t="e">
        <f t="shared" si="111"/>
        <v>#REF!</v>
      </c>
      <c r="FO167" s="41" t="e">
        <f t="shared" si="101"/>
        <v>#REF!</v>
      </c>
      <c r="FP167" s="41" t="e">
        <f t="shared" si="101"/>
        <v>#REF!</v>
      </c>
      <c r="FQ167" s="41" t="e">
        <f t="shared" si="101"/>
        <v>#REF!</v>
      </c>
      <c r="FR167" s="41" t="e">
        <f t="shared" si="101"/>
        <v>#REF!</v>
      </c>
      <c r="FS167" s="41" t="e">
        <f t="shared" si="101"/>
        <v>#REF!</v>
      </c>
      <c r="FT167" s="41" t="e">
        <f t="shared" si="101"/>
        <v>#REF!</v>
      </c>
      <c r="FU167" s="41" t="e">
        <f t="shared" si="101"/>
        <v>#REF!</v>
      </c>
      <c r="FV167" s="41" t="e">
        <f t="shared" si="101"/>
        <v>#REF!</v>
      </c>
      <c r="FW167" s="41" t="e">
        <f t="shared" si="101"/>
        <v>#REF!</v>
      </c>
      <c r="FX167" s="41" t="e">
        <f t="shared" si="101"/>
        <v>#REF!</v>
      </c>
      <c r="FY167" s="41" t="e">
        <f t="shared" si="101"/>
        <v>#REF!</v>
      </c>
      <c r="FZ167" s="41" t="e">
        <f t="shared" si="101"/>
        <v>#REF!</v>
      </c>
      <c r="GA167" s="41" t="e">
        <f t="shared" si="101"/>
        <v>#REF!</v>
      </c>
      <c r="GB167" s="41" t="e">
        <f t="shared" si="101"/>
        <v>#REF!</v>
      </c>
      <c r="GC167" s="41" t="e">
        <f t="shared" si="101"/>
        <v>#REF!</v>
      </c>
      <c r="GD167" s="41" t="e">
        <f t="shared" si="110"/>
        <v>#REF!</v>
      </c>
      <c r="GE167" s="41" t="e">
        <f t="shared" si="110"/>
        <v>#REF!</v>
      </c>
      <c r="GF167" s="41" t="e">
        <f t="shared" si="110"/>
        <v>#REF!</v>
      </c>
      <c r="GG167" s="41" t="e">
        <f t="shared" si="110"/>
        <v>#REF!</v>
      </c>
      <c r="GH167" s="41" t="e">
        <f t="shared" si="110"/>
        <v>#REF!</v>
      </c>
      <c r="GI167" s="41" t="e">
        <f t="shared" si="107"/>
        <v>#REF!</v>
      </c>
      <c r="GJ167" s="41" t="e">
        <f t="shared" si="107"/>
        <v>#REF!</v>
      </c>
      <c r="GK167" s="41" t="e">
        <f t="shared" si="107"/>
        <v>#REF!</v>
      </c>
      <c r="GL167" s="41" t="e">
        <f t="shared" si="107"/>
        <v>#REF!</v>
      </c>
      <c r="GM167" s="41" t="e">
        <f t="shared" si="107"/>
        <v>#REF!</v>
      </c>
      <c r="GN167" s="41" t="e">
        <f t="shared" si="106"/>
        <v>#REF!</v>
      </c>
      <c r="GO167" s="41" t="e">
        <f t="shared" si="106"/>
        <v>#REF!</v>
      </c>
      <c r="GP167" s="41" t="e">
        <f t="shared" si="106"/>
        <v>#REF!</v>
      </c>
      <c r="GQ167" s="41" t="e">
        <f t="shared" si="106"/>
        <v>#REF!</v>
      </c>
      <c r="GR167" s="41" t="e">
        <f t="shared" si="106"/>
        <v>#REF!</v>
      </c>
      <c r="GS167" s="41" t="e">
        <f t="shared" si="106"/>
        <v>#REF!</v>
      </c>
      <c r="GT167" s="41" t="e">
        <f t="shared" si="106"/>
        <v>#REF!</v>
      </c>
      <c r="GU167" s="41" t="e">
        <f t="shared" si="106"/>
        <v>#REF!</v>
      </c>
      <c r="GV167" s="41" t="e">
        <f t="shared" si="108"/>
        <v>#REF!</v>
      </c>
      <c r="GW167" s="41" t="e">
        <f t="shared" si="108"/>
        <v>#REF!</v>
      </c>
      <c r="GX167" s="41" t="e">
        <f t="shared" si="108"/>
        <v>#REF!</v>
      </c>
      <c r="GY167" s="41" t="e">
        <f t="shared" si="108"/>
        <v>#REF!</v>
      </c>
      <c r="GZ167" s="41" t="e">
        <f t="shared" si="108"/>
        <v>#REF!</v>
      </c>
      <c r="HA167" s="41" t="e">
        <f t="shared" si="108"/>
        <v>#REF!</v>
      </c>
      <c r="HB167" s="41" t="e">
        <f t="shared" si="108"/>
        <v>#REF!</v>
      </c>
      <c r="HC167" s="41" t="e">
        <f t="shared" si="108"/>
        <v>#REF!</v>
      </c>
      <c r="HD167" s="41" t="e">
        <f t="shared" si="108"/>
        <v>#REF!</v>
      </c>
      <c r="HE167" s="41" t="e">
        <f t="shared" si="109"/>
        <v>#REF!</v>
      </c>
      <c r="HF167" s="41" t="e">
        <f t="shared" si="109"/>
        <v>#REF!</v>
      </c>
      <c r="HG167" s="41" t="e">
        <f t="shared" si="109"/>
        <v>#REF!</v>
      </c>
      <c r="HH167" s="41" t="e">
        <f t="shared" si="91"/>
        <v>#REF!</v>
      </c>
      <c r="HI167" s="41" t="e">
        <f t="shared" si="91"/>
        <v>#REF!</v>
      </c>
      <c r="HJ167" s="41" t="e">
        <f t="shared" si="91"/>
        <v>#REF!</v>
      </c>
    </row>
    <row r="168" spans="1:218" ht="14.4" x14ac:dyDescent="0.3">
      <c r="A168" s="42">
        <v>165</v>
      </c>
      <c r="B168" s="43" t="e">
        <f>'CMM2 - AUX CALC'!$FJ$67</f>
        <v>#REF!</v>
      </c>
      <c r="FK168" s="41" t="e">
        <f>$B168/(_xlfn.SINGLE(PrazoConcessao)*12-FK$3+1)</f>
        <v>#REF!</v>
      </c>
      <c r="FL168" s="41" t="e">
        <f t="shared" si="111"/>
        <v>#REF!</v>
      </c>
      <c r="FM168" s="41" t="e">
        <f t="shared" si="111"/>
        <v>#REF!</v>
      </c>
      <c r="FN168" s="41" t="e">
        <f t="shared" si="111"/>
        <v>#REF!</v>
      </c>
      <c r="FO168" s="41" t="e">
        <f t="shared" si="101"/>
        <v>#REF!</v>
      </c>
      <c r="FP168" s="41" t="e">
        <f t="shared" si="101"/>
        <v>#REF!</v>
      </c>
      <c r="FQ168" s="41" t="e">
        <f t="shared" si="101"/>
        <v>#REF!</v>
      </c>
      <c r="FR168" s="41" t="e">
        <f t="shared" si="101"/>
        <v>#REF!</v>
      </c>
      <c r="FS168" s="41" t="e">
        <f t="shared" si="101"/>
        <v>#REF!</v>
      </c>
      <c r="FT168" s="41" t="e">
        <f t="shared" si="101"/>
        <v>#REF!</v>
      </c>
      <c r="FU168" s="41" t="e">
        <f t="shared" si="101"/>
        <v>#REF!</v>
      </c>
      <c r="FV168" s="41" t="e">
        <f t="shared" si="101"/>
        <v>#REF!</v>
      </c>
      <c r="FW168" s="41" t="e">
        <f t="shared" si="101"/>
        <v>#REF!</v>
      </c>
      <c r="FX168" s="41" t="e">
        <f t="shared" si="101"/>
        <v>#REF!</v>
      </c>
      <c r="FY168" s="41" t="e">
        <f t="shared" si="101"/>
        <v>#REF!</v>
      </c>
      <c r="FZ168" s="41" t="e">
        <f t="shared" si="101"/>
        <v>#REF!</v>
      </c>
      <c r="GA168" s="41" t="e">
        <f t="shared" si="101"/>
        <v>#REF!</v>
      </c>
      <c r="GB168" s="41" t="e">
        <f t="shared" si="101"/>
        <v>#REF!</v>
      </c>
      <c r="GC168" s="41" t="e">
        <f t="shared" si="101"/>
        <v>#REF!</v>
      </c>
      <c r="GD168" s="41" t="e">
        <f t="shared" si="110"/>
        <v>#REF!</v>
      </c>
      <c r="GE168" s="41" t="e">
        <f t="shared" si="110"/>
        <v>#REF!</v>
      </c>
      <c r="GF168" s="41" t="e">
        <f t="shared" si="110"/>
        <v>#REF!</v>
      </c>
      <c r="GG168" s="41" t="e">
        <f t="shared" si="110"/>
        <v>#REF!</v>
      </c>
      <c r="GH168" s="41" t="e">
        <f t="shared" si="110"/>
        <v>#REF!</v>
      </c>
      <c r="GI168" s="41" t="e">
        <f t="shared" si="107"/>
        <v>#REF!</v>
      </c>
      <c r="GJ168" s="41" t="e">
        <f t="shared" si="107"/>
        <v>#REF!</v>
      </c>
      <c r="GK168" s="41" t="e">
        <f t="shared" si="107"/>
        <v>#REF!</v>
      </c>
      <c r="GL168" s="41" t="e">
        <f t="shared" si="107"/>
        <v>#REF!</v>
      </c>
      <c r="GM168" s="41" t="e">
        <f t="shared" si="107"/>
        <v>#REF!</v>
      </c>
      <c r="GN168" s="41" t="e">
        <f t="shared" si="106"/>
        <v>#REF!</v>
      </c>
      <c r="GO168" s="41" t="e">
        <f t="shared" si="106"/>
        <v>#REF!</v>
      </c>
      <c r="GP168" s="41" t="e">
        <f t="shared" si="106"/>
        <v>#REF!</v>
      </c>
      <c r="GQ168" s="41" t="e">
        <f t="shared" si="106"/>
        <v>#REF!</v>
      </c>
      <c r="GR168" s="41" t="e">
        <f t="shared" si="106"/>
        <v>#REF!</v>
      </c>
      <c r="GS168" s="41" t="e">
        <f t="shared" si="106"/>
        <v>#REF!</v>
      </c>
      <c r="GT168" s="41" t="e">
        <f t="shared" si="106"/>
        <v>#REF!</v>
      </c>
      <c r="GU168" s="41" t="e">
        <f t="shared" si="106"/>
        <v>#REF!</v>
      </c>
      <c r="GV168" s="41" t="e">
        <f t="shared" si="108"/>
        <v>#REF!</v>
      </c>
      <c r="GW168" s="41" t="e">
        <f t="shared" si="108"/>
        <v>#REF!</v>
      </c>
      <c r="GX168" s="41" t="e">
        <f t="shared" si="108"/>
        <v>#REF!</v>
      </c>
      <c r="GY168" s="41" t="e">
        <f t="shared" si="108"/>
        <v>#REF!</v>
      </c>
      <c r="GZ168" s="41" t="e">
        <f t="shared" si="108"/>
        <v>#REF!</v>
      </c>
      <c r="HA168" s="41" t="e">
        <f t="shared" si="108"/>
        <v>#REF!</v>
      </c>
      <c r="HB168" s="41" t="e">
        <f t="shared" si="108"/>
        <v>#REF!</v>
      </c>
      <c r="HC168" s="41" t="e">
        <f t="shared" si="108"/>
        <v>#REF!</v>
      </c>
      <c r="HD168" s="41" t="e">
        <f t="shared" si="108"/>
        <v>#REF!</v>
      </c>
      <c r="HE168" s="41" t="e">
        <f t="shared" si="109"/>
        <v>#REF!</v>
      </c>
      <c r="HF168" s="41" t="e">
        <f t="shared" si="109"/>
        <v>#REF!</v>
      </c>
      <c r="HG168" s="41" t="e">
        <f t="shared" si="109"/>
        <v>#REF!</v>
      </c>
      <c r="HH168" s="41" t="e">
        <f t="shared" si="91"/>
        <v>#REF!</v>
      </c>
      <c r="HI168" s="41" t="e">
        <f t="shared" si="91"/>
        <v>#REF!</v>
      </c>
      <c r="HJ168" s="41" t="e">
        <f t="shared" si="91"/>
        <v>#REF!</v>
      </c>
    </row>
    <row r="169" spans="1:218" ht="14.4" x14ac:dyDescent="0.3">
      <c r="A169" s="42">
        <v>166</v>
      </c>
      <c r="B169" s="43" t="e">
        <f>'CMM2 - AUX CALC'!$FK$67</f>
        <v>#REF!</v>
      </c>
      <c r="FL169" s="41" t="e">
        <f>$B169/(_xlfn.SINGLE(PrazoConcessao)*12-FL$3+1)</f>
        <v>#REF!</v>
      </c>
      <c r="FM169" s="41" t="e">
        <f t="shared" si="111"/>
        <v>#REF!</v>
      </c>
      <c r="FN169" s="41" t="e">
        <f t="shared" si="111"/>
        <v>#REF!</v>
      </c>
      <c r="FO169" s="41" t="e">
        <f t="shared" si="101"/>
        <v>#REF!</v>
      </c>
      <c r="FP169" s="41" t="e">
        <f t="shared" si="101"/>
        <v>#REF!</v>
      </c>
      <c r="FQ169" s="41" t="e">
        <f t="shared" si="101"/>
        <v>#REF!</v>
      </c>
      <c r="FR169" s="41" t="e">
        <f t="shared" si="101"/>
        <v>#REF!</v>
      </c>
      <c r="FS169" s="41" t="e">
        <f t="shared" si="101"/>
        <v>#REF!</v>
      </c>
      <c r="FT169" s="41" t="e">
        <f t="shared" si="101"/>
        <v>#REF!</v>
      </c>
      <c r="FU169" s="41" t="e">
        <f t="shared" si="101"/>
        <v>#REF!</v>
      </c>
      <c r="FV169" s="41" t="e">
        <f t="shared" si="101"/>
        <v>#REF!</v>
      </c>
      <c r="FW169" s="41" t="e">
        <f t="shared" si="101"/>
        <v>#REF!</v>
      </c>
      <c r="FX169" s="41" t="e">
        <f t="shared" si="101"/>
        <v>#REF!</v>
      </c>
      <c r="FY169" s="41" t="e">
        <f t="shared" si="101"/>
        <v>#REF!</v>
      </c>
      <c r="FZ169" s="41" t="e">
        <f t="shared" si="101"/>
        <v>#REF!</v>
      </c>
      <c r="GA169" s="41" t="e">
        <f t="shared" si="101"/>
        <v>#REF!</v>
      </c>
      <c r="GB169" s="41" t="e">
        <f t="shared" si="101"/>
        <v>#REF!</v>
      </c>
      <c r="GC169" s="41" t="e">
        <f t="shared" si="101"/>
        <v>#REF!</v>
      </c>
      <c r="GD169" s="41" t="e">
        <f t="shared" si="110"/>
        <v>#REF!</v>
      </c>
      <c r="GE169" s="41" t="e">
        <f t="shared" si="110"/>
        <v>#REF!</v>
      </c>
      <c r="GF169" s="41" t="e">
        <f t="shared" si="110"/>
        <v>#REF!</v>
      </c>
      <c r="GG169" s="41" t="e">
        <f t="shared" si="110"/>
        <v>#REF!</v>
      </c>
      <c r="GH169" s="41" t="e">
        <f t="shared" si="110"/>
        <v>#REF!</v>
      </c>
      <c r="GI169" s="41" t="e">
        <f t="shared" si="107"/>
        <v>#REF!</v>
      </c>
      <c r="GJ169" s="41" t="e">
        <f t="shared" si="107"/>
        <v>#REF!</v>
      </c>
      <c r="GK169" s="41" t="e">
        <f t="shared" si="107"/>
        <v>#REF!</v>
      </c>
      <c r="GL169" s="41" t="e">
        <f t="shared" si="107"/>
        <v>#REF!</v>
      </c>
      <c r="GM169" s="41" t="e">
        <f t="shared" si="107"/>
        <v>#REF!</v>
      </c>
      <c r="GN169" s="41" t="e">
        <f t="shared" si="106"/>
        <v>#REF!</v>
      </c>
      <c r="GO169" s="41" t="e">
        <f t="shared" si="106"/>
        <v>#REF!</v>
      </c>
      <c r="GP169" s="41" t="e">
        <f t="shared" si="106"/>
        <v>#REF!</v>
      </c>
      <c r="GQ169" s="41" t="e">
        <f t="shared" si="106"/>
        <v>#REF!</v>
      </c>
      <c r="GR169" s="41" t="e">
        <f t="shared" si="106"/>
        <v>#REF!</v>
      </c>
      <c r="GS169" s="41" t="e">
        <f t="shared" si="106"/>
        <v>#REF!</v>
      </c>
      <c r="GT169" s="41" t="e">
        <f t="shared" si="106"/>
        <v>#REF!</v>
      </c>
      <c r="GU169" s="41" t="e">
        <f t="shared" si="106"/>
        <v>#REF!</v>
      </c>
      <c r="GV169" s="41" t="e">
        <f t="shared" si="108"/>
        <v>#REF!</v>
      </c>
      <c r="GW169" s="41" t="e">
        <f t="shared" si="108"/>
        <v>#REF!</v>
      </c>
      <c r="GX169" s="41" t="e">
        <f t="shared" si="108"/>
        <v>#REF!</v>
      </c>
      <c r="GY169" s="41" t="e">
        <f t="shared" si="108"/>
        <v>#REF!</v>
      </c>
      <c r="GZ169" s="41" t="e">
        <f t="shared" si="108"/>
        <v>#REF!</v>
      </c>
      <c r="HA169" s="41" t="e">
        <f t="shared" si="108"/>
        <v>#REF!</v>
      </c>
      <c r="HB169" s="41" t="e">
        <f t="shared" si="108"/>
        <v>#REF!</v>
      </c>
      <c r="HC169" s="41" t="e">
        <f t="shared" si="108"/>
        <v>#REF!</v>
      </c>
      <c r="HD169" s="41" t="e">
        <f t="shared" si="108"/>
        <v>#REF!</v>
      </c>
      <c r="HE169" s="41" t="e">
        <f t="shared" si="109"/>
        <v>#REF!</v>
      </c>
      <c r="HF169" s="41" t="e">
        <f t="shared" si="109"/>
        <v>#REF!</v>
      </c>
      <c r="HG169" s="41" t="e">
        <f t="shared" si="109"/>
        <v>#REF!</v>
      </c>
      <c r="HH169" s="41" t="e">
        <f t="shared" si="109"/>
        <v>#REF!</v>
      </c>
      <c r="HI169" s="41" t="e">
        <f t="shared" si="109"/>
        <v>#REF!</v>
      </c>
      <c r="HJ169" s="41" t="e">
        <f t="shared" si="109"/>
        <v>#REF!</v>
      </c>
    </row>
    <row r="170" spans="1:218" ht="14.4" x14ac:dyDescent="0.3">
      <c r="A170" s="42">
        <v>167</v>
      </c>
      <c r="B170" s="43" t="e">
        <f>'CMM2 - AUX CALC'!$FL$67</f>
        <v>#REF!</v>
      </c>
      <c r="FM170" s="41" t="e">
        <f>$B170/(_xlfn.SINGLE(PrazoConcessao)*12-FM$3+1)</f>
        <v>#REF!</v>
      </c>
      <c r="FN170" s="41" t="e">
        <f t="shared" si="111"/>
        <v>#REF!</v>
      </c>
      <c r="FO170" s="41" t="e">
        <f t="shared" si="101"/>
        <v>#REF!</v>
      </c>
      <c r="FP170" s="41" t="e">
        <f t="shared" si="101"/>
        <v>#REF!</v>
      </c>
      <c r="FQ170" s="41" t="e">
        <f t="shared" si="101"/>
        <v>#REF!</v>
      </c>
      <c r="FR170" s="41" t="e">
        <f t="shared" si="101"/>
        <v>#REF!</v>
      </c>
      <c r="FS170" s="41" t="e">
        <f t="shared" si="101"/>
        <v>#REF!</v>
      </c>
      <c r="FT170" s="41" t="e">
        <f t="shared" si="101"/>
        <v>#REF!</v>
      </c>
      <c r="FU170" s="41" t="e">
        <f t="shared" si="101"/>
        <v>#REF!</v>
      </c>
      <c r="FV170" s="41" t="e">
        <f t="shared" si="101"/>
        <v>#REF!</v>
      </c>
      <c r="FW170" s="41" t="e">
        <f t="shared" si="101"/>
        <v>#REF!</v>
      </c>
      <c r="FX170" s="41" t="e">
        <f t="shared" si="101"/>
        <v>#REF!</v>
      </c>
      <c r="FY170" s="41" t="e">
        <f t="shared" si="101"/>
        <v>#REF!</v>
      </c>
      <c r="FZ170" s="41" t="e">
        <f t="shared" si="101"/>
        <v>#REF!</v>
      </c>
      <c r="GA170" s="41" t="e">
        <f t="shared" si="101"/>
        <v>#REF!</v>
      </c>
      <c r="GB170" s="41" t="e">
        <f t="shared" si="101"/>
        <v>#REF!</v>
      </c>
      <c r="GC170" s="41" t="e">
        <f t="shared" si="101"/>
        <v>#REF!</v>
      </c>
      <c r="GD170" s="41" t="e">
        <f t="shared" si="110"/>
        <v>#REF!</v>
      </c>
      <c r="GE170" s="41" t="e">
        <f t="shared" si="110"/>
        <v>#REF!</v>
      </c>
      <c r="GF170" s="41" t="e">
        <f t="shared" si="110"/>
        <v>#REF!</v>
      </c>
      <c r="GG170" s="41" t="e">
        <f t="shared" si="110"/>
        <v>#REF!</v>
      </c>
      <c r="GH170" s="41" t="e">
        <f t="shared" si="110"/>
        <v>#REF!</v>
      </c>
      <c r="GI170" s="41" t="e">
        <f t="shared" si="107"/>
        <v>#REF!</v>
      </c>
      <c r="GJ170" s="41" t="e">
        <f t="shared" si="107"/>
        <v>#REF!</v>
      </c>
      <c r="GK170" s="41" t="e">
        <f t="shared" si="107"/>
        <v>#REF!</v>
      </c>
      <c r="GL170" s="41" t="e">
        <f t="shared" si="107"/>
        <v>#REF!</v>
      </c>
      <c r="GM170" s="41" t="e">
        <f t="shared" si="107"/>
        <v>#REF!</v>
      </c>
      <c r="GN170" s="41" t="e">
        <f t="shared" si="106"/>
        <v>#REF!</v>
      </c>
      <c r="GO170" s="41" t="e">
        <f t="shared" si="106"/>
        <v>#REF!</v>
      </c>
      <c r="GP170" s="41" t="e">
        <f t="shared" si="106"/>
        <v>#REF!</v>
      </c>
      <c r="GQ170" s="41" t="e">
        <f t="shared" si="106"/>
        <v>#REF!</v>
      </c>
      <c r="GR170" s="41" t="e">
        <f t="shared" si="106"/>
        <v>#REF!</v>
      </c>
      <c r="GS170" s="41" t="e">
        <f t="shared" si="106"/>
        <v>#REF!</v>
      </c>
      <c r="GT170" s="41" t="e">
        <f t="shared" si="106"/>
        <v>#REF!</v>
      </c>
      <c r="GU170" s="41" t="e">
        <f t="shared" si="106"/>
        <v>#REF!</v>
      </c>
      <c r="GV170" s="41" t="e">
        <f t="shared" si="108"/>
        <v>#REF!</v>
      </c>
      <c r="GW170" s="41" t="e">
        <f t="shared" si="108"/>
        <v>#REF!</v>
      </c>
      <c r="GX170" s="41" t="e">
        <f t="shared" si="108"/>
        <v>#REF!</v>
      </c>
      <c r="GY170" s="41" t="e">
        <f t="shared" si="108"/>
        <v>#REF!</v>
      </c>
      <c r="GZ170" s="41" t="e">
        <f t="shared" si="108"/>
        <v>#REF!</v>
      </c>
      <c r="HA170" s="41" t="e">
        <f t="shared" si="108"/>
        <v>#REF!</v>
      </c>
      <c r="HB170" s="41" t="e">
        <f t="shared" si="108"/>
        <v>#REF!</v>
      </c>
      <c r="HC170" s="41" t="e">
        <f t="shared" si="108"/>
        <v>#REF!</v>
      </c>
      <c r="HD170" s="41" t="e">
        <f t="shared" si="108"/>
        <v>#REF!</v>
      </c>
      <c r="HE170" s="41" t="e">
        <f t="shared" si="109"/>
        <v>#REF!</v>
      </c>
      <c r="HF170" s="41" t="e">
        <f t="shared" si="109"/>
        <v>#REF!</v>
      </c>
      <c r="HG170" s="41" t="e">
        <f t="shared" si="109"/>
        <v>#REF!</v>
      </c>
      <c r="HH170" s="41" t="e">
        <f t="shared" si="109"/>
        <v>#REF!</v>
      </c>
      <c r="HI170" s="41" t="e">
        <f t="shared" si="109"/>
        <v>#REF!</v>
      </c>
      <c r="HJ170" s="41" t="e">
        <f t="shared" si="109"/>
        <v>#REF!</v>
      </c>
    </row>
    <row r="171" spans="1:218" ht="14.4" x14ac:dyDescent="0.3">
      <c r="A171" s="42">
        <v>168</v>
      </c>
      <c r="B171" s="43" t="e">
        <f>'CMM2 - AUX CALC'!$FM$67</f>
        <v>#REF!</v>
      </c>
      <c r="FN171" s="41" t="e">
        <f>$B171/(_xlfn.SINGLE(PrazoConcessao)*12-FN$3+1)</f>
        <v>#REF!</v>
      </c>
      <c r="FO171" s="41" t="e">
        <f t="shared" si="101"/>
        <v>#REF!</v>
      </c>
      <c r="FP171" s="41" t="e">
        <f t="shared" si="101"/>
        <v>#REF!</v>
      </c>
      <c r="FQ171" s="41" t="e">
        <f t="shared" si="101"/>
        <v>#REF!</v>
      </c>
      <c r="FR171" s="41" t="e">
        <f t="shared" si="101"/>
        <v>#REF!</v>
      </c>
      <c r="FS171" s="41" t="e">
        <f t="shared" si="101"/>
        <v>#REF!</v>
      </c>
      <c r="FT171" s="41" t="e">
        <f t="shared" si="101"/>
        <v>#REF!</v>
      </c>
      <c r="FU171" s="41" t="e">
        <f t="shared" si="101"/>
        <v>#REF!</v>
      </c>
      <c r="FV171" s="41" t="e">
        <f t="shared" si="101"/>
        <v>#REF!</v>
      </c>
      <c r="FW171" s="41" t="e">
        <f t="shared" si="101"/>
        <v>#REF!</v>
      </c>
      <c r="FX171" s="41" t="e">
        <f t="shared" si="101"/>
        <v>#REF!</v>
      </c>
      <c r="FY171" s="41" t="e">
        <f t="shared" si="101"/>
        <v>#REF!</v>
      </c>
      <c r="FZ171" s="41" t="e">
        <f t="shared" si="101"/>
        <v>#REF!</v>
      </c>
      <c r="GA171" s="41" t="e">
        <f t="shared" si="101"/>
        <v>#REF!</v>
      </c>
      <c r="GB171" s="41" t="e">
        <f t="shared" si="101"/>
        <v>#REF!</v>
      </c>
      <c r="GC171" s="41" t="e">
        <f t="shared" si="101"/>
        <v>#REF!</v>
      </c>
      <c r="GD171" s="41" t="e">
        <f t="shared" si="110"/>
        <v>#REF!</v>
      </c>
      <c r="GE171" s="41" t="e">
        <f t="shared" si="110"/>
        <v>#REF!</v>
      </c>
      <c r="GF171" s="41" t="e">
        <f t="shared" si="110"/>
        <v>#REF!</v>
      </c>
      <c r="GG171" s="41" t="e">
        <f t="shared" si="110"/>
        <v>#REF!</v>
      </c>
      <c r="GH171" s="41" t="e">
        <f t="shared" si="110"/>
        <v>#REF!</v>
      </c>
      <c r="GI171" s="41" t="e">
        <f t="shared" si="107"/>
        <v>#REF!</v>
      </c>
      <c r="GJ171" s="41" t="e">
        <f t="shared" si="107"/>
        <v>#REF!</v>
      </c>
      <c r="GK171" s="41" t="e">
        <f t="shared" si="107"/>
        <v>#REF!</v>
      </c>
      <c r="GL171" s="41" t="e">
        <f t="shared" si="107"/>
        <v>#REF!</v>
      </c>
      <c r="GM171" s="41" t="e">
        <f t="shared" si="107"/>
        <v>#REF!</v>
      </c>
      <c r="GN171" s="41" t="e">
        <f t="shared" si="106"/>
        <v>#REF!</v>
      </c>
      <c r="GO171" s="41" t="e">
        <f t="shared" si="106"/>
        <v>#REF!</v>
      </c>
      <c r="GP171" s="41" t="e">
        <f t="shared" si="106"/>
        <v>#REF!</v>
      </c>
      <c r="GQ171" s="41" t="e">
        <f t="shared" si="106"/>
        <v>#REF!</v>
      </c>
      <c r="GR171" s="41" t="e">
        <f t="shared" si="106"/>
        <v>#REF!</v>
      </c>
      <c r="GS171" s="41" t="e">
        <f t="shared" si="106"/>
        <v>#REF!</v>
      </c>
      <c r="GT171" s="41" t="e">
        <f t="shared" si="106"/>
        <v>#REF!</v>
      </c>
      <c r="GU171" s="41" t="e">
        <f t="shared" si="106"/>
        <v>#REF!</v>
      </c>
      <c r="GV171" s="41" t="e">
        <f t="shared" si="108"/>
        <v>#REF!</v>
      </c>
      <c r="GW171" s="41" t="e">
        <f t="shared" si="108"/>
        <v>#REF!</v>
      </c>
      <c r="GX171" s="41" t="e">
        <f t="shared" si="108"/>
        <v>#REF!</v>
      </c>
      <c r="GY171" s="41" t="e">
        <f t="shared" si="108"/>
        <v>#REF!</v>
      </c>
      <c r="GZ171" s="41" t="e">
        <f t="shared" si="108"/>
        <v>#REF!</v>
      </c>
      <c r="HA171" s="41" t="e">
        <f t="shared" si="108"/>
        <v>#REF!</v>
      </c>
      <c r="HB171" s="41" t="e">
        <f t="shared" si="108"/>
        <v>#REF!</v>
      </c>
      <c r="HC171" s="41" t="e">
        <f t="shared" si="108"/>
        <v>#REF!</v>
      </c>
      <c r="HD171" s="41" t="e">
        <f t="shared" si="108"/>
        <v>#REF!</v>
      </c>
      <c r="HE171" s="41" t="e">
        <f t="shared" si="109"/>
        <v>#REF!</v>
      </c>
      <c r="HF171" s="41" t="e">
        <f t="shared" si="109"/>
        <v>#REF!</v>
      </c>
      <c r="HG171" s="41" t="e">
        <f t="shared" si="109"/>
        <v>#REF!</v>
      </c>
      <c r="HH171" s="41" t="e">
        <f t="shared" si="109"/>
        <v>#REF!</v>
      </c>
      <c r="HI171" s="41" t="e">
        <f t="shared" si="109"/>
        <v>#REF!</v>
      </c>
      <c r="HJ171" s="41" t="e">
        <f t="shared" si="109"/>
        <v>#REF!</v>
      </c>
    </row>
    <row r="172" spans="1:218" ht="14.4" x14ac:dyDescent="0.3">
      <c r="A172" s="42">
        <v>169</v>
      </c>
      <c r="B172" s="43" t="e">
        <f>'CMM2 - AUX CALC'!$FN$67</f>
        <v>#REF!</v>
      </c>
      <c r="FO172" s="41" t="e">
        <f>$B172/(_xlfn.SINGLE(PrazoConcessao)*12-FO$3+1)</f>
        <v>#REF!</v>
      </c>
      <c r="FP172" s="41" t="e">
        <f t="shared" si="101"/>
        <v>#REF!</v>
      </c>
      <c r="FQ172" s="41" t="e">
        <f t="shared" si="101"/>
        <v>#REF!</v>
      </c>
      <c r="FR172" s="41" t="e">
        <f t="shared" si="101"/>
        <v>#REF!</v>
      </c>
      <c r="FS172" s="41" t="e">
        <f t="shared" si="101"/>
        <v>#REF!</v>
      </c>
      <c r="FT172" s="41" t="e">
        <f t="shared" si="101"/>
        <v>#REF!</v>
      </c>
      <c r="FU172" s="41" t="e">
        <f t="shared" si="101"/>
        <v>#REF!</v>
      </c>
      <c r="FV172" s="41" t="e">
        <f t="shared" si="101"/>
        <v>#REF!</v>
      </c>
      <c r="FW172" s="41" t="e">
        <f t="shared" si="101"/>
        <v>#REF!</v>
      </c>
      <c r="FX172" s="41" t="e">
        <f t="shared" si="101"/>
        <v>#REF!</v>
      </c>
      <c r="FY172" s="41" t="e">
        <f t="shared" si="101"/>
        <v>#REF!</v>
      </c>
      <c r="FZ172" s="41" t="e">
        <f t="shared" si="101"/>
        <v>#REF!</v>
      </c>
      <c r="GA172" s="41" t="e">
        <f t="shared" si="101"/>
        <v>#REF!</v>
      </c>
      <c r="GB172" s="41" t="e">
        <f t="shared" si="101"/>
        <v>#REF!</v>
      </c>
      <c r="GC172" s="41" t="e">
        <f t="shared" si="101"/>
        <v>#REF!</v>
      </c>
      <c r="GD172" s="41" t="e">
        <f t="shared" si="110"/>
        <v>#REF!</v>
      </c>
      <c r="GE172" s="41" t="e">
        <f t="shared" si="110"/>
        <v>#REF!</v>
      </c>
      <c r="GF172" s="41" t="e">
        <f t="shared" si="110"/>
        <v>#REF!</v>
      </c>
      <c r="GG172" s="41" t="e">
        <f t="shared" si="110"/>
        <v>#REF!</v>
      </c>
      <c r="GH172" s="41" t="e">
        <f t="shared" si="110"/>
        <v>#REF!</v>
      </c>
      <c r="GI172" s="41" t="e">
        <f t="shared" si="107"/>
        <v>#REF!</v>
      </c>
      <c r="GJ172" s="41" t="e">
        <f t="shared" si="107"/>
        <v>#REF!</v>
      </c>
      <c r="GK172" s="41" t="e">
        <f t="shared" si="107"/>
        <v>#REF!</v>
      </c>
      <c r="GL172" s="41" t="e">
        <f t="shared" si="107"/>
        <v>#REF!</v>
      </c>
      <c r="GM172" s="41" t="e">
        <f t="shared" si="107"/>
        <v>#REF!</v>
      </c>
      <c r="GN172" s="41" t="e">
        <f t="shared" si="106"/>
        <v>#REF!</v>
      </c>
      <c r="GO172" s="41" t="e">
        <f t="shared" si="106"/>
        <v>#REF!</v>
      </c>
      <c r="GP172" s="41" t="e">
        <f t="shared" si="106"/>
        <v>#REF!</v>
      </c>
      <c r="GQ172" s="41" t="e">
        <f t="shared" si="106"/>
        <v>#REF!</v>
      </c>
      <c r="GR172" s="41" t="e">
        <f t="shared" si="106"/>
        <v>#REF!</v>
      </c>
      <c r="GS172" s="41" t="e">
        <f t="shared" si="106"/>
        <v>#REF!</v>
      </c>
      <c r="GT172" s="41" t="e">
        <f t="shared" si="106"/>
        <v>#REF!</v>
      </c>
      <c r="GU172" s="41" t="e">
        <f t="shared" si="106"/>
        <v>#REF!</v>
      </c>
      <c r="GV172" s="41" t="e">
        <f t="shared" si="108"/>
        <v>#REF!</v>
      </c>
      <c r="GW172" s="41" t="e">
        <f t="shared" si="108"/>
        <v>#REF!</v>
      </c>
      <c r="GX172" s="41" t="e">
        <f t="shared" si="108"/>
        <v>#REF!</v>
      </c>
      <c r="GY172" s="41" t="e">
        <f t="shared" si="108"/>
        <v>#REF!</v>
      </c>
      <c r="GZ172" s="41" t="e">
        <f t="shared" si="108"/>
        <v>#REF!</v>
      </c>
      <c r="HA172" s="41" t="e">
        <f t="shared" si="108"/>
        <v>#REF!</v>
      </c>
      <c r="HB172" s="41" t="e">
        <f t="shared" si="108"/>
        <v>#REF!</v>
      </c>
      <c r="HC172" s="41" t="e">
        <f t="shared" si="108"/>
        <v>#REF!</v>
      </c>
      <c r="HD172" s="41" t="e">
        <f t="shared" si="108"/>
        <v>#REF!</v>
      </c>
      <c r="HE172" s="41" t="e">
        <f t="shared" si="109"/>
        <v>#REF!</v>
      </c>
      <c r="HF172" s="41" t="e">
        <f t="shared" si="109"/>
        <v>#REF!</v>
      </c>
      <c r="HG172" s="41" t="e">
        <f t="shared" si="109"/>
        <v>#REF!</v>
      </c>
      <c r="HH172" s="41" t="e">
        <f t="shared" si="109"/>
        <v>#REF!</v>
      </c>
      <c r="HI172" s="41" t="e">
        <f t="shared" si="109"/>
        <v>#REF!</v>
      </c>
      <c r="HJ172" s="41" t="e">
        <f t="shared" si="109"/>
        <v>#REF!</v>
      </c>
    </row>
    <row r="173" spans="1:218" ht="14.4" x14ac:dyDescent="0.3">
      <c r="A173" s="42">
        <v>170</v>
      </c>
      <c r="B173" s="43" t="e">
        <f>'CMM2 - AUX CALC'!$FO$67</f>
        <v>#REF!</v>
      </c>
      <c r="FP173" s="41" t="e">
        <f>$B173/(_xlfn.SINGLE(PrazoConcessao)*12-FP$3+1)</f>
        <v>#REF!</v>
      </c>
      <c r="FQ173" s="41" t="e">
        <f t="shared" si="101"/>
        <v>#REF!</v>
      </c>
      <c r="FR173" s="41" t="e">
        <f t="shared" si="101"/>
        <v>#REF!</v>
      </c>
      <c r="FS173" s="41" t="e">
        <f t="shared" si="101"/>
        <v>#REF!</v>
      </c>
      <c r="FT173" s="41" t="e">
        <f t="shared" si="101"/>
        <v>#REF!</v>
      </c>
      <c r="FU173" s="41" t="e">
        <f t="shared" si="101"/>
        <v>#REF!</v>
      </c>
      <c r="FV173" s="41" t="e">
        <f t="shared" si="101"/>
        <v>#REF!</v>
      </c>
      <c r="FW173" s="41" t="e">
        <f t="shared" si="101"/>
        <v>#REF!</v>
      </c>
      <c r="FX173" s="41" t="e">
        <f t="shared" si="101"/>
        <v>#REF!</v>
      </c>
      <c r="FY173" s="41" t="e">
        <f t="shared" si="101"/>
        <v>#REF!</v>
      </c>
      <c r="FZ173" s="41" t="e">
        <f t="shared" si="101"/>
        <v>#REF!</v>
      </c>
      <c r="GA173" s="41" t="e">
        <f t="shared" si="101"/>
        <v>#REF!</v>
      </c>
      <c r="GB173" s="41" t="e">
        <f t="shared" si="101"/>
        <v>#REF!</v>
      </c>
      <c r="GC173" s="41" t="e">
        <f t="shared" si="101"/>
        <v>#REF!</v>
      </c>
      <c r="GD173" s="41" t="e">
        <f t="shared" si="110"/>
        <v>#REF!</v>
      </c>
      <c r="GE173" s="41" t="e">
        <f t="shared" si="110"/>
        <v>#REF!</v>
      </c>
      <c r="GF173" s="41" t="e">
        <f t="shared" si="110"/>
        <v>#REF!</v>
      </c>
      <c r="GG173" s="41" t="e">
        <f t="shared" si="110"/>
        <v>#REF!</v>
      </c>
      <c r="GH173" s="41" t="e">
        <f t="shared" si="110"/>
        <v>#REF!</v>
      </c>
      <c r="GI173" s="41" t="e">
        <f t="shared" si="107"/>
        <v>#REF!</v>
      </c>
      <c r="GJ173" s="41" t="e">
        <f t="shared" si="107"/>
        <v>#REF!</v>
      </c>
      <c r="GK173" s="41" t="e">
        <f t="shared" si="107"/>
        <v>#REF!</v>
      </c>
      <c r="GL173" s="41" t="e">
        <f t="shared" si="107"/>
        <v>#REF!</v>
      </c>
      <c r="GM173" s="41" t="e">
        <f t="shared" si="107"/>
        <v>#REF!</v>
      </c>
      <c r="GN173" s="41" t="e">
        <f t="shared" si="106"/>
        <v>#REF!</v>
      </c>
      <c r="GO173" s="41" t="e">
        <f t="shared" si="106"/>
        <v>#REF!</v>
      </c>
      <c r="GP173" s="41" t="e">
        <f t="shared" si="106"/>
        <v>#REF!</v>
      </c>
      <c r="GQ173" s="41" t="e">
        <f t="shared" si="106"/>
        <v>#REF!</v>
      </c>
      <c r="GR173" s="41" t="e">
        <f t="shared" si="106"/>
        <v>#REF!</v>
      </c>
      <c r="GS173" s="41" t="e">
        <f t="shared" si="106"/>
        <v>#REF!</v>
      </c>
      <c r="GT173" s="41" t="e">
        <f t="shared" si="106"/>
        <v>#REF!</v>
      </c>
      <c r="GU173" s="41" t="e">
        <f t="shared" si="106"/>
        <v>#REF!</v>
      </c>
      <c r="GV173" s="41" t="e">
        <f t="shared" si="108"/>
        <v>#REF!</v>
      </c>
      <c r="GW173" s="41" t="e">
        <f t="shared" si="108"/>
        <v>#REF!</v>
      </c>
      <c r="GX173" s="41" t="e">
        <f t="shared" si="108"/>
        <v>#REF!</v>
      </c>
      <c r="GY173" s="41" t="e">
        <f t="shared" si="108"/>
        <v>#REF!</v>
      </c>
      <c r="GZ173" s="41" t="e">
        <f t="shared" si="108"/>
        <v>#REF!</v>
      </c>
      <c r="HA173" s="41" t="e">
        <f t="shared" si="108"/>
        <v>#REF!</v>
      </c>
      <c r="HB173" s="41" t="e">
        <f t="shared" si="108"/>
        <v>#REF!</v>
      </c>
      <c r="HC173" s="41" t="e">
        <f t="shared" si="108"/>
        <v>#REF!</v>
      </c>
      <c r="HD173" s="41" t="e">
        <f t="shared" si="108"/>
        <v>#REF!</v>
      </c>
      <c r="HE173" s="41" t="e">
        <f t="shared" si="109"/>
        <v>#REF!</v>
      </c>
      <c r="HF173" s="41" t="e">
        <f t="shared" si="109"/>
        <v>#REF!</v>
      </c>
      <c r="HG173" s="41" t="e">
        <f t="shared" si="109"/>
        <v>#REF!</v>
      </c>
      <c r="HH173" s="41" t="e">
        <f t="shared" si="109"/>
        <v>#REF!</v>
      </c>
      <c r="HI173" s="41" t="e">
        <f t="shared" si="109"/>
        <v>#REF!</v>
      </c>
      <c r="HJ173" s="41" t="e">
        <f t="shared" si="109"/>
        <v>#REF!</v>
      </c>
    </row>
    <row r="174" spans="1:218" ht="14.4" x14ac:dyDescent="0.3">
      <c r="A174" s="42">
        <v>171</v>
      </c>
      <c r="B174" s="43" t="e">
        <f>'CMM2 - AUX CALC'!$FP$67</f>
        <v>#REF!</v>
      </c>
      <c r="FQ174" s="41" t="e">
        <f>$B174/(_xlfn.SINGLE(PrazoConcessao)*12-FQ$3+1)</f>
        <v>#REF!</v>
      </c>
      <c r="FR174" s="41" t="e">
        <f t="shared" si="101"/>
        <v>#REF!</v>
      </c>
      <c r="FS174" s="41" t="e">
        <f t="shared" si="101"/>
        <v>#REF!</v>
      </c>
      <c r="FT174" s="41" t="e">
        <f t="shared" si="101"/>
        <v>#REF!</v>
      </c>
      <c r="FU174" s="41" t="e">
        <f t="shared" si="101"/>
        <v>#REF!</v>
      </c>
      <c r="FV174" s="41" t="e">
        <f t="shared" si="101"/>
        <v>#REF!</v>
      </c>
      <c r="FW174" s="41" t="e">
        <f t="shared" si="101"/>
        <v>#REF!</v>
      </c>
      <c r="FX174" s="41" t="e">
        <f t="shared" si="101"/>
        <v>#REF!</v>
      </c>
      <c r="FY174" s="41" t="e">
        <f t="shared" si="101"/>
        <v>#REF!</v>
      </c>
      <c r="FZ174" s="41" t="e">
        <f t="shared" si="101"/>
        <v>#REF!</v>
      </c>
      <c r="GA174" s="41" t="e">
        <f t="shared" si="101"/>
        <v>#REF!</v>
      </c>
      <c r="GB174" s="41" t="e">
        <f t="shared" si="101"/>
        <v>#REF!</v>
      </c>
      <c r="GC174" s="41" t="e">
        <f t="shared" si="101"/>
        <v>#REF!</v>
      </c>
      <c r="GD174" s="41" t="e">
        <f t="shared" si="110"/>
        <v>#REF!</v>
      </c>
      <c r="GE174" s="41" t="e">
        <f t="shared" si="110"/>
        <v>#REF!</v>
      </c>
      <c r="GF174" s="41" t="e">
        <f t="shared" si="110"/>
        <v>#REF!</v>
      </c>
      <c r="GG174" s="41" t="e">
        <f t="shared" si="110"/>
        <v>#REF!</v>
      </c>
      <c r="GH174" s="41" t="e">
        <f t="shared" si="110"/>
        <v>#REF!</v>
      </c>
      <c r="GI174" s="41" t="e">
        <f t="shared" si="107"/>
        <v>#REF!</v>
      </c>
      <c r="GJ174" s="41" t="e">
        <f t="shared" si="107"/>
        <v>#REF!</v>
      </c>
      <c r="GK174" s="41" t="e">
        <f t="shared" si="107"/>
        <v>#REF!</v>
      </c>
      <c r="GL174" s="41" t="e">
        <f t="shared" si="107"/>
        <v>#REF!</v>
      </c>
      <c r="GM174" s="41" t="e">
        <f t="shared" si="107"/>
        <v>#REF!</v>
      </c>
      <c r="GN174" s="41" t="e">
        <f t="shared" si="106"/>
        <v>#REF!</v>
      </c>
      <c r="GO174" s="41" t="e">
        <f t="shared" si="106"/>
        <v>#REF!</v>
      </c>
      <c r="GP174" s="41" t="e">
        <f t="shared" si="106"/>
        <v>#REF!</v>
      </c>
      <c r="GQ174" s="41" t="e">
        <f t="shared" si="106"/>
        <v>#REF!</v>
      </c>
      <c r="GR174" s="41" t="e">
        <f t="shared" si="106"/>
        <v>#REF!</v>
      </c>
      <c r="GS174" s="41" t="e">
        <f t="shared" si="106"/>
        <v>#REF!</v>
      </c>
      <c r="GT174" s="41" t="e">
        <f t="shared" si="106"/>
        <v>#REF!</v>
      </c>
      <c r="GU174" s="41" t="e">
        <f t="shared" si="106"/>
        <v>#REF!</v>
      </c>
      <c r="GV174" s="41" t="e">
        <f t="shared" si="108"/>
        <v>#REF!</v>
      </c>
      <c r="GW174" s="41" t="e">
        <f t="shared" si="108"/>
        <v>#REF!</v>
      </c>
      <c r="GX174" s="41" t="e">
        <f t="shared" si="108"/>
        <v>#REF!</v>
      </c>
      <c r="GY174" s="41" t="e">
        <f t="shared" si="108"/>
        <v>#REF!</v>
      </c>
      <c r="GZ174" s="41" t="e">
        <f t="shared" si="108"/>
        <v>#REF!</v>
      </c>
      <c r="HA174" s="41" t="e">
        <f t="shared" si="108"/>
        <v>#REF!</v>
      </c>
      <c r="HB174" s="41" t="e">
        <f t="shared" si="108"/>
        <v>#REF!</v>
      </c>
      <c r="HC174" s="41" t="e">
        <f t="shared" si="108"/>
        <v>#REF!</v>
      </c>
      <c r="HD174" s="41" t="e">
        <f t="shared" si="108"/>
        <v>#REF!</v>
      </c>
      <c r="HE174" s="41" t="e">
        <f t="shared" si="109"/>
        <v>#REF!</v>
      </c>
      <c r="HF174" s="41" t="e">
        <f t="shared" si="109"/>
        <v>#REF!</v>
      </c>
      <c r="HG174" s="41" t="e">
        <f t="shared" si="109"/>
        <v>#REF!</v>
      </c>
      <c r="HH174" s="41" t="e">
        <f t="shared" si="109"/>
        <v>#REF!</v>
      </c>
      <c r="HI174" s="41" t="e">
        <f t="shared" si="109"/>
        <v>#REF!</v>
      </c>
      <c r="HJ174" s="41" t="e">
        <f t="shared" si="109"/>
        <v>#REF!</v>
      </c>
    </row>
    <row r="175" spans="1:218" ht="14.4" x14ac:dyDescent="0.3">
      <c r="A175" s="42">
        <v>172</v>
      </c>
      <c r="B175" s="43" t="e">
        <f>'CMM2 - AUX CALC'!$FQ$67</f>
        <v>#REF!</v>
      </c>
      <c r="FR175" s="41" t="e">
        <f>$B175/(_xlfn.SINGLE(PrazoConcessao)*12-FR$3+1)</f>
        <v>#REF!</v>
      </c>
      <c r="FS175" s="41" t="e">
        <f t="shared" si="101"/>
        <v>#REF!</v>
      </c>
      <c r="FT175" s="41" t="e">
        <f t="shared" si="101"/>
        <v>#REF!</v>
      </c>
      <c r="FU175" s="41" t="e">
        <f t="shared" si="101"/>
        <v>#REF!</v>
      </c>
      <c r="FV175" s="41" t="e">
        <f t="shared" si="101"/>
        <v>#REF!</v>
      </c>
      <c r="FW175" s="41" t="e">
        <f t="shared" si="101"/>
        <v>#REF!</v>
      </c>
      <c r="FX175" s="41" t="e">
        <f t="shared" si="101"/>
        <v>#REF!</v>
      </c>
      <c r="FY175" s="41" t="e">
        <f t="shared" si="101"/>
        <v>#REF!</v>
      </c>
      <c r="FZ175" s="41" t="e">
        <f t="shared" si="101"/>
        <v>#REF!</v>
      </c>
      <c r="GA175" s="41" t="e">
        <f t="shared" si="101"/>
        <v>#REF!</v>
      </c>
      <c r="GB175" s="41" t="e">
        <f t="shared" ref="GB175:GC185" si="112">GA175</f>
        <v>#REF!</v>
      </c>
      <c r="GC175" s="41" t="e">
        <f t="shared" si="112"/>
        <v>#REF!</v>
      </c>
      <c r="GD175" s="41" t="e">
        <f t="shared" si="110"/>
        <v>#REF!</v>
      </c>
      <c r="GE175" s="41" t="e">
        <f t="shared" si="110"/>
        <v>#REF!</v>
      </c>
      <c r="GF175" s="41" t="e">
        <f t="shared" si="110"/>
        <v>#REF!</v>
      </c>
      <c r="GG175" s="41" t="e">
        <f t="shared" si="110"/>
        <v>#REF!</v>
      </c>
      <c r="GH175" s="41" t="e">
        <f t="shared" si="110"/>
        <v>#REF!</v>
      </c>
      <c r="GI175" s="41" t="e">
        <f t="shared" si="107"/>
        <v>#REF!</v>
      </c>
      <c r="GJ175" s="41" t="e">
        <f t="shared" si="107"/>
        <v>#REF!</v>
      </c>
      <c r="GK175" s="41" t="e">
        <f t="shared" si="107"/>
        <v>#REF!</v>
      </c>
      <c r="GL175" s="41" t="e">
        <f t="shared" si="107"/>
        <v>#REF!</v>
      </c>
      <c r="GM175" s="41" t="e">
        <f t="shared" si="107"/>
        <v>#REF!</v>
      </c>
      <c r="GN175" s="41" t="e">
        <f t="shared" si="106"/>
        <v>#REF!</v>
      </c>
      <c r="GO175" s="41" t="e">
        <f t="shared" si="106"/>
        <v>#REF!</v>
      </c>
      <c r="GP175" s="41" t="e">
        <f t="shared" si="106"/>
        <v>#REF!</v>
      </c>
      <c r="GQ175" s="41" t="e">
        <f t="shared" si="106"/>
        <v>#REF!</v>
      </c>
      <c r="GR175" s="41" t="e">
        <f t="shared" si="106"/>
        <v>#REF!</v>
      </c>
      <c r="GS175" s="41" t="e">
        <f t="shared" si="106"/>
        <v>#REF!</v>
      </c>
      <c r="GT175" s="41" t="e">
        <f t="shared" si="106"/>
        <v>#REF!</v>
      </c>
      <c r="GU175" s="41" t="e">
        <f t="shared" si="106"/>
        <v>#REF!</v>
      </c>
      <c r="GV175" s="41" t="e">
        <f t="shared" si="108"/>
        <v>#REF!</v>
      </c>
      <c r="GW175" s="41" t="e">
        <f t="shared" si="108"/>
        <v>#REF!</v>
      </c>
      <c r="GX175" s="41" t="e">
        <f t="shared" si="108"/>
        <v>#REF!</v>
      </c>
      <c r="GY175" s="41" t="e">
        <f t="shared" si="108"/>
        <v>#REF!</v>
      </c>
      <c r="GZ175" s="41" t="e">
        <f t="shared" si="108"/>
        <v>#REF!</v>
      </c>
      <c r="HA175" s="41" t="e">
        <f t="shared" si="108"/>
        <v>#REF!</v>
      </c>
      <c r="HB175" s="41" t="e">
        <f t="shared" si="108"/>
        <v>#REF!</v>
      </c>
      <c r="HC175" s="41" t="e">
        <f t="shared" si="108"/>
        <v>#REF!</v>
      </c>
      <c r="HD175" s="41" t="e">
        <f t="shared" si="108"/>
        <v>#REF!</v>
      </c>
      <c r="HE175" s="41" t="e">
        <f t="shared" si="109"/>
        <v>#REF!</v>
      </c>
      <c r="HF175" s="41" t="e">
        <f t="shared" si="109"/>
        <v>#REF!</v>
      </c>
      <c r="HG175" s="41" t="e">
        <f t="shared" si="109"/>
        <v>#REF!</v>
      </c>
      <c r="HH175" s="41" t="e">
        <f t="shared" si="109"/>
        <v>#REF!</v>
      </c>
      <c r="HI175" s="41" t="e">
        <f t="shared" si="109"/>
        <v>#REF!</v>
      </c>
      <c r="HJ175" s="41" t="e">
        <f t="shared" si="109"/>
        <v>#REF!</v>
      </c>
    </row>
    <row r="176" spans="1:218" ht="14.4" x14ac:dyDescent="0.3">
      <c r="A176" s="42">
        <v>173</v>
      </c>
      <c r="B176" s="43" t="e">
        <f>'CMM2 - AUX CALC'!$FR$67</f>
        <v>#REF!</v>
      </c>
      <c r="FS176" s="41" t="e">
        <f>$B176/(_xlfn.SINGLE(PrazoConcessao)*12-FS$3+1)</f>
        <v>#REF!</v>
      </c>
      <c r="FT176" s="41" t="e">
        <f t="shared" ref="FT176:GA183" si="113">FS176</f>
        <v>#REF!</v>
      </c>
      <c r="FU176" s="41" t="e">
        <f t="shared" si="113"/>
        <v>#REF!</v>
      </c>
      <c r="FV176" s="41" t="e">
        <f t="shared" si="113"/>
        <v>#REF!</v>
      </c>
      <c r="FW176" s="41" t="e">
        <f t="shared" si="113"/>
        <v>#REF!</v>
      </c>
      <c r="FX176" s="41" t="e">
        <f t="shared" si="113"/>
        <v>#REF!</v>
      </c>
      <c r="FY176" s="41" t="e">
        <f t="shared" si="113"/>
        <v>#REF!</v>
      </c>
      <c r="FZ176" s="41" t="e">
        <f t="shared" si="113"/>
        <v>#REF!</v>
      </c>
      <c r="GA176" s="41" t="e">
        <f t="shared" si="113"/>
        <v>#REF!</v>
      </c>
      <c r="GB176" s="41" t="e">
        <f t="shared" si="112"/>
        <v>#REF!</v>
      </c>
      <c r="GC176" s="41" t="e">
        <f t="shared" si="112"/>
        <v>#REF!</v>
      </c>
      <c r="GD176" s="41" t="e">
        <f t="shared" si="110"/>
        <v>#REF!</v>
      </c>
      <c r="GE176" s="41" t="e">
        <f t="shared" si="110"/>
        <v>#REF!</v>
      </c>
      <c r="GF176" s="41" t="e">
        <f t="shared" si="110"/>
        <v>#REF!</v>
      </c>
      <c r="GG176" s="41" t="e">
        <f t="shared" si="110"/>
        <v>#REF!</v>
      </c>
      <c r="GH176" s="41" t="e">
        <f t="shared" si="110"/>
        <v>#REF!</v>
      </c>
      <c r="GI176" s="41" t="e">
        <f t="shared" si="107"/>
        <v>#REF!</v>
      </c>
      <c r="GJ176" s="41" t="e">
        <f t="shared" si="107"/>
        <v>#REF!</v>
      </c>
      <c r="GK176" s="41" t="e">
        <f t="shared" si="107"/>
        <v>#REF!</v>
      </c>
      <c r="GL176" s="41" t="e">
        <f t="shared" si="107"/>
        <v>#REF!</v>
      </c>
      <c r="GM176" s="41" t="e">
        <f t="shared" si="107"/>
        <v>#REF!</v>
      </c>
      <c r="GN176" s="41" t="e">
        <f t="shared" si="106"/>
        <v>#REF!</v>
      </c>
      <c r="GO176" s="41" t="e">
        <f t="shared" si="106"/>
        <v>#REF!</v>
      </c>
      <c r="GP176" s="41" t="e">
        <f t="shared" si="106"/>
        <v>#REF!</v>
      </c>
      <c r="GQ176" s="41" t="e">
        <f t="shared" si="106"/>
        <v>#REF!</v>
      </c>
      <c r="GR176" s="41" t="e">
        <f t="shared" si="106"/>
        <v>#REF!</v>
      </c>
      <c r="GS176" s="41" t="e">
        <f t="shared" si="106"/>
        <v>#REF!</v>
      </c>
      <c r="GT176" s="41" t="e">
        <f t="shared" si="106"/>
        <v>#REF!</v>
      </c>
      <c r="GU176" s="41" t="e">
        <f t="shared" si="106"/>
        <v>#REF!</v>
      </c>
      <c r="GV176" s="41" t="e">
        <f t="shared" si="108"/>
        <v>#REF!</v>
      </c>
      <c r="GW176" s="41" t="e">
        <f t="shared" si="108"/>
        <v>#REF!</v>
      </c>
      <c r="GX176" s="41" t="e">
        <f t="shared" si="108"/>
        <v>#REF!</v>
      </c>
      <c r="GY176" s="41" t="e">
        <f t="shared" si="108"/>
        <v>#REF!</v>
      </c>
      <c r="GZ176" s="41" t="e">
        <f t="shared" si="108"/>
        <v>#REF!</v>
      </c>
      <c r="HA176" s="41" t="e">
        <f t="shared" si="108"/>
        <v>#REF!</v>
      </c>
      <c r="HB176" s="41" t="e">
        <f t="shared" si="108"/>
        <v>#REF!</v>
      </c>
      <c r="HC176" s="41" t="e">
        <f t="shared" si="108"/>
        <v>#REF!</v>
      </c>
      <c r="HD176" s="41" t="e">
        <f t="shared" si="108"/>
        <v>#REF!</v>
      </c>
      <c r="HE176" s="41" t="e">
        <f t="shared" si="109"/>
        <v>#REF!</v>
      </c>
      <c r="HF176" s="41" t="e">
        <f t="shared" si="109"/>
        <v>#REF!</v>
      </c>
      <c r="HG176" s="41" t="e">
        <f t="shared" si="109"/>
        <v>#REF!</v>
      </c>
      <c r="HH176" s="41" t="e">
        <f t="shared" si="109"/>
        <v>#REF!</v>
      </c>
      <c r="HI176" s="41" t="e">
        <f t="shared" si="109"/>
        <v>#REF!</v>
      </c>
      <c r="HJ176" s="41" t="e">
        <f t="shared" si="109"/>
        <v>#REF!</v>
      </c>
    </row>
    <row r="177" spans="1:218" ht="14.4" x14ac:dyDescent="0.3">
      <c r="A177" s="42">
        <v>174</v>
      </c>
      <c r="B177" s="43" t="e">
        <f>'CMM2 - AUX CALC'!$FS$67</f>
        <v>#REF!</v>
      </c>
      <c r="FT177" s="41" t="e">
        <f>$B177/(_xlfn.SINGLE(PrazoConcessao)*12-FT$3+1)</f>
        <v>#REF!</v>
      </c>
      <c r="FU177" s="41" t="e">
        <f t="shared" si="113"/>
        <v>#REF!</v>
      </c>
      <c r="FV177" s="41" t="e">
        <f t="shared" si="113"/>
        <v>#REF!</v>
      </c>
      <c r="FW177" s="41" t="e">
        <f t="shared" si="113"/>
        <v>#REF!</v>
      </c>
      <c r="FX177" s="41" t="e">
        <f t="shared" si="113"/>
        <v>#REF!</v>
      </c>
      <c r="FY177" s="41" t="e">
        <f t="shared" si="113"/>
        <v>#REF!</v>
      </c>
      <c r="FZ177" s="41" t="e">
        <f t="shared" si="113"/>
        <v>#REF!</v>
      </c>
      <c r="GA177" s="41" t="e">
        <f t="shared" si="113"/>
        <v>#REF!</v>
      </c>
      <c r="GB177" s="41" t="e">
        <f t="shared" si="112"/>
        <v>#REF!</v>
      </c>
      <c r="GC177" s="41" t="e">
        <f t="shared" si="112"/>
        <v>#REF!</v>
      </c>
      <c r="GD177" s="41" t="e">
        <f t="shared" si="110"/>
        <v>#REF!</v>
      </c>
      <c r="GE177" s="41" t="e">
        <f t="shared" si="110"/>
        <v>#REF!</v>
      </c>
      <c r="GF177" s="41" t="e">
        <f t="shared" si="110"/>
        <v>#REF!</v>
      </c>
      <c r="GG177" s="41" t="e">
        <f t="shared" si="110"/>
        <v>#REF!</v>
      </c>
      <c r="GH177" s="41" t="e">
        <f t="shared" si="110"/>
        <v>#REF!</v>
      </c>
      <c r="GI177" s="41" t="e">
        <f t="shared" si="107"/>
        <v>#REF!</v>
      </c>
      <c r="GJ177" s="41" t="e">
        <f t="shared" si="107"/>
        <v>#REF!</v>
      </c>
      <c r="GK177" s="41" t="e">
        <f t="shared" si="107"/>
        <v>#REF!</v>
      </c>
      <c r="GL177" s="41" t="e">
        <f t="shared" si="107"/>
        <v>#REF!</v>
      </c>
      <c r="GM177" s="41" t="e">
        <f t="shared" si="107"/>
        <v>#REF!</v>
      </c>
      <c r="GN177" s="41" t="e">
        <f t="shared" si="106"/>
        <v>#REF!</v>
      </c>
      <c r="GO177" s="41" t="e">
        <f t="shared" si="106"/>
        <v>#REF!</v>
      </c>
      <c r="GP177" s="41" t="e">
        <f t="shared" si="106"/>
        <v>#REF!</v>
      </c>
      <c r="GQ177" s="41" t="e">
        <f t="shared" si="106"/>
        <v>#REF!</v>
      </c>
      <c r="GR177" s="41" t="e">
        <f t="shared" si="106"/>
        <v>#REF!</v>
      </c>
      <c r="GS177" s="41" t="e">
        <f t="shared" si="106"/>
        <v>#REF!</v>
      </c>
      <c r="GT177" s="41" t="e">
        <f t="shared" si="106"/>
        <v>#REF!</v>
      </c>
      <c r="GU177" s="41" t="e">
        <f t="shared" si="106"/>
        <v>#REF!</v>
      </c>
      <c r="GV177" s="41" t="e">
        <f t="shared" si="108"/>
        <v>#REF!</v>
      </c>
      <c r="GW177" s="41" t="e">
        <f t="shared" si="108"/>
        <v>#REF!</v>
      </c>
      <c r="GX177" s="41" t="e">
        <f t="shared" si="108"/>
        <v>#REF!</v>
      </c>
      <c r="GY177" s="41" t="e">
        <f t="shared" si="108"/>
        <v>#REF!</v>
      </c>
      <c r="GZ177" s="41" t="e">
        <f t="shared" si="108"/>
        <v>#REF!</v>
      </c>
      <c r="HA177" s="41" t="e">
        <f t="shared" si="108"/>
        <v>#REF!</v>
      </c>
      <c r="HB177" s="41" t="e">
        <f t="shared" si="108"/>
        <v>#REF!</v>
      </c>
      <c r="HC177" s="41" t="e">
        <f t="shared" si="108"/>
        <v>#REF!</v>
      </c>
      <c r="HD177" s="41" t="e">
        <f t="shared" si="108"/>
        <v>#REF!</v>
      </c>
      <c r="HE177" s="41" t="e">
        <f t="shared" si="109"/>
        <v>#REF!</v>
      </c>
      <c r="HF177" s="41" t="e">
        <f t="shared" si="109"/>
        <v>#REF!</v>
      </c>
      <c r="HG177" s="41" t="e">
        <f t="shared" si="109"/>
        <v>#REF!</v>
      </c>
      <c r="HH177" s="41" t="e">
        <f t="shared" si="109"/>
        <v>#REF!</v>
      </c>
      <c r="HI177" s="41" t="e">
        <f t="shared" si="109"/>
        <v>#REF!</v>
      </c>
      <c r="HJ177" s="41" t="e">
        <f t="shared" si="109"/>
        <v>#REF!</v>
      </c>
    </row>
    <row r="178" spans="1:218" ht="14.4" x14ac:dyDescent="0.3">
      <c r="A178" s="42">
        <v>175</v>
      </c>
      <c r="B178" s="43" t="e">
        <f>'CMM2 - AUX CALC'!$FT$67</f>
        <v>#REF!</v>
      </c>
      <c r="FU178" s="41" t="e">
        <f>$B178/(_xlfn.SINGLE(PrazoConcessao)*12-FU$3+1)</f>
        <v>#REF!</v>
      </c>
      <c r="FV178" s="41" t="e">
        <f t="shared" si="113"/>
        <v>#REF!</v>
      </c>
      <c r="FW178" s="41" t="e">
        <f t="shared" si="113"/>
        <v>#REF!</v>
      </c>
      <c r="FX178" s="41" t="e">
        <f t="shared" si="113"/>
        <v>#REF!</v>
      </c>
      <c r="FY178" s="41" t="e">
        <f t="shared" si="113"/>
        <v>#REF!</v>
      </c>
      <c r="FZ178" s="41" t="e">
        <f t="shared" si="113"/>
        <v>#REF!</v>
      </c>
      <c r="GA178" s="41" t="e">
        <f t="shared" si="113"/>
        <v>#REF!</v>
      </c>
      <c r="GB178" s="41" t="e">
        <f t="shared" si="112"/>
        <v>#REF!</v>
      </c>
      <c r="GC178" s="41" t="e">
        <f t="shared" si="112"/>
        <v>#REF!</v>
      </c>
      <c r="GD178" s="41" t="e">
        <f t="shared" si="110"/>
        <v>#REF!</v>
      </c>
      <c r="GE178" s="41" t="e">
        <f t="shared" si="110"/>
        <v>#REF!</v>
      </c>
      <c r="GF178" s="41" t="e">
        <f t="shared" si="110"/>
        <v>#REF!</v>
      </c>
      <c r="GG178" s="41" t="e">
        <f t="shared" si="110"/>
        <v>#REF!</v>
      </c>
      <c r="GH178" s="41" t="e">
        <f t="shared" si="110"/>
        <v>#REF!</v>
      </c>
      <c r="GI178" s="41" t="e">
        <f t="shared" si="107"/>
        <v>#REF!</v>
      </c>
      <c r="GJ178" s="41" t="e">
        <f t="shared" si="107"/>
        <v>#REF!</v>
      </c>
      <c r="GK178" s="41" t="e">
        <f t="shared" si="107"/>
        <v>#REF!</v>
      </c>
      <c r="GL178" s="41" t="e">
        <f t="shared" si="107"/>
        <v>#REF!</v>
      </c>
      <c r="GM178" s="41" t="e">
        <f t="shared" si="107"/>
        <v>#REF!</v>
      </c>
      <c r="GN178" s="41" t="e">
        <f t="shared" si="106"/>
        <v>#REF!</v>
      </c>
      <c r="GO178" s="41" t="e">
        <f t="shared" si="106"/>
        <v>#REF!</v>
      </c>
      <c r="GP178" s="41" t="e">
        <f t="shared" si="106"/>
        <v>#REF!</v>
      </c>
      <c r="GQ178" s="41" t="e">
        <f t="shared" si="106"/>
        <v>#REF!</v>
      </c>
      <c r="GR178" s="41" t="e">
        <f t="shared" si="106"/>
        <v>#REF!</v>
      </c>
      <c r="GS178" s="41" t="e">
        <f t="shared" si="106"/>
        <v>#REF!</v>
      </c>
      <c r="GT178" s="41" t="e">
        <f t="shared" si="106"/>
        <v>#REF!</v>
      </c>
      <c r="GU178" s="41" t="e">
        <f t="shared" si="106"/>
        <v>#REF!</v>
      </c>
      <c r="GV178" s="41" t="e">
        <f t="shared" si="108"/>
        <v>#REF!</v>
      </c>
      <c r="GW178" s="41" t="e">
        <f t="shared" si="108"/>
        <v>#REF!</v>
      </c>
      <c r="GX178" s="41" t="e">
        <f t="shared" si="108"/>
        <v>#REF!</v>
      </c>
      <c r="GY178" s="41" t="e">
        <f t="shared" si="108"/>
        <v>#REF!</v>
      </c>
      <c r="GZ178" s="41" t="e">
        <f t="shared" si="108"/>
        <v>#REF!</v>
      </c>
      <c r="HA178" s="41" t="e">
        <f t="shared" si="108"/>
        <v>#REF!</v>
      </c>
      <c r="HB178" s="41" t="e">
        <f t="shared" si="108"/>
        <v>#REF!</v>
      </c>
      <c r="HC178" s="41" t="e">
        <f t="shared" si="108"/>
        <v>#REF!</v>
      </c>
      <c r="HD178" s="41" t="e">
        <f t="shared" si="108"/>
        <v>#REF!</v>
      </c>
      <c r="HE178" s="41" t="e">
        <f t="shared" si="109"/>
        <v>#REF!</v>
      </c>
      <c r="HF178" s="41" t="e">
        <f t="shared" si="109"/>
        <v>#REF!</v>
      </c>
      <c r="HG178" s="41" t="e">
        <f t="shared" si="109"/>
        <v>#REF!</v>
      </c>
      <c r="HH178" s="41" t="e">
        <f t="shared" si="109"/>
        <v>#REF!</v>
      </c>
      <c r="HI178" s="41" t="e">
        <f t="shared" si="109"/>
        <v>#REF!</v>
      </c>
      <c r="HJ178" s="41" t="e">
        <f t="shared" si="109"/>
        <v>#REF!</v>
      </c>
    </row>
    <row r="179" spans="1:218" ht="14.4" x14ac:dyDescent="0.3">
      <c r="A179" s="42">
        <v>176</v>
      </c>
      <c r="B179" s="43" t="e">
        <f>'CMM2 - AUX CALC'!$FU$67</f>
        <v>#REF!</v>
      </c>
      <c r="FV179" s="41" t="e">
        <f>$B179/(_xlfn.SINGLE(PrazoConcessao)*12-FV$3+1)</f>
        <v>#REF!</v>
      </c>
      <c r="FW179" s="41" t="e">
        <f t="shared" si="113"/>
        <v>#REF!</v>
      </c>
      <c r="FX179" s="41" t="e">
        <f t="shared" si="113"/>
        <v>#REF!</v>
      </c>
      <c r="FY179" s="41" t="e">
        <f t="shared" si="113"/>
        <v>#REF!</v>
      </c>
      <c r="FZ179" s="41" t="e">
        <f t="shared" si="113"/>
        <v>#REF!</v>
      </c>
      <c r="GA179" s="41" t="e">
        <f t="shared" si="113"/>
        <v>#REF!</v>
      </c>
      <c r="GB179" s="41" t="e">
        <f t="shared" si="112"/>
        <v>#REF!</v>
      </c>
      <c r="GC179" s="41" t="e">
        <f t="shared" si="112"/>
        <v>#REF!</v>
      </c>
      <c r="GD179" s="41" t="e">
        <f t="shared" si="110"/>
        <v>#REF!</v>
      </c>
      <c r="GE179" s="41" t="e">
        <f t="shared" si="110"/>
        <v>#REF!</v>
      </c>
      <c r="GF179" s="41" t="e">
        <f t="shared" si="110"/>
        <v>#REF!</v>
      </c>
      <c r="GG179" s="41" t="e">
        <f t="shared" si="110"/>
        <v>#REF!</v>
      </c>
      <c r="GH179" s="41" t="e">
        <f t="shared" si="110"/>
        <v>#REF!</v>
      </c>
      <c r="GI179" s="41" t="e">
        <f t="shared" si="107"/>
        <v>#REF!</v>
      </c>
      <c r="GJ179" s="41" t="e">
        <f t="shared" si="107"/>
        <v>#REF!</v>
      </c>
      <c r="GK179" s="41" t="e">
        <f t="shared" si="107"/>
        <v>#REF!</v>
      </c>
      <c r="GL179" s="41" t="e">
        <f t="shared" si="107"/>
        <v>#REF!</v>
      </c>
      <c r="GM179" s="41" t="e">
        <f t="shared" si="107"/>
        <v>#REF!</v>
      </c>
      <c r="GN179" s="41" t="e">
        <f t="shared" si="106"/>
        <v>#REF!</v>
      </c>
      <c r="GO179" s="41" t="e">
        <f t="shared" si="106"/>
        <v>#REF!</v>
      </c>
      <c r="GP179" s="41" t="e">
        <f t="shared" si="106"/>
        <v>#REF!</v>
      </c>
      <c r="GQ179" s="41" t="e">
        <f t="shared" si="106"/>
        <v>#REF!</v>
      </c>
      <c r="GR179" s="41" t="e">
        <f t="shared" si="106"/>
        <v>#REF!</v>
      </c>
      <c r="GS179" s="41" t="e">
        <f t="shared" si="106"/>
        <v>#REF!</v>
      </c>
      <c r="GT179" s="41" t="e">
        <f t="shared" si="106"/>
        <v>#REF!</v>
      </c>
      <c r="GU179" s="41" t="e">
        <f t="shared" si="106"/>
        <v>#REF!</v>
      </c>
      <c r="GV179" s="41" t="e">
        <f t="shared" si="108"/>
        <v>#REF!</v>
      </c>
      <c r="GW179" s="41" t="e">
        <f t="shared" si="108"/>
        <v>#REF!</v>
      </c>
      <c r="GX179" s="41" t="e">
        <f t="shared" si="108"/>
        <v>#REF!</v>
      </c>
      <c r="GY179" s="41" t="e">
        <f t="shared" si="108"/>
        <v>#REF!</v>
      </c>
      <c r="GZ179" s="41" t="e">
        <f t="shared" si="108"/>
        <v>#REF!</v>
      </c>
      <c r="HA179" s="41" t="e">
        <f t="shared" si="108"/>
        <v>#REF!</v>
      </c>
      <c r="HB179" s="41" t="e">
        <f t="shared" si="108"/>
        <v>#REF!</v>
      </c>
      <c r="HC179" s="41" t="e">
        <f t="shared" si="108"/>
        <v>#REF!</v>
      </c>
      <c r="HD179" s="41" t="e">
        <f t="shared" si="108"/>
        <v>#REF!</v>
      </c>
      <c r="HE179" s="41" t="e">
        <f t="shared" si="109"/>
        <v>#REF!</v>
      </c>
      <c r="HF179" s="41" t="e">
        <f t="shared" si="109"/>
        <v>#REF!</v>
      </c>
      <c r="HG179" s="41" t="e">
        <f t="shared" si="109"/>
        <v>#REF!</v>
      </c>
      <c r="HH179" s="41" t="e">
        <f t="shared" si="109"/>
        <v>#REF!</v>
      </c>
      <c r="HI179" s="41" t="e">
        <f t="shared" si="109"/>
        <v>#REF!</v>
      </c>
      <c r="HJ179" s="41" t="e">
        <f t="shared" si="109"/>
        <v>#REF!</v>
      </c>
    </row>
    <row r="180" spans="1:218" ht="14.4" x14ac:dyDescent="0.3">
      <c r="A180" s="42">
        <v>177</v>
      </c>
      <c r="B180" s="43" t="e">
        <f>'CMM2 - AUX CALC'!$FV$67</f>
        <v>#REF!</v>
      </c>
      <c r="FW180" s="41" t="e">
        <f>$B180/(_xlfn.SINGLE(PrazoConcessao)*12-FW$3+1)</f>
        <v>#REF!</v>
      </c>
      <c r="FX180" s="41" t="e">
        <f t="shared" si="113"/>
        <v>#REF!</v>
      </c>
      <c r="FY180" s="41" t="e">
        <f t="shared" si="113"/>
        <v>#REF!</v>
      </c>
      <c r="FZ180" s="41" t="e">
        <f t="shared" si="113"/>
        <v>#REF!</v>
      </c>
      <c r="GA180" s="41" t="e">
        <f t="shared" si="113"/>
        <v>#REF!</v>
      </c>
      <c r="GB180" s="41" t="e">
        <f t="shared" si="112"/>
        <v>#REF!</v>
      </c>
      <c r="GC180" s="41" t="e">
        <f t="shared" si="112"/>
        <v>#REF!</v>
      </c>
      <c r="GD180" s="41" t="e">
        <f t="shared" si="110"/>
        <v>#REF!</v>
      </c>
      <c r="GE180" s="41" t="e">
        <f t="shared" si="110"/>
        <v>#REF!</v>
      </c>
      <c r="GF180" s="41" t="e">
        <f t="shared" si="110"/>
        <v>#REF!</v>
      </c>
      <c r="GG180" s="41" t="e">
        <f t="shared" si="110"/>
        <v>#REF!</v>
      </c>
      <c r="GH180" s="41" t="e">
        <f t="shared" si="110"/>
        <v>#REF!</v>
      </c>
      <c r="GI180" s="41" t="e">
        <f t="shared" si="107"/>
        <v>#REF!</v>
      </c>
      <c r="GJ180" s="41" t="e">
        <f t="shared" si="107"/>
        <v>#REF!</v>
      </c>
      <c r="GK180" s="41" t="e">
        <f t="shared" si="107"/>
        <v>#REF!</v>
      </c>
      <c r="GL180" s="41" t="e">
        <f t="shared" si="107"/>
        <v>#REF!</v>
      </c>
      <c r="GM180" s="41" t="e">
        <f t="shared" si="107"/>
        <v>#REF!</v>
      </c>
      <c r="GN180" s="41" t="e">
        <f t="shared" si="106"/>
        <v>#REF!</v>
      </c>
      <c r="GO180" s="41" t="e">
        <f t="shared" si="106"/>
        <v>#REF!</v>
      </c>
      <c r="GP180" s="41" t="e">
        <f t="shared" si="106"/>
        <v>#REF!</v>
      </c>
      <c r="GQ180" s="41" t="e">
        <f t="shared" si="106"/>
        <v>#REF!</v>
      </c>
      <c r="GR180" s="41" t="e">
        <f t="shared" si="106"/>
        <v>#REF!</v>
      </c>
      <c r="GS180" s="41" t="e">
        <f t="shared" si="106"/>
        <v>#REF!</v>
      </c>
      <c r="GT180" s="41" t="e">
        <f t="shared" si="106"/>
        <v>#REF!</v>
      </c>
      <c r="GU180" s="41" t="e">
        <f t="shared" si="106"/>
        <v>#REF!</v>
      </c>
      <c r="GV180" s="41" t="e">
        <f t="shared" si="108"/>
        <v>#REF!</v>
      </c>
      <c r="GW180" s="41" t="e">
        <f t="shared" si="108"/>
        <v>#REF!</v>
      </c>
      <c r="GX180" s="41" t="e">
        <f t="shared" si="108"/>
        <v>#REF!</v>
      </c>
      <c r="GY180" s="41" t="e">
        <f t="shared" si="108"/>
        <v>#REF!</v>
      </c>
      <c r="GZ180" s="41" t="e">
        <f t="shared" si="108"/>
        <v>#REF!</v>
      </c>
      <c r="HA180" s="41" t="e">
        <f t="shared" si="108"/>
        <v>#REF!</v>
      </c>
      <c r="HB180" s="41" t="e">
        <f t="shared" si="108"/>
        <v>#REF!</v>
      </c>
      <c r="HC180" s="41" t="e">
        <f t="shared" si="108"/>
        <v>#REF!</v>
      </c>
      <c r="HD180" s="41" t="e">
        <f t="shared" si="108"/>
        <v>#REF!</v>
      </c>
      <c r="HE180" s="41" t="e">
        <f t="shared" si="109"/>
        <v>#REF!</v>
      </c>
      <c r="HF180" s="41" t="e">
        <f t="shared" si="109"/>
        <v>#REF!</v>
      </c>
      <c r="HG180" s="41" t="e">
        <f t="shared" si="109"/>
        <v>#REF!</v>
      </c>
      <c r="HH180" s="41" t="e">
        <f t="shared" si="109"/>
        <v>#REF!</v>
      </c>
      <c r="HI180" s="41" t="e">
        <f t="shared" si="109"/>
        <v>#REF!</v>
      </c>
      <c r="HJ180" s="41" t="e">
        <f t="shared" si="109"/>
        <v>#REF!</v>
      </c>
    </row>
    <row r="181" spans="1:218" ht="14.4" x14ac:dyDescent="0.3">
      <c r="A181" s="42">
        <v>178</v>
      </c>
      <c r="B181" s="43" t="e">
        <f>'CMM2 - AUX CALC'!$FW$67</f>
        <v>#REF!</v>
      </c>
      <c r="FX181" s="41" t="e">
        <f>$B181/(_xlfn.SINGLE(PrazoConcessao)*12-FX$3+1)</f>
        <v>#REF!</v>
      </c>
      <c r="FY181" s="41" t="e">
        <f t="shared" si="113"/>
        <v>#REF!</v>
      </c>
      <c r="FZ181" s="41" t="e">
        <f t="shared" si="113"/>
        <v>#REF!</v>
      </c>
      <c r="GA181" s="41" t="e">
        <f t="shared" si="113"/>
        <v>#REF!</v>
      </c>
      <c r="GB181" s="41" t="e">
        <f t="shared" si="112"/>
        <v>#REF!</v>
      </c>
      <c r="GC181" s="41" t="e">
        <f t="shared" si="112"/>
        <v>#REF!</v>
      </c>
      <c r="GD181" s="41" t="e">
        <f t="shared" si="110"/>
        <v>#REF!</v>
      </c>
      <c r="GE181" s="41" t="e">
        <f t="shared" si="110"/>
        <v>#REF!</v>
      </c>
      <c r="GF181" s="41" t="e">
        <f t="shared" si="110"/>
        <v>#REF!</v>
      </c>
      <c r="GG181" s="41" t="e">
        <f t="shared" si="110"/>
        <v>#REF!</v>
      </c>
      <c r="GH181" s="41" t="e">
        <f t="shared" si="110"/>
        <v>#REF!</v>
      </c>
      <c r="GI181" s="41" t="e">
        <f t="shared" si="107"/>
        <v>#REF!</v>
      </c>
      <c r="GJ181" s="41" t="e">
        <f t="shared" si="107"/>
        <v>#REF!</v>
      </c>
      <c r="GK181" s="41" t="e">
        <f t="shared" si="107"/>
        <v>#REF!</v>
      </c>
      <c r="GL181" s="41" t="e">
        <f t="shared" si="107"/>
        <v>#REF!</v>
      </c>
      <c r="GM181" s="41" t="e">
        <f t="shared" si="107"/>
        <v>#REF!</v>
      </c>
      <c r="GN181" s="41" t="e">
        <f t="shared" si="106"/>
        <v>#REF!</v>
      </c>
      <c r="GO181" s="41" t="e">
        <f t="shared" si="106"/>
        <v>#REF!</v>
      </c>
      <c r="GP181" s="41" t="e">
        <f t="shared" si="106"/>
        <v>#REF!</v>
      </c>
      <c r="GQ181" s="41" t="e">
        <f t="shared" si="106"/>
        <v>#REF!</v>
      </c>
      <c r="GR181" s="41" t="e">
        <f t="shared" si="106"/>
        <v>#REF!</v>
      </c>
      <c r="GS181" s="41" t="e">
        <f t="shared" si="106"/>
        <v>#REF!</v>
      </c>
      <c r="GT181" s="41" t="e">
        <f t="shared" si="106"/>
        <v>#REF!</v>
      </c>
      <c r="GU181" s="41" t="e">
        <f t="shared" si="106"/>
        <v>#REF!</v>
      </c>
      <c r="GV181" s="41" t="e">
        <f t="shared" si="108"/>
        <v>#REF!</v>
      </c>
      <c r="GW181" s="41" t="e">
        <f t="shared" si="108"/>
        <v>#REF!</v>
      </c>
      <c r="GX181" s="41" t="e">
        <f t="shared" si="108"/>
        <v>#REF!</v>
      </c>
      <c r="GY181" s="41" t="e">
        <f t="shared" si="108"/>
        <v>#REF!</v>
      </c>
      <c r="GZ181" s="41" t="e">
        <f t="shared" si="108"/>
        <v>#REF!</v>
      </c>
      <c r="HA181" s="41" t="e">
        <f t="shared" si="108"/>
        <v>#REF!</v>
      </c>
      <c r="HB181" s="41" t="e">
        <f t="shared" si="108"/>
        <v>#REF!</v>
      </c>
      <c r="HC181" s="41" t="e">
        <f t="shared" si="108"/>
        <v>#REF!</v>
      </c>
      <c r="HD181" s="41" t="e">
        <f t="shared" si="108"/>
        <v>#REF!</v>
      </c>
      <c r="HE181" s="41" t="e">
        <f t="shared" si="109"/>
        <v>#REF!</v>
      </c>
      <c r="HF181" s="41" t="e">
        <f t="shared" si="109"/>
        <v>#REF!</v>
      </c>
      <c r="HG181" s="41" t="e">
        <f t="shared" si="109"/>
        <v>#REF!</v>
      </c>
      <c r="HH181" s="41" t="e">
        <f t="shared" si="109"/>
        <v>#REF!</v>
      </c>
      <c r="HI181" s="41" t="e">
        <f t="shared" si="109"/>
        <v>#REF!</v>
      </c>
      <c r="HJ181" s="41" t="e">
        <f t="shared" si="109"/>
        <v>#REF!</v>
      </c>
    </row>
    <row r="182" spans="1:218" ht="14.4" x14ac:dyDescent="0.3">
      <c r="A182" s="42">
        <v>179</v>
      </c>
      <c r="B182" s="43" t="e">
        <f>'CMM2 - AUX CALC'!$FX$67</f>
        <v>#REF!</v>
      </c>
      <c r="FY182" s="41" t="e">
        <f>$B182/(_xlfn.SINGLE(PrazoConcessao)*12-FY$3+1)</f>
        <v>#REF!</v>
      </c>
      <c r="FZ182" s="41" t="e">
        <f t="shared" si="113"/>
        <v>#REF!</v>
      </c>
      <c r="GA182" s="41" t="e">
        <f t="shared" si="113"/>
        <v>#REF!</v>
      </c>
      <c r="GB182" s="41" t="e">
        <f t="shared" si="112"/>
        <v>#REF!</v>
      </c>
      <c r="GC182" s="41" t="e">
        <f t="shared" si="112"/>
        <v>#REF!</v>
      </c>
      <c r="GD182" s="41" t="e">
        <f t="shared" si="110"/>
        <v>#REF!</v>
      </c>
      <c r="GE182" s="41" t="e">
        <f t="shared" si="110"/>
        <v>#REF!</v>
      </c>
      <c r="GF182" s="41" t="e">
        <f t="shared" si="110"/>
        <v>#REF!</v>
      </c>
      <c r="GG182" s="41" t="e">
        <f t="shared" si="110"/>
        <v>#REF!</v>
      </c>
      <c r="GH182" s="41" t="e">
        <f t="shared" si="110"/>
        <v>#REF!</v>
      </c>
      <c r="GI182" s="41" t="e">
        <f t="shared" si="107"/>
        <v>#REF!</v>
      </c>
      <c r="GJ182" s="41" t="e">
        <f t="shared" si="107"/>
        <v>#REF!</v>
      </c>
      <c r="GK182" s="41" t="e">
        <f t="shared" si="107"/>
        <v>#REF!</v>
      </c>
      <c r="GL182" s="41" t="e">
        <f t="shared" si="107"/>
        <v>#REF!</v>
      </c>
      <c r="GM182" s="41" t="e">
        <f t="shared" si="107"/>
        <v>#REF!</v>
      </c>
      <c r="GN182" s="41" t="e">
        <f t="shared" si="106"/>
        <v>#REF!</v>
      </c>
      <c r="GO182" s="41" t="e">
        <f t="shared" si="106"/>
        <v>#REF!</v>
      </c>
      <c r="GP182" s="41" t="e">
        <f t="shared" si="106"/>
        <v>#REF!</v>
      </c>
      <c r="GQ182" s="41" t="e">
        <f t="shared" si="106"/>
        <v>#REF!</v>
      </c>
      <c r="GR182" s="41" t="e">
        <f t="shared" si="106"/>
        <v>#REF!</v>
      </c>
      <c r="GS182" s="41" t="e">
        <f t="shared" si="106"/>
        <v>#REF!</v>
      </c>
      <c r="GT182" s="41" t="e">
        <f t="shared" si="106"/>
        <v>#REF!</v>
      </c>
      <c r="GU182" s="41" t="e">
        <f t="shared" si="106"/>
        <v>#REF!</v>
      </c>
      <c r="GV182" s="41" t="e">
        <f t="shared" si="108"/>
        <v>#REF!</v>
      </c>
      <c r="GW182" s="41" t="e">
        <f t="shared" si="108"/>
        <v>#REF!</v>
      </c>
      <c r="GX182" s="41" t="e">
        <f t="shared" si="108"/>
        <v>#REF!</v>
      </c>
      <c r="GY182" s="41" t="e">
        <f t="shared" si="108"/>
        <v>#REF!</v>
      </c>
      <c r="GZ182" s="41" t="e">
        <f t="shared" si="108"/>
        <v>#REF!</v>
      </c>
      <c r="HA182" s="41" t="e">
        <f t="shared" si="108"/>
        <v>#REF!</v>
      </c>
      <c r="HB182" s="41" t="e">
        <f t="shared" si="108"/>
        <v>#REF!</v>
      </c>
      <c r="HC182" s="41" t="e">
        <f t="shared" si="108"/>
        <v>#REF!</v>
      </c>
      <c r="HD182" s="41" t="e">
        <f t="shared" si="108"/>
        <v>#REF!</v>
      </c>
      <c r="HE182" s="41" t="e">
        <f t="shared" si="109"/>
        <v>#REF!</v>
      </c>
      <c r="HF182" s="41" t="e">
        <f t="shared" si="109"/>
        <v>#REF!</v>
      </c>
      <c r="HG182" s="41" t="e">
        <f t="shared" si="109"/>
        <v>#REF!</v>
      </c>
      <c r="HH182" s="41" t="e">
        <f t="shared" si="109"/>
        <v>#REF!</v>
      </c>
      <c r="HI182" s="41" t="e">
        <f t="shared" si="109"/>
        <v>#REF!</v>
      </c>
      <c r="HJ182" s="41" t="e">
        <f t="shared" si="109"/>
        <v>#REF!</v>
      </c>
    </row>
    <row r="183" spans="1:218" ht="14.4" x14ac:dyDescent="0.3">
      <c r="A183" s="42">
        <v>180</v>
      </c>
      <c r="B183" s="43" t="e">
        <f>'CMM2 - AUX CALC'!$FY$67</f>
        <v>#REF!</v>
      </c>
      <c r="FZ183" s="41" t="e">
        <f>$B183/(_xlfn.SINGLE(PrazoConcessao)*12-FZ$3+1)</f>
        <v>#REF!</v>
      </c>
      <c r="GA183" s="41" t="e">
        <f t="shared" si="113"/>
        <v>#REF!</v>
      </c>
      <c r="GB183" s="41" t="e">
        <f t="shared" si="112"/>
        <v>#REF!</v>
      </c>
      <c r="GC183" s="41" t="e">
        <f t="shared" si="112"/>
        <v>#REF!</v>
      </c>
      <c r="GD183" s="41" t="e">
        <f t="shared" si="110"/>
        <v>#REF!</v>
      </c>
      <c r="GE183" s="41" t="e">
        <f t="shared" si="110"/>
        <v>#REF!</v>
      </c>
      <c r="GF183" s="41" t="e">
        <f t="shared" si="110"/>
        <v>#REF!</v>
      </c>
      <c r="GG183" s="41" t="e">
        <f t="shared" si="110"/>
        <v>#REF!</v>
      </c>
      <c r="GH183" s="41" t="e">
        <f t="shared" si="110"/>
        <v>#REF!</v>
      </c>
      <c r="GI183" s="41" t="e">
        <f t="shared" si="107"/>
        <v>#REF!</v>
      </c>
      <c r="GJ183" s="41" t="e">
        <f t="shared" si="107"/>
        <v>#REF!</v>
      </c>
      <c r="GK183" s="41" t="e">
        <f t="shared" si="107"/>
        <v>#REF!</v>
      </c>
      <c r="GL183" s="41" t="e">
        <f t="shared" si="107"/>
        <v>#REF!</v>
      </c>
      <c r="GM183" s="41" t="e">
        <f t="shared" si="107"/>
        <v>#REF!</v>
      </c>
      <c r="GN183" s="41" t="e">
        <f t="shared" si="106"/>
        <v>#REF!</v>
      </c>
      <c r="GO183" s="41" t="e">
        <f t="shared" si="106"/>
        <v>#REF!</v>
      </c>
      <c r="GP183" s="41" t="e">
        <f t="shared" si="106"/>
        <v>#REF!</v>
      </c>
      <c r="GQ183" s="41" t="e">
        <f t="shared" si="106"/>
        <v>#REF!</v>
      </c>
      <c r="GR183" s="41" t="e">
        <f t="shared" si="106"/>
        <v>#REF!</v>
      </c>
      <c r="GS183" s="41" t="e">
        <f t="shared" si="106"/>
        <v>#REF!</v>
      </c>
      <c r="GT183" s="41" t="e">
        <f t="shared" si="106"/>
        <v>#REF!</v>
      </c>
      <c r="GU183" s="41" t="e">
        <f t="shared" si="106"/>
        <v>#REF!</v>
      </c>
      <c r="GV183" s="41" t="e">
        <f t="shared" si="108"/>
        <v>#REF!</v>
      </c>
      <c r="GW183" s="41" t="e">
        <f t="shared" si="108"/>
        <v>#REF!</v>
      </c>
      <c r="GX183" s="41" t="e">
        <f t="shared" si="108"/>
        <v>#REF!</v>
      </c>
      <c r="GY183" s="41" t="e">
        <f t="shared" si="108"/>
        <v>#REF!</v>
      </c>
      <c r="GZ183" s="41" t="e">
        <f t="shared" si="108"/>
        <v>#REF!</v>
      </c>
      <c r="HA183" s="41" t="e">
        <f t="shared" si="108"/>
        <v>#REF!</v>
      </c>
      <c r="HB183" s="41" t="e">
        <f t="shared" si="108"/>
        <v>#REF!</v>
      </c>
      <c r="HC183" s="41" t="e">
        <f t="shared" si="108"/>
        <v>#REF!</v>
      </c>
      <c r="HD183" s="41" t="e">
        <f t="shared" si="108"/>
        <v>#REF!</v>
      </c>
      <c r="HE183" s="41" t="e">
        <f t="shared" si="109"/>
        <v>#REF!</v>
      </c>
      <c r="HF183" s="41" t="e">
        <f t="shared" si="109"/>
        <v>#REF!</v>
      </c>
      <c r="HG183" s="41" t="e">
        <f t="shared" si="109"/>
        <v>#REF!</v>
      </c>
      <c r="HH183" s="41" t="e">
        <f t="shared" si="109"/>
        <v>#REF!</v>
      </c>
      <c r="HI183" s="41" t="e">
        <f t="shared" si="109"/>
        <v>#REF!</v>
      </c>
      <c r="HJ183" s="41" t="e">
        <f t="shared" si="109"/>
        <v>#REF!</v>
      </c>
    </row>
    <row r="184" spans="1:218" ht="14.4" x14ac:dyDescent="0.3">
      <c r="A184" s="42">
        <v>181</v>
      </c>
      <c r="B184" s="43" t="e">
        <f>'CMM2 - AUX CALC'!$FZ$67</f>
        <v>#REF!</v>
      </c>
      <c r="GA184" s="41" t="e">
        <f>$B184/(_xlfn.SINGLE(PrazoConcessao)*12-GA$3+1)</f>
        <v>#REF!</v>
      </c>
      <c r="GB184" s="41" t="e">
        <f t="shared" si="112"/>
        <v>#REF!</v>
      </c>
      <c r="GC184" s="41" t="e">
        <f t="shared" si="112"/>
        <v>#REF!</v>
      </c>
      <c r="GD184" s="41" t="e">
        <f t="shared" si="110"/>
        <v>#REF!</v>
      </c>
      <c r="GE184" s="41" t="e">
        <f t="shared" si="110"/>
        <v>#REF!</v>
      </c>
      <c r="GF184" s="41" t="e">
        <f t="shared" si="110"/>
        <v>#REF!</v>
      </c>
      <c r="GG184" s="41" t="e">
        <f t="shared" si="110"/>
        <v>#REF!</v>
      </c>
      <c r="GH184" s="41" t="e">
        <f t="shared" si="110"/>
        <v>#REF!</v>
      </c>
      <c r="GI184" s="41" t="e">
        <f t="shared" si="107"/>
        <v>#REF!</v>
      </c>
      <c r="GJ184" s="41" t="e">
        <f t="shared" si="107"/>
        <v>#REF!</v>
      </c>
      <c r="GK184" s="41" t="e">
        <f t="shared" si="107"/>
        <v>#REF!</v>
      </c>
      <c r="GL184" s="41" t="e">
        <f t="shared" si="107"/>
        <v>#REF!</v>
      </c>
      <c r="GM184" s="41" t="e">
        <f t="shared" si="107"/>
        <v>#REF!</v>
      </c>
      <c r="GN184" s="41" t="e">
        <f t="shared" si="106"/>
        <v>#REF!</v>
      </c>
      <c r="GO184" s="41" t="e">
        <f t="shared" si="106"/>
        <v>#REF!</v>
      </c>
      <c r="GP184" s="41" t="e">
        <f t="shared" si="106"/>
        <v>#REF!</v>
      </c>
      <c r="GQ184" s="41" t="e">
        <f t="shared" si="106"/>
        <v>#REF!</v>
      </c>
      <c r="GR184" s="41" t="e">
        <f t="shared" si="106"/>
        <v>#REF!</v>
      </c>
      <c r="GS184" s="41" t="e">
        <f t="shared" si="106"/>
        <v>#REF!</v>
      </c>
      <c r="GT184" s="41" t="e">
        <f t="shared" ref="GT184:GX206" si="114">GS184</f>
        <v>#REF!</v>
      </c>
      <c r="GU184" s="41" t="e">
        <f t="shared" si="114"/>
        <v>#REF!</v>
      </c>
      <c r="GV184" s="41" t="e">
        <f t="shared" si="108"/>
        <v>#REF!</v>
      </c>
      <c r="GW184" s="41" t="e">
        <f t="shared" si="108"/>
        <v>#REF!</v>
      </c>
      <c r="GX184" s="41" t="e">
        <f t="shared" si="108"/>
        <v>#REF!</v>
      </c>
      <c r="GY184" s="41" t="e">
        <f t="shared" ref="GY184:HG215" si="115">GX184</f>
        <v>#REF!</v>
      </c>
      <c r="GZ184" s="41" t="e">
        <f t="shared" si="115"/>
        <v>#REF!</v>
      </c>
      <c r="HA184" s="41" t="e">
        <f t="shared" si="115"/>
        <v>#REF!</v>
      </c>
      <c r="HB184" s="41" t="e">
        <f t="shared" si="115"/>
        <v>#REF!</v>
      </c>
      <c r="HC184" s="41" t="e">
        <f t="shared" si="115"/>
        <v>#REF!</v>
      </c>
      <c r="HD184" s="41" t="e">
        <f t="shared" si="115"/>
        <v>#REF!</v>
      </c>
      <c r="HE184" s="41" t="e">
        <f t="shared" si="109"/>
        <v>#REF!</v>
      </c>
      <c r="HF184" s="41" t="e">
        <f t="shared" si="109"/>
        <v>#REF!</v>
      </c>
      <c r="HG184" s="41" t="e">
        <f t="shared" si="109"/>
        <v>#REF!</v>
      </c>
      <c r="HH184" s="41" t="e">
        <f t="shared" si="109"/>
        <v>#REF!</v>
      </c>
      <c r="HI184" s="41" t="e">
        <f t="shared" si="109"/>
        <v>#REF!</v>
      </c>
      <c r="HJ184" s="41" t="e">
        <f t="shared" si="109"/>
        <v>#REF!</v>
      </c>
    </row>
    <row r="185" spans="1:218" ht="14.4" x14ac:dyDescent="0.3">
      <c r="A185" s="42">
        <v>182</v>
      </c>
      <c r="B185" s="43" t="e">
        <f>'CMM2 - AUX CALC'!$GA$67</f>
        <v>#REF!</v>
      </c>
      <c r="GB185" s="41" t="e">
        <f>$B185/(_xlfn.SINGLE(PrazoConcessao)*12-GB$3+1)</f>
        <v>#REF!</v>
      </c>
      <c r="GC185" s="41" t="e">
        <f t="shared" si="112"/>
        <v>#REF!</v>
      </c>
      <c r="GD185" s="41" t="e">
        <f t="shared" si="110"/>
        <v>#REF!</v>
      </c>
      <c r="GE185" s="41" t="e">
        <f t="shared" si="110"/>
        <v>#REF!</v>
      </c>
      <c r="GF185" s="41" t="e">
        <f t="shared" si="110"/>
        <v>#REF!</v>
      </c>
      <c r="GG185" s="41" t="e">
        <f t="shared" si="110"/>
        <v>#REF!</v>
      </c>
      <c r="GH185" s="41" t="e">
        <f t="shared" si="110"/>
        <v>#REF!</v>
      </c>
      <c r="GI185" s="41" t="e">
        <f t="shared" si="107"/>
        <v>#REF!</v>
      </c>
      <c r="GJ185" s="41" t="e">
        <f t="shared" si="107"/>
        <v>#REF!</v>
      </c>
      <c r="GK185" s="41" t="e">
        <f t="shared" si="107"/>
        <v>#REF!</v>
      </c>
      <c r="GL185" s="41" t="e">
        <f t="shared" si="107"/>
        <v>#REF!</v>
      </c>
      <c r="GM185" s="41" t="e">
        <f t="shared" si="107"/>
        <v>#REF!</v>
      </c>
      <c r="GN185" s="41" t="e">
        <f t="shared" si="107"/>
        <v>#REF!</v>
      </c>
      <c r="GO185" s="41" t="e">
        <f t="shared" si="107"/>
        <v>#REF!</v>
      </c>
      <c r="GP185" s="41" t="e">
        <f t="shared" si="107"/>
        <v>#REF!</v>
      </c>
      <c r="GQ185" s="41" t="e">
        <f t="shared" si="107"/>
        <v>#REF!</v>
      </c>
      <c r="GR185" s="41" t="e">
        <f t="shared" si="107"/>
        <v>#REF!</v>
      </c>
      <c r="GS185" s="41" t="e">
        <f t="shared" si="107"/>
        <v>#REF!</v>
      </c>
      <c r="GT185" s="41" t="e">
        <f t="shared" si="114"/>
        <v>#REF!</v>
      </c>
      <c r="GU185" s="41" t="e">
        <f t="shared" si="114"/>
        <v>#REF!</v>
      </c>
      <c r="GV185" s="41" t="e">
        <f t="shared" si="114"/>
        <v>#REF!</v>
      </c>
      <c r="GW185" s="41" t="e">
        <f t="shared" si="114"/>
        <v>#REF!</v>
      </c>
      <c r="GX185" s="41" t="e">
        <f t="shared" si="114"/>
        <v>#REF!</v>
      </c>
      <c r="GY185" s="41" t="e">
        <f t="shared" si="115"/>
        <v>#REF!</v>
      </c>
      <c r="GZ185" s="41" t="e">
        <f t="shared" si="115"/>
        <v>#REF!</v>
      </c>
      <c r="HA185" s="41" t="e">
        <f t="shared" si="115"/>
        <v>#REF!</v>
      </c>
      <c r="HB185" s="41" t="e">
        <f t="shared" si="115"/>
        <v>#REF!</v>
      </c>
      <c r="HC185" s="41" t="e">
        <f t="shared" si="115"/>
        <v>#REF!</v>
      </c>
      <c r="HD185" s="41" t="e">
        <f t="shared" si="115"/>
        <v>#REF!</v>
      </c>
      <c r="HE185" s="41" t="e">
        <f t="shared" si="109"/>
        <v>#REF!</v>
      </c>
      <c r="HF185" s="41" t="e">
        <f t="shared" si="109"/>
        <v>#REF!</v>
      </c>
      <c r="HG185" s="41" t="e">
        <f t="shared" si="109"/>
        <v>#REF!</v>
      </c>
      <c r="HH185" s="41" t="e">
        <f t="shared" si="109"/>
        <v>#REF!</v>
      </c>
      <c r="HI185" s="41" t="e">
        <f t="shared" si="109"/>
        <v>#REF!</v>
      </c>
      <c r="HJ185" s="41" t="e">
        <f t="shared" si="109"/>
        <v>#REF!</v>
      </c>
    </row>
    <row r="186" spans="1:218" ht="14.4" x14ac:dyDescent="0.3">
      <c r="A186" s="42">
        <v>183</v>
      </c>
      <c r="B186" s="43" t="e">
        <f>'CMM2 - AUX CALC'!$GB$67</f>
        <v>#REF!</v>
      </c>
      <c r="GC186" s="41" t="e">
        <f>$B186/(_xlfn.SINGLE(PrazoConcessao)*12-GC$3+1)</f>
        <v>#REF!</v>
      </c>
      <c r="GD186" s="41" t="e">
        <f t="shared" si="110"/>
        <v>#REF!</v>
      </c>
      <c r="GE186" s="41" t="e">
        <f t="shared" si="110"/>
        <v>#REF!</v>
      </c>
      <c r="GF186" s="41" t="e">
        <f t="shared" si="110"/>
        <v>#REF!</v>
      </c>
      <c r="GG186" s="41" t="e">
        <f t="shared" si="110"/>
        <v>#REF!</v>
      </c>
      <c r="GH186" s="41" t="e">
        <f t="shared" si="110"/>
        <v>#REF!</v>
      </c>
      <c r="GI186" s="41" t="e">
        <f t="shared" si="107"/>
        <v>#REF!</v>
      </c>
      <c r="GJ186" s="41" t="e">
        <f t="shared" si="107"/>
        <v>#REF!</v>
      </c>
      <c r="GK186" s="41" t="e">
        <f t="shared" si="107"/>
        <v>#REF!</v>
      </c>
      <c r="GL186" s="41" t="e">
        <f t="shared" si="107"/>
        <v>#REF!</v>
      </c>
      <c r="GM186" s="41" t="e">
        <f t="shared" si="107"/>
        <v>#REF!</v>
      </c>
      <c r="GN186" s="41" t="e">
        <f t="shared" si="107"/>
        <v>#REF!</v>
      </c>
      <c r="GO186" s="41" t="e">
        <f t="shared" si="107"/>
        <v>#REF!</v>
      </c>
      <c r="GP186" s="41" t="e">
        <f t="shared" si="107"/>
        <v>#REF!</v>
      </c>
      <c r="GQ186" s="41" t="e">
        <f t="shared" si="107"/>
        <v>#REF!</v>
      </c>
      <c r="GR186" s="41" t="e">
        <f t="shared" si="107"/>
        <v>#REF!</v>
      </c>
      <c r="GS186" s="41" t="e">
        <f t="shared" si="107"/>
        <v>#REF!</v>
      </c>
      <c r="GT186" s="41" t="e">
        <f t="shared" si="114"/>
        <v>#REF!</v>
      </c>
      <c r="GU186" s="41" t="e">
        <f t="shared" si="114"/>
        <v>#REF!</v>
      </c>
      <c r="GV186" s="41" t="e">
        <f t="shared" si="114"/>
        <v>#REF!</v>
      </c>
      <c r="GW186" s="41" t="e">
        <f t="shared" si="114"/>
        <v>#REF!</v>
      </c>
      <c r="GX186" s="41" t="e">
        <f t="shared" si="114"/>
        <v>#REF!</v>
      </c>
      <c r="GY186" s="41" t="e">
        <f t="shared" si="115"/>
        <v>#REF!</v>
      </c>
      <c r="GZ186" s="41" t="e">
        <f t="shared" si="115"/>
        <v>#REF!</v>
      </c>
      <c r="HA186" s="41" t="e">
        <f t="shared" si="115"/>
        <v>#REF!</v>
      </c>
      <c r="HB186" s="41" t="e">
        <f t="shared" si="115"/>
        <v>#REF!</v>
      </c>
      <c r="HC186" s="41" t="e">
        <f t="shared" si="115"/>
        <v>#REF!</v>
      </c>
      <c r="HD186" s="41" t="e">
        <f t="shared" si="115"/>
        <v>#REF!</v>
      </c>
      <c r="HE186" s="41" t="e">
        <f t="shared" si="109"/>
        <v>#REF!</v>
      </c>
      <c r="HF186" s="41" t="e">
        <f t="shared" si="109"/>
        <v>#REF!</v>
      </c>
      <c r="HG186" s="41" t="e">
        <f t="shared" si="109"/>
        <v>#REF!</v>
      </c>
      <c r="HH186" s="41" t="e">
        <f t="shared" si="109"/>
        <v>#REF!</v>
      </c>
      <c r="HI186" s="41" t="e">
        <f t="shared" si="109"/>
        <v>#REF!</v>
      </c>
      <c r="HJ186" s="41" t="e">
        <f t="shared" si="109"/>
        <v>#REF!</v>
      </c>
    </row>
    <row r="187" spans="1:218" ht="14.4" x14ac:dyDescent="0.3">
      <c r="A187" s="42">
        <v>184</v>
      </c>
      <c r="B187" s="43" t="e">
        <f>'CMM2 - AUX CALC'!$GC$67</f>
        <v>#REF!</v>
      </c>
      <c r="GD187" s="41" t="e">
        <f>$B187/(_xlfn.SINGLE(PrazoConcessao)*12-GD$3+1)</f>
        <v>#REF!</v>
      </c>
      <c r="GE187" s="41" t="e">
        <f t="shared" si="110"/>
        <v>#REF!</v>
      </c>
      <c r="GF187" s="41" t="e">
        <f t="shared" si="110"/>
        <v>#REF!</v>
      </c>
      <c r="GG187" s="41" t="e">
        <f t="shared" si="110"/>
        <v>#REF!</v>
      </c>
      <c r="GH187" s="41" t="e">
        <f t="shared" si="110"/>
        <v>#REF!</v>
      </c>
      <c r="GI187" s="41" t="e">
        <f t="shared" si="107"/>
        <v>#REF!</v>
      </c>
      <c r="GJ187" s="41" t="e">
        <f t="shared" si="107"/>
        <v>#REF!</v>
      </c>
      <c r="GK187" s="41" t="e">
        <f t="shared" si="107"/>
        <v>#REF!</v>
      </c>
      <c r="GL187" s="41" t="e">
        <f t="shared" si="107"/>
        <v>#REF!</v>
      </c>
      <c r="GM187" s="41" t="e">
        <f t="shared" si="107"/>
        <v>#REF!</v>
      </c>
      <c r="GN187" s="41" t="e">
        <f t="shared" si="107"/>
        <v>#REF!</v>
      </c>
      <c r="GO187" s="41" t="e">
        <f t="shared" si="107"/>
        <v>#REF!</v>
      </c>
      <c r="GP187" s="41" t="e">
        <f t="shared" si="107"/>
        <v>#REF!</v>
      </c>
      <c r="GQ187" s="41" t="e">
        <f t="shared" si="107"/>
        <v>#REF!</v>
      </c>
      <c r="GR187" s="41" t="e">
        <f t="shared" si="107"/>
        <v>#REF!</v>
      </c>
      <c r="GS187" s="41" t="e">
        <f t="shared" si="107"/>
        <v>#REF!</v>
      </c>
      <c r="GT187" s="41" t="e">
        <f t="shared" si="114"/>
        <v>#REF!</v>
      </c>
      <c r="GU187" s="41" t="e">
        <f t="shared" si="114"/>
        <v>#REF!</v>
      </c>
      <c r="GV187" s="41" t="e">
        <f t="shared" si="114"/>
        <v>#REF!</v>
      </c>
      <c r="GW187" s="41" t="e">
        <f t="shared" si="114"/>
        <v>#REF!</v>
      </c>
      <c r="GX187" s="41" t="e">
        <f t="shared" si="114"/>
        <v>#REF!</v>
      </c>
      <c r="GY187" s="41" t="e">
        <f t="shared" si="115"/>
        <v>#REF!</v>
      </c>
      <c r="GZ187" s="41" t="e">
        <f t="shared" si="115"/>
        <v>#REF!</v>
      </c>
      <c r="HA187" s="41" t="e">
        <f t="shared" si="115"/>
        <v>#REF!</v>
      </c>
      <c r="HB187" s="41" t="e">
        <f t="shared" si="115"/>
        <v>#REF!</v>
      </c>
      <c r="HC187" s="41" t="e">
        <f t="shared" si="115"/>
        <v>#REF!</v>
      </c>
      <c r="HD187" s="41" t="e">
        <f t="shared" si="115"/>
        <v>#REF!</v>
      </c>
      <c r="HE187" s="41" t="e">
        <f t="shared" si="109"/>
        <v>#REF!</v>
      </c>
      <c r="HF187" s="41" t="e">
        <f t="shared" si="109"/>
        <v>#REF!</v>
      </c>
      <c r="HG187" s="41" t="e">
        <f t="shared" si="109"/>
        <v>#REF!</v>
      </c>
      <c r="HH187" s="41" t="e">
        <f t="shared" si="109"/>
        <v>#REF!</v>
      </c>
      <c r="HI187" s="41" t="e">
        <f t="shared" si="109"/>
        <v>#REF!</v>
      </c>
      <c r="HJ187" s="41" t="e">
        <f t="shared" si="109"/>
        <v>#REF!</v>
      </c>
    </row>
    <row r="188" spans="1:218" ht="14.4" x14ac:dyDescent="0.3">
      <c r="A188" s="42">
        <v>185</v>
      </c>
      <c r="B188" s="43" t="e">
        <f>'CMM2 - AUX CALC'!$GD$67</f>
        <v>#REF!</v>
      </c>
      <c r="GE188" s="41" t="e">
        <f>$B188/(_xlfn.SINGLE(PrazoConcessao)*12-GE$3+1)</f>
        <v>#REF!</v>
      </c>
      <c r="GF188" s="41" t="e">
        <f t="shared" si="110"/>
        <v>#REF!</v>
      </c>
      <c r="GG188" s="41" t="e">
        <f t="shared" si="110"/>
        <v>#REF!</v>
      </c>
      <c r="GH188" s="41" t="e">
        <f t="shared" si="110"/>
        <v>#REF!</v>
      </c>
      <c r="GI188" s="41" t="e">
        <f t="shared" si="107"/>
        <v>#REF!</v>
      </c>
      <c r="GJ188" s="41" t="e">
        <f t="shared" si="107"/>
        <v>#REF!</v>
      </c>
      <c r="GK188" s="41" t="e">
        <f t="shared" si="107"/>
        <v>#REF!</v>
      </c>
      <c r="GL188" s="41" t="e">
        <f t="shared" si="107"/>
        <v>#REF!</v>
      </c>
      <c r="GM188" s="41" t="e">
        <f t="shared" si="107"/>
        <v>#REF!</v>
      </c>
      <c r="GN188" s="41" t="e">
        <f t="shared" si="107"/>
        <v>#REF!</v>
      </c>
      <c r="GO188" s="41" t="e">
        <f t="shared" si="107"/>
        <v>#REF!</v>
      </c>
      <c r="GP188" s="41" t="e">
        <f t="shared" si="107"/>
        <v>#REF!</v>
      </c>
      <c r="GQ188" s="41" t="e">
        <f t="shared" si="107"/>
        <v>#REF!</v>
      </c>
      <c r="GR188" s="41" t="e">
        <f t="shared" si="107"/>
        <v>#REF!</v>
      </c>
      <c r="GS188" s="41" t="e">
        <f t="shared" si="107"/>
        <v>#REF!</v>
      </c>
      <c r="GT188" s="41" t="e">
        <f t="shared" si="114"/>
        <v>#REF!</v>
      </c>
      <c r="GU188" s="41" t="e">
        <f t="shared" si="114"/>
        <v>#REF!</v>
      </c>
      <c r="GV188" s="41" t="e">
        <f t="shared" si="114"/>
        <v>#REF!</v>
      </c>
      <c r="GW188" s="41" t="e">
        <f t="shared" si="114"/>
        <v>#REF!</v>
      </c>
      <c r="GX188" s="41" t="e">
        <f t="shared" si="114"/>
        <v>#REF!</v>
      </c>
      <c r="GY188" s="41" t="e">
        <f t="shared" si="115"/>
        <v>#REF!</v>
      </c>
      <c r="GZ188" s="41" t="e">
        <f t="shared" si="115"/>
        <v>#REF!</v>
      </c>
      <c r="HA188" s="41" t="e">
        <f t="shared" si="115"/>
        <v>#REF!</v>
      </c>
      <c r="HB188" s="41" t="e">
        <f t="shared" si="115"/>
        <v>#REF!</v>
      </c>
      <c r="HC188" s="41" t="e">
        <f t="shared" si="115"/>
        <v>#REF!</v>
      </c>
      <c r="HD188" s="41" t="e">
        <f t="shared" si="115"/>
        <v>#REF!</v>
      </c>
      <c r="HE188" s="41" t="e">
        <f t="shared" si="109"/>
        <v>#REF!</v>
      </c>
      <c r="HF188" s="41" t="e">
        <f t="shared" si="109"/>
        <v>#REF!</v>
      </c>
      <c r="HG188" s="41" t="e">
        <f t="shared" si="109"/>
        <v>#REF!</v>
      </c>
      <c r="HH188" s="41" t="e">
        <f t="shared" si="109"/>
        <v>#REF!</v>
      </c>
      <c r="HI188" s="41" t="e">
        <f t="shared" si="109"/>
        <v>#REF!</v>
      </c>
      <c r="HJ188" s="41" t="e">
        <f t="shared" si="109"/>
        <v>#REF!</v>
      </c>
    </row>
    <row r="189" spans="1:218" ht="14.4" x14ac:dyDescent="0.3">
      <c r="A189" s="42">
        <v>186</v>
      </c>
      <c r="B189" s="43" t="e">
        <f>'CMM2 - AUX CALC'!$GE$67</f>
        <v>#REF!</v>
      </c>
      <c r="GF189" s="41" t="e">
        <f>$B189/(_xlfn.SINGLE(PrazoConcessao)*12-GF$3+1)</f>
        <v>#REF!</v>
      </c>
      <c r="GG189" s="41" t="e">
        <f t="shared" si="110"/>
        <v>#REF!</v>
      </c>
      <c r="GH189" s="41" t="e">
        <f t="shared" si="110"/>
        <v>#REF!</v>
      </c>
      <c r="GI189" s="41" t="e">
        <f t="shared" si="107"/>
        <v>#REF!</v>
      </c>
      <c r="GJ189" s="41" t="e">
        <f t="shared" si="107"/>
        <v>#REF!</v>
      </c>
      <c r="GK189" s="41" t="e">
        <f t="shared" si="107"/>
        <v>#REF!</v>
      </c>
      <c r="GL189" s="41" t="e">
        <f t="shared" si="107"/>
        <v>#REF!</v>
      </c>
      <c r="GM189" s="41" t="e">
        <f t="shared" si="107"/>
        <v>#REF!</v>
      </c>
      <c r="GN189" s="41" t="e">
        <f t="shared" si="107"/>
        <v>#REF!</v>
      </c>
      <c r="GO189" s="41" t="e">
        <f t="shared" si="107"/>
        <v>#REF!</v>
      </c>
      <c r="GP189" s="41" t="e">
        <f t="shared" si="107"/>
        <v>#REF!</v>
      </c>
      <c r="GQ189" s="41" t="e">
        <f t="shared" si="107"/>
        <v>#REF!</v>
      </c>
      <c r="GR189" s="41" t="e">
        <f t="shared" si="107"/>
        <v>#REF!</v>
      </c>
      <c r="GS189" s="41" t="e">
        <f t="shared" si="107"/>
        <v>#REF!</v>
      </c>
      <c r="GT189" s="41" t="e">
        <f t="shared" si="114"/>
        <v>#REF!</v>
      </c>
      <c r="GU189" s="41" t="e">
        <f t="shared" si="114"/>
        <v>#REF!</v>
      </c>
      <c r="GV189" s="41" t="e">
        <f t="shared" si="114"/>
        <v>#REF!</v>
      </c>
      <c r="GW189" s="41" t="e">
        <f t="shared" si="114"/>
        <v>#REF!</v>
      </c>
      <c r="GX189" s="41" t="e">
        <f t="shared" si="114"/>
        <v>#REF!</v>
      </c>
      <c r="GY189" s="41" t="e">
        <f t="shared" si="115"/>
        <v>#REF!</v>
      </c>
      <c r="GZ189" s="41" t="e">
        <f t="shared" si="115"/>
        <v>#REF!</v>
      </c>
      <c r="HA189" s="41" t="e">
        <f t="shared" si="115"/>
        <v>#REF!</v>
      </c>
      <c r="HB189" s="41" t="e">
        <f t="shared" si="115"/>
        <v>#REF!</v>
      </c>
      <c r="HC189" s="41" t="e">
        <f t="shared" si="115"/>
        <v>#REF!</v>
      </c>
      <c r="HD189" s="41" t="e">
        <f t="shared" si="115"/>
        <v>#REF!</v>
      </c>
      <c r="HE189" s="41" t="e">
        <f t="shared" si="109"/>
        <v>#REF!</v>
      </c>
      <c r="HF189" s="41" t="e">
        <f t="shared" si="109"/>
        <v>#REF!</v>
      </c>
      <c r="HG189" s="41" t="e">
        <f t="shared" si="109"/>
        <v>#REF!</v>
      </c>
      <c r="HH189" s="41" t="e">
        <f t="shared" si="109"/>
        <v>#REF!</v>
      </c>
      <c r="HI189" s="41" t="e">
        <f t="shared" si="109"/>
        <v>#REF!</v>
      </c>
      <c r="HJ189" s="41" t="e">
        <f t="shared" si="109"/>
        <v>#REF!</v>
      </c>
    </row>
    <row r="190" spans="1:218" ht="14.4" x14ac:dyDescent="0.3">
      <c r="A190" s="42">
        <v>187</v>
      </c>
      <c r="B190" s="43" t="e">
        <f>'CMM2 - AUX CALC'!$GF$67</f>
        <v>#REF!</v>
      </c>
      <c r="GG190" s="41" t="e">
        <f>$B190/(_xlfn.SINGLE(PrazoConcessao)*12-GG$3+1)</f>
        <v>#REF!</v>
      </c>
      <c r="GH190" s="41" t="e">
        <f t="shared" si="110"/>
        <v>#REF!</v>
      </c>
      <c r="GI190" s="41" t="e">
        <f t="shared" si="107"/>
        <v>#REF!</v>
      </c>
      <c r="GJ190" s="41" t="e">
        <f t="shared" si="107"/>
        <v>#REF!</v>
      </c>
      <c r="GK190" s="41" t="e">
        <f t="shared" si="107"/>
        <v>#REF!</v>
      </c>
      <c r="GL190" s="41" t="e">
        <f t="shared" si="107"/>
        <v>#REF!</v>
      </c>
      <c r="GM190" s="41" t="e">
        <f t="shared" si="107"/>
        <v>#REF!</v>
      </c>
      <c r="GN190" s="41" t="e">
        <f t="shared" si="107"/>
        <v>#REF!</v>
      </c>
      <c r="GO190" s="41" t="e">
        <f t="shared" si="107"/>
        <v>#REF!</v>
      </c>
      <c r="GP190" s="41" t="e">
        <f t="shared" si="107"/>
        <v>#REF!</v>
      </c>
      <c r="GQ190" s="41" t="e">
        <f t="shared" si="107"/>
        <v>#REF!</v>
      </c>
      <c r="GR190" s="41" t="e">
        <f t="shared" si="107"/>
        <v>#REF!</v>
      </c>
      <c r="GS190" s="41" t="e">
        <f t="shared" si="107"/>
        <v>#REF!</v>
      </c>
      <c r="GT190" s="41" t="e">
        <f t="shared" si="114"/>
        <v>#REF!</v>
      </c>
      <c r="GU190" s="41" t="e">
        <f t="shared" si="114"/>
        <v>#REF!</v>
      </c>
      <c r="GV190" s="41" t="e">
        <f t="shared" si="114"/>
        <v>#REF!</v>
      </c>
      <c r="GW190" s="41" t="e">
        <f t="shared" si="114"/>
        <v>#REF!</v>
      </c>
      <c r="GX190" s="41" t="e">
        <f t="shared" si="114"/>
        <v>#REF!</v>
      </c>
      <c r="GY190" s="41" t="e">
        <f t="shared" si="115"/>
        <v>#REF!</v>
      </c>
      <c r="GZ190" s="41" t="e">
        <f t="shared" si="115"/>
        <v>#REF!</v>
      </c>
      <c r="HA190" s="41" t="e">
        <f t="shared" si="115"/>
        <v>#REF!</v>
      </c>
      <c r="HB190" s="41" t="e">
        <f t="shared" si="115"/>
        <v>#REF!</v>
      </c>
      <c r="HC190" s="41" t="e">
        <f t="shared" si="115"/>
        <v>#REF!</v>
      </c>
      <c r="HD190" s="41" t="e">
        <f t="shared" si="115"/>
        <v>#REF!</v>
      </c>
      <c r="HE190" s="41" t="e">
        <f t="shared" si="109"/>
        <v>#REF!</v>
      </c>
      <c r="HF190" s="41" t="e">
        <f t="shared" si="109"/>
        <v>#REF!</v>
      </c>
      <c r="HG190" s="41" t="e">
        <f t="shared" si="109"/>
        <v>#REF!</v>
      </c>
      <c r="HH190" s="41" t="e">
        <f t="shared" si="109"/>
        <v>#REF!</v>
      </c>
      <c r="HI190" s="41" t="e">
        <f t="shared" si="109"/>
        <v>#REF!</v>
      </c>
      <c r="HJ190" s="41" t="e">
        <f t="shared" si="109"/>
        <v>#REF!</v>
      </c>
    </row>
    <row r="191" spans="1:218" ht="14.4" x14ac:dyDescent="0.3">
      <c r="A191" s="42">
        <v>188</v>
      </c>
      <c r="B191" s="43" t="e">
        <f>'CMM2 - AUX CALC'!$GG$67</f>
        <v>#REF!</v>
      </c>
      <c r="GH191" s="41" t="e">
        <f>$B191/(_xlfn.SINGLE(PrazoConcessao)*12-GH$3+1)</f>
        <v>#REF!</v>
      </c>
      <c r="GI191" s="41" t="e">
        <f t="shared" si="107"/>
        <v>#REF!</v>
      </c>
      <c r="GJ191" s="41" t="e">
        <f t="shared" si="107"/>
        <v>#REF!</v>
      </c>
      <c r="GK191" s="41" t="e">
        <f t="shared" si="107"/>
        <v>#REF!</v>
      </c>
      <c r="GL191" s="41" t="e">
        <f t="shared" si="107"/>
        <v>#REF!</v>
      </c>
      <c r="GM191" s="41" t="e">
        <f t="shared" si="107"/>
        <v>#REF!</v>
      </c>
      <c r="GN191" s="41" t="e">
        <f t="shared" si="107"/>
        <v>#REF!</v>
      </c>
      <c r="GO191" s="41" t="e">
        <f t="shared" si="107"/>
        <v>#REF!</v>
      </c>
      <c r="GP191" s="41" t="e">
        <f t="shared" si="107"/>
        <v>#REF!</v>
      </c>
      <c r="GQ191" s="41" t="e">
        <f t="shared" si="107"/>
        <v>#REF!</v>
      </c>
      <c r="GR191" s="41" t="e">
        <f t="shared" si="107"/>
        <v>#REF!</v>
      </c>
      <c r="GS191" s="41" t="e">
        <f t="shared" si="107"/>
        <v>#REF!</v>
      </c>
      <c r="GT191" s="41" t="e">
        <f t="shared" si="114"/>
        <v>#REF!</v>
      </c>
      <c r="GU191" s="41" t="e">
        <f t="shared" si="114"/>
        <v>#REF!</v>
      </c>
      <c r="GV191" s="41" t="e">
        <f t="shared" si="114"/>
        <v>#REF!</v>
      </c>
      <c r="GW191" s="41" t="e">
        <f t="shared" si="114"/>
        <v>#REF!</v>
      </c>
      <c r="GX191" s="41" t="e">
        <f t="shared" si="114"/>
        <v>#REF!</v>
      </c>
      <c r="GY191" s="41" t="e">
        <f t="shared" si="115"/>
        <v>#REF!</v>
      </c>
      <c r="GZ191" s="41" t="e">
        <f t="shared" si="115"/>
        <v>#REF!</v>
      </c>
      <c r="HA191" s="41" t="e">
        <f t="shared" si="115"/>
        <v>#REF!</v>
      </c>
      <c r="HB191" s="41" t="e">
        <f t="shared" si="115"/>
        <v>#REF!</v>
      </c>
      <c r="HC191" s="41" t="e">
        <f t="shared" si="115"/>
        <v>#REF!</v>
      </c>
      <c r="HD191" s="41" t="e">
        <f t="shared" si="115"/>
        <v>#REF!</v>
      </c>
      <c r="HE191" s="41" t="e">
        <f t="shared" si="109"/>
        <v>#REF!</v>
      </c>
      <c r="HF191" s="41" t="e">
        <f t="shared" si="109"/>
        <v>#REF!</v>
      </c>
      <c r="HG191" s="41" t="e">
        <f t="shared" si="109"/>
        <v>#REF!</v>
      </c>
      <c r="HH191" s="41" t="e">
        <f t="shared" si="109"/>
        <v>#REF!</v>
      </c>
      <c r="HI191" s="41" t="e">
        <f t="shared" si="109"/>
        <v>#REF!</v>
      </c>
      <c r="HJ191" s="41" t="e">
        <f t="shared" si="109"/>
        <v>#REF!</v>
      </c>
    </row>
    <row r="192" spans="1:218" ht="14.4" x14ac:dyDescent="0.3">
      <c r="A192" s="42">
        <v>189</v>
      </c>
      <c r="B192" s="43" t="e">
        <f>'CMM2 - AUX CALC'!$GH$67</f>
        <v>#REF!</v>
      </c>
      <c r="GI192" s="41" t="e">
        <f>$B192/(_xlfn.SINGLE(PrazoConcessao)*12-GI$3+1)</f>
        <v>#REF!</v>
      </c>
      <c r="GJ192" s="41" t="e">
        <f t="shared" si="107"/>
        <v>#REF!</v>
      </c>
      <c r="GK192" s="41" t="e">
        <f t="shared" si="107"/>
        <v>#REF!</v>
      </c>
      <c r="GL192" s="41" t="e">
        <f t="shared" si="107"/>
        <v>#REF!</v>
      </c>
      <c r="GM192" s="41" t="e">
        <f t="shared" si="107"/>
        <v>#REF!</v>
      </c>
      <c r="GN192" s="41" t="e">
        <f t="shared" si="107"/>
        <v>#REF!</v>
      </c>
      <c r="GO192" s="41" t="e">
        <f t="shared" si="107"/>
        <v>#REF!</v>
      </c>
      <c r="GP192" s="41" t="e">
        <f t="shared" si="107"/>
        <v>#REF!</v>
      </c>
      <c r="GQ192" s="41" t="e">
        <f t="shared" si="107"/>
        <v>#REF!</v>
      </c>
      <c r="GR192" s="41" t="e">
        <f t="shared" si="107"/>
        <v>#REF!</v>
      </c>
      <c r="GS192" s="41" t="e">
        <f t="shared" si="107"/>
        <v>#REF!</v>
      </c>
      <c r="GT192" s="41" t="e">
        <f t="shared" si="114"/>
        <v>#REF!</v>
      </c>
      <c r="GU192" s="41" t="e">
        <f t="shared" si="114"/>
        <v>#REF!</v>
      </c>
      <c r="GV192" s="41" t="e">
        <f t="shared" si="114"/>
        <v>#REF!</v>
      </c>
      <c r="GW192" s="41" t="e">
        <f t="shared" si="114"/>
        <v>#REF!</v>
      </c>
      <c r="GX192" s="41" t="e">
        <f t="shared" si="114"/>
        <v>#REF!</v>
      </c>
      <c r="GY192" s="41" t="e">
        <f t="shared" si="115"/>
        <v>#REF!</v>
      </c>
      <c r="GZ192" s="41" t="e">
        <f t="shared" si="115"/>
        <v>#REF!</v>
      </c>
      <c r="HA192" s="41" t="e">
        <f t="shared" si="115"/>
        <v>#REF!</v>
      </c>
      <c r="HB192" s="41" t="e">
        <f t="shared" si="115"/>
        <v>#REF!</v>
      </c>
      <c r="HC192" s="41" t="e">
        <f t="shared" si="115"/>
        <v>#REF!</v>
      </c>
      <c r="HD192" s="41" t="e">
        <f t="shared" si="115"/>
        <v>#REF!</v>
      </c>
      <c r="HE192" s="41" t="e">
        <f t="shared" si="109"/>
        <v>#REF!</v>
      </c>
      <c r="HF192" s="41" t="e">
        <f t="shared" si="109"/>
        <v>#REF!</v>
      </c>
      <c r="HG192" s="41" t="e">
        <f t="shared" si="109"/>
        <v>#REF!</v>
      </c>
      <c r="HH192" s="41" t="e">
        <f t="shared" si="109"/>
        <v>#REF!</v>
      </c>
      <c r="HI192" s="41" t="e">
        <f t="shared" si="109"/>
        <v>#REF!</v>
      </c>
      <c r="HJ192" s="41" t="e">
        <f t="shared" si="109"/>
        <v>#REF!</v>
      </c>
    </row>
    <row r="193" spans="1:218" ht="14.4" x14ac:dyDescent="0.3">
      <c r="A193" s="42">
        <v>190</v>
      </c>
      <c r="B193" s="43" t="e">
        <f>'CMM2 - AUX CALC'!$GI$67</f>
        <v>#REF!</v>
      </c>
      <c r="GJ193" s="41" t="e">
        <f>$B193/(_xlfn.SINGLE(PrazoConcessao)*12-GJ$3+1)</f>
        <v>#REF!</v>
      </c>
      <c r="GK193" s="41" t="e">
        <f t="shared" si="107"/>
        <v>#REF!</v>
      </c>
      <c r="GL193" s="41" t="e">
        <f t="shared" si="107"/>
        <v>#REF!</v>
      </c>
      <c r="GM193" s="41" t="e">
        <f t="shared" si="107"/>
        <v>#REF!</v>
      </c>
      <c r="GN193" s="41" t="e">
        <f t="shared" ref="GN193:GS201" si="116">GM193</f>
        <v>#REF!</v>
      </c>
      <c r="GO193" s="41" t="e">
        <f t="shared" si="116"/>
        <v>#REF!</v>
      </c>
      <c r="GP193" s="41" t="e">
        <f t="shared" si="116"/>
        <v>#REF!</v>
      </c>
      <c r="GQ193" s="41" t="e">
        <f t="shared" si="116"/>
        <v>#REF!</v>
      </c>
      <c r="GR193" s="41" t="e">
        <f t="shared" si="116"/>
        <v>#REF!</v>
      </c>
      <c r="GS193" s="41" t="e">
        <f t="shared" si="116"/>
        <v>#REF!</v>
      </c>
      <c r="GT193" s="41" t="e">
        <f t="shared" si="114"/>
        <v>#REF!</v>
      </c>
      <c r="GU193" s="41" t="e">
        <f t="shared" si="114"/>
        <v>#REF!</v>
      </c>
      <c r="GV193" s="41" t="e">
        <f t="shared" si="114"/>
        <v>#REF!</v>
      </c>
      <c r="GW193" s="41" t="e">
        <f t="shared" si="114"/>
        <v>#REF!</v>
      </c>
      <c r="GX193" s="41" t="e">
        <f t="shared" si="114"/>
        <v>#REF!</v>
      </c>
      <c r="GY193" s="41" t="e">
        <f t="shared" si="115"/>
        <v>#REF!</v>
      </c>
      <c r="GZ193" s="41" t="e">
        <f t="shared" si="115"/>
        <v>#REF!</v>
      </c>
      <c r="HA193" s="41" t="e">
        <f t="shared" si="115"/>
        <v>#REF!</v>
      </c>
      <c r="HB193" s="41" t="e">
        <f t="shared" si="115"/>
        <v>#REF!</v>
      </c>
      <c r="HC193" s="41" t="e">
        <f t="shared" si="115"/>
        <v>#REF!</v>
      </c>
      <c r="HD193" s="41" t="e">
        <f t="shared" si="115"/>
        <v>#REF!</v>
      </c>
      <c r="HE193" s="41" t="e">
        <f t="shared" si="109"/>
        <v>#REF!</v>
      </c>
      <c r="HF193" s="41" t="e">
        <f t="shared" si="109"/>
        <v>#REF!</v>
      </c>
      <c r="HG193" s="41" t="e">
        <f t="shared" si="109"/>
        <v>#REF!</v>
      </c>
      <c r="HH193" s="41" t="e">
        <f t="shared" si="109"/>
        <v>#REF!</v>
      </c>
      <c r="HI193" s="41" t="e">
        <f t="shared" si="109"/>
        <v>#REF!</v>
      </c>
      <c r="HJ193" s="41" t="e">
        <f t="shared" si="109"/>
        <v>#REF!</v>
      </c>
    </row>
    <row r="194" spans="1:218" ht="14.4" x14ac:dyDescent="0.3">
      <c r="A194" s="42">
        <v>191</v>
      </c>
      <c r="B194" s="43" t="e">
        <f>'CMM2 - AUX CALC'!$GJ$67</f>
        <v>#REF!</v>
      </c>
      <c r="GK194" s="41" t="e">
        <f>$B194/(_xlfn.SINGLE(PrazoConcessao)*12-GK$3+1)</f>
        <v>#REF!</v>
      </c>
      <c r="GL194" s="41" t="e">
        <f t="shared" ref="GL194:GM195" si="117">GK194</f>
        <v>#REF!</v>
      </c>
      <c r="GM194" s="41" t="e">
        <f t="shared" si="117"/>
        <v>#REF!</v>
      </c>
      <c r="GN194" s="41" t="e">
        <f t="shared" si="116"/>
        <v>#REF!</v>
      </c>
      <c r="GO194" s="41" t="e">
        <f t="shared" si="116"/>
        <v>#REF!</v>
      </c>
      <c r="GP194" s="41" t="e">
        <f t="shared" si="116"/>
        <v>#REF!</v>
      </c>
      <c r="GQ194" s="41" t="e">
        <f t="shared" si="116"/>
        <v>#REF!</v>
      </c>
      <c r="GR194" s="41" t="e">
        <f t="shared" si="116"/>
        <v>#REF!</v>
      </c>
      <c r="GS194" s="41" t="e">
        <f t="shared" si="116"/>
        <v>#REF!</v>
      </c>
      <c r="GT194" s="41" t="e">
        <f t="shared" si="114"/>
        <v>#REF!</v>
      </c>
      <c r="GU194" s="41" t="e">
        <f t="shared" si="114"/>
        <v>#REF!</v>
      </c>
      <c r="GV194" s="41" t="e">
        <f t="shared" si="114"/>
        <v>#REF!</v>
      </c>
      <c r="GW194" s="41" t="e">
        <f t="shared" si="114"/>
        <v>#REF!</v>
      </c>
      <c r="GX194" s="41" t="e">
        <f t="shared" si="114"/>
        <v>#REF!</v>
      </c>
      <c r="GY194" s="41" t="e">
        <f t="shared" si="115"/>
        <v>#REF!</v>
      </c>
      <c r="GZ194" s="41" t="e">
        <f t="shared" si="115"/>
        <v>#REF!</v>
      </c>
      <c r="HA194" s="41" t="e">
        <f t="shared" si="115"/>
        <v>#REF!</v>
      </c>
      <c r="HB194" s="41" t="e">
        <f t="shared" si="115"/>
        <v>#REF!</v>
      </c>
      <c r="HC194" s="41" t="e">
        <f t="shared" si="115"/>
        <v>#REF!</v>
      </c>
      <c r="HD194" s="41" t="e">
        <f t="shared" si="115"/>
        <v>#REF!</v>
      </c>
      <c r="HE194" s="41" t="e">
        <f t="shared" si="109"/>
        <v>#REF!</v>
      </c>
      <c r="HF194" s="41" t="e">
        <f t="shared" si="109"/>
        <v>#REF!</v>
      </c>
      <c r="HG194" s="41" t="e">
        <f t="shared" si="109"/>
        <v>#REF!</v>
      </c>
      <c r="HH194" s="41" t="e">
        <f t="shared" si="109"/>
        <v>#REF!</v>
      </c>
      <c r="HI194" s="41" t="e">
        <f t="shared" si="109"/>
        <v>#REF!</v>
      </c>
      <c r="HJ194" s="41" t="e">
        <f t="shared" si="109"/>
        <v>#REF!</v>
      </c>
    </row>
    <row r="195" spans="1:218" ht="14.4" x14ac:dyDescent="0.3">
      <c r="A195" s="42">
        <v>192</v>
      </c>
      <c r="B195" s="43" t="e">
        <f>'CMM2 - AUX CALC'!$GK$67</f>
        <v>#REF!</v>
      </c>
      <c r="GL195" s="41" t="e">
        <f>$B195/(_xlfn.SINGLE(PrazoConcessao)*12-GL$3+1)</f>
        <v>#REF!</v>
      </c>
      <c r="GM195" s="41" t="e">
        <f t="shared" si="117"/>
        <v>#REF!</v>
      </c>
      <c r="GN195" s="41" t="e">
        <f t="shared" si="116"/>
        <v>#REF!</v>
      </c>
      <c r="GO195" s="41" t="e">
        <f t="shared" si="116"/>
        <v>#REF!</v>
      </c>
      <c r="GP195" s="41" t="e">
        <f t="shared" si="116"/>
        <v>#REF!</v>
      </c>
      <c r="GQ195" s="41" t="e">
        <f t="shared" si="116"/>
        <v>#REF!</v>
      </c>
      <c r="GR195" s="41" t="e">
        <f t="shared" si="116"/>
        <v>#REF!</v>
      </c>
      <c r="GS195" s="41" t="e">
        <f t="shared" si="116"/>
        <v>#REF!</v>
      </c>
      <c r="GT195" s="41" t="e">
        <f t="shared" si="114"/>
        <v>#REF!</v>
      </c>
      <c r="GU195" s="41" t="e">
        <f t="shared" si="114"/>
        <v>#REF!</v>
      </c>
      <c r="GV195" s="41" t="e">
        <f t="shared" si="114"/>
        <v>#REF!</v>
      </c>
      <c r="GW195" s="41" t="e">
        <f t="shared" si="114"/>
        <v>#REF!</v>
      </c>
      <c r="GX195" s="41" t="e">
        <f t="shared" si="114"/>
        <v>#REF!</v>
      </c>
      <c r="GY195" s="41" t="e">
        <f t="shared" si="115"/>
        <v>#REF!</v>
      </c>
      <c r="GZ195" s="41" t="e">
        <f t="shared" si="115"/>
        <v>#REF!</v>
      </c>
      <c r="HA195" s="41" t="e">
        <f t="shared" si="115"/>
        <v>#REF!</v>
      </c>
      <c r="HB195" s="41" t="e">
        <f t="shared" si="115"/>
        <v>#REF!</v>
      </c>
      <c r="HC195" s="41" t="e">
        <f t="shared" si="115"/>
        <v>#REF!</v>
      </c>
      <c r="HD195" s="41" t="e">
        <f t="shared" si="115"/>
        <v>#REF!</v>
      </c>
      <c r="HE195" s="41" t="e">
        <f t="shared" si="109"/>
        <v>#REF!</v>
      </c>
      <c r="HF195" s="41" t="e">
        <f t="shared" si="109"/>
        <v>#REF!</v>
      </c>
      <c r="HG195" s="41" t="e">
        <f t="shared" si="109"/>
        <v>#REF!</v>
      </c>
      <c r="HH195" s="41" t="e">
        <f t="shared" si="109"/>
        <v>#REF!</v>
      </c>
      <c r="HI195" s="41" t="e">
        <f t="shared" si="109"/>
        <v>#REF!</v>
      </c>
      <c r="HJ195" s="41" t="e">
        <f t="shared" si="109"/>
        <v>#REF!</v>
      </c>
    </row>
    <row r="196" spans="1:218" ht="14.4" x14ac:dyDescent="0.3">
      <c r="A196" s="42">
        <v>193</v>
      </c>
      <c r="B196" s="43" t="e">
        <f>'CMM2 - AUX CALC'!$GL$67</f>
        <v>#REF!</v>
      </c>
      <c r="GM196" s="41" t="e">
        <f>$B196/(_xlfn.SINGLE(PrazoConcessao)*12-GM$3+1)</f>
        <v>#REF!</v>
      </c>
      <c r="GN196" s="41" t="e">
        <f t="shared" si="116"/>
        <v>#REF!</v>
      </c>
      <c r="GO196" s="41" t="e">
        <f t="shared" si="116"/>
        <v>#REF!</v>
      </c>
      <c r="GP196" s="41" t="e">
        <f t="shared" si="116"/>
        <v>#REF!</v>
      </c>
      <c r="GQ196" s="41" t="e">
        <f t="shared" si="116"/>
        <v>#REF!</v>
      </c>
      <c r="GR196" s="41" t="e">
        <f t="shared" si="116"/>
        <v>#REF!</v>
      </c>
      <c r="GS196" s="41" t="e">
        <f t="shared" si="116"/>
        <v>#REF!</v>
      </c>
      <c r="GT196" s="41" t="e">
        <f t="shared" si="114"/>
        <v>#REF!</v>
      </c>
      <c r="GU196" s="41" t="e">
        <f t="shared" si="114"/>
        <v>#REF!</v>
      </c>
      <c r="GV196" s="41" t="e">
        <f t="shared" si="114"/>
        <v>#REF!</v>
      </c>
      <c r="GW196" s="41" t="e">
        <f t="shared" si="114"/>
        <v>#REF!</v>
      </c>
      <c r="GX196" s="41" t="e">
        <f t="shared" si="114"/>
        <v>#REF!</v>
      </c>
      <c r="GY196" s="41" t="e">
        <f t="shared" si="115"/>
        <v>#REF!</v>
      </c>
      <c r="GZ196" s="41" t="e">
        <f t="shared" si="115"/>
        <v>#REF!</v>
      </c>
      <c r="HA196" s="41" t="e">
        <f t="shared" si="115"/>
        <v>#REF!</v>
      </c>
      <c r="HB196" s="41" t="e">
        <f t="shared" si="115"/>
        <v>#REF!</v>
      </c>
      <c r="HC196" s="41" t="e">
        <f t="shared" si="115"/>
        <v>#REF!</v>
      </c>
      <c r="HD196" s="41" t="e">
        <f t="shared" si="115"/>
        <v>#REF!</v>
      </c>
      <c r="HE196" s="41" t="e">
        <f t="shared" si="109"/>
        <v>#REF!</v>
      </c>
      <c r="HF196" s="41" t="e">
        <f t="shared" si="109"/>
        <v>#REF!</v>
      </c>
      <c r="HG196" s="41" t="e">
        <f t="shared" si="109"/>
        <v>#REF!</v>
      </c>
      <c r="HH196" s="41" t="e">
        <f t="shared" si="109"/>
        <v>#REF!</v>
      </c>
      <c r="HI196" s="41" t="e">
        <f t="shared" si="109"/>
        <v>#REF!</v>
      </c>
      <c r="HJ196" s="41" t="e">
        <f t="shared" si="109"/>
        <v>#REF!</v>
      </c>
    </row>
    <row r="197" spans="1:218" ht="14.4" x14ac:dyDescent="0.3">
      <c r="A197" s="42">
        <v>194</v>
      </c>
      <c r="B197" s="43" t="e">
        <f>'CMM2 - AUX CALC'!$GM$67</f>
        <v>#REF!</v>
      </c>
      <c r="GN197" s="41" t="e">
        <f>$B197/(_xlfn.SINGLE(PrazoConcessao)*12-GN$3+1)</f>
        <v>#REF!</v>
      </c>
      <c r="GO197" s="41" t="e">
        <f t="shared" si="116"/>
        <v>#REF!</v>
      </c>
      <c r="GP197" s="41" t="e">
        <f t="shared" si="116"/>
        <v>#REF!</v>
      </c>
      <c r="GQ197" s="41" t="e">
        <f t="shared" si="116"/>
        <v>#REF!</v>
      </c>
      <c r="GR197" s="41" t="e">
        <f t="shared" si="116"/>
        <v>#REF!</v>
      </c>
      <c r="GS197" s="41" t="e">
        <f t="shared" si="116"/>
        <v>#REF!</v>
      </c>
      <c r="GT197" s="41" t="e">
        <f t="shared" si="114"/>
        <v>#REF!</v>
      </c>
      <c r="GU197" s="41" t="e">
        <f t="shared" si="114"/>
        <v>#REF!</v>
      </c>
      <c r="GV197" s="41" t="e">
        <f t="shared" si="114"/>
        <v>#REF!</v>
      </c>
      <c r="GW197" s="41" t="e">
        <f t="shared" si="114"/>
        <v>#REF!</v>
      </c>
      <c r="GX197" s="41" t="e">
        <f t="shared" si="114"/>
        <v>#REF!</v>
      </c>
      <c r="GY197" s="41" t="e">
        <f t="shared" si="115"/>
        <v>#REF!</v>
      </c>
      <c r="GZ197" s="41" t="e">
        <f t="shared" si="115"/>
        <v>#REF!</v>
      </c>
      <c r="HA197" s="41" t="e">
        <f t="shared" si="115"/>
        <v>#REF!</v>
      </c>
      <c r="HB197" s="41" t="e">
        <f t="shared" si="115"/>
        <v>#REF!</v>
      </c>
      <c r="HC197" s="41" t="e">
        <f t="shared" si="115"/>
        <v>#REF!</v>
      </c>
      <c r="HD197" s="41" t="e">
        <f t="shared" si="115"/>
        <v>#REF!</v>
      </c>
      <c r="HE197" s="41" t="e">
        <f t="shared" si="109"/>
        <v>#REF!</v>
      </c>
      <c r="HF197" s="41" t="e">
        <f t="shared" si="109"/>
        <v>#REF!</v>
      </c>
      <c r="HG197" s="41" t="e">
        <f t="shared" si="109"/>
        <v>#REF!</v>
      </c>
      <c r="HH197" s="41" t="e">
        <f t="shared" si="109"/>
        <v>#REF!</v>
      </c>
      <c r="HI197" s="41" t="e">
        <f t="shared" si="109"/>
        <v>#REF!</v>
      </c>
      <c r="HJ197" s="41" t="e">
        <f t="shared" si="109"/>
        <v>#REF!</v>
      </c>
    </row>
    <row r="198" spans="1:218" ht="14.4" x14ac:dyDescent="0.3">
      <c r="A198" s="42">
        <v>195</v>
      </c>
      <c r="B198" s="43" t="e">
        <f>'CMM2 - AUX CALC'!$GN$67</f>
        <v>#REF!</v>
      </c>
      <c r="GO198" s="41" t="e">
        <f>$B198/(_xlfn.SINGLE(PrazoConcessao)*12-GO$3+1)</f>
        <v>#REF!</v>
      </c>
      <c r="GP198" s="41" t="e">
        <f t="shared" si="116"/>
        <v>#REF!</v>
      </c>
      <c r="GQ198" s="41" t="e">
        <f t="shared" si="116"/>
        <v>#REF!</v>
      </c>
      <c r="GR198" s="41" t="e">
        <f t="shared" si="116"/>
        <v>#REF!</v>
      </c>
      <c r="GS198" s="41" t="e">
        <f t="shared" si="116"/>
        <v>#REF!</v>
      </c>
      <c r="GT198" s="41" t="e">
        <f t="shared" si="114"/>
        <v>#REF!</v>
      </c>
      <c r="GU198" s="41" t="e">
        <f t="shared" si="114"/>
        <v>#REF!</v>
      </c>
      <c r="GV198" s="41" t="e">
        <f t="shared" si="114"/>
        <v>#REF!</v>
      </c>
      <c r="GW198" s="41" t="e">
        <f t="shared" si="114"/>
        <v>#REF!</v>
      </c>
      <c r="GX198" s="41" t="e">
        <f t="shared" si="114"/>
        <v>#REF!</v>
      </c>
      <c r="GY198" s="41" t="e">
        <f t="shared" si="115"/>
        <v>#REF!</v>
      </c>
      <c r="GZ198" s="41" t="e">
        <f t="shared" si="115"/>
        <v>#REF!</v>
      </c>
      <c r="HA198" s="41" t="e">
        <f t="shared" si="115"/>
        <v>#REF!</v>
      </c>
      <c r="HB198" s="41" t="e">
        <f t="shared" si="115"/>
        <v>#REF!</v>
      </c>
      <c r="HC198" s="41" t="e">
        <f t="shared" si="115"/>
        <v>#REF!</v>
      </c>
      <c r="HD198" s="41" t="e">
        <f t="shared" si="115"/>
        <v>#REF!</v>
      </c>
      <c r="HE198" s="41" t="e">
        <f t="shared" si="109"/>
        <v>#REF!</v>
      </c>
      <c r="HF198" s="41" t="e">
        <f t="shared" si="109"/>
        <v>#REF!</v>
      </c>
      <c r="HG198" s="41" t="e">
        <f t="shared" si="109"/>
        <v>#REF!</v>
      </c>
      <c r="HH198" s="41" t="e">
        <f t="shared" si="109"/>
        <v>#REF!</v>
      </c>
      <c r="HI198" s="41" t="e">
        <f t="shared" si="109"/>
        <v>#REF!</v>
      </c>
      <c r="HJ198" s="41" t="e">
        <f t="shared" si="109"/>
        <v>#REF!</v>
      </c>
    </row>
    <row r="199" spans="1:218" ht="14.4" x14ac:dyDescent="0.3">
      <c r="A199" s="42">
        <v>196</v>
      </c>
      <c r="B199" s="43" t="e">
        <f>'CMM2 - AUX CALC'!$GO$67</f>
        <v>#REF!</v>
      </c>
      <c r="GP199" s="41" t="e">
        <f>$B199/(_xlfn.SINGLE(PrazoConcessao)*12-GP$3+1)</f>
        <v>#REF!</v>
      </c>
      <c r="GQ199" s="41" t="e">
        <f t="shared" si="116"/>
        <v>#REF!</v>
      </c>
      <c r="GR199" s="41" t="e">
        <f t="shared" si="116"/>
        <v>#REF!</v>
      </c>
      <c r="GS199" s="41" t="e">
        <f t="shared" si="116"/>
        <v>#REF!</v>
      </c>
      <c r="GT199" s="41" t="e">
        <f t="shared" si="114"/>
        <v>#REF!</v>
      </c>
      <c r="GU199" s="41" t="e">
        <f t="shared" si="114"/>
        <v>#REF!</v>
      </c>
      <c r="GV199" s="41" t="e">
        <f t="shared" si="114"/>
        <v>#REF!</v>
      </c>
      <c r="GW199" s="41" t="e">
        <f t="shared" si="114"/>
        <v>#REF!</v>
      </c>
      <c r="GX199" s="41" t="e">
        <f t="shared" si="114"/>
        <v>#REF!</v>
      </c>
      <c r="GY199" s="41" t="e">
        <f t="shared" si="115"/>
        <v>#REF!</v>
      </c>
      <c r="GZ199" s="41" t="e">
        <f t="shared" si="115"/>
        <v>#REF!</v>
      </c>
      <c r="HA199" s="41" t="e">
        <f t="shared" si="115"/>
        <v>#REF!</v>
      </c>
      <c r="HB199" s="41" t="e">
        <f t="shared" si="115"/>
        <v>#REF!</v>
      </c>
      <c r="HC199" s="41" t="e">
        <f t="shared" si="115"/>
        <v>#REF!</v>
      </c>
      <c r="HD199" s="41" t="e">
        <f t="shared" si="115"/>
        <v>#REF!</v>
      </c>
      <c r="HE199" s="41" t="e">
        <f t="shared" si="109"/>
        <v>#REF!</v>
      </c>
      <c r="HF199" s="41" t="e">
        <f t="shared" si="109"/>
        <v>#REF!</v>
      </c>
      <c r="HG199" s="41" t="e">
        <f t="shared" si="109"/>
        <v>#REF!</v>
      </c>
      <c r="HH199" s="41" t="e">
        <f t="shared" si="109"/>
        <v>#REF!</v>
      </c>
      <c r="HI199" s="41" t="e">
        <f t="shared" si="109"/>
        <v>#REF!</v>
      </c>
      <c r="HJ199" s="41" t="e">
        <f t="shared" si="109"/>
        <v>#REF!</v>
      </c>
    </row>
    <row r="200" spans="1:218" ht="14.4" x14ac:dyDescent="0.3">
      <c r="A200" s="42">
        <v>197</v>
      </c>
      <c r="B200" s="43" t="e">
        <f>'CMM2 - AUX CALC'!$GP$67</f>
        <v>#REF!</v>
      </c>
      <c r="GQ200" s="41" t="e">
        <f>$B200/(_xlfn.SINGLE(PrazoConcessao)*12-GQ$3+1)</f>
        <v>#REF!</v>
      </c>
      <c r="GR200" s="41" t="e">
        <f t="shared" si="116"/>
        <v>#REF!</v>
      </c>
      <c r="GS200" s="41" t="e">
        <f t="shared" si="116"/>
        <v>#REF!</v>
      </c>
      <c r="GT200" s="41" t="e">
        <f t="shared" si="114"/>
        <v>#REF!</v>
      </c>
      <c r="GU200" s="41" t="e">
        <f t="shared" si="114"/>
        <v>#REF!</v>
      </c>
      <c r="GV200" s="41" t="e">
        <f t="shared" si="114"/>
        <v>#REF!</v>
      </c>
      <c r="GW200" s="41" t="e">
        <f t="shared" si="114"/>
        <v>#REF!</v>
      </c>
      <c r="GX200" s="41" t="e">
        <f t="shared" si="114"/>
        <v>#REF!</v>
      </c>
      <c r="GY200" s="41" t="e">
        <f t="shared" si="115"/>
        <v>#REF!</v>
      </c>
      <c r="GZ200" s="41" t="e">
        <f t="shared" si="115"/>
        <v>#REF!</v>
      </c>
      <c r="HA200" s="41" t="e">
        <f t="shared" si="115"/>
        <v>#REF!</v>
      </c>
      <c r="HB200" s="41" t="e">
        <f t="shared" si="115"/>
        <v>#REF!</v>
      </c>
      <c r="HC200" s="41" t="e">
        <f t="shared" si="115"/>
        <v>#REF!</v>
      </c>
      <c r="HD200" s="41" t="e">
        <f t="shared" si="115"/>
        <v>#REF!</v>
      </c>
      <c r="HE200" s="41" t="e">
        <f t="shared" si="109"/>
        <v>#REF!</v>
      </c>
      <c r="HF200" s="41" t="e">
        <f t="shared" si="109"/>
        <v>#REF!</v>
      </c>
      <c r="HG200" s="41" t="e">
        <f t="shared" si="109"/>
        <v>#REF!</v>
      </c>
      <c r="HH200" s="41" t="e">
        <f t="shared" si="109"/>
        <v>#REF!</v>
      </c>
      <c r="HI200" s="41" t="e">
        <f t="shared" si="109"/>
        <v>#REF!</v>
      </c>
      <c r="HJ200" s="41" t="e">
        <f t="shared" si="109"/>
        <v>#REF!</v>
      </c>
    </row>
    <row r="201" spans="1:218" ht="14.4" x14ac:dyDescent="0.3">
      <c r="A201" s="42">
        <v>198</v>
      </c>
      <c r="B201" s="43" t="e">
        <f>'CMM2 - AUX CALC'!$GQ$67</f>
        <v>#REF!</v>
      </c>
      <c r="GR201" s="41" t="e">
        <f>$B201/(_xlfn.SINGLE(PrazoConcessao)*12-GR$3+1)</f>
        <v>#REF!</v>
      </c>
      <c r="GS201" s="41" t="e">
        <f t="shared" si="116"/>
        <v>#REF!</v>
      </c>
      <c r="GT201" s="41" t="e">
        <f t="shared" si="114"/>
        <v>#REF!</v>
      </c>
      <c r="GU201" s="41" t="e">
        <f t="shared" si="114"/>
        <v>#REF!</v>
      </c>
      <c r="GV201" s="41" t="e">
        <f t="shared" si="114"/>
        <v>#REF!</v>
      </c>
      <c r="GW201" s="41" t="e">
        <f t="shared" si="114"/>
        <v>#REF!</v>
      </c>
      <c r="GX201" s="41" t="e">
        <f t="shared" si="114"/>
        <v>#REF!</v>
      </c>
      <c r="GY201" s="41" t="e">
        <f t="shared" si="115"/>
        <v>#REF!</v>
      </c>
      <c r="GZ201" s="41" t="e">
        <f t="shared" si="115"/>
        <v>#REF!</v>
      </c>
      <c r="HA201" s="41" t="e">
        <f t="shared" si="115"/>
        <v>#REF!</v>
      </c>
      <c r="HB201" s="41" t="e">
        <f t="shared" si="115"/>
        <v>#REF!</v>
      </c>
      <c r="HC201" s="41" t="e">
        <f t="shared" si="115"/>
        <v>#REF!</v>
      </c>
      <c r="HD201" s="41" t="e">
        <f t="shared" si="115"/>
        <v>#REF!</v>
      </c>
      <c r="HE201" s="41" t="e">
        <f t="shared" si="109"/>
        <v>#REF!</v>
      </c>
      <c r="HF201" s="41" t="e">
        <f t="shared" si="109"/>
        <v>#REF!</v>
      </c>
      <c r="HG201" s="41" t="e">
        <f t="shared" si="109"/>
        <v>#REF!</v>
      </c>
      <c r="HH201" s="41" t="e">
        <f t="shared" si="109"/>
        <v>#REF!</v>
      </c>
      <c r="HI201" s="41" t="e">
        <f t="shared" si="109"/>
        <v>#REF!</v>
      </c>
      <c r="HJ201" s="41" t="e">
        <f t="shared" si="109"/>
        <v>#REF!</v>
      </c>
    </row>
    <row r="202" spans="1:218" ht="14.4" x14ac:dyDescent="0.3">
      <c r="A202" s="42">
        <v>199</v>
      </c>
      <c r="B202" s="43" t="e">
        <f>'CMM2 - AUX CALC'!$GR$67</f>
        <v>#REF!</v>
      </c>
      <c r="GS202" s="41" t="e">
        <f>$B202/(_xlfn.SINGLE(PrazoConcessao)*12-GS$3+1)</f>
        <v>#REF!</v>
      </c>
      <c r="GT202" s="41" t="e">
        <f t="shared" si="114"/>
        <v>#REF!</v>
      </c>
      <c r="GU202" s="41" t="e">
        <f t="shared" si="114"/>
        <v>#REF!</v>
      </c>
      <c r="GV202" s="41" t="e">
        <f t="shared" si="114"/>
        <v>#REF!</v>
      </c>
      <c r="GW202" s="41" t="e">
        <f t="shared" si="114"/>
        <v>#REF!</v>
      </c>
      <c r="GX202" s="41" t="e">
        <f t="shared" si="114"/>
        <v>#REF!</v>
      </c>
      <c r="GY202" s="41" t="e">
        <f t="shared" si="115"/>
        <v>#REF!</v>
      </c>
      <c r="GZ202" s="41" t="e">
        <f t="shared" si="115"/>
        <v>#REF!</v>
      </c>
      <c r="HA202" s="41" t="e">
        <f t="shared" si="115"/>
        <v>#REF!</v>
      </c>
      <c r="HB202" s="41" t="e">
        <f t="shared" si="115"/>
        <v>#REF!</v>
      </c>
      <c r="HC202" s="41" t="e">
        <f t="shared" si="115"/>
        <v>#REF!</v>
      </c>
      <c r="HD202" s="41" t="e">
        <f t="shared" si="115"/>
        <v>#REF!</v>
      </c>
      <c r="HE202" s="41" t="e">
        <f t="shared" si="109"/>
        <v>#REF!</v>
      </c>
      <c r="HF202" s="41" t="e">
        <f t="shared" si="109"/>
        <v>#REF!</v>
      </c>
      <c r="HG202" s="41" t="e">
        <f t="shared" si="109"/>
        <v>#REF!</v>
      </c>
      <c r="HH202" s="41" t="e">
        <f t="shared" si="109"/>
        <v>#REF!</v>
      </c>
      <c r="HI202" s="41" t="e">
        <f t="shared" si="109"/>
        <v>#REF!</v>
      </c>
      <c r="HJ202" s="41" t="e">
        <f t="shared" si="109"/>
        <v>#REF!</v>
      </c>
    </row>
    <row r="203" spans="1:218" ht="14.4" x14ac:dyDescent="0.3">
      <c r="A203" s="42">
        <v>200</v>
      </c>
      <c r="B203" s="43" t="e">
        <f>'CMM2 - AUX CALC'!$GS$67</f>
        <v>#REF!</v>
      </c>
      <c r="GT203" s="41" t="e">
        <f>$B203/(_xlfn.SINGLE(PrazoConcessao)*12-GT$3+1)</f>
        <v>#REF!</v>
      </c>
      <c r="GU203" s="41" t="e">
        <f t="shared" si="114"/>
        <v>#REF!</v>
      </c>
      <c r="GV203" s="41" t="e">
        <f t="shared" si="114"/>
        <v>#REF!</v>
      </c>
      <c r="GW203" s="41" t="e">
        <f t="shared" si="114"/>
        <v>#REF!</v>
      </c>
      <c r="GX203" s="41" t="e">
        <f t="shared" si="114"/>
        <v>#REF!</v>
      </c>
      <c r="GY203" s="41" t="e">
        <f t="shared" si="115"/>
        <v>#REF!</v>
      </c>
      <c r="GZ203" s="41" t="e">
        <f t="shared" si="115"/>
        <v>#REF!</v>
      </c>
      <c r="HA203" s="41" t="e">
        <f t="shared" si="115"/>
        <v>#REF!</v>
      </c>
      <c r="HB203" s="41" t="e">
        <f t="shared" si="115"/>
        <v>#REF!</v>
      </c>
      <c r="HC203" s="41" t="e">
        <f t="shared" si="115"/>
        <v>#REF!</v>
      </c>
      <c r="HD203" s="41" t="e">
        <f t="shared" si="115"/>
        <v>#REF!</v>
      </c>
      <c r="HE203" s="41" t="e">
        <f t="shared" si="109"/>
        <v>#REF!</v>
      </c>
      <c r="HF203" s="41" t="e">
        <f t="shared" si="109"/>
        <v>#REF!</v>
      </c>
      <c r="HG203" s="41" t="e">
        <f t="shared" si="109"/>
        <v>#REF!</v>
      </c>
      <c r="HH203" s="41" t="e">
        <f t="shared" si="109"/>
        <v>#REF!</v>
      </c>
      <c r="HI203" s="41" t="e">
        <f t="shared" si="109"/>
        <v>#REF!</v>
      </c>
      <c r="HJ203" s="41" t="e">
        <f t="shared" si="109"/>
        <v>#REF!</v>
      </c>
    </row>
    <row r="204" spans="1:218" ht="14.4" x14ac:dyDescent="0.3">
      <c r="A204" s="42">
        <v>201</v>
      </c>
      <c r="B204" s="43" t="e">
        <f>'CMM2 - AUX CALC'!$GT$67</f>
        <v>#REF!</v>
      </c>
      <c r="GU204" s="41" t="e">
        <f>$B204/(_xlfn.SINGLE(PrazoConcessao)*12-GU$3+1)</f>
        <v>#REF!</v>
      </c>
      <c r="GV204" s="41" t="e">
        <f t="shared" si="114"/>
        <v>#REF!</v>
      </c>
      <c r="GW204" s="41" t="e">
        <f t="shared" si="114"/>
        <v>#REF!</v>
      </c>
      <c r="GX204" s="41" t="e">
        <f t="shared" si="114"/>
        <v>#REF!</v>
      </c>
      <c r="GY204" s="41" t="e">
        <f t="shared" si="115"/>
        <v>#REF!</v>
      </c>
      <c r="GZ204" s="41" t="e">
        <f t="shared" si="115"/>
        <v>#REF!</v>
      </c>
      <c r="HA204" s="41" t="e">
        <f t="shared" si="115"/>
        <v>#REF!</v>
      </c>
      <c r="HB204" s="41" t="e">
        <f t="shared" si="115"/>
        <v>#REF!</v>
      </c>
      <c r="HC204" s="41" t="e">
        <f t="shared" si="115"/>
        <v>#REF!</v>
      </c>
      <c r="HD204" s="41" t="e">
        <f t="shared" si="115"/>
        <v>#REF!</v>
      </c>
      <c r="HE204" s="41" t="e">
        <f t="shared" si="109"/>
        <v>#REF!</v>
      </c>
      <c r="HF204" s="41" t="e">
        <f t="shared" si="109"/>
        <v>#REF!</v>
      </c>
      <c r="HG204" s="41" t="e">
        <f t="shared" si="109"/>
        <v>#REF!</v>
      </c>
      <c r="HH204" s="41" t="e">
        <f t="shared" si="109"/>
        <v>#REF!</v>
      </c>
      <c r="HI204" s="41" t="e">
        <f t="shared" si="109"/>
        <v>#REF!</v>
      </c>
      <c r="HJ204" s="41" t="e">
        <f t="shared" si="109"/>
        <v>#REF!</v>
      </c>
    </row>
    <row r="205" spans="1:218" ht="14.4" x14ac:dyDescent="0.3">
      <c r="A205" s="42">
        <v>202</v>
      </c>
      <c r="B205" s="43" t="e">
        <f>'CMM2 - AUX CALC'!$GU$67</f>
        <v>#REF!</v>
      </c>
      <c r="GV205" s="41" t="e">
        <f>$B205/(_xlfn.SINGLE(PrazoConcessao)*12-GV$3+1)</f>
        <v>#REF!</v>
      </c>
      <c r="GW205" s="41" t="e">
        <f t="shared" si="114"/>
        <v>#REF!</v>
      </c>
      <c r="GX205" s="41" t="e">
        <f t="shared" si="114"/>
        <v>#REF!</v>
      </c>
      <c r="GY205" s="41" t="e">
        <f t="shared" si="115"/>
        <v>#REF!</v>
      </c>
      <c r="GZ205" s="41" t="e">
        <f t="shared" si="115"/>
        <v>#REF!</v>
      </c>
      <c r="HA205" s="41" t="e">
        <f t="shared" si="115"/>
        <v>#REF!</v>
      </c>
      <c r="HB205" s="41" t="e">
        <f t="shared" si="115"/>
        <v>#REF!</v>
      </c>
      <c r="HC205" s="41" t="e">
        <f t="shared" si="115"/>
        <v>#REF!</v>
      </c>
      <c r="HD205" s="41" t="e">
        <f t="shared" si="115"/>
        <v>#REF!</v>
      </c>
      <c r="HE205" s="41" t="e">
        <f t="shared" si="109"/>
        <v>#REF!</v>
      </c>
      <c r="HF205" s="41" t="e">
        <f t="shared" si="109"/>
        <v>#REF!</v>
      </c>
      <c r="HG205" s="41" t="e">
        <f t="shared" si="109"/>
        <v>#REF!</v>
      </c>
      <c r="HH205" s="41" t="e">
        <f t="shared" ref="HH205:HJ218" si="118">HG205</f>
        <v>#REF!</v>
      </c>
      <c r="HI205" s="41" t="e">
        <f t="shared" si="118"/>
        <v>#REF!</v>
      </c>
      <c r="HJ205" s="41" t="e">
        <f t="shared" si="118"/>
        <v>#REF!</v>
      </c>
    </row>
    <row r="206" spans="1:218" ht="14.4" x14ac:dyDescent="0.3">
      <c r="A206" s="42">
        <v>203</v>
      </c>
      <c r="B206" s="43" t="e">
        <f>'CMM2 - AUX CALC'!$GV$67</f>
        <v>#REF!</v>
      </c>
      <c r="GW206" s="41" t="e">
        <f>$B206/(_xlfn.SINGLE(PrazoConcessao)*12-GW$3+1)</f>
        <v>#REF!</v>
      </c>
      <c r="GX206" s="41" t="e">
        <f t="shared" si="114"/>
        <v>#REF!</v>
      </c>
      <c r="GY206" s="41" t="e">
        <f t="shared" si="115"/>
        <v>#REF!</v>
      </c>
      <c r="GZ206" s="41" t="e">
        <f t="shared" si="115"/>
        <v>#REF!</v>
      </c>
      <c r="HA206" s="41" t="e">
        <f t="shared" si="115"/>
        <v>#REF!</v>
      </c>
      <c r="HB206" s="41" t="e">
        <f t="shared" si="115"/>
        <v>#REF!</v>
      </c>
      <c r="HC206" s="41" t="e">
        <f t="shared" si="115"/>
        <v>#REF!</v>
      </c>
      <c r="HD206" s="41" t="e">
        <f t="shared" si="115"/>
        <v>#REF!</v>
      </c>
      <c r="HE206" s="41" t="e">
        <f t="shared" si="115"/>
        <v>#REF!</v>
      </c>
      <c r="HF206" s="41" t="e">
        <f t="shared" si="115"/>
        <v>#REF!</v>
      </c>
      <c r="HG206" s="41" t="e">
        <f t="shared" si="115"/>
        <v>#REF!</v>
      </c>
      <c r="HH206" s="41" t="e">
        <f t="shared" si="118"/>
        <v>#REF!</v>
      </c>
      <c r="HI206" s="41" t="e">
        <f t="shared" si="118"/>
        <v>#REF!</v>
      </c>
      <c r="HJ206" s="41" t="e">
        <f t="shared" si="118"/>
        <v>#REF!</v>
      </c>
    </row>
    <row r="207" spans="1:218" ht="14.4" x14ac:dyDescent="0.3">
      <c r="A207" s="42">
        <v>204</v>
      </c>
      <c r="B207" s="43" t="e">
        <f>'CMM2 - AUX CALC'!$GW$67</f>
        <v>#REF!</v>
      </c>
      <c r="GX207" s="41" t="e">
        <f>$B207/(_xlfn.SINGLE(PrazoConcessao)*12-GX$3+1)</f>
        <v>#REF!</v>
      </c>
      <c r="GY207" s="41" t="e">
        <f t="shared" si="115"/>
        <v>#REF!</v>
      </c>
      <c r="GZ207" s="41" t="e">
        <f t="shared" si="115"/>
        <v>#REF!</v>
      </c>
      <c r="HA207" s="41" t="e">
        <f t="shared" si="115"/>
        <v>#REF!</v>
      </c>
      <c r="HB207" s="41" t="e">
        <f t="shared" si="115"/>
        <v>#REF!</v>
      </c>
      <c r="HC207" s="41" t="e">
        <f t="shared" si="115"/>
        <v>#REF!</v>
      </c>
      <c r="HD207" s="41" t="e">
        <f t="shared" si="115"/>
        <v>#REF!</v>
      </c>
      <c r="HE207" s="41" t="e">
        <f t="shared" si="115"/>
        <v>#REF!</v>
      </c>
      <c r="HF207" s="41" t="e">
        <f t="shared" si="115"/>
        <v>#REF!</v>
      </c>
      <c r="HG207" s="41" t="e">
        <f t="shared" si="115"/>
        <v>#REF!</v>
      </c>
      <c r="HH207" s="41" t="e">
        <f t="shared" si="118"/>
        <v>#REF!</v>
      </c>
      <c r="HI207" s="41" t="e">
        <f t="shared" si="118"/>
        <v>#REF!</v>
      </c>
      <c r="HJ207" s="41" t="e">
        <f t="shared" si="118"/>
        <v>#REF!</v>
      </c>
    </row>
    <row r="208" spans="1:218" ht="14.4" x14ac:dyDescent="0.3">
      <c r="A208" s="42">
        <v>205</v>
      </c>
      <c r="B208" s="43" t="e">
        <f>'CMM2 - AUX CALC'!$GX$67</f>
        <v>#REF!</v>
      </c>
      <c r="GY208" s="41" t="e">
        <f>$B208/(_xlfn.SINGLE(PrazoConcessao)*12-GY$3+1)</f>
        <v>#REF!</v>
      </c>
      <c r="GZ208" s="41" t="e">
        <f t="shared" si="115"/>
        <v>#REF!</v>
      </c>
      <c r="HA208" s="41" t="e">
        <f t="shared" si="115"/>
        <v>#REF!</v>
      </c>
      <c r="HB208" s="41" t="e">
        <f t="shared" si="115"/>
        <v>#REF!</v>
      </c>
      <c r="HC208" s="41" t="e">
        <f t="shared" si="115"/>
        <v>#REF!</v>
      </c>
      <c r="HD208" s="41" t="e">
        <f t="shared" si="115"/>
        <v>#REF!</v>
      </c>
      <c r="HE208" s="41" t="e">
        <f t="shared" si="115"/>
        <v>#REF!</v>
      </c>
      <c r="HF208" s="41" t="e">
        <f t="shared" si="115"/>
        <v>#REF!</v>
      </c>
      <c r="HG208" s="41" t="e">
        <f t="shared" si="115"/>
        <v>#REF!</v>
      </c>
      <c r="HH208" s="41" t="e">
        <f t="shared" si="118"/>
        <v>#REF!</v>
      </c>
      <c r="HI208" s="41" t="e">
        <f t="shared" si="118"/>
        <v>#REF!</v>
      </c>
      <c r="HJ208" s="41" t="e">
        <f t="shared" si="118"/>
        <v>#REF!</v>
      </c>
    </row>
    <row r="209" spans="1:218" ht="14.4" x14ac:dyDescent="0.3">
      <c r="A209" s="42">
        <v>206</v>
      </c>
      <c r="B209" s="43" t="e">
        <f>'CMM2 - AUX CALC'!$GY$67</f>
        <v>#REF!</v>
      </c>
      <c r="GZ209" s="41" t="e">
        <f>$B209/(_xlfn.SINGLE(PrazoConcessao)*12-GZ$3+1)</f>
        <v>#REF!</v>
      </c>
      <c r="HA209" s="41" t="e">
        <f t="shared" si="115"/>
        <v>#REF!</v>
      </c>
      <c r="HB209" s="41" t="e">
        <f t="shared" si="115"/>
        <v>#REF!</v>
      </c>
      <c r="HC209" s="41" t="e">
        <f t="shared" si="115"/>
        <v>#REF!</v>
      </c>
      <c r="HD209" s="41" t="e">
        <f t="shared" si="115"/>
        <v>#REF!</v>
      </c>
      <c r="HE209" s="41" t="e">
        <f t="shared" si="115"/>
        <v>#REF!</v>
      </c>
      <c r="HF209" s="41" t="e">
        <f t="shared" si="115"/>
        <v>#REF!</v>
      </c>
      <c r="HG209" s="41" t="e">
        <f t="shared" si="115"/>
        <v>#REF!</v>
      </c>
      <c r="HH209" s="41" t="e">
        <f t="shared" si="118"/>
        <v>#REF!</v>
      </c>
      <c r="HI209" s="41" t="e">
        <f t="shared" si="118"/>
        <v>#REF!</v>
      </c>
      <c r="HJ209" s="41" t="e">
        <f t="shared" si="118"/>
        <v>#REF!</v>
      </c>
    </row>
    <row r="210" spans="1:218" ht="14.4" x14ac:dyDescent="0.3">
      <c r="A210" s="42">
        <v>207</v>
      </c>
      <c r="B210" s="43" t="e">
        <f>'CMM2 - AUX CALC'!$GZ$67</f>
        <v>#REF!</v>
      </c>
      <c r="HA210" s="41" t="e">
        <f>$B210/(_xlfn.SINGLE(PrazoConcessao)*12-HA$3+1)</f>
        <v>#REF!</v>
      </c>
      <c r="HB210" s="41" t="e">
        <f t="shared" si="115"/>
        <v>#REF!</v>
      </c>
      <c r="HC210" s="41" t="e">
        <f t="shared" si="115"/>
        <v>#REF!</v>
      </c>
      <c r="HD210" s="41" t="e">
        <f t="shared" si="115"/>
        <v>#REF!</v>
      </c>
      <c r="HE210" s="41" t="e">
        <f t="shared" si="115"/>
        <v>#REF!</v>
      </c>
      <c r="HF210" s="41" t="e">
        <f t="shared" si="115"/>
        <v>#REF!</v>
      </c>
      <c r="HG210" s="41" t="e">
        <f t="shared" si="115"/>
        <v>#REF!</v>
      </c>
      <c r="HH210" s="41" t="e">
        <f t="shared" si="118"/>
        <v>#REF!</v>
      </c>
      <c r="HI210" s="41" t="e">
        <f t="shared" si="118"/>
        <v>#REF!</v>
      </c>
      <c r="HJ210" s="41" t="e">
        <f t="shared" si="118"/>
        <v>#REF!</v>
      </c>
    </row>
    <row r="211" spans="1:218" ht="14.4" x14ac:dyDescent="0.3">
      <c r="A211" s="42">
        <v>208</v>
      </c>
      <c r="B211" s="43" t="e">
        <f>'CMM2 - AUX CALC'!$HA$67</f>
        <v>#REF!</v>
      </c>
      <c r="HB211" s="41" t="e">
        <f>$B211/(_xlfn.SINGLE(PrazoConcessao)*12-HB$3+1)</f>
        <v>#REF!</v>
      </c>
      <c r="HC211" s="41" t="e">
        <f t="shared" si="115"/>
        <v>#REF!</v>
      </c>
      <c r="HD211" s="41" t="e">
        <f t="shared" si="115"/>
        <v>#REF!</v>
      </c>
      <c r="HE211" s="41" t="e">
        <f t="shared" si="115"/>
        <v>#REF!</v>
      </c>
      <c r="HF211" s="41" t="e">
        <f t="shared" si="115"/>
        <v>#REF!</v>
      </c>
      <c r="HG211" s="41" t="e">
        <f t="shared" si="115"/>
        <v>#REF!</v>
      </c>
      <c r="HH211" s="41" t="e">
        <f t="shared" si="118"/>
        <v>#REF!</v>
      </c>
      <c r="HI211" s="41" t="e">
        <f t="shared" si="118"/>
        <v>#REF!</v>
      </c>
      <c r="HJ211" s="41" t="e">
        <f t="shared" si="118"/>
        <v>#REF!</v>
      </c>
    </row>
    <row r="212" spans="1:218" ht="14.4" x14ac:dyDescent="0.3">
      <c r="A212" s="42">
        <v>209</v>
      </c>
      <c r="B212" s="43" t="e">
        <f>'CMM2 - AUX CALC'!$HB$67</f>
        <v>#REF!</v>
      </c>
      <c r="HC212" s="41" t="e">
        <f>$B212/(_xlfn.SINGLE(PrazoConcessao)*12-HC$3+1)</f>
        <v>#REF!</v>
      </c>
      <c r="HD212" s="41" t="e">
        <f t="shared" si="115"/>
        <v>#REF!</v>
      </c>
      <c r="HE212" s="41" t="e">
        <f t="shared" si="115"/>
        <v>#REF!</v>
      </c>
      <c r="HF212" s="41" t="e">
        <f t="shared" si="115"/>
        <v>#REF!</v>
      </c>
      <c r="HG212" s="41" t="e">
        <f t="shared" si="115"/>
        <v>#REF!</v>
      </c>
      <c r="HH212" s="41" t="e">
        <f t="shared" si="118"/>
        <v>#REF!</v>
      </c>
      <c r="HI212" s="41" t="e">
        <f t="shared" si="118"/>
        <v>#REF!</v>
      </c>
      <c r="HJ212" s="41" t="e">
        <f t="shared" si="118"/>
        <v>#REF!</v>
      </c>
    </row>
    <row r="213" spans="1:218" ht="14.4" x14ac:dyDescent="0.3">
      <c r="A213" s="42">
        <v>210</v>
      </c>
      <c r="B213" s="43" t="e">
        <f>'CMM2 - AUX CALC'!$HC$67</f>
        <v>#REF!</v>
      </c>
      <c r="HD213" s="41" t="e">
        <f>$B213/(_xlfn.SINGLE(PrazoConcessao)*12-HD$3+1)</f>
        <v>#REF!</v>
      </c>
      <c r="HE213" s="41" t="e">
        <f t="shared" si="115"/>
        <v>#REF!</v>
      </c>
      <c r="HF213" s="41" t="e">
        <f t="shared" si="115"/>
        <v>#REF!</v>
      </c>
      <c r="HG213" s="41" t="e">
        <f t="shared" si="115"/>
        <v>#REF!</v>
      </c>
      <c r="HH213" s="41" t="e">
        <f t="shared" si="118"/>
        <v>#REF!</v>
      </c>
      <c r="HI213" s="41" t="e">
        <f t="shared" si="118"/>
        <v>#REF!</v>
      </c>
      <c r="HJ213" s="41" t="e">
        <f t="shared" si="118"/>
        <v>#REF!</v>
      </c>
    </row>
    <row r="214" spans="1:218" ht="14.4" x14ac:dyDescent="0.3">
      <c r="A214" s="42">
        <v>211</v>
      </c>
      <c r="B214" s="43" t="e">
        <f>'CMM2 - AUX CALC'!$HD$67</f>
        <v>#REF!</v>
      </c>
      <c r="HE214" s="41" t="e">
        <f>$B214/(_xlfn.SINGLE(PrazoConcessao)*12-HE$3+1)</f>
        <v>#REF!</v>
      </c>
      <c r="HF214" s="41" t="e">
        <f t="shared" si="115"/>
        <v>#REF!</v>
      </c>
      <c r="HG214" s="41" t="e">
        <f t="shared" si="115"/>
        <v>#REF!</v>
      </c>
      <c r="HH214" s="41" t="e">
        <f t="shared" si="118"/>
        <v>#REF!</v>
      </c>
      <c r="HI214" s="41" t="e">
        <f t="shared" si="118"/>
        <v>#REF!</v>
      </c>
      <c r="HJ214" s="41" t="e">
        <f t="shared" si="118"/>
        <v>#REF!</v>
      </c>
    </row>
    <row r="215" spans="1:218" ht="14.4" x14ac:dyDescent="0.3">
      <c r="A215" s="42">
        <v>212</v>
      </c>
      <c r="B215" s="43" t="e">
        <f>'CMM2 - AUX CALC'!$HE$67</f>
        <v>#REF!</v>
      </c>
      <c r="HF215" s="41" t="e">
        <f>$B215/(_xlfn.SINGLE(PrazoConcessao)*12-HF$3+1)</f>
        <v>#REF!</v>
      </c>
      <c r="HG215" s="41" t="e">
        <f t="shared" si="115"/>
        <v>#REF!</v>
      </c>
      <c r="HH215" s="41" t="e">
        <f t="shared" si="118"/>
        <v>#REF!</v>
      </c>
      <c r="HI215" s="41" t="e">
        <f t="shared" si="118"/>
        <v>#REF!</v>
      </c>
      <c r="HJ215" s="41" t="e">
        <f t="shared" si="118"/>
        <v>#REF!</v>
      </c>
    </row>
    <row r="216" spans="1:218" ht="14.4" x14ac:dyDescent="0.3">
      <c r="A216" s="42">
        <v>213</v>
      </c>
      <c r="B216" s="43" t="e">
        <f>'CMM2 - AUX CALC'!$HF$67</f>
        <v>#REF!</v>
      </c>
      <c r="HG216" s="41" t="e">
        <f>$B216/(_xlfn.SINGLE(PrazoConcessao)*12-HG$3+1)</f>
        <v>#REF!</v>
      </c>
      <c r="HH216" s="41" t="e">
        <f t="shared" si="118"/>
        <v>#REF!</v>
      </c>
      <c r="HI216" s="41" t="e">
        <f t="shared" si="118"/>
        <v>#REF!</v>
      </c>
      <c r="HJ216" s="41" t="e">
        <f t="shared" si="118"/>
        <v>#REF!</v>
      </c>
    </row>
    <row r="217" spans="1:218" ht="14.4" x14ac:dyDescent="0.3">
      <c r="A217" s="42">
        <v>214</v>
      </c>
      <c r="B217" s="43" t="e">
        <f>'CMM2 - AUX CALC'!$HG$67</f>
        <v>#REF!</v>
      </c>
      <c r="HH217" s="41" t="e">
        <f>$B217/(_xlfn.SINGLE(PrazoConcessao)*12-HH$3+1)</f>
        <v>#REF!</v>
      </c>
      <c r="HI217" s="41" t="e">
        <f t="shared" si="118"/>
        <v>#REF!</v>
      </c>
      <c r="HJ217" s="41" t="e">
        <f t="shared" si="118"/>
        <v>#REF!</v>
      </c>
    </row>
    <row r="218" spans="1:218" ht="14.4" x14ac:dyDescent="0.3">
      <c r="A218" s="42">
        <v>215</v>
      </c>
      <c r="B218" s="43" t="e">
        <f>'CMM2 - AUX CALC'!$HH$67</f>
        <v>#REF!</v>
      </c>
      <c r="HI218" s="41" t="e">
        <f>$B218/(_xlfn.SINGLE(PrazoConcessao)*12-HI$3+1)</f>
        <v>#REF!</v>
      </c>
      <c r="HJ218" s="41" t="e">
        <f t="shared" si="118"/>
        <v>#REF!</v>
      </c>
    </row>
    <row r="219" spans="1:218" ht="14.4" x14ac:dyDescent="0.3">
      <c r="A219" s="42">
        <v>216</v>
      </c>
      <c r="B219" s="43" t="e">
        <f>'CMM2 - AUX CALC'!$HI$67</f>
        <v>#REF!</v>
      </c>
      <c r="HJ219" s="41" t="e">
        <f>$B219/(_xlfn.SINGLE(PrazoConcessao)*12-HJ$3+1)</f>
        <v>#REF!</v>
      </c>
    </row>
    <row r="220" spans="1:218" ht="14.4" x14ac:dyDescent="0.3">
      <c r="A220" s="40"/>
    </row>
    <row r="221" spans="1:218" ht="14.4" x14ac:dyDescent="0.3">
      <c r="A221" s="40"/>
    </row>
    <row r="222" spans="1:218" ht="14.4" x14ac:dyDescent="0.3">
      <c r="A222" s="40"/>
    </row>
    <row r="223" spans="1:218" ht="14.4" x14ac:dyDescent="0.3">
      <c r="A223" s="40"/>
    </row>
    <row r="224" spans="1:218" ht="14.4" x14ac:dyDescent="0.3">
      <c r="A224" s="40"/>
    </row>
    <row r="225" spans="1:1" ht="14.4" x14ac:dyDescent="0.3">
      <c r="A225" s="40"/>
    </row>
    <row r="226" spans="1:1" ht="14.4" x14ac:dyDescent="0.3">
      <c r="A226" s="40"/>
    </row>
    <row r="227" spans="1:1" ht="14.4" x14ac:dyDescent="0.3">
      <c r="A227" s="40"/>
    </row>
    <row r="228" spans="1:1" ht="14.4" x14ac:dyDescent="0.3">
      <c r="A228" s="40"/>
    </row>
    <row r="229" spans="1:1" ht="14.4" x14ac:dyDescent="0.3">
      <c r="A229" s="40"/>
    </row>
    <row r="230" spans="1:1" ht="14.4" x14ac:dyDescent="0.3">
      <c r="A230" s="40"/>
    </row>
    <row r="231" spans="1:1" ht="14.4" x14ac:dyDescent="0.3">
      <c r="A231" s="40"/>
    </row>
    <row r="232" spans="1:1" ht="14.4" x14ac:dyDescent="0.3">
      <c r="A232" s="40"/>
    </row>
    <row r="233" spans="1:1" ht="14.4" x14ac:dyDescent="0.3">
      <c r="A233" s="40"/>
    </row>
    <row r="234" spans="1:1" ht="14.4" x14ac:dyDescent="0.3">
      <c r="A234" s="40"/>
    </row>
    <row r="235" spans="1:1" ht="14.4" x14ac:dyDescent="0.3">
      <c r="A235" s="40"/>
    </row>
    <row r="236" spans="1:1" ht="14.4" x14ac:dyDescent="0.3">
      <c r="A236" s="40"/>
    </row>
    <row r="237" spans="1:1" ht="14.4" x14ac:dyDescent="0.3">
      <c r="A237" s="40"/>
    </row>
    <row r="238" spans="1:1" ht="14.4" x14ac:dyDescent="0.3">
      <c r="A238" s="40"/>
    </row>
    <row r="239" spans="1:1" ht="14.4" x14ac:dyDescent="0.3">
      <c r="A239" s="40"/>
    </row>
    <row r="240" spans="1:1" ht="14.4" x14ac:dyDescent="0.3">
      <c r="A240" s="40"/>
    </row>
    <row r="241" spans="1:1" ht="14.4" x14ac:dyDescent="0.3">
      <c r="A241" s="40"/>
    </row>
    <row r="242" spans="1:1" ht="14.4" x14ac:dyDescent="0.3">
      <c r="A242" s="40"/>
    </row>
    <row r="243" spans="1:1" ht="14.4" x14ac:dyDescent="0.3">
      <c r="A243" s="40"/>
    </row>
    <row r="244" spans="1:1" ht="14.4" x14ac:dyDescent="0.3">
      <c r="A244" s="40"/>
    </row>
    <row r="245" spans="1:1" ht="14.4" x14ac:dyDescent="0.3">
      <c r="A245" s="40"/>
    </row>
    <row r="246" spans="1:1" ht="14.4" x14ac:dyDescent="0.3">
      <c r="A246" s="40"/>
    </row>
    <row r="247" spans="1:1" ht="14.4" x14ac:dyDescent="0.3">
      <c r="A247" s="40"/>
    </row>
    <row r="248" spans="1:1" ht="14.4" x14ac:dyDescent="0.3">
      <c r="A248" s="40"/>
    </row>
    <row r="249" spans="1:1" ht="14.4" x14ac:dyDescent="0.3">
      <c r="A249" s="40"/>
    </row>
  </sheetData>
  <conditionalFormatting sqref="A2:A3">
    <cfRule type="cellIs" dxfId="35" priority="1" operator="lessThan">
      <formula>0</formula>
    </cfRule>
  </conditionalFormatting>
  <conditionalFormatting sqref="A1:B1">
    <cfRule type="cellIs" dxfId="34" priority="2" operator="lessThan">
      <formula>0</formula>
    </cfRule>
  </conditionalFormatting>
  <pageMargins left="0.51181102362204722" right="0.51181102362204722" top="0.78740157480314965" bottom="0.78740157480314965" header="0.31496062992125984" footer="0.31496062992125984"/>
  <pageSetup paperSize="9" fitToWidth="0" orientation="landscape" r:id="rId1"/>
  <headerFooter>
    <oddHeader>&amp;C&amp;G</oddHeader>
    <oddFooter>&amp;C&amp;G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D5FDA-35FC-4036-81E1-448EF3DD8AEA}">
  <sheetPr codeName="Planilha12">
    <tabColor theme="8" tint="-0.249977111117893"/>
    <pageSetUpPr fitToPage="1"/>
  </sheetPr>
  <dimension ref="A1:H125"/>
  <sheetViews>
    <sheetView topLeftCell="A18" zoomScaleNormal="100" zoomScaleSheetLayoutView="85" workbookViewId="0">
      <selection activeCell="B103" sqref="B103"/>
    </sheetView>
  </sheetViews>
  <sheetFormatPr defaultRowHeight="14.4" x14ac:dyDescent="0.3"/>
  <cols>
    <col min="1" max="6" width="19.109375" style="63" customWidth="1"/>
    <col min="8" max="8" width="10.5546875" bestFit="1" customWidth="1"/>
  </cols>
  <sheetData>
    <row r="1" spans="1:8" ht="15.75" customHeight="1" x14ac:dyDescent="0.3"/>
    <row r="2" spans="1:8" ht="15.75" customHeight="1" x14ac:dyDescent="0.3"/>
    <row r="3" spans="1:8" ht="15.75" customHeight="1" x14ac:dyDescent="0.3"/>
    <row r="4" spans="1:8" ht="15.75" customHeight="1" x14ac:dyDescent="0.3"/>
    <row r="5" spans="1:8" s="9" customFormat="1" ht="15.75" customHeight="1" x14ac:dyDescent="0.3">
      <c r="A5" s="15" t="s">
        <v>154</v>
      </c>
      <c r="B5" s="15" t="s">
        <v>155</v>
      </c>
      <c r="C5" s="15" t="s">
        <v>393</v>
      </c>
      <c r="D5" s="15" t="s">
        <v>157</v>
      </c>
      <c r="E5" s="15" t="s">
        <v>158</v>
      </c>
      <c r="F5" s="15" t="s">
        <v>159</v>
      </c>
    </row>
    <row r="6" spans="1:8" s="9" customFormat="1" ht="15.75" customHeight="1" x14ac:dyDescent="0.3">
      <c r="A6" s="14">
        <v>1</v>
      </c>
      <c r="B6" s="68">
        <f>_xlfn.SINGLE(Alavanca)*'CMM2 - AUX CALC'!B$67</f>
        <v>0</v>
      </c>
      <c r="C6" s="68">
        <v>0</v>
      </c>
      <c r="D6" s="68">
        <v>0</v>
      </c>
      <c r="E6" s="68">
        <v>0</v>
      </c>
      <c r="F6" s="68">
        <f>B6</f>
        <v>0</v>
      </c>
      <c r="H6" s="69"/>
    </row>
    <row r="7" spans="1:8" s="9" customFormat="1" ht="15.75" customHeight="1" x14ac:dyDescent="0.3">
      <c r="A7" s="14">
        <v>2</v>
      </c>
      <c r="B7" s="68">
        <f>_xlfn.SINGLE(Alavanca)*'CMM2 - AUX CALC'!$C$67</f>
        <v>0</v>
      </c>
      <c r="C7" s="68">
        <f t="shared" ref="C7:C70" si="0">_xlfn.SINGLE(juros_financ)*F6</f>
        <v>0</v>
      </c>
      <c r="D7" s="68">
        <f t="shared" ref="D7:D29" si="1">C7</f>
        <v>0</v>
      </c>
      <c r="E7" s="68">
        <f t="shared" ref="E7:E70" si="2">D7-C7</f>
        <v>0</v>
      </c>
      <c r="F7" s="68">
        <f t="shared" ref="F7:F70" si="3">F6+B7-E7</f>
        <v>0</v>
      </c>
    </row>
    <row r="8" spans="1:8" s="9" customFormat="1" ht="15.75" customHeight="1" x14ac:dyDescent="0.3">
      <c r="A8" s="14">
        <v>3</v>
      </c>
      <c r="B8" s="68">
        <f>_xlfn.SINGLE(Alavanca)*'CMM2 - AUX CALC'!$D$67</f>
        <v>0</v>
      </c>
      <c r="C8" s="68">
        <f t="shared" si="0"/>
        <v>0</v>
      </c>
      <c r="D8" s="68">
        <f t="shared" si="1"/>
        <v>0</v>
      </c>
      <c r="E8" s="68">
        <f t="shared" si="2"/>
        <v>0</v>
      </c>
      <c r="F8" s="68">
        <f t="shared" si="3"/>
        <v>0</v>
      </c>
    </row>
    <row r="9" spans="1:8" s="9" customFormat="1" ht="15.75" customHeight="1" x14ac:dyDescent="0.3">
      <c r="A9" s="14">
        <v>4</v>
      </c>
      <c r="B9" s="68">
        <f>_xlfn.SINGLE(Alavanca)*'CMM2 - AUX CALC'!$E$67</f>
        <v>0</v>
      </c>
      <c r="C9" s="68">
        <f t="shared" si="0"/>
        <v>0</v>
      </c>
      <c r="D9" s="68">
        <f t="shared" si="1"/>
        <v>0</v>
      </c>
      <c r="E9" s="68">
        <f t="shared" si="2"/>
        <v>0</v>
      </c>
      <c r="F9" s="68">
        <f t="shared" si="3"/>
        <v>0</v>
      </c>
    </row>
    <row r="10" spans="1:8" s="9" customFormat="1" ht="15.75" customHeight="1" x14ac:dyDescent="0.3">
      <c r="A10" s="14">
        <v>5</v>
      </c>
      <c r="B10" s="68">
        <f>_xlfn.SINGLE(Alavanca)*'CMM2 - AUX CALC'!$F$67</f>
        <v>0</v>
      </c>
      <c r="C10" s="68">
        <f t="shared" si="0"/>
        <v>0</v>
      </c>
      <c r="D10" s="68">
        <f t="shared" si="1"/>
        <v>0</v>
      </c>
      <c r="E10" s="68">
        <f t="shared" si="2"/>
        <v>0</v>
      </c>
      <c r="F10" s="68">
        <f t="shared" si="3"/>
        <v>0</v>
      </c>
    </row>
    <row r="11" spans="1:8" s="9" customFormat="1" ht="15.75" customHeight="1" x14ac:dyDescent="0.3">
      <c r="A11" s="14">
        <v>6</v>
      </c>
      <c r="B11" s="68">
        <f>_xlfn.SINGLE(Alavanca)*'CMM2 - AUX CALC'!$G$67</f>
        <v>0</v>
      </c>
      <c r="C11" s="68">
        <f t="shared" si="0"/>
        <v>0</v>
      </c>
      <c r="D11" s="68">
        <f t="shared" si="1"/>
        <v>0</v>
      </c>
      <c r="E11" s="68">
        <f t="shared" si="2"/>
        <v>0</v>
      </c>
      <c r="F11" s="68">
        <f t="shared" si="3"/>
        <v>0</v>
      </c>
    </row>
    <row r="12" spans="1:8" s="9" customFormat="1" ht="15.75" customHeight="1" x14ac:dyDescent="0.3">
      <c r="A12" s="14">
        <v>7</v>
      </c>
      <c r="B12" s="68" t="e">
        <f>_xlfn.SINGLE(Alavanca)*'CMM2 - AUX CALC'!$H$67</f>
        <v>#REF!</v>
      </c>
      <c r="C12" s="68">
        <f t="shared" si="0"/>
        <v>0</v>
      </c>
      <c r="D12" s="68">
        <f t="shared" si="1"/>
        <v>0</v>
      </c>
      <c r="E12" s="68">
        <f t="shared" si="2"/>
        <v>0</v>
      </c>
      <c r="F12" s="68" t="e">
        <f t="shared" si="3"/>
        <v>#REF!</v>
      </c>
    </row>
    <row r="13" spans="1:8" s="9" customFormat="1" ht="15.75" customHeight="1" x14ac:dyDescent="0.3">
      <c r="A13" s="14">
        <v>8</v>
      </c>
      <c r="B13" s="68" t="e">
        <f>_xlfn.SINGLE(Alavanca)*'CMM2 - AUX CALC'!$I$67</f>
        <v>#REF!</v>
      </c>
      <c r="C13" s="68" t="e">
        <f t="shared" si="0"/>
        <v>#REF!</v>
      </c>
      <c r="D13" s="68" t="e">
        <f t="shared" si="1"/>
        <v>#REF!</v>
      </c>
      <c r="E13" s="68" t="e">
        <f t="shared" si="2"/>
        <v>#REF!</v>
      </c>
      <c r="F13" s="68" t="e">
        <f t="shared" si="3"/>
        <v>#REF!</v>
      </c>
    </row>
    <row r="14" spans="1:8" s="9" customFormat="1" ht="15.75" customHeight="1" x14ac:dyDescent="0.3">
      <c r="A14" s="14">
        <v>9</v>
      </c>
      <c r="B14" s="68" t="e">
        <f>_xlfn.SINGLE(Alavanca)*'CMM2 - AUX CALC'!$J$67</f>
        <v>#REF!</v>
      </c>
      <c r="C14" s="68" t="e">
        <f t="shared" si="0"/>
        <v>#REF!</v>
      </c>
      <c r="D14" s="68" t="e">
        <f t="shared" si="1"/>
        <v>#REF!</v>
      </c>
      <c r="E14" s="68" t="e">
        <f t="shared" si="2"/>
        <v>#REF!</v>
      </c>
      <c r="F14" s="68" t="e">
        <f t="shared" si="3"/>
        <v>#REF!</v>
      </c>
    </row>
    <row r="15" spans="1:8" s="9" customFormat="1" ht="15.75" customHeight="1" x14ac:dyDescent="0.3">
      <c r="A15" s="14">
        <v>10</v>
      </c>
      <c r="B15" s="68" t="e">
        <f>_xlfn.SINGLE(Alavanca)*'CMM2 - AUX CALC'!$K$67</f>
        <v>#REF!</v>
      </c>
      <c r="C15" s="68" t="e">
        <f t="shared" si="0"/>
        <v>#REF!</v>
      </c>
      <c r="D15" s="68" t="e">
        <f t="shared" si="1"/>
        <v>#REF!</v>
      </c>
      <c r="E15" s="68" t="e">
        <f t="shared" si="2"/>
        <v>#REF!</v>
      </c>
      <c r="F15" s="68" t="e">
        <f t="shared" si="3"/>
        <v>#REF!</v>
      </c>
    </row>
    <row r="16" spans="1:8" s="9" customFormat="1" ht="15.75" customHeight="1" x14ac:dyDescent="0.3">
      <c r="A16" s="14">
        <v>11</v>
      </c>
      <c r="B16" s="68" t="e">
        <f>_xlfn.SINGLE(Alavanca)*'CMM2 - AUX CALC'!$L$67</f>
        <v>#REF!</v>
      </c>
      <c r="C16" s="68" t="e">
        <f t="shared" si="0"/>
        <v>#REF!</v>
      </c>
      <c r="D16" s="68" t="e">
        <f t="shared" si="1"/>
        <v>#REF!</v>
      </c>
      <c r="E16" s="68" t="e">
        <f t="shared" si="2"/>
        <v>#REF!</v>
      </c>
      <c r="F16" s="68" t="e">
        <f t="shared" si="3"/>
        <v>#REF!</v>
      </c>
    </row>
    <row r="17" spans="1:6" s="9" customFormat="1" ht="15.75" customHeight="1" x14ac:dyDescent="0.3">
      <c r="A17" s="14">
        <v>12</v>
      </c>
      <c r="B17" s="68" t="e">
        <f>_xlfn.SINGLE(Alavanca)*'CMM2 - AUX CALC'!$M$67</f>
        <v>#REF!</v>
      </c>
      <c r="C17" s="68" t="e">
        <f t="shared" si="0"/>
        <v>#REF!</v>
      </c>
      <c r="D17" s="68" t="e">
        <f t="shared" si="1"/>
        <v>#REF!</v>
      </c>
      <c r="E17" s="68" t="e">
        <f t="shared" si="2"/>
        <v>#REF!</v>
      </c>
      <c r="F17" s="68" t="e">
        <f t="shared" si="3"/>
        <v>#REF!</v>
      </c>
    </row>
    <row r="18" spans="1:6" s="9" customFormat="1" ht="15.75" customHeight="1" x14ac:dyDescent="0.3">
      <c r="A18" s="14">
        <v>13</v>
      </c>
      <c r="B18" s="68" t="e">
        <f>_xlfn.SINGLE(Alavanca)*'CMM2 - AUX CALC'!$N$67</f>
        <v>#REF!</v>
      </c>
      <c r="C18" s="68" t="e">
        <f t="shared" si="0"/>
        <v>#REF!</v>
      </c>
      <c r="D18" s="68" t="e">
        <f t="shared" si="1"/>
        <v>#REF!</v>
      </c>
      <c r="E18" s="68" t="e">
        <f t="shared" si="2"/>
        <v>#REF!</v>
      </c>
      <c r="F18" s="68" t="e">
        <f t="shared" si="3"/>
        <v>#REF!</v>
      </c>
    </row>
    <row r="19" spans="1:6" s="9" customFormat="1" ht="15.75" customHeight="1" x14ac:dyDescent="0.3">
      <c r="A19" s="14">
        <v>14</v>
      </c>
      <c r="B19" s="68" t="e">
        <f>_xlfn.SINGLE(Alavanca)*'CMM2 - AUX CALC'!$O$67</f>
        <v>#REF!</v>
      </c>
      <c r="C19" s="68" t="e">
        <f t="shared" si="0"/>
        <v>#REF!</v>
      </c>
      <c r="D19" s="68" t="e">
        <f t="shared" si="1"/>
        <v>#REF!</v>
      </c>
      <c r="E19" s="68" t="e">
        <f t="shared" si="2"/>
        <v>#REF!</v>
      </c>
      <c r="F19" s="68" t="e">
        <f t="shared" si="3"/>
        <v>#REF!</v>
      </c>
    </row>
    <row r="20" spans="1:6" s="9" customFormat="1" ht="15.75" customHeight="1" x14ac:dyDescent="0.3">
      <c r="A20" s="14">
        <v>15</v>
      </c>
      <c r="B20" s="68" t="e">
        <f>_xlfn.SINGLE(Alavanca)*'CMM2 - AUX CALC'!$P$67</f>
        <v>#REF!</v>
      </c>
      <c r="C20" s="68" t="e">
        <f t="shared" si="0"/>
        <v>#REF!</v>
      </c>
      <c r="D20" s="68" t="e">
        <f t="shared" si="1"/>
        <v>#REF!</v>
      </c>
      <c r="E20" s="68" t="e">
        <f t="shared" si="2"/>
        <v>#REF!</v>
      </c>
      <c r="F20" s="68" t="e">
        <f t="shared" si="3"/>
        <v>#REF!</v>
      </c>
    </row>
    <row r="21" spans="1:6" s="9" customFormat="1" ht="15.75" customHeight="1" x14ac:dyDescent="0.3">
      <c r="A21" s="14">
        <v>16</v>
      </c>
      <c r="B21" s="68" t="e">
        <f>_xlfn.SINGLE(Alavanca)*'CMM2 - AUX CALC'!$Q$67</f>
        <v>#REF!</v>
      </c>
      <c r="C21" s="68" t="e">
        <f t="shared" si="0"/>
        <v>#REF!</v>
      </c>
      <c r="D21" s="68" t="e">
        <f t="shared" si="1"/>
        <v>#REF!</v>
      </c>
      <c r="E21" s="68" t="e">
        <f t="shared" si="2"/>
        <v>#REF!</v>
      </c>
      <c r="F21" s="68" t="e">
        <f t="shared" si="3"/>
        <v>#REF!</v>
      </c>
    </row>
    <row r="22" spans="1:6" s="9" customFormat="1" ht="15.75" customHeight="1" x14ac:dyDescent="0.3">
      <c r="A22" s="14">
        <v>17</v>
      </c>
      <c r="B22" s="68" t="e">
        <f>_xlfn.SINGLE(Alavanca)*'CMM2 - AUX CALC'!$R$67</f>
        <v>#REF!</v>
      </c>
      <c r="C22" s="68" t="e">
        <f t="shared" si="0"/>
        <v>#REF!</v>
      </c>
      <c r="D22" s="68" t="e">
        <f t="shared" si="1"/>
        <v>#REF!</v>
      </c>
      <c r="E22" s="68" t="e">
        <f t="shared" si="2"/>
        <v>#REF!</v>
      </c>
      <c r="F22" s="68" t="e">
        <f t="shared" si="3"/>
        <v>#REF!</v>
      </c>
    </row>
    <row r="23" spans="1:6" s="9" customFormat="1" ht="15.75" customHeight="1" x14ac:dyDescent="0.3">
      <c r="A23" s="14">
        <v>18</v>
      </c>
      <c r="B23" s="68" t="e">
        <f>_xlfn.SINGLE(Alavanca)*'CMM2 - AUX CALC'!$S$67</f>
        <v>#REF!</v>
      </c>
      <c r="C23" s="68" t="e">
        <f t="shared" si="0"/>
        <v>#REF!</v>
      </c>
      <c r="D23" s="68" t="e">
        <f t="shared" si="1"/>
        <v>#REF!</v>
      </c>
      <c r="E23" s="68" t="e">
        <f t="shared" si="2"/>
        <v>#REF!</v>
      </c>
      <c r="F23" s="68" t="e">
        <f t="shared" si="3"/>
        <v>#REF!</v>
      </c>
    </row>
    <row r="24" spans="1:6" s="9" customFormat="1" ht="15.75" customHeight="1" x14ac:dyDescent="0.3">
      <c r="A24" s="14">
        <v>19</v>
      </c>
      <c r="B24" s="68" t="e">
        <f>_xlfn.SINGLE(Alavanca)*'CMM2 - AUX CALC'!$T$67</f>
        <v>#REF!</v>
      </c>
      <c r="C24" s="68" t="e">
        <f t="shared" si="0"/>
        <v>#REF!</v>
      </c>
      <c r="D24" s="68" t="e">
        <f t="shared" si="1"/>
        <v>#REF!</v>
      </c>
      <c r="E24" s="68" t="e">
        <f t="shared" si="2"/>
        <v>#REF!</v>
      </c>
      <c r="F24" s="68" t="e">
        <f t="shared" si="3"/>
        <v>#REF!</v>
      </c>
    </row>
    <row r="25" spans="1:6" s="9" customFormat="1" ht="15.75" customHeight="1" x14ac:dyDescent="0.3">
      <c r="A25" s="14">
        <v>20</v>
      </c>
      <c r="B25" s="68" t="e">
        <f>_xlfn.SINGLE(Alavanca)*'CMM2 - AUX CALC'!$U$67</f>
        <v>#REF!</v>
      </c>
      <c r="C25" s="68" t="e">
        <f t="shared" si="0"/>
        <v>#REF!</v>
      </c>
      <c r="D25" s="68" t="e">
        <f t="shared" si="1"/>
        <v>#REF!</v>
      </c>
      <c r="E25" s="68" t="e">
        <f t="shared" si="2"/>
        <v>#REF!</v>
      </c>
      <c r="F25" s="68" t="e">
        <f t="shared" si="3"/>
        <v>#REF!</v>
      </c>
    </row>
    <row r="26" spans="1:6" s="9" customFormat="1" ht="15.75" customHeight="1" x14ac:dyDescent="0.3">
      <c r="A26" s="14">
        <v>21</v>
      </c>
      <c r="B26" s="68" t="e">
        <f>_xlfn.SINGLE(Alavanca)*'CMM2 - AUX CALC'!$V$67</f>
        <v>#REF!</v>
      </c>
      <c r="C26" s="68" t="e">
        <f t="shared" si="0"/>
        <v>#REF!</v>
      </c>
      <c r="D26" s="68" t="e">
        <f t="shared" si="1"/>
        <v>#REF!</v>
      </c>
      <c r="E26" s="68" t="e">
        <f t="shared" si="2"/>
        <v>#REF!</v>
      </c>
      <c r="F26" s="68" t="e">
        <f t="shared" si="3"/>
        <v>#REF!</v>
      </c>
    </row>
    <row r="27" spans="1:6" s="9" customFormat="1" ht="15.75" customHeight="1" x14ac:dyDescent="0.3">
      <c r="A27" s="14">
        <v>22</v>
      </c>
      <c r="B27" s="68" t="e">
        <f>_xlfn.SINGLE(Alavanca)*'CMM2 - AUX CALC'!$W$67</f>
        <v>#REF!</v>
      </c>
      <c r="C27" s="68" t="e">
        <f t="shared" si="0"/>
        <v>#REF!</v>
      </c>
      <c r="D27" s="68" t="e">
        <f t="shared" si="1"/>
        <v>#REF!</v>
      </c>
      <c r="E27" s="68" t="e">
        <f t="shared" si="2"/>
        <v>#REF!</v>
      </c>
      <c r="F27" s="68" t="e">
        <f t="shared" si="3"/>
        <v>#REF!</v>
      </c>
    </row>
    <row r="28" spans="1:6" s="9" customFormat="1" ht="15.75" customHeight="1" x14ac:dyDescent="0.3">
      <c r="A28" s="14">
        <v>23</v>
      </c>
      <c r="B28" s="68" t="e">
        <f>_xlfn.SINGLE(Alavanca)*'CMM2 - AUX CALC'!$X$67</f>
        <v>#REF!</v>
      </c>
      <c r="C28" s="68" t="e">
        <f t="shared" si="0"/>
        <v>#REF!</v>
      </c>
      <c r="D28" s="68" t="e">
        <f t="shared" si="1"/>
        <v>#REF!</v>
      </c>
      <c r="E28" s="68" t="e">
        <f t="shared" si="2"/>
        <v>#REF!</v>
      </c>
      <c r="F28" s="68" t="e">
        <f t="shared" si="3"/>
        <v>#REF!</v>
      </c>
    </row>
    <row r="29" spans="1:6" s="9" customFormat="1" ht="15.75" customHeight="1" x14ac:dyDescent="0.3">
      <c r="A29" s="14">
        <v>24</v>
      </c>
      <c r="B29" s="68" t="e">
        <f>_xlfn.SINGLE(Alavanca)*'CMM2 - AUX CALC'!$Y$67</f>
        <v>#REF!</v>
      </c>
      <c r="C29" s="68" t="e">
        <f t="shared" si="0"/>
        <v>#REF!</v>
      </c>
      <c r="D29" s="68" t="e">
        <f t="shared" si="1"/>
        <v>#REF!</v>
      </c>
      <c r="E29" s="68" t="e">
        <f t="shared" si="2"/>
        <v>#REF!</v>
      </c>
      <c r="F29" s="68" t="e">
        <f t="shared" si="3"/>
        <v>#REF!</v>
      </c>
    </row>
    <row r="30" spans="1:6" s="9" customFormat="1" ht="15.75" customHeight="1" x14ac:dyDescent="0.3">
      <c r="A30" s="14">
        <v>25</v>
      </c>
      <c r="B30" s="68">
        <v>0</v>
      </c>
      <c r="C30" s="68" t="e">
        <f t="shared" si="0"/>
        <v>#REF!</v>
      </c>
      <c r="D30" s="68">
        <v>30.236301823242556</v>
      </c>
      <c r="E30" s="68" t="e">
        <f t="shared" si="2"/>
        <v>#REF!</v>
      </c>
      <c r="F30" s="68" t="e">
        <f t="shared" si="3"/>
        <v>#REF!</v>
      </c>
    </row>
    <row r="31" spans="1:6" s="9" customFormat="1" ht="15.75" customHeight="1" x14ac:dyDescent="0.3">
      <c r="A31" s="14">
        <v>26</v>
      </c>
      <c r="B31" s="68">
        <v>0</v>
      </c>
      <c r="C31" s="68" t="e">
        <f t="shared" si="0"/>
        <v>#REF!</v>
      </c>
      <c r="D31" s="68">
        <f t="shared" ref="D31:D94" si="4">D30</f>
        <v>30.236301823242556</v>
      </c>
      <c r="E31" s="68" t="e">
        <f t="shared" si="2"/>
        <v>#REF!</v>
      </c>
      <c r="F31" s="68" t="e">
        <f t="shared" si="3"/>
        <v>#REF!</v>
      </c>
    </row>
    <row r="32" spans="1:6" s="9" customFormat="1" ht="15.75" customHeight="1" x14ac:dyDescent="0.3">
      <c r="A32" s="14">
        <v>27</v>
      </c>
      <c r="B32" s="68">
        <v>0</v>
      </c>
      <c r="C32" s="68" t="e">
        <f t="shared" si="0"/>
        <v>#REF!</v>
      </c>
      <c r="D32" s="68">
        <f t="shared" si="4"/>
        <v>30.236301823242556</v>
      </c>
      <c r="E32" s="68" t="e">
        <f t="shared" si="2"/>
        <v>#REF!</v>
      </c>
      <c r="F32" s="68" t="e">
        <f t="shared" si="3"/>
        <v>#REF!</v>
      </c>
    </row>
    <row r="33" spans="1:6" s="9" customFormat="1" ht="15.75" customHeight="1" x14ac:dyDescent="0.3">
      <c r="A33" s="14">
        <v>28</v>
      </c>
      <c r="B33" s="68">
        <v>0</v>
      </c>
      <c r="C33" s="68" t="e">
        <f t="shared" si="0"/>
        <v>#REF!</v>
      </c>
      <c r="D33" s="68">
        <f t="shared" si="4"/>
        <v>30.236301823242556</v>
      </c>
      <c r="E33" s="68" t="e">
        <f t="shared" si="2"/>
        <v>#REF!</v>
      </c>
      <c r="F33" s="68" t="e">
        <f t="shared" si="3"/>
        <v>#REF!</v>
      </c>
    </row>
    <row r="34" spans="1:6" s="9" customFormat="1" ht="15.75" customHeight="1" x14ac:dyDescent="0.3">
      <c r="A34" s="14">
        <v>29</v>
      </c>
      <c r="B34" s="68">
        <v>0</v>
      </c>
      <c r="C34" s="68" t="e">
        <f t="shared" si="0"/>
        <v>#REF!</v>
      </c>
      <c r="D34" s="68">
        <f t="shared" si="4"/>
        <v>30.236301823242556</v>
      </c>
      <c r="E34" s="68" t="e">
        <f t="shared" si="2"/>
        <v>#REF!</v>
      </c>
      <c r="F34" s="68" t="e">
        <f t="shared" si="3"/>
        <v>#REF!</v>
      </c>
    </row>
    <row r="35" spans="1:6" s="9" customFormat="1" ht="15.75" customHeight="1" x14ac:dyDescent="0.3">
      <c r="A35" s="14">
        <v>30</v>
      </c>
      <c r="B35" s="68">
        <v>0</v>
      </c>
      <c r="C35" s="68" t="e">
        <f t="shared" si="0"/>
        <v>#REF!</v>
      </c>
      <c r="D35" s="68">
        <f t="shared" si="4"/>
        <v>30.236301823242556</v>
      </c>
      <c r="E35" s="68" t="e">
        <f t="shared" si="2"/>
        <v>#REF!</v>
      </c>
      <c r="F35" s="68" t="e">
        <f t="shared" si="3"/>
        <v>#REF!</v>
      </c>
    </row>
    <row r="36" spans="1:6" s="9" customFormat="1" ht="15.75" customHeight="1" x14ac:dyDescent="0.3">
      <c r="A36" s="14">
        <v>31</v>
      </c>
      <c r="B36" s="68">
        <v>0</v>
      </c>
      <c r="C36" s="68" t="e">
        <f t="shared" si="0"/>
        <v>#REF!</v>
      </c>
      <c r="D36" s="68">
        <f t="shared" si="4"/>
        <v>30.236301823242556</v>
      </c>
      <c r="E36" s="68" t="e">
        <f t="shared" si="2"/>
        <v>#REF!</v>
      </c>
      <c r="F36" s="68" t="e">
        <f t="shared" si="3"/>
        <v>#REF!</v>
      </c>
    </row>
    <row r="37" spans="1:6" s="9" customFormat="1" ht="15.75" customHeight="1" x14ac:dyDescent="0.3">
      <c r="A37" s="14">
        <v>32</v>
      </c>
      <c r="B37" s="68">
        <v>0</v>
      </c>
      <c r="C37" s="68" t="e">
        <f t="shared" si="0"/>
        <v>#REF!</v>
      </c>
      <c r="D37" s="68">
        <f t="shared" si="4"/>
        <v>30.236301823242556</v>
      </c>
      <c r="E37" s="68" t="e">
        <f t="shared" si="2"/>
        <v>#REF!</v>
      </c>
      <c r="F37" s="68" t="e">
        <f t="shared" si="3"/>
        <v>#REF!</v>
      </c>
    </row>
    <row r="38" spans="1:6" s="9" customFormat="1" ht="15.75" customHeight="1" x14ac:dyDescent="0.3">
      <c r="A38" s="14">
        <v>33</v>
      </c>
      <c r="B38" s="68">
        <v>0</v>
      </c>
      <c r="C38" s="68" t="e">
        <f t="shared" si="0"/>
        <v>#REF!</v>
      </c>
      <c r="D38" s="68">
        <f t="shared" si="4"/>
        <v>30.236301823242556</v>
      </c>
      <c r="E38" s="68" t="e">
        <f t="shared" si="2"/>
        <v>#REF!</v>
      </c>
      <c r="F38" s="68" t="e">
        <f t="shared" si="3"/>
        <v>#REF!</v>
      </c>
    </row>
    <row r="39" spans="1:6" s="9" customFormat="1" ht="15.75" customHeight="1" x14ac:dyDescent="0.3">
      <c r="A39" s="14">
        <v>34</v>
      </c>
      <c r="B39" s="68">
        <v>0</v>
      </c>
      <c r="C39" s="68" t="e">
        <f t="shared" si="0"/>
        <v>#REF!</v>
      </c>
      <c r="D39" s="68">
        <f t="shared" si="4"/>
        <v>30.236301823242556</v>
      </c>
      <c r="E39" s="68" t="e">
        <f t="shared" si="2"/>
        <v>#REF!</v>
      </c>
      <c r="F39" s="68" t="e">
        <f t="shared" si="3"/>
        <v>#REF!</v>
      </c>
    </row>
    <row r="40" spans="1:6" s="9" customFormat="1" ht="15.75" customHeight="1" x14ac:dyDescent="0.3">
      <c r="A40" s="14">
        <v>35</v>
      </c>
      <c r="B40" s="68">
        <v>0</v>
      </c>
      <c r="C40" s="68" t="e">
        <f t="shared" si="0"/>
        <v>#REF!</v>
      </c>
      <c r="D40" s="68">
        <f t="shared" si="4"/>
        <v>30.236301823242556</v>
      </c>
      <c r="E40" s="68" t="e">
        <f t="shared" si="2"/>
        <v>#REF!</v>
      </c>
      <c r="F40" s="68" t="e">
        <f t="shared" si="3"/>
        <v>#REF!</v>
      </c>
    </row>
    <row r="41" spans="1:6" s="9" customFormat="1" ht="15.75" customHeight="1" x14ac:dyDescent="0.3">
      <c r="A41" s="14">
        <v>36</v>
      </c>
      <c r="B41" s="68">
        <v>0</v>
      </c>
      <c r="C41" s="68" t="e">
        <f t="shared" si="0"/>
        <v>#REF!</v>
      </c>
      <c r="D41" s="68">
        <f t="shared" si="4"/>
        <v>30.236301823242556</v>
      </c>
      <c r="E41" s="68" t="e">
        <f t="shared" si="2"/>
        <v>#REF!</v>
      </c>
      <c r="F41" s="68" t="e">
        <f t="shared" si="3"/>
        <v>#REF!</v>
      </c>
    </row>
    <row r="42" spans="1:6" s="9" customFormat="1" ht="15.75" customHeight="1" x14ac:dyDescent="0.3">
      <c r="A42" s="14">
        <v>37</v>
      </c>
      <c r="B42" s="68">
        <v>0</v>
      </c>
      <c r="C42" s="68" t="e">
        <f t="shared" si="0"/>
        <v>#REF!</v>
      </c>
      <c r="D42" s="68">
        <f t="shared" si="4"/>
        <v>30.236301823242556</v>
      </c>
      <c r="E42" s="68" t="e">
        <f t="shared" si="2"/>
        <v>#REF!</v>
      </c>
      <c r="F42" s="68" t="e">
        <f t="shared" si="3"/>
        <v>#REF!</v>
      </c>
    </row>
    <row r="43" spans="1:6" s="9" customFormat="1" ht="15.75" customHeight="1" x14ac:dyDescent="0.3">
      <c r="A43" s="14">
        <v>38</v>
      </c>
      <c r="B43" s="68">
        <v>0</v>
      </c>
      <c r="C43" s="68" t="e">
        <f t="shared" si="0"/>
        <v>#REF!</v>
      </c>
      <c r="D43" s="68">
        <f t="shared" si="4"/>
        <v>30.236301823242556</v>
      </c>
      <c r="E43" s="68" t="e">
        <f t="shared" si="2"/>
        <v>#REF!</v>
      </c>
      <c r="F43" s="68" t="e">
        <f t="shared" si="3"/>
        <v>#REF!</v>
      </c>
    </row>
    <row r="44" spans="1:6" s="9" customFormat="1" ht="15.75" customHeight="1" x14ac:dyDescent="0.3">
      <c r="A44" s="14">
        <v>39</v>
      </c>
      <c r="B44" s="68">
        <v>0</v>
      </c>
      <c r="C44" s="68" t="e">
        <f t="shared" si="0"/>
        <v>#REF!</v>
      </c>
      <c r="D44" s="68">
        <f t="shared" si="4"/>
        <v>30.236301823242556</v>
      </c>
      <c r="E44" s="68" t="e">
        <f t="shared" si="2"/>
        <v>#REF!</v>
      </c>
      <c r="F44" s="68" t="e">
        <f t="shared" si="3"/>
        <v>#REF!</v>
      </c>
    </row>
    <row r="45" spans="1:6" s="9" customFormat="1" ht="15.75" customHeight="1" x14ac:dyDescent="0.3">
      <c r="A45" s="14">
        <v>40</v>
      </c>
      <c r="B45" s="68">
        <v>0</v>
      </c>
      <c r="C45" s="68" t="e">
        <f t="shared" si="0"/>
        <v>#REF!</v>
      </c>
      <c r="D45" s="68">
        <f t="shared" si="4"/>
        <v>30.236301823242556</v>
      </c>
      <c r="E45" s="68" t="e">
        <f t="shared" si="2"/>
        <v>#REF!</v>
      </c>
      <c r="F45" s="68" t="e">
        <f t="shared" si="3"/>
        <v>#REF!</v>
      </c>
    </row>
    <row r="46" spans="1:6" s="9" customFormat="1" ht="15.75" customHeight="1" x14ac:dyDescent="0.3">
      <c r="A46" s="14">
        <v>41</v>
      </c>
      <c r="B46" s="68">
        <v>0</v>
      </c>
      <c r="C46" s="68" t="e">
        <f t="shared" si="0"/>
        <v>#REF!</v>
      </c>
      <c r="D46" s="68">
        <f t="shared" si="4"/>
        <v>30.236301823242556</v>
      </c>
      <c r="E46" s="68" t="e">
        <f t="shared" si="2"/>
        <v>#REF!</v>
      </c>
      <c r="F46" s="68" t="e">
        <f t="shared" si="3"/>
        <v>#REF!</v>
      </c>
    </row>
    <row r="47" spans="1:6" s="9" customFormat="1" ht="15.75" customHeight="1" x14ac:dyDescent="0.3">
      <c r="A47" s="14">
        <v>42</v>
      </c>
      <c r="B47" s="68">
        <v>0</v>
      </c>
      <c r="C47" s="68" t="e">
        <f t="shared" si="0"/>
        <v>#REF!</v>
      </c>
      <c r="D47" s="68">
        <f t="shared" si="4"/>
        <v>30.236301823242556</v>
      </c>
      <c r="E47" s="68" t="e">
        <f t="shared" si="2"/>
        <v>#REF!</v>
      </c>
      <c r="F47" s="68" t="e">
        <f t="shared" si="3"/>
        <v>#REF!</v>
      </c>
    </row>
    <row r="48" spans="1:6" s="9" customFormat="1" ht="15.75" customHeight="1" x14ac:dyDescent="0.3">
      <c r="A48" s="14">
        <v>43</v>
      </c>
      <c r="B48" s="68">
        <v>0</v>
      </c>
      <c r="C48" s="68" t="e">
        <f t="shared" si="0"/>
        <v>#REF!</v>
      </c>
      <c r="D48" s="68">
        <f t="shared" si="4"/>
        <v>30.236301823242556</v>
      </c>
      <c r="E48" s="68" t="e">
        <f t="shared" si="2"/>
        <v>#REF!</v>
      </c>
      <c r="F48" s="68" t="e">
        <f t="shared" si="3"/>
        <v>#REF!</v>
      </c>
    </row>
    <row r="49" spans="1:6" s="9" customFormat="1" ht="15.75" customHeight="1" x14ac:dyDescent="0.3">
      <c r="A49" s="14">
        <v>44</v>
      </c>
      <c r="B49" s="68">
        <v>0</v>
      </c>
      <c r="C49" s="68" t="e">
        <f t="shared" si="0"/>
        <v>#REF!</v>
      </c>
      <c r="D49" s="68">
        <f t="shared" si="4"/>
        <v>30.236301823242556</v>
      </c>
      <c r="E49" s="68" t="e">
        <f t="shared" si="2"/>
        <v>#REF!</v>
      </c>
      <c r="F49" s="68" t="e">
        <f t="shared" si="3"/>
        <v>#REF!</v>
      </c>
    </row>
    <row r="50" spans="1:6" s="9" customFormat="1" ht="15.75" customHeight="1" x14ac:dyDescent="0.3">
      <c r="A50" s="14">
        <v>45</v>
      </c>
      <c r="B50" s="68">
        <v>0</v>
      </c>
      <c r="C50" s="68" t="e">
        <f t="shared" si="0"/>
        <v>#REF!</v>
      </c>
      <c r="D50" s="68">
        <f t="shared" si="4"/>
        <v>30.236301823242556</v>
      </c>
      <c r="E50" s="68" t="e">
        <f t="shared" si="2"/>
        <v>#REF!</v>
      </c>
      <c r="F50" s="68" t="e">
        <f t="shared" si="3"/>
        <v>#REF!</v>
      </c>
    </row>
    <row r="51" spans="1:6" s="9" customFormat="1" ht="15.75" customHeight="1" x14ac:dyDescent="0.3">
      <c r="A51" s="14">
        <v>46</v>
      </c>
      <c r="B51" s="68">
        <v>0</v>
      </c>
      <c r="C51" s="68" t="e">
        <f t="shared" si="0"/>
        <v>#REF!</v>
      </c>
      <c r="D51" s="68">
        <f t="shared" si="4"/>
        <v>30.236301823242556</v>
      </c>
      <c r="E51" s="68" t="e">
        <f t="shared" si="2"/>
        <v>#REF!</v>
      </c>
      <c r="F51" s="68" t="e">
        <f t="shared" si="3"/>
        <v>#REF!</v>
      </c>
    </row>
    <row r="52" spans="1:6" s="9" customFormat="1" ht="15.75" customHeight="1" x14ac:dyDescent="0.3">
      <c r="A52" s="14">
        <v>47</v>
      </c>
      <c r="B52" s="68">
        <v>0</v>
      </c>
      <c r="C52" s="68" t="e">
        <f t="shared" si="0"/>
        <v>#REF!</v>
      </c>
      <c r="D52" s="68">
        <f t="shared" si="4"/>
        <v>30.236301823242556</v>
      </c>
      <c r="E52" s="68" t="e">
        <f t="shared" si="2"/>
        <v>#REF!</v>
      </c>
      <c r="F52" s="68" t="e">
        <f t="shared" si="3"/>
        <v>#REF!</v>
      </c>
    </row>
    <row r="53" spans="1:6" s="9" customFormat="1" ht="15.75" customHeight="1" x14ac:dyDescent="0.3">
      <c r="A53" s="14">
        <v>48</v>
      </c>
      <c r="B53" s="68">
        <v>0</v>
      </c>
      <c r="C53" s="68" t="e">
        <f t="shared" si="0"/>
        <v>#REF!</v>
      </c>
      <c r="D53" s="68">
        <f t="shared" si="4"/>
        <v>30.236301823242556</v>
      </c>
      <c r="E53" s="68" t="e">
        <f t="shared" si="2"/>
        <v>#REF!</v>
      </c>
      <c r="F53" s="68" t="e">
        <f t="shared" si="3"/>
        <v>#REF!</v>
      </c>
    </row>
    <row r="54" spans="1:6" s="9" customFormat="1" ht="15.75" customHeight="1" x14ac:dyDescent="0.3">
      <c r="A54" s="14">
        <v>49</v>
      </c>
      <c r="B54" s="68">
        <v>0</v>
      </c>
      <c r="C54" s="68" t="e">
        <f t="shared" si="0"/>
        <v>#REF!</v>
      </c>
      <c r="D54" s="68">
        <f t="shared" si="4"/>
        <v>30.236301823242556</v>
      </c>
      <c r="E54" s="68" t="e">
        <f t="shared" si="2"/>
        <v>#REF!</v>
      </c>
      <c r="F54" s="68" t="e">
        <f t="shared" si="3"/>
        <v>#REF!</v>
      </c>
    </row>
    <row r="55" spans="1:6" s="9" customFormat="1" ht="15.75" customHeight="1" x14ac:dyDescent="0.3">
      <c r="A55" s="14">
        <v>50</v>
      </c>
      <c r="B55" s="68">
        <v>0</v>
      </c>
      <c r="C55" s="68" t="e">
        <f t="shared" si="0"/>
        <v>#REF!</v>
      </c>
      <c r="D55" s="68">
        <f t="shared" si="4"/>
        <v>30.236301823242556</v>
      </c>
      <c r="E55" s="68" t="e">
        <f t="shared" si="2"/>
        <v>#REF!</v>
      </c>
      <c r="F55" s="68" t="e">
        <f t="shared" si="3"/>
        <v>#REF!</v>
      </c>
    </row>
    <row r="56" spans="1:6" s="9" customFormat="1" ht="15.75" customHeight="1" x14ac:dyDescent="0.3">
      <c r="A56" s="14">
        <v>51</v>
      </c>
      <c r="B56" s="68">
        <v>0</v>
      </c>
      <c r="C56" s="68" t="e">
        <f t="shared" si="0"/>
        <v>#REF!</v>
      </c>
      <c r="D56" s="68">
        <f t="shared" si="4"/>
        <v>30.236301823242556</v>
      </c>
      <c r="E56" s="68" t="e">
        <f t="shared" si="2"/>
        <v>#REF!</v>
      </c>
      <c r="F56" s="68" t="e">
        <f t="shared" si="3"/>
        <v>#REF!</v>
      </c>
    </row>
    <row r="57" spans="1:6" s="9" customFormat="1" ht="15.75" customHeight="1" x14ac:dyDescent="0.3">
      <c r="A57" s="14">
        <v>52</v>
      </c>
      <c r="B57" s="68">
        <v>0</v>
      </c>
      <c r="C57" s="68" t="e">
        <f t="shared" si="0"/>
        <v>#REF!</v>
      </c>
      <c r="D57" s="68">
        <f t="shared" si="4"/>
        <v>30.236301823242556</v>
      </c>
      <c r="E57" s="68" t="e">
        <f t="shared" si="2"/>
        <v>#REF!</v>
      </c>
      <c r="F57" s="68" t="e">
        <f t="shared" si="3"/>
        <v>#REF!</v>
      </c>
    </row>
    <row r="58" spans="1:6" s="9" customFormat="1" ht="15.75" customHeight="1" x14ac:dyDescent="0.3">
      <c r="A58" s="14">
        <v>53</v>
      </c>
      <c r="B58" s="68">
        <v>0</v>
      </c>
      <c r="C58" s="68" t="e">
        <f t="shared" si="0"/>
        <v>#REF!</v>
      </c>
      <c r="D58" s="68">
        <f t="shared" si="4"/>
        <v>30.236301823242556</v>
      </c>
      <c r="E58" s="68" t="e">
        <f t="shared" si="2"/>
        <v>#REF!</v>
      </c>
      <c r="F58" s="68" t="e">
        <f t="shared" si="3"/>
        <v>#REF!</v>
      </c>
    </row>
    <row r="59" spans="1:6" s="9" customFormat="1" ht="15.75" customHeight="1" x14ac:dyDescent="0.3">
      <c r="A59" s="14">
        <v>54</v>
      </c>
      <c r="B59" s="68">
        <v>0</v>
      </c>
      <c r="C59" s="68" t="e">
        <f t="shared" si="0"/>
        <v>#REF!</v>
      </c>
      <c r="D59" s="68">
        <f t="shared" si="4"/>
        <v>30.236301823242556</v>
      </c>
      <c r="E59" s="68" t="e">
        <f t="shared" si="2"/>
        <v>#REF!</v>
      </c>
      <c r="F59" s="68" t="e">
        <f t="shared" si="3"/>
        <v>#REF!</v>
      </c>
    </row>
    <row r="60" spans="1:6" s="9" customFormat="1" ht="15.75" customHeight="1" x14ac:dyDescent="0.3">
      <c r="A60" s="14">
        <v>55</v>
      </c>
      <c r="B60" s="68">
        <v>0</v>
      </c>
      <c r="C60" s="68" t="e">
        <f t="shared" si="0"/>
        <v>#REF!</v>
      </c>
      <c r="D60" s="68">
        <f t="shared" si="4"/>
        <v>30.236301823242556</v>
      </c>
      <c r="E60" s="68" t="e">
        <f t="shared" si="2"/>
        <v>#REF!</v>
      </c>
      <c r="F60" s="68" t="e">
        <f t="shared" si="3"/>
        <v>#REF!</v>
      </c>
    </row>
    <row r="61" spans="1:6" s="9" customFormat="1" ht="15.75" customHeight="1" x14ac:dyDescent="0.3">
      <c r="A61" s="14">
        <v>56</v>
      </c>
      <c r="B61" s="68">
        <v>0</v>
      </c>
      <c r="C61" s="68" t="e">
        <f t="shared" si="0"/>
        <v>#REF!</v>
      </c>
      <c r="D61" s="68">
        <f t="shared" si="4"/>
        <v>30.236301823242556</v>
      </c>
      <c r="E61" s="68" t="e">
        <f t="shared" si="2"/>
        <v>#REF!</v>
      </c>
      <c r="F61" s="68" t="e">
        <f t="shared" si="3"/>
        <v>#REF!</v>
      </c>
    </row>
    <row r="62" spans="1:6" s="9" customFormat="1" ht="15.75" customHeight="1" x14ac:dyDescent="0.3">
      <c r="A62" s="14">
        <v>57</v>
      </c>
      <c r="B62" s="68">
        <v>0</v>
      </c>
      <c r="C62" s="68" t="e">
        <f t="shared" si="0"/>
        <v>#REF!</v>
      </c>
      <c r="D62" s="68">
        <f t="shared" si="4"/>
        <v>30.236301823242556</v>
      </c>
      <c r="E62" s="68" t="e">
        <f t="shared" si="2"/>
        <v>#REF!</v>
      </c>
      <c r="F62" s="68" t="e">
        <f t="shared" si="3"/>
        <v>#REF!</v>
      </c>
    </row>
    <row r="63" spans="1:6" s="9" customFormat="1" ht="15.75" customHeight="1" x14ac:dyDescent="0.3">
      <c r="A63" s="14">
        <v>58</v>
      </c>
      <c r="B63" s="68">
        <v>0</v>
      </c>
      <c r="C63" s="68" t="e">
        <f t="shared" si="0"/>
        <v>#REF!</v>
      </c>
      <c r="D63" s="68">
        <f t="shared" si="4"/>
        <v>30.236301823242556</v>
      </c>
      <c r="E63" s="68" t="e">
        <f t="shared" si="2"/>
        <v>#REF!</v>
      </c>
      <c r="F63" s="68" t="e">
        <f t="shared" si="3"/>
        <v>#REF!</v>
      </c>
    </row>
    <row r="64" spans="1:6" s="9" customFormat="1" ht="15.75" customHeight="1" x14ac:dyDescent="0.3">
      <c r="A64" s="14">
        <v>59</v>
      </c>
      <c r="B64" s="68">
        <v>0</v>
      </c>
      <c r="C64" s="68" t="e">
        <f t="shared" si="0"/>
        <v>#REF!</v>
      </c>
      <c r="D64" s="68">
        <f t="shared" si="4"/>
        <v>30.236301823242556</v>
      </c>
      <c r="E64" s="68" t="e">
        <f t="shared" si="2"/>
        <v>#REF!</v>
      </c>
      <c r="F64" s="68" t="e">
        <f t="shared" si="3"/>
        <v>#REF!</v>
      </c>
    </row>
    <row r="65" spans="1:6" s="9" customFormat="1" ht="15.75" customHeight="1" x14ac:dyDescent="0.3">
      <c r="A65" s="14">
        <v>60</v>
      </c>
      <c r="B65" s="68">
        <v>0</v>
      </c>
      <c r="C65" s="68" t="e">
        <f t="shared" si="0"/>
        <v>#REF!</v>
      </c>
      <c r="D65" s="68">
        <f t="shared" si="4"/>
        <v>30.236301823242556</v>
      </c>
      <c r="E65" s="68" t="e">
        <f t="shared" si="2"/>
        <v>#REF!</v>
      </c>
      <c r="F65" s="68" t="e">
        <f t="shared" si="3"/>
        <v>#REF!</v>
      </c>
    </row>
    <row r="66" spans="1:6" s="9" customFormat="1" ht="15.75" customHeight="1" x14ac:dyDescent="0.3">
      <c r="A66" s="14">
        <v>61</v>
      </c>
      <c r="B66" s="68">
        <v>0</v>
      </c>
      <c r="C66" s="68" t="e">
        <f t="shared" si="0"/>
        <v>#REF!</v>
      </c>
      <c r="D66" s="68">
        <f t="shared" si="4"/>
        <v>30.236301823242556</v>
      </c>
      <c r="E66" s="68" t="e">
        <f t="shared" si="2"/>
        <v>#REF!</v>
      </c>
      <c r="F66" s="68" t="e">
        <f t="shared" si="3"/>
        <v>#REF!</v>
      </c>
    </row>
    <row r="67" spans="1:6" s="9" customFormat="1" ht="15.75" customHeight="1" x14ac:dyDescent="0.3">
      <c r="A67" s="14">
        <v>62</v>
      </c>
      <c r="B67" s="68">
        <v>0</v>
      </c>
      <c r="C67" s="68" t="e">
        <f t="shared" si="0"/>
        <v>#REF!</v>
      </c>
      <c r="D67" s="68">
        <f t="shared" si="4"/>
        <v>30.236301823242556</v>
      </c>
      <c r="E67" s="68" t="e">
        <f t="shared" si="2"/>
        <v>#REF!</v>
      </c>
      <c r="F67" s="68" t="e">
        <f t="shared" si="3"/>
        <v>#REF!</v>
      </c>
    </row>
    <row r="68" spans="1:6" s="9" customFormat="1" ht="15.75" customHeight="1" x14ac:dyDescent="0.3">
      <c r="A68" s="14">
        <v>63</v>
      </c>
      <c r="B68" s="68">
        <v>0</v>
      </c>
      <c r="C68" s="68" t="e">
        <f t="shared" si="0"/>
        <v>#REF!</v>
      </c>
      <c r="D68" s="68">
        <f t="shared" si="4"/>
        <v>30.236301823242556</v>
      </c>
      <c r="E68" s="68" t="e">
        <f t="shared" si="2"/>
        <v>#REF!</v>
      </c>
      <c r="F68" s="68" t="e">
        <f t="shared" si="3"/>
        <v>#REF!</v>
      </c>
    </row>
    <row r="69" spans="1:6" s="9" customFormat="1" ht="15.75" customHeight="1" x14ac:dyDescent="0.3">
      <c r="A69" s="14">
        <v>64</v>
      </c>
      <c r="B69" s="68">
        <v>0</v>
      </c>
      <c r="C69" s="68" t="e">
        <f t="shared" si="0"/>
        <v>#REF!</v>
      </c>
      <c r="D69" s="68">
        <f t="shared" si="4"/>
        <v>30.236301823242556</v>
      </c>
      <c r="E69" s="68" t="e">
        <f t="shared" si="2"/>
        <v>#REF!</v>
      </c>
      <c r="F69" s="68" t="e">
        <f t="shared" si="3"/>
        <v>#REF!</v>
      </c>
    </row>
    <row r="70" spans="1:6" s="9" customFormat="1" ht="15.75" customHeight="1" x14ac:dyDescent="0.3">
      <c r="A70" s="14">
        <v>65</v>
      </c>
      <c r="B70" s="68">
        <v>0</v>
      </c>
      <c r="C70" s="68" t="e">
        <f t="shared" si="0"/>
        <v>#REF!</v>
      </c>
      <c r="D70" s="68">
        <f t="shared" si="4"/>
        <v>30.236301823242556</v>
      </c>
      <c r="E70" s="68" t="e">
        <f t="shared" si="2"/>
        <v>#REF!</v>
      </c>
      <c r="F70" s="68" t="e">
        <f t="shared" si="3"/>
        <v>#REF!</v>
      </c>
    </row>
    <row r="71" spans="1:6" s="9" customFormat="1" ht="15.75" customHeight="1" x14ac:dyDescent="0.3">
      <c r="A71" s="14">
        <v>66</v>
      </c>
      <c r="B71" s="68">
        <v>0</v>
      </c>
      <c r="C71" s="68" t="e">
        <f t="shared" ref="C71:C125" si="5">_xlfn.SINGLE(juros_financ)*F70</f>
        <v>#REF!</v>
      </c>
      <c r="D71" s="68">
        <f t="shared" si="4"/>
        <v>30.236301823242556</v>
      </c>
      <c r="E71" s="68" t="e">
        <f t="shared" ref="E71:E125" si="6">D71-C71</f>
        <v>#REF!</v>
      </c>
      <c r="F71" s="68" t="e">
        <f t="shared" ref="F71:F125" si="7">F70+B71-E71</f>
        <v>#REF!</v>
      </c>
    </row>
    <row r="72" spans="1:6" s="9" customFormat="1" ht="15.75" customHeight="1" x14ac:dyDescent="0.3">
      <c r="A72" s="14">
        <v>67</v>
      </c>
      <c r="B72" s="68">
        <v>0</v>
      </c>
      <c r="C72" s="68" t="e">
        <f t="shared" si="5"/>
        <v>#REF!</v>
      </c>
      <c r="D72" s="68">
        <f t="shared" si="4"/>
        <v>30.236301823242556</v>
      </c>
      <c r="E72" s="68" t="e">
        <f t="shared" si="6"/>
        <v>#REF!</v>
      </c>
      <c r="F72" s="68" t="e">
        <f t="shared" si="7"/>
        <v>#REF!</v>
      </c>
    </row>
    <row r="73" spans="1:6" s="9" customFormat="1" ht="15.75" customHeight="1" x14ac:dyDescent="0.3">
      <c r="A73" s="14">
        <v>68</v>
      </c>
      <c r="B73" s="68">
        <v>0</v>
      </c>
      <c r="C73" s="68" t="e">
        <f t="shared" si="5"/>
        <v>#REF!</v>
      </c>
      <c r="D73" s="68">
        <f t="shared" si="4"/>
        <v>30.236301823242556</v>
      </c>
      <c r="E73" s="68" t="e">
        <f t="shared" si="6"/>
        <v>#REF!</v>
      </c>
      <c r="F73" s="68" t="e">
        <f t="shared" si="7"/>
        <v>#REF!</v>
      </c>
    </row>
    <row r="74" spans="1:6" s="9" customFormat="1" ht="15.75" customHeight="1" x14ac:dyDescent="0.3">
      <c r="A74" s="14">
        <v>69</v>
      </c>
      <c r="B74" s="68">
        <v>0</v>
      </c>
      <c r="C74" s="68" t="e">
        <f t="shared" si="5"/>
        <v>#REF!</v>
      </c>
      <c r="D74" s="68">
        <f t="shared" si="4"/>
        <v>30.236301823242556</v>
      </c>
      <c r="E74" s="68" t="e">
        <f t="shared" si="6"/>
        <v>#REF!</v>
      </c>
      <c r="F74" s="68" t="e">
        <f t="shared" si="7"/>
        <v>#REF!</v>
      </c>
    </row>
    <row r="75" spans="1:6" s="9" customFormat="1" ht="15.75" customHeight="1" x14ac:dyDescent="0.3">
      <c r="A75" s="14">
        <v>70</v>
      </c>
      <c r="B75" s="68">
        <v>0</v>
      </c>
      <c r="C75" s="68" t="e">
        <f t="shared" si="5"/>
        <v>#REF!</v>
      </c>
      <c r="D75" s="68">
        <f t="shared" si="4"/>
        <v>30.236301823242556</v>
      </c>
      <c r="E75" s="68" t="e">
        <f t="shared" si="6"/>
        <v>#REF!</v>
      </c>
      <c r="F75" s="68" t="e">
        <f t="shared" si="7"/>
        <v>#REF!</v>
      </c>
    </row>
    <row r="76" spans="1:6" s="9" customFormat="1" ht="15.75" customHeight="1" x14ac:dyDescent="0.3">
      <c r="A76" s="14">
        <v>71</v>
      </c>
      <c r="B76" s="68">
        <v>0</v>
      </c>
      <c r="C76" s="68" t="e">
        <f t="shared" si="5"/>
        <v>#REF!</v>
      </c>
      <c r="D76" s="68">
        <f t="shared" si="4"/>
        <v>30.236301823242556</v>
      </c>
      <c r="E76" s="68" t="e">
        <f t="shared" si="6"/>
        <v>#REF!</v>
      </c>
      <c r="F76" s="68" t="e">
        <f t="shared" si="7"/>
        <v>#REF!</v>
      </c>
    </row>
    <row r="77" spans="1:6" s="9" customFormat="1" ht="15.75" customHeight="1" x14ac:dyDescent="0.3">
      <c r="A77" s="14">
        <v>72</v>
      </c>
      <c r="B77" s="68">
        <v>0</v>
      </c>
      <c r="C77" s="68" t="e">
        <f t="shared" si="5"/>
        <v>#REF!</v>
      </c>
      <c r="D77" s="68">
        <f t="shared" si="4"/>
        <v>30.236301823242556</v>
      </c>
      <c r="E77" s="68" t="e">
        <f t="shared" si="6"/>
        <v>#REF!</v>
      </c>
      <c r="F77" s="68" t="e">
        <f t="shared" si="7"/>
        <v>#REF!</v>
      </c>
    </row>
    <row r="78" spans="1:6" s="9" customFormat="1" ht="15.75" customHeight="1" x14ac:dyDescent="0.3">
      <c r="A78" s="14">
        <v>73</v>
      </c>
      <c r="B78" s="68">
        <v>0</v>
      </c>
      <c r="C78" s="68" t="e">
        <f t="shared" si="5"/>
        <v>#REF!</v>
      </c>
      <c r="D78" s="68">
        <f t="shared" si="4"/>
        <v>30.236301823242556</v>
      </c>
      <c r="E78" s="68" t="e">
        <f t="shared" si="6"/>
        <v>#REF!</v>
      </c>
      <c r="F78" s="68" t="e">
        <f t="shared" si="7"/>
        <v>#REF!</v>
      </c>
    </row>
    <row r="79" spans="1:6" s="9" customFormat="1" ht="15.75" customHeight="1" x14ac:dyDescent="0.3">
      <c r="A79" s="14">
        <v>74</v>
      </c>
      <c r="B79" s="68">
        <v>0</v>
      </c>
      <c r="C79" s="68" t="e">
        <f t="shared" si="5"/>
        <v>#REF!</v>
      </c>
      <c r="D79" s="68">
        <f t="shared" si="4"/>
        <v>30.236301823242556</v>
      </c>
      <c r="E79" s="68" t="e">
        <f t="shared" si="6"/>
        <v>#REF!</v>
      </c>
      <c r="F79" s="68" t="e">
        <f t="shared" si="7"/>
        <v>#REF!</v>
      </c>
    </row>
    <row r="80" spans="1:6" s="9" customFormat="1" ht="15.75" customHeight="1" x14ac:dyDescent="0.3">
      <c r="A80" s="14">
        <v>75</v>
      </c>
      <c r="B80" s="68">
        <v>0</v>
      </c>
      <c r="C80" s="68" t="e">
        <f t="shared" si="5"/>
        <v>#REF!</v>
      </c>
      <c r="D80" s="68">
        <f t="shared" si="4"/>
        <v>30.236301823242556</v>
      </c>
      <c r="E80" s="68" t="e">
        <f t="shared" si="6"/>
        <v>#REF!</v>
      </c>
      <c r="F80" s="68" t="e">
        <f t="shared" si="7"/>
        <v>#REF!</v>
      </c>
    </row>
    <row r="81" spans="1:6" s="9" customFormat="1" ht="15.75" customHeight="1" x14ac:dyDescent="0.3">
      <c r="A81" s="14">
        <v>76</v>
      </c>
      <c r="B81" s="68">
        <v>0</v>
      </c>
      <c r="C81" s="68" t="e">
        <f t="shared" si="5"/>
        <v>#REF!</v>
      </c>
      <c r="D81" s="68">
        <f t="shared" si="4"/>
        <v>30.236301823242556</v>
      </c>
      <c r="E81" s="68" t="e">
        <f t="shared" si="6"/>
        <v>#REF!</v>
      </c>
      <c r="F81" s="68" t="e">
        <f t="shared" si="7"/>
        <v>#REF!</v>
      </c>
    </row>
    <row r="82" spans="1:6" s="9" customFormat="1" ht="15.75" customHeight="1" x14ac:dyDescent="0.3">
      <c r="A82" s="14">
        <v>77</v>
      </c>
      <c r="B82" s="68">
        <v>0</v>
      </c>
      <c r="C82" s="68" t="e">
        <f t="shared" si="5"/>
        <v>#REF!</v>
      </c>
      <c r="D82" s="68">
        <f t="shared" si="4"/>
        <v>30.236301823242556</v>
      </c>
      <c r="E82" s="68" t="e">
        <f t="shared" si="6"/>
        <v>#REF!</v>
      </c>
      <c r="F82" s="68" t="e">
        <f t="shared" si="7"/>
        <v>#REF!</v>
      </c>
    </row>
    <row r="83" spans="1:6" s="9" customFormat="1" ht="15.75" customHeight="1" x14ac:dyDescent="0.3">
      <c r="A83" s="14">
        <v>78</v>
      </c>
      <c r="B83" s="68">
        <v>0</v>
      </c>
      <c r="C83" s="68" t="e">
        <f t="shared" si="5"/>
        <v>#REF!</v>
      </c>
      <c r="D83" s="68">
        <f t="shared" si="4"/>
        <v>30.236301823242556</v>
      </c>
      <c r="E83" s="68" t="e">
        <f t="shared" si="6"/>
        <v>#REF!</v>
      </c>
      <c r="F83" s="68" t="e">
        <f t="shared" si="7"/>
        <v>#REF!</v>
      </c>
    </row>
    <row r="84" spans="1:6" s="9" customFormat="1" ht="15.75" customHeight="1" x14ac:dyDescent="0.3">
      <c r="A84" s="14">
        <v>79</v>
      </c>
      <c r="B84" s="68">
        <v>0</v>
      </c>
      <c r="C84" s="68" t="e">
        <f t="shared" si="5"/>
        <v>#REF!</v>
      </c>
      <c r="D84" s="68">
        <f t="shared" si="4"/>
        <v>30.236301823242556</v>
      </c>
      <c r="E84" s="68" t="e">
        <f t="shared" si="6"/>
        <v>#REF!</v>
      </c>
      <c r="F84" s="68" t="e">
        <f t="shared" si="7"/>
        <v>#REF!</v>
      </c>
    </row>
    <row r="85" spans="1:6" s="9" customFormat="1" ht="15.75" customHeight="1" x14ac:dyDescent="0.3">
      <c r="A85" s="14">
        <v>80</v>
      </c>
      <c r="B85" s="68">
        <v>0</v>
      </c>
      <c r="C85" s="68" t="e">
        <f t="shared" si="5"/>
        <v>#REF!</v>
      </c>
      <c r="D85" s="68">
        <f t="shared" si="4"/>
        <v>30.236301823242556</v>
      </c>
      <c r="E85" s="68" t="e">
        <f t="shared" si="6"/>
        <v>#REF!</v>
      </c>
      <c r="F85" s="68" t="e">
        <f t="shared" si="7"/>
        <v>#REF!</v>
      </c>
    </row>
    <row r="86" spans="1:6" s="9" customFormat="1" ht="15.75" customHeight="1" x14ac:dyDescent="0.3">
      <c r="A86" s="14">
        <v>81</v>
      </c>
      <c r="B86" s="68">
        <v>0</v>
      </c>
      <c r="C86" s="68" t="e">
        <f t="shared" si="5"/>
        <v>#REF!</v>
      </c>
      <c r="D86" s="68">
        <f t="shared" si="4"/>
        <v>30.236301823242556</v>
      </c>
      <c r="E86" s="68" t="e">
        <f t="shared" si="6"/>
        <v>#REF!</v>
      </c>
      <c r="F86" s="68" t="e">
        <f t="shared" si="7"/>
        <v>#REF!</v>
      </c>
    </row>
    <row r="87" spans="1:6" s="9" customFormat="1" ht="15.75" customHeight="1" x14ac:dyDescent="0.3">
      <c r="A87" s="14">
        <v>82</v>
      </c>
      <c r="B87" s="68">
        <v>0</v>
      </c>
      <c r="C87" s="68" t="e">
        <f t="shared" si="5"/>
        <v>#REF!</v>
      </c>
      <c r="D87" s="68">
        <f t="shared" si="4"/>
        <v>30.236301823242556</v>
      </c>
      <c r="E87" s="68" t="e">
        <f t="shared" si="6"/>
        <v>#REF!</v>
      </c>
      <c r="F87" s="68" t="e">
        <f t="shared" si="7"/>
        <v>#REF!</v>
      </c>
    </row>
    <row r="88" spans="1:6" s="9" customFormat="1" ht="15.75" customHeight="1" x14ac:dyDescent="0.3">
      <c r="A88" s="14">
        <v>83</v>
      </c>
      <c r="B88" s="68">
        <v>0</v>
      </c>
      <c r="C88" s="68" t="e">
        <f t="shared" si="5"/>
        <v>#REF!</v>
      </c>
      <c r="D88" s="68">
        <f t="shared" si="4"/>
        <v>30.236301823242556</v>
      </c>
      <c r="E88" s="68" t="e">
        <f t="shared" si="6"/>
        <v>#REF!</v>
      </c>
      <c r="F88" s="68" t="e">
        <f t="shared" si="7"/>
        <v>#REF!</v>
      </c>
    </row>
    <row r="89" spans="1:6" s="9" customFormat="1" ht="15.75" customHeight="1" x14ac:dyDescent="0.3">
      <c r="A89" s="14">
        <v>84</v>
      </c>
      <c r="B89" s="68">
        <v>0</v>
      </c>
      <c r="C89" s="68" t="e">
        <f t="shared" si="5"/>
        <v>#REF!</v>
      </c>
      <c r="D89" s="68">
        <f t="shared" si="4"/>
        <v>30.236301823242556</v>
      </c>
      <c r="E89" s="68" t="e">
        <f t="shared" si="6"/>
        <v>#REF!</v>
      </c>
      <c r="F89" s="68" t="e">
        <f t="shared" si="7"/>
        <v>#REF!</v>
      </c>
    </row>
    <row r="90" spans="1:6" s="9" customFormat="1" ht="15.75" customHeight="1" x14ac:dyDescent="0.3">
      <c r="A90" s="14">
        <v>85</v>
      </c>
      <c r="B90" s="68">
        <v>0</v>
      </c>
      <c r="C90" s="68" t="e">
        <f t="shared" si="5"/>
        <v>#REF!</v>
      </c>
      <c r="D90" s="68">
        <f t="shared" si="4"/>
        <v>30.236301823242556</v>
      </c>
      <c r="E90" s="68" t="e">
        <f t="shared" si="6"/>
        <v>#REF!</v>
      </c>
      <c r="F90" s="68" t="e">
        <f t="shared" si="7"/>
        <v>#REF!</v>
      </c>
    </row>
    <row r="91" spans="1:6" s="9" customFormat="1" ht="15.75" customHeight="1" x14ac:dyDescent="0.3">
      <c r="A91" s="14">
        <v>86</v>
      </c>
      <c r="B91" s="68">
        <v>0</v>
      </c>
      <c r="C91" s="68" t="e">
        <f t="shared" si="5"/>
        <v>#REF!</v>
      </c>
      <c r="D91" s="68">
        <f t="shared" si="4"/>
        <v>30.236301823242556</v>
      </c>
      <c r="E91" s="68" t="e">
        <f t="shared" si="6"/>
        <v>#REF!</v>
      </c>
      <c r="F91" s="68" t="e">
        <f t="shared" si="7"/>
        <v>#REF!</v>
      </c>
    </row>
    <row r="92" spans="1:6" s="9" customFormat="1" ht="15.75" customHeight="1" x14ac:dyDescent="0.3">
      <c r="A92" s="14">
        <v>87</v>
      </c>
      <c r="B92" s="68">
        <v>0</v>
      </c>
      <c r="C92" s="68" t="e">
        <f t="shared" si="5"/>
        <v>#REF!</v>
      </c>
      <c r="D92" s="68">
        <f t="shared" si="4"/>
        <v>30.236301823242556</v>
      </c>
      <c r="E92" s="68" t="e">
        <f t="shared" si="6"/>
        <v>#REF!</v>
      </c>
      <c r="F92" s="68" t="e">
        <f t="shared" si="7"/>
        <v>#REF!</v>
      </c>
    </row>
    <row r="93" spans="1:6" s="9" customFormat="1" ht="15.75" customHeight="1" x14ac:dyDescent="0.3">
      <c r="A93" s="14">
        <v>88</v>
      </c>
      <c r="B93" s="68">
        <v>0</v>
      </c>
      <c r="C93" s="68" t="e">
        <f t="shared" si="5"/>
        <v>#REF!</v>
      </c>
      <c r="D93" s="68">
        <f t="shared" si="4"/>
        <v>30.236301823242556</v>
      </c>
      <c r="E93" s="68" t="e">
        <f t="shared" si="6"/>
        <v>#REF!</v>
      </c>
      <c r="F93" s="68" t="e">
        <f t="shared" si="7"/>
        <v>#REF!</v>
      </c>
    </row>
    <row r="94" spans="1:6" s="9" customFormat="1" ht="15.75" customHeight="1" x14ac:dyDescent="0.3">
      <c r="A94" s="14">
        <v>89</v>
      </c>
      <c r="B94" s="68">
        <v>0</v>
      </c>
      <c r="C94" s="68" t="e">
        <f t="shared" si="5"/>
        <v>#REF!</v>
      </c>
      <c r="D94" s="68">
        <f t="shared" si="4"/>
        <v>30.236301823242556</v>
      </c>
      <c r="E94" s="68" t="e">
        <f t="shared" si="6"/>
        <v>#REF!</v>
      </c>
      <c r="F94" s="68" t="e">
        <f t="shared" si="7"/>
        <v>#REF!</v>
      </c>
    </row>
    <row r="95" spans="1:6" s="9" customFormat="1" ht="15.75" customHeight="1" x14ac:dyDescent="0.3">
      <c r="A95" s="14">
        <v>90</v>
      </c>
      <c r="B95" s="68">
        <v>0</v>
      </c>
      <c r="C95" s="68" t="e">
        <f t="shared" si="5"/>
        <v>#REF!</v>
      </c>
      <c r="D95" s="68">
        <f t="shared" ref="D95:D125" si="8">D94</f>
        <v>30.236301823242556</v>
      </c>
      <c r="E95" s="68" t="e">
        <f t="shared" si="6"/>
        <v>#REF!</v>
      </c>
      <c r="F95" s="68" t="e">
        <f t="shared" si="7"/>
        <v>#REF!</v>
      </c>
    </row>
    <row r="96" spans="1:6" s="9" customFormat="1" ht="15.75" customHeight="1" x14ac:dyDescent="0.3">
      <c r="A96" s="14">
        <v>91</v>
      </c>
      <c r="B96" s="68">
        <v>0</v>
      </c>
      <c r="C96" s="68" t="e">
        <f t="shared" si="5"/>
        <v>#REF!</v>
      </c>
      <c r="D96" s="68">
        <f t="shared" si="8"/>
        <v>30.236301823242556</v>
      </c>
      <c r="E96" s="68" t="e">
        <f t="shared" si="6"/>
        <v>#REF!</v>
      </c>
      <c r="F96" s="68" t="e">
        <f t="shared" si="7"/>
        <v>#REF!</v>
      </c>
    </row>
    <row r="97" spans="1:6" s="9" customFormat="1" ht="15.75" customHeight="1" x14ac:dyDescent="0.3">
      <c r="A97" s="14">
        <v>92</v>
      </c>
      <c r="B97" s="68">
        <v>0</v>
      </c>
      <c r="C97" s="68" t="e">
        <f t="shared" si="5"/>
        <v>#REF!</v>
      </c>
      <c r="D97" s="68">
        <f t="shared" si="8"/>
        <v>30.236301823242556</v>
      </c>
      <c r="E97" s="68" t="e">
        <f t="shared" si="6"/>
        <v>#REF!</v>
      </c>
      <c r="F97" s="68" t="e">
        <f t="shared" si="7"/>
        <v>#REF!</v>
      </c>
    </row>
    <row r="98" spans="1:6" s="9" customFormat="1" ht="15.75" customHeight="1" x14ac:dyDescent="0.3">
      <c r="A98" s="14">
        <v>93</v>
      </c>
      <c r="B98" s="68">
        <v>0</v>
      </c>
      <c r="C98" s="68" t="e">
        <f t="shared" si="5"/>
        <v>#REF!</v>
      </c>
      <c r="D98" s="68">
        <f t="shared" si="8"/>
        <v>30.236301823242556</v>
      </c>
      <c r="E98" s="68" t="e">
        <f t="shared" si="6"/>
        <v>#REF!</v>
      </c>
      <c r="F98" s="68" t="e">
        <f t="shared" si="7"/>
        <v>#REF!</v>
      </c>
    </row>
    <row r="99" spans="1:6" s="9" customFormat="1" ht="15.75" customHeight="1" x14ac:dyDescent="0.3">
      <c r="A99" s="14">
        <v>94</v>
      </c>
      <c r="B99" s="68">
        <v>0</v>
      </c>
      <c r="C99" s="68" t="e">
        <f t="shared" si="5"/>
        <v>#REF!</v>
      </c>
      <c r="D99" s="68">
        <f t="shared" si="8"/>
        <v>30.236301823242556</v>
      </c>
      <c r="E99" s="68" t="e">
        <f t="shared" si="6"/>
        <v>#REF!</v>
      </c>
      <c r="F99" s="68" t="e">
        <f t="shared" si="7"/>
        <v>#REF!</v>
      </c>
    </row>
    <row r="100" spans="1:6" s="9" customFormat="1" ht="15.75" customHeight="1" x14ac:dyDescent="0.3">
      <c r="A100" s="14">
        <v>95</v>
      </c>
      <c r="B100" s="68">
        <v>0</v>
      </c>
      <c r="C100" s="68" t="e">
        <f t="shared" si="5"/>
        <v>#REF!</v>
      </c>
      <c r="D100" s="68">
        <f t="shared" si="8"/>
        <v>30.236301823242556</v>
      </c>
      <c r="E100" s="68" t="e">
        <f t="shared" si="6"/>
        <v>#REF!</v>
      </c>
      <c r="F100" s="68" t="e">
        <f t="shared" si="7"/>
        <v>#REF!</v>
      </c>
    </row>
    <row r="101" spans="1:6" s="9" customFormat="1" ht="15.75" customHeight="1" x14ac:dyDescent="0.3">
      <c r="A101" s="14">
        <v>96</v>
      </c>
      <c r="B101" s="68">
        <v>0</v>
      </c>
      <c r="C101" s="68" t="e">
        <f t="shared" si="5"/>
        <v>#REF!</v>
      </c>
      <c r="D101" s="68">
        <f t="shared" si="8"/>
        <v>30.236301823242556</v>
      </c>
      <c r="E101" s="68" t="e">
        <f t="shared" si="6"/>
        <v>#REF!</v>
      </c>
      <c r="F101" s="68" t="e">
        <f t="shared" si="7"/>
        <v>#REF!</v>
      </c>
    </row>
    <row r="102" spans="1:6" s="9" customFormat="1" ht="15.75" customHeight="1" x14ac:dyDescent="0.3">
      <c r="A102" s="14">
        <v>97</v>
      </c>
      <c r="B102" s="68">
        <v>0</v>
      </c>
      <c r="C102" s="68" t="e">
        <f t="shared" si="5"/>
        <v>#REF!</v>
      </c>
      <c r="D102" s="68">
        <f t="shared" si="8"/>
        <v>30.236301823242556</v>
      </c>
      <c r="E102" s="68" t="e">
        <f t="shared" si="6"/>
        <v>#REF!</v>
      </c>
      <c r="F102" s="68" t="e">
        <f t="shared" si="7"/>
        <v>#REF!</v>
      </c>
    </row>
    <row r="103" spans="1:6" s="9" customFormat="1" ht="15.75" customHeight="1" x14ac:dyDescent="0.3">
      <c r="A103" s="14">
        <v>98</v>
      </c>
      <c r="B103" s="68">
        <v>0</v>
      </c>
      <c r="C103" s="68" t="e">
        <f t="shared" si="5"/>
        <v>#REF!</v>
      </c>
      <c r="D103" s="68">
        <f t="shared" si="8"/>
        <v>30.236301823242556</v>
      </c>
      <c r="E103" s="68" t="e">
        <f t="shared" si="6"/>
        <v>#REF!</v>
      </c>
      <c r="F103" s="68" t="e">
        <f t="shared" si="7"/>
        <v>#REF!</v>
      </c>
    </row>
    <row r="104" spans="1:6" s="9" customFormat="1" ht="15.75" customHeight="1" x14ac:dyDescent="0.3">
      <c r="A104" s="14">
        <v>99</v>
      </c>
      <c r="B104" s="68">
        <v>0</v>
      </c>
      <c r="C104" s="68" t="e">
        <f t="shared" si="5"/>
        <v>#REF!</v>
      </c>
      <c r="D104" s="68">
        <f t="shared" si="8"/>
        <v>30.236301823242556</v>
      </c>
      <c r="E104" s="68" t="e">
        <f t="shared" si="6"/>
        <v>#REF!</v>
      </c>
      <c r="F104" s="68" t="e">
        <f t="shared" si="7"/>
        <v>#REF!</v>
      </c>
    </row>
    <row r="105" spans="1:6" s="9" customFormat="1" ht="15.75" customHeight="1" x14ac:dyDescent="0.3">
      <c r="A105" s="14">
        <v>100</v>
      </c>
      <c r="B105" s="68">
        <v>0</v>
      </c>
      <c r="C105" s="68" t="e">
        <f t="shared" si="5"/>
        <v>#REF!</v>
      </c>
      <c r="D105" s="68">
        <f t="shared" si="8"/>
        <v>30.236301823242556</v>
      </c>
      <c r="E105" s="68" t="e">
        <f t="shared" si="6"/>
        <v>#REF!</v>
      </c>
      <c r="F105" s="68" t="e">
        <f t="shared" si="7"/>
        <v>#REF!</v>
      </c>
    </row>
    <row r="106" spans="1:6" s="9" customFormat="1" ht="15.75" customHeight="1" x14ac:dyDescent="0.3">
      <c r="A106" s="14">
        <v>101</v>
      </c>
      <c r="B106" s="68">
        <v>0</v>
      </c>
      <c r="C106" s="68" t="e">
        <f t="shared" si="5"/>
        <v>#REF!</v>
      </c>
      <c r="D106" s="68">
        <f t="shared" si="8"/>
        <v>30.236301823242556</v>
      </c>
      <c r="E106" s="68" t="e">
        <f t="shared" si="6"/>
        <v>#REF!</v>
      </c>
      <c r="F106" s="68" t="e">
        <f t="shared" si="7"/>
        <v>#REF!</v>
      </c>
    </row>
    <row r="107" spans="1:6" s="9" customFormat="1" ht="15.75" customHeight="1" x14ac:dyDescent="0.3">
      <c r="A107" s="14">
        <v>102</v>
      </c>
      <c r="B107" s="68">
        <v>0</v>
      </c>
      <c r="C107" s="68" t="e">
        <f t="shared" si="5"/>
        <v>#REF!</v>
      </c>
      <c r="D107" s="68">
        <f t="shared" si="8"/>
        <v>30.236301823242556</v>
      </c>
      <c r="E107" s="68" t="e">
        <f t="shared" si="6"/>
        <v>#REF!</v>
      </c>
      <c r="F107" s="68" t="e">
        <f t="shared" si="7"/>
        <v>#REF!</v>
      </c>
    </row>
    <row r="108" spans="1:6" s="9" customFormat="1" ht="15.75" customHeight="1" x14ac:dyDescent="0.3">
      <c r="A108" s="14">
        <v>103</v>
      </c>
      <c r="B108" s="68">
        <v>0</v>
      </c>
      <c r="C108" s="68" t="e">
        <f t="shared" si="5"/>
        <v>#REF!</v>
      </c>
      <c r="D108" s="68">
        <f t="shared" si="8"/>
        <v>30.236301823242556</v>
      </c>
      <c r="E108" s="68" t="e">
        <f t="shared" si="6"/>
        <v>#REF!</v>
      </c>
      <c r="F108" s="68" t="e">
        <f t="shared" si="7"/>
        <v>#REF!</v>
      </c>
    </row>
    <row r="109" spans="1:6" s="9" customFormat="1" ht="15.75" customHeight="1" x14ac:dyDescent="0.3">
      <c r="A109" s="14">
        <v>104</v>
      </c>
      <c r="B109" s="68">
        <v>0</v>
      </c>
      <c r="C109" s="68" t="e">
        <f t="shared" si="5"/>
        <v>#REF!</v>
      </c>
      <c r="D109" s="68">
        <f t="shared" si="8"/>
        <v>30.236301823242556</v>
      </c>
      <c r="E109" s="68" t="e">
        <f t="shared" si="6"/>
        <v>#REF!</v>
      </c>
      <c r="F109" s="68" t="e">
        <f t="shared" si="7"/>
        <v>#REF!</v>
      </c>
    </row>
    <row r="110" spans="1:6" s="9" customFormat="1" ht="15.75" customHeight="1" x14ac:dyDescent="0.3">
      <c r="A110" s="14">
        <v>105</v>
      </c>
      <c r="B110" s="68">
        <v>0</v>
      </c>
      <c r="C110" s="68" t="e">
        <f t="shared" si="5"/>
        <v>#REF!</v>
      </c>
      <c r="D110" s="68">
        <f t="shared" si="8"/>
        <v>30.236301823242556</v>
      </c>
      <c r="E110" s="68" t="e">
        <f t="shared" si="6"/>
        <v>#REF!</v>
      </c>
      <c r="F110" s="68" t="e">
        <f t="shared" si="7"/>
        <v>#REF!</v>
      </c>
    </row>
    <row r="111" spans="1:6" s="9" customFormat="1" ht="15.75" customHeight="1" x14ac:dyDescent="0.3">
      <c r="A111" s="14">
        <v>106</v>
      </c>
      <c r="B111" s="68">
        <v>0</v>
      </c>
      <c r="C111" s="68" t="e">
        <f t="shared" si="5"/>
        <v>#REF!</v>
      </c>
      <c r="D111" s="68">
        <f t="shared" si="8"/>
        <v>30.236301823242556</v>
      </c>
      <c r="E111" s="68" t="e">
        <f t="shared" si="6"/>
        <v>#REF!</v>
      </c>
      <c r="F111" s="68" t="e">
        <f t="shared" si="7"/>
        <v>#REF!</v>
      </c>
    </row>
    <row r="112" spans="1:6" s="9" customFormat="1" ht="15.75" customHeight="1" x14ac:dyDescent="0.3">
      <c r="A112" s="14">
        <v>107</v>
      </c>
      <c r="B112" s="68">
        <v>0</v>
      </c>
      <c r="C112" s="68" t="e">
        <f t="shared" si="5"/>
        <v>#REF!</v>
      </c>
      <c r="D112" s="68">
        <f t="shared" si="8"/>
        <v>30.236301823242556</v>
      </c>
      <c r="E112" s="68" t="e">
        <f t="shared" si="6"/>
        <v>#REF!</v>
      </c>
      <c r="F112" s="68" t="e">
        <f t="shared" si="7"/>
        <v>#REF!</v>
      </c>
    </row>
    <row r="113" spans="1:6" s="9" customFormat="1" ht="15.75" customHeight="1" x14ac:dyDescent="0.3">
      <c r="A113" s="14">
        <v>108</v>
      </c>
      <c r="B113" s="68">
        <v>0</v>
      </c>
      <c r="C113" s="68" t="e">
        <f t="shared" si="5"/>
        <v>#REF!</v>
      </c>
      <c r="D113" s="68">
        <f t="shared" si="8"/>
        <v>30.236301823242556</v>
      </c>
      <c r="E113" s="68" t="e">
        <f t="shared" si="6"/>
        <v>#REF!</v>
      </c>
      <c r="F113" s="68" t="e">
        <f t="shared" si="7"/>
        <v>#REF!</v>
      </c>
    </row>
    <row r="114" spans="1:6" s="9" customFormat="1" ht="15.75" customHeight="1" x14ac:dyDescent="0.3">
      <c r="A114" s="14">
        <v>109</v>
      </c>
      <c r="B114" s="68">
        <v>0</v>
      </c>
      <c r="C114" s="68" t="e">
        <f t="shared" si="5"/>
        <v>#REF!</v>
      </c>
      <c r="D114" s="68">
        <f t="shared" si="8"/>
        <v>30.236301823242556</v>
      </c>
      <c r="E114" s="68" t="e">
        <f t="shared" si="6"/>
        <v>#REF!</v>
      </c>
      <c r="F114" s="68" t="e">
        <f t="shared" si="7"/>
        <v>#REF!</v>
      </c>
    </row>
    <row r="115" spans="1:6" s="9" customFormat="1" ht="15.75" customHeight="1" x14ac:dyDescent="0.3">
      <c r="A115" s="14">
        <v>110</v>
      </c>
      <c r="B115" s="68">
        <v>0</v>
      </c>
      <c r="C115" s="68" t="e">
        <f t="shared" si="5"/>
        <v>#REF!</v>
      </c>
      <c r="D115" s="68">
        <f t="shared" si="8"/>
        <v>30.236301823242556</v>
      </c>
      <c r="E115" s="68" t="e">
        <f t="shared" si="6"/>
        <v>#REF!</v>
      </c>
      <c r="F115" s="68" t="e">
        <f t="shared" si="7"/>
        <v>#REF!</v>
      </c>
    </row>
    <row r="116" spans="1:6" s="9" customFormat="1" ht="15.75" customHeight="1" x14ac:dyDescent="0.3">
      <c r="A116" s="14">
        <v>111</v>
      </c>
      <c r="B116" s="68">
        <v>0</v>
      </c>
      <c r="C116" s="68" t="e">
        <f t="shared" si="5"/>
        <v>#REF!</v>
      </c>
      <c r="D116" s="68">
        <f t="shared" si="8"/>
        <v>30.236301823242556</v>
      </c>
      <c r="E116" s="68" t="e">
        <f t="shared" si="6"/>
        <v>#REF!</v>
      </c>
      <c r="F116" s="68" t="e">
        <f t="shared" si="7"/>
        <v>#REF!</v>
      </c>
    </row>
    <row r="117" spans="1:6" s="9" customFormat="1" ht="15.75" customHeight="1" x14ac:dyDescent="0.3">
      <c r="A117" s="14">
        <v>112</v>
      </c>
      <c r="B117" s="68">
        <v>0</v>
      </c>
      <c r="C117" s="68" t="e">
        <f t="shared" si="5"/>
        <v>#REF!</v>
      </c>
      <c r="D117" s="68">
        <f t="shared" si="8"/>
        <v>30.236301823242556</v>
      </c>
      <c r="E117" s="68" t="e">
        <f t="shared" si="6"/>
        <v>#REF!</v>
      </c>
      <c r="F117" s="68" t="e">
        <f t="shared" si="7"/>
        <v>#REF!</v>
      </c>
    </row>
    <row r="118" spans="1:6" s="9" customFormat="1" ht="15.75" customHeight="1" x14ac:dyDescent="0.3">
      <c r="A118" s="14">
        <v>113</v>
      </c>
      <c r="B118" s="68">
        <v>0</v>
      </c>
      <c r="C118" s="68" t="e">
        <f t="shared" si="5"/>
        <v>#REF!</v>
      </c>
      <c r="D118" s="68">
        <f t="shared" si="8"/>
        <v>30.236301823242556</v>
      </c>
      <c r="E118" s="68" t="e">
        <f t="shared" si="6"/>
        <v>#REF!</v>
      </c>
      <c r="F118" s="68" t="e">
        <f t="shared" si="7"/>
        <v>#REF!</v>
      </c>
    </row>
    <row r="119" spans="1:6" s="9" customFormat="1" ht="15.75" customHeight="1" x14ac:dyDescent="0.3">
      <c r="A119" s="14">
        <v>114</v>
      </c>
      <c r="B119" s="68">
        <v>0</v>
      </c>
      <c r="C119" s="68" t="e">
        <f t="shared" si="5"/>
        <v>#REF!</v>
      </c>
      <c r="D119" s="68">
        <f t="shared" si="8"/>
        <v>30.236301823242556</v>
      </c>
      <c r="E119" s="68" t="e">
        <f t="shared" si="6"/>
        <v>#REF!</v>
      </c>
      <c r="F119" s="68" t="e">
        <f t="shared" si="7"/>
        <v>#REF!</v>
      </c>
    </row>
    <row r="120" spans="1:6" s="9" customFormat="1" ht="15.75" customHeight="1" x14ac:dyDescent="0.3">
      <c r="A120" s="14">
        <v>115</v>
      </c>
      <c r="B120" s="68">
        <v>0</v>
      </c>
      <c r="C120" s="68" t="e">
        <f t="shared" si="5"/>
        <v>#REF!</v>
      </c>
      <c r="D120" s="68">
        <f t="shared" si="8"/>
        <v>30.236301823242556</v>
      </c>
      <c r="E120" s="68" t="e">
        <f t="shared" si="6"/>
        <v>#REF!</v>
      </c>
      <c r="F120" s="68" t="e">
        <f t="shared" si="7"/>
        <v>#REF!</v>
      </c>
    </row>
    <row r="121" spans="1:6" s="9" customFormat="1" ht="15.75" customHeight="1" x14ac:dyDescent="0.3">
      <c r="A121" s="14">
        <v>116</v>
      </c>
      <c r="B121" s="68">
        <v>0</v>
      </c>
      <c r="C121" s="68" t="e">
        <f t="shared" si="5"/>
        <v>#REF!</v>
      </c>
      <c r="D121" s="68">
        <f t="shared" si="8"/>
        <v>30.236301823242556</v>
      </c>
      <c r="E121" s="68" t="e">
        <f t="shared" si="6"/>
        <v>#REF!</v>
      </c>
      <c r="F121" s="68" t="e">
        <f t="shared" si="7"/>
        <v>#REF!</v>
      </c>
    </row>
    <row r="122" spans="1:6" s="9" customFormat="1" ht="15.75" customHeight="1" x14ac:dyDescent="0.3">
      <c r="A122" s="14">
        <v>117</v>
      </c>
      <c r="B122" s="68">
        <v>0</v>
      </c>
      <c r="C122" s="68" t="e">
        <f t="shared" si="5"/>
        <v>#REF!</v>
      </c>
      <c r="D122" s="68">
        <f t="shared" si="8"/>
        <v>30.236301823242556</v>
      </c>
      <c r="E122" s="68" t="e">
        <f t="shared" si="6"/>
        <v>#REF!</v>
      </c>
      <c r="F122" s="68" t="e">
        <f t="shared" si="7"/>
        <v>#REF!</v>
      </c>
    </row>
    <row r="123" spans="1:6" s="9" customFormat="1" ht="15.75" customHeight="1" x14ac:dyDescent="0.3">
      <c r="A123" s="14">
        <v>118</v>
      </c>
      <c r="B123" s="68">
        <v>0</v>
      </c>
      <c r="C123" s="68" t="e">
        <f t="shared" si="5"/>
        <v>#REF!</v>
      </c>
      <c r="D123" s="68">
        <f t="shared" si="8"/>
        <v>30.236301823242556</v>
      </c>
      <c r="E123" s="68" t="e">
        <f t="shared" si="6"/>
        <v>#REF!</v>
      </c>
      <c r="F123" s="68" t="e">
        <f t="shared" si="7"/>
        <v>#REF!</v>
      </c>
    </row>
    <row r="124" spans="1:6" s="9" customFormat="1" ht="15.75" customHeight="1" x14ac:dyDescent="0.3">
      <c r="A124" s="14">
        <v>119</v>
      </c>
      <c r="B124" s="68">
        <v>0</v>
      </c>
      <c r="C124" s="68" t="e">
        <f t="shared" si="5"/>
        <v>#REF!</v>
      </c>
      <c r="D124" s="68">
        <f t="shared" si="8"/>
        <v>30.236301823242556</v>
      </c>
      <c r="E124" s="68" t="e">
        <f t="shared" si="6"/>
        <v>#REF!</v>
      </c>
      <c r="F124" s="68" t="e">
        <f t="shared" si="7"/>
        <v>#REF!</v>
      </c>
    </row>
    <row r="125" spans="1:6" s="9" customFormat="1" ht="15.75" customHeight="1" x14ac:dyDescent="0.3">
      <c r="A125" s="14">
        <v>120</v>
      </c>
      <c r="B125" s="68">
        <v>0</v>
      </c>
      <c r="C125" s="68" t="e">
        <f t="shared" si="5"/>
        <v>#REF!</v>
      </c>
      <c r="D125" s="68">
        <f t="shared" si="8"/>
        <v>30.236301823242556</v>
      </c>
      <c r="E125" s="68" t="e">
        <f t="shared" si="6"/>
        <v>#REF!</v>
      </c>
      <c r="F125" s="68" t="e">
        <f t="shared" si="7"/>
        <v>#REF!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2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F1A84-ED3A-43BE-8669-D1034E1DE97F}">
  <sheetPr codeName="Planilha28">
    <tabColor theme="8" tint="0.39997558519241921"/>
    <outlinePr summaryBelow="0"/>
  </sheetPr>
  <dimension ref="A5:HI103"/>
  <sheetViews>
    <sheetView topLeftCell="A72" zoomScaleNormal="100" workbookViewId="0">
      <selection activeCell="B103" sqref="B103"/>
    </sheetView>
  </sheetViews>
  <sheetFormatPr defaultColWidth="9.109375" defaultRowHeight="10.199999999999999" x14ac:dyDescent="0.2"/>
  <cols>
    <col min="1" max="1" width="45.33203125" style="20" bestFit="1" customWidth="1"/>
    <col min="2" max="217" width="9.5546875" style="77" customWidth="1"/>
    <col min="218" max="16384" width="9.109375" style="20"/>
  </cols>
  <sheetData>
    <row r="5" spans="1:217" s="33" customFormat="1" x14ac:dyDescent="0.3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</row>
    <row r="6" spans="1:217" s="22" customFormat="1" x14ac:dyDescent="0.2">
      <c r="A6" s="21" t="s">
        <v>106</v>
      </c>
      <c r="B6" s="72">
        <v>1</v>
      </c>
      <c r="C6" s="72">
        <v>1</v>
      </c>
      <c r="D6" s="72">
        <v>1</v>
      </c>
      <c r="E6" s="72">
        <v>1</v>
      </c>
      <c r="F6" s="72">
        <v>1</v>
      </c>
      <c r="G6" s="72">
        <v>1</v>
      </c>
      <c r="H6" s="72">
        <v>1</v>
      </c>
      <c r="I6" s="72">
        <v>1</v>
      </c>
      <c r="J6" s="72">
        <v>1</v>
      </c>
      <c r="K6" s="72">
        <v>1</v>
      </c>
      <c r="L6" s="72">
        <v>1</v>
      </c>
      <c r="M6" s="72">
        <v>1</v>
      </c>
      <c r="N6" s="72">
        <v>2</v>
      </c>
      <c r="O6" s="72">
        <v>2</v>
      </c>
      <c r="P6" s="72">
        <v>2</v>
      </c>
      <c r="Q6" s="72">
        <v>2</v>
      </c>
      <c r="R6" s="72">
        <v>2</v>
      </c>
      <c r="S6" s="72">
        <v>2</v>
      </c>
      <c r="T6" s="72">
        <v>2</v>
      </c>
      <c r="U6" s="72">
        <v>2</v>
      </c>
      <c r="V6" s="72">
        <v>2</v>
      </c>
      <c r="W6" s="72">
        <v>2</v>
      </c>
      <c r="X6" s="72">
        <v>2</v>
      </c>
      <c r="Y6" s="72">
        <v>2</v>
      </c>
      <c r="Z6" s="72">
        <f t="shared" ref="Z6:CK6" si="0">N6+1</f>
        <v>3</v>
      </c>
      <c r="AA6" s="72">
        <f t="shared" si="0"/>
        <v>3</v>
      </c>
      <c r="AB6" s="72">
        <f t="shared" si="0"/>
        <v>3</v>
      </c>
      <c r="AC6" s="72">
        <f t="shared" si="0"/>
        <v>3</v>
      </c>
      <c r="AD6" s="72">
        <f t="shared" si="0"/>
        <v>3</v>
      </c>
      <c r="AE6" s="72">
        <f t="shared" si="0"/>
        <v>3</v>
      </c>
      <c r="AF6" s="72">
        <f t="shared" si="0"/>
        <v>3</v>
      </c>
      <c r="AG6" s="72">
        <f t="shared" si="0"/>
        <v>3</v>
      </c>
      <c r="AH6" s="72">
        <f t="shared" si="0"/>
        <v>3</v>
      </c>
      <c r="AI6" s="72">
        <f t="shared" si="0"/>
        <v>3</v>
      </c>
      <c r="AJ6" s="72">
        <f t="shared" si="0"/>
        <v>3</v>
      </c>
      <c r="AK6" s="72">
        <f t="shared" si="0"/>
        <v>3</v>
      </c>
      <c r="AL6" s="72">
        <f t="shared" si="0"/>
        <v>4</v>
      </c>
      <c r="AM6" s="72">
        <f t="shared" si="0"/>
        <v>4</v>
      </c>
      <c r="AN6" s="72">
        <f t="shared" si="0"/>
        <v>4</v>
      </c>
      <c r="AO6" s="72">
        <f t="shared" si="0"/>
        <v>4</v>
      </c>
      <c r="AP6" s="72">
        <f t="shared" si="0"/>
        <v>4</v>
      </c>
      <c r="AQ6" s="72">
        <f t="shared" si="0"/>
        <v>4</v>
      </c>
      <c r="AR6" s="72">
        <f t="shared" si="0"/>
        <v>4</v>
      </c>
      <c r="AS6" s="72">
        <f t="shared" si="0"/>
        <v>4</v>
      </c>
      <c r="AT6" s="72">
        <f t="shared" si="0"/>
        <v>4</v>
      </c>
      <c r="AU6" s="72">
        <f t="shared" si="0"/>
        <v>4</v>
      </c>
      <c r="AV6" s="72">
        <f t="shared" si="0"/>
        <v>4</v>
      </c>
      <c r="AW6" s="72">
        <f t="shared" si="0"/>
        <v>4</v>
      </c>
      <c r="AX6" s="73">
        <f t="shared" si="0"/>
        <v>5</v>
      </c>
      <c r="AY6" s="73">
        <f t="shared" si="0"/>
        <v>5</v>
      </c>
      <c r="AZ6" s="73">
        <f t="shared" si="0"/>
        <v>5</v>
      </c>
      <c r="BA6" s="73">
        <f t="shared" si="0"/>
        <v>5</v>
      </c>
      <c r="BB6" s="73">
        <f t="shared" si="0"/>
        <v>5</v>
      </c>
      <c r="BC6" s="73">
        <f t="shared" si="0"/>
        <v>5</v>
      </c>
      <c r="BD6" s="73">
        <f t="shared" si="0"/>
        <v>5</v>
      </c>
      <c r="BE6" s="73">
        <f t="shared" si="0"/>
        <v>5</v>
      </c>
      <c r="BF6" s="73">
        <f t="shared" si="0"/>
        <v>5</v>
      </c>
      <c r="BG6" s="73">
        <f t="shared" si="0"/>
        <v>5</v>
      </c>
      <c r="BH6" s="73">
        <f t="shared" si="0"/>
        <v>5</v>
      </c>
      <c r="BI6" s="73">
        <f t="shared" si="0"/>
        <v>5</v>
      </c>
      <c r="BJ6" s="73">
        <f t="shared" si="0"/>
        <v>6</v>
      </c>
      <c r="BK6" s="73">
        <f t="shared" si="0"/>
        <v>6</v>
      </c>
      <c r="BL6" s="73">
        <f t="shared" si="0"/>
        <v>6</v>
      </c>
      <c r="BM6" s="73">
        <f t="shared" si="0"/>
        <v>6</v>
      </c>
      <c r="BN6" s="73">
        <f t="shared" si="0"/>
        <v>6</v>
      </c>
      <c r="BO6" s="73">
        <f t="shared" si="0"/>
        <v>6</v>
      </c>
      <c r="BP6" s="73">
        <f t="shared" si="0"/>
        <v>6</v>
      </c>
      <c r="BQ6" s="73">
        <f t="shared" si="0"/>
        <v>6</v>
      </c>
      <c r="BR6" s="73">
        <f t="shared" si="0"/>
        <v>6</v>
      </c>
      <c r="BS6" s="73">
        <f t="shared" si="0"/>
        <v>6</v>
      </c>
      <c r="BT6" s="73">
        <f t="shared" si="0"/>
        <v>6</v>
      </c>
      <c r="BU6" s="73">
        <f t="shared" si="0"/>
        <v>6</v>
      </c>
      <c r="BV6" s="73">
        <f t="shared" si="0"/>
        <v>7</v>
      </c>
      <c r="BW6" s="73">
        <f t="shared" si="0"/>
        <v>7</v>
      </c>
      <c r="BX6" s="73">
        <f t="shared" si="0"/>
        <v>7</v>
      </c>
      <c r="BY6" s="73">
        <f t="shared" si="0"/>
        <v>7</v>
      </c>
      <c r="BZ6" s="73">
        <f t="shared" si="0"/>
        <v>7</v>
      </c>
      <c r="CA6" s="73">
        <f t="shared" si="0"/>
        <v>7</v>
      </c>
      <c r="CB6" s="73">
        <f t="shared" si="0"/>
        <v>7</v>
      </c>
      <c r="CC6" s="73">
        <f t="shared" si="0"/>
        <v>7</v>
      </c>
      <c r="CD6" s="73">
        <f t="shared" si="0"/>
        <v>7</v>
      </c>
      <c r="CE6" s="73">
        <f t="shared" si="0"/>
        <v>7</v>
      </c>
      <c r="CF6" s="73">
        <f t="shared" si="0"/>
        <v>7</v>
      </c>
      <c r="CG6" s="73">
        <f t="shared" si="0"/>
        <v>7</v>
      </c>
      <c r="CH6" s="73">
        <f t="shared" si="0"/>
        <v>8</v>
      </c>
      <c r="CI6" s="73">
        <f t="shared" si="0"/>
        <v>8</v>
      </c>
      <c r="CJ6" s="73">
        <f t="shared" si="0"/>
        <v>8</v>
      </c>
      <c r="CK6" s="73">
        <f t="shared" si="0"/>
        <v>8</v>
      </c>
      <c r="CL6" s="73">
        <f t="shared" ref="CL6:EW6" si="1">BZ6+1</f>
        <v>8</v>
      </c>
      <c r="CM6" s="73">
        <f t="shared" si="1"/>
        <v>8</v>
      </c>
      <c r="CN6" s="73">
        <f t="shared" si="1"/>
        <v>8</v>
      </c>
      <c r="CO6" s="73">
        <f t="shared" si="1"/>
        <v>8</v>
      </c>
      <c r="CP6" s="73">
        <f t="shared" si="1"/>
        <v>8</v>
      </c>
      <c r="CQ6" s="73">
        <f t="shared" si="1"/>
        <v>8</v>
      </c>
      <c r="CR6" s="73">
        <f t="shared" si="1"/>
        <v>8</v>
      </c>
      <c r="CS6" s="73">
        <f t="shared" si="1"/>
        <v>8</v>
      </c>
      <c r="CT6" s="73">
        <f t="shared" si="1"/>
        <v>9</v>
      </c>
      <c r="CU6" s="73">
        <f t="shared" si="1"/>
        <v>9</v>
      </c>
      <c r="CV6" s="73">
        <f t="shared" si="1"/>
        <v>9</v>
      </c>
      <c r="CW6" s="73">
        <f t="shared" si="1"/>
        <v>9</v>
      </c>
      <c r="CX6" s="73">
        <f t="shared" si="1"/>
        <v>9</v>
      </c>
      <c r="CY6" s="73">
        <f t="shared" si="1"/>
        <v>9</v>
      </c>
      <c r="CZ6" s="73">
        <f t="shared" si="1"/>
        <v>9</v>
      </c>
      <c r="DA6" s="73">
        <f t="shared" si="1"/>
        <v>9</v>
      </c>
      <c r="DB6" s="73">
        <f t="shared" si="1"/>
        <v>9</v>
      </c>
      <c r="DC6" s="73">
        <f t="shared" si="1"/>
        <v>9</v>
      </c>
      <c r="DD6" s="73">
        <f t="shared" si="1"/>
        <v>9</v>
      </c>
      <c r="DE6" s="73">
        <f t="shared" si="1"/>
        <v>9</v>
      </c>
      <c r="DF6" s="73">
        <f t="shared" si="1"/>
        <v>10</v>
      </c>
      <c r="DG6" s="73">
        <f t="shared" si="1"/>
        <v>10</v>
      </c>
      <c r="DH6" s="73">
        <f t="shared" si="1"/>
        <v>10</v>
      </c>
      <c r="DI6" s="73">
        <f t="shared" si="1"/>
        <v>10</v>
      </c>
      <c r="DJ6" s="73">
        <f t="shared" si="1"/>
        <v>10</v>
      </c>
      <c r="DK6" s="73">
        <f t="shared" si="1"/>
        <v>10</v>
      </c>
      <c r="DL6" s="73">
        <f t="shared" si="1"/>
        <v>10</v>
      </c>
      <c r="DM6" s="73">
        <f t="shared" si="1"/>
        <v>10</v>
      </c>
      <c r="DN6" s="73">
        <f t="shared" si="1"/>
        <v>10</v>
      </c>
      <c r="DO6" s="73">
        <f t="shared" si="1"/>
        <v>10</v>
      </c>
      <c r="DP6" s="73">
        <f t="shared" si="1"/>
        <v>10</v>
      </c>
      <c r="DQ6" s="73">
        <f t="shared" si="1"/>
        <v>10</v>
      </c>
      <c r="DR6" s="73">
        <f t="shared" si="1"/>
        <v>11</v>
      </c>
      <c r="DS6" s="73">
        <f t="shared" si="1"/>
        <v>11</v>
      </c>
      <c r="DT6" s="73">
        <f t="shared" si="1"/>
        <v>11</v>
      </c>
      <c r="DU6" s="73">
        <f t="shared" si="1"/>
        <v>11</v>
      </c>
      <c r="DV6" s="73">
        <f t="shared" si="1"/>
        <v>11</v>
      </c>
      <c r="DW6" s="73">
        <f t="shared" si="1"/>
        <v>11</v>
      </c>
      <c r="DX6" s="73">
        <f t="shared" si="1"/>
        <v>11</v>
      </c>
      <c r="DY6" s="73">
        <f t="shared" si="1"/>
        <v>11</v>
      </c>
      <c r="DZ6" s="73">
        <f t="shared" si="1"/>
        <v>11</v>
      </c>
      <c r="EA6" s="73">
        <f t="shared" si="1"/>
        <v>11</v>
      </c>
      <c r="EB6" s="73">
        <f t="shared" si="1"/>
        <v>11</v>
      </c>
      <c r="EC6" s="73">
        <f t="shared" si="1"/>
        <v>11</v>
      </c>
      <c r="ED6" s="73">
        <f t="shared" si="1"/>
        <v>12</v>
      </c>
      <c r="EE6" s="73">
        <f t="shared" si="1"/>
        <v>12</v>
      </c>
      <c r="EF6" s="73">
        <f t="shared" si="1"/>
        <v>12</v>
      </c>
      <c r="EG6" s="73">
        <f t="shared" si="1"/>
        <v>12</v>
      </c>
      <c r="EH6" s="73">
        <f t="shared" si="1"/>
        <v>12</v>
      </c>
      <c r="EI6" s="73">
        <f t="shared" si="1"/>
        <v>12</v>
      </c>
      <c r="EJ6" s="73">
        <f t="shared" si="1"/>
        <v>12</v>
      </c>
      <c r="EK6" s="73">
        <f t="shared" si="1"/>
        <v>12</v>
      </c>
      <c r="EL6" s="73">
        <f t="shared" si="1"/>
        <v>12</v>
      </c>
      <c r="EM6" s="73">
        <f t="shared" si="1"/>
        <v>12</v>
      </c>
      <c r="EN6" s="73">
        <f t="shared" si="1"/>
        <v>12</v>
      </c>
      <c r="EO6" s="73">
        <f t="shared" si="1"/>
        <v>12</v>
      </c>
      <c r="EP6" s="73">
        <f t="shared" si="1"/>
        <v>13</v>
      </c>
      <c r="EQ6" s="73">
        <f t="shared" si="1"/>
        <v>13</v>
      </c>
      <c r="ER6" s="73">
        <f t="shared" si="1"/>
        <v>13</v>
      </c>
      <c r="ES6" s="73">
        <f t="shared" si="1"/>
        <v>13</v>
      </c>
      <c r="ET6" s="73">
        <f t="shared" si="1"/>
        <v>13</v>
      </c>
      <c r="EU6" s="73">
        <f t="shared" si="1"/>
        <v>13</v>
      </c>
      <c r="EV6" s="73">
        <f t="shared" si="1"/>
        <v>13</v>
      </c>
      <c r="EW6" s="73">
        <f t="shared" si="1"/>
        <v>13</v>
      </c>
      <c r="EX6" s="73">
        <f t="shared" ref="EX6:HI6" si="2">EL6+1</f>
        <v>13</v>
      </c>
      <c r="EY6" s="73">
        <f t="shared" si="2"/>
        <v>13</v>
      </c>
      <c r="EZ6" s="73">
        <f t="shared" si="2"/>
        <v>13</v>
      </c>
      <c r="FA6" s="73">
        <f t="shared" si="2"/>
        <v>13</v>
      </c>
      <c r="FB6" s="73">
        <f t="shared" si="2"/>
        <v>14</v>
      </c>
      <c r="FC6" s="73">
        <f t="shared" si="2"/>
        <v>14</v>
      </c>
      <c r="FD6" s="73">
        <f t="shared" si="2"/>
        <v>14</v>
      </c>
      <c r="FE6" s="73">
        <f t="shared" si="2"/>
        <v>14</v>
      </c>
      <c r="FF6" s="73">
        <f t="shared" si="2"/>
        <v>14</v>
      </c>
      <c r="FG6" s="73">
        <f t="shared" si="2"/>
        <v>14</v>
      </c>
      <c r="FH6" s="73">
        <f t="shared" si="2"/>
        <v>14</v>
      </c>
      <c r="FI6" s="73">
        <f t="shared" si="2"/>
        <v>14</v>
      </c>
      <c r="FJ6" s="73">
        <f t="shared" si="2"/>
        <v>14</v>
      </c>
      <c r="FK6" s="73">
        <f t="shared" si="2"/>
        <v>14</v>
      </c>
      <c r="FL6" s="73">
        <f t="shared" si="2"/>
        <v>14</v>
      </c>
      <c r="FM6" s="73">
        <f t="shared" si="2"/>
        <v>14</v>
      </c>
      <c r="FN6" s="73">
        <f t="shared" si="2"/>
        <v>15</v>
      </c>
      <c r="FO6" s="73">
        <f t="shared" si="2"/>
        <v>15</v>
      </c>
      <c r="FP6" s="73">
        <f t="shared" si="2"/>
        <v>15</v>
      </c>
      <c r="FQ6" s="73">
        <f t="shared" si="2"/>
        <v>15</v>
      </c>
      <c r="FR6" s="73">
        <f t="shared" si="2"/>
        <v>15</v>
      </c>
      <c r="FS6" s="73">
        <f t="shared" si="2"/>
        <v>15</v>
      </c>
      <c r="FT6" s="73">
        <f t="shared" si="2"/>
        <v>15</v>
      </c>
      <c r="FU6" s="73">
        <f t="shared" si="2"/>
        <v>15</v>
      </c>
      <c r="FV6" s="73">
        <f t="shared" si="2"/>
        <v>15</v>
      </c>
      <c r="FW6" s="73">
        <f t="shared" si="2"/>
        <v>15</v>
      </c>
      <c r="FX6" s="73">
        <f t="shared" si="2"/>
        <v>15</v>
      </c>
      <c r="FY6" s="73">
        <f t="shared" si="2"/>
        <v>15</v>
      </c>
      <c r="FZ6" s="73">
        <f t="shared" si="2"/>
        <v>16</v>
      </c>
      <c r="GA6" s="73">
        <f t="shared" si="2"/>
        <v>16</v>
      </c>
      <c r="GB6" s="73">
        <f t="shared" si="2"/>
        <v>16</v>
      </c>
      <c r="GC6" s="73">
        <f t="shared" si="2"/>
        <v>16</v>
      </c>
      <c r="GD6" s="73">
        <f t="shared" si="2"/>
        <v>16</v>
      </c>
      <c r="GE6" s="73">
        <f t="shared" si="2"/>
        <v>16</v>
      </c>
      <c r="GF6" s="73">
        <f t="shared" si="2"/>
        <v>16</v>
      </c>
      <c r="GG6" s="73">
        <f t="shared" si="2"/>
        <v>16</v>
      </c>
      <c r="GH6" s="73">
        <f t="shared" si="2"/>
        <v>16</v>
      </c>
      <c r="GI6" s="73">
        <f t="shared" si="2"/>
        <v>16</v>
      </c>
      <c r="GJ6" s="73">
        <f t="shared" si="2"/>
        <v>16</v>
      </c>
      <c r="GK6" s="73">
        <f t="shared" si="2"/>
        <v>16</v>
      </c>
      <c r="GL6" s="73">
        <f t="shared" si="2"/>
        <v>17</v>
      </c>
      <c r="GM6" s="73">
        <f t="shared" si="2"/>
        <v>17</v>
      </c>
      <c r="GN6" s="73">
        <f t="shared" si="2"/>
        <v>17</v>
      </c>
      <c r="GO6" s="73">
        <f t="shared" si="2"/>
        <v>17</v>
      </c>
      <c r="GP6" s="73">
        <f t="shared" si="2"/>
        <v>17</v>
      </c>
      <c r="GQ6" s="73">
        <f t="shared" si="2"/>
        <v>17</v>
      </c>
      <c r="GR6" s="73">
        <f t="shared" si="2"/>
        <v>17</v>
      </c>
      <c r="GS6" s="73">
        <f t="shared" si="2"/>
        <v>17</v>
      </c>
      <c r="GT6" s="73">
        <f t="shared" si="2"/>
        <v>17</v>
      </c>
      <c r="GU6" s="73">
        <f t="shared" si="2"/>
        <v>17</v>
      </c>
      <c r="GV6" s="73">
        <f t="shared" si="2"/>
        <v>17</v>
      </c>
      <c r="GW6" s="73">
        <f t="shared" si="2"/>
        <v>17</v>
      </c>
      <c r="GX6" s="73">
        <f t="shared" si="2"/>
        <v>18</v>
      </c>
      <c r="GY6" s="73">
        <f t="shared" si="2"/>
        <v>18</v>
      </c>
      <c r="GZ6" s="73">
        <f t="shared" si="2"/>
        <v>18</v>
      </c>
      <c r="HA6" s="73">
        <f t="shared" si="2"/>
        <v>18</v>
      </c>
      <c r="HB6" s="73">
        <f t="shared" si="2"/>
        <v>18</v>
      </c>
      <c r="HC6" s="73">
        <f t="shared" si="2"/>
        <v>18</v>
      </c>
      <c r="HD6" s="73">
        <f t="shared" si="2"/>
        <v>18</v>
      </c>
      <c r="HE6" s="73">
        <f t="shared" si="2"/>
        <v>18</v>
      </c>
      <c r="HF6" s="73">
        <f t="shared" si="2"/>
        <v>18</v>
      </c>
      <c r="HG6" s="73">
        <f t="shared" si="2"/>
        <v>18</v>
      </c>
      <c r="HH6" s="73">
        <f t="shared" si="2"/>
        <v>18</v>
      </c>
      <c r="HI6" s="73">
        <f t="shared" si="2"/>
        <v>18</v>
      </c>
    </row>
    <row r="7" spans="1:217" x14ac:dyDescent="0.2">
      <c r="A7" s="23" t="s">
        <v>214</v>
      </c>
      <c r="B7" s="74">
        <v>1</v>
      </c>
      <c r="C7" s="74">
        <f t="shared" ref="C7:BN7" si="3">B7+1</f>
        <v>2</v>
      </c>
      <c r="D7" s="74">
        <f t="shared" si="3"/>
        <v>3</v>
      </c>
      <c r="E7" s="74">
        <f t="shared" si="3"/>
        <v>4</v>
      </c>
      <c r="F7" s="74">
        <f t="shared" si="3"/>
        <v>5</v>
      </c>
      <c r="G7" s="74">
        <f t="shared" si="3"/>
        <v>6</v>
      </c>
      <c r="H7" s="74">
        <f t="shared" si="3"/>
        <v>7</v>
      </c>
      <c r="I7" s="74">
        <f t="shared" si="3"/>
        <v>8</v>
      </c>
      <c r="J7" s="74">
        <f t="shared" si="3"/>
        <v>9</v>
      </c>
      <c r="K7" s="74">
        <f t="shared" si="3"/>
        <v>10</v>
      </c>
      <c r="L7" s="74">
        <f t="shared" si="3"/>
        <v>11</v>
      </c>
      <c r="M7" s="74">
        <f t="shared" si="3"/>
        <v>12</v>
      </c>
      <c r="N7" s="74">
        <f t="shared" si="3"/>
        <v>13</v>
      </c>
      <c r="O7" s="74">
        <f t="shared" si="3"/>
        <v>14</v>
      </c>
      <c r="P7" s="74">
        <f t="shared" si="3"/>
        <v>15</v>
      </c>
      <c r="Q7" s="74">
        <f t="shared" si="3"/>
        <v>16</v>
      </c>
      <c r="R7" s="74">
        <f t="shared" si="3"/>
        <v>17</v>
      </c>
      <c r="S7" s="74">
        <f t="shared" si="3"/>
        <v>18</v>
      </c>
      <c r="T7" s="74">
        <f t="shared" si="3"/>
        <v>19</v>
      </c>
      <c r="U7" s="74">
        <f t="shared" si="3"/>
        <v>20</v>
      </c>
      <c r="V7" s="74">
        <f t="shared" si="3"/>
        <v>21</v>
      </c>
      <c r="W7" s="74">
        <f t="shared" si="3"/>
        <v>22</v>
      </c>
      <c r="X7" s="74">
        <f t="shared" si="3"/>
        <v>23</v>
      </c>
      <c r="Y7" s="74">
        <f t="shared" si="3"/>
        <v>24</v>
      </c>
      <c r="Z7" s="74">
        <f t="shared" si="3"/>
        <v>25</v>
      </c>
      <c r="AA7" s="74">
        <f t="shared" si="3"/>
        <v>26</v>
      </c>
      <c r="AB7" s="74">
        <f t="shared" si="3"/>
        <v>27</v>
      </c>
      <c r="AC7" s="74">
        <f t="shared" si="3"/>
        <v>28</v>
      </c>
      <c r="AD7" s="74">
        <f t="shared" si="3"/>
        <v>29</v>
      </c>
      <c r="AE7" s="74">
        <f t="shared" si="3"/>
        <v>30</v>
      </c>
      <c r="AF7" s="74">
        <f t="shared" si="3"/>
        <v>31</v>
      </c>
      <c r="AG7" s="74">
        <f t="shared" si="3"/>
        <v>32</v>
      </c>
      <c r="AH7" s="74">
        <f t="shared" si="3"/>
        <v>33</v>
      </c>
      <c r="AI7" s="74">
        <f t="shared" si="3"/>
        <v>34</v>
      </c>
      <c r="AJ7" s="74">
        <f t="shared" si="3"/>
        <v>35</v>
      </c>
      <c r="AK7" s="74">
        <f t="shared" si="3"/>
        <v>36</v>
      </c>
      <c r="AL7" s="74">
        <f t="shared" si="3"/>
        <v>37</v>
      </c>
      <c r="AM7" s="74">
        <f t="shared" si="3"/>
        <v>38</v>
      </c>
      <c r="AN7" s="74">
        <f t="shared" si="3"/>
        <v>39</v>
      </c>
      <c r="AO7" s="74">
        <f t="shared" si="3"/>
        <v>40</v>
      </c>
      <c r="AP7" s="74">
        <f t="shared" si="3"/>
        <v>41</v>
      </c>
      <c r="AQ7" s="74">
        <f t="shared" si="3"/>
        <v>42</v>
      </c>
      <c r="AR7" s="74">
        <f t="shared" si="3"/>
        <v>43</v>
      </c>
      <c r="AS7" s="74">
        <f t="shared" si="3"/>
        <v>44</v>
      </c>
      <c r="AT7" s="74">
        <f t="shared" si="3"/>
        <v>45</v>
      </c>
      <c r="AU7" s="74">
        <f t="shared" si="3"/>
        <v>46</v>
      </c>
      <c r="AV7" s="74">
        <f t="shared" si="3"/>
        <v>47</v>
      </c>
      <c r="AW7" s="74">
        <f t="shared" si="3"/>
        <v>48</v>
      </c>
      <c r="AX7" s="75">
        <f t="shared" si="3"/>
        <v>49</v>
      </c>
      <c r="AY7" s="75">
        <f t="shared" si="3"/>
        <v>50</v>
      </c>
      <c r="AZ7" s="75">
        <f t="shared" si="3"/>
        <v>51</v>
      </c>
      <c r="BA7" s="75">
        <f t="shared" si="3"/>
        <v>52</v>
      </c>
      <c r="BB7" s="75">
        <f t="shared" si="3"/>
        <v>53</v>
      </c>
      <c r="BC7" s="75">
        <f t="shared" si="3"/>
        <v>54</v>
      </c>
      <c r="BD7" s="75">
        <f t="shared" si="3"/>
        <v>55</v>
      </c>
      <c r="BE7" s="75">
        <f t="shared" si="3"/>
        <v>56</v>
      </c>
      <c r="BF7" s="75">
        <f t="shared" si="3"/>
        <v>57</v>
      </c>
      <c r="BG7" s="75">
        <f t="shared" si="3"/>
        <v>58</v>
      </c>
      <c r="BH7" s="75">
        <f t="shared" si="3"/>
        <v>59</v>
      </c>
      <c r="BI7" s="75">
        <f t="shared" si="3"/>
        <v>60</v>
      </c>
      <c r="BJ7" s="75">
        <f t="shared" si="3"/>
        <v>61</v>
      </c>
      <c r="BK7" s="75">
        <f t="shared" si="3"/>
        <v>62</v>
      </c>
      <c r="BL7" s="75">
        <f t="shared" si="3"/>
        <v>63</v>
      </c>
      <c r="BM7" s="75">
        <f t="shared" si="3"/>
        <v>64</v>
      </c>
      <c r="BN7" s="75">
        <f t="shared" si="3"/>
        <v>65</v>
      </c>
      <c r="BO7" s="75">
        <f t="shared" ref="BO7:DZ7" si="4">BN7+1</f>
        <v>66</v>
      </c>
      <c r="BP7" s="75">
        <f t="shared" si="4"/>
        <v>67</v>
      </c>
      <c r="BQ7" s="75">
        <f t="shared" si="4"/>
        <v>68</v>
      </c>
      <c r="BR7" s="75">
        <f t="shared" si="4"/>
        <v>69</v>
      </c>
      <c r="BS7" s="75">
        <f t="shared" si="4"/>
        <v>70</v>
      </c>
      <c r="BT7" s="75">
        <f t="shared" si="4"/>
        <v>71</v>
      </c>
      <c r="BU7" s="75">
        <f t="shared" si="4"/>
        <v>72</v>
      </c>
      <c r="BV7" s="75">
        <f t="shared" si="4"/>
        <v>73</v>
      </c>
      <c r="BW7" s="75">
        <f t="shared" si="4"/>
        <v>74</v>
      </c>
      <c r="BX7" s="75">
        <f t="shared" si="4"/>
        <v>75</v>
      </c>
      <c r="BY7" s="75">
        <f t="shared" si="4"/>
        <v>76</v>
      </c>
      <c r="BZ7" s="75">
        <f t="shared" si="4"/>
        <v>77</v>
      </c>
      <c r="CA7" s="75">
        <f t="shared" si="4"/>
        <v>78</v>
      </c>
      <c r="CB7" s="75">
        <f t="shared" si="4"/>
        <v>79</v>
      </c>
      <c r="CC7" s="75">
        <f t="shared" si="4"/>
        <v>80</v>
      </c>
      <c r="CD7" s="75">
        <f t="shared" si="4"/>
        <v>81</v>
      </c>
      <c r="CE7" s="75">
        <f t="shared" si="4"/>
        <v>82</v>
      </c>
      <c r="CF7" s="75">
        <f t="shared" si="4"/>
        <v>83</v>
      </c>
      <c r="CG7" s="75">
        <f t="shared" si="4"/>
        <v>84</v>
      </c>
      <c r="CH7" s="75">
        <f t="shared" si="4"/>
        <v>85</v>
      </c>
      <c r="CI7" s="75">
        <f t="shared" si="4"/>
        <v>86</v>
      </c>
      <c r="CJ7" s="75">
        <f t="shared" si="4"/>
        <v>87</v>
      </c>
      <c r="CK7" s="75">
        <f t="shared" si="4"/>
        <v>88</v>
      </c>
      <c r="CL7" s="75">
        <f t="shared" si="4"/>
        <v>89</v>
      </c>
      <c r="CM7" s="75">
        <f t="shared" si="4"/>
        <v>90</v>
      </c>
      <c r="CN7" s="75">
        <f t="shared" si="4"/>
        <v>91</v>
      </c>
      <c r="CO7" s="75">
        <f t="shared" si="4"/>
        <v>92</v>
      </c>
      <c r="CP7" s="75">
        <f t="shared" si="4"/>
        <v>93</v>
      </c>
      <c r="CQ7" s="75">
        <f t="shared" si="4"/>
        <v>94</v>
      </c>
      <c r="CR7" s="75">
        <f t="shared" si="4"/>
        <v>95</v>
      </c>
      <c r="CS7" s="75">
        <f t="shared" si="4"/>
        <v>96</v>
      </c>
      <c r="CT7" s="75">
        <f t="shared" si="4"/>
        <v>97</v>
      </c>
      <c r="CU7" s="75">
        <f t="shared" si="4"/>
        <v>98</v>
      </c>
      <c r="CV7" s="75">
        <f t="shared" si="4"/>
        <v>99</v>
      </c>
      <c r="CW7" s="75">
        <f t="shared" si="4"/>
        <v>100</v>
      </c>
      <c r="CX7" s="75">
        <f t="shared" si="4"/>
        <v>101</v>
      </c>
      <c r="CY7" s="75">
        <f t="shared" si="4"/>
        <v>102</v>
      </c>
      <c r="CZ7" s="75">
        <f t="shared" si="4"/>
        <v>103</v>
      </c>
      <c r="DA7" s="75">
        <f t="shared" si="4"/>
        <v>104</v>
      </c>
      <c r="DB7" s="75">
        <f t="shared" si="4"/>
        <v>105</v>
      </c>
      <c r="DC7" s="75">
        <f t="shared" si="4"/>
        <v>106</v>
      </c>
      <c r="DD7" s="75">
        <f t="shared" si="4"/>
        <v>107</v>
      </c>
      <c r="DE7" s="75">
        <f t="shared" si="4"/>
        <v>108</v>
      </c>
      <c r="DF7" s="75">
        <f t="shared" si="4"/>
        <v>109</v>
      </c>
      <c r="DG7" s="75">
        <f t="shared" si="4"/>
        <v>110</v>
      </c>
      <c r="DH7" s="75">
        <f t="shared" si="4"/>
        <v>111</v>
      </c>
      <c r="DI7" s="75">
        <f t="shared" si="4"/>
        <v>112</v>
      </c>
      <c r="DJ7" s="75">
        <f t="shared" si="4"/>
        <v>113</v>
      </c>
      <c r="DK7" s="75">
        <f t="shared" si="4"/>
        <v>114</v>
      </c>
      <c r="DL7" s="75">
        <f t="shared" si="4"/>
        <v>115</v>
      </c>
      <c r="DM7" s="75">
        <f t="shared" si="4"/>
        <v>116</v>
      </c>
      <c r="DN7" s="75">
        <f t="shared" si="4"/>
        <v>117</v>
      </c>
      <c r="DO7" s="75">
        <f t="shared" si="4"/>
        <v>118</v>
      </c>
      <c r="DP7" s="75">
        <f t="shared" si="4"/>
        <v>119</v>
      </c>
      <c r="DQ7" s="75">
        <f t="shared" si="4"/>
        <v>120</v>
      </c>
      <c r="DR7" s="75">
        <f t="shared" si="4"/>
        <v>121</v>
      </c>
      <c r="DS7" s="75">
        <f t="shared" si="4"/>
        <v>122</v>
      </c>
      <c r="DT7" s="75">
        <f t="shared" si="4"/>
        <v>123</v>
      </c>
      <c r="DU7" s="75">
        <f t="shared" si="4"/>
        <v>124</v>
      </c>
      <c r="DV7" s="75">
        <f t="shared" si="4"/>
        <v>125</v>
      </c>
      <c r="DW7" s="75">
        <f t="shared" si="4"/>
        <v>126</v>
      </c>
      <c r="DX7" s="75">
        <f t="shared" si="4"/>
        <v>127</v>
      </c>
      <c r="DY7" s="75">
        <f t="shared" si="4"/>
        <v>128</v>
      </c>
      <c r="DZ7" s="75">
        <f t="shared" si="4"/>
        <v>129</v>
      </c>
      <c r="EA7" s="75">
        <f t="shared" ref="EA7:GL7" si="5">DZ7+1</f>
        <v>130</v>
      </c>
      <c r="EB7" s="75">
        <f t="shared" si="5"/>
        <v>131</v>
      </c>
      <c r="EC7" s="75">
        <f t="shared" si="5"/>
        <v>132</v>
      </c>
      <c r="ED7" s="75">
        <f t="shared" si="5"/>
        <v>133</v>
      </c>
      <c r="EE7" s="75">
        <f t="shared" si="5"/>
        <v>134</v>
      </c>
      <c r="EF7" s="75">
        <f t="shared" si="5"/>
        <v>135</v>
      </c>
      <c r="EG7" s="75">
        <f t="shared" si="5"/>
        <v>136</v>
      </c>
      <c r="EH7" s="75">
        <f t="shared" si="5"/>
        <v>137</v>
      </c>
      <c r="EI7" s="75">
        <f t="shared" si="5"/>
        <v>138</v>
      </c>
      <c r="EJ7" s="75">
        <f t="shared" si="5"/>
        <v>139</v>
      </c>
      <c r="EK7" s="75">
        <f t="shared" si="5"/>
        <v>140</v>
      </c>
      <c r="EL7" s="75">
        <f t="shared" si="5"/>
        <v>141</v>
      </c>
      <c r="EM7" s="75">
        <f t="shared" si="5"/>
        <v>142</v>
      </c>
      <c r="EN7" s="75">
        <f t="shared" si="5"/>
        <v>143</v>
      </c>
      <c r="EO7" s="75">
        <f t="shared" si="5"/>
        <v>144</v>
      </c>
      <c r="EP7" s="75">
        <f t="shared" si="5"/>
        <v>145</v>
      </c>
      <c r="EQ7" s="75">
        <f t="shared" si="5"/>
        <v>146</v>
      </c>
      <c r="ER7" s="75">
        <f t="shared" si="5"/>
        <v>147</v>
      </c>
      <c r="ES7" s="75">
        <f t="shared" si="5"/>
        <v>148</v>
      </c>
      <c r="ET7" s="75">
        <f t="shared" si="5"/>
        <v>149</v>
      </c>
      <c r="EU7" s="75">
        <f t="shared" si="5"/>
        <v>150</v>
      </c>
      <c r="EV7" s="75">
        <f t="shared" si="5"/>
        <v>151</v>
      </c>
      <c r="EW7" s="75">
        <f t="shared" si="5"/>
        <v>152</v>
      </c>
      <c r="EX7" s="75">
        <f t="shared" si="5"/>
        <v>153</v>
      </c>
      <c r="EY7" s="75">
        <f t="shared" si="5"/>
        <v>154</v>
      </c>
      <c r="EZ7" s="75">
        <f t="shared" si="5"/>
        <v>155</v>
      </c>
      <c r="FA7" s="75">
        <f t="shared" si="5"/>
        <v>156</v>
      </c>
      <c r="FB7" s="75">
        <f t="shared" si="5"/>
        <v>157</v>
      </c>
      <c r="FC7" s="75">
        <f t="shared" si="5"/>
        <v>158</v>
      </c>
      <c r="FD7" s="75">
        <f t="shared" si="5"/>
        <v>159</v>
      </c>
      <c r="FE7" s="75">
        <f t="shared" si="5"/>
        <v>160</v>
      </c>
      <c r="FF7" s="75">
        <f t="shared" si="5"/>
        <v>161</v>
      </c>
      <c r="FG7" s="75">
        <f t="shared" si="5"/>
        <v>162</v>
      </c>
      <c r="FH7" s="75">
        <f t="shared" si="5"/>
        <v>163</v>
      </c>
      <c r="FI7" s="75">
        <f t="shared" si="5"/>
        <v>164</v>
      </c>
      <c r="FJ7" s="75">
        <f t="shared" si="5"/>
        <v>165</v>
      </c>
      <c r="FK7" s="75">
        <f t="shared" si="5"/>
        <v>166</v>
      </c>
      <c r="FL7" s="75">
        <f t="shared" si="5"/>
        <v>167</v>
      </c>
      <c r="FM7" s="75">
        <f t="shared" si="5"/>
        <v>168</v>
      </c>
      <c r="FN7" s="75">
        <f t="shared" si="5"/>
        <v>169</v>
      </c>
      <c r="FO7" s="75">
        <f t="shared" si="5"/>
        <v>170</v>
      </c>
      <c r="FP7" s="75">
        <f t="shared" si="5"/>
        <v>171</v>
      </c>
      <c r="FQ7" s="75">
        <f t="shared" si="5"/>
        <v>172</v>
      </c>
      <c r="FR7" s="75">
        <f t="shared" si="5"/>
        <v>173</v>
      </c>
      <c r="FS7" s="75">
        <f t="shared" si="5"/>
        <v>174</v>
      </c>
      <c r="FT7" s="75">
        <f t="shared" si="5"/>
        <v>175</v>
      </c>
      <c r="FU7" s="75">
        <f t="shared" si="5"/>
        <v>176</v>
      </c>
      <c r="FV7" s="75">
        <f t="shared" si="5"/>
        <v>177</v>
      </c>
      <c r="FW7" s="75">
        <f t="shared" si="5"/>
        <v>178</v>
      </c>
      <c r="FX7" s="75">
        <f t="shared" si="5"/>
        <v>179</v>
      </c>
      <c r="FY7" s="75">
        <f t="shared" si="5"/>
        <v>180</v>
      </c>
      <c r="FZ7" s="75">
        <f t="shared" si="5"/>
        <v>181</v>
      </c>
      <c r="GA7" s="75">
        <f t="shared" si="5"/>
        <v>182</v>
      </c>
      <c r="GB7" s="75">
        <f t="shared" si="5"/>
        <v>183</v>
      </c>
      <c r="GC7" s="75">
        <f t="shared" si="5"/>
        <v>184</v>
      </c>
      <c r="GD7" s="75">
        <f t="shared" si="5"/>
        <v>185</v>
      </c>
      <c r="GE7" s="75">
        <f t="shared" si="5"/>
        <v>186</v>
      </c>
      <c r="GF7" s="75">
        <f t="shared" si="5"/>
        <v>187</v>
      </c>
      <c r="GG7" s="75">
        <f t="shared" si="5"/>
        <v>188</v>
      </c>
      <c r="GH7" s="75">
        <f t="shared" si="5"/>
        <v>189</v>
      </c>
      <c r="GI7" s="75">
        <f t="shared" si="5"/>
        <v>190</v>
      </c>
      <c r="GJ7" s="75">
        <f t="shared" si="5"/>
        <v>191</v>
      </c>
      <c r="GK7" s="75">
        <f t="shared" si="5"/>
        <v>192</v>
      </c>
      <c r="GL7" s="75">
        <f t="shared" si="5"/>
        <v>193</v>
      </c>
      <c r="GM7" s="75">
        <f t="shared" ref="GM7:HI7" si="6">GL7+1</f>
        <v>194</v>
      </c>
      <c r="GN7" s="75">
        <f t="shared" si="6"/>
        <v>195</v>
      </c>
      <c r="GO7" s="75">
        <f t="shared" si="6"/>
        <v>196</v>
      </c>
      <c r="GP7" s="75">
        <f t="shared" si="6"/>
        <v>197</v>
      </c>
      <c r="GQ7" s="75">
        <f t="shared" si="6"/>
        <v>198</v>
      </c>
      <c r="GR7" s="75">
        <f t="shared" si="6"/>
        <v>199</v>
      </c>
      <c r="GS7" s="75">
        <f t="shared" si="6"/>
        <v>200</v>
      </c>
      <c r="GT7" s="75">
        <f t="shared" si="6"/>
        <v>201</v>
      </c>
      <c r="GU7" s="75">
        <f t="shared" si="6"/>
        <v>202</v>
      </c>
      <c r="GV7" s="75">
        <f t="shared" si="6"/>
        <v>203</v>
      </c>
      <c r="GW7" s="75">
        <f t="shared" si="6"/>
        <v>204</v>
      </c>
      <c r="GX7" s="75">
        <f t="shared" si="6"/>
        <v>205</v>
      </c>
      <c r="GY7" s="75">
        <f t="shared" si="6"/>
        <v>206</v>
      </c>
      <c r="GZ7" s="75">
        <f t="shared" si="6"/>
        <v>207</v>
      </c>
      <c r="HA7" s="75">
        <f t="shared" si="6"/>
        <v>208</v>
      </c>
      <c r="HB7" s="75">
        <f t="shared" si="6"/>
        <v>209</v>
      </c>
      <c r="HC7" s="75">
        <f t="shared" si="6"/>
        <v>210</v>
      </c>
      <c r="HD7" s="75">
        <f t="shared" si="6"/>
        <v>211</v>
      </c>
      <c r="HE7" s="75">
        <f t="shared" si="6"/>
        <v>212</v>
      </c>
      <c r="HF7" s="75">
        <f t="shared" si="6"/>
        <v>213</v>
      </c>
      <c r="HG7" s="75">
        <f t="shared" si="6"/>
        <v>214</v>
      </c>
      <c r="HH7" s="75">
        <f t="shared" si="6"/>
        <v>215</v>
      </c>
      <c r="HI7" s="75">
        <f t="shared" si="6"/>
        <v>216</v>
      </c>
    </row>
    <row r="8" spans="1:217" x14ac:dyDescent="0.2">
      <c r="A8" s="23" t="s">
        <v>215</v>
      </c>
      <c r="B8" s="75" t="s">
        <v>216</v>
      </c>
      <c r="C8" s="75" t="s">
        <v>216</v>
      </c>
      <c r="D8" s="75" t="s">
        <v>216</v>
      </c>
      <c r="E8" s="75" t="s">
        <v>216</v>
      </c>
      <c r="F8" s="75" t="s">
        <v>217</v>
      </c>
      <c r="G8" s="75" t="s">
        <v>217</v>
      </c>
      <c r="H8" s="75" t="s">
        <v>218</v>
      </c>
      <c r="I8" s="75" t="s">
        <v>218</v>
      </c>
      <c r="J8" s="75" t="s">
        <v>218</v>
      </c>
      <c r="K8" s="75" t="s">
        <v>218</v>
      </c>
      <c r="L8" s="75" t="s">
        <v>218</v>
      </c>
      <c r="M8" s="75" t="s">
        <v>218</v>
      </c>
      <c r="N8" s="75" t="s">
        <v>218</v>
      </c>
      <c r="O8" s="75" t="s">
        <v>218</v>
      </c>
      <c r="P8" s="75" t="s">
        <v>218</v>
      </c>
      <c r="Q8" s="75" t="s">
        <v>218</v>
      </c>
      <c r="R8" s="75" t="s">
        <v>218</v>
      </c>
      <c r="S8" s="75" t="s">
        <v>218</v>
      </c>
      <c r="T8" s="75" t="s">
        <v>219</v>
      </c>
      <c r="U8" s="75" t="s">
        <v>219</v>
      </c>
      <c r="V8" s="75" t="s">
        <v>219</v>
      </c>
      <c r="W8" s="75" t="s">
        <v>219</v>
      </c>
      <c r="X8" s="75" t="s">
        <v>219</v>
      </c>
      <c r="Y8" s="75" t="s">
        <v>219</v>
      </c>
      <c r="Z8" s="75" t="s">
        <v>219</v>
      </c>
      <c r="AA8" s="75" t="s">
        <v>219</v>
      </c>
      <c r="AB8" s="75" t="s">
        <v>219</v>
      </c>
      <c r="AC8" s="75" t="s">
        <v>219</v>
      </c>
      <c r="AD8" s="75" t="s">
        <v>219</v>
      </c>
      <c r="AE8" s="75" t="s">
        <v>219</v>
      </c>
      <c r="AF8" s="75" t="s">
        <v>219</v>
      </c>
      <c r="AG8" s="75" t="s">
        <v>219</v>
      </c>
      <c r="AH8" s="75" t="s">
        <v>219</v>
      </c>
      <c r="AI8" s="75" t="s">
        <v>219</v>
      </c>
      <c r="AJ8" s="75" t="s">
        <v>219</v>
      </c>
      <c r="AK8" s="75" t="s">
        <v>219</v>
      </c>
      <c r="AL8" s="75" t="s">
        <v>219</v>
      </c>
      <c r="AM8" s="75" t="s">
        <v>219</v>
      </c>
      <c r="AN8" s="75" t="s">
        <v>219</v>
      </c>
      <c r="AO8" s="75" t="s">
        <v>219</v>
      </c>
      <c r="AP8" s="75" t="s">
        <v>219</v>
      </c>
      <c r="AQ8" s="75" t="s">
        <v>219</v>
      </c>
      <c r="AR8" s="75" t="s">
        <v>219</v>
      </c>
      <c r="AS8" s="75" t="s">
        <v>219</v>
      </c>
      <c r="AT8" s="75" t="s">
        <v>219</v>
      </c>
      <c r="AU8" s="75" t="s">
        <v>219</v>
      </c>
      <c r="AV8" s="75" t="s">
        <v>219</v>
      </c>
      <c r="AW8" s="75" t="s">
        <v>219</v>
      </c>
      <c r="AX8" s="75" t="s">
        <v>219</v>
      </c>
      <c r="AY8" s="75" t="s">
        <v>219</v>
      </c>
      <c r="AZ8" s="75" t="s">
        <v>219</v>
      </c>
      <c r="BA8" s="75" t="s">
        <v>219</v>
      </c>
      <c r="BB8" s="75" t="s">
        <v>219</v>
      </c>
      <c r="BC8" s="75" t="s">
        <v>219</v>
      </c>
      <c r="BD8" s="75" t="s">
        <v>219</v>
      </c>
      <c r="BE8" s="75" t="s">
        <v>219</v>
      </c>
      <c r="BF8" s="75" t="s">
        <v>219</v>
      </c>
      <c r="BG8" s="75" t="s">
        <v>219</v>
      </c>
      <c r="BH8" s="75" t="s">
        <v>219</v>
      </c>
      <c r="BI8" s="75" t="s">
        <v>219</v>
      </c>
      <c r="BJ8" s="75" t="s">
        <v>219</v>
      </c>
      <c r="BK8" s="75" t="s">
        <v>219</v>
      </c>
      <c r="BL8" s="75" t="s">
        <v>219</v>
      </c>
      <c r="BM8" s="75" t="s">
        <v>219</v>
      </c>
      <c r="BN8" s="75" t="s">
        <v>219</v>
      </c>
      <c r="BO8" s="75" t="s">
        <v>219</v>
      </c>
      <c r="BP8" s="75" t="s">
        <v>219</v>
      </c>
      <c r="BQ8" s="75" t="s">
        <v>219</v>
      </c>
      <c r="BR8" s="75" t="s">
        <v>219</v>
      </c>
      <c r="BS8" s="75" t="s">
        <v>219</v>
      </c>
      <c r="BT8" s="75" t="s">
        <v>219</v>
      </c>
      <c r="BU8" s="75" t="s">
        <v>219</v>
      </c>
      <c r="BV8" s="75" t="s">
        <v>219</v>
      </c>
      <c r="BW8" s="75" t="s">
        <v>219</v>
      </c>
      <c r="BX8" s="75" t="s">
        <v>219</v>
      </c>
      <c r="BY8" s="75" t="s">
        <v>219</v>
      </c>
      <c r="BZ8" s="75" t="s">
        <v>219</v>
      </c>
      <c r="CA8" s="75" t="s">
        <v>219</v>
      </c>
      <c r="CB8" s="75" t="s">
        <v>219</v>
      </c>
      <c r="CC8" s="75" t="s">
        <v>219</v>
      </c>
      <c r="CD8" s="75" t="s">
        <v>219</v>
      </c>
      <c r="CE8" s="75" t="s">
        <v>219</v>
      </c>
      <c r="CF8" s="75" t="s">
        <v>219</v>
      </c>
      <c r="CG8" s="75" t="s">
        <v>219</v>
      </c>
      <c r="CH8" s="75" t="s">
        <v>219</v>
      </c>
      <c r="CI8" s="75" t="s">
        <v>219</v>
      </c>
      <c r="CJ8" s="75" t="s">
        <v>219</v>
      </c>
      <c r="CK8" s="75" t="s">
        <v>219</v>
      </c>
      <c r="CL8" s="75" t="s">
        <v>219</v>
      </c>
      <c r="CM8" s="75" t="s">
        <v>219</v>
      </c>
      <c r="CN8" s="75" t="s">
        <v>219</v>
      </c>
      <c r="CO8" s="75" t="s">
        <v>219</v>
      </c>
      <c r="CP8" s="75" t="s">
        <v>219</v>
      </c>
      <c r="CQ8" s="75" t="s">
        <v>219</v>
      </c>
      <c r="CR8" s="75" t="s">
        <v>219</v>
      </c>
      <c r="CS8" s="75" t="s">
        <v>219</v>
      </c>
      <c r="CT8" s="75" t="s">
        <v>219</v>
      </c>
      <c r="CU8" s="75" t="s">
        <v>219</v>
      </c>
      <c r="CV8" s="75" t="s">
        <v>219</v>
      </c>
      <c r="CW8" s="75" t="s">
        <v>219</v>
      </c>
      <c r="CX8" s="75" t="s">
        <v>219</v>
      </c>
      <c r="CY8" s="75" t="s">
        <v>219</v>
      </c>
      <c r="CZ8" s="75" t="s">
        <v>219</v>
      </c>
      <c r="DA8" s="75" t="s">
        <v>219</v>
      </c>
      <c r="DB8" s="75" t="s">
        <v>219</v>
      </c>
      <c r="DC8" s="75" t="s">
        <v>219</v>
      </c>
      <c r="DD8" s="75" t="s">
        <v>219</v>
      </c>
      <c r="DE8" s="75" t="s">
        <v>219</v>
      </c>
      <c r="DF8" s="75" t="s">
        <v>219</v>
      </c>
      <c r="DG8" s="75" t="s">
        <v>219</v>
      </c>
      <c r="DH8" s="75" t="s">
        <v>219</v>
      </c>
      <c r="DI8" s="75" t="s">
        <v>219</v>
      </c>
      <c r="DJ8" s="75" t="s">
        <v>219</v>
      </c>
      <c r="DK8" s="75" t="s">
        <v>219</v>
      </c>
      <c r="DL8" s="75" t="s">
        <v>219</v>
      </c>
      <c r="DM8" s="75" t="s">
        <v>219</v>
      </c>
      <c r="DN8" s="75" t="s">
        <v>219</v>
      </c>
      <c r="DO8" s="75" t="s">
        <v>219</v>
      </c>
      <c r="DP8" s="75" t="s">
        <v>219</v>
      </c>
      <c r="DQ8" s="75" t="s">
        <v>219</v>
      </c>
      <c r="DR8" s="75" t="s">
        <v>219</v>
      </c>
      <c r="DS8" s="75" t="s">
        <v>219</v>
      </c>
      <c r="DT8" s="75" t="s">
        <v>219</v>
      </c>
      <c r="DU8" s="75" t="s">
        <v>219</v>
      </c>
      <c r="DV8" s="75" t="s">
        <v>219</v>
      </c>
      <c r="DW8" s="75" t="s">
        <v>219</v>
      </c>
      <c r="DX8" s="75" t="s">
        <v>219</v>
      </c>
      <c r="DY8" s="75" t="s">
        <v>219</v>
      </c>
      <c r="DZ8" s="75" t="s">
        <v>219</v>
      </c>
      <c r="EA8" s="75" t="s">
        <v>219</v>
      </c>
      <c r="EB8" s="75" t="s">
        <v>219</v>
      </c>
      <c r="EC8" s="75" t="s">
        <v>219</v>
      </c>
      <c r="ED8" s="75" t="s">
        <v>219</v>
      </c>
      <c r="EE8" s="75" t="s">
        <v>219</v>
      </c>
      <c r="EF8" s="75" t="s">
        <v>219</v>
      </c>
      <c r="EG8" s="75" t="s">
        <v>219</v>
      </c>
      <c r="EH8" s="75" t="s">
        <v>219</v>
      </c>
      <c r="EI8" s="75" t="s">
        <v>219</v>
      </c>
      <c r="EJ8" s="75" t="s">
        <v>219</v>
      </c>
      <c r="EK8" s="75" t="s">
        <v>219</v>
      </c>
      <c r="EL8" s="75" t="s">
        <v>219</v>
      </c>
      <c r="EM8" s="75" t="s">
        <v>219</v>
      </c>
      <c r="EN8" s="75" t="s">
        <v>219</v>
      </c>
      <c r="EO8" s="75" t="s">
        <v>219</v>
      </c>
      <c r="EP8" s="75" t="s">
        <v>219</v>
      </c>
      <c r="EQ8" s="75" t="s">
        <v>219</v>
      </c>
      <c r="ER8" s="75" t="s">
        <v>219</v>
      </c>
      <c r="ES8" s="75" t="s">
        <v>219</v>
      </c>
      <c r="ET8" s="75" t="s">
        <v>219</v>
      </c>
      <c r="EU8" s="75" t="s">
        <v>219</v>
      </c>
      <c r="EV8" s="75" t="s">
        <v>219</v>
      </c>
      <c r="EW8" s="75" t="s">
        <v>219</v>
      </c>
      <c r="EX8" s="75" t="s">
        <v>219</v>
      </c>
      <c r="EY8" s="75" t="s">
        <v>219</v>
      </c>
      <c r="EZ8" s="75" t="s">
        <v>219</v>
      </c>
      <c r="FA8" s="75" t="s">
        <v>219</v>
      </c>
      <c r="FB8" s="75" t="s">
        <v>219</v>
      </c>
      <c r="FC8" s="75" t="s">
        <v>219</v>
      </c>
      <c r="FD8" s="75" t="s">
        <v>219</v>
      </c>
      <c r="FE8" s="75" t="s">
        <v>219</v>
      </c>
      <c r="FF8" s="75" t="s">
        <v>219</v>
      </c>
      <c r="FG8" s="75" t="s">
        <v>219</v>
      </c>
      <c r="FH8" s="75" t="s">
        <v>219</v>
      </c>
      <c r="FI8" s="75" t="s">
        <v>219</v>
      </c>
      <c r="FJ8" s="75" t="s">
        <v>219</v>
      </c>
      <c r="FK8" s="75" t="s">
        <v>219</v>
      </c>
      <c r="FL8" s="75" t="s">
        <v>219</v>
      </c>
      <c r="FM8" s="75" t="s">
        <v>219</v>
      </c>
      <c r="FN8" s="75" t="s">
        <v>219</v>
      </c>
      <c r="FO8" s="75" t="s">
        <v>219</v>
      </c>
      <c r="FP8" s="75" t="s">
        <v>219</v>
      </c>
      <c r="FQ8" s="75" t="s">
        <v>219</v>
      </c>
      <c r="FR8" s="75" t="s">
        <v>219</v>
      </c>
      <c r="FS8" s="75" t="s">
        <v>219</v>
      </c>
      <c r="FT8" s="75" t="s">
        <v>219</v>
      </c>
      <c r="FU8" s="75" t="s">
        <v>219</v>
      </c>
      <c r="FV8" s="75" t="s">
        <v>219</v>
      </c>
      <c r="FW8" s="75" t="s">
        <v>219</v>
      </c>
      <c r="FX8" s="75" t="s">
        <v>219</v>
      </c>
      <c r="FY8" s="75" t="s">
        <v>219</v>
      </c>
      <c r="FZ8" s="75" t="s">
        <v>219</v>
      </c>
      <c r="GA8" s="75" t="s">
        <v>219</v>
      </c>
      <c r="GB8" s="75" t="s">
        <v>219</v>
      </c>
      <c r="GC8" s="75" t="s">
        <v>219</v>
      </c>
      <c r="GD8" s="75" t="s">
        <v>219</v>
      </c>
      <c r="GE8" s="75" t="s">
        <v>219</v>
      </c>
      <c r="GF8" s="75" t="s">
        <v>219</v>
      </c>
      <c r="GG8" s="75" t="s">
        <v>219</v>
      </c>
      <c r="GH8" s="75" t="s">
        <v>219</v>
      </c>
      <c r="GI8" s="75" t="s">
        <v>219</v>
      </c>
      <c r="GJ8" s="75" t="s">
        <v>219</v>
      </c>
      <c r="GK8" s="75" t="s">
        <v>219</v>
      </c>
      <c r="GL8" s="75" t="s">
        <v>219</v>
      </c>
      <c r="GM8" s="75" t="s">
        <v>219</v>
      </c>
      <c r="GN8" s="75" t="s">
        <v>219</v>
      </c>
      <c r="GO8" s="75" t="s">
        <v>219</v>
      </c>
      <c r="GP8" s="75" t="s">
        <v>219</v>
      </c>
      <c r="GQ8" s="75" t="s">
        <v>219</v>
      </c>
      <c r="GR8" s="75" t="s">
        <v>219</v>
      </c>
      <c r="GS8" s="75" t="s">
        <v>219</v>
      </c>
      <c r="GT8" s="75" t="s">
        <v>219</v>
      </c>
      <c r="GU8" s="75" t="s">
        <v>219</v>
      </c>
      <c r="GV8" s="75" t="s">
        <v>219</v>
      </c>
      <c r="GW8" s="75" t="s">
        <v>219</v>
      </c>
      <c r="GX8" s="75" t="s">
        <v>219</v>
      </c>
      <c r="GY8" s="75" t="s">
        <v>219</v>
      </c>
      <c r="GZ8" s="75" t="s">
        <v>219</v>
      </c>
      <c r="HA8" s="75" t="s">
        <v>219</v>
      </c>
      <c r="HB8" s="75" t="s">
        <v>219</v>
      </c>
      <c r="HC8" s="75" t="s">
        <v>219</v>
      </c>
      <c r="HD8" s="75" t="s">
        <v>219</v>
      </c>
      <c r="HE8" s="75" t="s">
        <v>219</v>
      </c>
      <c r="HF8" s="75" t="s">
        <v>219</v>
      </c>
      <c r="HG8" s="75" t="s">
        <v>219</v>
      </c>
      <c r="HH8" s="75" t="s">
        <v>219</v>
      </c>
      <c r="HI8" s="75" t="s">
        <v>219</v>
      </c>
    </row>
    <row r="9" spans="1:217" s="27" customFormat="1" x14ac:dyDescent="0.2">
      <c r="A9" s="23" t="s">
        <v>34</v>
      </c>
      <c r="B9" s="75" t="s">
        <v>35</v>
      </c>
      <c r="C9" s="75" t="str">
        <f t="shared" ref="C9:BN9" si="7">B9</f>
        <v>REAL</v>
      </c>
      <c r="D9" s="75" t="str">
        <f t="shared" si="7"/>
        <v>REAL</v>
      </c>
      <c r="E9" s="75" t="str">
        <f t="shared" si="7"/>
        <v>REAL</v>
      </c>
      <c r="F9" s="75" t="str">
        <f t="shared" si="7"/>
        <v>REAL</v>
      </c>
      <c r="G9" s="75" t="str">
        <f t="shared" si="7"/>
        <v>REAL</v>
      </c>
      <c r="H9" s="75" t="str">
        <f t="shared" si="7"/>
        <v>REAL</v>
      </c>
      <c r="I9" s="75" t="str">
        <f t="shared" si="7"/>
        <v>REAL</v>
      </c>
      <c r="J9" s="75" t="str">
        <f t="shared" si="7"/>
        <v>REAL</v>
      </c>
      <c r="K9" s="75" t="str">
        <f t="shared" si="7"/>
        <v>REAL</v>
      </c>
      <c r="L9" s="75" t="str">
        <f t="shared" si="7"/>
        <v>REAL</v>
      </c>
      <c r="M9" s="75" t="s">
        <v>35</v>
      </c>
      <c r="N9" s="75" t="str">
        <f t="shared" si="7"/>
        <v>REAL</v>
      </c>
      <c r="O9" s="75" t="str">
        <f t="shared" si="7"/>
        <v>REAL</v>
      </c>
      <c r="P9" s="75" t="str">
        <f t="shared" si="7"/>
        <v>REAL</v>
      </c>
      <c r="Q9" s="75" t="str">
        <f t="shared" si="7"/>
        <v>REAL</v>
      </c>
      <c r="R9" s="75" t="str">
        <f t="shared" si="7"/>
        <v>REAL</v>
      </c>
      <c r="S9" s="75" t="str">
        <f t="shared" si="7"/>
        <v>REAL</v>
      </c>
      <c r="T9" s="75" t="str">
        <f t="shared" si="7"/>
        <v>REAL</v>
      </c>
      <c r="U9" s="75" t="str">
        <f t="shared" si="7"/>
        <v>REAL</v>
      </c>
      <c r="V9" s="75" t="str">
        <f t="shared" si="7"/>
        <v>REAL</v>
      </c>
      <c r="W9" s="75" t="str">
        <f t="shared" si="7"/>
        <v>REAL</v>
      </c>
      <c r="X9" s="75" t="s">
        <v>35</v>
      </c>
      <c r="Y9" s="75" t="str">
        <f t="shared" si="7"/>
        <v>REAL</v>
      </c>
      <c r="Z9" s="75" t="str">
        <f t="shared" si="7"/>
        <v>REAL</v>
      </c>
      <c r="AA9" s="75" t="str">
        <f t="shared" si="7"/>
        <v>REAL</v>
      </c>
      <c r="AB9" s="75" t="str">
        <f t="shared" si="7"/>
        <v>REAL</v>
      </c>
      <c r="AC9" s="75" t="str">
        <f t="shared" si="7"/>
        <v>REAL</v>
      </c>
      <c r="AD9" s="75" t="str">
        <f t="shared" si="7"/>
        <v>REAL</v>
      </c>
      <c r="AE9" s="75" t="str">
        <f t="shared" si="7"/>
        <v>REAL</v>
      </c>
      <c r="AF9" s="75" t="str">
        <f t="shared" si="7"/>
        <v>REAL</v>
      </c>
      <c r="AG9" s="75" t="str">
        <f t="shared" si="7"/>
        <v>REAL</v>
      </c>
      <c r="AH9" s="75" t="str">
        <f t="shared" si="7"/>
        <v>REAL</v>
      </c>
      <c r="AI9" s="75" t="s">
        <v>35</v>
      </c>
      <c r="AJ9" s="75" t="str">
        <f t="shared" si="7"/>
        <v>REAL</v>
      </c>
      <c r="AK9" s="75" t="str">
        <f t="shared" si="7"/>
        <v>REAL</v>
      </c>
      <c r="AL9" s="75" t="str">
        <f t="shared" si="7"/>
        <v>REAL</v>
      </c>
      <c r="AM9" s="75" t="str">
        <f t="shared" si="7"/>
        <v>REAL</v>
      </c>
      <c r="AN9" s="75" t="str">
        <f t="shared" si="7"/>
        <v>REAL</v>
      </c>
      <c r="AO9" s="75" t="str">
        <f t="shared" si="7"/>
        <v>REAL</v>
      </c>
      <c r="AP9" s="75" t="str">
        <f t="shared" si="7"/>
        <v>REAL</v>
      </c>
      <c r="AQ9" s="75" t="str">
        <f t="shared" si="7"/>
        <v>REAL</v>
      </c>
      <c r="AR9" s="75" t="str">
        <f t="shared" si="7"/>
        <v>REAL</v>
      </c>
      <c r="AS9" s="75" t="str">
        <f t="shared" si="7"/>
        <v>REAL</v>
      </c>
      <c r="AT9" s="75" t="s">
        <v>35</v>
      </c>
      <c r="AU9" s="75" t="str">
        <f t="shared" si="7"/>
        <v>REAL</v>
      </c>
      <c r="AV9" s="75" t="str">
        <f t="shared" si="7"/>
        <v>REAL</v>
      </c>
      <c r="AW9" s="75" t="str">
        <f t="shared" si="7"/>
        <v>REAL</v>
      </c>
      <c r="AX9" s="75" t="str">
        <f t="shared" si="7"/>
        <v>REAL</v>
      </c>
      <c r="AY9" s="75" t="str">
        <f t="shared" si="7"/>
        <v>REAL</v>
      </c>
      <c r="AZ9" s="75" t="str">
        <f t="shared" si="7"/>
        <v>REAL</v>
      </c>
      <c r="BA9" s="75" t="str">
        <f t="shared" si="7"/>
        <v>REAL</v>
      </c>
      <c r="BB9" s="75" t="str">
        <f t="shared" si="7"/>
        <v>REAL</v>
      </c>
      <c r="BC9" s="75" t="str">
        <f t="shared" si="7"/>
        <v>REAL</v>
      </c>
      <c r="BD9" s="75" t="str">
        <f t="shared" si="7"/>
        <v>REAL</v>
      </c>
      <c r="BE9" s="75" t="s">
        <v>35</v>
      </c>
      <c r="BF9" s="75" t="str">
        <f t="shared" si="7"/>
        <v>REAL</v>
      </c>
      <c r="BG9" s="75" t="str">
        <f t="shared" si="7"/>
        <v>REAL</v>
      </c>
      <c r="BH9" s="75" t="str">
        <f t="shared" si="7"/>
        <v>REAL</v>
      </c>
      <c r="BI9" s="75" t="str">
        <f t="shared" si="7"/>
        <v>REAL</v>
      </c>
      <c r="BJ9" s="75" t="str">
        <f t="shared" si="7"/>
        <v>REAL</v>
      </c>
      <c r="BK9" s="75" t="str">
        <f t="shared" si="7"/>
        <v>REAL</v>
      </c>
      <c r="BL9" s="75" t="str">
        <f t="shared" si="7"/>
        <v>REAL</v>
      </c>
      <c r="BM9" s="75" t="str">
        <f t="shared" si="7"/>
        <v>REAL</v>
      </c>
      <c r="BN9" s="75" t="str">
        <f t="shared" si="7"/>
        <v>REAL</v>
      </c>
      <c r="BO9" s="75" t="str">
        <f t="shared" ref="BO9" si="8">BN9</f>
        <v>REAL</v>
      </c>
      <c r="BP9" s="75" t="s">
        <v>35</v>
      </c>
      <c r="BQ9" s="75" t="str">
        <f t="shared" ref="BQ9:EB9" si="9">BP9</f>
        <v>REAL</v>
      </c>
      <c r="BR9" s="75" t="str">
        <f t="shared" si="9"/>
        <v>REAL</v>
      </c>
      <c r="BS9" s="75" t="str">
        <f t="shared" si="9"/>
        <v>REAL</v>
      </c>
      <c r="BT9" s="75" t="str">
        <f t="shared" si="9"/>
        <v>REAL</v>
      </c>
      <c r="BU9" s="75" t="str">
        <f t="shared" si="9"/>
        <v>REAL</v>
      </c>
      <c r="BV9" s="75" t="str">
        <f t="shared" si="9"/>
        <v>REAL</v>
      </c>
      <c r="BW9" s="75" t="str">
        <f t="shared" si="9"/>
        <v>REAL</v>
      </c>
      <c r="BX9" s="75" t="str">
        <f t="shared" si="9"/>
        <v>REAL</v>
      </c>
      <c r="BY9" s="75" t="str">
        <f t="shared" si="9"/>
        <v>REAL</v>
      </c>
      <c r="BZ9" s="75" t="str">
        <f t="shared" si="9"/>
        <v>REAL</v>
      </c>
      <c r="CA9" s="75" t="s">
        <v>35</v>
      </c>
      <c r="CB9" s="75" t="str">
        <f t="shared" si="9"/>
        <v>REAL</v>
      </c>
      <c r="CC9" s="75" t="str">
        <f t="shared" si="9"/>
        <v>REAL</v>
      </c>
      <c r="CD9" s="75" t="str">
        <f t="shared" si="9"/>
        <v>REAL</v>
      </c>
      <c r="CE9" s="75" t="str">
        <f t="shared" si="9"/>
        <v>REAL</v>
      </c>
      <c r="CF9" s="75" t="str">
        <f t="shared" si="9"/>
        <v>REAL</v>
      </c>
      <c r="CG9" s="75" t="str">
        <f t="shared" si="9"/>
        <v>REAL</v>
      </c>
      <c r="CH9" s="75" t="str">
        <f t="shared" si="9"/>
        <v>REAL</v>
      </c>
      <c r="CI9" s="75" t="str">
        <f t="shared" si="9"/>
        <v>REAL</v>
      </c>
      <c r="CJ9" s="75" t="str">
        <f t="shared" si="9"/>
        <v>REAL</v>
      </c>
      <c r="CK9" s="75" t="str">
        <f t="shared" si="9"/>
        <v>REAL</v>
      </c>
      <c r="CL9" s="75" t="s">
        <v>35</v>
      </c>
      <c r="CM9" s="75" t="str">
        <f t="shared" si="9"/>
        <v>REAL</v>
      </c>
      <c r="CN9" s="75" t="str">
        <f t="shared" si="9"/>
        <v>REAL</v>
      </c>
      <c r="CO9" s="75" t="str">
        <f t="shared" si="9"/>
        <v>REAL</v>
      </c>
      <c r="CP9" s="75" t="str">
        <f t="shared" si="9"/>
        <v>REAL</v>
      </c>
      <c r="CQ9" s="75" t="str">
        <f t="shared" si="9"/>
        <v>REAL</v>
      </c>
      <c r="CR9" s="75" t="str">
        <f t="shared" si="9"/>
        <v>REAL</v>
      </c>
      <c r="CS9" s="75" t="str">
        <f t="shared" si="9"/>
        <v>REAL</v>
      </c>
      <c r="CT9" s="75" t="str">
        <f t="shared" si="9"/>
        <v>REAL</v>
      </c>
      <c r="CU9" s="75" t="str">
        <f t="shared" si="9"/>
        <v>REAL</v>
      </c>
      <c r="CV9" s="75" t="str">
        <f t="shared" si="9"/>
        <v>REAL</v>
      </c>
      <c r="CW9" s="75" t="s">
        <v>35</v>
      </c>
      <c r="CX9" s="75" t="str">
        <f t="shared" si="9"/>
        <v>REAL</v>
      </c>
      <c r="CY9" s="75" t="str">
        <f t="shared" si="9"/>
        <v>REAL</v>
      </c>
      <c r="CZ9" s="75" t="str">
        <f t="shared" si="9"/>
        <v>REAL</v>
      </c>
      <c r="DA9" s="75" t="str">
        <f t="shared" si="9"/>
        <v>REAL</v>
      </c>
      <c r="DB9" s="75" t="str">
        <f t="shared" si="9"/>
        <v>REAL</v>
      </c>
      <c r="DC9" s="75" t="str">
        <f t="shared" si="9"/>
        <v>REAL</v>
      </c>
      <c r="DD9" s="75" t="str">
        <f t="shared" si="9"/>
        <v>REAL</v>
      </c>
      <c r="DE9" s="75" t="str">
        <f t="shared" si="9"/>
        <v>REAL</v>
      </c>
      <c r="DF9" s="75" t="str">
        <f t="shared" si="9"/>
        <v>REAL</v>
      </c>
      <c r="DG9" s="75" t="str">
        <f t="shared" si="9"/>
        <v>REAL</v>
      </c>
      <c r="DH9" s="75" t="s">
        <v>35</v>
      </c>
      <c r="DI9" s="75" t="str">
        <f t="shared" si="9"/>
        <v>REAL</v>
      </c>
      <c r="DJ9" s="75" t="str">
        <f t="shared" si="9"/>
        <v>REAL</v>
      </c>
      <c r="DK9" s="75" t="str">
        <f t="shared" si="9"/>
        <v>REAL</v>
      </c>
      <c r="DL9" s="75" t="str">
        <f t="shared" si="9"/>
        <v>REAL</v>
      </c>
      <c r="DM9" s="75" t="str">
        <f t="shared" si="9"/>
        <v>REAL</v>
      </c>
      <c r="DN9" s="75" t="str">
        <f t="shared" si="9"/>
        <v>REAL</v>
      </c>
      <c r="DO9" s="75" t="str">
        <f t="shared" si="9"/>
        <v>REAL</v>
      </c>
      <c r="DP9" s="75" t="str">
        <f t="shared" si="9"/>
        <v>REAL</v>
      </c>
      <c r="DQ9" s="75" t="str">
        <f t="shared" si="9"/>
        <v>REAL</v>
      </c>
      <c r="DR9" s="75" t="str">
        <f t="shared" si="9"/>
        <v>REAL</v>
      </c>
      <c r="DS9" s="75" t="s">
        <v>35</v>
      </c>
      <c r="DT9" s="75" t="str">
        <f t="shared" si="9"/>
        <v>REAL</v>
      </c>
      <c r="DU9" s="75" t="str">
        <f t="shared" si="9"/>
        <v>REAL</v>
      </c>
      <c r="DV9" s="75" t="str">
        <f t="shared" si="9"/>
        <v>REAL</v>
      </c>
      <c r="DW9" s="75" t="str">
        <f t="shared" si="9"/>
        <v>REAL</v>
      </c>
      <c r="DX9" s="75" t="str">
        <f t="shared" si="9"/>
        <v>REAL</v>
      </c>
      <c r="DY9" s="75" t="str">
        <f t="shared" si="9"/>
        <v>REAL</v>
      </c>
      <c r="DZ9" s="75" t="str">
        <f t="shared" si="9"/>
        <v>REAL</v>
      </c>
      <c r="EA9" s="75" t="str">
        <f t="shared" si="9"/>
        <v>REAL</v>
      </c>
      <c r="EB9" s="75" t="str">
        <f t="shared" si="9"/>
        <v>REAL</v>
      </c>
      <c r="EC9" s="75" t="str">
        <f t="shared" ref="EC9" si="10">EB9</f>
        <v>REAL</v>
      </c>
      <c r="ED9" s="75" t="s">
        <v>35</v>
      </c>
      <c r="EE9" s="75" t="str">
        <f t="shared" ref="EE9:GP9" si="11">ED9</f>
        <v>REAL</v>
      </c>
      <c r="EF9" s="75" t="str">
        <f t="shared" si="11"/>
        <v>REAL</v>
      </c>
      <c r="EG9" s="75" t="str">
        <f t="shared" si="11"/>
        <v>REAL</v>
      </c>
      <c r="EH9" s="75" t="str">
        <f t="shared" si="11"/>
        <v>REAL</v>
      </c>
      <c r="EI9" s="75" t="str">
        <f t="shared" si="11"/>
        <v>REAL</v>
      </c>
      <c r="EJ9" s="75" t="str">
        <f t="shared" si="11"/>
        <v>REAL</v>
      </c>
      <c r="EK9" s="75" t="str">
        <f t="shared" si="11"/>
        <v>REAL</v>
      </c>
      <c r="EL9" s="75" t="str">
        <f t="shared" si="11"/>
        <v>REAL</v>
      </c>
      <c r="EM9" s="75" t="str">
        <f t="shared" si="11"/>
        <v>REAL</v>
      </c>
      <c r="EN9" s="75" t="str">
        <f t="shared" si="11"/>
        <v>REAL</v>
      </c>
      <c r="EO9" s="75" t="s">
        <v>35</v>
      </c>
      <c r="EP9" s="75" t="str">
        <f t="shared" si="11"/>
        <v>REAL</v>
      </c>
      <c r="EQ9" s="75" t="str">
        <f t="shared" si="11"/>
        <v>REAL</v>
      </c>
      <c r="ER9" s="75" t="str">
        <f t="shared" si="11"/>
        <v>REAL</v>
      </c>
      <c r="ES9" s="75" t="str">
        <f t="shared" si="11"/>
        <v>REAL</v>
      </c>
      <c r="ET9" s="75" t="str">
        <f t="shared" si="11"/>
        <v>REAL</v>
      </c>
      <c r="EU9" s="75" t="str">
        <f t="shared" si="11"/>
        <v>REAL</v>
      </c>
      <c r="EV9" s="75" t="str">
        <f t="shared" si="11"/>
        <v>REAL</v>
      </c>
      <c r="EW9" s="75" t="str">
        <f t="shared" si="11"/>
        <v>REAL</v>
      </c>
      <c r="EX9" s="75" t="str">
        <f t="shared" si="11"/>
        <v>REAL</v>
      </c>
      <c r="EY9" s="75" t="str">
        <f t="shared" si="11"/>
        <v>REAL</v>
      </c>
      <c r="EZ9" s="75" t="s">
        <v>35</v>
      </c>
      <c r="FA9" s="75" t="str">
        <f t="shared" si="11"/>
        <v>REAL</v>
      </c>
      <c r="FB9" s="75" t="str">
        <f t="shared" si="11"/>
        <v>REAL</v>
      </c>
      <c r="FC9" s="75" t="str">
        <f t="shared" si="11"/>
        <v>REAL</v>
      </c>
      <c r="FD9" s="75" t="str">
        <f t="shared" si="11"/>
        <v>REAL</v>
      </c>
      <c r="FE9" s="75" t="str">
        <f t="shared" si="11"/>
        <v>REAL</v>
      </c>
      <c r="FF9" s="75" t="str">
        <f t="shared" si="11"/>
        <v>REAL</v>
      </c>
      <c r="FG9" s="75" t="str">
        <f t="shared" si="11"/>
        <v>REAL</v>
      </c>
      <c r="FH9" s="75" t="str">
        <f t="shared" si="11"/>
        <v>REAL</v>
      </c>
      <c r="FI9" s="75" t="str">
        <f t="shared" si="11"/>
        <v>REAL</v>
      </c>
      <c r="FJ9" s="75" t="str">
        <f t="shared" si="11"/>
        <v>REAL</v>
      </c>
      <c r="FK9" s="75" t="s">
        <v>35</v>
      </c>
      <c r="FL9" s="75" t="str">
        <f t="shared" si="11"/>
        <v>REAL</v>
      </c>
      <c r="FM9" s="75" t="str">
        <f t="shared" si="11"/>
        <v>REAL</v>
      </c>
      <c r="FN9" s="75" t="str">
        <f t="shared" si="11"/>
        <v>REAL</v>
      </c>
      <c r="FO9" s="75" t="str">
        <f t="shared" si="11"/>
        <v>REAL</v>
      </c>
      <c r="FP9" s="75" t="str">
        <f t="shared" si="11"/>
        <v>REAL</v>
      </c>
      <c r="FQ9" s="75" t="str">
        <f t="shared" si="11"/>
        <v>REAL</v>
      </c>
      <c r="FR9" s="75" t="str">
        <f t="shared" si="11"/>
        <v>REAL</v>
      </c>
      <c r="FS9" s="75" t="str">
        <f t="shared" si="11"/>
        <v>REAL</v>
      </c>
      <c r="FT9" s="75" t="str">
        <f t="shared" si="11"/>
        <v>REAL</v>
      </c>
      <c r="FU9" s="75" t="str">
        <f t="shared" si="11"/>
        <v>REAL</v>
      </c>
      <c r="FV9" s="75" t="s">
        <v>35</v>
      </c>
      <c r="FW9" s="75" t="str">
        <f t="shared" si="11"/>
        <v>REAL</v>
      </c>
      <c r="FX9" s="75" t="str">
        <f t="shared" si="11"/>
        <v>REAL</v>
      </c>
      <c r="FY9" s="75" t="str">
        <f t="shared" si="11"/>
        <v>REAL</v>
      </c>
      <c r="FZ9" s="75" t="str">
        <f t="shared" si="11"/>
        <v>REAL</v>
      </c>
      <c r="GA9" s="75" t="str">
        <f t="shared" si="11"/>
        <v>REAL</v>
      </c>
      <c r="GB9" s="75" t="str">
        <f t="shared" si="11"/>
        <v>REAL</v>
      </c>
      <c r="GC9" s="75" t="str">
        <f t="shared" si="11"/>
        <v>REAL</v>
      </c>
      <c r="GD9" s="75" t="str">
        <f t="shared" si="11"/>
        <v>REAL</v>
      </c>
      <c r="GE9" s="75" t="str">
        <f t="shared" si="11"/>
        <v>REAL</v>
      </c>
      <c r="GF9" s="75" t="str">
        <f t="shared" si="11"/>
        <v>REAL</v>
      </c>
      <c r="GG9" s="75" t="s">
        <v>35</v>
      </c>
      <c r="GH9" s="75" t="str">
        <f t="shared" si="11"/>
        <v>REAL</v>
      </c>
      <c r="GI9" s="75" t="str">
        <f t="shared" si="11"/>
        <v>REAL</v>
      </c>
      <c r="GJ9" s="75" t="str">
        <f t="shared" si="11"/>
        <v>REAL</v>
      </c>
      <c r="GK9" s="75" t="str">
        <f t="shared" si="11"/>
        <v>REAL</v>
      </c>
      <c r="GL9" s="75" t="str">
        <f t="shared" si="11"/>
        <v>REAL</v>
      </c>
      <c r="GM9" s="75" t="str">
        <f t="shared" si="11"/>
        <v>REAL</v>
      </c>
      <c r="GN9" s="75" t="str">
        <f t="shared" si="11"/>
        <v>REAL</v>
      </c>
      <c r="GO9" s="75" t="str">
        <f t="shared" si="11"/>
        <v>REAL</v>
      </c>
      <c r="GP9" s="75" t="str">
        <f t="shared" si="11"/>
        <v>REAL</v>
      </c>
      <c r="GQ9" s="75" t="str">
        <f t="shared" ref="GQ9" si="12">GP9</f>
        <v>REAL</v>
      </c>
      <c r="GR9" s="75" t="s">
        <v>35</v>
      </c>
      <c r="GS9" s="75" t="str">
        <f t="shared" ref="GS9:HI9" si="13">GR9</f>
        <v>REAL</v>
      </c>
      <c r="GT9" s="75" t="str">
        <f t="shared" si="13"/>
        <v>REAL</v>
      </c>
      <c r="GU9" s="75" t="str">
        <f t="shared" si="13"/>
        <v>REAL</v>
      </c>
      <c r="GV9" s="75" t="str">
        <f t="shared" si="13"/>
        <v>REAL</v>
      </c>
      <c r="GW9" s="75" t="str">
        <f t="shared" si="13"/>
        <v>REAL</v>
      </c>
      <c r="GX9" s="75" t="str">
        <f t="shared" si="13"/>
        <v>REAL</v>
      </c>
      <c r="GY9" s="75" t="str">
        <f t="shared" si="13"/>
        <v>REAL</v>
      </c>
      <c r="GZ9" s="75" t="str">
        <f t="shared" si="13"/>
        <v>REAL</v>
      </c>
      <c r="HA9" s="75" t="str">
        <f t="shared" si="13"/>
        <v>REAL</v>
      </c>
      <c r="HB9" s="75" t="str">
        <f t="shared" si="13"/>
        <v>REAL</v>
      </c>
      <c r="HC9" s="75" t="s">
        <v>35</v>
      </c>
      <c r="HD9" s="75" t="str">
        <f t="shared" si="13"/>
        <v>REAL</v>
      </c>
      <c r="HE9" s="75" t="str">
        <f t="shared" si="13"/>
        <v>REAL</v>
      </c>
      <c r="HF9" s="75" t="str">
        <f t="shared" si="13"/>
        <v>REAL</v>
      </c>
      <c r="HG9" s="75" t="str">
        <f t="shared" si="13"/>
        <v>REAL</v>
      </c>
      <c r="HH9" s="75" t="str">
        <f t="shared" si="13"/>
        <v>REAL</v>
      </c>
      <c r="HI9" s="75" t="str">
        <f t="shared" si="13"/>
        <v>REAL</v>
      </c>
    </row>
    <row r="10" spans="1:217" s="27" customFormat="1" x14ac:dyDescent="0.2">
      <c r="A10" s="23" t="s">
        <v>343</v>
      </c>
      <c r="B10" s="73" t="e">
        <f>#REF!</f>
        <v>#REF!</v>
      </c>
      <c r="C10" s="73" t="e">
        <f>#REF!</f>
        <v>#REF!</v>
      </c>
      <c r="D10" s="73" t="e">
        <f>#REF!</f>
        <v>#REF!</v>
      </c>
      <c r="E10" s="73" t="e">
        <f>#REF!</f>
        <v>#REF!</v>
      </c>
      <c r="F10" s="73" t="e">
        <f>#REF!</f>
        <v>#REF!</v>
      </c>
      <c r="G10" s="73" t="e">
        <f>#REF!</f>
        <v>#REF!</v>
      </c>
      <c r="H10" s="73" t="e">
        <f>#REF!</f>
        <v>#REF!</v>
      </c>
      <c r="I10" s="73" t="e">
        <f>#REF!</f>
        <v>#REF!</v>
      </c>
      <c r="J10" s="73" t="e">
        <f>#REF!</f>
        <v>#REF!</v>
      </c>
      <c r="K10" s="73" t="e">
        <f>#REF!</f>
        <v>#REF!</v>
      </c>
      <c r="L10" s="73" t="e">
        <f>#REF!</f>
        <v>#REF!</v>
      </c>
      <c r="M10" s="73" t="e">
        <f>#REF!</f>
        <v>#REF!</v>
      </c>
      <c r="N10" s="73" t="e">
        <f>#REF!</f>
        <v>#REF!</v>
      </c>
      <c r="O10" s="73" t="e">
        <f>#REF!</f>
        <v>#REF!</v>
      </c>
      <c r="P10" s="73" t="e">
        <f>#REF!</f>
        <v>#REF!</v>
      </c>
      <c r="Q10" s="73" t="e">
        <f>#REF!</f>
        <v>#REF!</v>
      </c>
      <c r="R10" s="73" t="e">
        <f>#REF!</f>
        <v>#REF!</v>
      </c>
      <c r="S10" s="73" t="e">
        <f>#REF!</f>
        <v>#REF!</v>
      </c>
      <c r="T10" s="73" t="e">
        <f>#REF!</f>
        <v>#REF!</v>
      </c>
      <c r="U10" s="73" t="e">
        <f>#REF!</f>
        <v>#REF!</v>
      </c>
      <c r="V10" s="73" t="e">
        <f>#REF!</f>
        <v>#REF!</v>
      </c>
      <c r="W10" s="73" t="e">
        <f>#REF!</f>
        <v>#REF!</v>
      </c>
      <c r="X10" s="73" t="e">
        <f>#REF!</f>
        <v>#REF!</v>
      </c>
      <c r="Y10" s="73" t="e">
        <f>#REF!</f>
        <v>#REF!</v>
      </c>
      <c r="Z10" s="73" t="e">
        <f>#REF!</f>
        <v>#REF!</v>
      </c>
      <c r="AA10" s="73" t="e">
        <f>#REF!</f>
        <v>#REF!</v>
      </c>
      <c r="AB10" s="73" t="e">
        <f>#REF!</f>
        <v>#REF!</v>
      </c>
      <c r="AC10" s="73" t="e">
        <f>#REF!</f>
        <v>#REF!</v>
      </c>
      <c r="AD10" s="73" t="e">
        <f>#REF!</f>
        <v>#REF!</v>
      </c>
      <c r="AE10" s="73" t="e">
        <f>#REF!</f>
        <v>#REF!</v>
      </c>
      <c r="AF10" s="73" t="e">
        <f>#REF!</f>
        <v>#REF!</v>
      </c>
      <c r="AG10" s="73" t="e">
        <f>#REF!</f>
        <v>#REF!</v>
      </c>
      <c r="AH10" s="73" t="e">
        <f>#REF!</f>
        <v>#REF!</v>
      </c>
      <c r="AI10" s="73" t="e">
        <f>#REF!</f>
        <v>#REF!</v>
      </c>
      <c r="AJ10" s="73" t="e">
        <f>#REF!</f>
        <v>#REF!</v>
      </c>
      <c r="AK10" s="73" t="e">
        <f>#REF!</f>
        <v>#REF!</v>
      </c>
      <c r="AL10" s="73" t="e">
        <f>#REF!</f>
        <v>#REF!</v>
      </c>
      <c r="AM10" s="73" t="e">
        <f>#REF!</f>
        <v>#REF!</v>
      </c>
      <c r="AN10" s="73" t="e">
        <f>#REF!</f>
        <v>#REF!</v>
      </c>
      <c r="AO10" s="73" t="e">
        <f>#REF!</f>
        <v>#REF!</v>
      </c>
      <c r="AP10" s="73" t="e">
        <f>#REF!</f>
        <v>#REF!</v>
      </c>
      <c r="AQ10" s="73" t="e">
        <f>#REF!</f>
        <v>#REF!</v>
      </c>
      <c r="AR10" s="73" t="e">
        <f>#REF!</f>
        <v>#REF!</v>
      </c>
      <c r="AS10" s="73" t="e">
        <f>#REF!</f>
        <v>#REF!</v>
      </c>
      <c r="AT10" s="73" t="e">
        <f>#REF!</f>
        <v>#REF!</v>
      </c>
      <c r="AU10" s="73" t="e">
        <f>#REF!</f>
        <v>#REF!</v>
      </c>
      <c r="AV10" s="73" t="e">
        <f>#REF!</f>
        <v>#REF!</v>
      </c>
      <c r="AW10" s="73" t="e">
        <f>#REF!</f>
        <v>#REF!</v>
      </c>
      <c r="AX10" s="73" t="e">
        <f>#REF!</f>
        <v>#REF!</v>
      </c>
      <c r="AY10" s="73" t="e">
        <f>#REF!</f>
        <v>#REF!</v>
      </c>
      <c r="AZ10" s="73" t="e">
        <f>#REF!</f>
        <v>#REF!</v>
      </c>
      <c r="BA10" s="73" t="e">
        <f>#REF!</f>
        <v>#REF!</v>
      </c>
      <c r="BB10" s="73" t="e">
        <f>#REF!</f>
        <v>#REF!</v>
      </c>
      <c r="BC10" s="73" t="e">
        <f>#REF!</f>
        <v>#REF!</v>
      </c>
      <c r="BD10" s="73" t="e">
        <f>#REF!</f>
        <v>#REF!</v>
      </c>
      <c r="BE10" s="73" t="e">
        <f>#REF!</f>
        <v>#REF!</v>
      </c>
      <c r="BF10" s="73" t="e">
        <f>#REF!</f>
        <v>#REF!</v>
      </c>
      <c r="BG10" s="73" t="e">
        <f>#REF!</f>
        <v>#REF!</v>
      </c>
      <c r="BH10" s="73" t="e">
        <f>#REF!</f>
        <v>#REF!</v>
      </c>
      <c r="BI10" s="73" t="e">
        <f>#REF!</f>
        <v>#REF!</v>
      </c>
      <c r="BJ10" s="73" t="e">
        <f>#REF!</f>
        <v>#REF!</v>
      </c>
      <c r="BK10" s="73" t="e">
        <f>#REF!</f>
        <v>#REF!</v>
      </c>
      <c r="BL10" s="73" t="e">
        <f>#REF!</f>
        <v>#REF!</v>
      </c>
      <c r="BM10" s="73" t="e">
        <f>#REF!</f>
        <v>#REF!</v>
      </c>
      <c r="BN10" s="73" t="e">
        <f>#REF!</f>
        <v>#REF!</v>
      </c>
      <c r="BO10" s="73" t="e">
        <f>#REF!</f>
        <v>#REF!</v>
      </c>
      <c r="BP10" s="73" t="e">
        <f>#REF!</f>
        <v>#REF!</v>
      </c>
      <c r="BQ10" s="73" t="e">
        <f>#REF!</f>
        <v>#REF!</v>
      </c>
      <c r="BR10" s="73" t="e">
        <f>#REF!</f>
        <v>#REF!</v>
      </c>
      <c r="BS10" s="73" t="e">
        <f>#REF!</f>
        <v>#REF!</v>
      </c>
      <c r="BT10" s="73" t="e">
        <f>#REF!</f>
        <v>#REF!</v>
      </c>
      <c r="BU10" s="73" t="e">
        <f>#REF!</f>
        <v>#REF!</v>
      </c>
      <c r="BV10" s="73" t="e">
        <f>#REF!</f>
        <v>#REF!</v>
      </c>
      <c r="BW10" s="73" t="e">
        <f>#REF!</f>
        <v>#REF!</v>
      </c>
      <c r="BX10" s="73" t="e">
        <f>#REF!</f>
        <v>#REF!</v>
      </c>
      <c r="BY10" s="73" t="e">
        <f>#REF!</f>
        <v>#REF!</v>
      </c>
      <c r="BZ10" s="73" t="e">
        <f>#REF!</f>
        <v>#REF!</v>
      </c>
      <c r="CA10" s="73" t="e">
        <f>#REF!</f>
        <v>#REF!</v>
      </c>
      <c r="CB10" s="73" t="e">
        <f>#REF!</f>
        <v>#REF!</v>
      </c>
      <c r="CC10" s="73" t="e">
        <f>#REF!</f>
        <v>#REF!</v>
      </c>
      <c r="CD10" s="73" t="e">
        <f>#REF!</f>
        <v>#REF!</v>
      </c>
      <c r="CE10" s="73" t="e">
        <f>#REF!</f>
        <v>#REF!</v>
      </c>
      <c r="CF10" s="73" t="e">
        <f>#REF!</f>
        <v>#REF!</v>
      </c>
      <c r="CG10" s="73" t="e">
        <f>#REF!</f>
        <v>#REF!</v>
      </c>
      <c r="CH10" s="73" t="e">
        <f>#REF!</f>
        <v>#REF!</v>
      </c>
      <c r="CI10" s="73" t="e">
        <f>#REF!</f>
        <v>#REF!</v>
      </c>
      <c r="CJ10" s="73" t="e">
        <f>#REF!</f>
        <v>#REF!</v>
      </c>
      <c r="CK10" s="73" t="e">
        <f>#REF!</f>
        <v>#REF!</v>
      </c>
      <c r="CL10" s="73" t="e">
        <f>#REF!</f>
        <v>#REF!</v>
      </c>
      <c r="CM10" s="73" t="e">
        <f>#REF!</f>
        <v>#REF!</v>
      </c>
      <c r="CN10" s="73" t="e">
        <f>#REF!</f>
        <v>#REF!</v>
      </c>
      <c r="CO10" s="73" t="e">
        <f>#REF!</f>
        <v>#REF!</v>
      </c>
      <c r="CP10" s="73" t="e">
        <f>#REF!</f>
        <v>#REF!</v>
      </c>
      <c r="CQ10" s="73" t="e">
        <f>#REF!</f>
        <v>#REF!</v>
      </c>
      <c r="CR10" s="73" t="e">
        <f>#REF!</f>
        <v>#REF!</v>
      </c>
      <c r="CS10" s="73" t="e">
        <f>#REF!</f>
        <v>#REF!</v>
      </c>
      <c r="CT10" s="73" t="e">
        <f>#REF!</f>
        <v>#REF!</v>
      </c>
      <c r="CU10" s="73" t="e">
        <f>#REF!</f>
        <v>#REF!</v>
      </c>
      <c r="CV10" s="73" t="e">
        <f>#REF!</f>
        <v>#REF!</v>
      </c>
      <c r="CW10" s="73" t="e">
        <f>#REF!</f>
        <v>#REF!</v>
      </c>
      <c r="CX10" s="73" t="e">
        <f>#REF!</f>
        <v>#REF!</v>
      </c>
      <c r="CY10" s="73" t="e">
        <f>#REF!</f>
        <v>#REF!</v>
      </c>
      <c r="CZ10" s="73" t="e">
        <f>#REF!</f>
        <v>#REF!</v>
      </c>
      <c r="DA10" s="73" t="e">
        <f>#REF!</f>
        <v>#REF!</v>
      </c>
      <c r="DB10" s="73" t="e">
        <f>#REF!</f>
        <v>#REF!</v>
      </c>
      <c r="DC10" s="73" t="e">
        <f>#REF!</f>
        <v>#REF!</v>
      </c>
      <c r="DD10" s="73" t="e">
        <f>#REF!</f>
        <v>#REF!</v>
      </c>
      <c r="DE10" s="73" t="e">
        <f>#REF!</f>
        <v>#REF!</v>
      </c>
      <c r="DF10" s="73" t="e">
        <f>#REF!</f>
        <v>#REF!</v>
      </c>
      <c r="DG10" s="73" t="e">
        <f>#REF!</f>
        <v>#REF!</v>
      </c>
      <c r="DH10" s="73" t="e">
        <f>#REF!</f>
        <v>#REF!</v>
      </c>
      <c r="DI10" s="73" t="e">
        <f>#REF!</f>
        <v>#REF!</v>
      </c>
      <c r="DJ10" s="73" t="e">
        <f>#REF!</f>
        <v>#REF!</v>
      </c>
      <c r="DK10" s="73" t="e">
        <f>#REF!</f>
        <v>#REF!</v>
      </c>
      <c r="DL10" s="73" t="e">
        <f>#REF!</f>
        <v>#REF!</v>
      </c>
      <c r="DM10" s="73" t="e">
        <f>#REF!</f>
        <v>#REF!</v>
      </c>
      <c r="DN10" s="73" t="e">
        <f>#REF!</f>
        <v>#REF!</v>
      </c>
      <c r="DO10" s="73" t="e">
        <f>#REF!</f>
        <v>#REF!</v>
      </c>
      <c r="DP10" s="73" t="e">
        <f>#REF!</f>
        <v>#REF!</v>
      </c>
      <c r="DQ10" s="73" t="e">
        <f>#REF!</f>
        <v>#REF!</v>
      </c>
      <c r="DR10" s="73" t="e">
        <f>#REF!</f>
        <v>#REF!</v>
      </c>
      <c r="DS10" s="73" t="e">
        <f>#REF!</f>
        <v>#REF!</v>
      </c>
      <c r="DT10" s="73" t="e">
        <f>#REF!</f>
        <v>#REF!</v>
      </c>
      <c r="DU10" s="73" t="e">
        <f>#REF!</f>
        <v>#REF!</v>
      </c>
      <c r="DV10" s="73" t="e">
        <f>#REF!</f>
        <v>#REF!</v>
      </c>
      <c r="DW10" s="73" t="e">
        <f>#REF!</f>
        <v>#REF!</v>
      </c>
      <c r="DX10" s="73" t="e">
        <f>#REF!</f>
        <v>#REF!</v>
      </c>
      <c r="DY10" s="73" t="e">
        <f>#REF!</f>
        <v>#REF!</v>
      </c>
      <c r="DZ10" s="73" t="e">
        <f>#REF!</f>
        <v>#REF!</v>
      </c>
      <c r="EA10" s="73" t="e">
        <f>#REF!</f>
        <v>#REF!</v>
      </c>
      <c r="EB10" s="73" t="e">
        <f>#REF!</f>
        <v>#REF!</v>
      </c>
      <c r="EC10" s="73" t="e">
        <f>#REF!</f>
        <v>#REF!</v>
      </c>
      <c r="ED10" s="73" t="e">
        <f>#REF!</f>
        <v>#REF!</v>
      </c>
      <c r="EE10" s="73" t="e">
        <f>#REF!</f>
        <v>#REF!</v>
      </c>
      <c r="EF10" s="73" t="e">
        <f>#REF!</f>
        <v>#REF!</v>
      </c>
      <c r="EG10" s="73" t="e">
        <f>#REF!</f>
        <v>#REF!</v>
      </c>
      <c r="EH10" s="73" t="e">
        <f>#REF!</f>
        <v>#REF!</v>
      </c>
      <c r="EI10" s="73" t="e">
        <f>#REF!</f>
        <v>#REF!</v>
      </c>
      <c r="EJ10" s="73" t="e">
        <f>#REF!</f>
        <v>#REF!</v>
      </c>
      <c r="EK10" s="73" t="e">
        <f>#REF!</f>
        <v>#REF!</v>
      </c>
      <c r="EL10" s="73" t="e">
        <f>#REF!</f>
        <v>#REF!</v>
      </c>
      <c r="EM10" s="73" t="e">
        <f>#REF!</f>
        <v>#REF!</v>
      </c>
      <c r="EN10" s="73" t="e">
        <f>#REF!</f>
        <v>#REF!</v>
      </c>
      <c r="EO10" s="73" t="e">
        <f>#REF!</f>
        <v>#REF!</v>
      </c>
      <c r="EP10" s="73" t="e">
        <f>#REF!</f>
        <v>#REF!</v>
      </c>
      <c r="EQ10" s="73" t="e">
        <f>#REF!</f>
        <v>#REF!</v>
      </c>
      <c r="ER10" s="73" t="e">
        <f>#REF!</f>
        <v>#REF!</v>
      </c>
      <c r="ES10" s="73" t="e">
        <f>#REF!</f>
        <v>#REF!</v>
      </c>
      <c r="ET10" s="73" t="e">
        <f>#REF!</f>
        <v>#REF!</v>
      </c>
      <c r="EU10" s="73" t="e">
        <f>#REF!</f>
        <v>#REF!</v>
      </c>
      <c r="EV10" s="73" t="e">
        <f>#REF!</f>
        <v>#REF!</v>
      </c>
      <c r="EW10" s="73" t="e">
        <f>#REF!</f>
        <v>#REF!</v>
      </c>
      <c r="EX10" s="73" t="e">
        <f>#REF!</f>
        <v>#REF!</v>
      </c>
      <c r="EY10" s="73" t="e">
        <f>#REF!</f>
        <v>#REF!</v>
      </c>
      <c r="EZ10" s="73" t="e">
        <f>#REF!</f>
        <v>#REF!</v>
      </c>
      <c r="FA10" s="73" t="e">
        <f>#REF!</f>
        <v>#REF!</v>
      </c>
      <c r="FB10" s="73" t="e">
        <f>#REF!</f>
        <v>#REF!</v>
      </c>
      <c r="FC10" s="73" t="e">
        <f>#REF!</f>
        <v>#REF!</v>
      </c>
      <c r="FD10" s="73" t="e">
        <f>#REF!</f>
        <v>#REF!</v>
      </c>
      <c r="FE10" s="73" t="e">
        <f>#REF!</f>
        <v>#REF!</v>
      </c>
      <c r="FF10" s="73" t="e">
        <f>#REF!</f>
        <v>#REF!</v>
      </c>
      <c r="FG10" s="73" t="e">
        <f>#REF!</f>
        <v>#REF!</v>
      </c>
      <c r="FH10" s="73" t="e">
        <f>#REF!</f>
        <v>#REF!</v>
      </c>
      <c r="FI10" s="73" t="e">
        <f>#REF!</f>
        <v>#REF!</v>
      </c>
      <c r="FJ10" s="73" t="e">
        <f>#REF!</f>
        <v>#REF!</v>
      </c>
      <c r="FK10" s="73" t="e">
        <f>#REF!</f>
        <v>#REF!</v>
      </c>
      <c r="FL10" s="73" t="e">
        <f>#REF!</f>
        <v>#REF!</v>
      </c>
      <c r="FM10" s="73" t="e">
        <f>#REF!</f>
        <v>#REF!</v>
      </c>
      <c r="FN10" s="73" t="e">
        <f>#REF!</f>
        <v>#REF!</v>
      </c>
      <c r="FO10" s="73" t="e">
        <f>#REF!</f>
        <v>#REF!</v>
      </c>
      <c r="FP10" s="73" t="e">
        <f>#REF!</f>
        <v>#REF!</v>
      </c>
      <c r="FQ10" s="73" t="e">
        <f>#REF!</f>
        <v>#REF!</v>
      </c>
      <c r="FR10" s="73" t="e">
        <f>#REF!</f>
        <v>#REF!</v>
      </c>
      <c r="FS10" s="73" t="e">
        <f>#REF!</f>
        <v>#REF!</v>
      </c>
      <c r="FT10" s="73" t="e">
        <f>#REF!</f>
        <v>#REF!</v>
      </c>
      <c r="FU10" s="73" t="e">
        <f>#REF!</f>
        <v>#REF!</v>
      </c>
      <c r="FV10" s="73" t="e">
        <f>#REF!</f>
        <v>#REF!</v>
      </c>
      <c r="FW10" s="73" t="e">
        <f>#REF!</f>
        <v>#REF!</v>
      </c>
      <c r="FX10" s="73" t="e">
        <f>#REF!</f>
        <v>#REF!</v>
      </c>
      <c r="FY10" s="73" t="e">
        <f>#REF!</f>
        <v>#REF!</v>
      </c>
      <c r="FZ10" s="73" t="e">
        <f>#REF!</f>
        <v>#REF!</v>
      </c>
      <c r="GA10" s="73" t="e">
        <f>#REF!</f>
        <v>#REF!</v>
      </c>
      <c r="GB10" s="73" t="e">
        <f>#REF!</f>
        <v>#REF!</v>
      </c>
      <c r="GC10" s="73" t="e">
        <f>#REF!</f>
        <v>#REF!</v>
      </c>
      <c r="GD10" s="73" t="e">
        <f>#REF!</f>
        <v>#REF!</v>
      </c>
      <c r="GE10" s="73" t="e">
        <f>#REF!</f>
        <v>#REF!</v>
      </c>
      <c r="GF10" s="73" t="e">
        <f>#REF!</f>
        <v>#REF!</v>
      </c>
      <c r="GG10" s="73" t="e">
        <f>#REF!</f>
        <v>#REF!</v>
      </c>
      <c r="GH10" s="73" t="e">
        <f>#REF!</f>
        <v>#REF!</v>
      </c>
      <c r="GI10" s="73" t="e">
        <f>#REF!</f>
        <v>#REF!</v>
      </c>
      <c r="GJ10" s="73" t="e">
        <f>#REF!</f>
        <v>#REF!</v>
      </c>
      <c r="GK10" s="73" t="e">
        <f>#REF!</f>
        <v>#REF!</v>
      </c>
      <c r="GL10" s="73" t="e">
        <f>#REF!</f>
        <v>#REF!</v>
      </c>
      <c r="GM10" s="73" t="e">
        <f>#REF!</f>
        <v>#REF!</v>
      </c>
      <c r="GN10" s="73" t="e">
        <f>#REF!</f>
        <v>#REF!</v>
      </c>
      <c r="GO10" s="73" t="e">
        <f>#REF!</f>
        <v>#REF!</v>
      </c>
      <c r="GP10" s="73" t="e">
        <f>#REF!</f>
        <v>#REF!</v>
      </c>
      <c r="GQ10" s="73" t="e">
        <f>#REF!</f>
        <v>#REF!</v>
      </c>
      <c r="GR10" s="73" t="e">
        <f>#REF!</f>
        <v>#REF!</v>
      </c>
      <c r="GS10" s="73" t="e">
        <f>#REF!</f>
        <v>#REF!</v>
      </c>
      <c r="GT10" s="73" t="e">
        <f>#REF!</f>
        <v>#REF!</v>
      </c>
      <c r="GU10" s="73" t="e">
        <f>#REF!</f>
        <v>#REF!</v>
      </c>
      <c r="GV10" s="73" t="e">
        <f>#REF!</f>
        <v>#REF!</v>
      </c>
      <c r="GW10" s="73" t="e">
        <f>#REF!</f>
        <v>#REF!</v>
      </c>
      <c r="GX10" s="73" t="e">
        <f>#REF!</f>
        <v>#REF!</v>
      </c>
      <c r="GY10" s="73" t="e">
        <f>#REF!</f>
        <v>#REF!</v>
      </c>
      <c r="GZ10" s="73" t="e">
        <f>#REF!</f>
        <v>#REF!</v>
      </c>
      <c r="HA10" s="73" t="e">
        <f>#REF!</f>
        <v>#REF!</v>
      </c>
      <c r="HB10" s="73" t="e">
        <f>#REF!</f>
        <v>#REF!</v>
      </c>
      <c r="HC10" s="73" t="e">
        <f>#REF!</f>
        <v>#REF!</v>
      </c>
      <c r="HD10" s="73" t="e">
        <f>#REF!</f>
        <v>#REF!</v>
      </c>
      <c r="HE10" s="73" t="e">
        <f>#REF!</f>
        <v>#REF!</v>
      </c>
      <c r="HF10" s="73" t="e">
        <f>#REF!</f>
        <v>#REF!</v>
      </c>
      <c r="HG10" s="73" t="e">
        <f>#REF!</f>
        <v>#REF!</v>
      </c>
      <c r="HH10" s="73" t="e">
        <f>#REF!</f>
        <v>#REF!</v>
      </c>
      <c r="HI10" s="73" t="e">
        <f>#REF!</f>
        <v>#REF!</v>
      </c>
    </row>
    <row r="12" spans="1:217" x14ac:dyDescent="0.2">
      <c r="A12" s="34" t="s">
        <v>221</v>
      </c>
      <c r="B12" s="76">
        <f t="shared" ref="B12:BM12" si="14">B13+B18+B20+B30+B21</f>
        <v>0</v>
      </c>
      <c r="C12" s="76">
        <f t="shared" si="14"/>
        <v>0</v>
      </c>
      <c r="D12" s="76">
        <f t="shared" si="14"/>
        <v>0</v>
      </c>
      <c r="E12" s="76">
        <f t="shared" si="14"/>
        <v>0</v>
      </c>
      <c r="F12" s="76">
        <f t="shared" si="14"/>
        <v>0</v>
      </c>
      <c r="G12" s="76">
        <f t="shared" si="14"/>
        <v>0</v>
      </c>
      <c r="H12" s="76">
        <f t="shared" si="14"/>
        <v>0</v>
      </c>
      <c r="I12" s="76">
        <f t="shared" si="14"/>
        <v>0</v>
      </c>
      <c r="J12" s="76">
        <f t="shared" si="14"/>
        <v>0</v>
      </c>
      <c r="K12" s="76">
        <f t="shared" si="14"/>
        <v>0</v>
      </c>
      <c r="L12" s="76">
        <f t="shared" si="14"/>
        <v>0</v>
      </c>
      <c r="M12" s="76">
        <f t="shared" si="14"/>
        <v>0</v>
      </c>
      <c r="N12" s="76">
        <f t="shared" si="14"/>
        <v>0</v>
      </c>
      <c r="O12" s="76">
        <f t="shared" si="14"/>
        <v>0</v>
      </c>
      <c r="P12" s="76">
        <f t="shared" si="14"/>
        <v>0</v>
      </c>
      <c r="Q12" s="76">
        <f t="shared" si="14"/>
        <v>0</v>
      </c>
      <c r="R12" s="76">
        <f t="shared" si="14"/>
        <v>0</v>
      </c>
      <c r="S12" s="76">
        <f t="shared" si="14"/>
        <v>0</v>
      </c>
      <c r="T12" s="76">
        <f t="shared" si="14"/>
        <v>140.94830406357241</v>
      </c>
      <c r="U12" s="76">
        <f t="shared" si="14"/>
        <v>140.94830406357241</v>
      </c>
      <c r="V12" s="76">
        <f t="shared" si="14"/>
        <v>140.94830406357241</v>
      </c>
      <c r="W12" s="76">
        <f t="shared" si="14"/>
        <v>140.94830406357241</v>
      </c>
      <c r="X12" s="76">
        <f t="shared" si="14"/>
        <v>140.94830406357241</v>
      </c>
      <c r="Y12" s="76">
        <f t="shared" si="14"/>
        <v>140.94830406357241</v>
      </c>
      <c r="Z12" s="76">
        <f t="shared" si="14"/>
        <v>140.94830406357241</v>
      </c>
      <c r="AA12" s="76">
        <f t="shared" si="14"/>
        <v>140.94830406357241</v>
      </c>
      <c r="AB12" s="76">
        <f t="shared" si="14"/>
        <v>140.94830406357241</v>
      </c>
      <c r="AC12" s="76">
        <f t="shared" si="14"/>
        <v>140.94830406357241</v>
      </c>
      <c r="AD12" s="76">
        <f t="shared" si="14"/>
        <v>140.94830406357241</v>
      </c>
      <c r="AE12" s="76">
        <f t="shared" si="14"/>
        <v>140.94830406357241</v>
      </c>
      <c r="AF12" s="76">
        <f t="shared" si="14"/>
        <v>140.94830406357241</v>
      </c>
      <c r="AG12" s="76">
        <f t="shared" si="14"/>
        <v>140.94830406357241</v>
      </c>
      <c r="AH12" s="76">
        <f t="shared" si="14"/>
        <v>140.94830406357241</v>
      </c>
      <c r="AI12" s="76">
        <f t="shared" si="14"/>
        <v>140.94830406357241</v>
      </c>
      <c r="AJ12" s="76">
        <f t="shared" si="14"/>
        <v>140.94830406357241</v>
      </c>
      <c r="AK12" s="76">
        <f t="shared" si="14"/>
        <v>140.94830406357241</v>
      </c>
      <c r="AL12" s="76">
        <f t="shared" si="14"/>
        <v>140.94830406357241</v>
      </c>
      <c r="AM12" s="76">
        <f t="shared" si="14"/>
        <v>140.94830406357241</v>
      </c>
      <c r="AN12" s="76">
        <f t="shared" si="14"/>
        <v>140.94830406357241</v>
      </c>
      <c r="AO12" s="76">
        <f t="shared" si="14"/>
        <v>140.94830406357241</v>
      </c>
      <c r="AP12" s="76">
        <f t="shared" si="14"/>
        <v>140.94830406357241</v>
      </c>
      <c r="AQ12" s="76">
        <f t="shared" si="14"/>
        <v>140.94830406357241</v>
      </c>
      <c r="AR12" s="76">
        <f t="shared" si="14"/>
        <v>140.94830406357241</v>
      </c>
      <c r="AS12" s="76">
        <f t="shared" si="14"/>
        <v>140.94830406357241</v>
      </c>
      <c r="AT12" s="76">
        <f t="shared" si="14"/>
        <v>140.94830406357241</v>
      </c>
      <c r="AU12" s="76">
        <f t="shared" si="14"/>
        <v>140.94830406357241</v>
      </c>
      <c r="AV12" s="76">
        <f t="shared" si="14"/>
        <v>140.94830406357241</v>
      </c>
      <c r="AW12" s="76">
        <f t="shared" si="14"/>
        <v>140.94830406357241</v>
      </c>
      <c r="AX12" s="76">
        <f t="shared" si="14"/>
        <v>140.94830406357241</v>
      </c>
      <c r="AY12" s="76">
        <f t="shared" si="14"/>
        <v>140.94830406357241</v>
      </c>
      <c r="AZ12" s="76">
        <f t="shared" si="14"/>
        <v>140.94830406357241</v>
      </c>
      <c r="BA12" s="76">
        <f t="shared" si="14"/>
        <v>140.94830406357241</v>
      </c>
      <c r="BB12" s="76">
        <f t="shared" si="14"/>
        <v>140.94830406357241</v>
      </c>
      <c r="BC12" s="76">
        <f t="shared" si="14"/>
        <v>140.94830406357241</v>
      </c>
      <c r="BD12" s="76">
        <f t="shared" si="14"/>
        <v>140.94830406357241</v>
      </c>
      <c r="BE12" s="76">
        <f t="shared" si="14"/>
        <v>140.94830406357241</v>
      </c>
      <c r="BF12" s="76">
        <f t="shared" si="14"/>
        <v>140.94830406357241</v>
      </c>
      <c r="BG12" s="76">
        <f t="shared" si="14"/>
        <v>140.94830406357241</v>
      </c>
      <c r="BH12" s="76">
        <f t="shared" si="14"/>
        <v>140.94830406357241</v>
      </c>
      <c r="BI12" s="76">
        <f t="shared" si="14"/>
        <v>140.94830406357241</v>
      </c>
      <c r="BJ12" s="76">
        <f t="shared" si="14"/>
        <v>140.94830406357241</v>
      </c>
      <c r="BK12" s="76">
        <f t="shared" si="14"/>
        <v>140.94830406357241</v>
      </c>
      <c r="BL12" s="76">
        <f t="shared" si="14"/>
        <v>140.94830406357241</v>
      </c>
      <c r="BM12" s="76">
        <f t="shared" si="14"/>
        <v>140.94830406357241</v>
      </c>
      <c r="BN12" s="76">
        <f t="shared" ref="BN12:DY12" si="15">BN13+BN18+BN20+BN30+BN21</f>
        <v>140.94830406357241</v>
      </c>
      <c r="BO12" s="76">
        <f t="shared" si="15"/>
        <v>140.94830406357241</v>
      </c>
      <c r="BP12" s="76">
        <f t="shared" si="15"/>
        <v>140.94830406357241</v>
      </c>
      <c r="BQ12" s="76">
        <f t="shared" si="15"/>
        <v>140.94830406357241</v>
      </c>
      <c r="BR12" s="76">
        <f t="shared" si="15"/>
        <v>140.94830406357241</v>
      </c>
      <c r="BS12" s="76">
        <f t="shared" si="15"/>
        <v>140.94830406357241</v>
      </c>
      <c r="BT12" s="76">
        <f t="shared" si="15"/>
        <v>140.94830406357241</v>
      </c>
      <c r="BU12" s="76">
        <f t="shared" si="15"/>
        <v>140.94830406357241</v>
      </c>
      <c r="BV12" s="76">
        <f t="shared" si="15"/>
        <v>140.94830406357241</v>
      </c>
      <c r="BW12" s="76">
        <f t="shared" si="15"/>
        <v>140.94830406357241</v>
      </c>
      <c r="BX12" s="76">
        <f t="shared" si="15"/>
        <v>140.94830406357241</v>
      </c>
      <c r="BY12" s="76">
        <f t="shared" si="15"/>
        <v>140.94830406357241</v>
      </c>
      <c r="BZ12" s="76">
        <f t="shared" si="15"/>
        <v>140.94830406357241</v>
      </c>
      <c r="CA12" s="76">
        <f t="shared" si="15"/>
        <v>140.94830406357241</v>
      </c>
      <c r="CB12" s="76">
        <f t="shared" si="15"/>
        <v>140.94830406357241</v>
      </c>
      <c r="CC12" s="76">
        <f t="shared" si="15"/>
        <v>140.94830406357241</v>
      </c>
      <c r="CD12" s="76">
        <f t="shared" si="15"/>
        <v>140.94830406357241</v>
      </c>
      <c r="CE12" s="76">
        <f t="shared" si="15"/>
        <v>140.94830406357241</v>
      </c>
      <c r="CF12" s="76">
        <f t="shared" si="15"/>
        <v>140.94830406357241</v>
      </c>
      <c r="CG12" s="76">
        <f t="shared" si="15"/>
        <v>140.94830406357241</v>
      </c>
      <c r="CH12" s="76">
        <f t="shared" si="15"/>
        <v>140.94830406357241</v>
      </c>
      <c r="CI12" s="76">
        <f t="shared" si="15"/>
        <v>140.94830406357241</v>
      </c>
      <c r="CJ12" s="76">
        <f t="shared" si="15"/>
        <v>140.94830406357241</v>
      </c>
      <c r="CK12" s="76">
        <f t="shared" si="15"/>
        <v>140.94830406357241</v>
      </c>
      <c r="CL12" s="76">
        <f t="shared" si="15"/>
        <v>140.94830406357241</v>
      </c>
      <c r="CM12" s="76">
        <f t="shared" si="15"/>
        <v>140.94830406357241</v>
      </c>
      <c r="CN12" s="76">
        <f t="shared" si="15"/>
        <v>140.94830406357241</v>
      </c>
      <c r="CO12" s="76">
        <f t="shared" si="15"/>
        <v>140.94830406357241</v>
      </c>
      <c r="CP12" s="76">
        <f t="shared" si="15"/>
        <v>140.94830406357241</v>
      </c>
      <c r="CQ12" s="76">
        <f t="shared" si="15"/>
        <v>140.94830406357241</v>
      </c>
      <c r="CR12" s="76">
        <f t="shared" si="15"/>
        <v>140.94830406357241</v>
      </c>
      <c r="CS12" s="76">
        <f t="shared" si="15"/>
        <v>140.94830406357241</v>
      </c>
      <c r="CT12" s="76">
        <f t="shared" si="15"/>
        <v>140.94830406357241</v>
      </c>
      <c r="CU12" s="76">
        <f t="shared" si="15"/>
        <v>140.94830406357241</v>
      </c>
      <c r="CV12" s="76">
        <f t="shared" si="15"/>
        <v>140.94830406357241</v>
      </c>
      <c r="CW12" s="76">
        <f t="shared" si="15"/>
        <v>140.94830406357241</v>
      </c>
      <c r="CX12" s="76">
        <f t="shared" si="15"/>
        <v>140.94830406357241</v>
      </c>
      <c r="CY12" s="76">
        <f t="shared" si="15"/>
        <v>140.94830406357241</v>
      </c>
      <c r="CZ12" s="76">
        <f t="shared" si="15"/>
        <v>140.94830406357241</v>
      </c>
      <c r="DA12" s="76">
        <f t="shared" si="15"/>
        <v>140.94830406357241</v>
      </c>
      <c r="DB12" s="76">
        <f t="shared" si="15"/>
        <v>140.94830406357241</v>
      </c>
      <c r="DC12" s="76">
        <f t="shared" si="15"/>
        <v>140.94830406357241</v>
      </c>
      <c r="DD12" s="76">
        <f t="shared" si="15"/>
        <v>140.94830406357241</v>
      </c>
      <c r="DE12" s="76">
        <f t="shared" si="15"/>
        <v>140.94830406357241</v>
      </c>
      <c r="DF12" s="76">
        <f t="shared" si="15"/>
        <v>140.94830406357241</v>
      </c>
      <c r="DG12" s="76">
        <f t="shared" si="15"/>
        <v>140.94830406357241</v>
      </c>
      <c r="DH12" s="76">
        <f t="shared" si="15"/>
        <v>140.94830406357241</v>
      </c>
      <c r="DI12" s="76">
        <f t="shared" si="15"/>
        <v>140.94830406357241</v>
      </c>
      <c r="DJ12" s="76">
        <f t="shared" si="15"/>
        <v>140.94830406357241</v>
      </c>
      <c r="DK12" s="76">
        <f t="shared" si="15"/>
        <v>140.94830406357241</v>
      </c>
      <c r="DL12" s="76">
        <f t="shared" si="15"/>
        <v>140.94830406357241</v>
      </c>
      <c r="DM12" s="76">
        <f t="shared" si="15"/>
        <v>140.94830406357241</v>
      </c>
      <c r="DN12" s="76">
        <f t="shared" si="15"/>
        <v>140.94830406357241</v>
      </c>
      <c r="DO12" s="76">
        <f t="shared" si="15"/>
        <v>140.94830406357241</v>
      </c>
      <c r="DP12" s="76">
        <f t="shared" si="15"/>
        <v>140.94830406357241</v>
      </c>
      <c r="DQ12" s="76">
        <f t="shared" si="15"/>
        <v>140.94830406357241</v>
      </c>
      <c r="DR12" s="76">
        <f t="shared" si="15"/>
        <v>140.94830406357241</v>
      </c>
      <c r="DS12" s="76">
        <f t="shared" si="15"/>
        <v>140.94830406357241</v>
      </c>
      <c r="DT12" s="76">
        <f t="shared" si="15"/>
        <v>140.94830406357241</v>
      </c>
      <c r="DU12" s="76">
        <f t="shared" si="15"/>
        <v>140.94830406357241</v>
      </c>
      <c r="DV12" s="76">
        <f t="shared" si="15"/>
        <v>140.94830406357241</v>
      </c>
      <c r="DW12" s="76">
        <f t="shared" si="15"/>
        <v>140.94830406357241</v>
      </c>
      <c r="DX12" s="76">
        <f t="shared" si="15"/>
        <v>140.94830406357241</v>
      </c>
      <c r="DY12" s="76">
        <f t="shared" si="15"/>
        <v>140.94830406357241</v>
      </c>
      <c r="DZ12" s="76">
        <f t="shared" ref="DZ12:GK12" si="16">DZ13+DZ18+DZ20+DZ30+DZ21</f>
        <v>140.94830406357241</v>
      </c>
      <c r="EA12" s="76">
        <f t="shared" si="16"/>
        <v>140.94830406357241</v>
      </c>
      <c r="EB12" s="76">
        <f t="shared" si="16"/>
        <v>140.94830406357241</v>
      </c>
      <c r="EC12" s="76">
        <f t="shared" si="16"/>
        <v>140.94830406357241</v>
      </c>
      <c r="ED12" s="76">
        <f t="shared" si="16"/>
        <v>140.94830406357241</v>
      </c>
      <c r="EE12" s="76">
        <f t="shared" si="16"/>
        <v>140.94830406357241</v>
      </c>
      <c r="EF12" s="76">
        <f t="shared" si="16"/>
        <v>140.94830406357241</v>
      </c>
      <c r="EG12" s="76">
        <f t="shared" si="16"/>
        <v>140.94830406357241</v>
      </c>
      <c r="EH12" s="76">
        <f t="shared" si="16"/>
        <v>140.94830406357241</v>
      </c>
      <c r="EI12" s="76">
        <f t="shared" si="16"/>
        <v>140.94830406357241</v>
      </c>
      <c r="EJ12" s="76">
        <f t="shared" si="16"/>
        <v>140.94830406357241</v>
      </c>
      <c r="EK12" s="76">
        <f t="shared" si="16"/>
        <v>140.94830406357241</v>
      </c>
      <c r="EL12" s="76">
        <f t="shared" si="16"/>
        <v>140.94830406357241</v>
      </c>
      <c r="EM12" s="76">
        <f t="shared" si="16"/>
        <v>140.94830406357241</v>
      </c>
      <c r="EN12" s="76">
        <f t="shared" si="16"/>
        <v>140.94830406357241</v>
      </c>
      <c r="EO12" s="76">
        <f t="shared" si="16"/>
        <v>140.94830406357241</v>
      </c>
      <c r="EP12" s="76">
        <f t="shared" si="16"/>
        <v>140.94830406357241</v>
      </c>
      <c r="EQ12" s="76">
        <f t="shared" si="16"/>
        <v>140.94830406357241</v>
      </c>
      <c r="ER12" s="76">
        <f t="shared" si="16"/>
        <v>140.94830406357241</v>
      </c>
      <c r="ES12" s="76">
        <f t="shared" si="16"/>
        <v>140.94830406357241</v>
      </c>
      <c r="ET12" s="76">
        <f t="shared" si="16"/>
        <v>140.94830406357241</v>
      </c>
      <c r="EU12" s="76">
        <f t="shared" si="16"/>
        <v>140.94830406357241</v>
      </c>
      <c r="EV12" s="76">
        <f t="shared" si="16"/>
        <v>140.94830406357241</v>
      </c>
      <c r="EW12" s="76">
        <f t="shared" si="16"/>
        <v>140.94830406357241</v>
      </c>
      <c r="EX12" s="76">
        <f t="shared" si="16"/>
        <v>140.94830406357241</v>
      </c>
      <c r="EY12" s="76">
        <f t="shared" si="16"/>
        <v>140.94830406357241</v>
      </c>
      <c r="EZ12" s="76">
        <f t="shared" si="16"/>
        <v>140.94830406357241</v>
      </c>
      <c r="FA12" s="76">
        <f t="shared" si="16"/>
        <v>140.94830406357241</v>
      </c>
      <c r="FB12" s="76">
        <f t="shared" si="16"/>
        <v>140.94830406357241</v>
      </c>
      <c r="FC12" s="76">
        <f t="shared" si="16"/>
        <v>140.94830406357241</v>
      </c>
      <c r="FD12" s="76">
        <f t="shared" si="16"/>
        <v>140.94830406357241</v>
      </c>
      <c r="FE12" s="76">
        <f t="shared" si="16"/>
        <v>140.94830406357241</v>
      </c>
      <c r="FF12" s="76">
        <f t="shared" si="16"/>
        <v>140.94830406357241</v>
      </c>
      <c r="FG12" s="76">
        <f t="shared" si="16"/>
        <v>140.94830406357241</v>
      </c>
      <c r="FH12" s="76">
        <f t="shared" si="16"/>
        <v>140.94830406357241</v>
      </c>
      <c r="FI12" s="76">
        <f t="shared" si="16"/>
        <v>140.94830406357241</v>
      </c>
      <c r="FJ12" s="76">
        <f t="shared" si="16"/>
        <v>140.94830406357241</v>
      </c>
      <c r="FK12" s="76">
        <f t="shared" si="16"/>
        <v>140.94830406357241</v>
      </c>
      <c r="FL12" s="76">
        <f t="shared" si="16"/>
        <v>140.94830406357241</v>
      </c>
      <c r="FM12" s="76">
        <f t="shared" si="16"/>
        <v>140.94830406357241</v>
      </c>
      <c r="FN12" s="76">
        <f t="shared" si="16"/>
        <v>140.94830406357241</v>
      </c>
      <c r="FO12" s="76">
        <f t="shared" si="16"/>
        <v>140.94830406357241</v>
      </c>
      <c r="FP12" s="76">
        <f t="shared" si="16"/>
        <v>140.94830406357241</v>
      </c>
      <c r="FQ12" s="76">
        <f t="shared" si="16"/>
        <v>140.94830406357241</v>
      </c>
      <c r="FR12" s="76">
        <f t="shared" si="16"/>
        <v>140.94830406357241</v>
      </c>
      <c r="FS12" s="76">
        <f t="shared" si="16"/>
        <v>140.94830406357241</v>
      </c>
      <c r="FT12" s="76">
        <f t="shared" si="16"/>
        <v>140.94830406357241</v>
      </c>
      <c r="FU12" s="76">
        <f t="shared" si="16"/>
        <v>140.94830406357241</v>
      </c>
      <c r="FV12" s="76">
        <f t="shared" si="16"/>
        <v>140.94830406357241</v>
      </c>
      <c r="FW12" s="76">
        <f t="shared" si="16"/>
        <v>140.94830406357241</v>
      </c>
      <c r="FX12" s="76">
        <f t="shared" si="16"/>
        <v>140.94830406357241</v>
      </c>
      <c r="FY12" s="76">
        <f t="shared" si="16"/>
        <v>140.94830406357241</v>
      </c>
      <c r="FZ12" s="76">
        <f t="shared" si="16"/>
        <v>140.94830406357241</v>
      </c>
      <c r="GA12" s="76">
        <f t="shared" si="16"/>
        <v>140.94830406357241</v>
      </c>
      <c r="GB12" s="76">
        <f t="shared" si="16"/>
        <v>140.94830406357241</v>
      </c>
      <c r="GC12" s="76">
        <f t="shared" si="16"/>
        <v>140.94830406357241</v>
      </c>
      <c r="GD12" s="76">
        <f t="shared" si="16"/>
        <v>140.94830406357241</v>
      </c>
      <c r="GE12" s="76">
        <f t="shared" si="16"/>
        <v>140.94830406357241</v>
      </c>
      <c r="GF12" s="76">
        <f t="shared" si="16"/>
        <v>140.94830406357241</v>
      </c>
      <c r="GG12" s="76">
        <f t="shared" si="16"/>
        <v>140.94830406357241</v>
      </c>
      <c r="GH12" s="76">
        <f t="shared" si="16"/>
        <v>140.94830406357241</v>
      </c>
      <c r="GI12" s="76">
        <f t="shared" si="16"/>
        <v>140.94830406357241</v>
      </c>
      <c r="GJ12" s="76">
        <f t="shared" si="16"/>
        <v>140.94830406357241</v>
      </c>
      <c r="GK12" s="76">
        <f t="shared" si="16"/>
        <v>140.94830406357241</v>
      </c>
      <c r="GL12" s="76">
        <f t="shared" ref="GL12:HI12" si="17">GL13+GL18+GL20+GL30+GL21</f>
        <v>140.94830406357241</v>
      </c>
      <c r="GM12" s="76">
        <f t="shared" si="17"/>
        <v>140.94830406357241</v>
      </c>
      <c r="GN12" s="76">
        <f t="shared" si="17"/>
        <v>140.94830406357241</v>
      </c>
      <c r="GO12" s="76">
        <f t="shared" si="17"/>
        <v>140.94830406357241</v>
      </c>
      <c r="GP12" s="76">
        <f t="shared" si="17"/>
        <v>140.94830406357241</v>
      </c>
      <c r="GQ12" s="76">
        <f t="shared" si="17"/>
        <v>140.94830406357241</v>
      </c>
      <c r="GR12" s="76">
        <f t="shared" si="17"/>
        <v>140.94830406357241</v>
      </c>
      <c r="GS12" s="76">
        <f t="shared" si="17"/>
        <v>140.94830406357241</v>
      </c>
      <c r="GT12" s="76">
        <f t="shared" si="17"/>
        <v>140.94830406357241</v>
      </c>
      <c r="GU12" s="76">
        <f t="shared" si="17"/>
        <v>140.94830406357241</v>
      </c>
      <c r="GV12" s="76">
        <f t="shared" si="17"/>
        <v>140.94830406357241</v>
      </c>
      <c r="GW12" s="76">
        <f t="shared" si="17"/>
        <v>140.94830406357241</v>
      </c>
      <c r="GX12" s="76">
        <f t="shared" si="17"/>
        <v>140.94830406357241</v>
      </c>
      <c r="GY12" s="76">
        <f t="shared" si="17"/>
        <v>140.94830406357241</v>
      </c>
      <c r="GZ12" s="76">
        <f t="shared" si="17"/>
        <v>140.94830406357241</v>
      </c>
      <c r="HA12" s="76">
        <f t="shared" si="17"/>
        <v>140.94830406357241</v>
      </c>
      <c r="HB12" s="76">
        <f t="shared" si="17"/>
        <v>140.94830406357241</v>
      </c>
      <c r="HC12" s="76">
        <f t="shared" si="17"/>
        <v>140.94830406357241</v>
      </c>
      <c r="HD12" s="76">
        <f t="shared" si="17"/>
        <v>140.94830406357241</v>
      </c>
      <c r="HE12" s="76">
        <f t="shared" si="17"/>
        <v>140.94830406357241</v>
      </c>
      <c r="HF12" s="76">
        <f t="shared" si="17"/>
        <v>140.94830406357241</v>
      </c>
      <c r="HG12" s="76">
        <f t="shared" si="17"/>
        <v>140.94830406357241</v>
      </c>
      <c r="HH12" s="76">
        <f t="shared" si="17"/>
        <v>140.94830406357241</v>
      </c>
      <c r="HI12" s="76">
        <f t="shared" si="17"/>
        <v>140.94830406357241</v>
      </c>
    </row>
    <row r="13" spans="1:217" s="82" customFormat="1" x14ac:dyDescent="0.2">
      <c r="A13" s="32" t="s">
        <v>223</v>
      </c>
      <c r="B13" s="81">
        <f t="shared" ref="B13:BM13" si="18">SUM(B14:B17)</f>
        <v>0</v>
      </c>
      <c r="C13" s="81">
        <f t="shared" si="18"/>
        <v>0</v>
      </c>
      <c r="D13" s="81">
        <f t="shared" si="18"/>
        <v>0</v>
      </c>
      <c r="E13" s="81">
        <f t="shared" si="18"/>
        <v>0</v>
      </c>
      <c r="F13" s="81">
        <f t="shared" si="18"/>
        <v>0</v>
      </c>
      <c r="G13" s="81">
        <f t="shared" si="18"/>
        <v>0</v>
      </c>
      <c r="H13" s="81">
        <f t="shared" si="18"/>
        <v>0</v>
      </c>
      <c r="I13" s="81">
        <f t="shared" si="18"/>
        <v>0</v>
      </c>
      <c r="J13" s="81">
        <f t="shared" si="18"/>
        <v>0</v>
      </c>
      <c r="K13" s="81">
        <f t="shared" si="18"/>
        <v>0</v>
      </c>
      <c r="L13" s="81">
        <f t="shared" si="18"/>
        <v>0</v>
      </c>
      <c r="M13" s="81">
        <f t="shared" si="18"/>
        <v>0</v>
      </c>
      <c r="N13" s="81">
        <f t="shared" si="18"/>
        <v>0</v>
      </c>
      <c r="O13" s="81">
        <f t="shared" si="18"/>
        <v>0</v>
      </c>
      <c r="P13" s="81">
        <f t="shared" si="18"/>
        <v>0</v>
      </c>
      <c r="Q13" s="81">
        <f t="shared" si="18"/>
        <v>0</v>
      </c>
      <c r="R13" s="81">
        <f t="shared" si="18"/>
        <v>0</v>
      </c>
      <c r="S13" s="81">
        <f t="shared" si="18"/>
        <v>0</v>
      </c>
      <c r="T13" s="81">
        <f t="shared" si="18"/>
        <v>140.94830406357241</v>
      </c>
      <c r="U13" s="81">
        <f t="shared" si="18"/>
        <v>140.94830406357241</v>
      </c>
      <c r="V13" s="81">
        <f t="shared" si="18"/>
        <v>140.94830406357241</v>
      </c>
      <c r="W13" s="81">
        <f t="shared" si="18"/>
        <v>140.94830406357241</v>
      </c>
      <c r="X13" s="81">
        <f t="shared" si="18"/>
        <v>140.94830406357241</v>
      </c>
      <c r="Y13" s="81">
        <f t="shared" si="18"/>
        <v>140.94830406357241</v>
      </c>
      <c r="Z13" s="81">
        <f t="shared" si="18"/>
        <v>140.94830406357241</v>
      </c>
      <c r="AA13" s="81">
        <f t="shared" si="18"/>
        <v>140.94830406357241</v>
      </c>
      <c r="AB13" s="81">
        <f t="shared" si="18"/>
        <v>140.94830406357241</v>
      </c>
      <c r="AC13" s="81">
        <f t="shared" si="18"/>
        <v>140.94830406357241</v>
      </c>
      <c r="AD13" s="81">
        <f t="shared" si="18"/>
        <v>140.94830406357241</v>
      </c>
      <c r="AE13" s="81">
        <f t="shared" si="18"/>
        <v>140.94830406357241</v>
      </c>
      <c r="AF13" s="81">
        <f t="shared" si="18"/>
        <v>140.94830406357241</v>
      </c>
      <c r="AG13" s="81">
        <f t="shared" si="18"/>
        <v>140.94830406357241</v>
      </c>
      <c r="AH13" s="81">
        <f t="shared" si="18"/>
        <v>140.94830406357241</v>
      </c>
      <c r="AI13" s="81">
        <f t="shared" si="18"/>
        <v>140.94830406357241</v>
      </c>
      <c r="AJ13" s="81">
        <f t="shared" si="18"/>
        <v>140.94830406357241</v>
      </c>
      <c r="AK13" s="81">
        <f t="shared" si="18"/>
        <v>140.94830406357241</v>
      </c>
      <c r="AL13" s="81">
        <f t="shared" si="18"/>
        <v>140.94830406357241</v>
      </c>
      <c r="AM13" s="81">
        <f t="shared" si="18"/>
        <v>140.94830406357241</v>
      </c>
      <c r="AN13" s="81">
        <f t="shared" si="18"/>
        <v>140.94830406357241</v>
      </c>
      <c r="AO13" s="81">
        <f t="shared" si="18"/>
        <v>140.94830406357241</v>
      </c>
      <c r="AP13" s="81">
        <f t="shared" si="18"/>
        <v>140.94830406357241</v>
      </c>
      <c r="AQ13" s="81">
        <f t="shared" si="18"/>
        <v>140.94830406357241</v>
      </c>
      <c r="AR13" s="81">
        <f t="shared" si="18"/>
        <v>140.94830406357241</v>
      </c>
      <c r="AS13" s="81">
        <f t="shared" si="18"/>
        <v>140.94830406357241</v>
      </c>
      <c r="AT13" s="81">
        <f t="shared" si="18"/>
        <v>140.94830406357241</v>
      </c>
      <c r="AU13" s="81">
        <f t="shared" si="18"/>
        <v>140.94830406357241</v>
      </c>
      <c r="AV13" s="81">
        <f t="shared" si="18"/>
        <v>140.94830406357241</v>
      </c>
      <c r="AW13" s="81">
        <f t="shared" si="18"/>
        <v>140.94830406357241</v>
      </c>
      <c r="AX13" s="81">
        <f t="shared" si="18"/>
        <v>140.94830406357241</v>
      </c>
      <c r="AY13" s="81">
        <f t="shared" si="18"/>
        <v>140.94830406357241</v>
      </c>
      <c r="AZ13" s="81">
        <f t="shared" si="18"/>
        <v>140.94830406357241</v>
      </c>
      <c r="BA13" s="81">
        <f t="shared" si="18"/>
        <v>140.94830406357241</v>
      </c>
      <c r="BB13" s="81">
        <f t="shared" si="18"/>
        <v>140.94830406357241</v>
      </c>
      <c r="BC13" s="81">
        <f t="shared" si="18"/>
        <v>140.94830406357241</v>
      </c>
      <c r="BD13" s="81">
        <f t="shared" si="18"/>
        <v>140.94830406357241</v>
      </c>
      <c r="BE13" s="81">
        <f t="shared" si="18"/>
        <v>140.94830406357241</v>
      </c>
      <c r="BF13" s="81">
        <f t="shared" si="18"/>
        <v>140.94830406357241</v>
      </c>
      <c r="BG13" s="81">
        <f t="shared" si="18"/>
        <v>140.94830406357241</v>
      </c>
      <c r="BH13" s="81">
        <f t="shared" si="18"/>
        <v>140.94830406357241</v>
      </c>
      <c r="BI13" s="81">
        <f t="shared" si="18"/>
        <v>140.94830406357241</v>
      </c>
      <c r="BJ13" s="81">
        <f t="shared" si="18"/>
        <v>140.94830406357241</v>
      </c>
      <c r="BK13" s="81">
        <f t="shared" si="18"/>
        <v>140.94830406357241</v>
      </c>
      <c r="BL13" s="81">
        <f t="shared" si="18"/>
        <v>140.94830406357241</v>
      </c>
      <c r="BM13" s="81">
        <f t="shared" si="18"/>
        <v>140.94830406357241</v>
      </c>
      <c r="BN13" s="81">
        <f t="shared" ref="BN13:DY13" si="19">SUM(BN14:BN17)</f>
        <v>140.94830406357241</v>
      </c>
      <c r="BO13" s="81">
        <f t="shared" si="19"/>
        <v>140.94830406357241</v>
      </c>
      <c r="BP13" s="81">
        <f t="shared" si="19"/>
        <v>140.94830406357241</v>
      </c>
      <c r="BQ13" s="81">
        <f t="shared" si="19"/>
        <v>140.94830406357241</v>
      </c>
      <c r="BR13" s="81">
        <f t="shared" si="19"/>
        <v>140.94830406357241</v>
      </c>
      <c r="BS13" s="81">
        <f t="shared" si="19"/>
        <v>140.94830406357241</v>
      </c>
      <c r="BT13" s="81">
        <f t="shared" si="19"/>
        <v>140.94830406357241</v>
      </c>
      <c r="BU13" s="81">
        <f t="shared" si="19"/>
        <v>140.94830406357241</v>
      </c>
      <c r="BV13" s="81">
        <f t="shared" si="19"/>
        <v>140.94830406357241</v>
      </c>
      <c r="BW13" s="81">
        <f t="shared" si="19"/>
        <v>140.94830406357241</v>
      </c>
      <c r="BX13" s="81">
        <f t="shared" si="19"/>
        <v>140.94830406357241</v>
      </c>
      <c r="BY13" s="81">
        <f t="shared" si="19"/>
        <v>140.94830406357241</v>
      </c>
      <c r="BZ13" s="81">
        <f t="shared" si="19"/>
        <v>140.94830406357241</v>
      </c>
      <c r="CA13" s="81">
        <f t="shared" si="19"/>
        <v>140.94830406357241</v>
      </c>
      <c r="CB13" s="81">
        <f t="shared" si="19"/>
        <v>140.94830406357241</v>
      </c>
      <c r="CC13" s="81">
        <f t="shared" si="19"/>
        <v>140.94830406357241</v>
      </c>
      <c r="CD13" s="81">
        <f t="shared" si="19"/>
        <v>140.94830406357241</v>
      </c>
      <c r="CE13" s="81">
        <f t="shared" si="19"/>
        <v>140.94830406357241</v>
      </c>
      <c r="CF13" s="81">
        <f t="shared" si="19"/>
        <v>140.94830406357241</v>
      </c>
      <c r="CG13" s="81">
        <f t="shared" si="19"/>
        <v>140.94830406357241</v>
      </c>
      <c r="CH13" s="81">
        <f t="shared" si="19"/>
        <v>140.94830406357241</v>
      </c>
      <c r="CI13" s="81">
        <f t="shared" si="19"/>
        <v>140.94830406357241</v>
      </c>
      <c r="CJ13" s="81">
        <f t="shared" si="19"/>
        <v>140.94830406357241</v>
      </c>
      <c r="CK13" s="81">
        <f t="shared" si="19"/>
        <v>140.94830406357241</v>
      </c>
      <c r="CL13" s="81">
        <f t="shared" si="19"/>
        <v>140.94830406357241</v>
      </c>
      <c r="CM13" s="81">
        <f t="shared" si="19"/>
        <v>140.94830406357241</v>
      </c>
      <c r="CN13" s="81">
        <f t="shared" si="19"/>
        <v>140.94830406357241</v>
      </c>
      <c r="CO13" s="81">
        <f t="shared" si="19"/>
        <v>140.94830406357241</v>
      </c>
      <c r="CP13" s="81">
        <f t="shared" si="19"/>
        <v>140.94830406357241</v>
      </c>
      <c r="CQ13" s="81">
        <f t="shared" si="19"/>
        <v>140.94830406357241</v>
      </c>
      <c r="CR13" s="81">
        <f t="shared" si="19"/>
        <v>140.94830406357241</v>
      </c>
      <c r="CS13" s="81">
        <f t="shared" si="19"/>
        <v>140.94830406357241</v>
      </c>
      <c r="CT13" s="81">
        <f t="shared" si="19"/>
        <v>140.94830406357241</v>
      </c>
      <c r="CU13" s="81">
        <f t="shared" si="19"/>
        <v>140.94830406357241</v>
      </c>
      <c r="CV13" s="81">
        <f t="shared" si="19"/>
        <v>140.94830406357241</v>
      </c>
      <c r="CW13" s="81">
        <f t="shared" si="19"/>
        <v>140.94830406357241</v>
      </c>
      <c r="CX13" s="81">
        <f t="shared" si="19"/>
        <v>140.94830406357241</v>
      </c>
      <c r="CY13" s="81">
        <f t="shared" si="19"/>
        <v>140.94830406357241</v>
      </c>
      <c r="CZ13" s="81">
        <f t="shared" si="19"/>
        <v>140.94830406357241</v>
      </c>
      <c r="DA13" s="81">
        <f t="shared" si="19"/>
        <v>140.94830406357241</v>
      </c>
      <c r="DB13" s="81">
        <f t="shared" si="19"/>
        <v>140.94830406357241</v>
      </c>
      <c r="DC13" s="81">
        <f t="shared" si="19"/>
        <v>140.94830406357241</v>
      </c>
      <c r="DD13" s="81">
        <f t="shared" si="19"/>
        <v>140.94830406357241</v>
      </c>
      <c r="DE13" s="81">
        <f t="shared" si="19"/>
        <v>140.94830406357241</v>
      </c>
      <c r="DF13" s="81">
        <f t="shared" si="19"/>
        <v>140.94830406357241</v>
      </c>
      <c r="DG13" s="81">
        <f t="shared" si="19"/>
        <v>140.94830406357241</v>
      </c>
      <c r="DH13" s="81">
        <f t="shared" si="19"/>
        <v>140.94830406357241</v>
      </c>
      <c r="DI13" s="81">
        <f t="shared" si="19"/>
        <v>140.94830406357241</v>
      </c>
      <c r="DJ13" s="81">
        <f t="shared" si="19"/>
        <v>140.94830406357241</v>
      </c>
      <c r="DK13" s="81">
        <f t="shared" si="19"/>
        <v>140.94830406357241</v>
      </c>
      <c r="DL13" s="81">
        <f t="shared" si="19"/>
        <v>140.94830406357241</v>
      </c>
      <c r="DM13" s="81">
        <f t="shared" si="19"/>
        <v>140.94830406357241</v>
      </c>
      <c r="DN13" s="81">
        <f t="shared" si="19"/>
        <v>140.94830406357241</v>
      </c>
      <c r="DO13" s="81">
        <f t="shared" si="19"/>
        <v>140.94830406357241</v>
      </c>
      <c r="DP13" s="81">
        <f t="shared" si="19"/>
        <v>140.94830406357241</v>
      </c>
      <c r="DQ13" s="81">
        <f t="shared" si="19"/>
        <v>140.94830406357241</v>
      </c>
      <c r="DR13" s="81">
        <f t="shared" si="19"/>
        <v>140.94830406357241</v>
      </c>
      <c r="DS13" s="81">
        <f t="shared" si="19"/>
        <v>140.94830406357241</v>
      </c>
      <c r="DT13" s="81">
        <f t="shared" si="19"/>
        <v>140.94830406357241</v>
      </c>
      <c r="DU13" s="81">
        <f t="shared" si="19"/>
        <v>140.94830406357241</v>
      </c>
      <c r="DV13" s="81">
        <f t="shared" si="19"/>
        <v>140.94830406357241</v>
      </c>
      <c r="DW13" s="81">
        <f t="shared" si="19"/>
        <v>140.94830406357241</v>
      </c>
      <c r="DX13" s="81">
        <f t="shared" si="19"/>
        <v>140.94830406357241</v>
      </c>
      <c r="DY13" s="81">
        <f t="shared" si="19"/>
        <v>140.94830406357241</v>
      </c>
      <c r="DZ13" s="81">
        <f t="shared" ref="DZ13:GK13" si="20">SUM(DZ14:DZ17)</f>
        <v>140.94830406357241</v>
      </c>
      <c r="EA13" s="81">
        <f t="shared" si="20"/>
        <v>140.94830406357241</v>
      </c>
      <c r="EB13" s="81">
        <f t="shared" si="20"/>
        <v>140.94830406357241</v>
      </c>
      <c r="EC13" s="81">
        <f t="shared" si="20"/>
        <v>140.94830406357241</v>
      </c>
      <c r="ED13" s="81">
        <f t="shared" si="20"/>
        <v>140.94830406357241</v>
      </c>
      <c r="EE13" s="81">
        <f t="shared" si="20"/>
        <v>140.94830406357241</v>
      </c>
      <c r="EF13" s="81">
        <f t="shared" si="20"/>
        <v>140.94830406357241</v>
      </c>
      <c r="EG13" s="81">
        <f t="shared" si="20"/>
        <v>140.94830406357241</v>
      </c>
      <c r="EH13" s="81">
        <f t="shared" si="20"/>
        <v>140.94830406357241</v>
      </c>
      <c r="EI13" s="81">
        <f t="shared" si="20"/>
        <v>140.94830406357241</v>
      </c>
      <c r="EJ13" s="81">
        <f t="shared" si="20"/>
        <v>140.94830406357241</v>
      </c>
      <c r="EK13" s="81">
        <f t="shared" si="20"/>
        <v>140.94830406357241</v>
      </c>
      <c r="EL13" s="81">
        <f t="shared" si="20"/>
        <v>140.94830406357241</v>
      </c>
      <c r="EM13" s="81">
        <f t="shared" si="20"/>
        <v>140.94830406357241</v>
      </c>
      <c r="EN13" s="81">
        <f t="shared" si="20"/>
        <v>140.94830406357241</v>
      </c>
      <c r="EO13" s="81">
        <f t="shared" si="20"/>
        <v>140.94830406357241</v>
      </c>
      <c r="EP13" s="81">
        <f t="shared" si="20"/>
        <v>140.94830406357241</v>
      </c>
      <c r="EQ13" s="81">
        <f t="shared" si="20"/>
        <v>140.94830406357241</v>
      </c>
      <c r="ER13" s="81">
        <f t="shared" si="20"/>
        <v>140.94830406357241</v>
      </c>
      <c r="ES13" s="81">
        <f t="shared" si="20"/>
        <v>140.94830406357241</v>
      </c>
      <c r="ET13" s="81">
        <f t="shared" si="20"/>
        <v>140.94830406357241</v>
      </c>
      <c r="EU13" s="81">
        <f t="shared" si="20"/>
        <v>140.94830406357241</v>
      </c>
      <c r="EV13" s="81">
        <f t="shared" si="20"/>
        <v>140.94830406357241</v>
      </c>
      <c r="EW13" s="81">
        <f t="shared" si="20"/>
        <v>140.94830406357241</v>
      </c>
      <c r="EX13" s="81">
        <f t="shared" si="20"/>
        <v>140.94830406357241</v>
      </c>
      <c r="EY13" s="81">
        <f t="shared" si="20"/>
        <v>140.94830406357241</v>
      </c>
      <c r="EZ13" s="81">
        <f t="shared" si="20"/>
        <v>140.94830406357241</v>
      </c>
      <c r="FA13" s="81">
        <f t="shared" si="20"/>
        <v>140.94830406357241</v>
      </c>
      <c r="FB13" s="81">
        <f t="shared" si="20"/>
        <v>140.94830406357241</v>
      </c>
      <c r="FC13" s="81">
        <f t="shared" si="20"/>
        <v>140.94830406357241</v>
      </c>
      <c r="FD13" s="81">
        <f t="shared" si="20"/>
        <v>140.94830406357241</v>
      </c>
      <c r="FE13" s="81">
        <f t="shared" si="20"/>
        <v>140.94830406357241</v>
      </c>
      <c r="FF13" s="81">
        <f t="shared" si="20"/>
        <v>140.94830406357241</v>
      </c>
      <c r="FG13" s="81">
        <f t="shared" si="20"/>
        <v>140.94830406357241</v>
      </c>
      <c r="FH13" s="81">
        <f t="shared" si="20"/>
        <v>140.94830406357241</v>
      </c>
      <c r="FI13" s="81">
        <f t="shared" si="20"/>
        <v>140.94830406357241</v>
      </c>
      <c r="FJ13" s="81">
        <f t="shared" si="20"/>
        <v>140.94830406357241</v>
      </c>
      <c r="FK13" s="81">
        <f t="shared" si="20"/>
        <v>140.94830406357241</v>
      </c>
      <c r="FL13" s="81">
        <f t="shared" si="20"/>
        <v>140.94830406357241</v>
      </c>
      <c r="FM13" s="81">
        <f t="shared" si="20"/>
        <v>140.94830406357241</v>
      </c>
      <c r="FN13" s="81">
        <f t="shared" si="20"/>
        <v>140.94830406357241</v>
      </c>
      <c r="FO13" s="81">
        <f t="shared" si="20"/>
        <v>140.94830406357241</v>
      </c>
      <c r="FP13" s="81">
        <f t="shared" si="20"/>
        <v>140.94830406357241</v>
      </c>
      <c r="FQ13" s="81">
        <f t="shared" si="20"/>
        <v>140.94830406357241</v>
      </c>
      <c r="FR13" s="81">
        <f t="shared" si="20"/>
        <v>140.94830406357241</v>
      </c>
      <c r="FS13" s="81">
        <f t="shared" si="20"/>
        <v>140.94830406357241</v>
      </c>
      <c r="FT13" s="81">
        <f t="shared" si="20"/>
        <v>140.94830406357241</v>
      </c>
      <c r="FU13" s="81">
        <f t="shared" si="20"/>
        <v>140.94830406357241</v>
      </c>
      <c r="FV13" s="81">
        <f t="shared" si="20"/>
        <v>140.94830406357241</v>
      </c>
      <c r="FW13" s="81">
        <f t="shared" si="20"/>
        <v>140.94830406357241</v>
      </c>
      <c r="FX13" s="81">
        <f t="shared" si="20"/>
        <v>140.94830406357241</v>
      </c>
      <c r="FY13" s="81">
        <f t="shared" si="20"/>
        <v>140.94830406357241</v>
      </c>
      <c r="FZ13" s="81">
        <f t="shared" si="20"/>
        <v>140.94830406357241</v>
      </c>
      <c r="GA13" s="81">
        <f t="shared" si="20"/>
        <v>140.94830406357241</v>
      </c>
      <c r="GB13" s="81">
        <f t="shared" si="20"/>
        <v>140.94830406357241</v>
      </c>
      <c r="GC13" s="81">
        <f t="shared" si="20"/>
        <v>140.94830406357241</v>
      </c>
      <c r="GD13" s="81">
        <f t="shared" si="20"/>
        <v>140.94830406357241</v>
      </c>
      <c r="GE13" s="81">
        <f t="shared" si="20"/>
        <v>140.94830406357241</v>
      </c>
      <c r="GF13" s="81">
        <f t="shared" si="20"/>
        <v>140.94830406357241</v>
      </c>
      <c r="GG13" s="81">
        <f t="shared" si="20"/>
        <v>140.94830406357241</v>
      </c>
      <c r="GH13" s="81">
        <f t="shared" si="20"/>
        <v>140.94830406357241</v>
      </c>
      <c r="GI13" s="81">
        <f t="shared" si="20"/>
        <v>140.94830406357241</v>
      </c>
      <c r="GJ13" s="81">
        <f t="shared" si="20"/>
        <v>140.94830406357241</v>
      </c>
      <c r="GK13" s="81">
        <f t="shared" si="20"/>
        <v>140.94830406357241</v>
      </c>
      <c r="GL13" s="81">
        <f t="shared" ref="GL13:HI13" si="21">SUM(GL14:GL17)</f>
        <v>140.94830406357241</v>
      </c>
      <c r="GM13" s="81">
        <f t="shared" si="21"/>
        <v>140.94830406357241</v>
      </c>
      <c r="GN13" s="81">
        <f t="shared" si="21"/>
        <v>140.94830406357241</v>
      </c>
      <c r="GO13" s="81">
        <f t="shared" si="21"/>
        <v>140.94830406357241</v>
      </c>
      <c r="GP13" s="81">
        <f t="shared" si="21"/>
        <v>140.94830406357241</v>
      </c>
      <c r="GQ13" s="81">
        <f t="shared" si="21"/>
        <v>140.94830406357241</v>
      </c>
      <c r="GR13" s="81">
        <f t="shared" si="21"/>
        <v>140.94830406357241</v>
      </c>
      <c r="GS13" s="81">
        <f t="shared" si="21"/>
        <v>140.94830406357241</v>
      </c>
      <c r="GT13" s="81">
        <f t="shared" si="21"/>
        <v>140.94830406357241</v>
      </c>
      <c r="GU13" s="81">
        <f t="shared" si="21"/>
        <v>140.94830406357241</v>
      </c>
      <c r="GV13" s="81">
        <f t="shared" si="21"/>
        <v>140.94830406357241</v>
      </c>
      <c r="GW13" s="81">
        <f t="shared" si="21"/>
        <v>140.94830406357241</v>
      </c>
      <c r="GX13" s="81">
        <f t="shared" si="21"/>
        <v>140.94830406357241</v>
      </c>
      <c r="GY13" s="81">
        <f t="shared" si="21"/>
        <v>140.94830406357241</v>
      </c>
      <c r="GZ13" s="81">
        <f t="shared" si="21"/>
        <v>140.94830406357241</v>
      </c>
      <c r="HA13" s="81">
        <f t="shared" si="21"/>
        <v>140.94830406357241</v>
      </c>
      <c r="HB13" s="81">
        <f t="shared" si="21"/>
        <v>140.94830406357241</v>
      </c>
      <c r="HC13" s="81">
        <f t="shared" si="21"/>
        <v>140.94830406357241</v>
      </c>
      <c r="HD13" s="81">
        <f t="shared" si="21"/>
        <v>140.94830406357241</v>
      </c>
      <c r="HE13" s="81">
        <f t="shared" si="21"/>
        <v>140.94830406357241</v>
      </c>
      <c r="HF13" s="81">
        <f t="shared" si="21"/>
        <v>140.94830406357241</v>
      </c>
      <c r="HG13" s="81">
        <f t="shared" si="21"/>
        <v>140.94830406357241</v>
      </c>
      <c r="HH13" s="81">
        <f t="shared" si="21"/>
        <v>140.94830406357241</v>
      </c>
      <c r="HI13" s="81">
        <f t="shared" si="21"/>
        <v>140.94830406357241</v>
      </c>
    </row>
    <row r="14" spans="1:217" s="109" customFormat="1" x14ac:dyDescent="0.2">
      <c r="A14" s="107" t="s">
        <v>344</v>
      </c>
      <c r="B14" s="108">
        <v>0</v>
      </c>
      <c r="C14" s="108">
        <v>0</v>
      </c>
      <c r="D14" s="108">
        <v>0</v>
      </c>
      <c r="E14" s="108">
        <v>0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0</v>
      </c>
      <c r="R14" s="108">
        <v>0</v>
      </c>
      <c r="S14" s="108">
        <v>0</v>
      </c>
      <c r="T14" s="108">
        <v>0</v>
      </c>
      <c r="U14" s="108">
        <v>0</v>
      </c>
      <c r="V14" s="108">
        <v>0</v>
      </c>
      <c r="W14" s="108">
        <v>0</v>
      </c>
      <c r="X14" s="108">
        <v>0</v>
      </c>
      <c r="Y14" s="108">
        <v>0</v>
      </c>
      <c r="Z14" s="108">
        <v>0</v>
      </c>
      <c r="AA14" s="108">
        <v>0</v>
      </c>
      <c r="AB14" s="108">
        <v>0</v>
      </c>
      <c r="AC14" s="108">
        <v>0</v>
      </c>
      <c r="AD14" s="108">
        <v>0</v>
      </c>
      <c r="AE14" s="108">
        <v>0</v>
      </c>
      <c r="AF14" s="108">
        <v>0</v>
      </c>
      <c r="AG14" s="108">
        <v>0</v>
      </c>
      <c r="AH14" s="108">
        <v>0</v>
      </c>
      <c r="AI14" s="108">
        <v>0</v>
      </c>
      <c r="AJ14" s="108">
        <v>0</v>
      </c>
      <c r="AK14" s="108">
        <v>0</v>
      </c>
      <c r="AL14" s="108">
        <v>0</v>
      </c>
      <c r="AM14" s="108">
        <v>0</v>
      </c>
      <c r="AN14" s="108">
        <v>0</v>
      </c>
      <c r="AO14" s="108">
        <v>0</v>
      </c>
      <c r="AP14" s="108">
        <v>0</v>
      </c>
      <c r="AQ14" s="108">
        <v>0</v>
      </c>
      <c r="AR14" s="108">
        <v>0</v>
      </c>
      <c r="AS14" s="108">
        <v>0</v>
      </c>
      <c r="AT14" s="108">
        <v>0</v>
      </c>
      <c r="AU14" s="108">
        <v>0</v>
      </c>
      <c r="AV14" s="108">
        <v>0</v>
      </c>
      <c r="AW14" s="108">
        <v>0</v>
      </c>
      <c r="AX14" s="108">
        <v>0</v>
      </c>
      <c r="AY14" s="108">
        <v>0</v>
      </c>
      <c r="AZ14" s="108">
        <v>0</v>
      </c>
      <c r="BA14" s="108">
        <v>0</v>
      </c>
      <c r="BB14" s="108">
        <v>0</v>
      </c>
      <c r="BC14" s="108">
        <v>0</v>
      </c>
      <c r="BD14" s="108">
        <v>0</v>
      </c>
      <c r="BE14" s="108">
        <v>0</v>
      </c>
      <c r="BF14" s="108">
        <v>0</v>
      </c>
      <c r="BG14" s="108">
        <v>0</v>
      </c>
      <c r="BH14" s="108">
        <v>0</v>
      </c>
      <c r="BI14" s="108">
        <v>0</v>
      </c>
      <c r="BJ14" s="108">
        <v>0</v>
      </c>
      <c r="BK14" s="108">
        <v>0</v>
      </c>
      <c r="BL14" s="108">
        <v>0</v>
      </c>
      <c r="BM14" s="108">
        <v>0</v>
      </c>
      <c r="BN14" s="108">
        <v>0</v>
      </c>
      <c r="BO14" s="108">
        <v>0</v>
      </c>
      <c r="BP14" s="108">
        <v>0</v>
      </c>
      <c r="BQ14" s="108">
        <v>0</v>
      </c>
      <c r="BR14" s="108">
        <v>0</v>
      </c>
      <c r="BS14" s="108">
        <v>0</v>
      </c>
      <c r="BT14" s="108">
        <v>0</v>
      </c>
      <c r="BU14" s="108">
        <v>0</v>
      </c>
      <c r="BV14" s="108">
        <v>0</v>
      </c>
      <c r="BW14" s="108">
        <v>0</v>
      </c>
      <c r="BX14" s="108">
        <v>0</v>
      </c>
      <c r="BY14" s="108">
        <v>0</v>
      </c>
      <c r="BZ14" s="108">
        <v>0</v>
      </c>
      <c r="CA14" s="108">
        <v>0</v>
      </c>
      <c r="CB14" s="108">
        <v>0</v>
      </c>
      <c r="CC14" s="108">
        <v>0</v>
      </c>
      <c r="CD14" s="108">
        <v>0</v>
      </c>
      <c r="CE14" s="108">
        <v>0</v>
      </c>
      <c r="CF14" s="108">
        <v>0</v>
      </c>
      <c r="CG14" s="108">
        <v>0</v>
      </c>
      <c r="CH14" s="108">
        <v>0</v>
      </c>
      <c r="CI14" s="108">
        <v>0</v>
      </c>
      <c r="CJ14" s="108">
        <v>0</v>
      </c>
      <c r="CK14" s="108">
        <v>0</v>
      </c>
      <c r="CL14" s="108">
        <v>0</v>
      </c>
      <c r="CM14" s="108">
        <v>0</v>
      </c>
      <c r="CN14" s="108">
        <v>0</v>
      </c>
      <c r="CO14" s="108">
        <v>0</v>
      </c>
      <c r="CP14" s="108">
        <v>0</v>
      </c>
      <c r="CQ14" s="108">
        <v>0</v>
      </c>
      <c r="CR14" s="108">
        <v>0</v>
      </c>
      <c r="CS14" s="108">
        <v>0</v>
      </c>
      <c r="CT14" s="108">
        <v>0</v>
      </c>
      <c r="CU14" s="108">
        <v>0</v>
      </c>
      <c r="CV14" s="108">
        <v>0</v>
      </c>
      <c r="CW14" s="108">
        <v>0</v>
      </c>
      <c r="CX14" s="108">
        <v>0</v>
      </c>
      <c r="CY14" s="108">
        <v>0</v>
      </c>
      <c r="CZ14" s="108">
        <v>0</v>
      </c>
      <c r="DA14" s="108">
        <v>0</v>
      </c>
      <c r="DB14" s="108">
        <v>0</v>
      </c>
      <c r="DC14" s="108">
        <v>0</v>
      </c>
      <c r="DD14" s="108">
        <v>0</v>
      </c>
      <c r="DE14" s="108">
        <v>0</v>
      </c>
      <c r="DF14" s="108">
        <v>0</v>
      </c>
      <c r="DG14" s="108">
        <v>0</v>
      </c>
      <c r="DH14" s="108">
        <v>0</v>
      </c>
      <c r="DI14" s="108">
        <v>0</v>
      </c>
      <c r="DJ14" s="108">
        <v>0</v>
      </c>
      <c r="DK14" s="108">
        <v>0</v>
      </c>
      <c r="DL14" s="108">
        <v>0</v>
      </c>
      <c r="DM14" s="108">
        <v>0</v>
      </c>
      <c r="DN14" s="108">
        <v>0</v>
      </c>
      <c r="DO14" s="108">
        <v>0</v>
      </c>
      <c r="DP14" s="108">
        <v>0</v>
      </c>
      <c r="DQ14" s="108">
        <v>0</v>
      </c>
      <c r="DR14" s="108">
        <v>0</v>
      </c>
      <c r="DS14" s="108">
        <v>0</v>
      </c>
      <c r="DT14" s="108">
        <v>0</v>
      </c>
      <c r="DU14" s="108">
        <v>0</v>
      </c>
      <c r="DV14" s="108">
        <v>0</v>
      </c>
      <c r="DW14" s="108">
        <v>0</v>
      </c>
      <c r="DX14" s="108">
        <v>0</v>
      </c>
      <c r="DY14" s="108">
        <v>0</v>
      </c>
      <c r="DZ14" s="108">
        <v>0</v>
      </c>
      <c r="EA14" s="108">
        <v>0</v>
      </c>
      <c r="EB14" s="108">
        <v>0</v>
      </c>
      <c r="EC14" s="108">
        <v>0</v>
      </c>
      <c r="ED14" s="108">
        <v>0</v>
      </c>
      <c r="EE14" s="108">
        <v>0</v>
      </c>
      <c r="EF14" s="108">
        <v>0</v>
      </c>
      <c r="EG14" s="108">
        <v>0</v>
      </c>
      <c r="EH14" s="108">
        <v>0</v>
      </c>
      <c r="EI14" s="108">
        <v>0</v>
      </c>
      <c r="EJ14" s="108">
        <v>0</v>
      </c>
      <c r="EK14" s="108">
        <v>0</v>
      </c>
      <c r="EL14" s="108">
        <v>0</v>
      </c>
      <c r="EM14" s="108">
        <v>0</v>
      </c>
      <c r="EN14" s="108">
        <v>0</v>
      </c>
      <c r="EO14" s="108">
        <v>0</v>
      </c>
      <c r="EP14" s="108">
        <v>0</v>
      </c>
      <c r="EQ14" s="108">
        <v>0</v>
      </c>
      <c r="ER14" s="108">
        <v>0</v>
      </c>
      <c r="ES14" s="108">
        <v>0</v>
      </c>
      <c r="ET14" s="108">
        <v>0</v>
      </c>
      <c r="EU14" s="108">
        <v>0</v>
      </c>
      <c r="EV14" s="108">
        <v>0</v>
      </c>
      <c r="EW14" s="108">
        <v>0</v>
      </c>
      <c r="EX14" s="108">
        <v>0</v>
      </c>
      <c r="EY14" s="108">
        <v>0</v>
      </c>
      <c r="EZ14" s="108">
        <v>0</v>
      </c>
      <c r="FA14" s="108">
        <v>0</v>
      </c>
      <c r="FB14" s="108">
        <v>0</v>
      </c>
      <c r="FC14" s="108">
        <v>0</v>
      </c>
      <c r="FD14" s="108">
        <v>0</v>
      </c>
      <c r="FE14" s="108">
        <v>0</v>
      </c>
      <c r="FF14" s="108">
        <v>0</v>
      </c>
      <c r="FG14" s="108">
        <v>0</v>
      </c>
      <c r="FH14" s="108">
        <v>0</v>
      </c>
      <c r="FI14" s="108">
        <v>0</v>
      </c>
      <c r="FJ14" s="108">
        <v>0</v>
      </c>
      <c r="FK14" s="108">
        <v>0</v>
      </c>
      <c r="FL14" s="108">
        <v>0</v>
      </c>
      <c r="FM14" s="108">
        <v>0</v>
      </c>
      <c r="FN14" s="108">
        <v>0</v>
      </c>
      <c r="FO14" s="108">
        <v>0</v>
      </c>
      <c r="FP14" s="108">
        <v>0</v>
      </c>
      <c r="FQ14" s="108">
        <v>0</v>
      </c>
      <c r="FR14" s="108">
        <v>0</v>
      </c>
      <c r="FS14" s="108">
        <v>0</v>
      </c>
      <c r="FT14" s="108">
        <v>0</v>
      </c>
      <c r="FU14" s="108">
        <v>0</v>
      </c>
      <c r="FV14" s="108">
        <v>0</v>
      </c>
      <c r="FW14" s="108">
        <v>0</v>
      </c>
      <c r="FX14" s="108">
        <v>0</v>
      </c>
      <c r="FY14" s="108">
        <v>0</v>
      </c>
      <c r="FZ14" s="108">
        <v>0</v>
      </c>
      <c r="GA14" s="108">
        <v>0</v>
      </c>
      <c r="GB14" s="108">
        <v>0</v>
      </c>
      <c r="GC14" s="108">
        <v>0</v>
      </c>
      <c r="GD14" s="108">
        <v>0</v>
      </c>
      <c r="GE14" s="108">
        <v>0</v>
      </c>
      <c r="GF14" s="108">
        <v>0</v>
      </c>
      <c r="GG14" s="108">
        <v>0</v>
      </c>
      <c r="GH14" s="108">
        <v>0</v>
      </c>
      <c r="GI14" s="108">
        <v>0</v>
      </c>
      <c r="GJ14" s="108">
        <v>0</v>
      </c>
      <c r="GK14" s="108">
        <v>0</v>
      </c>
      <c r="GL14" s="108">
        <v>0</v>
      </c>
      <c r="GM14" s="108">
        <v>0</v>
      </c>
      <c r="GN14" s="108">
        <v>0</v>
      </c>
      <c r="GO14" s="108">
        <v>0</v>
      </c>
      <c r="GP14" s="108">
        <v>0</v>
      </c>
      <c r="GQ14" s="108">
        <v>0</v>
      </c>
      <c r="GR14" s="108">
        <v>0</v>
      </c>
      <c r="GS14" s="108">
        <v>0</v>
      </c>
      <c r="GT14" s="108">
        <v>0</v>
      </c>
      <c r="GU14" s="108">
        <v>0</v>
      </c>
      <c r="GV14" s="108">
        <v>0</v>
      </c>
      <c r="GW14" s="108">
        <v>0</v>
      </c>
      <c r="GX14" s="108">
        <v>0</v>
      </c>
      <c r="GY14" s="108">
        <v>0</v>
      </c>
      <c r="GZ14" s="108">
        <v>0</v>
      </c>
      <c r="HA14" s="108">
        <v>0</v>
      </c>
      <c r="HB14" s="108">
        <v>0</v>
      </c>
      <c r="HC14" s="108">
        <v>0</v>
      </c>
      <c r="HD14" s="108">
        <v>0</v>
      </c>
      <c r="HE14" s="108">
        <v>0</v>
      </c>
      <c r="HF14" s="108">
        <v>0</v>
      </c>
      <c r="HG14" s="108">
        <v>0</v>
      </c>
      <c r="HH14" s="108">
        <v>0</v>
      </c>
      <c r="HI14" s="108">
        <v>0</v>
      </c>
    </row>
    <row r="15" spans="1:217" s="109" customFormat="1" x14ac:dyDescent="0.2">
      <c r="A15" s="107" t="s">
        <v>345</v>
      </c>
      <c r="B15" s="108">
        <v>0</v>
      </c>
      <c r="C15" s="108">
        <v>0</v>
      </c>
      <c r="D15" s="108">
        <v>0</v>
      </c>
      <c r="E15" s="108">
        <v>0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  <c r="L15" s="108">
        <v>0</v>
      </c>
      <c r="M15" s="108">
        <v>0</v>
      </c>
      <c r="N15" s="108">
        <v>0</v>
      </c>
      <c r="O15" s="108">
        <v>0</v>
      </c>
      <c r="P15" s="108">
        <v>0</v>
      </c>
      <c r="Q15" s="108">
        <v>0</v>
      </c>
      <c r="R15" s="108">
        <v>0</v>
      </c>
      <c r="S15" s="108">
        <v>0</v>
      </c>
      <c r="T15" s="108">
        <v>0</v>
      </c>
      <c r="U15" s="108">
        <v>0</v>
      </c>
      <c r="V15" s="108">
        <v>0</v>
      </c>
      <c r="W15" s="108">
        <v>0</v>
      </c>
      <c r="X15" s="108">
        <v>0</v>
      </c>
      <c r="Y15" s="108">
        <v>0</v>
      </c>
      <c r="Z15" s="108">
        <v>0</v>
      </c>
      <c r="AA15" s="108">
        <v>0</v>
      </c>
      <c r="AB15" s="108">
        <v>0</v>
      </c>
      <c r="AC15" s="108">
        <v>0</v>
      </c>
      <c r="AD15" s="108">
        <v>0</v>
      </c>
      <c r="AE15" s="108">
        <v>0</v>
      </c>
      <c r="AF15" s="108">
        <v>0</v>
      </c>
      <c r="AG15" s="108">
        <v>0</v>
      </c>
      <c r="AH15" s="108">
        <v>0</v>
      </c>
      <c r="AI15" s="108">
        <v>0</v>
      </c>
      <c r="AJ15" s="108">
        <v>0</v>
      </c>
      <c r="AK15" s="108">
        <v>0</v>
      </c>
      <c r="AL15" s="108">
        <v>0</v>
      </c>
      <c r="AM15" s="108">
        <v>0</v>
      </c>
      <c r="AN15" s="108">
        <v>0</v>
      </c>
      <c r="AO15" s="108">
        <v>0</v>
      </c>
      <c r="AP15" s="108">
        <v>0</v>
      </c>
      <c r="AQ15" s="108">
        <v>0</v>
      </c>
      <c r="AR15" s="108">
        <v>0</v>
      </c>
      <c r="AS15" s="108">
        <v>0</v>
      </c>
      <c r="AT15" s="108">
        <v>0</v>
      </c>
      <c r="AU15" s="108">
        <v>0</v>
      </c>
      <c r="AV15" s="108">
        <v>0</v>
      </c>
      <c r="AW15" s="108">
        <v>0</v>
      </c>
      <c r="AX15" s="108">
        <v>0</v>
      </c>
      <c r="AY15" s="108">
        <v>0</v>
      </c>
      <c r="AZ15" s="108">
        <v>0</v>
      </c>
      <c r="BA15" s="108">
        <v>0</v>
      </c>
      <c r="BB15" s="108">
        <v>0</v>
      </c>
      <c r="BC15" s="108">
        <v>0</v>
      </c>
      <c r="BD15" s="108">
        <v>0</v>
      </c>
      <c r="BE15" s="108">
        <v>0</v>
      </c>
      <c r="BF15" s="108">
        <v>0</v>
      </c>
      <c r="BG15" s="108">
        <v>0</v>
      </c>
      <c r="BH15" s="108">
        <v>0</v>
      </c>
      <c r="BI15" s="108">
        <v>0</v>
      </c>
      <c r="BJ15" s="108">
        <v>0</v>
      </c>
      <c r="BK15" s="108">
        <v>0</v>
      </c>
      <c r="BL15" s="108">
        <v>0</v>
      </c>
      <c r="BM15" s="108">
        <v>0</v>
      </c>
      <c r="BN15" s="108">
        <v>0</v>
      </c>
      <c r="BO15" s="108">
        <v>0</v>
      </c>
      <c r="BP15" s="108">
        <v>0</v>
      </c>
      <c r="BQ15" s="108">
        <v>0</v>
      </c>
      <c r="BR15" s="108">
        <v>0</v>
      </c>
      <c r="BS15" s="108">
        <v>0</v>
      </c>
      <c r="BT15" s="108">
        <v>0</v>
      </c>
      <c r="BU15" s="108">
        <v>0</v>
      </c>
      <c r="BV15" s="108">
        <v>0</v>
      </c>
      <c r="BW15" s="108">
        <v>0</v>
      </c>
      <c r="BX15" s="108">
        <v>0</v>
      </c>
      <c r="BY15" s="108">
        <v>0</v>
      </c>
      <c r="BZ15" s="108">
        <v>0</v>
      </c>
      <c r="CA15" s="108">
        <v>0</v>
      </c>
      <c r="CB15" s="108">
        <v>0</v>
      </c>
      <c r="CC15" s="108">
        <v>0</v>
      </c>
      <c r="CD15" s="108">
        <v>0</v>
      </c>
      <c r="CE15" s="108">
        <v>0</v>
      </c>
      <c r="CF15" s="108">
        <v>0</v>
      </c>
      <c r="CG15" s="108">
        <v>0</v>
      </c>
      <c r="CH15" s="108">
        <v>0</v>
      </c>
      <c r="CI15" s="108">
        <v>0</v>
      </c>
      <c r="CJ15" s="108">
        <v>0</v>
      </c>
      <c r="CK15" s="108">
        <v>0</v>
      </c>
      <c r="CL15" s="108">
        <v>0</v>
      </c>
      <c r="CM15" s="108">
        <v>0</v>
      </c>
      <c r="CN15" s="108">
        <v>0</v>
      </c>
      <c r="CO15" s="108">
        <v>0</v>
      </c>
      <c r="CP15" s="108">
        <v>0</v>
      </c>
      <c r="CQ15" s="108">
        <v>0</v>
      </c>
      <c r="CR15" s="108">
        <v>0</v>
      </c>
      <c r="CS15" s="108">
        <v>0</v>
      </c>
      <c r="CT15" s="108">
        <v>0</v>
      </c>
      <c r="CU15" s="108">
        <v>0</v>
      </c>
      <c r="CV15" s="108">
        <v>0</v>
      </c>
      <c r="CW15" s="108">
        <v>0</v>
      </c>
      <c r="CX15" s="108">
        <v>0</v>
      </c>
      <c r="CY15" s="108">
        <v>0</v>
      </c>
      <c r="CZ15" s="108">
        <v>0</v>
      </c>
      <c r="DA15" s="108">
        <v>0</v>
      </c>
      <c r="DB15" s="108">
        <v>0</v>
      </c>
      <c r="DC15" s="108">
        <v>0</v>
      </c>
      <c r="DD15" s="108">
        <v>0</v>
      </c>
      <c r="DE15" s="108">
        <v>0</v>
      </c>
      <c r="DF15" s="108">
        <v>0</v>
      </c>
      <c r="DG15" s="108">
        <v>0</v>
      </c>
      <c r="DH15" s="108">
        <v>0</v>
      </c>
      <c r="DI15" s="108">
        <v>0</v>
      </c>
      <c r="DJ15" s="108">
        <v>0</v>
      </c>
      <c r="DK15" s="108">
        <v>0</v>
      </c>
      <c r="DL15" s="108">
        <v>0</v>
      </c>
      <c r="DM15" s="108">
        <v>0</v>
      </c>
      <c r="DN15" s="108">
        <v>0</v>
      </c>
      <c r="DO15" s="108">
        <v>0</v>
      </c>
      <c r="DP15" s="108">
        <v>0</v>
      </c>
      <c r="DQ15" s="108">
        <v>0</v>
      </c>
      <c r="DR15" s="108">
        <v>0</v>
      </c>
      <c r="DS15" s="108">
        <v>0</v>
      </c>
      <c r="DT15" s="108">
        <v>0</v>
      </c>
      <c r="DU15" s="108">
        <v>0</v>
      </c>
      <c r="DV15" s="108">
        <v>0</v>
      </c>
      <c r="DW15" s="108">
        <v>0</v>
      </c>
      <c r="DX15" s="108">
        <v>0</v>
      </c>
      <c r="DY15" s="108">
        <v>0</v>
      </c>
      <c r="DZ15" s="108">
        <v>0</v>
      </c>
      <c r="EA15" s="108">
        <v>0</v>
      </c>
      <c r="EB15" s="108">
        <v>0</v>
      </c>
      <c r="EC15" s="108">
        <v>0</v>
      </c>
      <c r="ED15" s="108">
        <v>0</v>
      </c>
      <c r="EE15" s="108">
        <v>0</v>
      </c>
      <c r="EF15" s="108">
        <v>0</v>
      </c>
      <c r="EG15" s="108">
        <v>0</v>
      </c>
      <c r="EH15" s="108">
        <v>0</v>
      </c>
      <c r="EI15" s="108">
        <v>0</v>
      </c>
      <c r="EJ15" s="108">
        <v>0</v>
      </c>
      <c r="EK15" s="108">
        <v>0</v>
      </c>
      <c r="EL15" s="108">
        <v>0</v>
      </c>
      <c r="EM15" s="108">
        <v>0</v>
      </c>
      <c r="EN15" s="108">
        <v>0</v>
      </c>
      <c r="EO15" s="108">
        <v>0</v>
      </c>
      <c r="EP15" s="108">
        <v>0</v>
      </c>
      <c r="EQ15" s="108">
        <v>0</v>
      </c>
      <c r="ER15" s="108">
        <v>0</v>
      </c>
      <c r="ES15" s="108">
        <v>0</v>
      </c>
      <c r="ET15" s="108">
        <v>0</v>
      </c>
      <c r="EU15" s="108">
        <v>0</v>
      </c>
      <c r="EV15" s="108">
        <v>0</v>
      </c>
      <c r="EW15" s="108">
        <v>0</v>
      </c>
      <c r="EX15" s="108">
        <v>0</v>
      </c>
      <c r="EY15" s="108">
        <v>0</v>
      </c>
      <c r="EZ15" s="108">
        <v>0</v>
      </c>
      <c r="FA15" s="108">
        <v>0</v>
      </c>
      <c r="FB15" s="108">
        <v>0</v>
      </c>
      <c r="FC15" s="108">
        <v>0</v>
      </c>
      <c r="FD15" s="108">
        <v>0</v>
      </c>
      <c r="FE15" s="108">
        <v>0</v>
      </c>
      <c r="FF15" s="108">
        <v>0</v>
      </c>
      <c r="FG15" s="108">
        <v>0</v>
      </c>
      <c r="FH15" s="108">
        <v>0</v>
      </c>
      <c r="FI15" s="108">
        <v>0</v>
      </c>
      <c r="FJ15" s="108">
        <v>0</v>
      </c>
      <c r="FK15" s="108">
        <v>0</v>
      </c>
      <c r="FL15" s="108">
        <v>0</v>
      </c>
      <c r="FM15" s="108">
        <v>0</v>
      </c>
      <c r="FN15" s="108">
        <v>0</v>
      </c>
      <c r="FO15" s="108">
        <v>0</v>
      </c>
      <c r="FP15" s="108">
        <v>0</v>
      </c>
      <c r="FQ15" s="108">
        <v>0</v>
      </c>
      <c r="FR15" s="108">
        <v>0</v>
      </c>
      <c r="FS15" s="108">
        <v>0</v>
      </c>
      <c r="FT15" s="108">
        <v>0</v>
      </c>
      <c r="FU15" s="108">
        <v>0</v>
      </c>
      <c r="FV15" s="108">
        <v>0</v>
      </c>
      <c r="FW15" s="108">
        <v>0</v>
      </c>
      <c r="FX15" s="108">
        <v>0</v>
      </c>
      <c r="FY15" s="108">
        <v>0</v>
      </c>
      <c r="FZ15" s="108">
        <v>0</v>
      </c>
      <c r="GA15" s="108">
        <v>0</v>
      </c>
      <c r="GB15" s="108">
        <v>0</v>
      </c>
      <c r="GC15" s="108">
        <v>0</v>
      </c>
      <c r="GD15" s="108">
        <v>0</v>
      </c>
      <c r="GE15" s="108">
        <v>0</v>
      </c>
      <c r="GF15" s="108">
        <v>0</v>
      </c>
      <c r="GG15" s="108">
        <v>0</v>
      </c>
      <c r="GH15" s="108">
        <v>0</v>
      </c>
      <c r="GI15" s="108">
        <v>0</v>
      </c>
      <c r="GJ15" s="108">
        <v>0</v>
      </c>
      <c r="GK15" s="108">
        <v>0</v>
      </c>
      <c r="GL15" s="108">
        <v>0</v>
      </c>
      <c r="GM15" s="108">
        <v>0</v>
      </c>
      <c r="GN15" s="108">
        <v>0</v>
      </c>
      <c r="GO15" s="108">
        <v>0</v>
      </c>
      <c r="GP15" s="108">
        <v>0</v>
      </c>
      <c r="GQ15" s="108">
        <v>0</v>
      </c>
      <c r="GR15" s="108">
        <v>0</v>
      </c>
      <c r="GS15" s="108">
        <v>0</v>
      </c>
      <c r="GT15" s="108">
        <v>0</v>
      </c>
      <c r="GU15" s="108">
        <v>0</v>
      </c>
      <c r="GV15" s="108">
        <v>0</v>
      </c>
      <c r="GW15" s="108">
        <v>0</v>
      </c>
      <c r="GX15" s="108">
        <v>0</v>
      </c>
      <c r="GY15" s="108">
        <v>0</v>
      </c>
      <c r="GZ15" s="108">
        <v>0</v>
      </c>
      <c r="HA15" s="108">
        <v>0</v>
      </c>
      <c r="HB15" s="108">
        <v>0</v>
      </c>
      <c r="HC15" s="108">
        <v>0</v>
      </c>
      <c r="HD15" s="108">
        <v>0</v>
      </c>
      <c r="HE15" s="108">
        <v>0</v>
      </c>
      <c r="HF15" s="108">
        <v>0</v>
      </c>
      <c r="HG15" s="108">
        <v>0</v>
      </c>
      <c r="HH15" s="108">
        <v>0</v>
      </c>
      <c r="HI15" s="108">
        <v>0</v>
      </c>
    </row>
    <row r="16" spans="1:217" x14ac:dyDescent="0.2">
      <c r="A16" s="30" t="s">
        <v>346</v>
      </c>
      <c r="B16" s="80">
        <v>0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0</v>
      </c>
      <c r="O16" s="80">
        <v>0</v>
      </c>
      <c r="P16" s="80">
        <v>0</v>
      </c>
      <c r="Q16" s="80">
        <v>0</v>
      </c>
      <c r="R16" s="80">
        <v>0</v>
      </c>
      <c r="S16" s="80">
        <v>0</v>
      </c>
      <c r="T16" s="80">
        <f t="shared" ref="T16:CE16" si="22">_xlfn.SINGLE(CMM_3)</f>
        <v>140.94830406357241</v>
      </c>
      <c r="U16" s="80">
        <f t="shared" si="22"/>
        <v>140.94830406357241</v>
      </c>
      <c r="V16" s="80">
        <f t="shared" si="22"/>
        <v>140.94830406357241</v>
      </c>
      <c r="W16" s="80">
        <f t="shared" si="22"/>
        <v>140.94830406357241</v>
      </c>
      <c r="X16" s="80">
        <f t="shared" si="22"/>
        <v>140.94830406357241</v>
      </c>
      <c r="Y16" s="80">
        <f t="shared" si="22"/>
        <v>140.94830406357241</v>
      </c>
      <c r="Z16" s="80">
        <f t="shared" si="22"/>
        <v>140.94830406357241</v>
      </c>
      <c r="AA16" s="80">
        <f t="shared" si="22"/>
        <v>140.94830406357241</v>
      </c>
      <c r="AB16" s="80">
        <f t="shared" si="22"/>
        <v>140.94830406357241</v>
      </c>
      <c r="AC16" s="80">
        <f t="shared" si="22"/>
        <v>140.94830406357241</v>
      </c>
      <c r="AD16" s="80">
        <f t="shared" si="22"/>
        <v>140.94830406357241</v>
      </c>
      <c r="AE16" s="80">
        <f t="shared" si="22"/>
        <v>140.94830406357241</v>
      </c>
      <c r="AF16" s="80">
        <f t="shared" si="22"/>
        <v>140.94830406357241</v>
      </c>
      <c r="AG16" s="80">
        <f t="shared" si="22"/>
        <v>140.94830406357241</v>
      </c>
      <c r="AH16" s="80">
        <f t="shared" si="22"/>
        <v>140.94830406357241</v>
      </c>
      <c r="AI16" s="80">
        <f t="shared" si="22"/>
        <v>140.94830406357241</v>
      </c>
      <c r="AJ16" s="80">
        <f t="shared" si="22"/>
        <v>140.94830406357241</v>
      </c>
      <c r="AK16" s="80">
        <f t="shared" si="22"/>
        <v>140.94830406357241</v>
      </c>
      <c r="AL16" s="80">
        <f t="shared" si="22"/>
        <v>140.94830406357241</v>
      </c>
      <c r="AM16" s="80">
        <f t="shared" si="22"/>
        <v>140.94830406357241</v>
      </c>
      <c r="AN16" s="80">
        <f t="shared" si="22"/>
        <v>140.94830406357241</v>
      </c>
      <c r="AO16" s="80">
        <f t="shared" si="22"/>
        <v>140.94830406357241</v>
      </c>
      <c r="AP16" s="80">
        <f t="shared" si="22"/>
        <v>140.94830406357241</v>
      </c>
      <c r="AQ16" s="80">
        <f t="shared" si="22"/>
        <v>140.94830406357241</v>
      </c>
      <c r="AR16" s="80">
        <f t="shared" si="22"/>
        <v>140.94830406357241</v>
      </c>
      <c r="AS16" s="80">
        <f t="shared" si="22"/>
        <v>140.94830406357241</v>
      </c>
      <c r="AT16" s="80">
        <f t="shared" si="22"/>
        <v>140.94830406357241</v>
      </c>
      <c r="AU16" s="80">
        <f t="shared" si="22"/>
        <v>140.94830406357241</v>
      </c>
      <c r="AV16" s="80">
        <f t="shared" si="22"/>
        <v>140.94830406357241</v>
      </c>
      <c r="AW16" s="80">
        <f t="shared" si="22"/>
        <v>140.94830406357241</v>
      </c>
      <c r="AX16" s="80">
        <f t="shared" si="22"/>
        <v>140.94830406357241</v>
      </c>
      <c r="AY16" s="80">
        <f t="shared" si="22"/>
        <v>140.94830406357241</v>
      </c>
      <c r="AZ16" s="80">
        <f t="shared" si="22"/>
        <v>140.94830406357241</v>
      </c>
      <c r="BA16" s="80">
        <f t="shared" si="22"/>
        <v>140.94830406357241</v>
      </c>
      <c r="BB16" s="80">
        <f t="shared" si="22"/>
        <v>140.94830406357241</v>
      </c>
      <c r="BC16" s="80">
        <f t="shared" si="22"/>
        <v>140.94830406357241</v>
      </c>
      <c r="BD16" s="80">
        <f t="shared" si="22"/>
        <v>140.94830406357241</v>
      </c>
      <c r="BE16" s="80">
        <f t="shared" si="22"/>
        <v>140.94830406357241</v>
      </c>
      <c r="BF16" s="80">
        <f t="shared" si="22"/>
        <v>140.94830406357241</v>
      </c>
      <c r="BG16" s="80">
        <f t="shared" si="22"/>
        <v>140.94830406357241</v>
      </c>
      <c r="BH16" s="80">
        <f t="shared" si="22"/>
        <v>140.94830406357241</v>
      </c>
      <c r="BI16" s="80">
        <f t="shared" si="22"/>
        <v>140.94830406357241</v>
      </c>
      <c r="BJ16" s="80">
        <f t="shared" si="22"/>
        <v>140.94830406357241</v>
      </c>
      <c r="BK16" s="80">
        <f t="shared" si="22"/>
        <v>140.94830406357241</v>
      </c>
      <c r="BL16" s="80">
        <f t="shared" si="22"/>
        <v>140.94830406357241</v>
      </c>
      <c r="BM16" s="80">
        <f t="shared" si="22"/>
        <v>140.94830406357241</v>
      </c>
      <c r="BN16" s="80">
        <f t="shared" si="22"/>
        <v>140.94830406357241</v>
      </c>
      <c r="BO16" s="80">
        <f t="shared" si="22"/>
        <v>140.94830406357241</v>
      </c>
      <c r="BP16" s="80">
        <f t="shared" si="22"/>
        <v>140.94830406357241</v>
      </c>
      <c r="BQ16" s="80">
        <f t="shared" si="22"/>
        <v>140.94830406357241</v>
      </c>
      <c r="BR16" s="80">
        <f t="shared" si="22"/>
        <v>140.94830406357241</v>
      </c>
      <c r="BS16" s="80">
        <f t="shared" si="22"/>
        <v>140.94830406357241</v>
      </c>
      <c r="BT16" s="80">
        <f t="shared" si="22"/>
        <v>140.94830406357241</v>
      </c>
      <c r="BU16" s="80">
        <f t="shared" si="22"/>
        <v>140.94830406357241</v>
      </c>
      <c r="BV16" s="80">
        <f t="shared" si="22"/>
        <v>140.94830406357241</v>
      </c>
      <c r="BW16" s="80">
        <f t="shared" si="22"/>
        <v>140.94830406357241</v>
      </c>
      <c r="BX16" s="80">
        <f t="shared" si="22"/>
        <v>140.94830406357241</v>
      </c>
      <c r="BY16" s="80">
        <f t="shared" si="22"/>
        <v>140.94830406357241</v>
      </c>
      <c r="BZ16" s="80">
        <f t="shared" si="22"/>
        <v>140.94830406357241</v>
      </c>
      <c r="CA16" s="80">
        <f t="shared" si="22"/>
        <v>140.94830406357241</v>
      </c>
      <c r="CB16" s="80">
        <f t="shared" si="22"/>
        <v>140.94830406357241</v>
      </c>
      <c r="CC16" s="80">
        <f t="shared" si="22"/>
        <v>140.94830406357241</v>
      </c>
      <c r="CD16" s="80">
        <f t="shared" si="22"/>
        <v>140.94830406357241</v>
      </c>
      <c r="CE16" s="80">
        <f t="shared" si="22"/>
        <v>140.94830406357241</v>
      </c>
      <c r="CF16" s="80">
        <f t="shared" ref="CF16:EQ16" si="23">_xlfn.SINGLE(CMM_3)</f>
        <v>140.94830406357241</v>
      </c>
      <c r="CG16" s="80">
        <f t="shared" si="23"/>
        <v>140.94830406357241</v>
      </c>
      <c r="CH16" s="80">
        <f t="shared" si="23"/>
        <v>140.94830406357241</v>
      </c>
      <c r="CI16" s="80">
        <f t="shared" si="23"/>
        <v>140.94830406357241</v>
      </c>
      <c r="CJ16" s="80">
        <f t="shared" si="23"/>
        <v>140.94830406357241</v>
      </c>
      <c r="CK16" s="80">
        <f t="shared" si="23"/>
        <v>140.94830406357241</v>
      </c>
      <c r="CL16" s="80">
        <f t="shared" si="23"/>
        <v>140.94830406357241</v>
      </c>
      <c r="CM16" s="80">
        <f t="shared" si="23"/>
        <v>140.94830406357241</v>
      </c>
      <c r="CN16" s="80">
        <f t="shared" si="23"/>
        <v>140.94830406357241</v>
      </c>
      <c r="CO16" s="80">
        <f t="shared" si="23"/>
        <v>140.94830406357241</v>
      </c>
      <c r="CP16" s="80">
        <f t="shared" si="23"/>
        <v>140.94830406357241</v>
      </c>
      <c r="CQ16" s="80">
        <f t="shared" si="23"/>
        <v>140.94830406357241</v>
      </c>
      <c r="CR16" s="80">
        <f t="shared" si="23"/>
        <v>140.94830406357241</v>
      </c>
      <c r="CS16" s="80">
        <f t="shared" si="23"/>
        <v>140.94830406357241</v>
      </c>
      <c r="CT16" s="80">
        <f t="shared" si="23"/>
        <v>140.94830406357241</v>
      </c>
      <c r="CU16" s="80">
        <f t="shared" si="23"/>
        <v>140.94830406357241</v>
      </c>
      <c r="CV16" s="80">
        <f t="shared" si="23"/>
        <v>140.94830406357241</v>
      </c>
      <c r="CW16" s="80">
        <f t="shared" si="23"/>
        <v>140.94830406357241</v>
      </c>
      <c r="CX16" s="80">
        <f t="shared" si="23"/>
        <v>140.94830406357241</v>
      </c>
      <c r="CY16" s="80">
        <f t="shared" si="23"/>
        <v>140.94830406357241</v>
      </c>
      <c r="CZ16" s="80">
        <f t="shared" si="23"/>
        <v>140.94830406357241</v>
      </c>
      <c r="DA16" s="80">
        <f t="shared" si="23"/>
        <v>140.94830406357241</v>
      </c>
      <c r="DB16" s="80">
        <f t="shared" si="23"/>
        <v>140.94830406357241</v>
      </c>
      <c r="DC16" s="80">
        <f t="shared" si="23"/>
        <v>140.94830406357241</v>
      </c>
      <c r="DD16" s="80">
        <f t="shared" si="23"/>
        <v>140.94830406357241</v>
      </c>
      <c r="DE16" s="80">
        <f t="shared" si="23"/>
        <v>140.94830406357241</v>
      </c>
      <c r="DF16" s="80">
        <f t="shared" si="23"/>
        <v>140.94830406357241</v>
      </c>
      <c r="DG16" s="80">
        <f t="shared" si="23"/>
        <v>140.94830406357241</v>
      </c>
      <c r="DH16" s="80">
        <f t="shared" si="23"/>
        <v>140.94830406357241</v>
      </c>
      <c r="DI16" s="80">
        <f t="shared" si="23"/>
        <v>140.94830406357241</v>
      </c>
      <c r="DJ16" s="80">
        <f t="shared" si="23"/>
        <v>140.94830406357241</v>
      </c>
      <c r="DK16" s="80">
        <f t="shared" si="23"/>
        <v>140.94830406357241</v>
      </c>
      <c r="DL16" s="80">
        <f t="shared" si="23"/>
        <v>140.94830406357241</v>
      </c>
      <c r="DM16" s="80">
        <f t="shared" si="23"/>
        <v>140.94830406357241</v>
      </c>
      <c r="DN16" s="80">
        <f t="shared" si="23"/>
        <v>140.94830406357241</v>
      </c>
      <c r="DO16" s="80">
        <f t="shared" si="23"/>
        <v>140.94830406357241</v>
      </c>
      <c r="DP16" s="80">
        <f t="shared" si="23"/>
        <v>140.94830406357241</v>
      </c>
      <c r="DQ16" s="80">
        <f t="shared" si="23"/>
        <v>140.94830406357241</v>
      </c>
      <c r="DR16" s="80">
        <f t="shared" si="23"/>
        <v>140.94830406357241</v>
      </c>
      <c r="DS16" s="80">
        <f t="shared" si="23"/>
        <v>140.94830406357241</v>
      </c>
      <c r="DT16" s="80">
        <f t="shared" si="23"/>
        <v>140.94830406357241</v>
      </c>
      <c r="DU16" s="80">
        <f t="shared" si="23"/>
        <v>140.94830406357241</v>
      </c>
      <c r="DV16" s="80">
        <f t="shared" si="23"/>
        <v>140.94830406357241</v>
      </c>
      <c r="DW16" s="80">
        <f t="shared" si="23"/>
        <v>140.94830406357241</v>
      </c>
      <c r="DX16" s="80">
        <f t="shared" si="23"/>
        <v>140.94830406357241</v>
      </c>
      <c r="DY16" s="80">
        <f t="shared" si="23"/>
        <v>140.94830406357241</v>
      </c>
      <c r="DZ16" s="80">
        <f t="shared" si="23"/>
        <v>140.94830406357241</v>
      </c>
      <c r="EA16" s="80">
        <f t="shared" si="23"/>
        <v>140.94830406357241</v>
      </c>
      <c r="EB16" s="80">
        <f t="shared" si="23"/>
        <v>140.94830406357241</v>
      </c>
      <c r="EC16" s="80">
        <f t="shared" si="23"/>
        <v>140.94830406357241</v>
      </c>
      <c r="ED16" s="80">
        <f t="shared" si="23"/>
        <v>140.94830406357241</v>
      </c>
      <c r="EE16" s="80">
        <f t="shared" si="23"/>
        <v>140.94830406357241</v>
      </c>
      <c r="EF16" s="80">
        <f t="shared" si="23"/>
        <v>140.94830406357241</v>
      </c>
      <c r="EG16" s="80">
        <f t="shared" si="23"/>
        <v>140.94830406357241</v>
      </c>
      <c r="EH16" s="80">
        <f t="shared" si="23"/>
        <v>140.94830406357241</v>
      </c>
      <c r="EI16" s="80">
        <f t="shared" si="23"/>
        <v>140.94830406357241</v>
      </c>
      <c r="EJ16" s="80">
        <f t="shared" si="23"/>
        <v>140.94830406357241</v>
      </c>
      <c r="EK16" s="80">
        <f t="shared" si="23"/>
        <v>140.94830406357241</v>
      </c>
      <c r="EL16" s="80">
        <f t="shared" si="23"/>
        <v>140.94830406357241</v>
      </c>
      <c r="EM16" s="80">
        <f t="shared" si="23"/>
        <v>140.94830406357241</v>
      </c>
      <c r="EN16" s="80">
        <f t="shared" si="23"/>
        <v>140.94830406357241</v>
      </c>
      <c r="EO16" s="80">
        <f t="shared" si="23"/>
        <v>140.94830406357241</v>
      </c>
      <c r="EP16" s="80">
        <f t="shared" si="23"/>
        <v>140.94830406357241</v>
      </c>
      <c r="EQ16" s="80">
        <f t="shared" si="23"/>
        <v>140.94830406357241</v>
      </c>
      <c r="ER16" s="80">
        <f t="shared" ref="ER16:HC16" si="24">_xlfn.SINGLE(CMM_3)</f>
        <v>140.94830406357241</v>
      </c>
      <c r="ES16" s="80">
        <f t="shared" si="24"/>
        <v>140.94830406357241</v>
      </c>
      <c r="ET16" s="80">
        <f t="shared" si="24"/>
        <v>140.94830406357241</v>
      </c>
      <c r="EU16" s="80">
        <f t="shared" si="24"/>
        <v>140.94830406357241</v>
      </c>
      <c r="EV16" s="80">
        <f t="shared" si="24"/>
        <v>140.94830406357241</v>
      </c>
      <c r="EW16" s="80">
        <f t="shared" si="24"/>
        <v>140.94830406357241</v>
      </c>
      <c r="EX16" s="80">
        <f t="shared" si="24"/>
        <v>140.94830406357241</v>
      </c>
      <c r="EY16" s="80">
        <f t="shared" si="24"/>
        <v>140.94830406357241</v>
      </c>
      <c r="EZ16" s="80">
        <f t="shared" si="24"/>
        <v>140.94830406357241</v>
      </c>
      <c r="FA16" s="80">
        <f t="shared" si="24"/>
        <v>140.94830406357241</v>
      </c>
      <c r="FB16" s="80">
        <f t="shared" si="24"/>
        <v>140.94830406357241</v>
      </c>
      <c r="FC16" s="80">
        <f t="shared" si="24"/>
        <v>140.94830406357241</v>
      </c>
      <c r="FD16" s="80">
        <f t="shared" si="24"/>
        <v>140.94830406357241</v>
      </c>
      <c r="FE16" s="80">
        <f t="shared" si="24"/>
        <v>140.94830406357241</v>
      </c>
      <c r="FF16" s="80">
        <f t="shared" si="24"/>
        <v>140.94830406357241</v>
      </c>
      <c r="FG16" s="80">
        <f t="shared" si="24"/>
        <v>140.94830406357241</v>
      </c>
      <c r="FH16" s="80">
        <f t="shared" si="24"/>
        <v>140.94830406357241</v>
      </c>
      <c r="FI16" s="80">
        <f t="shared" si="24"/>
        <v>140.94830406357241</v>
      </c>
      <c r="FJ16" s="80">
        <f t="shared" si="24"/>
        <v>140.94830406357241</v>
      </c>
      <c r="FK16" s="80">
        <f t="shared" si="24"/>
        <v>140.94830406357241</v>
      </c>
      <c r="FL16" s="80">
        <f t="shared" si="24"/>
        <v>140.94830406357241</v>
      </c>
      <c r="FM16" s="80">
        <f t="shared" si="24"/>
        <v>140.94830406357241</v>
      </c>
      <c r="FN16" s="80">
        <f t="shared" si="24"/>
        <v>140.94830406357241</v>
      </c>
      <c r="FO16" s="80">
        <f t="shared" si="24"/>
        <v>140.94830406357241</v>
      </c>
      <c r="FP16" s="80">
        <f t="shared" si="24"/>
        <v>140.94830406357241</v>
      </c>
      <c r="FQ16" s="80">
        <f t="shared" si="24"/>
        <v>140.94830406357241</v>
      </c>
      <c r="FR16" s="80">
        <f t="shared" si="24"/>
        <v>140.94830406357241</v>
      </c>
      <c r="FS16" s="80">
        <f t="shared" si="24"/>
        <v>140.94830406357241</v>
      </c>
      <c r="FT16" s="80">
        <f t="shared" si="24"/>
        <v>140.94830406357241</v>
      </c>
      <c r="FU16" s="80">
        <f t="shared" si="24"/>
        <v>140.94830406357241</v>
      </c>
      <c r="FV16" s="80">
        <f t="shared" si="24"/>
        <v>140.94830406357241</v>
      </c>
      <c r="FW16" s="80">
        <f t="shared" si="24"/>
        <v>140.94830406357241</v>
      </c>
      <c r="FX16" s="80">
        <f t="shared" si="24"/>
        <v>140.94830406357241</v>
      </c>
      <c r="FY16" s="80">
        <f t="shared" si="24"/>
        <v>140.94830406357241</v>
      </c>
      <c r="FZ16" s="80">
        <f t="shared" si="24"/>
        <v>140.94830406357241</v>
      </c>
      <c r="GA16" s="80">
        <f t="shared" si="24"/>
        <v>140.94830406357241</v>
      </c>
      <c r="GB16" s="80">
        <f t="shared" si="24"/>
        <v>140.94830406357241</v>
      </c>
      <c r="GC16" s="80">
        <f t="shared" si="24"/>
        <v>140.94830406357241</v>
      </c>
      <c r="GD16" s="80">
        <f t="shared" si="24"/>
        <v>140.94830406357241</v>
      </c>
      <c r="GE16" s="80">
        <f t="shared" si="24"/>
        <v>140.94830406357241</v>
      </c>
      <c r="GF16" s="80">
        <f t="shared" si="24"/>
        <v>140.94830406357241</v>
      </c>
      <c r="GG16" s="80">
        <f t="shared" si="24"/>
        <v>140.94830406357241</v>
      </c>
      <c r="GH16" s="80">
        <f t="shared" si="24"/>
        <v>140.94830406357241</v>
      </c>
      <c r="GI16" s="80">
        <f t="shared" si="24"/>
        <v>140.94830406357241</v>
      </c>
      <c r="GJ16" s="80">
        <f t="shared" si="24"/>
        <v>140.94830406357241</v>
      </c>
      <c r="GK16" s="80">
        <f t="shared" si="24"/>
        <v>140.94830406357241</v>
      </c>
      <c r="GL16" s="80">
        <f t="shared" si="24"/>
        <v>140.94830406357241</v>
      </c>
      <c r="GM16" s="80">
        <f t="shared" si="24"/>
        <v>140.94830406357241</v>
      </c>
      <c r="GN16" s="80">
        <f t="shared" si="24"/>
        <v>140.94830406357241</v>
      </c>
      <c r="GO16" s="80">
        <f t="shared" si="24"/>
        <v>140.94830406357241</v>
      </c>
      <c r="GP16" s="80">
        <f t="shared" si="24"/>
        <v>140.94830406357241</v>
      </c>
      <c r="GQ16" s="80">
        <f t="shared" si="24"/>
        <v>140.94830406357241</v>
      </c>
      <c r="GR16" s="80">
        <f t="shared" si="24"/>
        <v>140.94830406357241</v>
      </c>
      <c r="GS16" s="80">
        <f t="shared" si="24"/>
        <v>140.94830406357241</v>
      </c>
      <c r="GT16" s="80">
        <f t="shared" si="24"/>
        <v>140.94830406357241</v>
      </c>
      <c r="GU16" s="80">
        <f t="shared" si="24"/>
        <v>140.94830406357241</v>
      </c>
      <c r="GV16" s="80">
        <f t="shared" si="24"/>
        <v>140.94830406357241</v>
      </c>
      <c r="GW16" s="80">
        <f t="shared" si="24"/>
        <v>140.94830406357241</v>
      </c>
      <c r="GX16" s="80">
        <f t="shared" si="24"/>
        <v>140.94830406357241</v>
      </c>
      <c r="GY16" s="80">
        <f t="shared" si="24"/>
        <v>140.94830406357241</v>
      </c>
      <c r="GZ16" s="80">
        <f t="shared" si="24"/>
        <v>140.94830406357241</v>
      </c>
      <c r="HA16" s="80">
        <f t="shared" si="24"/>
        <v>140.94830406357241</v>
      </c>
      <c r="HB16" s="80">
        <f t="shared" si="24"/>
        <v>140.94830406357241</v>
      </c>
      <c r="HC16" s="80">
        <f t="shared" si="24"/>
        <v>140.94830406357241</v>
      </c>
      <c r="HD16" s="80">
        <f t="shared" ref="HD16:HI16" si="25">_xlfn.SINGLE(CMM_3)</f>
        <v>140.94830406357241</v>
      </c>
      <c r="HE16" s="80">
        <f t="shared" si="25"/>
        <v>140.94830406357241</v>
      </c>
      <c r="HF16" s="80">
        <f t="shared" si="25"/>
        <v>140.94830406357241</v>
      </c>
      <c r="HG16" s="80">
        <f t="shared" si="25"/>
        <v>140.94830406357241</v>
      </c>
      <c r="HH16" s="80">
        <f t="shared" si="25"/>
        <v>140.94830406357241</v>
      </c>
      <c r="HI16" s="80">
        <f t="shared" si="25"/>
        <v>140.94830406357241</v>
      </c>
    </row>
    <row r="17" spans="1:217" s="109" customFormat="1" x14ac:dyDescent="0.2">
      <c r="A17" s="107" t="s">
        <v>347</v>
      </c>
      <c r="B17" s="108">
        <v>0</v>
      </c>
      <c r="C17" s="108">
        <v>0</v>
      </c>
      <c r="D17" s="108">
        <v>0</v>
      </c>
      <c r="E17" s="108">
        <v>0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108">
        <v>0</v>
      </c>
      <c r="M17" s="108">
        <v>0</v>
      </c>
      <c r="N17" s="108">
        <v>0</v>
      </c>
      <c r="O17" s="108">
        <v>0</v>
      </c>
      <c r="P17" s="108">
        <v>0</v>
      </c>
      <c r="Q17" s="108">
        <v>0</v>
      </c>
      <c r="R17" s="108">
        <v>0</v>
      </c>
      <c r="S17" s="108">
        <v>0</v>
      </c>
      <c r="T17" s="108">
        <v>0</v>
      </c>
      <c r="U17" s="108">
        <v>0</v>
      </c>
      <c r="V17" s="108">
        <v>0</v>
      </c>
      <c r="W17" s="108">
        <v>0</v>
      </c>
      <c r="X17" s="108">
        <v>0</v>
      </c>
      <c r="Y17" s="108">
        <v>0</v>
      </c>
      <c r="Z17" s="108">
        <v>0</v>
      </c>
      <c r="AA17" s="108">
        <v>0</v>
      </c>
      <c r="AB17" s="108">
        <v>0</v>
      </c>
      <c r="AC17" s="108">
        <v>0</v>
      </c>
      <c r="AD17" s="108">
        <v>0</v>
      </c>
      <c r="AE17" s="108">
        <v>0</v>
      </c>
      <c r="AF17" s="108">
        <v>0</v>
      </c>
      <c r="AG17" s="108">
        <v>0</v>
      </c>
      <c r="AH17" s="108">
        <v>0</v>
      </c>
      <c r="AI17" s="108">
        <v>0</v>
      </c>
      <c r="AJ17" s="108">
        <v>0</v>
      </c>
      <c r="AK17" s="108">
        <v>0</v>
      </c>
      <c r="AL17" s="108">
        <v>0</v>
      </c>
      <c r="AM17" s="108">
        <v>0</v>
      </c>
      <c r="AN17" s="108">
        <v>0</v>
      </c>
      <c r="AO17" s="108">
        <v>0</v>
      </c>
      <c r="AP17" s="108">
        <v>0</v>
      </c>
      <c r="AQ17" s="108">
        <v>0</v>
      </c>
      <c r="AR17" s="108">
        <v>0</v>
      </c>
      <c r="AS17" s="108">
        <v>0</v>
      </c>
      <c r="AT17" s="108">
        <v>0</v>
      </c>
      <c r="AU17" s="108">
        <v>0</v>
      </c>
      <c r="AV17" s="108">
        <v>0</v>
      </c>
      <c r="AW17" s="108">
        <v>0</v>
      </c>
      <c r="AX17" s="108">
        <v>0</v>
      </c>
      <c r="AY17" s="108">
        <v>0</v>
      </c>
      <c r="AZ17" s="108">
        <v>0</v>
      </c>
      <c r="BA17" s="108">
        <v>0</v>
      </c>
      <c r="BB17" s="108">
        <v>0</v>
      </c>
      <c r="BC17" s="108">
        <v>0</v>
      </c>
      <c r="BD17" s="108">
        <v>0</v>
      </c>
      <c r="BE17" s="108">
        <v>0</v>
      </c>
      <c r="BF17" s="108">
        <v>0</v>
      </c>
      <c r="BG17" s="108">
        <v>0</v>
      </c>
      <c r="BH17" s="108">
        <v>0</v>
      </c>
      <c r="BI17" s="108">
        <v>0</v>
      </c>
      <c r="BJ17" s="108">
        <v>0</v>
      </c>
      <c r="BK17" s="108">
        <v>0</v>
      </c>
      <c r="BL17" s="108">
        <v>0</v>
      </c>
      <c r="BM17" s="108">
        <v>0</v>
      </c>
      <c r="BN17" s="108">
        <v>0</v>
      </c>
      <c r="BO17" s="108">
        <v>0</v>
      </c>
      <c r="BP17" s="108">
        <v>0</v>
      </c>
      <c r="BQ17" s="108">
        <v>0</v>
      </c>
      <c r="BR17" s="108">
        <v>0</v>
      </c>
      <c r="BS17" s="108">
        <v>0</v>
      </c>
      <c r="BT17" s="108">
        <v>0</v>
      </c>
      <c r="BU17" s="108">
        <v>0</v>
      </c>
      <c r="BV17" s="108">
        <v>0</v>
      </c>
      <c r="BW17" s="108">
        <v>0</v>
      </c>
      <c r="BX17" s="108">
        <v>0</v>
      </c>
      <c r="BY17" s="108">
        <v>0</v>
      </c>
      <c r="BZ17" s="108">
        <v>0</v>
      </c>
      <c r="CA17" s="108">
        <v>0</v>
      </c>
      <c r="CB17" s="108">
        <v>0</v>
      </c>
      <c r="CC17" s="108">
        <v>0</v>
      </c>
      <c r="CD17" s="108">
        <v>0</v>
      </c>
      <c r="CE17" s="108">
        <v>0</v>
      </c>
      <c r="CF17" s="108">
        <v>0</v>
      </c>
      <c r="CG17" s="108">
        <v>0</v>
      </c>
      <c r="CH17" s="108">
        <v>0</v>
      </c>
      <c r="CI17" s="108">
        <v>0</v>
      </c>
      <c r="CJ17" s="108">
        <v>0</v>
      </c>
      <c r="CK17" s="108">
        <v>0</v>
      </c>
      <c r="CL17" s="108">
        <v>0</v>
      </c>
      <c r="CM17" s="108">
        <v>0</v>
      </c>
      <c r="CN17" s="108">
        <v>0</v>
      </c>
      <c r="CO17" s="108">
        <v>0</v>
      </c>
      <c r="CP17" s="108">
        <v>0</v>
      </c>
      <c r="CQ17" s="108">
        <v>0</v>
      </c>
      <c r="CR17" s="108">
        <v>0</v>
      </c>
      <c r="CS17" s="108">
        <v>0</v>
      </c>
      <c r="CT17" s="108">
        <v>0</v>
      </c>
      <c r="CU17" s="108">
        <v>0</v>
      </c>
      <c r="CV17" s="108">
        <v>0</v>
      </c>
      <c r="CW17" s="108">
        <v>0</v>
      </c>
      <c r="CX17" s="108">
        <v>0</v>
      </c>
      <c r="CY17" s="108">
        <v>0</v>
      </c>
      <c r="CZ17" s="108">
        <v>0</v>
      </c>
      <c r="DA17" s="108">
        <v>0</v>
      </c>
      <c r="DB17" s="108">
        <v>0</v>
      </c>
      <c r="DC17" s="108">
        <v>0</v>
      </c>
      <c r="DD17" s="108">
        <v>0</v>
      </c>
      <c r="DE17" s="108">
        <v>0</v>
      </c>
      <c r="DF17" s="108">
        <v>0</v>
      </c>
      <c r="DG17" s="108">
        <v>0</v>
      </c>
      <c r="DH17" s="108">
        <v>0</v>
      </c>
      <c r="DI17" s="108">
        <v>0</v>
      </c>
      <c r="DJ17" s="108">
        <v>0</v>
      </c>
      <c r="DK17" s="108">
        <v>0</v>
      </c>
      <c r="DL17" s="108">
        <v>0</v>
      </c>
      <c r="DM17" s="108">
        <v>0</v>
      </c>
      <c r="DN17" s="108">
        <v>0</v>
      </c>
      <c r="DO17" s="108">
        <v>0</v>
      </c>
      <c r="DP17" s="108">
        <v>0</v>
      </c>
      <c r="DQ17" s="108">
        <v>0</v>
      </c>
      <c r="DR17" s="108">
        <v>0</v>
      </c>
      <c r="DS17" s="108">
        <v>0</v>
      </c>
      <c r="DT17" s="108">
        <v>0</v>
      </c>
      <c r="DU17" s="108">
        <v>0</v>
      </c>
      <c r="DV17" s="108">
        <v>0</v>
      </c>
      <c r="DW17" s="108">
        <v>0</v>
      </c>
      <c r="DX17" s="108">
        <v>0</v>
      </c>
      <c r="DY17" s="108">
        <v>0</v>
      </c>
      <c r="DZ17" s="108">
        <v>0</v>
      </c>
      <c r="EA17" s="108">
        <v>0</v>
      </c>
      <c r="EB17" s="108">
        <v>0</v>
      </c>
      <c r="EC17" s="108">
        <v>0</v>
      </c>
      <c r="ED17" s="108">
        <v>0</v>
      </c>
      <c r="EE17" s="108">
        <v>0</v>
      </c>
      <c r="EF17" s="108">
        <v>0</v>
      </c>
      <c r="EG17" s="108">
        <v>0</v>
      </c>
      <c r="EH17" s="108">
        <v>0</v>
      </c>
      <c r="EI17" s="108">
        <v>0</v>
      </c>
      <c r="EJ17" s="108">
        <v>0</v>
      </c>
      <c r="EK17" s="108">
        <v>0</v>
      </c>
      <c r="EL17" s="108">
        <v>0</v>
      </c>
      <c r="EM17" s="108">
        <v>0</v>
      </c>
      <c r="EN17" s="108">
        <v>0</v>
      </c>
      <c r="EO17" s="108">
        <v>0</v>
      </c>
      <c r="EP17" s="108">
        <v>0</v>
      </c>
      <c r="EQ17" s="108">
        <v>0</v>
      </c>
      <c r="ER17" s="108">
        <v>0</v>
      </c>
      <c r="ES17" s="108">
        <v>0</v>
      </c>
      <c r="ET17" s="108">
        <v>0</v>
      </c>
      <c r="EU17" s="108">
        <v>0</v>
      </c>
      <c r="EV17" s="108">
        <v>0</v>
      </c>
      <c r="EW17" s="108">
        <v>0</v>
      </c>
      <c r="EX17" s="108">
        <v>0</v>
      </c>
      <c r="EY17" s="108">
        <v>0</v>
      </c>
      <c r="EZ17" s="108">
        <v>0</v>
      </c>
      <c r="FA17" s="108">
        <v>0</v>
      </c>
      <c r="FB17" s="108">
        <v>0</v>
      </c>
      <c r="FC17" s="108">
        <v>0</v>
      </c>
      <c r="FD17" s="108">
        <v>0</v>
      </c>
      <c r="FE17" s="108">
        <v>0</v>
      </c>
      <c r="FF17" s="108">
        <v>0</v>
      </c>
      <c r="FG17" s="108">
        <v>0</v>
      </c>
      <c r="FH17" s="108">
        <v>0</v>
      </c>
      <c r="FI17" s="108">
        <v>0</v>
      </c>
      <c r="FJ17" s="108">
        <v>0</v>
      </c>
      <c r="FK17" s="108">
        <v>0</v>
      </c>
      <c r="FL17" s="108">
        <v>0</v>
      </c>
      <c r="FM17" s="108">
        <v>0</v>
      </c>
      <c r="FN17" s="108">
        <v>0</v>
      </c>
      <c r="FO17" s="108">
        <v>0</v>
      </c>
      <c r="FP17" s="108">
        <v>0</v>
      </c>
      <c r="FQ17" s="108">
        <v>0</v>
      </c>
      <c r="FR17" s="108">
        <v>0</v>
      </c>
      <c r="FS17" s="108">
        <v>0</v>
      </c>
      <c r="FT17" s="108">
        <v>0</v>
      </c>
      <c r="FU17" s="108">
        <v>0</v>
      </c>
      <c r="FV17" s="108">
        <v>0</v>
      </c>
      <c r="FW17" s="108">
        <v>0</v>
      </c>
      <c r="FX17" s="108">
        <v>0</v>
      </c>
      <c r="FY17" s="108">
        <v>0</v>
      </c>
      <c r="FZ17" s="108">
        <v>0</v>
      </c>
      <c r="GA17" s="108">
        <v>0</v>
      </c>
      <c r="GB17" s="108">
        <v>0</v>
      </c>
      <c r="GC17" s="108">
        <v>0</v>
      </c>
      <c r="GD17" s="108">
        <v>0</v>
      </c>
      <c r="GE17" s="108">
        <v>0</v>
      </c>
      <c r="GF17" s="108">
        <v>0</v>
      </c>
      <c r="GG17" s="108">
        <v>0</v>
      </c>
      <c r="GH17" s="108">
        <v>0</v>
      </c>
      <c r="GI17" s="108">
        <v>0</v>
      </c>
      <c r="GJ17" s="108">
        <v>0</v>
      </c>
      <c r="GK17" s="108">
        <v>0</v>
      </c>
      <c r="GL17" s="108">
        <v>0</v>
      </c>
      <c r="GM17" s="108">
        <v>0</v>
      </c>
      <c r="GN17" s="108">
        <v>0</v>
      </c>
      <c r="GO17" s="108">
        <v>0</v>
      </c>
      <c r="GP17" s="108">
        <v>0</v>
      </c>
      <c r="GQ17" s="108">
        <v>0</v>
      </c>
      <c r="GR17" s="108">
        <v>0</v>
      </c>
      <c r="GS17" s="108">
        <v>0</v>
      </c>
      <c r="GT17" s="108">
        <v>0</v>
      </c>
      <c r="GU17" s="108">
        <v>0</v>
      </c>
      <c r="GV17" s="108">
        <v>0</v>
      </c>
      <c r="GW17" s="108">
        <v>0</v>
      </c>
      <c r="GX17" s="108">
        <v>0</v>
      </c>
      <c r="GY17" s="108">
        <v>0</v>
      </c>
      <c r="GZ17" s="108">
        <v>0</v>
      </c>
      <c r="HA17" s="108">
        <v>0</v>
      </c>
      <c r="HB17" s="108">
        <v>0</v>
      </c>
      <c r="HC17" s="108">
        <v>0</v>
      </c>
      <c r="HD17" s="108">
        <v>0</v>
      </c>
      <c r="HE17" s="108">
        <v>0</v>
      </c>
      <c r="HF17" s="108">
        <v>0</v>
      </c>
      <c r="HG17" s="108">
        <v>0</v>
      </c>
      <c r="HH17" s="108">
        <v>0</v>
      </c>
      <c r="HI17" s="108">
        <v>0</v>
      </c>
    </row>
    <row r="18" spans="1:217" s="82" customFormat="1" x14ac:dyDescent="0.2">
      <c r="A18" s="32" t="s">
        <v>222</v>
      </c>
      <c r="B18" s="81">
        <f t="shared" ref="B18:BM18" si="26">B19</f>
        <v>0</v>
      </c>
      <c r="C18" s="81">
        <f t="shared" si="26"/>
        <v>0</v>
      </c>
      <c r="D18" s="81">
        <f t="shared" si="26"/>
        <v>0</v>
      </c>
      <c r="E18" s="81">
        <f t="shared" si="26"/>
        <v>0</v>
      </c>
      <c r="F18" s="81">
        <f t="shared" si="26"/>
        <v>0</v>
      </c>
      <c r="G18" s="81">
        <f t="shared" si="26"/>
        <v>0</v>
      </c>
      <c r="H18" s="81">
        <f t="shared" si="26"/>
        <v>0</v>
      </c>
      <c r="I18" s="81">
        <f t="shared" si="26"/>
        <v>0</v>
      </c>
      <c r="J18" s="81">
        <f t="shared" si="26"/>
        <v>0</v>
      </c>
      <c r="K18" s="81">
        <f t="shared" si="26"/>
        <v>0</v>
      </c>
      <c r="L18" s="81">
        <f t="shared" si="26"/>
        <v>0</v>
      </c>
      <c r="M18" s="81">
        <f t="shared" si="26"/>
        <v>0</v>
      </c>
      <c r="N18" s="81">
        <f t="shared" si="26"/>
        <v>0</v>
      </c>
      <c r="O18" s="81">
        <f t="shared" si="26"/>
        <v>0</v>
      </c>
      <c r="P18" s="81">
        <f t="shared" si="26"/>
        <v>0</v>
      </c>
      <c r="Q18" s="81">
        <f t="shared" si="26"/>
        <v>0</v>
      </c>
      <c r="R18" s="81">
        <f t="shared" si="26"/>
        <v>0</v>
      </c>
      <c r="S18" s="81">
        <f t="shared" si="26"/>
        <v>0</v>
      </c>
      <c r="T18" s="81">
        <f t="shared" si="26"/>
        <v>0</v>
      </c>
      <c r="U18" s="81">
        <f t="shared" si="26"/>
        <v>0</v>
      </c>
      <c r="V18" s="81">
        <f t="shared" si="26"/>
        <v>0</v>
      </c>
      <c r="W18" s="81">
        <f t="shared" si="26"/>
        <v>0</v>
      </c>
      <c r="X18" s="81">
        <f t="shared" si="26"/>
        <v>0</v>
      </c>
      <c r="Y18" s="81">
        <f t="shared" si="26"/>
        <v>0</v>
      </c>
      <c r="Z18" s="81">
        <f t="shared" si="26"/>
        <v>0</v>
      </c>
      <c r="AA18" s="81">
        <f t="shared" si="26"/>
        <v>0</v>
      </c>
      <c r="AB18" s="81">
        <f t="shared" si="26"/>
        <v>0</v>
      </c>
      <c r="AC18" s="81">
        <f t="shared" si="26"/>
        <v>0</v>
      </c>
      <c r="AD18" s="81">
        <f t="shared" si="26"/>
        <v>0</v>
      </c>
      <c r="AE18" s="81">
        <f t="shared" si="26"/>
        <v>0</v>
      </c>
      <c r="AF18" s="81">
        <f t="shared" si="26"/>
        <v>0</v>
      </c>
      <c r="AG18" s="81">
        <f t="shared" si="26"/>
        <v>0</v>
      </c>
      <c r="AH18" s="81">
        <f t="shared" si="26"/>
        <v>0</v>
      </c>
      <c r="AI18" s="81">
        <f t="shared" si="26"/>
        <v>0</v>
      </c>
      <c r="AJ18" s="81">
        <f t="shared" si="26"/>
        <v>0</v>
      </c>
      <c r="AK18" s="81">
        <f t="shared" si="26"/>
        <v>0</v>
      </c>
      <c r="AL18" s="81">
        <f t="shared" si="26"/>
        <v>0</v>
      </c>
      <c r="AM18" s="81">
        <f t="shared" si="26"/>
        <v>0</v>
      </c>
      <c r="AN18" s="81">
        <f t="shared" si="26"/>
        <v>0</v>
      </c>
      <c r="AO18" s="81">
        <f t="shared" si="26"/>
        <v>0</v>
      </c>
      <c r="AP18" s="81">
        <f t="shared" si="26"/>
        <v>0</v>
      </c>
      <c r="AQ18" s="81">
        <f t="shared" si="26"/>
        <v>0</v>
      </c>
      <c r="AR18" s="81">
        <f t="shared" si="26"/>
        <v>0</v>
      </c>
      <c r="AS18" s="81">
        <f t="shared" si="26"/>
        <v>0</v>
      </c>
      <c r="AT18" s="81">
        <f t="shared" si="26"/>
        <v>0</v>
      </c>
      <c r="AU18" s="81">
        <f t="shared" si="26"/>
        <v>0</v>
      </c>
      <c r="AV18" s="81">
        <f t="shared" si="26"/>
        <v>0</v>
      </c>
      <c r="AW18" s="81">
        <f t="shared" si="26"/>
        <v>0</v>
      </c>
      <c r="AX18" s="81">
        <f t="shared" si="26"/>
        <v>0</v>
      </c>
      <c r="AY18" s="81">
        <f t="shared" si="26"/>
        <v>0</v>
      </c>
      <c r="AZ18" s="81">
        <f t="shared" si="26"/>
        <v>0</v>
      </c>
      <c r="BA18" s="81">
        <f t="shared" si="26"/>
        <v>0</v>
      </c>
      <c r="BB18" s="81">
        <f t="shared" si="26"/>
        <v>0</v>
      </c>
      <c r="BC18" s="81">
        <f t="shared" si="26"/>
        <v>0</v>
      </c>
      <c r="BD18" s="81">
        <f t="shared" si="26"/>
        <v>0</v>
      </c>
      <c r="BE18" s="81">
        <f t="shared" si="26"/>
        <v>0</v>
      </c>
      <c r="BF18" s="81">
        <f t="shared" si="26"/>
        <v>0</v>
      </c>
      <c r="BG18" s="81">
        <f t="shared" si="26"/>
        <v>0</v>
      </c>
      <c r="BH18" s="81">
        <f t="shared" si="26"/>
        <v>0</v>
      </c>
      <c r="BI18" s="81">
        <f t="shared" si="26"/>
        <v>0</v>
      </c>
      <c r="BJ18" s="81">
        <f t="shared" si="26"/>
        <v>0</v>
      </c>
      <c r="BK18" s="81">
        <f t="shared" si="26"/>
        <v>0</v>
      </c>
      <c r="BL18" s="81">
        <f t="shared" si="26"/>
        <v>0</v>
      </c>
      <c r="BM18" s="81">
        <f t="shared" si="26"/>
        <v>0</v>
      </c>
      <c r="BN18" s="81">
        <f t="shared" ref="BN18:DY18" si="27">BN19</f>
        <v>0</v>
      </c>
      <c r="BO18" s="81">
        <f t="shared" si="27"/>
        <v>0</v>
      </c>
      <c r="BP18" s="81">
        <f t="shared" si="27"/>
        <v>0</v>
      </c>
      <c r="BQ18" s="81">
        <f t="shared" si="27"/>
        <v>0</v>
      </c>
      <c r="BR18" s="81">
        <f t="shared" si="27"/>
        <v>0</v>
      </c>
      <c r="BS18" s="81">
        <f t="shared" si="27"/>
        <v>0</v>
      </c>
      <c r="BT18" s="81">
        <f t="shared" si="27"/>
        <v>0</v>
      </c>
      <c r="BU18" s="81">
        <f t="shared" si="27"/>
        <v>0</v>
      </c>
      <c r="BV18" s="81">
        <f t="shared" si="27"/>
        <v>0</v>
      </c>
      <c r="BW18" s="81">
        <f t="shared" si="27"/>
        <v>0</v>
      </c>
      <c r="BX18" s="81">
        <f t="shared" si="27"/>
        <v>0</v>
      </c>
      <c r="BY18" s="81">
        <f t="shared" si="27"/>
        <v>0</v>
      </c>
      <c r="BZ18" s="81">
        <f t="shared" si="27"/>
        <v>0</v>
      </c>
      <c r="CA18" s="81">
        <f t="shared" si="27"/>
        <v>0</v>
      </c>
      <c r="CB18" s="81">
        <f t="shared" si="27"/>
        <v>0</v>
      </c>
      <c r="CC18" s="81">
        <f t="shared" si="27"/>
        <v>0</v>
      </c>
      <c r="CD18" s="81">
        <f t="shared" si="27"/>
        <v>0</v>
      </c>
      <c r="CE18" s="81">
        <f t="shared" si="27"/>
        <v>0</v>
      </c>
      <c r="CF18" s="81">
        <f t="shared" si="27"/>
        <v>0</v>
      </c>
      <c r="CG18" s="81">
        <f t="shared" si="27"/>
        <v>0</v>
      </c>
      <c r="CH18" s="81">
        <f t="shared" si="27"/>
        <v>0</v>
      </c>
      <c r="CI18" s="81">
        <f t="shared" si="27"/>
        <v>0</v>
      </c>
      <c r="CJ18" s="81">
        <f t="shared" si="27"/>
        <v>0</v>
      </c>
      <c r="CK18" s="81">
        <f t="shared" si="27"/>
        <v>0</v>
      </c>
      <c r="CL18" s="81">
        <f t="shared" si="27"/>
        <v>0</v>
      </c>
      <c r="CM18" s="81">
        <f t="shared" si="27"/>
        <v>0</v>
      </c>
      <c r="CN18" s="81">
        <f t="shared" si="27"/>
        <v>0</v>
      </c>
      <c r="CO18" s="81">
        <f t="shared" si="27"/>
        <v>0</v>
      </c>
      <c r="CP18" s="81">
        <f t="shared" si="27"/>
        <v>0</v>
      </c>
      <c r="CQ18" s="81">
        <f t="shared" si="27"/>
        <v>0</v>
      </c>
      <c r="CR18" s="81">
        <f t="shared" si="27"/>
        <v>0</v>
      </c>
      <c r="CS18" s="81">
        <f t="shared" si="27"/>
        <v>0</v>
      </c>
      <c r="CT18" s="81">
        <f t="shared" si="27"/>
        <v>0</v>
      </c>
      <c r="CU18" s="81">
        <f t="shared" si="27"/>
        <v>0</v>
      </c>
      <c r="CV18" s="81">
        <f t="shared" si="27"/>
        <v>0</v>
      </c>
      <c r="CW18" s="81">
        <f t="shared" si="27"/>
        <v>0</v>
      </c>
      <c r="CX18" s="81">
        <f t="shared" si="27"/>
        <v>0</v>
      </c>
      <c r="CY18" s="81">
        <f t="shared" si="27"/>
        <v>0</v>
      </c>
      <c r="CZ18" s="81">
        <f t="shared" si="27"/>
        <v>0</v>
      </c>
      <c r="DA18" s="81">
        <f t="shared" si="27"/>
        <v>0</v>
      </c>
      <c r="DB18" s="81">
        <f t="shared" si="27"/>
        <v>0</v>
      </c>
      <c r="DC18" s="81">
        <f t="shared" si="27"/>
        <v>0</v>
      </c>
      <c r="DD18" s="81">
        <f t="shared" si="27"/>
        <v>0</v>
      </c>
      <c r="DE18" s="81">
        <f t="shared" si="27"/>
        <v>0</v>
      </c>
      <c r="DF18" s="81">
        <f t="shared" si="27"/>
        <v>0</v>
      </c>
      <c r="DG18" s="81">
        <f t="shared" si="27"/>
        <v>0</v>
      </c>
      <c r="DH18" s="81">
        <f t="shared" si="27"/>
        <v>0</v>
      </c>
      <c r="DI18" s="81">
        <f t="shared" si="27"/>
        <v>0</v>
      </c>
      <c r="DJ18" s="81">
        <f t="shared" si="27"/>
        <v>0</v>
      </c>
      <c r="DK18" s="81">
        <f t="shared" si="27"/>
        <v>0</v>
      </c>
      <c r="DL18" s="81">
        <f t="shared" si="27"/>
        <v>0</v>
      </c>
      <c r="DM18" s="81">
        <f t="shared" si="27"/>
        <v>0</v>
      </c>
      <c r="DN18" s="81">
        <f t="shared" si="27"/>
        <v>0</v>
      </c>
      <c r="DO18" s="81">
        <f t="shared" si="27"/>
        <v>0</v>
      </c>
      <c r="DP18" s="81">
        <f t="shared" si="27"/>
        <v>0</v>
      </c>
      <c r="DQ18" s="81">
        <f t="shared" si="27"/>
        <v>0</v>
      </c>
      <c r="DR18" s="81">
        <f t="shared" si="27"/>
        <v>0</v>
      </c>
      <c r="DS18" s="81">
        <f t="shared" si="27"/>
        <v>0</v>
      </c>
      <c r="DT18" s="81">
        <f t="shared" si="27"/>
        <v>0</v>
      </c>
      <c r="DU18" s="81">
        <f t="shared" si="27"/>
        <v>0</v>
      </c>
      <c r="DV18" s="81">
        <f t="shared" si="27"/>
        <v>0</v>
      </c>
      <c r="DW18" s="81">
        <f t="shared" si="27"/>
        <v>0</v>
      </c>
      <c r="DX18" s="81">
        <f t="shared" si="27"/>
        <v>0</v>
      </c>
      <c r="DY18" s="81">
        <f t="shared" si="27"/>
        <v>0</v>
      </c>
      <c r="DZ18" s="81">
        <f t="shared" ref="DZ18:GK18" si="28">DZ19</f>
        <v>0</v>
      </c>
      <c r="EA18" s="81">
        <f t="shared" si="28"/>
        <v>0</v>
      </c>
      <c r="EB18" s="81">
        <f t="shared" si="28"/>
        <v>0</v>
      </c>
      <c r="EC18" s="81">
        <f t="shared" si="28"/>
        <v>0</v>
      </c>
      <c r="ED18" s="81">
        <f t="shared" si="28"/>
        <v>0</v>
      </c>
      <c r="EE18" s="81">
        <f t="shared" si="28"/>
        <v>0</v>
      </c>
      <c r="EF18" s="81">
        <f t="shared" si="28"/>
        <v>0</v>
      </c>
      <c r="EG18" s="81">
        <f t="shared" si="28"/>
        <v>0</v>
      </c>
      <c r="EH18" s="81">
        <f t="shared" si="28"/>
        <v>0</v>
      </c>
      <c r="EI18" s="81">
        <f t="shared" si="28"/>
        <v>0</v>
      </c>
      <c r="EJ18" s="81">
        <f t="shared" si="28"/>
        <v>0</v>
      </c>
      <c r="EK18" s="81">
        <f t="shared" si="28"/>
        <v>0</v>
      </c>
      <c r="EL18" s="81">
        <f t="shared" si="28"/>
        <v>0</v>
      </c>
      <c r="EM18" s="81">
        <f t="shared" si="28"/>
        <v>0</v>
      </c>
      <c r="EN18" s="81">
        <f t="shared" si="28"/>
        <v>0</v>
      </c>
      <c r="EO18" s="81">
        <f t="shared" si="28"/>
        <v>0</v>
      </c>
      <c r="EP18" s="81">
        <f t="shared" si="28"/>
        <v>0</v>
      </c>
      <c r="EQ18" s="81">
        <f t="shared" si="28"/>
        <v>0</v>
      </c>
      <c r="ER18" s="81">
        <f t="shared" si="28"/>
        <v>0</v>
      </c>
      <c r="ES18" s="81">
        <f t="shared" si="28"/>
        <v>0</v>
      </c>
      <c r="ET18" s="81">
        <f t="shared" si="28"/>
        <v>0</v>
      </c>
      <c r="EU18" s="81">
        <f t="shared" si="28"/>
        <v>0</v>
      </c>
      <c r="EV18" s="81">
        <f t="shared" si="28"/>
        <v>0</v>
      </c>
      <c r="EW18" s="81">
        <f t="shared" si="28"/>
        <v>0</v>
      </c>
      <c r="EX18" s="81">
        <f t="shared" si="28"/>
        <v>0</v>
      </c>
      <c r="EY18" s="81">
        <f t="shared" si="28"/>
        <v>0</v>
      </c>
      <c r="EZ18" s="81">
        <f t="shared" si="28"/>
        <v>0</v>
      </c>
      <c r="FA18" s="81">
        <f t="shared" si="28"/>
        <v>0</v>
      </c>
      <c r="FB18" s="81">
        <f t="shared" si="28"/>
        <v>0</v>
      </c>
      <c r="FC18" s="81">
        <f t="shared" si="28"/>
        <v>0</v>
      </c>
      <c r="FD18" s="81">
        <f t="shared" si="28"/>
        <v>0</v>
      </c>
      <c r="FE18" s="81">
        <f t="shared" si="28"/>
        <v>0</v>
      </c>
      <c r="FF18" s="81">
        <f t="shared" si="28"/>
        <v>0</v>
      </c>
      <c r="FG18" s="81">
        <f t="shared" si="28"/>
        <v>0</v>
      </c>
      <c r="FH18" s="81">
        <f t="shared" si="28"/>
        <v>0</v>
      </c>
      <c r="FI18" s="81">
        <f t="shared" si="28"/>
        <v>0</v>
      </c>
      <c r="FJ18" s="81">
        <f t="shared" si="28"/>
        <v>0</v>
      </c>
      <c r="FK18" s="81">
        <f t="shared" si="28"/>
        <v>0</v>
      </c>
      <c r="FL18" s="81">
        <f t="shared" si="28"/>
        <v>0</v>
      </c>
      <c r="FM18" s="81">
        <f t="shared" si="28"/>
        <v>0</v>
      </c>
      <c r="FN18" s="81">
        <f t="shared" si="28"/>
        <v>0</v>
      </c>
      <c r="FO18" s="81">
        <f t="shared" si="28"/>
        <v>0</v>
      </c>
      <c r="FP18" s="81">
        <f t="shared" si="28"/>
        <v>0</v>
      </c>
      <c r="FQ18" s="81">
        <f t="shared" si="28"/>
        <v>0</v>
      </c>
      <c r="FR18" s="81">
        <f t="shared" si="28"/>
        <v>0</v>
      </c>
      <c r="FS18" s="81">
        <f t="shared" si="28"/>
        <v>0</v>
      </c>
      <c r="FT18" s="81">
        <f t="shared" si="28"/>
        <v>0</v>
      </c>
      <c r="FU18" s="81">
        <f t="shared" si="28"/>
        <v>0</v>
      </c>
      <c r="FV18" s="81">
        <f t="shared" si="28"/>
        <v>0</v>
      </c>
      <c r="FW18" s="81">
        <f t="shared" si="28"/>
        <v>0</v>
      </c>
      <c r="FX18" s="81">
        <f t="shared" si="28"/>
        <v>0</v>
      </c>
      <c r="FY18" s="81">
        <f t="shared" si="28"/>
        <v>0</v>
      </c>
      <c r="FZ18" s="81">
        <f t="shared" si="28"/>
        <v>0</v>
      </c>
      <c r="GA18" s="81">
        <f t="shared" si="28"/>
        <v>0</v>
      </c>
      <c r="GB18" s="81">
        <f t="shared" si="28"/>
        <v>0</v>
      </c>
      <c r="GC18" s="81">
        <f t="shared" si="28"/>
        <v>0</v>
      </c>
      <c r="GD18" s="81">
        <f t="shared" si="28"/>
        <v>0</v>
      </c>
      <c r="GE18" s="81">
        <f t="shared" si="28"/>
        <v>0</v>
      </c>
      <c r="GF18" s="81">
        <f t="shared" si="28"/>
        <v>0</v>
      </c>
      <c r="GG18" s="81">
        <f t="shared" si="28"/>
        <v>0</v>
      </c>
      <c r="GH18" s="81">
        <f t="shared" si="28"/>
        <v>0</v>
      </c>
      <c r="GI18" s="81">
        <f t="shared" si="28"/>
        <v>0</v>
      </c>
      <c r="GJ18" s="81">
        <f t="shared" si="28"/>
        <v>0</v>
      </c>
      <c r="GK18" s="81">
        <f t="shared" si="28"/>
        <v>0</v>
      </c>
      <c r="GL18" s="81">
        <f t="shared" ref="GL18:HI18" si="29">GL19</f>
        <v>0</v>
      </c>
      <c r="GM18" s="81">
        <f t="shared" si="29"/>
        <v>0</v>
      </c>
      <c r="GN18" s="81">
        <f t="shared" si="29"/>
        <v>0</v>
      </c>
      <c r="GO18" s="81">
        <f t="shared" si="29"/>
        <v>0</v>
      </c>
      <c r="GP18" s="81">
        <f t="shared" si="29"/>
        <v>0</v>
      </c>
      <c r="GQ18" s="81">
        <f t="shared" si="29"/>
        <v>0</v>
      </c>
      <c r="GR18" s="81">
        <f t="shared" si="29"/>
        <v>0</v>
      </c>
      <c r="GS18" s="81">
        <f t="shared" si="29"/>
        <v>0</v>
      </c>
      <c r="GT18" s="81">
        <f t="shared" si="29"/>
        <v>0</v>
      </c>
      <c r="GU18" s="81">
        <f t="shared" si="29"/>
        <v>0</v>
      </c>
      <c r="GV18" s="81">
        <f t="shared" si="29"/>
        <v>0</v>
      </c>
      <c r="GW18" s="81">
        <f t="shared" si="29"/>
        <v>0</v>
      </c>
      <c r="GX18" s="81">
        <f t="shared" si="29"/>
        <v>0</v>
      </c>
      <c r="GY18" s="81">
        <f t="shared" si="29"/>
        <v>0</v>
      </c>
      <c r="GZ18" s="81">
        <f t="shared" si="29"/>
        <v>0</v>
      </c>
      <c r="HA18" s="81">
        <f t="shared" si="29"/>
        <v>0</v>
      </c>
      <c r="HB18" s="81">
        <f t="shared" si="29"/>
        <v>0</v>
      </c>
      <c r="HC18" s="81">
        <f t="shared" si="29"/>
        <v>0</v>
      </c>
      <c r="HD18" s="81">
        <f t="shared" si="29"/>
        <v>0</v>
      </c>
      <c r="HE18" s="81">
        <f t="shared" si="29"/>
        <v>0</v>
      </c>
      <c r="HF18" s="81">
        <f t="shared" si="29"/>
        <v>0</v>
      </c>
      <c r="HG18" s="81">
        <f t="shared" si="29"/>
        <v>0</v>
      </c>
      <c r="HH18" s="81">
        <f t="shared" si="29"/>
        <v>0</v>
      </c>
      <c r="HI18" s="81">
        <f t="shared" si="29"/>
        <v>0</v>
      </c>
    </row>
    <row r="19" spans="1:217" x14ac:dyDescent="0.2">
      <c r="A19" s="107" t="s">
        <v>348</v>
      </c>
      <c r="B19" s="108">
        <v>0</v>
      </c>
      <c r="C19" s="108">
        <v>0</v>
      </c>
      <c r="D19" s="108">
        <v>0</v>
      </c>
      <c r="E19" s="108">
        <v>0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  <c r="L19" s="108">
        <v>0</v>
      </c>
      <c r="M19" s="108">
        <v>0</v>
      </c>
      <c r="N19" s="108">
        <v>0</v>
      </c>
      <c r="O19" s="108">
        <v>0</v>
      </c>
      <c r="P19" s="108">
        <v>0</v>
      </c>
      <c r="Q19" s="108">
        <v>0</v>
      </c>
      <c r="R19" s="108">
        <v>0</v>
      </c>
      <c r="S19" s="108">
        <v>0</v>
      </c>
      <c r="T19" s="108">
        <v>0</v>
      </c>
      <c r="U19" s="108">
        <v>0</v>
      </c>
      <c r="V19" s="108">
        <v>0</v>
      </c>
      <c r="W19" s="108">
        <v>0</v>
      </c>
      <c r="X19" s="108">
        <v>0</v>
      </c>
      <c r="Y19" s="108">
        <v>0</v>
      </c>
      <c r="Z19" s="108">
        <v>0</v>
      </c>
      <c r="AA19" s="108">
        <v>0</v>
      </c>
      <c r="AB19" s="108">
        <v>0</v>
      </c>
      <c r="AC19" s="108">
        <v>0</v>
      </c>
      <c r="AD19" s="108">
        <v>0</v>
      </c>
      <c r="AE19" s="108">
        <v>0</v>
      </c>
      <c r="AF19" s="108">
        <v>0</v>
      </c>
      <c r="AG19" s="108">
        <v>0</v>
      </c>
      <c r="AH19" s="108">
        <v>0</v>
      </c>
      <c r="AI19" s="108">
        <v>0</v>
      </c>
      <c r="AJ19" s="108">
        <v>0</v>
      </c>
      <c r="AK19" s="108">
        <v>0</v>
      </c>
      <c r="AL19" s="108">
        <v>0</v>
      </c>
      <c r="AM19" s="108">
        <v>0</v>
      </c>
      <c r="AN19" s="108">
        <v>0</v>
      </c>
      <c r="AO19" s="108">
        <v>0</v>
      </c>
      <c r="AP19" s="108">
        <v>0</v>
      </c>
      <c r="AQ19" s="108">
        <v>0</v>
      </c>
      <c r="AR19" s="108">
        <v>0</v>
      </c>
      <c r="AS19" s="108">
        <v>0</v>
      </c>
      <c r="AT19" s="108">
        <v>0</v>
      </c>
      <c r="AU19" s="108">
        <v>0</v>
      </c>
      <c r="AV19" s="108">
        <v>0</v>
      </c>
      <c r="AW19" s="108">
        <v>0</v>
      </c>
      <c r="AX19" s="108">
        <v>0</v>
      </c>
      <c r="AY19" s="108">
        <v>0</v>
      </c>
      <c r="AZ19" s="108">
        <v>0</v>
      </c>
      <c r="BA19" s="108">
        <v>0</v>
      </c>
      <c r="BB19" s="108">
        <v>0</v>
      </c>
      <c r="BC19" s="108">
        <v>0</v>
      </c>
      <c r="BD19" s="108">
        <v>0</v>
      </c>
      <c r="BE19" s="108">
        <v>0</v>
      </c>
      <c r="BF19" s="108">
        <v>0</v>
      </c>
      <c r="BG19" s="108">
        <v>0</v>
      </c>
      <c r="BH19" s="108">
        <v>0</v>
      </c>
      <c r="BI19" s="108">
        <v>0</v>
      </c>
      <c r="BJ19" s="108">
        <v>0</v>
      </c>
      <c r="BK19" s="108">
        <v>0</v>
      </c>
      <c r="BL19" s="108">
        <v>0</v>
      </c>
      <c r="BM19" s="108">
        <v>0</v>
      </c>
      <c r="BN19" s="108">
        <v>0</v>
      </c>
      <c r="BO19" s="108">
        <v>0</v>
      </c>
      <c r="BP19" s="108">
        <v>0</v>
      </c>
      <c r="BQ19" s="108">
        <v>0</v>
      </c>
      <c r="BR19" s="108">
        <v>0</v>
      </c>
      <c r="BS19" s="108">
        <v>0</v>
      </c>
      <c r="BT19" s="108">
        <v>0</v>
      </c>
      <c r="BU19" s="108">
        <v>0</v>
      </c>
      <c r="BV19" s="108">
        <v>0</v>
      </c>
      <c r="BW19" s="108">
        <v>0</v>
      </c>
      <c r="BX19" s="108">
        <v>0</v>
      </c>
      <c r="BY19" s="108">
        <v>0</v>
      </c>
      <c r="BZ19" s="108">
        <v>0</v>
      </c>
      <c r="CA19" s="108">
        <v>0</v>
      </c>
      <c r="CB19" s="108">
        <v>0</v>
      </c>
      <c r="CC19" s="108">
        <v>0</v>
      </c>
      <c r="CD19" s="108">
        <v>0</v>
      </c>
      <c r="CE19" s="108">
        <v>0</v>
      </c>
      <c r="CF19" s="108">
        <v>0</v>
      </c>
      <c r="CG19" s="108">
        <v>0</v>
      </c>
      <c r="CH19" s="108">
        <v>0</v>
      </c>
      <c r="CI19" s="108">
        <v>0</v>
      </c>
      <c r="CJ19" s="108">
        <v>0</v>
      </c>
      <c r="CK19" s="108">
        <v>0</v>
      </c>
      <c r="CL19" s="108">
        <v>0</v>
      </c>
      <c r="CM19" s="108">
        <v>0</v>
      </c>
      <c r="CN19" s="108">
        <v>0</v>
      </c>
      <c r="CO19" s="108">
        <v>0</v>
      </c>
      <c r="CP19" s="108">
        <v>0</v>
      </c>
      <c r="CQ19" s="108">
        <v>0</v>
      </c>
      <c r="CR19" s="108">
        <v>0</v>
      </c>
      <c r="CS19" s="108">
        <v>0</v>
      </c>
      <c r="CT19" s="108">
        <v>0</v>
      </c>
      <c r="CU19" s="108">
        <v>0</v>
      </c>
      <c r="CV19" s="108">
        <v>0</v>
      </c>
      <c r="CW19" s="108">
        <v>0</v>
      </c>
      <c r="CX19" s="108">
        <v>0</v>
      </c>
      <c r="CY19" s="108">
        <v>0</v>
      </c>
      <c r="CZ19" s="108">
        <v>0</v>
      </c>
      <c r="DA19" s="108">
        <v>0</v>
      </c>
      <c r="DB19" s="108">
        <v>0</v>
      </c>
      <c r="DC19" s="108">
        <v>0</v>
      </c>
      <c r="DD19" s="108">
        <v>0</v>
      </c>
      <c r="DE19" s="108">
        <v>0</v>
      </c>
      <c r="DF19" s="108">
        <v>0</v>
      </c>
      <c r="DG19" s="108">
        <v>0</v>
      </c>
      <c r="DH19" s="108">
        <v>0</v>
      </c>
      <c r="DI19" s="108">
        <v>0</v>
      </c>
      <c r="DJ19" s="108">
        <v>0</v>
      </c>
      <c r="DK19" s="108">
        <v>0</v>
      </c>
      <c r="DL19" s="108">
        <v>0</v>
      </c>
      <c r="DM19" s="108">
        <v>0</v>
      </c>
      <c r="DN19" s="108">
        <v>0</v>
      </c>
      <c r="DO19" s="108">
        <v>0</v>
      </c>
      <c r="DP19" s="108">
        <v>0</v>
      </c>
      <c r="DQ19" s="108">
        <v>0</v>
      </c>
      <c r="DR19" s="108">
        <v>0</v>
      </c>
      <c r="DS19" s="108">
        <v>0</v>
      </c>
      <c r="DT19" s="108">
        <v>0</v>
      </c>
      <c r="DU19" s="108">
        <v>0</v>
      </c>
      <c r="DV19" s="108">
        <v>0</v>
      </c>
      <c r="DW19" s="108">
        <v>0</v>
      </c>
      <c r="DX19" s="108">
        <v>0</v>
      </c>
      <c r="DY19" s="108">
        <v>0</v>
      </c>
      <c r="DZ19" s="108">
        <v>0</v>
      </c>
      <c r="EA19" s="108">
        <v>0</v>
      </c>
      <c r="EB19" s="108">
        <v>0</v>
      </c>
      <c r="EC19" s="108">
        <v>0</v>
      </c>
      <c r="ED19" s="108">
        <v>0</v>
      </c>
      <c r="EE19" s="108">
        <v>0</v>
      </c>
      <c r="EF19" s="108">
        <v>0</v>
      </c>
      <c r="EG19" s="108">
        <v>0</v>
      </c>
      <c r="EH19" s="108">
        <v>0</v>
      </c>
      <c r="EI19" s="108">
        <v>0</v>
      </c>
      <c r="EJ19" s="108">
        <v>0</v>
      </c>
      <c r="EK19" s="108">
        <v>0</v>
      </c>
      <c r="EL19" s="108">
        <v>0</v>
      </c>
      <c r="EM19" s="108">
        <v>0</v>
      </c>
      <c r="EN19" s="108">
        <v>0</v>
      </c>
      <c r="EO19" s="108">
        <v>0</v>
      </c>
      <c r="EP19" s="108">
        <v>0</v>
      </c>
      <c r="EQ19" s="108">
        <v>0</v>
      </c>
      <c r="ER19" s="108">
        <v>0</v>
      </c>
      <c r="ES19" s="108">
        <v>0</v>
      </c>
      <c r="ET19" s="108">
        <v>0</v>
      </c>
      <c r="EU19" s="108">
        <v>0</v>
      </c>
      <c r="EV19" s="108">
        <v>0</v>
      </c>
      <c r="EW19" s="108">
        <v>0</v>
      </c>
      <c r="EX19" s="108">
        <v>0</v>
      </c>
      <c r="EY19" s="108">
        <v>0</v>
      </c>
      <c r="EZ19" s="108">
        <v>0</v>
      </c>
      <c r="FA19" s="108">
        <v>0</v>
      </c>
      <c r="FB19" s="108">
        <v>0</v>
      </c>
      <c r="FC19" s="108">
        <v>0</v>
      </c>
      <c r="FD19" s="108">
        <v>0</v>
      </c>
      <c r="FE19" s="108">
        <v>0</v>
      </c>
      <c r="FF19" s="108">
        <v>0</v>
      </c>
      <c r="FG19" s="108">
        <v>0</v>
      </c>
      <c r="FH19" s="108">
        <v>0</v>
      </c>
      <c r="FI19" s="108">
        <v>0</v>
      </c>
      <c r="FJ19" s="108">
        <v>0</v>
      </c>
      <c r="FK19" s="108">
        <v>0</v>
      </c>
      <c r="FL19" s="108">
        <v>0</v>
      </c>
      <c r="FM19" s="108">
        <v>0</v>
      </c>
      <c r="FN19" s="108">
        <v>0</v>
      </c>
      <c r="FO19" s="108">
        <v>0</v>
      </c>
      <c r="FP19" s="108">
        <v>0</v>
      </c>
      <c r="FQ19" s="108">
        <v>0</v>
      </c>
      <c r="FR19" s="108">
        <v>0</v>
      </c>
      <c r="FS19" s="108">
        <v>0</v>
      </c>
      <c r="FT19" s="108">
        <v>0</v>
      </c>
      <c r="FU19" s="108">
        <v>0</v>
      </c>
      <c r="FV19" s="108">
        <v>0</v>
      </c>
      <c r="FW19" s="108">
        <v>0</v>
      </c>
      <c r="FX19" s="108">
        <v>0</v>
      </c>
      <c r="FY19" s="108">
        <v>0</v>
      </c>
      <c r="FZ19" s="108">
        <v>0</v>
      </c>
      <c r="GA19" s="108">
        <v>0</v>
      </c>
      <c r="GB19" s="108">
        <v>0</v>
      </c>
      <c r="GC19" s="108">
        <v>0</v>
      </c>
      <c r="GD19" s="108">
        <v>0</v>
      </c>
      <c r="GE19" s="108">
        <v>0</v>
      </c>
      <c r="GF19" s="108">
        <v>0</v>
      </c>
      <c r="GG19" s="108">
        <v>0</v>
      </c>
      <c r="GH19" s="108">
        <v>0</v>
      </c>
      <c r="GI19" s="108">
        <v>0</v>
      </c>
      <c r="GJ19" s="108">
        <v>0</v>
      </c>
      <c r="GK19" s="108">
        <v>0</v>
      </c>
      <c r="GL19" s="108">
        <v>0</v>
      </c>
      <c r="GM19" s="108">
        <v>0</v>
      </c>
      <c r="GN19" s="108">
        <v>0</v>
      </c>
      <c r="GO19" s="108">
        <v>0</v>
      </c>
      <c r="GP19" s="108">
        <v>0</v>
      </c>
      <c r="GQ19" s="108">
        <v>0</v>
      </c>
      <c r="GR19" s="108">
        <v>0</v>
      </c>
      <c r="GS19" s="108">
        <v>0</v>
      </c>
      <c r="GT19" s="108">
        <v>0</v>
      </c>
      <c r="GU19" s="108">
        <v>0</v>
      </c>
      <c r="GV19" s="108">
        <v>0</v>
      </c>
      <c r="GW19" s="108">
        <v>0</v>
      </c>
      <c r="GX19" s="108">
        <v>0</v>
      </c>
      <c r="GY19" s="108">
        <v>0</v>
      </c>
      <c r="GZ19" s="108">
        <v>0</v>
      </c>
      <c r="HA19" s="108">
        <v>0</v>
      </c>
      <c r="HB19" s="108">
        <v>0</v>
      </c>
      <c r="HC19" s="108">
        <v>0</v>
      </c>
      <c r="HD19" s="108">
        <v>0</v>
      </c>
      <c r="HE19" s="108">
        <v>0</v>
      </c>
      <c r="HF19" s="108">
        <v>0</v>
      </c>
      <c r="HG19" s="108">
        <v>0</v>
      </c>
      <c r="HH19" s="108">
        <v>0</v>
      </c>
      <c r="HI19" s="108">
        <v>0</v>
      </c>
    </row>
    <row r="20" spans="1:217" s="82" customFormat="1" x14ac:dyDescent="0.2">
      <c r="A20" s="110" t="s">
        <v>349</v>
      </c>
      <c r="B20" s="111">
        <v>0</v>
      </c>
      <c r="C20" s="111">
        <v>0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  <c r="AC20" s="111">
        <v>0</v>
      </c>
      <c r="AD20" s="111">
        <v>0</v>
      </c>
      <c r="AE20" s="111">
        <v>0</v>
      </c>
      <c r="AF20" s="111">
        <v>0</v>
      </c>
      <c r="AG20" s="111">
        <v>0</v>
      </c>
      <c r="AH20" s="111">
        <v>0</v>
      </c>
      <c r="AI20" s="111">
        <v>0</v>
      </c>
      <c r="AJ20" s="111">
        <v>0</v>
      </c>
      <c r="AK20" s="111">
        <v>0</v>
      </c>
      <c r="AL20" s="111">
        <v>0</v>
      </c>
      <c r="AM20" s="111">
        <v>0</v>
      </c>
      <c r="AN20" s="111">
        <v>0</v>
      </c>
      <c r="AO20" s="111">
        <v>0</v>
      </c>
      <c r="AP20" s="111">
        <v>0</v>
      </c>
      <c r="AQ20" s="111">
        <v>0</v>
      </c>
      <c r="AR20" s="111">
        <v>0</v>
      </c>
      <c r="AS20" s="111">
        <v>0</v>
      </c>
      <c r="AT20" s="111">
        <v>0</v>
      </c>
      <c r="AU20" s="111">
        <v>0</v>
      </c>
      <c r="AV20" s="111">
        <v>0</v>
      </c>
      <c r="AW20" s="111">
        <v>0</v>
      </c>
      <c r="AX20" s="111">
        <v>0</v>
      </c>
      <c r="AY20" s="111">
        <v>0</v>
      </c>
      <c r="AZ20" s="111">
        <v>0</v>
      </c>
      <c r="BA20" s="111">
        <v>0</v>
      </c>
      <c r="BB20" s="111">
        <v>0</v>
      </c>
      <c r="BC20" s="111">
        <v>0</v>
      </c>
      <c r="BD20" s="111">
        <v>0</v>
      </c>
      <c r="BE20" s="111">
        <v>0</v>
      </c>
      <c r="BF20" s="111">
        <v>0</v>
      </c>
      <c r="BG20" s="111">
        <v>0</v>
      </c>
      <c r="BH20" s="111">
        <v>0</v>
      </c>
      <c r="BI20" s="111">
        <v>0</v>
      </c>
      <c r="BJ20" s="111">
        <v>0</v>
      </c>
      <c r="BK20" s="111">
        <v>0</v>
      </c>
      <c r="BL20" s="111">
        <v>0</v>
      </c>
      <c r="BM20" s="111">
        <v>0</v>
      </c>
      <c r="BN20" s="111">
        <v>0</v>
      </c>
      <c r="BO20" s="111">
        <v>0</v>
      </c>
      <c r="BP20" s="111">
        <v>0</v>
      </c>
      <c r="BQ20" s="111">
        <v>0</v>
      </c>
      <c r="BR20" s="111">
        <v>0</v>
      </c>
      <c r="BS20" s="111">
        <v>0</v>
      </c>
      <c r="BT20" s="111">
        <v>0</v>
      </c>
      <c r="BU20" s="111">
        <v>0</v>
      </c>
      <c r="BV20" s="111">
        <v>0</v>
      </c>
      <c r="BW20" s="111">
        <v>0</v>
      </c>
      <c r="BX20" s="111">
        <v>0</v>
      </c>
      <c r="BY20" s="111">
        <v>0</v>
      </c>
      <c r="BZ20" s="111">
        <v>0</v>
      </c>
      <c r="CA20" s="111">
        <v>0</v>
      </c>
      <c r="CB20" s="111">
        <v>0</v>
      </c>
      <c r="CC20" s="111">
        <v>0</v>
      </c>
      <c r="CD20" s="111">
        <v>0</v>
      </c>
      <c r="CE20" s="111">
        <v>0</v>
      </c>
      <c r="CF20" s="111">
        <v>0</v>
      </c>
      <c r="CG20" s="111">
        <v>0</v>
      </c>
      <c r="CH20" s="111">
        <v>0</v>
      </c>
      <c r="CI20" s="111">
        <v>0</v>
      </c>
      <c r="CJ20" s="111">
        <v>0</v>
      </c>
      <c r="CK20" s="111">
        <v>0</v>
      </c>
      <c r="CL20" s="111">
        <v>0</v>
      </c>
      <c r="CM20" s="111">
        <v>0</v>
      </c>
      <c r="CN20" s="111">
        <v>0</v>
      </c>
      <c r="CO20" s="111">
        <v>0</v>
      </c>
      <c r="CP20" s="111">
        <v>0</v>
      </c>
      <c r="CQ20" s="111">
        <v>0</v>
      </c>
      <c r="CR20" s="111">
        <v>0</v>
      </c>
      <c r="CS20" s="111">
        <v>0</v>
      </c>
      <c r="CT20" s="111">
        <v>0</v>
      </c>
      <c r="CU20" s="111">
        <v>0</v>
      </c>
      <c r="CV20" s="111">
        <v>0</v>
      </c>
      <c r="CW20" s="111">
        <v>0</v>
      </c>
      <c r="CX20" s="111">
        <v>0</v>
      </c>
      <c r="CY20" s="111">
        <v>0</v>
      </c>
      <c r="CZ20" s="111">
        <v>0</v>
      </c>
      <c r="DA20" s="111">
        <v>0</v>
      </c>
      <c r="DB20" s="111">
        <v>0</v>
      </c>
      <c r="DC20" s="111">
        <v>0</v>
      </c>
      <c r="DD20" s="111">
        <v>0</v>
      </c>
      <c r="DE20" s="111">
        <v>0</v>
      </c>
      <c r="DF20" s="111">
        <v>0</v>
      </c>
      <c r="DG20" s="111">
        <v>0</v>
      </c>
      <c r="DH20" s="111">
        <v>0</v>
      </c>
      <c r="DI20" s="111">
        <v>0</v>
      </c>
      <c r="DJ20" s="111">
        <v>0</v>
      </c>
      <c r="DK20" s="111">
        <v>0</v>
      </c>
      <c r="DL20" s="111">
        <v>0</v>
      </c>
      <c r="DM20" s="111">
        <v>0</v>
      </c>
      <c r="DN20" s="111">
        <v>0</v>
      </c>
      <c r="DO20" s="111">
        <v>0</v>
      </c>
      <c r="DP20" s="111">
        <v>0</v>
      </c>
      <c r="DQ20" s="111">
        <v>0</v>
      </c>
      <c r="DR20" s="111">
        <v>0</v>
      </c>
      <c r="DS20" s="111">
        <v>0</v>
      </c>
      <c r="DT20" s="111">
        <v>0</v>
      </c>
      <c r="DU20" s="111">
        <v>0</v>
      </c>
      <c r="DV20" s="111">
        <v>0</v>
      </c>
      <c r="DW20" s="111">
        <v>0</v>
      </c>
      <c r="DX20" s="111">
        <v>0</v>
      </c>
      <c r="DY20" s="111">
        <v>0</v>
      </c>
      <c r="DZ20" s="111">
        <v>0</v>
      </c>
      <c r="EA20" s="111">
        <v>0</v>
      </c>
      <c r="EB20" s="111">
        <v>0</v>
      </c>
      <c r="EC20" s="111">
        <v>0</v>
      </c>
      <c r="ED20" s="111">
        <v>0</v>
      </c>
      <c r="EE20" s="111">
        <v>0</v>
      </c>
      <c r="EF20" s="111">
        <v>0</v>
      </c>
      <c r="EG20" s="111">
        <v>0</v>
      </c>
      <c r="EH20" s="111">
        <v>0</v>
      </c>
      <c r="EI20" s="111">
        <v>0</v>
      </c>
      <c r="EJ20" s="111">
        <v>0</v>
      </c>
      <c r="EK20" s="111">
        <v>0</v>
      </c>
      <c r="EL20" s="111">
        <v>0</v>
      </c>
      <c r="EM20" s="111">
        <v>0</v>
      </c>
      <c r="EN20" s="111">
        <v>0</v>
      </c>
      <c r="EO20" s="111">
        <v>0</v>
      </c>
      <c r="EP20" s="111">
        <v>0</v>
      </c>
      <c r="EQ20" s="111">
        <v>0</v>
      </c>
      <c r="ER20" s="111">
        <v>0</v>
      </c>
      <c r="ES20" s="111">
        <v>0</v>
      </c>
      <c r="ET20" s="111">
        <v>0</v>
      </c>
      <c r="EU20" s="111">
        <v>0</v>
      </c>
      <c r="EV20" s="111">
        <v>0</v>
      </c>
      <c r="EW20" s="111">
        <v>0</v>
      </c>
      <c r="EX20" s="111">
        <v>0</v>
      </c>
      <c r="EY20" s="111">
        <v>0</v>
      </c>
      <c r="EZ20" s="111">
        <v>0</v>
      </c>
      <c r="FA20" s="111">
        <v>0</v>
      </c>
      <c r="FB20" s="111">
        <v>0</v>
      </c>
      <c r="FC20" s="111">
        <v>0</v>
      </c>
      <c r="FD20" s="111">
        <v>0</v>
      </c>
      <c r="FE20" s="111">
        <v>0</v>
      </c>
      <c r="FF20" s="111">
        <v>0</v>
      </c>
      <c r="FG20" s="111">
        <v>0</v>
      </c>
      <c r="FH20" s="111">
        <v>0</v>
      </c>
      <c r="FI20" s="111">
        <v>0</v>
      </c>
      <c r="FJ20" s="111">
        <v>0</v>
      </c>
      <c r="FK20" s="111">
        <v>0</v>
      </c>
      <c r="FL20" s="111">
        <v>0</v>
      </c>
      <c r="FM20" s="111">
        <v>0</v>
      </c>
      <c r="FN20" s="111">
        <v>0</v>
      </c>
      <c r="FO20" s="111">
        <v>0</v>
      </c>
      <c r="FP20" s="111">
        <v>0</v>
      </c>
      <c r="FQ20" s="111">
        <v>0</v>
      </c>
      <c r="FR20" s="111">
        <v>0</v>
      </c>
      <c r="FS20" s="111">
        <v>0</v>
      </c>
      <c r="FT20" s="111">
        <v>0</v>
      </c>
      <c r="FU20" s="111">
        <v>0</v>
      </c>
      <c r="FV20" s="111">
        <v>0</v>
      </c>
      <c r="FW20" s="111">
        <v>0</v>
      </c>
      <c r="FX20" s="111">
        <v>0</v>
      </c>
      <c r="FY20" s="111">
        <v>0</v>
      </c>
      <c r="FZ20" s="111">
        <v>0</v>
      </c>
      <c r="GA20" s="111">
        <v>0</v>
      </c>
      <c r="GB20" s="111">
        <v>0</v>
      </c>
      <c r="GC20" s="111">
        <v>0</v>
      </c>
      <c r="GD20" s="111">
        <v>0</v>
      </c>
      <c r="GE20" s="111">
        <v>0</v>
      </c>
      <c r="GF20" s="111">
        <v>0</v>
      </c>
      <c r="GG20" s="111">
        <v>0</v>
      </c>
      <c r="GH20" s="111">
        <v>0</v>
      </c>
      <c r="GI20" s="111">
        <v>0</v>
      </c>
      <c r="GJ20" s="111">
        <v>0</v>
      </c>
      <c r="GK20" s="111">
        <v>0</v>
      </c>
      <c r="GL20" s="111">
        <v>0</v>
      </c>
      <c r="GM20" s="111">
        <v>0</v>
      </c>
      <c r="GN20" s="111">
        <v>0</v>
      </c>
      <c r="GO20" s="111">
        <v>0</v>
      </c>
      <c r="GP20" s="111">
        <v>0</v>
      </c>
      <c r="GQ20" s="111">
        <v>0</v>
      </c>
      <c r="GR20" s="111">
        <v>0</v>
      </c>
      <c r="GS20" s="111">
        <v>0</v>
      </c>
      <c r="GT20" s="111">
        <v>0</v>
      </c>
      <c r="GU20" s="111">
        <v>0</v>
      </c>
      <c r="GV20" s="111">
        <v>0</v>
      </c>
      <c r="GW20" s="111">
        <v>0</v>
      </c>
      <c r="GX20" s="111">
        <v>0</v>
      </c>
      <c r="GY20" s="111">
        <v>0</v>
      </c>
      <c r="GZ20" s="111">
        <v>0</v>
      </c>
      <c r="HA20" s="111">
        <v>0</v>
      </c>
      <c r="HB20" s="111">
        <v>0</v>
      </c>
      <c r="HC20" s="111">
        <v>0</v>
      </c>
      <c r="HD20" s="111">
        <v>0</v>
      </c>
      <c r="HE20" s="111">
        <v>0</v>
      </c>
      <c r="HF20" s="111">
        <v>0</v>
      </c>
      <c r="HG20" s="111">
        <v>0</v>
      </c>
      <c r="HH20" s="111">
        <v>0</v>
      </c>
      <c r="HI20" s="111">
        <v>0</v>
      </c>
    </row>
    <row r="21" spans="1:217" s="82" customFormat="1" x14ac:dyDescent="0.2">
      <c r="A21" s="110" t="s">
        <v>350</v>
      </c>
      <c r="B21" s="111">
        <v>0</v>
      </c>
      <c r="C21" s="111">
        <v>0</v>
      </c>
      <c r="D21" s="111">
        <v>0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  <c r="AC21" s="111">
        <v>0</v>
      </c>
      <c r="AD21" s="111">
        <v>0</v>
      </c>
      <c r="AE21" s="111">
        <v>0</v>
      </c>
      <c r="AF21" s="111">
        <v>0</v>
      </c>
      <c r="AG21" s="111">
        <v>0</v>
      </c>
      <c r="AH21" s="111">
        <v>0</v>
      </c>
      <c r="AI21" s="111">
        <v>0</v>
      </c>
      <c r="AJ21" s="111">
        <v>0</v>
      </c>
      <c r="AK21" s="111">
        <v>0</v>
      </c>
      <c r="AL21" s="111">
        <v>0</v>
      </c>
      <c r="AM21" s="111">
        <v>0</v>
      </c>
      <c r="AN21" s="111">
        <v>0</v>
      </c>
      <c r="AO21" s="111">
        <v>0</v>
      </c>
      <c r="AP21" s="111">
        <v>0</v>
      </c>
      <c r="AQ21" s="111">
        <v>0</v>
      </c>
      <c r="AR21" s="111">
        <v>0</v>
      </c>
      <c r="AS21" s="111">
        <v>0</v>
      </c>
      <c r="AT21" s="111">
        <v>0</v>
      </c>
      <c r="AU21" s="111">
        <v>0</v>
      </c>
      <c r="AV21" s="111">
        <v>0</v>
      </c>
      <c r="AW21" s="111">
        <v>0</v>
      </c>
      <c r="AX21" s="111">
        <v>0</v>
      </c>
      <c r="AY21" s="111">
        <v>0</v>
      </c>
      <c r="AZ21" s="111">
        <v>0</v>
      </c>
      <c r="BA21" s="111">
        <v>0</v>
      </c>
      <c r="BB21" s="111">
        <v>0</v>
      </c>
      <c r="BC21" s="111">
        <v>0</v>
      </c>
      <c r="BD21" s="111">
        <v>0</v>
      </c>
      <c r="BE21" s="111">
        <v>0</v>
      </c>
      <c r="BF21" s="111">
        <v>0</v>
      </c>
      <c r="BG21" s="111">
        <v>0</v>
      </c>
      <c r="BH21" s="111">
        <v>0</v>
      </c>
      <c r="BI21" s="111">
        <v>0</v>
      </c>
      <c r="BJ21" s="111">
        <v>0</v>
      </c>
      <c r="BK21" s="111">
        <v>0</v>
      </c>
      <c r="BL21" s="111">
        <v>0</v>
      </c>
      <c r="BM21" s="111">
        <v>0</v>
      </c>
      <c r="BN21" s="111">
        <v>0</v>
      </c>
      <c r="BO21" s="111">
        <v>0</v>
      </c>
      <c r="BP21" s="111">
        <v>0</v>
      </c>
      <c r="BQ21" s="111">
        <v>0</v>
      </c>
      <c r="BR21" s="111">
        <v>0</v>
      </c>
      <c r="BS21" s="111">
        <v>0</v>
      </c>
      <c r="BT21" s="111">
        <v>0</v>
      </c>
      <c r="BU21" s="111">
        <v>0</v>
      </c>
      <c r="BV21" s="111">
        <v>0</v>
      </c>
      <c r="BW21" s="111">
        <v>0</v>
      </c>
      <c r="BX21" s="111">
        <v>0</v>
      </c>
      <c r="BY21" s="111">
        <v>0</v>
      </c>
      <c r="BZ21" s="111">
        <v>0</v>
      </c>
      <c r="CA21" s="111">
        <v>0</v>
      </c>
      <c r="CB21" s="111">
        <v>0</v>
      </c>
      <c r="CC21" s="111">
        <v>0</v>
      </c>
      <c r="CD21" s="111">
        <v>0</v>
      </c>
      <c r="CE21" s="111">
        <v>0</v>
      </c>
      <c r="CF21" s="111">
        <v>0</v>
      </c>
      <c r="CG21" s="111">
        <v>0</v>
      </c>
      <c r="CH21" s="111">
        <v>0</v>
      </c>
      <c r="CI21" s="111">
        <v>0</v>
      </c>
      <c r="CJ21" s="111">
        <v>0</v>
      </c>
      <c r="CK21" s="111">
        <v>0</v>
      </c>
      <c r="CL21" s="111">
        <v>0</v>
      </c>
      <c r="CM21" s="111">
        <v>0</v>
      </c>
      <c r="CN21" s="111">
        <v>0</v>
      </c>
      <c r="CO21" s="111">
        <v>0</v>
      </c>
      <c r="CP21" s="111">
        <v>0</v>
      </c>
      <c r="CQ21" s="111">
        <v>0</v>
      </c>
      <c r="CR21" s="111">
        <v>0</v>
      </c>
      <c r="CS21" s="111">
        <v>0</v>
      </c>
      <c r="CT21" s="111">
        <v>0</v>
      </c>
      <c r="CU21" s="111">
        <v>0</v>
      </c>
      <c r="CV21" s="111">
        <v>0</v>
      </c>
      <c r="CW21" s="111">
        <v>0</v>
      </c>
      <c r="CX21" s="111">
        <v>0</v>
      </c>
      <c r="CY21" s="111">
        <v>0</v>
      </c>
      <c r="CZ21" s="111">
        <v>0</v>
      </c>
      <c r="DA21" s="111">
        <v>0</v>
      </c>
      <c r="DB21" s="111">
        <v>0</v>
      </c>
      <c r="DC21" s="111">
        <v>0</v>
      </c>
      <c r="DD21" s="111">
        <v>0</v>
      </c>
      <c r="DE21" s="111">
        <v>0</v>
      </c>
      <c r="DF21" s="111">
        <v>0</v>
      </c>
      <c r="DG21" s="111">
        <v>0</v>
      </c>
      <c r="DH21" s="111">
        <v>0</v>
      </c>
      <c r="DI21" s="111">
        <v>0</v>
      </c>
      <c r="DJ21" s="111">
        <v>0</v>
      </c>
      <c r="DK21" s="111">
        <v>0</v>
      </c>
      <c r="DL21" s="111">
        <v>0</v>
      </c>
      <c r="DM21" s="111">
        <v>0</v>
      </c>
      <c r="DN21" s="111">
        <v>0</v>
      </c>
      <c r="DO21" s="111">
        <v>0</v>
      </c>
      <c r="DP21" s="111">
        <v>0</v>
      </c>
      <c r="DQ21" s="111">
        <v>0</v>
      </c>
      <c r="DR21" s="111">
        <v>0</v>
      </c>
      <c r="DS21" s="111">
        <v>0</v>
      </c>
      <c r="DT21" s="111">
        <v>0</v>
      </c>
      <c r="DU21" s="111">
        <v>0</v>
      </c>
      <c r="DV21" s="111">
        <v>0</v>
      </c>
      <c r="DW21" s="111">
        <v>0</v>
      </c>
      <c r="DX21" s="111">
        <v>0</v>
      </c>
      <c r="DY21" s="111">
        <v>0</v>
      </c>
      <c r="DZ21" s="111">
        <v>0</v>
      </c>
      <c r="EA21" s="111">
        <v>0</v>
      </c>
      <c r="EB21" s="111">
        <v>0</v>
      </c>
      <c r="EC21" s="111">
        <v>0</v>
      </c>
      <c r="ED21" s="111">
        <v>0</v>
      </c>
      <c r="EE21" s="111">
        <v>0</v>
      </c>
      <c r="EF21" s="111">
        <v>0</v>
      </c>
      <c r="EG21" s="111">
        <v>0</v>
      </c>
      <c r="EH21" s="111">
        <v>0</v>
      </c>
      <c r="EI21" s="111">
        <v>0</v>
      </c>
      <c r="EJ21" s="111">
        <v>0</v>
      </c>
      <c r="EK21" s="111">
        <v>0</v>
      </c>
      <c r="EL21" s="111">
        <v>0</v>
      </c>
      <c r="EM21" s="111">
        <v>0</v>
      </c>
      <c r="EN21" s="111">
        <v>0</v>
      </c>
      <c r="EO21" s="111">
        <v>0</v>
      </c>
      <c r="EP21" s="111">
        <v>0</v>
      </c>
      <c r="EQ21" s="111">
        <v>0</v>
      </c>
      <c r="ER21" s="111">
        <v>0</v>
      </c>
      <c r="ES21" s="111">
        <v>0</v>
      </c>
      <c r="ET21" s="111">
        <v>0</v>
      </c>
      <c r="EU21" s="111">
        <v>0</v>
      </c>
      <c r="EV21" s="111">
        <v>0</v>
      </c>
      <c r="EW21" s="111">
        <v>0</v>
      </c>
      <c r="EX21" s="111">
        <v>0</v>
      </c>
      <c r="EY21" s="111">
        <v>0</v>
      </c>
      <c r="EZ21" s="111">
        <v>0</v>
      </c>
      <c r="FA21" s="111">
        <v>0</v>
      </c>
      <c r="FB21" s="111">
        <v>0</v>
      </c>
      <c r="FC21" s="111">
        <v>0</v>
      </c>
      <c r="FD21" s="111">
        <v>0</v>
      </c>
      <c r="FE21" s="111">
        <v>0</v>
      </c>
      <c r="FF21" s="111">
        <v>0</v>
      </c>
      <c r="FG21" s="111">
        <v>0</v>
      </c>
      <c r="FH21" s="111">
        <v>0</v>
      </c>
      <c r="FI21" s="111">
        <v>0</v>
      </c>
      <c r="FJ21" s="111">
        <v>0</v>
      </c>
      <c r="FK21" s="111">
        <v>0</v>
      </c>
      <c r="FL21" s="111">
        <v>0</v>
      </c>
      <c r="FM21" s="111">
        <v>0</v>
      </c>
      <c r="FN21" s="111">
        <v>0</v>
      </c>
      <c r="FO21" s="111">
        <v>0</v>
      </c>
      <c r="FP21" s="111">
        <v>0</v>
      </c>
      <c r="FQ21" s="111">
        <v>0</v>
      </c>
      <c r="FR21" s="111">
        <v>0</v>
      </c>
      <c r="FS21" s="111">
        <v>0</v>
      </c>
      <c r="FT21" s="111">
        <v>0</v>
      </c>
      <c r="FU21" s="111">
        <v>0</v>
      </c>
      <c r="FV21" s="111">
        <v>0</v>
      </c>
      <c r="FW21" s="111">
        <v>0</v>
      </c>
      <c r="FX21" s="111">
        <v>0</v>
      </c>
      <c r="FY21" s="111">
        <v>0</v>
      </c>
      <c r="FZ21" s="111">
        <v>0</v>
      </c>
      <c r="GA21" s="111">
        <v>0</v>
      </c>
      <c r="GB21" s="111">
        <v>0</v>
      </c>
      <c r="GC21" s="111">
        <v>0</v>
      </c>
      <c r="GD21" s="111">
        <v>0</v>
      </c>
      <c r="GE21" s="111">
        <v>0</v>
      </c>
      <c r="GF21" s="111">
        <v>0</v>
      </c>
      <c r="GG21" s="111">
        <v>0</v>
      </c>
      <c r="GH21" s="111">
        <v>0</v>
      </c>
      <c r="GI21" s="111">
        <v>0</v>
      </c>
      <c r="GJ21" s="111">
        <v>0</v>
      </c>
      <c r="GK21" s="111">
        <v>0</v>
      </c>
      <c r="GL21" s="111">
        <v>0</v>
      </c>
      <c r="GM21" s="111">
        <v>0</v>
      </c>
      <c r="GN21" s="111">
        <v>0</v>
      </c>
      <c r="GO21" s="111">
        <v>0</v>
      </c>
      <c r="GP21" s="111">
        <v>0</v>
      </c>
      <c r="GQ21" s="111">
        <v>0</v>
      </c>
      <c r="GR21" s="111">
        <v>0</v>
      </c>
      <c r="GS21" s="111">
        <v>0</v>
      </c>
      <c r="GT21" s="111">
        <v>0</v>
      </c>
      <c r="GU21" s="111">
        <v>0</v>
      </c>
      <c r="GV21" s="111">
        <v>0</v>
      </c>
      <c r="GW21" s="111">
        <v>0</v>
      </c>
      <c r="GX21" s="111">
        <v>0</v>
      </c>
      <c r="GY21" s="111">
        <v>0</v>
      </c>
      <c r="GZ21" s="111">
        <v>0</v>
      </c>
      <c r="HA21" s="111">
        <v>0</v>
      </c>
      <c r="HB21" s="111">
        <v>0</v>
      </c>
      <c r="HC21" s="111">
        <v>0</v>
      </c>
      <c r="HD21" s="111">
        <v>0</v>
      </c>
      <c r="HE21" s="111">
        <v>0</v>
      </c>
      <c r="HF21" s="111">
        <v>0</v>
      </c>
      <c r="HG21" s="111">
        <v>0</v>
      </c>
      <c r="HH21" s="111">
        <v>0</v>
      </c>
      <c r="HI21" s="111">
        <v>0</v>
      </c>
    </row>
    <row r="22" spans="1:217" x14ac:dyDescent="0.2">
      <c r="A22" s="107" t="s">
        <v>351</v>
      </c>
      <c r="B22" s="108">
        <v>0</v>
      </c>
      <c r="C22" s="108">
        <v>0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108">
        <v>0</v>
      </c>
      <c r="R22" s="108">
        <v>0</v>
      </c>
      <c r="S22" s="108">
        <v>0</v>
      </c>
      <c r="T22" s="108">
        <v>0</v>
      </c>
      <c r="U22" s="108">
        <v>0</v>
      </c>
      <c r="V22" s="108">
        <v>0</v>
      </c>
      <c r="W22" s="108">
        <v>0</v>
      </c>
      <c r="X22" s="108">
        <v>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108">
        <v>0</v>
      </c>
      <c r="AH22" s="108">
        <v>0</v>
      </c>
      <c r="AI22" s="108">
        <v>0</v>
      </c>
      <c r="AJ22" s="108">
        <v>0</v>
      </c>
      <c r="AK22" s="108">
        <v>0</v>
      </c>
      <c r="AL22" s="108">
        <v>0</v>
      </c>
      <c r="AM22" s="108">
        <v>0</v>
      </c>
      <c r="AN22" s="108">
        <v>0</v>
      </c>
      <c r="AO22" s="108">
        <v>0</v>
      </c>
      <c r="AP22" s="108">
        <v>0</v>
      </c>
      <c r="AQ22" s="108">
        <v>0</v>
      </c>
      <c r="AR22" s="108">
        <v>0</v>
      </c>
      <c r="AS22" s="108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8">
        <v>0</v>
      </c>
      <c r="BO22" s="108">
        <v>0</v>
      </c>
      <c r="BP22" s="108">
        <v>0</v>
      </c>
      <c r="BQ22" s="108">
        <v>0</v>
      </c>
      <c r="BR22" s="108">
        <v>0</v>
      </c>
      <c r="BS22" s="108">
        <v>0</v>
      </c>
      <c r="BT22" s="108">
        <v>0</v>
      </c>
      <c r="BU22" s="108">
        <v>0</v>
      </c>
      <c r="BV22" s="108">
        <v>0</v>
      </c>
      <c r="BW22" s="108">
        <v>0</v>
      </c>
      <c r="BX22" s="108">
        <v>0</v>
      </c>
      <c r="BY22" s="108">
        <v>0</v>
      </c>
      <c r="BZ22" s="108">
        <v>0</v>
      </c>
      <c r="CA22" s="108">
        <v>0</v>
      </c>
      <c r="CB22" s="108">
        <v>0</v>
      </c>
      <c r="CC22" s="108">
        <v>0</v>
      </c>
      <c r="CD22" s="108">
        <v>0</v>
      </c>
      <c r="CE22" s="108">
        <v>0</v>
      </c>
      <c r="CF22" s="108">
        <v>0</v>
      </c>
      <c r="CG22" s="108">
        <v>0</v>
      </c>
      <c r="CH22" s="108">
        <v>0</v>
      </c>
      <c r="CI22" s="108">
        <v>0</v>
      </c>
      <c r="CJ22" s="108">
        <v>0</v>
      </c>
      <c r="CK22" s="108">
        <v>0</v>
      </c>
      <c r="CL22" s="108">
        <v>0</v>
      </c>
      <c r="CM22" s="108">
        <v>0</v>
      </c>
      <c r="CN22" s="108">
        <v>0</v>
      </c>
      <c r="CO22" s="108">
        <v>0</v>
      </c>
      <c r="CP22" s="108">
        <v>0</v>
      </c>
      <c r="CQ22" s="108">
        <v>0</v>
      </c>
      <c r="CR22" s="108">
        <v>0</v>
      </c>
      <c r="CS22" s="108">
        <v>0</v>
      </c>
      <c r="CT22" s="108">
        <v>0</v>
      </c>
      <c r="CU22" s="108">
        <v>0</v>
      </c>
      <c r="CV22" s="108">
        <v>0</v>
      </c>
      <c r="CW22" s="108">
        <v>0</v>
      </c>
      <c r="CX22" s="108">
        <v>0</v>
      </c>
      <c r="CY22" s="108">
        <v>0</v>
      </c>
      <c r="CZ22" s="108">
        <v>0</v>
      </c>
      <c r="DA22" s="108">
        <v>0</v>
      </c>
      <c r="DB22" s="108">
        <v>0</v>
      </c>
      <c r="DC22" s="108">
        <v>0</v>
      </c>
      <c r="DD22" s="108">
        <v>0</v>
      </c>
      <c r="DE22" s="108">
        <v>0</v>
      </c>
      <c r="DF22" s="108">
        <v>0</v>
      </c>
      <c r="DG22" s="108">
        <v>0</v>
      </c>
      <c r="DH22" s="108">
        <v>0</v>
      </c>
      <c r="DI22" s="108">
        <v>0</v>
      </c>
      <c r="DJ22" s="108">
        <v>0</v>
      </c>
      <c r="DK22" s="108">
        <v>0</v>
      </c>
      <c r="DL22" s="108">
        <v>0</v>
      </c>
      <c r="DM22" s="108">
        <v>0</v>
      </c>
      <c r="DN22" s="108">
        <v>0</v>
      </c>
      <c r="DO22" s="108">
        <v>0</v>
      </c>
      <c r="DP22" s="108">
        <v>0</v>
      </c>
      <c r="DQ22" s="108">
        <v>0</v>
      </c>
      <c r="DR22" s="108">
        <v>0</v>
      </c>
      <c r="DS22" s="108">
        <v>0</v>
      </c>
      <c r="DT22" s="108">
        <v>0</v>
      </c>
      <c r="DU22" s="108">
        <v>0</v>
      </c>
      <c r="DV22" s="108">
        <v>0</v>
      </c>
      <c r="DW22" s="108">
        <v>0</v>
      </c>
      <c r="DX22" s="108">
        <v>0</v>
      </c>
      <c r="DY22" s="108">
        <v>0</v>
      </c>
      <c r="DZ22" s="108">
        <v>0</v>
      </c>
      <c r="EA22" s="108">
        <v>0</v>
      </c>
      <c r="EB22" s="108">
        <v>0</v>
      </c>
      <c r="EC22" s="108">
        <v>0</v>
      </c>
      <c r="ED22" s="108">
        <v>0</v>
      </c>
      <c r="EE22" s="108">
        <v>0</v>
      </c>
      <c r="EF22" s="108">
        <v>0</v>
      </c>
      <c r="EG22" s="108">
        <v>0</v>
      </c>
      <c r="EH22" s="108">
        <v>0</v>
      </c>
      <c r="EI22" s="108">
        <v>0</v>
      </c>
      <c r="EJ22" s="108">
        <v>0</v>
      </c>
      <c r="EK22" s="108">
        <v>0</v>
      </c>
      <c r="EL22" s="108">
        <v>0</v>
      </c>
      <c r="EM22" s="108">
        <v>0</v>
      </c>
      <c r="EN22" s="108">
        <v>0</v>
      </c>
      <c r="EO22" s="108">
        <v>0</v>
      </c>
      <c r="EP22" s="108">
        <v>0</v>
      </c>
      <c r="EQ22" s="108">
        <v>0</v>
      </c>
      <c r="ER22" s="108">
        <v>0</v>
      </c>
      <c r="ES22" s="108">
        <v>0</v>
      </c>
      <c r="ET22" s="108">
        <v>0</v>
      </c>
      <c r="EU22" s="108">
        <v>0</v>
      </c>
      <c r="EV22" s="108">
        <v>0</v>
      </c>
      <c r="EW22" s="108">
        <v>0</v>
      </c>
      <c r="EX22" s="108">
        <v>0</v>
      </c>
      <c r="EY22" s="108">
        <v>0</v>
      </c>
      <c r="EZ22" s="108">
        <v>0</v>
      </c>
      <c r="FA22" s="108">
        <v>0</v>
      </c>
      <c r="FB22" s="108">
        <v>0</v>
      </c>
      <c r="FC22" s="108">
        <v>0</v>
      </c>
      <c r="FD22" s="108">
        <v>0</v>
      </c>
      <c r="FE22" s="108">
        <v>0</v>
      </c>
      <c r="FF22" s="108">
        <v>0</v>
      </c>
      <c r="FG22" s="108">
        <v>0</v>
      </c>
      <c r="FH22" s="108">
        <v>0</v>
      </c>
      <c r="FI22" s="108">
        <v>0</v>
      </c>
      <c r="FJ22" s="108">
        <v>0</v>
      </c>
      <c r="FK22" s="108">
        <v>0</v>
      </c>
      <c r="FL22" s="108">
        <v>0</v>
      </c>
      <c r="FM22" s="108">
        <v>0</v>
      </c>
      <c r="FN22" s="108">
        <v>0</v>
      </c>
      <c r="FO22" s="108">
        <v>0</v>
      </c>
      <c r="FP22" s="108">
        <v>0</v>
      </c>
      <c r="FQ22" s="108">
        <v>0</v>
      </c>
      <c r="FR22" s="108">
        <v>0</v>
      </c>
      <c r="FS22" s="108">
        <v>0</v>
      </c>
      <c r="FT22" s="108">
        <v>0</v>
      </c>
      <c r="FU22" s="108">
        <v>0</v>
      </c>
      <c r="FV22" s="108">
        <v>0</v>
      </c>
      <c r="FW22" s="108">
        <v>0</v>
      </c>
      <c r="FX22" s="108">
        <v>0</v>
      </c>
      <c r="FY22" s="108">
        <v>0</v>
      </c>
      <c r="FZ22" s="108">
        <v>0</v>
      </c>
      <c r="GA22" s="108">
        <v>0</v>
      </c>
      <c r="GB22" s="108">
        <v>0</v>
      </c>
      <c r="GC22" s="108">
        <v>0</v>
      </c>
      <c r="GD22" s="108">
        <v>0</v>
      </c>
      <c r="GE22" s="108">
        <v>0</v>
      </c>
      <c r="GF22" s="108">
        <v>0</v>
      </c>
      <c r="GG22" s="108">
        <v>0</v>
      </c>
      <c r="GH22" s="108">
        <v>0</v>
      </c>
      <c r="GI22" s="108">
        <v>0</v>
      </c>
      <c r="GJ22" s="108">
        <v>0</v>
      </c>
      <c r="GK22" s="108">
        <v>0</v>
      </c>
      <c r="GL22" s="108">
        <v>0</v>
      </c>
      <c r="GM22" s="108">
        <v>0</v>
      </c>
      <c r="GN22" s="108">
        <v>0</v>
      </c>
      <c r="GO22" s="108">
        <v>0</v>
      </c>
      <c r="GP22" s="108">
        <v>0</v>
      </c>
      <c r="GQ22" s="108">
        <v>0</v>
      </c>
      <c r="GR22" s="108">
        <v>0</v>
      </c>
      <c r="GS22" s="108">
        <v>0</v>
      </c>
      <c r="GT22" s="108">
        <v>0</v>
      </c>
      <c r="GU22" s="108">
        <v>0</v>
      </c>
      <c r="GV22" s="108">
        <v>0</v>
      </c>
      <c r="GW22" s="108">
        <v>0</v>
      </c>
      <c r="GX22" s="108">
        <v>0</v>
      </c>
      <c r="GY22" s="108">
        <v>0</v>
      </c>
      <c r="GZ22" s="108">
        <v>0</v>
      </c>
      <c r="HA22" s="108">
        <v>0</v>
      </c>
      <c r="HB22" s="108">
        <v>0</v>
      </c>
      <c r="HC22" s="108">
        <v>0</v>
      </c>
      <c r="HD22" s="108">
        <v>0</v>
      </c>
      <c r="HE22" s="108">
        <v>0</v>
      </c>
      <c r="HF22" s="108">
        <v>0</v>
      </c>
      <c r="HG22" s="108">
        <v>0</v>
      </c>
      <c r="HH22" s="108">
        <v>0</v>
      </c>
      <c r="HI22" s="108">
        <v>0</v>
      </c>
    </row>
    <row r="23" spans="1:217" x14ac:dyDescent="0.2">
      <c r="A23" s="107" t="s">
        <v>352</v>
      </c>
      <c r="B23" s="108">
        <v>0</v>
      </c>
      <c r="C23" s="108">
        <v>0</v>
      </c>
      <c r="D23" s="108">
        <v>0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0</v>
      </c>
      <c r="N23" s="108">
        <v>0</v>
      </c>
      <c r="O23" s="108">
        <v>0</v>
      </c>
      <c r="P23" s="108">
        <v>0</v>
      </c>
      <c r="Q23" s="108">
        <v>0</v>
      </c>
      <c r="R23" s="108">
        <v>0</v>
      </c>
      <c r="S23" s="108">
        <v>0</v>
      </c>
      <c r="T23" s="108">
        <v>0</v>
      </c>
      <c r="U23" s="108">
        <v>0</v>
      </c>
      <c r="V23" s="108">
        <v>0</v>
      </c>
      <c r="W23" s="108">
        <v>0</v>
      </c>
      <c r="X23" s="108">
        <v>0</v>
      </c>
      <c r="Y23" s="108">
        <v>0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v>0</v>
      </c>
      <c r="AF23" s="108">
        <v>0</v>
      </c>
      <c r="AG23" s="108">
        <v>0</v>
      </c>
      <c r="AH23" s="108">
        <v>0</v>
      </c>
      <c r="AI23" s="108">
        <v>0</v>
      </c>
      <c r="AJ23" s="108">
        <v>0</v>
      </c>
      <c r="AK23" s="108">
        <v>0</v>
      </c>
      <c r="AL23" s="108">
        <v>0</v>
      </c>
      <c r="AM23" s="108">
        <v>0</v>
      </c>
      <c r="AN23" s="108">
        <v>0</v>
      </c>
      <c r="AO23" s="108">
        <v>0</v>
      </c>
      <c r="AP23" s="108">
        <v>0</v>
      </c>
      <c r="AQ23" s="108">
        <v>0</v>
      </c>
      <c r="AR23" s="108">
        <v>0</v>
      </c>
      <c r="AS23" s="108">
        <v>0</v>
      </c>
      <c r="AT23" s="108">
        <v>0</v>
      </c>
      <c r="AU23" s="108">
        <v>0</v>
      </c>
      <c r="AV23" s="108">
        <v>0</v>
      </c>
      <c r="AW23" s="108">
        <v>0</v>
      </c>
      <c r="AX23" s="108">
        <v>0</v>
      </c>
      <c r="AY23" s="108">
        <v>0</v>
      </c>
      <c r="AZ23" s="108">
        <v>0</v>
      </c>
      <c r="BA23" s="108">
        <v>0</v>
      </c>
      <c r="BB23" s="108">
        <v>0</v>
      </c>
      <c r="BC23" s="108">
        <v>0</v>
      </c>
      <c r="BD23" s="108">
        <v>0</v>
      </c>
      <c r="BE23" s="108">
        <v>0</v>
      </c>
      <c r="BF23" s="108">
        <v>0</v>
      </c>
      <c r="BG23" s="108">
        <v>0</v>
      </c>
      <c r="BH23" s="108">
        <v>0</v>
      </c>
      <c r="BI23" s="108">
        <v>0</v>
      </c>
      <c r="BJ23" s="108">
        <v>0</v>
      </c>
      <c r="BK23" s="108">
        <v>0</v>
      </c>
      <c r="BL23" s="108">
        <v>0</v>
      </c>
      <c r="BM23" s="108">
        <v>0</v>
      </c>
      <c r="BN23" s="108">
        <v>0</v>
      </c>
      <c r="BO23" s="108">
        <v>0</v>
      </c>
      <c r="BP23" s="108">
        <v>0</v>
      </c>
      <c r="BQ23" s="108">
        <v>0</v>
      </c>
      <c r="BR23" s="108">
        <v>0</v>
      </c>
      <c r="BS23" s="108">
        <v>0</v>
      </c>
      <c r="BT23" s="108">
        <v>0</v>
      </c>
      <c r="BU23" s="108">
        <v>0</v>
      </c>
      <c r="BV23" s="108">
        <v>0</v>
      </c>
      <c r="BW23" s="108">
        <v>0</v>
      </c>
      <c r="BX23" s="108">
        <v>0</v>
      </c>
      <c r="BY23" s="108">
        <v>0</v>
      </c>
      <c r="BZ23" s="108">
        <v>0</v>
      </c>
      <c r="CA23" s="108">
        <v>0</v>
      </c>
      <c r="CB23" s="108">
        <v>0</v>
      </c>
      <c r="CC23" s="108">
        <v>0</v>
      </c>
      <c r="CD23" s="108">
        <v>0</v>
      </c>
      <c r="CE23" s="108">
        <v>0</v>
      </c>
      <c r="CF23" s="108">
        <v>0</v>
      </c>
      <c r="CG23" s="108">
        <v>0</v>
      </c>
      <c r="CH23" s="108">
        <v>0</v>
      </c>
      <c r="CI23" s="108">
        <v>0</v>
      </c>
      <c r="CJ23" s="108">
        <v>0</v>
      </c>
      <c r="CK23" s="108">
        <v>0</v>
      </c>
      <c r="CL23" s="108">
        <v>0</v>
      </c>
      <c r="CM23" s="108">
        <v>0</v>
      </c>
      <c r="CN23" s="108">
        <v>0</v>
      </c>
      <c r="CO23" s="108">
        <v>0</v>
      </c>
      <c r="CP23" s="108">
        <v>0</v>
      </c>
      <c r="CQ23" s="108">
        <v>0</v>
      </c>
      <c r="CR23" s="108">
        <v>0</v>
      </c>
      <c r="CS23" s="108">
        <v>0</v>
      </c>
      <c r="CT23" s="108">
        <v>0</v>
      </c>
      <c r="CU23" s="108">
        <v>0</v>
      </c>
      <c r="CV23" s="108">
        <v>0</v>
      </c>
      <c r="CW23" s="108">
        <v>0</v>
      </c>
      <c r="CX23" s="108">
        <v>0</v>
      </c>
      <c r="CY23" s="108">
        <v>0</v>
      </c>
      <c r="CZ23" s="108">
        <v>0</v>
      </c>
      <c r="DA23" s="108">
        <v>0</v>
      </c>
      <c r="DB23" s="108">
        <v>0</v>
      </c>
      <c r="DC23" s="108">
        <v>0</v>
      </c>
      <c r="DD23" s="108">
        <v>0</v>
      </c>
      <c r="DE23" s="108">
        <v>0</v>
      </c>
      <c r="DF23" s="108">
        <v>0</v>
      </c>
      <c r="DG23" s="108">
        <v>0</v>
      </c>
      <c r="DH23" s="108">
        <v>0</v>
      </c>
      <c r="DI23" s="108">
        <v>0</v>
      </c>
      <c r="DJ23" s="108">
        <v>0</v>
      </c>
      <c r="DK23" s="108">
        <v>0</v>
      </c>
      <c r="DL23" s="108">
        <v>0</v>
      </c>
      <c r="DM23" s="108">
        <v>0</v>
      </c>
      <c r="DN23" s="108">
        <v>0</v>
      </c>
      <c r="DO23" s="108">
        <v>0</v>
      </c>
      <c r="DP23" s="108">
        <v>0</v>
      </c>
      <c r="DQ23" s="108">
        <v>0</v>
      </c>
      <c r="DR23" s="108">
        <v>0</v>
      </c>
      <c r="DS23" s="108">
        <v>0</v>
      </c>
      <c r="DT23" s="108">
        <v>0</v>
      </c>
      <c r="DU23" s="108">
        <v>0</v>
      </c>
      <c r="DV23" s="108">
        <v>0</v>
      </c>
      <c r="DW23" s="108">
        <v>0</v>
      </c>
      <c r="DX23" s="108">
        <v>0</v>
      </c>
      <c r="DY23" s="108">
        <v>0</v>
      </c>
      <c r="DZ23" s="108">
        <v>0</v>
      </c>
      <c r="EA23" s="108">
        <v>0</v>
      </c>
      <c r="EB23" s="108">
        <v>0</v>
      </c>
      <c r="EC23" s="108">
        <v>0</v>
      </c>
      <c r="ED23" s="108">
        <v>0</v>
      </c>
      <c r="EE23" s="108">
        <v>0</v>
      </c>
      <c r="EF23" s="108">
        <v>0</v>
      </c>
      <c r="EG23" s="108">
        <v>0</v>
      </c>
      <c r="EH23" s="108">
        <v>0</v>
      </c>
      <c r="EI23" s="108">
        <v>0</v>
      </c>
      <c r="EJ23" s="108">
        <v>0</v>
      </c>
      <c r="EK23" s="108">
        <v>0</v>
      </c>
      <c r="EL23" s="108">
        <v>0</v>
      </c>
      <c r="EM23" s="108">
        <v>0</v>
      </c>
      <c r="EN23" s="108">
        <v>0</v>
      </c>
      <c r="EO23" s="108">
        <v>0</v>
      </c>
      <c r="EP23" s="108">
        <v>0</v>
      </c>
      <c r="EQ23" s="108">
        <v>0</v>
      </c>
      <c r="ER23" s="108">
        <v>0</v>
      </c>
      <c r="ES23" s="108">
        <v>0</v>
      </c>
      <c r="ET23" s="108">
        <v>0</v>
      </c>
      <c r="EU23" s="108">
        <v>0</v>
      </c>
      <c r="EV23" s="108">
        <v>0</v>
      </c>
      <c r="EW23" s="108">
        <v>0</v>
      </c>
      <c r="EX23" s="108">
        <v>0</v>
      </c>
      <c r="EY23" s="108">
        <v>0</v>
      </c>
      <c r="EZ23" s="108">
        <v>0</v>
      </c>
      <c r="FA23" s="108">
        <v>0</v>
      </c>
      <c r="FB23" s="108">
        <v>0</v>
      </c>
      <c r="FC23" s="108">
        <v>0</v>
      </c>
      <c r="FD23" s="108">
        <v>0</v>
      </c>
      <c r="FE23" s="108">
        <v>0</v>
      </c>
      <c r="FF23" s="108">
        <v>0</v>
      </c>
      <c r="FG23" s="108">
        <v>0</v>
      </c>
      <c r="FH23" s="108">
        <v>0</v>
      </c>
      <c r="FI23" s="108">
        <v>0</v>
      </c>
      <c r="FJ23" s="108">
        <v>0</v>
      </c>
      <c r="FK23" s="108">
        <v>0</v>
      </c>
      <c r="FL23" s="108">
        <v>0</v>
      </c>
      <c r="FM23" s="108">
        <v>0</v>
      </c>
      <c r="FN23" s="108">
        <v>0</v>
      </c>
      <c r="FO23" s="108">
        <v>0</v>
      </c>
      <c r="FP23" s="108">
        <v>0</v>
      </c>
      <c r="FQ23" s="108">
        <v>0</v>
      </c>
      <c r="FR23" s="108">
        <v>0</v>
      </c>
      <c r="FS23" s="108">
        <v>0</v>
      </c>
      <c r="FT23" s="108">
        <v>0</v>
      </c>
      <c r="FU23" s="108">
        <v>0</v>
      </c>
      <c r="FV23" s="108">
        <v>0</v>
      </c>
      <c r="FW23" s="108">
        <v>0</v>
      </c>
      <c r="FX23" s="108">
        <v>0</v>
      </c>
      <c r="FY23" s="108">
        <v>0</v>
      </c>
      <c r="FZ23" s="108">
        <v>0</v>
      </c>
      <c r="GA23" s="108">
        <v>0</v>
      </c>
      <c r="GB23" s="108">
        <v>0</v>
      </c>
      <c r="GC23" s="108">
        <v>0</v>
      </c>
      <c r="GD23" s="108">
        <v>0</v>
      </c>
      <c r="GE23" s="108">
        <v>0</v>
      </c>
      <c r="GF23" s="108">
        <v>0</v>
      </c>
      <c r="GG23" s="108">
        <v>0</v>
      </c>
      <c r="GH23" s="108">
        <v>0</v>
      </c>
      <c r="GI23" s="108">
        <v>0</v>
      </c>
      <c r="GJ23" s="108">
        <v>0</v>
      </c>
      <c r="GK23" s="108">
        <v>0</v>
      </c>
      <c r="GL23" s="108">
        <v>0</v>
      </c>
      <c r="GM23" s="108">
        <v>0</v>
      </c>
      <c r="GN23" s="108">
        <v>0</v>
      </c>
      <c r="GO23" s="108">
        <v>0</v>
      </c>
      <c r="GP23" s="108">
        <v>0</v>
      </c>
      <c r="GQ23" s="108">
        <v>0</v>
      </c>
      <c r="GR23" s="108">
        <v>0</v>
      </c>
      <c r="GS23" s="108">
        <v>0</v>
      </c>
      <c r="GT23" s="108">
        <v>0</v>
      </c>
      <c r="GU23" s="108">
        <v>0</v>
      </c>
      <c r="GV23" s="108">
        <v>0</v>
      </c>
      <c r="GW23" s="108">
        <v>0</v>
      </c>
      <c r="GX23" s="108">
        <v>0</v>
      </c>
      <c r="GY23" s="108">
        <v>0</v>
      </c>
      <c r="GZ23" s="108">
        <v>0</v>
      </c>
      <c r="HA23" s="108">
        <v>0</v>
      </c>
      <c r="HB23" s="108">
        <v>0</v>
      </c>
      <c r="HC23" s="108">
        <v>0</v>
      </c>
      <c r="HD23" s="108">
        <v>0</v>
      </c>
      <c r="HE23" s="108">
        <v>0</v>
      </c>
      <c r="HF23" s="108">
        <v>0</v>
      </c>
      <c r="HG23" s="108">
        <v>0</v>
      </c>
      <c r="HH23" s="108">
        <v>0</v>
      </c>
      <c r="HI23" s="108">
        <v>0</v>
      </c>
    </row>
    <row r="24" spans="1:217" x14ac:dyDescent="0.2">
      <c r="A24" s="107" t="s">
        <v>353</v>
      </c>
      <c r="B24" s="108">
        <v>0</v>
      </c>
      <c r="C24" s="108">
        <v>0</v>
      </c>
      <c r="D24" s="108">
        <v>0</v>
      </c>
      <c r="E24" s="108">
        <v>0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  <c r="P24" s="108">
        <v>0</v>
      </c>
      <c r="Q24" s="108">
        <v>0</v>
      </c>
      <c r="R24" s="108">
        <v>0</v>
      </c>
      <c r="S24" s="108">
        <v>0</v>
      </c>
      <c r="T24" s="108">
        <v>0</v>
      </c>
      <c r="U24" s="108">
        <v>0</v>
      </c>
      <c r="V24" s="108">
        <v>0</v>
      </c>
      <c r="W24" s="108">
        <v>0</v>
      </c>
      <c r="X24" s="108">
        <v>0</v>
      </c>
      <c r="Y24" s="108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v>0</v>
      </c>
      <c r="AF24" s="108">
        <v>0</v>
      </c>
      <c r="AG24" s="108">
        <v>0</v>
      </c>
      <c r="AH24" s="108">
        <v>0</v>
      </c>
      <c r="AI24" s="108">
        <v>0</v>
      </c>
      <c r="AJ24" s="108">
        <v>0</v>
      </c>
      <c r="AK24" s="108">
        <v>0</v>
      </c>
      <c r="AL24" s="108">
        <v>0</v>
      </c>
      <c r="AM24" s="108">
        <v>0</v>
      </c>
      <c r="AN24" s="108">
        <v>0</v>
      </c>
      <c r="AO24" s="108">
        <v>0</v>
      </c>
      <c r="AP24" s="108">
        <v>0</v>
      </c>
      <c r="AQ24" s="108">
        <v>0</v>
      </c>
      <c r="AR24" s="108">
        <v>0</v>
      </c>
      <c r="AS24" s="108">
        <v>0</v>
      </c>
      <c r="AT24" s="108">
        <v>0</v>
      </c>
      <c r="AU24" s="108">
        <v>0</v>
      </c>
      <c r="AV24" s="108">
        <v>0</v>
      </c>
      <c r="AW24" s="108">
        <v>0</v>
      </c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108">
        <v>0</v>
      </c>
      <c r="BF24" s="108">
        <v>0</v>
      </c>
      <c r="BG24" s="108">
        <v>0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8">
        <v>0</v>
      </c>
      <c r="BO24" s="108">
        <v>0</v>
      </c>
      <c r="BP24" s="108">
        <v>0</v>
      </c>
      <c r="BQ24" s="108">
        <v>0</v>
      </c>
      <c r="BR24" s="108">
        <v>0</v>
      </c>
      <c r="BS24" s="108">
        <v>0</v>
      </c>
      <c r="BT24" s="108">
        <v>0</v>
      </c>
      <c r="BU24" s="108">
        <v>0</v>
      </c>
      <c r="BV24" s="108">
        <v>0</v>
      </c>
      <c r="BW24" s="108">
        <v>0</v>
      </c>
      <c r="BX24" s="108">
        <v>0</v>
      </c>
      <c r="BY24" s="108">
        <v>0</v>
      </c>
      <c r="BZ24" s="108">
        <v>0</v>
      </c>
      <c r="CA24" s="108">
        <v>0</v>
      </c>
      <c r="CB24" s="108">
        <v>0</v>
      </c>
      <c r="CC24" s="108">
        <v>0</v>
      </c>
      <c r="CD24" s="108">
        <v>0</v>
      </c>
      <c r="CE24" s="108">
        <v>0</v>
      </c>
      <c r="CF24" s="108">
        <v>0</v>
      </c>
      <c r="CG24" s="108">
        <v>0</v>
      </c>
      <c r="CH24" s="108">
        <v>0</v>
      </c>
      <c r="CI24" s="108">
        <v>0</v>
      </c>
      <c r="CJ24" s="108">
        <v>0</v>
      </c>
      <c r="CK24" s="108">
        <v>0</v>
      </c>
      <c r="CL24" s="108">
        <v>0</v>
      </c>
      <c r="CM24" s="108">
        <v>0</v>
      </c>
      <c r="CN24" s="108">
        <v>0</v>
      </c>
      <c r="CO24" s="108">
        <v>0</v>
      </c>
      <c r="CP24" s="108">
        <v>0</v>
      </c>
      <c r="CQ24" s="108">
        <v>0</v>
      </c>
      <c r="CR24" s="108">
        <v>0</v>
      </c>
      <c r="CS24" s="108">
        <v>0</v>
      </c>
      <c r="CT24" s="108">
        <v>0</v>
      </c>
      <c r="CU24" s="108">
        <v>0</v>
      </c>
      <c r="CV24" s="108">
        <v>0</v>
      </c>
      <c r="CW24" s="108">
        <v>0</v>
      </c>
      <c r="CX24" s="108">
        <v>0</v>
      </c>
      <c r="CY24" s="108">
        <v>0</v>
      </c>
      <c r="CZ24" s="108">
        <v>0</v>
      </c>
      <c r="DA24" s="108">
        <v>0</v>
      </c>
      <c r="DB24" s="108">
        <v>0</v>
      </c>
      <c r="DC24" s="108">
        <v>0</v>
      </c>
      <c r="DD24" s="108">
        <v>0</v>
      </c>
      <c r="DE24" s="108">
        <v>0</v>
      </c>
      <c r="DF24" s="108">
        <v>0</v>
      </c>
      <c r="DG24" s="108">
        <v>0</v>
      </c>
      <c r="DH24" s="108">
        <v>0</v>
      </c>
      <c r="DI24" s="108">
        <v>0</v>
      </c>
      <c r="DJ24" s="108">
        <v>0</v>
      </c>
      <c r="DK24" s="108">
        <v>0</v>
      </c>
      <c r="DL24" s="108">
        <v>0</v>
      </c>
      <c r="DM24" s="108">
        <v>0</v>
      </c>
      <c r="DN24" s="108">
        <v>0</v>
      </c>
      <c r="DO24" s="108">
        <v>0</v>
      </c>
      <c r="DP24" s="108">
        <v>0</v>
      </c>
      <c r="DQ24" s="108">
        <v>0</v>
      </c>
      <c r="DR24" s="108">
        <v>0</v>
      </c>
      <c r="DS24" s="108">
        <v>0</v>
      </c>
      <c r="DT24" s="108">
        <v>0</v>
      </c>
      <c r="DU24" s="108">
        <v>0</v>
      </c>
      <c r="DV24" s="108">
        <v>0</v>
      </c>
      <c r="DW24" s="108">
        <v>0</v>
      </c>
      <c r="DX24" s="108">
        <v>0</v>
      </c>
      <c r="DY24" s="108">
        <v>0</v>
      </c>
      <c r="DZ24" s="108">
        <v>0</v>
      </c>
      <c r="EA24" s="108">
        <v>0</v>
      </c>
      <c r="EB24" s="108">
        <v>0</v>
      </c>
      <c r="EC24" s="108">
        <v>0</v>
      </c>
      <c r="ED24" s="108">
        <v>0</v>
      </c>
      <c r="EE24" s="108">
        <v>0</v>
      </c>
      <c r="EF24" s="108">
        <v>0</v>
      </c>
      <c r="EG24" s="108">
        <v>0</v>
      </c>
      <c r="EH24" s="108">
        <v>0</v>
      </c>
      <c r="EI24" s="108">
        <v>0</v>
      </c>
      <c r="EJ24" s="108">
        <v>0</v>
      </c>
      <c r="EK24" s="108">
        <v>0</v>
      </c>
      <c r="EL24" s="108">
        <v>0</v>
      </c>
      <c r="EM24" s="108">
        <v>0</v>
      </c>
      <c r="EN24" s="108">
        <v>0</v>
      </c>
      <c r="EO24" s="108">
        <v>0</v>
      </c>
      <c r="EP24" s="108">
        <v>0</v>
      </c>
      <c r="EQ24" s="108">
        <v>0</v>
      </c>
      <c r="ER24" s="108">
        <v>0</v>
      </c>
      <c r="ES24" s="108">
        <v>0</v>
      </c>
      <c r="ET24" s="108">
        <v>0</v>
      </c>
      <c r="EU24" s="108">
        <v>0</v>
      </c>
      <c r="EV24" s="108">
        <v>0</v>
      </c>
      <c r="EW24" s="108">
        <v>0</v>
      </c>
      <c r="EX24" s="108">
        <v>0</v>
      </c>
      <c r="EY24" s="108">
        <v>0</v>
      </c>
      <c r="EZ24" s="108">
        <v>0</v>
      </c>
      <c r="FA24" s="108">
        <v>0</v>
      </c>
      <c r="FB24" s="108">
        <v>0</v>
      </c>
      <c r="FC24" s="108">
        <v>0</v>
      </c>
      <c r="FD24" s="108">
        <v>0</v>
      </c>
      <c r="FE24" s="108">
        <v>0</v>
      </c>
      <c r="FF24" s="108">
        <v>0</v>
      </c>
      <c r="FG24" s="108">
        <v>0</v>
      </c>
      <c r="FH24" s="108">
        <v>0</v>
      </c>
      <c r="FI24" s="108">
        <v>0</v>
      </c>
      <c r="FJ24" s="108">
        <v>0</v>
      </c>
      <c r="FK24" s="108">
        <v>0</v>
      </c>
      <c r="FL24" s="108">
        <v>0</v>
      </c>
      <c r="FM24" s="108">
        <v>0</v>
      </c>
      <c r="FN24" s="108">
        <v>0</v>
      </c>
      <c r="FO24" s="108">
        <v>0</v>
      </c>
      <c r="FP24" s="108">
        <v>0</v>
      </c>
      <c r="FQ24" s="108">
        <v>0</v>
      </c>
      <c r="FR24" s="108">
        <v>0</v>
      </c>
      <c r="FS24" s="108">
        <v>0</v>
      </c>
      <c r="FT24" s="108">
        <v>0</v>
      </c>
      <c r="FU24" s="108">
        <v>0</v>
      </c>
      <c r="FV24" s="108">
        <v>0</v>
      </c>
      <c r="FW24" s="108">
        <v>0</v>
      </c>
      <c r="FX24" s="108">
        <v>0</v>
      </c>
      <c r="FY24" s="108">
        <v>0</v>
      </c>
      <c r="FZ24" s="108">
        <v>0</v>
      </c>
      <c r="GA24" s="108">
        <v>0</v>
      </c>
      <c r="GB24" s="108">
        <v>0</v>
      </c>
      <c r="GC24" s="108">
        <v>0</v>
      </c>
      <c r="GD24" s="108">
        <v>0</v>
      </c>
      <c r="GE24" s="108">
        <v>0</v>
      </c>
      <c r="GF24" s="108">
        <v>0</v>
      </c>
      <c r="GG24" s="108">
        <v>0</v>
      </c>
      <c r="GH24" s="108">
        <v>0</v>
      </c>
      <c r="GI24" s="108">
        <v>0</v>
      </c>
      <c r="GJ24" s="108">
        <v>0</v>
      </c>
      <c r="GK24" s="108">
        <v>0</v>
      </c>
      <c r="GL24" s="108">
        <v>0</v>
      </c>
      <c r="GM24" s="108">
        <v>0</v>
      </c>
      <c r="GN24" s="108">
        <v>0</v>
      </c>
      <c r="GO24" s="108">
        <v>0</v>
      </c>
      <c r="GP24" s="108">
        <v>0</v>
      </c>
      <c r="GQ24" s="108">
        <v>0</v>
      </c>
      <c r="GR24" s="108">
        <v>0</v>
      </c>
      <c r="GS24" s="108">
        <v>0</v>
      </c>
      <c r="GT24" s="108">
        <v>0</v>
      </c>
      <c r="GU24" s="108">
        <v>0</v>
      </c>
      <c r="GV24" s="108">
        <v>0</v>
      </c>
      <c r="GW24" s="108">
        <v>0</v>
      </c>
      <c r="GX24" s="108">
        <v>0</v>
      </c>
      <c r="GY24" s="108">
        <v>0</v>
      </c>
      <c r="GZ24" s="108">
        <v>0</v>
      </c>
      <c r="HA24" s="108">
        <v>0</v>
      </c>
      <c r="HB24" s="108">
        <v>0</v>
      </c>
      <c r="HC24" s="108">
        <v>0</v>
      </c>
      <c r="HD24" s="108">
        <v>0</v>
      </c>
      <c r="HE24" s="108">
        <v>0</v>
      </c>
      <c r="HF24" s="108">
        <v>0</v>
      </c>
      <c r="HG24" s="108">
        <v>0</v>
      </c>
      <c r="HH24" s="108">
        <v>0</v>
      </c>
      <c r="HI24" s="108">
        <v>0</v>
      </c>
    </row>
    <row r="25" spans="1:217" x14ac:dyDescent="0.2">
      <c r="A25" s="107" t="s">
        <v>354</v>
      </c>
      <c r="B25" s="108">
        <v>0</v>
      </c>
      <c r="C25" s="108">
        <v>0</v>
      </c>
      <c r="D25" s="108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8">
        <v>0</v>
      </c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v>0</v>
      </c>
      <c r="R25" s="108">
        <v>0</v>
      </c>
      <c r="S25" s="108">
        <v>0</v>
      </c>
      <c r="T25" s="108">
        <v>0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8">
        <v>0</v>
      </c>
      <c r="AA25" s="108">
        <v>0</v>
      </c>
      <c r="AB25" s="108">
        <v>0</v>
      </c>
      <c r="AC25" s="108">
        <v>0</v>
      </c>
      <c r="AD25" s="108">
        <v>0</v>
      </c>
      <c r="AE25" s="108">
        <v>0</v>
      </c>
      <c r="AF25" s="108">
        <v>0</v>
      </c>
      <c r="AG25" s="108">
        <v>0</v>
      </c>
      <c r="AH25" s="108">
        <v>0</v>
      </c>
      <c r="AI25" s="108">
        <v>0</v>
      </c>
      <c r="AJ25" s="108">
        <v>0</v>
      </c>
      <c r="AK25" s="108">
        <v>0</v>
      </c>
      <c r="AL25" s="108">
        <v>0</v>
      </c>
      <c r="AM25" s="108">
        <v>0</v>
      </c>
      <c r="AN25" s="108">
        <v>0</v>
      </c>
      <c r="AO25" s="108">
        <v>0</v>
      </c>
      <c r="AP25" s="108">
        <v>0</v>
      </c>
      <c r="AQ25" s="108">
        <v>0</v>
      </c>
      <c r="AR25" s="108">
        <v>0</v>
      </c>
      <c r="AS25" s="108">
        <v>0</v>
      </c>
      <c r="AT25" s="108">
        <v>0</v>
      </c>
      <c r="AU25" s="108">
        <v>0</v>
      </c>
      <c r="AV25" s="108">
        <v>0</v>
      </c>
      <c r="AW25" s="108">
        <v>0</v>
      </c>
      <c r="AX25" s="108">
        <v>0</v>
      </c>
      <c r="AY25" s="108">
        <v>0</v>
      </c>
      <c r="AZ25" s="108">
        <v>0</v>
      </c>
      <c r="BA25" s="108">
        <v>0</v>
      </c>
      <c r="BB25" s="108">
        <v>0</v>
      </c>
      <c r="BC25" s="108">
        <v>0</v>
      </c>
      <c r="BD25" s="108">
        <v>0</v>
      </c>
      <c r="BE25" s="108">
        <v>0</v>
      </c>
      <c r="BF25" s="108">
        <v>0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0</v>
      </c>
      <c r="BM25" s="108">
        <v>0</v>
      </c>
      <c r="BN25" s="108">
        <v>0</v>
      </c>
      <c r="BO25" s="108">
        <v>0</v>
      </c>
      <c r="BP25" s="108">
        <v>0</v>
      </c>
      <c r="BQ25" s="108">
        <v>0</v>
      </c>
      <c r="BR25" s="108">
        <v>0</v>
      </c>
      <c r="BS25" s="108">
        <v>0</v>
      </c>
      <c r="BT25" s="108">
        <v>0</v>
      </c>
      <c r="BU25" s="108">
        <v>0</v>
      </c>
      <c r="BV25" s="108">
        <v>0</v>
      </c>
      <c r="BW25" s="108">
        <v>0</v>
      </c>
      <c r="BX25" s="108">
        <v>0</v>
      </c>
      <c r="BY25" s="108">
        <v>0</v>
      </c>
      <c r="BZ25" s="108">
        <v>0</v>
      </c>
      <c r="CA25" s="108">
        <v>0</v>
      </c>
      <c r="CB25" s="108">
        <v>0</v>
      </c>
      <c r="CC25" s="108">
        <v>0</v>
      </c>
      <c r="CD25" s="108">
        <v>0</v>
      </c>
      <c r="CE25" s="108">
        <v>0</v>
      </c>
      <c r="CF25" s="108">
        <v>0</v>
      </c>
      <c r="CG25" s="108">
        <v>0</v>
      </c>
      <c r="CH25" s="108">
        <v>0</v>
      </c>
      <c r="CI25" s="108">
        <v>0</v>
      </c>
      <c r="CJ25" s="108">
        <v>0</v>
      </c>
      <c r="CK25" s="108">
        <v>0</v>
      </c>
      <c r="CL25" s="108">
        <v>0</v>
      </c>
      <c r="CM25" s="108">
        <v>0</v>
      </c>
      <c r="CN25" s="108">
        <v>0</v>
      </c>
      <c r="CO25" s="108">
        <v>0</v>
      </c>
      <c r="CP25" s="108">
        <v>0</v>
      </c>
      <c r="CQ25" s="108">
        <v>0</v>
      </c>
      <c r="CR25" s="108">
        <v>0</v>
      </c>
      <c r="CS25" s="108">
        <v>0</v>
      </c>
      <c r="CT25" s="108">
        <v>0</v>
      </c>
      <c r="CU25" s="108">
        <v>0</v>
      </c>
      <c r="CV25" s="108">
        <v>0</v>
      </c>
      <c r="CW25" s="108">
        <v>0</v>
      </c>
      <c r="CX25" s="108">
        <v>0</v>
      </c>
      <c r="CY25" s="108">
        <v>0</v>
      </c>
      <c r="CZ25" s="108">
        <v>0</v>
      </c>
      <c r="DA25" s="108">
        <v>0</v>
      </c>
      <c r="DB25" s="108">
        <v>0</v>
      </c>
      <c r="DC25" s="108">
        <v>0</v>
      </c>
      <c r="DD25" s="108">
        <v>0</v>
      </c>
      <c r="DE25" s="108">
        <v>0</v>
      </c>
      <c r="DF25" s="108">
        <v>0</v>
      </c>
      <c r="DG25" s="108">
        <v>0</v>
      </c>
      <c r="DH25" s="108">
        <v>0</v>
      </c>
      <c r="DI25" s="108">
        <v>0</v>
      </c>
      <c r="DJ25" s="108">
        <v>0</v>
      </c>
      <c r="DK25" s="108">
        <v>0</v>
      </c>
      <c r="DL25" s="108">
        <v>0</v>
      </c>
      <c r="DM25" s="108">
        <v>0</v>
      </c>
      <c r="DN25" s="108">
        <v>0</v>
      </c>
      <c r="DO25" s="108">
        <v>0</v>
      </c>
      <c r="DP25" s="108">
        <v>0</v>
      </c>
      <c r="DQ25" s="108">
        <v>0</v>
      </c>
      <c r="DR25" s="108">
        <v>0</v>
      </c>
      <c r="DS25" s="108">
        <v>0</v>
      </c>
      <c r="DT25" s="108">
        <v>0</v>
      </c>
      <c r="DU25" s="108">
        <v>0</v>
      </c>
      <c r="DV25" s="108">
        <v>0</v>
      </c>
      <c r="DW25" s="108">
        <v>0</v>
      </c>
      <c r="DX25" s="108">
        <v>0</v>
      </c>
      <c r="DY25" s="108">
        <v>0</v>
      </c>
      <c r="DZ25" s="108">
        <v>0</v>
      </c>
      <c r="EA25" s="108">
        <v>0</v>
      </c>
      <c r="EB25" s="108">
        <v>0</v>
      </c>
      <c r="EC25" s="108">
        <v>0</v>
      </c>
      <c r="ED25" s="108">
        <v>0</v>
      </c>
      <c r="EE25" s="108">
        <v>0</v>
      </c>
      <c r="EF25" s="108">
        <v>0</v>
      </c>
      <c r="EG25" s="108">
        <v>0</v>
      </c>
      <c r="EH25" s="108">
        <v>0</v>
      </c>
      <c r="EI25" s="108">
        <v>0</v>
      </c>
      <c r="EJ25" s="108">
        <v>0</v>
      </c>
      <c r="EK25" s="108">
        <v>0</v>
      </c>
      <c r="EL25" s="108">
        <v>0</v>
      </c>
      <c r="EM25" s="108">
        <v>0</v>
      </c>
      <c r="EN25" s="108">
        <v>0</v>
      </c>
      <c r="EO25" s="108">
        <v>0</v>
      </c>
      <c r="EP25" s="108">
        <v>0</v>
      </c>
      <c r="EQ25" s="108">
        <v>0</v>
      </c>
      <c r="ER25" s="108">
        <v>0</v>
      </c>
      <c r="ES25" s="108">
        <v>0</v>
      </c>
      <c r="ET25" s="108">
        <v>0</v>
      </c>
      <c r="EU25" s="108">
        <v>0</v>
      </c>
      <c r="EV25" s="108">
        <v>0</v>
      </c>
      <c r="EW25" s="108">
        <v>0</v>
      </c>
      <c r="EX25" s="108">
        <v>0</v>
      </c>
      <c r="EY25" s="108">
        <v>0</v>
      </c>
      <c r="EZ25" s="108">
        <v>0</v>
      </c>
      <c r="FA25" s="108">
        <v>0</v>
      </c>
      <c r="FB25" s="108">
        <v>0</v>
      </c>
      <c r="FC25" s="108">
        <v>0</v>
      </c>
      <c r="FD25" s="108">
        <v>0</v>
      </c>
      <c r="FE25" s="108">
        <v>0</v>
      </c>
      <c r="FF25" s="108">
        <v>0</v>
      </c>
      <c r="FG25" s="108">
        <v>0</v>
      </c>
      <c r="FH25" s="108">
        <v>0</v>
      </c>
      <c r="FI25" s="108">
        <v>0</v>
      </c>
      <c r="FJ25" s="108">
        <v>0</v>
      </c>
      <c r="FK25" s="108">
        <v>0</v>
      </c>
      <c r="FL25" s="108">
        <v>0</v>
      </c>
      <c r="FM25" s="108">
        <v>0</v>
      </c>
      <c r="FN25" s="108">
        <v>0</v>
      </c>
      <c r="FO25" s="108">
        <v>0</v>
      </c>
      <c r="FP25" s="108">
        <v>0</v>
      </c>
      <c r="FQ25" s="108">
        <v>0</v>
      </c>
      <c r="FR25" s="108">
        <v>0</v>
      </c>
      <c r="FS25" s="108">
        <v>0</v>
      </c>
      <c r="FT25" s="108">
        <v>0</v>
      </c>
      <c r="FU25" s="108">
        <v>0</v>
      </c>
      <c r="FV25" s="108">
        <v>0</v>
      </c>
      <c r="FW25" s="108">
        <v>0</v>
      </c>
      <c r="FX25" s="108">
        <v>0</v>
      </c>
      <c r="FY25" s="108">
        <v>0</v>
      </c>
      <c r="FZ25" s="108">
        <v>0</v>
      </c>
      <c r="GA25" s="108">
        <v>0</v>
      </c>
      <c r="GB25" s="108">
        <v>0</v>
      </c>
      <c r="GC25" s="108">
        <v>0</v>
      </c>
      <c r="GD25" s="108">
        <v>0</v>
      </c>
      <c r="GE25" s="108">
        <v>0</v>
      </c>
      <c r="GF25" s="108">
        <v>0</v>
      </c>
      <c r="GG25" s="108">
        <v>0</v>
      </c>
      <c r="GH25" s="108">
        <v>0</v>
      </c>
      <c r="GI25" s="108">
        <v>0</v>
      </c>
      <c r="GJ25" s="108">
        <v>0</v>
      </c>
      <c r="GK25" s="108">
        <v>0</v>
      </c>
      <c r="GL25" s="108">
        <v>0</v>
      </c>
      <c r="GM25" s="108">
        <v>0</v>
      </c>
      <c r="GN25" s="108">
        <v>0</v>
      </c>
      <c r="GO25" s="108">
        <v>0</v>
      </c>
      <c r="GP25" s="108">
        <v>0</v>
      </c>
      <c r="GQ25" s="108">
        <v>0</v>
      </c>
      <c r="GR25" s="108">
        <v>0</v>
      </c>
      <c r="GS25" s="108">
        <v>0</v>
      </c>
      <c r="GT25" s="108">
        <v>0</v>
      </c>
      <c r="GU25" s="108">
        <v>0</v>
      </c>
      <c r="GV25" s="108">
        <v>0</v>
      </c>
      <c r="GW25" s="108">
        <v>0</v>
      </c>
      <c r="GX25" s="108">
        <v>0</v>
      </c>
      <c r="GY25" s="108">
        <v>0</v>
      </c>
      <c r="GZ25" s="108">
        <v>0</v>
      </c>
      <c r="HA25" s="108">
        <v>0</v>
      </c>
      <c r="HB25" s="108">
        <v>0</v>
      </c>
      <c r="HC25" s="108">
        <v>0</v>
      </c>
      <c r="HD25" s="108">
        <v>0</v>
      </c>
      <c r="HE25" s="108">
        <v>0</v>
      </c>
      <c r="HF25" s="108">
        <v>0</v>
      </c>
      <c r="HG25" s="108">
        <v>0</v>
      </c>
      <c r="HH25" s="108">
        <v>0</v>
      </c>
      <c r="HI25" s="108">
        <v>0</v>
      </c>
    </row>
    <row r="26" spans="1:217" x14ac:dyDescent="0.2">
      <c r="A26" s="30" t="s">
        <v>355</v>
      </c>
      <c r="B26" s="80">
        <v>0</v>
      </c>
      <c r="C26" s="80" t="e">
        <f>'Painel de Controle'!#REF!/1000*(#REF!-#REF!)</f>
        <v>#REF!</v>
      </c>
      <c r="D26" s="80" t="e">
        <f>'Painel de Controle'!#REF!/1000*(#REF!-#REF!)</f>
        <v>#REF!</v>
      </c>
      <c r="E26" s="80" t="e">
        <f>'Painel de Controle'!#REF!/1000*(#REF!-#REF!)</f>
        <v>#REF!</v>
      </c>
      <c r="F26" s="80" t="e">
        <f>'Painel de Controle'!#REF!/1000*(#REF!-#REF!)</f>
        <v>#REF!</v>
      </c>
      <c r="G26" s="80" t="e">
        <f>'Painel de Controle'!#REF!/1000*(#REF!-#REF!)</f>
        <v>#REF!</v>
      </c>
      <c r="H26" s="80" t="e">
        <f>'Painel de Controle'!#REF!/1000*(#REF!-#REF!)</f>
        <v>#REF!</v>
      </c>
      <c r="I26" s="80" t="e">
        <f>'Painel de Controle'!#REF!/1000*(#REF!-#REF!)</f>
        <v>#REF!</v>
      </c>
      <c r="J26" s="80" t="e">
        <f>'Painel de Controle'!#REF!/1000*(#REF!-#REF!)</f>
        <v>#REF!</v>
      </c>
      <c r="K26" s="80" t="e">
        <f>'Painel de Controle'!#REF!/1000*(#REF!-#REF!)</f>
        <v>#REF!</v>
      </c>
      <c r="L26" s="80" t="e">
        <f>'Painel de Controle'!#REF!/1000*(#REF!-#REF!)</f>
        <v>#REF!</v>
      </c>
      <c r="M26" s="80" t="e">
        <f>'Painel de Controle'!#REF!/1000*(#REF!-#REF!)</f>
        <v>#REF!</v>
      </c>
      <c r="N26" s="80" t="e">
        <f>'Painel de Controle'!#REF!/1000*(#REF!-#REF!)</f>
        <v>#REF!</v>
      </c>
      <c r="O26" s="80" t="e">
        <f>'Painel de Controle'!#REF!/1000*(#REF!-#REF!)</f>
        <v>#REF!</v>
      </c>
      <c r="P26" s="80" t="e">
        <f>'Painel de Controle'!#REF!/1000*(#REF!-#REF!)</f>
        <v>#REF!</v>
      </c>
      <c r="Q26" s="80" t="e">
        <f>'Painel de Controle'!#REF!/1000*(#REF!-#REF!)</f>
        <v>#REF!</v>
      </c>
      <c r="R26" s="80" t="e">
        <f>'Painel de Controle'!#REF!/1000*(#REF!-#REF!)</f>
        <v>#REF!</v>
      </c>
      <c r="S26" s="80" t="e">
        <f>'Painel de Controle'!#REF!/1000*(#REF!-#REF!)</f>
        <v>#REF!</v>
      </c>
      <c r="T26" s="80" t="e">
        <f>'Painel de Controle'!#REF!/1000*(#REF!-#REF!)</f>
        <v>#REF!</v>
      </c>
      <c r="U26" s="80" t="e">
        <f>'Painel de Controle'!#REF!/1000*(#REF!-#REF!)</f>
        <v>#REF!</v>
      </c>
      <c r="V26" s="80" t="e">
        <f>'Painel de Controle'!#REF!/1000*(#REF!-#REF!)</f>
        <v>#REF!</v>
      </c>
      <c r="W26" s="80" t="e">
        <f>'Painel de Controle'!#REF!/1000*(#REF!-#REF!)</f>
        <v>#REF!</v>
      </c>
      <c r="X26" s="80" t="e">
        <f>'Painel de Controle'!#REF!/1000*(#REF!-#REF!)</f>
        <v>#REF!</v>
      </c>
      <c r="Y26" s="80" t="e">
        <f>'Painel de Controle'!#REF!/1000*(#REF!-#REF!)</f>
        <v>#REF!</v>
      </c>
      <c r="Z26" s="80" t="e">
        <f>'Painel de Controle'!#REF!/1000*(#REF!-#REF!)</f>
        <v>#REF!</v>
      </c>
      <c r="AA26" s="80" t="e">
        <f>'Painel de Controle'!#REF!/1000*(#REF!-#REF!)</f>
        <v>#REF!</v>
      </c>
      <c r="AB26" s="80" t="e">
        <f>'Painel de Controle'!#REF!/1000*(#REF!-#REF!)</f>
        <v>#REF!</v>
      </c>
      <c r="AC26" s="80" t="e">
        <f>'Painel de Controle'!#REF!/1000*(#REF!-#REF!)</f>
        <v>#REF!</v>
      </c>
      <c r="AD26" s="80" t="e">
        <f>'Painel de Controle'!#REF!/1000*(#REF!-#REF!)</f>
        <v>#REF!</v>
      </c>
      <c r="AE26" s="80" t="e">
        <f>'Painel de Controle'!#REF!/1000*(#REF!-#REF!)</f>
        <v>#REF!</v>
      </c>
      <c r="AF26" s="80" t="e">
        <f>'Painel de Controle'!#REF!/1000*(#REF!-#REF!)</f>
        <v>#REF!</v>
      </c>
      <c r="AG26" s="80" t="e">
        <f>'Painel de Controle'!#REF!/1000*(#REF!-#REF!)</f>
        <v>#REF!</v>
      </c>
      <c r="AH26" s="80" t="e">
        <f>'Painel de Controle'!#REF!/1000*(#REF!-#REF!)</f>
        <v>#REF!</v>
      </c>
      <c r="AI26" s="80" t="e">
        <f>'Painel de Controle'!#REF!/1000*(#REF!-#REF!)</f>
        <v>#REF!</v>
      </c>
      <c r="AJ26" s="80" t="e">
        <f>'Painel de Controle'!#REF!/1000*(#REF!-#REF!)</f>
        <v>#REF!</v>
      </c>
      <c r="AK26" s="80" t="e">
        <f>'Painel de Controle'!#REF!/1000*(#REF!-#REF!)</f>
        <v>#REF!</v>
      </c>
      <c r="AL26" s="80" t="e">
        <f>'Painel de Controle'!#REF!/1000*(#REF!-#REF!)</f>
        <v>#REF!</v>
      </c>
      <c r="AM26" s="80" t="e">
        <f>'Painel de Controle'!#REF!/1000*(#REF!-#REF!)</f>
        <v>#REF!</v>
      </c>
      <c r="AN26" s="80" t="e">
        <f>'Painel de Controle'!#REF!/1000*(#REF!-#REF!)</f>
        <v>#REF!</v>
      </c>
      <c r="AO26" s="80" t="e">
        <f>'Painel de Controle'!#REF!/1000*(#REF!-#REF!)</f>
        <v>#REF!</v>
      </c>
      <c r="AP26" s="80" t="e">
        <f>'Painel de Controle'!#REF!/1000*(#REF!-#REF!)</f>
        <v>#REF!</v>
      </c>
      <c r="AQ26" s="80" t="e">
        <f>'Painel de Controle'!#REF!/1000*(#REF!-#REF!)</f>
        <v>#REF!</v>
      </c>
      <c r="AR26" s="80" t="e">
        <f>'Painel de Controle'!#REF!/1000*(#REF!-#REF!)</f>
        <v>#REF!</v>
      </c>
      <c r="AS26" s="80" t="e">
        <f>'Painel de Controle'!#REF!/1000*(#REF!-#REF!)</f>
        <v>#REF!</v>
      </c>
      <c r="AT26" s="80" t="e">
        <f>'Painel de Controle'!#REF!/1000*(#REF!-#REF!)</f>
        <v>#REF!</v>
      </c>
      <c r="AU26" s="80" t="e">
        <f>'Painel de Controle'!#REF!/1000*(#REF!-#REF!)</f>
        <v>#REF!</v>
      </c>
      <c r="AV26" s="80" t="e">
        <f>'Painel de Controle'!#REF!/1000*(#REF!-#REF!)</f>
        <v>#REF!</v>
      </c>
      <c r="AW26" s="80" t="e">
        <f>'Painel de Controle'!#REF!/1000*(#REF!-#REF!)</f>
        <v>#REF!</v>
      </c>
      <c r="AX26" s="80" t="e">
        <f>'Painel de Controle'!#REF!/1000*(#REF!-#REF!)</f>
        <v>#REF!</v>
      </c>
      <c r="AY26" s="80" t="e">
        <f>'Painel de Controle'!#REF!/1000*(#REF!-#REF!)</f>
        <v>#REF!</v>
      </c>
      <c r="AZ26" s="80" t="e">
        <f>'Painel de Controle'!#REF!/1000*(#REF!-#REF!)</f>
        <v>#REF!</v>
      </c>
      <c r="BA26" s="80" t="e">
        <f>'Painel de Controle'!#REF!/1000*(#REF!-#REF!)</f>
        <v>#REF!</v>
      </c>
      <c r="BB26" s="80" t="e">
        <f>'Painel de Controle'!#REF!/1000*(#REF!-#REF!)</f>
        <v>#REF!</v>
      </c>
      <c r="BC26" s="80" t="e">
        <f>'Painel de Controle'!#REF!/1000*(#REF!-#REF!)</f>
        <v>#REF!</v>
      </c>
      <c r="BD26" s="80" t="e">
        <f>'Painel de Controle'!#REF!/1000*(#REF!-#REF!)</f>
        <v>#REF!</v>
      </c>
      <c r="BE26" s="80" t="e">
        <f>'Painel de Controle'!#REF!/1000*(#REF!-#REF!)</f>
        <v>#REF!</v>
      </c>
      <c r="BF26" s="80" t="e">
        <f>'Painel de Controle'!#REF!/1000*(#REF!-#REF!)</f>
        <v>#REF!</v>
      </c>
      <c r="BG26" s="80" t="e">
        <f>'Painel de Controle'!#REF!/1000*(#REF!-#REF!)</f>
        <v>#REF!</v>
      </c>
      <c r="BH26" s="80" t="e">
        <f>'Painel de Controle'!#REF!/1000*(#REF!-#REF!)</f>
        <v>#REF!</v>
      </c>
      <c r="BI26" s="80" t="e">
        <f>'Painel de Controle'!#REF!/1000*(#REF!-#REF!)</f>
        <v>#REF!</v>
      </c>
      <c r="BJ26" s="80" t="e">
        <f>'Painel de Controle'!#REF!/1000*(#REF!-#REF!)</f>
        <v>#REF!</v>
      </c>
      <c r="BK26" s="80" t="e">
        <f>'Painel de Controle'!#REF!/1000*(#REF!-#REF!)</f>
        <v>#REF!</v>
      </c>
      <c r="BL26" s="80" t="e">
        <f>'Painel de Controle'!#REF!/1000*(#REF!-#REF!)</f>
        <v>#REF!</v>
      </c>
      <c r="BM26" s="80" t="e">
        <f>'Painel de Controle'!#REF!/1000*(#REF!-#REF!)</f>
        <v>#REF!</v>
      </c>
      <c r="BN26" s="80" t="e">
        <f>'Painel de Controle'!#REF!/1000*(#REF!-#REF!)</f>
        <v>#REF!</v>
      </c>
      <c r="BO26" s="80" t="e">
        <f>'Painel de Controle'!#REF!/1000*(#REF!-#REF!)</f>
        <v>#REF!</v>
      </c>
      <c r="BP26" s="80" t="e">
        <f>'Painel de Controle'!#REF!/1000*(#REF!-#REF!)</f>
        <v>#REF!</v>
      </c>
      <c r="BQ26" s="80" t="e">
        <f>'Painel de Controle'!#REF!/1000*(#REF!-#REF!)</f>
        <v>#REF!</v>
      </c>
      <c r="BR26" s="80" t="e">
        <f>'Painel de Controle'!#REF!/1000*(#REF!-#REF!)</f>
        <v>#REF!</v>
      </c>
      <c r="BS26" s="80" t="e">
        <f>'Painel de Controle'!#REF!/1000*(#REF!-#REF!)</f>
        <v>#REF!</v>
      </c>
      <c r="BT26" s="80" t="e">
        <f>'Painel de Controle'!#REF!/1000*(#REF!-#REF!)</f>
        <v>#REF!</v>
      </c>
      <c r="BU26" s="80" t="e">
        <f>'Painel de Controle'!#REF!/1000*(#REF!-#REF!)</f>
        <v>#REF!</v>
      </c>
      <c r="BV26" s="80" t="e">
        <f>'Painel de Controle'!#REF!/1000*(#REF!-#REF!)</f>
        <v>#REF!</v>
      </c>
      <c r="BW26" s="80" t="e">
        <f>'Painel de Controle'!#REF!/1000*(#REF!-#REF!)</f>
        <v>#REF!</v>
      </c>
      <c r="BX26" s="80" t="e">
        <f>'Painel de Controle'!#REF!/1000*(#REF!-#REF!)</f>
        <v>#REF!</v>
      </c>
      <c r="BY26" s="80" t="e">
        <f>'Painel de Controle'!#REF!/1000*(#REF!-#REF!)</f>
        <v>#REF!</v>
      </c>
      <c r="BZ26" s="80" t="e">
        <f>'Painel de Controle'!#REF!/1000*(#REF!-#REF!)</f>
        <v>#REF!</v>
      </c>
      <c r="CA26" s="80" t="e">
        <f>'Painel de Controle'!#REF!/1000*(#REF!-#REF!)</f>
        <v>#REF!</v>
      </c>
      <c r="CB26" s="80" t="e">
        <f>'Painel de Controle'!#REF!/1000*(#REF!-#REF!)</f>
        <v>#REF!</v>
      </c>
      <c r="CC26" s="80" t="e">
        <f>'Painel de Controle'!#REF!/1000*(#REF!-#REF!)</f>
        <v>#REF!</v>
      </c>
      <c r="CD26" s="80" t="e">
        <f>'Painel de Controle'!#REF!/1000*(#REF!-#REF!)</f>
        <v>#REF!</v>
      </c>
      <c r="CE26" s="80" t="e">
        <f>'Painel de Controle'!#REF!/1000*(#REF!-#REF!)</f>
        <v>#REF!</v>
      </c>
      <c r="CF26" s="80" t="e">
        <f>'Painel de Controle'!#REF!/1000*(#REF!-#REF!)</f>
        <v>#REF!</v>
      </c>
      <c r="CG26" s="80" t="e">
        <f>'Painel de Controle'!#REF!/1000*(#REF!-#REF!)</f>
        <v>#REF!</v>
      </c>
      <c r="CH26" s="80" t="e">
        <f>'Painel de Controle'!#REF!/1000*(#REF!-#REF!)</f>
        <v>#REF!</v>
      </c>
      <c r="CI26" s="80" t="e">
        <f>'Painel de Controle'!#REF!/1000*(#REF!-#REF!)</f>
        <v>#REF!</v>
      </c>
      <c r="CJ26" s="80" t="e">
        <f>'Painel de Controle'!#REF!/1000*(#REF!-#REF!)</f>
        <v>#REF!</v>
      </c>
      <c r="CK26" s="80" t="e">
        <f>'Painel de Controle'!#REF!/1000*(#REF!-#REF!)</f>
        <v>#REF!</v>
      </c>
      <c r="CL26" s="80" t="e">
        <f>'Painel de Controle'!#REF!/1000*(#REF!-#REF!)</f>
        <v>#REF!</v>
      </c>
      <c r="CM26" s="80" t="e">
        <f>'Painel de Controle'!#REF!/1000*(#REF!-#REF!)</f>
        <v>#REF!</v>
      </c>
      <c r="CN26" s="80" t="e">
        <f>'Painel de Controle'!#REF!/1000*(#REF!-#REF!)</f>
        <v>#REF!</v>
      </c>
      <c r="CO26" s="80" t="e">
        <f>'Painel de Controle'!#REF!/1000*(#REF!-#REF!)</f>
        <v>#REF!</v>
      </c>
      <c r="CP26" s="80" t="e">
        <f>'Painel de Controle'!#REF!/1000*(#REF!-#REF!)</f>
        <v>#REF!</v>
      </c>
      <c r="CQ26" s="80" t="e">
        <f>'Painel de Controle'!#REF!/1000*(#REF!-#REF!)</f>
        <v>#REF!</v>
      </c>
      <c r="CR26" s="80" t="e">
        <f>'Painel de Controle'!#REF!/1000*(#REF!-#REF!)</f>
        <v>#REF!</v>
      </c>
      <c r="CS26" s="80" t="e">
        <f>'Painel de Controle'!#REF!/1000*(#REF!-#REF!)</f>
        <v>#REF!</v>
      </c>
      <c r="CT26" s="80" t="e">
        <f>'Painel de Controle'!#REF!/1000*(#REF!-#REF!)</f>
        <v>#REF!</v>
      </c>
      <c r="CU26" s="80" t="e">
        <f>'Painel de Controle'!#REF!/1000*(#REF!-#REF!)</f>
        <v>#REF!</v>
      </c>
      <c r="CV26" s="80" t="e">
        <f>'Painel de Controle'!#REF!/1000*(#REF!-#REF!)</f>
        <v>#REF!</v>
      </c>
      <c r="CW26" s="80" t="e">
        <f>'Painel de Controle'!#REF!/1000*(#REF!-#REF!)</f>
        <v>#REF!</v>
      </c>
      <c r="CX26" s="80" t="e">
        <f>'Painel de Controle'!#REF!/1000*(#REF!-#REF!)</f>
        <v>#REF!</v>
      </c>
      <c r="CY26" s="80" t="e">
        <f>'Painel de Controle'!#REF!/1000*(#REF!-#REF!)</f>
        <v>#REF!</v>
      </c>
      <c r="CZ26" s="80" t="e">
        <f>'Painel de Controle'!#REF!/1000*(#REF!-#REF!)</f>
        <v>#REF!</v>
      </c>
      <c r="DA26" s="80" t="e">
        <f>'Painel de Controle'!#REF!/1000*(#REF!-#REF!)</f>
        <v>#REF!</v>
      </c>
      <c r="DB26" s="80" t="e">
        <f>'Painel de Controle'!#REF!/1000*(#REF!-#REF!)</f>
        <v>#REF!</v>
      </c>
      <c r="DC26" s="80" t="e">
        <f>'Painel de Controle'!#REF!/1000*(#REF!-#REF!)</f>
        <v>#REF!</v>
      </c>
      <c r="DD26" s="80" t="e">
        <f>'Painel de Controle'!#REF!/1000*(#REF!-#REF!)</f>
        <v>#REF!</v>
      </c>
      <c r="DE26" s="80" t="e">
        <f>'Painel de Controle'!#REF!/1000*(#REF!-#REF!)</f>
        <v>#REF!</v>
      </c>
      <c r="DF26" s="80" t="e">
        <f>'Painel de Controle'!#REF!/1000*(#REF!-#REF!)</f>
        <v>#REF!</v>
      </c>
      <c r="DG26" s="80" t="e">
        <f>'Painel de Controle'!#REF!/1000*(#REF!-#REF!)</f>
        <v>#REF!</v>
      </c>
      <c r="DH26" s="80" t="e">
        <f>'Painel de Controle'!#REF!/1000*(#REF!-#REF!)</f>
        <v>#REF!</v>
      </c>
      <c r="DI26" s="80" t="e">
        <f>'Painel de Controle'!#REF!/1000*(#REF!-#REF!)</f>
        <v>#REF!</v>
      </c>
      <c r="DJ26" s="80" t="e">
        <f>'Painel de Controle'!#REF!/1000*(#REF!-#REF!)</f>
        <v>#REF!</v>
      </c>
      <c r="DK26" s="80" t="e">
        <f>'Painel de Controle'!#REF!/1000*(#REF!-#REF!)</f>
        <v>#REF!</v>
      </c>
      <c r="DL26" s="80" t="e">
        <f>'Painel de Controle'!#REF!/1000*(#REF!-#REF!)</f>
        <v>#REF!</v>
      </c>
      <c r="DM26" s="80" t="e">
        <f>'Painel de Controle'!#REF!/1000*(#REF!-#REF!)</f>
        <v>#REF!</v>
      </c>
      <c r="DN26" s="80" t="e">
        <f>'Painel de Controle'!#REF!/1000*(#REF!-#REF!)</f>
        <v>#REF!</v>
      </c>
      <c r="DO26" s="80" t="e">
        <f>'Painel de Controle'!#REF!/1000*(#REF!-#REF!)</f>
        <v>#REF!</v>
      </c>
      <c r="DP26" s="80" t="e">
        <f>'Painel de Controle'!#REF!/1000*(#REF!-#REF!)</f>
        <v>#REF!</v>
      </c>
      <c r="DQ26" s="80" t="e">
        <f>'Painel de Controle'!#REF!/1000*(#REF!-#REF!)</f>
        <v>#REF!</v>
      </c>
      <c r="DR26" s="80" t="e">
        <f>'Painel de Controle'!#REF!/1000*(#REF!-#REF!)</f>
        <v>#REF!</v>
      </c>
      <c r="DS26" s="80" t="e">
        <f>'Painel de Controle'!#REF!/1000*(#REF!-#REF!)</f>
        <v>#REF!</v>
      </c>
      <c r="DT26" s="80" t="e">
        <f>'Painel de Controle'!#REF!/1000*(#REF!-#REF!)</f>
        <v>#REF!</v>
      </c>
      <c r="DU26" s="80" t="e">
        <f>'Painel de Controle'!#REF!/1000*(#REF!-#REF!)</f>
        <v>#REF!</v>
      </c>
      <c r="DV26" s="80" t="e">
        <f>'Painel de Controle'!#REF!/1000*(#REF!-#REF!)</f>
        <v>#REF!</v>
      </c>
      <c r="DW26" s="80" t="e">
        <f>'Painel de Controle'!#REF!/1000*(#REF!-#REF!)</f>
        <v>#REF!</v>
      </c>
      <c r="DX26" s="80" t="e">
        <f>'Painel de Controle'!#REF!/1000*(#REF!-#REF!)</f>
        <v>#REF!</v>
      </c>
      <c r="DY26" s="80" t="e">
        <f>'Painel de Controle'!#REF!/1000*(#REF!-#REF!)</f>
        <v>#REF!</v>
      </c>
      <c r="DZ26" s="80" t="e">
        <f>'Painel de Controle'!#REF!/1000*(#REF!-#REF!)</f>
        <v>#REF!</v>
      </c>
      <c r="EA26" s="80" t="e">
        <f>'Painel de Controle'!#REF!/1000*(#REF!-#REF!)</f>
        <v>#REF!</v>
      </c>
      <c r="EB26" s="80" t="e">
        <f>'Painel de Controle'!#REF!/1000*(#REF!-#REF!)</f>
        <v>#REF!</v>
      </c>
      <c r="EC26" s="80" t="e">
        <f>'Painel de Controle'!#REF!/1000*(#REF!-#REF!)</f>
        <v>#REF!</v>
      </c>
      <c r="ED26" s="80" t="e">
        <f>'Painel de Controle'!#REF!/1000*(#REF!-#REF!)</f>
        <v>#REF!</v>
      </c>
      <c r="EE26" s="80" t="e">
        <f>'Painel de Controle'!#REF!/1000*(#REF!-#REF!)</f>
        <v>#REF!</v>
      </c>
      <c r="EF26" s="80" t="e">
        <f>'Painel de Controle'!#REF!/1000*(#REF!-#REF!)</f>
        <v>#REF!</v>
      </c>
      <c r="EG26" s="80" t="e">
        <f>'Painel de Controle'!#REF!/1000*(#REF!-#REF!)</f>
        <v>#REF!</v>
      </c>
      <c r="EH26" s="80" t="e">
        <f>'Painel de Controle'!#REF!/1000*(#REF!-#REF!)</f>
        <v>#REF!</v>
      </c>
      <c r="EI26" s="80" t="e">
        <f>'Painel de Controle'!#REF!/1000*(#REF!-#REF!)</f>
        <v>#REF!</v>
      </c>
      <c r="EJ26" s="80" t="e">
        <f>'Painel de Controle'!#REF!/1000*(#REF!-#REF!)</f>
        <v>#REF!</v>
      </c>
      <c r="EK26" s="80" t="e">
        <f>'Painel de Controle'!#REF!/1000*(#REF!-#REF!)</f>
        <v>#REF!</v>
      </c>
      <c r="EL26" s="80" t="e">
        <f>'Painel de Controle'!#REF!/1000*(#REF!-#REF!)</f>
        <v>#REF!</v>
      </c>
      <c r="EM26" s="80" t="e">
        <f>'Painel de Controle'!#REF!/1000*(#REF!-#REF!)</f>
        <v>#REF!</v>
      </c>
      <c r="EN26" s="80" t="e">
        <f>'Painel de Controle'!#REF!/1000*(#REF!-#REF!)</f>
        <v>#REF!</v>
      </c>
      <c r="EO26" s="80" t="e">
        <f>'Painel de Controle'!#REF!/1000*(#REF!-#REF!)</f>
        <v>#REF!</v>
      </c>
      <c r="EP26" s="80" t="e">
        <f>'Painel de Controle'!#REF!/1000*(#REF!-#REF!)</f>
        <v>#REF!</v>
      </c>
      <c r="EQ26" s="80" t="e">
        <f>'Painel de Controle'!#REF!/1000*(#REF!-#REF!)</f>
        <v>#REF!</v>
      </c>
      <c r="ER26" s="80" t="e">
        <f>'Painel de Controle'!#REF!/1000*(#REF!-#REF!)</f>
        <v>#REF!</v>
      </c>
      <c r="ES26" s="80" t="e">
        <f>'Painel de Controle'!#REF!/1000*(#REF!-#REF!)</f>
        <v>#REF!</v>
      </c>
      <c r="ET26" s="80" t="e">
        <f>'Painel de Controle'!#REF!/1000*(#REF!-#REF!)</f>
        <v>#REF!</v>
      </c>
      <c r="EU26" s="80" t="e">
        <f>'Painel de Controle'!#REF!/1000*(#REF!-#REF!)</f>
        <v>#REF!</v>
      </c>
      <c r="EV26" s="80" t="e">
        <f>'Painel de Controle'!#REF!/1000*(#REF!-#REF!)</f>
        <v>#REF!</v>
      </c>
      <c r="EW26" s="80" t="e">
        <f>'Painel de Controle'!#REF!/1000*(#REF!-#REF!)</f>
        <v>#REF!</v>
      </c>
      <c r="EX26" s="80" t="e">
        <f>'Painel de Controle'!#REF!/1000*(#REF!-#REF!)</f>
        <v>#REF!</v>
      </c>
      <c r="EY26" s="80" t="e">
        <f>'Painel de Controle'!#REF!/1000*(#REF!-#REF!)</f>
        <v>#REF!</v>
      </c>
      <c r="EZ26" s="80" t="e">
        <f>'Painel de Controle'!#REF!/1000*(#REF!-#REF!)</f>
        <v>#REF!</v>
      </c>
      <c r="FA26" s="80" t="e">
        <f>'Painel de Controle'!#REF!/1000*(#REF!-#REF!)</f>
        <v>#REF!</v>
      </c>
      <c r="FB26" s="80" t="e">
        <f>'Painel de Controle'!#REF!/1000*(#REF!-#REF!)</f>
        <v>#REF!</v>
      </c>
      <c r="FC26" s="80" t="e">
        <f>'Painel de Controle'!#REF!/1000*(#REF!-#REF!)</f>
        <v>#REF!</v>
      </c>
      <c r="FD26" s="80" t="e">
        <f>'Painel de Controle'!#REF!/1000*(#REF!-#REF!)</f>
        <v>#REF!</v>
      </c>
      <c r="FE26" s="80" t="e">
        <f>'Painel de Controle'!#REF!/1000*(#REF!-#REF!)</f>
        <v>#REF!</v>
      </c>
      <c r="FF26" s="80" t="e">
        <f>'Painel de Controle'!#REF!/1000*(#REF!-#REF!)</f>
        <v>#REF!</v>
      </c>
      <c r="FG26" s="80" t="e">
        <f>'Painel de Controle'!#REF!/1000*(#REF!-#REF!)</f>
        <v>#REF!</v>
      </c>
      <c r="FH26" s="80" t="e">
        <f>'Painel de Controle'!#REF!/1000*(#REF!-#REF!)</f>
        <v>#REF!</v>
      </c>
      <c r="FI26" s="80" t="e">
        <f>'Painel de Controle'!#REF!/1000*(#REF!-#REF!)</f>
        <v>#REF!</v>
      </c>
      <c r="FJ26" s="80" t="e">
        <f>'Painel de Controle'!#REF!/1000*(#REF!-#REF!)</f>
        <v>#REF!</v>
      </c>
      <c r="FK26" s="80" t="e">
        <f>'Painel de Controle'!#REF!/1000*(#REF!-#REF!)</f>
        <v>#REF!</v>
      </c>
      <c r="FL26" s="80" t="e">
        <f>'Painel de Controle'!#REF!/1000*(#REF!-#REF!)</f>
        <v>#REF!</v>
      </c>
      <c r="FM26" s="80" t="e">
        <f>'Painel de Controle'!#REF!/1000*(#REF!-#REF!)</f>
        <v>#REF!</v>
      </c>
      <c r="FN26" s="80" t="e">
        <f>'Painel de Controle'!#REF!/1000*(#REF!-#REF!)</f>
        <v>#REF!</v>
      </c>
      <c r="FO26" s="80" t="e">
        <f>'Painel de Controle'!#REF!/1000*(#REF!-#REF!)</f>
        <v>#REF!</v>
      </c>
      <c r="FP26" s="80" t="e">
        <f>'Painel de Controle'!#REF!/1000*(#REF!-#REF!)</f>
        <v>#REF!</v>
      </c>
      <c r="FQ26" s="80" t="e">
        <f>'Painel de Controle'!#REF!/1000*(#REF!-#REF!)</f>
        <v>#REF!</v>
      </c>
      <c r="FR26" s="80" t="e">
        <f>'Painel de Controle'!#REF!/1000*(#REF!-#REF!)</f>
        <v>#REF!</v>
      </c>
      <c r="FS26" s="80" t="e">
        <f>'Painel de Controle'!#REF!/1000*(#REF!-#REF!)</f>
        <v>#REF!</v>
      </c>
      <c r="FT26" s="80" t="e">
        <f>'Painel de Controle'!#REF!/1000*(#REF!-#REF!)</f>
        <v>#REF!</v>
      </c>
      <c r="FU26" s="80" t="e">
        <f>'Painel de Controle'!#REF!/1000*(#REF!-#REF!)</f>
        <v>#REF!</v>
      </c>
      <c r="FV26" s="80" t="e">
        <f>'Painel de Controle'!#REF!/1000*(#REF!-#REF!)</f>
        <v>#REF!</v>
      </c>
      <c r="FW26" s="80" t="e">
        <f>'Painel de Controle'!#REF!/1000*(#REF!-#REF!)</f>
        <v>#REF!</v>
      </c>
      <c r="FX26" s="80" t="e">
        <f>'Painel de Controle'!#REF!/1000*(#REF!-#REF!)</f>
        <v>#REF!</v>
      </c>
      <c r="FY26" s="80" t="e">
        <f>'Painel de Controle'!#REF!/1000*(#REF!-#REF!)</f>
        <v>#REF!</v>
      </c>
      <c r="FZ26" s="80" t="e">
        <f>'Painel de Controle'!#REF!/1000*(#REF!-#REF!)</f>
        <v>#REF!</v>
      </c>
      <c r="GA26" s="80" t="e">
        <f>'Painel de Controle'!#REF!/1000*(#REF!-#REF!)</f>
        <v>#REF!</v>
      </c>
      <c r="GB26" s="80" t="e">
        <f>'Painel de Controle'!#REF!/1000*(#REF!-#REF!)</f>
        <v>#REF!</v>
      </c>
      <c r="GC26" s="80" t="e">
        <f>'Painel de Controle'!#REF!/1000*(#REF!-#REF!)</f>
        <v>#REF!</v>
      </c>
      <c r="GD26" s="80" t="e">
        <f>'Painel de Controle'!#REF!/1000*(#REF!-#REF!)</f>
        <v>#REF!</v>
      </c>
      <c r="GE26" s="80" t="e">
        <f>'Painel de Controle'!#REF!/1000*(#REF!-#REF!)</f>
        <v>#REF!</v>
      </c>
      <c r="GF26" s="80" t="e">
        <f>'Painel de Controle'!#REF!/1000*(#REF!-#REF!)</f>
        <v>#REF!</v>
      </c>
      <c r="GG26" s="80" t="e">
        <f>'Painel de Controle'!#REF!/1000*(#REF!-#REF!)</f>
        <v>#REF!</v>
      </c>
      <c r="GH26" s="80" t="e">
        <f>'Painel de Controle'!#REF!/1000*(#REF!-#REF!)</f>
        <v>#REF!</v>
      </c>
      <c r="GI26" s="80" t="e">
        <f>'Painel de Controle'!#REF!/1000*(#REF!-#REF!)</f>
        <v>#REF!</v>
      </c>
      <c r="GJ26" s="80" t="e">
        <f>'Painel de Controle'!#REF!/1000*(#REF!-#REF!)</f>
        <v>#REF!</v>
      </c>
      <c r="GK26" s="80" t="e">
        <f>'Painel de Controle'!#REF!/1000*(#REF!-#REF!)</f>
        <v>#REF!</v>
      </c>
      <c r="GL26" s="80" t="e">
        <f>'Painel de Controle'!#REF!/1000*(#REF!-#REF!)</f>
        <v>#REF!</v>
      </c>
      <c r="GM26" s="80" t="e">
        <f>'Painel de Controle'!#REF!/1000*(#REF!-#REF!)</f>
        <v>#REF!</v>
      </c>
      <c r="GN26" s="80" t="e">
        <f>'Painel de Controle'!#REF!/1000*(#REF!-#REF!)</f>
        <v>#REF!</v>
      </c>
      <c r="GO26" s="80" t="e">
        <f>'Painel de Controle'!#REF!/1000*(#REF!-#REF!)</f>
        <v>#REF!</v>
      </c>
      <c r="GP26" s="80" t="e">
        <f>'Painel de Controle'!#REF!/1000*(#REF!-#REF!)</f>
        <v>#REF!</v>
      </c>
      <c r="GQ26" s="80" t="e">
        <f>'Painel de Controle'!#REF!/1000*(#REF!-#REF!)</f>
        <v>#REF!</v>
      </c>
      <c r="GR26" s="80" t="e">
        <f>'Painel de Controle'!#REF!/1000*(#REF!-#REF!)</f>
        <v>#REF!</v>
      </c>
      <c r="GS26" s="80" t="e">
        <f>'Painel de Controle'!#REF!/1000*(#REF!-#REF!)</f>
        <v>#REF!</v>
      </c>
      <c r="GT26" s="80" t="e">
        <f>'Painel de Controle'!#REF!/1000*(#REF!-#REF!)</f>
        <v>#REF!</v>
      </c>
      <c r="GU26" s="80" t="e">
        <f>'Painel de Controle'!#REF!/1000*(#REF!-#REF!)</f>
        <v>#REF!</v>
      </c>
      <c r="GV26" s="80" t="e">
        <f>'Painel de Controle'!#REF!/1000*(#REF!-#REF!)</f>
        <v>#REF!</v>
      </c>
      <c r="GW26" s="80" t="e">
        <f>'Painel de Controle'!#REF!/1000*(#REF!-#REF!)</f>
        <v>#REF!</v>
      </c>
      <c r="GX26" s="80" t="e">
        <f>'Painel de Controle'!#REF!/1000*(#REF!-#REF!)</f>
        <v>#REF!</v>
      </c>
      <c r="GY26" s="80" t="e">
        <f>'Painel de Controle'!#REF!/1000*(#REF!-#REF!)</f>
        <v>#REF!</v>
      </c>
      <c r="GZ26" s="80" t="e">
        <f>'Painel de Controle'!#REF!/1000*(#REF!-#REF!)</f>
        <v>#REF!</v>
      </c>
      <c r="HA26" s="80" t="e">
        <f>'Painel de Controle'!#REF!/1000*(#REF!-#REF!)</f>
        <v>#REF!</v>
      </c>
      <c r="HB26" s="80" t="e">
        <f>'Painel de Controle'!#REF!/1000*(#REF!-#REF!)</f>
        <v>#REF!</v>
      </c>
      <c r="HC26" s="80" t="e">
        <f>'Painel de Controle'!#REF!/1000*(#REF!-#REF!)</f>
        <v>#REF!</v>
      </c>
      <c r="HD26" s="80" t="e">
        <f>'Painel de Controle'!#REF!/1000*(#REF!-#REF!)</f>
        <v>#REF!</v>
      </c>
      <c r="HE26" s="80" t="e">
        <f>'Painel de Controle'!#REF!/1000*(#REF!-#REF!)</f>
        <v>#REF!</v>
      </c>
      <c r="HF26" s="80" t="e">
        <f>'Painel de Controle'!#REF!/1000*(#REF!-#REF!)</f>
        <v>#REF!</v>
      </c>
      <c r="HG26" s="80" t="e">
        <f>'Painel de Controle'!#REF!/1000*(#REF!-#REF!)</f>
        <v>#REF!</v>
      </c>
      <c r="HH26" s="80" t="e">
        <f>'Painel de Controle'!#REF!/1000*(#REF!-#REF!)</f>
        <v>#REF!</v>
      </c>
      <c r="HI26" s="80" t="e">
        <f>'Painel de Controle'!#REF!/1000*(#REF!-#REF!)</f>
        <v>#REF!</v>
      </c>
    </row>
    <row r="27" spans="1:217" x14ac:dyDescent="0.2">
      <c r="A27" s="30" t="s">
        <v>356</v>
      </c>
      <c r="B27" s="80">
        <v>0</v>
      </c>
      <c r="C27" s="80" t="e">
        <f>'Painel de Controle'!#REF!/1000*(#REF!-#REF!)</f>
        <v>#REF!</v>
      </c>
      <c r="D27" s="80" t="e">
        <f>'Painel de Controle'!#REF!/1000*(#REF!-#REF!)</f>
        <v>#REF!</v>
      </c>
      <c r="E27" s="80" t="e">
        <f>'Painel de Controle'!#REF!/1000*(#REF!-#REF!)</f>
        <v>#REF!</v>
      </c>
      <c r="F27" s="80" t="e">
        <f>'Painel de Controle'!#REF!/1000*(#REF!-#REF!)</f>
        <v>#REF!</v>
      </c>
      <c r="G27" s="80" t="e">
        <f>'Painel de Controle'!#REF!/1000*(#REF!-#REF!)</f>
        <v>#REF!</v>
      </c>
      <c r="H27" s="80" t="e">
        <f>'Painel de Controle'!#REF!/1000*(#REF!-#REF!)</f>
        <v>#REF!</v>
      </c>
      <c r="I27" s="80" t="e">
        <f>'Painel de Controle'!#REF!/1000*(#REF!-#REF!)</f>
        <v>#REF!</v>
      </c>
      <c r="J27" s="80" t="e">
        <f>'Painel de Controle'!#REF!/1000*(#REF!-#REF!)</f>
        <v>#REF!</v>
      </c>
      <c r="K27" s="80" t="e">
        <f>'Painel de Controle'!#REF!/1000*(#REF!-#REF!)</f>
        <v>#REF!</v>
      </c>
      <c r="L27" s="80" t="e">
        <f>'Painel de Controle'!#REF!/1000*(#REF!-#REF!)</f>
        <v>#REF!</v>
      </c>
      <c r="M27" s="80" t="e">
        <f>'Painel de Controle'!#REF!/1000*(#REF!-#REF!)</f>
        <v>#REF!</v>
      </c>
      <c r="N27" s="80" t="e">
        <f>'Painel de Controle'!#REF!/1000*(#REF!-#REF!)</f>
        <v>#REF!</v>
      </c>
      <c r="O27" s="80" t="e">
        <f>'Painel de Controle'!#REF!/1000*(#REF!-#REF!)</f>
        <v>#REF!</v>
      </c>
      <c r="P27" s="80" t="e">
        <f>'Painel de Controle'!#REF!/1000*(#REF!-#REF!)</f>
        <v>#REF!</v>
      </c>
      <c r="Q27" s="80" t="e">
        <f>'Painel de Controle'!#REF!/1000*(#REF!-#REF!)</f>
        <v>#REF!</v>
      </c>
      <c r="R27" s="80" t="e">
        <f>'Painel de Controle'!#REF!/1000*(#REF!-#REF!)</f>
        <v>#REF!</v>
      </c>
      <c r="S27" s="80" t="e">
        <f>'Painel de Controle'!#REF!/1000*(#REF!-#REF!)</f>
        <v>#REF!</v>
      </c>
      <c r="T27" s="80" t="e">
        <f>'Painel de Controle'!#REF!/1000*(#REF!-#REF!)</f>
        <v>#REF!</v>
      </c>
      <c r="U27" s="80" t="e">
        <f>'Painel de Controle'!#REF!/1000*(#REF!-#REF!)</f>
        <v>#REF!</v>
      </c>
      <c r="V27" s="80" t="e">
        <f>'Painel de Controle'!#REF!/1000*(#REF!-#REF!)</f>
        <v>#REF!</v>
      </c>
      <c r="W27" s="80" t="e">
        <f>'Painel de Controle'!#REF!/1000*(#REF!-#REF!)</f>
        <v>#REF!</v>
      </c>
      <c r="X27" s="80" t="e">
        <f>'Painel de Controle'!#REF!/1000*(#REF!-#REF!)</f>
        <v>#REF!</v>
      </c>
      <c r="Y27" s="80" t="e">
        <f>'Painel de Controle'!#REF!/1000*(#REF!-#REF!)</f>
        <v>#REF!</v>
      </c>
      <c r="Z27" s="80" t="e">
        <f>'Painel de Controle'!#REF!/1000*(#REF!-#REF!)</f>
        <v>#REF!</v>
      </c>
      <c r="AA27" s="80" t="e">
        <f>'Painel de Controle'!#REF!/1000*(#REF!-#REF!)</f>
        <v>#REF!</v>
      </c>
      <c r="AB27" s="80" t="e">
        <f>'Painel de Controle'!#REF!/1000*(#REF!-#REF!)</f>
        <v>#REF!</v>
      </c>
      <c r="AC27" s="80" t="e">
        <f>'Painel de Controle'!#REF!/1000*(#REF!-#REF!)</f>
        <v>#REF!</v>
      </c>
      <c r="AD27" s="80" t="e">
        <f>'Painel de Controle'!#REF!/1000*(#REF!-#REF!)</f>
        <v>#REF!</v>
      </c>
      <c r="AE27" s="80" t="e">
        <f>'Painel de Controle'!#REF!/1000*(#REF!-#REF!)</f>
        <v>#REF!</v>
      </c>
      <c r="AF27" s="80" t="e">
        <f>'Painel de Controle'!#REF!/1000*(#REF!-#REF!)</f>
        <v>#REF!</v>
      </c>
      <c r="AG27" s="80" t="e">
        <f>'Painel de Controle'!#REF!/1000*(#REF!-#REF!)</f>
        <v>#REF!</v>
      </c>
      <c r="AH27" s="80" t="e">
        <f>'Painel de Controle'!#REF!/1000*(#REF!-#REF!)</f>
        <v>#REF!</v>
      </c>
      <c r="AI27" s="80" t="e">
        <f>'Painel de Controle'!#REF!/1000*(#REF!-#REF!)</f>
        <v>#REF!</v>
      </c>
      <c r="AJ27" s="80" t="e">
        <f>'Painel de Controle'!#REF!/1000*(#REF!-#REF!)</f>
        <v>#REF!</v>
      </c>
      <c r="AK27" s="80" t="e">
        <f>'Painel de Controle'!#REF!/1000*(#REF!-#REF!)</f>
        <v>#REF!</v>
      </c>
      <c r="AL27" s="80" t="e">
        <f>'Painel de Controle'!#REF!/1000*(#REF!-#REF!)</f>
        <v>#REF!</v>
      </c>
      <c r="AM27" s="80" t="e">
        <f>'Painel de Controle'!#REF!/1000*(#REF!-#REF!)</f>
        <v>#REF!</v>
      </c>
      <c r="AN27" s="80" t="e">
        <f>'Painel de Controle'!#REF!/1000*(#REF!-#REF!)</f>
        <v>#REF!</v>
      </c>
      <c r="AO27" s="80" t="e">
        <f>'Painel de Controle'!#REF!/1000*(#REF!-#REF!)</f>
        <v>#REF!</v>
      </c>
      <c r="AP27" s="80" t="e">
        <f>'Painel de Controle'!#REF!/1000*(#REF!-#REF!)</f>
        <v>#REF!</v>
      </c>
      <c r="AQ27" s="80" t="e">
        <f>'Painel de Controle'!#REF!/1000*(#REF!-#REF!)</f>
        <v>#REF!</v>
      </c>
      <c r="AR27" s="80" t="e">
        <f>'Painel de Controle'!#REF!/1000*(#REF!-#REF!)</f>
        <v>#REF!</v>
      </c>
      <c r="AS27" s="80" t="e">
        <f>'Painel de Controle'!#REF!/1000*(#REF!-#REF!)</f>
        <v>#REF!</v>
      </c>
      <c r="AT27" s="80" t="e">
        <f>'Painel de Controle'!#REF!/1000*(#REF!-#REF!)</f>
        <v>#REF!</v>
      </c>
      <c r="AU27" s="80" t="e">
        <f>'Painel de Controle'!#REF!/1000*(#REF!-#REF!)</f>
        <v>#REF!</v>
      </c>
      <c r="AV27" s="80" t="e">
        <f>'Painel de Controle'!#REF!/1000*(#REF!-#REF!)</f>
        <v>#REF!</v>
      </c>
      <c r="AW27" s="80" t="e">
        <f>'Painel de Controle'!#REF!/1000*(#REF!-#REF!)</f>
        <v>#REF!</v>
      </c>
      <c r="AX27" s="80" t="e">
        <f>'Painel de Controle'!#REF!/1000*(#REF!-#REF!)</f>
        <v>#REF!</v>
      </c>
      <c r="AY27" s="80" t="e">
        <f>'Painel de Controle'!#REF!/1000*(#REF!-#REF!)</f>
        <v>#REF!</v>
      </c>
      <c r="AZ27" s="80" t="e">
        <f>'Painel de Controle'!#REF!/1000*(#REF!-#REF!)</f>
        <v>#REF!</v>
      </c>
      <c r="BA27" s="80" t="e">
        <f>'Painel de Controle'!#REF!/1000*(#REF!-#REF!)</f>
        <v>#REF!</v>
      </c>
      <c r="BB27" s="80" t="e">
        <f>'Painel de Controle'!#REF!/1000*(#REF!-#REF!)</f>
        <v>#REF!</v>
      </c>
      <c r="BC27" s="80" t="e">
        <f>'Painel de Controle'!#REF!/1000*(#REF!-#REF!)</f>
        <v>#REF!</v>
      </c>
      <c r="BD27" s="80" t="e">
        <f>'Painel de Controle'!#REF!/1000*(#REF!-#REF!)</f>
        <v>#REF!</v>
      </c>
      <c r="BE27" s="80" t="e">
        <f>'Painel de Controle'!#REF!/1000*(#REF!-#REF!)</f>
        <v>#REF!</v>
      </c>
      <c r="BF27" s="80" t="e">
        <f>'Painel de Controle'!#REF!/1000*(#REF!-#REF!)</f>
        <v>#REF!</v>
      </c>
      <c r="BG27" s="80" t="e">
        <f>'Painel de Controle'!#REF!/1000*(#REF!-#REF!)</f>
        <v>#REF!</v>
      </c>
      <c r="BH27" s="80" t="e">
        <f>'Painel de Controle'!#REF!/1000*(#REF!-#REF!)</f>
        <v>#REF!</v>
      </c>
      <c r="BI27" s="80" t="e">
        <f>'Painel de Controle'!#REF!/1000*(#REF!-#REF!)</f>
        <v>#REF!</v>
      </c>
      <c r="BJ27" s="80" t="e">
        <f>'Painel de Controle'!#REF!/1000*(#REF!-#REF!)</f>
        <v>#REF!</v>
      </c>
      <c r="BK27" s="80" t="e">
        <f>'Painel de Controle'!#REF!/1000*(#REF!-#REF!)</f>
        <v>#REF!</v>
      </c>
      <c r="BL27" s="80" t="e">
        <f>'Painel de Controle'!#REF!/1000*(#REF!-#REF!)</f>
        <v>#REF!</v>
      </c>
      <c r="BM27" s="80" t="e">
        <f>'Painel de Controle'!#REF!/1000*(#REF!-#REF!)</f>
        <v>#REF!</v>
      </c>
      <c r="BN27" s="80" t="e">
        <f>'Painel de Controle'!#REF!/1000*(#REF!-#REF!)</f>
        <v>#REF!</v>
      </c>
      <c r="BO27" s="80" t="e">
        <f>'Painel de Controle'!#REF!/1000*(#REF!-#REF!)</f>
        <v>#REF!</v>
      </c>
      <c r="BP27" s="80" t="e">
        <f>'Painel de Controle'!#REF!/1000*(#REF!-#REF!)</f>
        <v>#REF!</v>
      </c>
      <c r="BQ27" s="80" t="e">
        <f>'Painel de Controle'!#REF!/1000*(#REF!-#REF!)</f>
        <v>#REF!</v>
      </c>
      <c r="BR27" s="80" t="e">
        <f>'Painel de Controle'!#REF!/1000*(#REF!-#REF!)</f>
        <v>#REF!</v>
      </c>
      <c r="BS27" s="80" t="e">
        <f>'Painel de Controle'!#REF!/1000*(#REF!-#REF!)</f>
        <v>#REF!</v>
      </c>
      <c r="BT27" s="80" t="e">
        <f>'Painel de Controle'!#REF!/1000*(#REF!-#REF!)</f>
        <v>#REF!</v>
      </c>
      <c r="BU27" s="80" t="e">
        <f>'Painel de Controle'!#REF!/1000*(#REF!-#REF!)</f>
        <v>#REF!</v>
      </c>
      <c r="BV27" s="80" t="e">
        <f>'Painel de Controle'!#REF!/1000*(#REF!-#REF!)</f>
        <v>#REF!</v>
      </c>
      <c r="BW27" s="80" t="e">
        <f>'Painel de Controle'!#REF!/1000*(#REF!-#REF!)</f>
        <v>#REF!</v>
      </c>
      <c r="BX27" s="80" t="e">
        <f>'Painel de Controle'!#REF!/1000*(#REF!-#REF!)</f>
        <v>#REF!</v>
      </c>
      <c r="BY27" s="80" t="e">
        <f>'Painel de Controle'!#REF!/1000*(#REF!-#REF!)</f>
        <v>#REF!</v>
      </c>
      <c r="BZ27" s="80" t="e">
        <f>'Painel de Controle'!#REF!/1000*(#REF!-#REF!)</f>
        <v>#REF!</v>
      </c>
      <c r="CA27" s="80" t="e">
        <f>'Painel de Controle'!#REF!/1000*(#REF!-#REF!)</f>
        <v>#REF!</v>
      </c>
      <c r="CB27" s="80" t="e">
        <f>'Painel de Controle'!#REF!/1000*(#REF!-#REF!)</f>
        <v>#REF!</v>
      </c>
      <c r="CC27" s="80" t="e">
        <f>'Painel de Controle'!#REF!/1000*(#REF!-#REF!)</f>
        <v>#REF!</v>
      </c>
      <c r="CD27" s="80" t="e">
        <f>'Painel de Controle'!#REF!/1000*(#REF!-#REF!)</f>
        <v>#REF!</v>
      </c>
      <c r="CE27" s="80" t="e">
        <f>'Painel de Controle'!#REF!/1000*(#REF!-#REF!)</f>
        <v>#REF!</v>
      </c>
      <c r="CF27" s="80" t="e">
        <f>'Painel de Controle'!#REF!/1000*(#REF!-#REF!)</f>
        <v>#REF!</v>
      </c>
      <c r="CG27" s="80" t="e">
        <f>'Painel de Controle'!#REF!/1000*(#REF!-#REF!)</f>
        <v>#REF!</v>
      </c>
      <c r="CH27" s="80" t="e">
        <f>'Painel de Controle'!#REF!/1000*(#REF!-#REF!)</f>
        <v>#REF!</v>
      </c>
      <c r="CI27" s="80" t="e">
        <f>'Painel de Controle'!#REF!/1000*(#REF!-#REF!)</f>
        <v>#REF!</v>
      </c>
      <c r="CJ27" s="80" t="e">
        <f>'Painel de Controle'!#REF!/1000*(#REF!-#REF!)</f>
        <v>#REF!</v>
      </c>
      <c r="CK27" s="80" t="e">
        <f>'Painel de Controle'!#REF!/1000*(#REF!-#REF!)</f>
        <v>#REF!</v>
      </c>
      <c r="CL27" s="80" t="e">
        <f>'Painel de Controle'!#REF!/1000*(#REF!-#REF!)</f>
        <v>#REF!</v>
      </c>
      <c r="CM27" s="80" t="e">
        <f>'Painel de Controle'!#REF!/1000*(#REF!-#REF!)</f>
        <v>#REF!</v>
      </c>
      <c r="CN27" s="80" t="e">
        <f>'Painel de Controle'!#REF!/1000*(#REF!-#REF!)</f>
        <v>#REF!</v>
      </c>
      <c r="CO27" s="80" t="e">
        <f>'Painel de Controle'!#REF!/1000*(#REF!-#REF!)</f>
        <v>#REF!</v>
      </c>
      <c r="CP27" s="80" t="e">
        <f>'Painel de Controle'!#REF!/1000*(#REF!-#REF!)</f>
        <v>#REF!</v>
      </c>
      <c r="CQ27" s="80" t="e">
        <f>'Painel de Controle'!#REF!/1000*(#REF!-#REF!)</f>
        <v>#REF!</v>
      </c>
      <c r="CR27" s="80" t="e">
        <f>'Painel de Controle'!#REF!/1000*(#REF!-#REF!)</f>
        <v>#REF!</v>
      </c>
      <c r="CS27" s="80" t="e">
        <f>'Painel de Controle'!#REF!/1000*(#REF!-#REF!)</f>
        <v>#REF!</v>
      </c>
      <c r="CT27" s="80" t="e">
        <f>'Painel de Controle'!#REF!/1000*(#REF!-#REF!)</f>
        <v>#REF!</v>
      </c>
      <c r="CU27" s="80" t="e">
        <f>'Painel de Controle'!#REF!/1000*(#REF!-#REF!)</f>
        <v>#REF!</v>
      </c>
      <c r="CV27" s="80" t="e">
        <f>'Painel de Controle'!#REF!/1000*(#REF!-#REF!)</f>
        <v>#REF!</v>
      </c>
      <c r="CW27" s="80" t="e">
        <f>'Painel de Controle'!#REF!/1000*(#REF!-#REF!)</f>
        <v>#REF!</v>
      </c>
      <c r="CX27" s="80" t="e">
        <f>'Painel de Controle'!#REF!/1000*(#REF!-#REF!)</f>
        <v>#REF!</v>
      </c>
      <c r="CY27" s="80" t="e">
        <f>'Painel de Controle'!#REF!/1000*(#REF!-#REF!)</f>
        <v>#REF!</v>
      </c>
      <c r="CZ27" s="80" t="e">
        <f>'Painel de Controle'!#REF!/1000*(#REF!-#REF!)</f>
        <v>#REF!</v>
      </c>
      <c r="DA27" s="80" t="e">
        <f>'Painel de Controle'!#REF!/1000*(#REF!-#REF!)</f>
        <v>#REF!</v>
      </c>
      <c r="DB27" s="80" t="e">
        <f>'Painel de Controle'!#REF!/1000*(#REF!-#REF!)</f>
        <v>#REF!</v>
      </c>
      <c r="DC27" s="80" t="e">
        <f>'Painel de Controle'!#REF!/1000*(#REF!-#REF!)</f>
        <v>#REF!</v>
      </c>
      <c r="DD27" s="80" t="e">
        <f>'Painel de Controle'!#REF!/1000*(#REF!-#REF!)</f>
        <v>#REF!</v>
      </c>
      <c r="DE27" s="80" t="e">
        <f>'Painel de Controle'!#REF!/1000*(#REF!-#REF!)</f>
        <v>#REF!</v>
      </c>
      <c r="DF27" s="80" t="e">
        <f>'Painel de Controle'!#REF!/1000*(#REF!-#REF!)</f>
        <v>#REF!</v>
      </c>
      <c r="DG27" s="80" t="e">
        <f>'Painel de Controle'!#REF!/1000*(#REF!-#REF!)</f>
        <v>#REF!</v>
      </c>
      <c r="DH27" s="80" t="e">
        <f>'Painel de Controle'!#REF!/1000*(#REF!-#REF!)</f>
        <v>#REF!</v>
      </c>
      <c r="DI27" s="80" t="e">
        <f>'Painel de Controle'!#REF!/1000*(#REF!-#REF!)</f>
        <v>#REF!</v>
      </c>
      <c r="DJ27" s="80" t="e">
        <f>'Painel de Controle'!#REF!/1000*(#REF!-#REF!)</f>
        <v>#REF!</v>
      </c>
      <c r="DK27" s="80" t="e">
        <f>'Painel de Controle'!#REF!/1000*(#REF!-#REF!)</f>
        <v>#REF!</v>
      </c>
      <c r="DL27" s="80" t="e">
        <f>'Painel de Controle'!#REF!/1000*(#REF!-#REF!)</f>
        <v>#REF!</v>
      </c>
      <c r="DM27" s="80" t="e">
        <f>'Painel de Controle'!#REF!/1000*(#REF!-#REF!)</f>
        <v>#REF!</v>
      </c>
      <c r="DN27" s="80" t="e">
        <f>'Painel de Controle'!#REF!/1000*(#REF!-#REF!)</f>
        <v>#REF!</v>
      </c>
      <c r="DO27" s="80" t="e">
        <f>'Painel de Controle'!#REF!/1000*(#REF!-#REF!)</f>
        <v>#REF!</v>
      </c>
      <c r="DP27" s="80" t="e">
        <f>'Painel de Controle'!#REF!/1000*(#REF!-#REF!)</f>
        <v>#REF!</v>
      </c>
      <c r="DQ27" s="80" t="e">
        <f>'Painel de Controle'!#REF!/1000*(#REF!-#REF!)</f>
        <v>#REF!</v>
      </c>
      <c r="DR27" s="80" t="e">
        <f>'Painel de Controle'!#REF!/1000*(#REF!-#REF!)</f>
        <v>#REF!</v>
      </c>
      <c r="DS27" s="80" t="e">
        <f>'Painel de Controle'!#REF!/1000*(#REF!-#REF!)</f>
        <v>#REF!</v>
      </c>
      <c r="DT27" s="80" t="e">
        <f>'Painel de Controle'!#REF!/1000*(#REF!-#REF!)</f>
        <v>#REF!</v>
      </c>
      <c r="DU27" s="80" t="e">
        <f>'Painel de Controle'!#REF!/1000*(#REF!-#REF!)</f>
        <v>#REF!</v>
      </c>
      <c r="DV27" s="80" t="e">
        <f>'Painel de Controle'!#REF!/1000*(#REF!-#REF!)</f>
        <v>#REF!</v>
      </c>
      <c r="DW27" s="80" t="e">
        <f>'Painel de Controle'!#REF!/1000*(#REF!-#REF!)</f>
        <v>#REF!</v>
      </c>
      <c r="DX27" s="80" t="e">
        <f>'Painel de Controle'!#REF!/1000*(#REF!-#REF!)</f>
        <v>#REF!</v>
      </c>
      <c r="DY27" s="80" t="e">
        <f>'Painel de Controle'!#REF!/1000*(#REF!-#REF!)</f>
        <v>#REF!</v>
      </c>
      <c r="DZ27" s="80" t="e">
        <f>'Painel de Controle'!#REF!/1000*(#REF!-#REF!)</f>
        <v>#REF!</v>
      </c>
      <c r="EA27" s="80" t="e">
        <f>'Painel de Controle'!#REF!/1000*(#REF!-#REF!)</f>
        <v>#REF!</v>
      </c>
      <c r="EB27" s="80" t="e">
        <f>'Painel de Controle'!#REF!/1000*(#REF!-#REF!)</f>
        <v>#REF!</v>
      </c>
      <c r="EC27" s="80" t="e">
        <f>'Painel de Controle'!#REF!/1000*(#REF!-#REF!)</f>
        <v>#REF!</v>
      </c>
      <c r="ED27" s="80" t="e">
        <f>'Painel de Controle'!#REF!/1000*(#REF!-#REF!)</f>
        <v>#REF!</v>
      </c>
      <c r="EE27" s="80" t="e">
        <f>'Painel de Controle'!#REF!/1000*(#REF!-#REF!)</f>
        <v>#REF!</v>
      </c>
      <c r="EF27" s="80" t="e">
        <f>'Painel de Controle'!#REF!/1000*(#REF!-#REF!)</f>
        <v>#REF!</v>
      </c>
      <c r="EG27" s="80" t="e">
        <f>'Painel de Controle'!#REF!/1000*(#REF!-#REF!)</f>
        <v>#REF!</v>
      </c>
      <c r="EH27" s="80" t="e">
        <f>'Painel de Controle'!#REF!/1000*(#REF!-#REF!)</f>
        <v>#REF!</v>
      </c>
      <c r="EI27" s="80" t="e">
        <f>'Painel de Controle'!#REF!/1000*(#REF!-#REF!)</f>
        <v>#REF!</v>
      </c>
      <c r="EJ27" s="80" t="e">
        <f>'Painel de Controle'!#REF!/1000*(#REF!-#REF!)</f>
        <v>#REF!</v>
      </c>
      <c r="EK27" s="80" t="e">
        <f>'Painel de Controle'!#REF!/1000*(#REF!-#REF!)</f>
        <v>#REF!</v>
      </c>
      <c r="EL27" s="80" t="e">
        <f>'Painel de Controle'!#REF!/1000*(#REF!-#REF!)</f>
        <v>#REF!</v>
      </c>
      <c r="EM27" s="80" t="e">
        <f>'Painel de Controle'!#REF!/1000*(#REF!-#REF!)</f>
        <v>#REF!</v>
      </c>
      <c r="EN27" s="80" t="e">
        <f>'Painel de Controle'!#REF!/1000*(#REF!-#REF!)</f>
        <v>#REF!</v>
      </c>
      <c r="EO27" s="80" t="e">
        <f>'Painel de Controle'!#REF!/1000*(#REF!-#REF!)</f>
        <v>#REF!</v>
      </c>
      <c r="EP27" s="80" t="e">
        <f>'Painel de Controle'!#REF!/1000*(#REF!-#REF!)</f>
        <v>#REF!</v>
      </c>
      <c r="EQ27" s="80" t="e">
        <f>'Painel de Controle'!#REF!/1000*(#REF!-#REF!)</f>
        <v>#REF!</v>
      </c>
      <c r="ER27" s="80" t="e">
        <f>'Painel de Controle'!#REF!/1000*(#REF!-#REF!)</f>
        <v>#REF!</v>
      </c>
      <c r="ES27" s="80" t="e">
        <f>'Painel de Controle'!#REF!/1000*(#REF!-#REF!)</f>
        <v>#REF!</v>
      </c>
      <c r="ET27" s="80" t="e">
        <f>'Painel de Controle'!#REF!/1000*(#REF!-#REF!)</f>
        <v>#REF!</v>
      </c>
      <c r="EU27" s="80" t="e">
        <f>'Painel de Controle'!#REF!/1000*(#REF!-#REF!)</f>
        <v>#REF!</v>
      </c>
      <c r="EV27" s="80" t="e">
        <f>'Painel de Controle'!#REF!/1000*(#REF!-#REF!)</f>
        <v>#REF!</v>
      </c>
      <c r="EW27" s="80" t="e">
        <f>'Painel de Controle'!#REF!/1000*(#REF!-#REF!)</f>
        <v>#REF!</v>
      </c>
      <c r="EX27" s="80" t="e">
        <f>'Painel de Controle'!#REF!/1000*(#REF!-#REF!)</f>
        <v>#REF!</v>
      </c>
      <c r="EY27" s="80" t="e">
        <f>'Painel de Controle'!#REF!/1000*(#REF!-#REF!)</f>
        <v>#REF!</v>
      </c>
      <c r="EZ27" s="80" t="e">
        <f>'Painel de Controle'!#REF!/1000*(#REF!-#REF!)</f>
        <v>#REF!</v>
      </c>
      <c r="FA27" s="80" t="e">
        <f>'Painel de Controle'!#REF!/1000*(#REF!-#REF!)</f>
        <v>#REF!</v>
      </c>
      <c r="FB27" s="80" t="e">
        <f>'Painel de Controle'!#REF!/1000*(#REF!-#REF!)</f>
        <v>#REF!</v>
      </c>
      <c r="FC27" s="80" t="e">
        <f>'Painel de Controle'!#REF!/1000*(#REF!-#REF!)</f>
        <v>#REF!</v>
      </c>
      <c r="FD27" s="80" t="e">
        <f>'Painel de Controle'!#REF!/1000*(#REF!-#REF!)</f>
        <v>#REF!</v>
      </c>
      <c r="FE27" s="80" t="e">
        <f>'Painel de Controle'!#REF!/1000*(#REF!-#REF!)</f>
        <v>#REF!</v>
      </c>
      <c r="FF27" s="80" t="e">
        <f>'Painel de Controle'!#REF!/1000*(#REF!-#REF!)</f>
        <v>#REF!</v>
      </c>
      <c r="FG27" s="80" t="e">
        <f>'Painel de Controle'!#REF!/1000*(#REF!-#REF!)</f>
        <v>#REF!</v>
      </c>
      <c r="FH27" s="80" t="e">
        <f>'Painel de Controle'!#REF!/1000*(#REF!-#REF!)</f>
        <v>#REF!</v>
      </c>
      <c r="FI27" s="80" t="e">
        <f>'Painel de Controle'!#REF!/1000*(#REF!-#REF!)</f>
        <v>#REF!</v>
      </c>
      <c r="FJ27" s="80" t="e">
        <f>'Painel de Controle'!#REF!/1000*(#REF!-#REF!)</f>
        <v>#REF!</v>
      </c>
      <c r="FK27" s="80" t="e">
        <f>'Painel de Controle'!#REF!/1000*(#REF!-#REF!)</f>
        <v>#REF!</v>
      </c>
      <c r="FL27" s="80" t="e">
        <f>'Painel de Controle'!#REF!/1000*(#REF!-#REF!)</f>
        <v>#REF!</v>
      </c>
      <c r="FM27" s="80" t="e">
        <f>'Painel de Controle'!#REF!/1000*(#REF!-#REF!)</f>
        <v>#REF!</v>
      </c>
      <c r="FN27" s="80" t="e">
        <f>'Painel de Controle'!#REF!/1000*(#REF!-#REF!)</f>
        <v>#REF!</v>
      </c>
      <c r="FO27" s="80" t="e">
        <f>'Painel de Controle'!#REF!/1000*(#REF!-#REF!)</f>
        <v>#REF!</v>
      </c>
      <c r="FP27" s="80" t="e">
        <f>'Painel de Controle'!#REF!/1000*(#REF!-#REF!)</f>
        <v>#REF!</v>
      </c>
      <c r="FQ27" s="80" t="e">
        <f>'Painel de Controle'!#REF!/1000*(#REF!-#REF!)</f>
        <v>#REF!</v>
      </c>
      <c r="FR27" s="80" t="e">
        <f>'Painel de Controle'!#REF!/1000*(#REF!-#REF!)</f>
        <v>#REF!</v>
      </c>
      <c r="FS27" s="80" t="e">
        <f>'Painel de Controle'!#REF!/1000*(#REF!-#REF!)</f>
        <v>#REF!</v>
      </c>
      <c r="FT27" s="80" t="e">
        <f>'Painel de Controle'!#REF!/1000*(#REF!-#REF!)</f>
        <v>#REF!</v>
      </c>
      <c r="FU27" s="80" t="e">
        <f>'Painel de Controle'!#REF!/1000*(#REF!-#REF!)</f>
        <v>#REF!</v>
      </c>
      <c r="FV27" s="80" t="e">
        <f>'Painel de Controle'!#REF!/1000*(#REF!-#REF!)</f>
        <v>#REF!</v>
      </c>
      <c r="FW27" s="80" t="e">
        <f>'Painel de Controle'!#REF!/1000*(#REF!-#REF!)</f>
        <v>#REF!</v>
      </c>
      <c r="FX27" s="80" t="e">
        <f>'Painel de Controle'!#REF!/1000*(#REF!-#REF!)</f>
        <v>#REF!</v>
      </c>
      <c r="FY27" s="80" t="e">
        <f>'Painel de Controle'!#REF!/1000*(#REF!-#REF!)</f>
        <v>#REF!</v>
      </c>
      <c r="FZ27" s="80" t="e">
        <f>'Painel de Controle'!#REF!/1000*(#REF!-#REF!)</f>
        <v>#REF!</v>
      </c>
      <c r="GA27" s="80" t="e">
        <f>'Painel de Controle'!#REF!/1000*(#REF!-#REF!)</f>
        <v>#REF!</v>
      </c>
      <c r="GB27" s="80" t="e">
        <f>'Painel de Controle'!#REF!/1000*(#REF!-#REF!)</f>
        <v>#REF!</v>
      </c>
      <c r="GC27" s="80" t="e">
        <f>'Painel de Controle'!#REF!/1000*(#REF!-#REF!)</f>
        <v>#REF!</v>
      </c>
      <c r="GD27" s="80" t="e">
        <f>'Painel de Controle'!#REF!/1000*(#REF!-#REF!)</f>
        <v>#REF!</v>
      </c>
      <c r="GE27" s="80" t="e">
        <f>'Painel de Controle'!#REF!/1000*(#REF!-#REF!)</f>
        <v>#REF!</v>
      </c>
      <c r="GF27" s="80" t="e">
        <f>'Painel de Controle'!#REF!/1000*(#REF!-#REF!)</f>
        <v>#REF!</v>
      </c>
      <c r="GG27" s="80" t="e">
        <f>'Painel de Controle'!#REF!/1000*(#REF!-#REF!)</f>
        <v>#REF!</v>
      </c>
      <c r="GH27" s="80" t="e">
        <f>'Painel de Controle'!#REF!/1000*(#REF!-#REF!)</f>
        <v>#REF!</v>
      </c>
      <c r="GI27" s="80" t="e">
        <f>'Painel de Controle'!#REF!/1000*(#REF!-#REF!)</f>
        <v>#REF!</v>
      </c>
      <c r="GJ27" s="80" t="e">
        <f>'Painel de Controle'!#REF!/1000*(#REF!-#REF!)</f>
        <v>#REF!</v>
      </c>
      <c r="GK27" s="80" t="e">
        <f>'Painel de Controle'!#REF!/1000*(#REF!-#REF!)</f>
        <v>#REF!</v>
      </c>
      <c r="GL27" s="80" t="e">
        <f>'Painel de Controle'!#REF!/1000*(#REF!-#REF!)</f>
        <v>#REF!</v>
      </c>
      <c r="GM27" s="80" t="e">
        <f>'Painel de Controle'!#REF!/1000*(#REF!-#REF!)</f>
        <v>#REF!</v>
      </c>
      <c r="GN27" s="80" t="e">
        <f>'Painel de Controle'!#REF!/1000*(#REF!-#REF!)</f>
        <v>#REF!</v>
      </c>
      <c r="GO27" s="80" t="e">
        <f>'Painel de Controle'!#REF!/1000*(#REF!-#REF!)</f>
        <v>#REF!</v>
      </c>
      <c r="GP27" s="80" t="e">
        <f>'Painel de Controle'!#REF!/1000*(#REF!-#REF!)</f>
        <v>#REF!</v>
      </c>
      <c r="GQ27" s="80" t="e">
        <f>'Painel de Controle'!#REF!/1000*(#REF!-#REF!)</f>
        <v>#REF!</v>
      </c>
      <c r="GR27" s="80" t="e">
        <f>'Painel de Controle'!#REF!/1000*(#REF!-#REF!)</f>
        <v>#REF!</v>
      </c>
      <c r="GS27" s="80" t="e">
        <f>'Painel de Controle'!#REF!/1000*(#REF!-#REF!)</f>
        <v>#REF!</v>
      </c>
      <c r="GT27" s="80" t="e">
        <f>'Painel de Controle'!#REF!/1000*(#REF!-#REF!)</f>
        <v>#REF!</v>
      </c>
      <c r="GU27" s="80" t="e">
        <f>'Painel de Controle'!#REF!/1000*(#REF!-#REF!)</f>
        <v>#REF!</v>
      </c>
      <c r="GV27" s="80" t="e">
        <f>'Painel de Controle'!#REF!/1000*(#REF!-#REF!)</f>
        <v>#REF!</v>
      </c>
      <c r="GW27" s="80" t="e">
        <f>'Painel de Controle'!#REF!/1000*(#REF!-#REF!)</f>
        <v>#REF!</v>
      </c>
      <c r="GX27" s="80" t="e">
        <f>'Painel de Controle'!#REF!/1000*(#REF!-#REF!)</f>
        <v>#REF!</v>
      </c>
      <c r="GY27" s="80" t="e">
        <f>'Painel de Controle'!#REF!/1000*(#REF!-#REF!)</f>
        <v>#REF!</v>
      </c>
      <c r="GZ27" s="80" t="e">
        <f>'Painel de Controle'!#REF!/1000*(#REF!-#REF!)</f>
        <v>#REF!</v>
      </c>
      <c r="HA27" s="80" t="e">
        <f>'Painel de Controle'!#REF!/1000*(#REF!-#REF!)</f>
        <v>#REF!</v>
      </c>
      <c r="HB27" s="80" t="e">
        <f>'Painel de Controle'!#REF!/1000*(#REF!-#REF!)</f>
        <v>#REF!</v>
      </c>
      <c r="HC27" s="80" t="e">
        <f>'Painel de Controle'!#REF!/1000*(#REF!-#REF!)</f>
        <v>#REF!</v>
      </c>
      <c r="HD27" s="80" t="e">
        <f>'Painel de Controle'!#REF!/1000*(#REF!-#REF!)</f>
        <v>#REF!</v>
      </c>
      <c r="HE27" s="80" t="e">
        <f>'Painel de Controle'!#REF!/1000*(#REF!-#REF!)</f>
        <v>#REF!</v>
      </c>
      <c r="HF27" s="80" t="e">
        <f>'Painel de Controle'!#REF!/1000*(#REF!-#REF!)</f>
        <v>#REF!</v>
      </c>
      <c r="HG27" s="80" t="e">
        <f>'Painel de Controle'!#REF!/1000*(#REF!-#REF!)</f>
        <v>#REF!</v>
      </c>
      <c r="HH27" s="80" t="e">
        <f>'Painel de Controle'!#REF!/1000*(#REF!-#REF!)</f>
        <v>#REF!</v>
      </c>
      <c r="HI27" s="80" t="e">
        <f>'Painel de Controle'!#REF!/1000*(#REF!-#REF!)</f>
        <v>#REF!</v>
      </c>
    </row>
    <row r="28" spans="1:217" x14ac:dyDescent="0.2">
      <c r="A28" s="30" t="s">
        <v>357</v>
      </c>
      <c r="B28" s="80" t="e">
        <f>'Demonstrativos (Mensal)'!#REF!</f>
        <v>#REF!</v>
      </c>
      <c r="C28" s="80" t="e">
        <f>'Demonstrativos (Mensal)'!#REF!</f>
        <v>#REF!</v>
      </c>
      <c r="D28" s="80" t="e">
        <f>'Demonstrativos (Mensal)'!#REF!</f>
        <v>#REF!</v>
      </c>
      <c r="E28" s="80" t="e">
        <f>'Demonstrativos (Mensal)'!#REF!</f>
        <v>#REF!</v>
      </c>
      <c r="F28" s="80" t="e">
        <f>'Demonstrativos (Mensal)'!#REF!</f>
        <v>#REF!</v>
      </c>
      <c r="G28" s="80" t="e">
        <f>'Demonstrativos (Mensal)'!#REF!</f>
        <v>#REF!</v>
      </c>
      <c r="H28" s="80" t="e">
        <f>'Demonstrativos (Mensal)'!#REF!</f>
        <v>#REF!</v>
      </c>
      <c r="I28" s="80" t="e">
        <f>'Demonstrativos (Mensal)'!#REF!</f>
        <v>#REF!</v>
      </c>
      <c r="J28" s="80" t="e">
        <f>'Demonstrativos (Mensal)'!#REF!</f>
        <v>#REF!</v>
      </c>
      <c r="K28" s="80" t="e">
        <f>'Demonstrativos (Mensal)'!#REF!</f>
        <v>#REF!</v>
      </c>
      <c r="L28" s="80" t="e">
        <f>'Demonstrativos (Mensal)'!#REF!</f>
        <v>#REF!</v>
      </c>
      <c r="M28" s="80" t="e">
        <f>'Demonstrativos (Mensal)'!#REF!</f>
        <v>#REF!</v>
      </c>
      <c r="N28" s="80" t="e">
        <f>'Demonstrativos (Mensal)'!#REF!</f>
        <v>#REF!</v>
      </c>
      <c r="O28" s="80" t="e">
        <f>'Demonstrativos (Mensal)'!#REF!</f>
        <v>#REF!</v>
      </c>
      <c r="P28" s="80" t="e">
        <f>'Demonstrativos (Mensal)'!#REF!</f>
        <v>#REF!</v>
      </c>
      <c r="Q28" s="80" t="e">
        <f>'Demonstrativos (Mensal)'!#REF!</f>
        <v>#REF!</v>
      </c>
      <c r="R28" s="80" t="e">
        <f>'Demonstrativos (Mensal)'!#REF!</f>
        <v>#REF!</v>
      </c>
      <c r="S28" s="80" t="e">
        <f>'Demonstrativos (Mensal)'!#REF!</f>
        <v>#REF!</v>
      </c>
      <c r="T28" s="80" t="e">
        <f>'Demonstrativos (Mensal)'!#REF!</f>
        <v>#REF!</v>
      </c>
      <c r="U28" s="80" t="e">
        <f>'Demonstrativos (Mensal)'!#REF!</f>
        <v>#REF!</v>
      </c>
      <c r="V28" s="80" t="e">
        <f>'Demonstrativos (Mensal)'!#REF!</f>
        <v>#REF!</v>
      </c>
      <c r="W28" s="80" t="e">
        <f>'Demonstrativos (Mensal)'!#REF!</f>
        <v>#REF!</v>
      </c>
      <c r="X28" s="80" t="e">
        <f>'Demonstrativos (Mensal)'!#REF!</f>
        <v>#REF!</v>
      </c>
      <c r="Y28" s="80" t="e">
        <f>'Demonstrativos (Mensal)'!#REF!</f>
        <v>#REF!</v>
      </c>
      <c r="Z28" s="80" t="e">
        <f>'Demonstrativos (Mensal)'!#REF!</f>
        <v>#REF!</v>
      </c>
      <c r="AA28" s="80" t="e">
        <f>'Demonstrativos (Mensal)'!#REF!</f>
        <v>#REF!</v>
      </c>
      <c r="AB28" s="80" t="e">
        <f>'Demonstrativos (Mensal)'!#REF!</f>
        <v>#REF!</v>
      </c>
      <c r="AC28" s="80" t="e">
        <f>'Demonstrativos (Mensal)'!#REF!</f>
        <v>#REF!</v>
      </c>
      <c r="AD28" s="80" t="e">
        <f>'Demonstrativos (Mensal)'!#REF!</f>
        <v>#REF!</v>
      </c>
      <c r="AE28" s="80" t="e">
        <f>'Demonstrativos (Mensal)'!#REF!</f>
        <v>#REF!</v>
      </c>
      <c r="AF28" s="80" t="e">
        <f>'Demonstrativos (Mensal)'!#REF!</f>
        <v>#REF!</v>
      </c>
      <c r="AG28" s="80" t="e">
        <f>'Demonstrativos (Mensal)'!#REF!</f>
        <v>#REF!</v>
      </c>
      <c r="AH28" s="80" t="e">
        <f>'Demonstrativos (Mensal)'!#REF!</f>
        <v>#REF!</v>
      </c>
      <c r="AI28" s="80" t="e">
        <f>'Demonstrativos (Mensal)'!#REF!</f>
        <v>#REF!</v>
      </c>
      <c r="AJ28" s="80" t="e">
        <f>'Demonstrativos (Mensal)'!#REF!</f>
        <v>#REF!</v>
      </c>
      <c r="AK28" s="80" t="e">
        <f>'Demonstrativos (Mensal)'!#REF!</f>
        <v>#REF!</v>
      </c>
      <c r="AL28" s="80" t="e">
        <f>'Demonstrativos (Mensal)'!#REF!</f>
        <v>#REF!</v>
      </c>
      <c r="AM28" s="80" t="e">
        <f>'Demonstrativos (Mensal)'!#REF!</f>
        <v>#REF!</v>
      </c>
      <c r="AN28" s="80" t="e">
        <f>'Demonstrativos (Mensal)'!#REF!</f>
        <v>#REF!</v>
      </c>
      <c r="AO28" s="80" t="e">
        <f>'Demonstrativos (Mensal)'!#REF!</f>
        <v>#REF!</v>
      </c>
      <c r="AP28" s="80" t="e">
        <f>'Demonstrativos (Mensal)'!#REF!</f>
        <v>#REF!</v>
      </c>
      <c r="AQ28" s="80" t="e">
        <f>'Demonstrativos (Mensal)'!#REF!</f>
        <v>#REF!</v>
      </c>
      <c r="AR28" s="80" t="e">
        <f>'Demonstrativos (Mensal)'!#REF!</f>
        <v>#REF!</v>
      </c>
      <c r="AS28" s="80" t="e">
        <f>'Demonstrativos (Mensal)'!#REF!</f>
        <v>#REF!</v>
      </c>
      <c r="AT28" s="80" t="e">
        <f>'Demonstrativos (Mensal)'!#REF!</f>
        <v>#REF!</v>
      </c>
      <c r="AU28" s="80" t="e">
        <f>'Demonstrativos (Mensal)'!#REF!</f>
        <v>#REF!</v>
      </c>
      <c r="AV28" s="80" t="e">
        <f>'Demonstrativos (Mensal)'!#REF!</f>
        <v>#REF!</v>
      </c>
      <c r="AW28" s="80" t="e">
        <f>'Demonstrativos (Mensal)'!#REF!</f>
        <v>#REF!</v>
      </c>
      <c r="AX28" s="80" t="e">
        <f>'Demonstrativos (Mensal)'!#REF!</f>
        <v>#REF!</v>
      </c>
      <c r="AY28" s="80" t="e">
        <f>'Demonstrativos (Mensal)'!#REF!</f>
        <v>#REF!</v>
      </c>
      <c r="AZ28" s="80" t="e">
        <f>'Demonstrativos (Mensal)'!#REF!</f>
        <v>#REF!</v>
      </c>
      <c r="BA28" s="80" t="e">
        <f>'Demonstrativos (Mensal)'!#REF!</f>
        <v>#REF!</v>
      </c>
      <c r="BB28" s="80" t="e">
        <f>'Demonstrativos (Mensal)'!#REF!</f>
        <v>#REF!</v>
      </c>
      <c r="BC28" s="80" t="e">
        <f>'Demonstrativos (Mensal)'!#REF!</f>
        <v>#REF!</v>
      </c>
      <c r="BD28" s="80" t="e">
        <f>'Demonstrativos (Mensal)'!#REF!</f>
        <v>#REF!</v>
      </c>
      <c r="BE28" s="80" t="e">
        <f>'Demonstrativos (Mensal)'!#REF!</f>
        <v>#REF!</v>
      </c>
      <c r="BF28" s="80" t="e">
        <f>'Demonstrativos (Mensal)'!#REF!</f>
        <v>#REF!</v>
      </c>
      <c r="BG28" s="80" t="e">
        <f>'Demonstrativos (Mensal)'!#REF!</f>
        <v>#REF!</v>
      </c>
      <c r="BH28" s="80" t="e">
        <f>'Demonstrativos (Mensal)'!#REF!</f>
        <v>#REF!</v>
      </c>
      <c r="BI28" s="80" t="e">
        <f>'Demonstrativos (Mensal)'!#REF!</f>
        <v>#REF!</v>
      </c>
      <c r="BJ28" s="80" t="e">
        <f>'Demonstrativos (Mensal)'!#REF!</f>
        <v>#REF!</v>
      </c>
      <c r="BK28" s="80" t="e">
        <f>'Demonstrativos (Mensal)'!#REF!</f>
        <v>#REF!</v>
      </c>
      <c r="BL28" s="80" t="e">
        <f>'Demonstrativos (Mensal)'!#REF!</f>
        <v>#REF!</v>
      </c>
      <c r="BM28" s="80" t="e">
        <f>'Demonstrativos (Mensal)'!#REF!</f>
        <v>#REF!</v>
      </c>
      <c r="BN28" s="80" t="e">
        <f>'Demonstrativos (Mensal)'!#REF!</f>
        <v>#REF!</v>
      </c>
      <c r="BO28" s="80" t="e">
        <f>'Demonstrativos (Mensal)'!#REF!</f>
        <v>#REF!</v>
      </c>
      <c r="BP28" s="80" t="e">
        <f>'Demonstrativos (Mensal)'!#REF!</f>
        <v>#REF!</v>
      </c>
      <c r="BQ28" s="80" t="e">
        <f>'Demonstrativos (Mensal)'!#REF!</f>
        <v>#REF!</v>
      </c>
      <c r="BR28" s="80" t="e">
        <f>'Demonstrativos (Mensal)'!#REF!</f>
        <v>#REF!</v>
      </c>
      <c r="BS28" s="80" t="e">
        <f>'Demonstrativos (Mensal)'!#REF!</f>
        <v>#REF!</v>
      </c>
      <c r="BT28" s="80" t="e">
        <f>'Demonstrativos (Mensal)'!#REF!</f>
        <v>#REF!</v>
      </c>
      <c r="BU28" s="80" t="e">
        <f>'Demonstrativos (Mensal)'!#REF!</f>
        <v>#REF!</v>
      </c>
      <c r="BV28" s="80" t="e">
        <f>'Demonstrativos (Mensal)'!#REF!</f>
        <v>#REF!</v>
      </c>
      <c r="BW28" s="80" t="e">
        <f>'Demonstrativos (Mensal)'!#REF!</f>
        <v>#REF!</v>
      </c>
      <c r="BX28" s="80" t="e">
        <f>'Demonstrativos (Mensal)'!#REF!</f>
        <v>#REF!</v>
      </c>
      <c r="BY28" s="80" t="e">
        <f>'Demonstrativos (Mensal)'!#REF!</f>
        <v>#REF!</v>
      </c>
      <c r="BZ28" s="80" t="e">
        <f>'Demonstrativos (Mensal)'!#REF!</f>
        <v>#REF!</v>
      </c>
      <c r="CA28" s="80" t="e">
        <f>'Demonstrativos (Mensal)'!#REF!</f>
        <v>#REF!</v>
      </c>
      <c r="CB28" s="80" t="e">
        <f>'Demonstrativos (Mensal)'!#REF!</f>
        <v>#REF!</v>
      </c>
      <c r="CC28" s="80" t="e">
        <f>'Demonstrativos (Mensal)'!#REF!</f>
        <v>#REF!</v>
      </c>
      <c r="CD28" s="80" t="e">
        <f>'Demonstrativos (Mensal)'!#REF!</f>
        <v>#REF!</v>
      </c>
      <c r="CE28" s="80" t="e">
        <f>'Demonstrativos (Mensal)'!#REF!</f>
        <v>#REF!</v>
      </c>
      <c r="CF28" s="80" t="e">
        <f>'Demonstrativos (Mensal)'!#REF!</f>
        <v>#REF!</v>
      </c>
      <c r="CG28" s="80" t="e">
        <f>'Demonstrativos (Mensal)'!#REF!</f>
        <v>#REF!</v>
      </c>
      <c r="CH28" s="80" t="e">
        <f>'Demonstrativos (Mensal)'!#REF!</f>
        <v>#REF!</v>
      </c>
      <c r="CI28" s="80" t="e">
        <f>'Demonstrativos (Mensal)'!#REF!</f>
        <v>#REF!</v>
      </c>
      <c r="CJ28" s="80" t="e">
        <f>'Demonstrativos (Mensal)'!#REF!</f>
        <v>#REF!</v>
      </c>
      <c r="CK28" s="80" t="e">
        <f>'Demonstrativos (Mensal)'!#REF!</f>
        <v>#REF!</v>
      </c>
      <c r="CL28" s="80" t="e">
        <f>'Demonstrativos (Mensal)'!#REF!</f>
        <v>#REF!</v>
      </c>
      <c r="CM28" s="80" t="e">
        <f>'Demonstrativos (Mensal)'!#REF!</f>
        <v>#REF!</v>
      </c>
      <c r="CN28" s="80" t="e">
        <f>'Demonstrativos (Mensal)'!#REF!</f>
        <v>#REF!</v>
      </c>
      <c r="CO28" s="80" t="e">
        <f>'Demonstrativos (Mensal)'!#REF!</f>
        <v>#REF!</v>
      </c>
      <c r="CP28" s="80" t="e">
        <f>'Demonstrativos (Mensal)'!#REF!</f>
        <v>#REF!</v>
      </c>
      <c r="CQ28" s="80" t="e">
        <f>'Demonstrativos (Mensal)'!#REF!</f>
        <v>#REF!</v>
      </c>
      <c r="CR28" s="80" t="e">
        <f>'Demonstrativos (Mensal)'!#REF!</f>
        <v>#REF!</v>
      </c>
      <c r="CS28" s="80" t="e">
        <f>'Demonstrativos (Mensal)'!#REF!</f>
        <v>#REF!</v>
      </c>
      <c r="CT28" s="80" t="e">
        <f>'Demonstrativos (Mensal)'!#REF!</f>
        <v>#REF!</v>
      </c>
      <c r="CU28" s="80" t="e">
        <f>'Demonstrativos (Mensal)'!#REF!</f>
        <v>#REF!</v>
      </c>
      <c r="CV28" s="80" t="e">
        <f>'Demonstrativos (Mensal)'!#REF!</f>
        <v>#REF!</v>
      </c>
      <c r="CW28" s="80" t="e">
        <f>'Demonstrativos (Mensal)'!#REF!</f>
        <v>#REF!</v>
      </c>
      <c r="CX28" s="80" t="e">
        <f>'Demonstrativos (Mensal)'!#REF!</f>
        <v>#REF!</v>
      </c>
      <c r="CY28" s="80" t="e">
        <f>'Demonstrativos (Mensal)'!#REF!</f>
        <v>#REF!</v>
      </c>
      <c r="CZ28" s="80" t="e">
        <f>'Demonstrativos (Mensal)'!#REF!</f>
        <v>#REF!</v>
      </c>
      <c r="DA28" s="80" t="e">
        <f>'Demonstrativos (Mensal)'!#REF!</f>
        <v>#REF!</v>
      </c>
      <c r="DB28" s="80" t="e">
        <f>'Demonstrativos (Mensal)'!#REF!</f>
        <v>#REF!</v>
      </c>
      <c r="DC28" s="80" t="e">
        <f>'Demonstrativos (Mensal)'!#REF!</f>
        <v>#REF!</v>
      </c>
      <c r="DD28" s="80" t="e">
        <f>'Demonstrativos (Mensal)'!#REF!</f>
        <v>#REF!</v>
      </c>
      <c r="DE28" s="80" t="e">
        <f>'Demonstrativos (Mensal)'!#REF!</f>
        <v>#REF!</v>
      </c>
      <c r="DF28" s="80" t="e">
        <f>'Demonstrativos (Mensal)'!#REF!</f>
        <v>#REF!</v>
      </c>
      <c r="DG28" s="80" t="e">
        <f>'Demonstrativos (Mensal)'!#REF!</f>
        <v>#REF!</v>
      </c>
      <c r="DH28" s="80" t="e">
        <f>'Demonstrativos (Mensal)'!#REF!</f>
        <v>#REF!</v>
      </c>
      <c r="DI28" s="80" t="e">
        <f>'Demonstrativos (Mensal)'!#REF!</f>
        <v>#REF!</v>
      </c>
      <c r="DJ28" s="80" t="e">
        <f>'Demonstrativos (Mensal)'!#REF!</f>
        <v>#REF!</v>
      </c>
      <c r="DK28" s="80" t="e">
        <f>'Demonstrativos (Mensal)'!#REF!</f>
        <v>#REF!</v>
      </c>
      <c r="DL28" s="80" t="e">
        <f>'Demonstrativos (Mensal)'!#REF!</f>
        <v>#REF!</v>
      </c>
      <c r="DM28" s="80" t="e">
        <f>'Demonstrativos (Mensal)'!#REF!</f>
        <v>#REF!</v>
      </c>
      <c r="DN28" s="80" t="e">
        <f>'Demonstrativos (Mensal)'!#REF!</f>
        <v>#REF!</v>
      </c>
      <c r="DO28" s="80" t="e">
        <f>'Demonstrativos (Mensal)'!#REF!</f>
        <v>#REF!</v>
      </c>
      <c r="DP28" s="80" t="e">
        <f>'Demonstrativos (Mensal)'!#REF!</f>
        <v>#REF!</v>
      </c>
      <c r="DQ28" s="80" t="e">
        <f>'Demonstrativos (Mensal)'!#REF!</f>
        <v>#REF!</v>
      </c>
      <c r="DR28" s="80" t="e">
        <f>'Demonstrativos (Mensal)'!#REF!</f>
        <v>#REF!</v>
      </c>
      <c r="DS28" s="80" t="e">
        <f>'Demonstrativos (Mensal)'!#REF!</f>
        <v>#REF!</v>
      </c>
      <c r="DT28" s="80" t="e">
        <f>'Demonstrativos (Mensal)'!#REF!</f>
        <v>#REF!</v>
      </c>
      <c r="DU28" s="80" t="e">
        <f>'Demonstrativos (Mensal)'!#REF!</f>
        <v>#REF!</v>
      </c>
      <c r="DV28" s="80" t="e">
        <f>'Demonstrativos (Mensal)'!#REF!</f>
        <v>#REF!</v>
      </c>
      <c r="DW28" s="80" t="e">
        <f>'Demonstrativos (Mensal)'!#REF!</f>
        <v>#REF!</v>
      </c>
      <c r="DX28" s="80" t="e">
        <f>'Demonstrativos (Mensal)'!#REF!</f>
        <v>#REF!</v>
      </c>
      <c r="DY28" s="80" t="e">
        <f>'Demonstrativos (Mensal)'!#REF!</f>
        <v>#REF!</v>
      </c>
      <c r="DZ28" s="80" t="e">
        <f>'Demonstrativos (Mensal)'!#REF!</f>
        <v>#REF!</v>
      </c>
      <c r="EA28" s="80" t="e">
        <f>'Demonstrativos (Mensal)'!#REF!</f>
        <v>#REF!</v>
      </c>
      <c r="EB28" s="80" t="e">
        <f>'Demonstrativos (Mensal)'!#REF!</f>
        <v>#REF!</v>
      </c>
      <c r="EC28" s="80" t="e">
        <f>'Demonstrativos (Mensal)'!#REF!</f>
        <v>#REF!</v>
      </c>
      <c r="ED28" s="80" t="e">
        <f>'Demonstrativos (Mensal)'!#REF!</f>
        <v>#REF!</v>
      </c>
      <c r="EE28" s="80" t="e">
        <f>'Demonstrativos (Mensal)'!#REF!</f>
        <v>#REF!</v>
      </c>
      <c r="EF28" s="80" t="e">
        <f>'Demonstrativos (Mensal)'!#REF!</f>
        <v>#REF!</v>
      </c>
      <c r="EG28" s="80" t="e">
        <f>'Demonstrativos (Mensal)'!#REF!</f>
        <v>#REF!</v>
      </c>
      <c r="EH28" s="80" t="e">
        <f>'Demonstrativos (Mensal)'!#REF!</f>
        <v>#REF!</v>
      </c>
      <c r="EI28" s="80" t="e">
        <f>'Demonstrativos (Mensal)'!#REF!</f>
        <v>#REF!</v>
      </c>
      <c r="EJ28" s="80" t="e">
        <f>'Demonstrativos (Mensal)'!#REF!</f>
        <v>#REF!</v>
      </c>
      <c r="EK28" s="80" t="e">
        <f>'Demonstrativos (Mensal)'!#REF!</f>
        <v>#REF!</v>
      </c>
      <c r="EL28" s="80" t="e">
        <f>'Demonstrativos (Mensal)'!#REF!</f>
        <v>#REF!</v>
      </c>
      <c r="EM28" s="80" t="e">
        <f>'Demonstrativos (Mensal)'!#REF!</f>
        <v>#REF!</v>
      </c>
      <c r="EN28" s="80" t="e">
        <f>'Demonstrativos (Mensal)'!#REF!</f>
        <v>#REF!</v>
      </c>
      <c r="EO28" s="80" t="e">
        <f>'Demonstrativos (Mensal)'!#REF!</f>
        <v>#REF!</v>
      </c>
      <c r="EP28" s="80" t="e">
        <f>'Demonstrativos (Mensal)'!#REF!</f>
        <v>#REF!</v>
      </c>
      <c r="EQ28" s="80" t="e">
        <f>'Demonstrativos (Mensal)'!#REF!</f>
        <v>#REF!</v>
      </c>
      <c r="ER28" s="80" t="e">
        <f>'Demonstrativos (Mensal)'!#REF!</f>
        <v>#REF!</v>
      </c>
      <c r="ES28" s="80" t="e">
        <f>'Demonstrativos (Mensal)'!#REF!</f>
        <v>#REF!</v>
      </c>
      <c r="ET28" s="80" t="e">
        <f>'Demonstrativos (Mensal)'!#REF!</f>
        <v>#REF!</v>
      </c>
      <c r="EU28" s="80" t="e">
        <f>'Demonstrativos (Mensal)'!#REF!</f>
        <v>#REF!</v>
      </c>
      <c r="EV28" s="80" t="e">
        <f>'Demonstrativos (Mensal)'!#REF!</f>
        <v>#REF!</v>
      </c>
      <c r="EW28" s="80" t="e">
        <f>'Demonstrativos (Mensal)'!#REF!</f>
        <v>#REF!</v>
      </c>
      <c r="EX28" s="80" t="e">
        <f>'Demonstrativos (Mensal)'!#REF!</f>
        <v>#REF!</v>
      </c>
      <c r="EY28" s="80" t="e">
        <f>'Demonstrativos (Mensal)'!#REF!</f>
        <v>#REF!</v>
      </c>
      <c r="EZ28" s="80" t="e">
        <f>'Demonstrativos (Mensal)'!#REF!</f>
        <v>#REF!</v>
      </c>
      <c r="FA28" s="80" t="e">
        <f>'Demonstrativos (Mensal)'!#REF!</f>
        <v>#REF!</v>
      </c>
      <c r="FB28" s="80" t="e">
        <f>'Demonstrativos (Mensal)'!#REF!</f>
        <v>#REF!</v>
      </c>
      <c r="FC28" s="80" t="e">
        <f>'Demonstrativos (Mensal)'!#REF!</f>
        <v>#REF!</v>
      </c>
      <c r="FD28" s="80" t="e">
        <f>'Demonstrativos (Mensal)'!#REF!</f>
        <v>#REF!</v>
      </c>
      <c r="FE28" s="80" t="e">
        <f>'Demonstrativos (Mensal)'!#REF!</f>
        <v>#REF!</v>
      </c>
      <c r="FF28" s="80" t="e">
        <f>'Demonstrativos (Mensal)'!#REF!</f>
        <v>#REF!</v>
      </c>
      <c r="FG28" s="80" t="e">
        <f>'Demonstrativos (Mensal)'!#REF!</f>
        <v>#REF!</v>
      </c>
      <c r="FH28" s="80" t="e">
        <f>'Demonstrativos (Mensal)'!#REF!</f>
        <v>#REF!</v>
      </c>
      <c r="FI28" s="80" t="e">
        <f>'Demonstrativos (Mensal)'!#REF!</f>
        <v>#REF!</v>
      </c>
      <c r="FJ28" s="80" t="e">
        <f>'Demonstrativos (Mensal)'!#REF!</f>
        <v>#REF!</v>
      </c>
      <c r="FK28" s="80" t="e">
        <f>'Demonstrativos (Mensal)'!#REF!</f>
        <v>#REF!</v>
      </c>
      <c r="FL28" s="80" t="e">
        <f>'Demonstrativos (Mensal)'!#REF!</f>
        <v>#REF!</v>
      </c>
      <c r="FM28" s="80" t="e">
        <f>'Demonstrativos (Mensal)'!#REF!</f>
        <v>#REF!</v>
      </c>
      <c r="FN28" s="80" t="e">
        <f>'Demonstrativos (Mensal)'!#REF!</f>
        <v>#REF!</v>
      </c>
      <c r="FO28" s="80" t="e">
        <f>'Demonstrativos (Mensal)'!#REF!</f>
        <v>#REF!</v>
      </c>
      <c r="FP28" s="80" t="e">
        <f>'Demonstrativos (Mensal)'!#REF!</f>
        <v>#REF!</v>
      </c>
      <c r="FQ28" s="80" t="e">
        <f>'Demonstrativos (Mensal)'!#REF!</f>
        <v>#REF!</v>
      </c>
      <c r="FR28" s="80" t="e">
        <f>'Demonstrativos (Mensal)'!#REF!</f>
        <v>#REF!</v>
      </c>
      <c r="FS28" s="80" t="e">
        <f>'Demonstrativos (Mensal)'!#REF!</f>
        <v>#REF!</v>
      </c>
      <c r="FT28" s="80" t="e">
        <f>'Demonstrativos (Mensal)'!#REF!</f>
        <v>#REF!</v>
      </c>
      <c r="FU28" s="80" t="e">
        <f>'Demonstrativos (Mensal)'!#REF!</f>
        <v>#REF!</v>
      </c>
      <c r="FV28" s="80" t="e">
        <f>'Demonstrativos (Mensal)'!#REF!</f>
        <v>#REF!</v>
      </c>
      <c r="FW28" s="80" t="e">
        <f>'Demonstrativos (Mensal)'!#REF!</f>
        <v>#REF!</v>
      </c>
      <c r="FX28" s="80" t="e">
        <f>'Demonstrativos (Mensal)'!#REF!</f>
        <v>#REF!</v>
      </c>
      <c r="FY28" s="80" t="e">
        <f>'Demonstrativos (Mensal)'!#REF!</f>
        <v>#REF!</v>
      </c>
      <c r="FZ28" s="80" t="e">
        <f>'Demonstrativos (Mensal)'!#REF!</f>
        <v>#REF!</v>
      </c>
      <c r="GA28" s="80" t="e">
        <f>'Demonstrativos (Mensal)'!#REF!</f>
        <v>#REF!</v>
      </c>
      <c r="GB28" s="80" t="e">
        <f>'Demonstrativos (Mensal)'!#REF!</f>
        <v>#REF!</v>
      </c>
      <c r="GC28" s="80" t="e">
        <f>'Demonstrativos (Mensal)'!#REF!</f>
        <v>#REF!</v>
      </c>
      <c r="GD28" s="80" t="e">
        <f>'Demonstrativos (Mensal)'!#REF!</f>
        <v>#REF!</v>
      </c>
      <c r="GE28" s="80" t="e">
        <f>'Demonstrativos (Mensal)'!#REF!</f>
        <v>#REF!</v>
      </c>
      <c r="GF28" s="80" t="e">
        <f>'Demonstrativos (Mensal)'!#REF!</f>
        <v>#REF!</v>
      </c>
      <c r="GG28" s="80" t="e">
        <f>'Demonstrativos (Mensal)'!#REF!</f>
        <v>#REF!</v>
      </c>
      <c r="GH28" s="80" t="e">
        <f>'Demonstrativos (Mensal)'!#REF!</f>
        <v>#REF!</v>
      </c>
      <c r="GI28" s="80" t="e">
        <f>'Demonstrativos (Mensal)'!#REF!</f>
        <v>#REF!</v>
      </c>
      <c r="GJ28" s="80" t="e">
        <f>'Demonstrativos (Mensal)'!#REF!</f>
        <v>#REF!</v>
      </c>
      <c r="GK28" s="80" t="e">
        <f>'Demonstrativos (Mensal)'!#REF!</f>
        <v>#REF!</v>
      </c>
      <c r="GL28" s="80" t="e">
        <f>'Demonstrativos (Mensal)'!#REF!</f>
        <v>#REF!</v>
      </c>
      <c r="GM28" s="80" t="e">
        <f>'Demonstrativos (Mensal)'!#REF!</f>
        <v>#REF!</v>
      </c>
      <c r="GN28" s="80" t="e">
        <f>'Demonstrativos (Mensal)'!#REF!</f>
        <v>#REF!</v>
      </c>
      <c r="GO28" s="80" t="e">
        <f>'Demonstrativos (Mensal)'!#REF!</f>
        <v>#REF!</v>
      </c>
      <c r="GP28" s="80" t="e">
        <f>'Demonstrativos (Mensal)'!#REF!</f>
        <v>#REF!</v>
      </c>
      <c r="GQ28" s="80" t="e">
        <f>'Demonstrativos (Mensal)'!#REF!</f>
        <v>#REF!</v>
      </c>
      <c r="GR28" s="80" t="e">
        <f>'Demonstrativos (Mensal)'!#REF!</f>
        <v>#REF!</v>
      </c>
      <c r="GS28" s="80" t="e">
        <f>'Demonstrativos (Mensal)'!#REF!</f>
        <v>#REF!</v>
      </c>
      <c r="GT28" s="80" t="e">
        <f>'Demonstrativos (Mensal)'!#REF!</f>
        <v>#REF!</v>
      </c>
      <c r="GU28" s="80" t="e">
        <f>'Demonstrativos (Mensal)'!#REF!</f>
        <v>#REF!</v>
      </c>
      <c r="GV28" s="80" t="e">
        <f>'Demonstrativos (Mensal)'!#REF!</f>
        <v>#REF!</v>
      </c>
      <c r="GW28" s="80" t="e">
        <f>'Demonstrativos (Mensal)'!#REF!</f>
        <v>#REF!</v>
      </c>
      <c r="GX28" s="80" t="e">
        <f>'Demonstrativos (Mensal)'!#REF!</f>
        <v>#REF!</v>
      </c>
      <c r="GY28" s="80" t="e">
        <f>'Demonstrativos (Mensal)'!#REF!</f>
        <v>#REF!</v>
      </c>
      <c r="GZ28" s="80" t="e">
        <f>'Demonstrativos (Mensal)'!#REF!</f>
        <v>#REF!</v>
      </c>
      <c r="HA28" s="80" t="e">
        <f>'Demonstrativos (Mensal)'!#REF!</f>
        <v>#REF!</v>
      </c>
      <c r="HB28" s="80" t="e">
        <f>'Demonstrativos (Mensal)'!#REF!</f>
        <v>#REF!</v>
      </c>
      <c r="HC28" s="80" t="e">
        <f>'Demonstrativos (Mensal)'!#REF!</f>
        <v>#REF!</v>
      </c>
      <c r="HD28" s="80" t="e">
        <f>'Demonstrativos (Mensal)'!#REF!</f>
        <v>#REF!</v>
      </c>
      <c r="HE28" s="80" t="e">
        <f>'Demonstrativos (Mensal)'!#REF!</f>
        <v>#REF!</v>
      </c>
      <c r="HF28" s="80" t="e">
        <f>'Demonstrativos (Mensal)'!#REF!</f>
        <v>#REF!</v>
      </c>
      <c r="HG28" s="80" t="e">
        <f>'Demonstrativos (Mensal)'!#REF!</f>
        <v>#REF!</v>
      </c>
      <c r="HH28" s="80" t="e">
        <f>'Demonstrativos (Mensal)'!#REF!</f>
        <v>#REF!</v>
      </c>
      <c r="HI28" s="80" t="e">
        <f>'Demonstrativos (Mensal)'!#REF!</f>
        <v>#REF!</v>
      </c>
    </row>
    <row r="29" spans="1:217" x14ac:dyDescent="0.2">
      <c r="A29" s="107" t="s">
        <v>358</v>
      </c>
      <c r="B29" s="108">
        <v>0</v>
      </c>
      <c r="C29" s="108">
        <v>0</v>
      </c>
      <c r="D29" s="108">
        <v>0</v>
      </c>
      <c r="E29" s="108">
        <v>0</v>
      </c>
      <c r="F29" s="108">
        <v>0</v>
      </c>
      <c r="G29" s="108">
        <v>0</v>
      </c>
      <c r="H29" s="108">
        <v>0</v>
      </c>
      <c r="I29" s="108">
        <v>0</v>
      </c>
      <c r="J29" s="108">
        <v>0</v>
      </c>
      <c r="K29" s="108">
        <v>0</v>
      </c>
      <c r="L29" s="108">
        <v>0</v>
      </c>
      <c r="M29" s="108">
        <v>0</v>
      </c>
      <c r="N29" s="108">
        <v>0</v>
      </c>
      <c r="O29" s="108">
        <v>0</v>
      </c>
      <c r="P29" s="108">
        <v>0</v>
      </c>
      <c r="Q29" s="108">
        <v>0</v>
      </c>
      <c r="R29" s="108">
        <v>0</v>
      </c>
      <c r="S29" s="108">
        <v>0</v>
      </c>
      <c r="T29" s="108">
        <v>0</v>
      </c>
      <c r="U29" s="108">
        <v>0</v>
      </c>
      <c r="V29" s="108">
        <v>0</v>
      </c>
      <c r="W29" s="108">
        <v>0</v>
      </c>
      <c r="X29" s="108">
        <v>0</v>
      </c>
      <c r="Y29" s="108">
        <v>0</v>
      </c>
      <c r="Z29" s="108">
        <v>0</v>
      </c>
      <c r="AA29" s="108">
        <v>0</v>
      </c>
      <c r="AB29" s="108">
        <v>0</v>
      </c>
      <c r="AC29" s="108">
        <v>0</v>
      </c>
      <c r="AD29" s="108">
        <v>0</v>
      </c>
      <c r="AE29" s="108">
        <v>0</v>
      </c>
      <c r="AF29" s="108">
        <v>0</v>
      </c>
      <c r="AG29" s="108">
        <v>0</v>
      </c>
      <c r="AH29" s="108">
        <v>0</v>
      </c>
      <c r="AI29" s="108">
        <v>0</v>
      </c>
      <c r="AJ29" s="108">
        <v>0</v>
      </c>
      <c r="AK29" s="108">
        <v>0</v>
      </c>
      <c r="AL29" s="108">
        <v>0</v>
      </c>
      <c r="AM29" s="108">
        <v>0</v>
      </c>
      <c r="AN29" s="108">
        <v>0</v>
      </c>
      <c r="AO29" s="108">
        <v>0</v>
      </c>
      <c r="AP29" s="108">
        <v>0</v>
      </c>
      <c r="AQ29" s="108">
        <v>0</v>
      </c>
      <c r="AR29" s="108">
        <v>0</v>
      </c>
      <c r="AS29" s="108">
        <v>0</v>
      </c>
      <c r="AT29" s="108">
        <v>0</v>
      </c>
      <c r="AU29" s="108">
        <v>0</v>
      </c>
      <c r="AV29" s="108">
        <v>0</v>
      </c>
      <c r="AW29" s="108">
        <v>0</v>
      </c>
      <c r="AX29" s="108">
        <v>0</v>
      </c>
      <c r="AY29" s="108">
        <v>0</v>
      </c>
      <c r="AZ29" s="108">
        <v>0</v>
      </c>
      <c r="BA29" s="108">
        <v>0</v>
      </c>
      <c r="BB29" s="108">
        <v>0</v>
      </c>
      <c r="BC29" s="108">
        <v>0</v>
      </c>
      <c r="BD29" s="108">
        <v>0</v>
      </c>
      <c r="BE29" s="108">
        <v>0</v>
      </c>
      <c r="BF29" s="108">
        <v>0</v>
      </c>
      <c r="BG29" s="108">
        <v>0</v>
      </c>
      <c r="BH29" s="108">
        <v>0</v>
      </c>
      <c r="BI29" s="108">
        <v>0</v>
      </c>
      <c r="BJ29" s="108">
        <v>0</v>
      </c>
      <c r="BK29" s="108">
        <v>0</v>
      </c>
      <c r="BL29" s="108">
        <v>0</v>
      </c>
      <c r="BM29" s="108">
        <v>0</v>
      </c>
      <c r="BN29" s="108">
        <v>0</v>
      </c>
      <c r="BO29" s="108">
        <v>0</v>
      </c>
      <c r="BP29" s="108">
        <v>0</v>
      </c>
      <c r="BQ29" s="108">
        <v>0</v>
      </c>
      <c r="BR29" s="108">
        <v>0</v>
      </c>
      <c r="BS29" s="108">
        <v>0</v>
      </c>
      <c r="BT29" s="108">
        <v>0</v>
      </c>
      <c r="BU29" s="108">
        <v>0</v>
      </c>
      <c r="BV29" s="108">
        <v>0</v>
      </c>
      <c r="BW29" s="108">
        <v>0</v>
      </c>
      <c r="BX29" s="108">
        <v>0</v>
      </c>
      <c r="BY29" s="108">
        <v>0</v>
      </c>
      <c r="BZ29" s="108">
        <v>0</v>
      </c>
      <c r="CA29" s="108">
        <v>0</v>
      </c>
      <c r="CB29" s="108">
        <v>0</v>
      </c>
      <c r="CC29" s="108">
        <v>0</v>
      </c>
      <c r="CD29" s="108">
        <v>0</v>
      </c>
      <c r="CE29" s="108">
        <v>0</v>
      </c>
      <c r="CF29" s="108">
        <v>0</v>
      </c>
      <c r="CG29" s="108">
        <v>0</v>
      </c>
      <c r="CH29" s="108">
        <v>0</v>
      </c>
      <c r="CI29" s="108">
        <v>0</v>
      </c>
      <c r="CJ29" s="108">
        <v>0</v>
      </c>
      <c r="CK29" s="108">
        <v>0</v>
      </c>
      <c r="CL29" s="108">
        <v>0</v>
      </c>
      <c r="CM29" s="108">
        <v>0</v>
      </c>
      <c r="CN29" s="108">
        <v>0</v>
      </c>
      <c r="CO29" s="108">
        <v>0</v>
      </c>
      <c r="CP29" s="108">
        <v>0</v>
      </c>
      <c r="CQ29" s="108">
        <v>0</v>
      </c>
      <c r="CR29" s="108">
        <v>0</v>
      </c>
      <c r="CS29" s="108">
        <v>0</v>
      </c>
      <c r="CT29" s="108">
        <v>0</v>
      </c>
      <c r="CU29" s="108">
        <v>0</v>
      </c>
      <c r="CV29" s="108">
        <v>0</v>
      </c>
      <c r="CW29" s="108">
        <v>0</v>
      </c>
      <c r="CX29" s="108">
        <v>0</v>
      </c>
      <c r="CY29" s="108">
        <v>0</v>
      </c>
      <c r="CZ29" s="108">
        <v>0</v>
      </c>
      <c r="DA29" s="108">
        <v>0</v>
      </c>
      <c r="DB29" s="108">
        <v>0</v>
      </c>
      <c r="DC29" s="108">
        <v>0</v>
      </c>
      <c r="DD29" s="108">
        <v>0</v>
      </c>
      <c r="DE29" s="108">
        <v>0</v>
      </c>
      <c r="DF29" s="108">
        <v>0</v>
      </c>
      <c r="DG29" s="108">
        <v>0</v>
      </c>
      <c r="DH29" s="108">
        <v>0</v>
      </c>
      <c r="DI29" s="108">
        <v>0</v>
      </c>
      <c r="DJ29" s="108">
        <v>0</v>
      </c>
      <c r="DK29" s="108">
        <v>0</v>
      </c>
      <c r="DL29" s="108">
        <v>0</v>
      </c>
      <c r="DM29" s="108">
        <v>0</v>
      </c>
      <c r="DN29" s="108">
        <v>0</v>
      </c>
      <c r="DO29" s="108">
        <v>0</v>
      </c>
      <c r="DP29" s="108">
        <v>0</v>
      </c>
      <c r="DQ29" s="108">
        <v>0</v>
      </c>
      <c r="DR29" s="108">
        <v>0</v>
      </c>
      <c r="DS29" s="108">
        <v>0</v>
      </c>
      <c r="DT29" s="108">
        <v>0</v>
      </c>
      <c r="DU29" s="108">
        <v>0</v>
      </c>
      <c r="DV29" s="108">
        <v>0</v>
      </c>
      <c r="DW29" s="108">
        <v>0</v>
      </c>
      <c r="DX29" s="108">
        <v>0</v>
      </c>
      <c r="DY29" s="108">
        <v>0</v>
      </c>
      <c r="DZ29" s="108">
        <v>0</v>
      </c>
      <c r="EA29" s="108">
        <v>0</v>
      </c>
      <c r="EB29" s="108">
        <v>0</v>
      </c>
      <c r="EC29" s="108">
        <v>0</v>
      </c>
      <c r="ED29" s="108">
        <v>0</v>
      </c>
      <c r="EE29" s="108">
        <v>0</v>
      </c>
      <c r="EF29" s="108">
        <v>0</v>
      </c>
      <c r="EG29" s="108">
        <v>0</v>
      </c>
      <c r="EH29" s="108">
        <v>0</v>
      </c>
      <c r="EI29" s="108">
        <v>0</v>
      </c>
      <c r="EJ29" s="108">
        <v>0</v>
      </c>
      <c r="EK29" s="108">
        <v>0</v>
      </c>
      <c r="EL29" s="108">
        <v>0</v>
      </c>
      <c r="EM29" s="108">
        <v>0</v>
      </c>
      <c r="EN29" s="108">
        <v>0</v>
      </c>
      <c r="EO29" s="108">
        <v>0</v>
      </c>
      <c r="EP29" s="108">
        <v>0</v>
      </c>
      <c r="EQ29" s="108">
        <v>0</v>
      </c>
      <c r="ER29" s="108">
        <v>0</v>
      </c>
      <c r="ES29" s="108">
        <v>0</v>
      </c>
      <c r="ET29" s="108">
        <v>0</v>
      </c>
      <c r="EU29" s="108">
        <v>0</v>
      </c>
      <c r="EV29" s="108">
        <v>0</v>
      </c>
      <c r="EW29" s="108">
        <v>0</v>
      </c>
      <c r="EX29" s="108">
        <v>0</v>
      </c>
      <c r="EY29" s="108">
        <v>0</v>
      </c>
      <c r="EZ29" s="108">
        <v>0</v>
      </c>
      <c r="FA29" s="108">
        <v>0</v>
      </c>
      <c r="FB29" s="108">
        <v>0</v>
      </c>
      <c r="FC29" s="108">
        <v>0</v>
      </c>
      <c r="FD29" s="108">
        <v>0</v>
      </c>
      <c r="FE29" s="108">
        <v>0</v>
      </c>
      <c r="FF29" s="108">
        <v>0</v>
      </c>
      <c r="FG29" s="108">
        <v>0</v>
      </c>
      <c r="FH29" s="108">
        <v>0</v>
      </c>
      <c r="FI29" s="108">
        <v>0</v>
      </c>
      <c r="FJ29" s="108">
        <v>0</v>
      </c>
      <c r="FK29" s="108">
        <v>0</v>
      </c>
      <c r="FL29" s="108">
        <v>0</v>
      </c>
      <c r="FM29" s="108">
        <v>0</v>
      </c>
      <c r="FN29" s="108">
        <v>0</v>
      </c>
      <c r="FO29" s="108">
        <v>0</v>
      </c>
      <c r="FP29" s="108">
        <v>0</v>
      </c>
      <c r="FQ29" s="108">
        <v>0</v>
      </c>
      <c r="FR29" s="108">
        <v>0</v>
      </c>
      <c r="FS29" s="108">
        <v>0</v>
      </c>
      <c r="FT29" s="108">
        <v>0</v>
      </c>
      <c r="FU29" s="108">
        <v>0</v>
      </c>
      <c r="FV29" s="108">
        <v>0</v>
      </c>
      <c r="FW29" s="108">
        <v>0</v>
      </c>
      <c r="FX29" s="108">
        <v>0</v>
      </c>
      <c r="FY29" s="108">
        <v>0</v>
      </c>
      <c r="FZ29" s="108">
        <v>0</v>
      </c>
      <c r="GA29" s="108">
        <v>0</v>
      </c>
      <c r="GB29" s="108">
        <v>0</v>
      </c>
      <c r="GC29" s="108">
        <v>0</v>
      </c>
      <c r="GD29" s="108">
        <v>0</v>
      </c>
      <c r="GE29" s="108">
        <v>0</v>
      </c>
      <c r="GF29" s="108">
        <v>0</v>
      </c>
      <c r="GG29" s="108">
        <v>0</v>
      </c>
      <c r="GH29" s="108">
        <v>0</v>
      </c>
      <c r="GI29" s="108">
        <v>0</v>
      </c>
      <c r="GJ29" s="108">
        <v>0</v>
      </c>
      <c r="GK29" s="108">
        <v>0</v>
      </c>
      <c r="GL29" s="108">
        <v>0</v>
      </c>
      <c r="GM29" s="108">
        <v>0</v>
      </c>
      <c r="GN29" s="108">
        <v>0</v>
      </c>
      <c r="GO29" s="108">
        <v>0</v>
      </c>
      <c r="GP29" s="108">
        <v>0</v>
      </c>
      <c r="GQ29" s="108">
        <v>0</v>
      </c>
      <c r="GR29" s="108">
        <v>0</v>
      </c>
      <c r="GS29" s="108">
        <v>0</v>
      </c>
      <c r="GT29" s="108">
        <v>0</v>
      </c>
      <c r="GU29" s="108">
        <v>0</v>
      </c>
      <c r="GV29" s="108">
        <v>0</v>
      </c>
      <c r="GW29" s="108">
        <v>0</v>
      </c>
      <c r="GX29" s="108">
        <v>0</v>
      </c>
      <c r="GY29" s="108">
        <v>0</v>
      </c>
      <c r="GZ29" s="108">
        <v>0</v>
      </c>
      <c r="HA29" s="108">
        <v>0</v>
      </c>
      <c r="HB29" s="108">
        <v>0</v>
      </c>
      <c r="HC29" s="108">
        <v>0</v>
      </c>
      <c r="HD29" s="108">
        <v>0</v>
      </c>
      <c r="HE29" s="108">
        <v>0</v>
      </c>
      <c r="HF29" s="108">
        <v>0</v>
      </c>
      <c r="HG29" s="108">
        <v>0</v>
      </c>
      <c r="HH29" s="108">
        <v>0</v>
      </c>
      <c r="HI29" s="108">
        <v>0</v>
      </c>
    </row>
    <row r="30" spans="1:217" s="82" customFormat="1" x14ac:dyDescent="0.2">
      <c r="A30" s="110" t="s">
        <v>224</v>
      </c>
      <c r="B30" s="111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11">
        <v>0</v>
      </c>
      <c r="AF30" s="111">
        <v>0</v>
      </c>
      <c r="AG30" s="111">
        <v>0</v>
      </c>
      <c r="AH30" s="111">
        <v>0</v>
      </c>
      <c r="AI30" s="111">
        <v>0</v>
      </c>
      <c r="AJ30" s="111">
        <v>0</v>
      </c>
      <c r="AK30" s="111">
        <v>0</v>
      </c>
      <c r="AL30" s="111">
        <v>0</v>
      </c>
      <c r="AM30" s="111">
        <v>0</v>
      </c>
      <c r="AN30" s="111">
        <v>0</v>
      </c>
      <c r="AO30" s="111">
        <v>0</v>
      </c>
      <c r="AP30" s="111">
        <v>0</v>
      </c>
      <c r="AQ30" s="111">
        <v>0</v>
      </c>
      <c r="AR30" s="111">
        <v>0</v>
      </c>
      <c r="AS30" s="111">
        <v>0</v>
      </c>
      <c r="AT30" s="111">
        <v>0</v>
      </c>
      <c r="AU30" s="111">
        <v>0</v>
      </c>
      <c r="AV30" s="111">
        <v>0</v>
      </c>
      <c r="AW30" s="111">
        <v>0</v>
      </c>
      <c r="AX30" s="111">
        <v>0</v>
      </c>
      <c r="AY30" s="111">
        <v>0</v>
      </c>
      <c r="AZ30" s="111">
        <v>0</v>
      </c>
      <c r="BA30" s="111">
        <v>0</v>
      </c>
      <c r="BB30" s="111">
        <v>0</v>
      </c>
      <c r="BC30" s="111">
        <v>0</v>
      </c>
      <c r="BD30" s="111">
        <v>0</v>
      </c>
      <c r="BE30" s="111">
        <v>0</v>
      </c>
      <c r="BF30" s="111">
        <v>0</v>
      </c>
      <c r="BG30" s="111">
        <v>0</v>
      </c>
      <c r="BH30" s="111">
        <v>0</v>
      </c>
      <c r="BI30" s="111">
        <v>0</v>
      </c>
      <c r="BJ30" s="111">
        <v>0</v>
      </c>
      <c r="BK30" s="111">
        <v>0</v>
      </c>
      <c r="BL30" s="111">
        <v>0</v>
      </c>
      <c r="BM30" s="111">
        <v>0</v>
      </c>
      <c r="BN30" s="111">
        <v>0</v>
      </c>
      <c r="BO30" s="111">
        <v>0</v>
      </c>
      <c r="BP30" s="111">
        <v>0</v>
      </c>
      <c r="BQ30" s="111">
        <v>0</v>
      </c>
      <c r="BR30" s="111">
        <v>0</v>
      </c>
      <c r="BS30" s="111">
        <v>0</v>
      </c>
      <c r="BT30" s="111">
        <v>0</v>
      </c>
      <c r="BU30" s="111">
        <v>0</v>
      </c>
      <c r="BV30" s="111">
        <v>0</v>
      </c>
      <c r="BW30" s="111">
        <v>0</v>
      </c>
      <c r="BX30" s="111">
        <v>0</v>
      </c>
      <c r="BY30" s="111">
        <v>0</v>
      </c>
      <c r="BZ30" s="111">
        <v>0</v>
      </c>
      <c r="CA30" s="111">
        <v>0</v>
      </c>
      <c r="CB30" s="111">
        <v>0</v>
      </c>
      <c r="CC30" s="111">
        <v>0</v>
      </c>
      <c r="CD30" s="111">
        <v>0</v>
      </c>
      <c r="CE30" s="111">
        <v>0</v>
      </c>
      <c r="CF30" s="111">
        <v>0</v>
      </c>
      <c r="CG30" s="111">
        <v>0</v>
      </c>
      <c r="CH30" s="111">
        <v>0</v>
      </c>
      <c r="CI30" s="111">
        <v>0</v>
      </c>
      <c r="CJ30" s="111">
        <v>0</v>
      </c>
      <c r="CK30" s="111">
        <v>0</v>
      </c>
      <c r="CL30" s="111">
        <v>0</v>
      </c>
      <c r="CM30" s="111">
        <v>0</v>
      </c>
      <c r="CN30" s="111">
        <v>0</v>
      </c>
      <c r="CO30" s="111">
        <v>0</v>
      </c>
      <c r="CP30" s="111">
        <v>0</v>
      </c>
      <c r="CQ30" s="111">
        <v>0</v>
      </c>
      <c r="CR30" s="111">
        <v>0</v>
      </c>
      <c r="CS30" s="111">
        <v>0</v>
      </c>
      <c r="CT30" s="111">
        <v>0</v>
      </c>
      <c r="CU30" s="111">
        <v>0</v>
      </c>
      <c r="CV30" s="111">
        <v>0</v>
      </c>
      <c r="CW30" s="111">
        <v>0</v>
      </c>
      <c r="CX30" s="111">
        <v>0</v>
      </c>
      <c r="CY30" s="111">
        <v>0</v>
      </c>
      <c r="CZ30" s="111">
        <v>0</v>
      </c>
      <c r="DA30" s="111">
        <v>0</v>
      </c>
      <c r="DB30" s="111">
        <v>0</v>
      </c>
      <c r="DC30" s="111">
        <v>0</v>
      </c>
      <c r="DD30" s="111">
        <v>0</v>
      </c>
      <c r="DE30" s="111">
        <v>0</v>
      </c>
      <c r="DF30" s="111">
        <v>0</v>
      </c>
      <c r="DG30" s="111">
        <v>0</v>
      </c>
      <c r="DH30" s="111">
        <v>0</v>
      </c>
      <c r="DI30" s="111">
        <v>0</v>
      </c>
      <c r="DJ30" s="111">
        <v>0</v>
      </c>
      <c r="DK30" s="111">
        <v>0</v>
      </c>
      <c r="DL30" s="111">
        <v>0</v>
      </c>
      <c r="DM30" s="111">
        <v>0</v>
      </c>
      <c r="DN30" s="111">
        <v>0</v>
      </c>
      <c r="DO30" s="111">
        <v>0</v>
      </c>
      <c r="DP30" s="111">
        <v>0</v>
      </c>
      <c r="DQ30" s="111">
        <v>0</v>
      </c>
      <c r="DR30" s="111">
        <v>0</v>
      </c>
      <c r="DS30" s="111">
        <v>0</v>
      </c>
      <c r="DT30" s="111">
        <v>0</v>
      </c>
      <c r="DU30" s="111">
        <v>0</v>
      </c>
      <c r="DV30" s="111">
        <v>0</v>
      </c>
      <c r="DW30" s="111">
        <v>0</v>
      </c>
      <c r="DX30" s="111">
        <v>0</v>
      </c>
      <c r="DY30" s="111">
        <v>0</v>
      </c>
      <c r="DZ30" s="111">
        <v>0</v>
      </c>
      <c r="EA30" s="111">
        <v>0</v>
      </c>
      <c r="EB30" s="111">
        <v>0</v>
      </c>
      <c r="EC30" s="111">
        <v>0</v>
      </c>
      <c r="ED30" s="111">
        <v>0</v>
      </c>
      <c r="EE30" s="111">
        <v>0</v>
      </c>
      <c r="EF30" s="111">
        <v>0</v>
      </c>
      <c r="EG30" s="111">
        <v>0</v>
      </c>
      <c r="EH30" s="111">
        <v>0</v>
      </c>
      <c r="EI30" s="111">
        <v>0</v>
      </c>
      <c r="EJ30" s="111">
        <v>0</v>
      </c>
      <c r="EK30" s="111">
        <v>0</v>
      </c>
      <c r="EL30" s="111">
        <v>0</v>
      </c>
      <c r="EM30" s="111">
        <v>0</v>
      </c>
      <c r="EN30" s="111">
        <v>0</v>
      </c>
      <c r="EO30" s="111">
        <v>0</v>
      </c>
      <c r="EP30" s="111">
        <v>0</v>
      </c>
      <c r="EQ30" s="111">
        <v>0</v>
      </c>
      <c r="ER30" s="111">
        <v>0</v>
      </c>
      <c r="ES30" s="111">
        <v>0</v>
      </c>
      <c r="ET30" s="111">
        <v>0</v>
      </c>
      <c r="EU30" s="111">
        <v>0</v>
      </c>
      <c r="EV30" s="111">
        <v>0</v>
      </c>
      <c r="EW30" s="111">
        <v>0</v>
      </c>
      <c r="EX30" s="111">
        <v>0</v>
      </c>
      <c r="EY30" s="111">
        <v>0</v>
      </c>
      <c r="EZ30" s="111">
        <v>0</v>
      </c>
      <c r="FA30" s="111">
        <v>0</v>
      </c>
      <c r="FB30" s="111">
        <v>0</v>
      </c>
      <c r="FC30" s="111">
        <v>0</v>
      </c>
      <c r="FD30" s="111">
        <v>0</v>
      </c>
      <c r="FE30" s="111">
        <v>0</v>
      </c>
      <c r="FF30" s="111">
        <v>0</v>
      </c>
      <c r="FG30" s="111">
        <v>0</v>
      </c>
      <c r="FH30" s="111">
        <v>0</v>
      </c>
      <c r="FI30" s="111">
        <v>0</v>
      </c>
      <c r="FJ30" s="111">
        <v>0</v>
      </c>
      <c r="FK30" s="111">
        <v>0</v>
      </c>
      <c r="FL30" s="111">
        <v>0</v>
      </c>
      <c r="FM30" s="111">
        <v>0</v>
      </c>
      <c r="FN30" s="111">
        <v>0</v>
      </c>
      <c r="FO30" s="111">
        <v>0</v>
      </c>
      <c r="FP30" s="111">
        <v>0</v>
      </c>
      <c r="FQ30" s="111">
        <v>0</v>
      </c>
      <c r="FR30" s="111">
        <v>0</v>
      </c>
      <c r="FS30" s="111">
        <v>0</v>
      </c>
      <c r="FT30" s="111">
        <v>0</v>
      </c>
      <c r="FU30" s="111">
        <v>0</v>
      </c>
      <c r="FV30" s="111">
        <v>0</v>
      </c>
      <c r="FW30" s="111">
        <v>0</v>
      </c>
      <c r="FX30" s="111">
        <v>0</v>
      </c>
      <c r="FY30" s="111">
        <v>0</v>
      </c>
      <c r="FZ30" s="111">
        <v>0</v>
      </c>
      <c r="GA30" s="111">
        <v>0</v>
      </c>
      <c r="GB30" s="111">
        <v>0</v>
      </c>
      <c r="GC30" s="111">
        <v>0</v>
      </c>
      <c r="GD30" s="111">
        <v>0</v>
      </c>
      <c r="GE30" s="111">
        <v>0</v>
      </c>
      <c r="GF30" s="111">
        <v>0</v>
      </c>
      <c r="GG30" s="111">
        <v>0</v>
      </c>
      <c r="GH30" s="111">
        <v>0</v>
      </c>
      <c r="GI30" s="111">
        <v>0</v>
      </c>
      <c r="GJ30" s="111">
        <v>0</v>
      </c>
      <c r="GK30" s="111">
        <v>0</v>
      </c>
      <c r="GL30" s="111">
        <v>0</v>
      </c>
      <c r="GM30" s="111">
        <v>0</v>
      </c>
      <c r="GN30" s="111">
        <v>0</v>
      </c>
      <c r="GO30" s="111">
        <v>0</v>
      </c>
      <c r="GP30" s="111">
        <v>0</v>
      </c>
      <c r="GQ30" s="111">
        <v>0</v>
      </c>
      <c r="GR30" s="111">
        <v>0</v>
      </c>
      <c r="GS30" s="111">
        <v>0</v>
      </c>
      <c r="GT30" s="111">
        <v>0</v>
      </c>
      <c r="GU30" s="111">
        <v>0</v>
      </c>
      <c r="GV30" s="111">
        <v>0</v>
      </c>
      <c r="GW30" s="111">
        <v>0</v>
      </c>
      <c r="GX30" s="111">
        <v>0</v>
      </c>
      <c r="GY30" s="111">
        <v>0</v>
      </c>
      <c r="GZ30" s="111">
        <v>0</v>
      </c>
      <c r="HA30" s="111">
        <v>0</v>
      </c>
      <c r="HB30" s="111">
        <v>0</v>
      </c>
      <c r="HC30" s="111">
        <v>0</v>
      </c>
      <c r="HD30" s="111">
        <v>0</v>
      </c>
      <c r="HE30" s="111">
        <v>0</v>
      </c>
      <c r="HF30" s="111">
        <v>0</v>
      </c>
      <c r="HG30" s="111">
        <v>0</v>
      </c>
      <c r="HH30" s="111">
        <v>0</v>
      </c>
      <c r="HI30" s="111">
        <v>0</v>
      </c>
    </row>
    <row r="31" spans="1:217" x14ac:dyDescent="0.2">
      <c r="A31" s="107" t="s">
        <v>225</v>
      </c>
      <c r="B31" s="108">
        <v>0</v>
      </c>
      <c r="C31" s="108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08">
        <v>0</v>
      </c>
      <c r="R31" s="108">
        <v>0</v>
      </c>
      <c r="S31" s="108">
        <v>0</v>
      </c>
      <c r="T31" s="108">
        <v>0</v>
      </c>
      <c r="U31" s="108">
        <v>0</v>
      </c>
      <c r="V31" s="108">
        <v>0</v>
      </c>
      <c r="W31" s="108">
        <v>0</v>
      </c>
      <c r="X31" s="108">
        <v>0</v>
      </c>
      <c r="Y31" s="108">
        <v>0</v>
      </c>
      <c r="Z31" s="108">
        <v>0</v>
      </c>
      <c r="AA31" s="108">
        <v>0</v>
      </c>
      <c r="AB31" s="108">
        <v>0</v>
      </c>
      <c r="AC31" s="108">
        <v>0</v>
      </c>
      <c r="AD31" s="108">
        <v>0</v>
      </c>
      <c r="AE31" s="108">
        <v>0</v>
      </c>
      <c r="AF31" s="108">
        <v>0</v>
      </c>
      <c r="AG31" s="108">
        <v>0</v>
      </c>
      <c r="AH31" s="108">
        <v>0</v>
      </c>
      <c r="AI31" s="108">
        <v>0</v>
      </c>
      <c r="AJ31" s="108">
        <v>0</v>
      </c>
      <c r="AK31" s="108">
        <v>0</v>
      </c>
      <c r="AL31" s="108">
        <v>0</v>
      </c>
      <c r="AM31" s="108">
        <v>0</v>
      </c>
      <c r="AN31" s="108">
        <v>0</v>
      </c>
      <c r="AO31" s="108">
        <v>0</v>
      </c>
      <c r="AP31" s="108">
        <v>0</v>
      </c>
      <c r="AQ31" s="108">
        <v>0</v>
      </c>
      <c r="AR31" s="108">
        <v>0</v>
      </c>
      <c r="AS31" s="108">
        <v>0</v>
      </c>
      <c r="AT31" s="108">
        <v>0</v>
      </c>
      <c r="AU31" s="108">
        <v>0</v>
      </c>
      <c r="AV31" s="108">
        <v>0</v>
      </c>
      <c r="AW31" s="108">
        <v>0</v>
      </c>
      <c r="AX31" s="108">
        <v>0</v>
      </c>
      <c r="AY31" s="108">
        <v>0</v>
      </c>
      <c r="AZ31" s="108">
        <v>0</v>
      </c>
      <c r="BA31" s="108">
        <v>0</v>
      </c>
      <c r="BB31" s="108">
        <v>0</v>
      </c>
      <c r="BC31" s="108">
        <v>0</v>
      </c>
      <c r="BD31" s="108">
        <v>0</v>
      </c>
      <c r="BE31" s="108">
        <v>0</v>
      </c>
      <c r="BF31" s="108">
        <v>0</v>
      </c>
      <c r="BG31" s="108">
        <v>0</v>
      </c>
      <c r="BH31" s="108">
        <v>0</v>
      </c>
      <c r="BI31" s="108">
        <v>0</v>
      </c>
      <c r="BJ31" s="108">
        <v>0</v>
      </c>
      <c r="BK31" s="108">
        <v>0</v>
      </c>
      <c r="BL31" s="108">
        <v>0</v>
      </c>
      <c r="BM31" s="108">
        <v>0</v>
      </c>
      <c r="BN31" s="108">
        <v>0</v>
      </c>
      <c r="BO31" s="108">
        <v>0</v>
      </c>
      <c r="BP31" s="108">
        <v>0</v>
      </c>
      <c r="BQ31" s="108">
        <v>0</v>
      </c>
      <c r="BR31" s="108">
        <v>0</v>
      </c>
      <c r="BS31" s="108">
        <v>0</v>
      </c>
      <c r="BT31" s="108">
        <v>0</v>
      </c>
      <c r="BU31" s="108">
        <v>0</v>
      </c>
      <c r="BV31" s="108">
        <v>0</v>
      </c>
      <c r="BW31" s="108">
        <v>0</v>
      </c>
      <c r="BX31" s="108">
        <v>0</v>
      </c>
      <c r="BY31" s="108">
        <v>0</v>
      </c>
      <c r="BZ31" s="108">
        <v>0</v>
      </c>
      <c r="CA31" s="108">
        <v>0</v>
      </c>
      <c r="CB31" s="108">
        <v>0</v>
      </c>
      <c r="CC31" s="108">
        <v>0</v>
      </c>
      <c r="CD31" s="108">
        <v>0</v>
      </c>
      <c r="CE31" s="108">
        <v>0</v>
      </c>
      <c r="CF31" s="108">
        <v>0</v>
      </c>
      <c r="CG31" s="108">
        <v>0</v>
      </c>
      <c r="CH31" s="108">
        <v>0</v>
      </c>
      <c r="CI31" s="108">
        <v>0</v>
      </c>
      <c r="CJ31" s="108">
        <v>0</v>
      </c>
      <c r="CK31" s="108">
        <v>0</v>
      </c>
      <c r="CL31" s="108">
        <v>0</v>
      </c>
      <c r="CM31" s="108">
        <v>0</v>
      </c>
      <c r="CN31" s="108">
        <v>0</v>
      </c>
      <c r="CO31" s="108">
        <v>0</v>
      </c>
      <c r="CP31" s="108">
        <v>0</v>
      </c>
      <c r="CQ31" s="108">
        <v>0</v>
      </c>
      <c r="CR31" s="108">
        <v>0</v>
      </c>
      <c r="CS31" s="108">
        <v>0</v>
      </c>
      <c r="CT31" s="108">
        <v>0</v>
      </c>
      <c r="CU31" s="108">
        <v>0</v>
      </c>
      <c r="CV31" s="108">
        <v>0</v>
      </c>
      <c r="CW31" s="108">
        <v>0</v>
      </c>
      <c r="CX31" s="108">
        <v>0</v>
      </c>
      <c r="CY31" s="108">
        <v>0</v>
      </c>
      <c r="CZ31" s="108">
        <v>0</v>
      </c>
      <c r="DA31" s="108">
        <v>0</v>
      </c>
      <c r="DB31" s="108">
        <v>0</v>
      </c>
      <c r="DC31" s="108">
        <v>0</v>
      </c>
      <c r="DD31" s="108">
        <v>0</v>
      </c>
      <c r="DE31" s="108">
        <v>0</v>
      </c>
      <c r="DF31" s="108">
        <v>0</v>
      </c>
      <c r="DG31" s="108">
        <v>0</v>
      </c>
      <c r="DH31" s="108">
        <v>0</v>
      </c>
      <c r="DI31" s="108">
        <v>0</v>
      </c>
      <c r="DJ31" s="108">
        <v>0</v>
      </c>
      <c r="DK31" s="108">
        <v>0</v>
      </c>
      <c r="DL31" s="108">
        <v>0</v>
      </c>
      <c r="DM31" s="108">
        <v>0</v>
      </c>
      <c r="DN31" s="108">
        <v>0</v>
      </c>
      <c r="DO31" s="108">
        <v>0</v>
      </c>
      <c r="DP31" s="108">
        <v>0</v>
      </c>
      <c r="DQ31" s="108">
        <v>0</v>
      </c>
      <c r="DR31" s="108">
        <v>0</v>
      </c>
      <c r="DS31" s="108">
        <v>0</v>
      </c>
      <c r="DT31" s="108">
        <v>0</v>
      </c>
      <c r="DU31" s="108">
        <v>0</v>
      </c>
      <c r="DV31" s="108">
        <v>0</v>
      </c>
      <c r="DW31" s="108">
        <v>0</v>
      </c>
      <c r="DX31" s="108">
        <v>0</v>
      </c>
      <c r="DY31" s="108">
        <v>0</v>
      </c>
      <c r="DZ31" s="108">
        <v>0</v>
      </c>
      <c r="EA31" s="108">
        <v>0</v>
      </c>
      <c r="EB31" s="108">
        <v>0</v>
      </c>
      <c r="EC31" s="108">
        <v>0</v>
      </c>
      <c r="ED31" s="108">
        <v>0</v>
      </c>
      <c r="EE31" s="108">
        <v>0</v>
      </c>
      <c r="EF31" s="108">
        <v>0</v>
      </c>
      <c r="EG31" s="108">
        <v>0</v>
      </c>
      <c r="EH31" s="108">
        <v>0</v>
      </c>
      <c r="EI31" s="108">
        <v>0</v>
      </c>
      <c r="EJ31" s="108">
        <v>0</v>
      </c>
      <c r="EK31" s="108">
        <v>0</v>
      </c>
      <c r="EL31" s="108">
        <v>0</v>
      </c>
      <c r="EM31" s="108">
        <v>0</v>
      </c>
      <c r="EN31" s="108">
        <v>0</v>
      </c>
      <c r="EO31" s="108">
        <v>0</v>
      </c>
      <c r="EP31" s="108">
        <v>0</v>
      </c>
      <c r="EQ31" s="108">
        <v>0</v>
      </c>
      <c r="ER31" s="108">
        <v>0</v>
      </c>
      <c r="ES31" s="108">
        <v>0</v>
      </c>
      <c r="ET31" s="108">
        <v>0</v>
      </c>
      <c r="EU31" s="108">
        <v>0</v>
      </c>
      <c r="EV31" s="108">
        <v>0</v>
      </c>
      <c r="EW31" s="108">
        <v>0</v>
      </c>
      <c r="EX31" s="108">
        <v>0</v>
      </c>
      <c r="EY31" s="108">
        <v>0</v>
      </c>
      <c r="EZ31" s="108">
        <v>0</v>
      </c>
      <c r="FA31" s="108">
        <v>0</v>
      </c>
      <c r="FB31" s="108">
        <v>0</v>
      </c>
      <c r="FC31" s="108">
        <v>0</v>
      </c>
      <c r="FD31" s="108">
        <v>0</v>
      </c>
      <c r="FE31" s="108">
        <v>0</v>
      </c>
      <c r="FF31" s="108">
        <v>0</v>
      </c>
      <c r="FG31" s="108">
        <v>0</v>
      </c>
      <c r="FH31" s="108">
        <v>0</v>
      </c>
      <c r="FI31" s="108">
        <v>0</v>
      </c>
      <c r="FJ31" s="108">
        <v>0</v>
      </c>
      <c r="FK31" s="108">
        <v>0</v>
      </c>
      <c r="FL31" s="108">
        <v>0</v>
      </c>
      <c r="FM31" s="108">
        <v>0</v>
      </c>
      <c r="FN31" s="108">
        <v>0</v>
      </c>
      <c r="FO31" s="108">
        <v>0</v>
      </c>
      <c r="FP31" s="108">
        <v>0</v>
      </c>
      <c r="FQ31" s="108">
        <v>0</v>
      </c>
      <c r="FR31" s="108">
        <v>0</v>
      </c>
      <c r="FS31" s="108">
        <v>0</v>
      </c>
      <c r="FT31" s="108">
        <v>0</v>
      </c>
      <c r="FU31" s="108">
        <v>0</v>
      </c>
      <c r="FV31" s="108">
        <v>0</v>
      </c>
      <c r="FW31" s="108">
        <v>0</v>
      </c>
      <c r="FX31" s="108">
        <v>0</v>
      </c>
      <c r="FY31" s="108">
        <v>0</v>
      </c>
      <c r="FZ31" s="108">
        <v>0</v>
      </c>
      <c r="GA31" s="108">
        <v>0</v>
      </c>
      <c r="GB31" s="108">
        <v>0</v>
      </c>
      <c r="GC31" s="108">
        <v>0</v>
      </c>
      <c r="GD31" s="108">
        <v>0</v>
      </c>
      <c r="GE31" s="108">
        <v>0</v>
      </c>
      <c r="GF31" s="108">
        <v>0</v>
      </c>
      <c r="GG31" s="108">
        <v>0</v>
      </c>
      <c r="GH31" s="108">
        <v>0</v>
      </c>
      <c r="GI31" s="108">
        <v>0</v>
      </c>
      <c r="GJ31" s="108">
        <v>0</v>
      </c>
      <c r="GK31" s="108">
        <v>0</v>
      </c>
      <c r="GL31" s="108">
        <v>0</v>
      </c>
      <c r="GM31" s="108">
        <v>0</v>
      </c>
      <c r="GN31" s="108">
        <v>0</v>
      </c>
      <c r="GO31" s="108">
        <v>0</v>
      </c>
      <c r="GP31" s="108">
        <v>0</v>
      </c>
      <c r="GQ31" s="108">
        <v>0</v>
      </c>
      <c r="GR31" s="108">
        <v>0</v>
      </c>
      <c r="GS31" s="108">
        <v>0</v>
      </c>
      <c r="GT31" s="108">
        <v>0</v>
      </c>
      <c r="GU31" s="108">
        <v>0</v>
      </c>
      <c r="GV31" s="108">
        <v>0</v>
      </c>
      <c r="GW31" s="108">
        <v>0</v>
      </c>
      <c r="GX31" s="108">
        <v>0</v>
      </c>
      <c r="GY31" s="108">
        <v>0</v>
      </c>
      <c r="GZ31" s="108">
        <v>0</v>
      </c>
      <c r="HA31" s="108">
        <v>0</v>
      </c>
      <c r="HB31" s="108">
        <v>0</v>
      </c>
      <c r="HC31" s="108">
        <v>0</v>
      </c>
      <c r="HD31" s="108">
        <v>0</v>
      </c>
      <c r="HE31" s="108">
        <v>0</v>
      </c>
      <c r="HF31" s="108">
        <v>0</v>
      </c>
      <c r="HG31" s="108">
        <v>0</v>
      </c>
      <c r="HH31" s="108">
        <v>0</v>
      </c>
      <c r="HI31" s="108">
        <v>0</v>
      </c>
    </row>
    <row r="32" spans="1:217" x14ac:dyDescent="0.2">
      <c r="A32" s="107" t="s">
        <v>359</v>
      </c>
      <c r="B32" s="108">
        <v>0</v>
      </c>
      <c r="C32" s="108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08">
        <v>0</v>
      </c>
      <c r="R32" s="108">
        <v>0</v>
      </c>
      <c r="S32" s="108">
        <v>0</v>
      </c>
      <c r="T32" s="108">
        <v>0</v>
      </c>
      <c r="U32" s="108">
        <v>0</v>
      </c>
      <c r="V32" s="108">
        <v>0</v>
      </c>
      <c r="W32" s="108">
        <v>0</v>
      </c>
      <c r="X32" s="108">
        <v>0</v>
      </c>
      <c r="Y32" s="108">
        <v>0</v>
      </c>
      <c r="Z32" s="108">
        <v>0</v>
      </c>
      <c r="AA32" s="108">
        <v>0</v>
      </c>
      <c r="AB32" s="108">
        <v>0</v>
      </c>
      <c r="AC32" s="108">
        <v>0</v>
      </c>
      <c r="AD32" s="108">
        <v>0</v>
      </c>
      <c r="AE32" s="108">
        <v>0</v>
      </c>
      <c r="AF32" s="108">
        <v>0</v>
      </c>
      <c r="AG32" s="108">
        <v>0</v>
      </c>
      <c r="AH32" s="108">
        <v>0</v>
      </c>
      <c r="AI32" s="108">
        <v>0</v>
      </c>
      <c r="AJ32" s="108">
        <v>0</v>
      </c>
      <c r="AK32" s="108">
        <v>0</v>
      </c>
      <c r="AL32" s="108">
        <v>0</v>
      </c>
      <c r="AM32" s="108">
        <v>0</v>
      </c>
      <c r="AN32" s="108">
        <v>0</v>
      </c>
      <c r="AO32" s="108">
        <v>0</v>
      </c>
      <c r="AP32" s="108">
        <v>0</v>
      </c>
      <c r="AQ32" s="108">
        <v>0</v>
      </c>
      <c r="AR32" s="108">
        <v>0</v>
      </c>
      <c r="AS32" s="108">
        <v>0</v>
      </c>
      <c r="AT32" s="108">
        <v>0</v>
      </c>
      <c r="AU32" s="108">
        <v>0</v>
      </c>
      <c r="AV32" s="108">
        <v>0</v>
      </c>
      <c r="AW32" s="108">
        <v>0</v>
      </c>
      <c r="AX32" s="108">
        <v>0</v>
      </c>
      <c r="AY32" s="108">
        <v>0</v>
      </c>
      <c r="AZ32" s="108">
        <v>0</v>
      </c>
      <c r="BA32" s="108">
        <v>0</v>
      </c>
      <c r="BB32" s="108">
        <v>0</v>
      </c>
      <c r="BC32" s="108">
        <v>0</v>
      </c>
      <c r="BD32" s="108">
        <v>0</v>
      </c>
      <c r="BE32" s="108">
        <v>0</v>
      </c>
      <c r="BF32" s="108">
        <v>0</v>
      </c>
      <c r="BG32" s="108">
        <v>0</v>
      </c>
      <c r="BH32" s="108">
        <v>0</v>
      </c>
      <c r="BI32" s="108">
        <v>0</v>
      </c>
      <c r="BJ32" s="108">
        <v>0</v>
      </c>
      <c r="BK32" s="108">
        <v>0</v>
      </c>
      <c r="BL32" s="108">
        <v>0</v>
      </c>
      <c r="BM32" s="108">
        <v>0</v>
      </c>
      <c r="BN32" s="108">
        <v>0</v>
      </c>
      <c r="BO32" s="108">
        <v>0</v>
      </c>
      <c r="BP32" s="108">
        <v>0</v>
      </c>
      <c r="BQ32" s="108">
        <v>0</v>
      </c>
      <c r="BR32" s="108">
        <v>0</v>
      </c>
      <c r="BS32" s="108">
        <v>0</v>
      </c>
      <c r="BT32" s="108">
        <v>0</v>
      </c>
      <c r="BU32" s="108">
        <v>0</v>
      </c>
      <c r="BV32" s="108">
        <v>0</v>
      </c>
      <c r="BW32" s="108">
        <v>0</v>
      </c>
      <c r="BX32" s="108">
        <v>0</v>
      </c>
      <c r="BY32" s="108">
        <v>0</v>
      </c>
      <c r="BZ32" s="108">
        <v>0</v>
      </c>
      <c r="CA32" s="108">
        <v>0</v>
      </c>
      <c r="CB32" s="108">
        <v>0</v>
      </c>
      <c r="CC32" s="108">
        <v>0</v>
      </c>
      <c r="CD32" s="108">
        <v>0</v>
      </c>
      <c r="CE32" s="108">
        <v>0</v>
      </c>
      <c r="CF32" s="108">
        <v>0</v>
      </c>
      <c r="CG32" s="108">
        <v>0</v>
      </c>
      <c r="CH32" s="108">
        <v>0</v>
      </c>
      <c r="CI32" s="108">
        <v>0</v>
      </c>
      <c r="CJ32" s="108">
        <v>0</v>
      </c>
      <c r="CK32" s="108">
        <v>0</v>
      </c>
      <c r="CL32" s="108">
        <v>0</v>
      </c>
      <c r="CM32" s="108">
        <v>0</v>
      </c>
      <c r="CN32" s="108">
        <v>0</v>
      </c>
      <c r="CO32" s="108">
        <v>0</v>
      </c>
      <c r="CP32" s="108">
        <v>0</v>
      </c>
      <c r="CQ32" s="108">
        <v>0</v>
      </c>
      <c r="CR32" s="108">
        <v>0</v>
      </c>
      <c r="CS32" s="108">
        <v>0</v>
      </c>
      <c r="CT32" s="108">
        <v>0</v>
      </c>
      <c r="CU32" s="108">
        <v>0</v>
      </c>
      <c r="CV32" s="108">
        <v>0</v>
      </c>
      <c r="CW32" s="108">
        <v>0</v>
      </c>
      <c r="CX32" s="108">
        <v>0</v>
      </c>
      <c r="CY32" s="108">
        <v>0</v>
      </c>
      <c r="CZ32" s="108">
        <v>0</v>
      </c>
      <c r="DA32" s="108">
        <v>0</v>
      </c>
      <c r="DB32" s="108">
        <v>0</v>
      </c>
      <c r="DC32" s="108">
        <v>0</v>
      </c>
      <c r="DD32" s="108">
        <v>0</v>
      </c>
      <c r="DE32" s="108">
        <v>0</v>
      </c>
      <c r="DF32" s="108">
        <v>0</v>
      </c>
      <c r="DG32" s="108">
        <v>0</v>
      </c>
      <c r="DH32" s="108">
        <v>0</v>
      </c>
      <c r="DI32" s="108">
        <v>0</v>
      </c>
      <c r="DJ32" s="108">
        <v>0</v>
      </c>
      <c r="DK32" s="108">
        <v>0</v>
      </c>
      <c r="DL32" s="108">
        <v>0</v>
      </c>
      <c r="DM32" s="108">
        <v>0</v>
      </c>
      <c r="DN32" s="108">
        <v>0</v>
      </c>
      <c r="DO32" s="108">
        <v>0</v>
      </c>
      <c r="DP32" s="108">
        <v>0</v>
      </c>
      <c r="DQ32" s="108">
        <v>0</v>
      </c>
      <c r="DR32" s="108">
        <v>0</v>
      </c>
      <c r="DS32" s="108">
        <v>0</v>
      </c>
      <c r="DT32" s="108">
        <v>0</v>
      </c>
      <c r="DU32" s="108">
        <v>0</v>
      </c>
      <c r="DV32" s="108">
        <v>0</v>
      </c>
      <c r="DW32" s="108">
        <v>0</v>
      </c>
      <c r="DX32" s="108">
        <v>0</v>
      </c>
      <c r="DY32" s="108">
        <v>0</v>
      </c>
      <c r="DZ32" s="108">
        <v>0</v>
      </c>
      <c r="EA32" s="108">
        <v>0</v>
      </c>
      <c r="EB32" s="108">
        <v>0</v>
      </c>
      <c r="EC32" s="108">
        <v>0</v>
      </c>
      <c r="ED32" s="108">
        <v>0</v>
      </c>
      <c r="EE32" s="108">
        <v>0</v>
      </c>
      <c r="EF32" s="108">
        <v>0</v>
      </c>
      <c r="EG32" s="108">
        <v>0</v>
      </c>
      <c r="EH32" s="108">
        <v>0</v>
      </c>
      <c r="EI32" s="108">
        <v>0</v>
      </c>
      <c r="EJ32" s="108">
        <v>0</v>
      </c>
      <c r="EK32" s="108">
        <v>0</v>
      </c>
      <c r="EL32" s="108">
        <v>0</v>
      </c>
      <c r="EM32" s="108">
        <v>0</v>
      </c>
      <c r="EN32" s="108">
        <v>0</v>
      </c>
      <c r="EO32" s="108">
        <v>0</v>
      </c>
      <c r="EP32" s="108">
        <v>0</v>
      </c>
      <c r="EQ32" s="108">
        <v>0</v>
      </c>
      <c r="ER32" s="108">
        <v>0</v>
      </c>
      <c r="ES32" s="108">
        <v>0</v>
      </c>
      <c r="ET32" s="108">
        <v>0</v>
      </c>
      <c r="EU32" s="108">
        <v>0</v>
      </c>
      <c r="EV32" s="108">
        <v>0</v>
      </c>
      <c r="EW32" s="108">
        <v>0</v>
      </c>
      <c r="EX32" s="108">
        <v>0</v>
      </c>
      <c r="EY32" s="108">
        <v>0</v>
      </c>
      <c r="EZ32" s="108">
        <v>0</v>
      </c>
      <c r="FA32" s="108">
        <v>0</v>
      </c>
      <c r="FB32" s="108">
        <v>0</v>
      </c>
      <c r="FC32" s="108">
        <v>0</v>
      </c>
      <c r="FD32" s="108">
        <v>0</v>
      </c>
      <c r="FE32" s="108">
        <v>0</v>
      </c>
      <c r="FF32" s="108">
        <v>0</v>
      </c>
      <c r="FG32" s="108">
        <v>0</v>
      </c>
      <c r="FH32" s="108">
        <v>0</v>
      </c>
      <c r="FI32" s="108">
        <v>0</v>
      </c>
      <c r="FJ32" s="108">
        <v>0</v>
      </c>
      <c r="FK32" s="108">
        <v>0</v>
      </c>
      <c r="FL32" s="108">
        <v>0</v>
      </c>
      <c r="FM32" s="108">
        <v>0</v>
      </c>
      <c r="FN32" s="108">
        <v>0</v>
      </c>
      <c r="FO32" s="108">
        <v>0</v>
      </c>
      <c r="FP32" s="108">
        <v>0</v>
      </c>
      <c r="FQ32" s="108">
        <v>0</v>
      </c>
      <c r="FR32" s="108">
        <v>0</v>
      </c>
      <c r="FS32" s="108">
        <v>0</v>
      </c>
      <c r="FT32" s="108">
        <v>0</v>
      </c>
      <c r="FU32" s="108">
        <v>0</v>
      </c>
      <c r="FV32" s="108">
        <v>0</v>
      </c>
      <c r="FW32" s="108">
        <v>0</v>
      </c>
      <c r="FX32" s="108">
        <v>0</v>
      </c>
      <c r="FY32" s="108">
        <v>0</v>
      </c>
      <c r="FZ32" s="108">
        <v>0</v>
      </c>
      <c r="GA32" s="108">
        <v>0</v>
      </c>
      <c r="GB32" s="108">
        <v>0</v>
      </c>
      <c r="GC32" s="108">
        <v>0</v>
      </c>
      <c r="GD32" s="108">
        <v>0</v>
      </c>
      <c r="GE32" s="108">
        <v>0</v>
      </c>
      <c r="GF32" s="108">
        <v>0</v>
      </c>
      <c r="GG32" s="108">
        <v>0</v>
      </c>
      <c r="GH32" s="108">
        <v>0</v>
      </c>
      <c r="GI32" s="108">
        <v>0</v>
      </c>
      <c r="GJ32" s="108">
        <v>0</v>
      </c>
      <c r="GK32" s="108">
        <v>0</v>
      </c>
      <c r="GL32" s="108">
        <v>0</v>
      </c>
      <c r="GM32" s="108">
        <v>0</v>
      </c>
      <c r="GN32" s="108">
        <v>0</v>
      </c>
      <c r="GO32" s="108">
        <v>0</v>
      </c>
      <c r="GP32" s="108">
        <v>0</v>
      </c>
      <c r="GQ32" s="108">
        <v>0</v>
      </c>
      <c r="GR32" s="108">
        <v>0</v>
      </c>
      <c r="GS32" s="108">
        <v>0</v>
      </c>
      <c r="GT32" s="108">
        <v>0</v>
      </c>
      <c r="GU32" s="108">
        <v>0</v>
      </c>
      <c r="GV32" s="108">
        <v>0</v>
      </c>
      <c r="GW32" s="108">
        <v>0</v>
      </c>
      <c r="GX32" s="108">
        <v>0</v>
      </c>
      <c r="GY32" s="108">
        <v>0</v>
      </c>
      <c r="GZ32" s="108">
        <v>0</v>
      </c>
      <c r="HA32" s="108">
        <v>0</v>
      </c>
      <c r="HB32" s="108">
        <v>0</v>
      </c>
      <c r="HC32" s="108">
        <v>0</v>
      </c>
      <c r="HD32" s="108">
        <v>0</v>
      </c>
      <c r="HE32" s="108">
        <v>0</v>
      </c>
      <c r="HF32" s="108">
        <v>0</v>
      </c>
      <c r="HG32" s="108">
        <v>0</v>
      </c>
      <c r="HH32" s="108">
        <v>0</v>
      </c>
      <c r="HI32" s="108">
        <v>0</v>
      </c>
    </row>
    <row r="34" spans="1:217" s="22" customFormat="1" x14ac:dyDescent="0.2">
      <c r="A34" s="34" t="s">
        <v>226</v>
      </c>
      <c r="B34" s="83">
        <f t="shared" ref="B34:BM34" si="30">SUM(B35:B37)-SUM(B38:B39)</f>
        <v>0</v>
      </c>
      <c r="C34" s="83">
        <f t="shared" si="30"/>
        <v>0</v>
      </c>
      <c r="D34" s="83">
        <f t="shared" si="30"/>
        <v>0</v>
      </c>
      <c r="E34" s="83">
        <f t="shared" si="30"/>
        <v>0</v>
      </c>
      <c r="F34" s="83">
        <f t="shared" si="30"/>
        <v>0</v>
      </c>
      <c r="G34" s="83">
        <f t="shared" si="30"/>
        <v>0</v>
      </c>
      <c r="H34" s="83">
        <f t="shared" si="30"/>
        <v>0</v>
      </c>
      <c r="I34" s="83">
        <f t="shared" si="30"/>
        <v>0</v>
      </c>
      <c r="J34" s="83">
        <f t="shared" si="30"/>
        <v>0</v>
      </c>
      <c r="K34" s="83">
        <f t="shared" si="30"/>
        <v>0</v>
      </c>
      <c r="L34" s="83">
        <f t="shared" si="30"/>
        <v>0</v>
      </c>
      <c r="M34" s="83">
        <f t="shared" si="30"/>
        <v>0</v>
      </c>
      <c r="N34" s="83">
        <f t="shared" si="30"/>
        <v>0</v>
      </c>
      <c r="O34" s="83">
        <f t="shared" si="30"/>
        <v>0</v>
      </c>
      <c r="P34" s="83">
        <f t="shared" si="30"/>
        <v>0</v>
      </c>
      <c r="Q34" s="83">
        <f t="shared" si="30"/>
        <v>0</v>
      </c>
      <c r="R34" s="83">
        <f t="shared" si="30"/>
        <v>0</v>
      </c>
      <c r="S34" s="83">
        <f t="shared" si="30"/>
        <v>0</v>
      </c>
      <c r="T34" s="83">
        <f t="shared" si="30"/>
        <v>15.856684207151895</v>
      </c>
      <c r="U34" s="83">
        <f t="shared" si="30"/>
        <v>15.856684207151895</v>
      </c>
      <c r="V34" s="83">
        <f t="shared" si="30"/>
        <v>15.856684207151895</v>
      </c>
      <c r="W34" s="83">
        <f t="shared" si="30"/>
        <v>15.856684207151895</v>
      </c>
      <c r="X34" s="83">
        <f t="shared" si="30"/>
        <v>15.856684207151895</v>
      </c>
      <c r="Y34" s="83">
        <f t="shared" si="30"/>
        <v>15.856684207151895</v>
      </c>
      <c r="Z34" s="83">
        <f t="shared" si="30"/>
        <v>15.856684207151895</v>
      </c>
      <c r="AA34" s="83">
        <f t="shared" si="30"/>
        <v>15.856684207151895</v>
      </c>
      <c r="AB34" s="83">
        <f t="shared" si="30"/>
        <v>15.856684207151895</v>
      </c>
      <c r="AC34" s="83">
        <f t="shared" si="30"/>
        <v>15.856684207151895</v>
      </c>
      <c r="AD34" s="83">
        <f t="shared" si="30"/>
        <v>15.856684207151895</v>
      </c>
      <c r="AE34" s="83">
        <f t="shared" si="30"/>
        <v>15.856684207151895</v>
      </c>
      <c r="AF34" s="83">
        <f t="shared" si="30"/>
        <v>15.856684207151895</v>
      </c>
      <c r="AG34" s="83">
        <f t="shared" si="30"/>
        <v>15.856684207151895</v>
      </c>
      <c r="AH34" s="83">
        <f t="shared" si="30"/>
        <v>15.856684207151895</v>
      </c>
      <c r="AI34" s="83">
        <f t="shared" si="30"/>
        <v>15.856684207151895</v>
      </c>
      <c r="AJ34" s="83">
        <f t="shared" si="30"/>
        <v>15.856684207151895</v>
      </c>
      <c r="AK34" s="83">
        <f t="shared" si="30"/>
        <v>15.856684207151895</v>
      </c>
      <c r="AL34" s="83">
        <f t="shared" si="30"/>
        <v>15.856684207151895</v>
      </c>
      <c r="AM34" s="83">
        <f t="shared" si="30"/>
        <v>15.856684207151895</v>
      </c>
      <c r="AN34" s="83">
        <f t="shared" si="30"/>
        <v>15.856684207151895</v>
      </c>
      <c r="AO34" s="83">
        <f t="shared" si="30"/>
        <v>15.856684207151895</v>
      </c>
      <c r="AP34" s="83">
        <f t="shared" si="30"/>
        <v>15.856684207151895</v>
      </c>
      <c r="AQ34" s="83">
        <f t="shared" si="30"/>
        <v>15.856684207151895</v>
      </c>
      <c r="AR34" s="83">
        <f t="shared" si="30"/>
        <v>15.856684207151895</v>
      </c>
      <c r="AS34" s="83">
        <f t="shared" si="30"/>
        <v>15.856684207151895</v>
      </c>
      <c r="AT34" s="83">
        <f t="shared" si="30"/>
        <v>15.856684207151895</v>
      </c>
      <c r="AU34" s="83">
        <f t="shared" si="30"/>
        <v>15.856684207151895</v>
      </c>
      <c r="AV34" s="83">
        <f t="shared" si="30"/>
        <v>15.856684207151895</v>
      </c>
      <c r="AW34" s="83">
        <f t="shared" si="30"/>
        <v>15.856684207151895</v>
      </c>
      <c r="AX34" s="83">
        <f t="shared" si="30"/>
        <v>15.856684207151895</v>
      </c>
      <c r="AY34" s="83">
        <f t="shared" si="30"/>
        <v>15.856684207151895</v>
      </c>
      <c r="AZ34" s="83">
        <f t="shared" si="30"/>
        <v>15.856684207151895</v>
      </c>
      <c r="BA34" s="83">
        <f t="shared" si="30"/>
        <v>15.856684207151895</v>
      </c>
      <c r="BB34" s="83">
        <f t="shared" si="30"/>
        <v>15.856684207151895</v>
      </c>
      <c r="BC34" s="83">
        <f t="shared" si="30"/>
        <v>15.856684207151895</v>
      </c>
      <c r="BD34" s="83">
        <f t="shared" si="30"/>
        <v>15.856684207151895</v>
      </c>
      <c r="BE34" s="83">
        <f t="shared" si="30"/>
        <v>15.856684207151895</v>
      </c>
      <c r="BF34" s="83">
        <f t="shared" si="30"/>
        <v>15.856684207151895</v>
      </c>
      <c r="BG34" s="83">
        <f t="shared" si="30"/>
        <v>15.856684207151895</v>
      </c>
      <c r="BH34" s="83">
        <f t="shared" si="30"/>
        <v>15.856684207151895</v>
      </c>
      <c r="BI34" s="83">
        <f t="shared" si="30"/>
        <v>15.856684207151895</v>
      </c>
      <c r="BJ34" s="83">
        <f t="shared" si="30"/>
        <v>15.856684207151895</v>
      </c>
      <c r="BK34" s="83">
        <f t="shared" si="30"/>
        <v>15.856684207151895</v>
      </c>
      <c r="BL34" s="83">
        <f t="shared" si="30"/>
        <v>15.856684207151895</v>
      </c>
      <c r="BM34" s="83">
        <f t="shared" si="30"/>
        <v>15.856684207151895</v>
      </c>
      <c r="BN34" s="83">
        <f t="shared" ref="BN34:DY34" si="31">SUM(BN35:BN37)-SUM(BN38:BN39)</f>
        <v>15.856684207151895</v>
      </c>
      <c r="BO34" s="83">
        <f t="shared" si="31"/>
        <v>15.856684207151895</v>
      </c>
      <c r="BP34" s="83">
        <f t="shared" si="31"/>
        <v>15.856684207151895</v>
      </c>
      <c r="BQ34" s="83">
        <f t="shared" si="31"/>
        <v>15.856684207151895</v>
      </c>
      <c r="BR34" s="83">
        <f t="shared" si="31"/>
        <v>15.856684207151895</v>
      </c>
      <c r="BS34" s="83">
        <f t="shared" si="31"/>
        <v>15.856684207151895</v>
      </c>
      <c r="BT34" s="83">
        <f t="shared" si="31"/>
        <v>15.856684207151895</v>
      </c>
      <c r="BU34" s="83">
        <f t="shared" si="31"/>
        <v>15.856684207151895</v>
      </c>
      <c r="BV34" s="83">
        <f t="shared" si="31"/>
        <v>15.856684207151895</v>
      </c>
      <c r="BW34" s="83">
        <f t="shared" si="31"/>
        <v>15.856684207151895</v>
      </c>
      <c r="BX34" s="83">
        <f t="shared" si="31"/>
        <v>15.856684207151895</v>
      </c>
      <c r="BY34" s="83">
        <f t="shared" si="31"/>
        <v>15.856684207151895</v>
      </c>
      <c r="BZ34" s="83">
        <f t="shared" si="31"/>
        <v>15.856684207151895</v>
      </c>
      <c r="CA34" s="83">
        <f t="shared" si="31"/>
        <v>15.856684207151895</v>
      </c>
      <c r="CB34" s="83">
        <f t="shared" si="31"/>
        <v>15.856684207151895</v>
      </c>
      <c r="CC34" s="83">
        <f t="shared" si="31"/>
        <v>15.856684207151895</v>
      </c>
      <c r="CD34" s="83">
        <f t="shared" si="31"/>
        <v>15.856684207151895</v>
      </c>
      <c r="CE34" s="83">
        <f t="shared" si="31"/>
        <v>15.856684207151895</v>
      </c>
      <c r="CF34" s="83">
        <f t="shared" si="31"/>
        <v>15.856684207151895</v>
      </c>
      <c r="CG34" s="83">
        <f t="shared" si="31"/>
        <v>15.856684207151895</v>
      </c>
      <c r="CH34" s="83">
        <f t="shared" si="31"/>
        <v>15.856684207151895</v>
      </c>
      <c r="CI34" s="83">
        <f t="shared" si="31"/>
        <v>15.856684207151895</v>
      </c>
      <c r="CJ34" s="83">
        <f t="shared" si="31"/>
        <v>15.856684207151895</v>
      </c>
      <c r="CK34" s="83">
        <f t="shared" si="31"/>
        <v>15.856684207151895</v>
      </c>
      <c r="CL34" s="83">
        <f t="shared" si="31"/>
        <v>15.856684207151895</v>
      </c>
      <c r="CM34" s="83">
        <f t="shared" si="31"/>
        <v>15.856684207151895</v>
      </c>
      <c r="CN34" s="83">
        <f t="shared" si="31"/>
        <v>15.856684207151895</v>
      </c>
      <c r="CO34" s="83">
        <f t="shared" si="31"/>
        <v>15.856684207151895</v>
      </c>
      <c r="CP34" s="83">
        <f t="shared" si="31"/>
        <v>15.856684207151895</v>
      </c>
      <c r="CQ34" s="83">
        <f t="shared" si="31"/>
        <v>15.856684207151895</v>
      </c>
      <c r="CR34" s="83">
        <f t="shared" si="31"/>
        <v>15.856684207151895</v>
      </c>
      <c r="CS34" s="83">
        <f t="shared" si="31"/>
        <v>15.856684207151895</v>
      </c>
      <c r="CT34" s="83">
        <f t="shared" si="31"/>
        <v>15.856684207151895</v>
      </c>
      <c r="CU34" s="83">
        <f t="shared" si="31"/>
        <v>15.856684207151895</v>
      </c>
      <c r="CV34" s="83">
        <f t="shared" si="31"/>
        <v>15.856684207151895</v>
      </c>
      <c r="CW34" s="83">
        <f t="shared" si="31"/>
        <v>15.856684207151895</v>
      </c>
      <c r="CX34" s="83">
        <f t="shared" si="31"/>
        <v>15.856684207151895</v>
      </c>
      <c r="CY34" s="83">
        <f t="shared" si="31"/>
        <v>15.856684207151895</v>
      </c>
      <c r="CZ34" s="83">
        <f t="shared" si="31"/>
        <v>15.856684207151895</v>
      </c>
      <c r="DA34" s="83">
        <f t="shared" si="31"/>
        <v>15.856684207151895</v>
      </c>
      <c r="DB34" s="83">
        <f t="shared" si="31"/>
        <v>15.856684207151895</v>
      </c>
      <c r="DC34" s="83">
        <f t="shared" si="31"/>
        <v>15.856684207151895</v>
      </c>
      <c r="DD34" s="83">
        <f t="shared" si="31"/>
        <v>15.856684207151895</v>
      </c>
      <c r="DE34" s="83">
        <f t="shared" si="31"/>
        <v>15.856684207151895</v>
      </c>
      <c r="DF34" s="83">
        <f t="shared" si="31"/>
        <v>15.856684207151895</v>
      </c>
      <c r="DG34" s="83">
        <f t="shared" si="31"/>
        <v>15.856684207151895</v>
      </c>
      <c r="DH34" s="83">
        <f t="shared" si="31"/>
        <v>15.856684207151895</v>
      </c>
      <c r="DI34" s="83">
        <f t="shared" si="31"/>
        <v>15.856684207151895</v>
      </c>
      <c r="DJ34" s="83">
        <f t="shared" si="31"/>
        <v>15.856684207151895</v>
      </c>
      <c r="DK34" s="83">
        <f t="shared" si="31"/>
        <v>15.856684207151895</v>
      </c>
      <c r="DL34" s="83">
        <f t="shared" si="31"/>
        <v>15.856684207151895</v>
      </c>
      <c r="DM34" s="83">
        <f t="shared" si="31"/>
        <v>15.856684207151895</v>
      </c>
      <c r="DN34" s="83">
        <f t="shared" si="31"/>
        <v>15.856684207151895</v>
      </c>
      <c r="DO34" s="83">
        <f t="shared" si="31"/>
        <v>15.856684207151895</v>
      </c>
      <c r="DP34" s="83">
        <f t="shared" si="31"/>
        <v>15.856684207151895</v>
      </c>
      <c r="DQ34" s="83">
        <f t="shared" si="31"/>
        <v>15.856684207151895</v>
      </c>
      <c r="DR34" s="83">
        <f t="shared" si="31"/>
        <v>15.856684207151895</v>
      </c>
      <c r="DS34" s="83">
        <f t="shared" si="31"/>
        <v>15.856684207151895</v>
      </c>
      <c r="DT34" s="83">
        <f t="shared" si="31"/>
        <v>15.856684207151895</v>
      </c>
      <c r="DU34" s="83">
        <f t="shared" si="31"/>
        <v>15.856684207151895</v>
      </c>
      <c r="DV34" s="83">
        <f t="shared" si="31"/>
        <v>15.856684207151895</v>
      </c>
      <c r="DW34" s="83">
        <f t="shared" si="31"/>
        <v>15.856684207151895</v>
      </c>
      <c r="DX34" s="83">
        <f t="shared" si="31"/>
        <v>15.856684207151895</v>
      </c>
      <c r="DY34" s="83">
        <f t="shared" si="31"/>
        <v>15.856684207151895</v>
      </c>
      <c r="DZ34" s="83">
        <f t="shared" ref="DZ34:GK34" si="32">SUM(DZ35:DZ37)-SUM(DZ38:DZ39)</f>
        <v>15.856684207151895</v>
      </c>
      <c r="EA34" s="83">
        <f t="shared" si="32"/>
        <v>15.856684207151895</v>
      </c>
      <c r="EB34" s="83">
        <f t="shared" si="32"/>
        <v>15.856684207151895</v>
      </c>
      <c r="EC34" s="83">
        <f t="shared" si="32"/>
        <v>15.856684207151895</v>
      </c>
      <c r="ED34" s="83">
        <f t="shared" si="32"/>
        <v>15.856684207151895</v>
      </c>
      <c r="EE34" s="83">
        <f t="shared" si="32"/>
        <v>15.856684207151895</v>
      </c>
      <c r="EF34" s="83">
        <f t="shared" si="32"/>
        <v>15.856684207151895</v>
      </c>
      <c r="EG34" s="83">
        <f t="shared" si="32"/>
        <v>15.856684207151895</v>
      </c>
      <c r="EH34" s="83">
        <f t="shared" si="32"/>
        <v>15.856684207151895</v>
      </c>
      <c r="EI34" s="83">
        <f t="shared" si="32"/>
        <v>15.856684207151895</v>
      </c>
      <c r="EJ34" s="83">
        <f t="shared" si="32"/>
        <v>15.856684207151895</v>
      </c>
      <c r="EK34" s="83">
        <f t="shared" si="32"/>
        <v>15.856684207151895</v>
      </c>
      <c r="EL34" s="83">
        <f t="shared" si="32"/>
        <v>15.856684207151895</v>
      </c>
      <c r="EM34" s="83">
        <f t="shared" si="32"/>
        <v>15.856684207151895</v>
      </c>
      <c r="EN34" s="83">
        <f t="shared" si="32"/>
        <v>15.856684207151895</v>
      </c>
      <c r="EO34" s="83">
        <f t="shared" si="32"/>
        <v>15.856684207151895</v>
      </c>
      <c r="EP34" s="83">
        <f t="shared" si="32"/>
        <v>15.856684207151895</v>
      </c>
      <c r="EQ34" s="83">
        <f t="shared" si="32"/>
        <v>15.856684207151895</v>
      </c>
      <c r="ER34" s="83">
        <f t="shared" si="32"/>
        <v>15.856684207151895</v>
      </c>
      <c r="ES34" s="83">
        <f t="shared" si="32"/>
        <v>15.856684207151895</v>
      </c>
      <c r="ET34" s="83">
        <f t="shared" si="32"/>
        <v>15.856684207151895</v>
      </c>
      <c r="EU34" s="83">
        <f t="shared" si="32"/>
        <v>15.856684207151895</v>
      </c>
      <c r="EV34" s="83">
        <f t="shared" si="32"/>
        <v>15.856684207151895</v>
      </c>
      <c r="EW34" s="83">
        <f t="shared" si="32"/>
        <v>15.856684207151895</v>
      </c>
      <c r="EX34" s="83">
        <f t="shared" si="32"/>
        <v>15.856684207151895</v>
      </c>
      <c r="EY34" s="83">
        <f t="shared" si="32"/>
        <v>15.856684207151895</v>
      </c>
      <c r="EZ34" s="83">
        <f t="shared" si="32"/>
        <v>15.856684207151895</v>
      </c>
      <c r="FA34" s="83">
        <f t="shared" si="32"/>
        <v>15.856684207151895</v>
      </c>
      <c r="FB34" s="83">
        <f t="shared" si="32"/>
        <v>15.856684207151895</v>
      </c>
      <c r="FC34" s="83">
        <f t="shared" si="32"/>
        <v>15.856684207151895</v>
      </c>
      <c r="FD34" s="83">
        <f t="shared" si="32"/>
        <v>15.856684207151895</v>
      </c>
      <c r="FE34" s="83">
        <f t="shared" si="32"/>
        <v>15.856684207151895</v>
      </c>
      <c r="FF34" s="83">
        <f t="shared" si="32"/>
        <v>15.856684207151895</v>
      </c>
      <c r="FG34" s="83">
        <f t="shared" si="32"/>
        <v>15.856684207151895</v>
      </c>
      <c r="FH34" s="83">
        <f t="shared" si="32"/>
        <v>15.856684207151895</v>
      </c>
      <c r="FI34" s="83">
        <f t="shared" si="32"/>
        <v>15.856684207151895</v>
      </c>
      <c r="FJ34" s="83">
        <f t="shared" si="32"/>
        <v>15.856684207151895</v>
      </c>
      <c r="FK34" s="83">
        <f t="shared" si="32"/>
        <v>15.856684207151895</v>
      </c>
      <c r="FL34" s="83">
        <f t="shared" si="32"/>
        <v>15.856684207151895</v>
      </c>
      <c r="FM34" s="83">
        <f t="shared" si="32"/>
        <v>15.856684207151895</v>
      </c>
      <c r="FN34" s="83">
        <f t="shared" si="32"/>
        <v>15.856684207151895</v>
      </c>
      <c r="FO34" s="83">
        <f t="shared" si="32"/>
        <v>15.856684207151895</v>
      </c>
      <c r="FP34" s="83">
        <f t="shared" si="32"/>
        <v>15.856684207151895</v>
      </c>
      <c r="FQ34" s="83">
        <f t="shared" si="32"/>
        <v>15.856684207151895</v>
      </c>
      <c r="FR34" s="83">
        <f t="shared" si="32"/>
        <v>15.856684207151895</v>
      </c>
      <c r="FS34" s="83">
        <f t="shared" si="32"/>
        <v>15.856684207151895</v>
      </c>
      <c r="FT34" s="83">
        <f t="shared" si="32"/>
        <v>15.856684207151895</v>
      </c>
      <c r="FU34" s="83">
        <f t="shared" si="32"/>
        <v>15.856684207151895</v>
      </c>
      <c r="FV34" s="83">
        <f t="shared" si="32"/>
        <v>15.856684207151895</v>
      </c>
      <c r="FW34" s="83">
        <f t="shared" si="32"/>
        <v>15.856684207151895</v>
      </c>
      <c r="FX34" s="83">
        <f t="shared" si="32"/>
        <v>15.856684207151895</v>
      </c>
      <c r="FY34" s="83">
        <f t="shared" si="32"/>
        <v>15.856684207151895</v>
      </c>
      <c r="FZ34" s="83">
        <f t="shared" si="32"/>
        <v>15.856684207151895</v>
      </c>
      <c r="GA34" s="83">
        <f t="shared" si="32"/>
        <v>15.856684207151895</v>
      </c>
      <c r="GB34" s="83">
        <f t="shared" si="32"/>
        <v>15.856684207151895</v>
      </c>
      <c r="GC34" s="83">
        <f t="shared" si="32"/>
        <v>15.856684207151895</v>
      </c>
      <c r="GD34" s="83">
        <f t="shared" si="32"/>
        <v>15.856684207151895</v>
      </c>
      <c r="GE34" s="83">
        <f t="shared" si="32"/>
        <v>15.856684207151895</v>
      </c>
      <c r="GF34" s="83">
        <f t="shared" si="32"/>
        <v>15.856684207151895</v>
      </c>
      <c r="GG34" s="83">
        <f t="shared" si="32"/>
        <v>15.856684207151895</v>
      </c>
      <c r="GH34" s="83">
        <f t="shared" si="32"/>
        <v>15.856684207151895</v>
      </c>
      <c r="GI34" s="83">
        <f t="shared" si="32"/>
        <v>15.856684207151895</v>
      </c>
      <c r="GJ34" s="83">
        <f t="shared" si="32"/>
        <v>15.856684207151895</v>
      </c>
      <c r="GK34" s="83">
        <f t="shared" si="32"/>
        <v>15.856684207151895</v>
      </c>
      <c r="GL34" s="83">
        <f t="shared" ref="GL34:HI34" si="33">SUM(GL35:GL37)-SUM(GL38:GL39)</f>
        <v>15.856684207151895</v>
      </c>
      <c r="GM34" s="83">
        <f t="shared" si="33"/>
        <v>15.856684207151895</v>
      </c>
      <c r="GN34" s="83">
        <f t="shared" si="33"/>
        <v>15.856684207151895</v>
      </c>
      <c r="GO34" s="83">
        <f t="shared" si="33"/>
        <v>15.856684207151895</v>
      </c>
      <c r="GP34" s="83">
        <f t="shared" si="33"/>
        <v>15.856684207151895</v>
      </c>
      <c r="GQ34" s="83">
        <f t="shared" si="33"/>
        <v>15.856684207151895</v>
      </c>
      <c r="GR34" s="83">
        <f t="shared" si="33"/>
        <v>15.856684207151895</v>
      </c>
      <c r="GS34" s="83">
        <f t="shared" si="33"/>
        <v>15.856684207151895</v>
      </c>
      <c r="GT34" s="83">
        <f t="shared" si="33"/>
        <v>15.856684207151895</v>
      </c>
      <c r="GU34" s="83">
        <f t="shared" si="33"/>
        <v>15.856684207151895</v>
      </c>
      <c r="GV34" s="83">
        <f t="shared" si="33"/>
        <v>15.856684207151895</v>
      </c>
      <c r="GW34" s="83">
        <f t="shared" si="33"/>
        <v>15.856684207151895</v>
      </c>
      <c r="GX34" s="83">
        <f t="shared" si="33"/>
        <v>15.856684207151895</v>
      </c>
      <c r="GY34" s="83">
        <f t="shared" si="33"/>
        <v>15.856684207151895</v>
      </c>
      <c r="GZ34" s="83">
        <f t="shared" si="33"/>
        <v>15.856684207151895</v>
      </c>
      <c r="HA34" s="83">
        <f t="shared" si="33"/>
        <v>15.856684207151895</v>
      </c>
      <c r="HB34" s="83">
        <f t="shared" si="33"/>
        <v>15.856684207151895</v>
      </c>
      <c r="HC34" s="83">
        <f t="shared" si="33"/>
        <v>15.856684207151895</v>
      </c>
      <c r="HD34" s="83">
        <f t="shared" si="33"/>
        <v>15.856684207151895</v>
      </c>
      <c r="HE34" s="83">
        <f t="shared" si="33"/>
        <v>15.856684207151895</v>
      </c>
      <c r="HF34" s="83">
        <f t="shared" si="33"/>
        <v>15.856684207151895</v>
      </c>
      <c r="HG34" s="83">
        <f t="shared" si="33"/>
        <v>15.856684207151895</v>
      </c>
      <c r="HH34" s="83">
        <f t="shared" si="33"/>
        <v>15.856684207151895</v>
      </c>
      <c r="HI34" s="83">
        <f t="shared" si="33"/>
        <v>15.856684207151895</v>
      </c>
    </row>
    <row r="35" spans="1:217" x14ac:dyDescent="0.2">
      <c r="A35" s="30" t="s">
        <v>227</v>
      </c>
      <c r="B35" s="80">
        <f t="shared" ref="B35:BM35" si="34">_xlfn.SINGLE(PIS)*B$12</f>
        <v>0</v>
      </c>
      <c r="C35" s="80">
        <f t="shared" si="34"/>
        <v>0</v>
      </c>
      <c r="D35" s="80">
        <f t="shared" si="34"/>
        <v>0</v>
      </c>
      <c r="E35" s="80">
        <f t="shared" si="34"/>
        <v>0</v>
      </c>
      <c r="F35" s="80">
        <f t="shared" si="34"/>
        <v>0</v>
      </c>
      <c r="G35" s="80">
        <f t="shared" si="34"/>
        <v>0</v>
      </c>
      <c r="H35" s="80">
        <f t="shared" si="34"/>
        <v>0</v>
      </c>
      <c r="I35" s="80">
        <f t="shared" si="34"/>
        <v>0</v>
      </c>
      <c r="J35" s="80">
        <f t="shared" si="34"/>
        <v>0</v>
      </c>
      <c r="K35" s="80">
        <f t="shared" si="34"/>
        <v>0</v>
      </c>
      <c r="L35" s="80">
        <f t="shared" si="34"/>
        <v>0</v>
      </c>
      <c r="M35" s="80">
        <f t="shared" si="34"/>
        <v>0</v>
      </c>
      <c r="N35" s="80">
        <f t="shared" si="34"/>
        <v>0</v>
      </c>
      <c r="O35" s="80">
        <f t="shared" si="34"/>
        <v>0</v>
      </c>
      <c r="P35" s="80">
        <f t="shared" si="34"/>
        <v>0</v>
      </c>
      <c r="Q35" s="80">
        <f t="shared" si="34"/>
        <v>0</v>
      </c>
      <c r="R35" s="80">
        <f t="shared" si="34"/>
        <v>0</v>
      </c>
      <c r="S35" s="80">
        <f t="shared" si="34"/>
        <v>0</v>
      </c>
      <c r="T35" s="80">
        <f t="shared" si="34"/>
        <v>2.3256470170489449</v>
      </c>
      <c r="U35" s="80">
        <f t="shared" si="34"/>
        <v>2.3256470170489449</v>
      </c>
      <c r="V35" s="80">
        <f t="shared" si="34"/>
        <v>2.3256470170489449</v>
      </c>
      <c r="W35" s="80">
        <f t="shared" si="34"/>
        <v>2.3256470170489449</v>
      </c>
      <c r="X35" s="80">
        <f t="shared" si="34"/>
        <v>2.3256470170489449</v>
      </c>
      <c r="Y35" s="80">
        <f t="shared" si="34"/>
        <v>2.3256470170489449</v>
      </c>
      <c r="Z35" s="80">
        <f t="shared" si="34"/>
        <v>2.3256470170489449</v>
      </c>
      <c r="AA35" s="80">
        <f t="shared" si="34"/>
        <v>2.3256470170489449</v>
      </c>
      <c r="AB35" s="80">
        <f t="shared" si="34"/>
        <v>2.3256470170489449</v>
      </c>
      <c r="AC35" s="80">
        <f t="shared" si="34"/>
        <v>2.3256470170489449</v>
      </c>
      <c r="AD35" s="80">
        <f t="shared" si="34"/>
        <v>2.3256470170489449</v>
      </c>
      <c r="AE35" s="80">
        <f t="shared" si="34"/>
        <v>2.3256470170489449</v>
      </c>
      <c r="AF35" s="80">
        <f t="shared" si="34"/>
        <v>2.3256470170489449</v>
      </c>
      <c r="AG35" s="80">
        <f t="shared" si="34"/>
        <v>2.3256470170489449</v>
      </c>
      <c r="AH35" s="80">
        <f t="shared" si="34"/>
        <v>2.3256470170489449</v>
      </c>
      <c r="AI35" s="80">
        <f t="shared" si="34"/>
        <v>2.3256470170489449</v>
      </c>
      <c r="AJ35" s="80">
        <f t="shared" si="34"/>
        <v>2.3256470170489449</v>
      </c>
      <c r="AK35" s="80">
        <f t="shared" si="34"/>
        <v>2.3256470170489449</v>
      </c>
      <c r="AL35" s="80">
        <f t="shared" si="34"/>
        <v>2.3256470170489449</v>
      </c>
      <c r="AM35" s="80">
        <f t="shared" si="34"/>
        <v>2.3256470170489449</v>
      </c>
      <c r="AN35" s="80">
        <f t="shared" si="34"/>
        <v>2.3256470170489449</v>
      </c>
      <c r="AO35" s="80">
        <f t="shared" si="34"/>
        <v>2.3256470170489449</v>
      </c>
      <c r="AP35" s="80">
        <f t="shared" si="34"/>
        <v>2.3256470170489449</v>
      </c>
      <c r="AQ35" s="80">
        <f t="shared" si="34"/>
        <v>2.3256470170489449</v>
      </c>
      <c r="AR35" s="80">
        <f t="shared" si="34"/>
        <v>2.3256470170489449</v>
      </c>
      <c r="AS35" s="80">
        <f t="shared" si="34"/>
        <v>2.3256470170489449</v>
      </c>
      <c r="AT35" s="80">
        <f t="shared" si="34"/>
        <v>2.3256470170489449</v>
      </c>
      <c r="AU35" s="80">
        <f t="shared" si="34"/>
        <v>2.3256470170489449</v>
      </c>
      <c r="AV35" s="80">
        <f t="shared" si="34"/>
        <v>2.3256470170489449</v>
      </c>
      <c r="AW35" s="80">
        <f t="shared" si="34"/>
        <v>2.3256470170489449</v>
      </c>
      <c r="AX35" s="80">
        <f t="shared" si="34"/>
        <v>2.3256470170489449</v>
      </c>
      <c r="AY35" s="80">
        <f t="shared" si="34"/>
        <v>2.3256470170489449</v>
      </c>
      <c r="AZ35" s="80">
        <f t="shared" si="34"/>
        <v>2.3256470170489449</v>
      </c>
      <c r="BA35" s="80">
        <f t="shared" si="34"/>
        <v>2.3256470170489449</v>
      </c>
      <c r="BB35" s="80">
        <f t="shared" si="34"/>
        <v>2.3256470170489449</v>
      </c>
      <c r="BC35" s="80">
        <f t="shared" si="34"/>
        <v>2.3256470170489449</v>
      </c>
      <c r="BD35" s="80">
        <f t="shared" si="34"/>
        <v>2.3256470170489449</v>
      </c>
      <c r="BE35" s="80">
        <f t="shared" si="34"/>
        <v>2.3256470170489449</v>
      </c>
      <c r="BF35" s="80">
        <f t="shared" si="34"/>
        <v>2.3256470170489449</v>
      </c>
      <c r="BG35" s="80">
        <f t="shared" si="34"/>
        <v>2.3256470170489449</v>
      </c>
      <c r="BH35" s="80">
        <f t="shared" si="34"/>
        <v>2.3256470170489449</v>
      </c>
      <c r="BI35" s="80">
        <f t="shared" si="34"/>
        <v>2.3256470170489449</v>
      </c>
      <c r="BJ35" s="80">
        <f t="shared" si="34"/>
        <v>2.3256470170489449</v>
      </c>
      <c r="BK35" s="80">
        <f t="shared" si="34"/>
        <v>2.3256470170489449</v>
      </c>
      <c r="BL35" s="80">
        <f t="shared" si="34"/>
        <v>2.3256470170489449</v>
      </c>
      <c r="BM35" s="80">
        <f t="shared" si="34"/>
        <v>2.3256470170489449</v>
      </c>
      <c r="BN35" s="80">
        <f t="shared" ref="BN35:DY35" si="35">_xlfn.SINGLE(PIS)*BN$12</f>
        <v>2.3256470170489449</v>
      </c>
      <c r="BO35" s="80">
        <f t="shared" si="35"/>
        <v>2.3256470170489449</v>
      </c>
      <c r="BP35" s="80">
        <f t="shared" si="35"/>
        <v>2.3256470170489449</v>
      </c>
      <c r="BQ35" s="80">
        <f t="shared" si="35"/>
        <v>2.3256470170489449</v>
      </c>
      <c r="BR35" s="80">
        <f t="shared" si="35"/>
        <v>2.3256470170489449</v>
      </c>
      <c r="BS35" s="80">
        <f t="shared" si="35"/>
        <v>2.3256470170489449</v>
      </c>
      <c r="BT35" s="80">
        <f t="shared" si="35"/>
        <v>2.3256470170489449</v>
      </c>
      <c r="BU35" s="80">
        <f t="shared" si="35"/>
        <v>2.3256470170489449</v>
      </c>
      <c r="BV35" s="80">
        <f t="shared" si="35"/>
        <v>2.3256470170489449</v>
      </c>
      <c r="BW35" s="80">
        <f t="shared" si="35"/>
        <v>2.3256470170489449</v>
      </c>
      <c r="BX35" s="80">
        <f t="shared" si="35"/>
        <v>2.3256470170489449</v>
      </c>
      <c r="BY35" s="80">
        <f t="shared" si="35"/>
        <v>2.3256470170489449</v>
      </c>
      <c r="BZ35" s="80">
        <f t="shared" si="35"/>
        <v>2.3256470170489449</v>
      </c>
      <c r="CA35" s="80">
        <f t="shared" si="35"/>
        <v>2.3256470170489449</v>
      </c>
      <c r="CB35" s="80">
        <f t="shared" si="35"/>
        <v>2.3256470170489449</v>
      </c>
      <c r="CC35" s="80">
        <f t="shared" si="35"/>
        <v>2.3256470170489449</v>
      </c>
      <c r="CD35" s="80">
        <f t="shared" si="35"/>
        <v>2.3256470170489449</v>
      </c>
      <c r="CE35" s="80">
        <f t="shared" si="35"/>
        <v>2.3256470170489449</v>
      </c>
      <c r="CF35" s="80">
        <f t="shared" si="35"/>
        <v>2.3256470170489449</v>
      </c>
      <c r="CG35" s="80">
        <f t="shared" si="35"/>
        <v>2.3256470170489449</v>
      </c>
      <c r="CH35" s="80">
        <f t="shared" si="35"/>
        <v>2.3256470170489449</v>
      </c>
      <c r="CI35" s="80">
        <f t="shared" si="35"/>
        <v>2.3256470170489449</v>
      </c>
      <c r="CJ35" s="80">
        <f t="shared" si="35"/>
        <v>2.3256470170489449</v>
      </c>
      <c r="CK35" s="80">
        <f t="shared" si="35"/>
        <v>2.3256470170489449</v>
      </c>
      <c r="CL35" s="80">
        <f t="shared" si="35"/>
        <v>2.3256470170489449</v>
      </c>
      <c r="CM35" s="80">
        <f t="shared" si="35"/>
        <v>2.3256470170489449</v>
      </c>
      <c r="CN35" s="80">
        <f t="shared" si="35"/>
        <v>2.3256470170489449</v>
      </c>
      <c r="CO35" s="80">
        <f t="shared" si="35"/>
        <v>2.3256470170489449</v>
      </c>
      <c r="CP35" s="80">
        <f t="shared" si="35"/>
        <v>2.3256470170489449</v>
      </c>
      <c r="CQ35" s="80">
        <f t="shared" si="35"/>
        <v>2.3256470170489449</v>
      </c>
      <c r="CR35" s="80">
        <f t="shared" si="35"/>
        <v>2.3256470170489449</v>
      </c>
      <c r="CS35" s="80">
        <f t="shared" si="35"/>
        <v>2.3256470170489449</v>
      </c>
      <c r="CT35" s="80">
        <f t="shared" si="35"/>
        <v>2.3256470170489449</v>
      </c>
      <c r="CU35" s="80">
        <f t="shared" si="35"/>
        <v>2.3256470170489449</v>
      </c>
      <c r="CV35" s="80">
        <f t="shared" si="35"/>
        <v>2.3256470170489449</v>
      </c>
      <c r="CW35" s="80">
        <f t="shared" si="35"/>
        <v>2.3256470170489449</v>
      </c>
      <c r="CX35" s="80">
        <f t="shared" si="35"/>
        <v>2.3256470170489449</v>
      </c>
      <c r="CY35" s="80">
        <f t="shared" si="35"/>
        <v>2.3256470170489449</v>
      </c>
      <c r="CZ35" s="80">
        <f t="shared" si="35"/>
        <v>2.3256470170489449</v>
      </c>
      <c r="DA35" s="80">
        <f t="shared" si="35"/>
        <v>2.3256470170489449</v>
      </c>
      <c r="DB35" s="80">
        <f t="shared" si="35"/>
        <v>2.3256470170489449</v>
      </c>
      <c r="DC35" s="80">
        <f t="shared" si="35"/>
        <v>2.3256470170489449</v>
      </c>
      <c r="DD35" s="80">
        <f t="shared" si="35"/>
        <v>2.3256470170489449</v>
      </c>
      <c r="DE35" s="80">
        <f t="shared" si="35"/>
        <v>2.3256470170489449</v>
      </c>
      <c r="DF35" s="80">
        <f t="shared" si="35"/>
        <v>2.3256470170489449</v>
      </c>
      <c r="DG35" s="80">
        <f t="shared" si="35"/>
        <v>2.3256470170489449</v>
      </c>
      <c r="DH35" s="80">
        <f t="shared" si="35"/>
        <v>2.3256470170489449</v>
      </c>
      <c r="DI35" s="80">
        <f t="shared" si="35"/>
        <v>2.3256470170489449</v>
      </c>
      <c r="DJ35" s="80">
        <f t="shared" si="35"/>
        <v>2.3256470170489449</v>
      </c>
      <c r="DK35" s="80">
        <f t="shared" si="35"/>
        <v>2.3256470170489449</v>
      </c>
      <c r="DL35" s="80">
        <f t="shared" si="35"/>
        <v>2.3256470170489449</v>
      </c>
      <c r="DM35" s="80">
        <f t="shared" si="35"/>
        <v>2.3256470170489449</v>
      </c>
      <c r="DN35" s="80">
        <f t="shared" si="35"/>
        <v>2.3256470170489449</v>
      </c>
      <c r="DO35" s="80">
        <f t="shared" si="35"/>
        <v>2.3256470170489449</v>
      </c>
      <c r="DP35" s="80">
        <f t="shared" si="35"/>
        <v>2.3256470170489449</v>
      </c>
      <c r="DQ35" s="80">
        <f t="shared" si="35"/>
        <v>2.3256470170489449</v>
      </c>
      <c r="DR35" s="80">
        <f t="shared" si="35"/>
        <v>2.3256470170489449</v>
      </c>
      <c r="DS35" s="80">
        <f t="shared" si="35"/>
        <v>2.3256470170489449</v>
      </c>
      <c r="DT35" s="80">
        <f t="shared" si="35"/>
        <v>2.3256470170489449</v>
      </c>
      <c r="DU35" s="80">
        <f t="shared" si="35"/>
        <v>2.3256470170489449</v>
      </c>
      <c r="DV35" s="80">
        <f t="shared" si="35"/>
        <v>2.3256470170489449</v>
      </c>
      <c r="DW35" s="80">
        <f t="shared" si="35"/>
        <v>2.3256470170489449</v>
      </c>
      <c r="DX35" s="80">
        <f t="shared" si="35"/>
        <v>2.3256470170489449</v>
      </c>
      <c r="DY35" s="80">
        <f t="shared" si="35"/>
        <v>2.3256470170489449</v>
      </c>
      <c r="DZ35" s="80">
        <f t="shared" ref="DZ35:GK35" si="36">_xlfn.SINGLE(PIS)*DZ$12</f>
        <v>2.3256470170489449</v>
      </c>
      <c r="EA35" s="80">
        <f t="shared" si="36"/>
        <v>2.3256470170489449</v>
      </c>
      <c r="EB35" s="80">
        <f t="shared" si="36"/>
        <v>2.3256470170489449</v>
      </c>
      <c r="EC35" s="80">
        <f t="shared" si="36"/>
        <v>2.3256470170489449</v>
      </c>
      <c r="ED35" s="80">
        <f t="shared" si="36"/>
        <v>2.3256470170489449</v>
      </c>
      <c r="EE35" s="80">
        <f t="shared" si="36"/>
        <v>2.3256470170489449</v>
      </c>
      <c r="EF35" s="80">
        <f t="shared" si="36"/>
        <v>2.3256470170489449</v>
      </c>
      <c r="EG35" s="80">
        <f t="shared" si="36"/>
        <v>2.3256470170489449</v>
      </c>
      <c r="EH35" s="80">
        <f t="shared" si="36"/>
        <v>2.3256470170489449</v>
      </c>
      <c r="EI35" s="80">
        <f t="shared" si="36"/>
        <v>2.3256470170489449</v>
      </c>
      <c r="EJ35" s="80">
        <f t="shared" si="36"/>
        <v>2.3256470170489449</v>
      </c>
      <c r="EK35" s="80">
        <f t="shared" si="36"/>
        <v>2.3256470170489449</v>
      </c>
      <c r="EL35" s="80">
        <f t="shared" si="36"/>
        <v>2.3256470170489449</v>
      </c>
      <c r="EM35" s="80">
        <f t="shared" si="36"/>
        <v>2.3256470170489449</v>
      </c>
      <c r="EN35" s="80">
        <f t="shared" si="36"/>
        <v>2.3256470170489449</v>
      </c>
      <c r="EO35" s="80">
        <f t="shared" si="36"/>
        <v>2.3256470170489449</v>
      </c>
      <c r="EP35" s="80">
        <f t="shared" si="36"/>
        <v>2.3256470170489449</v>
      </c>
      <c r="EQ35" s="80">
        <f t="shared" si="36"/>
        <v>2.3256470170489449</v>
      </c>
      <c r="ER35" s="80">
        <f t="shared" si="36"/>
        <v>2.3256470170489449</v>
      </c>
      <c r="ES35" s="80">
        <f t="shared" si="36"/>
        <v>2.3256470170489449</v>
      </c>
      <c r="ET35" s="80">
        <f t="shared" si="36"/>
        <v>2.3256470170489449</v>
      </c>
      <c r="EU35" s="80">
        <f t="shared" si="36"/>
        <v>2.3256470170489449</v>
      </c>
      <c r="EV35" s="80">
        <f t="shared" si="36"/>
        <v>2.3256470170489449</v>
      </c>
      <c r="EW35" s="80">
        <f t="shared" si="36"/>
        <v>2.3256470170489449</v>
      </c>
      <c r="EX35" s="80">
        <f t="shared" si="36"/>
        <v>2.3256470170489449</v>
      </c>
      <c r="EY35" s="80">
        <f t="shared" si="36"/>
        <v>2.3256470170489449</v>
      </c>
      <c r="EZ35" s="80">
        <f t="shared" si="36"/>
        <v>2.3256470170489449</v>
      </c>
      <c r="FA35" s="80">
        <f t="shared" si="36"/>
        <v>2.3256470170489449</v>
      </c>
      <c r="FB35" s="80">
        <f t="shared" si="36"/>
        <v>2.3256470170489449</v>
      </c>
      <c r="FC35" s="80">
        <f t="shared" si="36"/>
        <v>2.3256470170489449</v>
      </c>
      <c r="FD35" s="80">
        <f t="shared" si="36"/>
        <v>2.3256470170489449</v>
      </c>
      <c r="FE35" s="80">
        <f t="shared" si="36"/>
        <v>2.3256470170489449</v>
      </c>
      <c r="FF35" s="80">
        <f t="shared" si="36"/>
        <v>2.3256470170489449</v>
      </c>
      <c r="FG35" s="80">
        <f t="shared" si="36"/>
        <v>2.3256470170489449</v>
      </c>
      <c r="FH35" s="80">
        <f t="shared" si="36"/>
        <v>2.3256470170489449</v>
      </c>
      <c r="FI35" s="80">
        <f t="shared" si="36"/>
        <v>2.3256470170489449</v>
      </c>
      <c r="FJ35" s="80">
        <f t="shared" si="36"/>
        <v>2.3256470170489449</v>
      </c>
      <c r="FK35" s="80">
        <f t="shared" si="36"/>
        <v>2.3256470170489449</v>
      </c>
      <c r="FL35" s="80">
        <f t="shared" si="36"/>
        <v>2.3256470170489449</v>
      </c>
      <c r="FM35" s="80">
        <f t="shared" si="36"/>
        <v>2.3256470170489449</v>
      </c>
      <c r="FN35" s="80">
        <f t="shared" si="36"/>
        <v>2.3256470170489449</v>
      </c>
      <c r="FO35" s="80">
        <f t="shared" si="36"/>
        <v>2.3256470170489449</v>
      </c>
      <c r="FP35" s="80">
        <f t="shared" si="36"/>
        <v>2.3256470170489449</v>
      </c>
      <c r="FQ35" s="80">
        <f t="shared" si="36"/>
        <v>2.3256470170489449</v>
      </c>
      <c r="FR35" s="80">
        <f t="shared" si="36"/>
        <v>2.3256470170489449</v>
      </c>
      <c r="FS35" s="80">
        <f t="shared" si="36"/>
        <v>2.3256470170489449</v>
      </c>
      <c r="FT35" s="80">
        <f t="shared" si="36"/>
        <v>2.3256470170489449</v>
      </c>
      <c r="FU35" s="80">
        <f t="shared" si="36"/>
        <v>2.3256470170489449</v>
      </c>
      <c r="FV35" s="80">
        <f t="shared" si="36"/>
        <v>2.3256470170489449</v>
      </c>
      <c r="FW35" s="80">
        <f t="shared" si="36"/>
        <v>2.3256470170489449</v>
      </c>
      <c r="FX35" s="80">
        <f t="shared" si="36"/>
        <v>2.3256470170489449</v>
      </c>
      <c r="FY35" s="80">
        <f t="shared" si="36"/>
        <v>2.3256470170489449</v>
      </c>
      <c r="FZ35" s="80">
        <f t="shared" si="36"/>
        <v>2.3256470170489449</v>
      </c>
      <c r="GA35" s="80">
        <f t="shared" si="36"/>
        <v>2.3256470170489449</v>
      </c>
      <c r="GB35" s="80">
        <f t="shared" si="36"/>
        <v>2.3256470170489449</v>
      </c>
      <c r="GC35" s="80">
        <f t="shared" si="36"/>
        <v>2.3256470170489449</v>
      </c>
      <c r="GD35" s="80">
        <f t="shared" si="36"/>
        <v>2.3256470170489449</v>
      </c>
      <c r="GE35" s="80">
        <f t="shared" si="36"/>
        <v>2.3256470170489449</v>
      </c>
      <c r="GF35" s="80">
        <f t="shared" si="36"/>
        <v>2.3256470170489449</v>
      </c>
      <c r="GG35" s="80">
        <f t="shared" si="36"/>
        <v>2.3256470170489449</v>
      </c>
      <c r="GH35" s="80">
        <f t="shared" si="36"/>
        <v>2.3256470170489449</v>
      </c>
      <c r="GI35" s="80">
        <f t="shared" si="36"/>
        <v>2.3256470170489449</v>
      </c>
      <c r="GJ35" s="80">
        <f t="shared" si="36"/>
        <v>2.3256470170489449</v>
      </c>
      <c r="GK35" s="80">
        <f t="shared" si="36"/>
        <v>2.3256470170489449</v>
      </c>
      <c r="GL35" s="80">
        <f t="shared" ref="GL35:HI35" si="37">_xlfn.SINGLE(PIS)*GL$12</f>
        <v>2.3256470170489449</v>
      </c>
      <c r="GM35" s="80">
        <f t="shared" si="37"/>
        <v>2.3256470170489449</v>
      </c>
      <c r="GN35" s="80">
        <f t="shared" si="37"/>
        <v>2.3256470170489449</v>
      </c>
      <c r="GO35" s="80">
        <f t="shared" si="37"/>
        <v>2.3256470170489449</v>
      </c>
      <c r="GP35" s="80">
        <f t="shared" si="37"/>
        <v>2.3256470170489449</v>
      </c>
      <c r="GQ35" s="80">
        <f t="shared" si="37"/>
        <v>2.3256470170489449</v>
      </c>
      <c r="GR35" s="80">
        <f t="shared" si="37"/>
        <v>2.3256470170489449</v>
      </c>
      <c r="GS35" s="80">
        <f t="shared" si="37"/>
        <v>2.3256470170489449</v>
      </c>
      <c r="GT35" s="80">
        <f t="shared" si="37"/>
        <v>2.3256470170489449</v>
      </c>
      <c r="GU35" s="80">
        <f t="shared" si="37"/>
        <v>2.3256470170489449</v>
      </c>
      <c r="GV35" s="80">
        <f t="shared" si="37"/>
        <v>2.3256470170489449</v>
      </c>
      <c r="GW35" s="80">
        <f t="shared" si="37"/>
        <v>2.3256470170489449</v>
      </c>
      <c r="GX35" s="80">
        <f t="shared" si="37"/>
        <v>2.3256470170489449</v>
      </c>
      <c r="GY35" s="80">
        <f t="shared" si="37"/>
        <v>2.3256470170489449</v>
      </c>
      <c r="GZ35" s="80">
        <f t="shared" si="37"/>
        <v>2.3256470170489449</v>
      </c>
      <c r="HA35" s="80">
        <f t="shared" si="37"/>
        <v>2.3256470170489449</v>
      </c>
      <c r="HB35" s="80">
        <f t="shared" si="37"/>
        <v>2.3256470170489449</v>
      </c>
      <c r="HC35" s="80">
        <f t="shared" si="37"/>
        <v>2.3256470170489449</v>
      </c>
      <c r="HD35" s="80">
        <f t="shared" si="37"/>
        <v>2.3256470170489449</v>
      </c>
      <c r="HE35" s="80">
        <f t="shared" si="37"/>
        <v>2.3256470170489449</v>
      </c>
      <c r="HF35" s="80">
        <f t="shared" si="37"/>
        <v>2.3256470170489449</v>
      </c>
      <c r="HG35" s="80">
        <f t="shared" si="37"/>
        <v>2.3256470170489449</v>
      </c>
      <c r="HH35" s="80">
        <f t="shared" si="37"/>
        <v>2.3256470170489449</v>
      </c>
      <c r="HI35" s="80">
        <f t="shared" si="37"/>
        <v>2.3256470170489449</v>
      </c>
    </row>
    <row r="36" spans="1:217" x14ac:dyDescent="0.2">
      <c r="A36" s="30" t="s">
        <v>228</v>
      </c>
      <c r="B36" s="80">
        <f t="shared" ref="B36:BM36" si="38">_xlfn.SINGLE(COFINS)*B$12</f>
        <v>0</v>
      </c>
      <c r="C36" s="80">
        <f t="shared" si="38"/>
        <v>0</v>
      </c>
      <c r="D36" s="80">
        <f t="shared" si="38"/>
        <v>0</v>
      </c>
      <c r="E36" s="80">
        <f t="shared" si="38"/>
        <v>0</v>
      </c>
      <c r="F36" s="80">
        <f t="shared" si="38"/>
        <v>0</v>
      </c>
      <c r="G36" s="80">
        <f t="shared" si="38"/>
        <v>0</v>
      </c>
      <c r="H36" s="80">
        <f t="shared" si="38"/>
        <v>0</v>
      </c>
      <c r="I36" s="80">
        <f t="shared" si="38"/>
        <v>0</v>
      </c>
      <c r="J36" s="80">
        <f t="shared" si="38"/>
        <v>0</v>
      </c>
      <c r="K36" s="80">
        <f t="shared" si="38"/>
        <v>0</v>
      </c>
      <c r="L36" s="80">
        <f t="shared" si="38"/>
        <v>0</v>
      </c>
      <c r="M36" s="80">
        <f t="shared" si="38"/>
        <v>0</v>
      </c>
      <c r="N36" s="80">
        <f t="shared" si="38"/>
        <v>0</v>
      </c>
      <c r="O36" s="80">
        <f t="shared" si="38"/>
        <v>0</v>
      </c>
      <c r="P36" s="80">
        <f t="shared" si="38"/>
        <v>0</v>
      </c>
      <c r="Q36" s="80">
        <f t="shared" si="38"/>
        <v>0</v>
      </c>
      <c r="R36" s="80">
        <f t="shared" si="38"/>
        <v>0</v>
      </c>
      <c r="S36" s="80">
        <f t="shared" si="38"/>
        <v>0</v>
      </c>
      <c r="T36" s="80">
        <f t="shared" si="38"/>
        <v>10.712071108831502</v>
      </c>
      <c r="U36" s="80">
        <f t="shared" si="38"/>
        <v>10.712071108831502</v>
      </c>
      <c r="V36" s="80">
        <f t="shared" si="38"/>
        <v>10.712071108831502</v>
      </c>
      <c r="W36" s="80">
        <f t="shared" si="38"/>
        <v>10.712071108831502</v>
      </c>
      <c r="X36" s="80">
        <f t="shared" si="38"/>
        <v>10.712071108831502</v>
      </c>
      <c r="Y36" s="80">
        <f t="shared" si="38"/>
        <v>10.712071108831502</v>
      </c>
      <c r="Z36" s="80">
        <f t="shared" si="38"/>
        <v>10.712071108831502</v>
      </c>
      <c r="AA36" s="80">
        <f t="shared" si="38"/>
        <v>10.712071108831502</v>
      </c>
      <c r="AB36" s="80">
        <f t="shared" si="38"/>
        <v>10.712071108831502</v>
      </c>
      <c r="AC36" s="80">
        <f t="shared" si="38"/>
        <v>10.712071108831502</v>
      </c>
      <c r="AD36" s="80">
        <f t="shared" si="38"/>
        <v>10.712071108831502</v>
      </c>
      <c r="AE36" s="80">
        <f t="shared" si="38"/>
        <v>10.712071108831502</v>
      </c>
      <c r="AF36" s="80">
        <f t="shared" si="38"/>
        <v>10.712071108831502</v>
      </c>
      <c r="AG36" s="80">
        <f t="shared" si="38"/>
        <v>10.712071108831502</v>
      </c>
      <c r="AH36" s="80">
        <f t="shared" si="38"/>
        <v>10.712071108831502</v>
      </c>
      <c r="AI36" s="80">
        <f t="shared" si="38"/>
        <v>10.712071108831502</v>
      </c>
      <c r="AJ36" s="80">
        <f t="shared" si="38"/>
        <v>10.712071108831502</v>
      </c>
      <c r="AK36" s="80">
        <f t="shared" si="38"/>
        <v>10.712071108831502</v>
      </c>
      <c r="AL36" s="80">
        <f t="shared" si="38"/>
        <v>10.712071108831502</v>
      </c>
      <c r="AM36" s="80">
        <f t="shared" si="38"/>
        <v>10.712071108831502</v>
      </c>
      <c r="AN36" s="80">
        <f t="shared" si="38"/>
        <v>10.712071108831502</v>
      </c>
      <c r="AO36" s="80">
        <f t="shared" si="38"/>
        <v>10.712071108831502</v>
      </c>
      <c r="AP36" s="80">
        <f t="shared" si="38"/>
        <v>10.712071108831502</v>
      </c>
      <c r="AQ36" s="80">
        <f t="shared" si="38"/>
        <v>10.712071108831502</v>
      </c>
      <c r="AR36" s="80">
        <f t="shared" si="38"/>
        <v>10.712071108831502</v>
      </c>
      <c r="AS36" s="80">
        <f t="shared" si="38"/>
        <v>10.712071108831502</v>
      </c>
      <c r="AT36" s="80">
        <f t="shared" si="38"/>
        <v>10.712071108831502</v>
      </c>
      <c r="AU36" s="80">
        <f t="shared" si="38"/>
        <v>10.712071108831502</v>
      </c>
      <c r="AV36" s="80">
        <f t="shared" si="38"/>
        <v>10.712071108831502</v>
      </c>
      <c r="AW36" s="80">
        <f t="shared" si="38"/>
        <v>10.712071108831502</v>
      </c>
      <c r="AX36" s="80">
        <f t="shared" si="38"/>
        <v>10.712071108831502</v>
      </c>
      <c r="AY36" s="80">
        <f t="shared" si="38"/>
        <v>10.712071108831502</v>
      </c>
      <c r="AZ36" s="80">
        <f t="shared" si="38"/>
        <v>10.712071108831502</v>
      </c>
      <c r="BA36" s="80">
        <f t="shared" si="38"/>
        <v>10.712071108831502</v>
      </c>
      <c r="BB36" s="80">
        <f t="shared" si="38"/>
        <v>10.712071108831502</v>
      </c>
      <c r="BC36" s="80">
        <f t="shared" si="38"/>
        <v>10.712071108831502</v>
      </c>
      <c r="BD36" s="80">
        <f t="shared" si="38"/>
        <v>10.712071108831502</v>
      </c>
      <c r="BE36" s="80">
        <f t="shared" si="38"/>
        <v>10.712071108831502</v>
      </c>
      <c r="BF36" s="80">
        <f t="shared" si="38"/>
        <v>10.712071108831502</v>
      </c>
      <c r="BG36" s="80">
        <f t="shared" si="38"/>
        <v>10.712071108831502</v>
      </c>
      <c r="BH36" s="80">
        <f t="shared" si="38"/>
        <v>10.712071108831502</v>
      </c>
      <c r="BI36" s="80">
        <f t="shared" si="38"/>
        <v>10.712071108831502</v>
      </c>
      <c r="BJ36" s="80">
        <f t="shared" si="38"/>
        <v>10.712071108831502</v>
      </c>
      <c r="BK36" s="80">
        <f t="shared" si="38"/>
        <v>10.712071108831502</v>
      </c>
      <c r="BL36" s="80">
        <f t="shared" si="38"/>
        <v>10.712071108831502</v>
      </c>
      <c r="BM36" s="80">
        <f t="shared" si="38"/>
        <v>10.712071108831502</v>
      </c>
      <c r="BN36" s="80">
        <f t="shared" ref="BN36:DY36" si="39">_xlfn.SINGLE(COFINS)*BN$12</f>
        <v>10.712071108831502</v>
      </c>
      <c r="BO36" s="80">
        <f t="shared" si="39"/>
        <v>10.712071108831502</v>
      </c>
      <c r="BP36" s="80">
        <f t="shared" si="39"/>
        <v>10.712071108831502</v>
      </c>
      <c r="BQ36" s="80">
        <f t="shared" si="39"/>
        <v>10.712071108831502</v>
      </c>
      <c r="BR36" s="80">
        <f t="shared" si="39"/>
        <v>10.712071108831502</v>
      </c>
      <c r="BS36" s="80">
        <f t="shared" si="39"/>
        <v>10.712071108831502</v>
      </c>
      <c r="BT36" s="80">
        <f t="shared" si="39"/>
        <v>10.712071108831502</v>
      </c>
      <c r="BU36" s="80">
        <f t="shared" si="39"/>
        <v>10.712071108831502</v>
      </c>
      <c r="BV36" s="80">
        <f t="shared" si="39"/>
        <v>10.712071108831502</v>
      </c>
      <c r="BW36" s="80">
        <f t="shared" si="39"/>
        <v>10.712071108831502</v>
      </c>
      <c r="BX36" s="80">
        <f t="shared" si="39"/>
        <v>10.712071108831502</v>
      </c>
      <c r="BY36" s="80">
        <f t="shared" si="39"/>
        <v>10.712071108831502</v>
      </c>
      <c r="BZ36" s="80">
        <f t="shared" si="39"/>
        <v>10.712071108831502</v>
      </c>
      <c r="CA36" s="80">
        <f t="shared" si="39"/>
        <v>10.712071108831502</v>
      </c>
      <c r="CB36" s="80">
        <f t="shared" si="39"/>
        <v>10.712071108831502</v>
      </c>
      <c r="CC36" s="80">
        <f t="shared" si="39"/>
        <v>10.712071108831502</v>
      </c>
      <c r="CD36" s="80">
        <f t="shared" si="39"/>
        <v>10.712071108831502</v>
      </c>
      <c r="CE36" s="80">
        <f t="shared" si="39"/>
        <v>10.712071108831502</v>
      </c>
      <c r="CF36" s="80">
        <f t="shared" si="39"/>
        <v>10.712071108831502</v>
      </c>
      <c r="CG36" s="80">
        <f t="shared" si="39"/>
        <v>10.712071108831502</v>
      </c>
      <c r="CH36" s="80">
        <f t="shared" si="39"/>
        <v>10.712071108831502</v>
      </c>
      <c r="CI36" s="80">
        <f t="shared" si="39"/>
        <v>10.712071108831502</v>
      </c>
      <c r="CJ36" s="80">
        <f t="shared" si="39"/>
        <v>10.712071108831502</v>
      </c>
      <c r="CK36" s="80">
        <f t="shared" si="39"/>
        <v>10.712071108831502</v>
      </c>
      <c r="CL36" s="80">
        <f t="shared" si="39"/>
        <v>10.712071108831502</v>
      </c>
      <c r="CM36" s="80">
        <f t="shared" si="39"/>
        <v>10.712071108831502</v>
      </c>
      <c r="CN36" s="80">
        <f t="shared" si="39"/>
        <v>10.712071108831502</v>
      </c>
      <c r="CO36" s="80">
        <f t="shared" si="39"/>
        <v>10.712071108831502</v>
      </c>
      <c r="CP36" s="80">
        <f t="shared" si="39"/>
        <v>10.712071108831502</v>
      </c>
      <c r="CQ36" s="80">
        <f t="shared" si="39"/>
        <v>10.712071108831502</v>
      </c>
      <c r="CR36" s="80">
        <f t="shared" si="39"/>
        <v>10.712071108831502</v>
      </c>
      <c r="CS36" s="80">
        <f t="shared" si="39"/>
        <v>10.712071108831502</v>
      </c>
      <c r="CT36" s="80">
        <f t="shared" si="39"/>
        <v>10.712071108831502</v>
      </c>
      <c r="CU36" s="80">
        <f t="shared" si="39"/>
        <v>10.712071108831502</v>
      </c>
      <c r="CV36" s="80">
        <f t="shared" si="39"/>
        <v>10.712071108831502</v>
      </c>
      <c r="CW36" s="80">
        <f t="shared" si="39"/>
        <v>10.712071108831502</v>
      </c>
      <c r="CX36" s="80">
        <f t="shared" si="39"/>
        <v>10.712071108831502</v>
      </c>
      <c r="CY36" s="80">
        <f t="shared" si="39"/>
        <v>10.712071108831502</v>
      </c>
      <c r="CZ36" s="80">
        <f t="shared" si="39"/>
        <v>10.712071108831502</v>
      </c>
      <c r="DA36" s="80">
        <f t="shared" si="39"/>
        <v>10.712071108831502</v>
      </c>
      <c r="DB36" s="80">
        <f t="shared" si="39"/>
        <v>10.712071108831502</v>
      </c>
      <c r="DC36" s="80">
        <f t="shared" si="39"/>
        <v>10.712071108831502</v>
      </c>
      <c r="DD36" s="80">
        <f t="shared" si="39"/>
        <v>10.712071108831502</v>
      </c>
      <c r="DE36" s="80">
        <f t="shared" si="39"/>
        <v>10.712071108831502</v>
      </c>
      <c r="DF36" s="80">
        <f t="shared" si="39"/>
        <v>10.712071108831502</v>
      </c>
      <c r="DG36" s="80">
        <f t="shared" si="39"/>
        <v>10.712071108831502</v>
      </c>
      <c r="DH36" s="80">
        <f t="shared" si="39"/>
        <v>10.712071108831502</v>
      </c>
      <c r="DI36" s="80">
        <f t="shared" si="39"/>
        <v>10.712071108831502</v>
      </c>
      <c r="DJ36" s="80">
        <f t="shared" si="39"/>
        <v>10.712071108831502</v>
      </c>
      <c r="DK36" s="80">
        <f t="shared" si="39"/>
        <v>10.712071108831502</v>
      </c>
      <c r="DL36" s="80">
        <f t="shared" si="39"/>
        <v>10.712071108831502</v>
      </c>
      <c r="DM36" s="80">
        <f t="shared" si="39"/>
        <v>10.712071108831502</v>
      </c>
      <c r="DN36" s="80">
        <f t="shared" si="39"/>
        <v>10.712071108831502</v>
      </c>
      <c r="DO36" s="80">
        <f t="shared" si="39"/>
        <v>10.712071108831502</v>
      </c>
      <c r="DP36" s="80">
        <f t="shared" si="39"/>
        <v>10.712071108831502</v>
      </c>
      <c r="DQ36" s="80">
        <f t="shared" si="39"/>
        <v>10.712071108831502</v>
      </c>
      <c r="DR36" s="80">
        <f t="shared" si="39"/>
        <v>10.712071108831502</v>
      </c>
      <c r="DS36" s="80">
        <f t="shared" si="39"/>
        <v>10.712071108831502</v>
      </c>
      <c r="DT36" s="80">
        <f t="shared" si="39"/>
        <v>10.712071108831502</v>
      </c>
      <c r="DU36" s="80">
        <f t="shared" si="39"/>
        <v>10.712071108831502</v>
      </c>
      <c r="DV36" s="80">
        <f t="shared" si="39"/>
        <v>10.712071108831502</v>
      </c>
      <c r="DW36" s="80">
        <f t="shared" si="39"/>
        <v>10.712071108831502</v>
      </c>
      <c r="DX36" s="80">
        <f t="shared" si="39"/>
        <v>10.712071108831502</v>
      </c>
      <c r="DY36" s="80">
        <f t="shared" si="39"/>
        <v>10.712071108831502</v>
      </c>
      <c r="DZ36" s="80">
        <f t="shared" ref="DZ36:GK36" si="40">_xlfn.SINGLE(COFINS)*DZ$12</f>
        <v>10.712071108831502</v>
      </c>
      <c r="EA36" s="80">
        <f t="shared" si="40"/>
        <v>10.712071108831502</v>
      </c>
      <c r="EB36" s="80">
        <f t="shared" si="40"/>
        <v>10.712071108831502</v>
      </c>
      <c r="EC36" s="80">
        <f t="shared" si="40"/>
        <v>10.712071108831502</v>
      </c>
      <c r="ED36" s="80">
        <f t="shared" si="40"/>
        <v>10.712071108831502</v>
      </c>
      <c r="EE36" s="80">
        <f t="shared" si="40"/>
        <v>10.712071108831502</v>
      </c>
      <c r="EF36" s="80">
        <f t="shared" si="40"/>
        <v>10.712071108831502</v>
      </c>
      <c r="EG36" s="80">
        <f t="shared" si="40"/>
        <v>10.712071108831502</v>
      </c>
      <c r="EH36" s="80">
        <f t="shared" si="40"/>
        <v>10.712071108831502</v>
      </c>
      <c r="EI36" s="80">
        <f t="shared" si="40"/>
        <v>10.712071108831502</v>
      </c>
      <c r="EJ36" s="80">
        <f t="shared" si="40"/>
        <v>10.712071108831502</v>
      </c>
      <c r="EK36" s="80">
        <f t="shared" si="40"/>
        <v>10.712071108831502</v>
      </c>
      <c r="EL36" s="80">
        <f t="shared" si="40"/>
        <v>10.712071108831502</v>
      </c>
      <c r="EM36" s="80">
        <f t="shared" si="40"/>
        <v>10.712071108831502</v>
      </c>
      <c r="EN36" s="80">
        <f t="shared" si="40"/>
        <v>10.712071108831502</v>
      </c>
      <c r="EO36" s="80">
        <f t="shared" si="40"/>
        <v>10.712071108831502</v>
      </c>
      <c r="EP36" s="80">
        <f t="shared" si="40"/>
        <v>10.712071108831502</v>
      </c>
      <c r="EQ36" s="80">
        <f t="shared" si="40"/>
        <v>10.712071108831502</v>
      </c>
      <c r="ER36" s="80">
        <f t="shared" si="40"/>
        <v>10.712071108831502</v>
      </c>
      <c r="ES36" s="80">
        <f t="shared" si="40"/>
        <v>10.712071108831502</v>
      </c>
      <c r="ET36" s="80">
        <f t="shared" si="40"/>
        <v>10.712071108831502</v>
      </c>
      <c r="EU36" s="80">
        <f t="shared" si="40"/>
        <v>10.712071108831502</v>
      </c>
      <c r="EV36" s="80">
        <f t="shared" si="40"/>
        <v>10.712071108831502</v>
      </c>
      <c r="EW36" s="80">
        <f t="shared" si="40"/>
        <v>10.712071108831502</v>
      </c>
      <c r="EX36" s="80">
        <f t="shared" si="40"/>
        <v>10.712071108831502</v>
      </c>
      <c r="EY36" s="80">
        <f t="shared" si="40"/>
        <v>10.712071108831502</v>
      </c>
      <c r="EZ36" s="80">
        <f t="shared" si="40"/>
        <v>10.712071108831502</v>
      </c>
      <c r="FA36" s="80">
        <f t="shared" si="40"/>
        <v>10.712071108831502</v>
      </c>
      <c r="FB36" s="80">
        <f t="shared" si="40"/>
        <v>10.712071108831502</v>
      </c>
      <c r="FC36" s="80">
        <f t="shared" si="40"/>
        <v>10.712071108831502</v>
      </c>
      <c r="FD36" s="80">
        <f t="shared" si="40"/>
        <v>10.712071108831502</v>
      </c>
      <c r="FE36" s="80">
        <f t="shared" si="40"/>
        <v>10.712071108831502</v>
      </c>
      <c r="FF36" s="80">
        <f t="shared" si="40"/>
        <v>10.712071108831502</v>
      </c>
      <c r="FG36" s="80">
        <f t="shared" si="40"/>
        <v>10.712071108831502</v>
      </c>
      <c r="FH36" s="80">
        <f t="shared" si="40"/>
        <v>10.712071108831502</v>
      </c>
      <c r="FI36" s="80">
        <f t="shared" si="40"/>
        <v>10.712071108831502</v>
      </c>
      <c r="FJ36" s="80">
        <f t="shared" si="40"/>
        <v>10.712071108831502</v>
      </c>
      <c r="FK36" s="80">
        <f t="shared" si="40"/>
        <v>10.712071108831502</v>
      </c>
      <c r="FL36" s="80">
        <f t="shared" si="40"/>
        <v>10.712071108831502</v>
      </c>
      <c r="FM36" s="80">
        <f t="shared" si="40"/>
        <v>10.712071108831502</v>
      </c>
      <c r="FN36" s="80">
        <f t="shared" si="40"/>
        <v>10.712071108831502</v>
      </c>
      <c r="FO36" s="80">
        <f t="shared" si="40"/>
        <v>10.712071108831502</v>
      </c>
      <c r="FP36" s="80">
        <f t="shared" si="40"/>
        <v>10.712071108831502</v>
      </c>
      <c r="FQ36" s="80">
        <f t="shared" si="40"/>
        <v>10.712071108831502</v>
      </c>
      <c r="FR36" s="80">
        <f t="shared" si="40"/>
        <v>10.712071108831502</v>
      </c>
      <c r="FS36" s="80">
        <f t="shared" si="40"/>
        <v>10.712071108831502</v>
      </c>
      <c r="FT36" s="80">
        <f t="shared" si="40"/>
        <v>10.712071108831502</v>
      </c>
      <c r="FU36" s="80">
        <f t="shared" si="40"/>
        <v>10.712071108831502</v>
      </c>
      <c r="FV36" s="80">
        <f t="shared" si="40"/>
        <v>10.712071108831502</v>
      </c>
      <c r="FW36" s="80">
        <f t="shared" si="40"/>
        <v>10.712071108831502</v>
      </c>
      <c r="FX36" s="80">
        <f t="shared" si="40"/>
        <v>10.712071108831502</v>
      </c>
      <c r="FY36" s="80">
        <f t="shared" si="40"/>
        <v>10.712071108831502</v>
      </c>
      <c r="FZ36" s="80">
        <f t="shared" si="40"/>
        <v>10.712071108831502</v>
      </c>
      <c r="GA36" s="80">
        <f t="shared" si="40"/>
        <v>10.712071108831502</v>
      </c>
      <c r="GB36" s="80">
        <f t="shared" si="40"/>
        <v>10.712071108831502</v>
      </c>
      <c r="GC36" s="80">
        <f t="shared" si="40"/>
        <v>10.712071108831502</v>
      </c>
      <c r="GD36" s="80">
        <f t="shared" si="40"/>
        <v>10.712071108831502</v>
      </c>
      <c r="GE36" s="80">
        <f t="shared" si="40"/>
        <v>10.712071108831502</v>
      </c>
      <c r="GF36" s="80">
        <f t="shared" si="40"/>
        <v>10.712071108831502</v>
      </c>
      <c r="GG36" s="80">
        <f t="shared" si="40"/>
        <v>10.712071108831502</v>
      </c>
      <c r="GH36" s="80">
        <f t="shared" si="40"/>
        <v>10.712071108831502</v>
      </c>
      <c r="GI36" s="80">
        <f t="shared" si="40"/>
        <v>10.712071108831502</v>
      </c>
      <c r="GJ36" s="80">
        <f t="shared" si="40"/>
        <v>10.712071108831502</v>
      </c>
      <c r="GK36" s="80">
        <f t="shared" si="40"/>
        <v>10.712071108831502</v>
      </c>
      <c r="GL36" s="80">
        <f t="shared" ref="GL36:HI36" si="41">_xlfn.SINGLE(COFINS)*GL$12</f>
        <v>10.712071108831502</v>
      </c>
      <c r="GM36" s="80">
        <f t="shared" si="41"/>
        <v>10.712071108831502</v>
      </c>
      <c r="GN36" s="80">
        <f t="shared" si="41"/>
        <v>10.712071108831502</v>
      </c>
      <c r="GO36" s="80">
        <f t="shared" si="41"/>
        <v>10.712071108831502</v>
      </c>
      <c r="GP36" s="80">
        <f t="shared" si="41"/>
        <v>10.712071108831502</v>
      </c>
      <c r="GQ36" s="80">
        <f t="shared" si="41"/>
        <v>10.712071108831502</v>
      </c>
      <c r="GR36" s="80">
        <f t="shared" si="41"/>
        <v>10.712071108831502</v>
      </c>
      <c r="GS36" s="80">
        <f t="shared" si="41"/>
        <v>10.712071108831502</v>
      </c>
      <c r="GT36" s="80">
        <f t="shared" si="41"/>
        <v>10.712071108831502</v>
      </c>
      <c r="GU36" s="80">
        <f t="shared" si="41"/>
        <v>10.712071108831502</v>
      </c>
      <c r="GV36" s="80">
        <f t="shared" si="41"/>
        <v>10.712071108831502</v>
      </c>
      <c r="GW36" s="80">
        <f t="shared" si="41"/>
        <v>10.712071108831502</v>
      </c>
      <c r="GX36" s="80">
        <f t="shared" si="41"/>
        <v>10.712071108831502</v>
      </c>
      <c r="GY36" s="80">
        <f t="shared" si="41"/>
        <v>10.712071108831502</v>
      </c>
      <c r="GZ36" s="80">
        <f t="shared" si="41"/>
        <v>10.712071108831502</v>
      </c>
      <c r="HA36" s="80">
        <f t="shared" si="41"/>
        <v>10.712071108831502</v>
      </c>
      <c r="HB36" s="80">
        <f t="shared" si="41"/>
        <v>10.712071108831502</v>
      </c>
      <c r="HC36" s="80">
        <f t="shared" si="41"/>
        <v>10.712071108831502</v>
      </c>
      <c r="HD36" s="80">
        <f t="shared" si="41"/>
        <v>10.712071108831502</v>
      </c>
      <c r="HE36" s="80">
        <f t="shared" si="41"/>
        <v>10.712071108831502</v>
      </c>
      <c r="HF36" s="80">
        <f t="shared" si="41"/>
        <v>10.712071108831502</v>
      </c>
      <c r="HG36" s="80">
        <f t="shared" si="41"/>
        <v>10.712071108831502</v>
      </c>
      <c r="HH36" s="80">
        <f t="shared" si="41"/>
        <v>10.712071108831502</v>
      </c>
      <c r="HI36" s="80">
        <f t="shared" si="41"/>
        <v>10.712071108831502</v>
      </c>
    </row>
    <row r="37" spans="1:217" x14ac:dyDescent="0.2">
      <c r="A37" s="30" t="s">
        <v>229</v>
      </c>
      <c r="B37" s="80">
        <f t="shared" ref="B37:BM37" si="42">_xlfn.SINGLE(ISS)*B$12</f>
        <v>0</v>
      </c>
      <c r="C37" s="80">
        <f t="shared" si="42"/>
        <v>0</v>
      </c>
      <c r="D37" s="80">
        <f t="shared" si="42"/>
        <v>0</v>
      </c>
      <c r="E37" s="80">
        <f t="shared" si="42"/>
        <v>0</v>
      </c>
      <c r="F37" s="80">
        <f t="shared" si="42"/>
        <v>0</v>
      </c>
      <c r="G37" s="80">
        <f t="shared" si="42"/>
        <v>0</v>
      </c>
      <c r="H37" s="80">
        <f t="shared" si="42"/>
        <v>0</v>
      </c>
      <c r="I37" s="80">
        <f t="shared" si="42"/>
        <v>0</v>
      </c>
      <c r="J37" s="80">
        <f t="shared" si="42"/>
        <v>0</v>
      </c>
      <c r="K37" s="80">
        <f t="shared" si="42"/>
        <v>0</v>
      </c>
      <c r="L37" s="80">
        <f t="shared" si="42"/>
        <v>0</v>
      </c>
      <c r="M37" s="80">
        <f t="shared" si="42"/>
        <v>0</v>
      </c>
      <c r="N37" s="80">
        <f t="shared" si="42"/>
        <v>0</v>
      </c>
      <c r="O37" s="80">
        <f t="shared" si="42"/>
        <v>0</v>
      </c>
      <c r="P37" s="80">
        <f t="shared" si="42"/>
        <v>0</v>
      </c>
      <c r="Q37" s="80">
        <f t="shared" si="42"/>
        <v>0</v>
      </c>
      <c r="R37" s="80">
        <f t="shared" si="42"/>
        <v>0</v>
      </c>
      <c r="S37" s="80">
        <f t="shared" si="42"/>
        <v>0</v>
      </c>
      <c r="T37" s="80">
        <f t="shared" si="42"/>
        <v>2.8189660812714483</v>
      </c>
      <c r="U37" s="80">
        <f t="shared" si="42"/>
        <v>2.8189660812714483</v>
      </c>
      <c r="V37" s="80">
        <f t="shared" si="42"/>
        <v>2.8189660812714483</v>
      </c>
      <c r="W37" s="80">
        <f t="shared" si="42"/>
        <v>2.8189660812714483</v>
      </c>
      <c r="X37" s="80">
        <f t="shared" si="42"/>
        <v>2.8189660812714483</v>
      </c>
      <c r="Y37" s="80">
        <f t="shared" si="42"/>
        <v>2.8189660812714483</v>
      </c>
      <c r="Z37" s="80">
        <f t="shared" si="42"/>
        <v>2.8189660812714483</v>
      </c>
      <c r="AA37" s="80">
        <f t="shared" si="42"/>
        <v>2.8189660812714483</v>
      </c>
      <c r="AB37" s="80">
        <f t="shared" si="42"/>
        <v>2.8189660812714483</v>
      </c>
      <c r="AC37" s="80">
        <f t="shared" si="42"/>
        <v>2.8189660812714483</v>
      </c>
      <c r="AD37" s="80">
        <f t="shared" si="42"/>
        <v>2.8189660812714483</v>
      </c>
      <c r="AE37" s="80">
        <f t="shared" si="42"/>
        <v>2.8189660812714483</v>
      </c>
      <c r="AF37" s="80">
        <f t="shared" si="42"/>
        <v>2.8189660812714483</v>
      </c>
      <c r="AG37" s="80">
        <f t="shared" si="42"/>
        <v>2.8189660812714483</v>
      </c>
      <c r="AH37" s="80">
        <f t="shared" si="42"/>
        <v>2.8189660812714483</v>
      </c>
      <c r="AI37" s="80">
        <f t="shared" si="42"/>
        <v>2.8189660812714483</v>
      </c>
      <c r="AJ37" s="80">
        <f t="shared" si="42"/>
        <v>2.8189660812714483</v>
      </c>
      <c r="AK37" s="80">
        <f t="shared" si="42"/>
        <v>2.8189660812714483</v>
      </c>
      <c r="AL37" s="80">
        <f t="shared" si="42"/>
        <v>2.8189660812714483</v>
      </c>
      <c r="AM37" s="80">
        <f t="shared" si="42"/>
        <v>2.8189660812714483</v>
      </c>
      <c r="AN37" s="80">
        <f t="shared" si="42"/>
        <v>2.8189660812714483</v>
      </c>
      <c r="AO37" s="80">
        <f t="shared" si="42"/>
        <v>2.8189660812714483</v>
      </c>
      <c r="AP37" s="80">
        <f t="shared" si="42"/>
        <v>2.8189660812714483</v>
      </c>
      <c r="AQ37" s="80">
        <f t="shared" si="42"/>
        <v>2.8189660812714483</v>
      </c>
      <c r="AR37" s="80">
        <f t="shared" si="42"/>
        <v>2.8189660812714483</v>
      </c>
      <c r="AS37" s="80">
        <f t="shared" si="42"/>
        <v>2.8189660812714483</v>
      </c>
      <c r="AT37" s="80">
        <f t="shared" si="42"/>
        <v>2.8189660812714483</v>
      </c>
      <c r="AU37" s="80">
        <f t="shared" si="42"/>
        <v>2.8189660812714483</v>
      </c>
      <c r="AV37" s="80">
        <f t="shared" si="42"/>
        <v>2.8189660812714483</v>
      </c>
      <c r="AW37" s="80">
        <f t="shared" si="42"/>
        <v>2.8189660812714483</v>
      </c>
      <c r="AX37" s="80">
        <f t="shared" si="42"/>
        <v>2.8189660812714483</v>
      </c>
      <c r="AY37" s="80">
        <f t="shared" si="42"/>
        <v>2.8189660812714483</v>
      </c>
      <c r="AZ37" s="80">
        <f t="shared" si="42"/>
        <v>2.8189660812714483</v>
      </c>
      <c r="BA37" s="80">
        <f t="shared" si="42"/>
        <v>2.8189660812714483</v>
      </c>
      <c r="BB37" s="80">
        <f t="shared" si="42"/>
        <v>2.8189660812714483</v>
      </c>
      <c r="BC37" s="80">
        <f t="shared" si="42"/>
        <v>2.8189660812714483</v>
      </c>
      <c r="BD37" s="80">
        <f t="shared" si="42"/>
        <v>2.8189660812714483</v>
      </c>
      <c r="BE37" s="80">
        <f t="shared" si="42"/>
        <v>2.8189660812714483</v>
      </c>
      <c r="BF37" s="80">
        <f t="shared" si="42"/>
        <v>2.8189660812714483</v>
      </c>
      <c r="BG37" s="80">
        <f t="shared" si="42"/>
        <v>2.8189660812714483</v>
      </c>
      <c r="BH37" s="80">
        <f t="shared" si="42"/>
        <v>2.8189660812714483</v>
      </c>
      <c r="BI37" s="80">
        <f t="shared" si="42"/>
        <v>2.8189660812714483</v>
      </c>
      <c r="BJ37" s="80">
        <f t="shared" si="42"/>
        <v>2.8189660812714483</v>
      </c>
      <c r="BK37" s="80">
        <f t="shared" si="42"/>
        <v>2.8189660812714483</v>
      </c>
      <c r="BL37" s="80">
        <f t="shared" si="42"/>
        <v>2.8189660812714483</v>
      </c>
      <c r="BM37" s="80">
        <f t="shared" si="42"/>
        <v>2.8189660812714483</v>
      </c>
      <c r="BN37" s="80">
        <f t="shared" ref="BN37:DY37" si="43">_xlfn.SINGLE(ISS)*BN$12</f>
        <v>2.8189660812714483</v>
      </c>
      <c r="BO37" s="80">
        <f t="shared" si="43"/>
        <v>2.8189660812714483</v>
      </c>
      <c r="BP37" s="80">
        <f t="shared" si="43"/>
        <v>2.8189660812714483</v>
      </c>
      <c r="BQ37" s="80">
        <f t="shared" si="43"/>
        <v>2.8189660812714483</v>
      </c>
      <c r="BR37" s="80">
        <f t="shared" si="43"/>
        <v>2.8189660812714483</v>
      </c>
      <c r="BS37" s="80">
        <f t="shared" si="43"/>
        <v>2.8189660812714483</v>
      </c>
      <c r="BT37" s="80">
        <f t="shared" si="43"/>
        <v>2.8189660812714483</v>
      </c>
      <c r="BU37" s="80">
        <f t="shared" si="43"/>
        <v>2.8189660812714483</v>
      </c>
      <c r="BV37" s="80">
        <f t="shared" si="43"/>
        <v>2.8189660812714483</v>
      </c>
      <c r="BW37" s="80">
        <f t="shared" si="43"/>
        <v>2.8189660812714483</v>
      </c>
      <c r="BX37" s="80">
        <f t="shared" si="43"/>
        <v>2.8189660812714483</v>
      </c>
      <c r="BY37" s="80">
        <f t="shared" si="43"/>
        <v>2.8189660812714483</v>
      </c>
      <c r="BZ37" s="80">
        <f t="shared" si="43"/>
        <v>2.8189660812714483</v>
      </c>
      <c r="CA37" s="80">
        <f t="shared" si="43"/>
        <v>2.8189660812714483</v>
      </c>
      <c r="CB37" s="80">
        <f t="shared" si="43"/>
        <v>2.8189660812714483</v>
      </c>
      <c r="CC37" s="80">
        <f t="shared" si="43"/>
        <v>2.8189660812714483</v>
      </c>
      <c r="CD37" s="80">
        <f t="shared" si="43"/>
        <v>2.8189660812714483</v>
      </c>
      <c r="CE37" s="80">
        <f t="shared" si="43"/>
        <v>2.8189660812714483</v>
      </c>
      <c r="CF37" s="80">
        <f t="shared" si="43"/>
        <v>2.8189660812714483</v>
      </c>
      <c r="CG37" s="80">
        <f t="shared" si="43"/>
        <v>2.8189660812714483</v>
      </c>
      <c r="CH37" s="80">
        <f t="shared" si="43"/>
        <v>2.8189660812714483</v>
      </c>
      <c r="CI37" s="80">
        <f t="shared" si="43"/>
        <v>2.8189660812714483</v>
      </c>
      <c r="CJ37" s="80">
        <f t="shared" si="43"/>
        <v>2.8189660812714483</v>
      </c>
      <c r="CK37" s="80">
        <f t="shared" si="43"/>
        <v>2.8189660812714483</v>
      </c>
      <c r="CL37" s="80">
        <f t="shared" si="43"/>
        <v>2.8189660812714483</v>
      </c>
      <c r="CM37" s="80">
        <f t="shared" si="43"/>
        <v>2.8189660812714483</v>
      </c>
      <c r="CN37" s="80">
        <f t="shared" si="43"/>
        <v>2.8189660812714483</v>
      </c>
      <c r="CO37" s="80">
        <f t="shared" si="43"/>
        <v>2.8189660812714483</v>
      </c>
      <c r="CP37" s="80">
        <f t="shared" si="43"/>
        <v>2.8189660812714483</v>
      </c>
      <c r="CQ37" s="80">
        <f t="shared" si="43"/>
        <v>2.8189660812714483</v>
      </c>
      <c r="CR37" s="80">
        <f t="shared" si="43"/>
        <v>2.8189660812714483</v>
      </c>
      <c r="CS37" s="80">
        <f t="shared" si="43"/>
        <v>2.8189660812714483</v>
      </c>
      <c r="CT37" s="80">
        <f t="shared" si="43"/>
        <v>2.8189660812714483</v>
      </c>
      <c r="CU37" s="80">
        <f t="shared" si="43"/>
        <v>2.8189660812714483</v>
      </c>
      <c r="CV37" s="80">
        <f t="shared" si="43"/>
        <v>2.8189660812714483</v>
      </c>
      <c r="CW37" s="80">
        <f t="shared" si="43"/>
        <v>2.8189660812714483</v>
      </c>
      <c r="CX37" s="80">
        <f t="shared" si="43"/>
        <v>2.8189660812714483</v>
      </c>
      <c r="CY37" s="80">
        <f t="shared" si="43"/>
        <v>2.8189660812714483</v>
      </c>
      <c r="CZ37" s="80">
        <f t="shared" si="43"/>
        <v>2.8189660812714483</v>
      </c>
      <c r="DA37" s="80">
        <f t="shared" si="43"/>
        <v>2.8189660812714483</v>
      </c>
      <c r="DB37" s="80">
        <f t="shared" si="43"/>
        <v>2.8189660812714483</v>
      </c>
      <c r="DC37" s="80">
        <f t="shared" si="43"/>
        <v>2.8189660812714483</v>
      </c>
      <c r="DD37" s="80">
        <f t="shared" si="43"/>
        <v>2.8189660812714483</v>
      </c>
      <c r="DE37" s="80">
        <f t="shared" si="43"/>
        <v>2.8189660812714483</v>
      </c>
      <c r="DF37" s="80">
        <f t="shared" si="43"/>
        <v>2.8189660812714483</v>
      </c>
      <c r="DG37" s="80">
        <f t="shared" si="43"/>
        <v>2.8189660812714483</v>
      </c>
      <c r="DH37" s="80">
        <f t="shared" si="43"/>
        <v>2.8189660812714483</v>
      </c>
      <c r="DI37" s="80">
        <f t="shared" si="43"/>
        <v>2.8189660812714483</v>
      </c>
      <c r="DJ37" s="80">
        <f t="shared" si="43"/>
        <v>2.8189660812714483</v>
      </c>
      <c r="DK37" s="80">
        <f t="shared" si="43"/>
        <v>2.8189660812714483</v>
      </c>
      <c r="DL37" s="80">
        <f t="shared" si="43"/>
        <v>2.8189660812714483</v>
      </c>
      <c r="DM37" s="80">
        <f t="shared" si="43"/>
        <v>2.8189660812714483</v>
      </c>
      <c r="DN37" s="80">
        <f t="shared" si="43"/>
        <v>2.8189660812714483</v>
      </c>
      <c r="DO37" s="80">
        <f t="shared" si="43"/>
        <v>2.8189660812714483</v>
      </c>
      <c r="DP37" s="80">
        <f t="shared" si="43"/>
        <v>2.8189660812714483</v>
      </c>
      <c r="DQ37" s="80">
        <f t="shared" si="43"/>
        <v>2.8189660812714483</v>
      </c>
      <c r="DR37" s="80">
        <f t="shared" si="43"/>
        <v>2.8189660812714483</v>
      </c>
      <c r="DS37" s="80">
        <f t="shared" si="43"/>
        <v>2.8189660812714483</v>
      </c>
      <c r="DT37" s="80">
        <f t="shared" si="43"/>
        <v>2.8189660812714483</v>
      </c>
      <c r="DU37" s="80">
        <f t="shared" si="43"/>
        <v>2.8189660812714483</v>
      </c>
      <c r="DV37" s="80">
        <f t="shared" si="43"/>
        <v>2.8189660812714483</v>
      </c>
      <c r="DW37" s="80">
        <f t="shared" si="43"/>
        <v>2.8189660812714483</v>
      </c>
      <c r="DX37" s="80">
        <f t="shared" si="43"/>
        <v>2.8189660812714483</v>
      </c>
      <c r="DY37" s="80">
        <f t="shared" si="43"/>
        <v>2.8189660812714483</v>
      </c>
      <c r="DZ37" s="80">
        <f t="shared" ref="DZ37:GK37" si="44">_xlfn.SINGLE(ISS)*DZ$12</f>
        <v>2.8189660812714483</v>
      </c>
      <c r="EA37" s="80">
        <f t="shared" si="44"/>
        <v>2.8189660812714483</v>
      </c>
      <c r="EB37" s="80">
        <f t="shared" si="44"/>
        <v>2.8189660812714483</v>
      </c>
      <c r="EC37" s="80">
        <f t="shared" si="44"/>
        <v>2.8189660812714483</v>
      </c>
      <c r="ED37" s="80">
        <f t="shared" si="44"/>
        <v>2.8189660812714483</v>
      </c>
      <c r="EE37" s="80">
        <f t="shared" si="44"/>
        <v>2.8189660812714483</v>
      </c>
      <c r="EF37" s="80">
        <f t="shared" si="44"/>
        <v>2.8189660812714483</v>
      </c>
      <c r="EG37" s="80">
        <f t="shared" si="44"/>
        <v>2.8189660812714483</v>
      </c>
      <c r="EH37" s="80">
        <f t="shared" si="44"/>
        <v>2.8189660812714483</v>
      </c>
      <c r="EI37" s="80">
        <f t="shared" si="44"/>
        <v>2.8189660812714483</v>
      </c>
      <c r="EJ37" s="80">
        <f t="shared" si="44"/>
        <v>2.8189660812714483</v>
      </c>
      <c r="EK37" s="80">
        <f t="shared" si="44"/>
        <v>2.8189660812714483</v>
      </c>
      <c r="EL37" s="80">
        <f t="shared" si="44"/>
        <v>2.8189660812714483</v>
      </c>
      <c r="EM37" s="80">
        <f t="shared" si="44"/>
        <v>2.8189660812714483</v>
      </c>
      <c r="EN37" s="80">
        <f t="shared" si="44"/>
        <v>2.8189660812714483</v>
      </c>
      <c r="EO37" s="80">
        <f t="shared" si="44"/>
        <v>2.8189660812714483</v>
      </c>
      <c r="EP37" s="80">
        <f t="shared" si="44"/>
        <v>2.8189660812714483</v>
      </c>
      <c r="EQ37" s="80">
        <f t="shared" si="44"/>
        <v>2.8189660812714483</v>
      </c>
      <c r="ER37" s="80">
        <f t="shared" si="44"/>
        <v>2.8189660812714483</v>
      </c>
      <c r="ES37" s="80">
        <f t="shared" si="44"/>
        <v>2.8189660812714483</v>
      </c>
      <c r="ET37" s="80">
        <f t="shared" si="44"/>
        <v>2.8189660812714483</v>
      </c>
      <c r="EU37" s="80">
        <f t="shared" si="44"/>
        <v>2.8189660812714483</v>
      </c>
      <c r="EV37" s="80">
        <f t="shared" si="44"/>
        <v>2.8189660812714483</v>
      </c>
      <c r="EW37" s="80">
        <f t="shared" si="44"/>
        <v>2.8189660812714483</v>
      </c>
      <c r="EX37" s="80">
        <f t="shared" si="44"/>
        <v>2.8189660812714483</v>
      </c>
      <c r="EY37" s="80">
        <f t="shared" si="44"/>
        <v>2.8189660812714483</v>
      </c>
      <c r="EZ37" s="80">
        <f t="shared" si="44"/>
        <v>2.8189660812714483</v>
      </c>
      <c r="FA37" s="80">
        <f t="shared" si="44"/>
        <v>2.8189660812714483</v>
      </c>
      <c r="FB37" s="80">
        <f t="shared" si="44"/>
        <v>2.8189660812714483</v>
      </c>
      <c r="FC37" s="80">
        <f t="shared" si="44"/>
        <v>2.8189660812714483</v>
      </c>
      <c r="FD37" s="80">
        <f t="shared" si="44"/>
        <v>2.8189660812714483</v>
      </c>
      <c r="FE37" s="80">
        <f t="shared" si="44"/>
        <v>2.8189660812714483</v>
      </c>
      <c r="FF37" s="80">
        <f t="shared" si="44"/>
        <v>2.8189660812714483</v>
      </c>
      <c r="FG37" s="80">
        <f t="shared" si="44"/>
        <v>2.8189660812714483</v>
      </c>
      <c r="FH37" s="80">
        <f t="shared" si="44"/>
        <v>2.8189660812714483</v>
      </c>
      <c r="FI37" s="80">
        <f t="shared" si="44"/>
        <v>2.8189660812714483</v>
      </c>
      <c r="FJ37" s="80">
        <f t="shared" si="44"/>
        <v>2.8189660812714483</v>
      </c>
      <c r="FK37" s="80">
        <f t="shared" si="44"/>
        <v>2.8189660812714483</v>
      </c>
      <c r="FL37" s="80">
        <f t="shared" si="44"/>
        <v>2.8189660812714483</v>
      </c>
      <c r="FM37" s="80">
        <f t="shared" si="44"/>
        <v>2.8189660812714483</v>
      </c>
      <c r="FN37" s="80">
        <f t="shared" si="44"/>
        <v>2.8189660812714483</v>
      </c>
      <c r="FO37" s="80">
        <f t="shared" si="44"/>
        <v>2.8189660812714483</v>
      </c>
      <c r="FP37" s="80">
        <f t="shared" si="44"/>
        <v>2.8189660812714483</v>
      </c>
      <c r="FQ37" s="80">
        <f t="shared" si="44"/>
        <v>2.8189660812714483</v>
      </c>
      <c r="FR37" s="80">
        <f t="shared" si="44"/>
        <v>2.8189660812714483</v>
      </c>
      <c r="FS37" s="80">
        <f t="shared" si="44"/>
        <v>2.8189660812714483</v>
      </c>
      <c r="FT37" s="80">
        <f t="shared" si="44"/>
        <v>2.8189660812714483</v>
      </c>
      <c r="FU37" s="80">
        <f t="shared" si="44"/>
        <v>2.8189660812714483</v>
      </c>
      <c r="FV37" s="80">
        <f t="shared" si="44"/>
        <v>2.8189660812714483</v>
      </c>
      <c r="FW37" s="80">
        <f t="shared" si="44"/>
        <v>2.8189660812714483</v>
      </c>
      <c r="FX37" s="80">
        <f t="shared" si="44"/>
        <v>2.8189660812714483</v>
      </c>
      <c r="FY37" s="80">
        <f t="shared" si="44"/>
        <v>2.8189660812714483</v>
      </c>
      <c r="FZ37" s="80">
        <f t="shared" si="44"/>
        <v>2.8189660812714483</v>
      </c>
      <c r="GA37" s="80">
        <f t="shared" si="44"/>
        <v>2.8189660812714483</v>
      </c>
      <c r="GB37" s="80">
        <f t="shared" si="44"/>
        <v>2.8189660812714483</v>
      </c>
      <c r="GC37" s="80">
        <f t="shared" si="44"/>
        <v>2.8189660812714483</v>
      </c>
      <c r="GD37" s="80">
        <f t="shared" si="44"/>
        <v>2.8189660812714483</v>
      </c>
      <c r="GE37" s="80">
        <f t="shared" si="44"/>
        <v>2.8189660812714483</v>
      </c>
      <c r="GF37" s="80">
        <f t="shared" si="44"/>
        <v>2.8189660812714483</v>
      </c>
      <c r="GG37" s="80">
        <f t="shared" si="44"/>
        <v>2.8189660812714483</v>
      </c>
      <c r="GH37" s="80">
        <f t="shared" si="44"/>
        <v>2.8189660812714483</v>
      </c>
      <c r="GI37" s="80">
        <f t="shared" si="44"/>
        <v>2.8189660812714483</v>
      </c>
      <c r="GJ37" s="80">
        <f t="shared" si="44"/>
        <v>2.8189660812714483</v>
      </c>
      <c r="GK37" s="80">
        <f t="shared" si="44"/>
        <v>2.8189660812714483</v>
      </c>
      <c r="GL37" s="80">
        <f t="shared" ref="GL37:HI37" si="45">_xlfn.SINGLE(ISS)*GL$12</f>
        <v>2.8189660812714483</v>
      </c>
      <c r="GM37" s="80">
        <f t="shared" si="45"/>
        <v>2.8189660812714483</v>
      </c>
      <c r="GN37" s="80">
        <f t="shared" si="45"/>
        <v>2.8189660812714483</v>
      </c>
      <c r="GO37" s="80">
        <f t="shared" si="45"/>
        <v>2.8189660812714483</v>
      </c>
      <c r="GP37" s="80">
        <f t="shared" si="45"/>
        <v>2.8189660812714483</v>
      </c>
      <c r="GQ37" s="80">
        <f t="shared" si="45"/>
        <v>2.8189660812714483</v>
      </c>
      <c r="GR37" s="80">
        <f t="shared" si="45"/>
        <v>2.8189660812714483</v>
      </c>
      <c r="GS37" s="80">
        <f t="shared" si="45"/>
        <v>2.8189660812714483</v>
      </c>
      <c r="GT37" s="80">
        <f t="shared" si="45"/>
        <v>2.8189660812714483</v>
      </c>
      <c r="GU37" s="80">
        <f t="shared" si="45"/>
        <v>2.8189660812714483</v>
      </c>
      <c r="GV37" s="80">
        <f t="shared" si="45"/>
        <v>2.8189660812714483</v>
      </c>
      <c r="GW37" s="80">
        <f t="shared" si="45"/>
        <v>2.8189660812714483</v>
      </c>
      <c r="GX37" s="80">
        <f t="shared" si="45"/>
        <v>2.8189660812714483</v>
      </c>
      <c r="GY37" s="80">
        <f t="shared" si="45"/>
        <v>2.8189660812714483</v>
      </c>
      <c r="GZ37" s="80">
        <f t="shared" si="45"/>
        <v>2.8189660812714483</v>
      </c>
      <c r="HA37" s="80">
        <f t="shared" si="45"/>
        <v>2.8189660812714483</v>
      </c>
      <c r="HB37" s="80">
        <f t="shared" si="45"/>
        <v>2.8189660812714483</v>
      </c>
      <c r="HC37" s="80">
        <f t="shared" si="45"/>
        <v>2.8189660812714483</v>
      </c>
      <c r="HD37" s="80">
        <f t="shared" si="45"/>
        <v>2.8189660812714483</v>
      </c>
      <c r="HE37" s="80">
        <f t="shared" si="45"/>
        <v>2.8189660812714483</v>
      </c>
      <c r="HF37" s="80">
        <f t="shared" si="45"/>
        <v>2.8189660812714483</v>
      </c>
      <c r="HG37" s="80">
        <f t="shared" si="45"/>
        <v>2.8189660812714483</v>
      </c>
      <c r="HH37" s="80">
        <f t="shared" si="45"/>
        <v>2.8189660812714483</v>
      </c>
      <c r="HI37" s="80">
        <f t="shared" si="45"/>
        <v>2.8189660812714483</v>
      </c>
    </row>
    <row r="38" spans="1:217" x14ac:dyDescent="0.2">
      <c r="A38" s="30" t="s">
        <v>230</v>
      </c>
      <c r="B38" s="80">
        <f t="shared" ref="B38:BM38" si="46">_xlfn.SINGLE(PIS)*SUM(B44,B47:B48,B50:B52)</f>
        <v>0</v>
      </c>
      <c r="C38" s="80">
        <f t="shared" si="46"/>
        <v>0</v>
      </c>
      <c r="D38" s="80">
        <f t="shared" si="46"/>
        <v>0</v>
      </c>
      <c r="E38" s="80">
        <f t="shared" si="46"/>
        <v>0</v>
      </c>
      <c r="F38" s="80">
        <f t="shared" si="46"/>
        <v>0</v>
      </c>
      <c r="G38" s="80">
        <f t="shared" si="46"/>
        <v>0</v>
      </c>
      <c r="H38" s="80">
        <f t="shared" si="46"/>
        <v>0</v>
      </c>
      <c r="I38" s="80">
        <f t="shared" si="46"/>
        <v>0</v>
      </c>
      <c r="J38" s="80">
        <f t="shared" si="46"/>
        <v>0</v>
      </c>
      <c r="K38" s="80">
        <f t="shared" si="46"/>
        <v>0</v>
      </c>
      <c r="L38" s="80">
        <f t="shared" si="46"/>
        <v>0</v>
      </c>
      <c r="M38" s="80">
        <f t="shared" si="46"/>
        <v>0</v>
      </c>
      <c r="N38" s="80">
        <f t="shared" si="46"/>
        <v>0</v>
      </c>
      <c r="O38" s="80">
        <f t="shared" si="46"/>
        <v>0</v>
      </c>
      <c r="P38" s="80">
        <f t="shared" si="46"/>
        <v>0</v>
      </c>
      <c r="Q38" s="80">
        <f t="shared" si="46"/>
        <v>0</v>
      </c>
      <c r="R38" s="80">
        <f t="shared" si="46"/>
        <v>0</v>
      </c>
      <c r="S38" s="80">
        <f t="shared" si="46"/>
        <v>0</v>
      </c>
      <c r="T38" s="80">
        <f t="shared" si="46"/>
        <v>0</v>
      </c>
      <c r="U38" s="80">
        <f t="shared" si="46"/>
        <v>0</v>
      </c>
      <c r="V38" s="80">
        <f t="shared" si="46"/>
        <v>0</v>
      </c>
      <c r="W38" s="80">
        <f t="shared" si="46"/>
        <v>0</v>
      </c>
      <c r="X38" s="80">
        <f t="shared" si="46"/>
        <v>0</v>
      </c>
      <c r="Y38" s="80">
        <f t="shared" si="46"/>
        <v>0</v>
      </c>
      <c r="Z38" s="80">
        <f t="shared" si="46"/>
        <v>0</v>
      </c>
      <c r="AA38" s="80">
        <f t="shared" si="46"/>
        <v>0</v>
      </c>
      <c r="AB38" s="80">
        <f t="shared" si="46"/>
        <v>0</v>
      </c>
      <c r="AC38" s="80">
        <f t="shared" si="46"/>
        <v>0</v>
      </c>
      <c r="AD38" s="80">
        <f t="shared" si="46"/>
        <v>0</v>
      </c>
      <c r="AE38" s="80">
        <f t="shared" si="46"/>
        <v>0</v>
      </c>
      <c r="AF38" s="80">
        <f t="shared" si="46"/>
        <v>0</v>
      </c>
      <c r="AG38" s="80">
        <f t="shared" si="46"/>
        <v>0</v>
      </c>
      <c r="AH38" s="80">
        <f t="shared" si="46"/>
        <v>0</v>
      </c>
      <c r="AI38" s="80">
        <f t="shared" si="46"/>
        <v>0</v>
      </c>
      <c r="AJ38" s="80">
        <f t="shared" si="46"/>
        <v>0</v>
      </c>
      <c r="AK38" s="80">
        <f t="shared" si="46"/>
        <v>0</v>
      </c>
      <c r="AL38" s="80">
        <f t="shared" si="46"/>
        <v>0</v>
      </c>
      <c r="AM38" s="80">
        <f t="shared" si="46"/>
        <v>0</v>
      </c>
      <c r="AN38" s="80">
        <f t="shared" si="46"/>
        <v>0</v>
      </c>
      <c r="AO38" s="80">
        <f t="shared" si="46"/>
        <v>0</v>
      </c>
      <c r="AP38" s="80">
        <f t="shared" si="46"/>
        <v>0</v>
      </c>
      <c r="AQ38" s="80">
        <f t="shared" si="46"/>
        <v>0</v>
      </c>
      <c r="AR38" s="80">
        <f t="shared" si="46"/>
        <v>0</v>
      </c>
      <c r="AS38" s="80">
        <f t="shared" si="46"/>
        <v>0</v>
      </c>
      <c r="AT38" s="80">
        <f t="shared" si="46"/>
        <v>0</v>
      </c>
      <c r="AU38" s="80">
        <f t="shared" si="46"/>
        <v>0</v>
      </c>
      <c r="AV38" s="80">
        <f t="shared" si="46"/>
        <v>0</v>
      </c>
      <c r="AW38" s="80">
        <f t="shared" si="46"/>
        <v>0</v>
      </c>
      <c r="AX38" s="80">
        <f t="shared" si="46"/>
        <v>0</v>
      </c>
      <c r="AY38" s="80">
        <f t="shared" si="46"/>
        <v>0</v>
      </c>
      <c r="AZ38" s="80">
        <f t="shared" si="46"/>
        <v>0</v>
      </c>
      <c r="BA38" s="80">
        <f t="shared" si="46"/>
        <v>0</v>
      </c>
      <c r="BB38" s="80">
        <f t="shared" si="46"/>
        <v>0</v>
      </c>
      <c r="BC38" s="80">
        <f t="shared" si="46"/>
        <v>0</v>
      </c>
      <c r="BD38" s="80">
        <f t="shared" si="46"/>
        <v>0</v>
      </c>
      <c r="BE38" s="80">
        <f t="shared" si="46"/>
        <v>0</v>
      </c>
      <c r="BF38" s="80">
        <f t="shared" si="46"/>
        <v>0</v>
      </c>
      <c r="BG38" s="80">
        <f t="shared" si="46"/>
        <v>0</v>
      </c>
      <c r="BH38" s="80">
        <f t="shared" si="46"/>
        <v>0</v>
      </c>
      <c r="BI38" s="80">
        <f t="shared" si="46"/>
        <v>0</v>
      </c>
      <c r="BJ38" s="80">
        <f t="shared" si="46"/>
        <v>0</v>
      </c>
      <c r="BK38" s="80">
        <f t="shared" si="46"/>
        <v>0</v>
      </c>
      <c r="BL38" s="80">
        <f t="shared" si="46"/>
        <v>0</v>
      </c>
      <c r="BM38" s="80">
        <f t="shared" si="46"/>
        <v>0</v>
      </c>
      <c r="BN38" s="80">
        <f t="shared" ref="BN38:DY38" si="47">_xlfn.SINGLE(PIS)*SUM(BN44,BN47:BN48,BN50:BN52)</f>
        <v>0</v>
      </c>
      <c r="BO38" s="80">
        <f t="shared" si="47"/>
        <v>0</v>
      </c>
      <c r="BP38" s="80">
        <f t="shared" si="47"/>
        <v>0</v>
      </c>
      <c r="BQ38" s="80">
        <f t="shared" si="47"/>
        <v>0</v>
      </c>
      <c r="BR38" s="80">
        <f t="shared" si="47"/>
        <v>0</v>
      </c>
      <c r="BS38" s="80">
        <f t="shared" si="47"/>
        <v>0</v>
      </c>
      <c r="BT38" s="80">
        <f t="shared" si="47"/>
        <v>0</v>
      </c>
      <c r="BU38" s="80">
        <f t="shared" si="47"/>
        <v>0</v>
      </c>
      <c r="BV38" s="80">
        <f t="shared" si="47"/>
        <v>0</v>
      </c>
      <c r="BW38" s="80">
        <f t="shared" si="47"/>
        <v>0</v>
      </c>
      <c r="BX38" s="80">
        <f t="shared" si="47"/>
        <v>0</v>
      </c>
      <c r="BY38" s="80">
        <f t="shared" si="47"/>
        <v>0</v>
      </c>
      <c r="BZ38" s="80">
        <f t="shared" si="47"/>
        <v>0</v>
      </c>
      <c r="CA38" s="80">
        <f t="shared" si="47"/>
        <v>0</v>
      </c>
      <c r="CB38" s="80">
        <f t="shared" si="47"/>
        <v>0</v>
      </c>
      <c r="CC38" s="80">
        <f t="shared" si="47"/>
        <v>0</v>
      </c>
      <c r="CD38" s="80">
        <f t="shared" si="47"/>
        <v>0</v>
      </c>
      <c r="CE38" s="80">
        <f t="shared" si="47"/>
        <v>0</v>
      </c>
      <c r="CF38" s="80">
        <f t="shared" si="47"/>
        <v>0</v>
      </c>
      <c r="CG38" s="80">
        <f t="shared" si="47"/>
        <v>0</v>
      </c>
      <c r="CH38" s="80">
        <f t="shared" si="47"/>
        <v>0</v>
      </c>
      <c r="CI38" s="80">
        <f t="shared" si="47"/>
        <v>0</v>
      </c>
      <c r="CJ38" s="80">
        <f t="shared" si="47"/>
        <v>0</v>
      </c>
      <c r="CK38" s="80">
        <f t="shared" si="47"/>
        <v>0</v>
      </c>
      <c r="CL38" s="80">
        <f t="shared" si="47"/>
        <v>0</v>
      </c>
      <c r="CM38" s="80">
        <f t="shared" si="47"/>
        <v>0</v>
      </c>
      <c r="CN38" s="80">
        <f t="shared" si="47"/>
        <v>0</v>
      </c>
      <c r="CO38" s="80">
        <f t="shared" si="47"/>
        <v>0</v>
      </c>
      <c r="CP38" s="80">
        <f t="shared" si="47"/>
        <v>0</v>
      </c>
      <c r="CQ38" s="80">
        <f t="shared" si="47"/>
        <v>0</v>
      </c>
      <c r="CR38" s="80">
        <f t="shared" si="47"/>
        <v>0</v>
      </c>
      <c r="CS38" s="80">
        <f t="shared" si="47"/>
        <v>0</v>
      </c>
      <c r="CT38" s="80">
        <f t="shared" si="47"/>
        <v>0</v>
      </c>
      <c r="CU38" s="80">
        <f t="shared" si="47"/>
        <v>0</v>
      </c>
      <c r="CV38" s="80">
        <f t="shared" si="47"/>
        <v>0</v>
      </c>
      <c r="CW38" s="80">
        <f t="shared" si="47"/>
        <v>0</v>
      </c>
      <c r="CX38" s="80">
        <f t="shared" si="47"/>
        <v>0</v>
      </c>
      <c r="CY38" s="80">
        <f t="shared" si="47"/>
        <v>0</v>
      </c>
      <c r="CZ38" s="80">
        <f t="shared" si="47"/>
        <v>0</v>
      </c>
      <c r="DA38" s="80">
        <f t="shared" si="47"/>
        <v>0</v>
      </c>
      <c r="DB38" s="80">
        <f t="shared" si="47"/>
        <v>0</v>
      </c>
      <c r="DC38" s="80">
        <f t="shared" si="47"/>
        <v>0</v>
      </c>
      <c r="DD38" s="80">
        <f t="shared" si="47"/>
        <v>0</v>
      </c>
      <c r="DE38" s="80">
        <f t="shared" si="47"/>
        <v>0</v>
      </c>
      <c r="DF38" s="80">
        <f t="shared" si="47"/>
        <v>0</v>
      </c>
      <c r="DG38" s="80">
        <f t="shared" si="47"/>
        <v>0</v>
      </c>
      <c r="DH38" s="80">
        <f t="shared" si="47"/>
        <v>0</v>
      </c>
      <c r="DI38" s="80">
        <f t="shared" si="47"/>
        <v>0</v>
      </c>
      <c r="DJ38" s="80">
        <f t="shared" si="47"/>
        <v>0</v>
      </c>
      <c r="DK38" s="80">
        <f t="shared" si="47"/>
        <v>0</v>
      </c>
      <c r="DL38" s="80">
        <f t="shared" si="47"/>
        <v>0</v>
      </c>
      <c r="DM38" s="80">
        <f t="shared" si="47"/>
        <v>0</v>
      </c>
      <c r="DN38" s="80">
        <f t="shared" si="47"/>
        <v>0</v>
      </c>
      <c r="DO38" s="80">
        <f t="shared" si="47"/>
        <v>0</v>
      </c>
      <c r="DP38" s="80">
        <f t="shared" si="47"/>
        <v>0</v>
      </c>
      <c r="DQ38" s="80">
        <f t="shared" si="47"/>
        <v>0</v>
      </c>
      <c r="DR38" s="80">
        <f t="shared" si="47"/>
        <v>0</v>
      </c>
      <c r="DS38" s="80">
        <f t="shared" si="47"/>
        <v>0</v>
      </c>
      <c r="DT38" s="80">
        <f t="shared" si="47"/>
        <v>0</v>
      </c>
      <c r="DU38" s="80">
        <f t="shared" si="47"/>
        <v>0</v>
      </c>
      <c r="DV38" s="80">
        <f t="shared" si="47"/>
        <v>0</v>
      </c>
      <c r="DW38" s="80">
        <f t="shared" si="47"/>
        <v>0</v>
      </c>
      <c r="DX38" s="80">
        <f t="shared" si="47"/>
        <v>0</v>
      </c>
      <c r="DY38" s="80">
        <f t="shared" si="47"/>
        <v>0</v>
      </c>
      <c r="DZ38" s="80">
        <f t="shared" ref="DZ38:GK38" si="48">_xlfn.SINGLE(PIS)*SUM(DZ44,DZ47:DZ48,DZ50:DZ52)</f>
        <v>0</v>
      </c>
      <c r="EA38" s="80">
        <f t="shared" si="48"/>
        <v>0</v>
      </c>
      <c r="EB38" s="80">
        <f t="shared" si="48"/>
        <v>0</v>
      </c>
      <c r="EC38" s="80">
        <f t="shared" si="48"/>
        <v>0</v>
      </c>
      <c r="ED38" s="80">
        <f t="shared" si="48"/>
        <v>0</v>
      </c>
      <c r="EE38" s="80">
        <f t="shared" si="48"/>
        <v>0</v>
      </c>
      <c r="EF38" s="80">
        <f t="shared" si="48"/>
        <v>0</v>
      </c>
      <c r="EG38" s="80">
        <f t="shared" si="48"/>
        <v>0</v>
      </c>
      <c r="EH38" s="80">
        <f t="shared" si="48"/>
        <v>0</v>
      </c>
      <c r="EI38" s="80">
        <f t="shared" si="48"/>
        <v>0</v>
      </c>
      <c r="EJ38" s="80">
        <f t="shared" si="48"/>
        <v>0</v>
      </c>
      <c r="EK38" s="80">
        <f t="shared" si="48"/>
        <v>0</v>
      </c>
      <c r="EL38" s="80">
        <f t="shared" si="48"/>
        <v>0</v>
      </c>
      <c r="EM38" s="80">
        <f t="shared" si="48"/>
        <v>0</v>
      </c>
      <c r="EN38" s="80">
        <f t="shared" si="48"/>
        <v>0</v>
      </c>
      <c r="EO38" s="80">
        <f t="shared" si="48"/>
        <v>0</v>
      </c>
      <c r="EP38" s="80">
        <f t="shared" si="48"/>
        <v>0</v>
      </c>
      <c r="EQ38" s="80">
        <f t="shared" si="48"/>
        <v>0</v>
      </c>
      <c r="ER38" s="80">
        <f t="shared" si="48"/>
        <v>0</v>
      </c>
      <c r="ES38" s="80">
        <f t="shared" si="48"/>
        <v>0</v>
      </c>
      <c r="ET38" s="80">
        <f t="shared" si="48"/>
        <v>0</v>
      </c>
      <c r="EU38" s="80">
        <f t="shared" si="48"/>
        <v>0</v>
      </c>
      <c r="EV38" s="80">
        <f t="shared" si="48"/>
        <v>0</v>
      </c>
      <c r="EW38" s="80">
        <f t="shared" si="48"/>
        <v>0</v>
      </c>
      <c r="EX38" s="80">
        <f t="shared" si="48"/>
        <v>0</v>
      </c>
      <c r="EY38" s="80">
        <f t="shared" si="48"/>
        <v>0</v>
      </c>
      <c r="EZ38" s="80">
        <f t="shared" si="48"/>
        <v>0</v>
      </c>
      <c r="FA38" s="80">
        <f t="shared" si="48"/>
        <v>0</v>
      </c>
      <c r="FB38" s="80">
        <f t="shared" si="48"/>
        <v>0</v>
      </c>
      <c r="FC38" s="80">
        <f t="shared" si="48"/>
        <v>0</v>
      </c>
      <c r="FD38" s="80">
        <f t="shared" si="48"/>
        <v>0</v>
      </c>
      <c r="FE38" s="80">
        <f t="shared" si="48"/>
        <v>0</v>
      </c>
      <c r="FF38" s="80">
        <f t="shared" si="48"/>
        <v>0</v>
      </c>
      <c r="FG38" s="80">
        <f t="shared" si="48"/>
        <v>0</v>
      </c>
      <c r="FH38" s="80">
        <f t="shared" si="48"/>
        <v>0</v>
      </c>
      <c r="FI38" s="80">
        <f t="shared" si="48"/>
        <v>0</v>
      </c>
      <c r="FJ38" s="80">
        <f t="shared" si="48"/>
        <v>0</v>
      </c>
      <c r="FK38" s="80">
        <f t="shared" si="48"/>
        <v>0</v>
      </c>
      <c r="FL38" s="80">
        <f t="shared" si="48"/>
        <v>0</v>
      </c>
      <c r="FM38" s="80">
        <f t="shared" si="48"/>
        <v>0</v>
      </c>
      <c r="FN38" s="80">
        <f t="shared" si="48"/>
        <v>0</v>
      </c>
      <c r="FO38" s="80">
        <f t="shared" si="48"/>
        <v>0</v>
      </c>
      <c r="FP38" s="80">
        <f t="shared" si="48"/>
        <v>0</v>
      </c>
      <c r="FQ38" s="80">
        <f t="shared" si="48"/>
        <v>0</v>
      </c>
      <c r="FR38" s="80">
        <f t="shared" si="48"/>
        <v>0</v>
      </c>
      <c r="FS38" s="80">
        <f t="shared" si="48"/>
        <v>0</v>
      </c>
      <c r="FT38" s="80">
        <f t="shared" si="48"/>
        <v>0</v>
      </c>
      <c r="FU38" s="80">
        <f t="shared" si="48"/>
        <v>0</v>
      </c>
      <c r="FV38" s="80">
        <f t="shared" si="48"/>
        <v>0</v>
      </c>
      <c r="FW38" s="80">
        <f t="shared" si="48"/>
        <v>0</v>
      </c>
      <c r="FX38" s="80">
        <f t="shared" si="48"/>
        <v>0</v>
      </c>
      <c r="FY38" s="80">
        <f t="shared" si="48"/>
        <v>0</v>
      </c>
      <c r="FZ38" s="80">
        <f t="shared" si="48"/>
        <v>0</v>
      </c>
      <c r="GA38" s="80">
        <f t="shared" si="48"/>
        <v>0</v>
      </c>
      <c r="GB38" s="80">
        <f t="shared" si="48"/>
        <v>0</v>
      </c>
      <c r="GC38" s="80">
        <f t="shared" si="48"/>
        <v>0</v>
      </c>
      <c r="GD38" s="80">
        <f t="shared" si="48"/>
        <v>0</v>
      </c>
      <c r="GE38" s="80">
        <f t="shared" si="48"/>
        <v>0</v>
      </c>
      <c r="GF38" s="80">
        <f t="shared" si="48"/>
        <v>0</v>
      </c>
      <c r="GG38" s="80">
        <f t="shared" si="48"/>
        <v>0</v>
      </c>
      <c r="GH38" s="80">
        <f t="shared" si="48"/>
        <v>0</v>
      </c>
      <c r="GI38" s="80">
        <f t="shared" si="48"/>
        <v>0</v>
      </c>
      <c r="GJ38" s="80">
        <f t="shared" si="48"/>
        <v>0</v>
      </c>
      <c r="GK38" s="80">
        <f t="shared" si="48"/>
        <v>0</v>
      </c>
      <c r="GL38" s="80">
        <f t="shared" ref="GL38:HI38" si="49">_xlfn.SINGLE(PIS)*SUM(GL44,GL47:GL48,GL50:GL52)</f>
        <v>0</v>
      </c>
      <c r="GM38" s="80">
        <f t="shared" si="49"/>
        <v>0</v>
      </c>
      <c r="GN38" s="80">
        <f t="shared" si="49"/>
        <v>0</v>
      </c>
      <c r="GO38" s="80">
        <f t="shared" si="49"/>
        <v>0</v>
      </c>
      <c r="GP38" s="80">
        <f t="shared" si="49"/>
        <v>0</v>
      </c>
      <c r="GQ38" s="80">
        <f t="shared" si="49"/>
        <v>0</v>
      </c>
      <c r="GR38" s="80">
        <f t="shared" si="49"/>
        <v>0</v>
      </c>
      <c r="GS38" s="80">
        <f t="shared" si="49"/>
        <v>0</v>
      </c>
      <c r="GT38" s="80">
        <f t="shared" si="49"/>
        <v>0</v>
      </c>
      <c r="GU38" s="80">
        <f t="shared" si="49"/>
        <v>0</v>
      </c>
      <c r="GV38" s="80">
        <f t="shared" si="49"/>
        <v>0</v>
      </c>
      <c r="GW38" s="80">
        <f t="shared" si="49"/>
        <v>0</v>
      </c>
      <c r="GX38" s="80">
        <f t="shared" si="49"/>
        <v>0</v>
      </c>
      <c r="GY38" s="80">
        <f t="shared" si="49"/>
        <v>0</v>
      </c>
      <c r="GZ38" s="80">
        <f t="shared" si="49"/>
        <v>0</v>
      </c>
      <c r="HA38" s="80">
        <f t="shared" si="49"/>
        <v>0</v>
      </c>
      <c r="HB38" s="80">
        <f t="shared" si="49"/>
        <v>0</v>
      </c>
      <c r="HC38" s="80">
        <f t="shared" si="49"/>
        <v>0</v>
      </c>
      <c r="HD38" s="80">
        <f t="shared" si="49"/>
        <v>0</v>
      </c>
      <c r="HE38" s="80">
        <f t="shared" si="49"/>
        <v>0</v>
      </c>
      <c r="HF38" s="80">
        <f t="shared" si="49"/>
        <v>0</v>
      </c>
      <c r="HG38" s="80">
        <f t="shared" si="49"/>
        <v>0</v>
      </c>
      <c r="HH38" s="80">
        <f t="shared" si="49"/>
        <v>0</v>
      </c>
      <c r="HI38" s="80">
        <f t="shared" si="49"/>
        <v>0</v>
      </c>
    </row>
    <row r="39" spans="1:217" x14ac:dyDescent="0.2">
      <c r="A39" s="30" t="s">
        <v>231</v>
      </c>
      <c r="B39" s="80">
        <f t="shared" ref="B39:BM39" si="50">_xlfn.SINGLE(COFINS)*SUM(B44,B47:B48,B50:B52)</f>
        <v>0</v>
      </c>
      <c r="C39" s="80">
        <f t="shared" si="50"/>
        <v>0</v>
      </c>
      <c r="D39" s="80">
        <f t="shared" si="50"/>
        <v>0</v>
      </c>
      <c r="E39" s="80">
        <f t="shared" si="50"/>
        <v>0</v>
      </c>
      <c r="F39" s="80">
        <f t="shared" si="50"/>
        <v>0</v>
      </c>
      <c r="G39" s="80">
        <f t="shared" si="50"/>
        <v>0</v>
      </c>
      <c r="H39" s="80">
        <f t="shared" si="50"/>
        <v>0</v>
      </c>
      <c r="I39" s="80">
        <f t="shared" si="50"/>
        <v>0</v>
      </c>
      <c r="J39" s="80">
        <f t="shared" si="50"/>
        <v>0</v>
      </c>
      <c r="K39" s="80">
        <f t="shared" si="50"/>
        <v>0</v>
      </c>
      <c r="L39" s="80">
        <f t="shared" si="50"/>
        <v>0</v>
      </c>
      <c r="M39" s="80">
        <f t="shared" si="50"/>
        <v>0</v>
      </c>
      <c r="N39" s="80">
        <f t="shared" si="50"/>
        <v>0</v>
      </c>
      <c r="O39" s="80">
        <f t="shared" si="50"/>
        <v>0</v>
      </c>
      <c r="P39" s="80">
        <f t="shared" si="50"/>
        <v>0</v>
      </c>
      <c r="Q39" s="80">
        <f t="shared" si="50"/>
        <v>0</v>
      </c>
      <c r="R39" s="80">
        <f t="shared" si="50"/>
        <v>0</v>
      </c>
      <c r="S39" s="80">
        <f t="shared" si="50"/>
        <v>0</v>
      </c>
      <c r="T39" s="80">
        <f t="shared" si="50"/>
        <v>0</v>
      </c>
      <c r="U39" s="80">
        <f t="shared" si="50"/>
        <v>0</v>
      </c>
      <c r="V39" s="80">
        <f t="shared" si="50"/>
        <v>0</v>
      </c>
      <c r="W39" s="80">
        <f t="shared" si="50"/>
        <v>0</v>
      </c>
      <c r="X39" s="80">
        <f t="shared" si="50"/>
        <v>0</v>
      </c>
      <c r="Y39" s="80">
        <f t="shared" si="50"/>
        <v>0</v>
      </c>
      <c r="Z39" s="80">
        <f t="shared" si="50"/>
        <v>0</v>
      </c>
      <c r="AA39" s="80">
        <f t="shared" si="50"/>
        <v>0</v>
      </c>
      <c r="AB39" s="80">
        <f t="shared" si="50"/>
        <v>0</v>
      </c>
      <c r="AC39" s="80">
        <f t="shared" si="50"/>
        <v>0</v>
      </c>
      <c r="AD39" s="80">
        <f t="shared" si="50"/>
        <v>0</v>
      </c>
      <c r="AE39" s="80">
        <f t="shared" si="50"/>
        <v>0</v>
      </c>
      <c r="AF39" s="80">
        <f t="shared" si="50"/>
        <v>0</v>
      </c>
      <c r="AG39" s="80">
        <f t="shared" si="50"/>
        <v>0</v>
      </c>
      <c r="AH39" s="80">
        <f t="shared" si="50"/>
        <v>0</v>
      </c>
      <c r="AI39" s="80">
        <f t="shared" si="50"/>
        <v>0</v>
      </c>
      <c r="AJ39" s="80">
        <f t="shared" si="50"/>
        <v>0</v>
      </c>
      <c r="AK39" s="80">
        <f t="shared" si="50"/>
        <v>0</v>
      </c>
      <c r="AL39" s="80">
        <f t="shared" si="50"/>
        <v>0</v>
      </c>
      <c r="AM39" s="80">
        <f t="shared" si="50"/>
        <v>0</v>
      </c>
      <c r="AN39" s="80">
        <f t="shared" si="50"/>
        <v>0</v>
      </c>
      <c r="AO39" s="80">
        <f t="shared" si="50"/>
        <v>0</v>
      </c>
      <c r="AP39" s="80">
        <f t="shared" si="50"/>
        <v>0</v>
      </c>
      <c r="AQ39" s="80">
        <f t="shared" si="50"/>
        <v>0</v>
      </c>
      <c r="AR39" s="80">
        <f t="shared" si="50"/>
        <v>0</v>
      </c>
      <c r="AS39" s="80">
        <f t="shared" si="50"/>
        <v>0</v>
      </c>
      <c r="AT39" s="80">
        <f t="shared" si="50"/>
        <v>0</v>
      </c>
      <c r="AU39" s="80">
        <f t="shared" si="50"/>
        <v>0</v>
      </c>
      <c r="AV39" s="80">
        <f t="shared" si="50"/>
        <v>0</v>
      </c>
      <c r="AW39" s="80">
        <f t="shared" si="50"/>
        <v>0</v>
      </c>
      <c r="AX39" s="80">
        <f t="shared" si="50"/>
        <v>0</v>
      </c>
      <c r="AY39" s="80">
        <f t="shared" si="50"/>
        <v>0</v>
      </c>
      <c r="AZ39" s="80">
        <f t="shared" si="50"/>
        <v>0</v>
      </c>
      <c r="BA39" s="80">
        <f t="shared" si="50"/>
        <v>0</v>
      </c>
      <c r="BB39" s="80">
        <f t="shared" si="50"/>
        <v>0</v>
      </c>
      <c r="BC39" s="80">
        <f t="shared" si="50"/>
        <v>0</v>
      </c>
      <c r="BD39" s="80">
        <f t="shared" si="50"/>
        <v>0</v>
      </c>
      <c r="BE39" s="80">
        <f t="shared" si="50"/>
        <v>0</v>
      </c>
      <c r="BF39" s="80">
        <f t="shared" si="50"/>
        <v>0</v>
      </c>
      <c r="BG39" s="80">
        <f t="shared" si="50"/>
        <v>0</v>
      </c>
      <c r="BH39" s="80">
        <f t="shared" si="50"/>
        <v>0</v>
      </c>
      <c r="BI39" s="80">
        <f t="shared" si="50"/>
        <v>0</v>
      </c>
      <c r="BJ39" s="80">
        <f t="shared" si="50"/>
        <v>0</v>
      </c>
      <c r="BK39" s="80">
        <f t="shared" si="50"/>
        <v>0</v>
      </c>
      <c r="BL39" s="80">
        <f t="shared" si="50"/>
        <v>0</v>
      </c>
      <c r="BM39" s="80">
        <f t="shared" si="50"/>
        <v>0</v>
      </c>
      <c r="BN39" s="80">
        <f t="shared" ref="BN39:DY39" si="51">_xlfn.SINGLE(COFINS)*SUM(BN44,BN47:BN48,BN50:BN52)</f>
        <v>0</v>
      </c>
      <c r="BO39" s="80">
        <f t="shared" si="51"/>
        <v>0</v>
      </c>
      <c r="BP39" s="80">
        <f t="shared" si="51"/>
        <v>0</v>
      </c>
      <c r="BQ39" s="80">
        <f t="shared" si="51"/>
        <v>0</v>
      </c>
      <c r="BR39" s="80">
        <f t="shared" si="51"/>
        <v>0</v>
      </c>
      <c r="BS39" s="80">
        <f t="shared" si="51"/>
        <v>0</v>
      </c>
      <c r="BT39" s="80">
        <f t="shared" si="51"/>
        <v>0</v>
      </c>
      <c r="BU39" s="80">
        <f t="shared" si="51"/>
        <v>0</v>
      </c>
      <c r="BV39" s="80">
        <f t="shared" si="51"/>
        <v>0</v>
      </c>
      <c r="BW39" s="80">
        <f t="shared" si="51"/>
        <v>0</v>
      </c>
      <c r="BX39" s="80">
        <f t="shared" si="51"/>
        <v>0</v>
      </c>
      <c r="BY39" s="80">
        <f t="shared" si="51"/>
        <v>0</v>
      </c>
      <c r="BZ39" s="80">
        <f t="shared" si="51"/>
        <v>0</v>
      </c>
      <c r="CA39" s="80">
        <f t="shared" si="51"/>
        <v>0</v>
      </c>
      <c r="CB39" s="80">
        <f t="shared" si="51"/>
        <v>0</v>
      </c>
      <c r="CC39" s="80">
        <f t="shared" si="51"/>
        <v>0</v>
      </c>
      <c r="CD39" s="80">
        <f t="shared" si="51"/>
        <v>0</v>
      </c>
      <c r="CE39" s="80">
        <f t="shared" si="51"/>
        <v>0</v>
      </c>
      <c r="CF39" s="80">
        <f t="shared" si="51"/>
        <v>0</v>
      </c>
      <c r="CG39" s="80">
        <f t="shared" si="51"/>
        <v>0</v>
      </c>
      <c r="CH39" s="80">
        <f t="shared" si="51"/>
        <v>0</v>
      </c>
      <c r="CI39" s="80">
        <f t="shared" si="51"/>
        <v>0</v>
      </c>
      <c r="CJ39" s="80">
        <f t="shared" si="51"/>
        <v>0</v>
      </c>
      <c r="CK39" s="80">
        <f t="shared" si="51"/>
        <v>0</v>
      </c>
      <c r="CL39" s="80">
        <f t="shared" si="51"/>
        <v>0</v>
      </c>
      <c r="CM39" s="80">
        <f t="shared" si="51"/>
        <v>0</v>
      </c>
      <c r="CN39" s="80">
        <f t="shared" si="51"/>
        <v>0</v>
      </c>
      <c r="CO39" s="80">
        <f t="shared" si="51"/>
        <v>0</v>
      </c>
      <c r="CP39" s="80">
        <f t="shared" si="51"/>
        <v>0</v>
      </c>
      <c r="CQ39" s="80">
        <f t="shared" si="51"/>
        <v>0</v>
      </c>
      <c r="CR39" s="80">
        <f t="shared" si="51"/>
        <v>0</v>
      </c>
      <c r="CS39" s="80">
        <f t="shared" si="51"/>
        <v>0</v>
      </c>
      <c r="CT39" s="80">
        <f t="shared" si="51"/>
        <v>0</v>
      </c>
      <c r="CU39" s="80">
        <f t="shared" si="51"/>
        <v>0</v>
      </c>
      <c r="CV39" s="80">
        <f t="shared" si="51"/>
        <v>0</v>
      </c>
      <c r="CW39" s="80">
        <f t="shared" si="51"/>
        <v>0</v>
      </c>
      <c r="CX39" s="80">
        <f t="shared" si="51"/>
        <v>0</v>
      </c>
      <c r="CY39" s="80">
        <f t="shared" si="51"/>
        <v>0</v>
      </c>
      <c r="CZ39" s="80">
        <f t="shared" si="51"/>
        <v>0</v>
      </c>
      <c r="DA39" s="80">
        <f t="shared" si="51"/>
        <v>0</v>
      </c>
      <c r="DB39" s="80">
        <f t="shared" si="51"/>
        <v>0</v>
      </c>
      <c r="DC39" s="80">
        <f t="shared" si="51"/>
        <v>0</v>
      </c>
      <c r="DD39" s="80">
        <f t="shared" si="51"/>
        <v>0</v>
      </c>
      <c r="DE39" s="80">
        <f t="shared" si="51"/>
        <v>0</v>
      </c>
      <c r="DF39" s="80">
        <f t="shared" si="51"/>
        <v>0</v>
      </c>
      <c r="DG39" s="80">
        <f t="shared" si="51"/>
        <v>0</v>
      </c>
      <c r="DH39" s="80">
        <f t="shared" si="51"/>
        <v>0</v>
      </c>
      <c r="DI39" s="80">
        <f t="shared" si="51"/>
        <v>0</v>
      </c>
      <c r="DJ39" s="80">
        <f t="shared" si="51"/>
        <v>0</v>
      </c>
      <c r="DK39" s="80">
        <f t="shared" si="51"/>
        <v>0</v>
      </c>
      <c r="DL39" s="80">
        <f t="shared" si="51"/>
        <v>0</v>
      </c>
      <c r="DM39" s="80">
        <f t="shared" si="51"/>
        <v>0</v>
      </c>
      <c r="DN39" s="80">
        <f t="shared" si="51"/>
        <v>0</v>
      </c>
      <c r="DO39" s="80">
        <f t="shared" si="51"/>
        <v>0</v>
      </c>
      <c r="DP39" s="80">
        <f t="shared" si="51"/>
        <v>0</v>
      </c>
      <c r="DQ39" s="80">
        <f t="shared" si="51"/>
        <v>0</v>
      </c>
      <c r="DR39" s="80">
        <f t="shared" si="51"/>
        <v>0</v>
      </c>
      <c r="DS39" s="80">
        <f t="shared" si="51"/>
        <v>0</v>
      </c>
      <c r="DT39" s="80">
        <f t="shared" si="51"/>
        <v>0</v>
      </c>
      <c r="DU39" s="80">
        <f t="shared" si="51"/>
        <v>0</v>
      </c>
      <c r="DV39" s="80">
        <f t="shared" si="51"/>
        <v>0</v>
      </c>
      <c r="DW39" s="80">
        <f t="shared" si="51"/>
        <v>0</v>
      </c>
      <c r="DX39" s="80">
        <f t="shared" si="51"/>
        <v>0</v>
      </c>
      <c r="DY39" s="80">
        <f t="shared" si="51"/>
        <v>0</v>
      </c>
      <c r="DZ39" s="80">
        <f t="shared" ref="DZ39:GK39" si="52">_xlfn.SINGLE(COFINS)*SUM(DZ44,DZ47:DZ48,DZ50:DZ52)</f>
        <v>0</v>
      </c>
      <c r="EA39" s="80">
        <f t="shared" si="52"/>
        <v>0</v>
      </c>
      <c r="EB39" s="80">
        <f t="shared" si="52"/>
        <v>0</v>
      </c>
      <c r="EC39" s="80">
        <f t="shared" si="52"/>
        <v>0</v>
      </c>
      <c r="ED39" s="80">
        <f t="shared" si="52"/>
        <v>0</v>
      </c>
      <c r="EE39" s="80">
        <f t="shared" si="52"/>
        <v>0</v>
      </c>
      <c r="EF39" s="80">
        <f t="shared" si="52"/>
        <v>0</v>
      </c>
      <c r="EG39" s="80">
        <f t="shared" si="52"/>
        <v>0</v>
      </c>
      <c r="EH39" s="80">
        <f t="shared" si="52"/>
        <v>0</v>
      </c>
      <c r="EI39" s="80">
        <f t="shared" si="52"/>
        <v>0</v>
      </c>
      <c r="EJ39" s="80">
        <f t="shared" si="52"/>
        <v>0</v>
      </c>
      <c r="EK39" s="80">
        <f t="shared" si="52"/>
        <v>0</v>
      </c>
      <c r="EL39" s="80">
        <f t="shared" si="52"/>
        <v>0</v>
      </c>
      <c r="EM39" s="80">
        <f t="shared" si="52"/>
        <v>0</v>
      </c>
      <c r="EN39" s="80">
        <f t="shared" si="52"/>
        <v>0</v>
      </c>
      <c r="EO39" s="80">
        <f t="shared" si="52"/>
        <v>0</v>
      </c>
      <c r="EP39" s="80">
        <f t="shared" si="52"/>
        <v>0</v>
      </c>
      <c r="EQ39" s="80">
        <f t="shared" si="52"/>
        <v>0</v>
      </c>
      <c r="ER39" s="80">
        <f t="shared" si="52"/>
        <v>0</v>
      </c>
      <c r="ES39" s="80">
        <f t="shared" si="52"/>
        <v>0</v>
      </c>
      <c r="ET39" s="80">
        <f t="shared" si="52"/>
        <v>0</v>
      </c>
      <c r="EU39" s="80">
        <f t="shared" si="52"/>
        <v>0</v>
      </c>
      <c r="EV39" s="80">
        <f t="shared" si="52"/>
        <v>0</v>
      </c>
      <c r="EW39" s="80">
        <f t="shared" si="52"/>
        <v>0</v>
      </c>
      <c r="EX39" s="80">
        <f t="shared" si="52"/>
        <v>0</v>
      </c>
      <c r="EY39" s="80">
        <f t="shared" si="52"/>
        <v>0</v>
      </c>
      <c r="EZ39" s="80">
        <f t="shared" si="52"/>
        <v>0</v>
      </c>
      <c r="FA39" s="80">
        <f t="shared" si="52"/>
        <v>0</v>
      </c>
      <c r="FB39" s="80">
        <f t="shared" si="52"/>
        <v>0</v>
      </c>
      <c r="FC39" s="80">
        <f t="shared" si="52"/>
        <v>0</v>
      </c>
      <c r="FD39" s="80">
        <f t="shared" si="52"/>
        <v>0</v>
      </c>
      <c r="FE39" s="80">
        <f t="shared" si="52"/>
        <v>0</v>
      </c>
      <c r="FF39" s="80">
        <f t="shared" si="52"/>
        <v>0</v>
      </c>
      <c r="FG39" s="80">
        <f t="shared" si="52"/>
        <v>0</v>
      </c>
      <c r="FH39" s="80">
        <f t="shared" si="52"/>
        <v>0</v>
      </c>
      <c r="FI39" s="80">
        <f t="shared" si="52"/>
        <v>0</v>
      </c>
      <c r="FJ39" s="80">
        <f t="shared" si="52"/>
        <v>0</v>
      </c>
      <c r="FK39" s="80">
        <f t="shared" si="52"/>
        <v>0</v>
      </c>
      <c r="FL39" s="80">
        <f t="shared" si="52"/>
        <v>0</v>
      </c>
      <c r="FM39" s="80">
        <f t="shared" si="52"/>
        <v>0</v>
      </c>
      <c r="FN39" s="80">
        <f t="shared" si="52"/>
        <v>0</v>
      </c>
      <c r="FO39" s="80">
        <f t="shared" si="52"/>
        <v>0</v>
      </c>
      <c r="FP39" s="80">
        <f t="shared" si="52"/>
        <v>0</v>
      </c>
      <c r="FQ39" s="80">
        <f t="shared" si="52"/>
        <v>0</v>
      </c>
      <c r="FR39" s="80">
        <f t="shared" si="52"/>
        <v>0</v>
      </c>
      <c r="FS39" s="80">
        <f t="shared" si="52"/>
        <v>0</v>
      </c>
      <c r="FT39" s="80">
        <f t="shared" si="52"/>
        <v>0</v>
      </c>
      <c r="FU39" s="80">
        <f t="shared" si="52"/>
        <v>0</v>
      </c>
      <c r="FV39" s="80">
        <f t="shared" si="52"/>
        <v>0</v>
      </c>
      <c r="FW39" s="80">
        <f t="shared" si="52"/>
        <v>0</v>
      </c>
      <c r="FX39" s="80">
        <f t="shared" si="52"/>
        <v>0</v>
      </c>
      <c r="FY39" s="80">
        <f t="shared" si="52"/>
        <v>0</v>
      </c>
      <c r="FZ39" s="80">
        <f t="shared" si="52"/>
        <v>0</v>
      </c>
      <c r="GA39" s="80">
        <f t="shared" si="52"/>
        <v>0</v>
      </c>
      <c r="GB39" s="80">
        <f t="shared" si="52"/>
        <v>0</v>
      </c>
      <c r="GC39" s="80">
        <f t="shared" si="52"/>
        <v>0</v>
      </c>
      <c r="GD39" s="80">
        <f t="shared" si="52"/>
        <v>0</v>
      </c>
      <c r="GE39" s="80">
        <f t="shared" si="52"/>
        <v>0</v>
      </c>
      <c r="GF39" s="80">
        <f t="shared" si="52"/>
        <v>0</v>
      </c>
      <c r="GG39" s="80">
        <f t="shared" si="52"/>
        <v>0</v>
      </c>
      <c r="GH39" s="80">
        <f t="shared" si="52"/>
        <v>0</v>
      </c>
      <c r="GI39" s="80">
        <f t="shared" si="52"/>
        <v>0</v>
      </c>
      <c r="GJ39" s="80">
        <f t="shared" si="52"/>
        <v>0</v>
      </c>
      <c r="GK39" s="80">
        <f t="shared" si="52"/>
        <v>0</v>
      </c>
      <c r="GL39" s="80">
        <f t="shared" ref="GL39:HI39" si="53">_xlfn.SINGLE(COFINS)*SUM(GL44,GL47:GL48,GL50:GL52)</f>
        <v>0</v>
      </c>
      <c r="GM39" s="80">
        <f t="shared" si="53"/>
        <v>0</v>
      </c>
      <c r="GN39" s="80">
        <f t="shared" si="53"/>
        <v>0</v>
      </c>
      <c r="GO39" s="80">
        <f t="shared" si="53"/>
        <v>0</v>
      </c>
      <c r="GP39" s="80">
        <f t="shared" si="53"/>
        <v>0</v>
      </c>
      <c r="GQ39" s="80">
        <f t="shared" si="53"/>
        <v>0</v>
      </c>
      <c r="GR39" s="80">
        <f t="shared" si="53"/>
        <v>0</v>
      </c>
      <c r="GS39" s="80">
        <f t="shared" si="53"/>
        <v>0</v>
      </c>
      <c r="GT39" s="80">
        <f t="shared" si="53"/>
        <v>0</v>
      </c>
      <c r="GU39" s="80">
        <f t="shared" si="53"/>
        <v>0</v>
      </c>
      <c r="GV39" s="80">
        <f t="shared" si="53"/>
        <v>0</v>
      </c>
      <c r="GW39" s="80">
        <f t="shared" si="53"/>
        <v>0</v>
      </c>
      <c r="GX39" s="80">
        <f t="shared" si="53"/>
        <v>0</v>
      </c>
      <c r="GY39" s="80">
        <f t="shared" si="53"/>
        <v>0</v>
      </c>
      <c r="GZ39" s="80">
        <f t="shared" si="53"/>
        <v>0</v>
      </c>
      <c r="HA39" s="80">
        <f t="shared" si="53"/>
        <v>0</v>
      </c>
      <c r="HB39" s="80">
        <f t="shared" si="53"/>
        <v>0</v>
      </c>
      <c r="HC39" s="80">
        <f t="shared" si="53"/>
        <v>0</v>
      </c>
      <c r="HD39" s="80">
        <f t="shared" si="53"/>
        <v>0</v>
      </c>
      <c r="HE39" s="80">
        <f t="shared" si="53"/>
        <v>0</v>
      </c>
      <c r="HF39" s="80">
        <f t="shared" si="53"/>
        <v>0</v>
      </c>
      <c r="HG39" s="80">
        <f t="shared" si="53"/>
        <v>0</v>
      </c>
      <c r="HH39" s="80">
        <f t="shared" si="53"/>
        <v>0</v>
      </c>
      <c r="HI39" s="80">
        <f t="shared" si="53"/>
        <v>0</v>
      </c>
    </row>
    <row r="41" spans="1:217" s="22" customFormat="1" x14ac:dyDescent="0.2">
      <c r="A41" s="34" t="s">
        <v>232</v>
      </c>
      <c r="B41" s="83">
        <f t="shared" ref="B41:BM41" si="54">B12-B34</f>
        <v>0</v>
      </c>
      <c r="C41" s="83">
        <f t="shared" si="54"/>
        <v>0</v>
      </c>
      <c r="D41" s="83">
        <f t="shared" si="54"/>
        <v>0</v>
      </c>
      <c r="E41" s="83">
        <f t="shared" si="54"/>
        <v>0</v>
      </c>
      <c r="F41" s="83">
        <f t="shared" si="54"/>
        <v>0</v>
      </c>
      <c r="G41" s="83">
        <f t="shared" si="54"/>
        <v>0</v>
      </c>
      <c r="H41" s="83">
        <f t="shared" si="54"/>
        <v>0</v>
      </c>
      <c r="I41" s="83">
        <f t="shared" si="54"/>
        <v>0</v>
      </c>
      <c r="J41" s="83">
        <f t="shared" si="54"/>
        <v>0</v>
      </c>
      <c r="K41" s="83">
        <f t="shared" si="54"/>
        <v>0</v>
      </c>
      <c r="L41" s="83">
        <f t="shared" si="54"/>
        <v>0</v>
      </c>
      <c r="M41" s="83">
        <f t="shared" si="54"/>
        <v>0</v>
      </c>
      <c r="N41" s="83">
        <f t="shared" si="54"/>
        <v>0</v>
      </c>
      <c r="O41" s="83">
        <f t="shared" si="54"/>
        <v>0</v>
      </c>
      <c r="P41" s="83">
        <f t="shared" si="54"/>
        <v>0</v>
      </c>
      <c r="Q41" s="83">
        <f t="shared" si="54"/>
        <v>0</v>
      </c>
      <c r="R41" s="83">
        <f t="shared" si="54"/>
        <v>0</v>
      </c>
      <c r="S41" s="83">
        <f t="shared" si="54"/>
        <v>0</v>
      </c>
      <c r="T41" s="83">
        <f t="shared" si="54"/>
        <v>125.09161985642051</v>
      </c>
      <c r="U41" s="83">
        <f t="shared" si="54"/>
        <v>125.09161985642051</v>
      </c>
      <c r="V41" s="83">
        <f t="shared" si="54"/>
        <v>125.09161985642051</v>
      </c>
      <c r="W41" s="83">
        <f t="shared" si="54"/>
        <v>125.09161985642051</v>
      </c>
      <c r="X41" s="83">
        <f t="shared" si="54"/>
        <v>125.09161985642051</v>
      </c>
      <c r="Y41" s="83">
        <f t="shared" si="54"/>
        <v>125.09161985642051</v>
      </c>
      <c r="Z41" s="83">
        <f t="shared" si="54"/>
        <v>125.09161985642051</v>
      </c>
      <c r="AA41" s="83">
        <f t="shared" si="54"/>
        <v>125.09161985642051</v>
      </c>
      <c r="AB41" s="83">
        <f t="shared" si="54"/>
        <v>125.09161985642051</v>
      </c>
      <c r="AC41" s="83">
        <f t="shared" si="54"/>
        <v>125.09161985642051</v>
      </c>
      <c r="AD41" s="83">
        <f t="shared" si="54"/>
        <v>125.09161985642051</v>
      </c>
      <c r="AE41" s="83">
        <f t="shared" si="54"/>
        <v>125.09161985642051</v>
      </c>
      <c r="AF41" s="83">
        <f t="shared" si="54"/>
        <v>125.09161985642051</v>
      </c>
      <c r="AG41" s="83">
        <f t="shared" si="54"/>
        <v>125.09161985642051</v>
      </c>
      <c r="AH41" s="83">
        <f t="shared" si="54"/>
        <v>125.09161985642051</v>
      </c>
      <c r="AI41" s="83">
        <f t="shared" si="54"/>
        <v>125.09161985642051</v>
      </c>
      <c r="AJ41" s="83">
        <f t="shared" si="54"/>
        <v>125.09161985642051</v>
      </c>
      <c r="AK41" s="83">
        <f t="shared" si="54"/>
        <v>125.09161985642051</v>
      </c>
      <c r="AL41" s="83">
        <f t="shared" si="54"/>
        <v>125.09161985642051</v>
      </c>
      <c r="AM41" s="83">
        <f t="shared" si="54"/>
        <v>125.09161985642051</v>
      </c>
      <c r="AN41" s="83">
        <f t="shared" si="54"/>
        <v>125.09161985642051</v>
      </c>
      <c r="AO41" s="83">
        <f t="shared" si="54"/>
        <v>125.09161985642051</v>
      </c>
      <c r="AP41" s="83">
        <f t="shared" si="54"/>
        <v>125.09161985642051</v>
      </c>
      <c r="AQ41" s="83">
        <f t="shared" si="54"/>
        <v>125.09161985642051</v>
      </c>
      <c r="AR41" s="83">
        <f t="shared" si="54"/>
        <v>125.09161985642051</v>
      </c>
      <c r="AS41" s="83">
        <f t="shared" si="54"/>
        <v>125.09161985642051</v>
      </c>
      <c r="AT41" s="83">
        <f t="shared" si="54"/>
        <v>125.09161985642051</v>
      </c>
      <c r="AU41" s="83">
        <f t="shared" si="54"/>
        <v>125.09161985642051</v>
      </c>
      <c r="AV41" s="83">
        <f t="shared" si="54"/>
        <v>125.09161985642051</v>
      </c>
      <c r="AW41" s="83">
        <f t="shared" si="54"/>
        <v>125.09161985642051</v>
      </c>
      <c r="AX41" s="83">
        <f t="shared" si="54"/>
        <v>125.09161985642051</v>
      </c>
      <c r="AY41" s="83">
        <f t="shared" si="54"/>
        <v>125.09161985642051</v>
      </c>
      <c r="AZ41" s="83">
        <f t="shared" si="54"/>
        <v>125.09161985642051</v>
      </c>
      <c r="BA41" s="83">
        <f t="shared" si="54"/>
        <v>125.09161985642051</v>
      </c>
      <c r="BB41" s="83">
        <f t="shared" si="54"/>
        <v>125.09161985642051</v>
      </c>
      <c r="BC41" s="83">
        <f t="shared" si="54"/>
        <v>125.09161985642051</v>
      </c>
      <c r="BD41" s="83">
        <f t="shared" si="54"/>
        <v>125.09161985642051</v>
      </c>
      <c r="BE41" s="83">
        <f t="shared" si="54"/>
        <v>125.09161985642051</v>
      </c>
      <c r="BF41" s="83">
        <f t="shared" si="54"/>
        <v>125.09161985642051</v>
      </c>
      <c r="BG41" s="83">
        <f t="shared" si="54"/>
        <v>125.09161985642051</v>
      </c>
      <c r="BH41" s="83">
        <f t="shared" si="54"/>
        <v>125.09161985642051</v>
      </c>
      <c r="BI41" s="83">
        <f t="shared" si="54"/>
        <v>125.09161985642051</v>
      </c>
      <c r="BJ41" s="83">
        <f t="shared" si="54"/>
        <v>125.09161985642051</v>
      </c>
      <c r="BK41" s="83">
        <f t="shared" si="54"/>
        <v>125.09161985642051</v>
      </c>
      <c r="BL41" s="83">
        <f t="shared" si="54"/>
        <v>125.09161985642051</v>
      </c>
      <c r="BM41" s="83">
        <f t="shared" si="54"/>
        <v>125.09161985642051</v>
      </c>
      <c r="BN41" s="83">
        <f t="shared" ref="BN41:DY41" si="55">BN12-BN34</f>
        <v>125.09161985642051</v>
      </c>
      <c r="BO41" s="83">
        <f t="shared" si="55"/>
        <v>125.09161985642051</v>
      </c>
      <c r="BP41" s="83">
        <f t="shared" si="55"/>
        <v>125.09161985642051</v>
      </c>
      <c r="BQ41" s="83">
        <f t="shared" si="55"/>
        <v>125.09161985642051</v>
      </c>
      <c r="BR41" s="83">
        <f t="shared" si="55"/>
        <v>125.09161985642051</v>
      </c>
      <c r="BS41" s="83">
        <f t="shared" si="55"/>
        <v>125.09161985642051</v>
      </c>
      <c r="BT41" s="83">
        <f t="shared" si="55"/>
        <v>125.09161985642051</v>
      </c>
      <c r="BU41" s="83">
        <f t="shared" si="55"/>
        <v>125.09161985642051</v>
      </c>
      <c r="BV41" s="83">
        <f t="shared" si="55"/>
        <v>125.09161985642051</v>
      </c>
      <c r="BW41" s="83">
        <f t="shared" si="55"/>
        <v>125.09161985642051</v>
      </c>
      <c r="BX41" s="83">
        <f t="shared" si="55"/>
        <v>125.09161985642051</v>
      </c>
      <c r="BY41" s="83">
        <f t="shared" si="55"/>
        <v>125.09161985642051</v>
      </c>
      <c r="BZ41" s="83">
        <f t="shared" si="55"/>
        <v>125.09161985642051</v>
      </c>
      <c r="CA41" s="83">
        <f t="shared" si="55"/>
        <v>125.09161985642051</v>
      </c>
      <c r="CB41" s="83">
        <f t="shared" si="55"/>
        <v>125.09161985642051</v>
      </c>
      <c r="CC41" s="83">
        <f t="shared" si="55"/>
        <v>125.09161985642051</v>
      </c>
      <c r="CD41" s="83">
        <f t="shared" si="55"/>
        <v>125.09161985642051</v>
      </c>
      <c r="CE41" s="83">
        <f t="shared" si="55"/>
        <v>125.09161985642051</v>
      </c>
      <c r="CF41" s="83">
        <f t="shared" si="55"/>
        <v>125.09161985642051</v>
      </c>
      <c r="CG41" s="83">
        <f t="shared" si="55"/>
        <v>125.09161985642051</v>
      </c>
      <c r="CH41" s="83">
        <f t="shared" si="55"/>
        <v>125.09161985642051</v>
      </c>
      <c r="CI41" s="83">
        <f t="shared" si="55"/>
        <v>125.09161985642051</v>
      </c>
      <c r="CJ41" s="83">
        <f t="shared" si="55"/>
        <v>125.09161985642051</v>
      </c>
      <c r="CK41" s="83">
        <f t="shared" si="55"/>
        <v>125.09161985642051</v>
      </c>
      <c r="CL41" s="83">
        <f t="shared" si="55"/>
        <v>125.09161985642051</v>
      </c>
      <c r="CM41" s="83">
        <f t="shared" si="55"/>
        <v>125.09161985642051</v>
      </c>
      <c r="CN41" s="83">
        <f t="shared" si="55"/>
        <v>125.09161985642051</v>
      </c>
      <c r="CO41" s="83">
        <f t="shared" si="55"/>
        <v>125.09161985642051</v>
      </c>
      <c r="CP41" s="83">
        <f t="shared" si="55"/>
        <v>125.09161985642051</v>
      </c>
      <c r="CQ41" s="83">
        <f t="shared" si="55"/>
        <v>125.09161985642051</v>
      </c>
      <c r="CR41" s="83">
        <f t="shared" si="55"/>
        <v>125.09161985642051</v>
      </c>
      <c r="CS41" s="83">
        <f t="shared" si="55"/>
        <v>125.09161985642051</v>
      </c>
      <c r="CT41" s="83">
        <f t="shared" si="55"/>
        <v>125.09161985642051</v>
      </c>
      <c r="CU41" s="83">
        <f t="shared" si="55"/>
        <v>125.09161985642051</v>
      </c>
      <c r="CV41" s="83">
        <f t="shared" si="55"/>
        <v>125.09161985642051</v>
      </c>
      <c r="CW41" s="83">
        <f t="shared" si="55"/>
        <v>125.09161985642051</v>
      </c>
      <c r="CX41" s="83">
        <f t="shared" si="55"/>
        <v>125.09161985642051</v>
      </c>
      <c r="CY41" s="83">
        <f t="shared" si="55"/>
        <v>125.09161985642051</v>
      </c>
      <c r="CZ41" s="83">
        <f t="shared" si="55"/>
        <v>125.09161985642051</v>
      </c>
      <c r="DA41" s="83">
        <f t="shared" si="55"/>
        <v>125.09161985642051</v>
      </c>
      <c r="DB41" s="83">
        <f t="shared" si="55"/>
        <v>125.09161985642051</v>
      </c>
      <c r="DC41" s="83">
        <f t="shared" si="55"/>
        <v>125.09161985642051</v>
      </c>
      <c r="DD41" s="83">
        <f t="shared" si="55"/>
        <v>125.09161985642051</v>
      </c>
      <c r="DE41" s="83">
        <f t="shared" si="55"/>
        <v>125.09161985642051</v>
      </c>
      <c r="DF41" s="83">
        <f t="shared" si="55"/>
        <v>125.09161985642051</v>
      </c>
      <c r="DG41" s="83">
        <f t="shared" si="55"/>
        <v>125.09161985642051</v>
      </c>
      <c r="DH41" s="83">
        <f t="shared" si="55"/>
        <v>125.09161985642051</v>
      </c>
      <c r="DI41" s="83">
        <f t="shared" si="55"/>
        <v>125.09161985642051</v>
      </c>
      <c r="DJ41" s="83">
        <f t="shared" si="55"/>
        <v>125.09161985642051</v>
      </c>
      <c r="DK41" s="83">
        <f t="shared" si="55"/>
        <v>125.09161985642051</v>
      </c>
      <c r="DL41" s="83">
        <f t="shared" si="55"/>
        <v>125.09161985642051</v>
      </c>
      <c r="DM41" s="83">
        <f t="shared" si="55"/>
        <v>125.09161985642051</v>
      </c>
      <c r="DN41" s="83">
        <f t="shared" si="55"/>
        <v>125.09161985642051</v>
      </c>
      <c r="DO41" s="83">
        <f t="shared" si="55"/>
        <v>125.09161985642051</v>
      </c>
      <c r="DP41" s="83">
        <f t="shared" si="55"/>
        <v>125.09161985642051</v>
      </c>
      <c r="DQ41" s="83">
        <f t="shared" si="55"/>
        <v>125.09161985642051</v>
      </c>
      <c r="DR41" s="83">
        <f t="shared" si="55"/>
        <v>125.09161985642051</v>
      </c>
      <c r="DS41" s="83">
        <f t="shared" si="55"/>
        <v>125.09161985642051</v>
      </c>
      <c r="DT41" s="83">
        <f t="shared" si="55"/>
        <v>125.09161985642051</v>
      </c>
      <c r="DU41" s="83">
        <f t="shared" si="55"/>
        <v>125.09161985642051</v>
      </c>
      <c r="DV41" s="83">
        <f t="shared" si="55"/>
        <v>125.09161985642051</v>
      </c>
      <c r="DW41" s="83">
        <f t="shared" si="55"/>
        <v>125.09161985642051</v>
      </c>
      <c r="DX41" s="83">
        <f t="shared" si="55"/>
        <v>125.09161985642051</v>
      </c>
      <c r="DY41" s="83">
        <f t="shared" si="55"/>
        <v>125.09161985642051</v>
      </c>
      <c r="DZ41" s="83">
        <f t="shared" ref="DZ41:GK41" si="56">DZ12-DZ34</f>
        <v>125.09161985642051</v>
      </c>
      <c r="EA41" s="83">
        <f t="shared" si="56"/>
        <v>125.09161985642051</v>
      </c>
      <c r="EB41" s="83">
        <f t="shared" si="56"/>
        <v>125.09161985642051</v>
      </c>
      <c r="EC41" s="83">
        <f t="shared" si="56"/>
        <v>125.09161985642051</v>
      </c>
      <c r="ED41" s="83">
        <f t="shared" si="56"/>
        <v>125.09161985642051</v>
      </c>
      <c r="EE41" s="83">
        <f t="shared" si="56"/>
        <v>125.09161985642051</v>
      </c>
      <c r="EF41" s="83">
        <f t="shared" si="56"/>
        <v>125.09161985642051</v>
      </c>
      <c r="EG41" s="83">
        <f t="shared" si="56"/>
        <v>125.09161985642051</v>
      </c>
      <c r="EH41" s="83">
        <f t="shared" si="56"/>
        <v>125.09161985642051</v>
      </c>
      <c r="EI41" s="83">
        <f t="shared" si="56"/>
        <v>125.09161985642051</v>
      </c>
      <c r="EJ41" s="83">
        <f t="shared" si="56"/>
        <v>125.09161985642051</v>
      </c>
      <c r="EK41" s="83">
        <f t="shared" si="56"/>
        <v>125.09161985642051</v>
      </c>
      <c r="EL41" s="83">
        <f t="shared" si="56"/>
        <v>125.09161985642051</v>
      </c>
      <c r="EM41" s="83">
        <f t="shared" si="56"/>
        <v>125.09161985642051</v>
      </c>
      <c r="EN41" s="83">
        <f t="shared" si="56"/>
        <v>125.09161985642051</v>
      </c>
      <c r="EO41" s="83">
        <f t="shared" si="56"/>
        <v>125.09161985642051</v>
      </c>
      <c r="EP41" s="83">
        <f t="shared" si="56"/>
        <v>125.09161985642051</v>
      </c>
      <c r="EQ41" s="83">
        <f t="shared" si="56"/>
        <v>125.09161985642051</v>
      </c>
      <c r="ER41" s="83">
        <f t="shared" si="56"/>
        <v>125.09161985642051</v>
      </c>
      <c r="ES41" s="83">
        <f t="shared" si="56"/>
        <v>125.09161985642051</v>
      </c>
      <c r="ET41" s="83">
        <f t="shared" si="56"/>
        <v>125.09161985642051</v>
      </c>
      <c r="EU41" s="83">
        <f t="shared" si="56"/>
        <v>125.09161985642051</v>
      </c>
      <c r="EV41" s="83">
        <f t="shared" si="56"/>
        <v>125.09161985642051</v>
      </c>
      <c r="EW41" s="83">
        <f t="shared" si="56"/>
        <v>125.09161985642051</v>
      </c>
      <c r="EX41" s="83">
        <f t="shared" si="56"/>
        <v>125.09161985642051</v>
      </c>
      <c r="EY41" s="83">
        <f t="shared" si="56"/>
        <v>125.09161985642051</v>
      </c>
      <c r="EZ41" s="83">
        <f t="shared" si="56"/>
        <v>125.09161985642051</v>
      </c>
      <c r="FA41" s="83">
        <f t="shared" si="56"/>
        <v>125.09161985642051</v>
      </c>
      <c r="FB41" s="83">
        <f t="shared" si="56"/>
        <v>125.09161985642051</v>
      </c>
      <c r="FC41" s="83">
        <f t="shared" si="56"/>
        <v>125.09161985642051</v>
      </c>
      <c r="FD41" s="83">
        <f t="shared" si="56"/>
        <v>125.09161985642051</v>
      </c>
      <c r="FE41" s="83">
        <f t="shared" si="56"/>
        <v>125.09161985642051</v>
      </c>
      <c r="FF41" s="83">
        <f t="shared" si="56"/>
        <v>125.09161985642051</v>
      </c>
      <c r="FG41" s="83">
        <f t="shared" si="56"/>
        <v>125.09161985642051</v>
      </c>
      <c r="FH41" s="83">
        <f t="shared" si="56"/>
        <v>125.09161985642051</v>
      </c>
      <c r="FI41" s="83">
        <f t="shared" si="56"/>
        <v>125.09161985642051</v>
      </c>
      <c r="FJ41" s="83">
        <f t="shared" si="56"/>
        <v>125.09161985642051</v>
      </c>
      <c r="FK41" s="83">
        <f t="shared" si="56"/>
        <v>125.09161985642051</v>
      </c>
      <c r="FL41" s="83">
        <f t="shared" si="56"/>
        <v>125.09161985642051</v>
      </c>
      <c r="FM41" s="83">
        <f t="shared" si="56"/>
        <v>125.09161985642051</v>
      </c>
      <c r="FN41" s="83">
        <f t="shared" si="56"/>
        <v>125.09161985642051</v>
      </c>
      <c r="FO41" s="83">
        <f t="shared" si="56"/>
        <v>125.09161985642051</v>
      </c>
      <c r="FP41" s="83">
        <f t="shared" si="56"/>
        <v>125.09161985642051</v>
      </c>
      <c r="FQ41" s="83">
        <f t="shared" si="56"/>
        <v>125.09161985642051</v>
      </c>
      <c r="FR41" s="83">
        <f t="shared" si="56"/>
        <v>125.09161985642051</v>
      </c>
      <c r="FS41" s="83">
        <f t="shared" si="56"/>
        <v>125.09161985642051</v>
      </c>
      <c r="FT41" s="83">
        <f t="shared" si="56"/>
        <v>125.09161985642051</v>
      </c>
      <c r="FU41" s="83">
        <f t="shared" si="56"/>
        <v>125.09161985642051</v>
      </c>
      <c r="FV41" s="83">
        <f t="shared" si="56"/>
        <v>125.09161985642051</v>
      </c>
      <c r="FW41" s="83">
        <f t="shared" si="56"/>
        <v>125.09161985642051</v>
      </c>
      <c r="FX41" s="83">
        <f t="shared" si="56"/>
        <v>125.09161985642051</v>
      </c>
      <c r="FY41" s="83">
        <f t="shared" si="56"/>
        <v>125.09161985642051</v>
      </c>
      <c r="FZ41" s="83">
        <f t="shared" si="56"/>
        <v>125.09161985642051</v>
      </c>
      <c r="GA41" s="83">
        <f t="shared" si="56"/>
        <v>125.09161985642051</v>
      </c>
      <c r="GB41" s="83">
        <f t="shared" si="56"/>
        <v>125.09161985642051</v>
      </c>
      <c r="GC41" s="83">
        <f t="shared" si="56"/>
        <v>125.09161985642051</v>
      </c>
      <c r="GD41" s="83">
        <f t="shared" si="56"/>
        <v>125.09161985642051</v>
      </c>
      <c r="GE41" s="83">
        <f t="shared" si="56"/>
        <v>125.09161985642051</v>
      </c>
      <c r="GF41" s="83">
        <f t="shared" si="56"/>
        <v>125.09161985642051</v>
      </c>
      <c r="GG41" s="83">
        <f t="shared" si="56"/>
        <v>125.09161985642051</v>
      </c>
      <c r="GH41" s="83">
        <f t="shared" si="56"/>
        <v>125.09161985642051</v>
      </c>
      <c r="GI41" s="83">
        <f t="shared" si="56"/>
        <v>125.09161985642051</v>
      </c>
      <c r="GJ41" s="83">
        <f t="shared" si="56"/>
        <v>125.09161985642051</v>
      </c>
      <c r="GK41" s="83">
        <f t="shared" si="56"/>
        <v>125.09161985642051</v>
      </c>
      <c r="GL41" s="83">
        <f t="shared" ref="GL41:HI41" si="57">GL12-GL34</f>
        <v>125.09161985642051</v>
      </c>
      <c r="GM41" s="83">
        <f t="shared" si="57"/>
        <v>125.09161985642051</v>
      </c>
      <c r="GN41" s="83">
        <f t="shared" si="57"/>
        <v>125.09161985642051</v>
      </c>
      <c r="GO41" s="83">
        <f t="shared" si="57"/>
        <v>125.09161985642051</v>
      </c>
      <c r="GP41" s="83">
        <f t="shared" si="57"/>
        <v>125.09161985642051</v>
      </c>
      <c r="GQ41" s="83">
        <f t="shared" si="57"/>
        <v>125.09161985642051</v>
      </c>
      <c r="GR41" s="83">
        <f t="shared" si="57"/>
        <v>125.09161985642051</v>
      </c>
      <c r="GS41" s="83">
        <f t="shared" si="57"/>
        <v>125.09161985642051</v>
      </c>
      <c r="GT41" s="83">
        <f t="shared" si="57"/>
        <v>125.09161985642051</v>
      </c>
      <c r="GU41" s="83">
        <f t="shared" si="57"/>
        <v>125.09161985642051</v>
      </c>
      <c r="GV41" s="83">
        <f t="shared" si="57"/>
        <v>125.09161985642051</v>
      </c>
      <c r="GW41" s="83">
        <f t="shared" si="57"/>
        <v>125.09161985642051</v>
      </c>
      <c r="GX41" s="83">
        <f t="shared" si="57"/>
        <v>125.09161985642051</v>
      </c>
      <c r="GY41" s="83">
        <f t="shared" si="57"/>
        <v>125.09161985642051</v>
      </c>
      <c r="GZ41" s="83">
        <f t="shared" si="57"/>
        <v>125.09161985642051</v>
      </c>
      <c r="HA41" s="83">
        <f t="shared" si="57"/>
        <v>125.09161985642051</v>
      </c>
      <c r="HB41" s="83">
        <f t="shared" si="57"/>
        <v>125.09161985642051</v>
      </c>
      <c r="HC41" s="83">
        <f t="shared" si="57"/>
        <v>125.09161985642051</v>
      </c>
      <c r="HD41" s="83">
        <f t="shared" si="57"/>
        <v>125.09161985642051</v>
      </c>
      <c r="HE41" s="83">
        <f t="shared" si="57"/>
        <v>125.09161985642051</v>
      </c>
      <c r="HF41" s="83">
        <f t="shared" si="57"/>
        <v>125.09161985642051</v>
      </c>
      <c r="HG41" s="83">
        <f t="shared" si="57"/>
        <v>125.09161985642051</v>
      </c>
      <c r="HH41" s="83">
        <f t="shared" si="57"/>
        <v>125.09161985642051</v>
      </c>
      <c r="HI41" s="83">
        <f t="shared" si="57"/>
        <v>125.09161985642051</v>
      </c>
    </row>
    <row r="43" spans="1:217" s="22" customFormat="1" x14ac:dyDescent="0.2">
      <c r="A43" s="34" t="s">
        <v>233</v>
      </c>
      <c r="B43" s="83">
        <f t="shared" ref="B43:BM43" si="58">SUM(B44:B52)</f>
        <v>0</v>
      </c>
      <c r="C43" s="83">
        <f t="shared" si="58"/>
        <v>0</v>
      </c>
      <c r="D43" s="83">
        <f t="shared" si="58"/>
        <v>0</v>
      </c>
      <c r="E43" s="83">
        <f t="shared" si="58"/>
        <v>0</v>
      </c>
      <c r="F43" s="83">
        <f t="shared" si="58"/>
        <v>0</v>
      </c>
      <c r="G43" s="83">
        <f t="shared" si="58"/>
        <v>0</v>
      </c>
      <c r="H43" s="83">
        <f t="shared" si="58"/>
        <v>0</v>
      </c>
      <c r="I43" s="83">
        <f t="shared" si="58"/>
        <v>0</v>
      </c>
      <c r="J43" s="83">
        <f t="shared" si="58"/>
        <v>0</v>
      </c>
      <c r="K43" s="83">
        <f t="shared" si="58"/>
        <v>0</v>
      </c>
      <c r="L43" s="83">
        <f t="shared" si="58"/>
        <v>0</v>
      </c>
      <c r="M43" s="83">
        <f t="shared" si="58"/>
        <v>0</v>
      </c>
      <c r="N43" s="83">
        <f t="shared" si="58"/>
        <v>0</v>
      </c>
      <c r="O43" s="83">
        <f t="shared" si="58"/>
        <v>0</v>
      </c>
      <c r="P43" s="83">
        <f t="shared" si="58"/>
        <v>0</v>
      </c>
      <c r="Q43" s="83">
        <f t="shared" si="58"/>
        <v>0</v>
      </c>
      <c r="R43" s="83">
        <f t="shared" si="58"/>
        <v>0</v>
      </c>
      <c r="S43" s="83">
        <f t="shared" si="58"/>
        <v>0</v>
      </c>
      <c r="T43" s="83">
        <f t="shared" si="58"/>
        <v>0</v>
      </c>
      <c r="U43" s="83">
        <f t="shared" si="58"/>
        <v>0</v>
      </c>
      <c r="V43" s="83">
        <f t="shared" si="58"/>
        <v>0</v>
      </c>
      <c r="W43" s="83">
        <f t="shared" si="58"/>
        <v>0</v>
      </c>
      <c r="X43" s="83">
        <f t="shared" si="58"/>
        <v>0</v>
      </c>
      <c r="Y43" s="83">
        <f t="shared" si="58"/>
        <v>0</v>
      </c>
      <c r="Z43" s="83">
        <f t="shared" si="58"/>
        <v>0</v>
      </c>
      <c r="AA43" s="83">
        <f t="shared" si="58"/>
        <v>0</v>
      </c>
      <c r="AB43" s="83">
        <f t="shared" si="58"/>
        <v>0</v>
      </c>
      <c r="AC43" s="83">
        <f t="shared" si="58"/>
        <v>0</v>
      </c>
      <c r="AD43" s="83">
        <f t="shared" si="58"/>
        <v>0</v>
      </c>
      <c r="AE43" s="83">
        <f t="shared" si="58"/>
        <v>0</v>
      </c>
      <c r="AF43" s="83">
        <f t="shared" si="58"/>
        <v>0</v>
      </c>
      <c r="AG43" s="83">
        <f t="shared" si="58"/>
        <v>0</v>
      </c>
      <c r="AH43" s="83">
        <f t="shared" si="58"/>
        <v>0</v>
      </c>
      <c r="AI43" s="83">
        <f t="shared" si="58"/>
        <v>0</v>
      </c>
      <c r="AJ43" s="83">
        <f t="shared" si="58"/>
        <v>0</v>
      </c>
      <c r="AK43" s="83">
        <f t="shared" si="58"/>
        <v>0</v>
      </c>
      <c r="AL43" s="83">
        <f t="shared" si="58"/>
        <v>0</v>
      </c>
      <c r="AM43" s="83">
        <f t="shared" si="58"/>
        <v>0</v>
      </c>
      <c r="AN43" s="83">
        <f t="shared" si="58"/>
        <v>0</v>
      </c>
      <c r="AO43" s="83">
        <f t="shared" si="58"/>
        <v>0</v>
      </c>
      <c r="AP43" s="83">
        <f t="shared" si="58"/>
        <v>0</v>
      </c>
      <c r="AQ43" s="83">
        <f t="shared" si="58"/>
        <v>0</v>
      </c>
      <c r="AR43" s="83">
        <f t="shared" si="58"/>
        <v>0</v>
      </c>
      <c r="AS43" s="83">
        <f t="shared" si="58"/>
        <v>0</v>
      </c>
      <c r="AT43" s="83">
        <f t="shared" si="58"/>
        <v>0</v>
      </c>
      <c r="AU43" s="83">
        <f t="shared" si="58"/>
        <v>0</v>
      </c>
      <c r="AV43" s="83">
        <f t="shared" si="58"/>
        <v>0</v>
      </c>
      <c r="AW43" s="83">
        <f t="shared" si="58"/>
        <v>0</v>
      </c>
      <c r="AX43" s="83">
        <f t="shared" si="58"/>
        <v>0</v>
      </c>
      <c r="AY43" s="83">
        <f t="shared" si="58"/>
        <v>0</v>
      </c>
      <c r="AZ43" s="83">
        <f t="shared" si="58"/>
        <v>0</v>
      </c>
      <c r="BA43" s="83">
        <f t="shared" si="58"/>
        <v>0</v>
      </c>
      <c r="BB43" s="83">
        <f t="shared" si="58"/>
        <v>0</v>
      </c>
      <c r="BC43" s="83">
        <f t="shared" si="58"/>
        <v>0</v>
      </c>
      <c r="BD43" s="83">
        <f t="shared" si="58"/>
        <v>0</v>
      </c>
      <c r="BE43" s="83">
        <f t="shared" si="58"/>
        <v>0</v>
      </c>
      <c r="BF43" s="83">
        <f t="shared" si="58"/>
        <v>0</v>
      </c>
      <c r="BG43" s="83">
        <f t="shared" si="58"/>
        <v>0</v>
      </c>
      <c r="BH43" s="83">
        <f t="shared" si="58"/>
        <v>0</v>
      </c>
      <c r="BI43" s="83">
        <f t="shared" si="58"/>
        <v>0</v>
      </c>
      <c r="BJ43" s="83">
        <f t="shared" si="58"/>
        <v>0</v>
      </c>
      <c r="BK43" s="83">
        <f t="shared" si="58"/>
        <v>0</v>
      </c>
      <c r="BL43" s="83">
        <f t="shared" si="58"/>
        <v>0</v>
      </c>
      <c r="BM43" s="83">
        <f t="shared" si="58"/>
        <v>0</v>
      </c>
      <c r="BN43" s="83">
        <f t="shared" ref="BN43:DY43" si="59">SUM(BN44:BN52)</f>
        <v>0</v>
      </c>
      <c r="BO43" s="83">
        <f t="shared" si="59"/>
        <v>0</v>
      </c>
      <c r="BP43" s="83">
        <f t="shared" si="59"/>
        <v>0</v>
      </c>
      <c r="BQ43" s="83">
        <f t="shared" si="59"/>
        <v>0</v>
      </c>
      <c r="BR43" s="83">
        <f t="shared" si="59"/>
        <v>0</v>
      </c>
      <c r="BS43" s="83">
        <f t="shared" si="59"/>
        <v>0</v>
      </c>
      <c r="BT43" s="83">
        <f t="shared" si="59"/>
        <v>0</v>
      </c>
      <c r="BU43" s="83">
        <f t="shared" si="59"/>
        <v>0</v>
      </c>
      <c r="BV43" s="83">
        <f t="shared" si="59"/>
        <v>0</v>
      </c>
      <c r="BW43" s="83">
        <f t="shared" si="59"/>
        <v>0</v>
      </c>
      <c r="BX43" s="83">
        <f t="shared" si="59"/>
        <v>0</v>
      </c>
      <c r="BY43" s="83">
        <f t="shared" si="59"/>
        <v>0</v>
      </c>
      <c r="BZ43" s="83">
        <f t="shared" si="59"/>
        <v>0</v>
      </c>
      <c r="CA43" s="83">
        <f t="shared" si="59"/>
        <v>0</v>
      </c>
      <c r="CB43" s="83">
        <f t="shared" si="59"/>
        <v>0</v>
      </c>
      <c r="CC43" s="83">
        <f t="shared" si="59"/>
        <v>0</v>
      </c>
      <c r="CD43" s="83">
        <f t="shared" si="59"/>
        <v>0</v>
      </c>
      <c r="CE43" s="83">
        <f t="shared" si="59"/>
        <v>0</v>
      </c>
      <c r="CF43" s="83">
        <f t="shared" si="59"/>
        <v>0</v>
      </c>
      <c r="CG43" s="83">
        <f t="shared" si="59"/>
        <v>0</v>
      </c>
      <c r="CH43" s="83">
        <f t="shared" si="59"/>
        <v>0</v>
      </c>
      <c r="CI43" s="83">
        <f t="shared" si="59"/>
        <v>0</v>
      </c>
      <c r="CJ43" s="83">
        <f t="shared" si="59"/>
        <v>0</v>
      </c>
      <c r="CK43" s="83">
        <f t="shared" si="59"/>
        <v>0</v>
      </c>
      <c r="CL43" s="83">
        <f t="shared" si="59"/>
        <v>0</v>
      </c>
      <c r="CM43" s="83">
        <f t="shared" si="59"/>
        <v>0</v>
      </c>
      <c r="CN43" s="83">
        <f t="shared" si="59"/>
        <v>0</v>
      </c>
      <c r="CO43" s="83">
        <f t="shared" si="59"/>
        <v>0</v>
      </c>
      <c r="CP43" s="83">
        <f t="shared" si="59"/>
        <v>0</v>
      </c>
      <c r="CQ43" s="83">
        <f t="shared" si="59"/>
        <v>0</v>
      </c>
      <c r="CR43" s="83">
        <f t="shared" si="59"/>
        <v>0</v>
      </c>
      <c r="CS43" s="83">
        <f t="shared" si="59"/>
        <v>0</v>
      </c>
      <c r="CT43" s="83">
        <f t="shared" si="59"/>
        <v>0</v>
      </c>
      <c r="CU43" s="83">
        <f t="shared" si="59"/>
        <v>0</v>
      </c>
      <c r="CV43" s="83">
        <f t="shared" si="59"/>
        <v>0</v>
      </c>
      <c r="CW43" s="83">
        <f t="shared" si="59"/>
        <v>0</v>
      </c>
      <c r="CX43" s="83">
        <f t="shared" si="59"/>
        <v>0</v>
      </c>
      <c r="CY43" s="83">
        <f t="shared" si="59"/>
        <v>0</v>
      </c>
      <c r="CZ43" s="83">
        <f t="shared" si="59"/>
        <v>0</v>
      </c>
      <c r="DA43" s="83">
        <f t="shared" si="59"/>
        <v>0</v>
      </c>
      <c r="DB43" s="83">
        <f t="shared" si="59"/>
        <v>0</v>
      </c>
      <c r="DC43" s="83">
        <f t="shared" si="59"/>
        <v>0</v>
      </c>
      <c r="DD43" s="83">
        <f t="shared" si="59"/>
        <v>0</v>
      </c>
      <c r="DE43" s="83">
        <f t="shared" si="59"/>
        <v>0</v>
      </c>
      <c r="DF43" s="83">
        <f t="shared" si="59"/>
        <v>0</v>
      </c>
      <c r="DG43" s="83">
        <f t="shared" si="59"/>
        <v>0</v>
      </c>
      <c r="DH43" s="83">
        <f t="shared" si="59"/>
        <v>0</v>
      </c>
      <c r="DI43" s="83">
        <f t="shared" si="59"/>
        <v>0</v>
      </c>
      <c r="DJ43" s="83">
        <f t="shared" si="59"/>
        <v>0</v>
      </c>
      <c r="DK43" s="83">
        <f t="shared" si="59"/>
        <v>0</v>
      </c>
      <c r="DL43" s="83">
        <f t="shared" si="59"/>
        <v>0</v>
      </c>
      <c r="DM43" s="83">
        <f t="shared" si="59"/>
        <v>0</v>
      </c>
      <c r="DN43" s="83">
        <f t="shared" si="59"/>
        <v>0</v>
      </c>
      <c r="DO43" s="83">
        <f t="shared" si="59"/>
        <v>0</v>
      </c>
      <c r="DP43" s="83">
        <f t="shared" si="59"/>
        <v>0</v>
      </c>
      <c r="DQ43" s="83">
        <f t="shared" si="59"/>
        <v>0</v>
      </c>
      <c r="DR43" s="83">
        <f t="shared" si="59"/>
        <v>0</v>
      </c>
      <c r="DS43" s="83">
        <f t="shared" si="59"/>
        <v>0</v>
      </c>
      <c r="DT43" s="83">
        <f t="shared" si="59"/>
        <v>0</v>
      </c>
      <c r="DU43" s="83">
        <f t="shared" si="59"/>
        <v>0</v>
      </c>
      <c r="DV43" s="83">
        <f t="shared" si="59"/>
        <v>0</v>
      </c>
      <c r="DW43" s="83">
        <f t="shared" si="59"/>
        <v>0</v>
      </c>
      <c r="DX43" s="83">
        <f t="shared" si="59"/>
        <v>0</v>
      </c>
      <c r="DY43" s="83">
        <f t="shared" si="59"/>
        <v>0</v>
      </c>
      <c r="DZ43" s="83">
        <f t="shared" ref="DZ43:GK43" si="60">SUM(DZ44:DZ52)</f>
        <v>0</v>
      </c>
      <c r="EA43" s="83">
        <f t="shared" si="60"/>
        <v>0</v>
      </c>
      <c r="EB43" s="83">
        <f t="shared" si="60"/>
        <v>0</v>
      </c>
      <c r="EC43" s="83">
        <f t="shared" si="60"/>
        <v>0</v>
      </c>
      <c r="ED43" s="83">
        <f t="shared" si="60"/>
        <v>0</v>
      </c>
      <c r="EE43" s="83">
        <f t="shared" si="60"/>
        <v>0</v>
      </c>
      <c r="EF43" s="83">
        <f t="shared" si="60"/>
        <v>0</v>
      </c>
      <c r="EG43" s="83">
        <f t="shared" si="60"/>
        <v>0</v>
      </c>
      <c r="EH43" s="83">
        <f t="shared" si="60"/>
        <v>0</v>
      </c>
      <c r="EI43" s="83">
        <f t="shared" si="60"/>
        <v>0</v>
      </c>
      <c r="EJ43" s="83">
        <f t="shared" si="60"/>
        <v>0</v>
      </c>
      <c r="EK43" s="83">
        <f t="shared" si="60"/>
        <v>0</v>
      </c>
      <c r="EL43" s="83">
        <f t="shared" si="60"/>
        <v>0</v>
      </c>
      <c r="EM43" s="83">
        <f t="shared" si="60"/>
        <v>0</v>
      </c>
      <c r="EN43" s="83">
        <f t="shared" si="60"/>
        <v>0</v>
      </c>
      <c r="EO43" s="83">
        <f t="shared" si="60"/>
        <v>0</v>
      </c>
      <c r="EP43" s="83">
        <f t="shared" si="60"/>
        <v>0</v>
      </c>
      <c r="EQ43" s="83">
        <f t="shared" si="60"/>
        <v>0</v>
      </c>
      <c r="ER43" s="83">
        <f t="shared" si="60"/>
        <v>0</v>
      </c>
      <c r="ES43" s="83">
        <f t="shared" si="60"/>
        <v>0</v>
      </c>
      <c r="ET43" s="83">
        <f t="shared" si="60"/>
        <v>0</v>
      </c>
      <c r="EU43" s="83">
        <f t="shared" si="60"/>
        <v>0</v>
      </c>
      <c r="EV43" s="83">
        <f t="shared" si="60"/>
        <v>0</v>
      </c>
      <c r="EW43" s="83">
        <f t="shared" si="60"/>
        <v>0</v>
      </c>
      <c r="EX43" s="83">
        <f t="shared" si="60"/>
        <v>0</v>
      </c>
      <c r="EY43" s="83">
        <f t="shared" si="60"/>
        <v>0</v>
      </c>
      <c r="EZ43" s="83">
        <f t="shared" si="60"/>
        <v>0</v>
      </c>
      <c r="FA43" s="83">
        <f t="shared" si="60"/>
        <v>0</v>
      </c>
      <c r="FB43" s="83">
        <f t="shared" si="60"/>
        <v>0</v>
      </c>
      <c r="FC43" s="83">
        <f t="shared" si="60"/>
        <v>0</v>
      </c>
      <c r="FD43" s="83">
        <f t="shared" si="60"/>
        <v>0</v>
      </c>
      <c r="FE43" s="83">
        <f t="shared" si="60"/>
        <v>0</v>
      </c>
      <c r="FF43" s="83">
        <f t="shared" si="60"/>
        <v>0</v>
      </c>
      <c r="FG43" s="83">
        <f t="shared" si="60"/>
        <v>0</v>
      </c>
      <c r="FH43" s="83">
        <f t="shared" si="60"/>
        <v>0</v>
      </c>
      <c r="FI43" s="83">
        <f t="shared" si="60"/>
        <v>0</v>
      </c>
      <c r="FJ43" s="83">
        <f t="shared" si="60"/>
        <v>0</v>
      </c>
      <c r="FK43" s="83">
        <f t="shared" si="60"/>
        <v>0</v>
      </c>
      <c r="FL43" s="83">
        <f t="shared" si="60"/>
        <v>0</v>
      </c>
      <c r="FM43" s="83">
        <f t="shared" si="60"/>
        <v>0</v>
      </c>
      <c r="FN43" s="83">
        <f t="shared" si="60"/>
        <v>0</v>
      </c>
      <c r="FO43" s="83">
        <f t="shared" si="60"/>
        <v>0</v>
      </c>
      <c r="FP43" s="83">
        <f t="shared" si="60"/>
        <v>0</v>
      </c>
      <c r="FQ43" s="83">
        <f t="shared" si="60"/>
        <v>0</v>
      </c>
      <c r="FR43" s="83">
        <f t="shared" si="60"/>
        <v>0</v>
      </c>
      <c r="FS43" s="83">
        <f t="shared" si="60"/>
        <v>0</v>
      </c>
      <c r="FT43" s="83">
        <f t="shared" si="60"/>
        <v>0</v>
      </c>
      <c r="FU43" s="83">
        <f t="shared" si="60"/>
        <v>0</v>
      </c>
      <c r="FV43" s="83">
        <f t="shared" si="60"/>
        <v>0</v>
      </c>
      <c r="FW43" s="83">
        <f t="shared" si="60"/>
        <v>0</v>
      </c>
      <c r="FX43" s="83">
        <f t="shared" si="60"/>
        <v>0</v>
      </c>
      <c r="FY43" s="83">
        <f t="shared" si="60"/>
        <v>0</v>
      </c>
      <c r="FZ43" s="83">
        <f t="shared" si="60"/>
        <v>0</v>
      </c>
      <c r="GA43" s="83">
        <f t="shared" si="60"/>
        <v>0</v>
      </c>
      <c r="GB43" s="83">
        <f t="shared" si="60"/>
        <v>0</v>
      </c>
      <c r="GC43" s="83">
        <f t="shared" si="60"/>
        <v>0</v>
      </c>
      <c r="GD43" s="83">
        <f t="shared" si="60"/>
        <v>0</v>
      </c>
      <c r="GE43" s="83">
        <f t="shared" si="60"/>
        <v>0</v>
      </c>
      <c r="GF43" s="83">
        <f t="shared" si="60"/>
        <v>0</v>
      </c>
      <c r="GG43" s="83">
        <f t="shared" si="60"/>
        <v>0</v>
      </c>
      <c r="GH43" s="83">
        <f t="shared" si="60"/>
        <v>0</v>
      </c>
      <c r="GI43" s="83">
        <f t="shared" si="60"/>
        <v>0</v>
      </c>
      <c r="GJ43" s="83">
        <f t="shared" si="60"/>
        <v>0</v>
      </c>
      <c r="GK43" s="83">
        <f t="shared" si="60"/>
        <v>0</v>
      </c>
      <c r="GL43" s="83">
        <f t="shared" ref="GL43:HI43" si="61">SUM(GL44:GL52)</f>
        <v>0</v>
      </c>
      <c r="GM43" s="83">
        <f t="shared" si="61"/>
        <v>0</v>
      </c>
      <c r="GN43" s="83">
        <f t="shared" si="61"/>
        <v>0</v>
      </c>
      <c r="GO43" s="83">
        <f t="shared" si="61"/>
        <v>0</v>
      </c>
      <c r="GP43" s="83">
        <f t="shared" si="61"/>
        <v>0</v>
      </c>
      <c r="GQ43" s="83">
        <f t="shared" si="61"/>
        <v>0</v>
      </c>
      <c r="GR43" s="83">
        <f t="shared" si="61"/>
        <v>0</v>
      </c>
      <c r="GS43" s="83">
        <f t="shared" si="61"/>
        <v>0</v>
      </c>
      <c r="GT43" s="83">
        <f t="shared" si="61"/>
        <v>0</v>
      </c>
      <c r="GU43" s="83">
        <f t="shared" si="61"/>
        <v>0</v>
      </c>
      <c r="GV43" s="83">
        <f t="shared" si="61"/>
        <v>0</v>
      </c>
      <c r="GW43" s="83">
        <f t="shared" si="61"/>
        <v>0</v>
      </c>
      <c r="GX43" s="83">
        <f t="shared" si="61"/>
        <v>0</v>
      </c>
      <c r="GY43" s="83">
        <f t="shared" si="61"/>
        <v>0</v>
      </c>
      <c r="GZ43" s="83">
        <f t="shared" si="61"/>
        <v>0</v>
      </c>
      <c r="HA43" s="83">
        <f t="shared" si="61"/>
        <v>0</v>
      </c>
      <c r="HB43" s="83">
        <f t="shared" si="61"/>
        <v>0</v>
      </c>
      <c r="HC43" s="83">
        <f t="shared" si="61"/>
        <v>0</v>
      </c>
      <c r="HD43" s="83">
        <f t="shared" si="61"/>
        <v>0</v>
      </c>
      <c r="HE43" s="83">
        <f t="shared" si="61"/>
        <v>0</v>
      </c>
      <c r="HF43" s="83">
        <f t="shared" si="61"/>
        <v>0</v>
      </c>
      <c r="HG43" s="83">
        <f t="shared" si="61"/>
        <v>0</v>
      </c>
      <c r="HH43" s="83">
        <f t="shared" si="61"/>
        <v>0</v>
      </c>
      <c r="HI43" s="83">
        <f t="shared" si="61"/>
        <v>0</v>
      </c>
    </row>
    <row r="44" spans="1:217" s="109" customFormat="1" x14ac:dyDescent="0.2">
      <c r="A44" s="107" t="s">
        <v>360</v>
      </c>
      <c r="B44" s="108">
        <v>0</v>
      </c>
      <c r="C44" s="108">
        <v>0</v>
      </c>
      <c r="D44" s="108">
        <v>0</v>
      </c>
      <c r="E44" s="108">
        <v>0</v>
      </c>
      <c r="F44" s="108">
        <v>0</v>
      </c>
      <c r="G44" s="108">
        <v>0</v>
      </c>
      <c r="H44" s="108">
        <v>0</v>
      </c>
      <c r="I44" s="108">
        <v>0</v>
      </c>
      <c r="J44" s="108">
        <v>0</v>
      </c>
      <c r="K44" s="108">
        <v>0</v>
      </c>
      <c r="L44" s="108">
        <v>0</v>
      </c>
      <c r="M44" s="108">
        <v>0</v>
      </c>
      <c r="N44" s="108">
        <v>0</v>
      </c>
      <c r="O44" s="108">
        <v>0</v>
      </c>
      <c r="P44" s="108">
        <v>0</v>
      </c>
      <c r="Q44" s="108">
        <v>0</v>
      </c>
      <c r="R44" s="108">
        <v>0</v>
      </c>
      <c r="S44" s="108">
        <v>0</v>
      </c>
      <c r="T44" s="108">
        <v>0</v>
      </c>
      <c r="U44" s="108">
        <v>0</v>
      </c>
      <c r="V44" s="108">
        <v>0</v>
      </c>
      <c r="W44" s="108">
        <v>0</v>
      </c>
      <c r="X44" s="108">
        <v>0</v>
      </c>
      <c r="Y44" s="108">
        <v>0</v>
      </c>
      <c r="Z44" s="108">
        <v>0</v>
      </c>
      <c r="AA44" s="108">
        <v>0</v>
      </c>
      <c r="AB44" s="108">
        <v>0</v>
      </c>
      <c r="AC44" s="108">
        <v>0</v>
      </c>
      <c r="AD44" s="108">
        <v>0</v>
      </c>
      <c r="AE44" s="108">
        <v>0</v>
      </c>
      <c r="AF44" s="108">
        <v>0</v>
      </c>
      <c r="AG44" s="108">
        <v>0</v>
      </c>
      <c r="AH44" s="108">
        <v>0</v>
      </c>
      <c r="AI44" s="108">
        <v>0</v>
      </c>
      <c r="AJ44" s="108">
        <v>0</v>
      </c>
      <c r="AK44" s="108">
        <v>0</v>
      </c>
      <c r="AL44" s="108">
        <v>0</v>
      </c>
      <c r="AM44" s="108">
        <v>0</v>
      </c>
      <c r="AN44" s="108">
        <v>0</v>
      </c>
      <c r="AO44" s="108">
        <v>0</v>
      </c>
      <c r="AP44" s="108">
        <v>0</v>
      </c>
      <c r="AQ44" s="108">
        <v>0</v>
      </c>
      <c r="AR44" s="108">
        <v>0</v>
      </c>
      <c r="AS44" s="108">
        <v>0</v>
      </c>
      <c r="AT44" s="108">
        <v>0</v>
      </c>
      <c r="AU44" s="108">
        <v>0</v>
      </c>
      <c r="AV44" s="108">
        <v>0</v>
      </c>
      <c r="AW44" s="108">
        <v>0</v>
      </c>
      <c r="AX44" s="108">
        <v>0</v>
      </c>
      <c r="AY44" s="108">
        <v>0</v>
      </c>
      <c r="AZ44" s="108">
        <v>0</v>
      </c>
      <c r="BA44" s="108">
        <v>0</v>
      </c>
      <c r="BB44" s="108">
        <v>0</v>
      </c>
      <c r="BC44" s="108">
        <v>0</v>
      </c>
      <c r="BD44" s="108">
        <v>0</v>
      </c>
      <c r="BE44" s="108">
        <v>0</v>
      </c>
      <c r="BF44" s="108">
        <v>0</v>
      </c>
      <c r="BG44" s="108">
        <v>0</v>
      </c>
      <c r="BH44" s="108">
        <v>0</v>
      </c>
      <c r="BI44" s="108">
        <v>0</v>
      </c>
      <c r="BJ44" s="108">
        <v>0</v>
      </c>
      <c r="BK44" s="108">
        <v>0</v>
      </c>
      <c r="BL44" s="108">
        <v>0</v>
      </c>
      <c r="BM44" s="108">
        <v>0</v>
      </c>
      <c r="BN44" s="108">
        <v>0</v>
      </c>
      <c r="BO44" s="108">
        <v>0</v>
      </c>
      <c r="BP44" s="108">
        <v>0</v>
      </c>
      <c r="BQ44" s="108">
        <v>0</v>
      </c>
      <c r="BR44" s="108">
        <v>0</v>
      </c>
      <c r="BS44" s="108">
        <v>0</v>
      </c>
      <c r="BT44" s="108">
        <v>0</v>
      </c>
      <c r="BU44" s="108">
        <v>0</v>
      </c>
      <c r="BV44" s="108">
        <v>0</v>
      </c>
      <c r="BW44" s="108">
        <v>0</v>
      </c>
      <c r="BX44" s="108">
        <v>0</v>
      </c>
      <c r="BY44" s="108">
        <v>0</v>
      </c>
      <c r="BZ44" s="108">
        <v>0</v>
      </c>
      <c r="CA44" s="108">
        <v>0</v>
      </c>
      <c r="CB44" s="108">
        <v>0</v>
      </c>
      <c r="CC44" s="108">
        <v>0</v>
      </c>
      <c r="CD44" s="108">
        <v>0</v>
      </c>
      <c r="CE44" s="108">
        <v>0</v>
      </c>
      <c r="CF44" s="108">
        <v>0</v>
      </c>
      <c r="CG44" s="108">
        <v>0</v>
      </c>
      <c r="CH44" s="108">
        <v>0</v>
      </c>
      <c r="CI44" s="108">
        <v>0</v>
      </c>
      <c r="CJ44" s="108">
        <v>0</v>
      </c>
      <c r="CK44" s="108">
        <v>0</v>
      </c>
      <c r="CL44" s="108">
        <v>0</v>
      </c>
      <c r="CM44" s="108">
        <v>0</v>
      </c>
      <c r="CN44" s="108">
        <v>0</v>
      </c>
      <c r="CO44" s="108">
        <v>0</v>
      </c>
      <c r="CP44" s="108">
        <v>0</v>
      </c>
      <c r="CQ44" s="108">
        <v>0</v>
      </c>
      <c r="CR44" s="108">
        <v>0</v>
      </c>
      <c r="CS44" s="108">
        <v>0</v>
      </c>
      <c r="CT44" s="108">
        <v>0</v>
      </c>
      <c r="CU44" s="108">
        <v>0</v>
      </c>
      <c r="CV44" s="108">
        <v>0</v>
      </c>
      <c r="CW44" s="108">
        <v>0</v>
      </c>
      <c r="CX44" s="108">
        <v>0</v>
      </c>
      <c r="CY44" s="108">
        <v>0</v>
      </c>
      <c r="CZ44" s="108">
        <v>0</v>
      </c>
      <c r="DA44" s="108">
        <v>0</v>
      </c>
      <c r="DB44" s="108">
        <v>0</v>
      </c>
      <c r="DC44" s="108">
        <v>0</v>
      </c>
      <c r="DD44" s="108">
        <v>0</v>
      </c>
      <c r="DE44" s="108">
        <v>0</v>
      </c>
      <c r="DF44" s="108">
        <v>0</v>
      </c>
      <c r="DG44" s="108">
        <v>0</v>
      </c>
      <c r="DH44" s="108">
        <v>0</v>
      </c>
      <c r="DI44" s="108">
        <v>0</v>
      </c>
      <c r="DJ44" s="108">
        <v>0</v>
      </c>
      <c r="DK44" s="108">
        <v>0</v>
      </c>
      <c r="DL44" s="108">
        <v>0</v>
      </c>
      <c r="DM44" s="108">
        <v>0</v>
      </c>
      <c r="DN44" s="108">
        <v>0</v>
      </c>
      <c r="DO44" s="108">
        <v>0</v>
      </c>
      <c r="DP44" s="108">
        <v>0</v>
      </c>
      <c r="DQ44" s="108">
        <v>0</v>
      </c>
      <c r="DR44" s="108">
        <v>0</v>
      </c>
      <c r="DS44" s="108">
        <v>0</v>
      </c>
      <c r="DT44" s="108">
        <v>0</v>
      </c>
      <c r="DU44" s="108">
        <v>0</v>
      </c>
      <c r="DV44" s="108">
        <v>0</v>
      </c>
      <c r="DW44" s="108">
        <v>0</v>
      </c>
      <c r="DX44" s="108">
        <v>0</v>
      </c>
      <c r="DY44" s="108">
        <v>0</v>
      </c>
      <c r="DZ44" s="108">
        <v>0</v>
      </c>
      <c r="EA44" s="108">
        <v>0</v>
      </c>
      <c r="EB44" s="108">
        <v>0</v>
      </c>
      <c r="EC44" s="108">
        <v>0</v>
      </c>
      <c r="ED44" s="108">
        <v>0</v>
      </c>
      <c r="EE44" s="108">
        <v>0</v>
      </c>
      <c r="EF44" s="108">
        <v>0</v>
      </c>
      <c r="EG44" s="108">
        <v>0</v>
      </c>
      <c r="EH44" s="108">
        <v>0</v>
      </c>
      <c r="EI44" s="108">
        <v>0</v>
      </c>
      <c r="EJ44" s="108">
        <v>0</v>
      </c>
      <c r="EK44" s="108">
        <v>0</v>
      </c>
      <c r="EL44" s="108">
        <v>0</v>
      </c>
      <c r="EM44" s="108">
        <v>0</v>
      </c>
      <c r="EN44" s="108">
        <v>0</v>
      </c>
      <c r="EO44" s="108">
        <v>0</v>
      </c>
      <c r="EP44" s="108">
        <v>0</v>
      </c>
      <c r="EQ44" s="108">
        <v>0</v>
      </c>
      <c r="ER44" s="108">
        <v>0</v>
      </c>
      <c r="ES44" s="108">
        <v>0</v>
      </c>
      <c r="ET44" s="108">
        <v>0</v>
      </c>
      <c r="EU44" s="108">
        <v>0</v>
      </c>
      <c r="EV44" s="108">
        <v>0</v>
      </c>
      <c r="EW44" s="108">
        <v>0</v>
      </c>
      <c r="EX44" s="108">
        <v>0</v>
      </c>
      <c r="EY44" s="108">
        <v>0</v>
      </c>
      <c r="EZ44" s="108">
        <v>0</v>
      </c>
      <c r="FA44" s="108">
        <v>0</v>
      </c>
      <c r="FB44" s="108">
        <v>0</v>
      </c>
      <c r="FC44" s="108">
        <v>0</v>
      </c>
      <c r="FD44" s="108">
        <v>0</v>
      </c>
      <c r="FE44" s="108">
        <v>0</v>
      </c>
      <c r="FF44" s="108">
        <v>0</v>
      </c>
      <c r="FG44" s="108">
        <v>0</v>
      </c>
      <c r="FH44" s="108">
        <v>0</v>
      </c>
      <c r="FI44" s="108">
        <v>0</v>
      </c>
      <c r="FJ44" s="108">
        <v>0</v>
      </c>
      <c r="FK44" s="108">
        <v>0</v>
      </c>
      <c r="FL44" s="108">
        <v>0</v>
      </c>
      <c r="FM44" s="108">
        <v>0</v>
      </c>
      <c r="FN44" s="108">
        <v>0</v>
      </c>
      <c r="FO44" s="108">
        <v>0</v>
      </c>
      <c r="FP44" s="108">
        <v>0</v>
      </c>
      <c r="FQ44" s="108">
        <v>0</v>
      </c>
      <c r="FR44" s="108">
        <v>0</v>
      </c>
      <c r="FS44" s="108">
        <v>0</v>
      </c>
      <c r="FT44" s="108">
        <v>0</v>
      </c>
      <c r="FU44" s="108">
        <v>0</v>
      </c>
      <c r="FV44" s="108">
        <v>0</v>
      </c>
      <c r="FW44" s="108">
        <v>0</v>
      </c>
      <c r="FX44" s="108">
        <v>0</v>
      </c>
      <c r="FY44" s="108">
        <v>0</v>
      </c>
      <c r="FZ44" s="108">
        <v>0</v>
      </c>
      <c r="GA44" s="108">
        <v>0</v>
      </c>
      <c r="GB44" s="108">
        <v>0</v>
      </c>
      <c r="GC44" s="108">
        <v>0</v>
      </c>
      <c r="GD44" s="108">
        <v>0</v>
      </c>
      <c r="GE44" s="108">
        <v>0</v>
      </c>
      <c r="GF44" s="108">
        <v>0</v>
      </c>
      <c r="GG44" s="108">
        <v>0</v>
      </c>
      <c r="GH44" s="108">
        <v>0</v>
      </c>
      <c r="GI44" s="108">
        <v>0</v>
      </c>
      <c r="GJ44" s="108">
        <v>0</v>
      </c>
      <c r="GK44" s="108">
        <v>0</v>
      </c>
      <c r="GL44" s="108">
        <v>0</v>
      </c>
      <c r="GM44" s="108">
        <v>0</v>
      </c>
      <c r="GN44" s="108">
        <v>0</v>
      </c>
      <c r="GO44" s="108">
        <v>0</v>
      </c>
      <c r="GP44" s="108">
        <v>0</v>
      </c>
      <c r="GQ44" s="108">
        <v>0</v>
      </c>
      <c r="GR44" s="108">
        <v>0</v>
      </c>
      <c r="GS44" s="108">
        <v>0</v>
      </c>
      <c r="GT44" s="108">
        <v>0</v>
      </c>
      <c r="GU44" s="108">
        <v>0</v>
      </c>
      <c r="GV44" s="108">
        <v>0</v>
      </c>
      <c r="GW44" s="108">
        <v>0</v>
      </c>
      <c r="GX44" s="108">
        <v>0</v>
      </c>
      <c r="GY44" s="108">
        <v>0</v>
      </c>
      <c r="GZ44" s="108">
        <v>0</v>
      </c>
      <c r="HA44" s="108">
        <v>0</v>
      </c>
      <c r="HB44" s="108">
        <v>0</v>
      </c>
      <c r="HC44" s="108">
        <v>0</v>
      </c>
      <c r="HD44" s="108">
        <v>0</v>
      </c>
      <c r="HE44" s="108">
        <v>0</v>
      </c>
      <c r="HF44" s="108">
        <v>0</v>
      </c>
      <c r="HG44" s="108">
        <v>0</v>
      </c>
      <c r="HH44" s="108">
        <v>0</v>
      </c>
      <c r="HI44" s="108">
        <v>0</v>
      </c>
    </row>
    <row r="45" spans="1:217" s="109" customFormat="1" x14ac:dyDescent="0.2">
      <c r="A45" s="107" t="s">
        <v>361</v>
      </c>
      <c r="B45" s="108">
        <v>0</v>
      </c>
      <c r="C45" s="108">
        <v>0</v>
      </c>
      <c r="D45" s="108">
        <v>0</v>
      </c>
      <c r="E45" s="108">
        <v>0</v>
      </c>
      <c r="F45" s="108">
        <v>0</v>
      </c>
      <c r="G45" s="108">
        <v>0</v>
      </c>
      <c r="H45" s="108">
        <v>0</v>
      </c>
      <c r="I45" s="108">
        <v>0</v>
      </c>
      <c r="J45" s="108">
        <v>0</v>
      </c>
      <c r="K45" s="108">
        <v>0</v>
      </c>
      <c r="L45" s="108">
        <v>0</v>
      </c>
      <c r="M45" s="108">
        <v>0</v>
      </c>
      <c r="N45" s="108">
        <v>0</v>
      </c>
      <c r="O45" s="108">
        <v>0</v>
      </c>
      <c r="P45" s="108">
        <v>0</v>
      </c>
      <c r="Q45" s="108">
        <v>0</v>
      </c>
      <c r="R45" s="108">
        <v>0</v>
      </c>
      <c r="S45" s="108">
        <v>0</v>
      </c>
      <c r="T45" s="108">
        <v>0</v>
      </c>
      <c r="U45" s="108">
        <v>0</v>
      </c>
      <c r="V45" s="108">
        <v>0</v>
      </c>
      <c r="W45" s="108">
        <v>0</v>
      </c>
      <c r="X45" s="108">
        <v>0</v>
      </c>
      <c r="Y45" s="108">
        <v>0</v>
      </c>
      <c r="Z45" s="108">
        <v>0</v>
      </c>
      <c r="AA45" s="108">
        <v>0</v>
      </c>
      <c r="AB45" s="108">
        <v>0</v>
      </c>
      <c r="AC45" s="108">
        <v>0</v>
      </c>
      <c r="AD45" s="108">
        <v>0</v>
      </c>
      <c r="AE45" s="108">
        <v>0</v>
      </c>
      <c r="AF45" s="108">
        <v>0</v>
      </c>
      <c r="AG45" s="108">
        <v>0</v>
      </c>
      <c r="AH45" s="108">
        <v>0</v>
      </c>
      <c r="AI45" s="108">
        <v>0</v>
      </c>
      <c r="AJ45" s="108">
        <v>0</v>
      </c>
      <c r="AK45" s="108">
        <v>0</v>
      </c>
      <c r="AL45" s="108">
        <v>0</v>
      </c>
      <c r="AM45" s="108">
        <v>0</v>
      </c>
      <c r="AN45" s="108">
        <v>0</v>
      </c>
      <c r="AO45" s="108">
        <v>0</v>
      </c>
      <c r="AP45" s="108">
        <v>0</v>
      </c>
      <c r="AQ45" s="108">
        <v>0</v>
      </c>
      <c r="AR45" s="108">
        <v>0</v>
      </c>
      <c r="AS45" s="108">
        <v>0</v>
      </c>
      <c r="AT45" s="108">
        <v>0</v>
      </c>
      <c r="AU45" s="108">
        <v>0</v>
      </c>
      <c r="AV45" s="108">
        <v>0</v>
      </c>
      <c r="AW45" s="108">
        <v>0</v>
      </c>
      <c r="AX45" s="108">
        <v>0</v>
      </c>
      <c r="AY45" s="108">
        <v>0</v>
      </c>
      <c r="AZ45" s="108">
        <v>0</v>
      </c>
      <c r="BA45" s="108">
        <v>0</v>
      </c>
      <c r="BB45" s="108">
        <v>0</v>
      </c>
      <c r="BC45" s="108">
        <v>0</v>
      </c>
      <c r="BD45" s="108">
        <v>0</v>
      </c>
      <c r="BE45" s="108">
        <v>0</v>
      </c>
      <c r="BF45" s="108">
        <v>0</v>
      </c>
      <c r="BG45" s="108">
        <v>0</v>
      </c>
      <c r="BH45" s="108">
        <v>0</v>
      </c>
      <c r="BI45" s="108">
        <v>0</v>
      </c>
      <c r="BJ45" s="108">
        <v>0</v>
      </c>
      <c r="BK45" s="108">
        <v>0</v>
      </c>
      <c r="BL45" s="108">
        <v>0</v>
      </c>
      <c r="BM45" s="108">
        <v>0</v>
      </c>
      <c r="BN45" s="108">
        <v>0</v>
      </c>
      <c r="BO45" s="108">
        <v>0</v>
      </c>
      <c r="BP45" s="108">
        <v>0</v>
      </c>
      <c r="BQ45" s="108">
        <v>0</v>
      </c>
      <c r="BR45" s="108">
        <v>0</v>
      </c>
      <c r="BS45" s="108">
        <v>0</v>
      </c>
      <c r="BT45" s="108">
        <v>0</v>
      </c>
      <c r="BU45" s="108">
        <v>0</v>
      </c>
      <c r="BV45" s="108">
        <v>0</v>
      </c>
      <c r="BW45" s="108">
        <v>0</v>
      </c>
      <c r="BX45" s="108">
        <v>0</v>
      </c>
      <c r="BY45" s="108">
        <v>0</v>
      </c>
      <c r="BZ45" s="108">
        <v>0</v>
      </c>
      <c r="CA45" s="108">
        <v>0</v>
      </c>
      <c r="CB45" s="108">
        <v>0</v>
      </c>
      <c r="CC45" s="108">
        <v>0</v>
      </c>
      <c r="CD45" s="108">
        <v>0</v>
      </c>
      <c r="CE45" s="108">
        <v>0</v>
      </c>
      <c r="CF45" s="108">
        <v>0</v>
      </c>
      <c r="CG45" s="108">
        <v>0</v>
      </c>
      <c r="CH45" s="108">
        <v>0</v>
      </c>
      <c r="CI45" s="108">
        <v>0</v>
      </c>
      <c r="CJ45" s="108">
        <v>0</v>
      </c>
      <c r="CK45" s="108">
        <v>0</v>
      </c>
      <c r="CL45" s="108">
        <v>0</v>
      </c>
      <c r="CM45" s="108">
        <v>0</v>
      </c>
      <c r="CN45" s="108">
        <v>0</v>
      </c>
      <c r="CO45" s="108">
        <v>0</v>
      </c>
      <c r="CP45" s="108">
        <v>0</v>
      </c>
      <c r="CQ45" s="108">
        <v>0</v>
      </c>
      <c r="CR45" s="108">
        <v>0</v>
      </c>
      <c r="CS45" s="108">
        <v>0</v>
      </c>
      <c r="CT45" s="108">
        <v>0</v>
      </c>
      <c r="CU45" s="108">
        <v>0</v>
      </c>
      <c r="CV45" s="108">
        <v>0</v>
      </c>
      <c r="CW45" s="108">
        <v>0</v>
      </c>
      <c r="CX45" s="108">
        <v>0</v>
      </c>
      <c r="CY45" s="108">
        <v>0</v>
      </c>
      <c r="CZ45" s="108">
        <v>0</v>
      </c>
      <c r="DA45" s="108">
        <v>0</v>
      </c>
      <c r="DB45" s="108">
        <v>0</v>
      </c>
      <c r="DC45" s="108">
        <v>0</v>
      </c>
      <c r="DD45" s="108">
        <v>0</v>
      </c>
      <c r="DE45" s="108">
        <v>0</v>
      </c>
      <c r="DF45" s="108">
        <v>0</v>
      </c>
      <c r="DG45" s="108">
        <v>0</v>
      </c>
      <c r="DH45" s="108">
        <v>0</v>
      </c>
      <c r="DI45" s="108">
        <v>0</v>
      </c>
      <c r="DJ45" s="108">
        <v>0</v>
      </c>
      <c r="DK45" s="108">
        <v>0</v>
      </c>
      <c r="DL45" s="108">
        <v>0</v>
      </c>
      <c r="DM45" s="108">
        <v>0</v>
      </c>
      <c r="DN45" s="108">
        <v>0</v>
      </c>
      <c r="DO45" s="108">
        <v>0</v>
      </c>
      <c r="DP45" s="108">
        <v>0</v>
      </c>
      <c r="DQ45" s="108">
        <v>0</v>
      </c>
      <c r="DR45" s="108">
        <v>0</v>
      </c>
      <c r="DS45" s="108">
        <v>0</v>
      </c>
      <c r="DT45" s="108">
        <v>0</v>
      </c>
      <c r="DU45" s="108">
        <v>0</v>
      </c>
      <c r="DV45" s="108">
        <v>0</v>
      </c>
      <c r="DW45" s="108">
        <v>0</v>
      </c>
      <c r="DX45" s="108">
        <v>0</v>
      </c>
      <c r="DY45" s="108">
        <v>0</v>
      </c>
      <c r="DZ45" s="108">
        <v>0</v>
      </c>
      <c r="EA45" s="108">
        <v>0</v>
      </c>
      <c r="EB45" s="108">
        <v>0</v>
      </c>
      <c r="EC45" s="108">
        <v>0</v>
      </c>
      <c r="ED45" s="108">
        <v>0</v>
      </c>
      <c r="EE45" s="108">
        <v>0</v>
      </c>
      <c r="EF45" s="108">
        <v>0</v>
      </c>
      <c r="EG45" s="108">
        <v>0</v>
      </c>
      <c r="EH45" s="108">
        <v>0</v>
      </c>
      <c r="EI45" s="108">
        <v>0</v>
      </c>
      <c r="EJ45" s="108">
        <v>0</v>
      </c>
      <c r="EK45" s="108">
        <v>0</v>
      </c>
      <c r="EL45" s="108">
        <v>0</v>
      </c>
      <c r="EM45" s="108">
        <v>0</v>
      </c>
      <c r="EN45" s="108">
        <v>0</v>
      </c>
      <c r="EO45" s="108">
        <v>0</v>
      </c>
      <c r="EP45" s="108">
        <v>0</v>
      </c>
      <c r="EQ45" s="108">
        <v>0</v>
      </c>
      <c r="ER45" s="108">
        <v>0</v>
      </c>
      <c r="ES45" s="108">
        <v>0</v>
      </c>
      <c r="ET45" s="108">
        <v>0</v>
      </c>
      <c r="EU45" s="108">
        <v>0</v>
      </c>
      <c r="EV45" s="108">
        <v>0</v>
      </c>
      <c r="EW45" s="108">
        <v>0</v>
      </c>
      <c r="EX45" s="108">
        <v>0</v>
      </c>
      <c r="EY45" s="108">
        <v>0</v>
      </c>
      <c r="EZ45" s="108">
        <v>0</v>
      </c>
      <c r="FA45" s="108">
        <v>0</v>
      </c>
      <c r="FB45" s="108">
        <v>0</v>
      </c>
      <c r="FC45" s="108">
        <v>0</v>
      </c>
      <c r="FD45" s="108">
        <v>0</v>
      </c>
      <c r="FE45" s="108">
        <v>0</v>
      </c>
      <c r="FF45" s="108">
        <v>0</v>
      </c>
      <c r="FG45" s="108">
        <v>0</v>
      </c>
      <c r="FH45" s="108">
        <v>0</v>
      </c>
      <c r="FI45" s="108">
        <v>0</v>
      </c>
      <c r="FJ45" s="108">
        <v>0</v>
      </c>
      <c r="FK45" s="108">
        <v>0</v>
      </c>
      <c r="FL45" s="108">
        <v>0</v>
      </c>
      <c r="FM45" s="108">
        <v>0</v>
      </c>
      <c r="FN45" s="108">
        <v>0</v>
      </c>
      <c r="FO45" s="108">
        <v>0</v>
      </c>
      <c r="FP45" s="108">
        <v>0</v>
      </c>
      <c r="FQ45" s="108">
        <v>0</v>
      </c>
      <c r="FR45" s="108">
        <v>0</v>
      </c>
      <c r="FS45" s="108">
        <v>0</v>
      </c>
      <c r="FT45" s="108">
        <v>0</v>
      </c>
      <c r="FU45" s="108">
        <v>0</v>
      </c>
      <c r="FV45" s="108">
        <v>0</v>
      </c>
      <c r="FW45" s="108">
        <v>0</v>
      </c>
      <c r="FX45" s="108">
        <v>0</v>
      </c>
      <c r="FY45" s="108">
        <v>0</v>
      </c>
      <c r="FZ45" s="108">
        <v>0</v>
      </c>
      <c r="GA45" s="108">
        <v>0</v>
      </c>
      <c r="GB45" s="108">
        <v>0</v>
      </c>
      <c r="GC45" s="108">
        <v>0</v>
      </c>
      <c r="GD45" s="108">
        <v>0</v>
      </c>
      <c r="GE45" s="108">
        <v>0</v>
      </c>
      <c r="GF45" s="108">
        <v>0</v>
      </c>
      <c r="GG45" s="108">
        <v>0</v>
      </c>
      <c r="GH45" s="108">
        <v>0</v>
      </c>
      <c r="GI45" s="108">
        <v>0</v>
      </c>
      <c r="GJ45" s="108">
        <v>0</v>
      </c>
      <c r="GK45" s="108">
        <v>0</v>
      </c>
      <c r="GL45" s="108">
        <v>0</v>
      </c>
      <c r="GM45" s="108">
        <v>0</v>
      </c>
      <c r="GN45" s="108">
        <v>0</v>
      </c>
      <c r="GO45" s="108">
        <v>0</v>
      </c>
      <c r="GP45" s="108">
        <v>0</v>
      </c>
      <c r="GQ45" s="108">
        <v>0</v>
      </c>
      <c r="GR45" s="108">
        <v>0</v>
      </c>
      <c r="GS45" s="108">
        <v>0</v>
      </c>
      <c r="GT45" s="108">
        <v>0</v>
      </c>
      <c r="GU45" s="108">
        <v>0</v>
      </c>
      <c r="GV45" s="108">
        <v>0</v>
      </c>
      <c r="GW45" s="108">
        <v>0</v>
      </c>
      <c r="GX45" s="108">
        <v>0</v>
      </c>
      <c r="GY45" s="108">
        <v>0</v>
      </c>
      <c r="GZ45" s="108">
        <v>0</v>
      </c>
      <c r="HA45" s="108">
        <v>0</v>
      </c>
      <c r="HB45" s="108">
        <v>0</v>
      </c>
      <c r="HC45" s="108">
        <v>0</v>
      </c>
      <c r="HD45" s="108">
        <v>0</v>
      </c>
      <c r="HE45" s="108">
        <v>0</v>
      </c>
      <c r="HF45" s="108">
        <v>0</v>
      </c>
      <c r="HG45" s="108">
        <v>0</v>
      </c>
      <c r="HH45" s="108">
        <v>0</v>
      </c>
      <c r="HI45" s="108">
        <v>0</v>
      </c>
    </row>
    <row r="46" spans="1:217" s="109" customFormat="1" x14ac:dyDescent="0.2">
      <c r="A46" s="107" t="s">
        <v>362</v>
      </c>
      <c r="B46" s="108">
        <v>0</v>
      </c>
      <c r="C46" s="108">
        <v>0</v>
      </c>
      <c r="D46" s="108">
        <v>0</v>
      </c>
      <c r="E46" s="108">
        <v>0</v>
      </c>
      <c r="F46" s="108">
        <v>0</v>
      </c>
      <c r="G46" s="108">
        <v>0</v>
      </c>
      <c r="H46" s="108">
        <v>0</v>
      </c>
      <c r="I46" s="108">
        <v>0</v>
      </c>
      <c r="J46" s="108">
        <v>0</v>
      </c>
      <c r="K46" s="108">
        <v>0</v>
      </c>
      <c r="L46" s="108">
        <v>0</v>
      </c>
      <c r="M46" s="108">
        <v>0</v>
      </c>
      <c r="N46" s="108">
        <v>0</v>
      </c>
      <c r="O46" s="108">
        <v>0</v>
      </c>
      <c r="P46" s="108">
        <v>0</v>
      </c>
      <c r="Q46" s="108">
        <v>0</v>
      </c>
      <c r="R46" s="108">
        <v>0</v>
      </c>
      <c r="S46" s="108">
        <v>0</v>
      </c>
      <c r="T46" s="108">
        <v>0</v>
      </c>
      <c r="U46" s="108">
        <v>0</v>
      </c>
      <c r="V46" s="108">
        <v>0</v>
      </c>
      <c r="W46" s="108">
        <v>0</v>
      </c>
      <c r="X46" s="108">
        <v>0</v>
      </c>
      <c r="Y46" s="108">
        <v>0</v>
      </c>
      <c r="Z46" s="108">
        <v>0</v>
      </c>
      <c r="AA46" s="108">
        <v>0</v>
      </c>
      <c r="AB46" s="108">
        <v>0</v>
      </c>
      <c r="AC46" s="108">
        <v>0</v>
      </c>
      <c r="AD46" s="108">
        <v>0</v>
      </c>
      <c r="AE46" s="108">
        <v>0</v>
      </c>
      <c r="AF46" s="108">
        <v>0</v>
      </c>
      <c r="AG46" s="108">
        <v>0</v>
      </c>
      <c r="AH46" s="108">
        <v>0</v>
      </c>
      <c r="AI46" s="108">
        <v>0</v>
      </c>
      <c r="AJ46" s="108">
        <v>0</v>
      </c>
      <c r="AK46" s="108">
        <v>0</v>
      </c>
      <c r="AL46" s="108">
        <v>0</v>
      </c>
      <c r="AM46" s="108">
        <v>0</v>
      </c>
      <c r="AN46" s="108">
        <v>0</v>
      </c>
      <c r="AO46" s="108">
        <v>0</v>
      </c>
      <c r="AP46" s="108">
        <v>0</v>
      </c>
      <c r="AQ46" s="108">
        <v>0</v>
      </c>
      <c r="AR46" s="108">
        <v>0</v>
      </c>
      <c r="AS46" s="108">
        <v>0</v>
      </c>
      <c r="AT46" s="108">
        <v>0</v>
      </c>
      <c r="AU46" s="108">
        <v>0</v>
      </c>
      <c r="AV46" s="108">
        <v>0</v>
      </c>
      <c r="AW46" s="108">
        <v>0</v>
      </c>
      <c r="AX46" s="108">
        <v>0</v>
      </c>
      <c r="AY46" s="108">
        <v>0</v>
      </c>
      <c r="AZ46" s="108">
        <v>0</v>
      </c>
      <c r="BA46" s="108">
        <v>0</v>
      </c>
      <c r="BB46" s="108">
        <v>0</v>
      </c>
      <c r="BC46" s="108">
        <v>0</v>
      </c>
      <c r="BD46" s="108">
        <v>0</v>
      </c>
      <c r="BE46" s="108">
        <v>0</v>
      </c>
      <c r="BF46" s="108">
        <v>0</v>
      </c>
      <c r="BG46" s="108">
        <v>0</v>
      </c>
      <c r="BH46" s="108">
        <v>0</v>
      </c>
      <c r="BI46" s="108">
        <v>0</v>
      </c>
      <c r="BJ46" s="108">
        <v>0</v>
      </c>
      <c r="BK46" s="108">
        <v>0</v>
      </c>
      <c r="BL46" s="108">
        <v>0</v>
      </c>
      <c r="BM46" s="108">
        <v>0</v>
      </c>
      <c r="BN46" s="108">
        <v>0</v>
      </c>
      <c r="BO46" s="108">
        <v>0</v>
      </c>
      <c r="BP46" s="108">
        <v>0</v>
      </c>
      <c r="BQ46" s="108">
        <v>0</v>
      </c>
      <c r="BR46" s="108">
        <v>0</v>
      </c>
      <c r="BS46" s="108">
        <v>0</v>
      </c>
      <c r="BT46" s="108">
        <v>0</v>
      </c>
      <c r="BU46" s="108">
        <v>0</v>
      </c>
      <c r="BV46" s="108">
        <v>0</v>
      </c>
      <c r="BW46" s="108">
        <v>0</v>
      </c>
      <c r="BX46" s="108">
        <v>0</v>
      </c>
      <c r="BY46" s="108">
        <v>0</v>
      </c>
      <c r="BZ46" s="108">
        <v>0</v>
      </c>
      <c r="CA46" s="108">
        <v>0</v>
      </c>
      <c r="CB46" s="108">
        <v>0</v>
      </c>
      <c r="CC46" s="108">
        <v>0</v>
      </c>
      <c r="CD46" s="108">
        <v>0</v>
      </c>
      <c r="CE46" s="108">
        <v>0</v>
      </c>
      <c r="CF46" s="108">
        <v>0</v>
      </c>
      <c r="CG46" s="108">
        <v>0</v>
      </c>
      <c r="CH46" s="108">
        <v>0</v>
      </c>
      <c r="CI46" s="108">
        <v>0</v>
      </c>
      <c r="CJ46" s="108">
        <v>0</v>
      </c>
      <c r="CK46" s="108">
        <v>0</v>
      </c>
      <c r="CL46" s="108">
        <v>0</v>
      </c>
      <c r="CM46" s="108">
        <v>0</v>
      </c>
      <c r="CN46" s="108">
        <v>0</v>
      </c>
      <c r="CO46" s="108">
        <v>0</v>
      </c>
      <c r="CP46" s="108">
        <v>0</v>
      </c>
      <c r="CQ46" s="108">
        <v>0</v>
      </c>
      <c r="CR46" s="108">
        <v>0</v>
      </c>
      <c r="CS46" s="108">
        <v>0</v>
      </c>
      <c r="CT46" s="108">
        <v>0</v>
      </c>
      <c r="CU46" s="108">
        <v>0</v>
      </c>
      <c r="CV46" s="108">
        <v>0</v>
      </c>
      <c r="CW46" s="108">
        <v>0</v>
      </c>
      <c r="CX46" s="108">
        <v>0</v>
      </c>
      <c r="CY46" s="108">
        <v>0</v>
      </c>
      <c r="CZ46" s="108">
        <v>0</v>
      </c>
      <c r="DA46" s="108">
        <v>0</v>
      </c>
      <c r="DB46" s="108">
        <v>0</v>
      </c>
      <c r="DC46" s="108">
        <v>0</v>
      </c>
      <c r="DD46" s="108">
        <v>0</v>
      </c>
      <c r="DE46" s="108">
        <v>0</v>
      </c>
      <c r="DF46" s="108">
        <v>0</v>
      </c>
      <c r="DG46" s="108">
        <v>0</v>
      </c>
      <c r="DH46" s="108">
        <v>0</v>
      </c>
      <c r="DI46" s="108">
        <v>0</v>
      </c>
      <c r="DJ46" s="108">
        <v>0</v>
      </c>
      <c r="DK46" s="108">
        <v>0</v>
      </c>
      <c r="DL46" s="108">
        <v>0</v>
      </c>
      <c r="DM46" s="108">
        <v>0</v>
      </c>
      <c r="DN46" s="108">
        <v>0</v>
      </c>
      <c r="DO46" s="108">
        <v>0</v>
      </c>
      <c r="DP46" s="108">
        <v>0</v>
      </c>
      <c r="DQ46" s="108">
        <v>0</v>
      </c>
      <c r="DR46" s="108">
        <v>0</v>
      </c>
      <c r="DS46" s="108">
        <v>0</v>
      </c>
      <c r="DT46" s="108">
        <v>0</v>
      </c>
      <c r="DU46" s="108">
        <v>0</v>
      </c>
      <c r="DV46" s="108">
        <v>0</v>
      </c>
      <c r="DW46" s="108">
        <v>0</v>
      </c>
      <c r="DX46" s="108">
        <v>0</v>
      </c>
      <c r="DY46" s="108">
        <v>0</v>
      </c>
      <c r="DZ46" s="108">
        <v>0</v>
      </c>
      <c r="EA46" s="108">
        <v>0</v>
      </c>
      <c r="EB46" s="108">
        <v>0</v>
      </c>
      <c r="EC46" s="108">
        <v>0</v>
      </c>
      <c r="ED46" s="108">
        <v>0</v>
      </c>
      <c r="EE46" s="108">
        <v>0</v>
      </c>
      <c r="EF46" s="108">
        <v>0</v>
      </c>
      <c r="EG46" s="108">
        <v>0</v>
      </c>
      <c r="EH46" s="108">
        <v>0</v>
      </c>
      <c r="EI46" s="108">
        <v>0</v>
      </c>
      <c r="EJ46" s="108">
        <v>0</v>
      </c>
      <c r="EK46" s="108">
        <v>0</v>
      </c>
      <c r="EL46" s="108">
        <v>0</v>
      </c>
      <c r="EM46" s="108">
        <v>0</v>
      </c>
      <c r="EN46" s="108">
        <v>0</v>
      </c>
      <c r="EO46" s="108">
        <v>0</v>
      </c>
      <c r="EP46" s="108">
        <v>0</v>
      </c>
      <c r="EQ46" s="108">
        <v>0</v>
      </c>
      <c r="ER46" s="108">
        <v>0</v>
      </c>
      <c r="ES46" s="108">
        <v>0</v>
      </c>
      <c r="ET46" s="108">
        <v>0</v>
      </c>
      <c r="EU46" s="108">
        <v>0</v>
      </c>
      <c r="EV46" s="108">
        <v>0</v>
      </c>
      <c r="EW46" s="108">
        <v>0</v>
      </c>
      <c r="EX46" s="108">
        <v>0</v>
      </c>
      <c r="EY46" s="108">
        <v>0</v>
      </c>
      <c r="EZ46" s="108">
        <v>0</v>
      </c>
      <c r="FA46" s="108">
        <v>0</v>
      </c>
      <c r="FB46" s="108">
        <v>0</v>
      </c>
      <c r="FC46" s="108">
        <v>0</v>
      </c>
      <c r="FD46" s="108">
        <v>0</v>
      </c>
      <c r="FE46" s="108">
        <v>0</v>
      </c>
      <c r="FF46" s="108">
        <v>0</v>
      </c>
      <c r="FG46" s="108">
        <v>0</v>
      </c>
      <c r="FH46" s="108">
        <v>0</v>
      </c>
      <c r="FI46" s="108">
        <v>0</v>
      </c>
      <c r="FJ46" s="108">
        <v>0</v>
      </c>
      <c r="FK46" s="108">
        <v>0</v>
      </c>
      <c r="FL46" s="108">
        <v>0</v>
      </c>
      <c r="FM46" s="108">
        <v>0</v>
      </c>
      <c r="FN46" s="108">
        <v>0</v>
      </c>
      <c r="FO46" s="108">
        <v>0</v>
      </c>
      <c r="FP46" s="108">
        <v>0</v>
      </c>
      <c r="FQ46" s="108">
        <v>0</v>
      </c>
      <c r="FR46" s="108">
        <v>0</v>
      </c>
      <c r="FS46" s="108">
        <v>0</v>
      </c>
      <c r="FT46" s="108">
        <v>0</v>
      </c>
      <c r="FU46" s="108">
        <v>0</v>
      </c>
      <c r="FV46" s="108">
        <v>0</v>
      </c>
      <c r="FW46" s="108">
        <v>0</v>
      </c>
      <c r="FX46" s="108">
        <v>0</v>
      </c>
      <c r="FY46" s="108">
        <v>0</v>
      </c>
      <c r="FZ46" s="108">
        <v>0</v>
      </c>
      <c r="GA46" s="108">
        <v>0</v>
      </c>
      <c r="GB46" s="108">
        <v>0</v>
      </c>
      <c r="GC46" s="108">
        <v>0</v>
      </c>
      <c r="GD46" s="108">
        <v>0</v>
      </c>
      <c r="GE46" s="108">
        <v>0</v>
      </c>
      <c r="GF46" s="108">
        <v>0</v>
      </c>
      <c r="GG46" s="108">
        <v>0</v>
      </c>
      <c r="GH46" s="108">
        <v>0</v>
      </c>
      <c r="GI46" s="108">
        <v>0</v>
      </c>
      <c r="GJ46" s="108">
        <v>0</v>
      </c>
      <c r="GK46" s="108">
        <v>0</v>
      </c>
      <c r="GL46" s="108">
        <v>0</v>
      </c>
      <c r="GM46" s="108">
        <v>0</v>
      </c>
      <c r="GN46" s="108">
        <v>0</v>
      </c>
      <c r="GO46" s="108">
        <v>0</v>
      </c>
      <c r="GP46" s="108">
        <v>0</v>
      </c>
      <c r="GQ46" s="108">
        <v>0</v>
      </c>
      <c r="GR46" s="108">
        <v>0</v>
      </c>
      <c r="GS46" s="108">
        <v>0</v>
      </c>
      <c r="GT46" s="108">
        <v>0</v>
      </c>
      <c r="GU46" s="108">
        <v>0</v>
      </c>
      <c r="GV46" s="108">
        <v>0</v>
      </c>
      <c r="GW46" s="108">
        <v>0</v>
      </c>
      <c r="GX46" s="108">
        <v>0</v>
      </c>
      <c r="GY46" s="108">
        <v>0</v>
      </c>
      <c r="GZ46" s="108">
        <v>0</v>
      </c>
      <c r="HA46" s="108">
        <v>0</v>
      </c>
      <c r="HB46" s="108">
        <v>0</v>
      </c>
      <c r="HC46" s="108">
        <v>0</v>
      </c>
      <c r="HD46" s="108">
        <v>0</v>
      </c>
      <c r="HE46" s="108">
        <v>0</v>
      </c>
      <c r="HF46" s="108">
        <v>0</v>
      </c>
      <c r="HG46" s="108">
        <v>0</v>
      </c>
      <c r="HH46" s="108">
        <v>0</v>
      </c>
      <c r="HI46" s="108">
        <v>0</v>
      </c>
    </row>
    <row r="47" spans="1:217" s="109" customFormat="1" x14ac:dyDescent="0.2">
      <c r="A47" s="107" t="s">
        <v>363</v>
      </c>
      <c r="B47" s="108">
        <v>0</v>
      </c>
      <c r="C47" s="108">
        <v>0</v>
      </c>
      <c r="D47" s="108">
        <v>0</v>
      </c>
      <c r="E47" s="108">
        <v>0</v>
      </c>
      <c r="F47" s="108">
        <v>0</v>
      </c>
      <c r="G47" s="108">
        <v>0</v>
      </c>
      <c r="H47" s="108">
        <v>0</v>
      </c>
      <c r="I47" s="108">
        <v>0</v>
      </c>
      <c r="J47" s="108">
        <v>0</v>
      </c>
      <c r="K47" s="108">
        <v>0</v>
      </c>
      <c r="L47" s="108">
        <v>0</v>
      </c>
      <c r="M47" s="108">
        <v>0</v>
      </c>
      <c r="N47" s="108">
        <v>0</v>
      </c>
      <c r="O47" s="108">
        <v>0</v>
      </c>
      <c r="P47" s="108">
        <v>0</v>
      </c>
      <c r="Q47" s="108">
        <v>0</v>
      </c>
      <c r="R47" s="108">
        <v>0</v>
      </c>
      <c r="S47" s="108">
        <v>0</v>
      </c>
      <c r="T47" s="108">
        <v>0</v>
      </c>
      <c r="U47" s="108">
        <v>0</v>
      </c>
      <c r="V47" s="108">
        <v>0</v>
      </c>
      <c r="W47" s="108">
        <v>0</v>
      </c>
      <c r="X47" s="108">
        <v>0</v>
      </c>
      <c r="Y47" s="108">
        <v>0</v>
      </c>
      <c r="Z47" s="108">
        <v>0</v>
      </c>
      <c r="AA47" s="108">
        <v>0</v>
      </c>
      <c r="AB47" s="108">
        <v>0</v>
      </c>
      <c r="AC47" s="108">
        <v>0</v>
      </c>
      <c r="AD47" s="108">
        <v>0</v>
      </c>
      <c r="AE47" s="108">
        <v>0</v>
      </c>
      <c r="AF47" s="108">
        <v>0</v>
      </c>
      <c r="AG47" s="108">
        <v>0</v>
      </c>
      <c r="AH47" s="108">
        <v>0</v>
      </c>
      <c r="AI47" s="108">
        <v>0</v>
      </c>
      <c r="AJ47" s="108">
        <v>0</v>
      </c>
      <c r="AK47" s="108">
        <v>0</v>
      </c>
      <c r="AL47" s="108">
        <v>0</v>
      </c>
      <c r="AM47" s="108">
        <v>0</v>
      </c>
      <c r="AN47" s="108">
        <v>0</v>
      </c>
      <c r="AO47" s="108">
        <v>0</v>
      </c>
      <c r="AP47" s="108">
        <v>0</v>
      </c>
      <c r="AQ47" s="108">
        <v>0</v>
      </c>
      <c r="AR47" s="108">
        <v>0</v>
      </c>
      <c r="AS47" s="108">
        <v>0</v>
      </c>
      <c r="AT47" s="108">
        <v>0</v>
      </c>
      <c r="AU47" s="108">
        <v>0</v>
      </c>
      <c r="AV47" s="108">
        <v>0</v>
      </c>
      <c r="AW47" s="108">
        <v>0</v>
      </c>
      <c r="AX47" s="108">
        <v>0</v>
      </c>
      <c r="AY47" s="108">
        <v>0</v>
      </c>
      <c r="AZ47" s="108">
        <v>0</v>
      </c>
      <c r="BA47" s="108">
        <v>0</v>
      </c>
      <c r="BB47" s="108">
        <v>0</v>
      </c>
      <c r="BC47" s="108">
        <v>0</v>
      </c>
      <c r="BD47" s="108">
        <v>0</v>
      </c>
      <c r="BE47" s="108">
        <v>0</v>
      </c>
      <c r="BF47" s="108">
        <v>0</v>
      </c>
      <c r="BG47" s="108">
        <v>0</v>
      </c>
      <c r="BH47" s="108">
        <v>0</v>
      </c>
      <c r="BI47" s="108">
        <v>0</v>
      </c>
      <c r="BJ47" s="108">
        <v>0</v>
      </c>
      <c r="BK47" s="108">
        <v>0</v>
      </c>
      <c r="BL47" s="108">
        <v>0</v>
      </c>
      <c r="BM47" s="108">
        <v>0</v>
      </c>
      <c r="BN47" s="108">
        <v>0</v>
      </c>
      <c r="BO47" s="108">
        <v>0</v>
      </c>
      <c r="BP47" s="108">
        <v>0</v>
      </c>
      <c r="BQ47" s="108">
        <v>0</v>
      </c>
      <c r="BR47" s="108">
        <v>0</v>
      </c>
      <c r="BS47" s="108">
        <v>0</v>
      </c>
      <c r="BT47" s="108">
        <v>0</v>
      </c>
      <c r="BU47" s="108">
        <v>0</v>
      </c>
      <c r="BV47" s="108">
        <v>0</v>
      </c>
      <c r="BW47" s="108">
        <v>0</v>
      </c>
      <c r="BX47" s="108">
        <v>0</v>
      </c>
      <c r="BY47" s="108">
        <v>0</v>
      </c>
      <c r="BZ47" s="108">
        <v>0</v>
      </c>
      <c r="CA47" s="108">
        <v>0</v>
      </c>
      <c r="CB47" s="108">
        <v>0</v>
      </c>
      <c r="CC47" s="108">
        <v>0</v>
      </c>
      <c r="CD47" s="108">
        <v>0</v>
      </c>
      <c r="CE47" s="108">
        <v>0</v>
      </c>
      <c r="CF47" s="108">
        <v>0</v>
      </c>
      <c r="CG47" s="108">
        <v>0</v>
      </c>
      <c r="CH47" s="108">
        <v>0</v>
      </c>
      <c r="CI47" s="108">
        <v>0</v>
      </c>
      <c r="CJ47" s="108">
        <v>0</v>
      </c>
      <c r="CK47" s="108">
        <v>0</v>
      </c>
      <c r="CL47" s="108">
        <v>0</v>
      </c>
      <c r="CM47" s="108">
        <v>0</v>
      </c>
      <c r="CN47" s="108">
        <v>0</v>
      </c>
      <c r="CO47" s="108">
        <v>0</v>
      </c>
      <c r="CP47" s="108">
        <v>0</v>
      </c>
      <c r="CQ47" s="108">
        <v>0</v>
      </c>
      <c r="CR47" s="108">
        <v>0</v>
      </c>
      <c r="CS47" s="108">
        <v>0</v>
      </c>
      <c r="CT47" s="108">
        <v>0</v>
      </c>
      <c r="CU47" s="108">
        <v>0</v>
      </c>
      <c r="CV47" s="108">
        <v>0</v>
      </c>
      <c r="CW47" s="108">
        <v>0</v>
      </c>
      <c r="CX47" s="108">
        <v>0</v>
      </c>
      <c r="CY47" s="108">
        <v>0</v>
      </c>
      <c r="CZ47" s="108">
        <v>0</v>
      </c>
      <c r="DA47" s="108">
        <v>0</v>
      </c>
      <c r="DB47" s="108">
        <v>0</v>
      </c>
      <c r="DC47" s="108">
        <v>0</v>
      </c>
      <c r="DD47" s="108">
        <v>0</v>
      </c>
      <c r="DE47" s="108">
        <v>0</v>
      </c>
      <c r="DF47" s="108">
        <v>0</v>
      </c>
      <c r="DG47" s="108">
        <v>0</v>
      </c>
      <c r="DH47" s="108">
        <v>0</v>
      </c>
      <c r="DI47" s="108">
        <v>0</v>
      </c>
      <c r="DJ47" s="108">
        <v>0</v>
      </c>
      <c r="DK47" s="108">
        <v>0</v>
      </c>
      <c r="DL47" s="108">
        <v>0</v>
      </c>
      <c r="DM47" s="108">
        <v>0</v>
      </c>
      <c r="DN47" s="108">
        <v>0</v>
      </c>
      <c r="DO47" s="108">
        <v>0</v>
      </c>
      <c r="DP47" s="108">
        <v>0</v>
      </c>
      <c r="DQ47" s="108">
        <v>0</v>
      </c>
      <c r="DR47" s="108">
        <v>0</v>
      </c>
      <c r="DS47" s="108">
        <v>0</v>
      </c>
      <c r="DT47" s="108">
        <v>0</v>
      </c>
      <c r="DU47" s="108">
        <v>0</v>
      </c>
      <c r="DV47" s="108">
        <v>0</v>
      </c>
      <c r="DW47" s="108">
        <v>0</v>
      </c>
      <c r="DX47" s="108">
        <v>0</v>
      </c>
      <c r="DY47" s="108">
        <v>0</v>
      </c>
      <c r="DZ47" s="108">
        <v>0</v>
      </c>
      <c r="EA47" s="108">
        <v>0</v>
      </c>
      <c r="EB47" s="108">
        <v>0</v>
      </c>
      <c r="EC47" s="108">
        <v>0</v>
      </c>
      <c r="ED47" s="108">
        <v>0</v>
      </c>
      <c r="EE47" s="108">
        <v>0</v>
      </c>
      <c r="EF47" s="108">
        <v>0</v>
      </c>
      <c r="EG47" s="108">
        <v>0</v>
      </c>
      <c r="EH47" s="108">
        <v>0</v>
      </c>
      <c r="EI47" s="108">
        <v>0</v>
      </c>
      <c r="EJ47" s="108">
        <v>0</v>
      </c>
      <c r="EK47" s="108">
        <v>0</v>
      </c>
      <c r="EL47" s="108">
        <v>0</v>
      </c>
      <c r="EM47" s="108">
        <v>0</v>
      </c>
      <c r="EN47" s="108">
        <v>0</v>
      </c>
      <c r="EO47" s="108">
        <v>0</v>
      </c>
      <c r="EP47" s="108">
        <v>0</v>
      </c>
      <c r="EQ47" s="108">
        <v>0</v>
      </c>
      <c r="ER47" s="108">
        <v>0</v>
      </c>
      <c r="ES47" s="108">
        <v>0</v>
      </c>
      <c r="ET47" s="108">
        <v>0</v>
      </c>
      <c r="EU47" s="108">
        <v>0</v>
      </c>
      <c r="EV47" s="108">
        <v>0</v>
      </c>
      <c r="EW47" s="108">
        <v>0</v>
      </c>
      <c r="EX47" s="108">
        <v>0</v>
      </c>
      <c r="EY47" s="108">
        <v>0</v>
      </c>
      <c r="EZ47" s="108">
        <v>0</v>
      </c>
      <c r="FA47" s="108">
        <v>0</v>
      </c>
      <c r="FB47" s="108">
        <v>0</v>
      </c>
      <c r="FC47" s="108">
        <v>0</v>
      </c>
      <c r="FD47" s="108">
        <v>0</v>
      </c>
      <c r="FE47" s="108">
        <v>0</v>
      </c>
      <c r="FF47" s="108">
        <v>0</v>
      </c>
      <c r="FG47" s="108">
        <v>0</v>
      </c>
      <c r="FH47" s="108">
        <v>0</v>
      </c>
      <c r="FI47" s="108">
        <v>0</v>
      </c>
      <c r="FJ47" s="108">
        <v>0</v>
      </c>
      <c r="FK47" s="108">
        <v>0</v>
      </c>
      <c r="FL47" s="108">
        <v>0</v>
      </c>
      <c r="FM47" s="108">
        <v>0</v>
      </c>
      <c r="FN47" s="108">
        <v>0</v>
      </c>
      <c r="FO47" s="108">
        <v>0</v>
      </c>
      <c r="FP47" s="108">
        <v>0</v>
      </c>
      <c r="FQ47" s="108">
        <v>0</v>
      </c>
      <c r="FR47" s="108">
        <v>0</v>
      </c>
      <c r="FS47" s="108">
        <v>0</v>
      </c>
      <c r="FT47" s="108">
        <v>0</v>
      </c>
      <c r="FU47" s="108">
        <v>0</v>
      </c>
      <c r="FV47" s="108">
        <v>0</v>
      </c>
      <c r="FW47" s="108">
        <v>0</v>
      </c>
      <c r="FX47" s="108">
        <v>0</v>
      </c>
      <c r="FY47" s="108">
        <v>0</v>
      </c>
      <c r="FZ47" s="108">
        <v>0</v>
      </c>
      <c r="GA47" s="108">
        <v>0</v>
      </c>
      <c r="GB47" s="108">
        <v>0</v>
      </c>
      <c r="GC47" s="108">
        <v>0</v>
      </c>
      <c r="GD47" s="108">
        <v>0</v>
      </c>
      <c r="GE47" s="108">
        <v>0</v>
      </c>
      <c r="GF47" s="108">
        <v>0</v>
      </c>
      <c r="GG47" s="108">
        <v>0</v>
      </c>
      <c r="GH47" s="108">
        <v>0</v>
      </c>
      <c r="GI47" s="108">
        <v>0</v>
      </c>
      <c r="GJ47" s="108">
        <v>0</v>
      </c>
      <c r="GK47" s="108">
        <v>0</v>
      </c>
      <c r="GL47" s="108">
        <v>0</v>
      </c>
      <c r="GM47" s="108">
        <v>0</v>
      </c>
      <c r="GN47" s="108">
        <v>0</v>
      </c>
      <c r="GO47" s="108">
        <v>0</v>
      </c>
      <c r="GP47" s="108">
        <v>0</v>
      </c>
      <c r="GQ47" s="108">
        <v>0</v>
      </c>
      <c r="GR47" s="108">
        <v>0</v>
      </c>
      <c r="GS47" s="108">
        <v>0</v>
      </c>
      <c r="GT47" s="108">
        <v>0</v>
      </c>
      <c r="GU47" s="108">
        <v>0</v>
      </c>
      <c r="GV47" s="108">
        <v>0</v>
      </c>
      <c r="GW47" s="108">
        <v>0</v>
      </c>
      <c r="GX47" s="108">
        <v>0</v>
      </c>
      <c r="GY47" s="108">
        <v>0</v>
      </c>
      <c r="GZ47" s="108">
        <v>0</v>
      </c>
      <c r="HA47" s="108">
        <v>0</v>
      </c>
      <c r="HB47" s="108">
        <v>0</v>
      </c>
      <c r="HC47" s="108">
        <v>0</v>
      </c>
      <c r="HD47" s="108">
        <v>0</v>
      </c>
      <c r="HE47" s="108">
        <v>0</v>
      </c>
      <c r="HF47" s="108">
        <v>0</v>
      </c>
      <c r="HG47" s="108">
        <v>0</v>
      </c>
      <c r="HH47" s="108">
        <v>0</v>
      </c>
      <c r="HI47" s="108">
        <v>0</v>
      </c>
    </row>
    <row r="48" spans="1:217" s="109" customFormat="1" x14ac:dyDescent="0.2">
      <c r="A48" s="107" t="s">
        <v>364</v>
      </c>
      <c r="B48" s="108">
        <v>0</v>
      </c>
      <c r="C48" s="108">
        <v>0</v>
      </c>
      <c r="D48" s="108">
        <v>0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08">
        <v>0</v>
      </c>
      <c r="K48" s="108">
        <v>0</v>
      </c>
      <c r="L48" s="108">
        <v>0</v>
      </c>
      <c r="M48" s="108">
        <v>0</v>
      </c>
      <c r="N48" s="108">
        <v>0</v>
      </c>
      <c r="O48" s="108">
        <v>0</v>
      </c>
      <c r="P48" s="108">
        <v>0</v>
      </c>
      <c r="Q48" s="108">
        <v>0</v>
      </c>
      <c r="R48" s="108">
        <v>0</v>
      </c>
      <c r="S48" s="108">
        <v>0</v>
      </c>
      <c r="T48" s="108">
        <v>0</v>
      </c>
      <c r="U48" s="108">
        <v>0</v>
      </c>
      <c r="V48" s="108">
        <v>0</v>
      </c>
      <c r="W48" s="108">
        <v>0</v>
      </c>
      <c r="X48" s="108">
        <v>0</v>
      </c>
      <c r="Y48" s="108">
        <v>0</v>
      </c>
      <c r="Z48" s="108">
        <v>0</v>
      </c>
      <c r="AA48" s="108">
        <v>0</v>
      </c>
      <c r="AB48" s="108">
        <v>0</v>
      </c>
      <c r="AC48" s="108">
        <v>0</v>
      </c>
      <c r="AD48" s="108">
        <v>0</v>
      </c>
      <c r="AE48" s="108">
        <v>0</v>
      </c>
      <c r="AF48" s="108">
        <v>0</v>
      </c>
      <c r="AG48" s="108">
        <v>0</v>
      </c>
      <c r="AH48" s="108">
        <v>0</v>
      </c>
      <c r="AI48" s="108">
        <v>0</v>
      </c>
      <c r="AJ48" s="108">
        <v>0</v>
      </c>
      <c r="AK48" s="108">
        <v>0</v>
      </c>
      <c r="AL48" s="108">
        <v>0</v>
      </c>
      <c r="AM48" s="108">
        <v>0</v>
      </c>
      <c r="AN48" s="108">
        <v>0</v>
      </c>
      <c r="AO48" s="108">
        <v>0</v>
      </c>
      <c r="AP48" s="108">
        <v>0</v>
      </c>
      <c r="AQ48" s="108">
        <v>0</v>
      </c>
      <c r="AR48" s="108">
        <v>0</v>
      </c>
      <c r="AS48" s="108">
        <v>0</v>
      </c>
      <c r="AT48" s="108">
        <v>0</v>
      </c>
      <c r="AU48" s="108">
        <v>0</v>
      </c>
      <c r="AV48" s="108">
        <v>0</v>
      </c>
      <c r="AW48" s="108">
        <v>0</v>
      </c>
      <c r="AX48" s="108">
        <v>0</v>
      </c>
      <c r="AY48" s="108">
        <v>0</v>
      </c>
      <c r="AZ48" s="108">
        <v>0</v>
      </c>
      <c r="BA48" s="108">
        <v>0</v>
      </c>
      <c r="BB48" s="108">
        <v>0</v>
      </c>
      <c r="BC48" s="108">
        <v>0</v>
      </c>
      <c r="BD48" s="108">
        <v>0</v>
      </c>
      <c r="BE48" s="108">
        <v>0</v>
      </c>
      <c r="BF48" s="108">
        <v>0</v>
      </c>
      <c r="BG48" s="108">
        <v>0</v>
      </c>
      <c r="BH48" s="108">
        <v>0</v>
      </c>
      <c r="BI48" s="108">
        <v>0</v>
      </c>
      <c r="BJ48" s="108">
        <v>0</v>
      </c>
      <c r="BK48" s="108">
        <v>0</v>
      </c>
      <c r="BL48" s="108">
        <v>0</v>
      </c>
      <c r="BM48" s="108">
        <v>0</v>
      </c>
      <c r="BN48" s="108">
        <v>0</v>
      </c>
      <c r="BO48" s="108">
        <v>0</v>
      </c>
      <c r="BP48" s="108">
        <v>0</v>
      </c>
      <c r="BQ48" s="108">
        <v>0</v>
      </c>
      <c r="BR48" s="108">
        <v>0</v>
      </c>
      <c r="BS48" s="108">
        <v>0</v>
      </c>
      <c r="BT48" s="108">
        <v>0</v>
      </c>
      <c r="BU48" s="108">
        <v>0</v>
      </c>
      <c r="BV48" s="108">
        <v>0</v>
      </c>
      <c r="BW48" s="108">
        <v>0</v>
      </c>
      <c r="BX48" s="108">
        <v>0</v>
      </c>
      <c r="BY48" s="108">
        <v>0</v>
      </c>
      <c r="BZ48" s="108">
        <v>0</v>
      </c>
      <c r="CA48" s="108">
        <v>0</v>
      </c>
      <c r="CB48" s="108">
        <v>0</v>
      </c>
      <c r="CC48" s="108">
        <v>0</v>
      </c>
      <c r="CD48" s="108">
        <v>0</v>
      </c>
      <c r="CE48" s="108">
        <v>0</v>
      </c>
      <c r="CF48" s="108">
        <v>0</v>
      </c>
      <c r="CG48" s="108">
        <v>0</v>
      </c>
      <c r="CH48" s="108">
        <v>0</v>
      </c>
      <c r="CI48" s="108">
        <v>0</v>
      </c>
      <c r="CJ48" s="108">
        <v>0</v>
      </c>
      <c r="CK48" s="108">
        <v>0</v>
      </c>
      <c r="CL48" s="108">
        <v>0</v>
      </c>
      <c r="CM48" s="108">
        <v>0</v>
      </c>
      <c r="CN48" s="108">
        <v>0</v>
      </c>
      <c r="CO48" s="108">
        <v>0</v>
      </c>
      <c r="CP48" s="108">
        <v>0</v>
      </c>
      <c r="CQ48" s="108">
        <v>0</v>
      </c>
      <c r="CR48" s="108">
        <v>0</v>
      </c>
      <c r="CS48" s="108">
        <v>0</v>
      </c>
      <c r="CT48" s="108">
        <v>0</v>
      </c>
      <c r="CU48" s="108">
        <v>0</v>
      </c>
      <c r="CV48" s="108">
        <v>0</v>
      </c>
      <c r="CW48" s="108">
        <v>0</v>
      </c>
      <c r="CX48" s="108">
        <v>0</v>
      </c>
      <c r="CY48" s="108">
        <v>0</v>
      </c>
      <c r="CZ48" s="108">
        <v>0</v>
      </c>
      <c r="DA48" s="108">
        <v>0</v>
      </c>
      <c r="DB48" s="108">
        <v>0</v>
      </c>
      <c r="DC48" s="108">
        <v>0</v>
      </c>
      <c r="DD48" s="108">
        <v>0</v>
      </c>
      <c r="DE48" s="108">
        <v>0</v>
      </c>
      <c r="DF48" s="108">
        <v>0</v>
      </c>
      <c r="DG48" s="108">
        <v>0</v>
      </c>
      <c r="DH48" s="108">
        <v>0</v>
      </c>
      <c r="DI48" s="108">
        <v>0</v>
      </c>
      <c r="DJ48" s="108">
        <v>0</v>
      </c>
      <c r="DK48" s="108">
        <v>0</v>
      </c>
      <c r="DL48" s="108">
        <v>0</v>
      </c>
      <c r="DM48" s="108">
        <v>0</v>
      </c>
      <c r="DN48" s="108">
        <v>0</v>
      </c>
      <c r="DO48" s="108">
        <v>0</v>
      </c>
      <c r="DP48" s="108">
        <v>0</v>
      </c>
      <c r="DQ48" s="108">
        <v>0</v>
      </c>
      <c r="DR48" s="108">
        <v>0</v>
      </c>
      <c r="DS48" s="108">
        <v>0</v>
      </c>
      <c r="DT48" s="108">
        <v>0</v>
      </c>
      <c r="DU48" s="108">
        <v>0</v>
      </c>
      <c r="DV48" s="108">
        <v>0</v>
      </c>
      <c r="DW48" s="108">
        <v>0</v>
      </c>
      <c r="DX48" s="108">
        <v>0</v>
      </c>
      <c r="DY48" s="108">
        <v>0</v>
      </c>
      <c r="DZ48" s="108">
        <v>0</v>
      </c>
      <c r="EA48" s="108">
        <v>0</v>
      </c>
      <c r="EB48" s="108">
        <v>0</v>
      </c>
      <c r="EC48" s="108">
        <v>0</v>
      </c>
      <c r="ED48" s="108">
        <v>0</v>
      </c>
      <c r="EE48" s="108">
        <v>0</v>
      </c>
      <c r="EF48" s="108">
        <v>0</v>
      </c>
      <c r="EG48" s="108">
        <v>0</v>
      </c>
      <c r="EH48" s="108">
        <v>0</v>
      </c>
      <c r="EI48" s="108">
        <v>0</v>
      </c>
      <c r="EJ48" s="108">
        <v>0</v>
      </c>
      <c r="EK48" s="108">
        <v>0</v>
      </c>
      <c r="EL48" s="108">
        <v>0</v>
      </c>
      <c r="EM48" s="108">
        <v>0</v>
      </c>
      <c r="EN48" s="108">
        <v>0</v>
      </c>
      <c r="EO48" s="108">
        <v>0</v>
      </c>
      <c r="EP48" s="108">
        <v>0</v>
      </c>
      <c r="EQ48" s="108">
        <v>0</v>
      </c>
      <c r="ER48" s="108">
        <v>0</v>
      </c>
      <c r="ES48" s="108">
        <v>0</v>
      </c>
      <c r="ET48" s="108">
        <v>0</v>
      </c>
      <c r="EU48" s="108">
        <v>0</v>
      </c>
      <c r="EV48" s="108">
        <v>0</v>
      </c>
      <c r="EW48" s="108">
        <v>0</v>
      </c>
      <c r="EX48" s="108">
        <v>0</v>
      </c>
      <c r="EY48" s="108">
        <v>0</v>
      </c>
      <c r="EZ48" s="108">
        <v>0</v>
      </c>
      <c r="FA48" s="108">
        <v>0</v>
      </c>
      <c r="FB48" s="108">
        <v>0</v>
      </c>
      <c r="FC48" s="108">
        <v>0</v>
      </c>
      <c r="FD48" s="108">
        <v>0</v>
      </c>
      <c r="FE48" s="108">
        <v>0</v>
      </c>
      <c r="FF48" s="108">
        <v>0</v>
      </c>
      <c r="FG48" s="108">
        <v>0</v>
      </c>
      <c r="FH48" s="108">
        <v>0</v>
      </c>
      <c r="FI48" s="108">
        <v>0</v>
      </c>
      <c r="FJ48" s="108">
        <v>0</v>
      </c>
      <c r="FK48" s="108">
        <v>0</v>
      </c>
      <c r="FL48" s="108">
        <v>0</v>
      </c>
      <c r="FM48" s="108">
        <v>0</v>
      </c>
      <c r="FN48" s="108">
        <v>0</v>
      </c>
      <c r="FO48" s="108">
        <v>0</v>
      </c>
      <c r="FP48" s="108">
        <v>0</v>
      </c>
      <c r="FQ48" s="108">
        <v>0</v>
      </c>
      <c r="FR48" s="108">
        <v>0</v>
      </c>
      <c r="FS48" s="108">
        <v>0</v>
      </c>
      <c r="FT48" s="108">
        <v>0</v>
      </c>
      <c r="FU48" s="108">
        <v>0</v>
      </c>
      <c r="FV48" s="108">
        <v>0</v>
      </c>
      <c r="FW48" s="108">
        <v>0</v>
      </c>
      <c r="FX48" s="108">
        <v>0</v>
      </c>
      <c r="FY48" s="108">
        <v>0</v>
      </c>
      <c r="FZ48" s="108">
        <v>0</v>
      </c>
      <c r="GA48" s="108">
        <v>0</v>
      </c>
      <c r="GB48" s="108">
        <v>0</v>
      </c>
      <c r="GC48" s="108">
        <v>0</v>
      </c>
      <c r="GD48" s="108">
        <v>0</v>
      </c>
      <c r="GE48" s="108">
        <v>0</v>
      </c>
      <c r="GF48" s="108">
        <v>0</v>
      </c>
      <c r="GG48" s="108">
        <v>0</v>
      </c>
      <c r="GH48" s="108">
        <v>0</v>
      </c>
      <c r="GI48" s="108">
        <v>0</v>
      </c>
      <c r="GJ48" s="108">
        <v>0</v>
      </c>
      <c r="GK48" s="108">
        <v>0</v>
      </c>
      <c r="GL48" s="108">
        <v>0</v>
      </c>
      <c r="GM48" s="108">
        <v>0</v>
      </c>
      <c r="GN48" s="108">
        <v>0</v>
      </c>
      <c r="GO48" s="108">
        <v>0</v>
      </c>
      <c r="GP48" s="108">
        <v>0</v>
      </c>
      <c r="GQ48" s="108">
        <v>0</v>
      </c>
      <c r="GR48" s="108">
        <v>0</v>
      </c>
      <c r="GS48" s="108">
        <v>0</v>
      </c>
      <c r="GT48" s="108">
        <v>0</v>
      </c>
      <c r="GU48" s="108">
        <v>0</v>
      </c>
      <c r="GV48" s="108">
        <v>0</v>
      </c>
      <c r="GW48" s="108">
        <v>0</v>
      </c>
      <c r="GX48" s="108">
        <v>0</v>
      </c>
      <c r="GY48" s="108">
        <v>0</v>
      </c>
      <c r="GZ48" s="108">
        <v>0</v>
      </c>
      <c r="HA48" s="108">
        <v>0</v>
      </c>
      <c r="HB48" s="108">
        <v>0</v>
      </c>
      <c r="HC48" s="108">
        <v>0</v>
      </c>
      <c r="HD48" s="108">
        <v>0</v>
      </c>
      <c r="HE48" s="108">
        <v>0</v>
      </c>
      <c r="HF48" s="108">
        <v>0</v>
      </c>
      <c r="HG48" s="108">
        <v>0</v>
      </c>
      <c r="HH48" s="108">
        <v>0</v>
      </c>
      <c r="HI48" s="108">
        <v>0</v>
      </c>
    </row>
    <row r="49" spans="1:217" s="109" customFormat="1" x14ac:dyDescent="0.2">
      <c r="A49" s="107" t="s">
        <v>365</v>
      </c>
      <c r="B49" s="108">
        <v>0</v>
      </c>
      <c r="C49" s="108">
        <v>0</v>
      </c>
      <c r="D49" s="108">
        <v>0</v>
      </c>
      <c r="E49" s="108">
        <v>0</v>
      </c>
      <c r="F49" s="108">
        <v>0</v>
      </c>
      <c r="G49" s="108">
        <v>0</v>
      </c>
      <c r="H49" s="108">
        <v>0</v>
      </c>
      <c r="I49" s="108">
        <v>0</v>
      </c>
      <c r="J49" s="108">
        <v>0</v>
      </c>
      <c r="K49" s="108">
        <v>0</v>
      </c>
      <c r="L49" s="108">
        <v>0</v>
      </c>
      <c r="M49" s="108">
        <v>0</v>
      </c>
      <c r="N49" s="108">
        <v>0</v>
      </c>
      <c r="O49" s="108">
        <v>0</v>
      </c>
      <c r="P49" s="108">
        <v>0</v>
      </c>
      <c r="Q49" s="108">
        <v>0</v>
      </c>
      <c r="R49" s="108">
        <v>0</v>
      </c>
      <c r="S49" s="108">
        <v>0</v>
      </c>
      <c r="T49" s="108">
        <v>0</v>
      </c>
      <c r="U49" s="108">
        <v>0</v>
      </c>
      <c r="V49" s="108">
        <v>0</v>
      </c>
      <c r="W49" s="108">
        <v>0</v>
      </c>
      <c r="X49" s="108">
        <v>0</v>
      </c>
      <c r="Y49" s="108">
        <v>0</v>
      </c>
      <c r="Z49" s="108">
        <v>0</v>
      </c>
      <c r="AA49" s="108">
        <v>0</v>
      </c>
      <c r="AB49" s="108">
        <v>0</v>
      </c>
      <c r="AC49" s="108">
        <v>0</v>
      </c>
      <c r="AD49" s="108">
        <v>0</v>
      </c>
      <c r="AE49" s="108">
        <v>0</v>
      </c>
      <c r="AF49" s="108">
        <v>0</v>
      </c>
      <c r="AG49" s="108">
        <v>0</v>
      </c>
      <c r="AH49" s="108">
        <v>0</v>
      </c>
      <c r="AI49" s="108">
        <v>0</v>
      </c>
      <c r="AJ49" s="108">
        <v>0</v>
      </c>
      <c r="AK49" s="108">
        <v>0</v>
      </c>
      <c r="AL49" s="108">
        <v>0</v>
      </c>
      <c r="AM49" s="108">
        <v>0</v>
      </c>
      <c r="AN49" s="108">
        <v>0</v>
      </c>
      <c r="AO49" s="108">
        <v>0</v>
      </c>
      <c r="AP49" s="108">
        <v>0</v>
      </c>
      <c r="AQ49" s="108">
        <v>0</v>
      </c>
      <c r="AR49" s="108">
        <v>0</v>
      </c>
      <c r="AS49" s="108">
        <v>0</v>
      </c>
      <c r="AT49" s="108">
        <v>0</v>
      </c>
      <c r="AU49" s="108">
        <v>0</v>
      </c>
      <c r="AV49" s="108">
        <v>0</v>
      </c>
      <c r="AW49" s="108">
        <v>0</v>
      </c>
      <c r="AX49" s="108">
        <v>0</v>
      </c>
      <c r="AY49" s="108">
        <v>0</v>
      </c>
      <c r="AZ49" s="108">
        <v>0</v>
      </c>
      <c r="BA49" s="108">
        <v>0</v>
      </c>
      <c r="BB49" s="108">
        <v>0</v>
      </c>
      <c r="BC49" s="108">
        <v>0</v>
      </c>
      <c r="BD49" s="108">
        <v>0</v>
      </c>
      <c r="BE49" s="108">
        <v>0</v>
      </c>
      <c r="BF49" s="108">
        <v>0</v>
      </c>
      <c r="BG49" s="108">
        <v>0</v>
      </c>
      <c r="BH49" s="108">
        <v>0</v>
      </c>
      <c r="BI49" s="108">
        <v>0</v>
      </c>
      <c r="BJ49" s="108">
        <v>0</v>
      </c>
      <c r="BK49" s="108">
        <v>0</v>
      </c>
      <c r="BL49" s="108">
        <v>0</v>
      </c>
      <c r="BM49" s="108">
        <v>0</v>
      </c>
      <c r="BN49" s="108">
        <v>0</v>
      </c>
      <c r="BO49" s="108">
        <v>0</v>
      </c>
      <c r="BP49" s="108">
        <v>0</v>
      </c>
      <c r="BQ49" s="108">
        <v>0</v>
      </c>
      <c r="BR49" s="108">
        <v>0</v>
      </c>
      <c r="BS49" s="108">
        <v>0</v>
      </c>
      <c r="BT49" s="108">
        <v>0</v>
      </c>
      <c r="BU49" s="108">
        <v>0</v>
      </c>
      <c r="BV49" s="108">
        <v>0</v>
      </c>
      <c r="BW49" s="108">
        <v>0</v>
      </c>
      <c r="BX49" s="108">
        <v>0</v>
      </c>
      <c r="BY49" s="108">
        <v>0</v>
      </c>
      <c r="BZ49" s="108">
        <v>0</v>
      </c>
      <c r="CA49" s="108">
        <v>0</v>
      </c>
      <c r="CB49" s="108">
        <v>0</v>
      </c>
      <c r="CC49" s="108">
        <v>0</v>
      </c>
      <c r="CD49" s="108">
        <v>0</v>
      </c>
      <c r="CE49" s="108">
        <v>0</v>
      </c>
      <c r="CF49" s="108">
        <v>0</v>
      </c>
      <c r="CG49" s="108">
        <v>0</v>
      </c>
      <c r="CH49" s="108">
        <v>0</v>
      </c>
      <c r="CI49" s="108">
        <v>0</v>
      </c>
      <c r="CJ49" s="108">
        <v>0</v>
      </c>
      <c r="CK49" s="108">
        <v>0</v>
      </c>
      <c r="CL49" s="108">
        <v>0</v>
      </c>
      <c r="CM49" s="108">
        <v>0</v>
      </c>
      <c r="CN49" s="108">
        <v>0</v>
      </c>
      <c r="CO49" s="108">
        <v>0</v>
      </c>
      <c r="CP49" s="108">
        <v>0</v>
      </c>
      <c r="CQ49" s="108">
        <v>0</v>
      </c>
      <c r="CR49" s="108">
        <v>0</v>
      </c>
      <c r="CS49" s="108">
        <v>0</v>
      </c>
      <c r="CT49" s="108">
        <v>0</v>
      </c>
      <c r="CU49" s="108">
        <v>0</v>
      </c>
      <c r="CV49" s="108">
        <v>0</v>
      </c>
      <c r="CW49" s="108">
        <v>0</v>
      </c>
      <c r="CX49" s="108">
        <v>0</v>
      </c>
      <c r="CY49" s="108">
        <v>0</v>
      </c>
      <c r="CZ49" s="108">
        <v>0</v>
      </c>
      <c r="DA49" s="108">
        <v>0</v>
      </c>
      <c r="DB49" s="108">
        <v>0</v>
      </c>
      <c r="DC49" s="108">
        <v>0</v>
      </c>
      <c r="DD49" s="108">
        <v>0</v>
      </c>
      <c r="DE49" s="108">
        <v>0</v>
      </c>
      <c r="DF49" s="108">
        <v>0</v>
      </c>
      <c r="DG49" s="108">
        <v>0</v>
      </c>
      <c r="DH49" s="108">
        <v>0</v>
      </c>
      <c r="DI49" s="108">
        <v>0</v>
      </c>
      <c r="DJ49" s="108">
        <v>0</v>
      </c>
      <c r="DK49" s="108">
        <v>0</v>
      </c>
      <c r="DL49" s="108">
        <v>0</v>
      </c>
      <c r="DM49" s="108">
        <v>0</v>
      </c>
      <c r="DN49" s="108">
        <v>0</v>
      </c>
      <c r="DO49" s="108">
        <v>0</v>
      </c>
      <c r="DP49" s="108">
        <v>0</v>
      </c>
      <c r="DQ49" s="108">
        <v>0</v>
      </c>
      <c r="DR49" s="108">
        <v>0</v>
      </c>
      <c r="DS49" s="108">
        <v>0</v>
      </c>
      <c r="DT49" s="108">
        <v>0</v>
      </c>
      <c r="DU49" s="108">
        <v>0</v>
      </c>
      <c r="DV49" s="108">
        <v>0</v>
      </c>
      <c r="DW49" s="108">
        <v>0</v>
      </c>
      <c r="DX49" s="108">
        <v>0</v>
      </c>
      <c r="DY49" s="108">
        <v>0</v>
      </c>
      <c r="DZ49" s="108">
        <v>0</v>
      </c>
      <c r="EA49" s="108">
        <v>0</v>
      </c>
      <c r="EB49" s="108">
        <v>0</v>
      </c>
      <c r="EC49" s="108">
        <v>0</v>
      </c>
      <c r="ED49" s="108">
        <v>0</v>
      </c>
      <c r="EE49" s="108">
        <v>0</v>
      </c>
      <c r="EF49" s="108">
        <v>0</v>
      </c>
      <c r="EG49" s="108">
        <v>0</v>
      </c>
      <c r="EH49" s="108">
        <v>0</v>
      </c>
      <c r="EI49" s="108">
        <v>0</v>
      </c>
      <c r="EJ49" s="108">
        <v>0</v>
      </c>
      <c r="EK49" s="108">
        <v>0</v>
      </c>
      <c r="EL49" s="108">
        <v>0</v>
      </c>
      <c r="EM49" s="108">
        <v>0</v>
      </c>
      <c r="EN49" s="108">
        <v>0</v>
      </c>
      <c r="EO49" s="108">
        <v>0</v>
      </c>
      <c r="EP49" s="108">
        <v>0</v>
      </c>
      <c r="EQ49" s="108">
        <v>0</v>
      </c>
      <c r="ER49" s="108">
        <v>0</v>
      </c>
      <c r="ES49" s="108">
        <v>0</v>
      </c>
      <c r="ET49" s="108">
        <v>0</v>
      </c>
      <c r="EU49" s="108">
        <v>0</v>
      </c>
      <c r="EV49" s="108">
        <v>0</v>
      </c>
      <c r="EW49" s="108">
        <v>0</v>
      </c>
      <c r="EX49" s="108">
        <v>0</v>
      </c>
      <c r="EY49" s="108">
        <v>0</v>
      </c>
      <c r="EZ49" s="108">
        <v>0</v>
      </c>
      <c r="FA49" s="108">
        <v>0</v>
      </c>
      <c r="FB49" s="108">
        <v>0</v>
      </c>
      <c r="FC49" s="108">
        <v>0</v>
      </c>
      <c r="FD49" s="108">
        <v>0</v>
      </c>
      <c r="FE49" s="108">
        <v>0</v>
      </c>
      <c r="FF49" s="108">
        <v>0</v>
      </c>
      <c r="FG49" s="108">
        <v>0</v>
      </c>
      <c r="FH49" s="108">
        <v>0</v>
      </c>
      <c r="FI49" s="108">
        <v>0</v>
      </c>
      <c r="FJ49" s="108">
        <v>0</v>
      </c>
      <c r="FK49" s="108">
        <v>0</v>
      </c>
      <c r="FL49" s="108">
        <v>0</v>
      </c>
      <c r="FM49" s="108">
        <v>0</v>
      </c>
      <c r="FN49" s="108">
        <v>0</v>
      </c>
      <c r="FO49" s="108">
        <v>0</v>
      </c>
      <c r="FP49" s="108">
        <v>0</v>
      </c>
      <c r="FQ49" s="108">
        <v>0</v>
      </c>
      <c r="FR49" s="108">
        <v>0</v>
      </c>
      <c r="FS49" s="108">
        <v>0</v>
      </c>
      <c r="FT49" s="108">
        <v>0</v>
      </c>
      <c r="FU49" s="108">
        <v>0</v>
      </c>
      <c r="FV49" s="108">
        <v>0</v>
      </c>
      <c r="FW49" s="108">
        <v>0</v>
      </c>
      <c r="FX49" s="108">
        <v>0</v>
      </c>
      <c r="FY49" s="108">
        <v>0</v>
      </c>
      <c r="FZ49" s="108">
        <v>0</v>
      </c>
      <c r="GA49" s="108">
        <v>0</v>
      </c>
      <c r="GB49" s="108">
        <v>0</v>
      </c>
      <c r="GC49" s="108">
        <v>0</v>
      </c>
      <c r="GD49" s="108">
        <v>0</v>
      </c>
      <c r="GE49" s="108">
        <v>0</v>
      </c>
      <c r="GF49" s="108">
        <v>0</v>
      </c>
      <c r="GG49" s="108">
        <v>0</v>
      </c>
      <c r="GH49" s="108">
        <v>0</v>
      </c>
      <c r="GI49" s="108">
        <v>0</v>
      </c>
      <c r="GJ49" s="108">
        <v>0</v>
      </c>
      <c r="GK49" s="108">
        <v>0</v>
      </c>
      <c r="GL49" s="108">
        <v>0</v>
      </c>
      <c r="GM49" s="108">
        <v>0</v>
      </c>
      <c r="GN49" s="108">
        <v>0</v>
      </c>
      <c r="GO49" s="108">
        <v>0</v>
      </c>
      <c r="GP49" s="108">
        <v>0</v>
      </c>
      <c r="GQ49" s="108">
        <v>0</v>
      </c>
      <c r="GR49" s="108">
        <v>0</v>
      </c>
      <c r="GS49" s="108">
        <v>0</v>
      </c>
      <c r="GT49" s="108">
        <v>0</v>
      </c>
      <c r="GU49" s="108">
        <v>0</v>
      </c>
      <c r="GV49" s="108">
        <v>0</v>
      </c>
      <c r="GW49" s="108">
        <v>0</v>
      </c>
      <c r="GX49" s="108">
        <v>0</v>
      </c>
      <c r="GY49" s="108">
        <v>0</v>
      </c>
      <c r="GZ49" s="108">
        <v>0</v>
      </c>
      <c r="HA49" s="108">
        <v>0</v>
      </c>
      <c r="HB49" s="108">
        <v>0</v>
      </c>
      <c r="HC49" s="108">
        <v>0</v>
      </c>
      <c r="HD49" s="108">
        <v>0</v>
      </c>
      <c r="HE49" s="108">
        <v>0</v>
      </c>
      <c r="HF49" s="108">
        <v>0</v>
      </c>
      <c r="HG49" s="108">
        <v>0</v>
      </c>
      <c r="HH49" s="108">
        <v>0</v>
      </c>
      <c r="HI49" s="108">
        <v>0</v>
      </c>
    </row>
    <row r="50" spans="1:217" s="109" customFormat="1" x14ac:dyDescent="0.2">
      <c r="A50" s="107" t="s">
        <v>366</v>
      </c>
      <c r="B50" s="108">
        <v>0</v>
      </c>
      <c r="C50" s="108">
        <v>0</v>
      </c>
      <c r="D50" s="108">
        <v>0</v>
      </c>
      <c r="E50" s="108">
        <v>0</v>
      </c>
      <c r="F50" s="108">
        <v>0</v>
      </c>
      <c r="G50" s="108">
        <v>0</v>
      </c>
      <c r="H50" s="108">
        <v>0</v>
      </c>
      <c r="I50" s="108">
        <v>0</v>
      </c>
      <c r="J50" s="108">
        <v>0</v>
      </c>
      <c r="K50" s="108">
        <v>0</v>
      </c>
      <c r="L50" s="108">
        <v>0</v>
      </c>
      <c r="M50" s="108">
        <v>0</v>
      </c>
      <c r="N50" s="108">
        <v>0</v>
      </c>
      <c r="O50" s="108">
        <v>0</v>
      </c>
      <c r="P50" s="108">
        <v>0</v>
      </c>
      <c r="Q50" s="108">
        <v>0</v>
      </c>
      <c r="R50" s="108">
        <v>0</v>
      </c>
      <c r="S50" s="108">
        <v>0</v>
      </c>
      <c r="T50" s="108">
        <v>0</v>
      </c>
      <c r="U50" s="108">
        <v>0</v>
      </c>
      <c r="V50" s="108">
        <v>0</v>
      </c>
      <c r="W50" s="108">
        <v>0</v>
      </c>
      <c r="X50" s="108">
        <v>0</v>
      </c>
      <c r="Y50" s="108">
        <v>0</v>
      </c>
      <c r="Z50" s="108">
        <v>0</v>
      </c>
      <c r="AA50" s="108">
        <v>0</v>
      </c>
      <c r="AB50" s="108">
        <v>0</v>
      </c>
      <c r="AC50" s="108">
        <v>0</v>
      </c>
      <c r="AD50" s="108">
        <v>0</v>
      </c>
      <c r="AE50" s="108">
        <v>0</v>
      </c>
      <c r="AF50" s="108">
        <v>0</v>
      </c>
      <c r="AG50" s="108">
        <v>0</v>
      </c>
      <c r="AH50" s="108">
        <v>0</v>
      </c>
      <c r="AI50" s="108">
        <v>0</v>
      </c>
      <c r="AJ50" s="108">
        <v>0</v>
      </c>
      <c r="AK50" s="108">
        <v>0</v>
      </c>
      <c r="AL50" s="108">
        <v>0</v>
      </c>
      <c r="AM50" s="108">
        <v>0</v>
      </c>
      <c r="AN50" s="108">
        <v>0</v>
      </c>
      <c r="AO50" s="108">
        <v>0</v>
      </c>
      <c r="AP50" s="108">
        <v>0</v>
      </c>
      <c r="AQ50" s="108">
        <v>0</v>
      </c>
      <c r="AR50" s="108">
        <v>0</v>
      </c>
      <c r="AS50" s="108">
        <v>0</v>
      </c>
      <c r="AT50" s="108">
        <v>0</v>
      </c>
      <c r="AU50" s="108">
        <v>0</v>
      </c>
      <c r="AV50" s="108">
        <v>0</v>
      </c>
      <c r="AW50" s="108">
        <v>0</v>
      </c>
      <c r="AX50" s="108">
        <v>0</v>
      </c>
      <c r="AY50" s="108">
        <v>0</v>
      </c>
      <c r="AZ50" s="108">
        <v>0</v>
      </c>
      <c r="BA50" s="108">
        <v>0</v>
      </c>
      <c r="BB50" s="108">
        <v>0</v>
      </c>
      <c r="BC50" s="108">
        <v>0</v>
      </c>
      <c r="BD50" s="108">
        <v>0</v>
      </c>
      <c r="BE50" s="108">
        <v>0</v>
      </c>
      <c r="BF50" s="108">
        <v>0</v>
      </c>
      <c r="BG50" s="108">
        <v>0</v>
      </c>
      <c r="BH50" s="108">
        <v>0</v>
      </c>
      <c r="BI50" s="108">
        <v>0</v>
      </c>
      <c r="BJ50" s="108">
        <v>0</v>
      </c>
      <c r="BK50" s="108">
        <v>0</v>
      </c>
      <c r="BL50" s="108">
        <v>0</v>
      </c>
      <c r="BM50" s="108">
        <v>0</v>
      </c>
      <c r="BN50" s="108">
        <v>0</v>
      </c>
      <c r="BO50" s="108">
        <v>0</v>
      </c>
      <c r="BP50" s="108">
        <v>0</v>
      </c>
      <c r="BQ50" s="108">
        <v>0</v>
      </c>
      <c r="BR50" s="108">
        <v>0</v>
      </c>
      <c r="BS50" s="108">
        <v>0</v>
      </c>
      <c r="BT50" s="108">
        <v>0</v>
      </c>
      <c r="BU50" s="108">
        <v>0</v>
      </c>
      <c r="BV50" s="108">
        <v>0</v>
      </c>
      <c r="BW50" s="108">
        <v>0</v>
      </c>
      <c r="BX50" s="108">
        <v>0</v>
      </c>
      <c r="BY50" s="108">
        <v>0</v>
      </c>
      <c r="BZ50" s="108">
        <v>0</v>
      </c>
      <c r="CA50" s="108">
        <v>0</v>
      </c>
      <c r="CB50" s="108">
        <v>0</v>
      </c>
      <c r="CC50" s="108">
        <v>0</v>
      </c>
      <c r="CD50" s="108">
        <v>0</v>
      </c>
      <c r="CE50" s="108">
        <v>0</v>
      </c>
      <c r="CF50" s="108">
        <v>0</v>
      </c>
      <c r="CG50" s="108">
        <v>0</v>
      </c>
      <c r="CH50" s="108">
        <v>0</v>
      </c>
      <c r="CI50" s="108">
        <v>0</v>
      </c>
      <c r="CJ50" s="108">
        <v>0</v>
      </c>
      <c r="CK50" s="108">
        <v>0</v>
      </c>
      <c r="CL50" s="108">
        <v>0</v>
      </c>
      <c r="CM50" s="108">
        <v>0</v>
      </c>
      <c r="CN50" s="108">
        <v>0</v>
      </c>
      <c r="CO50" s="108">
        <v>0</v>
      </c>
      <c r="CP50" s="108">
        <v>0</v>
      </c>
      <c r="CQ50" s="108">
        <v>0</v>
      </c>
      <c r="CR50" s="108">
        <v>0</v>
      </c>
      <c r="CS50" s="108">
        <v>0</v>
      </c>
      <c r="CT50" s="108">
        <v>0</v>
      </c>
      <c r="CU50" s="108">
        <v>0</v>
      </c>
      <c r="CV50" s="108">
        <v>0</v>
      </c>
      <c r="CW50" s="108">
        <v>0</v>
      </c>
      <c r="CX50" s="108">
        <v>0</v>
      </c>
      <c r="CY50" s="108">
        <v>0</v>
      </c>
      <c r="CZ50" s="108">
        <v>0</v>
      </c>
      <c r="DA50" s="108">
        <v>0</v>
      </c>
      <c r="DB50" s="108">
        <v>0</v>
      </c>
      <c r="DC50" s="108">
        <v>0</v>
      </c>
      <c r="DD50" s="108">
        <v>0</v>
      </c>
      <c r="DE50" s="108">
        <v>0</v>
      </c>
      <c r="DF50" s="108">
        <v>0</v>
      </c>
      <c r="DG50" s="108">
        <v>0</v>
      </c>
      <c r="DH50" s="108">
        <v>0</v>
      </c>
      <c r="DI50" s="108">
        <v>0</v>
      </c>
      <c r="DJ50" s="108">
        <v>0</v>
      </c>
      <c r="DK50" s="108">
        <v>0</v>
      </c>
      <c r="DL50" s="108">
        <v>0</v>
      </c>
      <c r="DM50" s="108">
        <v>0</v>
      </c>
      <c r="DN50" s="108">
        <v>0</v>
      </c>
      <c r="DO50" s="108">
        <v>0</v>
      </c>
      <c r="DP50" s="108">
        <v>0</v>
      </c>
      <c r="DQ50" s="108">
        <v>0</v>
      </c>
      <c r="DR50" s="108">
        <v>0</v>
      </c>
      <c r="DS50" s="108">
        <v>0</v>
      </c>
      <c r="DT50" s="108">
        <v>0</v>
      </c>
      <c r="DU50" s="108">
        <v>0</v>
      </c>
      <c r="DV50" s="108">
        <v>0</v>
      </c>
      <c r="DW50" s="108">
        <v>0</v>
      </c>
      <c r="DX50" s="108">
        <v>0</v>
      </c>
      <c r="DY50" s="108">
        <v>0</v>
      </c>
      <c r="DZ50" s="108">
        <v>0</v>
      </c>
      <c r="EA50" s="108">
        <v>0</v>
      </c>
      <c r="EB50" s="108">
        <v>0</v>
      </c>
      <c r="EC50" s="108">
        <v>0</v>
      </c>
      <c r="ED50" s="108">
        <v>0</v>
      </c>
      <c r="EE50" s="108">
        <v>0</v>
      </c>
      <c r="EF50" s="108">
        <v>0</v>
      </c>
      <c r="EG50" s="108">
        <v>0</v>
      </c>
      <c r="EH50" s="108">
        <v>0</v>
      </c>
      <c r="EI50" s="108">
        <v>0</v>
      </c>
      <c r="EJ50" s="108">
        <v>0</v>
      </c>
      <c r="EK50" s="108">
        <v>0</v>
      </c>
      <c r="EL50" s="108">
        <v>0</v>
      </c>
      <c r="EM50" s="108">
        <v>0</v>
      </c>
      <c r="EN50" s="108">
        <v>0</v>
      </c>
      <c r="EO50" s="108">
        <v>0</v>
      </c>
      <c r="EP50" s="108">
        <v>0</v>
      </c>
      <c r="EQ50" s="108">
        <v>0</v>
      </c>
      <c r="ER50" s="108">
        <v>0</v>
      </c>
      <c r="ES50" s="108">
        <v>0</v>
      </c>
      <c r="ET50" s="108">
        <v>0</v>
      </c>
      <c r="EU50" s="108">
        <v>0</v>
      </c>
      <c r="EV50" s="108">
        <v>0</v>
      </c>
      <c r="EW50" s="108">
        <v>0</v>
      </c>
      <c r="EX50" s="108">
        <v>0</v>
      </c>
      <c r="EY50" s="108">
        <v>0</v>
      </c>
      <c r="EZ50" s="108">
        <v>0</v>
      </c>
      <c r="FA50" s="108">
        <v>0</v>
      </c>
      <c r="FB50" s="108">
        <v>0</v>
      </c>
      <c r="FC50" s="108">
        <v>0</v>
      </c>
      <c r="FD50" s="108">
        <v>0</v>
      </c>
      <c r="FE50" s="108">
        <v>0</v>
      </c>
      <c r="FF50" s="108">
        <v>0</v>
      </c>
      <c r="FG50" s="108">
        <v>0</v>
      </c>
      <c r="FH50" s="108">
        <v>0</v>
      </c>
      <c r="FI50" s="108">
        <v>0</v>
      </c>
      <c r="FJ50" s="108">
        <v>0</v>
      </c>
      <c r="FK50" s="108">
        <v>0</v>
      </c>
      <c r="FL50" s="108">
        <v>0</v>
      </c>
      <c r="FM50" s="108">
        <v>0</v>
      </c>
      <c r="FN50" s="108">
        <v>0</v>
      </c>
      <c r="FO50" s="108">
        <v>0</v>
      </c>
      <c r="FP50" s="108">
        <v>0</v>
      </c>
      <c r="FQ50" s="108">
        <v>0</v>
      </c>
      <c r="FR50" s="108">
        <v>0</v>
      </c>
      <c r="FS50" s="108">
        <v>0</v>
      </c>
      <c r="FT50" s="108">
        <v>0</v>
      </c>
      <c r="FU50" s="108">
        <v>0</v>
      </c>
      <c r="FV50" s="108">
        <v>0</v>
      </c>
      <c r="FW50" s="108">
        <v>0</v>
      </c>
      <c r="FX50" s="108">
        <v>0</v>
      </c>
      <c r="FY50" s="108">
        <v>0</v>
      </c>
      <c r="FZ50" s="108">
        <v>0</v>
      </c>
      <c r="GA50" s="108">
        <v>0</v>
      </c>
      <c r="GB50" s="108">
        <v>0</v>
      </c>
      <c r="GC50" s="108">
        <v>0</v>
      </c>
      <c r="GD50" s="108">
        <v>0</v>
      </c>
      <c r="GE50" s="108">
        <v>0</v>
      </c>
      <c r="GF50" s="108">
        <v>0</v>
      </c>
      <c r="GG50" s="108">
        <v>0</v>
      </c>
      <c r="GH50" s="108">
        <v>0</v>
      </c>
      <c r="GI50" s="108">
        <v>0</v>
      </c>
      <c r="GJ50" s="108">
        <v>0</v>
      </c>
      <c r="GK50" s="108">
        <v>0</v>
      </c>
      <c r="GL50" s="108">
        <v>0</v>
      </c>
      <c r="GM50" s="108">
        <v>0</v>
      </c>
      <c r="GN50" s="108">
        <v>0</v>
      </c>
      <c r="GO50" s="108">
        <v>0</v>
      </c>
      <c r="GP50" s="108">
        <v>0</v>
      </c>
      <c r="GQ50" s="108">
        <v>0</v>
      </c>
      <c r="GR50" s="108">
        <v>0</v>
      </c>
      <c r="GS50" s="108">
        <v>0</v>
      </c>
      <c r="GT50" s="108">
        <v>0</v>
      </c>
      <c r="GU50" s="108">
        <v>0</v>
      </c>
      <c r="GV50" s="108">
        <v>0</v>
      </c>
      <c r="GW50" s="108">
        <v>0</v>
      </c>
      <c r="GX50" s="108">
        <v>0</v>
      </c>
      <c r="GY50" s="108">
        <v>0</v>
      </c>
      <c r="GZ50" s="108">
        <v>0</v>
      </c>
      <c r="HA50" s="108">
        <v>0</v>
      </c>
      <c r="HB50" s="108">
        <v>0</v>
      </c>
      <c r="HC50" s="108">
        <v>0</v>
      </c>
      <c r="HD50" s="108">
        <v>0</v>
      </c>
      <c r="HE50" s="108">
        <v>0</v>
      </c>
      <c r="HF50" s="108">
        <v>0</v>
      </c>
      <c r="HG50" s="108">
        <v>0</v>
      </c>
      <c r="HH50" s="108">
        <v>0</v>
      </c>
      <c r="HI50" s="108">
        <v>0</v>
      </c>
    </row>
    <row r="51" spans="1:217" s="109" customFormat="1" x14ac:dyDescent="0.2">
      <c r="A51" s="107" t="s">
        <v>367</v>
      </c>
      <c r="B51" s="108">
        <v>0</v>
      </c>
      <c r="C51" s="108">
        <v>0</v>
      </c>
      <c r="D51" s="108">
        <v>0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0</v>
      </c>
      <c r="K51" s="108">
        <v>0</v>
      </c>
      <c r="L51" s="108">
        <v>0</v>
      </c>
      <c r="M51" s="108">
        <v>0</v>
      </c>
      <c r="N51" s="108">
        <v>0</v>
      </c>
      <c r="O51" s="108">
        <v>0</v>
      </c>
      <c r="P51" s="108">
        <v>0</v>
      </c>
      <c r="Q51" s="108">
        <v>0</v>
      </c>
      <c r="R51" s="108">
        <v>0</v>
      </c>
      <c r="S51" s="108">
        <v>0</v>
      </c>
      <c r="T51" s="108">
        <v>0</v>
      </c>
      <c r="U51" s="108">
        <v>0</v>
      </c>
      <c r="V51" s="108">
        <v>0</v>
      </c>
      <c r="W51" s="108">
        <v>0</v>
      </c>
      <c r="X51" s="108">
        <v>0</v>
      </c>
      <c r="Y51" s="108">
        <v>0</v>
      </c>
      <c r="Z51" s="108">
        <v>0</v>
      </c>
      <c r="AA51" s="108">
        <v>0</v>
      </c>
      <c r="AB51" s="108">
        <v>0</v>
      </c>
      <c r="AC51" s="108">
        <v>0</v>
      </c>
      <c r="AD51" s="108">
        <v>0</v>
      </c>
      <c r="AE51" s="108">
        <v>0</v>
      </c>
      <c r="AF51" s="108">
        <v>0</v>
      </c>
      <c r="AG51" s="108">
        <v>0</v>
      </c>
      <c r="AH51" s="108">
        <v>0</v>
      </c>
      <c r="AI51" s="108">
        <v>0</v>
      </c>
      <c r="AJ51" s="108">
        <v>0</v>
      </c>
      <c r="AK51" s="108">
        <v>0</v>
      </c>
      <c r="AL51" s="108">
        <v>0</v>
      </c>
      <c r="AM51" s="108">
        <v>0</v>
      </c>
      <c r="AN51" s="108">
        <v>0</v>
      </c>
      <c r="AO51" s="108">
        <v>0</v>
      </c>
      <c r="AP51" s="108">
        <v>0</v>
      </c>
      <c r="AQ51" s="108">
        <v>0</v>
      </c>
      <c r="AR51" s="108">
        <v>0</v>
      </c>
      <c r="AS51" s="108">
        <v>0</v>
      </c>
      <c r="AT51" s="108">
        <v>0</v>
      </c>
      <c r="AU51" s="108">
        <v>0</v>
      </c>
      <c r="AV51" s="108">
        <v>0</v>
      </c>
      <c r="AW51" s="108">
        <v>0</v>
      </c>
      <c r="AX51" s="108">
        <v>0</v>
      </c>
      <c r="AY51" s="108">
        <v>0</v>
      </c>
      <c r="AZ51" s="108">
        <v>0</v>
      </c>
      <c r="BA51" s="108">
        <v>0</v>
      </c>
      <c r="BB51" s="108">
        <v>0</v>
      </c>
      <c r="BC51" s="108">
        <v>0</v>
      </c>
      <c r="BD51" s="108">
        <v>0</v>
      </c>
      <c r="BE51" s="108">
        <v>0</v>
      </c>
      <c r="BF51" s="108">
        <v>0</v>
      </c>
      <c r="BG51" s="108">
        <v>0</v>
      </c>
      <c r="BH51" s="108">
        <v>0</v>
      </c>
      <c r="BI51" s="108">
        <v>0</v>
      </c>
      <c r="BJ51" s="108">
        <v>0</v>
      </c>
      <c r="BK51" s="108">
        <v>0</v>
      </c>
      <c r="BL51" s="108">
        <v>0</v>
      </c>
      <c r="BM51" s="108">
        <v>0</v>
      </c>
      <c r="BN51" s="108">
        <v>0</v>
      </c>
      <c r="BO51" s="108">
        <v>0</v>
      </c>
      <c r="BP51" s="108">
        <v>0</v>
      </c>
      <c r="BQ51" s="108">
        <v>0</v>
      </c>
      <c r="BR51" s="108">
        <v>0</v>
      </c>
      <c r="BS51" s="108">
        <v>0</v>
      </c>
      <c r="BT51" s="108">
        <v>0</v>
      </c>
      <c r="BU51" s="108">
        <v>0</v>
      </c>
      <c r="BV51" s="108">
        <v>0</v>
      </c>
      <c r="BW51" s="108">
        <v>0</v>
      </c>
      <c r="BX51" s="108">
        <v>0</v>
      </c>
      <c r="BY51" s="108">
        <v>0</v>
      </c>
      <c r="BZ51" s="108">
        <v>0</v>
      </c>
      <c r="CA51" s="108">
        <v>0</v>
      </c>
      <c r="CB51" s="108">
        <v>0</v>
      </c>
      <c r="CC51" s="108">
        <v>0</v>
      </c>
      <c r="CD51" s="108">
        <v>0</v>
      </c>
      <c r="CE51" s="108">
        <v>0</v>
      </c>
      <c r="CF51" s="108">
        <v>0</v>
      </c>
      <c r="CG51" s="108">
        <v>0</v>
      </c>
      <c r="CH51" s="108">
        <v>0</v>
      </c>
      <c r="CI51" s="108">
        <v>0</v>
      </c>
      <c r="CJ51" s="108">
        <v>0</v>
      </c>
      <c r="CK51" s="108">
        <v>0</v>
      </c>
      <c r="CL51" s="108">
        <v>0</v>
      </c>
      <c r="CM51" s="108">
        <v>0</v>
      </c>
      <c r="CN51" s="108">
        <v>0</v>
      </c>
      <c r="CO51" s="108">
        <v>0</v>
      </c>
      <c r="CP51" s="108">
        <v>0</v>
      </c>
      <c r="CQ51" s="108">
        <v>0</v>
      </c>
      <c r="CR51" s="108">
        <v>0</v>
      </c>
      <c r="CS51" s="108">
        <v>0</v>
      </c>
      <c r="CT51" s="108">
        <v>0</v>
      </c>
      <c r="CU51" s="108">
        <v>0</v>
      </c>
      <c r="CV51" s="108">
        <v>0</v>
      </c>
      <c r="CW51" s="108">
        <v>0</v>
      </c>
      <c r="CX51" s="108">
        <v>0</v>
      </c>
      <c r="CY51" s="108">
        <v>0</v>
      </c>
      <c r="CZ51" s="108">
        <v>0</v>
      </c>
      <c r="DA51" s="108">
        <v>0</v>
      </c>
      <c r="DB51" s="108">
        <v>0</v>
      </c>
      <c r="DC51" s="108">
        <v>0</v>
      </c>
      <c r="DD51" s="108">
        <v>0</v>
      </c>
      <c r="DE51" s="108">
        <v>0</v>
      </c>
      <c r="DF51" s="108">
        <v>0</v>
      </c>
      <c r="DG51" s="108">
        <v>0</v>
      </c>
      <c r="DH51" s="108">
        <v>0</v>
      </c>
      <c r="DI51" s="108">
        <v>0</v>
      </c>
      <c r="DJ51" s="108">
        <v>0</v>
      </c>
      <c r="DK51" s="108">
        <v>0</v>
      </c>
      <c r="DL51" s="108">
        <v>0</v>
      </c>
      <c r="DM51" s="108">
        <v>0</v>
      </c>
      <c r="DN51" s="108">
        <v>0</v>
      </c>
      <c r="DO51" s="108">
        <v>0</v>
      </c>
      <c r="DP51" s="108">
        <v>0</v>
      </c>
      <c r="DQ51" s="108">
        <v>0</v>
      </c>
      <c r="DR51" s="108">
        <v>0</v>
      </c>
      <c r="DS51" s="108">
        <v>0</v>
      </c>
      <c r="DT51" s="108">
        <v>0</v>
      </c>
      <c r="DU51" s="108">
        <v>0</v>
      </c>
      <c r="DV51" s="108">
        <v>0</v>
      </c>
      <c r="DW51" s="108">
        <v>0</v>
      </c>
      <c r="DX51" s="108">
        <v>0</v>
      </c>
      <c r="DY51" s="108">
        <v>0</v>
      </c>
      <c r="DZ51" s="108">
        <v>0</v>
      </c>
      <c r="EA51" s="108">
        <v>0</v>
      </c>
      <c r="EB51" s="108">
        <v>0</v>
      </c>
      <c r="EC51" s="108">
        <v>0</v>
      </c>
      <c r="ED51" s="108">
        <v>0</v>
      </c>
      <c r="EE51" s="108">
        <v>0</v>
      </c>
      <c r="EF51" s="108">
        <v>0</v>
      </c>
      <c r="EG51" s="108">
        <v>0</v>
      </c>
      <c r="EH51" s="108">
        <v>0</v>
      </c>
      <c r="EI51" s="108">
        <v>0</v>
      </c>
      <c r="EJ51" s="108">
        <v>0</v>
      </c>
      <c r="EK51" s="108">
        <v>0</v>
      </c>
      <c r="EL51" s="108">
        <v>0</v>
      </c>
      <c r="EM51" s="108">
        <v>0</v>
      </c>
      <c r="EN51" s="108">
        <v>0</v>
      </c>
      <c r="EO51" s="108">
        <v>0</v>
      </c>
      <c r="EP51" s="108">
        <v>0</v>
      </c>
      <c r="EQ51" s="108">
        <v>0</v>
      </c>
      <c r="ER51" s="108">
        <v>0</v>
      </c>
      <c r="ES51" s="108">
        <v>0</v>
      </c>
      <c r="ET51" s="108">
        <v>0</v>
      </c>
      <c r="EU51" s="108">
        <v>0</v>
      </c>
      <c r="EV51" s="108">
        <v>0</v>
      </c>
      <c r="EW51" s="108">
        <v>0</v>
      </c>
      <c r="EX51" s="108">
        <v>0</v>
      </c>
      <c r="EY51" s="108">
        <v>0</v>
      </c>
      <c r="EZ51" s="108">
        <v>0</v>
      </c>
      <c r="FA51" s="108">
        <v>0</v>
      </c>
      <c r="FB51" s="108">
        <v>0</v>
      </c>
      <c r="FC51" s="108">
        <v>0</v>
      </c>
      <c r="FD51" s="108">
        <v>0</v>
      </c>
      <c r="FE51" s="108">
        <v>0</v>
      </c>
      <c r="FF51" s="108">
        <v>0</v>
      </c>
      <c r="FG51" s="108">
        <v>0</v>
      </c>
      <c r="FH51" s="108">
        <v>0</v>
      </c>
      <c r="FI51" s="108">
        <v>0</v>
      </c>
      <c r="FJ51" s="108">
        <v>0</v>
      </c>
      <c r="FK51" s="108">
        <v>0</v>
      </c>
      <c r="FL51" s="108">
        <v>0</v>
      </c>
      <c r="FM51" s="108">
        <v>0</v>
      </c>
      <c r="FN51" s="108">
        <v>0</v>
      </c>
      <c r="FO51" s="108">
        <v>0</v>
      </c>
      <c r="FP51" s="108">
        <v>0</v>
      </c>
      <c r="FQ51" s="108">
        <v>0</v>
      </c>
      <c r="FR51" s="108">
        <v>0</v>
      </c>
      <c r="FS51" s="108">
        <v>0</v>
      </c>
      <c r="FT51" s="108">
        <v>0</v>
      </c>
      <c r="FU51" s="108">
        <v>0</v>
      </c>
      <c r="FV51" s="108">
        <v>0</v>
      </c>
      <c r="FW51" s="108">
        <v>0</v>
      </c>
      <c r="FX51" s="108">
        <v>0</v>
      </c>
      <c r="FY51" s="108">
        <v>0</v>
      </c>
      <c r="FZ51" s="108">
        <v>0</v>
      </c>
      <c r="GA51" s="108">
        <v>0</v>
      </c>
      <c r="GB51" s="108">
        <v>0</v>
      </c>
      <c r="GC51" s="108">
        <v>0</v>
      </c>
      <c r="GD51" s="108">
        <v>0</v>
      </c>
      <c r="GE51" s="108">
        <v>0</v>
      </c>
      <c r="GF51" s="108">
        <v>0</v>
      </c>
      <c r="GG51" s="108">
        <v>0</v>
      </c>
      <c r="GH51" s="108">
        <v>0</v>
      </c>
      <c r="GI51" s="108">
        <v>0</v>
      </c>
      <c r="GJ51" s="108">
        <v>0</v>
      </c>
      <c r="GK51" s="108">
        <v>0</v>
      </c>
      <c r="GL51" s="108">
        <v>0</v>
      </c>
      <c r="GM51" s="108">
        <v>0</v>
      </c>
      <c r="GN51" s="108">
        <v>0</v>
      </c>
      <c r="GO51" s="108">
        <v>0</v>
      </c>
      <c r="GP51" s="108">
        <v>0</v>
      </c>
      <c r="GQ51" s="108">
        <v>0</v>
      </c>
      <c r="GR51" s="108">
        <v>0</v>
      </c>
      <c r="GS51" s="108">
        <v>0</v>
      </c>
      <c r="GT51" s="108">
        <v>0</v>
      </c>
      <c r="GU51" s="108">
        <v>0</v>
      </c>
      <c r="GV51" s="108">
        <v>0</v>
      </c>
      <c r="GW51" s="108">
        <v>0</v>
      </c>
      <c r="GX51" s="108">
        <v>0</v>
      </c>
      <c r="GY51" s="108">
        <v>0</v>
      </c>
      <c r="GZ51" s="108">
        <v>0</v>
      </c>
      <c r="HA51" s="108">
        <v>0</v>
      </c>
      <c r="HB51" s="108">
        <v>0</v>
      </c>
      <c r="HC51" s="108">
        <v>0</v>
      </c>
      <c r="HD51" s="108">
        <v>0</v>
      </c>
      <c r="HE51" s="108">
        <v>0</v>
      </c>
      <c r="HF51" s="108">
        <v>0</v>
      </c>
      <c r="HG51" s="108">
        <v>0</v>
      </c>
      <c r="HH51" s="108">
        <v>0</v>
      </c>
      <c r="HI51" s="108">
        <v>0</v>
      </c>
    </row>
    <row r="52" spans="1:217" s="109" customFormat="1" x14ac:dyDescent="0.2">
      <c r="A52" s="107" t="s">
        <v>368</v>
      </c>
      <c r="B52" s="108">
        <v>0</v>
      </c>
      <c r="C52" s="108">
        <v>0</v>
      </c>
      <c r="D52" s="108">
        <v>0</v>
      </c>
      <c r="E52" s="108">
        <v>0</v>
      </c>
      <c r="F52" s="108">
        <v>0</v>
      </c>
      <c r="G52" s="108">
        <v>0</v>
      </c>
      <c r="H52" s="108">
        <v>0</v>
      </c>
      <c r="I52" s="108">
        <v>0</v>
      </c>
      <c r="J52" s="108">
        <v>0</v>
      </c>
      <c r="K52" s="108">
        <v>0</v>
      </c>
      <c r="L52" s="108">
        <v>0</v>
      </c>
      <c r="M52" s="108">
        <v>0</v>
      </c>
      <c r="N52" s="108">
        <v>0</v>
      </c>
      <c r="O52" s="108">
        <v>0</v>
      </c>
      <c r="P52" s="108">
        <v>0</v>
      </c>
      <c r="Q52" s="108">
        <v>0</v>
      </c>
      <c r="R52" s="108">
        <v>0</v>
      </c>
      <c r="S52" s="108">
        <v>0</v>
      </c>
      <c r="T52" s="108">
        <v>0</v>
      </c>
      <c r="U52" s="108">
        <v>0</v>
      </c>
      <c r="V52" s="108">
        <v>0</v>
      </c>
      <c r="W52" s="108">
        <v>0</v>
      </c>
      <c r="X52" s="108">
        <v>0</v>
      </c>
      <c r="Y52" s="108">
        <v>0</v>
      </c>
      <c r="Z52" s="108">
        <v>0</v>
      </c>
      <c r="AA52" s="108">
        <v>0</v>
      </c>
      <c r="AB52" s="108">
        <v>0</v>
      </c>
      <c r="AC52" s="108">
        <v>0</v>
      </c>
      <c r="AD52" s="108">
        <v>0</v>
      </c>
      <c r="AE52" s="108">
        <v>0</v>
      </c>
      <c r="AF52" s="108">
        <v>0</v>
      </c>
      <c r="AG52" s="108">
        <v>0</v>
      </c>
      <c r="AH52" s="108">
        <v>0</v>
      </c>
      <c r="AI52" s="108">
        <v>0</v>
      </c>
      <c r="AJ52" s="108">
        <v>0</v>
      </c>
      <c r="AK52" s="108">
        <v>0</v>
      </c>
      <c r="AL52" s="108">
        <v>0</v>
      </c>
      <c r="AM52" s="108">
        <v>0</v>
      </c>
      <c r="AN52" s="108">
        <v>0</v>
      </c>
      <c r="AO52" s="108">
        <v>0</v>
      </c>
      <c r="AP52" s="108">
        <v>0</v>
      </c>
      <c r="AQ52" s="108">
        <v>0</v>
      </c>
      <c r="AR52" s="108">
        <v>0</v>
      </c>
      <c r="AS52" s="108">
        <v>0</v>
      </c>
      <c r="AT52" s="108">
        <v>0</v>
      </c>
      <c r="AU52" s="108">
        <v>0</v>
      </c>
      <c r="AV52" s="108">
        <v>0</v>
      </c>
      <c r="AW52" s="108">
        <v>0</v>
      </c>
      <c r="AX52" s="108">
        <v>0</v>
      </c>
      <c r="AY52" s="108">
        <v>0</v>
      </c>
      <c r="AZ52" s="108">
        <v>0</v>
      </c>
      <c r="BA52" s="108">
        <v>0</v>
      </c>
      <c r="BB52" s="108">
        <v>0</v>
      </c>
      <c r="BC52" s="108">
        <v>0</v>
      </c>
      <c r="BD52" s="108">
        <v>0</v>
      </c>
      <c r="BE52" s="108">
        <v>0</v>
      </c>
      <c r="BF52" s="108">
        <v>0</v>
      </c>
      <c r="BG52" s="108">
        <v>0</v>
      </c>
      <c r="BH52" s="108">
        <v>0</v>
      </c>
      <c r="BI52" s="108">
        <v>0</v>
      </c>
      <c r="BJ52" s="108">
        <v>0</v>
      </c>
      <c r="BK52" s="108">
        <v>0</v>
      </c>
      <c r="BL52" s="108">
        <v>0</v>
      </c>
      <c r="BM52" s="108">
        <v>0</v>
      </c>
      <c r="BN52" s="108">
        <v>0</v>
      </c>
      <c r="BO52" s="108">
        <v>0</v>
      </c>
      <c r="BP52" s="108">
        <v>0</v>
      </c>
      <c r="BQ52" s="108">
        <v>0</v>
      </c>
      <c r="BR52" s="108">
        <v>0</v>
      </c>
      <c r="BS52" s="108">
        <v>0</v>
      </c>
      <c r="BT52" s="108">
        <v>0</v>
      </c>
      <c r="BU52" s="108">
        <v>0</v>
      </c>
      <c r="BV52" s="108">
        <v>0</v>
      </c>
      <c r="BW52" s="108">
        <v>0</v>
      </c>
      <c r="BX52" s="108">
        <v>0</v>
      </c>
      <c r="BY52" s="108">
        <v>0</v>
      </c>
      <c r="BZ52" s="108">
        <v>0</v>
      </c>
      <c r="CA52" s="108">
        <v>0</v>
      </c>
      <c r="CB52" s="108">
        <v>0</v>
      </c>
      <c r="CC52" s="108">
        <v>0</v>
      </c>
      <c r="CD52" s="108">
        <v>0</v>
      </c>
      <c r="CE52" s="108">
        <v>0</v>
      </c>
      <c r="CF52" s="108">
        <v>0</v>
      </c>
      <c r="CG52" s="108">
        <v>0</v>
      </c>
      <c r="CH52" s="108">
        <v>0</v>
      </c>
      <c r="CI52" s="108">
        <v>0</v>
      </c>
      <c r="CJ52" s="108">
        <v>0</v>
      </c>
      <c r="CK52" s="108">
        <v>0</v>
      </c>
      <c r="CL52" s="108">
        <v>0</v>
      </c>
      <c r="CM52" s="108">
        <v>0</v>
      </c>
      <c r="CN52" s="108">
        <v>0</v>
      </c>
      <c r="CO52" s="108">
        <v>0</v>
      </c>
      <c r="CP52" s="108">
        <v>0</v>
      </c>
      <c r="CQ52" s="108">
        <v>0</v>
      </c>
      <c r="CR52" s="108">
        <v>0</v>
      </c>
      <c r="CS52" s="108">
        <v>0</v>
      </c>
      <c r="CT52" s="108">
        <v>0</v>
      </c>
      <c r="CU52" s="108">
        <v>0</v>
      </c>
      <c r="CV52" s="108">
        <v>0</v>
      </c>
      <c r="CW52" s="108">
        <v>0</v>
      </c>
      <c r="CX52" s="108">
        <v>0</v>
      </c>
      <c r="CY52" s="108">
        <v>0</v>
      </c>
      <c r="CZ52" s="108">
        <v>0</v>
      </c>
      <c r="DA52" s="108">
        <v>0</v>
      </c>
      <c r="DB52" s="108">
        <v>0</v>
      </c>
      <c r="DC52" s="108">
        <v>0</v>
      </c>
      <c r="DD52" s="108">
        <v>0</v>
      </c>
      <c r="DE52" s="108">
        <v>0</v>
      </c>
      <c r="DF52" s="108">
        <v>0</v>
      </c>
      <c r="DG52" s="108">
        <v>0</v>
      </c>
      <c r="DH52" s="108">
        <v>0</v>
      </c>
      <c r="DI52" s="108">
        <v>0</v>
      </c>
      <c r="DJ52" s="108">
        <v>0</v>
      </c>
      <c r="DK52" s="108">
        <v>0</v>
      </c>
      <c r="DL52" s="108">
        <v>0</v>
      </c>
      <c r="DM52" s="108">
        <v>0</v>
      </c>
      <c r="DN52" s="108">
        <v>0</v>
      </c>
      <c r="DO52" s="108">
        <v>0</v>
      </c>
      <c r="DP52" s="108">
        <v>0</v>
      </c>
      <c r="DQ52" s="108">
        <v>0</v>
      </c>
      <c r="DR52" s="108">
        <v>0</v>
      </c>
      <c r="DS52" s="108">
        <v>0</v>
      </c>
      <c r="DT52" s="108">
        <v>0</v>
      </c>
      <c r="DU52" s="108">
        <v>0</v>
      </c>
      <c r="DV52" s="108">
        <v>0</v>
      </c>
      <c r="DW52" s="108">
        <v>0</v>
      </c>
      <c r="DX52" s="108">
        <v>0</v>
      </c>
      <c r="DY52" s="108">
        <v>0</v>
      </c>
      <c r="DZ52" s="108">
        <v>0</v>
      </c>
      <c r="EA52" s="108">
        <v>0</v>
      </c>
      <c r="EB52" s="108">
        <v>0</v>
      </c>
      <c r="EC52" s="108">
        <v>0</v>
      </c>
      <c r="ED52" s="108">
        <v>0</v>
      </c>
      <c r="EE52" s="108">
        <v>0</v>
      </c>
      <c r="EF52" s="108">
        <v>0</v>
      </c>
      <c r="EG52" s="108">
        <v>0</v>
      </c>
      <c r="EH52" s="108">
        <v>0</v>
      </c>
      <c r="EI52" s="108">
        <v>0</v>
      </c>
      <c r="EJ52" s="108">
        <v>0</v>
      </c>
      <c r="EK52" s="108">
        <v>0</v>
      </c>
      <c r="EL52" s="108">
        <v>0</v>
      </c>
      <c r="EM52" s="108">
        <v>0</v>
      </c>
      <c r="EN52" s="108">
        <v>0</v>
      </c>
      <c r="EO52" s="108">
        <v>0</v>
      </c>
      <c r="EP52" s="108">
        <v>0</v>
      </c>
      <c r="EQ52" s="108">
        <v>0</v>
      </c>
      <c r="ER52" s="108">
        <v>0</v>
      </c>
      <c r="ES52" s="108">
        <v>0</v>
      </c>
      <c r="ET52" s="108">
        <v>0</v>
      </c>
      <c r="EU52" s="108">
        <v>0</v>
      </c>
      <c r="EV52" s="108">
        <v>0</v>
      </c>
      <c r="EW52" s="108">
        <v>0</v>
      </c>
      <c r="EX52" s="108">
        <v>0</v>
      </c>
      <c r="EY52" s="108">
        <v>0</v>
      </c>
      <c r="EZ52" s="108">
        <v>0</v>
      </c>
      <c r="FA52" s="108">
        <v>0</v>
      </c>
      <c r="FB52" s="108">
        <v>0</v>
      </c>
      <c r="FC52" s="108">
        <v>0</v>
      </c>
      <c r="FD52" s="108">
        <v>0</v>
      </c>
      <c r="FE52" s="108">
        <v>0</v>
      </c>
      <c r="FF52" s="108">
        <v>0</v>
      </c>
      <c r="FG52" s="108">
        <v>0</v>
      </c>
      <c r="FH52" s="108">
        <v>0</v>
      </c>
      <c r="FI52" s="108">
        <v>0</v>
      </c>
      <c r="FJ52" s="108">
        <v>0</v>
      </c>
      <c r="FK52" s="108">
        <v>0</v>
      </c>
      <c r="FL52" s="108">
        <v>0</v>
      </c>
      <c r="FM52" s="108">
        <v>0</v>
      </c>
      <c r="FN52" s="108">
        <v>0</v>
      </c>
      <c r="FO52" s="108">
        <v>0</v>
      </c>
      <c r="FP52" s="108">
        <v>0</v>
      </c>
      <c r="FQ52" s="108">
        <v>0</v>
      </c>
      <c r="FR52" s="108">
        <v>0</v>
      </c>
      <c r="FS52" s="108">
        <v>0</v>
      </c>
      <c r="FT52" s="108">
        <v>0</v>
      </c>
      <c r="FU52" s="108">
        <v>0</v>
      </c>
      <c r="FV52" s="108">
        <v>0</v>
      </c>
      <c r="FW52" s="108">
        <v>0</v>
      </c>
      <c r="FX52" s="108">
        <v>0</v>
      </c>
      <c r="FY52" s="108">
        <v>0</v>
      </c>
      <c r="FZ52" s="108">
        <v>0</v>
      </c>
      <c r="GA52" s="108">
        <v>0</v>
      </c>
      <c r="GB52" s="108">
        <v>0</v>
      </c>
      <c r="GC52" s="108">
        <v>0</v>
      </c>
      <c r="GD52" s="108">
        <v>0</v>
      </c>
      <c r="GE52" s="108">
        <v>0</v>
      </c>
      <c r="GF52" s="108">
        <v>0</v>
      </c>
      <c r="GG52" s="108">
        <v>0</v>
      </c>
      <c r="GH52" s="108">
        <v>0</v>
      </c>
      <c r="GI52" s="108">
        <v>0</v>
      </c>
      <c r="GJ52" s="108">
        <v>0</v>
      </c>
      <c r="GK52" s="108">
        <v>0</v>
      </c>
      <c r="GL52" s="108">
        <v>0</v>
      </c>
      <c r="GM52" s="108">
        <v>0</v>
      </c>
      <c r="GN52" s="108">
        <v>0</v>
      </c>
      <c r="GO52" s="108">
        <v>0</v>
      </c>
      <c r="GP52" s="108">
        <v>0</v>
      </c>
      <c r="GQ52" s="108">
        <v>0</v>
      </c>
      <c r="GR52" s="108">
        <v>0</v>
      </c>
      <c r="GS52" s="108">
        <v>0</v>
      </c>
      <c r="GT52" s="108">
        <v>0</v>
      </c>
      <c r="GU52" s="108">
        <v>0</v>
      </c>
      <c r="GV52" s="108">
        <v>0</v>
      </c>
      <c r="GW52" s="108">
        <v>0</v>
      </c>
      <c r="GX52" s="108">
        <v>0</v>
      </c>
      <c r="GY52" s="108">
        <v>0</v>
      </c>
      <c r="GZ52" s="108">
        <v>0</v>
      </c>
      <c r="HA52" s="108">
        <v>0</v>
      </c>
      <c r="HB52" s="108">
        <v>0</v>
      </c>
      <c r="HC52" s="108">
        <v>0</v>
      </c>
      <c r="HD52" s="108">
        <v>0</v>
      </c>
      <c r="HE52" s="108">
        <v>0</v>
      </c>
      <c r="HF52" s="108">
        <v>0</v>
      </c>
      <c r="HG52" s="108">
        <v>0</v>
      </c>
      <c r="HH52" s="108">
        <v>0</v>
      </c>
      <c r="HI52" s="108">
        <v>0</v>
      </c>
    </row>
    <row r="53" spans="1:217" x14ac:dyDescent="0.2">
      <c r="A53" s="28"/>
    </row>
    <row r="54" spans="1:217" s="22" customFormat="1" x14ac:dyDescent="0.2">
      <c r="A54" s="34" t="s">
        <v>238</v>
      </c>
      <c r="B54" s="83">
        <f t="shared" ref="B54" si="62">B41-B43</f>
        <v>0</v>
      </c>
      <c r="C54" s="83">
        <f t="shared" ref="C54:BM54" si="63">C41-C43</f>
        <v>0</v>
      </c>
      <c r="D54" s="83">
        <f t="shared" si="63"/>
        <v>0</v>
      </c>
      <c r="E54" s="83">
        <f t="shared" si="63"/>
        <v>0</v>
      </c>
      <c r="F54" s="83">
        <f t="shared" si="63"/>
        <v>0</v>
      </c>
      <c r="G54" s="83">
        <f t="shared" si="63"/>
        <v>0</v>
      </c>
      <c r="H54" s="83">
        <f t="shared" si="63"/>
        <v>0</v>
      </c>
      <c r="I54" s="83">
        <f t="shared" si="63"/>
        <v>0</v>
      </c>
      <c r="J54" s="83">
        <f t="shared" si="63"/>
        <v>0</v>
      </c>
      <c r="K54" s="83">
        <f t="shared" si="63"/>
        <v>0</v>
      </c>
      <c r="L54" s="83">
        <f t="shared" si="63"/>
        <v>0</v>
      </c>
      <c r="M54" s="83">
        <f t="shared" si="63"/>
        <v>0</v>
      </c>
      <c r="N54" s="83">
        <f t="shared" si="63"/>
        <v>0</v>
      </c>
      <c r="O54" s="83">
        <f t="shared" si="63"/>
        <v>0</v>
      </c>
      <c r="P54" s="83">
        <f t="shared" si="63"/>
        <v>0</v>
      </c>
      <c r="Q54" s="83">
        <f t="shared" si="63"/>
        <v>0</v>
      </c>
      <c r="R54" s="83">
        <f t="shared" si="63"/>
        <v>0</v>
      </c>
      <c r="S54" s="83">
        <f t="shared" si="63"/>
        <v>0</v>
      </c>
      <c r="T54" s="83">
        <f t="shared" si="63"/>
        <v>125.09161985642051</v>
      </c>
      <c r="U54" s="83">
        <f t="shared" si="63"/>
        <v>125.09161985642051</v>
      </c>
      <c r="V54" s="83">
        <f t="shared" si="63"/>
        <v>125.09161985642051</v>
      </c>
      <c r="W54" s="83">
        <f t="shared" si="63"/>
        <v>125.09161985642051</v>
      </c>
      <c r="X54" s="83">
        <f t="shared" si="63"/>
        <v>125.09161985642051</v>
      </c>
      <c r="Y54" s="83">
        <f t="shared" si="63"/>
        <v>125.09161985642051</v>
      </c>
      <c r="Z54" s="83">
        <f t="shared" si="63"/>
        <v>125.09161985642051</v>
      </c>
      <c r="AA54" s="83">
        <f t="shared" si="63"/>
        <v>125.09161985642051</v>
      </c>
      <c r="AB54" s="83">
        <f t="shared" si="63"/>
        <v>125.09161985642051</v>
      </c>
      <c r="AC54" s="83">
        <f t="shared" si="63"/>
        <v>125.09161985642051</v>
      </c>
      <c r="AD54" s="83">
        <f t="shared" si="63"/>
        <v>125.09161985642051</v>
      </c>
      <c r="AE54" s="83">
        <f t="shared" si="63"/>
        <v>125.09161985642051</v>
      </c>
      <c r="AF54" s="83">
        <f t="shared" si="63"/>
        <v>125.09161985642051</v>
      </c>
      <c r="AG54" s="83">
        <f t="shared" si="63"/>
        <v>125.09161985642051</v>
      </c>
      <c r="AH54" s="83">
        <f t="shared" si="63"/>
        <v>125.09161985642051</v>
      </c>
      <c r="AI54" s="83">
        <f t="shared" si="63"/>
        <v>125.09161985642051</v>
      </c>
      <c r="AJ54" s="83">
        <f t="shared" si="63"/>
        <v>125.09161985642051</v>
      </c>
      <c r="AK54" s="83">
        <f t="shared" si="63"/>
        <v>125.09161985642051</v>
      </c>
      <c r="AL54" s="83">
        <f t="shared" si="63"/>
        <v>125.09161985642051</v>
      </c>
      <c r="AM54" s="83">
        <f t="shared" si="63"/>
        <v>125.09161985642051</v>
      </c>
      <c r="AN54" s="83">
        <f t="shared" si="63"/>
        <v>125.09161985642051</v>
      </c>
      <c r="AO54" s="83">
        <f t="shared" si="63"/>
        <v>125.09161985642051</v>
      </c>
      <c r="AP54" s="83">
        <f t="shared" si="63"/>
        <v>125.09161985642051</v>
      </c>
      <c r="AQ54" s="83">
        <f t="shared" si="63"/>
        <v>125.09161985642051</v>
      </c>
      <c r="AR54" s="83">
        <f t="shared" si="63"/>
        <v>125.09161985642051</v>
      </c>
      <c r="AS54" s="83">
        <f t="shared" si="63"/>
        <v>125.09161985642051</v>
      </c>
      <c r="AT54" s="83">
        <f t="shared" si="63"/>
        <v>125.09161985642051</v>
      </c>
      <c r="AU54" s="83">
        <f t="shared" si="63"/>
        <v>125.09161985642051</v>
      </c>
      <c r="AV54" s="83">
        <f t="shared" si="63"/>
        <v>125.09161985642051</v>
      </c>
      <c r="AW54" s="83">
        <f t="shared" si="63"/>
        <v>125.09161985642051</v>
      </c>
      <c r="AX54" s="83">
        <f t="shared" si="63"/>
        <v>125.09161985642051</v>
      </c>
      <c r="AY54" s="83">
        <f t="shared" si="63"/>
        <v>125.09161985642051</v>
      </c>
      <c r="AZ54" s="83">
        <f t="shared" si="63"/>
        <v>125.09161985642051</v>
      </c>
      <c r="BA54" s="83">
        <f t="shared" si="63"/>
        <v>125.09161985642051</v>
      </c>
      <c r="BB54" s="83">
        <f t="shared" si="63"/>
        <v>125.09161985642051</v>
      </c>
      <c r="BC54" s="83">
        <f t="shared" si="63"/>
        <v>125.09161985642051</v>
      </c>
      <c r="BD54" s="83">
        <f t="shared" si="63"/>
        <v>125.09161985642051</v>
      </c>
      <c r="BE54" s="83">
        <f t="shared" si="63"/>
        <v>125.09161985642051</v>
      </c>
      <c r="BF54" s="83">
        <f t="shared" si="63"/>
        <v>125.09161985642051</v>
      </c>
      <c r="BG54" s="83">
        <f t="shared" si="63"/>
        <v>125.09161985642051</v>
      </c>
      <c r="BH54" s="83">
        <f t="shared" si="63"/>
        <v>125.09161985642051</v>
      </c>
      <c r="BI54" s="83">
        <f t="shared" si="63"/>
        <v>125.09161985642051</v>
      </c>
      <c r="BJ54" s="83">
        <f t="shared" si="63"/>
        <v>125.09161985642051</v>
      </c>
      <c r="BK54" s="83">
        <f t="shared" si="63"/>
        <v>125.09161985642051</v>
      </c>
      <c r="BL54" s="83">
        <f t="shared" si="63"/>
        <v>125.09161985642051</v>
      </c>
      <c r="BM54" s="83">
        <f t="shared" si="63"/>
        <v>125.09161985642051</v>
      </c>
      <c r="BN54" s="83">
        <f t="shared" ref="BN54:DY54" si="64">BN41-BN43</f>
        <v>125.09161985642051</v>
      </c>
      <c r="BO54" s="83">
        <f t="shared" si="64"/>
        <v>125.09161985642051</v>
      </c>
      <c r="BP54" s="83">
        <f t="shared" si="64"/>
        <v>125.09161985642051</v>
      </c>
      <c r="BQ54" s="83">
        <f t="shared" si="64"/>
        <v>125.09161985642051</v>
      </c>
      <c r="BR54" s="83">
        <f t="shared" si="64"/>
        <v>125.09161985642051</v>
      </c>
      <c r="BS54" s="83">
        <f t="shared" si="64"/>
        <v>125.09161985642051</v>
      </c>
      <c r="BT54" s="83">
        <f t="shared" si="64"/>
        <v>125.09161985642051</v>
      </c>
      <c r="BU54" s="83">
        <f t="shared" si="64"/>
        <v>125.09161985642051</v>
      </c>
      <c r="BV54" s="83">
        <f t="shared" si="64"/>
        <v>125.09161985642051</v>
      </c>
      <c r="BW54" s="83">
        <f t="shared" si="64"/>
        <v>125.09161985642051</v>
      </c>
      <c r="BX54" s="83">
        <f t="shared" si="64"/>
        <v>125.09161985642051</v>
      </c>
      <c r="BY54" s="83">
        <f t="shared" si="64"/>
        <v>125.09161985642051</v>
      </c>
      <c r="BZ54" s="83">
        <f t="shared" si="64"/>
        <v>125.09161985642051</v>
      </c>
      <c r="CA54" s="83">
        <f t="shared" si="64"/>
        <v>125.09161985642051</v>
      </c>
      <c r="CB54" s="83">
        <f t="shared" si="64"/>
        <v>125.09161985642051</v>
      </c>
      <c r="CC54" s="83">
        <f t="shared" si="64"/>
        <v>125.09161985642051</v>
      </c>
      <c r="CD54" s="83">
        <f t="shared" si="64"/>
        <v>125.09161985642051</v>
      </c>
      <c r="CE54" s="83">
        <f t="shared" si="64"/>
        <v>125.09161985642051</v>
      </c>
      <c r="CF54" s="83">
        <f t="shared" si="64"/>
        <v>125.09161985642051</v>
      </c>
      <c r="CG54" s="83">
        <f t="shared" si="64"/>
        <v>125.09161985642051</v>
      </c>
      <c r="CH54" s="83">
        <f t="shared" si="64"/>
        <v>125.09161985642051</v>
      </c>
      <c r="CI54" s="83">
        <f t="shared" si="64"/>
        <v>125.09161985642051</v>
      </c>
      <c r="CJ54" s="83">
        <f t="shared" si="64"/>
        <v>125.09161985642051</v>
      </c>
      <c r="CK54" s="83">
        <f t="shared" si="64"/>
        <v>125.09161985642051</v>
      </c>
      <c r="CL54" s="83">
        <f t="shared" si="64"/>
        <v>125.09161985642051</v>
      </c>
      <c r="CM54" s="83">
        <f t="shared" si="64"/>
        <v>125.09161985642051</v>
      </c>
      <c r="CN54" s="83">
        <f t="shared" si="64"/>
        <v>125.09161985642051</v>
      </c>
      <c r="CO54" s="83">
        <f t="shared" si="64"/>
        <v>125.09161985642051</v>
      </c>
      <c r="CP54" s="83">
        <f t="shared" si="64"/>
        <v>125.09161985642051</v>
      </c>
      <c r="CQ54" s="83">
        <f t="shared" si="64"/>
        <v>125.09161985642051</v>
      </c>
      <c r="CR54" s="83">
        <f t="shared" si="64"/>
        <v>125.09161985642051</v>
      </c>
      <c r="CS54" s="83">
        <f t="shared" si="64"/>
        <v>125.09161985642051</v>
      </c>
      <c r="CT54" s="83">
        <f t="shared" si="64"/>
        <v>125.09161985642051</v>
      </c>
      <c r="CU54" s="83">
        <f t="shared" si="64"/>
        <v>125.09161985642051</v>
      </c>
      <c r="CV54" s="83">
        <f t="shared" si="64"/>
        <v>125.09161985642051</v>
      </c>
      <c r="CW54" s="83">
        <f t="shared" si="64"/>
        <v>125.09161985642051</v>
      </c>
      <c r="CX54" s="83">
        <f t="shared" si="64"/>
        <v>125.09161985642051</v>
      </c>
      <c r="CY54" s="83">
        <f t="shared" si="64"/>
        <v>125.09161985642051</v>
      </c>
      <c r="CZ54" s="83">
        <f t="shared" si="64"/>
        <v>125.09161985642051</v>
      </c>
      <c r="DA54" s="83">
        <f t="shared" si="64"/>
        <v>125.09161985642051</v>
      </c>
      <c r="DB54" s="83">
        <f t="shared" si="64"/>
        <v>125.09161985642051</v>
      </c>
      <c r="DC54" s="83">
        <f t="shared" si="64"/>
        <v>125.09161985642051</v>
      </c>
      <c r="DD54" s="83">
        <f t="shared" si="64"/>
        <v>125.09161985642051</v>
      </c>
      <c r="DE54" s="83">
        <f t="shared" si="64"/>
        <v>125.09161985642051</v>
      </c>
      <c r="DF54" s="83">
        <f t="shared" si="64"/>
        <v>125.09161985642051</v>
      </c>
      <c r="DG54" s="83">
        <f t="shared" si="64"/>
        <v>125.09161985642051</v>
      </c>
      <c r="DH54" s="83">
        <f t="shared" si="64"/>
        <v>125.09161985642051</v>
      </c>
      <c r="DI54" s="83">
        <f t="shared" si="64"/>
        <v>125.09161985642051</v>
      </c>
      <c r="DJ54" s="83">
        <f t="shared" si="64"/>
        <v>125.09161985642051</v>
      </c>
      <c r="DK54" s="83">
        <f t="shared" si="64"/>
        <v>125.09161985642051</v>
      </c>
      <c r="DL54" s="83">
        <f t="shared" si="64"/>
        <v>125.09161985642051</v>
      </c>
      <c r="DM54" s="83">
        <f t="shared" si="64"/>
        <v>125.09161985642051</v>
      </c>
      <c r="DN54" s="83">
        <f t="shared" si="64"/>
        <v>125.09161985642051</v>
      </c>
      <c r="DO54" s="83">
        <f t="shared" si="64"/>
        <v>125.09161985642051</v>
      </c>
      <c r="DP54" s="83">
        <f t="shared" si="64"/>
        <v>125.09161985642051</v>
      </c>
      <c r="DQ54" s="83">
        <f t="shared" si="64"/>
        <v>125.09161985642051</v>
      </c>
      <c r="DR54" s="83">
        <f t="shared" si="64"/>
        <v>125.09161985642051</v>
      </c>
      <c r="DS54" s="83">
        <f t="shared" si="64"/>
        <v>125.09161985642051</v>
      </c>
      <c r="DT54" s="83">
        <f t="shared" si="64"/>
        <v>125.09161985642051</v>
      </c>
      <c r="DU54" s="83">
        <f t="shared" si="64"/>
        <v>125.09161985642051</v>
      </c>
      <c r="DV54" s="83">
        <f t="shared" si="64"/>
        <v>125.09161985642051</v>
      </c>
      <c r="DW54" s="83">
        <f t="shared" si="64"/>
        <v>125.09161985642051</v>
      </c>
      <c r="DX54" s="83">
        <f t="shared" si="64"/>
        <v>125.09161985642051</v>
      </c>
      <c r="DY54" s="83">
        <f t="shared" si="64"/>
        <v>125.09161985642051</v>
      </c>
      <c r="DZ54" s="83">
        <f t="shared" ref="DZ54:GK54" si="65">DZ41-DZ43</f>
        <v>125.09161985642051</v>
      </c>
      <c r="EA54" s="83">
        <f t="shared" si="65"/>
        <v>125.09161985642051</v>
      </c>
      <c r="EB54" s="83">
        <f t="shared" si="65"/>
        <v>125.09161985642051</v>
      </c>
      <c r="EC54" s="83">
        <f t="shared" si="65"/>
        <v>125.09161985642051</v>
      </c>
      <c r="ED54" s="83">
        <f t="shared" si="65"/>
        <v>125.09161985642051</v>
      </c>
      <c r="EE54" s="83">
        <f t="shared" si="65"/>
        <v>125.09161985642051</v>
      </c>
      <c r="EF54" s="83">
        <f t="shared" si="65"/>
        <v>125.09161985642051</v>
      </c>
      <c r="EG54" s="83">
        <f t="shared" si="65"/>
        <v>125.09161985642051</v>
      </c>
      <c r="EH54" s="83">
        <f t="shared" si="65"/>
        <v>125.09161985642051</v>
      </c>
      <c r="EI54" s="83">
        <f t="shared" si="65"/>
        <v>125.09161985642051</v>
      </c>
      <c r="EJ54" s="83">
        <f t="shared" si="65"/>
        <v>125.09161985642051</v>
      </c>
      <c r="EK54" s="83">
        <f t="shared" si="65"/>
        <v>125.09161985642051</v>
      </c>
      <c r="EL54" s="83">
        <f t="shared" si="65"/>
        <v>125.09161985642051</v>
      </c>
      <c r="EM54" s="83">
        <f t="shared" si="65"/>
        <v>125.09161985642051</v>
      </c>
      <c r="EN54" s="83">
        <f t="shared" si="65"/>
        <v>125.09161985642051</v>
      </c>
      <c r="EO54" s="83">
        <f t="shared" si="65"/>
        <v>125.09161985642051</v>
      </c>
      <c r="EP54" s="83">
        <f t="shared" si="65"/>
        <v>125.09161985642051</v>
      </c>
      <c r="EQ54" s="83">
        <f t="shared" si="65"/>
        <v>125.09161985642051</v>
      </c>
      <c r="ER54" s="83">
        <f t="shared" si="65"/>
        <v>125.09161985642051</v>
      </c>
      <c r="ES54" s="83">
        <f t="shared" si="65"/>
        <v>125.09161985642051</v>
      </c>
      <c r="ET54" s="83">
        <f t="shared" si="65"/>
        <v>125.09161985642051</v>
      </c>
      <c r="EU54" s="83">
        <f t="shared" si="65"/>
        <v>125.09161985642051</v>
      </c>
      <c r="EV54" s="83">
        <f t="shared" si="65"/>
        <v>125.09161985642051</v>
      </c>
      <c r="EW54" s="83">
        <f t="shared" si="65"/>
        <v>125.09161985642051</v>
      </c>
      <c r="EX54" s="83">
        <f t="shared" si="65"/>
        <v>125.09161985642051</v>
      </c>
      <c r="EY54" s="83">
        <f t="shared" si="65"/>
        <v>125.09161985642051</v>
      </c>
      <c r="EZ54" s="83">
        <f t="shared" si="65"/>
        <v>125.09161985642051</v>
      </c>
      <c r="FA54" s="83">
        <f t="shared" si="65"/>
        <v>125.09161985642051</v>
      </c>
      <c r="FB54" s="83">
        <f t="shared" si="65"/>
        <v>125.09161985642051</v>
      </c>
      <c r="FC54" s="83">
        <f t="shared" si="65"/>
        <v>125.09161985642051</v>
      </c>
      <c r="FD54" s="83">
        <f t="shared" si="65"/>
        <v>125.09161985642051</v>
      </c>
      <c r="FE54" s="83">
        <f t="shared" si="65"/>
        <v>125.09161985642051</v>
      </c>
      <c r="FF54" s="83">
        <f t="shared" si="65"/>
        <v>125.09161985642051</v>
      </c>
      <c r="FG54" s="83">
        <f t="shared" si="65"/>
        <v>125.09161985642051</v>
      </c>
      <c r="FH54" s="83">
        <f t="shared" si="65"/>
        <v>125.09161985642051</v>
      </c>
      <c r="FI54" s="83">
        <f t="shared" si="65"/>
        <v>125.09161985642051</v>
      </c>
      <c r="FJ54" s="83">
        <f t="shared" si="65"/>
        <v>125.09161985642051</v>
      </c>
      <c r="FK54" s="83">
        <f t="shared" si="65"/>
        <v>125.09161985642051</v>
      </c>
      <c r="FL54" s="83">
        <f t="shared" si="65"/>
        <v>125.09161985642051</v>
      </c>
      <c r="FM54" s="83">
        <f t="shared" si="65"/>
        <v>125.09161985642051</v>
      </c>
      <c r="FN54" s="83">
        <f t="shared" si="65"/>
        <v>125.09161985642051</v>
      </c>
      <c r="FO54" s="83">
        <f t="shared" si="65"/>
        <v>125.09161985642051</v>
      </c>
      <c r="FP54" s="83">
        <f t="shared" si="65"/>
        <v>125.09161985642051</v>
      </c>
      <c r="FQ54" s="83">
        <f t="shared" si="65"/>
        <v>125.09161985642051</v>
      </c>
      <c r="FR54" s="83">
        <f t="shared" si="65"/>
        <v>125.09161985642051</v>
      </c>
      <c r="FS54" s="83">
        <f t="shared" si="65"/>
        <v>125.09161985642051</v>
      </c>
      <c r="FT54" s="83">
        <f t="shared" si="65"/>
        <v>125.09161985642051</v>
      </c>
      <c r="FU54" s="83">
        <f t="shared" si="65"/>
        <v>125.09161985642051</v>
      </c>
      <c r="FV54" s="83">
        <f t="shared" si="65"/>
        <v>125.09161985642051</v>
      </c>
      <c r="FW54" s="83">
        <f t="shared" si="65"/>
        <v>125.09161985642051</v>
      </c>
      <c r="FX54" s="83">
        <f t="shared" si="65"/>
        <v>125.09161985642051</v>
      </c>
      <c r="FY54" s="83">
        <f t="shared" si="65"/>
        <v>125.09161985642051</v>
      </c>
      <c r="FZ54" s="83">
        <f t="shared" si="65"/>
        <v>125.09161985642051</v>
      </c>
      <c r="GA54" s="83">
        <f t="shared" si="65"/>
        <v>125.09161985642051</v>
      </c>
      <c r="GB54" s="83">
        <f t="shared" si="65"/>
        <v>125.09161985642051</v>
      </c>
      <c r="GC54" s="83">
        <f t="shared" si="65"/>
        <v>125.09161985642051</v>
      </c>
      <c r="GD54" s="83">
        <f t="shared" si="65"/>
        <v>125.09161985642051</v>
      </c>
      <c r="GE54" s="83">
        <f t="shared" si="65"/>
        <v>125.09161985642051</v>
      </c>
      <c r="GF54" s="83">
        <f t="shared" si="65"/>
        <v>125.09161985642051</v>
      </c>
      <c r="GG54" s="83">
        <f t="shared" si="65"/>
        <v>125.09161985642051</v>
      </c>
      <c r="GH54" s="83">
        <f t="shared" si="65"/>
        <v>125.09161985642051</v>
      </c>
      <c r="GI54" s="83">
        <f t="shared" si="65"/>
        <v>125.09161985642051</v>
      </c>
      <c r="GJ54" s="83">
        <f t="shared" si="65"/>
        <v>125.09161985642051</v>
      </c>
      <c r="GK54" s="83">
        <f t="shared" si="65"/>
        <v>125.09161985642051</v>
      </c>
      <c r="GL54" s="83">
        <f t="shared" ref="GL54:HI54" si="66">GL41-GL43</f>
        <v>125.09161985642051</v>
      </c>
      <c r="GM54" s="83">
        <f t="shared" si="66"/>
        <v>125.09161985642051</v>
      </c>
      <c r="GN54" s="83">
        <f t="shared" si="66"/>
        <v>125.09161985642051</v>
      </c>
      <c r="GO54" s="83">
        <f t="shared" si="66"/>
        <v>125.09161985642051</v>
      </c>
      <c r="GP54" s="83">
        <f t="shared" si="66"/>
        <v>125.09161985642051</v>
      </c>
      <c r="GQ54" s="83">
        <f t="shared" si="66"/>
        <v>125.09161985642051</v>
      </c>
      <c r="GR54" s="83">
        <f t="shared" si="66"/>
        <v>125.09161985642051</v>
      </c>
      <c r="GS54" s="83">
        <f t="shared" si="66"/>
        <v>125.09161985642051</v>
      </c>
      <c r="GT54" s="83">
        <f t="shared" si="66"/>
        <v>125.09161985642051</v>
      </c>
      <c r="GU54" s="83">
        <f t="shared" si="66"/>
        <v>125.09161985642051</v>
      </c>
      <c r="GV54" s="83">
        <f t="shared" si="66"/>
        <v>125.09161985642051</v>
      </c>
      <c r="GW54" s="83">
        <f t="shared" si="66"/>
        <v>125.09161985642051</v>
      </c>
      <c r="GX54" s="83">
        <f t="shared" si="66"/>
        <v>125.09161985642051</v>
      </c>
      <c r="GY54" s="83">
        <f t="shared" si="66"/>
        <v>125.09161985642051</v>
      </c>
      <c r="GZ54" s="83">
        <f t="shared" si="66"/>
        <v>125.09161985642051</v>
      </c>
      <c r="HA54" s="83">
        <f t="shared" si="66"/>
        <v>125.09161985642051</v>
      </c>
      <c r="HB54" s="83">
        <f t="shared" si="66"/>
        <v>125.09161985642051</v>
      </c>
      <c r="HC54" s="83">
        <f t="shared" si="66"/>
        <v>125.09161985642051</v>
      </c>
      <c r="HD54" s="83">
        <f t="shared" si="66"/>
        <v>125.09161985642051</v>
      </c>
      <c r="HE54" s="83">
        <f t="shared" si="66"/>
        <v>125.09161985642051</v>
      </c>
      <c r="HF54" s="83">
        <f t="shared" si="66"/>
        <v>125.09161985642051</v>
      </c>
      <c r="HG54" s="83">
        <f t="shared" si="66"/>
        <v>125.09161985642051</v>
      </c>
      <c r="HH54" s="83">
        <f t="shared" si="66"/>
        <v>125.09161985642051</v>
      </c>
      <c r="HI54" s="83">
        <f t="shared" si="66"/>
        <v>125.09161985642051</v>
      </c>
    </row>
    <row r="55" spans="1:217" s="22" customFormat="1" x14ac:dyDescent="0.2">
      <c r="A55" s="28" t="s">
        <v>239</v>
      </c>
      <c r="B55" s="84">
        <f>'CMM3 - AUX DEPREC'!C2</f>
        <v>0</v>
      </c>
      <c r="C55" s="84">
        <f>'CMM3 - AUX DEPREC'!D2</f>
        <v>0</v>
      </c>
      <c r="D55" s="84">
        <f>'CMM3 - AUX DEPREC'!E2</f>
        <v>0</v>
      </c>
      <c r="E55" s="84">
        <f>'CMM3 - AUX DEPREC'!F2</f>
        <v>0</v>
      </c>
      <c r="F55" s="84">
        <f>'CMM3 - AUX DEPREC'!G2</f>
        <v>0</v>
      </c>
      <c r="G55" s="84">
        <f>'CMM3 - AUX DEPREC'!H2</f>
        <v>0</v>
      </c>
      <c r="H55" s="84" t="e">
        <f>'CMM3 - AUX DEPREC'!I2</f>
        <v>#REF!</v>
      </c>
      <c r="I55" s="84" t="e">
        <f>'CMM3 - AUX DEPREC'!J2</f>
        <v>#REF!</v>
      </c>
      <c r="J55" s="84" t="e">
        <f>'CMM3 - AUX DEPREC'!K2</f>
        <v>#REF!</v>
      </c>
      <c r="K55" s="84" t="e">
        <f>'CMM3 - AUX DEPREC'!L2</f>
        <v>#REF!</v>
      </c>
      <c r="L55" s="84" t="e">
        <f>'CMM3 - AUX DEPREC'!M2</f>
        <v>#REF!</v>
      </c>
      <c r="M55" s="84" t="e">
        <f>'CMM3 - AUX DEPREC'!N2</f>
        <v>#REF!</v>
      </c>
      <c r="N55" s="84" t="e">
        <f>'CMM3 - AUX DEPREC'!O2</f>
        <v>#REF!</v>
      </c>
      <c r="O55" s="84" t="e">
        <f>'CMM3 - AUX DEPREC'!P2</f>
        <v>#REF!</v>
      </c>
      <c r="P55" s="84" t="e">
        <f>'CMM3 - AUX DEPREC'!Q2</f>
        <v>#REF!</v>
      </c>
      <c r="Q55" s="84" t="e">
        <f>'CMM3 - AUX DEPREC'!R2</f>
        <v>#REF!</v>
      </c>
      <c r="R55" s="84" t="e">
        <f>'CMM3 - AUX DEPREC'!S2</f>
        <v>#REF!</v>
      </c>
      <c r="S55" s="84" t="e">
        <f>'CMM3 - AUX DEPREC'!T2</f>
        <v>#REF!</v>
      </c>
      <c r="T55" s="84" t="e">
        <f>'CMM3 - AUX DEPREC'!U2</f>
        <v>#REF!</v>
      </c>
      <c r="U55" s="84" t="e">
        <f>'CMM3 - AUX DEPREC'!V2</f>
        <v>#REF!</v>
      </c>
      <c r="V55" s="84" t="e">
        <f>'CMM3 - AUX DEPREC'!W2</f>
        <v>#REF!</v>
      </c>
      <c r="W55" s="84" t="e">
        <f>'CMM3 - AUX DEPREC'!X2</f>
        <v>#REF!</v>
      </c>
      <c r="X55" s="84" t="e">
        <f>'CMM3 - AUX DEPREC'!Y2</f>
        <v>#REF!</v>
      </c>
      <c r="Y55" s="84" t="e">
        <f>'CMM3 - AUX DEPREC'!Z2</f>
        <v>#REF!</v>
      </c>
      <c r="Z55" s="84" t="e">
        <f>'CMM3 - AUX DEPREC'!AA2</f>
        <v>#REF!</v>
      </c>
      <c r="AA55" s="84" t="e">
        <f>'CMM3 - AUX DEPREC'!AB2</f>
        <v>#REF!</v>
      </c>
      <c r="AB55" s="84" t="e">
        <f>'CMM3 - AUX DEPREC'!AC2</f>
        <v>#REF!</v>
      </c>
      <c r="AC55" s="84" t="e">
        <f>'CMM3 - AUX DEPREC'!AD2</f>
        <v>#REF!</v>
      </c>
      <c r="AD55" s="84" t="e">
        <f>'CMM3 - AUX DEPREC'!AE2</f>
        <v>#REF!</v>
      </c>
      <c r="AE55" s="84" t="e">
        <f>'CMM3 - AUX DEPREC'!AF2</f>
        <v>#REF!</v>
      </c>
      <c r="AF55" s="84" t="e">
        <f>'CMM3 - AUX DEPREC'!AG2</f>
        <v>#REF!</v>
      </c>
      <c r="AG55" s="84" t="e">
        <f>'CMM3 - AUX DEPREC'!AH2</f>
        <v>#REF!</v>
      </c>
      <c r="AH55" s="84" t="e">
        <f>'CMM3 - AUX DEPREC'!AI2</f>
        <v>#REF!</v>
      </c>
      <c r="AI55" s="84" t="e">
        <f>'CMM3 - AUX DEPREC'!AJ2</f>
        <v>#REF!</v>
      </c>
      <c r="AJ55" s="84" t="e">
        <f>'CMM3 - AUX DEPREC'!AK2</f>
        <v>#REF!</v>
      </c>
      <c r="AK55" s="84" t="e">
        <f>'CMM3 - AUX DEPREC'!AL2</f>
        <v>#REF!</v>
      </c>
      <c r="AL55" s="84" t="e">
        <f>'CMM3 - AUX DEPREC'!AM2</f>
        <v>#REF!</v>
      </c>
      <c r="AM55" s="84" t="e">
        <f>'CMM3 - AUX DEPREC'!AN2</f>
        <v>#REF!</v>
      </c>
      <c r="AN55" s="84" t="e">
        <f>'CMM3 - AUX DEPREC'!AO2</f>
        <v>#REF!</v>
      </c>
      <c r="AO55" s="84" t="e">
        <f>'CMM3 - AUX DEPREC'!AP2</f>
        <v>#REF!</v>
      </c>
      <c r="AP55" s="84" t="e">
        <f>'CMM3 - AUX DEPREC'!AQ2</f>
        <v>#REF!</v>
      </c>
      <c r="AQ55" s="84" t="e">
        <f>'CMM3 - AUX DEPREC'!AR2</f>
        <v>#REF!</v>
      </c>
      <c r="AR55" s="84" t="e">
        <f>'CMM3 - AUX DEPREC'!AS2</f>
        <v>#REF!</v>
      </c>
      <c r="AS55" s="84" t="e">
        <f>'CMM3 - AUX DEPREC'!AT2</f>
        <v>#REF!</v>
      </c>
      <c r="AT55" s="84" t="e">
        <f>'CMM3 - AUX DEPREC'!AU2</f>
        <v>#REF!</v>
      </c>
      <c r="AU55" s="84" t="e">
        <f>'CMM3 - AUX DEPREC'!AV2</f>
        <v>#REF!</v>
      </c>
      <c r="AV55" s="84" t="e">
        <f>'CMM3 - AUX DEPREC'!AW2</f>
        <v>#REF!</v>
      </c>
      <c r="AW55" s="84" t="e">
        <f>'CMM3 - AUX DEPREC'!AX2</f>
        <v>#REF!</v>
      </c>
      <c r="AX55" s="84" t="e">
        <f>'CMM3 - AUX DEPREC'!AY2</f>
        <v>#REF!</v>
      </c>
      <c r="AY55" s="84" t="e">
        <f>'CMM3 - AUX DEPREC'!AZ2</f>
        <v>#REF!</v>
      </c>
      <c r="AZ55" s="84" t="e">
        <f>'CMM3 - AUX DEPREC'!BA2</f>
        <v>#REF!</v>
      </c>
      <c r="BA55" s="84" t="e">
        <f>'CMM3 - AUX DEPREC'!BB2</f>
        <v>#REF!</v>
      </c>
      <c r="BB55" s="84" t="e">
        <f>'CMM3 - AUX DEPREC'!BC2</f>
        <v>#REF!</v>
      </c>
      <c r="BC55" s="84" t="e">
        <f>'CMM3 - AUX DEPREC'!BD2</f>
        <v>#REF!</v>
      </c>
      <c r="BD55" s="84" t="e">
        <f>'CMM3 - AUX DEPREC'!BE2</f>
        <v>#REF!</v>
      </c>
      <c r="BE55" s="84" t="e">
        <f>'CMM3 - AUX DEPREC'!BF2</f>
        <v>#REF!</v>
      </c>
      <c r="BF55" s="84" t="e">
        <f>'CMM3 - AUX DEPREC'!BG2</f>
        <v>#REF!</v>
      </c>
      <c r="BG55" s="84" t="e">
        <f>'CMM3 - AUX DEPREC'!BH2</f>
        <v>#REF!</v>
      </c>
      <c r="BH55" s="84" t="e">
        <f>'CMM3 - AUX DEPREC'!BI2</f>
        <v>#REF!</v>
      </c>
      <c r="BI55" s="84" t="e">
        <f>'CMM3 - AUX DEPREC'!BJ2</f>
        <v>#REF!</v>
      </c>
      <c r="BJ55" s="84" t="e">
        <f>'CMM3 - AUX DEPREC'!BK2</f>
        <v>#REF!</v>
      </c>
      <c r="BK55" s="84" t="e">
        <f>'CMM3 - AUX DEPREC'!BL2</f>
        <v>#REF!</v>
      </c>
      <c r="BL55" s="84" t="e">
        <f>'CMM3 - AUX DEPREC'!BM2</f>
        <v>#REF!</v>
      </c>
      <c r="BM55" s="84" t="e">
        <f>'CMM3 - AUX DEPREC'!BN2</f>
        <v>#REF!</v>
      </c>
      <c r="BN55" s="84" t="e">
        <f>'CMM3 - AUX DEPREC'!BO2</f>
        <v>#REF!</v>
      </c>
      <c r="BO55" s="84" t="e">
        <f>'CMM3 - AUX DEPREC'!BP2</f>
        <v>#REF!</v>
      </c>
      <c r="BP55" s="84" t="e">
        <f>'CMM3 - AUX DEPREC'!BQ2</f>
        <v>#REF!</v>
      </c>
      <c r="BQ55" s="84" t="e">
        <f>'CMM3 - AUX DEPREC'!BR2</f>
        <v>#REF!</v>
      </c>
      <c r="BR55" s="84" t="e">
        <f>'CMM3 - AUX DEPREC'!BS2</f>
        <v>#REF!</v>
      </c>
      <c r="BS55" s="84" t="e">
        <f>'CMM3 - AUX DEPREC'!BT2</f>
        <v>#REF!</v>
      </c>
      <c r="BT55" s="84" t="e">
        <f>'CMM3 - AUX DEPREC'!BU2</f>
        <v>#REF!</v>
      </c>
      <c r="BU55" s="84" t="e">
        <f>'CMM3 - AUX DEPREC'!BV2</f>
        <v>#REF!</v>
      </c>
      <c r="BV55" s="84" t="e">
        <f>'CMM3 - AUX DEPREC'!BW2</f>
        <v>#REF!</v>
      </c>
      <c r="BW55" s="84" t="e">
        <f>'CMM3 - AUX DEPREC'!BX2</f>
        <v>#REF!</v>
      </c>
      <c r="BX55" s="84" t="e">
        <f>'CMM3 - AUX DEPREC'!BY2</f>
        <v>#REF!</v>
      </c>
      <c r="BY55" s="84" t="e">
        <f>'CMM3 - AUX DEPREC'!BZ2</f>
        <v>#REF!</v>
      </c>
      <c r="BZ55" s="84" t="e">
        <f>'CMM3 - AUX DEPREC'!CA2</f>
        <v>#REF!</v>
      </c>
      <c r="CA55" s="84" t="e">
        <f>'CMM3 - AUX DEPREC'!CB2</f>
        <v>#REF!</v>
      </c>
      <c r="CB55" s="84" t="e">
        <f>'CMM3 - AUX DEPREC'!CC2</f>
        <v>#REF!</v>
      </c>
      <c r="CC55" s="84" t="e">
        <f>'CMM3 - AUX DEPREC'!CD2</f>
        <v>#REF!</v>
      </c>
      <c r="CD55" s="84" t="e">
        <f>'CMM3 - AUX DEPREC'!CE2</f>
        <v>#REF!</v>
      </c>
      <c r="CE55" s="84" t="e">
        <f>'CMM3 - AUX DEPREC'!CF2</f>
        <v>#REF!</v>
      </c>
      <c r="CF55" s="84" t="e">
        <f>'CMM3 - AUX DEPREC'!CG2</f>
        <v>#REF!</v>
      </c>
      <c r="CG55" s="84" t="e">
        <f>'CMM3 - AUX DEPREC'!CH2</f>
        <v>#REF!</v>
      </c>
      <c r="CH55" s="84" t="e">
        <f>'CMM3 - AUX DEPREC'!CI2</f>
        <v>#REF!</v>
      </c>
      <c r="CI55" s="84" t="e">
        <f>'CMM3 - AUX DEPREC'!CJ2</f>
        <v>#REF!</v>
      </c>
      <c r="CJ55" s="84" t="e">
        <f>'CMM3 - AUX DEPREC'!CK2</f>
        <v>#REF!</v>
      </c>
      <c r="CK55" s="84" t="e">
        <f>'CMM3 - AUX DEPREC'!CL2</f>
        <v>#REF!</v>
      </c>
      <c r="CL55" s="84" t="e">
        <f>'CMM3 - AUX DEPREC'!CM2</f>
        <v>#REF!</v>
      </c>
      <c r="CM55" s="84" t="e">
        <f>'CMM3 - AUX DEPREC'!CN2</f>
        <v>#REF!</v>
      </c>
      <c r="CN55" s="84" t="e">
        <f>'CMM3 - AUX DEPREC'!CO2</f>
        <v>#REF!</v>
      </c>
      <c r="CO55" s="84" t="e">
        <f>'CMM3 - AUX DEPREC'!CP2</f>
        <v>#REF!</v>
      </c>
      <c r="CP55" s="84" t="e">
        <f>'CMM3 - AUX DEPREC'!CQ2</f>
        <v>#REF!</v>
      </c>
      <c r="CQ55" s="84" t="e">
        <f>'CMM3 - AUX DEPREC'!CR2</f>
        <v>#REF!</v>
      </c>
      <c r="CR55" s="84" t="e">
        <f>'CMM3 - AUX DEPREC'!CS2</f>
        <v>#REF!</v>
      </c>
      <c r="CS55" s="84" t="e">
        <f>'CMM3 - AUX DEPREC'!CT2</f>
        <v>#REF!</v>
      </c>
      <c r="CT55" s="84" t="e">
        <f>'CMM3 - AUX DEPREC'!CU2</f>
        <v>#REF!</v>
      </c>
      <c r="CU55" s="84" t="e">
        <f>'CMM3 - AUX DEPREC'!CV2</f>
        <v>#REF!</v>
      </c>
      <c r="CV55" s="84" t="e">
        <f>'CMM3 - AUX DEPREC'!CW2</f>
        <v>#REF!</v>
      </c>
      <c r="CW55" s="84" t="e">
        <f>'CMM3 - AUX DEPREC'!CX2</f>
        <v>#REF!</v>
      </c>
      <c r="CX55" s="84" t="e">
        <f>'CMM3 - AUX DEPREC'!CY2</f>
        <v>#REF!</v>
      </c>
      <c r="CY55" s="84" t="e">
        <f>'CMM3 - AUX DEPREC'!CZ2</f>
        <v>#REF!</v>
      </c>
      <c r="CZ55" s="84" t="e">
        <f>'CMM3 - AUX DEPREC'!DA2</f>
        <v>#REF!</v>
      </c>
      <c r="DA55" s="84" t="e">
        <f>'CMM3 - AUX DEPREC'!DB2</f>
        <v>#REF!</v>
      </c>
      <c r="DB55" s="84" t="e">
        <f>'CMM3 - AUX DEPREC'!DC2</f>
        <v>#REF!</v>
      </c>
      <c r="DC55" s="84" t="e">
        <f>'CMM3 - AUX DEPREC'!DD2</f>
        <v>#REF!</v>
      </c>
      <c r="DD55" s="84" t="e">
        <f>'CMM3 - AUX DEPREC'!DE2</f>
        <v>#REF!</v>
      </c>
      <c r="DE55" s="84" t="e">
        <f>'CMM3 - AUX DEPREC'!DF2</f>
        <v>#REF!</v>
      </c>
      <c r="DF55" s="84" t="e">
        <f>'CMM3 - AUX DEPREC'!DG2</f>
        <v>#REF!</v>
      </c>
      <c r="DG55" s="84" t="e">
        <f>'CMM3 - AUX DEPREC'!DH2</f>
        <v>#REF!</v>
      </c>
      <c r="DH55" s="84" t="e">
        <f>'CMM3 - AUX DEPREC'!DI2</f>
        <v>#REF!</v>
      </c>
      <c r="DI55" s="84" t="e">
        <f>'CMM3 - AUX DEPREC'!DJ2</f>
        <v>#REF!</v>
      </c>
      <c r="DJ55" s="84" t="e">
        <f>'CMM3 - AUX DEPREC'!DK2</f>
        <v>#REF!</v>
      </c>
      <c r="DK55" s="84" t="e">
        <f>'CMM3 - AUX DEPREC'!DL2</f>
        <v>#REF!</v>
      </c>
      <c r="DL55" s="84" t="e">
        <f>'CMM3 - AUX DEPREC'!DM2</f>
        <v>#REF!</v>
      </c>
      <c r="DM55" s="84" t="e">
        <f>'CMM3 - AUX DEPREC'!DN2</f>
        <v>#REF!</v>
      </c>
      <c r="DN55" s="84" t="e">
        <f>'CMM3 - AUX DEPREC'!DO2</f>
        <v>#REF!</v>
      </c>
      <c r="DO55" s="84" t="e">
        <f>'CMM3 - AUX DEPREC'!DP2</f>
        <v>#REF!</v>
      </c>
      <c r="DP55" s="84" t="e">
        <f>'CMM3 - AUX DEPREC'!DQ2</f>
        <v>#REF!</v>
      </c>
      <c r="DQ55" s="84" t="e">
        <f>'CMM3 - AUX DEPREC'!DR2</f>
        <v>#REF!</v>
      </c>
      <c r="DR55" s="84" t="e">
        <f>'CMM3 - AUX DEPREC'!DS2</f>
        <v>#REF!</v>
      </c>
      <c r="DS55" s="84" t="e">
        <f>'CMM3 - AUX DEPREC'!DT2</f>
        <v>#REF!</v>
      </c>
      <c r="DT55" s="84" t="e">
        <f>'CMM3 - AUX DEPREC'!DU2</f>
        <v>#REF!</v>
      </c>
      <c r="DU55" s="84" t="e">
        <f>'CMM3 - AUX DEPREC'!DV2</f>
        <v>#REF!</v>
      </c>
      <c r="DV55" s="84" t="e">
        <f>'CMM3 - AUX DEPREC'!DW2</f>
        <v>#REF!</v>
      </c>
      <c r="DW55" s="84" t="e">
        <f>'CMM3 - AUX DEPREC'!DX2</f>
        <v>#REF!</v>
      </c>
      <c r="DX55" s="84" t="e">
        <f>'CMM3 - AUX DEPREC'!DY2</f>
        <v>#REF!</v>
      </c>
      <c r="DY55" s="84" t="e">
        <f>'CMM3 - AUX DEPREC'!DZ2</f>
        <v>#REF!</v>
      </c>
      <c r="DZ55" s="84" t="e">
        <f>'CMM3 - AUX DEPREC'!EA2</f>
        <v>#REF!</v>
      </c>
      <c r="EA55" s="84" t="e">
        <f>'CMM3 - AUX DEPREC'!EB2</f>
        <v>#REF!</v>
      </c>
      <c r="EB55" s="84" t="e">
        <f>'CMM3 - AUX DEPREC'!EC2</f>
        <v>#REF!</v>
      </c>
      <c r="EC55" s="84" t="e">
        <f>'CMM3 - AUX DEPREC'!ED2</f>
        <v>#REF!</v>
      </c>
      <c r="ED55" s="84" t="e">
        <f>'CMM3 - AUX DEPREC'!EE2</f>
        <v>#REF!</v>
      </c>
      <c r="EE55" s="84" t="e">
        <f>'CMM3 - AUX DEPREC'!EF2</f>
        <v>#REF!</v>
      </c>
      <c r="EF55" s="84" t="e">
        <f>'CMM3 - AUX DEPREC'!EG2</f>
        <v>#REF!</v>
      </c>
      <c r="EG55" s="84" t="e">
        <f>'CMM3 - AUX DEPREC'!EH2</f>
        <v>#REF!</v>
      </c>
      <c r="EH55" s="84" t="e">
        <f>'CMM3 - AUX DEPREC'!EI2</f>
        <v>#REF!</v>
      </c>
      <c r="EI55" s="84" t="e">
        <f>'CMM3 - AUX DEPREC'!EJ2</f>
        <v>#REF!</v>
      </c>
      <c r="EJ55" s="84" t="e">
        <f>'CMM3 - AUX DEPREC'!EK2</f>
        <v>#REF!</v>
      </c>
      <c r="EK55" s="84" t="e">
        <f>'CMM3 - AUX DEPREC'!EL2</f>
        <v>#REF!</v>
      </c>
      <c r="EL55" s="84" t="e">
        <f>'CMM3 - AUX DEPREC'!EM2</f>
        <v>#REF!</v>
      </c>
      <c r="EM55" s="84" t="e">
        <f>'CMM3 - AUX DEPREC'!EN2</f>
        <v>#REF!</v>
      </c>
      <c r="EN55" s="84" t="e">
        <f>'CMM3 - AUX DEPREC'!EO2</f>
        <v>#REF!</v>
      </c>
      <c r="EO55" s="84" t="e">
        <f>'CMM3 - AUX DEPREC'!EP2</f>
        <v>#REF!</v>
      </c>
      <c r="EP55" s="84" t="e">
        <f>'CMM3 - AUX DEPREC'!EQ2</f>
        <v>#REF!</v>
      </c>
      <c r="EQ55" s="84" t="e">
        <f>'CMM3 - AUX DEPREC'!ER2</f>
        <v>#REF!</v>
      </c>
      <c r="ER55" s="84" t="e">
        <f>'CMM3 - AUX DEPREC'!ES2</f>
        <v>#REF!</v>
      </c>
      <c r="ES55" s="84" t="e">
        <f>'CMM3 - AUX DEPREC'!ET2</f>
        <v>#REF!</v>
      </c>
      <c r="ET55" s="84" t="e">
        <f>'CMM3 - AUX DEPREC'!EU2</f>
        <v>#REF!</v>
      </c>
      <c r="EU55" s="84" t="e">
        <f>'CMM3 - AUX DEPREC'!EV2</f>
        <v>#REF!</v>
      </c>
      <c r="EV55" s="84" t="e">
        <f>'CMM3 - AUX DEPREC'!EW2</f>
        <v>#REF!</v>
      </c>
      <c r="EW55" s="84" t="e">
        <f>'CMM3 - AUX DEPREC'!EX2</f>
        <v>#REF!</v>
      </c>
      <c r="EX55" s="84" t="e">
        <f>'CMM3 - AUX DEPREC'!EY2</f>
        <v>#REF!</v>
      </c>
      <c r="EY55" s="84" t="e">
        <f>'CMM3 - AUX DEPREC'!EZ2</f>
        <v>#REF!</v>
      </c>
      <c r="EZ55" s="84" t="e">
        <f>'CMM3 - AUX DEPREC'!FA2</f>
        <v>#REF!</v>
      </c>
      <c r="FA55" s="84" t="e">
        <f>'CMM3 - AUX DEPREC'!FB2</f>
        <v>#REF!</v>
      </c>
      <c r="FB55" s="84" t="e">
        <f>'CMM3 - AUX DEPREC'!FC2</f>
        <v>#REF!</v>
      </c>
      <c r="FC55" s="84" t="e">
        <f>'CMM3 - AUX DEPREC'!FD2</f>
        <v>#REF!</v>
      </c>
      <c r="FD55" s="84" t="e">
        <f>'CMM3 - AUX DEPREC'!FE2</f>
        <v>#REF!</v>
      </c>
      <c r="FE55" s="84" t="e">
        <f>'CMM3 - AUX DEPREC'!FF2</f>
        <v>#REF!</v>
      </c>
      <c r="FF55" s="84" t="e">
        <f>'CMM3 - AUX DEPREC'!FG2</f>
        <v>#REF!</v>
      </c>
      <c r="FG55" s="84" t="e">
        <f>'CMM3 - AUX DEPREC'!FH2</f>
        <v>#REF!</v>
      </c>
      <c r="FH55" s="84" t="e">
        <f>'CMM3 - AUX DEPREC'!FI2</f>
        <v>#REF!</v>
      </c>
      <c r="FI55" s="84" t="e">
        <f>'CMM3 - AUX DEPREC'!FJ2</f>
        <v>#REF!</v>
      </c>
      <c r="FJ55" s="84" t="e">
        <f>'CMM3 - AUX DEPREC'!FK2</f>
        <v>#REF!</v>
      </c>
      <c r="FK55" s="84" t="e">
        <f>'CMM3 - AUX DEPREC'!FL2</f>
        <v>#REF!</v>
      </c>
      <c r="FL55" s="84" t="e">
        <f>'CMM3 - AUX DEPREC'!FM2</f>
        <v>#REF!</v>
      </c>
      <c r="FM55" s="84" t="e">
        <f>'CMM3 - AUX DEPREC'!FN2</f>
        <v>#REF!</v>
      </c>
      <c r="FN55" s="84" t="e">
        <f>'CMM3 - AUX DEPREC'!FO2</f>
        <v>#REF!</v>
      </c>
      <c r="FO55" s="84" t="e">
        <f>'CMM3 - AUX DEPREC'!FP2</f>
        <v>#REF!</v>
      </c>
      <c r="FP55" s="84" t="e">
        <f>'CMM3 - AUX DEPREC'!FQ2</f>
        <v>#REF!</v>
      </c>
      <c r="FQ55" s="84" t="e">
        <f>'CMM3 - AUX DEPREC'!FR2</f>
        <v>#REF!</v>
      </c>
      <c r="FR55" s="84" t="e">
        <f>'CMM3 - AUX DEPREC'!FS2</f>
        <v>#REF!</v>
      </c>
      <c r="FS55" s="84" t="e">
        <f>'CMM3 - AUX DEPREC'!FT2</f>
        <v>#REF!</v>
      </c>
      <c r="FT55" s="84" t="e">
        <f>'CMM3 - AUX DEPREC'!FU2</f>
        <v>#REF!</v>
      </c>
      <c r="FU55" s="84" t="e">
        <f>'CMM3 - AUX DEPREC'!FV2</f>
        <v>#REF!</v>
      </c>
      <c r="FV55" s="84" t="e">
        <f>'CMM3 - AUX DEPREC'!FW2</f>
        <v>#REF!</v>
      </c>
      <c r="FW55" s="84" t="e">
        <f>'CMM3 - AUX DEPREC'!FX2</f>
        <v>#REF!</v>
      </c>
      <c r="FX55" s="84" t="e">
        <f>'CMM3 - AUX DEPREC'!FY2</f>
        <v>#REF!</v>
      </c>
      <c r="FY55" s="84" t="e">
        <f>'CMM3 - AUX DEPREC'!FZ2</f>
        <v>#REF!</v>
      </c>
      <c r="FZ55" s="84" t="e">
        <f>'CMM3 - AUX DEPREC'!GA2</f>
        <v>#REF!</v>
      </c>
      <c r="GA55" s="84" t="e">
        <f>'CMM3 - AUX DEPREC'!GB2</f>
        <v>#REF!</v>
      </c>
      <c r="GB55" s="84" t="e">
        <f>'CMM3 - AUX DEPREC'!GC2</f>
        <v>#REF!</v>
      </c>
      <c r="GC55" s="84" t="e">
        <f>'CMM3 - AUX DEPREC'!GD2</f>
        <v>#REF!</v>
      </c>
      <c r="GD55" s="84" t="e">
        <f>'CMM3 - AUX DEPREC'!GE2</f>
        <v>#REF!</v>
      </c>
      <c r="GE55" s="84" t="e">
        <f>'CMM3 - AUX DEPREC'!GF2</f>
        <v>#REF!</v>
      </c>
      <c r="GF55" s="84" t="e">
        <f>'CMM3 - AUX DEPREC'!GG2</f>
        <v>#REF!</v>
      </c>
      <c r="GG55" s="84" t="e">
        <f>'CMM3 - AUX DEPREC'!GH2</f>
        <v>#REF!</v>
      </c>
      <c r="GH55" s="84" t="e">
        <f>'CMM3 - AUX DEPREC'!GI2</f>
        <v>#REF!</v>
      </c>
      <c r="GI55" s="84" t="e">
        <f>'CMM3 - AUX DEPREC'!GJ2</f>
        <v>#REF!</v>
      </c>
      <c r="GJ55" s="84" t="e">
        <f>'CMM3 - AUX DEPREC'!GK2</f>
        <v>#REF!</v>
      </c>
      <c r="GK55" s="84" t="e">
        <f>'CMM3 - AUX DEPREC'!GL2</f>
        <v>#REF!</v>
      </c>
      <c r="GL55" s="84" t="e">
        <f>'CMM3 - AUX DEPREC'!GM2</f>
        <v>#REF!</v>
      </c>
      <c r="GM55" s="84" t="e">
        <f>'CMM3 - AUX DEPREC'!GN2</f>
        <v>#REF!</v>
      </c>
      <c r="GN55" s="84" t="e">
        <f>'CMM3 - AUX DEPREC'!GO2</f>
        <v>#REF!</v>
      </c>
      <c r="GO55" s="84" t="e">
        <f>'CMM3 - AUX DEPREC'!GP2</f>
        <v>#REF!</v>
      </c>
      <c r="GP55" s="84" t="e">
        <f>'CMM3 - AUX DEPREC'!GQ2</f>
        <v>#REF!</v>
      </c>
      <c r="GQ55" s="84" t="e">
        <f>'CMM3 - AUX DEPREC'!GR2</f>
        <v>#REF!</v>
      </c>
      <c r="GR55" s="84" t="e">
        <f>'CMM3 - AUX DEPREC'!GS2</f>
        <v>#REF!</v>
      </c>
      <c r="GS55" s="84" t="e">
        <f>'CMM3 - AUX DEPREC'!GT2</f>
        <v>#REF!</v>
      </c>
      <c r="GT55" s="84" t="e">
        <f>'CMM3 - AUX DEPREC'!GU2</f>
        <v>#REF!</v>
      </c>
      <c r="GU55" s="84" t="e">
        <f>'CMM3 - AUX DEPREC'!GV2</f>
        <v>#REF!</v>
      </c>
      <c r="GV55" s="84" t="e">
        <f>'CMM3 - AUX DEPREC'!GW2</f>
        <v>#REF!</v>
      </c>
      <c r="GW55" s="84" t="e">
        <f>'CMM3 - AUX DEPREC'!GX2</f>
        <v>#REF!</v>
      </c>
      <c r="GX55" s="84" t="e">
        <f>'CMM3 - AUX DEPREC'!GY2</f>
        <v>#REF!</v>
      </c>
      <c r="GY55" s="84" t="e">
        <f>'CMM3 - AUX DEPREC'!GZ2</f>
        <v>#REF!</v>
      </c>
      <c r="GZ55" s="84" t="e">
        <f>'CMM3 - AUX DEPREC'!HA2</f>
        <v>#REF!</v>
      </c>
      <c r="HA55" s="84" t="e">
        <f>'CMM3 - AUX DEPREC'!HB2</f>
        <v>#REF!</v>
      </c>
      <c r="HB55" s="84" t="e">
        <f>'CMM3 - AUX DEPREC'!HC2</f>
        <v>#REF!</v>
      </c>
      <c r="HC55" s="84" t="e">
        <f>'CMM3 - AUX DEPREC'!HD2</f>
        <v>#REF!</v>
      </c>
      <c r="HD55" s="84" t="e">
        <f>'CMM3 - AUX DEPREC'!HE2</f>
        <v>#REF!</v>
      </c>
      <c r="HE55" s="84" t="e">
        <f>'CMM3 - AUX DEPREC'!HF2</f>
        <v>#REF!</v>
      </c>
      <c r="HF55" s="84" t="e">
        <f>'CMM3 - AUX DEPREC'!HG2</f>
        <v>#REF!</v>
      </c>
      <c r="HG55" s="84" t="e">
        <f>'CMM3 - AUX DEPREC'!HH2</f>
        <v>#REF!</v>
      </c>
      <c r="HH55" s="84" t="e">
        <f>'CMM3 - AUX DEPREC'!HI2</f>
        <v>#REF!</v>
      </c>
      <c r="HI55" s="84" t="e">
        <f>'CMM3 - AUX DEPREC'!HJ2</f>
        <v>#REF!</v>
      </c>
    </row>
    <row r="56" spans="1:217" s="22" customFormat="1" x14ac:dyDescent="0.2">
      <c r="A56" s="28" t="s">
        <v>369</v>
      </c>
      <c r="B56" s="84">
        <f>IFERROR(VLOOKUP(B$7,'CMM3 - FINAN'!$A:$F,3,0),0)</f>
        <v>0</v>
      </c>
      <c r="C56" s="84">
        <f>IFERROR(VLOOKUP(C$7,'CMM3 - FINAN'!$A:$F,3,0),0)</f>
        <v>0</v>
      </c>
      <c r="D56" s="84">
        <f>IFERROR(VLOOKUP(D$7,'CMM3 - FINAN'!$A:$F,3,0),0)</f>
        <v>0</v>
      </c>
      <c r="E56" s="84">
        <f>IFERROR(VLOOKUP(E$7,'CMM3 - FINAN'!$A:$F,3,0),0)</f>
        <v>0</v>
      </c>
      <c r="F56" s="84">
        <f>IFERROR(VLOOKUP(F$7,'CMM3 - FINAN'!$A:$F,3,0),0)</f>
        <v>0</v>
      </c>
      <c r="G56" s="84">
        <f>IFERROR(VLOOKUP(G$7,'CMM3 - FINAN'!$A:$F,3,0),0)</f>
        <v>0</v>
      </c>
      <c r="H56" s="84">
        <f>IFERROR(VLOOKUP(H$7,'CMM3 - FINAN'!$A:$F,3,0),0)</f>
        <v>0</v>
      </c>
      <c r="I56" s="84">
        <f>IFERROR(VLOOKUP(I$7,'CMM3 - FINAN'!$A:$F,3,0),0)</f>
        <v>0</v>
      </c>
      <c r="J56" s="84">
        <f>IFERROR(VLOOKUP(J$7,'CMM3 - FINAN'!$A:$F,3,0),0)</f>
        <v>0</v>
      </c>
      <c r="K56" s="84">
        <f>IFERROR(VLOOKUP(K$7,'CMM3 - FINAN'!$A:$F,3,0),0)</f>
        <v>0</v>
      </c>
      <c r="L56" s="84">
        <f>IFERROR(VLOOKUP(L$7,'CMM3 - FINAN'!$A:$F,3,0),0)</f>
        <v>0</v>
      </c>
      <c r="M56" s="84">
        <f>IFERROR(VLOOKUP(M$7,'CMM3 - FINAN'!$A:$F,3,0),0)</f>
        <v>0</v>
      </c>
      <c r="N56" s="84">
        <f>IFERROR(VLOOKUP(N$7,'CMM3 - FINAN'!$A:$F,3,0),0)</f>
        <v>0</v>
      </c>
      <c r="O56" s="84">
        <f>IFERROR(VLOOKUP(O$7,'CMM3 - FINAN'!$A:$F,3,0),0)</f>
        <v>0</v>
      </c>
      <c r="P56" s="84">
        <f>IFERROR(VLOOKUP(P$7,'CMM3 - FINAN'!$A:$F,3,0),0)</f>
        <v>0</v>
      </c>
      <c r="Q56" s="84">
        <f>IFERROR(VLOOKUP(Q$7,'CMM3 - FINAN'!$A:$F,3,0),0)</f>
        <v>0</v>
      </c>
      <c r="R56" s="84">
        <f>IFERROR(VLOOKUP(R$7,'CMM3 - FINAN'!$A:$F,3,0),0)</f>
        <v>0</v>
      </c>
      <c r="S56" s="84">
        <f>IFERROR(VLOOKUP(S$7,'CMM3 - FINAN'!$A:$F,3,0),0)</f>
        <v>0</v>
      </c>
      <c r="T56" s="84">
        <f>IFERROR(VLOOKUP(T$7,'CMM3 - FINAN'!$A:$F,3,0),0)</f>
        <v>0</v>
      </c>
      <c r="U56" s="84">
        <f>IFERROR(VLOOKUP(U$7,'CMM3 - FINAN'!$A:$F,3,0),0)</f>
        <v>0</v>
      </c>
      <c r="V56" s="84">
        <f>IFERROR(VLOOKUP(V$7,'CMM3 - FINAN'!$A:$F,3,0),0)</f>
        <v>0</v>
      </c>
      <c r="W56" s="84">
        <f>IFERROR(VLOOKUP(W$7,'CMM3 - FINAN'!$A:$F,3,0),0)</f>
        <v>0</v>
      </c>
      <c r="X56" s="84">
        <f>IFERROR(VLOOKUP(X$7,'CMM3 - FINAN'!$A:$F,3,0),0)</f>
        <v>0</v>
      </c>
      <c r="Y56" s="84">
        <f>IFERROR(VLOOKUP(Y$7,'CMM3 - FINAN'!$A:$F,3,0),0)</f>
        <v>0</v>
      </c>
      <c r="Z56" s="84">
        <f>IFERROR(VLOOKUP(Z$7,'CMM3 - FINAN'!$A:$F,3,0),0)</f>
        <v>0</v>
      </c>
      <c r="AA56" s="84">
        <f>IFERROR(VLOOKUP(AA$7,'CMM3 - FINAN'!$A:$F,3,0),0)</f>
        <v>0</v>
      </c>
      <c r="AB56" s="84">
        <f>IFERROR(VLOOKUP(AB$7,'CMM3 - FINAN'!$A:$F,3,0),0)</f>
        <v>0</v>
      </c>
      <c r="AC56" s="84">
        <f>IFERROR(VLOOKUP(AC$7,'CMM3 - FINAN'!$A:$F,3,0),0)</f>
        <v>0</v>
      </c>
      <c r="AD56" s="84">
        <f>IFERROR(VLOOKUP(AD$7,'CMM3 - FINAN'!$A:$F,3,0),0)</f>
        <v>0</v>
      </c>
      <c r="AE56" s="84">
        <f>IFERROR(VLOOKUP(AE$7,'CMM3 - FINAN'!$A:$F,3,0),0)</f>
        <v>0</v>
      </c>
      <c r="AF56" s="84">
        <f>IFERROR(VLOOKUP(AF$7,'CMM3 - FINAN'!$A:$F,3,0),0)</f>
        <v>0</v>
      </c>
      <c r="AG56" s="84">
        <f>IFERROR(VLOOKUP(AG$7,'CMM3 - FINAN'!$A:$F,3,0),0)</f>
        <v>0</v>
      </c>
      <c r="AH56" s="84">
        <f>IFERROR(VLOOKUP(AH$7,'CMM3 - FINAN'!$A:$F,3,0),0)</f>
        <v>0</v>
      </c>
      <c r="AI56" s="84">
        <f>IFERROR(VLOOKUP(AI$7,'CMM3 - FINAN'!$A:$F,3,0),0)</f>
        <v>0</v>
      </c>
      <c r="AJ56" s="84">
        <f>IFERROR(VLOOKUP(AJ$7,'CMM3 - FINAN'!$A:$F,3,0),0)</f>
        <v>0</v>
      </c>
      <c r="AK56" s="84">
        <f>IFERROR(VLOOKUP(AK$7,'CMM3 - FINAN'!$A:$F,3,0),0)</f>
        <v>0</v>
      </c>
      <c r="AL56" s="84">
        <f>IFERROR(VLOOKUP(AL$7,'CMM3 - FINAN'!$A:$F,3,0),0)</f>
        <v>0</v>
      </c>
      <c r="AM56" s="84">
        <f>IFERROR(VLOOKUP(AM$7,'CMM3 - FINAN'!$A:$F,3,0),0)</f>
        <v>0</v>
      </c>
      <c r="AN56" s="84">
        <f>IFERROR(VLOOKUP(AN$7,'CMM3 - FINAN'!$A:$F,3,0),0)</f>
        <v>0</v>
      </c>
      <c r="AO56" s="84">
        <f>IFERROR(VLOOKUP(AO$7,'CMM3 - FINAN'!$A:$F,3,0),0)</f>
        <v>0</v>
      </c>
      <c r="AP56" s="84">
        <f>IFERROR(VLOOKUP(AP$7,'CMM3 - FINAN'!$A:$F,3,0),0)</f>
        <v>0</v>
      </c>
      <c r="AQ56" s="84">
        <f>IFERROR(VLOOKUP(AQ$7,'CMM3 - FINAN'!$A:$F,3,0),0)</f>
        <v>0</v>
      </c>
      <c r="AR56" s="84">
        <f>IFERROR(VLOOKUP(AR$7,'CMM3 - FINAN'!$A:$F,3,0),0)</f>
        <v>0</v>
      </c>
      <c r="AS56" s="84">
        <f>IFERROR(VLOOKUP(AS$7,'CMM3 - FINAN'!$A:$F,3,0),0)</f>
        <v>0</v>
      </c>
      <c r="AT56" s="84">
        <f>IFERROR(VLOOKUP(AT$7,'CMM3 - FINAN'!$A:$F,3,0),0)</f>
        <v>0</v>
      </c>
      <c r="AU56" s="84">
        <f>IFERROR(VLOOKUP(AU$7,'CMM3 - FINAN'!$A:$F,3,0),0)</f>
        <v>0</v>
      </c>
      <c r="AV56" s="84">
        <f>IFERROR(VLOOKUP(AV$7,'CMM3 - FINAN'!$A:$F,3,0),0)</f>
        <v>0</v>
      </c>
      <c r="AW56" s="84">
        <f>IFERROR(VLOOKUP(AW$7,'CMM3 - FINAN'!$A:$F,3,0),0)</f>
        <v>0</v>
      </c>
      <c r="AX56" s="84">
        <f>IFERROR(VLOOKUP(AX$7,'CMM3 - FINAN'!$A:$F,3,0),0)</f>
        <v>0</v>
      </c>
      <c r="AY56" s="84">
        <f>IFERROR(VLOOKUP(AY$7,'CMM3 - FINAN'!$A:$F,3,0),0)</f>
        <v>0</v>
      </c>
      <c r="AZ56" s="84">
        <f>IFERROR(VLOOKUP(AZ$7,'CMM3 - FINAN'!$A:$F,3,0),0)</f>
        <v>0</v>
      </c>
      <c r="BA56" s="84">
        <f>IFERROR(VLOOKUP(BA$7,'CMM3 - FINAN'!$A:$F,3,0),0)</f>
        <v>0</v>
      </c>
      <c r="BB56" s="84">
        <f>IFERROR(VLOOKUP(BB$7,'CMM3 - FINAN'!$A:$F,3,0),0)</f>
        <v>0</v>
      </c>
      <c r="BC56" s="84">
        <f>IFERROR(VLOOKUP(BC$7,'CMM3 - FINAN'!$A:$F,3,0),0)</f>
        <v>0</v>
      </c>
      <c r="BD56" s="84">
        <f>IFERROR(VLOOKUP(BD$7,'CMM3 - FINAN'!$A:$F,3,0),0)</f>
        <v>0</v>
      </c>
      <c r="BE56" s="84">
        <f>IFERROR(VLOOKUP(BE$7,'CMM3 - FINAN'!$A:$F,3,0),0)</f>
        <v>0</v>
      </c>
      <c r="BF56" s="84">
        <f>IFERROR(VLOOKUP(BF$7,'CMM3 - FINAN'!$A:$F,3,0),0)</f>
        <v>0</v>
      </c>
      <c r="BG56" s="84">
        <f>IFERROR(VLOOKUP(BG$7,'CMM3 - FINAN'!$A:$F,3,0),0)</f>
        <v>0</v>
      </c>
      <c r="BH56" s="84">
        <f>IFERROR(VLOOKUP(BH$7,'CMM3 - FINAN'!$A:$F,3,0),0)</f>
        <v>0</v>
      </c>
      <c r="BI56" s="84">
        <f>IFERROR(VLOOKUP(BI$7,'CMM3 - FINAN'!$A:$F,3,0),0)</f>
        <v>0</v>
      </c>
      <c r="BJ56" s="84">
        <f>IFERROR(VLOOKUP(BJ$7,'CMM3 - FINAN'!$A:$F,3,0),0)</f>
        <v>0</v>
      </c>
      <c r="BK56" s="84">
        <f>IFERROR(VLOOKUP(BK$7,'CMM3 - FINAN'!$A:$F,3,0),0)</f>
        <v>0</v>
      </c>
      <c r="BL56" s="84">
        <f>IFERROR(VLOOKUP(BL$7,'CMM3 - FINAN'!$A:$F,3,0),0)</f>
        <v>0</v>
      </c>
      <c r="BM56" s="84">
        <f>IFERROR(VLOOKUP(BM$7,'CMM3 - FINAN'!$A:$F,3,0),0)</f>
        <v>0</v>
      </c>
      <c r="BN56" s="84">
        <f>IFERROR(VLOOKUP(BN$7,'CMM3 - FINAN'!$A:$F,3,0),0)</f>
        <v>0</v>
      </c>
      <c r="BO56" s="84">
        <f>IFERROR(VLOOKUP(BO$7,'CMM3 - FINAN'!$A:$F,3,0),0)</f>
        <v>0</v>
      </c>
      <c r="BP56" s="84">
        <f>IFERROR(VLOOKUP(BP$7,'CMM3 - FINAN'!$A:$F,3,0),0)</f>
        <v>0</v>
      </c>
      <c r="BQ56" s="84">
        <f>IFERROR(VLOOKUP(BQ$7,'CMM3 - FINAN'!$A:$F,3,0),0)</f>
        <v>0</v>
      </c>
      <c r="BR56" s="84">
        <f>IFERROR(VLOOKUP(BR$7,'CMM3 - FINAN'!$A:$F,3,0),0)</f>
        <v>0</v>
      </c>
      <c r="BS56" s="84">
        <f>IFERROR(VLOOKUP(BS$7,'CMM3 - FINAN'!$A:$F,3,0),0)</f>
        <v>0</v>
      </c>
      <c r="BT56" s="84">
        <f>IFERROR(VLOOKUP(BT$7,'CMM3 - FINAN'!$A:$F,3,0),0)</f>
        <v>0</v>
      </c>
      <c r="BU56" s="84">
        <f>IFERROR(VLOOKUP(BU$7,'CMM3 - FINAN'!$A:$F,3,0),0)</f>
        <v>0</v>
      </c>
      <c r="BV56" s="84">
        <f>IFERROR(VLOOKUP(BV$7,'CMM3 - FINAN'!$A:$F,3,0),0)</f>
        <v>0</v>
      </c>
      <c r="BW56" s="84">
        <f>IFERROR(VLOOKUP(BW$7,'CMM3 - FINAN'!$A:$F,3,0),0)</f>
        <v>0</v>
      </c>
      <c r="BX56" s="84">
        <f>IFERROR(VLOOKUP(BX$7,'CMM3 - FINAN'!$A:$F,3,0),0)</f>
        <v>0</v>
      </c>
      <c r="BY56" s="84">
        <f>IFERROR(VLOOKUP(BY$7,'CMM3 - FINAN'!$A:$F,3,0),0)</f>
        <v>0</v>
      </c>
      <c r="BZ56" s="84">
        <f>IFERROR(VLOOKUP(BZ$7,'CMM3 - FINAN'!$A:$F,3,0),0)</f>
        <v>0</v>
      </c>
      <c r="CA56" s="84">
        <f>IFERROR(VLOOKUP(CA$7,'CMM3 - FINAN'!$A:$F,3,0),0)</f>
        <v>0</v>
      </c>
      <c r="CB56" s="84">
        <f>IFERROR(VLOOKUP(CB$7,'CMM3 - FINAN'!$A:$F,3,0),0)</f>
        <v>0</v>
      </c>
      <c r="CC56" s="84">
        <f>IFERROR(VLOOKUP(CC$7,'CMM3 - FINAN'!$A:$F,3,0),0)</f>
        <v>0</v>
      </c>
      <c r="CD56" s="84">
        <f>IFERROR(VLOOKUP(CD$7,'CMM3 - FINAN'!$A:$F,3,0),0)</f>
        <v>0</v>
      </c>
      <c r="CE56" s="84">
        <f>IFERROR(VLOOKUP(CE$7,'CMM3 - FINAN'!$A:$F,3,0),0)</f>
        <v>0</v>
      </c>
      <c r="CF56" s="84">
        <f>IFERROR(VLOOKUP(CF$7,'CMM3 - FINAN'!$A:$F,3,0),0)</f>
        <v>0</v>
      </c>
      <c r="CG56" s="84">
        <f>IFERROR(VLOOKUP(CG$7,'CMM3 - FINAN'!$A:$F,3,0),0)</f>
        <v>0</v>
      </c>
      <c r="CH56" s="84">
        <f>IFERROR(VLOOKUP(CH$7,'CMM3 - FINAN'!$A:$F,3,0),0)</f>
        <v>0</v>
      </c>
      <c r="CI56" s="84">
        <f>IFERROR(VLOOKUP(CI$7,'CMM3 - FINAN'!$A:$F,3,0),0)</f>
        <v>0</v>
      </c>
      <c r="CJ56" s="84">
        <f>IFERROR(VLOOKUP(CJ$7,'CMM3 - FINAN'!$A:$F,3,0),0)</f>
        <v>0</v>
      </c>
      <c r="CK56" s="84">
        <f>IFERROR(VLOOKUP(CK$7,'CMM3 - FINAN'!$A:$F,3,0),0)</f>
        <v>0</v>
      </c>
      <c r="CL56" s="84">
        <f>IFERROR(VLOOKUP(CL$7,'CMM3 - FINAN'!$A:$F,3,0),0)</f>
        <v>0</v>
      </c>
      <c r="CM56" s="84">
        <f>IFERROR(VLOOKUP(CM$7,'CMM3 - FINAN'!$A:$F,3,0),0)</f>
        <v>0</v>
      </c>
      <c r="CN56" s="84">
        <f>IFERROR(VLOOKUP(CN$7,'CMM3 - FINAN'!$A:$F,3,0),0)</f>
        <v>0</v>
      </c>
      <c r="CO56" s="84">
        <f>IFERROR(VLOOKUP(CO$7,'CMM3 - FINAN'!$A:$F,3,0),0)</f>
        <v>0</v>
      </c>
      <c r="CP56" s="84">
        <f>IFERROR(VLOOKUP(CP$7,'CMM3 - FINAN'!$A:$F,3,0),0)</f>
        <v>0</v>
      </c>
      <c r="CQ56" s="84">
        <f>IFERROR(VLOOKUP(CQ$7,'CMM3 - FINAN'!$A:$F,3,0),0)</f>
        <v>0</v>
      </c>
      <c r="CR56" s="84">
        <f>IFERROR(VLOOKUP(CR$7,'CMM3 - FINAN'!$A:$F,3,0),0)</f>
        <v>0</v>
      </c>
      <c r="CS56" s="84">
        <f>IFERROR(VLOOKUP(CS$7,'CMM3 - FINAN'!$A:$F,3,0),0)</f>
        <v>0</v>
      </c>
      <c r="CT56" s="84">
        <f>IFERROR(VLOOKUP(CT$7,'CMM3 - FINAN'!$A:$F,3,0),0)</f>
        <v>0</v>
      </c>
      <c r="CU56" s="84">
        <f>IFERROR(VLOOKUP(CU$7,'CMM3 - FINAN'!$A:$F,3,0),0)</f>
        <v>0</v>
      </c>
      <c r="CV56" s="84">
        <f>IFERROR(VLOOKUP(CV$7,'CMM3 - FINAN'!$A:$F,3,0),0)</f>
        <v>0</v>
      </c>
      <c r="CW56" s="84">
        <f>IFERROR(VLOOKUP(CW$7,'CMM3 - FINAN'!$A:$F,3,0),0)</f>
        <v>0</v>
      </c>
      <c r="CX56" s="84">
        <f>IFERROR(VLOOKUP(CX$7,'CMM3 - FINAN'!$A:$F,3,0),0)</f>
        <v>0</v>
      </c>
      <c r="CY56" s="84">
        <f>IFERROR(VLOOKUP(CY$7,'CMM3 - FINAN'!$A:$F,3,0),0)</f>
        <v>0</v>
      </c>
      <c r="CZ56" s="84">
        <f>IFERROR(VLOOKUP(CZ$7,'CMM3 - FINAN'!$A:$F,3,0),0)</f>
        <v>0</v>
      </c>
      <c r="DA56" s="84">
        <f>IFERROR(VLOOKUP(DA$7,'CMM3 - FINAN'!$A:$F,3,0),0)</f>
        <v>0</v>
      </c>
      <c r="DB56" s="84">
        <f>IFERROR(VLOOKUP(DB$7,'CMM3 - FINAN'!$A:$F,3,0),0)</f>
        <v>0</v>
      </c>
      <c r="DC56" s="84">
        <f>IFERROR(VLOOKUP(DC$7,'CMM3 - FINAN'!$A:$F,3,0),0)</f>
        <v>0</v>
      </c>
      <c r="DD56" s="84">
        <f>IFERROR(VLOOKUP(DD$7,'CMM3 - FINAN'!$A:$F,3,0),0)</f>
        <v>0</v>
      </c>
      <c r="DE56" s="84">
        <f>IFERROR(VLOOKUP(DE$7,'CMM3 - FINAN'!$A:$F,3,0),0)</f>
        <v>0</v>
      </c>
      <c r="DF56" s="84">
        <f>IFERROR(VLOOKUP(DF$7,'CMM3 - FINAN'!$A:$F,3,0),0)</f>
        <v>0</v>
      </c>
      <c r="DG56" s="84">
        <f>IFERROR(VLOOKUP(DG$7,'CMM3 - FINAN'!$A:$F,3,0),0)</f>
        <v>0</v>
      </c>
      <c r="DH56" s="84">
        <f>IFERROR(VLOOKUP(DH$7,'CMM3 - FINAN'!$A:$F,3,0),0)</f>
        <v>0</v>
      </c>
      <c r="DI56" s="84">
        <f>IFERROR(VLOOKUP(DI$7,'CMM3 - FINAN'!$A:$F,3,0),0)</f>
        <v>0</v>
      </c>
      <c r="DJ56" s="84">
        <f>IFERROR(VLOOKUP(DJ$7,'CMM3 - FINAN'!$A:$F,3,0),0)</f>
        <v>0</v>
      </c>
      <c r="DK56" s="84">
        <f>IFERROR(VLOOKUP(DK$7,'CMM3 - FINAN'!$A:$F,3,0),0)</f>
        <v>0</v>
      </c>
      <c r="DL56" s="84">
        <f>IFERROR(VLOOKUP(DL$7,'CMM3 - FINAN'!$A:$F,3,0),0)</f>
        <v>0</v>
      </c>
      <c r="DM56" s="84">
        <f>IFERROR(VLOOKUP(DM$7,'CMM3 - FINAN'!$A:$F,3,0),0)</f>
        <v>0</v>
      </c>
      <c r="DN56" s="84">
        <f>IFERROR(VLOOKUP(DN$7,'CMM3 - FINAN'!$A:$F,3,0),0)</f>
        <v>0</v>
      </c>
      <c r="DO56" s="84">
        <f>IFERROR(VLOOKUP(DO$7,'CMM3 - FINAN'!$A:$F,3,0),0)</f>
        <v>0</v>
      </c>
      <c r="DP56" s="84">
        <f>IFERROR(VLOOKUP(DP$7,'CMM3 - FINAN'!$A:$F,3,0),0)</f>
        <v>0</v>
      </c>
      <c r="DQ56" s="84">
        <f>IFERROR(VLOOKUP(DQ$7,'CMM3 - FINAN'!$A:$F,3,0),0)</f>
        <v>0</v>
      </c>
      <c r="DR56" s="84">
        <f>IFERROR(VLOOKUP(DR$7,'CMM3 - FINAN'!$A:$F,3,0),0)</f>
        <v>0</v>
      </c>
      <c r="DS56" s="84">
        <f>IFERROR(VLOOKUP(DS$7,'CMM3 - FINAN'!$A:$F,3,0),0)</f>
        <v>0</v>
      </c>
      <c r="DT56" s="84">
        <f>IFERROR(VLOOKUP(DT$7,'CMM3 - FINAN'!$A:$F,3,0),0)</f>
        <v>0</v>
      </c>
      <c r="DU56" s="84">
        <f>IFERROR(VLOOKUP(DU$7,'CMM3 - FINAN'!$A:$F,3,0),0)</f>
        <v>0</v>
      </c>
      <c r="DV56" s="84">
        <f>IFERROR(VLOOKUP(DV$7,'CMM3 - FINAN'!$A:$F,3,0),0)</f>
        <v>0</v>
      </c>
      <c r="DW56" s="84">
        <f>IFERROR(VLOOKUP(DW$7,'CMM3 - FINAN'!$A:$F,3,0),0)</f>
        <v>0</v>
      </c>
      <c r="DX56" s="84">
        <f>IFERROR(VLOOKUP(DX$7,'CMM3 - FINAN'!$A:$F,3,0),0)</f>
        <v>0</v>
      </c>
      <c r="DY56" s="84">
        <f>IFERROR(VLOOKUP(DY$7,'CMM3 - FINAN'!$A:$F,3,0),0)</f>
        <v>0</v>
      </c>
      <c r="DZ56" s="84">
        <f>IFERROR(VLOOKUP(DZ$7,'CMM3 - FINAN'!$A:$F,3,0),0)</f>
        <v>0</v>
      </c>
      <c r="EA56" s="84">
        <f>IFERROR(VLOOKUP(EA$7,'CMM3 - FINAN'!$A:$F,3,0),0)</f>
        <v>0</v>
      </c>
      <c r="EB56" s="84">
        <f>IFERROR(VLOOKUP(EB$7,'CMM3 - FINAN'!$A:$F,3,0),0)</f>
        <v>0</v>
      </c>
      <c r="EC56" s="84">
        <f>IFERROR(VLOOKUP(EC$7,'CMM3 - FINAN'!$A:$F,3,0),0)</f>
        <v>0</v>
      </c>
      <c r="ED56" s="84">
        <f>IFERROR(VLOOKUP(ED$7,'CMM3 - FINAN'!$A:$F,3,0),0)</f>
        <v>0</v>
      </c>
      <c r="EE56" s="84">
        <f>IFERROR(VLOOKUP(EE$7,'CMM3 - FINAN'!$A:$F,3,0),0)</f>
        <v>0</v>
      </c>
      <c r="EF56" s="84">
        <f>IFERROR(VLOOKUP(EF$7,'CMM3 - FINAN'!$A:$F,3,0),0)</f>
        <v>0</v>
      </c>
      <c r="EG56" s="84">
        <f>IFERROR(VLOOKUP(EG$7,'CMM3 - FINAN'!$A:$F,3,0),0)</f>
        <v>0</v>
      </c>
      <c r="EH56" s="84">
        <f>IFERROR(VLOOKUP(EH$7,'CMM3 - FINAN'!$A:$F,3,0),0)</f>
        <v>0</v>
      </c>
      <c r="EI56" s="84">
        <f>IFERROR(VLOOKUP(EI$7,'CMM3 - FINAN'!$A:$F,3,0),0)</f>
        <v>0</v>
      </c>
      <c r="EJ56" s="84">
        <f>IFERROR(VLOOKUP(EJ$7,'CMM3 - FINAN'!$A:$F,3,0),0)</f>
        <v>0</v>
      </c>
      <c r="EK56" s="84">
        <f>IFERROR(VLOOKUP(EK$7,'CMM3 - FINAN'!$A:$F,3,0),0)</f>
        <v>0</v>
      </c>
      <c r="EL56" s="84">
        <f>IFERROR(VLOOKUP(EL$7,'CMM3 - FINAN'!$A:$F,3,0),0)</f>
        <v>0</v>
      </c>
      <c r="EM56" s="84">
        <f>IFERROR(VLOOKUP(EM$7,'CMM3 - FINAN'!$A:$F,3,0),0)</f>
        <v>0</v>
      </c>
      <c r="EN56" s="84">
        <f>IFERROR(VLOOKUP(EN$7,'CMM3 - FINAN'!$A:$F,3,0),0)</f>
        <v>0</v>
      </c>
      <c r="EO56" s="84">
        <f>IFERROR(VLOOKUP(EO$7,'CMM3 - FINAN'!$A:$F,3,0),0)</f>
        <v>0</v>
      </c>
      <c r="EP56" s="84">
        <f>IFERROR(VLOOKUP(EP$7,'CMM3 - FINAN'!$A:$F,3,0),0)</f>
        <v>0</v>
      </c>
      <c r="EQ56" s="84">
        <f>IFERROR(VLOOKUP(EQ$7,'CMM3 - FINAN'!$A:$F,3,0),0)</f>
        <v>0</v>
      </c>
      <c r="ER56" s="84">
        <f>IFERROR(VLOOKUP(ER$7,'CMM3 - FINAN'!$A:$F,3,0),0)</f>
        <v>0</v>
      </c>
      <c r="ES56" s="84">
        <f>IFERROR(VLOOKUP(ES$7,'CMM3 - FINAN'!$A:$F,3,0),0)</f>
        <v>0</v>
      </c>
      <c r="ET56" s="84">
        <f>IFERROR(VLOOKUP(ET$7,'CMM3 - FINAN'!$A:$F,3,0),0)</f>
        <v>0</v>
      </c>
      <c r="EU56" s="84">
        <f>IFERROR(VLOOKUP(EU$7,'CMM3 - FINAN'!$A:$F,3,0),0)</f>
        <v>0</v>
      </c>
      <c r="EV56" s="84">
        <f>IFERROR(VLOOKUP(EV$7,'CMM3 - FINAN'!$A:$F,3,0),0)</f>
        <v>0</v>
      </c>
      <c r="EW56" s="84">
        <f>IFERROR(VLOOKUP(EW$7,'CMM3 - FINAN'!$A:$F,3,0),0)</f>
        <v>0</v>
      </c>
      <c r="EX56" s="84">
        <f>IFERROR(VLOOKUP(EX$7,'CMM3 - FINAN'!$A:$F,3,0),0)</f>
        <v>0</v>
      </c>
      <c r="EY56" s="84">
        <f>IFERROR(VLOOKUP(EY$7,'CMM3 - FINAN'!$A:$F,3,0),0)</f>
        <v>0</v>
      </c>
      <c r="EZ56" s="84">
        <f>IFERROR(VLOOKUP(EZ$7,'CMM3 - FINAN'!$A:$F,3,0),0)</f>
        <v>0</v>
      </c>
      <c r="FA56" s="84">
        <f>IFERROR(VLOOKUP(FA$7,'CMM3 - FINAN'!$A:$F,3,0),0)</f>
        <v>0</v>
      </c>
      <c r="FB56" s="84">
        <f>IFERROR(VLOOKUP(FB$7,'CMM3 - FINAN'!$A:$F,3,0),0)</f>
        <v>0</v>
      </c>
      <c r="FC56" s="84">
        <f>IFERROR(VLOOKUP(FC$7,'CMM3 - FINAN'!$A:$F,3,0),0)</f>
        <v>0</v>
      </c>
      <c r="FD56" s="84">
        <f>IFERROR(VLOOKUP(FD$7,'CMM3 - FINAN'!$A:$F,3,0),0)</f>
        <v>0</v>
      </c>
      <c r="FE56" s="84">
        <f>IFERROR(VLOOKUP(FE$7,'CMM3 - FINAN'!$A:$F,3,0),0)</f>
        <v>0</v>
      </c>
      <c r="FF56" s="84">
        <f>IFERROR(VLOOKUP(FF$7,'CMM3 - FINAN'!$A:$F,3,0),0)</f>
        <v>0</v>
      </c>
      <c r="FG56" s="84">
        <f>IFERROR(VLOOKUP(FG$7,'CMM3 - FINAN'!$A:$F,3,0),0)</f>
        <v>0</v>
      </c>
      <c r="FH56" s="84">
        <f>IFERROR(VLOOKUP(FH$7,'CMM3 - FINAN'!$A:$F,3,0),0)</f>
        <v>0</v>
      </c>
      <c r="FI56" s="84">
        <f>IFERROR(VLOOKUP(FI$7,'CMM3 - FINAN'!$A:$F,3,0),0)</f>
        <v>0</v>
      </c>
      <c r="FJ56" s="84">
        <f>IFERROR(VLOOKUP(FJ$7,'CMM3 - FINAN'!$A:$F,3,0),0)</f>
        <v>0</v>
      </c>
      <c r="FK56" s="84">
        <f>IFERROR(VLOOKUP(FK$7,'CMM3 - FINAN'!$A:$F,3,0),0)</f>
        <v>0</v>
      </c>
      <c r="FL56" s="84">
        <f>IFERROR(VLOOKUP(FL$7,'CMM3 - FINAN'!$A:$F,3,0),0)</f>
        <v>0</v>
      </c>
      <c r="FM56" s="84">
        <f>IFERROR(VLOOKUP(FM$7,'CMM3 - FINAN'!$A:$F,3,0),0)</f>
        <v>0</v>
      </c>
      <c r="FN56" s="84">
        <f>IFERROR(VLOOKUP(FN$7,'CMM3 - FINAN'!$A:$F,3,0),0)</f>
        <v>0</v>
      </c>
      <c r="FO56" s="84">
        <f>IFERROR(VLOOKUP(FO$7,'CMM3 - FINAN'!$A:$F,3,0),0)</f>
        <v>0</v>
      </c>
      <c r="FP56" s="84">
        <f>IFERROR(VLOOKUP(FP$7,'CMM3 - FINAN'!$A:$F,3,0),0)</f>
        <v>0</v>
      </c>
      <c r="FQ56" s="84">
        <f>IFERROR(VLOOKUP(FQ$7,'CMM3 - FINAN'!$A:$F,3,0),0)</f>
        <v>0</v>
      </c>
      <c r="FR56" s="84">
        <f>IFERROR(VLOOKUP(FR$7,'CMM3 - FINAN'!$A:$F,3,0),0)</f>
        <v>0</v>
      </c>
      <c r="FS56" s="84">
        <f>IFERROR(VLOOKUP(FS$7,'CMM3 - FINAN'!$A:$F,3,0),0)</f>
        <v>0</v>
      </c>
      <c r="FT56" s="84">
        <f>IFERROR(VLOOKUP(FT$7,'CMM3 - FINAN'!$A:$F,3,0),0)</f>
        <v>0</v>
      </c>
      <c r="FU56" s="84">
        <f>IFERROR(VLOOKUP(FU$7,'CMM3 - FINAN'!$A:$F,3,0),0)</f>
        <v>0</v>
      </c>
      <c r="FV56" s="84">
        <f>IFERROR(VLOOKUP(FV$7,'CMM3 - FINAN'!$A:$F,3,0),0)</f>
        <v>0</v>
      </c>
      <c r="FW56" s="84">
        <f>IFERROR(VLOOKUP(FW$7,'CMM3 - FINAN'!$A:$F,3,0),0)</f>
        <v>0</v>
      </c>
      <c r="FX56" s="84">
        <f>IFERROR(VLOOKUP(FX$7,'CMM3 - FINAN'!$A:$F,3,0),0)</f>
        <v>0</v>
      </c>
      <c r="FY56" s="84">
        <f>IFERROR(VLOOKUP(FY$7,'CMM3 - FINAN'!$A:$F,3,0),0)</f>
        <v>0</v>
      </c>
      <c r="FZ56" s="84">
        <f>IFERROR(VLOOKUP(FZ$7,'CMM3 - FINAN'!$A:$F,3,0),0)</f>
        <v>0</v>
      </c>
      <c r="GA56" s="84">
        <f>IFERROR(VLOOKUP(GA$7,'CMM3 - FINAN'!$A:$F,3,0),0)</f>
        <v>0</v>
      </c>
      <c r="GB56" s="84">
        <f>IFERROR(VLOOKUP(GB$7,'CMM3 - FINAN'!$A:$F,3,0),0)</f>
        <v>0</v>
      </c>
      <c r="GC56" s="84">
        <f>IFERROR(VLOOKUP(GC$7,'CMM3 - FINAN'!$A:$F,3,0),0)</f>
        <v>0</v>
      </c>
      <c r="GD56" s="84">
        <f>IFERROR(VLOOKUP(GD$7,'CMM3 - FINAN'!$A:$F,3,0),0)</f>
        <v>0</v>
      </c>
      <c r="GE56" s="84">
        <f>IFERROR(VLOOKUP(GE$7,'CMM3 - FINAN'!$A:$F,3,0),0)</f>
        <v>0</v>
      </c>
      <c r="GF56" s="84">
        <f>IFERROR(VLOOKUP(GF$7,'CMM3 - FINAN'!$A:$F,3,0),0)</f>
        <v>0</v>
      </c>
      <c r="GG56" s="84">
        <f>IFERROR(VLOOKUP(GG$7,'CMM3 - FINAN'!$A:$F,3,0),0)</f>
        <v>0</v>
      </c>
      <c r="GH56" s="84">
        <f>IFERROR(VLOOKUP(GH$7,'CMM3 - FINAN'!$A:$F,3,0),0)</f>
        <v>0</v>
      </c>
      <c r="GI56" s="84">
        <f>IFERROR(VLOOKUP(GI$7,'CMM3 - FINAN'!$A:$F,3,0),0)</f>
        <v>0</v>
      </c>
      <c r="GJ56" s="84">
        <f>IFERROR(VLOOKUP(GJ$7,'CMM3 - FINAN'!$A:$F,3,0),0)</f>
        <v>0</v>
      </c>
      <c r="GK56" s="84">
        <f>IFERROR(VLOOKUP(GK$7,'CMM3 - FINAN'!$A:$F,3,0),0)</f>
        <v>0</v>
      </c>
      <c r="GL56" s="84">
        <f>IFERROR(VLOOKUP(GL$7,'CMM3 - FINAN'!$A:$F,3,0),0)</f>
        <v>0</v>
      </c>
      <c r="GM56" s="84">
        <f>IFERROR(VLOOKUP(GM$7,'CMM3 - FINAN'!$A:$F,3,0),0)</f>
        <v>0</v>
      </c>
      <c r="GN56" s="84">
        <f>IFERROR(VLOOKUP(GN$7,'CMM3 - FINAN'!$A:$F,3,0),0)</f>
        <v>0</v>
      </c>
      <c r="GO56" s="84">
        <f>IFERROR(VLOOKUP(GO$7,'CMM3 - FINAN'!$A:$F,3,0),0)</f>
        <v>0</v>
      </c>
      <c r="GP56" s="84">
        <f>IFERROR(VLOOKUP(GP$7,'CMM3 - FINAN'!$A:$F,3,0),0)</f>
        <v>0</v>
      </c>
      <c r="GQ56" s="84">
        <f>IFERROR(VLOOKUP(GQ$7,'CMM3 - FINAN'!$A:$F,3,0),0)</f>
        <v>0</v>
      </c>
      <c r="GR56" s="84">
        <f>IFERROR(VLOOKUP(GR$7,'CMM3 - FINAN'!$A:$F,3,0),0)</f>
        <v>0</v>
      </c>
      <c r="GS56" s="84">
        <f>IFERROR(VLOOKUP(GS$7,'CMM3 - FINAN'!$A:$F,3,0),0)</f>
        <v>0</v>
      </c>
      <c r="GT56" s="84">
        <f>IFERROR(VLOOKUP(GT$7,'CMM3 - FINAN'!$A:$F,3,0),0)</f>
        <v>0</v>
      </c>
      <c r="GU56" s="84">
        <f>IFERROR(VLOOKUP(GU$7,'CMM3 - FINAN'!$A:$F,3,0),0)</f>
        <v>0</v>
      </c>
      <c r="GV56" s="84">
        <f>IFERROR(VLOOKUP(GV$7,'CMM3 - FINAN'!$A:$F,3,0),0)</f>
        <v>0</v>
      </c>
      <c r="GW56" s="84">
        <f>IFERROR(VLOOKUP(GW$7,'CMM3 - FINAN'!$A:$F,3,0),0)</f>
        <v>0</v>
      </c>
      <c r="GX56" s="84">
        <f>IFERROR(VLOOKUP(GX$7,'CMM3 - FINAN'!$A:$F,3,0),0)</f>
        <v>0</v>
      </c>
      <c r="GY56" s="84">
        <f>IFERROR(VLOOKUP(GY$7,'CMM3 - FINAN'!$A:$F,3,0),0)</f>
        <v>0</v>
      </c>
      <c r="GZ56" s="84">
        <f>IFERROR(VLOOKUP(GZ$7,'CMM3 - FINAN'!$A:$F,3,0),0)</f>
        <v>0</v>
      </c>
      <c r="HA56" s="84">
        <f>IFERROR(VLOOKUP(HA$7,'CMM3 - FINAN'!$A:$F,3,0),0)</f>
        <v>0</v>
      </c>
      <c r="HB56" s="84">
        <f>IFERROR(VLOOKUP(HB$7,'CMM3 - FINAN'!$A:$F,3,0),0)</f>
        <v>0</v>
      </c>
      <c r="HC56" s="84">
        <f>IFERROR(VLOOKUP(HC$7,'CMM3 - FINAN'!$A:$F,3,0),0)</f>
        <v>0</v>
      </c>
      <c r="HD56" s="84">
        <f>IFERROR(VLOOKUP(HD$7,'CMM3 - FINAN'!$A:$F,3,0),0)</f>
        <v>0</v>
      </c>
      <c r="HE56" s="84">
        <f>IFERROR(VLOOKUP(HE$7,'CMM3 - FINAN'!$A:$F,3,0),0)</f>
        <v>0</v>
      </c>
      <c r="HF56" s="84">
        <f>IFERROR(VLOOKUP(HF$7,'CMM3 - FINAN'!$A:$F,3,0),0)</f>
        <v>0</v>
      </c>
      <c r="HG56" s="84">
        <f>IFERROR(VLOOKUP(HG$7,'CMM3 - FINAN'!$A:$F,3,0),0)</f>
        <v>0</v>
      </c>
      <c r="HH56" s="84">
        <f>IFERROR(VLOOKUP(HH$7,'CMM3 - FINAN'!$A:$F,3,0),0)</f>
        <v>0</v>
      </c>
      <c r="HI56" s="84">
        <f>IFERROR(VLOOKUP(HI$7,'CMM3 - FINAN'!$A:$F,3,0),0)</f>
        <v>0</v>
      </c>
    </row>
    <row r="57" spans="1:217" ht="13.8" x14ac:dyDescent="0.2">
      <c r="A57" s="28"/>
      <c r="B57" s="78"/>
    </row>
    <row r="58" spans="1:217" s="22" customFormat="1" x14ac:dyDescent="0.2">
      <c r="A58" s="34" t="s">
        <v>370</v>
      </c>
      <c r="B58" s="83">
        <f t="shared" ref="B58:BM58" si="67">B54-B55-B56</f>
        <v>0</v>
      </c>
      <c r="C58" s="83">
        <f t="shared" si="67"/>
        <v>0</v>
      </c>
      <c r="D58" s="83">
        <f t="shared" si="67"/>
        <v>0</v>
      </c>
      <c r="E58" s="83">
        <f t="shared" si="67"/>
        <v>0</v>
      </c>
      <c r="F58" s="83">
        <f t="shared" si="67"/>
        <v>0</v>
      </c>
      <c r="G58" s="83">
        <f t="shared" si="67"/>
        <v>0</v>
      </c>
      <c r="H58" s="83" t="e">
        <f t="shared" si="67"/>
        <v>#REF!</v>
      </c>
      <c r="I58" s="83" t="e">
        <f t="shared" si="67"/>
        <v>#REF!</v>
      </c>
      <c r="J58" s="83" t="e">
        <f t="shared" si="67"/>
        <v>#REF!</v>
      </c>
      <c r="K58" s="83" t="e">
        <f t="shared" si="67"/>
        <v>#REF!</v>
      </c>
      <c r="L58" s="83" t="e">
        <f t="shared" si="67"/>
        <v>#REF!</v>
      </c>
      <c r="M58" s="83" t="e">
        <f t="shared" si="67"/>
        <v>#REF!</v>
      </c>
      <c r="N58" s="83" t="e">
        <f t="shared" si="67"/>
        <v>#REF!</v>
      </c>
      <c r="O58" s="83" t="e">
        <f t="shared" si="67"/>
        <v>#REF!</v>
      </c>
      <c r="P58" s="83" t="e">
        <f t="shared" si="67"/>
        <v>#REF!</v>
      </c>
      <c r="Q58" s="83" t="e">
        <f t="shared" si="67"/>
        <v>#REF!</v>
      </c>
      <c r="R58" s="83" t="e">
        <f t="shared" si="67"/>
        <v>#REF!</v>
      </c>
      <c r="S58" s="83" t="e">
        <f t="shared" si="67"/>
        <v>#REF!</v>
      </c>
      <c r="T58" s="83" t="e">
        <f t="shared" si="67"/>
        <v>#REF!</v>
      </c>
      <c r="U58" s="83" t="e">
        <f t="shared" si="67"/>
        <v>#REF!</v>
      </c>
      <c r="V58" s="83" t="e">
        <f t="shared" si="67"/>
        <v>#REF!</v>
      </c>
      <c r="W58" s="83" t="e">
        <f t="shared" si="67"/>
        <v>#REF!</v>
      </c>
      <c r="X58" s="83" t="e">
        <f t="shared" si="67"/>
        <v>#REF!</v>
      </c>
      <c r="Y58" s="83" t="e">
        <f t="shared" si="67"/>
        <v>#REF!</v>
      </c>
      <c r="Z58" s="83" t="e">
        <f t="shared" si="67"/>
        <v>#REF!</v>
      </c>
      <c r="AA58" s="83" t="e">
        <f t="shared" si="67"/>
        <v>#REF!</v>
      </c>
      <c r="AB58" s="83" t="e">
        <f t="shared" si="67"/>
        <v>#REF!</v>
      </c>
      <c r="AC58" s="83" t="e">
        <f t="shared" si="67"/>
        <v>#REF!</v>
      </c>
      <c r="AD58" s="83" t="e">
        <f t="shared" si="67"/>
        <v>#REF!</v>
      </c>
      <c r="AE58" s="83" t="e">
        <f t="shared" si="67"/>
        <v>#REF!</v>
      </c>
      <c r="AF58" s="83" t="e">
        <f t="shared" si="67"/>
        <v>#REF!</v>
      </c>
      <c r="AG58" s="83" t="e">
        <f t="shared" si="67"/>
        <v>#REF!</v>
      </c>
      <c r="AH58" s="83" t="e">
        <f t="shared" si="67"/>
        <v>#REF!</v>
      </c>
      <c r="AI58" s="83" t="e">
        <f t="shared" si="67"/>
        <v>#REF!</v>
      </c>
      <c r="AJ58" s="83" t="e">
        <f t="shared" si="67"/>
        <v>#REF!</v>
      </c>
      <c r="AK58" s="83" t="e">
        <f t="shared" si="67"/>
        <v>#REF!</v>
      </c>
      <c r="AL58" s="83" t="e">
        <f t="shared" si="67"/>
        <v>#REF!</v>
      </c>
      <c r="AM58" s="83" t="e">
        <f t="shared" si="67"/>
        <v>#REF!</v>
      </c>
      <c r="AN58" s="83" t="e">
        <f t="shared" si="67"/>
        <v>#REF!</v>
      </c>
      <c r="AO58" s="83" t="e">
        <f t="shared" si="67"/>
        <v>#REF!</v>
      </c>
      <c r="AP58" s="83" t="e">
        <f t="shared" si="67"/>
        <v>#REF!</v>
      </c>
      <c r="AQ58" s="83" t="e">
        <f t="shared" si="67"/>
        <v>#REF!</v>
      </c>
      <c r="AR58" s="83" t="e">
        <f t="shared" si="67"/>
        <v>#REF!</v>
      </c>
      <c r="AS58" s="83" t="e">
        <f t="shared" si="67"/>
        <v>#REF!</v>
      </c>
      <c r="AT58" s="83" t="e">
        <f t="shared" si="67"/>
        <v>#REF!</v>
      </c>
      <c r="AU58" s="83" t="e">
        <f t="shared" si="67"/>
        <v>#REF!</v>
      </c>
      <c r="AV58" s="83" t="e">
        <f t="shared" si="67"/>
        <v>#REF!</v>
      </c>
      <c r="AW58" s="83" t="e">
        <f t="shared" si="67"/>
        <v>#REF!</v>
      </c>
      <c r="AX58" s="83" t="e">
        <f t="shared" si="67"/>
        <v>#REF!</v>
      </c>
      <c r="AY58" s="83" t="e">
        <f t="shared" si="67"/>
        <v>#REF!</v>
      </c>
      <c r="AZ58" s="83" t="e">
        <f t="shared" si="67"/>
        <v>#REF!</v>
      </c>
      <c r="BA58" s="83" t="e">
        <f t="shared" si="67"/>
        <v>#REF!</v>
      </c>
      <c r="BB58" s="83" t="e">
        <f t="shared" si="67"/>
        <v>#REF!</v>
      </c>
      <c r="BC58" s="83" t="e">
        <f t="shared" si="67"/>
        <v>#REF!</v>
      </c>
      <c r="BD58" s="83" t="e">
        <f t="shared" si="67"/>
        <v>#REF!</v>
      </c>
      <c r="BE58" s="83" t="e">
        <f t="shared" si="67"/>
        <v>#REF!</v>
      </c>
      <c r="BF58" s="83" t="e">
        <f t="shared" si="67"/>
        <v>#REF!</v>
      </c>
      <c r="BG58" s="83" t="e">
        <f t="shared" si="67"/>
        <v>#REF!</v>
      </c>
      <c r="BH58" s="83" t="e">
        <f t="shared" si="67"/>
        <v>#REF!</v>
      </c>
      <c r="BI58" s="83" t="e">
        <f t="shared" si="67"/>
        <v>#REF!</v>
      </c>
      <c r="BJ58" s="83" t="e">
        <f t="shared" si="67"/>
        <v>#REF!</v>
      </c>
      <c r="BK58" s="83" t="e">
        <f t="shared" si="67"/>
        <v>#REF!</v>
      </c>
      <c r="BL58" s="83" t="e">
        <f t="shared" si="67"/>
        <v>#REF!</v>
      </c>
      <c r="BM58" s="83" t="e">
        <f t="shared" si="67"/>
        <v>#REF!</v>
      </c>
      <c r="BN58" s="83" t="e">
        <f t="shared" ref="BN58:DY58" si="68">BN54-BN55-BN56</f>
        <v>#REF!</v>
      </c>
      <c r="BO58" s="83" t="e">
        <f t="shared" si="68"/>
        <v>#REF!</v>
      </c>
      <c r="BP58" s="83" t="e">
        <f t="shared" si="68"/>
        <v>#REF!</v>
      </c>
      <c r="BQ58" s="83" t="e">
        <f t="shared" si="68"/>
        <v>#REF!</v>
      </c>
      <c r="BR58" s="83" t="e">
        <f t="shared" si="68"/>
        <v>#REF!</v>
      </c>
      <c r="BS58" s="83" t="e">
        <f t="shared" si="68"/>
        <v>#REF!</v>
      </c>
      <c r="BT58" s="83" t="e">
        <f t="shared" si="68"/>
        <v>#REF!</v>
      </c>
      <c r="BU58" s="83" t="e">
        <f t="shared" si="68"/>
        <v>#REF!</v>
      </c>
      <c r="BV58" s="83" t="e">
        <f t="shared" si="68"/>
        <v>#REF!</v>
      </c>
      <c r="BW58" s="83" t="e">
        <f t="shared" si="68"/>
        <v>#REF!</v>
      </c>
      <c r="BX58" s="83" t="e">
        <f t="shared" si="68"/>
        <v>#REF!</v>
      </c>
      <c r="BY58" s="83" t="e">
        <f t="shared" si="68"/>
        <v>#REF!</v>
      </c>
      <c r="BZ58" s="83" t="e">
        <f t="shared" si="68"/>
        <v>#REF!</v>
      </c>
      <c r="CA58" s="83" t="e">
        <f t="shared" si="68"/>
        <v>#REF!</v>
      </c>
      <c r="CB58" s="83" t="e">
        <f t="shared" si="68"/>
        <v>#REF!</v>
      </c>
      <c r="CC58" s="83" t="e">
        <f t="shared" si="68"/>
        <v>#REF!</v>
      </c>
      <c r="CD58" s="83" t="e">
        <f t="shared" si="68"/>
        <v>#REF!</v>
      </c>
      <c r="CE58" s="83" t="e">
        <f t="shared" si="68"/>
        <v>#REF!</v>
      </c>
      <c r="CF58" s="83" t="e">
        <f t="shared" si="68"/>
        <v>#REF!</v>
      </c>
      <c r="CG58" s="83" t="e">
        <f t="shared" si="68"/>
        <v>#REF!</v>
      </c>
      <c r="CH58" s="83" t="e">
        <f t="shared" si="68"/>
        <v>#REF!</v>
      </c>
      <c r="CI58" s="83" t="e">
        <f t="shared" si="68"/>
        <v>#REF!</v>
      </c>
      <c r="CJ58" s="83" t="e">
        <f t="shared" si="68"/>
        <v>#REF!</v>
      </c>
      <c r="CK58" s="83" t="e">
        <f t="shared" si="68"/>
        <v>#REF!</v>
      </c>
      <c r="CL58" s="83" t="e">
        <f t="shared" si="68"/>
        <v>#REF!</v>
      </c>
      <c r="CM58" s="83" t="e">
        <f t="shared" si="68"/>
        <v>#REF!</v>
      </c>
      <c r="CN58" s="83" t="e">
        <f t="shared" si="68"/>
        <v>#REF!</v>
      </c>
      <c r="CO58" s="83" t="e">
        <f t="shared" si="68"/>
        <v>#REF!</v>
      </c>
      <c r="CP58" s="83" t="e">
        <f t="shared" si="68"/>
        <v>#REF!</v>
      </c>
      <c r="CQ58" s="83" t="e">
        <f t="shared" si="68"/>
        <v>#REF!</v>
      </c>
      <c r="CR58" s="83" t="e">
        <f t="shared" si="68"/>
        <v>#REF!</v>
      </c>
      <c r="CS58" s="83" t="e">
        <f t="shared" si="68"/>
        <v>#REF!</v>
      </c>
      <c r="CT58" s="83" t="e">
        <f t="shared" si="68"/>
        <v>#REF!</v>
      </c>
      <c r="CU58" s="83" t="e">
        <f t="shared" si="68"/>
        <v>#REF!</v>
      </c>
      <c r="CV58" s="83" t="e">
        <f t="shared" si="68"/>
        <v>#REF!</v>
      </c>
      <c r="CW58" s="83" t="e">
        <f t="shared" si="68"/>
        <v>#REF!</v>
      </c>
      <c r="CX58" s="83" t="e">
        <f t="shared" si="68"/>
        <v>#REF!</v>
      </c>
      <c r="CY58" s="83" t="e">
        <f t="shared" si="68"/>
        <v>#REF!</v>
      </c>
      <c r="CZ58" s="83" t="e">
        <f t="shared" si="68"/>
        <v>#REF!</v>
      </c>
      <c r="DA58" s="83" t="e">
        <f t="shared" si="68"/>
        <v>#REF!</v>
      </c>
      <c r="DB58" s="83" t="e">
        <f t="shared" si="68"/>
        <v>#REF!</v>
      </c>
      <c r="DC58" s="83" t="e">
        <f t="shared" si="68"/>
        <v>#REF!</v>
      </c>
      <c r="DD58" s="83" t="e">
        <f t="shared" si="68"/>
        <v>#REF!</v>
      </c>
      <c r="DE58" s="83" t="e">
        <f t="shared" si="68"/>
        <v>#REF!</v>
      </c>
      <c r="DF58" s="83" t="e">
        <f t="shared" si="68"/>
        <v>#REF!</v>
      </c>
      <c r="DG58" s="83" t="e">
        <f t="shared" si="68"/>
        <v>#REF!</v>
      </c>
      <c r="DH58" s="83" t="e">
        <f t="shared" si="68"/>
        <v>#REF!</v>
      </c>
      <c r="DI58" s="83" t="e">
        <f t="shared" si="68"/>
        <v>#REF!</v>
      </c>
      <c r="DJ58" s="83" t="e">
        <f t="shared" si="68"/>
        <v>#REF!</v>
      </c>
      <c r="DK58" s="83" t="e">
        <f t="shared" si="68"/>
        <v>#REF!</v>
      </c>
      <c r="DL58" s="83" t="e">
        <f t="shared" si="68"/>
        <v>#REF!</v>
      </c>
      <c r="DM58" s="83" t="e">
        <f t="shared" si="68"/>
        <v>#REF!</v>
      </c>
      <c r="DN58" s="83" t="e">
        <f t="shared" si="68"/>
        <v>#REF!</v>
      </c>
      <c r="DO58" s="83" t="e">
        <f t="shared" si="68"/>
        <v>#REF!</v>
      </c>
      <c r="DP58" s="83" t="e">
        <f t="shared" si="68"/>
        <v>#REF!</v>
      </c>
      <c r="DQ58" s="83" t="e">
        <f t="shared" si="68"/>
        <v>#REF!</v>
      </c>
      <c r="DR58" s="83" t="e">
        <f t="shared" si="68"/>
        <v>#REF!</v>
      </c>
      <c r="DS58" s="83" t="e">
        <f t="shared" si="68"/>
        <v>#REF!</v>
      </c>
      <c r="DT58" s="83" t="e">
        <f t="shared" si="68"/>
        <v>#REF!</v>
      </c>
      <c r="DU58" s="83" t="e">
        <f t="shared" si="68"/>
        <v>#REF!</v>
      </c>
      <c r="DV58" s="83" t="e">
        <f t="shared" si="68"/>
        <v>#REF!</v>
      </c>
      <c r="DW58" s="83" t="e">
        <f t="shared" si="68"/>
        <v>#REF!</v>
      </c>
      <c r="DX58" s="83" t="e">
        <f t="shared" si="68"/>
        <v>#REF!</v>
      </c>
      <c r="DY58" s="83" t="e">
        <f t="shared" si="68"/>
        <v>#REF!</v>
      </c>
      <c r="DZ58" s="83" t="e">
        <f t="shared" ref="DZ58:GK58" si="69">DZ54-DZ55-DZ56</f>
        <v>#REF!</v>
      </c>
      <c r="EA58" s="83" t="e">
        <f t="shared" si="69"/>
        <v>#REF!</v>
      </c>
      <c r="EB58" s="83" t="e">
        <f t="shared" si="69"/>
        <v>#REF!</v>
      </c>
      <c r="EC58" s="83" t="e">
        <f t="shared" si="69"/>
        <v>#REF!</v>
      </c>
      <c r="ED58" s="83" t="e">
        <f t="shared" si="69"/>
        <v>#REF!</v>
      </c>
      <c r="EE58" s="83" t="e">
        <f t="shared" si="69"/>
        <v>#REF!</v>
      </c>
      <c r="EF58" s="83" t="e">
        <f t="shared" si="69"/>
        <v>#REF!</v>
      </c>
      <c r="EG58" s="83" t="e">
        <f t="shared" si="69"/>
        <v>#REF!</v>
      </c>
      <c r="EH58" s="83" t="e">
        <f t="shared" si="69"/>
        <v>#REF!</v>
      </c>
      <c r="EI58" s="83" t="e">
        <f t="shared" si="69"/>
        <v>#REF!</v>
      </c>
      <c r="EJ58" s="83" t="e">
        <f t="shared" si="69"/>
        <v>#REF!</v>
      </c>
      <c r="EK58" s="83" t="e">
        <f t="shared" si="69"/>
        <v>#REF!</v>
      </c>
      <c r="EL58" s="83" t="e">
        <f t="shared" si="69"/>
        <v>#REF!</v>
      </c>
      <c r="EM58" s="83" t="e">
        <f t="shared" si="69"/>
        <v>#REF!</v>
      </c>
      <c r="EN58" s="83" t="e">
        <f t="shared" si="69"/>
        <v>#REF!</v>
      </c>
      <c r="EO58" s="83" t="e">
        <f t="shared" si="69"/>
        <v>#REF!</v>
      </c>
      <c r="EP58" s="83" t="e">
        <f t="shared" si="69"/>
        <v>#REF!</v>
      </c>
      <c r="EQ58" s="83" t="e">
        <f t="shared" si="69"/>
        <v>#REF!</v>
      </c>
      <c r="ER58" s="83" t="e">
        <f t="shared" si="69"/>
        <v>#REF!</v>
      </c>
      <c r="ES58" s="83" t="e">
        <f t="shared" si="69"/>
        <v>#REF!</v>
      </c>
      <c r="ET58" s="83" t="e">
        <f t="shared" si="69"/>
        <v>#REF!</v>
      </c>
      <c r="EU58" s="83" t="e">
        <f t="shared" si="69"/>
        <v>#REF!</v>
      </c>
      <c r="EV58" s="83" t="e">
        <f t="shared" si="69"/>
        <v>#REF!</v>
      </c>
      <c r="EW58" s="83" t="e">
        <f t="shared" si="69"/>
        <v>#REF!</v>
      </c>
      <c r="EX58" s="83" t="e">
        <f t="shared" si="69"/>
        <v>#REF!</v>
      </c>
      <c r="EY58" s="83" t="e">
        <f t="shared" si="69"/>
        <v>#REF!</v>
      </c>
      <c r="EZ58" s="83" t="e">
        <f t="shared" si="69"/>
        <v>#REF!</v>
      </c>
      <c r="FA58" s="83" t="e">
        <f t="shared" si="69"/>
        <v>#REF!</v>
      </c>
      <c r="FB58" s="83" t="e">
        <f t="shared" si="69"/>
        <v>#REF!</v>
      </c>
      <c r="FC58" s="83" t="e">
        <f t="shared" si="69"/>
        <v>#REF!</v>
      </c>
      <c r="FD58" s="83" t="e">
        <f t="shared" si="69"/>
        <v>#REF!</v>
      </c>
      <c r="FE58" s="83" t="e">
        <f t="shared" si="69"/>
        <v>#REF!</v>
      </c>
      <c r="FF58" s="83" t="e">
        <f t="shared" si="69"/>
        <v>#REF!</v>
      </c>
      <c r="FG58" s="83" t="e">
        <f t="shared" si="69"/>
        <v>#REF!</v>
      </c>
      <c r="FH58" s="83" t="e">
        <f t="shared" si="69"/>
        <v>#REF!</v>
      </c>
      <c r="FI58" s="83" t="e">
        <f t="shared" si="69"/>
        <v>#REF!</v>
      </c>
      <c r="FJ58" s="83" t="e">
        <f t="shared" si="69"/>
        <v>#REF!</v>
      </c>
      <c r="FK58" s="83" t="e">
        <f t="shared" si="69"/>
        <v>#REF!</v>
      </c>
      <c r="FL58" s="83" t="e">
        <f t="shared" si="69"/>
        <v>#REF!</v>
      </c>
      <c r="FM58" s="83" t="e">
        <f t="shared" si="69"/>
        <v>#REF!</v>
      </c>
      <c r="FN58" s="83" t="e">
        <f t="shared" si="69"/>
        <v>#REF!</v>
      </c>
      <c r="FO58" s="83" t="e">
        <f t="shared" si="69"/>
        <v>#REF!</v>
      </c>
      <c r="FP58" s="83" t="e">
        <f t="shared" si="69"/>
        <v>#REF!</v>
      </c>
      <c r="FQ58" s="83" t="e">
        <f t="shared" si="69"/>
        <v>#REF!</v>
      </c>
      <c r="FR58" s="83" t="e">
        <f t="shared" si="69"/>
        <v>#REF!</v>
      </c>
      <c r="FS58" s="83" t="e">
        <f t="shared" si="69"/>
        <v>#REF!</v>
      </c>
      <c r="FT58" s="83" t="e">
        <f t="shared" si="69"/>
        <v>#REF!</v>
      </c>
      <c r="FU58" s="83" t="e">
        <f t="shared" si="69"/>
        <v>#REF!</v>
      </c>
      <c r="FV58" s="83" t="e">
        <f t="shared" si="69"/>
        <v>#REF!</v>
      </c>
      <c r="FW58" s="83" t="e">
        <f t="shared" si="69"/>
        <v>#REF!</v>
      </c>
      <c r="FX58" s="83" t="e">
        <f t="shared" si="69"/>
        <v>#REF!</v>
      </c>
      <c r="FY58" s="83" t="e">
        <f t="shared" si="69"/>
        <v>#REF!</v>
      </c>
      <c r="FZ58" s="83" t="e">
        <f t="shared" si="69"/>
        <v>#REF!</v>
      </c>
      <c r="GA58" s="83" t="e">
        <f t="shared" si="69"/>
        <v>#REF!</v>
      </c>
      <c r="GB58" s="83" t="e">
        <f t="shared" si="69"/>
        <v>#REF!</v>
      </c>
      <c r="GC58" s="83" t="e">
        <f t="shared" si="69"/>
        <v>#REF!</v>
      </c>
      <c r="GD58" s="83" t="e">
        <f t="shared" si="69"/>
        <v>#REF!</v>
      </c>
      <c r="GE58" s="83" t="e">
        <f t="shared" si="69"/>
        <v>#REF!</v>
      </c>
      <c r="GF58" s="83" t="e">
        <f t="shared" si="69"/>
        <v>#REF!</v>
      </c>
      <c r="GG58" s="83" t="e">
        <f t="shared" si="69"/>
        <v>#REF!</v>
      </c>
      <c r="GH58" s="83" t="e">
        <f t="shared" si="69"/>
        <v>#REF!</v>
      </c>
      <c r="GI58" s="83" t="e">
        <f t="shared" si="69"/>
        <v>#REF!</v>
      </c>
      <c r="GJ58" s="83" t="e">
        <f t="shared" si="69"/>
        <v>#REF!</v>
      </c>
      <c r="GK58" s="83" t="e">
        <f t="shared" si="69"/>
        <v>#REF!</v>
      </c>
      <c r="GL58" s="83" t="e">
        <f t="shared" ref="GL58:HI58" si="70">GL54-GL55-GL56</f>
        <v>#REF!</v>
      </c>
      <c r="GM58" s="83" t="e">
        <f t="shared" si="70"/>
        <v>#REF!</v>
      </c>
      <c r="GN58" s="83" t="e">
        <f t="shared" si="70"/>
        <v>#REF!</v>
      </c>
      <c r="GO58" s="83" t="e">
        <f t="shared" si="70"/>
        <v>#REF!</v>
      </c>
      <c r="GP58" s="83" t="e">
        <f t="shared" si="70"/>
        <v>#REF!</v>
      </c>
      <c r="GQ58" s="83" t="e">
        <f t="shared" si="70"/>
        <v>#REF!</v>
      </c>
      <c r="GR58" s="83" t="e">
        <f t="shared" si="70"/>
        <v>#REF!</v>
      </c>
      <c r="GS58" s="83" t="e">
        <f t="shared" si="70"/>
        <v>#REF!</v>
      </c>
      <c r="GT58" s="83" t="e">
        <f t="shared" si="70"/>
        <v>#REF!</v>
      </c>
      <c r="GU58" s="83" t="e">
        <f t="shared" si="70"/>
        <v>#REF!</v>
      </c>
      <c r="GV58" s="83" t="e">
        <f t="shared" si="70"/>
        <v>#REF!</v>
      </c>
      <c r="GW58" s="83" t="e">
        <f t="shared" si="70"/>
        <v>#REF!</v>
      </c>
      <c r="GX58" s="83" t="e">
        <f t="shared" si="70"/>
        <v>#REF!</v>
      </c>
      <c r="GY58" s="83" t="e">
        <f t="shared" si="70"/>
        <v>#REF!</v>
      </c>
      <c r="GZ58" s="83" t="e">
        <f t="shared" si="70"/>
        <v>#REF!</v>
      </c>
      <c r="HA58" s="83" t="e">
        <f t="shared" si="70"/>
        <v>#REF!</v>
      </c>
      <c r="HB58" s="83" t="e">
        <f t="shared" si="70"/>
        <v>#REF!</v>
      </c>
      <c r="HC58" s="83" t="e">
        <f t="shared" si="70"/>
        <v>#REF!</v>
      </c>
      <c r="HD58" s="83" t="e">
        <f t="shared" si="70"/>
        <v>#REF!</v>
      </c>
      <c r="HE58" s="83" t="e">
        <f t="shared" si="70"/>
        <v>#REF!</v>
      </c>
      <c r="HF58" s="83" t="e">
        <f t="shared" si="70"/>
        <v>#REF!</v>
      </c>
      <c r="HG58" s="83" t="e">
        <f t="shared" si="70"/>
        <v>#REF!</v>
      </c>
      <c r="HH58" s="83" t="e">
        <f t="shared" si="70"/>
        <v>#REF!</v>
      </c>
      <c r="HI58" s="83" t="e">
        <f t="shared" si="70"/>
        <v>#REF!</v>
      </c>
    </row>
    <row r="59" spans="1:217" ht="13.8" x14ac:dyDescent="0.2">
      <c r="A59" s="28"/>
      <c r="B59" s="78"/>
    </row>
    <row r="60" spans="1:217" s="22" customFormat="1" x14ac:dyDescent="0.2">
      <c r="A60" s="34" t="s">
        <v>244</v>
      </c>
      <c r="B60" s="83">
        <f t="shared" ref="B60:BM60" si="71">B62+B63</f>
        <v>0</v>
      </c>
      <c r="C60" s="83">
        <f t="shared" si="71"/>
        <v>0</v>
      </c>
      <c r="D60" s="83">
        <f t="shared" si="71"/>
        <v>0</v>
      </c>
      <c r="E60" s="83">
        <f t="shared" si="71"/>
        <v>0</v>
      </c>
      <c r="F60" s="83">
        <f t="shared" si="71"/>
        <v>0</v>
      </c>
      <c r="G60" s="83">
        <f t="shared" si="71"/>
        <v>0</v>
      </c>
      <c r="H60" s="83" t="e">
        <f t="shared" si="71"/>
        <v>#REF!</v>
      </c>
      <c r="I60" s="83" t="e">
        <f t="shared" si="71"/>
        <v>#REF!</v>
      </c>
      <c r="J60" s="83" t="e">
        <f t="shared" si="71"/>
        <v>#REF!</v>
      </c>
      <c r="K60" s="83" t="e">
        <f t="shared" si="71"/>
        <v>#REF!</v>
      </c>
      <c r="L60" s="83" t="e">
        <f t="shared" si="71"/>
        <v>#REF!</v>
      </c>
      <c r="M60" s="83" t="e">
        <f t="shared" si="71"/>
        <v>#REF!</v>
      </c>
      <c r="N60" s="83" t="e">
        <f t="shared" si="71"/>
        <v>#REF!</v>
      </c>
      <c r="O60" s="83" t="e">
        <f t="shared" si="71"/>
        <v>#REF!</v>
      </c>
      <c r="P60" s="83" t="e">
        <f t="shared" si="71"/>
        <v>#REF!</v>
      </c>
      <c r="Q60" s="83" t="e">
        <f t="shared" si="71"/>
        <v>#REF!</v>
      </c>
      <c r="R60" s="83" t="e">
        <f t="shared" si="71"/>
        <v>#REF!</v>
      </c>
      <c r="S60" s="83" t="e">
        <f t="shared" si="71"/>
        <v>#REF!</v>
      </c>
      <c r="T60" s="83" t="e">
        <f t="shared" si="71"/>
        <v>#REF!</v>
      </c>
      <c r="U60" s="83" t="e">
        <f t="shared" si="71"/>
        <v>#REF!</v>
      </c>
      <c r="V60" s="83" t="e">
        <f t="shared" si="71"/>
        <v>#REF!</v>
      </c>
      <c r="W60" s="83" t="e">
        <f t="shared" si="71"/>
        <v>#REF!</v>
      </c>
      <c r="X60" s="83" t="e">
        <f t="shared" si="71"/>
        <v>#REF!</v>
      </c>
      <c r="Y60" s="83" t="e">
        <f t="shared" si="71"/>
        <v>#REF!</v>
      </c>
      <c r="Z60" s="83" t="e">
        <f t="shared" si="71"/>
        <v>#REF!</v>
      </c>
      <c r="AA60" s="83" t="e">
        <f t="shared" si="71"/>
        <v>#REF!</v>
      </c>
      <c r="AB60" s="83" t="e">
        <f t="shared" si="71"/>
        <v>#REF!</v>
      </c>
      <c r="AC60" s="83" t="e">
        <f t="shared" si="71"/>
        <v>#REF!</v>
      </c>
      <c r="AD60" s="83" t="e">
        <f t="shared" si="71"/>
        <v>#REF!</v>
      </c>
      <c r="AE60" s="83" t="e">
        <f t="shared" si="71"/>
        <v>#REF!</v>
      </c>
      <c r="AF60" s="83" t="e">
        <f t="shared" si="71"/>
        <v>#REF!</v>
      </c>
      <c r="AG60" s="83" t="e">
        <f t="shared" si="71"/>
        <v>#REF!</v>
      </c>
      <c r="AH60" s="83" t="e">
        <f t="shared" si="71"/>
        <v>#REF!</v>
      </c>
      <c r="AI60" s="83" t="e">
        <f t="shared" si="71"/>
        <v>#REF!</v>
      </c>
      <c r="AJ60" s="83" t="e">
        <f t="shared" si="71"/>
        <v>#REF!</v>
      </c>
      <c r="AK60" s="83" t="e">
        <f t="shared" si="71"/>
        <v>#REF!</v>
      </c>
      <c r="AL60" s="83" t="e">
        <f t="shared" si="71"/>
        <v>#REF!</v>
      </c>
      <c r="AM60" s="83" t="e">
        <f t="shared" si="71"/>
        <v>#REF!</v>
      </c>
      <c r="AN60" s="83" t="e">
        <f t="shared" si="71"/>
        <v>#REF!</v>
      </c>
      <c r="AO60" s="83" t="e">
        <f t="shared" si="71"/>
        <v>#REF!</v>
      </c>
      <c r="AP60" s="83" t="e">
        <f t="shared" si="71"/>
        <v>#REF!</v>
      </c>
      <c r="AQ60" s="83" t="e">
        <f t="shared" si="71"/>
        <v>#REF!</v>
      </c>
      <c r="AR60" s="83" t="e">
        <f t="shared" si="71"/>
        <v>#REF!</v>
      </c>
      <c r="AS60" s="83" t="e">
        <f t="shared" si="71"/>
        <v>#REF!</v>
      </c>
      <c r="AT60" s="83" t="e">
        <f t="shared" si="71"/>
        <v>#REF!</v>
      </c>
      <c r="AU60" s="83" t="e">
        <f t="shared" si="71"/>
        <v>#REF!</v>
      </c>
      <c r="AV60" s="83" t="e">
        <f t="shared" si="71"/>
        <v>#REF!</v>
      </c>
      <c r="AW60" s="83" t="e">
        <f t="shared" si="71"/>
        <v>#REF!</v>
      </c>
      <c r="AX60" s="83" t="e">
        <f t="shared" si="71"/>
        <v>#REF!</v>
      </c>
      <c r="AY60" s="83" t="e">
        <f t="shared" si="71"/>
        <v>#REF!</v>
      </c>
      <c r="AZ60" s="83" t="e">
        <f t="shared" si="71"/>
        <v>#REF!</v>
      </c>
      <c r="BA60" s="83" t="e">
        <f t="shared" si="71"/>
        <v>#REF!</v>
      </c>
      <c r="BB60" s="83" t="e">
        <f t="shared" si="71"/>
        <v>#REF!</v>
      </c>
      <c r="BC60" s="83" t="e">
        <f t="shared" si="71"/>
        <v>#REF!</v>
      </c>
      <c r="BD60" s="83" t="e">
        <f t="shared" si="71"/>
        <v>#REF!</v>
      </c>
      <c r="BE60" s="83" t="e">
        <f t="shared" si="71"/>
        <v>#REF!</v>
      </c>
      <c r="BF60" s="83" t="e">
        <f t="shared" si="71"/>
        <v>#REF!</v>
      </c>
      <c r="BG60" s="83" t="e">
        <f t="shared" si="71"/>
        <v>#REF!</v>
      </c>
      <c r="BH60" s="83" t="e">
        <f t="shared" si="71"/>
        <v>#REF!</v>
      </c>
      <c r="BI60" s="83" t="e">
        <f t="shared" si="71"/>
        <v>#REF!</v>
      </c>
      <c r="BJ60" s="83" t="e">
        <f t="shared" si="71"/>
        <v>#REF!</v>
      </c>
      <c r="BK60" s="83" t="e">
        <f t="shared" si="71"/>
        <v>#REF!</v>
      </c>
      <c r="BL60" s="83" t="e">
        <f t="shared" si="71"/>
        <v>#REF!</v>
      </c>
      <c r="BM60" s="83" t="e">
        <f t="shared" si="71"/>
        <v>#REF!</v>
      </c>
      <c r="BN60" s="83" t="e">
        <f t="shared" ref="BN60:DY60" si="72">BN62+BN63</f>
        <v>#REF!</v>
      </c>
      <c r="BO60" s="83" t="e">
        <f t="shared" si="72"/>
        <v>#REF!</v>
      </c>
      <c r="BP60" s="83" t="e">
        <f t="shared" si="72"/>
        <v>#REF!</v>
      </c>
      <c r="BQ60" s="83" t="e">
        <f t="shared" si="72"/>
        <v>#REF!</v>
      </c>
      <c r="BR60" s="83" t="e">
        <f t="shared" si="72"/>
        <v>#REF!</v>
      </c>
      <c r="BS60" s="83" t="e">
        <f t="shared" si="72"/>
        <v>#REF!</v>
      </c>
      <c r="BT60" s="83" t="e">
        <f t="shared" si="72"/>
        <v>#REF!</v>
      </c>
      <c r="BU60" s="83" t="e">
        <f t="shared" si="72"/>
        <v>#REF!</v>
      </c>
      <c r="BV60" s="83" t="e">
        <f t="shared" si="72"/>
        <v>#REF!</v>
      </c>
      <c r="BW60" s="83" t="e">
        <f t="shared" si="72"/>
        <v>#REF!</v>
      </c>
      <c r="BX60" s="83" t="e">
        <f t="shared" si="72"/>
        <v>#REF!</v>
      </c>
      <c r="BY60" s="83" t="e">
        <f t="shared" si="72"/>
        <v>#REF!</v>
      </c>
      <c r="BZ60" s="83" t="e">
        <f t="shared" si="72"/>
        <v>#REF!</v>
      </c>
      <c r="CA60" s="83" t="e">
        <f t="shared" si="72"/>
        <v>#REF!</v>
      </c>
      <c r="CB60" s="83" t="e">
        <f t="shared" si="72"/>
        <v>#REF!</v>
      </c>
      <c r="CC60" s="83" t="e">
        <f t="shared" si="72"/>
        <v>#REF!</v>
      </c>
      <c r="CD60" s="83" t="e">
        <f t="shared" si="72"/>
        <v>#REF!</v>
      </c>
      <c r="CE60" s="83" t="e">
        <f t="shared" si="72"/>
        <v>#REF!</v>
      </c>
      <c r="CF60" s="83" t="e">
        <f t="shared" si="72"/>
        <v>#REF!</v>
      </c>
      <c r="CG60" s="83" t="e">
        <f t="shared" si="72"/>
        <v>#REF!</v>
      </c>
      <c r="CH60" s="83" t="e">
        <f t="shared" si="72"/>
        <v>#REF!</v>
      </c>
      <c r="CI60" s="83" t="e">
        <f t="shared" si="72"/>
        <v>#REF!</v>
      </c>
      <c r="CJ60" s="83" t="e">
        <f t="shared" si="72"/>
        <v>#REF!</v>
      </c>
      <c r="CK60" s="83" t="e">
        <f t="shared" si="72"/>
        <v>#REF!</v>
      </c>
      <c r="CL60" s="83" t="e">
        <f t="shared" si="72"/>
        <v>#REF!</v>
      </c>
      <c r="CM60" s="83" t="e">
        <f t="shared" si="72"/>
        <v>#REF!</v>
      </c>
      <c r="CN60" s="83" t="e">
        <f t="shared" si="72"/>
        <v>#REF!</v>
      </c>
      <c r="CO60" s="83" t="e">
        <f t="shared" si="72"/>
        <v>#REF!</v>
      </c>
      <c r="CP60" s="83" t="e">
        <f t="shared" si="72"/>
        <v>#REF!</v>
      </c>
      <c r="CQ60" s="83" t="e">
        <f t="shared" si="72"/>
        <v>#REF!</v>
      </c>
      <c r="CR60" s="83" t="e">
        <f t="shared" si="72"/>
        <v>#REF!</v>
      </c>
      <c r="CS60" s="83" t="e">
        <f t="shared" si="72"/>
        <v>#REF!</v>
      </c>
      <c r="CT60" s="83" t="e">
        <f t="shared" si="72"/>
        <v>#REF!</v>
      </c>
      <c r="CU60" s="83" t="e">
        <f t="shared" si="72"/>
        <v>#REF!</v>
      </c>
      <c r="CV60" s="83" t="e">
        <f t="shared" si="72"/>
        <v>#REF!</v>
      </c>
      <c r="CW60" s="83" t="e">
        <f t="shared" si="72"/>
        <v>#REF!</v>
      </c>
      <c r="CX60" s="83" t="e">
        <f t="shared" si="72"/>
        <v>#REF!</v>
      </c>
      <c r="CY60" s="83" t="e">
        <f t="shared" si="72"/>
        <v>#REF!</v>
      </c>
      <c r="CZ60" s="83" t="e">
        <f t="shared" si="72"/>
        <v>#REF!</v>
      </c>
      <c r="DA60" s="83" t="e">
        <f t="shared" si="72"/>
        <v>#REF!</v>
      </c>
      <c r="DB60" s="83" t="e">
        <f t="shared" si="72"/>
        <v>#REF!</v>
      </c>
      <c r="DC60" s="83" t="e">
        <f t="shared" si="72"/>
        <v>#REF!</v>
      </c>
      <c r="DD60" s="83" t="e">
        <f t="shared" si="72"/>
        <v>#REF!</v>
      </c>
      <c r="DE60" s="83" t="e">
        <f t="shared" si="72"/>
        <v>#REF!</v>
      </c>
      <c r="DF60" s="83" t="e">
        <f t="shared" si="72"/>
        <v>#REF!</v>
      </c>
      <c r="DG60" s="83" t="e">
        <f t="shared" si="72"/>
        <v>#REF!</v>
      </c>
      <c r="DH60" s="83" t="e">
        <f t="shared" si="72"/>
        <v>#REF!</v>
      </c>
      <c r="DI60" s="83" t="e">
        <f t="shared" si="72"/>
        <v>#REF!</v>
      </c>
      <c r="DJ60" s="83" t="e">
        <f t="shared" si="72"/>
        <v>#REF!</v>
      </c>
      <c r="DK60" s="83" t="e">
        <f t="shared" si="72"/>
        <v>#REF!</v>
      </c>
      <c r="DL60" s="83" t="e">
        <f t="shared" si="72"/>
        <v>#REF!</v>
      </c>
      <c r="DM60" s="83" t="e">
        <f t="shared" si="72"/>
        <v>#REF!</v>
      </c>
      <c r="DN60" s="83" t="e">
        <f t="shared" si="72"/>
        <v>#REF!</v>
      </c>
      <c r="DO60" s="83" t="e">
        <f t="shared" si="72"/>
        <v>#REF!</v>
      </c>
      <c r="DP60" s="83" t="e">
        <f t="shared" si="72"/>
        <v>#REF!</v>
      </c>
      <c r="DQ60" s="83" t="e">
        <f t="shared" si="72"/>
        <v>#REF!</v>
      </c>
      <c r="DR60" s="83" t="e">
        <f t="shared" si="72"/>
        <v>#REF!</v>
      </c>
      <c r="DS60" s="83" t="e">
        <f t="shared" si="72"/>
        <v>#REF!</v>
      </c>
      <c r="DT60" s="83" t="e">
        <f t="shared" si="72"/>
        <v>#REF!</v>
      </c>
      <c r="DU60" s="83" t="e">
        <f t="shared" si="72"/>
        <v>#REF!</v>
      </c>
      <c r="DV60" s="83" t="e">
        <f t="shared" si="72"/>
        <v>#REF!</v>
      </c>
      <c r="DW60" s="83" t="e">
        <f t="shared" si="72"/>
        <v>#REF!</v>
      </c>
      <c r="DX60" s="83" t="e">
        <f t="shared" si="72"/>
        <v>#REF!</v>
      </c>
      <c r="DY60" s="83" t="e">
        <f t="shared" si="72"/>
        <v>#REF!</v>
      </c>
      <c r="DZ60" s="83" t="e">
        <f t="shared" ref="DZ60:GK60" si="73">DZ62+DZ63</f>
        <v>#REF!</v>
      </c>
      <c r="EA60" s="83" t="e">
        <f t="shared" si="73"/>
        <v>#REF!</v>
      </c>
      <c r="EB60" s="83" t="e">
        <f t="shared" si="73"/>
        <v>#REF!</v>
      </c>
      <c r="EC60" s="83" t="e">
        <f t="shared" si="73"/>
        <v>#REF!</v>
      </c>
      <c r="ED60" s="83" t="e">
        <f t="shared" si="73"/>
        <v>#REF!</v>
      </c>
      <c r="EE60" s="83" t="e">
        <f t="shared" si="73"/>
        <v>#REF!</v>
      </c>
      <c r="EF60" s="83" t="e">
        <f t="shared" si="73"/>
        <v>#REF!</v>
      </c>
      <c r="EG60" s="83" t="e">
        <f t="shared" si="73"/>
        <v>#REF!</v>
      </c>
      <c r="EH60" s="83" t="e">
        <f t="shared" si="73"/>
        <v>#REF!</v>
      </c>
      <c r="EI60" s="83" t="e">
        <f t="shared" si="73"/>
        <v>#REF!</v>
      </c>
      <c r="EJ60" s="83" t="e">
        <f t="shared" si="73"/>
        <v>#REF!</v>
      </c>
      <c r="EK60" s="83" t="e">
        <f t="shared" si="73"/>
        <v>#REF!</v>
      </c>
      <c r="EL60" s="83" t="e">
        <f t="shared" si="73"/>
        <v>#REF!</v>
      </c>
      <c r="EM60" s="83" t="e">
        <f t="shared" si="73"/>
        <v>#REF!</v>
      </c>
      <c r="EN60" s="83" t="e">
        <f t="shared" si="73"/>
        <v>#REF!</v>
      </c>
      <c r="EO60" s="83" t="e">
        <f t="shared" si="73"/>
        <v>#REF!</v>
      </c>
      <c r="EP60" s="83" t="e">
        <f t="shared" si="73"/>
        <v>#REF!</v>
      </c>
      <c r="EQ60" s="83" t="e">
        <f t="shared" si="73"/>
        <v>#REF!</v>
      </c>
      <c r="ER60" s="83" t="e">
        <f t="shared" si="73"/>
        <v>#REF!</v>
      </c>
      <c r="ES60" s="83" t="e">
        <f t="shared" si="73"/>
        <v>#REF!</v>
      </c>
      <c r="ET60" s="83" t="e">
        <f t="shared" si="73"/>
        <v>#REF!</v>
      </c>
      <c r="EU60" s="83" t="e">
        <f t="shared" si="73"/>
        <v>#REF!</v>
      </c>
      <c r="EV60" s="83" t="e">
        <f t="shared" si="73"/>
        <v>#REF!</v>
      </c>
      <c r="EW60" s="83" t="e">
        <f t="shared" si="73"/>
        <v>#REF!</v>
      </c>
      <c r="EX60" s="83" t="e">
        <f t="shared" si="73"/>
        <v>#REF!</v>
      </c>
      <c r="EY60" s="83" t="e">
        <f t="shared" si="73"/>
        <v>#REF!</v>
      </c>
      <c r="EZ60" s="83" t="e">
        <f t="shared" si="73"/>
        <v>#REF!</v>
      </c>
      <c r="FA60" s="83" t="e">
        <f t="shared" si="73"/>
        <v>#REF!</v>
      </c>
      <c r="FB60" s="83" t="e">
        <f t="shared" si="73"/>
        <v>#REF!</v>
      </c>
      <c r="FC60" s="83" t="e">
        <f t="shared" si="73"/>
        <v>#REF!</v>
      </c>
      <c r="FD60" s="83" t="e">
        <f t="shared" si="73"/>
        <v>#REF!</v>
      </c>
      <c r="FE60" s="83" t="e">
        <f t="shared" si="73"/>
        <v>#REF!</v>
      </c>
      <c r="FF60" s="83" t="e">
        <f t="shared" si="73"/>
        <v>#REF!</v>
      </c>
      <c r="FG60" s="83" t="e">
        <f t="shared" si="73"/>
        <v>#REF!</v>
      </c>
      <c r="FH60" s="83" t="e">
        <f t="shared" si="73"/>
        <v>#REF!</v>
      </c>
      <c r="FI60" s="83" t="e">
        <f t="shared" si="73"/>
        <v>#REF!</v>
      </c>
      <c r="FJ60" s="83" t="e">
        <f t="shared" si="73"/>
        <v>#REF!</v>
      </c>
      <c r="FK60" s="83" t="e">
        <f t="shared" si="73"/>
        <v>#REF!</v>
      </c>
      <c r="FL60" s="83" t="e">
        <f t="shared" si="73"/>
        <v>#REF!</v>
      </c>
      <c r="FM60" s="83" t="e">
        <f t="shared" si="73"/>
        <v>#REF!</v>
      </c>
      <c r="FN60" s="83" t="e">
        <f t="shared" si="73"/>
        <v>#REF!</v>
      </c>
      <c r="FO60" s="83" t="e">
        <f t="shared" si="73"/>
        <v>#REF!</v>
      </c>
      <c r="FP60" s="83" t="e">
        <f t="shared" si="73"/>
        <v>#REF!</v>
      </c>
      <c r="FQ60" s="83" t="e">
        <f t="shared" si="73"/>
        <v>#REF!</v>
      </c>
      <c r="FR60" s="83" t="e">
        <f t="shared" si="73"/>
        <v>#REF!</v>
      </c>
      <c r="FS60" s="83" t="e">
        <f t="shared" si="73"/>
        <v>#REF!</v>
      </c>
      <c r="FT60" s="83" t="e">
        <f t="shared" si="73"/>
        <v>#REF!</v>
      </c>
      <c r="FU60" s="83" t="e">
        <f t="shared" si="73"/>
        <v>#REF!</v>
      </c>
      <c r="FV60" s="83" t="e">
        <f t="shared" si="73"/>
        <v>#REF!</v>
      </c>
      <c r="FW60" s="83" t="e">
        <f t="shared" si="73"/>
        <v>#REF!</v>
      </c>
      <c r="FX60" s="83" t="e">
        <f t="shared" si="73"/>
        <v>#REF!</v>
      </c>
      <c r="FY60" s="83" t="e">
        <f t="shared" si="73"/>
        <v>#REF!</v>
      </c>
      <c r="FZ60" s="83" t="e">
        <f t="shared" si="73"/>
        <v>#REF!</v>
      </c>
      <c r="GA60" s="83" t="e">
        <f t="shared" si="73"/>
        <v>#REF!</v>
      </c>
      <c r="GB60" s="83" t="e">
        <f t="shared" si="73"/>
        <v>#REF!</v>
      </c>
      <c r="GC60" s="83" t="e">
        <f t="shared" si="73"/>
        <v>#REF!</v>
      </c>
      <c r="GD60" s="83" t="e">
        <f t="shared" si="73"/>
        <v>#REF!</v>
      </c>
      <c r="GE60" s="83" t="e">
        <f t="shared" si="73"/>
        <v>#REF!</v>
      </c>
      <c r="GF60" s="83" t="e">
        <f t="shared" si="73"/>
        <v>#REF!</v>
      </c>
      <c r="GG60" s="83" t="e">
        <f t="shared" si="73"/>
        <v>#REF!</v>
      </c>
      <c r="GH60" s="83" t="e">
        <f t="shared" si="73"/>
        <v>#REF!</v>
      </c>
      <c r="GI60" s="83" t="e">
        <f t="shared" si="73"/>
        <v>#REF!</v>
      </c>
      <c r="GJ60" s="83" t="e">
        <f t="shared" si="73"/>
        <v>#REF!</v>
      </c>
      <c r="GK60" s="83" t="e">
        <f t="shared" si="73"/>
        <v>#REF!</v>
      </c>
      <c r="GL60" s="83" t="e">
        <f t="shared" ref="GL60:HI60" si="74">GL62+GL63</f>
        <v>#REF!</v>
      </c>
      <c r="GM60" s="83" t="e">
        <f t="shared" si="74"/>
        <v>#REF!</v>
      </c>
      <c r="GN60" s="83" t="e">
        <f t="shared" si="74"/>
        <v>#REF!</v>
      </c>
      <c r="GO60" s="83" t="e">
        <f t="shared" si="74"/>
        <v>#REF!</v>
      </c>
      <c r="GP60" s="83" t="e">
        <f t="shared" si="74"/>
        <v>#REF!</v>
      </c>
      <c r="GQ60" s="83" t="e">
        <f t="shared" si="74"/>
        <v>#REF!</v>
      </c>
      <c r="GR60" s="83" t="e">
        <f t="shared" si="74"/>
        <v>#REF!</v>
      </c>
      <c r="GS60" s="83" t="e">
        <f t="shared" si="74"/>
        <v>#REF!</v>
      </c>
      <c r="GT60" s="83" t="e">
        <f t="shared" si="74"/>
        <v>#REF!</v>
      </c>
      <c r="GU60" s="83" t="e">
        <f t="shared" si="74"/>
        <v>#REF!</v>
      </c>
      <c r="GV60" s="83" t="e">
        <f t="shared" si="74"/>
        <v>#REF!</v>
      </c>
      <c r="GW60" s="83" t="e">
        <f t="shared" si="74"/>
        <v>#REF!</v>
      </c>
      <c r="GX60" s="83" t="e">
        <f t="shared" si="74"/>
        <v>#REF!</v>
      </c>
      <c r="GY60" s="83" t="e">
        <f t="shared" si="74"/>
        <v>#REF!</v>
      </c>
      <c r="GZ60" s="83" t="e">
        <f t="shared" si="74"/>
        <v>#REF!</v>
      </c>
      <c r="HA60" s="83" t="e">
        <f t="shared" si="74"/>
        <v>#REF!</v>
      </c>
      <c r="HB60" s="83" t="e">
        <f t="shared" si="74"/>
        <v>#REF!</v>
      </c>
      <c r="HC60" s="83" t="e">
        <f t="shared" si="74"/>
        <v>#REF!</v>
      </c>
      <c r="HD60" s="83" t="e">
        <f t="shared" si="74"/>
        <v>#REF!</v>
      </c>
      <c r="HE60" s="83" t="e">
        <f t="shared" si="74"/>
        <v>#REF!</v>
      </c>
      <c r="HF60" s="83" t="e">
        <f t="shared" si="74"/>
        <v>#REF!</v>
      </c>
      <c r="HG60" s="83" t="e">
        <f t="shared" si="74"/>
        <v>#REF!</v>
      </c>
      <c r="HH60" s="83" t="e">
        <f t="shared" si="74"/>
        <v>#REF!</v>
      </c>
      <c r="HI60" s="83" t="e">
        <f t="shared" si="74"/>
        <v>#REF!</v>
      </c>
    </row>
    <row r="61" spans="1:217" x14ac:dyDescent="0.2">
      <c r="A61" s="29" t="s">
        <v>245</v>
      </c>
      <c r="B61" s="77">
        <f t="shared" ref="B61:BM61" si="75">IF(B58&lt;=0,0,B58)</f>
        <v>0</v>
      </c>
      <c r="C61" s="77">
        <f t="shared" si="75"/>
        <v>0</v>
      </c>
      <c r="D61" s="77">
        <f t="shared" si="75"/>
        <v>0</v>
      </c>
      <c r="E61" s="77">
        <f t="shared" si="75"/>
        <v>0</v>
      </c>
      <c r="F61" s="77">
        <f t="shared" si="75"/>
        <v>0</v>
      </c>
      <c r="G61" s="77">
        <f t="shared" si="75"/>
        <v>0</v>
      </c>
      <c r="H61" s="77" t="e">
        <f t="shared" si="75"/>
        <v>#REF!</v>
      </c>
      <c r="I61" s="77" t="e">
        <f t="shared" si="75"/>
        <v>#REF!</v>
      </c>
      <c r="J61" s="77" t="e">
        <f t="shared" si="75"/>
        <v>#REF!</v>
      </c>
      <c r="K61" s="77" t="e">
        <f t="shared" si="75"/>
        <v>#REF!</v>
      </c>
      <c r="L61" s="77" t="e">
        <f t="shared" si="75"/>
        <v>#REF!</v>
      </c>
      <c r="M61" s="77" t="e">
        <f t="shared" si="75"/>
        <v>#REF!</v>
      </c>
      <c r="N61" s="77" t="e">
        <f t="shared" si="75"/>
        <v>#REF!</v>
      </c>
      <c r="O61" s="77" t="e">
        <f t="shared" si="75"/>
        <v>#REF!</v>
      </c>
      <c r="P61" s="77" t="e">
        <f t="shared" si="75"/>
        <v>#REF!</v>
      </c>
      <c r="Q61" s="77" t="e">
        <f t="shared" si="75"/>
        <v>#REF!</v>
      </c>
      <c r="R61" s="77" t="e">
        <f t="shared" si="75"/>
        <v>#REF!</v>
      </c>
      <c r="S61" s="77" t="e">
        <f t="shared" si="75"/>
        <v>#REF!</v>
      </c>
      <c r="T61" s="77" t="e">
        <f t="shared" si="75"/>
        <v>#REF!</v>
      </c>
      <c r="U61" s="77" t="e">
        <f t="shared" si="75"/>
        <v>#REF!</v>
      </c>
      <c r="V61" s="77" t="e">
        <f t="shared" si="75"/>
        <v>#REF!</v>
      </c>
      <c r="W61" s="77" t="e">
        <f t="shared" si="75"/>
        <v>#REF!</v>
      </c>
      <c r="X61" s="77" t="e">
        <f t="shared" si="75"/>
        <v>#REF!</v>
      </c>
      <c r="Y61" s="77" t="e">
        <f t="shared" si="75"/>
        <v>#REF!</v>
      </c>
      <c r="Z61" s="77" t="e">
        <f t="shared" si="75"/>
        <v>#REF!</v>
      </c>
      <c r="AA61" s="77" t="e">
        <f t="shared" si="75"/>
        <v>#REF!</v>
      </c>
      <c r="AB61" s="77" t="e">
        <f t="shared" si="75"/>
        <v>#REF!</v>
      </c>
      <c r="AC61" s="77" t="e">
        <f t="shared" si="75"/>
        <v>#REF!</v>
      </c>
      <c r="AD61" s="77" t="e">
        <f t="shared" si="75"/>
        <v>#REF!</v>
      </c>
      <c r="AE61" s="77" t="e">
        <f t="shared" si="75"/>
        <v>#REF!</v>
      </c>
      <c r="AF61" s="77" t="e">
        <f t="shared" si="75"/>
        <v>#REF!</v>
      </c>
      <c r="AG61" s="77" t="e">
        <f t="shared" si="75"/>
        <v>#REF!</v>
      </c>
      <c r="AH61" s="77" t="e">
        <f t="shared" si="75"/>
        <v>#REF!</v>
      </c>
      <c r="AI61" s="77" t="e">
        <f t="shared" si="75"/>
        <v>#REF!</v>
      </c>
      <c r="AJ61" s="77" t="e">
        <f t="shared" si="75"/>
        <v>#REF!</v>
      </c>
      <c r="AK61" s="77" t="e">
        <f t="shared" si="75"/>
        <v>#REF!</v>
      </c>
      <c r="AL61" s="77" t="e">
        <f t="shared" si="75"/>
        <v>#REF!</v>
      </c>
      <c r="AM61" s="77" t="e">
        <f t="shared" si="75"/>
        <v>#REF!</v>
      </c>
      <c r="AN61" s="77" t="e">
        <f t="shared" si="75"/>
        <v>#REF!</v>
      </c>
      <c r="AO61" s="77" t="e">
        <f t="shared" si="75"/>
        <v>#REF!</v>
      </c>
      <c r="AP61" s="77" t="e">
        <f t="shared" si="75"/>
        <v>#REF!</v>
      </c>
      <c r="AQ61" s="77" t="e">
        <f t="shared" si="75"/>
        <v>#REF!</v>
      </c>
      <c r="AR61" s="77" t="e">
        <f t="shared" si="75"/>
        <v>#REF!</v>
      </c>
      <c r="AS61" s="77" t="e">
        <f t="shared" si="75"/>
        <v>#REF!</v>
      </c>
      <c r="AT61" s="77" t="e">
        <f t="shared" si="75"/>
        <v>#REF!</v>
      </c>
      <c r="AU61" s="77" t="e">
        <f t="shared" si="75"/>
        <v>#REF!</v>
      </c>
      <c r="AV61" s="77" t="e">
        <f t="shared" si="75"/>
        <v>#REF!</v>
      </c>
      <c r="AW61" s="77" t="e">
        <f t="shared" si="75"/>
        <v>#REF!</v>
      </c>
      <c r="AX61" s="77" t="e">
        <f t="shared" si="75"/>
        <v>#REF!</v>
      </c>
      <c r="AY61" s="77" t="e">
        <f t="shared" si="75"/>
        <v>#REF!</v>
      </c>
      <c r="AZ61" s="77" t="e">
        <f t="shared" si="75"/>
        <v>#REF!</v>
      </c>
      <c r="BA61" s="77" t="e">
        <f t="shared" si="75"/>
        <v>#REF!</v>
      </c>
      <c r="BB61" s="77" t="e">
        <f t="shared" si="75"/>
        <v>#REF!</v>
      </c>
      <c r="BC61" s="77" t="e">
        <f t="shared" si="75"/>
        <v>#REF!</v>
      </c>
      <c r="BD61" s="77" t="e">
        <f t="shared" si="75"/>
        <v>#REF!</v>
      </c>
      <c r="BE61" s="77" t="e">
        <f t="shared" si="75"/>
        <v>#REF!</v>
      </c>
      <c r="BF61" s="77" t="e">
        <f t="shared" si="75"/>
        <v>#REF!</v>
      </c>
      <c r="BG61" s="77" t="e">
        <f t="shared" si="75"/>
        <v>#REF!</v>
      </c>
      <c r="BH61" s="77" t="e">
        <f t="shared" si="75"/>
        <v>#REF!</v>
      </c>
      <c r="BI61" s="77" t="e">
        <f t="shared" si="75"/>
        <v>#REF!</v>
      </c>
      <c r="BJ61" s="77" t="e">
        <f t="shared" si="75"/>
        <v>#REF!</v>
      </c>
      <c r="BK61" s="77" t="e">
        <f t="shared" si="75"/>
        <v>#REF!</v>
      </c>
      <c r="BL61" s="77" t="e">
        <f t="shared" si="75"/>
        <v>#REF!</v>
      </c>
      <c r="BM61" s="77" t="e">
        <f t="shared" si="75"/>
        <v>#REF!</v>
      </c>
      <c r="BN61" s="77" t="e">
        <f t="shared" ref="BN61:DY61" si="76">IF(BN58&lt;=0,0,BN58)</f>
        <v>#REF!</v>
      </c>
      <c r="BO61" s="77" t="e">
        <f t="shared" si="76"/>
        <v>#REF!</v>
      </c>
      <c r="BP61" s="77" t="e">
        <f t="shared" si="76"/>
        <v>#REF!</v>
      </c>
      <c r="BQ61" s="77" t="e">
        <f t="shared" si="76"/>
        <v>#REF!</v>
      </c>
      <c r="BR61" s="77" t="e">
        <f t="shared" si="76"/>
        <v>#REF!</v>
      </c>
      <c r="BS61" s="77" t="e">
        <f t="shared" si="76"/>
        <v>#REF!</v>
      </c>
      <c r="BT61" s="77" t="e">
        <f t="shared" si="76"/>
        <v>#REF!</v>
      </c>
      <c r="BU61" s="77" t="e">
        <f t="shared" si="76"/>
        <v>#REF!</v>
      </c>
      <c r="BV61" s="77" t="e">
        <f t="shared" si="76"/>
        <v>#REF!</v>
      </c>
      <c r="BW61" s="77" t="e">
        <f t="shared" si="76"/>
        <v>#REF!</v>
      </c>
      <c r="BX61" s="77" t="e">
        <f t="shared" si="76"/>
        <v>#REF!</v>
      </c>
      <c r="BY61" s="77" t="e">
        <f t="shared" si="76"/>
        <v>#REF!</v>
      </c>
      <c r="BZ61" s="77" t="e">
        <f t="shared" si="76"/>
        <v>#REF!</v>
      </c>
      <c r="CA61" s="77" t="e">
        <f t="shared" si="76"/>
        <v>#REF!</v>
      </c>
      <c r="CB61" s="77" t="e">
        <f t="shared" si="76"/>
        <v>#REF!</v>
      </c>
      <c r="CC61" s="77" t="e">
        <f t="shared" si="76"/>
        <v>#REF!</v>
      </c>
      <c r="CD61" s="77" t="e">
        <f t="shared" si="76"/>
        <v>#REF!</v>
      </c>
      <c r="CE61" s="77" t="e">
        <f t="shared" si="76"/>
        <v>#REF!</v>
      </c>
      <c r="CF61" s="77" t="e">
        <f t="shared" si="76"/>
        <v>#REF!</v>
      </c>
      <c r="CG61" s="77" t="e">
        <f t="shared" si="76"/>
        <v>#REF!</v>
      </c>
      <c r="CH61" s="77" t="e">
        <f t="shared" si="76"/>
        <v>#REF!</v>
      </c>
      <c r="CI61" s="77" t="e">
        <f t="shared" si="76"/>
        <v>#REF!</v>
      </c>
      <c r="CJ61" s="77" t="e">
        <f t="shared" si="76"/>
        <v>#REF!</v>
      </c>
      <c r="CK61" s="77" t="e">
        <f t="shared" si="76"/>
        <v>#REF!</v>
      </c>
      <c r="CL61" s="77" t="e">
        <f t="shared" si="76"/>
        <v>#REF!</v>
      </c>
      <c r="CM61" s="77" t="e">
        <f t="shared" si="76"/>
        <v>#REF!</v>
      </c>
      <c r="CN61" s="77" t="e">
        <f t="shared" si="76"/>
        <v>#REF!</v>
      </c>
      <c r="CO61" s="77" t="e">
        <f t="shared" si="76"/>
        <v>#REF!</v>
      </c>
      <c r="CP61" s="77" t="e">
        <f t="shared" si="76"/>
        <v>#REF!</v>
      </c>
      <c r="CQ61" s="77" t="e">
        <f t="shared" si="76"/>
        <v>#REF!</v>
      </c>
      <c r="CR61" s="77" t="e">
        <f t="shared" si="76"/>
        <v>#REF!</v>
      </c>
      <c r="CS61" s="77" t="e">
        <f t="shared" si="76"/>
        <v>#REF!</v>
      </c>
      <c r="CT61" s="77" t="e">
        <f t="shared" si="76"/>
        <v>#REF!</v>
      </c>
      <c r="CU61" s="77" t="e">
        <f t="shared" si="76"/>
        <v>#REF!</v>
      </c>
      <c r="CV61" s="77" t="e">
        <f t="shared" si="76"/>
        <v>#REF!</v>
      </c>
      <c r="CW61" s="77" t="e">
        <f t="shared" si="76"/>
        <v>#REF!</v>
      </c>
      <c r="CX61" s="77" t="e">
        <f t="shared" si="76"/>
        <v>#REF!</v>
      </c>
      <c r="CY61" s="77" t="e">
        <f t="shared" si="76"/>
        <v>#REF!</v>
      </c>
      <c r="CZ61" s="77" t="e">
        <f t="shared" si="76"/>
        <v>#REF!</v>
      </c>
      <c r="DA61" s="77" t="e">
        <f t="shared" si="76"/>
        <v>#REF!</v>
      </c>
      <c r="DB61" s="77" t="e">
        <f t="shared" si="76"/>
        <v>#REF!</v>
      </c>
      <c r="DC61" s="77" t="e">
        <f t="shared" si="76"/>
        <v>#REF!</v>
      </c>
      <c r="DD61" s="77" t="e">
        <f t="shared" si="76"/>
        <v>#REF!</v>
      </c>
      <c r="DE61" s="77" t="e">
        <f t="shared" si="76"/>
        <v>#REF!</v>
      </c>
      <c r="DF61" s="77" t="e">
        <f t="shared" si="76"/>
        <v>#REF!</v>
      </c>
      <c r="DG61" s="77" t="e">
        <f t="shared" si="76"/>
        <v>#REF!</v>
      </c>
      <c r="DH61" s="77" t="e">
        <f t="shared" si="76"/>
        <v>#REF!</v>
      </c>
      <c r="DI61" s="77" t="e">
        <f t="shared" si="76"/>
        <v>#REF!</v>
      </c>
      <c r="DJ61" s="77" t="e">
        <f t="shared" si="76"/>
        <v>#REF!</v>
      </c>
      <c r="DK61" s="77" t="e">
        <f t="shared" si="76"/>
        <v>#REF!</v>
      </c>
      <c r="DL61" s="77" t="e">
        <f t="shared" si="76"/>
        <v>#REF!</v>
      </c>
      <c r="DM61" s="77" t="e">
        <f t="shared" si="76"/>
        <v>#REF!</v>
      </c>
      <c r="DN61" s="77" t="e">
        <f t="shared" si="76"/>
        <v>#REF!</v>
      </c>
      <c r="DO61" s="77" t="e">
        <f t="shared" si="76"/>
        <v>#REF!</v>
      </c>
      <c r="DP61" s="77" t="e">
        <f t="shared" si="76"/>
        <v>#REF!</v>
      </c>
      <c r="DQ61" s="77" t="e">
        <f t="shared" si="76"/>
        <v>#REF!</v>
      </c>
      <c r="DR61" s="77" t="e">
        <f t="shared" si="76"/>
        <v>#REF!</v>
      </c>
      <c r="DS61" s="77" t="e">
        <f t="shared" si="76"/>
        <v>#REF!</v>
      </c>
      <c r="DT61" s="77" t="e">
        <f t="shared" si="76"/>
        <v>#REF!</v>
      </c>
      <c r="DU61" s="77" t="e">
        <f t="shared" si="76"/>
        <v>#REF!</v>
      </c>
      <c r="DV61" s="77" t="e">
        <f t="shared" si="76"/>
        <v>#REF!</v>
      </c>
      <c r="DW61" s="77" t="e">
        <f t="shared" si="76"/>
        <v>#REF!</v>
      </c>
      <c r="DX61" s="77" t="e">
        <f t="shared" si="76"/>
        <v>#REF!</v>
      </c>
      <c r="DY61" s="77" t="e">
        <f t="shared" si="76"/>
        <v>#REF!</v>
      </c>
      <c r="DZ61" s="77" t="e">
        <f t="shared" ref="DZ61:GK61" si="77">IF(DZ58&lt;=0,0,DZ58)</f>
        <v>#REF!</v>
      </c>
      <c r="EA61" s="77" t="e">
        <f t="shared" si="77"/>
        <v>#REF!</v>
      </c>
      <c r="EB61" s="77" t="e">
        <f t="shared" si="77"/>
        <v>#REF!</v>
      </c>
      <c r="EC61" s="77" t="e">
        <f t="shared" si="77"/>
        <v>#REF!</v>
      </c>
      <c r="ED61" s="77" t="e">
        <f t="shared" si="77"/>
        <v>#REF!</v>
      </c>
      <c r="EE61" s="77" t="e">
        <f t="shared" si="77"/>
        <v>#REF!</v>
      </c>
      <c r="EF61" s="77" t="e">
        <f t="shared" si="77"/>
        <v>#REF!</v>
      </c>
      <c r="EG61" s="77" t="e">
        <f t="shared" si="77"/>
        <v>#REF!</v>
      </c>
      <c r="EH61" s="77" t="e">
        <f t="shared" si="77"/>
        <v>#REF!</v>
      </c>
      <c r="EI61" s="77" t="e">
        <f t="shared" si="77"/>
        <v>#REF!</v>
      </c>
      <c r="EJ61" s="77" t="e">
        <f t="shared" si="77"/>
        <v>#REF!</v>
      </c>
      <c r="EK61" s="77" t="e">
        <f t="shared" si="77"/>
        <v>#REF!</v>
      </c>
      <c r="EL61" s="77" t="e">
        <f t="shared" si="77"/>
        <v>#REF!</v>
      </c>
      <c r="EM61" s="77" t="e">
        <f t="shared" si="77"/>
        <v>#REF!</v>
      </c>
      <c r="EN61" s="77" t="e">
        <f t="shared" si="77"/>
        <v>#REF!</v>
      </c>
      <c r="EO61" s="77" t="e">
        <f t="shared" si="77"/>
        <v>#REF!</v>
      </c>
      <c r="EP61" s="77" t="e">
        <f t="shared" si="77"/>
        <v>#REF!</v>
      </c>
      <c r="EQ61" s="77" t="e">
        <f t="shared" si="77"/>
        <v>#REF!</v>
      </c>
      <c r="ER61" s="77" t="e">
        <f t="shared" si="77"/>
        <v>#REF!</v>
      </c>
      <c r="ES61" s="77" t="e">
        <f t="shared" si="77"/>
        <v>#REF!</v>
      </c>
      <c r="ET61" s="77" t="e">
        <f t="shared" si="77"/>
        <v>#REF!</v>
      </c>
      <c r="EU61" s="77" t="e">
        <f t="shared" si="77"/>
        <v>#REF!</v>
      </c>
      <c r="EV61" s="77" t="e">
        <f t="shared" si="77"/>
        <v>#REF!</v>
      </c>
      <c r="EW61" s="77" t="e">
        <f t="shared" si="77"/>
        <v>#REF!</v>
      </c>
      <c r="EX61" s="77" t="e">
        <f t="shared" si="77"/>
        <v>#REF!</v>
      </c>
      <c r="EY61" s="77" t="e">
        <f t="shared" si="77"/>
        <v>#REF!</v>
      </c>
      <c r="EZ61" s="77" t="e">
        <f t="shared" si="77"/>
        <v>#REF!</v>
      </c>
      <c r="FA61" s="77" t="e">
        <f t="shared" si="77"/>
        <v>#REF!</v>
      </c>
      <c r="FB61" s="77" t="e">
        <f t="shared" si="77"/>
        <v>#REF!</v>
      </c>
      <c r="FC61" s="77" t="e">
        <f t="shared" si="77"/>
        <v>#REF!</v>
      </c>
      <c r="FD61" s="77" t="e">
        <f t="shared" si="77"/>
        <v>#REF!</v>
      </c>
      <c r="FE61" s="77" t="e">
        <f t="shared" si="77"/>
        <v>#REF!</v>
      </c>
      <c r="FF61" s="77" t="e">
        <f t="shared" si="77"/>
        <v>#REF!</v>
      </c>
      <c r="FG61" s="77" t="e">
        <f t="shared" si="77"/>
        <v>#REF!</v>
      </c>
      <c r="FH61" s="77" t="e">
        <f t="shared" si="77"/>
        <v>#REF!</v>
      </c>
      <c r="FI61" s="77" t="e">
        <f t="shared" si="77"/>
        <v>#REF!</v>
      </c>
      <c r="FJ61" s="77" t="e">
        <f t="shared" si="77"/>
        <v>#REF!</v>
      </c>
      <c r="FK61" s="77" t="e">
        <f t="shared" si="77"/>
        <v>#REF!</v>
      </c>
      <c r="FL61" s="77" t="e">
        <f t="shared" si="77"/>
        <v>#REF!</v>
      </c>
      <c r="FM61" s="77" t="e">
        <f t="shared" si="77"/>
        <v>#REF!</v>
      </c>
      <c r="FN61" s="77" t="e">
        <f t="shared" si="77"/>
        <v>#REF!</v>
      </c>
      <c r="FO61" s="77" t="e">
        <f t="shared" si="77"/>
        <v>#REF!</v>
      </c>
      <c r="FP61" s="77" t="e">
        <f t="shared" si="77"/>
        <v>#REF!</v>
      </c>
      <c r="FQ61" s="77" t="e">
        <f t="shared" si="77"/>
        <v>#REF!</v>
      </c>
      <c r="FR61" s="77" t="e">
        <f t="shared" si="77"/>
        <v>#REF!</v>
      </c>
      <c r="FS61" s="77" t="e">
        <f t="shared" si="77"/>
        <v>#REF!</v>
      </c>
      <c r="FT61" s="77" t="e">
        <f t="shared" si="77"/>
        <v>#REF!</v>
      </c>
      <c r="FU61" s="77" t="e">
        <f t="shared" si="77"/>
        <v>#REF!</v>
      </c>
      <c r="FV61" s="77" t="e">
        <f t="shared" si="77"/>
        <v>#REF!</v>
      </c>
      <c r="FW61" s="77" t="e">
        <f t="shared" si="77"/>
        <v>#REF!</v>
      </c>
      <c r="FX61" s="77" t="e">
        <f t="shared" si="77"/>
        <v>#REF!</v>
      </c>
      <c r="FY61" s="77" t="e">
        <f t="shared" si="77"/>
        <v>#REF!</v>
      </c>
      <c r="FZ61" s="77" t="e">
        <f t="shared" si="77"/>
        <v>#REF!</v>
      </c>
      <c r="GA61" s="77" t="e">
        <f t="shared" si="77"/>
        <v>#REF!</v>
      </c>
      <c r="GB61" s="77" t="e">
        <f t="shared" si="77"/>
        <v>#REF!</v>
      </c>
      <c r="GC61" s="77" t="e">
        <f t="shared" si="77"/>
        <v>#REF!</v>
      </c>
      <c r="GD61" s="77" t="e">
        <f t="shared" si="77"/>
        <v>#REF!</v>
      </c>
      <c r="GE61" s="77" t="e">
        <f t="shared" si="77"/>
        <v>#REF!</v>
      </c>
      <c r="GF61" s="77" t="e">
        <f t="shared" si="77"/>
        <v>#REF!</v>
      </c>
      <c r="GG61" s="77" t="e">
        <f t="shared" si="77"/>
        <v>#REF!</v>
      </c>
      <c r="GH61" s="77" t="e">
        <f t="shared" si="77"/>
        <v>#REF!</v>
      </c>
      <c r="GI61" s="77" t="e">
        <f t="shared" si="77"/>
        <v>#REF!</v>
      </c>
      <c r="GJ61" s="77" t="e">
        <f t="shared" si="77"/>
        <v>#REF!</v>
      </c>
      <c r="GK61" s="77" t="e">
        <f t="shared" si="77"/>
        <v>#REF!</v>
      </c>
      <c r="GL61" s="77" t="e">
        <f t="shared" ref="GL61:HI61" si="78">IF(GL58&lt;=0,0,GL58)</f>
        <v>#REF!</v>
      </c>
      <c r="GM61" s="77" t="e">
        <f t="shared" si="78"/>
        <v>#REF!</v>
      </c>
      <c r="GN61" s="77" t="e">
        <f t="shared" si="78"/>
        <v>#REF!</v>
      </c>
      <c r="GO61" s="77" t="e">
        <f t="shared" si="78"/>
        <v>#REF!</v>
      </c>
      <c r="GP61" s="77" t="e">
        <f t="shared" si="78"/>
        <v>#REF!</v>
      </c>
      <c r="GQ61" s="77" t="e">
        <f t="shared" si="78"/>
        <v>#REF!</v>
      </c>
      <c r="GR61" s="77" t="e">
        <f t="shared" si="78"/>
        <v>#REF!</v>
      </c>
      <c r="GS61" s="77" t="e">
        <f t="shared" si="78"/>
        <v>#REF!</v>
      </c>
      <c r="GT61" s="77" t="e">
        <f t="shared" si="78"/>
        <v>#REF!</v>
      </c>
      <c r="GU61" s="77" t="e">
        <f t="shared" si="78"/>
        <v>#REF!</v>
      </c>
      <c r="GV61" s="77" t="e">
        <f t="shared" si="78"/>
        <v>#REF!</v>
      </c>
      <c r="GW61" s="77" t="e">
        <f t="shared" si="78"/>
        <v>#REF!</v>
      </c>
      <c r="GX61" s="77" t="e">
        <f t="shared" si="78"/>
        <v>#REF!</v>
      </c>
      <c r="GY61" s="77" t="e">
        <f t="shared" si="78"/>
        <v>#REF!</v>
      </c>
      <c r="GZ61" s="77" t="e">
        <f t="shared" si="78"/>
        <v>#REF!</v>
      </c>
      <c r="HA61" s="77" t="e">
        <f t="shared" si="78"/>
        <v>#REF!</v>
      </c>
      <c r="HB61" s="77" t="e">
        <f t="shared" si="78"/>
        <v>#REF!</v>
      </c>
      <c r="HC61" s="77" t="e">
        <f t="shared" si="78"/>
        <v>#REF!</v>
      </c>
      <c r="HD61" s="77" t="e">
        <f t="shared" si="78"/>
        <v>#REF!</v>
      </c>
      <c r="HE61" s="77" t="e">
        <f t="shared" si="78"/>
        <v>#REF!</v>
      </c>
      <c r="HF61" s="77" t="e">
        <f t="shared" si="78"/>
        <v>#REF!</v>
      </c>
      <c r="HG61" s="77" t="e">
        <f t="shared" si="78"/>
        <v>#REF!</v>
      </c>
      <c r="HH61" s="77" t="e">
        <f t="shared" si="78"/>
        <v>#REF!</v>
      </c>
      <c r="HI61" s="77" t="e">
        <f t="shared" si="78"/>
        <v>#REF!</v>
      </c>
    </row>
    <row r="62" spans="1:217" x14ac:dyDescent="0.2">
      <c r="A62" s="29" t="s">
        <v>246</v>
      </c>
      <c r="B62" s="77">
        <f t="shared" ref="B62:BM62" si="79">_xlfn.SINGLE(IRPJ)*B61+IF(B61&gt;20,_xlfn.SINGLE(AdicionalIRPJ)*(B61-20))</f>
        <v>0</v>
      </c>
      <c r="C62" s="77">
        <f t="shared" si="79"/>
        <v>0</v>
      </c>
      <c r="D62" s="77">
        <f t="shared" si="79"/>
        <v>0</v>
      </c>
      <c r="E62" s="77">
        <f t="shared" si="79"/>
        <v>0</v>
      </c>
      <c r="F62" s="77">
        <f t="shared" si="79"/>
        <v>0</v>
      </c>
      <c r="G62" s="77">
        <f t="shared" si="79"/>
        <v>0</v>
      </c>
      <c r="H62" s="77" t="e">
        <f t="shared" si="79"/>
        <v>#REF!</v>
      </c>
      <c r="I62" s="77" t="e">
        <f t="shared" si="79"/>
        <v>#REF!</v>
      </c>
      <c r="J62" s="77" t="e">
        <f t="shared" si="79"/>
        <v>#REF!</v>
      </c>
      <c r="K62" s="77" t="e">
        <f t="shared" si="79"/>
        <v>#REF!</v>
      </c>
      <c r="L62" s="77" t="e">
        <f t="shared" si="79"/>
        <v>#REF!</v>
      </c>
      <c r="M62" s="77" t="e">
        <f t="shared" si="79"/>
        <v>#REF!</v>
      </c>
      <c r="N62" s="77" t="e">
        <f t="shared" si="79"/>
        <v>#REF!</v>
      </c>
      <c r="O62" s="77" t="e">
        <f t="shared" si="79"/>
        <v>#REF!</v>
      </c>
      <c r="P62" s="77" t="e">
        <f t="shared" si="79"/>
        <v>#REF!</v>
      </c>
      <c r="Q62" s="77" t="e">
        <f t="shared" si="79"/>
        <v>#REF!</v>
      </c>
      <c r="R62" s="77" t="e">
        <f t="shared" si="79"/>
        <v>#REF!</v>
      </c>
      <c r="S62" s="77" t="e">
        <f t="shared" si="79"/>
        <v>#REF!</v>
      </c>
      <c r="T62" s="77" t="e">
        <f t="shared" si="79"/>
        <v>#REF!</v>
      </c>
      <c r="U62" s="77" t="e">
        <f t="shared" si="79"/>
        <v>#REF!</v>
      </c>
      <c r="V62" s="77" t="e">
        <f t="shared" si="79"/>
        <v>#REF!</v>
      </c>
      <c r="W62" s="77" t="e">
        <f t="shared" si="79"/>
        <v>#REF!</v>
      </c>
      <c r="X62" s="77" t="e">
        <f t="shared" si="79"/>
        <v>#REF!</v>
      </c>
      <c r="Y62" s="77" t="e">
        <f t="shared" si="79"/>
        <v>#REF!</v>
      </c>
      <c r="Z62" s="77" t="e">
        <f t="shared" si="79"/>
        <v>#REF!</v>
      </c>
      <c r="AA62" s="77" t="e">
        <f t="shared" si="79"/>
        <v>#REF!</v>
      </c>
      <c r="AB62" s="77" t="e">
        <f t="shared" si="79"/>
        <v>#REF!</v>
      </c>
      <c r="AC62" s="77" t="e">
        <f t="shared" si="79"/>
        <v>#REF!</v>
      </c>
      <c r="AD62" s="77" t="e">
        <f t="shared" si="79"/>
        <v>#REF!</v>
      </c>
      <c r="AE62" s="77" t="e">
        <f t="shared" si="79"/>
        <v>#REF!</v>
      </c>
      <c r="AF62" s="77" t="e">
        <f t="shared" si="79"/>
        <v>#REF!</v>
      </c>
      <c r="AG62" s="77" t="e">
        <f t="shared" si="79"/>
        <v>#REF!</v>
      </c>
      <c r="AH62" s="77" t="e">
        <f t="shared" si="79"/>
        <v>#REF!</v>
      </c>
      <c r="AI62" s="77" t="e">
        <f t="shared" si="79"/>
        <v>#REF!</v>
      </c>
      <c r="AJ62" s="77" t="e">
        <f t="shared" si="79"/>
        <v>#REF!</v>
      </c>
      <c r="AK62" s="77" t="e">
        <f t="shared" si="79"/>
        <v>#REF!</v>
      </c>
      <c r="AL62" s="77" t="e">
        <f t="shared" si="79"/>
        <v>#REF!</v>
      </c>
      <c r="AM62" s="77" t="e">
        <f t="shared" si="79"/>
        <v>#REF!</v>
      </c>
      <c r="AN62" s="77" t="e">
        <f t="shared" si="79"/>
        <v>#REF!</v>
      </c>
      <c r="AO62" s="77" t="e">
        <f t="shared" si="79"/>
        <v>#REF!</v>
      </c>
      <c r="AP62" s="77" t="e">
        <f t="shared" si="79"/>
        <v>#REF!</v>
      </c>
      <c r="AQ62" s="77" t="e">
        <f t="shared" si="79"/>
        <v>#REF!</v>
      </c>
      <c r="AR62" s="77" t="e">
        <f t="shared" si="79"/>
        <v>#REF!</v>
      </c>
      <c r="AS62" s="77" t="e">
        <f t="shared" si="79"/>
        <v>#REF!</v>
      </c>
      <c r="AT62" s="77" t="e">
        <f t="shared" si="79"/>
        <v>#REF!</v>
      </c>
      <c r="AU62" s="77" t="e">
        <f t="shared" si="79"/>
        <v>#REF!</v>
      </c>
      <c r="AV62" s="77" t="e">
        <f t="shared" si="79"/>
        <v>#REF!</v>
      </c>
      <c r="AW62" s="77" t="e">
        <f t="shared" si="79"/>
        <v>#REF!</v>
      </c>
      <c r="AX62" s="77" t="e">
        <f t="shared" si="79"/>
        <v>#REF!</v>
      </c>
      <c r="AY62" s="77" t="e">
        <f t="shared" si="79"/>
        <v>#REF!</v>
      </c>
      <c r="AZ62" s="77" t="e">
        <f t="shared" si="79"/>
        <v>#REF!</v>
      </c>
      <c r="BA62" s="77" t="e">
        <f t="shared" si="79"/>
        <v>#REF!</v>
      </c>
      <c r="BB62" s="77" t="e">
        <f t="shared" si="79"/>
        <v>#REF!</v>
      </c>
      <c r="BC62" s="77" t="e">
        <f t="shared" si="79"/>
        <v>#REF!</v>
      </c>
      <c r="BD62" s="77" t="e">
        <f t="shared" si="79"/>
        <v>#REF!</v>
      </c>
      <c r="BE62" s="77" t="e">
        <f t="shared" si="79"/>
        <v>#REF!</v>
      </c>
      <c r="BF62" s="77" t="e">
        <f t="shared" si="79"/>
        <v>#REF!</v>
      </c>
      <c r="BG62" s="77" t="e">
        <f t="shared" si="79"/>
        <v>#REF!</v>
      </c>
      <c r="BH62" s="77" t="e">
        <f t="shared" si="79"/>
        <v>#REF!</v>
      </c>
      <c r="BI62" s="77" t="e">
        <f t="shared" si="79"/>
        <v>#REF!</v>
      </c>
      <c r="BJ62" s="77" t="e">
        <f t="shared" si="79"/>
        <v>#REF!</v>
      </c>
      <c r="BK62" s="77" t="e">
        <f t="shared" si="79"/>
        <v>#REF!</v>
      </c>
      <c r="BL62" s="77" t="e">
        <f t="shared" si="79"/>
        <v>#REF!</v>
      </c>
      <c r="BM62" s="77" t="e">
        <f t="shared" si="79"/>
        <v>#REF!</v>
      </c>
      <c r="BN62" s="77" t="e">
        <f t="shared" ref="BN62:DY62" si="80">_xlfn.SINGLE(IRPJ)*BN61+IF(BN61&gt;20,_xlfn.SINGLE(AdicionalIRPJ)*(BN61-20))</f>
        <v>#REF!</v>
      </c>
      <c r="BO62" s="77" t="e">
        <f t="shared" si="80"/>
        <v>#REF!</v>
      </c>
      <c r="BP62" s="77" t="e">
        <f t="shared" si="80"/>
        <v>#REF!</v>
      </c>
      <c r="BQ62" s="77" t="e">
        <f t="shared" si="80"/>
        <v>#REF!</v>
      </c>
      <c r="BR62" s="77" t="e">
        <f t="shared" si="80"/>
        <v>#REF!</v>
      </c>
      <c r="BS62" s="77" t="e">
        <f t="shared" si="80"/>
        <v>#REF!</v>
      </c>
      <c r="BT62" s="77" t="e">
        <f t="shared" si="80"/>
        <v>#REF!</v>
      </c>
      <c r="BU62" s="77" t="e">
        <f t="shared" si="80"/>
        <v>#REF!</v>
      </c>
      <c r="BV62" s="77" t="e">
        <f t="shared" si="80"/>
        <v>#REF!</v>
      </c>
      <c r="BW62" s="77" t="e">
        <f t="shared" si="80"/>
        <v>#REF!</v>
      </c>
      <c r="BX62" s="77" t="e">
        <f t="shared" si="80"/>
        <v>#REF!</v>
      </c>
      <c r="BY62" s="77" t="e">
        <f t="shared" si="80"/>
        <v>#REF!</v>
      </c>
      <c r="BZ62" s="77" t="e">
        <f t="shared" si="80"/>
        <v>#REF!</v>
      </c>
      <c r="CA62" s="77" t="e">
        <f t="shared" si="80"/>
        <v>#REF!</v>
      </c>
      <c r="CB62" s="77" t="e">
        <f t="shared" si="80"/>
        <v>#REF!</v>
      </c>
      <c r="CC62" s="77" t="e">
        <f t="shared" si="80"/>
        <v>#REF!</v>
      </c>
      <c r="CD62" s="77" t="e">
        <f t="shared" si="80"/>
        <v>#REF!</v>
      </c>
      <c r="CE62" s="77" t="e">
        <f t="shared" si="80"/>
        <v>#REF!</v>
      </c>
      <c r="CF62" s="77" t="e">
        <f t="shared" si="80"/>
        <v>#REF!</v>
      </c>
      <c r="CG62" s="77" t="e">
        <f t="shared" si="80"/>
        <v>#REF!</v>
      </c>
      <c r="CH62" s="77" t="e">
        <f t="shared" si="80"/>
        <v>#REF!</v>
      </c>
      <c r="CI62" s="77" t="e">
        <f t="shared" si="80"/>
        <v>#REF!</v>
      </c>
      <c r="CJ62" s="77" t="e">
        <f t="shared" si="80"/>
        <v>#REF!</v>
      </c>
      <c r="CK62" s="77" t="e">
        <f t="shared" si="80"/>
        <v>#REF!</v>
      </c>
      <c r="CL62" s="77" t="e">
        <f t="shared" si="80"/>
        <v>#REF!</v>
      </c>
      <c r="CM62" s="77" t="e">
        <f t="shared" si="80"/>
        <v>#REF!</v>
      </c>
      <c r="CN62" s="77" t="e">
        <f t="shared" si="80"/>
        <v>#REF!</v>
      </c>
      <c r="CO62" s="77" t="e">
        <f t="shared" si="80"/>
        <v>#REF!</v>
      </c>
      <c r="CP62" s="77" t="e">
        <f t="shared" si="80"/>
        <v>#REF!</v>
      </c>
      <c r="CQ62" s="77" t="e">
        <f t="shared" si="80"/>
        <v>#REF!</v>
      </c>
      <c r="CR62" s="77" t="e">
        <f t="shared" si="80"/>
        <v>#REF!</v>
      </c>
      <c r="CS62" s="77" t="e">
        <f t="shared" si="80"/>
        <v>#REF!</v>
      </c>
      <c r="CT62" s="77" t="e">
        <f t="shared" si="80"/>
        <v>#REF!</v>
      </c>
      <c r="CU62" s="77" t="e">
        <f t="shared" si="80"/>
        <v>#REF!</v>
      </c>
      <c r="CV62" s="77" t="e">
        <f t="shared" si="80"/>
        <v>#REF!</v>
      </c>
      <c r="CW62" s="77" t="e">
        <f t="shared" si="80"/>
        <v>#REF!</v>
      </c>
      <c r="CX62" s="77" t="e">
        <f t="shared" si="80"/>
        <v>#REF!</v>
      </c>
      <c r="CY62" s="77" t="e">
        <f t="shared" si="80"/>
        <v>#REF!</v>
      </c>
      <c r="CZ62" s="77" t="e">
        <f t="shared" si="80"/>
        <v>#REF!</v>
      </c>
      <c r="DA62" s="77" t="e">
        <f t="shared" si="80"/>
        <v>#REF!</v>
      </c>
      <c r="DB62" s="77" t="e">
        <f t="shared" si="80"/>
        <v>#REF!</v>
      </c>
      <c r="DC62" s="77" t="e">
        <f t="shared" si="80"/>
        <v>#REF!</v>
      </c>
      <c r="DD62" s="77" t="e">
        <f t="shared" si="80"/>
        <v>#REF!</v>
      </c>
      <c r="DE62" s="77" t="e">
        <f t="shared" si="80"/>
        <v>#REF!</v>
      </c>
      <c r="DF62" s="77" t="e">
        <f t="shared" si="80"/>
        <v>#REF!</v>
      </c>
      <c r="DG62" s="77" t="e">
        <f t="shared" si="80"/>
        <v>#REF!</v>
      </c>
      <c r="DH62" s="77" t="e">
        <f t="shared" si="80"/>
        <v>#REF!</v>
      </c>
      <c r="DI62" s="77" t="e">
        <f t="shared" si="80"/>
        <v>#REF!</v>
      </c>
      <c r="DJ62" s="77" t="e">
        <f t="shared" si="80"/>
        <v>#REF!</v>
      </c>
      <c r="DK62" s="77" t="e">
        <f t="shared" si="80"/>
        <v>#REF!</v>
      </c>
      <c r="DL62" s="77" t="e">
        <f t="shared" si="80"/>
        <v>#REF!</v>
      </c>
      <c r="DM62" s="77" t="e">
        <f t="shared" si="80"/>
        <v>#REF!</v>
      </c>
      <c r="DN62" s="77" t="e">
        <f t="shared" si="80"/>
        <v>#REF!</v>
      </c>
      <c r="DO62" s="77" t="e">
        <f t="shared" si="80"/>
        <v>#REF!</v>
      </c>
      <c r="DP62" s="77" t="e">
        <f t="shared" si="80"/>
        <v>#REF!</v>
      </c>
      <c r="DQ62" s="77" t="e">
        <f t="shared" si="80"/>
        <v>#REF!</v>
      </c>
      <c r="DR62" s="77" t="e">
        <f t="shared" si="80"/>
        <v>#REF!</v>
      </c>
      <c r="DS62" s="77" t="e">
        <f t="shared" si="80"/>
        <v>#REF!</v>
      </c>
      <c r="DT62" s="77" t="e">
        <f t="shared" si="80"/>
        <v>#REF!</v>
      </c>
      <c r="DU62" s="77" t="e">
        <f t="shared" si="80"/>
        <v>#REF!</v>
      </c>
      <c r="DV62" s="77" t="e">
        <f t="shared" si="80"/>
        <v>#REF!</v>
      </c>
      <c r="DW62" s="77" t="e">
        <f t="shared" si="80"/>
        <v>#REF!</v>
      </c>
      <c r="DX62" s="77" t="e">
        <f t="shared" si="80"/>
        <v>#REF!</v>
      </c>
      <c r="DY62" s="77" t="e">
        <f t="shared" si="80"/>
        <v>#REF!</v>
      </c>
      <c r="DZ62" s="77" t="e">
        <f t="shared" ref="DZ62:GK62" si="81">_xlfn.SINGLE(IRPJ)*DZ61+IF(DZ61&gt;20,_xlfn.SINGLE(AdicionalIRPJ)*(DZ61-20))</f>
        <v>#REF!</v>
      </c>
      <c r="EA62" s="77" t="e">
        <f t="shared" si="81"/>
        <v>#REF!</v>
      </c>
      <c r="EB62" s="77" t="e">
        <f t="shared" si="81"/>
        <v>#REF!</v>
      </c>
      <c r="EC62" s="77" t="e">
        <f t="shared" si="81"/>
        <v>#REF!</v>
      </c>
      <c r="ED62" s="77" t="e">
        <f t="shared" si="81"/>
        <v>#REF!</v>
      </c>
      <c r="EE62" s="77" t="e">
        <f t="shared" si="81"/>
        <v>#REF!</v>
      </c>
      <c r="EF62" s="77" t="e">
        <f t="shared" si="81"/>
        <v>#REF!</v>
      </c>
      <c r="EG62" s="77" t="e">
        <f t="shared" si="81"/>
        <v>#REF!</v>
      </c>
      <c r="EH62" s="77" t="e">
        <f t="shared" si="81"/>
        <v>#REF!</v>
      </c>
      <c r="EI62" s="77" t="e">
        <f t="shared" si="81"/>
        <v>#REF!</v>
      </c>
      <c r="EJ62" s="77" t="e">
        <f t="shared" si="81"/>
        <v>#REF!</v>
      </c>
      <c r="EK62" s="77" t="e">
        <f t="shared" si="81"/>
        <v>#REF!</v>
      </c>
      <c r="EL62" s="77" t="e">
        <f t="shared" si="81"/>
        <v>#REF!</v>
      </c>
      <c r="EM62" s="77" t="e">
        <f t="shared" si="81"/>
        <v>#REF!</v>
      </c>
      <c r="EN62" s="77" t="e">
        <f t="shared" si="81"/>
        <v>#REF!</v>
      </c>
      <c r="EO62" s="77" t="e">
        <f t="shared" si="81"/>
        <v>#REF!</v>
      </c>
      <c r="EP62" s="77" t="e">
        <f t="shared" si="81"/>
        <v>#REF!</v>
      </c>
      <c r="EQ62" s="77" t="e">
        <f t="shared" si="81"/>
        <v>#REF!</v>
      </c>
      <c r="ER62" s="77" t="e">
        <f t="shared" si="81"/>
        <v>#REF!</v>
      </c>
      <c r="ES62" s="77" t="e">
        <f t="shared" si="81"/>
        <v>#REF!</v>
      </c>
      <c r="ET62" s="77" t="e">
        <f t="shared" si="81"/>
        <v>#REF!</v>
      </c>
      <c r="EU62" s="77" t="e">
        <f t="shared" si="81"/>
        <v>#REF!</v>
      </c>
      <c r="EV62" s="77" t="e">
        <f t="shared" si="81"/>
        <v>#REF!</v>
      </c>
      <c r="EW62" s="77" t="e">
        <f t="shared" si="81"/>
        <v>#REF!</v>
      </c>
      <c r="EX62" s="77" t="e">
        <f t="shared" si="81"/>
        <v>#REF!</v>
      </c>
      <c r="EY62" s="77" t="e">
        <f t="shared" si="81"/>
        <v>#REF!</v>
      </c>
      <c r="EZ62" s="77" t="e">
        <f t="shared" si="81"/>
        <v>#REF!</v>
      </c>
      <c r="FA62" s="77" t="e">
        <f t="shared" si="81"/>
        <v>#REF!</v>
      </c>
      <c r="FB62" s="77" t="e">
        <f t="shared" si="81"/>
        <v>#REF!</v>
      </c>
      <c r="FC62" s="77" t="e">
        <f t="shared" si="81"/>
        <v>#REF!</v>
      </c>
      <c r="FD62" s="77" t="e">
        <f t="shared" si="81"/>
        <v>#REF!</v>
      </c>
      <c r="FE62" s="77" t="e">
        <f t="shared" si="81"/>
        <v>#REF!</v>
      </c>
      <c r="FF62" s="77" t="e">
        <f t="shared" si="81"/>
        <v>#REF!</v>
      </c>
      <c r="FG62" s="77" t="e">
        <f t="shared" si="81"/>
        <v>#REF!</v>
      </c>
      <c r="FH62" s="77" t="e">
        <f t="shared" si="81"/>
        <v>#REF!</v>
      </c>
      <c r="FI62" s="77" t="e">
        <f t="shared" si="81"/>
        <v>#REF!</v>
      </c>
      <c r="FJ62" s="77" t="e">
        <f t="shared" si="81"/>
        <v>#REF!</v>
      </c>
      <c r="FK62" s="77" t="e">
        <f t="shared" si="81"/>
        <v>#REF!</v>
      </c>
      <c r="FL62" s="77" t="e">
        <f t="shared" si="81"/>
        <v>#REF!</v>
      </c>
      <c r="FM62" s="77" t="e">
        <f t="shared" si="81"/>
        <v>#REF!</v>
      </c>
      <c r="FN62" s="77" t="e">
        <f t="shared" si="81"/>
        <v>#REF!</v>
      </c>
      <c r="FO62" s="77" t="e">
        <f t="shared" si="81"/>
        <v>#REF!</v>
      </c>
      <c r="FP62" s="77" t="e">
        <f t="shared" si="81"/>
        <v>#REF!</v>
      </c>
      <c r="FQ62" s="77" t="e">
        <f t="shared" si="81"/>
        <v>#REF!</v>
      </c>
      <c r="FR62" s="77" t="e">
        <f t="shared" si="81"/>
        <v>#REF!</v>
      </c>
      <c r="FS62" s="77" t="e">
        <f t="shared" si="81"/>
        <v>#REF!</v>
      </c>
      <c r="FT62" s="77" t="e">
        <f t="shared" si="81"/>
        <v>#REF!</v>
      </c>
      <c r="FU62" s="77" t="e">
        <f t="shared" si="81"/>
        <v>#REF!</v>
      </c>
      <c r="FV62" s="77" t="e">
        <f t="shared" si="81"/>
        <v>#REF!</v>
      </c>
      <c r="FW62" s="77" t="e">
        <f t="shared" si="81"/>
        <v>#REF!</v>
      </c>
      <c r="FX62" s="77" t="e">
        <f t="shared" si="81"/>
        <v>#REF!</v>
      </c>
      <c r="FY62" s="77" t="e">
        <f t="shared" si="81"/>
        <v>#REF!</v>
      </c>
      <c r="FZ62" s="77" t="e">
        <f t="shared" si="81"/>
        <v>#REF!</v>
      </c>
      <c r="GA62" s="77" t="e">
        <f t="shared" si="81"/>
        <v>#REF!</v>
      </c>
      <c r="GB62" s="77" t="e">
        <f t="shared" si="81"/>
        <v>#REF!</v>
      </c>
      <c r="GC62" s="77" t="e">
        <f t="shared" si="81"/>
        <v>#REF!</v>
      </c>
      <c r="GD62" s="77" t="e">
        <f t="shared" si="81"/>
        <v>#REF!</v>
      </c>
      <c r="GE62" s="77" t="e">
        <f t="shared" si="81"/>
        <v>#REF!</v>
      </c>
      <c r="GF62" s="77" t="e">
        <f t="shared" si="81"/>
        <v>#REF!</v>
      </c>
      <c r="GG62" s="77" t="e">
        <f t="shared" si="81"/>
        <v>#REF!</v>
      </c>
      <c r="GH62" s="77" t="e">
        <f t="shared" si="81"/>
        <v>#REF!</v>
      </c>
      <c r="GI62" s="77" t="e">
        <f t="shared" si="81"/>
        <v>#REF!</v>
      </c>
      <c r="GJ62" s="77" t="e">
        <f t="shared" si="81"/>
        <v>#REF!</v>
      </c>
      <c r="GK62" s="77" t="e">
        <f t="shared" si="81"/>
        <v>#REF!</v>
      </c>
      <c r="GL62" s="77" t="e">
        <f t="shared" ref="GL62:HI62" si="82">_xlfn.SINGLE(IRPJ)*GL61+IF(GL61&gt;20,_xlfn.SINGLE(AdicionalIRPJ)*(GL61-20))</f>
        <v>#REF!</v>
      </c>
      <c r="GM62" s="77" t="e">
        <f t="shared" si="82"/>
        <v>#REF!</v>
      </c>
      <c r="GN62" s="77" t="e">
        <f t="shared" si="82"/>
        <v>#REF!</v>
      </c>
      <c r="GO62" s="77" t="e">
        <f t="shared" si="82"/>
        <v>#REF!</v>
      </c>
      <c r="GP62" s="77" t="e">
        <f t="shared" si="82"/>
        <v>#REF!</v>
      </c>
      <c r="GQ62" s="77" t="e">
        <f t="shared" si="82"/>
        <v>#REF!</v>
      </c>
      <c r="GR62" s="77" t="e">
        <f t="shared" si="82"/>
        <v>#REF!</v>
      </c>
      <c r="GS62" s="77" t="e">
        <f t="shared" si="82"/>
        <v>#REF!</v>
      </c>
      <c r="GT62" s="77" t="e">
        <f t="shared" si="82"/>
        <v>#REF!</v>
      </c>
      <c r="GU62" s="77" t="e">
        <f t="shared" si="82"/>
        <v>#REF!</v>
      </c>
      <c r="GV62" s="77" t="e">
        <f t="shared" si="82"/>
        <v>#REF!</v>
      </c>
      <c r="GW62" s="77" t="e">
        <f t="shared" si="82"/>
        <v>#REF!</v>
      </c>
      <c r="GX62" s="77" t="e">
        <f t="shared" si="82"/>
        <v>#REF!</v>
      </c>
      <c r="GY62" s="77" t="e">
        <f t="shared" si="82"/>
        <v>#REF!</v>
      </c>
      <c r="GZ62" s="77" t="e">
        <f t="shared" si="82"/>
        <v>#REF!</v>
      </c>
      <c r="HA62" s="77" t="e">
        <f t="shared" si="82"/>
        <v>#REF!</v>
      </c>
      <c r="HB62" s="77" t="e">
        <f t="shared" si="82"/>
        <v>#REF!</v>
      </c>
      <c r="HC62" s="77" t="e">
        <f t="shared" si="82"/>
        <v>#REF!</v>
      </c>
      <c r="HD62" s="77" t="e">
        <f t="shared" si="82"/>
        <v>#REF!</v>
      </c>
      <c r="HE62" s="77" t="e">
        <f t="shared" si="82"/>
        <v>#REF!</v>
      </c>
      <c r="HF62" s="77" t="e">
        <f t="shared" si="82"/>
        <v>#REF!</v>
      </c>
      <c r="HG62" s="77" t="e">
        <f t="shared" si="82"/>
        <v>#REF!</v>
      </c>
      <c r="HH62" s="77" t="e">
        <f t="shared" si="82"/>
        <v>#REF!</v>
      </c>
      <c r="HI62" s="77" t="e">
        <f t="shared" si="82"/>
        <v>#REF!</v>
      </c>
    </row>
    <row r="63" spans="1:217" x14ac:dyDescent="0.2">
      <c r="A63" s="29" t="s">
        <v>247</v>
      </c>
      <c r="B63" s="77">
        <f t="shared" ref="B63:BM63" si="83">_xlfn.SINGLE(CSLL)*B61</f>
        <v>0</v>
      </c>
      <c r="C63" s="77">
        <f t="shared" si="83"/>
        <v>0</v>
      </c>
      <c r="D63" s="77">
        <f t="shared" si="83"/>
        <v>0</v>
      </c>
      <c r="E63" s="77">
        <f t="shared" si="83"/>
        <v>0</v>
      </c>
      <c r="F63" s="77">
        <f t="shared" si="83"/>
        <v>0</v>
      </c>
      <c r="G63" s="77">
        <f t="shared" si="83"/>
        <v>0</v>
      </c>
      <c r="H63" s="77" t="e">
        <f t="shared" si="83"/>
        <v>#REF!</v>
      </c>
      <c r="I63" s="77" t="e">
        <f t="shared" si="83"/>
        <v>#REF!</v>
      </c>
      <c r="J63" s="77" t="e">
        <f t="shared" si="83"/>
        <v>#REF!</v>
      </c>
      <c r="K63" s="77" t="e">
        <f t="shared" si="83"/>
        <v>#REF!</v>
      </c>
      <c r="L63" s="77" t="e">
        <f t="shared" si="83"/>
        <v>#REF!</v>
      </c>
      <c r="M63" s="77" t="e">
        <f t="shared" si="83"/>
        <v>#REF!</v>
      </c>
      <c r="N63" s="77" t="e">
        <f t="shared" si="83"/>
        <v>#REF!</v>
      </c>
      <c r="O63" s="77" t="e">
        <f t="shared" si="83"/>
        <v>#REF!</v>
      </c>
      <c r="P63" s="77" t="e">
        <f t="shared" si="83"/>
        <v>#REF!</v>
      </c>
      <c r="Q63" s="77" t="e">
        <f t="shared" si="83"/>
        <v>#REF!</v>
      </c>
      <c r="R63" s="77" t="e">
        <f t="shared" si="83"/>
        <v>#REF!</v>
      </c>
      <c r="S63" s="77" t="e">
        <f t="shared" si="83"/>
        <v>#REF!</v>
      </c>
      <c r="T63" s="77" t="e">
        <f t="shared" si="83"/>
        <v>#REF!</v>
      </c>
      <c r="U63" s="77" t="e">
        <f t="shared" si="83"/>
        <v>#REF!</v>
      </c>
      <c r="V63" s="77" t="e">
        <f t="shared" si="83"/>
        <v>#REF!</v>
      </c>
      <c r="W63" s="77" t="e">
        <f t="shared" si="83"/>
        <v>#REF!</v>
      </c>
      <c r="X63" s="77" t="e">
        <f t="shared" si="83"/>
        <v>#REF!</v>
      </c>
      <c r="Y63" s="77" t="e">
        <f t="shared" si="83"/>
        <v>#REF!</v>
      </c>
      <c r="Z63" s="77" t="e">
        <f t="shared" si="83"/>
        <v>#REF!</v>
      </c>
      <c r="AA63" s="77" t="e">
        <f t="shared" si="83"/>
        <v>#REF!</v>
      </c>
      <c r="AB63" s="77" t="e">
        <f t="shared" si="83"/>
        <v>#REF!</v>
      </c>
      <c r="AC63" s="77" t="e">
        <f t="shared" si="83"/>
        <v>#REF!</v>
      </c>
      <c r="AD63" s="77" t="e">
        <f t="shared" si="83"/>
        <v>#REF!</v>
      </c>
      <c r="AE63" s="77" t="e">
        <f t="shared" si="83"/>
        <v>#REF!</v>
      </c>
      <c r="AF63" s="77" t="e">
        <f t="shared" si="83"/>
        <v>#REF!</v>
      </c>
      <c r="AG63" s="77" t="e">
        <f t="shared" si="83"/>
        <v>#REF!</v>
      </c>
      <c r="AH63" s="77" t="e">
        <f t="shared" si="83"/>
        <v>#REF!</v>
      </c>
      <c r="AI63" s="77" t="e">
        <f t="shared" si="83"/>
        <v>#REF!</v>
      </c>
      <c r="AJ63" s="77" t="e">
        <f t="shared" si="83"/>
        <v>#REF!</v>
      </c>
      <c r="AK63" s="77" t="e">
        <f t="shared" si="83"/>
        <v>#REF!</v>
      </c>
      <c r="AL63" s="77" t="e">
        <f t="shared" si="83"/>
        <v>#REF!</v>
      </c>
      <c r="AM63" s="77" t="e">
        <f t="shared" si="83"/>
        <v>#REF!</v>
      </c>
      <c r="AN63" s="77" t="e">
        <f t="shared" si="83"/>
        <v>#REF!</v>
      </c>
      <c r="AO63" s="77" t="e">
        <f t="shared" si="83"/>
        <v>#REF!</v>
      </c>
      <c r="AP63" s="77" t="e">
        <f t="shared" si="83"/>
        <v>#REF!</v>
      </c>
      <c r="AQ63" s="77" t="e">
        <f t="shared" si="83"/>
        <v>#REF!</v>
      </c>
      <c r="AR63" s="77" t="e">
        <f t="shared" si="83"/>
        <v>#REF!</v>
      </c>
      <c r="AS63" s="77" t="e">
        <f t="shared" si="83"/>
        <v>#REF!</v>
      </c>
      <c r="AT63" s="77" t="e">
        <f t="shared" si="83"/>
        <v>#REF!</v>
      </c>
      <c r="AU63" s="77" t="e">
        <f t="shared" si="83"/>
        <v>#REF!</v>
      </c>
      <c r="AV63" s="77" t="e">
        <f t="shared" si="83"/>
        <v>#REF!</v>
      </c>
      <c r="AW63" s="77" t="e">
        <f t="shared" si="83"/>
        <v>#REF!</v>
      </c>
      <c r="AX63" s="77" t="e">
        <f t="shared" si="83"/>
        <v>#REF!</v>
      </c>
      <c r="AY63" s="77" t="e">
        <f t="shared" si="83"/>
        <v>#REF!</v>
      </c>
      <c r="AZ63" s="77" t="e">
        <f t="shared" si="83"/>
        <v>#REF!</v>
      </c>
      <c r="BA63" s="77" t="e">
        <f t="shared" si="83"/>
        <v>#REF!</v>
      </c>
      <c r="BB63" s="77" t="e">
        <f t="shared" si="83"/>
        <v>#REF!</v>
      </c>
      <c r="BC63" s="77" t="e">
        <f t="shared" si="83"/>
        <v>#REF!</v>
      </c>
      <c r="BD63" s="77" t="e">
        <f t="shared" si="83"/>
        <v>#REF!</v>
      </c>
      <c r="BE63" s="77" t="e">
        <f t="shared" si="83"/>
        <v>#REF!</v>
      </c>
      <c r="BF63" s="77" t="e">
        <f t="shared" si="83"/>
        <v>#REF!</v>
      </c>
      <c r="BG63" s="77" t="e">
        <f t="shared" si="83"/>
        <v>#REF!</v>
      </c>
      <c r="BH63" s="77" t="e">
        <f t="shared" si="83"/>
        <v>#REF!</v>
      </c>
      <c r="BI63" s="77" t="e">
        <f t="shared" si="83"/>
        <v>#REF!</v>
      </c>
      <c r="BJ63" s="77" t="e">
        <f t="shared" si="83"/>
        <v>#REF!</v>
      </c>
      <c r="BK63" s="77" t="e">
        <f t="shared" si="83"/>
        <v>#REF!</v>
      </c>
      <c r="BL63" s="77" t="e">
        <f t="shared" si="83"/>
        <v>#REF!</v>
      </c>
      <c r="BM63" s="77" t="e">
        <f t="shared" si="83"/>
        <v>#REF!</v>
      </c>
      <c r="BN63" s="77" t="e">
        <f t="shared" ref="BN63:DY63" si="84">_xlfn.SINGLE(CSLL)*BN61</f>
        <v>#REF!</v>
      </c>
      <c r="BO63" s="77" t="e">
        <f t="shared" si="84"/>
        <v>#REF!</v>
      </c>
      <c r="BP63" s="77" t="e">
        <f t="shared" si="84"/>
        <v>#REF!</v>
      </c>
      <c r="BQ63" s="77" t="e">
        <f t="shared" si="84"/>
        <v>#REF!</v>
      </c>
      <c r="BR63" s="77" t="e">
        <f t="shared" si="84"/>
        <v>#REF!</v>
      </c>
      <c r="BS63" s="77" t="e">
        <f t="shared" si="84"/>
        <v>#REF!</v>
      </c>
      <c r="BT63" s="77" t="e">
        <f t="shared" si="84"/>
        <v>#REF!</v>
      </c>
      <c r="BU63" s="77" t="e">
        <f t="shared" si="84"/>
        <v>#REF!</v>
      </c>
      <c r="BV63" s="77" t="e">
        <f t="shared" si="84"/>
        <v>#REF!</v>
      </c>
      <c r="BW63" s="77" t="e">
        <f t="shared" si="84"/>
        <v>#REF!</v>
      </c>
      <c r="BX63" s="77" t="e">
        <f t="shared" si="84"/>
        <v>#REF!</v>
      </c>
      <c r="BY63" s="77" t="e">
        <f t="shared" si="84"/>
        <v>#REF!</v>
      </c>
      <c r="BZ63" s="77" t="e">
        <f t="shared" si="84"/>
        <v>#REF!</v>
      </c>
      <c r="CA63" s="77" t="e">
        <f t="shared" si="84"/>
        <v>#REF!</v>
      </c>
      <c r="CB63" s="77" t="e">
        <f t="shared" si="84"/>
        <v>#REF!</v>
      </c>
      <c r="CC63" s="77" t="e">
        <f t="shared" si="84"/>
        <v>#REF!</v>
      </c>
      <c r="CD63" s="77" t="e">
        <f t="shared" si="84"/>
        <v>#REF!</v>
      </c>
      <c r="CE63" s="77" t="e">
        <f t="shared" si="84"/>
        <v>#REF!</v>
      </c>
      <c r="CF63" s="77" t="e">
        <f t="shared" si="84"/>
        <v>#REF!</v>
      </c>
      <c r="CG63" s="77" t="e">
        <f t="shared" si="84"/>
        <v>#REF!</v>
      </c>
      <c r="CH63" s="77" t="e">
        <f t="shared" si="84"/>
        <v>#REF!</v>
      </c>
      <c r="CI63" s="77" t="e">
        <f t="shared" si="84"/>
        <v>#REF!</v>
      </c>
      <c r="CJ63" s="77" t="e">
        <f t="shared" si="84"/>
        <v>#REF!</v>
      </c>
      <c r="CK63" s="77" t="e">
        <f t="shared" si="84"/>
        <v>#REF!</v>
      </c>
      <c r="CL63" s="77" t="e">
        <f t="shared" si="84"/>
        <v>#REF!</v>
      </c>
      <c r="CM63" s="77" t="e">
        <f t="shared" si="84"/>
        <v>#REF!</v>
      </c>
      <c r="CN63" s="77" t="e">
        <f t="shared" si="84"/>
        <v>#REF!</v>
      </c>
      <c r="CO63" s="77" t="e">
        <f t="shared" si="84"/>
        <v>#REF!</v>
      </c>
      <c r="CP63" s="77" t="e">
        <f t="shared" si="84"/>
        <v>#REF!</v>
      </c>
      <c r="CQ63" s="77" t="e">
        <f t="shared" si="84"/>
        <v>#REF!</v>
      </c>
      <c r="CR63" s="77" t="e">
        <f t="shared" si="84"/>
        <v>#REF!</v>
      </c>
      <c r="CS63" s="77" t="e">
        <f t="shared" si="84"/>
        <v>#REF!</v>
      </c>
      <c r="CT63" s="77" t="e">
        <f t="shared" si="84"/>
        <v>#REF!</v>
      </c>
      <c r="CU63" s="77" t="e">
        <f t="shared" si="84"/>
        <v>#REF!</v>
      </c>
      <c r="CV63" s="77" t="e">
        <f t="shared" si="84"/>
        <v>#REF!</v>
      </c>
      <c r="CW63" s="77" t="e">
        <f t="shared" si="84"/>
        <v>#REF!</v>
      </c>
      <c r="CX63" s="77" t="e">
        <f t="shared" si="84"/>
        <v>#REF!</v>
      </c>
      <c r="CY63" s="77" t="e">
        <f t="shared" si="84"/>
        <v>#REF!</v>
      </c>
      <c r="CZ63" s="77" t="e">
        <f t="shared" si="84"/>
        <v>#REF!</v>
      </c>
      <c r="DA63" s="77" t="e">
        <f t="shared" si="84"/>
        <v>#REF!</v>
      </c>
      <c r="DB63" s="77" t="e">
        <f t="shared" si="84"/>
        <v>#REF!</v>
      </c>
      <c r="DC63" s="77" t="e">
        <f t="shared" si="84"/>
        <v>#REF!</v>
      </c>
      <c r="DD63" s="77" t="e">
        <f t="shared" si="84"/>
        <v>#REF!</v>
      </c>
      <c r="DE63" s="77" t="e">
        <f t="shared" si="84"/>
        <v>#REF!</v>
      </c>
      <c r="DF63" s="77" t="e">
        <f t="shared" si="84"/>
        <v>#REF!</v>
      </c>
      <c r="DG63" s="77" t="e">
        <f t="shared" si="84"/>
        <v>#REF!</v>
      </c>
      <c r="DH63" s="77" t="e">
        <f t="shared" si="84"/>
        <v>#REF!</v>
      </c>
      <c r="DI63" s="77" t="e">
        <f t="shared" si="84"/>
        <v>#REF!</v>
      </c>
      <c r="DJ63" s="77" t="e">
        <f t="shared" si="84"/>
        <v>#REF!</v>
      </c>
      <c r="DK63" s="77" t="e">
        <f t="shared" si="84"/>
        <v>#REF!</v>
      </c>
      <c r="DL63" s="77" t="e">
        <f t="shared" si="84"/>
        <v>#REF!</v>
      </c>
      <c r="DM63" s="77" t="e">
        <f t="shared" si="84"/>
        <v>#REF!</v>
      </c>
      <c r="DN63" s="77" t="e">
        <f t="shared" si="84"/>
        <v>#REF!</v>
      </c>
      <c r="DO63" s="77" t="e">
        <f t="shared" si="84"/>
        <v>#REF!</v>
      </c>
      <c r="DP63" s="77" t="e">
        <f t="shared" si="84"/>
        <v>#REF!</v>
      </c>
      <c r="DQ63" s="77" t="e">
        <f t="shared" si="84"/>
        <v>#REF!</v>
      </c>
      <c r="DR63" s="77" t="e">
        <f t="shared" si="84"/>
        <v>#REF!</v>
      </c>
      <c r="DS63" s="77" t="e">
        <f t="shared" si="84"/>
        <v>#REF!</v>
      </c>
      <c r="DT63" s="77" t="e">
        <f t="shared" si="84"/>
        <v>#REF!</v>
      </c>
      <c r="DU63" s="77" t="e">
        <f t="shared" si="84"/>
        <v>#REF!</v>
      </c>
      <c r="DV63" s="77" t="e">
        <f t="shared" si="84"/>
        <v>#REF!</v>
      </c>
      <c r="DW63" s="77" t="e">
        <f t="shared" si="84"/>
        <v>#REF!</v>
      </c>
      <c r="DX63" s="77" t="e">
        <f t="shared" si="84"/>
        <v>#REF!</v>
      </c>
      <c r="DY63" s="77" t="e">
        <f t="shared" si="84"/>
        <v>#REF!</v>
      </c>
      <c r="DZ63" s="77" t="e">
        <f t="shared" ref="DZ63:GK63" si="85">_xlfn.SINGLE(CSLL)*DZ61</f>
        <v>#REF!</v>
      </c>
      <c r="EA63" s="77" t="e">
        <f t="shared" si="85"/>
        <v>#REF!</v>
      </c>
      <c r="EB63" s="77" t="e">
        <f t="shared" si="85"/>
        <v>#REF!</v>
      </c>
      <c r="EC63" s="77" t="e">
        <f t="shared" si="85"/>
        <v>#REF!</v>
      </c>
      <c r="ED63" s="77" t="e">
        <f t="shared" si="85"/>
        <v>#REF!</v>
      </c>
      <c r="EE63" s="77" t="e">
        <f t="shared" si="85"/>
        <v>#REF!</v>
      </c>
      <c r="EF63" s="77" t="e">
        <f t="shared" si="85"/>
        <v>#REF!</v>
      </c>
      <c r="EG63" s="77" t="e">
        <f t="shared" si="85"/>
        <v>#REF!</v>
      </c>
      <c r="EH63" s="77" t="e">
        <f t="shared" si="85"/>
        <v>#REF!</v>
      </c>
      <c r="EI63" s="77" t="e">
        <f t="shared" si="85"/>
        <v>#REF!</v>
      </c>
      <c r="EJ63" s="77" t="e">
        <f t="shared" si="85"/>
        <v>#REF!</v>
      </c>
      <c r="EK63" s="77" t="e">
        <f t="shared" si="85"/>
        <v>#REF!</v>
      </c>
      <c r="EL63" s="77" t="e">
        <f t="shared" si="85"/>
        <v>#REF!</v>
      </c>
      <c r="EM63" s="77" t="e">
        <f t="shared" si="85"/>
        <v>#REF!</v>
      </c>
      <c r="EN63" s="77" t="e">
        <f t="shared" si="85"/>
        <v>#REF!</v>
      </c>
      <c r="EO63" s="77" t="e">
        <f t="shared" si="85"/>
        <v>#REF!</v>
      </c>
      <c r="EP63" s="77" t="e">
        <f t="shared" si="85"/>
        <v>#REF!</v>
      </c>
      <c r="EQ63" s="77" t="e">
        <f t="shared" si="85"/>
        <v>#REF!</v>
      </c>
      <c r="ER63" s="77" t="e">
        <f t="shared" si="85"/>
        <v>#REF!</v>
      </c>
      <c r="ES63" s="77" t="e">
        <f t="shared" si="85"/>
        <v>#REF!</v>
      </c>
      <c r="ET63" s="77" t="e">
        <f t="shared" si="85"/>
        <v>#REF!</v>
      </c>
      <c r="EU63" s="77" t="e">
        <f t="shared" si="85"/>
        <v>#REF!</v>
      </c>
      <c r="EV63" s="77" t="e">
        <f t="shared" si="85"/>
        <v>#REF!</v>
      </c>
      <c r="EW63" s="77" t="e">
        <f t="shared" si="85"/>
        <v>#REF!</v>
      </c>
      <c r="EX63" s="77" t="e">
        <f t="shared" si="85"/>
        <v>#REF!</v>
      </c>
      <c r="EY63" s="77" t="e">
        <f t="shared" si="85"/>
        <v>#REF!</v>
      </c>
      <c r="EZ63" s="77" t="e">
        <f t="shared" si="85"/>
        <v>#REF!</v>
      </c>
      <c r="FA63" s="77" t="e">
        <f t="shared" si="85"/>
        <v>#REF!</v>
      </c>
      <c r="FB63" s="77" t="e">
        <f t="shared" si="85"/>
        <v>#REF!</v>
      </c>
      <c r="FC63" s="77" t="e">
        <f t="shared" si="85"/>
        <v>#REF!</v>
      </c>
      <c r="FD63" s="77" t="e">
        <f t="shared" si="85"/>
        <v>#REF!</v>
      </c>
      <c r="FE63" s="77" t="e">
        <f t="shared" si="85"/>
        <v>#REF!</v>
      </c>
      <c r="FF63" s="77" t="e">
        <f t="shared" si="85"/>
        <v>#REF!</v>
      </c>
      <c r="FG63" s="77" t="e">
        <f t="shared" si="85"/>
        <v>#REF!</v>
      </c>
      <c r="FH63" s="77" t="e">
        <f t="shared" si="85"/>
        <v>#REF!</v>
      </c>
      <c r="FI63" s="77" t="e">
        <f t="shared" si="85"/>
        <v>#REF!</v>
      </c>
      <c r="FJ63" s="77" t="e">
        <f t="shared" si="85"/>
        <v>#REF!</v>
      </c>
      <c r="FK63" s="77" t="e">
        <f t="shared" si="85"/>
        <v>#REF!</v>
      </c>
      <c r="FL63" s="77" t="e">
        <f t="shared" si="85"/>
        <v>#REF!</v>
      </c>
      <c r="FM63" s="77" t="e">
        <f t="shared" si="85"/>
        <v>#REF!</v>
      </c>
      <c r="FN63" s="77" t="e">
        <f t="shared" si="85"/>
        <v>#REF!</v>
      </c>
      <c r="FO63" s="77" t="e">
        <f t="shared" si="85"/>
        <v>#REF!</v>
      </c>
      <c r="FP63" s="77" t="e">
        <f t="shared" si="85"/>
        <v>#REF!</v>
      </c>
      <c r="FQ63" s="77" t="e">
        <f t="shared" si="85"/>
        <v>#REF!</v>
      </c>
      <c r="FR63" s="77" t="e">
        <f t="shared" si="85"/>
        <v>#REF!</v>
      </c>
      <c r="FS63" s="77" t="e">
        <f t="shared" si="85"/>
        <v>#REF!</v>
      </c>
      <c r="FT63" s="77" t="e">
        <f t="shared" si="85"/>
        <v>#REF!</v>
      </c>
      <c r="FU63" s="77" t="e">
        <f t="shared" si="85"/>
        <v>#REF!</v>
      </c>
      <c r="FV63" s="77" t="e">
        <f t="shared" si="85"/>
        <v>#REF!</v>
      </c>
      <c r="FW63" s="77" t="e">
        <f t="shared" si="85"/>
        <v>#REF!</v>
      </c>
      <c r="FX63" s="77" t="e">
        <f t="shared" si="85"/>
        <v>#REF!</v>
      </c>
      <c r="FY63" s="77" t="e">
        <f t="shared" si="85"/>
        <v>#REF!</v>
      </c>
      <c r="FZ63" s="77" t="e">
        <f t="shared" si="85"/>
        <v>#REF!</v>
      </c>
      <c r="GA63" s="77" t="e">
        <f t="shared" si="85"/>
        <v>#REF!</v>
      </c>
      <c r="GB63" s="77" t="e">
        <f t="shared" si="85"/>
        <v>#REF!</v>
      </c>
      <c r="GC63" s="77" t="e">
        <f t="shared" si="85"/>
        <v>#REF!</v>
      </c>
      <c r="GD63" s="77" t="e">
        <f t="shared" si="85"/>
        <v>#REF!</v>
      </c>
      <c r="GE63" s="77" t="e">
        <f t="shared" si="85"/>
        <v>#REF!</v>
      </c>
      <c r="GF63" s="77" t="e">
        <f t="shared" si="85"/>
        <v>#REF!</v>
      </c>
      <c r="GG63" s="77" t="e">
        <f t="shared" si="85"/>
        <v>#REF!</v>
      </c>
      <c r="GH63" s="77" t="e">
        <f t="shared" si="85"/>
        <v>#REF!</v>
      </c>
      <c r="GI63" s="77" t="e">
        <f t="shared" si="85"/>
        <v>#REF!</v>
      </c>
      <c r="GJ63" s="77" t="e">
        <f t="shared" si="85"/>
        <v>#REF!</v>
      </c>
      <c r="GK63" s="77" t="e">
        <f t="shared" si="85"/>
        <v>#REF!</v>
      </c>
      <c r="GL63" s="77" t="e">
        <f t="shared" ref="GL63:HI63" si="86">_xlfn.SINGLE(CSLL)*GL61</f>
        <v>#REF!</v>
      </c>
      <c r="GM63" s="77" t="e">
        <f t="shared" si="86"/>
        <v>#REF!</v>
      </c>
      <c r="GN63" s="77" t="e">
        <f t="shared" si="86"/>
        <v>#REF!</v>
      </c>
      <c r="GO63" s="77" t="e">
        <f t="shared" si="86"/>
        <v>#REF!</v>
      </c>
      <c r="GP63" s="77" t="e">
        <f t="shared" si="86"/>
        <v>#REF!</v>
      </c>
      <c r="GQ63" s="77" t="e">
        <f t="shared" si="86"/>
        <v>#REF!</v>
      </c>
      <c r="GR63" s="77" t="e">
        <f t="shared" si="86"/>
        <v>#REF!</v>
      </c>
      <c r="GS63" s="77" t="e">
        <f t="shared" si="86"/>
        <v>#REF!</v>
      </c>
      <c r="GT63" s="77" t="e">
        <f t="shared" si="86"/>
        <v>#REF!</v>
      </c>
      <c r="GU63" s="77" t="e">
        <f t="shared" si="86"/>
        <v>#REF!</v>
      </c>
      <c r="GV63" s="77" t="e">
        <f t="shared" si="86"/>
        <v>#REF!</v>
      </c>
      <c r="GW63" s="77" t="e">
        <f t="shared" si="86"/>
        <v>#REF!</v>
      </c>
      <c r="GX63" s="77" t="e">
        <f t="shared" si="86"/>
        <v>#REF!</v>
      </c>
      <c r="GY63" s="77" t="e">
        <f t="shared" si="86"/>
        <v>#REF!</v>
      </c>
      <c r="GZ63" s="77" t="e">
        <f t="shared" si="86"/>
        <v>#REF!</v>
      </c>
      <c r="HA63" s="77" t="e">
        <f t="shared" si="86"/>
        <v>#REF!</v>
      </c>
      <c r="HB63" s="77" t="e">
        <f t="shared" si="86"/>
        <v>#REF!</v>
      </c>
      <c r="HC63" s="77" t="e">
        <f t="shared" si="86"/>
        <v>#REF!</v>
      </c>
      <c r="HD63" s="77" t="e">
        <f t="shared" si="86"/>
        <v>#REF!</v>
      </c>
      <c r="HE63" s="77" t="e">
        <f t="shared" si="86"/>
        <v>#REF!</v>
      </c>
      <c r="HF63" s="77" t="e">
        <f t="shared" si="86"/>
        <v>#REF!</v>
      </c>
      <c r="HG63" s="77" t="e">
        <f t="shared" si="86"/>
        <v>#REF!</v>
      </c>
      <c r="HH63" s="77" t="e">
        <f t="shared" si="86"/>
        <v>#REF!</v>
      </c>
      <c r="HI63" s="77" t="e">
        <f t="shared" si="86"/>
        <v>#REF!</v>
      </c>
    </row>
    <row r="65" spans="1:217" s="22" customFormat="1" x14ac:dyDescent="0.2">
      <c r="A65" s="34" t="s">
        <v>248</v>
      </c>
      <c r="B65" s="83">
        <f t="shared" ref="B65:BM65" si="87">B58-B60</f>
        <v>0</v>
      </c>
      <c r="C65" s="83">
        <f t="shared" si="87"/>
        <v>0</v>
      </c>
      <c r="D65" s="83">
        <f t="shared" si="87"/>
        <v>0</v>
      </c>
      <c r="E65" s="83">
        <f t="shared" si="87"/>
        <v>0</v>
      </c>
      <c r="F65" s="83">
        <f t="shared" si="87"/>
        <v>0</v>
      </c>
      <c r="G65" s="83">
        <f t="shared" si="87"/>
        <v>0</v>
      </c>
      <c r="H65" s="83" t="e">
        <f t="shared" si="87"/>
        <v>#REF!</v>
      </c>
      <c r="I65" s="83" t="e">
        <f t="shared" si="87"/>
        <v>#REF!</v>
      </c>
      <c r="J65" s="83" t="e">
        <f t="shared" si="87"/>
        <v>#REF!</v>
      </c>
      <c r="K65" s="83" t="e">
        <f t="shared" si="87"/>
        <v>#REF!</v>
      </c>
      <c r="L65" s="83" t="e">
        <f t="shared" si="87"/>
        <v>#REF!</v>
      </c>
      <c r="M65" s="83" t="e">
        <f t="shared" si="87"/>
        <v>#REF!</v>
      </c>
      <c r="N65" s="83" t="e">
        <f t="shared" si="87"/>
        <v>#REF!</v>
      </c>
      <c r="O65" s="83" t="e">
        <f t="shared" si="87"/>
        <v>#REF!</v>
      </c>
      <c r="P65" s="83" t="e">
        <f t="shared" si="87"/>
        <v>#REF!</v>
      </c>
      <c r="Q65" s="83" t="e">
        <f t="shared" si="87"/>
        <v>#REF!</v>
      </c>
      <c r="R65" s="83" t="e">
        <f t="shared" si="87"/>
        <v>#REF!</v>
      </c>
      <c r="S65" s="83" t="e">
        <f t="shared" si="87"/>
        <v>#REF!</v>
      </c>
      <c r="T65" s="83" t="e">
        <f t="shared" si="87"/>
        <v>#REF!</v>
      </c>
      <c r="U65" s="83" t="e">
        <f t="shared" si="87"/>
        <v>#REF!</v>
      </c>
      <c r="V65" s="83" t="e">
        <f t="shared" si="87"/>
        <v>#REF!</v>
      </c>
      <c r="W65" s="83" t="e">
        <f t="shared" si="87"/>
        <v>#REF!</v>
      </c>
      <c r="X65" s="83" t="e">
        <f t="shared" si="87"/>
        <v>#REF!</v>
      </c>
      <c r="Y65" s="83" t="e">
        <f t="shared" si="87"/>
        <v>#REF!</v>
      </c>
      <c r="Z65" s="83" t="e">
        <f t="shared" si="87"/>
        <v>#REF!</v>
      </c>
      <c r="AA65" s="83" t="e">
        <f t="shared" si="87"/>
        <v>#REF!</v>
      </c>
      <c r="AB65" s="83" t="e">
        <f t="shared" si="87"/>
        <v>#REF!</v>
      </c>
      <c r="AC65" s="83" t="e">
        <f t="shared" si="87"/>
        <v>#REF!</v>
      </c>
      <c r="AD65" s="83" t="e">
        <f t="shared" si="87"/>
        <v>#REF!</v>
      </c>
      <c r="AE65" s="83" t="e">
        <f t="shared" si="87"/>
        <v>#REF!</v>
      </c>
      <c r="AF65" s="83" t="e">
        <f t="shared" si="87"/>
        <v>#REF!</v>
      </c>
      <c r="AG65" s="83" t="e">
        <f t="shared" si="87"/>
        <v>#REF!</v>
      </c>
      <c r="AH65" s="83" t="e">
        <f t="shared" si="87"/>
        <v>#REF!</v>
      </c>
      <c r="AI65" s="83" t="e">
        <f t="shared" si="87"/>
        <v>#REF!</v>
      </c>
      <c r="AJ65" s="83" t="e">
        <f t="shared" si="87"/>
        <v>#REF!</v>
      </c>
      <c r="AK65" s="83" t="e">
        <f t="shared" si="87"/>
        <v>#REF!</v>
      </c>
      <c r="AL65" s="83" t="e">
        <f t="shared" si="87"/>
        <v>#REF!</v>
      </c>
      <c r="AM65" s="83" t="e">
        <f t="shared" si="87"/>
        <v>#REF!</v>
      </c>
      <c r="AN65" s="83" t="e">
        <f t="shared" si="87"/>
        <v>#REF!</v>
      </c>
      <c r="AO65" s="83" t="e">
        <f t="shared" si="87"/>
        <v>#REF!</v>
      </c>
      <c r="AP65" s="83" t="e">
        <f t="shared" si="87"/>
        <v>#REF!</v>
      </c>
      <c r="AQ65" s="83" t="e">
        <f t="shared" si="87"/>
        <v>#REF!</v>
      </c>
      <c r="AR65" s="83" t="e">
        <f t="shared" si="87"/>
        <v>#REF!</v>
      </c>
      <c r="AS65" s="83" t="e">
        <f t="shared" si="87"/>
        <v>#REF!</v>
      </c>
      <c r="AT65" s="83" t="e">
        <f t="shared" si="87"/>
        <v>#REF!</v>
      </c>
      <c r="AU65" s="83" t="e">
        <f t="shared" si="87"/>
        <v>#REF!</v>
      </c>
      <c r="AV65" s="83" t="e">
        <f t="shared" si="87"/>
        <v>#REF!</v>
      </c>
      <c r="AW65" s="83" t="e">
        <f t="shared" si="87"/>
        <v>#REF!</v>
      </c>
      <c r="AX65" s="83" t="e">
        <f t="shared" si="87"/>
        <v>#REF!</v>
      </c>
      <c r="AY65" s="83" t="e">
        <f t="shared" si="87"/>
        <v>#REF!</v>
      </c>
      <c r="AZ65" s="83" t="e">
        <f t="shared" si="87"/>
        <v>#REF!</v>
      </c>
      <c r="BA65" s="83" t="e">
        <f t="shared" si="87"/>
        <v>#REF!</v>
      </c>
      <c r="BB65" s="83" t="e">
        <f t="shared" si="87"/>
        <v>#REF!</v>
      </c>
      <c r="BC65" s="83" t="e">
        <f t="shared" si="87"/>
        <v>#REF!</v>
      </c>
      <c r="BD65" s="83" t="e">
        <f t="shared" si="87"/>
        <v>#REF!</v>
      </c>
      <c r="BE65" s="83" t="e">
        <f t="shared" si="87"/>
        <v>#REF!</v>
      </c>
      <c r="BF65" s="83" t="e">
        <f t="shared" si="87"/>
        <v>#REF!</v>
      </c>
      <c r="BG65" s="83" t="e">
        <f t="shared" si="87"/>
        <v>#REF!</v>
      </c>
      <c r="BH65" s="83" t="e">
        <f t="shared" si="87"/>
        <v>#REF!</v>
      </c>
      <c r="BI65" s="83" t="e">
        <f t="shared" si="87"/>
        <v>#REF!</v>
      </c>
      <c r="BJ65" s="83" t="e">
        <f t="shared" si="87"/>
        <v>#REF!</v>
      </c>
      <c r="BK65" s="83" t="e">
        <f t="shared" si="87"/>
        <v>#REF!</v>
      </c>
      <c r="BL65" s="83" t="e">
        <f t="shared" si="87"/>
        <v>#REF!</v>
      </c>
      <c r="BM65" s="83" t="e">
        <f t="shared" si="87"/>
        <v>#REF!</v>
      </c>
      <c r="BN65" s="83" t="e">
        <f t="shared" ref="BN65:DY65" si="88">BN58-BN60</f>
        <v>#REF!</v>
      </c>
      <c r="BO65" s="83" t="e">
        <f t="shared" si="88"/>
        <v>#REF!</v>
      </c>
      <c r="BP65" s="83" t="e">
        <f t="shared" si="88"/>
        <v>#REF!</v>
      </c>
      <c r="BQ65" s="83" t="e">
        <f t="shared" si="88"/>
        <v>#REF!</v>
      </c>
      <c r="BR65" s="83" t="e">
        <f t="shared" si="88"/>
        <v>#REF!</v>
      </c>
      <c r="BS65" s="83" t="e">
        <f t="shared" si="88"/>
        <v>#REF!</v>
      </c>
      <c r="BT65" s="83" t="e">
        <f t="shared" si="88"/>
        <v>#REF!</v>
      </c>
      <c r="BU65" s="83" t="e">
        <f t="shared" si="88"/>
        <v>#REF!</v>
      </c>
      <c r="BV65" s="83" t="e">
        <f t="shared" si="88"/>
        <v>#REF!</v>
      </c>
      <c r="BW65" s="83" t="e">
        <f t="shared" si="88"/>
        <v>#REF!</v>
      </c>
      <c r="BX65" s="83" t="e">
        <f t="shared" si="88"/>
        <v>#REF!</v>
      </c>
      <c r="BY65" s="83" t="e">
        <f t="shared" si="88"/>
        <v>#REF!</v>
      </c>
      <c r="BZ65" s="83" t="e">
        <f t="shared" si="88"/>
        <v>#REF!</v>
      </c>
      <c r="CA65" s="83" t="e">
        <f t="shared" si="88"/>
        <v>#REF!</v>
      </c>
      <c r="CB65" s="83" t="e">
        <f t="shared" si="88"/>
        <v>#REF!</v>
      </c>
      <c r="CC65" s="83" t="e">
        <f t="shared" si="88"/>
        <v>#REF!</v>
      </c>
      <c r="CD65" s="83" t="e">
        <f t="shared" si="88"/>
        <v>#REF!</v>
      </c>
      <c r="CE65" s="83" t="e">
        <f t="shared" si="88"/>
        <v>#REF!</v>
      </c>
      <c r="CF65" s="83" t="e">
        <f t="shared" si="88"/>
        <v>#REF!</v>
      </c>
      <c r="CG65" s="83" t="e">
        <f t="shared" si="88"/>
        <v>#REF!</v>
      </c>
      <c r="CH65" s="83" t="e">
        <f t="shared" si="88"/>
        <v>#REF!</v>
      </c>
      <c r="CI65" s="83" t="e">
        <f t="shared" si="88"/>
        <v>#REF!</v>
      </c>
      <c r="CJ65" s="83" t="e">
        <f t="shared" si="88"/>
        <v>#REF!</v>
      </c>
      <c r="CK65" s="83" t="e">
        <f t="shared" si="88"/>
        <v>#REF!</v>
      </c>
      <c r="CL65" s="83" t="e">
        <f t="shared" si="88"/>
        <v>#REF!</v>
      </c>
      <c r="CM65" s="83" t="e">
        <f t="shared" si="88"/>
        <v>#REF!</v>
      </c>
      <c r="CN65" s="83" t="e">
        <f t="shared" si="88"/>
        <v>#REF!</v>
      </c>
      <c r="CO65" s="83" t="e">
        <f t="shared" si="88"/>
        <v>#REF!</v>
      </c>
      <c r="CP65" s="83" t="e">
        <f t="shared" si="88"/>
        <v>#REF!</v>
      </c>
      <c r="CQ65" s="83" t="e">
        <f t="shared" si="88"/>
        <v>#REF!</v>
      </c>
      <c r="CR65" s="83" t="e">
        <f t="shared" si="88"/>
        <v>#REF!</v>
      </c>
      <c r="CS65" s="83" t="e">
        <f t="shared" si="88"/>
        <v>#REF!</v>
      </c>
      <c r="CT65" s="83" t="e">
        <f t="shared" si="88"/>
        <v>#REF!</v>
      </c>
      <c r="CU65" s="83" t="e">
        <f t="shared" si="88"/>
        <v>#REF!</v>
      </c>
      <c r="CV65" s="83" t="e">
        <f t="shared" si="88"/>
        <v>#REF!</v>
      </c>
      <c r="CW65" s="83" t="e">
        <f t="shared" si="88"/>
        <v>#REF!</v>
      </c>
      <c r="CX65" s="83" t="e">
        <f t="shared" si="88"/>
        <v>#REF!</v>
      </c>
      <c r="CY65" s="83" t="e">
        <f t="shared" si="88"/>
        <v>#REF!</v>
      </c>
      <c r="CZ65" s="83" t="e">
        <f t="shared" si="88"/>
        <v>#REF!</v>
      </c>
      <c r="DA65" s="83" t="e">
        <f t="shared" si="88"/>
        <v>#REF!</v>
      </c>
      <c r="DB65" s="83" t="e">
        <f t="shared" si="88"/>
        <v>#REF!</v>
      </c>
      <c r="DC65" s="83" t="e">
        <f t="shared" si="88"/>
        <v>#REF!</v>
      </c>
      <c r="DD65" s="83" t="e">
        <f t="shared" si="88"/>
        <v>#REF!</v>
      </c>
      <c r="DE65" s="83" t="e">
        <f t="shared" si="88"/>
        <v>#REF!</v>
      </c>
      <c r="DF65" s="83" t="e">
        <f t="shared" si="88"/>
        <v>#REF!</v>
      </c>
      <c r="DG65" s="83" t="e">
        <f t="shared" si="88"/>
        <v>#REF!</v>
      </c>
      <c r="DH65" s="83" t="e">
        <f t="shared" si="88"/>
        <v>#REF!</v>
      </c>
      <c r="DI65" s="83" t="e">
        <f t="shared" si="88"/>
        <v>#REF!</v>
      </c>
      <c r="DJ65" s="83" t="e">
        <f t="shared" si="88"/>
        <v>#REF!</v>
      </c>
      <c r="DK65" s="83" t="e">
        <f t="shared" si="88"/>
        <v>#REF!</v>
      </c>
      <c r="DL65" s="83" t="e">
        <f t="shared" si="88"/>
        <v>#REF!</v>
      </c>
      <c r="DM65" s="83" t="e">
        <f t="shared" si="88"/>
        <v>#REF!</v>
      </c>
      <c r="DN65" s="83" t="e">
        <f t="shared" si="88"/>
        <v>#REF!</v>
      </c>
      <c r="DO65" s="83" t="e">
        <f t="shared" si="88"/>
        <v>#REF!</v>
      </c>
      <c r="DP65" s="83" t="e">
        <f t="shared" si="88"/>
        <v>#REF!</v>
      </c>
      <c r="DQ65" s="83" t="e">
        <f t="shared" si="88"/>
        <v>#REF!</v>
      </c>
      <c r="DR65" s="83" t="e">
        <f t="shared" si="88"/>
        <v>#REF!</v>
      </c>
      <c r="DS65" s="83" t="e">
        <f t="shared" si="88"/>
        <v>#REF!</v>
      </c>
      <c r="DT65" s="83" t="e">
        <f t="shared" si="88"/>
        <v>#REF!</v>
      </c>
      <c r="DU65" s="83" t="e">
        <f t="shared" si="88"/>
        <v>#REF!</v>
      </c>
      <c r="DV65" s="83" t="e">
        <f t="shared" si="88"/>
        <v>#REF!</v>
      </c>
      <c r="DW65" s="83" t="e">
        <f t="shared" si="88"/>
        <v>#REF!</v>
      </c>
      <c r="DX65" s="83" t="e">
        <f t="shared" si="88"/>
        <v>#REF!</v>
      </c>
      <c r="DY65" s="83" t="e">
        <f t="shared" si="88"/>
        <v>#REF!</v>
      </c>
      <c r="DZ65" s="83" t="e">
        <f t="shared" ref="DZ65:GK65" si="89">DZ58-DZ60</f>
        <v>#REF!</v>
      </c>
      <c r="EA65" s="83" t="e">
        <f t="shared" si="89"/>
        <v>#REF!</v>
      </c>
      <c r="EB65" s="83" t="e">
        <f t="shared" si="89"/>
        <v>#REF!</v>
      </c>
      <c r="EC65" s="83" t="e">
        <f t="shared" si="89"/>
        <v>#REF!</v>
      </c>
      <c r="ED65" s="83" t="e">
        <f t="shared" si="89"/>
        <v>#REF!</v>
      </c>
      <c r="EE65" s="83" t="e">
        <f t="shared" si="89"/>
        <v>#REF!</v>
      </c>
      <c r="EF65" s="83" t="e">
        <f t="shared" si="89"/>
        <v>#REF!</v>
      </c>
      <c r="EG65" s="83" t="e">
        <f t="shared" si="89"/>
        <v>#REF!</v>
      </c>
      <c r="EH65" s="83" t="e">
        <f t="shared" si="89"/>
        <v>#REF!</v>
      </c>
      <c r="EI65" s="83" t="e">
        <f t="shared" si="89"/>
        <v>#REF!</v>
      </c>
      <c r="EJ65" s="83" t="e">
        <f t="shared" si="89"/>
        <v>#REF!</v>
      </c>
      <c r="EK65" s="83" t="e">
        <f t="shared" si="89"/>
        <v>#REF!</v>
      </c>
      <c r="EL65" s="83" t="e">
        <f t="shared" si="89"/>
        <v>#REF!</v>
      </c>
      <c r="EM65" s="83" t="e">
        <f t="shared" si="89"/>
        <v>#REF!</v>
      </c>
      <c r="EN65" s="83" t="e">
        <f t="shared" si="89"/>
        <v>#REF!</v>
      </c>
      <c r="EO65" s="83" t="e">
        <f t="shared" si="89"/>
        <v>#REF!</v>
      </c>
      <c r="EP65" s="83" t="e">
        <f t="shared" si="89"/>
        <v>#REF!</v>
      </c>
      <c r="EQ65" s="83" t="e">
        <f t="shared" si="89"/>
        <v>#REF!</v>
      </c>
      <c r="ER65" s="83" t="e">
        <f t="shared" si="89"/>
        <v>#REF!</v>
      </c>
      <c r="ES65" s="83" t="e">
        <f t="shared" si="89"/>
        <v>#REF!</v>
      </c>
      <c r="ET65" s="83" t="e">
        <f t="shared" si="89"/>
        <v>#REF!</v>
      </c>
      <c r="EU65" s="83" t="e">
        <f t="shared" si="89"/>
        <v>#REF!</v>
      </c>
      <c r="EV65" s="83" t="e">
        <f t="shared" si="89"/>
        <v>#REF!</v>
      </c>
      <c r="EW65" s="83" t="e">
        <f t="shared" si="89"/>
        <v>#REF!</v>
      </c>
      <c r="EX65" s="83" t="e">
        <f t="shared" si="89"/>
        <v>#REF!</v>
      </c>
      <c r="EY65" s="83" t="e">
        <f t="shared" si="89"/>
        <v>#REF!</v>
      </c>
      <c r="EZ65" s="83" t="e">
        <f t="shared" si="89"/>
        <v>#REF!</v>
      </c>
      <c r="FA65" s="83" t="e">
        <f t="shared" si="89"/>
        <v>#REF!</v>
      </c>
      <c r="FB65" s="83" t="e">
        <f t="shared" si="89"/>
        <v>#REF!</v>
      </c>
      <c r="FC65" s="83" t="e">
        <f t="shared" si="89"/>
        <v>#REF!</v>
      </c>
      <c r="FD65" s="83" t="e">
        <f t="shared" si="89"/>
        <v>#REF!</v>
      </c>
      <c r="FE65" s="83" t="e">
        <f t="shared" si="89"/>
        <v>#REF!</v>
      </c>
      <c r="FF65" s="83" t="e">
        <f t="shared" si="89"/>
        <v>#REF!</v>
      </c>
      <c r="FG65" s="83" t="e">
        <f t="shared" si="89"/>
        <v>#REF!</v>
      </c>
      <c r="FH65" s="83" t="e">
        <f t="shared" si="89"/>
        <v>#REF!</v>
      </c>
      <c r="FI65" s="83" t="e">
        <f t="shared" si="89"/>
        <v>#REF!</v>
      </c>
      <c r="FJ65" s="83" t="e">
        <f t="shared" si="89"/>
        <v>#REF!</v>
      </c>
      <c r="FK65" s="83" t="e">
        <f t="shared" si="89"/>
        <v>#REF!</v>
      </c>
      <c r="FL65" s="83" t="e">
        <f t="shared" si="89"/>
        <v>#REF!</v>
      </c>
      <c r="FM65" s="83" t="e">
        <f t="shared" si="89"/>
        <v>#REF!</v>
      </c>
      <c r="FN65" s="83" t="e">
        <f t="shared" si="89"/>
        <v>#REF!</v>
      </c>
      <c r="FO65" s="83" t="e">
        <f t="shared" si="89"/>
        <v>#REF!</v>
      </c>
      <c r="FP65" s="83" t="e">
        <f t="shared" si="89"/>
        <v>#REF!</v>
      </c>
      <c r="FQ65" s="83" t="e">
        <f t="shared" si="89"/>
        <v>#REF!</v>
      </c>
      <c r="FR65" s="83" t="e">
        <f t="shared" si="89"/>
        <v>#REF!</v>
      </c>
      <c r="FS65" s="83" t="e">
        <f t="shared" si="89"/>
        <v>#REF!</v>
      </c>
      <c r="FT65" s="83" t="e">
        <f t="shared" si="89"/>
        <v>#REF!</v>
      </c>
      <c r="FU65" s="83" t="e">
        <f t="shared" si="89"/>
        <v>#REF!</v>
      </c>
      <c r="FV65" s="83" t="e">
        <f t="shared" si="89"/>
        <v>#REF!</v>
      </c>
      <c r="FW65" s="83" t="e">
        <f t="shared" si="89"/>
        <v>#REF!</v>
      </c>
      <c r="FX65" s="83" t="e">
        <f t="shared" si="89"/>
        <v>#REF!</v>
      </c>
      <c r="FY65" s="83" t="e">
        <f t="shared" si="89"/>
        <v>#REF!</v>
      </c>
      <c r="FZ65" s="83" t="e">
        <f t="shared" si="89"/>
        <v>#REF!</v>
      </c>
      <c r="GA65" s="83" t="e">
        <f t="shared" si="89"/>
        <v>#REF!</v>
      </c>
      <c r="GB65" s="83" t="e">
        <f t="shared" si="89"/>
        <v>#REF!</v>
      </c>
      <c r="GC65" s="83" t="e">
        <f t="shared" si="89"/>
        <v>#REF!</v>
      </c>
      <c r="GD65" s="83" t="e">
        <f t="shared" si="89"/>
        <v>#REF!</v>
      </c>
      <c r="GE65" s="83" t="e">
        <f t="shared" si="89"/>
        <v>#REF!</v>
      </c>
      <c r="GF65" s="83" t="e">
        <f t="shared" si="89"/>
        <v>#REF!</v>
      </c>
      <c r="GG65" s="83" t="e">
        <f t="shared" si="89"/>
        <v>#REF!</v>
      </c>
      <c r="GH65" s="83" t="e">
        <f t="shared" si="89"/>
        <v>#REF!</v>
      </c>
      <c r="GI65" s="83" t="e">
        <f t="shared" si="89"/>
        <v>#REF!</v>
      </c>
      <c r="GJ65" s="83" t="e">
        <f t="shared" si="89"/>
        <v>#REF!</v>
      </c>
      <c r="GK65" s="83" t="e">
        <f t="shared" si="89"/>
        <v>#REF!</v>
      </c>
      <c r="GL65" s="83" t="e">
        <f t="shared" ref="GL65:HI65" si="90">GL58-GL60</f>
        <v>#REF!</v>
      </c>
      <c r="GM65" s="83" t="e">
        <f t="shared" si="90"/>
        <v>#REF!</v>
      </c>
      <c r="GN65" s="83" t="e">
        <f t="shared" si="90"/>
        <v>#REF!</v>
      </c>
      <c r="GO65" s="83" t="e">
        <f t="shared" si="90"/>
        <v>#REF!</v>
      </c>
      <c r="GP65" s="83" t="e">
        <f t="shared" si="90"/>
        <v>#REF!</v>
      </c>
      <c r="GQ65" s="83" t="e">
        <f t="shared" si="90"/>
        <v>#REF!</v>
      </c>
      <c r="GR65" s="83" t="e">
        <f t="shared" si="90"/>
        <v>#REF!</v>
      </c>
      <c r="GS65" s="83" t="e">
        <f t="shared" si="90"/>
        <v>#REF!</v>
      </c>
      <c r="GT65" s="83" t="e">
        <f t="shared" si="90"/>
        <v>#REF!</v>
      </c>
      <c r="GU65" s="83" t="e">
        <f t="shared" si="90"/>
        <v>#REF!</v>
      </c>
      <c r="GV65" s="83" t="e">
        <f t="shared" si="90"/>
        <v>#REF!</v>
      </c>
      <c r="GW65" s="83" t="e">
        <f t="shared" si="90"/>
        <v>#REF!</v>
      </c>
      <c r="GX65" s="83" t="e">
        <f t="shared" si="90"/>
        <v>#REF!</v>
      </c>
      <c r="GY65" s="83" t="e">
        <f t="shared" si="90"/>
        <v>#REF!</v>
      </c>
      <c r="GZ65" s="83" t="e">
        <f t="shared" si="90"/>
        <v>#REF!</v>
      </c>
      <c r="HA65" s="83" t="e">
        <f t="shared" si="90"/>
        <v>#REF!</v>
      </c>
      <c r="HB65" s="83" t="e">
        <f t="shared" si="90"/>
        <v>#REF!</v>
      </c>
      <c r="HC65" s="83" t="e">
        <f t="shared" si="90"/>
        <v>#REF!</v>
      </c>
      <c r="HD65" s="83" t="e">
        <f t="shared" si="90"/>
        <v>#REF!</v>
      </c>
      <c r="HE65" s="83" t="e">
        <f t="shared" si="90"/>
        <v>#REF!</v>
      </c>
      <c r="HF65" s="83" t="e">
        <f t="shared" si="90"/>
        <v>#REF!</v>
      </c>
      <c r="HG65" s="83" t="e">
        <f t="shared" si="90"/>
        <v>#REF!</v>
      </c>
      <c r="HH65" s="83" t="e">
        <f t="shared" si="90"/>
        <v>#REF!</v>
      </c>
      <c r="HI65" s="83" t="e">
        <f t="shared" si="90"/>
        <v>#REF!</v>
      </c>
    </row>
    <row r="67" spans="1:217" s="22" customFormat="1" x14ac:dyDescent="0.2">
      <c r="A67" s="34" t="s">
        <v>249</v>
      </c>
      <c r="B67" s="83">
        <f t="shared" ref="B67:G67" si="91">SUM(B68:B89)</f>
        <v>0</v>
      </c>
      <c r="C67" s="83">
        <f t="shared" si="91"/>
        <v>0</v>
      </c>
      <c r="D67" s="83">
        <f t="shared" si="91"/>
        <v>0</v>
      </c>
      <c r="E67" s="83">
        <f t="shared" si="91"/>
        <v>0</v>
      </c>
      <c r="F67" s="83">
        <f t="shared" si="91"/>
        <v>0</v>
      </c>
      <c r="G67" s="83">
        <f t="shared" si="91"/>
        <v>0</v>
      </c>
      <c r="H67" s="83" t="e">
        <f t="shared" ref="H67:BS67" si="92">SUM(H68:H89)</f>
        <v>#REF!</v>
      </c>
      <c r="I67" s="83" t="e">
        <f t="shared" si="92"/>
        <v>#REF!</v>
      </c>
      <c r="J67" s="83" t="e">
        <f t="shared" si="92"/>
        <v>#REF!</v>
      </c>
      <c r="K67" s="83" t="e">
        <f t="shared" si="92"/>
        <v>#REF!</v>
      </c>
      <c r="L67" s="83" t="e">
        <f t="shared" si="92"/>
        <v>#REF!</v>
      </c>
      <c r="M67" s="83" t="e">
        <f t="shared" si="92"/>
        <v>#REF!</v>
      </c>
      <c r="N67" s="83" t="e">
        <f t="shared" si="92"/>
        <v>#REF!</v>
      </c>
      <c r="O67" s="83" t="e">
        <f t="shared" si="92"/>
        <v>#REF!</v>
      </c>
      <c r="P67" s="83" t="e">
        <f t="shared" si="92"/>
        <v>#REF!</v>
      </c>
      <c r="Q67" s="83" t="e">
        <f t="shared" si="92"/>
        <v>#REF!</v>
      </c>
      <c r="R67" s="83" t="e">
        <f t="shared" si="92"/>
        <v>#REF!</v>
      </c>
      <c r="S67" s="83" t="e">
        <f t="shared" si="92"/>
        <v>#REF!</v>
      </c>
      <c r="T67" s="83" t="e">
        <f t="shared" si="92"/>
        <v>#REF!</v>
      </c>
      <c r="U67" s="83" t="e">
        <f t="shared" si="92"/>
        <v>#REF!</v>
      </c>
      <c r="V67" s="83" t="e">
        <f t="shared" si="92"/>
        <v>#REF!</v>
      </c>
      <c r="W67" s="83" t="e">
        <f t="shared" si="92"/>
        <v>#REF!</v>
      </c>
      <c r="X67" s="83" t="e">
        <f t="shared" si="92"/>
        <v>#REF!</v>
      </c>
      <c r="Y67" s="83" t="e">
        <f t="shared" si="92"/>
        <v>#REF!</v>
      </c>
      <c r="Z67" s="83" t="e">
        <f t="shared" si="92"/>
        <v>#REF!</v>
      </c>
      <c r="AA67" s="83" t="e">
        <f t="shared" si="92"/>
        <v>#REF!</v>
      </c>
      <c r="AB67" s="83" t="e">
        <f t="shared" si="92"/>
        <v>#REF!</v>
      </c>
      <c r="AC67" s="83" t="e">
        <f t="shared" si="92"/>
        <v>#REF!</v>
      </c>
      <c r="AD67" s="83" t="e">
        <f t="shared" si="92"/>
        <v>#REF!</v>
      </c>
      <c r="AE67" s="83" t="e">
        <f t="shared" si="92"/>
        <v>#REF!</v>
      </c>
      <c r="AF67" s="83" t="e">
        <f t="shared" si="92"/>
        <v>#REF!</v>
      </c>
      <c r="AG67" s="83" t="e">
        <f t="shared" si="92"/>
        <v>#REF!</v>
      </c>
      <c r="AH67" s="83" t="e">
        <f t="shared" si="92"/>
        <v>#REF!</v>
      </c>
      <c r="AI67" s="83" t="e">
        <f t="shared" si="92"/>
        <v>#REF!</v>
      </c>
      <c r="AJ67" s="83" t="e">
        <f t="shared" si="92"/>
        <v>#REF!</v>
      </c>
      <c r="AK67" s="83" t="e">
        <f t="shared" si="92"/>
        <v>#REF!</v>
      </c>
      <c r="AL67" s="83" t="e">
        <f t="shared" si="92"/>
        <v>#REF!</v>
      </c>
      <c r="AM67" s="83" t="e">
        <f t="shared" si="92"/>
        <v>#REF!</v>
      </c>
      <c r="AN67" s="83" t="e">
        <f t="shared" si="92"/>
        <v>#REF!</v>
      </c>
      <c r="AO67" s="83" t="e">
        <f t="shared" si="92"/>
        <v>#REF!</v>
      </c>
      <c r="AP67" s="83" t="e">
        <f t="shared" si="92"/>
        <v>#REF!</v>
      </c>
      <c r="AQ67" s="83" t="e">
        <f t="shared" si="92"/>
        <v>#REF!</v>
      </c>
      <c r="AR67" s="83" t="e">
        <f t="shared" si="92"/>
        <v>#REF!</v>
      </c>
      <c r="AS67" s="83" t="e">
        <f t="shared" si="92"/>
        <v>#REF!</v>
      </c>
      <c r="AT67" s="83" t="e">
        <f t="shared" si="92"/>
        <v>#REF!</v>
      </c>
      <c r="AU67" s="83" t="e">
        <f t="shared" si="92"/>
        <v>#REF!</v>
      </c>
      <c r="AV67" s="83" t="e">
        <f t="shared" si="92"/>
        <v>#REF!</v>
      </c>
      <c r="AW67" s="83" t="e">
        <f t="shared" si="92"/>
        <v>#REF!</v>
      </c>
      <c r="AX67" s="83" t="e">
        <f t="shared" si="92"/>
        <v>#REF!</v>
      </c>
      <c r="AY67" s="83" t="e">
        <f t="shared" si="92"/>
        <v>#REF!</v>
      </c>
      <c r="AZ67" s="83" t="e">
        <f t="shared" si="92"/>
        <v>#REF!</v>
      </c>
      <c r="BA67" s="83" t="e">
        <f t="shared" si="92"/>
        <v>#REF!</v>
      </c>
      <c r="BB67" s="83" t="e">
        <f t="shared" si="92"/>
        <v>#REF!</v>
      </c>
      <c r="BC67" s="83" t="e">
        <f t="shared" si="92"/>
        <v>#REF!</v>
      </c>
      <c r="BD67" s="83" t="e">
        <f t="shared" si="92"/>
        <v>#REF!</v>
      </c>
      <c r="BE67" s="83" t="e">
        <f t="shared" si="92"/>
        <v>#REF!</v>
      </c>
      <c r="BF67" s="83" t="e">
        <f t="shared" si="92"/>
        <v>#REF!</v>
      </c>
      <c r="BG67" s="83" t="e">
        <f t="shared" si="92"/>
        <v>#REF!</v>
      </c>
      <c r="BH67" s="83" t="e">
        <f t="shared" si="92"/>
        <v>#REF!</v>
      </c>
      <c r="BI67" s="83" t="e">
        <f t="shared" si="92"/>
        <v>#REF!</v>
      </c>
      <c r="BJ67" s="83" t="e">
        <f t="shared" si="92"/>
        <v>#REF!</v>
      </c>
      <c r="BK67" s="83" t="e">
        <f t="shared" si="92"/>
        <v>#REF!</v>
      </c>
      <c r="BL67" s="83" t="e">
        <f t="shared" si="92"/>
        <v>#REF!</v>
      </c>
      <c r="BM67" s="83" t="e">
        <f t="shared" si="92"/>
        <v>#REF!</v>
      </c>
      <c r="BN67" s="83" t="e">
        <f t="shared" si="92"/>
        <v>#REF!</v>
      </c>
      <c r="BO67" s="83" t="e">
        <f t="shared" si="92"/>
        <v>#REF!</v>
      </c>
      <c r="BP67" s="83" t="e">
        <f t="shared" si="92"/>
        <v>#REF!</v>
      </c>
      <c r="BQ67" s="83" t="e">
        <f t="shared" si="92"/>
        <v>#REF!</v>
      </c>
      <c r="BR67" s="83" t="e">
        <f t="shared" si="92"/>
        <v>#REF!</v>
      </c>
      <c r="BS67" s="83" t="e">
        <f t="shared" si="92"/>
        <v>#REF!</v>
      </c>
      <c r="BT67" s="83" t="e">
        <f t="shared" ref="BT67:EE67" si="93">SUM(BT68:BT89)</f>
        <v>#REF!</v>
      </c>
      <c r="BU67" s="83" t="e">
        <f t="shared" si="93"/>
        <v>#REF!</v>
      </c>
      <c r="BV67" s="83" t="e">
        <f t="shared" si="93"/>
        <v>#REF!</v>
      </c>
      <c r="BW67" s="83" t="e">
        <f t="shared" si="93"/>
        <v>#REF!</v>
      </c>
      <c r="BX67" s="83" t="e">
        <f t="shared" si="93"/>
        <v>#REF!</v>
      </c>
      <c r="BY67" s="83" t="e">
        <f t="shared" si="93"/>
        <v>#REF!</v>
      </c>
      <c r="BZ67" s="83" t="e">
        <f t="shared" si="93"/>
        <v>#REF!</v>
      </c>
      <c r="CA67" s="83" t="e">
        <f t="shared" si="93"/>
        <v>#REF!</v>
      </c>
      <c r="CB67" s="83" t="e">
        <f t="shared" si="93"/>
        <v>#REF!</v>
      </c>
      <c r="CC67" s="83" t="e">
        <f t="shared" si="93"/>
        <v>#REF!</v>
      </c>
      <c r="CD67" s="83" t="e">
        <f t="shared" si="93"/>
        <v>#REF!</v>
      </c>
      <c r="CE67" s="83" t="e">
        <f t="shared" si="93"/>
        <v>#REF!</v>
      </c>
      <c r="CF67" s="83" t="e">
        <f t="shared" si="93"/>
        <v>#REF!</v>
      </c>
      <c r="CG67" s="83" t="e">
        <f t="shared" si="93"/>
        <v>#REF!</v>
      </c>
      <c r="CH67" s="83" t="e">
        <f t="shared" si="93"/>
        <v>#REF!</v>
      </c>
      <c r="CI67" s="83" t="e">
        <f t="shared" si="93"/>
        <v>#REF!</v>
      </c>
      <c r="CJ67" s="83" t="e">
        <f t="shared" si="93"/>
        <v>#REF!</v>
      </c>
      <c r="CK67" s="83" t="e">
        <f t="shared" si="93"/>
        <v>#REF!</v>
      </c>
      <c r="CL67" s="83" t="e">
        <f t="shared" si="93"/>
        <v>#REF!</v>
      </c>
      <c r="CM67" s="83" t="e">
        <f t="shared" si="93"/>
        <v>#REF!</v>
      </c>
      <c r="CN67" s="83" t="e">
        <f t="shared" si="93"/>
        <v>#REF!</v>
      </c>
      <c r="CO67" s="83" t="e">
        <f t="shared" si="93"/>
        <v>#REF!</v>
      </c>
      <c r="CP67" s="83" t="e">
        <f t="shared" si="93"/>
        <v>#REF!</v>
      </c>
      <c r="CQ67" s="83" t="e">
        <f t="shared" si="93"/>
        <v>#REF!</v>
      </c>
      <c r="CR67" s="83" t="e">
        <f t="shared" si="93"/>
        <v>#REF!</v>
      </c>
      <c r="CS67" s="83" t="e">
        <f t="shared" si="93"/>
        <v>#REF!</v>
      </c>
      <c r="CT67" s="83" t="e">
        <f t="shared" si="93"/>
        <v>#REF!</v>
      </c>
      <c r="CU67" s="83" t="e">
        <f t="shared" si="93"/>
        <v>#REF!</v>
      </c>
      <c r="CV67" s="83" t="e">
        <f t="shared" si="93"/>
        <v>#REF!</v>
      </c>
      <c r="CW67" s="83" t="e">
        <f t="shared" si="93"/>
        <v>#REF!</v>
      </c>
      <c r="CX67" s="83" t="e">
        <f t="shared" si="93"/>
        <v>#REF!</v>
      </c>
      <c r="CY67" s="83" t="e">
        <f t="shared" si="93"/>
        <v>#REF!</v>
      </c>
      <c r="CZ67" s="83" t="e">
        <f t="shared" si="93"/>
        <v>#REF!</v>
      </c>
      <c r="DA67" s="83" t="e">
        <f t="shared" si="93"/>
        <v>#REF!</v>
      </c>
      <c r="DB67" s="83" t="e">
        <f t="shared" si="93"/>
        <v>#REF!</v>
      </c>
      <c r="DC67" s="83" t="e">
        <f t="shared" si="93"/>
        <v>#REF!</v>
      </c>
      <c r="DD67" s="83" t="e">
        <f t="shared" si="93"/>
        <v>#REF!</v>
      </c>
      <c r="DE67" s="83" t="e">
        <f t="shared" si="93"/>
        <v>#REF!</v>
      </c>
      <c r="DF67" s="83" t="e">
        <f t="shared" si="93"/>
        <v>#REF!</v>
      </c>
      <c r="DG67" s="83" t="e">
        <f t="shared" si="93"/>
        <v>#REF!</v>
      </c>
      <c r="DH67" s="83" t="e">
        <f t="shared" si="93"/>
        <v>#REF!</v>
      </c>
      <c r="DI67" s="83" t="e">
        <f t="shared" si="93"/>
        <v>#REF!</v>
      </c>
      <c r="DJ67" s="83" t="e">
        <f t="shared" si="93"/>
        <v>#REF!</v>
      </c>
      <c r="DK67" s="83" t="e">
        <f t="shared" si="93"/>
        <v>#REF!</v>
      </c>
      <c r="DL67" s="83" t="e">
        <f t="shared" si="93"/>
        <v>#REF!</v>
      </c>
      <c r="DM67" s="83" t="e">
        <f t="shared" si="93"/>
        <v>#REF!</v>
      </c>
      <c r="DN67" s="83" t="e">
        <f t="shared" si="93"/>
        <v>#REF!</v>
      </c>
      <c r="DO67" s="83" t="e">
        <f t="shared" si="93"/>
        <v>#REF!</v>
      </c>
      <c r="DP67" s="83" t="e">
        <f t="shared" si="93"/>
        <v>#REF!</v>
      </c>
      <c r="DQ67" s="83" t="e">
        <f t="shared" si="93"/>
        <v>#REF!</v>
      </c>
      <c r="DR67" s="83" t="e">
        <f t="shared" si="93"/>
        <v>#REF!</v>
      </c>
      <c r="DS67" s="83" t="e">
        <f t="shared" si="93"/>
        <v>#REF!</v>
      </c>
      <c r="DT67" s="83" t="e">
        <f t="shared" si="93"/>
        <v>#REF!</v>
      </c>
      <c r="DU67" s="83" t="e">
        <f t="shared" si="93"/>
        <v>#REF!</v>
      </c>
      <c r="DV67" s="83" t="e">
        <f t="shared" si="93"/>
        <v>#REF!</v>
      </c>
      <c r="DW67" s="83" t="e">
        <f t="shared" si="93"/>
        <v>#REF!</v>
      </c>
      <c r="DX67" s="83" t="e">
        <f t="shared" si="93"/>
        <v>#REF!</v>
      </c>
      <c r="DY67" s="83" t="e">
        <f t="shared" si="93"/>
        <v>#REF!</v>
      </c>
      <c r="DZ67" s="83" t="e">
        <f t="shared" si="93"/>
        <v>#REF!</v>
      </c>
      <c r="EA67" s="83" t="e">
        <f t="shared" si="93"/>
        <v>#REF!</v>
      </c>
      <c r="EB67" s="83" t="e">
        <f t="shared" si="93"/>
        <v>#REF!</v>
      </c>
      <c r="EC67" s="83" t="e">
        <f t="shared" si="93"/>
        <v>#REF!</v>
      </c>
      <c r="ED67" s="83" t="e">
        <f t="shared" si="93"/>
        <v>#REF!</v>
      </c>
      <c r="EE67" s="83" t="e">
        <f t="shared" si="93"/>
        <v>#REF!</v>
      </c>
      <c r="EF67" s="83" t="e">
        <f t="shared" ref="EF67:GQ67" si="94">SUM(EF68:EF89)</f>
        <v>#REF!</v>
      </c>
      <c r="EG67" s="83" t="e">
        <f t="shared" si="94"/>
        <v>#REF!</v>
      </c>
      <c r="EH67" s="83" t="e">
        <f t="shared" si="94"/>
        <v>#REF!</v>
      </c>
      <c r="EI67" s="83" t="e">
        <f t="shared" si="94"/>
        <v>#REF!</v>
      </c>
      <c r="EJ67" s="83" t="e">
        <f t="shared" si="94"/>
        <v>#REF!</v>
      </c>
      <c r="EK67" s="83" t="e">
        <f t="shared" si="94"/>
        <v>#REF!</v>
      </c>
      <c r="EL67" s="83" t="e">
        <f t="shared" si="94"/>
        <v>#REF!</v>
      </c>
      <c r="EM67" s="83" t="e">
        <f t="shared" si="94"/>
        <v>#REF!</v>
      </c>
      <c r="EN67" s="83" t="e">
        <f t="shared" si="94"/>
        <v>#REF!</v>
      </c>
      <c r="EO67" s="83" t="e">
        <f t="shared" si="94"/>
        <v>#REF!</v>
      </c>
      <c r="EP67" s="83" t="e">
        <f t="shared" si="94"/>
        <v>#REF!</v>
      </c>
      <c r="EQ67" s="83" t="e">
        <f t="shared" si="94"/>
        <v>#REF!</v>
      </c>
      <c r="ER67" s="83" t="e">
        <f t="shared" si="94"/>
        <v>#REF!</v>
      </c>
      <c r="ES67" s="83" t="e">
        <f t="shared" si="94"/>
        <v>#REF!</v>
      </c>
      <c r="ET67" s="83" t="e">
        <f t="shared" si="94"/>
        <v>#REF!</v>
      </c>
      <c r="EU67" s="83" t="e">
        <f t="shared" si="94"/>
        <v>#REF!</v>
      </c>
      <c r="EV67" s="83" t="e">
        <f t="shared" si="94"/>
        <v>#REF!</v>
      </c>
      <c r="EW67" s="83" t="e">
        <f t="shared" si="94"/>
        <v>#REF!</v>
      </c>
      <c r="EX67" s="83" t="e">
        <f t="shared" si="94"/>
        <v>#REF!</v>
      </c>
      <c r="EY67" s="83" t="e">
        <f t="shared" si="94"/>
        <v>#REF!</v>
      </c>
      <c r="EZ67" s="83" t="e">
        <f t="shared" si="94"/>
        <v>#REF!</v>
      </c>
      <c r="FA67" s="83" t="e">
        <f t="shared" si="94"/>
        <v>#REF!</v>
      </c>
      <c r="FB67" s="83" t="e">
        <f t="shared" si="94"/>
        <v>#REF!</v>
      </c>
      <c r="FC67" s="83" t="e">
        <f t="shared" si="94"/>
        <v>#REF!</v>
      </c>
      <c r="FD67" s="83" t="e">
        <f t="shared" si="94"/>
        <v>#REF!</v>
      </c>
      <c r="FE67" s="83" t="e">
        <f t="shared" si="94"/>
        <v>#REF!</v>
      </c>
      <c r="FF67" s="83" t="e">
        <f t="shared" si="94"/>
        <v>#REF!</v>
      </c>
      <c r="FG67" s="83" t="e">
        <f t="shared" si="94"/>
        <v>#REF!</v>
      </c>
      <c r="FH67" s="83" t="e">
        <f t="shared" si="94"/>
        <v>#REF!</v>
      </c>
      <c r="FI67" s="83" t="e">
        <f t="shared" si="94"/>
        <v>#REF!</v>
      </c>
      <c r="FJ67" s="83" t="e">
        <f t="shared" si="94"/>
        <v>#REF!</v>
      </c>
      <c r="FK67" s="83" t="e">
        <f t="shared" si="94"/>
        <v>#REF!</v>
      </c>
      <c r="FL67" s="83" t="e">
        <f t="shared" si="94"/>
        <v>#REF!</v>
      </c>
      <c r="FM67" s="83" t="e">
        <f t="shared" si="94"/>
        <v>#REF!</v>
      </c>
      <c r="FN67" s="83" t="e">
        <f t="shared" si="94"/>
        <v>#REF!</v>
      </c>
      <c r="FO67" s="83" t="e">
        <f t="shared" si="94"/>
        <v>#REF!</v>
      </c>
      <c r="FP67" s="83" t="e">
        <f t="shared" si="94"/>
        <v>#REF!</v>
      </c>
      <c r="FQ67" s="83" t="e">
        <f t="shared" si="94"/>
        <v>#REF!</v>
      </c>
      <c r="FR67" s="83" t="e">
        <f t="shared" si="94"/>
        <v>#REF!</v>
      </c>
      <c r="FS67" s="83" t="e">
        <f t="shared" si="94"/>
        <v>#REF!</v>
      </c>
      <c r="FT67" s="83" t="e">
        <f t="shared" si="94"/>
        <v>#REF!</v>
      </c>
      <c r="FU67" s="83" t="e">
        <f t="shared" si="94"/>
        <v>#REF!</v>
      </c>
      <c r="FV67" s="83" t="e">
        <f t="shared" si="94"/>
        <v>#REF!</v>
      </c>
      <c r="FW67" s="83" t="e">
        <f t="shared" si="94"/>
        <v>#REF!</v>
      </c>
      <c r="FX67" s="83" t="e">
        <f t="shared" si="94"/>
        <v>#REF!</v>
      </c>
      <c r="FY67" s="83" t="e">
        <f t="shared" si="94"/>
        <v>#REF!</v>
      </c>
      <c r="FZ67" s="83" t="e">
        <f t="shared" si="94"/>
        <v>#REF!</v>
      </c>
      <c r="GA67" s="83" t="e">
        <f t="shared" si="94"/>
        <v>#REF!</v>
      </c>
      <c r="GB67" s="83" t="e">
        <f t="shared" si="94"/>
        <v>#REF!</v>
      </c>
      <c r="GC67" s="83" t="e">
        <f t="shared" si="94"/>
        <v>#REF!</v>
      </c>
      <c r="GD67" s="83" t="e">
        <f t="shared" si="94"/>
        <v>#REF!</v>
      </c>
      <c r="GE67" s="83" t="e">
        <f t="shared" si="94"/>
        <v>#REF!</v>
      </c>
      <c r="GF67" s="83" t="e">
        <f t="shared" si="94"/>
        <v>#REF!</v>
      </c>
      <c r="GG67" s="83" t="e">
        <f t="shared" si="94"/>
        <v>#REF!</v>
      </c>
      <c r="GH67" s="83" t="e">
        <f t="shared" si="94"/>
        <v>#REF!</v>
      </c>
      <c r="GI67" s="83" t="e">
        <f t="shared" si="94"/>
        <v>#REF!</v>
      </c>
      <c r="GJ67" s="83" t="e">
        <f t="shared" si="94"/>
        <v>#REF!</v>
      </c>
      <c r="GK67" s="83" t="e">
        <f t="shared" si="94"/>
        <v>#REF!</v>
      </c>
      <c r="GL67" s="83" t="e">
        <f t="shared" si="94"/>
        <v>#REF!</v>
      </c>
      <c r="GM67" s="83" t="e">
        <f t="shared" si="94"/>
        <v>#REF!</v>
      </c>
      <c r="GN67" s="83" t="e">
        <f t="shared" si="94"/>
        <v>#REF!</v>
      </c>
      <c r="GO67" s="83" t="e">
        <f t="shared" si="94"/>
        <v>#REF!</v>
      </c>
      <c r="GP67" s="83" t="e">
        <f t="shared" si="94"/>
        <v>#REF!</v>
      </c>
      <c r="GQ67" s="83" t="e">
        <f t="shared" si="94"/>
        <v>#REF!</v>
      </c>
      <c r="GR67" s="83" t="e">
        <f t="shared" ref="GR67:HI67" si="95">SUM(GR68:GR89)</f>
        <v>#REF!</v>
      </c>
      <c r="GS67" s="83" t="e">
        <f t="shared" si="95"/>
        <v>#REF!</v>
      </c>
      <c r="GT67" s="83" t="e">
        <f t="shared" si="95"/>
        <v>#REF!</v>
      </c>
      <c r="GU67" s="83" t="e">
        <f t="shared" si="95"/>
        <v>#REF!</v>
      </c>
      <c r="GV67" s="83" t="e">
        <f t="shared" si="95"/>
        <v>#REF!</v>
      </c>
      <c r="GW67" s="83" t="e">
        <f t="shared" si="95"/>
        <v>#REF!</v>
      </c>
      <c r="GX67" s="83" t="e">
        <f t="shared" si="95"/>
        <v>#REF!</v>
      </c>
      <c r="GY67" s="83" t="e">
        <f t="shared" si="95"/>
        <v>#REF!</v>
      </c>
      <c r="GZ67" s="83" t="e">
        <f t="shared" si="95"/>
        <v>#REF!</v>
      </c>
      <c r="HA67" s="83" t="e">
        <f t="shared" si="95"/>
        <v>#REF!</v>
      </c>
      <c r="HB67" s="83" t="e">
        <f t="shared" si="95"/>
        <v>#REF!</v>
      </c>
      <c r="HC67" s="83" t="e">
        <f t="shared" si="95"/>
        <v>#REF!</v>
      </c>
      <c r="HD67" s="83" t="e">
        <f t="shared" si="95"/>
        <v>#REF!</v>
      </c>
      <c r="HE67" s="83" t="e">
        <f t="shared" si="95"/>
        <v>#REF!</v>
      </c>
      <c r="HF67" s="83" t="e">
        <f t="shared" si="95"/>
        <v>#REF!</v>
      </c>
      <c r="HG67" s="83" t="e">
        <f t="shared" si="95"/>
        <v>#REF!</v>
      </c>
      <c r="HH67" s="83" t="e">
        <f t="shared" si="95"/>
        <v>#REF!</v>
      </c>
      <c r="HI67" s="83" t="e">
        <f t="shared" si="95"/>
        <v>#REF!</v>
      </c>
    </row>
    <row r="68" spans="1:217" s="109" customFormat="1" x14ac:dyDescent="0.2">
      <c r="A68" s="113" t="s">
        <v>371</v>
      </c>
      <c r="B68" s="114">
        <v>0</v>
      </c>
      <c r="C68" s="114">
        <v>0</v>
      </c>
      <c r="D68" s="114">
        <v>0</v>
      </c>
      <c r="E68" s="114">
        <v>0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0</v>
      </c>
      <c r="AI68" s="114">
        <v>0</v>
      </c>
      <c r="AJ68" s="114">
        <v>0</v>
      </c>
      <c r="AK68" s="114">
        <v>0</v>
      </c>
      <c r="AL68" s="114">
        <v>0</v>
      </c>
      <c r="AM68" s="114">
        <v>0</v>
      </c>
      <c r="AN68" s="114">
        <v>0</v>
      </c>
      <c r="AO68" s="114">
        <v>0</v>
      </c>
      <c r="AP68" s="114">
        <v>0</v>
      </c>
      <c r="AQ68" s="114">
        <v>0</v>
      </c>
      <c r="AR68" s="114">
        <v>0</v>
      </c>
      <c r="AS68" s="114">
        <v>0</v>
      </c>
      <c r="AT68" s="114">
        <v>0</v>
      </c>
      <c r="AU68" s="114">
        <v>0</v>
      </c>
      <c r="AV68" s="114">
        <v>0</v>
      </c>
      <c r="AW68" s="114">
        <v>0</v>
      </c>
      <c r="AX68" s="114">
        <v>0</v>
      </c>
      <c r="AY68" s="114">
        <v>0</v>
      </c>
      <c r="AZ68" s="114">
        <v>0</v>
      </c>
      <c r="BA68" s="114">
        <v>0</v>
      </c>
      <c r="BB68" s="114">
        <v>0</v>
      </c>
      <c r="BC68" s="114">
        <v>0</v>
      </c>
      <c r="BD68" s="114">
        <v>0</v>
      </c>
      <c r="BE68" s="114">
        <v>0</v>
      </c>
      <c r="BF68" s="114">
        <v>0</v>
      </c>
      <c r="BG68" s="114">
        <v>0</v>
      </c>
      <c r="BH68" s="114">
        <v>0</v>
      </c>
      <c r="BI68" s="114">
        <v>0</v>
      </c>
      <c r="BJ68" s="114">
        <v>0</v>
      </c>
      <c r="BK68" s="114">
        <v>0</v>
      </c>
      <c r="BL68" s="114">
        <v>0</v>
      </c>
      <c r="BM68" s="114">
        <v>0</v>
      </c>
      <c r="BN68" s="114">
        <v>0</v>
      </c>
      <c r="BO68" s="114">
        <v>0</v>
      </c>
      <c r="BP68" s="114">
        <v>0</v>
      </c>
      <c r="BQ68" s="114">
        <v>0</v>
      </c>
      <c r="BR68" s="114">
        <v>0</v>
      </c>
      <c r="BS68" s="114">
        <v>0</v>
      </c>
      <c r="BT68" s="114">
        <v>0</v>
      </c>
      <c r="BU68" s="114">
        <v>0</v>
      </c>
      <c r="BV68" s="114">
        <v>0</v>
      </c>
      <c r="BW68" s="114">
        <v>0</v>
      </c>
      <c r="BX68" s="114">
        <v>0</v>
      </c>
      <c r="BY68" s="114">
        <v>0</v>
      </c>
      <c r="BZ68" s="114">
        <v>0</v>
      </c>
      <c r="CA68" s="114">
        <v>0</v>
      </c>
      <c r="CB68" s="114">
        <v>0</v>
      </c>
      <c r="CC68" s="114">
        <v>0</v>
      </c>
      <c r="CD68" s="114">
        <v>0</v>
      </c>
      <c r="CE68" s="114">
        <v>0</v>
      </c>
      <c r="CF68" s="114">
        <v>0</v>
      </c>
      <c r="CG68" s="114">
        <v>0</v>
      </c>
      <c r="CH68" s="114">
        <v>0</v>
      </c>
      <c r="CI68" s="114">
        <v>0</v>
      </c>
      <c r="CJ68" s="114">
        <v>0</v>
      </c>
      <c r="CK68" s="114">
        <v>0</v>
      </c>
      <c r="CL68" s="114">
        <v>0</v>
      </c>
      <c r="CM68" s="114">
        <v>0</v>
      </c>
      <c r="CN68" s="114">
        <v>0</v>
      </c>
      <c r="CO68" s="114">
        <v>0</v>
      </c>
      <c r="CP68" s="114">
        <v>0</v>
      </c>
      <c r="CQ68" s="114">
        <v>0</v>
      </c>
      <c r="CR68" s="114">
        <v>0</v>
      </c>
      <c r="CS68" s="114">
        <v>0</v>
      </c>
      <c r="CT68" s="114">
        <v>0</v>
      </c>
      <c r="CU68" s="114">
        <v>0</v>
      </c>
      <c r="CV68" s="114">
        <v>0</v>
      </c>
      <c r="CW68" s="114">
        <v>0</v>
      </c>
      <c r="CX68" s="114">
        <v>0</v>
      </c>
      <c r="CY68" s="114">
        <v>0</v>
      </c>
      <c r="CZ68" s="114">
        <v>0</v>
      </c>
      <c r="DA68" s="114">
        <v>0</v>
      </c>
      <c r="DB68" s="114">
        <v>0</v>
      </c>
      <c r="DC68" s="114">
        <v>0</v>
      </c>
      <c r="DD68" s="114">
        <v>0</v>
      </c>
      <c r="DE68" s="114">
        <v>0</v>
      </c>
      <c r="DF68" s="114">
        <v>0</v>
      </c>
      <c r="DG68" s="114">
        <v>0</v>
      </c>
      <c r="DH68" s="114">
        <v>0</v>
      </c>
      <c r="DI68" s="114">
        <v>0</v>
      </c>
      <c r="DJ68" s="114">
        <v>0</v>
      </c>
      <c r="DK68" s="114">
        <v>0</v>
      </c>
      <c r="DL68" s="114">
        <v>0</v>
      </c>
      <c r="DM68" s="114">
        <v>0</v>
      </c>
      <c r="DN68" s="114">
        <v>0</v>
      </c>
      <c r="DO68" s="114">
        <v>0</v>
      </c>
      <c r="DP68" s="114">
        <v>0</v>
      </c>
      <c r="DQ68" s="114">
        <v>0</v>
      </c>
      <c r="DR68" s="114">
        <v>0</v>
      </c>
      <c r="DS68" s="114">
        <v>0</v>
      </c>
      <c r="DT68" s="114">
        <v>0</v>
      </c>
      <c r="DU68" s="114">
        <v>0</v>
      </c>
      <c r="DV68" s="114">
        <v>0</v>
      </c>
      <c r="DW68" s="114">
        <v>0</v>
      </c>
      <c r="DX68" s="114">
        <v>0</v>
      </c>
      <c r="DY68" s="114">
        <v>0</v>
      </c>
      <c r="DZ68" s="114">
        <v>0</v>
      </c>
      <c r="EA68" s="114">
        <v>0</v>
      </c>
      <c r="EB68" s="114">
        <v>0</v>
      </c>
      <c r="EC68" s="114">
        <v>0</v>
      </c>
      <c r="ED68" s="114">
        <v>0</v>
      </c>
      <c r="EE68" s="114">
        <v>0</v>
      </c>
      <c r="EF68" s="114">
        <v>0</v>
      </c>
      <c r="EG68" s="114">
        <v>0</v>
      </c>
      <c r="EH68" s="114">
        <v>0</v>
      </c>
      <c r="EI68" s="114">
        <v>0</v>
      </c>
      <c r="EJ68" s="114">
        <v>0</v>
      </c>
      <c r="EK68" s="114">
        <v>0</v>
      </c>
      <c r="EL68" s="114">
        <v>0</v>
      </c>
      <c r="EM68" s="114">
        <v>0</v>
      </c>
      <c r="EN68" s="114">
        <v>0</v>
      </c>
      <c r="EO68" s="114">
        <v>0</v>
      </c>
      <c r="EP68" s="114">
        <v>0</v>
      </c>
      <c r="EQ68" s="114">
        <v>0</v>
      </c>
      <c r="ER68" s="114">
        <v>0</v>
      </c>
      <c r="ES68" s="114">
        <v>0</v>
      </c>
      <c r="ET68" s="114">
        <v>0</v>
      </c>
      <c r="EU68" s="114">
        <v>0</v>
      </c>
      <c r="EV68" s="114">
        <v>0</v>
      </c>
      <c r="EW68" s="114">
        <v>0</v>
      </c>
      <c r="EX68" s="114">
        <v>0</v>
      </c>
      <c r="EY68" s="114">
        <v>0</v>
      </c>
      <c r="EZ68" s="114">
        <v>0</v>
      </c>
      <c r="FA68" s="114">
        <v>0</v>
      </c>
      <c r="FB68" s="114">
        <v>0</v>
      </c>
      <c r="FC68" s="114">
        <v>0</v>
      </c>
      <c r="FD68" s="114">
        <v>0</v>
      </c>
      <c r="FE68" s="114">
        <v>0</v>
      </c>
      <c r="FF68" s="114">
        <v>0</v>
      </c>
      <c r="FG68" s="114">
        <v>0</v>
      </c>
      <c r="FH68" s="114">
        <v>0</v>
      </c>
      <c r="FI68" s="114">
        <v>0</v>
      </c>
      <c r="FJ68" s="114">
        <v>0</v>
      </c>
      <c r="FK68" s="114">
        <v>0</v>
      </c>
      <c r="FL68" s="114">
        <v>0</v>
      </c>
      <c r="FM68" s="114">
        <v>0</v>
      </c>
      <c r="FN68" s="114">
        <v>0</v>
      </c>
      <c r="FO68" s="114">
        <v>0</v>
      </c>
      <c r="FP68" s="114">
        <v>0</v>
      </c>
      <c r="FQ68" s="114">
        <v>0</v>
      </c>
      <c r="FR68" s="114">
        <v>0</v>
      </c>
      <c r="FS68" s="114">
        <v>0</v>
      </c>
      <c r="FT68" s="114">
        <v>0</v>
      </c>
      <c r="FU68" s="114">
        <v>0</v>
      </c>
      <c r="FV68" s="114">
        <v>0</v>
      </c>
      <c r="FW68" s="114">
        <v>0</v>
      </c>
      <c r="FX68" s="114">
        <v>0</v>
      </c>
      <c r="FY68" s="114">
        <v>0</v>
      </c>
      <c r="FZ68" s="114">
        <v>0</v>
      </c>
      <c r="GA68" s="114">
        <v>0</v>
      </c>
      <c r="GB68" s="114">
        <v>0</v>
      </c>
      <c r="GC68" s="114">
        <v>0</v>
      </c>
      <c r="GD68" s="114">
        <v>0</v>
      </c>
      <c r="GE68" s="114">
        <v>0</v>
      </c>
      <c r="GF68" s="114">
        <v>0</v>
      </c>
      <c r="GG68" s="114">
        <v>0</v>
      </c>
      <c r="GH68" s="114">
        <v>0</v>
      </c>
      <c r="GI68" s="114">
        <v>0</v>
      </c>
      <c r="GJ68" s="114">
        <v>0</v>
      </c>
      <c r="GK68" s="114">
        <v>0</v>
      </c>
      <c r="GL68" s="114">
        <v>0</v>
      </c>
      <c r="GM68" s="114">
        <v>0</v>
      </c>
      <c r="GN68" s="114">
        <v>0</v>
      </c>
      <c r="GO68" s="114">
        <v>0</v>
      </c>
      <c r="GP68" s="114">
        <v>0</v>
      </c>
      <c r="GQ68" s="114">
        <v>0</v>
      </c>
      <c r="GR68" s="114">
        <v>0</v>
      </c>
      <c r="GS68" s="114">
        <v>0</v>
      </c>
      <c r="GT68" s="114">
        <v>0</v>
      </c>
      <c r="GU68" s="114">
        <v>0</v>
      </c>
      <c r="GV68" s="114">
        <v>0</v>
      </c>
      <c r="GW68" s="114">
        <v>0</v>
      </c>
      <c r="GX68" s="114">
        <v>0</v>
      </c>
      <c r="GY68" s="114">
        <v>0</v>
      </c>
      <c r="GZ68" s="114">
        <v>0</v>
      </c>
      <c r="HA68" s="114">
        <v>0</v>
      </c>
      <c r="HB68" s="114">
        <v>0</v>
      </c>
      <c r="HC68" s="114">
        <v>0</v>
      </c>
      <c r="HD68" s="114">
        <v>0</v>
      </c>
      <c r="HE68" s="114">
        <v>0</v>
      </c>
      <c r="HF68" s="114">
        <v>0</v>
      </c>
      <c r="HG68" s="114">
        <v>0</v>
      </c>
      <c r="HH68" s="114">
        <v>0</v>
      </c>
      <c r="HI68" s="114">
        <v>0</v>
      </c>
    </row>
    <row r="69" spans="1:217" s="109" customFormat="1" x14ac:dyDescent="0.2">
      <c r="A69" s="113" t="s">
        <v>372</v>
      </c>
      <c r="B69" s="114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  <c r="AC69" s="114">
        <v>0</v>
      </c>
      <c r="AD69" s="114">
        <v>0</v>
      </c>
      <c r="AE69" s="114">
        <v>0</v>
      </c>
      <c r="AF69" s="114">
        <v>0</v>
      </c>
      <c r="AG69" s="114">
        <v>0</v>
      </c>
      <c r="AH69" s="114">
        <v>0</v>
      </c>
      <c r="AI69" s="114">
        <v>0</v>
      </c>
      <c r="AJ69" s="114">
        <v>0</v>
      </c>
      <c r="AK69" s="114">
        <v>0</v>
      </c>
      <c r="AL69" s="114">
        <v>0</v>
      </c>
      <c r="AM69" s="114">
        <v>0</v>
      </c>
      <c r="AN69" s="114">
        <v>0</v>
      </c>
      <c r="AO69" s="114">
        <v>0</v>
      </c>
      <c r="AP69" s="114">
        <v>0</v>
      </c>
      <c r="AQ69" s="114">
        <v>0</v>
      </c>
      <c r="AR69" s="114">
        <v>0</v>
      </c>
      <c r="AS69" s="114">
        <v>0</v>
      </c>
      <c r="AT69" s="114">
        <v>0</v>
      </c>
      <c r="AU69" s="114">
        <v>0</v>
      </c>
      <c r="AV69" s="114">
        <v>0</v>
      </c>
      <c r="AW69" s="114">
        <v>0</v>
      </c>
      <c r="AX69" s="114">
        <v>0</v>
      </c>
      <c r="AY69" s="114">
        <v>0</v>
      </c>
      <c r="AZ69" s="114">
        <v>0</v>
      </c>
      <c r="BA69" s="114">
        <v>0</v>
      </c>
      <c r="BB69" s="114">
        <v>0</v>
      </c>
      <c r="BC69" s="114">
        <v>0</v>
      </c>
      <c r="BD69" s="114">
        <v>0</v>
      </c>
      <c r="BE69" s="114">
        <v>0</v>
      </c>
      <c r="BF69" s="114">
        <v>0</v>
      </c>
      <c r="BG69" s="114">
        <v>0</v>
      </c>
      <c r="BH69" s="114">
        <v>0</v>
      </c>
      <c r="BI69" s="114">
        <v>0</v>
      </c>
      <c r="BJ69" s="114">
        <v>0</v>
      </c>
      <c r="BK69" s="114">
        <v>0</v>
      </c>
      <c r="BL69" s="114">
        <v>0</v>
      </c>
      <c r="BM69" s="114">
        <v>0</v>
      </c>
      <c r="BN69" s="114">
        <v>0</v>
      </c>
      <c r="BO69" s="114">
        <v>0</v>
      </c>
      <c r="BP69" s="114">
        <v>0</v>
      </c>
      <c r="BQ69" s="114">
        <v>0</v>
      </c>
      <c r="BR69" s="114">
        <v>0</v>
      </c>
      <c r="BS69" s="114">
        <v>0</v>
      </c>
      <c r="BT69" s="114">
        <v>0</v>
      </c>
      <c r="BU69" s="114">
        <v>0</v>
      </c>
      <c r="BV69" s="114">
        <v>0</v>
      </c>
      <c r="BW69" s="114">
        <v>0</v>
      </c>
      <c r="BX69" s="114">
        <v>0</v>
      </c>
      <c r="BY69" s="114">
        <v>0</v>
      </c>
      <c r="BZ69" s="114">
        <v>0</v>
      </c>
      <c r="CA69" s="114">
        <v>0</v>
      </c>
      <c r="CB69" s="114">
        <v>0</v>
      </c>
      <c r="CC69" s="114">
        <v>0</v>
      </c>
      <c r="CD69" s="114">
        <v>0</v>
      </c>
      <c r="CE69" s="114">
        <v>0</v>
      </c>
      <c r="CF69" s="114">
        <v>0</v>
      </c>
      <c r="CG69" s="114">
        <v>0</v>
      </c>
      <c r="CH69" s="114">
        <v>0</v>
      </c>
      <c r="CI69" s="114">
        <v>0</v>
      </c>
      <c r="CJ69" s="114">
        <v>0</v>
      </c>
      <c r="CK69" s="114">
        <v>0</v>
      </c>
      <c r="CL69" s="114">
        <v>0</v>
      </c>
      <c r="CM69" s="114">
        <v>0</v>
      </c>
      <c r="CN69" s="114">
        <v>0</v>
      </c>
      <c r="CO69" s="114">
        <v>0</v>
      </c>
      <c r="CP69" s="114">
        <v>0</v>
      </c>
      <c r="CQ69" s="114">
        <v>0</v>
      </c>
      <c r="CR69" s="114">
        <v>0</v>
      </c>
      <c r="CS69" s="114">
        <v>0</v>
      </c>
      <c r="CT69" s="114">
        <v>0</v>
      </c>
      <c r="CU69" s="114">
        <v>0</v>
      </c>
      <c r="CV69" s="114">
        <v>0</v>
      </c>
      <c r="CW69" s="114">
        <v>0</v>
      </c>
      <c r="CX69" s="114">
        <v>0</v>
      </c>
      <c r="CY69" s="114">
        <v>0</v>
      </c>
      <c r="CZ69" s="114">
        <v>0</v>
      </c>
      <c r="DA69" s="114">
        <v>0</v>
      </c>
      <c r="DB69" s="114">
        <v>0</v>
      </c>
      <c r="DC69" s="114">
        <v>0</v>
      </c>
      <c r="DD69" s="114">
        <v>0</v>
      </c>
      <c r="DE69" s="114">
        <v>0</v>
      </c>
      <c r="DF69" s="114">
        <v>0</v>
      </c>
      <c r="DG69" s="114">
        <v>0</v>
      </c>
      <c r="DH69" s="114">
        <v>0</v>
      </c>
      <c r="DI69" s="114">
        <v>0</v>
      </c>
      <c r="DJ69" s="114">
        <v>0</v>
      </c>
      <c r="DK69" s="114">
        <v>0</v>
      </c>
      <c r="DL69" s="114">
        <v>0</v>
      </c>
      <c r="DM69" s="114">
        <v>0</v>
      </c>
      <c r="DN69" s="114">
        <v>0</v>
      </c>
      <c r="DO69" s="114">
        <v>0</v>
      </c>
      <c r="DP69" s="114">
        <v>0</v>
      </c>
      <c r="DQ69" s="114">
        <v>0</v>
      </c>
      <c r="DR69" s="114">
        <v>0</v>
      </c>
      <c r="DS69" s="114">
        <v>0</v>
      </c>
      <c r="DT69" s="114">
        <v>0</v>
      </c>
      <c r="DU69" s="114">
        <v>0</v>
      </c>
      <c r="DV69" s="114">
        <v>0</v>
      </c>
      <c r="DW69" s="114">
        <v>0</v>
      </c>
      <c r="DX69" s="114">
        <v>0</v>
      </c>
      <c r="DY69" s="114">
        <v>0</v>
      </c>
      <c r="DZ69" s="114">
        <v>0</v>
      </c>
      <c r="EA69" s="114">
        <v>0</v>
      </c>
      <c r="EB69" s="114">
        <v>0</v>
      </c>
      <c r="EC69" s="114">
        <v>0</v>
      </c>
      <c r="ED69" s="114">
        <v>0</v>
      </c>
      <c r="EE69" s="114">
        <v>0</v>
      </c>
      <c r="EF69" s="114">
        <v>0</v>
      </c>
      <c r="EG69" s="114">
        <v>0</v>
      </c>
      <c r="EH69" s="114">
        <v>0</v>
      </c>
      <c r="EI69" s="114">
        <v>0</v>
      </c>
      <c r="EJ69" s="114">
        <v>0</v>
      </c>
      <c r="EK69" s="114">
        <v>0</v>
      </c>
      <c r="EL69" s="114">
        <v>0</v>
      </c>
      <c r="EM69" s="114">
        <v>0</v>
      </c>
      <c r="EN69" s="114">
        <v>0</v>
      </c>
      <c r="EO69" s="114">
        <v>0</v>
      </c>
      <c r="EP69" s="114">
        <v>0</v>
      </c>
      <c r="EQ69" s="114">
        <v>0</v>
      </c>
      <c r="ER69" s="114">
        <v>0</v>
      </c>
      <c r="ES69" s="114">
        <v>0</v>
      </c>
      <c r="ET69" s="114">
        <v>0</v>
      </c>
      <c r="EU69" s="114">
        <v>0</v>
      </c>
      <c r="EV69" s="114">
        <v>0</v>
      </c>
      <c r="EW69" s="114">
        <v>0</v>
      </c>
      <c r="EX69" s="114">
        <v>0</v>
      </c>
      <c r="EY69" s="114">
        <v>0</v>
      </c>
      <c r="EZ69" s="114">
        <v>0</v>
      </c>
      <c r="FA69" s="114">
        <v>0</v>
      </c>
      <c r="FB69" s="114">
        <v>0</v>
      </c>
      <c r="FC69" s="114">
        <v>0</v>
      </c>
      <c r="FD69" s="114">
        <v>0</v>
      </c>
      <c r="FE69" s="114">
        <v>0</v>
      </c>
      <c r="FF69" s="114">
        <v>0</v>
      </c>
      <c r="FG69" s="114">
        <v>0</v>
      </c>
      <c r="FH69" s="114">
        <v>0</v>
      </c>
      <c r="FI69" s="114">
        <v>0</v>
      </c>
      <c r="FJ69" s="114">
        <v>0</v>
      </c>
      <c r="FK69" s="114">
        <v>0</v>
      </c>
      <c r="FL69" s="114">
        <v>0</v>
      </c>
      <c r="FM69" s="114">
        <v>0</v>
      </c>
      <c r="FN69" s="114">
        <v>0</v>
      </c>
      <c r="FO69" s="114">
        <v>0</v>
      </c>
      <c r="FP69" s="114">
        <v>0</v>
      </c>
      <c r="FQ69" s="114">
        <v>0</v>
      </c>
      <c r="FR69" s="114">
        <v>0</v>
      </c>
      <c r="FS69" s="114">
        <v>0</v>
      </c>
      <c r="FT69" s="114">
        <v>0</v>
      </c>
      <c r="FU69" s="114">
        <v>0</v>
      </c>
      <c r="FV69" s="114">
        <v>0</v>
      </c>
      <c r="FW69" s="114">
        <v>0</v>
      </c>
      <c r="FX69" s="114">
        <v>0</v>
      </c>
      <c r="FY69" s="114">
        <v>0</v>
      </c>
      <c r="FZ69" s="114">
        <v>0</v>
      </c>
      <c r="GA69" s="114">
        <v>0</v>
      </c>
      <c r="GB69" s="114">
        <v>0</v>
      </c>
      <c r="GC69" s="114">
        <v>0</v>
      </c>
      <c r="GD69" s="114">
        <v>0</v>
      </c>
      <c r="GE69" s="114">
        <v>0</v>
      </c>
      <c r="GF69" s="114">
        <v>0</v>
      </c>
      <c r="GG69" s="114">
        <v>0</v>
      </c>
      <c r="GH69" s="114">
        <v>0</v>
      </c>
      <c r="GI69" s="114">
        <v>0</v>
      </c>
      <c r="GJ69" s="114">
        <v>0</v>
      </c>
      <c r="GK69" s="114">
        <v>0</v>
      </c>
      <c r="GL69" s="114">
        <v>0</v>
      </c>
      <c r="GM69" s="114">
        <v>0</v>
      </c>
      <c r="GN69" s="114">
        <v>0</v>
      </c>
      <c r="GO69" s="114">
        <v>0</v>
      </c>
      <c r="GP69" s="114">
        <v>0</v>
      </c>
      <c r="GQ69" s="114">
        <v>0</v>
      </c>
      <c r="GR69" s="114">
        <v>0</v>
      </c>
      <c r="GS69" s="114">
        <v>0</v>
      </c>
      <c r="GT69" s="114">
        <v>0</v>
      </c>
      <c r="GU69" s="114">
        <v>0</v>
      </c>
      <c r="GV69" s="114">
        <v>0</v>
      </c>
      <c r="GW69" s="114">
        <v>0</v>
      </c>
      <c r="GX69" s="114">
        <v>0</v>
      </c>
      <c r="GY69" s="114">
        <v>0</v>
      </c>
      <c r="GZ69" s="114">
        <v>0</v>
      </c>
      <c r="HA69" s="114">
        <v>0</v>
      </c>
      <c r="HB69" s="114">
        <v>0</v>
      </c>
      <c r="HC69" s="114">
        <v>0</v>
      </c>
      <c r="HD69" s="114">
        <v>0</v>
      </c>
      <c r="HE69" s="114">
        <v>0</v>
      </c>
      <c r="HF69" s="114">
        <v>0</v>
      </c>
      <c r="HG69" s="114">
        <v>0</v>
      </c>
      <c r="HH69" s="114">
        <v>0</v>
      </c>
      <c r="HI69" s="114">
        <v>0</v>
      </c>
    </row>
    <row r="70" spans="1:217" s="109" customFormat="1" x14ac:dyDescent="0.2">
      <c r="A70" s="113" t="s">
        <v>373</v>
      </c>
      <c r="B70" s="114">
        <v>0</v>
      </c>
      <c r="C70" s="114">
        <v>0</v>
      </c>
      <c r="D70" s="114">
        <v>0</v>
      </c>
      <c r="E70" s="114">
        <v>0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14">
        <v>0</v>
      </c>
      <c r="AG70" s="114">
        <v>0</v>
      </c>
      <c r="AH70" s="114">
        <v>0</v>
      </c>
      <c r="AI70" s="114">
        <v>0</v>
      </c>
      <c r="AJ70" s="114">
        <v>0</v>
      </c>
      <c r="AK70" s="114">
        <v>0</v>
      </c>
      <c r="AL70" s="114">
        <v>0</v>
      </c>
      <c r="AM70" s="114">
        <v>0</v>
      </c>
      <c r="AN70" s="114">
        <v>0</v>
      </c>
      <c r="AO70" s="114">
        <v>0</v>
      </c>
      <c r="AP70" s="114">
        <v>0</v>
      </c>
      <c r="AQ70" s="114">
        <v>0</v>
      </c>
      <c r="AR70" s="114">
        <v>0</v>
      </c>
      <c r="AS70" s="114">
        <v>0</v>
      </c>
      <c r="AT70" s="114">
        <v>0</v>
      </c>
      <c r="AU70" s="114">
        <v>0</v>
      </c>
      <c r="AV70" s="114">
        <v>0</v>
      </c>
      <c r="AW70" s="114">
        <v>0</v>
      </c>
      <c r="AX70" s="114">
        <v>0</v>
      </c>
      <c r="AY70" s="114">
        <v>0</v>
      </c>
      <c r="AZ70" s="114">
        <v>0</v>
      </c>
      <c r="BA70" s="114">
        <v>0</v>
      </c>
      <c r="BB70" s="114">
        <v>0</v>
      </c>
      <c r="BC70" s="114">
        <v>0</v>
      </c>
      <c r="BD70" s="114">
        <v>0</v>
      </c>
      <c r="BE70" s="114">
        <v>0</v>
      </c>
      <c r="BF70" s="114">
        <v>0</v>
      </c>
      <c r="BG70" s="114">
        <v>0</v>
      </c>
      <c r="BH70" s="114">
        <v>0</v>
      </c>
      <c r="BI70" s="114">
        <v>0</v>
      </c>
      <c r="BJ70" s="114">
        <v>0</v>
      </c>
      <c r="BK70" s="114">
        <v>0</v>
      </c>
      <c r="BL70" s="114">
        <v>0</v>
      </c>
      <c r="BM70" s="114">
        <v>0</v>
      </c>
      <c r="BN70" s="114">
        <v>0</v>
      </c>
      <c r="BO70" s="114">
        <v>0</v>
      </c>
      <c r="BP70" s="114">
        <v>0</v>
      </c>
      <c r="BQ70" s="114">
        <v>0</v>
      </c>
      <c r="BR70" s="114">
        <v>0</v>
      </c>
      <c r="BS70" s="114">
        <v>0</v>
      </c>
      <c r="BT70" s="114">
        <v>0</v>
      </c>
      <c r="BU70" s="114">
        <v>0</v>
      </c>
      <c r="BV70" s="114">
        <v>0</v>
      </c>
      <c r="BW70" s="114">
        <v>0</v>
      </c>
      <c r="BX70" s="114">
        <v>0</v>
      </c>
      <c r="BY70" s="114">
        <v>0</v>
      </c>
      <c r="BZ70" s="114">
        <v>0</v>
      </c>
      <c r="CA70" s="114">
        <v>0</v>
      </c>
      <c r="CB70" s="114">
        <v>0</v>
      </c>
      <c r="CC70" s="114">
        <v>0</v>
      </c>
      <c r="CD70" s="114">
        <v>0</v>
      </c>
      <c r="CE70" s="114">
        <v>0</v>
      </c>
      <c r="CF70" s="114">
        <v>0</v>
      </c>
      <c r="CG70" s="114">
        <v>0</v>
      </c>
      <c r="CH70" s="114">
        <v>0</v>
      </c>
      <c r="CI70" s="114">
        <v>0</v>
      </c>
      <c r="CJ70" s="114">
        <v>0</v>
      </c>
      <c r="CK70" s="114">
        <v>0</v>
      </c>
      <c r="CL70" s="114">
        <v>0</v>
      </c>
      <c r="CM70" s="114">
        <v>0</v>
      </c>
      <c r="CN70" s="114">
        <v>0</v>
      </c>
      <c r="CO70" s="114">
        <v>0</v>
      </c>
      <c r="CP70" s="114">
        <v>0</v>
      </c>
      <c r="CQ70" s="114">
        <v>0</v>
      </c>
      <c r="CR70" s="114">
        <v>0</v>
      </c>
      <c r="CS70" s="114">
        <v>0</v>
      </c>
      <c r="CT70" s="114">
        <v>0</v>
      </c>
      <c r="CU70" s="114">
        <v>0</v>
      </c>
      <c r="CV70" s="114">
        <v>0</v>
      </c>
      <c r="CW70" s="114">
        <v>0</v>
      </c>
      <c r="CX70" s="114">
        <v>0</v>
      </c>
      <c r="CY70" s="114">
        <v>0</v>
      </c>
      <c r="CZ70" s="114">
        <v>0</v>
      </c>
      <c r="DA70" s="114">
        <v>0</v>
      </c>
      <c r="DB70" s="114">
        <v>0</v>
      </c>
      <c r="DC70" s="114">
        <v>0</v>
      </c>
      <c r="DD70" s="114">
        <v>0</v>
      </c>
      <c r="DE70" s="114">
        <v>0</v>
      </c>
      <c r="DF70" s="114">
        <v>0</v>
      </c>
      <c r="DG70" s="114">
        <v>0</v>
      </c>
      <c r="DH70" s="114">
        <v>0</v>
      </c>
      <c r="DI70" s="114">
        <v>0</v>
      </c>
      <c r="DJ70" s="114">
        <v>0</v>
      </c>
      <c r="DK70" s="114">
        <v>0</v>
      </c>
      <c r="DL70" s="114">
        <v>0</v>
      </c>
      <c r="DM70" s="114">
        <v>0</v>
      </c>
      <c r="DN70" s="114">
        <v>0</v>
      </c>
      <c r="DO70" s="114">
        <v>0</v>
      </c>
      <c r="DP70" s="114">
        <v>0</v>
      </c>
      <c r="DQ70" s="114">
        <v>0</v>
      </c>
      <c r="DR70" s="114">
        <v>0</v>
      </c>
      <c r="DS70" s="114">
        <v>0</v>
      </c>
      <c r="DT70" s="114">
        <v>0</v>
      </c>
      <c r="DU70" s="114">
        <v>0</v>
      </c>
      <c r="DV70" s="114">
        <v>0</v>
      </c>
      <c r="DW70" s="114">
        <v>0</v>
      </c>
      <c r="DX70" s="114">
        <v>0</v>
      </c>
      <c r="DY70" s="114">
        <v>0</v>
      </c>
      <c r="DZ70" s="114">
        <v>0</v>
      </c>
      <c r="EA70" s="114">
        <v>0</v>
      </c>
      <c r="EB70" s="114">
        <v>0</v>
      </c>
      <c r="EC70" s="114">
        <v>0</v>
      </c>
      <c r="ED70" s="114">
        <v>0</v>
      </c>
      <c r="EE70" s="114">
        <v>0</v>
      </c>
      <c r="EF70" s="114">
        <v>0</v>
      </c>
      <c r="EG70" s="114">
        <v>0</v>
      </c>
      <c r="EH70" s="114">
        <v>0</v>
      </c>
      <c r="EI70" s="114">
        <v>0</v>
      </c>
      <c r="EJ70" s="114">
        <v>0</v>
      </c>
      <c r="EK70" s="114">
        <v>0</v>
      </c>
      <c r="EL70" s="114">
        <v>0</v>
      </c>
      <c r="EM70" s="114">
        <v>0</v>
      </c>
      <c r="EN70" s="114">
        <v>0</v>
      </c>
      <c r="EO70" s="114">
        <v>0</v>
      </c>
      <c r="EP70" s="114">
        <v>0</v>
      </c>
      <c r="EQ70" s="114">
        <v>0</v>
      </c>
      <c r="ER70" s="114">
        <v>0</v>
      </c>
      <c r="ES70" s="114">
        <v>0</v>
      </c>
      <c r="ET70" s="114">
        <v>0</v>
      </c>
      <c r="EU70" s="114">
        <v>0</v>
      </c>
      <c r="EV70" s="114">
        <v>0</v>
      </c>
      <c r="EW70" s="114">
        <v>0</v>
      </c>
      <c r="EX70" s="114">
        <v>0</v>
      </c>
      <c r="EY70" s="114">
        <v>0</v>
      </c>
      <c r="EZ70" s="114">
        <v>0</v>
      </c>
      <c r="FA70" s="114">
        <v>0</v>
      </c>
      <c r="FB70" s="114">
        <v>0</v>
      </c>
      <c r="FC70" s="114">
        <v>0</v>
      </c>
      <c r="FD70" s="114">
        <v>0</v>
      </c>
      <c r="FE70" s="114">
        <v>0</v>
      </c>
      <c r="FF70" s="114">
        <v>0</v>
      </c>
      <c r="FG70" s="114">
        <v>0</v>
      </c>
      <c r="FH70" s="114">
        <v>0</v>
      </c>
      <c r="FI70" s="114">
        <v>0</v>
      </c>
      <c r="FJ70" s="114">
        <v>0</v>
      </c>
      <c r="FK70" s="114">
        <v>0</v>
      </c>
      <c r="FL70" s="114">
        <v>0</v>
      </c>
      <c r="FM70" s="114">
        <v>0</v>
      </c>
      <c r="FN70" s="114">
        <v>0</v>
      </c>
      <c r="FO70" s="114">
        <v>0</v>
      </c>
      <c r="FP70" s="114">
        <v>0</v>
      </c>
      <c r="FQ70" s="114">
        <v>0</v>
      </c>
      <c r="FR70" s="114">
        <v>0</v>
      </c>
      <c r="FS70" s="114">
        <v>0</v>
      </c>
      <c r="FT70" s="114">
        <v>0</v>
      </c>
      <c r="FU70" s="114">
        <v>0</v>
      </c>
      <c r="FV70" s="114">
        <v>0</v>
      </c>
      <c r="FW70" s="114">
        <v>0</v>
      </c>
      <c r="FX70" s="114">
        <v>0</v>
      </c>
      <c r="FY70" s="114">
        <v>0</v>
      </c>
      <c r="FZ70" s="114">
        <v>0</v>
      </c>
      <c r="GA70" s="114">
        <v>0</v>
      </c>
      <c r="GB70" s="114">
        <v>0</v>
      </c>
      <c r="GC70" s="114">
        <v>0</v>
      </c>
      <c r="GD70" s="114">
        <v>0</v>
      </c>
      <c r="GE70" s="114">
        <v>0</v>
      </c>
      <c r="GF70" s="114">
        <v>0</v>
      </c>
      <c r="GG70" s="114">
        <v>0</v>
      </c>
      <c r="GH70" s="114">
        <v>0</v>
      </c>
      <c r="GI70" s="114">
        <v>0</v>
      </c>
      <c r="GJ70" s="114">
        <v>0</v>
      </c>
      <c r="GK70" s="114">
        <v>0</v>
      </c>
      <c r="GL70" s="114">
        <v>0</v>
      </c>
      <c r="GM70" s="114">
        <v>0</v>
      </c>
      <c r="GN70" s="114">
        <v>0</v>
      </c>
      <c r="GO70" s="114">
        <v>0</v>
      </c>
      <c r="GP70" s="114">
        <v>0</v>
      </c>
      <c r="GQ70" s="114">
        <v>0</v>
      </c>
      <c r="GR70" s="114">
        <v>0</v>
      </c>
      <c r="GS70" s="114">
        <v>0</v>
      </c>
      <c r="GT70" s="114">
        <v>0</v>
      </c>
      <c r="GU70" s="114">
        <v>0</v>
      </c>
      <c r="GV70" s="114">
        <v>0</v>
      </c>
      <c r="GW70" s="114">
        <v>0</v>
      </c>
      <c r="GX70" s="114">
        <v>0</v>
      </c>
      <c r="GY70" s="114">
        <v>0</v>
      </c>
      <c r="GZ70" s="114">
        <v>0</v>
      </c>
      <c r="HA70" s="114">
        <v>0</v>
      </c>
      <c r="HB70" s="114">
        <v>0</v>
      </c>
      <c r="HC70" s="114">
        <v>0</v>
      </c>
      <c r="HD70" s="114">
        <v>0</v>
      </c>
      <c r="HE70" s="114">
        <v>0</v>
      </c>
      <c r="HF70" s="114">
        <v>0</v>
      </c>
      <c r="HG70" s="114">
        <v>0</v>
      </c>
      <c r="HH70" s="114">
        <v>0</v>
      </c>
      <c r="HI70" s="114">
        <v>0</v>
      </c>
    </row>
    <row r="71" spans="1:217" s="109" customFormat="1" x14ac:dyDescent="0.2">
      <c r="A71" s="113" t="s">
        <v>374</v>
      </c>
      <c r="B71" s="114">
        <v>0</v>
      </c>
      <c r="C71" s="114">
        <v>0</v>
      </c>
      <c r="D71" s="114">
        <v>0</v>
      </c>
      <c r="E71" s="114">
        <v>0</v>
      </c>
      <c r="F71" s="114">
        <v>0</v>
      </c>
      <c r="G71" s="114">
        <v>0</v>
      </c>
      <c r="H71" s="114">
        <v>0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4">
        <v>0</v>
      </c>
      <c r="AD71" s="114">
        <v>0</v>
      </c>
      <c r="AE71" s="114">
        <v>0</v>
      </c>
      <c r="AF71" s="114">
        <v>0</v>
      </c>
      <c r="AG71" s="114">
        <v>0</v>
      </c>
      <c r="AH71" s="114">
        <v>0</v>
      </c>
      <c r="AI71" s="114">
        <v>0</v>
      </c>
      <c r="AJ71" s="114">
        <v>0</v>
      </c>
      <c r="AK71" s="114">
        <v>0</v>
      </c>
      <c r="AL71" s="114">
        <v>0</v>
      </c>
      <c r="AM71" s="114">
        <v>0</v>
      </c>
      <c r="AN71" s="114">
        <v>0</v>
      </c>
      <c r="AO71" s="114">
        <v>0</v>
      </c>
      <c r="AP71" s="114">
        <v>0</v>
      </c>
      <c r="AQ71" s="114">
        <v>0</v>
      </c>
      <c r="AR71" s="114">
        <v>0</v>
      </c>
      <c r="AS71" s="114">
        <v>0</v>
      </c>
      <c r="AT71" s="114">
        <v>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AZ71" s="114">
        <v>0</v>
      </c>
      <c r="BA71" s="114">
        <v>0</v>
      </c>
      <c r="BB71" s="114">
        <v>0</v>
      </c>
      <c r="BC71" s="114">
        <v>0</v>
      </c>
      <c r="BD71" s="114">
        <v>0</v>
      </c>
      <c r="BE71" s="114">
        <v>0</v>
      </c>
      <c r="BF71" s="114">
        <v>0</v>
      </c>
      <c r="BG71" s="114">
        <v>0</v>
      </c>
      <c r="BH71" s="114">
        <v>0</v>
      </c>
      <c r="BI71" s="114">
        <v>0</v>
      </c>
      <c r="BJ71" s="114">
        <v>0</v>
      </c>
      <c r="BK71" s="114">
        <v>0</v>
      </c>
      <c r="BL71" s="114">
        <v>0</v>
      </c>
      <c r="BM71" s="114">
        <v>0</v>
      </c>
      <c r="BN71" s="114">
        <v>0</v>
      </c>
      <c r="BO71" s="114">
        <v>0</v>
      </c>
      <c r="BP71" s="114">
        <v>0</v>
      </c>
      <c r="BQ71" s="114">
        <v>0</v>
      </c>
      <c r="BR71" s="114">
        <v>0</v>
      </c>
      <c r="BS71" s="114">
        <v>0</v>
      </c>
      <c r="BT71" s="114">
        <v>0</v>
      </c>
      <c r="BU71" s="114">
        <v>0</v>
      </c>
      <c r="BV71" s="114">
        <v>0</v>
      </c>
      <c r="BW71" s="114">
        <v>0</v>
      </c>
      <c r="BX71" s="114">
        <v>0</v>
      </c>
      <c r="BY71" s="114">
        <v>0</v>
      </c>
      <c r="BZ71" s="114">
        <v>0</v>
      </c>
      <c r="CA71" s="114">
        <v>0</v>
      </c>
      <c r="CB71" s="114">
        <v>0</v>
      </c>
      <c r="CC71" s="114">
        <v>0</v>
      </c>
      <c r="CD71" s="114">
        <v>0</v>
      </c>
      <c r="CE71" s="114">
        <v>0</v>
      </c>
      <c r="CF71" s="114">
        <v>0</v>
      </c>
      <c r="CG71" s="114">
        <v>0</v>
      </c>
      <c r="CH71" s="114">
        <v>0</v>
      </c>
      <c r="CI71" s="114">
        <v>0</v>
      </c>
      <c r="CJ71" s="114">
        <v>0</v>
      </c>
      <c r="CK71" s="114">
        <v>0</v>
      </c>
      <c r="CL71" s="114">
        <v>0</v>
      </c>
      <c r="CM71" s="114">
        <v>0</v>
      </c>
      <c r="CN71" s="114">
        <v>0</v>
      </c>
      <c r="CO71" s="114">
        <v>0</v>
      </c>
      <c r="CP71" s="114">
        <v>0</v>
      </c>
      <c r="CQ71" s="114">
        <v>0</v>
      </c>
      <c r="CR71" s="114">
        <v>0</v>
      </c>
      <c r="CS71" s="114">
        <v>0</v>
      </c>
      <c r="CT71" s="114">
        <v>0</v>
      </c>
      <c r="CU71" s="114">
        <v>0</v>
      </c>
      <c r="CV71" s="114">
        <v>0</v>
      </c>
      <c r="CW71" s="114">
        <v>0</v>
      </c>
      <c r="CX71" s="114">
        <v>0</v>
      </c>
      <c r="CY71" s="114">
        <v>0</v>
      </c>
      <c r="CZ71" s="114">
        <v>0</v>
      </c>
      <c r="DA71" s="114">
        <v>0</v>
      </c>
      <c r="DB71" s="114">
        <v>0</v>
      </c>
      <c r="DC71" s="114">
        <v>0</v>
      </c>
      <c r="DD71" s="114">
        <v>0</v>
      </c>
      <c r="DE71" s="114">
        <v>0</v>
      </c>
      <c r="DF71" s="114">
        <v>0</v>
      </c>
      <c r="DG71" s="114">
        <v>0</v>
      </c>
      <c r="DH71" s="114">
        <v>0</v>
      </c>
      <c r="DI71" s="114">
        <v>0</v>
      </c>
      <c r="DJ71" s="114">
        <v>0</v>
      </c>
      <c r="DK71" s="114">
        <v>0</v>
      </c>
      <c r="DL71" s="114">
        <v>0</v>
      </c>
      <c r="DM71" s="114">
        <v>0</v>
      </c>
      <c r="DN71" s="114">
        <v>0</v>
      </c>
      <c r="DO71" s="114">
        <v>0</v>
      </c>
      <c r="DP71" s="114">
        <v>0</v>
      </c>
      <c r="DQ71" s="114">
        <v>0</v>
      </c>
      <c r="DR71" s="114">
        <v>0</v>
      </c>
      <c r="DS71" s="114">
        <v>0</v>
      </c>
      <c r="DT71" s="114">
        <v>0</v>
      </c>
      <c r="DU71" s="114">
        <v>0</v>
      </c>
      <c r="DV71" s="114">
        <v>0</v>
      </c>
      <c r="DW71" s="114">
        <v>0</v>
      </c>
      <c r="DX71" s="114">
        <v>0</v>
      </c>
      <c r="DY71" s="114">
        <v>0</v>
      </c>
      <c r="DZ71" s="114">
        <v>0</v>
      </c>
      <c r="EA71" s="114">
        <v>0</v>
      </c>
      <c r="EB71" s="114">
        <v>0</v>
      </c>
      <c r="EC71" s="114">
        <v>0</v>
      </c>
      <c r="ED71" s="114">
        <v>0</v>
      </c>
      <c r="EE71" s="114">
        <v>0</v>
      </c>
      <c r="EF71" s="114">
        <v>0</v>
      </c>
      <c r="EG71" s="114">
        <v>0</v>
      </c>
      <c r="EH71" s="114">
        <v>0</v>
      </c>
      <c r="EI71" s="114">
        <v>0</v>
      </c>
      <c r="EJ71" s="114">
        <v>0</v>
      </c>
      <c r="EK71" s="114">
        <v>0</v>
      </c>
      <c r="EL71" s="114">
        <v>0</v>
      </c>
      <c r="EM71" s="114">
        <v>0</v>
      </c>
      <c r="EN71" s="114">
        <v>0</v>
      </c>
      <c r="EO71" s="114">
        <v>0</v>
      </c>
      <c r="EP71" s="114">
        <v>0</v>
      </c>
      <c r="EQ71" s="114">
        <v>0</v>
      </c>
      <c r="ER71" s="114">
        <v>0</v>
      </c>
      <c r="ES71" s="114">
        <v>0</v>
      </c>
      <c r="ET71" s="114">
        <v>0</v>
      </c>
      <c r="EU71" s="114">
        <v>0</v>
      </c>
      <c r="EV71" s="114">
        <v>0</v>
      </c>
      <c r="EW71" s="114">
        <v>0</v>
      </c>
      <c r="EX71" s="114">
        <v>0</v>
      </c>
      <c r="EY71" s="114">
        <v>0</v>
      </c>
      <c r="EZ71" s="114">
        <v>0</v>
      </c>
      <c r="FA71" s="114">
        <v>0</v>
      </c>
      <c r="FB71" s="114">
        <v>0</v>
      </c>
      <c r="FC71" s="114">
        <v>0</v>
      </c>
      <c r="FD71" s="114">
        <v>0</v>
      </c>
      <c r="FE71" s="114">
        <v>0</v>
      </c>
      <c r="FF71" s="114">
        <v>0</v>
      </c>
      <c r="FG71" s="114">
        <v>0</v>
      </c>
      <c r="FH71" s="114">
        <v>0</v>
      </c>
      <c r="FI71" s="114">
        <v>0</v>
      </c>
      <c r="FJ71" s="114">
        <v>0</v>
      </c>
      <c r="FK71" s="114">
        <v>0</v>
      </c>
      <c r="FL71" s="114">
        <v>0</v>
      </c>
      <c r="FM71" s="114">
        <v>0</v>
      </c>
      <c r="FN71" s="114">
        <v>0</v>
      </c>
      <c r="FO71" s="114">
        <v>0</v>
      </c>
      <c r="FP71" s="114">
        <v>0</v>
      </c>
      <c r="FQ71" s="114">
        <v>0</v>
      </c>
      <c r="FR71" s="114">
        <v>0</v>
      </c>
      <c r="FS71" s="114">
        <v>0</v>
      </c>
      <c r="FT71" s="114">
        <v>0</v>
      </c>
      <c r="FU71" s="114">
        <v>0</v>
      </c>
      <c r="FV71" s="114">
        <v>0</v>
      </c>
      <c r="FW71" s="114">
        <v>0</v>
      </c>
      <c r="FX71" s="114">
        <v>0</v>
      </c>
      <c r="FY71" s="114">
        <v>0</v>
      </c>
      <c r="FZ71" s="114">
        <v>0</v>
      </c>
      <c r="GA71" s="114">
        <v>0</v>
      </c>
      <c r="GB71" s="114">
        <v>0</v>
      </c>
      <c r="GC71" s="114">
        <v>0</v>
      </c>
      <c r="GD71" s="114">
        <v>0</v>
      </c>
      <c r="GE71" s="114">
        <v>0</v>
      </c>
      <c r="GF71" s="114">
        <v>0</v>
      </c>
      <c r="GG71" s="114">
        <v>0</v>
      </c>
      <c r="GH71" s="114">
        <v>0</v>
      </c>
      <c r="GI71" s="114">
        <v>0</v>
      </c>
      <c r="GJ71" s="114">
        <v>0</v>
      </c>
      <c r="GK71" s="114">
        <v>0</v>
      </c>
      <c r="GL71" s="114">
        <v>0</v>
      </c>
      <c r="GM71" s="114">
        <v>0</v>
      </c>
      <c r="GN71" s="114">
        <v>0</v>
      </c>
      <c r="GO71" s="114">
        <v>0</v>
      </c>
      <c r="GP71" s="114">
        <v>0</v>
      </c>
      <c r="GQ71" s="114">
        <v>0</v>
      </c>
      <c r="GR71" s="114">
        <v>0</v>
      </c>
      <c r="GS71" s="114">
        <v>0</v>
      </c>
      <c r="GT71" s="114">
        <v>0</v>
      </c>
      <c r="GU71" s="114">
        <v>0</v>
      </c>
      <c r="GV71" s="114">
        <v>0</v>
      </c>
      <c r="GW71" s="114">
        <v>0</v>
      </c>
      <c r="GX71" s="114">
        <v>0</v>
      </c>
      <c r="GY71" s="114">
        <v>0</v>
      </c>
      <c r="GZ71" s="114">
        <v>0</v>
      </c>
      <c r="HA71" s="114">
        <v>0</v>
      </c>
      <c r="HB71" s="114">
        <v>0</v>
      </c>
      <c r="HC71" s="114">
        <v>0</v>
      </c>
      <c r="HD71" s="114">
        <v>0</v>
      </c>
      <c r="HE71" s="114">
        <v>0</v>
      </c>
      <c r="HF71" s="114">
        <v>0</v>
      </c>
      <c r="HG71" s="114">
        <v>0</v>
      </c>
      <c r="HH71" s="114">
        <v>0</v>
      </c>
      <c r="HI71" s="114">
        <v>0</v>
      </c>
    </row>
    <row r="72" spans="1:217" s="109" customFormat="1" x14ac:dyDescent="0.2">
      <c r="A72" s="113" t="s">
        <v>375</v>
      </c>
      <c r="B72" s="114">
        <v>0</v>
      </c>
      <c r="C72" s="114">
        <v>0</v>
      </c>
      <c r="D72" s="114">
        <v>0</v>
      </c>
      <c r="E72" s="114">
        <v>0</v>
      </c>
      <c r="F72" s="114">
        <v>0</v>
      </c>
      <c r="G72" s="114">
        <v>0</v>
      </c>
      <c r="H72" s="114">
        <v>0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114">
        <v>0</v>
      </c>
      <c r="AD72" s="114">
        <v>0</v>
      </c>
      <c r="AE72" s="114">
        <v>0</v>
      </c>
      <c r="AF72" s="114">
        <v>0</v>
      </c>
      <c r="AG72" s="114">
        <v>0</v>
      </c>
      <c r="AH72" s="114">
        <v>0</v>
      </c>
      <c r="AI72" s="114">
        <v>0</v>
      </c>
      <c r="AJ72" s="114">
        <v>0</v>
      </c>
      <c r="AK72" s="114">
        <v>0</v>
      </c>
      <c r="AL72" s="114">
        <v>0</v>
      </c>
      <c r="AM72" s="114">
        <v>0</v>
      </c>
      <c r="AN72" s="114">
        <v>0</v>
      </c>
      <c r="AO72" s="114">
        <v>0</v>
      </c>
      <c r="AP72" s="114">
        <v>0</v>
      </c>
      <c r="AQ72" s="114">
        <v>0</v>
      </c>
      <c r="AR72" s="114">
        <v>0</v>
      </c>
      <c r="AS72" s="114">
        <v>0</v>
      </c>
      <c r="AT72" s="114">
        <v>0</v>
      </c>
      <c r="AU72" s="114">
        <v>0</v>
      </c>
      <c r="AV72" s="114">
        <v>0</v>
      </c>
      <c r="AW72" s="114">
        <v>0</v>
      </c>
      <c r="AX72" s="114">
        <v>0</v>
      </c>
      <c r="AY72" s="114">
        <v>0</v>
      </c>
      <c r="AZ72" s="114">
        <v>0</v>
      </c>
      <c r="BA72" s="114">
        <v>0</v>
      </c>
      <c r="BB72" s="114">
        <v>0</v>
      </c>
      <c r="BC72" s="114">
        <v>0</v>
      </c>
      <c r="BD72" s="114">
        <v>0</v>
      </c>
      <c r="BE72" s="114">
        <v>0</v>
      </c>
      <c r="BF72" s="114">
        <v>0</v>
      </c>
      <c r="BG72" s="114">
        <v>0</v>
      </c>
      <c r="BH72" s="114">
        <v>0</v>
      </c>
      <c r="BI72" s="114">
        <v>0</v>
      </c>
      <c r="BJ72" s="114">
        <v>0</v>
      </c>
      <c r="BK72" s="114">
        <v>0</v>
      </c>
      <c r="BL72" s="114">
        <v>0</v>
      </c>
      <c r="BM72" s="114">
        <v>0</v>
      </c>
      <c r="BN72" s="114">
        <v>0</v>
      </c>
      <c r="BO72" s="114">
        <v>0</v>
      </c>
      <c r="BP72" s="114">
        <v>0</v>
      </c>
      <c r="BQ72" s="114">
        <v>0</v>
      </c>
      <c r="BR72" s="114">
        <v>0</v>
      </c>
      <c r="BS72" s="114">
        <v>0</v>
      </c>
      <c r="BT72" s="114">
        <v>0</v>
      </c>
      <c r="BU72" s="114">
        <v>0</v>
      </c>
      <c r="BV72" s="114">
        <v>0</v>
      </c>
      <c r="BW72" s="114">
        <v>0</v>
      </c>
      <c r="BX72" s="114">
        <v>0</v>
      </c>
      <c r="BY72" s="114">
        <v>0</v>
      </c>
      <c r="BZ72" s="114">
        <v>0</v>
      </c>
      <c r="CA72" s="114">
        <v>0</v>
      </c>
      <c r="CB72" s="114">
        <v>0</v>
      </c>
      <c r="CC72" s="114">
        <v>0</v>
      </c>
      <c r="CD72" s="114">
        <v>0</v>
      </c>
      <c r="CE72" s="114">
        <v>0</v>
      </c>
      <c r="CF72" s="114">
        <v>0</v>
      </c>
      <c r="CG72" s="114">
        <v>0</v>
      </c>
      <c r="CH72" s="114">
        <v>0</v>
      </c>
      <c r="CI72" s="114">
        <v>0</v>
      </c>
      <c r="CJ72" s="114">
        <v>0</v>
      </c>
      <c r="CK72" s="114">
        <v>0</v>
      </c>
      <c r="CL72" s="114">
        <v>0</v>
      </c>
      <c r="CM72" s="114">
        <v>0</v>
      </c>
      <c r="CN72" s="114">
        <v>0</v>
      </c>
      <c r="CO72" s="114">
        <v>0</v>
      </c>
      <c r="CP72" s="114">
        <v>0</v>
      </c>
      <c r="CQ72" s="114">
        <v>0</v>
      </c>
      <c r="CR72" s="114">
        <v>0</v>
      </c>
      <c r="CS72" s="114">
        <v>0</v>
      </c>
      <c r="CT72" s="114">
        <v>0</v>
      </c>
      <c r="CU72" s="114">
        <v>0</v>
      </c>
      <c r="CV72" s="114">
        <v>0</v>
      </c>
      <c r="CW72" s="114">
        <v>0</v>
      </c>
      <c r="CX72" s="114">
        <v>0</v>
      </c>
      <c r="CY72" s="114">
        <v>0</v>
      </c>
      <c r="CZ72" s="114">
        <v>0</v>
      </c>
      <c r="DA72" s="114">
        <v>0</v>
      </c>
      <c r="DB72" s="114">
        <v>0</v>
      </c>
      <c r="DC72" s="114">
        <v>0</v>
      </c>
      <c r="DD72" s="114">
        <v>0</v>
      </c>
      <c r="DE72" s="114">
        <v>0</v>
      </c>
      <c r="DF72" s="114">
        <v>0</v>
      </c>
      <c r="DG72" s="114">
        <v>0</v>
      </c>
      <c r="DH72" s="114">
        <v>0</v>
      </c>
      <c r="DI72" s="114">
        <v>0</v>
      </c>
      <c r="DJ72" s="114">
        <v>0</v>
      </c>
      <c r="DK72" s="114">
        <v>0</v>
      </c>
      <c r="DL72" s="114">
        <v>0</v>
      </c>
      <c r="DM72" s="114">
        <v>0</v>
      </c>
      <c r="DN72" s="114">
        <v>0</v>
      </c>
      <c r="DO72" s="114">
        <v>0</v>
      </c>
      <c r="DP72" s="114">
        <v>0</v>
      </c>
      <c r="DQ72" s="114">
        <v>0</v>
      </c>
      <c r="DR72" s="114">
        <v>0</v>
      </c>
      <c r="DS72" s="114">
        <v>0</v>
      </c>
      <c r="DT72" s="114">
        <v>0</v>
      </c>
      <c r="DU72" s="114">
        <v>0</v>
      </c>
      <c r="DV72" s="114">
        <v>0</v>
      </c>
      <c r="DW72" s="114">
        <v>0</v>
      </c>
      <c r="DX72" s="114">
        <v>0</v>
      </c>
      <c r="DY72" s="114">
        <v>0</v>
      </c>
      <c r="DZ72" s="114">
        <v>0</v>
      </c>
      <c r="EA72" s="114">
        <v>0</v>
      </c>
      <c r="EB72" s="114">
        <v>0</v>
      </c>
      <c r="EC72" s="114">
        <v>0</v>
      </c>
      <c r="ED72" s="114">
        <v>0</v>
      </c>
      <c r="EE72" s="114">
        <v>0</v>
      </c>
      <c r="EF72" s="114">
        <v>0</v>
      </c>
      <c r="EG72" s="114">
        <v>0</v>
      </c>
      <c r="EH72" s="114">
        <v>0</v>
      </c>
      <c r="EI72" s="114">
        <v>0</v>
      </c>
      <c r="EJ72" s="114">
        <v>0</v>
      </c>
      <c r="EK72" s="114">
        <v>0</v>
      </c>
      <c r="EL72" s="114">
        <v>0</v>
      </c>
      <c r="EM72" s="114">
        <v>0</v>
      </c>
      <c r="EN72" s="114">
        <v>0</v>
      </c>
      <c r="EO72" s="114">
        <v>0</v>
      </c>
      <c r="EP72" s="114">
        <v>0</v>
      </c>
      <c r="EQ72" s="114">
        <v>0</v>
      </c>
      <c r="ER72" s="114">
        <v>0</v>
      </c>
      <c r="ES72" s="114">
        <v>0</v>
      </c>
      <c r="ET72" s="114">
        <v>0</v>
      </c>
      <c r="EU72" s="114">
        <v>0</v>
      </c>
      <c r="EV72" s="114">
        <v>0</v>
      </c>
      <c r="EW72" s="114">
        <v>0</v>
      </c>
      <c r="EX72" s="114">
        <v>0</v>
      </c>
      <c r="EY72" s="114">
        <v>0</v>
      </c>
      <c r="EZ72" s="114">
        <v>0</v>
      </c>
      <c r="FA72" s="114">
        <v>0</v>
      </c>
      <c r="FB72" s="114">
        <v>0</v>
      </c>
      <c r="FC72" s="114">
        <v>0</v>
      </c>
      <c r="FD72" s="114">
        <v>0</v>
      </c>
      <c r="FE72" s="114">
        <v>0</v>
      </c>
      <c r="FF72" s="114">
        <v>0</v>
      </c>
      <c r="FG72" s="114">
        <v>0</v>
      </c>
      <c r="FH72" s="114">
        <v>0</v>
      </c>
      <c r="FI72" s="114">
        <v>0</v>
      </c>
      <c r="FJ72" s="114">
        <v>0</v>
      </c>
      <c r="FK72" s="114">
        <v>0</v>
      </c>
      <c r="FL72" s="114">
        <v>0</v>
      </c>
      <c r="FM72" s="114">
        <v>0</v>
      </c>
      <c r="FN72" s="114">
        <v>0</v>
      </c>
      <c r="FO72" s="114">
        <v>0</v>
      </c>
      <c r="FP72" s="114">
        <v>0</v>
      </c>
      <c r="FQ72" s="114">
        <v>0</v>
      </c>
      <c r="FR72" s="114">
        <v>0</v>
      </c>
      <c r="FS72" s="114">
        <v>0</v>
      </c>
      <c r="FT72" s="114">
        <v>0</v>
      </c>
      <c r="FU72" s="114">
        <v>0</v>
      </c>
      <c r="FV72" s="114">
        <v>0</v>
      </c>
      <c r="FW72" s="114">
        <v>0</v>
      </c>
      <c r="FX72" s="114">
        <v>0</v>
      </c>
      <c r="FY72" s="114">
        <v>0</v>
      </c>
      <c r="FZ72" s="114">
        <v>0</v>
      </c>
      <c r="GA72" s="114">
        <v>0</v>
      </c>
      <c r="GB72" s="114">
        <v>0</v>
      </c>
      <c r="GC72" s="114">
        <v>0</v>
      </c>
      <c r="GD72" s="114">
        <v>0</v>
      </c>
      <c r="GE72" s="114">
        <v>0</v>
      </c>
      <c r="GF72" s="114">
        <v>0</v>
      </c>
      <c r="GG72" s="114">
        <v>0</v>
      </c>
      <c r="GH72" s="114">
        <v>0</v>
      </c>
      <c r="GI72" s="114">
        <v>0</v>
      </c>
      <c r="GJ72" s="114">
        <v>0</v>
      </c>
      <c r="GK72" s="114">
        <v>0</v>
      </c>
      <c r="GL72" s="114">
        <v>0</v>
      </c>
      <c r="GM72" s="114">
        <v>0</v>
      </c>
      <c r="GN72" s="114">
        <v>0</v>
      </c>
      <c r="GO72" s="114">
        <v>0</v>
      </c>
      <c r="GP72" s="114">
        <v>0</v>
      </c>
      <c r="GQ72" s="114">
        <v>0</v>
      </c>
      <c r="GR72" s="114">
        <v>0</v>
      </c>
      <c r="GS72" s="114">
        <v>0</v>
      </c>
      <c r="GT72" s="114">
        <v>0</v>
      </c>
      <c r="GU72" s="114">
        <v>0</v>
      </c>
      <c r="GV72" s="114">
        <v>0</v>
      </c>
      <c r="GW72" s="114">
        <v>0</v>
      </c>
      <c r="GX72" s="114">
        <v>0</v>
      </c>
      <c r="GY72" s="114">
        <v>0</v>
      </c>
      <c r="GZ72" s="114">
        <v>0</v>
      </c>
      <c r="HA72" s="114">
        <v>0</v>
      </c>
      <c r="HB72" s="114">
        <v>0</v>
      </c>
      <c r="HC72" s="114">
        <v>0</v>
      </c>
      <c r="HD72" s="114">
        <v>0</v>
      </c>
      <c r="HE72" s="114">
        <v>0</v>
      </c>
      <c r="HF72" s="114">
        <v>0</v>
      </c>
      <c r="HG72" s="114">
        <v>0</v>
      </c>
      <c r="HH72" s="114">
        <v>0</v>
      </c>
      <c r="HI72" s="114">
        <v>0</v>
      </c>
    </row>
    <row r="73" spans="1:217" s="109" customFormat="1" x14ac:dyDescent="0.2">
      <c r="A73" s="113" t="s">
        <v>376</v>
      </c>
      <c r="B73" s="114">
        <v>0</v>
      </c>
      <c r="C73" s="114">
        <v>0</v>
      </c>
      <c r="D73" s="114">
        <v>0</v>
      </c>
      <c r="E73" s="114">
        <v>0</v>
      </c>
      <c r="F73" s="114">
        <v>0</v>
      </c>
      <c r="G73" s="114">
        <v>0</v>
      </c>
      <c r="H73" s="114">
        <v>0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  <c r="AC73" s="114">
        <v>0</v>
      </c>
      <c r="AD73" s="114">
        <v>0</v>
      </c>
      <c r="AE73" s="114">
        <v>0</v>
      </c>
      <c r="AF73" s="114">
        <v>0</v>
      </c>
      <c r="AG73" s="114">
        <v>0</v>
      </c>
      <c r="AH73" s="114">
        <v>0</v>
      </c>
      <c r="AI73" s="114">
        <v>0</v>
      </c>
      <c r="AJ73" s="114">
        <v>0</v>
      </c>
      <c r="AK73" s="114">
        <v>0</v>
      </c>
      <c r="AL73" s="114">
        <v>0</v>
      </c>
      <c r="AM73" s="114">
        <v>0</v>
      </c>
      <c r="AN73" s="114">
        <v>0</v>
      </c>
      <c r="AO73" s="114">
        <v>0</v>
      </c>
      <c r="AP73" s="114">
        <v>0</v>
      </c>
      <c r="AQ73" s="114">
        <v>0</v>
      </c>
      <c r="AR73" s="114">
        <v>0</v>
      </c>
      <c r="AS73" s="114">
        <v>0</v>
      </c>
      <c r="AT73" s="114">
        <v>0</v>
      </c>
      <c r="AU73" s="114">
        <v>0</v>
      </c>
      <c r="AV73" s="114">
        <v>0</v>
      </c>
      <c r="AW73" s="114">
        <v>0</v>
      </c>
      <c r="AX73" s="114">
        <v>0</v>
      </c>
      <c r="AY73" s="114">
        <v>0</v>
      </c>
      <c r="AZ73" s="114">
        <v>0</v>
      </c>
      <c r="BA73" s="114">
        <v>0</v>
      </c>
      <c r="BB73" s="114">
        <v>0</v>
      </c>
      <c r="BC73" s="114">
        <v>0</v>
      </c>
      <c r="BD73" s="114">
        <v>0</v>
      </c>
      <c r="BE73" s="114">
        <v>0</v>
      </c>
      <c r="BF73" s="114">
        <v>0</v>
      </c>
      <c r="BG73" s="114">
        <v>0</v>
      </c>
      <c r="BH73" s="114">
        <v>0</v>
      </c>
      <c r="BI73" s="114">
        <v>0</v>
      </c>
      <c r="BJ73" s="114">
        <v>0</v>
      </c>
      <c r="BK73" s="114">
        <v>0</v>
      </c>
      <c r="BL73" s="114">
        <v>0</v>
      </c>
      <c r="BM73" s="114">
        <v>0</v>
      </c>
      <c r="BN73" s="114">
        <v>0</v>
      </c>
      <c r="BO73" s="114">
        <v>0</v>
      </c>
      <c r="BP73" s="114">
        <v>0</v>
      </c>
      <c r="BQ73" s="114">
        <v>0</v>
      </c>
      <c r="BR73" s="114">
        <v>0</v>
      </c>
      <c r="BS73" s="114">
        <v>0</v>
      </c>
      <c r="BT73" s="114">
        <v>0</v>
      </c>
      <c r="BU73" s="114">
        <v>0</v>
      </c>
      <c r="BV73" s="114">
        <v>0</v>
      </c>
      <c r="BW73" s="114">
        <v>0</v>
      </c>
      <c r="BX73" s="114">
        <v>0</v>
      </c>
      <c r="BY73" s="114">
        <v>0</v>
      </c>
      <c r="BZ73" s="114">
        <v>0</v>
      </c>
      <c r="CA73" s="114">
        <v>0</v>
      </c>
      <c r="CB73" s="114">
        <v>0</v>
      </c>
      <c r="CC73" s="114">
        <v>0</v>
      </c>
      <c r="CD73" s="114">
        <v>0</v>
      </c>
      <c r="CE73" s="114">
        <v>0</v>
      </c>
      <c r="CF73" s="114">
        <v>0</v>
      </c>
      <c r="CG73" s="114">
        <v>0</v>
      </c>
      <c r="CH73" s="114">
        <v>0</v>
      </c>
      <c r="CI73" s="114">
        <v>0</v>
      </c>
      <c r="CJ73" s="114">
        <v>0</v>
      </c>
      <c r="CK73" s="114">
        <v>0</v>
      </c>
      <c r="CL73" s="114">
        <v>0</v>
      </c>
      <c r="CM73" s="114">
        <v>0</v>
      </c>
      <c r="CN73" s="114">
        <v>0</v>
      </c>
      <c r="CO73" s="114">
        <v>0</v>
      </c>
      <c r="CP73" s="114">
        <v>0</v>
      </c>
      <c r="CQ73" s="114">
        <v>0</v>
      </c>
      <c r="CR73" s="114">
        <v>0</v>
      </c>
      <c r="CS73" s="114">
        <v>0</v>
      </c>
      <c r="CT73" s="114">
        <v>0</v>
      </c>
      <c r="CU73" s="114">
        <v>0</v>
      </c>
      <c r="CV73" s="114">
        <v>0</v>
      </c>
      <c r="CW73" s="114">
        <v>0</v>
      </c>
      <c r="CX73" s="114">
        <v>0</v>
      </c>
      <c r="CY73" s="114">
        <v>0</v>
      </c>
      <c r="CZ73" s="114">
        <v>0</v>
      </c>
      <c r="DA73" s="114">
        <v>0</v>
      </c>
      <c r="DB73" s="114">
        <v>0</v>
      </c>
      <c r="DC73" s="114">
        <v>0</v>
      </c>
      <c r="DD73" s="114">
        <v>0</v>
      </c>
      <c r="DE73" s="114">
        <v>0</v>
      </c>
      <c r="DF73" s="114">
        <v>0</v>
      </c>
      <c r="DG73" s="114">
        <v>0</v>
      </c>
      <c r="DH73" s="114">
        <v>0</v>
      </c>
      <c r="DI73" s="114">
        <v>0</v>
      </c>
      <c r="DJ73" s="114">
        <v>0</v>
      </c>
      <c r="DK73" s="114">
        <v>0</v>
      </c>
      <c r="DL73" s="114">
        <v>0</v>
      </c>
      <c r="DM73" s="114">
        <v>0</v>
      </c>
      <c r="DN73" s="114">
        <v>0</v>
      </c>
      <c r="DO73" s="114">
        <v>0</v>
      </c>
      <c r="DP73" s="114">
        <v>0</v>
      </c>
      <c r="DQ73" s="114">
        <v>0</v>
      </c>
      <c r="DR73" s="114">
        <v>0</v>
      </c>
      <c r="DS73" s="114">
        <v>0</v>
      </c>
      <c r="DT73" s="114">
        <v>0</v>
      </c>
      <c r="DU73" s="114">
        <v>0</v>
      </c>
      <c r="DV73" s="114">
        <v>0</v>
      </c>
      <c r="DW73" s="114">
        <v>0</v>
      </c>
      <c r="DX73" s="114">
        <v>0</v>
      </c>
      <c r="DY73" s="114">
        <v>0</v>
      </c>
      <c r="DZ73" s="114">
        <v>0</v>
      </c>
      <c r="EA73" s="114">
        <v>0</v>
      </c>
      <c r="EB73" s="114">
        <v>0</v>
      </c>
      <c r="EC73" s="114">
        <v>0</v>
      </c>
      <c r="ED73" s="114">
        <v>0</v>
      </c>
      <c r="EE73" s="114">
        <v>0</v>
      </c>
      <c r="EF73" s="114">
        <v>0</v>
      </c>
      <c r="EG73" s="114">
        <v>0</v>
      </c>
      <c r="EH73" s="114">
        <v>0</v>
      </c>
      <c r="EI73" s="114">
        <v>0</v>
      </c>
      <c r="EJ73" s="114">
        <v>0</v>
      </c>
      <c r="EK73" s="114">
        <v>0</v>
      </c>
      <c r="EL73" s="114">
        <v>0</v>
      </c>
      <c r="EM73" s="114">
        <v>0</v>
      </c>
      <c r="EN73" s="114">
        <v>0</v>
      </c>
      <c r="EO73" s="114">
        <v>0</v>
      </c>
      <c r="EP73" s="114">
        <v>0</v>
      </c>
      <c r="EQ73" s="114">
        <v>0</v>
      </c>
      <c r="ER73" s="114">
        <v>0</v>
      </c>
      <c r="ES73" s="114">
        <v>0</v>
      </c>
      <c r="ET73" s="114">
        <v>0</v>
      </c>
      <c r="EU73" s="114">
        <v>0</v>
      </c>
      <c r="EV73" s="114">
        <v>0</v>
      </c>
      <c r="EW73" s="114">
        <v>0</v>
      </c>
      <c r="EX73" s="114">
        <v>0</v>
      </c>
      <c r="EY73" s="114">
        <v>0</v>
      </c>
      <c r="EZ73" s="114">
        <v>0</v>
      </c>
      <c r="FA73" s="114">
        <v>0</v>
      </c>
      <c r="FB73" s="114">
        <v>0</v>
      </c>
      <c r="FC73" s="114">
        <v>0</v>
      </c>
      <c r="FD73" s="114">
        <v>0</v>
      </c>
      <c r="FE73" s="114">
        <v>0</v>
      </c>
      <c r="FF73" s="114">
        <v>0</v>
      </c>
      <c r="FG73" s="114">
        <v>0</v>
      </c>
      <c r="FH73" s="114">
        <v>0</v>
      </c>
      <c r="FI73" s="114">
        <v>0</v>
      </c>
      <c r="FJ73" s="114">
        <v>0</v>
      </c>
      <c r="FK73" s="114">
        <v>0</v>
      </c>
      <c r="FL73" s="114">
        <v>0</v>
      </c>
      <c r="FM73" s="114">
        <v>0</v>
      </c>
      <c r="FN73" s="114">
        <v>0</v>
      </c>
      <c r="FO73" s="114">
        <v>0</v>
      </c>
      <c r="FP73" s="114">
        <v>0</v>
      </c>
      <c r="FQ73" s="114">
        <v>0</v>
      </c>
      <c r="FR73" s="114">
        <v>0</v>
      </c>
      <c r="FS73" s="114">
        <v>0</v>
      </c>
      <c r="FT73" s="114">
        <v>0</v>
      </c>
      <c r="FU73" s="114">
        <v>0</v>
      </c>
      <c r="FV73" s="114">
        <v>0</v>
      </c>
      <c r="FW73" s="114">
        <v>0</v>
      </c>
      <c r="FX73" s="114">
        <v>0</v>
      </c>
      <c r="FY73" s="114">
        <v>0</v>
      </c>
      <c r="FZ73" s="114">
        <v>0</v>
      </c>
      <c r="GA73" s="114">
        <v>0</v>
      </c>
      <c r="GB73" s="114">
        <v>0</v>
      </c>
      <c r="GC73" s="114">
        <v>0</v>
      </c>
      <c r="GD73" s="114">
        <v>0</v>
      </c>
      <c r="GE73" s="114">
        <v>0</v>
      </c>
      <c r="GF73" s="114">
        <v>0</v>
      </c>
      <c r="GG73" s="114">
        <v>0</v>
      </c>
      <c r="GH73" s="114">
        <v>0</v>
      </c>
      <c r="GI73" s="114">
        <v>0</v>
      </c>
      <c r="GJ73" s="114">
        <v>0</v>
      </c>
      <c r="GK73" s="114">
        <v>0</v>
      </c>
      <c r="GL73" s="114">
        <v>0</v>
      </c>
      <c r="GM73" s="114">
        <v>0</v>
      </c>
      <c r="GN73" s="114">
        <v>0</v>
      </c>
      <c r="GO73" s="114">
        <v>0</v>
      </c>
      <c r="GP73" s="114">
        <v>0</v>
      </c>
      <c r="GQ73" s="114">
        <v>0</v>
      </c>
      <c r="GR73" s="114">
        <v>0</v>
      </c>
      <c r="GS73" s="114">
        <v>0</v>
      </c>
      <c r="GT73" s="114">
        <v>0</v>
      </c>
      <c r="GU73" s="114">
        <v>0</v>
      </c>
      <c r="GV73" s="114">
        <v>0</v>
      </c>
      <c r="GW73" s="114">
        <v>0</v>
      </c>
      <c r="GX73" s="114">
        <v>0</v>
      </c>
      <c r="GY73" s="114">
        <v>0</v>
      </c>
      <c r="GZ73" s="114">
        <v>0</v>
      </c>
      <c r="HA73" s="114">
        <v>0</v>
      </c>
      <c r="HB73" s="114">
        <v>0</v>
      </c>
      <c r="HC73" s="114">
        <v>0</v>
      </c>
      <c r="HD73" s="114">
        <v>0</v>
      </c>
      <c r="HE73" s="114">
        <v>0</v>
      </c>
      <c r="HF73" s="114">
        <v>0</v>
      </c>
      <c r="HG73" s="114">
        <v>0</v>
      </c>
      <c r="HH73" s="114">
        <v>0</v>
      </c>
      <c r="HI73" s="114">
        <v>0</v>
      </c>
    </row>
    <row r="74" spans="1:217" s="109" customFormat="1" x14ac:dyDescent="0.2">
      <c r="A74" s="113" t="s">
        <v>377</v>
      </c>
      <c r="B74" s="114">
        <v>0</v>
      </c>
      <c r="C74" s="114">
        <v>0</v>
      </c>
      <c r="D74" s="114">
        <v>0</v>
      </c>
      <c r="E74" s="114">
        <v>0</v>
      </c>
      <c r="F74" s="114">
        <v>0</v>
      </c>
      <c r="G74" s="114">
        <v>0</v>
      </c>
      <c r="H74" s="114">
        <v>0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4">
        <v>0</v>
      </c>
      <c r="AD74" s="114">
        <v>0</v>
      </c>
      <c r="AE74" s="114">
        <v>0</v>
      </c>
      <c r="AF74" s="114">
        <v>0</v>
      </c>
      <c r="AG74" s="114">
        <v>0</v>
      </c>
      <c r="AH74" s="114">
        <v>0</v>
      </c>
      <c r="AI74" s="114">
        <v>0</v>
      </c>
      <c r="AJ74" s="114">
        <v>0</v>
      </c>
      <c r="AK74" s="114">
        <v>0</v>
      </c>
      <c r="AL74" s="114">
        <v>0</v>
      </c>
      <c r="AM74" s="114">
        <v>0</v>
      </c>
      <c r="AN74" s="114">
        <v>0</v>
      </c>
      <c r="AO74" s="114">
        <v>0</v>
      </c>
      <c r="AP74" s="114">
        <v>0</v>
      </c>
      <c r="AQ74" s="114">
        <v>0</v>
      </c>
      <c r="AR74" s="114">
        <v>0</v>
      </c>
      <c r="AS74" s="114">
        <v>0</v>
      </c>
      <c r="AT74" s="114">
        <v>0</v>
      </c>
      <c r="AU74" s="114">
        <v>0</v>
      </c>
      <c r="AV74" s="114">
        <v>0</v>
      </c>
      <c r="AW74" s="114">
        <v>0</v>
      </c>
      <c r="AX74" s="114">
        <v>0</v>
      </c>
      <c r="AY74" s="114">
        <v>0</v>
      </c>
      <c r="AZ74" s="114">
        <v>0</v>
      </c>
      <c r="BA74" s="114">
        <v>0</v>
      </c>
      <c r="BB74" s="114">
        <v>0</v>
      </c>
      <c r="BC74" s="114">
        <v>0</v>
      </c>
      <c r="BD74" s="114">
        <v>0</v>
      </c>
      <c r="BE74" s="114">
        <v>0</v>
      </c>
      <c r="BF74" s="114">
        <v>0</v>
      </c>
      <c r="BG74" s="114">
        <v>0</v>
      </c>
      <c r="BH74" s="114">
        <v>0</v>
      </c>
      <c r="BI74" s="114">
        <v>0</v>
      </c>
      <c r="BJ74" s="114">
        <v>0</v>
      </c>
      <c r="BK74" s="114">
        <v>0</v>
      </c>
      <c r="BL74" s="114">
        <v>0</v>
      </c>
      <c r="BM74" s="114">
        <v>0</v>
      </c>
      <c r="BN74" s="114">
        <v>0</v>
      </c>
      <c r="BO74" s="114">
        <v>0</v>
      </c>
      <c r="BP74" s="114">
        <v>0</v>
      </c>
      <c r="BQ74" s="114">
        <v>0</v>
      </c>
      <c r="BR74" s="114">
        <v>0</v>
      </c>
      <c r="BS74" s="114">
        <v>0</v>
      </c>
      <c r="BT74" s="114">
        <v>0</v>
      </c>
      <c r="BU74" s="114">
        <v>0</v>
      </c>
      <c r="BV74" s="114">
        <v>0</v>
      </c>
      <c r="BW74" s="114">
        <v>0</v>
      </c>
      <c r="BX74" s="114">
        <v>0</v>
      </c>
      <c r="BY74" s="114">
        <v>0</v>
      </c>
      <c r="BZ74" s="114">
        <v>0</v>
      </c>
      <c r="CA74" s="114">
        <v>0</v>
      </c>
      <c r="CB74" s="114">
        <v>0</v>
      </c>
      <c r="CC74" s="114">
        <v>0</v>
      </c>
      <c r="CD74" s="114">
        <v>0</v>
      </c>
      <c r="CE74" s="114">
        <v>0</v>
      </c>
      <c r="CF74" s="114">
        <v>0</v>
      </c>
      <c r="CG74" s="114">
        <v>0</v>
      </c>
      <c r="CH74" s="114">
        <v>0</v>
      </c>
      <c r="CI74" s="114">
        <v>0</v>
      </c>
      <c r="CJ74" s="114">
        <v>0</v>
      </c>
      <c r="CK74" s="114">
        <v>0</v>
      </c>
      <c r="CL74" s="114">
        <v>0</v>
      </c>
      <c r="CM74" s="114">
        <v>0</v>
      </c>
      <c r="CN74" s="114">
        <v>0</v>
      </c>
      <c r="CO74" s="114">
        <v>0</v>
      </c>
      <c r="CP74" s="114">
        <v>0</v>
      </c>
      <c r="CQ74" s="114">
        <v>0</v>
      </c>
      <c r="CR74" s="114">
        <v>0</v>
      </c>
      <c r="CS74" s="114">
        <v>0</v>
      </c>
      <c r="CT74" s="114">
        <v>0</v>
      </c>
      <c r="CU74" s="114">
        <v>0</v>
      </c>
      <c r="CV74" s="114">
        <v>0</v>
      </c>
      <c r="CW74" s="114">
        <v>0</v>
      </c>
      <c r="CX74" s="114">
        <v>0</v>
      </c>
      <c r="CY74" s="114">
        <v>0</v>
      </c>
      <c r="CZ74" s="114">
        <v>0</v>
      </c>
      <c r="DA74" s="114">
        <v>0</v>
      </c>
      <c r="DB74" s="114">
        <v>0</v>
      </c>
      <c r="DC74" s="114">
        <v>0</v>
      </c>
      <c r="DD74" s="114">
        <v>0</v>
      </c>
      <c r="DE74" s="114">
        <v>0</v>
      </c>
      <c r="DF74" s="114">
        <v>0</v>
      </c>
      <c r="DG74" s="114">
        <v>0</v>
      </c>
      <c r="DH74" s="114">
        <v>0</v>
      </c>
      <c r="DI74" s="114">
        <v>0</v>
      </c>
      <c r="DJ74" s="114">
        <v>0</v>
      </c>
      <c r="DK74" s="114">
        <v>0</v>
      </c>
      <c r="DL74" s="114">
        <v>0</v>
      </c>
      <c r="DM74" s="114">
        <v>0</v>
      </c>
      <c r="DN74" s="114">
        <v>0</v>
      </c>
      <c r="DO74" s="114">
        <v>0</v>
      </c>
      <c r="DP74" s="114">
        <v>0</v>
      </c>
      <c r="DQ74" s="114">
        <v>0</v>
      </c>
      <c r="DR74" s="114">
        <v>0</v>
      </c>
      <c r="DS74" s="114">
        <v>0</v>
      </c>
      <c r="DT74" s="114">
        <v>0</v>
      </c>
      <c r="DU74" s="114">
        <v>0</v>
      </c>
      <c r="DV74" s="114">
        <v>0</v>
      </c>
      <c r="DW74" s="114">
        <v>0</v>
      </c>
      <c r="DX74" s="114">
        <v>0</v>
      </c>
      <c r="DY74" s="114">
        <v>0</v>
      </c>
      <c r="DZ74" s="114">
        <v>0</v>
      </c>
      <c r="EA74" s="114">
        <v>0</v>
      </c>
      <c r="EB74" s="114">
        <v>0</v>
      </c>
      <c r="EC74" s="114">
        <v>0</v>
      </c>
      <c r="ED74" s="114">
        <v>0</v>
      </c>
      <c r="EE74" s="114">
        <v>0</v>
      </c>
      <c r="EF74" s="114">
        <v>0</v>
      </c>
      <c r="EG74" s="114">
        <v>0</v>
      </c>
      <c r="EH74" s="114">
        <v>0</v>
      </c>
      <c r="EI74" s="114">
        <v>0</v>
      </c>
      <c r="EJ74" s="114">
        <v>0</v>
      </c>
      <c r="EK74" s="114">
        <v>0</v>
      </c>
      <c r="EL74" s="114">
        <v>0</v>
      </c>
      <c r="EM74" s="114">
        <v>0</v>
      </c>
      <c r="EN74" s="114">
        <v>0</v>
      </c>
      <c r="EO74" s="114">
        <v>0</v>
      </c>
      <c r="EP74" s="114">
        <v>0</v>
      </c>
      <c r="EQ74" s="114">
        <v>0</v>
      </c>
      <c r="ER74" s="114">
        <v>0</v>
      </c>
      <c r="ES74" s="114">
        <v>0</v>
      </c>
      <c r="ET74" s="114">
        <v>0</v>
      </c>
      <c r="EU74" s="114">
        <v>0</v>
      </c>
      <c r="EV74" s="114">
        <v>0</v>
      </c>
      <c r="EW74" s="114">
        <v>0</v>
      </c>
      <c r="EX74" s="114">
        <v>0</v>
      </c>
      <c r="EY74" s="114">
        <v>0</v>
      </c>
      <c r="EZ74" s="114">
        <v>0</v>
      </c>
      <c r="FA74" s="114">
        <v>0</v>
      </c>
      <c r="FB74" s="114">
        <v>0</v>
      </c>
      <c r="FC74" s="114">
        <v>0</v>
      </c>
      <c r="FD74" s="114">
        <v>0</v>
      </c>
      <c r="FE74" s="114">
        <v>0</v>
      </c>
      <c r="FF74" s="114">
        <v>0</v>
      </c>
      <c r="FG74" s="114">
        <v>0</v>
      </c>
      <c r="FH74" s="114">
        <v>0</v>
      </c>
      <c r="FI74" s="114">
        <v>0</v>
      </c>
      <c r="FJ74" s="114">
        <v>0</v>
      </c>
      <c r="FK74" s="114">
        <v>0</v>
      </c>
      <c r="FL74" s="114">
        <v>0</v>
      </c>
      <c r="FM74" s="114">
        <v>0</v>
      </c>
      <c r="FN74" s="114">
        <v>0</v>
      </c>
      <c r="FO74" s="114">
        <v>0</v>
      </c>
      <c r="FP74" s="114">
        <v>0</v>
      </c>
      <c r="FQ74" s="114">
        <v>0</v>
      </c>
      <c r="FR74" s="114">
        <v>0</v>
      </c>
      <c r="FS74" s="114">
        <v>0</v>
      </c>
      <c r="FT74" s="114">
        <v>0</v>
      </c>
      <c r="FU74" s="114">
        <v>0</v>
      </c>
      <c r="FV74" s="114">
        <v>0</v>
      </c>
      <c r="FW74" s="114">
        <v>0</v>
      </c>
      <c r="FX74" s="114">
        <v>0</v>
      </c>
      <c r="FY74" s="114">
        <v>0</v>
      </c>
      <c r="FZ74" s="114">
        <v>0</v>
      </c>
      <c r="GA74" s="114">
        <v>0</v>
      </c>
      <c r="GB74" s="114">
        <v>0</v>
      </c>
      <c r="GC74" s="114">
        <v>0</v>
      </c>
      <c r="GD74" s="114">
        <v>0</v>
      </c>
      <c r="GE74" s="114">
        <v>0</v>
      </c>
      <c r="GF74" s="114">
        <v>0</v>
      </c>
      <c r="GG74" s="114">
        <v>0</v>
      </c>
      <c r="GH74" s="114">
        <v>0</v>
      </c>
      <c r="GI74" s="114">
        <v>0</v>
      </c>
      <c r="GJ74" s="114">
        <v>0</v>
      </c>
      <c r="GK74" s="114">
        <v>0</v>
      </c>
      <c r="GL74" s="114">
        <v>0</v>
      </c>
      <c r="GM74" s="114">
        <v>0</v>
      </c>
      <c r="GN74" s="114">
        <v>0</v>
      </c>
      <c r="GO74" s="114">
        <v>0</v>
      </c>
      <c r="GP74" s="114">
        <v>0</v>
      </c>
      <c r="GQ74" s="114">
        <v>0</v>
      </c>
      <c r="GR74" s="114">
        <v>0</v>
      </c>
      <c r="GS74" s="114">
        <v>0</v>
      </c>
      <c r="GT74" s="114">
        <v>0</v>
      </c>
      <c r="GU74" s="114">
        <v>0</v>
      </c>
      <c r="GV74" s="114">
        <v>0</v>
      </c>
      <c r="GW74" s="114">
        <v>0</v>
      </c>
      <c r="GX74" s="114">
        <v>0</v>
      </c>
      <c r="GY74" s="114">
        <v>0</v>
      </c>
      <c r="GZ74" s="114">
        <v>0</v>
      </c>
      <c r="HA74" s="114">
        <v>0</v>
      </c>
      <c r="HB74" s="114">
        <v>0</v>
      </c>
      <c r="HC74" s="114">
        <v>0</v>
      </c>
      <c r="HD74" s="114">
        <v>0</v>
      </c>
      <c r="HE74" s="114">
        <v>0</v>
      </c>
      <c r="HF74" s="114">
        <v>0</v>
      </c>
      <c r="HG74" s="114">
        <v>0</v>
      </c>
      <c r="HH74" s="114">
        <v>0</v>
      </c>
      <c r="HI74" s="114">
        <v>0</v>
      </c>
    </row>
    <row r="75" spans="1:217" s="109" customFormat="1" x14ac:dyDescent="0.2">
      <c r="A75" s="113" t="s">
        <v>378</v>
      </c>
      <c r="B75" s="114">
        <v>0</v>
      </c>
      <c r="C75" s="114">
        <v>0</v>
      </c>
      <c r="D75" s="114">
        <v>0</v>
      </c>
      <c r="E75" s="114">
        <v>0</v>
      </c>
      <c r="F75" s="114">
        <v>0</v>
      </c>
      <c r="G75" s="114">
        <v>0</v>
      </c>
      <c r="H75" s="114">
        <v>0</v>
      </c>
      <c r="I75" s="114">
        <v>0</v>
      </c>
      <c r="J75" s="114">
        <v>0</v>
      </c>
      <c r="K75" s="11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  <c r="AC75" s="114">
        <v>0</v>
      </c>
      <c r="AD75" s="114">
        <v>0</v>
      </c>
      <c r="AE75" s="114">
        <v>0</v>
      </c>
      <c r="AF75" s="114">
        <v>0</v>
      </c>
      <c r="AG75" s="114">
        <v>0</v>
      </c>
      <c r="AH75" s="114">
        <v>0</v>
      </c>
      <c r="AI75" s="114">
        <v>0</v>
      </c>
      <c r="AJ75" s="114">
        <v>0</v>
      </c>
      <c r="AK75" s="114">
        <v>0</v>
      </c>
      <c r="AL75" s="114">
        <v>0</v>
      </c>
      <c r="AM75" s="114">
        <v>0</v>
      </c>
      <c r="AN75" s="114">
        <v>0</v>
      </c>
      <c r="AO75" s="114">
        <v>0</v>
      </c>
      <c r="AP75" s="114">
        <v>0</v>
      </c>
      <c r="AQ75" s="114">
        <v>0</v>
      </c>
      <c r="AR75" s="114">
        <v>0</v>
      </c>
      <c r="AS75" s="114">
        <v>0</v>
      </c>
      <c r="AT75" s="114">
        <v>0</v>
      </c>
      <c r="AU75" s="114">
        <v>0</v>
      </c>
      <c r="AV75" s="114">
        <v>0</v>
      </c>
      <c r="AW75" s="114">
        <v>0</v>
      </c>
      <c r="AX75" s="114">
        <v>0</v>
      </c>
      <c r="AY75" s="114">
        <v>0</v>
      </c>
      <c r="AZ75" s="114">
        <v>0</v>
      </c>
      <c r="BA75" s="114">
        <v>0</v>
      </c>
      <c r="BB75" s="114">
        <v>0</v>
      </c>
      <c r="BC75" s="114">
        <v>0</v>
      </c>
      <c r="BD75" s="114">
        <v>0</v>
      </c>
      <c r="BE75" s="114">
        <v>0</v>
      </c>
      <c r="BF75" s="114">
        <v>0</v>
      </c>
      <c r="BG75" s="114">
        <v>0</v>
      </c>
      <c r="BH75" s="114">
        <v>0</v>
      </c>
      <c r="BI75" s="114">
        <v>0</v>
      </c>
      <c r="BJ75" s="114">
        <v>0</v>
      </c>
      <c r="BK75" s="114">
        <v>0</v>
      </c>
      <c r="BL75" s="114">
        <v>0</v>
      </c>
      <c r="BM75" s="114">
        <v>0</v>
      </c>
      <c r="BN75" s="114">
        <v>0</v>
      </c>
      <c r="BO75" s="114">
        <v>0</v>
      </c>
      <c r="BP75" s="114">
        <v>0</v>
      </c>
      <c r="BQ75" s="114">
        <v>0</v>
      </c>
      <c r="BR75" s="114">
        <v>0</v>
      </c>
      <c r="BS75" s="114">
        <v>0</v>
      </c>
      <c r="BT75" s="114">
        <v>0</v>
      </c>
      <c r="BU75" s="114">
        <v>0</v>
      </c>
      <c r="BV75" s="114">
        <v>0</v>
      </c>
      <c r="BW75" s="114">
        <v>0</v>
      </c>
      <c r="BX75" s="114">
        <v>0</v>
      </c>
      <c r="BY75" s="114">
        <v>0</v>
      </c>
      <c r="BZ75" s="114">
        <v>0</v>
      </c>
      <c r="CA75" s="114">
        <v>0</v>
      </c>
      <c r="CB75" s="114">
        <v>0</v>
      </c>
      <c r="CC75" s="114">
        <v>0</v>
      </c>
      <c r="CD75" s="114">
        <v>0</v>
      </c>
      <c r="CE75" s="114">
        <v>0</v>
      </c>
      <c r="CF75" s="114">
        <v>0</v>
      </c>
      <c r="CG75" s="114">
        <v>0</v>
      </c>
      <c r="CH75" s="114">
        <v>0</v>
      </c>
      <c r="CI75" s="114">
        <v>0</v>
      </c>
      <c r="CJ75" s="114">
        <v>0</v>
      </c>
      <c r="CK75" s="114">
        <v>0</v>
      </c>
      <c r="CL75" s="114">
        <v>0</v>
      </c>
      <c r="CM75" s="114">
        <v>0</v>
      </c>
      <c r="CN75" s="114">
        <v>0</v>
      </c>
      <c r="CO75" s="114">
        <v>0</v>
      </c>
      <c r="CP75" s="114">
        <v>0</v>
      </c>
      <c r="CQ75" s="114">
        <v>0</v>
      </c>
      <c r="CR75" s="114">
        <v>0</v>
      </c>
      <c r="CS75" s="114">
        <v>0</v>
      </c>
      <c r="CT75" s="114">
        <v>0</v>
      </c>
      <c r="CU75" s="114">
        <v>0</v>
      </c>
      <c r="CV75" s="114">
        <v>0</v>
      </c>
      <c r="CW75" s="114">
        <v>0</v>
      </c>
      <c r="CX75" s="114">
        <v>0</v>
      </c>
      <c r="CY75" s="114">
        <v>0</v>
      </c>
      <c r="CZ75" s="114">
        <v>0</v>
      </c>
      <c r="DA75" s="114">
        <v>0</v>
      </c>
      <c r="DB75" s="114">
        <v>0</v>
      </c>
      <c r="DC75" s="114">
        <v>0</v>
      </c>
      <c r="DD75" s="114">
        <v>0</v>
      </c>
      <c r="DE75" s="114">
        <v>0</v>
      </c>
      <c r="DF75" s="114">
        <v>0</v>
      </c>
      <c r="DG75" s="114">
        <v>0</v>
      </c>
      <c r="DH75" s="114">
        <v>0</v>
      </c>
      <c r="DI75" s="114">
        <v>0</v>
      </c>
      <c r="DJ75" s="114">
        <v>0</v>
      </c>
      <c r="DK75" s="114">
        <v>0</v>
      </c>
      <c r="DL75" s="114">
        <v>0</v>
      </c>
      <c r="DM75" s="114">
        <v>0</v>
      </c>
      <c r="DN75" s="114">
        <v>0</v>
      </c>
      <c r="DO75" s="114">
        <v>0</v>
      </c>
      <c r="DP75" s="114">
        <v>0</v>
      </c>
      <c r="DQ75" s="114">
        <v>0</v>
      </c>
      <c r="DR75" s="114">
        <v>0</v>
      </c>
      <c r="DS75" s="114">
        <v>0</v>
      </c>
      <c r="DT75" s="114">
        <v>0</v>
      </c>
      <c r="DU75" s="114">
        <v>0</v>
      </c>
      <c r="DV75" s="114">
        <v>0</v>
      </c>
      <c r="DW75" s="114">
        <v>0</v>
      </c>
      <c r="DX75" s="114">
        <v>0</v>
      </c>
      <c r="DY75" s="114">
        <v>0</v>
      </c>
      <c r="DZ75" s="114">
        <v>0</v>
      </c>
      <c r="EA75" s="114">
        <v>0</v>
      </c>
      <c r="EB75" s="114">
        <v>0</v>
      </c>
      <c r="EC75" s="114">
        <v>0</v>
      </c>
      <c r="ED75" s="114">
        <v>0</v>
      </c>
      <c r="EE75" s="114">
        <v>0</v>
      </c>
      <c r="EF75" s="114">
        <v>0</v>
      </c>
      <c r="EG75" s="114">
        <v>0</v>
      </c>
      <c r="EH75" s="114">
        <v>0</v>
      </c>
      <c r="EI75" s="114">
        <v>0</v>
      </c>
      <c r="EJ75" s="114">
        <v>0</v>
      </c>
      <c r="EK75" s="114">
        <v>0</v>
      </c>
      <c r="EL75" s="114">
        <v>0</v>
      </c>
      <c r="EM75" s="114">
        <v>0</v>
      </c>
      <c r="EN75" s="114">
        <v>0</v>
      </c>
      <c r="EO75" s="114">
        <v>0</v>
      </c>
      <c r="EP75" s="114">
        <v>0</v>
      </c>
      <c r="EQ75" s="114">
        <v>0</v>
      </c>
      <c r="ER75" s="114">
        <v>0</v>
      </c>
      <c r="ES75" s="114">
        <v>0</v>
      </c>
      <c r="ET75" s="114">
        <v>0</v>
      </c>
      <c r="EU75" s="114">
        <v>0</v>
      </c>
      <c r="EV75" s="114">
        <v>0</v>
      </c>
      <c r="EW75" s="114">
        <v>0</v>
      </c>
      <c r="EX75" s="114">
        <v>0</v>
      </c>
      <c r="EY75" s="114">
        <v>0</v>
      </c>
      <c r="EZ75" s="114">
        <v>0</v>
      </c>
      <c r="FA75" s="114">
        <v>0</v>
      </c>
      <c r="FB75" s="114">
        <v>0</v>
      </c>
      <c r="FC75" s="114">
        <v>0</v>
      </c>
      <c r="FD75" s="114">
        <v>0</v>
      </c>
      <c r="FE75" s="114">
        <v>0</v>
      </c>
      <c r="FF75" s="114">
        <v>0</v>
      </c>
      <c r="FG75" s="114">
        <v>0</v>
      </c>
      <c r="FH75" s="114">
        <v>0</v>
      </c>
      <c r="FI75" s="114">
        <v>0</v>
      </c>
      <c r="FJ75" s="114">
        <v>0</v>
      </c>
      <c r="FK75" s="114">
        <v>0</v>
      </c>
      <c r="FL75" s="114">
        <v>0</v>
      </c>
      <c r="FM75" s="114">
        <v>0</v>
      </c>
      <c r="FN75" s="114">
        <v>0</v>
      </c>
      <c r="FO75" s="114">
        <v>0</v>
      </c>
      <c r="FP75" s="114">
        <v>0</v>
      </c>
      <c r="FQ75" s="114">
        <v>0</v>
      </c>
      <c r="FR75" s="114">
        <v>0</v>
      </c>
      <c r="FS75" s="114">
        <v>0</v>
      </c>
      <c r="FT75" s="114">
        <v>0</v>
      </c>
      <c r="FU75" s="114">
        <v>0</v>
      </c>
      <c r="FV75" s="114">
        <v>0</v>
      </c>
      <c r="FW75" s="114">
        <v>0</v>
      </c>
      <c r="FX75" s="114">
        <v>0</v>
      </c>
      <c r="FY75" s="114">
        <v>0</v>
      </c>
      <c r="FZ75" s="114">
        <v>0</v>
      </c>
      <c r="GA75" s="114">
        <v>0</v>
      </c>
      <c r="GB75" s="114">
        <v>0</v>
      </c>
      <c r="GC75" s="114">
        <v>0</v>
      </c>
      <c r="GD75" s="114">
        <v>0</v>
      </c>
      <c r="GE75" s="114">
        <v>0</v>
      </c>
      <c r="GF75" s="114">
        <v>0</v>
      </c>
      <c r="GG75" s="114">
        <v>0</v>
      </c>
      <c r="GH75" s="114">
        <v>0</v>
      </c>
      <c r="GI75" s="114">
        <v>0</v>
      </c>
      <c r="GJ75" s="114">
        <v>0</v>
      </c>
      <c r="GK75" s="114">
        <v>0</v>
      </c>
      <c r="GL75" s="114">
        <v>0</v>
      </c>
      <c r="GM75" s="114">
        <v>0</v>
      </c>
      <c r="GN75" s="114">
        <v>0</v>
      </c>
      <c r="GO75" s="114">
        <v>0</v>
      </c>
      <c r="GP75" s="114">
        <v>0</v>
      </c>
      <c r="GQ75" s="114">
        <v>0</v>
      </c>
      <c r="GR75" s="114">
        <v>0</v>
      </c>
      <c r="GS75" s="114">
        <v>0</v>
      </c>
      <c r="GT75" s="114">
        <v>0</v>
      </c>
      <c r="GU75" s="114">
        <v>0</v>
      </c>
      <c r="GV75" s="114">
        <v>0</v>
      </c>
      <c r="GW75" s="114">
        <v>0</v>
      </c>
      <c r="GX75" s="114">
        <v>0</v>
      </c>
      <c r="GY75" s="114">
        <v>0</v>
      </c>
      <c r="GZ75" s="114">
        <v>0</v>
      </c>
      <c r="HA75" s="114">
        <v>0</v>
      </c>
      <c r="HB75" s="114">
        <v>0</v>
      </c>
      <c r="HC75" s="114">
        <v>0</v>
      </c>
      <c r="HD75" s="114">
        <v>0</v>
      </c>
      <c r="HE75" s="114">
        <v>0</v>
      </c>
      <c r="HF75" s="114">
        <v>0</v>
      </c>
      <c r="HG75" s="114">
        <v>0</v>
      </c>
      <c r="HH75" s="114">
        <v>0</v>
      </c>
      <c r="HI75" s="114">
        <v>0</v>
      </c>
    </row>
    <row r="76" spans="1:217" s="109" customFormat="1" ht="12" customHeight="1" x14ac:dyDescent="0.2">
      <c r="A76" s="113" t="s">
        <v>379</v>
      </c>
      <c r="B76" s="114">
        <v>0</v>
      </c>
      <c r="C76" s="114">
        <v>0</v>
      </c>
      <c r="D76" s="114">
        <v>0</v>
      </c>
      <c r="E76" s="114">
        <v>0</v>
      </c>
      <c r="F76" s="114">
        <v>0</v>
      </c>
      <c r="G76" s="114">
        <v>0</v>
      </c>
      <c r="H76" s="114">
        <v>0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  <c r="AC76" s="114">
        <v>0</v>
      </c>
      <c r="AD76" s="114">
        <v>0</v>
      </c>
      <c r="AE76" s="114">
        <v>0</v>
      </c>
      <c r="AF76" s="114">
        <v>0</v>
      </c>
      <c r="AG76" s="114">
        <v>0</v>
      </c>
      <c r="AH76" s="114">
        <v>0</v>
      </c>
      <c r="AI76" s="114">
        <v>0</v>
      </c>
      <c r="AJ76" s="114">
        <v>0</v>
      </c>
      <c r="AK76" s="114">
        <v>0</v>
      </c>
      <c r="AL76" s="114">
        <v>0</v>
      </c>
      <c r="AM76" s="114">
        <v>0</v>
      </c>
      <c r="AN76" s="114">
        <v>0</v>
      </c>
      <c r="AO76" s="114">
        <v>0</v>
      </c>
      <c r="AP76" s="114">
        <v>0</v>
      </c>
      <c r="AQ76" s="114">
        <v>0</v>
      </c>
      <c r="AR76" s="114">
        <v>0</v>
      </c>
      <c r="AS76" s="114">
        <v>0</v>
      </c>
      <c r="AT76" s="114">
        <v>0</v>
      </c>
      <c r="AU76" s="114">
        <v>0</v>
      </c>
      <c r="AV76" s="114">
        <v>0</v>
      </c>
      <c r="AW76" s="114">
        <v>0</v>
      </c>
      <c r="AX76" s="114">
        <v>0</v>
      </c>
      <c r="AY76" s="114">
        <v>0</v>
      </c>
      <c r="AZ76" s="114">
        <v>0</v>
      </c>
      <c r="BA76" s="114">
        <v>0</v>
      </c>
      <c r="BB76" s="114">
        <v>0</v>
      </c>
      <c r="BC76" s="114">
        <v>0</v>
      </c>
      <c r="BD76" s="114">
        <v>0</v>
      </c>
      <c r="BE76" s="114">
        <v>0</v>
      </c>
      <c r="BF76" s="114">
        <v>0</v>
      </c>
      <c r="BG76" s="114">
        <v>0</v>
      </c>
      <c r="BH76" s="114">
        <v>0</v>
      </c>
      <c r="BI76" s="114">
        <v>0</v>
      </c>
      <c r="BJ76" s="114">
        <v>0</v>
      </c>
      <c r="BK76" s="114">
        <v>0</v>
      </c>
      <c r="BL76" s="114">
        <v>0</v>
      </c>
      <c r="BM76" s="114">
        <v>0</v>
      </c>
      <c r="BN76" s="114">
        <v>0</v>
      </c>
      <c r="BO76" s="114">
        <v>0</v>
      </c>
      <c r="BP76" s="114">
        <v>0</v>
      </c>
      <c r="BQ76" s="114">
        <v>0</v>
      </c>
      <c r="BR76" s="114">
        <v>0</v>
      </c>
      <c r="BS76" s="114">
        <v>0</v>
      </c>
      <c r="BT76" s="114">
        <v>0</v>
      </c>
      <c r="BU76" s="114">
        <v>0</v>
      </c>
      <c r="BV76" s="114">
        <v>0</v>
      </c>
      <c r="BW76" s="114">
        <v>0</v>
      </c>
      <c r="BX76" s="114">
        <v>0</v>
      </c>
      <c r="BY76" s="114">
        <v>0</v>
      </c>
      <c r="BZ76" s="114">
        <v>0</v>
      </c>
      <c r="CA76" s="114">
        <v>0</v>
      </c>
      <c r="CB76" s="114">
        <v>0</v>
      </c>
      <c r="CC76" s="114">
        <v>0</v>
      </c>
      <c r="CD76" s="114">
        <v>0</v>
      </c>
      <c r="CE76" s="114">
        <v>0</v>
      </c>
      <c r="CF76" s="114">
        <v>0</v>
      </c>
      <c r="CG76" s="114">
        <v>0</v>
      </c>
      <c r="CH76" s="114">
        <v>0</v>
      </c>
      <c r="CI76" s="114">
        <v>0</v>
      </c>
      <c r="CJ76" s="114">
        <v>0</v>
      </c>
      <c r="CK76" s="114">
        <v>0</v>
      </c>
      <c r="CL76" s="114">
        <v>0</v>
      </c>
      <c r="CM76" s="114">
        <v>0</v>
      </c>
      <c r="CN76" s="114">
        <v>0</v>
      </c>
      <c r="CO76" s="114">
        <v>0</v>
      </c>
      <c r="CP76" s="114">
        <v>0</v>
      </c>
      <c r="CQ76" s="114">
        <v>0</v>
      </c>
      <c r="CR76" s="114">
        <v>0</v>
      </c>
      <c r="CS76" s="114">
        <v>0</v>
      </c>
      <c r="CT76" s="114">
        <v>0</v>
      </c>
      <c r="CU76" s="114">
        <v>0</v>
      </c>
      <c r="CV76" s="114">
        <v>0</v>
      </c>
      <c r="CW76" s="114">
        <v>0</v>
      </c>
      <c r="CX76" s="114">
        <v>0</v>
      </c>
      <c r="CY76" s="114">
        <v>0</v>
      </c>
      <c r="CZ76" s="114">
        <v>0</v>
      </c>
      <c r="DA76" s="114">
        <v>0</v>
      </c>
      <c r="DB76" s="114">
        <v>0</v>
      </c>
      <c r="DC76" s="114">
        <v>0</v>
      </c>
      <c r="DD76" s="114">
        <v>0</v>
      </c>
      <c r="DE76" s="114">
        <v>0</v>
      </c>
      <c r="DF76" s="114">
        <v>0</v>
      </c>
      <c r="DG76" s="114">
        <v>0</v>
      </c>
      <c r="DH76" s="114">
        <v>0</v>
      </c>
      <c r="DI76" s="114">
        <v>0</v>
      </c>
      <c r="DJ76" s="114">
        <v>0</v>
      </c>
      <c r="DK76" s="114">
        <v>0</v>
      </c>
      <c r="DL76" s="114">
        <v>0</v>
      </c>
      <c r="DM76" s="114">
        <v>0</v>
      </c>
      <c r="DN76" s="114">
        <v>0</v>
      </c>
      <c r="DO76" s="114">
        <v>0</v>
      </c>
      <c r="DP76" s="114">
        <v>0</v>
      </c>
      <c r="DQ76" s="114">
        <v>0</v>
      </c>
      <c r="DR76" s="114">
        <v>0</v>
      </c>
      <c r="DS76" s="114">
        <v>0</v>
      </c>
      <c r="DT76" s="114">
        <v>0</v>
      </c>
      <c r="DU76" s="114">
        <v>0</v>
      </c>
      <c r="DV76" s="114">
        <v>0</v>
      </c>
      <c r="DW76" s="114">
        <v>0</v>
      </c>
      <c r="DX76" s="114">
        <v>0</v>
      </c>
      <c r="DY76" s="114">
        <v>0</v>
      </c>
      <c r="DZ76" s="114">
        <v>0</v>
      </c>
      <c r="EA76" s="114">
        <v>0</v>
      </c>
      <c r="EB76" s="114">
        <v>0</v>
      </c>
      <c r="EC76" s="114">
        <v>0</v>
      </c>
      <c r="ED76" s="114">
        <v>0</v>
      </c>
      <c r="EE76" s="114">
        <v>0</v>
      </c>
      <c r="EF76" s="114">
        <v>0</v>
      </c>
      <c r="EG76" s="114">
        <v>0</v>
      </c>
      <c r="EH76" s="114">
        <v>0</v>
      </c>
      <c r="EI76" s="114">
        <v>0</v>
      </c>
      <c r="EJ76" s="114">
        <v>0</v>
      </c>
      <c r="EK76" s="114">
        <v>0</v>
      </c>
      <c r="EL76" s="114">
        <v>0</v>
      </c>
      <c r="EM76" s="114">
        <v>0</v>
      </c>
      <c r="EN76" s="114">
        <v>0</v>
      </c>
      <c r="EO76" s="114">
        <v>0</v>
      </c>
      <c r="EP76" s="114">
        <v>0</v>
      </c>
      <c r="EQ76" s="114">
        <v>0</v>
      </c>
      <c r="ER76" s="114">
        <v>0</v>
      </c>
      <c r="ES76" s="114">
        <v>0</v>
      </c>
      <c r="ET76" s="114">
        <v>0</v>
      </c>
      <c r="EU76" s="114">
        <v>0</v>
      </c>
      <c r="EV76" s="114">
        <v>0</v>
      </c>
      <c r="EW76" s="114">
        <v>0</v>
      </c>
      <c r="EX76" s="114">
        <v>0</v>
      </c>
      <c r="EY76" s="114">
        <v>0</v>
      </c>
      <c r="EZ76" s="114">
        <v>0</v>
      </c>
      <c r="FA76" s="114">
        <v>0</v>
      </c>
      <c r="FB76" s="114">
        <v>0</v>
      </c>
      <c r="FC76" s="114">
        <v>0</v>
      </c>
      <c r="FD76" s="114">
        <v>0</v>
      </c>
      <c r="FE76" s="114">
        <v>0</v>
      </c>
      <c r="FF76" s="114">
        <v>0</v>
      </c>
      <c r="FG76" s="114">
        <v>0</v>
      </c>
      <c r="FH76" s="114">
        <v>0</v>
      </c>
      <c r="FI76" s="114">
        <v>0</v>
      </c>
      <c r="FJ76" s="114">
        <v>0</v>
      </c>
      <c r="FK76" s="114">
        <v>0</v>
      </c>
      <c r="FL76" s="114">
        <v>0</v>
      </c>
      <c r="FM76" s="114">
        <v>0</v>
      </c>
      <c r="FN76" s="114">
        <v>0</v>
      </c>
      <c r="FO76" s="114">
        <v>0</v>
      </c>
      <c r="FP76" s="114">
        <v>0</v>
      </c>
      <c r="FQ76" s="114">
        <v>0</v>
      </c>
      <c r="FR76" s="114">
        <v>0</v>
      </c>
      <c r="FS76" s="114">
        <v>0</v>
      </c>
      <c r="FT76" s="114">
        <v>0</v>
      </c>
      <c r="FU76" s="114">
        <v>0</v>
      </c>
      <c r="FV76" s="114">
        <v>0</v>
      </c>
      <c r="FW76" s="114">
        <v>0</v>
      </c>
      <c r="FX76" s="114">
        <v>0</v>
      </c>
      <c r="FY76" s="114">
        <v>0</v>
      </c>
      <c r="FZ76" s="114">
        <v>0</v>
      </c>
      <c r="GA76" s="114">
        <v>0</v>
      </c>
      <c r="GB76" s="114">
        <v>0</v>
      </c>
      <c r="GC76" s="114">
        <v>0</v>
      </c>
      <c r="GD76" s="114">
        <v>0</v>
      </c>
      <c r="GE76" s="114">
        <v>0</v>
      </c>
      <c r="GF76" s="114">
        <v>0</v>
      </c>
      <c r="GG76" s="114">
        <v>0</v>
      </c>
      <c r="GH76" s="114">
        <v>0</v>
      </c>
      <c r="GI76" s="114">
        <v>0</v>
      </c>
      <c r="GJ76" s="114">
        <v>0</v>
      </c>
      <c r="GK76" s="114">
        <v>0</v>
      </c>
      <c r="GL76" s="114">
        <v>0</v>
      </c>
      <c r="GM76" s="114">
        <v>0</v>
      </c>
      <c r="GN76" s="114">
        <v>0</v>
      </c>
      <c r="GO76" s="114">
        <v>0</v>
      </c>
      <c r="GP76" s="114">
        <v>0</v>
      </c>
      <c r="GQ76" s="114">
        <v>0</v>
      </c>
      <c r="GR76" s="114">
        <v>0</v>
      </c>
      <c r="GS76" s="114">
        <v>0</v>
      </c>
      <c r="GT76" s="114">
        <v>0</v>
      </c>
      <c r="GU76" s="114">
        <v>0</v>
      </c>
      <c r="GV76" s="114">
        <v>0</v>
      </c>
      <c r="GW76" s="114">
        <v>0</v>
      </c>
      <c r="GX76" s="114">
        <v>0</v>
      </c>
      <c r="GY76" s="114">
        <v>0</v>
      </c>
      <c r="GZ76" s="114">
        <v>0</v>
      </c>
      <c r="HA76" s="114">
        <v>0</v>
      </c>
      <c r="HB76" s="114">
        <v>0</v>
      </c>
      <c r="HC76" s="114">
        <v>0</v>
      </c>
      <c r="HD76" s="114">
        <v>0</v>
      </c>
      <c r="HE76" s="114">
        <v>0</v>
      </c>
      <c r="HF76" s="114">
        <v>0</v>
      </c>
      <c r="HG76" s="114">
        <v>0</v>
      </c>
      <c r="HH76" s="114">
        <v>0</v>
      </c>
      <c r="HI76" s="114">
        <v>0</v>
      </c>
    </row>
    <row r="77" spans="1:217" x14ac:dyDescent="0.2">
      <c r="A77" s="29" t="s">
        <v>380</v>
      </c>
      <c r="B77" s="77">
        <v>0</v>
      </c>
      <c r="C77" s="77">
        <v>0</v>
      </c>
      <c r="D77" s="77">
        <v>0</v>
      </c>
      <c r="E77" s="77">
        <v>0</v>
      </c>
      <c r="F77" s="77">
        <v>0</v>
      </c>
      <c r="G77" s="77">
        <v>0</v>
      </c>
      <c r="H77" s="77" t="e">
        <f>(#REF!-#REF!+#REF!-#REF!)*CAPEX_Mod_EPL/1000</f>
        <v>#REF!</v>
      </c>
      <c r="I77" s="77" t="e">
        <f>(#REF!-#REF!)*CAPEX_Mod_EPL/1000</f>
        <v>#REF!</v>
      </c>
      <c r="J77" s="77" t="e">
        <f>(#REF!-#REF!)*CAPEX_Mod_EPL/1000</f>
        <v>#REF!</v>
      </c>
      <c r="K77" s="77" t="e">
        <f>(#REF!-#REF!)*CAPEX_Mod_EPL/1000</f>
        <v>#REF!</v>
      </c>
      <c r="L77" s="77" t="e">
        <f>(#REF!-#REF!)*CAPEX_Mod_EPL/1000</f>
        <v>#REF!</v>
      </c>
      <c r="M77" s="77" t="e">
        <f>(#REF!-#REF!)*CAPEX_Mod_EPL/1000</f>
        <v>#REF!</v>
      </c>
      <c r="N77" s="77" t="e">
        <f>(#REF!-#REF!)*CAPEX_Mod_EPL/1000</f>
        <v>#REF!</v>
      </c>
      <c r="O77" s="77" t="e">
        <f>(#REF!-#REF!)*CAPEX_Mod_EPL/1000</f>
        <v>#REF!</v>
      </c>
      <c r="P77" s="77" t="e">
        <f>(#REF!-#REF!)*CAPEX_Mod_EPL/1000</f>
        <v>#REF!</v>
      </c>
      <c r="Q77" s="77" t="e">
        <f>(#REF!-#REF!)*CAPEX_Mod_EPL/1000</f>
        <v>#REF!</v>
      </c>
      <c r="R77" s="77" t="e">
        <f>(#REF!-#REF!)*CAPEX_Mod_EPL/1000</f>
        <v>#REF!</v>
      </c>
      <c r="S77" s="77" t="e">
        <f>(#REF!-#REF!)*CAPEX_Mod_EPL/1000</f>
        <v>#REF!</v>
      </c>
      <c r="T77" s="77" t="e">
        <f>(#REF!-#REF!)*CAPEX_Mod_EPL/1000</f>
        <v>#REF!</v>
      </c>
      <c r="U77" s="77" t="e">
        <f>(#REF!-#REF!)*CAPEX_Mod_EPL/1000</f>
        <v>#REF!</v>
      </c>
      <c r="V77" s="77" t="e">
        <f>(#REF!-#REF!)*CAPEX_Mod_EPL/1000</f>
        <v>#REF!</v>
      </c>
      <c r="W77" s="77" t="e">
        <f>(#REF!-#REF!)*CAPEX_Mod_EPL/1000</f>
        <v>#REF!</v>
      </c>
      <c r="X77" s="77" t="e">
        <f>(#REF!-#REF!)*CAPEX_Mod_EPL/1000</f>
        <v>#REF!</v>
      </c>
      <c r="Y77" s="77" t="e">
        <f>(#REF!-#REF!)*CAPEX_Mod_EPL/1000</f>
        <v>#REF!</v>
      </c>
      <c r="Z77" s="77" t="e">
        <f>(#REF!-#REF!)*CAPEX_Mod_EPL/1000</f>
        <v>#REF!</v>
      </c>
      <c r="AA77" s="77" t="e">
        <f>(#REF!-#REF!)*CAPEX_Mod_EPL/1000</f>
        <v>#REF!</v>
      </c>
      <c r="AB77" s="77" t="e">
        <f>(#REF!-#REF!)*CAPEX_Mod_EPL/1000</f>
        <v>#REF!</v>
      </c>
      <c r="AC77" s="77" t="e">
        <f>(#REF!-#REF!)*CAPEX_Mod_EPL/1000</f>
        <v>#REF!</v>
      </c>
      <c r="AD77" s="77" t="e">
        <f>(#REF!-#REF!)*CAPEX_Mod_EPL/1000</f>
        <v>#REF!</v>
      </c>
      <c r="AE77" s="77" t="e">
        <f>(#REF!-#REF!)*CAPEX_Mod_EPL/1000</f>
        <v>#REF!</v>
      </c>
      <c r="AF77" s="77" t="e">
        <f>(#REF!-#REF!)*CAPEX_Mod_EPL/1000</f>
        <v>#REF!</v>
      </c>
      <c r="AG77" s="77" t="e">
        <f>(#REF!-#REF!)*CAPEX_Mod_EPL/1000</f>
        <v>#REF!</v>
      </c>
      <c r="AH77" s="77" t="e">
        <f>(#REF!-#REF!)*CAPEX_Mod_EPL/1000</f>
        <v>#REF!</v>
      </c>
      <c r="AI77" s="77" t="e">
        <f>(#REF!-#REF!)*CAPEX_Mod_EPL/1000</f>
        <v>#REF!</v>
      </c>
      <c r="AJ77" s="77" t="e">
        <f>(#REF!-#REF!)*CAPEX_Mod_EPL/1000</f>
        <v>#REF!</v>
      </c>
      <c r="AK77" s="77" t="e">
        <f>(#REF!-#REF!)*CAPEX_Mod_EPL/1000</f>
        <v>#REF!</v>
      </c>
      <c r="AL77" s="77" t="e">
        <f>(#REF!-#REF!)*CAPEX_Mod_EPL/1000</f>
        <v>#REF!</v>
      </c>
      <c r="AM77" s="77" t="e">
        <f>(#REF!-#REF!)*CAPEX_Mod_EPL/1000</f>
        <v>#REF!</v>
      </c>
      <c r="AN77" s="77" t="e">
        <f>(#REF!-#REF!)*CAPEX_Mod_EPL/1000</f>
        <v>#REF!</v>
      </c>
      <c r="AO77" s="77" t="e">
        <f>(#REF!-#REF!)*CAPEX_Mod_EPL/1000</f>
        <v>#REF!</v>
      </c>
      <c r="AP77" s="77" t="e">
        <f>(#REF!-#REF!)*CAPEX_Mod_EPL/1000</f>
        <v>#REF!</v>
      </c>
      <c r="AQ77" s="77" t="e">
        <f>(#REF!-#REF!)*CAPEX_Mod_EPL/1000</f>
        <v>#REF!</v>
      </c>
      <c r="AR77" s="77" t="e">
        <f>(#REF!-#REF!)*CAPEX_Mod_EPL/1000</f>
        <v>#REF!</v>
      </c>
      <c r="AS77" s="77" t="e">
        <f>(#REF!-#REF!)*CAPEX_Mod_EPL/1000</f>
        <v>#REF!</v>
      </c>
      <c r="AT77" s="77" t="e">
        <f>(#REF!-#REF!)*CAPEX_Mod_EPL/1000</f>
        <v>#REF!</v>
      </c>
      <c r="AU77" s="77" t="e">
        <f>(#REF!-#REF!)*CAPEX_Mod_EPL/1000</f>
        <v>#REF!</v>
      </c>
      <c r="AV77" s="77" t="e">
        <f>(#REF!-#REF!)*CAPEX_Mod_EPL/1000</f>
        <v>#REF!</v>
      </c>
      <c r="AW77" s="77" t="e">
        <f>(#REF!-#REF!)*CAPEX_Mod_EPL/1000</f>
        <v>#REF!</v>
      </c>
      <c r="AX77" s="77" t="e">
        <f>(#REF!-#REF!)*CAPEX_Mod_EPL/1000</f>
        <v>#REF!</v>
      </c>
      <c r="AY77" s="77" t="e">
        <f>(#REF!-#REF!)*CAPEX_Mod_EPL/1000</f>
        <v>#REF!</v>
      </c>
      <c r="AZ77" s="77" t="e">
        <f>(#REF!-#REF!)*CAPEX_Mod_EPL/1000</f>
        <v>#REF!</v>
      </c>
      <c r="BA77" s="77" t="e">
        <f>(#REF!-#REF!)*CAPEX_Mod_EPL/1000</f>
        <v>#REF!</v>
      </c>
      <c r="BB77" s="77" t="e">
        <f>(#REF!-#REF!)*CAPEX_Mod_EPL/1000</f>
        <v>#REF!</v>
      </c>
      <c r="BC77" s="77" t="e">
        <f>(#REF!-#REF!)*CAPEX_Mod_EPL/1000</f>
        <v>#REF!</v>
      </c>
      <c r="BD77" s="77" t="e">
        <f>(#REF!-#REF!)*CAPEX_Mod_EPL/1000</f>
        <v>#REF!</v>
      </c>
      <c r="BE77" s="77" t="e">
        <f>(#REF!-#REF!)*CAPEX_Mod_EPL/1000</f>
        <v>#REF!</v>
      </c>
      <c r="BF77" s="77" t="e">
        <f>(#REF!-#REF!)*CAPEX_Mod_EPL/1000</f>
        <v>#REF!</v>
      </c>
      <c r="BG77" s="77" t="e">
        <f>(#REF!-#REF!)*CAPEX_Mod_EPL/1000</f>
        <v>#REF!</v>
      </c>
      <c r="BH77" s="77" t="e">
        <f>(#REF!-#REF!)*CAPEX_Mod_EPL/1000</f>
        <v>#REF!</v>
      </c>
      <c r="BI77" s="77" t="e">
        <f>(#REF!-#REF!)*CAPEX_Mod_EPL/1000</f>
        <v>#REF!</v>
      </c>
      <c r="BJ77" s="77" t="e">
        <f>(#REF!-#REF!)*CAPEX_Mod_EPL/1000</f>
        <v>#REF!</v>
      </c>
      <c r="BK77" s="77" t="e">
        <f>(#REF!-#REF!)*CAPEX_Mod_EPL/1000</f>
        <v>#REF!</v>
      </c>
      <c r="BL77" s="77" t="e">
        <f>(#REF!-#REF!)*CAPEX_Mod_EPL/1000</f>
        <v>#REF!</v>
      </c>
      <c r="BM77" s="77" t="e">
        <f>(#REF!-#REF!)*CAPEX_Mod_EPL/1000</f>
        <v>#REF!</v>
      </c>
      <c r="BN77" s="77" t="e">
        <f>(#REF!-#REF!)*CAPEX_Mod_EPL/1000</f>
        <v>#REF!</v>
      </c>
      <c r="BO77" s="77" t="e">
        <f>(#REF!-#REF!)*CAPEX_Mod_EPL/1000</f>
        <v>#REF!</v>
      </c>
      <c r="BP77" s="77" t="e">
        <f>(#REF!-#REF!)*CAPEX_Mod_EPL/1000</f>
        <v>#REF!</v>
      </c>
      <c r="BQ77" s="77" t="e">
        <f>(#REF!-#REF!)*CAPEX_Mod_EPL/1000</f>
        <v>#REF!</v>
      </c>
      <c r="BR77" s="77" t="e">
        <f>(#REF!-#REF!)*CAPEX_Mod_EPL/1000</f>
        <v>#REF!</v>
      </c>
      <c r="BS77" s="77" t="e">
        <f>(#REF!-#REF!)*CAPEX_Mod_EPL/1000</f>
        <v>#REF!</v>
      </c>
      <c r="BT77" s="77" t="e">
        <f>(#REF!-#REF!)*CAPEX_Mod_EPL/1000</f>
        <v>#REF!</v>
      </c>
      <c r="BU77" s="77" t="e">
        <f>(#REF!-#REF!)*CAPEX_Mod_EPL/1000</f>
        <v>#REF!</v>
      </c>
      <c r="BV77" s="77" t="e">
        <f>(#REF!-#REF!)*CAPEX_Mod_EPL/1000</f>
        <v>#REF!</v>
      </c>
      <c r="BW77" s="77" t="e">
        <f>(#REF!-#REF!)*CAPEX_Mod_EPL/1000</f>
        <v>#REF!</v>
      </c>
      <c r="BX77" s="77" t="e">
        <f>(#REF!-#REF!)*CAPEX_Mod_EPL/1000</f>
        <v>#REF!</v>
      </c>
      <c r="BY77" s="77" t="e">
        <f>(#REF!-#REF!)*CAPEX_Mod_EPL/1000</f>
        <v>#REF!</v>
      </c>
      <c r="BZ77" s="77" t="e">
        <f>(#REF!-#REF!)*CAPEX_Mod_EPL/1000</f>
        <v>#REF!</v>
      </c>
      <c r="CA77" s="77" t="e">
        <f>(#REF!-#REF!)*CAPEX_Mod_EPL/1000</f>
        <v>#REF!</v>
      </c>
      <c r="CB77" s="77" t="e">
        <f>(#REF!-#REF!)*CAPEX_Mod_EPL/1000</f>
        <v>#REF!</v>
      </c>
      <c r="CC77" s="77" t="e">
        <f>(#REF!-#REF!)*CAPEX_Mod_EPL/1000</f>
        <v>#REF!</v>
      </c>
      <c r="CD77" s="77" t="e">
        <f>(#REF!-#REF!)*CAPEX_Mod_EPL/1000</f>
        <v>#REF!</v>
      </c>
      <c r="CE77" s="77" t="e">
        <f>(#REF!-#REF!)*CAPEX_Mod_EPL/1000</f>
        <v>#REF!</v>
      </c>
      <c r="CF77" s="77" t="e">
        <f>(#REF!-#REF!)*CAPEX_Mod_EPL/1000</f>
        <v>#REF!</v>
      </c>
      <c r="CG77" s="77" t="e">
        <f>(#REF!-#REF!)*CAPEX_Mod_EPL/1000</f>
        <v>#REF!</v>
      </c>
      <c r="CH77" s="77" t="e">
        <f>(#REF!-#REF!)*CAPEX_Mod_EPL/1000</f>
        <v>#REF!</v>
      </c>
      <c r="CI77" s="77" t="e">
        <f>(#REF!-#REF!)*CAPEX_Mod_EPL/1000</f>
        <v>#REF!</v>
      </c>
      <c r="CJ77" s="77" t="e">
        <f>(#REF!-#REF!)*CAPEX_Mod_EPL/1000</f>
        <v>#REF!</v>
      </c>
      <c r="CK77" s="77" t="e">
        <f>(#REF!-#REF!)*CAPEX_Mod_EPL/1000</f>
        <v>#REF!</v>
      </c>
      <c r="CL77" s="77" t="e">
        <f>(#REF!-#REF!)*CAPEX_Mod_EPL/1000</f>
        <v>#REF!</v>
      </c>
      <c r="CM77" s="77" t="e">
        <f>(#REF!-#REF!)*CAPEX_Mod_EPL/1000</f>
        <v>#REF!</v>
      </c>
      <c r="CN77" s="77" t="e">
        <f>(#REF!-#REF!)*CAPEX_Mod_EPL/1000</f>
        <v>#REF!</v>
      </c>
      <c r="CO77" s="77" t="e">
        <f>(#REF!-#REF!)*CAPEX_Mod_EPL/1000</f>
        <v>#REF!</v>
      </c>
      <c r="CP77" s="77" t="e">
        <f>(#REF!-#REF!)*CAPEX_Mod_EPL/1000</f>
        <v>#REF!</v>
      </c>
      <c r="CQ77" s="77" t="e">
        <f>(#REF!-#REF!)*CAPEX_Mod_EPL/1000</f>
        <v>#REF!</v>
      </c>
      <c r="CR77" s="77" t="e">
        <f>(#REF!-#REF!)*CAPEX_Mod_EPL/1000</f>
        <v>#REF!</v>
      </c>
      <c r="CS77" s="77" t="e">
        <f>(#REF!-#REF!)*CAPEX_Mod_EPL/1000</f>
        <v>#REF!</v>
      </c>
      <c r="CT77" s="77" t="e">
        <f>(#REF!-#REF!)*CAPEX_Mod_EPL/1000</f>
        <v>#REF!</v>
      </c>
      <c r="CU77" s="77" t="e">
        <f>(#REF!-#REF!)*CAPEX_Mod_EPL/1000</f>
        <v>#REF!</v>
      </c>
      <c r="CV77" s="77" t="e">
        <f>(#REF!-#REF!)*CAPEX_Mod_EPL/1000</f>
        <v>#REF!</v>
      </c>
      <c r="CW77" s="77" t="e">
        <f>(#REF!-#REF!)*CAPEX_Mod_EPL/1000</f>
        <v>#REF!</v>
      </c>
      <c r="CX77" s="77" t="e">
        <f>(#REF!-#REF!)*CAPEX_Mod_EPL/1000</f>
        <v>#REF!</v>
      </c>
      <c r="CY77" s="77" t="e">
        <f>(#REF!-#REF!)*CAPEX_Mod_EPL/1000</f>
        <v>#REF!</v>
      </c>
      <c r="CZ77" s="77" t="e">
        <f>(#REF!-#REF!)*CAPEX_Mod_EPL/1000</f>
        <v>#REF!</v>
      </c>
      <c r="DA77" s="77" t="e">
        <f>(#REF!-#REF!)*CAPEX_Mod_EPL/1000</f>
        <v>#REF!</v>
      </c>
      <c r="DB77" s="77" t="e">
        <f>(#REF!-#REF!)*CAPEX_Mod_EPL/1000</f>
        <v>#REF!</v>
      </c>
      <c r="DC77" s="77" t="e">
        <f>(#REF!-#REF!)*CAPEX_Mod_EPL/1000</f>
        <v>#REF!</v>
      </c>
      <c r="DD77" s="77" t="e">
        <f>(#REF!-#REF!)*CAPEX_Mod_EPL/1000</f>
        <v>#REF!</v>
      </c>
      <c r="DE77" s="77" t="e">
        <f>(#REF!-#REF!)*CAPEX_Mod_EPL/1000</f>
        <v>#REF!</v>
      </c>
      <c r="DF77" s="77" t="e">
        <f>(#REF!-#REF!)*CAPEX_Mod_EPL/1000</f>
        <v>#REF!</v>
      </c>
      <c r="DG77" s="77" t="e">
        <f>(#REF!-#REF!)*CAPEX_Mod_EPL/1000</f>
        <v>#REF!</v>
      </c>
      <c r="DH77" s="77" t="e">
        <f>(#REF!-#REF!)*CAPEX_Mod_EPL/1000</f>
        <v>#REF!</v>
      </c>
      <c r="DI77" s="77" t="e">
        <f>(#REF!-#REF!)*CAPEX_Mod_EPL/1000</f>
        <v>#REF!</v>
      </c>
      <c r="DJ77" s="77" t="e">
        <f>(#REF!-#REF!)*CAPEX_Mod_EPL/1000</f>
        <v>#REF!</v>
      </c>
      <c r="DK77" s="77" t="e">
        <f>(#REF!-#REF!)*CAPEX_Mod_EPL/1000</f>
        <v>#REF!</v>
      </c>
      <c r="DL77" s="77" t="e">
        <f>(#REF!-#REF!)*CAPEX_Mod_EPL/1000</f>
        <v>#REF!</v>
      </c>
      <c r="DM77" s="77" t="e">
        <f>(#REF!-#REF!)*CAPEX_Mod_EPL/1000</f>
        <v>#REF!</v>
      </c>
      <c r="DN77" s="77" t="e">
        <f>(#REF!-#REF!)*CAPEX_Mod_EPL/1000</f>
        <v>#REF!</v>
      </c>
      <c r="DO77" s="77" t="e">
        <f>(#REF!-#REF!)*CAPEX_Mod_EPL/1000</f>
        <v>#REF!</v>
      </c>
      <c r="DP77" s="77" t="e">
        <f>(#REF!-#REF!)*CAPEX_Mod_EPL/1000</f>
        <v>#REF!</v>
      </c>
      <c r="DQ77" s="77" t="e">
        <f>(#REF!-#REF!)*CAPEX_Mod_EPL/1000</f>
        <v>#REF!</v>
      </c>
      <c r="DR77" s="77" t="e">
        <f>(#REF!-#REF!)*CAPEX_Mod_EPL/1000</f>
        <v>#REF!</v>
      </c>
      <c r="DS77" s="77" t="e">
        <f>(#REF!-#REF!)*CAPEX_Mod_EPL/1000</f>
        <v>#REF!</v>
      </c>
      <c r="DT77" s="77" t="e">
        <f>(#REF!-#REF!)*CAPEX_Mod_EPL/1000</f>
        <v>#REF!</v>
      </c>
      <c r="DU77" s="77" t="e">
        <f>(#REF!-#REF!)*CAPEX_Mod_EPL/1000</f>
        <v>#REF!</v>
      </c>
      <c r="DV77" s="77" t="e">
        <f>(#REF!-#REF!)*CAPEX_Mod_EPL/1000</f>
        <v>#REF!</v>
      </c>
      <c r="DW77" s="77" t="e">
        <f>(#REF!-#REF!)*CAPEX_Mod_EPL/1000</f>
        <v>#REF!</v>
      </c>
      <c r="DX77" s="77" t="e">
        <f>(#REF!-#REF!)*CAPEX_Mod_EPL/1000</f>
        <v>#REF!</v>
      </c>
      <c r="DY77" s="77" t="e">
        <f>(#REF!-#REF!)*CAPEX_Mod_EPL/1000</f>
        <v>#REF!</v>
      </c>
      <c r="DZ77" s="77" t="e">
        <f>(#REF!-#REF!)*CAPEX_Mod_EPL/1000</f>
        <v>#REF!</v>
      </c>
      <c r="EA77" s="77" t="e">
        <f>(#REF!-#REF!)*CAPEX_Mod_EPL/1000</f>
        <v>#REF!</v>
      </c>
      <c r="EB77" s="77" t="e">
        <f>(#REF!-#REF!)*CAPEX_Mod_EPL/1000</f>
        <v>#REF!</v>
      </c>
      <c r="EC77" s="77" t="e">
        <f>(#REF!-#REF!)*CAPEX_Mod_EPL/1000</f>
        <v>#REF!</v>
      </c>
      <c r="ED77" s="77" t="e">
        <f>(#REF!-#REF!)*CAPEX_Mod_EPL/1000</f>
        <v>#REF!</v>
      </c>
      <c r="EE77" s="77" t="e">
        <f>(#REF!-#REF!)*CAPEX_Mod_EPL/1000</f>
        <v>#REF!</v>
      </c>
      <c r="EF77" s="77" t="e">
        <f>(#REF!-#REF!)*CAPEX_Mod_EPL/1000</f>
        <v>#REF!</v>
      </c>
      <c r="EG77" s="77" t="e">
        <f>(#REF!-#REF!)*CAPEX_Mod_EPL/1000</f>
        <v>#REF!</v>
      </c>
      <c r="EH77" s="77" t="e">
        <f>(#REF!-#REF!)*CAPEX_Mod_EPL/1000</f>
        <v>#REF!</v>
      </c>
      <c r="EI77" s="77" t="e">
        <f>(#REF!-#REF!)*CAPEX_Mod_EPL/1000</f>
        <v>#REF!</v>
      </c>
      <c r="EJ77" s="77" t="e">
        <f>(#REF!-#REF!)*CAPEX_Mod_EPL/1000</f>
        <v>#REF!</v>
      </c>
      <c r="EK77" s="77" t="e">
        <f>(#REF!-#REF!)*CAPEX_Mod_EPL/1000</f>
        <v>#REF!</v>
      </c>
      <c r="EL77" s="77" t="e">
        <f>(#REF!-#REF!)*CAPEX_Mod_EPL/1000</f>
        <v>#REF!</v>
      </c>
      <c r="EM77" s="77" t="e">
        <f>(#REF!-#REF!)*CAPEX_Mod_EPL/1000</f>
        <v>#REF!</v>
      </c>
      <c r="EN77" s="77" t="e">
        <f>(#REF!-#REF!)*CAPEX_Mod_EPL/1000</f>
        <v>#REF!</v>
      </c>
      <c r="EO77" s="77" t="e">
        <f>(#REF!-#REF!)*CAPEX_Mod_EPL/1000</f>
        <v>#REF!</v>
      </c>
      <c r="EP77" s="77" t="e">
        <f>(#REF!-#REF!)*CAPEX_Mod_EPL/1000</f>
        <v>#REF!</v>
      </c>
      <c r="EQ77" s="77" t="e">
        <f>(#REF!-#REF!)*CAPEX_Mod_EPL/1000</f>
        <v>#REF!</v>
      </c>
      <c r="ER77" s="77" t="e">
        <f>(#REF!-#REF!)*CAPEX_Mod_EPL/1000</f>
        <v>#REF!</v>
      </c>
      <c r="ES77" s="77" t="e">
        <f>(#REF!-#REF!)*CAPEX_Mod_EPL/1000</f>
        <v>#REF!</v>
      </c>
      <c r="ET77" s="77" t="e">
        <f>(#REF!-#REF!)*CAPEX_Mod_EPL/1000</f>
        <v>#REF!</v>
      </c>
      <c r="EU77" s="77" t="e">
        <f>(#REF!-#REF!)*CAPEX_Mod_EPL/1000</f>
        <v>#REF!</v>
      </c>
      <c r="EV77" s="77" t="e">
        <f>(#REF!-#REF!)*CAPEX_Mod_EPL/1000</f>
        <v>#REF!</v>
      </c>
      <c r="EW77" s="77" t="e">
        <f>(#REF!-#REF!)*CAPEX_Mod_EPL/1000</f>
        <v>#REF!</v>
      </c>
      <c r="EX77" s="77" t="e">
        <f>(#REF!-#REF!)*CAPEX_Mod_EPL/1000</f>
        <v>#REF!</v>
      </c>
      <c r="EY77" s="77" t="e">
        <f>(#REF!-#REF!)*CAPEX_Mod_EPL/1000</f>
        <v>#REF!</v>
      </c>
      <c r="EZ77" s="77" t="e">
        <f>(#REF!-#REF!)*CAPEX_Mod_EPL/1000</f>
        <v>#REF!</v>
      </c>
      <c r="FA77" s="77" t="e">
        <f>(#REF!-#REF!)*CAPEX_Mod_EPL/1000</f>
        <v>#REF!</v>
      </c>
      <c r="FB77" s="77" t="e">
        <f>(#REF!-#REF!)*CAPEX_Mod_EPL/1000</f>
        <v>#REF!</v>
      </c>
      <c r="FC77" s="77" t="e">
        <f>(#REF!-#REF!)*CAPEX_Mod_EPL/1000</f>
        <v>#REF!</v>
      </c>
      <c r="FD77" s="77" t="e">
        <f>(#REF!-#REF!)*CAPEX_Mod_EPL/1000</f>
        <v>#REF!</v>
      </c>
      <c r="FE77" s="77" t="e">
        <f>(#REF!-#REF!)*CAPEX_Mod_EPL/1000</f>
        <v>#REF!</v>
      </c>
      <c r="FF77" s="77" t="e">
        <f>(#REF!-#REF!)*CAPEX_Mod_EPL/1000</f>
        <v>#REF!</v>
      </c>
      <c r="FG77" s="77" t="e">
        <f>(#REF!-#REF!)*CAPEX_Mod_EPL/1000</f>
        <v>#REF!</v>
      </c>
      <c r="FH77" s="77" t="e">
        <f>(#REF!-#REF!)*CAPEX_Mod_EPL/1000</f>
        <v>#REF!</v>
      </c>
      <c r="FI77" s="77" t="e">
        <f>(#REF!-#REF!)*CAPEX_Mod_EPL/1000</f>
        <v>#REF!</v>
      </c>
      <c r="FJ77" s="77" t="e">
        <f>(#REF!-#REF!)*CAPEX_Mod_EPL/1000</f>
        <v>#REF!</v>
      </c>
      <c r="FK77" s="77" t="e">
        <f>(#REF!-#REF!)*CAPEX_Mod_EPL/1000</f>
        <v>#REF!</v>
      </c>
      <c r="FL77" s="77" t="e">
        <f>(#REF!-#REF!)*CAPEX_Mod_EPL/1000</f>
        <v>#REF!</v>
      </c>
      <c r="FM77" s="77" t="e">
        <f>(#REF!-#REF!)*CAPEX_Mod_EPL/1000</f>
        <v>#REF!</v>
      </c>
      <c r="FN77" s="77" t="e">
        <f>(#REF!-#REF!)*CAPEX_Mod_EPL/1000</f>
        <v>#REF!</v>
      </c>
      <c r="FO77" s="77" t="e">
        <f>(#REF!-#REF!)*CAPEX_Mod_EPL/1000</f>
        <v>#REF!</v>
      </c>
      <c r="FP77" s="77" t="e">
        <f>(#REF!-#REF!)*CAPEX_Mod_EPL/1000</f>
        <v>#REF!</v>
      </c>
      <c r="FQ77" s="77" t="e">
        <f>(#REF!-#REF!)*CAPEX_Mod_EPL/1000</f>
        <v>#REF!</v>
      </c>
      <c r="FR77" s="77" t="e">
        <f>(#REF!-#REF!)*CAPEX_Mod_EPL/1000</f>
        <v>#REF!</v>
      </c>
      <c r="FS77" s="77" t="e">
        <f>(#REF!-#REF!)*CAPEX_Mod_EPL/1000</f>
        <v>#REF!</v>
      </c>
      <c r="FT77" s="77" t="e">
        <f>(#REF!-#REF!)*CAPEX_Mod_EPL/1000</f>
        <v>#REF!</v>
      </c>
      <c r="FU77" s="77" t="e">
        <f>(#REF!-#REF!)*CAPEX_Mod_EPL/1000</f>
        <v>#REF!</v>
      </c>
      <c r="FV77" s="77" t="e">
        <f>(#REF!-#REF!)*CAPEX_Mod_EPL/1000</f>
        <v>#REF!</v>
      </c>
      <c r="FW77" s="77" t="e">
        <f>(#REF!-#REF!)*CAPEX_Mod_EPL/1000</f>
        <v>#REF!</v>
      </c>
      <c r="FX77" s="77" t="e">
        <f>(#REF!-#REF!)*CAPEX_Mod_EPL/1000</f>
        <v>#REF!</v>
      </c>
      <c r="FY77" s="77" t="e">
        <f>(#REF!-#REF!)*CAPEX_Mod_EPL/1000</f>
        <v>#REF!</v>
      </c>
      <c r="FZ77" s="77" t="e">
        <f>(#REF!-#REF!)*CAPEX_Mod_EPL/1000</f>
        <v>#REF!</v>
      </c>
      <c r="GA77" s="77" t="e">
        <f>(#REF!-#REF!)*CAPEX_Mod_EPL/1000</f>
        <v>#REF!</v>
      </c>
      <c r="GB77" s="77" t="e">
        <f>(#REF!-#REF!)*CAPEX_Mod_EPL/1000</f>
        <v>#REF!</v>
      </c>
      <c r="GC77" s="77" t="e">
        <f>(#REF!-#REF!)*CAPEX_Mod_EPL/1000</f>
        <v>#REF!</v>
      </c>
      <c r="GD77" s="77" t="e">
        <f>(#REF!-#REF!)*CAPEX_Mod_EPL/1000</f>
        <v>#REF!</v>
      </c>
      <c r="GE77" s="77" t="e">
        <f>(#REF!-#REF!)*CAPEX_Mod_EPL/1000</f>
        <v>#REF!</v>
      </c>
      <c r="GF77" s="77" t="e">
        <f>(#REF!-#REF!)*CAPEX_Mod_EPL/1000</f>
        <v>#REF!</v>
      </c>
      <c r="GG77" s="77" t="e">
        <f>(#REF!-#REF!)*CAPEX_Mod_EPL/1000</f>
        <v>#REF!</v>
      </c>
      <c r="GH77" s="77" t="e">
        <f>(#REF!-#REF!)*CAPEX_Mod_EPL/1000</f>
        <v>#REF!</v>
      </c>
      <c r="GI77" s="77" t="e">
        <f>(#REF!-#REF!)*CAPEX_Mod_EPL/1000</f>
        <v>#REF!</v>
      </c>
      <c r="GJ77" s="77" t="e">
        <f>(#REF!-#REF!)*CAPEX_Mod_EPL/1000</f>
        <v>#REF!</v>
      </c>
      <c r="GK77" s="77" t="e">
        <f>(#REF!-#REF!)*CAPEX_Mod_EPL/1000</f>
        <v>#REF!</v>
      </c>
      <c r="GL77" s="77" t="e">
        <f>(#REF!-#REF!)*CAPEX_Mod_EPL/1000</f>
        <v>#REF!</v>
      </c>
      <c r="GM77" s="77" t="e">
        <f>(#REF!-#REF!)*CAPEX_Mod_EPL/1000</f>
        <v>#REF!</v>
      </c>
      <c r="GN77" s="77" t="e">
        <f>(#REF!-#REF!)*CAPEX_Mod_EPL/1000</f>
        <v>#REF!</v>
      </c>
      <c r="GO77" s="77" t="e">
        <f>(#REF!-#REF!)*CAPEX_Mod_EPL/1000</f>
        <v>#REF!</v>
      </c>
      <c r="GP77" s="77" t="e">
        <f>(#REF!-#REF!)*CAPEX_Mod_EPL/1000</f>
        <v>#REF!</v>
      </c>
      <c r="GQ77" s="77" t="e">
        <f>(#REF!-#REF!)*CAPEX_Mod_EPL/1000</f>
        <v>#REF!</v>
      </c>
      <c r="GR77" s="77" t="e">
        <f>(#REF!-#REF!)*CAPEX_Mod_EPL/1000</f>
        <v>#REF!</v>
      </c>
      <c r="GS77" s="77" t="e">
        <f>(#REF!-#REF!)*CAPEX_Mod_EPL/1000</f>
        <v>#REF!</v>
      </c>
      <c r="GT77" s="77" t="e">
        <f>(#REF!-#REF!)*CAPEX_Mod_EPL/1000</f>
        <v>#REF!</v>
      </c>
      <c r="GU77" s="77" t="e">
        <f>(#REF!-#REF!)*CAPEX_Mod_EPL/1000</f>
        <v>#REF!</v>
      </c>
      <c r="GV77" s="77" t="e">
        <f>(#REF!-#REF!)*CAPEX_Mod_EPL/1000</f>
        <v>#REF!</v>
      </c>
      <c r="GW77" s="77" t="e">
        <f>(#REF!-#REF!)*CAPEX_Mod_EPL/1000</f>
        <v>#REF!</v>
      </c>
      <c r="GX77" s="77" t="e">
        <f>(#REF!-#REF!)*CAPEX_Mod_EPL/1000</f>
        <v>#REF!</v>
      </c>
      <c r="GY77" s="77" t="e">
        <f>(#REF!-#REF!)*CAPEX_Mod_EPL/1000</f>
        <v>#REF!</v>
      </c>
      <c r="GZ77" s="77" t="e">
        <f>(#REF!-#REF!)*CAPEX_Mod_EPL/1000</f>
        <v>#REF!</v>
      </c>
      <c r="HA77" s="77" t="e">
        <f>(#REF!-#REF!)*CAPEX_Mod_EPL/1000</f>
        <v>#REF!</v>
      </c>
      <c r="HB77" s="77" t="e">
        <f>(#REF!-#REF!)*CAPEX_Mod_EPL/1000</f>
        <v>#REF!</v>
      </c>
      <c r="HC77" s="77" t="e">
        <f>(#REF!-#REF!)*CAPEX_Mod_EPL/1000</f>
        <v>#REF!</v>
      </c>
      <c r="HD77" s="77" t="e">
        <f>(#REF!-#REF!)*CAPEX_Mod_EPL/1000</f>
        <v>#REF!</v>
      </c>
      <c r="HE77" s="77" t="e">
        <f>(#REF!-#REF!)*CAPEX_Mod_EPL/1000</f>
        <v>#REF!</v>
      </c>
      <c r="HF77" s="77" t="e">
        <f>(#REF!-#REF!)*CAPEX_Mod_EPL/1000</f>
        <v>#REF!</v>
      </c>
      <c r="HG77" s="77" t="e">
        <f>(#REF!-#REF!)*CAPEX_Mod_EPL/1000</f>
        <v>#REF!</v>
      </c>
      <c r="HH77" s="77" t="e">
        <f>(#REF!-#REF!)*CAPEX_Mod_EPL/1000</f>
        <v>#REF!</v>
      </c>
      <c r="HI77" s="77" t="e">
        <f>(#REF!-#REF!)*CAPEX_Mod_EPL/1000</f>
        <v>#REF!</v>
      </c>
    </row>
    <row r="78" spans="1:217" x14ac:dyDescent="0.2">
      <c r="A78" s="29" t="s">
        <v>381</v>
      </c>
      <c r="B78" s="77">
        <v>0</v>
      </c>
      <c r="C78" s="77">
        <v>0</v>
      </c>
      <c r="D78" s="77">
        <v>0</v>
      </c>
      <c r="E78" s="77">
        <v>0</v>
      </c>
      <c r="F78" s="77">
        <v>0</v>
      </c>
      <c r="G78" s="77">
        <v>0</v>
      </c>
      <c r="H78" s="77" t="e">
        <f>(#REF!-#REF!+#REF!-#REF!)*CAPEX_Mod_FTP/1000</f>
        <v>#REF!</v>
      </c>
      <c r="I78" s="77" t="e">
        <f>(#REF!-#REF!+#REF!-#REF!)*CAPEX_Mod_FTP/1000</f>
        <v>#REF!</v>
      </c>
      <c r="J78" s="77" t="e">
        <f>(#REF!-#REF!+#REF!-#REF!)*CAPEX_Mod_FTP/1000</f>
        <v>#REF!</v>
      </c>
      <c r="K78" s="77" t="e">
        <f>(#REF!-#REF!+#REF!-#REF!)*CAPEX_Mod_FTP/1000</f>
        <v>#REF!</v>
      </c>
      <c r="L78" s="77" t="e">
        <f>(#REF!-#REF!+#REF!-#REF!)*CAPEX_Mod_FTP/1000</f>
        <v>#REF!</v>
      </c>
      <c r="M78" s="77" t="e">
        <f>(#REF!-#REF!+#REF!-#REF!)*CAPEX_Mod_FTP/1000</f>
        <v>#REF!</v>
      </c>
      <c r="N78" s="77" t="e">
        <f>(#REF!-#REF!+#REF!-#REF!)*CAPEX_Mod_FTP/1000</f>
        <v>#REF!</v>
      </c>
      <c r="O78" s="77" t="e">
        <f>(#REF!-#REF!+#REF!-#REF!)*CAPEX_Mod_FTP/1000</f>
        <v>#REF!</v>
      </c>
      <c r="P78" s="77" t="e">
        <f>(#REF!-#REF!+#REF!-#REF!)*CAPEX_Mod_FTP/1000</f>
        <v>#REF!</v>
      </c>
      <c r="Q78" s="77" t="e">
        <f>(#REF!-#REF!+#REF!-#REF!)*CAPEX_Mod_FTP/1000</f>
        <v>#REF!</v>
      </c>
      <c r="R78" s="77" t="e">
        <f>(#REF!-#REF!+#REF!-#REF!)*CAPEX_Mod_FTP/1000</f>
        <v>#REF!</v>
      </c>
      <c r="S78" s="77" t="e">
        <f>(#REF!-#REF!+#REF!-#REF!)*CAPEX_Mod_FTP/1000</f>
        <v>#REF!</v>
      </c>
      <c r="T78" s="77" t="e">
        <f>(#REF!-#REF!+#REF!-#REF!)*CAPEX_Mod_FTP/1000</f>
        <v>#REF!</v>
      </c>
      <c r="U78" s="77" t="e">
        <f>(#REF!-#REF!+#REF!-#REF!)*CAPEX_Mod_FTP/1000</f>
        <v>#REF!</v>
      </c>
      <c r="V78" s="77" t="e">
        <f>(#REF!-#REF!+#REF!-#REF!)*CAPEX_Mod_FTP/1000</f>
        <v>#REF!</v>
      </c>
      <c r="W78" s="77" t="e">
        <f>(#REF!-#REF!+#REF!-#REF!)*CAPEX_Mod_FTP/1000</f>
        <v>#REF!</v>
      </c>
      <c r="X78" s="77" t="e">
        <f>(#REF!-#REF!+#REF!-#REF!)*CAPEX_Mod_FTP/1000</f>
        <v>#REF!</v>
      </c>
      <c r="Y78" s="77" t="e">
        <f>(#REF!-#REF!+#REF!-#REF!)*CAPEX_Mod_FTP/1000</f>
        <v>#REF!</v>
      </c>
      <c r="Z78" s="77" t="e">
        <f>(#REF!-#REF!+#REF!-#REF!)*CAPEX_Mod_FTP/1000</f>
        <v>#REF!</v>
      </c>
      <c r="AA78" s="77" t="e">
        <f>(#REF!-#REF!+#REF!-#REF!)*CAPEX_Mod_FTP/1000</f>
        <v>#REF!</v>
      </c>
      <c r="AB78" s="77" t="e">
        <f>(#REF!-#REF!+#REF!-#REF!)*CAPEX_Mod_FTP/1000</f>
        <v>#REF!</v>
      </c>
      <c r="AC78" s="77" t="e">
        <f>(#REF!-#REF!+#REF!-#REF!)*CAPEX_Mod_FTP/1000</f>
        <v>#REF!</v>
      </c>
      <c r="AD78" s="77" t="e">
        <f>(#REF!-#REF!+#REF!-#REF!)*CAPEX_Mod_FTP/1000</f>
        <v>#REF!</v>
      </c>
      <c r="AE78" s="77" t="e">
        <f>(#REF!-#REF!+#REF!-#REF!)*CAPEX_Mod_FTP/1000</f>
        <v>#REF!</v>
      </c>
      <c r="AF78" s="77" t="e">
        <f>(#REF!-#REF!+#REF!-#REF!)*CAPEX_Mod_FTP/1000</f>
        <v>#REF!</v>
      </c>
      <c r="AG78" s="77" t="e">
        <f>(#REF!-#REF!+#REF!-#REF!)*CAPEX_Mod_FTP/1000</f>
        <v>#REF!</v>
      </c>
      <c r="AH78" s="77" t="e">
        <f>(#REF!-#REF!+#REF!-#REF!)*CAPEX_Mod_FTP/1000</f>
        <v>#REF!</v>
      </c>
      <c r="AI78" s="77" t="e">
        <f>(#REF!-#REF!+#REF!-#REF!)*CAPEX_Mod_FTP/1000</f>
        <v>#REF!</v>
      </c>
      <c r="AJ78" s="77" t="e">
        <f>(#REF!-#REF!+#REF!-#REF!)*CAPEX_Mod_FTP/1000</f>
        <v>#REF!</v>
      </c>
      <c r="AK78" s="77" t="e">
        <f>(#REF!-#REF!+#REF!-#REF!)*CAPEX_Mod_FTP/1000</f>
        <v>#REF!</v>
      </c>
      <c r="AL78" s="77" t="e">
        <f>(#REF!-#REF!+#REF!-#REF!)*CAPEX_Mod_FTP/1000</f>
        <v>#REF!</v>
      </c>
      <c r="AM78" s="77" t="e">
        <f>(#REF!-#REF!+#REF!-#REF!)*CAPEX_Mod_FTP/1000</f>
        <v>#REF!</v>
      </c>
      <c r="AN78" s="77" t="e">
        <f>(#REF!-#REF!+#REF!-#REF!)*CAPEX_Mod_FTP/1000</f>
        <v>#REF!</v>
      </c>
      <c r="AO78" s="77" t="e">
        <f>(#REF!-#REF!+#REF!-#REF!)*CAPEX_Mod_FTP/1000</f>
        <v>#REF!</v>
      </c>
      <c r="AP78" s="77" t="e">
        <f>(#REF!-#REF!+#REF!-#REF!)*CAPEX_Mod_FTP/1000</f>
        <v>#REF!</v>
      </c>
      <c r="AQ78" s="77" t="e">
        <f>(#REF!-#REF!+#REF!-#REF!)*CAPEX_Mod_FTP/1000</f>
        <v>#REF!</v>
      </c>
      <c r="AR78" s="77" t="e">
        <f>(#REF!-#REF!+#REF!-#REF!)*CAPEX_Mod_FTP/1000</f>
        <v>#REF!</v>
      </c>
      <c r="AS78" s="77" t="e">
        <f>(#REF!-#REF!+#REF!-#REF!)*CAPEX_Mod_FTP/1000</f>
        <v>#REF!</v>
      </c>
      <c r="AT78" s="77" t="e">
        <f>(#REF!-#REF!+#REF!-#REF!)*CAPEX_Mod_FTP/1000</f>
        <v>#REF!</v>
      </c>
      <c r="AU78" s="77" t="e">
        <f>(#REF!-#REF!+#REF!-#REF!)*CAPEX_Mod_FTP/1000</f>
        <v>#REF!</v>
      </c>
      <c r="AV78" s="77" t="e">
        <f>(#REF!-#REF!+#REF!-#REF!)*CAPEX_Mod_FTP/1000</f>
        <v>#REF!</v>
      </c>
      <c r="AW78" s="77" t="e">
        <f>(#REF!-#REF!+#REF!-#REF!)*CAPEX_Mod_FTP/1000</f>
        <v>#REF!</v>
      </c>
      <c r="AX78" s="77" t="e">
        <f>(#REF!-#REF!+#REF!-#REF!)*CAPEX_Mod_FTP/1000</f>
        <v>#REF!</v>
      </c>
      <c r="AY78" s="77" t="e">
        <f>(#REF!-#REF!+#REF!-#REF!)*CAPEX_Mod_FTP/1000</f>
        <v>#REF!</v>
      </c>
      <c r="AZ78" s="77" t="e">
        <f>(#REF!-#REF!+#REF!-#REF!)*CAPEX_Mod_FTP/1000</f>
        <v>#REF!</v>
      </c>
      <c r="BA78" s="77" t="e">
        <f>(#REF!-#REF!+#REF!-#REF!)*CAPEX_Mod_FTP/1000</f>
        <v>#REF!</v>
      </c>
      <c r="BB78" s="77" t="e">
        <f>(#REF!-#REF!+#REF!-#REF!)*CAPEX_Mod_FTP/1000</f>
        <v>#REF!</v>
      </c>
      <c r="BC78" s="77" t="e">
        <f>(#REF!-#REF!+#REF!-#REF!)*CAPEX_Mod_FTP/1000</f>
        <v>#REF!</v>
      </c>
      <c r="BD78" s="77" t="e">
        <f>(#REF!-#REF!+#REF!-#REF!)*CAPEX_Mod_FTP/1000</f>
        <v>#REF!</v>
      </c>
      <c r="BE78" s="77" t="e">
        <f>(#REF!-#REF!+#REF!-#REF!)*CAPEX_Mod_FTP/1000</f>
        <v>#REF!</v>
      </c>
      <c r="BF78" s="77" t="e">
        <f>(#REF!-#REF!+#REF!-#REF!)*CAPEX_Mod_FTP/1000</f>
        <v>#REF!</v>
      </c>
      <c r="BG78" s="77" t="e">
        <f>(#REF!-#REF!+#REF!-#REF!)*CAPEX_Mod_FTP/1000</f>
        <v>#REF!</v>
      </c>
      <c r="BH78" s="77" t="e">
        <f>(#REF!-#REF!+#REF!-#REF!)*CAPEX_Mod_FTP/1000</f>
        <v>#REF!</v>
      </c>
      <c r="BI78" s="77" t="e">
        <f>(#REF!-#REF!+#REF!-#REF!)*CAPEX_Mod_FTP/1000</f>
        <v>#REF!</v>
      </c>
      <c r="BJ78" s="77" t="e">
        <f>(#REF!-#REF!+#REF!-#REF!)*CAPEX_Mod_FTP/1000</f>
        <v>#REF!</v>
      </c>
      <c r="BK78" s="77" t="e">
        <f>(#REF!-#REF!+#REF!-#REF!)*CAPEX_Mod_FTP/1000</f>
        <v>#REF!</v>
      </c>
      <c r="BL78" s="77" t="e">
        <f>(#REF!-#REF!+#REF!-#REF!)*CAPEX_Mod_FTP/1000</f>
        <v>#REF!</v>
      </c>
      <c r="BM78" s="77" t="e">
        <f>(#REF!-#REF!+#REF!-#REF!)*CAPEX_Mod_FTP/1000</f>
        <v>#REF!</v>
      </c>
      <c r="BN78" s="77" t="e">
        <f>(#REF!-#REF!+#REF!-#REF!)*CAPEX_Mod_FTP/1000</f>
        <v>#REF!</v>
      </c>
      <c r="BO78" s="77" t="e">
        <f>(#REF!-#REF!+#REF!-#REF!)*CAPEX_Mod_FTP/1000</f>
        <v>#REF!</v>
      </c>
      <c r="BP78" s="77" t="e">
        <f>(#REF!-#REF!+#REF!-#REF!)*CAPEX_Mod_FTP/1000</f>
        <v>#REF!</v>
      </c>
      <c r="BQ78" s="77" t="e">
        <f>(#REF!-#REF!+#REF!-#REF!)*CAPEX_Mod_FTP/1000</f>
        <v>#REF!</v>
      </c>
      <c r="BR78" s="77" t="e">
        <f>(#REF!-#REF!+#REF!-#REF!)*CAPEX_Mod_FTP/1000</f>
        <v>#REF!</v>
      </c>
      <c r="BS78" s="77" t="e">
        <f>(#REF!-#REF!+#REF!-#REF!)*CAPEX_Mod_FTP/1000</f>
        <v>#REF!</v>
      </c>
      <c r="BT78" s="77" t="e">
        <f>(#REF!-#REF!+#REF!-#REF!)*CAPEX_Mod_FTP/1000</f>
        <v>#REF!</v>
      </c>
      <c r="BU78" s="77" t="e">
        <f>(#REF!-#REF!+#REF!-#REF!)*CAPEX_Mod_FTP/1000</f>
        <v>#REF!</v>
      </c>
      <c r="BV78" s="77" t="e">
        <f>(#REF!-#REF!+#REF!-#REF!)*CAPEX_Mod_FTP/1000</f>
        <v>#REF!</v>
      </c>
      <c r="BW78" s="77" t="e">
        <f>(#REF!-#REF!+#REF!-#REF!)*CAPEX_Mod_FTP/1000</f>
        <v>#REF!</v>
      </c>
      <c r="BX78" s="77" t="e">
        <f>(#REF!-#REF!+#REF!-#REF!)*CAPEX_Mod_FTP/1000</f>
        <v>#REF!</v>
      </c>
      <c r="BY78" s="77" t="e">
        <f>(#REF!-#REF!+#REF!-#REF!)*CAPEX_Mod_FTP/1000</f>
        <v>#REF!</v>
      </c>
      <c r="BZ78" s="77" t="e">
        <f>(#REF!-#REF!+#REF!-#REF!)*CAPEX_Mod_FTP/1000</f>
        <v>#REF!</v>
      </c>
      <c r="CA78" s="77" t="e">
        <f>(#REF!-#REF!+#REF!-#REF!)*CAPEX_Mod_FTP/1000</f>
        <v>#REF!</v>
      </c>
      <c r="CB78" s="77" t="e">
        <f>(#REF!-#REF!+#REF!-#REF!)*CAPEX_Mod_FTP/1000</f>
        <v>#REF!</v>
      </c>
      <c r="CC78" s="77" t="e">
        <f>(#REF!-#REF!+#REF!-#REF!)*CAPEX_Mod_FTP/1000</f>
        <v>#REF!</v>
      </c>
      <c r="CD78" s="77" t="e">
        <f>(#REF!-#REF!+#REF!-#REF!)*CAPEX_Mod_FTP/1000</f>
        <v>#REF!</v>
      </c>
      <c r="CE78" s="77" t="e">
        <f>(#REF!-#REF!+#REF!-#REF!)*CAPEX_Mod_FTP/1000</f>
        <v>#REF!</v>
      </c>
      <c r="CF78" s="77" t="e">
        <f>(#REF!-#REF!+#REF!-#REF!)*CAPEX_Mod_FTP/1000</f>
        <v>#REF!</v>
      </c>
      <c r="CG78" s="77" t="e">
        <f>(#REF!-#REF!+#REF!-#REF!)*CAPEX_Mod_FTP/1000</f>
        <v>#REF!</v>
      </c>
      <c r="CH78" s="77" t="e">
        <f>(#REF!-#REF!+#REF!-#REF!)*CAPEX_Mod_FTP/1000</f>
        <v>#REF!</v>
      </c>
      <c r="CI78" s="77" t="e">
        <f>(#REF!-#REF!+#REF!-#REF!)*CAPEX_Mod_FTP/1000</f>
        <v>#REF!</v>
      </c>
      <c r="CJ78" s="77" t="e">
        <f>(#REF!-#REF!+#REF!-#REF!)*CAPEX_Mod_FTP/1000</f>
        <v>#REF!</v>
      </c>
      <c r="CK78" s="77" t="e">
        <f>(#REF!-#REF!+#REF!-#REF!)*CAPEX_Mod_FTP/1000</f>
        <v>#REF!</v>
      </c>
      <c r="CL78" s="77" t="e">
        <f>(#REF!-#REF!+#REF!-#REF!)*CAPEX_Mod_FTP/1000</f>
        <v>#REF!</v>
      </c>
      <c r="CM78" s="77" t="e">
        <f>(#REF!-#REF!+#REF!-#REF!)*CAPEX_Mod_FTP/1000</f>
        <v>#REF!</v>
      </c>
      <c r="CN78" s="77" t="e">
        <f>(#REF!-#REF!+#REF!-#REF!)*CAPEX_Mod_FTP/1000</f>
        <v>#REF!</v>
      </c>
      <c r="CO78" s="77" t="e">
        <f>(#REF!-#REF!+#REF!-#REF!)*CAPEX_Mod_FTP/1000</f>
        <v>#REF!</v>
      </c>
      <c r="CP78" s="77" t="e">
        <f>(#REF!-#REF!+#REF!-#REF!)*CAPEX_Mod_FTP/1000</f>
        <v>#REF!</v>
      </c>
      <c r="CQ78" s="77" t="e">
        <f>(#REF!-#REF!+#REF!-#REF!)*CAPEX_Mod_FTP/1000</f>
        <v>#REF!</v>
      </c>
      <c r="CR78" s="77" t="e">
        <f>(#REF!-#REF!+#REF!-#REF!)*CAPEX_Mod_FTP/1000</f>
        <v>#REF!</v>
      </c>
      <c r="CS78" s="77" t="e">
        <f>(#REF!-#REF!+#REF!-#REF!)*CAPEX_Mod_FTP/1000</f>
        <v>#REF!</v>
      </c>
      <c r="CT78" s="77" t="e">
        <f>(#REF!-#REF!+#REF!-#REF!)*CAPEX_Mod_FTP/1000</f>
        <v>#REF!</v>
      </c>
      <c r="CU78" s="77" t="e">
        <f>(#REF!-#REF!+#REF!-#REF!)*CAPEX_Mod_FTP/1000</f>
        <v>#REF!</v>
      </c>
      <c r="CV78" s="77" t="e">
        <f>(#REF!-#REF!+#REF!-#REF!)*CAPEX_Mod_FTP/1000</f>
        <v>#REF!</v>
      </c>
      <c r="CW78" s="77" t="e">
        <f>(#REF!-#REF!+#REF!-#REF!)*CAPEX_Mod_FTP/1000</f>
        <v>#REF!</v>
      </c>
      <c r="CX78" s="77" t="e">
        <f>(#REF!-#REF!+#REF!-#REF!)*CAPEX_Mod_FTP/1000</f>
        <v>#REF!</v>
      </c>
      <c r="CY78" s="77" t="e">
        <f>(#REF!-#REF!+#REF!-#REF!)*CAPEX_Mod_FTP/1000</f>
        <v>#REF!</v>
      </c>
      <c r="CZ78" s="77" t="e">
        <f>(#REF!-#REF!+#REF!-#REF!)*CAPEX_Mod_FTP/1000</f>
        <v>#REF!</v>
      </c>
      <c r="DA78" s="77" t="e">
        <f>(#REF!-#REF!+#REF!-#REF!)*CAPEX_Mod_FTP/1000</f>
        <v>#REF!</v>
      </c>
      <c r="DB78" s="77" t="e">
        <f>(#REF!-#REF!+#REF!-#REF!)*CAPEX_Mod_FTP/1000</f>
        <v>#REF!</v>
      </c>
      <c r="DC78" s="77" t="e">
        <f>(#REF!-#REF!+#REF!-#REF!)*CAPEX_Mod_FTP/1000</f>
        <v>#REF!</v>
      </c>
      <c r="DD78" s="77" t="e">
        <f>(#REF!-#REF!+#REF!-#REF!)*CAPEX_Mod_FTP/1000</f>
        <v>#REF!</v>
      </c>
      <c r="DE78" s="77" t="e">
        <f>(#REF!-#REF!+#REF!-#REF!)*CAPEX_Mod_FTP/1000</f>
        <v>#REF!</v>
      </c>
      <c r="DF78" s="77" t="e">
        <f>(#REF!-#REF!+#REF!-#REF!)*CAPEX_Mod_FTP/1000</f>
        <v>#REF!</v>
      </c>
      <c r="DG78" s="77" t="e">
        <f>(#REF!-#REF!+#REF!-#REF!)*CAPEX_Mod_FTP/1000</f>
        <v>#REF!</v>
      </c>
      <c r="DH78" s="77" t="e">
        <f>(#REF!-#REF!+#REF!-#REF!)*CAPEX_Mod_FTP/1000</f>
        <v>#REF!</v>
      </c>
      <c r="DI78" s="77" t="e">
        <f>(#REF!-#REF!+#REF!-#REF!)*CAPEX_Mod_FTP/1000</f>
        <v>#REF!</v>
      </c>
      <c r="DJ78" s="77" t="e">
        <f>(#REF!-#REF!+#REF!-#REF!)*CAPEX_Mod_FTP/1000</f>
        <v>#REF!</v>
      </c>
      <c r="DK78" s="77" t="e">
        <f>(#REF!-#REF!+#REF!-#REF!)*CAPEX_Mod_FTP/1000</f>
        <v>#REF!</v>
      </c>
      <c r="DL78" s="77" t="e">
        <f>(#REF!-#REF!+#REF!-#REF!)*CAPEX_Mod_FTP/1000</f>
        <v>#REF!</v>
      </c>
      <c r="DM78" s="77" t="e">
        <f>(#REF!-#REF!+#REF!-#REF!)*CAPEX_Mod_FTP/1000</f>
        <v>#REF!</v>
      </c>
      <c r="DN78" s="77" t="e">
        <f>(#REF!-#REF!+#REF!-#REF!)*CAPEX_Mod_FTP/1000</f>
        <v>#REF!</v>
      </c>
      <c r="DO78" s="77" t="e">
        <f>(#REF!-#REF!+#REF!-#REF!)*CAPEX_Mod_FTP/1000</f>
        <v>#REF!</v>
      </c>
      <c r="DP78" s="77" t="e">
        <f>(#REF!-#REF!+#REF!-#REF!)*CAPEX_Mod_FTP/1000</f>
        <v>#REF!</v>
      </c>
      <c r="DQ78" s="77" t="e">
        <f>(#REF!-#REF!+#REF!-#REF!)*CAPEX_Mod_FTP/1000</f>
        <v>#REF!</v>
      </c>
      <c r="DR78" s="77" t="e">
        <f>(#REF!-#REF!+#REF!-#REF!)*CAPEX_Mod_FTP/1000</f>
        <v>#REF!</v>
      </c>
      <c r="DS78" s="77" t="e">
        <f>(#REF!-#REF!+#REF!-#REF!)*CAPEX_Mod_FTP/1000</f>
        <v>#REF!</v>
      </c>
      <c r="DT78" s="77" t="e">
        <f>(#REF!-#REF!+#REF!-#REF!)*CAPEX_Mod_FTP/1000</f>
        <v>#REF!</v>
      </c>
      <c r="DU78" s="77" t="e">
        <f>(#REF!-#REF!+#REF!-#REF!)*CAPEX_Mod_FTP/1000</f>
        <v>#REF!</v>
      </c>
      <c r="DV78" s="77" t="e">
        <f>(#REF!-#REF!+#REF!-#REF!)*CAPEX_Mod_FTP/1000</f>
        <v>#REF!</v>
      </c>
      <c r="DW78" s="77" t="e">
        <f>(#REF!-#REF!+#REF!-#REF!)*CAPEX_Mod_FTP/1000</f>
        <v>#REF!</v>
      </c>
      <c r="DX78" s="77" t="e">
        <f>(#REF!-#REF!+#REF!-#REF!)*CAPEX_Mod_FTP/1000</f>
        <v>#REF!</v>
      </c>
      <c r="DY78" s="77" t="e">
        <f>(#REF!-#REF!+#REF!-#REF!)*CAPEX_Mod_FTP/1000</f>
        <v>#REF!</v>
      </c>
      <c r="DZ78" s="77" t="e">
        <f>(#REF!-#REF!+#REF!-#REF!)*CAPEX_Mod_FTP/1000</f>
        <v>#REF!</v>
      </c>
      <c r="EA78" s="77" t="e">
        <f>(#REF!-#REF!+#REF!-#REF!)*CAPEX_Mod_FTP/1000</f>
        <v>#REF!</v>
      </c>
      <c r="EB78" s="77" t="e">
        <f>(#REF!-#REF!+#REF!-#REF!)*CAPEX_Mod_FTP/1000</f>
        <v>#REF!</v>
      </c>
      <c r="EC78" s="77" t="e">
        <f>(#REF!-#REF!+#REF!-#REF!)*CAPEX_Mod_FTP/1000</f>
        <v>#REF!</v>
      </c>
      <c r="ED78" s="77" t="e">
        <f>(#REF!-#REF!+#REF!-#REF!)*CAPEX_Mod_FTP/1000</f>
        <v>#REF!</v>
      </c>
      <c r="EE78" s="77" t="e">
        <f>(#REF!-#REF!+#REF!-#REF!)*CAPEX_Mod_FTP/1000</f>
        <v>#REF!</v>
      </c>
      <c r="EF78" s="77" t="e">
        <f>(#REF!-#REF!+#REF!-#REF!)*CAPEX_Mod_FTP/1000</f>
        <v>#REF!</v>
      </c>
      <c r="EG78" s="77" t="e">
        <f>(#REF!-#REF!+#REF!-#REF!)*CAPEX_Mod_FTP/1000</f>
        <v>#REF!</v>
      </c>
      <c r="EH78" s="77" t="e">
        <f>(#REF!-#REF!+#REF!-#REF!)*CAPEX_Mod_FTP/1000</f>
        <v>#REF!</v>
      </c>
      <c r="EI78" s="77" t="e">
        <f>(#REF!-#REF!+#REF!-#REF!)*CAPEX_Mod_FTP/1000</f>
        <v>#REF!</v>
      </c>
      <c r="EJ78" s="77" t="e">
        <f>(#REF!-#REF!+#REF!-#REF!)*CAPEX_Mod_FTP/1000</f>
        <v>#REF!</v>
      </c>
      <c r="EK78" s="77" t="e">
        <f>(#REF!-#REF!+#REF!-#REF!)*CAPEX_Mod_FTP/1000</f>
        <v>#REF!</v>
      </c>
      <c r="EL78" s="77" t="e">
        <f>(#REF!-#REF!+#REF!-#REF!)*CAPEX_Mod_FTP/1000</f>
        <v>#REF!</v>
      </c>
      <c r="EM78" s="77" t="e">
        <f>(#REF!-#REF!+#REF!-#REF!)*CAPEX_Mod_FTP/1000</f>
        <v>#REF!</v>
      </c>
      <c r="EN78" s="77" t="e">
        <f>(#REF!-#REF!+#REF!-#REF!)*CAPEX_Mod_FTP/1000</f>
        <v>#REF!</v>
      </c>
      <c r="EO78" s="77" t="e">
        <f>(#REF!-#REF!+#REF!-#REF!)*CAPEX_Mod_FTP/1000</f>
        <v>#REF!</v>
      </c>
      <c r="EP78" s="77" t="e">
        <f>(#REF!-#REF!+#REF!-#REF!)*CAPEX_Mod_FTP/1000</f>
        <v>#REF!</v>
      </c>
      <c r="EQ78" s="77" t="e">
        <f>(#REF!-#REF!+#REF!-#REF!)*CAPEX_Mod_FTP/1000</f>
        <v>#REF!</v>
      </c>
      <c r="ER78" s="77" t="e">
        <f>(#REF!-#REF!+#REF!-#REF!)*CAPEX_Mod_FTP/1000</f>
        <v>#REF!</v>
      </c>
      <c r="ES78" s="77" t="e">
        <f>(#REF!-#REF!+#REF!-#REF!)*CAPEX_Mod_FTP/1000</f>
        <v>#REF!</v>
      </c>
      <c r="ET78" s="77" t="e">
        <f>(#REF!-#REF!+#REF!-#REF!)*CAPEX_Mod_FTP/1000</f>
        <v>#REF!</v>
      </c>
      <c r="EU78" s="77" t="e">
        <f>(#REF!-#REF!+#REF!-#REF!)*CAPEX_Mod_FTP/1000</f>
        <v>#REF!</v>
      </c>
      <c r="EV78" s="77" t="e">
        <f>(#REF!-#REF!+#REF!-#REF!)*CAPEX_Mod_FTP/1000</f>
        <v>#REF!</v>
      </c>
      <c r="EW78" s="77" t="e">
        <f>(#REF!-#REF!+#REF!-#REF!)*CAPEX_Mod_FTP/1000</f>
        <v>#REF!</v>
      </c>
      <c r="EX78" s="77" t="e">
        <f>(#REF!-#REF!+#REF!-#REF!)*CAPEX_Mod_FTP/1000</f>
        <v>#REF!</v>
      </c>
      <c r="EY78" s="77" t="e">
        <f>(#REF!-#REF!+#REF!-#REF!)*CAPEX_Mod_FTP/1000</f>
        <v>#REF!</v>
      </c>
      <c r="EZ78" s="77" t="e">
        <f>(#REF!-#REF!+#REF!-#REF!)*CAPEX_Mod_FTP/1000</f>
        <v>#REF!</v>
      </c>
      <c r="FA78" s="77" t="e">
        <f>(#REF!-#REF!+#REF!-#REF!)*CAPEX_Mod_FTP/1000</f>
        <v>#REF!</v>
      </c>
      <c r="FB78" s="77" t="e">
        <f>(#REF!-#REF!+#REF!-#REF!)*CAPEX_Mod_FTP/1000</f>
        <v>#REF!</v>
      </c>
      <c r="FC78" s="77" t="e">
        <f>(#REF!-#REF!+#REF!-#REF!)*CAPEX_Mod_FTP/1000</f>
        <v>#REF!</v>
      </c>
      <c r="FD78" s="77" t="e">
        <f>(#REF!-#REF!+#REF!-#REF!)*CAPEX_Mod_FTP/1000</f>
        <v>#REF!</v>
      </c>
      <c r="FE78" s="77" t="e">
        <f>(#REF!-#REF!+#REF!-#REF!)*CAPEX_Mod_FTP/1000</f>
        <v>#REF!</v>
      </c>
      <c r="FF78" s="77" t="e">
        <f>(#REF!-#REF!+#REF!-#REF!)*CAPEX_Mod_FTP/1000</f>
        <v>#REF!</v>
      </c>
      <c r="FG78" s="77" t="e">
        <f>(#REF!-#REF!+#REF!-#REF!)*CAPEX_Mod_FTP/1000</f>
        <v>#REF!</v>
      </c>
      <c r="FH78" s="77" t="e">
        <f>(#REF!-#REF!+#REF!-#REF!)*CAPEX_Mod_FTP/1000</f>
        <v>#REF!</v>
      </c>
      <c r="FI78" s="77" t="e">
        <f>(#REF!-#REF!+#REF!-#REF!)*CAPEX_Mod_FTP/1000</f>
        <v>#REF!</v>
      </c>
      <c r="FJ78" s="77" t="e">
        <f>(#REF!-#REF!+#REF!-#REF!)*CAPEX_Mod_FTP/1000</f>
        <v>#REF!</v>
      </c>
      <c r="FK78" s="77" t="e">
        <f>(#REF!-#REF!+#REF!-#REF!)*CAPEX_Mod_FTP/1000</f>
        <v>#REF!</v>
      </c>
      <c r="FL78" s="77" t="e">
        <f>(#REF!-#REF!+#REF!-#REF!)*CAPEX_Mod_FTP/1000</f>
        <v>#REF!</v>
      </c>
      <c r="FM78" s="77" t="e">
        <f>(#REF!-#REF!+#REF!-#REF!)*CAPEX_Mod_FTP/1000</f>
        <v>#REF!</v>
      </c>
      <c r="FN78" s="77" t="e">
        <f>(#REF!-#REF!+#REF!-#REF!)*CAPEX_Mod_FTP/1000</f>
        <v>#REF!</v>
      </c>
      <c r="FO78" s="77" t="e">
        <f>(#REF!-#REF!+#REF!-#REF!)*CAPEX_Mod_FTP/1000</f>
        <v>#REF!</v>
      </c>
      <c r="FP78" s="77" t="e">
        <f>(#REF!-#REF!+#REF!-#REF!)*CAPEX_Mod_FTP/1000</f>
        <v>#REF!</v>
      </c>
      <c r="FQ78" s="77" t="e">
        <f>(#REF!-#REF!+#REF!-#REF!)*CAPEX_Mod_FTP/1000</f>
        <v>#REF!</v>
      </c>
      <c r="FR78" s="77" t="e">
        <f>(#REF!-#REF!+#REF!-#REF!)*CAPEX_Mod_FTP/1000</f>
        <v>#REF!</v>
      </c>
      <c r="FS78" s="77" t="e">
        <f>(#REF!-#REF!+#REF!-#REF!)*CAPEX_Mod_FTP/1000</f>
        <v>#REF!</v>
      </c>
      <c r="FT78" s="77" t="e">
        <f>(#REF!-#REF!+#REF!-#REF!)*CAPEX_Mod_FTP/1000</f>
        <v>#REF!</v>
      </c>
      <c r="FU78" s="77" t="e">
        <f>(#REF!-#REF!+#REF!-#REF!)*CAPEX_Mod_FTP/1000</f>
        <v>#REF!</v>
      </c>
      <c r="FV78" s="77" t="e">
        <f>(#REF!-#REF!+#REF!-#REF!)*CAPEX_Mod_FTP/1000</f>
        <v>#REF!</v>
      </c>
      <c r="FW78" s="77" t="e">
        <f>(#REF!-#REF!+#REF!-#REF!)*CAPEX_Mod_FTP/1000</f>
        <v>#REF!</v>
      </c>
      <c r="FX78" s="77" t="e">
        <f>(#REF!-#REF!+#REF!-#REF!)*CAPEX_Mod_FTP/1000</f>
        <v>#REF!</v>
      </c>
      <c r="FY78" s="77" t="e">
        <f>(#REF!-#REF!+#REF!-#REF!)*CAPEX_Mod_FTP/1000</f>
        <v>#REF!</v>
      </c>
      <c r="FZ78" s="77" t="e">
        <f>(#REF!-#REF!+#REF!-#REF!)*CAPEX_Mod_FTP/1000</f>
        <v>#REF!</v>
      </c>
      <c r="GA78" s="77" t="e">
        <f>(#REF!-#REF!+#REF!-#REF!)*CAPEX_Mod_FTP/1000</f>
        <v>#REF!</v>
      </c>
      <c r="GB78" s="77" t="e">
        <f>(#REF!-#REF!+#REF!-#REF!)*CAPEX_Mod_FTP/1000</f>
        <v>#REF!</v>
      </c>
      <c r="GC78" s="77" t="e">
        <f>(#REF!-#REF!+#REF!-#REF!)*CAPEX_Mod_FTP/1000</f>
        <v>#REF!</v>
      </c>
      <c r="GD78" s="77" t="e">
        <f>(#REF!-#REF!+#REF!-#REF!)*CAPEX_Mod_FTP/1000</f>
        <v>#REF!</v>
      </c>
      <c r="GE78" s="77" t="e">
        <f>(#REF!-#REF!+#REF!-#REF!)*CAPEX_Mod_FTP/1000</f>
        <v>#REF!</v>
      </c>
      <c r="GF78" s="77" t="e">
        <f>(#REF!-#REF!+#REF!-#REF!)*CAPEX_Mod_FTP/1000</f>
        <v>#REF!</v>
      </c>
      <c r="GG78" s="77" t="e">
        <f>(#REF!-#REF!+#REF!-#REF!)*CAPEX_Mod_FTP/1000</f>
        <v>#REF!</v>
      </c>
      <c r="GH78" s="77" t="e">
        <f>(#REF!-#REF!+#REF!-#REF!)*CAPEX_Mod_FTP/1000</f>
        <v>#REF!</v>
      </c>
      <c r="GI78" s="77" t="e">
        <f>(#REF!-#REF!+#REF!-#REF!)*CAPEX_Mod_FTP/1000</f>
        <v>#REF!</v>
      </c>
      <c r="GJ78" s="77" t="e">
        <f>(#REF!-#REF!+#REF!-#REF!)*CAPEX_Mod_FTP/1000</f>
        <v>#REF!</v>
      </c>
      <c r="GK78" s="77" t="e">
        <f>(#REF!-#REF!+#REF!-#REF!)*CAPEX_Mod_FTP/1000</f>
        <v>#REF!</v>
      </c>
      <c r="GL78" s="77" t="e">
        <f>(#REF!-#REF!+#REF!-#REF!)*CAPEX_Mod_FTP/1000</f>
        <v>#REF!</v>
      </c>
      <c r="GM78" s="77" t="e">
        <f>(#REF!-#REF!+#REF!-#REF!)*CAPEX_Mod_FTP/1000</f>
        <v>#REF!</v>
      </c>
      <c r="GN78" s="77" t="e">
        <f>(#REF!-#REF!+#REF!-#REF!)*CAPEX_Mod_FTP/1000</f>
        <v>#REF!</v>
      </c>
      <c r="GO78" s="77" t="e">
        <f>(#REF!-#REF!+#REF!-#REF!)*CAPEX_Mod_FTP/1000</f>
        <v>#REF!</v>
      </c>
      <c r="GP78" s="77" t="e">
        <f>(#REF!-#REF!+#REF!-#REF!)*CAPEX_Mod_FTP/1000</f>
        <v>#REF!</v>
      </c>
      <c r="GQ78" s="77" t="e">
        <f>(#REF!-#REF!+#REF!-#REF!)*CAPEX_Mod_FTP/1000</f>
        <v>#REF!</v>
      </c>
      <c r="GR78" s="77" t="e">
        <f>(#REF!-#REF!+#REF!-#REF!)*CAPEX_Mod_FTP/1000</f>
        <v>#REF!</v>
      </c>
      <c r="GS78" s="77" t="e">
        <f>(#REF!-#REF!+#REF!-#REF!)*CAPEX_Mod_FTP/1000</f>
        <v>#REF!</v>
      </c>
      <c r="GT78" s="77" t="e">
        <f>(#REF!-#REF!+#REF!-#REF!)*CAPEX_Mod_FTP/1000</f>
        <v>#REF!</v>
      </c>
      <c r="GU78" s="77" t="e">
        <f>(#REF!-#REF!+#REF!-#REF!)*CAPEX_Mod_FTP/1000</f>
        <v>#REF!</v>
      </c>
      <c r="GV78" s="77" t="e">
        <f>(#REF!-#REF!+#REF!-#REF!)*CAPEX_Mod_FTP/1000</f>
        <v>#REF!</v>
      </c>
      <c r="GW78" s="77" t="e">
        <f>(#REF!-#REF!+#REF!-#REF!)*CAPEX_Mod_FTP/1000</f>
        <v>#REF!</v>
      </c>
      <c r="GX78" s="77" t="e">
        <f>(#REF!-#REF!+#REF!-#REF!)*CAPEX_Mod_FTP/1000</f>
        <v>#REF!</v>
      </c>
      <c r="GY78" s="77" t="e">
        <f>(#REF!-#REF!+#REF!-#REF!)*CAPEX_Mod_FTP/1000</f>
        <v>#REF!</v>
      </c>
      <c r="GZ78" s="77" t="e">
        <f>(#REF!-#REF!+#REF!-#REF!)*CAPEX_Mod_FTP/1000</f>
        <v>#REF!</v>
      </c>
      <c r="HA78" s="77" t="e">
        <f>(#REF!-#REF!+#REF!-#REF!)*CAPEX_Mod_FTP/1000</f>
        <v>#REF!</v>
      </c>
      <c r="HB78" s="77" t="e">
        <f>(#REF!-#REF!+#REF!-#REF!)*CAPEX_Mod_FTP/1000</f>
        <v>#REF!</v>
      </c>
      <c r="HC78" s="77" t="e">
        <f>(#REF!-#REF!+#REF!-#REF!)*CAPEX_Mod_FTP/1000</f>
        <v>#REF!</v>
      </c>
      <c r="HD78" s="77" t="e">
        <f>(#REF!-#REF!+#REF!-#REF!)*CAPEX_Mod_FTP/1000</f>
        <v>#REF!</v>
      </c>
      <c r="HE78" s="77" t="e">
        <f>(#REF!-#REF!+#REF!-#REF!)*CAPEX_Mod_FTP/1000</f>
        <v>#REF!</v>
      </c>
      <c r="HF78" s="77" t="e">
        <f>(#REF!-#REF!+#REF!-#REF!)*CAPEX_Mod_FTP/1000</f>
        <v>#REF!</v>
      </c>
      <c r="HG78" s="77" t="e">
        <f>(#REF!-#REF!+#REF!-#REF!)*CAPEX_Mod_FTP/1000</f>
        <v>#REF!</v>
      </c>
      <c r="HH78" s="77" t="e">
        <f>(#REF!-#REF!+#REF!-#REF!)*CAPEX_Mod_FTP/1000</f>
        <v>#REF!</v>
      </c>
      <c r="HI78" s="77" t="e">
        <f>(#REF!-#REF!+#REF!-#REF!)*CAPEX_Mod_FTP/1000</f>
        <v>#REF!</v>
      </c>
    </row>
    <row r="79" spans="1:217" x14ac:dyDescent="0.2">
      <c r="A79" s="29" t="s">
        <v>382</v>
      </c>
      <c r="B79" s="77">
        <v>0</v>
      </c>
      <c r="C79" s="77">
        <v>0</v>
      </c>
      <c r="D79" s="77">
        <v>0</v>
      </c>
      <c r="E79" s="77">
        <v>0</v>
      </c>
      <c r="F79" s="77">
        <v>0</v>
      </c>
      <c r="G79" s="77">
        <v>0</v>
      </c>
      <c r="H79" s="77" t="e">
        <f>(#REF!-#REF!+#REF!-#REF!)*CAPEX_Mod_Ciclo/1000</f>
        <v>#REF!</v>
      </c>
      <c r="I79" s="77" t="e">
        <f>(#REF!-#REF!+#REF!-#REF!)*CAPEX_Mod_Ciclo/1000</f>
        <v>#REF!</v>
      </c>
      <c r="J79" s="77" t="e">
        <f>(#REF!-#REF!+#REF!-#REF!)*CAPEX_Mod_Ciclo/1000</f>
        <v>#REF!</v>
      </c>
      <c r="K79" s="77" t="e">
        <f>(#REF!-#REF!+#REF!-#REF!)*CAPEX_Mod_Ciclo/1000</f>
        <v>#REF!</v>
      </c>
      <c r="L79" s="77" t="e">
        <f>(#REF!-#REF!+#REF!-#REF!)*CAPEX_Mod_Ciclo/1000</f>
        <v>#REF!</v>
      </c>
      <c r="M79" s="77" t="e">
        <f>(#REF!-#REF!+#REF!-#REF!)*CAPEX_Mod_Ciclo/1000</f>
        <v>#REF!</v>
      </c>
      <c r="N79" s="77" t="e">
        <f>(#REF!-#REF!+#REF!-#REF!)*CAPEX_Mod_Ciclo/1000</f>
        <v>#REF!</v>
      </c>
      <c r="O79" s="77" t="e">
        <f>(#REF!-#REF!+#REF!-#REF!)*CAPEX_Mod_Ciclo/1000</f>
        <v>#REF!</v>
      </c>
      <c r="P79" s="77" t="e">
        <f>(#REF!-#REF!+#REF!-#REF!)*CAPEX_Mod_Ciclo/1000</f>
        <v>#REF!</v>
      </c>
      <c r="Q79" s="77" t="e">
        <f>(#REF!-#REF!+#REF!-#REF!)*CAPEX_Mod_Ciclo/1000</f>
        <v>#REF!</v>
      </c>
      <c r="R79" s="77" t="e">
        <f>(#REF!-#REF!+#REF!-#REF!)*CAPEX_Mod_Ciclo/1000</f>
        <v>#REF!</v>
      </c>
      <c r="S79" s="77" t="e">
        <f>(#REF!-#REF!+#REF!-#REF!)*CAPEX_Mod_Ciclo/1000</f>
        <v>#REF!</v>
      </c>
      <c r="T79" s="77" t="e">
        <f>(#REF!-#REF!+#REF!-#REF!)*CAPEX_Mod_Ciclo/1000</f>
        <v>#REF!</v>
      </c>
      <c r="U79" s="77" t="e">
        <f>(#REF!-#REF!+#REF!-#REF!)*CAPEX_Mod_Ciclo/1000</f>
        <v>#REF!</v>
      </c>
      <c r="V79" s="77" t="e">
        <f>(#REF!-#REF!+#REF!-#REF!)*CAPEX_Mod_Ciclo/1000</f>
        <v>#REF!</v>
      </c>
      <c r="W79" s="77" t="e">
        <f>(#REF!-#REF!+#REF!-#REF!)*CAPEX_Mod_Ciclo/1000</f>
        <v>#REF!</v>
      </c>
      <c r="X79" s="77" t="e">
        <f>(#REF!-#REF!+#REF!-#REF!)*CAPEX_Mod_Ciclo/1000</f>
        <v>#REF!</v>
      </c>
      <c r="Y79" s="77" t="e">
        <f>(#REF!-#REF!+#REF!-#REF!)*CAPEX_Mod_Ciclo/1000</f>
        <v>#REF!</v>
      </c>
      <c r="Z79" s="77" t="e">
        <f>(#REF!-#REF!+#REF!-#REF!)*CAPEX_Mod_Ciclo/1000</f>
        <v>#REF!</v>
      </c>
      <c r="AA79" s="77" t="e">
        <f>(#REF!-#REF!+#REF!-#REF!)*CAPEX_Mod_Ciclo/1000</f>
        <v>#REF!</v>
      </c>
      <c r="AB79" s="77" t="e">
        <f>(#REF!-#REF!+#REF!-#REF!)*CAPEX_Mod_Ciclo/1000</f>
        <v>#REF!</v>
      </c>
      <c r="AC79" s="77" t="e">
        <f>(#REF!-#REF!+#REF!-#REF!)*CAPEX_Mod_Ciclo/1000</f>
        <v>#REF!</v>
      </c>
      <c r="AD79" s="77" t="e">
        <f>(#REF!-#REF!+#REF!-#REF!)*CAPEX_Mod_Ciclo/1000</f>
        <v>#REF!</v>
      </c>
      <c r="AE79" s="77" t="e">
        <f>(#REF!-#REF!+#REF!-#REF!)*CAPEX_Mod_Ciclo/1000</f>
        <v>#REF!</v>
      </c>
      <c r="AF79" s="77" t="e">
        <f>(#REF!-#REF!+#REF!-#REF!)*CAPEX_Mod_Ciclo/1000</f>
        <v>#REF!</v>
      </c>
      <c r="AG79" s="77" t="e">
        <f>(#REF!-#REF!+#REF!-#REF!)*CAPEX_Mod_Ciclo/1000</f>
        <v>#REF!</v>
      </c>
      <c r="AH79" s="77" t="e">
        <f>(#REF!-#REF!+#REF!-#REF!)*CAPEX_Mod_Ciclo/1000</f>
        <v>#REF!</v>
      </c>
      <c r="AI79" s="77" t="e">
        <f>(#REF!-#REF!+#REF!-#REF!)*CAPEX_Mod_Ciclo/1000</f>
        <v>#REF!</v>
      </c>
      <c r="AJ79" s="77" t="e">
        <f>(#REF!-#REF!+#REF!-#REF!)*CAPEX_Mod_Ciclo/1000</f>
        <v>#REF!</v>
      </c>
      <c r="AK79" s="77" t="e">
        <f>(#REF!-#REF!+#REF!-#REF!)*CAPEX_Mod_Ciclo/1000</f>
        <v>#REF!</v>
      </c>
      <c r="AL79" s="77" t="e">
        <f>(#REF!-#REF!+#REF!-#REF!)*CAPEX_Mod_Ciclo/1000</f>
        <v>#REF!</v>
      </c>
      <c r="AM79" s="77" t="e">
        <f>(#REF!-#REF!+#REF!-#REF!)*CAPEX_Mod_Ciclo/1000</f>
        <v>#REF!</v>
      </c>
      <c r="AN79" s="77" t="e">
        <f>(#REF!-#REF!+#REF!-#REF!)*CAPEX_Mod_Ciclo/1000</f>
        <v>#REF!</v>
      </c>
      <c r="AO79" s="77" t="e">
        <f>(#REF!-#REF!+#REF!-#REF!)*CAPEX_Mod_Ciclo/1000</f>
        <v>#REF!</v>
      </c>
      <c r="AP79" s="77" t="e">
        <f>(#REF!-#REF!+#REF!-#REF!)*CAPEX_Mod_Ciclo/1000</f>
        <v>#REF!</v>
      </c>
      <c r="AQ79" s="77" t="e">
        <f>(#REF!-#REF!+#REF!-#REF!)*CAPEX_Mod_Ciclo/1000</f>
        <v>#REF!</v>
      </c>
      <c r="AR79" s="77" t="e">
        <f>(#REF!-#REF!+#REF!-#REF!)*CAPEX_Mod_Ciclo/1000</f>
        <v>#REF!</v>
      </c>
      <c r="AS79" s="77" t="e">
        <f>(#REF!-#REF!+#REF!-#REF!)*CAPEX_Mod_Ciclo/1000</f>
        <v>#REF!</v>
      </c>
      <c r="AT79" s="77" t="e">
        <f>(#REF!-#REF!+#REF!-#REF!)*CAPEX_Mod_Ciclo/1000</f>
        <v>#REF!</v>
      </c>
      <c r="AU79" s="77" t="e">
        <f>(#REF!-#REF!+#REF!-#REF!)*CAPEX_Mod_Ciclo/1000</f>
        <v>#REF!</v>
      </c>
      <c r="AV79" s="77" t="e">
        <f>(#REF!-#REF!+#REF!-#REF!)*CAPEX_Mod_Ciclo/1000</f>
        <v>#REF!</v>
      </c>
      <c r="AW79" s="77" t="e">
        <f>(#REF!-#REF!+#REF!-#REF!)*CAPEX_Mod_Ciclo/1000</f>
        <v>#REF!</v>
      </c>
      <c r="AX79" s="77" t="e">
        <f>(#REF!-#REF!+#REF!-#REF!)*CAPEX_Mod_Ciclo/1000</f>
        <v>#REF!</v>
      </c>
      <c r="AY79" s="77" t="e">
        <f>(#REF!-#REF!+#REF!-#REF!)*CAPEX_Mod_Ciclo/1000</f>
        <v>#REF!</v>
      </c>
      <c r="AZ79" s="77" t="e">
        <f>(#REF!-#REF!+#REF!-#REF!)*CAPEX_Mod_Ciclo/1000</f>
        <v>#REF!</v>
      </c>
      <c r="BA79" s="77" t="e">
        <f>(#REF!-#REF!+#REF!-#REF!)*CAPEX_Mod_Ciclo/1000</f>
        <v>#REF!</v>
      </c>
      <c r="BB79" s="77" t="e">
        <f>(#REF!-#REF!+#REF!-#REF!)*CAPEX_Mod_Ciclo/1000</f>
        <v>#REF!</v>
      </c>
      <c r="BC79" s="77" t="e">
        <f>(#REF!-#REF!+#REF!-#REF!)*CAPEX_Mod_Ciclo/1000</f>
        <v>#REF!</v>
      </c>
      <c r="BD79" s="77" t="e">
        <f>(#REF!-#REF!+#REF!-#REF!)*CAPEX_Mod_Ciclo/1000</f>
        <v>#REF!</v>
      </c>
      <c r="BE79" s="77" t="e">
        <f>(#REF!-#REF!+#REF!-#REF!)*CAPEX_Mod_Ciclo/1000</f>
        <v>#REF!</v>
      </c>
      <c r="BF79" s="77" t="e">
        <f>(#REF!-#REF!+#REF!-#REF!)*CAPEX_Mod_Ciclo/1000</f>
        <v>#REF!</v>
      </c>
      <c r="BG79" s="77" t="e">
        <f>(#REF!-#REF!+#REF!-#REF!)*CAPEX_Mod_Ciclo/1000</f>
        <v>#REF!</v>
      </c>
      <c r="BH79" s="77" t="e">
        <f>(#REF!-#REF!+#REF!-#REF!)*CAPEX_Mod_Ciclo/1000</f>
        <v>#REF!</v>
      </c>
      <c r="BI79" s="77" t="e">
        <f>(#REF!-#REF!+#REF!-#REF!)*CAPEX_Mod_Ciclo/1000</f>
        <v>#REF!</v>
      </c>
      <c r="BJ79" s="77" t="e">
        <f>(#REF!-#REF!+#REF!-#REF!)*CAPEX_Mod_Ciclo/1000</f>
        <v>#REF!</v>
      </c>
      <c r="BK79" s="77" t="e">
        <f>(#REF!-#REF!+#REF!-#REF!)*CAPEX_Mod_Ciclo/1000</f>
        <v>#REF!</v>
      </c>
      <c r="BL79" s="77" t="e">
        <f>(#REF!-#REF!+#REF!-#REF!)*CAPEX_Mod_Ciclo/1000</f>
        <v>#REF!</v>
      </c>
      <c r="BM79" s="77" t="e">
        <f>(#REF!-#REF!+#REF!-#REF!)*CAPEX_Mod_Ciclo/1000</f>
        <v>#REF!</v>
      </c>
      <c r="BN79" s="77" t="e">
        <f>(#REF!-#REF!+#REF!-#REF!)*CAPEX_Mod_Ciclo/1000</f>
        <v>#REF!</v>
      </c>
      <c r="BO79" s="77" t="e">
        <f>(#REF!-#REF!+#REF!-#REF!)*CAPEX_Mod_Ciclo/1000</f>
        <v>#REF!</v>
      </c>
      <c r="BP79" s="77" t="e">
        <f>(#REF!-#REF!+#REF!-#REF!)*CAPEX_Mod_Ciclo/1000</f>
        <v>#REF!</v>
      </c>
      <c r="BQ79" s="77" t="e">
        <f>(#REF!-#REF!+#REF!-#REF!)*CAPEX_Mod_Ciclo/1000</f>
        <v>#REF!</v>
      </c>
      <c r="BR79" s="77" t="e">
        <f>(#REF!-#REF!+#REF!-#REF!)*CAPEX_Mod_Ciclo/1000</f>
        <v>#REF!</v>
      </c>
      <c r="BS79" s="77" t="e">
        <f>(#REF!-#REF!+#REF!-#REF!)*CAPEX_Mod_Ciclo/1000</f>
        <v>#REF!</v>
      </c>
      <c r="BT79" s="77" t="e">
        <f>(#REF!-#REF!+#REF!-#REF!)*CAPEX_Mod_Ciclo/1000</f>
        <v>#REF!</v>
      </c>
      <c r="BU79" s="77" t="e">
        <f>(#REF!-#REF!+#REF!-#REF!)*CAPEX_Mod_Ciclo/1000</f>
        <v>#REF!</v>
      </c>
      <c r="BV79" s="77" t="e">
        <f>(#REF!-#REF!+#REF!-#REF!)*CAPEX_Mod_Ciclo/1000</f>
        <v>#REF!</v>
      </c>
      <c r="BW79" s="77" t="e">
        <f>(#REF!-#REF!+#REF!-#REF!)*CAPEX_Mod_Ciclo/1000</f>
        <v>#REF!</v>
      </c>
      <c r="BX79" s="77" t="e">
        <f>(#REF!-#REF!+#REF!-#REF!)*CAPEX_Mod_Ciclo/1000</f>
        <v>#REF!</v>
      </c>
      <c r="BY79" s="77" t="e">
        <f>(#REF!-#REF!+#REF!-#REF!)*CAPEX_Mod_Ciclo/1000</f>
        <v>#REF!</v>
      </c>
      <c r="BZ79" s="77" t="e">
        <f>(#REF!-#REF!+#REF!-#REF!)*CAPEX_Mod_Ciclo/1000</f>
        <v>#REF!</v>
      </c>
      <c r="CA79" s="77" t="e">
        <f>(#REF!-#REF!+#REF!-#REF!)*CAPEX_Mod_Ciclo/1000</f>
        <v>#REF!</v>
      </c>
      <c r="CB79" s="77" t="e">
        <f>(#REF!-#REF!+#REF!-#REF!)*CAPEX_Mod_Ciclo/1000</f>
        <v>#REF!</v>
      </c>
      <c r="CC79" s="77" t="e">
        <f>(#REF!-#REF!+#REF!-#REF!)*CAPEX_Mod_Ciclo/1000</f>
        <v>#REF!</v>
      </c>
      <c r="CD79" s="77" t="e">
        <f>(#REF!-#REF!+#REF!-#REF!)*CAPEX_Mod_Ciclo/1000</f>
        <v>#REF!</v>
      </c>
      <c r="CE79" s="77" t="e">
        <f>(#REF!-#REF!+#REF!-#REF!)*CAPEX_Mod_Ciclo/1000</f>
        <v>#REF!</v>
      </c>
      <c r="CF79" s="77" t="e">
        <f>(#REF!-#REF!+#REF!-#REF!)*CAPEX_Mod_Ciclo/1000</f>
        <v>#REF!</v>
      </c>
      <c r="CG79" s="77" t="e">
        <f>(#REF!-#REF!+#REF!-#REF!)*CAPEX_Mod_Ciclo/1000</f>
        <v>#REF!</v>
      </c>
      <c r="CH79" s="77" t="e">
        <f>(#REF!-#REF!+#REF!-#REF!)*CAPEX_Mod_Ciclo/1000</f>
        <v>#REF!</v>
      </c>
      <c r="CI79" s="77" t="e">
        <f>(#REF!-#REF!+#REF!-#REF!)*CAPEX_Mod_Ciclo/1000</f>
        <v>#REF!</v>
      </c>
      <c r="CJ79" s="77" t="e">
        <f>(#REF!-#REF!+#REF!-#REF!)*CAPEX_Mod_Ciclo/1000</f>
        <v>#REF!</v>
      </c>
      <c r="CK79" s="77" t="e">
        <f>(#REF!-#REF!+#REF!-#REF!)*CAPEX_Mod_Ciclo/1000</f>
        <v>#REF!</v>
      </c>
      <c r="CL79" s="77" t="e">
        <f>(#REF!-#REF!+#REF!-#REF!)*CAPEX_Mod_Ciclo/1000</f>
        <v>#REF!</v>
      </c>
      <c r="CM79" s="77" t="e">
        <f>(#REF!-#REF!+#REF!-#REF!)*CAPEX_Mod_Ciclo/1000</f>
        <v>#REF!</v>
      </c>
      <c r="CN79" s="77" t="e">
        <f>(#REF!-#REF!+#REF!-#REF!)*CAPEX_Mod_Ciclo/1000</f>
        <v>#REF!</v>
      </c>
      <c r="CO79" s="77" t="e">
        <f>(#REF!-#REF!+#REF!-#REF!)*CAPEX_Mod_Ciclo/1000</f>
        <v>#REF!</v>
      </c>
      <c r="CP79" s="77" t="e">
        <f>(#REF!-#REF!+#REF!-#REF!)*CAPEX_Mod_Ciclo/1000</f>
        <v>#REF!</v>
      </c>
      <c r="CQ79" s="77" t="e">
        <f>(#REF!-#REF!+#REF!-#REF!)*CAPEX_Mod_Ciclo/1000</f>
        <v>#REF!</v>
      </c>
      <c r="CR79" s="77" t="e">
        <f>(#REF!-#REF!+#REF!-#REF!)*CAPEX_Mod_Ciclo/1000</f>
        <v>#REF!</v>
      </c>
      <c r="CS79" s="77" t="e">
        <f>(#REF!-#REF!+#REF!-#REF!)*CAPEX_Mod_Ciclo/1000</f>
        <v>#REF!</v>
      </c>
      <c r="CT79" s="77" t="e">
        <f>(#REF!-#REF!+#REF!-#REF!)*CAPEX_Mod_Ciclo/1000</f>
        <v>#REF!</v>
      </c>
      <c r="CU79" s="77" t="e">
        <f>(#REF!-#REF!+#REF!-#REF!)*CAPEX_Mod_Ciclo/1000</f>
        <v>#REF!</v>
      </c>
      <c r="CV79" s="77" t="e">
        <f>(#REF!-#REF!+#REF!-#REF!)*CAPEX_Mod_Ciclo/1000</f>
        <v>#REF!</v>
      </c>
      <c r="CW79" s="77" t="e">
        <f>(#REF!-#REF!+#REF!-#REF!)*CAPEX_Mod_Ciclo/1000</f>
        <v>#REF!</v>
      </c>
      <c r="CX79" s="77" t="e">
        <f>(#REF!-#REF!+#REF!-#REF!)*CAPEX_Mod_Ciclo/1000</f>
        <v>#REF!</v>
      </c>
      <c r="CY79" s="77" t="e">
        <f>(#REF!-#REF!+#REF!-#REF!)*CAPEX_Mod_Ciclo/1000</f>
        <v>#REF!</v>
      </c>
      <c r="CZ79" s="77" t="e">
        <f>(#REF!-#REF!+#REF!-#REF!)*CAPEX_Mod_Ciclo/1000</f>
        <v>#REF!</v>
      </c>
      <c r="DA79" s="77" t="e">
        <f>(#REF!-#REF!+#REF!-#REF!)*CAPEX_Mod_Ciclo/1000</f>
        <v>#REF!</v>
      </c>
      <c r="DB79" s="77" t="e">
        <f>(#REF!-#REF!+#REF!-#REF!)*CAPEX_Mod_Ciclo/1000</f>
        <v>#REF!</v>
      </c>
      <c r="DC79" s="77" t="e">
        <f>(#REF!-#REF!+#REF!-#REF!)*CAPEX_Mod_Ciclo/1000</f>
        <v>#REF!</v>
      </c>
      <c r="DD79" s="77" t="e">
        <f>(#REF!-#REF!+#REF!-#REF!)*CAPEX_Mod_Ciclo/1000</f>
        <v>#REF!</v>
      </c>
      <c r="DE79" s="77" t="e">
        <f>(#REF!-#REF!+#REF!-#REF!)*CAPEX_Mod_Ciclo/1000</f>
        <v>#REF!</v>
      </c>
      <c r="DF79" s="77" t="e">
        <f>(#REF!-#REF!+#REF!-#REF!)*CAPEX_Mod_Ciclo/1000</f>
        <v>#REF!</v>
      </c>
      <c r="DG79" s="77" t="e">
        <f>(#REF!-#REF!+#REF!-#REF!)*CAPEX_Mod_Ciclo/1000</f>
        <v>#REF!</v>
      </c>
      <c r="DH79" s="77" t="e">
        <f>(#REF!-#REF!+#REF!-#REF!)*CAPEX_Mod_Ciclo/1000</f>
        <v>#REF!</v>
      </c>
      <c r="DI79" s="77" t="e">
        <f>(#REF!-#REF!+#REF!-#REF!)*CAPEX_Mod_Ciclo/1000</f>
        <v>#REF!</v>
      </c>
      <c r="DJ79" s="77" t="e">
        <f>(#REF!-#REF!+#REF!-#REF!)*CAPEX_Mod_Ciclo/1000</f>
        <v>#REF!</v>
      </c>
      <c r="DK79" s="77" t="e">
        <f>(#REF!-#REF!+#REF!-#REF!)*CAPEX_Mod_Ciclo/1000</f>
        <v>#REF!</v>
      </c>
      <c r="DL79" s="77" t="e">
        <f>(#REF!-#REF!+#REF!-#REF!)*CAPEX_Mod_Ciclo/1000</f>
        <v>#REF!</v>
      </c>
      <c r="DM79" s="77" t="e">
        <f>(#REF!-#REF!+#REF!-#REF!)*CAPEX_Mod_Ciclo/1000</f>
        <v>#REF!</v>
      </c>
      <c r="DN79" s="77" t="e">
        <f>(#REF!-#REF!+#REF!-#REF!)*CAPEX_Mod_Ciclo/1000</f>
        <v>#REF!</v>
      </c>
      <c r="DO79" s="77" t="e">
        <f>(#REF!-#REF!+#REF!-#REF!)*CAPEX_Mod_Ciclo/1000</f>
        <v>#REF!</v>
      </c>
      <c r="DP79" s="77" t="e">
        <f>(#REF!-#REF!+#REF!-#REF!)*CAPEX_Mod_Ciclo/1000</f>
        <v>#REF!</v>
      </c>
      <c r="DQ79" s="77" t="e">
        <f>(#REF!-#REF!+#REF!-#REF!)*CAPEX_Mod_Ciclo/1000</f>
        <v>#REF!</v>
      </c>
      <c r="DR79" s="77" t="e">
        <f>(#REF!-#REF!+#REF!-#REF!)*CAPEX_Mod_Ciclo/1000</f>
        <v>#REF!</v>
      </c>
      <c r="DS79" s="77" t="e">
        <f>(#REF!-#REF!+#REF!-#REF!)*CAPEX_Mod_Ciclo/1000</f>
        <v>#REF!</v>
      </c>
      <c r="DT79" s="77" t="e">
        <f>(#REF!-#REF!+#REF!-#REF!)*CAPEX_Mod_Ciclo/1000</f>
        <v>#REF!</v>
      </c>
      <c r="DU79" s="77" t="e">
        <f>(#REF!-#REF!+#REF!-#REF!)*CAPEX_Mod_Ciclo/1000</f>
        <v>#REF!</v>
      </c>
      <c r="DV79" s="77" t="e">
        <f>(#REF!-#REF!+#REF!-#REF!)*CAPEX_Mod_Ciclo/1000</f>
        <v>#REF!</v>
      </c>
      <c r="DW79" s="77" t="e">
        <f>(#REF!-#REF!+#REF!-#REF!)*CAPEX_Mod_Ciclo/1000</f>
        <v>#REF!</v>
      </c>
      <c r="DX79" s="77" t="e">
        <f>(#REF!-#REF!+#REF!-#REF!)*CAPEX_Mod_Ciclo/1000</f>
        <v>#REF!</v>
      </c>
      <c r="DY79" s="77" t="e">
        <f>(#REF!-#REF!+#REF!-#REF!)*CAPEX_Mod_Ciclo/1000</f>
        <v>#REF!</v>
      </c>
      <c r="DZ79" s="77" t="e">
        <f>(#REF!-#REF!+#REF!-#REF!)*CAPEX_Mod_Ciclo/1000</f>
        <v>#REF!</v>
      </c>
      <c r="EA79" s="77" t="e">
        <f>(#REF!-#REF!+#REF!-#REF!)*CAPEX_Mod_Ciclo/1000</f>
        <v>#REF!</v>
      </c>
      <c r="EB79" s="77" t="e">
        <f>(#REF!-#REF!+#REF!-#REF!)*CAPEX_Mod_Ciclo/1000</f>
        <v>#REF!</v>
      </c>
      <c r="EC79" s="77" t="e">
        <f>(#REF!-#REF!+#REF!-#REF!)*CAPEX_Mod_Ciclo/1000</f>
        <v>#REF!</v>
      </c>
      <c r="ED79" s="77" t="e">
        <f>(#REF!-#REF!+#REF!-#REF!)*CAPEX_Mod_Ciclo/1000</f>
        <v>#REF!</v>
      </c>
      <c r="EE79" s="77" t="e">
        <f>(#REF!-#REF!+#REF!-#REF!)*CAPEX_Mod_Ciclo/1000</f>
        <v>#REF!</v>
      </c>
      <c r="EF79" s="77" t="e">
        <f>(#REF!-#REF!+#REF!-#REF!)*CAPEX_Mod_Ciclo/1000</f>
        <v>#REF!</v>
      </c>
      <c r="EG79" s="77" t="e">
        <f>(#REF!-#REF!+#REF!-#REF!)*CAPEX_Mod_Ciclo/1000</f>
        <v>#REF!</v>
      </c>
      <c r="EH79" s="77" t="e">
        <f>(#REF!-#REF!+#REF!-#REF!)*CAPEX_Mod_Ciclo/1000</f>
        <v>#REF!</v>
      </c>
      <c r="EI79" s="77" t="e">
        <f>(#REF!-#REF!+#REF!-#REF!)*CAPEX_Mod_Ciclo/1000</f>
        <v>#REF!</v>
      </c>
      <c r="EJ79" s="77" t="e">
        <f>(#REF!-#REF!+#REF!-#REF!)*CAPEX_Mod_Ciclo/1000</f>
        <v>#REF!</v>
      </c>
      <c r="EK79" s="77" t="e">
        <f>(#REF!-#REF!+#REF!-#REF!)*CAPEX_Mod_Ciclo/1000</f>
        <v>#REF!</v>
      </c>
      <c r="EL79" s="77" t="e">
        <f>(#REF!-#REF!+#REF!-#REF!)*CAPEX_Mod_Ciclo/1000</f>
        <v>#REF!</v>
      </c>
      <c r="EM79" s="77" t="e">
        <f>(#REF!-#REF!+#REF!-#REF!)*CAPEX_Mod_Ciclo/1000</f>
        <v>#REF!</v>
      </c>
      <c r="EN79" s="77" t="e">
        <f>(#REF!-#REF!+#REF!-#REF!)*CAPEX_Mod_Ciclo/1000</f>
        <v>#REF!</v>
      </c>
      <c r="EO79" s="77" t="e">
        <f>(#REF!-#REF!+#REF!-#REF!)*CAPEX_Mod_Ciclo/1000</f>
        <v>#REF!</v>
      </c>
      <c r="EP79" s="77" t="e">
        <f>(#REF!-#REF!+#REF!-#REF!)*CAPEX_Mod_Ciclo/1000</f>
        <v>#REF!</v>
      </c>
      <c r="EQ79" s="77" t="e">
        <f>(#REF!-#REF!+#REF!-#REF!)*CAPEX_Mod_Ciclo/1000</f>
        <v>#REF!</v>
      </c>
      <c r="ER79" s="77" t="e">
        <f>(#REF!-#REF!+#REF!-#REF!)*CAPEX_Mod_Ciclo/1000</f>
        <v>#REF!</v>
      </c>
      <c r="ES79" s="77" t="e">
        <f>(#REF!-#REF!+#REF!-#REF!)*CAPEX_Mod_Ciclo/1000</f>
        <v>#REF!</v>
      </c>
      <c r="ET79" s="77" t="e">
        <f>(#REF!-#REF!+#REF!-#REF!)*CAPEX_Mod_Ciclo/1000</f>
        <v>#REF!</v>
      </c>
      <c r="EU79" s="77" t="e">
        <f>(#REF!-#REF!+#REF!-#REF!)*CAPEX_Mod_Ciclo/1000</f>
        <v>#REF!</v>
      </c>
      <c r="EV79" s="77" t="e">
        <f>(#REF!-#REF!+#REF!-#REF!)*CAPEX_Mod_Ciclo/1000</f>
        <v>#REF!</v>
      </c>
      <c r="EW79" s="77" t="e">
        <f>(#REF!-#REF!+#REF!-#REF!)*CAPEX_Mod_Ciclo/1000</f>
        <v>#REF!</v>
      </c>
      <c r="EX79" s="77" t="e">
        <f>(#REF!-#REF!+#REF!-#REF!)*CAPEX_Mod_Ciclo/1000</f>
        <v>#REF!</v>
      </c>
      <c r="EY79" s="77" t="e">
        <f>(#REF!-#REF!+#REF!-#REF!)*CAPEX_Mod_Ciclo/1000</f>
        <v>#REF!</v>
      </c>
      <c r="EZ79" s="77" t="e">
        <f>(#REF!-#REF!+#REF!-#REF!)*CAPEX_Mod_Ciclo/1000</f>
        <v>#REF!</v>
      </c>
      <c r="FA79" s="77" t="e">
        <f>(#REF!-#REF!+#REF!-#REF!)*CAPEX_Mod_Ciclo/1000</f>
        <v>#REF!</v>
      </c>
      <c r="FB79" s="77" t="e">
        <f>(#REF!-#REF!+#REF!-#REF!)*CAPEX_Mod_Ciclo/1000</f>
        <v>#REF!</v>
      </c>
      <c r="FC79" s="77" t="e">
        <f>(#REF!-#REF!+#REF!-#REF!)*CAPEX_Mod_Ciclo/1000</f>
        <v>#REF!</v>
      </c>
      <c r="FD79" s="77" t="e">
        <f>(#REF!-#REF!+#REF!-#REF!)*CAPEX_Mod_Ciclo/1000</f>
        <v>#REF!</v>
      </c>
      <c r="FE79" s="77" t="e">
        <f>(#REF!-#REF!+#REF!-#REF!)*CAPEX_Mod_Ciclo/1000</f>
        <v>#REF!</v>
      </c>
      <c r="FF79" s="77" t="e">
        <f>(#REF!-#REF!+#REF!-#REF!)*CAPEX_Mod_Ciclo/1000</f>
        <v>#REF!</v>
      </c>
      <c r="FG79" s="77" t="e">
        <f>(#REF!-#REF!+#REF!-#REF!)*CAPEX_Mod_Ciclo/1000</f>
        <v>#REF!</v>
      </c>
      <c r="FH79" s="77" t="e">
        <f>(#REF!-#REF!+#REF!-#REF!)*CAPEX_Mod_Ciclo/1000</f>
        <v>#REF!</v>
      </c>
      <c r="FI79" s="77" t="e">
        <f>(#REF!-#REF!+#REF!-#REF!)*CAPEX_Mod_Ciclo/1000</f>
        <v>#REF!</v>
      </c>
      <c r="FJ79" s="77" t="e">
        <f>(#REF!-#REF!+#REF!-#REF!)*CAPEX_Mod_Ciclo/1000</f>
        <v>#REF!</v>
      </c>
      <c r="FK79" s="77" t="e">
        <f>(#REF!-#REF!+#REF!-#REF!)*CAPEX_Mod_Ciclo/1000</f>
        <v>#REF!</v>
      </c>
      <c r="FL79" s="77" t="e">
        <f>(#REF!-#REF!+#REF!-#REF!)*CAPEX_Mod_Ciclo/1000</f>
        <v>#REF!</v>
      </c>
      <c r="FM79" s="77" t="e">
        <f>(#REF!-#REF!+#REF!-#REF!)*CAPEX_Mod_Ciclo/1000</f>
        <v>#REF!</v>
      </c>
      <c r="FN79" s="77" t="e">
        <f>(#REF!-#REF!+#REF!-#REF!)*CAPEX_Mod_Ciclo/1000</f>
        <v>#REF!</v>
      </c>
      <c r="FO79" s="77" t="e">
        <f>(#REF!-#REF!+#REF!-#REF!)*CAPEX_Mod_Ciclo/1000</f>
        <v>#REF!</v>
      </c>
      <c r="FP79" s="77" t="e">
        <f>(#REF!-#REF!+#REF!-#REF!)*CAPEX_Mod_Ciclo/1000</f>
        <v>#REF!</v>
      </c>
      <c r="FQ79" s="77" t="e">
        <f>(#REF!-#REF!+#REF!-#REF!)*CAPEX_Mod_Ciclo/1000</f>
        <v>#REF!</v>
      </c>
      <c r="FR79" s="77" t="e">
        <f>(#REF!-#REF!+#REF!-#REF!)*CAPEX_Mod_Ciclo/1000</f>
        <v>#REF!</v>
      </c>
      <c r="FS79" s="77" t="e">
        <f>(#REF!-#REF!+#REF!-#REF!)*CAPEX_Mod_Ciclo/1000</f>
        <v>#REF!</v>
      </c>
      <c r="FT79" s="77" t="e">
        <f>(#REF!-#REF!+#REF!-#REF!)*CAPEX_Mod_Ciclo/1000</f>
        <v>#REF!</v>
      </c>
      <c r="FU79" s="77" t="e">
        <f>(#REF!-#REF!+#REF!-#REF!)*CAPEX_Mod_Ciclo/1000</f>
        <v>#REF!</v>
      </c>
      <c r="FV79" s="77" t="e">
        <f>(#REF!-#REF!+#REF!-#REF!)*CAPEX_Mod_Ciclo/1000</f>
        <v>#REF!</v>
      </c>
      <c r="FW79" s="77" t="e">
        <f>(#REF!-#REF!+#REF!-#REF!)*CAPEX_Mod_Ciclo/1000</f>
        <v>#REF!</v>
      </c>
      <c r="FX79" s="77" t="e">
        <f>(#REF!-#REF!+#REF!-#REF!)*CAPEX_Mod_Ciclo/1000</f>
        <v>#REF!</v>
      </c>
      <c r="FY79" s="77" t="e">
        <f>(#REF!-#REF!+#REF!-#REF!)*CAPEX_Mod_Ciclo/1000</f>
        <v>#REF!</v>
      </c>
      <c r="FZ79" s="77" t="e">
        <f>(#REF!-#REF!+#REF!-#REF!)*CAPEX_Mod_Ciclo/1000</f>
        <v>#REF!</v>
      </c>
      <c r="GA79" s="77" t="e">
        <f>(#REF!-#REF!+#REF!-#REF!)*CAPEX_Mod_Ciclo/1000</f>
        <v>#REF!</v>
      </c>
      <c r="GB79" s="77" t="e">
        <f>(#REF!-#REF!+#REF!-#REF!)*CAPEX_Mod_Ciclo/1000</f>
        <v>#REF!</v>
      </c>
      <c r="GC79" s="77" t="e">
        <f>(#REF!-#REF!+#REF!-#REF!)*CAPEX_Mod_Ciclo/1000</f>
        <v>#REF!</v>
      </c>
      <c r="GD79" s="77" t="e">
        <f>(#REF!-#REF!+#REF!-#REF!)*CAPEX_Mod_Ciclo/1000</f>
        <v>#REF!</v>
      </c>
      <c r="GE79" s="77" t="e">
        <f>(#REF!-#REF!+#REF!-#REF!)*CAPEX_Mod_Ciclo/1000</f>
        <v>#REF!</v>
      </c>
      <c r="GF79" s="77" t="e">
        <f>(#REF!-#REF!+#REF!-#REF!)*CAPEX_Mod_Ciclo/1000</f>
        <v>#REF!</v>
      </c>
      <c r="GG79" s="77" t="e">
        <f>(#REF!-#REF!+#REF!-#REF!)*CAPEX_Mod_Ciclo/1000</f>
        <v>#REF!</v>
      </c>
      <c r="GH79" s="77" t="e">
        <f>(#REF!-#REF!+#REF!-#REF!)*CAPEX_Mod_Ciclo/1000</f>
        <v>#REF!</v>
      </c>
      <c r="GI79" s="77" t="e">
        <f>(#REF!-#REF!+#REF!-#REF!)*CAPEX_Mod_Ciclo/1000</f>
        <v>#REF!</v>
      </c>
      <c r="GJ79" s="77" t="e">
        <f>(#REF!-#REF!+#REF!-#REF!)*CAPEX_Mod_Ciclo/1000</f>
        <v>#REF!</v>
      </c>
      <c r="GK79" s="77" t="e">
        <f>(#REF!-#REF!+#REF!-#REF!)*CAPEX_Mod_Ciclo/1000</f>
        <v>#REF!</v>
      </c>
      <c r="GL79" s="77" t="e">
        <f>(#REF!-#REF!+#REF!-#REF!)*CAPEX_Mod_Ciclo/1000</f>
        <v>#REF!</v>
      </c>
      <c r="GM79" s="77" t="e">
        <f>(#REF!-#REF!+#REF!-#REF!)*CAPEX_Mod_Ciclo/1000</f>
        <v>#REF!</v>
      </c>
      <c r="GN79" s="77" t="e">
        <f>(#REF!-#REF!+#REF!-#REF!)*CAPEX_Mod_Ciclo/1000</f>
        <v>#REF!</v>
      </c>
      <c r="GO79" s="77" t="e">
        <f>(#REF!-#REF!+#REF!-#REF!)*CAPEX_Mod_Ciclo/1000</f>
        <v>#REF!</v>
      </c>
      <c r="GP79" s="77" t="e">
        <f>(#REF!-#REF!+#REF!-#REF!)*CAPEX_Mod_Ciclo/1000</f>
        <v>#REF!</v>
      </c>
      <c r="GQ79" s="77" t="e">
        <f>(#REF!-#REF!+#REF!-#REF!)*CAPEX_Mod_Ciclo/1000</f>
        <v>#REF!</v>
      </c>
      <c r="GR79" s="77" t="e">
        <f>(#REF!-#REF!+#REF!-#REF!)*CAPEX_Mod_Ciclo/1000</f>
        <v>#REF!</v>
      </c>
      <c r="GS79" s="77" t="e">
        <f>(#REF!-#REF!+#REF!-#REF!)*CAPEX_Mod_Ciclo/1000</f>
        <v>#REF!</v>
      </c>
      <c r="GT79" s="77" t="e">
        <f>(#REF!-#REF!+#REF!-#REF!)*CAPEX_Mod_Ciclo/1000</f>
        <v>#REF!</v>
      </c>
      <c r="GU79" s="77" t="e">
        <f>(#REF!-#REF!+#REF!-#REF!)*CAPEX_Mod_Ciclo/1000</f>
        <v>#REF!</v>
      </c>
      <c r="GV79" s="77" t="e">
        <f>(#REF!-#REF!+#REF!-#REF!)*CAPEX_Mod_Ciclo/1000</f>
        <v>#REF!</v>
      </c>
      <c r="GW79" s="77" t="e">
        <f>(#REF!-#REF!+#REF!-#REF!)*CAPEX_Mod_Ciclo/1000</f>
        <v>#REF!</v>
      </c>
      <c r="GX79" s="77" t="e">
        <f>(#REF!-#REF!+#REF!-#REF!)*CAPEX_Mod_Ciclo/1000</f>
        <v>#REF!</v>
      </c>
      <c r="GY79" s="77" t="e">
        <f>(#REF!-#REF!+#REF!-#REF!)*CAPEX_Mod_Ciclo/1000</f>
        <v>#REF!</v>
      </c>
      <c r="GZ79" s="77" t="e">
        <f>(#REF!-#REF!+#REF!-#REF!)*CAPEX_Mod_Ciclo/1000</f>
        <v>#REF!</v>
      </c>
      <c r="HA79" s="77" t="e">
        <f>(#REF!-#REF!+#REF!-#REF!)*CAPEX_Mod_Ciclo/1000</f>
        <v>#REF!</v>
      </c>
      <c r="HB79" s="77" t="e">
        <f>(#REF!-#REF!+#REF!-#REF!)*CAPEX_Mod_Ciclo/1000</f>
        <v>#REF!</v>
      </c>
      <c r="HC79" s="77" t="e">
        <f>(#REF!-#REF!+#REF!-#REF!)*CAPEX_Mod_Ciclo/1000</f>
        <v>#REF!</v>
      </c>
      <c r="HD79" s="77" t="e">
        <f>(#REF!-#REF!+#REF!-#REF!)*CAPEX_Mod_Ciclo/1000</f>
        <v>#REF!</v>
      </c>
      <c r="HE79" s="77" t="e">
        <f>(#REF!-#REF!+#REF!-#REF!)*CAPEX_Mod_Ciclo/1000</f>
        <v>#REF!</v>
      </c>
      <c r="HF79" s="77" t="e">
        <f>(#REF!-#REF!+#REF!-#REF!)*CAPEX_Mod_Ciclo/1000</f>
        <v>#REF!</v>
      </c>
      <c r="HG79" s="77" t="e">
        <f>(#REF!-#REF!+#REF!-#REF!)*CAPEX_Mod_Ciclo/1000</f>
        <v>#REF!</v>
      </c>
      <c r="HH79" s="77" t="e">
        <f>(#REF!-#REF!+#REF!-#REF!)*CAPEX_Mod_Ciclo/1000</f>
        <v>#REF!</v>
      </c>
      <c r="HI79" s="77" t="e">
        <f>(#REF!-#REF!+#REF!-#REF!)*CAPEX_Mod_Ciclo/1000</f>
        <v>#REF!</v>
      </c>
    </row>
    <row r="80" spans="1:217" s="109" customFormat="1" x14ac:dyDescent="0.2">
      <c r="A80" s="113" t="s">
        <v>383</v>
      </c>
      <c r="B80" s="114">
        <v>0</v>
      </c>
      <c r="C80" s="114">
        <v>0</v>
      </c>
      <c r="D80" s="114">
        <v>0</v>
      </c>
      <c r="E80" s="114">
        <v>0</v>
      </c>
      <c r="F80" s="114">
        <v>0</v>
      </c>
      <c r="G80" s="114">
        <v>0</v>
      </c>
      <c r="H80" s="114">
        <v>0</v>
      </c>
      <c r="I80" s="114">
        <v>0</v>
      </c>
      <c r="J80" s="114">
        <v>0</v>
      </c>
      <c r="K80" s="114">
        <v>0</v>
      </c>
      <c r="L80" s="114">
        <v>0</v>
      </c>
      <c r="M80" s="114">
        <v>0</v>
      </c>
      <c r="N80" s="114">
        <v>0</v>
      </c>
      <c r="O80" s="114">
        <v>0</v>
      </c>
      <c r="P80" s="114">
        <v>0</v>
      </c>
      <c r="Q80" s="114">
        <v>0</v>
      </c>
      <c r="R80" s="114">
        <v>0</v>
      </c>
      <c r="S80" s="114">
        <v>0</v>
      </c>
      <c r="T80" s="114">
        <v>0</v>
      </c>
      <c r="U80" s="114">
        <v>0</v>
      </c>
      <c r="V80" s="114">
        <v>0</v>
      </c>
      <c r="W80" s="114">
        <v>0</v>
      </c>
      <c r="X80" s="114">
        <v>0</v>
      </c>
      <c r="Y80" s="114">
        <v>0</v>
      </c>
      <c r="Z80" s="114">
        <v>0</v>
      </c>
      <c r="AA80" s="114">
        <v>0</v>
      </c>
      <c r="AB80" s="114">
        <v>0</v>
      </c>
      <c r="AC80" s="114">
        <v>0</v>
      </c>
      <c r="AD80" s="114">
        <v>0</v>
      </c>
      <c r="AE80" s="114">
        <v>0</v>
      </c>
      <c r="AF80" s="114">
        <v>0</v>
      </c>
      <c r="AG80" s="114">
        <v>0</v>
      </c>
      <c r="AH80" s="114">
        <v>0</v>
      </c>
      <c r="AI80" s="114">
        <v>0</v>
      </c>
      <c r="AJ80" s="114">
        <v>0</v>
      </c>
      <c r="AK80" s="114">
        <v>0</v>
      </c>
      <c r="AL80" s="114">
        <v>0</v>
      </c>
      <c r="AM80" s="114">
        <v>0</v>
      </c>
      <c r="AN80" s="114">
        <v>0</v>
      </c>
      <c r="AO80" s="114">
        <v>0</v>
      </c>
      <c r="AP80" s="114">
        <v>0</v>
      </c>
      <c r="AQ80" s="114">
        <v>0</v>
      </c>
      <c r="AR80" s="114">
        <v>0</v>
      </c>
      <c r="AS80" s="114">
        <v>0</v>
      </c>
      <c r="AT80" s="114">
        <v>0</v>
      </c>
      <c r="AU80" s="114">
        <v>0</v>
      </c>
      <c r="AV80" s="114">
        <v>0</v>
      </c>
      <c r="AW80" s="114">
        <v>0</v>
      </c>
      <c r="AX80" s="114">
        <v>0</v>
      </c>
      <c r="AY80" s="114">
        <v>0</v>
      </c>
      <c r="AZ80" s="114">
        <v>0</v>
      </c>
      <c r="BA80" s="114">
        <v>0</v>
      </c>
      <c r="BB80" s="114">
        <v>0</v>
      </c>
      <c r="BC80" s="114">
        <v>0</v>
      </c>
      <c r="BD80" s="114">
        <v>0</v>
      </c>
      <c r="BE80" s="114">
        <v>0</v>
      </c>
      <c r="BF80" s="114">
        <v>0</v>
      </c>
      <c r="BG80" s="114">
        <v>0</v>
      </c>
      <c r="BH80" s="114">
        <v>0</v>
      </c>
      <c r="BI80" s="114">
        <v>0</v>
      </c>
      <c r="BJ80" s="114">
        <v>0</v>
      </c>
      <c r="BK80" s="114">
        <v>0</v>
      </c>
      <c r="BL80" s="114">
        <v>0</v>
      </c>
      <c r="BM80" s="114">
        <v>0</v>
      </c>
      <c r="BN80" s="114">
        <v>0</v>
      </c>
      <c r="BO80" s="114">
        <v>0</v>
      </c>
      <c r="BP80" s="114">
        <v>0</v>
      </c>
      <c r="BQ80" s="114">
        <v>0</v>
      </c>
      <c r="BR80" s="114">
        <v>0</v>
      </c>
      <c r="BS80" s="114">
        <v>0</v>
      </c>
      <c r="BT80" s="114">
        <v>0</v>
      </c>
      <c r="BU80" s="114">
        <v>0</v>
      </c>
      <c r="BV80" s="114">
        <v>0</v>
      </c>
      <c r="BW80" s="114">
        <v>0</v>
      </c>
      <c r="BX80" s="114">
        <v>0</v>
      </c>
      <c r="BY80" s="114">
        <v>0</v>
      </c>
      <c r="BZ80" s="114">
        <v>0</v>
      </c>
      <c r="CA80" s="114">
        <v>0</v>
      </c>
      <c r="CB80" s="114">
        <v>0</v>
      </c>
      <c r="CC80" s="114">
        <v>0</v>
      </c>
      <c r="CD80" s="114">
        <v>0</v>
      </c>
      <c r="CE80" s="114">
        <v>0</v>
      </c>
      <c r="CF80" s="114">
        <v>0</v>
      </c>
      <c r="CG80" s="114">
        <v>0</v>
      </c>
      <c r="CH80" s="114">
        <v>0</v>
      </c>
      <c r="CI80" s="114">
        <v>0</v>
      </c>
      <c r="CJ80" s="114">
        <v>0</v>
      </c>
      <c r="CK80" s="114">
        <v>0</v>
      </c>
      <c r="CL80" s="114">
        <v>0</v>
      </c>
      <c r="CM80" s="114">
        <v>0</v>
      </c>
      <c r="CN80" s="114">
        <v>0</v>
      </c>
      <c r="CO80" s="114">
        <v>0</v>
      </c>
      <c r="CP80" s="114">
        <v>0</v>
      </c>
      <c r="CQ80" s="114">
        <v>0</v>
      </c>
      <c r="CR80" s="114">
        <v>0</v>
      </c>
      <c r="CS80" s="114">
        <v>0</v>
      </c>
      <c r="CT80" s="114">
        <v>0</v>
      </c>
      <c r="CU80" s="114">
        <v>0</v>
      </c>
      <c r="CV80" s="114">
        <v>0</v>
      </c>
      <c r="CW80" s="114">
        <v>0</v>
      </c>
      <c r="CX80" s="114">
        <v>0</v>
      </c>
      <c r="CY80" s="114">
        <v>0</v>
      </c>
      <c r="CZ80" s="114">
        <v>0</v>
      </c>
      <c r="DA80" s="114">
        <v>0</v>
      </c>
      <c r="DB80" s="114">
        <v>0</v>
      </c>
      <c r="DC80" s="114">
        <v>0</v>
      </c>
      <c r="DD80" s="114">
        <v>0</v>
      </c>
      <c r="DE80" s="114">
        <v>0</v>
      </c>
      <c r="DF80" s="114">
        <v>0</v>
      </c>
      <c r="DG80" s="114">
        <v>0</v>
      </c>
      <c r="DH80" s="114">
        <v>0</v>
      </c>
      <c r="DI80" s="114">
        <v>0</v>
      </c>
      <c r="DJ80" s="114">
        <v>0</v>
      </c>
      <c r="DK80" s="114">
        <v>0</v>
      </c>
      <c r="DL80" s="114">
        <v>0</v>
      </c>
      <c r="DM80" s="114">
        <v>0</v>
      </c>
      <c r="DN80" s="114">
        <v>0</v>
      </c>
      <c r="DO80" s="114">
        <v>0</v>
      </c>
      <c r="DP80" s="114">
        <v>0</v>
      </c>
      <c r="DQ80" s="114">
        <v>0</v>
      </c>
      <c r="DR80" s="114">
        <v>0</v>
      </c>
      <c r="DS80" s="114">
        <v>0</v>
      </c>
      <c r="DT80" s="114">
        <v>0</v>
      </c>
      <c r="DU80" s="114">
        <v>0</v>
      </c>
      <c r="DV80" s="114">
        <v>0</v>
      </c>
      <c r="DW80" s="114">
        <v>0</v>
      </c>
      <c r="DX80" s="114">
        <v>0</v>
      </c>
      <c r="DY80" s="114">
        <v>0</v>
      </c>
      <c r="DZ80" s="114">
        <v>0</v>
      </c>
      <c r="EA80" s="114">
        <v>0</v>
      </c>
      <c r="EB80" s="114">
        <v>0</v>
      </c>
      <c r="EC80" s="114">
        <v>0</v>
      </c>
      <c r="ED80" s="114">
        <v>0</v>
      </c>
      <c r="EE80" s="114">
        <v>0</v>
      </c>
      <c r="EF80" s="114">
        <v>0</v>
      </c>
      <c r="EG80" s="114">
        <v>0</v>
      </c>
      <c r="EH80" s="114">
        <v>0</v>
      </c>
      <c r="EI80" s="114">
        <v>0</v>
      </c>
      <c r="EJ80" s="114">
        <v>0</v>
      </c>
      <c r="EK80" s="114">
        <v>0</v>
      </c>
      <c r="EL80" s="114">
        <v>0</v>
      </c>
      <c r="EM80" s="114">
        <v>0</v>
      </c>
      <c r="EN80" s="114">
        <v>0</v>
      </c>
      <c r="EO80" s="114">
        <v>0</v>
      </c>
      <c r="EP80" s="114">
        <v>0</v>
      </c>
      <c r="EQ80" s="114">
        <v>0</v>
      </c>
      <c r="ER80" s="114">
        <v>0</v>
      </c>
      <c r="ES80" s="114">
        <v>0</v>
      </c>
      <c r="ET80" s="114">
        <v>0</v>
      </c>
      <c r="EU80" s="114">
        <v>0</v>
      </c>
      <c r="EV80" s="114">
        <v>0</v>
      </c>
      <c r="EW80" s="114">
        <v>0</v>
      </c>
      <c r="EX80" s="114">
        <v>0</v>
      </c>
      <c r="EY80" s="114">
        <v>0</v>
      </c>
      <c r="EZ80" s="114">
        <v>0</v>
      </c>
      <c r="FA80" s="114">
        <v>0</v>
      </c>
      <c r="FB80" s="114">
        <v>0</v>
      </c>
      <c r="FC80" s="114">
        <v>0</v>
      </c>
      <c r="FD80" s="114">
        <v>0</v>
      </c>
      <c r="FE80" s="114">
        <v>0</v>
      </c>
      <c r="FF80" s="114">
        <v>0</v>
      </c>
      <c r="FG80" s="114">
        <v>0</v>
      </c>
      <c r="FH80" s="114">
        <v>0</v>
      </c>
      <c r="FI80" s="114">
        <v>0</v>
      </c>
      <c r="FJ80" s="114">
        <v>0</v>
      </c>
      <c r="FK80" s="114">
        <v>0</v>
      </c>
      <c r="FL80" s="114">
        <v>0</v>
      </c>
      <c r="FM80" s="114">
        <v>0</v>
      </c>
      <c r="FN80" s="114">
        <v>0</v>
      </c>
      <c r="FO80" s="114">
        <v>0</v>
      </c>
      <c r="FP80" s="114">
        <v>0</v>
      </c>
      <c r="FQ80" s="114">
        <v>0</v>
      </c>
      <c r="FR80" s="114">
        <v>0</v>
      </c>
      <c r="FS80" s="114">
        <v>0</v>
      </c>
      <c r="FT80" s="114">
        <v>0</v>
      </c>
      <c r="FU80" s="114">
        <v>0</v>
      </c>
      <c r="FV80" s="114">
        <v>0</v>
      </c>
      <c r="FW80" s="114">
        <v>0</v>
      </c>
      <c r="FX80" s="114">
        <v>0</v>
      </c>
      <c r="FY80" s="114">
        <v>0</v>
      </c>
      <c r="FZ80" s="114">
        <v>0</v>
      </c>
      <c r="GA80" s="114">
        <v>0</v>
      </c>
      <c r="GB80" s="114">
        <v>0</v>
      </c>
      <c r="GC80" s="114">
        <v>0</v>
      </c>
      <c r="GD80" s="114">
        <v>0</v>
      </c>
      <c r="GE80" s="114">
        <v>0</v>
      </c>
      <c r="GF80" s="114">
        <v>0</v>
      </c>
      <c r="GG80" s="114">
        <v>0</v>
      </c>
      <c r="GH80" s="114">
        <v>0</v>
      </c>
      <c r="GI80" s="114">
        <v>0</v>
      </c>
      <c r="GJ80" s="114">
        <v>0</v>
      </c>
      <c r="GK80" s="114">
        <v>0</v>
      </c>
      <c r="GL80" s="114">
        <v>0</v>
      </c>
      <c r="GM80" s="114">
        <v>0</v>
      </c>
      <c r="GN80" s="114">
        <v>0</v>
      </c>
      <c r="GO80" s="114">
        <v>0</v>
      </c>
      <c r="GP80" s="114">
        <v>0</v>
      </c>
      <c r="GQ80" s="114">
        <v>0</v>
      </c>
      <c r="GR80" s="114">
        <v>0</v>
      </c>
      <c r="GS80" s="114">
        <v>0</v>
      </c>
      <c r="GT80" s="114">
        <v>0</v>
      </c>
      <c r="GU80" s="114">
        <v>0</v>
      </c>
      <c r="GV80" s="114">
        <v>0</v>
      </c>
      <c r="GW80" s="114">
        <v>0</v>
      </c>
      <c r="GX80" s="114">
        <v>0</v>
      </c>
      <c r="GY80" s="114">
        <v>0</v>
      </c>
      <c r="GZ80" s="114">
        <v>0</v>
      </c>
      <c r="HA80" s="114">
        <v>0</v>
      </c>
      <c r="HB80" s="114">
        <v>0</v>
      </c>
      <c r="HC80" s="114">
        <v>0</v>
      </c>
      <c r="HD80" s="114">
        <v>0</v>
      </c>
      <c r="HE80" s="114">
        <v>0</v>
      </c>
      <c r="HF80" s="114">
        <v>0</v>
      </c>
      <c r="HG80" s="114">
        <v>0</v>
      </c>
      <c r="HH80" s="114">
        <v>0</v>
      </c>
      <c r="HI80" s="114">
        <v>0</v>
      </c>
    </row>
    <row r="81" spans="1:217" s="109" customFormat="1" x14ac:dyDescent="0.2">
      <c r="A81" s="113" t="s">
        <v>384</v>
      </c>
      <c r="B81" s="114">
        <v>0</v>
      </c>
      <c r="C81" s="114">
        <v>0</v>
      </c>
      <c r="D81" s="114">
        <v>0</v>
      </c>
      <c r="E81" s="114">
        <v>0</v>
      </c>
      <c r="F81" s="114">
        <v>0</v>
      </c>
      <c r="G81" s="114">
        <v>0</v>
      </c>
      <c r="H81" s="114">
        <v>0</v>
      </c>
      <c r="I81" s="114">
        <v>0</v>
      </c>
      <c r="J81" s="114">
        <v>0</v>
      </c>
      <c r="K81" s="114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14">
        <v>0</v>
      </c>
      <c r="AF81" s="114">
        <v>0</v>
      </c>
      <c r="AG81" s="114">
        <v>0</v>
      </c>
      <c r="AH81" s="114">
        <v>0</v>
      </c>
      <c r="AI81" s="114">
        <v>0</v>
      </c>
      <c r="AJ81" s="114">
        <v>0</v>
      </c>
      <c r="AK81" s="114">
        <v>0</v>
      </c>
      <c r="AL81" s="114">
        <v>0</v>
      </c>
      <c r="AM81" s="114">
        <v>0</v>
      </c>
      <c r="AN81" s="114">
        <v>0</v>
      </c>
      <c r="AO81" s="114">
        <v>0</v>
      </c>
      <c r="AP81" s="114">
        <v>0</v>
      </c>
      <c r="AQ81" s="114">
        <v>0</v>
      </c>
      <c r="AR81" s="114">
        <v>0</v>
      </c>
      <c r="AS81" s="114">
        <v>0</v>
      </c>
      <c r="AT81" s="114">
        <v>0</v>
      </c>
      <c r="AU81" s="114">
        <v>0</v>
      </c>
      <c r="AV81" s="114">
        <v>0</v>
      </c>
      <c r="AW81" s="114">
        <v>0</v>
      </c>
      <c r="AX81" s="114">
        <v>0</v>
      </c>
      <c r="AY81" s="114">
        <v>0</v>
      </c>
      <c r="AZ81" s="114">
        <v>0</v>
      </c>
      <c r="BA81" s="114">
        <v>0</v>
      </c>
      <c r="BB81" s="114">
        <v>0</v>
      </c>
      <c r="BC81" s="114">
        <v>0</v>
      </c>
      <c r="BD81" s="114">
        <v>0</v>
      </c>
      <c r="BE81" s="114">
        <v>0</v>
      </c>
      <c r="BF81" s="114">
        <v>0</v>
      </c>
      <c r="BG81" s="114">
        <v>0</v>
      </c>
      <c r="BH81" s="114">
        <v>0</v>
      </c>
      <c r="BI81" s="114">
        <v>0</v>
      </c>
      <c r="BJ81" s="114">
        <v>0</v>
      </c>
      <c r="BK81" s="114">
        <v>0</v>
      </c>
      <c r="BL81" s="114">
        <v>0</v>
      </c>
      <c r="BM81" s="114">
        <v>0</v>
      </c>
      <c r="BN81" s="114">
        <v>0</v>
      </c>
      <c r="BO81" s="114">
        <v>0</v>
      </c>
      <c r="BP81" s="114">
        <v>0</v>
      </c>
      <c r="BQ81" s="114">
        <v>0</v>
      </c>
      <c r="BR81" s="114">
        <v>0</v>
      </c>
      <c r="BS81" s="114">
        <v>0</v>
      </c>
      <c r="BT81" s="114">
        <v>0</v>
      </c>
      <c r="BU81" s="114">
        <v>0</v>
      </c>
      <c r="BV81" s="114">
        <v>0</v>
      </c>
      <c r="BW81" s="114">
        <v>0</v>
      </c>
      <c r="BX81" s="114">
        <v>0</v>
      </c>
      <c r="BY81" s="114">
        <v>0</v>
      </c>
      <c r="BZ81" s="114">
        <v>0</v>
      </c>
      <c r="CA81" s="114">
        <v>0</v>
      </c>
      <c r="CB81" s="114">
        <v>0</v>
      </c>
      <c r="CC81" s="114">
        <v>0</v>
      </c>
      <c r="CD81" s="114">
        <v>0</v>
      </c>
      <c r="CE81" s="114">
        <v>0</v>
      </c>
      <c r="CF81" s="114">
        <v>0</v>
      </c>
      <c r="CG81" s="114">
        <v>0</v>
      </c>
      <c r="CH81" s="114">
        <v>0</v>
      </c>
      <c r="CI81" s="114">
        <v>0</v>
      </c>
      <c r="CJ81" s="114">
        <v>0</v>
      </c>
      <c r="CK81" s="114">
        <v>0</v>
      </c>
      <c r="CL81" s="114">
        <v>0</v>
      </c>
      <c r="CM81" s="114">
        <v>0</v>
      </c>
      <c r="CN81" s="114">
        <v>0</v>
      </c>
      <c r="CO81" s="114">
        <v>0</v>
      </c>
      <c r="CP81" s="114">
        <v>0</v>
      </c>
      <c r="CQ81" s="114">
        <v>0</v>
      </c>
      <c r="CR81" s="114">
        <v>0</v>
      </c>
      <c r="CS81" s="114">
        <v>0</v>
      </c>
      <c r="CT81" s="114">
        <v>0</v>
      </c>
      <c r="CU81" s="114">
        <v>0</v>
      </c>
      <c r="CV81" s="114">
        <v>0</v>
      </c>
      <c r="CW81" s="114">
        <v>0</v>
      </c>
      <c r="CX81" s="114">
        <v>0</v>
      </c>
      <c r="CY81" s="114">
        <v>0</v>
      </c>
      <c r="CZ81" s="114">
        <v>0</v>
      </c>
      <c r="DA81" s="114">
        <v>0</v>
      </c>
      <c r="DB81" s="114">
        <v>0</v>
      </c>
      <c r="DC81" s="114">
        <v>0</v>
      </c>
      <c r="DD81" s="114">
        <v>0</v>
      </c>
      <c r="DE81" s="114">
        <v>0</v>
      </c>
      <c r="DF81" s="114">
        <v>0</v>
      </c>
      <c r="DG81" s="114">
        <v>0</v>
      </c>
      <c r="DH81" s="114">
        <v>0</v>
      </c>
      <c r="DI81" s="114">
        <v>0</v>
      </c>
      <c r="DJ81" s="114">
        <v>0</v>
      </c>
      <c r="DK81" s="114">
        <v>0</v>
      </c>
      <c r="DL81" s="114">
        <v>0</v>
      </c>
      <c r="DM81" s="114">
        <v>0</v>
      </c>
      <c r="DN81" s="114">
        <v>0</v>
      </c>
      <c r="DO81" s="114">
        <v>0</v>
      </c>
      <c r="DP81" s="114">
        <v>0</v>
      </c>
      <c r="DQ81" s="114">
        <v>0</v>
      </c>
      <c r="DR81" s="114">
        <v>0</v>
      </c>
      <c r="DS81" s="114">
        <v>0</v>
      </c>
      <c r="DT81" s="114">
        <v>0</v>
      </c>
      <c r="DU81" s="114">
        <v>0</v>
      </c>
      <c r="DV81" s="114">
        <v>0</v>
      </c>
      <c r="DW81" s="114">
        <v>0</v>
      </c>
      <c r="DX81" s="114">
        <v>0</v>
      </c>
      <c r="DY81" s="114">
        <v>0</v>
      </c>
      <c r="DZ81" s="114">
        <v>0</v>
      </c>
      <c r="EA81" s="114">
        <v>0</v>
      </c>
      <c r="EB81" s="114">
        <v>0</v>
      </c>
      <c r="EC81" s="114">
        <v>0</v>
      </c>
      <c r="ED81" s="114">
        <v>0</v>
      </c>
      <c r="EE81" s="114">
        <v>0</v>
      </c>
      <c r="EF81" s="114">
        <v>0</v>
      </c>
      <c r="EG81" s="114">
        <v>0</v>
      </c>
      <c r="EH81" s="114">
        <v>0</v>
      </c>
      <c r="EI81" s="114">
        <v>0</v>
      </c>
      <c r="EJ81" s="114">
        <v>0</v>
      </c>
      <c r="EK81" s="114">
        <v>0</v>
      </c>
      <c r="EL81" s="114">
        <v>0</v>
      </c>
      <c r="EM81" s="114">
        <v>0</v>
      </c>
      <c r="EN81" s="114">
        <v>0</v>
      </c>
      <c r="EO81" s="114">
        <v>0</v>
      </c>
      <c r="EP81" s="114">
        <v>0</v>
      </c>
      <c r="EQ81" s="114">
        <v>0</v>
      </c>
      <c r="ER81" s="114">
        <v>0</v>
      </c>
      <c r="ES81" s="114">
        <v>0</v>
      </c>
      <c r="ET81" s="114">
        <v>0</v>
      </c>
      <c r="EU81" s="114">
        <v>0</v>
      </c>
      <c r="EV81" s="114">
        <v>0</v>
      </c>
      <c r="EW81" s="114">
        <v>0</v>
      </c>
      <c r="EX81" s="114">
        <v>0</v>
      </c>
      <c r="EY81" s="114">
        <v>0</v>
      </c>
      <c r="EZ81" s="114">
        <v>0</v>
      </c>
      <c r="FA81" s="114">
        <v>0</v>
      </c>
      <c r="FB81" s="114">
        <v>0</v>
      </c>
      <c r="FC81" s="114">
        <v>0</v>
      </c>
      <c r="FD81" s="114">
        <v>0</v>
      </c>
      <c r="FE81" s="114">
        <v>0</v>
      </c>
      <c r="FF81" s="114">
        <v>0</v>
      </c>
      <c r="FG81" s="114">
        <v>0</v>
      </c>
      <c r="FH81" s="114">
        <v>0</v>
      </c>
      <c r="FI81" s="114">
        <v>0</v>
      </c>
      <c r="FJ81" s="114">
        <v>0</v>
      </c>
      <c r="FK81" s="114">
        <v>0</v>
      </c>
      <c r="FL81" s="114">
        <v>0</v>
      </c>
      <c r="FM81" s="114">
        <v>0</v>
      </c>
      <c r="FN81" s="114">
        <v>0</v>
      </c>
      <c r="FO81" s="114">
        <v>0</v>
      </c>
      <c r="FP81" s="114">
        <v>0</v>
      </c>
      <c r="FQ81" s="114">
        <v>0</v>
      </c>
      <c r="FR81" s="114">
        <v>0</v>
      </c>
      <c r="FS81" s="114">
        <v>0</v>
      </c>
      <c r="FT81" s="114">
        <v>0</v>
      </c>
      <c r="FU81" s="114">
        <v>0</v>
      </c>
      <c r="FV81" s="114">
        <v>0</v>
      </c>
      <c r="FW81" s="114">
        <v>0</v>
      </c>
      <c r="FX81" s="114">
        <v>0</v>
      </c>
      <c r="FY81" s="114">
        <v>0</v>
      </c>
      <c r="FZ81" s="114">
        <v>0</v>
      </c>
      <c r="GA81" s="114">
        <v>0</v>
      </c>
      <c r="GB81" s="114">
        <v>0</v>
      </c>
      <c r="GC81" s="114">
        <v>0</v>
      </c>
      <c r="GD81" s="114">
        <v>0</v>
      </c>
      <c r="GE81" s="114">
        <v>0</v>
      </c>
      <c r="GF81" s="114">
        <v>0</v>
      </c>
      <c r="GG81" s="114">
        <v>0</v>
      </c>
      <c r="GH81" s="114">
        <v>0</v>
      </c>
      <c r="GI81" s="114">
        <v>0</v>
      </c>
      <c r="GJ81" s="114">
        <v>0</v>
      </c>
      <c r="GK81" s="114">
        <v>0</v>
      </c>
      <c r="GL81" s="114">
        <v>0</v>
      </c>
      <c r="GM81" s="114">
        <v>0</v>
      </c>
      <c r="GN81" s="114">
        <v>0</v>
      </c>
      <c r="GO81" s="114">
        <v>0</v>
      </c>
      <c r="GP81" s="114">
        <v>0</v>
      </c>
      <c r="GQ81" s="114">
        <v>0</v>
      </c>
      <c r="GR81" s="114">
        <v>0</v>
      </c>
      <c r="GS81" s="114">
        <v>0</v>
      </c>
      <c r="GT81" s="114">
        <v>0</v>
      </c>
      <c r="GU81" s="114">
        <v>0</v>
      </c>
      <c r="GV81" s="114">
        <v>0</v>
      </c>
      <c r="GW81" s="114">
        <v>0</v>
      </c>
      <c r="GX81" s="114">
        <v>0</v>
      </c>
      <c r="GY81" s="114">
        <v>0</v>
      </c>
      <c r="GZ81" s="114">
        <v>0</v>
      </c>
      <c r="HA81" s="114">
        <v>0</v>
      </c>
      <c r="HB81" s="114">
        <v>0</v>
      </c>
      <c r="HC81" s="114">
        <v>0</v>
      </c>
      <c r="HD81" s="114">
        <v>0</v>
      </c>
      <c r="HE81" s="114">
        <v>0</v>
      </c>
      <c r="HF81" s="114">
        <v>0</v>
      </c>
      <c r="HG81" s="114">
        <v>0</v>
      </c>
      <c r="HH81" s="114">
        <v>0</v>
      </c>
      <c r="HI81" s="114">
        <v>0</v>
      </c>
    </row>
    <row r="82" spans="1:217" s="109" customFormat="1" x14ac:dyDescent="0.2">
      <c r="A82" s="113" t="s">
        <v>385</v>
      </c>
      <c r="B82" s="114">
        <v>0</v>
      </c>
      <c r="C82" s="114">
        <v>0</v>
      </c>
      <c r="D82" s="115">
        <v>0</v>
      </c>
      <c r="E82" s="115">
        <v>0</v>
      </c>
      <c r="F82" s="115">
        <v>0</v>
      </c>
      <c r="G82" s="115">
        <v>0</v>
      </c>
      <c r="H82" s="115">
        <v>0</v>
      </c>
      <c r="I82" s="115">
        <v>0</v>
      </c>
      <c r="J82" s="115">
        <v>0</v>
      </c>
      <c r="K82" s="115">
        <v>0</v>
      </c>
      <c r="L82" s="115">
        <v>0</v>
      </c>
      <c r="M82" s="115">
        <v>0</v>
      </c>
      <c r="N82" s="115">
        <v>0</v>
      </c>
      <c r="O82" s="115">
        <v>0</v>
      </c>
      <c r="P82" s="115">
        <v>0</v>
      </c>
      <c r="Q82" s="115">
        <v>0</v>
      </c>
      <c r="R82" s="115">
        <v>0</v>
      </c>
      <c r="S82" s="115">
        <v>0</v>
      </c>
      <c r="T82" s="115">
        <v>0</v>
      </c>
      <c r="U82" s="115">
        <v>0</v>
      </c>
      <c r="V82" s="115">
        <v>0</v>
      </c>
      <c r="W82" s="115">
        <v>0</v>
      </c>
      <c r="X82" s="115">
        <v>0</v>
      </c>
      <c r="Y82" s="115">
        <v>0</v>
      </c>
      <c r="Z82" s="115">
        <v>0</v>
      </c>
      <c r="AA82" s="115">
        <v>0</v>
      </c>
      <c r="AB82" s="115">
        <v>0</v>
      </c>
      <c r="AC82" s="115">
        <v>0</v>
      </c>
      <c r="AD82" s="115">
        <v>0</v>
      </c>
      <c r="AE82" s="115">
        <v>0</v>
      </c>
      <c r="AF82" s="115">
        <v>0</v>
      </c>
      <c r="AG82" s="115">
        <v>0</v>
      </c>
      <c r="AH82" s="115"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v>0</v>
      </c>
      <c r="AR82" s="115">
        <v>0</v>
      </c>
      <c r="AS82" s="115">
        <v>0</v>
      </c>
      <c r="AT82" s="115">
        <v>0</v>
      </c>
      <c r="AU82" s="115">
        <v>0</v>
      </c>
      <c r="AV82" s="115">
        <v>0</v>
      </c>
      <c r="AW82" s="115">
        <v>0</v>
      </c>
      <c r="AX82" s="115">
        <v>0</v>
      </c>
      <c r="AY82" s="115">
        <v>0</v>
      </c>
      <c r="AZ82" s="115">
        <v>0</v>
      </c>
      <c r="BA82" s="115">
        <v>0</v>
      </c>
      <c r="BB82" s="115">
        <v>0</v>
      </c>
      <c r="BC82" s="115">
        <v>0</v>
      </c>
      <c r="BD82" s="115">
        <v>0</v>
      </c>
      <c r="BE82" s="115">
        <v>0</v>
      </c>
      <c r="BF82" s="115">
        <v>0</v>
      </c>
      <c r="BG82" s="115">
        <v>0</v>
      </c>
      <c r="BH82" s="115">
        <v>0</v>
      </c>
      <c r="BI82" s="115">
        <v>0</v>
      </c>
      <c r="BJ82" s="115">
        <v>0</v>
      </c>
      <c r="BK82" s="115">
        <v>0</v>
      </c>
      <c r="BL82" s="115">
        <v>0</v>
      </c>
      <c r="BM82" s="115">
        <v>0</v>
      </c>
      <c r="BN82" s="115">
        <v>0</v>
      </c>
      <c r="BO82" s="115">
        <v>0</v>
      </c>
      <c r="BP82" s="115">
        <v>0</v>
      </c>
      <c r="BQ82" s="115">
        <v>0</v>
      </c>
      <c r="BR82" s="115">
        <v>0</v>
      </c>
      <c r="BS82" s="115">
        <v>0</v>
      </c>
      <c r="BT82" s="115">
        <v>0</v>
      </c>
      <c r="BU82" s="115">
        <v>0</v>
      </c>
      <c r="BV82" s="115">
        <v>0</v>
      </c>
      <c r="BW82" s="115">
        <v>0</v>
      </c>
      <c r="BX82" s="115">
        <v>0</v>
      </c>
      <c r="BY82" s="115">
        <v>0</v>
      </c>
      <c r="BZ82" s="115">
        <v>0</v>
      </c>
      <c r="CA82" s="115">
        <v>0</v>
      </c>
      <c r="CB82" s="115">
        <v>0</v>
      </c>
      <c r="CC82" s="115">
        <v>0</v>
      </c>
      <c r="CD82" s="115">
        <v>0</v>
      </c>
      <c r="CE82" s="115">
        <v>0</v>
      </c>
      <c r="CF82" s="115">
        <v>0</v>
      </c>
      <c r="CG82" s="115">
        <v>0</v>
      </c>
      <c r="CH82" s="115">
        <v>0</v>
      </c>
      <c r="CI82" s="115">
        <v>0</v>
      </c>
      <c r="CJ82" s="115">
        <v>0</v>
      </c>
      <c r="CK82" s="115">
        <v>0</v>
      </c>
      <c r="CL82" s="115">
        <v>0</v>
      </c>
      <c r="CM82" s="115">
        <v>0</v>
      </c>
      <c r="CN82" s="115">
        <v>0</v>
      </c>
      <c r="CO82" s="115">
        <v>0</v>
      </c>
      <c r="CP82" s="115">
        <v>0</v>
      </c>
      <c r="CQ82" s="115">
        <v>0</v>
      </c>
      <c r="CR82" s="115">
        <v>0</v>
      </c>
      <c r="CS82" s="115">
        <v>0</v>
      </c>
      <c r="CT82" s="115">
        <v>0</v>
      </c>
      <c r="CU82" s="115">
        <v>0</v>
      </c>
      <c r="CV82" s="115">
        <v>0</v>
      </c>
      <c r="CW82" s="115">
        <v>0</v>
      </c>
      <c r="CX82" s="115">
        <v>0</v>
      </c>
      <c r="CY82" s="115">
        <v>0</v>
      </c>
      <c r="CZ82" s="115">
        <v>0</v>
      </c>
      <c r="DA82" s="115">
        <v>0</v>
      </c>
      <c r="DB82" s="115">
        <v>0</v>
      </c>
      <c r="DC82" s="115">
        <v>0</v>
      </c>
      <c r="DD82" s="115">
        <v>0</v>
      </c>
      <c r="DE82" s="115">
        <v>0</v>
      </c>
      <c r="DF82" s="115">
        <v>0</v>
      </c>
      <c r="DG82" s="115">
        <v>0</v>
      </c>
      <c r="DH82" s="115">
        <v>0</v>
      </c>
      <c r="DI82" s="115">
        <v>0</v>
      </c>
      <c r="DJ82" s="115">
        <v>0</v>
      </c>
      <c r="DK82" s="115">
        <v>0</v>
      </c>
      <c r="DL82" s="115">
        <v>0</v>
      </c>
      <c r="DM82" s="115">
        <v>0</v>
      </c>
      <c r="DN82" s="115">
        <v>0</v>
      </c>
      <c r="DO82" s="115">
        <v>0</v>
      </c>
      <c r="DP82" s="115">
        <v>0</v>
      </c>
      <c r="DQ82" s="115">
        <v>0</v>
      </c>
      <c r="DR82" s="115">
        <v>0</v>
      </c>
      <c r="DS82" s="115">
        <v>0</v>
      </c>
      <c r="DT82" s="115">
        <v>0</v>
      </c>
      <c r="DU82" s="115">
        <v>0</v>
      </c>
      <c r="DV82" s="115">
        <v>0</v>
      </c>
      <c r="DW82" s="115">
        <v>0</v>
      </c>
      <c r="DX82" s="115">
        <v>0</v>
      </c>
      <c r="DY82" s="115">
        <v>0</v>
      </c>
      <c r="DZ82" s="115">
        <v>0</v>
      </c>
      <c r="EA82" s="115">
        <v>0</v>
      </c>
      <c r="EB82" s="115">
        <v>0</v>
      </c>
      <c r="EC82" s="115">
        <v>0</v>
      </c>
      <c r="ED82" s="115">
        <v>0</v>
      </c>
      <c r="EE82" s="115">
        <v>0</v>
      </c>
      <c r="EF82" s="115">
        <v>0</v>
      </c>
      <c r="EG82" s="115">
        <v>0</v>
      </c>
      <c r="EH82" s="115">
        <v>0</v>
      </c>
      <c r="EI82" s="115">
        <v>0</v>
      </c>
      <c r="EJ82" s="115">
        <v>0</v>
      </c>
      <c r="EK82" s="115">
        <v>0</v>
      </c>
      <c r="EL82" s="115">
        <v>0</v>
      </c>
      <c r="EM82" s="115">
        <v>0</v>
      </c>
      <c r="EN82" s="115">
        <v>0</v>
      </c>
      <c r="EO82" s="115">
        <v>0</v>
      </c>
      <c r="EP82" s="115">
        <v>0</v>
      </c>
      <c r="EQ82" s="115">
        <v>0</v>
      </c>
      <c r="ER82" s="115">
        <v>0</v>
      </c>
      <c r="ES82" s="115">
        <v>0</v>
      </c>
      <c r="ET82" s="115">
        <v>0</v>
      </c>
      <c r="EU82" s="115">
        <v>0</v>
      </c>
      <c r="EV82" s="115">
        <v>0</v>
      </c>
      <c r="EW82" s="115">
        <v>0</v>
      </c>
      <c r="EX82" s="115">
        <v>0</v>
      </c>
      <c r="EY82" s="115">
        <v>0</v>
      </c>
      <c r="EZ82" s="115">
        <v>0</v>
      </c>
      <c r="FA82" s="115">
        <v>0</v>
      </c>
      <c r="FB82" s="115">
        <v>0</v>
      </c>
      <c r="FC82" s="115">
        <v>0</v>
      </c>
      <c r="FD82" s="115">
        <v>0</v>
      </c>
      <c r="FE82" s="115">
        <v>0</v>
      </c>
      <c r="FF82" s="115">
        <v>0</v>
      </c>
      <c r="FG82" s="115">
        <v>0</v>
      </c>
      <c r="FH82" s="115">
        <v>0</v>
      </c>
      <c r="FI82" s="115">
        <v>0</v>
      </c>
      <c r="FJ82" s="115">
        <v>0</v>
      </c>
      <c r="FK82" s="115">
        <v>0</v>
      </c>
      <c r="FL82" s="115">
        <v>0</v>
      </c>
      <c r="FM82" s="115">
        <v>0</v>
      </c>
      <c r="FN82" s="115">
        <v>0</v>
      </c>
      <c r="FO82" s="115">
        <v>0</v>
      </c>
      <c r="FP82" s="115">
        <v>0</v>
      </c>
      <c r="FQ82" s="115">
        <v>0</v>
      </c>
      <c r="FR82" s="115">
        <v>0</v>
      </c>
      <c r="FS82" s="115">
        <v>0</v>
      </c>
      <c r="FT82" s="115">
        <v>0</v>
      </c>
      <c r="FU82" s="115">
        <v>0</v>
      </c>
      <c r="FV82" s="115">
        <v>0</v>
      </c>
      <c r="FW82" s="115">
        <v>0</v>
      </c>
      <c r="FX82" s="115">
        <v>0</v>
      </c>
      <c r="FY82" s="115">
        <v>0</v>
      </c>
      <c r="FZ82" s="115">
        <v>0</v>
      </c>
      <c r="GA82" s="115">
        <v>0</v>
      </c>
      <c r="GB82" s="115">
        <v>0</v>
      </c>
      <c r="GC82" s="115">
        <v>0</v>
      </c>
      <c r="GD82" s="115">
        <v>0</v>
      </c>
      <c r="GE82" s="115">
        <v>0</v>
      </c>
      <c r="GF82" s="115">
        <v>0</v>
      </c>
      <c r="GG82" s="115">
        <v>0</v>
      </c>
      <c r="GH82" s="115">
        <v>0</v>
      </c>
      <c r="GI82" s="115">
        <v>0</v>
      </c>
      <c r="GJ82" s="115">
        <v>0</v>
      </c>
      <c r="GK82" s="115">
        <v>0</v>
      </c>
      <c r="GL82" s="115">
        <v>0</v>
      </c>
      <c r="GM82" s="115">
        <v>0</v>
      </c>
      <c r="GN82" s="115">
        <v>0</v>
      </c>
      <c r="GO82" s="115">
        <v>0</v>
      </c>
      <c r="GP82" s="115">
        <v>0</v>
      </c>
      <c r="GQ82" s="115">
        <v>0</v>
      </c>
      <c r="GR82" s="115">
        <v>0</v>
      </c>
      <c r="GS82" s="115">
        <v>0</v>
      </c>
      <c r="GT82" s="115">
        <v>0</v>
      </c>
      <c r="GU82" s="115">
        <v>0</v>
      </c>
      <c r="GV82" s="115">
        <v>0</v>
      </c>
      <c r="GW82" s="115">
        <v>0</v>
      </c>
      <c r="GX82" s="115">
        <v>0</v>
      </c>
      <c r="GY82" s="115">
        <v>0</v>
      </c>
      <c r="GZ82" s="115">
        <v>0</v>
      </c>
      <c r="HA82" s="115">
        <v>0</v>
      </c>
      <c r="HB82" s="115">
        <v>0</v>
      </c>
      <c r="HC82" s="115">
        <v>0</v>
      </c>
      <c r="HD82" s="115">
        <v>0</v>
      </c>
      <c r="HE82" s="115">
        <v>0</v>
      </c>
      <c r="HF82" s="115">
        <v>0</v>
      </c>
      <c r="HG82" s="115">
        <v>0</v>
      </c>
      <c r="HH82" s="115">
        <v>0</v>
      </c>
      <c r="HI82" s="115">
        <v>0</v>
      </c>
    </row>
    <row r="83" spans="1:217" s="109" customFormat="1" x14ac:dyDescent="0.2">
      <c r="A83" s="113" t="s">
        <v>386</v>
      </c>
      <c r="B83" s="114">
        <v>0</v>
      </c>
      <c r="C83" s="114">
        <v>0</v>
      </c>
      <c r="D83" s="115">
        <v>0</v>
      </c>
      <c r="E83" s="115">
        <v>0</v>
      </c>
      <c r="F83" s="115">
        <v>0</v>
      </c>
      <c r="G83" s="115">
        <v>0</v>
      </c>
      <c r="H83" s="115">
        <v>0</v>
      </c>
      <c r="I83" s="115">
        <v>0</v>
      </c>
      <c r="J83" s="115">
        <v>0</v>
      </c>
      <c r="K83" s="115">
        <v>0</v>
      </c>
      <c r="L83" s="115">
        <v>0</v>
      </c>
      <c r="M83" s="115">
        <v>0</v>
      </c>
      <c r="N83" s="115">
        <v>0</v>
      </c>
      <c r="O83" s="115">
        <v>0</v>
      </c>
      <c r="P83" s="115">
        <v>0</v>
      </c>
      <c r="Q83" s="115">
        <v>0</v>
      </c>
      <c r="R83" s="115">
        <v>0</v>
      </c>
      <c r="S83" s="115">
        <v>0</v>
      </c>
      <c r="T83" s="115">
        <v>0</v>
      </c>
      <c r="U83" s="115">
        <v>0</v>
      </c>
      <c r="V83" s="115">
        <v>0</v>
      </c>
      <c r="W83" s="115">
        <v>0</v>
      </c>
      <c r="X83" s="115">
        <v>0</v>
      </c>
      <c r="Y83" s="115">
        <v>0</v>
      </c>
      <c r="Z83" s="115">
        <v>0</v>
      </c>
      <c r="AA83" s="115">
        <v>0</v>
      </c>
      <c r="AB83" s="115">
        <v>0</v>
      </c>
      <c r="AC83" s="115">
        <v>0</v>
      </c>
      <c r="AD83" s="115">
        <v>0</v>
      </c>
      <c r="AE83" s="115">
        <v>0</v>
      </c>
      <c r="AF83" s="115">
        <v>0</v>
      </c>
      <c r="AG83" s="115">
        <v>0</v>
      </c>
      <c r="AH83" s="115"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v>0</v>
      </c>
      <c r="AR83" s="115">
        <v>0</v>
      </c>
      <c r="AS83" s="115">
        <v>0</v>
      </c>
      <c r="AT83" s="115">
        <v>0</v>
      </c>
      <c r="AU83" s="115">
        <v>0</v>
      </c>
      <c r="AV83" s="115">
        <v>0</v>
      </c>
      <c r="AW83" s="115">
        <v>0</v>
      </c>
      <c r="AX83" s="115">
        <v>0</v>
      </c>
      <c r="AY83" s="115">
        <v>0</v>
      </c>
      <c r="AZ83" s="115">
        <v>0</v>
      </c>
      <c r="BA83" s="115">
        <v>0</v>
      </c>
      <c r="BB83" s="115">
        <v>0</v>
      </c>
      <c r="BC83" s="115">
        <v>0</v>
      </c>
      <c r="BD83" s="115">
        <v>0</v>
      </c>
      <c r="BE83" s="115">
        <v>0</v>
      </c>
      <c r="BF83" s="115">
        <v>0</v>
      </c>
      <c r="BG83" s="115">
        <v>0</v>
      </c>
      <c r="BH83" s="115">
        <v>0</v>
      </c>
      <c r="BI83" s="115">
        <v>0</v>
      </c>
      <c r="BJ83" s="115">
        <v>0</v>
      </c>
      <c r="BK83" s="115">
        <v>0</v>
      </c>
      <c r="BL83" s="115">
        <v>0</v>
      </c>
      <c r="BM83" s="115">
        <v>0</v>
      </c>
      <c r="BN83" s="115">
        <v>0</v>
      </c>
      <c r="BO83" s="115">
        <v>0</v>
      </c>
      <c r="BP83" s="115">
        <v>0</v>
      </c>
      <c r="BQ83" s="115">
        <v>0</v>
      </c>
      <c r="BR83" s="115">
        <v>0</v>
      </c>
      <c r="BS83" s="115">
        <v>0</v>
      </c>
      <c r="BT83" s="115">
        <v>0</v>
      </c>
      <c r="BU83" s="115">
        <v>0</v>
      </c>
      <c r="BV83" s="115">
        <v>0</v>
      </c>
      <c r="BW83" s="115">
        <v>0</v>
      </c>
      <c r="BX83" s="115">
        <v>0</v>
      </c>
      <c r="BY83" s="115">
        <v>0</v>
      </c>
      <c r="BZ83" s="115">
        <v>0</v>
      </c>
      <c r="CA83" s="115">
        <v>0</v>
      </c>
      <c r="CB83" s="115">
        <v>0</v>
      </c>
      <c r="CC83" s="115">
        <v>0</v>
      </c>
      <c r="CD83" s="115">
        <v>0</v>
      </c>
      <c r="CE83" s="115">
        <v>0</v>
      </c>
      <c r="CF83" s="115">
        <v>0</v>
      </c>
      <c r="CG83" s="115">
        <v>0</v>
      </c>
      <c r="CH83" s="115">
        <v>0</v>
      </c>
      <c r="CI83" s="115">
        <v>0</v>
      </c>
      <c r="CJ83" s="115">
        <v>0</v>
      </c>
      <c r="CK83" s="115">
        <v>0</v>
      </c>
      <c r="CL83" s="115">
        <v>0</v>
      </c>
      <c r="CM83" s="115">
        <v>0</v>
      </c>
      <c r="CN83" s="115">
        <v>0</v>
      </c>
      <c r="CO83" s="115">
        <v>0</v>
      </c>
      <c r="CP83" s="115">
        <v>0</v>
      </c>
      <c r="CQ83" s="115">
        <v>0</v>
      </c>
      <c r="CR83" s="115">
        <v>0</v>
      </c>
      <c r="CS83" s="115">
        <v>0</v>
      </c>
      <c r="CT83" s="115">
        <v>0</v>
      </c>
      <c r="CU83" s="115">
        <v>0</v>
      </c>
      <c r="CV83" s="115">
        <v>0</v>
      </c>
      <c r="CW83" s="115">
        <v>0</v>
      </c>
      <c r="CX83" s="115">
        <v>0</v>
      </c>
      <c r="CY83" s="115">
        <v>0</v>
      </c>
      <c r="CZ83" s="115">
        <v>0</v>
      </c>
      <c r="DA83" s="115">
        <v>0</v>
      </c>
      <c r="DB83" s="115">
        <v>0</v>
      </c>
      <c r="DC83" s="115">
        <v>0</v>
      </c>
      <c r="DD83" s="115">
        <v>0</v>
      </c>
      <c r="DE83" s="115">
        <v>0</v>
      </c>
      <c r="DF83" s="115">
        <v>0</v>
      </c>
      <c r="DG83" s="115">
        <v>0</v>
      </c>
      <c r="DH83" s="115">
        <v>0</v>
      </c>
      <c r="DI83" s="115">
        <v>0</v>
      </c>
      <c r="DJ83" s="115">
        <v>0</v>
      </c>
      <c r="DK83" s="115">
        <v>0</v>
      </c>
      <c r="DL83" s="115">
        <v>0</v>
      </c>
      <c r="DM83" s="115">
        <v>0</v>
      </c>
      <c r="DN83" s="115">
        <v>0</v>
      </c>
      <c r="DO83" s="115">
        <v>0</v>
      </c>
      <c r="DP83" s="115">
        <v>0</v>
      </c>
      <c r="DQ83" s="115">
        <v>0</v>
      </c>
      <c r="DR83" s="115">
        <v>0</v>
      </c>
      <c r="DS83" s="115">
        <v>0</v>
      </c>
      <c r="DT83" s="115">
        <v>0</v>
      </c>
      <c r="DU83" s="115">
        <v>0</v>
      </c>
      <c r="DV83" s="115">
        <v>0</v>
      </c>
      <c r="DW83" s="115">
        <v>0</v>
      </c>
      <c r="DX83" s="115">
        <v>0</v>
      </c>
      <c r="DY83" s="115">
        <v>0</v>
      </c>
      <c r="DZ83" s="115">
        <v>0</v>
      </c>
      <c r="EA83" s="115">
        <v>0</v>
      </c>
      <c r="EB83" s="115">
        <v>0</v>
      </c>
      <c r="EC83" s="115">
        <v>0</v>
      </c>
      <c r="ED83" s="115">
        <v>0</v>
      </c>
      <c r="EE83" s="115">
        <v>0</v>
      </c>
      <c r="EF83" s="115">
        <v>0</v>
      </c>
      <c r="EG83" s="115">
        <v>0</v>
      </c>
      <c r="EH83" s="115">
        <v>0</v>
      </c>
      <c r="EI83" s="115">
        <v>0</v>
      </c>
      <c r="EJ83" s="115">
        <v>0</v>
      </c>
      <c r="EK83" s="115">
        <v>0</v>
      </c>
      <c r="EL83" s="115">
        <v>0</v>
      </c>
      <c r="EM83" s="115">
        <v>0</v>
      </c>
      <c r="EN83" s="115">
        <v>0</v>
      </c>
      <c r="EO83" s="115">
        <v>0</v>
      </c>
      <c r="EP83" s="115">
        <v>0</v>
      </c>
      <c r="EQ83" s="115">
        <v>0</v>
      </c>
      <c r="ER83" s="115">
        <v>0</v>
      </c>
      <c r="ES83" s="115">
        <v>0</v>
      </c>
      <c r="ET83" s="115">
        <v>0</v>
      </c>
      <c r="EU83" s="115">
        <v>0</v>
      </c>
      <c r="EV83" s="115">
        <v>0</v>
      </c>
      <c r="EW83" s="115">
        <v>0</v>
      </c>
      <c r="EX83" s="115">
        <v>0</v>
      </c>
      <c r="EY83" s="115">
        <v>0</v>
      </c>
      <c r="EZ83" s="115">
        <v>0</v>
      </c>
      <c r="FA83" s="115">
        <v>0</v>
      </c>
      <c r="FB83" s="115">
        <v>0</v>
      </c>
      <c r="FC83" s="115">
        <v>0</v>
      </c>
      <c r="FD83" s="115">
        <v>0</v>
      </c>
      <c r="FE83" s="115">
        <v>0</v>
      </c>
      <c r="FF83" s="115">
        <v>0</v>
      </c>
      <c r="FG83" s="115">
        <v>0</v>
      </c>
      <c r="FH83" s="115">
        <v>0</v>
      </c>
      <c r="FI83" s="115">
        <v>0</v>
      </c>
      <c r="FJ83" s="115">
        <v>0</v>
      </c>
      <c r="FK83" s="115">
        <v>0</v>
      </c>
      <c r="FL83" s="115">
        <v>0</v>
      </c>
      <c r="FM83" s="115">
        <v>0</v>
      </c>
      <c r="FN83" s="115">
        <v>0</v>
      </c>
      <c r="FO83" s="115">
        <v>0</v>
      </c>
      <c r="FP83" s="115">
        <v>0</v>
      </c>
      <c r="FQ83" s="115">
        <v>0</v>
      </c>
      <c r="FR83" s="115">
        <v>0</v>
      </c>
      <c r="FS83" s="115">
        <v>0</v>
      </c>
      <c r="FT83" s="115">
        <v>0</v>
      </c>
      <c r="FU83" s="115">
        <v>0</v>
      </c>
      <c r="FV83" s="115">
        <v>0</v>
      </c>
      <c r="FW83" s="115">
        <v>0</v>
      </c>
      <c r="FX83" s="115">
        <v>0</v>
      </c>
      <c r="FY83" s="115">
        <v>0</v>
      </c>
      <c r="FZ83" s="115">
        <v>0</v>
      </c>
      <c r="GA83" s="115">
        <v>0</v>
      </c>
      <c r="GB83" s="115">
        <v>0</v>
      </c>
      <c r="GC83" s="115">
        <v>0</v>
      </c>
      <c r="GD83" s="115">
        <v>0</v>
      </c>
      <c r="GE83" s="115">
        <v>0</v>
      </c>
      <c r="GF83" s="115">
        <v>0</v>
      </c>
      <c r="GG83" s="115">
        <v>0</v>
      </c>
      <c r="GH83" s="115">
        <v>0</v>
      </c>
      <c r="GI83" s="115">
        <v>0</v>
      </c>
      <c r="GJ83" s="115">
        <v>0</v>
      </c>
      <c r="GK83" s="115">
        <v>0</v>
      </c>
      <c r="GL83" s="115">
        <v>0</v>
      </c>
      <c r="GM83" s="115">
        <v>0</v>
      </c>
      <c r="GN83" s="115">
        <v>0</v>
      </c>
      <c r="GO83" s="115">
        <v>0</v>
      </c>
      <c r="GP83" s="115">
        <v>0</v>
      </c>
      <c r="GQ83" s="115">
        <v>0</v>
      </c>
      <c r="GR83" s="115">
        <v>0</v>
      </c>
      <c r="GS83" s="115">
        <v>0</v>
      </c>
      <c r="GT83" s="115">
        <v>0</v>
      </c>
      <c r="GU83" s="115">
        <v>0</v>
      </c>
      <c r="GV83" s="115">
        <v>0</v>
      </c>
      <c r="GW83" s="115">
        <v>0</v>
      </c>
      <c r="GX83" s="115">
        <v>0</v>
      </c>
      <c r="GY83" s="115">
        <v>0</v>
      </c>
      <c r="GZ83" s="115">
        <v>0</v>
      </c>
      <c r="HA83" s="115">
        <v>0</v>
      </c>
      <c r="HB83" s="115">
        <v>0</v>
      </c>
      <c r="HC83" s="115">
        <v>0</v>
      </c>
      <c r="HD83" s="115">
        <v>0</v>
      </c>
      <c r="HE83" s="115">
        <v>0</v>
      </c>
      <c r="HF83" s="115">
        <v>0</v>
      </c>
      <c r="HG83" s="115">
        <v>0</v>
      </c>
      <c r="HH83" s="115">
        <v>0</v>
      </c>
      <c r="HI83" s="115">
        <v>0</v>
      </c>
    </row>
    <row r="84" spans="1:217" s="109" customFormat="1" x14ac:dyDescent="0.2">
      <c r="A84" s="113" t="s">
        <v>387</v>
      </c>
      <c r="B84" s="114">
        <v>0</v>
      </c>
      <c r="C84" s="114">
        <v>0</v>
      </c>
      <c r="D84" s="115">
        <v>0</v>
      </c>
      <c r="E84" s="115">
        <v>0</v>
      </c>
      <c r="F84" s="115">
        <v>0</v>
      </c>
      <c r="G84" s="115">
        <v>0</v>
      </c>
      <c r="H84" s="115">
        <v>0</v>
      </c>
      <c r="I84" s="115">
        <v>0</v>
      </c>
      <c r="J84" s="115">
        <v>0</v>
      </c>
      <c r="K84" s="115">
        <v>0</v>
      </c>
      <c r="L84" s="115">
        <v>0</v>
      </c>
      <c r="M84" s="115">
        <v>0</v>
      </c>
      <c r="N84" s="115">
        <v>0</v>
      </c>
      <c r="O84" s="115">
        <v>0</v>
      </c>
      <c r="P84" s="115">
        <v>0</v>
      </c>
      <c r="Q84" s="115">
        <v>0</v>
      </c>
      <c r="R84" s="115">
        <v>0</v>
      </c>
      <c r="S84" s="115">
        <v>0</v>
      </c>
      <c r="T84" s="115">
        <v>0</v>
      </c>
      <c r="U84" s="115">
        <v>0</v>
      </c>
      <c r="V84" s="115">
        <v>0</v>
      </c>
      <c r="W84" s="115">
        <v>0</v>
      </c>
      <c r="X84" s="115">
        <v>0</v>
      </c>
      <c r="Y84" s="115">
        <v>0</v>
      </c>
      <c r="Z84" s="115">
        <v>0</v>
      </c>
      <c r="AA84" s="115">
        <v>0</v>
      </c>
      <c r="AB84" s="115">
        <v>0</v>
      </c>
      <c r="AC84" s="115">
        <v>0</v>
      </c>
      <c r="AD84" s="115">
        <v>0</v>
      </c>
      <c r="AE84" s="115">
        <v>0</v>
      </c>
      <c r="AF84" s="115">
        <v>0</v>
      </c>
      <c r="AG84" s="115">
        <v>0</v>
      </c>
      <c r="AH84" s="115"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v>0</v>
      </c>
      <c r="AR84" s="115">
        <v>0</v>
      </c>
      <c r="AS84" s="115">
        <v>0</v>
      </c>
      <c r="AT84" s="115">
        <v>0</v>
      </c>
      <c r="AU84" s="115">
        <v>0</v>
      </c>
      <c r="AV84" s="115">
        <v>0</v>
      </c>
      <c r="AW84" s="115">
        <v>0</v>
      </c>
      <c r="AX84" s="115">
        <v>0</v>
      </c>
      <c r="AY84" s="115">
        <v>0</v>
      </c>
      <c r="AZ84" s="115">
        <v>0</v>
      </c>
      <c r="BA84" s="115">
        <v>0</v>
      </c>
      <c r="BB84" s="115">
        <v>0</v>
      </c>
      <c r="BC84" s="115">
        <v>0</v>
      </c>
      <c r="BD84" s="115">
        <v>0</v>
      </c>
      <c r="BE84" s="115">
        <v>0</v>
      </c>
      <c r="BF84" s="115">
        <v>0</v>
      </c>
      <c r="BG84" s="115">
        <v>0</v>
      </c>
      <c r="BH84" s="115">
        <v>0</v>
      </c>
      <c r="BI84" s="115">
        <v>0</v>
      </c>
      <c r="BJ84" s="115">
        <v>0</v>
      </c>
      <c r="BK84" s="115">
        <v>0</v>
      </c>
      <c r="BL84" s="115">
        <v>0</v>
      </c>
      <c r="BM84" s="115">
        <v>0</v>
      </c>
      <c r="BN84" s="115">
        <v>0</v>
      </c>
      <c r="BO84" s="115">
        <v>0</v>
      </c>
      <c r="BP84" s="115">
        <v>0</v>
      </c>
      <c r="BQ84" s="115">
        <v>0</v>
      </c>
      <c r="BR84" s="115">
        <v>0</v>
      </c>
      <c r="BS84" s="115">
        <v>0</v>
      </c>
      <c r="BT84" s="115">
        <v>0</v>
      </c>
      <c r="BU84" s="115">
        <v>0</v>
      </c>
      <c r="BV84" s="115">
        <v>0</v>
      </c>
      <c r="BW84" s="115">
        <v>0</v>
      </c>
      <c r="BX84" s="115">
        <v>0</v>
      </c>
      <c r="BY84" s="115">
        <v>0</v>
      </c>
      <c r="BZ84" s="115">
        <v>0</v>
      </c>
      <c r="CA84" s="115">
        <v>0</v>
      </c>
      <c r="CB84" s="115">
        <v>0</v>
      </c>
      <c r="CC84" s="115">
        <v>0</v>
      </c>
      <c r="CD84" s="115">
        <v>0</v>
      </c>
      <c r="CE84" s="115">
        <v>0</v>
      </c>
      <c r="CF84" s="115">
        <v>0</v>
      </c>
      <c r="CG84" s="115">
        <v>0</v>
      </c>
      <c r="CH84" s="115">
        <v>0</v>
      </c>
      <c r="CI84" s="115">
        <v>0</v>
      </c>
      <c r="CJ84" s="115">
        <v>0</v>
      </c>
      <c r="CK84" s="115">
        <v>0</v>
      </c>
      <c r="CL84" s="115">
        <v>0</v>
      </c>
      <c r="CM84" s="115">
        <v>0</v>
      </c>
      <c r="CN84" s="115">
        <v>0</v>
      </c>
      <c r="CO84" s="115">
        <v>0</v>
      </c>
      <c r="CP84" s="115">
        <v>0</v>
      </c>
      <c r="CQ84" s="115">
        <v>0</v>
      </c>
      <c r="CR84" s="115">
        <v>0</v>
      </c>
      <c r="CS84" s="115">
        <v>0</v>
      </c>
      <c r="CT84" s="115">
        <v>0</v>
      </c>
      <c r="CU84" s="115">
        <v>0</v>
      </c>
      <c r="CV84" s="115">
        <v>0</v>
      </c>
      <c r="CW84" s="115">
        <v>0</v>
      </c>
      <c r="CX84" s="115">
        <v>0</v>
      </c>
      <c r="CY84" s="115">
        <v>0</v>
      </c>
      <c r="CZ84" s="115">
        <v>0</v>
      </c>
      <c r="DA84" s="115">
        <v>0</v>
      </c>
      <c r="DB84" s="115">
        <v>0</v>
      </c>
      <c r="DC84" s="115">
        <v>0</v>
      </c>
      <c r="DD84" s="115">
        <v>0</v>
      </c>
      <c r="DE84" s="115">
        <v>0</v>
      </c>
      <c r="DF84" s="115">
        <v>0</v>
      </c>
      <c r="DG84" s="115">
        <v>0</v>
      </c>
      <c r="DH84" s="115">
        <v>0</v>
      </c>
      <c r="DI84" s="115">
        <v>0</v>
      </c>
      <c r="DJ84" s="115">
        <v>0</v>
      </c>
      <c r="DK84" s="115">
        <v>0</v>
      </c>
      <c r="DL84" s="115">
        <v>0</v>
      </c>
      <c r="DM84" s="115">
        <v>0</v>
      </c>
      <c r="DN84" s="115">
        <v>0</v>
      </c>
      <c r="DO84" s="115">
        <v>0</v>
      </c>
      <c r="DP84" s="115">
        <v>0</v>
      </c>
      <c r="DQ84" s="115">
        <v>0</v>
      </c>
      <c r="DR84" s="115">
        <v>0</v>
      </c>
      <c r="DS84" s="115">
        <v>0</v>
      </c>
      <c r="DT84" s="115">
        <v>0</v>
      </c>
      <c r="DU84" s="115">
        <v>0</v>
      </c>
      <c r="DV84" s="115">
        <v>0</v>
      </c>
      <c r="DW84" s="115">
        <v>0</v>
      </c>
      <c r="DX84" s="115">
        <v>0</v>
      </c>
      <c r="DY84" s="115">
        <v>0</v>
      </c>
      <c r="DZ84" s="115">
        <v>0</v>
      </c>
      <c r="EA84" s="115">
        <v>0</v>
      </c>
      <c r="EB84" s="115">
        <v>0</v>
      </c>
      <c r="EC84" s="115">
        <v>0</v>
      </c>
      <c r="ED84" s="115">
        <v>0</v>
      </c>
      <c r="EE84" s="115">
        <v>0</v>
      </c>
      <c r="EF84" s="115">
        <v>0</v>
      </c>
      <c r="EG84" s="115">
        <v>0</v>
      </c>
      <c r="EH84" s="115">
        <v>0</v>
      </c>
      <c r="EI84" s="115">
        <v>0</v>
      </c>
      <c r="EJ84" s="115">
        <v>0</v>
      </c>
      <c r="EK84" s="115">
        <v>0</v>
      </c>
      <c r="EL84" s="115">
        <v>0</v>
      </c>
      <c r="EM84" s="115">
        <v>0</v>
      </c>
      <c r="EN84" s="115">
        <v>0</v>
      </c>
      <c r="EO84" s="115">
        <v>0</v>
      </c>
      <c r="EP84" s="115">
        <v>0</v>
      </c>
      <c r="EQ84" s="115">
        <v>0</v>
      </c>
      <c r="ER84" s="115">
        <v>0</v>
      </c>
      <c r="ES84" s="115">
        <v>0</v>
      </c>
      <c r="ET84" s="115">
        <v>0</v>
      </c>
      <c r="EU84" s="115">
        <v>0</v>
      </c>
      <c r="EV84" s="115">
        <v>0</v>
      </c>
      <c r="EW84" s="115">
        <v>0</v>
      </c>
      <c r="EX84" s="115">
        <v>0</v>
      </c>
      <c r="EY84" s="115">
        <v>0</v>
      </c>
      <c r="EZ84" s="115">
        <v>0</v>
      </c>
      <c r="FA84" s="115">
        <v>0</v>
      </c>
      <c r="FB84" s="115">
        <v>0</v>
      </c>
      <c r="FC84" s="115">
        <v>0</v>
      </c>
      <c r="FD84" s="115">
        <v>0</v>
      </c>
      <c r="FE84" s="115">
        <v>0</v>
      </c>
      <c r="FF84" s="115">
        <v>0</v>
      </c>
      <c r="FG84" s="115">
        <v>0</v>
      </c>
      <c r="FH84" s="115">
        <v>0</v>
      </c>
      <c r="FI84" s="115">
        <v>0</v>
      </c>
      <c r="FJ84" s="115">
        <v>0</v>
      </c>
      <c r="FK84" s="115">
        <v>0</v>
      </c>
      <c r="FL84" s="115">
        <v>0</v>
      </c>
      <c r="FM84" s="115">
        <v>0</v>
      </c>
      <c r="FN84" s="115">
        <v>0</v>
      </c>
      <c r="FO84" s="115">
        <v>0</v>
      </c>
      <c r="FP84" s="115">
        <v>0</v>
      </c>
      <c r="FQ84" s="115">
        <v>0</v>
      </c>
      <c r="FR84" s="115">
        <v>0</v>
      </c>
      <c r="FS84" s="115">
        <v>0</v>
      </c>
      <c r="FT84" s="115">
        <v>0</v>
      </c>
      <c r="FU84" s="115">
        <v>0</v>
      </c>
      <c r="FV84" s="115">
        <v>0</v>
      </c>
      <c r="FW84" s="115">
        <v>0</v>
      </c>
      <c r="FX84" s="115">
        <v>0</v>
      </c>
      <c r="FY84" s="115">
        <v>0</v>
      </c>
      <c r="FZ84" s="115">
        <v>0</v>
      </c>
      <c r="GA84" s="115">
        <v>0</v>
      </c>
      <c r="GB84" s="115">
        <v>0</v>
      </c>
      <c r="GC84" s="115">
        <v>0</v>
      </c>
      <c r="GD84" s="115">
        <v>0</v>
      </c>
      <c r="GE84" s="115">
        <v>0</v>
      </c>
      <c r="GF84" s="115">
        <v>0</v>
      </c>
      <c r="GG84" s="115">
        <v>0</v>
      </c>
      <c r="GH84" s="115">
        <v>0</v>
      </c>
      <c r="GI84" s="115">
        <v>0</v>
      </c>
      <c r="GJ84" s="115">
        <v>0</v>
      </c>
      <c r="GK84" s="115">
        <v>0</v>
      </c>
      <c r="GL84" s="115">
        <v>0</v>
      </c>
      <c r="GM84" s="115">
        <v>0</v>
      </c>
      <c r="GN84" s="115">
        <v>0</v>
      </c>
      <c r="GO84" s="115">
        <v>0</v>
      </c>
      <c r="GP84" s="115">
        <v>0</v>
      </c>
      <c r="GQ84" s="115">
        <v>0</v>
      </c>
      <c r="GR84" s="115">
        <v>0</v>
      </c>
      <c r="GS84" s="115">
        <v>0</v>
      </c>
      <c r="GT84" s="115">
        <v>0</v>
      </c>
      <c r="GU84" s="115">
        <v>0</v>
      </c>
      <c r="GV84" s="115">
        <v>0</v>
      </c>
      <c r="GW84" s="115">
        <v>0</v>
      </c>
      <c r="GX84" s="115">
        <v>0</v>
      </c>
      <c r="GY84" s="115">
        <v>0</v>
      </c>
      <c r="GZ84" s="115">
        <v>0</v>
      </c>
      <c r="HA84" s="115">
        <v>0</v>
      </c>
      <c r="HB84" s="115">
        <v>0</v>
      </c>
      <c r="HC84" s="115">
        <v>0</v>
      </c>
      <c r="HD84" s="115">
        <v>0</v>
      </c>
      <c r="HE84" s="115">
        <v>0</v>
      </c>
      <c r="HF84" s="115">
        <v>0</v>
      </c>
      <c r="HG84" s="115">
        <v>0</v>
      </c>
      <c r="HH84" s="115">
        <v>0</v>
      </c>
      <c r="HI84" s="115">
        <v>0</v>
      </c>
    </row>
    <row r="85" spans="1:217" s="109" customFormat="1" x14ac:dyDescent="0.2">
      <c r="A85" s="113" t="s">
        <v>388</v>
      </c>
      <c r="B85" s="114">
        <v>0</v>
      </c>
      <c r="C85" s="114">
        <v>0</v>
      </c>
      <c r="D85" s="115">
        <v>0</v>
      </c>
      <c r="E85" s="115">
        <v>0</v>
      </c>
      <c r="F85" s="115">
        <v>0</v>
      </c>
      <c r="G85" s="115">
        <v>0</v>
      </c>
      <c r="H85" s="115">
        <v>0</v>
      </c>
      <c r="I85" s="115">
        <v>0</v>
      </c>
      <c r="J85" s="115">
        <v>0</v>
      </c>
      <c r="K85" s="115">
        <v>0</v>
      </c>
      <c r="L85" s="115">
        <v>0</v>
      </c>
      <c r="M85" s="115">
        <v>0</v>
      </c>
      <c r="N85" s="115">
        <v>0</v>
      </c>
      <c r="O85" s="115">
        <v>0</v>
      </c>
      <c r="P85" s="115">
        <v>0</v>
      </c>
      <c r="Q85" s="115">
        <v>0</v>
      </c>
      <c r="R85" s="115">
        <v>0</v>
      </c>
      <c r="S85" s="115">
        <v>0</v>
      </c>
      <c r="T85" s="115">
        <v>0</v>
      </c>
      <c r="U85" s="115">
        <v>0</v>
      </c>
      <c r="V85" s="115">
        <v>0</v>
      </c>
      <c r="W85" s="115">
        <v>0</v>
      </c>
      <c r="X85" s="115">
        <v>0</v>
      </c>
      <c r="Y85" s="115">
        <v>0</v>
      </c>
      <c r="Z85" s="115">
        <v>0</v>
      </c>
      <c r="AA85" s="115">
        <v>0</v>
      </c>
      <c r="AB85" s="115">
        <v>0</v>
      </c>
      <c r="AC85" s="115">
        <v>0</v>
      </c>
      <c r="AD85" s="115">
        <v>0</v>
      </c>
      <c r="AE85" s="115">
        <v>0</v>
      </c>
      <c r="AF85" s="115">
        <v>0</v>
      </c>
      <c r="AG85" s="115">
        <v>0</v>
      </c>
      <c r="AH85" s="115"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v>0</v>
      </c>
      <c r="AR85" s="115">
        <v>0</v>
      </c>
      <c r="AS85" s="115">
        <v>0</v>
      </c>
      <c r="AT85" s="115">
        <v>0</v>
      </c>
      <c r="AU85" s="115">
        <v>0</v>
      </c>
      <c r="AV85" s="115">
        <v>0</v>
      </c>
      <c r="AW85" s="115">
        <v>0</v>
      </c>
      <c r="AX85" s="115">
        <v>0</v>
      </c>
      <c r="AY85" s="115">
        <v>0</v>
      </c>
      <c r="AZ85" s="115">
        <v>0</v>
      </c>
      <c r="BA85" s="115">
        <v>0</v>
      </c>
      <c r="BB85" s="115">
        <v>0</v>
      </c>
      <c r="BC85" s="115">
        <v>0</v>
      </c>
      <c r="BD85" s="115">
        <v>0</v>
      </c>
      <c r="BE85" s="115">
        <v>0</v>
      </c>
      <c r="BF85" s="115">
        <v>0</v>
      </c>
      <c r="BG85" s="115">
        <v>0</v>
      </c>
      <c r="BH85" s="115">
        <v>0</v>
      </c>
      <c r="BI85" s="115">
        <v>0</v>
      </c>
      <c r="BJ85" s="115">
        <v>0</v>
      </c>
      <c r="BK85" s="115">
        <v>0</v>
      </c>
      <c r="BL85" s="115">
        <v>0</v>
      </c>
      <c r="BM85" s="115">
        <v>0</v>
      </c>
      <c r="BN85" s="115">
        <v>0</v>
      </c>
      <c r="BO85" s="115">
        <v>0</v>
      </c>
      <c r="BP85" s="115">
        <v>0</v>
      </c>
      <c r="BQ85" s="115">
        <v>0</v>
      </c>
      <c r="BR85" s="115">
        <v>0</v>
      </c>
      <c r="BS85" s="115">
        <v>0</v>
      </c>
      <c r="BT85" s="115">
        <v>0</v>
      </c>
      <c r="BU85" s="115">
        <v>0</v>
      </c>
      <c r="BV85" s="115">
        <v>0</v>
      </c>
      <c r="BW85" s="115">
        <v>0</v>
      </c>
      <c r="BX85" s="115">
        <v>0</v>
      </c>
      <c r="BY85" s="115">
        <v>0</v>
      </c>
      <c r="BZ85" s="115">
        <v>0</v>
      </c>
      <c r="CA85" s="115">
        <v>0</v>
      </c>
      <c r="CB85" s="115">
        <v>0</v>
      </c>
      <c r="CC85" s="115">
        <v>0</v>
      </c>
      <c r="CD85" s="115">
        <v>0</v>
      </c>
      <c r="CE85" s="115">
        <v>0</v>
      </c>
      <c r="CF85" s="115">
        <v>0</v>
      </c>
      <c r="CG85" s="115">
        <v>0</v>
      </c>
      <c r="CH85" s="115">
        <v>0</v>
      </c>
      <c r="CI85" s="115">
        <v>0</v>
      </c>
      <c r="CJ85" s="115">
        <v>0</v>
      </c>
      <c r="CK85" s="115">
        <v>0</v>
      </c>
      <c r="CL85" s="115">
        <v>0</v>
      </c>
      <c r="CM85" s="115">
        <v>0</v>
      </c>
      <c r="CN85" s="115">
        <v>0</v>
      </c>
      <c r="CO85" s="115">
        <v>0</v>
      </c>
      <c r="CP85" s="115">
        <v>0</v>
      </c>
      <c r="CQ85" s="115">
        <v>0</v>
      </c>
      <c r="CR85" s="115">
        <v>0</v>
      </c>
      <c r="CS85" s="115">
        <v>0</v>
      </c>
      <c r="CT85" s="115">
        <v>0</v>
      </c>
      <c r="CU85" s="115">
        <v>0</v>
      </c>
      <c r="CV85" s="115">
        <v>0</v>
      </c>
      <c r="CW85" s="115">
        <v>0</v>
      </c>
      <c r="CX85" s="115">
        <v>0</v>
      </c>
      <c r="CY85" s="115">
        <v>0</v>
      </c>
      <c r="CZ85" s="115">
        <v>0</v>
      </c>
      <c r="DA85" s="115">
        <v>0</v>
      </c>
      <c r="DB85" s="115">
        <v>0</v>
      </c>
      <c r="DC85" s="115">
        <v>0</v>
      </c>
      <c r="DD85" s="115">
        <v>0</v>
      </c>
      <c r="DE85" s="115">
        <v>0</v>
      </c>
      <c r="DF85" s="115">
        <v>0</v>
      </c>
      <c r="DG85" s="115">
        <v>0</v>
      </c>
      <c r="DH85" s="115">
        <v>0</v>
      </c>
      <c r="DI85" s="115">
        <v>0</v>
      </c>
      <c r="DJ85" s="115">
        <v>0</v>
      </c>
      <c r="DK85" s="115">
        <v>0</v>
      </c>
      <c r="DL85" s="115">
        <v>0</v>
      </c>
      <c r="DM85" s="115">
        <v>0</v>
      </c>
      <c r="DN85" s="115">
        <v>0</v>
      </c>
      <c r="DO85" s="115">
        <v>0</v>
      </c>
      <c r="DP85" s="115">
        <v>0</v>
      </c>
      <c r="DQ85" s="115">
        <v>0</v>
      </c>
      <c r="DR85" s="115">
        <v>0</v>
      </c>
      <c r="DS85" s="115">
        <v>0</v>
      </c>
      <c r="DT85" s="115">
        <v>0</v>
      </c>
      <c r="DU85" s="115">
        <v>0</v>
      </c>
      <c r="DV85" s="115">
        <v>0</v>
      </c>
      <c r="DW85" s="115">
        <v>0</v>
      </c>
      <c r="DX85" s="115">
        <v>0</v>
      </c>
      <c r="DY85" s="115">
        <v>0</v>
      </c>
      <c r="DZ85" s="115">
        <v>0</v>
      </c>
      <c r="EA85" s="115">
        <v>0</v>
      </c>
      <c r="EB85" s="115">
        <v>0</v>
      </c>
      <c r="EC85" s="115">
        <v>0</v>
      </c>
      <c r="ED85" s="115">
        <v>0</v>
      </c>
      <c r="EE85" s="115">
        <v>0</v>
      </c>
      <c r="EF85" s="115">
        <v>0</v>
      </c>
      <c r="EG85" s="115">
        <v>0</v>
      </c>
      <c r="EH85" s="115">
        <v>0</v>
      </c>
      <c r="EI85" s="115">
        <v>0</v>
      </c>
      <c r="EJ85" s="115">
        <v>0</v>
      </c>
      <c r="EK85" s="115">
        <v>0</v>
      </c>
      <c r="EL85" s="115">
        <v>0</v>
      </c>
      <c r="EM85" s="115">
        <v>0</v>
      </c>
      <c r="EN85" s="115">
        <v>0</v>
      </c>
      <c r="EO85" s="115">
        <v>0</v>
      </c>
      <c r="EP85" s="115">
        <v>0</v>
      </c>
      <c r="EQ85" s="115">
        <v>0</v>
      </c>
      <c r="ER85" s="115">
        <v>0</v>
      </c>
      <c r="ES85" s="115">
        <v>0</v>
      </c>
      <c r="ET85" s="115">
        <v>0</v>
      </c>
      <c r="EU85" s="115">
        <v>0</v>
      </c>
      <c r="EV85" s="115">
        <v>0</v>
      </c>
      <c r="EW85" s="115">
        <v>0</v>
      </c>
      <c r="EX85" s="115">
        <v>0</v>
      </c>
      <c r="EY85" s="115">
        <v>0</v>
      </c>
      <c r="EZ85" s="115">
        <v>0</v>
      </c>
      <c r="FA85" s="115">
        <v>0</v>
      </c>
      <c r="FB85" s="115">
        <v>0</v>
      </c>
      <c r="FC85" s="115">
        <v>0</v>
      </c>
      <c r="FD85" s="115">
        <v>0</v>
      </c>
      <c r="FE85" s="115">
        <v>0</v>
      </c>
      <c r="FF85" s="115">
        <v>0</v>
      </c>
      <c r="FG85" s="115">
        <v>0</v>
      </c>
      <c r="FH85" s="115">
        <v>0</v>
      </c>
      <c r="FI85" s="115">
        <v>0</v>
      </c>
      <c r="FJ85" s="115">
        <v>0</v>
      </c>
      <c r="FK85" s="115">
        <v>0</v>
      </c>
      <c r="FL85" s="115">
        <v>0</v>
      </c>
      <c r="FM85" s="115">
        <v>0</v>
      </c>
      <c r="FN85" s="115">
        <v>0</v>
      </c>
      <c r="FO85" s="115">
        <v>0</v>
      </c>
      <c r="FP85" s="115">
        <v>0</v>
      </c>
      <c r="FQ85" s="115">
        <v>0</v>
      </c>
      <c r="FR85" s="115">
        <v>0</v>
      </c>
      <c r="FS85" s="115">
        <v>0</v>
      </c>
      <c r="FT85" s="115">
        <v>0</v>
      </c>
      <c r="FU85" s="115">
        <v>0</v>
      </c>
      <c r="FV85" s="115">
        <v>0</v>
      </c>
      <c r="FW85" s="115">
        <v>0</v>
      </c>
      <c r="FX85" s="115">
        <v>0</v>
      </c>
      <c r="FY85" s="115">
        <v>0</v>
      </c>
      <c r="FZ85" s="115">
        <v>0</v>
      </c>
      <c r="GA85" s="115">
        <v>0</v>
      </c>
      <c r="GB85" s="115">
        <v>0</v>
      </c>
      <c r="GC85" s="115">
        <v>0</v>
      </c>
      <c r="GD85" s="115">
        <v>0</v>
      </c>
      <c r="GE85" s="115">
        <v>0</v>
      </c>
      <c r="GF85" s="115">
        <v>0</v>
      </c>
      <c r="GG85" s="115">
        <v>0</v>
      </c>
      <c r="GH85" s="115">
        <v>0</v>
      </c>
      <c r="GI85" s="115">
        <v>0</v>
      </c>
      <c r="GJ85" s="115">
        <v>0</v>
      </c>
      <c r="GK85" s="115">
        <v>0</v>
      </c>
      <c r="GL85" s="115">
        <v>0</v>
      </c>
      <c r="GM85" s="115">
        <v>0</v>
      </c>
      <c r="GN85" s="115">
        <v>0</v>
      </c>
      <c r="GO85" s="115">
        <v>0</v>
      </c>
      <c r="GP85" s="115">
        <v>0</v>
      </c>
      <c r="GQ85" s="115">
        <v>0</v>
      </c>
      <c r="GR85" s="115">
        <v>0</v>
      </c>
      <c r="GS85" s="115">
        <v>0</v>
      </c>
      <c r="GT85" s="115">
        <v>0</v>
      </c>
      <c r="GU85" s="115">
        <v>0</v>
      </c>
      <c r="GV85" s="115">
        <v>0</v>
      </c>
      <c r="GW85" s="115">
        <v>0</v>
      </c>
      <c r="GX85" s="115">
        <v>0</v>
      </c>
      <c r="GY85" s="115">
        <v>0</v>
      </c>
      <c r="GZ85" s="115">
        <v>0</v>
      </c>
      <c r="HA85" s="115">
        <v>0</v>
      </c>
      <c r="HB85" s="115">
        <v>0</v>
      </c>
      <c r="HC85" s="115">
        <v>0</v>
      </c>
      <c r="HD85" s="115">
        <v>0</v>
      </c>
      <c r="HE85" s="115">
        <v>0</v>
      </c>
      <c r="HF85" s="115">
        <v>0</v>
      </c>
      <c r="HG85" s="115">
        <v>0</v>
      </c>
      <c r="HH85" s="115">
        <v>0</v>
      </c>
      <c r="HI85" s="115">
        <v>0</v>
      </c>
    </row>
    <row r="86" spans="1:217" s="109" customFormat="1" x14ac:dyDescent="0.2">
      <c r="A86" s="113" t="s">
        <v>389</v>
      </c>
      <c r="B86" s="114">
        <v>0</v>
      </c>
      <c r="C86" s="114">
        <v>0</v>
      </c>
      <c r="D86" s="115">
        <v>0</v>
      </c>
      <c r="E86" s="115">
        <v>0</v>
      </c>
      <c r="F86" s="115">
        <v>0</v>
      </c>
      <c r="G86" s="115">
        <v>0</v>
      </c>
      <c r="H86" s="115">
        <v>0</v>
      </c>
      <c r="I86" s="115">
        <v>0</v>
      </c>
      <c r="J86" s="115">
        <v>0</v>
      </c>
      <c r="K86" s="115">
        <v>0</v>
      </c>
      <c r="L86" s="115">
        <v>0</v>
      </c>
      <c r="M86" s="115">
        <v>0</v>
      </c>
      <c r="N86" s="115">
        <v>0</v>
      </c>
      <c r="O86" s="115">
        <v>0</v>
      </c>
      <c r="P86" s="115">
        <v>0</v>
      </c>
      <c r="Q86" s="115">
        <v>0</v>
      </c>
      <c r="R86" s="115">
        <v>0</v>
      </c>
      <c r="S86" s="115">
        <v>0</v>
      </c>
      <c r="T86" s="115">
        <v>0</v>
      </c>
      <c r="U86" s="115">
        <v>0</v>
      </c>
      <c r="V86" s="115">
        <v>0</v>
      </c>
      <c r="W86" s="115">
        <v>0</v>
      </c>
      <c r="X86" s="115">
        <v>0</v>
      </c>
      <c r="Y86" s="115">
        <v>0</v>
      </c>
      <c r="Z86" s="115">
        <v>0</v>
      </c>
      <c r="AA86" s="115">
        <v>0</v>
      </c>
      <c r="AB86" s="115">
        <v>0</v>
      </c>
      <c r="AC86" s="115">
        <v>0</v>
      </c>
      <c r="AD86" s="115">
        <v>0</v>
      </c>
      <c r="AE86" s="115">
        <v>0</v>
      </c>
      <c r="AF86" s="115">
        <v>0</v>
      </c>
      <c r="AG86" s="115">
        <v>0</v>
      </c>
      <c r="AH86" s="115"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115">
        <v>0</v>
      </c>
      <c r="AU86" s="115">
        <v>0</v>
      </c>
      <c r="AV86" s="115">
        <v>0</v>
      </c>
      <c r="AW86" s="115">
        <v>0</v>
      </c>
      <c r="AX86" s="115">
        <v>0</v>
      </c>
      <c r="AY86" s="115">
        <v>0</v>
      </c>
      <c r="AZ86" s="115">
        <v>0</v>
      </c>
      <c r="BA86" s="115">
        <v>0</v>
      </c>
      <c r="BB86" s="115">
        <v>0</v>
      </c>
      <c r="BC86" s="115">
        <v>0</v>
      </c>
      <c r="BD86" s="115">
        <v>0</v>
      </c>
      <c r="BE86" s="115">
        <v>0</v>
      </c>
      <c r="BF86" s="115">
        <v>0</v>
      </c>
      <c r="BG86" s="115">
        <v>0</v>
      </c>
      <c r="BH86" s="115">
        <v>0</v>
      </c>
      <c r="BI86" s="115">
        <v>0</v>
      </c>
      <c r="BJ86" s="115">
        <v>0</v>
      </c>
      <c r="BK86" s="115">
        <v>0</v>
      </c>
      <c r="BL86" s="115">
        <v>0</v>
      </c>
      <c r="BM86" s="115">
        <v>0</v>
      </c>
      <c r="BN86" s="115">
        <v>0</v>
      </c>
      <c r="BO86" s="115">
        <v>0</v>
      </c>
      <c r="BP86" s="115">
        <v>0</v>
      </c>
      <c r="BQ86" s="115">
        <v>0</v>
      </c>
      <c r="BR86" s="115">
        <v>0</v>
      </c>
      <c r="BS86" s="115">
        <v>0</v>
      </c>
      <c r="BT86" s="115">
        <v>0</v>
      </c>
      <c r="BU86" s="115">
        <v>0</v>
      </c>
      <c r="BV86" s="115">
        <v>0</v>
      </c>
      <c r="BW86" s="115">
        <v>0</v>
      </c>
      <c r="BX86" s="115">
        <v>0</v>
      </c>
      <c r="BY86" s="115">
        <v>0</v>
      </c>
      <c r="BZ86" s="115">
        <v>0</v>
      </c>
      <c r="CA86" s="115">
        <v>0</v>
      </c>
      <c r="CB86" s="115">
        <v>0</v>
      </c>
      <c r="CC86" s="115">
        <v>0</v>
      </c>
      <c r="CD86" s="115">
        <v>0</v>
      </c>
      <c r="CE86" s="115">
        <v>0</v>
      </c>
      <c r="CF86" s="115">
        <v>0</v>
      </c>
      <c r="CG86" s="115">
        <v>0</v>
      </c>
      <c r="CH86" s="115">
        <v>0</v>
      </c>
      <c r="CI86" s="115">
        <v>0</v>
      </c>
      <c r="CJ86" s="115">
        <v>0</v>
      </c>
      <c r="CK86" s="115">
        <v>0</v>
      </c>
      <c r="CL86" s="115">
        <v>0</v>
      </c>
      <c r="CM86" s="115">
        <v>0</v>
      </c>
      <c r="CN86" s="115">
        <v>0</v>
      </c>
      <c r="CO86" s="115">
        <v>0</v>
      </c>
      <c r="CP86" s="115">
        <v>0</v>
      </c>
      <c r="CQ86" s="115">
        <v>0</v>
      </c>
      <c r="CR86" s="115">
        <v>0</v>
      </c>
      <c r="CS86" s="115">
        <v>0</v>
      </c>
      <c r="CT86" s="115">
        <v>0</v>
      </c>
      <c r="CU86" s="115">
        <v>0</v>
      </c>
      <c r="CV86" s="115">
        <v>0</v>
      </c>
      <c r="CW86" s="115">
        <v>0</v>
      </c>
      <c r="CX86" s="115">
        <v>0</v>
      </c>
      <c r="CY86" s="115">
        <v>0</v>
      </c>
      <c r="CZ86" s="115">
        <v>0</v>
      </c>
      <c r="DA86" s="115">
        <v>0</v>
      </c>
      <c r="DB86" s="115">
        <v>0</v>
      </c>
      <c r="DC86" s="115">
        <v>0</v>
      </c>
      <c r="DD86" s="115">
        <v>0</v>
      </c>
      <c r="DE86" s="115">
        <v>0</v>
      </c>
      <c r="DF86" s="115">
        <v>0</v>
      </c>
      <c r="DG86" s="115">
        <v>0</v>
      </c>
      <c r="DH86" s="115">
        <v>0</v>
      </c>
      <c r="DI86" s="115">
        <v>0</v>
      </c>
      <c r="DJ86" s="115">
        <v>0</v>
      </c>
      <c r="DK86" s="115">
        <v>0</v>
      </c>
      <c r="DL86" s="115">
        <v>0</v>
      </c>
      <c r="DM86" s="115">
        <v>0</v>
      </c>
      <c r="DN86" s="115">
        <v>0</v>
      </c>
      <c r="DO86" s="115">
        <v>0</v>
      </c>
      <c r="DP86" s="115">
        <v>0</v>
      </c>
      <c r="DQ86" s="115">
        <v>0</v>
      </c>
      <c r="DR86" s="115">
        <v>0</v>
      </c>
      <c r="DS86" s="115">
        <v>0</v>
      </c>
      <c r="DT86" s="115">
        <v>0</v>
      </c>
      <c r="DU86" s="115">
        <v>0</v>
      </c>
      <c r="DV86" s="115">
        <v>0</v>
      </c>
      <c r="DW86" s="115">
        <v>0</v>
      </c>
      <c r="DX86" s="115">
        <v>0</v>
      </c>
      <c r="DY86" s="115">
        <v>0</v>
      </c>
      <c r="DZ86" s="115">
        <v>0</v>
      </c>
      <c r="EA86" s="115">
        <v>0</v>
      </c>
      <c r="EB86" s="115">
        <v>0</v>
      </c>
      <c r="EC86" s="115">
        <v>0</v>
      </c>
      <c r="ED86" s="115">
        <v>0</v>
      </c>
      <c r="EE86" s="115">
        <v>0</v>
      </c>
      <c r="EF86" s="115">
        <v>0</v>
      </c>
      <c r="EG86" s="115">
        <v>0</v>
      </c>
      <c r="EH86" s="115">
        <v>0</v>
      </c>
      <c r="EI86" s="115">
        <v>0</v>
      </c>
      <c r="EJ86" s="115">
        <v>0</v>
      </c>
      <c r="EK86" s="115">
        <v>0</v>
      </c>
      <c r="EL86" s="115">
        <v>0</v>
      </c>
      <c r="EM86" s="115">
        <v>0</v>
      </c>
      <c r="EN86" s="115">
        <v>0</v>
      </c>
      <c r="EO86" s="115">
        <v>0</v>
      </c>
      <c r="EP86" s="115">
        <v>0</v>
      </c>
      <c r="EQ86" s="115">
        <v>0</v>
      </c>
      <c r="ER86" s="115">
        <v>0</v>
      </c>
      <c r="ES86" s="115">
        <v>0</v>
      </c>
      <c r="ET86" s="115">
        <v>0</v>
      </c>
      <c r="EU86" s="115">
        <v>0</v>
      </c>
      <c r="EV86" s="115">
        <v>0</v>
      </c>
      <c r="EW86" s="115">
        <v>0</v>
      </c>
      <c r="EX86" s="115">
        <v>0</v>
      </c>
      <c r="EY86" s="115">
        <v>0</v>
      </c>
      <c r="EZ86" s="115">
        <v>0</v>
      </c>
      <c r="FA86" s="115">
        <v>0</v>
      </c>
      <c r="FB86" s="115">
        <v>0</v>
      </c>
      <c r="FC86" s="115">
        <v>0</v>
      </c>
      <c r="FD86" s="115">
        <v>0</v>
      </c>
      <c r="FE86" s="115">
        <v>0</v>
      </c>
      <c r="FF86" s="115">
        <v>0</v>
      </c>
      <c r="FG86" s="115">
        <v>0</v>
      </c>
      <c r="FH86" s="115">
        <v>0</v>
      </c>
      <c r="FI86" s="115">
        <v>0</v>
      </c>
      <c r="FJ86" s="115">
        <v>0</v>
      </c>
      <c r="FK86" s="115">
        <v>0</v>
      </c>
      <c r="FL86" s="115">
        <v>0</v>
      </c>
      <c r="FM86" s="115">
        <v>0</v>
      </c>
      <c r="FN86" s="115">
        <v>0</v>
      </c>
      <c r="FO86" s="115">
        <v>0</v>
      </c>
      <c r="FP86" s="115">
        <v>0</v>
      </c>
      <c r="FQ86" s="115">
        <v>0</v>
      </c>
      <c r="FR86" s="115">
        <v>0</v>
      </c>
      <c r="FS86" s="115">
        <v>0</v>
      </c>
      <c r="FT86" s="115">
        <v>0</v>
      </c>
      <c r="FU86" s="115">
        <v>0</v>
      </c>
      <c r="FV86" s="115">
        <v>0</v>
      </c>
      <c r="FW86" s="115">
        <v>0</v>
      </c>
      <c r="FX86" s="115">
        <v>0</v>
      </c>
      <c r="FY86" s="115">
        <v>0</v>
      </c>
      <c r="FZ86" s="115">
        <v>0</v>
      </c>
      <c r="GA86" s="115">
        <v>0</v>
      </c>
      <c r="GB86" s="115">
        <v>0</v>
      </c>
      <c r="GC86" s="115">
        <v>0</v>
      </c>
      <c r="GD86" s="115">
        <v>0</v>
      </c>
      <c r="GE86" s="115">
        <v>0</v>
      </c>
      <c r="GF86" s="115">
        <v>0</v>
      </c>
      <c r="GG86" s="115">
        <v>0</v>
      </c>
      <c r="GH86" s="115">
        <v>0</v>
      </c>
      <c r="GI86" s="115">
        <v>0</v>
      </c>
      <c r="GJ86" s="115">
        <v>0</v>
      </c>
      <c r="GK86" s="115">
        <v>0</v>
      </c>
      <c r="GL86" s="115">
        <v>0</v>
      </c>
      <c r="GM86" s="115">
        <v>0</v>
      </c>
      <c r="GN86" s="115">
        <v>0</v>
      </c>
      <c r="GO86" s="115">
        <v>0</v>
      </c>
      <c r="GP86" s="115">
        <v>0</v>
      </c>
      <c r="GQ86" s="115">
        <v>0</v>
      </c>
      <c r="GR86" s="115">
        <v>0</v>
      </c>
      <c r="GS86" s="115">
        <v>0</v>
      </c>
      <c r="GT86" s="115">
        <v>0</v>
      </c>
      <c r="GU86" s="115">
        <v>0</v>
      </c>
      <c r="GV86" s="115">
        <v>0</v>
      </c>
      <c r="GW86" s="115">
        <v>0</v>
      </c>
      <c r="GX86" s="115">
        <v>0</v>
      </c>
      <c r="GY86" s="115">
        <v>0</v>
      </c>
      <c r="GZ86" s="115">
        <v>0</v>
      </c>
      <c r="HA86" s="115">
        <v>0</v>
      </c>
      <c r="HB86" s="115">
        <v>0</v>
      </c>
      <c r="HC86" s="115">
        <v>0</v>
      </c>
      <c r="HD86" s="115">
        <v>0</v>
      </c>
      <c r="HE86" s="115">
        <v>0</v>
      </c>
      <c r="HF86" s="115">
        <v>0</v>
      </c>
      <c r="HG86" s="115">
        <v>0</v>
      </c>
      <c r="HH86" s="115">
        <v>0</v>
      </c>
      <c r="HI86" s="115">
        <v>0</v>
      </c>
    </row>
    <row r="87" spans="1:217" x14ac:dyDescent="0.2">
      <c r="A87" s="29" t="s">
        <v>390</v>
      </c>
      <c r="B87" s="77">
        <v>0</v>
      </c>
      <c r="C87" s="77">
        <v>0</v>
      </c>
      <c r="D87" s="79">
        <v>0</v>
      </c>
      <c r="E87" s="79">
        <v>0</v>
      </c>
      <c r="F87" s="79">
        <v>0</v>
      </c>
      <c r="G87" s="79">
        <v>0</v>
      </c>
      <c r="H87" s="79" t="e">
        <f>(#REF!-#REF!+#REF!-#REF!)*Exp_Ciclo/1000</f>
        <v>#REF!</v>
      </c>
      <c r="I87" s="79" t="e">
        <f>(#REF!-#REF!+#REF!-#REF!)*Exp_Ciclo/1000</f>
        <v>#REF!</v>
      </c>
      <c r="J87" s="79" t="e">
        <f>(#REF!-#REF!+#REF!-#REF!)*Exp_Ciclo/1000</f>
        <v>#REF!</v>
      </c>
      <c r="K87" s="79" t="e">
        <f>(#REF!-#REF!+#REF!-#REF!)*Exp_Ciclo/1000</f>
        <v>#REF!</v>
      </c>
      <c r="L87" s="79" t="e">
        <f>(#REF!-#REF!+#REF!-#REF!)*Exp_Ciclo/1000</f>
        <v>#REF!</v>
      </c>
      <c r="M87" s="79" t="e">
        <f>(#REF!-#REF!+#REF!-#REF!)*Exp_Ciclo/1000</f>
        <v>#REF!</v>
      </c>
      <c r="N87" s="79" t="e">
        <f>(#REF!-#REF!+#REF!-#REF!)*Exp_Ciclo/1000</f>
        <v>#REF!</v>
      </c>
      <c r="O87" s="79" t="e">
        <f>(#REF!-#REF!+#REF!-#REF!)*Exp_Ciclo/1000</f>
        <v>#REF!</v>
      </c>
      <c r="P87" s="79" t="e">
        <f>(#REF!-#REF!+#REF!-#REF!)*Exp_Ciclo/1000</f>
        <v>#REF!</v>
      </c>
      <c r="Q87" s="79" t="e">
        <f>(#REF!-#REF!+#REF!-#REF!)*Exp_Ciclo/1000</f>
        <v>#REF!</v>
      </c>
      <c r="R87" s="79" t="e">
        <f>(#REF!-#REF!+#REF!-#REF!)*Exp_Ciclo/1000</f>
        <v>#REF!</v>
      </c>
      <c r="S87" s="79" t="e">
        <f>(#REF!-#REF!+#REF!-#REF!)*Exp_Ciclo/1000</f>
        <v>#REF!</v>
      </c>
      <c r="T87" s="79" t="e">
        <f>(#REF!-#REF!+#REF!-#REF!)*Exp_Ciclo/1000</f>
        <v>#REF!</v>
      </c>
      <c r="U87" s="79" t="e">
        <f>(#REF!-#REF!+#REF!-#REF!)*Exp_Ciclo/1000</f>
        <v>#REF!</v>
      </c>
      <c r="V87" s="79" t="e">
        <f>(#REF!-#REF!+#REF!-#REF!)*Exp_Ciclo/1000</f>
        <v>#REF!</v>
      </c>
      <c r="W87" s="79" t="e">
        <f>(#REF!-#REF!+#REF!-#REF!)*Exp_Ciclo/1000</f>
        <v>#REF!</v>
      </c>
      <c r="X87" s="79" t="e">
        <f>(#REF!-#REF!+#REF!-#REF!)*Exp_Ciclo/1000</f>
        <v>#REF!</v>
      </c>
      <c r="Y87" s="79" t="e">
        <f>(#REF!-#REF!+#REF!-#REF!)*Exp_Ciclo/1000</f>
        <v>#REF!</v>
      </c>
      <c r="Z87" s="79" t="e">
        <f>(#REF!-#REF!+#REF!-#REF!)*Exp_Ciclo/1000</f>
        <v>#REF!</v>
      </c>
      <c r="AA87" s="79" t="e">
        <f>(#REF!-#REF!+#REF!-#REF!)*Exp_Ciclo/1000</f>
        <v>#REF!</v>
      </c>
      <c r="AB87" s="79" t="e">
        <f>(#REF!-#REF!+#REF!-#REF!)*Exp_Ciclo/1000</f>
        <v>#REF!</v>
      </c>
      <c r="AC87" s="79" t="e">
        <f>(#REF!-#REF!+#REF!-#REF!)*Exp_Ciclo/1000</f>
        <v>#REF!</v>
      </c>
      <c r="AD87" s="79" t="e">
        <f>(#REF!-#REF!+#REF!-#REF!)*Exp_Ciclo/1000</f>
        <v>#REF!</v>
      </c>
      <c r="AE87" s="79" t="e">
        <f>(#REF!-#REF!+#REF!-#REF!)*Exp_Ciclo/1000</f>
        <v>#REF!</v>
      </c>
      <c r="AF87" s="79" t="e">
        <f>(#REF!-#REF!+#REF!-#REF!)*Exp_Ciclo/1000</f>
        <v>#REF!</v>
      </c>
      <c r="AG87" s="79" t="e">
        <f>(#REF!-#REF!+#REF!-#REF!)*Exp_Ciclo/1000</f>
        <v>#REF!</v>
      </c>
      <c r="AH87" s="79" t="e">
        <f>(#REF!-#REF!+#REF!-#REF!)*Exp_Ciclo/1000</f>
        <v>#REF!</v>
      </c>
      <c r="AI87" s="79" t="e">
        <f>(#REF!-#REF!+#REF!-#REF!)*Exp_Ciclo/1000</f>
        <v>#REF!</v>
      </c>
      <c r="AJ87" s="79" t="e">
        <f>(#REF!-#REF!+#REF!-#REF!)*Exp_Ciclo/1000</f>
        <v>#REF!</v>
      </c>
      <c r="AK87" s="79" t="e">
        <f>(#REF!-#REF!+#REF!-#REF!)*Exp_Ciclo/1000</f>
        <v>#REF!</v>
      </c>
      <c r="AL87" s="79" t="e">
        <f>(#REF!-#REF!+#REF!-#REF!)*Exp_Ciclo/1000</f>
        <v>#REF!</v>
      </c>
      <c r="AM87" s="79" t="e">
        <f>(#REF!-#REF!+#REF!-#REF!)*Exp_Ciclo/1000</f>
        <v>#REF!</v>
      </c>
      <c r="AN87" s="79" t="e">
        <f>(#REF!-#REF!+#REF!-#REF!)*Exp_Ciclo/1000</f>
        <v>#REF!</v>
      </c>
      <c r="AO87" s="79" t="e">
        <f>(#REF!-#REF!+#REF!-#REF!)*Exp_Ciclo/1000</f>
        <v>#REF!</v>
      </c>
      <c r="AP87" s="79" t="e">
        <f>(#REF!-#REF!+#REF!-#REF!)*Exp_Ciclo/1000</f>
        <v>#REF!</v>
      </c>
      <c r="AQ87" s="79" t="e">
        <f>(#REF!-#REF!+#REF!-#REF!)*Exp_Ciclo/1000</f>
        <v>#REF!</v>
      </c>
      <c r="AR87" s="79" t="e">
        <f>(#REF!-#REF!+#REF!-#REF!)*Exp_Ciclo/1000</f>
        <v>#REF!</v>
      </c>
      <c r="AS87" s="79" t="e">
        <f>(#REF!-#REF!+#REF!-#REF!)*Exp_Ciclo/1000</f>
        <v>#REF!</v>
      </c>
      <c r="AT87" s="79" t="e">
        <f>(#REF!-#REF!+#REF!-#REF!)*Exp_Ciclo/1000</f>
        <v>#REF!</v>
      </c>
      <c r="AU87" s="79" t="e">
        <f>(#REF!-#REF!+#REF!-#REF!)*Exp_Ciclo/1000</f>
        <v>#REF!</v>
      </c>
      <c r="AV87" s="79" t="e">
        <f>(#REF!-#REF!+#REF!-#REF!)*Exp_Ciclo/1000</f>
        <v>#REF!</v>
      </c>
      <c r="AW87" s="79" t="e">
        <f>(#REF!-#REF!+#REF!-#REF!)*Exp_Ciclo/1000</f>
        <v>#REF!</v>
      </c>
      <c r="AX87" s="79" t="e">
        <f>(#REF!-#REF!+#REF!-#REF!)*Exp_Ciclo/1000</f>
        <v>#REF!</v>
      </c>
      <c r="AY87" s="79" t="e">
        <f>(#REF!-#REF!+#REF!-#REF!)*Exp_Ciclo/1000</f>
        <v>#REF!</v>
      </c>
      <c r="AZ87" s="79" t="e">
        <f>(#REF!-#REF!+#REF!-#REF!)*Exp_Ciclo/1000</f>
        <v>#REF!</v>
      </c>
      <c r="BA87" s="79" t="e">
        <f>(#REF!-#REF!+#REF!-#REF!)*Exp_Ciclo/1000</f>
        <v>#REF!</v>
      </c>
      <c r="BB87" s="79" t="e">
        <f>(#REF!-#REF!+#REF!-#REF!)*Exp_Ciclo/1000</f>
        <v>#REF!</v>
      </c>
      <c r="BC87" s="79" t="e">
        <f>(#REF!-#REF!+#REF!-#REF!)*Exp_Ciclo/1000</f>
        <v>#REF!</v>
      </c>
      <c r="BD87" s="79" t="e">
        <f>(#REF!-#REF!+#REF!-#REF!)*Exp_Ciclo/1000</f>
        <v>#REF!</v>
      </c>
      <c r="BE87" s="79" t="e">
        <f>(#REF!-#REF!+#REF!-#REF!)*Exp_Ciclo/1000</f>
        <v>#REF!</v>
      </c>
      <c r="BF87" s="79" t="e">
        <f>(#REF!-#REF!+#REF!-#REF!)*Exp_Ciclo/1000</f>
        <v>#REF!</v>
      </c>
      <c r="BG87" s="79" t="e">
        <f>(#REF!-#REF!+#REF!-#REF!)*Exp_Ciclo/1000</f>
        <v>#REF!</v>
      </c>
      <c r="BH87" s="79" t="e">
        <f>(#REF!-#REF!+#REF!-#REF!)*Exp_Ciclo/1000</f>
        <v>#REF!</v>
      </c>
      <c r="BI87" s="79" t="e">
        <f>(#REF!-#REF!+#REF!-#REF!)*Exp_Ciclo/1000</f>
        <v>#REF!</v>
      </c>
      <c r="BJ87" s="79" t="e">
        <f>(#REF!-#REF!+#REF!-#REF!)*Exp_Ciclo/1000</f>
        <v>#REF!</v>
      </c>
      <c r="BK87" s="79" t="e">
        <f>(#REF!-#REF!+#REF!-#REF!)*Exp_Ciclo/1000</f>
        <v>#REF!</v>
      </c>
      <c r="BL87" s="79" t="e">
        <f>(#REF!-#REF!+#REF!-#REF!)*Exp_Ciclo/1000</f>
        <v>#REF!</v>
      </c>
      <c r="BM87" s="79" t="e">
        <f>(#REF!-#REF!+#REF!-#REF!)*Exp_Ciclo/1000</f>
        <v>#REF!</v>
      </c>
      <c r="BN87" s="79" t="e">
        <f>(#REF!-#REF!+#REF!-#REF!)*Exp_Ciclo/1000</f>
        <v>#REF!</v>
      </c>
      <c r="BO87" s="79" t="e">
        <f>(#REF!-#REF!+#REF!-#REF!)*Exp_Ciclo/1000</f>
        <v>#REF!</v>
      </c>
      <c r="BP87" s="79" t="e">
        <f>(#REF!-#REF!+#REF!-#REF!)*Exp_Ciclo/1000</f>
        <v>#REF!</v>
      </c>
      <c r="BQ87" s="79" t="e">
        <f>(#REF!-#REF!+#REF!-#REF!)*Exp_Ciclo/1000</f>
        <v>#REF!</v>
      </c>
      <c r="BR87" s="79" t="e">
        <f>(#REF!-#REF!+#REF!-#REF!)*Exp_Ciclo/1000</f>
        <v>#REF!</v>
      </c>
      <c r="BS87" s="79" t="e">
        <f>(#REF!-#REF!+#REF!-#REF!)*Exp_Ciclo/1000</f>
        <v>#REF!</v>
      </c>
      <c r="BT87" s="79" t="e">
        <f>(#REF!-#REF!+#REF!-#REF!)*Exp_Ciclo/1000</f>
        <v>#REF!</v>
      </c>
      <c r="BU87" s="79" t="e">
        <f>(#REF!-#REF!+#REF!-#REF!)*Exp_Ciclo/1000</f>
        <v>#REF!</v>
      </c>
      <c r="BV87" s="79" t="e">
        <f>(#REF!-#REF!+#REF!-#REF!)*Exp_Ciclo/1000</f>
        <v>#REF!</v>
      </c>
      <c r="BW87" s="79" t="e">
        <f>(#REF!-#REF!+#REF!-#REF!)*Exp_Ciclo/1000</f>
        <v>#REF!</v>
      </c>
      <c r="BX87" s="79" t="e">
        <f>(#REF!-#REF!+#REF!-#REF!)*Exp_Ciclo/1000</f>
        <v>#REF!</v>
      </c>
      <c r="BY87" s="79" t="e">
        <f>(#REF!-#REF!+#REF!-#REF!)*Exp_Ciclo/1000</f>
        <v>#REF!</v>
      </c>
      <c r="BZ87" s="79" t="e">
        <f>(#REF!-#REF!+#REF!-#REF!)*Exp_Ciclo/1000</f>
        <v>#REF!</v>
      </c>
      <c r="CA87" s="79" t="e">
        <f>(#REF!-#REF!+#REF!-#REF!)*Exp_Ciclo/1000</f>
        <v>#REF!</v>
      </c>
      <c r="CB87" s="79" t="e">
        <f>(#REF!-#REF!+#REF!-#REF!)*Exp_Ciclo/1000</f>
        <v>#REF!</v>
      </c>
      <c r="CC87" s="79" t="e">
        <f>(#REF!-#REF!+#REF!-#REF!)*Exp_Ciclo/1000</f>
        <v>#REF!</v>
      </c>
      <c r="CD87" s="79" t="e">
        <f>(#REF!-#REF!+#REF!-#REF!)*Exp_Ciclo/1000</f>
        <v>#REF!</v>
      </c>
      <c r="CE87" s="79" t="e">
        <f>(#REF!-#REF!+#REF!-#REF!)*Exp_Ciclo/1000</f>
        <v>#REF!</v>
      </c>
      <c r="CF87" s="79" t="e">
        <f>(#REF!-#REF!+#REF!-#REF!)*Exp_Ciclo/1000</f>
        <v>#REF!</v>
      </c>
      <c r="CG87" s="79" t="e">
        <f>(#REF!-#REF!+#REF!-#REF!)*Exp_Ciclo/1000</f>
        <v>#REF!</v>
      </c>
      <c r="CH87" s="79" t="e">
        <f>(#REF!-#REF!+#REF!-#REF!)*Exp_Ciclo/1000</f>
        <v>#REF!</v>
      </c>
      <c r="CI87" s="79" t="e">
        <f>(#REF!-#REF!+#REF!-#REF!)*Exp_Ciclo/1000</f>
        <v>#REF!</v>
      </c>
      <c r="CJ87" s="79" t="e">
        <f>(#REF!-#REF!+#REF!-#REF!)*Exp_Ciclo/1000</f>
        <v>#REF!</v>
      </c>
      <c r="CK87" s="79" t="e">
        <f>(#REF!-#REF!+#REF!-#REF!)*Exp_Ciclo/1000</f>
        <v>#REF!</v>
      </c>
      <c r="CL87" s="79" t="e">
        <f>(#REF!-#REF!+#REF!-#REF!)*Exp_Ciclo/1000</f>
        <v>#REF!</v>
      </c>
      <c r="CM87" s="79" t="e">
        <f>(#REF!-#REF!+#REF!-#REF!)*Exp_Ciclo/1000</f>
        <v>#REF!</v>
      </c>
      <c r="CN87" s="79" t="e">
        <f>(#REF!-#REF!+#REF!-#REF!)*Exp_Ciclo/1000</f>
        <v>#REF!</v>
      </c>
      <c r="CO87" s="79" t="e">
        <f>(#REF!-#REF!+#REF!-#REF!)*Exp_Ciclo/1000</f>
        <v>#REF!</v>
      </c>
      <c r="CP87" s="79" t="e">
        <f>(#REF!-#REF!+#REF!-#REF!)*Exp_Ciclo/1000</f>
        <v>#REF!</v>
      </c>
      <c r="CQ87" s="79" t="e">
        <f>(#REF!-#REF!+#REF!-#REF!)*Exp_Ciclo/1000</f>
        <v>#REF!</v>
      </c>
      <c r="CR87" s="79" t="e">
        <f>(#REF!-#REF!+#REF!-#REF!)*Exp_Ciclo/1000</f>
        <v>#REF!</v>
      </c>
      <c r="CS87" s="79" t="e">
        <f>(#REF!-#REF!+#REF!-#REF!)*Exp_Ciclo/1000</f>
        <v>#REF!</v>
      </c>
      <c r="CT87" s="79" t="e">
        <f>(#REF!-#REF!+#REF!-#REF!)*Exp_Ciclo/1000</f>
        <v>#REF!</v>
      </c>
      <c r="CU87" s="79" t="e">
        <f>(#REF!-#REF!+#REF!-#REF!)*Exp_Ciclo/1000</f>
        <v>#REF!</v>
      </c>
      <c r="CV87" s="79" t="e">
        <f>(#REF!-#REF!+#REF!-#REF!)*Exp_Ciclo/1000</f>
        <v>#REF!</v>
      </c>
      <c r="CW87" s="79" t="e">
        <f>(#REF!-#REF!+#REF!-#REF!)*Exp_Ciclo/1000</f>
        <v>#REF!</v>
      </c>
      <c r="CX87" s="79" t="e">
        <f>(#REF!-#REF!+#REF!-#REF!)*Exp_Ciclo/1000</f>
        <v>#REF!</v>
      </c>
      <c r="CY87" s="79" t="e">
        <f>(#REF!-#REF!+#REF!-#REF!)*Exp_Ciclo/1000</f>
        <v>#REF!</v>
      </c>
      <c r="CZ87" s="79" t="e">
        <f>(#REF!-#REF!+#REF!-#REF!)*Exp_Ciclo/1000</f>
        <v>#REF!</v>
      </c>
      <c r="DA87" s="79" t="e">
        <f>(#REF!-#REF!+#REF!-#REF!)*Exp_Ciclo/1000</f>
        <v>#REF!</v>
      </c>
      <c r="DB87" s="79" t="e">
        <f>(#REF!-#REF!+#REF!-#REF!)*Exp_Ciclo/1000</f>
        <v>#REF!</v>
      </c>
      <c r="DC87" s="79" t="e">
        <f>(#REF!-#REF!+#REF!-#REF!)*Exp_Ciclo/1000</f>
        <v>#REF!</v>
      </c>
      <c r="DD87" s="79" t="e">
        <f>(#REF!-#REF!+#REF!-#REF!)*Exp_Ciclo/1000</f>
        <v>#REF!</v>
      </c>
      <c r="DE87" s="79" t="e">
        <f>(#REF!-#REF!+#REF!-#REF!)*Exp_Ciclo/1000</f>
        <v>#REF!</v>
      </c>
      <c r="DF87" s="79" t="e">
        <f>(#REF!-#REF!+#REF!-#REF!)*Exp_Ciclo/1000</f>
        <v>#REF!</v>
      </c>
      <c r="DG87" s="79" t="e">
        <f>(#REF!-#REF!+#REF!-#REF!)*Exp_Ciclo/1000</f>
        <v>#REF!</v>
      </c>
      <c r="DH87" s="79" t="e">
        <f>(#REF!-#REF!+#REF!-#REF!)*Exp_Ciclo/1000</f>
        <v>#REF!</v>
      </c>
      <c r="DI87" s="79" t="e">
        <f>(#REF!-#REF!+#REF!-#REF!)*Exp_Ciclo/1000</f>
        <v>#REF!</v>
      </c>
      <c r="DJ87" s="79" t="e">
        <f>(#REF!-#REF!+#REF!-#REF!)*Exp_Ciclo/1000</f>
        <v>#REF!</v>
      </c>
      <c r="DK87" s="79" t="e">
        <f>(#REF!-#REF!+#REF!-#REF!)*Exp_Ciclo/1000</f>
        <v>#REF!</v>
      </c>
      <c r="DL87" s="79" t="e">
        <f>(#REF!-#REF!+#REF!-#REF!)*Exp_Ciclo/1000</f>
        <v>#REF!</v>
      </c>
      <c r="DM87" s="79" t="e">
        <f>(#REF!-#REF!+#REF!-#REF!)*Exp_Ciclo/1000</f>
        <v>#REF!</v>
      </c>
      <c r="DN87" s="79" t="e">
        <f>(#REF!-#REF!+#REF!-#REF!)*Exp_Ciclo/1000</f>
        <v>#REF!</v>
      </c>
      <c r="DO87" s="79" t="e">
        <f>(#REF!-#REF!+#REF!-#REF!)*Exp_Ciclo/1000</f>
        <v>#REF!</v>
      </c>
      <c r="DP87" s="79" t="e">
        <f>(#REF!-#REF!+#REF!-#REF!)*Exp_Ciclo/1000</f>
        <v>#REF!</v>
      </c>
      <c r="DQ87" s="79" t="e">
        <f>(#REF!-#REF!+#REF!-#REF!)*Exp_Ciclo/1000</f>
        <v>#REF!</v>
      </c>
      <c r="DR87" s="79" t="e">
        <f>(#REF!-#REF!+#REF!-#REF!)*Exp_Ciclo/1000</f>
        <v>#REF!</v>
      </c>
      <c r="DS87" s="79" t="e">
        <f>(#REF!-#REF!+#REF!-#REF!)*Exp_Ciclo/1000</f>
        <v>#REF!</v>
      </c>
      <c r="DT87" s="79" t="e">
        <f>(#REF!-#REF!+#REF!-#REF!)*Exp_Ciclo/1000</f>
        <v>#REF!</v>
      </c>
      <c r="DU87" s="79" t="e">
        <f>(#REF!-#REF!+#REF!-#REF!)*Exp_Ciclo/1000</f>
        <v>#REF!</v>
      </c>
      <c r="DV87" s="79" t="e">
        <f>(#REF!-#REF!+#REF!-#REF!)*Exp_Ciclo/1000</f>
        <v>#REF!</v>
      </c>
      <c r="DW87" s="79" t="e">
        <f>(#REF!-#REF!+#REF!-#REF!)*Exp_Ciclo/1000</f>
        <v>#REF!</v>
      </c>
      <c r="DX87" s="79" t="e">
        <f>(#REF!-#REF!+#REF!-#REF!)*Exp_Ciclo/1000</f>
        <v>#REF!</v>
      </c>
      <c r="DY87" s="79" t="e">
        <f>(#REF!-#REF!+#REF!-#REF!)*Exp_Ciclo/1000</f>
        <v>#REF!</v>
      </c>
      <c r="DZ87" s="79" t="e">
        <f>(#REF!-#REF!+#REF!-#REF!)*Exp_Ciclo/1000</f>
        <v>#REF!</v>
      </c>
      <c r="EA87" s="79" t="e">
        <f>(#REF!-#REF!+#REF!-#REF!)*Exp_Ciclo/1000</f>
        <v>#REF!</v>
      </c>
      <c r="EB87" s="79" t="e">
        <f>(#REF!-#REF!+#REF!-#REF!)*Exp_Ciclo/1000</f>
        <v>#REF!</v>
      </c>
      <c r="EC87" s="79" t="e">
        <f>(#REF!-#REF!+#REF!-#REF!)*Exp_Ciclo/1000</f>
        <v>#REF!</v>
      </c>
      <c r="ED87" s="79" t="e">
        <f>(#REF!-#REF!+#REF!-#REF!)*Exp_Ciclo/1000</f>
        <v>#REF!</v>
      </c>
      <c r="EE87" s="79" t="e">
        <f>(#REF!-#REF!+#REF!-#REF!)*Exp_Ciclo/1000</f>
        <v>#REF!</v>
      </c>
      <c r="EF87" s="79" t="e">
        <f>(#REF!-#REF!+#REF!-#REF!)*Exp_Ciclo/1000</f>
        <v>#REF!</v>
      </c>
      <c r="EG87" s="79" t="e">
        <f>(#REF!-#REF!+#REF!-#REF!)*Exp_Ciclo/1000</f>
        <v>#REF!</v>
      </c>
      <c r="EH87" s="79" t="e">
        <f>(#REF!-#REF!+#REF!-#REF!)*Exp_Ciclo/1000</f>
        <v>#REF!</v>
      </c>
      <c r="EI87" s="79" t="e">
        <f>(#REF!-#REF!+#REF!-#REF!)*Exp_Ciclo/1000</f>
        <v>#REF!</v>
      </c>
      <c r="EJ87" s="79" t="e">
        <f>(#REF!-#REF!+#REF!-#REF!)*Exp_Ciclo/1000</f>
        <v>#REF!</v>
      </c>
      <c r="EK87" s="79" t="e">
        <f>(#REF!-#REF!+#REF!-#REF!)*Exp_Ciclo/1000</f>
        <v>#REF!</v>
      </c>
      <c r="EL87" s="79" t="e">
        <f>(#REF!-#REF!+#REF!-#REF!)*Exp_Ciclo/1000</f>
        <v>#REF!</v>
      </c>
      <c r="EM87" s="79" t="e">
        <f>(#REF!-#REF!+#REF!-#REF!)*Exp_Ciclo/1000</f>
        <v>#REF!</v>
      </c>
      <c r="EN87" s="79" t="e">
        <f>(#REF!-#REF!+#REF!-#REF!)*Exp_Ciclo/1000</f>
        <v>#REF!</v>
      </c>
      <c r="EO87" s="79" t="e">
        <f>(#REF!-#REF!+#REF!-#REF!)*Exp_Ciclo/1000</f>
        <v>#REF!</v>
      </c>
      <c r="EP87" s="79" t="e">
        <f>(#REF!-#REF!+#REF!-#REF!)*Exp_Ciclo/1000</f>
        <v>#REF!</v>
      </c>
      <c r="EQ87" s="79" t="e">
        <f>(#REF!-#REF!+#REF!-#REF!)*Exp_Ciclo/1000</f>
        <v>#REF!</v>
      </c>
      <c r="ER87" s="79" t="e">
        <f>(#REF!-#REF!+#REF!-#REF!)*Exp_Ciclo/1000</f>
        <v>#REF!</v>
      </c>
      <c r="ES87" s="79" t="e">
        <f>(#REF!-#REF!+#REF!-#REF!)*Exp_Ciclo/1000</f>
        <v>#REF!</v>
      </c>
      <c r="ET87" s="79" t="e">
        <f>(#REF!-#REF!+#REF!-#REF!)*Exp_Ciclo/1000</f>
        <v>#REF!</v>
      </c>
      <c r="EU87" s="79" t="e">
        <f>(#REF!-#REF!+#REF!-#REF!)*Exp_Ciclo/1000</f>
        <v>#REF!</v>
      </c>
      <c r="EV87" s="79" t="e">
        <f>(#REF!-#REF!+#REF!-#REF!)*Exp_Ciclo/1000</f>
        <v>#REF!</v>
      </c>
      <c r="EW87" s="79" t="e">
        <f>(#REF!-#REF!+#REF!-#REF!)*Exp_Ciclo/1000</f>
        <v>#REF!</v>
      </c>
      <c r="EX87" s="79" t="e">
        <f>(#REF!-#REF!+#REF!-#REF!)*Exp_Ciclo/1000</f>
        <v>#REF!</v>
      </c>
      <c r="EY87" s="79" t="e">
        <f>(#REF!-#REF!+#REF!-#REF!)*Exp_Ciclo/1000</f>
        <v>#REF!</v>
      </c>
      <c r="EZ87" s="79" t="e">
        <f>(#REF!-#REF!+#REF!-#REF!)*Exp_Ciclo/1000</f>
        <v>#REF!</v>
      </c>
      <c r="FA87" s="79" t="e">
        <f>(#REF!-#REF!+#REF!-#REF!)*Exp_Ciclo/1000</f>
        <v>#REF!</v>
      </c>
      <c r="FB87" s="79" t="e">
        <f>(#REF!-#REF!+#REF!-#REF!)*Exp_Ciclo/1000</f>
        <v>#REF!</v>
      </c>
      <c r="FC87" s="79" t="e">
        <f>(#REF!-#REF!+#REF!-#REF!)*Exp_Ciclo/1000</f>
        <v>#REF!</v>
      </c>
      <c r="FD87" s="79" t="e">
        <f>(#REF!-#REF!+#REF!-#REF!)*Exp_Ciclo/1000</f>
        <v>#REF!</v>
      </c>
      <c r="FE87" s="79" t="e">
        <f>(#REF!-#REF!+#REF!-#REF!)*Exp_Ciclo/1000</f>
        <v>#REF!</v>
      </c>
      <c r="FF87" s="79" t="e">
        <f>(#REF!-#REF!+#REF!-#REF!)*Exp_Ciclo/1000</f>
        <v>#REF!</v>
      </c>
      <c r="FG87" s="79" t="e">
        <f>(#REF!-#REF!+#REF!-#REF!)*Exp_Ciclo/1000</f>
        <v>#REF!</v>
      </c>
      <c r="FH87" s="79" t="e">
        <f>(#REF!-#REF!+#REF!-#REF!)*Exp_Ciclo/1000</f>
        <v>#REF!</v>
      </c>
      <c r="FI87" s="79" t="e">
        <f>(#REF!-#REF!+#REF!-#REF!)*Exp_Ciclo/1000</f>
        <v>#REF!</v>
      </c>
      <c r="FJ87" s="79" t="e">
        <f>(#REF!-#REF!+#REF!-#REF!)*Exp_Ciclo/1000</f>
        <v>#REF!</v>
      </c>
      <c r="FK87" s="79" t="e">
        <f>(#REF!-#REF!+#REF!-#REF!)*Exp_Ciclo/1000</f>
        <v>#REF!</v>
      </c>
      <c r="FL87" s="79" t="e">
        <f>(#REF!-#REF!+#REF!-#REF!)*Exp_Ciclo/1000</f>
        <v>#REF!</v>
      </c>
      <c r="FM87" s="79" t="e">
        <f>(#REF!-#REF!+#REF!-#REF!)*Exp_Ciclo/1000</f>
        <v>#REF!</v>
      </c>
      <c r="FN87" s="79" t="e">
        <f>(#REF!-#REF!+#REF!-#REF!)*Exp_Ciclo/1000</f>
        <v>#REF!</v>
      </c>
      <c r="FO87" s="79" t="e">
        <f>(#REF!-#REF!+#REF!-#REF!)*Exp_Ciclo/1000</f>
        <v>#REF!</v>
      </c>
      <c r="FP87" s="79" t="e">
        <f>(#REF!-#REF!+#REF!-#REF!)*Exp_Ciclo/1000</f>
        <v>#REF!</v>
      </c>
      <c r="FQ87" s="79" t="e">
        <f>(#REF!-#REF!+#REF!-#REF!)*Exp_Ciclo/1000</f>
        <v>#REF!</v>
      </c>
      <c r="FR87" s="79" t="e">
        <f>(#REF!-#REF!+#REF!-#REF!)*Exp_Ciclo/1000</f>
        <v>#REF!</v>
      </c>
      <c r="FS87" s="79" t="e">
        <f>(#REF!-#REF!+#REF!-#REF!)*Exp_Ciclo/1000</f>
        <v>#REF!</v>
      </c>
      <c r="FT87" s="79" t="e">
        <f>(#REF!-#REF!+#REF!-#REF!)*Exp_Ciclo/1000</f>
        <v>#REF!</v>
      </c>
      <c r="FU87" s="79" t="e">
        <f>(#REF!-#REF!+#REF!-#REF!)*Exp_Ciclo/1000</f>
        <v>#REF!</v>
      </c>
      <c r="FV87" s="79" t="e">
        <f>(#REF!-#REF!+#REF!-#REF!)*Exp_Ciclo/1000</f>
        <v>#REF!</v>
      </c>
      <c r="FW87" s="79" t="e">
        <f>(#REF!-#REF!+#REF!-#REF!)*Exp_Ciclo/1000</f>
        <v>#REF!</v>
      </c>
      <c r="FX87" s="79" t="e">
        <f>(#REF!-#REF!+#REF!-#REF!)*Exp_Ciclo/1000</f>
        <v>#REF!</v>
      </c>
      <c r="FY87" s="79" t="e">
        <f>(#REF!-#REF!+#REF!-#REF!)*Exp_Ciclo/1000</f>
        <v>#REF!</v>
      </c>
      <c r="FZ87" s="79" t="e">
        <f>(#REF!-#REF!+#REF!-#REF!)*Exp_Ciclo/1000</f>
        <v>#REF!</v>
      </c>
      <c r="GA87" s="79" t="e">
        <f>(#REF!-#REF!+#REF!-#REF!)*Exp_Ciclo/1000</f>
        <v>#REF!</v>
      </c>
      <c r="GB87" s="79" t="e">
        <f>(#REF!-#REF!+#REF!-#REF!)*Exp_Ciclo/1000</f>
        <v>#REF!</v>
      </c>
      <c r="GC87" s="79" t="e">
        <f>(#REF!-#REF!+#REF!-#REF!)*Exp_Ciclo/1000</f>
        <v>#REF!</v>
      </c>
      <c r="GD87" s="79" t="e">
        <f>(#REF!-#REF!+#REF!-#REF!)*Exp_Ciclo/1000</f>
        <v>#REF!</v>
      </c>
      <c r="GE87" s="79" t="e">
        <f>(#REF!-#REF!+#REF!-#REF!)*Exp_Ciclo/1000</f>
        <v>#REF!</v>
      </c>
      <c r="GF87" s="79" t="e">
        <f>(#REF!-#REF!+#REF!-#REF!)*Exp_Ciclo/1000</f>
        <v>#REF!</v>
      </c>
      <c r="GG87" s="79" t="e">
        <f>(#REF!-#REF!+#REF!-#REF!)*Exp_Ciclo/1000</f>
        <v>#REF!</v>
      </c>
      <c r="GH87" s="79" t="e">
        <f>(#REF!-#REF!+#REF!-#REF!)*Exp_Ciclo/1000</f>
        <v>#REF!</v>
      </c>
      <c r="GI87" s="79" t="e">
        <f>(#REF!-#REF!+#REF!-#REF!)*Exp_Ciclo/1000</f>
        <v>#REF!</v>
      </c>
      <c r="GJ87" s="79" t="e">
        <f>(#REF!-#REF!+#REF!-#REF!)*Exp_Ciclo/1000</f>
        <v>#REF!</v>
      </c>
      <c r="GK87" s="79" t="e">
        <f>(#REF!-#REF!+#REF!-#REF!)*Exp_Ciclo/1000</f>
        <v>#REF!</v>
      </c>
      <c r="GL87" s="79" t="e">
        <f>(#REF!-#REF!+#REF!-#REF!)*Exp_Ciclo/1000</f>
        <v>#REF!</v>
      </c>
      <c r="GM87" s="79" t="e">
        <f>(#REF!-#REF!+#REF!-#REF!)*Exp_Ciclo/1000</f>
        <v>#REF!</v>
      </c>
      <c r="GN87" s="79" t="e">
        <f>(#REF!-#REF!+#REF!-#REF!)*Exp_Ciclo/1000</f>
        <v>#REF!</v>
      </c>
      <c r="GO87" s="79" t="e">
        <f>(#REF!-#REF!+#REF!-#REF!)*Exp_Ciclo/1000</f>
        <v>#REF!</v>
      </c>
      <c r="GP87" s="79" t="e">
        <f>(#REF!-#REF!+#REF!-#REF!)*Exp_Ciclo/1000</f>
        <v>#REF!</v>
      </c>
      <c r="GQ87" s="79" t="e">
        <f>(#REF!-#REF!+#REF!-#REF!)*Exp_Ciclo/1000</f>
        <v>#REF!</v>
      </c>
      <c r="GR87" s="79" t="e">
        <f>(#REF!-#REF!+#REF!-#REF!)*Exp_Ciclo/1000</f>
        <v>#REF!</v>
      </c>
      <c r="GS87" s="79" t="e">
        <f>(#REF!-#REF!+#REF!-#REF!)*Exp_Ciclo/1000</f>
        <v>#REF!</v>
      </c>
      <c r="GT87" s="79" t="e">
        <f>(#REF!-#REF!+#REF!-#REF!)*Exp_Ciclo/1000</f>
        <v>#REF!</v>
      </c>
      <c r="GU87" s="79" t="e">
        <f>(#REF!-#REF!+#REF!-#REF!)*Exp_Ciclo/1000</f>
        <v>#REF!</v>
      </c>
      <c r="GV87" s="79" t="e">
        <f>(#REF!-#REF!+#REF!-#REF!)*Exp_Ciclo/1000</f>
        <v>#REF!</v>
      </c>
      <c r="GW87" s="79" t="e">
        <f>(#REF!-#REF!+#REF!-#REF!)*Exp_Ciclo/1000</f>
        <v>#REF!</v>
      </c>
      <c r="GX87" s="79" t="e">
        <f>(#REF!-#REF!+#REF!-#REF!)*Exp_Ciclo/1000</f>
        <v>#REF!</v>
      </c>
      <c r="GY87" s="79" t="e">
        <f>(#REF!-#REF!+#REF!-#REF!)*Exp_Ciclo/1000</f>
        <v>#REF!</v>
      </c>
      <c r="GZ87" s="79" t="e">
        <f>(#REF!-#REF!+#REF!-#REF!)*Exp_Ciclo/1000</f>
        <v>#REF!</v>
      </c>
      <c r="HA87" s="79" t="e">
        <f>(#REF!-#REF!+#REF!-#REF!)*Exp_Ciclo/1000</f>
        <v>#REF!</v>
      </c>
      <c r="HB87" s="79" t="e">
        <f>(#REF!-#REF!+#REF!-#REF!)*Exp_Ciclo/1000</f>
        <v>#REF!</v>
      </c>
      <c r="HC87" s="79" t="e">
        <f>(#REF!-#REF!+#REF!-#REF!)*Exp_Ciclo/1000</f>
        <v>#REF!</v>
      </c>
      <c r="HD87" s="79" t="e">
        <f>(#REF!-#REF!+#REF!-#REF!)*Exp_Ciclo/1000</f>
        <v>#REF!</v>
      </c>
      <c r="HE87" s="79" t="e">
        <f>(#REF!-#REF!+#REF!-#REF!)*Exp_Ciclo/1000</f>
        <v>#REF!</v>
      </c>
      <c r="HF87" s="79" t="e">
        <f>(#REF!-#REF!+#REF!-#REF!)*Exp_Ciclo/1000</f>
        <v>#REF!</v>
      </c>
      <c r="HG87" s="79" t="e">
        <f>(#REF!-#REF!+#REF!-#REF!)*Exp_Ciclo/1000</f>
        <v>#REF!</v>
      </c>
      <c r="HH87" s="79" t="e">
        <f>(#REF!-#REF!+#REF!-#REF!)*Exp_Ciclo/1000</f>
        <v>#REF!</v>
      </c>
      <c r="HI87" s="79" t="e">
        <f>(#REF!-#REF!+#REF!-#REF!)*Exp_Ciclo/1000</f>
        <v>#REF!</v>
      </c>
    </row>
    <row r="88" spans="1:217" x14ac:dyDescent="0.2">
      <c r="A88" s="29" t="s">
        <v>391</v>
      </c>
      <c r="B88" s="77">
        <v>0</v>
      </c>
      <c r="C88" s="77">
        <v>0</v>
      </c>
      <c r="D88" s="79">
        <v>0</v>
      </c>
      <c r="E88" s="79">
        <v>0</v>
      </c>
      <c r="F88" s="79">
        <v>0</v>
      </c>
      <c r="G88" s="79">
        <v>0</v>
      </c>
      <c r="H88" s="79" t="e">
        <f>(#REF!-#REF!+#REF!-#REF!)*Exp_EPL/1000</f>
        <v>#REF!</v>
      </c>
      <c r="I88" s="79" t="e">
        <f>(#REF!-#REF!+#REF!-#REF!)*Exp_EPL/1000</f>
        <v>#REF!</v>
      </c>
      <c r="J88" s="79" t="e">
        <f>(#REF!-#REF!+#REF!-#REF!)*Exp_EPL/1000</f>
        <v>#REF!</v>
      </c>
      <c r="K88" s="79" t="e">
        <f>(#REF!-#REF!+#REF!-#REF!)*Exp_EPL/1000</f>
        <v>#REF!</v>
      </c>
      <c r="L88" s="79" t="e">
        <f>(#REF!-#REF!+#REF!-#REF!)*Exp_EPL/1000</f>
        <v>#REF!</v>
      </c>
      <c r="M88" s="79" t="e">
        <f>(#REF!-#REF!+#REF!-#REF!)*Exp_EPL/1000</f>
        <v>#REF!</v>
      </c>
      <c r="N88" s="79" t="e">
        <f>(#REF!-#REF!+#REF!-#REF!)*Exp_EPL/1000</f>
        <v>#REF!</v>
      </c>
      <c r="O88" s="79" t="e">
        <f>(#REF!-#REF!+#REF!-#REF!)*Exp_EPL/1000</f>
        <v>#REF!</v>
      </c>
      <c r="P88" s="79" t="e">
        <f>(#REF!-#REF!+#REF!-#REF!)*Exp_EPL/1000</f>
        <v>#REF!</v>
      </c>
      <c r="Q88" s="79" t="e">
        <f>(#REF!-#REF!+#REF!-#REF!)*Exp_EPL/1000</f>
        <v>#REF!</v>
      </c>
      <c r="R88" s="79" t="e">
        <f>(#REF!-#REF!+#REF!-#REF!)*Exp_EPL/1000</f>
        <v>#REF!</v>
      </c>
      <c r="S88" s="79" t="e">
        <f>(#REF!-#REF!+#REF!-#REF!)*Exp_EPL/1000</f>
        <v>#REF!</v>
      </c>
      <c r="T88" s="79" t="e">
        <f>(#REF!-#REF!+#REF!-#REF!)*Exp_EPL/1000</f>
        <v>#REF!</v>
      </c>
      <c r="U88" s="79" t="e">
        <f>(#REF!-#REF!+#REF!-#REF!)*Exp_EPL/1000</f>
        <v>#REF!</v>
      </c>
      <c r="V88" s="79" t="e">
        <f>(#REF!-#REF!+#REF!-#REF!)*Exp_EPL/1000</f>
        <v>#REF!</v>
      </c>
      <c r="W88" s="79" t="e">
        <f>(#REF!-#REF!+#REF!-#REF!)*Exp_EPL/1000</f>
        <v>#REF!</v>
      </c>
      <c r="X88" s="79" t="e">
        <f>(#REF!-#REF!+#REF!-#REF!)*Exp_EPL/1000</f>
        <v>#REF!</v>
      </c>
      <c r="Y88" s="79" t="e">
        <f>(#REF!-#REF!+#REF!-#REF!)*Exp_EPL/1000</f>
        <v>#REF!</v>
      </c>
      <c r="Z88" s="79" t="e">
        <f>(#REF!-#REF!+#REF!-#REF!)*Exp_EPL/1000</f>
        <v>#REF!</v>
      </c>
      <c r="AA88" s="79" t="e">
        <f>(#REF!-#REF!+#REF!-#REF!)*Exp_EPL/1000</f>
        <v>#REF!</v>
      </c>
      <c r="AB88" s="79" t="e">
        <f>(#REF!-#REF!+#REF!-#REF!)*Exp_EPL/1000</f>
        <v>#REF!</v>
      </c>
      <c r="AC88" s="79" t="e">
        <f>(#REF!-#REF!+#REF!-#REF!)*Exp_EPL/1000</f>
        <v>#REF!</v>
      </c>
      <c r="AD88" s="79" t="e">
        <f>(#REF!-#REF!+#REF!-#REF!)*Exp_EPL/1000</f>
        <v>#REF!</v>
      </c>
      <c r="AE88" s="79" t="e">
        <f>(#REF!-#REF!+#REF!-#REF!)*Exp_EPL/1000</f>
        <v>#REF!</v>
      </c>
      <c r="AF88" s="79" t="e">
        <f>(#REF!-#REF!+#REF!-#REF!)*Exp_EPL/1000</f>
        <v>#REF!</v>
      </c>
      <c r="AG88" s="79" t="e">
        <f>(#REF!-#REF!+#REF!-#REF!)*Exp_EPL/1000</f>
        <v>#REF!</v>
      </c>
      <c r="AH88" s="79" t="e">
        <f>(#REF!-#REF!+#REF!-#REF!)*Exp_EPL/1000</f>
        <v>#REF!</v>
      </c>
      <c r="AI88" s="79" t="e">
        <f>(#REF!-#REF!+#REF!-#REF!)*Exp_EPL/1000</f>
        <v>#REF!</v>
      </c>
      <c r="AJ88" s="79" t="e">
        <f>(#REF!-#REF!+#REF!-#REF!)*Exp_EPL/1000</f>
        <v>#REF!</v>
      </c>
      <c r="AK88" s="79" t="e">
        <f>(#REF!-#REF!+#REF!-#REF!)*Exp_EPL/1000</f>
        <v>#REF!</v>
      </c>
      <c r="AL88" s="79" t="e">
        <f>(#REF!-#REF!+#REF!-#REF!)*Exp_EPL/1000</f>
        <v>#REF!</v>
      </c>
      <c r="AM88" s="79" t="e">
        <f>(#REF!-#REF!+#REF!-#REF!)*Exp_EPL/1000</f>
        <v>#REF!</v>
      </c>
      <c r="AN88" s="79" t="e">
        <f>(#REF!-#REF!+#REF!-#REF!)*Exp_EPL/1000</f>
        <v>#REF!</v>
      </c>
      <c r="AO88" s="79" t="e">
        <f>(#REF!-#REF!+#REF!-#REF!)*Exp_EPL/1000</f>
        <v>#REF!</v>
      </c>
      <c r="AP88" s="79" t="e">
        <f>(#REF!-#REF!+#REF!-#REF!)*Exp_EPL/1000</f>
        <v>#REF!</v>
      </c>
      <c r="AQ88" s="79" t="e">
        <f>(#REF!-#REF!+#REF!-#REF!)*Exp_EPL/1000</f>
        <v>#REF!</v>
      </c>
      <c r="AR88" s="79" t="e">
        <f>(#REF!-#REF!+#REF!-#REF!)*Exp_EPL/1000</f>
        <v>#REF!</v>
      </c>
      <c r="AS88" s="79" t="e">
        <f>(#REF!-#REF!+#REF!-#REF!)*Exp_EPL/1000</f>
        <v>#REF!</v>
      </c>
      <c r="AT88" s="79" t="e">
        <f>(#REF!-#REF!+#REF!-#REF!)*Exp_EPL/1000</f>
        <v>#REF!</v>
      </c>
      <c r="AU88" s="79" t="e">
        <f>(#REF!-#REF!+#REF!-#REF!)*Exp_EPL/1000</f>
        <v>#REF!</v>
      </c>
      <c r="AV88" s="79" t="e">
        <f>(#REF!-#REF!+#REF!-#REF!)*Exp_EPL/1000</f>
        <v>#REF!</v>
      </c>
      <c r="AW88" s="79" t="e">
        <f>(#REF!-#REF!+#REF!-#REF!)*Exp_EPL/1000</f>
        <v>#REF!</v>
      </c>
      <c r="AX88" s="79" t="e">
        <f>(#REF!-#REF!+#REF!-#REF!)*Exp_EPL/1000</f>
        <v>#REF!</v>
      </c>
      <c r="AY88" s="79" t="e">
        <f>(#REF!-#REF!+#REF!-#REF!)*Exp_EPL/1000</f>
        <v>#REF!</v>
      </c>
      <c r="AZ88" s="79" t="e">
        <f>(#REF!-#REF!+#REF!-#REF!)*Exp_EPL/1000</f>
        <v>#REF!</v>
      </c>
      <c r="BA88" s="79" t="e">
        <f>(#REF!-#REF!+#REF!-#REF!)*Exp_EPL/1000</f>
        <v>#REF!</v>
      </c>
      <c r="BB88" s="79" t="e">
        <f>(#REF!-#REF!+#REF!-#REF!)*Exp_EPL/1000</f>
        <v>#REF!</v>
      </c>
      <c r="BC88" s="79" t="e">
        <f>(#REF!-#REF!+#REF!-#REF!)*Exp_EPL/1000</f>
        <v>#REF!</v>
      </c>
      <c r="BD88" s="79" t="e">
        <f>(#REF!-#REF!+#REF!-#REF!)*Exp_EPL/1000</f>
        <v>#REF!</v>
      </c>
      <c r="BE88" s="79" t="e">
        <f>(#REF!-#REF!+#REF!-#REF!)*Exp_EPL/1000</f>
        <v>#REF!</v>
      </c>
      <c r="BF88" s="79" t="e">
        <f>(#REF!-#REF!+#REF!-#REF!)*Exp_EPL/1000</f>
        <v>#REF!</v>
      </c>
      <c r="BG88" s="79" t="e">
        <f>(#REF!-#REF!+#REF!-#REF!)*Exp_EPL/1000</f>
        <v>#REF!</v>
      </c>
      <c r="BH88" s="79" t="e">
        <f>(#REF!-#REF!+#REF!-#REF!)*Exp_EPL/1000</f>
        <v>#REF!</v>
      </c>
      <c r="BI88" s="79" t="e">
        <f>(#REF!-#REF!+#REF!-#REF!)*Exp_EPL/1000</f>
        <v>#REF!</v>
      </c>
      <c r="BJ88" s="79" t="e">
        <f>(#REF!-#REF!+#REF!-#REF!)*Exp_EPL/1000</f>
        <v>#REF!</v>
      </c>
      <c r="BK88" s="79" t="e">
        <f>(#REF!-#REF!+#REF!-#REF!)*Exp_EPL/1000</f>
        <v>#REF!</v>
      </c>
      <c r="BL88" s="79" t="e">
        <f>(#REF!-#REF!+#REF!-#REF!)*Exp_EPL/1000</f>
        <v>#REF!</v>
      </c>
      <c r="BM88" s="79" t="e">
        <f>(#REF!-#REF!+#REF!-#REF!)*Exp_EPL/1000</f>
        <v>#REF!</v>
      </c>
      <c r="BN88" s="79" t="e">
        <f>(#REF!-#REF!+#REF!-#REF!)*Exp_EPL/1000</f>
        <v>#REF!</v>
      </c>
      <c r="BO88" s="79" t="e">
        <f>(#REF!-#REF!+#REF!-#REF!)*Exp_EPL/1000</f>
        <v>#REF!</v>
      </c>
      <c r="BP88" s="79" t="e">
        <f>(#REF!-#REF!+#REF!-#REF!)*Exp_EPL/1000</f>
        <v>#REF!</v>
      </c>
      <c r="BQ88" s="79" t="e">
        <f>(#REF!-#REF!+#REF!-#REF!)*Exp_EPL/1000</f>
        <v>#REF!</v>
      </c>
      <c r="BR88" s="79" t="e">
        <f>(#REF!-#REF!+#REF!-#REF!)*Exp_EPL/1000</f>
        <v>#REF!</v>
      </c>
      <c r="BS88" s="79" t="e">
        <f>(#REF!-#REF!+#REF!-#REF!)*Exp_EPL/1000</f>
        <v>#REF!</v>
      </c>
      <c r="BT88" s="79" t="e">
        <f>(#REF!-#REF!+#REF!-#REF!)*Exp_EPL/1000</f>
        <v>#REF!</v>
      </c>
      <c r="BU88" s="79" t="e">
        <f>(#REF!-#REF!+#REF!-#REF!)*Exp_EPL/1000</f>
        <v>#REF!</v>
      </c>
      <c r="BV88" s="79" t="e">
        <f>(#REF!-#REF!+#REF!-#REF!)*Exp_EPL/1000</f>
        <v>#REF!</v>
      </c>
      <c r="BW88" s="79" t="e">
        <f>(#REF!-#REF!+#REF!-#REF!)*Exp_EPL/1000</f>
        <v>#REF!</v>
      </c>
      <c r="BX88" s="79" t="e">
        <f>(#REF!-#REF!+#REF!-#REF!)*Exp_EPL/1000</f>
        <v>#REF!</v>
      </c>
      <c r="BY88" s="79" t="e">
        <f>(#REF!-#REF!+#REF!-#REF!)*Exp_EPL/1000</f>
        <v>#REF!</v>
      </c>
      <c r="BZ88" s="79" t="e">
        <f>(#REF!-#REF!+#REF!-#REF!)*Exp_EPL/1000</f>
        <v>#REF!</v>
      </c>
      <c r="CA88" s="79" t="e">
        <f>(#REF!-#REF!+#REF!-#REF!)*Exp_EPL/1000</f>
        <v>#REF!</v>
      </c>
      <c r="CB88" s="79" t="e">
        <f>(#REF!-#REF!+#REF!-#REF!)*Exp_EPL/1000</f>
        <v>#REF!</v>
      </c>
      <c r="CC88" s="79" t="e">
        <f>(#REF!-#REF!+#REF!-#REF!)*Exp_EPL/1000</f>
        <v>#REF!</v>
      </c>
      <c r="CD88" s="79" t="e">
        <f>(#REF!-#REF!+#REF!-#REF!)*Exp_EPL/1000</f>
        <v>#REF!</v>
      </c>
      <c r="CE88" s="79" t="e">
        <f>(#REF!-#REF!+#REF!-#REF!)*Exp_EPL/1000</f>
        <v>#REF!</v>
      </c>
      <c r="CF88" s="79" t="e">
        <f>(#REF!-#REF!+#REF!-#REF!)*Exp_EPL/1000</f>
        <v>#REF!</v>
      </c>
      <c r="CG88" s="79" t="e">
        <f>(#REF!-#REF!+#REF!-#REF!)*Exp_EPL/1000</f>
        <v>#REF!</v>
      </c>
      <c r="CH88" s="79" t="e">
        <f>(#REF!-#REF!+#REF!-#REF!)*Exp_EPL/1000</f>
        <v>#REF!</v>
      </c>
      <c r="CI88" s="79" t="e">
        <f>(#REF!-#REF!+#REF!-#REF!)*Exp_EPL/1000</f>
        <v>#REF!</v>
      </c>
      <c r="CJ88" s="79" t="e">
        <f>(#REF!-#REF!+#REF!-#REF!)*Exp_EPL/1000</f>
        <v>#REF!</v>
      </c>
      <c r="CK88" s="79" t="e">
        <f>(#REF!-#REF!+#REF!-#REF!)*Exp_EPL/1000</f>
        <v>#REF!</v>
      </c>
      <c r="CL88" s="79" t="e">
        <f>(#REF!-#REF!+#REF!-#REF!)*Exp_EPL/1000</f>
        <v>#REF!</v>
      </c>
      <c r="CM88" s="79" t="e">
        <f>(#REF!-#REF!+#REF!-#REF!)*Exp_EPL/1000</f>
        <v>#REF!</v>
      </c>
      <c r="CN88" s="79" t="e">
        <f>(#REF!-#REF!+#REF!-#REF!)*Exp_EPL/1000</f>
        <v>#REF!</v>
      </c>
      <c r="CO88" s="79" t="e">
        <f>(#REF!-#REF!+#REF!-#REF!)*Exp_EPL/1000</f>
        <v>#REF!</v>
      </c>
      <c r="CP88" s="79" t="e">
        <f>(#REF!-#REF!+#REF!-#REF!)*Exp_EPL/1000</f>
        <v>#REF!</v>
      </c>
      <c r="CQ88" s="79" t="e">
        <f>(#REF!-#REF!+#REF!-#REF!)*Exp_EPL/1000</f>
        <v>#REF!</v>
      </c>
      <c r="CR88" s="79" t="e">
        <f>(#REF!-#REF!+#REF!-#REF!)*Exp_EPL/1000</f>
        <v>#REF!</v>
      </c>
      <c r="CS88" s="79" t="e">
        <f>(#REF!-#REF!+#REF!-#REF!)*Exp_EPL/1000</f>
        <v>#REF!</v>
      </c>
      <c r="CT88" s="79" t="e">
        <f>(#REF!-#REF!+#REF!-#REF!)*Exp_EPL/1000</f>
        <v>#REF!</v>
      </c>
      <c r="CU88" s="79" t="e">
        <f>(#REF!-#REF!+#REF!-#REF!)*Exp_EPL/1000</f>
        <v>#REF!</v>
      </c>
      <c r="CV88" s="79" t="e">
        <f>(#REF!-#REF!+#REF!-#REF!)*Exp_EPL/1000</f>
        <v>#REF!</v>
      </c>
      <c r="CW88" s="79" t="e">
        <f>(#REF!-#REF!+#REF!-#REF!)*Exp_EPL/1000</f>
        <v>#REF!</v>
      </c>
      <c r="CX88" s="79" t="e">
        <f>(#REF!-#REF!+#REF!-#REF!)*Exp_EPL/1000</f>
        <v>#REF!</v>
      </c>
      <c r="CY88" s="79" t="e">
        <f>(#REF!-#REF!+#REF!-#REF!)*Exp_EPL/1000</f>
        <v>#REF!</v>
      </c>
      <c r="CZ88" s="79" t="e">
        <f>(#REF!-#REF!+#REF!-#REF!)*Exp_EPL/1000</f>
        <v>#REF!</v>
      </c>
      <c r="DA88" s="79" t="e">
        <f>(#REF!-#REF!+#REF!-#REF!)*Exp_EPL/1000</f>
        <v>#REF!</v>
      </c>
      <c r="DB88" s="79" t="e">
        <f>(#REF!-#REF!+#REF!-#REF!)*Exp_EPL/1000</f>
        <v>#REF!</v>
      </c>
      <c r="DC88" s="79" t="e">
        <f>(#REF!-#REF!+#REF!-#REF!)*Exp_EPL/1000</f>
        <v>#REF!</v>
      </c>
      <c r="DD88" s="79" t="e">
        <f>(#REF!-#REF!+#REF!-#REF!)*Exp_EPL/1000</f>
        <v>#REF!</v>
      </c>
      <c r="DE88" s="79" t="e">
        <f>(#REF!-#REF!+#REF!-#REF!)*Exp_EPL/1000</f>
        <v>#REF!</v>
      </c>
      <c r="DF88" s="79" t="e">
        <f>(#REF!-#REF!+#REF!-#REF!)*Exp_EPL/1000</f>
        <v>#REF!</v>
      </c>
      <c r="DG88" s="79" t="e">
        <f>(#REF!-#REF!+#REF!-#REF!)*Exp_EPL/1000</f>
        <v>#REF!</v>
      </c>
      <c r="DH88" s="79" t="e">
        <f>(#REF!-#REF!+#REF!-#REF!)*Exp_EPL/1000</f>
        <v>#REF!</v>
      </c>
      <c r="DI88" s="79" t="e">
        <f>(#REF!-#REF!+#REF!-#REF!)*Exp_EPL/1000</f>
        <v>#REF!</v>
      </c>
      <c r="DJ88" s="79" t="e">
        <f>(#REF!-#REF!+#REF!-#REF!)*Exp_EPL/1000</f>
        <v>#REF!</v>
      </c>
      <c r="DK88" s="79" t="e">
        <f>(#REF!-#REF!+#REF!-#REF!)*Exp_EPL/1000</f>
        <v>#REF!</v>
      </c>
      <c r="DL88" s="79" t="e">
        <f>(#REF!-#REF!+#REF!-#REF!)*Exp_EPL/1000</f>
        <v>#REF!</v>
      </c>
      <c r="DM88" s="79" t="e">
        <f>(#REF!-#REF!+#REF!-#REF!)*Exp_EPL/1000</f>
        <v>#REF!</v>
      </c>
      <c r="DN88" s="79" t="e">
        <f>(#REF!-#REF!+#REF!-#REF!)*Exp_EPL/1000</f>
        <v>#REF!</v>
      </c>
      <c r="DO88" s="79" t="e">
        <f>(#REF!-#REF!+#REF!-#REF!)*Exp_EPL/1000</f>
        <v>#REF!</v>
      </c>
      <c r="DP88" s="79" t="e">
        <f>(#REF!-#REF!+#REF!-#REF!)*Exp_EPL/1000</f>
        <v>#REF!</v>
      </c>
      <c r="DQ88" s="79" t="e">
        <f>(#REF!-#REF!+#REF!-#REF!)*Exp_EPL/1000</f>
        <v>#REF!</v>
      </c>
      <c r="DR88" s="79" t="e">
        <f>(#REF!-#REF!+#REF!-#REF!)*Exp_EPL/1000</f>
        <v>#REF!</v>
      </c>
      <c r="DS88" s="79" t="e">
        <f>(#REF!-#REF!+#REF!-#REF!)*Exp_EPL/1000</f>
        <v>#REF!</v>
      </c>
      <c r="DT88" s="79" t="e">
        <f>(#REF!-#REF!+#REF!-#REF!)*Exp_EPL/1000</f>
        <v>#REF!</v>
      </c>
      <c r="DU88" s="79" t="e">
        <f>(#REF!-#REF!+#REF!-#REF!)*Exp_EPL/1000</f>
        <v>#REF!</v>
      </c>
      <c r="DV88" s="79" t="e">
        <f>(#REF!-#REF!+#REF!-#REF!)*Exp_EPL/1000</f>
        <v>#REF!</v>
      </c>
      <c r="DW88" s="79" t="e">
        <f>(#REF!-#REF!+#REF!-#REF!)*Exp_EPL/1000</f>
        <v>#REF!</v>
      </c>
      <c r="DX88" s="79" t="e">
        <f>(#REF!-#REF!+#REF!-#REF!)*Exp_EPL/1000</f>
        <v>#REF!</v>
      </c>
      <c r="DY88" s="79" t="e">
        <f>(#REF!-#REF!+#REF!-#REF!)*Exp_EPL/1000</f>
        <v>#REF!</v>
      </c>
      <c r="DZ88" s="79" t="e">
        <f>(#REF!-#REF!+#REF!-#REF!)*Exp_EPL/1000</f>
        <v>#REF!</v>
      </c>
      <c r="EA88" s="79" t="e">
        <f>(#REF!-#REF!+#REF!-#REF!)*Exp_EPL/1000</f>
        <v>#REF!</v>
      </c>
      <c r="EB88" s="79" t="e">
        <f>(#REF!-#REF!+#REF!-#REF!)*Exp_EPL/1000</f>
        <v>#REF!</v>
      </c>
      <c r="EC88" s="79" t="e">
        <f>(#REF!-#REF!+#REF!-#REF!)*Exp_EPL/1000</f>
        <v>#REF!</v>
      </c>
      <c r="ED88" s="79" t="e">
        <f>(#REF!-#REF!+#REF!-#REF!)*Exp_EPL/1000</f>
        <v>#REF!</v>
      </c>
      <c r="EE88" s="79" t="e">
        <f>(#REF!-#REF!+#REF!-#REF!)*Exp_EPL/1000</f>
        <v>#REF!</v>
      </c>
      <c r="EF88" s="79" t="e">
        <f>(#REF!-#REF!+#REF!-#REF!)*Exp_EPL/1000</f>
        <v>#REF!</v>
      </c>
      <c r="EG88" s="79" t="e">
        <f>(#REF!-#REF!+#REF!-#REF!)*Exp_EPL/1000</f>
        <v>#REF!</v>
      </c>
      <c r="EH88" s="79" t="e">
        <f>(#REF!-#REF!+#REF!-#REF!)*Exp_EPL/1000</f>
        <v>#REF!</v>
      </c>
      <c r="EI88" s="79" t="e">
        <f>(#REF!-#REF!+#REF!-#REF!)*Exp_EPL/1000</f>
        <v>#REF!</v>
      </c>
      <c r="EJ88" s="79" t="e">
        <f>(#REF!-#REF!+#REF!-#REF!)*Exp_EPL/1000</f>
        <v>#REF!</v>
      </c>
      <c r="EK88" s="79" t="e">
        <f>(#REF!-#REF!+#REF!-#REF!)*Exp_EPL/1000</f>
        <v>#REF!</v>
      </c>
      <c r="EL88" s="79" t="e">
        <f>(#REF!-#REF!+#REF!-#REF!)*Exp_EPL/1000</f>
        <v>#REF!</v>
      </c>
      <c r="EM88" s="79" t="e">
        <f>(#REF!-#REF!+#REF!-#REF!)*Exp_EPL/1000</f>
        <v>#REF!</v>
      </c>
      <c r="EN88" s="79" t="e">
        <f>(#REF!-#REF!+#REF!-#REF!)*Exp_EPL/1000</f>
        <v>#REF!</v>
      </c>
      <c r="EO88" s="79" t="e">
        <f>(#REF!-#REF!+#REF!-#REF!)*Exp_EPL/1000</f>
        <v>#REF!</v>
      </c>
      <c r="EP88" s="79" t="e">
        <f>(#REF!-#REF!+#REF!-#REF!)*Exp_EPL/1000</f>
        <v>#REF!</v>
      </c>
      <c r="EQ88" s="79" t="e">
        <f>(#REF!-#REF!+#REF!-#REF!)*Exp_EPL/1000</f>
        <v>#REF!</v>
      </c>
      <c r="ER88" s="79" t="e">
        <f>(#REF!-#REF!+#REF!-#REF!)*Exp_EPL/1000</f>
        <v>#REF!</v>
      </c>
      <c r="ES88" s="79" t="e">
        <f>(#REF!-#REF!+#REF!-#REF!)*Exp_EPL/1000</f>
        <v>#REF!</v>
      </c>
      <c r="ET88" s="79" t="e">
        <f>(#REF!-#REF!+#REF!-#REF!)*Exp_EPL/1000</f>
        <v>#REF!</v>
      </c>
      <c r="EU88" s="79" t="e">
        <f>(#REF!-#REF!+#REF!-#REF!)*Exp_EPL/1000</f>
        <v>#REF!</v>
      </c>
      <c r="EV88" s="79" t="e">
        <f>(#REF!-#REF!+#REF!-#REF!)*Exp_EPL/1000</f>
        <v>#REF!</v>
      </c>
      <c r="EW88" s="79" t="e">
        <f>(#REF!-#REF!+#REF!-#REF!)*Exp_EPL/1000</f>
        <v>#REF!</v>
      </c>
      <c r="EX88" s="79" t="e">
        <f>(#REF!-#REF!+#REF!-#REF!)*Exp_EPL/1000</f>
        <v>#REF!</v>
      </c>
      <c r="EY88" s="79" t="e">
        <f>(#REF!-#REF!+#REF!-#REF!)*Exp_EPL/1000</f>
        <v>#REF!</v>
      </c>
      <c r="EZ88" s="79" t="e">
        <f>(#REF!-#REF!+#REF!-#REF!)*Exp_EPL/1000</f>
        <v>#REF!</v>
      </c>
      <c r="FA88" s="79" t="e">
        <f>(#REF!-#REF!+#REF!-#REF!)*Exp_EPL/1000</f>
        <v>#REF!</v>
      </c>
      <c r="FB88" s="79" t="e">
        <f>(#REF!-#REF!+#REF!-#REF!)*Exp_EPL/1000</f>
        <v>#REF!</v>
      </c>
      <c r="FC88" s="79" t="e">
        <f>(#REF!-#REF!+#REF!-#REF!)*Exp_EPL/1000</f>
        <v>#REF!</v>
      </c>
      <c r="FD88" s="79" t="e">
        <f>(#REF!-#REF!+#REF!-#REF!)*Exp_EPL/1000</f>
        <v>#REF!</v>
      </c>
      <c r="FE88" s="79" t="e">
        <f>(#REF!-#REF!+#REF!-#REF!)*Exp_EPL/1000</f>
        <v>#REF!</v>
      </c>
      <c r="FF88" s="79" t="e">
        <f>(#REF!-#REF!+#REF!-#REF!)*Exp_EPL/1000</f>
        <v>#REF!</v>
      </c>
      <c r="FG88" s="79" t="e">
        <f>(#REF!-#REF!+#REF!-#REF!)*Exp_EPL/1000</f>
        <v>#REF!</v>
      </c>
      <c r="FH88" s="79" t="e">
        <f>(#REF!-#REF!+#REF!-#REF!)*Exp_EPL/1000</f>
        <v>#REF!</v>
      </c>
      <c r="FI88" s="79" t="e">
        <f>(#REF!-#REF!+#REF!-#REF!)*Exp_EPL/1000</f>
        <v>#REF!</v>
      </c>
      <c r="FJ88" s="79" t="e">
        <f>(#REF!-#REF!+#REF!-#REF!)*Exp_EPL/1000</f>
        <v>#REF!</v>
      </c>
      <c r="FK88" s="79" t="e">
        <f>(#REF!-#REF!+#REF!-#REF!)*Exp_EPL/1000</f>
        <v>#REF!</v>
      </c>
      <c r="FL88" s="79" t="e">
        <f>(#REF!-#REF!+#REF!-#REF!)*Exp_EPL/1000</f>
        <v>#REF!</v>
      </c>
      <c r="FM88" s="79" t="e">
        <f>(#REF!-#REF!+#REF!-#REF!)*Exp_EPL/1000</f>
        <v>#REF!</v>
      </c>
      <c r="FN88" s="79" t="e">
        <f>(#REF!-#REF!+#REF!-#REF!)*Exp_EPL/1000</f>
        <v>#REF!</v>
      </c>
      <c r="FO88" s="79" t="e">
        <f>(#REF!-#REF!+#REF!-#REF!)*Exp_EPL/1000</f>
        <v>#REF!</v>
      </c>
      <c r="FP88" s="79" t="e">
        <f>(#REF!-#REF!+#REF!-#REF!)*Exp_EPL/1000</f>
        <v>#REF!</v>
      </c>
      <c r="FQ88" s="79" t="e">
        <f>(#REF!-#REF!+#REF!-#REF!)*Exp_EPL/1000</f>
        <v>#REF!</v>
      </c>
      <c r="FR88" s="79" t="e">
        <f>(#REF!-#REF!+#REF!-#REF!)*Exp_EPL/1000</f>
        <v>#REF!</v>
      </c>
      <c r="FS88" s="79" t="e">
        <f>(#REF!-#REF!+#REF!-#REF!)*Exp_EPL/1000</f>
        <v>#REF!</v>
      </c>
      <c r="FT88" s="79" t="e">
        <f>(#REF!-#REF!+#REF!-#REF!)*Exp_EPL/1000</f>
        <v>#REF!</v>
      </c>
      <c r="FU88" s="79" t="e">
        <f>(#REF!-#REF!+#REF!-#REF!)*Exp_EPL/1000</f>
        <v>#REF!</v>
      </c>
      <c r="FV88" s="79" t="e">
        <f>(#REF!-#REF!+#REF!-#REF!)*Exp_EPL/1000</f>
        <v>#REF!</v>
      </c>
      <c r="FW88" s="79" t="e">
        <f>(#REF!-#REF!+#REF!-#REF!)*Exp_EPL/1000</f>
        <v>#REF!</v>
      </c>
      <c r="FX88" s="79" t="e">
        <f>(#REF!-#REF!+#REF!-#REF!)*Exp_EPL/1000</f>
        <v>#REF!</v>
      </c>
      <c r="FY88" s="79" t="e">
        <f>(#REF!-#REF!+#REF!-#REF!)*Exp_EPL/1000</f>
        <v>#REF!</v>
      </c>
      <c r="FZ88" s="79" t="e">
        <f>(#REF!-#REF!+#REF!-#REF!)*Exp_EPL/1000</f>
        <v>#REF!</v>
      </c>
      <c r="GA88" s="79" t="e">
        <f>(#REF!-#REF!+#REF!-#REF!)*Exp_EPL/1000</f>
        <v>#REF!</v>
      </c>
      <c r="GB88" s="79" t="e">
        <f>(#REF!-#REF!+#REF!-#REF!)*Exp_EPL/1000</f>
        <v>#REF!</v>
      </c>
      <c r="GC88" s="79" t="e">
        <f>(#REF!-#REF!+#REF!-#REF!)*Exp_EPL/1000</f>
        <v>#REF!</v>
      </c>
      <c r="GD88" s="79" t="e">
        <f>(#REF!-#REF!+#REF!-#REF!)*Exp_EPL/1000</f>
        <v>#REF!</v>
      </c>
      <c r="GE88" s="79" t="e">
        <f>(#REF!-#REF!+#REF!-#REF!)*Exp_EPL/1000</f>
        <v>#REF!</v>
      </c>
      <c r="GF88" s="79" t="e">
        <f>(#REF!-#REF!+#REF!-#REF!)*Exp_EPL/1000</f>
        <v>#REF!</v>
      </c>
      <c r="GG88" s="79" t="e">
        <f>(#REF!-#REF!+#REF!-#REF!)*Exp_EPL/1000</f>
        <v>#REF!</v>
      </c>
      <c r="GH88" s="79" t="e">
        <f>(#REF!-#REF!+#REF!-#REF!)*Exp_EPL/1000</f>
        <v>#REF!</v>
      </c>
      <c r="GI88" s="79" t="e">
        <f>(#REF!-#REF!+#REF!-#REF!)*Exp_EPL/1000</f>
        <v>#REF!</v>
      </c>
      <c r="GJ88" s="79" t="e">
        <f>(#REF!-#REF!+#REF!-#REF!)*Exp_EPL/1000</f>
        <v>#REF!</v>
      </c>
      <c r="GK88" s="79" t="e">
        <f>(#REF!-#REF!+#REF!-#REF!)*Exp_EPL/1000</f>
        <v>#REF!</v>
      </c>
      <c r="GL88" s="79" t="e">
        <f>(#REF!-#REF!+#REF!-#REF!)*Exp_EPL/1000</f>
        <v>#REF!</v>
      </c>
      <c r="GM88" s="79" t="e">
        <f>(#REF!-#REF!+#REF!-#REF!)*Exp_EPL/1000</f>
        <v>#REF!</v>
      </c>
      <c r="GN88" s="79" t="e">
        <f>(#REF!-#REF!+#REF!-#REF!)*Exp_EPL/1000</f>
        <v>#REF!</v>
      </c>
      <c r="GO88" s="79" t="e">
        <f>(#REF!-#REF!+#REF!-#REF!)*Exp_EPL/1000</f>
        <v>#REF!</v>
      </c>
      <c r="GP88" s="79" t="e">
        <f>(#REF!-#REF!+#REF!-#REF!)*Exp_EPL/1000</f>
        <v>#REF!</v>
      </c>
      <c r="GQ88" s="79" t="e">
        <f>(#REF!-#REF!+#REF!-#REF!)*Exp_EPL/1000</f>
        <v>#REF!</v>
      </c>
      <c r="GR88" s="79" t="e">
        <f>(#REF!-#REF!+#REF!-#REF!)*Exp_EPL/1000</f>
        <v>#REF!</v>
      </c>
      <c r="GS88" s="79" t="e">
        <f>(#REF!-#REF!+#REF!-#REF!)*Exp_EPL/1000</f>
        <v>#REF!</v>
      </c>
      <c r="GT88" s="79" t="e">
        <f>(#REF!-#REF!+#REF!-#REF!)*Exp_EPL/1000</f>
        <v>#REF!</v>
      </c>
      <c r="GU88" s="79" t="e">
        <f>(#REF!-#REF!+#REF!-#REF!)*Exp_EPL/1000</f>
        <v>#REF!</v>
      </c>
      <c r="GV88" s="79" t="e">
        <f>(#REF!-#REF!+#REF!-#REF!)*Exp_EPL/1000</f>
        <v>#REF!</v>
      </c>
      <c r="GW88" s="79" t="e">
        <f>(#REF!-#REF!+#REF!-#REF!)*Exp_EPL/1000</f>
        <v>#REF!</v>
      </c>
      <c r="GX88" s="79" t="e">
        <f>(#REF!-#REF!+#REF!-#REF!)*Exp_EPL/1000</f>
        <v>#REF!</v>
      </c>
      <c r="GY88" s="79" t="e">
        <f>(#REF!-#REF!+#REF!-#REF!)*Exp_EPL/1000</f>
        <v>#REF!</v>
      </c>
      <c r="GZ88" s="79" t="e">
        <f>(#REF!-#REF!+#REF!-#REF!)*Exp_EPL/1000</f>
        <v>#REF!</v>
      </c>
      <c r="HA88" s="79" t="e">
        <f>(#REF!-#REF!+#REF!-#REF!)*Exp_EPL/1000</f>
        <v>#REF!</v>
      </c>
      <c r="HB88" s="79" t="e">
        <f>(#REF!-#REF!+#REF!-#REF!)*Exp_EPL/1000</f>
        <v>#REF!</v>
      </c>
      <c r="HC88" s="79" t="e">
        <f>(#REF!-#REF!+#REF!-#REF!)*Exp_EPL/1000</f>
        <v>#REF!</v>
      </c>
      <c r="HD88" s="79" t="e">
        <f>(#REF!-#REF!+#REF!-#REF!)*Exp_EPL/1000</f>
        <v>#REF!</v>
      </c>
      <c r="HE88" s="79" t="e">
        <f>(#REF!-#REF!+#REF!-#REF!)*Exp_EPL/1000</f>
        <v>#REF!</v>
      </c>
      <c r="HF88" s="79" t="e">
        <f>(#REF!-#REF!+#REF!-#REF!)*Exp_EPL/1000</f>
        <v>#REF!</v>
      </c>
      <c r="HG88" s="79" t="e">
        <f>(#REF!-#REF!+#REF!-#REF!)*Exp_EPL/1000</f>
        <v>#REF!</v>
      </c>
      <c r="HH88" s="79" t="e">
        <f>(#REF!-#REF!+#REF!-#REF!)*Exp_EPL/1000</f>
        <v>#REF!</v>
      </c>
      <c r="HI88" s="79" t="e">
        <f>(#REF!-#REF!+#REF!-#REF!)*Exp_EPL/1000</f>
        <v>#REF!</v>
      </c>
    </row>
    <row r="89" spans="1:217" s="109" customFormat="1" x14ac:dyDescent="0.2">
      <c r="A89" s="113" t="s">
        <v>392</v>
      </c>
      <c r="B89" s="114">
        <v>0</v>
      </c>
      <c r="C89" s="114">
        <v>0</v>
      </c>
      <c r="D89" s="115">
        <v>0</v>
      </c>
      <c r="E89" s="115">
        <v>0</v>
      </c>
      <c r="F89" s="115">
        <v>0</v>
      </c>
      <c r="G89" s="115">
        <v>0</v>
      </c>
      <c r="H89" s="115">
        <v>0</v>
      </c>
      <c r="I89" s="115">
        <v>0</v>
      </c>
      <c r="J89" s="115">
        <v>0</v>
      </c>
      <c r="K89" s="115">
        <v>0</v>
      </c>
      <c r="L89" s="115">
        <v>0</v>
      </c>
      <c r="M89" s="115">
        <v>0</v>
      </c>
      <c r="N89" s="115">
        <v>0</v>
      </c>
      <c r="O89" s="115">
        <v>0</v>
      </c>
      <c r="P89" s="115">
        <v>0</v>
      </c>
      <c r="Q89" s="115">
        <v>0</v>
      </c>
      <c r="R89" s="115">
        <v>0</v>
      </c>
      <c r="S89" s="115">
        <v>0</v>
      </c>
      <c r="T89" s="115">
        <v>0</v>
      </c>
      <c r="U89" s="115">
        <v>0</v>
      </c>
      <c r="V89" s="115">
        <v>0</v>
      </c>
      <c r="W89" s="115">
        <v>0</v>
      </c>
      <c r="X89" s="115">
        <v>0</v>
      </c>
      <c r="Y89" s="115">
        <v>0</v>
      </c>
      <c r="Z89" s="115">
        <v>0</v>
      </c>
      <c r="AA89" s="115">
        <v>0</v>
      </c>
      <c r="AB89" s="115">
        <v>0</v>
      </c>
      <c r="AC89" s="115">
        <v>0</v>
      </c>
      <c r="AD89" s="115">
        <v>0</v>
      </c>
      <c r="AE89" s="115">
        <v>0</v>
      </c>
      <c r="AF89" s="115">
        <v>0</v>
      </c>
      <c r="AG89" s="115">
        <v>0</v>
      </c>
      <c r="AH89" s="115">
        <v>0</v>
      </c>
      <c r="AI89" s="115">
        <v>0</v>
      </c>
      <c r="AJ89" s="115"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v>0</v>
      </c>
      <c r="AR89" s="115">
        <v>0</v>
      </c>
      <c r="AS89" s="115">
        <v>0</v>
      </c>
      <c r="AT89" s="115">
        <v>0</v>
      </c>
      <c r="AU89" s="115">
        <v>0</v>
      </c>
      <c r="AV89" s="115">
        <v>0</v>
      </c>
      <c r="AW89" s="115">
        <v>0</v>
      </c>
      <c r="AX89" s="115">
        <v>0</v>
      </c>
      <c r="AY89" s="115">
        <v>0</v>
      </c>
      <c r="AZ89" s="115">
        <v>0</v>
      </c>
      <c r="BA89" s="115">
        <v>0</v>
      </c>
      <c r="BB89" s="115">
        <v>0</v>
      </c>
      <c r="BC89" s="115">
        <v>0</v>
      </c>
      <c r="BD89" s="115">
        <v>0</v>
      </c>
      <c r="BE89" s="115">
        <v>0</v>
      </c>
      <c r="BF89" s="115">
        <v>0</v>
      </c>
      <c r="BG89" s="115">
        <v>0</v>
      </c>
      <c r="BH89" s="115">
        <v>0</v>
      </c>
      <c r="BI89" s="115">
        <v>0</v>
      </c>
      <c r="BJ89" s="115">
        <v>0</v>
      </c>
      <c r="BK89" s="115">
        <v>0</v>
      </c>
      <c r="BL89" s="115">
        <v>0</v>
      </c>
      <c r="BM89" s="115">
        <v>0</v>
      </c>
      <c r="BN89" s="115">
        <v>0</v>
      </c>
      <c r="BO89" s="115">
        <v>0</v>
      </c>
      <c r="BP89" s="115">
        <v>0</v>
      </c>
      <c r="BQ89" s="115">
        <v>0</v>
      </c>
      <c r="BR89" s="115">
        <v>0</v>
      </c>
      <c r="BS89" s="115">
        <v>0</v>
      </c>
      <c r="BT89" s="115">
        <v>0</v>
      </c>
      <c r="BU89" s="115">
        <v>0</v>
      </c>
      <c r="BV89" s="115">
        <v>0</v>
      </c>
      <c r="BW89" s="115">
        <v>0</v>
      </c>
      <c r="BX89" s="115">
        <v>0</v>
      </c>
      <c r="BY89" s="115">
        <v>0</v>
      </c>
      <c r="BZ89" s="115">
        <v>0</v>
      </c>
      <c r="CA89" s="115">
        <v>0</v>
      </c>
      <c r="CB89" s="115">
        <v>0</v>
      </c>
      <c r="CC89" s="115">
        <v>0</v>
      </c>
      <c r="CD89" s="115">
        <v>0</v>
      </c>
      <c r="CE89" s="115">
        <v>0</v>
      </c>
      <c r="CF89" s="115">
        <v>0</v>
      </c>
      <c r="CG89" s="115">
        <v>0</v>
      </c>
      <c r="CH89" s="115">
        <v>0</v>
      </c>
      <c r="CI89" s="115">
        <v>0</v>
      </c>
      <c r="CJ89" s="115">
        <v>0</v>
      </c>
      <c r="CK89" s="115">
        <v>0</v>
      </c>
      <c r="CL89" s="115">
        <v>0</v>
      </c>
      <c r="CM89" s="115">
        <v>0</v>
      </c>
      <c r="CN89" s="115">
        <v>0</v>
      </c>
      <c r="CO89" s="115">
        <v>0</v>
      </c>
      <c r="CP89" s="115">
        <v>0</v>
      </c>
      <c r="CQ89" s="115">
        <v>0</v>
      </c>
      <c r="CR89" s="115">
        <v>0</v>
      </c>
      <c r="CS89" s="115">
        <v>0</v>
      </c>
      <c r="CT89" s="115">
        <v>0</v>
      </c>
      <c r="CU89" s="115">
        <v>0</v>
      </c>
      <c r="CV89" s="115">
        <v>0</v>
      </c>
      <c r="CW89" s="115">
        <v>0</v>
      </c>
      <c r="CX89" s="115">
        <v>0</v>
      </c>
      <c r="CY89" s="115">
        <v>0</v>
      </c>
      <c r="CZ89" s="115">
        <v>0</v>
      </c>
      <c r="DA89" s="115">
        <v>0</v>
      </c>
      <c r="DB89" s="115">
        <v>0</v>
      </c>
      <c r="DC89" s="115">
        <v>0</v>
      </c>
      <c r="DD89" s="115">
        <v>0</v>
      </c>
      <c r="DE89" s="115">
        <v>0</v>
      </c>
      <c r="DF89" s="115">
        <v>0</v>
      </c>
      <c r="DG89" s="115">
        <v>0</v>
      </c>
      <c r="DH89" s="115">
        <v>0</v>
      </c>
      <c r="DI89" s="115">
        <v>0</v>
      </c>
      <c r="DJ89" s="115">
        <v>0</v>
      </c>
      <c r="DK89" s="115">
        <v>0</v>
      </c>
      <c r="DL89" s="115">
        <v>0</v>
      </c>
      <c r="DM89" s="115">
        <v>0</v>
      </c>
      <c r="DN89" s="115">
        <v>0</v>
      </c>
      <c r="DO89" s="115">
        <v>0</v>
      </c>
      <c r="DP89" s="115">
        <v>0</v>
      </c>
      <c r="DQ89" s="115">
        <v>0</v>
      </c>
      <c r="DR89" s="115">
        <v>0</v>
      </c>
      <c r="DS89" s="115">
        <v>0</v>
      </c>
      <c r="DT89" s="115">
        <v>0</v>
      </c>
      <c r="DU89" s="115">
        <v>0</v>
      </c>
      <c r="DV89" s="115">
        <v>0</v>
      </c>
      <c r="DW89" s="115">
        <v>0</v>
      </c>
      <c r="DX89" s="115">
        <v>0</v>
      </c>
      <c r="DY89" s="115">
        <v>0</v>
      </c>
      <c r="DZ89" s="115">
        <v>0</v>
      </c>
      <c r="EA89" s="115">
        <v>0</v>
      </c>
      <c r="EB89" s="115">
        <v>0</v>
      </c>
      <c r="EC89" s="115">
        <v>0</v>
      </c>
      <c r="ED89" s="115">
        <v>0</v>
      </c>
      <c r="EE89" s="115">
        <v>0</v>
      </c>
      <c r="EF89" s="115">
        <v>0</v>
      </c>
      <c r="EG89" s="115">
        <v>0</v>
      </c>
      <c r="EH89" s="115">
        <v>0</v>
      </c>
      <c r="EI89" s="115">
        <v>0</v>
      </c>
      <c r="EJ89" s="115">
        <v>0</v>
      </c>
      <c r="EK89" s="115">
        <v>0</v>
      </c>
      <c r="EL89" s="115">
        <v>0</v>
      </c>
      <c r="EM89" s="115">
        <v>0</v>
      </c>
      <c r="EN89" s="115">
        <v>0</v>
      </c>
      <c r="EO89" s="115">
        <v>0</v>
      </c>
      <c r="EP89" s="115">
        <v>0</v>
      </c>
      <c r="EQ89" s="115">
        <v>0</v>
      </c>
      <c r="ER89" s="115">
        <v>0</v>
      </c>
      <c r="ES89" s="115">
        <v>0</v>
      </c>
      <c r="ET89" s="115">
        <v>0</v>
      </c>
      <c r="EU89" s="115">
        <v>0</v>
      </c>
      <c r="EV89" s="115">
        <v>0</v>
      </c>
      <c r="EW89" s="115">
        <v>0</v>
      </c>
      <c r="EX89" s="115">
        <v>0</v>
      </c>
      <c r="EY89" s="115">
        <v>0</v>
      </c>
      <c r="EZ89" s="115">
        <v>0</v>
      </c>
      <c r="FA89" s="115">
        <v>0</v>
      </c>
      <c r="FB89" s="115">
        <v>0</v>
      </c>
      <c r="FC89" s="115">
        <v>0</v>
      </c>
      <c r="FD89" s="115">
        <v>0</v>
      </c>
      <c r="FE89" s="115">
        <v>0</v>
      </c>
      <c r="FF89" s="115">
        <v>0</v>
      </c>
      <c r="FG89" s="115">
        <v>0</v>
      </c>
      <c r="FH89" s="115">
        <v>0</v>
      </c>
      <c r="FI89" s="115">
        <v>0</v>
      </c>
      <c r="FJ89" s="115">
        <v>0</v>
      </c>
      <c r="FK89" s="115">
        <v>0</v>
      </c>
      <c r="FL89" s="115">
        <v>0</v>
      </c>
      <c r="FM89" s="115">
        <v>0</v>
      </c>
      <c r="FN89" s="115">
        <v>0</v>
      </c>
      <c r="FO89" s="115">
        <v>0</v>
      </c>
      <c r="FP89" s="115">
        <v>0</v>
      </c>
      <c r="FQ89" s="115">
        <v>0</v>
      </c>
      <c r="FR89" s="115">
        <v>0</v>
      </c>
      <c r="FS89" s="115">
        <v>0</v>
      </c>
      <c r="FT89" s="115">
        <v>0</v>
      </c>
      <c r="FU89" s="115">
        <v>0</v>
      </c>
      <c r="FV89" s="115">
        <v>0</v>
      </c>
      <c r="FW89" s="115">
        <v>0</v>
      </c>
      <c r="FX89" s="115">
        <v>0</v>
      </c>
      <c r="FY89" s="115">
        <v>0</v>
      </c>
      <c r="FZ89" s="115">
        <v>0</v>
      </c>
      <c r="GA89" s="115">
        <v>0</v>
      </c>
      <c r="GB89" s="115">
        <v>0</v>
      </c>
      <c r="GC89" s="115">
        <v>0</v>
      </c>
      <c r="GD89" s="115">
        <v>0</v>
      </c>
      <c r="GE89" s="115">
        <v>0</v>
      </c>
      <c r="GF89" s="115">
        <v>0</v>
      </c>
      <c r="GG89" s="115">
        <v>0</v>
      </c>
      <c r="GH89" s="115">
        <v>0</v>
      </c>
      <c r="GI89" s="115">
        <v>0</v>
      </c>
      <c r="GJ89" s="115">
        <v>0</v>
      </c>
      <c r="GK89" s="115">
        <v>0</v>
      </c>
      <c r="GL89" s="115">
        <v>0</v>
      </c>
      <c r="GM89" s="115">
        <v>0</v>
      </c>
      <c r="GN89" s="115">
        <v>0</v>
      </c>
      <c r="GO89" s="115">
        <v>0</v>
      </c>
      <c r="GP89" s="115">
        <v>0</v>
      </c>
      <c r="GQ89" s="115">
        <v>0</v>
      </c>
      <c r="GR89" s="115">
        <v>0</v>
      </c>
      <c r="GS89" s="115">
        <v>0</v>
      </c>
      <c r="GT89" s="115">
        <v>0</v>
      </c>
      <c r="GU89" s="115">
        <v>0</v>
      </c>
      <c r="GV89" s="115">
        <v>0</v>
      </c>
      <c r="GW89" s="115">
        <v>0</v>
      </c>
      <c r="GX89" s="115">
        <v>0</v>
      </c>
      <c r="GY89" s="115">
        <v>0</v>
      </c>
      <c r="GZ89" s="115">
        <v>0</v>
      </c>
      <c r="HA89" s="115">
        <v>0</v>
      </c>
      <c r="HB89" s="115">
        <v>0</v>
      </c>
      <c r="HC89" s="115">
        <v>0</v>
      </c>
      <c r="HD89" s="115">
        <v>0</v>
      </c>
      <c r="HE89" s="115">
        <v>0</v>
      </c>
      <c r="HF89" s="115">
        <v>0</v>
      </c>
      <c r="HG89" s="115">
        <v>0</v>
      </c>
      <c r="HH89" s="115">
        <v>0</v>
      </c>
      <c r="HI89" s="115">
        <v>0</v>
      </c>
    </row>
    <row r="91" spans="1:217" s="22" customFormat="1" x14ac:dyDescent="0.2">
      <c r="A91" s="34" t="s">
        <v>251</v>
      </c>
      <c r="B91" s="83">
        <f>IFERROR(VLOOKUP(B$7,'CMM3 - FINAN'!$A:$F,4,0),0)</f>
        <v>0</v>
      </c>
      <c r="C91" s="83">
        <f>IFERROR(VLOOKUP(C$7,'CMM3 - FINAN'!$A:$F,4,0),0)</f>
        <v>0</v>
      </c>
      <c r="D91" s="83">
        <f>IFERROR(VLOOKUP(D$7,'CMM3 - FINAN'!$A:$F,4,0),0)</f>
        <v>0</v>
      </c>
      <c r="E91" s="83">
        <f>IFERROR(VLOOKUP(E$7,'CMM3 - FINAN'!$A:$F,4,0),0)</f>
        <v>0</v>
      </c>
      <c r="F91" s="83">
        <f>IFERROR(VLOOKUP(F$7,'CMM3 - FINAN'!$A:$F,4,0),0)</f>
        <v>0</v>
      </c>
      <c r="G91" s="83">
        <f>IFERROR(VLOOKUP(G$7,'CMM3 - FINAN'!$A:$F,4,0),0)</f>
        <v>0</v>
      </c>
      <c r="H91" s="83">
        <f>IFERROR(VLOOKUP(H$7,'CMM3 - FINAN'!$A:$F,4,0),0)</f>
        <v>0</v>
      </c>
      <c r="I91" s="83">
        <f>IFERROR(VLOOKUP(I$7,'CMM3 - FINAN'!$A:$F,4,0),0)</f>
        <v>0</v>
      </c>
      <c r="J91" s="83">
        <f>IFERROR(VLOOKUP(J$7,'CMM3 - FINAN'!$A:$F,4,0),0)</f>
        <v>0</v>
      </c>
      <c r="K91" s="83">
        <f>IFERROR(VLOOKUP(K$7,'CMM3 - FINAN'!$A:$F,4,0),0)</f>
        <v>0</v>
      </c>
      <c r="L91" s="83">
        <f>IFERROR(VLOOKUP(L$7,'CMM3 - FINAN'!$A:$F,4,0),0)</f>
        <v>0</v>
      </c>
      <c r="M91" s="83">
        <f>IFERROR(VLOOKUP(M$7,'CMM3 - FINAN'!$A:$F,4,0),0)</f>
        <v>0</v>
      </c>
      <c r="N91" s="83">
        <f>IFERROR(VLOOKUP(N$7,'CMM3 - FINAN'!$A:$F,4,0),0)</f>
        <v>0</v>
      </c>
      <c r="O91" s="83">
        <f>IFERROR(VLOOKUP(O$7,'CMM3 - FINAN'!$A:$F,4,0),0)</f>
        <v>0</v>
      </c>
      <c r="P91" s="83">
        <f>IFERROR(VLOOKUP(P$7,'CMM3 - FINAN'!$A:$F,4,0),0)</f>
        <v>0</v>
      </c>
      <c r="Q91" s="83">
        <f>IFERROR(VLOOKUP(Q$7,'CMM3 - FINAN'!$A:$F,4,0),0)</f>
        <v>0</v>
      </c>
      <c r="R91" s="83">
        <f>IFERROR(VLOOKUP(R$7,'CMM3 - FINAN'!$A:$F,4,0),0)</f>
        <v>0</v>
      </c>
      <c r="S91" s="83">
        <f>IFERROR(VLOOKUP(S$7,'CMM3 - FINAN'!$A:$F,4,0),0)</f>
        <v>0</v>
      </c>
      <c r="T91" s="83">
        <f>IFERROR(VLOOKUP(T$7,'CMM3 - FINAN'!$A:$F,4,0),0)</f>
        <v>0</v>
      </c>
      <c r="U91" s="83">
        <f>IFERROR(VLOOKUP(U$7,'CMM3 - FINAN'!$A:$F,4,0),0)</f>
        <v>0</v>
      </c>
      <c r="V91" s="83">
        <f>IFERROR(VLOOKUP(V$7,'CMM3 - FINAN'!$A:$F,4,0),0)</f>
        <v>0</v>
      </c>
      <c r="W91" s="83">
        <f>IFERROR(VLOOKUP(W$7,'CMM3 - FINAN'!$A:$F,4,0),0)</f>
        <v>0</v>
      </c>
      <c r="X91" s="83">
        <f>IFERROR(VLOOKUP(X$7,'CMM3 - FINAN'!$A:$F,4,0),0)</f>
        <v>0</v>
      </c>
      <c r="Y91" s="83">
        <f>IFERROR(VLOOKUP(Y$7,'CMM3 - FINAN'!$A:$F,4,0),0)</f>
        <v>0</v>
      </c>
      <c r="Z91" s="83">
        <f>IFERROR(VLOOKUP(Z$7,'CMM3 - FINAN'!$A:$F,4,0),0)</f>
        <v>41.13455621363827</v>
      </c>
      <c r="AA91" s="83">
        <f>IFERROR(VLOOKUP(AA$7,'CMM3 - FINAN'!$A:$F,4,0),0)</f>
        <v>41.13455621363827</v>
      </c>
      <c r="AB91" s="83">
        <f>IFERROR(VLOOKUP(AB$7,'CMM3 - FINAN'!$A:$F,4,0),0)</f>
        <v>41.13455621363827</v>
      </c>
      <c r="AC91" s="83">
        <f>IFERROR(VLOOKUP(AC$7,'CMM3 - FINAN'!$A:$F,4,0),0)</f>
        <v>41.13455621363827</v>
      </c>
      <c r="AD91" s="83">
        <f>IFERROR(VLOOKUP(AD$7,'CMM3 - FINAN'!$A:$F,4,0),0)</f>
        <v>41.13455621363827</v>
      </c>
      <c r="AE91" s="83">
        <f>IFERROR(VLOOKUP(AE$7,'CMM3 - FINAN'!$A:$F,4,0),0)</f>
        <v>41.13455621363827</v>
      </c>
      <c r="AF91" s="83">
        <f>IFERROR(VLOOKUP(AF$7,'CMM3 - FINAN'!$A:$F,4,0),0)</f>
        <v>41.13455621363827</v>
      </c>
      <c r="AG91" s="83">
        <f>IFERROR(VLOOKUP(AG$7,'CMM3 - FINAN'!$A:$F,4,0),0)</f>
        <v>41.13455621363827</v>
      </c>
      <c r="AH91" s="83">
        <f>IFERROR(VLOOKUP(AH$7,'CMM3 - FINAN'!$A:$F,4,0),0)</f>
        <v>41.13455621363827</v>
      </c>
      <c r="AI91" s="83">
        <f>IFERROR(VLOOKUP(AI$7,'CMM3 - FINAN'!$A:$F,4,0),0)</f>
        <v>41.13455621363827</v>
      </c>
      <c r="AJ91" s="83">
        <f>IFERROR(VLOOKUP(AJ$7,'CMM3 - FINAN'!$A:$F,4,0),0)</f>
        <v>41.13455621363827</v>
      </c>
      <c r="AK91" s="83">
        <f>IFERROR(VLOOKUP(AK$7,'CMM3 - FINAN'!$A:$F,4,0),0)</f>
        <v>41.13455621363827</v>
      </c>
      <c r="AL91" s="83">
        <f>IFERROR(VLOOKUP(AL$7,'CMM3 - FINAN'!$A:$F,4,0),0)</f>
        <v>41.13455621363827</v>
      </c>
      <c r="AM91" s="83">
        <f>IFERROR(VLOOKUP(AM$7,'CMM3 - FINAN'!$A:$F,4,0),0)</f>
        <v>41.13455621363827</v>
      </c>
      <c r="AN91" s="83">
        <f>IFERROR(VLOOKUP(AN$7,'CMM3 - FINAN'!$A:$F,4,0),0)</f>
        <v>41.13455621363827</v>
      </c>
      <c r="AO91" s="83">
        <f>IFERROR(VLOOKUP(AO$7,'CMM3 - FINAN'!$A:$F,4,0),0)</f>
        <v>41.13455621363827</v>
      </c>
      <c r="AP91" s="83">
        <f>IFERROR(VLOOKUP(AP$7,'CMM3 - FINAN'!$A:$F,4,0),0)</f>
        <v>41.13455621363827</v>
      </c>
      <c r="AQ91" s="83">
        <f>IFERROR(VLOOKUP(AQ$7,'CMM3 - FINAN'!$A:$F,4,0),0)</f>
        <v>41.13455621363827</v>
      </c>
      <c r="AR91" s="83">
        <f>IFERROR(VLOOKUP(AR$7,'CMM3 - FINAN'!$A:$F,4,0),0)</f>
        <v>41.13455621363827</v>
      </c>
      <c r="AS91" s="83">
        <f>IFERROR(VLOOKUP(AS$7,'CMM3 - FINAN'!$A:$F,4,0),0)</f>
        <v>41.13455621363827</v>
      </c>
      <c r="AT91" s="83">
        <f>IFERROR(VLOOKUP(AT$7,'CMM3 - FINAN'!$A:$F,4,0),0)</f>
        <v>41.13455621363827</v>
      </c>
      <c r="AU91" s="83">
        <f>IFERROR(VLOOKUP(AU$7,'CMM3 - FINAN'!$A:$F,4,0),0)</f>
        <v>41.13455621363827</v>
      </c>
      <c r="AV91" s="83">
        <f>IFERROR(VLOOKUP(AV$7,'CMM3 - FINAN'!$A:$F,4,0),0)</f>
        <v>41.13455621363827</v>
      </c>
      <c r="AW91" s="83">
        <f>IFERROR(VLOOKUP(AW$7,'CMM3 - FINAN'!$A:$F,4,0),0)</f>
        <v>41.13455621363827</v>
      </c>
      <c r="AX91" s="83">
        <f>IFERROR(VLOOKUP(AX$7,'CMM3 - FINAN'!$A:$F,4,0),0)</f>
        <v>41.13455621363827</v>
      </c>
      <c r="AY91" s="83">
        <f>IFERROR(VLOOKUP(AY$7,'CMM3 - FINAN'!$A:$F,4,0),0)</f>
        <v>41.13455621363827</v>
      </c>
      <c r="AZ91" s="83">
        <f>IFERROR(VLOOKUP(AZ$7,'CMM3 - FINAN'!$A:$F,4,0),0)</f>
        <v>41.13455621363827</v>
      </c>
      <c r="BA91" s="83">
        <f>IFERROR(VLOOKUP(BA$7,'CMM3 - FINAN'!$A:$F,4,0),0)</f>
        <v>41.13455621363827</v>
      </c>
      <c r="BB91" s="83">
        <f>IFERROR(VLOOKUP(BB$7,'CMM3 - FINAN'!$A:$F,4,0),0)</f>
        <v>41.13455621363827</v>
      </c>
      <c r="BC91" s="83">
        <f>IFERROR(VLOOKUP(BC$7,'CMM3 - FINAN'!$A:$F,4,0),0)</f>
        <v>41.13455621363827</v>
      </c>
      <c r="BD91" s="83">
        <f>IFERROR(VLOOKUP(BD$7,'CMM3 - FINAN'!$A:$F,4,0),0)</f>
        <v>41.13455621363827</v>
      </c>
      <c r="BE91" s="83">
        <f>IFERROR(VLOOKUP(BE$7,'CMM3 - FINAN'!$A:$F,4,0),0)</f>
        <v>41.13455621363827</v>
      </c>
      <c r="BF91" s="83">
        <f>IFERROR(VLOOKUP(BF$7,'CMM3 - FINAN'!$A:$F,4,0),0)</f>
        <v>41.13455621363827</v>
      </c>
      <c r="BG91" s="83">
        <f>IFERROR(VLOOKUP(BG$7,'CMM3 - FINAN'!$A:$F,4,0),0)</f>
        <v>41.13455621363827</v>
      </c>
      <c r="BH91" s="83">
        <f>IFERROR(VLOOKUP(BH$7,'CMM3 - FINAN'!$A:$F,4,0),0)</f>
        <v>41.13455621363827</v>
      </c>
      <c r="BI91" s="83">
        <f>IFERROR(VLOOKUP(BI$7,'CMM3 - FINAN'!$A:$F,4,0),0)</f>
        <v>41.13455621363827</v>
      </c>
      <c r="BJ91" s="83">
        <f>IFERROR(VLOOKUP(BJ$7,'CMM3 - FINAN'!$A:$F,4,0),0)</f>
        <v>41.13455621363827</v>
      </c>
      <c r="BK91" s="83">
        <f>IFERROR(VLOOKUP(BK$7,'CMM3 - FINAN'!$A:$F,4,0),0)</f>
        <v>41.13455621363827</v>
      </c>
      <c r="BL91" s="83">
        <f>IFERROR(VLOOKUP(BL$7,'CMM3 - FINAN'!$A:$F,4,0),0)</f>
        <v>41.13455621363827</v>
      </c>
      <c r="BM91" s="83">
        <f>IFERROR(VLOOKUP(BM$7,'CMM3 - FINAN'!$A:$F,4,0),0)</f>
        <v>41.13455621363827</v>
      </c>
      <c r="BN91" s="83">
        <f>IFERROR(VLOOKUP(BN$7,'CMM3 - FINAN'!$A:$F,4,0),0)</f>
        <v>41.13455621363827</v>
      </c>
      <c r="BO91" s="83">
        <f>IFERROR(VLOOKUP(BO$7,'CMM3 - FINAN'!$A:$F,4,0),0)</f>
        <v>41.13455621363827</v>
      </c>
      <c r="BP91" s="83">
        <f>IFERROR(VLOOKUP(BP$7,'CMM3 - FINAN'!$A:$F,4,0),0)</f>
        <v>41.13455621363827</v>
      </c>
      <c r="BQ91" s="83">
        <f>IFERROR(VLOOKUP(BQ$7,'CMM3 - FINAN'!$A:$F,4,0),0)</f>
        <v>41.13455621363827</v>
      </c>
      <c r="BR91" s="83">
        <f>IFERROR(VLOOKUP(BR$7,'CMM3 - FINAN'!$A:$F,4,0),0)</f>
        <v>41.13455621363827</v>
      </c>
      <c r="BS91" s="83">
        <f>IFERROR(VLOOKUP(BS$7,'CMM3 - FINAN'!$A:$F,4,0),0)</f>
        <v>41.13455621363827</v>
      </c>
      <c r="BT91" s="83">
        <f>IFERROR(VLOOKUP(BT$7,'CMM3 - FINAN'!$A:$F,4,0),0)</f>
        <v>41.13455621363827</v>
      </c>
      <c r="BU91" s="83">
        <f>IFERROR(VLOOKUP(BU$7,'CMM3 - FINAN'!$A:$F,4,0),0)</f>
        <v>41.13455621363827</v>
      </c>
      <c r="BV91" s="83">
        <f>IFERROR(VLOOKUP(BV$7,'CMM3 - FINAN'!$A:$F,4,0),0)</f>
        <v>41.13455621363827</v>
      </c>
      <c r="BW91" s="83">
        <f>IFERROR(VLOOKUP(BW$7,'CMM3 - FINAN'!$A:$F,4,0),0)</f>
        <v>41.13455621363827</v>
      </c>
      <c r="BX91" s="83">
        <f>IFERROR(VLOOKUP(BX$7,'CMM3 - FINAN'!$A:$F,4,0),0)</f>
        <v>41.13455621363827</v>
      </c>
      <c r="BY91" s="83">
        <f>IFERROR(VLOOKUP(BY$7,'CMM3 - FINAN'!$A:$F,4,0),0)</f>
        <v>41.13455621363827</v>
      </c>
      <c r="BZ91" s="83">
        <f>IFERROR(VLOOKUP(BZ$7,'CMM3 - FINAN'!$A:$F,4,0),0)</f>
        <v>41.13455621363827</v>
      </c>
      <c r="CA91" s="83">
        <f>IFERROR(VLOOKUP(CA$7,'CMM3 - FINAN'!$A:$F,4,0),0)</f>
        <v>41.13455621363827</v>
      </c>
      <c r="CB91" s="83">
        <f>IFERROR(VLOOKUP(CB$7,'CMM3 - FINAN'!$A:$F,4,0),0)</f>
        <v>41.13455621363827</v>
      </c>
      <c r="CC91" s="83">
        <f>IFERROR(VLOOKUP(CC$7,'CMM3 - FINAN'!$A:$F,4,0),0)</f>
        <v>41.13455621363827</v>
      </c>
      <c r="CD91" s="83">
        <f>IFERROR(VLOOKUP(CD$7,'CMM3 - FINAN'!$A:$F,4,0),0)</f>
        <v>41.13455621363827</v>
      </c>
      <c r="CE91" s="83">
        <f>IFERROR(VLOOKUP(CE$7,'CMM3 - FINAN'!$A:$F,4,0),0)</f>
        <v>41.13455621363827</v>
      </c>
      <c r="CF91" s="83">
        <f>IFERROR(VLOOKUP(CF$7,'CMM3 - FINAN'!$A:$F,4,0),0)</f>
        <v>41.13455621363827</v>
      </c>
      <c r="CG91" s="83">
        <f>IFERROR(VLOOKUP(CG$7,'CMM3 - FINAN'!$A:$F,4,0),0)</f>
        <v>41.13455621363827</v>
      </c>
      <c r="CH91" s="83">
        <f>IFERROR(VLOOKUP(CH$7,'CMM3 - FINAN'!$A:$F,4,0),0)</f>
        <v>41.13455621363827</v>
      </c>
      <c r="CI91" s="83">
        <f>IFERROR(VLOOKUP(CI$7,'CMM3 - FINAN'!$A:$F,4,0),0)</f>
        <v>41.13455621363827</v>
      </c>
      <c r="CJ91" s="83">
        <f>IFERROR(VLOOKUP(CJ$7,'CMM3 - FINAN'!$A:$F,4,0),0)</f>
        <v>41.13455621363827</v>
      </c>
      <c r="CK91" s="83">
        <f>IFERROR(VLOOKUP(CK$7,'CMM3 - FINAN'!$A:$F,4,0),0)</f>
        <v>41.13455621363827</v>
      </c>
      <c r="CL91" s="83">
        <f>IFERROR(VLOOKUP(CL$7,'CMM3 - FINAN'!$A:$F,4,0),0)</f>
        <v>41.13455621363827</v>
      </c>
      <c r="CM91" s="83">
        <f>IFERROR(VLOOKUP(CM$7,'CMM3 - FINAN'!$A:$F,4,0),0)</f>
        <v>41.13455621363827</v>
      </c>
      <c r="CN91" s="83">
        <f>IFERROR(VLOOKUP(CN$7,'CMM3 - FINAN'!$A:$F,4,0),0)</f>
        <v>41.13455621363827</v>
      </c>
      <c r="CO91" s="83">
        <f>IFERROR(VLOOKUP(CO$7,'CMM3 - FINAN'!$A:$F,4,0),0)</f>
        <v>41.13455621363827</v>
      </c>
      <c r="CP91" s="83">
        <f>IFERROR(VLOOKUP(CP$7,'CMM3 - FINAN'!$A:$F,4,0),0)</f>
        <v>41.13455621363827</v>
      </c>
      <c r="CQ91" s="83">
        <f>IFERROR(VLOOKUP(CQ$7,'CMM3 - FINAN'!$A:$F,4,0),0)</f>
        <v>41.13455621363827</v>
      </c>
      <c r="CR91" s="83">
        <f>IFERROR(VLOOKUP(CR$7,'CMM3 - FINAN'!$A:$F,4,0),0)</f>
        <v>41.13455621363827</v>
      </c>
      <c r="CS91" s="83">
        <f>IFERROR(VLOOKUP(CS$7,'CMM3 - FINAN'!$A:$F,4,0),0)</f>
        <v>41.13455621363827</v>
      </c>
      <c r="CT91" s="83">
        <f>IFERROR(VLOOKUP(CT$7,'CMM3 - FINAN'!$A:$F,4,0),0)</f>
        <v>41.13455621363827</v>
      </c>
      <c r="CU91" s="83">
        <f>IFERROR(VLOOKUP(CU$7,'CMM3 - FINAN'!$A:$F,4,0),0)</f>
        <v>41.13455621363827</v>
      </c>
      <c r="CV91" s="83">
        <f>IFERROR(VLOOKUP(CV$7,'CMM3 - FINAN'!$A:$F,4,0),0)</f>
        <v>41.13455621363827</v>
      </c>
      <c r="CW91" s="83">
        <f>IFERROR(VLOOKUP(CW$7,'CMM3 - FINAN'!$A:$F,4,0),0)</f>
        <v>41.13455621363827</v>
      </c>
      <c r="CX91" s="83">
        <f>IFERROR(VLOOKUP(CX$7,'CMM3 - FINAN'!$A:$F,4,0),0)</f>
        <v>41.13455621363827</v>
      </c>
      <c r="CY91" s="83">
        <f>IFERROR(VLOOKUP(CY$7,'CMM3 - FINAN'!$A:$F,4,0),0)</f>
        <v>41.13455621363827</v>
      </c>
      <c r="CZ91" s="83">
        <f>IFERROR(VLOOKUP(CZ$7,'CMM3 - FINAN'!$A:$F,4,0),0)</f>
        <v>41.13455621363827</v>
      </c>
      <c r="DA91" s="83">
        <f>IFERROR(VLOOKUP(DA$7,'CMM3 - FINAN'!$A:$F,4,0),0)</f>
        <v>41.13455621363827</v>
      </c>
      <c r="DB91" s="83">
        <f>IFERROR(VLOOKUP(DB$7,'CMM3 - FINAN'!$A:$F,4,0),0)</f>
        <v>41.13455621363827</v>
      </c>
      <c r="DC91" s="83">
        <f>IFERROR(VLOOKUP(DC$7,'CMM3 - FINAN'!$A:$F,4,0),0)</f>
        <v>41.13455621363827</v>
      </c>
      <c r="DD91" s="83">
        <f>IFERROR(VLOOKUP(DD$7,'CMM3 - FINAN'!$A:$F,4,0),0)</f>
        <v>41.13455621363827</v>
      </c>
      <c r="DE91" s="83">
        <f>IFERROR(VLOOKUP(DE$7,'CMM3 - FINAN'!$A:$F,4,0),0)</f>
        <v>41.13455621363827</v>
      </c>
      <c r="DF91" s="83">
        <f>IFERROR(VLOOKUP(DF$7,'CMM3 - FINAN'!$A:$F,4,0),0)</f>
        <v>41.13455621363827</v>
      </c>
      <c r="DG91" s="83">
        <f>IFERROR(VLOOKUP(DG$7,'CMM3 - FINAN'!$A:$F,4,0),0)</f>
        <v>41.13455621363827</v>
      </c>
      <c r="DH91" s="83">
        <f>IFERROR(VLOOKUP(DH$7,'CMM3 - FINAN'!$A:$F,4,0),0)</f>
        <v>41.13455621363827</v>
      </c>
      <c r="DI91" s="83">
        <f>IFERROR(VLOOKUP(DI$7,'CMM3 - FINAN'!$A:$F,4,0),0)</f>
        <v>41.13455621363827</v>
      </c>
      <c r="DJ91" s="83">
        <f>IFERROR(VLOOKUP(DJ$7,'CMM3 - FINAN'!$A:$F,4,0),0)</f>
        <v>41.13455621363827</v>
      </c>
      <c r="DK91" s="83">
        <f>IFERROR(VLOOKUP(DK$7,'CMM3 - FINAN'!$A:$F,4,0),0)</f>
        <v>41.13455621363827</v>
      </c>
      <c r="DL91" s="83">
        <f>IFERROR(VLOOKUP(DL$7,'CMM3 - FINAN'!$A:$F,4,0),0)</f>
        <v>41.13455621363827</v>
      </c>
      <c r="DM91" s="83">
        <f>IFERROR(VLOOKUP(DM$7,'CMM3 - FINAN'!$A:$F,4,0),0)</f>
        <v>41.13455621363827</v>
      </c>
      <c r="DN91" s="83">
        <f>IFERROR(VLOOKUP(DN$7,'CMM3 - FINAN'!$A:$F,4,0),0)</f>
        <v>41.13455621363827</v>
      </c>
      <c r="DO91" s="83">
        <f>IFERROR(VLOOKUP(DO$7,'CMM3 - FINAN'!$A:$F,4,0),0)</f>
        <v>41.13455621363827</v>
      </c>
      <c r="DP91" s="83">
        <f>IFERROR(VLOOKUP(DP$7,'CMM3 - FINAN'!$A:$F,4,0),0)</f>
        <v>41.13455621363827</v>
      </c>
      <c r="DQ91" s="83">
        <f>IFERROR(VLOOKUP(DQ$7,'CMM3 - FINAN'!$A:$F,4,0),0)</f>
        <v>41.13455621363827</v>
      </c>
      <c r="DR91" s="83">
        <f>IFERROR(VLOOKUP(DR$7,'CMM3 - FINAN'!$A:$F,4,0),0)</f>
        <v>0</v>
      </c>
      <c r="DS91" s="83">
        <f>IFERROR(VLOOKUP(DS$7,'CMM3 - FINAN'!$A:$F,4,0),0)</f>
        <v>0</v>
      </c>
      <c r="DT91" s="83">
        <f>IFERROR(VLOOKUP(DT$7,'CMM3 - FINAN'!$A:$F,4,0),0)</f>
        <v>0</v>
      </c>
      <c r="DU91" s="83">
        <f>IFERROR(VLOOKUP(DU$7,'CMM3 - FINAN'!$A:$F,4,0),0)</f>
        <v>0</v>
      </c>
      <c r="DV91" s="83">
        <f>IFERROR(VLOOKUP(DV$7,'CMM3 - FINAN'!$A:$F,4,0),0)</f>
        <v>0</v>
      </c>
      <c r="DW91" s="83">
        <f>IFERROR(VLOOKUP(DW$7,'CMM3 - FINAN'!$A:$F,4,0),0)</f>
        <v>0</v>
      </c>
      <c r="DX91" s="83">
        <f>IFERROR(VLOOKUP(DX$7,'CMM3 - FINAN'!$A:$F,4,0),0)</f>
        <v>0</v>
      </c>
      <c r="DY91" s="83">
        <f>IFERROR(VLOOKUP(DY$7,'CMM3 - FINAN'!$A:$F,4,0),0)</f>
        <v>0</v>
      </c>
      <c r="DZ91" s="83">
        <f>IFERROR(VLOOKUP(DZ$7,'CMM3 - FINAN'!$A:$F,4,0),0)</f>
        <v>0</v>
      </c>
      <c r="EA91" s="83">
        <f>IFERROR(VLOOKUP(EA$7,'CMM3 - FINAN'!$A:$F,4,0),0)</f>
        <v>0</v>
      </c>
      <c r="EB91" s="83">
        <f>IFERROR(VLOOKUP(EB$7,'CMM3 - FINAN'!$A:$F,4,0),0)</f>
        <v>0</v>
      </c>
      <c r="EC91" s="83">
        <f>IFERROR(VLOOKUP(EC$7,'CMM3 - FINAN'!$A:$F,4,0),0)</f>
        <v>0</v>
      </c>
      <c r="ED91" s="83">
        <f>IFERROR(VLOOKUP(ED$7,'CMM3 - FINAN'!$A:$F,4,0),0)</f>
        <v>0</v>
      </c>
      <c r="EE91" s="83">
        <f>IFERROR(VLOOKUP(EE$7,'CMM3 - FINAN'!$A:$F,4,0),0)</f>
        <v>0</v>
      </c>
      <c r="EF91" s="83">
        <f>IFERROR(VLOOKUP(EF$7,'CMM3 - FINAN'!$A:$F,4,0),0)</f>
        <v>0</v>
      </c>
      <c r="EG91" s="83">
        <f>IFERROR(VLOOKUP(EG$7,'CMM3 - FINAN'!$A:$F,4,0),0)</f>
        <v>0</v>
      </c>
      <c r="EH91" s="83">
        <f>IFERROR(VLOOKUP(EH$7,'CMM3 - FINAN'!$A:$F,4,0),0)</f>
        <v>0</v>
      </c>
      <c r="EI91" s="83">
        <f>IFERROR(VLOOKUP(EI$7,'CMM3 - FINAN'!$A:$F,4,0),0)</f>
        <v>0</v>
      </c>
      <c r="EJ91" s="83">
        <f>IFERROR(VLOOKUP(EJ$7,'CMM3 - FINAN'!$A:$F,4,0),0)</f>
        <v>0</v>
      </c>
      <c r="EK91" s="83">
        <f>IFERROR(VLOOKUP(EK$7,'CMM3 - FINAN'!$A:$F,4,0),0)</f>
        <v>0</v>
      </c>
      <c r="EL91" s="83">
        <f>IFERROR(VLOOKUP(EL$7,'CMM3 - FINAN'!$A:$F,4,0),0)</f>
        <v>0</v>
      </c>
      <c r="EM91" s="83">
        <f>IFERROR(VLOOKUP(EM$7,'CMM3 - FINAN'!$A:$F,4,0),0)</f>
        <v>0</v>
      </c>
      <c r="EN91" s="83">
        <f>IFERROR(VLOOKUP(EN$7,'CMM3 - FINAN'!$A:$F,4,0),0)</f>
        <v>0</v>
      </c>
      <c r="EO91" s="83">
        <f>IFERROR(VLOOKUP(EO$7,'CMM3 - FINAN'!$A:$F,4,0),0)</f>
        <v>0</v>
      </c>
      <c r="EP91" s="83">
        <f>IFERROR(VLOOKUP(EP$7,'CMM3 - FINAN'!$A:$F,4,0),0)</f>
        <v>0</v>
      </c>
      <c r="EQ91" s="83">
        <f>IFERROR(VLOOKUP(EQ$7,'CMM3 - FINAN'!$A:$F,4,0),0)</f>
        <v>0</v>
      </c>
      <c r="ER91" s="83">
        <f>IFERROR(VLOOKUP(ER$7,'CMM3 - FINAN'!$A:$F,4,0),0)</f>
        <v>0</v>
      </c>
      <c r="ES91" s="83">
        <f>IFERROR(VLOOKUP(ES$7,'CMM3 - FINAN'!$A:$F,4,0),0)</f>
        <v>0</v>
      </c>
      <c r="ET91" s="83">
        <f>IFERROR(VLOOKUP(ET$7,'CMM3 - FINAN'!$A:$F,4,0),0)</f>
        <v>0</v>
      </c>
      <c r="EU91" s="83">
        <f>IFERROR(VLOOKUP(EU$7,'CMM3 - FINAN'!$A:$F,4,0),0)</f>
        <v>0</v>
      </c>
      <c r="EV91" s="83">
        <f>IFERROR(VLOOKUP(EV$7,'CMM3 - FINAN'!$A:$F,4,0),0)</f>
        <v>0</v>
      </c>
      <c r="EW91" s="83">
        <f>IFERROR(VLOOKUP(EW$7,'CMM3 - FINAN'!$A:$F,4,0),0)</f>
        <v>0</v>
      </c>
      <c r="EX91" s="83">
        <f>IFERROR(VLOOKUP(EX$7,'CMM3 - FINAN'!$A:$F,4,0),0)</f>
        <v>0</v>
      </c>
      <c r="EY91" s="83">
        <f>IFERROR(VLOOKUP(EY$7,'CMM3 - FINAN'!$A:$F,4,0),0)</f>
        <v>0</v>
      </c>
      <c r="EZ91" s="83">
        <f>IFERROR(VLOOKUP(EZ$7,'CMM3 - FINAN'!$A:$F,4,0),0)</f>
        <v>0</v>
      </c>
      <c r="FA91" s="83">
        <f>IFERROR(VLOOKUP(FA$7,'CMM3 - FINAN'!$A:$F,4,0),0)</f>
        <v>0</v>
      </c>
      <c r="FB91" s="83">
        <f>IFERROR(VLOOKUP(FB$7,'CMM3 - FINAN'!$A:$F,4,0),0)</f>
        <v>0</v>
      </c>
      <c r="FC91" s="83">
        <f>IFERROR(VLOOKUP(FC$7,'CMM3 - FINAN'!$A:$F,4,0),0)</f>
        <v>0</v>
      </c>
      <c r="FD91" s="83">
        <f>IFERROR(VLOOKUP(FD$7,'CMM3 - FINAN'!$A:$F,4,0),0)</f>
        <v>0</v>
      </c>
      <c r="FE91" s="83">
        <f>IFERROR(VLOOKUP(FE$7,'CMM3 - FINAN'!$A:$F,4,0),0)</f>
        <v>0</v>
      </c>
      <c r="FF91" s="83">
        <f>IFERROR(VLOOKUP(FF$7,'CMM3 - FINAN'!$A:$F,4,0),0)</f>
        <v>0</v>
      </c>
      <c r="FG91" s="83">
        <f>IFERROR(VLOOKUP(FG$7,'CMM3 - FINAN'!$A:$F,4,0),0)</f>
        <v>0</v>
      </c>
      <c r="FH91" s="83">
        <f>IFERROR(VLOOKUP(FH$7,'CMM3 - FINAN'!$A:$F,4,0),0)</f>
        <v>0</v>
      </c>
      <c r="FI91" s="83">
        <f>IFERROR(VLOOKUP(FI$7,'CMM3 - FINAN'!$A:$F,4,0),0)</f>
        <v>0</v>
      </c>
      <c r="FJ91" s="83">
        <f>IFERROR(VLOOKUP(FJ$7,'CMM3 - FINAN'!$A:$F,4,0),0)</f>
        <v>0</v>
      </c>
      <c r="FK91" s="83">
        <f>IFERROR(VLOOKUP(FK$7,'CMM3 - FINAN'!$A:$F,4,0),0)</f>
        <v>0</v>
      </c>
      <c r="FL91" s="83">
        <f>IFERROR(VLOOKUP(FL$7,'CMM3 - FINAN'!$A:$F,4,0),0)</f>
        <v>0</v>
      </c>
      <c r="FM91" s="83">
        <f>IFERROR(VLOOKUP(FM$7,'CMM3 - FINAN'!$A:$F,4,0),0)</f>
        <v>0</v>
      </c>
      <c r="FN91" s="83">
        <f>IFERROR(VLOOKUP(FN$7,'CMM3 - FINAN'!$A:$F,4,0),0)</f>
        <v>0</v>
      </c>
      <c r="FO91" s="83">
        <f>IFERROR(VLOOKUP(FO$7,'CMM3 - FINAN'!$A:$F,4,0),0)</f>
        <v>0</v>
      </c>
      <c r="FP91" s="83">
        <f>IFERROR(VLOOKUP(FP$7,'CMM3 - FINAN'!$A:$F,4,0),0)</f>
        <v>0</v>
      </c>
      <c r="FQ91" s="83">
        <f>IFERROR(VLOOKUP(FQ$7,'CMM3 - FINAN'!$A:$F,4,0),0)</f>
        <v>0</v>
      </c>
      <c r="FR91" s="83">
        <f>IFERROR(VLOOKUP(FR$7,'CMM3 - FINAN'!$A:$F,4,0),0)</f>
        <v>0</v>
      </c>
      <c r="FS91" s="83">
        <f>IFERROR(VLOOKUP(FS$7,'CMM3 - FINAN'!$A:$F,4,0),0)</f>
        <v>0</v>
      </c>
      <c r="FT91" s="83">
        <f>IFERROR(VLOOKUP(FT$7,'CMM3 - FINAN'!$A:$F,4,0),0)</f>
        <v>0</v>
      </c>
      <c r="FU91" s="83">
        <f>IFERROR(VLOOKUP(FU$7,'CMM3 - FINAN'!$A:$F,4,0),0)</f>
        <v>0</v>
      </c>
      <c r="FV91" s="83">
        <f>IFERROR(VLOOKUP(FV$7,'CMM3 - FINAN'!$A:$F,4,0),0)</f>
        <v>0</v>
      </c>
      <c r="FW91" s="83">
        <f>IFERROR(VLOOKUP(FW$7,'CMM3 - FINAN'!$A:$F,4,0),0)</f>
        <v>0</v>
      </c>
      <c r="FX91" s="83">
        <f>IFERROR(VLOOKUP(FX$7,'CMM3 - FINAN'!$A:$F,4,0),0)</f>
        <v>0</v>
      </c>
      <c r="FY91" s="83">
        <f>IFERROR(VLOOKUP(FY$7,'CMM3 - FINAN'!$A:$F,4,0),0)</f>
        <v>0</v>
      </c>
      <c r="FZ91" s="83">
        <f>IFERROR(VLOOKUP(FZ$7,'CMM3 - FINAN'!$A:$F,4,0),0)</f>
        <v>0</v>
      </c>
      <c r="GA91" s="83">
        <f>IFERROR(VLOOKUP(GA$7,'CMM3 - FINAN'!$A:$F,4,0),0)</f>
        <v>0</v>
      </c>
      <c r="GB91" s="83">
        <f>IFERROR(VLOOKUP(GB$7,'CMM3 - FINAN'!$A:$F,4,0),0)</f>
        <v>0</v>
      </c>
      <c r="GC91" s="83">
        <f>IFERROR(VLOOKUP(GC$7,'CMM3 - FINAN'!$A:$F,4,0),0)</f>
        <v>0</v>
      </c>
      <c r="GD91" s="83">
        <f>IFERROR(VLOOKUP(GD$7,'CMM3 - FINAN'!$A:$F,4,0),0)</f>
        <v>0</v>
      </c>
      <c r="GE91" s="83">
        <f>IFERROR(VLOOKUP(GE$7,'CMM3 - FINAN'!$A:$F,4,0),0)</f>
        <v>0</v>
      </c>
      <c r="GF91" s="83">
        <f>IFERROR(VLOOKUP(GF$7,'CMM3 - FINAN'!$A:$F,4,0),0)</f>
        <v>0</v>
      </c>
      <c r="GG91" s="83">
        <f>IFERROR(VLOOKUP(GG$7,'CMM3 - FINAN'!$A:$F,4,0),0)</f>
        <v>0</v>
      </c>
      <c r="GH91" s="83">
        <f>IFERROR(VLOOKUP(GH$7,'CMM3 - FINAN'!$A:$F,4,0),0)</f>
        <v>0</v>
      </c>
      <c r="GI91" s="83">
        <f>IFERROR(VLOOKUP(GI$7,'CMM3 - FINAN'!$A:$F,4,0),0)</f>
        <v>0</v>
      </c>
      <c r="GJ91" s="83">
        <f>IFERROR(VLOOKUP(GJ$7,'CMM3 - FINAN'!$A:$F,4,0),0)</f>
        <v>0</v>
      </c>
      <c r="GK91" s="83">
        <f>IFERROR(VLOOKUP(GK$7,'CMM3 - FINAN'!$A:$F,4,0),0)</f>
        <v>0</v>
      </c>
      <c r="GL91" s="83">
        <f>IFERROR(VLOOKUP(GL$7,'CMM3 - FINAN'!$A:$F,4,0),0)</f>
        <v>0</v>
      </c>
      <c r="GM91" s="83">
        <f>IFERROR(VLOOKUP(GM$7,'CMM3 - FINAN'!$A:$F,4,0),0)</f>
        <v>0</v>
      </c>
      <c r="GN91" s="83">
        <f>IFERROR(VLOOKUP(GN$7,'CMM3 - FINAN'!$A:$F,4,0),0)</f>
        <v>0</v>
      </c>
      <c r="GO91" s="83">
        <f>IFERROR(VLOOKUP(GO$7,'CMM3 - FINAN'!$A:$F,4,0),0)</f>
        <v>0</v>
      </c>
      <c r="GP91" s="83">
        <f>IFERROR(VLOOKUP(GP$7,'CMM3 - FINAN'!$A:$F,4,0),0)</f>
        <v>0</v>
      </c>
      <c r="GQ91" s="83">
        <f>IFERROR(VLOOKUP(GQ$7,'CMM3 - FINAN'!$A:$F,4,0),0)</f>
        <v>0</v>
      </c>
      <c r="GR91" s="83">
        <f>IFERROR(VLOOKUP(GR$7,'CMM3 - FINAN'!$A:$F,4,0),0)</f>
        <v>0</v>
      </c>
      <c r="GS91" s="83">
        <f>IFERROR(VLOOKUP(GS$7,'CMM3 - FINAN'!$A:$F,4,0),0)</f>
        <v>0</v>
      </c>
      <c r="GT91" s="83">
        <f>IFERROR(VLOOKUP(GT$7,'CMM3 - FINAN'!$A:$F,4,0),0)</f>
        <v>0</v>
      </c>
      <c r="GU91" s="83">
        <f>IFERROR(VLOOKUP(GU$7,'CMM3 - FINAN'!$A:$F,4,0),0)</f>
        <v>0</v>
      </c>
      <c r="GV91" s="83">
        <f>IFERROR(VLOOKUP(GV$7,'CMM3 - FINAN'!$A:$F,4,0),0)</f>
        <v>0</v>
      </c>
      <c r="GW91" s="83">
        <f>IFERROR(VLOOKUP(GW$7,'CMM3 - FINAN'!$A:$F,4,0),0)</f>
        <v>0</v>
      </c>
      <c r="GX91" s="83">
        <f>IFERROR(VLOOKUP(GX$7,'CMM3 - FINAN'!$A:$F,4,0),0)</f>
        <v>0</v>
      </c>
      <c r="GY91" s="83">
        <f>IFERROR(VLOOKUP(GY$7,'CMM3 - FINAN'!$A:$F,4,0),0)</f>
        <v>0</v>
      </c>
      <c r="GZ91" s="83">
        <f>IFERROR(VLOOKUP(GZ$7,'CMM3 - FINAN'!$A:$F,4,0),0)</f>
        <v>0</v>
      </c>
      <c r="HA91" s="83">
        <f>IFERROR(VLOOKUP(HA$7,'CMM3 - FINAN'!$A:$F,4,0),0)</f>
        <v>0</v>
      </c>
      <c r="HB91" s="83">
        <f>IFERROR(VLOOKUP(HB$7,'CMM3 - FINAN'!$A:$F,4,0),0)</f>
        <v>0</v>
      </c>
      <c r="HC91" s="83">
        <f>IFERROR(VLOOKUP(HC$7,'CMM3 - FINAN'!$A:$F,4,0),0)</f>
        <v>0</v>
      </c>
      <c r="HD91" s="83">
        <f>IFERROR(VLOOKUP(HD$7,'CMM3 - FINAN'!$A:$F,4,0),0)</f>
        <v>0</v>
      </c>
      <c r="HE91" s="83">
        <f>IFERROR(VLOOKUP(HE$7,'CMM3 - FINAN'!$A:$F,4,0),0)</f>
        <v>0</v>
      </c>
      <c r="HF91" s="83">
        <f>IFERROR(VLOOKUP(HF$7,'CMM3 - FINAN'!$A:$F,4,0),0)</f>
        <v>0</v>
      </c>
      <c r="HG91" s="83">
        <f>IFERROR(VLOOKUP(HG$7,'CMM3 - FINAN'!$A:$F,4,0),0)</f>
        <v>0</v>
      </c>
      <c r="HH91" s="83">
        <f>IFERROR(VLOOKUP(HH$7,'CMM3 - FINAN'!$A:$F,4,0),0)</f>
        <v>0</v>
      </c>
      <c r="HI91" s="83">
        <f>IFERROR(VLOOKUP(HI$7,'CMM3 - FINAN'!$A:$F,4,0),0)</f>
        <v>0</v>
      </c>
    </row>
    <row r="92" spans="1:217" x14ac:dyDescent="0.2">
      <c r="A92" s="29" t="s">
        <v>252</v>
      </c>
      <c r="B92" s="77" t="e">
        <f>_xlfn.SINGLE(estruturacaoOpe)*SUM('CMM3 - FINAN'!B:B)</f>
        <v>#REF!</v>
      </c>
      <c r="C92" s="77">
        <v>0</v>
      </c>
      <c r="D92" s="77">
        <v>0</v>
      </c>
      <c r="E92" s="77">
        <v>0</v>
      </c>
      <c r="F92" s="77">
        <v>0</v>
      </c>
      <c r="G92" s="77">
        <v>0</v>
      </c>
      <c r="H92" s="77">
        <v>0</v>
      </c>
      <c r="I92" s="77">
        <v>0</v>
      </c>
      <c r="J92" s="77">
        <v>0</v>
      </c>
      <c r="K92" s="77">
        <v>0</v>
      </c>
      <c r="L92" s="77">
        <v>0</v>
      </c>
      <c r="M92" s="77">
        <v>0</v>
      </c>
      <c r="N92" s="77">
        <v>0</v>
      </c>
      <c r="O92" s="77">
        <v>0</v>
      </c>
      <c r="P92" s="77">
        <v>0</v>
      </c>
      <c r="Q92" s="77">
        <v>0</v>
      </c>
      <c r="R92" s="77">
        <v>0</v>
      </c>
      <c r="S92" s="77">
        <v>0</v>
      </c>
      <c r="T92" s="77">
        <v>0</v>
      </c>
      <c r="U92" s="77">
        <v>0</v>
      </c>
      <c r="V92" s="77">
        <v>0</v>
      </c>
      <c r="W92" s="77">
        <v>0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0</v>
      </c>
      <c r="AE92" s="77">
        <v>0</v>
      </c>
      <c r="AF92" s="77">
        <v>0</v>
      </c>
      <c r="AG92" s="77">
        <v>0</v>
      </c>
      <c r="AH92" s="77">
        <v>0</v>
      </c>
      <c r="AI92" s="77">
        <v>0</v>
      </c>
      <c r="AJ92" s="77">
        <v>0</v>
      </c>
      <c r="AK92" s="77">
        <v>0</v>
      </c>
      <c r="AL92" s="77">
        <v>0</v>
      </c>
      <c r="AM92" s="77">
        <v>0</v>
      </c>
      <c r="AN92" s="77">
        <v>0</v>
      </c>
      <c r="AO92" s="77">
        <v>0</v>
      </c>
      <c r="AP92" s="77">
        <v>0</v>
      </c>
      <c r="AQ92" s="77">
        <v>0</v>
      </c>
      <c r="AR92" s="77">
        <v>0</v>
      </c>
      <c r="AS92" s="77">
        <v>0</v>
      </c>
      <c r="AT92" s="77">
        <v>0</v>
      </c>
      <c r="AU92" s="77">
        <v>0</v>
      </c>
      <c r="AV92" s="77">
        <v>0</v>
      </c>
      <c r="AW92" s="77">
        <v>0</v>
      </c>
      <c r="AX92" s="77">
        <v>0</v>
      </c>
      <c r="AY92" s="77">
        <v>0</v>
      </c>
      <c r="AZ92" s="77">
        <v>0</v>
      </c>
      <c r="BA92" s="77">
        <v>0</v>
      </c>
      <c r="BB92" s="77">
        <v>0</v>
      </c>
      <c r="BC92" s="77">
        <v>0</v>
      </c>
      <c r="BD92" s="77">
        <v>0</v>
      </c>
      <c r="BE92" s="77">
        <v>0</v>
      </c>
      <c r="BF92" s="77">
        <v>0</v>
      </c>
      <c r="BG92" s="77">
        <v>0</v>
      </c>
      <c r="BH92" s="77">
        <v>0</v>
      </c>
      <c r="BI92" s="77">
        <v>0</v>
      </c>
      <c r="BJ92" s="77">
        <v>0</v>
      </c>
      <c r="BK92" s="77">
        <v>0</v>
      </c>
      <c r="BL92" s="77">
        <v>0</v>
      </c>
      <c r="BM92" s="77">
        <v>0</v>
      </c>
      <c r="BN92" s="77">
        <v>0</v>
      </c>
      <c r="BO92" s="77">
        <v>0</v>
      </c>
      <c r="BP92" s="77">
        <v>0</v>
      </c>
      <c r="BQ92" s="77">
        <v>0</v>
      </c>
      <c r="BR92" s="77">
        <v>0</v>
      </c>
      <c r="BS92" s="77">
        <v>0</v>
      </c>
      <c r="BT92" s="77">
        <v>0</v>
      </c>
      <c r="BU92" s="77">
        <v>0</v>
      </c>
      <c r="BV92" s="77">
        <v>0</v>
      </c>
      <c r="BW92" s="77">
        <v>0</v>
      </c>
      <c r="BX92" s="77">
        <v>0</v>
      </c>
      <c r="BY92" s="77">
        <v>0</v>
      </c>
      <c r="BZ92" s="77">
        <v>0</v>
      </c>
      <c r="CA92" s="77">
        <v>0</v>
      </c>
      <c r="CB92" s="77">
        <v>0</v>
      </c>
      <c r="CC92" s="77">
        <v>0</v>
      </c>
      <c r="CD92" s="77">
        <v>0</v>
      </c>
      <c r="CE92" s="77">
        <v>0</v>
      </c>
      <c r="CF92" s="77">
        <v>0</v>
      </c>
      <c r="CG92" s="77">
        <v>0</v>
      </c>
      <c r="CH92" s="77">
        <v>0</v>
      </c>
      <c r="CI92" s="77">
        <v>0</v>
      </c>
      <c r="CJ92" s="77">
        <v>0</v>
      </c>
      <c r="CK92" s="77">
        <v>0</v>
      </c>
      <c r="CL92" s="77">
        <v>0</v>
      </c>
      <c r="CM92" s="77">
        <v>0</v>
      </c>
      <c r="CN92" s="77">
        <v>0</v>
      </c>
      <c r="CO92" s="77">
        <v>0</v>
      </c>
      <c r="CP92" s="77">
        <v>0</v>
      </c>
      <c r="CQ92" s="77">
        <v>0</v>
      </c>
      <c r="CR92" s="77">
        <v>0</v>
      </c>
      <c r="CS92" s="77">
        <v>0</v>
      </c>
      <c r="CT92" s="77">
        <v>0</v>
      </c>
      <c r="CU92" s="77">
        <v>0</v>
      </c>
      <c r="CV92" s="77">
        <v>0</v>
      </c>
      <c r="CW92" s="77">
        <v>0</v>
      </c>
      <c r="CX92" s="77">
        <v>0</v>
      </c>
      <c r="CY92" s="77">
        <v>0</v>
      </c>
      <c r="CZ92" s="77">
        <v>0</v>
      </c>
      <c r="DA92" s="77">
        <v>0</v>
      </c>
      <c r="DB92" s="77">
        <v>0</v>
      </c>
      <c r="DC92" s="77">
        <v>0</v>
      </c>
      <c r="DD92" s="77">
        <v>0</v>
      </c>
      <c r="DE92" s="77">
        <v>0</v>
      </c>
      <c r="DF92" s="77">
        <v>0</v>
      </c>
      <c r="DG92" s="77">
        <v>0</v>
      </c>
      <c r="DH92" s="77">
        <v>0</v>
      </c>
      <c r="DI92" s="77">
        <v>0</v>
      </c>
      <c r="DJ92" s="77">
        <v>0</v>
      </c>
      <c r="DK92" s="77">
        <v>0</v>
      </c>
      <c r="DL92" s="77">
        <v>0</v>
      </c>
      <c r="DM92" s="77">
        <v>0</v>
      </c>
      <c r="DN92" s="77">
        <v>0</v>
      </c>
      <c r="DO92" s="77">
        <v>0</v>
      </c>
      <c r="DP92" s="77">
        <v>0</v>
      </c>
      <c r="DQ92" s="77">
        <v>0</v>
      </c>
      <c r="DR92" s="77">
        <v>0</v>
      </c>
      <c r="DS92" s="77">
        <v>0</v>
      </c>
      <c r="DT92" s="77">
        <v>0</v>
      </c>
      <c r="DU92" s="77">
        <v>0</v>
      </c>
      <c r="DV92" s="77">
        <v>0</v>
      </c>
      <c r="DW92" s="77">
        <v>0</v>
      </c>
      <c r="DX92" s="77">
        <v>0</v>
      </c>
      <c r="DY92" s="77">
        <v>0</v>
      </c>
      <c r="DZ92" s="77">
        <v>0</v>
      </c>
      <c r="EA92" s="77">
        <v>0</v>
      </c>
      <c r="EB92" s="77">
        <v>0</v>
      </c>
      <c r="EC92" s="77">
        <v>0</v>
      </c>
      <c r="ED92" s="77">
        <v>0</v>
      </c>
      <c r="EE92" s="77">
        <v>0</v>
      </c>
      <c r="EF92" s="77">
        <v>0</v>
      </c>
      <c r="EG92" s="77">
        <v>0</v>
      </c>
      <c r="EH92" s="77">
        <v>0</v>
      </c>
      <c r="EI92" s="77">
        <v>0</v>
      </c>
      <c r="EJ92" s="77">
        <v>0</v>
      </c>
      <c r="EK92" s="77">
        <v>0</v>
      </c>
      <c r="EL92" s="77">
        <v>0</v>
      </c>
      <c r="EM92" s="77">
        <v>0</v>
      </c>
      <c r="EN92" s="77">
        <v>0</v>
      </c>
      <c r="EO92" s="77">
        <v>0</v>
      </c>
      <c r="EP92" s="77">
        <v>0</v>
      </c>
      <c r="EQ92" s="77">
        <v>0</v>
      </c>
      <c r="ER92" s="77">
        <v>0</v>
      </c>
      <c r="ES92" s="77">
        <v>0</v>
      </c>
      <c r="ET92" s="77">
        <v>0</v>
      </c>
      <c r="EU92" s="77">
        <v>0</v>
      </c>
      <c r="EV92" s="77">
        <v>0</v>
      </c>
      <c r="EW92" s="77">
        <v>0</v>
      </c>
      <c r="EX92" s="77">
        <v>0</v>
      </c>
      <c r="EY92" s="77">
        <v>0</v>
      </c>
      <c r="EZ92" s="77">
        <v>0</v>
      </c>
      <c r="FA92" s="77">
        <v>0</v>
      </c>
      <c r="FB92" s="77">
        <v>0</v>
      </c>
      <c r="FC92" s="77">
        <v>0</v>
      </c>
      <c r="FD92" s="77">
        <v>0</v>
      </c>
      <c r="FE92" s="77">
        <v>0</v>
      </c>
      <c r="FF92" s="77">
        <v>0</v>
      </c>
      <c r="FG92" s="77">
        <v>0</v>
      </c>
      <c r="FH92" s="77">
        <v>0</v>
      </c>
      <c r="FI92" s="77">
        <v>0</v>
      </c>
      <c r="FJ92" s="77">
        <v>0</v>
      </c>
      <c r="FK92" s="77">
        <v>0</v>
      </c>
      <c r="FL92" s="77">
        <v>0</v>
      </c>
      <c r="FM92" s="77">
        <v>0</v>
      </c>
      <c r="FN92" s="77">
        <v>0</v>
      </c>
      <c r="FO92" s="77">
        <v>0</v>
      </c>
      <c r="FP92" s="77">
        <v>0</v>
      </c>
      <c r="FQ92" s="77">
        <v>0</v>
      </c>
      <c r="FR92" s="77">
        <v>0</v>
      </c>
      <c r="FS92" s="77">
        <v>0</v>
      </c>
      <c r="FT92" s="77">
        <v>0</v>
      </c>
      <c r="FU92" s="77">
        <v>0</v>
      </c>
      <c r="FV92" s="77">
        <v>0</v>
      </c>
      <c r="FW92" s="77">
        <v>0</v>
      </c>
      <c r="FX92" s="77">
        <v>0</v>
      </c>
      <c r="FY92" s="77">
        <v>0</v>
      </c>
      <c r="FZ92" s="77">
        <v>0</v>
      </c>
      <c r="GA92" s="77">
        <v>0</v>
      </c>
      <c r="GB92" s="77">
        <v>0</v>
      </c>
      <c r="GC92" s="77">
        <v>0</v>
      </c>
      <c r="GD92" s="77">
        <v>0</v>
      </c>
      <c r="GE92" s="77">
        <v>0</v>
      </c>
      <c r="GF92" s="77">
        <v>0</v>
      </c>
      <c r="GG92" s="77">
        <v>0</v>
      </c>
      <c r="GH92" s="77">
        <v>0</v>
      </c>
      <c r="GI92" s="77">
        <v>0</v>
      </c>
      <c r="GJ92" s="77">
        <v>0</v>
      </c>
      <c r="GK92" s="77">
        <v>0</v>
      </c>
      <c r="GL92" s="77">
        <v>0</v>
      </c>
      <c r="GM92" s="77">
        <v>0</v>
      </c>
      <c r="GN92" s="77">
        <v>0</v>
      </c>
      <c r="GO92" s="77">
        <v>0</v>
      </c>
      <c r="GP92" s="77">
        <v>0</v>
      </c>
      <c r="GQ92" s="77">
        <v>0</v>
      </c>
      <c r="GR92" s="77">
        <v>0</v>
      </c>
      <c r="GS92" s="77">
        <v>0</v>
      </c>
      <c r="GT92" s="77">
        <v>0</v>
      </c>
      <c r="GU92" s="77">
        <v>0</v>
      </c>
      <c r="GV92" s="77">
        <v>0</v>
      </c>
      <c r="GW92" s="77">
        <v>0</v>
      </c>
      <c r="GX92" s="77">
        <v>0</v>
      </c>
      <c r="GY92" s="77">
        <v>0</v>
      </c>
      <c r="GZ92" s="77">
        <v>0</v>
      </c>
      <c r="HA92" s="77">
        <v>0</v>
      </c>
      <c r="HB92" s="77">
        <v>0</v>
      </c>
      <c r="HC92" s="77">
        <v>0</v>
      </c>
      <c r="HD92" s="77">
        <v>0</v>
      </c>
      <c r="HE92" s="77">
        <v>0</v>
      </c>
      <c r="HF92" s="77">
        <v>0</v>
      </c>
      <c r="HG92" s="77">
        <v>0</v>
      </c>
      <c r="HH92" s="77">
        <v>0</v>
      </c>
      <c r="HI92" s="77">
        <v>0</v>
      </c>
    </row>
    <row r="93" spans="1:217" x14ac:dyDescent="0.2">
      <c r="A93" s="29" t="s">
        <v>253</v>
      </c>
      <c r="B93" s="77" t="e">
        <f>IF(B7&lt;=_xlfn.SINGLE(PrazoFin)*12,_xlfn.SINGLE(compromisso)*MAX('CMM3 - FINAN'!$F:$F),0)</f>
        <v>#REF!</v>
      </c>
      <c r="C93" s="77" t="e">
        <f>IF(C7&lt;=_xlfn.SINGLE(PrazoFin)*12,_xlfn.SINGLE(compromisso)*MAX('CMM3 - FINAN'!$F:$F),0)</f>
        <v>#REF!</v>
      </c>
      <c r="D93" s="77" t="e">
        <f>IF(D7&lt;=_xlfn.SINGLE(PrazoFin)*12,_xlfn.SINGLE(compromisso)*MAX('CMM3 - FINAN'!$F:$F),0)</f>
        <v>#REF!</v>
      </c>
      <c r="E93" s="77" t="e">
        <f>IF(E7&lt;=_xlfn.SINGLE(PrazoFin)*12,_xlfn.SINGLE(compromisso)*MAX('CMM3 - FINAN'!$F:$F),0)</f>
        <v>#REF!</v>
      </c>
      <c r="F93" s="77" t="e">
        <f>IF(F7&lt;=_xlfn.SINGLE(PrazoFin)*12,_xlfn.SINGLE(compromisso)*MAX('CMM3 - FINAN'!$F:$F),0)</f>
        <v>#REF!</v>
      </c>
      <c r="G93" s="77" t="e">
        <f>IF(G7&lt;=_xlfn.SINGLE(PrazoFin)*12,_xlfn.SINGLE(compromisso)*MAX('CMM3 - FINAN'!$F:$F),0)</f>
        <v>#REF!</v>
      </c>
      <c r="H93" s="77" t="e">
        <f>IF(H7&lt;=_xlfn.SINGLE(PrazoFin)*12,_xlfn.SINGLE(compromisso)*MAX('CMM3 - FINAN'!$F:$F),0)</f>
        <v>#REF!</v>
      </c>
      <c r="I93" s="77" t="e">
        <f>IF(I7&lt;=_xlfn.SINGLE(PrazoFin)*12,_xlfn.SINGLE(compromisso)*MAX('CMM3 - FINAN'!$F:$F),0)</f>
        <v>#REF!</v>
      </c>
      <c r="J93" s="77" t="e">
        <f>IF(J7&lt;=_xlfn.SINGLE(PrazoFin)*12,_xlfn.SINGLE(compromisso)*MAX('CMM3 - FINAN'!$F:$F),0)</f>
        <v>#REF!</v>
      </c>
      <c r="K93" s="77" t="e">
        <f>IF(K7&lt;=_xlfn.SINGLE(PrazoFin)*12,_xlfn.SINGLE(compromisso)*MAX('CMM3 - FINAN'!$F:$F),0)</f>
        <v>#REF!</v>
      </c>
      <c r="L93" s="77" t="e">
        <f>IF(L7&lt;=_xlfn.SINGLE(PrazoFin)*12,_xlfn.SINGLE(compromisso)*MAX('CMM3 - FINAN'!$F:$F),0)</f>
        <v>#REF!</v>
      </c>
      <c r="M93" s="77" t="e">
        <f>IF(M7&lt;=_xlfn.SINGLE(PrazoFin)*12,_xlfn.SINGLE(compromisso)*MAX('CMM3 - FINAN'!$F:$F),0)</f>
        <v>#REF!</v>
      </c>
      <c r="N93" s="77" t="e">
        <f>IF(N7&lt;=_xlfn.SINGLE(PrazoFin)*12,_xlfn.SINGLE(compromisso)*MAX('CMM3 - FINAN'!$F:$F),0)</f>
        <v>#REF!</v>
      </c>
      <c r="O93" s="77" t="e">
        <f>IF(O7&lt;=_xlfn.SINGLE(PrazoFin)*12,_xlfn.SINGLE(compromisso)*MAX('CMM3 - FINAN'!$F:$F),0)</f>
        <v>#REF!</v>
      </c>
      <c r="P93" s="77" t="e">
        <f>IF(P7&lt;=_xlfn.SINGLE(PrazoFin)*12,_xlfn.SINGLE(compromisso)*MAX('CMM3 - FINAN'!$F:$F),0)</f>
        <v>#REF!</v>
      </c>
      <c r="Q93" s="77" t="e">
        <f>IF(Q7&lt;=_xlfn.SINGLE(PrazoFin)*12,_xlfn.SINGLE(compromisso)*MAX('CMM3 - FINAN'!$F:$F),0)</f>
        <v>#REF!</v>
      </c>
      <c r="R93" s="77" t="e">
        <f>IF(R7&lt;=_xlfn.SINGLE(PrazoFin)*12,_xlfn.SINGLE(compromisso)*MAX('CMM3 - FINAN'!$F:$F),0)</f>
        <v>#REF!</v>
      </c>
      <c r="S93" s="77" t="e">
        <f>IF(S7&lt;=_xlfn.SINGLE(PrazoFin)*12,_xlfn.SINGLE(compromisso)*MAX('CMM3 - FINAN'!$F:$F),0)</f>
        <v>#REF!</v>
      </c>
      <c r="T93" s="77" t="e">
        <f>IF(T7&lt;=_xlfn.SINGLE(PrazoFin)*12,_xlfn.SINGLE(compromisso)*MAX('CMM3 - FINAN'!$F:$F),0)</f>
        <v>#REF!</v>
      </c>
      <c r="U93" s="77" t="e">
        <f>IF(U7&lt;=_xlfn.SINGLE(PrazoFin)*12,_xlfn.SINGLE(compromisso)*MAX('CMM3 - FINAN'!$F:$F),0)</f>
        <v>#REF!</v>
      </c>
      <c r="V93" s="77" t="e">
        <f>IF(V7&lt;=_xlfn.SINGLE(PrazoFin)*12,_xlfn.SINGLE(compromisso)*MAX('CMM3 - FINAN'!$F:$F),0)</f>
        <v>#REF!</v>
      </c>
      <c r="W93" s="77" t="e">
        <f>IF(W7&lt;=_xlfn.SINGLE(PrazoFin)*12,_xlfn.SINGLE(compromisso)*MAX('CMM3 - FINAN'!$F:$F),0)</f>
        <v>#REF!</v>
      </c>
      <c r="X93" s="77" t="e">
        <f>IF(X7&lt;=_xlfn.SINGLE(PrazoFin)*12,_xlfn.SINGLE(compromisso)*MAX('CMM3 - FINAN'!$F:$F),0)</f>
        <v>#REF!</v>
      </c>
      <c r="Y93" s="77" t="e">
        <f>IF(Y7&lt;=_xlfn.SINGLE(PrazoFin)*12,_xlfn.SINGLE(compromisso)*MAX('CMM3 - FINAN'!$F:$F),0)</f>
        <v>#REF!</v>
      </c>
      <c r="Z93" s="77" t="e">
        <f>IF(Z7&lt;=_xlfn.SINGLE(PrazoFin)*12,_xlfn.SINGLE(compromisso)*MAX('CMM3 - FINAN'!$F:$F),0)</f>
        <v>#REF!</v>
      </c>
      <c r="AA93" s="77" t="e">
        <f>IF(AA7&lt;=_xlfn.SINGLE(PrazoFin)*12,_xlfn.SINGLE(compromisso)*MAX('CMM3 - FINAN'!$F:$F),0)</f>
        <v>#REF!</v>
      </c>
      <c r="AB93" s="77" t="e">
        <f>IF(AB7&lt;=_xlfn.SINGLE(PrazoFin)*12,_xlfn.SINGLE(compromisso)*MAX('CMM3 - FINAN'!$F:$F),0)</f>
        <v>#REF!</v>
      </c>
      <c r="AC93" s="77" t="e">
        <f>IF(AC7&lt;=_xlfn.SINGLE(PrazoFin)*12,_xlfn.SINGLE(compromisso)*MAX('CMM3 - FINAN'!$F:$F),0)</f>
        <v>#REF!</v>
      </c>
      <c r="AD93" s="77" t="e">
        <f>IF(AD7&lt;=_xlfn.SINGLE(PrazoFin)*12,_xlfn.SINGLE(compromisso)*MAX('CMM3 - FINAN'!$F:$F),0)</f>
        <v>#REF!</v>
      </c>
      <c r="AE93" s="77" t="e">
        <f>IF(AE7&lt;=_xlfn.SINGLE(PrazoFin)*12,_xlfn.SINGLE(compromisso)*MAX('CMM3 - FINAN'!$F:$F),0)</f>
        <v>#REF!</v>
      </c>
      <c r="AF93" s="77" t="e">
        <f>IF(AF7&lt;=_xlfn.SINGLE(PrazoFin)*12,_xlfn.SINGLE(compromisso)*MAX('CMM3 - FINAN'!$F:$F),0)</f>
        <v>#REF!</v>
      </c>
      <c r="AG93" s="77" t="e">
        <f>IF(AG7&lt;=_xlfn.SINGLE(PrazoFin)*12,_xlfn.SINGLE(compromisso)*MAX('CMM3 - FINAN'!$F:$F),0)</f>
        <v>#REF!</v>
      </c>
      <c r="AH93" s="77" t="e">
        <f>IF(AH7&lt;=_xlfn.SINGLE(PrazoFin)*12,_xlfn.SINGLE(compromisso)*MAX('CMM3 - FINAN'!$F:$F),0)</f>
        <v>#REF!</v>
      </c>
      <c r="AI93" s="77" t="e">
        <f>IF(AI7&lt;=_xlfn.SINGLE(PrazoFin)*12,_xlfn.SINGLE(compromisso)*MAX('CMM3 - FINAN'!$F:$F),0)</f>
        <v>#REF!</v>
      </c>
      <c r="AJ93" s="77" t="e">
        <f>IF(AJ7&lt;=_xlfn.SINGLE(PrazoFin)*12,_xlfn.SINGLE(compromisso)*MAX('CMM3 - FINAN'!$F:$F),0)</f>
        <v>#REF!</v>
      </c>
      <c r="AK93" s="77" t="e">
        <f>IF(AK7&lt;=_xlfn.SINGLE(PrazoFin)*12,_xlfn.SINGLE(compromisso)*MAX('CMM3 - FINAN'!$F:$F),0)</f>
        <v>#REF!</v>
      </c>
      <c r="AL93" s="77" t="e">
        <f>IF(AL7&lt;=_xlfn.SINGLE(PrazoFin)*12,_xlfn.SINGLE(compromisso)*MAX('CMM3 - FINAN'!$F:$F),0)</f>
        <v>#REF!</v>
      </c>
      <c r="AM93" s="77" t="e">
        <f>IF(AM7&lt;=_xlfn.SINGLE(PrazoFin)*12,_xlfn.SINGLE(compromisso)*MAX('CMM3 - FINAN'!$F:$F),0)</f>
        <v>#REF!</v>
      </c>
      <c r="AN93" s="77" t="e">
        <f>IF(AN7&lt;=_xlfn.SINGLE(PrazoFin)*12,_xlfn.SINGLE(compromisso)*MAX('CMM3 - FINAN'!$F:$F),0)</f>
        <v>#REF!</v>
      </c>
      <c r="AO93" s="77" t="e">
        <f>IF(AO7&lt;=_xlfn.SINGLE(PrazoFin)*12,_xlfn.SINGLE(compromisso)*MAX('CMM3 - FINAN'!$F:$F),0)</f>
        <v>#REF!</v>
      </c>
      <c r="AP93" s="77" t="e">
        <f>IF(AP7&lt;=_xlfn.SINGLE(PrazoFin)*12,_xlfn.SINGLE(compromisso)*MAX('CMM3 - FINAN'!$F:$F),0)</f>
        <v>#REF!</v>
      </c>
      <c r="AQ93" s="77" t="e">
        <f>IF(AQ7&lt;=_xlfn.SINGLE(PrazoFin)*12,_xlfn.SINGLE(compromisso)*MAX('CMM3 - FINAN'!$F:$F),0)</f>
        <v>#REF!</v>
      </c>
      <c r="AR93" s="77" t="e">
        <f>IF(AR7&lt;=_xlfn.SINGLE(PrazoFin)*12,_xlfn.SINGLE(compromisso)*MAX('CMM3 - FINAN'!$F:$F),0)</f>
        <v>#REF!</v>
      </c>
      <c r="AS93" s="77" t="e">
        <f>IF(AS7&lt;=_xlfn.SINGLE(PrazoFin)*12,_xlfn.SINGLE(compromisso)*MAX('CMM3 - FINAN'!$F:$F),0)</f>
        <v>#REF!</v>
      </c>
      <c r="AT93" s="77" t="e">
        <f>IF(AT7&lt;=_xlfn.SINGLE(PrazoFin)*12,_xlfn.SINGLE(compromisso)*MAX('CMM3 - FINAN'!$F:$F),0)</f>
        <v>#REF!</v>
      </c>
      <c r="AU93" s="77" t="e">
        <f>IF(AU7&lt;=_xlfn.SINGLE(PrazoFin)*12,_xlfn.SINGLE(compromisso)*MAX('CMM3 - FINAN'!$F:$F),0)</f>
        <v>#REF!</v>
      </c>
      <c r="AV93" s="77" t="e">
        <f>IF(AV7&lt;=_xlfn.SINGLE(PrazoFin)*12,_xlfn.SINGLE(compromisso)*MAX('CMM3 - FINAN'!$F:$F),0)</f>
        <v>#REF!</v>
      </c>
      <c r="AW93" s="77" t="e">
        <f>IF(AW7&lt;=_xlfn.SINGLE(PrazoFin)*12,_xlfn.SINGLE(compromisso)*MAX('CMM3 - FINAN'!$F:$F),0)</f>
        <v>#REF!</v>
      </c>
      <c r="AX93" s="77" t="e">
        <f>IF(AX7&lt;=_xlfn.SINGLE(PrazoFin)*12,_xlfn.SINGLE(compromisso)*MAX('CMM3 - FINAN'!$F:$F),0)</f>
        <v>#REF!</v>
      </c>
      <c r="AY93" s="77" t="e">
        <f>IF(AY7&lt;=_xlfn.SINGLE(PrazoFin)*12,_xlfn.SINGLE(compromisso)*MAX('CMM3 - FINAN'!$F:$F),0)</f>
        <v>#REF!</v>
      </c>
      <c r="AZ93" s="77" t="e">
        <f>IF(AZ7&lt;=_xlfn.SINGLE(PrazoFin)*12,_xlfn.SINGLE(compromisso)*MAX('CMM3 - FINAN'!$F:$F),0)</f>
        <v>#REF!</v>
      </c>
      <c r="BA93" s="77" t="e">
        <f>IF(BA7&lt;=_xlfn.SINGLE(PrazoFin)*12,_xlfn.SINGLE(compromisso)*MAX('CMM3 - FINAN'!$F:$F),0)</f>
        <v>#REF!</v>
      </c>
      <c r="BB93" s="77" t="e">
        <f>IF(BB7&lt;=_xlfn.SINGLE(PrazoFin)*12,_xlfn.SINGLE(compromisso)*MAX('CMM3 - FINAN'!$F:$F),0)</f>
        <v>#REF!</v>
      </c>
      <c r="BC93" s="77" t="e">
        <f>IF(BC7&lt;=_xlfn.SINGLE(PrazoFin)*12,_xlfn.SINGLE(compromisso)*MAX('CMM3 - FINAN'!$F:$F),0)</f>
        <v>#REF!</v>
      </c>
      <c r="BD93" s="77" t="e">
        <f>IF(BD7&lt;=_xlfn.SINGLE(PrazoFin)*12,_xlfn.SINGLE(compromisso)*MAX('CMM3 - FINAN'!$F:$F),0)</f>
        <v>#REF!</v>
      </c>
      <c r="BE93" s="77" t="e">
        <f>IF(BE7&lt;=_xlfn.SINGLE(PrazoFin)*12,_xlfn.SINGLE(compromisso)*MAX('CMM3 - FINAN'!$F:$F),0)</f>
        <v>#REF!</v>
      </c>
      <c r="BF93" s="77" t="e">
        <f>IF(BF7&lt;=_xlfn.SINGLE(PrazoFin)*12,_xlfn.SINGLE(compromisso)*MAX('CMM3 - FINAN'!$F:$F),0)</f>
        <v>#REF!</v>
      </c>
      <c r="BG93" s="77" t="e">
        <f>IF(BG7&lt;=_xlfn.SINGLE(PrazoFin)*12,_xlfn.SINGLE(compromisso)*MAX('CMM3 - FINAN'!$F:$F),0)</f>
        <v>#REF!</v>
      </c>
      <c r="BH93" s="77" t="e">
        <f>IF(BH7&lt;=_xlfn.SINGLE(PrazoFin)*12,_xlfn.SINGLE(compromisso)*MAX('CMM3 - FINAN'!$F:$F),0)</f>
        <v>#REF!</v>
      </c>
      <c r="BI93" s="77" t="e">
        <f>IF(BI7&lt;=_xlfn.SINGLE(PrazoFin)*12,_xlfn.SINGLE(compromisso)*MAX('CMM3 - FINAN'!$F:$F),0)</f>
        <v>#REF!</v>
      </c>
      <c r="BJ93" s="77" t="e">
        <f>IF(BJ7&lt;=_xlfn.SINGLE(PrazoFin)*12,_xlfn.SINGLE(compromisso)*MAX('CMM3 - FINAN'!$F:$F),0)</f>
        <v>#REF!</v>
      </c>
      <c r="BK93" s="77" t="e">
        <f>IF(BK7&lt;=_xlfn.SINGLE(PrazoFin)*12,_xlfn.SINGLE(compromisso)*MAX('CMM3 - FINAN'!$F:$F),0)</f>
        <v>#REF!</v>
      </c>
      <c r="BL93" s="77" t="e">
        <f>IF(BL7&lt;=_xlfn.SINGLE(PrazoFin)*12,_xlfn.SINGLE(compromisso)*MAX('CMM3 - FINAN'!$F:$F),0)</f>
        <v>#REF!</v>
      </c>
      <c r="BM93" s="77" t="e">
        <f>IF(BM7&lt;=_xlfn.SINGLE(PrazoFin)*12,_xlfn.SINGLE(compromisso)*MAX('CMM3 - FINAN'!$F:$F),0)</f>
        <v>#REF!</v>
      </c>
      <c r="BN93" s="77" t="e">
        <f>IF(BN7&lt;=_xlfn.SINGLE(PrazoFin)*12,_xlfn.SINGLE(compromisso)*MAX('CMM3 - FINAN'!$F:$F),0)</f>
        <v>#REF!</v>
      </c>
      <c r="BO93" s="77" t="e">
        <f>IF(BO7&lt;=_xlfn.SINGLE(PrazoFin)*12,_xlfn.SINGLE(compromisso)*MAX('CMM3 - FINAN'!$F:$F),0)</f>
        <v>#REF!</v>
      </c>
      <c r="BP93" s="77" t="e">
        <f>IF(BP7&lt;=_xlfn.SINGLE(PrazoFin)*12,_xlfn.SINGLE(compromisso)*MAX('CMM3 - FINAN'!$F:$F),0)</f>
        <v>#REF!</v>
      </c>
      <c r="BQ93" s="77" t="e">
        <f>IF(BQ7&lt;=_xlfn.SINGLE(PrazoFin)*12,_xlfn.SINGLE(compromisso)*MAX('CMM3 - FINAN'!$F:$F),0)</f>
        <v>#REF!</v>
      </c>
      <c r="BR93" s="77" t="e">
        <f>IF(BR7&lt;=_xlfn.SINGLE(PrazoFin)*12,_xlfn.SINGLE(compromisso)*MAX('CMM3 - FINAN'!$F:$F),0)</f>
        <v>#REF!</v>
      </c>
      <c r="BS93" s="77" t="e">
        <f>IF(BS7&lt;=_xlfn.SINGLE(PrazoFin)*12,_xlfn.SINGLE(compromisso)*MAX('CMM3 - FINAN'!$F:$F),0)</f>
        <v>#REF!</v>
      </c>
      <c r="BT93" s="77" t="e">
        <f>IF(BT7&lt;=_xlfn.SINGLE(PrazoFin)*12,_xlfn.SINGLE(compromisso)*MAX('CMM3 - FINAN'!$F:$F),0)</f>
        <v>#REF!</v>
      </c>
      <c r="BU93" s="77" t="e">
        <f>IF(BU7&lt;=_xlfn.SINGLE(PrazoFin)*12,_xlfn.SINGLE(compromisso)*MAX('CMM3 - FINAN'!$F:$F),0)</f>
        <v>#REF!</v>
      </c>
      <c r="BV93" s="77" t="e">
        <f>IF(BV7&lt;=_xlfn.SINGLE(PrazoFin)*12,_xlfn.SINGLE(compromisso)*MAX('CMM3 - FINAN'!$F:$F),0)</f>
        <v>#REF!</v>
      </c>
      <c r="BW93" s="77" t="e">
        <f>IF(BW7&lt;=_xlfn.SINGLE(PrazoFin)*12,_xlfn.SINGLE(compromisso)*MAX('CMM3 - FINAN'!$F:$F),0)</f>
        <v>#REF!</v>
      </c>
      <c r="BX93" s="77" t="e">
        <f>IF(BX7&lt;=_xlfn.SINGLE(PrazoFin)*12,_xlfn.SINGLE(compromisso)*MAX('CMM3 - FINAN'!$F:$F),0)</f>
        <v>#REF!</v>
      </c>
      <c r="BY93" s="77" t="e">
        <f>IF(BY7&lt;=_xlfn.SINGLE(PrazoFin)*12,_xlfn.SINGLE(compromisso)*MAX('CMM3 - FINAN'!$F:$F),0)</f>
        <v>#REF!</v>
      </c>
      <c r="BZ93" s="77" t="e">
        <f>IF(BZ7&lt;=_xlfn.SINGLE(PrazoFin)*12,_xlfn.SINGLE(compromisso)*MAX('CMM3 - FINAN'!$F:$F),0)</f>
        <v>#REF!</v>
      </c>
      <c r="CA93" s="77" t="e">
        <f>IF(CA7&lt;=_xlfn.SINGLE(PrazoFin)*12,_xlfn.SINGLE(compromisso)*MAX('CMM3 - FINAN'!$F:$F),0)</f>
        <v>#REF!</v>
      </c>
      <c r="CB93" s="77" t="e">
        <f>IF(CB7&lt;=_xlfn.SINGLE(PrazoFin)*12,_xlfn.SINGLE(compromisso)*MAX('CMM3 - FINAN'!$F:$F),0)</f>
        <v>#REF!</v>
      </c>
      <c r="CC93" s="77" t="e">
        <f>IF(CC7&lt;=_xlfn.SINGLE(PrazoFin)*12,_xlfn.SINGLE(compromisso)*MAX('CMM3 - FINAN'!$F:$F),0)</f>
        <v>#REF!</v>
      </c>
      <c r="CD93" s="77" t="e">
        <f>IF(CD7&lt;=_xlfn.SINGLE(PrazoFin)*12,_xlfn.SINGLE(compromisso)*MAX('CMM3 - FINAN'!$F:$F),0)</f>
        <v>#REF!</v>
      </c>
      <c r="CE93" s="77" t="e">
        <f>IF(CE7&lt;=_xlfn.SINGLE(PrazoFin)*12,_xlfn.SINGLE(compromisso)*MAX('CMM3 - FINAN'!$F:$F),0)</f>
        <v>#REF!</v>
      </c>
      <c r="CF93" s="77" t="e">
        <f>IF(CF7&lt;=_xlfn.SINGLE(PrazoFin)*12,_xlfn.SINGLE(compromisso)*MAX('CMM3 - FINAN'!$F:$F),0)</f>
        <v>#REF!</v>
      </c>
      <c r="CG93" s="77" t="e">
        <f>IF(CG7&lt;=_xlfn.SINGLE(PrazoFin)*12,_xlfn.SINGLE(compromisso)*MAX('CMM3 - FINAN'!$F:$F),0)</f>
        <v>#REF!</v>
      </c>
      <c r="CH93" s="77" t="e">
        <f>IF(CH7&lt;=_xlfn.SINGLE(PrazoFin)*12,_xlfn.SINGLE(compromisso)*MAX('CMM3 - FINAN'!$F:$F),0)</f>
        <v>#REF!</v>
      </c>
      <c r="CI93" s="77" t="e">
        <f>IF(CI7&lt;=_xlfn.SINGLE(PrazoFin)*12,_xlfn.SINGLE(compromisso)*MAX('CMM3 - FINAN'!$F:$F),0)</f>
        <v>#REF!</v>
      </c>
      <c r="CJ93" s="77" t="e">
        <f>IF(CJ7&lt;=_xlfn.SINGLE(PrazoFin)*12,_xlfn.SINGLE(compromisso)*MAX('CMM3 - FINAN'!$F:$F),0)</f>
        <v>#REF!</v>
      </c>
      <c r="CK93" s="77" t="e">
        <f>IF(CK7&lt;=_xlfn.SINGLE(PrazoFin)*12,_xlfn.SINGLE(compromisso)*MAX('CMM3 - FINAN'!$F:$F),0)</f>
        <v>#REF!</v>
      </c>
      <c r="CL93" s="77" t="e">
        <f>IF(CL7&lt;=_xlfn.SINGLE(PrazoFin)*12,_xlfn.SINGLE(compromisso)*MAX('CMM3 - FINAN'!$F:$F),0)</f>
        <v>#REF!</v>
      </c>
      <c r="CM93" s="77" t="e">
        <f>IF(CM7&lt;=_xlfn.SINGLE(PrazoFin)*12,_xlfn.SINGLE(compromisso)*MAX('CMM3 - FINAN'!$F:$F),0)</f>
        <v>#REF!</v>
      </c>
      <c r="CN93" s="77" t="e">
        <f>IF(CN7&lt;=_xlfn.SINGLE(PrazoFin)*12,_xlfn.SINGLE(compromisso)*MAX('CMM3 - FINAN'!$F:$F),0)</f>
        <v>#REF!</v>
      </c>
      <c r="CO93" s="77" t="e">
        <f>IF(CO7&lt;=_xlfn.SINGLE(PrazoFin)*12,_xlfn.SINGLE(compromisso)*MAX('CMM3 - FINAN'!$F:$F),0)</f>
        <v>#REF!</v>
      </c>
      <c r="CP93" s="77" t="e">
        <f>IF(CP7&lt;=_xlfn.SINGLE(PrazoFin)*12,_xlfn.SINGLE(compromisso)*MAX('CMM3 - FINAN'!$F:$F),0)</f>
        <v>#REF!</v>
      </c>
      <c r="CQ93" s="77" t="e">
        <f>IF(CQ7&lt;=_xlfn.SINGLE(PrazoFin)*12,_xlfn.SINGLE(compromisso)*MAX('CMM3 - FINAN'!$F:$F),0)</f>
        <v>#REF!</v>
      </c>
      <c r="CR93" s="77" t="e">
        <f>IF(CR7&lt;=_xlfn.SINGLE(PrazoFin)*12,_xlfn.SINGLE(compromisso)*MAX('CMM3 - FINAN'!$F:$F),0)</f>
        <v>#REF!</v>
      </c>
      <c r="CS93" s="77" t="e">
        <f>IF(CS7&lt;=_xlfn.SINGLE(PrazoFin)*12,_xlfn.SINGLE(compromisso)*MAX('CMM3 - FINAN'!$F:$F),0)</f>
        <v>#REF!</v>
      </c>
      <c r="CT93" s="77">
        <f>IF(CT7&lt;=_xlfn.SINGLE(PrazoFin)*12,_xlfn.SINGLE(compromisso)*MAX('CMM3 - FINAN'!$F:$F),0)</f>
        <v>0</v>
      </c>
      <c r="CU93" s="77">
        <f>IF(CU7&lt;=_xlfn.SINGLE(PrazoFin)*12,_xlfn.SINGLE(compromisso)*MAX('CMM3 - FINAN'!$F:$F),0)</f>
        <v>0</v>
      </c>
      <c r="CV93" s="77">
        <f>IF(CV7&lt;=_xlfn.SINGLE(PrazoFin)*12,_xlfn.SINGLE(compromisso)*MAX('CMM3 - FINAN'!$F:$F),0)</f>
        <v>0</v>
      </c>
      <c r="CW93" s="77">
        <f>IF(CW7&lt;=_xlfn.SINGLE(PrazoFin)*12,_xlfn.SINGLE(compromisso)*MAX('CMM3 - FINAN'!$F:$F),0)</f>
        <v>0</v>
      </c>
      <c r="CX93" s="77">
        <f>IF(CX7&lt;=_xlfn.SINGLE(PrazoFin)*12,_xlfn.SINGLE(compromisso)*MAX('CMM3 - FINAN'!$F:$F),0)</f>
        <v>0</v>
      </c>
      <c r="CY93" s="77">
        <f>IF(CY7&lt;=_xlfn.SINGLE(PrazoFin)*12,_xlfn.SINGLE(compromisso)*MAX('CMM3 - FINAN'!$F:$F),0)</f>
        <v>0</v>
      </c>
      <c r="CZ93" s="77">
        <f>IF(CZ7&lt;=_xlfn.SINGLE(PrazoFin)*12,_xlfn.SINGLE(compromisso)*MAX('CMM3 - FINAN'!$F:$F),0)</f>
        <v>0</v>
      </c>
      <c r="DA93" s="77">
        <f>IF(DA7&lt;=_xlfn.SINGLE(PrazoFin)*12,_xlfn.SINGLE(compromisso)*MAX('CMM3 - FINAN'!$F:$F),0)</f>
        <v>0</v>
      </c>
      <c r="DB93" s="77">
        <f>IF(DB7&lt;=_xlfn.SINGLE(PrazoFin)*12,_xlfn.SINGLE(compromisso)*MAX('CMM3 - FINAN'!$F:$F),0)</f>
        <v>0</v>
      </c>
      <c r="DC93" s="77">
        <f>IF(DC7&lt;=_xlfn.SINGLE(PrazoFin)*12,_xlfn.SINGLE(compromisso)*MAX('CMM3 - FINAN'!$F:$F),0)</f>
        <v>0</v>
      </c>
      <c r="DD93" s="77">
        <f>IF(DD7&lt;=_xlfn.SINGLE(PrazoFin)*12,_xlfn.SINGLE(compromisso)*MAX('CMM3 - FINAN'!$F:$F),0)</f>
        <v>0</v>
      </c>
      <c r="DE93" s="77">
        <f>IF(DE7&lt;=_xlfn.SINGLE(PrazoFin)*12,_xlfn.SINGLE(compromisso)*MAX('CMM3 - FINAN'!$F:$F),0)</f>
        <v>0</v>
      </c>
      <c r="DF93" s="77">
        <f>IF(DF7&lt;=_xlfn.SINGLE(PrazoFin)*12,_xlfn.SINGLE(compromisso)*MAX('CMM3 - FINAN'!$F:$F),0)</f>
        <v>0</v>
      </c>
      <c r="DG93" s="77">
        <f>IF(DG7&lt;=_xlfn.SINGLE(PrazoFin)*12,_xlfn.SINGLE(compromisso)*MAX('CMM3 - FINAN'!$F:$F),0)</f>
        <v>0</v>
      </c>
      <c r="DH93" s="77">
        <f>IF(DH7&lt;=_xlfn.SINGLE(PrazoFin)*12,_xlfn.SINGLE(compromisso)*MAX('CMM3 - FINAN'!$F:$F),0)</f>
        <v>0</v>
      </c>
      <c r="DI93" s="77">
        <f>IF(DI7&lt;=_xlfn.SINGLE(PrazoFin)*12,_xlfn.SINGLE(compromisso)*MAX('CMM3 - FINAN'!$F:$F),0)</f>
        <v>0</v>
      </c>
      <c r="DJ93" s="77">
        <f>IF(DJ7&lt;=_xlfn.SINGLE(PrazoFin)*12,_xlfn.SINGLE(compromisso)*MAX('CMM3 - FINAN'!$F:$F),0)</f>
        <v>0</v>
      </c>
      <c r="DK93" s="77">
        <f>IF(DK7&lt;=_xlfn.SINGLE(PrazoFin)*12,_xlfn.SINGLE(compromisso)*MAX('CMM3 - FINAN'!$F:$F),0)</f>
        <v>0</v>
      </c>
      <c r="DL93" s="77">
        <f>IF(DL7&lt;=_xlfn.SINGLE(PrazoFin)*12,_xlfn.SINGLE(compromisso)*MAX('CMM3 - FINAN'!$F:$F),0)</f>
        <v>0</v>
      </c>
      <c r="DM93" s="77">
        <f>IF(DM7&lt;=_xlfn.SINGLE(PrazoFin)*12,_xlfn.SINGLE(compromisso)*MAX('CMM3 - FINAN'!$F:$F),0)</f>
        <v>0</v>
      </c>
      <c r="DN93" s="77">
        <f>IF(DN7&lt;=_xlfn.SINGLE(PrazoFin)*12,_xlfn.SINGLE(compromisso)*MAX('CMM3 - FINAN'!$F:$F),0)</f>
        <v>0</v>
      </c>
      <c r="DO93" s="77">
        <f>IF(DO7&lt;=_xlfn.SINGLE(PrazoFin)*12,_xlfn.SINGLE(compromisso)*MAX('CMM3 - FINAN'!$F:$F),0)</f>
        <v>0</v>
      </c>
      <c r="DP93" s="77">
        <f>IF(DP7&lt;=_xlfn.SINGLE(PrazoFin)*12,_xlfn.SINGLE(compromisso)*MAX('CMM3 - FINAN'!$F:$F),0)</f>
        <v>0</v>
      </c>
      <c r="DQ93" s="77">
        <f>IF(DQ7&lt;=_xlfn.SINGLE(PrazoFin)*12,_xlfn.SINGLE(compromisso)*MAX('CMM3 - FINAN'!$F:$F),0)</f>
        <v>0</v>
      </c>
      <c r="DR93" s="77">
        <f>IF(DR7&lt;=_xlfn.SINGLE(PrazoFin)*12,_xlfn.SINGLE(compromisso)*MAX('CMM3 - FINAN'!$F:$F),0)</f>
        <v>0</v>
      </c>
      <c r="DS93" s="77">
        <f>IF(DS7&lt;=_xlfn.SINGLE(PrazoFin)*12,_xlfn.SINGLE(compromisso)*MAX('CMM3 - FINAN'!$F:$F),0)</f>
        <v>0</v>
      </c>
      <c r="DT93" s="77">
        <f>IF(DT7&lt;=_xlfn.SINGLE(PrazoFin)*12,_xlfn.SINGLE(compromisso)*MAX('CMM3 - FINAN'!$F:$F),0)</f>
        <v>0</v>
      </c>
      <c r="DU93" s="77">
        <f>IF(DU7&lt;=_xlfn.SINGLE(PrazoFin)*12,_xlfn.SINGLE(compromisso)*MAX('CMM3 - FINAN'!$F:$F),0)</f>
        <v>0</v>
      </c>
      <c r="DV93" s="77">
        <f>IF(DV7&lt;=_xlfn.SINGLE(PrazoFin)*12,_xlfn.SINGLE(compromisso)*MAX('CMM3 - FINAN'!$F:$F),0)</f>
        <v>0</v>
      </c>
      <c r="DW93" s="77">
        <f>IF(DW7&lt;=_xlfn.SINGLE(PrazoFin)*12,_xlfn.SINGLE(compromisso)*MAX('CMM3 - FINAN'!$F:$F),0)</f>
        <v>0</v>
      </c>
      <c r="DX93" s="77">
        <f>IF(DX7&lt;=_xlfn.SINGLE(PrazoFin)*12,_xlfn.SINGLE(compromisso)*MAX('CMM3 - FINAN'!$F:$F),0)</f>
        <v>0</v>
      </c>
      <c r="DY93" s="77">
        <f>IF(DY7&lt;=_xlfn.SINGLE(PrazoFin)*12,_xlfn.SINGLE(compromisso)*MAX('CMM3 - FINAN'!$F:$F),0)</f>
        <v>0</v>
      </c>
      <c r="DZ93" s="77">
        <f>IF(DZ7&lt;=_xlfn.SINGLE(PrazoFin)*12,_xlfn.SINGLE(compromisso)*MAX('CMM3 - FINAN'!$F:$F),0)</f>
        <v>0</v>
      </c>
      <c r="EA93" s="77">
        <f>IF(EA7&lt;=_xlfn.SINGLE(PrazoFin)*12,_xlfn.SINGLE(compromisso)*MAX('CMM3 - FINAN'!$F:$F),0)</f>
        <v>0</v>
      </c>
      <c r="EB93" s="77">
        <f>IF(EB7&lt;=_xlfn.SINGLE(PrazoFin)*12,_xlfn.SINGLE(compromisso)*MAX('CMM3 - FINAN'!$F:$F),0)</f>
        <v>0</v>
      </c>
      <c r="EC93" s="77">
        <f>IF(EC7&lt;=_xlfn.SINGLE(PrazoFin)*12,_xlfn.SINGLE(compromisso)*MAX('CMM3 - FINAN'!$F:$F),0)</f>
        <v>0</v>
      </c>
      <c r="ED93" s="77">
        <f>IF(ED7&lt;=_xlfn.SINGLE(PrazoFin)*12,_xlfn.SINGLE(compromisso)*MAX('CMM3 - FINAN'!$F:$F),0)</f>
        <v>0</v>
      </c>
      <c r="EE93" s="77">
        <f>IF(EE7&lt;=_xlfn.SINGLE(PrazoFin)*12,_xlfn.SINGLE(compromisso)*MAX('CMM3 - FINAN'!$F:$F),0)</f>
        <v>0</v>
      </c>
      <c r="EF93" s="77">
        <f>IF(EF7&lt;=_xlfn.SINGLE(PrazoFin)*12,_xlfn.SINGLE(compromisso)*MAX('CMM3 - FINAN'!$F:$F),0)</f>
        <v>0</v>
      </c>
      <c r="EG93" s="77">
        <f>IF(EG7&lt;=_xlfn.SINGLE(PrazoFin)*12,_xlfn.SINGLE(compromisso)*MAX('CMM3 - FINAN'!$F:$F),0)</f>
        <v>0</v>
      </c>
      <c r="EH93" s="77">
        <f>IF(EH7&lt;=_xlfn.SINGLE(PrazoFin)*12,_xlfn.SINGLE(compromisso)*MAX('CMM3 - FINAN'!$F:$F),0)</f>
        <v>0</v>
      </c>
      <c r="EI93" s="77">
        <f>IF(EI7&lt;=_xlfn.SINGLE(PrazoFin)*12,_xlfn.SINGLE(compromisso)*MAX('CMM3 - FINAN'!$F:$F),0)</f>
        <v>0</v>
      </c>
      <c r="EJ93" s="77">
        <f>IF(EJ7&lt;=_xlfn.SINGLE(PrazoFin)*12,_xlfn.SINGLE(compromisso)*MAX('CMM3 - FINAN'!$F:$F),0)</f>
        <v>0</v>
      </c>
      <c r="EK93" s="77">
        <f>IF(EK7&lt;=_xlfn.SINGLE(PrazoFin)*12,_xlfn.SINGLE(compromisso)*MAX('CMM3 - FINAN'!$F:$F),0)</f>
        <v>0</v>
      </c>
      <c r="EL93" s="77">
        <f>IF(EL7&lt;=_xlfn.SINGLE(PrazoFin)*12,_xlfn.SINGLE(compromisso)*MAX('CMM3 - FINAN'!$F:$F),0)</f>
        <v>0</v>
      </c>
      <c r="EM93" s="77">
        <f>IF(EM7&lt;=_xlfn.SINGLE(PrazoFin)*12,_xlfn.SINGLE(compromisso)*MAX('CMM3 - FINAN'!$F:$F),0)</f>
        <v>0</v>
      </c>
      <c r="EN93" s="77">
        <f>IF(EN7&lt;=_xlfn.SINGLE(PrazoFin)*12,_xlfn.SINGLE(compromisso)*MAX('CMM3 - FINAN'!$F:$F),0)</f>
        <v>0</v>
      </c>
      <c r="EO93" s="77">
        <f>IF(EO7&lt;=_xlfn.SINGLE(PrazoFin)*12,_xlfn.SINGLE(compromisso)*MAX('CMM3 - FINAN'!$F:$F),0)</f>
        <v>0</v>
      </c>
      <c r="EP93" s="77">
        <f>IF(EP7&lt;=_xlfn.SINGLE(PrazoFin)*12,_xlfn.SINGLE(compromisso)*MAX('CMM3 - FINAN'!$F:$F),0)</f>
        <v>0</v>
      </c>
      <c r="EQ93" s="77">
        <f>IF(EQ7&lt;=_xlfn.SINGLE(PrazoFin)*12,_xlfn.SINGLE(compromisso)*MAX('CMM3 - FINAN'!$F:$F),0)</f>
        <v>0</v>
      </c>
      <c r="ER93" s="77">
        <f>IF(ER7&lt;=_xlfn.SINGLE(PrazoFin)*12,_xlfn.SINGLE(compromisso)*MAX('CMM3 - FINAN'!$F:$F),0)</f>
        <v>0</v>
      </c>
      <c r="ES93" s="77">
        <f>IF(ES7&lt;=_xlfn.SINGLE(PrazoFin)*12,_xlfn.SINGLE(compromisso)*MAX('CMM3 - FINAN'!$F:$F),0)</f>
        <v>0</v>
      </c>
      <c r="ET93" s="77">
        <f>IF(ET7&lt;=_xlfn.SINGLE(PrazoFin)*12,_xlfn.SINGLE(compromisso)*MAX('CMM3 - FINAN'!$F:$F),0)</f>
        <v>0</v>
      </c>
      <c r="EU93" s="77">
        <f>IF(EU7&lt;=_xlfn.SINGLE(PrazoFin)*12,_xlfn.SINGLE(compromisso)*MAX('CMM3 - FINAN'!$F:$F),0)</f>
        <v>0</v>
      </c>
      <c r="EV93" s="77">
        <f>IF(EV7&lt;=_xlfn.SINGLE(PrazoFin)*12,_xlfn.SINGLE(compromisso)*MAX('CMM3 - FINAN'!$F:$F),0)</f>
        <v>0</v>
      </c>
      <c r="EW93" s="77">
        <f>IF(EW7&lt;=_xlfn.SINGLE(PrazoFin)*12,_xlfn.SINGLE(compromisso)*MAX('CMM3 - FINAN'!$F:$F),0)</f>
        <v>0</v>
      </c>
      <c r="EX93" s="77">
        <f>IF(EX7&lt;=_xlfn.SINGLE(PrazoFin)*12,_xlfn.SINGLE(compromisso)*MAX('CMM3 - FINAN'!$F:$F),0)</f>
        <v>0</v>
      </c>
      <c r="EY93" s="77">
        <f>IF(EY7&lt;=_xlfn.SINGLE(PrazoFin)*12,_xlfn.SINGLE(compromisso)*MAX('CMM3 - FINAN'!$F:$F),0)</f>
        <v>0</v>
      </c>
      <c r="EZ93" s="77">
        <f>IF(EZ7&lt;=_xlfn.SINGLE(PrazoFin)*12,_xlfn.SINGLE(compromisso)*MAX('CMM3 - FINAN'!$F:$F),0)</f>
        <v>0</v>
      </c>
      <c r="FA93" s="77">
        <f>IF(FA7&lt;=_xlfn.SINGLE(PrazoFin)*12,_xlfn.SINGLE(compromisso)*MAX('CMM3 - FINAN'!$F:$F),0)</f>
        <v>0</v>
      </c>
      <c r="FB93" s="77">
        <f>IF(FB7&lt;=_xlfn.SINGLE(PrazoFin)*12,_xlfn.SINGLE(compromisso)*MAX('CMM3 - FINAN'!$F:$F),0)</f>
        <v>0</v>
      </c>
      <c r="FC93" s="77">
        <f>IF(FC7&lt;=_xlfn.SINGLE(PrazoFin)*12,_xlfn.SINGLE(compromisso)*MAX('CMM3 - FINAN'!$F:$F),0)</f>
        <v>0</v>
      </c>
      <c r="FD93" s="77">
        <f>IF(FD7&lt;=_xlfn.SINGLE(PrazoFin)*12,_xlfn.SINGLE(compromisso)*MAX('CMM3 - FINAN'!$F:$F),0)</f>
        <v>0</v>
      </c>
      <c r="FE93" s="77">
        <f>IF(FE7&lt;=_xlfn.SINGLE(PrazoFin)*12,_xlfn.SINGLE(compromisso)*MAX('CMM3 - FINAN'!$F:$F),0)</f>
        <v>0</v>
      </c>
      <c r="FF93" s="77">
        <f>IF(FF7&lt;=_xlfn.SINGLE(PrazoFin)*12,_xlfn.SINGLE(compromisso)*MAX('CMM3 - FINAN'!$F:$F),0)</f>
        <v>0</v>
      </c>
      <c r="FG93" s="77">
        <f>IF(FG7&lt;=_xlfn.SINGLE(PrazoFin)*12,_xlfn.SINGLE(compromisso)*MAX('CMM3 - FINAN'!$F:$F),0)</f>
        <v>0</v>
      </c>
      <c r="FH93" s="77">
        <f>IF(FH7&lt;=_xlfn.SINGLE(PrazoFin)*12,_xlfn.SINGLE(compromisso)*MAX('CMM3 - FINAN'!$F:$F),0)</f>
        <v>0</v>
      </c>
      <c r="FI93" s="77">
        <f>IF(FI7&lt;=_xlfn.SINGLE(PrazoFin)*12,_xlfn.SINGLE(compromisso)*MAX('CMM3 - FINAN'!$F:$F),0)</f>
        <v>0</v>
      </c>
      <c r="FJ93" s="77">
        <f>IF(FJ7&lt;=_xlfn.SINGLE(PrazoFin)*12,_xlfn.SINGLE(compromisso)*MAX('CMM3 - FINAN'!$F:$F),0)</f>
        <v>0</v>
      </c>
      <c r="FK93" s="77">
        <f>IF(FK7&lt;=_xlfn.SINGLE(PrazoFin)*12,_xlfn.SINGLE(compromisso)*MAX('CMM3 - FINAN'!$F:$F),0)</f>
        <v>0</v>
      </c>
      <c r="FL93" s="77">
        <f>IF(FL7&lt;=_xlfn.SINGLE(PrazoFin)*12,_xlfn.SINGLE(compromisso)*MAX('CMM3 - FINAN'!$F:$F),0)</f>
        <v>0</v>
      </c>
      <c r="FM93" s="77">
        <f>IF(FM7&lt;=_xlfn.SINGLE(PrazoFin)*12,_xlfn.SINGLE(compromisso)*MAX('CMM3 - FINAN'!$F:$F),0)</f>
        <v>0</v>
      </c>
      <c r="FN93" s="77">
        <f>IF(FN7&lt;=_xlfn.SINGLE(PrazoFin)*12,_xlfn.SINGLE(compromisso)*MAX('CMM3 - FINAN'!$F:$F),0)</f>
        <v>0</v>
      </c>
      <c r="FO93" s="77">
        <f>IF(FO7&lt;=_xlfn.SINGLE(PrazoFin)*12,_xlfn.SINGLE(compromisso)*MAX('CMM3 - FINAN'!$F:$F),0)</f>
        <v>0</v>
      </c>
      <c r="FP93" s="77">
        <f>IF(FP7&lt;=_xlfn.SINGLE(PrazoFin)*12,_xlfn.SINGLE(compromisso)*MAX('CMM3 - FINAN'!$F:$F),0)</f>
        <v>0</v>
      </c>
      <c r="FQ93" s="77">
        <f>IF(FQ7&lt;=_xlfn.SINGLE(PrazoFin)*12,_xlfn.SINGLE(compromisso)*MAX('CMM3 - FINAN'!$F:$F),0)</f>
        <v>0</v>
      </c>
      <c r="FR93" s="77">
        <f>IF(FR7&lt;=_xlfn.SINGLE(PrazoFin)*12,_xlfn.SINGLE(compromisso)*MAX('CMM3 - FINAN'!$F:$F),0)</f>
        <v>0</v>
      </c>
      <c r="FS93" s="77">
        <f>IF(FS7&lt;=_xlfn.SINGLE(PrazoFin)*12,_xlfn.SINGLE(compromisso)*MAX('CMM3 - FINAN'!$F:$F),0)</f>
        <v>0</v>
      </c>
      <c r="FT93" s="77">
        <f>IF(FT7&lt;=_xlfn.SINGLE(PrazoFin)*12,_xlfn.SINGLE(compromisso)*MAX('CMM3 - FINAN'!$F:$F),0)</f>
        <v>0</v>
      </c>
      <c r="FU93" s="77">
        <f>IF(FU7&lt;=_xlfn.SINGLE(PrazoFin)*12,_xlfn.SINGLE(compromisso)*MAX('CMM3 - FINAN'!$F:$F),0)</f>
        <v>0</v>
      </c>
      <c r="FV93" s="77">
        <f>IF(FV7&lt;=_xlfn.SINGLE(PrazoFin)*12,_xlfn.SINGLE(compromisso)*MAX('CMM3 - FINAN'!$F:$F),0)</f>
        <v>0</v>
      </c>
      <c r="FW93" s="77">
        <f>IF(FW7&lt;=_xlfn.SINGLE(PrazoFin)*12,_xlfn.SINGLE(compromisso)*MAX('CMM3 - FINAN'!$F:$F),0)</f>
        <v>0</v>
      </c>
      <c r="FX93" s="77">
        <f>IF(FX7&lt;=_xlfn.SINGLE(PrazoFin)*12,_xlfn.SINGLE(compromisso)*MAX('CMM3 - FINAN'!$F:$F),0)</f>
        <v>0</v>
      </c>
      <c r="FY93" s="77">
        <f>IF(FY7&lt;=_xlfn.SINGLE(PrazoFin)*12,_xlfn.SINGLE(compromisso)*MAX('CMM3 - FINAN'!$F:$F),0)</f>
        <v>0</v>
      </c>
      <c r="FZ93" s="77">
        <f>IF(FZ7&lt;=_xlfn.SINGLE(PrazoFin)*12,_xlfn.SINGLE(compromisso)*MAX('CMM3 - FINAN'!$F:$F),0)</f>
        <v>0</v>
      </c>
      <c r="GA93" s="77">
        <f>IF(GA7&lt;=_xlfn.SINGLE(PrazoFin)*12,_xlfn.SINGLE(compromisso)*MAX('CMM3 - FINAN'!$F:$F),0)</f>
        <v>0</v>
      </c>
      <c r="GB93" s="77">
        <f>IF(GB7&lt;=_xlfn.SINGLE(PrazoFin)*12,_xlfn.SINGLE(compromisso)*MAX('CMM3 - FINAN'!$F:$F),0)</f>
        <v>0</v>
      </c>
      <c r="GC93" s="77">
        <f>IF(GC7&lt;=_xlfn.SINGLE(PrazoFin)*12,_xlfn.SINGLE(compromisso)*MAX('CMM3 - FINAN'!$F:$F),0)</f>
        <v>0</v>
      </c>
      <c r="GD93" s="77">
        <f>IF(GD7&lt;=_xlfn.SINGLE(PrazoFin)*12,_xlfn.SINGLE(compromisso)*MAX('CMM3 - FINAN'!$F:$F),0)</f>
        <v>0</v>
      </c>
      <c r="GE93" s="77">
        <f>IF(GE7&lt;=_xlfn.SINGLE(PrazoFin)*12,_xlfn.SINGLE(compromisso)*MAX('CMM3 - FINAN'!$F:$F),0)</f>
        <v>0</v>
      </c>
      <c r="GF93" s="77">
        <f>IF(GF7&lt;=_xlfn.SINGLE(PrazoFin)*12,_xlfn.SINGLE(compromisso)*MAX('CMM3 - FINAN'!$F:$F),0)</f>
        <v>0</v>
      </c>
      <c r="GG93" s="77">
        <f>IF(GG7&lt;=_xlfn.SINGLE(PrazoFin)*12,_xlfn.SINGLE(compromisso)*MAX('CMM3 - FINAN'!$F:$F),0)</f>
        <v>0</v>
      </c>
      <c r="GH93" s="77">
        <f>IF(GH7&lt;=_xlfn.SINGLE(PrazoFin)*12,_xlfn.SINGLE(compromisso)*MAX('CMM3 - FINAN'!$F:$F),0)</f>
        <v>0</v>
      </c>
      <c r="GI93" s="77">
        <f>IF(GI7&lt;=_xlfn.SINGLE(PrazoFin)*12,_xlfn.SINGLE(compromisso)*MAX('CMM3 - FINAN'!$F:$F),0)</f>
        <v>0</v>
      </c>
      <c r="GJ93" s="77">
        <f>IF(GJ7&lt;=_xlfn.SINGLE(PrazoFin)*12,_xlfn.SINGLE(compromisso)*MAX('CMM3 - FINAN'!$F:$F),0)</f>
        <v>0</v>
      </c>
      <c r="GK93" s="77">
        <f>IF(GK7&lt;=_xlfn.SINGLE(PrazoFin)*12,_xlfn.SINGLE(compromisso)*MAX('CMM3 - FINAN'!$F:$F),0)</f>
        <v>0</v>
      </c>
      <c r="GL93" s="77">
        <f>IF(GL7&lt;=_xlfn.SINGLE(PrazoFin)*12,_xlfn.SINGLE(compromisso)*MAX('CMM3 - FINAN'!$F:$F),0)</f>
        <v>0</v>
      </c>
      <c r="GM93" s="77">
        <f>IF(GM7&lt;=_xlfn.SINGLE(PrazoFin)*12,_xlfn.SINGLE(compromisso)*MAX('CMM3 - FINAN'!$F:$F),0)</f>
        <v>0</v>
      </c>
      <c r="GN93" s="77">
        <f>IF(GN7&lt;=_xlfn.SINGLE(PrazoFin)*12,_xlfn.SINGLE(compromisso)*MAX('CMM3 - FINAN'!$F:$F),0)</f>
        <v>0</v>
      </c>
      <c r="GO93" s="77">
        <f>IF(GO7&lt;=_xlfn.SINGLE(PrazoFin)*12,_xlfn.SINGLE(compromisso)*MAX('CMM3 - FINAN'!$F:$F),0)</f>
        <v>0</v>
      </c>
      <c r="GP93" s="77">
        <f>IF(GP7&lt;=_xlfn.SINGLE(PrazoFin)*12,_xlfn.SINGLE(compromisso)*MAX('CMM3 - FINAN'!$F:$F),0)</f>
        <v>0</v>
      </c>
      <c r="GQ93" s="77">
        <f>IF(GQ7&lt;=_xlfn.SINGLE(PrazoFin)*12,_xlfn.SINGLE(compromisso)*MAX('CMM3 - FINAN'!$F:$F),0)</f>
        <v>0</v>
      </c>
      <c r="GR93" s="77">
        <f>IF(GR7&lt;=_xlfn.SINGLE(PrazoFin)*12,_xlfn.SINGLE(compromisso)*MAX('CMM3 - FINAN'!$F:$F),0)</f>
        <v>0</v>
      </c>
      <c r="GS93" s="77">
        <f>IF(GS7&lt;=_xlfn.SINGLE(PrazoFin)*12,_xlfn.SINGLE(compromisso)*MAX('CMM3 - FINAN'!$F:$F),0)</f>
        <v>0</v>
      </c>
      <c r="GT93" s="77">
        <f>IF(GT7&lt;=_xlfn.SINGLE(PrazoFin)*12,_xlfn.SINGLE(compromisso)*MAX('CMM3 - FINAN'!$F:$F),0)</f>
        <v>0</v>
      </c>
      <c r="GU93" s="77">
        <f>IF(GU7&lt;=_xlfn.SINGLE(PrazoFin)*12,_xlfn.SINGLE(compromisso)*MAX('CMM3 - FINAN'!$F:$F),0)</f>
        <v>0</v>
      </c>
      <c r="GV93" s="77">
        <f>IF(GV7&lt;=_xlfn.SINGLE(PrazoFin)*12,_xlfn.SINGLE(compromisso)*MAX('CMM3 - FINAN'!$F:$F),0)</f>
        <v>0</v>
      </c>
      <c r="GW93" s="77">
        <f>IF(GW7&lt;=_xlfn.SINGLE(PrazoFin)*12,_xlfn.SINGLE(compromisso)*MAX('CMM3 - FINAN'!$F:$F),0)</f>
        <v>0</v>
      </c>
      <c r="GX93" s="77">
        <f>IF(GX7&lt;=_xlfn.SINGLE(PrazoFin)*12,_xlfn.SINGLE(compromisso)*MAX('CMM3 - FINAN'!$F:$F),0)</f>
        <v>0</v>
      </c>
      <c r="GY93" s="77">
        <f>IF(GY7&lt;=_xlfn.SINGLE(PrazoFin)*12,_xlfn.SINGLE(compromisso)*MAX('CMM3 - FINAN'!$F:$F),0)</f>
        <v>0</v>
      </c>
      <c r="GZ93" s="77">
        <f>IF(GZ7&lt;=_xlfn.SINGLE(PrazoFin)*12,_xlfn.SINGLE(compromisso)*MAX('CMM3 - FINAN'!$F:$F),0)</f>
        <v>0</v>
      </c>
      <c r="HA93" s="77">
        <f>IF(HA7&lt;=_xlfn.SINGLE(PrazoFin)*12,_xlfn.SINGLE(compromisso)*MAX('CMM3 - FINAN'!$F:$F),0)</f>
        <v>0</v>
      </c>
      <c r="HB93" s="77">
        <f>IF(HB7&lt;=_xlfn.SINGLE(PrazoFin)*12,_xlfn.SINGLE(compromisso)*MAX('CMM3 - FINAN'!$F:$F),0)</f>
        <v>0</v>
      </c>
      <c r="HC93" s="77">
        <f>IF(HC7&lt;=_xlfn.SINGLE(PrazoFin)*12,_xlfn.SINGLE(compromisso)*MAX('CMM3 - FINAN'!$F:$F),0)</f>
        <v>0</v>
      </c>
      <c r="HD93" s="77">
        <f>IF(HD7&lt;=_xlfn.SINGLE(PrazoFin)*12,_xlfn.SINGLE(compromisso)*MAX('CMM3 - FINAN'!$F:$F),0)</f>
        <v>0</v>
      </c>
      <c r="HE93" s="77">
        <f>IF(HE7&lt;=_xlfn.SINGLE(PrazoFin)*12,_xlfn.SINGLE(compromisso)*MAX('CMM3 - FINAN'!$F:$F),0)</f>
        <v>0</v>
      </c>
      <c r="HF93" s="77">
        <f>IF(HF7&lt;=_xlfn.SINGLE(PrazoFin)*12,_xlfn.SINGLE(compromisso)*MAX('CMM3 - FINAN'!$F:$F),0)</f>
        <v>0</v>
      </c>
      <c r="HG93" s="77">
        <f>IF(HG7&lt;=_xlfn.SINGLE(PrazoFin)*12,_xlfn.SINGLE(compromisso)*MAX('CMM3 - FINAN'!$F:$F),0)</f>
        <v>0</v>
      </c>
      <c r="HH93" s="77">
        <f>IF(HH7&lt;=_xlfn.SINGLE(PrazoFin)*12,_xlfn.SINGLE(compromisso)*MAX('CMM3 - FINAN'!$F:$F),0)</f>
        <v>0</v>
      </c>
      <c r="HI93" s="77">
        <f>IF(HI7&lt;=_xlfn.SINGLE(PrazoFin)*12,_xlfn.SINGLE(compromisso)*MAX('CMM3 - FINAN'!$F:$F),0)</f>
        <v>0</v>
      </c>
    </row>
    <row r="94" spans="1:217" ht="14.4" x14ac:dyDescent="0.3">
      <c r="A94" s="31"/>
    </row>
    <row r="95" spans="1:217" s="22" customFormat="1" x14ac:dyDescent="0.2">
      <c r="A95" s="34" t="s">
        <v>254</v>
      </c>
      <c r="B95" s="83">
        <f>IFERROR(VLOOKUP(B$7,'CMM3 - FINAN'!$A:$F,5,0),0)</f>
        <v>0</v>
      </c>
      <c r="C95" s="83">
        <f>IFERROR(VLOOKUP(C$7,'CMM3 - FINAN'!$A:$F,5,0),0)</f>
        <v>0</v>
      </c>
      <c r="D95" s="83">
        <f>IFERROR(VLOOKUP(D$7,'CMM3 - FINAN'!$A:$F,5,0),0)</f>
        <v>0</v>
      </c>
      <c r="E95" s="83">
        <f>IFERROR(VLOOKUP(E$7,'CMM3 - FINAN'!$A:$F,5,0),0)</f>
        <v>0</v>
      </c>
      <c r="F95" s="83">
        <f>IFERROR(VLOOKUP(F$7,'CMM3 - FINAN'!$A:$F,5,0),0)</f>
        <v>0</v>
      </c>
      <c r="G95" s="83">
        <f>IFERROR(VLOOKUP(G$7,'CMM3 - FINAN'!$A:$F,5,0),0)</f>
        <v>0</v>
      </c>
      <c r="H95" s="83">
        <f>IFERROR(VLOOKUP(H$7,'CMM3 - FINAN'!$A:$F,5,0),0)</f>
        <v>0</v>
      </c>
      <c r="I95" s="83">
        <f>IFERROR(VLOOKUP(I$7,'CMM3 - FINAN'!$A:$F,5,0),0)</f>
        <v>0</v>
      </c>
      <c r="J95" s="83">
        <f>IFERROR(VLOOKUP(J$7,'CMM3 - FINAN'!$A:$F,5,0),0)</f>
        <v>0</v>
      </c>
      <c r="K95" s="83">
        <f>IFERROR(VLOOKUP(K$7,'CMM3 - FINAN'!$A:$F,5,0),0)</f>
        <v>0</v>
      </c>
      <c r="L95" s="83">
        <f>IFERROR(VLOOKUP(L$7,'CMM3 - FINAN'!$A:$F,5,0),0)</f>
        <v>0</v>
      </c>
      <c r="M95" s="83">
        <f>IFERROR(VLOOKUP(M$7,'CMM3 - FINAN'!$A:$F,5,0),0)</f>
        <v>0</v>
      </c>
      <c r="N95" s="83">
        <f>IFERROR(VLOOKUP(N$7,'CMM3 - FINAN'!$A:$F,5,0),0)</f>
        <v>0</v>
      </c>
      <c r="O95" s="83">
        <f>IFERROR(VLOOKUP(O$7,'CMM3 - FINAN'!$A:$F,5,0),0)</f>
        <v>0</v>
      </c>
      <c r="P95" s="83">
        <f>IFERROR(VLOOKUP(P$7,'CMM3 - FINAN'!$A:$F,5,0),0)</f>
        <v>0</v>
      </c>
      <c r="Q95" s="83">
        <f>IFERROR(VLOOKUP(Q$7,'CMM3 - FINAN'!$A:$F,5,0),0)</f>
        <v>0</v>
      </c>
      <c r="R95" s="83">
        <f>IFERROR(VLOOKUP(R$7,'CMM3 - FINAN'!$A:$F,5,0),0)</f>
        <v>0</v>
      </c>
      <c r="S95" s="83">
        <f>IFERROR(VLOOKUP(S$7,'CMM3 - FINAN'!$A:$F,5,0),0)</f>
        <v>0</v>
      </c>
      <c r="T95" s="83">
        <f>IFERROR(VLOOKUP(T$7,'CMM3 - FINAN'!$A:$F,5,0),0)</f>
        <v>0</v>
      </c>
      <c r="U95" s="83">
        <f>IFERROR(VLOOKUP(U$7,'CMM3 - FINAN'!$A:$F,5,0),0)</f>
        <v>0</v>
      </c>
      <c r="V95" s="83">
        <f>IFERROR(VLOOKUP(V$7,'CMM3 - FINAN'!$A:$F,5,0),0)</f>
        <v>0</v>
      </c>
      <c r="W95" s="83">
        <f>IFERROR(VLOOKUP(W$7,'CMM3 - FINAN'!$A:$F,5,0),0)</f>
        <v>0</v>
      </c>
      <c r="X95" s="83">
        <f>IFERROR(VLOOKUP(X$7,'CMM3 - FINAN'!$A:$F,5,0),0)</f>
        <v>0</v>
      </c>
      <c r="Y95" s="83">
        <f>IFERROR(VLOOKUP(Y$7,'CMM3 - FINAN'!$A:$F,5,0),0)</f>
        <v>0</v>
      </c>
      <c r="Z95" s="83">
        <f>IFERROR(VLOOKUP(Z$7,'CMM3 - FINAN'!$A:$F,5,0),0)</f>
        <v>0</v>
      </c>
      <c r="AA95" s="83">
        <f>IFERROR(VLOOKUP(AA$7,'CMM3 - FINAN'!$A:$F,5,0),0)</f>
        <v>0</v>
      </c>
      <c r="AB95" s="83">
        <f>IFERROR(VLOOKUP(AB$7,'CMM3 - FINAN'!$A:$F,5,0),0)</f>
        <v>0</v>
      </c>
      <c r="AC95" s="83">
        <f>IFERROR(VLOOKUP(AC$7,'CMM3 - FINAN'!$A:$F,5,0),0)</f>
        <v>0</v>
      </c>
      <c r="AD95" s="83">
        <f>IFERROR(VLOOKUP(AD$7,'CMM3 - FINAN'!$A:$F,5,0),0)</f>
        <v>0</v>
      </c>
      <c r="AE95" s="83">
        <f>IFERROR(VLOOKUP(AE$7,'CMM3 - FINAN'!$A:$F,5,0),0)</f>
        <v>0</v>
      </c>
      <c r="AF95" s="83">
        <f>IFERROR(VLOOKUP(AF$7,'CMM3 - FINAN'!$A:$F,5,0),0)</f>
        <v>0</v>
      </c>
      <c r="AG95" s="83">
        <f>IFERROR(VLOOKUP(AG$7,'CMM3 - FINAN'!$A:$F,5,0),0)</f>
        <v>0</v>
      </c>
      <c r="AH95" s="83">
        <f>IFERROR(VLOOKUP(AH$7,'CMM3 - FINAN'!$A:$F,5,0),0)</f>
        <v>0</v>
      </c>
      <c r="AI95" s="83">
        <f>IFERROR(VLOOKUP(AI$7,'CMM3 - FINAN'!$A:$F,5,0),0)</f>
        <v>0</v>
      </c>
      <c r="AJ95" s="83">
        <f>IFERROR(VLOOKUP(AJ$7,'CMM3 - FINAN'!$A:$F,5,0),0)</f>
        <v>0</v>
      </c>
      <c r="AK95" s="83">
        <f>IFERROR(VLOOKUP(AK$7,'CMM3 - FINAN'!$A:$F,5,0),0)</f>
        <v>0</v>
      </c>
      <c r="AL95" s="83">
        <f>IFERROR(VLOOKUP(AL$7,'CMM3 - FINAN'!$A:$F,5,0),0)</f>
        <v>0</v>
      </c>
      <c r="AM95" s="83">
        <f>IFERROR(VLOOKUP(AM$7,'CMM3 - FINAN'!$A:$F,5,0),0)</f>
        <v>0</v>
      </c>
      <c r="AN95" s="83">
        <f>IFERROR(VLOOKUP(AN$7,'CMM3 - FINAN'!$A:$F,5,0),0)</f>
        <v>0</v>
      </c>
      <c r="AO95" s="83">
        <f>IFERROR(VLOOKUP(AO$7,'CMM3 - FINAN'!$A:$F,5,0),0)</f>
        <v>0</v>
      </c>
      <c r="AP95" s="83">
        <f>IFERROR(VLOOKUP(AP$7,'CMM3 - FINAN'!$A:$F,5,0),0)</f>
        <v>0</v>
      </c>
      <c r="AQ95" s="83">
        <f>IFERROR(VLOOKUP(AQ$7,'CMM3 - FINAN'!$A:$F,5,0),0)</f>
        <v>0</v>
      </c>
      <c r="AR95" s="83">
        <f>IFERROR(VLOOKUP(AR$7,'CMM3 - FINAN'!$A:$F,5,0),0)</f>
        <v>0</v>
      </c>
      <c r="AS95" s="83">
        <f>IFERROR(VLOOKUP(AS$7,'CMM3 - FINAN'!$A:$F,5,0),0)</f>
        <v>0</v>
      </c>
      <c r="AT95" s="83">
        <f>IFERROR(VLOOKUP(AT$7,'CMM3 - FINAN'!$A:$F,5,0),0)</f>
        <v>0</v>
      </c>
      <c r="AU95" s="83">
        <f>IFERROR(VLOOKUP(AU$7,'CMM3 - FINAN'!$A:$F,5,0),0)</f>
        <v>0</v>
      </c>
      <c r="AV95" s="83">
        <f>IFERROR(VLOOKUP(AV$7,'CMM3 - FINAN'!$A:$F,5,0),0)</f>
        <v>0</v>
      </c>
      <c r="AW95" s="83">
        <f>IFERROR(VLOOKUP(AW$7,'CMM3 - FINAN'!$A:$F,5,0),0)</f>
        <v>0</v>
      </c>
      <c r="AX95" s="83">
        <f>IFERROR(VLOOKUP(AX$7,'CMM3 - FINAN'!$A:$F,5,0),0)</f>
        <v>0</v>
      </c>
      <c r="AY95" s="83">
        <f>IFERROR(VLOOKUP(AY$7,'CMM3 - FINAN'!$A:$F,5,0),0)</f>
        <v>0</v>
      </c>
      <c r="AZ95" s="83">
        <f>IFERROR(VLOOKUP(AZ$7,'CMM3 - FINAN'!$A:$F,5,0),0)</f>
        <v>0</v>
      </c>
      <c r="BA95" s="83">
        <f>IFERROR(VLOOKUP(BA$7,'CMM3 - FINAN'!$A:$F,5,0),0)</f>
        <v>0</v>
      </c>
      <c r="BB95" s="83">
        <f>IFERROR(VLOOKUP(BB$7,'CMM3 - FINAN'!$A:$F,5,0),0)</f>
        <v>0</v>
      </c>
      <c r="BC95" s="83">
        <f>IFERROR(VLOOKUP(BC$7,'CMM3 - FINAN'!$A:$F,5,0),0)</f>
        <v>0</v>
      </c>
      <c r="BD95" s="83">
        <f>IFERROR(VLOOKUP(BD$7,'CMM3 - FINAN'!$A:$F,5,0),0)</f>
        <v>0</v>
      </c>
      <c r="BE95" s="83">
        <f>IFERROR(VLOOKUP(BE$7,'CMM3 - FINAN'!$A:$F,5,0),0)</f>
        <v>0</v>
      </c>
      <c r="BF95" s="83">
        <f>IFERROR(VLOOKUP(BF$7,'CMM3 - FINAN'!$A:$F,5,0),0)</f>
        <v>0</v>
      </c>
      <c r="BG95" s="83">
        <f>IFERROR(VLOOKUP(BG$7,'CMM3 - FINAN'!$A:$F,5,0),0)</f>
        <v>0</v>
      </c>
      <c r="BH95" s="83">
        <f>IFERROR(VLOOKUP(BH$7,'CMM3 - FINAN'!$A:$F,5,0),0)</f>
        <v>0</v>
      </c>
      <c r="BI95" s="83">
        <f>IFERROR(VLOOKUP(BI$7,'CMM3 - FINAN'!$A:$F,5,0),0)</f>
        <v>0</v>
      </c>
      <c r="BJ95" s="83">
        <f>IFERROR(VLOOKUP(BJ$7,'CMM3 - FINAN'!$A:$F,5,0),0)</f>
        <v>0</v>
      </c>
      <c r="BK95" s="83">
        <f>IFERROR(VLOOKUP(BK$7,'CMM3 - FINAN'!$A:$F,5,0),0)</f>
        <v>0</v>
      </c>
      <c r="BL95" s="83">
        <f>IFERROR(VLOOKUP(BL$7,'CMM3 - FINAN'!$A:$F,5,0),0)</f>
        <v>0</v>
      </c>
      <c r="BM95" s="83">
        <f>IFERROR(VLOOKUP(BM$7,'CMM3 - FINAN'!$A:$F,5,0),0)</f>
        <v>0</v>
      </c>
      <c r="BN95" s="83">
        <f>IFERROR(VLOOKUP(BN$7,'CMM3 - FINAN'!$A:$F,5,0),0)</f>
        <v>0</v>
      </c>
      <c r="BO95" s="83">
        <f>IFERROR(VLOOKUP(BO$7,'CMM3 - FINAN'!$A:$F,5,0),0)</f>
        <v>0</v>
      </c>
      <c r="BP95" s="83">
        <f>IFERROR(VLOOKUP(BP$7,'CMM3 - FINAN'!$A:$F,5,0),0)</f>
        <v>0</v>
      </c>
      <c r="BQ95" s="83">
        <f>IFERROR(VLOOKUP(BQ$7,'CMM3 - FINAN'!$A:$F,5,0),0)</f>
        <v>0</v>
      </c>
      <c r="BR95" s="83">
        <f>IFERROR(VLOOKUP(BR$7,'CMM3 - FINAN'!$A:$F,5,0),0)</f>
        <v>0</v>
      </c>
      <c r="BS95" s="83">
        <f>IFERROR(VLOOKUP(BS$7,'CMM3 - FINAN'!$A:$F,5,0),0)</f>
        <v>0</v>
      </c>
      <c r="BT95" s="83">
        <f>IFERROR(VLOOKUP(BT$7,'CMM3 - FINAN'!$A:$F,5,0),0)</f>
        <v>0</v>
      </c>
      <c r="BU95" s="83">
        <f>IFERROR(VLOOKUP(BU$7,'CMM3 - FINAN'!$A:$F,5,0),0)</f>
        <v>0</v>
      </c>
      <c r="BV95" s="83">
        <f>IFERROR(VLOOKUP(BV$7,'CMM3 - FINAN'!$A:$F,5,0),0)</f>
        <v>0</v>
      </c>
      <c r="BW95" s="83">
        <f>IFERROR(VLOOKUP(BW$7,'CMM3 - FINAN'!$A:$F,5,0),0)</f>
        <v>0</v>
      </c>
      <c r="BX95" s="83">
        <f>IFERROR(VLOOKUP(BX$7,'CMM3 - FINAN'!$A:$F,5,0),0)</f>
        <v>0</v>
      </c>
      <c r="BY95" s="83">
        <f>IFERROR(VLOOKUP(BY$7,'CMM3 - FINAN'!$A:$F,5,0),0)</f>
        <v>0</v>
      </c>
      <c r="BZ95" s="83">
        <f>IFERROR(VLOOKUP(BZ$7,'CMM3 - FINAN'!$A:$F,5,0),0)</f>
        <v>0</v>
      </c>
      <c r="CA95" s="83">
        <f>IFERROR(VLOOKUP(CA$7,'CMM3 - FINAN'!$A:$F,5,0),0)</f>
        <v>0</v>
      </c>
      <c r="CB95" s="83">
        <f>IFERROR(VLOOKUP(CB$7,'CMM3 - FINAN'!$A:$F,5,0),0)</f>
        <v>0</v>
      </c>
      <c r="CC95" s="83">
        <f>IFERROR(VLOOKUP(CC$7,'CMM3 - FINAN'!$A:$F,5,0),0)</f>
        <v>0</v>
      </c>
      <c r="CD95" s="83">
        <f>IFERROR(VLOOKUP(CD$7,'CMM3 - FINAN'!$A:$F,5,0),0)</f>
        <v>0</v>
      </c>
      <c r="CE95" s="83">
        <f>IFERROR(VLOOKUP(CE$7,'CMM3 - FINAN'!$A:$F,5,0),0)</f>
        <v>0</v>
      </c>
      <c r="CF95" s="83">
        <f>IFERROR(VLOOKUP(CF$7,'CMM3 - FINAN'!$A:$F,5,0),0)</f>
        <v>0</v>
      </c>
      <c r="CG95" s="83">
        <f>IFERROR(VLOOKUP(CG$7,'CMM3 - FINAN'!$A:$F,5,0),0)</f>
        <v>0</v>
      </c>
      <c r="CH95" s="83">
        <f>IFERROR(VLOOKUP(CH$7,'CMM3 - FINAN'!$A:$F,5,0),0)</f>
        <v>0</v>
      </c>
      <c r="CI95" s="83">
        <f>IFERROR(VLOOKUP(CI$7,'CMM3 - FINAN'!$A:$F,5,0),0)</f>
        <v>0</v>
      </c>
      <c r="CJ95" s="83">
        <f>IFERROR(VLOOKUP(CJ$7,'CMM3 - FINAN'!$A:$F,5,0),0)</f>
        <v>0</v>
      </c>
      <c r="CK95" s="83">
        <f>IFERROR(VLOOKUP(CK$7,'CMM3 - FINAN'!$A:$F,5,0),0)</f>
        <v>0</v>
      </c>
      <c r="CL95" s="83">
        <f>IFERROR(VLOOKUP(CL$7,'CMM3 - FINAN'!$A:$F,5,0),0)</f>
        <v>0</v>
      </c>
      <c r="CM95" s="83">
        <f>IFERROR(VLOOKUP(CM$7,'CMM3 - FINAN'!$A:$F,5,0),0)</f>
        <v>0</v>
      </c>
      <c r="CN95" s="83">
        <f>IFERROR(VLOOKUP(CN$7,'CMM3 - FINAN'!$A:$F,5,0),0)</f>
        <v>0</v>
      </c>
      <c r="CO95" s="83">
        <f>IFERROR(VLOOKUP(CO$7,'CMM3 - FINAN'!$A:$F,5,0),0)</f>
        <v>0</v>
      </c>
      <c r="CP95" s="83">
        <f>IFERROR(VLOOKUP(CP$7,'CMM3 - FINAN'!$A:$F,5,0),0)</f>
        <v>0</v>
      </c>
      <c r="CQ95" s="83">
        <f>IFERROR(VLOOKUP(CQ$7,'CMM3 - FINAN'!$A:$F,5,0),0)</f>
        <v>0</v>
      </c>
      <c r="CR95" s="83">
        <f>IFERROR(VLOOKUP(CR$7,'CMM3 - FINAN'!$A:$F,5,0),0)</f>
        <v>0</v>
      </c>
      <c r="CS95" s="83">
        <f>IFERROR(VLOOKUP(CS$7,'CMM3 - FINAN'!$A:$F,5,0),0)</f>
        <v>0</v>
      </c>
      <c r="CT95" s="83">
        <f>IFERROR(VLOOKUP(CT$7,'CMM3 - FINAN'!$A:$F,5,0),0)</f>
        <v>0</v>
      </c>
      <c r="CU95" s="83">
        <f>IFERROR(VLOOKUP(CU$7,'CMM3 - FINAN'!$A:$F,5,0),0)</f>
        <v>0</v>
      </c>
      <c r="CV95" s="83">
        <f>IFERROR(VLOOKUP(CV$7,'CMM3 - FINAN'!$A:$F,5,0),0)</f>
        <v>0</v>
      </c>
      <c r="CW95" s="83">
        <f>IFERROR(VLOOKUP(CW$7,'CMM3 - FINAN'!$A:$F,5,0),0)</f>
        <v>0</v>
      </c>
      <c r="CX95" s="83">
        <f>IFERROR(VLOOKUP(CX$7,'CMM3 - FINAN'!$A:$F,5,0),0)</f>
        <v>0</v>
      </c>
      <c r="CY95" s="83">
        <f>IFERROR(VLOOKUP(CY$7,'CMM3 - FINAN'!$A:$F,5,0),0)</f>
        <v>0</v>
      </c>
      <c r="CZ95" s="83">
        <f>IFERROR(VLOOKUP(CZ$7,'CMM3 - FINAN'!$A:$F,5,0),0)</f>
        <v>0</v>
      </c>
      <c r="DA95" s="83">
        <f>IFERROR(VLOOKUP(DA$7,'CMM3 - FINAN'!$A:$F,5,0),0)</f>
        <v>0</v>
      </c>
      <c r="DB95" s="83">
        <f>IFERROR(VLOOKUP(DB$7,'CMM3 - FINAN'!$A:$F,5,0),0)</f>
        <v>0</v>
      </c>
      <c r="DC95" s="83">
        <f>IFERROR(VLOOKUP(DC$7,'CMM3 - FINAN'!$A:$F,5,0),0)</f>
        <v>0</v>
      </c>
      <c r="DD95" s="83">
        <f>IFERROR(VLOOKUP(DD$7,'CMM3 - FINAN'!$A:$F,5,0),0)</f>
        <v>0</v>
      </c>
      <c r="DE95" s="83">
        <f>IFERROR(VLOOKUP(DE$7,'CMM3 - FINAN'!$A:$F,5,0),0)</f>
        <v>0</v>
      </c>
      <c r="DF95" s="83">
        <f>IFERROR(VLOOKUP(DF$7,'CMM3 - FINAN'!$A:$F,5,0),0)</f>
        <v>0</v>
      </c>
      <c r="DG95" s="83">
        <f>IFERROR(VLOOKUP(DG$7,'CMM3 - FINAN'!$A:$F,5,0),0)</f>
        <v>0</v>
      </c>
      <c r="DH95" s="83">
        <f>IFERROR(VLOOKUP(DH$7,'CMM3 - FINAN'!$A:$F,5,0),0)</f>
        <v>0</v>
      </c>
      <c r="DI95" s="83">
        <f>IFERROR(VLOOKUP(DI$7,'CMM3 - FINAN'!$A:$F,5,0),0)</f>
        <v>0</v>
      </c>
      <c r="DJ95" s="83">
        <f>IFERROR(VLOOKUP(DJ$7,'CMM3 - FINAN'!$A:$F,5,0),0)</f>
        <v>0</v>
      </c>
      <c r="DK95" s="83">
        <f>IFERROR(VLOOKUP(DK$7,'CMM3 - FINAN'!$A:$F,5,0),0)</f>
        <v>0</v>
      </c>
      <c r="DL95" s="83">
        <f>IFERROR(VLOOKUP(DL$7,'CMM3 - FINAN'!$A:$F,5,0),0)</f>
        <v>0</v>
      </c>
      <c r="DM95" s="83">
        <f>IFERROR(VLOOKUP(DM$7,'CMM3 - FINAN'!$A:$F,5,0),0)</f>
        <v>0</v>
      </c>
      <c r="DN95" s="83">
        <f>IFERROR(VLOOKUP(DN$7,'CMM3 - FINAN'!$A:$F,5,0),0)</f>
        <v>0</v>
      </c>
      <c r="DO95" s="83">
        <f>IFERROR(VLOOKUP(DO$7,'CMM3 - FINAN'!$A:$F,5,0),0)</f>
        <v>0</v>
      </c>
      <c r="DP95" s="83">
        <f>IFERROR(VLOOKUP(DP$7,'CMM3 - FINAN'!$A:$F,5,0),0)</f>
        <v>0</v>
      </c>
      <c r="DQ95" s="83">
        <f>IFERROR(VLOOKUP(DQ$7,'CMM3 - FINAN'!$A:$F,5,0),0)</f>
        <v>0</v>
      </c>
      <c r="DR95" s="83">
        <f>IFERROR(VLOOKUP(DR$7,'CMM3 - FINAN'!$A:$F,5,0),0)</f>
        <v>0</v>
      </c>
      <c r="DS95" s="83">
        <f>IFERROR(VLOOKUP(DS$7,'CMM3 - FINAN'!$A:$F,5,0),0)</f>
        <v>0</v>
      </c>
      <c r="DT95" s="83">
        <f>IFERROR(VLOOKUP(DT$7,'CMM3 - FINAN'!$A:$F,5,0),0)</f>
        <v>0</v>
      </c>
      <c r="DU95" s="83">
        <f>IFERROR(VLOOKUP(DU$7,'CMM3 - FINAN'!$A:$F,5,0),0)</f>
        <v>0</v>
      </c>
      <c r="DV95" s="83">
        <f>IFERROR(VLOOKUP(DV$7,'CMM3 - FINAN'!$A:$F,5,0),0)</f>
        <v>0</v>
      </c>
      <c r="DW95" s="83">
        <f>IFERROR(VLOOKUP(DW$7,'CMM3 - FINAN'!$A:$F,5,0),0)</f>
        <v>0</v>
      </c>
      <c r="DX95" s="83">
        <f>IFERROR(VLOOKUP(DX$7,'CMM3 - FINAN'!$A:$F,5,0),0)</f>
        <v>0</v>
      </c>
      <c r="DY95" s="83">
        <f>IFERROR(VLOOKUP(DY$7,'CMM3 - FINAN'!$A:$F,5,0),0)</f>
        <v>0</v>
      </c>
      <c r="DZ95" s="83">
        <f>IFERROR(VLOOKUP(DZ$7,'CMM3 - FINAN'!$A:$F,5,0),0)</f>
        <v>0</v>
      </c>
      <c r="EA95" s="83">
        <f>IFERROR(VLOOKUP(EA$7,'CMM3 - FINAN'!$A:$F,5,0),0)</f>
        <v>0</v>
      </c>
      <c r="EB95" s="83">
        <f>IFERROR(VLOOKUP(EB$7,'CMM3 - FINAN'!$A:$F,5,0),0)</f>
        <v>0</v>
      </c>
      <c r="EC95" s="83">
        <f>IFERROR(VLOOKUP(EC$7,'CMM3 - FINAN'!$A:$F,5,0),0)</f>
        <v>0</v>
      </c>
      <c r="ED95" s="83">
        <f>IFERROR(VLOOKUP(ED$7,'CMM3 - FINAN'!$A:$F,5,0),0)</f>
        <v>0</v>
      </c>
      <c r="EE95" s="83">
        <f>IFERROR(VLOOKUP(EE$7,'CMM3 - FINAN'!$A:$F,5,0),0)</f>
        <v>0</v>
      </c>
      <c r="EF95" s="83">
        <f>IFERROR(VLOOKUP(EF$7,'CMM3 - FINAN'!$A:$F,5,0),0)</f>
        <v>0</v>
      </c>
      <c r="EG95" s="83">
        <f>IFERROR(VLOOKUP(EG$7,'CMM3 - FINAN'!$A:$F,5,0),0)</f>
        <v>0</v>
      </c>
      <c r="EH95" s="83">
        <f>IFERROR(VLOOKUP(EH$7,'CMM3 - FINAN'!$A:$F,5,0),0)</f>
        <v>0</v>
      </c>
      <c r="EI95" s="83">
        <f>IFERROR(VLOOKUP(EI$7,'CMM3 - FINAN'!$A:$F,5,0),0)</f>
        <v>0</v>
      </c>
      <c r="EJ95" s="83">
        <f>IFERROR(VLOOKUP(EJ$7,'CMM3 - FINAN'!$A:$F,5,0),0)</f>
        <v>0</v>
      </c>
      <c r="EK95" s="83">
        <f>IFERROR(VLOOKUP(EK$7,'CMM3 - FINAN'!$A:$F,5,0),0)</f>
        <v>0</v>
      </c>
      <c r="EL95" s="83">
        <f>IFERROR(VLOOKUP(EL$7,'CMM3 - FINAN'!$A:$F,5,0),0)</f>
        <v>0</v>
      </c>
      <c r="EM95" s="83">
        <f>IFERROR(VLOOKUP(EM$7,'CMM3 - FINAN'!$A:$F,5,0),0)</f>
        <v>0</v>
      </c>
      <c r="EN95" s="83">
        <f>IFERROR(VLOOKUP(EN$7,'CMM3 - FINAN'!$A:$F,5,0),0)</f>
        <v>0</v>
      </c>
      <c r="EO95" s="83">
        <f>IFERROR(VLOOKUP(EO$7,'CMM3 - FINAN'!$A:$F,5,0),0)</f>
        <v>0</v>
      </c>
      <c r="EP95" s="83">
        <f>IFERROR(VLOOKUP(EP$7,'CMM3 - FINAN'!$A:$F,5,0),0)</f>
        <v>0</v>
      </c>
      <c r="EQ95" s="83">
        <f>IFERROR(VLOOKUP(EQ$7,'CMM3 - FINAN'!$A:$F,5,0),0)</f>
        <v>0</v>
      </c>
      <c r="ER95" s="83">
        <f>IFERROR(VLOOKUP(ER$7,'CMM3 - FINAN'!$A:$F,5,0),0)</f>
        <v>0</v>
      </c>
      <c r="ES95" s="83">
        <f>IFERROR(VLOOKUP(ES$7,'CMM3 - FINAN'!$A:$F,5,0),0)</f>
        <v>0</v>
      </c>
      <c r="ET95" s="83">
        <f>IFERROR(VLOOKUP(ET$7,'CMM3 - FINAN'!$A:$F,5,0),0)</f>
        <v>0</v>
      </c>
      <c r="EU95" s="83">
        <f>IFERROR(VLOOKUP(EU$7,'CMM3 - FINAN'!$A:$F,5,0),0)</f>
        <v>0</v>
      </c>
      <c r="EV95" s="83">
        <f>IFERROR(VLOOKUP(EV$7,'CMM3 - FINAN'!$A:$F,5,0),0)</f>
        <v>0</v>
      </c>
      <c r="EW95" s="83">
        <f>IFERROR(VLOOKUP(EW$7,'CMM3 - FINAN'!$A:$F,5,0),0)</f>
        <v>0</v>
      </c>
      <c r="EX95" s="83">
        <f>IFERROR(VLOOKUP(EX$7,'CMM3 - FINAN'!$A:$F,5,0),0)</f>
        <v>0</v>
      </c>
      <c r="EY95" s="83">
        <f>IFERROR(VLOOKUP(EY$7,'CMM3 - FINAN'!$A:$F,5,0),0)</f>
        <v>0</v>
      </c>
      <c r="EZ95" s="83">
        <f>IFERROR(VLOOKUP(EZ$7,'CMM3 - FINAN'!$A:$F,5,0),0)</f>
        <v>0</v>
      </c>
      <c r="FA95" s="83">
        <f>IFERROR(VLOOKUP(FA$7,'CMM3 - FINAN'!$A:$F,5,0),0)</f>
        <v>0</v>
      </c>
      <c r="FB95" s="83">
        <f>IFERROR(VLOOKUP(FB$7,'CMM3 - FINAN'!$A:$F,5,0),0)</f>
        <v>0</v>
      </c>
      <c r="FC95" s="83">
        <f>IFERROR(VLOOKUP(FC$7,'CMM3 - FINAN'!$A:$F,5,0),0)</f>
        <v>0</v>
      </c>
      <c r="FD95" s="83">
        <f>IFERROR(VLOOKUP(FD$7,'CMM3 - FINAN'!$A:$F,5,0),0)</f>
        <v>0</v>
      </c>
      <c r="FE95" s="83">
        <f>IFERROR(VLOOKUP(FE$7,'CMM3 - FINAN'!$A:$F,5,0),0)</f>
        <v>0</v>
      </c>
      <c r="FF95" s="83">
        <f>IFERROR(VLOOKUP(FF$7,'CMM3 - FINAN'!$A:$F,5,0),0)</f>
        <v>0</v>
      </c>
      <c r="FG95" s="83">
        <f>IFERROR(VLOOKUP(FG$7,'CMM3 - FINAN'!$A:$F,5,0),0)</f>
        <v>0</v>
      </c>
      <c r="FH95" s="83">
        <f>IFERROR(VLOOKUP(FH$7,'CMM3 - FINAN'!$A:$F,5,0),0)</f>
        <v>0</v>
      </c>
      <c r="FI95" s="83">
        <f>IFERROR(VLOOKUP(FI$7,'CMM3 - FINAN'!$A:$F,5,0),0)</f>
        <v>0</v>
      </c>
      <c r="FJ95" s="83">
        <f>IFERROR(VLOOKUP(FJ$7,'CMM3 - FINAN'!$A:$F,5,0),0)</f>
        <v>0</v>
      </c>
      <c r="FK95" s="83">
        <f>IFERROR(VLOOKUP(FK$7,'CMM3 - FINAN'!$A:$F,5,0),0)</f>
        <v>0</v>
      </c>
      <c r="FL95" s="83">
        <f>IFERROR(VLOOKUP(FL$7,'CMM3 - FINAN'!$A:$F,5,0),0)</f>
        <v>0</v>
      </c>
      <c r="FM95" s="83">
        <f>IFERROR(VLOOKUP(FM$7,'CMM3 - FINAN'!$A:$F,5,0),0)</f>
        <v>0</v>
      </c>
      <c r="FN95" s="83">
        <f>IFERROR(VLOOKUP(FN$7,'CMM3 - FINAN'!$A:$F,5,0),0)</f>
        <v>0</v>
      </c>
      <c r="FO95" s="83">
        <f>IFERROR(VLOOKUP(FO$7,'CMM3 - FINAN'!$A:$F,5,0),0)</f>
        <v>0</v>
      </c>
      <c r="FP95" s="83">
        <f>IFERROR(VLOOKUP(FP$7,'CMM3 - FINAN'!$A:$F,5,0),0)</f>
        <v>0</v>
      </c>
      <c r="FQ95" s="83">
        <f>IFERROR(VLOOKUP(FQ$7,'CMM3 - FINAN'!$A:$F,5,0),0)</f>
        <v>0</v>
      </c>
      <c r="FR95" s="83">
        <f>IFERROR(VLOOKUP(FR$7,'CMM3 - FINAN'!$A:$F,5,0),0)</f>
        <v>0</v>
      </c>
      <c r="FS95" s="83">
        <f>IFERROR(VLOOKUP(FS$7,'CMM3 - FINAN'!$A:$F,5,0),0)</f>
        <v>0</v>
      </c>
      <c r="FT95" s="83">
        <f>IFERROR(VLOOKUP(FT$7,'CMM3 - FINAN'!$A:$F,5,0),0)</f>
        <v>0</v>
      </c>
      <c r="FU95" s="83">
        <f>IFERROR(VLOOKUP(FU$7,'CMM3 - FINAN'!$A:$F,5,0),0)</f>
        <v>0</v>
      </c>
      <c r="FV95" s="83">
        <f>IFERROR(VLOOKUP(FV$7,'CMM3 - FINAN'!$A:$F,5,0),0)</f>
        <v>0</v>
      </c>
      <c r="FW95" s="83">
        <f>IFERROR(VLOOKUP(FW$7,'CMM3 - FINAN'!$A:$F,5,0),0)</f>
        <v>0</v>
      </c>
      <c r="FX95" s="83">
        <f>IFERROR(VLOOKUP(FX$7,'CMM3 - FINAN'!$A:$F,5,0),0)</f>
        <v>0</v>
      </c>
      <c r="FY95" s="83">
        <f>IFERROR(VLOOKUP(FY$7,'CMM3 - FINAN'!$A:$F,5,0),0)</f>
        <v>0</v>
      </c>
      <c r="FZ95" s="83">
        <f>IFERROR(VLOOKUP(FZ$7,'CMM3 - FINAN'!$A:$F,5,0),0)</f>
        <v>0</v>
      </c>
      <c r="GA95" s="83">
        <f>IFERROR(VLOOKUP(GA$7,'CMM3 - FINAN'!$A:$F,5,0),0)</f>
        <v>0</v>
      </c>
      <c r="GB95" s="83">
        <f>IFERROR(VLOOKUP(GB$7,'CMM3 - FINAN'!$A:$F,5,0),0)</f>
        <v>0</v>
      </c>
      <c r="GC95" s="83">
        <f>IFERROR(VLOOKUP(GC$7,'CMM3 - FINAN'!$A:$F,5,0),0)</f>
        <v>0</v>
      </c>
      <c r="GD95" s="83">
        <f>IFERROR(VLOOKUP(GD$7,'CMM3 - FINAN'!$A:$F,5,0),0)</f>
        <v>0</v>
      </c>
      <c r="GE95" s="83">
        <f>IFERROR(VLOOKUP(GE$7,'CMM3 - FINAN'!$A:$F,5,0),0)</f>
        <v>0</v>
      </c>
      <c r="GF95" s="83">
        <f>IFERROR(VLOOKUP(GF$7,'CMM3 - FINAN'!$A:$F,5,0),0)</f>
        <v>0</v>
      </c>
      <c r="GG95" s="83">
        <f>IFERROR(VLOOKUP(GG$7,'CMM3 - FINAN'!$A:$F,5,0),0)</f>
        <v>0</v>
      </c>
      <c r="GH95" s="83">
        <f>IFERROR(VLOOKUP(GH$7,'CMM3 - FINAN'!$A:$F,5,0),0)</f>
        <v>0</v>
      </c>
      <c r="GI95" s="83">
        <f>IFERROR(VLOOKUP(GI$7,'CMM3 - FINAN'!$A:$F,5,0),0)</f>
        <v>0</v>
      </c>
      <c r="GJ95" s="83">
        <f>IFERROR(VLOOKUP(GJ$7,'CMM3 - FINAN'!$A:$F,5,0),0)</f>
        <v>0</v>
      </c>
      <c r="GK95" s="83">
        <f>IFERROR(VLOOKUP(GK$7,'CMM3 - FINAN'!$A:$F,5,0),0)</f>
        <v>0</v>
      </c>
      <c r="GL95" s="83">
        <f>IFERROR(VLOOKUP(GL$7,'CMM3 - FINAN'!$A:$F,5,0),0)</f>
        <v>0</v>
      </c>
      <c r="GM95" s="83">
        <f>IFERROR(VLOOKUP(GM$7,'CMM3 - FINAN'!$A:$F,5,0),0)</f>
        <v>0</v>
      </c>
      <c r="GN95" s="83">
        <f>IFERROR(VLOOKUP(GN$7,'CMM3 - FINAN'!$A:$F,5,0),0)</f>
        <v>0</v>
      </c>
      <c r="GO95" s="83">
        <f>IFERROR(VLOOKUP(GO$7,'CMM3 - FINAN'!$A:$F,5,0),0)</f>
        <v>0</v>
      </c>
      <c r="GP95" s="83">
        <f>IFERROR(VLOOKUP(GP$7,'CMM3 - FINAN'!$A:$F,5,0),0)</f>
        <v>0</v>
      </c>
      <c r="GQ95" s="83">
        <f>IFERROR(VLOOKUP(GQ$7,'CMM3 - FINAN'!$A:$F,5,0),0)</f>
        <v>0</v>
      </c>
      <c r="GR95" s="83">
        <f>IFERROR(VLOOKUP(GR$7,'CMM3 - FINAN'!$A:$F,5,0),0)</f>
        <v>0</v>
      </c>
      <c r="GS95" s="83">
        <f>IFERROR(VLOOKUP(GS$7,'CMM3 - FINAN'!$A:$F,5,0),0)</f>
        <v>0</v>
      </c>
      <c r="GT95" s="83">
        <f>IFERROR(VLOOKUP(GT$7,'CMM3 - FINAN'!$A:$F,5,0),0)</f>
        <v>0</v>
      </c>
      <c r="GU95" s="83">
        <f>IFERROR(VLOOKUP(GU$7,'CMM3 - FINAN'!$A:$F,5,0),0)</f>
        <v>0</v>
      </c>
      <c r="GV95" s="83">
        <f>IFERROR(VLOOKUP(GV$7,'CMM3 - FINAN'!$A:$F,5,0),0)</f>
        <v>0</v>
      </c>
      <c r="GW95" s="83">
        <f>IFERROR(VLOOKUP(GW$7,'CMM3 - FINAN'!$A:$F,5,0),0)</f>
        <v>0</v>
      </c>
      <c r="GX95" s="83">
        <f>IFERROR(VLOOKUP(GX$7,'CMM3 - FINAN'!$A:$F,5,0),0)</f>
        <v>0</v>
      </c>
      <c r="GY95" s="83">
        <f>IFERROR(VLOOKUP(GY$7,'CMM3 - FINAN'!$A:$F,5,0),0)</f>
        <v>0</v>
      </c>
      <c r="GZ95" s="83">
        <f>IFERROR(VLOOKUP(GZ$7,'CMM3 - FINAN'!$A:$F,5,0),0)</f>
        <v>0</v>
      </c>
      <c r="HA95" s="83">
        <f>IFERROR(VLOOKUP(HA$7,'CMM3 - FINAN'!$A:$F,5,0),0)</f>
        <v>0</v>
      </c>
      <c r="HB95" s="83">
        <f>IFERROR(VLOOKUP(HB$7,'CMM3 - FINAN'!$A:$F,5,0),0)</f>
        <v>0</v>
      </c>
      <c r="HC95" s="83">
        <f>IFERROR(VLOOKUP(HC$7,'CMM3 - FINAN'!$A:$F,5,0),0)</f>
        <v>0</v>
      </c>
      <c r="HD95" s="83">
        <f>IFERROR(VLOOKUP(HD$7,'CMM3 - FINAN'!$A:$F,5,0),0)</f>
        <v>0</v>
      </c>
      <c r="HE95" s="83">
        <f>IFERROR(VLOOKUP(HE$7,'CMM3 - FINAN'!$A:$F,5,0),0)</f>
        <v>0</v>
      </c>
      <c r="HF95" s="83">
        <f>IFERROR(VLOOKUP(HF$7,'CMM3 - FINAN'!$A:$F,5,0),0)</f>
        <v>0</v>
      </c>
      <c r="HG95" s="83">
        <f>IFERROR(VLOOKUP(HG$7,'CMM3 - FINAN'!$A:$F,5,0),0)</f>
        <v>0</v>
      </c>
      <c r="HH95" s="83">
        <f>IFERROR(VLOOKUP(HH$7,'CMM3 - FINAN'!$A:$F,5,0),0)</f>
        <v>0</v>
      </c>
      <c r="HI95" s="83">
        <f>IFERROR(VLOOKUP(HI$7,'CMM3 - FINAN'!$A:$F,5,0),0)</f>
        <v>0</v>
      </c>
    </row>
    <row r="96" spans="1:217" ht="14.4" x14ac:dyDescent="0.3">
      <c r="A96" s="31"/>
    </row>
    <row r="97" spans="1:217" s="22" customFormat="1" x14ac:dyDescent="0.2">
      <c r="A97" s="34" t="s">
        <v>255</v>
      </c>
      <c r="B97" s="83" t="e">
        <f t="shared" ref="B97:BM97" si="96">B65+B55-B67+B91-B92-B93-B95</f>
        <v>#REF!</v>
      </c>
      <c r="C97" s="83" t="e">
        <f t="shared" si="96"/>
        <v>#REF!</v>
      </c>
      <c r="D97" s="83" t="e">
        <f t="shared" si="96"/>
        <v>#REF!</v>
      </c>
      <c r="E97" s="83" t="e">
        <f t="shared" si="96"/>
        <v>#REF!</v>
      </c>
      <c r="F97" s="83" t="e">
        <f t="shared" si="96"/>
        <v>#REF!</v>
      </c>
      <c r="G97" s="83" t="e">
        <f t="shared" si="96"/>
        <v>#REF!</v>
      </c>
      <c r="H97" s="83" t="e">
        <f t="shared" si="96"/>
        <v>#REF!</v>
      </c>
      <c r="I97" s="83" t="e">
        <f t="shared" si="96"/>
        <v>#REF!</v>
      </c>
      <c r="J97" s="83" t="e">
        <f t="shared" si="96"/>
        <v>#REF!</v>
      </c>
      <c r="K97" s="83" t="e">
        <f t="shared" si="96"/>
        <v>#REF!</v>
      </c>
      <c r="L97" s="83" t="e">
        <f t="shared" si="96"/>
        <v>#REF!</v>
      </c>
      <c r="M97" s="83" t="e">
        <f t="shared" si="96"/>
        <v>#REF!</v>
      </c>
      <c r="N97" s="83" t="e">
        <f t="shared" si="96"/>
        <v>#REF!</v>
      </c>
      <c r="O97" s="83" t="e">
        <f t="shared" si="96"/>
        <v>#REF!</v>
      </c>
      <c r="P97" s="83" t="e">
        <f t="shared" si="96"/>
        <v>#REF!</v>
      </c>
      <c r="Q97" s="83" t="e">
        <f t="shared" si="96"/>
        <v>#REF!</v>
      </c>
      <c r="R97" s="83" t="e">
        <f t="shared" si="96"/>
        <v>#REF!</v>
      </c>
      <c r="S97" s="83" t="e">
        <f t="shared" si="96"/>
        <v>#REF!</v>
      </c>
      <c r="T97" s="83" t="e">
        <f t="shared" si="96"/>
        <v>#REF!</v>
      </c>
      <c r="U97" s="83" t="e">
        <f t="shared" si="96"/>
        <v>#REF!</v>
      </c>
      <c r="V97" s="83" t="e">
        <f t="shared" si="96"/>
        <v>#REF!</v>
      </c>
      <c r="W97" s="83" t="e">
        <f t="shared" si="96"/>
        <v>#REF!</v>
      </c>
      <c r="X97" s="83" t="e">
        <f t="shared" si="96"/>
        <v>#REF!</v>
      </c>
      <c r="Y97" s="83" t="e">
        <f t="shared" si="96"/>
        <v>#REF!</v>
      </c>
      <c r="Z97" s="83" t="e">
        <f t="shared" si="96"/>
        <v>#REF!</v>
      </c>
      <c r="AA97" s="83" t="e">
        <f t="shared" si="96"/>
        <v>#REF!</v>
      </c>
      <c r="AB97" s="83" t="e">
        <f t="shared" si="96"/>
        <v>#REF!</v>
      </c>
      <c r="AC97" s="83" t="e">
        <f t="shared" si="96"/>
        <v>#REF!</v>
      </c>
      <c r="AD97" s="83" t="e">
        <f t="shared" si="96"/>
        <v>#REF!</v>
      </c>
      <c r="AE97" s="83" t="e">
        <f t="shared" si="96"/>
        <v>#REF!</v>
      </c>
      <c r="AF97" s="83" t="e">
        <f t="shared" si="96"/>
        <v>#REF!</v>
      </c>
      <c r="AG97" s="83" t="e">
        <f t="shared" si="96"/>
        <v>#REF!</v>
      </c>
      <c r="AH97" s="83" t="e">
        <f t="shared" si="96"/>
        <v>#REF!</v>
      </c>
      <c r="AI97" s="83" t="e">
        <f t="shared" si="96"/>
        <v>#REF!</v>
      </c>
      <c r="AJ97" s="83" t="e">
        <f t="shared" si="96"/>
        <v>#REF!</v>
      </c>
      <c r="AK97" s="83" t="e">
        <f t="shared" si="96"/>
        <v>#REF!</v>
      </c>
      <c r="AL97" s="83" t="e">
        <f t="shared" si="96"/>
        <v>#REF!</v>
      </c>
      <c r="AM97" s="83" t="e">
        <f t="shared" si="96"/>
        <v>#REF!</v>
      </c>
      <c r="AN97" s="83" t="e">
        <f t="shared" si="96"/>
        <v>#REF!</v>
      </c>
      <c r="AO97" s="83" t="e">
        <f t="shared" si="96"/>
        <v>#REF!</v>
      </c>
      <c r="AP97" s="83" t="e">
        <f t="shared" si="96"/>
        <v>#REF!</v>
      </c>
      <c r="AQ97" s="83" t="e">
        <f t="shared" si="96"/>
        <v>#REF!</v>
      </c>
      <c r="AR97" s="83" t="e">
        <f t="shared" si="96"/>
        <v>#REF!</v>
      </c>
      <c r="AS97" s="83" t="e">
        <f t="shared" si="96"/>
        <v>#REF!</v>
      </c>
      <c r="AT97" s="83" t="e">
        <f t="shared" si="96"/>
        <v>#REF!</v>
      </c>
      <c r="AU97" s="83" t="e">
        <f t="shared" si="96"/>
        <v>#REF!</v>
      </c>
      <c r="AV97" s="83" t="e">
        <f t="shared" si="96"/>
        <v>#REF!</v>
      </c>
      <c r="AW97" s="83" t="e">
        <f t="shared" si="96"/>
        <v>#REF!</v>
      </c>
      <c r="AX97" s="83" t="e">
        <f t="shared" si="96"/>
        <v>#REF!</v>
      </c>
      <c r="AY97" s="83" t="e">
        <f t="shared" si="96"/>
        <v>#REF!</v>
      </c>
      <c r="AZ97" s="83" t="e">
        <f t="shared" si="96"/>
        <v>#REF!</v>
      </c>
      <c r="BA97" s="83" t="e">
        <f t="shared" si="96"/>
        <v>#REF!</v>
      </c>
      <c r="BB97" s="83" t="e">
        <f t="shared" si="96"/>
        <v>#REF!</v>
      </c>
      <c r="BC97" s="83" t="e">
        <f t="shared" si="96"/>
        <v>#REF!</v>
      </c>
      <c r="BD97" s="83" t="e">
        <f t="shared" si="96"/>
        <v>#REF!</v>
      </c>
      <c r="BE97" s="83" t="e">
        <f t="shared" si="96"/>
        <v>#REF!</v>
      </c>
      <c r="BF97" s="83" t="e">
        <f t="shared" si="96"/>
        <v>#REF!</v>
      </c>
      <c r="BG97" s="83" t="e">
        <f t="shared" si="96"/>
        <v>#REF!</v>
      </c>
      <c r="BH97" s="83" t="e">
        <f t="shared" si="96"/>
        <v>#REF!</v>
      </c>
      <c r="BI97" s="83" t="e">
        <f t="shared" si="96"/>
        <v>#REF!</v>
      </c>
      <c r="BJ97" s="83" t="e">
        <f t="shared" si="96"/>
        <v>#REF!</v>
      </c>
      <c r="BK97" s="83" t="e">
        <f t="shared" si="96"/>
        <v>#REF!</v>
      </c>
      <c r="BL97" s="83" t="e">
        <f t="shared" si="96"/>
        <v>#REF!</v>
      </c>
      <c r="BM97" s="83" t="e">
        <f t="shared" si="96"/>
        <v>#REF!</v>
      </c>
      <c r="BN97" s="83" t="e">
        <f t="shared" ref="BN97:DY97" si="97">BN65+BN55-BN67+BN91-BN92-BN93-BN95</f>
        <v>#REF!</v>
      </c>
      <c r="BO97" s="83" t="e">
        <f t="shared" si="97"/>
        <v>#REF!</v>
      </c>
      <c r="BP97" s="83" t="e">
        <f t="shared" si="97"/>
        <v>#REF!</v>
      </c>
      <c r="BQ97" s="83" t="e">
        <f t="shared" si="97"/>
        <v>#REF!</v>
      </c>
      <c r="BR97" s="83" t="e">
        <f t="shared" si="97"/>
        <v>#REF!</v>
      </c>
      <c r="BS97" s="83" t="e">
        <f t="shared" si="97"/>
        <v>#REF!</v>
      </c>
      <c r="BT97" s="83" t="e">
        <f t="shared" si="97"/>
        <v>#REF!</v>
      </c>
      <c r="BU97" s="83" t="e">
        <f t="shared" si="97"/>
        <v>#REF!</v>
      </c>
      <c r="BV97" s="83" t="e">
        <f t="shared" si="97"/>
        <v>#REF!</v>
      </c>
      <c r="BW97" s="83" t="e">
        <f t="shared" si="97"/>
        <v>#REF!</v>
      </c>
      <c r="BX97" s="83" t="e">
        <f t="shared" si="97"/>
        <v>#REF!</v>
      </c>
      <c r="BY97" s="83" t="e">
        <f t="shared" si="97"/>
        <v>#REF!</v>
      </c>
      <c r="BZ97" s="83" t="e">
        <f t="shared" si="97"/>
        <v>#REF!</v>
      </c>
      <c r="CA97" s="83" t="e">
        <f t="shared" si="97"/>
        <v>#REF!</v>
      </c>
      <c r="CB97" s="83" t="e">
        <f t="shared" si="97"/>
        <v>#REF!</v>
      </c>
      <c r="CC97" s="83" t="e">
        <f t="shared" si="97"/>
        <v>#REF!</v>
      </c>
      <c r="CD97" s="83" t="e">
        <f t="shared" si="97"/>
        <v>#REF!</v>
      </c>
      <c r="CE97" s="83" t="e">
        <f t="shared" si="97"/>
        <v>#REF!</v>
      </c>
      <c r="CF97" s="83" t="e">
        <f t="shared" si="97"/>
        <v>#REF!</v>
      </c>
      <c r="CG97" s="83" t="e">
        <f t="shared" si="97"/>
        <v>#REF!</v>
      </c>
      <c r="CH97" s="83" t="e">
        <f t="shared" si="97"/>
        <v>#REF!</v>
      </c>
      <c r="CI97" s="83" t="e">
        <f t="shared" si="97"/>
        <v>#REF!</v>
      </c>
      <c r="CJ97" s="83" t="e">
        <f t="shared" si="97"/>
        <v>#REF!</v>
      </c>
      <c r="CK97" s="83" t="e">
        <f t="shared" si="97"/>
        <v>#REF!</v>
      </c>
      <c r="CL97" s="83" t="e">
        <f t="shared" si="97"/>
        <v>#REF!</v>
      </c>
      <c r="CM97" s="83" t="e">
        <f t="shared" si="97"/>
        <v>#REF!</v>
      </c>
      <c r="CN97" s="83" t="e">
        <f t="shared" si="97"/>
        <v>#REF!</v>
      </c>
      <c r="CO97" s="83" t="e">
        <f t="shared" si="97"/>
        <v>#REF!</v>
      </c>
      <c r="CP97" s="83" t="e">
        <f t="shared" si="97"/>
        <v>#REF!</v>
      </c>
      <c r="CQ97" s="83" t="e">
        <f t="shared" si="97"/>
        <v>#REF!</v>
      </c>
      <c r="CR97" s="83" t="e">
        <f t="shared" si="97"/>
        <v>#REF!</v>
      </c>
      <c r="CS97" s="83" t="e">
        <f t="shared" si="97"/>
        <v>#REF!</v>
      </c>
      <c r="CT97" s="83" t="e">
        <f t="shared" si="97"/>
        <v>#REF!</v>
      </c>
      <c r="CU97" s="83" t="e">
        <f t="shared" si="97"/>
        <v>#REF!</v>
      </c>
      <c r="CV97" s="83" t="e">
        <f t="shared" si="97"/>
        <v>#REF!</v>
      </c>
      <c r="CW97" s="83" t="e">
        <f t="shared" si="97"/>
        <v>#REF!</v>
      </c>
      <c r="CX97" s="83" t="e">
        <f t="shared" si="97"/>
        <v>#REF!</v>
      </c>
      <c r="CY97" s="83" t="e">
        <f t="shared" si="97"/>
        <v>#REF!</v>
      </c>
      <c r="CZ97" s="83" t="e">
        <f t="shared" si="97"/>
        <v>#REF!</v>
      </c>
      <c r="DA97" s="83" t="e">
        <f t="shared" si="97"/>
        <v>#REF!</v>
      </c>
      <c r="DB97" s="83" t="e">
        <f t="shared" si="97"/>
        <v>#REF!</v>
      </c>
      <c r="DC97" s="83" t="e">
        <f t="shared" si="97"/>
        <v>#REF!</v>
      </c>
      <c r="DD97" s="83" t="e">
        <f t="shared" si="97"/>
        <v>#REF!</v>
      </c>
      <c r="DE97" s="83" t="e">
        <f t="shared" si="97"/>
        <v>#REF!</v>
      </c>
      <c r="DF97" s="83" t="e">
        <f t="shared" si="97"/>
        <v>#REF!</v>
      </c>
      <c r="DG97" s="83" t="e">
        <f t="shared" si="97"/>
        <v>#REF!</v>
      </c>
      <c r="DH97" s="83" t="e">
        <f t="shared" si="97"/>
        <v>#REF!</v>
      </c>
      <c r="DI97" s="83" t="e">
        <f t="shared" si="97"/>
        <v>#REF!</v>
      </c>
      <c r="DJ97" s="83" t="e">
        <f t="shared" si="97"/>
        <v>#REF!</v>
      </c>
      <c r="DK97" s="83" t="e">
        <f t="shared" si="97"/>
        <v>#REF!</v>
      </c>
      <c r="DL97" s="83" t="e">
        <f t="shared" si="97"/>
        <v>#REF!</v>
      </c>
      <c r="DM97" s="83" t="e">
        <f t="shared" si="97"/>
        <v>#REF!</v>
      </c>
      <c r="DN97" s="83" t="e">
        <f t="shared" si="97"/>
        <v>#REF!</v>
      </c>
      <c r="DO97" s="83" t="e">
        <f t="shared" si="97"/>
        <v>#REF!</v>
      </c>
      <c r="DP97" s="83" t="e">
        <f t="shared" si="97"/>
        <v>#REF!</v>
      </c>
      <c r="DQ97" s="83" t="e">
        <f t="shared" si="97"/>
        <v>#REF!</v>
      </c>
      <c r="DR97" s="83" t="e">
        <f t="shared" si="97"/>
        <v>#REF!</v>
      </c>
      <c r="DS97" s="83" t="e">
        <f t="shared" si="97"/>
        <v>#REF!</v>
      </c>
      <c r="DT97" s="83" t="e">
        <f t="shared" si="97"/>
        <v>#REF!</v>
      </c>
      <c r="DU97" s="83" t="e">
        <f t="shared" si="97"/>
        <v>#REF!</v>
      </c>
      <c r="DV97" s="83" t="e">
        <f t="shared" si="97"/>
        <v>#REF!</v>
      </c>
      <c r="DW97" s="83" t="e">
        <f t="shared" si="97"/>
        <v>#REF!</v>
      </c>
      <c r="DX97" s="83" t="e">
        <f t="shared" si="97"/>
        <v>#REF!</v>
      </c>
      <c r="DY97" s="83" t="e">
        <f t="shared" si="97"/>
        <v>#REF!</v>
      </c>
      <c r="DZ97" s="83" t="e">
        <f t="shared" ref="DZ97:GK97" si="98">DZ65+DZ55-DZ67+DZ91-DZ92-DZ93-DZ95</f>
        <v>#REF!</v>
      </c>
      <c r="EA97" s="83" t="e">
        <f t="shared" si="98"/>
        <v>#REF!</v>
      </c>
      <c r="EB97" s="83" t="e">
        <f t="shared" si="98"/>
        <v>#REF!</v>
      </c>
      <c r="EC97" s="83" t="e">
        <f t="shared" si="98"/>
        <v>#REF!</v>
      </c>
      <c r="ED97" s="83" t="e">
        <f t="shared" si="98"/>
        <v>#REF!</v>
      </c>
      <c r="EE97" s="83" t="e">
        <f t="shared" si="98"/>
        <v>#REF!</v>
      </c>
      <c r="EF97" s="83" t="e">
        <f t="shared" si="98"/>
        <v>#REF!</v>
      </c>
      <c r="EG97" s="83" t="e">
        <f t="shared" si="98"/>
        <v>#REF!</v>
      </c>
      <c r="EH97" s="83" t="e">
        <f t="shared" si="98"/>
        <v>#REF!</v>
      </c>
      <c r="EI97" s="83" t="e">
        <f t="shared" si="98"/>
        <v>#REF!</v>
      </c>
      <c r="EJ97" s="83" t="e">
        <f t="shared" si="98"/>
        <v>#REF!</v>
      </c>
      <c r="EK97" s="83" t="e">
        <f t="shared" si="98"/>
        <v>#REF!</v>
      </c>
      <c r="EL97" s="83" t="e">
        <f t="shared" si="98"/>
        <v>#REF!</v>
      </c>
      <c r="EM97" s="83" t="e">
        <f t="shared" si="98"/>
        <v>#REF!</v>
      </c>
      <c r="EN97" s="83" t="e">
        <f t="shared" si="98"/>
        <v>#REF!</v>
      </c>
      <c r="EO97" s="83" t="e">
        <f t="shared" si="98"/>
        <v>#REF!</v>
      </c>
      <c r="EP97" s="83" t="e">
        <f t="shared" si="98"/>
        <v>#REF!</v>
      </c>
      <c r="EQ97" s="83" t="e">
        <f t="shared" si="98"/>
        <v>#REF!</v>
      </c>
      <c r="ER97" s="83" t="e">
        <f t="shared" si="98"/>
        <v>#REF!</v>
      </c>
      <c r="ES97" s="83" t="e">
        <f t="shared" si="98"/>
        <v>#REF!</v>
      </c>
      <c r="ET97" s="83" t="e">
        <f t="shared" si="98"/>
        <v>#REF!</v>
      </c>
      <c r="EU97" s="83" t="e">
        <f t="shared" si="98"/>
        <v>#REF!</v>
      </c>
      <c r="EV97" s="83" t="e">
        <f t="shared" si="98"/>
        <v>#REF!</v>
      </c>
      <c r="EW97" s="83" t="e">
        <f t="shared" si="98"/>
        <v>#REF!</v>
      </c>
      <c r="EX97" s="83" t="e">
        <f t="shared" si="98"/>
        <v>#REF!</v>
      </c>
      <c r="EY97" s="83" t="e">
        <f t="shared" si="98"/>
        <v>#REF!</v>
      </c>
      <c r="EZ97" s="83" t="e">
        <f t="shared" si="98"/>
        <v>#REF!</v>
      </c>
      <c r="FA97" s="83" t="e">
        <f t="shared" si="98"/>
        <v>#REF!</v>
      </c>
      <c r="FB97" s="83" t="e">
        <f t="shared" si="98"/>
        <v>#REF!</v>
      </c>
      <c r="FC97" s="83" t="e">
        <f t="shared" si="98"/>
        <v>#REF!</v>
      </c>
      <c r="FD97" s="83" t="e">
        <f t="shared" si="98"/>
        <v>#REF!</v>
      </c>
      <c r="FE97" s="83" t="e">
        <f t="shared" si="98"/>
        <v>#REF!</v>
      </c>
      <c r="FF97" s="83" t="e">
        <f t="shared" si="98"/>
        <v>#REF!</v>
      </c>
      <c r="FG97" s="83" t="e">
        <f t="shared" si="98"/>
        <v>#REF!</v>
      </c>
      <c r="FH97" s="83" t="e">
        <f t="shared" si="98"/>
        <v>#REF!</v>
      </c>
      <c r="FI97" s="83" t="e">
        <f t="shared" si="98"/>
        <v>#REF!</v>
      </c>
      <c r="FJ97" s="83" t="e">
        <f t="shared" si="98"/>
        <v>#REF!</v>
      </c>
      <c r="FK97" s="83" t="e">
        <f t="shared" si="98"/>
        <v>#REF!</v>
      </c>
      <c r="FL97" s="83" t="e">
        <f t="shared" si="98"/>
        <v>#REF!</v>
      </c>
      <c r="FM97" s="83" t="e">
        <f t="shared" si="98"/>
        <v>#REF!</v>
      </c>
      <c r="FN97" s="83" t="e">
        <f t="shared" si="98"/>
        <v>#REF!</v>
      </c>
      <c r="FO97" s="83" t="e">
        <f t="shared" si="98"/>
        <v>#REF!</v>
      </c>
      <c r="FP97" s="83" t="e">
        <f t="shared" si="98"/>
        <v>#REF!</v>
      </c>
      <c r="FQ97" s="83" t="e">
        <f t="shared" si="98"/>
        <v>#REF!</v>
      </c>
      <c r="FR97" s="83" t="e">
        <f t="shared" si="98"/>
        <v>#REF!</v>
      </c>
      <c r="FS97" s="83" t="e">
        <f t="shared" si="98"/>
        <v>#REF!</v>
      </c>
      <c r="FT97" s="83" t="e">
        <f t="shared" si="98"/>
        <v>#REF!</v>
      </c>
      <c r="FU97" s="83" t="e">
        <f t="shared" si="98"/>
        <v>#REF!</v>
      </c>
      <c r="FV97" s="83" t="e">
        <f t="shared" si="98"/>
        <v>#REF!</v>
      </c>
      <c r="FW97" s="83" t="e">
        <f t="shared" si="98"/>
        <v>#REF!</v>
      </c>
      <c r="FX97" s="83" t="e">
        <f t="shared" si="98"/>
        <v>#REF!</v>
      </c>
      <c r="FY97" s="83" t="e">
        <f t="shared" si="98"/>
        <v>#REF!</v>
      </c>
      <c r="FZ97" s="83" t="e">
        <f t="shared" si="98"/>
        <v>#REF!</v>
      </c>
      <c r="GA97" s="83" t="e">
        <f t="shared" si="98"/>
        <v>#REF!</v>
      </c>
      <c r="GB97" s="83" t="e">
        <f t="shared" si="98"/>
        <v>#REF!</v>
      </c>
      <c r="GC97" s="83" t="e">
        <f t="shared" si="98"/>
        <v>#REF!</v>
      </c>
      <c r="GD97" s="83" t="e">
        <f t="shared" si="98"/>
        <v>#REF!</v>
      </c>
      <c r="GE97" s="83" t="e">
        <f t="shared" si="98"/>
        <v>#REF!</v>
      </c>
      <c r="GF97" s="83" t="e">
        <f t="shared" si="98"/>
        <v>#REF!</v>
      </c>
      <c r="GG97" s="83" t="e">
        <f t="shared" si="98"/>
        <v>#REF!</v>
      </c>
      <c r="GH97" s="83" t="e">
        <f t="shared" si="98"/>
        <v>#REF!</v>
      </c>
      <c r="GI97" s="83" t="e">
        <f t="shared" si="98"/>
        <v>#REF!</v>
      </c>
      <c r="GJ97" s="83" t="e">
        <f t="shared" si="98"/>
        <v>#REF!</v>
      </c>
      <c r="GK97" s="83" t="e">
        <f t="shared" si="98"/>
        <v>#REF!</v>
      </c>
      <c r="GL97" s="83" t="e">
        <f t="shared" ref="GL97:HI97" si="99">GL65+GL55-GL67+GL91-GL92-GL93-GL95</f>
        <v>#REF!</v>
      </c>
      <c r="GM97" s="83" t="e">
        <f t="shared" si="99"/>
        <v>#REF!</v>
      </c>
      <c r="GN97" s="83" t="e">
        <f t="shared" si="99"/>
        <v>#REF!</v>
      </c>
      <c r="GO97" s="83" t="e">
        <f t="shared" si="99"/>
        <v>#REF!</v>
      </c>
      <c r="GP97" s="83" t="e">
        <f t="shared" si="99"/>
        <v>#REF!</v>
      </c>
      <c r="GQ97" s="83" t="e">
        <f t="shared" si="99"/>
        <v>#REF!</v>
      </c>
      <c r="GR97" s="83" t="e">
        <f t="shared" si="99"/>
        <v>#REF!</v>
      </c>
      <c r="GS97" s="83" t="e">
        <f t="shared" si="99"/>
        <v>#REF!</v>
      </c>
      <c r="GT97" s="83" t="e">
        <f t="shared" si="99"/>
        <v>#REF!</v>
      </c>
      <c r="GU97" s="83" t="e">
        <f t="shared" si="99"/>
        <v>#REF!</v>
      </c>
      <c r="GV97" s="83" t="e">
        <f t="shared" si="99"/>
        <v>#REF!</v>
      </c>
      <c r="GW97" s="83" t="e">
        <f t="shared" si="99"/>
        <v>#REF!</v>
      </c>
      <c r="GX97" s="83" t="e">
        <f t="shared" si="99"/>
        <v>#REF!</v>
      </c>
      <c r="GY97" s="83" t="e">
        <f t="shared" si="99"/>
        <v>#REF!</v>
      </c>
      <c r="GZ97" s="83" t="e">
        <f t="shared" si="99"/>
        <v>#REF!</v>
      </c>
      <c r="HA97" s="83" t="e">
        <f t="shared" si="99"/>
        <v>#REF!</v>
      </c>
      <c r="HB97" s="83" t="e">
        <f t="shared" si="99"/>
        <v>#REF!</v>
      </c>
      <c r="HC97" s="83" t="e">
        <f t="shared" si="99"/>
        <v>#REF!</v>
      </c>
      <c r="HD97" s="83" t="e">
        <f t="shared" si="99"/>
        <v>#REF!</v>
      </c>
      <c r="HE97" s="83" t="e">
        <f t="shared" si="99"/>
        <v>#REF!</v>
      </c>
      <c r="HF97" s="83" t="e">
        <f t="shared" si="99"/>
        <v>#REF!</v>
      </c>
      <c r="HG97" s="83" t="e">
        <f t="shared" si="99"/>
        <v>#REF!</v>
      </c>
      <c r="HH97" s="83" t="e">
        <f t="shared" si="99"/>
        <v>#REF!</v>
      </c>
      <c r="HI97" s="83" t="e">
        <f t="shared" si="99"/>
        <v>#REF!</v>
      </c>
    </row>
    <row r="98" spans="1:217" x14ac:dyDescent="0.2">
      <c r="A98" s="28" t="s">
        <v>256</v>
      </c>
      <c r="B98" s="77" t="e">
        <f>B97</f>
        <v>#REF!</v>
      </c>
      <c r="C98" s="77" t="e">
        <f t="shared" ref="C98:BN98" si="100">B98+C97</f>
        <v>#REF!</v>
      </c>
      <c r="D98" s="77" t="e">
        <f t="shared" si="100"/>
        <v>#REF!</v>
      </c>
      <c r="E98" s="77" t="e">
        <f t="shared" si="100"/>
        <v>#REF!</v>
      </c>
      <c r="F98" s="77" t="e">
        <f t="shared" si="100"/>
        <v>#REF!</v>
      </c>
      <c r="G98" s="77" t="e">
        <f t="shared" si="100"/>
        <v>#REF!</v>
      </c>
      <c r="H98" s="77" t="e">
        <f t="shared" si="100"/>
        <v>#REF!</v>
      </c>
      <c r="I98" s="77" t="e">
        <f t="shared" si="100"/>
        <v>#REF!</v>
      </c>
      <c r="J98" s="77" t="e">
        <f t="shared" si="100"/>
        <v>#REF!</v>
      </c>
      <c r="K98" s="77" t="e">
        <f t="shared" si="100"/>
        <v>#REF!</v>
      </c>
      <c r="L98" s="77" t="e">
        <f t="shared" si="100"/>
        <v>#REF!</v>
      </c>
      <c r="M98" s="77" t="e">
        <f t="shared" si="100"/>
        <v>#REF!</v>
      </c>
      <c r="N98" s="77" t="e">
        <f t="shared" si="100"/>
        <v>#REF!</v>
      </c>
      <c r="O98" s="77" t="e">
        <f t="shared" si="100"/>
        <v>#REF!</v>
      </c>
      <c r="P98" s="77" t="e">
        <f t="shared" si="100"/>
        <v>#REF!</v>
      </c>
      <c r="Q98" s="77" t="e">
        <f t="shared" si="100"/>
        <v>#REF!</v>
      </c>
      <c r="R98" s="77" t="e">
        <f t="shared" si="100"/>
        <v>#REF!</v>
      </c>
      <c r="S98" s="77" t="e">
        <f t="shared" si="100"/>
        <v>#REF!</v>
      </c>
      <c r="T98" s="77" t="e">
        <f t="shared" si="100"/>
        <v>#REF!</v>
      </c>
      <c r="U98" s="77" t="e">
        <f t="shared" si="100"/>
        <v>#REF!</v>
      </c>
      <c r="V98" s="77" t="e">
        <f t="shared" si="100"/>
        <v>#REF!</v>
      </c>
      <c r="W98" s="77" t="e">
        <f t="shared" si="100"/>
        <v>#REF!</v>
      </c>
      <c r="X98" s="77" t="e">
        <f t="shared" si="100"/>
        <v>#REF!</v>
      </c>
      <c r="Y98" s="77" t="e">
        <f t="shared" si="100"/>
        <v>#REF!</v>
      </c>
      <c r="Z98" s="77" t="e">
        <f t="shared" si="100"/>
        <v>#REF!</v>
      </c>
      <c r="AA98" s="77" t="e">
        <f t="shared" si="100"/>
        <v>#REF!</v>
      </c>
      <c r="AB98" s="77" t="e">
        <f t="shared" si="100"/>
        <v>#REF!</v>
      </c>
      <c r="AC98" s="77" t="e">
        <f t="shared" si="100"/>
        <v>#REF!</v>
      </c>
      <c r="AD98" s="77" t="e">
        <f t="shared" si="100"/>
        <v>#REF!</v>
      </c>
      <c r="AE98" s="77" t="e">
        <f t="shared" si="100"/>
        <v>#REF!</v>
      </c>
      <c r="AF98" s="77" t="e">
        <f t="shared" si="100"/>
        <v>#REF!</v>
      </c>
      <c r="AG98" s="77" t="e">
        <f t="shared" si="100"/>
        <v>#REF!</v>
      </c>
      <c r="AH98" s="77" t="e">
        <f t="shared" si="100"/>
        <v>#REF!</v>
      </c>
      <c r="AI98" s="77" t="e">
        <f t="shared" si="100"/>
        <v>#REF!</v>
      </c>
      <c r="AJ98" s="77" t="e">
        <f t="shared" si="100"/>
        <v>#REF!</v>
      </c>
      <c r="AK98" s="77" t="e">
        <f t="shared" si="100"/>
        <v>#REF!</v>
      </c>
      <c r="AL98" s="77" t="e">
        <f t="shared" si="100"/>
        <v>#REF!</v>
      </c>
      <c r="AM98" s="77" t="e">
        <f t="shared" si="100"/>
        <v>#REF!</v>
      </c>
      <c r="AN98" s="77" t="e">
        <f t="shared" si="100"/>
        <v>#REF!</v>
      </c>
      <c r="AO98" s="77" t="e">
        <f t="shared" si="100"/>
        <v>#REF!</v>
      </c>
      <c r="AP98" s="77" t="e">
        <f t="shared" si="100"/>
        <v>#REF!</v>
      </c>
      <c r="AQ98" s="77" t="e">
        <f t="shared" si="100"/>
        <v>#REF!</v>
      </c>
      <c r="AR98" s="77" t="e">
        <f t="shared" si="100"/>
        <v>#REF!</v>
      </c>
      <c r="AS98" s="77" t="e">
        <f t="shared" si="100"/>
        <v>#REF!</v>
      </c>
      <c r="AT98" s="77" t="e">
        <f t="shared" si="100"/>
        <v>#REF!</v>
      </c>
      <c r="AU98" s="77" t="e">
        <f t="shared" si="100"/>
        <v>#REF!</v>
      </c>
      <c r="AV98" s="77" t="e">
        <f t="shared" si="100"/>
        <v>#REF!</v>
      </c>
      <c r="AW98" s="77" t="e">
        <f t="shared" si="100"/>
        <v>#REF!</v>
      </c>
      <c r="AX98" s="77" t="e">
        <f t="shared" si="100"/>
        <v>#REF!</v>
      </c>
      <c r="AY98" s="77" t="e">
        <f t="shared" si="100"/>
        <v>#REF!</v>
      </c>
      <c r="AZ98" s="77" t="e">
        <f t="shared" si="100"/>
        <v>#REF!</v>
      </c>
      <c r="BA98" s="77" t="e">
        <f t="shared" si="100"/>
        <v>#REF!</v>
      </c>
      <c r="BB98" s="77" t="e">
        <f t="shared" si="100"/>
        <v>#REF!</v>
      </c>
      <c r="BC98" s="77" t="e">
        <f t="shared" si="100"/>
        <v>#REF!</v>
      </c>
      <c r="BD98" s="77" t="e">
        <f t="shared" si="100"/>
        <v>#REF!</v>
      </c>
      <c r="BE98" s="77" t="e">
        <f t="shared" si="100"/>
        <v>#REF!</v>
      </c>
      <c r="BF98" s="77" t="e">
        <f t="shared" si="100"/>
        <v>#REF!</v>
      </c>
      <c r="BG98" s="77" t="e">
        <f t="shared" si="100"/>
        <v>#REF!</v>
      </c>
      <c r="BH98" s="77" t="e">
        <f t="shared" si="100"/>
        <v>#REF!</v>
      </c>
      <c r="BI98" s="77" t="e">
        <f t="shared" si="100"/>
        <v>#REF!</v>
      </c>
      <c r="BJ98" s="77" t="e">
        <f t="shared" si="100"/>
        <v>#REF!</v>
      </c>
      <c r="BK98" s="77" t="e">
        <f t="shared" si="100"/>
        <v>#REF!</v>
      </c>
      <c r="BL98" s="77" t="e">
        <f t="shared" si="100"/>
        <v>#REF!</v>
      </c>
      <c r="BM98" s="77" t="e">
        <f t="shared" si="100"/>
        <v>#REF!</v>
      </c>
      <c r="BN98" s="77" t="e">
        <f t="shared" si="100"/>
        <v>#REF!</v>
      </c>
      <c r="BO98" s="77" t="e">
        <f t="shared" ref="BO98:DZ98" si="101">BN98+BO97</f>
        <v>#REF!</v>
      </c>
      <c r="BP98" s="77" t="e">
        <f t="shared" si="101"/>
        <v>#REF!</v>
      </c>
      <c r="BQ98" s="77" t="e">
        <f t="shared" si="101"/>
        <v>#REF!</v>
      </c>
      <c r="BR98" s="77" t="e">
        <f t="shared" si="101"/>
        <v>#REF!</v>
      </c>
      <c r="BS98" s="77" t="e">
        <f t="shared" si="101"/>
        <v>#REF!</v>
      </c>
      <c r="BT98" s="77" t="e">
        <f t="shared" si="101"/>
        <v>#REF!</v>
      </c>
      <c r="BU98" s="77" t="e">
        <f t="shared" si="101"/>
        <v>#REF!</v>
      </c>
      <c r="BV98" s="77" t="e">
        <f t="shared" si="101"/>
        <v>#REF!</v>
      </c>
      <c r="BW98" s="77" t="e">
        <f t="shared" si="101"/>
        <v>#REF!</v>
      </c>
      <c r="BX98" s="77" t="e">
        <f t="shared" si="101"/>
        <v>#REF!</v>
      </c>
      <c r="BY98" s="77" t="e">
        <f t="shared" si="101"/>
        <v>#REF!</v>
      </c>
      <c r="BZ98" s="77" t="e">
        <f t="shared" si="101"/>
        <v>#REF!</v>
      </c>
      <c r="CA98" s="77" t="e">
        <f t="shared" si="101"/>
        <v>#REF!</v>
      </c>
      <c r="CB98" s="77" t="e">
        <f t="shared" si="101"/>
        <v>#REF!</v>
      </c>
      <c r="CC98" s="77" t="e">
        <f t="shared" si="101"/>
        <v>#REF!</v>
      </c>
      <c r="CD98" s="77" t="e">
        <f t="shared" si="101"/>
        <v>#REF!</v>
      </c>
      <c r="CE98" s="77" t="e">
        <f t="shared" si="101"/>
        <v>#REF!</v>
      </c>
      <c r="CF98" s="77" t="e">
        <f t="shared" si="101"/>
        <v>#REF!</v>
      </c>
      <c r="CG98" s="77" t="e">
        <f t="shared" si="101"/>
        <v>#REF!</v>
      </c>
      <c r="CH98" s="77" t="e">
        <f t="shared" si="101"/>
        <v>#REF!</v>
      </c>
      <c r="CI98" s="77" t="e">
        <f t="shared" si="101"/>
        <v>#REF!</v>
      </c>
      <c r="CJ98" s="77" t="e">
        <f t="shared" si="101"/>
        <v>#REF!</v>
      </c>
      <c r="CK98" s="77" t="e">
        <f t="shared" si="101"/>
        <v>#REF!</v>
      </c>
      <c r="CL98" s="77" t="e">
        <f t="shared" si="101"/>
        <v>#REF!</v>
      </c>
      <c r="CM98" s="77" t="e">
        <f t="shared" si="101"/>
        <v>#REF!</v>
      </c>
      <c r="CN98" s="77" t="e">
        <f t="shared" si="101"/>
        <v>#REF!</v>
      </c>
      <c r="CO98" s="77" t="e">
        <f t="shared" si="101"/>
        <v>#REF!</v>
      </c>
      <c r="CP98" s="77" t="e">
        <f t="shared" si="101"/>
        <v>#REF!</v>
      </c>
      <c r="CQ98" s="77" t="e">
        <f t="shared" si="101"/>
        <v>#REF!</v>
      </c>
      <c r="CR98" s="77" t="e">
        <f t="shared" si="101"/>
        <v>#REF!</v>
      </c>
      <c r="CS98" s="77" t="e">
        <f t="shared" si="101"/>
        <v>#REF!</v>
      </c>
      <c r="CT98" s="77" t="e">
        <f t="shared" si="101"/>
        <v>#REF!</v>
      </c>
      <c r="CU98" s="77" t="e">
        <f t="shared" si="101"/>
        <v>#REF!</v>
      </c>
      <c r="CV98" s="77" t="e">
        <f t="shared" si="101"/>
        <v>#REF!</v>
      </c>
      <c r="CW98" s="77" t="e">
        <f t="shared" si="101"/>
        <v>#REF!</v>
      </c>
      <c r="CX98" s="77" t="e">
        <f t="shared" si="101"/>
        <v>#REF!</v>
      </c>
      <c r="CY98" s="77" t="e">
        <f t="shared" si="101"/>
        <v>#REF!</v>
      </c>
      <c r="CZ98" s="77" t="e">
        <f t="shared" si="101"/>
        <v>#REF!</v>
      </c>
      <c r="DA98" s="77" t="e">
        <f t="shared" si="101"/>
        <v>#REF!</v>
      </c>
      <c r="DB98" s="77" t="e">
        <f t="shared" si="101"/>
        <v>#REF!</v>
      </c>
      <c r="DC98" s="77" t="e">
        <f t="shared" si="101"/>
        <v>#REF!</v>
      </c>
      <c r="DD98" s="77" t="e">
        <f t="shared" si="101"/>
        <v>#REF!</v>
      </c>
      <c r="DE98" s="77" t="e">
        <f t="shared" si="101"/>
        <v>#REF!</v>
      </c>
      <c r="DF98" s="77" t="e">
        <f t="shared" si="101"/>
        <v>#REF!</v>
      </c>
      <c r="DG98" s="77" t="e">
        <f t="shared" si="101"/>
        <v>#REF!</v>
      </c>
      <c r="DH98" s="77" t="e">
        <f t="shared" si="101"/>
        <v>#REF!</v>
      </c>
      <c r="DI98" s="77" t="e">
        <f t="shared" si="101"/>
        <v>#REF!</v>
      </c>
      <c r="DJ98" s="77" t="e">
        <f t="shared" si="101"/>
        <v>#REF!</v>
      </c>
      <c r="DK98" s="77" t="e">
        <f t="shared" si="101"/>
        <v>#REF!</v>
      </c>
      <c r="DL98" s="77" t="e">
        <f t="shared" si="101"/>
        <v>#REF!</v>
      </c>
      <c r="DM98" s="77" t="e">
        <f t="shared" si="101"/>
        <v>#REF!</v>
      </c>
      <c r="DN98" s="77" t="e">
        <f t="shared" si="101"/>
        <v>#REF!</v>
      </c>
      <c r="DO98" s="77" t="e">
        <f t="shared" si="101"/>
        <v>#REF!</v>
      </c>
      <c r="DP98" s="77" t="e">
        <f t="shared" si="101"/>
        <v>#REF!</v>
      </c>
      <c r="DQ98" s="77" t="e">
        <f t="shared" si="101"/>
        <v>#REF!</v>
      </c>
      <c r="DR98" s="77" t="e">
        <f t="shared" si="101"/>
        <v>#REF!</v>
      </c>
      <c r="DS98" s="77" t="e">
        <f t="shared" si="101"/>
        <v>#REF!</v>
      </c>
      <c r="DT98" s="77" t="e">
        <f t="shared" si="101"/>
        <v>#REF!</v>
      </c>
      <c r="DU98" s="77" t="e">
        <f t="shared" si="101"/>
        <v>#REF!</v>
      </c>
      <c r="DV98" s="77" t="e">
        <f t="shared" si="101"/>
        <v>#REF!</v>
      </c>
      <c r="DW98" s="77" t="e">
        <f t="shared" si="101"/>
        <v>#REF!</v>
      </c>
      <c r="DX98" s="77" t="e">
        <f t="shared" si="101"/>
        <v>#REF!</v>
      </c>
      <c r="DY98" s="77" t="e">
        <f t="shared" si="101"/>
        <v>#REF!</v>
      </c>
      <c r="DZ98" s="77" t="e">
        <f t="shared" si="101"/>
        <v>#REF!</v>
      </c>
      <c r="EA98" s="77" t="e">
        <f t="shared" ref="EA98:GL98" si="102">DZ98+EA97</f>
        <v>#REF!</v>
      </c>
      <c r="EB98" s="77" t="e">
        <f t="shared" si="102"/>
        <v>#REF!</v>
      </c>
      <c r="EC98" s="77" t="e">
        <f t="shared" si="102"/>
        <v>#REF!</v>
      </c>
      <c r="ED98" s="77" t="e">
        <f t="shared" si="102"/>
        <v>#REF!</v>
      </c>
      <c r="EE98" s="77" t="e">
        <f t="shared" si="102"/>
        <v>#REF!</v>
      </c>
      <c r="EF98" s="77" t="e">
        <f t="shared" si="102"/>
        <v>#REF!</v>
      </c>
      <c r="EG98" s="77" t="e">
        <f t="shared" si="102"/>
        <v>#REF!</v>
      </c>
      <c r="EH98" s="77" t="e">
        <f t="shared" si="102"/>
        <v>#REF!</v>
      </c>
      <c r="EI98" s="77" t="e">
        <f t="shared" si="102"/>
        <v>#REF!</v>
      </c>
      <c r="EJ98" s="77" t="e">
        <f t="shared" si="102"/>
        <v>#REF!</v>
      </c>
      <c r="EK98" s="77" t="e">
        <f t="shared" si="102"/>
        <v>#REF!</v>
      </c>
      <c r="EL98" s="77" t="e">
        <f t="shared" si="102"/>
        <v>#REF!</v>
      </c>
      <c r="EM98" s="77" t="e">
        <f t="shared" si="102"/>
        <v>#REF!</v>
      </c>
      <c r="EN98" s="77" t="e">
        <f t="shared" si="102"/>
        <v>#REF!</v>
      </c>
      <c r="EO98" s="77" t="e">
        <f t="shared" si="102"/>
        <v>#REF!</v>
      </c>
      <c r="EP98" s="77" t="e">
        <f t="shared" si="102"/>
        <v>#REF!</v>
      </c>
      <c r="EQ98" s="77" t="e">
        <f t="shared" si="102"/>
        <v>#REF!</v>
      </c>
      <c r="ER98" s="77" t="e">
        <f t="shared" si="102"/>
        <v>#REF!</v>
      </c>
      <c r="ES98" s="77" t="e">
        <f t="shared" si="102"/>
        <v>#REF!</v>
      </c>
      <c r="ET98" s="77" t="e">
        <f t="shared" si="102"/>
        <v>#REF!</v>
      </c>
      <c r="EU98" s="77" t="e">
        <f t="shared" si="102"/>
        <v>#REF!</v>
      </c>
      <c r="EV98" s="77" t="e">
        <f t="shared" si="102"/>
        <v>#REF!</v>
      </c>
      <c r="EW98" s="77" t="e">
        <f t="shared" si="102"/>
        <v>#REF!</v>
      </c>
      <c r="EX98" s="77" t="e">
        <f t="shared" si="102"/>
        <v>#REF!</v>
      </c>
      <c r="EY98" s="77" t="e">
        <f t="shared" si="102"/>
        <v>#REF!</v>
      </c>
      <c r="EZ98" s="77" t="e">
        <f t="shared" si="102"/>
        <v>#REF!</v>
      </c>
      <c r="FA98" s="77" t="e">
        <f t="shared" si="102"/>
        <v>#REF!</v>
      </c>
      <c r="FB98" s="77" t="e">
        <f t="shared" si="102"/>
        <v>#REF!</v>
      </c>
      <c r="FC98" s="77" t="e">
        <f t="shared" si="102"/>
        <v>#REF!</v>
      </c>
      <c r="FD98" s="77" t="e">
        <f t="shared" si="102"/>
        <v>#REF!</v>
      </c>
      <c r="FE98" s="77" t="e">
        <f t="shared" si="102"/>
        <v>#REF!</v>
      </c>
      <c r="FF98" s="77" t="e">
        <f t="shared" si="102"/>
        <v>#REF!</v>
      </c>
      <c r="FG98" s="77" t="e">
        <f t="shared" si="102"/>
        <v>#REF!</v>
      </c>
      <c r="FH98" s="77" t="e">
        <f t="shared" si="102"/>
        <v>#REF!</v>
      </c>
      <c r="FI98" s="77" t="e">
        <f t="shared" si="102"/>
        <v>#REF!</v>
      </c>
      <c r="FJ98" s="77" t="e">
        <f t="shared" si="102"/>
        <v>#REF!</v>
      </c>
      <c r="FK98" s="77" t="e">
        <f t="shared" si="102"/>
        <v>#REF!</v>
      </c>
      <c r="FL98" s="77" t="e">
        <f t="shared" si="102"/>
        <v>#REF!</v>
      </c>
      <c r="FM98" s="77" t="e">
        <f t="shared" si="102"/>
        <v>#REF!</v>
      </c>
      <c r="FN98" s="77" t="e">
        <f t="shared" si="102"/>
        <v>#REF!</v>
      </c>
      <c r="FO98" s="77" t="e">
        <f t="shared" si="102"/>
        <v>#REF!</v>
      </c>
      <c r="FP98" s="77" t="e">
        <f t="shared" si="102"/>
        <v>#REF!</v>
      </c>
      <c r="FQ98" s="77" t="e">
        <f t="shared" si="102"/>
        <v>#REF!</v>
      </c>
      <c r="FR98" s="77" t="e">
        <f t="shared" si="102"/>
        <v>#REF!</v>
      </c>
      <c r="FS98" s="77" t="e">
        <f t="shared" si="102"/>
        <v>#REF!</v>
      </c>
      <c r="FT98" s="77" t="e">
        <f t="shared" si="102"/>
        <v>#REF!</v>
      </c>
      <c r="FU98" s="77" t="e">
        <f t="shared" si="102"/>
        <v>#REF!</v>
      </c>
      <c r="FV98" s="77" t="e">
        <f t="shared" si="102"/>
        <v>#REF!</v>
      </c>
      <c r="FW98" s="77" t="e">
        <f t="shared" si="102"/>
        <v>#REF!</v>
      </c>
      <c r="FX98" s="77" t="e">
        <f t="shared" si="102"/>
        <v>#REF!</v>
      </c>
      <c r="FY98" s="77" t="e">
        <f t="shared" si="102"/>
        <v>#REF!</v>
      </c>
      <c r="FZ98" s="77" t="e">
        <f t="shared" si="102"/>
        <v>#REF!</v>
      </c>
      <c r="GA98" s="77" t="e">
        <f t="shared" si="102"/>
        <v>#REF!</v>
      </c>
      <c r="GB98" s="77" t="e">
        <f t="shared" si="102"/>
        <v>#REF!</v>
      </c>
      <c r="GC98" s="77" t="e">
        <f t="shared" si="102"/>
        <v>#REF!</v>
      </c>
      <c r="GD98" s="77" t="e">
        <f t="shared" si="102"/>
        <v>#REF!</v>
      </c>
      <c r="GE98" s="77" t="e">
        <f t="shared" si="102"/>
        <v>#REF!</v>
      </c>
      <c r="GF98" s="77" t="e">
        <f t="shared" si="102"/>
        <v>#REF!</v>
      </c>
      <c r="GG98" s="77" t="e">
        <f t="shared" si="102"/>
        <v>#REF!</v>
      </c>
      <c r="GH98" s="77" t="e">
        <f t="shared" si="102"/>
        <v>#REF!</v>
      </c>
      <c r="GI98" s="77" t="e">
        <f t="shared" si="102"/>
        <v>#REF!</v>
      </c>
      <c r="GJ98" s="77" t="e">
        <f t="shared" si="102"/>
        <v>#REF!</v>
      </c>
      <c r="GK98" s="77" t="e">
        <f t="shared" si="102"/>
        <v>#REF!</v>
      </c>
      <c r="GL98" s="77" t="e">
        <f t="shared" si="102"/>
        <v>#REF!</v>
      </c>
      <c r="GM98" s="77" t="e">
        <f t="shared" ref="GM98:HI98" si="103">GL98+GM97</f>
        <v>#REF!</v>
      </c>
      <c r="GN98" s="77" t="e">
        <f t="shared" si="103"/>
        <v>#REF!</v>
      </c>
      <c r="GO98" s="77" t="e">
        <f t="shared" si="103"/>
        <v>#REF!</v>
      </c>
      <c r="GP98" s="77" t="e">
        <f t="shared" si="103"/>
        <v>#REF!</v>
      </c>
      <c r="GQ98" s="77" t="e">
        <f t="shared" si="103"/>
        <v>#REF!</v>
      </c>
      <c r="GR98" s="77" t="e">
        <f t="shared" si="103"/>
        <v>#REF!</v>
      </c>
      <c r="GS98" s="77" t="e">
        <f t="shared" si="103"/>
        <v>#REF!</v>
      </c>
      <c r="GT98" s="77" t="e">
        <f t="shared" si="103"/>
        <v>#REF!</v>
      </c>
      <c r="GU98" s="77" t="e">
        <f t="shared" si="103"/>
        <v>#REF!</v>
      </c>
      <c r="GV98" s="77" t="e">
        <f t="shared" si="103"/>
        <v>#REF!</v>
      </c>
      <c r="GW98" s="77" t="e">
        <f t="shared" si="103"/>
        <v>#REF!</v>
      </c>
      <c r="GX98" s="77" t="e">
        <f t="shared" si="103"/>
        <v>#REF!</v>
      </c>
      <c r="GY98" s="77" t="e">
        <f t="shared" si="103"/>
        <v>#REF!</v>
      </c>
      <c r="GZ98" s="77" t="e">
        <f t="shared" si="103"/>
        <v>#REF!</v>
      </c>
      <c r="HA98" s="77" t="e">
        <f t="shared" si="103"/>
        <v>#REF!</v>
      </c>
      <c r="HB98" s="77" t="e">
        <f t="shared" si="103"/>
        <v>#REF!</v>
      </c>
      <c r="HC98" s="77" t="e">
        <f t="shared" si="103"/>
        <v>#REF!</v>
      </c>
      <c r="HD98" s="77" t="e">
        <f t="shared" si="103"/>
        <v>#REF!</v>
      </c>
      <c r="HE98" s="77" t="e">
        <f t="shared" si="103"/>
        <v>#REF!</v>
      </c>
      <c r="HF98" s="77" t="e">
        <f t="shared" si="103"/>
        <v>#REF!</v>
      </c>
      <c r="HG98" s="77" t="e">
        <f t="shared" si="103"/>
        <v>#REF!</v>
      </c>
      <c r="HH98" s="77" t="e">
        <f t="shared" si="103"/>
        <v>#REF!</v>
      </c>
      <c r="HI98" s="77" t="e">
        <f t="shared" si="103"/>
        <v>#REF!</v>
      </c>
    </row>
    <row r="99" spans="1:217" ht="13.8" x14ac:dyDescent="0.2">
      <c r="A99" s="28"/>
      <c r="D99" s="6"/>
    </row>
    <row r="100" spans="1:217" x14ac:dyDescent="0.2">
      <c r="A100" s="29" t="s">
        <v>270</v>
      </c>
      <c r="B100" s="77" t="e">
        <f>IF(AND(B98&lt;0,C98&gt;0),D$7,"-")</f>
        <v>#REF!</v>
      </c>
      <c r="C100" s="77" t="e">
        <f t="shared" ref="C100:BN100" si="104">IF(AND(B98&lt;0,C98&gt;0),C$7,"-")</f>
        <v>#REF!</v>
      </c>
      <c r="D100" s="79" t="e">
        <f t="shared" si="104"/>
        <v>#REF!</v>
      </c>
      <c r="E100" s="79" t="e">
        <f t="shared" si="104"/>
        <v>#REF!</v>
      </c>
      <c r="F100" s="79" t="e">
        <f t="shared" si="104"/>
        <v>#REF!</v>
      </c>
      <c r="G100" s="79" t="e">
        <f t="shared" si="104"/>
        <v>#REF!</v>
      </c>
      <c r="H100" s="79" t="e">
        <f t="shared" si="104"/>
        <v>#REF!</v>
      </c>
      <c r="I100" s="79" t="e">
        <f t="shared" si="104"/>
        <v>#REF!</v>
      </c>
      <c r="J100" s="79" t="e">
        <f t="shared" si="104"/>
        <v>#REF!</v>
      </c>
      <c r="K100" s="79" t="e">
        <f t="shared" si="104"/>
        <v>#REF!</v>
      </c>
      <c r="L100" s="79" t="e">
        <f t="shared" si="104"/>
        <v>#REF!</v>
      </c>
      <c r="M100" s="79" t="e">
        <f t="shared" si="104"/>
        <v>#REF!</v>
      </c>
      <c r="N100" s="79" t="e">
        <f t="shared" si="104"/>
        <v>#REF!</v>
      </c>
      <c r="O100" s="79" t="e">
        <f t="shared" si="104"/>
        <v>#REF!</v>
      </c>
      <c r="P100" s="79" t="e">
        <f t="shared" si="104"/>
        <v>#REF!</v>
      </c>
      <c r="Q100" s="79" t="e">
        <f t="shared" si="104"/>
        <v>#REF!</v>
      </c>
      <c r="R100" s="79" t="e">
        <f t="shared" si="104"/>
        <v>#REF!</v>
      </c>
      <c r="S100" s="79" t="e">
        <f t="shared" si="104"/>
        <v>#REF!</v>
      </c>
      <c r="T100" s="79" t="e">
        <f t="shared" si="104"/>
        <v>#REF!</v>
      </c>
      <c r="U100" s="79" t="e">
        <f t="shared" si="104"/>
        <v>#REF!</v>
      </c>
      <c r="V100" s="79" t="e">
        <f t="shared" si="104"/>
        <v>#REF!</v>
      </c>
      <c r="W100" s="79" t="e">
        <f t="shared" si="104"/>
        <v>#REF!</v>
      </c>
      <c r="X100" s="79" t="e">
        <f t="shared" si="104"/>
        <v>#REF!</v>
      </c>
      <c r="Y100" s="79" t="e">
        <f t="shared" si="104"/>
        <v>#REF!</v>
      </c>
      <c r="Z100" s="79" t="e">
        <f t="shared" si="104"/>
        <v>#REF!</v>
      </c>
      <c r="AA100" s="79" t="e">
        <f t="shared" si="104"/>
        <v>#REF!</v>
      </c>
      <c r="AB100" s="79" t="e">
        <f t="shared" si="104"/>
        <v>#REF!</v>
      </c>
      <c r="AC100" s="79" t="e">
        <f t="shared" si="104"/>
        <v>#REF!</v>
      </c>
      <c r="AD100" s="79" t="e">
        <f t="shared" si="104"/>
        <v>#REF!</v>
      </c>
      <c r="AE100" s="79" t="e">
        <f t="shared" si="104"/>
        <v>#REF!</v>
      </c>
      <c r="AF100" s="79" t="e">
        <f t="shared" si="104"/>
        <v>#REF!</v>
      </c>
      <c r="AG100" s="79" t="e">
        <f t="shared" si="104"/>
        <v>#REF!</v>
      </c>
      <c r="AH100" s="79" t="e">
        <f t="shared" si="104"/>
        <v>#REF!</v>
      </c>
      <c r="AI100" s="79" t="e">
        <f t="shared" si="104"/>
        <v>#REF!</v>
      </c>
      <c r="AJ100" s="79" t="e">
        <f t="shared" si="104"/>
        <v>#REF!</v>
      </c>
      <c r="AK100" s="79" t="e">
        <f t="shared" si="104"/>
        <v>#REF!</v>
      </c>
      <c r="AL100" s="79" t="e">
        <f t="shared" si="104"/>
        <v>#REF!</v>
      </c>
      <c r="AM100" s="79" t="e">
        <f t="shared" si="104"/>
        <v>#REF!</v>
      </c>
      <c r="AN100" s="79" t="e">
        <f t="shared" si="104"/>
        <v>#REF!</v>
      </c>
      <c r="AO100" s="79" t="e">
        <f t="shared" si="104"/>
        <v>#REF!</v>
      </c>
      <c r="AP100" s="79" t="e">
        <f t="shared" si="104"/>
        <v>#REF!</v>
      </c>
      <c r="AQ100" s="79" t="e">
        <f t="shared" si="104"/>
        <v>#REF!</v>
      </c>
      <c r="AR100" s="79" t="e">
        <f t="shared" si="104"/>
        <v>#REF!</v>
      </c>
      <c r="AS100" s="79" t="e">
        <f t="shared" si="104"/>
        <v>#REF!</v>
      </c>
      <c r="AT100" s="79" t="e">
        <f t="shared" si="104"/>
        <v>#REF!</v>
      </c>
      <c r="AU100" s="79" t="e">
        <f t="shared" si="104"/>
        <v>#REF!</v>
      </c>
      <c r="AV100" s="79" t="e">
        <f t="shared" si="104"/>
        <v>#REF!</v>
      </c>
      <c r="AW100" s="79" t="e">
        <f t="shared" si="104"/>
        <v>#REF!</v>
      </c>
      <c r="AX100" s="79" t="e">
        <f t="shared" si="104"/>
        <v>#REF!</v>
      </c>
      <c r="AY100" s="79" t="e">
        <f t="shared" si="104"/>
        <v>#REF!</v>
      </c>
      <c r="AZ100" s="79" t="e">
        <f t="shared" si="104"/>
        <v>#REF!</v>
      </c>
      <c r="BA100" s="79" t="e">
        <f t="shared" si="104"/>
        <v>#REF!</v>
      </c>
      <c r="BB100" s="79" t="e">
        <f t="shared" si="104"/>
        <v>#REF!</v>
      </c>
      <c r="BC100" s="79" t="e">
        <f t="shared" si="104"/>
        <v>#REF!</v>
      </c>
      <c r="BD100" s="79" t="e">
        <f t="shared" si="104"/>
        <v>#REF!</v>
      </c>
      <c r="BE100" s="79" t="e">
        <f t="shared" si="104"/>
        <v>#REF!</v>
      </c>
      <c r="BF100" s="79" t="e">
        <f t="shared" si="104"/>
        <v>#REF!</v>
      </c>
      <c r="BG100" s="79" t="e">
        <f t="shared" si="104"/>
        <v>#REF!</v>
      </c>
      <c r="BH100" s="79" t="e">
        <f t="shared" si="104"/>
        <v>#REF!</v>
      </c>
      <c r="BI100" s="79" t="e">
        <f t="shared" si="104"/>
        <v>#REF!</v>
      </c>
      <c r="BJ100" s="79" t="e">
        <f t="shared" si="104"/>
        <v>#REF!</v>
      </c>
      <c r="BK100" s="79" t="e">
        <f t="shared" si="104"/>
        <v>#REF!</v>
      </c>
      <c r="BL100" s="79" t="e">
        <f t="shared" si="104"/>
        <v>#REF!</v>
      </c>
      <c r="BM100" s="79" t="e">
        <f t="shared" si="104"/>
        <v>#REF!</v>
      </c>
      <c r="BN100" s="79" t="e">
        <f t="shared" si="104"/>
        <v>#REF!</v>
      </c>
      <c r="BO100" s="79" t="e">
        <f t="shared" ref="BO100:DZ100" si="105">IF(AND(BN98&lt;0,BO98&gt;0),BO$7,"-")</f>
        <v>#REF!</v>
      </c>
      <c r="BP100" s="79" t="e">
        <f t="shared" si="105"/>
        <v>#REF!</v>
      </c>
      <c r="BQ100" s="79" t="e">
        <f t="shared" si="105"/>
        <v>#REF!</v>
      </c>
      <c r="BR100" s="79" t="e">
        <f t="shared" si="105"/>
        <v>#REF!</v>
      </c>
      <c r="BS100" s="79" t="e">
        <f t="shared" si="105"/>
        <v>#REF!</v>
      </c>
      <c r="BT100" s="79" t="e">
        <f t="shared" si="105"/>
        <v>#REF!</v>
      </c>
      <c r="BU100" s="79" t="e">
        <f t="shared" si="105"/>
        <v>#REF!</v>
      </c>
      <c r="BV100" s="79" t="e">
        <f t="shared" si="105"/>
        <v>#REF!</v>
      </c>
      <c r="BW100" s="79" t="e">
        <f t="shared" si="105"/>
        <v>#REF!</v>
      </c>
      <c r="BX100" s="79" t="e">
        <f t="shared" si="105"/>
        <v>#REF!</v>
      </c>
      <c r="BY100" s="79" t="e">
        <f t="shared" si="105"/>
        <v>#REF!</v>
      </c>
      <c r="BZ100" s="79" t="e">
        <f t="shared" si="105"/>
        <v>#REF!</v>
      </c>
      <c r="CA100" s="79" t="e">
        <f t="shared" si="105"/>
        <v>#REF!</v>
      </c>
      <c r="CB100" s="79" t="e">
        <f t="shared" si="105"/>
        <v>#REF!</v>
      </c>
      <c r="CC100" s="79" t="e">
        <f t="shared" si="105"/>
        <v>#REF!</v>
      </c>
      <c r="CD100" s="79" t="e">
        <f t="shared" si="105"/>
        <v>#REF!</v>
      </c>
      <c r="CE100" s="79" t="e">
        <f t="shared" si="105"/>
        <v>#REF!</v>
      </c>
      <c r="CF100" s="79" t="e">
        <f t="shared" si="105"/>
        <v>#REF!</v>
      </c>
      <c r="CG100" s="79" t="e">
        <f t="shared" si="105"/>
        <v>#REF!</v>
      </c>
      <c r="CH100" s="79" t="e">
        <f t="shared" si="105"/>
        <v>#REF!</v>
      </c>
      <c r="CI100" s="79" t="e">
        <f t="shared" si="105"/>
        <v>#REF!</v>
      </c>
      <c r="CJ100" s="79" t="e">
        <f t="shared" si="105"/>
        <v>#REF!</v>
      </c>
      <c r="CK100" s="79" t="e">
        <f t="shared" si="105"/>
        <v>#REF!</v>
      </c>
      <c r="CL100" s="79" t="e">
        <f t="shared" si="105"/>
        <v>#REF!</v>
      </c>
      <c r="CM100" s="79" t="e">
        <f t="shared" si="105"/>
        <v>#REF!</v>
      </c>
      <c r="CN100" s="79" t="e">
        <f t="shared" si="105"/>
        <v>#REF!</v>
      </c>
      <c r="CO100" s="79" t="e">
        <f t="shared" si="105"/>
        <v>#REF!</v>
      </c>
      <c r="CP100" s="79" t="e">
        <f t="shared" si="105"/>
        <v>#REF!</v>
      </c>
      <c r="CQ100" s="79" t="e">
        <f t="shared" si="105"/>
        <v>#REF!</v>
      </c>
      <c r="CR100" s="79" t="e">
        <f t="shared" si="105"/>
        <v>#REF!</v>
      </c>
      <c r="CS100" s="79" t="e">
        <f t="shared" si="105"/>
        <v>#REF!</v>
      </c>
      <c r="CT100" s="79" t="e">
        <f t="shared" si="105"/>
        <v>#REF!</v>
      </c>
      <c r="CU100" s="79" t="e">
        <f t="shared" si="105"/>
        <v>#REF!</v>
      </c>
      <c r="CV100" s="79" t="e">
        <f t="shared" si="105"/>
        <v>#REF!</v>
      </c>
      <c r="CW100" s="79" t="e">
        <f t="shared" si="105"/>
        <v>#REF!</v>
      </c>
      <c r="CX100" s="79" t="e">
        <f t="shared" si="105"/>
        <v>#REF!</v>
      </c>
      <c r="CY100" s="79" t="e">
        <f t="shared" si="105"/>
        <v>#REF!</v>
      </c>
      <c r="CZ100" s="79" t="e">
        <f t="shared" si="105"/>
        <v>#REF!</v>
      </c>
      <c r="DA100" s="79" t="e">
        <f t="shared" si="105"/>
        <v>#REF!</v>
      </c>
      <c r="DB100" s="79" t="e">
        <f t="shared" si="105"/>
        <v>#REF!</v>
      </c>
      <c r="DC100" s="79" t="e">
        <f t="shared" si="105"/>
        <v>#REF!</v>
      </c>
      <c r="DD100" s="79" t="e">
        <f t="shared" si="105"/>
        <v>#REF!</v>
      </c>
      <c r="DE100" s="79" t="e">
        <f t="shared" si="105"/>
        <v>#REF!</v>
      </c>
      <c r="DF100" s="79" t="e">
        <f t="shared" si="105"/>
        <v>#REF!</v>
      </c>
      <c r="DG100" s="79" t="e">
        <f t="shared" si="105"/>
        <v>#REF!</v>
      </c>
      <c r="DH100" s="79" t="e">
        <f t="shared" si="105"/>
        <v>#REF!</v>
      </c>
      <c r="DI100" s="79" t="e">
        <f t="shared" si="105"/>
        <v>#REF!</v>
      </c>
      <c r="DJ100" s="79" t="e">
        <f t="shared" si="105"/>
        <v>#REF!</v>
      </c>
      <c r="DK100" s="79" t="e">
        <f t="shared" si="105"/>
        <v>#REF!</v>
      </c>
      <c r="DL100" s="79" t="e">
        <f t="shared" si="105"/>
        <v>#REF!</v>
      </c>
      <c r="DM100" s="79" t="e">
        <f t="shared" si="105"/>
        <v>#REF!</v>
      </c>
      <c r="DN100" s="79" t="e">
        <f t="shared" si="105"/>
        <v>#REF!</v>
      </c>
      <c r="DO100" s="79" t="e">
        <f t="shared" si="105"/>
        <v>#REF!</v>
      </c>
      <c r="DP100" s="79" t="e">
        <f t="shared" si="105"/>
        <v>#REF!</v>
      </c>
      <c r="DQ100" s="79" t="e">
        <f t="shared" si="105"/>
        <v>#REF!</v>
      </c>
      <c r="DR100" s="79" t="e">
        <f t="shared" si="105"/>
        <v>#REF!</v>
      </c>
      <c r="DS100" s="79" t="e">
        <f t="shared" si="105"/>
        <v>#REF!</v>
      </c>
      <c r="DT100" s="79" t="e">
        <f t="shared" si="105"/>
        <v>#REF!</v>
      </c>
      <c r="DU100" s="79" t="e">
        <f t="shared" si="105"/>
        <v>#REF!</v>
      </c>
      <c r="DV100" s="79" t="e">
        <f t="shared" si="105"/>
        <v>#REF!</v>
      </c>
      <c r="DW100" s="79" t="e">
        <f t="shared" si="105"/>
        <v>#REF!</v>
      </c>
      <c r="DX100" s="79" t="e">
        <f t="shared" si="105"/>
        <v>#REF!</v>
      </c>
      <c r="DY100" s="79" t="e">
        <f t="shared" si="105"/>
        <v>#REF!</v>
      </c>
      <c r="DZ100" s="79" t="e">
        <f t="shared" si="105"/>
        <v>#REF!</v>
      </c>
      <c r="EA100" s="79" t="e">
        <f t="shared" ref="EA100:GL100" si="106">IF(AND(DZ98&lt;0,EA98&gt;0),EA$7,"-")</f>
        <v>#REF!</v>
      </c>
      <c r="EB100" s="79" t="e">
        <f t="shared" si="106"/>
        <v>#REF!</v>
      </c>
      <c r="EC100" s="79" t="e">
        <f t="shared" si="106"/>
        <v>#REF!</v>
      </c>
      <c r="ED100" s="79" t="e">
        <f t="shared" si="106"/>
        <v>#REF!</v>
      </c>
      <c r="EE100" s="79" t="e">
        <f t="shared" si="106"/>
        <v>#REF!</v>
      </c>
      <c r="EF100" s="79" t="e">
        <f t="shared" si="106"/>
        <v>#REF!</v>
      </c>
      <c r="EG100" s="79" t="e">
        <f t="shared" si="106"/>
        <v>#REF!</v>
      </c>
      <c r="EH100" s="79" t="e">
        <f t="shared" si="106"/>
        <v>#REF!</v>
      </c>
      <c r="EI100" s="79" t="e">
        <f t="shared" si="106"/>
        <v>#REF!</v>
      </c>
      <c r="EJ100" s="79" t="e">
        <f t="shared" si="106"/>
        <v>#REF!</v>
      </c>
      <c r="EK100" s="79" t="e">
        <f t="shared" si="106"/>
        <v>#REF!</v>
      </c>
      <c r="EL100" s="79" t="e">
        <f t="shared" si="106"/>
        <v>#REF!</v>
      </c>
      <c r="EM100" s="79" t="e">
        <f t="shared" si="106"/>
        <v>#REF!</v>
      </c>
      <c r="EN100" s="79" t="e">
        <f t="shared" si="106"/>
        <v>#REF!</v>
      </c>
      <c r="EO100" s="79" t="e">
        <f t="shared" si="106"/>
        <v>#REF!</v>
      </c>
      <c r="EP100" s="79" t="e">
        <f t="shared" si="106"/>
        <v>#REF!</v>
      </c>
      <c r="EQ100" s="79" t="e">
        <f t="shared" si="106"/>
        <v>#REF!</v>
      </c>
      <c r="ER100" s="79" t="e">
        <f t="shared" si="106"/>
        <v>#REF!</v>
      </c>
      <c r="ES100" s="79" t="e">
        <f t="shared" si="106"/>
        <v>#REF!</v>
      </c>
      <c r="ET100" s="79" t="e">
        <f t="shared" si="106"/>
        <v>#REF!</v>
      </c>
      <c r="EU100" s="79" t="e">
        <f t="shared" si="106"/>
        <v>#REF!</v>
      </c>
      <c r="EV100" s="79" t="e">
        <f t="shared" si="106"/>
        <v>#REF!</v>
      </c>
      <c r="EW100" s="79" t="e">
        <f t="shared" si="106"/>
        <v>#REF!</v>
      </c>
      <c r="EX100" s="79" t="e">
        <f t="shared" si="106"/>
        <v>#REF!</v>
      </c>
      <c r="EY100" s="79" t="e">
        <f t="shared" si="106"/>
        <v>#REF!</v>
      </c>
      <c r="EZ100" s="79" t="e">
        <f t="shared" si="106"/>
        <v>#REF!</v>
      </c>
      <c r="FA100" s="79" t="e">
        <f t="shared" si="106"/>
        <v>#REF!</v>
      </c>
      <c r="FB100" s="79" t="e">
        <f t="shared" si="106"/>
        <v>#REF!</v>
      </c>
      <c r="FC100" s="79" t="e">
        <f t="shared" si="106"/>
        <v>#REF!</v>
      </c>
      <c r="FD100" s="79" t="e">
        <f t="shared" si="106"/>
        <v>#REF!</v>
      </c>
      <c r="FE100" s="79" t="e">
        <f t="shared" si="106"/>
        <v>#REF!</v>
      </c>
      <c r="FF100" s="79" t="e">
        <f t="shared" si="106"/>
        <v>#REF!</v>
      </c>
      <c r="FG100" s="79" t="e">
        <f t="shared" si="106"/>
        <v>#REF!</v>
      </c>
      <c r="FH100" s="79" t="e">
        <f t="shared" si="106"/>
        <v>#REF!</v>
      </c>
      <c r="FI100" s="79" t="e">
        <f t="shared" si="106"/>
        <v>#REF!</v>
      </c>
      <c r="FJ100" s="79" t="e">
        <f t="shared" si="106"/>
        <v>#REF!</v>
      </c>
      <c r="FK100" s="79" t="e">
        <f t="shared" si="106"/>
        <v>#REF!</v>
      </c>
      <c r="FL100" s="79" t="e">
        <f t="shared" si="106"/>
        <v>#REF!</v>
      </c>
      <c r="FM100" s="79" t="e">
        <f t="shared" si="106"/>
        <v>#REF!</v>
      </c>
      <c r="FN100" s="79" t="e">
        <f t="shared" si="106"/>
        <v>#REF!</v>
      </c>
      <c r="FO100" s="79" t="e">
        <f t="shared" si="106"/>
        <v>#REF!</v>
      </c>
      <c r="FP100" s="79" t="e">
        <f t="shared" si="106"/>
        <v>#REF!</v>
      </c>
      <c r="FQ100" s="79" t="e">
        <f t="shared" si="106"/>
        <v>#REF!</v>
      </c>
      <c r="FR100" s="79" t="e">
        <f t="shared" si="106"/>
        <v>#REF!</v>
      </c>
      <c r="FS100" s="79" t="e">
        <f t="shared" si="106"/>
        <v>#REF!</v>
      </c>
      <c r="FT100" s="79" t="e">
        <f t="shared" si="106"/>
        <v>#REF!</v>
      </c>
      <c r="FU100" s="79" t="e">
        <f t="shared" si="106"/>
        <v>#REF!</v>
      </c>
      <c r="FV100" s="79" t="e">
        <f t="shared" si="106"/>
        <v>#REF!</v>
      </c>
      <c r="FW100" s="79" t="e">
        <f t="shared" si="106"/>
        <v>#REF!</v>
      </c>
      <c r="FX100" s="79" t="e">
        <f t="shared" si="106"/>
        <v>#REF!</v>
      </c>
      <c r="FY100" s="79" t="e">
        <f t="shared" si="106"/>
        <v>#REF!</v>
      </c>
      <c r="FZ100" s="79" t="e">
        <f t="shared" si="106"/>
        <v>#REF!</v>
      </c>
      <c r="GA100" s="79" t="e">
        <f t="shared" si="106"/>
        <v>#REF!</v>
      </c>
      <c r="GB100" s="79" t="e">
        <f t="shared" si="106"/>
        <v>#REF!</v>
      </c>
      <c r="GC100" s="79" t="e">
        <f t="shared" si="106"/>
        <v>#REF!</v>
      </c>
      <c r="GD100" s="79" t="e">
        <f t="shared" si="106"/>
        <v>#REF!</v>
      </c>
      <c r="GE100" s="79" t="e">
        <f t="shared" si="106"/>
        <v>#REF!</v>
      </c>
      <c r="GF100" s="79" t="e">
        <f t="shared" si="106"/>
        <v>#REF!</v>
      </c>
      <c r="GG100" s="79" t="e">
        <f t="shared" si="106"/>
        <v>#REF!</v>
      </c>
      <c r="GH100" s="79" t="e">
        <f t="shared" si="106"/>
        <v>#REF!</v>
      </c>
      <c r="GI100" s="79" t="e">
        <f t="shared" si="106"/>
        <v>#REF!</v>
      </c>
      <c r="GJ100" s="79" t="e">
        <f t="shared" si="106"/>
        <v>#REF!</v>
      </c>
      <c r="GK100" s="79" t="e">
        <f t="shared" si="106"/>
        <v>#REF!</v>
      </c>
      <c r="GL100" s="79" t="e">
        <f t="shared" si="106"/>
        <v>#REF!</v>
      </c>
      <c r="GM100" s="79" t="e">
        <f t="shared" ref="GM100:HI100" si="107">IF(AND(GL98&lt;0,GM98&gt;0),GM$7,"-")</f>
        <v>#REF!</v>
      </c>
      <c r="GN100" s="79" t="e">
        <f t="shared" si="107"/>
        <v>#REF!</v>
      </c>
      <c r="GO100" s="79" t="e">
        <f t="shared" si="107"/>
        <v>#REF!</v>
      </c>
      <c r="GP100" s="79" t="e">
        <f t="shared" si="107"/>
        <v>#REF!</v>
      </c>
      <c r="GQ100" s="79" t="e">
        <f t="shared" si="107"/>
        <v>#REF!</v>
      </c>
      <c r="GR100" s="79" t="e">
        <f t="shared" si="107"/>
        <v>#REF!</v>
      </c>
      <c r="GS100" s="79" t="e">
        <f t="shared" si="107"/>
        <v>#REF!</v>
      </c>
      <c r="GT100" s="79" t="e">
        <f t="shared" si="107"/>
        <v>#REF!</v>
      </c>
      <c r="GU100" s="79" t="e">
        <f t="shared" si="107"/>
        <v>#REF!</v>
      </c>
      <c r="GV100" s="79" t="e">
        <f t="shared" si="107"/>
        <v>#REF!</v>
      </c>
      <c r="GW100" s="79" t="e">
        <f t="shared" si="107"/>
        <v>#REF!</v>
      </c>
      <c r="GX100" s="79" t="e">
        <f t="shared" si="107"/>
        <v>#REF!</v>
      </c>
      <c r="GY100" s="79" t="e">
        <f t="shared" si="107"/>
        <v>#REF!</v>
      </c>
      <c r="GZ100" s="79" t="e">
        <f t="shared" si="107"/>
        <v>#REF!</v>
      </c>
      <c r="HA100" s="79" t="e">
        <f t="shared" si="107"/>
        <v>#REF!</v>
      </c>
      <c r="HB100" s="79" t="e">
        <f t="shared" si="107"/>
        <v>#REF!</v>
      </c>
      <c r="HC100" s="79" t="e">
        <f t="shared" si="107"/>
        <v>#REF!</v>
      </c>
      <c r="HD100" s="79" t="e">
        <f t="shared" si="107"/>
        <v>#REF!</v>
      </c>
      <c r="HE100" s="79" t="e">
        <f t="shared" si="107"/>
        <v>#REF!</v>
      </c>
      <c r="HF100" s="79" t="e">
        <f t="shared" si="107"/>
        <v>#REF!</v>
      </c>
      <c r="HG100" s="79" t="e">
        <f t="shared" si="107"/>
        <v>#REF!</v>
      </c>
      <c r="HH100" s="79" t="e">
        <f t="shared" si="107"/>
        <v>#REF!</v>
      </c>
      <c r="HI100" s="79" t="e">
        <f t="shared" si="107"/>
        <v>#REF!</v>
      </c>
    </row>
    <row r="101" spans="1:217" ht="13.8" x14ac:dyDescent="0.2">
      <c r="A101" s="86" t="s">
        <v>271</v>
      </c>
      <c r="B101" s="87" t="e">
        <f>SMALL(B100:HI100,1)</f>
        <v>#REF!</v>
      </c>
      <c r="D101" s="6"/>
    </row>
    <row r="102" spans="1:217" x14ac:dyDescent="0.2">
      <c r="A102" s="88" t="s">
        <v>5</v>
      </c>
      <c r="B102" s="90" t="e">
        <f>IRR(B97:HI97,1%)</f>
        <v>#VALUE!</v>
      </c>
      <c r="C102" s="91"/>
    </row>
    <row r="103" spans="1:217" x14ac:dyDescent="0.2">
      <c r="A103" s="89" t="s">
        <v>1</v>
      </c>
      <c r="B103" s="105" t="e">
        <f>NPV((POWER(1+_xlfn.SINGLE(wacc),1/12)-1),B97:HI97)</f>
        <v>#REF!</v>
      </c>
    </row>
  </sheetData>
  <conditionalFormatting sqref="A6:A10">
    <cfRule type="cellIs" dxfId="33" priority="10" operator="lessThan">
      <formula>0</formula>
    </cfRule>
  </conditionalFormatting>
  <conditionalFormatting sqref="A12">
    <cfRule type="cellIs" dxfId="32" priority="9" operator="lessThan">
      <formula>0</formula>
    </cfRule>
  </conditionalFormatting>
  <conditionalFormatting sqref="A34">
    <cfRule type="cellIs" dxfId="31" priority="6" operator="lessThan">
      <formula>0</formula>
    </cfRule>
  </conditionalFormatting>
  <conditionalFormatting sqref="A41">
    <cfRule type="cellIs" dxfId="30" priority="8" operator="lessThan">
      <formula>0</formula>
    </cfRule>
  </conditionalFormatting>
  <conditionalFormatting sqref="A43">
    <cfRule type="cellIs" dxfId="29" priority="7" operator="lessThan">
      <formula>0</formula>
    </cfRule>
  </conditionalFormatting>
  <conditionalFormatting sqref="A53:A60">
    <cfRule type="cellIs" dxfId="28" priority="3" operator="lessThan">
      <formula>0</formula>
    </cfRule>
  </conditionalFormatting>
  <conditionalFormatting sqref="A65">
    <cfRule type="cellIs" dxfId="27" priority="5" operator="lessThan">
      <formula>0</formula>
    </cfRule>
  </conditionalFormatting>
  <conditionalFormatting sqref="A67">
    <cfRule type="cellIs" dxfId="26" priority="4" operator="lessThan">
      <formula>0</formula>
    </cfRule>
  </conditionalFormatting>
  <conditionalFormatting sqref="A91">
    <cfRule type="cellIs" dxfId="25" priority="2" operator="lessThan">
      <formula>0</formula>
    </cfRule>
  </conditionalFormatting>
  <conditionalFormatting sqref="A94:A103">
    <cfRule type="cellIs" dxfId="24" priority="1" operator="lessThan">
      <formula>0</formula>
    </cfRule>
  </conditionalFormatting>
  <dataValidations count="1">
    <dataValidation type="list" allowBlank="1" showInputMessage="1" showErrorMessage="1" sqref="B9:HI9" xr:uid="{1E332264-CCD5-40BC-A789-6F0BA2F0E0C9}">
      <formula1>"REAL, PRESUMIDO"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8DF9C-6D7B-4B06-A9A9-AF0A2E5F6CCC}">
  <sheetPr codeName="Planilha14">
    <tabColor theme="8" tint="0.39997558519241921"/>
    <pageSetUpPr fitToPage="1"/>
  </sheetPr>
  <dimension ref="A1:HJ249"/>
  <sheetViews>
    <sheetView zoomScaleNormal="100" zoomScaleSheetLayoutView="100" workbookViewId="0">
      <selection activeCell="B103" sqref="B103"/>
    </sheetView>
  </sheetViews>
  <sheetFormatPr defaultColWidth="9.109375" defaultRowHeight="10.199999999999999" x14ac:dyDescent="0.2"/>
  <cols>
    <col min="1" max="1" width="34.33203125" style="20" customWidth="1"/>
    <col min="2" max="2" width="14" style="20" customWidth="1"/>
    <col min="3" max="16" width="9.33203125" style="20" bestFit="1" customWidth="1"/>
    <col min="17" max="218" width="10.109375" style="20" bestFit="1" customWidth="1"/>
    <col min="219" max="16384" width="9.109375" style="20"/>
  </cols>
  <sheetData>
    <row r="1" spans="1:218" ht="14.4" x14ac:dyDescent="0.3">
      <c r="A1" s="38" t="s">
        <v>106</v>
      </c>
      <c r="B1" s="38"/>
      <c r="C1" s="45">
        <v>1</v>
      </c>
      <c r="D1" s="45">
        <v>1</v>
      </c>
      <c r="E1" s="45">
        <v>1</v>
      </c>
      <c r="F1" s="45">
        <v>1</v>
      </c>
      <c r="G1" s="45">
        <v>1</v>
      </c>
      <c r="H1" s="45">
        <v>1</v>
      </c>
      <c r="I1" s="45">
        <v>1</v>
      </c>
      <c r="J1" s="45">
        <v>1</v>
      </c>
      <c r="K1" s="45">
        <v>1</v>
      </c>
      <c r="L1" s="45">
        <v>1</v>
      </c>
      <c r="M1" s="45">
        <v>1</v>
      </c>
      <c r="N1" s="45">
        <v>1</v>
      </c>
      <c r="O1" s="45">
        <v>2</v>
      </c>
      <c r="P1" s="45">
        <v>2</v>
      </c>
      <c r="Q1" s="45">
        <v>2</v>
      </c>
      <c r="R1" s="45">
        <v>2</v>
      </c>
      <c r="S1" s="45">
        <v>2</v>
      </c>
      <c r="T1" s="45">
        <v>2</v>
      </c>
      <c r="U1" s="45">
        <v>2</v>
      </c>
      <c r="V1" s="45">
        <v>2</v>
      </c>
      <c r="W1" s="45">
        <v>2</v>
      </c>
      <c r="X1" s="45">
        <v>2</v>
      </c>
      <c r="Y1" s="45">
        <v>2</v>
      </c>
      <c r="Z1" s="45">
        <v>2</v>
      </c>
      <c r="AA1" s="45">
        <f t="shared" ref="AA1:CL1" si="0">O1+1</f>
        <v>3</v>
      </c>
      <c r="AB1" s="45">
        <f t="shared" si="0"/>
        <v>3</v>
      </c>
      <c r="AC1" s="45">
        <f t="shared" si="0"/>
        <v>3</v>
      </c>
      <c r="AD1" s="45">
        <f t="shared" si="0"/>
        <v>3</v>
      </c>
      <c r="AE1" s="45">
        <f t="shared" si="0"/>
        <v>3</v>
      </c>
      <c r="AF1" s="45">
        <f t="shared" si="0"/>
        <v>3</v>
      </c>
      <c r="AG1" s="45">
        <f t="shared" si="0"/>
        <v>3</v>
      </c>
      <c r="AH1" s="45">
        <f t="shared" si="0"/>
        <v>3</v>
      </c>
      <c r="AI1" s="45">
        <f t="shared" si="0"/>
        <v>3</v>
      </c>
      <c r="AJ1" s="45">
        <f t="shared" si="0"/>
        <v>3</v>
      </c>
      <c r="AK1" s="45">
        <f t="shared" si="0"/>
        <v>3</v>
      </c>
      <c r="AL1" s="45">
        <f t="shared" si="0"/>
        <v>3</v>
      </c>
      <c r="AM1" s="45">
        <f t="shared" si="0"/>
        <v>4</v>
      </c>
      <c r="AN1" s="45">
        <f t="shared" si="0"/>
        <v>4</v>
      </c>
      <c r="AO1" s="45">
        <f t="shared" si="0"/>
        <v>4</v>
      </c>
      <c r="AP1" s="45">
        <f t="shared" si="0"/>
        <v>4</v>
      </c>
      <c r="AQ1" s="45">
        <f t="shared" si="0"/>
        <v>4</v>
      </c>
      <c r="AR1" s="45">
        <f t="shared" si="0"/>
        <v>4</v>
      </c>
      <c r="AS1" s="45">
        <f t="shared" si="0"/>
        <v>4</v>
      </c>
      <c r="AT1" s="45">
        <f t="shared" si="0"/>
        <v>4</v>
      </c>
      <c r="AU1" s="45">
        <f t="shared" si="0"/>
        <v>4</v>
      </c>
      <c r="AV1" s="45">
        <f t="shared" si="0"/>
        <v>4</v>
      </c>
      <c r="AW1" s="45">
        <f t="shared" si="0"/>
        <v>4</v>
      </c>
      <c r="AX1" s="45">
        <f t="shared" si="0"/>
        <v>4</v>
      </c>
      <c r="AY1" s="46">
        <f t="shared" si="0"/>
        <v>5</v>
      </c>
      <c r="AZ1" s="46">
        <f t="shared" si="0"/>
        <v>5</v>
      </c>
      <c r="BA1" s="46">
        <f t="shared" si="0"/>
        <v>5</v>
      </c>
      <c r="BB1" s="46">
        <f t="shared" si="0"/>
        <v>5</v>
      </c>
      <c r="BC1" s="46">
        <f t="shared" si="0"/>
        <v>5</v>
      </c>
      <c r="BD1" s="46">
        <f t="shared" si="0"/>
        <v>5</v>
      </c>
      <c r="BE1" s="46">
        <f t="shared" si="0"/>
        <v>5</v>
      </c>
      <c r="BF1" s="46">
        <f t="shared" si="0"/>
        <v>5</v>
      </c>
      <c r="BG1" s="46">
        <f t="shared" si="0"/>
        <v>5</v>
      </c>
      <c r="BH1" s="46">
        <f t="shared" si="0"/>
        <v>5</v>
      </c>
      <c r="BI1" s="46">
        <f t="shared" si="0"/>
        <v>5</v>
      </c>
      <c r="BJ1" s="46">
        <f t="shared" si="0"/>
        <v>5</v>
      </c>
      <c r="BK1" s="46">
        <f t="shared" si="0"/>
        <v>6</v>
      </c>
      <c r="BL1" s="46">
        <f t="shared" si="0"/>
        <v>6</v>
      </c>
      <c r="BM1" s="46">
        <f t="shared" si="0"/>
        <v>6</v>
      </c>
      <c r="BN1" s="46">
        <f t="shared" si="0"/>
        <v>6</v>
      </c>
      <c r="BO1" s="46">
        <f t="shared" si="0"/>
        <v>6</v>
      </c>
      <c r="BP1" s="46">
        <f t="shared" si="0"/>
        <v>6</v>
      </c>
      <c r="BQ1" s="46">
        <f t="shared" si="0"/>
        <v>6</v>
      </c>
      <c r="BR1" s="46">
        <f t="shared" si="0"/>
        <v>6</v>
      </c>
      <c r="BS1" s="46">
        <f t="shared" si="0"/>
        <v>6</v>
      </c>
      <c r="BT1" s="46">
        <f t="shared" si="0"/>
        <v>6</v>
      </c>
      <c r="BU1" s="46">
        <f t="shared" si="0"/>
        <v>6</v>
      </c>
      <c r="BV1" s="46">
        <f t="shared" si="0"/>
        <v>6</v>
      </c>
      <c r="BW1" s="46">
        <f t="shared" si="0"/>
        <v>7</v>
      </c>
      <c r="BX1" s="46">
        <f t="shared" si="0"/>
        <v>7</v>
      </c>
      <c r="BY1" s="46">
        <f t="shared" si="0"/>
        <v>7</v>
      </c>
      <c r="BZ1" s="46">
        <f t="shared" si="0"/>
        <v>7</v>
      </c>
      <c r="CA1" s="46">
        <f t="shared" si="0"/>
        <v>7</v>
      </c>
      <c r="CB1" s="46">
        <f t="shared" si="0"/>
        <v>7</v>
      </c>
      <c r="CC1" s="46">
        <f t="shared" si="0"/>
        <v>7</v>
      </c>
      <c r="CD1" s="46">
        <f t="shared" si="0"/>
        <v>7</v>
      </c>
      <c r="CE1" s="46">
        <f t="shared" si="0"/>
        <v>7</v>
      </c>
      <c r="CF1" s="46">
        <f t="shared" si="0"/>
        <v>7</v>
      </c>
      <c r="CG1" s="46">
        <f t="shared" si="0"/>
        <v>7</v>
      </c>
      <c r="CH1" s="46">
        <f t="shared" si="0"/>
        <v>7</v>
      </c>
      <c r="CI1" s="46">
        <f t="shared" si="0"/>
        <v>8</v>
      </c>
      <c r="CJ1" s="46">
        <f t="shared" si="0"/>
        <v>8</v>
      </c>
      <c r="CK1" s="46">
        <f t="shared" si="0"/>
        <v>8</v>
      </c>
      <c r="CL1" s="46">
        <f t="shared" si="0"/>
        <v>8</v>
      </c>
      <c r="CM1" s="46">
        <f t="shared" ref="CM1:EX1" si="1">CA1+1</f>
        <v>8</v>
      </c>
      <c r="CN1" s="46">
        <f t="shared" si="1"/>
        <v>8</v>
      </c>
      <c r="CO1" s="46">
        <f t="shared" si="1"/>
        <v>8</v>
      </c>
      <c r="CP1" s="46">
        <f t="shared" si="1"/>
        <v>8</v>
      </c>
      <c r="CQ1" s="46">
        <f t="shared" si="1"/>
        <v>8</v>
      </c>
      <c r="CR1" s="46">
        <f t="shared" si="1"/>
        <v>8</v>
      </c>
      <c r="CS1" s="46">
        <f t="shared" si="1"/>
        <v>8</v>
      </c>
      <c r="CT1" s="46">
        <f t="shared" si="1"/>
        <v>8</v>
      </c>
      <c r="CU1" s="46">
        <f t="shared" si="1"/>
        <v>9</v>
      </c>
      <c r="CV1" s="46">
        <f t="shared" si="1"/>
        <v>9</v>
      </c>
      <c r="CW1" s="46">
        <f t="shared" si="1"/>
        <v>9</v>
      </c>
      <c r="CX1" s="46">
        <f t="shared" si="1"/>
        <v>9</v>
      </c>
      <c r="CY1" s="46">
        <f t="shared" si="1"/>
        <v>9</v>
      </c>
      <c r="CZ1" s="46">
        <f t="shared" si="1"/>
        <v>9</v>
      </c>
      <c r="DA1" s="46">
        <f t="shared" si="1"/>
        <v>9</v>
      </c>
      <c r="DB1" s="46">
        <f t="shared" si="1"/>
        <v>9</v>
      </c>
      <c r="DC1" s="46">
        <f t="shared" si="1"/>
        <v>9</v>
      </c>
      <c r="DD1" s="46">
        <f t="shared" si="1"/>
        <v>9</v>
      </c>
      <c r="DE1" s="46">
        <f t="shared" si="1"/>
        <v>9</v>
      </c>
      <c r="DF1" s="46">
        <f t="shared" si="1"/>
        <v>9</v>
      </c>
      <c r="DG1" s="46">
        <f t="shared" si="1"/>
        <v>10</v>
      </c>
      <c r="DH1" s="46">
        <f t="shared" si="1"/>
        <v>10</v>
      </c>
      <c r="DI1" s="46">
        <f t="shared" si="1"/>
        <v>10</v>
      </c>
      <c r="DJ1" s="46">
        <f t="shared" si="1"/>
        <v>10</v>
      </c>
      <c r="DK1" s="46">
        <f t="shared" si="1"/>
        <v>10</v>
      </c>
      <c r="DL1" s="46">
        <f t="shared" si="1"/>
        <v>10</v>
      </c>
      <c r="DM1" s="46">
        <f t="shared" si="1"/>
        <v>10</v>
      </c>
      <c r="DN1" s="46">
        <f t="shared" si="1"/>
        <v>10</v>
      </c>
      <c r="DO1" s="46">
        <f t="shared" si="1"/>
        <v>10</v>
      </c>
      <c r="DP1" s="46">
        <f t="shared" si="1"/>
        <v>10</v>
      </c>
      <c r="DQ1" s="46">
        <f t="shared" si="1"/>
        <v>10</v>
      </c>
      <c r="DR1" s="46">
        <f t="shared" si="1"/>
        <v>10</v>
      </c>
      <c r="DS1" s="46">
        <f t="shared" si="1"/>
        <v>11</v>
      </c>
      <c r="DT1" s="46">
        <f t="shared" si="1"/>
        <v>11</v>
      </c>
      <c r="DU1" s="46">
        <f t="shared" si="1"/>
        <v>11</v>
      </c>
      <c r="DV1" s="46">
        <f t="shared" si="1"/>
        <v>11</v>
      </c>
      <c r="DW1" s="46">
        <f t="shared" si="1"/>
        <v>11</v>
      </c>
      <c r="DX1" s="46">
        <f t="shared" si="1"/>
        <v>11</v>
      </c>
      <c r="DY1" s="46">
        <f t="shared" si="1"/>
        <v>11</v>
      </c>
      <c r="DZ1" s="46">
        <f t="shared" si="1"/>
        <v>11</v>
      </c>
      <c r="EA1" s="46">
        <f t="shared" si="1"/>
        <v>11</v>
      </c>
      <c r="EB1" s="46">
        <f t="shared" si="1"/>
        <v>11</v>
      </c>
      <c r="EC1" s="46">
        <f t="shared" si="1"/>
        <v>11</v>
      </c>
      <c r="ED1" s="46">
        <f t="shared" si="1"/>
        <v>11</v>
      </c>
      <c r="EE1" s="46">
        <f t="shared" si="1"/>
        <v>12</v>
      </c>
      <c r="EF1" s="46">
        <f t="shared" si="1"/>
        <v>12</v>
      </c>
      <c r="EG1" s="46">
        <f t="shared" si="1"/>
        <v>12</v>
      </c>
      <c r="EH1" s="46">
        <f t="shared" si="1"/>
        <v>12</v>
      </c>
      <c r="EI1" s="46">
        <f t="shared" si="1"/>
        <v>12</v>
      </c>
      <c r="EJ1" s="46">
        <f t="shared" si="1"/>
        <v>12</v>
      </c>
      <c r="EK1" s="46">
        <f t="shared" si="1"/>
        <v>12</v>
      </c>
      <c r="EL1" s="46">
        <f t="shared" si="1"/>
        <v>12</v>
      </c>
      <c r="EM1" s="46">
        <f t="shared" si="1"/>
        <v>12</v>
      </c>
      <c r="EN1" s="46">
        <f t="shared" si="1"/>
        <v>12</v>
      </c>
      <c r="EO1" s="46">
        <f t="shared" si="1"/>
        <v>12</v>
      </c>
      <c r="EP1" s="46">
        <f t="shared" si="1"/>
        <v>12</v>
      </c>
      <c r="EQ1" s="46">
        <f t="shared" si="1"/>
        <v>13</v>
      </c>
      <c r="ER1" s="46">
        <f t="shared" si="1"/>
        <v>13</v>
      </c>
      <c r="ES1" s="46">
        <f t="shared" si="1"/>
        <v>13</v>
      </c>
      <c r="ET1" s="46">
        <f t="shared" si="1"/>
        <v>13</v>
      </c>
      <c r="EU1" s="46">
        <f t="shared" si="1"/>
        <v>13</v>
      </c>
      <c r="EV1" s="46">
        <f t="shared" si="1"/>
        <v>13</v>
      </c>
      <c r="EW1" s="46">
        <f t="shared" si="1"/>
        <v>13</v>
      </c>
      <c r="EX1" s="46">
        <f t="shared" si="1"/>
        <v>13</v>
      </c>
      <c r="EY1" s="46">
        <f t="shared" ref="EY1:HJ1" si="2">EM1+1</f>
        <v>13</v>
      </c>
      <c r="EZ1" s="46">
        <f t="shared" si="2"/>
        <v>13</v>
      </c>
      <c r="FA1" s="46">
        <f t="shared" si="2"/>
        <v>13</v>
      </c>
      <c r="FB1" s="46">
        <f t="shared" si="2"/>
        <v>13</v>
      </c>
      <c r="FC1" s="46">
        <f t="shared" si="2"/>
        <v>14</v>
      </c>
      <c r="FD1" s="46">
        <f t="shared" si="2"/>
        <v>14</v>
      </c>
      <c r="FE1" s="46">
        <f t="shared" si="2"/>
        <v>14</v>
      </c>
      <c r="FF1" s="46">
        <f t="shared" si="2"/>
        <v>14</v>
      </c>
      <c r="FG1" s="46">
        <f t="shared" si="2"/>
        <v>14</v>
      </c>
      <c r="FH1" s="46">
        <f t="shared" si="2"/>
        <v>14</v>
      </c>
      <c r="FI1" s="46">
        <f t="shared" si="2"/>
        <v>14</v>
      </c>
      <c r="FJ1" s="46">
        <f t="shared" si="2"/>
        <v>14</v>
      </c>
      <c r="FK1" s="46">
        <f t="shared" si="2"/>
        <v>14</v>
      </c>
      <c r="FL1" s="46">
        <f t="shared" si="2"/>
        <v>14</v>
      </c>
      <c r="FM1" s="46">
        <f t="shared" si="2"/>
        <v>14</v>
      </c>
      <c r="FN1" s="46">
        <f t="shared" si="2"/>
        <v>14</v>
      </c>
      <c r="FO1" s="46">
        <f t="shared" si="2"/>
        <v>15</v>
      </c>
      <c r="FP1" s="46">
        <f t="shared" si="2"/>
        <v>15</v>
      </c>
      <c r="FQ1" s="46">
        <f t="shared" si="2"/>
        <v>15</v>
      </c>
      <c r="FR1" s="46">
        <f t="shared" si="2"/>
        <v>15</v>
      </c>
      <c r="FS1" s="46">
        <f t="shared" si="2"/>
        <v>15</v>
      </c>
      <c r="FT1" s="46">
        <f t="shared" si="2"/>
        <v>15</v>
      </c>
      <c r="FU1" s="46">
        <f t="shared" si="2"/>
        <v>15</v>
      </c>
      <c r="FV1" s="46">
        <f t="shared" si="2"/>
        <v>15</v>
      </c>
      <c r="FW1" s="46">
        <f t="shared" si="2"/>
        <v>15</v>
      </c>
      <c r="FX1" s="46">
        <f t="shared" si="2"/>
        <v>15</v>
      </c>
      <c r="FY1" s="46">
        <f t="shared" si="2"/>
        <v>15</v>
      </c>
      <c r="FZ1" s="46">
        <f t="shared" si="2"/>
        <v>15</v>
      </c>
      <c r="GA1" s="46">
        <f t="shared" si="2"/>
        <v>16</v>
      </c>
      <c r="GB1" s="46">
        <f t="shared" si="2"/>
        <v>16</v>
      </c>
      <c r="GC1" s="46">
        <f t="shared" si="2"/>
        <v>16</v>
      </c>
      <c r="GD1" s="46">
        <f t="shared" si="2"/>
        <v>16</v>
      </c>
      <c r="GE1" s="46">
        <f t="shared" si="2"/>
        <v>16</v>
      </c>
      <c r="GF1" s="46">
        <f t="shared" si="2"/>
        <v>16</v>
      </c>
      <c r="GG1" s="46">
        <f t="shared" si="2"/>
        <v>16</v>
      </c>
      <c r="GH1" s="46">
        <f t="shared" si="2"/>
        <v>16</v>
      </c>
      <c r="GI1" s="46">
        <f t="shared" si="2"/>
        <v>16</v>
      </c>
      <c r="GJ1" s="46">
        <f t="shared" si="2"/>
        <v>16</v>
      </c>
      <c r="GK1" s="46">
        <f t="shared" si="2"/>
        <v>16</v>
      </c>
      <c r="GL1" s="46">
        <f t="shared" si="2"/>
        <v>16</v>
      </c>
      <c r="GM1" s="46">
        <f t="shared" si="2"/>
        <v>17</v>
      </c>
      <c r="GN1" s="46">
        <f t="shared" si="2"/>
        <v>17</v>
      </c>
      <c r="GO1" s="46">
        <f t="shared" si="2"/>
        <v>17</v>
      </c>
      <c r="GP1" s="46">
        <f t="shared" si="2"/>
        <v>17</v>
      </c>
      <c r="GQ1" s="46">
        <f t="shared" si="2"/>
        <v>17</v>
      </c>
      <c r="GR1" s="46">
        <f t="shared" si="2"/>
        <v>17</v>
      </c>
      <c r="GS1" s="46">
        <f t="shared" si="2"/>
        <v>17</v>
      </c>
      <c r="GT1" s="46">
        <f t="shared" si="2"/>
        <v>17</v>
      </c>
      <c r="GU1" s="46">
        <f t="shared" si="2"/>
        <v>17</v>
      </c>
      <c r="GV1" s="46">
        <f t="shared" si="2"/>
        <v>17</v>
      </c>
      <c r="GW1" s="46">
        <f t="shared" si="2"/>
        <v>17</v>
      </c>
      <c r="GX1" s="46">
        <f t="shared" si="2"/>
        <v>17</v>
      </c>
      <c r="GY1" s="46">
        <f t="shared" si="2"/>
        <v>18</v>
      </c>
      <c r="GZ1" s="46">
        <f t="shared" si="2"/>
        <v>18</v>
      </c>
      <c r="HA1" s="46">
        <f t="shared" si="2"/>
        <v>18</v>
      </c>
      <c r="HB1" s="46">
        <f t="shared" si="2"/>
        <v>18</v>
      </c>
      <c r="HC1" s="46">
        <f t="shared" si="2"/>
        <v>18</v>
      </c>
      <c r="HD1" s="46">
        <f t="shared" si="2"/>
        <v>18</v>
      </c>
      <c r="HE1" s="46">
        <f t="shared" si="2"/>
        <v>18</v>
      </c>
      <c r="HF1" s="46">
        <f t="shared" si="2"/>
        <v>18</v>
      </c>
      <c r="HG1" s="46">
        <f t="shared" si="2"/>
        <v>18</v>
      </c>
      <c r="HH1" s="46">
        <f t="shared" si="2"/>
        <v>18</v>
      </c>
      <c r="HI1" s="46">
        <f t="shared" si="2"/>
        <v>18</v>
      </c>
      <c r="HJ1" s="46">
        <f t="shared" si="2"/>
        <v>18</v>
      </c>
    </row>
    <row r="2" spans="1:218" ht="14.4" x14ac:dyDescent="0.3">
      <c r="A2" s="38" t="s">
        <v>394</v>
      </c>
      <c r="B2" s="39" t="e">
        <f t="shared" ref="B2:BN2" si="3">SUM(B4:B219)</f>
        <v>#REF!</v>
      </c>
      <c r="C2" s="44">
        <f t="shared" si="3"/>
        <v>0</v>
      </c>
      <c r="D2" s="44">
        <f t="shared" si="3"/>
        <v>0</v>
      </c>
      <c r="E2" s="44">
        <f t="shared" si="3"/>
        <v>0</v>
      </c>
      <c r="F2" s="44">
        <f t="shared" si="3"/>
        <v>0</v>
      </c>
      <c r="G2" s="44">
        <f t="shared" si="3"/>
        <v>0</v>
      </c>
      <c r="H2" s="44">
        <f t="shared" si="3"/>
        <v>0</v>
      </c>
      <c r="I2" s="44" t="e">
        <f t="shared" si="3"/>
        <v>#REF!</v>
      </c>
      <c r="J2" s="44" t="e">
        <f t="shared" si="3"/>
        <v>#REF!</v>
      </c>
      <c r="K2" s="44" t="e">
        <f t="shared" si="3"/>
        <v>#REF!</v>
      </c>
      <c r="L2" s="44" t="e">
        <f t="shared" si="3"/>
        <v>#REF!</v>
      </c>
      <c r="M2" s="44" t="e">
        <f t="shared" si="3"/>
        <v>#REF!</v>
      </c>
      <c r="N2" s="44" t="e">
        <f t="shared" si="3"/>
        <v>#REF!</v>
      </c>
      <c r="O2" s="44" t="e">
        <f t="shared" si="3"/>
        <v>#REF!</v>
      </c>
      <c r="P2" s="44" t="e">
        <f t="shared" si="3"/>
        <v>#REF!</v>
      </c>
      <c r="Q2" s="44" t="e">
        <f t="shared" si="3"/>
        <v>#REF!</v>
      </c>
      <c r="R2" s="44" t="e">
        <f t="shared" si="3"/>
        <v>#REF!</v>
      </c>
      <c r="S2" s="44" t="e">
        <f t="shared" si="3"/>
        <v>#REF!</v>
      </c>
      <c r="T2" s="44" t="e">
        <f t="shared" si="3"/>
        <v>#REF!</v>
      </c>
      <c r="U2" s="44" t="e">
        <f t="shared" si="3"/>
        <v>#REF!</v>
      </c>
      <c r="V2" s="44" t="e">
        <f t="shared" si="3"/>
        <v>#REF!</v>
      </c>
      <c r="W2" s="44" t="e">
        <f t="shared" si="3"/>
        <v>#REF!</v>
      </c>
      <c r="X2" s="44" t="e">
        <f t="shared" si="3"/>
        <v>#REF!</v>
      </c>
      <c r="Y2" s="44" t="e">
        <f t="shared" si="3"/>
        <v>#REF!</v>
      </c>
      <c r="Z2" s="44" t="e">
        <f t="shared" si="3"/>
        <v>#REF!</v>
      </c>
      <c r="AA2" s="44" t="e">
        <f t="shared" si="3"/>
        <v>#REF!</v>
      </c>
      <c r="AB2" s="44" t="e">
        <f t="shared" si="3"/>
        <v>#REF!</v>
      </c>
      <c r="AC2" s="44" t="e">
        <f t="shared" si="3"/>
        <v>#REF!</v>
      </c>
      <c r="AD2" s="44" t="e">
        <f t="shared" si="3"/>
        <v>#REF!</v>
      </c>
      <c r="AE2" s="44" t="e">
        <f t="shared" si="3"/>
        <v>#REF!</v>
      </c>
      <c r="AF2" s="44" t="e">
        <f t="shared" si="3"/>
        <v>#REF!</v>
      </c>
      <c r="AG2" s="44" t="e">
        <f t="shared" si="3"/>
        <v>#REF!</v>
      </c>
      <c r="AH2" s="44" t="e">
        <f t="shared" si="3"/>
        <v>#REF!</v>
      </c>
      <c r="AI2" s="44" t="e">
        <f t="shared" si="3"/>
        <v>#REF!</v>
      </c>
      <c r="AJ2" s="44" t="e">
        <f t="shared" si="3"/>
        <v>#REF!</v>
      </c>
      <c r="AK2" s="44" t="e">
        <f t="shared" si="3"/>
        <v>#REF!</v>
      </c>
      <c r="AL2" s="44" t="e">
        <f t="shared" si="3"/>
        <v>#REF!</v>
      </c>
      <c r="AM2" s="44" t="e">
        <f t="shared" si="3"/>
        <v>#REF!</v>
      </c>
      <c r="AN2" s="44" t="e">
        <f t="shared" si="3"/>
        <v>#REF!</v>
      </c>
      <c r="AO2" s="44" t="e">
        <f t="shared" si="3"/>
        <v>#REF!</v>
      </c>
      <c r="AP2" s="44" t="e">
        <f t="shared" si="3"/>
        <v>#REF!</v>
      </c>
      <c r="AQ2" s="44" t="e">
        <f t="shared" si="3"/>
        <v>#REF!</v>
      </c>
      <c r="AR2" s="44" t="e">
        <f t="shared" si="3"/>
        <v>#REF!</v>
      </c>
      <c r="AS2" s="44" t="e">
        <f t="shared" si="3"/>
        <v>#REF!</v>
      </c>
      <c r="AT2" s="44" t="e">
        <f t="shared" si="3"/>
        <v>#REF!</v>
      </c>
      <c r="AU2" s="44" t="e">
        <f t="shared" si="3"/>
        <v>#REF!</v>
      </c>
      <c r="AV2" s="44" t="e">
        <f t="shared" si="3"/>
        <v>#REF!</v>
      </c>
      <c r="AW2" s="44" t="e">
        <f t="shared" si="3"/>
        <v>#REF!</v>
      </c>
      <c r="AX2" s="44" t="e">
        <f t="shared" si="3"/>
        <v>#REF!</v>
      </c>
      <c r="AY2" s="44" t="e">
        <f t="shared" si="3"/>
        <v>#REF!</v>
      </c>
      <c r="AZ2" s="44" t="e">
        <f t="shared" si="3"/>
        <v>#REF!</v>
      </c>
      <c r="BA2" s="44" t="e">
        <f t="shared" si="3"/>
        <v>#REF!</v>
      </c>
      <c r="BB2" s="44" t="e">
        <f t="shared" si="3"/>
        <v>#REF!</v>
      </c>
      <c r="BC2" s="44" t="e">
        <f t="shared" si="3"/>
        <v>#REF!</v>
      </c>
      <c r="BD2" s="44" t="e">
        <f t="shared" si="3"/>
        <v>#REF!</v>
      </c>
      <c r="BE2" s="44" t="e">
        <f t="shared" si="3"/>
        <v>#REF!</v>
      </c>
      <c r="BF2" s="44" t="e">
        <f t="shared" si="3"/>
        <v>#REF!</v>
      </c>
      <c r="BG2" s="44" t="e">
        <f t="shared" si="3"/>
        <v>#REF!</v>
      </c>
      <c r="BH2" s="44" t="e">
        <f t="shared" si="3"/>
        <v>#REF!</v>
      </c>
      <c r="BI2" s="44" t="e">
        <f t="shared" si="3"/>
        <v>#REF!</v>
      </c>
      <c r="BJ2" s="44" t="e">
        <f t="shared" si="3"/>
        <v>#REF!</v>
      </c>
      <c r="BK2" s="44" t="e">
        <f t="shared" si="3"/>
        <v>#REF!</v>
      </c>
      <c r="BL2" s="44" t="e">
        <f t="shared" si="3"/>
        <v>#REF!</v>
      </c>
      <c r="BM2" s="44" t="e">
        <f t="shared" si="3"/>
        <v>#REF!</v>
      </c>
      <c r="BN2" s="44" t="e">
        <f t="shared" si="3"/>
        <v>#REF!</v>
      </c>
      <c r="BO2" s="44" t="e">
        <f t="shared" ref="BO2:DZ2" si="4">SUM(BO4:BO219)</f>
        <v>#REF!</v>
      </c>
      <c r="BP2" s="44" t="e">
        <f t="shared" si="4"/>
        <v>#REF!</v>
      </c>
      <c r="BQ2" s="44" t="e">
        <f t="shared" si="4"/>
        <v>#REF!</v>
      </c>
      <c r="BR2" s="44" t="e">
        <f t="shared" si="4"/>
        <v>#REF!</v>
      </c>
      <c r="BS2" s="44" t="e">
        <f t="shared" si="4"/>
        <v>#REF!</v>
      </c>
      <c r="BT2" s="44" t="e">
        <f t="shared" si="4"/>
        <v>#REF!</v>
      </c>
      <c r="BU2" s="44" t="e">
        <f t="shared" si="4"/>
        <v>#REF!</v>
      </c>
      <c r="BV2" s="44" t="e">
        <f t="shared" si="4"/>
        <v>#REF!</v>
      </c>
      <c r="BW2" s="44" t="e">
        <f t="shared" si="4"/>
        <v>#REF!</v>
      </c>
      <c r="BX2" s="44" t="e">
        <f t="shared" si="4"/>
        <v>#REF!</v>
      </c>
      <c r="BY2" s="44" t="e">
        <f t="shared" si="4"/>
        <v>#REF!</v>
      </c>
      <c r="BZ2" s="44" t="e">
        <f t="shared" si="4"/>
        <v>#REF!</v>
      </c>
      <c r="CA2" s="44" t="e">
        <f t="shared" si="4"/>
        <v>#REF!</v>
      </c>
      <c r="CB2" s="44" t="e">
        <f t="shared" si="4"/>
        <v>#REF!</v>
      </c>
      <c r="CC2" s="44" t="e">
        <f t="shared" si="4"/>
        <v>#REF!</v>
      </c>
      <c r="CD2" s="44" t="e">
        <f t="shared" si="4"/>
        <v>#REF!</v>
      </c>
      <c r="CE2" s="44" t="e">
        <f t="shared" si="4"/>
        <v>#REF!</v>
      </c>
      <c r="CF2" s="44" t="e">
        <f t="shared" si="4"/>
        <v>#REF!</v>
      </c>
      <c r="CG2" s="44" t="e">
        <f t="shared" si="4"/>
        <v>#REF!</v>
      </c>
      <c r="CH2" s="44" t="e">
        <f t="shared" si="4"/>
        <v>#REF!</v>
      </c>
      <c r="CI2" s="44" t="e">
        <f t="shared" si="4"/>
        <v>#REF!</v>
      </c>
      <c r="CJ2" s="44" t="e">
        <f t="shared" si="4"/>
        <v>#REF!</v>
      </c>
      <c r="CK2" s="44" t="e">
        <f t="shared" si="4"/>
        <v>#REF!</v>
      </c>
      <c r="CL2" s="44" t="e">
        <f t="shared" si="4"/>
        <v>#REF!</v>
      </c>
      <c r="CM2" s="44" t="e">
        <f t="shared" si="4"/>
        <v>#REF!</v>
      </c>
      <c r="CN2" s="44" t="e">
        <f t="shared" si="4"/>
        <v>#REF!</v>
      </c>
      <c r="CO2" s="44" t="e">
        <f t="shared" si="4"/>
        <v>#REF!</v>
      </c>
      <c r="CP2" s="44" t="e">
        <f t="shared" si="4"/>
        <v>#REF!</v>
      </c>
      <c r="CQ2" s="44" t="e">
        <f t="shared" si="4"/>
        <v>#REF!</v>
      </c>
      <c r="CR2" s="44" t="e">
        <f t="shared" si="4"/>
        <v>#REF!</v>
      </c>
      <c r="CS2" s="44" t="e">
        <f t="shared" si="4"/>
        <v>#REF!</v>
      </c>
      <c r="CT2" s="44" t="e">
        <f t="shared" si="4"/>
        <v>#REF!</v>
      </c>
      <c r="CU2" s="44" t="e">
        <f t="shared" si="4"/>
        <v>#REF!</v>
      </c>
      <c r="CV2" s="44" t="e">
        <f t="shared" si="4"/>
        <v>#REF!</v>
      </c>
      <c r="CW2" s="44" t="e">
        <f t="shared" si="4"/>
        <v>#REF!</v>
      </c>
      <c r="CX2" s="44" t="e">
        <f t="shared" si="4"/>
        <v>#REF!</v>
      </c>
      <c r="CY2" s="44" t="e">
        <f t="shared" si="4"/>
        <v>#REF!</v>
      </c>
      <c r="CZ2" s="44" t="e">
        <f t="shared" si="4"/>
        <v>#REF!</v>
      </c>
      <c r="DA2" s="44" t="e">
        <f t="shared" si="4"/>
        <v>#REF!</v>
      </c>
      <c r="DB2" s="44" t="e">
        <f t="shared" si="4"/>
        <v>#REF!</v>
      </c>
      <c r="DC2" s="44" t="e">
        <f t="shared" si="4"/>
        <v>#REF!</v>
      </c>
      <c r="DD2" s="44" t="e">
        <f t="shared" si="4"/>
        <v>#REF!</v>
      </c>
      <c r="DE2" s="44" t="e">
        <f t="shared" si="4"/>
        <v>#REF!</v>
      </c>
      <c r="DF2" s="44" t="e">
        <f t="shared" si="4"/>
        <v>#REF!</v>
      </c>
      <c r="DG2" s="44" t="e">
        <f t="shared" si="4"/>
        <v>#REF!</v>
      </c>
      <c r="DH2" s="44" t="e">
        <f t="shared" si="4"/>
        <v>#REF!</v>
      </c>
      <c r="DI2" s="44" t="e">
        <f t="shared" si="4"/>
        <v>#REF!</v>
      </c>
      <c r="DJ2" s="44" t="e">
        <f t="shared" si="4"/>
        <v>#REF!</v>
      </c>
      <c r="DK2" s="44" t="e">
        <f t="shared" si="4"/>
        <v>#REF!</v>
      </c>
      <c r="DL2" s="44" t="e">
        <f t="shared" si="4"/>
        <v>#REF!</v>
      </c>
      <c r="DM2" s="44" t="e">
        <f t="shared" si="4"/>
        <v>#REF!</v>
      </c>
      <c r="DN2" s="44" t="e">
        <f t="shared" si="4"/>
        <v>#REF!</v>
      </c>
      <c r="DO2" s="44" t="e">
        <f t="shared" si="4"/>
        <v>#REF!</v>
      </c>
      <c r="DP2" s="44" t="e">
        <f t="shared" si="4"/>
        <v>#REF!</v>
      </c>
      <c r="DQ2" s="44" t="e">
        <f t="shared" si="4"/>
        <v>#REF!</v>
      </c>
      <c r="DR2" s="44" t="e">
        <f t="shared" si="4"/>
        <v>#REF!</v>
      </c>
      <c r="DS2" s="44" t="e">
        <f t="shared" si="4"/>
        <v>#REF!</v>
      </c>
      <c r="DT2" s="44" t="e">
        <f t="shared" si="4"/>
        <v>#REF!</v>
      </c>
      <c r="DU2" s="44" t="e">
        <f t="shared" si="4"/>
        <v>#REF!</v>
      </c>
      <c r="DV2" s="44" t="e">
        <f t="shared" si="4"/>
        <v>#REF!</v>
      </c>
      <c r="DW2" s="44" t="e">
        <f t="shared" si="4"/>
        <v>#REF!</v>
      </c>
      <c r="DX2" s="44" t="e">
        <f t="shared" si="4"/>
        <v>#REF!</v>
      </c>
      <c r="DY2" s="44" t="e">
        <f t="shared" si="4"/>
        <v>#REF!</v>
      </c>
      <c r="DZ2" s="44" t="e">
        <f t="shared" si="4"/>
        <v>#REF!</v>
      </c>
      <c r="EA2" s="44" t="e">
        <f t="shared" ref="EA2:GL2" si="5">SUM(EA4:EA219)</f>
        <v>#REF!</v>
      </c>
      <c r="EB2" s="44" t="e">
        <f t="shared" si="5"/>
        <v>#REF!</v>
      </c>
      <c r="EC2" s="44" t="e">
        <f t="shared" si="5"/>
        <v>#REF!</v>
      </c>
      <c r="ED2" s="44" t="e">
        <f t="shared" si="5"/>
        <v>#REF!</v>
      </c>
      <c r="EE2" s="44" t="e">
        <f t="shared" si="5"/>
        <v>#REF!</v>
      </c>
      <c r="EF2" s="44" t="e">
        <f t="shared" si="5"/>
        <v>#REF!</v>
      </c>
      <c r="EG2" s="44" t="e">
        <f t="shared" si="5"/>
        <v>#REF!</v>
      </c>
      <c r="EH2" s="44" t="e">
        <f t="shared" si="5"/>
        <v>#REF!</v>
      </c>
      <c r="EI2" s="44" t="e">
        <f t="shared" si="5"/>
        <v>#REF!</v>
      </c>
      <c r="EJ2" s="44" t="e">
        <f t="shared" si="5"/>
        <v>#REF!</v>
      </c>
      <c r="EK2" s="44" t="e">
        <f t="shared" si="5"/>
        <v>#REF!</v>
      </c>
      <c r="EL2" s="44" t="e">
        <f t="shared" si="5"/>
        <v>#REF!</v>
      </c>
      <c r="EM2" s="44" t="e">
        <f t="shared" si="5"/>
        <v>#REF!</v>
      </c>
      <c r="EN2" s="44" t="e">
        <f t="shared" si="5"/>
        <v>#REF!</v>
      </c>
      <c r="EO2" s="44" t="e">
        <f t="shared" si="5"/>
        <v>#REF!</v>
      </c>
      <c r="EP2" s="44" t="e">
        <f t="shared" si="5"/>
        <v>#REF!</v>
      </c>
      <c r="EQ2" s="44" t="e">
        <f t="shared" si="5"/>
        <v>#REF!</v>
      </c>
      <c r="ER2" s="44" t="e">
        <f t="shared" si="5"/>
        <v>#REF!</v>
      </c>
      <c r="ES2" s="44" t="e">
        <f t="shared" si="5"/>
        <v>#REF!</v>
      </c>
      <c r="ET2" s="44" t="e">
        <f t="shared" si="5"/>
        <v>#REF!</v>
      </c>
      <c r="EU2" s="44" t="e">
        <f t="shared" si="5"/>
        <v>#REF!</v>
      </c>
      <c r="EV2" s="44" t="e">
        <f t="shared" si="5"/>
        <v>#REF!</v>
      </c>
      <c r="EW2" s="44" t="e">
        <f t="shared" si="5"/>
        <v>#REF!</v>
      </c>
      <c r="EX2" s="44" t="e">
        <f t="shared" si="5"/>
        <v>#REF!</v>
      </c>
      <c r="EY2" s="44" t="e">
        <f t="shared" si="5"/>
        <v>#REF!</v>
      </c>
      <c r="EZ2" s="44" t="e">
        <f t="shared" si="5"/>
        <v>#REF!</v>
      </c>
      <c r="FA2" s="44" t="e">
        <f t="shared" si="5"/>
        <v>#REF!</v>
      </c>
      <c r="FB2" s="44" t="e">
        <f t="shared" si="5"/>
        <v>#REF!</v>
      </c>
      <c r="FC2" s="44" t="e">
        <f t="shared" si="5"/>
        <v>#REF!</v>
      </c>
      <c r="FD2" s="44" t="e">
        <f t="shared" si="5"/>
        <v>#REF!</v>
      </c>
      <c r="FE2" s="44" t="e">
        <f t="shared" si="5"/>
        <v>#REF!</v>
      </c>
      <c r="FF2" s="44" t="e">
        <f t="shared" si="5"/>
        <v>#REF!</v>
      </c>
      <c r="FG2" s="44" t="e">
        <f t="shared" si="5"/>
        <v>#REF!</v>
      </c>
      <c r="FH2" s="44" t="e">
        <f t="shared" si="5"/>
        <v>#REF!</v>
      </c>
      <c r="FI2" s="44" t="e">
        <f t="shared" si="5"/>
        <v>#REF!</v>
      </c>
      <c r="FJ2" s="44" t="e">
        <f t="shared" si="5"/>
        <v>#REF!</v>
      </c>
      <c r="FK2" s="44" t="e">
        <f t="shared" si="5"/>
        <v>#REF!</v>
      </c>
      <c r="FL2" s="44" t="e">
        <f t="shared" si="5"/>
        <v>#REF!</v>
      </c>
      <c r="FM2" s="44" t="e">
        <f t="shared" si="5"/>
        <v>#REF!</v>
      </c>
      <c r="FN2" s="44" t="e">
        <f t="shared" si="5"/>
        <v>#REF!</v>
      </c>
      <c r="FO2" s="44" t="e">
        <f t="shared" si="5"/>
        <v>#REF!</v>
      </c>
      <c r="FP2" s="44" t="e">
        <f t="shared" si="5"/>
        <v>#REF!</v>
      </c>
      <c r="FQ2" s="44" t="e">
        <f t="shared" si="5"/>
        <v>#REF!</v>
      </c>
      <c r="FR2" s="44" t="e">
        <f t="shared" si="5"/>
        <v>#REF!</v>
      </c>
      <c r="FS2" s="44" t="e">
        <f t="shared" si="5"/>
        <v>#REF!</v>
      </c>
      <c r="FT2" s="44" t="e">
        <f t="shared" si="5"/>
        <v>#REF!</v>
      </c>
      <c r="FU2" s="44" t="e">
        <f t="shared" si="5"/>
        <v>#REF!</v>
      </c>
      <c r="FV2" s="44" t="e">
        <f t="shared" si="5"/>
        <v>#REF!</v>
      </c>
      <c r="FW2" s="44" t="e">
        <f t="shared" si="5"/>
        <v>#REF!</v>
      </c>
      <c r="FX2" s="44" t="e">
        <f t="shared" si="5"/>
        <v>#REF!</v>
      </c>
      <c r="FY2" s="44" t="e">
        <f t="shared" si="5"/>
        <v>#REF!</v>
      </c>
      <c r="FZ2" s="44" t="e">
        <f t="shared" si="5"/>
        <v>#REF!</v>
      </c>
      <c r="GA2" s="44" t="e">
        <f t="shared" si="5"/>
        <v>#REF!</v>
      </c>
      <c r="GB2" s="44" t="e">
        <f t="shared" si="5"/>
        <v>#REF!</v>
      </c>
      <c r="GC2" s="44" t="e">
        <f t="shared" si="5"/>
        <v>#REF!</v>
      </c>
      <c r="GD2" s="44" t="e">
        <f t="shared" si="5"/>
        <v>#REF!</v>
      </c>
      <c r="GE2" s="44" t="e">
        <f t="shared" si="5"/>
        <v>#REF!</v>
      </c>
      <c r="GF2" s="44" t="e">
        <f t="shared" si="5"/>
        <v>#REF!</v>
      </c>
      <c r="GG2" s="44" t="e">
        <f t="shared" si="5"/>
        <v>#REF!</v>
      </c>
      <c r="GH2" s="44" t="e">
        <f t="shared" si="5"/>
        <v>#REF!</v>
      </c>
      <c r="GI2" s="44" t="e">
        <f t="shared" si="5"/>
        <v>#REF!</v>
      </c>
      <c r="GJ2" s="44" t="e">
        <f t="shared" si="5"/>
        <v>#REF!</v>
      </c>
      <c r="GK2" s="44" t="e">
        <f t="shared" si="5"/>
        <v>#REF!</v>
      </c>
      <c r="GL2" s="44" t="e">
        <f t="shared" si="5"/>
        <v>#REF!</v>
      </c>
      <c r="GM2" s="44" t="e">
        <f t="shared" ref="GM2:HJ2" si="6">SUM(GM4:GM219)</f>
        <v>#REF!</v>
      </c>
      <c r="GN2" s="44" t="e">
        <f t="shared" si="6"/>
        <v>#REF!</v>
      </c>
      <c r="GO2" s="44" t="e">
        <f t="shared" si="6"/>
        <v>#REF!</v>
      </c>
      <c r="GP2" s="44" t="e">
        <f t="shared" si="6"/>
        <v>#REF!</v>
      </c>
      <c r="GQ2" s="44" t="e">
        <f t="shared" si="6"/>
        <v>#REF!</v>
      </c>
      <c r="GR2" s="44" t="e">
        <f t="shared" si="6"/>
        <v>#REF!</v>
      </c>
      <c r="GS2" s="44" t="e">
        <f t="shared" si="6"/>
        <v>#REF!</v>
      </c>
      <c r="GT2" s="44" t="e">
        <f t="shared" si="6"/>
        <v>#REF!</v>
      </c>
      <c r="GU2" s="44" t="e">
        <f t="shared" si="6"/>
        <v>#REF!</v>
      </c>
      <c r="GV2" s="44" t="e">
        <f t="shared" si="6"/>
        <v>#REF!</v>
      </c>
      <c r="GW2" s="44" t="e">
        <f t="shared" si="6"/>
        <v>#REF!</v>
      </c>
      <c r="GX2" s="44" t="e">
        <f t="shared" si="6"/>
        <v>#REF!</v>
      </c>
      <c r="GY2" s="44" t="e">
        <f t="shared" si="6"/>
        <v>#REF!</v>
      </c>
      <c r="GZ2" s="44" t="e">
        <f t="shared" si="6"/>
        <v>#REF!</v>
      </c>
      <c r="HA2" s="44" t="e">
        <f t="shared" si="6"/>
        <v>#REF!</v>
      </c>
      <c r="HB2" s="44" t="e">
        <f t="shared" si="6"/>
        <v>#REF!</v>
      </c>
      <c r="HC2" s="44" t="e">
        <f t="shared" si="6"/>
        <v>#REF!</v>
      </c>
      <c r="HD2" s="44" t="e">
        <f t="shared" si="6"/>
        <v>#REF!</v>
      </c>
      <c r="HE2" s="44" t="e">
        <f t="shared" si="6"/>
        <v>#REF!</v>
      </c>
      <c r="HF2" s="44" t="e">
        <f t="shared" si="6"/>
        <v>#REF!</v>
      </c>
      <c r="HG2" s="44" t="e">
        <f t="shared" si="6"/>
        <v>#REF!</v>
      </c>
      <c r="HH2" s="44" t="e">
        <f t="shared" si="6"/>
        <v>#REF!</v>
      </c>
      <c r="HI2" s="44" t="e">
        <f t="shared" si="6"/>
        <v>#REF!</v>
      </c>
      <c r="HJ2" s="44" t="e">
        <f t="shared" si="6"/>
        <v>#REF!</v>
      </c>
    </row>
    <row r="3" spans="1:218" x14ac:dyDescent="0.2">
      <c r="A3" s="23" t="s">
        <v>214</v>
      </c>
      <c r="B3" s="24" t="s">
        <v>111</v>
      </c>
      <c r="C3" s="24"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5">
        <v>48</v>
      </c>
      <c r="AY3" s="25">
        <v>49</v>
      </c>
      <c r="AZ3" s="25">
        <v>50</v>
      </c>
      <c r="BA3" s="25">
        <v>51</v>
      </c>
      <c r="BB3" s="25">
        <v>52</v>
      </c>
      <c r="BC3" s="25">
        <v>53</v>
      </c>
      <c r="BD3" s="25">
        <v>54</v>
      </c>
      <c r="BE3" s="25">
        <v>55</v>
      </c>
      <c r="BF3" s="25">
        <v>56</v>
      </c>
      <c r="BG3" s="25">
        <v>57</v>
      </c>
      <c r="BH3" s="25">
        <v>58</v>
      </c>
      <c r="BI3" s="25">
        <v>59</v>
      </c>
      <c r="BJ3" s="25">
        <v>60</v>
      </c>
      <c r="BK3" s="25">
        <v>61</v>
      </c>
      <c r="BL3" s="25">
        <v>62</v>
      </c>
      <c r="BM3" s="25">
        <v>63</v>
      </c>
      <c r="BN3" s="25">
        <v>64</v>
      </c>
      <c r="BO3" s="25">
        <v>65</v>
      </c>
      <c r="BP3" s="25">
        <v>66</v>
      </c>
      <c r="BQ3" s="25">
        <v>67</v>
      </c>
      <c r="BR3" s="25">
        <v>68</v>
      </c>
      <c r="BS3" s="25">
        <v>69</v>
      </c>
      <c r="BT3" s="25">
        <v>70</v>
      </c>
      <c r="BU3" s="25">
        <v>71</v>
      </c>
      <c r="BV3" s="25">
        <v>72</v>
      </c>
      <c r="BW3" s="25">
        <v>73</v>
      </c>
      <c r="BX3" s="25">
        <v>74</v>
      </c>
      <c r="BY3" s="25">
        <v>75</v>
      </c>
      <c r="BZ3" s="25">
        <v>76</v>
      </c>
      <c r="CA3" s="25">
        <v>77</v>
      </c>
      <c r="CB3" s="25">
        <v>78</v>
      </c>
      <c r="CC3" s="25">
        <v>79</v>
      </c>
      <c r="CD3" s="25">
        <v>80</v>
      </c>
      <c r="CE3" s="25">
        <v>81</v>
      </c>
      <c r="CF3" s="25">
        <v>82</v>
      </c>
      <c r="CG3" s="25">
        <v>83</v>
      </c>
      <c r="CH3" s="25">
        <v>84</v>
      </c>
      <c r="CI3" s="25">
        <v>85</v>
      </c>
      <c r="CJ3" s="25">
        <v>86</v>
      </c>
      <c r="CK3" s="25">
        <v>87</v>
      </c>
      <c r="CL3" s="25">
        <v>88</v>
      </c>
      <c r="CM3" s="25">
        <v>89</v>
      </c>
      <c r="CN3" s="25">
        <v>90</v>
      </c>
      <c r="CO3" s="25">
        <v>91</v>
      </c>
      <c r="CP3" s="25">
        <v>92</v>
      </c>
      <c r="CQ3" s="25">
        <v>93</v>
      </c>
      <c r="CR3" s="25">
        <v>94</v>
      </c>
      <c r="CS3" s="25">
        <v>95</v>
      </c>
      <c r="CT3" s="25">
        <v>96</v>
      </c>
      <c r="CU3" s="25">
        <v>97</v>
      </c>
      <c r="CV3" s="25">
        <v>98</v>
      </c>
      <c r="CW3" s="25">
        <v>99</v>
      </c>
      <c r="CX3" s="25">
        <v>100</v>
      </c>
      <c r="CY3" s="25">
        <v>101</v>
      </c>
      <c r="CZ3" s="25">
        <v>102</v>
      </c>
      <c r="DA3" s="25">
        <v>103</v>
      </c>
      <c r="DB3" s="25">
        <v>104</v>
      </c>
      <c r="DC3" s="25">
        <v>105</v>
      </c>
      <c r="DD3" s="25">
        <v>106</v>
      </c>
      <c r="DE3" s="25">
        <v>107</v>
      </c>
      <c r="DF3" s="25">
        <v>108</v>
      </c>
      <c r="DG3" s="25">
        <v>109</v>
      </c>
      <c r="DH3" s="25">
        <v>110</v>
      </c>
      <c r="DI3" s="25">
        <v>111</v>
      </c>
      <c r="DJ3" s="25">
        <v>112</v>
      </c>
      <c r="DK3" s="25">
        <v>113</v>
      </c>
      <c r="DL3" s="25">
        <v>114</v>
      </c>
      <c r="DM3" s="25">
        <v>115</v>
      </c>
      <c r="DN3" s="25">
        <v>116</v>
      </c>
      <c r="DO3" s="25">
        <v>117</v>
      </c>
      <c r="DP3" s="25">
        <v>118</v>
      </c>
      <c r="DQ3" s="25">
        <v>119</v>
      </c>
      <c r="DR3" s="25">
        <v>120</v>
      </c>
      <c r="DS3" s="25">
        <v>121</v>
      </c>
      <c r="DT3" s="25">
        <v>122</v>
      </c>
      <c r="DU3" s="25">
        <v>123</v>
      </c>
      <c r="DV3" s="25">
        <v>124</v>
      </c>
      <c r="DW3" s="25">
        <v>125</v>
      </c>
      <c r="DX3" s="25">
        <v>126</v>
      </c>
      <c r="DY3" s="25">
        <v>127</v>
      </c>
      <c r="DZ3" s="25">
        <v>128</v>
      </c>
      <c r="EA3" s="25">
        <v>129</v>
      </c>
      <c r="EB3" s="25">
        <v>130</v>
      </c>
      <c r="EC3" s="25">
        <v>131</v>
      </c>
      <c r="ED3" s="25">
        <v>132</v>
      </c>
      <c r="EE3" s="25">
        <v>133</v>
      </c>
      <c r="EF3" s="25">
        <v>134</v>
      </c>
      <c r="EG3" s="25">
        <v>135</v>
      </c>
      <c r="EH3" s="25">
        <v>136</v>
      </c>
      <c r="EI3" s="25">
        <v>137</v>
      </c>
      <c r="EJ3" s="25">
        <v>138</v>
      </c>
      <c r="EK3" s="25">
        <v>139</v>
      </c>
      <c r="EL3" s="25">
        <v>140</v>
      </c>
      <c r="EM3" s="25">
        <v>141</v>
      </c>
      <c r="EN3" s="25">
        <v>142</v>
      </c>
      <c r="EO3" s="25">
        <v>143</v>
      </c>
      <c r="EP3" s="25">
        <v>144</v>
      </c>
      <c r="EQ3" s="25">
        <v>145</v>
      </c>
      <c r="ER3" s="25">
        <v>146</v>
      </c>
      <c r="ES3" s="25">
        <v>147</v>
      </c>
      <c r="ET3" s="25">
        <v>148</v>
      </c>
      <c r="EU3" s="25">
        <v>149</v>
      </c>
      <c r="EV3" s="25">
        <v>150</v>
      </c>
      <c r="EW3" s="25">
        <v>151</v>
      </c>
      <c r="EX3" s="25">
        <v>152</v>
      </c>
      <c r="EY3" s="25">
        <v>153</v>
      </c>
      <c r="EZ3" s="25">
        <v>154</v>
      </c>
      <c r="FA3" s="25">
        <v>155</v>
      </c>
      <c r="FB3" s="25">
        <v>156</v>
      </c>
      <c r="FC3" s="25">
        <v>157</v>
      </c>
      <c r="FD3" s="25">
        <v>158</v>
      </c>
      <c r="FE3" s="25">
        <v>159</v>
      </c>
      <c r="FF3" s="25">
        <v>160</v>
      </c>
      <c r="FG3" s="25">
        <v>161</v>
      </c>
      <c r="FH3" s="25">
        <v>162</v>
      </c>
      <c r="FI3" s="25">
        <v>163</v>
      </c>
      <c r="FJ3" s="25">
        <v>164</v>
      </c>
      <c r="FK3" s="25">
        <v>165</v>
      </c>
      <c r="FL3" s="25">
        <v>166</v>
      </c>
      <c r="FM3" s="25">
        <v>167</v>
      </c>
      <c r="FN3" s="25">
        <v>168</v>
      </c>
      <c r="FO3" s="25">
        <v>169</v>
      </c>
      <c r="FP3" s="25">
        <v>170</v>
      </c>
      <c r="FQ3" s="25">
        <v>171</v>
      </c>
      <c r="FR3" s="25">
        <v>172</v>
      </c>
      <c r="FS3" s="25">
        <v>173</v>
      </c>
      <c r="FT3" s="25">
        <v>174</v>
      </c>
      <c r="FU3" s="25">
        <v>175</v>
      </c>
      <c r="FV3" s="25">
        <v>176</v>
      </c>
      <c r="FW3" s="25">
        <v>177</v>
      </c>
      <c r="FX3" s="25">
        <v>178</v>
      </c>
      <c r="FY3" s="25">
        <v>179</v>
      </c>
      <c r="FZ3" s="25">
        <v>180</v>
      </c>
      <c r="GA3" s="25">
        <v>181</v>
      </c>
      <c r="GB3" s="25">
        <v>182</v>
      </c>
      <c r="GC3" s="25">
        <v>183</v>
      </c>
      <c r="GD3" s="25">
        <v>184</v>
      </c>
      <c r="GE3" s="25">
        <v>185</v>
      </c>
      <c r="GF3" s="25">
        <v>186</v>
      </c>
      <c r="GG3" s="25">
        <v>187</v>
      </c>
      <c r="GH3" s="25">
        <v>188</v>
      </c>
      <c r="GI3" s="25">
        <v>189</v>
      </c>
      <c r="GJ3" s="25">
        <v>190</v>
      </c>
      <c r="GK3" s="25">
        <v>191</v>
      </c>
      <c r="GL3" s="25">
        <v>192</v>
      </c>
      <c r="GM3" s="25">
        <v>193</v>
      </c>
      <c r="GN3" s="25">
        <v>194</v>
      </c>
      <c r="GO3" s="25">
        <v>195</v>
      </c>
      <c r="GP3" s="25">
        <v>196</v>
      </c>
      <c r="GQ3" s="25">
        <v>197</v>
      </c>
      <c r="GR3" s="25">
        <v>198</v>
      </c>
      <c r="GS3" s="25">
        <v>199</v>
      </c>
      <c r="GT3" s="25">
        <v>200</v>
      </c>
      <c r="GU3" s="25">
        <v>201</v>
      </c>
      <c r="GV3" s="25">
        <v>202</v>
      </c>
      <c r="GW3" s="25">
        <v>203</v>
      </c>
      <c r="GX3" s="25">
        <v>204</v>
      </c>
      <c r="GY3" s="25">
        <v>205</v>
      </c>
      <c r="GZ3" s="25">
        <v>206</v>
      </c>
      <c r="HA3" s="25">
        <v>207</v>
      </c>
      <c r="HB3" s="25">
        <v>208</v>
      </c>
      <c r="HC3" s="25">
        <v>209</v>
      </c>
      <c r="HD3" s="25">
        <v>210</v>
      </c>
      <c r="HE3" s="25">
        <v>211</v>
      </c>
      <c r="HF3" s="25">
        <v>212</v>
      </c>
      <c r="HG3" s="25">
        <v>213</v>
      </c>
      <c r="HH3" s="25">
        <v>214</v>
      </c>
      <c r="HI3" s="25">
        <v>215</v>
      </c>
      <c r="HJ3" s="25">
        <v>216</v>
      </c>
    </row>
    <row r="4" spans="1:218" s="22" customFormat="1" ht="14.4" x14ac:dyDescent="0.3">
      <c r="A4" s="42">
        <v>1</v>
      </c>
      <c r="B4" s="43">
        <f>'CMM3 - AUX CALC'!$B$67</f>
        <v>0</v>
      </c>
      <c r="C4" s="41">
        <f>$B4/(_xlfn.SINGLE(PrazoConcessao)*12-C$3+1)</f>
        <v>0</v>
      </c>
      <c r="D4" s="41">
        <f t="shared" ref="D4:S19" si="7">C4</f>
        <v>0</v>
      </c>
      <c r="E4" s="41">
        <f t="shared" si="7"/>
        <v>0</v>
      </c>
      <c r="F4" s="41">
        <f t="shared" si="7"/>
        <v>0</v>
      </c>
      <c r="G4" s="41">
        <f t="shared" si="7"/>
        <v>0</v>
      </c>
      <c r="H4" s="41">
        <f t="shared" si="7"/>
        <v>0</v>
      </c>
      <c r="I4" s="41">
        <f t="shared" si="7"/>
        <v>0</v>
      </c>
      <c r="J4" s="41">
        <f t="shared" si="7"/>
        <v>0</v>
      </c>
      <c r="K4" s="41">
        <f t="shared" si="7"/>
        <v>0</v>
      </c>
      <c r="L4" s="41">
        <f t="shared" si="7"/>
        <v>0</v>
      </c>
      <c r="M4" s="41">
        <f t="shared" si="7"/>
        <v>0</v>
      </c>
      <c r="N4" s="41">
        <f t="shared" si="7"/>
        <v>0</v>
      </c>
      <c r="O4" s="41">
        <f t="shared" si="7"/>
        <v>0</v>
      </c>
      <c r="P4" s="41">
        <f t="shared" si="7"/>
        <v>0</v>
      </c>
      <c r="Q4" s="41">
        <f t="shared" si="7"/>
        <v>0</v>
      </c>
      <c r="R4" s="41">
        <f t="shared" si="7"/>
        <v>0</v>
      </c>
      <c r="S4" s="41">
        <f t="shared" si="7"/>
        <v>0</v>
      </c>
      <c r="T4" s="41">
        <f t="shared" ref="T4:AI19" si="8">S4</f>
        <v>0</v>
      </c>
      <c r="U4" s="41">
        <f t="shared" si="8"/>
        <v>0</v>
      </c>
      <c r="V4" s="41">
        <f t="shared" si="8"/>
        <v>0</v>
      </c>
      <c r="W4" s="41">
        <f t="shared" si="8"/>
        <v>0</v>
      </c>
      <c r="X4" s="41">
        <f t="shared" si="8"/>
        <v>0</v>
      </c>
      <c r="Y4" s="41">
        <f t="shared" si="8"/>
        <v>0</v>
      </c>
      <c r="Z4" s="41">
        <f t="shared" si="8"/>
        <v>0</v>
      </c>
      <c r="AA4" s="41">
        <f t="shared" si="8"/>
        <v>0</v>
      </c>
      <c r="AB4" s="41">
        <f t="shared" si="8"/>
        <v>0</v>
      </c>
      <c r="AC4" s="41">
        <f t="shared" si="8"/>
        <v>0</v>
      </c>
      <c r="AD4" s="41">
        <f t="shared" si="8"/>
        <v>0</v>
      </c>
      <c r="AE4" s="41">
        <f t="shared" si="8"/>
        <v>0</v>
      </c>
      <c r="AF4" s="41">
        <f t="shared" si="8"/>
        <v>0</v>
      </c>
      <c r="AG4" s="41">
        <f t="shared" si="8"/>
        <v>0</v>
      </c>
      <c r="AH4" s="41">
        <f t="shared" si="8"/>
        <v>0</v>
      </c>
      <c r="AI4" s="41">
        <f t="shared" si="8"/>
        <v>0</v>
      </c>
      <c r="AJ4" s="41">
        <f t="shared" ref="AJ4:AY19" si="9">AI4</f>
        <v>0</v>
      </c>
      <c r="AK4" s="41">
        <f t="shared" si="9"/>
        <v>0</v>
      </c>
      <c r="AL4" s="41">
        <f t="shared" si="9"/>
        <v>0</v>
      </c>
      <c r="AM4" s="41">
        <f t="shared" si="9"/>
        <v>0</v>
      </c>
      <c r="AN4" s="41">
        <f t="shared" si="9"/>
        <v>0</v>
      </c>
      <c r="AO4" s="41">
        <f t="shared" si="9"/>
        <v>0</v>
      </c>
      <c r="AP4" s="41">
        <f t="shared" si="9"/>
        <v>0</v>
      </c>
      <c r="AQ4" s="41">
        <f t="shared" si="9"/>
        <v>0</v>
      </c>
      <c r="AR4" s="41">
        <f t="shared" si="9"/>
        <v>0</v>
      </c>
      <c r="AS4" s="41">
        <f t="shared" si="9"/>
        <v>0</v>
      </c>
      <c r="AT4" s="41">
        <f t="shared" si="9"/>
        <v>0</v>
      </c>
      <c r="AU4" s="41">
        <f t="shared" si="9"/>
        <v>0</v>
      </c>
      <c r="AV4" s="41">
        <f t="shared" si="9"/>
        <v>0</v>
      </c>
      <c r="AW4" s="41">
        <f t="shared" si="9"/>
        <v>0</v>
      </c>
      <c r="AX4" s="41">
        <f t="shared" si="9"/>
        <v>0</v>
      </c>
      <c r="AY4" s="41">
        <f t="shared" si="9"/>
        <v>0</v>
      </c>
      <c r="AZ4" s="41">
        <f t="shared" ref="AZ4:BO19" si="10">AY4</f>
        <v>0</v>
      </c>
      <c r="BA4" s="41">
        <f t="shared" si="10"/>
        <v>0</v>
      </c>
      <c r="BB4" s="41">
        <f t="shared" si="10"/>
        <v>0</v>
      </c>
      <c r="BC4" s="41">
        <f t="shared" si="10"/>
        <v>0</v>
      </c>
      <c r="BD4" s="41">
        <f t="shared" si="10"/>
        <v>0</v>
      </c>
      <c r="BE4" s="41">
        <f t="shared" si="10"/>
        <v>0</v>
      </c>
      <c r="BF4" s="41">
        <f t="shared" si="10"/>
        <v>0</v>
      </c>
      <c r="BG4" s="41">
        <f t="shared" si="10"/>
        <v>0</v>
      </c>
      <c r="BH4" s="41">
        <f t="shared" si="10"/>
        <v>0</v>
      </c>
      <c r="BI4" s="41">
        <f t="shared" si="10"/>
        <v>0</v>
      </c>
      <c r="BJ4" s="41">
        <f t="shared" si="10"/>
        <v>0</v>
      </c>
      <c r="BK4" s="41">
        <f t="shared" si="10"/>
        <v>0</v>
      </c>
      <c r="BL4" s="41">
        <f t="shared" si="10"/>
        <v>0</v>
      </c>
      <c r="BM4" s="41">
        <f t="shared" si="10"/>
        <v>0</v>
      </c>
      <c r="BN4" s="41">
        <f t="shared" si="10"/>
        <v>0</v>
      </c>
      <c r="BO4" s="41">
        <f t="shared" si="10"/>
        <v>0</v>
      </c>
      <c r="BP4" s="41">
        <f t="shared" ref="BP4:CE19" si="11">BO4</f>
        <v>0</v>
      </c>
      <c r="BQ4" s="41">
        <f t="shared" si="11"/>
        <v>0</v>
      </c>
      <c r="BR4" s="41">
        <f t="shared" si="11"/>
        <v>0</v>
      </c>
      <c r="BS4" s="41">
        <f t="shared" si="11"/>
        <v>0</v>
      </c>
      <c r="BT4" s="41">
        <f t="shared" si="11"/>
        <v>0</v>
      </c>
      <c r="BU4" s="41">
        <f t="shared" si="11"/>
        <v>0</v>
      </c>
      <c r="BV4" s="41">
        <f t="shared" si="11"/>
        <v>0</v>
      </c>
      <c r="BW4" s="41">
        <f t="shared" si="11"/>
        <v>0</v>
      </c>
      <c r="BX4" s="41">
        <f t="shared" si="11"/>
        <v>0</v>
      </c>
      <c r="BY4" s="41">
        <f t="shared" si="11"/>
        <v>0</v>
      </c>
      <c r="BZ4" s="41">
        <f t="shared" si="11"/>
        <v>0</v>
      </c>
      <c r="CA4" s="41">
        <f t="shared" si="11"/>
        <v>0</v>
      </c>
      <c r="CB4" s="41">
        <f t="shared" si="11"/>
        <v>0</v>
      </c>
      <c r="CC4" s="41">
        <f t="shared" si="11"/>
        <v>0</v>
      </c>
      <c r="CD4" s="41">
        <f t="shared" si="11"/>
        <v>0</v>
      </c>
      <c r="CE4" s="41">
        <f t="shared" si="11"/>
        <v>0</v>
      </c>
      <c r="CF4" s="41">
        <f t="shared" ref="CF4:CU19" si="12">CE4</f>
        <v>0</v>
      </c>
      <c r="CG4" s="41">
        <f t="shared" si="12"/>
        <v>0</v>
      </c>
      <c r="CH4" s="41">
        <f t="shared" si="12"/>
        <v>0</v>
      </c>
      <c r="CI4" s="41">
        <f t="shared" si="12"/>
        <v>0</v>
      </c>
      <c r="CJ4" s="41">
        <f t="shared" si="12"/>
        <v>0</v>
      </c>
      <c r="CK4" s="41">
        <f t="shared" si="12"/>
        <v>0</v>
      </c>
      <c r="CL4" s="41">
        <f t="shared" si="12"/>
        <v>0</v>
      </c>
      <c r="CM4" s="41">
        <f t="shared" si="12"/>
        <v>0</v>
      </c>
      <c r="CN4" s="41">
        <f t="shared" si="12"/>
        <v>0</v>
      </c>
      <c r="CO4" s="41">
        <f t="shared" si="12"/>
        <v>0</v>
      </c>
      <c r="CP4" s="41">
        <f t="shared" si="12"/>
        <v>0</v>
      </c>
      <c r="CQ4" s="41">
        <f t="shared" si="12"/>
        <v>0</v>
      </c>
      <c r="CR4" s="41">
        <f t="shared" si="12"/>
        <v>0</v>
      </c>
      <c r="CS4" s="41">
        <f t="shared" si="12"/>
        <v>0</v>
      </c>
      <c r="CT4" s="41">
        <f t="shared" si="12"/>
        <v>0</v>
      </c>
      <c r="CU4" s="41">
        <f t="shared" si="12"/>
        <v>0</v>
      </c>
      <c r="CV4" s="41">
        <f t="shared" ref="CV4:DK19" si="13">CU4</f>
        <v>0</v>
      </c>
      <c r="CW4" s="41">
        <f t="shared" si="13"/>
        <v>0</v>
      </c>
      <c r="CX4" s="41">
        <f t="shared" si="13"/>
        <v>0</v>
      </c>
      <c r="CY4" s="41">
        <f t="shared" si="13"/>
        <v>0</v>
      </c>
      <c r="CZ4" s="41">
        <f t="shared" si="13"/>
        <v>0</v>
      </c>
      <c r="DA4" s="41">
        <f t="shared" si="13"/>
        <v>0</v>
      </c>
      <c r="DB4" s="41">
        <f t="shared" si="13"/>
        <v>0</v>
      </c>
      <c r="DC4" s="41">
        <f t="shared" si="13"/>
        <v>0</v>
      </c>
      <c r="DD4" s="41">
        <f t="shared" si="13"/>
        <v>0</v>
      </c>
      <c r="DE4" s="41">
        <f t="shared" si="13"/>
        <v>0</v>
      </c>
      <c r="DF4" s="41">
        <f t="shared" si="13"/>
        <v>0</v>
      </c>
      <c r="DG4" s="41">
        <f t="shared" si="13"/>
        <v>0</v>
      </c>
      <c r="DH4" s="41">
        <f t="shared" si="13"/>
        <v>0</v>
      </c>
      <c r="DI4" s="41">
        <f t="shared" si="13"/>
        <v>0</v>
      </c>
      <c r="DJ4" s="41">
        <f t="shared" si="13"/>
        <v>0</v>
      </c>
      <c r="DK4" s="41">
        <f t="shared" si="13"/>
        <v>0</v>
      </c>
      <c r="DL4" s="41">
        <f t="shared" ref="DL4:EA19" si="14">DK4</f>
        <v>0</v>
      </c>
      <c r="DM4" s="41">
        <f t="shared" si="14"/>
        <v>0</v>
      </c>
      <c r="DN4" s="41">
        <f t="shared" si="14"/>
        <v>0</v>
      </c>
      <c r="DO4" s="41">
        <f t="shared" si="14"/>
        <v>0</v>
      </c>
      <c r="DP4" s="41">
        <f t="shared" si="14"/>
        <v>0</v>
      </c>
      <c r="DQ4" s="41">
        <f t="shared" si="14"/>
        <v>0</v>
      </c>
      <c r="DR4" s="41">
        <f t="shared" si="14"/>
        <v>0</v>
      </c>
      <c r="DS4" s="41">
        <f t="shared" si="14"/>
        <v>0</v>
      </c>
      <c r="DT4" s="41">
        <f t="shared" si="14"/>
        <v>0</v>
      </c>
      <c r="DU4" s="41">
        <f t="shared" si="14"/>
        <v>0</v>
      </c>
      <c r="DV4" s="41">
        <f t="shared" si="14"/>
        <v>0</v>
      </c>
      <c r="DW4" s="41">
        <f t="shared" si="14"/>
        <v>0</v>
      </c>
      <c r="DX4" s="41">
        <f t="shared" si="14"/>
        <v>0</v>
      </c>
      <c r="DY4" s="41">
        <f t="shared" si="14"/>
        <v>0</v>
      </c>
      <c r="DZ4" s="41">
        <f t="shared" si="14"/>
        <v>0</v>
      </c>
      <c r="EA4" s="41">
        <f t="shared" si="14"/>
        <v>0</v>
      </c>
      <c r="EB4" s="41">
        <f t="shared" ref="EB4:EQ19" si="15">EA4</f>
        <v>0</v>
      </c>
      <c r="EC4" s="41">
        <f t="shared" si="15"/>
        <v>0</v>
      </c>
      <c r="ED4" s="41">
        <f t="shared" si="15"/>
        <v>0</v>
      </c>
      <c r="EE4" s="41">
        <f t="shared" si="15"/>
        <v>0</v>
      </c>
      <c r="EF4" s="41">
        <f t="shared" si="15"/>
        <v>0</v>
      </c>
      <c r="EG4" s="41">
        <f t="shared" si="15"/>
        <v>0</v>
      </c>
      <c r="EH4" s="41">
        <f t="shared" si="15"/>
        <v>0</v>
      </c>
      <c r="EI4" s="41">
        <f t="shared" si="15"/>
        <v>0</v>
      </c>
      <c r="EJ4" s="41">
        <f t="shared" si="15"/>
        <v>0</v>
      </c>
      <c r="EK4" s="41">
        <f t="shared" si="15"/>
        <v>0</v>
      </c>
      <c r="EL4" s="41">
        <f t="shared" si="15"/>
        <v>0</v>
      </c>
      <c r="EM4" s="41">
        <f t="shared" si="15"/>
        <v>0</v>
      </c>
      <c r="EN4" s="41">
        <f t="shared" si="15"/>
        <v>0</v>
      </c>
      <c r="EO4" s="41">
        <f t="shared" si="15"/>
        <v>0</v>
      </c>
      <c r="EP4" s="41">
        <f t="shared" si="15"/>
        <v>0</v>
      </c>
      <c r="EQ4" s="41">
        <f t="shared" si="15"/>
        <v>0</v>
      </c>
      <c r="ER4" s="41">
        <f t="shared" ref="ER4:FG19" si="16">EQ4</f>
        <v>0</v>
      </c>
      <c r="ES4" s="41">
        <f t="shared" si="16"/>
        <v>0</v>
      </c>
      <c r="ET4" s="41">
        <f t="shared" si="16"/>
        <v>0</v>
      </c>
      <c r="EU4" s="41">
        <f t="shared" si="16"/>
        <v>0</v>
      </c>
      <c r="EV4" s="41">
        <f t="shared" si="16"/>
        <v>0</v>
      </c>
      <c r="EW4" s="41">
        <f t="shared" si="16"/>
        <v>0</v>
      </c>
      <c r="EX4" s="41">
        <f t="shared" si="16"/>
        <v>0</v>
      </c>
      <c r="EY4" s="41">
        <f t="shared" si="16"/>
        <v>0</v>
      </c>
      <c r="EZ4" s="41">
        <f t="shared" si="16"/>
        <v>0</v>
      </c>
      <c r="FA4" s="41">
        <f t="shared" si="16"/>
        <v>0</v>
      </c>
      <c r="FB4" s="41">
        <f t="shared" si="16"/>
        <v>0</v>
      </c>
      <c r="FC4" s="41">
        <f t="shared" si="16"/>
        <v>0</v>
      </c>
      <c r="FD4" s="41">
        <f t="shared" si="16"/>
        <v>0</v>
      </c>
      <c r="FE4" s="41">
        <f t="shared" si="16"/>
        <v>0</v>
      </c>
      <c r="FF4" s="41">
        <f t="shared" si="16"/>
        <v>0</v>
      </c>
      <c r="FG4" s="41">
        <f t="shared" si="16"/>
        <v>0</v>
      </c>
      <c r="FH4" s="41">
        <f t="shared" ref="FH4:FW19" si="17">FG4</f>
        <v>0</v>
      </c>
      <c r="FI4" s="41">
        <f t="shared" si="17"/>
        <v>0</v>
      </c>
      <c r="FJ4" s="41">
        <f t="shared" si="17"/>
        <v>0</v>
      </c>
      <c r="FK4" s="41">
        <f t="shared" si="17"/>
        <v>0</v>
      </c>
      <c r="FL4" s="41">
        <f t="shared" si="17"/>
        <v>0</v>
      </c>
      <c r="FM4" s="41">
        <f t="shared" si="17"/>
        <v>0</v>
      </c>
      <c r="FN4" s="41">
        <f t="shared" si="17"/>
        <v>0</v>
      </c>
      <c r="FO4" s="41">
        <f t="shared" si="17"/>
        <v>0</v>
      </c>
      <c r="FP4" s="41">
        <f t="shared" si="17"/>
        <v>0</v>
      </c>
      <c r="FQ4" s="41">
        <f t="shared" si="17"/>
        <v>0</v>
      </c>
      <c r="FR4" s="41">
        <f t="shared" si="17"/>
        <v>0</v>
      </c>
      <c r="FS4" s="41">
        <f t="shared" si="17"/>
        <v>0</v>
      </c>
      <c r="FT4" s="41">
        <f t="shared" si="17"/>
        <v>0</v>
      </c>
      <c r="FU4" s="41">
        <f t="shared" si="17"/>
        <v>0</v>
      </c>
      <c r="FV4" s="41">
        <f t="shared" si="17"/>
        <v>0</v>
      </c>
      <c r="FW4" s="41">
        <f t="shared" si="17"/>
        <v>0</v>
      </c>
      <c r="FX4" s="41">
        <f t="shared" ref="FX4:GM19" si="18">FW4</f>
        <v>0</v>
      </c>
      <c r="FY4" s="41">
        <f t="shared" si="18"/>
        <v>0</v>
      </c>
      <c r="FZ4" s="41">
        <f t="shared" si="18"/>
        <v>0</v>
      </c>
      <c r="GA4" s="41">
        <f t="shared" si="18"/>
        <v>0</v>
      </c>
      <c r="GB4" s="41">
        <f t="shared" si="18"/>
        <v>0</v>
      </c>
      <c r="GC4" s="41">
        <f t="shared" si="18"/>
        <v>0</v>
      </c>
      <c r="GD4" s="41">
        <f t="shared" si="18"/>
        <v>0</v>
      </c>
      <c r="GE4" s="41">
        <f t="shared" si="18"/>
        <v>0</v>
      </c>
      <c r="GF4" s="41">
        <f t="shared" si="18"/>
        <v>0</v>
      </c>
      <c r="GG4" s="41">
        <f t="shared" si="18"/>
        <v>0</v>
      </c>
      <c r="GH4" s="41">
        <f t="shared" si="18"/>
        <v>0</v>
      </c>
      <c r="GI4" s="41">
        <f t="shared" si="18"/>
        <v>0</v>
      </c>
      <c r="GJ4" s="41">
        <f t="shared" si="18"/>
        <v>0</v>
      </c>
      <c r="GK4" s="41">
        <f t="shared" si="18"/>
        <v>0</v>
      </c>
      <c r="GL4" s="41">
        <f t="shared" si="18"/>
        <v>0</v>
      </c>
      <c r="GM4" s="41">
        <f t="shared" si="18"/>
        <v>0</v>
      </c>
      <c r="GN4" s="41">
        <f t="shared" ref="GN4:HC19" si="19">GM4</f>
        <v>0</v>
      </c>
      <c r="GO4" s="41">
        <f t="shared" si="19"/>
        <v>0</v>
      </c>
      <c r="GP4" s="41">
        <f t="shared" si="19"/>
        <v>0</v>
      </c>
      <c r="GQ4" s="41">
        <f t="shared" si="19"/>
        <v>0</v>
      </c>
      <c r="GR4" s="41">
        <f t="shared" si="19"/>
        <v>0</v>
      </c>
      <c r="GS4" s="41">
        <f t="shared" si="19"/>
        <v>0</v>
      </c>
      <c r="GT4" s="41">
        <f t="shared" si="19"/>
        <v>0</v>
      </c>
      <c r="GU4" s="41">
        <f t="shared" si="19"/>
        <v>0</v>
      </c>
      <c r="GV4" s="41">
        <f t="shared" si="19"/>
        <v>0</v>
      </c>
      <c r="GW4" s="41">
        <f t="shared" si="19"/>
        <v>0</v>
      </c>
      <c r="GX4" s="41">
        <f t="shared" si="19"/>
        <v>0</v>
      </c>
      <c r="GY4" s="41">
        <f t="shared" si="19"/>
        <v>0</v>
      </c>
      <c r="GZ4" s="41">
        <f t="shared" si="19"/>
        <v>0</v>
      </c>
      <c r="HA4" s="41">
        <f t="shared" si="19"/>
        <v>0</v>
      </c>
      <c r="HB4" s="41">
        <f t="shared" si="19"/>
        <v>0</v>
      </c>
      <c r="HC4" s="41">
        <f t="shared" si="19"/>
        <v>0</v>
      </c>
      <c r="HD4" s="41">
        <f t="shared" ref="HD4:HJ18" si="20">HC4</f>
        <v>0</v>
      </c>
      <c r="HE4" s="41">
        <f t="shared" si="20"/>
        <v>0</v>
      </c>
      <c r="HF4" s="41">
        <f t="shared" si="20"/>
        <v>0</v>
      </c>
      <c r="HG4" s="41">
        <f t="shared" si="20"/>
        <v>0</v>
      </c>
      <c r="HH4" s="41">
        <f t="shared" si="20"/>
        <v>0</v>
      </c>
      <c r="HI4" s="41">
        <f t="shared" si="20"/>
        <v>0</v>
      </c>
      <c r="HJ4" s="41">
        <f t="shared" si="20"/>
        <v>0</v>
      </c>
    </row>
    <row r="5" spans="1:218" ht="14.4" x14ac:dyDescent="0.3">
      <c r="A5" s="42">
        <v>2</v>
      </c>
      <c r="B5" s="43">
        <f>'CMM3 - AUX CALC'!$C$67</f>
        <v>0</v>
      </c>
      <c r="C5" s="41"/>
      <c r="D5" s="41">
        <f>$B5/(_xlfn.SINGLE(PrazoConcessao)*12-D$3+1)</f>
        <v>0</v>
      </c>
      <c r="E5" s="41">
        <f t="shared" si="7"/>
        <v>0</v>
      </c>
      <c r="F5" s="41">
        <f t="shared" si="7"/>
        <v>0</v>
      </c>
      <c r="G5" s="41">
        <f t="shared" si="7"/>
        <v>0</v>
      </c>
      <c r="H5" s="41">
        <f t="shared" si="7"/>
        <v>0</v>
      </c>
      <c r="I5" s="41">
        <f t="shared" si="7"/>
        <v>0</v>
      </c>
      <c r="J5" s="41">
        <f t="shared" si="7"/>
        <v>0</v>
      </c>
      <c r="K5" s="41">
        <f t="shared" si="7"/>
        <v>0</v>
      </c>
      <c r="L5" s="41">
        <f t="shared" si="7"/>
        <v>0</v>
      </c>
      <c r="M5" s="41">
        <f t="shared" si="7"/>
        <v>0</v>
      </c>
      <c r="N5" s="41">
        <f t="shared" si="7"/>
        <v>0</v>
      </c>
      <c r="O5" s="41">
        <f t="shared" si="7"/>
        <v>0</v>
      </c>
      <c r="P5" s="41">
        <f t="shared" si="7"/>
        <v>0</v>
      </c>
      <c r="Q5" s="41">
        <f t="shared" si="7"/>
        <v>0</v>
      </c>
      <c r="R5" s="41">
        <f t="shared" si="7"/>
        <v>0</v>
      </c>
      <c r="S5" s="41">
        <f t="shared" si="7"/>
        <v>0</v>
      </c>
      <c r="T5" s="41">
        <f t="shared" si="8"/>
        <v>0</v>
      </c>
      <c r="U5" s="41">
        <f t="shared" si="8"/>
        <v>0</v>
      </c>
      <c r="V5" s="41">
        <f t="shared" si="8"/>
        <v>0</v>
      </c>
      <c r="W5" s="41">
        <f t="shared" si="8"/>
        <v>0</v>
      </c>
      <c r="X5" s="41">
        <f t="shared" si="8"/>
        <v>0</v>
      </c>
      <c r="Y5" s="41">
        <f t="shared" si="8"/>
        <v>0</v>
      </c>
      <c r="Z5" s="41">
        <f t="shared" si="8"/>
        <v>0</v>
      </c>
      <c r="AA5" s="41">
        <f t="shared" si="8"/>
        <v>0</v>
      </c>
      <c r="AB5" s="41">
        <f t="shared" si="8"/>
        <v>0</v>
      </c>
      <c r="AC5" s="41">
        <f t="shared" si="8"/>
        <v>0</v>
      </c>
      <c r="AD5" s="41">
        <f t="shared" si="8"/>
        <v>0</v>
      </c>
      <c r="AE5" s="41">
        <f t="shared" si="8"/>
        <v>0</v>
      </c>
      <c r="AF5" s="41">
        <f t="shared" si="8"/>
        <v>0</v>
      </c>
      <c r="AG5" s="41">
        <f t="shared" si="8"/>
        <v>0</v>
      </c>
      <c r="AH5" s="41">
        <f t="shared" si="8"/>
        <v>0</v>
      </c>
      <c r="AI5" s="41">
        <f t="shared" si="8"/>
        <v>0</v>
      </c>
      <c r="AJ5" s="41">
        <f t="shared" si="9"/>
        <v>0</v>
      </c>
      <c r="AK5" s="41">
        <f t="shared" si="9"/>
        <v>0</v>
      </c>
      <c r="AL5" s="41">
        <f t="shared" si="9"/>
        <v>0</v>
      </c>
      <c r="AM5" s="41">
        <f t="shared" si="9"/>
        <v>0</v>
      </c>
      <c r="AN5" s="41">
        <f t="shared" si="9"/>
        <v>0</v>
      </c>
      <c r="AO5" s="41">
        <f t="shared" si="9"/>
        <v>0</v>
      </c>
      <c r="AP5" s="41">
        <f t="shared" si="9"/>
        <v>0</v>
      </c>
      <c r="AQ5" s="41">
        <f t="shared" si="9"/>
        <v>0</v>
      </c>
      <c r="AR5" s="41">
        <f t="shared" si="9"/>
        <v>0</v>
      </c>
      <c r="AS5" s="41">
        <f t="shared" si="9"/>
        <v>0</v>
      </c>
      <c r="AT5" s="41">
        <f t="shared" si="9"/>
        <v>0</v>
      </c>
      <c r="AU5" s="41">
        <f t="shared" si="9"/>
        <v>0</v>
      </c>
      <c r="AV5" s="41">
        <f t="shared" si="9"/>
        <v>0</v>
      </c>
      <c r="AW5" s="41">
        <f t="shared" si="9"/>
        <v>0</v>
      </c>
      <c r="AX5" s="41">
        <f t="shared" si="9"/>
        <v>0</v>
      </c>
      <c r="AY5" s="41">
        <f t="shared" si="9"/>
        <v>0</v>
      </c>
      <c r="AZ5" s="41">
        <f t="shared" si="10"/>
        <v>0</v>
      </c>
      <c r="BA5" s="41">
        <f t="shared" si="10"/>
        <v>0</v>
      </c>
      <c r="BB5" s="41">
        <f t="shared" si="10"/>
        <v>0</v>
      </c>
      <c r="BC5" s="41">
        <f t="shared" si="10"/>
        <v>0</v>
      </c>
      <c r="BD5" s="41">
        <f t="shared" si="10"/>
        <v>0</v>
      </c>
      <c r="BE5" s="41">
        <f t="shared" si="10"/>
        <v>0</v>
      </c>
      <c r="BF5" s="41">
        <f t="shared" si="10"/>
        <v>0</v>
      </c>
      <c r="BG5" s="41">
        <f t="shared" si="10"/>
        <v>0</v>
      </c>
      <c r="BH5" s="41">
        <f t="shared" si="10"/>
        <v>0</v>
      </c>
      <c r="BI5" s="41">
        <f t="shared" si="10"/>
        <v>0</v>
      </c>
      <c r="BJ5" s="41">
        <f t="shared" si="10"/>
        <v>0</v>
      </c>
      <c r="BK5" s="41">
        <f t="shared" si="10"/>
        <v>0</v>
      </c>
      <c r="BL5" s="41">
        <f t="shared" si="10"/>
        <v>0</v>
      </c>
      <c r="BM5" s="41">
        <f t="shared" si="10"/>
        <v>0</v>
      </c>
      <c r="BN5" s="41">
        <f t="shared" si="10"/>
        <v>0</v>
      </c>
      <c r="BO5" s="41">
        <f t="shared" si="10"/>
        <v>0</v>
      </c>
      <c r="BP5" s="41">
        <f t="shared" si="11"/>
        <v>0</v>
      </c>
      <c r="BQ5" s="41">
        <f t="shared" si="11"/>
        <v>0</v>
      </c>
      <c r="BR5" s="41">
        <f t="shared" si="11"/>
        <v>0</v>
      </c>
      <c r="BS5" s="41">
        <f t="shared" si="11"/>
        <v>0</v>
      </c>
      <c r="BT5" s="41">
        <f t="shared" si="11"/>
        <v>0</v>
      </c>
      <c r="BU5" s="41">
        <f t="shared" si="11"/>
        <v>0</v>
      </c>
      <c r="BV5" s="41">
        <f t="shared" si="11"/>
        <v>0</v>
      </c>
      <c r="BW5" s="41">
        <f t="shared" si="11"/>
        <v>0</v>
      </c>
      <c r="BX5" s="41">
        <f t="shared" si="11"/>
        <v>0</v>
      </c>
      <c r="BY5" s="41">
        <f t="shared" si="11"/>
        <v>0</v>
      </c>
      <c r="BZ5" s="41">
        <f t="shared" si="11"/>
        <v>0</v>
      </c>
      <c r="CA5" s="41">
        <f t="shared" si="11"/>
        <v>0</v>
      </c>
      <c r="CB5" s="41">
        <f t="shared" si="11"/>
        <v>0</v>
      </c>
      <c r="CC5" s="41">
        <f t="shared" si="11"/>
        <v>0</v>
      </c>
      <c r="CD5" s="41">
        <f t="shared" si="11"/>
        <v>0</v>
      </c>
      <c r="CE5" s="41">
        <f t="shared" si="11"/>
        <v>0</v>
      </c>
      <c r="CF5" s="41">
        <f t="shared" si="12"/>
        <v>0</v>
      </c>
      <c r="CG5" s="41">
        <f t="shared" si="12"/>
        <v>0</v>
      </c>
      <c r="CH5" s="41">
        <f t="shared" si="12"/>
        <v>0</v>
      </c>
      <c r="CI5" s="41">
        <f t="shared" si="12"/>
        <v>0</v>
      </c>
      <c r="CJ5" s="41">
        <f t="shared" si="12"/>
        <v>0</v>
      </c>
      <c r="CK5" s="41">
        <f t="shared" si="12"/>
        <v>0</v>
      </c>
      <c r="CL5" s="41">
        <f t="shared" si="12"/>
        <v>0</v>
      </c>
      <c r="CM5" s="41">
        <f t="shared" si="12"/>
        <v>0</v>
      </c>
      <c r="CN5" s="41">
        <f t="shared" si="12"/>
        <v>0</v>
      </c>
      <c r="CO5" s="41">
        <f t="shared" si="12"/>
        <v>0</v>
      </c>
      <c r="CP5" s="41">
        <f t="shared" si="12"/>
        <v>0</v>
      </c>
      <c r="CQ5" s="41">
        <f t="shared" si="12"/>
        <v>0</v>
      </c>
      <c r="CR5" s="41">
        <f t="shared" si="12"/>
        <v>0</v>
      </c>
      <c r="CS5" s="41">
        <f t="shared" si="12"/>
        <v>0</v>
      </c>
      <c r="CT5" s="41">
        <f t="shared" si="12"/>
        <v>0</v>
      </c>
      <c r="CU5" s="41">
        <f t="shared" si="12"/>
        <v>0</v>
      </c>
      <c r="CV5" s="41">
        <f t="shared" si="13"/>
        <v>0</v>
      </c>
      <c r="CW5" s="41">
        <f t="shared" si="13"/>
        <v>0</v>
      </c>
      <c r="CX5" s="41">
        <f t="shared" si="13"/>
        <v>0</v>
      </c>
      <c r="CY5" s="41">
        <f t="shared" si="13"/>
        <v>0</v>
      </c>
      <c r="CZ5" s="41">
        <f t="shared" si="13"/>
        <v>0</v>
      </c>
      <c r="DA5" s="41">
        <f t="shared" si="13"/>
        <v>0</v>
      </c>
      <c r="DB5" s="41">
        <f t="shared" si="13"/>
        <v>0</v>
      </c>
      <c r="DC5" s="41">
        <f t="shared" si="13"/>
        <v>0</v>
      </c>
      <c r="DD5" s="41">
        <f t="shared" si="13"/>
        <v>0</v>
      </c>
      <c r="DE5" s="41">
        <f t="shared" si="13"/>
        <v>0</v>
      </c>
      <c r="DF5" s="41">
        <f t="shared" si="13"/>
        <v>0</v>
      </c>
      <c r="DG5" s="41">
        <f t="shared" si="13"/>
        <v>0</v>
      </c>
      <c r="DH5" s="41">
        <f t="shared" si="13"/>
        <v>0</v>
      </c>
      <c r="DI5" s="41">
        <f t="shared" si="13"/>
        <v>0</v>
      </c>
      <c r="DJ5" s="41">
        <f t="shared" si="13"/>
        <v>0</v>
      </c>
      <c r="DK5" s="41">
        <f t="shared" si="13"/>
        <v>0</v>
      </c>
      <c r="DL5" s="41">
        <f t="shared" si="14"/>
        <v>0</v>
      </c>
      <c r="DM5" s="41">
        <f t="shared" si="14"/>
        <v>0</v>
      </c>
      <c r="DN5" s="41">
        <f t="shared" si="14"/>
        <v>0</v>
      </c>
      <c r="DO5" s="41">
        <f t="shared" si="14"/>
        <v>0</v>
      </c>
      <c r="DP5" s="41">
        <f t="shared" si="14"/>
        <v>0</v>
      </c>
      <c r="DQ5" s="41">
        <f t="shared" si="14"/>
        <v>0</v>
      </c>
      <c r="DR5" s="41">
        <f t="shared" si="14"/>
        <v>0</v>
      </c>
      <c r="DS5" s="41">
        <f t="shared" si="14"/>
        <v>0</v>
      </c>
      <c r="DT5" s="41">
        <f t="shared" si="14"/>
        <v>0</v>
      </c>
      <c r="DU5" s="41">
        <f t="shared" si="14"/>
        <v>0</v>
      </c>
      <c r="DV5" s="41">
        <f t="shared" si="14"/>
        <v>0</v>
      </c>
      <c r="DW5" s="41">
        <f t="shared" si="14"/>
        <v>0</v>
      </c>
      <c r="DX5" s="41">
        <f t="shared" si="14"/>
        <v>0</v>
      </c>
      <c r="DY5" s="41">
        <f t="shared" si="14"/>
        <v>0</v>
      </c>
      <c r="DZ5" s="41">
        <f t="shared" si="14"/>
        <v>0</v>
      </c>
      <c r="EA5" s="41">
        <f t="shared" si="14"/>
        <v>0</v>
      </c>
      <c r="EB5" s="41">
        <f t="shared" si="15"/>
        <v>0</v>
      </c>
      <c r="EC5" s="41">
        <f t="shared" si="15"/>
        <v>0</v>
      </c>
      <c r="ED5" s="41">
        <f t="shared" si="15"/>
        <v>0</v>
      </c>
      <c r="EE5" s="41">
        <f t="shared" si="15"/>
        <v>0</v>
      </c>
      <c r="EF5" s="41">
        <f t="shared" si="15"/>
        <v>0</v>
      </c>
      <c r="EG5" s="41">
        <f t="shared" si="15"/>
        <v>0</v>
      </c>
      <c r="EH5" s="41">
        <f t="shared" si="15"/>
        <v>0</v>
      </c>
      <c r="EI5" s="41">
        <f t="shared" si="15"/>
        <v>0</v>
      </c>
      <c r="EJ5" s="41">
        <f t="shared" si="15"/>
        <v>0</v>
      </c>
      <c r="EK5" s="41">
        <f t="shared" si="15"/>
        <v>0</v>
      </c>
      <c r="EL5" s="41">
        <f t="shared" si="15"/>
        <v>0</v>
      </c>
      <c r="EM5" s="41">
        <f t="shared" si="15"/>
        <v>0</v>
      </c>
      <c r="EN5" s="41">
        <f t="shared" si="15"/>
        <v>0</v>
      </c>
      <c r="EO5" s="41">
        <f t="shared" si="15"/>
        <v>0</v>
      </c>
      <c r="EP5" s="41">
        <f t="shared" si="15"/>
        <v>0</v>
      </c>
      <c r="EQ5" s="41">
        <f t="shared" si="15"/>
        <v>0</v>
      </c>
      <c r="ER5" s="41">
        <f t="shared" si="16"/>
        <v>0</v>
      </c>
      <c r="ES5" s="41">
        <f t="shared" si="16"/>
        <v>0</v>
      </c>
      <c r="ET5" s="41">
        <f t="shared" si="16"/>
        <v>0</v>
      </c>
      <c r="EU5" s="41">
        <f t="shared" si="16"/>
        <v>0</v>
      </c>
      <c r="EV5" s="41">
        <f t="shared" si="16"/>
        <v>0</v>
      </c>
      <c r="EW5" s="41">
        <f t="shared" si="16"/>
        <v>0</v>
      </c>
      <c r="EX5" s="41">
        <f t="shared" si="16"/>
        <v>0</v>
      </c>
      <c r="EY5" s="41">
        <f t="shared" si="16"/>
        <v>0</v>
      </c>
      <c r="EZ5" s="41">
        <f t="shared" si="16"/>
        <v>0</v>
      </c>
      <c r="FA5" s="41">
        <f t="shared" si="16"/>
        <v>0</v>
      </c>
      <c r="FB5" s="41">
        <f t="shared" si="16"/>
        <v>0</v>
      </c>
      <c r="FC5" s="41">
        <f t="shared" si="16"/>
        <v>0</v>
      </c>
      <c r="FD5" s="41">
        <f t="shared" si="16"/>
        <v>0</v>
      </c>
      <c r="FE5" s="41">
        <f t="shared" si="16"/>
        <v>0</v>
      </c>
      <c r="FF5" s="41">
        <f t="shared" si="16"/>
        <v>0</v>
      </c>
      <c r="FG5" s="41">
        <f t="shared" si="16"/>
        <v>0</v>
      </c>
      <c r="FH5" s="41">
        <f t="shared" si="17"/>
        <v>0</v>
      </c>
      <c r="FI5" s="41">
        <f t="shared" si="17"/>
        <v>0</v>
      </c>
      <c r="FJ5" s="41">
        <f t="shared" si="17"/>
        <v>0</v>
      </c>
      <c r="FK5" s="41">
        <f t="shared" si="17"/>
        <v>0</v>
      </c>
      <c r="FL5" s="41">
        <f t="shared" si="17"/>
        <v>0</v>
      </c>
      <c r="FM5" s="41">
        <f t="shared" si="17"/>
        <v>0</v>
      </c>
      <c r="FN5" s="41">
        <f t="shared" si="17"/>
        <v>0</v>
      </c>
      <c r="FO5" s="41">
        <f t="shared" si="17"/>
        <v>0</v>
      </c>
      <c r="FP5" s="41">
        <f t="shared" si="17"/>
        <v>0</v>
      </c>
      <c r="FQ5" s="41">
        <f t="shared" si="17"/>
        <v>0</v>
      </c>
      <c r="FR5" s="41">
        <f t="shared" si="17"/>
        <v>0</v>
      </c>
      <c r="FS5" s="41">
        <f t="shared" si="17"/>
        <v>0</v>
      </c>
      <c r="FT5" s="41">
        <f t="shared" si="17"/>
        <v>0</v>
      </c>
      <c r="FU5" s="41">
        <f t="shared" si="17"/>
        <v>0</v>
      </c>
      <c r="FV5" s="41">
        <f t="shared" si="17"/>
        <v>0</v>
      </c>
      <c r="FW5" s="41">
        <f t="shared" si="17"/>
        <v>0</v>
      </c>
      <c r="FX5" s="41">
        <f t="shared" si="18"/>
        <v>0</v>
      </c>
      <c r="FY5" s="41">
        <f t="shared" si="18"/>
        <v>0</v>
      </c>
      <c r="FZ5" s="41">
        <f t="shared" si="18"/>
        <v>0</v>
      </c>
      <c r="GA5" s="41">
        <f t="shared" si="18"/>
        <v>0</v>
      </c>
      <c r="GB5" s="41">
        <f t="shared" si="18"/>
        <v>0</v>
      </c>
      <c r="GC5" s="41">
        <f t="shared" si="18"/>
        <v>0</v>
      </c>
      <c r="GD5" s="41">
        <f t="shared" si="18"/>
        <v>0</v>
      </c>
      <c r="GE5" s="41">
        <f t="shared" si="18"/>
        <v>0</v>
      </c>
      <c r="GF5" s="41">
        <f t="shared" si="18"/>
        <v>0</v>
      </c>
      <c r="GG5" s="41">
        <f t="shared" si="18"/>
        <v>0</v>
      </c>
      <c r="GH5" s="41">
        <f t="shared" si="18"/>
        <v>0</v>
      </c>
      <c r="GI5" s="41">
        <f t="shared" si="18"/>
        <v>0</v>
      </c>
      <c r="GJ5" s="41">
        <f t="shared" si="18"/>
        <v>0</v>
      </c>
      <c r="GK5" s="41">
        <f t="shared" si="18"/>
        <v>0</v>
      </c>
      <c r="GL5" s="41">
        <f t="shared" si="18"/>
        <v>0</v>
      </c>
      <c r="GM5" s="41">
        <f t="shared" si="18"/>
        <v>0</v>
      </c>
      <c r="GN5" s="41">
        <f t="shared" si="19"/>
        <v>0</v>
      </c>
      <c r="GO5" s="41">
        <f t="shared" si="19"/>
        <v>0</v>
      </c>
      <c r="GP5" s="41">
        <f t="shared" si="19"/>
        <v>0</v>
      </c>
      <c r="GQ5" s="41">
        <f t="shared" si="19"/>
        <v>0</v>
      </c>
      <c r="GR5" s="41">
        <f t="shared" si="19"/>
        <v>0</v>
      </c>
      <c r="GS5" s="41">
        <f t="shared" si="19"/>
        <v>0</v>
      </c>
      <c r="GT5" s="41">
        <f t="shared" si="19"/>
        <v>0</v>
      </c>
      <c r="GU5" s="41">
        <f t="shared" si="19"/>
        <v>0</v>
      </c>
      <c r="GV5" s="41">
        <f t="shared" si="19"/>
        <v>0</v>
      </c>
      <c r="GW5" s="41">
        <f t="shared" si="19"/>
        <v>0</v>
      </c>
      <c r="GX5" s="41">
        <f t="shared" si="19"/>
        <v>0</v>
      </c>
      <c r="GY5" s="41">
        <f t="shared" si="19"/>
        <v>0</v>
      </c>
      <c r="GZ5" s="41">
        <f t="shared" si="19"/>
        <v>0</v>
      </c>
      <c r="HA5" s="41">
        <f t="shared" si="19"/>
        <v>0</v>
      </c>
      <c r="HB5" s="41">
        <f t="shared" si="19"/>
        <v>0</v>
      </c>
      <c r="HC5" s="41">
        <f t="shared" si="19"/>
        <v>0</v>
      </c>
      <c r="HD5" s="41">
        <f t="shared" si="20"/>
        <v>0</v>
      </c>
      <c r="HE5" s="41">
        <f t="shared" si="20"/>
        <v>0</v>
      </c>
      <c r="HF5" s="41">
        <f t="shared" si="20"/>
        <v>0</v>
      </c>
      <c r="HG5" s="41">
        <f t="shared" si="20"/>
        <v>0</v>
      </c>
      <c r="HH5" s="41">
        <f t="shared" si="20"/>
        <v>0</v>
      </c>
      <c r="HI5" s="41">
        <f t="shared" si="20"/>
        <v>0</v>
      </c>
      <c r="HJ5" s="41">
        <f t="shared" si="20"/>
        <v>0</v>
      </c>
    </row>
    <row r="6" spans="1:218" ht="14.4" x14ac:dyDescent="0.3">
      <c r="A6" s="42">
        <v>3</v>
      </c>
      <c r="B6" s="43">
        <f>'CMM3 - AUX CALC'!$D$67</f>
        <v>0</v>
      </c>
      <c r="C6" s="41"/>
      <c r="D6" s="41"/>
      <c r="E6" s="41">
        <f>$B6/(_xlfn.SINGLE(PrazoConcessao)*12-E$3+1)</f>
        <v>0</v>
      </c>
      <c r="F6" s="41">
        <f t="shared" si="7"/>
        <v>0</v>
      </c>
      <c r="G6" s="41">
        <f t="shared" si="7"/>
        <v>0</v>
      </c>
      <c r="H6" s="41">
        <f t="shared" si="7"/>
        <v>0</v>
      </c>
      <c r="I6" s="41">
        <f t="shared" si="7"/>
        <v>0</v>
      </c>
      <c r="J6" s="41">
        <f t="shared" si="7"/>
        <v>0</v>
      </c>
      <c r="K6" s="41">
        <f t="shared" si="7"/>
        <v>0</v>
      </c>
      <c r="L6" s="41">
        <f t="shared" si="7"/>
        <v>0</v>
      </c>
      <c r="M6" s="41">
        <f t="shared" si="7"/>
        <v>0</v>
      </c>
      <c r="N6" s="41">
        <f t="shared" si="7"/>
        <v>0</v>
      </c>
      <c r="O6" s="41">
        <f t="shared" si="7"/>
        <v>0</v>
      </c>
      <c r="P6" s="41">
        <f t="shared" si="7"/>
        <v>0</v>
      </c>
      <c r="Q6" s="41">
        <f t="shared" si="7"/>
        <v>0</v>
      </c>
      <c r="R6" s="41">
        <f t="shared" si="7"/>
        <v>0</v>
      </c>
      <c r="S6" s="41">
        <f t="shared" si="7"/>
        <v>0</v>
      </c>
      <c r="T6" s="41">
        <f t="shared" si="8"/>
        <v>0</v>
      </c>
      <c r="U6" s="41">
        <f t="shared" si="8"/>
        <v>0</v>
      </c>
      <c r="V6" s="41">
        <f t="shared" si="8"/>
        <v>0</v>
      </c>
      <c r="W6" s="41">
        <f t="shared" si="8"/>
        <v>0</v>
      </c>
      <c r="X6" s="41">
        <f t="shared" si="8"/>
        <v>0</v>
      </c>
      <c r="Y6" s="41">
        <f t="shared" si="8"/>
        <v>0</v>
      </c>
      <c r="Z6" s="41">
        <f t="shared" si="8"/>
        <v>0</v>
      </c>
      <c r="AA6" s="41">
        <f t="shared" si="8"/>
        <v>0</v>
      </c>
      <c r="AB6" s="41">
        <f t="shared" si="8"/>
        <v>0</v>
      </c>
      <c r="AC6" s="41">
        <f t="shared" si="8"/>
        <v>0</v>
      </c>
      <c r="AD6" s="41">
        <f t="shared" si="8"/>
        <v>0</v>
      </c>
      <c r="AE6" s="41">
        <f t="shared" si="8"/>
        <v>0</v>
      </c>
      <c r="AF6" s="41">
        <f t="shared" si="8"/>
        <v>0</v>
      </c>
      <c r="AG6" s="41">
        <f t="shared" si="8"/>
        <v>0</v>
      </c>
      <c r="AH6" s="41">
        <f t="shared" si="8"/>
        <v>0</v>
      </c>
      <c r="AI6" s="41">
        <f t="shared" si="8"/>
        <v>0</v>
      </c>
      <c r="AJ6" s="41">
        <f t="shared" si="9"/>
        <v>0</v>
      </c>
      <c r="AK6" s="41">
        <f t="shared" si="9"/>
        <v>0</v>
      </c>
      <c r="AL6" s="41">
        <f t="shared" si="9"/>
        <v>0</v>
      </c>
      <c r="AM6" s="41">
        <f t="shared" si="9"/>
        <v>0</v>
      </c>
      <c r="AN6" s="41">
        <f t="shared" si="9"/>
        <v>0</v>
      </c>
      <c r="AO6" s="41">
        <f t="shared" si="9"/>
        <v>0</v>
      </c>
      <c r="AP6" s="41">
        <f t="shared" si="9"/>
        <v>0</v>
      </c>
      <c r="AQ6" s="41">
        <f t="shared" si="9"/>
        <v>0</v>
      </c>
      <c r="AR6" s="41">
        <f t="shared" si="9"/>
        <v>0</v>
      </c>
      <c r="AS6" s="41">
        <f t="shared" si="9"/>
        <v>0</v>
      </c>
      <c r="AT6" s="41">
        <f t="shared" si="9"/>
        <v>0</v>
      </c>
      <c r="AU6" s="41">
        <f t="shared" si="9"/>
        <v>0</v>
      </c>
      <c r="AV6" s="41">
        <f t="shared" si="9"/>
        <v>0</v>
      </c>
      <c r="AW6" s="41">
        <f t="shared" si="9"/>
        <v>0</v>
      </c>
      <c r="AX6" s="41">
        <f t="shared" si="9"/>
        <v>0</v>
      </c>
      <c r="AY6" s="41">
        <f t="shared" si="9"/>
        <v>0</v>
      </c>
      <c r="AZ6" s="41">
        <f t="shared" si="10"/>
        <v>0</v>
      </c>
      <c r="BA6" s="41">
        <f t="shared" si="10"/>
        <v>0</v>
      </c>
      <c r="BB6" s="41">
        <f t="shared" si="10"/>
        <v>0</v>
      </c>
      <c r="BC6" s="41">
        <f t="shared" si="10"/>
        <v>0</v>
      </c>
      <c r="BD6" s="41">
        <f t="shared" si="10"/>
        <v>0</v>
      </c>
      <c r="BE6" s="41">
        <f t="shared" si="10"/>
        <v>0</v>
      </c>
      <c r="BF6" s="41">
        <f t="shared" si="10"/>
        <v>0</v>
      </c>
      <c r="BG6" s="41">
        <f t="shared" si="10"/>
        <v>0</v>
      </c>
      <c r="BH6" s="41">
        <f t="shared" si="10"/>
        <v>0</v>
      </c>
      <c r="BI6" s="41">
        <f t="shared" si="10"/>
        <v>0</v>
      </c>
      <c r="BJ6" s="41">
        <f t="shared" si="10"/>
        <v>0</v>
      </c>
      <c r="BK6" s="41">
        <f t="shared" si="10"/>
        <v>0</v>
      </c>
      <c r="BL6" s="41">
        <f t="shared" si="10"/>
        <v>0</v>
      </c>
      <c r="BM6" s="41">
        <f t="shared" si="10"/>
        <v>0</v>
      </c>
      <c r="BN6" s="41">
        <f t="shared" si="10"/>
        <v>0</v>
      </c>
      <c r="BO6" s="41">
        <f t="shared" si="10"/>
        <v>0</v>
      </c>
      <c r="BP6" s="41">
        <f t="shared" si="11"/>
        <v>0</v>
      </c>
      <c r="BQ6" s="41">
        <f t="shared" si="11"/>
        <v>0</v>
      </c>
      <c r="BR6" s="41">
        <f t="shared" si="11"/>
        <v>0</v>
      </c>
      <c r="BS6" s="41">
        <f t="shared" si="11"/>
        <v>0</v>
      </c>
      <c r="BT6" s="41">
        <f t="shared" si="11"/>
        <v>0</v>
      </c>
      <c r="BU6" s="41">
        <f t="shared" si="11"/>
        <v>0</v>
      </c>
      <c r="BV6" s="41">
        <f t="shared" si="11"/>
        <v>0</v>
      </c>
      <c r="BW6" s="41">
        <f t="shared" si="11"/>
        <v>0</v>
      </c>
      <c r="BX6" s="41">
        <f t="shared" si="11"/>
        <v>0</v>
      </c>
      <c r="BY6" s="41">
        <f t="shared" si="11"/>
        <v>0</v>
      </c>
      <c r="BZ6" s="41">
        <f t="shared" si="11"/>
        <v>0</v>
      </c>
      <c r="CA6" s="41">
        <f t="shared" si="11"/>
        <v>0</v>
      </c>
      <c r="CB6" s="41">
        <f t="shared" si="11"/>
        <v>0</v>
      </c>
      <c r="CC6" s="41">
        <f t="shared" si="11"/>
        <v>0</v>
      </c>
      <c r="CD6" s="41">
        <f t="shared" si="11"/>
        <v>0</v>
      </c>
      <c r="CE6" s="41">
        <f t="shared" si="11"/>
        <v>0</v>
      </c>
      <c r="CF6" s="41">
        <f t="shared" si="12"/>
        <v>0</v>
      </c>
      <c r="CG6" s="41">
        <f t="shared" si="12"/>
        <v>0</v>
      </c>
      <c r="CH6" s="41">
        <f t="shared" si="12"/>
        <v>0</v>
      </c>
      <c r="CI6" s="41">
        <f t="shared" si="12"/>
        <v>0</v>
      </c>
      <c r="CJ6" s="41">
        <f t="shared" si="12"/>
        <v>0</v>
      </c>
      <c r="CK6" s="41">
        <f t="shared" si="12"/>
        <v>0</v>
      </c>
      <c r="CL6" s="41">
        <f t="shared" si="12"/>
        <v>0</v>
      </c>
      <c r="CM6" s="41">
        <f t="shared" si="12"/>
        <v>0</v>
      </c>
      <c r="CN6" s="41">
        <f t="shared" si="12"/>
        <v>0</v>
      </c>
      <c r="CO6" s="41">
        <f t="shared" si="12"/>
        <v>0</v>
      </c>
      <c r="CP6" s="41">
        <f t="shared" si="12"/>
        <v>0</v>
      </c>
      <c r="CQ6" s="41">
        <f t="shared" si="12"/>
        <v>0</v>
      </c>
      <c r="CR6" s="41">
        <f t="shared" si="12"/>
        <v>0</v>
      </c>
      <c r="CS6" s="41">
        <f t="shared" si="12"/>
        <v>0</v>
      </c>
      <c r="CT6" s="41">
        <f t="shared" si="12"/>
        <v>0</v>
      </c>
      <c r="CU6" s="41">
        <f t="shared" si="12"/>
        <v>0</v>
      </c>
      <c r="CV6" s="41">
        <f t="shared" si="13"/>
        <v>0</v>
      </c>
      <c r="CW6" s="41">
        <f t="shared" si="13"/>
        <v>0</v>
      </c>
      <c r="CX6" s="41">
        <f t="shared" si="13"/>
        <v>0</v>
      </c>
      <c r="CY6" s="41">
        <f t="shared" si="13"/>
        <v>0</v>
      </c>
      <c r="CZ6" s="41">
        <f t="shared" si="13"/>
        <v>0</v>
      </c>
      <c r="DA6" s="41">
        <f t="shared" si="13"/>
        <v>0</v>
      </c>
      <c r="DB6" s="41">
        <f t="shared" si="13"/>
        <v>0</v>
      </c>
      <c r="DC6" s="41">
        <f t="shared" si="13"/>
        <v>0</v>
      </c>
      <c r="DD6" s="41">
        <f t="shared" si="13"/>
        <v>0</v>
      </c>
      <c r="DE6" s="41">
        <f t="shared" si="13"/>
        <v>0</v>
      </c>
      <c r="DF6" s="41">
        <f t="shared" si="13"/>
        <v>0</v>
      </c>
      <c r="DG6" s="41">
        <f t="shared" si="13"/>
        <v>0</v>
      </c>
      <c r="DH6" s="41">
        <f t="shared" si="13"/>
        <v>0</v>
      </c>
      <c r="DI6" s="41">
        <f t="shared" si="13"/>
        <v>0</v>
      </c>
      <c r="DJ6" s="41">
        <f t="shared" si="13"/>
        <v>0</v>
      </c>
      <c r="DK6" s="41">
        <f t="shared" si="13"/>
        <v>0</v>
      </c>
      <c r="DL6" s="41">
        <f t="shared" si="14"/>
        <v>0</v>
      </c>
      <c r="DM6" s="41">
        <f t="shared" si="14"/>
        <v>0</v>
      </c>
      <c r="DN6" s="41">
        <f t="shared" si="14"/>
        <v>0</v>
      </c>
      <c r="DO6" s="41">
        <f t="shared" si="14"/>
        <v>0</v>
      </c>
      <c r="DP6" s="41">
        <f t="shared" si="14"/>
        <v>0</v>
      </c>
      <c r="DQ6" s="41">
        <f t="shared" si="14"/>
        <v>0</v>
      </c>
      <c r="DR6" s="41">
        <f t="shared" si="14"/>
        <v>0</v>
      </c>
      <c r="DS6" s="41">
        <f t="shared" si="14"/>
        <v>0</v>
      </c>
      <c r="DT6" s="41">
        <f t="shared" si="14"/>
        <v>0</v>
      </c>
      <c r="DU6" s="41">
        <f t="shared" si="14"/>
        <v>0</v>
      </c>
      <c r="DV6" s="41">
        <f t="shared" si="14"/>
        <v>0</v>
      </c>
      <c r="DW6" s="41">
        <f t="shared" si="14"/>
        <v>0</v>
      </c>
      <c r="DX6" s="41">
        <f t="shared" si="14"/>
        <v>0</v>
      </c>
      <c r="DY6" s="41">
        <f t="shared" si="14"/>
        <v>0</v>
      </c>
      <c r="DZ6" s="41">
        <f t="shared" si="14"/>
        <v>0</v>
      </c>
      <c r="EA6" s="41">
        <f t="shared" si="14"/>
        <v>0</v>
      </c>
      <c r="EB6" s="41">
        <f t="shared" si="15"/>
        <v>0</v>
      </c>
      <c r="EC6" s="41">
        <f t="shared" si="15"/>
        <v>0</v>
      </c>
      <c r="ED6" s="41">
        <f t="shared" si="15"/>
        <v>0</v>
      </c>
      <c r="EE6" s="41">
        <f t="shared" si="15"/>
        <v>0</v>
      </c>
      <c r="EF6" s="41">
        <f t="shared" si="15"/>
        <v>0</v>
      </c>
      <c r="EG6" s="41">
        <f t="shared" si="15"/>
        <v>0</v>
      </c>
      <c r="EH6" s="41">
        <f t="shared" si="15"/>
        <v>0</v>
      </c>
      <c r="EI6" s="41">
        <f t="shared" si="15"/>
        <v>0</v>
      </c>
      <c r="EJ6" s="41">
        <f t="shared" si="15"/>
        <v>0</v>
      </c>
      <c r="EK6" s="41">
        <f t="shared" si="15"/>
        <v>0</v>
      </c>
      <c r="EL6" s="41">
        <f t="shared" si="15"/>
        <v>0</v>
      </c>
      <c r="EM6" s="41">
        <f t="shared" si="15"/>
        <v>0</v>
      </c>
      <c r="EN6" s="41">
        <f t="shared" si="15"/>
        <v>0</v>
      </c>
      <c r="EO6" s="41">
        <f t="shared" si="15"/>
        <v>0</v>
      </c>
      <c r="EP6" s="41">
        <f t="shared" si="15"/>
        <v>0</v>
      </c>
      <c r="EQ6" s="41">
        <f t="shared" si="15"/>
        <v>0</v>
      </c>
      <c r="ER6" s="41">
        <f t="shared" si="16"/>
        <v>0</v>
      </c>
      <c r="ES6" s="41">
        <f t="shared" si="16"/>
        <v>0</v>
      </c>
      <c r="ET6" s="41">
        <f t="shared" si="16"/>
        <v>0</v>
      </c>
      <c r="EU6" s="41">
        <f t="shared" si="16"/>
        <v>0</v>
      </c>
      <c r="EV6" s="41">
        <f t="shared" si="16"/>
        <v>0</v>
      </c>
      <c r="EW6" s="41">
        <f t="shared" si="16"/>
        <v>0</v>
      </c>
      <c r="EX6" s="41">
        <f t="shared" si="16"/>
        <v>0</v>
      </c>
      <c r="EY6" s="41">
        <f t="shared" si="16"/>
        <v>0</v>
      </c>
      <c r="EZ6" s="41">
        <f t="shared" si="16"/>
        <v>0</v>
      </c>
      <c r="FA6" s="41">
        <f t="shared" si="16"/>
        <v>0</v>
      </c>
      <c r="FB6" s="41">
        <f t="shared" si="16"/>
        <v>0</v>
      </c>
      <c r="FC6" s="41">
        <f t="shared" si="16"/>
        <v>0</v>
      </c>
      <c r="FD6" s="41">
        <f t="shared" si="16"/>
        <v>0</v>
      </c>
      <c r="FE6" s="41">
        <f t="shared" si="16"/>
        <v>0</v>
      </c>
      <c r="FF6" s="41">
        <f t="shared" si="16"/>
        <v>0</v>
      </c>
      <c r="FG6" s="41">
        <f t="shared" si="16"/>
        <v>0</v>
      </c>
      <c r="FH6" s="41">
        <f t="shared" si="17"/>
        <v>0</v>
      </c>
      <c r="FI6" s="41">
        <f t="shared" si="17"/>
        <v>0</v>
      </c>
      <c r="FJ6" s="41">
        <f t="shared" si="17"/>
        <v>0</v>
      </c>
      <c r="FK6" s="41">
        <f t="shared" si="17"/>
        <v>0</v>
      </c>
      <c r="FL6" s="41">
        <f t="shared" si="17"/>
        <v>0</v>
      </c>
      <c r="FM6" s="41">
        <f t="shared" si="17"/>
        <v>0</v>
      </c>
      <c r="FN6" s="41">
        <f t="shared" si="17"/>
        <v>0</v>
      </c>
      <c r="FO6" s="41">
        <f t="shared" si="17"/>
        <v>0</v>
      </c>
      <c r="FP6" s="41">
        <f t="shared" si="17"/>
        <v>0</v>
      </c>
      <c r="FQ6" s="41">
        <f t="shared" si="17"/>
        <v>0</v>
      </c>
      <c r="FR6" s="41">
        <f t="shared" si="17"/>
        <v>0</v>
      </c>
      <c r="FS6" s="41">
        <f t="shared" si="17"/>
        <v>0</v>
      </c>
      <c r="FT6" s="41">
        <f t="shared" si="17"/>
        <v>0</v>
      </c>
      <c r="FU6" s="41">
        <f t="shared" si="17"/>
        <v>0</v>
      </c>
      <c r="FV6" s="41">
        <f t="shared" si="17"/>
        <v>0</v>
      </c>
      <c r="FW6" s="41">
        <f t="shared" si="17"/>
        <v>0</v>
      </c>
      <c r="FX6" s="41">
        <f t="shared" si="18"/>
        <v>0</v>
      </c>
      <c r="FY6" s="41">
        <f t="shared" si="18"/>
        <v>0</v>
      </c>
      <c r="FZ6" s="41">
        <f t="shared" si="18"/>
        <v>0</v>
      </c>
      <c r="GA6" s="41">
        <f t="shared" si="18"/>
        <v>0</v>
      </c>
      <c r="GB6" s="41">
        <f t="shared" si="18"/>
        <v>0</v>
      </c>
      <c r="GC6" s="41">
        <f t="shared" si="18"/>
        <v>0</v>
      </c>
      <c r="GD6" s="41">
        <f t="shared" si="18"/>
        <v>0</v>
      </c>
      <c r="GE6" s="41">
        <f t="shared" si="18"/>
        <v>0</v>
      </c>
      <c r="GF6" s="41">
        <f t="shared" si="18"/>
        <v>0</v>
      </c>
      <c r="GG6" s="41">
        <f t="shared" si="18"/>
        <v>0</v>
      </c>
      <c r="GH6" s="41">
        <f t="shared" si="18"/>
        <v>0</v>
      </c>
      <c r="GI6" s="41">
        <f t="shared" si="18"/>
        <v>0</v>
      </c>
      <c r="GJ6" s="41">
        <f t="shared" si="18"/>
        <v>0</v>
      </c>
      <c r="GK6" s="41">
        <f t="shared" si="18"/>
        <v>0</v>
      </c>
      <c r="GL6" s="41">
        <f t="shared" si="18"/>
        <v>0</v>
      </c>
      <c r="GM6" s="41">
        <f t="shared" si="18"/>
        <v>0</v>
      </c>
      <c r="GN6" s="41">
        <f t="shared" si="19"/>
        <v>0</v>
      </c>
      <c r="GO6" s="41">
        <f t="shared" si="19"/>
        <v>0</v>
      </c>
      <c r="GP6" s="41">
        <f t="shared" si="19"/>
        <v>0</v>
      </c>
      <c r="GQ6" s="41">
        <f t="shared" si="19"/>
        <v>0</v>
      </c>
      <c r="GR6" s="41">
        <f t="shared" si="19"/>
        <v>0</v>
      </c>
      <c r="GS6" s="41">
        <f t="shared" si="19"/>
        <v>0</v>
      </c>
      <c r="GT6" s="41">
        <f t="shared" si="19"/>
        <v>0</v>
      </c>
      <c r="GU6" s="41">
        <f t="shared" si="19"/>
        <v>0</v>
      </c>
      <c r="GV6" s="41">
        <f t="shared" si="19"/>
        <v>0</v>
      </c>
      <c r="GW6" s="41">
        <f t="shared" si="19"/>
        <v>0</v>
      </c>
      <c r="GX6" s="41">
        <f t="shared" si="19"/>
        <v>0</v>
      </c>
      <c r="GY6" s="41">
        <f t="shared" si="19"/>
        <v>0</v>
      </c>
      <c r="GZ6" s="41">
        <f t="shared" si="19"/>
        <v>0</v>
      </c>
      <c r="HA6" s="41">
        <f t="shared" si="19"/>
        <v>0</v>
      </c>
      <c r="HB6" s="41">
        <f t="shared" si="19"/>
        <v>0</v>
      </c>
      <c r="HC6" s="41">
        <f t="shared" si="19"/>
        <v>0</v>
      </c>
      <c r="HD6" s="41">
        <f t="shared" si="20"/>
        <v>0</v>
      </c>
      <c r="HE6" s="41">
        <f t="shared" si="20"/>
        <v>0</v>
      </c>
      <c r="HF6" s="41">
        <f t="shared" si="20"/>
        <v>0</v>
      </c>
      <c r="HG6" s="41">
        <f t="shared" si="20"/>
        <v>0</v>
      </c>
      <c r="HH6" s="41">
        <f t="shared" si="20"/>
        <v>0</v>
      </c>
      <c r="HI6" s="41">
        <f t="shared" si="20"/>
        <v>0</v>
      </c>
      <c r="HJ6" s="41">
        <f t="shared" si="20"/>
        <v>0</v>
      </c>
    </row>
    <row r="7" spans="1:218" ht="14.4" x14ac:dyDescent="0.3">
      <c r="A7" s="42">
        <v>4</v>
      </c>
      <c r="B7" s="43">
        <f>'CMM3 - AUX CALC'!$E$67</f>
        <v>0</v>
      </c>
      <c r="C7" s="41"/>
      <c r="D7" s="41"/>
      <c r="E7" s="41"/>
      <c r="F7" s="41">
        <f>$B7/(_xlfn.SINGLE(PrazoConcessao)*12-F$3+1)</f>
        <v>0</v>
      </c>
      <c r="G7" s="41">
        <f t="shared" si="7"/>
        <v>0</v>
      </c>
      <c r="H7" s="41">
        <f t="shared" si="7"/>
        <v>0</v>
      </c>
      <c r="I7" s="41">
        <f t="shared" si="7"/>
        <v>0</v>
      </c>
      <c r="J7" s="41">
        <f t="shared" si="7"/>
        <v>0</v>
      </c>
      <c r="K7" s="41">
        <f t="shared" si="7"/>
        <v>0</v>
      </c>
      <c r="L7" s="41">
        <f t="shared" si="7"/>
        <v>0</v>
      </c>
      <c r="M7" s="41">
        <f t="shared" si="7"/>
        <v>0</v>
      </c>
      <c r="N7" s="41">
        <f t="shared" si="7"/>
        <v>0</v>
      </c>
      <c r="O7" s="41">
        <f t="shared" si="7"/>
        <v>0</v>
      </c>
      <c r="P7" s="41">
        <f t="shared" si="7"/>
        <v>0</v>
      </c>
      <c r="Q7" s="41">
        <f t="shared" si="7"/>
        <v>0</v>
      </c>
      <c r="R7" s="41">
        <f t="shared" si="7"/>
        <v>0</v>
      </c>
      <c r="S7" s="41">
        <f t="shared" si="7"/>
        <v>0</v>
      </c>
      <c r="T7" s="41">
        <f t="shared" si="8"/>
        <v>0</v>
      </c>
      <c r="U7" s="41">
        <f t="shared" si="8"/>
        <v>0</v>
      </c>
      <c r="V7" s="41">
        <f t="shared" si="8"/>
        <v>0</v>
      </c>
      <c r="W7" s="41">
        <f t="shared" si="8"/>
        <v>0</v>
      </c>
      <c r="X7" s="41">
        <f t="shared" si="8"/>
        <v>0</v>
      </c>
      <c r="Y7" s="41">
        <f t="shared" si="8"/>
        <v>0</v>
      </c>
      <c r="Z7" s="41">
        <f t="shared" si="8"/>
        <v>0</v>
      </c>
      <c r="AA7" s="41">
        <f t="shared" si="8"/>
        <v>0</v>
      </c>
      <c r="AB7" s="41">
        <f t="shared" si="8"/>
        <v>0</v>
      </c>
      <c r="AC7" s="41">
        <f t="shared" si="8"/>
        <v>0</v>
      </c>
      <c r="AD7" s="41">
        <f t="shared" si="8"/>
        <v>0</v>
      </c>
      <c r="AE7" s="41">
        <f t="shared" si="8"/>
        <v>0</v>
      </c>
      <c r="AF7" s="41">
        <f t="shared" si="8"/>
        <v>0</v>
      </c>
      <c r="AG7" s="41">
        <f t="shared" si="8"/>
        <v>0</v>
      </c>
      <c r="AH7" s="41">
        <f t="shared" si="8"/>
        <v>0</v>
      </c>
      <c r="AI7" s="41">
        <f t="shared" si="8"/>
        <v>0</v>
      </c>
      <c r="AJ7" s="41">
        <f t="shared" si="9"/>
        <v>0</v>
      </c>
      <c r="AK7" s="41">
        <f t="shared" si="9"/>
        <v>0</v>
      </c>
      <c r="AL7" s="41">
        <f t="shared" si="9"/>
        <v>0</v>
      </c>
      <c r="AM7" s="41">
        <f t="shared" si="9"/>
        <v>0</v>
      </c>
      <c r="AN7" s="41">
        <f t="shared" si="9"/>
        <v>0</v>
      </c>
      <c r="AO7" s="41">
        <f t="shared" si="9"/>
        <v>0</v>
      </c>
      <c r="AP7" s="41">
        <f t="shared" si="9"/>
        <v>0</v>
      </c>
      <c r="AQ7" s="41">
        <f t="shared" si="9"/>
        <v>0</v>
      </c>
      <c r="AR7" s="41">
        <f t="shared" si="9"/>
        <v>0</v>
      </c>
      <c r="AS7" s="41">
        <f t="shared" si="9"/>
        <v>0</v>
      </c>
      <c r="AT7" s="41">
        <f t="shared" si="9"/>
        <v>0</v>
      </c>
      <c r="AU7" s="41">
        <f t="shared" si="9"/>
        <v>0</v>
      </c>
      <c r="AV7" s="41">
        <f t="shared" si="9"/>
        <v>0</v>
      </c>
      <c r="AW7" s="41">
        <f t="shared" si="9"/>
        <v>0</v>
      </c>
      <c r="AX7" s="41">
        <f t="shared" si="9"/>
        <v>0</v>
      </c>
      <c r="AY7" s="41">
        <f t="shared" si="9"/>
        <v>0</v>
      </c>
      <c r="AZ7" s="41">
        <f t="shared" si="10"/>
        <v>0</v>
      </c>
      <c r="BA7" s="41">
        <f t="shared" si="10"/>
        <v>0</v>
      </c>
      <c r="BB7" s="41">
        <f t="shared" si="10"/>
        <v>0</v>
      </c>
      <c r="BC7" s="41">
        <f t="shared" si="10"/>
        <v>0</v>
      </c>
      <c r="BD7" s="41">
        <f t="shared" si="10"/>
        <v>0</v>
      </c>
      <c r="BE7" s="41">
        <f t="shared" si="10"/>
        <v>0</v>
      </c>
      <c r="BF7" s="41">
        <f t="shared" si="10"/>
        <v>0</v>
      </c>
      <c r="BG7" s="41">
        <f t="shared" si="10"/>
        <v>0</v>
      </c>
      <c r="BH7" s="41">
        <f t="shared" si="10"/>
        <v>0</v>
      </c>
      <c r="BI7" s="41">
        <f t="shared" si="10"/>
        <v>0</v>
      </c>
      <c r="BJ7" s="41">
        <f t="shared" si="10"/>
        <v>0</v>
      </c>
      <c r="BK7" s="41">
        <f t="shared" si="10"/>
        <v>0</v>
      </c>
      <c r="BL7" s="41">
        <f t="shared" si="10"/>
        <v>0</v>
      </c>
      <c r="BM7" s="41">
        <f t="shared" si="10"/>
        <v>0</v>
      </c>
      <c r="BN7" s="41">
        <f t="shared" si="10"/>
        <v>0</v>
      </c>
      <c r="BO7" s="41">
        <f t="shared" si="10"/>
        <v>0</v>
      </c>
      <c r="BP7" s="41">
        <f t="shared" si="11"/>
        <v>0</v>
      </c>
      <c r="BQ7" s="41">
        <f t="shared" si="11"/>
        <v>0</v>
      </c>
      <c r="BR7" s="41">
        <f t="shared" si="11"/>
        <v>0</v>
      </c>
      <c r="BS7" s="41">
        <f t="shared" si="11"/>
        <v>0</v>
      </c>
      <c r="BT7" s="41">
        <f t="shared" si="11"/>
        <v>0</v>
      </c>
      <c r="BU7" s="41">
        <f t="shared" si="11"/>
        <v>0</v>
      </c>
      <c r="BV7" s="41">
        <f t="shared" si="11"/>
        <v>0</v>
      </c>
      <c r="BW7" s="41">
        <f t="shared" si="11"/>
        <v>0</v>
      </c>
      <c r="BX7" s="41">
        <f t="shared" si="11"/>
        <v>0</v>
      </c>
      <c r="BY7" s="41">
        <f t="shared" si="11"/>
        <v>0</v>
      </c>
      <c r="BZ7" s="41">
        <f t="shared" si="11"/>
        <v>0</v>
      </c>
      <c r="CA7" s="41">
        <f t="shared" si="11"/>
        <v>0</v>
      </c>
      <c r="CB7" s="41">
        <f t="shared" si="11"/>
        <v>0</v>
      </c>
      <c r="CC7" s="41">
        <f t="shared" si="11"/>
        <v>0</v>
      </c>
      <c r="CD7" s="41">
        <f t="shared" si="11"/>
        <v>0</v>
      </c>
      <c r="CE7" s="41">
        <f t="shared" si="11"/>
        <v>0</v>
      </c>
      <c r="CF7" s="41">
        <f t="shared" si="12"/>
        <v>0</v>
      </c>
      <c r="CG7" s="41">
        <f t="shared" si="12"/>
        <v>0</v>
      </c>
      <c r="CH7" s="41">
        <f t="shared" si="12"/>
        <v>0</v>
      </c>
      <c r="CI7" s="41">
        <f t="shared" si="12"/>
        <v>0</v>
      </c>
      <c r="CJ7" s="41">
        <f t="shared" si="12"/>
        <v>0</v>
      </c>
      <c r="CK7" s="41">
        <f t="shared" si="12"/>
        <v>0</v>
      </c>
      <c r="CL7" s="41">
        <f t="shared" si="12"/>
        <v>0</v>
      </c>
      <c r="CM7" s="41">
        <f t="shared" si="12"/>
        <v>0</v>
      </c>
      <c r="CN7" s="41">
        <f t="shared" si="12"/>
        <v>0</v>
      </c>
      <c r="CO7" s="41">
        <f t="shared" si="12"/>
        <v>0</v>
      </c>
      <c r="CP7" s="41">
        <f t="shared" si="12"/>
        <v>0</v>
      </c>
      <c r="CQ7" s="41">
        <f t="shared" si="12"/>
        <v>0</v>
      </c>
      <c r="CR7" s="41">
        <f t="shared" si="12"/>
        <v>0</v>
      </c>
      <c r="CS7" s="41">
        <f t="shared" si="12"/>
        <v>0</v>
      </c>
      <c r="CT7" s="41">
        <f t="shared" si="12"/>
        <v>0</v>
      </c>
      <c r="CU7" s="41">
        <f t="shared" si="12"/>
        <v>0</v>
      </c>
      <c r="CV7" s="41">
        <f t="shared" si="13"/>
        <v>0</v>
      </c>
      <c r="CW7" s="41">
        <f t="shared" si="13"/>
        <v>0</v>
      </c>
      <c r="CX7" s="41">
        <f t="shared" si="13"/>
        <v>0</v>
      </c>
      <c r="CY7" s="41">
        <f t="shared" si="13"/>
        <v>0</v>
      </c>
      <c r="CZ7" s="41">
        <f t="shared" si="13"/>
        <v>0</v>
      </c>
      <c r="DA7" s="41">
        <f t="shared" si="13"/>
        <v>0</v>
      </c>
      <c r="DB7" s="41">
        <f t="shared" si="13"/>
        <v>0</v>
      </c>
      <c r="DC7" s="41">
        <f t="shared" si="13"/>
        <v>0</v>
      </c>
      <c r="DD7" s="41">
        <f t="shared" si="13"/>
        <v>0</v>
      </c>
      <c r="DE7" s="41">
        <f t="shared" si="13"/>
        <v>0</v>
      </c>
      <c r="DF7" s="41">
        <f t="shared" si="13"/>
        <v>0</v>
      </c>
      <c r="DG7" s="41">
        <f t="shared" si="13"/>
        <v>0</v>
      </c>
      <c r="DH7" s="41">
        <f t="shared" si="13"/>
        <v>0</v>
      </c>
      <c r="DI7" s="41">
        <f t="shared" si="13"/>
        <v>0</v>
      </c>
      <c r="DJ7" s="41">
        <f t="shared" si="13"/>
        <v>0</v>
      </c>
      <c r="DK7" s="41">
        <f t="shared" si="13"/>
        <v>0</v>
      </c>
      <c r="DL7" s="41">
        <f t="shared" si="14"/>
        <v>0</v>
      </c>
      <c r="DM7" s="41">
        <f t="shared" si="14"/>
        <v>0</v>
      </c>
      <c r="DN7" s="41">
        <f t="shared" si="14"/>
        <v>0</v>
      </c>
      <c r="DO7" s="41">
        <f t="shared" si="14"/>
        <v>0</v>
      </c>
      <c r="DP7" s="41">
        <f t="shared" si="14"/>
        <v>0</v>
      </c>
      <c r="DQ7" s="41">
        <f t="shared" si="14"/>
        <v>0</v>
      </c>
      <c r="DR7" s="41">
        <f t="shared" si="14"/>
        <v>0</v>
      </c>
      <c r="DS7" s="41">
        <f t="shared" si="14"/>
        <v>0</v>
      </c>
      <c r="DT7" s="41">
        <f t="shared" si="14"/>
        <v>0</v>
      </c>
      <c r="DU7" s="41">
        <f t="shared" si="14"/>
        <v>0</v>
      </c>
      <c r="DV7" s="41">
        <f t="shared" si="14"/>
        <v>0</v>
      </c>
      <c r="DW7" s="41">
        <f t="shared" si="14"/>
        <v>0</v>
      </c>
      <c r="DX7" s="41">
        <f t="shared" si="14"/>
        <v>0</v>
      </c>
      <c r="DY7" s="41">
        <f t="shared" si="14"/>
        <v>0</v>
      </c>
      <c r="DZ7" s="41">
        <f t="shared" si="14"/>
        <v>0</v>
      </c>
      <c r="EA7" s="41">
        <f t="shared" si="14"/>
        <v>0</v>
      </c>
      <c r="EB7" s="41">
        <f t="shared" si="15"/>
        <v>0</v>
      </c>
      <c r="EC7" s="41">
        <f t="shared" si="15"/>
        <v>0</v>
      </c>
      <c r="ED7" s="41">
        <f t="shared" si="15"/>
        <v>0</v>
      </c>
      <c r="EE7" s="41">
        <f t="shared" si="15"/>
        <v>0</v>
      </c>
      <c r="EF7" s="41">
        <f t="shared" si="15"/>
        <v>0</v>
      </c>
      <c r="EG7" s="41">
        <f t="shared" si="15"/>
        <v>0</v>
      </c>
      <c r="EH7" s="41">
        <f t="shared" si="15"/>
        <v>0</v>
      </c>
      <c r="EI7" s="41">
        <f t="shared" si="15"/>
        <v>0</v>
      </c>
      <c r="EJ7" s="41">
        <f t="shared" si="15"/>
        <v>0</v>
      </c>
      <c r="EK7" s="41">
        <f t="shared" si="15"/>
        <v>0</v>
      </c>
      <c r="EL7" s="41">
        <f t="shared" si="15"/>
        <v>0</v>
      </c>
      <c r="EM7" s="41">
        <f t="shared" si="15"/>
        <v>0</v>
      </c>
      <c r="EN7" s="41">
        <f t="shared" si="15"/>
        <v>0</v>
      </c>
      <c r="EO7" s="41">
        <f t="shared" si="15"/>
        <v>0</v>
      </c>
      <c r="EP7" s="41">
        <f t="shared" si="15"/>
        <v>0</v>
      </c>
      <c r="EQ7" s="41">
        <f t="shared" si="15"/>
        <v>0</v>
      </c>
      <c r="ER7" s="41">
        <f t="shared" si="16"/>
        <v>0</v>
      </c>
      <c r="ES7" s="41">
        <f t="shared" si="16"/>
        <v>0</v>
      </c>
      <c r="ET7" s="41">
        <f t="shared" si="16"/>
        <v>0</v>
      </c>
      <c r="EU7" s="41">
        <f t="shared" si="16"/>
        <v>0</v>
      </c>
      <c r="EV7" s="41">
        <f t="shared" si="16"/>
        <v>0</v>
      </c>
      <c r="EW7" s="41">
        <f t="shared" si="16"/>
        <v>0</v>
      </c>
      <c r="EX7" s="41">
        <f t="shared" si="16"/>
        <v>0</v>
      </c>
      <c r="EY7" s="41">
        <f t="shared" si="16"/>
        <v>0</v>
      </c>
      <c r="EZ7" s="41">
        <f t="shared" si="16"/>
        <v>0</v>
      </c>
      <c r="FA7" s="41">
        <f t="shared" si="16"/>
        <v>0</v>
      </c>
      <c r="FB7" s="41">
        <f t="shared" si="16"/>
        <v>0</v>
      </c>
      <c r="FC7" s="41">
        <f t="shared" si="16"/>
        <v>0</v>
      </c>
      <c r="FD7" s="41">
        <f t="shared" si="16"/>
        <v>0</v>
      </c>
      <c r="FE7" s="41">
        <f t="shared" si="16"/>
        <v>0</v>
      </c>
      <c r="FF7" s="41">
        <f t="shared" si="16"/>
        <v>0</v>
      </c>
      <c r="FG7" s="41">
        <f t="shared" si="16"/>
        <v>0</v>
      </c>
      <c r="FH7" s="41">
        <f t="shared" si="17"/>
        <v>0</v>
      </c>
      <c r="FI7" s="41">
        <f t="shared" si="17"/>
        <v>0</v>
      </c>
      <c r="FJ7" s="41">
        <f t="shared" si="17"/>
        <v>0</v>
      </c>
      <c r="FK7" s="41">
        <f t="shared" si="17"/>
        <v>0</v>
      </c>
      <c r="FL7" s="41">
        <f t="shared" si="17"/>
        <v>0</v>
      </c>
      <c r="FM7" s="41">
        <f t="shared" si="17"/>
        <v>0</v>
      </c>
      <c r="FN7" s="41">
        <f t="shared" si="17"/>
        <v>0</v>
      </c>
      <c r="FO7" s="41">
        <f t="shared" si="17"/>
        <v>0</v>
      </c>
      <c r="FP7" s="41">
        <f t="shared" si="17"/>
        <v>0</v>
      </c>
      <c r="FQ7" s="41">
        <f t="shared" si="17"/>
        <v>0</v>
      </c>
      <c r="FR7" s="41">
        <f t="shared" si="17"/>
        <v>0</v>
      </c>
      <c r="FS7" s="41">
        <f t="shared" si="17"/>
        <v>0</v>
      </c>
      <c r="FT7" s="41">
        <f t="shared" si="17"/>
        <v>0</v>
      </c>
      <c r="FU7" s="41">
        <f t="shared" si="17"/>
        <v>0</v>
      </c>
      <c r="FV7" s="41">
        <f t="shared" si="17"/>
        <v>0</v>
      </c>
      <c r="FW7" s="41">
        <f t="shared" si="17"/>
        <v>0</v>
      </c>
      <c r="FX7" s="41">
        <f t="shared" si="18"/>
        <v>0</v>
      </c>
      <c r="FY7" s="41">
        <f t="shared" si="18"/>
        <v>0</v>
      </c>
      <c r="FZ7" s="41">
        <f t="shared" si="18"/>
        <v>0</v>
      </c>
      <c r="GA7" s="41">
        <f t="shared" si="18"/>
        <v>0</v>
      </c>
      <c r="GB7" s="41">
        <f t="shared" si="18"/>
        <v>0</v>
      </c>
      <c r="GC7" s="41">
        <f t="shared" si="18"/>
        <v>0</v>
      </c>
      <c r="GD7" s="41">
        <f t="shared" si="18"/>
        <v>0</v>
      </c>
      <c r="GE7" s="41">
        <f t="shared" si="18"/>
        <v>0</v>
      </c>
      <c r="GF7" s="41">
        <f t="shared" si="18"/>
        <v>0</v>
      </c>
      <c r="GG7" s="41">
        <f t="shared" si="18"/>
        <v>0</v>
      </c>
      <c r="GH7" s="41">
        <f t="shared" si="18"/>
        <v>0</v>
      </c>
      <c r="GI7" s="41">
        <f t="shared" si="18"/>
        <v>0</v>
      </c>
      <c r="GJ7" s="41">
        <f t="shared" si="18"/>
        <v>0</v>
      </c>
      <c r="GK7" s="41">
        <f t="shared" si="18"/>
        <v>0</v>
      </c>
      <c r="GL7" s="41">
        <f t="shared" si="18"/>
        <v>0</v>
      </c>
      <c r="GM7" s="41">
        <f t="shared" si="18"/>
        <v>0</v>
      </c>
      <c r="GN7" s="41">
        <f t="shared" si="19"/>
        <v>0</v>
      </c>
      <c r="GO7" s="41">
        <f t="shared" si="19"/>
        <v>0</v>
      </c>
      <c r="GP7" s="41">
        <f t="shared" si="19"/>
        <v>0</v>
      </c>
      <c r="GQ7" s="41">
        <f t="shared" si="19"/>
        <v>0</v>
      </c>
      <c r="GR7" s="41">
        <f t="shared" si="19"/>
        <v>0</v>
      </c>
      <c r="GS7" s="41">
        <f t="shared" si="19"/>
        <v>0</v>
      </c>
      <c r="GT7" s="41">
        <f t="shared" si="19"/>
        <v>0</v>
      </c>
      <c r="GU7" s="41">
        <f t="shared" si="19"/>
        <v>0</v>
      </c>
      <c r="GV7" s="41">
        <f t="shared" si="19"/>
        <v>0</v>
      </c>
      <c r="GW7" s="41">
        <f t="shared" si="19"/>
        <v>0</v>
      </c>
      <c r="GX7" s="41">
        <f t="shared" si="19"/>
        <v>0</v>
      </c>
      <c r="GY7" s="41">
        <f t="shared" si="19"/>
        <v>0</v>
      </c>
      <c r="GZ7" s="41">
        <f t="shared" si="19"/>
        <v>0</v>
      </c>
      <c r="HA7" s="41">
        <f t="shared" si="19"/>
        <v>0</v>
      </c>
      <c r="HB7" s="41">
        <f t="shared" si="19"/>
        <v>0</v>
      </c>
      <c r="HC7" s="41">
        <f t="shared" si="19"/>
        <v>0</v>
      </c>
      <c r="HD7" s="41">
        <f t="shared" si="20"/>
        <v>0</v>
      </c>
      <c r="HE7" s="41">
        <f t="shared" si="20"/>
        <v>0</v>
      </c>
      <c r="HF7" s="41">
        <f t="shared" si="20"/>
        <v>0</v>
      </c>
      <c r="HG7" s="41">
        <f t="shared" si="20"/>
        <v>0</v>
      </c>
      <c r="HH7" s="41">
        <f t="shared" si="20"/>
        <v>0</v>
      </c>
      <c r="HI7" s="41">
        <f t="shared" si="20"/>
        <v>0</v>
      </c>
      <c r="HJ7" s="41">
        <f t="shared" si="20"/>
        <v>0</v>
      </c>
    </row>
    <row r="8" spans="1:218" ht="14.4" x14ac:dyDescent="0.3">
      <c r="A8" s="42">
        <v>5</v>
      </c>
      <c r="B8" s="43">
        <f>'CMM3 - AUX CALC'!$F$67</f>
        <v>0</v>
      </c>
      <c r="C8" s="41"/>
      <c r="D8" s="41"/>
      <c r="E8" s="41"/>
      <c r="F8" s="41"/>
      <c r="G8" s="41">
        <f>$B8/(_xlfn.SINGLE(PrazoConcessao)*12-G$3+1)</f>
        <v>0</v>
      </c>
      <c r="H8" s="41">
        <f t="shared" si="7"/>
        <v>0</v>
      </c>
      <c r="I8" s="41">
        <f t="shared" si="7"/>
        <v>0</v>
      </c>
      <c r="J8" s="41">
        <f t="shared" si="7"/>
        <v>0</v>
      </c>
      <c r="K8" s="41">
        <f t="shared" si="7"/>
        <v>0</v>
      </c>
      <c r="L8" s="41">
        <f t="shared" si="7"/>
        <v>0</v>
      </c>
      <c r="M8" s="41">
        <f t="shared" si="7"/>
        <v>0</v>
      </c>
      <c r="N8" s="41">
        <f t="shared" si="7"/>
        <v>0</v>
      </c>
      <c r="O8" s="41">
        <f t="shared" si="7"/>
        <v>0</v>
      </c>
      <c r="P8" s="41">
        <f t="shared" si="7"/>
        <v>0</v>
      </c>
      <c r="Q8" s="41">
        <f t="shared" si="7"/>
        <v>0</v>
      </c>
      <c r="R8" s="41">
        <f t="shared" si="7"/>
        <v>0</v>
      </c>
      <c r="S8" s="41">
        <f t="shared" si="7"/>
        <v>0</v>
      </c>
      <c r="T8" s="41">
        <f t="shared" si="8"/>
        <v>0</v>
      </c>
      <c r="U8" s="41">
        <f t="shared" si="8"/>
        <v>0</v>
      </c>
      <c r="V8" s="41">
        <f t="shared" si="8"/>
        <v>0</v>
      </c>
      <c r="W8" s="41">
        <f t="shared" si="8"/>
        <v>0</v>
      </c>
      <c r="X8" s="41">
        <f t="shared" si="8"/>
        <v>0</v>
      </c>
      <c r="Y8" s="41">
        <f t="shared" si="8"/>
        <v>0</v>
      </c>
      <c r="Z8" s="41">
        <f t="shared" si="8"/>
        <v>0</v>
      </c>
      <c r="AA8" s="41">
        <f t="shared" si="8"/>
        <v>0</v>
      </c>
      <c r="AB8" s="41">
        <f t="shared" si="8"/>
        <v>0</v>
      </c>
      <c r="AC8" s="41">
        <f t="shared" si="8"/>
        <v>0</v>
      </c>
      <c r="AD8" s="41">
        <f t="shared" si="8"/>
        <v>0</v>
      </c>
      <c r="AE8" s="41">
        <f t="shared" si="8"/>
        <v>0</v>
      </c>
      <c r="AF8" s="41">
        <f t="shared" si="8"/>
        <v>0</v>
      </c>
      <c r="AG8" s="41">
        <f t="shared" si="8"/>
        <v>0</v>
      </c>
      <c r="AH8" s="41">
        <f t="shared" si="8"/>
        <v>0</v>
      </c>
      <c r="AI8" s="41">
        <f t="shared" si="8"/>
        <v>0</v>
      </c>
      <c r="AJ8" s="41">
        <f t="shared" si="9"/>
        <v>0</v>
      </c>
      <c r="AK8" s="41">
        <f t="shared" si="9"/>
        <v>0</v>
      </c>
      <c r="AL8" s="41">
        <f t="shared" si="9"/>
        <v>0</v>
      </c>
      <c r="AM8" s="41">
        <f t="shared" si="9"/>
        <v>0</v>
      </c>
      <c r="AN8" s="41">
        <f t="shared" si="9"/>
        <v>0</v>
      </c>
      <c r="AO8" s="41">
        <f t="shared" si="9"/>
        <v>0</v>
      </c>
      <c r="AP8" s="41">
        <f t="shared" si="9"/>
        <v>0</v>
      </c>
      <c r="AQ8" s="41">
        <f t="shared" si="9"/>
        <v>0</v>
      </c>
      <c r="AR8" s="41">
        <f t="shared" si="9"/>
        <v>0</v>
      </c>
      <c r="AS8" s="41">
        <f t="shared" si="9"/>
        <v>0</v>
      </c>
      <c r="AT8" s="41">
        <f t="shared" si="9"/>
        <v>0</v>
      </c>
      <c r="AU8" s="41">
        <f t="shared" si="9"/>
        <v>0</v>
      </c>
      <c r="AV8" s="41">
        <f t="shared" si="9"/>
        <v>0</v>
      </c>
      <c r="AW8" s="41">
        <f t="shared" si="9"/>
        <v>0</v>
      </c>
      <c r="AX8" s="41">
        <f t="shared" si="9"/>
        <v>0</v>
      </c>
      <c r="AY8" s="41">
        <f t="shared" si="9"/>
        <v>0</v>
      </c>
      <c r="AZ8" s="41">
        <f t="shared" si="10"/>
        <v>0</v>
      </c>
      <c r="BA8" s="41">
        <f t="shared" si="10"/>
        <v>0</v>
      </c>
      <c r="BB8" s="41">
        <f t="shared" si="10"/>
        <v>0</v>
      </c>
      <c r="BC8" s="41">
        <f t="shared" si="10"/>
        <v>0</v>
      </c>
      <c r="BD8" s="41">
        <f t="shared" si="10"/>
        <v>0</v>
      </c>
      <c r="BE8" s="41">
        <f t="shared" si="10"/>
        <v>0</v>
      </c>
      <c r="BF8" s="41">
        <f t="shared" si="10"/>
        <v>0</v>
      </c>
      <c r="BG8" s="41">
        <f t="shared" si="10"/>
        <v>0</v>
      </c>
      <c r="BH8" s="41">
        <f t="shared" si="10"/>
        <v>0</v>
      </c>
      <c r="BI8" s="41">
        <f t="shared" si="10"/>
        <v>0</v>
      </c>
      <c r="BJ8" s="41">
        <f t="shared" si="10"/>
        <v>0</v>
      </c>
      <c r="BK8" s="41">
        <f t="shared" si="10"/>
        <v>0</v>
      </c>
      <c r="BL8" s="41">
        <f t="shared" si="10"/>
        <v>0</v>
      </c>
      <c r="BM8" s="41">
        <f t="shared" si="10"/>
        <v>0</v>
      </c>
      <c r="BN8" s="41">
        <f t="shared" si="10"/>
        <v>0</v>
      </c>
      <c r="BO8" s="41">
        <f t="shared" si="10"/>
        <v>0</v>
      </c>
      <c r="BP8" s="41">
        <f t="shared" si="11"/>
        <v>0</v>
      </c>
      <c r="BQ8" s="41">
        <f t="shared" si="11"/>
        <v>0</v>
      </c>
      <c r="BR8" s="41">
        <f t="shared" si="11"/>
        <v>0</v>
      </c>
      <c r="BS8" s="41">
        <f t="shared" si="11"/>
        <v>0</v>
      </c>
      <c r="BT8" s="41">
        <f t="shared" si="11"/>
        <v>0</v>
      </c>
      <c r="BU8" s="41">
        <f t="shared" si="11"/>
        <v>0</v>
      </c>
      <c r="BV8" s="41">
        <f t="shared" si="11"/>
        <v>0</v>
      </c>
      <c r="BW8" s="41">
        <f t="shared" si="11"/>
        <v>0</v>
      </c>
      <c r="BX8" s="41">
        <f t="shared" si="11"/>
        <v>0</v>
      </c>
      <c r="BY8" s="41">
        <f t="shared" si="11"/>
        <v>0</v>
      </c>
      <c r="BZ8" s="41">
        <f t="shared" si="11"/>
        <v>0</v>
      </c>
      <c r="CA8" s="41">
        <f t="shared" si="11"/>
        <v>0</v>
      </c>
      <c r="CB8" s="41">
        <f t="shared" si="11"/>
        <v>0</v>
      </c>
      <c r="CC8" s="41">
        <f t="shared" si="11"/>
        <v>0</v>
      </c>
      <c r="CD8" s="41">
        <f t="shared" si="11"/>
        <v>0</v>
      </c>
      <c r="CE8" s="41">
        <f t="shared" si="11"/>
        <v>0</v>
      </c>
      <c r="CF8" s="41">
        <f t="shared" si="12"/>
        <v>0</v>
      </c>
      <c r="CG8" s="41">
        <f t="shared" si="12"/>
        <v>0</v>
      </c>
      <c r="CH8" s="41">
        <f t="shared" si="12"/>
        <v>0</v>
      </c>
      <c r="CI8" s="41">
        <f t="shared" si="12"/>
        <v>0</v>
      </c>
      <c r="CJ8" s="41">
        <f t="shared" si="12"/>
        <v>0</v>
      </c>
      <c r="CK8" s="41">
        <f t="shared" si="12"/>
        <v>0</v>
      </c>
      <c r="CL8" s="41">
        <f t="shared" si="12"/>
        <v>0</v>
      </c>
      <c r="CM8" s="41">
        <f t="shared" si="12"/>
        <v>0</v>
      </c>
      <c r="CN8" s="41">
        <f t="shared" si="12"/>
        <v>0</v>
      </c>
      <c r="CO8" s="41">
        <f t="shared" si="12"/>
        <v>0</v>
      </c>
      <c r="CP8" s="41">
        <f t="shared" si="12"/>
        <v>0</v>
      </c>
      <c r="CQ8" s="41">
        <f t="shared" si="12"/>
        <v>0</v>
      </c>
      <c r="CR8" s="41">
        <f t="shared" si="12"/>
        <v>0</v>
      </c>
      <c r="CS8" s="41">
        <f t="shared" si="12"/>
        <v>0</v>
      </c>
      <c r="CT8" s="41">
        <f t="shared" si="12"/>
        <v>0</v>
      </c>
      <c r="CU8" s="41">
        <f t="shared" si="12"/>
        <v>0</v>
      </c>
      <c r="CV8" s="41">
        <f t="shared" si="13"/>
        <v>0</v>
      </c>
      <c r="CW8" s="41">
        <f t="shared" si="13"/>
        <v>0</v>
      </c>
      <c r="CX8" s="41">
        <f t="shared" si="13"/>
        <v>0</v>
      </c>
      <c r="CY8" s="41">
        <f t="shared" si="13"/>
        <v>0</v>
      </c>
      <c r="CZ8" s="41">
        <f t="shared" si="13"/>
        <v>0</v>
      </c>
      <c r="DA8" s="41">
        <f t="shared" si="13"/>
        <v>0</v>
      </c>
      <c r="DB8" s="41">
        <f t="shared" si="13"/>
        <v>0</v>
      </c>
      <c r="DC8" s="41">
        <f t="shared" si="13"/>
        <v>0</v>
      </c>
      <c r="DD8" s="41">
        <f t="shared" si="13"/>
        <v>0</v>
      </c>
      <c r="DE8" s="41">
        <f t="shared" si="13"/>
        <v>0</v>
      </c>
      <c r="DF8" s="41">
        <f t="shared" si="13"/>
        <v>0</v>
      </c>
      <c r="DG8" s="41">
        <f t="shared" si="13"/>
        <v>0</v>
      </c>
      <c r="DH8" s="41">
        <f t="shared" si="13"/>
        <v>0</v>
      </c>
      <c r="DI8" s="41">
        <f t="shared" si="13"/>
        <v>0</v>
      </c>
      <c r="DJ8" s="41">
        <f t="shared" si="13"/>
        <v>0</v>
      </c>
      <c r="DK8" s="41">
        <f t="shared" si="13"/>
        <v>0</v>
      </c>
      <c r="DL8" s="41">
        <f t="shared" si="14"/>
        <v>0</v>
      </c>
      <c r="DM8" s="41">
        <f t="shared" si="14"/>
        <v>0</v>
      </c>
      <c r="DN8" s="41">
        <f t="shared" si="14"/>
        <v>0</v>
      </c>
      <c r="DO8" s="41">
        <f t="shared" si="14"/>
        <v>0</v>
      </c>
      <c r="DP8" s="41">
        <f t="shared" si="14"/>
        <v>0</v>
      </c>
      <c r="DQ8" s="41">
        <f t="shared" si="14"/>
        <v>0</v>
      </c>
      <c r="DR8" s="41">
        <f t="shared" si="14"/>
        <v>0</v>
      </c>
      <c r="DS8" s="41">
        <f t="shared" si="14"/>
        <v>0</v>
      </c>
      <c r="DT8" s="41">
        <f t="shared" si="14"/>
        <v>0</v>
      </c>
      <c r="DU8" s="41">
        <f t="shared" si="14"/>
        <v>0</v>
      </c>
      <c r="DV8" s="41">
        <f t="shared" si="14"/>
        <v>0</v>
      </c>
      <c r="DW8" s="41">
        <f t="shared" si="14"/>
        <v>0</v>
      </c>
      <c r="DX8" s="41">
        <f t="shared" si="14"/>
        <v>0</v>
      </c>
      <c r="DY8" s="41">
        <f t="shared" si="14"/>
        <v>0</v>
      </c>
      <c r="DZ8" s="41">
        <f t="shared" si="14"/>
        <v>0</v>
      </c>
      <c r="EA8" s="41">
        <f t="shared" si="14"/>
        <v>0</v>
      </c>
      <c r="EB8" s="41">
        <f t="shared" si="15"/>
        <v>0</v>
      </c>
      <c r="EC8" s="41">
        <f t="shared" si="15"/>
        <v>0</v>
      </c>
      <c r="ED8" s="41">
        <f t="shared" si="15"/>
        <v>0</v>
      </c>
      <c r="EE8" s="41">
        <f t="shared" si="15"/>
        <v>0</v>
      </c>
      <c r="EF8" s="41">
        <f t="shared" si="15"/>
        <v>0</v>
      </c>
      <c r="EG8" s="41">
        <f t="shared" si="15"/>
        <v>0</v>
      </c>
      <c r="EH8" s="41">
        <f t="shared" si="15"/>
        <v>0</v>
      </c>
      <c r="EI8" s="41">
        <f t="shared" si="15"/>
        <v>0</v>
      </c>
      <c r="EJ8" s="41">
        <f t="shared" si="15"/>
        <v>0</v>
      </c>
      <c r="EK8" s="41">
        <f t="shared" si="15"/>
        <v>0</v>
      </c>
      <c r="EL8" s="41">
        <f t="shared" si="15"/>
        <v>0</v>
      </c>
      <c r="EM8" s="41">
        <f t="shared" si="15"/>
        <v>0</v>
      </c>
      <c r="EN8" s="41">
        <f t="shared" si="15"/>
        <v>0</v>
      </c>
      <c r="EO8" s="41">
        <f t="shared" si="15"/>
        <v>0</v>
      </c>
      <c r="EP8" s="41">
        <f t="shared" si="15"/>
        <v>0</v>
      </c>
      <c r="EQ8" s="41">
        <f t="shared" si="15"/>
        <v>0</v>
      </c>
      <c r="ER8" s="41">
        <f t="shared" si="16"/>
        <v>0</v>
      </c>
      <c r="ES8" s="41">
        <f t="shared" si="16"/>
        <v>0</v>
      </c>
      <c r="ET8" s="41">
        <f t="shared" si="16"/>
        <v>0</v>
      </c>
      <c r="EU8" s="41">
        <f t="shared" si="16"/>
        <v>0</v>
      </c>
      <c r="EV8" s="41">
        <f t="shared" si="16"/>
        <v>0</v>
      </c>
      <c r="EW8" s="41">
        <f t="shared" si="16"/>
        <v>0</v>
      </c>
      <c r="EX8" s="41">
        <f t="shared" si="16"/>
        <v>0</v>
      </c>
      <c r="EY8" s="41">
        <f t="shared" si="16"/>
        <v>0</v>
      </c>
      <c r="EZ8" s="41">
        <f t="shared" si="16"/>
        <v>0</v>
      </c>
      <c r="FA8" s="41">
        <f t="shared" si="16"/>
        <v>0</v>
      </c>
      <c r="FB8" s="41">
        <f t="shared" si="16"/>
        <v>0</v>
      </c>
      <c r="FC8" s="41">
        <f t="shared" si="16"/>
        <v>0</v>
      </c>
      <c r="FD8" s="41">
        <f t="shared" si="16"/>
        <v>0</v>
      </c>
      <c r="FE8" s="41">
        <f t="shared" si="16"/>
        <v>0</v>
      </c>
      <c r="FF8" s="41">
        <f t="shared" si="16"/>
        <v>0</v>
      </c>
      <c r="FG8" s="41">
        <f t="shared" si="16"/>
        <v>0</v>
      </c>
      <c r="FH8" s="41">
        <f t="shared" si="17"/>
        <v>0</v>
      </c>
      <c r="FI8" s="41">
        <f t="shared" si="17"/>
        <v>0</v>
      </c>
      <c r="FJ8" s="41">
        <f t="shared" si="17"/>
        <v>0</v>
      </c>
      <c r="FK8" s="41">
        <f t="shared" si="17"/>
        <v>0</v>
      </c>
      <c r="FL8" s="41">
        <f t="shared" si="17"/>
        <v>0</v>
      </c>
      <c r="FM8" s="41">
        <f t="shared" si="17"/>
        <v>0</v>
      </c>
      <c r="FN8" s="41">
        <f t="shared" si="17"/>
        <v>0</v>
      </c>
      <c r="FO8" s="41">
        <f t="shared" si="17"/>
        <v>0</v>
      </c>
      <c r="FP8" s="41">
        <f t="shared" si="17"/>
        <v>0</v>
      </c>
      <c r="FQ8" s="41">
        <f t="shared" si="17"/>
        <v>0</v>
      </c>
      <c r="FR8" s="41">
        <f t="shared" si="17"/>
        <v>0</v>
      </c>
      <c r="FS8" s="41">
        <f t="shared" si="17"/>
        <v>0</v>
      </c>
      <c r="FT8" s="41">
        <f t="shared" si="17"/>
        <v>0</v>
      </c>
      <c r="FU8" s="41">
        <f t="shared" si="17"/>
        <v>0</v>
      </c>
      <c r="FV8" s="41">
        <f t="shared" si="17"/>
        <v>0</v>
      </c>
      <c r="FW8" s="41">
        <f t="shared" si="17"/>
        <v>0</v>
      </c>
      <c r="FX8" s="41">
        <f t="shared" si="18"/>
        <v>0</v>
      </c>
      <c r="FY8" s="41">
        <f t="shared" si="18"/>
        <v>0</v>
      </c>
      <c r="FZ8" s="41">
        <f t="shared" si="18"/>
        <v>0</v>
      </c>
      <c r="GA8" s="41">
        <f t="shared" si="18"/>
        <v>0</v>
      </c>
      <c r="GB8" s="41">
        <f t="shared" si="18"/>
        <v>0</v>
      </c>
      <c r="GC8" s="41">
        <f t="shared" si="18"/>
        <v>0</v>
      </c>
      <c r="GD8" s="41">
        <f t="shared" si="18"/>
        <v>0</v>
      </c>
      <c r="GE8" s="41">
        <f t="shared" si="18"/>
        <v>0</v>
      </c>
      <c r="GF8" s="41">
        <f t="shared" si="18"/>
        <v>0</v>
      </c>
      <c r="GG8" s="41">
        <f t="shared" si="18"/>
        <v>0</v>
      </c>
      <c r="GH8" s="41">
        <f t="shared" si="18"/>
        <v>0</v>
      </c>
      <c r="GI8" s="41">
        <f t="shared" si="18"/>
        <v>0</v>
      </c>
      <c r="GJ8" s="41">
        <f t="shared" si="18"/>
        <v>0</v>
      </c>
      <c r="GK8" s="41">
        <f t="shared" si="18"/>
        <v>0</v>
      </c>
      <c r="GL8" s="41">
        <f t="shared" si="18"/>
        <v>0</v>
      </c>
      <c r="GM8" s="41">
        <f t="shared" si="18"/>
        <v>0</v>
      </c>
      <c r="GN8" s="41">
        <f t="shared" si="19"/>
        <v>0</v>
      </c>
      <c r="GO8" s="41">
        <f t="shared" si="19"/>
        <v>0</v>
      </c>
      <c r="GP8" s="41">
        <f t="shared" si="19"/>
        <v>0</v>
      </c>
      <c r="GQ8" s="41">
        <f t="shared" si="19"/>
        <v>0</v>
      </c>
      <c r="GR8" s="41">
        <f t="shared" si="19"/>
        <v>0</v>
      </c>
      <c r="GS8" s="41">
        <f t="shared" si="19"/>
        <v>0</v>
      </c>
      <c r="GT8" s="41">
        <f t="shared" si="19"/>
        <v>0</v>
      </c>
      <c r="GU8" s="41">
        <f t="shared" si="19"/>
        <v>0</v>
      </c>
      <c r="GV8" s="41">
        <f t="shared" si="19"/>
        <v>0</v>
      </c>
      <c r="GW8" s="41">
        <f t="shared" si="19"/>
        <v>0</v>
      </c>
      <c r="GX8" s="41">
        <f t="shared" si="19"/>
        <v>0</v>
      </c>
      <c r="GY8" s="41">
        <f t="shared" si="19"/>
        <v>0</v>
      </c>
      <c r="GZ8" s="41">
        <f t="shared" si="19"/>
        <v>0</v>
      </c>
      <c r="HA8" s="41">
        <f t="shared" si="19"/>
        <v>0</v>
      </c>
      <c r="HB8" s="41">
        <f t="shared" si="19"/>
        <v>0</v>
      </c>
      <c r="HC8" s="41">
        <f t="shared" si="19"/>
        <v>0</v>
      </c>
      <c r="HD8" s="41">
        <f t="shared" si="20"/>
        <v>0</v>
      </c>
      <c r="HE8" s="41">
        <f t="shared" si="20"/>
        <v>0</v>
      </c>
      <c r="HF8" s="41">
        <f t="shared" si="20"/>
        <v>0</v>
      </c>
      <c r="HG8" s="41">
        <f t="shared" si="20"/>
        <v>0</v>
      </c>
      <c r="HH8" s="41">
        <f t="shared" si="20"/>
        <v>0</v>
      </c>
      <c r="HI8" s="41">
        <f t="shared" si="20"/>
        <v>0</v>
      </c>
      <c r="HJ8" s="41">
        <f t="shared" si="20"/>
        <v>0</v>
      </c>
    </row>
    <row r="9" spans="1:218" ht="14.4" x14ac:dyDescent="0.3">
      <c r="A9" s="42">
        <v>6</v>
      </c>
      <c r="B9" s="43">
        <f>'CMM3 - AUX CALC'!$G$67</f>
        <v>0</v>
      </c>
      <c r="C9" s="41"/>
      <c r="D9" s="41"/>
      <c r="E9" s="41"/>
      <c r="F9" s="41"/>
      <c r="G9" s="41"/>
      <c r="H9" s="41">
        <f>$B9/(_xlfn.SINGLE(PrazoConcessao)*12-H$3+1)</f>
        <v>0</v>
      </c>
      <c r="I9" s="41">
        <f t="shared" si="7"/>
        <v>0</v>
      </c>
      <c r="J9" s="41">
        <f t="shared" si="7"/>
        <v>0</v>
      </c>
      <c r="K9" s="41">
        <f t="shared" si="7"/>
        <v>0</v>
      </c>
      <c r="L9" s="41">
        <f t="shared" si="7"/>
        <v>0</v>
      </c>
      <c r="M9" s="41">
        <f t="shared" si="7"/>
        <v>0</v>
      </c>
      <c r="N9" s="41">
        <f t="shared" si="7"/>
        <v>0</v>
      </c>
      <c r="O9" s="41">
        <f t="shared" si="7"/>
        <v>0</v>
      </c>
      <c r="P9" s="41">
        <f t="shared" si="7"/>
        <v>0</v>
      </c>
      <c r="Q9" s="41">
        <f t="shared" si="7"/>
        <v>0</v>
      </c>
      <c r="R9" s="41">
        <f t="shared" si="7"/>
        <v>0</v>
      </c>
      <c r="S9" s="41">
        <f t="shared" si="7"/>
        <v>0</v>
      </c>
      <c r="T9" s="41">
        <f t="shared" si="8"/>
        <v>0</v>
      </c>
      <c r="U9" s="41">
        <f t="shared" si="8"/>
        <v>0</v>
      </c>
      <c r="V9" s="41">
        <f t="shared" si="8"/>
        <v>0</v>
      </c>
      <c r="W9" s="41">
        <f t="shared" si="8"/>
        <v>0</v>
      </c>
      <c r="X9" s="41">
        <f t="shared" si="8"/>
        <v>0</v>
      </c>
      <c r="Y9" s="41">
        <f t="shared" si="8"/>
        <v>0</v>
      </c>
      <c r="Z9" s="41">
        <f t="shared" si="8"/>
        <v>0</v>
      </c>
      <c r="AA9" s="41">
        <f t="shared" si="8"/>
        <v>0</v>
      </c>
      <c r="AB9" s="41">
        <f t="shared" si="8"/>
        <v>0</v>
      </c>
      <c r="AC9" s="41">
        <f t="shared" si="8"/>
        <v>0</v>
      </c>
      <c r="AD9" s="41">
        <f t="shared" si="8"/>
        <v>0</v>
      </c>
      <c r="AE9" s="41">
        <f t="shared" si="8"/>
        <v>0</v>
      </c>
      <c r="AF9" s="41">
        <f t="shared" si="8"/>
        <v>0</v>
      </c>
      <c r="AG9" s="41">
        <f t="shared" si="8"/>
        <v>0</v>
      </c>
      <c r="AH9" s="41">
        <f t="shared" si="8"/>
        <v>0</v>
      </c>
      <c r="AI9" s="41">
        <f t="shared" si="8"/>
        <v>0</v>
      </c>
      <c r="AJ9" s="41">
        <f t="shared" si="9"/>
        <v>0</v>
      </c>
      <c r="AK9" s="41">
        <f t="shared" si="9"/>
        <v>0</v>
      </c>
      <c r="AL9" s="41">
        <f t="shared" si="9"/>
        <v>0</v>
      </c>
      <c r="AM9" s="41">
        <f t="shared" si="9"/>
        <v>0</v>
      </c>
      <c r="AN9" s="41">
        <f t="shared" si="9"/>
        <v>0</v>
      </c>
      <c r="AO9" s="41">
        <f t="shared" si="9"/>
        <v>0</v>
      </c>
      <c r="AP9" s="41">
        <f t="shared" si="9"/>
        <v>0</v>
      </c>
      <c r="AQ9" s="41">
        <f t="shared" si="9"/>
        <v>0</v>
      </c>
      <c r="AR9" s="41">
        <f t="shared" si="9"/>
        <v>0</v>
      </c>
      <c r="AS9" s="41">
        <f t="shared" si="9"/>
        <v>0</v>
      </c>
      <c r="AT9" s="41">
        <f t="shared" si="9"/>
        <v>0</v>
      </c>
      <c r="AU9" s="41">
        <f t="shared" si="9"/>
        <v>0</v>
      </c>
      <c r="AV9" s="41">
        <f t="shared" si="9"/>
        <v>0</v>
      </c>
      <c r="AW9" s="41">
        <f t="shared" si="9"/>
        <v>0</v>
      </c>
      <c r="AX9" s="41">
        <f t="shared" si="9"/>
        <v>0</v>
      </c>
      <c r="AY9" s="41">
        <f t="shared" si="9"/>
        <v>0</v>
      </c>
      <c r="AZ9" s="41">
        <f t="shared" si="10"/>
        <v>0</v>
      </c>
      <c r="BA9" s="41">
        <f t="shared" si="10"/>
        <v>0</v>
      </c>
      <c r="BB9" s="41">
        <f t="shared" si="10"/>
        <v>0</v>
      </c>
      <c r="BC9" s="41">
        <f t="shared" si="10"/>
        <v>0</v>
      </c>
      <c r="BD9" s="41">
        <f t="shared" si="10"/>
        <v>0</v>
      </c>
      <c r="BE9" s="41">
        <f t="shared" si="10"/>
        <v>0</v>
      </c>
      <c r="BF9" s="41">
        <f t="shared" si="10"/>
        <v>0</v>
      </c>
      <c r="BG9" s="41">
        <f t="shared" si="10"/>
        <v>0</v>
      </c>
      <c r="BH9" s="41">
        <f t="shared" si="10"/>
        <v>0</v>
      </c>
      <c r="BI9" s="41">
        <f t="shared" si="10"/>
        <v>0</v>
      </c>
      <c r="BJ9" s="41">
        <f t="shared" si="10"/>
        <v>0</v>
      </c>
      <c r="BK9" s="41">
        <f t="shared" si="10"/>
        <v>0</v>
      </c>
      <c r="BL9" s="41">
        <f t="shared" si="10"/>
        <v>0</v>
      </c>
      <c r="BM9" s="41">
        <f t="shared" si="10"/>
        <v>0</v>
      </c>
      <c r="BN9" s="41">
        <f t="shared" si="10"/>
        <v>0</v>
      </c>
      <c r="BO9" s="41">
        <f t="shared" si="10"/>
        <v>0</v>
      </c>
      <c r="BP9" s="41">
        <f t="shared" si="11"/>
        <v>0</v>
      </c>
      <c r="BQ9" s="41">
        <f t="shared" si="11"/>
        <v>0</v>
      </c>
      <c r="BR9" s="41">
        <f t="shared" si="11"/>
        <v>0</v>
      </c>
      <c r="BS9" s="41">
        <f t="shared" si="11"/>
        <v>0</v>
      </c>
      <c r="BT9" s="41">
        <f t="shared" si="11"/>
        <v>0</v>
      </c>
      <c r="BU9" s="41">
        <f t="shared" si="11"/>
        <v>0</v>
      </c>
      <c r="BV9" s="41">
        <f t="shared" si="11"/>
        <v>0</v>
      </c>
      <c r="BW9" s="41">
        <f t="shared" si="11"/>
        <v>0</v>
      </c>
      <c r="BX9" s="41">
        <f t="shared" si="11"/>
        <v>0</v>
      </c>
      <c r="BY9" s="41">
        <f t="shared" si="11"/>
        <v>0</v>
      </c>
      <c r="BZ9" s="41">
        <f t="shared" si="11"/>
        <v>0</v>
      </c>
      <c r="CA9" s="41">
        <f t="shared" si="11"/>
        <v>0</v>
      </c>
      <c r="CB9" s="41">
        <f t="shared" si="11"/>
        <v>0</v>
      </c>
      <c r="CC9" s="41">
        <f t="shared" si="11"/>
        <v>0</v>
      </c>
      <c r="CD9" s="41">
        <f t="shared" si="11"/>
        <v>0</v>
      </c>
      <c r="CE9" s="41">
        <f t="shared" si="11"/>
        <v>0</v>
      </c>
      <c r="CF9" s="41">
        <f t="shared" si="12"/>
        <v>0</v>
      </c>
      <c r="CG9" s="41">
        <f t="shared" si="12"/>
        <v>0</v>
      </c>
      <c r="CH9" s="41">
        <f t="shared" si="12"/>
        <v>0</v>
      </c>
      <c r="CI9" s="41">
        <f t="shared" si="12"/>
        <v>0</v>
      </c>
      <c r="CJ9" s="41">
        <f t="shared" si="12"/>
        <v>0</v>
      </c>
      <c r="CK9" s="41">
        <f t="shared" si="12"/>
        <v>0</v>
      </c>
      <c r="CL9" s="41">
        <f t="shared" si="12"/>
        <v>0</v>
      </c>
      <c r="CM9" s="41">
        <f t="shared" si="12"/>
        <v>0</v>
      </c>
      <c r="CN9" s="41">
        <f t="shared" si="12"/>
        <v>0</v>
      </c>
      <c r="CO9" s="41">
        <f t="shared" si="12"/>
        <v>0</v>
      </c>
      <c r="CP9" s="41">
        <f t="shared" si="12"/>
        <v>0</v>
      </c>
      <c r="CQ9" s="41">
        <f t="shared" si="12"/>
        <v>0</v>
      </c>
      <c r="CR9" s="41">
        <f t="shared" si="12"/>
        <v>0</v>
      </c>
      <c r="CS9" s="41">
        <f t="shared" si="12"/>
        <v>0</v>
      </c>
      <c r="CT9" s="41">
        <f t="shared" si="12"/>
        <v>0</v>
      </c>
      <c r="CU9" s="41">
        <f t="shared" si="12"/>
        <v>0</v>
      </c>
      <c r="CV9" s="41">
        <f t="shared" si="13"/>
        <v>0</v>
      </c>
      <c r="CW9" s="41">
        <f t="shared" si="13"/>
        <v>0</v>
      </c>
      <c r="CX9" s="41">
        <f t="shared" si="13"/>
        <v>0</v>
      </c>
      <c r="CY9" s="41">
        <f t="shared" si="13"/>
        <v>0</v>
      </c>
      <c r="CZ9" s="41">
        <f t="shared" si="13"/>
        <v>0</v>
      </c>
      <c r="DA9" s="41">
        <f t="shared" si="13"/>
        <v>0</v>
      </c>
      <c r="DB9" s="41">
        <f t="shared" si="13"/>
        <v>0</v>
      </c>
      <c r="DC9" s="41">
        <f t="shared" si="13"/>
        <v>0</v>
      </c>
      <c r="DD9" s="41">
        <f t="shared" si="13"/>
        <v>0</v>
      </c>
      <c r="DE9" s="41">
        <f t="shared" si="13"/>
        <v>0</v>
      </c>
      <c r="DF9" s="41">
        <f t="shared" si="13"/>
        <v>0</v>
      </c>
      <c r="DG9" s="41">
        <f t="shared" si="13"/>
        <v>0</v>
      </c>
      <c r="DH9" s="41">
        <f t="shared" si="13"/>
        <v>0</v>
      </c>
      <c r="DI9" s="41">
        <f t="shared" si="13"/>
        <v>0</v>
      </c>
      <c r="DJ9" s="41">
        <f t="shared" si="13"/>
        <v>0</v>
      </c>
      <c r="DK9" s="41">
        <f t="shared" si="13"/>
        <v>0</v>
      </c>
      <c r="DL9" s="41">
        <f t="shared" si="14"/>
        <v>0</v>
      </c>
      <c r="DM9" s="41">
        <f t="shared" si="14"/>
        <v>0</v>
      </c>
      <c r="DN9" s="41">
        <f t="shared" si="14"/>
        <v>0</v>
      </c>
      <c r="DO9" s="41">
        <f t="shared" si="14"/>
        <v>0</v>
      </c>
      <c r="DP9" s="41">
        <f t="shared" si="14"/>
        <v>0</v>
      </c>
      <c r="DQ9" s="41">
        <f t="shared" si="14"/>
        <v>0</v>
      </c>
      <c r="DR9" s="41">
        <f t="shared" si="14"/>
        <v>0</v>
      </c>
      <c r="DS9" s="41">
        <f t="shared" si="14"/>
        <v>0</v>
      </c>
      <c r="DT9" s="41">
        <f t="shared" si="14"/>
        <v>0</v>
      </c>
      <c r="DU9" s="41">
        <f t="shared" si="14"/>
        <v>0</v>
      </c>
      <c r="DV9" s="41">
        <f t="shared" si="14"/>
        <v>0</v>
      </c>
      <c r="DW9" s="41">
        <f t="shared" si="14"/>
        <v>0</v>
      </c>
      <c r="DX9" s="41">
        <f t="shared" si="14"/>
        <v>0</v>
      </c>
      <c r="DY9" s="41">
        <f t="shared" si="14"/>
        <v>0</v>
      </c>
      <c r="DZ9" s="41">
        <f t="shared" si="14"/>
        <v>0</v>
      </c>
      <c r="EA9" s="41">
        <f t="shared" si="14"/>
        <v>0</v>
      </c>
      <c r="EB9" s="41">
        <f t="shared" si="15"/>
        <v>0</v>
      </c>
      <c r="EC9" s="41">
        <f t="shared" si="15"/>
        <v>0</v>
      </c>
      <c r="ED9" s="41">
        <f t="shared" si="15"/>
        <v>0</v>
      </c>
      <c r="EE9" s="41">
        <f t="shared" si="15"/>
        <v>0</v>
      </c>
      <c r="EF9" s="41">
        <f t="shared" si="15"/>
        <v>0</v>
      </c>
      <c r="EG9" s="41">
        <f t="shared" si="15"/>
        <v>0</v>
      </c>
      <c r="EH9" s="41">
        <f t="shared" si="15"/>
        <v>0</v>
      </c>
      <c r="EI9" s="41">
        <f t="shared" si="15"/>
        <v>0</v>
      </c>
      <c r="EJ9" s="41">
        <f t="shared" si="15"/>
        <v>0</v>
      </c>
      <c r="EK9" s="41">
        <f t="shared" si="15"/>
        <v>0</v>
      </c>
      <c r="EL9" s="41">
        <f t="shared" si="15"/>
        <v>0</v>
      </c>
      <c r="EM9" s="41">
        <f t="shared" si="15"/>
        <v>0</v>
      </c>
      <c r="EN9" s="41">
        <f t="shared" si="15"/>
        <v>0</v>
      </c>
      <c r="EO9" s="41">
        <f t="shared" si="15"/>
        <v>0</v>
      </c>
      <c r="EP9" s="41">
        <f t="shared" si="15"/>
        <v>0</v>
      </c>
      <c r="EQ9" s="41">
        <f t="shared" si="15"/>
        <v>0</v>
      </c>
      <c r="ER9" s="41">
        <f t="shared" si="16"/>
        <v>0</v>
      </c>
      <c r="ES9" s="41">
        <f t="shared" si="16"/>
        <v>0</v>
      </c>
      <c r="ET9" s="41">
        <f t="shared" si="16"/>
        <v>0</v>
      </c>
      <c r="EU9" s="41">
        <f t="shared" si="16"/>
        <v>0</v>
      </c>
      <c r="EV9" s="41">
        <f t="shared" si="16"/>
        <v>0</v>
      </c>
      <c r="EW9" s="41">
        <f t="shared" si="16"/>
        <v>0</v>
      </c>
      <c r="EX9" s="41">
        <f t="shared" si="16"/>
        <v>0</v>
      </c>
      <c r="EY9" s="41">
        <f t="shared" si="16"/>
        <v>0</v>
      </c>
      <c r="EZ9" s="41">
        <f t="shared" si="16"/>
        <v>0</v>
      </c>
      <c r="FA9" s="41">
        <f t="shared" si="16"/>
        <v>0</v>
      </c>
      <c r="FB9" s="41">
        <f t="shared" si="16"/>
        <v>0</v>
      </c>
      <c r="FC9" s="41">
        <f t="shared" si="16"/>
        <v>0</v>
      </c>
      <c r="FD9" s="41">
        <f t="shared" si="16"/>
        <v>0</v>
      </c>
      <c r="FE9" s="41">
        <f t="shared" si="16"/>
        <v>0</v>
      </c>
      <c r="FF9" s="41">
        <f t="shared" si="16"/>
        <v>0</v>
      </c>
      <c r="FG9" s="41">
        <f t="shared" si="16"/>
        <v>0</v>
      </c>
      <c r="FH9" s="41">
        <f t="shared" si="17"/>
        <v>0</v>
      </c>
      <c r="FI9" s="41">
        <f t="shared" si="17"/>
        <v>0</v>
      </c>
      <c r="FJ9" s="41">
        <f t="shared" si="17"/>
        <v>0</v>
      </c>
      <c r="FK9" s="41">
        <f t="shared" si="17"/>
        <v>0</v>
      </c>
      <c r="FL9" s="41">
        <f t="shared" si="17"/>
        <v>0</v>
      </c>
      <c r="FM9" s="41">
        <f t="shared" si="17"/>
        <v>0</v>
      </c>
      <c r="FN9" s="41">
        <f t="shared" si="17"/>
        <v>0</v>
      </c>
      <c r="FO9" s="41">
        <f t="shared" si="17"/>
        <v>0</v>
      </c>
      <c r="FP9" s="41">
        <f t="shared" si="17"/>
        <v>0</v>
      </c>
      <c r="FQ9" s="41">
        <f t="shared" si="17"/>
        <v>0</v>
      </c>
      <c r="FR9" s="41">
        <f t="shared" si="17"/>
        <v>0</v>
      </c>
      <c r="FS9" s="41">
        <f t="shared" si="17"/>
        <v>0</v>
      </c>
      <c r="FT9" s="41">
        <f t="shared" si="17"/>
        <v>0</v>
      </c>
      <c r="FU9" s="41">
        <f t="shared" si="17"/>
        <v>0</v>
      </c>
      <c r="FV9" s="41">
        <f t="shared" si="17"/>
        <v>0</v>
      </c>
      <c r="FW9" s="41">
        <f t="shared" si="17"/>
        <v>0</v>
      </c>
      <c r="FX9" s="41">
        <f t="shared" si="18"/>
        <v>0</v>
      </c>
      <c r="FY9" s="41">
        <f t="shared" si="18"/>
        <v>0</v>
      </c>
      <c r="FZ9" s="41">
        <f t="shared" si="18"/>
        <v>0</v>
      </c>
      <c r="GA9" s="41">
        <f t="shared" si="18"/>
        <v>0</v>
      </c>
      <c r="GB9" s="41">
        <f t="shared" si="18"/>
        <v>0</v>
      </c>
      <c r="GC9" s="41">
        <f t="shared" si="18"/>
        <v>0</v>
      </c>
      <c r="GD9" s="41">
        <f t="shared" si="18"/>
        <v>0</v>
      </c>
      <c r="GE9" s="41">
        <f t="shared" si="18"/>
        <v>0</v>
      </c>
      <c r="GF9" s="41">
        <f t="shared" si="18"/>
        <v>0</v>
      </c>
      <c r="GG9" s="41">
        <f t="shared" si="18"/>
        <v>0</v>
      </c>
      <c r="GH9" s="41">
        <f t="shared" si="18"/>
        <v>0</v>
      </c>
      <c r="GI9" s="41">
        <f t="shared" si="18"/>
        <v>0</v>
      </c>
      <c r="GJ9" s="41">
        <f t="shared" si="18"/>
        <v>0</v>
      </c>
      <c r="GK9" s="41">
        <f t="shared" si="18"/>
        <v>0</v>
      </c>
      <c r="GL9" s="41">
        <f t="shared" si="18"/>
        <v>0</v>
      </c>
      <c r="GM9" s="41">
        <f t="shared" si="18"/>
        <v>0</v>
      </c>
      <c r="GN9" s="41">
        <f t="shared" si="19"/>
        <v>0</v>
      </c>
      <c r="GO9" s="41">
        <f t="shared" si="19"/>
        <v>0</v>
      </c>
      <c r="GP9" s="41">
        <f t="shared" si="19"/>
        <v>0</v>
      </c>
      <c r="GQ9" s="41">
        <f t="shared" si="19"/>
        <v>0</v>
      </c>
      <c r="GR9" s="41">
        <f t="shared" si="19"/>
        <v>0</v>
      </c>
      <c r="GS9" s="41">
        <f t="shared" si="19"/>
        <v>0</v>
      </c>
      <c r="GT9" s="41">
        <f t="shared" si="19"/>
        <v>0</v>
      </c>
      <c r="GU9" s="41">
        <f t="shared" si="19"/>
        <v>0</v>
      </c>
      <c r="GV9" s="41">
        <f t="shared" si="19"/>
        <v>0</v>
      </c>
      <c r="GW9" s="41">
        <f t="shared" si="19"/>
        <v>0</v>
      </c>
      <c r="GX9" s="41">
        <f t="shared" si="19"/>
        <v>0</v>
      </c>
      <c r="GY9" s="41">
        <f t="shared" si="19"/>
        <v>0</v>
      </c>
      <c r="GZ9" s="41">
        <f t="shared" si="19"/>
        <v>0</v>
      </c>
      <c r="HA9" s="41">
        <f t="shared" si="19"/>
        <v>0</v>
      </c>
      <c r="HB9" s="41">
        <f t="shared" si="19"/>
        <v>0</v>
      </c>
      <c r="HC9" s="41">
        <f t="shared" si="19"/>
        <v>0</v>
      </c>
      <c r="HD9" s="41">
        <f t="shared" si="20"/>
        <v>0</v>
      </c>
      <c r="HE9" s="41">
        <f t="shared" si="20"/>
        <v>0</v>
      </c>
      <c r="HF9" s="41">
        <f t="shared" si="20"/>
        <v>0</v>
      </c>
      <c r="HG9" s="41">
        <f t="shared" si="20"/>
        <v>0</v>
      </c>
      <c r="HH9" s="41">
        <f t="shared" si="20"/>
        <v>0</v>
      </c>
      <c r="HI9" s="41">
        <f t="shared" si="20"/>
        <v>0</v>
      </c>
      <c r="HJ9" s="41">
        <f t="shared" si="20"/>
        <v>0</v>
      </c>
    </row>
    <row r="10" spans="1:218" ht="14.4" x14ac:dyDescent="0.3">
      <c r="A10" s="42">
        <v>7</v>
      </c>
      <c r="B10" s="43" t="e">
        <f>'CMM3 - AUX CALC'!$H$67</f>
        <v>#REF!</v>
      </c>
      <c r="C10" s="41"/>
      <c r="D10" s="41"/>
      <c r="E10" s="41"/>
      <c r="F10" s="41"/>
      <c r="G10" s="41"/>
      <c r="H10" s="41"/>
      <c r="I10" s="41" t="e">
        <f>$B10/(_xlfn.SINGLE(PrazoConcessao)*12-I$3+1)</f>
        <v>#REF!</v>
      </c>
      <c r="J10" s="41" t="e">
        <f t="shared" si="7"/>
        <v>#REF!</v>
      </c>
      <c r="K10" s="41" t="e">
        <f t="shared" si="7"/>
        <v>#REF!</v>
      </c>
      <c r="L10" s="41" t="e">
        <f t="shared" si="7"/>
        <v>#REF!</v>
      </c>
      <c r="M10" s="41" t="e">
        <f t="shared" si="7"/>
        <v>#REF!</v>
      </c>
      <c r="N10" s="41" t="e">
        <f t="shared" si="7"/>
        <v>#REF!</v>
      </c>
      <c r="O10" s="41" t="e">
        <f t="shared" si="7"/>
        <v>#REF!</v>
      </c>
      <c r="P10" s="41" t="e">
        <f t="shared" si="7"/>
        <v>#REF!</v>
      </c>
      <c r="Q10" s="41" t="e">
        <f t="shared" si="7"/>
        <v>#REF!</v>
      </c>
      <c r="R10" s="41" t="e">
        <f t="shared" si="7"/>
        <v>#REF!</v>
      </c>
      <c r="S10" s="41" t="e">
        <f t="shared" si="7"/>
        <v>#REF!</v>
      </c>
      <c r="T10" s="41" t="e">
        <f t="shared" si="8"/>
        <v>#REF!</v>
      </c>
      <c r="U10" s="41" t="e">
        <f t="shared" si="8"/>
        <v>#REF!</v>
      </c>
      <c r="V10" s="41" t="e">
        <f t="shared" si="8"/>
        <v>#REF!</v>
      </c>
      <c r="W10" s="41" t="e">
        <f t="shared" si="8"/>
        <v>#REF!</v>
      </c>
      <c r="X10" s="41" t="e">
        <f t="shared" si="8"/>
        <v>#REF!</v>
      </c>
      <c r="Y10" s="41" t="e">
        <f t="shared" si="8"/>
        <v>#REF!</v>
      </c>
      <c r="Z10" s="41" t="e">
        <f t="shared" si="8"/>
        <v>#REF!</v>
      </c>
      <c r="AA10" s="41" t="e">
        <f t="shared" si="8"/>
        <v>#REF!</v>
      </c>
      <c r="AB10" s="41" t="e">
        <f t="shared" si="8"/>
        <v>#REF!</v>
      </c>
      <c r="AC10" s="41" t="e">
        <f t="shared" si="8"/>
        <v>#REF!</v>
      </c>
      <c r="AD10" s="41" t="e">
        <f t="shared" si="8"/>
        <v>#REF!</v>
      </c>
      <c r="AE10" s="41" t="e">
        <f t="shared" si="8"/>
        <v>#REF!</v>
      </c>
      <c r="AF10" s="41" t="e">
        <f t="shared" si="8"/>
        <v>#REF!</v>
      </c>
      <c r="AG10" s="41" t="e">
        <f t="shared" si="8"/>
        <v>#REF!</v>
      </c>
      <c r="AH10" s="41" t="e">
        <f t="shared" si="8"/>
        <v>#REF!</v>
      </c>
      <c r="AI10" s="41" t="e">
        <f t="shared" si="8"/>
        <v>#REF!</v>
      </c>
      <c r="AJ10" s="41" t="e">
        <f t="shared" si="9"/>
        <v>#REF!</v>
      </c>
      <c r="AK10" s="41" t="e">
        <f t="shared" si="9"/>
        <v>#REF!</v>
      </c>
      <c r="AL10" s="41" t="e">
        <f t="shared" si="9"/>
        <v>#REF!</v>
      </c>
      <c r="AM10" s="41" t="e">
        <f t="shared" si="9"/>
        <v>#REF!</v>
      </c>
      <c r="AN10" s="41" t="e">
        <f t="shared" si="9"/>
        <v>#REF!</v>
      </c>
      <c r="AO10" s="41" t="e">
        <f t="shared" si="9"/>
        <v>#REF!</v>
      </c>
      <c r="AP10" s="41" t="e">
        <f t="shared" si="9"/>
        <v>#REF!</v>
      </c>
      <c r="AQ10" s="41" t="e">
        <f t="shared" si="9"/>
        <v>#REF!</v>
      </c>
      <c r="AR10" s="41" t="e">
        <f t="shared" si="9"/>
        <v>#REF!</v>
      </c>
      <c r="AS10" s="41" t="e">
        <f t="shared" si="9"/>
        <v>#REF!</v>
      </c>
      <c r="AT10" s="41" t="e">
        <f t="shared" si="9"/>
        <v>#REF!</v>
      </c>
      <c r="AU10" s="41" t="e">
        <f t="shared" si="9"/>
        <v>#REF!</v>
      </c>
      <c r="AV10" s="41" t="e">
        <f t="shared" si="9"/>
        <v>#REF!</v>
      </c>
      <c r="AW10" s="41" t="e">
        <f t="shared" si="9"/>
        <v>#REF!</v>
      </c>
      <c r="AX10" s="41" t="e">
        <f t="shared" si="9"/>
        <v>#REF!</v>
      </c>
      <c r="AY10" s="41" t="e">
        <f t="shared" si="9"/>
        <v>#REF!</v>
      </c>
      <c r="AZ10" s="41" t="e">
        <f t="shared" si="10"/>
        <v>#REF!</v>
      </c>
      <c r="BA10" s="41" t="e">
        <f t="shared" si="10"/>
        <v>#REF!</v>
      </c>
      <c r="BB10" s="41" t="e">
        <f t="shared" si="10"/>
        <v>#REF!</v>
      </c>
      <c r="BC10" s="41" t="e">
        <f t="shared" si="10"/>
        <v>#REF!</v>
      </c>
      <c r="BD10" s="41" t="e">
        <f t="shared" si="10"/>
        <v>#REF!</v>
      </c>
      <c r="BE10" s="41" t="e">
        <f t="shared" si="10"/>
        <v>#REF!</v>
      </c>
      <c r="BF10" s="41" t="e">
        <f t="shared" si="10"/>
        <v>#REF!</v>
      </c>
      <c r="BG10" s="41" t="e">
        <f t="shared" si="10"/>
        <v>#REF!</v>
      </c>
      <c r="BH10" s="41" t="e">
        <f t="shared" si="10"/>
        <v>#REF!</v>
      </c>
      <c r="BI10" s="41" t="e">
        <f t="shared" si="10"/>
        <v>#REF!</v>
      </c>
      <c r="BJ10" s="41" t="e">
        <f t="shared" si="10"/>
        <v>#REF!</v>
      </c>
      <c r="BK10" s="41" t="e">
        <f t="shared" si="10"/>
        <v>#REF!</v>
      </c>
      <c r="BL10" s="41" t="e">
        <f t="shared" si="10"/>
        <v>#REF!</v>
      </c>
      <c r="BM10" s="41" t="e">
        <f t="shared" si="10"/>
        <v>#REF!</v>
      </c>
      <c r="BN10" s="41" t="e">
        <f t="shared" si="10"/>
        <v>#REF!</v>
      </c>
      <c r="BO10" s="41" t="e">
        <f t="shared" si="10"/>
        <v>#REF!</v>
      </c>
      <c r="BP10" s="41" t="e">
        <f t="shared" si="11"/>
        <v>#REF!</v>
      </c>
      <c r="BQ10" s="41" t="e">
        <f t="shared" si="11"/>
        <v>#REF!</v>
      </c>
      <c r="BR10" s="41" t="e">
        <f t="shared" si="11"/>
        <v>#REF!</v>
      </c>
      <c r="BS10" s="41" t="e">
        <f t="shared" si="11"/>
        <v>#REF!</v>
      </c>
      <c r="BT10" s="41" t="e">
        <f t="shared" si="11"/>
        <v>#REF!</v>
      </c>
      <c r="BU10" s="41" t="e">
        <f t="shared" si="11"/>
        <v>#REF!</v>
      </c>
      <c r="BV10" s="41" t="e">
        <f t="shared" si="11"/>
        <v>#REF!</v>
      </c>
      <c r="BW10" s="41" t="e">
        <f t="shared" si="11"/>
        <v>#REF!</v>
      </c>
      <c r="BX10" s="41" t="e">
        <f t="shared" si="11"/>
        <v>#REF!</v>
      </c>
      <c r="BY10" s="41" t="e">
        <f t="shared" si="11"/>
        <v>#REF!</v>
      </c>
      <c r="BZ10" s="41" t="e">
        <f t="shared" si="11"/>
        <v>#REF!</v>
      </c>
      <c r="CA10" s="41" t="e">
        <f t="shared" si="11"/>
        <v>#REF!</v>
      </c>
      <c r="CB10" s="41" t="e">
        <f t="shared" si="11"/>
        <v>#REF!</v>
      </c>
      <c r="CC10" s="41" t="e">
        <f t="shared" si="11"/>
        <v>#REF!</v>
      </c>
      <c r="CD10" s="41" t="e">
        <f t="shared" si="11"/>
        <v>#REF!</v>
      </c>
      <c r="CE10" s="41" t="e">
        <f t="shared" si="11"/>
        <v>#REF!</v>
      </c>
      <c r="CF10" s="41" t="e">
        <f t="shared" si="12"/>
        <v>#REF!</v>
      </c>
      <c r="CG10" s="41" t="e">
        <f t="shared" si="12"/>
        <v>#REF!</v>
      </c>
      <c r="CH10" s="41" t="e">
        <f t="shared" si="12"/>
        <v>#REF!</v>
      </c>
      <c r="CI10" s="41" t="e">
        <f t="shared" si="12"/>
        <v>#REF!</v>
      </c>
      <c r="CJ10" s="41" t="e">
        <f t="shared" si="12"/>
        <v>#REF!</v>
      </c>
      <c r="CK10" s="41" t="e">
        <f t="shared" si="12"/>
        <v>#REF!</v>
      </c>
      <c r="CL10" s="41" t="e">
        <f t="shared" si="12"/>
        <v>#REF!</v>
      </c>
      <c r="CM10" s="41" t="e">
        <f t="shared" si="12"/>
        <v>#REF!</v>
      </c>
      <c r="CN10" s="41" t="e">
        <f t="shared" si="12"/>
        <v>#REF!</v>
      </c>
      <c r="CO10" s="41" t="e">
        <f t="shared" si="12"/>
        <v>#REF!</v>
      </c>
      <c r="CP10" s="41" t="e">
        <f t="shared" si="12"/>
        <v>#REF!</v>
      </c>
      <c r="CQ10" s="41" t="e">
        <f t="shared" si="12"/>
        <v>#REF!</v>
      </c>
      <c r="CR10" s="41" t="e">
        <f t="shared" si="12"/>
        <v>#REF!</v>
      </c>
      <c r="CS10" s="41" t="e">
        <f t="shared" si="12"/>
        <v>#REF!</v>
      </c>
      <c r="CT10" s="41" t="e">
        <f t="shared" si="12"/>
        <v>#REF!</v>
      </c>
      <c r="CU10" s="41" t="e">
        <f t="shared" si="12"/>
        <v>#REF!</v>
      </c>
      <c r="CV10" s="41" t="e">
        <f t="shared" si="13"/>
        <v>#REF!</v>
      </c>
      <c r="CW10" s="41" t="e">
        <f t="shared" si="13"/>
        <v>#REF!</v>
      </c>
      <c r="CX10" s="41" t="e">
        <f t="shared" si="13"/>
        <v>#REF!</v>
      </c>
      <c r="CY10" s="41" t="e">
        <f t="shared" si="13"/>
        <v>#REF!</v>
      </c>
      <c r="CZ10" s="41" t="e">
        <f t="shared" si="13"/>
        <v>#REF!</v>
      </c>
      <c r="DA10" s="41" t="e">
        <f t="shared" si="13"/>
        <v>#REF!</v>
      </c>
      <c r="DB10" s="41" t="e">
        <f t="shared" si="13"/>
        <v>#REF!</v>
      </c>
      <c r="DC10" s="41" t="e">
        <f t="shared" si="13"/>
        <v>#REF!</v>
      </c>
      <c r="DD10" s="41" t="e">
        <f t="shared" si="13"/>
        <v>#REF!</v>
      </c>
      <c r="DE10" s="41" t="e">
        <f t="shared" si="13"/>
        <v>#REF!</v>
      </c>
      <c r="DF10" s="41" t="e">
        <f t="shared" si="13"/>
        <v>#REF!</v>
      </c>
      <c r="DG10" s="41" t="e">
        <f t="shared" si="13"/>
        <v>#REF!</v>
      </c>
      <c r="DH10" s="41" t="e">
        <f t="shared" si="13"/>
        <v>#REF!</v>
      </c>
      <c r="DI10" s="41" t="e">
        <f t="shared" si="13"/>
        <v>#REF!</v>
      </c>
      <c r="DJ10" s="41" t="e">
        <f t="shared" si="13"/>
        <v>#REF!</v>
      </c>
      <c r="DK10" s="41" t="e">
        <f t="shared" si="13"/>
        <v>#REF!</v>
      </c>
      <c r="DL10" s="41" t="e">
        <f t="shared" si="14"/>
        <v>#REF!</v>
      </c>
      <c r="DM10" s="41" t="e">
        <f t="shared" si="14"/>
        <v>#REF!</v>
      </c>
      <c r="DN10" s="41" t="e">
        <f t="shared" si="14"/>
        <v>#REF!</v>
      </c>
      <c r="DO10" s="41" t="e">
        <f t="shared" si="14"/>
        <v>#REF!</v>
      </c>
      <c r="DP10" s="41" t="e">
        <f t="shared" si="14"/>
        <v>#REF!</v>
      </c>
      <c r="DQ10" s="41" t="e">
        <f t="shared" si="14"/>
        <v>#REF!</v>
      </c>
      <c r="DR10" s="41" t="e">
        <f t="shared" si="14"/>
        <v>#REF!</v>
      </c>
      <c r="DS10" s="41" t="e">
        <f t="shared" si="14"/>
        <v>#REF!</v>
      </c>
      <c r="DT10" s="41" t="e">
        <f t="shared" si="14"/>
        <v>#REF!</v>
      </c>
      <c r="DU10" s="41" t="e">
        <f t="shared" si="14"/>
        <v>#REF!</v>
      </c>
      <c r="DV10" s="41" t="e">
        <f t="shared" si="14"/>
        <v>#REF!</v>
      </c>
      <c r="DW10" s="41" t="e">
        <f t="shared" si="14"/>
        <v>#REF!</v>
      </c>
      <c r="DX10" s="41" t="e">
        <f t="shared" si="14"/>
        <v>#REF!</v>
      </c>
      <c r="DY10" s="41" t="e">
        <f t="shared" si="14"/>
        <v>#REF!</v>
      </c>
      <c r="DZ10" s="41" t="e">
        <f t="shared" si="14"/>
        <v>#REF!</v>
      </c>
      <c r="EA10" s="41" t="e">
        <f t="shared" si="14"/>
        <v>#REF!</v>
      </c>
      <c r="EB10" s="41" t="e">
        <f t="shared" si="15"/>
        <v>#REF!</v>
      </c>
      <c r="EC10" s="41" t="e">
        <f t="shared" si="15"/>
        <v>#REF!</v>
      </c>
      <c r="ED10" s="41" t="e">
        <f t="shared" si="15"/>
        <v>#REF!</v>
      </c>
      <c r="EE10" s="41" t="e">
        <f t="shared" si="15"/>
        <v>#REF!</v>
      </c>
      <c r="EF10" s="41" t="e">
        <f t="shared" si="15"/>
        <v>#REF!</v>
      </c>
      <c r="EG10" s="41" t="e">
        <f t="shared" si="15"/>
        <v>#REF!</v>
      </c>
      <c r="EH10" s="41" t="e">
        <f t="shared" si="15"/>
        <v>#REF!</v>
      </c>
      <c r="EI10" s="41" t="e">
        <f t="shared" si="15"/>
        <v>#REF!</v>
      </c>
      <c r="EJ10" s="41" t="e">
        <f t="shared" si="15"/>
        <v>#REF!</v>
      </c>
      <c r="EK10" s="41" t="e">
        <f t="shared" si="15"/>
        <v>#REF!</v>
      </c>
      <c r="EL10" s="41" t="e">
        <f t="shared" si="15"/>
        <v>#REF!</v>
      </c>
      <c r="EM10" s="41" t="e">
        <f t="shared" si="15"/>
        <v>#REF!</v>
      </c>
      <c r="EN10" s="41" t="e">
        <f t="shared" si="15"/>
        <v>#REF!</v>
      </c>
      <c r="EO10" s="41" t="e">
        <f t="shared" si="15"/>
        <v>#REF!</v>
      </c>
      <c r="EP10" s="41" t="e">
        <f t="shared" si="15"/>
        <v>#REF!</v>
      </c>
      <c r="EQ10" s="41" t="e">
        <f t="shared" si="15"/>
        <v>#REF!</v>
      </c>
      <c r="ER10" s="41" t="e">
        <f t="shared" si="16"/>
        <v>#REF!</v>
      </c>
      <c r="ES10" s="41" t="e">
        <f t="shared" si="16"/>
        <v>#REF!</v>
      </c>
      <c r="ET10" s="41" t="e">
        <f t="shared" si="16"/>
        <v>#REF!</v>
      </c>
      <c r="EU10" s="41" t="e">
        <f t="shared" si="16"/>
        <v>#REF!</v>
      </c>
      <c r="EV10" s="41" t="e">
        <f t="shared" si="16"/>
        <v>#REF!</v>
      </c>
      <c r="EW10" s="41" t="e">
        <f t="shared" si="16"/>
        <v>#REF!</v>
      </c>
      <c r="EX10" s="41" t="e">
        <f t="shared" si="16"/>
        <v>#REF!</v>
      </c>
      <c r="EY10" s="41" t="e">
        <f t="shared" si="16"/>
        <v>#REF!</v>
      </c>
      <c r="EZ10" s="41" t="e">
        <f t="shared" si="16"/>
        <v>#REF!</v>
      </c>
      <c r="FA10" s="41" t="e">
        <f t="shared" si="16"/>
        <v>#REF!</v>
      </c>
      <c r="FB10" s="41" t="e">
        <f t="shared" si="16"/>
        <v>#REF!</v>
      </c>
      <c r="FC10" s="41" t="e">
        <f t="shared" si="16"/>
        <v>#REF!</v>
      </c>
      <c r="FD10" s="41" t="e">
        <f t="shared" si="16"/>
        <v>#REF!</v>
      </c>
      <c r="FE10" s="41" t="e">
        <f t="shared" si="16"/>
        <v>#REF!</v>
      </c>
      <c r="FF10" s="41" t="e">
        <f t="shared" si="16"/>
        <v>#REF!</v>
      </c>
      <c r="FG10" s="41" t="e">
        <f t="shared" si="16"/>
        <v>#REF!</v>
      </c>
      <c r="FH10" s="41" t="e">
        <f t="shared" si="17"/>
        <v>#REF!</v>
      </c>
      <c r="FI10" s="41" t="e">
        <f t="shared" si="17"/>
        <v>#REF!</v>
      </c>
      <c r="FJ10" s="41" t="e">
        <f t="shared" si="17"/>
        <v>#REF!</v>
      </c>
      <c r="FK10" s="41" t="e">
        <f t="shared" si="17"/>
        <v>#REF!</v>
      </c>
      <c r="FL10" s="41" t="e">
        <f t="shared" si="17"/>
        <v>#REF!</v>
      </c>
      <c r="FM10" s="41" t="e">
        <f t="shared" si="17"/>
        <v>#REF!</v>
      </c>
      <c r="FN10" s="41" t="e">
        <f t="shared" si="17"/>
        <v>#REF!</v>
      </c>
      <c r="FO10" s="41" t="e">
        <f t="shared" si="17"/>
        <v>#REF!</v>
      </c>
      <c r="FP10" s="41" t="e">
        <f t="shared" si="17"/>
        <v>#REF!</v>
      </c>
      <c r="FQ10" s="41" t="e">
        <f t="shared" si="17"/>
        <v>#REF!</v>
      </c>
      <c r="FR10" s="41" t="e">
        <f t="shared" si="17"/>
        <v>#REF!</v>
      </c>
      <c r="FS10" s="41" t="e">
        <f t="shared" si="17"/>
        <v>#REF!</v>
      </c>
      <c r="FT10" s="41" t="e">
        <f t="shared" si="17"/>
        <v>#REF!</v>
      </c>
      <c r="FU10" s="41" t="e">
        <f t="shared" si="17"/>
        <v>#REF!</v>
      </c>
      <c r="FV10" s="41" t="e">
        <f t="shared" si="17"/>
        <v>#REF!</v>
      </c>
      <c r="FW10" s="41" t="e">
        <f t="shared" si="17"/>
        <v>#REF!</v>
      </c>
      <c r="FX10" s="41" t="e">
        <f t="shared" si="18"/>
        <v>#REF!</v>
      </c>
      <c r="FY10" s="41" t="e">
        <f t="shared" si="18"/>
        <v>#REF!</v>
      </c>
      <c r="FZ10" s="41" t="e">
        <f t="shared" si="18"/>
        <v>#REF!</v>
      </c>
      <c r="GA10" s="41" t="e">
        <f t="shared" si="18"/>
        <v>#REF!</v>
      </c>
      <c r="GB10" s="41" t="e">
        <f t="shared" si="18"/>
        <v>#REF!</v>
      </c>
      <c r="GC10" s="41" t="e">
        <f t="shared" si="18"/>
        <v>#REF!</v>
      </c>
      <c r="GD10" s="41" t="e">
        <f t="shared" si="18"/>
        <v>#REF!</v>
      </c>
      <c r="GE10" s="41" t="e">
        <f t="shared" si="18"/>
        <v>#REF!</v>
      </c>
      <c r="GF10" s="41" t="e">
        <f t="shared" si="18"/>
        <v>#REF!</v>
      </c>
      <c r="GG10" s="41" t="e">
        <f t="shared" si="18"/>
        <v>#REF!</v>
      </c>
      <c r="GH10" s="41" t="e">
        <f t="shared" si="18"/>
        <v>#REF!</v>
      </c>
      <c r="GI10" s="41" t="e">
        <f t="shared" si="18"/>
        <v>#REF!</v>
      </c>
      <c r="GJ10" s="41" t="e">
        <f t="shared" si="18"/>
        <v>#REF!</v>
      </c>
      <c r="GK10" s="41" t="e">
        <f t="shared" si="18"/>
        <v>#REF!</v>
      </c>
      <c r="GL10" s="41" t="e">
        <f t="shared" si="18"/>
        <v>#REF!</v>
      </c>
      <c r="GM10" s="41" t="e">
        <f t="shared" si="18"/>
        <v>#REF!</v>
      </c>
      <c r="GN10" s="41" t="e">
        <f t="shared" si="19"/>
        <v>#REF!</v>
      </c>
      <c r="GO10" s="41" t="e">
        <f t="shared" si="19"/>
        <v>#REF!</v>
      </c>
      <c r="GP10" s="41" t="e">
        <f t="shared" si="19"/>
        <v>#REF!</v>
      </c>
      <c r="GQ10" s="41" t="e">
        <f t="shared" si="19"/>
        <v>#REF!</v>
      </c>
      <c r="GR10" s="41" t="e">
        <f t="shared" si="19"/>
        <v>#REF!</v>
      </c>
      <c r="GS10" s="41" t="e">
        <f t="shared" si="19"/>
        <v>#REF!</v>
      </c>
      <c r="GT10" s="41" t="e">
        <f t="shared" si="19"/>
        <v>#REF!</v>
      </c>
      <c r="GU10" s="41" t="e">
        <f t="shared" si="19"/>
        <v>#REF!</v>
      </c>
      <c r="GV10" s="41" t="e">
        <f t="shared" si="19"/>
        <v>#REF!</v>
      </c>
      <c r="GW10" s="41" t="e">
        <f t="shared" si="19"/>
        <v>#REF!</v>
      </c>
      <c r="GX10" s="41" t="e">
        <f t="shared" si="19"/>
        <v>#REF!</v>
      </c>
      <c r="GY10" s="41" t="e">
        <f t="shared" si="19"/>
        <v>#REF!</v>
      </c>
      <c r="GZ10" s="41" t="e">
        <f t="shared" si="19"/>
        <v>#REF!</v>
      </c>
      <c r="HA10" s="41" t="e">
        <f t="shared" si="19"/>
        <v>#REF!</v>
      </c>
      <c r="HB10" s="41" t="e">
        <f t="shared" si="19"/>
        <v>#REF!</v>
      </c>
      <c r="HC10" s="41" t="e">
        <f t="shared" si="19"/>
        <v>#REF!</v>
      </c>
      <c r="HD10" s="41" t="e">
        <f t="shared" si="20"/>
        <v>#REF!</v>
      </c>
      <c r="HE10" s="41" t="e">
        <f t="shared" si="20"/>
        <v>#REF!</v>
      </c>
      <c r="HF10" s="41" t="e">
        <f t="shared" si="20"/>
        <v>#REF!</v>
      </c>
      <c r="HG10" s="41" t="e">
        <f t="shared" si="20"/>
        <v>#REF!</v>
      </c>
      <c r="HH10" s="41" t="e">
        <f t="shared" si="20"/>
        <v>#REF!</v>
      </c>
      <c r="HI10" s="41" t="e">
        <f t="shared" si="20"/>
        <v>#REF!</v>
      </c>
      <c r="HJ10" s="41" t="e">
        <f t="shared" si="20"/>
        <v>#REF!</v>
      </c>
    </row>
    <row r="11" spans="1:218" ht="14.4" x14ac:dyDescent="0.3">
      <c r="A11" s="42">
        <v>8</v>
      </c>
      <c r="B11" s="43" t="e">
        <f>'CMM3 - AUX CALC'!$I$67</f>
        <v>#REF!</v>
      </c>
      <c r="C11" s="41"/>
      <c r="D11" s="41"/>
      <c r="E11" s="41"/>
      <c r="F11" s="41"/>
      <c r="G11" s="41"/>
      <c r="H11" s="41"/>
      <c r="I11" s="41"/>
      <c r="J11" s="41" t="e">
        <f>$B11/(_xlfn.SINGLE(PrazoConcessao)*12-J$3+1)</f>
        <v>#REF!</v>
      </c>
      <c r="K11" s="41" t="e">
        <f t="shared" si="7"/>
        <v>#REF!</v>
      </c>
      <c r="L11" s="41" t="e">
        <f t="shared" si="7"/>
        <v>#REF!</v>
      </c>
      <c r="M11" s="41" t="e">
        <f t="shared" si="7"/>
        <v>#REF!</v>
      </c>
      <c r="N11" s="41" t="e">
        <f t="shared" si="7"/>
        <v>#REF!</v>
      </c>
      <c r="O11" s="41" t="e">
        <f t="shared" si="7"/>
        <v>#REF!</v>
      </c>
      <c r="P11" s="41" t="e">
        <f t="shared" si="7"/>
        <v>#REF!</v>
      </c>
      <c r="Q11" s="41" t="e">
        <f t="shared" si="7"/>
        <v>#REF!</v>
      </c>
      <c r="R11" s="41" t="e">
        <f t="shared" si="7"/>
        <v>#REF!</v>
      </c>
      <c r="S11" s="41" t="e">
        <f t="shared" si="7"/>
        <v>#REF!</v>
      </c>
      <c r="T11" s="41" t="e">
        <f t="shared" si="8"/>
        <v>#REF!</v>
      </c>
      <c r="U11" s="41" t="e">
        <f t="shared" si="8"/>
        <v>#REF!</v>
      </c>
      <c r="V11" s="41" t="e">
        <f t="shared" si="8"/>
        <v>#REF!</v>
      </c>
      <c r="W11" s="41" t="e">
        <f t="shared" si="8"/>
        <v>#REF!</v>
      </c>
      <c r="X11" s="41" t="e">
        <f t="shared" si="8"/>
        <v>#REF!</v>
      </c>
      <c r="Y11" s="41" t="e">
        <f t="shared" si="8"/>
        <v>#REF!</v>
      </c>
      <c r="Z11" s="41" t="e">
        <f t="shared" si="8"/>
        <v>#REF!</v>
      </c>
      <c r="AA11" s="41" t="e">
        <f t="shared" si="8"/>
        <v>#REF!</v>
      </c>
      <c r="AB11" s="41" t="e">
        <f t="shared" si="8"/>
        <v>#REF!</v>
      </c>
      <c r="AC11" s="41" t="e">
        <f t="shared" si="8"/>
        <v>#REF!</v>
      </c>
      <c r="AD11" s="41" t="e">
        <f t="shared" si="8"/>
        <v>#REF!</v>
      </c>
      <c r="AE11" s="41" t="e">
        <f t="shared" si="8"/>
        <v>#REF!</v>
      </c>
      <c r="AF11" s="41" t="e">
        <f t="shared" si="8"/>
        <v>#REF!</v>
      </c>
      <c r="AG11" s="41" t="e">
        <f t="shared" si="8"/>
        <v>#REF!</v>
      </c>
      <c r="AH11" s="41" t="e">
        <f t="shared" si="8"/>
        <v>#REF!</v>
      </c>
      <c r="AI11" s="41" t="e">
        <f t="shared" si="8"/>
        <v>#REF!</v>
      </c>
      <c r="AJ11" s="41" t="e">
        <f t="shared" si="9"/>
        <v>#REF!</v>
      </c>
      <c r="AK11" s="41" t="e">
        <f t="shared" si="9"/>
        <v>#REF!</v>
      </c>
      <c r="AL11" s="41" t="e">
        <f t="shared" si="9"/>
        <v>#REF!</v>
      </c>
      <c r="AM11" s="41" t="e">
        <f t="shared" si="9"/>
        <v>#REF!</v>
      </c>
      <c r="AN11" s="41" t="e">
        <f t="shared" si="9"/>
        <v>#REF!</v>
      </c>
      <c r="AO11" s="41" t="e">
        <f t="shared" si="9"/>
        <v>#REF!</v>
      </c>
      <c r="AP11" s="41" t="e">
        <f t="shared" si="9"/>
        <v>#REF!</v>
      </c>
      <c r="AQ11" s="41" t="e">
        <f t="shared" si="9"/>
        <v>#REF!</v>
      </c>
      <c r="AR11" s="41" t="e">
        <f t="shared" si="9"/>
        <v>#REF!</v>
      </c>
      <c r="AS11" s="41" t="e">
        <f t="shared" si="9"/>
        <v>#REF!</v>
      </c>
      <c r="AT11" s="41" t="e">
        <f t="shared" si="9"/>
        <v>#REF!</v>
      </c>
      <c r="AU11" s="41" t="e">
        <f t="shared" si="9"/>
        <v>#REF!</v>
      </c>
      <c r="AV11" s="41" t="e">
        <f t="shared" si="9"/>
        <v>#REF!</v>
      </c>
      <c r="AW11" s="41" t="e">
        <f t="shared" si="9"/>
        <v>#REF!</v>
      </c>
      <c r="AX11" s="41" t="e">
        <f t="shared" si="9"/>
        <v>#REF!</v>
      </c>
      <c r="AY11" s="41" t="e">
        <f t="shared" si="9"/>
        <v>#REF!</v>
      </c>
      <c r="AZ11" s="41" t="e">
        <f t="shared" si="10"/>
        <v>#REF!</v>
      </c>
      <c r="BA11" s="41" t="e">
        <f t="shared" si="10"/>
        <v>#REF!</v>
      </c>
      <c r="BB11" s="41" t="e">
        <f t="shared" si="10"/>
        <v>#REF!</v>
      </c>
      <c r="BC11" s="41" t="e">
        <f t="shared" si="10"/>
        <v>#REF!</v>
      </c>
      <c r="BD11" s="41" t="e">
        <f t="shared" si="10"/>
        <v>#REF!</v>
      </c>
      <c r="BE11" s="41" t="e">
        <f t="shared" si="10"/>
        <v>#REF!</v>
      </c>
      <c r="BF11" s="41" t="e">
        <f t="shared" si="10"/>
        <v>#REF!</v>
      </c>
      <c r="BG11" s="41" t="e">
        <f t="shared" si="10"/>
        <v>#REF!</v>
      </c>
      <c r="BH11" s="41" t="e">
        <f t="shared" si="10"/>
        <v>#REF!</v>
      </c>
      <c r="BI11" s="41" t="e">
        <f t="shared" si="10"/>
        <v>#REF!</v>
      </c>
      <c r="BJ11" s="41" t="e">
        <f t="shared" si="10"/>
        <v>#REF!</v>
      </c>
      <c r="BK11" s="41" t="e">
        <f t="shared" si="10"/>
        <v>#REF!</v>
      </c>
      <c r="BL11" s="41" t="e">
        <f t="shared" si="10"/>
        <v>#REF!</v>
      </c>
      <c r="BM11" s="41" t="e">
        <f t="shared" si="10"/>
        <v>#REF!</v>
      </c>
      <c r="BN11" s="41" t="e">
        <f t="shared" si="10"/>
        <v>#REF!</v>
      </c>
      <c r="BO11" s="41" t="e">
        <f t="shared" si="10"/>
        <v>#REF!</v>
      </c>
      <c r="BP11" s="41" t="e">
        <f t="shared" si="11"/>
        <v>#REF!</v>
      </c>
      <c r="BQ11" s="41" t="e">
        <f t="shared" si="11"/>
        <v>#REF!</v>
      </c>
      <c r="BR11" s="41" t="e">
        <f t="shared" si="11"/>
        <v>#REF!</v>
      </c>
      <c r="BS11" s="41" t="e">
        <f t="shared" si="11"/>
        <v>#REF!</v>
      </c>
      <c r="BT11" s="41" t="e">
        <f t="shared" si="11"/>
        <v>#REF!</v>
      </c>
      <c r="BU11" s="41" t="e">
        <f t="shared" si="11"/>
        <v>#REF!</v>
      </c>
      <c r="BV11" s="41" t="e">
        <f t="shared" si="11"/>
        <v>#REF!</v>
      </c>
      <c r="BW11" s="41" t="e">
        <f t="shared" si="11"/>
        <v>#REF!</v>
      </c>
      <c r="BX11" s="41" t="e">
        <f t="shared" si="11"/>
        <v>#REF!</v>
      </c>
      <c r="BY11" s="41" t="e">
        <f t="shared" si="11"/>
        <v>#REF!</v>
      </c>
      <c r="BZ11" s="41" t="e">
        <f t="shared" si="11"/>
        <v>#REF!</v>
      </c>
      <c r="CA11" s="41" t="e">
        <f t="shared" si="11"/>
        <v>#REF!</v>
      </c>
      <c r="CB11" s="41" t="e">
        <f t="shared" si="11"/>
        <v>#REF!</v>
      </c>
      <c r="CC11" s="41" t="e">
        <f t="shared" si="11"/>
        <v>#REF!</v>
      </c>
      <c r="CD11" s="41" t="e">
        <f t="shared" si="11"/>
        <v>#REF!</v>
      </c>
      <c r="CE11" s="41" t="e">
        <f t="shared" si="11"/>
        <v>#REF!</v>
      </c>
      <c r="CF11" s="41" t="e">
        <f t="shared" si="12"/>
        <v>#REF!</v>
      </c>
      <c r="CG11" s="41" t="e">
        <f t="shared" si="12"/>
        <v>#REF!</v>
      </c>
      <c r="CH11" s="41" t="e">
        <f t="shared" si="12"/>
        <v>#REF!</v>
      </c>
      <c r="CI11" s="41" t="e">
        <f t="shared" si="12"/>
        <v>#REF!</v>
      </c>
      <c r="CJ11" s="41" t="e">
        <f t="shared" si="12"/>
        <v>#REF!</v>
      </c>
      <c r="CK11" s="41" t="e">
        <f t="shared" si="12"/>
        <v>#REF!</v>
      </c>
      <c r="CL11" s="41" t="e">
        <f t="shared" si="12"/>
        <v>#REF!</v>
      </c>
      <c r="CM11" s="41" t="e">
        <f t="shared" si="12"/>
        <v>#REF!</v>
      </c>
      <c r="CN11" s="41" t="e">
        <f t="shared" si="12"/>
        <v>#REF!</v>
      </c>
      <c r="CO11" s="41" t="e">
        <f t="shared" si="12"/>
        <v>#REF!</v>
      </c>
      <c r="CP11" s="41" t="e">
        <f t="shared" si="12"/>
        <v>#REF!</v>
      </c>
      <c r="CQ11" s="41" t="e">
        <f t="shared" si="12"/>
        <v>#REF!</v>
      </c>
      <c r="CR11" s="41" t="e">
        <f t="shared" si="12"/>
        <v>#REF!</v>
      </c>
      <c r="CS11" s="41" t="e">
        <f t="shared" si="12"/>
        <v>#REF!</v>
      </c>
      <c r="CT11" s="41" t="e">
        <f t="shared" si="12"/>
        <v>#REF!</v>
      </c>
      <c r="CU11" s="41" t="e">
        <f t="shared" si="12"/>
        <v>#REF!</v>
      </c>
      <c r="CV11" s="41" t="e">
        <f t="shared" si="13"/>
        <v>#REF!</v>
      </c>
      <c r="CW11" s="41" t="e">
        <f t="shared" si="13"/>
        <v>#REF!</v>
      </c>
      <c r="CX11" s="41" t="e">
        <f t="shared" si="13"/>
        <v>#REF!</v>
      </c>
      <c r="CY11" s="41" t="e">
        <f t="shared" si="13"/>
        <v>#REF!</v>
      </c>
      <c r="CZ11" s="41" t="e">
        <f t="shared" si="13"/>
        <v>#REF!</v>
      </c>
      <c r="DA11" s="41" t="e">
        <f t="shared" si="13"/>
        <v>#REF!</v>
      </c>
      <c r="DB11" s="41" t="e">
        <f t="shared" si="13"/>
        <v>#REF!</v>
      </c>
      <c r="DC11" s="41" t="e">
        <f t="shared" si="13"/>
        <v>#REF!</v>
      </c>
      <c r="DD11" s="41" t="e">
        <f t="shared" si="13"/>
        <v>#REF!</v>
      </c>
      <c r="DE11" s="41" t="e">
        <f t="shared" si="13"/>
        <v>#REF!</v>
      </c>
      <c r="DF11" s="41" t="e">
        <f t="shared" si="13"/>
        <v>#REF!</v>
      </c>
      <c r="DG11" s="41" t="e">
        <f t="shared" si="13"/>
        <v>#REF!</v>
      </c>
      <c r="DH11" s="41" t="e">
        <f t="shared" si="13"/>
        <v>#REF!</v>
      </c>
      <c r="DI11" s="41" t="e">
        <f t="shared" si="13"/>
        <v>#REF!</v>
      </c>
      <c r="DJ11" s="41" t="e">
        <f t="shared" si="13"/>
        <v>#REF!</v>
      </c>
      <c r="DK11" s="41" t="e">
        <f t="shared" si="13"/>
        <v>#REF!</v>
      </c>
      <c r="DL11" s="41" t="e">
        <f t="shared" si="14"/>
        <v>#REF!</v>
      </c>
      <c r="DM11" s="41" t="e">
        <f t="shared" si="14"/>
        <v>#REF!</v>
      </c>
      <c r="DN11" s="41" t="e">
        <f t="shared" si="14"/>
        <v>#REF!</v>
      </c>
      <c r="DO11" s="41" t="e">
        <f t="shared" si="14"/>
        <v>#REF!</v>
      </c>
      <c r="DP11" s="41" t="e">
        <f t="shared" si="14"/>
        <v>#REF!</v>
      </c>
      <c r="DQ11" s="41" t="e">
        <f t="shared" si="14"/>
        <v>#REF!</v>
      </c>
      <c r="DR11" s="41" t="e">
        <f t="shared" si="14"/>
        <v>#REF!</v>
      </c>
      <c r="DS11" s="41" t="e">
        <f t="shared" si="14"/>
        <v>#REF!</v>
      </c>
      <c r="DT11" s="41" t="e">
        <f t="shared" si="14"/>
        <v>#REF!</v>
      </c>
      <c r="DU11" s="41" t="e">
        <f t="shared" si="14"/>
        <v>#REF!</v>
      </c>
      <c r="DV11" s="41" t="e">
        <f t="shared" si="14"/>
        <v>#REF!</v>
      </c>
      <c r="DW11" s="41" t="e">
        <f t="shared" si="14"/>
        <v>#REF!</v>
      </c>
      <c r="DX11" s="41" t="e">
        <f t="shared" si="14"/>
        <v>#REF!</v>
      </c>
      <c r="DY11" s="41" t="e">
        <f t="shared" si="14"/>
        <v>#REF!</v>
      </c>
      <c r="DZ11" s="41" t="e">
        <f t="shared" si="14"/>
        <v>#REF!</v>
      </c>
      <c r="EA11" s="41" t="e">
        <f t="shared" si="14"/>
        <v>#REF!</v>
      </c>
      <c r="EB11" s="41" t="e">
        <f t="shared" si="15"/>
        <v>#REF!</v>
      </c>
      <c r="EC11" s="41" t="e">
        <f t="shared" si="15"/>
        <v>#REF!</v>
      </c>
      <c r="ED11" s="41" t="e">
        <f t="shared" si="15"/>
        <v>#REF!</v>
      </c>
      <c r="EE11" s="41" t="e">
        <f t="shared" si="15"/>
        <v>#REF!</v>
      </c>
      <c r="EF11" s="41" t="e">
        <f t="shared" si="15"/>
        <v>#REF!</v>
      </c>
      <c r="EG11" s="41" t="e">
        <f t="shared" si="15"/>
        <v>#REF!</v>
      </c>
      <c r="EH11" s="41" t="e">
        <f t="shared" si="15"/>
        <v>#REF!</v>
      </c>
      <c r="EI11" s="41" t="e">
        <f t="shared" si="15"/>
        <v>#REF!</v>
      </c>
      <c r="EJ11" s="41" t="e">
        <f t="shared" si="15"/>
        <v>#REF!</v>
      </c>
      <c r="EK11" s="41" t="e">
        <f t="shared" si="15"/>
        <v>#REF!</v>
      </c>
      <c r="EL11" s="41" t="e">
        <f t="shared" si="15"/>
        <v>#REF!</v>
      </c>
      <c r="EM11" s="41" t="e">
        <f t="shared" si="15"/>
        <v>#REF!</v>
      </c>
      <c r="EN11" s="41" t="e">
        <f t="shared" si="15"/>
        <v>#REF!</v>
      </c>
      <c r="EO11" s="41" t="e">
        <f t="shared" si="15"/>
        <v>#REF!</v>
      </c>
      <c r="EP11" s="41" t="e">
        <f t="shared" si="15"/>
        <v>#REF!</v>
      </c>
      <c r="EQ11" s="41" t="e">
        <f t="shared" si="15"/>
        <v>#REF!</v>
      </c>
      <c r="ER11" s="41" t="e">
        <f t="shared" si="16"/>
        <v>#REF!</v>
      </c>
      <c r="ES11" s="41" t="e">
        <f t="shared" si="16"/>
        <v>#REF!</v>
      </c>
      <c r="ET11" s="41" t="e">
        <f t="shared" si="16"/>
        <v>#REF!</v>
      </c>
      <c r="EU11" s="41" t="e">
        <f t="shared" si="16"/>
        <v>#REF!</v>
      </c>
      <c r="EV11" s="41" t="e">
        <f t="shared" si="16"/>
        <v>#REF!</v>
      </c>
      <c r="EW11" s="41" t="e">
        <f t="shared" si="16"/>
        <v>#REF!</v>
      </c>
      <c r="EX11" s="41" t="e">
        <f t="shared" si="16"/>
        <v>#REF!</v>
      </c>
      <c r="EY11" s="41" t="e">
        <f t="shared" si="16"/>
        <v>#REF!</v>
      </c>
      <c r="EZ11" s="41" t="e">
        <f t="shared" si="16"/>
        <v>#REF!</v>
      </c>
      <c r="FA11" s="41" t="e">
        <f t="shared" si="16"/>
        <v>#REF!</v>
      </c>
      <c r="FB11" s="41" t="e">
        <f t="shared" si="16"/>
        <v>#REF!</v>
      </c>
      <c r="FC11" s="41" t="e">
        <f t="shared" si="16"/>
        <v>#REF!</v>
      </c>
      <c r="FD11" s="41" t="e">
        <f t="shared" si="16"/>
        <v>#REF!</v>
      </c>
      <c r="FE11" s="41" t="e">
        <f t="shared" si="16"/>
        <v>#REF!</v>
      </c>
      <c r="FF11" s="41" t="e">
        <f t="shared" si="16"/>
        <v>#REF!</v>
      </c>
      <c r="FG11" s="41" t="e">
        <f t="shared" si="16"/>
        <v>#REF!</v>
      </c>
      <c r="FH11" s="41" t="e">
        <f t="shared" si="17"/>
        <v>#REF!</v>
      </c>
      <c r="FI11" s="41" t="e">
        <f t="shared" si="17"/>
        <v>#REF!</v>
      </c>
      <c r="FJ11" s="41" t="e">
        <f t="shared" si="17"/>
        <v>#REF!</v>
      </c>
      <c r="FK11" s="41" t="e">
        <f t="shared" si="17"/>
        <v>#REF!</v>
      </c>
      <c r="FL11" s="41" t="e">
        <f t="shared" si="17"/>
        <v>#REF!</v>
      </c>
      <c r="FM11" s="41" t="e">
        <f t="shared" si="17"/>
        <v>#REF!</v>
      </c>
      <c r="FN11" s="41" t="e">
        <f t="shared" si="17"/>
        <v>#REF!</v>
      </c>
      <c r="FO11" s="41" t="e">
        <f t="shared" si="17"/>
        <v>#REF!</v>
      </c>
      <c r="FP11" s="41" t="e">
        <f t="shared" si="17"/>
        <v>#REF!</v>
      </c>
      <c r="FQ11" s="41" t="e">
        <f t="shared" si="17"/>
        <v>#REF!</v>
      </c>
      <c r="FR11" s="41" t="e">
        <f t="shared" si="17"/>
        <v>#REF!</v>
      </c>
      <c r="FS11" s="41" t="e">
        <f t="shared" si="17"/>
        <v>#REF!</v>
      </c>
      <c r="FT11" s="41" t="e">
        <f t="shared" si="17"/>
        <v>#REF!</v>
      </c>
      <c r="FU11" s="41" t="e">
        <f t="shared" si="17"/>
        <v>#REF!</v>
      </c>
      <c r="FV11" s="41" t="e">
        <f t="shared" si="17"/>
        <v>#REF!</v>
      </c>
      <c r="FW11" s="41" t="e">
        <f t="shared" si="17"/>
        <v>#REF!</v>
      </c>
      <c r="FX11" s="41" t="e">
        <f t="shared" si="18"/>
        <v>#REF!</v>
      </c>
      <c r="FY11" s="41" t="e">
        <f t="shared" si="18"/>
        <v>#REF!</v>
      </c>
      <c r="FZ11" s="41" t="e">
        <f t="shared" si="18"/>
        <v>#REF!</v>
      </c>
      <c r="GA11" s="41" t="e">
        <f t="shared" si="18"/>
        <v>#REF!</v>
      </c>
      <c r="GB11" s="41" t="e">
        <f t="shared" si="18"/>
        <v>#REF!</v>
      </c>
      <c r="GC11" s="41" t="e">
        <f t="shared" si="18"/>
        <v>#REF!</v>
      </c>
      <c r="GD11" s="41" t="e">
        <f t="shared" si="18"/>
        <v>#REF!</v>
      </c>
      <c r="GE11" s="41" t="e">
        <f t="shared" si="18"/>
        <v>#REF!</v>
      </c>
      <c r="GF11" s="41" t="e">
        <f t="shared" si="18"/>
        <v>#REF!</v>
      </c>
      <c r="GG11" s="41" t="e">
        <f t="shared" si="18"/>
        <v>#REF!</v>
      </c>
      <c r="GH11" s="41" t="e">
        <f t="shared" si="18"/>
        <v>#REF!</v>
      </c>
      <c r="GI11" s="41" t="e">
        <f t="shared" si="18"/>
        <v>#REF!</v>
      </c>
      <c r="GJ11" s="41" t="e">
        <f t="shared" si="18"/>
        <v>#REF!</v>
      </c>
      <c r="GK11" s="41" t="e">
        <f t="shared" si="18"/>
        <v>#REF!</v>
      </c>
      <c r="GL11" s="41" t="e">
        <f t="shared" si="18"/>
        <v>#REF!</v>
      </c>
      <c r="GM11" s="41" t="e">
        <f t="shared" si="18"/>
        <v>#REF!</v>
      </c>
      <c r="GN11" s="41" t="e">
        <f t="shared" si="19"/>
        <v>#REF!</v>
      </c>
      <c r="GO11" s="41" t="e">
        <f t="shared" si="19"/>
        <v>#REF!</v>
      </c>
      <c r="GP11" s="41" t="e">
        <f t="shared" si="19"/>
        <v>#REF!</v>
      </c>
      <c r="GQ11" s="41" t="e">
        <f t="shared" si="19"/>
        <v>#REF!</v>
      </c>
      <c r="GR11" s="41" t="e">
        <f t="shared" si="19"/>
        <v>#REF!</v>
      </c>
      <c r="GS11" s="41" t="e">
        <f t="shared" si="19"/>
        <v>#REF!</v>
      </c>
      <c r="GT11" s="41" t="e">
        <f t="shared" si="19"/>
        <v>#REF!</v>
      </c>
      <c r="GU11" s="41" t="e">
        <f t="shared" si="19"/>
        <v>#REF!</v>
      </c>
      <c r="GV11" s="41" t="e">
        <f t="shared" si="19"/>
        <v>#REF!</v>
      </c>
      <c r="GW11" s="41" t="e">
        <f t="shared" si="19"/>
        <v>#REF!</v>
      </c>
      <c r="GX11" s="41" t="e">
        <f t="shared" si="19"/>
        <v>#REF!</v>
      </c>
      <c r="GY11" s="41" t="e">
        <f t="shared" si="19"/>
        <v>#REF!</v>
      </c>
      <c r="GZ11" s="41" t="e">
        <f t="shared" si="19"/>
        <v>#REF!</v>
      </c>
      <c r="HA11" s="41" t="e">
        <f t="shared" si="19"/>
        <v>#REF!</v>
      </c>
      <c r="HB11" s="41" t="e">
        <f t="shared" si="19"/>
        <v>#REF!</v>
      </c>
      <c r="HC11" s="41" t="e">
        <f t="shared" si="19"/>
        <v>#REF!</v>
      </c>
      <c r="HD11" s="41" t="e">
        <f t="shared" si="20"/>
        <v>#REF!</v>
      </c>
      <c r="HE11" s="41" t="e">
        <f t="shared" si="20"/>
        <v>#REF!</v>
      </c>
      <c r="HF11" s="41" t="e">
        <f t="shared" si="20"/>
        <v>#REF!</v>
      </c>
      <c r="HG11" s="41" t="e">
        <f t="shared" si="20"/>
        <v>#REF!</v>
      </c>
      <c r="HH11" s="41" t="e">
        <f t="shared" si="20"/>
        <v>#REF!</v>
      </c>
      <c r="HI11" s="41" t="e">
        <f t="shared" si="20"/>
        <v>#REF!</v>
      </c>
      <c r="HJ11" s="41" t="e">
        <f t="shared" si="20"/>
        <v>#REF!</v>
      </c>
    </row>
    <row r="12" spans="1:218" ht="14.4" x14ac:dyDescent="0.3">
      <c r="A12" s="42">
        <v>9</v>
      </c>
      <c r="B12" s="43" t="e">
        <f>'CMM3 - AUX CALC'!$J$67</f>
        <v>#REF!</v>
      </c>
      <c r="C12" s="41"/>
      <c r="D12" s="41"/>
      <c r="E12" s="41"/>
      <c r="F12" s="41"/>
      <c r="G12" s="41"/>
      <c r="H12" s="41"/>
      <c r="I12" s="41"/>
      <c r="J12" s="41"/>
      <c r="K12" s="41" t="e">
        <f>$B12/(_xlfn.SINGLE(PrazoConcessao)*12-K$3+1)</f>
        <v>#REF!</v>
      </c>
      <c r="L12" s="41" t="e">
        <f t="shared" si="7"/>
        <v>#REF!</v>
      </c>
      <c r="M12" s="41" t="e">
        <f t="shared" si="7"/>
        <v>#REF!</v>
      </c>
      <c r="N12" s="41" t="e">
        <f t="shared" si="7"/>
        <v>#REF!</v>
      </c>
      <c r="O12" s="41" t="e">
        <f t="shared" si="7"/>
        <v>#REF!</v>
      </c>
      <c r="P12" s="41" t="e">
        <f t="shared" si="7"/>
        <v>#REF!</v>
      </c>
      <c r="Q12" s="41" t="e">
        <f t="shared" si="7"/>
        <v>#REF!</v>
      </c>
      <c r="R12" s="41" t="e">
        <f t="shared" si="7"/>
        <v>#REF!</v>
      </c>
      <c r="S12" s="41" t="e">
        <f t="shared" si="7"/>
        <v>#REF!</v>
      </c>
      <c r="T12" s="41" t="e">
        <f t="shared" si="8"/>
        <v>#REF!</v>
      </c>
      <c r="U12" s="41" t="e">
        <f t="shared" si="8"/>
        <v>#REF!</v>
      </c>
      <c r="V12" s="41" t="e">
        <f t="shared" si="8"/>
        <v>#REF!</v>
      </c>
      <c r="W12" s="41" t="e">
        <f t="shared" si="8"/>
        <v>#REF!</v>
      </c>
      <c r="X12" s="41" t="e">
        <f t="shared" si="8"/>
        <v>#REF!</v>
      </c>
      <c r="Y12" s="41" t="e">
        <f t="shared" si="8"/>
        <v>#REF!</v>
      </c>
      <c r="Z12" s="41" t="e">
        <f t="shared" si="8"/>
        <v>#REF!</v>
      </c>
      <c r="AA12" s="41" t="e">
        <f t="shared" si="8"/>
        <v>#REF!</v>
      </c>
      <c r="AB12" s="41" t="e">
        <f t="shared" si="8"/>
        <v>#REF!</v>
      </c>
      <c r="AC12" s="41" t="e">
        <f t="shared" si="8"/>
        <v>#REF!</v>
      </c>
      <c r="AD12" s="41" t="e">
        <f t="shared" si="8"/>
        <v>#REF!</v>
      </c>
      <c r="AE12" s="41" t="e">
        <f t="shared" si="8"/>
        <v>#REF!</v>
      </c>
      <c r="AF12" s="41" t="e">
        <f t="shared" si="8"/>
        <v>#REF!</v>
      </c>
      <c r="AG12" s="41" t="e">
        <f t="shared" si="8"/>
        <v>#REF!</v>
      </c>
      <c r="AH12" s="41" t="e">
        <f t="shared" si="8"/>
        <v>#REF!</v>
      </c>
      <c r="AI12" s="41" t="e">
        <f t="shared" si="8"/>
        <v>#REF!</v>
      </c>
      <c r="AJ12" s="41" t="e">
        <f t="shared" si="9"/>
        <v>#REF!</v>
      </c>
      <c r="AK12" s="41" t="e">
        <f t="shared" si="9"/>
        <v>#REF!</v>
      </c>
      <c r="AL12" s="41" t="e">
        <f t="shared" si="9"/>
        <v>#REF!</v>
      </c>
      <c r="AM12" s="41" t="e">
        <f t="shared" si="9"/>
        <v>#REF!</v>
      </c>
      <c r="AN12" s="41" t="e">
        <f t="shared" si="9"/>
        <v>#REF!</v>
      </c>
      <c r="AO12" s="41" t="e">
        <f t="shared" si="9"/>
        <v>#REF!</v>
      </c>
      <c r="AP12" s="41" t="e">
        <f t="shared" si="9"/>
        <v>#REF!</v>
      </c>
      <c r="AQ12" s="41" t="e">
        <f t="shared" si="9"/>
        <v>#REF!</v>
      </c>
      <c r="AR12" s="41" t="e">
        <f t="shared" si="9"/>
        <v>#REF!</v>
      </c>
      <c r="AS12" s="41" t="e">
        <f t="shared" si="9"/>
        <v>#REF!</v>
      </c>
      <c r="AT12" s="41" t="e">
        <f t="shared" si="9"/>
        <v>#REF!</v>
      </c>
      <c r="AU12" s="41" t="e">
        <f t="shared" si="9"/>
        <v>#REF!</v>
      </c>
      <c r="AV12" s="41" t="e">
        <f t="shared" si="9"/>
        <v>#REF!</v>
      </c>
      <c r="AW12" s="41" t="e">
        <f t="shared" si="9"/>
        <v>#REF!</v>
      </c>
      <c r="AX12" s="41" t="e">
        <f t="shared" si="9"/>
        <v>#REF!</v>
      </c>
      <c r="AY12" s="41" t="e">
        <f t="shared" si="9"/>
        <v>#REF!</v>
      </c>
      <c r="AZ12" s="41" t="e">
        <f t="shared" si="10"/>
        <v>#REF!</v>
      </c>
      <c r="BA12" s="41" t="e">
        <f t="shared" si="10"/>
        <v>#REF!</v>
      </c>
      <c r="BB12" s="41" t="e">
        <f t="shared" si="10"/>
        <v>#REF!</v>
      </c>
      <c r="BC12" s="41" t="e">
        <f t="shared" si="10"/>
        <v>#REF!</v>
      </c>
      <c r="BD12" s="41" t="e">
        <f t="shared" si="10"/>
        <v>#REF!</v>
      </c>
      <c r="BE12" s="41" t="e">
        <f t="shared" si="10"/>
        <v>#REF!</v>
      </c>
      <c r="BF12" s="41" t="e">
        <f t="shared" si="10"/>
        <v>#REF!</v>
      </c>
      <c r="BG12" s="41" t="e">
        <f t="shared" si="10"/>
        <v>#REF!</v>
      </c>
      <c r="BH12" s="41" t="e">
        <f t="shared" si="10"/>
        <v>#REF!</v>
      </c>
      <c r="BI12" s="41" t="e">
        <f t="shared" si="10"/>
        <v>#REF!</v>
      </c>
      <c r="BJ12" s="41" t="e">
        <f t="shared" si="10"/>
        <v>#REF!</v>
      </c>
      <c r="BK12" s="41" t="e">
        <f t="shared" si="10"/>
        <v>#REF!</v>
      </c>
      <c r="BL12" s="41" t="e">
        <f t="shared" si="10"/>
        <v>#REF!</v>
      </c>
      <c r="BM12" s="41" t="e">
        <f t="shared" si="10"/>
        <v>#REF!</v>
      </c>
      <c r="BN12" s="41" t="e">
        <f t="shared" si="10"/>
        <v>#REF!</v>
      </c>
      <c r="BO12" s="41" t="e">
        <f t="shared" si="10"/>
        <v>#REF!</v>
      </c>
      <c r="BP12" s="41" t="e">
        <f t="shared" si="11"/>
        <v>#REF!</v>
      </c>
      <c r="BQ12" s="41" t="e">
        <f t="shared" si="11"/>
        <v>#REF!</v>
      </c>
      <c r="BR12" s="41" t="e">
        <f t="shared" si="11"/>
        <v>#REF!</v>
      </c>
      <c r="BS12" s="41" t="e">
        <f t="shared" si="11"/>
        <v>#REF!</v>
      </c>
      <c r="BT12" s="41" t="e">
        <f t="shared" si="11"/>
        <v>#REF!</v>
      </c>
      <c r="BU12" s="41" t="e">
        <f t="shared" si="11"/>
        <v>#REF!</v>
      </c>
      <c r="BV12" s="41" t="e">
        <f t="shared" si="11"/>
        <v>#REF!</v>
      </c>
      <c r="BW12" s="41" t="e">
        <f t="shared" si="11"/>
        <v>#REF!</v>
      </c>
      <c r="BX12" s="41" t="e">
        <f t="shared" si="11"/>
        <v>#REF!</v>
      </c>
      <c r="BY12" s="41" t="e">
        <f t="shared" si="11"/>
        <v>#REF!</v>
      </c>
      <c r="BZ12" s="41" t="e">
        <f t="shared" si="11"/>
        <v>#REF!</v>
      </c>
      <c r="CA12" s="41" t="e">
        <f t="shared" si="11"/>
        <v>#REF!</v>
      </c>
      <c r="CB12" s="41" t="e">
        <f t="shared" si="11"/>
        <v>#REF!</v>
      </c>
      <c r="CC12" s="41" t="e">
        <f t="shared" si="11"/>
        <v>#REF!</v>
      </c>
      <c r="CD12" s="41" t="e">
        <f t="shared" si="11"/>
        <v>#REF!</v>
      </c>
      <c r="CE12" s="41" t="e">
        <f t="shared" si="11"/>
        <v>#REF!</v>
      </c>
      <c r="CF12" s="41" t="e">
        <f t="shared" si="12"/>
        <v>#REF!</v>
      </c>
      <c r="CG12" s="41" t="e">
        <f t="shared" si="12"/>
        <v>#REF!</v>
      </c>
      <c r="CH12" s="41" t="e">
        <f t="shared" si="12"/>
        <v>#REF!</v>
      </c>
      <c r="CI12" s="41" t="e">
        <f t="shared" si="12"/>
        <v>#REF!</v>
      </c>
      <c r="CJ12" s="41" t="e">
        <f t="shared" si="12"/>
        <v>#REF!</v>
      </c>
      <c r="CK12" s="41" t="e">
        <f t="shared" si="12"/>
        <v>#REF!</v>
      </c>
      <c r="CL12" s="41" t="e">
        <f t="shared" si="12"/>
        <v>#REF!</v>
      </c>
      <c r="CM12" s="41" t="e">
        <f t="shared" si="12"/>
        <v>#REF!</v>
      </c>
      <c r="CN12" s="41" t="e">
        <f t="shared" si="12"/>
        <v>#REF!</v>
      </c>
      <c r="CO12" s="41" t="e">
        <f t="shared" si="12"/>
        <v>#REF!</v>
      </c>
      <c r="CP12" s="41" t="e">
        <f t="shared" si="12"/>
        <v>#REF!</v>
      </c>
      <c r="CQ12" s="41" t="e">
        <f t="shared" si="12"/>
        <v>#REF!</v>
      </c>
      <c r="CR12" s="41" t="e">
        <f t="shared" si="12"/>
        <v>#REF!</v>
      </c>
      <c r="CS12" s="41" t="e">
        <f t="shared" si="12"/>
        <v>#REF!</v>
      </c>
      <c r="CT12" s="41" t="e">
        <f t="shared" si="12"/>
        <v>#REF!</v>
      </c>
      <c r="CU12" s="41" t="e">
        <f t="shared" si="12"/>
        <v>#REF!</v>
      </c>
      <c r="CV12" s="41" t="e">
        <f t="shared" si="13"/>
        <v>#REF!</v>
      </c>
      <c r="CW12" s="41" t="e">
        <f t="shared" si="13"/>
        <v>#REF!</v>
      </c>
      <c r="CX12" s="41" t="e">
        <f t="shared" si="13"/>
        <v>#REF!</v>
      </c>
      <c r="CY12" s="41" t="e">
        <f t="shared" si="13"/>
        <v>#REF!</v>
      </c>
      <c r="CZ12" s="41" t="e">
        <f t="shared" si="13"/>
        <v>#REF!</v>
      </c>
      <c r="DA12" s="41" t="e">
        <f t="shared" si="13"/>
        <v>#REF!</v>
      </c>
      <c r="DB12" s="41" t="e">
        <f t="shared" si="13"/>
        <v>#REF!</v>
      </c>
      <c r="DC12" s="41" t="e">
        <f t="shared" si="13"/>
        <v>#REF!</v>
      </c>
      <c r="DD12" s="41" t="e">
        <f t="shared" si="13"/>
        <v>#REF!</v>
      </c>
      <c r="DE12" s="41" t="e">
        <f t="shared" si="13"/>
        <v>#REF!</v>
      </c>
      <c r="DF12" s="41" t="e">
        <f t="shared" si="13"/>
        <v>#REF!</v>
      </c>
      <c r="DG12" s="41" t="e">
        <f t="shared" si="13"/>
        <v>#REF!</v>
      </c>
      <c r="DH12" s="41" t="e">
        <f t="shared" si="13"/>
        <v>#REF!</v>
      </c>
      <c r="DI12" s="41" t="e">
        <f t="shared" si="13"/>
        <v>#REF!</v>
      </c>
      <c r="DJ12" s="41" t="e">
        <f t="shared" si="13"/>
        <v>#REF!</v>
      </c>
      <c r="DK12" s="41" t="e">
        <f t="shared" si="13"/>
        <v>#REF!</v>
      </c>
      <c r="DL12" s="41" t="e">
        <f t="shared" si="14"/>
        <v>#REF!</v>
      </c>
      <c r="DM12" s="41" t="e">
        <f t="shared" si="14"/>
        <v>#REF!</v>
      </c>
      <c r="DN12" s="41" t="e">
        <f t="shared" si="14"/>
        <v>#REF!</v>
      </c>
      <c r="DO12" s="41" t="e">
        <f t="shared" si="14"/>
        <v>#REF!</v>
      </c>
      <c r="DP12" s="41" t="e">
        <f t="shared" si="14"/>
        <v>#REF!</v>
      </c>
      <c r="DQ12" s="41" t="e">
        <f t="shared" si="14"/>
        <v>#REF!</v>
      </c>
      <c r="DR12" s="41" t="e">
        <f t="shared" si="14"/>
        <v>#REF!</v>
      </c>
      <c r="DS12" s="41" t="e">
        <f t="shared" si="14"/>
        <v>#REF!</v>
      </c>
      <c r="DT12" s="41" t="e">
        <f t="shared" si="14"/>
        <v>#REF!</v>
      </c>
      <c r="DU12" s="41" t="e">
        <f t="shared" si="14"/>
        <v>#REF!</v>
      </c>
      <c r="DV12" s="41" t="e">
        <f t="shared" si="14"/>
        <v>#REF!</v>
      </c>
      <c r="DW12" s="41" t="e">
        <f t="shared" si="14"/>
        <v>#REF!</v>
      </c>
      <c r="DX12" s="41" t="e">
        <f t="shared" si="14"/>
        <v>#REF!</v>
      </c>
      <c r="DY12" s="41" t="e">
        <f t="shared" si="14"/>
        <v>#REF!</v>
      </c>
      <c r="DZ12" s="41" t="e">
        <f t="shared" si="14"/>
        <v>#REF!</v>
      </c>
      <c r="EA12" s="41" t="e">
        <f t="shared" si="14"/>
        <v>#REF!</v>
      </c>
      <c r="EB12" s="41" t="e">
        <f t="shared" si="15"/>
        <v>#REF!</v>
      </c>
      <c r="EC12" s="41" t="e">
        <f t="shared" si="15"/>
        <v>#REF!</v>
      </c>
      <c r="ED12" s="41" t="e">
        <f t="shared" si="15"/>
        <v>#REF!</v>
      </c>
      <c r="EE12" s="41" t="e">
        <f t="shared" si="15"/>
        <v>#REF!</v>
      </c>
      <c r="EF12" s="41" t="e">
        <f t="shared" si="15"/>
        <v>#REF!</v>
      </c>
      <c r="EG12" s="41" t="e">
        <f t="shared" si="15"/>
        <v>#REF!</v>
      </c>
      <c r="EH12" s="41" t="e">
        <f t="shared" si="15"/>
        <v>#REF!</v>
      </c>
      <c r="EI12" s="41" t="e">
        <f t="shared" si="15"/>
        <v>#REF!</v>
      </c>
      <c r="EJ12" s="41" t="e">
        <f t="shared" si="15"/>
        <v>#REF!</v>
      </c>
      <c r="EK12" s="41" t="e">
        <f t="shared" si="15"/>
        <v>#REF!</v>
      </c>
      <c r="EL12" s="41" t="e">
        <f t="shared" si="15"/>
        <v>#REF!</v>
      </c>
      <c r="EM12" s="41" t="e">
        <f t="shared" si="15"/>
        <v>#REF!</v>
      </c>
      <c r="EN12" s="41" t="e">
        <f t="shared" si="15"/>
        <v>#REF!</v>
      </c>
      <c r="EO12" s="41" t="e">
        <f t="shared" si="15"/>
        <v>#REF!</v>
      </c>
      <c r="EP12" s="41" t="e">
        <f t="shared" si="15"/>
        <v>#REF!</v>
      </c>
      <c r="EQ12" s="41" t="e">
        <f t="shared" si="15"/>
        <v>#REF!</v>
      </c>
      <c r="ER12" s="41" t="e">
        <f t="shared" si="16"/>
        <v>#REF!</v>
      </c>
      <c r="ES12" s="41" t="e">
        <f t="shared" si="16"/>
        <v>#REF!</v>
      </c>
      <c r="ET12" s="41" t="e">
        <f t="shared" si="16"/>
        <v>#REF!</v>
      </c>
      <c r="EU12" s="41" t="e">
        <f t="shared" si="16"/>
        <v>#REF!</v>
      </c>
      <c r="EV12" s="41" t="e">
        <f t="shared" si="16"/>
        <v>#REF!</v>
      </c>
      <c r="EW12" s="41" t="e">
        <f t="shared" si="16"/>
        <v>#REF!</v>
      </c>
      <c r="EX12" s="41" t="e">
        <f t="shared" si="16"/>
        <v>#REF!</v>
      </c>
      <c r="EY12" s="41" t="e">
        <f t="shared" si="16"/>
        <v>#REF!</v>
      </c>
      <c r="EZ12" s="41" t="e">
        <f t="shared" si="16"/>
        <v>#REF!</v>
      </c>
      <c r="FA12" s="41" t="e">
        <f t="shared" si="16"/>
        <v>#REF!</v>
      </c>
      <c r="FB12" s="41" t="e">
        <f t="shared" si="16"/>
        <v>#REF!</v>
      </c>
      <c r="FC12" s="41" t="e">
        <f t="shared" si="16"/>
        <v>#REF!</v>
      </c>
      <c r="FD12" s="41" t="e">
        <f t="shared" si="16"/>
        <v>#REF!</v>
      </c>
      <c r="FE12" s="41" t="e">
        <f t="shared" si="16"/>
        <v>#REF!</v>
      </c>
      <c r="FF12" s="41" t="e">
        <f t="shared" si="16"/>
        <v>#REF!</v>
      </c>
      <c r="FG12" s="41" t="e">
        <f t="shared" si="16"/>
        <v>#REF!</v>
      </c>
      <c r="FH12" s="41" t="e">
        <f t="shared" si="17"/>
        <v>#REF!</v>
      </c>
      <c r="FI12" s="41" t="e">
        <f t="shared" si="17"/>
        <v>#REF!</v>
      </c>
      <c r="FJ12" s="41" t="e">
        <f t="shared" si="17"/>
        <v>#REF!</v>
      </c>
      <c r="FK12" s="41" t="e">
        <f t="shared" si="17"/>
        <v>#REF!</v>
      </c>
      <c r="FL12" s="41" t="e">
        <f t="shared" si="17"/>
        <v>#REF!</v>
      </c>
      <c r="FM12" s="41" t="e">
        <f t="shared" si="17"/>
        <v>#REF!</v>
      </c>
      <c r="FN12" s="41" t="e">
        <f t="shared" si="17"/>
        <v>#REF!</v>
      </c>
      <c r="FO12" s="41" t="e">
        <f t="shared" si="17"/>
        <v>#REF!</v>
      </c>
      <c r="FP12" s="41" t="e">
        <f t="shared" si="17"/>
        <v>#REF!</v>
      </c>
      <c r="FQ12" s="41" t="e">
        <f t="shared" si="17"/>
        <v>#REF!</v>
      </c>
      <c r="FR12" s="41" t="e">
        <f t="shared" si="17"/>
        <v>#REF!</v>
      </c>
      <c r="FS12" s="41" t="e">
        <f t="shared" si="17"/>
        <v>#REF!</v>
      </c>
      <c r="FT12" s="41" t="e">
        <f t="shared" si="17"/>
        <v>#REF!</v>
      </c>
      <c r="FU12" s="41" t="e">
        <f t="shared" si="17"/>
        <v>#REF!</v>
      </c>
      <c r="FV12" s="41" t="e">
        <f t="shared" si="17"/>
        <v>#REF!</v>
      </c>
      <c r="FW12" s="41" t="e">
        <f t="shared" si="17"/>
        <v>#REF!</v>
      </c>
      <c r="FX12" s="41" t="e">
        <f t="shared" si="18"/>
        <v>#REF!</v>
      </c>
      <c r="FY12" s="41" t="e">
        <f t="shared" si="18"/>
        <v>#REF!</v>
      </c>
      <c r="FZ12" s="41" t="e">
        <f t="shared" si="18"/>
        <v>#REF!</v>
      </c>
      <c r="GA12" s="41" t="e">
        <f t="shared" si="18"/>
        <v>#REF!</v>
      </c>
      <c r="GB12" s="41" t="e">
        <f t="shared" si="18"/>
        <v>#REF!</v>
      </c>
      <c r="GC12" s="41" t="e">
        <f t="shared" si="18"/>
        <v>#REF!</v>
      </c>
      <c r="GD12" s="41" t="e">
        <f t="shared" si="18"/>
        <v>#REF!</v>
      </c>
      <c r="GE12" s="41" t="e">
        <f t="shared" si="18"/>
        <v>#REF!</v>
      </c>
      <c r="GF12" s="41" t="e">
        <f t="shared" si="18"/>
        <v>#REF!</v>
      </c>
      <c r="GG12" s="41" t="e">
        <f t="shared" si="18"/>
        <v>#REF!</v>
      </c>
      <c r="GH12" s="41" t="e">
        <f t="shared" si="18"/>
        <v>#REF!</v>
      </c>
      <c r="GI12" s="41" t="e">
        <f t="shared" si="18"/>
        <v>#REF!</v>
      </c>
      <c r="GJ12" s="41" t="e">
        <f t="shared" si="18"/>
        <v>#REF!</v>
      </c>
      <c r="GK12" s="41" t="e">
        <f t="shared" si="18"/>
        <v>#REF!</v>
      </c>
      <c r="GL12" s="41" t="e">
        <f t="shared" si="18"/>
        <v>#REF!</v>
      </c>
      <c r="GM12" s="41" t="e">
        <f t="shared" si="18"/>
        <v>#REF!</v>
      </c>
      <c r="GN12" s="41" t="e">
        <f t="shared" si="19"/>
        <v>#REF!</v>
      </c>
      <c r="GO12" s="41" t="e">
        <f t="shared" si="19"/>
        <v>#REF!</v>
      </c>
      <c r="GP12" s="41" t="e">
        <f t="shared" si="19"/>
        <v>#REF!</v>
      </c>
      <c r="GQ12" s="41" t="e">
        <f t="shared" si="19"/>
        <v>#REF!</v>
      </c>
      <c r="GR12" s="41" t="e">
        <f t="shared" si="19"/>
        <v>#REF!</v>
      </c>
      <c r="GS12" s="41" t="e">
        <f t="shared" si="19"/>
        <v>#REF!</v>
      </c>
      <c r="GT12" s="41" t="e">
        <f t="shared" si="19"/>
        <v>#REF!</v>
      </c>
      <c r="GU12" s="41" t="e">
        <f t="shared" si="19"/>
        <v>#REF!</v>
      </c>
      <c r="GV12" s="41" t="e">
        <f t="shared" si="19"/>
        <v>#REF!</v>
      </c>
      <c r="GW12" s="41" t="e">
        <f t="shared" si="19"/>
        <v>#REF!</v>
      </c>
      <c r="GX12" s="41" t="e">
        <f t="shared" si="19"/>
        <v>#REF!</v>
      </c>
      <c r="GY12" s="41" t="e">
        <f t="shared" si="19"/>
        <v>#REF!</v>
      </c>
      <c r="GZ12" s="41" t="e">
        <f t="shared" si="19"/>
        <v>#REF!</v>
      </c>
      <c r="HA12" s="41" t="e">
        <f t="shared" si="19"/>
        <v>#REF!</v>
      </c>
      <c r="HB12" s="41" t="e">
        <f t="shared" si="19"/>
        <v>#REF!</v>
      </c>
      <c r="HC12" s="41" t="e">
        <f t="shared" si="19"/>
        <v>#REF!</v>
      </c>
      <c r="HD12" s="41" t="e">
        <f t="shared" si="20"/>
        <v>#REF!</v>
      </c>
      <c r="HE12" s="41" t="e">
        <f t="shared" si="20"/>
        <v>#REF!</v>
      </c>
      <c r="HF12" s="41" t="e">
        <f t="shared" si="20"/>
        <v>#REF!</v>
      </c>
      <c r="HG12" s="41" t="e">
        <f t="shared" si="20"/>
        <v>#REF!</v>
      </c>
      <c r="HH12" s="41" t="e">
        <f t="shared" si="20"/>
        <v>#REF!</v>
      </c>
      <c r="HI12" s="41" t="e">
        <f t="shared" si="20"/>
        <v>#REF!</v>
      </c>
      <c r="HJ12" s="41" t="e">
        <f t="shared" si="20"/>
        <v>#REF!</v>
      </c>
    </row>
    <row r="13" spans="1:218" ht="14.4" x14ac:dyDescent="0.3">
      <c r="A13" s="42">
        <v>10</v>
      </c>
      <c r="B13" s="43" t="e">
        <f>'CMM3 - AUX CALC'!$K$67</f>
        <v>#REF!</v>
      </c>
      <c r="C13" s="41"/>
      <c r="D13" s="41"/>
      <c r="E13" s="41"/>
      <c r="F13" s="41"/>
      <c r="G13" s="41"/>
      <c r="H13" s="41"/>
      <c r="I13" s="41"/>
      <c r="J13" s="41"/>
      <c r="K13" s="41"/>
      <c r="L13" s="41" t="e">
        <f>$B13/(_xlfn.SINGLE(PrazoConcessao)*12-L$3+1)</f>
        <v>#REF!</v>
      </c>
      <c r="M13" s="41" t="e">
        <f t="shared" si="7"/>
        <v>#REF!</v>
      </c>
      <c r="N13" s="41" t="e">
        <f t="shared" si="7"/>
        <v>#REF!</v>
      </c>
      <c r="O13" s="41" t="e">
        <f t="shared" si="7"/>
        <v>#REF!</v>
      </c>
      <c r="P13" s="41" t="e">
        <f t="shared" si="7"/>
        <v>#REF!</v>
      </c>
      <c r="Q13" s="41" t="e">
        <f t="shared" si="7"/>
        <v>#REF!</v>
      </c>
      <c r="R13" s="41" t="e">
        <f t="shared" si="7"/>
        <v>#REF!</v>
      </c>
      <c r="S13" s="41" t="e">
        <f t="shared" si="7"/>
        <v>#REF!</v>
      </c>
      <c r="T13" s="41" t="e">
        <f t="shared" si="8"/>
        <v>#REF!</v>
      </c>
      <c r="U13" s="41" t="e">
        <f t="shared" si="8"/>
        <v>#REF!</v>
      </c>
      <c r="V13" s="41" t="e">
        <f t="shared" si="8"/>
        <v>#REF!</v>
      </c>
      <c r="W13" s="41" t="e">
        <f t="shared" si="8"/>
        <v>#REF!</v>
      </c>
      <c r="X13" s="41" t="e">
        <f t="shared" si="8"/>
        <v>#REF!</v>
      </c>
      <c r="Y13" s="41" t="e">
        <f t="shared" si="8"/>
        <v>#REF!</v>
      </c>
      <c r="Z13" s="41" t="e">
        <f t="shared" si="8"/>
        <v>#REF!</v>
      </c>
      <c r="AA13" s="41" t="e">
        <f t="shared" si="8"/>
        <v>#REF!</v>
      </c>
      <c r="AB13" s="41" t="e">
        <f t="shared" si="8"/>
        <v>#REF!</v>
      </c>
      <c r="AC13" s="41" t="e">
        <f t="shared" si="8"/>
        <v>#REF!</v>
      </c>
      <c r="AD13" s="41" t="e">
        <f t="shared" si="8"/>
        <v>#REF!</v>
      </c>
      <c r="AE13" s="41" t="e">
        <f t="shared" si="8"/>
        <v>#REF!</v>
      </c>
      <c r="AF13" s="41" t="e">
        <f t="shared" si="8"/>
        <v>#REF!</v>
      </c>
      <c r="AG13" s="41" t="e">
        <f t="shared" si="8"/>
        <v>#REF!</v>
      </c>
      <c r="AH13" s="41" t="e">
        <f t="shared" si="8"/>
        <v>#REF!</v>
      </c>
      <c r="AI13" s="41" t="e">
        <f t="shared" si="8"/>
        <v>#REF!</v>
      </c>
      <c r="AJ13" s="41" t="e">
        <f t="shared" si="9"/>
        <v>#REF!</v>
      </c>
      <c r="AK13" s="41" t="e">
        <f t="shared" si="9"/>
        <v>#REF!</v>
      </c>
      <c r="AL13" s="41" t="e">
        <f t="shared" si="9"/>
        <v>#REF!</v>
      </c>
      <c r="AM13" s="41" t="e">
        <f t="shared" si="9"/>
        <v>#REF!</v>
      </c>
      <c r="AN13" s="41" t="e">
        <f t="shared" si="9"/>
        <v>#REF!</v>
      </c>
      <c r="AO13" s="41" t="e">
        <f t="shared" si="9"/>
        <v>#REF!</v>
      </c>
      <c r="AP13" s="41" t="e">
        <f t="shared" si="9"/>
        <v>#REF!</v>
      </c>
      <c r="AQ13" s="41" t="e">
        <f t="shared" si="9"/>
        <v>#REF!</v>
      </c>
      <c r="AR13" s="41" t="e">
        <f t="shared" si="9"/>
        <v>#REF!</v>
      </c>
      <c r="AS13" s="41" t="e">
        <f t="shared" si="9"/>
        <v>#REF!</v>
      </c>
      <c r="AT13" s="41" t="e">
        <f t="shared" si="9"/>
        <v>#REF!</v>
      </c>
      <c r="AU13" s="41" t="e">
        <f t="shared" si="9"/>
        <v>#REF!</v>
      </c>
      <c r="AV13" s="41" t="e">
        <f t="shared" si="9"/>
        <v>#REF!</v>
      </c>
      <c r="AW13" s="41" t="e">
        <f t="shared" si="9"/>
        <v>#REF!</v>
      </c>
      <c r="AX13" s="41" t="e">
        <f t="shared" si="9"/>
        <v>#REF!</v>
      </c>
      <c r="AY13" s="41" t="e">
        <f t="shared" si="9"/>
        <v>#REF!</v>
      </c>
      <c r="AZ13" s="41" t="e">
        <f t="shared" si="10"/>
        <v>#REF!</v>
      </c>
      <c r="BA13" s="41" t="e">
        <f t="shared" si="10"/>
        <v>#REF!</v>
      </c>
      <c r="BB13" s="41" t="e">
        <f t="shared" si="10"/>
        <v>#REF!</v>
      </c>
      <c r="BC13" s="41" t="e">
        <f t="shared" si="10"/>
        <v>#REF!</v>
      </c>
      <c r="BD13" s="41" t="e">
        <f t="shared" si="10"/>
        <v>#REF!</v>
      </c>
      <c r="BE13" s="41" t="e">
        <f t="shared" si="10"/>
        <v>#REF!</v>
      </c>
      <c r="BF13" s="41" t="e">
        <f t="shared" si="10"/>
        <v>#REF!</v>
      </c>
      <c r="BG13" s="41" t="e">
        <f t="shared" si="10"/>
        <v>#REF!</v>
      </c>
      <c r="BH13" s="41" t="e">
        <f t="shared" si="10"/>
        <v>#REF!</v>
      </c>
      <c r="BI13" s="41" t="e">
        <f t="shared" si="10"/>
        <v>#REF!</v>
      </c>
      <c r="BJ13" s="41" t="e">
        <f t="shared" si="10"/>
        <v>#REF!</v>
      </c>
      <c r="BK13" s="41" t="e">
        <f t="shared" si="10"/>
        <v>#REF!</v>
      </c>
      <c r="BL13" s="41" t="e">
        <f t="shared" si="10"/>
        <v>#REF!</v>
      </c>
      <c r="BM13" s="41" t="e">
        <f t="shared" si="10"/>
        <v>#REF!</v>
      </c>
      <c r="BN13" s="41" t="e">
        <f t="shared" si="10"/>
        <v>#REF!</v>
      </c>
      <c r="BO13" s="41" t="e">
        <f t="shared" si="10"/>
        <v>#REF!</v>
      </c>
      <c r="BP13" s="41" t="e">
        <f t="shared" si="11"/>
        <v>#REF!</v>
      </c>
      <c r="BQ13" s="41" t="e">
        <f t="shared" si="11"/>
        <v>#REF!</v>
      </c>
      <c r="BR13" s="41" t="e">
        <f t="shared" si="11"/>
        <v>#REF!</v>
      </c>
      <c r="BS13" s="41" t="e">
        <f t="shared" si="11"/>
        <v>#REF!</v>
      </c>
      <c r="BT13" s="41" t="e">
        <f t="shared" si="11"/>
        <v>#REF!</v>
      </c>
      <c r="BU13" s="41" t="e">
        <f t="shared" si="11"/>
        <v>#REF!</v>
      </c>
      <c r="BV13" s="41" t="e">
        <f t="shared" si="11"/>
        <v>#REF!</v>
      </c>
      <c r="BW13" s="41" t="e">
        <f t="shared" si="11"/>
        <v>#REF!</v>
      </c>
      <c r="BX13" s="41" t="e">
        <f t="shared" si="11"/>
        <v>#REF!</v>
      </c>
      <c r="BY13" s="41" t="e">
        <f t="shared" si="11"/>
        <v>#REF!</v>
      </c>
      <c r="BZ13" s="41" t="e">
        <f t="shared" si="11"/>
        <v>#REF!</v>
      </c>
      <c r="CA13" s="41" t="e">
        <f t="shared" si="11"/>
        <v>#REF!</v>
      </c>
      <c r="CB13" s="41" t="e">
        <f t="shared" si="11"/>
        <v>#REF!</v>
      </c>
      <c r="CC13" s="41" t="e">
        <f t="shared" si="11"/>
        <v>#REF!</v>
      </c>
      <c r="CD13" s="41" t="e">
        <f t="shared" si="11"/>
        <v>#REF!</v>
      </c>
      <c r="CE13" s="41" t="e">
        <f t="shared" si="11"/>
        <v>#REF!</v>
      </c>
      <c r="CF13" s="41" t="e">
        <f t="shared" si="12"/>
        <v>#REF!</v>
      </c>
      <c r="CG13" s="41" t="e">
        <f t="shared" si="12"/>
        <v>#REF!</v>
      </c>
      <c r="CH13" s="41" t="e">
        <f t="shared" si="12"/>
        <v>#REF!</v>
      </c>
      <c r="CI13" s="41" t="e">
        <f t="shared" si="12"/>
        <v>#REF!</v>
      </c>
      <c r="CJ13" s="41" t="e">
        <f t="shared" si="12"/>
        <v>#REF!</v>
      </c>
      <c r="CK13" s="41" t="e">
        <f t="shared" si="12"/>
        <v>#REF!</v>
      </c>
      <c r="CL13" s="41" t="e">
        <f t="shared" si="12"/>
        <v>#REF!</v>
      </c>
      <c r="CM13" s="41" t="e">
        <f t="shared" si="12"/>
        <v>#REF!</v>
      </c>
      <c r="CN13" s="41" t="e">
        <f t="shared" si="12"/>
        <v>#REF!</v>
      </c>
      <c r="CO13" s="41" t="e">
        <f t="shared" si="12"/>
        <v>#REF!</v>
      </c>
      <c r="CP13" s="41" t="e">
        <f t="shared" si="12"/>
        <v>#REF!</v>
      </c>
      <c r="CQ13" s="41" t="e">
        <f t="shared" si="12"/>
        <v>#REF!</v>
      </c>
      <c r="CR13" s="41" t="e">
        <f t="shared" si="12"/>
        <v>#REF!</v>
      </c>
      <c r="CS13" s="41" t="e">
        <f t="shared" si="12"/>
        <v>#REF!</v>
      </c>
      <c r="CT13" s="41" t="e">
        <f t="shared" si="12"/>
        <v>#REF!</v>
      </c>
      <c r="CU13" s="41" t="e">
        <f t="shared" si="12"/>
        <v>#REF!</v>
      </c>
      <c r="CV13" s="41" t="e">
        <f t="shared" si="13"/>
        <v>#REF!</v>
      </c>
      <c r="CW13" s="41" t="e">
        <f t="shared" si="13"/>
        <v>#REF!</v>
      </c>
      <c r="CX13" s="41" t="e">
        <f t="shared" si="13"/>
        <v>#REF!</v>
      </c>
      <c r="CY13" s="41" t="e">
        <f t="shared" si="13"/>
        <v>#REF!</v>
      </c>
      <c r="CZ13" s="41" t="e">
        <f t="shared" si="13"/>
        <v>#REF!</v>
      </c>
      <c r="DA13" s="41" t="e">
        <f t="shared" si="13"/>
        <v>#REF!</v>
      </c>
      <c r="DB13" s="41" t="e">
        <f t="shared" si="13"/>
        <v>#REF!</v>
      </c>
      <c r="DC13" s="41" t="e">
        <f t="shared" si="13"/>
        <v>#REF!</v>
      </c>
      <c r="DD13" s="41" t="e">
        <f t="shared" si="13"/>
        <v>#REF!</v>
      </c>
      <c r="DE13" s="41" t="e">
        <f t="shared" si="13"/>
        <v>#REF!</v>
      </c>
      <c r="DF13" s="41" t="e">
        <f t="shared" si="13"/>
        <v>#REF!</v>
      </c>
      <c r="DG13" s="41" t="e">
        <f t="shared" si="13"/>
        <v>#REF!</v>
      </c>
      <c r="DH13" s="41" t="e">
        <f t="shared" si="13"/>
        <v>#REF!</v>
      </c>
      <c r="DI13" s="41" t="e">
        <f t="shared" si="13"/>
        <v>#REF!</v>
      </c>
      <c r="DJ13" s="41" t="e">
        <f t="shared" si="13"/>
        <v>#REF!</v>
      </c>
      <c r="DK13" s="41" t="e">
        <f t="shared" si="13"/>
        <v>#REF!</v>
      </c>
      <c r="DL13" s="41" t="e">
        <f t="shared" si="14"/>
        <v>#REF!</v>
      </c>
      <c r="DM13" s="41" t="e">
        <f t="shared" si="14"/>
        <v>#REF!</v>
      </c>
      <c r="DN13" s="41" t="e">
        <f t="shared" si="14"/>
        <v>#REF!</v>
      </c>
      <c r="DO13" s="41" t="e">
        <f t="shared" si="14"/>
        <v>#REF!</v>
      </c>
      <c r="DP13" s="41" t="e">
        <f t="shared" si="14"/>
        <v>#REF!</v>
      </c>
      <c r="DQ13" s="41" t="e">
        <f t="shared" si="14"/>
        <v>#REF!</v>
      </c>
      <c r="DR13" s="41" t="e">
        <f t="shared" si="14"/>
        <v>#REF!</v>
      </c>
      <c r="DS13" s="41" t="e">
        <f t="shared" si="14"/>
        <v>#REF!</v>
      </c>
      <c r="DT13" s="41" t="e">
        <f t="shared" si="14"/>
        <v>#REF!</v>
      </c>
      <c r="DU13" s="41" t="e">
        <f t="shared" si="14"/>
        <v>#REF!</v>
      </c>
      <c r="DV13" s="41" t="e">
        <f t="shared" si="14"/>
        <v>#REF!</v>
      </c>
      <c r="DW13" s="41" t="e">
        <f t="shared" si="14"/>
        <v>#REF!</v>
      </c>
      <c r="DX13" s="41" t="e">
        <f t="shared" si="14"/>
        <v>#REF!</v>
      </c>
      <c r="DY13" s="41" t="e">
        <f t="shared" si="14"/>
        <v>#REF!</v>
      </c>
      <c r="DZ13" s="41" t="e">
        <f t="shared" si="14"/>
        <v>#REF!</v>
      </c>
      <c r="EA13" s="41" t="e">
        <f t="shared" si="14"/>
        <v>#REF!</v>
      </c>
      <c r="EB13" s="41" t="e">
        <f t="shared" si="15"/>
        <v>#REF!</v>
      </c>
      <c r="EC13" s="41" t="e">
        <f t="shared" si="15"/>
        <v>#REF!</v>
      </c>
      <c r="ED13" s="41" t="e">
        <f t="shared" si="15"/>
        <v>#REF!</v>
      </c>
      <c r="EE13" s="41" t="e">
        <f t="shared" si="15"/>
        <v>#REF!</v>
      </c>
      <c r="EF13" s="41" t="e">
        <f t="shared" si="15"/>
        <v>#REF!</v>
      </c>
      <c r="EG13" s="41" t="e">
        <f t="shared" si="15"/>
        <v>#REF!</v>
      </c>
      <c r="EH13" s="41" t="e">
        <f t="shared" si="15"/>
        <v>#REF!</v>
      </c>
      <c r="EI13" s="41" t="e">
        <f t="shared" si="15"/>
        <v>#REF!</v>
      </c>
      <c r="EJ13" s="41" t="e">
        <f t="shared" si="15"/>
        <v>#REF!</v>
      </c>
      <c r="EK13" s="41" t="e">
        <f t="shared" si="15"/>
        <v>#REF!</v>
      </c>
      <c r="EL13" s="41" t="e">
        <f t="shared" si="15"/>
        <v>#REF!</v>
      </c>
      <c r="EM13" s="41" t="e">
        <f t="shared" si="15"/>
        <v>#REF!</v>
      </c>
      <c r="EN13" s="41" t="e">
        <f t="shared" si="15"/>
        <v>#REF!</v>
      </c>
      <c r="EO13" s="41" t="e">
        <f t="shared" si="15"/>
        <v>#REF!</v>
      </c>
      <c r="EP13" s="41" t="e">
        <f t="shared" si="15"/>
        <v>#REF!</v>
      </c>
      <c r="EQ13" s="41" t="e">
        <f t="shared" si="15"/>
        <v>#REF!</v>
      </c>
      <c r="ER13" s="41" t="e">
        <f t="shared" si="16"/>
        <v>#REF!</v>
      </c>
      <c r="ES13" s="41" t="e">
        <f t="shared" si="16"/>
        <v>#REF!</v>
      </c>
      <c r="ET13" s="41" t="e">
        <f t="shared" si="16"/>
        <v>#REF!</v>
      </c>
      <c r="EU13" s="41" t="e">
        <f t="shared" si="16"/>
        <v>#REF!</v>
      </c>
      <c r="EV13" s="41" t="e">
        <f t="shared" si="16"/>
        <v>#REF!</v>
      </c>
      <c r="EW13" s="41" t="e">
        <f t="shared" si="16"/>
        <v>#REF!</v>
      </c>
      <c r="EX13" s="41" t="e">
        <f t="shared" si="16"/>
        <v>#REF!</v>
      </c>
      <c r="EY13" s="41" t="e">
        <f t="shared" si="16"/>
        <v>#REF!</v>
      </c>
      <c r="EZ13" s="41" t="e">
        <f t="shared" si="16"/>
        <v>#REF!</v>
      </c>
      <c r="FA13" s="41" t="e">
        <f t="shared" si="16"/>
        <v>#REF!</v>
      </c>
      <c r="FB13" s="41" t="e">
        <f t="shared" si="16"/>
        <v>#REF!</v>
      </c>
      <c r="FC13" s="41" t="e">
        <f t="shared" si="16"/>
        <v>#REF!</v>
      </c>
      <c r="FD13" s="41" t="e">
        <f t="shared" si="16"/>
        <v>#REF!</v>
      </c>
      <c r="FE13" s="41" t="e">
        <f t="shared" si="16"/>
        <v>#REF!</v>
      </c>
      <c r="FF13" s="41" t="e">
        <f t="shared" si="16"/>
        <v>#REF!</v>
      </c>
      <c r="FG13" s="41" t="e">
        <f t="shared" si="16"/>
        <v>#REF!</v>
      </c>
      <c r="FH13" s="41" t="e">
        <f t="shared" si="17"/>
        <v>#REF!</v>
      </c>
      <c r="FI13" s="41" t="e">
        <f t="shared" si="17"/>
        <v>#REF!</v>
      </c>
      <c r="FJ13" s="41" t="e">
        <f t="shared" si="17"/>
        <v>#REF!</v>
      </c>
      <c r="FK13" s="41" t="e">
        <f t="shared" si="17"/>
        <v>#REF!</v>
      </c>
      <c r="FL13" s="41" t="e">
        <f t="shared" si="17"/>
        <v>#REF!</v>
      </c>
      <c r="FM13" s="41" t="e">
        <f t="shared" si="17"/>
        <v>#REF!</v>
      </c>
      <c r="FN13" s="41" t="e">
        <f t="shared" si="17"/>
        <v>#REF!</v>
      </c>
      <c r="FO13" s="41" t="e">
        <f t="shared" si="17"/>
        <v>#REF!</v>
      </c>
      <c r="FP13" s="41" t="e">
        <f t="shared" si="17"/>
        <v>#REF!</v>
      </c>
      <c r="FQ13" s="41" t="e">
        <f t="shared" si="17"/>
        <v>#REF!</v>
      </c>
      <c r="FR13" s="41" t="e">
        <f t="shared" si="17"/>
        <v>#REF!</v>
      </c>
      <c r="FS13" s="41" t="e">
        <f t="shared" si="17"/>
        <v>#REF!</v>
      </c>
      <c r="FT13" s="41" t="e">
        <f t="shared" si="17"/>
        <v>#REF!</v>
      </c>
      <c r="FU13" s="41" t="e">
        <f t="shared" si="17"/>
        <v>#REF!</v>
      </c>
      <c r="FV13" s="41" t="e">
        <f t="shared" si="17"/>
        <v>#REF!</v>
      </c>
      <c r="FW13" s="41" t="e">
        <f t="shared" si="17"/>
        <v>#REF!</v>
      </c>
      <c r="FX13" s="41" t="e">
        <f t="shared" si="18"/>
        <v>#REF!</v>
      </c>
      <c r="FY13" s="41" t="e">
        <f t="shared" si="18"/>
        <v>#REF!</v>
      </c>
      <c r="FZ13" s="41" t="e">
        <f t="shared" si="18"/>
        <v>#REF!</v>
      </c>
      <c r="GA13" s="41" t="e">
        <f t="shared" si="18"/>
        <v>#REF!</v>
      </c>
      <c r="GB13" s="41" t="e">
        <f t="shared" si="18"/>
        <v>#REF!</v>
      </c>
      <c r="GC13" s="41" t="e">
        <f t="shared" si="18"/>
        <v>#REF!</v>
      </c>
      <c r="GD13" s="41" t="e">
        <f t="shared" si="18"/>
        <v>#REF!</v>
      </c>
      <c r="GE13" s="41" t="e">
        <f t="shared" si="18"/>
        <v>#REF!</v>
      </c>
      <c r="GF13" s="41" t="e">
        <f t="shared" si="18"/>
        <v>#REF!</v>
      </c>
      <c r="GG13" s="41" t="e">
        <f t="shared" si="18"/>
        <v>#REF!</v>
      </c>
      <c r="GH13" s="41" t="e">
        <f t="shared" si="18"/>
        <v>#REF!</v>
      </c>
      <c r="GI13" s="41" t="e">
        <f t="shared" si="18"/>
        <v>#REF!</v>
      </c>
      <c r="GJ13" s="41" t="e">
        <f t="shared" si="18"/>
        <v>#REF!</v>
      </c>
      <c r="GK13" s="41" t="e">
        <f t="shared" si="18"/>
        <v>#REF!</v>
      </c>
      <c r="GL13" s="41" t="e">
        <f t="shared" si="18"/>
        <v>#REF!</v>
      </c>
      <c r="GM13" s="41" t="e">
        <f t="shared" si="18"/>
        <v>#REF!</v>
      </c>
      <c r="GN13" s="41" t="e">
        <f t="shared" si="19"/>
        <v>#REF!</v>
      </c>
      <c r="GO13" s="41" t="e">
        <f t="shared" si="19"/>
        <v>#REF!</v>
      </c>
      <c r="GP13" s="41" t="e">
        <f t="shared" si="19"/>
        <v>#REF!</v>
      </c>
      <c r="GQ13" s="41" t="e">
        <f t="shared" si="19"/>
        <v>#REF!</v>
      </c>
      <c r="GR13" s="41" t="e">
        <f t="shared" si="19"/>
        <v>#REF!</v>
      </c>
      <c r="GS13" s="41" t="e">
        <f t="shared" si="19"/>
        <v>#REF!</v>
      </c>
      <c r="GT13" s="41" t="e">
        <f t="shared" si="19"/>
        <v>#REF!</v>
      </c>
      <c r="GU13" s="41" t="e">
        <f t="shared" si="19"/>
        <v>#REF!</v>
      </c>
      <c r="GV13" s="41" t="e">
        <f t="shared" si="19"/>
        <v>#REF!</v>
      </c>
      <c r="GW13" s="41" t="e">
        <f t="shared" si="19"/>
        <v>#REF!</v>
      </c>
      <c r="GX13" s="41" t="e">
        <f t="shared" si="19"/>
        <v>#REF!</v>
      </c>
      <c r="GY13" s="41" t="e">
        <f t="shared" si="19"/>
        <v>#REF!</v>
      </c>
      <c r="GZ13" s="41" t="e">
        <f t="shared" si="19"/>
        <v>#REF!</v>
      </c>
      <c r="HA13" s="41" t="e">
        <f t="shared" si="19"/>
        <v>#REF!</v>
      </c>
      <c r="HB13" s="41" t="e">
        <f t="shared" si="19"/>
        <v>#REF!</v>
      </c>
      <c r="HC13" s="41" t="e">
        <f t="shared" si="19"/>
        <v>#REF!</v>
      </c>
      <c r="HD13" s="41" t="e">
        <f t="shared" si="20"/>
        <v>#REF!</v>
      </c>
      <c r="HE13" s="41" t="e">
        <f t="shared" si="20"/>
        <v>#REF!</v>
      </c>
      <c r="HF13" s="41" t="e">
        <f t="shared" si="20"/>
        <v>#REF!</v>
      </c>
      <c r="HG13" s="41" t="e">
        <f t="shared" si="20"/>
        <v>#REF!</v>
      </c>
      <c r="HH13" s="41" t="e">
        <f t="shared" si="20"/>
        <v>#REF!</v>
      </c>
      <c r="HI13" s="41" t="e">
        <f t="shared" si="20"/>
        <v>#REF!</v>
      </c>
      <c r="HJ13" s="41" t="e">
        <f t="shared" si="20"/>
        <v>#REF!</v>
      </c>
    </row>
    <row r="14" spans="1:218" ht="14.4" x14ac:dyDescent="0.3">
      <c r="A14" s="42">
        <v>11</v>
      </c>
      <c r="B14" s="43" t="e">
        <f>'CMM3 - AUX CALC'!$L$67</f>
        <v>#REF!</v>
      </c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 t="e">
        <f>$B14/(_xlfn.SINGLE(PrazoConcessao)*12-M$3+1)</f>
        <v>#REF!</v>
      </c>
      <c r="N14" s="41" t="e">
        <f t="shared" si="7"/>
        <v>#REF!</v>
      </c>
      <c r="O14" s="41" t="e">
        <f t="shared" si="7"/>
        <v>#REF!</v>
      </c>
      <c r="P14" s="41" t="e">
        <f t="shared" si="7"/>
        <v>#REF!</v>
      </c>
      <c r="Q14" s="41" t="e">
        <f t="shared" si="7"/>
        <v>#REF!</v>
      </c>
      <c r="R14" s="41" t="e">
        <f t="shared" si="7"/>
        <v>#REF!</v>
      </c>
      <c r="S14" s="41" t="e">
        <f t="shared" si="7"/>
        <v>#REF!</v>
      </c>
      <c r="T14" s="41" t="e">
        <f t="shared" si="8"/>
        <v>#REF!</v>
      </c>
      <c r="U14" s="41" t="e">
        <f t="shared" si="8"/>
        <v>#REF!</v>
      </c>
      <c r="V14" s="41" t="e">
        <f t="shared" si="8"/>
        <v>#REF!</v>
      </c>
      <c r="W14" s="41" t="e">
        <f t="shared" si="8"/>
        <v>#REF!</v>
      </c>
      <c r="X14" s="41" t="e">
        <f t="shared" si="8"/>
        <v>#REF!</v>
      </c>
      <c r="Y14" s="41" t="e">
        <f t="shared" si="8"/>
        <v>#REF!</v>
      </c>
      <c r="Z14" s="41" t="e">
        <f t="shared" si="8"/>
        <v>#REF!</v>
      </c>
      <c r="AA14" s="41" t="e">
        <f t="shared" si="8"/>
        <v>#REF!</v>
      </c>
      <c r="AB14" s="41" t="e">
        <f t="shared" si="8"/>
        <v>#REF!</v>
      </c>
      <c r="AC14" s="41" t="e">
        <f t="shared" si="8"/>
        <v>#REF!</v>
      </c>
      <c r="AD14" s="41" t="e">
        <f t="shared" si="8"/>
        <v>#REF!</v>
      </c>
      <c r="AE14" s="41" t="e">
        <f t="shared" si="8"/>
        <v>#REF!</v>
      </c>
      <c r="AF14" s="41" t="e">
        <f t="shared" si="8"/>
        <v>#REF!</v>
      </c>
      <c r="AG14" s="41" t="e">
        <f t="shared" si="8"/>
        <v>#REF!</v>
      </c>
      <c r="AH14" s="41" t="e">
        <f t="shared" si="8"/>
        <v>#REF!</v>
      </c>
      <c r="AI14" s="41" t="e">
        <f t="shared" si="8"/>
        <v>#REF!</v>
      </c>
      <c r="AJ14" s="41" t="e">
        <f t="shared" si="9"/>
        <v>#REF!</v>
      </c>
      <c r="AK14" s="41" t="e">
        <f t="shared" si="9"/>
        <v>#REF!</v>
      </c>
      <c r="AL14" s="41" t="e">
        <f t="shared" si="9"/>
        <v>#REF!</v>
      </c>
      <c r="AM14" s="41" t="e">
        <f t="shared" si="9"/>
        <v>#REF!</v>
      </c>
      <c r="AN14" s="41" t="e">
        <f t="shared" si="9"/>
        <v>#REF!</v>
      </c>
      <c r="AO14" s="41" t="e">
        <f t="shared" si="9"/>
        <v>#REF!</v>
      </c>
      <c r="AP14" s="41" t="e">
        <f t="shared" si="9"/>
        <v>#REF!</v>
      </c>
      <c r="AQ14" s="41" t="e">
        <f t="shared" si="9"/>
        <v>#REF!</v>
      </c>
      <c r="AR14" s="41" t="e">
        <f t="shared" si="9"/>
        <v>#REF!</v>
      </c>
      <c r="AS14" s="41" t="e">
        <f t="shared" si="9"/>
        <v>#REF!</v>
      </c>
      <c r="AT14" s="41" t="e">
        <f t="shared" si="9"/>
        <v>#REF!</v>
      </c>
      <c r="AU14" s="41" t="e">
        <f t="shared" si="9"/>
        <v>#REF!</v>
      </c>
      <c r="AV14" s="41" t="e">
        <f t="shared" si="9"/>
        <v>#REF!</v>
      </c>
      <c r="AW14" s="41" t="e">
        <f t="shared" si="9"/>
        <v>#REF!</v>
      </c>
      <c r="AX14" s="41" t="e">
        <f t="shared" si="9"/>
        <v>#REF!</v>
      </c>
      <c r="AY14" s="41" t="e">
        <f t="shared" si="9"/>
        <v>#REF!</v>
      </c>
      <c r="AZ14" s="41" t="e">
        <f t="shared" si="10"/>
        <v>#REF!</v>
      </c>
      <c r="BA14" s="41" t="e">
        <f t="shared" si="10"/>
        <v>#REF!</v>
      </c>
      <c r="BB14" s="41" t="e">
        <f t="shared" si="10"/>
        <v>#REF!</v>
      </c>
      <c r="BC14" s="41" t="e">
        <f t="shared" si="10"/>
        <v>#REF!</v>
      </c>
      <c r="BD14" s="41" t="e">
        <f t="shared" si="10"/>
        <v>#REF!</v>
      </c>
      <c r="BE14" s="41" t="e">
        <f t="shared" si="10"/>
        <v>#REF!</v>
      </c>
      <c r="BF14" s="41" t="e">
        <f t="shared" si="10"/>
        <v>#REF!</v>
      </c>
      <c r="BG14" s="41" t="e">
        <f t="shared" si="10"/>
        <v>#REF!</v>
      </c>
      <c r="BH14" s="41" t="e">
        <f t="shared" si="10"/>
        <v>#REF!</v>
      </c>
      <c r="BI14" s="41" t="e">
        <f t="shared" si="10"/>
        <v>#REF!</v>
      </c>
      <c r="BJ14" s="41" t="e">
        <f t="shared" si="10"/>
        <v>#REF!</v>
      </c>
      <c r="BK14" s="41" t="e">
        <f t="shared" si="10"/>
        <v>#REF!</v>
      </c>
      <c r="BL14" s="41" t="e">
        <f t="shared" si="10"/>
        <v>#REF!</v>
      </c>
      <c r="BM14" s="41" t="e">
        <f t="shared" si="10"/>
        <v>#REF!</v>
      </c>
      <c r="BN14" s="41" t="e">
        <f t="shared" si="10"/>
        <v>#REF!</v>
      </c>
      <c r="BO14" s="41" t="e">
        <f t="shared" si="10"/>
        <v>#REF!</v>
      </c>
      <c r="BP14" s="41" t="e">
        <f t="shared" si="11"/>
        <v>#REF!</v>
      </c>
      <c r="BQ14" s="41" t="e">
        <f t="shared" si="11"/>
        <v>#REF!</v>
      </c>
      <c r="BR14" s="41" t="e">
        <f t="shared" si="11"/>
        <v>#REF!</v>
      </c>
      <c r="BS14" s="41" t="e">
        <f t="shared" si="11"/>
        <v>#REF!</v>
      </c>
      <c r="BT14" s="41" t="e">
        <f t="shared" si="11"/>
        <v>#REF!</v>
      </c>
      <c r="BU14" s="41" t="e">
        <f t="shared" si="11"/>
        <v>#REF!</v>
      </c>
      <c r="BV14" s="41" t="e">
        <f t="shared" si="11"/>
        <v>#REF!</v>
      </c>
      <c r="BW14" s="41" t="e">
        <f t="shared" si="11"/>
        <v>#REF!</v>
      </c>
      <c r="BX14" s="41" t="e">
        <f t="shared" si="11"/>
        <v>#REF!</v>
      </c>
      <c r="BY14" s="41" t="e">
        <f t="shared" si="11"/>
        <v>#REF!</v>
      </c>
      <c r="BZ14" s="41" t="e">
        <f t="shared" si="11"/>
        <v>#REF!</v>
      </c>
      <c r="CA14" s="41" t="e">
        <f t="shared" si="11"/>
        <v>#REF!</v>
      </c>
      <c r="CB14" s="41" t="e">
        <f t="shared" si="11"/>
        <v>#REF!</v>
      </c>
      <c r="CC14" s="41" t="e">
        <f t="shared" si="11"/>
        <v>#REF!</v>
      </c>
      <c r="CD14" s="41" t="e">
        <f t="shared" si="11"/>
        <v>#REF!</v>
      </c>
      <c r="CE14" s="41" t="e">
        <f t="shared" si="11"/>
        <v>#REF!</v>
      </c>
      <c r="CF14" s="41" t="e">
        <f t="shared" si="12"/>
        <v>#REF!</v>
      </c>
      <c r="CG14" s="41" t="e">
        <f t="shared" si="12"/>
        <v>#REF!</v>
      </c>
      <c r="CH14" s="41" t="e">
        <f t="shared" si="12"/>
        <v>#REF!</v>
      </c>
      <c r="CI14" s="41" t="e">
        <f t="shared" si="12"/>
        <v>#REF!</v>
      </c>
      <c r="CJ14" s="41" t="e">
        <f t="shared" si="12"/>
        <v>#REF!</v>
      </c>
      <c r="CK14" s="41" t="e">
        <f t="shared" si="12"/>
        <v>#REF!</v>
      </c>
      <c r="CL14" s="41" t="e">
        <f t="shared" si="12"/>
        <v>#REF!</v>
      </c>
      <c r="CM14" s="41" t="e">
        <f t="shared" si="12"/>
        <v>#REF!</v>
      </c>
      <c r="CN14" s="41" t="e">
        <f t="shared" si="12"/>
        <v>#REF!</v>
      </c>
      <c r="CO14" s="41" t="e">
        <f t="shared" si="12"/>
        <v>#REF!</v>
      </c>
      <c r="CP14" s="41" t="e">
        <f t="shared" si="12"/>
        <v>#REF!</v>
      </c>
      <c r="CQ14" s="41" t="e">
        <f t="shared" si="12"/>
        <v>#REF!</v>
      </c>
      <c r="CR14" s="41" t="e">
        <f t="shared" si="12"/>
        <v>#REF!</v>
      </c>
      <c r="CS14" s="41" t="e">
        <f t="shared" si="12"/>
        <v>#REF!</v>
      </c>
      <c r="CT14" s="41" t="e">
        <f t="shared" si="12"/>
        <v>#REF!</v>
      </c>
      <c r="CU14" s="41" t="e">
        <f t="shared" si="12"/>
        <v>#REF!</v>
      </c>
      <c r="CV14" s="41" t="e">
        <f t="shared" si="13"/>
        <v>#REF!</v>
      </c>
      <c r="CW14" s="41" t="e">
        <f t="shared" si="13"/>
        <v>#REF!</v>
      </c>
      <c r="CX14" s="41" t="e">
        <f t="shared" si="13"/>
        <v>#REF!</v>
      </c>
      <c r="CY14" s="41" t="e">
        <f t="shared" si="13"/>
        <v>#REF!</v>
      </c>
      <c r="CZ14" s="41" t="e">
        <f t="shared" si="13"/>
        <v>#REF!</v>
      </c>
      <c r="DA14" s="41" t="e">
        <f t="shared" si="13"/>
        <v>#REF!</v>
      </c>
      <c r="DB14" s="41" t="e">
        <f t="shared" si="13"/>
        <v>#REF!</v>
      </c>
      <c r="DC14" s="41" t="e">
        <f t="shared" si="13"/>
        <v>#REF!</v>
      </c>
      <c r="DD14" s="41" t="e">
        <f t="shared" si="13"/>
        <v>#REF!</v>
      </c>
      <c r="DE14" s="41" t="e">
        <f t="shared" si="13"/>
        <v>#REF!</v>
      </c>
      <c r="DF14" s="41" t="e">
        <f t="shared" si="13"/>
        <v>#REF!</v>
      </c>
      <c r="DG14" s="41" t="e">
        <f t="shared" si="13"/>
        <v>#REF!</v>
      </c>
      <c r="DH14" s="41" t="e">
        <f t="shared" si="13"/>
        <v>#REF!</v>
      </c>
      <c r="DI14" s="41" t="e">
        <f t="shared" si="13"/>
        <v>#REF!</v>
      </c>
      <c r="DJ14" s="41" t="e">
        <f t="shared" si="13"/>
        <v>#REF!</v>
      </c>
      <c r="DK14" s="41" t="e">
        <f t="shared" si="13"/>
        <v>#REF!</v>
      </c>
      <c r="DL14" s="41" t="e">
        <f t="shared" si="14"/>
        <v>#REF!</v>
      </c>
      <c r="DM14" s="41" t="e">
        <f t="shared" si="14"/>
        <v>#REF!</v>
      </c>
      <c r="DN14" s="41" t="e">
        <f t="shared" si="14"/>
        <v>#REF!</v>
      </c>
      <c r="DO14" s="41" t="e">
        <f t="shared" si="14"/>
        <v>#REF!</v>
      </c>
      <c r="DP14" s="41" t="e">
        <f t="shared" si="14"/>
        <v>#REF!</v>
      </c>
      <c r="DQ14" s="41" t="e">
        <f t="shared" si="14"/>
        <v>#REF!</v>
      </c>
      <c r="DR14" s="41" t="e">
        <f t="shared" si="14"/>
        <v>#REF!</v>
      </c>
      <c r="DS14" s="41" t="e">
        <f t="shared" si="14"/>
        <v>#REF!</v>
      </c>
      <c r="DT14" s="41" t="e">
        <f t="shared" si="14"/>
        <v>#REF!</v>
      </c>
      <c r="DU14" s="41" t="e">
        <f t="shared" si="14"/>
        <v>#REF!</v>
      </c>
      <c r="DV14" s="41" t="e">
        <f t="shared" si="14"/>
        <v>#REF!</v>
      </c>
      <c r="DW14" s="41" t="e">
        <f t="shared" si="14"/>
        <v>#REF!</v>
      </c>
      <c r="DX14" s="41" t="e">
        <f t="shared" si="14"/>
        <v>#REF!</v>
      </c>
      <c r="DY14" s="41" t="e">
        <f t="shared" si="14"/>
        <v>#REF!</v>
      </c>
      <c r="DZ14" s="41" t="e">
        <f t="shared" si="14"/>
        <v>#REF!</v>
      </c>
      <c r="EA14" s="41" t="e">
        <f t="shared" si="14"/>
        <v>#REF!</v>
      </c>
      <c r="EB14" s="41" t="e">
        <f t="shared" si="15"/>
        <v>#REF!</v>
      </c>
      <c r="EC14" s="41" t="e">
        <f t="shared" si="15"/>
        <v>#REF!</v>
      </c>
      <c r="ED14" s="41" t="e">
        <f t="shared" si="15"/>
        <v>#REF!</v>
      </c>
      <c r="EE14" s="41" t="e">
        <f t="shared" si="15"/>
        <v>#REF!</v>
      </c>
      <c r="EF14" s="41" t="e">
        <f t="shared" si="15"/>
        <v>#REF!</v>
      </c>
      <c r="EG14" s="41" t="e">
        <f t="shared" si="15"/>
        <v>#REF!</v>
      </c>
      <c r="EH14" s="41" t="e">
        <f t="shared" si="15"/>
        <v>#REF!</v>
      </c>
      <c r="EI14" s="41" t="e">
        <f t="shared" si="15"/>
        <v>#REF!</v>
      </c>
      <c r="EJ14" s="41" t="e">
        <f t="shared" si="15"/>
        <v>#REF!</v>
      </c>
      <c r="EK14" s="41" t="e">
        <f t="shared" si="15"/>
        <v>#REF!</v>
      </c>
      <c r="EL14" s="41" t="e">
        <f t="shared" si="15"/>
        <v>#REF!</v>
      </c>
      <c r="EM14" s="41" t="e">
        <f t="shared" si="15"/>
        <v>#REF!</v>
      </c>
      <c r="EN14" s="41" t="e">
        <f t="shared" si="15"/>
        <v>#REF!</v>
      </c>
      <c r="EO14" s="41" t="e">
        <f t="shared" si="15"/>
        <v>#REF!</v>
      </c>
      <c r="EP14" s="41" t="e">
        <f t="shared" si="15"/>
        <v>#REF!</v>
      </c>
      <c r="EQ14" s="41" t="e">
        <f t="shared" si="15"/>
        <v>#REF!</v>
      </c>
      <c r="ER14" s="41" t="e">
        <f t="shared" si="16"/>
        <v>#REF!</v>
      </c>
      <c r="ES14" s="41" t="e">
        <f t="shared" si="16"/>
        <v>#REF!</v>
      </c>
      <c r="ET14" s="41" t="e">
        <f t="shared" si="16"/>
        <v>#REF!</v>
      </c>
      <c r="EU14" s="41" t="e">
        <f t="shared" si="16"/>
        <v>#REF!</v>
      </c>
      <c r="EV14" s="41" t="e">
        <f t="shared" si="16"/>
        <v>#REF!</v>
      </c>
      <c r="EW14" s="41" t="e">
        <f t="shared" si="16"/>
        <v>#REF!</v>
      </c>
      <c r="EX14" s="41" t="e">
        <f t="shared" si="16"/>
        <v>#REF!</v>
      </c>
      <c r="EY14" s="41" t="e">
        <f t="shared" si="16"/>
        <v>#REF!</v>
      </c>
      <c r="EZ14" s="41" t="e">
        <f t="shared" si="16"/>
        <v>#REF!</v>
      </c>
      <c r="FA14" s="41" t="e">
        <f t="shared" si="16"/>
        <v>#REF!</v>
      </c>
      <c r="FB14" s="41" t="e">
        <f t="shared" si="16"/>
        <v>#REF!</v>
      </c>
      <c r="FC14" s="41" t="e">
        <f t="shared" si="16"/>
        <v>#REF!</v>
      </c>
      <c r="FD14" s="41" t="e">
        <f t="shared" si="16"/>
        <v>#REF!</v>
      </c>
      <c r="FE14" s="41" t="e">
        <f t="shared" si="16"/>
        <v>#REF!</v>
      </c>
      <c r="FF14" s="41" t="e">
        <f t="shared" si="16"/>
        <v>#REF!</v>
      </c>
      <c r="FG14" s="41" t="e">
        <f t="shared" si="16"/>
        <v>#REF!</v>
      </c>
      <c r="FH14" s="41" t="e">
        <f t="shared" si="17"/>
        <v>#REF!</v>
      </c>
      <c r="FI14" s="41" t="e">
        <f t="shared" si="17"/>
        <v>#REF!</v>
      </c>
      <c r="FJ14" s="41" t="e">
        <f t="shared" si="17"/>
        <v>#REF!</v>
      </c>
      <c r="FK14" s="41" t="e">
        <f t="shared" si="17"/>
        <v>#REF!</v>
      </c>
      <c r="FL14" s="41" t="e">
        <f t="shared" si="17"/>
        <v>#REF!</v>
      </c>
      <c r="FM14" s="41" t="e">
        <f t="shared" si="17"/>
        <v>#REF!</v>
      </c>
      <c r="FN14" s="41" t="e">
        <f t="shared" si="17"/>
        <v>#REF!</v>
      </c>
      <c r="FO14" s="41" t="e">
        <f t="shared" si="17"/>
        <v>#REF!</v>
      </c>
      <c r="FP14" s="41" t="e">
        <f t="shared" si="17"/>
        <v>#REF!</v>
      </c>
      <c r="FQ14" s="41" t="e">
        <f t="shared" si="17"/>
        <v>#REF!</v>
      </c>
      <c r="FR14" s="41" t="e">
        <f t="shared" si="17"/>
        <v>#REF!</v>
      </c>
      <c r="FS14" s="41" t="e">
        <f t="shared" si="17"/>
        <v>#REF!</v>
      </c>
      <c r="FT14" s="41" t="e">
        <f t="shared" si="17"/>
        <v>#REF!</v>
      </c>
      <c r="FU14" s="41" t="e">
        <f t="shared" si="17"/>
        <v>#REF!</v>
      </c>
      <c r="FV14" s="41" t="e">
        <f t="shared" si="17"/>
        <v>#REF!</v>
      </c>
      <c r="FW14" s="41" t="e">
        <f t="shared" si="17"/>
        <v>#REF!</v>
      </c>
      <c r="FX14" s="41" t="e">
        <f t="shared" si="18"/>
        <v>#REF!</v>
      </c>
      <c r="FY14" s="41" t="e">
        <f t="shared" si="18"/>
        <v>#REF!</v>
      </c>
      <c r="FZ14" s="41" t="e">
        <f t="shared" si="18"/>
        <v>#REF!</v>
      </c>
      <c r="GA14" s="41" t="e">
        <f t="shared" si="18"/>
        <v>#REF!</v>
      </c>
      <c r="GB14" s="41" t="e">
        <f t="shared" si="18"/>
        <v>#REF!</v>
      </c>
      <c r="GC14" s="41" t="e">
        <f t="shared" si="18"/>
        <v>#REF!</v>
      </c>
      <c r="GD14" s="41" t="e">
        <f t="shared" si="18"/>
        <v>#REF!</v>
      </c>
      <c r="GE14" s="41" t="e">
        <f t="shared" si="18"/>
        <v>#REF!</v>
      </c>
      <c r="GF14" s="41" t="e">
        <f t="shared" si="18"/>
        <v>#REF!</v>
      </c>
      <c r="GG14" s="41" t="e">
        <f t="shared" si="18"/>
        <v>#REF!</v>
      </c>
      <c r="GH14" s="41" t="e">
        <f t="shared" si="18"/>
        <v>#REF!</v>
      </c>
      <c r="GI14" s="41" t="e">
        <f t="shared" si="18"/>
        <v>#REF!</v>
      </c>
      <c r="GJ14" s="41" t="e">
        <f t="shared" si="18"/>
        <v>#REF!</v>
      </c>
      <c r="GK14" s="41" t="e">
        <f t="shared" si="18"/>
        <v>#REF!</v>
      </c>
      <c r="GL14" s="41" t="e">
        <f t="shared" si="18"/>
        <v>#REF!</v>
      </c>
      <c r="GM14" s="41" t="e">
        <f t="shared" si="18"/>
        <v>#REF!</v>
      </c>
      <c r="GN14" s="41" t="e">
        <f t="shared" si="19"/>
        <v>#REF!</v>
      </c>
      <c r="GO14" s="41" t="e">
        <f t="shared" si="19"/>
        <v>#REF!</v>
      </c>
      <c r="GP14" s="41" t="e">
        <f t="shared" si="19"/>
        <v>#REF!</v>
      </c>
      <c r="GQ14" s="41" t="e">
        <f t="shared" si="19"/>
        <v>#REF!</v>
      </c>
      <c r="GR14" s="41" t="e">
        <f t="shared" si="19"/>
        <v>#REF!</v>
      </c>
      <c r="GS14" s="41" t="e">
        <f t="shared" si="19"/>
        <v>#REF!</v>
      </c>
      <c r="GT14" s="41" t="e">
        <f t="shared" si="19"/>
        <v>#REF!</v>
      </c>
      <c r="GU14" s="41" t="e">
        <f t="shared" si="19"/>
        <v>#REF!</v>
      </c>
      <c r="GV14" s="41" t="e">
        <f t="shared" si="19"/>
        <v>#REF!</v>
      </c>
      <c r="GW14" s="41" t="e">
        <f t="shared" si="19"/>
        <v>#REF!</v>
      </c>
      <c r="GX14" s="41" t="e">
        <f t="shared" si="19"/>
        <v>#REF!</v>
      </c>
      <c r="GY14" s="41" t="e">
        <f t="shared" si="19"/>
        <v>#REF!</v>
      </c>
      <c r="GZ14" s="41" t="e">
        <f t="shared" si="19"/>
        <v>#REF!</v>
      </c>
      <c r="HA14" s="41" t="e">
        <f t="shared" si="19"/>
        <v>#REF!</v>
      </c>
      <c r="HB14" s="41" t="e">
        <f t="shared" si="19"/>
        <v>#REF!</v>
      </c>
      <c r="HC14" s="41" t="e">
        <f t="shared" si="19"/>
        <v>#REF!</v>
      </c>
      <c r="HD14" s="41" t="e">
        <f t="shared" si="20"/>
        <v>#REF!</v>
      </c>
      <c r="HE14" s="41" t="e">
        <f t="shared" si="20"/>
        <v>#REF!</v>
      </c>
      <c r="HF14" s="41" t="e">
        <f t="shared" si="20"/>
        <v>#REF!</v>
      </c>
      <c r="HG14" s="41" t="e">
        <f t="shared" si="20"/>
        <v>#REF!</v>
      </c>
      <c r="HH14" s="41" t="e">
        <f t="shared" si="20"/>
        <v>#REF!</v>
      </c>
      <c r="HI14" s="41" t="e">
        <f t="shared" si="20"/>
        <v>#REF!</v>
      </c>
      <c r="HJ14" s="41" t="e">
        <f t="shared" si="20"/>
        <v>#REF!</v>
      </c>
    </row>
    <row r="15" spans="1:218" ht="14.4" x14ac:dyDescent="0.3">
      <c r="A15" s="42">
        <v>12</v>
      </c>
      <c r="B15" s="43" t="e">
        <f>'CMM3 - AUX CALC'!$M$67</f>
        <v>#REF!</v>
      </c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 t="e">
        <f>$B15/(_xlfn.SINGLE(PrazoConcessao)*12-N$3+1)</f>
        <v>#REF!</v>
      </c>
      <c r="O15" s="41" t="e">
        <f t="shared" si="7"/>
        <v>#REF!</v>
      </c>
      <c r="P15" s="41" t="e">
        <f t="shared" si="7"/>
        <v>#REF!</v>
      </c>
      <c r="Q15" s="41" t="e">
        <f t="shared" si="7"/>
        <v>#REF!</v>
      </c>
      <c r="R15" s="41" t="e">
        <f t="shared" si="7"/>
        <v>#REF!</v>
      </c>
      <c r="S15" s="41" t="e">
        <f t="shared" si="7"/>
        <v>#REF!</v>
      </c>
      <c r="T15" s="41" t="e">
        <f t="shared" si="8"/>
        <v>#REF!</v>
      </c>
      <c r="U15" s="41" t="e">
        <f t="shared" si="8"/>
        <v>#REF!</v>
      </c>
      <c r="V15" s="41" t="e">
        <f t="shared" si="8"/>
        <v>#REF!</v>
      </c>
      <c r="W15" s="41" t="e">
        <f t="shared" si="8"/>
        <v>#REF!</v>
      </c>
      <c r="X15" s="41" t="e">
        <f t="shared" si="8"/>
        <v>#REF!</v>
      </c>
      <c r="Y15" s="41" t="e">
        <f t="shared" si="8"/>
        <v>#REF!</v>
      </c>
      <c r="Z15" s="41" t="e">
        <f t="shared" si="8"/>
        <v>#REF!</v>
      </c>
      <c r="AA15" s="41" t="e">
        <f t="shared" si="8"/>
        <v>#REF!</v>
      </c>
      <c r="AB15" s="41" t="e">
        <f t="shared" si="8"/>
        <v>#REF!</v>
      </c>
      <c r="AC15" s="41" t="e">
        <f t="shared" si="8"/>
        <v>#REF!</v>
      </c>
      <c r="AD15" s="41" t="e">
        <f t="shared" si="8"/>
        <v>#REF!</v>
      </c>
      <c r="AE15" s="41" t="e">
        <f t="shared" si="8"/>
        <v>#REF!</v>
      </c>
      <c r="AF15" s="41" t="e">
        <f t="shared" si="8"/>
        <v>#REF!</v>
      </c>
      <c r="AG15" s="41" t="e">
        <f t="shared" si="8"/>
        <v>#REF!</v>
      </c>
      <c r="AH15" s="41" t="e">
        <f t="shared" si="8"/>
        <v>#REF!</v>
      </c>
      <c r="AI15" s="41" t="e">
        <f t="shared" si="8"/>
        <v>#REF!</v>
      </c>
      <c r="AJ15" s="41" t="e">
        <f t="shared" si="9"/>
        <v>#REF!</v>
      </c>
      <c r="AK15" s="41" t="e">
        <f t="shared" si="9"/>
        <v>#REF!</v>
      </c>
      <c r="AL15" s="41" t="e">
        <f t="shared" si="9"/>
        <v>#REF!</v>
      </c>
      <c r="AM15" s="41" t="e">
        <f t="shared" si="9"/>
        <v>#REF!</v>
      </c>
      <c r="AN15" s="41" t="e">
        <f t="shared" si="9"/>
        <v>#REF!</v>
      </c>
      <c r="AO15" s="41" t="e">
        <f t="shared" si="9"/>
        <v>#REF!</v>
      </c>
      <c r="AP15" s="41" t="e">
        <f t="shared" si="9"/>
        <v>#REF!</v>
      </c>
      <c r="AQ15" s="41" t="e">
        <f t="shared" si="9"/>
        <v>#REF!</v>
      </c>
      <c r="AR15" s="41" t="e">
        <f t="shared" si="9"/>
        <v>#REF!</v>
      </c>
      <c r="AS15" s="41" t="e">
        <f t="shared" si="9"/>
        <v>#REF!</v>
      </c>
      <c r="AT15" s="41" t="e">
        <f t="shared" si="9"/>
        <v>#REF!</v>
      </c>
      <c r="AU15" s="41" t="e">
        <f t="shared" si="9"/>
        <v>#REF!</v>
      </c>
      <c r="AV15" s="41" t="e">
        <f t="shared" si="9"/>
        <v>#REF!</v>
      </c>
      <c r="AW15" s="41" t="e">
        <f t="shared" si="9"/>
        <v>#REF!</v>
      </c>
      <c r="AX15" s="41" t="e">
        <f t="shared" si="9"/>
        <v>#REF!</v>
      </c>
      <c r="AY15" s="41" t="e">
        <f t="shared" si="9"/>
        <v>#REF!</v>
      </c>
      <c r="AZ15" s="41" t="e">
        <f t="shared" si="10"/>
        <v>#REF!</v>
      </c>
      <c r="BA15" s="41" t="e">
        <f t="shared" si="10"/>
        <v>#REF!</v>
      </c>
      <c r="BB15" s="41" t="e">
        <f t="shared" si="10"/>
        <v>#REF!</v>
      </c>
      <c r="BC15" s="41" t="e">
        <f t="shared" si="10"/>
        <v>#REF!</v>
      </c>
      <c r="BD15" s="41" t="e">
        <f t="shared" si="10"/>
        <v>#REF!</v>
      </c>
      <c r="BE15" s="41" t="e">
        <f t="shared" si="10"/>
        <v>#REF!</v>
      </c>
      <c r="BF15" s="41" t="e">
        <f t="shared" si="10"/>
        <v>#REF!</v>
      </c>
      <c r="BG15" s="41" t="e">
        <f t="shared" si="10"/>
        <v>#REF!</v>
      </c>
      <c r="BH15" s="41" t="e">
        <f t="shared" si="10"/>
        <v>#REF!</v>
      </c>
      <c r="BI15" s="41" t="e">
        <f t="shared" si="10"/>
        <v>#REF!</v>
      </c>
      <c r="BJ15" s="41" t="e">
        <f t="shared" si="10"/>
        <v>#REF!</v>
      </c>
      <c r="BK15" s="41" t="e">
        <f t="shared" si="10"/>
        <v>#REF!</v>
      </c>
      <c r="BL15" s="41" t="e">
        <f t="shared" si="10"/>
        <v>#REF!</v>
      </c>
      <c r="BM15" s="41" t="e">
        <f t="shared" si="10"/>
        <v>#REF!</v>
      </c>
      <c r="BN15" s="41" t="e">
        <f t="shared" si="10"/>
        <v>#REF!</v>
      </c>
      <c r="BO15" s="41" t="e">
        <f t="shared" si="10"/>
        <v>#REF!</v>
      </c>
      <c r="BP15" s="41" t="e">
        <f t="shared" si="11"/>
        <v>#REF!</v>
      </c>
      <c r="BQ15" s="41" t="e">
        <f t="shared" si="11"/>
        <v>#REF!</v>
      </c>
      <c r="BR15" s="41" t="e">
        <f t="shared" si="11"/>
        <v>#REF!</v>
      </c>
      <c r="BS15" s="41" t="e">
        <f t="shared" si="11"/>
        <v>#REF!</v>
      </c>
      <c r="BT15" s="41" t="e">
        <f t="shared" si="11"/>
        <v>#REF!</v>
      </c>
      <c r="BU15" s="41" t="e">
        <f t="shared" si="11"/>
        <v>#REF!</v>
      </c>
      <c r="BV15" s="41" t="e">
        <f t="shared" si="11"/>
        <v>#REF!</v>
      </c>
      <c r="BW15" s="41" t="e">
        <f t="shared" si="11"/>
        <v>#REF!</v>
      </c>
      <c r="BX15" s="41" t="e">
        <f t="shared" si="11"/>
        <v>#REF!</v>
      </c>
      <c r="BY15" s="41" t="e">
        <f t="shared" si="11"/>
        <v>#REF!</v>
      </c>
      <c r="BZ15" s="41" t="e">
        <f t="shared" si="11"/>
        <v>#REF!</v>
      </c>
      <c r="CA15" s="41" t="e">
        <f t="shared" si="11"/>
        <v>#REF!</v>
      </c>
      <c r="CB15" s="41" t="e">
        <f t="shared" si="11"/>
        <v>#REF!</v>
      </c>
      <c r="CC15" s="41" t="e">
        <f t="shared" si="11"/>
        <v>#REF!</v>
      </c>
      <c r="CD15" s="41" t="e">
        <f t="shared" si="11"/>
        <v>#REF!</v>
      </c>
      <c r="CE15" s="41" t="e">
        <f t="shared" si="11"/>
        <v>#REF!</v>
      </c>
      <c r="CF15" s="41" t="e">
        <f t="shared" si="12"/>
        <v>#REF!</v>
      </c>
      <c r="CG15" s="41" t="e">
        <f t="shared" si="12"/>
        <v>#REF!</v>
      </c>
      <c r="CH15" s="41" t="e">
        <f t="shared" si="12"/>
        <v>#REF!</v>
      </c>
      <c r="CI15" s="41" t="e">
        <f t="shared" si="12"/>
        <v>#REF!</v>
      </c>
      <c r="CJ15" s="41" t="e">
        <f t="shared" si="12"/>
        <v>#REF!</v>
      </c>
      <c r="CK15" s="41" t="e">
        <f t="shared" si="12"/>
        <v>#REF!</v>
      </c>
      <c r="CL15" s="41" t="e">
        <f t="shared" si="12"/>
        <v>#REF!</v>
      </c>
      <c r="CM15" s="41" t="e">
        <f t="shared" si="12"/>
        <v>#REF!</v>
      </c>
      <c r="CN15" s="41" t="e">
        <f t="shared" si="12"/>
        <v>#REF!</v>
      </c>
      <c r="CO15" s="41" t="e">
        <f t="shared" si="12"/>
        <v>#REF!</v>
      </c>
      <c r="CP15" s="41" t="e">
        <f t="shared" si="12"/>
        <v>#REF!</v>
      </c>
      <c r="CQ15" s="41" t="e">
        <f t="shared" si="12"/>
        <v>#REF!</v>
      </c>
      <c r="CR15" s="41" t="e">
        <f t="shared" si="12"/>
        <v>#REF!</v>
      </c>
      <c r="CS15" s="41" t="e">
        <f t="shared" si="12"/>
        <v>#REF!</v>
      </c>
      <c r="CT15" s="41" t="e">
        <f t="shared" si="12"/>
        <v>#REF!</v>
      </c>
      <c r="CU15" s="41" t="e">
        <f t="shared" si="12"/>
        <v>#REF!</v>
      </c>
      <c r="CV15" s="41" t="e">
        <f t="shared" si="13"/>
        <v>#REF!</v>
      </c>
      <c r="CW15" s="41" t="e">
        <f t="shared" si="13"/>
        <v>#REF!</v>
      </c>
      <c r="CX15" s="41" t="e">
        <f t="shared" si="13"/>
        <v>#REF!</v>
      </c>
      <c r="CY15" s="41" t="e">
        <f t="shared" si="13"/>
        <v>#REF!</v>
      </c>
      <c r="CZ15" s="41" t="e">
        <f t="shared" si="13"/>
        <v>#REF!</v>
      </c>
      <c r="DA15" s="41" t="e">
        <f t="shared" si="13"/>
        <v>#REF!</v>
      </c>
      <c r="DB15" s="41" t="e">
        <f t="shared" si="13"/>
        <v>#REF!</v>
      </c>
      <c r="DC15" s="41" t="e">
        <f t="shared" si="13"/>
        <v>#REF!</v>
      </c>
      <c r="DD15" s="41" t="e">
        <f t="shared" si="13"/>
        <v>#REF!</v>
      </c>
      <c r="DE15" s="41" t="e">
        <f t="shared" si="13"/>
        <v>#REF!</v>
      </c>
      <c r="DF15" s="41" t="e">
        <f t="shared" si="13"/>
        <v>#REF!</v>
      </c>
      <c r="DG15" s="41" t="e">
        <f t="shared" si="13"/>
        <v>#REF!</v>
      </c>
      <c r="DH15" s="41" t="e">
        <f t="shared" si="13"/>
        <v>#REF!</v>
      </c>
      <c r="DI15" s="41" t="e">
        <f t="shared" si="13"/>
        <v>#REF!</v>
      </c>
      <c r="DJ15" s="41" t="e">
        <f t="shared" si="13"/>
        <v>#REF!</v>
      </c>
      <c r="DK15" s="41" t="e">
        <f t="shared" si="13"/>
        <v>#REF!</v>
      </c>
      <c r="DL15" s="41" t="e">
        <f t="shared" si="14"/>
        <v>#REF!</v>
      </c>
      <c r="DM15" s="41" t="e">
        <f t="shared" si="14"/>
        <v>#REF!</v>
      </c>
      <c r="DN15" s="41" t="e">
        <f t="shared" si="14"/>
        <v>#REF!</v>
      </c>
      <c r="DO15" s="41" t="e">
        <f t="shared" si="14"/>
        <v>#REF!</v>
      </c>
      <c r="DP15" s="41" t="e">
        <f t="shared" si="14"/>
        <v>#REF!</v>
      </c>
      <c r="DQ15" s="41" t="e">
        <f t="shared" si="14"/>
        <v>#REF!</v>
      </c>
      <c r="DR15" s="41" t="e">
        <f t="shared" si="14"/>
        <v>#REF!</v>
      </c>
      <c r="DS15" s="41" t="e">
        <f t="shared" si="14"/>
        <v>#REF!</v>
      </c>
      <c r="DT15" s="41" t="e">
        <f t="shared" si="14"/>
        <v>#REF!</v>
      </c>
      <c r="DU15" s="41" t="e">
        <f t="shared" si="14"/>
        <v>#REF!</v>
      </c>
      <c r="DV15" s="41" t="e">
        <f t="shared" si="14"/>
        <v>#REF!</v>
      </c>
      <c r="DW15" s="41" t="e">
        <f t="shared" si="14"/>
        <v>#REF!</v>
      </c>
      <c r="DX15" s="41" t="e">
        <f t="shared" si="14"/>
        <v>#REF!</v>
      </c>
      <c r="DY15" s="41" t="e">
        <f t="shared" si="14"/>
        <v>#REF!</v>
      </c>
      <c r="DZ15" s="41" t="e">
        <f t="shared" si="14"/>
        <v>#REF!</v>
      </c>
      <c r="EA15" s="41" t="e">
        <f t="shared" si="14"/>
        <v>#REF!</v>
      </c>
      <c r="EB15" s="41" t="e">
        <f t="shared" si="15"/>
        <v>#REF!</v>
      </c>
      <c r="EC15" s="41" t="e">
        <f t="shared" si="15"/>
        <v>#REF!</v>
      </c>
      <c r="ED15" s="41" t="e">
        <f t="shared" si="15"/>
        <v>#REF!</v>
      </c>
      <c r="EE15" s="41" t="e">
        <f t="shared" si="15"/>
        <v>#REF!</v>
      </c>
      <c r="EF15" s="41" t="e">
        <f t="shared" si="15"/>
        <v>#REF!</v>
      </c>
      <c r="EG15" s="41" t="e">
        <f t="shared" si="15"/>
        <v>#REF!</v>
      </c>
      <c r="EH15" s="41" t="e">
        <f t="shared" si="15"/>
        <v>#REF!</v>
      </c>
      <c r="EI15" s="41" t="e">
        <f t="shared" si="15"/>
        <v>#REF!</v>
      </c>
      <c r="EJ15" s="41" t="e">
        <f t="shared" si="15"/>
        <v>#REF!</v>
      </c>
      <c r="EK15" s="41" t="e">
        <f t="shared" si="15"/>
        <v>#REF!</v>
      </c>
      <c r="EL15" s="41" t="e">
        <f t="shared" si="15"/>
        <v>#REF!</v>
      </c>
      <c r="EM15" s="41" t="e">
        <f t="shared" si="15"/>
        <v>#REF!</v>
      </c>
      <c r="EN15" s="41" t="e">
        <f t="shared" si="15"/>
        <v>#REF!</v>
      </c>
      <c r="EO15" s="41" t="e">
        <f t="shared" si="15"/>
        <v>#REF!</v>
      </c>
      <c r="EP15" s="41" t="e">
        <f t="shared" si="15"/>
        <v>#REF!</v>
      </c>
      <c r="EQ15" s="41" t="e">
        <f t="shared" si="15"/>
        <v>#REF!</v>
      </c>
      <c r="ER15" s="41" t="e">
        <f t="shared" si="16"/>
        <v>#REF!</v>
      </c>
      <c r="ES15" s="41" t="e">
        <f t="shared" si="16"/>
        <v>#REF!</v>
      </c>
      <c r="ET15" s="41" t="e">
        <f t="shared" si="16"/>
        <v>#REF!</v>
      </c>
      <c r="EU15" s="41" t="e">
        <f t="shared" si="16"/>
        <v>#REF!</v>
      </c>
      <c r="EV15" s="41" t="e">
        <f t="shared" si="16"/>
        <v>#REF!</v>
      </c>
      <c r="EW15" s="41" t="e">
        <f t="shared" si="16"/>
        <v>#REF!</v>
      </c>
      <c r="EX15" s="41" t="e">
        <f t="shared" si="16"/>
        <v>#REF!</v>
      </c>
      <c r="EY15" s="41" t="e">
        <f t="shared" si="16"/>
        <v>#REF!</v>
      </c>
      <c r="EZ15" s="41" t="e">
        <f t="shared" si="16"/>
        <v>#REF!</v>
      </c>
      <c r="FA15" s="41" t="e">
        <f t="shared" si="16"/>
        <v>#REF!</v>
      </c>
      <c r="FB15" s="41" t="e">
        <f t="shared" si="16"/>
        <v>#REF!</v>
      </c>
      <c r="FC15" s="41" t="e">
        <f t="shared" si="16"/>
        <v>#REF!</v>
      </c>
      <c r="FD15" s="41" t="e">
        <f t="shared" si="16"/>
        <v>#REF!</v>
      </c>
      <c r="FE15" s="41" t="e">
        <f t="shared" si="16"/>
        <v>#REF!</v>
      </c>
      <c r="FF15" s="41" t="e">
        <f t="shared" si="16"/>
        <v>#REF!</v>
      </c>
      <c r="FG15" s="41" t="e">
        <f t="shared" si="16"/>
        <v>#REF!</v>
      </c>
      <c r="FH15" s="41" t="e">
        <f t="shared" si="17"/>
        <v>#REF!</v>
      </c>
      <c r="FI15" s="41" t="e">
        <f t="shared" si="17"/>
        <v>#REF!</v>
      </c>
      <c r="FJ15" s="41" t="e">
        <f t="shared" si="17"/>
        <v>#REF!</v>
      </c>
      <c r="FK15" s="41" t="e">
        <f t="shared" si="17"/>
        <v>#REF!</v>
      </c>
      <c r="FL15" s="41" t="e">
        <f t="shared" si="17"/>
        <v>#REF!</v>
      </c>
      <c r="FM15" s="41" t="e">
        <f t="shared" si="17"/>
        <v>#REF!</v>
      </c>
      <c r="FN15" s="41" t="e">
        <f t="shared" si="17"/>
        <v>#REF!</v>
      </c>
      <c r="FO15" s="41" t="e">
        <f t="shared" si="17"/>
        <v>#REF!</v>
      </c>
      <c r="FP15" s="41" t="e">
        <f t="shared" si="17"/>
        <v>#REF!</v>
      </c>
      <c r="FQ15" s="41" t="e">
        <f t="shared" si="17"/>
        <v>#REF!</v>
      </c>
      <c r="FR15" s="41" t="e">
        <f t="shared" si="17"/>
        <v>#REF!</v>
      </c>
      <c r="FS15" s="41" t="e">
        <f t="shared" si="17"/>
        <v>#REF!</v>
      </c>
      <c r="FT15" s="41" t="e">
        <f t="shared" si="17"/>
        <v>#REF!</v>
      </c>
      <c r="FU15" s="41" t="e">
        <f t="shared" si="17"/>
        <v>#REF!</v>
      </c>
      <c r="FV15" s="41" t="e">
        <f t="shared" si="17"/>
        <v>#REF!</v>
      </c>
      <c r="FW15" s="41" t="e">
        <f t="shared" si="17"/>
        <v>#REF!</v>
      </c>
      <c r="FX15" s="41" t="e">
        <f t="shared" si="18"/>
        <v>#REF!</v>
      </c>
      <c r="FY15" s="41" t="e">
        <f t="shared" si="18"/>
        <v>#REF!</v>
      </c>
      <c r="FZ15" s="41" t="e">
        <f t="shared" si="18"/>
        <v>#REF!</v>
      </c>
      <c r="GA15" s="41" t="e">
        <f t="shared" si="18"/>
        <v>#REF!</v>
      </c>
      <c r="GB15" s="41" t="e">
        <f t="shared" si="18"/>
        <v>#REF!</v>
      </c>
      <c r="GC15" s="41" t="e">
        <f t="shared" si="18"/>
        <v>#REF!</v>
      </c>
      <c r="GD15" s="41" t="e">
        <f t="shared" si="18"/>
        <v>#REF!</v>
      </c>
      <c r="GE15" s="41" t="e">
        <f t="shared" si="18"/>
        <v>#REF!</v>
      </c>
      <c r="GF15" s="41" t="e">
        <f t="shared" si="18"/>
        <v>#REF!</v>
      </c>
      <c r="GG15" s="41" t="e">
        <f t="shared" si="18"/>
        <v>#REF!</v>
      </c>
      <c r="GH15" s="41" t="e">
        <f t="shared" si="18"/>
        <v>#REF!</v>
      </c>
      <c r="GI15" s="41" t="e">
        <f t="shared" si="18"/>
        <v>#REF!</v>
      </c>
      <c r="GJ15" s="41" t="e">
        <f t="shared" si="18"/>
        <v>#REF!</v>
      </c>
      <c r="GK15" s="41" t="e">
        <f t="shared" si="18"/>
        <v>#REF!</v>
      </c>
      <c r="GL15" s="41" t="e">
        <f t="shared" si="18"/>
        <v>#REF!</v>
      </c>
      <c r="GM15" s="41" t="e">
        <f t="shared" si="18"/>
        <v>#REF!</v>
      </c>
      <c r="GN15" s="41" t="e">
        <f t="shared" si="19"/>
        <v>#REF!</v>
      </c>
      <c r="GO15" s="41" t="e">
        <f t="shared" si="19"/>
        <v>#REF!</v>
      </c>
      <c r="GP15" s="41" t="e">
        <f t="shared" si="19"/>
        <v>#REF!</v>
      </c>
      <c r="GQ15" s="41" t="e">
        <f t="shared" si="19"/>
        <v>#REF!</v>
      </c>
      <c r="GR15" s="41" t="e">
        <f t="shared" si="19"/>
        <v>#REF!</v>
      </c>
      <c r="GS15" s="41" t="e">
        <f t="shared" si="19"/>
        <v>#REF!</v>
      </c>
      <c r="GT15" s="41" t="e">
        <f t="shared" si="19"/>
        <v>#REF!</v>
      </c>
      <c r="GU15" s="41" t="e">
        <f t="shared" si="19"/>
        <v>#REF!</v>
      </c>
      <c r="GV15" s="41" t="e">
        <f t="shared" si="19"/>
        <v>#REF!</v>
      </c>
      <c r="GW15" s="41" t="e">
        <f t="shared" si="19"/>
        <v>#REF!</v>
      </c>
      <c r="GX15" s="41" t="e">
        <f t="shared" si="19"/>
        <v>#REF!</v>
      </c>
      <c r="GY15" s="41" t="e">
        <f t="shared" si="19"/>
        <v>#REF!</v>
      </c>
      <c r="GZ15" s="41" t="e">
        <f t="shared" si="19"/>
        <v>#REF!</v>
      </c>
      <c r="HA15" s="41" t="e">
        <f t="shared" si="19"/>
        <v>#REF!</v>
      </c>
      <c r="HB15" s="41" t="e">
        <f t="shared" si="19"/>
        <v>#REF!</v>
      </c>
      <c r="HC15" s="41" t="e">
        <f t="shared" si="19"/>
        <v>#REF!</v>
      </c>
      <c r="HD15" s="41" t="e">
        <f t="shared" si="20"/>
        <v>#REF!</v>
      </c>
      <c r="HE15" s="41" t="e">
        <f t="shared" si="20"/>
        <v>#REF!</v>
      </c>
      <c r="HF15" s="41" t="e">
        <f t="shared" si="20"/>
        <v>#REF!</v>
      </c>
      <c r="HG15" s="41" t="e">
        <f t="shared" si="20"/>
        <v>#REF!</v>
      </c>
      <c r="HH15" s="41" t="e">
        <f t="shared" si="20"/>
        <v>#REF!</v>
      </c>
      <c r="HI15" s="41" t="e">
        <f t="shared" si="20"/>
        <v>#REF!</v>
      </c>
      <c r="HJ15" s="41" t="e">
        <f t="shared" si="20"/>
        <v>#REF!</v>
      </c>
    </row>
    <row r="16" spans="1:218" ht="14.4" x14ac:dyDescent="0.3">
      <c r="A16" s="42">
        <v>13</v>
      </c>
      <c r="B16" s="43" t="e">
        <f>'CMM3 - AUX CALC'!$N$67</f>
        <v>#REF!</v>
      </c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 t="e">
        <f>$B16/(_xlfn.SINGLE(PrazoConcessao)*12-O$3+1)</f>
        <v>#REF!</v>
      </c>
      <c r="P16" s="41" t="e">
        <f t="shared" si="7"/>
        <v>#REF!</v>
      </c>
      <c r="Q16" s="41" t="e">
        <f t="shared" si="7"/>
        <v>#REF!</v>
      </c>
      <c r="R16" s="41" t="e">
        <f t="shared" si="7"/>
        <v>#REF!</v>
      </c>
      <c r="S16" s="41" t="e">
        <f t="shared" si="7"/>
        <v>#REF!</v>
      </c>
      <c r="T16" s="41" t="e">
        <f t="shared" si="8"/>
        <v>#REF!</v>
      </c>
      <c r="U16" s="41" t="e">
        <f t="shared" si="8"/>
        <v>#REF!</v>
      </c>
      <c r="V16" s="41" t="e">
        <f t="shared" si="8"/>
        <v>#REF!</v>
      </c>
      <c r="W16" s="41" t="e">
        <f t="shared" si="8"/>
        <v>#REF!</v>
      </c>
      <c r="X16" s="41" t="e">
        <f t="shared" si="8"/>
        <v>#REF!</v>
      </c>
      <c r="Y16" s="41" t="e">
        <f t="shared" si="8"/>
        <v>#REF!</v>
      </c>
      <c r="Z16" s="41" t="e">
        <f t="shared" si="8"/>
        <v>#REF!</v>
      </c>
      <c r="AA16" s="41" t="e">
        <f t="shared" si="8"/>
        <v>#REF!</v>
      </c>
      <c r="AB16" s="41" t="e">
        <f t="shared" si="8"/>
        <v>#REF!</v>
      </c>
      <c r="AC16" s="41" t="e">
        <f t="shared" si="8"/>
        <v>#REF!</v>
      </c>
      <c r="AD16" s="41" t="e">
        <f t="shared" si="8"/>
        <v>#REF!</v>
      </c>
      <c r="AE16" s="41" t="e">
        <f t="shared" si="8"/>
        <v>#REF!</v>
      </c>
      <c r="AF16" s="41" t="e">
        <f t="shared" si="8"/>
        <v>#REF!</v>
      </c>
      <c r="AG16" s="41" t="e">
        <f t="shared" si="8"/>
        <v>#REF!</v>
      </c>
      <c r="AH16" s="41" t="e">
        <f t="shared" si="8"/>
        <v>#REF!</v>
      </c>
      <c r="AI16" s="41" t="e">
        <f t="shared" si="8"/>
        <v>#REF!</v>
      </c>
      <c r="AJ16" s="41" t="e">
        <f t="shared" si="9"/>
        <v>#REF!</v>
      </c>
      <c r="AK16" s="41" t="e">
        <f t="shared" si="9"/>
        <v>#REF!</v>
      </c>
      <c r="AL16" s="41" t="e">
        <f t="shared" si="9"/>
        <v>#REF!</v>
      </c>
      <c r="AM16" s="41" t="e">
        <f t="shared" si="9"/>
        <v>#REF!</v>
      </c>
      <c r="AN16" s="41" t="e">
        <f t="shared" si="9"/>
        <v>#REF!</v>
      </c>
      <c r="AO16" s="41" t="e">
        <f t="shared" si="9"/>
        <v>#REF!</v>
      </c>
      <c r="AP16" s="41" t="e">
        <f t="shared" si="9"/>
        <v>#REF!</v>
      </c>
      <c r="AQ16" s="41" t="e">
        <f t="shared" si="9"/>
        <v>#REF!</v>
      </c>
      <c r="AR16" s="41" t="e">
        <f t="shared" si="9"/>
        <v>#REF!</v>
      </c>
      <c r="AS16" s="41" t="e">
        <f t="shared" si="9"/>
        <v>#REF!</v>
      </c>
      <c r="AT16" s="41" t="e">
        <f t="shared" si="9"/>
        <v>#REF!</v>
      </c>
      <c r="AU16" s="41" t="e">
        <f t="shared" si="9"/>
        <v>#REF!</v>
      </c>
      <c r="AV16" s="41" t="e">
        <f t="shared" si="9"/>
        <v>#REF!</v>
      </c>
      <c r="AW16" s="41" t="e">
        <f t="shared" si="9"/>
        <v>#REF!</v>
      </c>
      <c r="AX16" s="41" t="e">
        <f t="shared" si="9"/>
        <v>#REF!</v>
      </c>
      <c r="AY16" s="41" t="e">
        <f t="shared" si="9"/>
        <v>#REF!</v>
      </c>
      <c r="AZ16" s="41" t="e">
        <f t="shared" si="10"/>
        <v>#REF!</v>
      </c>
      <c r="BA16" s="41" t="e">
        <f t="shared" si="10"/>
        <v>#REF!</v>
      </c>
      <c r="BB16" s="41" t="e">
        <f t="shared" si="10"/>
        <v>#REF!</v>
      </c>
      <c r="BC16" s="41" t="e">
        <f t="shared" si="10"/>
        <v>#REF!</v>
      </c>
      <c r="BD16" s="41" t="e">
        <f t="shared" si="10"/>
        <v>#REF!</v>
      </c>
      <c r="BE16" s="41" t="e">
        <f t="shared" si="10"/>
        <v>#REF!</v>
      </c>
      <c r="BF16" s="41" t="e">
        <f t="shared" si="10"/>
        <v>#REF!</v>
      </c>
      <c r="BG16" s="41" t="e">
        <f t="shared" si="10"/>
        <v>#REF!</v>
      </c>
      <c r="BH16" s="41" t="e">
        <f t="shared" si="10"/>
        <v>#REF!</v>
      </c>
      <c r="BI16" s="41" t="e">
        <f t="shared" si="10"/>
        <v>#REF!</v>
      </c>
      <c r="BJ16" s="41" t="e">
        <f t="shared" si="10"/>
        <v>#REF!</v>
      </c>
      <c r="BK16" s="41" t="e">
        <f t="shared" si="10"/>
        <v>#REF!</v>
      </c>
      <c r="BL16" s="41" t="e">
        <f t="shared" si="10"/>
        <v>#REF!</v>
      </c>
      <c r="BM16" s="41" t="e">
        <f t="shared" si="10"/>
        <v>#REF!</v>
      </c>
      <c r="BN16" s="41" t="e">
        <f t="shared" si="10"/>
        <v>#REF!</v>
      </c>
      <c r="BO16" s="41" t="e">
        <f t="shared" si="10"/>
        <v>#REF!</v>
      </c>
      <c r="BP16" s="41" t="e">
        <f t="shared" si="11"/>
        <v>#REF!</v>
      </c>
      <c r="BQ16" s="41" t="e">
        <f t="shared" si="11"/>
        <v>#REF!</v>
      </c>
      <c r="BR16" s="41" t="e">
        <f t="shared" si="11"/>
        <v>#REF!</v>
      </c>
      <c r="BS16" s="41" t="e">
        <f t="shared" si="11"/>
        <v>#REF!</v>
      </c>
      <c r="BT16" s="41" t="e">
        <f t="shared" si="11"/>
        <v>#REF!</v>
      </c>
      <c r="BU16" s="41" t="e">
        <f t="shared" si="11"/>
        <v>#REF!</v>
      </c>
      <c r="BV16" s="41" t="e">
        <f t="shared" si="11"/>
        <v>#REF!</v>
      </c>
      <c r="BW16" s="41" t="e">
        <f t="shared" si="11"/>
        <v>#REF!</v>
      </c>
      <c r="BX16" s="41" t="e">
        <f t="shared" si="11"/>
        <v>#REF!</v>
      </c>
      <c r="BY16" s="41" t="e">
        <f t="shared" si="11"/>
        <v>#REF!</v>
      </c>
      <c r="BZ16" s="41" t="e">
        <f t="shared" si="11"/>
        <v>#REF!</v>
      </c>
      <c r="CA16" s="41" t="e">
        <f t="shared" si="11"/>
        <v>#REF!</v>
      </c>
      <c r="CB16" s="41" t="e">
        <f t="shared" si="11"/>
        <v>#REF!</v>
      </c>
      <c r="CC16" s="41" t="e">
        <f t="shared" si="11"/>
        <v>#REF!</v>
      </c>
      <c r="CD16" s="41" t="e">
        <f t="shared" si="11"/>
        <v>#REF!</v>
      </c>
      <c r="CE16" s="41" t="e">
        <f t="shared" si="11"/>
        <v>#REF!</v>
      </c>
      <c r="CF16" s="41" t="e">
        <f t="shared" si="12"/>
        <v>#REF!</v>
      </c>
      <c r="CG16" s="41" t="e">
        <f t="shared" si="12"/>
        <v>#REF!</v>
      </c>
      <c r="CH16" s="41" t="e">
        <f t="shared" si="12"/>
        <v>#REF!</v>
      </c>
      <c r="CI16" s="41" t="e">
        <f t="shared" si="12"/>
        <v>#REF!</v>
      </c>
      <c r="CJ16" s="41" t="e">
        <f t="shared" si="12"/>
        <v>#REF!</v>
      </c>
      <c r="CK16" s="41" t="e">
        <f t="shared" si="12"/>
        <v>#REF!</v>
      </c>
      <c r="CL16" s="41" t="e">
        <f t="shared" si="12"/>
        <v>#REF!</v>
      </c>
      <c r="CM16" s="41" t="e">
        <f t="shared" si="12"/>
        <v>#REF!</v>
      </c>
      <c r="CN16" s="41" t="e">
        <f t="shared" si="12"/>
        <v>#REF!</v>
      </c>
      <c r="CO16" s="41" t="e">
        <f t="shared" si="12"/>
        <v>#REF!</v>
      </c>
      <c r="CP16" s="41" t="e">
        <f t="shared" si="12"/>
        <v>#REF!</v>
      </c>
      <c r="CQ16" s="41" t="e">
        <f t="shared" si="12"/>
        <v>#REF!</v>
      </c>
      <c r="CR16" s="41" t="e">
        <f t="shared" si="12"/>
        <v>#REF!</v>
      </c>
      <c r="CS16" s="41" t="e">
        <f t="shared" si="12"/>
        <v>#REF!</v>
      </c>
      <c r="CT16" s="41" t="e">
        <f t="shared" si="12"/>
        <v>#REF!</v>
      </c>
      <c r="CU16" s="41" t="e">
        <f t="shared" si="12"/>
        <v>#REF!</v>
      </c>
      <c r="CV16" s="41" t="e">
        <f t="shared" si="13"/>
        <v>#REF!</v>
      </c>
      <c r="CW16" s="41" t="e">
        <f t="shared" si="13"/>
        <v>#REF!</v>
      </c>
      <c r="CX16" s="41" t="e">
        <f t="shared" si="13"/>
        <v>#REF!</v>
      </c>
      <c r="CY16" s="41" t="e">
        <f t="shared" si="13"/>
        <v>#REF!</v>
      </c>
      <c r="CZ16" s="41" t="e">
        <f t="shared" si="13"/>
        <v>#REF!</v>
      </c>
      <c r="DA16" s="41" t="e">
        <f t="shared" si="13"/>
        <v>#REF!</v>
      </c>
      <c r="DB16" s="41" t="e">
        <f t="shared" si="13"/>
        <v>#REF!</v>
      </c>
      <c r="DC16" s="41" t="e">
        <f t="shared" si="13"/>
        <v>#REF!</v>
      </c>
      <c r="DD16" s="41" t="e">
        <f t="shared" si="13"/>
        <v>#REF!</v>
      </c>
      <c r="DE16" s="41" t="e">
        <f t="shared" si="13"/>
        <v>#REF!</v>
      </c>
      <c r="DF16" s="41" t="e">
        <f t="shared" si="13"/>
        <v>#REF!</v>
      </c>
      <c r="DG16" s="41" t="e">
        <f t="shared" si="13"/>
        <v>#REF!</v>
      </c>
      <c r="DH16" s="41" t="e">
        <f t="shared" si="13"/>
        <v>#REF!</v>
      </c>
      <c r="DI16" s="41" t="e">
        <f t="shared" si="13"/>
        <v>#REF!</v>
      </c>
      <c r="DJ16" s="41" t="e">
        <f t="shared" si="13"/>
        <v>#REF!</v>
      </c>
      <c r="DK16" s="41" t="e">
        <f t="shared" si="13"/>
        <v>#REF!</v>
      </c>
      <c r="DL16" s="41" t="e">
        <f t="shared" si="14"/>
        <v>#REF!</v>
      </c>
      <c r="DM16" s="41" t="e">
        <f t="shared" si="14"/>
        <v>#REF!</v>
      </c>
      <c r="DN16" s="41" t="e">
        <f t="shared" si="14"/>
        <v>#REF!</v>
      </c>
      <c r="DO16" s="41" t="e">
        <f t="shared" si="14"/>
        <v>#REF!</v>
      </c>
      <c r="DP16" s="41" t="e">
        <f t="shared" si="14"/>
        <v>#REF!</v>
      </c>
      <c r="DQ16" s="41" t="e">
        <f t="shared" si="14"/>
        <v>#REF!</v>
      </c>
      <c r="DR16" s="41" t="e">
        <f t="shared" si="14"/>
        <v>#REF!</v>
      </c>
      <c r="DS16" s="41" t="e">
        <f t="shared" si="14"/>
        <v>#REF!</v>
      </c>
      <c r="DT16" s="41" t="e">
        <f t="shared" si="14"/>
        <v>#REF!</v>
      </c>
      <c r="DU16" s="41" t="e">
        <f t="shared" si="14"/>
        <v>#REF!</v>
      </c>
      <c r="DV16" s="41" t="e">
        <f t="shared" si="14"/>
        <v>#REF!</v>
      </c>
      <c r="DW16" s="41" t="e">
        <f t="shared" si="14"/>
        <v>#REF!</v>
      </c>
      <c r="DX16" s="41" t="e">
        <f t="shared" si="14"/>
        <v>#REF!</v>
      </c>
      <c r="DY16" s="41" t="e">
        <f t="shared" si="14"/>
        <v>#REF!</v>
      </c>
      <c r="DZ16" s="41" t="e">
        <f t="shared" si="14"/>
        <v>#REF!</v>
      </c>
      <c r="EA16" s="41" t="e">
        <f t="shared" si="14"/>
        <v>#REF!</v>
      </c>
      <c r="EB16" s="41" t="e">
        <f t="shared" si="15"/>
        <v>#REF!</v>
      </c>
      <c r="EC16" s="41" t="e">
        <f t="shared" si="15"/>
        <v>#REF!</v>
      </c>
      <c r="ED16" s="41" t="e">
        <f t="shared" si="15"/>
        <v>#REF!</v>
      </c>
      <c r="EE16" s="41" t="e">
        <f t="shared" si="15"/>
        <v>#REF!</v>
      </c>
      <c r="EF16" s="41" t="e">
        <f t="shared" si="15"/>
        <v>#REF!</v>
      </c>
      <c r="EG16" s="41" t="e">
        <f t="shared" si="15"/>
        <v>#REF!</v>
      </c>
      <c r="EH16" s="41" t="e">
        <f t="shared" si="15"/>
        <v>#REF!</v>
      </c>
      <c r="EI16" s="41" t="e">
        <f t="shared" si="15"/>
        <v>#REF!</v>
      </c>
      <c r="EJ16" s="41" t="e">
        <f t="shared" si="15"/>
        <v>#REF!</v>
      </c>
      <c r="EK16" s="41" t="e">
        <f t="shared" si="15"/>
        <v>#REF!</v>
      </c>
      <c r="EL16" s="41" t="e">
        <f t="shared" si="15"/>
        <v>#REF!</v>
      </c>
      <c r="EM16" s="41" t="e">
        <f t="shared" si="15"/>
        <v>#REF!</v>
      </c>
      <c r="EN16" s="41" t="e">
        <f t="shared" si="15"/>
        <v>#REF!</v>
      </c>
      <c r="EO16" s="41" t="e">
        <f t="shared" si="15"/>
        <v>#REF!</v>
      </c>
      <c r="EP16" s="41" t="e">
        <f t="shared" si="15"/>
        <v>#REF!</v>
      </c>
      <c r="EQ16" s="41" t="e">
        <f t="shared" si="15"/>
        <v>#REF!</v>
      </c>
      <c r="ER16" s="41" t="e">
        <f t="shared" si="16"/>
        <v>#REF!</v>
      </c>
      <c r="ES16" s="41" t="e">
        <f t="shared" si="16"/>
        <v>#REF!</v>
      </c>
      <c r="ET16" s="41" t="e">
        <f t="shared" si="16"/>
        <v>#REF!</v>
      </c>
      <c r="EU16" s="41" t="e">
        <f t="shared" si="16"/>
        <v>#REF!</v>
      </c>
      <c r="EV16" s="41" t="e">
        <f t="shared" si="16"/>
        <v>#REF!</v>
      </c>
      <c r="EW16" s="41" t="e">
        <f t="shared" si="16"/>
        <v>#REF!</v>
      </c>
      <c r="EX16" s="41" t="e">
        <f t="shared" si="16"/>
        <v>#REF!</v>
      </c>
      <c r="EY16" s="41" t="e">
        <f t="shared" si="16"/>
        <v>#REF!</v>
      </c>
      <c r="EZ16" s="41" t="e">
        <f t="shared" si="16"/>
        <v>#REF!</v>
      </c>
      <c r="FA16" s="41" t="e">
        <f t="shared" si="16"/>
        <v>#REF!</v>
      </c>
      <c r="FB16" s="41" t="e">
        <f t="shared" si="16"/>
        <v>#REF!</v>
      </c>
      <c r="FC16" s="41" t="e">
        <f t="shared" si="16"/>
        <v>#REF!</v>
      </c>
      <c r="FD16" s="41" t="e">
        <f t="shared" si="16"/>
        <v>#REF!</v>
      </c>
      <c r="FE16" s="41" t="e">
        <f t="shared" si="16"/>
        <v>#REF!</v>
      </c>
      <c r="FF16" s="41" t="e">
        <f t="shared" si="16"/>
        <v>#REF!</v>
      </c>
      <c r="FG16" s="41" t="e">
        <f t="shared" si="16"/>
        <v>#REF!</v>
      </c>
      <c r="FH16" s="41" t="e">
        <f t="shared" si="17"/>
        <v>#REF!</v>
      </c>
      <c r="FI16" s="41" t="e">
        <f t="shared" si="17"/>
        <v>#REF!</v>
      </c>
      <c r="FJ16" s="41" t="e">
        <f t="shared" si="17"/>
        <v>#REF!</v>
      </c>
      <c r="FK16" s="41" t="e">
        <f t="shared" si="17"/>
        <v>#REF!</v>
      </c>
      <c r="FL16" s="41" t="e">
        <f t="shared" si="17"/>
        <v>#REF!</v>
      </c>
      <c r="FM16" s="41" t="e">
        <f t="shared" si="17"/>
        <v>#REF!</v>
      </c>
      <c r="FN16" s="41" t="e">
        <f t="shared" si="17"/>
        <v>#REF!</v>
      </c>
      <c r="FO16" s="41" t="e">
        <f t="shared" si="17"/>
        <v>#REF!</v>
      </c>
      <c r="FP16" s="41" t="e">
        <f t="shared" si="17"/>
        <v>#REF!</v>
      </c>
      <c r="FQ16" s="41" t="e">
        <f t="shared" si="17"/>
        <v>#REF!</v>
      </c>
      <c r="FR16" s="41" t="e">
        <f t="shared" si="17"/>
        <v>#REF!</v>
      </c>
      <c r="FS16" s="41" t="e">
        <f t="shared" si="17"/>
        <v>#REF!</v>
      </c>
      <c r="FT16" s="41" t="e">
        <f t="shared" si="17"/>
        <v>#REF!</v>
      </c>
      <c r="FU16" s="41" t="e">
        <f t="shared" si="17"/>
        <v>#REF!</v>
      </c>
      <c r="FV16" s="41" t="e">
        <f t="shared" si="17"/>
        <v>#REF!</v>
      </c>
      <c r="FW16" s="41" t="e">
        <f t="shared" si="17"/>
        <v>#REF!</v>
      </c>
      <c r="FX16" s="41" t="e">
        <f t="shared" si="18"/>
        <v>#REF!</v>
      </c>
      <c r="FY16" s="41" t="e">
        <f t="shared" si="18"/>
        <v>#REF!</v>
      </c>
      <c r="FZ16" s="41" t="e">
        <f t="shared" si="18"/>
        <v>#REF!</v>
      </c>
      <c r="GA16" s="41" t="e">
        <f t="shared" si="18"/>
        <v>#REF!</v>
      </c>
      <c r="GB16" s="41" t="e">
        <f t="shared" si="18"/>
        <v>#REF!</v>
      </c>
      <c r="GC16" s="41" t="e">
        <f t="shared" si="18"/>
        <v>#REF!</v>
      </c>
      <c r="GD16" s="41" t="e">
        <f t="shared" si="18"/>
        <v>#REF!</v>
      </c>
      <c r="GE16" s="41" t="e">
        <f t="shared" si="18"/>
        <v>#REF!</v>
      </c>
      <c r="GF16" s="41" t="e">
        <f t="shared" si="18"/>
        <v>#REF!</v>
      </c>
      <c r="GG16" s="41" t="e">
        <f t="shared" si="18"/>
        <v>#REF!</v>
      </c>
      <c r="GH16" s="41" t="e">
        <f t="shared" si="18"/>
        <v>#REF!</v>
      </c>
      <c r="GI16" s="41" t="e">
        <f t="shared" si="18"/>
        <v>#REF!</v>
      </c>
      <c r="GJ16" s="41" t="e">
        <f t="shared" si="18"/>
        <v>#REF!</v>
      </c>
      <c r="GK16" s="41" t="e">
        <f t="shared" si="18"/>
        <v>#REF!</v>
      </c>
      <c r="GL16" s="41" t="e">
        <f t="shared" si="18"/>
        <v>#REF!</v>
      </c>
      <c r="GM16" s="41" t="e">
        <f t="shared" si="18"/>
        <v>#REF!</v>
      </c>
      <c r="GN16" s="41" t="e">
        <f t="shared" si="19"/>
        <v>#REF!</v>
      </c>
      <c r="GO16" s="41" t="e">
        <f t="shared" si="19"/>
        <v>#REF!</v>
      </c>
      <c r="GP16" s="41" t="e">
        <f t="shared" si="19"/>
        <v>#REF!</v>
      </c>
      <c r="GQ16" s="41" t="e">
        <f t="shared" si="19"/>
        <v>#REF!</v>
      </c>
      <c r="GR16" s="41" t="e">
        <f t="shared" si="19"/>
        <v>#REF!</v>
      </c>
      <c r="GS16" s="41" t="e">
        <f t="shared" si="19"/>
        <v>#REF!</v>
      </c>
      <c r="GT16" s="41" t="e">
        <f t="shared" si="19"/>
        <v>#REF!</v>
      </c>
      <c r="GU16" s="41" t="e">
        <f t="shared" si="19"/>
        <v>#REF!</v>
      </c>
      <c r="GV16" s="41" t="e">
        <f t="shared" si="19"/>
        <v>#REF!</v>
      </c>
      <c r="GW16" s="41" t="e">
        <f t="shared" si="19"/>
        <v>#REF!</v>
      </c>
      <c r="GX16" s="41" t="e">
        <f t="shared" si="19"/>
        <v>#REF!</v>
      </c>
      <c r="GY16" s="41" t="e">
        <f t="shared" si="19"/>
        <v>#REF!</v>
      </c>
      <c r="GZ16" s="41" t="e">
        <f t="shared" si="19"/>
        <v>#REF!</v>
      </c>
      <c r="HA16" s="41" t="e">
        <f t="shared" si="19"/>
        <v>#REF!</v>
      </c>
      <c r="HB16" s="41" t="e">
        <f t="shared" si="19"/>
        <v>#REF!</v>
      </c>
      <c r="HC16" s="41" t="e">
        <f t="shared" si="19"/>
        <v>#REF!</v>
      </c>
      <c r="HD16" s="41" t="e">
        <f t="shared" si="20"/>
        <v>#REF!</v>
      </c>
      <c r="HE16" s="41" t="e">
        <f t="shared" si="20"/>
        <v>#REF!</v>
      </c>
      <c r="HF16" s="41" t="e">
        <f t="shared" si="20"/>
        <v>#REF!</v>
      </c>
      <c r="HG16" s="41" t="e">
        <f t="shared" si="20"/>
        <v>#REF!</v>
      </c>
      <c r="HH16" s="41" t="e">
        <f t="shared" si="20"/>
        <v>#REF!</v>
      </c>
      <c r="HI16" s="41" t="e">
        <f t="shared" si="20"/>
        <v>#REF!</v>
      </c>
      <c r="HJ16" s="41" t="e">
        <f t="shared" si="20"/>
        <v>#REF!</v>
      </c>
    </row>
    <row r="17" spans="1:218" ht="14.4" x14ac:dyDescent="0.3">
      <c r="A17" s="42">
        <v>14</v>
      </c>
      <c r="B17" s="43" t="e">
        <f>'CMM3 - AUX CALC'!$O$67</f>
        <v>#REF!</v>
      </c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 t="e">
        <f>$B17/(_xlfn.SINGLE(PrazoConcessao)*12-P$3+1)</f>
        <v>#REF!</v>
      </c>
      <c r="Q17" s="41" t="e">
        <f t="shared" si="7"/>
        <v>#REF!</v>
      </c>
      <c r="R17" s="41" t="e">
        <f t="shared" si="7"/>
        <v>#REF!</v>
      </c>
      <c r="S17" s="41" t="e">
        <f t="shared" si="7"/>
        <v>#REF!</v>
      </c>
      <c r="T17" s="41" t="e">
        <f t="shared" si="8"/>
        <v>#REF!</v>
      </c>
      <c r="U17" s="41" t="e">
        <f t="shared" si="8"/>
        <v>#REF!</v>
      </c>
      <c r="V17" s="41" t="e">
        <f t="shared" si="8"/>
        <v>#REF!</v>
      </c>
      <c r="W17" s="41" t="e">
        <f t="shared" si="8"/>
        <v>#REF!</v>
      </c>
      <c r="X17" s="41" t="e">
        <f t="shared" si="8"/>
        <v>#REF!</v>
      </c>
      <c r="Y17" s="41" t="e">
        <f t="shared" si="8"/>
        <v>#REF!</v>
      </c>
      <c r="Z17" s="41" t="e">
        <f t="shared" si="8"/>
        <v>#REF!</v>
      </c>
      <c r="AA17" s="41" t="e">
        <f t="shared" si="8"/>
        <v>#REF!</v>
      </c>
      <c r="AB17" s="41" t="e">
        <f t="shared" si="8"/>
        <v>#REF!</v>
      </c>
      <c r="AC17" s="41" t="e">
        <f t="shared" si="8"/>
        <v>#REF!</v>
      </c>
      <c r="AD17" s="41" t="e">
        <f t="shared" si="8"/>
        <v>#REF!</v>
      </c>
      <c r="AE17" s="41" t="e">
        <f t="shared" si="8"/>
        <v>#REF!</v>
      </c>
      <c r="AF17" s="41" t="e">
        <f t="shared" si="8"/>
        <v>#REF!</v>
      </c>
      <c r="AG17" s="41" t="e">
        <f t="shared" si="8"/>
        <v>#REF!</v>
      </c>
      <c r="AH17" s="41" t="e">
        <f t="shared" si="8"/>
        <v>#REF!</v>
      </c>
      <c r="AI17" s="41" t="e">
        <f t="shared" si="8"/>
        <v>#REF!</v>
      </c>
      <c r="AJ17" s="41" t="e">
        <f t="shared" si="9"/>
        <v>#REF!</v>
      </c>
      <c r="AK17" s="41" t="e">
        <f t="shared" si="9"/>
        <v>#REF!</v>
      </c>
      <c r="AL17" s="41" t="e">
        <f t="shared" si="9"/>
        <v>#REF!</v>
      </c>
      <c r="AM17" s="41" t="e">
        <f t="shared" si="9"/>
        <v>#REF!</v>
      </c>
      <c r="AN17" s="41" t="e">
        <f t="shared" si="9"/>
        <v>#REF!</v>
      </c>
      <c r="AO17" s="41" t="e">
        <f t="shared" si="9"/>
        <v>#REF!</v>
      </c>
      <c r="AP17" s="41" t="e">
        <f t="shared" si="9"/>
        <v>#REF!</v>
      </c>
      <c r="AQ17" s="41" t="e">
        <f t="shared" si="9"/>
        <v>#REF!</v>
      </c>
      <c r="AR17" s="41" t="e">
        <f t="shared" si="9"/>
        <v>#REF!</v>
      </c>
      <c r="AS17" s="41" t="e">
        <f t="shared" si="9"/>
        <v>#REF!</v>
      </c>
      <c r="AT17" s="41" t="e">
        <f t="shared" si="9"/>
        <v>#REF!</v>
      </c>
      <c r="AU17" s="41" t="e">
        <f t="shared" si="9"/>
        <v>#REF!</v>
      </c>
      <c r="AV17" s="41" t="e">
        <f t="shared" si="9"/>
        <v>#REF!</v>
      </c>
      <c r="AW17" s="41" t="e">
        <f t="shared" si="9"/>
        <v>#REF!</v>
      </c>
      <c r="AX17" s="41" t="e">
        <f t="shared" si="9"/>
        <v>#REF!</v>
      </c>
      <c r="AY17" s="41" t="e">
        <f t="shared" si="9"/>
        <v>#REF!</v>
      </c>
      <c r="AZ17" s="41" t="e">
        <f t="shared" si="10"/>
        <v>#REF!</v>
      </c>
      <c r="BA17" s="41" t="e">
        <f t="shared" si="10"/>
        <v>#REF!</v>
      </c>
      <c r="BB17" s="41" t="e">
        <f t="shared" si="10"/>
        <v>#REF!</v>
      </c>
      <c r="BC17" s="41" t="e">
        <f t="shared" si="10"/>
        <v>#REF!</v>
      </c>
      <c r="BD17" s="41" t="e">
        <f t="shared" si="10"/>
        <v>#REF!</v>
      </c>
      <c r="BE17" s="41" t="e">
        <f t="shared" si="10"/>
        <v>#REF!</v>
      </c>
      <c r="BF17" s="41" t="e">
        <f t="shared" si="10"/>
        <v>#REF!</v>
      </c>
      <c r="BG17" s="41" t="e">
        <f t="shared" si="10"/>
        <v>#REF!</v>
      </c>
      <c r="BH17" s="41" t="e">
        <f t="shared" si="10"/>
        <v>#REF!</v>
      </c>
      <c r="BI17" s="41" t="e">
        <f t="shared" si="10"/>
        <v>#REF!</v>
      </c>
      <c r="BJ17" s="41" t="e">
        <f t="shared" si="10"/>
        <v>#REF!</v>
      </c>
      <c r="BK17" s="41" t="e">
        <f t="shared" si="10"/>
        <v>#REF!</v>
      </c>
      <c r="BL17" s="41" t="e">
        <f t="shared" si="10"/>
        <v>#REF!</v>
      </c>
      <c r="BM17" s="41" t="e">
        <f t="shared" si="10"/>
        <v>#REF!</v>
      </c>
      <c r="BN17" s="41" t="e">
        <f t="shared" si="10"/>
        <v>#REF!</v>
      </c>
      <c r="BO17" s="41" t="e">
        <f t="shared" si="10"/>
        <v>#REF!</v>
      </c>
      <c r="BP17" s="41" t="e">
        <f t="shared" si="11"/>
        <v>#REF!</v>
      </c>
      <c r="BQ17" s="41" t="e">
        <f t="shared" si="11"/>
        <v>#REF!</v>
      </c>
      <c r="BR17" s="41" t="e">
        <f t="shared" si="11"/>
        <v>#REF!</v>
      </c>
      <c r="BS17" s="41" t="e">
        <f t="shared" si="11"/>
        <v>#REF!</v>
      </c>
      <c r="BT17" s="41" t="e">
        <f t="shared" si="11"/>
        <v>#REF!</v>
      </c>
      <c r="BU17" s="41" t="e">
        <f t="shared" si="11"/>
        <v>#REF!</v>
      </c>
      <c r="BV17" s="41" t="e">
        <f t="shared" si="11"/>
        <v>#REF!</v>
      </c>
      <c r="BW17" s="41" t="e">
        <f t="shared" si="11"/>
        <v>#REF!</v>
      </c>
      <c r="BX17" s="41" t="e">
        <f t="shared" si="11"/>
        <v>#REF!</v>
      </c>
      <c r="BY17" s="41" t="e">
        <f t="shared" si="11"/>
        <v>#REF!</v>
      </c>
      <c r="BZ17" s="41" t="e">
        <f t="shared" si="11"/>
        <v>#REF!</v>
      </c>
      <c r="CA17" s="41" t="e">
        <f t="shared" si="11"/>
        <v>#REF!</v>
      </c>
      <c r="CB17" s="41" t="e">
        <f t="shared" si="11"/>
        <v>#REF!</v>
      </c>
      <c r="CC17" s="41" t="e">
        <f t="shared" si="11"/>
        <v>#REF!</v>
      </c>
      <c r="CD17" s="41" t="e">
        <f t="shared" si="11"/>
        <v>#REF!</v>
      </c>
      <c r="CE17" s="41" t="e">
        <f t="shared" si="11"/>
        <v>#REF!</v>
      </c>
      <c r="CF17" s="41" t="e">
        <f t="shared" si="12"/>
        <v>#REF!</v>
      </c>
      <c r="CG17" s="41" t="e">
        <f t="shared" si="12"/>
        <v>#REF!</v>
      </c>
      <c r="CH17" s="41" t="e">
        <f t="shared" si="12"/>
        <v>#REF!</v>
      </c>
      <c r="CI17" s="41" t="e">
        <f t="shared" si="12"/>
        <v>#REF!</v>
      </c>
      <c r="CJ17" s="41" t="e">
        <f t="shared" si="12"/>
        <v>#REF!</v>
      </c>
      <c r="CK17" s="41" t="e">
        <f t="shared" si="12"/>
        <v>#REF!</v>
      </c>
      <c r="CL17" s="41" t="e">
        <f t="shared" si="12"/>
        <v>#REF!</v>
      </c>
      <c r="CM17" s="41" t="e">
        <f t="shared" si="12"/>
        <v>#REF!</v>
      </c>
      <c r="CN17" s="41" t="e">
        <f t="shared" si="12"/>
        <v>#REF!</v>
      </c>
      <c r="CO17" s="41" t="e">
        <f t="shared" si="12"/>
        <v>#REF!</v>
      </c>
      <c r="CP17" s="41" t="e">
        <f t="shared" si="12"/>
        <v>#REF!</v>
      </c>
      <c r="CQ17" s="41" t="e">
        <f t="shared" si="12"/>
        <v>#REF!</v>
      </c>
      <c r="CR17" s="41" t="e">
        <f t="shared" si="12"/>
        <v>#REF!</v>
      </c>
      <c r="CS17" s="41" t="e">
        <f t="shared" si="12"/>
        <v>#REF!</v>
      </c>
      <c r="CT17" s="41" t="e">
        <f t="shared" si="12"/>
        <v>#REF!</v>
      </c>
      <c r="CU17" s="41" t="e">
        <f t="shared" si="12"/>
        <v>#REF!</v>
      </c>
      <c r="CV17" s="41" t="e">
        <f t="shared" si="13"/>
        <v>#REF!</v>
      </c>
      <c r="CW17" s="41" t="e">
        <f t="shared" si="13"/>
        <v>#REF!</v>
      </c>
      <c r="CX17" s="41" t="e">
        <f t="shared" si="13"/>
        <v>#REF!</v>
      </c>
      <c r="CY17" s="41" t="e">
        <f t="shared" si="13"/>
        <v>#REF!</v>
      </c>
      <c r="CZ17" s="41" t="e">
        <f t="shared" si="13"/>
        <v>#REF!</v>
      </c>
      <c r="DA17" s="41" t="e">
        <f t="shared" si="13"/>
        <v>#REF!</v>
      </c>
      <c r="DB17" s="41" t="e">
        <f t="shared" si="13"/>
        <v>#REF!</v>
      </c>
      <c r="DC17" s="41" t="e">
        <f t="shared" si="13"/>
        <v>#REF!</v>
      </c>
      <c r="DD17" s="41" t="e">
        <f t="shared" si="13"/>
        <v>#REF!</v>
      </c>
      <c r="DE17" s="41" t="e">
        <f t="shared" si="13"/>
        <v>#REF!</v>
      </c>
      <c r="DF17" s="41" t="e">
        <f t="shared" si="13"/>
        <v>#REF!</v>
      </c>
      <c r="DG17" s="41" t="e">
        <f t="shared" si="13"/>
        <v>#REF!</v>
      </c>
      <c r="DH17" s="41" t="e">
        <f t="shared" si="13"/>
        <v>#REF!</v>
      </c>
      <c r="DI17" s="41" t="e">
        <f t="shared" si="13"/>
        <v>#REF!</v>
      </c>
      <c r="DJ17" s="41" t="e">
        <f t="shared" si="13"/>
        <v>#REF!</v>
      </c>
      <c r="DK17" s="41" t="e">
        <f t="shared" si="13"/>
        <v>#REF!</v>
      </c>
      <c r="DL17" s="41" t="e">
        <f t="shared" si="14"/>
        <v>#REF!</v>
      </c>
      <c r="DM17" s="41" t="e">
        <f t="shared" si="14"/>
        <v>#REF!</v>
      </c>
      <c r="DN17" s="41" t="e">
        <f t="shared" si="14"/>
        <v>#REF!</v>
      </c>
      <c r="DO17" s="41" t="e">
        <f t="shared" si="14"/>
        <v>#REF!</v>
      </c>
      <c r="DP17" s="41" t="e">
        <f t="shared" si="14"/>
        <v>#REF!</v>
      </c>
      <c r="DQ17" s="41" t="e">
        <f t="shared" si="14"/>
        <v>#REF!</v>
      </c>
      <c r="DR17" s="41" t="e">
        <f t="shared" si="14"/>
        <v>#REF!</v>
      </c>
      <c r="DS17" s="41" t="e">
        <f t="shared" si="14"/>
        <v>#REF!</v>
      </c>
      <c r="DT17" s="41" t="e">
        <f t="shared" si="14"/>
        <v>#REF!</v>
      </c>
      <c r="DU17" s="41" t="e">
        <f t="shared" si="14"/>
        <v>#REF!</v>
      </c>
      <c r="DV17" s="41" t="e">
        <f t="shared" si="14"/>
        <v>#REF!</v>
      </c>
      <c r="DW17" s="41" t="e">
        <f t="shared" si="14"/>
        <v>#REF!</v>
      </c>
      <c r="DX17" s="41" t="e">
        <f t="shared" si="14"/>
        <v>#REF!</v>
      </c>
      <c r="DY17" s="41" t="e">
        <f t="shared" si="14"/>
        <v>#REF!</v>
      </c>
      <c r="DZ17" s="41" t="e">
        <f t="shared" si="14"/>
        <v>#REF!</v>
      </c>
      <c r="EA17" s="41" t="e">
        <f t="shared" si="14"/>
        <v>#REF!</v>
      </c>
      <c r="EB17" s="41" t="e">
        <f t="shared" si="15"/>
        <v>#REF!</v>
      </c>
      <c r="EC17" s="41" t="e">
        <f t="shared" si="15"/>
        <v>#REF!</v>
      </c>
      <c r="ED17" s="41" t="e">
        <f t="shared" si="15"/>
        <v>#REF!</v>
      </c>
      <c r="EE17" s="41" t="e">
        <f t="shared" si="15"/>
        <v>#REF!</v>
      </c>
      <c r="EF17" s="41" t="e">
        <f t="shared" si="15"/>
        <v>#REF!</v>
      </c>
      <c r="EG17" s="41" t="e">
        <f t="shared" si="15"/>
        <v>#REF!</v>
      </c>
      <c r="EH17" s="41" t="e">
        <f t="shared" si="15"/>
        <v>#REF!</v>
      </c>
      <c r="EI17" s="41" t="e">
        <f t="shared" si="15"/>
        <v>#REF!</v>
      </c>
      <c r="EJ17" s="41" t="e">
        <f t="shared" si="15"/>
        <v>#REF!</v>
      </c>
      <c r="EK17" s="41" t="e">
        <f t="shared" si="15"/>
        <v>#REF!</v>
      </c>
      <c r="EL17" s="41" t="e">
        <f t="shared" si="15"/>
        <v>#REF!</v>
      </c>
      <c r="EM17" s="41" t="e">
        <f t="shared" si="15"/>
        <v>#REF!</v>
      </c>
      <c r="EN17" s="41" t="e">
        <f t="shared" si="15"/>
        <v>#REF!</v>
      </c>
      <c r="EO17" s="41" t="e">
        <f t="shared" si="15"/>
        <v>#REF!</v>
      </c>
      <c r="EP17" s="41" t="e">
        <f t="shared" si="15"/>
        <v>#REF!</v>
      </c>
      <c r="EQ17" s="41" t="e">
        <f t="shared" si="15"/>
        <v>#REF!</v>
      </c>
      <c r="ER17" s="41" t="e">
        <f t="shared" si="16"/>
        <v>#REF!</v>
      </c>
      <c r="ES17" s="41" t="e">
        <f t="shared" si="16"/>
        <v>#REF!</v>
      </c>
      <c r="ET17" s="41" t="e">
        <f t="shared" si="16"/>
        <v>#REF!</v>
      </c>
      <c r="EU17" s="41" t="e">
        <f t="shared" si="16"/>
        <v>#REF!</v>
      </c>
      <c r="EV17" s="41" t="e">
        <f t="shared" si="16"/>
        <v>#REF!</v>
      </c>
      <c r="EW17" s="41" t="e">
        <f t="shared" si="16"/>
        <v>#REF!</v>
      </c>
      <c r="EX17" s="41" t="e">
        <f t="shared" si="16"/>
        <v>#REF!</v>
      </c>
      <c r="EY17" s="41" t="e">
        <f t="shared" si="16"/>
        <v>#REF!</v>
      </c>
      <c r="EZ17" s="41" t="e">
        <f t="shared" si="16"/>
        <v>#REF!</v>
      </c>
      <c r="FA17" s="41" t="e">
        <f t="shared" si="16"/>
        <v>#REF!</v>
      </c>
      <c r="FB17" s="41" t="e">
        <f t="shared" si="16"/>
        <v>#REF!</v>
      </c>
      <c r="FC17" s="41" t="e">
        <f t="shared" si="16"/>
        <v>#REF!</v>
      </c>
      <c r="FD17" s="41" t="e">
        <f t="shared" si="16"/>
        <v>#REF!</v>
      </c>
      <c r="FE17" s="41" t="e">
        <f t="shared" si="16"/>
        <v>#REF!</v>
      </c>
      <c r="FF17" s="41" t="e">
        <f t="shared" si="16"/>
        <v>#REF!</v>
      </c>
      <c r="FG17" s="41" t="e">
        <f t="shared" si="16"/>
        <v>#REF!</v>
      </c>
      <c r="FH17" s="41" t="e">
        <f t="shared" si="17"/>
        <v>#REF!</v>
      </c>
      <c r="FI17" s="41" t="e">
        <f t="shared" si="17"/>
        <v>#REF!</v>
      </c>
      <c r="FJ17" s="41" t="e">
        <f t="shared" si="17"/>
        <v>#REF!</v>
      </c>
      <c r="FK17" s="41" t="e">
        <f t="shared" si="17"/>
        <v>#REF!</v>
      </c>
      <c r="FL17" s="41" t="e">
        <f t="shared" si="17"/>
        <v>#REF!</v>
      </c>
      <c r="FM17" s="41" t="e">
        <f t="shared" si="17"/>
        <v>#REF!</v>
      </c>
      <c r="FN17" s="41" t="e">
        <f t="shared" si="17"/>
        <v>#REF!</v>
      </c>
      <c r="FO17" s="41" t="e">
        <f t="shared" si="17"/>
        <v>#REF!</v>
      </c>
      <c r="FP17" s="41" t="e">
        <f t="shared" si="17"/>
        <v>#REF!</v>
      </c>
      <c r="FQ17" s="41" t="e">
        <f t="shared" si="17"/>
        <v>#REF!</v>
      </c>
      <c r="FR17" s="41" t="e">
        <f t="shared" si="17"/>
        <v>#REF!</v>
      </c>
      <c r="FS17" s="41" t="e">
        <f t="shared" si="17"/>
        <v>#REF!</v>
      </c>
      <c r="FT17" s="41" t="e">
        <f t="shared" si="17"/>
        <v>#REF!</v>
      </c>
      <c r="FU17" s="41" t="e">
        <f t="shared" si="17"/>
        <v>#REF!</v>
      </c>
      <c r="FV17" s="41" t="e">
        <f t="shared" si="17"/>
        <v>#REF!</v>
      </c>
      <c r="FW17" s="41" t="e">
        <f t="shared" si="17"/>
        <v>#REF!</v>
      </c>
      <c r="FX17" s="41" t="e">
        <f t="shared" si="18"/>
        <v>#REF!</v>
      </c>
      <c r="FY17" s="41" t="e">
        <f t="shared" si="18"/>
        <v>#REF!</v>
      </c>
      <c r="FZ17" s="41" t="e">
        <f t="shared" si="18"/>
        <v>#REF!</v>
      </c>
      <c r="GA17" s="41" t="e">
        <f t="shared" si="18"/>
        <v>#REF!</v>
      </c>
      <c r="GB17" s="41" t="e">
        <f t="shared" si="18"/>
        <v>#REF!</v>
      </c>
      <c r="GC17" s="41" t="e">
        <f t="shared" si="18"/>
        <v>#REF!</v>
      </c>
      <c r="GD17" s="41" t="e">
        <f t="shared" si="18"/>
        <v>#REF!</v>
      </c>
      <c r="GE17" s="41" t="e">
        <f t="shared" si="18"/>
        <v>#REF!</v>
      </c>
      <c r="GF17" s="41" t="e">
        <f t="shared" si="18"/>
        <v>#REF!</v>
      </c>
      <c r="GG17" s="41" t="e">
        <f t="shared" si="18"/>
        <v>#REF!</v>
      </c>
      <c r="GH17" s="41" t="e">
        <f t="shared" si="18"/>
        <v>#REF!</v>
      </c>
      <c r="GI17" s="41" t="e">
        <f t="shared" si="18"/>
        <v>#REF!</v>
      </c>
      <c r="GJ17" s="41" t="e">
        <f t="shared" si="18"/>
        <v>#REF!</v>
      </c>
      <c r="GK17" s="41" t="e">
        <f t="shared" si="18"/>
        <v>#REF!</v>
      </c>
      <c r="GL17" s="41" t="e">
        <f t="shared" si="18"/>
        <v>#REF!</v>
      </c>
      <c r="GM17" s="41" t="e">
        <f t="shared" si="18"/>
        <v>#REF!</v>
      </c>
      <c r="GN17" s="41" t="e">
        <f t="shared" si="19"/>
        <v>#REF!</v>
      </c>
      <c r="GO17" s="41" t="e">
        <f t="shared" si="19"/>
        <v>#REF!</v>
      </c>
      <c r="GP17" s="41" t="e">
        <f t="shared" si="19"/>
        <v>#REF!</v>
      </c>
      <c r="GQ17" s="41" t="e">
        <f t="shared" si="19"/>
        <v>#REF!</v>
      </c>
      <c r="GR17" s="41" t="e">
        <f t="shared" si="19"/>
        <v>#REF!</v>
      </c>
      <c r="GS17" s="41" t="e">
        <f t="shared" si="19"/>
        <v>#REF!</v>
      </c>
      <c r="GT17" s="41" t="e">
        <f t="shared" si="19"/>
        <v>#REF!</v>
      </c>
      <c r="GU17" s="41" t="e">
        <f t="shared" si="19"/>
        <v>#REF!</v>
      </c>
      <c r="GV17" s="41" t="e">
        <f t="shared" si="19"/>
        <v>#REF!</v>
      </c>
      <c r="GW17" s="41" t="e">
        <f t="shared" si="19"/>
        <v>#REF!</v>
      </c>
      <c r="GX17" s="41" t="e">
        <f t="shared" si="19"/>
        <v>#REF!</v>
      </c>
      <c r="GY17" s="41" t="e">
        <f t="shared" si="19"/>
        <v>#REF!</v>
      </c>
      <c r="GZ17" s="41" t="e">
        <f t="shared" si="19"/>
        <v>#REF!</v>
      </c>
      <c r="HA17" s="41" t="e">
        <f t="shared" si="19"/>
        <v>#REF!</v>
      </c>
      <c r="HB17" s="41" t="e">
        <f t="shared" si="19"/>
        <v>#REF!</v>
      </c>
      <c r="HC17" s="41" t="e">
        <f t="shared" si="19"/>
        <v>#REF!</v>
      </c>
      <c r="HD17" s="41" t="e">
        <f t="shared" si="20"/>
        <v>#REF!</v>
      </c>
      <c r="HE17" s="41" t="e">
        <f t="shared" si="20"/>
        <v>#REF!</v>
      </c>
      <c r="HF17" s="41" t="e">
        <f t="shared" si="20"/>
        <v>#REF!</v>
      </c>
      <c r="HG17" s="41" t="e">
        <f t="shared" si="20"/>
        <v>#REF!</v>
      </c>
      <c r="HH17" s="41" t="e">
        <f t="shared" si="20"/>
        <v>#REF!</v>
      </c>
      <c r="HI17" s="41" t="e">
        <f t="shared" si="20"/>
        <v>#REF!</v>
      </c>
      <c r="HJ17" s="41" t="e">
        <f t="shared" si="20"/>
        <v>#REF!</v>
      </c>
    </row>
    <row r="18" spans="1:218" ht="14.4" x14ac:dyDescent="0.3">
      <c r="A18" s="42">
        <v>15</v>
      </c>
      <c r="B18" s="43" t="e">
        <f>'CMM3 - AUX CALC'!$P$67</f>
        <v>#REF!</v>
      </c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 t="e">
        <f>$B18/(_xlfn.SINGLE(PrazoConcessao)*12-Q$3+1)</f>
        <v>#REF!</v>
      </c>
      <c r="R18" s="41" t="e">
        <f t="shared" si="7"/>
        <v>#REF!</v>
      </c>
      <c r="S18" s="41" t="e">
        <f t="shared" si="7"/>
        <v>#REF!</v>
      </c>
      <c r="T18" s="41" t="e">
        <f t="shared" si="8"/>
        <v>#REF!</v>
      </c>
      <c r="U18" s="41" t="e">
        <f t="shared" si="8"/>
        <v>#REF!</v>
      </c>
      <c r="V18" s="41" t="e">
        <f t="shared" si="8"/>
        <v>#REF!</v>
      </c>
      <c r="W18" s="41" t="e">
        <f t="shared" si="8"/>
        <v>#REF!</v>
      </c>
      <c r="X18" s="41" t="e">
        <f t="shared" si="8"/>
        <v>#REF!</v>
      </c>
      <c r="Y18" s="41" t="e">
        <f t="shared" si="8"/>
        <v>#REF!</v>
      </c>
      <c r="Z18" s="41" t="e">
        <f t="shared" si="8"/>
        <v>#REF!</v>
      </c>
      <c r="AA18" s="41" t="e">
        <f t="shared" si="8"/>
        <v>#REF!</v>
      </c>
      <c r="AB18" s="41" t="e">
        <f t="shared" si="8"/>
        <v>#REF!</v>
      </c>
      <c r="AC18" s="41" t="e">
        <f t="shared" si="8"/>
        <v>#REF!</v>
      </c>
      <c r="AD18" s="41" t="e">
        <f t="shared" si="8"/>
        <v>#REF!</v>
      </c>
      <c r="AE18" s="41" t="e">
        <f t="shared" si="8"/>
        <v>#REF!</v>
      </c>
      <c r="AF18" s="41" t="e">
        <f t="shared" si="8"/>
        <v>#REF!</v>
      </c>
      <c r="AG18" s="41" t="e">
        <f t="shared" si="8"/>
        <v>#REF!</v>
      </c>
      <c r="AH18" s="41" t="e">
        <f t="shared" si="8"/>
        <v>#REF!</v>
      </c>
      <c r="AI18" s="41" t="e">
        <f t="shared" si="8"/>
        <v>#REF!</v>
      </c>
      <c r="AJ18" s="41" t="e">
        <f t="shared" si="9"/>
        <v>#REF!</v>
      </c>
      <c r="AK18" s="41" t="e">
        <f t="shared" si="9"/>
        <v>#REF!</v>
      </c>
      <c r="AL18" s="41" t="e">
        <f t="shared" si="9"/>
        <v>#REF!</v>
      </c>
      <c r="AM18" s="41" t="e">
        <f t="shared" si="9"/>
        <v>#REF!</v>
      </c>
      <c r="AN18" s="41" t="e">
        <f t="shared" si="9"/>
        <v>#REF!</v>
      </c>
      <c r="AO18" s="41" t="e">
        <f t="shared" si="9"/>
        <v>#REF!</v>
      </c>
      <c r="AP18" s="41" t="e">
        <f t="shared" si="9"/>
        <v>#REF!</v>
      </c>
      <c r="AQ18" s="41" t="e">
        <f t="shared" si="9"/>
        <v>#REF!</v>
      </c>
      <c r="AR18" s="41" t="e">
        <f t="shared" si="9"/>
        <v>#REF!</v>
      </c>
      <c r="AS18" s="41" t="e">
        <f t="shared" si="9"/>
        <v>#REF!</v>
      </c>
      <c r="AT18" s="41" t="e">
        <f t="shared" si="9"/>
        <v>#REF!</v>
      </c>
      <c r="AU18" s="41" t="e">
        <f t="shared" si="9"/>
        <v>#REF!</v>
      </c>
      <c r="AV18" s="41" t="e">
        <f t="shared" si="9"/>
        <v>#REF!</v>
      </c>
      <c r="AW18" s="41" t="e">
        <f t="shared" si="9"/>
        <v>#REF!</v>
      </c>
      <c r="AX18" s="41" t="e">
        <f t="shared" si="9"/>
        <v>#REF!</v>
      </c>
      <c r="AY18" s="41" t="e">
        <f t="shared" si="9"/>
        <v>#REF!</v>
      </c>
      <c r="AZ18" s="41" t="e">
        <f t="shared" si="10"/>
        <v>#REF!</v>
      </c>
      <c r="BA18" s="41" t="e">
        <f t="shared" si="10"/>
        <v>#REF!</v>
      </c>
      <c r="BB18" s="41" t="e">
        <f t="shared" si="10"/>
        <v>#REF!</v>
      </c>
      <c r="BC18" s="41" t="e">
        <f t="shared" si="10"/>
        <v>#REF!</v>
      </c>
      <c r="BD18" s="41" t="e">
        <f t="shared" si="10"/>
        <v>#REF!</v>
      </c>
      <c r="BE18" s="41" t="e">
        <f t="shared" si="10"/>
        <v>#REF!</v>
      </c>
      <c r="BF18" s="41" t="e">
        <f t="shared" si="10"/>
        <v>#REF!</v>
      </c>
      <c r="BG18" s="41" t="e">
        <f t="shared" si="10"/>
        <v>#REF!</v>
      </c>
      <c r="BH18" s="41" t="e">
        <f t="shared" si="10"/>
        <v>#REF!</v>
      </c>
      <c r="BI18" s="41" t="e">
        <f t="shared" si="10"/>
        <v>#REF!</v>
      </c>
      <c r="BJ18" s="41" t="e">
        <f t="shared" si="10"/>
        <v>#REF!</v>
      </c>
      <c r="BK18" s="41" t="e">
        <f t="shared" si="10"/>
        <v>#REF!</v>
      </c>
      <c r="BL18" s="41" t="e">
        <f t="shared" si="10"/>
        <v>#REF!</v>
      </c>
      <c r="BM18" s="41" t="e">
        <f t="shared" si="10"/>
        <v>#REF!</v>
      </c>
      <c r="BN18" s="41" t="e">
        <f t="shared" si="10"/>
        <v>#REF!</v>
      </c>
      <c r="BO18" s="41" t="e">
        <f t="shared" si="10"/>
        <v>#REF!</v>
      </c>
      <c r="BP18" s="41" t="e">
        <f t="shared" si="11"/>
        <v>#REF!</v>
      </c>
      <c r="BQ18" s="41" t="e">
        <f t="shared" si="11"/>
        <v>#REF!</v>
      </c>
      <c r="BR18" s="41" t="e">
        <f t="shared" si="11"/>
        <v>#REF!</v>
      </c>
      <c r="BS18" s="41" t="e">
        <f t="shared" si="11"/>
        <v>#REF!</v>
      </c>
      <c r="BT18" s="41" t="e">
        <f t="shared" si="11"/>
        <v>#REF!</v>
      </c>
      <c r="BU18" s="41" t="e">
        <f t="shared" si="11"/>
        <v>#REF!</v>
      </c>
      <c r="BV18" s="41" t="e">
        <f t="shared" si="11"/>
        <v>#REF!</v>
      </c>
      <c r="BW18" s="41" t="e">
        <f t="shared" si="11"/>
        <v>#REF!</v>
      </c>
      <c r="BX18" s="41" t="e">
        <f t="shared" si="11"/>
        <v>#REF!</v>
      </c>
      <c r="BY18" s="41" t="e">
        <f t="shared" si="11"/>
        <v>#REF!</v>
      </c>
      <c r="BZ18" s="41" t="e">
        <f t="shared" si="11"/>
        <v>#REF!</v>
      </c>
      <c r="CA18" s="41" t="e">
        <f t="shared" si="11"/>
        <v>#REF!</v>
      </c>
      <c r="CB18" s="41" t="e">
        <f t="shared" si="11"/>
        <v>#REF!</v>
      </c>
      <c r="CC18" s="41" t="e">
        <f t="shared" si="11"/>
        <v>#REF!</v>
      </c>
      <c r="CD18" s="41" t="e">
        <f t="shared" si="11"/>
        <v>#REF!</v>
      </c>
      <c r="CE18" s="41" t="e">
        <f t="shared" si="11"/>
        <v>#REF!</v>
      </c>
      <c r="CF18" s="41" t="e">
        <f t="shared" si="12"/>
        <v>#REF!</v>
      </c>
      <c r="CG18" s="41" t="e">
        <f t="shared" si="12"/>
        <v>#REF!</v>
      </c>
      <c r="CH18" s="41" t="e">
        <f t="shared" si="12"/>
        <v>#REF!</v>
      </c>
      <c r="CI18" s="41" t="e">
        <f t="shared" si="12"/>
        <v>#REF!</v>
      </c>
      <c r="CJ18" s="41" t="e">
        <f t="shared" si="12"/>
        <v>#REF!</v>
      </c>
      <c r="CK18" s="41" t="e">
        <f t="shared" si="12"/>
        <v>#REF!</v>
      </c>
      <c r="CL18" s="41" t="e">
        <f t="shared" si="12"/>
        <v>#REF!</v>
      </c>
      <c r="CM18" s="41" t="e">
        <f t="shared" si="12"/>
        <v>#REF!</v>
      </c>
      <c r="CN18" s="41" t="e">
        <f t="shared" si="12"/>
        <v>#REF!</v>
      </c>
      <c r="CO18" s="41" t="e">
        <f t="shared" si="12"/>
        <v>#REF!</v>
      </c>
      <c r="CP18" s="41" t="e">
        <f t="shared" si="12"/>
        <v>#REF!</v>
      </c>
      <c r="CQ18" s="41" t="e">
        <f t="shared" si="12"/>
        <v>#REF!</v>
      </c>
      <c r="CR18" s="41" t="e">
        <f t="shared" si="12"/>
        <v>#REF!</v>
      </c>
      <c r="CS18" s="41" t="e">
        <f t="shared" si="12"/>
        <v>#REF!</v>
      </c>
      <c r="CT18" s="41" t="e">
        <f t="shared" si="12"/>
        <v>#REF!</v>
      </c>
      <c r="CU18" s="41" t="e">
        <f t="shared" si="12"/>
        <v>#REF!</v>
      </c>
      <c r="CV18" s="41" t="e">
        <f t="shared" si="13"/>
        <v>#REF!</v>
      </c>
      <c r="CW18" s="41" t="e">
        <f t="shared" si="13"/>
        <v>#REF!</v>
      </c>
      <c r="CX18" s="41" t="e">
        <f t="shared" si="13"/>
        <v>#REF!</v>
      </c>
      <c r="CY18" s="41" t="e">
        <f t="shared" si="13"/>
        <v>#REF!</v>
      </c>
      <c r="CZ18" s="41" t="e">
        <f t="shared" si="13"/>
        <v>#REF!</v>
      </c>
      <c r="DA18" s="41" t="e">
        <f t="shared" si="13"/>
        <v>#REF!</v>
      </c>
      <c r="DB18" s="41" t="e">
        <f t="shared" si="13"/>
        <v>#REF!</v>
      </c>
      <c r="DC18" s="41" t="e">
        <f t="shared" si="13"/>
        <v>#REF!</v>
      </c>
      <c r="DD18" s="41" t="e">
        <f t="shared" si="13"/>
        <v>#REF!</v>
      </c>
      <c r="DE18" s="41" t="e">
        <f t="shared" si="13"/>
        <v>#REF!</v>
      </c>
      <c r="DF18" s="41" t="e">
        <f t="shared" si="13"/>
        <v>#REF!</v>
      </c>
      <c r="DG18" s="41" t="e">
        <f t="shared" si="13"/>
        <v>#REF!</v>
      </c>
      <c r="DH18" s="41" t="e">
        <f t="shared" si="13"/>
        <v>#REF!</v>
      </c>
      <c r="DI18" s="41" t="e">
        <f t="shared" si="13"/>
        <v>#REF!</v>
      </c>
      <c r="DJ18" s="41" t="e">
        <f t="shared" si="13"/>
        <v>#REF!</v>
      </c>
      <c r="DK18" s="41" t="e">
        <f t="shared" si="13"/>
        <v>#REF!</v>
      </c>
      <c r="DL18" s="41" t="e">
        <f t="shared" si="14"/>
        <v>#REF!</v>
      </c>
      <c r="DM18" s="41" t="e">
        <f t="shared" si="14"/>
        <v>#REF!</v>
      </c>
      <c r="DN18" s="41" t="e">
        <f t="shared" si="14"/>
        <v>#REF!</v>
      </c>
      <c r="DO18" s="41" t="e">
        <f t="shared" si="14"/>
        <v>#REF!</v>
      </c>
      <c r="DP18" s="41" t="e">
        <f t="shared" si="14"/>
        <v>#REF!</v>
      </c>
      <c r="DQ18" s="41" t="e">
        <f t="shared" si="14"/>
        <v>#REF!</v>
      </c>
      <c r="DR18" s="41" t="e">
        <f t="shared" si="14"/>
        <v>#REF!</v>
      </c>
      <c r="DS18" s="41" t="e">
        <f t="shared" si="14"/>
        <v>#REF!</v>
      </c>
      <c r="DT18" s="41" t="e">
        <f t="shared" si="14"/>
        <v>#REF!</v>
      </c>
      <c r="DU18" s="41" t="e">
        <f t="shared" si="14"/>
        <v>#REF!</v>
      </c>
      <c r="DV18" s="41" t="e">
        <f t="shared" si="14"/>
        <v>#REF!</v>
      </c>
      <c r="DW18" s="41" t="e">
        <f t="shared" si="14"/>
        <v>#REF!</v>
      </c>
      <c r="DX18" s="41" t="e">
        <f t="shared" si="14"/>
        <v>#REF!</v>
      </c>
      <c r="DY18" s="41" t="e">
        <f t="shared" si="14"/>
        <v>#REF!</v>
      </c>
      <c r="DZ18" s="41" t="e">
        <f t="shared" si="14"/>
        <v>#REF!</v>
      </c>
      <c r="EA18" s="41" t="e">
        <f t="shared" si="14"/>
        <v>#REF!</v>
      </c>
      <c r="EB18" s="41" t="e">
        <f t="shared" si="15"/>
        <v>#REF!</v>
      </c>
      <c r="EC18" s="41" t="e">
        <f t="shared" si="15"/>
        <v>#REF!</v>
      </c>
      <c r="ED18" s="41" t="e">
        <f t="shared" si="15"/>
        <v>#REF!</v>
      </c>
      <c r="EE18" s="41" t="e">
        <f t="shared" si="15"/>
        <v>#REF!</v>
      </c>
      <c r="EF18" s="41" t="e">
        <f t="shared" si="15"/>
        <v>#REF!</v>
      </c>
      <c r="EG18" s="41" t="e">
        <f t="shared" si="15"/>
        <v>#REF!</v>
      </c>
      <c r="EH18" s="41" t="e">
        <f t="shared" si="15"/>
        <v>#REF!</v>
      </c>
      <c r="EI18" s="41" t="e">
        <f t="shared" si="15"/>
        <v>#REF!</v>
      </c>
      <c r="EJ18" s="41" t="e">
        <f t="shared" si="15"/>
        <v>#REF!</v>
      </c>
      <c r="EK18" s="41" t="e">
        <f t="shared" si="15"/>
        <v>#REF!</v>
      </c>
      <c r="EL18" s="41" t="e">
        <f t="shared" si="15"/>
        <v>#REF!</v>
      </c>
      <c r="EM18" s="41" t="e">
        <f t="shared" si="15"/>
        <v>#REF!</v>
      </c>
      <c r="EN18" s="41" t="e">
        <f t="shared" si="15"/>
        <v>#REF!</v>
      </c>
      <c r="EO18" s="41" t="e">
        <f t="shared" si="15"/>
        <v>#REF!</v>
      </c>
      <c r="EP18" s="41" t="e">
        <f t="shared" si="15"/>
        <v>#REF!</v>
      </c>
      <c r="EQ18" s="41" t="e">
        <f t="shared" si="15"/>
        <v>#REF!</v>
      </c>
      <c r="ER18" s="41" t="e">
        <f t="shared" si="16"/>
        <v>#REF!</v>
      </c>
      <c r="ES18" s="41" t="e">
        <f t="shared" si="16"/>
        <v>#REF!</v>
      </c>
      <c r="ET18" s="41" t="e">
        <f t="shared" si="16"/>
        <v>#REF!</v>
      </c>
      <c r="EU18" s="41" t="e">
        <f t="shared" si="16"/>
        <v>#REF!</v>
      </c>
      <c r="EV18" s="41" t="e">
        <f t="shared" si="16"/>
        <v>#REF!</v>
      </c>
      <c r="EW18" s="41" t="e">
        <f t="shared" si="16"/>
        <v>#REF!</v>
      </c>
      <c r="EX18" s="41" t="e">
        <f t="shared" si="16"/>
        <v>#REF!</v>
      </c>
      <c r="EY18" s="41" t="e">
        <f t="shared" si="16"/>
        <v>#REF!</v>
      </c>
      <c r="EZ18" s="41" t="e">
        <f t="shared" si="16"/>
        <v>#REF!</v>
      </c>
      <c r="FA18" s="41" t="e">
        <f t="shared" si="16"/>
        <v>#REF!</v>
      </c>
      <c r="FB18" s="41" t="e">
        <f t="shared" si="16"/>
        <v>#REF!</v>
      </c>
      <c r="FC18" s="41" t="e">
        <f t="shared" si="16"/>
        <v>#REF!</v>
      </c>
      <c r="FD18" s="41" t="e">
        <f t="shared" si="16"/>
        <v>#REF!</v>
      </c>
      <c r="FE18" s="41" t="e">
        <f t="shared" si="16"/>
        <v>#REF!</v>
      </c>
      <c r="FF18" s="41" t="e">
        <f t="shared" si="16"/>
        <v>#REF!</v>
      </c>
      <c r="FG18" s="41" t="e">
        <f t="shared" si="16"/>
        <v>#REF!</v>
      </c>
      <c r="FH18" s="41" t="e">
        <f t="shared" si="17"/>
        <v>#REF!</v>
      </c>
      <c r="FI18" s="41" t="e">
        <f t="shared" si="17"/>
        <v>#REF!</v>
      </c>
      <c r="FJ18" s="41" t="e">
        <f t="shared" si="17"/>
        <v>#REF!</v>
      </c>
      <c r="FK18" s="41" t="e">
        <f t="shared" si="17"/>
        <v>#REF!</v>
      </c>
      <c r="FL18" s="41" t="e">
        <f t="shared" si="17"/>
        <v>#REF!</v>
      </c>
      <c r="FM18" s="41" t="e">
        <f t="shared" si="17"/>
        <v>#REF!</v>
      </c>
      <c r="FN18" s="41" t="e">
        <f t="shared" si="17"/>
        <v>#REF!</v>
      </c>
      <c r="FO18" s="41" t="e">
        <f t="shared" si="17"/>
        <v>#REF!</v>
      </c>
      <c r="FP18" s="41" t="e">
        <f t="shared" si="17"/>
        <v>#REF!</v>
      </c>
      <c r="FQ18" s="41" t="e">
        <f t="shared" si="17"/>
        <v>#REF!</v>
      </c>
      <c r="FR18" s="41" t="e">
        <f t="shared" si="17"/>
        <v>#REF!</v>
      </c>
      <c r="FS18" s="41" t="e">
        <f t="shared" si="17"/>
        <v>#REF!</v>
      </c>
      <c r="FT18" s="41" t="e">
        <f t="shared" si="17"/>
        <v>#REF!</v>
      </c>
      <c r="FU18" s="41" t="e">
        <f t="shared" si="17"/>
        <v>#REF!</v>
      </c>
      <c r="FV18" s="41" t="e">
        <f t="shared" si="17"/>
        <v>#REF!</v>
      </c>
      <c r="FW18" s="41" t="e">
        <f t="shared" si="17"/>
        <v>#REF!</v>
      </c>
      <c r="FX18" s="41" t="e">
        <f t="shared" si="18"/>
        <v>#REF!</v>
      </c>
      <c r="FY18" s="41" t="e">
        <f t="shared" si="18"/>
        <v>#REF!</v>
      </c>
      <c r="FZ18" s="41" t="e">
        <f t="shared" si="18"/>
        <v>#REF!</v>
      </c>
      <c r="GA18" s="41" t="e">
        <f t="shared" si="18"/>
        <v>#REF!</v>
      </c>
      <c r="GB18" s="41" t="e">
        <f t="shared" si="18"/>
        <v>#REF!</v>
      </c>
      <c r="GC18" s="41" t="e">
        <f t="shared" si="18"/>
        <v>#REF!</v>
      </c>
      <c r="GD18" s="41" t="e">
        <f t="shared" si="18"/>
        <v>#REF!</v>
      </c>
      <c r="GE18" s="41" t="e">
        <f t="shared" si="18"/>
        <v>#REF!</v>
      </c>
      <c r="GF18" s="41" t="e">
        <f t="shared" si="18"/>
        <v>#REF!</v>
      </c>
      <c r="GG18" s="41" t="e">
        <f t="shared" si="18"/>
        <v>#REF!</v>
      </c>
      <c r="GH18" s="41" t="e">
        <f t="shared" si="18"/>
        <v>#REF!</v>
      </c>
      <c r="GI18" s="41" t="e">
        <f t="shared" si="18"/>
        <v>#REF!</v>
      </c>
      <c r="GJ18" s="41" t="e">
        <f t="shared" si="18"/>
        <v>#REF!</v>
      </c>
      <c r="GK18" s="41" t="e">
        <f t="shared" si="18"/>
        <v>#REF!</v>
      </c>
      <c r="GL18" s="41" t="e">
        <f t="shared" si="18"/>
        <v>#REF!</v>
      </c>
      <c r="GM18" s="41" t="e">
        <f t="shared" si="18"/>
        <v>#REF!</v>
      </c>
      <c r="GN18" s="41" t="e">
        <f t="shared" si="19"/>
        <v>#REF!</v>
      </c>
      <c r="GO18" s="41" t="e">
        <f t="shared" si="19"/>
        <v>#REF!</v>
      </c>
      <c r="GP18" s="41" t="e">
        <f t="shared" si="19"/>
        <v>#REF!</v>
      </c>
      <c r="GQ18" s="41" t="e">
        <f t="shared" si="19"/>
        <v>#REF!</v>
      </c>
      <c r="GR18" s="41" t="e">
        <f t="shared" si="19"/>
        <v>#REF!</v>
      </c>
      <c r="GS18" s="41" t="e">
        <f t="shared" si="19"/>
        <v>#REF!</v>
      </c>
      <c r="GT18" s="41" t="e">
        <f t="shared" si="19"/>
        <v>#REF!</v>
      </c>
      <c r="GU18" s="41" t="e">
        <f t="shared" si="19"/>
        <v>#REF!</v>
      </c>
      <c r="GV18" s="41" t="e">
        <f t="shared" si="19"/>
        <v>#REF!</v>
      </c>
      <c r="GW18" s="41" t="e">
        <f t="shared" si="19"/>
        <v>#REF!</v>
      </c>
      <c r="GX18" s="41" t="e">
        <f t="shared" si="19"/>
        <v>#REF!</v>
      </c>
      <c r="GY18" s="41" t="e">
        <f t="shared" si="19"/>
        <v>#REF!</v>
      </c>
      <c r="GZ18" s="41" t="e">
        <f t="shared" si="19"/>
        <v>#REF!</v>
      </c>
      <c r="HA18" s="41" t="e">
        <f t="shared" si="19"/>
        <v>#REF!</v>
      </c>
      <c r="HB18" s="41" t="e">
        <f t="shared" si="19"/>
        <v>#REF!</v>
      </c>
      <c r="HC18" s="41" t="e">
        <f t="shared" si="19"/>
        <v>#REF!</v>
      </c>
      <c r="HD18" s="41" t="e">
        <f t="shared" si="20"/>
        <v>#REF!</v>
      </c>
      <c r="HE18" s="41" t="e">
        <f t="shared" si="20"/>
        <v>#REF!</v>
      </c>
      <c r="HF18" s="41" t="e">
        <f t="shared" si="20"/>
        <v>#REF!</v>
      </c>
      <c r="HG18" s="41" t="e">
        <f t="shared" si="20"/>
        <v>#REF!</v>
      </c>
      <c r="HH18" s="41" t="e">
        <f t="shared" si="20"/>
        <v>#REF!</v>
      </c>
      <c r="HI18" s="41" t="e">
        <f t="shared" si="20"/>
        <v>#REF!</v>
      </c>
      <c r="HJ18" s="41" t="e">
        <f t="shared" si="20"/>
        <v>#REF!</v>
      </c>
    </row>
    <row r="19" spans="1:218" ht="14.4" x14ac:dyDescent="0.3">
      <c r="A19" s="42">
        <v>16</v>
      </c>
      <c r="B19" s="43" t="e">
        <f>'CMM3 - AUX CALC'!$Q$67</f>
        <v>#REF!</v>
      </c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 t="e">
        <f>$B19/(_xlfn.SINGLE(PrazoConcessao)*12-R$3+1)</f>
        <v>#REF!</v>
      </c>
      <c r="S19" s="41" t="e">
        <f t="shared" si="7"/>
        <v>#REF!</v>
      </c>
      <c r="T19" s="41" t="e">
        <f t="shared" si="8"/>
        <v>#REF!</v>
      </c>
      <c r="U19" s="41" t="e">
        <f t="shared" si="8"/>
        <v>#REF!</v>
      </c>
      <c r="V19" s="41" t="e">
        <f t="shared" si="8"/>
        <v>#REF!</v>
      </c>
      <c r="W19" s="41" t="e">
        <f t="shared" si="8"/>
        <v>#REF!</v>
      </c>
      <c r="X19" s="41" t="e">
        <f t="shared" si="8"/>
        <v>#REF!</v>
      </c>
      <c r="Y19" s="41" t="e">
        <f t="shared" si="8"/>
        <v>#REF!</v>
      </c>
      <c r="Z19" s="41" t="e">
        <f t="shared" si="8"/>
        <v>#REF!</v>
      </c>
      <c r="AA19" s="41" t="e">
        <f t="shared" si="8"/>
        <v>#REF!</v>
      </c>
      <c r="AB19" s="41" t="e">
        <f t="shared" si="8"/>
        <v>#REF!</v>
      </c>
      <c r="AC19" s="41" t="e">
        <f t="shared" si="8"/>
        <v>#REF!</v>
      </c>
      <c r="AD19" s="41" t="e">
        <f t="shared" si="8"/>
        <v>#REF!</v>
      </c>
      <c r="AE19" s="41" t="e">
        <f t="shared" si="8"/>
        <v>#REF!</v>
      </c>
      <c r="AF19" s="41" t="e">
        <f t="shared" si="8"/>
        <v>#REF!</v>
      </c>
      <c r="AG19" s="41" t="e">
        <f t="shared" si="8"/>
        <v>#REF!</v>
      </c>
      <c r="AH19" s="41" t="e">
        <f t="shared" si="8"/>
        <v>#REF!</v>
      </c>
      <c r="AI19" s="41" t="e">
        <f t="shared" ref="AI19:AX34" si="21">AH19</f>
        <v>#REF!</v>
      </c>
      <c r="AJ19" s="41" t="e">
        <f t="shared" si="21"/>
        <v>#REF!</v>
      </c>
      <c r="AK19" s="41" t="e">
        <f t="shared" si="21"/>
        <v>#REF!</v>
      </c>
      <c r="AL19" s="41" t="e">
        <f t="shared" si="21"/>
        <v>#REF!</v>
      </c>
      <c r="AM19" s="41" t="e">
        <f t="shared" si="21"/>
        <v>#REF!</v>
      </c>
      <c r="AN19" s="41" t="e">
        <f t="shared" si="21"/>
        <v>#REF!</v>
      </c>
      <c r="AO19" s="41" t="e">
        <f t="shared" si="21"/>
        <v>#REF!</v>
      </c>
      <c r="AP19" s="41" t="e">
        <f t="shared" si="21"/>
        <v>#REF!</v>
      </c>
      <c r="AQ19" s="41" t="e">
        <f t="shared" si="21"/>
        <v>#REF!</v>
      </c>
      <c r="AR19" s="41" t="e">
        <f t="shared" si="21"/>
        <v>#REF!</v>
      </c>
      <c r="AS19" s="41" t="e">
        <f t="shared" si="21"/>
        <v>#REF!</v>
      </c>
      <c r="AT19" s="41" t="e">
        <f t="shared" si="21"/>
        <v>#REF!</v>
      </c>
      <c r="AU19" s="41" t="e">
        <f t="shared" si="21"/>
        <v>#REF!</v>
      </c>
      <c r="AV19" s="41" t="e">
        <f t="shared" si="21"/>
        <v>#REF!</v>
      </c>
      <c r="AW19" s="41" t="e">
        <f t="shared" si="21"/>
        <v>#REF!</v>
      </c>
      <c r="AX19" s="41" t="e">
        <f t="shared" si="21"/>
        <v>#REF!</v>
      </c>
      <c r="AY19" s="41" t="e">
        <f t="shared" si="9"/>
        <v>#REF!</v>
      </c>
      <c r="AZ19" s="41" t="e">
        <f t="shared" si="10"/>
        <v>#REF!</v>
      </c>
      <c r="BA19" s="41" t="e">
        <f t="shared" si="10"/>
        <v>#REF!</v>
      </c>
      <c r="BB19" s="41" t="e">
        <f t="shared" si="10"/>
        <v>#REF!</v>
      </c>
      <c r="BC19" s="41" t="e">
        <f t="shared" si="10"/>
        <v>#REF!</v>
      </c>
      <c r="BD19" s="41" t="e">
        <f t="shared" si="10"/>
        <v>#REF!</v>
      </c>
      <c r="BE19" s="41" t="e">
        <f t="shared" si="10"/>
        <v>#REF!</v>
      </c>
      <c r="BF19" s="41" t="e">
        <f t="shared" si="10"/>
        <v>#REF!</v>
      </c>
      <c r="BG19" s="41" t="e">
        <f t="shared" si="10"/>
        <v>#REF!</v>
      </c>
      <c r="BH19" s="41" t="e">
        <f t="shared" si="10"/>
        <v>#REF!</v>
      </c>
      <c r="BI19" s="41" t="e">
        <f t="shared" si="10"/>
        <v>#REF!</v>
      </c>
      <c r="BJ19" s="41" t="e">
        <f t="shared" si="10"/>
        <v>#REF!</v>
      </c>
      <c r="BK19" s="41" t="e">
        <f t="shared" si="10"/>
        <v>#REF!</v>
      </c>
      <c r="BL19" s="41" t="e">
        <f t="shared" si="10"/>
        <v>#REF!</v>
      </c>
      <c r="BM19" s="41" t="e">
        <f t="shared" si="10"/>
        <v>#REF!</v>
      </c>
      <c r="BN19" s="41" t="e">
        <f t="shared" si="10"/>
        <v>#REF!</v>
      </c>
      <c r="BO19" s="41" t="e">
        <f t="shared" ref="BO19:CD34" si="22">BN19</f>
        <v>#REF!</v>
      </c>
      <c r="BP19" s="41" t="e">
        <f t="shared" si="11"/>
        <v>#REF!</v>
      </c>
      <c r="BQ19" s="41" t="e">
        <f t="shared" si="11"/>
        <v>#REF!</v>
      </c>
      <c r="BR19" s="41" t="e">
        <f t="shared" si="11"/>
        <v>#REF!</v>
      </c>
      <c r="BS19" s="41" t="e">
        <f t="shared" si="11"/>
        <v>#REF!</v>
      </c>
      <c r="BT19" s="41" t="e">
        <f t="shared" si="11"/>
        <v>#REF!</v>
      </c>
      <c r="BU19" s="41" t="e">
        <f t="shared" si="11"/>
        <v>#REF!</v>
      </c>
      <c r="BV19" s="41" t="e">
        <f t="shared" si="11"/>
        <v>#REF!</v>
      </c>
      <c r="BW19" s="41" t="e">
        <f t="shared" si="11"/>
        <v>#REF!</v>
      </c>
      <c r="BX19" s="41" t="e">
        <f t="shared" si="11"/>
        <v>#REF!</v>
      </c>
      <c r="BY19" s="41" t="e">
        <f t="shared" si="11"/>
        <v>#REF!</v>
      </c>
      <c r="BZ19" s="41" t="e">
        <f t="shared" si="11"/>
        <v>#REF!</v>
      </c>
      <c r="CA19" s="41" t="e">
        <f t="shared" si="11"/>
        <v>#REF!</v>
      </c>
      <c r="CB19" s="41" t="e">
        <f t="shared" si="11"/>
        <v>#REF!</v>
      </c>
      <c r="CC19" s="41" t="e">
        <f t="shared" si="11"/>
        <v>#REF!</v>
      </c>
      <c r="CD19" s="41" t="e">
        <f t="shared" si="11"/>
        <v>#REF!</v>
      </c>
      <c r="CE19" s="41" t="e">
        <f t="shared" ref="CE19:CT34" si="23">CD19</f>
        <v>#REF!</v>
      </c>
      <c r="CF19" s="41" t="e">
        <f t="shared" si="23"/>
        <v>#REF!</v>
      </c>
      <c r="CG19" s="41" t="e">
        <f t="shared" si="23"/>
        <v>#REF!</v>
      </c>
      <c r="CH19" s="41" t="e">
        <f t="shared" si="23"/>
        <v>#REF!</v>
      </c>
      <c r="CI19" s="41" t="e">
        <f t="shared" si="23"/>
        <v>#REF!</v>
      </c>
      <c r="CJ19" s="41" t="e">
        <f t="shared" si="23"/>
        <v>#REF!</v>
      </c>
      <c r="CK19" s="41" t="e">
        <f t="shared" si="23"/>
        <v>#REF!</v>
      </c>
      <c r="CL19" s="41" t="e">
        <f t="shared" si="23"/>
        <v>#REF!</v>
      </c>
      <c r="CM19" s="41" t="e">
        <f t="shared" si="23"/>
        <v>#REF!</v>
      </c>
      <c r="CN19" s="41" t="e">
        <f t="shared" si="23"/>
        <v>#REF!</v>
      </c>
      <c r="CO19" s="41" t="e">
        <f t="shared" si="23"/>
        <v>#REF!</v>
      </c>
      <c r="CP19" s="41" t="e">
        <f t="shared" si="23"/>
        <v>#REF!</v>
      </c>
      <c r="CQ19" s="41" t="e">
        <f t="shared" si="23"/>
        <v>#REF!</v>
      </c>
      <c r="CR19" s="41" t="e">
        <f t="shared" si="23"/>
        <v>#REF!</v>
      </c>
      <c r="CS19" s="41" t="e">
        <f t="shared" si="23"/>
        <v>#REF!</v>
      </c>
      <c r="CT19" s="41" t="e">
        <f t="shared" si="23"/>
        <v>#REF!</v>
      </c>
      <c r="CU19" s="41" t="e">
        <f t="shared" si="12"/>
        <v>#REF!</v>
      </c>
      <c r="CV19" s="41" t="e">
        <f t="shared" si="13"/>
        <v>#REF!</v>
      </c>
      <c r="CW19" s="41" t="e">
        <f t="shared" si="13"/>
        <v>#REF!</v>
      </c>
      <c r="CX19" s="41" t="e">
        <f t="shared" si="13"/>
        <v>#REF!</v>
      </c>
      <c r="CY19" s="41" t="e">
        <f t="shared" si="13"/>
        <v>#REF!</v>
      </c>
      <c r="CZ19" s="41" t="e">
        <f t="shared" si="13"/>
        <v>#REF!</v>
      </c>
      <c r="DA19" s="41" t="e">
        <f t="shared" si="13"/>
        <v>#REF!</v>
      </c>
      <c r="DB19" s="41" t="e">
        <f t="shared" si="13"/>
        <v>#REF!</v>
      </c>
      <c r="DC19" s="41" t="e">
        <f t="shared" si="13"/>
        <v>#REF!</v>
      </c>
      <c r="DD19" s="41" t="e">
        <f t="shared" si="13"/>
        <v>#REF!</v>
      </c>
      <c r="DE19" s="41" t="e">
        <f t="shared" si="13"/>
        <v>#REF!</v>
      </c>
      <c r="DF19" s="41" t="e">
        <f t="shared" si="13"/>
        <v>#REF!</v>
      </c>
      <c r="DG19" s="41" t="e">
        <f t="shared" si="13"/>
        <v>#REF!</v>
      </c>
      <c r="DH19" s="41" t="e">
        <f t="shared" si="13"/>
        <v>#REF!</v>
      </c>
      <c r="DI19" s="41" t="e">
        <f t="shared" si="13"/>
        <v>#REF!</v>
      </c>
      <c r="DJ19" s="41" t="e">
        <f t="shared" si="13"/>
        <v>#REF!</v>
      </c>
      <c r="DK19" s="41" t="e">
        <f t="shared" ref="DK19:DZ34" si="24">DJ19</f>
        <v>#REF!</v>
      </c>
      <c r="DL19" s="41" t="e">
        <f t="shared" si="24"/>
        <v>#REF!</v>
      </c>
      <c r="DM19" s="41" t="e">
        <f t="shared" si="24"/>
        <v>#REF!</v>
      </c>
      <c r="DN19" s="41" t="e">
        <f t="shared" si="24"/>
        <v>#REF!</v>
      </c>
      <c r="DO19" s="41" t="e">
        <f t="shared" si="24"/>
        <v>#REF!</v>
      </c>
      <c r="DP19" s="41" t="e">
        <f t="shared" si="24"/>
        <v>#REF!</v>
      </c>
      <c r="DQ19" s="41" t="e">
        <f t="shared" si="24"/>
        <v>#REF!</v>
      </c>
      <c r="DR19" s="41" t="e">
        <f t="shared" si="24"/>
        <v>#REF!</v>
      </c>
      <c r="DS19" s="41" t="e">
        <f t="shared" si="24"/>
        <v>#REF!</v>
      </c>
      <c r="DT19" s="41" t="e">
        <f t="shared" si="24"/>
        <v>#REF!</v>
      </c>
      <c r="DU19" s="41" t="e">
        <f t="shared" si="24"/>
        <v>#REF!</v>
      </c>
      <c r="DV19" s="41" t="e">
        <f t="shared" si="24"/>
        <v>#REF!</v>
      </c>
      <c r="DW19" s="41" t="e">
        <f t="shared" si="24"/>
        <v>#REF!</v>
      </c>
      <c r="DX19" s="41" t="e">
        <f t="shared" si="24"/>
        <v>#REF!</v>
      </c>
      <c r="DY19" s="41" t="e">
        <f t="shared" si="24"/>
        <v>#REF!</v>
      </c>
      <c r="DZ19" s="41" t="e">
        <f t="shared" si="24"/>
        <v>#REF!</v>
      </c>
      <c r="EA19" s="41" t="e">
        <f t="shared" si="14"/>
        <v>#REF!</v>
      </c>
      <c r="EB19" s="41" t="e">
        <f t="shared" si="15"/>
        <v>#REF!</v>
      </c>
      <c r="EC19" s="41" t="e">
        <f t="shared" si="15"/>
        <v>#REF!</v>
      </c>
      <c r="ED19" s="41" t="e">
        <f t="shared" si="15"/>
        <v>#REF!</v>
      </c>
      <c r="EE19" s="41" t="e">
        <f t="shared" si="15"/>
        <v>#REF!</v>
      </c>
      <c r="EF19" s="41" t="e">
        <f t="shared" si="15"/>
        <v>#REF!</v>
      </c>
      <c r="EG19" s="41" t="e">
        <f t="shared" si="15"/>
        <v>#REF!</v>
      </c>
      <c r="EH19" s="41" t="e">
        <f t="shared" si="15"/>
        <v>#REF!</v>
      </c>
      <c r="EI19" s="41" t="e">
        <f t="shared" si="15"/>
        <v>#REF!</v>
      </c>
      <c r="EJ19" s="41" t="e">
        <f t="shared" si="15"/>
        <v>#REF!</v>
      </c>
      <c r="EK19" s="41" t="e">
        <f t="shared" si="15"/>
        <v>#REF!</v>
      </c>
      <c r="EL19" s="41" t="e">
        <f t="shared" si="15"/>
        <v>#REF!</v>
      </c>
      <c r="EM19" s="41" t="e">
        <f t="shared" si="15"/>
        <v>#REF!</v>
      </c>
      <c r="EN19" s="41" t="e">
        <f t="shared" si="15"/>
        <v>#REF!</v>
      </c>
      <c r="EO19" s="41" t="e">
        <f t="shared" si="15"/>
        <v>#REF!</v>
      </c>
      <c r="EP19" s="41" t="e">
        <f t="shared" si="15"/>
        <v>#REF!</v>
      </c>
      <c r="EQ19" s="41" t="e">
        <f t="shared" ref="EQ19:FF34" si="25">EP19</f>
        <v>#REF!</v>
      </c>
      <c r="ER19" s="41" t="e">
        <f t="shared" si="25"/>
        <v>#REF!</v>
      </c>
      <c r="ES19" s="41" t="e">
        <f t="shared" si="25"/>
        <v>#REF!</v>
      </c>
      <c r="ET19" s="41" t="e">
        <f t="shared" si="25"/>
        <v>#REF!</v>
      </c>
      <c r="EU19" s="41" t="e">
        <f t="shared" si="25"/>
        <v>#REF!</v>
      </c>
      <c r="EV19" s="41" t="e">
        <f t="shared" si="25"/>
        <v>#REF!</v>
      </c>
      <c r="EW19" s="41" t="e">
        <f t="shared" si="25"/>
        <v>#REF!</v>
      </c>
      <c r="EX19" s="41" t="e">
        <f t="shared" si="25"/>
        <v>#REF!</v>
      </c>
      <c r="EY19" s="41" t="e">
        <f t="shared" si="25"/>
        <v>#REF!</v>
      </c>
      <c r="EZ19" s="41" t="e">
        <f t="shared" si="25"/>
        <v>#REF!</v>
      </c>
      <c r="FA19" s="41" t="e">
        <f t="shared" si="25"/>
        <v>#REF!</v>
      </c>
      <c r="FB19" s="41" t="e">
        <f t="shared" si="25"/>
        <v>#REF!</v>
      </c>
      <c r="FC19" s="41" t="e">
        <f t="shared" si="25"/>
        <v>#REF!</v>
      </c>
      <c r="FD19" s="41" t="e">
        <f t="shared" si="25"/>
        <v>#REF!</v>
      </c>
      <c r="FE19" s="41" t="e">
        <f t="shared" si="25"/>
        <v>#REF!</v>
      </c>
      <c r="FF19" s="41" t="e">
        <f t="shared" si="25"/>
        <v>#REF!</v>
      </c>
      <c r="FG19" s="41" t="e">
        <f t="shared" si="16"/>
        <v>#REF!</v>
      </c>
      <c r="FH19" s="41" t="e">
        <f t="shared" si="17"/>
        <v>#REF!</v>
      </c>
      <c r="FI19" s="41" t="e">
        <f t="shared" si="17"/>
        <v>#REF!</v>
      </c>
      <c r="FJ19" s="41" t="e">
        <f t="shared" si="17"/>
        <v>#REF!</v>
      </c>
      <c r="FK19" s="41" t="e">
        <f t="shared" si="17"/>
        <v>#REF!</v>
      </c>
      <c r="FL19" s="41" t="e">
        <f t="shared" si="17"/>
        <v>#REF!</v>
      </c>
      <c r="FM19" s="41" t="e">
        <f t="shared" si="17"/>
        <v>#REF!</v>
      </c>
      <c r="FN19" s="41" t="e">
        <f t="shared" si="17"/>
        <v>#REF!</v>
      </c>
      <c r="FO19" s="41" t="e">
        <f t="shared" si="17"/>
        <v>#REF!</v>
      </c>
      <c r="FP19" s="41" t="e">
        <f t="shared" si="17"/>
        <v>#REF!</v>
      </c>
      <c r="FQ19" s="41" t="e">
        <f t="shared" si="17"/>
        <v>#REF!</v>
      </c>
      <c r="FR19" s="41" t="e">
        <f t="shared" si="17"/>
        <v>#REF!</v>
      </c>
      <c r="FS19" s="41" t="e">
        <f t="shared" si="17"/>
        <v>#REF!</v>
      </c>
      <c r="FT19" s="41" t="e">
        <f t="shared" si="17"/>
        <v>#REF!</v>
      </c>
      <c r="FU19" s="41" t="e">
        <f t="shared" si="17"/>
        <v>#REF!</v>
      </c>
      <c r="FV19" s="41" t="e">
        <f t="shared" si="17"/>
        <v>#REF!</v>
      </c>
      <c r="FW19" s="41" t="e">
        <f t="shared" ref="FW19:GL34" si="26">FV19</f>
        <v>#REF!</v>
      </c>
      <c r="FX19" s="41" t="e">
        <f t="shared" si="26"/>
        <v>#REF!</v>
      </c>
      <c r="FY19" s="41" t="e">
        <f t="shared" si="26"/>
        <v>#REF!</v>
      </c>
      <c r="FZ19" s="41" t="e">
        <f t="shared" si="26"/>
        <v>#REF!</v>
      </c>
      <c r="GA19" s="41" t="e">
        <f t="shared" si="26"/>
        <v>#REF!</v>
      </c>
      <c r="GB19" s="41" t="e">
        <f t="shared" si="26"/>
        <v>#REF!</v>
      </c>
      <c r="GC19" s="41" t="e">
        <f t="shared" si="26"/>
        <v>#REF!</v>
      </c>
      <c r="GD19" s="41" t="e">
        <f t="shared" si="26"/>
        <v>#REF!</v>
      </c>
      <c r="GE19" s="41" t="e">
        <f t="shared" si="26"/>
        <v>#REF!</v>
      </c>
      <c r="GF19" s="41" t="e">
        <f t="shared" si="26"/>
        <v>#REF!</v>
      </c>
      <c r="GG19" s="41" t="e">
        <f t="shared" si="26"/>
        <v>#REF!</v>
      </c>
      <c r="GH19" s="41" t="e">
        <f t="shared" si="26"/>
        <v>#REF!</v>
      </c>
      <c r="GI19" s="41" t="e">
        <f t="shared" si="26"/>
        <v>#REF!</v>
      </c>
      <c r="GJ19" s="41" t="e">
        <f t="shared" si="26"/>
        <v>#REF!</v>
      </c>
      <c r="GK19" s="41" t="e">
        <f t="shared" si="26"/>
        <v>#REF!</v>
      </c>
      <c r="GL19" s="41" t="e">
        <f t="shared" si="26"/>
        <v>#REF!</v>
      </c>
      <c r="GM19" s="41" t="e">
        <f t="shared" si="18"/>
        <v>#REF!</v>
      </c>
      <c r="GN19" s="41" t="e">
        <f t="shared" si="19"/>
        <v>#REF!</v>
      </c>
      <c r="GO19" s="41" t="e">
        <f t="shared" si="19"/>
        <v>#REF!</v>
      </c>
      <c r="GP19" s="41" t="e">
        <f t="shared" si="19"/>
        <v>#REF!</v>
      </c>
      <c r="GQ19" s="41" t="e">
        <f t="shared" si="19"/>
        <v>#REF!</v>
      </c>
      <c r="GR19" s="41" t="e">
        <f t="shared" si="19"/>
        <v>#REF!</v>
      </c>
      <c r="GS19" s="41" t="e">
        <f t="shared" si="19"/>
        <v>#REF!</v>
      </c>
      <c r="GT19" s="41" t="e">
        <f t="shared" si="19"/>
        <v>#REF!</v>
      </c>
      <c r="GU19" s="41" t="e">
        <f t="shared" si="19"/>
        <v>#REF!</v>
      </c>
      <c r="GV19" s="41" t="e">
        <f t="shared" si="19"/>
        <v>#REF!</v>
      </c>
      <c r="GW19" s="41" t="e">
        <f t="shared" si="19"/>
        <v>#REF!</v>
      </c>
      <c r="GX19" s="41" t="e">
        <f t="shared" si="19"/>
        <v>#REF!</v>
      </c>
      <c r="GY19" s="41" t="e">
        <f t="shared" si="19"/>
        <v>#REF!</v>
      </c>
      <c r="GZ19" s="41" t="e">
        <f t="shared" si="19"/>
        <v>#REF!</v>
      </c>
      <c r="HA19" s="41" t="e">
        <f t="shared" si="19"/>
        <v>#REF!</v>
      </c>
      <c r="HB19" s="41" t="e">
        <f t="shared" si="19"/>
        <v>#REF!</v>
      </c>
      <c r="HC19" s="41" t="e">
        <f t="shared" ref="HC19:HJ34" si="27">HB19</f>
        <v>#REF!</v>
      </c>
      <c r="HD19" s="41" t="e">
        <f t="shared" si="27"/>
        <v>#REF!</v>
      </c>
      <c r="HE19" s="41" t="e">
        <f t="shared" si="27"/>
        <v>#REF!</v>
      </c>
      <c r="HF19" s="41" t="e">
        <f t="shared" si="27"/>
        <v>#REF!</v>
      </c>
      <c r="HG19" s="41" t="e">
        <f t="shared" si="27"/>
        <v>#REF!</v>
      </c>
      <c r="HH19" s="41" t="e">
        <f t="shared" si="27"/>
        <v>#REF!</v>
      </c>
      <c r="HI19" s="41" t="e">
        <f t="shared" si="27"/>
        <v>#REF!</v>
      </c>
      <c r="HJ19" s="41" t="e">
        <f t="shared" si="27"/>
        <v>#REF!</v>
      </c>
    </row>
    <row r="20" spans="1:218" ht="14.4" x14ac:dyDescent="0.3">
      <c r="A20" s="42">
        <v>17</v>
      </c>
      <c r="B20" s="43" t="e">
        <f>'CMM3 - AUX CALC'!$R$67</f>
        <v>#REF!</v>
      </c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 t="e">
        <f>$B20/(_xlfn.SINGLE(PrazoConcessao)*12-S$3+1)</f>
        <v>#REF!</v>
      </c>
      <c r="T20" s="41" t="e">
        <f t="shared" ref="T20:AI35" si="28">S20</f>
        <v>#REF!</v>
      </c>
      <c r="U20" s="41" t="e">
        <f t="shared" si="28"/>
        <v>#REF!</v>
      </c>
      <c r="V20" s="41" t="e">
        <f t="shared" si="28"/>
        <v>#REF!</v>
      </c>
      <c r="W20" s="41" t="e">
        <f t="shared" si="28"/>
        <v>#REF!</v>
      </c>
      <c r="X20" s="41" t="e">
        <f t="shared" si="28"/>
        <v>#REF!</v>
      </c>
      <c r="Y20" s="41" t="e">
        <f t="shared" si="28"/>
        <v>#REF!</v>
      </c>
      <c r="Z20" s="41" t="e">
        <f t="shared" si="28"/>
        <v>#REF!</v>
      </c>
      <c r="AA20" s="41" t="e">
        <f t="shared" si="28"/>
        <v>#REF!</v>
      </c>
      <c r="AB20" s="41" t="e">
        <f t="shared" si="28"/>
        <v>#REF!</v>
      </c>
      <c r="AC20" s="41" t="e">
        <f t="shared" si="28"/>
        <v>#REF!</v>
      </c>
      <c r="AD20" s="41" t="e">
        <f t="shared" si="28"/>
        <v>#REF!</v>
      </c>
      <c r="AE20" s="41" t="e">
        <f t="shared" si="28"/>
        <v>#REF!</v>
      </c>
      <c r="AF20" s="41" t="e">
        <f t="shared" si="28"/>
        <v>#REF!</v>
      </c>
      <c r="AG20" s="41" t="e">
        <f t="shared" si="28"/>
        <v>#REF!</v>
      </c>
      <c r="AH20" s="41" t="e">
        <f t="shared" si="28"/>
        <v>#REF!</v>
      </c>
      <c r="AI20" s="41" t="e">
        <f t="shared" si="28"/>
        <v>#REF!</v>
      </c>
      <c r="AJ20" s="41" t="e">
        <f t="shared" si="21"/>
        <v>#REF!</v>
      </c>
      <c r="AK20" s="41" t="e">
        <f t="shared" si="21"/>
        <v>#REF!</v>
      </c>
      <c r="AL20" s="41" t="e">
        <f t="shared" si="21"/>
        <v>#REF!</v>
      </c>
      <c r="AM20" s="41" t="e">
        <f t="shared" si="21"/>
        <v>#REF!</v>
      </c>
      <c r="AN20" s="41" t="e">
        <f t="shared" si="21"/>
        <v>#REF!</v>
      </c>
      <c r="AO20" s="41" t="e">
        <f t="shared" si="21"/>
        <v>#REF!</v>
      </c>
      <c r="AP20" s="41" t="e">
        <f t="shared" si="21"/>
        <v>#REF!</v>
      </c>
      <c r="AQ20" s="41" t="e">
        <f t="shared" si="21"/>
        <v>#REF!</v>
      </c>
      <c r="AR20" s="41" t="e">
        <f t="shared" si="21"/>
        <v>#REF!</v>
      </c>
      <c r="AS20" s="41" t="e">
        <f t="shared" si="21"/>
        <v>#REF!</v>
      </c>
      <c r="AT20" s="41" t="e">
        <f t="shared" si="21"/>
        <v>#REF!</v>
      </c>
      <c r="AU20" s="41" t="e">
        <f t="shared" si="21"/>
        <v>#REF!</v>
      </c>
      <c r="AV20" s="41" t="e">
        <f t="shared" si="21"/>
        <v>#REF!</v>
      </c>
      <c r="AW20" s="41" t="e">
        <f t="shared" si="21"/>
        <v>#REF!</v>
      </c>
      <c r="AX20" s="41" t="e">
        <f t="shared" si="21"/>
        <v>#REF!</v>
      </c>
      <c r="AY20" s="41" t="e">
        <f t="shared" ref="AY20:BN35" si="29">AX20</f>
        <v>#REF!</v>
      </c>
      <c r="AZ20" s="41" t="e">
        <f t="shared" si="29"/>
        <v>#REF!</v>
      </c>
      <c r="BA20" s="41" t="e">
        <f t="shared" si="29"/>
        <v>#REF!</v>
      </c>
      <c r="BB20" s="41" t="e">
        <f t="shared" si="29"/>
        <v>#REF!</v>
      </c>
      <c r="BC20" s="41" t="e">
        <f t="shared" si="29"/>
        <v>#REF!</v>
      </c>
      <c r="BD20" s="41" t="e">
        <f t="shared" si="29"/>
        <v>#REF!</v>
      </c>
      <c r="BE20" s="41" t="e">
        <f t="shared" si="29"/>
        <v>#REF!</v>
      </c>
      <c r="BF20" s="41" t="e">
        <f t="shared" si="29"/>
        <v>#REF!</v>
      </c>
      <c r="BG20" s="41" t="e">
        <f t="shared" si="29"/>
        <v>#REF!</v>
      </c>
      <c r="BH20" s="41" t="e">
        <f t="shared" si="29"/>
        <v>#REF!</v>
      </c>
      <c r="BI20" s="41" t="e">
        <f t="shared" si="29"/>
        <v>#REF!</v>
      </c>
      <c r="BJ20" s="41" t="e">
        <f t="shared" si="29"/>
        <v>#REF!</v>
      </c>
      <c r="BK20" s="41" t="e">
        <f t="shared" si="29"/>
        <v>#REF!</v>
      </c>
      <c r="BL20" s="41" t="e">
        <f t="shared" si="29"/>
        <v>#REF!</v>
      </c>
      <c r="BM20" s="41" t="e">
        <f t="shared" si="29"/>
        <v>#REF!</v>
      </c>
      <c r="BN20" s="41" t="e">
        <f t="shared" si="29"/>
        <v>#REF!</v>
      </c>
      <c r="BO20" s="41" t="e">
        <f t="shared" si="22"/>
        <v>#REF!</v>
      </c>
      <c r="BP20" s="41" t="e">
        <f t="shared" si="22"/>
        <v>#REF!</v>
      </c>
      <c r="BQ20" s="41" t="e">
        <f t="shared" si="22"/>
        <v>#REF!</v>
      </c>
      <c r="BR20" s="41" t="e">
        <f t="shared" si="22"/>
        <v>#REF!</v>
      </c>
      <c r="BS20" s="41" t="e">
        <f t="shared" si="22"/>
        <v>#REF!</v>
      </c>
      <c r="BT20" s="41" t="e">
        <f t="shared" si="22"/>
        <v>#REF!</v>
      </c>
      <c r="BU20" s="41" t="e">
        <f t="shared" si="22"/>
        <v>#REF!</v>
      </c>
      <c r="BV20" s="41" t="e">
        <f t="shared" si="22"/>
        <v>#REF!</v>
      </c>
      <c r="BW20" s="41" t="e">
        <f t="shared" si="22"/>
        <v>#REF!</v>
      </c>
      <c r="BX20" s="41" t="e">
        <f t="shared" si="22"/>
        <v>#REF!</v>
      </c>
      <c r="BY20" s="41" t="e">
        <f t="shared" si="22"/>
        <v>#REF!</v>
      </c>
      <c r="BZ20" s="41" t="e">
        <f t="shared" si="22"/>
        <v>#REF!</v>
      </c>
      <c r="CA20" s="41" t="e">
        <f t="shared" si="22"/>
        <v>#REF!</v>
      </c>
      <c r="CB20" s="41" t="e">
        <f t="shared" si="22"/>
        <v>#REF!</v>
      </c>
      <c r="CC20" s="41" t="e">
        <f t="shared" si="22"/>
        <v>#REF!</v>
      </c>
      <c r="CD20" s="41" t="e">
        <f t="shared" si="22"/>
        <v>#REF!</v>
      </c>
      <c r="CE20" s="41" t="e">
        <f t="shared" si="23"/>
        <v>#REF!</v>
      </c>
      <c r="CF20" s="41" t="e">
        <f t="shared" si="23"/>
        <v>#REF!</v>
      </c>
      <c r="CG20" s="41" t="e">
        <f t="shared" si="23"/>
        <v>#REF!</v>
      </c>
      <c r="CH20" s="41" t="e">
        <f t="shared" si="23"/>
        <v>#REF!</v>
      </c>
      <c r="CI20" s="41" t="e">
        <f t="shared" si="23"/>
        <v>#REF!</v>
      </c>
      <c r="CJ20" s="41" t="e">
        <f t="shared" si="23"/>
        <v>#REF!</v>
      </c>
      <c r="CK20" s="41" t="e">
        <f t="shared" si="23"/>
        <v>#REF!</v>
      </c>
      <c r="CL20" s="41" t="e">
        <f t="shared" si="23"/>
        <v>#REF!</v>
      </c>
      <c r="CM20" s="41" t="e">
        <f t="shared" si="23"/>
        <v>#REF!</v>
      </c>
      <c r="CN20" s="41" t="e">
        <f t="shared" si="23"/>
        <v>#REF!</v>
      </c>
      <c r="CO20" s="41" t="e">
        <f t="shared" si="23"/>
        <v>#REF!</v>
      </c>
      <c r="CP20" s="41" t="e">
        <f t="shared" si="23"/>
        <v>#REF!</v>
      </c>
      <c r="CQ20" s="41" t="e">
        <f t="shared" si="23"/>
        <v>#REF!</v>
      </c>
      <c r="CR20" s="41" t="e">
        <f t="shared" si="23"/>
        <v>#REF!</v>
      </c>
      <c r="CS20" s="41" t="e">
        <f t="shared" si="23"/>
        <v>#REF!</v>
      </c>
      <c r="CT20" s="41" t="e">
        <f t="shared" si="23"/>
        <v>#REF!</v>
      </c>
      <c r="CU20" s="41" t="e">
        <f t="shared" ref="CU20:DJ35" si="30">CT20</f>
        <v>#REF!</v>
      </c>
      <c r="CV20" s="41" t="e">
        <f t="shared" si="30"/>
        <v>#REF!</v>
      </c>
      <c r="CW20" s="41" t="e">
        <f t="shared" si="30"/>
        <v>#REF!</v>
      </c>
      <c r="CX20" s="41" t="e">
        <f t="shared" si="30"/>
        <v>#REF!</v>
      </c>
      <c r="CY20" s="41" t="e">
        <f t="shared" si="30"/>
        <v>#REF!</v>
      </c>
      <c r="CZ20" s="41" t="e">
        <f t="shared" si="30"/>
        <v>#REF!</v>
      </c>
      <c r="DA20" s="41" t="e">
        <f t="shared" si="30"/>
        <v>#REF!</v>
      </c>
      <c r="DB20" s="41" t="e">
        <f t="shared" si="30"/>
        <v>#REF!</v>
      </c>
      <c r="DC20" s="41" t="e">
        <f t="shared" si="30"/>
        <v>#REF!</v>
      </c>
      <c r="DD20" s="41" t="e">
        <f t="shared" si="30"/>
        <v>#REF!</v>
      </c>
      <c r="DE20" s="41" t="e">
        <f t="shared" si="30"/>
        <v>#REF!</v>
      </c>
      <c r="DF20" s="41" t="e">
        <f t="shared" si="30"/>
        <v>#REF!</v>
      </c>
      <c r="DG20" s="41" t="e">
        <f t="shared" si="30"/>
        <v>#REF!</v>
      </c>
      <c r="DH20" s="41" t="e">
        <f t="shared" si="30"/>
        <v>#REF!</v>
      </c>
      <c r="DI20" s="41" t="e">
        <f t="shared" si="30"/>
        <v>#REF!</v>
      </c>
      <c r="DJ20" s="41" t="e">
        <f t="shared" si="30"/>
        <v>#REF!</v>
      </c>
      <c r="DK20" s="41" t="e">
        <f t="shared" si="24"/>
        <v>#REF!</v>
      </c>
      <c r="DL20" s="41" t="e">
        <f t="shared" si="24"/>
        <v>#REF!</v>
      </c>
      <c r="DM20" s="41" t="e">
        <f t="shared" si="24"/>
        <v>#REF!</v>
      </c>
      <c r="DN20" s="41" t="e">
        <f t="shared" si="24"/>
        <v>#REF!</v>
      </c>
      <c r="DO20" s="41" t="e">
        <f t="shared" si="24"/>
        <v>#REF!</v>
      </c>
      <c r="DP20" s="41" t="e">
        <f t="shared" si="24"/>
        <v>#REF!</v>
      </c>
      <c r="DQ20" s="41" t="e">
        <f t="shared" si="24"/>
        <v>#REF!</v>
      </c>
      <c r="DR20" s="41" t="e">
        <f t="shared" si="24"/>
        <v>#REF!</v>
      </c>
      <c r="DS20" s="41" t="e">
        <f t="shared" si="24"/>
        <v>#REF!</v>
      </c>
      <c r="DT20" s="41" t="e">
        <f t="shared" si="24"/>
        <v>#REF!</v>
      </c>
      <c r="DU20" s="41" t="e">
        <f t="shared" si="24"/>
        <v>#REF!</v>
      </c>
      <c r="DV20" s="41" t="e">
        <f t="shared" si="24"/>
        <v>#REF!</v>
      </c>
      <c r="DW20" s="41" t="e">
        <f t="shared" si="24"/>
        <v>#REF!</v>
      </c>
      <c r="DX20" s="41" t="e">
        <f t="shared" si="24"/>
        <v>#REF!</v>
      </c>
      <c r="DY20" s="41" t="e">
        <f t="shared" si="24"/>
        <v>#REF!</v>
      </c>
      <c r="DZ20" s="41" t="e">
        <f t="shared" si="24"/>
        <v>#REF!</v>
      </c>
      <c r="EA20" s="41" t="e">
        <f t="shared" ref="EA20:EP35" si="31">DZ20</f>
        <v>#REF!</v>
      </c>
      <c r="EB20" s="41" t="e">
        <f t="shared" si="31"/>
        <v>#REF!</v>
      </c>
      <c r="EC20" s="41" t="e">
        <f t="shared" si="31"/>
        <v>#REF!</v>
      </c>
      <c r="ED20" s="41" t="e">
        <f t="shared" si="31"/>
        <v>#REF!</v>
      </c>
      <c r="EE20" s="41" t="e">
        <f t="shared" si="31"/>
        <v>#REF!</v>
      </c>
      <c r="EF20" s="41" t="e">
        <f t="shared" si="31"/>
        <v>#REF!</v>
      </c>
      <c r="EG20" s="41" t="e">
        <f t="shared" si="31"/>
        <v>#REF!</v>
      </c>
      <c r="EH20" s="41" t="e">
        <f t="shared" si="31"/>
        <v>#REF!</v>
      </c>
      <c r="EI20" s="41" t="e">
        <f t="shared" si="31"/>
        <v>#REF!</v>
      </c>
      <c r="EJ20" s="41" t="e">
        <f t="shared" si="31"/>
        <v>#REF!</v>
      </c>
      <c r="EK20" s="41" t="e">
        <f t="shared" si="31"/>
        <v>#REF!</v>
      </c>
      <c r="EL20" s="41" t="e">
        <f t="shared" si="31"/>
        <v>#REF!</v>
      </c>
      <c r="EM20" s="41" t="e">
        <f t="shared" si="31"/>
        <v>#REF!</v>
      </c>
      <c r="EN20" s="41" t="e">
        <f t="shared" si="31"/>
        <v>#REF!</v>
      </c>
      <c r="EO20" s="41" t="e">
        <f t="shared" si="31"/>
        <v>#REF!</v>
      </c>
      <c r="EP20" s="41" t="e">
        <f t="shared" si="31"/>
        <v>#REF!</v>
      </c>
      <c r="EQ20" s="41" t="e">
        <f t="shared" si="25"/>
        <v>#REF!</v>
      </c>
      <c r="ER20" s="41" t="e">
        <f t="shared" si="25"/>
        <v>#REF!</v>
      </c>
      <c r="ES20" s="41" t="e">
        <f t="shared" si="25"/>
        <v>#REF!</v>
      </c>
      <c r="ET20" s="41" t="e">
        <f t="shared" si="25"/>
        <v>#REF!</v>
      </c>
      <c r="EU20" s="41" t="e">
        <f t="shared" si="25"/>
        <v>#REF!</v>
      </c>
      <c r="EV20" s="41" t="e">
        <f t="shared" si="25"/>
        <v>#REF!</v>
      </c>
      <c r="EW20" s="41" t="e">
        <f t="shared" si="25"/>
        <v>#REF!</v>
      </c>
      <c r="EX20" s="41" t="e">
        <f t="shared" si="25"/>
        <v>#REF!</v>
      </c>
      <c r="EY20" s="41" t="e">
        <f t="shared" si="25"/>
        <v>#REF!</v>
      </c>
      <c r="EZ20" s="41" t="e">
        <f t="shared" si="25"/>
        <v>#REF!</v>
      </c>
      <c r="FA20" s="41" t="e">
        <f t="shared" si="25"/>
        <v>#REF!</v>
      </c>
      <c r="FB20" s="41" t="e">
        <f t="shared" si="25"/>
        <v>#REF!</v>
      </c>
      <c r="FC20" s="41" t="e">
        <f t="shared" si="25"/>
        <v>#REF!</v>
      </c>
      <c r="FD20" s="41" t="e">
        <f t="shared" si="25"/>
        <v>#REF!</v>
      </c>
      <c r="FE20" s="41" t="e">
        <f t="shared" si="25"/>
        <v>#REF!</v>
      </c>
      <c r="FF20" s="41" t="e">
        <f t="shared" si="25"/>
        <v>#REF!</v>
      </c>
      <c r="FG20" s="41" t="e">
        <f t="shared" ref="FG20:FV35" si="32">FF20</f>
        <v>#REF!</v>
      </c>
      <c r="FH20" s="41" t="e">
        <f t="shared" si="32"/>
        <v>#REF!</v>
      </c>
      <c r="FI20" s="41" t="e">
        <f t="shared" si="32"/>
        <v>#REF!</v>
      </c>
      <c r="FJ20" s="41" t="e">
        <f t="shared" si="32"/>
        <v>#REF!</v>
      </c>
      <c r="FK20" s="41" t="e">
        <f t="shared" si="32"/>
        <v>#REF!</v>
      </c>
      <c r="FL20" s="41" t="e">
        <f t="shared" si="32"/>
        <v>#REF!</v>
      </c>
      <c r="FM20" s="41" t="e">
        <f t="shared" si="32"/>
        <v>#REF!</v>
      </c>
      <c r="FN20" s="41" t="e">
        <f t="shared" si="32"/>
        <v>#REF!</v>
      </c>
      <c r="FO20" s="41" t="e">
        <f t="shared" si="32"/>
        <v>#REF!</v>
      </c>
      <c r="FP20" s="41" t="e">
        <f t="shared" si="32"/>
        <v>#REF!</v>
      </c>
      <c r="FQ20" s="41" t="e">
        <f t="shared" si="32"/>
        <v>#REF!</v>
      </c>
      <c r="FR20" s="41" t="e">
        <f t="shared" si="32"/>
        <v>#REF!</v>
      </c>
      <c r="FS20" s="41" t="e">
        <f t="shared" si="32"/>
        <v>#REF!</v>
      </c>
      <c r="FT20" s="41" t="e">
        <f t="shared" si="32"/>
        <v>#REF!</v>
      </c>
      <c r="FU20" s="41" t="e">
        <f t="shared" si="32"/>
        <v>#REF!</v>
      </c>
      <c r="FV20" s="41" t="e">
        <f t="shared" si="32"/>
        <v>#REF!</v>
      </c>
      <c r="FW20" s="41" t="e">
        <f t="shared" si="26"/>
        <v>#REF!</v>
      </c>
      <c r="FX20" s="41" t="e">
        <f t="shared" si="26"/>
        <v>#REF!</v>
      </c>
      <c r="FY20" s="41" t="e">
        <f t="shared" si="26"/>
        <v>#REF!</v>
      </c>
      <c r="FZ20" s="41" t="e">
        <f t="shared" si="26"/>
        <v>#REF!</v>
      </c>
      <c r="GA20" s="41" t="e">
        <f t="shared" si="26"/>
        <v>#REF!</v>
      </c>
      <c r="GB20" s="41" t="e">
        <f t="shared" si="26"/>
        <v>#REF!</v>
      </c>
      <c r="GC20" s="41" t="e">
        <f t="shared" si="26"/>
        <v>#REF!</v>
      </c>
      <c r="GD20" s="41" t="e">
        <f t="shared" si="26"/>
        <v>#REF!</v>
      </c>
      <c r="GE20" s="41" t="e">
        <f t="shared" si="26"/>
        <v>#REF!</v>
      </c>
      <c r="GF20" s="41" t="e">
        <f t="shared" si="26"/>
        <v>#REF!</v>
      </c>
      <c r="GG20" s="41" t="e">
        <f t="shared" si="26"/>
        <v>#REF!</v>
      </c>
      <c r="GH20" s="41" t="e">
        <f t="shared" si="26"/>
        <v>#REF!</v>
      </c>
      <c r="GI20" s="41" t="e">
        <f t="shared" si="26"/>
        <v>#REF!</v>
      </c>
      <c r="GJ20" s="41" t="e">
        <f t="shared" si="26"/>
        <v>#REF!</v>
      </c>
      <c r="GK20" s="41" t="e">
        <f t="shared" si="26"/>
        <v>#REF!</v>
      </c>
      <c r="GL20" s="41" t="e">
        <f t="shared" si="26"/>
        <v>#REF!</v>
      </c>
      <c r="GM20" s="41" t="e">
        <f t="shared" ref="GM20:HB35" si="33">GL20</f>
        <v>#REF!</v>
      </c>
      <c r="GN20" s="41" t="e">
        <f t="shared" si="33"/>
        <v>#REF!</v>
      </c>
      <c r="GO20" s="41" t="e">
        <f t="shared" si="33"/>
        <v>#REF!</v>
      </c>
      <c r="GP20" s="41" t="e">
        <f t="shared" si="33"/>
        <v>#REF!</v>
      </c>
      <c r="GQ20" s="41" t="e">
        <f t="shared" si="33"/>
        <v>#REF!</v>
      </c>
      <c r="GR20" s="41" t="e">
        <f t="shared" si="33"/>
        <v>#REF!</v>
      </c>
      <c r="GS20" s="41" t="e">
        <f t="shared" si="33"/>
        <v>#REF!</v>
      </c>
      <c r="GT20" s="41" t="e">
        <f t="shared" si="33"/>
        <v>#REF!</v>
      </c>
      <c r="GU20" s="41" t="e">
        <f t="shared" si="33"/>
        <v>#REF!</v>
      </c>
      <c r="GV20" s="41" t="e">
        <f t="shared" si="33"/>
        <v>#REF!</v>
      </c>
      <c r="GW20" s="41" t="e">
        <f t="shared" si="33"/>
        <v>#REF!</v>
      </c>
      <c r="GX20" s="41" t="e">
        <f t="shared" si="33"/>
        <v>#REF!</v>
      </c>
      <c r="GY20" s="41" t="e">
        <f t="shared" si="33"/>
        <v>#REF!</v>
      </c>
      <c r="GZ20" s="41" t="e">
        <f t="shared" si="33"/>
        <v>#REF!</v>
      </c>
      <c r="HA20" s="41" t="e">
        <f t="shared" si="33"/>
        <v>#REF!</v>
      </c>
      <c r="HB20" s="41" t="e">
        <f t="shared" si="33"/>
        <v>#REF!</v>
      </c>
      <c r="HC20" s="41" t="e">
        <f t="shared" si="27"/>
        <v>#REF!</v>
      </c>
      <c r="HD20" s="41" t="e">
        <f t="shared" si="27"/>
        <v>#REF!</v>
      </c>
      <c r="HE20" s="41" t="e">
        <f t="shared" si="27"/>
        <v>#REF!</v>
      </c>
      <c r="HF20" s="41" t="e">
        <f t="shared" si="27"/>
        <v>#REF!</v>
      </c>
      <c r="HG20" s="41" t="e">
        <f t="shared" si="27"/>
        <v>#REF!</v>
      </c>
      <c r="HH20" s="41" t="e">
        <f t="shared" si="27"/>
        <v>#REF!</v>
      </c>
      <c r="HI20" s="41" t="e">
        <f t="shared" si="27"/>
        <v>#REF!</v>
      </c>
      <c r="HJ20" s="41" t="e">
        <f t="shared" si="27"/>
        <v>#REF!</v>
      </c>
    </row>
    <row r="21" spans="1:218" ht="14.4" x14ac:dyDescent="0.3">
      <c r="A21" s="42">
        <v>18</v>
      </c>
      <c r="B21" s="43" t="e">
        <f>'CMM3 - AUX CALC'!$S$67</f>
        <v>#REF!</v>
      </c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 t="e">
        <f>$B21/(_xlfn.SINGLE(PrazoConcessao)*12-T$3+1)</f>
        <v>#REF!</v>
      </c>
      <c r="U21" s="41" t="e">
        <f t="shared" si="28"/>
        <v>#REF!</v>
      </c>
      <c r="V21" s="41" t="e">
        <f t="shared" si="28"/>
        <v>#REF!</v>
      </c>
      <c r="W21" s="41" t="e">
        <f t="shared" si="28"/>
        <v>#REF!</v>
      </c>
      <c r="X21" s="41" t="e">
        <f t="shared" si="28"/>
        <v>#REF!</v>
      </c>
      <c r="Y21" s="41" t="e">
        <f t="shared" si="28"/>
        <v>#REF!</v>
      </c>
      <c r="Z21" s="41" t="e">
        <f t="shared" si="28"/>
        <v>#REF!</v>
      </c>
      <c r="AA21" s="41" t="e">
        <f t="shared" si="28"/>
        <v>#REF!</v>
      </c>
      <c r="AB21" s="41" t="e">
        <f t="shared" si="28"/>
        <v>#REF!</v>
      </c>
      <c r="AC21" s="41" t="e">
        <f t="shared" si="28"/>
        <v>#REF!</v>
      </c>
      <c r="AD21" s="41" t="e">
        <f t="shared" si="28"/>
        <v>#REF!</v>
      </c>
      <c r="AE21" s="41" t="e">
        <f t="shared" si="28"/>
        <v>#REF!</v>
      </c>
      <c r="AF21" s="41" t="e">
        <f t="shared" si="28"/>
        <v>#REF!</v>
      </c>
      <c r="AG21" s="41" t="e">
        <f t="shared" si="28"/>
        <v>#REF!</v>
      </c>
      <c r="AH21" s="41" t="e">
        <f t="shared" si="28"/>
        <v>#REF!</v>
      </c>
      <c r="AI21" s="41" t="e">
        <f t="shared" si="28"/>
        <v>#REF!</v>
      </c>
      <c r="AJ21" s="41" t="e">
        <f t="shared" si="21"/>
        <v>#REF!</v>
      </c>
      <c r="AK21" s="41" t="e">
        <f t="shared" si="21"/>
        <v>#REF!</v>
      </c>
      <c r="AL21" s="41" t="e">
        <f t="shared" si="21"/>
        <v>#REF!</v>
      </c>
      <c r="AM21" s="41" t="e">
        <f t="shared" si="21"/>
        <v>#REF!</v>
      </c>
      <c r="AN21" s="41" t="e">
        <f t="shared" si="21"/>
        <v>#REF!</v>
      </c>
      <c r="AO21" s="41" t="e">
        <f t="shared" si="21"/>
        <v>#REF!</v>
      </c>
      <c r="AP21" s="41" t="e">
        <f t="shared" si="21"/>
        <v>#REF!</v>
      </c>
      <c r="AQ21" s="41" t="e">
        <f t="shared" si="21"/>
        <v>#REF!</v>
      </c>
      <c r="AR21" s="41" t="e">
        <f t="shared" si="21"/>
        <v>#REF!</v>
      </c>
      <c r="AS21" s="41" t="e">
        <f t="shared" si="21"/>
        <v>#REF!</v>
      </c>
      <c r="AT21" s="41" t="e">
        <f t="shared" si="21"/>
        <v>#REF!</v>
      </c>
      <c r="AU21" s="41" t="e">
        <f t="shared" si="21"/>
        <v>#REF!</v>
      </c>
      <c r="AV21" s="41" t="e">
        <f t="shared" si="21"/>
        <v>#REF!</v>
      </c>
      <c r="AW21" s="41" t="e">
        <f t="shared" si="21"/>
        <v>#REF!</v>
      </c>
      <c r="AX21" s="41" t="e">
        <f t="shared" si="21"/>
        <v>#REF!</v>
      </c>
      <c r="AY21" s="41" t="e">
        <f t="shared" si="29"/>
        <v>#REF!</v>
      </c>
      <c r="AZ21" s="41" t="e">
        <f t="shared" si="29"/>
        <v>#REF!</v>
      </c>
      <c r="BA21" s="41" t="e">
        <f t="shared" si="29"/>
        <v>#REF!</v>
      </c>
      <c r="BB21" s="41" t="e">
        <f t="shared" si="29"/>
        <v>#REF!</v>
      </c>
      <c r="BC21" s="41" t="e">
        <f t="shared" si="29"/>
        <v>#REF!</v>
      </c>
      <c r="BD21" s="41" t="e">
        <f t="shared" si="29"/>
        <v>#REF!</v>
      </c>
      <c r="BE21" s="41" t="e">
        <f t="shared" si="29"/>
        <v>#REF!</v>
      </c>
      <c r="BF21" s="41" t="e">
        <f t="shared" si="29"/>
        <v>#REF!</v>
      </c>
      <c r="BG21" s="41" t="e">
        <f t="shared" si="29"/>
        <v>#REF!</v>
      </c>
      <c r="BH21" s="41" t="e">
        <f t="shared" si="29"/>
        <v>#REF!</v>
      </c>
      <c r="BI21" s="41" t="e">
        <f t="shared" si="29"/>
        <v>#REF!</v>
      </c>
      <c r="BJ21" s="41" t="e">
        <f t="shared" si="29"/>
        <v>#REF!</v>
      </c>
      <c r="BK21" s="41" t="e">
        <f t="shared" si="29"/>
        <v>#REF!</v>
      </c>
      <c r="BL21" s="41" t="e">
        <f t="shared" si="29"/>
        <v>#REF!</v>
      </c>
      <c r="BM21" s="41" t="e">
        <f t="shared" si="29"/>
        <v>#REF!</v>
      </c>
      <c r="BN21" s="41" t="e">
        <f t="shared" si="29"/>
        <v>#REF!</v>
      </c>
      <c r="BO21" s="41" t="e">
        <f t="shared" si="22"/>
        <v>#REF!</v>
      </c>
      <c r="BP21" s="41" t="e">
        <f t="shared" si="22"/>
        <v>#REF!</v>
      </c>
      <c r="BQ21" s="41" t="e">
        <f t="shared" si="22"/>
        <v>#REF!</v>
      </c>
      <c r="BR21" s="41" t="e">
        <f t="shared" si="22"/>
        <v>#REF!</v>
      </c>
      <c r="BS21" s="41" t="e">
        <f t="shared" si="22"/>
        <v>#REF!</v>
      </c>
      <c r="BT21" s="41" t="e">
        <f t="shared" si="22"/>
        <v>#REF!</v>
      </c>
      <c r="BU21" s="41" t="e">
        <f t="shared" si="22"/>
        <v>#REF!</v>
      </c>
      <c r="BV21" s="41" t="e">
        <f t="shared" si="22"/>
        <v>#REF!</v>
      </c>
      <c r="BW21" s="41" t="e">
        <f t="shared" si="22"/>
        <v>#REF!</v>
      </c>
      <c r="BX21" s="41" t="e">
        <f t="shared" si="22"/>
        <v>#REF!</v>
      </c>
      <c r="BY21" s="41" t="e">
        <f t="shared" si="22"/>
        <v>#REF!</v>
      </c>
      <c r="BZ21" s="41" t="e">
        <f t="shared" si="22"/>
        <v>#REF!</v>
      </c>
      <c r="CA21" s="41" t="e">
        <f t="shared" si="22"/>
        <v>#REF!</v>
      </c>
      <c r="CB21" s="41" t="e">
        <f t="shared" si="22"/>
        <v>#REF!</v>
      </c>
      <c r="CC21" s="41" t="e">
        <f t="shared" si="22"/>
        <v>#REF!</v>
      </c>
      <c r="CD21" s="41" t="e">
        <f t="shared" si="22"/>
        <v>#REF!</v>
      </c>
      <c r="CE21" s="41" t="e">
        <f t="shared" si="23"/>
        <v>#REF!</v>
      </c>
      <c r="CF21" s="41" t="e">
        <f t="shared" si="23"/>
        <v>#REF!</v>
      </c>
      <c r="CG21" s="41" t="e">
        <f t="shared" si="23"/>
        <v>#REF!</v>
      </c>
      <c r="CH21" s="41" t="e">
        <f t="shared" si="23"/>
        <v>#REF!</v>
      </c>
      <c r="CI21" s="41" t="e">
        <f t="shared" si="23"/>
        <v>#REF!</v>
      </c>
      <c r="CJ21" s="41" t="e">
        <f t="shared" si="23"/>
        <v>#REF!</v>
      </c>
      <c r="CK21" s="41" t="e">
        <f t="shared" si="23"/>
        <v>#REF!</v>
      </c>
      <c r="CL21" s="41" t="e">
        <f t="shared" si="23"/>
        <v>#REF!</v>
      </c>
      <c r="CM21" s="41" t="e">
        <f t="shared" si="23"/>
        <v>#REF!</v>
      </c>
      <c r="CN21" s="41" t="e">
        <f t="shared" si="23"/>
        <v>#REF!</v>
      </c>
      <c r="CO21" s="41" t="e">
        <f t="shared" si="23"/>
        <v>#REF!</v>
      </c>
      <c r="CP21" s="41" t="e">
        <f t="shared" si="23"/>
        <v>#REF!</v>
      </c>
      <c r="CQ21" s="41" t="e">
        <f t="shared" si="23"/>
        <v>#REF!</v>
      </c>
      <c r="CR21" s="41" t="e">
        <f t="shared" si="23"/>
        <v>#REF!</v>
      </c>
      <c r="CS21" s="41" t="e">
        <f t="shared" si="23"/>
        <v>#REF!</v>
      </c>
      <c r="CT21" s="41" t="e">
        <f t="shared" si="23"/>
        <v>#REF!</v>
      </c>
      <c r="CU21" s="41" t="e">
        <f t="shared" si="30"/>
        <v>#REF!</v>
      </c>
      <c r="CV21" s="41" t="e">
        <f t="shared" si="30"/>
        <v>#REF!</v>
      </c>
      <c r="CW21" s="41" t="e">
        <f t="shared" si="30"/>
        <v>#REF!</v>
      </c>
      <c r="CX21" s="41" t="e">
        <f t="shared" si="30"/>
        <v>#REF!</v>
      </c>
      <c r="CY21" s="41" t="e">
        <f t="shared" si="30"/>
        <v>#REF!</v>
      </c>
      <c r="CZ21" s="41" t="e">
        <f t="shared" si="30"/>
        <v>#REF!</v>
      </c>
      <c r="DA21" s="41" t="e">
        <f t="shared" si="30"/>
        <v>#REF!</v>
      </c>
      <c r="DB21" s="41" t="e">
        <f t="shared" si="30"/>
        <v>#REF!</v>
      </c>
      <c r="DC21" s="41" t="e">
        <f t="shared" si="30"/>
        <v>#REF!</v>
      </c>
      <c r="DD21" s="41" t="e">
        <f t="shared" si="30"/>
        <v>#REF!</v>
      </c>
      <c r="DE21" s="41" t="e">
        <f t="shared" si="30"/>
        <v>#REF!</v>
      </c>
      <c r="DF21" s="41" t="e">
        <f t="shared" si="30"/>
        <v>#REF!</v>
      </c>
      <c r="DG21" s="41" t="e">
        <f t="shared" si="30"/>
        <v>#REF!</v>
      </c>
      <c r="DH21" s="41" t="e">
        <f t="shared" si="30"/>
        <v>#REF!</v>
      </c>
      <c r="DI21" s="41" t="e">
        <f t="shared" si="30"/>
        <v>#REF!</v>
      </c>
      <c r="DJ21" s="41" t="e">
        <f t="shared" si="30"/>
        <v>#REF!</v>
      </c>
      <c r="DK21" s="41" t="e">
        <f t="shared" si="24"/>
        <v>#REF!</v>
      </c>
      <c r="DL21" s="41" t="e">
        <f t="shared" si="24"/>
        <v>#REF!</v>
      </c>
      <c r="DM21" s="41" t="e">
        <f t="shared" si="24"/>
        <v>#REF!</v>
      </c>
      <c r="DN21" s="41" t="e">
        <f t="shared" si="24"/>
        <v>#REF!</v>
      </c>
      <c r="DO21" s="41" t="e">
        <f t="shared" si="24"/>
        <v>#REF!</v>
      </c>
      <c r="DP21" s="41" t="e">
        <f t="shared" si="24"/>
        <v>#REF!</v>
      </c>
      <c r="DQ21" s="41" t="e">
        <f t="shared" si="24"/>
        <v>#REF!</v>
      </c>
      <c r="DR21" s="41" t="e">
        <f t="shared" si="24"/>
        <v>#REF!</v>
      </c>
      <c r="DS21" s="41" t="e">
        <f t="shared" si="24"/>
        <v>#REF!</v>
      </c>
      <c r="DT21" s="41" t="e">
        <f t="shared" si="24"/>
        <v>#REF!</v>
      </c>
      <c r="DU21" s="41" t="e">
        <f t="shared" si="24"/>
        <v>#REF!</v>
      </c>
      <c r="DV21" s="41" t="e">
        <f t="shared" si="24"/>
        <v>#REF!</v>
      </c>
      <c r="DW21" s="41" t="e">
        <f t="shared" si="24"/>
        <v>#REF!</v>
      </c>
      <c r="DX21" s="41" t="e">
        <f t="shared" si="24"/>
        <v>#REF!</v>
      </c>
      <c r="DY21" s="41" t="e">
        <f t="shared" si="24"/>
        <v>#REF!</v>
      </c>
      <c r="DZ21" s="41" t="e">
        <f t="shared" si="24"/>
        <v>#REF!</v>
      </c>
      <c r="EA21" s="41" t="e">
        <f t="shared" si="31"/>
        <v>#REF!</v>
      </c>
      <c r="EB21" s="41" t="e">
        <f t="shared" si="31"/>
        <v>#REF!</v>
      </c>
      <c r="EC21" s="41" t="e">
        <f t="shared" si="31"/>
        <v>#REF!</v>
      </c>
      <c r="ED21" s="41" t="e">
        <f t="shared" si="31"/>
        <v>#REF!</v>
      </c>
      <c r="EE21" s="41" t="e">
        <f t="shared" si="31"/>
        <v>#REF!</v>
      </c>
      <c r="EF21" s="41" t="e">
        <f t="shared" si="31"/>
        <v>#REF!</v>
      </c>
      <c r="EG21" s="41" t="e">
        <f t="shared" si="31"/>
        <v>#REF!</v>
      </c>
      <c r="EH21" s="41" t="e">
        <f t="shared" si="31"/>
        <v>#REF!</v>
      </c>
      <c r="EI21" s="41" t="e">
        <f t="shared" si="31"/>
        <v>#REF!</v>
      </c>
      <c r="EJ21" s="41" t="e">
        <f t="shared" si="31"/>
        <v>#REF!</v>
      </c>
      <c r="EK21" s="41" t="e">
        <f t="shared" si="31"/>
        <v>#REF!</v>
      </c>
      <c r="EL21" s="41" t="e">
        <f t="shared" si="31"/>
        <v>#REF!</v>
      </c>
      <c r="EM21" s="41" t="e">
        <f t="shared" si="31"/>
        <v>#REF!</v>
      </c>
      <c r="EN21" s="41" t="e">
        <f t="shared" si="31"/>
        <v>#REF!</v>
      </c>
      <c r="EO21" s="41" t="e">
        <f t="shared" si="31"/>
        <v>#REF!</v>
      </c>
      <c r="EP21" s="41" t="e">
        <f t="shared" si="31"/>
        <v>#REF!</v>
      </c>
      <c r="EQ21" s="41" t="e">
        <f t="shared" si="25"/>
        <v>#REF!</v>
      </c>
      <c r="ER21" s="41" t="e">
        <f t="shared" si="25"/>
        <v>#REF!</v>
      </c>
      <c r="ES21" s="41" t="e">
        <f t="shared" si="25"/>
        <v>#REF!</v>
      </c>
      <c r="ET21" s="41" t="e">
        <f t="shared" si="25"/>
        <v>#REF!</v>
      </c>
      <c r="EU21" s="41" t="e">
        <f t="shared" si="25"/>
        <v>#REF!</v>
      </c>
      <c r="EV21" s="41" t="e">
        <f t="shared" si="25"/>
        <v>#REF!</v>
      </c>
      <c r="EW21" s="41" t="e">
        <f t="shared" si="25"/>
        <v>#REF!</v>
      </c>
      <c r="EX21" s="41" t="e">
        <f t="shared" si="25"/>
        <v>#REF!</v>
      </c>
      <c r="EY21" s="41" t="e">
        <f t="shared" si="25"/>
        <v>#REF!</v>
      </c>
      <c r="EZ21" s="41" t="e">
        <f t="shared" si="25"/>
        <v>#REF!</v>
      </c>
      <c r="FA21" s="41" t="e">
        <f t="shared" si="25"/>
        <v>#REF!</v>
      </c>
      <c r="FB21" s="41" t="e">
        <f t="shared" si="25"/>
        <v>#REF!</v>
      </c>
      <c r="FC21" s="41" t="e">
        <f t="shared" si="25"/>
        <v>#REF!</v>
      </c>
      <c r="FD21" s="41" t="e">
        <f t="shared" si="25"/>
        <v>#REF!</v>
      </c>
      <c r="FE21" s="41" t="e">
        <f t="shared" si="25"/>
        <v>#REF!</v>
      </c>
      <c r="FF21" s="41" t="e">
        <f t="shared" si="25"/>
        <v>#REF!</v>
      </c>
      <c r="FG21" s="41" t="e">
        <f t="shared" si="32"/>
        <v>#REF!</v>
      </c>
      <c r="FH21" s="41" t="e">
        <f t="shared" si="32"/>
        <v>#REF!</v>
      </c>
      <c r="FI21" s="41" t="e">
        <f t="shared" si="32"/>
        <v>#REF!</v>
      </c>
      <c r="FJ21" s="41" t="e">
        <f t="shared" si="32"/>
        <v>#REF!</v>
      </c>
      <c r="FK21" s="41" t="e">
        <f t="shared" si="32"/>
        <v>#REF!</v>
      </c>
      <c r="FL21" s="41" t="e">
        <f t="shared" si="32"/>
        <v>#REF!</v>
      </c>
      <c r="FM21" s="41" t="e">
        <f t="shared" si="32"/>
        <v>#REF!</v>
      </c>
      <c r="FN21" s="41" t="e">
        <f t="shared" si="32"/>
        <v>#REF!</v>
      </c>
      <c r="FO21" s="41" t="e">
        <f t="shared" si="32"/>
        <v>#REF!</v>
      </c>
      <c r="FP21" s="41" t="e">
        <f t="shared" si="32"/>
        <v>#REF!</v>
      </c>
      <c r="FQ21" s="41" t="e">
        <f t="shared" si="32"/>
        <v>#REF!</v>
      </c>
      <c r="FR21" s="41" t="e">
        <f t="shared" si="32"/>
        <v>#REF!</v>
      </c>
      <c r="FS21" s="41" t="e">
        <f t="shared" si="32"/>
        <v>#REF!</v>
      </c>
      <c r="FT21" s="41" t="e">
        <f t="shared" si="32"/>
        <v>#REF!</v>
      </c>
      <c r="FU21" s="41" t="e">
        <f t="shared" si="32"/>
        <v>#REF!</v>
      </c>
      <c r="FV21" s="41" t="e">
        <f t="shared" si="32"/>
        <v>#REF!</v>
      </c>
      <c r="FW21" s="41" t="e">
        <f t="shared" si="26"/>
        <v>#REF!</v>
      </c>
      <c r="FX21" s="41" t="e">
        <f t="shared" si="26"/>
        <v>#REF!</v>
      </c>
      <c r="FY21" s="41" t="e">
        <f t="shared" si="26"/>
        <v>#REF!</v>
      </c>
      <c r="FZ21" s="41" t="e">
        <f t="shared" si="26"/>
        <v>#REF!</v>
      </c>
      <c r="GA21" s="41" t="e">
        <f t="shared" si="26"/>
        <v>#REF!</v>
      </c>
      <c r="GB21" s="41" t="e">
        <f t="shared" si="26"/>
        <v>#REF!</v>
      </c>
      <c r="GC21" s="41" t="e">
        <f t="shared" si="26"/>
        <v>#REF!</v>
      </c>
      <c r="GD21" s="41" t="e">
        <f t="shared" si="26"/>
        <v>#REF!</v>
      </c>
      <c r="GE21" s="41" t="e">
        <f t="shared" si="26"/>
        <v>#REF!</v>
      </c>
      <c r="GF21" s="41" t="e">
        <f t="shared" si="26"/>
        <v>#REF!</v>
      </c>
      <c r="GG21" s="41" t="e">
        <f t="shared" si="26"/>
        <v>#REF!</v>
      </c>
      <c r="GH21" s="41" t="e">
        <f t="shared" si="26"/>
        <v>#REF!</v>
      </c>
      <c r="GI21" s="41" t="e">
        <f t="shared" si="26"/>
        <v>#REF!</v>
      </c>
      <c r="GJ21" s="41" t="e">
        <f t="shared" si="26"/>
        <v>#REF!</v>
      </c>
      <c r="GK21" s="41" t="e">
        <f t="shared" si="26"/>
        <v>#REF!</v>
      </c>
      <c r="GL21" s="41" t="e">
        <f t="shared" si="26"/>
        <v>#REF!</v>
      </c>
      <c r="GM21" s="41" t="e">
        <f t="shared" si="33"/>
        <v>#REF!</v>
      </c>
      <c r="GN21" s="41" t="e">
        <f t="shared" si="33"/>
        <v>#REF!</v>
      </c>
      <c r="GO21" s="41" t="e">
        <f t="shared" si="33"/>
        <v>#REF!</v>
      </c>
      <c r="GP21" s="41" t="e">
        <f t="shared" si="33"/>
        <v>#REF!</v>
      </c>
      <c r="GQ21" s="41" t="e">
        <f t="shared" si="33"/>
        <v>#REF!</v>
      </c>
      <c r="GR21" s="41" t="e">
        <f t="shared" si="33"/>
        <v>#REF!</v>
      </c>
      <c r="GS21" s="41" t="e">
        <f t="shared" si="33"/>
        <v>#REF!</v>
      </c>
      <c r="GT21" s="41" t="e">
        <f t="shared" si="33"/>
        <v>#REF!</v>
      </c>
      <c r="GU21" s="41" t="e">
        <f t="shared" si="33"/>
        <v>#REF!</v>
      </c>
      <c r="GV21" s="41" t="e">
        <f t="shared" si="33"/>
        <v>#REF!</v>
      </c>
      <c r="GW21" s="41" t="e">
        <f t="shared" si="33"/>
        <v>#REF!</v>
      </c>
      <c r="GX21" s="41" t="e">
        <f t="shared" si="33"/>
        <v>#REF!</v>
      </c>
      <c r="GY21" s="41" t="e">
        <f t="shared" si="33"/>
        <v>#REF!</v>
      </c>
      <c r="GZ21" s="41" t="e">
        <f t="shared" si="33"/>
        <v>#REF!</v>
      </c>
      <c r="HA21" s="41" t="e">
        <f t="shared" si="33"/>
        <v>#REF!</v>
      </c>
      <c r="HB21" s="41" t="e">
        <f t="shared" si="33"/>
        <v>#REF!</v>
      </c>
      <c r="HC21" s="41" t="e">
        <f t="shared" si="27"/>
        <v>#REF!</v>
      </c>
      <c r="HD21" s="41" t="e">
        <f t="shared" si="27"/>
        <v>#REF!</v>
      </c>
      <c r="HE21" s="41" t="e">
        <f t="shared" si="27"/>
        <v>#REF!</v>
      </c>
      <c r="HF21" s="41" t="e">
        <f t="shared" si="27"/>
        <v>#REF!</v>
      </c>
      <c r="HG21" s="41" t="e">
        <f t="shared" si="27"/>
        <v>#REF!</v>
      </c>
      <c r="HH21" s="41" t="e">
        <f t="shared" si="27"/>
        <v>#REF!</v>
      </c>
      <c r="HI21" s="41" t="e">
        <f t="shared" si="27"/>
        <v>#REF!</v>
      </c>
      <c r="HJ21" s="41" t="e">
        <f t="shared" si="27"/>
        <v>#REF!</v>
      </c>
    </row>
    <row r="22" spans="1:218" ht="14.4" x14ac:dyDescent="0.3">
      <c r="A22" s="42">
        <v>19</v>
      </c>
      <c r="B22" s="43" t="e">
        <f>'CMM3 - AUX CALC'!$T$67</f>
        <v>#REF!</v>
      </c>
      <c r="U22" s="41" t="e">
        <f>$B22/(_xlfn.SINGLE(PrazoConcessao)*12-U$3+1)</f>
        <v>#REF!</v>
      </c>
      <c r="V22" s="41" t="e">
        <f t="shared" si="28"/>
        <v>#REF!</v>
      </c>
      <c r="W22" s="41" t="e">
        <f t="shared" si="28"/>
        <v>#REF!</v>
      </c>
      <c r="X22" s="41" t="e">
        <f t="shared" si="28"/>
        <v>#REF!</v>
      </c>
      <c r="Y22" s="41" t="e">
        <f t="shared" si="28"/>
        <v>#REF!</v>
      </c>
      <c r="Z22" s="41" t="e">
        <f t="shared" si="28"/>
        <v>#REF!</v>
      </c>
      <c r="AA22" s="41" t="e">
        <f t="shared" si="28"/>
        <v>#REF!</v>
      </c>
      <c r="AB22" s="41" t="e">
        <f t="shared" si="28"/>
        <v>#REF!</v>
      </c>
      <c r="AC22" s="41" t="e">
        <f t="shared" si="28"/>
        <v>#REF!</v>
      </c>
      <c r="AD22" s="41" t="e">
        <f t="shared" si="28"/>
        <v>#REF!</v>
      </c>
      <c r="AE22" s="41" t="e">
        <f t="shared" si="28"/>
        <v>#REF!</v>
      </c>
      <c r="AF22" s="41" t="e">
        <f t="shared" si="28"/>
        <v>#REF!</v>
      </c>
      <c r="AG22" s="41" t="e">
        <f t="shared" si="28"/>
        <v>#REF!</v>
      </c>
      <c r="AH22" s="41" t="e">
        <f t="shared" si="28"/>
        <v>#REF!</v>
      </c>
      <c r="AI22" s="41" t="e">
        <f t="shared" si="28"/>
        <v>#REF!</v>
      </c>
      <c r="AJ22" s="41" t="e">
        <f t="shared" si="21"/>
        <v>#REF!</v>
      </c>
      <c r="AK22" s="41" t="e">
        <f t="shared" si="21"/>
        <v>#REF!</v>
      </c>
      <c r="AL22" s="41" t="e">
        <f t="shared" si="21"/>
        <v>#REF!</v>
      </c>
      <c r="AM22" s="41" t="e">
        <f t="shared" si="21"/>
        <v>#REF!</v>
      </c>
      <c r="AN22" s="41" t="e">
        <f t="shared" si="21"/>
        <v>#REF!</v>
      </c>
      <c r="AO22" s="41" t="e">
        <f t="shared" si="21"/>
        <v>#REF!</v>
      </c>
      <c r="AP22" s="41" t="e">
        <f t="shared" si="21"/>
        <v>#REF!</v>
      </c>
      <c r="AQ22" s="41" t="e">
        <f t="shared" si="21"/>
        <v>#REF!</v>
      </c>
      <c r="AR22" s="41" t="e">
        <f t="shared" si="21"/>
        <v>#REF!</v>
      </c>
      <c r="AS22" s="41" t="e">
        <f t="shared" si="21"/>
        <v>#REF!</v>
      </c>
      <c r="AT22" s="41" t="e">
        <f t="shared" si="21"/>
        <v>#REF!</v>
      </c>
      <c r="AU22" s="41" t="e">
        <f t="shared" si="21"/>
        <v>#REF!</v>
      </c>
      <c r="AV22" s="41" t="e">
        <f t="shared" si="21"/>
        <v>#REF!</v>
      </c>
      <c r="AW22" s="41" t="e">
        <f t="shared" si="21"/>
        <v>#REF!</v>
      </c>
      <c r="AX22" s="41" t="e">
        <f t="shared" si="21"/>
        <v>#REF!</v>
      </c>
      <c r="AY22" s="41" t="e">
        <f t="shared" si="29"/>
        <v>#REF!</v>
      </c>
      <c r="AZ22" s="41" t="e">
        <f t="shared" si="29"/>
        <v>#REF!</v>
      </c>
      <c r="BA22" s="41" t="e">
        <f t="shared" si="29"/>
        <v>#REF!</v>
      </c>
      <c r="BB22" s="41" t="e">
        <f t="shared" si="29"/>
        <v>#REF!</v>
      </c>
      <c r="BC22" s="41" t="e">
        <f t="shared" si="29"/>
        <v>#REF!</v>
      </c>
      <c r="BD22" s="41" t="e">
        <f t="shared" si="29"/>
        <v>#REF!</v>
      </c>
      <c r="BE22" s="41" t="e">
        <f t="shared" si="29"/>
        <v>#REF!</v>
      </c>
      <c r="BF22" s="41" t="e">
        <f t="shared" si="29"/>
        <v>#REF!</v>
      </c>
      <c r="BG22" s="41" t="e">
        <f t="shared" si="29"/>
        <v>#REF!</v>
      </c>
      <c r="BH22" s="41" t="e">
        <f t="shared" si="29"/>
        <v>#REF!</v>
      </c>
      <c r="BI22" s="41" t="e">
        <f t="shared" si="29"/>
        <v>#REF!</v>
      </c>
      <c r="BJ22" s="41" t="e">
        <f t="shared" si="29"/>
        <v>#REF!</v>
      </c>
      <c r="BK22" s="41" t="e">
        <f t="shared" si="29"/>
        <v>#REF!</v>
      </c>
      <c r="BL22" s="41" t="e">
        <f t="shared" si="29"/>
        <v>#REF!</v>
      </c>
      <c r="BM22" s="41" t="e">
        <f t="shared" si="29"/>
        <v>#REF!</v>
      </c>
      <c r="BN22" s="41" t="e">
        <f t="shared" si="29"/>
        <v>#REF!</v>
      </c>
      <c r="BO22" s="41" t="e">
        <f t="shared" si="22"/>
        <v>#REF!</v>
      </c>
      <c r="BP22" s="41" t="e">
        <f t="shared" si="22"/>
        <v>#REF!</v>
      </c>
      <c r="BQ22" s="41" t="e">
        <f t="shared" si="22"/>
        <v>#REF!</v>
      </c>
      <c r="BR22" s="41" t="e">
        <f t="shared" si="22"/>
        <v>#REF!</v>
      </c>
      <c r="BS22" s="41" t="e">
        <f t="shared" si="22"/>
        <v>#REF!</v>
      </c>
      <c r="BT22" s="41" t="e">
        <f t="shared" si="22"/>
        <v>#REF!</v>
      </c>
      <c r="BU22" s="41" t="e">
        <f t="shared" si="22"/>
        <v>#REF!</v>
      </c>
      <c r="BV22" s="41" t="e">
        <f t="shared" si="22"/>
        <v>#REF!</v>
      </c>
      <c r="BW22" s="41" t="e">
        <f t="shared" si="22"/>
        <v>#REF!</v>
      </c>
      <c r="BX22" s="41" t="e">
        <f t="shared" si="22"/>
        <v>#REF!</v>
      </c>
      <c r="BY22" s="41" t="e">
        <f t="shared" si="22"/>
        <v>#REF!</v>
      </c>
      <c r="BZ22" s="41" t="e">
        <f t="shared" si="22"/>
        <v>#REF!</v>
      </c>
      <c r="CA22" s="41" t="e">
        <f t="shared" si="22"/>
        <v>#REF!</v>
      </c>
      <c r="CB22" s="41" t="e">
        <f t="shared" si="22"/>
        <v>#REF!</v>
      </c>
      <c r="CC22" s="41" t="e">
        <f t="shared" si="22"/>
        <v>#REF!</v>
      </c>
      <c r="CD22" s="41" t="e">
        <f t="shared" si="22"/>
        <v>#REF!</v>
      </c>
      <c r="CE22" s="41" t="e">
        <f t="shared" si="23"/>
        <v>#REF!</v>
      </c>
      <c r="CF22" s="41" t="e">
        <f t="shared" si="23"/>
        <v>#REF!</v>
      </c>
      <c r="CG22" s="41" t="e">
        <f t="shared" si="23"/>
        <v>#REF!</v>
      </c>
      <c r="CH22" s="41" t="e">
        <f t="shared" si="23"/>
        <v>#REF!</v>
      </c>
      <c r="CI22" s="41" t="e">
        <f t="shared" si="23"/>
        <v>#REF!</v>
      </c>
      <c r="CJ22" s="41" t="e">
        <f t="shared" si="23"/>
        <v>#REF!</v>
      </c>
      <c r="CK22" s="41" t="e">
        <f t="shared" si="23"/>
        <v>#REF!</v>
      </c>
      <c r="CL22" s="41" t="e">
        <f t="shared" si="23"/>
        <v>#REF!</v>
      </c>
      <c r="CM22" s="41" t="e">
        <f t="shared" si="23"/>
        <v>#REF!</v>
      </c>
      <c r="CN22" s="41" t="e">
        <f t="shared" si="23"/>
        <v>#REF!</v>
      </c>
      <c r="CO22" s="41" t="e">
        <f t="shared" si="23"/>
        <v>#REF!</v>
      </c>
      <c r="CP22" s="41" t="e">
        <f t="shared" si="23"/>
        <v>#REF!</v>
      </c>
      <c r="CQ22" s="41" t="e">
        <f t="shared" si="23"/>
        <v>#REF!</v>
      </c>
      <c r="CR22" s="41" t="e">
        <f t="shared" si="23"/>
        <v>#REF!</v>
      </c>
      <c r="CS22" s="41" t="e">
        <f t="shared" si="23"/>
        <v>#REF!</v>
      </c>
      <c r="CT22" s="41" t="e">
        <f t="shared" si="23"/>
        <v>#REF!</v>
      </c>
      <c r="CU22" s="41" t="e">
        <f t="shared" si="30"/>
        <v>#REF!</v>
      </c>
      <c r="CV22" s="41" t="e">
        <f t="shared" si="30"/>
        <v>#REF!</v>
      </c>
      <c r="CW22" s="41" t="e">
        <f t="shared" si="30"/>
        <v>#REF!</v>
      </c>
      <c r="CX22" s="41" t="e">
        <f t="shared" si="30"/>
        <v>#REF!</v>
      </c>
      <c r="CY22" s="41" t="e">
        <f t="shared" si="30"/>
        <v>#REF!</v>
      </c>
      <c r="CZ22" s="41" t="e">
        <f t="shared" si="30"/>
        <v>#REF!</v>
      </c>
      <c r="DA22" s="41" t="e">
        <f t="shared" si="30"/>
        <v>#REF!</v>
      </c>
      <c r="DB22" s="41" t="e">
        <f t="shared" si="30"/>
        <v>#REF!</v>
      </c>
      <c r="DC22" s="41" t="e">
        <f t="shared" si="30"/>
        <v>#REF!</v>
      </c>
      <c r="DD22" s="41" t="e">
        <f t="shared" si="30"/>
        <v>#REF!</v>
      </c>
      <c r="DE22" s="41" t="e">
        <f t="shared" si="30"/>
        <v>#REF!</v>
      </c>
      <c r="DF22" s="41" t="e">
        <f t="shared" si="30"/>
        <v>#REF!</v>
      </c>
      <c r="DG22" s="41" t="e">
        <f t="shared" si="30"/>
        <v>#REF!</v>
      </c>
      <c r="DH22" s="41" t="e">
        <f t="shared" si="30"/>
        <v>#REF!</v>
      </c>
      <c r="DI22" s="41" t="e">
        <f t="shared" si="30"/>
        <v>#REF!</v>
      </c>
      <c r="DJ22" s="41" t="e">
        <f t="shared" si="30"/>
        <v>#REF!</v>
      </c>
      <c r="DK22" s="41" t="e">
        <f t="shared" si="24"/>
        <v>#REF!</v>
      </c>
      <c r="DL22" s="41" t="e">
        <f t="shared" si="24"/>
        <v>#REF!</v>
      </c>
      <c r="DM22" s="41" t="e">
        <f t="shared" si="24"/>
        <v>#REF!</v>
      </c>
      <c r="DN22" s="41" t="e">
        <f t="shared" si="24"/>
        <v>#REF!</v>
      </c>
      <c r="DO22" s="41" t="e">
        <f t="shared" si="24"/>
        <v>#REF!</v>
      </c>
      <c r="DP22" s="41" t="e">
        <f t="shared" si="24"/>
        <v>#REF!</v>
      </c>
      <c r="DQ22" s="41" t="e">
        <f t="shared" si="24"/>
        <v>#REF!</v>
      </c>
      <c r="DR22" s="41" t="e">
        <f t="shared" si="24"/>
        <v>#REF!</v>
      </c>
      <c r="DS22" s="41" t="e">
        <f t="shared" si="24"/>
        <v>#REF!</v>
      </c>
      <c r="DT22" s="41" t="e">
        <f t="shared" si="24"/>
        <v>#REF!</v>
      </c>
      <c r="DU22" s="41" t="e">
        <f t="shared" si="24"/>
        <v>#REF!</v>
      </c>
      <c r="DV22" s="41" t="e">
        <f t="shared" si="24"/>
        <v>#REF!</v>
      </c>
      <c r="DW22" s="41" t="e">
        <f t="shared" si="24"/>
        <v>#REF!</v>
      </c>
      <c r="DX22" s="41" t="e">
        <f t="shared" si="24"/>
        <v>#REF!</v>
      </c>
      <c r="DY22" s="41" t="e">
        <f t="shared" si="24"/>
        <v>#REF!</v>
      </c>
      <c r="DZ22" s="41" t="e">
        <f t="shared" si="24"/>
        <v>#REF!</v>
      </c>
      <c r="EA22" s="41" t="e">
        <f t="shared" si="31"/>
        <v>#REF!</v>
      </c>
      <c r="EB22" s="41" t="e">
        <f t="shared" si="31"/>
        <v>#REF!</v>
      </c>
      <c r="EC22" s="41" t="e">
        <f t="shared" si="31"/>
        <v>#REF!</v>
      </c>
      <c r="ED22" s="41" t="e">
        <f t="shared" si="31"/>
        <v>#REF!</v>
      </c>
      <c r="EE22" s="41" t="e">
        <f t="shared" si="31"/>
        <v>#REF!</v>
      </c>
      <c r="EF22" s="41" t="e">
        <f t="shared" si="31"/>
        <v>#REF!</v>
      </c>
      <c r="EG22" s="41" t="e">
        <f t="shared" si="31"/>
        <v>#REF!</v>
      </c>
      <c r="EH22" s="41" t="e">
        <f t="shared" si="31"/>
        <v>#REF!</v>
      </c>
      <c r="EI22" s="41" t="e">
        <f t="shared" si="31"/>
        <v>#REF!</v>
      </c>
      <c r="EJ22" s="41" t="e">
        <f t="shared" si="31"/>
        <v>#REF!</v>
      </c>
      <c r="EK22" s="41" t="e">
        <f t="shared" si="31"/>
        <v>#REF!</v>
      </c>
      <c r="EL22" s="41" t="e">
        <f t="shared" si="31"/>
        <v>#REF!</v>
      </c>
      <c r="EM22" s="41" t="e">
        <f t="shared" si="31"/>
        <v>#REF!</v>
      </c>
      <c r="EN22" s="41" t="e">
        <f t="shared" si="31"/>
        <v>#REF!</v>
      </c>
      <c r="EO22" s="41" t="e">
        <f t="shared" si="31"/>
        <v>#REF!</v>
      </c>
      <c r="EP22" s="41" t="e">
        <f t="shared" si="31"/>
        <v>#REF!</v>
      </c>
      <c r="EQ22" s="41" t="e">
        <f t="shared" si="25"/>
        <v>#REF!</v>
      </c>
      <c r="ER22" s="41" t="e">
        <f t="shared" si="25"/>
        <v>#REF!</v>
      </c>
      <c r="ES22" s="41" t="e">
        <f t="shared" si="25"/>
        <v>#REF!</v>
      </c>
      <c r="ET22" s="41" t="e">
        <f t="shared" si="25"/>
        <v>#REF!</v>
      </c>
      <c r="EU22" s="41" t="e">
        <f t="shared" si="25"/>
        <v>#REF!</v>
      </c>
      <c r="EV22" s="41" t="e">
        <f t="shared" si="25"/>
        <v>#REF!</v>
      </c>
      <c r="EW22" s="41" t="e">
        <f t="shared" si="25"/>
        <v>#REF!</v>
      </c>
      <c r="EX22" s="41" t="e">
        <f t="shared" si="25"/>
        <v>#REF!</v>
      </c>
      <c r="EY22" s="41" t="e">
        <f t="shared" si="25"/>
        <v>#REF!</v>
      </c>
      <c r="EZ22" s="41" t="e">
        <f t="shared" si="25"/>
        <v>#REF!</v>
      </c>
      <c r="FA22" s="41" t="e">
        <f t="shared" si="25"/>
        <v>#REF!</v>
      </c>
      <c r="FB22" s="41" t="e">
        <f t="shared" si="25"/>
        <v>#REF!</v>
      </c>
      <c r="FC22" s="41" t="e">
        <f t="shared" si="25"/>
        <v>#REF!</v>
      </c>
      <c r="FD22" s="41" t="e">
        <f t="shared" si="25"/>
        <v>#REF!</v>
      </c>
      <c r="FE22" s="41" t="e">
        <f t="shared" si="25"/>
        <v>#REF!</v>
      </c>
      <c r="FF22" s="41" t="e">
        <f t="shared" si="25"/>
        <v>#REF!</v>
      </c>
      <c r="FG22" s="41" t="e">
        <f t="shared" si="32"/>
        <v>#REF!</v>
      </c>
      <c r="FH22" s="41" t="e">
        <f t="shared" si="32"/>
        <v>#REF!</v>
      </c>
      <c r="FI22" s="41" t="e">
        <f t="shared" si="32"/>
        <v>#REF!</v>
      </c>
      <c r="FJ22" s="41" t="e">
        <f t="shared" si="32"/>
        <v>#REF!</v>
      </c>
      <c r="FK22" s="41" t="e">
        <f t="shared" si="32"/>
        <v>#REF!</v>
      </c>
      <c r="FL22" s="41" t="e">
        <f t="shared" si="32"/>
        <v>#REF!</v>
      </c>
      <c r="FM22" s="41" t="e">
        <f t="shared" si="32"/>
        <v>#REF!</v>
      </c>
      <c r="FN22" s="41" t="e">
        <f t="shared" si="32"/>
        <v>#REF!</v>
      </c>
      <c r="FO22" s="41" t="e">
        <f t="shared" si="32"/>
        <v>#REF!</v>
      </c>
      <c r="FP22" s="41" t="e">
        <f t="shared" si="32"/>
        <v>#REF!</v>
      </c>
      <c r="FQ22" s="41" t="e">
        <f t="shared" si="32"/>
        <v>#REF!</v>
      </c>
      <c r="FR22" s="41" t="e">
        <f t="shared" si="32"/>
        <v>#REF!</v>
      </c>
      <c r="FS22" s="41" t="e">
        <f t="shared" si="32"/>
        <v>#REF!</v>
      </c>
      <c r="FT22" s="41" t="e">
        <f t="shared" si="32"/>
        <v>#REF!</v>
      </c>
      <c r="FU22" s="41" t="e">
        <f t="shared" si="32"/>
        <v>#REF!</v>
      </c>
      <c r="FV22" s="41" t="e">
        <f t="shared" si="32"/>
        <v>#REF!</v>
      </c>
      <c r="FW22" s="41" t="e">
        <f t="shared" si="26"/>
        <v>#REF!</v>
      </c>
      <c r="FX22" s="41" t="e">
        <f t="shared" si="26"/>
        <v>#REF!</v>
      </c>
      <c r="FY22" s="41" t="e">
        <f t="shared" si="26"/>
        <v>#REF!</v>
      </c>
      <c r="FZ22" s="41" t="e">
        <f t="shared" si="26"/>
        <v>#REF!</v>
      </c>
      <c r="GA22" s="41" t="e">
        <f t="shared" si="26"/>
        <v>#REF!</v>
      </c>
      <c r="GB22" s="41" t="e">
        <f t="shared" si="26"/>
        <v>#REF!</v>
      </c>
      <c r="GC22" s="41" t="e">
        <f t="shared" si="26"/>
        <v>#REF!</v>
      </c>
      <c r="GD22" s="41" t="e">
        <f t="shared" si="26"/>
        <v>#REF!</v>
      </c>
      <c r="GE22" s="41" t="e">
        <f t="shared" si="26"/>
        <v>#REF!</v>
      </c>
      <c r="GF22" s="41" t="e">
        <f t="shared" si="26"/>
        <v>#REF!</v>
      </c>
      <c r="GG22" s="41" t="e">
        <f t="shared" si="26"/>
        <v>#REF!</v>
      </c>
      <c r="GH22" s="41" t="e">
        <f t="shared" si="26"/>
        <v>#REF!</v>
      </c>
      <c r="GI22" s="41" t="e">
        <f t="shared" si="26"/>
        <v>#REF!</v>
      </c>
      <c r="GJ22" s="41" t="e">
        <f t="shared" si="26"/>
        <v>#REF!</v>
      </c>
      <c r="GK22" s="41" t="e">
        <f t="shared" si="26"/>
        <v>#REF!</v>
      </c>
      <c r="GL22" s="41" t="e">
        <f t="shared" si="26"/>
        <v>#REF!</v>
      </c>
      <c r="GM22" s="41" t="e">
        <f t="shared" si="33"/>
        <v>#REF!</v>
      </c>
      <c r="GN22" s="41" t="e">
        <f t="shared" si="33"/>
        <v>#REF!</v>
      </c>
      <c r="GO22" s="41" t="e">
        <f t="shared" si="33"/>
        <v>#REF!</v>
      </c>
      <c r="GP22" s="41" t="e">
        <f t="shared" si="33"/>
        <v>#REF!</v>
      </c>
      <c r="GQ22" s="41" t="e">
        <f t="shared" si="33"/>
        <v>#REF!</v>
      </c>
      <c r="GR22" s="41" t="e">
        <f t="shared" si="33"/>
        <v>#REF!</v>
      </c>
      <c r="GS22" s="41" t="e">
        <f t="shared" si="33"/>
        <v>#REF!</v>
      </c>
      <c r="GT22" s="41" t="e">
        <f t="shared" si="33"/>
        <v>#REF!</v>
      </c>
      <c r="GU22" s="41" t="e">
        <f t="shared" si="33"/>
        <v>#REF!</v>
      </c>
      <c r="GV22" s="41" t="e">
        <f t="shared" si="33"/>
        <v>#REF!</v>
      </c>
      <c r="GW22" s="41" t="e">
        <f t="shared" si="33"/>
        <v>#REF!</v>
      </c>
      <c r="GX22" s="41" t="e">
        <f t="shared" si="33"/>
        <v>#REF!</v>
      </c>
      <c r="GY22" s="41" t="e">
        <f t="shared" si="33"/>
        <v>#REF!</v>
      </c>
      <c r="GZ22" s="41" t="e">
        <f t="shared" si="33"/>
        <v>#REF!</v>
      </c>
      <c r="HA22" s="41" t="e">
        <f t="shared" si="33"/>
        <v>#REF!</v>
      </c>
      <c r="HB22" s="41" t="e">
        <f t="shared" si="33"/>
        <v>#REF!</v>
      </c>
      <c r="HC22" s="41" t="e">
        <f t="shared" si="27"/>
        <v>#REF!</v>
      </c>
      <c r="HD22" s="41" t="e">
        <f t="shared" si="27"/>
        <v>#REF!</v>
      </c>
      <c r="HE22" s="41" t="e">
        <f t="shared" si="27"/>
        <v>#REF!</v>
      </c>
      <c r="HF22" s="41" t="e">
        <f t="shared" si="27"/>
        <v>#REF!</v>
      </c>
      <c r="HG22" s="41" t="e">
        <f t="shared" si="27"/>
        <v>#REF!</v>
      </c>
      <c r="HH22" s="41" t="e">
        <f t="shared" si="27"/>
        <v>#REF!</v>
      </c>
      <c r="HI22" s="41" t="e">
        <f t="shared" si="27"/>
        <v>#REF!</v>
      </c>
      <c r="HJ22" s="41" t="e">
        <f t="shared" si="27"/>
        <v>#REF!</v>
      </c>
    </row>
    <row r="23" spans="1:218" ht="14.4" x14ac:dyDescent="0.3">
      <c r="A23" s="42">
        <v>20</v>
      </c>
      <c r="B23" s="43" t="e">
        <f>'CMM3 - AUX CALC'!$U$67</f>
        <v>#REF!</v>
      </c>
      <c r="V23" s="41" t="e">
        <f>$B23/(_xlfn.SINGLE(PrazoConcessao)*12-V$3+1)</f>
        <v>#REF!</v>
      </c>
      <c r="W23" s="41" t="e">
        <f t="shared" si="28"/>
        <v>#REF!</v>
      </c>
      <c r="X23" s="41" t="e">
        <f t="shared" si="28"/>
        <v>#REF!</v>
      </c>
      <c r="Y23" s="41" t="e">
        <f t="shared" si="28"/>
        <v>#REF!</v>
      </c>
      <c r="Z23" s="41" t="e">
        <f t="shared" si="28"/>
        <v>#REF!</v>
      </c>
      <c r="AA23" s="41" t="e">
        <f t="shared" si="28"/>
        <v>#REF!</v>
      </c>
      <c r="AB23" s="41" t="e">
        <f t="shared" si="28"/>
        <v>#REF!</v>
      </c>
      <c r="AC23" s="41" t="e">
        <f t="shared" si="28"/>
        <v>#REF!</v>
      </c>
      <c r="AD23" s="41" t="e">
        <f t="shared" si="28"/>
        <v>#REF!</v>
      </c>
      <c r="AE23" s="41" t="e">
        <f t="shared" si="28"/>
        <v>#REF!</v>
      </c>
      <c r="AF23" s="41" t="e">
        <f t="shared" si="28"/>
        <v>#REF!</v>
      </c>
      <c r="AG23" s="41" t="e">
        <f t="shared" si="28"/>
        <v>#REF!</v>
      </c>
      <c r="AH23" s="41" t="e">
        <f t="shared" si="28"/>
        <v>#REF!</v>
      </c>
      <c r="AI23" s="41" t="e">
        <f t="shared" si="28"/>
        <v>#REF!</v>
      </c>
      <c r="AJ23" s="41" t="e">
        <f t="shared" si="21"/>
        <v>#REF!</v>
      </c>
      <c r="AK23" s="41" t="e">
        <f t="shared" si="21"/>
        <v>#REF!</v>
      </c>
      <c r="AL23" s="41" t="e">
        <f t="shared" si="21"/>
        <v>#REF!</v>
      </c>
      <c r="AM23" s="41" t="e">
        <f t="shared" si="21"/>
        <v>#REF!</v>
      </c>
      <c r="AN23" s="41" t="e">
        <f t="shared" si="21"/>
        <v>#REF!</v>
      </c>
      <c r="AO23" s="41" t="e">
        <f t="shared" si="21"/>
        <v>#REF!</v>
      </c>
      <c r="AP23" s="41" t="e">
        <f t="shared" si="21"/>
        <v>#REF!</v>
      </c>
      <c r="AQ23" s="41" t="e">
        <f t="shared" si="21"/>
        <v>#REF!</v>
      </c>
      <c r="AR23" s="41" t="e">
        <f t="shared" si="21"/>
        <v>#REF!</v>
      </c>
      <c r="AS23" s="41" t="e">
        <f t="shared" si="21"/>
        <v>#REF!</v>
      </c>
      <c r="AT23" s="41" t="e">
        <f t="shared" si="21"/>
        <v>#REF!</v>
      </c>
      <c r="AU23" s="41" t="e">
        <f t="shared" si="21"/>
        <v>#REF!</v>
      </c>
      <c r="AV23" s="41" t="e">
        <f t="shared" si="21"/>
        <v>#REF!</v>
      </c>
      <c r="AW23" s="41" t="e">
        <f t="shared" si="21"/>
        <v>#REF!</v>
      </c>
      <c r="AX23" s="41" t="e">
        <f t="shared" si="21"/>
        <v>#REF!</v>
      </c>
      <c r="AY23" s="41" t="e">
        <f t="shared" si="29"/>
        <v>#REF!</v>
      </c>
      <c r="AZ23" s="41" t="e">
        <f t="shared" si="29"/>
        <v>#REF!</v>
      </c>
      <c r="BA23" s="41" t="e">
        <f t="shared" si="29"/>
        <v>#REF!</v>
      </c>
      <c r="BB23" s="41" t="e">
        <f t="shared" si="29"/>
        <v>#REF!</v>
      </c>
      <c r="BC23" s="41" t="e">
        <f t="shared" si="29"/>
        <v>#REF!</v>
      </c>
      <c r="BD23" s="41" t="e">
        <f t="shared" si="29"/>
        <v>#REF!</v>
      </c>
      <c r="BE23" s="41" t="e">
        <f t="shared" si="29"/>
        <v>#REF!</v>
      </c>
      <c r="BF23" s="41" t="e">
        <f t="shared" si="29"/>
        <v>#REF!</v>
      </c>
      <c r="BG23" s="41" t="e">
        <f t="shared" si="29"/>
        <v>#REF!</v>
      </c>
      <c r="BH23" s="41" t="e">
        <f t="shared" si="29"/>
        <v>#REF!</v>
      </c>
      <c r="BI23" s="41" t="e">
        <f t="shared" si="29"/>
        <v>#REF!</v>
      </c>
      <c r="BJ23" s="41" t="e">
        <f t="shared" si="29"/>
        <v>#REF!</v>
      </c>
      <c r="BK23" s="41" t="e">
        <f t="shared" si="29"/>
        <v>#REF!</v>
      </c>
      <c r="BL23" s="41" t="e">
        <f t="shared" si="29"/>
        <v>#REF!</v>
      </c>
      <c r="BM23" s="41" t="e">
        <f t="shared" si="29"/>
        <v>#REF!</v>
      </c>
      <c r="BN23" s="41" t="e">
        <f t="shared" si="29"/>
        <v>#REF!</v>
      </c>
      <c r="BO23" s="41" t="e">
        <f t="shared" si="22"/>
        <v>#REF!</v>
      </c>
      <c r="BP23" s="41" t="e">
        <f t="shared" si="22"/>
        <v>#REF!</v>
      </c>
      <c r="BQ23" s="41" t="e">
        <f t="shared" si="22"/>
        <v>#REF!</v>
      </c>
      <c r="BR23" s="41" t="e">
        <f t="shared" si="22"/>
        <v>#REF!</v>
      </c>
      <c r="BS23" s="41" t="e">
        <f t="shared" si="22"/>
        <v>#REF!</v>
      </c>
      <c r="BT23" s="41" t="e">
        <f t="shared" si="22"/>
        <v>#REF!</v>
      </c>
      <c r="BU23" s="41" t="e">
        <f t="shared" si="22"/>
        <v>#REF!</v>
      </c>
      <c r="BV23" s="41" t="e">
        <f t="shared" si="22"/>
        <v>#REF!</v>
      </c>
      <c r="BW23" s="41" t="e">
        <f t="shared" si="22"/>
        <v>#REF!</v>
      </c>
      <c r="BX23" s="41" t="e">
        <f t="shared" si="22"/>
        <v>#REF!</v>
      </c>
      <c r="BY23" s="41" t="e">
        <f t="shared" si="22"/>
        <v>#REF!</v>
      </c>
      <c r="BZ23" s="41" t="e">
        <f t="shared" si="22"/>
        <v>#REF!</v>
      </c>
      <c r="CA23" s="41" t="e">
        <f t="shared" si="22"/>
        <v>#REF!</v>
      </c>
      <c r="CB23" s="41" t="e">
        <f t="shared" si="22"/>
        <v>#REF!</v>
      </c>
      <c r="CC23" s="41" t="e">
        <f t="shared" si="22"/>
        <v>#REF!</v>
      </c>
      <c r="CD23" s="41" t="e">
        <f t="shared" si="22"/>
        <v>#REF!</v>
      </c>
      <c r="CE23" s="41" t="e">
        <f t="shared" si="23"/>
        <v>#REF!</v>
      </c>
      <c r="CF23" s="41" t="e">
        <f t="shared" si="23"/>
        <v>#REF!</v>
      </c>
      <c r="CG23" s="41" t="e">
        <f t="shared" si="23"/>
        <v>#REF!</v>
      </c>
      <c r="CH23" s="41" t="e">
        <f t="shared" si="23"/>
        <v>#REF!</v>
      </c>
      <c r="CI23" s="41" t="e">
        <f t="shared" si="23"/>
        <v>#REF!</v>
      </c>
      <c r="CJ23" s="41" t="e">
        <f t="shared" si="23"/>
        <v>#REF!</v>
      </c>
      <c r="CK23" s="41" t="e">
        <f t="shared" si="23"/>
        <v>#REF!</v>
      </c>
      <c r="CL23" s="41" t="e">
        <f t="shared" si="23"/>
        <v>#REF!</v>
      </c>
      <c r="CM23" s="41" t="e">
        <f t="shared" si="23"/>
        <v>#REF!</v>
      </c>
      <c r="CN23" s="41" t="e">
        <f t="shared" si="23"/>
        <v>#REF!</v>
      </c>
      <c r="CO23" s="41" t="e">
        <f t="shared" si="23"/>
        <v>#REF!</v>
      </c>
      <c r="CP23" s="41" t="e">
        <f t="shared" si="23"/>
        <v>#REF!</v>
      </c>
      <c r="CQ23" s="41" t="e">
        <f t="shared" si="23"/>
        <v>#REF!</v>
      </c>
      <c r="CR23" s="41" t="e">
        <f t="shared" si="23"/>
        <v>#REF!</v>
      </c>
      <c r="CS23" s="41" t="e">
        <f t="shared" si="23"/>
        <v>#REF!</v>
      </c>
      <c r="CT23" s="41" t="e">
        <f t="shared" si="23"/>
        <v>#REF!</v>
      </c>
      <c r="CU23" s="41" t="e">
        <f t="shared" si="30"/>
        <v>#REF!</v>
      </c>
      <c r="CV23" s="41" t="e">
        <f t="shared" si="30"/>
        <v>#REF!</v>
      </c>
      <c r="CW23" s="41" t="e">
        <f t="shared" si="30"/>
        <v>#REF!</v>
      </c>
      <c r="CX23" s="41" t="e">
        <f t="shared" si="30"/>
        <v>#REF!</v>
      </c>
      <c r="CY23" s="41" t="e">
        <f t="shared" si="30"/>
        <v>#REF!</v>
      </c>
      <c r="CZ23" s="41" t="e">
        <f t="shared" si="30"/>
        <v>#REF!</v>
      </c>
      <c r="DA23" s="41" t="e">
        <f t="shared" si="30"/>
        <v>#REF!</v>
      </c>
      <c r="DB23" s="41" t="e">
        <f t="shared" si="30"/>
        <v>#REF!</v>
      </c>
      <c r="DC23" s="41" t="e">
        <f t="shared" si="30"/>
        <v>#REF!</v>
      </c>
      <c r="DD23" s="41" t="e">
        <f t="shared" si="30"/>
        <v>#REF!</v>
      </c>
      <c r="DE23" s="41" t="e">
        <f t="shared" si="30"/>
        <v>#REF!</v>
      </c>
      <c r="DF23" s="41" t="e">
        <f t="shared" si="30"/>
        <v>#REF!</v>
      </c>
      <c r="DG23" s="41" t="e">
        <f t="shared" si="30"/>
        <v>#REF!</v>
      </c>
      <c r="DH23" s="41" t="e">
        <f t="shared" si="30"/>
        <v>#REF!</v>
      </c>
      <c r="DI23" s="41" t="e">
        <f t="shared" si="30"/>
        <v>#REF!</v>
      </c>
      <c r="DJ23" s="41" t="e">
        <f t="shared" si="30"/>
        <v>#REF!</v>
      </c>
      <c r="DK23" s="41" t="e">
        <f t="shared" si="24"/>
        <v>#REF!</v>
      </c>
      <c r="DL23" s="41" t="e">
        <f t="shared" si="24"/>
        <v>#REF!</v>
      </c>
      <c r="DM23" s="41" t="e">
        <f t="shared" si="24"/>
        <v>#REF!</v>
      </c>
      <c r="DN23" s="41" t="e">
        <f t="shared" si="24"/>
        <v>#REF!</v>
      </c>
      <c r="DO23" s="41" t="e">
        <f t="shared" si="24"/>
        <v>#REF!</v>
      </c>
      <c r="DP23" s="41" t="e">
        <f t="shared" si="24"/>
        <v>#REF!</v>
      </c>
      <c r="DQ23" s="41" t="e">
        <f t="shared" si="24"/>
        <v>#REF!</v>
      </c>
      <c r="DR23" s="41" t="e">
        <f t="shared" si="24"/>
        <v>#REF!</v>
      </c>
      <c r="DS23" s="41" t="e">
        <f t="shared" si="24"/>
        <v>#REF!</v>
      </c>
      <c r="DT23" s="41" t="e">
        <f t="shared" si="24"/>
        <v>#REF!</v>
      </c>
      <c r="DU23" s="41" t="e">
        <f t="shared" si="24"/>
        <v>#REF!</v>
      </c>
      <c r="DV23" s="41" t="e">
        <f t="shared" si="24"/>
        <v>#REF!</v>
      </c>
      <c r="DW23" s="41" t="e">
        <f t="shared" si="24"/>
        <v>#REF!</v>
      </c>
      <c r="DX23" s="41" t="e">
        <f t="shared" si="24"/>
        <v>#REF!</v>
      </c>
      <c r="DY23" s="41" t="e">
        <f t="shared" si="24"/>
        <v>#REF!</v>
      </c>
      <c r="DZ23" s="41" t="e">
        <f t="shared" si="24"/>
        <v>#REF!</v>
      </c>
      <c r="EA23" s="41" t="e">
        <f t="shared" si="31"/>
        <v>#REF!</v>
      </c>
      <c r="EB23" s="41" t="e">
        <f t="shared" si="31"/>
        <v>#REF!</v>
      </c>
      <c r="EC23" s="41" t="e">
        <f t="shared" si="31"/>
        <v>#REF!</v>
      </c>
      <c r="ED23" s="41" t="e">
        <f t="shared" si="31"/>
        <v>#REF!</v>
      </c>
      <c r="EE23" s="41" t="e">
        <f t="shared" si="31"/>
        <v>#REF!</v>
      </c>
      <c r="EF23" s="41" t="e">
        <f t="shared" si="31"/>
        <v>#REF!</v>
      </c>
      <c r="EG23" s="41" t="e">
        <f t="shared" si="31"/>
        <v>#REF!</v>
      </c>
      <c r="EH23" s="41" t="e">
        <f t="shared" si="31"/>
        <v>#REF!</v>
      </c>
      <c r="EI23" s="41" t="e">
        <f t="shared" si="31"/>
        <v>#REF!</v>
      </c>
      <c r="EJ23" s="41" t="e">
        <f t="shared" si="31"/>
        <v>#REF!</v>
      </c>
      <c r="EK23" s="41" t="e">
        <f t="shared" si="31"/>
        <v>#REF!</v>
      </c>
      <c r="EL23" s="41" t="e">
        <f t="shared" si="31"/>
        <v>#REF!</v>
      </c>
      <c r="EM23" s="41" t="e">
        <f t="shared" si="31"/>
        <v>#REF!</v>
      </c>
      <c r="EN23" s="41" t="e">
        <f t="shared" si="31"/>
        <v>#REF!</v>
      </c>
      <c r="EO23" s="41" t="e">
        <f t="shared" si="31"/>
        <v>#REF!</v>
      </c>
      <c r="EP23" s="41" t="e">
        <f t="shared" si="31"/>
        <v>#REF!</v>
      </c>
      <c r="EQ23" s="41" t="e">
        <f t="shared" si="25"/>
        <v>#REF!</v>
      </c>
      <c r="ER23" s="41" t="e">
        <f t="shared" si="25"/>
        <v>#REF!</v>
      </c>
      <c r="ES23" s="41" t="e">
        <f t="shared" si="25"/>
        <v>#REF!</v>
      </c>
      <c r="ET23" s="41" t="e">
        <f t="shared" si="25"/>
        <v>#REF!</v>
      </c>
      <c r="EU23" s="41" t="e">
        <f t="shared" si="25"/>
        <v>#REF!</v>
      </c>
      <c r="EV23" s="41" t="e">
        <f t="shared" si="25"/>
        <v>#REF!</v>
      </c>
      <c r="EW23" s="41" t="e">
        <f t="shared" si="25"/>
        <v>#REF!</v>
      </c>
      <c r="EX23" s="41" t="e">
        <f t="shared" si="25"/>
        <v>#REF!</v>
      </c>
      <c r="EY23" s="41" t="e">
        <f t="shared" si="25"/>
        <v>#REF!</v>
      </c>
      <c r="EZ23" s="41" t="e">
        <f t="shared" si="25"/>
        <v>#REF!</v>
      </c>
      <c r="FA23" s="41" t="e">
        <f t="shared" si="25"/>
        <v>#REF!</v>
      </c>
      <c r="FB23" s="41" t="e">
        <f t="shared" si="25"/>
        <v>#REF!</v>
      </c>
      <c r="FC23" s="41" t="e">
        <f t="shared" si="25"/>
        <v>#REF!</v>
      </c>
      <c r="FD23" s="41" t="e">
        <f t="shared" si="25"/>
        <v>#REF!</v>
      </c>
      <c r="FE23" s="41" t="e">
        <f t="shared" si="25"/>
        <v>#REF!</v>
      </c>
      <c r="FF23" s="41" t="e">
        <f t="shared" si="25"/>
        <v>#REF!</v>
      </c>
      <c r="FG23" s="41" t="e">
        <f t="shared" si="32"/>
        <v>#REF!</v>
      </c>
      <c r="FH23" s="41" t="e">
        <f t="shared" si="32"/>
        <v>#REF!</v>
      </c>
      <c r="FI23" s="41" t="e">
        <f t="shared" si="32"/>
        <v>#REF!</v>
      </c>
      <c r="FJ23" s="41" t="e">
        <f t="shared" si="32"/>
        <v>#REF!</v>
      </c>
      <c r="FK23" s="41" t="e">
        <f t="shared" si="32"/>
        <v>#REF!</v>
      </c>
      <c r="FL23" s="41" t="e">
        <f t="shared" si="32"/>
        <v>#REF!</v>
      </c>
      <c r="FM23" s="41" t="e">
        <f t="shared" si="32"/>
        <v>#REF!</v>
      </c>
      <c r="FN23" s="41" t="e">
        <f t="shared" si="32"/>
        <v>#REF!</v>
      </c>
      <c r="FO23" s="41" t="e">
        <f t="shared" si="32"/>
        <v>#REF!</v>
      </c>
      <c r="FP23" s="41" t="e">
        <f t="shared" si="32"/>
        <v>#REF!</v>
      </c>
      <c r="FQ23" s="41" t="e">
        <f t="shared" si="32"/>
        <v>#REF!</v>
      </c>
      <c r="FR23" s="41" t="e">
        <f t="shared" si="32"/>
        <v>#REF!</v>
      </c>
      <c r="FS23" s="41" t="e">
        <f t="shared" si="32"/>
        <v>#REF!</v>
      </c>
      <c r="FT23" s="41" t="e">
        <f t="shared" si="32"/>
        <v>#REF!</v>
      </c>
      <c r="FU23" s="41" t="e">
        <f t="shared" si="32"/>
        <v>#REF!</v>
      </c>
      <c r="FV23" s="41" t="e">
        <f t="shared" si="32"/>
        <v>#REF!</v>
      </c>
      <c r="FW23" s="41" t="e">
        <f t="shared" si="26"/>
        <v>#REF!</v>
      </c>
      <c r="FX23" s="41" t="e">
        <f t="shared" si="26"/>
        <v>#REF!</v>
      </c>
      <c r="FY23" s="41" t="e">
        <f t="shared" si="26"/>
        <v>#REF!</v>
      </c>
      <c r="FZ23" s="41" t="e">
        <f t="shared" si="26"/>
        <v>#REF!</v>
      </c>
      <c r="GA23" s="41" t="e">
        <f t="shared" si="26"/>
        <v>#REF!</v>
      </c>
      <c r="GB23" s="41" t="e">
        <f t="shared" si="26"/>
        <v>#REF!</v>
      </c>
      <c r="GC23" s="41" t="e">
        <f t="shared" si="26"/>
        <v>#REF!</v>
      </c>
      <c r="GD23" s="41" t="e">
        <f t="shared" si="26"/>
        <v>#REF!</v>
      </c>
      <c r="GE23" s="41" t="e">
        <f t="shared" si="26"/>
        <v>#REF!</v>
      </c>
      <c r="GF23" s="41" t="e">
        <f t="shared" si="26"/>
        <v>#REF!</v>
      </c>
      <c r="GG23" s="41" t="e">
        <f t="shared" si="26"/>
        <v>#REF!</v>
      </c>
      <c r="GH23" s="41" t="e">
        <f t="shared" si="26"/>
        <v>#REF!</v>
      </c>
      <c r="GI23" s="41" t="e">
        <f t="shared" si="26"/>
        <v>#REF!</v>
      </c>
      <c r="GJ23" s="41" t="e">
        <f t="shared" si="26"/>
        <v>#REF!</v>
      </c>
      <c r="GK23" s="41" t="e">
        <f t="shared" si="26"/>
        <v>#REF!</v>
      </c>
      <c r="GL23" s="41" t="e">
        <f t="shared" si="26"/>
        <v>#REF!</v>
      </c>
      <c r="GM23" s="41" t="e">
        <f t="shared" si="33"/>
        <v>#REF!</v>
      </c>
      <c r="GN23" s="41" t="e">
        <f t="shared" si="33"/>
        <v>#REF!</v>
      </c>
      <c r="GO23" s="41" t="e">
        <f t="shared" si="33"/>
        <v>#REF!</v>
      </c>
      <c r="GP23" s="41" t="e">
        <f t="shared" si="33"/>
        <v>#REF!</v>
      </c>
      <c r="GQ23" s="41" t="e">
        <f t="shared" si="33"/>
        <v>#REF!</v>
      </c>
      <c r="GR23" s="41" t="e">
        <f t="shared" si="33"/>
        <v>#REF!</v>
      </c>
      <c r="GS23" s="41" t="e">
        <f t="shared" si="33"/>
        <v>#REF!</v>
      </c>
      <c r="GT23" s="41" t="e">
        <f t="shared" si="33"/>
        <v>#REF!</v>
      </c>
      <c r="GU23" s="41" t="e">
        <f t="shared" si="33"/>
        <v>#REF!</v>
      </c>
      <c r="GV23" s="41" t="e">
        <f t="shared" si="33"/>
        <v>#REF!</v>
      </c>
      <c r="GW23" s="41" t="e">
        <f t="shared" si="33"/>
        <v>#REF!</v>
      </c>
      <c r="GX23" s="41" t="e">
        <f t="shared" si="33"/>
        <v>#REF!</v>
      </c>
      <c r="GY23" s="41" t="e">
        <f t="shared" si="33"/>
        <v>#REF!</v>
      </c>
      <c r="GZ23" s="41" t="e">
        <f t="shared" si="33"/>
        <v>#REF!</v>
      </c>
      <c r="HA23" s="41" t="e">
        <f t="shared" si="33"/>
        <v>#REF!</v>
      </c>
      <c r="HB23" s="41" t="e">
        <f t="shared" si="33"/>
        <v>#REF!</v>
      </c>
      <c r="HC23" s="41" t="e">
        <f t="shared" si="27"/>
        <v>#REF!</v>
      </c>
      <c r="HD23" s="41" t="e">
        <f t="shared" si="27"/>
        <v>#REF!</v>
      </c>
      <c r="HE23" s="41" t="e">
        <f t="shared" si="27"/>
        <v>#REF!</v>
      </c>
      <c r="HF23" s="41" t="e">
        <f t="shared" si="27"/>
        <v>#REF!</v>
      </c>
      <c r="HG23" s="41" t="e">
        <f t="shared" si="27"/>
        <v>#REF!</v>
      </c>
      <c r="HH23" s="41" t="e">
        <f t="shared" si="27"/>
        <v>#REF!</v>
      </c>
      <c r="HI23" s="41" t="e">
        <f t="shared" si="27"/>
        <v>#REF!</v>
      </c>
      <c r="HJ23" s="41" t="e">
        <f t="shared" si="27"/>
        <v>#REF!</v>
      </c>
    </row>
    <row r="24" spans="1:218" ht="14.4" x14ac:dyDescent="0.3">
      <c r="A24" s="42">
        <v>21</v>
      </c>
      <c r="B24" s="43" t="e">
        <f>'CMM3 - AUX CALC'!$V$67</f>
        <v>#REF!</v>
      </c>
      <c r="W24" s="41" t="e">
        <f>$B24/(_xlfn.SINGLE(PrazoConcessao)*12-W$3+1)</f>
        <v>#REF!</v>
      </c>
      <c r="X24" s="41" t="e">
        <f t="shared" si="28"/>
        <v>#REF!</v>
      </c>
      <c r="Y24" s="41" t="e">
        <f t="shared" si="28"/>
        <v>#REF!</v>
      </c>
      <c r="Z24" s="41" t="e">
        <f t="shared" si="28"/>
        <v>#REF!</v>
      </c>
      <c r="AA24" s="41" t="e">
        <f t="shared" si="28"/>
        <v>#REF!</v>
      </c>
      <c r="AB24" s="41" t="e">
        <f t="shared" si="28"/>
        <v>#REF!</v>
      </c>
      <c r="AC24" s="41" t="e">
        <f t="shared" si="28"/>
        <v>#REF!</v>
      </c>
      <c r="AD24" s="41" t="e">
        <f t="shared" si="28"/>
        <v>#REF!</v>
      </c>
      <c r="AE24" s="41" t="e">
        <f t="shared" si="28"/>
        <v>#REF!</v>
      </c>
      <c r="AF24" s="41" t="e">
        <f t="shared" si="28"/>
        <v>#REF!</v>
      </c>
      <c r="AG24" s="41" t="e">
        <f t="shared" si="28"/>
        <v>#REF!</v>
      </c>
      <c r="AH24" s="41" t="e">
        <f t="shared" si="28"/>
        <v>#REF!</v>
      </c>
      <c r="AI24" s="41" t="e">
        <f t="shared" si="28"/>
        <v>#REF!</v>
      </c>
      <c r="AJ24" s="41" t="e">
        <f t="shared" si="21"/>
        <v>#REF!</v>
      </c>
      <c r="AK24" s="41" t="e">
        <f t="shared" si="21"/>
        <v>#REF!</v>
      </c>
      <c r="AL24" s="41" t="e">
        <f t="shared" si="21"/>
        <v>#REF!</v>
      </c>
      <c r="AM24" s="41" t="e">
        <f t="shared" si="21"/>
        <v>#REF!</v>
      </c>
      <c r="AN24" s="41" t="e">
        <f t="shared" si="21"/>
        <v>#REF!</v>
      </c>
      <c r="AO24" s="41" t="e">
        <f t="shared" si="21"/>
        <v>#REF!</v>
      </c>
      <c r="AP24" s="41" t="e">
        <f t="shared" si="21"/>
        <v>#REF!</v>
      </c>
      <c r="AQ24" s="41" t="e">
        <f t="shared" si="21"/>
        <v>#REF!</v>
      </c>
      <c r="AR24" s="41" t="e">
        <f t="shared" si="21"/>
        <v>#REF!</v>
      </c>
      <c r="AS24" s="41" t="e">
        <f t="shared" si="21"/>
        <v>#REF!</v>
      </c>
      <c r="AT24" s="41" t="e">
        <f t="shared" si="21"/>
        <v>#REF!</v>
      </c>
      <c r="AU24" s="41" t="e">
        <f t="shared" si="21"/>
        <v>#REF!</v>
      </c>
      <c r="AV24" s="41" t="e">
        <f t="shared" si="21"/>
        <v>#REF!</v>
      </c>
      <c r="AW24" s="41" t="e">
        <f t="shared" si="21"/>
        <v>#REF!</v>
      </c>
      <c r="AX24" s="41" t="e">
        <f t="shared" si="21"/>
        <v>#REF!</v>
      </c>
      <c r="AY24" s="41" t="e">
        <f t="shared" si="29"/>
        <v>#REF!</v>
      </c>
      <c r="AZ24" s="41" t="e">
        <f t="shared" si="29"/>
        <v>#REF!</v>
      </c>
      <c r="BA24" s="41" t="e">
        <f t="shared" si="29"/>
        <v>#REF!</v>
      </c>
      <c r="BB24" s="41" t="e">
        <f t="shared" si="29"/>
        <v>#REF!</v>
      </c>
      <c r="BC24" s="41" t="e">
        <f t="shared" si="29"/>
        <v>#REF!</v>
      </c>
      <c r="BD24" s="41" t="e">
        <f t="shared" si="29"/>
        <v>#REF!</v>
      </c>
      <c r="BE24" s="41" t="e">
        <f t="shared" si="29"/>
        <v>#REF!</v>
      </c>
      <c r="BF24" s="41" t="e">
        <f t="shared" si="29"/>
        <v>#REF!</v>
      </c>
      <c r="BG24" s="41" t="e">
        <f t="shared" si="29"/>
        <v>#REF!</v>
      </c>
      <c r="BH24" s="41" t="e">
        <f t="shared" si="29"/>
        <v>#REF!</v>
      </c>
      <c r="BI24" s="41" t="e">
        <f t="shared" si="29"/>
        <v>#REF!</v>
      </c>
      <c r="BJ24" s="41" t="e">
        <f t="shared" si="29"/>
        <v>#REF!</v>
      </c>
      <c r="BK24" s="41" t="e">
        <f t="shared" si="29"/>
        <v>#REF!</v>
      </c>
      <c r="BL24" s="41" t="e">
        <f t="shared" si="29"/>
        <v>#REF!</v>
      </c>
      <c r="BM24" s="41" t="e">
        <f t="shared" si="29"/>
        <v>#REF!</v>
      </c>
      <c r="BN24" s="41" t="e">
        <f t="shared" si="29"/>
        <v>#REF!</v>
      </c>
      <c r="BO24" s="41" t="e">
        <f t="shared" si="22"/>
        <v>#REF!</v>
      </c>
      <c r="BP24" s="41" t="e">
        <f t="shared" si="22"/>
        <v>#REF!</v>
      </c>
      <c r="BQ24" s="41" t="e">
        <f t="shared" si="22"/>
        <v>#REF!</v>
      </c>
      <c r="BR24" s="41" t="e">
        <f t="shared" si="22"/>
        <v>#REF!</v>
      </c>
      <c r="BS24" s="41" t="e">
        <f t="shared" si="22"/>
        <v>#REF!</v>
      </c>
      <c r="BT24" s="41" t="e">
        <f t="shared" si="22"/>
        <v>#REF!</v>
      </c>
      <c r="BU24" s="41" t="e">
        <f t="shared" si="22"/>
        <v>#REF!</v>
      </c>
      <c r="BV24" s="41" t="e">
        <f t="shared" si="22"/>
        <v>#REF!</v>
      </c>
      <c r="BW24" s="41" t="e">
        <f t="shared" si="22"/>
        <v>#REF!</v>
      </c>
      <c r="BX24" s="41" t="e">
        <f t="shared" si="22"/>
        <v>#REF!</v>
      </c>
      <c r="BY24" s="41" t="e">
        <f t="shared" si="22"/>
        <v>#REF!</v>
      </c>
      <c r="BZ24" s="41" t="e">
        <f t="shared" si="22"/>
        <v>#REF!</v>
      </c>
      <c r="CA24" s="41" t="e">
        <f t="shared" si="22"/>
        <v>#REF!</v>
      </c>
      <c r="CB24" s="41" t="e">
        <f t="shared" si="22"/>
        <v>#REF!</v>
      </c>
      <c r="CC24" s="41" t="e">
        <f t="shared" si="22"/>
        <v>#REF!</v>
      </c>
      <c r="CD24" s="41" t="e">
        <f t="shared" si="22"/>
        <v>#REF!</v>
      </c>
      <c r="CE24" s="41" t="e">
        <f t="shared" si="23"/>
        <v>#REF!</v>
      </c>
      <c r="CF24" s="41" t="e">
        <f t="shared" si="23"/>
        <v>#REF!</v>
      </c>
      <c r="CG24" s="41" t="e">
        <f t="shared" si="23"/>
        <v>#REF!</v>
      </c>
      <c r="CH24" s="41" t="e">
        <f t="shared" si="23"/>
        <v>#REF!</v>
      </c>
      <c r="CI24" s="41" t="e">
        <f t="shared" si="23"/>
        <v>#REF!</v>
      </c>
      <c r="CJ24" s="41" t="e">
        <f t="shared" si="23"/>
        <v>#REF!</v>
      </c>
      <c r="CK24" s="41" t="e">
        <f t="shared" si="23"/>
        <v>#REF!</v>
      </c>
      <c r="CL24" s="41" t="e">
        <f t="shared" si="23"/>
        <v>#REF!</v>
      </c>
      <c r="CM24" s="41" t="e">
        <f t="shared" si="23"/>
        <v>#REF!</v>
      </c>
      <c r="CN24" s="41" t="e">
        <f t="shared" si="23"/>
        <v>#REF!</v>
      </c>
      <c r="CO24" s="41" t="e">
        <f t="shared" si="23"/>
        <v>#REF!</v>
      </c>
      <c r="CP24" s="41" t="e">
        <f t="shared" si="23"/>
        <v>#REF!</v>
      </c>
      <c r="CQ24" s="41" t="e">
        <f t="shared" si="23"/>
        <v>#REF!</v>
      </c>
      <c r="CR24" s="41" t="e">
        <f t="shared" si="23"/>
        <v>#REF!</v>
      </c>
      <c r="CS24" s="41" t="e">
        <f t="shared" si="23"/>
        <v>#REF!</v>
      </c>
      <c r="CT24" s="41" t="e">
        <f t="shared" si="23"/>
        <v>#REF!</v>
      </c>
      <c r="CU24" s="41" t="e">
        <f t="shared" si="30"/>
        <v>#REF!</v>
      </c>
      <c r="CV24" s="41" t="e">
        <f t="shared" si="30"/>
        <v>#REF!</v>
      </c>
      <c r="CW24" s="41" t="e">
        <f t="shared" si="30"/>
        <v>#REF!</v>
      </c>
      <c r="CX24" s="41" t="e">
        <f t="shared" si="30"/>
        <v>#REF!</v>
      </c>
      <c r="CY24" s="41" t="e">
        <f t="shared" si="30"/>
        <v>#REF!</v>
      </c>
      <c r="CZ24" s="41" t="e">
        <f t="shared" si="30"/>
        <v>#REF!</v>
      </c>
      <c r="DA24" s="41" t="e">
        <f t="shared" si="30"/>
        <v>#REF!</v>
      </c>
      <c r="DB24" s="41" t="e">
        <f t="shared" si="30"/>
        <v>#REF!</v>
      </c>
      <c r="DC24" s="41" t="e">
        <f t="shared" si="30"/>
        <v>#REF!</v>
      </c>
      <c r="DD24" s="41" t="e">
        <f t="shared" si="30"/>
        <v>#REF!</v>
      </c>
      <c r="DE24" s="41" t="e">
        <f t="shared" si="30"/>
        <v>#REF!</v>
      </c>
      <c r="DF24" s="41" t="e">
        <f t="shared" si="30"/>
        <v>#REF!</v>
      </c>
      <c r="DG24" s="41" t="e">
        <f t="shared" si="30"/>
        <v>#REF!</v>
      </c>
      <c r="DH24" s="41" t="e">
        <f t="shared" si="30"/>
        <v>#REF!</v>
      </c>
      <c r="DI24" s="41" t="e">
        <f t="shared" si="30"/>
        <v>#REF!</v>
      </c>
      <c r="DJ24" s="41" t="e">
        <f t="shared" si="30"/>
        <v>#REF!</v>
      </c>
      <c r="DK24" s="41" t="e">
        <f t="shared" si="24"/>
        <v>#REF!</v>
      </c>
      <c r="DL24" s="41" t="e">
        <f t="shared" si="24"/>
        <v>#REF!</v>
      </c>
      <c r="DM24" s="41" t="e">
        <f t="shared" si="24"/>
        <v>#REF!</v>
      </c>
      <c r="DN24" s="41" t="e">
        <f t="shared" si="24"/>
        <v>#REF!</v>
      </c>
      <c r="DO24" s="41" t="e">
        <f t="shared" si="24"/>
        <v>#REF!</v>
      </c>
      <c r="DP24" s="41" t="e">
        <f t="shared" si="24"/>
        <v>#REF!</v>
      </c>
      <c r="DQ24" s="41" t="e">
        <f t="shared" si="24"/>
        <v>#REF!</v>
      </c>
      <c r="DR24" s="41" t="e">
        <f t="shared" si="24"/>
        <v>#REF!</v>
      </c>
      <c r="DS24" s="41" t="e">
        <f t="shared" si="24"/>
        <v>#REF!</v>
      </c>
      <c r="DT24" s="41" t="e">
        <f t="shared" si="24"/>
        <v>#REF!</v>
      </c>
      <c r="DU24" s="41" t="e">
        <f t="shared" si="24"/>
        <v>#REF!</v>
      </c>
      <c r="DV24" s="41" t="e">
        <f t="shared" si="24"/>
        <v>#REF!</v>
      </c>
      <c r="DW24" s="41" t="e">
        <f t="shared" si="24"/>
        <v>#REF!</v>
      </c>
      <c r="DX24" s="41" t="e">
        <f t="shared" si="24"/>
        <v>#REF!</v>
      </c>
      <c r="DY24" s="41" t="e">
        <f t="shared" si="24"/>
        <v>#REF!</v>
      </c>
      <c r="DZ24" s="41" t="e">
        <f t="shared" si="24"/>
        <v>#REF!</v>
      </c>
      <c r="EA24" s="41" t="e">
        <f t="shared" si="31"/>
        <v>#REF!</v>
      </c>
      <c r="EB24" s="41" t="e">
        <f t="shared" si="31"/>
        <v>#REF!</v>
      </c>
      <c r="EC24" s="41" t="e">
        <f t="shared" si="31"/>
        <v>#REF!</v>
      </c>
      <c r="ED24" s="41" t="e">
        <f t="shared" si="31"/>
        <v>#REF!</v>
      </c>
      <c r="EE24" s="41" t="e">
        <f t="shared" si="31"/>
        <v>#REF!</v>
      </c>
      <c r="EF24" s="41" t="e">
        <f t="shared" si="31"/>
        <v>#REF!</v>
      </c>
      <c r="EG24" s="41" t="e">
        <f t="shared" si="31"/>
        <v>#REF!</v>
      </c>
      <c r="EH24" s="41" t="e">
        <f t="shared" si="31"/>
        <v>#REF!</v>
      </c>
      <c r="EI24" s="41" t="e">
        <f t="shared" si="31"/>
        <v>#REF!</v>
      </c>
      <c r="EJ24" s="41" t="e">
        <f t="shared" si="31"/>
        <v>#REF!</v>
      </c>
      <c r="EK24" s="41" t="e">
        <f t="shared" si="31"/>
        <v>#REF!</v>
      </c>
      <c r="EL24" s="41" t="e">
        <f t="shared" si="31"/>
        <v>#REF!</v>
      </c>
      <c r="EM24" s="41" t="e">
        <f t="shared" si="31"/>
        <v>#REF!</v>
      </c>
      <c r="EN24" s="41" t="e">
        <f t="shared" si="31"/>
        <v>#REF!</v>
      </c>
      <c r="EO24" s="41" t="e">
        <f t="shared" si="31"/>
        <v>#REF!</v>
      </c>
      <c r="EP24" s="41" t="e">
        <f t="shared" si="31"/>
        <v>#REF!</v>
      </c>
      <c r="EQ24" s="41" t="e">
        <f t="shared" si="25"/>
        <v>#REF!</v>
      </c>
      <c r="ER24" s="41" t="e">
        <f t="shared" si="25"/>
        <v>#REF!</v>
      </c>
      <c r="ES24" s="41" t="e">
        <f t="shared" si="25"/>
        <v>#REF!</v>
      </c>
      <c r="ET24" s="41" t="e">
        <f t="shared" si="25"/>
        <v>#REF!</v>
      </c>
      <c r="EU24" s="41" t="e">
        <f t="shared" si="25"/>
        <v>#REF!</v>
      </c>
      <c r="EV24" s="41" t="e">
        <f t="shared" si="25"/>
        <v>#REF!</v>
      </c>
      <c r="EW24" s="41" t="e">
        <f t="shared" si="25"/>
        <v>#REF!</v>
      </c>
      <c r="EX24" s="41" t="e">
        <f t="shared" si="25"/>
        <v>#REF!</v>
      </c>
      <c r="EY24" s="41" t="e">
        <f t="shared" si="25"/>
        <v>#REF!</v>
      </c>
      <c r="EZ24" s="41" t="e">
        <f t="shared" si="25"/>
        <v>#REF!</v>
      </c>
      <c r="FA24" s="41" t="e">
        <f t="shared" si="25"/>
        <v>#REF!</v>
      </c>
      <c r="FB24" s="41" t="e">
        <f t="shared" si="25"/>
        <v>#REF!</v>
      </c>
      <c r="FC24" s="41" t="e">
        <f t="shared" si="25"/>
        <v>#REF!</v>
      </c>
      <c r="FD24" s="41" t="e">
        <f t="shared" si="25"/>
        <v>#REF!</v>
      </c>
      <c r="FE24" s="41" t="e">
        <f t="shared" si="25"/>
        <v>#REF!</v>
      </c>
      <c r="FF24" s="41" t="e">
        <f t="shared" si="25"/>
        <v>#REF!</v>
      </c>
      <c r="FG24" s="41" t="e">
        <f t="shared" si="32"/>
        <v>#REF!</v>
      </c>
      <c r="FH24" s="41" t="e">
        <f t="shared" si="32"/>
        <v>#REF!</v>
      </c>
      <c r="FI24" s="41" t="e">
        <f t="shared" si="32"/>
        <v>#REF!</v>
      </c>
      <c r="FJ24" s="41" t="e">
        <f t="shared" si="32"/>
        <v>#REF!</v>
      </c>
      <c r="FK24" s="41" t="e">
        <f t="shared" si="32"/>
        <v>#REF!</v>
      </c>
      <c r="FL24" s="41" t="e">
        <f t="shared" si="32"/>
        <v>#REF!</v>
      </c>
      <c r="FM24" s="41" t="e">
        <f t="shared" si="32"/>
        <v>#REF!</v>
      </c>
      <c r="FN24" s="41" t="e">
        <f t="shared" si="32"/>
        <v>#REF!</v>
      </c>
      <c r="FO24" s="41" t="e">
        <f t="shared" si="32"/>
        <v>#REF!</v>
      </c>
      <c r="FP24" s="41" t="e">
        <f t="shared" si="32"/>
        <v>#REF!</v>
      </c>
      <c r="FQ24" s="41" t="e">
        <f t="shared" si="32"/>
        <v>#REF!</v>
      </c>
      <c r="FR24" s="41" t="e">
        <f t="shared" si="32"/>
        <v>#REF!</v>
      </c>
      <c r="FS24" s="41" t="e">
        <f t="shared" si="32"/>
        <v>#REF!</v>
      </c>
      <c r="FT24" s="41" t="e">
        <f t="shared" si="32"/>
        <v>#REF!</v>
      </c>
      <c r="FU24" s="41" t="e">
        <f t="shared" si="32"/>
        <v>#REF!</v>
      </c>
      <c r="FV24" s="41" t="e">
        <f t="shared" si="32"/>
        <v>#REF!</v>
      </c>
      <c r="FW24" s="41" t="e">
        <f t="shared" si="26"/>
        <v>#REF!</v>
      </c>
      <c r="FX24" s="41" t="e">
        <f t="shared" si="26"/>
        <v>#REF!</v>
      </c>
      <c r="FY24" s="41" t="e">
        <f t="shared" si="26"/>
        <v>#REF!</v>
      </c>
      <c r="FZ24" s="41" t="e">
        <f t="shared" si="26"/>
        <v>#REF!</v>
      </c>
      <c r="GA24" s="41" t="e">
        <f t="shared" si="26"/>
        <v>#REF!</v>
      </c>
      <c r="GB24" s="41" t="e">
        <f t="shared" si="26"/>
        <v>#REF!</v>
      </c>
      <c r="GC24" s="41" t="e">
        <f t="shared" si="26"/>
        <v>#REF!</v>
      </c>
      <c r="GD24" s="41" t="e">
        <f t="shared" si="26"/>
        <v>#REF!</v>
      </c>
      <c r="GE24" s="41" t="e">
        <f t="shared" si="26"/>
        <v>#REF!</v>
      </c>
      <c r="GF24" s="41" t="e">
        <f t="shared" si="26"/>
        <v>#REF!</v>
      </c>
      <c r="GG24" s="41" t="e">
        <f t="shared" si="26"/>
        <v>#REF!</v>
      </c>
      <c r="GH24" s="41" t="e">
        <f t="shared" si="26"/>
        <v>#REF!</v>
      </c>
      <c r="GI24" s="41" t="e">
        <f t="shared" si="26"/>
        <v>#REF!</v>
      </c>
      <c r="GJ24" s="41" t="e">
        <f t="shared" si="26"/>
        <v>#REF!</v>
      </c>
      <c r="GK24" s="41" t="e">
        <f t="shared" si="26"/>
        <v>#REF!</v>
      </c>
      <c r="GL24" s="41" t="e">
        <f t="shared" si="26"/>
        <v>#REF!</v>
      </c>
      <c r="GM24" s="41" t="e">
        <f t="shared" si="33"/>
        <v>#REF!</v>
      </c>
      <c r="GN24" s="41" t="e">
        <f t="shared" si="33"/>
        <v>#REF!</v>
      </c>
      <c r="GO24" s="41" t="e">
        <f t="shared" si="33"/>
        <v>#REF!</v>
      </c>
      <c r="GP24" s="41" t="e">
        <f t="shared" si="33"/>
        <v>#REF!</v>
      </c>
      <c r="GQ24" s="41" t="e">
        <f t="shared" si="33"/>
        <v>#REF!</v>
      </c>
      <c r="GR24" s="41" t="e">
        <f t="shared" si="33"/>
        <v>#REF!</v>
      </c>
      <c r="GS24" s="41" t="e">
        <f t="shared" si="33"/>
        <v>#REF!</v>
      </c>
      <c r="GT24" s="41" t="e">
        <f t="shared" si="33"/>
        <v>#REF!</v>
      </c>
      <c r="GU24" s="41" t="e">
        <f t="shared" si="33"/>
        <v>#REF!</v>
      </c>
      <c r="GV24" s="41" t="e">
        <f t="shared" si="33"/>
        <v>#REF!</v>
      </c>
      <c r="GW24" s="41" t="e">
        <f t="shared" si="33"/>
        <v>#REF!</v>
      </c>
      <c r="GX24" s="41" t="e">
        <f t="shared" si="33"/>
        <v>#REF!</v>
      </c>
      <c r="GY24" s="41" t="e">
        <f t="shared" si="33"/>
        <v>#REF!</v>
      </c>
      <c r="GZ24" s="41" t="e">
        <f t="shared" si="33"/>
        <v>#REF!</v>
      </c>
      <c r="HA24" s="41" t="e">
        <f t="shared" si="33"/>
        <v>#REF!</v>
      </c>
      <c r="HB24" s="41" t="e">
        <f t="shared" si="33"/>
        <v>#REF!</v>
      </c>
      <c r="HC24" s="41" t="e">
        <f t="shared" si="27"/>
        <v>#REF!</v>
      </c>
      <c r="HD24" s="41" t="e">
        <f t="shared" si="27"/>
        <v>#REF!</v>
      </c>
      <c r="HE24" s="41" t="e">
        <f t="shared" si="27"/>
        <v>#REF!</v>
      </c>
      <c r="HF24" s="41" t="e">
        <f t="shared" si="27"/>
        <v>#REF!</v>
      </c>
      <c r="HG24" s="41" t="e">
        <f t="shared" si="27"/>
        <v>#REF!</v>
      </c>
      <c r="HH24" s="41" t="e">
        <f t="shared" si="27"/>
        <v>#REF!</v>
      </c>
      <c r="HI24" s="41" t="e">
        <f t="shared" si="27"/>
        <v>#REF!</v>
      </c>
      <c r="HJ24" s="41" t="e">
        <f t="shared" si="27"/>
        <v>#REF!</v>
      </c>
    </row>
    <row r="25" spans="1:218" ht="14.4" x14ac:dyDescent="0.3">
      <c r="A25" s="42">
        <v>22</v>
      </c>
      <c r="B25" s="43" t="e">
        <f>'CMM3 - AUX CALC'!$W$67</f>
        <v>#REF!</v>
      </c>
      <c r="X25" s="41" t="e">
        <f>$B25/(_xlfn.SINGLE(PrazoConcessao)*12-X$3+1)</f>
        <v>#REF!</v>
      </c>
      <c r="Y25" s="41" t="e">
        <f t="shared" si="28"/>
        <v>#REF!</v>
      </c>
      <c r="Z25" s="41" t="e">
        <f t="shared" si="28"/>
        <v>#REF!</v>
      </c>
      <c r="AA25" s="41" t="e">
        <f t="shared" si="28"/>
        <v>#REF!</v>
      </c>
      <c r="AB25" s="41" t="e">
        <f t="shared" si="28"/>
        <v>#REF!</v>
      </c>
      <c r="AC25" s="41" t="e">
        <f t="shared" si="28"/>
        <v>#REF!</v>
      </c>
      <c r="AD25" s="41" t="e">
        <f t="shared" si="28"/>
        <v>#REF!</v>
      </c>
      <c r="AE25" s="41" t="e">
        <f t="shared" si="28"/>
        <v>#REF!</v>
      </c>
      <c r="AF25" s="41" t="e">
        <f t="shared" si="28"/>
        <v>#REF!</v>
      </c>
      <c r="AG25" s="41" t="e">
        <f t="shared" si="28"/>
        <v>#REF!</v>
      </c>
      <c r="AH25" s="41" t="e">
        <f t="shared" si="28"/>
        <v>#REF!</v>
      </c>
      <c r="AI25" s="41" t="e">
        <f t="shared" si="28"/>
        <v>#REF!</v>
      </c>
      <c r="AJ25" s="41" t="e">
        <f t="shared" si="21"/>
        <v>#REF!</v>
      </c>
      <c r="AK25" s="41" t="e">
        <f t="shared" si="21"/>
        <v>#REF!</v>
      </c>
      <c r="AL25" s="41" t="e">
        <f t="shared" si="21"/>
        <v>#REF!</v>
      </c>
      <c r="AM25" s="41" t="e">
        <f t="shared" si="21"/>
        <v>#REF!</v>
      </c>
      <c r="AN25" s="41" t="e">
        <f t="shared" si="21"/>
        <v>#REF!</v>
      </c>
      <c r="AO25" s="41" t="e">
        <f t="shared" si="21"/>
        <v>#REF!</v>
      </c>
      <c r="AP25" s="41" t="e">
        <f t="shared" si="21"/>
        <v>#REF!</v>
      </c>
      <c r="AQ25" s="41" t="e">
        <f t="shared" si="21"/>
        <v>#REF!</v>
      </c>
      <c r="AR25" s="41" t="e">
        <f t="shared" si="21"/>
        <v>#REF!</v>
      </c>
      <c r="AS25" s="41" t="e">
        <f t="shared" si="21"/>
        <v>#REF!</v>
      </c>
      <c r="AT25" s="41" t="e">
        <f t="shared" si="21"/>
        <v>#REF!</v>
      </c>
      <c r="AU25" s="41" t="e">
        <f t="shared" si="21"/>
        <v>#REF!</v>
      </c>
      <c r="AV25" s="41" t="e">
        <f t="shared" si="21"/>
        <v>#REF!</v>
      </c>
      <c r="AW25" s="41" t="e">
        <f t="shared" si="21"/>
        <v>#REF!</v>
      </c>
      <c r="AX25" s="41" t="e">
        <f t="shared" si="21"/>
        <v>#REF!</v>
      </c>
      <c r="AY25" s="41" t="e">
        <f t="shared" si="29"/>
        <v>#REF!</v>
      </c>
      <c r="AZ25" s="41" t="e">
        <f t="shared" si="29"/>
        <v>#REF!</v>
      </c>
      <c r="BA25" s="41" t="e">
        <f t="shared" si="29"/>
        <v>#REF!</v>
      </c>
      <c r="BB25" s="41" t="e">
        <f t="shared" si="29"/>
        <v>#REF!</v>
      </c>
      <c r="BC25" s="41" t="e">
        <f t="shared" si="29"/>
        <v>#REF!</v>
      </c>
      <c r="BD25" s="41" t="e">
        <f t="shared" si="29"/>
        <v>#REF!</v>
      </c>
      <c r="BE25" s="41" t="e">
        <f t="shared" si="29"/>
        <v>#REF!</v>
      </c>
      <c r="BF25" s="41" t="e">
        <f t="shared" si="29"/>
        <v>#REF!</v>
      </c>
      <c r="BG25" s="41" t="e">
        <f t="shared" si="29"/>
        <v>#REF!</v>
      </c>
      <c r="BH25" s="41" t="e">
        <f t="shared" si="29"/>
        <v>#REF!</v>
      </c>
      <c r="BI25" s="41" t="e">
        <f t="shared" si="29"/>
        <v>#REF!</v>
      </c>
      <c r="BJ25" s="41" t="e">
        <f t="shared" si="29"/>
        <v>#REF!</v>
      </c>
      <c r="BK25" s="41" t="e">
        <f t="shared" si="29"/>
        <v>#REF!</v>
      </c>
      <c r="BL25" s="41" t="e">
        <f t="shared" si="29"/>
        <v>#REF!</v>
      </c>
      <c r="BM25" s="41" t="e">
        <f t="shared" si="29"/>
        <v>#REF!</v>
      </c>
      <c r="BN25" s="41" t="e">
        <f t="shared" si="29"/>
        <v>#REF!</v>
      </c>
      <c r="BO25" s="41" t="e">
        <f t="shared" si="22"/>
        <v>#REF!</v>
      </c>
      <c r="BP25" s="41" t="e">
        <f t="shared" si="22"/>
        <v>#REF!</v>
      </c>
      <c r="BQ25" s="41" t="e">
        <f t="shared" si="22"/>
        <v>#REF!</v>
      </c>
      <c r="BR25" s="41" t="e">
        <f t="shared" si="22"/>
        <v>#REF!</v>
      </c>
      <c r="BS25" s="41" t="e">
        <f t="shared" si="22"/>
        <v>#REF!</v>
      </c>
      <c r="BT25" s="41" t="e">
        <f t="shared" si="22"/>
        <v>#REF!</v>
      </c>
      <c r="BU25" s="41" t="e">
        <f t="shared" si="22"/>
        <v>#REF!</v>
      </c>
      <c r="BV25" s="41" t="e">
        <f t="shared" si="22"/>
        <v>#REF!</v>
      </c>
      <c r="BW25" s="41" t="e">
        <f t="shared" si="22"/>
        <v>#REF!</v>
      </c>
      <c r="BX25" s="41" t="e">
        <f t="shared" si="22"/>
        <v>#REF!</v>
      </c>
      <c r="BY25" s="41" t="e">
        <f t="shared" si="22"/>
        <v>#REF!</v>
      </c>
      <c r="BZ25" s="41" t="e">
        <f t="shared" si="22"/>
        <v>#REF!</v>
      </c>
      <c r="CA25" s="41" t="e">
        <f t="shared" si="22"/>
        <v>#REF!</v>
      </c>
      <c r="CB25" s="41" t="e">
        <f t="shared" si="22"/>
        <v>#REF!</v>
      </c>
      <c r="CC25" s="41" t="e">
        <f t="shared" si="22"/>
        <v>#REF!</v>
      </c>
      <c r="CD25" s="41" t="e">
        <f t="shared" si="22"/>
        <v>#REF!</v>
      </c>
      <c r="CE25" s="41" t="e">
        <f t="shared" si="23"/>
        <v>#REF!</v>
      </c>
      <c r="CF25" s="41" t="e">
        <f t="shared" si="23"/>
        <v>#REF!</v>
      </c>
      <c r="CG25" s="41" t="e">
        <f t="shared" si="23"/>
        <v>#REF!</v>
      </c>
      <c r="CH25" s="41" t="e">
        <f t="shared" si="23"/>
        <v>#REF!</v>
      </c>
      <c r="CI25" s="41" t="e">
        <f t="shared" si="23"/>
        <v>#REF!</v>
      </c>
      <c r="CJ25" s="41" t="e">
        <f t="shared" si="23"/>
        <v>#REF!</v>
      </c>
      <c r="CK25" s="41" t="e">
        <f t="shared" si="23"/>
        <v>#REF!</v>
      </c>
      <c r="CL25" s="41" t="e">
        <f t="shared" si="23"/>
        <v>#REF!</v>
      </c>
      <c r="CM25" s="41" t="e">
        <f t="shared" si="23"/>
        <v>#REF!</v>
      </c>
      <c r="CN25" s="41" t="e">
        <f t="shared" si="23"/>
        <v>#REF!</v>
      </c>
      <c r="CO25" s="41" t="e">
        <f t="shared" si="23"/>
        <v>#REF!</v>
      </c>
      <c r="CP25" s="41" t="e">
        <f t="shared" si="23"/>
        <v>#REF!</v>
      </c>
      <c r="CQ25" s="41" t="e">
        <f t="shared" si="23"/>
        <v>#REF!</v>
      </c>
      <c r="CR25" s="41" t="e">
        <f t="shared" si="23"/>
        <v>#REF!</v>
      </c>
      <c r="CS25" s="41" t="e">
        <f t="shared" si="23"/>
        <v>#REF!</v>
      </c>
      <c r="CT25" s="41" t="e">
        <f t="shared" si="23"/>
        <v>#REF!</v>
      </c>
      <c r="CU25" s="41" t="e">
        <f t="shared" si="30"/>
        <v>#REF!</v>
      </c>
      <c r="CV25" s="41" t="e">
        <f t="shared" si="30"/>
        <v>#REF!</v>
      </c>
      <c r="CW25" s="41" t="e">
        <f t="shared" si="30"/>
        <v>#REF!</v>
      </c>
      <c r="CX25" s="41" t="e">
        <f t="shared" si="30"/>
        <v>#REF!</v>
      </c>
      <c r="CY25" s="41" t="e">
        <f t="shared" si="30"/>
        <v>#REF!</v>
      </c>
      <c r="CZ25" s="41" t="e">
        <f t="shared" si="30"/>
        <v>#REF!</v>
      </c>
      <c r="DA25" s="41" t="e">
        <f t="shared" si="30"/>
        <v>#REF!</v>
      </c>
      <c r="DB25" s="41" t="e">
        <f t="shared" si="30"/>
        <v>#REF!</v>
      </c>
      <c r="DC25" s="41" t="e">
        <f t="shared" si="30"/>
        <v>#REF!</v>
      </c>
      <c r="DD25" s="41" t="e">
        <f t="shared" si="30"/>
        <v>#REF!</v>
      </c>
      <c r="DE25" s="41" t="e">
        <f t="shared" si="30"/>
        <v>#REF!</v>
      </c>
      <c r="DF25" s="41" t="e">
        <f t="shared" si="30"/>
        <v>#REF!</v>
      </c>
      <c r="DG25" s="41" t="e">
        <f t="shared" si="30"/>
        <v>#REF!</v>
      </c>
      <c r="DH25" s="41" t="e">
        <f t="shared" si="30"/>
        <v>#REF!</v>
      </c>
      <c r="DI25" s="41" t="e">
        <f t="shared" si="30"/>
        <v>#REF!</v>
      </c>
      <c r="DJ25" s="41" t="e">
        <f t="shared" si="30"/>
        <v>#REF!</v>
      </c>
      <c r="DK25" s="41" t="e">
        <f t="shared" si="24"/>
        <v>#REF!</v>
      </c>
      <c r="DL25" s="41" t="e">
        <f t="shared" si="24"/>
        <v>#REF!</v>
      </c>
      <c r="DM25" s="41" t="e">
        <f t="shared" si="24"/>
        <v>#REF!</v>
      </c>
      <c r="DN25" s="41" t="e">
        <f t="shared" si="24"/>
        <v>#REF!</v>
      </c>
      <c r="DO25" s="41" t="e">
        <f t="shared" si="24"/>
        <v>#REF!</v>
      </c>
      <c r="DP25" s="41" t="e">
        <f t="shared" si="24"/>
        <v>#REF!</v>
      </c>
      <c r="DQ25" s="41" t="e">
        <f t="shared" si="24"/>
        <v>#REF!</v>
      </c>
      <c r="DR25" s="41" t="e">
        <f t="shared" si="24"/>
        <v>#REF!</v>
      </c>
      <c r="DS25" s="41" t="e">
        <f t="shared" si="24"/>
        <v>#REF!</v>
      </c>
      <c r="DT25" s="41" t="e">
        <f t="shared" si="24"/>
        <v>#REF!</v>
      </c>
      <c r="DU25" s="41" t="e">
        <f t="shared" si="24"/>
        <v>#REF!</v>
      </c>
      <c r="DV25" s="41" t="e">
        <f t="shared" si="24"/>
        <v>#REF!</v>
      </c>
      <c r="DW25" s="41" t="e">
        <f t="shared" si="24"/>
        <v>#REF!</v>
      </c>
      <c r="DX25" s="41" t="e">
        <f t="shared" si="24"/>
        <v>#REF!</v>
      </c>
      <c r="DY25" s="41" t="e">
        <f t="shared" si="24"/>
        <v>#REF!</v>
      </c>
      <c r="DZ25" s="41" t="e">
        <f t="shared" si="24"/>
        <v>#REF!</v>
      </c>
      <c r="EA25" s="41" t="e">
        <f t="shared" si="31"/>
        <v>#REF!</v>
      </c>
      <c r="EB25" s="41" t="e">
        <f t="shared" si="31"/>
        <v>#REF!</v>
      </c>
      <c r="EC25" s="41" t="e">
        <f t="shared" si="31"/>
        <v>#REF!</v>
      </c>
      <c r="ED25" s="41" t="e">
        <f t="shared" si="31"/>
        <v>#REF!</v>
      </c>
      <c r="EE25" s="41" t="e">
        <f t="shared" si="31"/>
        <v>#REF!</v>
      </c>
      <c r="EF25" s="41" t="e">
        <f t="shared" si="31"/>
        <v>#REF!</v>
      </c>
      <c r="EG25" s="41" t="e">
        <f t="shared" si="31"/>
        <v>#REF!</v>
      </c>
      <c r="EH25" s="41" t="e">
        <f t="shared" si="31"/>
        <v>#REF!</v>
      </c>
      <c r="EI25" s="41" t="e">
        <f t="shared" si="31"/>
        <v>#REF!</v>
      </c>
      <c r="EJ25" s="41" t="e">
        <f t="shared" si="31"/>
        <v>#REF!</v>
      </c>
      <c r="EK25" s="41" t="e">
        <f t="shared" si="31"/>
        <v>#REF!</v>
      </c>
      <c r="EL25" s="41" t="e">
        <f t="shared" si="31"/>
        <v>#REF!</v>
      </c>
      <c r="EM25" s="41" t="e">
        <f t="shared" si="31"/>
        <v>#REF!</v>
      </c>
      <c r="EN25" s="41" t="e">
        <f t="shared" si="31"/>
        <v>#REF!</v>
      </c>
      <c r="EO25" s="41" t="e">
        <f t="shared" si="31"/>
        <v>#REF!</v>
      </c>
      <c r="EP25" s="41" t="e">
        <f t="shared" si="31"/>
        <v>#REF!</v>
      </c>
      <c r="EQ25" s="41" t="e">
        <f t="shared" si="25"/>
        <v>#REF!</v>
      </c>
      <c r="ER25" s="41" t="e">
        <f t="shared" si="25"/>
        <v>#REF!</v>
      </c>
      <c r="ES25" s="41" t="e">
        <f t="shared" si="25"/>
        <v>#REF!</v>
      </c>
      <c r="ET25" s="41" t="e">
        <f t="shared" si="25"/>
        <v>#REF!</v>
      </c>
      <c r="EU25" s="41" t="e">
        <f t="shared" si="25"/>
        <v>#REF!</v>
      </c>
      <c r="EV25" s="41" t="e">
        <f t="shared" si="25"/>
        <v>#REF!</v>
      </c>
      <c r="EW25" s="41" t="e">
        <f t="shared" si="25"/>
        <v>#REF!</v>
      </c>
      <c r="EX25" s="41" t="e">
        <f t="shared" si="25"/>
        <v>#REF!</v>
      </c>
      <c r="EY25" s="41" t="e">
        <f t="shared" si="25"/>
        <v>#REF!</v>
      </c>
      <c r="EZ25" s="41" t="e">
        <f t="shared" si="25"/>
        <v>#REF!</v>
      </c>
      <c r="FA25" s="41" t="e">
        <f t="shared" si="25"/>
        <v>#REF!</v>
      </c>
      <c r="FB25" s="41" t="e">
        <f t="shared" si="25"/>
        <v>#REF!</v>
      </c>
      <c r="FC25" s="41" t="e">
        <f t="shared" si="25"/>
        <v>#REF!</v>
      </c>
      <c r="FD25" s="41" t="e">
        <f t="shared" si="25"/>
        <v>#REF!</v>
      </c>
      <c r="FE25" s="41" t="e">
        <f t="shared" si="25"/>
        <v>#REF!</v>
      </c>
      <c r="FF25" s="41" t="e">
        <f t="shared" si="25"/>
        <v>#REF!</v>
      </c>
      <c r="FG25" s="41" t="e">
        <f t="shared" si="32"/>
        <v>#REF!</v>
      </c>
      <c r="FH25" s="41" t="e">
        <f t="shared" si="32"/>
        <v>#REF!</v>
      </c>
      <c r="FI25" s="41" t="e">
        <f t="shared" si="32"/>
        <v>#REF!</v>
      </c>
      <c r="FJ25" s="41" t="e">
        <f t="shared" si="32"/>
        <v>#REF!</v>
      </c>
      <c r="FK25" s="41" t="e">
        <f t="shared" si="32"/>
        <v>#REF!</v>
      </c>
      <c r="FL25" s="41" t="e">
        <f t="shared" si="32"/>
        <v>#REF!</v>
      </c>
      <c r="FM25" s="41" t="e">
        <f t="shared" si="32"/>
        <v>#REF!</v>
      </c>
      <c r="FN25" s="41" t="e">
        <f t="shared" si="32"/>
        <v>#REF!</v>
      </c>
      <c r="FO25" s="41" t="e">
        <f t="shared" si="32"/>
        <v>#REF!</v>
      </c>
      <c r="FP25" s="41" t="e">
        <f t="shared" si="32"/>
        <v>#REF!</v>
      </c>
      <c r="FQ25" s="41" t="e">
        <f t="shared" si="32"/>
        <v>#REF!</v>
      </c>
      <c r="FR25" s="41" t="e">
        <f t="shared" si="32"/>
        <v>#REF!</v>
      </c>
      <c r="FS25" s="41" t="e">
        <f t="shared" si="32"/>
        <v>#REF!</v>
      </c>
      <c r="FT25" s="41" t="e">
        <f t="shared" si="32"/>
        <v>#REF!</v>
      </c>
      <c r="FU25" s="41" t="e">
        <f t="shared" si="32"/>
        <v>#REF!</v>
      </c>
      <c r="FV25" s="41" t="e">
        <f t="shared" si="32"/>
        <v>#REF!</v>
      </c>
      <c r="FW25" s="41" t="e">
        <f t="shared" si="26"/>
        <v>#REF!</v>
      </c>
      <c r="FX25" s="41" t="e">
        <f t="shared" si="26"/>
        <v>#REF!</v>
      </c>
      <c r="FY25" s="41" t="e">
        <f t="shared" si="26"/>
        <v>#REF!</v>
      </c>
      <c r="FZ25" s="41" t="e">
        <f t="shared" si="26"/>
        <v>#REF!</v>
      </c>
      <c r="GA25" s="41" t="e">
        <f t="shared" si="26"/>
        <v>#REF!</v>
      </c>
      <c r="GB25" s="41" t="e">
        <f t="shared" si="26"/>
        <v>#REF!</v>
      </c>
      <c r="GC25" s="41" t="e">
        <f t="shared" si="26"/>
        <v>#REF!</v>
      </c>
      <c r="GD25" s="41" t="e">
        <f t="shared" si="26"/>
        <v>#REF!</v>
      </c>
      <c r="GE25" s="41" t="e">
        <f t="shared" si="26"/>
        <v>#REF!</v>
      </c>
      <c r="GF25" s="41" t="e">
        <f t="shared" si="26"/>
        <v>#REF!</v>
      </c>
      <c r="GG25" s="41" t="e">
        <f t="shared" si="26"/>
        <v>#REF!</v>
      </c>
      <c r="GH25" s="41" t="e">
        <f t="shared" si="26"/>
        <v>#REF!</v>
      </c>
      <c r="GI25" s="41" t="e">
        <f t="shared" si="26"/>
        <v>#REF!</v>
      </c>
      <c r="GJ25" s="41" t="e">
        <f t="shared" si="26"/>
        <v>#REF!</v>
      </c>
      <c r="GK25" s="41" t="e">
        <f t="shared" si="26"/>
        <v>#REF!</v>
      </c>
      <c r="GL25" s="41" t="e">
        <f t="shared" si="26"/>
        <v>#REF!</v>
      </c>
      <c r="GM25" s="41" t="e">
        <f t="shared" si="33"/>
        <v>#REF!</v>
      </c>
      <c r="GN25" s="41" t="e">
        <f t="shared" si="33"/>
        <v>#REF!</v>
      </c>
      <c r="GO25" s="41" t="e">
        <f t="shared" si="33"/>
        <v>#REF!</v>
      </c>
      <c r="GP25" s="41" t="e">
        <f t="shared" si="33"/>
        <v>#REF!</v>
      </c>
      <c r="GQ25" s="41" t="e">
        <f t="shared" si="33"/>
        <v>#REF!</v>
      </c>
      <c r="GR25" s="41" t="e">
        <f t="shared" si="33"/>
        <v>#REF!</v>
      </c>
      <c r="GS25" s="41" t="e">
        <f t="shared" si="33"/>
        <v>#REF!</v>
      </c>
      <c r="GT25" s="41" t="e">
        <f t="shared" si="33"/>
        <v>#REF!</v>
      </c>
      <c r="GU25" s="41" t="e">
        <f t="shared" si="33"/>
        <v>#REF!</v>
      </c>
      <c r="GV25" s="41" t="e">
        <f t="shared" si="33"/>
        <v>#REF!</v>
      </c>
      <c r="GW25" s="41" t="e">
        <f t="shared" si="33"/>
        <v>#REF!</v>
      </c>
      <c r="GX25" s="41" t="e">
        <f t="shared" si="33"/>
        <v>#REF!</v>
      </c>
      <c r="GY25" s="41" t="e">
        <f t="shared" si="33"/>
        <v>#REF!</v>
      </c>
      <c r="GZ25" s="41" t="e">
        <f t="shared" si="33"/>
        <v>#REF!</v>
      </c>
      <c r="HA25" s="41" t="e">
        <f t="shared" si="33"/>
        <v>#REF!</v>
      </c>
      <c r="HB25" s="41" t="e">
        <f t="shared" si="33"/>
        <v>#REF!</v>
      </c>
      <c r="HC25" s="41" t="e">
        <f t="shared" si="27"/>
        <v>#REF!</v>
      </c>
      <c r="HD25" s="41" t="e">
        <f t="shared" si="27"/>
        <v>#REF!</v>
      </c>
      <c r="HE25" s="41" t="e">
        <f t="shared" si="27"/>
        <v>#REF!</v>
      </c>
      <c r="HF25" s="41" t="e">
        <f t="shared" si="27"/>
        <v>#REF!</v>
      </c>
      <c r="HG25" s="41" t="e">
        <f t="shared" si="27"/>
        <v>#REF!</v>
      </c>
      <c r="HH25" s="41" t="e">
        <f t="shared" si="27"/>
        <v>#REF!</v>
      </c>
      <c r="HI25" s="41" t="e">
        <f t="shared" si="27"/>
        <v>#REF!</v>
      </c>
      <c r="HJ25" s="41" t="e">
        <f t="shared" si="27"/>
        <v>#REF!</v>
      </c>
    </row>
    <row r="26" spans="1:218" ht="14.4" x14ac:dyDescent="0.3">
      <c r="A26" s="42">
        <v>23</v>
      </c>
      <c r="B26" s="43" t="e">
        <f>'CMM3 - AUX CALC'!$X$67</f>
        <v>#REF!</v>
      </c>
      <c r="Y26" s="41" t="e">
        <f>$B26/(_xlfn.SINGLE(PrazoConcessao)*12-Y$3+1)</f>
        <v>#REF!</v>
      </c>
      <c r="Z26" s="41" t="e">
        <f t="shared" si="28"/>
        <v>#REF!</v>
      </c>
      <c r="AA26" s="41" t="e">
        <f t="shared" si="28"/>
        <v>#REF!</v>
      </c>
      <c r="AB26" s="41" t="e">
        <f t="shared" si="28"/>
        <v>#REF!</v>
      </c>
      <c r="AC26" s="41" t="e">
        <f t="shared" si="28"/>
        <v>#REF!</v>
      </c>
      <c r="AD26" s="41" t="e">
        <f t="shared" si="28"/>
        <v>#REF!</v>
      </c>
      <c r="AE26" s="41" t="e">
        <f t="shared" si="28"/>
        <v>#REF!</v>
      </c>
      <c r="AF26" s="41" t="e">
        <f t="shared" si="28"/>
        <v>#REF!</v>
      </c>
      <c r="AG26" s="41" t="e">
        <f t="shared" si="28"/>
        <v>#REF!</v>
      </c>
      <c r="AH26" s="41" t="e">
        <f t="shared" si="28"/>
        <v>#REF!</v>
      </c>
      <c r="AI26" s="41" t="e">
        <f t="shared" si="28"/>
        <v>#REF!</v>
      </c>
      <c r="AJ26" s="41" t="e">
        <f t="shared" si="21"/>
        <v>#REF!</v>
      </c>
      <c r="AK26" s="41" t="e">
        <f t="shared" si="21"/>
        <v>#REF!</v>
      </c>
      <c r="AL26" s="41" t="e">
        <f t="shared" si="21"/>
        <v>#REF!</v>
      </c>
      <c r="AM26" s="41" t="e">
        <f t="shared" si="21"/>
        <v>#REF!</v>
      </c>
      <c r="AN26" s="41" t="e">
        <f t="shared" si="21"/>
        <v>#REF!</v>
      </c>
      <c r="AO26" s="41" t="e">
        <f t="shared" si="21"/>
        <v>#REF!</v>
      </c>
      <c r="AP26" s="41" t="e">
        <f t="shared" si="21"/>
        <v>#REF!</v>
      </c>
      <c r="AQ26" s="41" t="e">
        <f t="shared" si="21"/>
        <v>#REF!</v>
      </c>
      <c r="AR26" s="41" t="e">
        <f t="shared" si="21"/>
        <v>#REF!</v>
      </c>
      <c r="AS26" s="41" t="e">
        <f t="shared" si="21"/>
        <v>#REF!</v>
      </c>
      <c r="AT26" s="41" t="e">
        <f t="shared" si="21"/>
        <v>#REF!</v>
      </c>
      <c r="AU26" s="41" t="e">
        <f t="shared" si="21"/>
        <v>#REF!</v>
      </c>
      <c r="AV26" s="41" t="e">
        <f t="shared" si="21"/>
        <v>#REF!</v>
      </c>
      <c r="AW26" s="41" t="e">
        <f t="shared" si="21"/>
        <v>#REF!</v>
      </c>
      <c r="AX26" s="41" t="e">
        <f t="shared" si="21"/>
        <v>#REF!</v>
      </c>
      <c r="AY26" s="41" t="e">
        <f t="shared" si="29"/>
        <v>#REF!</v>
      </c>
      <c r="AZ26" s="41" t="e">
        <f t="shared" si="29"/>
        <v>#REF!</v>
      </c>
      <c r="BA26" s="41" t="e">
        <f t="shared" si="29"/>
        <v>#REF!</v>
      </c>
      <c r="BB26" s="41" t="e">
        <f t="shared" si="29"/>
        <v>#REF!</v>
      </c>
      <c r="BC26" s="41" t="e">
        <f t="shared" si="29"/>
        <v>#REF!</v>
      </c>
      <c r="BD26" s="41" t="e">
        <f t="shared" si="29"/>
        <v>#REF!</v>
      </c>
      <c r="BE26" s="41" t="e">
        <f t="shared" si="29"/>
        <v>#REF!</v>
      </c>
      <c r="BF26" s="41" t="e">
        <f t="shared" si="29"/>
        <v>#REF!</v>
      </c>
      <c r="BG26" s="41" t="e">
        <f t="shared" si="29"/>
        <v>#REF!</v>
      </c>
      <c r="BH26" s="41" t="e">
        <f t="shared" si="29"/>
        <v>#REF!</v>
      </c>
      <c r="BI26" s="41" t="e">
        <f t="shared" si="29"/>
        <v>#REF!</v>
      </c>
      <c r="BJ26" s="41" t="e">
        <f t="shared" si="29"/>
        <v>#REF!</v>
      </c>
      <c r="BK26" s="41" t="e">
        <f t="shared" si="29"/>
        <v>#REF!</v>
      </c>
      <c r="BL26" s="41" t="e">
        <f t="shared" si="29"/>
        <v>#REF!</v>
      </c>
      <c r="BM26" s="41" t="e">
        <f t="shared" si="29"/>
        <v>#REF!</v>
      </c>
      <c r="BN26" s="41" t="e">
        <f t="shared" si="29"/>
        <v>#REF!</v>
      </c>
      <c r="BO26" s="41" t="e">
        <f t="shared" si="22"/>
        <v>#REF!</v>
      </c>
      <c r="BP26" s="41" t="e">
        <f t="shared" si="22"/>
        <v>#REF!</v>
      </c>
      <c r="BQ26" s="41" t="e">
        <f t="shared" si="22"/>
        <v>#REF!</v>
      </c>
      <c r="BR26" s="41" t="e">
        <f t="shared" si="22"/>
        <v>#REF!</v>
      </c>
      <c r="BS26" s="41" t="e">
        <f t="shared" si="22"/>
        <v>#REF!</v>
      </c>
      <c r="BT26" s="41" t="e">
        <f t="shared" si="22"/>
        <v>#REF!</v>
      </c>
      <c r="BU26" s="41" t="e">
        <f t="shared" si="22"/>
        <v>#REF!</v>
      </c>
      <c r="BV26" s="41" t="e">
        <f t="shared" si="22"/>
        <v>#REF!</v>
      </c>
      <c r="BW26" s="41" t="e">
        <f t="shared" si="22"/>
        <v>#REF!</v>
      </c>
      <c r="BX26" s="41" t="e">
        <f t="shared" si="22"/>
        <v>#REF!</v>
      </c>
      <c r="BY26" s="41" t="e">
        <f t="shared" si="22"/>
        <v>#REF!</v>
      </c>
      <c r="BZ26" s="41" t="e">
        <f t="shared" si="22"/>
        <v>#REF!</v>
      </c>
      <c r="CA26" s="41" t="e">
        <f t="shared" si="22"/>
        <v>#REF!</v>
      </c>
      <c r="CB26" s="41" t="e">
        <f t="shared" si="22"/>
        <v>#REF!</v>
      </c>
      <c r="CC26" s="41" t="e">
        <f t="shared" si="22"/>
        <v>#REF!</v>
      </c>
      <c r="CD26" s="41" t="e">
        <f t="shared" si="22"/>
        <v>#REF!</v>
      </c>
      <c r="CE26" s="41" t="e">
        <f t="shared" si="23"/>
        <v>#REF!</v>
      </c>
      <c r="CF26" s="41" t="e">
        <f t="shared" si="23"/>
        <v>#REF!</v>
      </c>
      <c r="CG26" s="41" t="e">
        <f t="shared" si="23"/>
        <v>#REF!</v>
      </c>
      <c r="CH26" s="41" t="e">
        <f t="shared" si="23"/>
        <v>#REF!</v>
      </c>
      <c r="CI26" s="41" t="e">
        <f t="shared" si="23"/>
        <v>#REF!</v>
      </c>
      <c r="CJ26" s="41" t="e">
        <f t="shared" si="23"/>
        <v>#REF!</v>
      </c>
      <c r="CK26" s="41" t="e">
        <f t="shared" si="23"/>
        <v>#REF!</v>
      </c>
      <c r="CL26" s="41" t="e">
        <f t="shared" si="23"/>
        <v>#REF!</v>
      </c>
      <c r="CM26" s="41" t="e">
        <f t="shared" si="23"/>
        <v>#REF!</v>
      </c>
      <c r="CN26" s="41" t="e">
        <f t="shared" si="23"/>
        <v>#REF!</v>
      </c>
      <c r="CO26" s="41" t="e">
        <f t="shared" si="23"/>
        <v>#REF!</v>
      </c>
      <c r="CP26" s="41" t="e">
        <f t="shared" si="23"/>
        <v>#REF!</v>
      </c>
      <c r="CQ26" s="41" t="e">
        <f t="shared" si="23"/>
        <v>#REF!</v>
      </c>
      <c r="CR26" s="41" t="e">
        <f t="shared" si="23"/>
        <v>#REF!</v>
      </c>
      <c r="CS26" s="41" t="e">
        <f t="shared" si="23"/>
        <v>#REF!</v>
      </c>
      <c r="CT26" s="41" t="e">
        <f t="shared" si="23"/>
        <v>#REF!</v>
      </c>
      <c r="CU26" s="41" t="e">
        <f t="shared" si="30"/>
        <v>#REF!</v>
      </c>
      <c r="CV26" s="41" t="e">
        <f t="shared" si="30"/>
        <v>#REF!</v>
      </c>
      <c r="CW26" s="41" t="e">
        <f t="shared" si="30"/>
        <v>#REF!</v>
      </c>
      <c r="CX26" s="41" t="e">
        <f t="shared" si="30"/>
        <v>#REF!</v>
      </c>
      <c r="CY26" s="41" t="e">
        <f t="shared" si="30"/>
        <v>#REF!</v>
      </c>
      <c r="CZ26" s="41" t="e">
        <f t="shared" si="30"/>
        <v>#REF!</v>
      </c>
      <c r="DA26" s="41" t="e">
        <f t="shared" si="30"/>
        <v>#REF!</v>
      </c>
      <c r="DB26" s="41" t="e">
        <f t="shared" si="30"/>
        <v>#REF!</v>
      </c>
      <c r="DC26" s="41" t="e">
        <f t="shared" si="30"/>
        <v>#REF!</v>
      </c>
      <c r="DD26" s="41" t="e">
        <f t="shared" si="30"/>
        <v>#REF!</v>
      </c>
      <c r="DE26" s="41" t="e">
        <f t="shared" si="30"/>
        <v>#REF!</v>
      </c>
      <c r="DF26" s="41" t="e">
        <f t="shared" si="30"/>
        <v>#REF!</v>
      </c>
      <c r="DG26" s="41" t="e">
        <f t="shared" si="30"/>
        <v>#REF!</v>
      </c>
      <c r="DH26" s="41" t="e">
        <f t="shared" si="30"/>
        <v>#REF!</v>
      </c>
      <c r="DI26" s="41" t="e">
        <f t="shared" si="30"/>
        <v>#REF!</v>
      </c>
      <c r="DJ26" s="41" t="e">
        <f t="shared" si="30"/>
        <v>#REF!</v>
      </c>
      <c r="DK26" s="41" t="e">
        <f t="shared" si="24"/>
        <v>#REF!</v>
      </c>
      <c r="DL26" s="41" t="e">
        <f t="shared" si="24"/>
        <v>#REF!</v>
      </c>
      <c r="DM26" s="41" t="e">
        <f t="shared" si="24"/>
        <v>#REF!</v>
      </c>
      <c r="DN26" s="41" t="e">
        <f t="shared" si="24"/>
        <v>#REF!</v>
      </c>
      <c r="DO26" s="41" t="e">
        <f t="shared" si="24"/>
        <v>#REF!</v>
      </c>
      <c r="DP26" s="41" t="e">
        <f t="shared" si="24"/>
        <v>#REF!</v>
      </c>
      <c r="DQ26" s="41" t="e">
        <f t="shared" si="24"/>
        <v>#REF!</v>
      </c>
      <c r="DR26" s="41" t="e">
        <f t="shared" si="24"/>
        <v>#REF!</v>
      </c>
      <c r="DS26" s="41" t="e">
        <f t="shared" si="24"/>
        <v>#REF!</v>
      </c>
      <c r="DT26" s="41" t="e">
        <f t="shared" si="24"/>
        <v>#REF!</v>
      </c>
      <c r="DU26" s="41" t="e">
        <f t="shared" si="24"/>
        <v>#REF!</v>
      </c>
      <c r="DV26" s="41" t="e">
        <f t="shared" si="24"/>
        <v>#REF!</v>
      </c>
      <c r="DW26" s="41" t="e">
        <f t="shared" si="24"/>
        <v>#REF!</v>
      </c>
      <c r="DX26" s="41" t="e">
        <f t="shared" si="24"/>
        <v>#REF!</v>
      </c>
      <c r="DY26" s="41" t="e">
        <f t="shared" si="24"/>
        <v>#REF!</v>
      </c>
      <c r="DZ26" s="41" t="e">
        <f t="shared" si="24"/>
        <v>#REF!</v>
      </c>
      <c r="EA26" s="41" t="e">
        <f t="shared" si="31"/>
        <v>#REF!</v>
      </c>
      <c r="EB26" s="41" t="e">
        <f t="shared" si="31"/>
        <v>#REF!</v>
      </c>
      <c r="EC26" s="41" t="e">
        <f t="shared" si="31"/>
        <v>#REF!</v>
      </c>
      <c r="ED26" s="41" t="e">
        <f t="shared" si="31"/>
        <v>#REF!</v>
      </c>
      <c r="EE26" s="41" t="e">
        <f t="shared" si="31"/>
        <v>#REF!</v>
      </c>
      <c r="EF26" s="41" t="e">
        <f t="shared" si="31"/>
        <v>#REF!</v>
      </c>
      <c r="EG26" s="41" t="e">
        <f t="shared" si="31"/>
        <v>#REF!</v>
      </c>
      <c r="EH26" s="41" t="e">
        <f t="shared" si="31"/>
        <v>#REF!</v>
      </c>
      <c r="EI26" s="41" t="e">
        <f t="shared" si="31"/>
        <v>#REF!</v>
      </c>
      <c r="EJ26" s="41" t="e">
        <f t="shared" si="31"/>
        <v>#REF!</v>
      </c>
      <c r="EK26" s="41" t="e">
        <f t="shared" si="31"/>
        <v>#REF!</v>
      </c>
      <c r="EL26" s="41" t="e">
        <f t="shared" si="31"/>
        <v>#REF!</v>
      </c>
      <c r="EM26" s="41" t="e">
        <f t="shared" si="31"/>
        <v>#REF!</v>
      </c>
      <c r="EN26" s="41" t="e">
        <f t="shared" si="31"/>
        <v>#REF!</v>
      </c>
      <c r="EO26" s="41" t="e">
        <f t="shared" si="31"/>
        <v>#REF!</v>
      </c>
      <c r="EP26" s="41" t="e">
        <f t="shared" si="31"/>
        <v>#REF!</v>
      </c>
      <c r="EQ26" s="41" t="e">
        <f t="shared" si="25"/>
        <v>#REF!</v>
      </c>
      <c r="ER26" s="41" t="e">
        <f t="shared" si="25"/>
        <v>#REF!</v>
      </c>
      <c r="ES26" s="41" t="e">
        <f t="shared" si="25"/>
        <v>#REF!</v>
      </c>
      <c r="ET26" s="41" t="e">
        <f t="shared" si="25"/>
        <v>#REF!</v>
      </c>
      <c r="EU26" s="41" t="e">
        <f t="shared" si="25"/>
        <v>#REF!</v>
      </c>
      <c r="EV26" s="41" t="e">
        <f t="shared" si="25"/>
        <v>#REF!</v>
      </c>
      <c r="EW26" s="41" t="e">
        <f t="shared" si="25"/>
        <v>#REF!</v>
      </c>
      <c r="EX26" s="41" t="e">
        <f t="shared" si="25"/>
        <v>#REF!</v>
      </c>
      <c r="EY26" s="41" t="e">
        <f t="shared" si="25"/>
        <v>#REF!</v>
      </c>
      <c r="EZ26" s="41" t="e">
        <f t="shared" si="25"/>
        <v>#REF!</v>
      </c>
      <c r="FA26" s="41" t="e">
        <f t="shared" si="25"/>
        <v>#REF!</v>
      </c>
      <c r="FB26" s="41" t="e">
        <f t="shared" si="25"/>
        <v>#REF!</v>
      </c>
      <c r="FC26" s="41" t="e">
        <f t="shared" si="25"/>
        <v>#REF!</v>
      </c>
      <c r="FD26" s="41" t="e">
        <f t="shared" si="25"/>
        <v>#REF!</v>
      </c>
      <c r="FE26" s="41" t="e">
        <f t="shared" si="25"/>
        <v>#REF!</v>
      </c>
      <c r="FF26" s="41" t="e">
        <f t="shared" si="25"/>
        <v>#REF!</v>
      </c>
      <c r="FG26" s="41" t="e">
        <f t="shared" si="32"/>
        <v>#REF!</v>
      </c>
      <c r="FH26" s="41" t="e">
        <f t="shared" si="32"/>
        <v>#REF!</v>
      </c>
      <c r="FI26" s="41" t="e">
        <f t="shared" si="32"/>
        <v>#REF!</v>
      </c>
      <c r="FJ26" s="41" t="e">
        <f t="shared" si="32"/>
        <v>#REF!</v>
      </c>
      <c r="FK26" s="41" t="e">
        <f t="shared" si="32"/>
        <v>#REF!</v>
      </c>
      <c r="FL26" s="41" t="e">
        <f t="shared" si="32"/>
        <v>#REF!</v>
      </c>
      <c r="FM26" s="41" t="e">
        <f t="shared" si="32"/>
        <v>#REF!</v>
      </c>
      <c r="FN26" s="41" t="e">
        <f t="shared" si="32"/>
        <v>#REF!</v>
      </c>
      <c r="FO26" s="41" t="e">
        <f t="shared" si="32"/>
        <v>#REF!</v>
      </c>
      <c r="FP26" s="41" t="e">
        <f t="shared" si="32"/>
        <v>#REF!</v>
      </c>
      <c r="FQ26" s="41" t="e">
        <f t="shared" si="32"/>
        <v>#REF!</v>
      </c>
      <c r="FR26" s="41" t="e">
        <f t="shared" si="32"/>
        <v>#REF!</v>
      </c>
      <c r="FS26" s="41" t="e">
        <f t="shared" si="32"/>
        <v>#REF!</v>
      </c>
      <c r="FT26" s="41" t="e">
        <f t="shared" si="32"/>
        <v>#REF!</v>
      </c>
      <c r="FU26" s="41" t="e">
        <f t="shared" si="32"/>
        <v>#REF!</v>
      </c>
      <c r="FV26" s="41" t="e">
        <f t="shared" si="32"/>
        <v>#REF!</v>
      </c>
      <c r="FW26" s="41" t="e">
        <f t="shared" si="26"/>
        <v>#REF!</v>
      </c>
      <c r="FX26" s="41" t="e">
        <f t="shared" si="26"/>
        <v>#REF!</v>
      </c>
      <c r="FY26" s="41" t="e">
        <f t="shared" si="26"/>
        <v>#REF!</v>
      </c>
      <c r="FZ26" s="41" t="e">
        <f t="shared" si="26"/>
        <v>#REF!</v>
      </c>
      <c r="GA26" s="41" t="e">
        <f t="shared" si="26"/>
        <v>#REF!</v>
      </c>
      <c r="GB26" s="41" t="e">
        <f t="shared" si="26"/>
        <v>#REF!</v>
      </c>
      <c r="GC26" s="41" t="e">
        <f t="shared" si="26"/>
        <v>#REF!</v>
      </c>
      <c r="GD26" s="41" t="e">
        <f t="shared" si="26"/>
        <v>#REF!</v>
      </c>
      <c r="GE26" s="41" t="e">
        <f t="shared" si="26"/>
        <v>#REF!</v>
      </c>
      <c r="GF26" s="41" t="e">
        <f t="shared" si="26"/>
        <v>#REF!</v>
      </c>
      <c r="GG26" s="41" t="e">
        <f t="shared" si="26"/>
        <v>#REF!</v>
      </c>
      <c r="GH26" s="41" t="e">
        <f t="shared" si="26"/>
        <v>#REF!</v>
      </c>
      <c r="GI26" s="41" t="e">
        <f t="shared" si="26"/>
        <v>#REF!</v>
      </c>
      <c r="GJ26" s="41" t="e">
        <f t="shared" si="26"/>
        <v>#REF!</v>
      </c>
      <c r="GK26" s="41" t="e">
        <f t="shared" si="26"/>
        <v>#REF!</v>
      </c>
      <c r="GL26" s="41" t="e">
        <f t="shared" si="26"/>
        <v>#REF!</v>
      </c>
      <c r="GM26" s="41" t="e">
        <f t="shared" si="33"/>
        <v>#REF!</v>
      </c>
      <c r="GN26" s="41" t="e">
        <f t="shared" si="33"/>
        <v>#REF!</v>
      </c>
      <c r="GO26" s="41" t="e">
        <f t="shared" si="33"/>
        <v>#REF!</v>
      </c>
      <c r="GP26" s="41" t="e">
        <f t="shared" si="33"/>
        <v>#REF!</v>
      </c>
      <c r="GQ26" s="41" t="e">
        <f t="shared" si="33"/>
        <v>#REF!</v>
      </c>
      <c r="GR26" s="41" t="e">
        <f t="shared" si="33"/>
        <v>#REF!</v>
      </c>
      <c r="GS26" s="41" t="e">
        <f t="shared" si="33"/>
        <v>#REF!</v>
      </c>
      <c r="GT26" s="41" t="e">
        <f t="shared" si="33"/>
        <v>#REF!</v>
      </c>
      <c r="GU26" s="41" t="e">
        <f t="shared" si="33"/>
        <v>#REF!</v>
      </c>
      <c r="GV26" s="41" t="e">
        <f t="shared" si="33"/>
        <v>#REF!</v>
      </c>
      <c r="GW26" s="41" t="e">
        <f t="shared" si="33"/>
        <v>#REF!</v>
      </c>
      <c r="GX26" s="41" t="e">
        <f t="shared" si="33"/>
        <v>#REF!</v>
      </c>
      <c r="GY26" s="41" t="e">
        <f t="shared" si="33"/>
        <v>#REF!</v>
      </c>
      <c r="GZ26" s="41" t="e">
        <f t="shared" si="33"/>
        <v>#REF!</v>
      </c>
      <c r="HA26" s="41" t="e">
        <f t="shared" si="33"/>
        <v>#REF!</v>
      </c>
      <c r="HB26" s="41" t="e">
        <f t="shared" si="33"/>
        <v>#REF!</v>
      </c>
      <c r="HC26" s="41" t="e">
        <f t="shared" si="27"/>
        <v>#REF!</v>
      </c>
      <c r="HD26" s="41" t="e">
        <f t="shared" si="27"/>
        <v>#REF!</v>
      </c>
      <c r="HE26" s="41" t="e">
        <f t="shared" si="27"/>
        <v>#REF!</v>
      </c>
      <c r="HF26" s="41" t="e">
        <f t="shared" si="27"/>
        <v>#REF!</v>
      </c>
      <c r="HG26" s="41" t="e">
        <f t="shared" si="27"/>
        <v>#REF!</v>
      </c>
      <c r="HH26" s="41" t="e">
        <f t="shared" si="27"/>
        <v>#REF!</v>
      </c>
      <c r="HI26" s="41" t="e">
        <f t="shared" si="27"/>
        <v>#REF!</v>
      </c>
      <c r="HJ26" s="41" t="e">
        <f t="shared" si="27"/>
        <v>#REF!</v>
      </c>
    </row>
    <row r="27" spans="1:218" ht="14.4" x14ac:dyDescent="0.3">
      <c r="A27" s="42">
        <v>24</v>
      </c>
      <c r="B27" s="43" t="e">
        <f>'CMM3 - AUX CALC'!$Y$67</f>
        <v>#REF!</v>
      </c>
      <c r="Z27" s="41" t="e">
        <f>$B27/(_xlfn.SINGLE(PrazoConcessao)*12-Z$3+1)</f>
        <v>#REF!</v>
      </c>
      <c r="AA27" s="41" t="e">
        <f t="shared" si="28"/>
        <v>#REF!</v>
      </c>
      <c r="AB27" s="41" t="e">
        <f t="shared" si="28"/>
        <v>#REF!</v>
      </c>
      <c r="AC27" s="41" t="e">
        <f t="shared" si="28"/>
        <v>#REF!</v>
      </c>
      <c r="AD27" s="41" t="e">
        <f t="shared" si="28"/>
        <v>#REF!</v>
      </c>
      <c r="AE27" s="41" t="e">
        <f t="shared" si="28"/>
        <v>#REF!</v>
      </c>
      <c r="AF27" s="41" t="e">
        <f t="shared" si="28"/>
        <v>#REF!</v>
      </c>
      <c r="AG27" s="41" t="e">
        <f t="shared" si="28"/>
        <v>#REF!</v>
      </c>
      <c r="AH27" s="41" t="e">
        <f t="shared" si="28"/>
        <v>#REF!</v>
      </c>
      <c r="AI27" s="41" t="e">
        <f t="shared" si="28"/>
        <v>#REF!</v>
      </c>
      <c r="AJ27" s="41" t="e">
        <f t="shared" si="21"/>
        <v>#REF!</v>
      </c>
      <c r="AK27" s="41" t="e">
        <f t="shared" si="21"/>
        <v>#REF!</v>
      </c>
      <c r="AL27" s="41" t="e">
        <f t="shared" si="21"/>
        <v>#REF!</v>
      </c>
      <c r="AM27" s="41" t="e">
        <f t="shared" si="21"/>
        <v>#REF!</v>
      </c>
      <c r="AN27" s="41" t="e">
        <f t="shared" si="21"/>
        <v>#REF!</v>
      </c>
      <c r="AO27" s="41" t="e">
        <f t="shared" si="21"/>
        <v>#REF!</v>
      </c>
      <c r="AP27" s="41" t="e">
        <f t="shared" si="21"/>
        <v>#REF!</v>
      </c>
      <c r="AQ27" s="41" t="e">
        <f t="shared" si="21"/>
        <v>#REF!</v>
      </c>
      <c r="AR27" s="41" t="e">
        <f t="shared" si="21"/>
        <v>#REF!</v>
      </c>
      <c r="AS27" s="41" t="e">
        <f t="shared" si="21"/>
        <v>#REF!</v>
      </c>
      <c r="AT27" s="41" t="e">
        <f t="shared" si="21"/>
        <v>#REF!</v>
      </c>
      <c r="AU27" s="41" t="e">
        <f t="shared" si="21"/>
        <v>#REF!</v>
      </c>
      <c r="AV27" s="41" t="e">
        <f t="shared" si="21"/>
        <v>#REF!</v>
      </c>
      <c r="AW27" s="41" t="e">
        <f t="shared" si="21"/>
        <v>#REF!</v>
      </c>
      <c r="AX27" s="41" t="e">
        <f t="shared" si="21"/>
        <v>#REF!</v>
      </c>
      <c r="AY27" s="41" t="e">
        <f t="shared" si="29"/>
        <v>#REF!</v>
      </c>
      <c r="AZ27" s="41" t="e">
        <f t="shared" si="29"/>
        <v>#REF!</v>
      </c>
      <c r="BA27" s="41" t="e">
        <f t="shared" si="29"/>
        <v>#REF!</v>
      </c>
      <c r="BB27" s="41" t="e">
        <f t="shared" si="29"/>
        <v>#REF!</v>
      </c>
      <c r="BC27" s="41" t="e">
        <f t="shared" si="29"/>
        <v>#REF!</v>
      </c>
      <c r="BD27" s="41" t="e">
        <f t="shared" si="29"/>
        <v>#REF!</v>
      </c>
      <c r="BE27" s="41" t="e">
        <f t="shared" si="29"/>
        <v>#REF!</v>
      </c>
      <c r="BF27" s="41" t="e">
        <f t="shared" si="29"/>
        <v>#REF!</v>
      </c>
      <c r="BG27" s="41" t="e">
        <f t="shared" si="29"/>
        <v>#REF!</v>
      </c>
      <c r="BH27" s="41" t="e">
        <f t="shared" si="29"/>
        <v>#REF!</v>
      </c>
      <c r="BI27" s="41" t="e">
        <f t="shared" si="29"/>
        <v>#REF!</v>
      </c>
      <c r="BJ27" s="41" t="e">
        <f t="shared" si="29"/>
        <v>#REF!</v>
      </c>
      <c r="BK27" s="41" t="e">
        <f t="shared" si="29"/>
        <v>#REF!</v>
      </c>
      <c r="BL27" s="41" t="e">
        <f t="shared" si="29"/>
        <v>#REF!</v>
      </c>
      <c r="BM27" s="41" t="e">
        <f t="shared" si="29"/>
        <v>#REF!</v>
      </c>
      <c r="BN27" s="41" t="e">
        <f t="shared" si="29"/>
        <v>#REF!</v>
      </c>
      <c r="BO27" s="41" t="e">
        <f t="shared" si="22"/>
        <v>#REF!</v>
      </c>
      <c r="BP27" s="41" t="e">
        <f t="shared" si="22"/>
        <v>#REF!</v>
      </c>
      <c r="BQ27" s="41" t="e">
        <f t="shared" si="22"/>
        <v>#REF!</v>
      </c>
      <c r="BR27" s="41" t="e">
        <f t="shared" si="22"/>
        <v>#REF!</v>
      </c>
      <c r="BS27" s="41" t="e">
        <f t="shared" si="22"/>
        <v>#REF!</v>
      </c>
      <c r="BT27" s="41" t="e">
        <f t="shared" si="22"/>
        <v>#REF!</v>
      </c>
      <c r="BU27" s="41" t="e">
        <f t="shared" si="22"/>
        <v>#REF!</v>
      </c>
      <c r="BV27" s="41" t="e">
        <f t="shared" si="22"/>
        <v>#REF!</v>
      </c>
      <c r="BW27" s="41" t="e">
        <f t="shared" si="22"/>
        <v>#REF!</v>
      </c>
      <c r="BX27" s="41" t="e">
        <f t="shared" si="22"/>
        <v>#REF!</v>
      </c>
      <c r="BY27" s="41" t="e">
        <f t="shared" si="22"/>
        <v>#REF!</v>
      </c>
      <c r="BZ27" s="41" t="e">
        <f t="shared" si="22"/>
        <v>#REF!</v>
      </c>
      <c r="CA27" s="41" t="e">
        <f t="shared" si="22"/>
        <v>#REF!</v>
      </c>
      <c r="CB27" s="41" t="e">
        <f t="shared" si="22"/>
        <v>#REF!</v>
      </c>
      <c r="CC27" s="41" t="e">
        <f t="shared" si="22"/>
        <v>#REF!</v>
      </c>
      <c r="CD27" s="41" t="e">
        <f t="shared" si="22"/>
        <v>#REF!</v>
      </c>
      <c r="CE27" s="41" t="e">
        <f t="shared" si="23"/>
        <v>#REF!</v>
      </c>
      <c r="CF27" s="41" t="e">
        <f t="shared" si="23"/>
        <v>#REF!</v>
      </c>
      <c r="CG27" s="41" t="e">
        <f t="shared" si="23"/>
        <v>#REF!</v>
      </c>
      <c r="CH27" s="41" t="e">
        <f t="shared" si="23"/>
        <v>#REF!</v>
      </c>
      <c r="CI27" s="41" t="e">
        <f t="shared" si="23"/>
        <v>#REF!</v>
      </c>
      <c r="CJ27" s="41" t="e">
        <f t="shared" si="23"/>
        <v>#REF!</v>
      </c>
      <c r="CK27" s="41" t="e">
        <f t="shared" si="23"/>
        <v>#REF!</v>
      </c>
      <c r="CL27" s="41" t="e">
        <f t="shared" si="23"/>
        <v>#REF!</v>
      </c>
      <c r="CM27" s="41" t="e">
        <f t="shared" si="23"/>
        <v>#REF!</v>
      </c>
      <c r="CN27" s="41" t="e">
        <f t="shared" si="23"/>
        <v>#REF!</v>
      </c>
      <c r="CO27" s="41" t="e">
        <f t="shared" si="23"/>
        <v>#REF!</v>
      </c>
      <c r="CP27" s="41" t="e">
        <f t="shared" si="23"/>
        <v>#REF!</v>
      </c>
      <c r="CQ27" s="41" t="e">
        <f t="shared" si="23"/>
        <v>#REF!</v>
      </c>
      <c r="CR27" s="41" t="e">
        <f t="shared" si="23"/>
        <v>#REF!</v>
      </c>
      <c r="CS27" s="41" t="e">
        <f t="shared" si="23"/>
        <v>#REF!</v>
      </c>
      <c r="CT27" s="41" t="e">
        <f t="shared" si="23"/>
        <v>#REF!</v>
      </c>
      <c r="CU27" s="41" t="e">
        <f t="shared" si="30"/>
        <v>#REF!</v>
      </c>
      <c r="CV27" s="41" t="e">
        <f t="shared" si="30"/>
        <v>#REF!</v>
      </c>
      <c r="CW27" s="41" t="e">
        <f t="shared" si="30"/>
        <v>#REF!</v>
      </c>
      <c r="CX27" s="41" t="e">
        <f t="shared" si="30"/>
        <v>#REF!</v>
      </c>
      <c r="CY27" s="41" t="e">
        <f t="shared" si="30"/>
        <v>#REF!</v>
      </c>
      <c r="CZ27" s="41" t="e">
        <f t="shared" si="30"/>
        <v>#REF!</v>
      </c>
      <c r="DA27" s="41" t="e">
        <f t="shared" si="30"/>
        <v>#REF!</v>
      </c>
      <c r="DB27" s="41" t="e">
        <f t="shared" si="30"/>
        <v>#REF!</v>
      </c>
      <c r="DC27" s="41" t="e">
        <f t="shared" si="30"/>
        <v>#REF!</v>
      </c>
      <c r="DD27" s="41" t="e">
        <f t="shared" si="30"/>
        <v>#REF!</v>
      </c>
      <c r="DE27" s="41" t="e">
        <f t="shared" si="30"/>
        <v>#REF!</v>
      </c>
      <c r="DF27" s="41" t="e">
        <f t="shared" si="30"/>
        <v>#REF!</v>
      </c>
      <c r="DG27" s="41" t="e">
        <f t="shared" si="30"/>
        <v>#REF!</v>
      </c>
      <c r="DH27" s="41" t="e">
        <f t="shared" si="30"/>
        <v>#REF!</v>
      </c>
      <c r="DI27" s="41" t="e">
        <f t="shared" si="30"/>
        <v>#REF!</v>
      </c>
      <c r="DJ27" s="41" t="e">
        <f t="shared" si="30"/>
        <v>#REF!</v>
      </c>
      <c r="DK27" s="41" t="e">
        <f t="shared" si="24"/>
        <v>#REF!</v>
      </c>
      <c r="DL27" s="41" t="e">
        <f t="shared" si="24"/>
        <v>#REF!</v>
      </c>
      <c r="DM27" s="41" t="e">
        <f t="shared" si="24"/>
        <v>#REF!</v>
      </c>
      <c r="DN27" s="41" t="e">
        <f t="shared" si="24"/>
        <v>#REF!</v>
      </c>
      <c r="DO27" s="41" t="e">
        <f t="shared" si="24"/>
        <v>#REF!</v>
      </c>
      <c r="DP27" s="41" t="e">
        <f t="shared" si="24"/>
        <v>#REF!</v>
      </c>
      <c r="DQ27" s="41" t="e">
        <f t="shared" si="24"/>
        <v>#REF!</v>
      </c>
      <c r="DR27" s="41" t="e">
        <f t="shared" si="24"/>
        <v>#REF!</v>
      </c>
      <c r="DS27" s="41" t="e">
        <f t="shared" si="24"/>
        <v>#REF!</v>
      </c>
      <c r="DT27" s="41" t="e">
        <f t="shared" si="24"/>
        <v>#REF!</v>
      </c>
      <c r="DU27" s="41" t="e">
        <f t="shared" si="24"/>
        <v>#REF!</v>
      </c>
      <c r="DV27" s="41" t="e">
        <f t="shared" si="24"/>
        <v>#REF!</v>
      </c>
      <c r="DW27" s="41" t="e">
        <f t="shared" si="24"/>
        <v>#REF!</v>
      </c>
      <c r="DX27" s="41" t="e">
        <f t="shared" si="24"/>
        <v>#REF!</v>
      </c>
      <c r="DY27" s="41" t="e">
        <f t="shared" si="24"/>
        <v>#REF!</v>
      </c>
      <c r="DZ27" s="41" t="e">
        <f t="shared" si="24"/>
        <v>#REF!</v>
      </c>
      <c r="EA27" s="41" t="e">
        <f t="shared" si="31"/>
        <v>#REF!</v>
      </c>
      <c r="EB27" s="41" t="e">
        <f t="shared" si="31"/>
        <v>#REF!</v>
      </c>
      <c r="EC27" s="41" t="e">
        <f t="shared" si="31"/>
        <v>#REF!</v>
      </c>
      <c r="ED27" s="41" t="e">
        <f t="shared" si="31"/>
        <v>#REF!</v>
      </c>
      <c r="EE27" s="41" t="e">
        <f t="shared" si="31"/>
        <v>#REF!</v>
      </c>
      <c r="EF27" s="41" t="e">
        <f t="shared" si="31"/>
        <v>#REF!</v>
      </c>
      <c r="EG27" s="41" t="e">
        <f t="shared" si="31"/>
        <v>#REF!</v>
      </c>
      <c r="EH27" s="41" t="e">
        <f t="shared" si="31"/>
        <v>#REF!</v>
      </c>
      <c r="EI27" s="41" t="e">
        <f t="shared" si="31"/>
        <v>#REF!</v>
      </c>
      <c r="EJ27" s="41" t="e">
        <f t="shared" si="31"/>
        <v>#REF!</v>
      </c>
      <c r="EK27" s="41" t="e">
        <f t="shared" si="31"/>
        <v>#REF!</v>
      </c>
      <c r="EL27" s="41" t="e">
        <f t="shared" si="31"/>
        <v>#REF!</v>
      </c>
      <c r="EM27" s="41" t="e">
        <f t="shared" si="31"/>
        <v>#REF!</v>
      </c>
      <c r="EN27" s="41" t="e">
        <f t="shared" si="31"/>
        <v>#REF!</v>
      </c>
      <c r="EO27" s="41" t="e">
        <f t="shared" si="31"/>
        <v>#REF!</v>
      </c>
      <c r="EP27" s="41" t="e">
        <f t="shared" si="31"/>
        <v>#REF!</v>
      </c>
      <c r="EQ27" s="41" t="e">
        <f t="shared" si="25"/>
        <v>#REF!</v>
      </c>
      <c r="ER27" s="41" t="e">
        <f t="shared" si="25"/>
        <v>#REF!</v>
      </c>
      <c r="ES27" s="41" t="e">
        <f t="shared" si="25"/>
        <v>#REF!</v>
      </c>
      <c r="ET27" s="41" t="e">
        <f t="shared" si="25"/>
        <v>#REF!</v>
      </c>
      <c r="EU27" s="41" t="e">
        <f t="shared" si="25"/>
        <v>#REF!</v>
      </c>
      <c r="EV27" s="41" t="e">
        <f t="shared" si="25"/>
        <v>#REF!</v>
      </c>
      <c r="EW27" s="41" t="e">
        <f t="shared" si="25"/>
        <v>#REF!</v>
      </c>
      <c r="EX27" s="41" t="e">
        <f t="shared" si="25"/>
        <v>#REF!</v>
      </c>
      <c r="EY27" s="41" t="e">
        <f t="shared" si="25"/>
        <v>#REF!</v>
      </c>
      <c r="EZ27" s="41" t="e">
        <f t="shared" si="25"/>
        <v>#REF!</v>
      </c>
      <c r="FA27" s="41" t="e">
        <f t="shared" si="25"/>
        <v>#REF!</v>
      </c>
      <c r="FB27" s="41" t="e">
        <f t="shared" si="25"/>
        <v>#REF!</v>
      </c>
      <c r="FC27" s="41" t="e">
        <f t="shared" si="25"/>
        <v>#REF!</v>
      </c>
      <c r="FD27" s="41" t="e">
        <f t="shared" si="25"/>
        <v>#REF!</v>
      </c>
      <c r="FE27" s="41" t="e">
        <f t="shared" si="25"/>
        <v>#REF!</v>
      </c>
      <c r="FF27" s="41" t="e">
        <f t="shared" si="25"/>
        <v>#REF!</v>
      </c>
      <c r="FG27" s="41" t="e">
        <f t="shared" si="32"/>
        <v>#REF!</v>
      </c>
      <c r="FH27" s="41" t="e">
        <f t="shared" si="32"/>
        <v>#REF!</v>
      </c>
      <c r="FI27" s="41" t="e">
        <f t="shared" si="32"/>
        <v>#REF!</v>
      </c>
      <c r="FJ27" s="41" t="e">
        <f t="shared" si="32"/>
        <v>#REF!</v>
      </c>
      <c r="FK27" s="41" t="e">
        <f t="shared" si="32"/>
        <v>#REF!</v>
      </c>
      <c r="FL27" s="41" t="e">
        <f t="shared" si="32"/>
        <v>#REF!</v>
      </c>
      <c r="FM27" s="41" t="e">
        <f t="shared" si="32"/>
        <v>#REF!</v>
      </c>
      <c r="FN27" s="41" t="e">
        <f t="shared" si="32"/>
        <v>#REF!</v>
      </c>
      <c r="FO27" s="41" t="e">
        <f t="shared" si="32"/>
        <v>#REF!</v>
      </c>
      <c r="FP27" s="41" t="e">
        <f t="shared" si="32"/>
        <v>#REF!</v>
      </c>
      <c r="FQ27" s="41" t="e">
        <f t="shared" si="32"/>
        <v>#REF!</v>
      </c>
      <c r="FR27" s="41" t="e">
        <f t="shared" si="32"/>
        <v>#REF!</v>
      </c>
      <c r="FS27" s="41" t="e">
        <f t="shared" si="32"/>
        <v>#REF!</v>
      </c>
      <c r="FT27" s="41" t="e">
        <f t="shared" si="32"/>
        <v>#REF!</v>
      </c>
      <c r="FU27" s="41" t="e">
        <f t="shared" si="32"/>
        <v>#REF!</v>
      </c>
      <c r="FV27" s="41" t="e">
        <f t="shared" si="32"/>
        <v>#REF!</v>
      </c>
      <c r="FW27" s="41" t="e">
        <f t="shared" si="26"/>
        <v>#REF!</v>
      </c>
      <c r="FX27" s="41" t="e">
        <f t="shared" si="26"/>
        <v>#REF!</v>
      </c>
      <c r="FY27" s="41" t="e">
        <f t="shared" si="26"/>
        <v>#REF!</v>
      </c>
      <c r="FZ27" s="41" t="e">
        <f t="shared" si="26"/>
        <v>#REF!</v>
      </c>
      <c r="GA27" s="41" t="e">
        <f t="shared" si="26"/>
        <v>#REF!</v>
      </c>
      <c r="GB27" s="41" t="e">
        <f t="shared" si="26"/>
        <v>#REF!</v>
      </c>
      <c r="GC27" s="41" t="e">
        <f t="shared" si="26"/>
        <v>#REF!</v>
      </c>
      <c r="GD27" s="41" t="e">
        <f t="shared" si="26"/>
        <v>#REF!</v>
      </c>
      <c r="GE27" s="41" t="e">
        <f t="shared" si="26"/>
        <v>#REF!</v>
      </c>
      <c r="GF27" s="41" t="e">
        <f t="shared" si="26"/>
        <v>#REF!</v>
      </c>
      <c r="GG27" s="41" t="e">
        <f t="shared" si="26"/>
        <v>#REF!</v>
      </c>
      <c r="GH27" s="41" t="e">
        <f t="shared" si="26"/>
        <v>#REF!</v>
      </c>
      <c r="GI27" s="41" t="e">
        <f t="shared" si="26"/>
        <v>#REF!</v>
      </c>
      <c r="GJ27" s="41" t="e">
        <f t="shared" si="26"/>
        <v>#REF!</v>
      </c>
      <c r="GK27" s="41" t="e">
        <f t="shared" si="26"/>
        <v>#REF!</v>
      </c>
      <c r="GL27" s="41" t="e">
        <f t="shared" si="26"/>
        <v>#REF!</v>
      </c>
      <c r="GM27" s="41" t="e">
        <f t="shared" si="33"/>
        <v>#REF!</v>
      </c>
      <c r="GN27" s="41" t="e">
        <f t="shared" si="33"/>
        <v>#REF!</v>
      </c>
      <c r="GO27" s="41" t="e">
        <f t="shared" si="33"/>
        <v>#REF!</v>
      </c>
      <c r="GP27" s="41" t="e">
        <f t="shared" si="33"/>
        <v>#REF!</v>
      </c>
      <c r="GQ27" s="41" t="e">
        <f t="shared" si="33"/>
        <v>#REF!</v>
      </c>
      <c r="GR27" s="41" t="e">
        <f t="shared" si="33"/>
        <v>#REF!</v>
      </c>
      <c r="GS27" s="41" t="e">
        <f t="shared" si="33"/>
        <v>#REF!</v>
      </c>
      <c r="GT27" s="41" t="e">
        <f t="shared" si="33"/>
        <v>#REF!</v>
      </c>
      <c r="GU27" s="41" t="e">
        <f t="shared" si="33"/>
        <v>#REF!</v>
      </c>
      <c r="GV27" s="41" t="e">
        <f t="shared" si="33"/>
        <v>#REF!</v>
      </c>
      <c r="GW27" s="41" t="e">
        <f t="shared" si="33"/>
        <v>#REF!</v>
      </c>
      <c r="GX27" s="41" t="e">
        <f t="shared" si="33"/>
        <v>#REF!</v>
      </c>
      <c r="GY27" s="41" t="e">
        <f t="shared" si="33"/>
        <v>#REF!</v>
      </c>
      <c r="GZ27" s="41" t="e">
        <f t="shared" si="33"/>
        <v>#REF!</v>
      </c>
      <c r="HA27" s="41" t="e">
        <f t="shared" si="33"/>
        <v>#REF!</v>
      </c>
      <c r="HB27" s="41" t="e">
        <f t="shared" si="33"/>
        <v>#REF!</v>
      </c>
      <c r="HC27" s="41" t="e">
        <f t="shared" si="27"/>
        <v>#REF!</v>
      </c>
      <c r="HD27" s="41" t="e">
        <f t="shared" si="27"/>
        <v>#REF!</v>
      </c>
      <c r="HE27" s="41" t="e">
        <f t="shared" si="27"/>
        <v>#REF!</v>
      </c>
      <c r="HF27" s="41" t="e">
        <f t="shared" si="27"/>
        <v>#REF!</v>
      </c>
      <c r="HG27" s="41" t="e">
        <f t="shared" si="27"/>
        <v>#REF!</v>
      </c>
      <c r="HH27" s="41" t="e">
        <f t="shared" si="27"/>
        <v>#REF!</v>
      </c>
      <c r="HI27" s="41" t="e">
        <f t="shared" si="27"/>
        <v>#REF!</v>
      </c>
      <c r="HJ27" s="41" t="e">
        <f t="shared" si="27"/>
        <v>#REF!</v>
      </c>
    </row>
    <row r="28" spans="1:218" ht="14.4" x14ac:dyDescent="0.3">
      <c r="A28" s="42">
        <v>25</v>
      </c>
      <c r="B28" s="43" t="e">
        <f>'CMM3 - AUX CALC'!$Z$67</f>
        <v>#REF!</v>
      </c>
      <c r="AA28" s="41" t="e">
        <f>$B28/(_xlfn.SINGLE(PrazoConcessao)*12-AA$3+1)</f>
        <v>#REF!</v>
      </c>
      <c r="AB28" s="41" t="e">
        <f t="shared" si="28"/>
        <v>#REF!</v>
      </c>
      <c r="AC28" s="41" t="e">
        <f t="shared" si="28"/>
        <v>#REF!</v>
      </c>
      <c r="AD28" s="41" t="e">
        <f t="shared" si="28"/>
        <v>#REF!</v>
      </c>
      <c r="AE28" s="41" t="e">
        <f t="shared" si="28"/>
        <v>#REF!</v>
      </c>
      <c r="AF28" s="41" t="e">
        <f t="shared" si="28"/>
        <v>#REF!</v>
      </c>
      <c r="AG28" s="41" t="e">
        <f t="shared" si="28"/>
        <v>#REF!</v>
      </c>
      <c r="AH28" s="41" t="e">
        <f t="shared" si="28"/>
        <v>#REF!</v>
      </c>
      <c r="AI28" s="41" t="e">
        <f t="shared" si="28"/>
        <v>#REF!</v>
      </c>
      <c r="AJ28" s="41" t="e">
        <f t="shared" si="21"/>
        <v>#REF!</v>
      </c>
      <c r="AK28" s="41" t="e">
        <f t="shared" si="21"/>
        <v>#REF!</v>
      </c>
      <c r="AL28" s="41" t="e">
        <f t="shared" si="21"/>
        <v>#REF!</v>
      </c>
      <c r="AM28" s="41" t="e">
        <f t="shared" si="21"/>
        <v>#REF!</v>
      </c>
      <c r="AN28" s="41" t="e">
        <f t="shared" si="21"/>
        <v>#REF!</v>
      </c>
      <c r="AO28" s="41" t="e">
        <f t="shared" si="21"/>
        <v>#REF!</v>
      </c>
      <c r="AP28" s="41" t="e">
        <f t="shared" si="21"/>
        <v>#REF!</v>
      </c>
      <c r="AQ28" s="41" t="e">
        <f t="shared" si="21"/>
        <v>#REF!</v>
      </c>
      <c r="AR28" s="41" t="e">
        <f t="shared" si="21"/>
        <v>#REF!</v>
      </c>
      <c r="AS28" s="41" t="e">
        <f t="shared" si="21"/>
        <v>#REF!</v>
      </c>
      <c r="AT28" s="41" t="e">
        <f t="shared" si="21"/>
        <v>#REF!</v>
      </c>
      <c r="AU28" s="41" t="e">
        <f t="shared" si="21"/>
        <v>#REF!</v>
      </c>
      <c r="AV28" s="41" t="e">
        <f t="shared" si="21"/>
        <v>#REF!</v>
      </c>
      <c r="AW28" s="41" t="e">
        <f t="shared" si="21"/>
        <v>#REF!</v>
      </c>
      <c r="AX28" s="41" t="e">
        <f t="shared" si="21"/>
        <v>#REF!</v>
      </c>
      <c r="AY28" s="41" t="e">
        <f t="shared" si="29"/>
        <v>#REF!</v>
      </c>
      <c r="AZ28" s="41" t="e">
        <f t="shared" si="29"/>
        <v>#REF!</v>
      </c>
      <c r="BA28" s="41" t="e">
        <f t="shared" si="29"/>
        <v>#REF!</v>
      </c>
      <c r="BB28" s="41" t="e">
        <f t="shared" si="29"/>
        <v>#REF!</v>
      </c>
      <c r="BC28" s="41" t="e">
        <f t="shared" si="29"/>
        <v>#REF!</v>
      </c>
      <c r="BD28" s="41" t="e">
        <f t="shared" si="29"/>
        <v>#REF!</v>
      </c>
      <c r="BE28" s="41" t="e">
        <f t="shared" si="29"/>
        <v>#REF!</v>
      </c>
      <c r="BF28" s="41" t="e">
        <f t="shared" si="29"/>
        <v>#REF!</v>
      </c>
      <c r="BG28" s="41" t="e">
        <f t="shared" si="29"/>
        <v>#REF!</v>
      </c>
      <c r="BH28" s="41" t="e">
        <f t="shared" si="29"/>
        <v>#REF!</v>
      </c>
      <c r="BI28" s="41" t="e">
        <f t="shared" si="29"/>
        <v>#REF!</v>
      </c>
      <c r="BJ28" s="41" t="e">
        <f t="shared" si="29"/>
        <v>#REF!</v>
      </c>
      <c r="BK28" s="41" t="e">
        <f t="shared" si="29"/>
        <v>#REF!</v>
      </c>
      <c r="BL28" s="41" t="e">
        <f t="shared" si="29"/>
        <v>#REF!</v>
      </c>
      <c r="BM28" s="41" t="e">
        <f t="shared" si="29"/>
        <v>#REF!</v>
      </c>
      <c r="BN28" s="41" t="e">
        <f t="shared" si="29"/>
        <v>#REF!</v>
      </c>
      <c r="BO28" s="41" t="e">
        <f t="shared" si="22"/>
        <v>#REF!</v>
      </c>
      <c r="BP28" s="41" t="e">
        <f t="shared" si="22"/>
        <v>#REF!</v>
      </c>
      <c r="BQ28" s="41" t="e">
        <f t="shared" si="22"/>
        <v>#REF!</v>
      </c>
      <c r="BR28" s="41" t="e">
        <f t="shared" si="22"/>
        <v>#REF!</v>
      </c>
      <c r="BS28" s="41" t="e">
        <f t="shared" si="22"/>
        <v>#REF!</v>
      </c>
      <c r="BT28" s="41" t="e">
        <f t="shared" si="22"/>
        <v>#REF!</v>
      </c>
      <c r="BU28" s="41" t="e">
        <f t="shared" si="22"/>
        <v>#REF!</v>
      </c>
      <c r="BV28" s="41" t="e">
        <f t="shared" si="22"/>
        <v>#REF!</v>
      </c>
      <c r="BW28" s="41" t="e">
        <f t="shared" si="22"/>
        <v>#REF!</v>
      </c>
      <c r="BX28" s="41" t="e">
        <f t="shared" si="22"/>
        <v>#REF!</v>
      </c>
      <c r="BY28" s="41" t="e">
        <f t="shared" si="22"/>
        <v>#REF!</v>
      </c>
      <c r="BZ28" s="41" t="e">
        <f t="shared" si="22"/>
        <v>#REF!</v>
      </c>
      <c r="CA28" s="41" t="e">
        <f t="shared" si="22"/>
        <v>#REF!</v>
      </c>
      <c r="CB28" s="41" t="e">
        <f t="shared" si="22"/>
        <v>#REF!</v>
      </c>
      <c r="CC28" s="41" t="e">
        <f t="shared" si="22"/>
        <v>#REF!</v>
      </c>
      <c r="CD28" s="41" t="e">
        <f t="shared" si="22"/>
        <v>#REF!</v>
      </c>
      <c r="CE28" s="41" t="e">
        <f t="shared" si="23"/>
        <v>#REF!</v>
      </c>
      <c r="CF28" s="41" t="e">
        <f t="shared" si="23"/>
        <v>#REF!</v>
      </c>
      <c r="CG28" s="41" t="e">
        <f t="shared" si="23"/>
        <v>#REF!</v>
      </c>
      <c r="CH28" s="41" t="e">
        <f t="shared" si="23"/>
        <v>#REF!</v>
      </c>
      <c r="CI28" s="41" t="e">
        <f t="shared" si="23"/>
        <v>#REF!</v>
      </c>
      <c r="CJ28" s="41" t="e">
        <f t="shared" si="23"/>
        <v>#REF!</v>
      </c>
      <c r="CK28" s="41" t="e">
        <f t="shared" si="23"/>
        <v>#REF!</v>
      </c>
      <c r="CL28" s="41" t="e">
        <f t="shared" si="23"/>
        <v>#REF!</v>
      </c>
      <c r="CM28" s="41" t="e">
        <f t="shared" si="23"/>
        <v>#REF!</v>
      </c>
      <c r="CN28" s="41" t="e">
        <f t="shared" si="23"/>
        <v>#REF!</v>
      </c>
      <c r="CO28" s="41" t="e">
        <f t="shared" si="23"/>
        <v>#REF!</v>
      </c>
      <c r="CP28" s="41" t="e">
        <f t="shared" si="23"/>
        <v>#REF!</v>
      </c>
      <c r="CQ28" s="41" t="e">
        <f t="shared" si="23"/>
        <v>#REF!</v>
      </c>
      <c r="CR28" s="41" t="e">
        <f t="shared" si="23"/>
        <v>#REF!</v>
      </c>
      <c r="CS28" s="41" t="e">
        <f t="shared" si="23"/>
        <v>#REF!</v>
      </c>
      <c r="CT28" s="41" t="e">
        <f t="shared" si="23"/>
        <v>#REF!</v>
      </c>
      <c r="CU28" s="41" t="e">
        <f t="shared" si="30"/>
        <v>#REF!</v>
      </c>
      <c r="CV28" s="41" t="e">
        <f t="shared" si="30"/>
        <v>#REF!</v>
      </c>
      <c r="CW28" s="41" t="e">
        <f t="shared" si="30"/>
        <v>#REF!</v>
      </c>
      <c r="CX28" s="41" t="e">
        <f t="shared" si="30"/>
        <v>#REF!</v>
      </c>
      <c r="CY28" s="41" t="e">
        <f t="shared" si="30"/>
        <v>#REF!</v>
      </c>
      <c r="CZ28" s="41" t="e">
        <f t="shared" si="30"/>
        <v>#REF!</v>
      </c>
      <c r="DA28" s="41" t="e">
        <f t="shared" si="30"/>
        <v>#REF!</v>
      </c>
      <c r="DB28" s="41" t="e">
        <f t="shared" si="30"/>
        <v>#REF!</v>
      </c>
      <c r="DC28" s="41" t="e">
        <f t="shared" si="30"/>
        <v>#REF!</v>
      </c>
      <c r="DD28" s="41" t="e">
        <f t="shared" si="30"/>
        <v>#REF!</v>
      </c>
      <c r="DE28" s="41" t="e">
        <f t="shared" si="30"/>
        <v>#REF!</v>
      </c>
      <c r="DF28" s="41" t="e">
        <f t="shared" si="30"/>
        <v>#REF!</v>
      </c>
      <c r="DG28" s="41" t="e">
        <f t="shared" si="30"/>
        <v>#REF!</v>
      </c>
      <c r="DH28" s="41" t="e">
        <f t="shared" si="30"/>
        <v>#REF!</v>
      </c>
      <c r="DI28" s="41" t="e">
        <f t="shared" si="30"/>
        <v>#REF!</v>
      </c>
      <c r="DJ28" s="41" t="e">
        <f t="shared" si="30"/>
        <v>#REF!</v>
      </c>
      <c r="DK28" s="41" t="e">
        <f t="shared" si="24"/>
        <v>#REF!</v>
      </c>
      <c r="DL28" s="41" t="e">
        <f t="shared" si="24"/>
        <v>#REF!</v>
      </c>
      <c r="DM28" s="41" t="e">
        <f t="shared" si="24"/>
        <v>#REF!</v>
      </c>
      <c r="DN28" s="41" t="e">
        <f t="shared" si="24"/>
        <v>#REF!</v>
      </c>
      <c r="DO28" s="41" t="e">
        <f t="shared" si="24"/>
        <v>#REF!</v>
      </c>
      <c r="DP28" s="41" t="e">
        <f t="shared" si="24"/>
        <v>#REF!</v>
      </c>
      <c r="DQ28" s="41" t="e">
        <f t="shared" si="24"/>
        <v>#REF!</v>
      </c>
      <c r="DR28" s="41" t="e">
        <f t="shared" si="24"/>
        <v>#REF!</v>
      </c>
      <c r="DS28" s="41" t="e">
        <f t="shared" si="24"/>
        <v>#REF!</v>
      </c>
      <c r="DT28" s="41" t="e">
        <f t="shared" si="24"/>
        <v>#REF!</v>
      </c>
      <c r="DU28" s="41" t="e">
        <f t="shared" si="24"/>
        <v>#REF!</v>
      </c>
      <c r="DV28" s="41" t="e">
        <f t="shared" si="24"/>
        <v>#REF!</v>
      </c>
      <c r="DW28" s="41" t="e">
        <f t="shared" si="24"/>
        <v>#REF!</v>
      </c>
      <c r="DX28" s="41" t="e">
        <f t="shared" si="24"/>
        <v>#REF!</v>
      </c>
      <c r="DY28" s="41" t="e">
        <f t="shared" si="24"/>
        <v>#REF!</v>
      </c>
      <c r="DZ28" s="41" t="e">
        <f t="shared" si="24"/>
        <v>#REF!</v>
      </c>
      <c r="EA28" s="41" t="e">
        <f t="shared" si="31"/>
        <v>#REF!</v>
      </c>
      <c r="EB28" s="41" t="e">
        <f t="shared" si="31"/>
        <v>#REF!</v>
      </c>
      <c r="EC28" s="41" t="e">
        <f t="shared" si="31"/>
        <v>#REF!</v>
      </c>
      <c r="ED28" s="41" t="e">
        <f t="shared" si="31"/>
        <v>#REF!</v>
      </c>
      <c r="EE28" s="41" t="e">
        <f t="shared" si="31"/>
        <v>#REF!</v>
      </c>
      <c r="EF28" s="41" t="e">
        <f t="shared" si="31"/>
        <v>#REF!</v>
      </c>
      <c r="EG28" s="41" t="e">
        <f t="shared" si="31"/>
        <v>#REF!</v>
      </c>
      <c r="EH28" s="41" t="e">
        <f t="shared" si="31"/>
        <v>#REF!</v>
      </c>
      <c r="EI28" s="41" t="e">
        <f t="shared" si="31"/>
        <v>#REF!</v>
      </c>
      <c r="EJ28" s="41" t="e">
        <f t="shared" si="31"/>
        <v>#REF!</v>
      </c>
      <c r="EK28" s="41" t="e">
        <f t="shared" si="31"/>
        <v>#REF!</v>
      </c>
      <c r="EL28" s="41" t="e">
        <f t="shared" si="31"/>
        <v>#REF!</v>
      </c>
      <c r="EM28" s="41" t="e">
        <f t="shared" si="31"/>
        <v>#REF!</v>
      </c>
      <c r="EN28" s="41" t="e">
        <f t="shared" si="31"/>
        <v>#REF!</v>
      </c>
      <c r="EO28" s="41" t="e">
        <f t="shared" si="31"/>
        <v>#REF!</v>
      </c>
      <c r="EP28" s="41" t="e">
        <f t="shared" si="31"/>
        <v>#REF!</v>
      </c>
      <c r="EQ28" s="41" t="e">
        <f t="shared" si="25"/>
        <v>#REF!</v>
      </c>
      <c r="ER28" s="41" t="e">
        <f t="shared" si="25"/>
        <v>#REF!</v>
      </c>
      <c r="ES28" s="41" t="e">
        <f t="shared" si="25"/>
        <v>#REF!</v>
      </c>
      <c r="ET28" s="41" t="e">
        <f t="shared" si="25"/>
        <v>#REF!</v>
      </c>
      <c r="EU28" s="41" t="e">
        <f t="shared" si="25"/>
        <v>#REF!</v>
      </c>
      <c r="EV28" s="41" t="e">
        <f t="shared" si="25"/>
        <v>#REF!</v>
      </c>
      <c r="EW28" s="41" t="e">
        <f t="shared" si="25"/>
        <v>#REF!</v>
      </c>
      <c r="EX28" s="41" t="e">
        <f t="shared" si="25"/>
        <v>#REF!</v>
      </c>
      <c r="EY28" s="41" t="e">
        <f t="shared" si="25"/>
        <v>#REF!</v>
      </c>
      <c r="EZ28" s="41" t="e">
        <f t="shared" si="25"/>
        <v>#REF!</v>
      </c>
      <c r="FA28" s="41" t="e">
        <f t="shared" si="25"/>
        <v>#REF!</v>
      </c>
      <c r="FB28" s="41" t="e">
        <f t="shared" si="25"/>
        <v>#REF!</v>
      </c>
      <c r="FC28" s="41" t="e">
        <f t="shared" si="25"/>
        <v>#REF!</v>
      </c>
      <c r="FD28" s="41" t="e">
        <f t="shared" si="25"/>
        <v>#REF!</v>
      </c>
      <c r="FE28" s="41" t="e">
        <f t="shared" si="25"/>
        <v>#REF!</v>
      </c>
      <c r="FF28" s="41" t="e">
        <f t="shared" si="25"/>
        <v>#REF!</v>
      </c>
      <c r="FG28" s="41" t="e">
        <f t="shared" si="32"/>
        <v>#REF!</v>
      </c>
      <c r="FH28" s="41" t="e">
        <f t="shared" si="32"/>
        <v>#REF!</v>
      </c>
      <c r="FI28" s="41" t="e">
        <f t="shared" si="32"/>
        <v>#REF!</v>
      </c>
      <c r="FJ28" s="41" t="e">
        <f t="shared" si="32"/>
        <v>#REF!</v>
      </c>
      <c r="FK28" s="41" t="e">
        <f t="shared" si="32"/>
        <v>#REF!</v>
      </c>
      <c r="FL28" s="41" t="e">
        <f t="shared" si="32"/>
        <v>#REF!</v>
      </c>
      <c r="FM28" s="41" t="e">
        <f t="shared" si="32"/>
        <v>#REF!</v>
      </c>
      <c r="FN28" s="41" t="e">
        <f t="shared" si="32"/>
        <v>#REF!</v>
      </c>
      <c r="FO28" s="41" t="e">
        <f t="shared" si="32"/>
        <v>#REF!</v>
      </c>
      <c r="FP28" s="41" t="e">
        <f t="shared" si="32"/>
        <v>#REF!</v>
      </c>
      <c r="FQ28" s="41" t="e">
        <f t="shared" si="32"/>
        <v>#REF!</v>
      </c>
      <c r="FR28" s="41" t="e">
        <f t="shared" si="32"/>
        <v>#REF!</v>
      </c>
      <c r="FS28" s="41" t="e">
        <f t="shared" si="32"/>
        <v>#REF!</v>
      </c>
      <c r="FT28" s="41" t="e">
        <f t="shared" si="32"/>
        <v>#REF!</v>
      </c>
      <c r="FU28" s="41" t="e">
        <f t="shared" si="32"/>
        <v>#REF!</v>
      </c>
      <c r="FV28" s="41" t="e">
        <f t="shared" si="32"/>
        <v>#REF!</v>
      </c>
      <c r="FW28" s="41" t="e">
        <f t="shared" si="26"/>
        <v>#REF!</v>
      </c>
      <c r="FX28" s="41" t="e">
        <f t="shared" si="26"/>
        <v>#REF!</v>
      </c>
      <c r="FY28" s="41" t="e">
        <f t="shared" si="26"/>
        <v>#REF!</v>
      </c>
      <c r="FZ28" s="41" t="e">
        <f t="shared" si="26"/>
        <v>#REF!</v>
      </c>
      <c r="GA28" s="41" t="e">
        <f t="shared" si="26"/>
        <v>#REF!</v>
      </c>
      <c r="GB28" s="41" t="e">
        <f t="shared" si="26"/>
        <v>#REF!</v>
      </c>
      <c r="GC28" s="41" t="e">
        <f t="shared" si="26"/>
        <v>#REF!</v>
      </c>
      <c r="GD28" s="41" t="e">
        <f t="shared" si="26"/>
        <v>#REF!</v>
      </c>
      <c r="GE28" s="41" t="e">
        <f t="shared" si="26"/>
        <v>#REF!</v>
      </c>
      <c r="GF28" s="41" t="e">
        <f t="shared" si="26"/>
        <v>#REF!</v>
      </c>
      <c r="GG28" s="41" t="e">
        <f t="shared" si="26"/>
        <v>#REF!</v>
      </c>
      <c r="GH28" s="41" t="e">
        <f t="shared" si="26"/>
        <v>#REF!</v>
      </c>
      <c r="GI28" s="41" t="e">
        <f t="shared" si="26"/>
        <v>#REF!</v>
      </c>
      <c r="GJ28" s="41" t="e">
        <f t="shared" si="26"/>
        <v>#REF!</v>
      </c>
      <c r="GK28" s="41" t="e">
        <f t="shared" si="26"/>
        <v>#REF!</v>
      </c>
      <c r="GL28" s="41" t="e">
        <f t="shared" si="26"/>
        <v>#REF!</v>
      </c>
      <c r="GM28" s="41" t="e">
        <f t="shared" si="33"/>
        <v>#REF!</v>
      </c>
      <c r="GN28" s="41" t="e">
        <f t="shared" si="33"/>
        <v>#REF!</v>
      </c>
      <c r="GO28" s="41" t="e">
        <f t="shared" si="33"/>
        <v>#REF!</v>
      </c>
      <c r="GP28" s="41" t="e">
        <f t="shared" si="33"/>
        <v>#REF!</v>
      </c>
      <c r="GQ28" s="41" t="e">
        <f t="shared" si="33"/>
        <v>#REF!</v>
      </c>
      <c r="GR28" s="41" t="e">
        <f t="shared" si="33"/>
        <v>#REF!</v>
      </c>
      <c r="GS28" s="41" t="e">
        <f t="shared" si="33"/>
        <v>#REF!</v>
      </c>
      <c r="GT28" s="41" t="e">
        <f t="shared" si="33"/>
        <v>#REF!</v>
      </c>
      <c r="GU28" s="41" t="e">
        <f t="shared" si="33"/>
        <v>#REF!</v>
      </c>
      <c r="GV28" s="41" t="e">
        <f t="shared" si="33"/>
        <v>#REF!</v>
      </c>
      <c r="GW28" s="41" t="e">
        <f t="shared" si="33"/>
        <v>#REF!</v>
      </c>
      <c r="GX28" s="41" t="e">
        <f t="shared" si="33"/>
        <v>#REF!</v>
      </c>
      <c r="GY28" s="41" t="e">
        <f t="shared" si="33"/>
        <v>#REF!</v>
      </c>
      <c r="GZ28" s="41" t="e">
        <f t="shared" si="33"/>
        <v>#REF!</v>
      </c>
      <c r="HA28" s="41" t="e">
        <f t="shared" si="33"/>
        <v>#REF!</v>
      </c>
      <c r="HB28" s="41" t="e">
        <f t="shared" si="33"/>
        <v>#REF!</v>
      </c>
      <c r="HC28" s="41" t="e">
        <f t="shared" si="27"/>
        <v>#REF!</v>
      </c>
      <c r="HD28" s="41" t="e">
        <f t="shared" si="27"/>
        <v>#REF!</v>
      </c>
      <c r="HE28" s="41" t="e">
        <f t="shared" si="27"/>
        <v>#REF!</v>
      </c>
      <c r="HF28" s="41" t="e">
        <f t="shared" si="27"/>
        <v>#REF!</v>
      </c>
      <c r="HG28" s="41" t="e">
        <f t="shared" si="27"/>
        <v>#REF!</v>
      </c>
      <c r="HH28" s="41" t="e">
        <f t="shared" si="27"/>
        <v>#REF!</v>
      </c>
      <c r="HI28" s="41" t="e">
        <f t="shared" si="27"/>
        <v>#REF!</v>
      </c>
      <c r="HJ28" s="41" t="e">
        <f t="shared" si="27"/>
        <v>#REF!</v>
      </c>
    </row>
    <row r="29" spans="1:218" ht="14.4" x14ac:dyDescent="0.3">
      <c r="A29" s="42">
        <v>26</v>
      </c>
      <c r="B29" s="43" t="e">
        <f>'CMM3 - AUX CALC'!$AA$67</f>
        <v>#REF!</v>
      </c>
      <c r="AB29" s="41" t="e">
        <f>$B29/(_xlfn.SINGLE(PrazoConcessao)*12-AB$3+1)</f>
        <v>#REF!</v>
      </c>
      <c r="AC29" s="41" t="e">
        <f t="shared" si="28"/>
        <v>#REF!</v>
      </c>
      <c r="AD29" s="41" t="e">
        <f t="shared" si="28"/>
        <v>#REF!</v>
      </c>
      <c r="AE29" s="41" t="e">
        <f t="shared" si="28"/>
        <v>#REF!</v>
      </c>
      <c r="AF29" s="41" t="e">
        <f t="shared" si="28"/>
        <v>#REF!</v>
      </c>
      <c r="AG29" s="41" t="e">
        <f t="shared" si="28"/>
        <v>#REF!</v>
      </c>
      <c r="AH29" s="41" t="e">
        <f t="shared" si="28"/>
        <v>#REF!</v>
      </c>
      <c r="AI29" s="41" t="e">
        <f t="shared" si="28"/>
        <v>#REF!</v>
      </c>
      <c r="AJ29" s="41" t="e">
        <f t="shared" si="21"/>
        <v>#REF!</v>
      </c>
      <c r="AK29" s="41" t="e">
        <f t="shared" si="21"/>
        <v>#REF!</v>
      </c>
      <c r="AL29" s="41" t="e">
        <f t="shared" si="21"/>
        <v>#REF!</v>
      </c>
      <c r="AM29" s="41" t="e">
        <f t="shared" si="21"/>
        <v>#REF!</v>
      </c>
      <c r="AN29" s="41" t="e">
        <f t="shared" si="21"/>
        <v>#REF!</v>
      </c>
      <c r="AO29" s="41" t="e">
        <f t="shared" si="21"/>
        <v>#REF!</v>
      </c>
      <c r="AP29" s="41" t="e">
        <f t="shared" si="21"/>
        <v>#REF!</v>
      </c>
      <c r="AQ29" s="41" t="e">
        <f t="shared" si="21"/>
        <v>#REF!</v>
      </c>
      <c r="AR29" s="41" t="e">
        <f t="shared" si="21"/>
        <v>#REF!</v>
      </c>
      <c r="AS29" s="41" t="e">
        <f t="shared" si="21"/>
        <v>#REF!</v>
      </c>
      <c r="AT29" s="41" t="e">
        <f t="shared" si="21"/>
        <v>#REF!</v>
      </c>
      <c r="AU29" s="41" t="e">
        <f t="shared" si="21"/>
        <v>#REF!</v>
      </c>
      <c r="AV29" s="41" t="e">
        <f t="shared" si="21"/>
        <v>#REF!</v>
      </c>
      <c r="AW29" s="41" t="e">
        <f t="shared" si="21"/>
        <v>#REF!</v>
      </c>
      <c r="AX29" s="41" t="e">
        <f t="shared" si="21"/>
        <v>#REF!</v>
      </c>
      <c r="AY29" s="41" t="e">
        <f t="shared" si="29"/>
        <v>#REF!</v>
      </c>
      <c r="AZ29" s="41" t="e">
        <f t="shared" si="29"/>
        <v>#REF!</v>
      </c>
      <c r="BA29" s="41" t="e">
        <f t="shared" si="29"/>
        <v>#REF!</v>
      </c>
      <c r="BB29" s="41" t="e">
        <f t="shared" si="29"/>
        <v>#REF!</v>
      </c>
      <c r="BC29" s="41" t="e">
        <f t="shared" si="29"/>
        <v>#REF!</v>
      </c>
      <c r="BD29" s="41" t="e">
        <f t="shared" si="29"/>
        <v>#REF!</v>
      </c>
      <c r="BE29" s="41" t="e">
        <f t="shared" si="29"/>
        <v>#REF!</v>
      </c>
      <c r="BF29" s="41" t="e">
        <f t="shared" si="29"/>
        <v>#REF!</v>
      </c>
      <c r="BG29" s="41" t="e">
        <f t="shared" si="29"/>
        <v>#REF!</v>
      </c>
      <c r="BH29" s="41" t="e">
        <f t="shared" si="29"/>
        <v>#REF!</v>
      </c>
      <c r="BI29" s="41" t="e">
        <f t="shared" si="29"/>
        <v>#REF!</v>
      </c>
      <c r="BJ29" s="41" t="e">
        <f t="shared" si="29"/>
        <v>#REF!</v>
      </c>
      <c r="BK29" s="41" t="e">
        <f t="shared" si="29"/>
        <v>#REF!</v>
      </c>
      <c r="BL29" s="41" t="e">
        <f t="shared" si="29"/>
        <v>#REF!</v>
      </c>
      <c r="BM29" s="41" t="e">
        <f t="shared" si="29"/>
        <v>#REF!</v>
      </c>
      <c r="BN29" s="41" t="e">
        <f t="shared" si="29"/>
        <v>#REF!</v>
      </c>
      <c r="BO29" s="41" t="e">
        <f t="shared" si="22"/>
        <v>#REF!</v>
      </c>
      <c r="BP29" s="41" t="e">
        <f t="shared" si="22"/>
        <v>#REF!</v>
      </c>
      <c r="BQ29" s="41" t="e">
        <f t="shared" si="22"/>
        <v>#REF!</v>
      </c>
      <c r="BR29" s="41" t="e">
        <f t="shared" si="22"/>
        <v>#REF!</v>
      </c>
      <c r="BS29" s="41" t="e">
        <f t="shared" si="22"/>
        <v>#REF!</v>
      </c>
      <c r="BT29" s="41" t="e">
        <f t="shared" si="22"/>
        <v>#REF!</v>
      </c>
      <c r="BU29" s="41" t="e">
        <f t="shared" si="22"/>
        <v>#REF!</v>
      </c>
      <c r="BV29" s="41" t="e">
        <f t="shared" si="22"/>
        <v>#REF!</v>
      </c>
      <c r="BW29" s="41" t="e">
        <f t="shared" si="22"/>
        <v>#REF!</v>
      </c>
      <c r="BX29" s="41" t="e">
        <f t="shared" si="22"/>
        <v>#REF!</v>
      </c>
      <c r="BY29" s="41" t="e">
        <f t="shared" si="22"/>
        <v>#REF!</v>
      </c>
      <c r="BZ29" s="41" t="e">
        <f t="shared" si="22"/>
        <v>#REF!</v>
      </c>
      <c r="CA29" s="41" t="e">
        <f t="shared" si="22"/>
        <v>#REF!</v>
      </c>
      <c r="CB29" s="41" t="e">
        <f t="shared" si="22"/>
        <v>#REF!</v>
      </c>
      <c r="CC29" s="41" t="e">
        <f t="shared" si="22"/>
        <v>#REF!</v>
      </c>
      <c r="CD29" s="41" t="e">
        <f t="shared" si="22"/>
        <v>#REF!</v>
      </c>
      <c r="CE29" s="41" t="e">
        <f t="shared" si="23"/>
        <v>#REF!</v>
      </c>
      <c r="CF29" s="41" t="e">
        <f t="shared" si="23"/>
        <v>#REF!</v>
      </c>
      <c r="CG29" s="41" t="e">
        <f t="shared" si="23"/>
        <v>#REF!</v>
      </c>
      <c r="CH29" s="41" t="e">
        <f t="shared" si="23"/>
        <v>#REF!</v>
      </c>
      <c r="CI29" s="41" t="e">
        <f t="shared" si="23"/>
        <v>#REF!</v>
      </c>
      <c r="CJ29" s="41" t="e">
        <f t="shared" si="23"/>
        <v>#REF!</v>
      </c>
      <c r="CK29" s="41" t="e">
        <f t="shared" si="23"/>
        <v>#REF!</v>
      </c>
      <c r="CL29" s="41" t="e">
        <f t="shared" si="23"/>
        <v>#REF!</v>
      </c>
      <c r="CM29" s="41" t="e">
        <f t="shared" si="23"/>
        <v>#REF!</v>
      </c>
      <c r="CN29" s="41" t="e">
        <f t="shared" si="23"/>
        <v>#REF!</v>
      </c>
      <c r="CO29" s="41" t="e">
        <f t="shared" si="23"/>
        <v>#REF!</v>
      </c>
      <c r="CP29" s="41" t="e">
        <f t="shared" si="23"/>
        <v>#REF!</v>
      </c>
      <c r="CQ29" s="41" t="e">
        <f t="shared" si="23"/>
        <v>#REF!</v>
      </c>
      <c r="CR29" s="41" t="e">
        <f t="shared" si="23"/>
        <v>#REF!</v>
      </c>
      <c r="CS29" s="41" t="e">
        <f t="shared" si="23"/>
        <v>#REF!</v>
      </c>
      <c r="CT29" s="41" t="e">
        <f t="shared" si="23"/>
        <v>#REF!</v>
      </c>
      <c r="CU29" s="41" t="e">
        <f t="shared" si="30"/>
        <v>#REF!</v>
      </c>
      <c r="CV29" s="41" t="e">
        <f t="shared" si="30"/>
        <v>#REF!</v>
      </c>
      <c r="CW29" s="41" t="e">
        <f t="shared" si="30"/>
        <v>#REF!</v>
      </c>
      <c r="CX29" s="41" t="e">
        <f t="shared" si="30"/>
        <v>#REF!</v>
      </c>
      <c r="CY29" s="41" t="e">
        <f t="shared" si="30"/>
        <v>#REF!</v>
      </c>
      <c r="CZ29" s="41" t="e">
        <f t="shared" si="30"/>
        <v>#REF!</v>
      </c>
      <c r="DA29" s="41" t="e">
        <f t="shared" si="30"/>
        <v>#REF!</v>
      </c>
      <c r="DB29" s="41" t="e">
        <f t="shared" si="30"/>
        <v>#REF!</v>
      </c>
      <c r="DC29" s="41" t="e">
        <f t="shared" si="30"/>
        <v>#REF!</v>
      </c>
      <c r="DD29" s="41" t="e">
        <f t="shared" si="30"/>
        <v>#REF!</v>
      </c>
      <c r="DE29" s="41" t="e">
        <f t="shared" si="30"/>
        <v>#REF!</v>
      </c>
      <c r="DF29" s="41" t="e">
        <f t="shared" si="30"/>
        <v>#REF!</v>
      </c>
      <c r="DG29" s="41" t="e">
        <f t="shared" si="30"/>
        <v>#REF!</v>
      </c>
      <c r="DH29" s="41" t="e">
        <f t="shared" si="30"/>
        <v>#REF!</v>
      </c>
      <c r="DI29" s="41" t="e">
        <f t="shared" si="30"/>
        <v>#REF!</v>
      </c>
      <c r="DJ29" s="41" t="e">
        <f t="shared" si="30"/>
        <v>#REF!</v>
      </c>
      <c r="DK29" s="41" t="e">
        <f t="shared" si="24"/>
        <v>#REF!</v>
      </c>
      <c r="DL29" s="41" t="e">
        <f t="shared" si="24"/>
        <v>#REF!</v>
      </c>
      <c r="DM29" s="41" t="e">
        <f t="shared" si="24"/>
        <v>#REF!</v>
      </c>
      <c r="DN29" s="41" t="e">
        <f t="shared" si="24"/>
        <v>#REF!</v>
      </c>
      <c r="DO29" s="41" t="e">
        <f t="shared" si="24"/>
        <v>#REF!</v>
      </c>
      <c r="DP29" s="41" t="e">
        <f t="shared" si="24"/>
        <v>#REF!</v>
      </c>
      <c r="DQ29" s="41" t="e">
        <f t="shared" si="24"/>
        <v>#REF!</v>
      </c>
      <c r="DR29" s="41" t="e">
        <f t="shared" si="24"/>
        <v>#REF!</v>
      </c>
      <c r="DS29" s="41" t="e">
        <f t="shared" si="24"/>
        <v>#REF!</v>
      </c>
      <c r="DT29" s="41" t="e">
        <f t="shared" si="24"/>
        <v>#REF!</v>
      </c>
      <c r="DU29" s="41" t="e">
        <f t="shared" si="24"/>
        <v>#REF!</v>
      </c>
      <c r="DV29" s="41" t="e">
        <f t="shared" si="24"/>
        <v>#REF!</v>
      </c>
      <c r="DW29" s="41" t="e">
        <f t="shared" si="24"/>
        <v>#REF!</v>
      </c>
      <c r="DX29" s="41" t="e">
        <f t="shared" si="24"/>
        <v>#REF!</v>
      </c>
      <c r="DY29" s="41" t="e">
        <f t="shared" si="24"/>
        <v>#REF!</v>
      </c>
      <c r="DZ29" s="41" t="e">
        <f t="shared" si="24"/>
        <v>#REF!</v>
      </c>
      <c r="EA29" s="41" t="e">
        <f t="shared" si="31"/>
        <v>#REF!</v>
      </c>
      <c r="EB29" s="41" t="e">
        <f t="shared" si="31"/>
        <v>#REF!</v>
      </c>
      <c r="EC29" s="41" t="e">
        <f t="shared" si="31"/>
        <v>#REF!</v>
      </c>
      <c r="ED29" s="41" t="e">
        <f t="shared" si="31"/>
        <v>#REF!</v>
      </c>
      <c r="EE29" s="41" t="e">
        <f t="shared" si="31"/>
        <v>#REF!</v>
      </c>
      <c r="EF29" s="41" t="e">
        <f t="shared" si="31"/>
        <v>#REF!</v>
      </c>
      <c r="EG29" s="41" t="e">
        <f t="shared" si="31"/>
        <v>#REF!</v>
      </c>
      <c r="EH29" s="41" t="e">
        <f t="shared" si="31"/>
        <v>#REF!</v>
      </c>
      <c r="EI29" s="41" t="e">
        <f t="shared" si="31"/>
        <v>#REF!</v>
      </c>
      <c r="EJ29" s="41" t="e">
        <f t="shared" si="31"/>
        <v>#REF!</v>
      </c>
      <c r="EK29" s="41" t="e">
        <f t="shared" si="31"/>
        <v>#REF!</v>
      </c>
      <c r="EL29" s="41" t="e">
        <f t="shared" si="31"/>
        <v>#REF!</v>
      </c>
      <c r="EM29" s="41" t="e">
        <f t="shared" si="31"/>
        <v>#REF!</v>
      </c>
      <c r="EN29" s="41" t="e">
        <f t="shared" si="31"/>
        <v>#REF!</v>
      </c>
      <c r="EO29" s="41" t="e">
        <f t="shared" si="31"/>
        <v>#REF!</v>
      </c>
      <c r="EP29" s="41" t="e">
        <f t="shared" si="31"/>
        <v>#REF!</v>
      </c>
      <c r="EQ29" s="41" t="e">
        <f t="shared" si="25"/>
        <v>#REF!</v>
      </c>
      <c r="ER29" s="41" t="e">
        <f t="shared" si="25"/>
        <v>#REF!</v>
      </c>
      <c r="ES29" s="41" t="e">
        <f t="shared" si="25"/>
        <v>#REF!</v>
      </c>
      <c r="ET29" s="41" t="e">
        <f t="shared" si="25"/>
        <v>#REF!</v>
      </c>
      <c r="EU29" s="41" t="e">
        <f t="shared" si="25"/>
        <v>#REF!</v>
      </c>
      <c r="EV29" s="41" t="e">
        <f t="shared" si="25"/>
        <v>#REF!</v>
      </c>
      <c r="EW29" s="41" t="e">
        <f t="shared" si="25"/>
        <v>#REF!</v>
      </c>
      <c r="EX29" s="41" t="e">
        <f t="shared" si="25"/>
        <v>#REF!</v>
      </c>
      <c r="EY29" s="41" t="e">
        <f t="shared" si="25"/>
        <v>#REF!</v>
      </c>
      <c r="EZ29" s="41" t="e">
        <f t="shared" si="25"/>
        <v>#REF!</v>
      </c>
      <c r="FA29" s="41" t="e">
        <f t="shared" si="25"/>
        <v>#REF!</v>
      </c>
      <c r="FB29" s="41" t="e">
        <f t="shared" si="25"/>
        <v>#REF!</v>
      </c>
      <c r="FC29" s="41" t="e">
        <f t="shared" si="25"/>
        <v>#REF!</v>
      </c>
      <c r="FD29" s="41" t="e">
        <f t="shared" si="25"/>
        <v>#REF!</v>
      </c>
      <c r="FE29" s="41" t="e">
        <f t="shared" si="25"/>
        <v>#REF!</v>
      </c>
      <c r="FF29" s="41" t="e">
        <f t="shared" si="25"/>
        <v>#REF!</v>
      </c>
      <c r="FG29" s="41" t="e">
        <f t="shared" si="32"/>
        <v>#REF!</v>
      </c>
      <c r="FH29" s="41" t="e">
        <f t="shared" si="32"/>
        <v>#REF!</v>
      </c>
      <c r="FI29" s="41" t="e">
        <f t="shared" si="32"/>
        <v>#REF!</v>
      </c>
      <c r="FJ29" s="41" t="e">
        <f t="shared" si="32"/>
        <v>#REF!</v>
      </c>
      <c r="FK29" s="41" t="e">
        <f t="shared" si="32"/>
        <v>#REF!</v>
      </c>
      <c r="FL29" s="41" t="e">
        <f t="shared" si="32"/>
        <v>#REF!</v>
      </c>
      <c r="FM29" s="41" t="e">
        <f t="shared" si="32"/>
        <v>#REF!</v>
      </c>
      <c r="FN29" s="41" t="e">
        <f t="shared" si="32"/>
        <v>#REF!</v>
      </c>
      <c r="FO29" s="41" t="e">
        <f t="shared" si="32"/>
        <v>#REF!</v>
      </c>
      <c r="FP29" s="41" t="e">
        <f t="shared" si="32"/>
        <v>#REF!</v>
      </c>
      <c r="FQ29" s="41" t="e">
        <f t="shared" si="32"/>
        <v>#REF!</v>
      </c>
      <c r="FR29" s="41" t="e">
        <f t="shared" si="32"/>
        <v>#REF!</v>
      </c>
      <c r="FS29" s="41" t="e">
        <f t="shared" si="32"/>
        <v>#REF!</v>
      </c>
      <c r="FT29" s="41" t="e">
        <f t="shared" si="32"/>
        <v>#REF!</v>
      </c>
      <c r="FU29" s="41" t="e">
        <f t="shared" si="32"/>
        <v>#REF!</v>
      </c>
      <c r="FV29" s="41" t="e">
        <f t="shared" si="32"/>
        <v>#REF!</v>
      </c>
      <c r="FW29" s="41" t="e">
        <f t="shared" si="26"/>
        <v>#REF!</v>
      </c>
      <c r="FX29" s="41" t="e">
        <f t="shared" si="26"/>
        <v>#REF!</v>
      </c>
      <c r="FY29" s="41" t="e">
        <f t="shared" si="26"/>
        <v>#REF!</v>
      </c>
      <c r="FZ29" s="41" t="e">
        <f t="shared" si="26"/>
        <v>#REF!</v>
      </c>
      <c r="GA29" s="41" t="e">
        <f t="shared" si="26"/>
        <v>#REF!</v>
      </c>
      <c r="GB29" s="41" t="e">
        <f t="shared" si="26"/>
        <v>#REF!</v>
      </c>
      <c r="GC29" s="41" t="e">
        <f t="shared" si="26"/>
        <v>#REF!</v>
      </c>
      <c r="GD29" s="41" t="e">
        <f t="shared" si="26"/>
        <v>#REF!</v>
      </c>
      <c r="GE29" s="41" t="e">
        <f t="shared" si="26"/>
        <v>#REF!</v>
      </c>
      <c r="GF29" s="41" t="e">
        <f t="shared" si="26"/>
        <v>#REF!</v>
      </c>
      <c r="GG29" s="41" t="e">
        <f t="shared" si="26"/>
        <v>#REF!</v>
      </c>
      <c r="GH29" s="41" t="e">
        <f t="shared" si="26"/>
        <v>#REF!</v>
      </c>
      <c r="GI29" s="41" t="e">
        <f t="shared" si="26"/>
        <v>#REF!</v>
      </c>
      <c r="GJ29" s="41" t="e">
        <f t="shared" si="26"/>
        <v>#REF!</v>
      </c>
      <c r="GK29" s="41" t="e">
        <f t="shared" si="26"/>
        <v>#REF!</v>
      </c>
      <c r="GL29" s="41" t="e">
        <f t="shared" si="26"/>
        <v>#REF!</v>
      </c>
      <c r="GM29" s="41" t="e">
        <f t="shared" si="33"/>
        <v>#REF!</v>
      </c>
      <c r="GN29" s="41" t="e">
        <f t="shared" si="33"/>
        <v>#REF!</v>
      </c>
      <c r="GO29" s="41" t="e">
        <f t="shared" si="33"/>
        <v>#REF!</v>
      </c>
      <c r="GP29" s="41" t="e">
        <f t="shared" si="33"/>
        <v>#REF!</v>
      </c>
      <c r="GQ29" s="41" t="e">
        <f t="shared" si="33"/>
        <v>#REF!</v>
      </c>
      <c r="GR29" s="41" t="e">
        <f t="shared" si="33"/>
        <v>#REF!</v>
      </c>
      <c r="GS29" s="41" t="e">
        <f t="shared" si="33"/>
        <v>#REF!</v>
      </c>
      <c r="GT29" s="41" t="e">
        <f t="shared" si="33"/>
        <v>#REF!</v>
      </c>
      <c r="GU29" s="41" t="e">
        <f t="shared" si="33"/>
        <v>#REF!</v>
      </c>
      <c r="GV29" s="41" t="e">
        <f t="shared" si="33"/>
        <v>#REF!</v>
      </c>
      <c r="GW29" s="41" t="e">
        <f t="shared" si="33"/>
        <v>#REF!</v>
      </c>
      <c r="GX29" s="41" t="e">
        <f t="shared" si="33"/>
        <v>#REF!</v>
      </c>
      <c r="GY29" s="41" t="e">
        <f t="shared" si="33"/>
        <v>#REF!</v>
      </c>
      <c r="GZ29" s="41" t="e">
        <f t="shared" si="33"/>
        <v>#REF!</v>
      </c>
      <c r="HA29" s="41" t="e">
        <f t="shared" si="33"/>
        <v>#REF!</v>
      </c>
      <c r="HB29" s="41" t="e">
        <f t="shared" si="33"/>
        <v>#REF!</v>
      </c>
      <c r="HC29" s="41" t="e">
        <f t="shared" si="27"/>
        <v>#REF!</v>
      </c>
      <c r="HD29" s="41" t="e">
        <f t="shared" si="27"/>
        <v>#REF!</v>
      </c>
      <c r="HE29" s="41" t="e">
        <f t="shared" si="27"/>
        <v>#REF!</v>
      </c>
      <c r="HF29" s="41" t="e">
        <f t="shared" si="27"/>
        <v>#REF!</v>
      </c>
      <c r="HG29" s="41" t="e">
        <f t="shared" si="27"/>
        <v>#REF!</v>
      </c>
      <c r="HH29" s="41" t="e">
        <f t="shared" si="27"/>
        <v>#REF!</v>
      </c>
      <c r="HI29" s="41" t="e">
        <f t="shared" si="27"/>
        <v>#REF!</v>
      </c>
      <c r="HJ29" s="41" t="e">
        <f t="shared" si="27"/>
        <v>#REF!</v>
      </c>
    </row>
    <row r="30" spans="1:218" ht="14.4" x14ac:dyDescent="0.3">
      <c r="A30" s="42">
        <v>27</v>
      </c>
      <c r="B30" s="43" t="e">
        <f>'CMM3 - AUX CALC'!$AB$67</f>
        <v>#REF!</v>
      </c>
      <c r="AC30" s="41" t="e">
        <f>$B30/(_xlfn.SINGLE(PrazoConcessao)*12-AC$3+1)</f>
        <v>#REF!</v>
      </c>
      <c r="AD30" s="41" t="e">
        <f t="shared" si="28"/>
        <v>#REF!</v>
      </c>
      <c r="AE30" s="41" t="e">
        <f t="shared" si="28"/>
        <v>#REF!</v>
      </c>
      <c r="AF30" s="41" t="e">
        <f t="shared" si="28"/>
        <v>#REF!</v>
      </c>
      <c r="AG30" s="41" t="e">
        <f t="shared" si="28"/>
        <v>#REF!</v>
      </c>
      <c r="AH30" s="41" t="e">
        <f t="shared" si="28"/>
        <v>#REF!</v>
      </c>
      <c r="AI30" s="41" t="e">
        <f t="shared" si="28"/>
        <v>#REF!</v>
      </c>
      <c r="AJ30" s="41" t="e">
        <f t="shared" si="21"/>
        <v>#REF!</v>
      </c>
      <c r="AK30" s="41" t="e">
        <f t="shared" si="21"/>
        <v>#REF!</v>
      </c>
      <c r="AL30" s="41" t="e">
        <f t="shared" si="21"/>
        <v>#REF!</v>
      </c>
      <c r="AM30" s="41" t="e">
        <f t="shared" si="21"/>
        <v>#REF!</v>
      </c>
      <c r="AN30" s="41" t="e">
        <f t="shared" si="21"/>
        <v>#REF!</v>
      </c>
      <c r="AO30" s="41" t="e">
        <f t="shared" si="21"/>
        <v>#REF!</v>
      </c>
      <c r="AP30" s="41" t="e">
        <f t="shared" si="21"/>
        <v>#REF!</v>
      </c>
      <c r="AQ30" s="41" t="e">
        <f t="shared" si="21"/>
        <v>#REF!</v>
      </c>
      <c r="AR30" s="41" t="e">
        <f t="shared" si="21"/>
        <v>#REF!</v>
      </c>
      <c r="AS30" s="41" t="e">
        <f t="shared" si="21"/>
        <v>#REF!</v>
      </c>
      <c r="AT30" s="41" t="e">
        <f t="shared" si="21"/>
        <v>#REF!</v>
      </c>
      <c r="AU30" s="41" t="e">
        <f t="shared" si="21"/>
        <v>#REF!</v>
      </c>
      <c r="AV30" s="41" t="e">
        <f t="shared" si="21"/>
        <v>#REF!</v>
      </c>
      <c r="AW30" s="41" t="e">
        <f t="shared" si="21"/>
        <v>#REF!</v>
      </c>
      <c r="AX30" s="41" t="e">
        <f t="shared" si="21"/>
        <v>#REF!</v>
      </c>
      <c r="AY30" s="41" t="e">
        <f t="shared" si="29"/>
        <v>#REF!</v>
      </c>
      <c r="AZ30" s="41" t="e">
        <f t="shared" si="29"/>
        <v>#REF!</v>
      </c>
      <c r="BA30" s="41" t="e">
        <f t="shared" si="29"/>
        <v>#REF!</v>
      </c>
      <c r="BB30" s="41" t="e">
        <f t="shared" si="29"/>
        <v>#REF!</v>
      </c>
      <c r="BC30" s="41" t="e">
        <f t="shared" si="29"/>
        <v>#REF!</v>
      </c>
      <c r="BD30" s="41" t="e">
        <f t="shared" si="29"/>
        <v>#REF!</v>
      </c>
      <c r="BE30" s="41" t="e">
        <f t="shared" si="29"/>
        <v>#REF!</v>
      </c>
      <c r="BF30" s="41" t="e">
        <f t="shared" si="29"/>
        <v>#REF!</v>
      </c>
      <c r="BG30" s="41" t="e">
        <f t="shared" si="29"/>
        <v>#REF!</v>
      </c>
      <c r="BH30" s="41" t="e">
        <f t="shared" si="29"/>
        <v>#REF!</v>
      </c>
      <c r="BI30" s="41" t="e">
        <f t="shared" si="29"/>
        <v>#REF!</v>
      </c>
      <c r="BJ30" s="41" t="e">
        <f t="shared" si="29"/>
        <v>#REF!</v>
      </c>
      <c r="BK30" s="41" t="e">
        <f t="shared" si="29"/>
        <v>#REF!</v>
      </c>
      <c r="BL30" s="41" t="e">
        <f t="shared" si="29"/>
        <v>#REF!</v>
      </c>
      <c r="BM30" s="41" t="e">
        <f t="shared" si="29"/>
        <v>#REF!</v>
      </c>
      <c r="BN30" s="41" t="e">
        <f t="shared" si="29"/>
        <v>#REF!</v>
      </c>
      <c r="BO30" s="41" t="e">
        <f t="shared" si="22"/>
        <v>#REF!</v>
      </c>
      <c r="BP30" s="41" t="e">
        <f t="shared" si="22"/>
        <v>#REF!</v>
      </c>
      <c r="BQ30" s="41" t="e">
        <f t="shared" si="22"/>
        <v>#REF!</v>
      </c>
      <c r="BR30" s="41" t="e">
        <f t="shared" si="22"/>
        <v>#REF!</v>
      </c>
      <c r="BS30" s="41" t="e">
        <f t="shared" si="22"/>
        <v>#REF!</v>
      </c>
      <c r="BT30" s="41" t="e">
        <f t="shared" si="22"/>
        <v>#REF!</v>
      </c>
      <c r="BU30" s="41" t="e">
        <f t="shared" si="22"/>
        <v>#REF!</v>
      </c>
      <c r="BV30" s="41" t="e">
        <f t="shared" si="22"/>
        <v>#REF!</v>
      </c>
      <c r="BW30" s="41" t="e">
        <f t="shared" si="22"/>
        <v>#REF!</v>
      </c>
      <c r="BX30" s="41" t="e">
        <f t="shared" si="22"/>
        <v>#REF!</v>
      </c>
      <c r="BY30" s="41" t="e">
        <f t="shared" si="22"/>
        <v>#REF!</v>
      </c>
      <c r="BZ30" s="41" t="e">
        <f t="shared" si="22"/>
        <v>#REF!</v>
      </c>
      <c r="CA30" s="41" t="e">
        <f t="shared" si="22"/>
        <v>#REF!</v>
      </c>
      <c r="CB30" s="41" t="e">
        <f t="shared" si="22"/>
        <v>#REF!</v>
      </c>
      <c r="CC30" s="41" t="e">
        <f t="shared" si="22"/>
        <v>#REF!</v>
      </c>
      <c r="CD30" s="41" t="e">
        <f t="shared" si="22"/>
        <v>#REF!</v>
      </c>
      <c r="CE30" s="41" t="e">
        <f t="shared" si="23"/>
        <v>#REF!</v>
      </c>
      <c r="CF30" s="41" t="e">
        <f t="shared" si="23"/>
        <v>#REF!</v>
      </c>
      <c r="CG30" s="41" t="e">
        <f t="shared" si="23"/>
        <v>#REF!</v>
      </c>
      <c r="CH30" s="41" t="e">
        <f t="shared" si="23"/>
        <v>#REF!</v>
      </c>
      <c r="CI30" s="41" t="e">
        <f t="shared" si="23"/>
        <v>#REF!</v>
      </c>
      <c r="CJ30" s="41" t="e">
        <f t="shared" si="23"/>
        <v>#REF!</v>
      </c>
      <c r="CK30" s="41" t="e">
        <f t="shared" si="23"/>
        <v>#REF!</v>
      </c>
      <c r="CL30" s="41" t="e">
        <f t="shared" si="23"/>
        <v>#REF!</v>
      </c>
      <c r="CM30" s="41" t="e">
        <f t="shared" si="23"/>
        <v>#REF!</v>
      </c>
      <c r="CN30" s="41" t="e">
        <f t="shared" si="23"/>
        <v>#REF!</v>
      </c>
      <c r="CO30" s="41" t="e">
        <f t="shared" si="23"/>
        <v>#REF!</v>
      </c>
      <c r="CP30" s="41" t="e">
        <f t="shared" si="23"/>
        <v>#REF!</v>
      </c>
      <c r="CQ30" s="41" t="e">
        <f t="shared" si="23"/>
        <v>#REF!</v>
      </c>
      <c r="CR30" s="41" t="e">
        <f t="shared" si="23"/>
        <v>#REF!</v>
      </c>
      <c r="CS30" s="41" t="e">
        <f t="shared" si="23"/>
        <v>#REF!</v>
      </c>
      <c r="CT30" s="41" t="e">
        <f t="shared" si="23"/>
        <v>#REF!</v>
      </c>
      <c r="CU30" s="41" t="e">
        <f t="shared" si="30"/>
        <v>#REF!</v>
      </c>
      <c r="CV30" s="41" t="e">
        <f t="shared" si="30"/>
        <v>#REF!</v>
      </c>
      <c r="CW30" s="41" t="e">
        <f t="shared" si="30"/>
        <v>#REF!</v>
      </c>
      <c r="CX30" s="41" t="e">
        <f t="shared" si="30"/>
        <v>#REF!</v>
      </c>
      <c r="CY30" s="41" t="e">
        <f t="shared" si="30"/>
        <v>#REF!</v>
      </c>
      <c r="CZ30" s="41" t="e">
        <f t="shared" si="30"/>
        <v>#REF!</v>
      </c>
      <c r="DA30" s="41" t="e">
        <f t="shared" si="30"/>
        <v>#REF!</v>
      </c>
      <c r="DB30" s="41" t="e">
        <f t="shared" si="30"/>
        <v>#REF!</v>
      </c>
      <c r="DC30" s="41" t="e">
        <f t="shared" si="30"/>
        <v>#REF!</v>
      </c>
      <c r="DD30" s="41" t="e">
        <f t="shared" si="30"/>
        <v>#REF!</v>
      </c>
      <c r="DE30" s="41" t="e">
        <f t="shared" si="30"/>
        <v>#REF!</v>
      </c>
      <c r="DF30" s="41" t="e">
        <f t="shared" si="30"/>
        <v>#REF!</v>
      </c>
      <c r="DG30" s="41" t="e">
        <f t="shared" si="30"/>
        <v>#REF!</v>
      </c>
      <c r="DH30" s="41" t="e">
        <f t="shared" si="30"/>
        <v>#REF!</v>
      </c>
      <c r="DI30" s="41" t="e">
        <f t="shared" si="30"/>
        <v>#REF!</v>
      </c>
      <c r="DJ30" s="41" t="e">
        <f t="shared" si="30"/>
        <v>#REF!</v>
      </c>
      <c r="DK30" s="41" t="e">
        <f t="shared" si="24"/>
        <v>#REF!</v>
      </c>
      <c r="DL30" s="41" t="e">
        <f t="shared" si="24"/>
        <v>#REF!</v>
      </c>
      <c r="DM30" s="41" t="e">
        <f t="shared" si="24"/>
        <v>#REF!</v>
      </c>
      <c r="DN30" s="41" t="e">
        <f t="shared" si="24"/>
        <v>#REF!</v>
      </c>
      <c r="DO30" s="41" t="e">
        <f t="shared" si="24"/>
        <v>#REF!</v>
      </c>
      <c r="DP30" s="41" t="e">
        <f t="shared" si="24"/>
        <v>#REF!</v>
      </c>
      <c r="DQ30" s="41" t="e">
        <f t="shared" si="24"/>
        <v>#REF!</v>
      </c>
      <c r="DR30" s="41" t="e">
        <f t="shared" si="24"/>
        <v>#REF!</v>
      </c>
      <c r="DS30" s="41" t="e">
        <f t="shared" si="24"/>
        <v>#REF!</v>
      </c>
      <c r="DT30" s="41" t="e">
        <f t="shared" si="24"/>
        <v>#REF!</v>
      </c>
      <c r="DU30" s="41" t="e">
        <f t="shared" si="24"/>
        <v>#REF!</v>
      </c>
      <c r="DV30" s="41" t="e">
        <f t="shared" si="24"/>
        <v>#REF!</v>
      </c>
      <c r="DW30" s="41" t="e">
        <f t="shared" si="24"/>
        <v>#REF!</v>
      </c>
      <c r="DX30" s="41" t="e">
        <f t="shared" si="24"/>
        <v>#REF!</v>
      </c>
      <c r="DY30" s="41" t="e">
        <f t="shared" si="24"/>
        <v>#REF!</v>
      </c>
      <c r="DZ30" s="41" t="e">
        <f t="shared" si="24"/>
        <v>#REF!</v>
      </c>
      <c r="EA30" s="41" t="e">
        <f t="shared" si="31"/>
        <v>#REF!</v>
      </c>
      <c r="EB30" s="41" t="e">
        <f t="shared" si="31"/>
        <v>#REF!</v>
      </c>
      <c r="EC30" s="41" t="e">
        <f t="shared" si="31"/>
        <v>#REF!</v>
      </c>
      <c r="ED30" s="41" t="e">
        <f t="shared" si="31"/>
        <v>#REF!</v>
      </c>
      <c r="EE30" s="41" t="e">
        <f t="shared" si="31"/>
        <v>#REF!</v>
      </c>
      <c r="EF30" s="41" t="e">
        <f t="shared" si="31"/>
        <v>#REF!</v>
      </c>
      <c r="EG30" s="41" t="e">
        <f t="shared" si="31"/>
        <v>#REF!</v>
      </c>
      <c r="EH30" s="41" t="e">
        <f t="shared" si="31"/>
        <v>#REF!</v>
      </c>
      <c r="EI30" s="41" t="e">
        <f t="shared" si="31"/>
        <v>#REF!</v>
      </c>
      <c r="EJ30" s="41" t="e">
        <f t="shared" si="31"/>
        <v>#REF!</v>
      </c>
      <c r="EK30" s="41" t="e">
        <f t="shared" si="31"/>
        <v>#REF!</v>
      </c>
      <c r="EL30" s="41" t="e">
        <f t="shared" si="31"/>
        <v>#REF!</v>
      </c>
      <c r="EM30" s="41" t="e">
        <f t="shared" si="31"/>
        <v>#REF!</v>
      </c>
      <c r="EN30" s="41" t="e">
        <f t="shared" si="31"/>
        <v>#REF!</v>
      </c>
      <c r="EO30" s="41" t="e">
        <f t="shared" si="31"/>
        <v>#REF!</v>
      </c>
      <c r="EP30" s="41" t="e">
        <f t="shared" si="31"/>
        <v>#REF!</v>
      </c>
      <c r="EQ30" s="41" t="e">
        <f t="shared" si="25"/>
        <v>#REF!</v>
      </c>
      <c r="ER30" s="41" t="e">
        <f t="shared" si="25"/>
        <v>#REF!</v>
      </c>
      <c r="ES30" s="41" t="e">
        <f t="shared" si="25"/>
        <v>#REF!</v>
      </c>
      <c r="ET30" s="41" t="e">
        <f t="shared" si="25"/>
        <v>#REF!</v>
      </c>
      <c r="EU30" s="41" t="e">
        <f t="shared" si="25"/>
        <v>#REF!</v>
      </c>
      <c r="EV30" s="41" t="e">
        <f t="shared" si="25"/>
        <v>#REF!</v>
      </c>
      <c r="EW30" s="41" t="e">
        <f t="shared" si="25"/>
        <v>#REF!</v>
      </c>
      <c r="EX30" s="41" t="e">
        <f t="shared" si="25"/>
        <v>#REF!</v>
      </c>
      <c r="EY30" s="41" t="e">
        <f t="shared" si="25"/>
        <v>#REF!</v>
      </c>
      <c r="EZ30" s="41" t="e">
        <f t="shared" si="25"/>
        <v>#REF!</v>
      </c>
      <c r="FA30" s="41" t="e">
        <f t="shared" si="25"/>
        <v>#REF!</v>
      </c>
      <c r="FB30" s="41" t="e">
        <f t="shared" si="25"/>
        <v>#REF!</v>
      </c>
      <c r="FC30" s="41" t="e">
        <f t="shared" si="25"/>
        <v>#REF!</v>
      </c>
      <c r="FD30" s="41" t="e">
        <f t="shared" si="25"/>
        <v>#REF!</v>
      </c>
      <c r="FE30" s="41" t="e">
        <f t="shared" si="25"/>
        <v>#REF!</v>
      </c>
      <c r="FF30" s="41" t="e">
        <f t="shared" si="25"/>
        <v>#REF!</v>
      </c>
      <c r="FG30" s="41" t="e">
        <f t="shared" si="32"/>
        <v>#REF!</v>
      </c>
      <c r="FH30" s="41" t="e">
        <f t="shared" si="32"/>
        <v>#REF!</v>
      </c>
      <c r="FI30" s="41" t="e">
        <f t="shared" si="32"/>
        <v>#REF!</v>
      </c>
      <c r="FJ30" s="41" t="e">
        <f t="shared" si="32"/>
        <v>#REF!</v>
      </c>
      <c r="FK30" s="41" t="e">
        <f t="shared" si="32"/>
        <v>#REF!</v>
      </c>
      <c r="FL30" s="41" t="e">
        <f t="shared" si="32"/>
        <v>#REF!</v>
      </c>
      <c r="FM30" s="41" t="e">
        <f t="shared" si="32"/>
        <v>#REF!</v>
      </c>
      <c r="FN30" s="41" t="e">
        <f t="shared" si="32"/>
        <v>#REF!</v>
      </c>
      <c r="FO30" s="41" t="e">
        <f t="shared" si="32"/>
        <v>#REF!</v>
      </c>
      <c r="FP30" s="41" t="e">
        <f t="shared" si="32"/>
        <v>#REF!</v>
      </c>
      <c r="FQ30" s="41" t="e">
        <f t="shared" si="32"/>
        <v>#REF!</v>
      </c>
      <c r="FR30" s="41" t="e">
        <f t="shared" si="32"/>
        <v>#REF!</v>
      </c>
      <c r="FS30" s="41" t="e">
        <f t="shared" si="32"/>
        <v>#REF!</v>
      </c>
      <c r="FT30" s="41" t="e">
        <f t="shared" si="32"/>
        <v>#REF!</v>
      </c>
      <c r="FU30" s="41" t="e">
        <f t="shared" si="32"/>
        <v>#REF!</v>
      </c>
      <c r="FV30" s="41" t="e">
        <f t="shared" si="32"/>
        <v>#REF!</v>
      </c>
      <c r="FW30" s="41" t="e">
        <f t="shared" si="26"/>
        <v>#REF!</v>
      </c>
      <c r="FX30" s="41" t="e">
        <f t="shared" si="26"/>
        <v>#REF!</v>
      </c>
      <c r="FY30" s="41" t="e">
        <f t="shared" si="26"/>
        <v>#REF!</v>
      </c>
      <c r="FZ30" s="41" t="e">
        <f t="shared" si="26"/>
        <v>#REF!</v>
      </c>
      <c r="GA30" s="41" t="e">
        <f t="shared" si="26"/>
        <v>#REF!</v>
      </c>
      <c r="GB30" s="41" t="e">
        <f t="shared" si="26"/>
        <v>#REF!</v>
      </c>
      <c r="GC30" s="41" t="e">
        <f t="shared" si="26"/>
        <v>#REF!</v>
      </c>
      <c r="GD30" s="41" t="e">
        <f t="shared" si="26"/>
        <v>#REF!</v>
      </c>
      <c r="GE30" s="41" t="e">
        <f t="shared" si="26"/>
        <v>#REF!</v>
      </c>
      <c r="GF30" s="41" t="e">
        <f t="shared" si="26"/>
        <v>#REF!</v>
      </c>
      <c r="GG30" s="41" t="e">
        <f t="shared" si="26"/>
        <v>#REF!</v>
      </c>
      <c r="GH30" s="41" t="e">
        <f t="shared" si="26"/>
        <v>#REF!</v>
      </c>
      <c r="GI30" s="41" t="e">
        <f t="shared" si="26"/>
        <v>#REF!</v>
      </c>
      <c r="GJ30" s="41" t="e">
        <f t="shared" si="26"/>
        <v>#REF!</v>
      </c>
      <c r="GK30" s="41" t="e">
        <f t="shared" si="26"/>
        <v>#REF!</v>
      </c>
      <c r="GL30" s="41" t="e">
        <f t="shared" si="26"/>
        <v>#REF!</v>
      </c>
      <c r="GM30" s="41" t="e">
        <f t="shared" si="33"/>
        <v>#REF!</v>
      </c>
      <c r="GN30" s="41" t="e">
        <f t="shared" si="33"/>
        <v>#REF!</v>
      </c>
      <c r="GO30" s="41" t="e">
        <f t="shared" si="33"/>
        <v>#REF!</v>
      </c>
      <c r="GP30" s="41" t="e">
        <f t="shared" si="33"/>
        <v>#REF!</v>
      </c>
      <c r="GQ30" s="41" t="e">
        <f t="shared" si="33"/>
        <v>#REF!</v>
      </c>
      <c r="GR30" s="41" t="e">
        <f t="shared" si="33"/>
        <v>#REF!</v>
      </c>
      <c r="GS30" s="41" t="e">
        <f t="shared" si="33"/>
        <v>#REF!</v>
      </c>
      <c r="GT30" s="41" t="e">
        <f t="shared" si="33"/>
        <v>#REF!</v>
      </c>
      <c r="GU30" s="41" t="e">
        <f t="shared" si="33"/>
        <v>#REF!</v>
      </c>
      <c r="GV30" s="41" t="e">
        <f t="shared" si="33"/>
        <v>#REF!</v>
      </c>
      <c r="GW30" s="41" t="e">
        <f t="shared" si="33"/>
        <v>#REF!</v>
      </c>
      <c r="GX30" s="41" t="e">
        <f t="shared" si="33"/>
        <v>#REF!</v>
      </c>
      <c r="GY30" s="41" t="e">
        <f t="shared" si="33"/>
        <v>#REF!</v>
      </c>
      <c r="GZ30" s="41" t="e">
        <f t="shared" si="33"/>
        <v>#REF!</v>
      </c>
      <c r="HA30" s="41" t="e">
        <f t="shared" si="33"/>
        <v>#REF!</v>
      </c>
      <c r="HB30" s="41" t="e">
        <f t="shared" si="33"/>
        <v>#REF!</v>
      </c>
      <c r="HC30" s="41" t="e">
        <f t="shared" si="27"/>
        <v>#REF!</v>
      </c>
      <c r="HD30" s="41" t="e">
        <f t="shared" si="27"/>
        <v>#REF!</v>
      </c>
      <c r="HE30" s="41" t="e">
        <f t="shared" si="27"/>
        <v>#REF!</v>
      </c>
      <c r="HF30" s="41" t="e">
        <f t="shared" si="27"/>
        <v>#REF!</v>
      </c>
      <c r="HG30" s="41" t="e">
        <f t="shared" si="27"/>
        <v>#REF!</v>
      </c>
      <c r="HH30" s="41" t="e">
        <f t="shared" si="27"/>
        <v>#REF!</v>
      </c>
      <c r="HI30" s="41" t="e">
        <f t="shared" si="27"/>
        <v>#REF!</v>
      </c>
      <c r="HJ30" s="41" t="e">
        <f t="shared" si="27"/>
        <v>#REF!</v>
      </c>
    </row>
    <row r="31" spans="1:218" ht="14.4" x14ac:dyDescent="0.3">
      <c r="A31" s="42">
        <v>28</v>
      </c>
      <c r="B31" s="43" t="e">
        <f>'CMM3 - AUX CALC'!$AC$67</f>
        <v>#REF!</v>
      </c>
      <c r="AD31" s="41" t="e">
        <f>$B31/(_xlfn.SINGLE(PrazoConcessao)*12-AD$3+1)</f>
        <v>#REF!</v>
      </c>
      <c r="AE31" s="41" t="e">
        <f t="shared" si="28"/>
        <v>#REF!</v>
      </c>
      <c r="AF31" s="41" t="e">
        <f t="shared" si="28"/>
        <v>#REF!</v>
      </c>
      <c r="AG31" s="41" t="e">
        <f t="shared" si="28"/>
        <v>#REF!</v>
      </c>
      <c r="AH31" s="41" t="e">
        <f t="shared" si="28"/>
        <v>#REF!</v>
      </c>
      <c r="AI31" s="41" t="e">
        <f t="shared" si="28"/>
        <v>#REF!</v>
      </c>
      <c r="AJ31" s="41" t="e">
        <f t="shared" si="21"/>
        <v>#REF!</v>
      </c>
      <c r="AK31" s="41" t="e">
        <f t="shared" si="21"/>
        <v>#REF!</v>
      </c>
      <c r="AL31" s="41" t="e">
        <f t="shared" si="21"/>
        <v>#REF!</v>
      </c>
      <c r="AM31" s="41" t="e">
        <f t="shared" si="21"/>
        <v>#REF!</v>
      </c>
      <c r="AN31" s="41" t="e">
        <f t="shared" si="21"/>
        <v>#REF!</v>
      </c>
      <c r="AO31" s="41" t="e">
        <f t="shared" si="21"/>
        <v>#REF!</v>
      </c>
      <c r="AP31" s="41" t="e">
        <f t="shared" si="21"/>
        <v>#REF!</v>
      </c>
      <c r="AQ31" s="41" t="e">
        <f t="shared" si="21"/>
        <v>#REF!</v>
      </c>
      <c r="AR31" s="41" t="e">
        <f t="shared" si="21"/>
        <v>#REF!</v>
      </c>
      <c r="AS31" s="41" t="e">
        <f t="shared" si="21"/>
        <v>#REF!</v>
      </c>
      <c r="AT31" s="41" t="e">
        <f t="shared" si="21"/>
        <v>#REF!</v>
      </c>
      <c r="AU31" s="41" t="e">
        <f t="shared" si="21"/>
        <v>#REF!</v>
      </c>
      <c r="AV31" s="41" t="e">
        <f t="shared" si="21"/>
        <v>#REF!</v>
      </c>
      <c r="AW31" s="41" t="e">
        <f t="shared" si="21"/>
        <v>#REF!</v>
      </c>
      <c r="AX31" s="41" t="e">
        <f t="shared" si="21"/>
        <v>#REF!</v>
      </c>
      <c r="AY31" s="41" t="e">
        <f t="shared" si="29"/>
        <v>#REF!</v>
      </c>
      <c r="AZ31" s="41" t="e">
        <f t="shared" si="29"/>
        <v>#REF!</v>
      </c>
      <c r="BA31" s="41" t="e">
        <f t="shared" si="29"/>
        <v>#REF!</v>
      </c>
      <c r="BB31" s="41" t="e">
        <f t="shared" si="29"/>
        <v>#REF!</v>
      </c>
      <c r="BC31" s="41" t="e">
        <f t="shared" si="29"/>
        <v>#REF!</v>
      </c>
      <c r="BD31" s="41" t="e">
        <f t="shared" si="29"/>
        <v>#REF!</v>
      </c>
      <c r="BE31" s="41" t="e">
        <f t="shared" si="29"/>
        <v>#REF!</v>
      </c>
      <c r="BF31" s="41" t="e">
        <f t="shared" si="29"/>
        <v>#REF!</v>
      </c>
      <c r="BG31" s="41" t="e">
        <f t="shared" si="29"/>
        <v>#REF!</v>
      </c>
      <c r="BH31" s="41" t="e">
        <f t="shared" si="29"/>
        <v>#REF!</v>
      </c>
      <c r="BI31" s="41" t="e">
        <f t="shared" si="29"/>
        <v>#REF!</v>
      </c>
      <c r="BJ31" s="41" t="e">
        <f t="shared" si="29"/>
        <v>#REF!</v>
      </c>
      <c r="BK31" s="41" t="e">
        <f t="shared" si="29"/>
        <v>#REF!</v>
      </c>
      <c r="BL31" s="41" t="e">
        <f t="shared" si="29"/>
        <v>#REF!</v>
      </c>
      <c r="BM31" s="41" t="e">
        <f t="shared" si="29"/>
        <v>#REF!</v>
      </c>
      <c r="BN31" s="41" t="e">
        <f t="shared" si="29"/>
        <v>#REF!</v>
      </c>
      <c r="BO31" s="41" t="e">
        <f t="shared" si="22"/>
        <v>#REF!</v>
      </c>
      <c r="BP31" s="41" t="e">
        <f t="shared" si="22"/>
        <v>#REF!</v>
      </c>
      <c r="BQ31" s="41" t="e">
        <f t="shared" si="22"/>
        <v>#REF!</v>
      </c>
      <c r="BR31" s="41" t="e">
        <f t="shared" si="22"/>
        <v>#REF!</v>
      </c>
      <c r="BS31" s="41" t="e">
        <f t="shared" si="22"/>
        <v>#REF!</v>
      </c>
      <c r="BT31" s="41" t="e">
        <f t="shared" si="22"/>
        <v>#REF!</v>
      </c>
      <c r="BU31" s="41" t="e">
        <f t="shared" si="22"/>
        <v>#REF!</v>
      </c>
      <c r="BV31" s="41" t="e">
        <f t="shared" si="22"/>
        <v>#REF!</v>
      </c>
      <c r="BW31" s="41" t="e">
        <f t="shared" si="22"/>
        <v>#REF!</v>
      </c>
      <c r="BX31" s="41" t="e">
        <f t="shared" si="22"/>
        <v>#REF!</v>
      </c>
      <c r="BY31" s="41" t="e">
        <f t="shared" si="22"/>
        <v>#REF!</v>
      </c>
      <c r="BZ31" s="41" t="e">
        <f t="shared" si="22"/>
        <v>#REF!</v>
      </c>
      <c r="CA31" s="41" t="e">
        <f t="shared" si="22"/>
        <v>#REF!</v>
      </c>
      <c r="CB31" s="41" t="e">
        <f t="shared" si="22"/>
        <v>#REF!</v>
      </c>
      <c r="CC31" s="41" t="e">
        <f t="shared" si="22"/>
        <v>#REF!</v>
      </c>
      <c r="CD31" s="41" t="e">
        <f t="shared" si="22"/>
        <v>#REF!</v>
      </c>
      <c r="CE31" s="41" t="e">
        <f t="shared" si="23"/>
        <v>#REF!</v>
      </c>
      <c r="CF31" s="41" t="e">
        <f t="shared" si="23"/>
        <v>#REF!</v>
      </c>
      <c r="CG31" s="41" t="e">
        <f t="shared" si="23"/>
        <v>#REF!</v>
      </c>
      <c r="CH31" s="41" t="e">
        <f t="shared" si="23"/>
        <v>#REF!</v>
      </c>
      <c r="CI31" s="41" t="e">
        <f t="shared" si="23"/>
        <v>#REF!</v>
      </c>
      <c r="CJ31" s="41" t="e">
        <f t="shared" si="23"/>
        <v>#REF!</v>
      </c>
      <c r="CK31" s="41" t="e">
        <f t="shared" si="23"/>
        <v>#REF!</v>
      </c>
      <c r="CL31" s="41" t="e">
        <f t="shared" si="23"/>
        <v>#REF!</v>
      </c>
      <c r="CM31" s="41" t="e">
        <f t="shared" si="23"/>
        <v>#REF!</v>
      </c>
      <c r="CN31" s="41" t="e">
        <f t="shared" si="23"/>
        <v>#REF!</v>
      </c>
      <c r="CO31" s="41" t="e">
        <f t="shared" si="23"/>
        <v>#REF!</v>
      </c>
      <c r="CP31" s="41" t="e">
        <f t="shared" si="23"/>
        <v>#REF!</v>
      </c>
      <c r="CQ31" s="41" t="e">
        <f t="shared" si="23"/>
        <v>#REF!</v>
      </c>
      <c r="CR31" s="41" t="e">
        <f t="shared" si="23"/>
        <v>#REF!</v>
      </c>
      <c r="CS31" s="41" t="e">
        <f t="shared" si="23"/>
        <v>#REF!</v>
      </c>
      <c r="CT31" s="41" t="e">
        <f t="shared" si="23"/>
        <v>#REF!</v>
      </c>
      <c r="CU31" s="41" t="e">
        <f t="shared" si="30"/>
        <v>#REF!</v>
      </c>
      <c r="CV31" s="41" t="e">
        <f t="shared" si="30"/>
        <v>#REF!</v>
      </c>
      <c r="CW31" s="41" t="e">
        <f t="shared" si="30"/>
        <v>#REF!</v>
      </c>
      <c r="CX31" s="41" t="e">
        <f t="shared" si="30"/>
        <v>#REF!</v>
      </c>
      <c r="CY31" s="41" t="e">
        <f t="shared" si="30"/>
        <v>#REF!</v>
      </c>
      <c r="CZ31" s="41" t="e">
        <f t="shared" si="30"/>
        <v>#REF!</v>
      </c>
      <c r="DA31" s="41" t="e">
        <f t="shared" si="30"/>
        <v>#REF!</v>
      </c>
      <c r="DB31" s="41" t="e">
        <f t="shared" si="30"/>
        <v>#REF!</v>
      </c>
      <c r="DC31" s="41" t="e">
        <f t="shared" si="30"/>
        <v>#REF!</v>
      </c>
      <c r="DD31" s="41" t="e">
        <f t="shared" si="30"/>
        <v>#REF!</v>
      </c>
      <c r="DE31" s="41" t="e">
        <f t="shared" si="30"/>
        <v>#REF!</v>
      </c>
      <c r="DF31" s="41" t="e">
        <f t="shared" si="30"/>
        <v>#REF!</v>
      </c>
      <c r="DG31" s="41" t="e">
        <f t="shared" si="30"/>
        <v>#REF!</v>
      </c>
      <c r="DH31" s="41" t="e">
        <f t="shared" si="30"/>
        <v>#REF!</v>
      </c>
      <c r="DI31" s="41" t="e">
        <f t="shared" si="30"/>
        <v>#REF!</v>
      </c>
      <c r="DJ31" s="41" t="e">
        <f t="shared" si="30"/>
        <v>#REF!</v>
      </c>
      <c r="DK31" s="41" t="e">
        <f t="shared" si="24"/>
        <v>#REF!</v>
      </c>
      <c r="DL31" s="41" t="e">
        <f t="shared" si="24"/>
        <v>#REF!</v>
      </c>
      <c r="DM31" s="41" t="e">
        <f t="shared" si="24"/>
        <v>#REF!</v>
      </c>
      <c r="DN31" s="41" t="e">
        <f t="shared" si="24"/>
        <v>#REF!</v>
      </c>
      <c r="DO31" s="41" t="e">
        <f t="shared" si="24"/>
        <v>#REF!</v>
      </c>
      <c r="DP31" s="41" t="e">
        <f t="shared" si="24"/>
        <v>#REF!</v>
      </c>
      <c r="DQ31" s="41" t="e">
        <f t="shared" si="24"/>
        <v>#REF!</v>
      </c>
      <c r="DR31" s="41" t="e">
        <f t="shared" si="24"/>
        <v>#REF!</v>
      </c>
      <c r="DS31" s="41" t="e">
        <f t="shared" si="24"/>
        <v>#REF!</v>
      </c>
      <c r="DT31" s="41" t="e">
        <f t="shared" si="24"/>
        <v>#REF!</v>
      </c>
      <c r="DU31" s="41" t="e">
        <f t="shared" si="24"/>
        <v>#REF!</v>
      </c>
      <c r="DV31" s="41" t="e">
        <f t="shared" si="24"/>
        <v>#REF!</v>
      </c>
      <c r="DW31" s="41" t="e">
        <f t="shared" si="24"/>
        <v>#REF!</v>
      </c>
      <c r="DX31" s="41" t="e">
        <f t="shared" si="24"/>
        <v>#REF!</v>
      </c>
      <c r="DY31" s="41" t="e">
        <f t="shared" si="24"/>
        <v>#REF!</v>
      </c>
      <c r="DZ31" s="41" t="e">
        <f t="shared" si="24"/>
        <v>#REF!</v>
      </c>
      <c r="EA31" s="41" t="e">
        <f t="shared" si="31"/>
        <v>#REF!</v>
      </c>
      <c r="EB31" s="41" t="e">
        <f t="shared" si="31"/>
        <v>#REF!</v>
      </c>
      <c r="EC31" s="41" t="e">
        <f t="shared" si="31"/>
        <v>#REF!</v>
      </c>
      <c r="ED31" s="41" t="e">
        <f t="shared" si="31"/>
        <v>#REF!</v>
      </c>
      <c r="EE31" s="41" t="e">
        <f t="shared" si="31"/>
        <v>#REF!</v>
      </c>
      <c r="EF31" s="41" t="e">
        <f t="shared" si="31"/>
        <v>#REF!</v>
      </c>
      <c r="EG31" s="41" t="e">
        <f t="shared" si="31"/>
        <v>#REF!</v>
      </c>
      <c r="EH31" s="41" t="e">
        <f t="shared" si="31"/>
        <v>#REF!</v>
      </c>
      <c r="EI31" s="41" t="e">
        <f t="shared" si="31"/>
        <v>#REF!</v>
      </c>
      <c r="EJ31" s="41" t="e">
        <f t="shared" si="31"/>
        <v>#REF!</v>
      </c>
      <c r="EK31" s="41" t="e">
        <f t="shared" si="31"/>
        <v>#REF!</v>
      </c>
      <c r="EL31" s="41" t="e">
        <f t="shared" si="31"/>
        <v>#REF!</v>
      </c>
      <c r="EM31" s="41" t="e">
        <f t="shared" si="31"/>
        <v>#REF!</v>
      </c>
      <c r="EN31" s="41" t="e">
        <f t="shared" si="31"/>
        <v>#REF!</v>
      </c>
      <c r="EO31" s="41" t="e">
        <f t="shared" si="31"/>
        <v>#REF!</v>
      </c>
      <c r="EP31" s="41" t="e">
        <f t="shared" si="31"/>
        <v>#REF!</v>
      </c>
      <c r="EQ31" s="41" t="e">
        <f t="shared" si="25"/>
        <v>#REF!</v>
      </c>
      <c r="ER31" s="41" t="e">
        <f t="shared" si="25"/>
        <v>#REF!</v>
      </c>
      <c r="ES31" s="41" t="e">
        <f t="shared" si="25"/>
        <v>#REF!</v>
      </c>
      <c r="ET31" s="41" t="e">
        <f t="shared" si="25"/>
        <v>#REF!</v>
      </c>
      <c r="EU31" s="41" t="e">
        <f t="shared" si="25"/>
        <v>#REF!</v>
      </c>
      <c r="EV31" s="41" t="e">
        <f t="shared" si="25"/>
        <v>#REF!</v>
      </c>
      <c r="EW31" s="41" t="e">
        <f t="shared" si="25"/>
        <v>#REF!</v>
      </c>
      <c r="EX31" s="41" t="e">
        <f t="shared" si="25"/>
        <v>#REF!</v>
      </c>
      <c r="EY31" s="41" t="e">
        <f t="shared" si="25"/>
        <v>#REF!</v>
      </c>
      <c r="EZ31" s="41" t="e">
        <f t="shared" si="25"/>
        <v>#REF!</v>
      </c>
      <c r="FA31" s="41" t="e">
        <f t="shared" si="25"/>
        <v>#REF!</v>
      </c>
      <c r="FB31" s="41" t="e">
        <f t="shared" si="25"/>
        <v>#REF!</v>
      </c>
      <c r="FC31" s="41" t="e">
        <f t="shared" si="25"/>
        <v>#REF!</v>
      </c>
      <c r="FD31" s="41" t="e">
        <f t="shared" si="25"/>
        <v>#REF!</v>
      </c>
      <c r="FE31" s="41" t="e">
        <f t="shared" si="25"/>
        <v>#REF!</v>
      </c>
      <c r="FF31" s="41" t="e">
        <f t="shared" si="25"/>
        <v>#REF!</v>
      </c>
      <c r="FG31" s="41" t="e">
        <f t="shared" si="32"/>
        <v>#REF!</v>
      </c>
      <c r="FH31" s="41" t="e">
        <f t="shared" si="32"/>
        <v>#REF!</v>
      </c>
      <c r="FI31" s="41" t="e">
        <f t="shared" si="32"/>
        <v>#REF!</v>
      </c>
      <c r="FJ31" s="41" t="e">
        <f t="shared" si="32"/>
        <v>#REF!</v>
      </c>
      <c r="FK31" s="41" t="e">
        <f t="shared" si="32"/>
        <v>#REF!</v>
      </c>
      <c r="FL31" s="41" t="e">
        <f t="shared" si="32"/>
        <v>#REF!</v>
      </c>
      <c r="FM31" s="41" t="e">
        <f t="shared" si="32"/>
        <v>#REF!</v>
      </c>
      <c r="FN31" s="41" t="e">
        <f t="shared" si="32"/>
        <v>#REF!</v>
      </c>
      <c r="FO31" s="41" t="e">
        <f t="shared" si="32"/>
        <v>#REF!</v>
      </c>
      <c r="FP31" s="41" t="e">
        <f t="shared" si="32"/>
        <v>#REF!</v>
      </c>
      <c r="FQ31" s="41" t="e">
        <f t="shared" si="32"/>
        <v>#REF!</v>
      </c>
      <c r="FR31" s="41" t="e">
        <f t="shared" si="32"/>
        <v>#REF!</v>
      </c>
      <c r="FS31" s="41" t="e">
        <f t="shared" si="32"/>
        <v>#REF!</v>
      </c>
      <c r="FT31" s="41" t="e">
        <f t="shared" si="32"/>
        <v>#REF!</v>
      </c>
      <c r="FU31" s="41" t="e">
        <f t="shared" si="32"/>
        <v>#REF!</v>
      </c>
      <c r="FV31" s="41" t="e">
        <f t="shared" si="32"/>
        <v>#REF!</v>
      </c>
      <c r="FW31" s="41" t="e">
        <f t="shared" si="26"/>
        <v>#REF!</v>
      </c>
      <c r="FX31" s="41" t="e">
        <f t="shared" si="26"/>
        <v>#REF!</v>
      </c>
      <c r="FY31" s="41" t="e">
        <f t="shared" si="26"/>
        <v>#REF!</v>
      </c>
      <c r="FZ31" s="41" t="e">
        <f t="shared" si="26"/>
        <v>#REF!</v>
      </c>
      <c r="GA31" s="41" t="e">
        <f t="shared" si="26"/>
        <v>#REF!</v>
      </c>
      <c r="GB31" s="41" t="e">
        <f t="shared" si="26"/>
        <v>#REF!</v>
      </c>
      <c r="GC31" s="41" t="e">
        <f t="shared" si="26"/>
        <v>#REF!</v>
      </c>
      <c r="GD31" s="41" t="e">
        <f t="shared" si="26"/>
        <v>#REF!</v>
      </c>
      <c r="GE31" s="41" t="e">
        <f t="shared" si="26"/>
        <v>#REF!</v>
      </c>
      <c r="GF31" s="41" t="e">
        <f t="shared" si="26"/>
        <v>#REF!</v>
      </c>
      <c r="GG31" s="41" t="e">
        <f t="shared" si="26"/>
        <v>#REF!</v>
      </c>
      <c r="GH31" s="41" t="e">
        <f t="shared" si="26"/>
        <v>#REF!</v>
      </c>
      <c r="GI31" s="41" t="e">
        <f t="shared" si="26"/>
        <v>#REF!</v>
      </c>
      <c r="GJ31" s="41" t="e">
        <f t="shared" si="26"/>
        <v>#REF!</v>
      </c>
      <c r="GK31" s="41" t="e">
        <f t="shared" si="26"/>
        <v>#REF!</v>
      </c>
      <c r="GL31" s="41" t="e">
        <f t="shared" si="26"/>
        <v>#REF!</v>
      </c>
      <c r="GM31" s="41" t="e">
        <f t="shared" si="33"/>
        <v>#REF!</v>
      </c>
      <c r="GN31" s="41" t="e">
        <f t="shared" si="33"/>
        <v>#REF!</v>
      </c>
      <c r="GO31" s="41" t="e">
        <f t="shared" si="33"/>
        <v>#REF!</v>
      </c>
      <c r="GP31" s="41" t="e">
        <f t="shared" si="33"/>
        <v>#REF!</v>
      </c>
      <c r="GQ31" s="41" t="e">
        <f t="shared" si="33"/>
        <v>#REF!</v>
      </c>
      <c r="GR31" s="41" t="e">
        <f t="shared" si="33"/>
        <v>#REF!</v>
      </c>
      <c r="GS31" s="41" t="e">
        <f t="shared" si="33"/>
        <v>#REF!</v>
      </c>
      <c r="GT31" s="41" t="e">
        <f t="shared" si="33"/>
        <v>#REF!</v>
      </c>
      <c r="GU31" s="41" t="e">
        <f t="shared" si="33"/>
        <v>#REF!</v>
      </c>
      <c r="GV31" s="41" t="e">
        <f t="shared" si="33"/>
        <v>#REF!</v>
      </c>
      <c r="GW31" s="41" t="e">
        <f t="shared" si="33"/>
        <v>#REF!</v>
      </c>
      <c r="GX31" s="41" t="e">
        <f t="shared" si="33"/>
        <v>#REF!</v>
      </c>
      <c r="GY31" s="41" t="e">
        <f t="shared" si="33"/>
        <v>#REF!</v>
      </c>
      <c r="GZ31" s="41" t="e">
        <f t="shared" si="33"/>
        <v>#REF!</v>
      </c>
      <c r="HA31" s="41" t="e">
        <f t="shared" si="33"/>
        <v>#REF!</v>
      </c>
      <c r="HB31" s="41" t="e">
        <f t="shared" si="33"/>
        <v>#REF!</v>
      </c>
      <c r="HC31" s="41" t="e">
        <f t="shared" si="27"/>
        <v>#REF!</v>
      </c>
      <c r="HD31" s="41" t="e">
        <f t="shared" si="27"/>
        <v>#REF!</v>
      </c>
      <c r="HE31" s="41" t="e">
        <f t="shared" si="27"/>
        <v>#REF!</v>
      </c>
      <c r="HF31" s="41" t="e">
        <f t="shared" si="27"/>
        <v>#REF!</v>
      </c>
      <c r="HG31" s="41" t="e">
        <f t="shared" si="27"/>
        <v>#REF!</v>
      </c>
      <c r="HH31" s="41" t="e">
        <f t="shared" si="27"/>
        <v>#REF!</v>
      </c>
      <c r="HI31" s="41" t="e">
        <f t="shared" si="27"/>
        <v>#REF!</v>
      </c>
      <c r="HJ31" s="41" t="e">
        <f t="shared" si="27"/>
        <v>#REF!</v>
      </c>
    </row>
    <row r="32" spans="1:218" ht="14.4" x14ac:dyDescent="0.3">
      <c r="A32" s="42">
        <v>29</v>
      </c>
      <c r="B32" s="43" t="e">
        <f>'CMM3 - AUX CALC'!$AD$67</f>
        <v>#REF!</v>
      </c>
      <c r="AE32" s="41" t="e">
        <f>$B32/(_xlfn.SINGLE(PrazoConcessao)*12-AE$3+1)</f>
        <v>#REF!</v>
      </c>
      <c r="AF32" s="41" t="e">
        <f t="shared" si="28"/>
        <v>#REF!</v>
      </c>
      <c r="AG32" s="41" t="e">
        <f t="shared" si="28"/>
        <v>#REF!</v>
      </c>
      <c r="AH32" s="41" t="e">
        <f t="shared" si="28"/>
        <v>#REF!</v>
      </c>
      <c r="AI32" s="41" t="e">
        <f t="shared" si="28"/>
        <v>#REF!</v>
      </c>
      <c r="AJ32" s="41" t="e">
        <f t="shared" si="21"/>
        <v>#REF!</v>
      </c>
      <c r="AK32" s="41" t="e">
        <f t="shared" si="21"/>
        <v>#REF!</v>
      </c>
      <c r="AL32" s="41" t="e">
        <f t="shared" si="21"/>
        <v>#REF!</v>
      </c>
      <c r="AM32" s="41" t="e">
        <f t="shared" si="21"/>
        <v>#REF!</v>
      </c>
      <c r="AN32" s="41" t="e">
        <f t="shared" si="21"/>
        <v>#REF!</v>
      </c>
      <c r="AO32" s="41" t="e">
        <f t="shared" si="21"/>
        <v>#REF!</v>
      </c>
      <c r="AP32" s="41" t="e">
        <f t="shared" si="21"/>
        <v>#REF!</v>
      </c>
      <c r="AQ32" s="41" t="e">
        <f t="shared" si="21"/>
        <v>#REF!</v>
      </c>
      <c r="AR32" s="41" t="e">
        <f t="shared" si="21"/>
        <v>#REF!</v>
      </c>
      <c r="AS32" s="41" t="e">
        <f t="shared" si="21"/>
        <v>#REF!</v>
      </c>
      <c r="AT32" s="41" t="e">
        <f t="shared" si="21"/>
        <v>#REF!</v>
      </c>
      <c r="AU32" s="41" t="e">
        <f t="shared" si="21"/>
        <v>#REF!</v>
      </c>
      <c r="AV32" s="41" t="e">
        <f t="shared" si="21"/>
        <v>#REF!</v>
      </c>
      <c r="AW32" s="41" t="e">
        <f t="shared" si="21"/>
        <v>#REF!</v>
      </c>
      <c r="AX32" s="41" t="e">
        <f t="shared" si="21"/>
        <v>#REF!</v>
      </c>
      <c r="AY32" s="41" t="e">
        <f t="shared" si="29"/>
        <v>#REF!</v>
      </c>
      <c r="AZ32" s="41" t="e">
        <f t="shared" si="29"/>
        <v>#REF!</v>
      </c>
      <c r="BA32" s="41" t="e">
        <f t="shared" si="29"/>
        <v>#REF!</v>
      </c>
      <c r="BB32" s="41" t="e">
        <f t="shared" si="29"/>
        <v>#REF!</v>
      </c>
      <c r="BC32" s="41" t="e">
        <f t="shared" si="29"/>
        <v>#REF!</v>
      </c>
      <c r="BD32" s="41" t="e">
        <f t="shared" si="29"/>
        <v>#REF!</v>
      </c>
      <c r="BE32" s="41" t="e">
        <f t="shared" si="29"/>
        <v>#REF!</v>
      </c>
      <c r="BF32" s="41" t="e">
        <f t="shared" si="29"/>
        <v>#REF!</v>
      </c>
      <c r="BG32" s="41" t="e">
        <f t="shared" si="29"/>
        <v>#REF!</v>
      </c>
      <c r="BH32" s="41" t="e">
        <f t="shared" si="29"/>
        <v>#REF!</v>
      </c>
      <c r="BI32" s="41" t="e">
        <f t="shared" si="29"/>
        <v>#REF!</v>
      </c>
      <c r="BJ32" s="41" t="e">
        <f t="shared" si="29"/>
        <v>#REF!</v>
      </c>
      <c r="BK32" s="41" t="e">
        <f t="shared" si="29"/>
        <v>#REF!</v>
      </c>
      <c r="BL32" s="41" t="e">
        <f t="shared" si="29"/>
        <v>#REF!</v>
      </c>
      <c r="BM32" s="41" t="e">
        <f t="shared" si="29"/>
        <v>#REF!</v>
      </c>
      <c r="BN32" s="41" t="e">
        <f t="shared" si="29"/>
        <v>#REF!</v>
      </c>
      <c r="BO32" s="41" t="e">
        <f t="shared" si="22"/>
        <v>#REF!</v>
      </c>
      <c r="BP32" s="41" t="e">
        <f t="shared" si="22"/>
        <v>#REF!</v>
      </c>
      <c r="BQ32" s="41" t="e">
        <f t="shared" si="22"/>
        <v>#REF!</v>
      </c>
      <c r="BR32" s="41" t="e">
        <f t="shared" si="22"/>
        <v>#REF!</v>
      </c>
      <c r="BS32" s="41" t="e">
        <f t="shared" si="22"/>
        <v>#REF!</v>
      </c>
      <c r="BT32" s="41" t="e">
        <f t="shared" si="22"/>
        <v>#REF!</v>
      </c>
      <c r="BU32" s="41" t="e">
        <f t="shared" si="22"/>
        <v>#REF!</v>
      </c>
      <c r="BV32" s="41" t="e">
        <f t="shared" si="22"/>
        <v>#REF!</v>
      </c>
      <c r="BW32" s="41" t="e">
        <f t="shared" si="22"/>
        <v>#REF!</v>
      </c>
      <c r="BX32" s="41" t="e">
        <f t="shared" si="22"/>
        <v>#REF!</v>
      </c>
      <c r="BY32" s="41" t="e">
        <f t="shared" si="22"/>
        <v>#REF!</v>
      </c>
      <c r="BZ32" s="41" t="e">
        <f t="shared" si="22"/>
        <v>#REF!</v>
      </c>
      <c r="CA32" s="41" t="e">
        <f t="shared" si="22"/>
        <v>#REF!</v>
      </c>
      <c r="CB32" s="41" t="e">
        <f t="shared" si="22"/>
        <v>#REF!</v>
      </c>
      <c r="CC32" s="41" t="e">
        <f t="shared" si="22"/>
        <v>#REF!</v>
      </c>
      <c r="CD32" s="41" t="e">
        <f t="shared" si="22"/>
        <v>#REF!</v>
      </c>
      <c r="CE32" s="41" t="e">
        <f t="shared" si="23"/>
        <v>#REF!</v>
      </c>
      <c r="CF32" s="41" t="e">
        <f t="shared" si="23"/>
        <v>#REF!</v>
      </c>
      <c r="CG32" s="41" t="e">
        <f t="shared" si="23"/>
        <v>#REF!</v>
      </c>
      <c r="CH32" s="41" t="e">
        <f t="shared" si="23"/>
        <v>#REF!</v>
      </c>
      <c r="CI32" s="41" t="e">
        <f t="shared" si="23"/>
        <v>#REF!</v>
      </c>
      <c r="CJ32" s="41" t="e">
        <f t="shared" si="23"/>
        <v>#REF!</v>
      </c>
      <c r="CK32" s="41" t="e">
        <f t="shared" si="23"/>
        <v>#REF!</v>
      </c>
      <c r="CL32" s="41" t="e">
        <f t="shared" si="23"/>
        <v>#REF!</v>
      </c>
      <c r="CM32" s="41" t="e">
        <f t="shared" si="23"/>
        <v>#REF!</v>
      </c>
      <c r="CN32" s="41" t="e">
        <f t="shared" si="23"/>
        <v>#REF!</v>
      </c>
      <c r="CO32" s="41" t="e">
        <f t="shared" si="23"/>
        <v>#REF!</v>
      </c>
      <c r="CP32" s="41" t="e">
        <f t="shared" si="23"/>
        <v>#REF!</v>
      </c>
      <c r="CQ32" s="41" t="e">
        <f t="shared" si="23"/>
        <v>#REF!</v>
      </c>
      <c r="CR32" s="41" t="e">
        <f t="shared" si="23"/>
        <v>#REF!</v>
      </c>
      <c r="CS32" s="41" t="e">
        <f t="shared" si="23"/>
        <v>#REF!</v>
      </c>
      <c r="CT32" s="41" t="e">
        <f t="shared" si="23"/>
        <v>#REF!</v>
      </c>
      <c r="CU32" s="41" t="e">
        <f t="shared" si="30"/>
        <v>#REF!</v>
      </c>
      <c r="CV32" s="41" t="e">
        <f t="shared" si="30"/>
        <v>#REF!</v>
      </c>
      <c r="CW32" s="41" t="e">
        <f t="shared" si="30"/>
        <v>#REF!</v>
      </c>
      <c r="CX32" s="41" t="e">
        <f t="shared" si="30"/>
        <v>#REF!</v>
      </c>
      <c r="CY32" s="41" t="e">
        <f t="shared" si="30"/>
        <v>#REF!</v>
      </c>
      <c r="CZ32" s="41" t="e">
        <f t="shared" si="30"/>
        <v>#REF!</v>
      </c>
      <c r="DA32" s="41" t="e">
        <f t="shared" si="30"/>
        <v>#REF!</v>
      </c>
      <c r="DB32" s="41" t="e">
        <f t="shared" si="30"/>
        <v>#REF!</v>
      </c>
      <c r="DC32" s="41" t="e">
        <f t="shared" si="30"/>
        <v>#REF!</v>
      </c>
      <c r="DD32" s="41" t="e">
        <f t="shared" si="30"/>
        <v>#REF!</v>
      </c>
      <c r="DE32" s="41" t="e">
        <f t="shared" si="30"/>
        <v>#REF!</v>
      </c>
      <c r="DF32" s="41" t="e">
        <f t="shared" si="30"/>
        <v>#REF!</v>
      </c>
      <c r="DG32" s="41" t="e">
        <f t="shared" si="30"/>
        <v>#REF!</v>
      </c>
      <c r="DH32" s="41" t="e">
        <f t="shared" si="30"/>
        <v>#REF!</v>
      </c>
      <c r="DI32" s="41" t="e">
        <f t="shared" si="30"/>
        <v>#REF!</v>
      </c>
      <c r="DJ32" s="41" t="e">
        <f t="shared" si="30"/>
        <v>#REF!</v>
      </c>
      <c r="DK32" s="41" t="e">
        <f t="shared" si="24"/>
        <v>#REF!</v>
      </c>
      <c r="DL32" s="41" t="e">
        <f t="shared" si="24"/>
        <v>#REF!</v>
      </c>
      <c r="DM32" s="41" t="e">
        <f t="shared" si="24"/>
        <v>#REF!</v>
      </c>
      <c r="DN32" s="41" t="e">
        <f t="shared" si="24"/>
        <v>#REF!</v>
      </c>
      <c r="DO32" s="41" t="e">
        <f t="shared" si="24"/>
        <v>#REF!</v>
      </c>
      <c r="DP32" s="41" t="e">
        <f t="shared" si="24"/>
        <v>#REF!</v>
      </c>
      <c r="DQ32" s="41" t="e">
        <f t="shared" si="24"/>
        <v>#REF!</v>
      </c>
      <c r="DR32" s="41" t="e">
        <f t="shared" si="24"/>
        <v>#REF!</v>
      </c>
      <c r="DS32" s="41" t="e">
        <f t="shared" si="24"/>
        <v>#REF!</v>
      </c>
      <c r="DT32" s="41" t="e">
        <f t="shared" si="24"/>
        <v>#REF!</v>
      </c>
      <c r="DU32" s="41" t="e">
        <f t="shared" si="24"/>
        <v>#REF!</v>
      </c>
      <c r="DV32" s="41" t="e">
        <f t="shared" si="24"/>
        <v>#REF!</v>
      </c>
      <c r="DW32" s="41" t="e">
        <f t="shared" si="24"/>
        <v>#REF!</v>
      </c>
      <c r="DX32" s="41" t="e">
        <f t="shared" si="24"/>
        <v>#REF!</v>
      </c>
      <c r="DY32" s="41" t="e">
        <f t="shared" si="24"/>
        <v>#REF!</v>
      </c>
      <c r="DZ32" s="41" t="e">
        <f t="shared" si="24"/>
        <v>#REF!</v>
      </c>
      <c r="EA32" s="41" t="e">
        <f t="shared" si="31"/>
        <v>#REF!</v>
      </c>
      <c r="EB32" s="41" t="e">
        <f t="shared" si="31"/>
        <v>#REF!</v>
      </c>
      <c r="EC32" s="41" t="e">
        <f t="shared" si="31"/>
        <v>#REF!</v>
      </c>
      <c r="ED32" s="41" t="e">
        <f t="shared" si="31"/>
        <v>#REF!</v>
      </c>
      <c r="EE32" s="41" t="e">
        <f t="shared" si="31"/>
        <v>#REF!</v>
      </c>
      <c r="EF32" s="41" t="e">
        <f t="shared" si="31"/>
        <v>#REF!</v>
      </c>
      <c r="EG32" s="41" t="e">
        <f t="shared" si="31"/>
        <v>#REF!</v>
      </c>
      <c r="EH32" s="41" t="e">
        <f t="shared" si="31"/>
        <v>#REF!</v>
      </c>
      <c r="EI32" s="41" t="e">
        <f t="shared" si="31"/>
        <v>#REF!</v>
      </c>
      <c r="EJ32" s="41" t="e">
        <f t="shared" si="31"/>
        <v>#REF!</v>
      </c>
      <c r="EK32" s="41" t="e">
        <f t="shared" si="31"/>
        <v>#REF!</v>
      </c>
      <c r="EL32" s="41" t="e">
        <f t="shared" si="31"/>
        <v>#REF!</v>
      </c>
      <c r="EM32" s="41" t="e">
        <f t="shared" si="31"/>
        <v>#REF!</v>
      </c>
      <c r="EN32" s="41" t="e">
        <f t="shared" si="31"/>
        <v>#REF!</v>
      </c>
      <c r="EO32" s="41" t="e">
        <f t="shared" si="31"/>
        <v>#REF!</v>
      </c>
      <c r="EP32" s="41" t="e">
        <f t="shared" si="31"/>
        <v>#REF!</v>
      </c>
      <c r="EQ32" s="41" t="e">
        <f t="shared" si="25"/>
        <v>#REF!</v>
      </c>
      <c r="ER32" s="41" t="e">
        <f t="shared" si="25"/>
        <v>#REF!</v>
      </c>
      <c r="ES32" s="41" t="e">
        <f t="shared" si="25"/>
        <v>#REF!</v>
      </c>
      <c r="ET32" s="41" t="e">
        <f t="shared" si="25"/>
        <v>#REF!</v>
      </c>
      <c r="EU32" s="41" t="e">
        <f t="shared" si="25"/>
        <v>#REF!</v>
      </c>
      <c r="EV32" s="41" t="e">
        <f t="shared" si="25"/>
        <v>#REF!</v>
      </c>
      <c r="EW32" s="41" t="e">
        <f t="shared" si="25"/>
        <v>#REF!</v>
      </c>
      <c r="EX32" s="41" t="e">
        <f t="shared" si="25"/>
        <v>#REF!</v>
      </c>
      <c r="EY32" s="41" t="e">
        <f t="shared" si="25"/>
        <v>#REF!</v>
      </c>
      <c r="EZ32" s="41" t="e">
        <f t="shared" si="25"/>
        <v>#REF!</v>
      </c>
      <c r="FA32" s="41" t="e">
        <f t="shared" si="25"/>
        <v>#REF!</v>
      </c>
      <c r="FB32" s="41" t="e">
        <f t="shared" si="25"/>
        <v>#REF!</v>
      </c>
      <c r="FC32" s="41" t="e">
        <f t="shared" si="25"/>
        <v>#REF!</v>
      </c>
      <c r="FD32" s="41" t="e">
        <f t="shared" si="25"/>
        <v>#REF!</v>
      </c>
      <c r="FE32" s="41" t="e">
        <f t="shared" si="25"/>
        <v>#REF!</v>
      </c>
      <c r="FF32" s="41" t="e">
        <f t="shared" si="25"/>
        <v>#REF!</v>
      </c>
      <c r="FG32" s="41" t="e">
        <f t="shared" si="32"/>
        <v>#REF!</v>
      </c>
      <c r="FH32" s="41" t="e">
        <f t="shared" si="32"/>
        <v>#REF!</v>
      </c>
      <c r="FI32" s="41" t="e">
        <f t="shared" si="32"/>
        <v>#REF!</v>
      </c>
      <c r="FJ32" s="41" t="e">
        <f t="shared" si="32"/>
        <v>#REF!</v>
      </c>
      <c r="FK32" s="41" t="e">
        <f t="shared" si="32"/>
        <v>#REF!</v>
      </c>
      <c r="FL32" s="41" t="e">
        <f t="shared" si="32"/>
        <v>#REF!</v>
      </c>
      <c r="FM32" s="41" t="e">
        <f t="shared" si="32"/>
        <v>#REF!</v>
      </c>
      <c r="FN32" s="41" t="e">
        <f t="shared" si="32"/>
        <v>#REF!</v>
      </c>
      <c r="FO32" s="41" t="e">
        <f t="shared" si="32"/>
        <v>#REF!</v>
      </c>
      <c r="FP32" s="41" t="e">
        <f t="shared" si="32"/>
        <v>#REF!</v>
      </c>
      <c r="FQ32" s="41" t="e">
        <f t="shared" si="32"/>
        <v>#REF!</v>
      </c>
      <c r="FR32" s="41" t="e">
        <f t="shared" si="32"/>
        <v>#REF!</v>
      </c>
      <c r="FS32" s="41" t="e">
        <f t="shared" si="32"/>
        <v>#REF!</v>
      </c>
      <c r="FT32" s="41" t="e">
        <f t="shared" si="32"/>
        <v>#REF!</v>
      </c>
      <c r="FU32" s="41" t="e">
        <f t="shared" si="32"/>
        <v>#REF!</v>
      </c>
      <c r="FV32" s="41" t="e">
        <f t="shared" si="32"/>
        <v>#REF!</v>
      </c>
      <c r="FW32" s="41" t="e">
        <f t="shared" si="26"/>
        <v>#REF!</v>
      </c>
      <c r="FX32" s="41" t="e">
        <f t="shared" si="26"/>
        <v>#REF!</v>
      </c>
      <c r="FY32" s="41" t="e">
        <f t="shared" si="26"/>
        <v>#REF!</v>
      </c>
      <c r="FZ32" s="41" t="e">
        <f t="shared" si="26"/>
        <v>#REF!</v>
      </c>
      <c r="GA32" s="41" t="e">
        <f t="shared" si="26"/>
        <v>#REF!</v>
      </c>
      <c r="GB32" s="41" t="e">
        <f t="shared" si="26"/>
        <v>#REF!</v>
      </c>
      <c r="GC32" s="41" t="e">
        <f t="shared" si="26"/>
        <v>#REF!</v>
      </c>
      <c r="GD32" s="41" t="e">
        <f t="shared" si="26"/>
        <v>#REF!</v>
      </c>
      <c r="GE32" s="41" t="e">
        <f t="shared" si="26"/>
        <v>#REF!</v>
      </c>
      <c r="GF32" s="41" t="e">
        <f t="shared" si="26"/>
        <v>#REF!</v>
      </c>
      <c r="GG32" s="41" t="e">
        <f t="shared" si="26"/>
        <v>#REF!</v>
      </c>
      <c r="GH32" s="41" t="e">
        <f t="shared" si="26"/>
        <v>#REF!</v>
      </c>
      <c r="GI32" s="41" t="e">
        <f t="shared" si="26"/>
        <v>#REF!</v>
      </c>
      <c r="GJ32" s="41" t="e">
        <f t="shared" si="26"/>
        <v>#REF!</v>
      </c>
      <c r="GK32" s="41" t="e">
        <f t="shared" si="26"/>
        <v>#REF!</v>
      </c>
      <c r="GL32" s="41" t="e">
        <f t="shared" si="26"/>
        <v>#REF!</v>
      </c>
      <c r="GM32" s="41" t="e">
        <f t="shared" si="33"/>
        <v>#REF!</v>
      </c>
      <c r="GN32" s="41" t="e">
        <f t="shared" si="33"/>
        <v>#REF!</v>
      </c>
      <c r="GO32" s="41" t="e">
        <f t="shared" si="33"/>
        <v>#REF!</v>
      </c>
      <c r="GP32" s="41" t="e">
        <f t="shared" si="33"/>
        <v>#REF!</v>
      </c>
      <c r="GQ32" s="41" t="e">
        <f t="shared" si="33"/>
        <v>#REF!</v>
      </c>
      <c r="GR32" s="41" t="e">
        <f t="shared" si="33"/>
        <v>#REF!</v>
      </c>
      <c r="GS32" s="41" t="e">
        <f t="shared" si="33"/>
        <v>#REF!</v>
      </c>
      <c r="GT32" s="41" t="e">
        <f t="shared" si="33"/>
        <v>#REF!</v>
      </c>
      <c r="GU32" s="41" t="e">
        <f t="shared" si="33"/>
        <v>#REF!</v>
      </c>
      <c r="GV32" s="41" t="e">
        <f t="shared" si="33"/>
        <v>#REF!</v>
      </c>
      <c r="GW32" s="41" t="e">
        <f t="shared" si="33"/>
        <v>#REF!</v>
      </c>
      <c r="GX32" s="41" t="e">
        <f t="shared" si="33"/>
        <v>#REF!</v>
      </c>
      <c r="GY32" s="41" t="e">
        <f t="shared" si="33"/>
        <v>#REF!</v>
      </c>
      <c r="GZ32" s="41" t="e">
        <f t="shared" si="33"/>
        <v>#REF!</v>
      </c>
      <c r="HA32" s="41" t="e">
        <f t="shared" si="33"/>
        <v>#REF!</v>
      </c>
      <c r="HB32" s="41" t="e">
        <f t="shared" si="33"/>
        <v>#REF!</v>
      </c>
      <c r="HC32" s="41" t="e">
        <f t="shared" si="27"/>
        <v>#REF!</v>
      </c>
      <c r="HD32" s="41" t="e">
        <f t="shared" si="27"/>
        <v>#REF!</v>
      </c>
      <c r="HE32" s="41" t="e">
        <f t="shared" si="27"/>
        <v>#REF!</v>
      </c>
      <c r="HF32" s="41" t="e">
        <f t="shared" si="27"/>
        <v>#REF!</v>
      </c>
      <c r="HG32" s="41" t="e">
        <f t="shared" si="27"/>
        <v>#REF!</v>
      </c>
      <c r="HH32" s="41" t="e">
        <f t="shared" si="27"/>
        <v>#REF!</v>
      </c>
      <c r="HI32" s="41" t="e">
        <f t="shared" si="27"/>
        <v>#REF!</v>
      </c>
      <c r="HJ32" s="41" t="e">
        <f t="shared" si="27"/>
        <v>#REF!</v>
      </c>
    </row>
    <row r="33" spans="1:218" ht="14.4" x14ac:dyDescent="0.3">
      <c r="A33" s="42">
        <v>30</v>
      </c>
      <c r="B33" s="43" t="e">
        <f>'CMM3 - AUX CALC'!$AE$67</f>
        <v>#REF!</v>
      </c>
      <c r="AF33" s="41" t="e">
        <f>$B33/(_xlfn.SINGLE(PrazoConcessao)*12-AF$3+1)</f>
        <v>#REF!</v>
      </c>
      <c r="AG33" s="41" t="e">
        <f t="shared" si="28"/>
        <v>#REF!</v>
      </c>
      <c r="AH33" s="41" t="e">
        <f t="shared" si="28"/>
        <v>#REF!</v>
      </c>
      <c r="AI33" s="41" t="e">
        <f t="shared" si="28"/>
        <v>#REF!</v>
      </c>
      <c r="AJ33" s="41" t="e">
        <f t="shared" si="21"/>
        <v>#REF!</v>
      </c>
      <c r="AK33" s="41" t="e">
        <f t="shared" si="21"/>
        <v>#REF!</v>
      </c>
      <c r="AL33" s="41" t="e">
        <f t="shared" si="21"/>
        <v>#REF!</v>
      </c>
      <c r="AM33" s="41" t="e">
        <f t="shared" si="21"/>
        <v>#REF!</v>
      </c>
      <c r="AN33" s="41" t="e">
        <f t="shared" si="21"/>
        <v>#REF!</v>
      </c>
      <c r="AO33" s="41" t="e">
        <f t="shared" si="21"/>
        <v>#REF!</v>
      </c>
      <c r="AP33" s="41" t="e">
        <f t="shared" si="21"/>
        <v>#REF!</v>
      </c>
      <c r="AQ33" s="41" t="e">
        <f t="shared" si="21"/>
        <v>#REF!</v>
      </c>
      <c r="AR33" s="41" t="e">
        <f t="shared" si="21"/>
        <v>#REF!</v>
      </c>
      <c r="AS33" s="41" t="e">
        <f t="shared" si="21"/>
        <v>#REF!</v>
      </c>
      <c r="AT33" s="41" t="e">
        <f t="shared" si="21"/>
        <v>#REF!</v>
      </c>
      <c r="AU33" s="41" t="e">
        <f t="shared" si="21"/>
        <v>#REF!</v>
      </c>
      <c r="AV33" s="41" t="e">
        <f t="shared" si="21"/>
        <v>#REF!</v>
      </c>
      <c r="AW33" s="41" t="e">
        <f t="shared" si="21"/>
        <v>#REF!</v>
      </c>
      <c r="AX33" s="41" t="e">
        <f t="shared" si="21"/>
        <v>#REF!</v>
      </c>
      <c r="AY33" s="41" t="e">
        <f t="shared" si="29"/>
        <v>#REF!</v>
      </c>
      <c r="AZ33" s="41" t="e">
        <f t="shared" si="29"/>
        <v>#REF!</v>
      </c>
      <c r="BA33" s="41" t="e">
        <f t="shared" si="29"/>
        <v>#REF!</v>
      </c>
      <c r="BB33" s="41" t="e">
        <f t="shared" si="29"/>
        <v>#REF!</v>
      </c>
      <c r="BC33" s="41" t="e">
        <f t="shared" si="29"/>
        <v>#REF!</v>
      </c>
      <c r="BD33" s="41" t="e">
        <f t="shared" si="29"/>
        <v>#REF!</v>
      </c>
      <c r="BE33" s="41" t="e">
        <f t="shared" si="29"/>
        <v>#REF!</v>
      </c>
      <c r="BF33" s="41" t="e">
        <f t="shared" si="29"/>
        <v>#REF!</v>
      </c>
      <c r="BG33" s="41" t="e">
        <f t="shared" si="29"/>
        <v>#REF!</v>
      </c>
      <c r="BH33" s="41" t="e">
        <f t="shared" si="29"/>
        <v>#REF!</v>
      </c>
      <c r="BI33" s="41" t="e">
        <f t="shared" si="29"/>
        <v>#REF!</v>
      </c>
      <c r="BJ33" s="41" t="e">
        <f t="shared" si="29"/>
        <v>#REF!</v>
      </c>
      <c r="BK33" s="41" t="e">
        <f t="shared" si="29"/>
        <v>#REF!</v>
      </c>
      <c r="BL33" s="41" t="e">
        <f t="shared" si="29"/>
        <v>#REF!</v>
      </c>
      <c r="BM33" s="41" t="e">
        <f t="shared" si="29"/>
        <v>#REF!</v>
      </c>
      <c r="BN33" s="41" t="e">
        <f t="shared" si="29"/>
        <v>#REF!</v>
      </c>
      <c r="BO33" s="41" t="e">
        <f t="shared" si="22"/>
        <v>#REF!</v>
      </c>
      <c r="BP33" s="41" t="e">
        <f t="shared" si="22"/>
        <v>#REF!</v>
      </c>
      <c r="BQ33" s="41" t="e">
        <f t="shared" si="22"/>
        <v>#REF!</v>
      </c>
      <c r="BR33" s="41" t="e">
        <f t="shared" si="22"/>
        <v>#REF!</v>
      </c>
      <c r="BS33" s="41" t="e">
        <f t="shared" si="22"/>
        <v>#REF!</v>
      </c>
      <c r="BT33" s="41" t="e">
        <f t="shared" si="22"/>
        <v>#REF!</v>
      </c>
      <c r="BU33" s="41" t="e">
        <f t="shared" si="22"/>
        <v>#REF!</v>
      </c>
      <c r="BV33" s="41" t="e">
        <f t="shared" si="22"/>
        <v>#REF!</v>
      </c>
      <c r="BW33" s="41" t="e">
        <f t="shared" si="22"/>
        <v>#REF!</v>
      </c>
      <c r="BX33" s="41" t="e">
        <f t="shared" si="22"/>
        <v>#REF!</v>
      </c>
      <c r="BY33" s="41" t="e">
        <f t="shared" si="22"/>
        <v>#REF!</v>
      </c>
      <c r="BZ33" s="41" t="e">
        <f t="shared" si="22"/>
        <v>#REF!</v>
      </c>
      <c r="CA33" s="41" t="e">
        <f t="shared" si="22"/>
        <v>#REF!</v>
      </c>
      <c r="CB33" s="41" t="e">
        <f t="shared" si="22"/>
        <v>#REF!</v>
      </c>
      <c r="CC33" s="41" t="e">
        <f t="shared" si="22"/>
        <v>#REF!</v>
      </c>
      <c r="CD33" s="41" t="e">
        <f t="shared" si="22"/>
        <v>#REF!</v>
      </c>
      <c r="CE33" s="41" t="e">
        <f t="shared" si="23"/>
        <v>#REF!</v>
      </c>
      <c r="CF33" s="41" t="e">
        <f t="shared" si="23"/>
        <v>#REF!</v>
      </c>
      <c r="CG33" s="41" t="e">
        <f t="shared" si="23"/>
        <v>#REF!</v>
      </c>
      <c r="CH33" s="41" t="e">
        <f t="shared" si="23"/>
        <v>#REF!</v>
      </c>
      <c r="CI33" s="41" t="e">
        <f t="shared" si="23"/>
        <v>#REF!</v>
      </c>
      <c r="CJ33" s="41" t="e">
        <f t="shared" si="23"/>
        <v>#REF!</v>
      </c>
      <c r="CK33" s="41" t="e">
        <f t="shared" si="23"/>
        <v>#REF!</v>
      </c>
      <c r="CL33" s="41" t="e">
        <f t="shared" si="23"/>
        <v>#REF!</v>
      </c>
      <c r="CM33" s="41" t="e">
        <f t="shared" si="23"/>
        <v>#REF!</v>
      </c>
      <c r="CN33" s="41" t="e">
        <f t="shared" si="23"/>
        <v>#REF!</v>
      </c>
      <c r="CO33" s="41" t="e">
        <f t="shared" si="23"/>
        <v>#REF!</v>
      </c>
      <c r="CP33" s="41" t="e">
        <f t="shared" si="23"/>
        <v>#REF!</v>
      </c>
      <c r="CQ33" s="41" t="e">
        <f t="shared" si="23"/>
        <v>#REF!</v>
      </c>
      <c r="CR33" s="41" t="e">
        <f t="shared" si="23"/>
        <v>#REF!</v>
      </c>
      <c r="CS33" s="41" t="e">
        <f t="shared" si="23"/>
        <v>#REF!</v>
      </c>
      <c r="CT33" s="41" t="e">
        <f t="shared" si="23"/>
        <v>#REF!</v>
      </c>
      <c r="CU33" s="41" t="e">
        <f t="shared" si="30"/>
        <v>#REF!</v>
      </c>
      <c r="CV33" s="41" t="e">
        <f t="shared" si="30"/>
        <v>#REF!</v>
      </c>
      <c r="CW33" s="41" t="e">
        <f t="shared" si="30"/>
        <v>#REF!</v>
      </c>
      <c r="CX33" s="41" t="e">
        <f t="shared" si="30"/>
        <v>#REF!</v>
      </c>
      <c r="CY33" s="41" t="e">
        <f t="shared" si="30"/>
        <v>#REF!</v>
      </c>
      <c r="CZ33" s="41" t="e">
        <f t="shared" si="30"/>
        <v>#REF!</v>
      </c>
      <c r="DA33" s="41" t="e">
        <f t="shared" si="30"/>
        <v>#REF!</v>
      </c>
      <c r="DB33" s="41" t="e">
        <f t="shared" si="30"/>
        <v>#REF!</v>
      </c>
      <c r="DC33" s="41" t="e">
        <f t="shared" si="30"/>
        <v>#REF!</v>
      </c>
      <c r="DD33" s="41" t="e">
        <f t="shared" si="30"/>
        <v>#REF!</v>
      </c>
      <c r="DE33" s="41" t="e">
        <f t="shared" si="30"/>
        <v>#REF!</v>
      </c>
      <c r="DF33" s="41" t="e">
        <f t="shared" si="30"/>
        <v>#REF!</v>
      </c>
      <c r="DG33" s="41" t="e">
        <f t="shared" si="30"/>
        <v>#REF!</v>
      </c>
      <c r="DH33" s="41" t="e">
        <f t="shared" si="30"/>
        <v>#REF!</v>
      </c>
      <c r="DI33" s="41" t="e">
        <f t="shared" si="30"/>
        <v>#REF!</v>
      </c>
      <c r="DJ33" s="41" t="e">
        <f t="shared" si="30"/>
        <v>#REF!</v>
      </c>
      <c r="DK33" s="41" t="e">
        <f t="shared" si="24"/>
        <v>#REF!</v>
      </c>
      <c r="DL33" s="41" t="e">
        <f t="shared" si="24"/>
        <v>#REF!</v>
      </c>
      <c r="DM33" s="41" t="e">
        <f t="shared" si="24"/>
        <v>#REF!</v>
      </c>
      <c r="DN33" s="41" t="e">
        <f t="shared" si="24"/>
        <v>#REF!</v>
      </c>
      <c r="DO33" s="41" t="e">
        <f t="shared" si="24"/>
        <v>#REF!</v>
      </c>
      <c r="DP33" s="41" t="e">
        <f t="shared" si="24"/>
        <v>#REF!</v>
      </c>
      <c r="DQ33" s="41" t="e">
        <f t="shared" si="24"/>
        <v>#REF!</v>
      </c>
      <c r="DR33" s="41" t="e">
        <f t="shared" si="24"/>
        <v>#REF!</v>
      </c>
      <c r="DS33" s="41" t="e">
        <f t="shared" si="24"/>
        <v>#REF!</v>
      </c>
      <c r="DT33" s="41" t="e">
        <f t="shared" si="24"/>
        <v>#REF!</v>
      </c>
      <c r="DU33" s="41" t="e">
        <f t="shared" si="24"/>
        <v>#REF!</v>
      </c>
      <c r="DV33" s="41" t="e">
        <f t="shared" si="24"/>
        <v>#REF!</v>
      </c>
      <c r="DW33" s="41" t="e">
        <f t="shared" si="24"/>
        <v>#REF!</v>
      </c>
      <c r="DX33" s="41" t="e">
        <f t="shared" si="24"/>
        <v>#REF!</v>
      </c>
      <c r="DY33" s="41" t="e">
        <f t="shared" si="24"/>
        <v>#REF!</v>
      </c>
      <c r="DZ33" s="41" t="e">
        <f t="shared" si="24"/>
        <v>#REF!</v>
      </c>
      <c r="EA33" s="41" t="e">
        <f t="shared" si="31"/>
        <v>#REF!</v>
      </c>
      <c r="EB33" s="41" t="e">
        <f t="shared" si="31"/>
        <v>#REF!</v>
      </c>
      <c r="EC33" s="41" t="e">
        <f t="shared" si="31"/>
        <v>#REF!</v>
      </c>
      <c r="ED33" s="41" t="e">
        <f t="shared" si="31"/>
        <v>#REF!</v>
      </c>
      <c r="EE33" s="41" t="e">
        <f t="shared" si="31"/>
        <v>#REF!</v>
      </c>
      <c r="EF33" s="41" t="e">
        <f t="shared" si="31"/>
        <v>#REF!</v>
      </c>
      <c r="EG33" s="41" t="e">
        <f t="shared" si="31"/>
        <v>#REF!</v>
      </c>
      <c r="EH33" s="41" t="e">
        <f t="shared" si="31"/>
        <v>#REF!</v>
      </c>
      <c r="EI33" s="41" t="e">
        <f t="shared" si="31"/>
        <v>#REF!</v>
      </c>
      <c r="EJ33" s="41" t="e">
        <f t="shared" si="31"/>
        <v>#REF!</v>
      </c>
      <c r="EK33" s="41" t="e">
        <f t="shared" si="31"/>
        <v>#REF!</v>
      </c>
      <c r="EL33" s="41" t="e">
        <f t="shared" si="31"/>
        <v>#REF!</v>
      </c>
      <c r="EM33" s="41" t="e">
        <f t="shared" si="31"/>
        <v>#REF!</v>
      </c>
      <c r="EN33" s="41" t="e">
        <f t="shared" si="31"/>
        <v>#REF!</v>
      </c>
      <c r="EO33" s="41" t="e">
        <f t="shared" si="31"/>
        <v>#REF!</v>
      </c>
      <c r="EP33" s="41" t="e">
        <f t="shared" si="31"/>
        <v>#REF!</v>
      </c>
      <c r="EQ33" s="41" t="e">
        <f t="shared" si="25"/>
        <v>#REF!</v>
      </c>
      <c r="ER33" s="41" t="e">
        <f t="shared" si="25"/>
        <v>#REF!</v>
      </c>
      <c r="ES33" s="41" t="e">
        <f t="shared" si="25"/>
        <v>#REF!</v>
      </c>
      <c r="ET33" s="41" t="e">
        <f t="shared" si="25"/>
        <v>#REF!</v>
      </c>
      <c r="EU33" s="41" t="e">
        <f t="shared" si="25"/>
        <v>#REF!</v>
      </c>
      <c r="EV33" s="41" t="e">
        <f t="shared" si="25"/>
        <v>#REF!</v>
      </c>
      <c r="EW33" s="41" t="e">
        <f t="shared" si="25"/>
        <v>#REF!</v>
      </c>
      <c r="EX33" s="41" t="e">
        <f t="shared" si="25"/>
        <v>#REF!</v>
      </c>
      <c r="EY33" s="41" t="e">
        <f t="shared" si="25"/>
        <v>#REF!</v>
      </c>
      <c r="EZ33" s="41" t="e">
        <f t="shared" si="25"/>
        <v>#REF!</v>
      </c>
      <c r="FA33" s="41" t="e">
        <f t="shared" si="25"/>
        <v>#REF!</v>
      </c>
      <c r="FB33" s="41" t="e">
        <f t="shared" si="25"/>
        <v>#REF!</v>
      </c>
      <c r="FC33" s="41" t="e">
        <f t="shared" si="25"/>
        <v>#REF!</v>
      </c>
      <c r="FD33" s="41" t="e">
        <f t="shared" si="25"/>
        <v>#REF!</v>
      </c>
      <c r="FE33" s="41" t="e">
        <f t="shared" si="25"/>
        <v>#REF!</v>
      </c>
      <c r="FF33" s="41" t="e">
        <f t="shared" si="25"/>
        <v>#REF!</v>
      </c>
      <c r="FG33" s="41" t="e">
        <f t="shared" si="32"/>
        <v>#REF!</v>
      </c>
      <c r="FH33" s="41" t="e">
        <f t="shared" si="32"/>
        <v>#REF!</v>
      </c>
      <c r="FI33" s="41" t="e">
        <f t="shared" si="32"/>
        <v>#REF!</v>
      </c>
      <c r="FJ33" s="41" t="e">
        <f t="shared" si="32"/>
        <v>#REF!</v>
      </c>
      <c r="FK33" s="41" t="e">
        <f t="shared" si="32"/>
        <v>#REF!</v>
      </c>
      <c r="FL33" s="41" t="e">
        <f t="shared" si="32"/>
        <v>#REF!</v>
      </c>
      <c r="FM33" s="41" t="e">
        <f t="shared" si="32"/>
        <v>#REF!</v>
      </c>
      <c r="FN33" s="41" t="e">
        <f t="shared" si="32"/>
        <v>#REF!</v>
      </c>
      <c r="FO33" s="41" t="e">
        <f t="shared" si="32"/>
        <v>#REF!</v>
      </c>
      <c r="FP33" s="41" t="e">
        <f t="shared" si="32"/>
        <v>#REF!</v>
      </c>
      <c r="FQ33" s="41" t="e">
        <f t="shared" si="32"/>
        <v>#REF!</v>
      </c>
      <c r="FR33" s="41" t="e">
        <f t="shared" si="32"/>
        <v>#REF!</v>
      </c>
      <c r="FS33" s="41" t="e">
        <f t="shared" si="32"/>
        <v>#REF!</v>
      </c>
      <c r="FT33" s="41" t="e">
        <f t="shared" si="32"/>
        <v>#REF!</v>
      </c>
      <c r="FU33" s="41" t="e">
        <f t="shared" si="32"/>
        <v>#REF!</v>
      </c>
      <c r="FV33" s="41" t="e">
        <f t="shared" si="32"/>
        <v>#REF!</v>
      </c>
      <c r="FW33" s="41" t="e">
        <f t="shared" si="26"/>
        <v>#REF!</v>
      </c>
      <c r="FX33" s="41" t="e">
        <f t="shared" si="26"/>
        <v>#REF!</v>
      </c>
      <c r="FY33" s="41" t="e">
        <f t="shared" si="26"/>
        <v>#REF!</v>
      </c>
      <c r="FZ33" s="41" t="e">
        <f t="shared" si="26"/>
        <v>#REF!</v>
      </c>
      <c r="GA33" s="41" t="e">
        <f t="shared" si="26"/>
        <v>#REF!</v>
      </c>
      <c r="GB33" s="41" t="e">
        <f t="shared" si="26"/>
        <v>#REF!</v>
      </c>
      <c r="GC33" s="41" t="e">
        <f t="shared" si="26"/>
        <v>#REF!</v>
      </c>
      <c r="GD33" s="41" t="e">
        <f t="shared" si="26"/>
        <v>#REF!</v>
      </c>
      <c r="GE33" s="41" t="e">
        <f t="shared" si="26"/>
        <v>#REF!</v>
      </c>
      <c r="GF33" s="41" t="e">
        <f t="shared" si="26"/>
        <v>#REF!</v>
      </c>
      <c r="GG33" s="41" t="e">
        <f t="shared" si="26"/>
        <v>#REF!</v>
      </c>
      <c r="GH33" s="41" t="e">
        <f t="shared" si="26"/>
        <v>#REF!</v>
      </c>
      <c r="GI33" s="41" t="e">
        <f t="shared" si="26"/>
        <v>#REF!</v>
      </c>
      <c r="GJ33" s="41" t="e">
        <f t="shared" si="26"/>
        <v>#REF!</v>
      </c>
      <c r="GK33" s="41" t="e">
        <f t="shared" si="26"/>
        <v>#REF!</v>
      </c>
      <c r="GL33" s="41" t="e">
        <f t="shared" si="26"/>
        <v>#REF!</v>
      </c>
      <c r="GM33" s="41" t="e">
        <f t="shared" si="33"/>
        <v>#REF!</v>
      </c>
      <c r="GN33" s="41" t="e">
        <f t="shared" si="33"/>
        <v>#REF!</v>
      </c>
      <c r="GO33" s="41" t="e">
        <f t="shared" si="33"/>
        <v>#REF!</v>
      </c>
      <c r="GP33" s="41" t="e">
        <f t="shared" si="33"/>
        <v>#REF!</v>
      </c>
      <c r="GQ33" s="41" t="e">
        <f t="shared" si="33"/>
        <v>#REF!</v>
      </c>
      <c r="GR33" s="41" t="e">
        <f t="shared" si="33"/>
        <v>#REF!</v>
      </c>
      <c r="GS33" s="41" t="e">
        <f t="shared" si="33"/>
        <v>#REF!</v>
      </c>
      <c r="GT33" s="41" t="e">
        <f t="shared" si="33"/>
        <v>#REF!</v>
      </c>
      <c r="GU33" s="41" t="e">
        <f t="shared" si="33"/>
        <v>#REF!</v>
      </c>
      <c r="GV33" s="41" t="e">
        <f t="shared" si="33"/>
        <v>#REF!</v>
      </c>
      <c r="GW33" s="41" t="e">
        <f t="shared" si="33"/>
        <v>#REF!</v>
      </c>
      <c r="GX33" s="41" t="e">
        <f t="shared" si="33"/>
        <v>#REF!</v>
      </c>
      <c r="GY33" s="41" t="e">
        <f t="shared" si="33"/>
        <v>#REF!</v>
      </c>
      <c r="GZ33" s="41" t="e">
        <f t="shared" si="33"/>
        <v>#REF!</v>
      </c>
      <c r="HA33" s="41" t="e">
        <f t="shared" si="33"/>
        <v>#REF!</v>
      </c>
      <c r="HB33" s="41" t="e">
        <f t="shared" si="33"/>
        <v>#REF!</v>
      </c>
      <c r="HC33" s="41" t="e">
        <f t="shared" si="27"/>
        <v>#REF!</v>
      </c>
      <c r="HD33" s="41" t="e">
        <f t="shared" si="27"/>
        <v>#REF!</v>
      </c>
      <c r="HE33" s="41" t="e">
        <f t="shared" si="27"/>
        <v>#REF!</v>
      </c>
      <c r="HF33" s="41" t="e">
        <f t="shared" si="27"/>
        <v>#REF!</v>
      </c>
      <c r="HG33" s="41" t="e">
        <f t="shared" si="27"/>
        <v>#REF!</v>
      </c>
      <c r="HH33" s="41" t="e">
        <f t="shared" si="27"/>
        <v>#REF!</v>
      </c>
      <c r="HI33" s="41" t="e">
        <f t="shared" si="27"/>
        <v>#REF!</v>
      </c>
      <c r="HJ33" s="41" t="e">
        <f t="shared" si="27"/>
        <v>#REF!</v>
      </c>
    </row>
    <row r="34" spans="1:218" ht="14.4" x14ac:dyDescent="0.3">
      <c r="A34" s="42">
        <v>31</v>
      </c>
      <c r="B34" s="43" t="e">
        <f>'CMM3 - AUX CALC'!$AF$67</f>
        <v>#REF!</v>
      </c>
      <c r="AG34" s="41" t="e">
        <f>$B34/(_xlfn.SINGLE(PrazoConcessao)*12-AG$3+1)</f>
        <v>#REF!</v>
      </c>
      <c r="AH34" s="41" t="e">
        <f t="shared" si="28"/>
        <v>#REF!</v>
      </c>
      <c r="AI34" s="41" t="e">
        <f t="shared" si="28"/>
        <v>#REF!</v>
      </c>
      <c r="AJ34" s="41" t="e">
        <f t="shared" si="21"/>
        <v>#REF!</v>
      </c>
      <c r="AK34" s="41" t="e">
        <f t="shared" si="21"/>
        <v>#REF!</v>
      </c>
      <c r="AL34" s="41" t="e">
        <f t="shared" si="21"/>
        <v>#REF!</v>
      </c>
      <c r="AM34" s="41" t="e">
        <f t="shared" si="21"/>
        <v>#REF!</v>
      </c>
      <c r="AN34" s="41" t="e">
        <f t="shared" si="21"/>
        <v>#REF!</v>
      </c>
      <c r="AO34" s="41" t="e">
        <f t="shared" si="21"/>
        <v>#REF!</v>
      </c>
      <c r="AP34" s="41" t="e">
        <f t="shared" si="21"/>
        <v>#REF!</v>
      </c>
      <c r="AQ34" s="41" t="e">
        <f t="shared" si="21"/>
        <v>#REF!</v>
      </c>
      <c r="AR34" s="41" t="e">
        <f t="shared" si="21"/>
        <v>#REF!</v>
      </c>
      <c r="AS34" s="41" t="e">
        <f t="shared" si="21"/>
        <v>#REF!</v>
      </c>
      <c r="AT34" s="41" t="e">
        <f t="shared" si="21"/>
        <v>#REF!</v>
      </c>
      <c r="AU34" s="41" t="e">
        <f t="shared" si="21"/>
        <v>#REF!</v>
      </c>
      <c r="AV34" s="41" t="e">
        <f t="shared" si="21"/>
        <v>#REF!</v>
      </c>
      <c r="AW34" s="41" t="e">
        <f t="shared" si="21"/>
        <v>#REF!</v>
      </c>
      <c r="AX34" s="41" t="e">
        <f t="shared" si="21"/>
        <v>#REF!</v>
      </c>
      <c r="AY34" s="41" t="e">
        <f t="shared" si="29"/>
        <v>#REF!</v>
      </c>
      <c r="AZ34" s="41" t="e">
        <f t="shared" si="29"/>
        <v>#REF!</v>
      </c>
      <c r="BA34" s="41" t="e">
        <f t="shared" si="29"/>
        <v>#REF!</v>
      </c>
      <c r="BB34" s="41" t="e">
        <f t="shared" si="29"/>
        <v>#REF!</v>
      </c>
      <c r="BC34" s="41" t="e">
        <f t="shared" si="29"/>
        <v>#REF!</v>
      </c>
      <c r="BD34" s="41" t="e">
        <f t="shared" si="29"/>
        <v>#REF!</v>
      </c>
      <c r="BE34" s="41" t="e">
        <f t="shared" si="29"/>
        <v>#REF!</v>
      </c>
      <c r="BF34" s="41" t="e">
        <f t="shared" si="29"/>
        <v>#REF!</v>
      </c>
      <c r="BG34" s="41" t="e">
        <f t="shared" si="29"/>
        <v>#REF!</v>
      </c>
      <c r="BH34" s="41" t="e">
        <f t="shared" si="29"/>
        <v>#REF!</v>
      </c>
      <c r="BI34" s="41" t="e">
        <f t="shared" si="29"/>
        <v>#REF!</v>
      </c>
      <c r="BJ34" s="41" t="e">
        <f t="shared" si="29"/>
        <v>#REF!</v>
      </c>
      <c r="BK34" s="41" t="e">
        <f t="shared" si="29"/>
        <v>#REF!</v>
      </c>
      <c r="BL34" s="41" t="e">
        <f t="shared" si="29"/>
        <v>#REF!</v>
      </c>
      <c r="BM34" s="41" t="e">
        <f t="shared" si="29"/>
        <v>#REF!</v>
      </c>
      <c r="BN34" s="41" t="e">
        <f t="shared" si="29"/>
        <v>#REF!</v>
      </c>
      <c r="BO34" s="41" t="e">
        <f t="shared" si="22"/>
        <v>#REF!</v>
      </c>
      <c r="BP34" s="41" t="e">
        <f t="shared" si="22"/>
        <v>#REF!</v>
      </c>
      <c r="BQ34" s="41" t="e">
        <f t="shared" si="22"/>
        <v>#REF!</v>
      </c>
      <c r="BR34" s="41" t="e">
        <f t="shared" si="22"/>
        <v>#REF!</v>
      </c>
      <c r="BS34" s="41" t="e">
        <f t="shared" si="22"/>
        <v>#REF!</v>
      </c>
      <c r="BT34" s="41" t="e">
        <f t="shared" si="22"/>
        <v>#REF!</v>
      </c>
      <c r="BU34" s="41" t="e">
        <f t="shared" si="22"/>
        <v>#REF!</v>
      </c>
      <c r="BV34" s="41" t="e">
        <f t="shared" si="22"/>
        <v>#REF!</v>
      </c>
      <c r="BW34" s="41" t="e">
        <f t="shared" si="22"/>
        <v>#REF!</v>
      </c>
      <c r="BX34" s="41" t="e">
        <f t="shared" si="22"/>
        <v>#REF!</v>
      </c>
      <c r="BY34" s="41" t="e">
        <f t="shared" si="22"/>
        <v>#REF!</v>
      </c>
      <c r="BZ34" s="41" t="e">
        <f t="shared" si="22"/>
        <v>#REF!</v>
      </c>
      <c r="CA34" s="41" t="e">
        <f t="shared" si="22"/>
        <v>#REF!</v>
      </c>
      <c r="CB34" s="41" t="e">
        <f t="shared" si="22"/>
        <v>#REF!</v>
      </c>
      <c r="CC34" s="41" t="e">
        <f t="shared" si="22"/>
        <v>#REF!</v>
      </c>
      <c r="CD34" s="41" t="e">
        <f t="shared" si="22"/>
        <v>#REF!</v>
      </c>
      <c r="CE34" s="41" t="e">
        <f t="shared" si="23"/>
        <v>#REF!</v>
      </c>
      <c r="CF34" s="41" t="e">
        <f t="shared" si="23"/>
        <v>#REF!</v>
      </c>
      <c r="CG34" s="41" t="e">
        <f t="shared" si="23"/>
        <v>#REF!</v>
      </c>
      <c r="CH34" s="41" t="e">
        <f t="shared" si="23"/>
        <v>#REF!</v>
      </c>
      <c r="CI34" s="41" t="e">
        <f t="shared" si="23"/>
        <v>#REF!</v>
      </c>
      <c r="CJ34" s="41" t="e">
        <f t="shared" si="23"/>
        <v>#REF!</v>
      </c>
      <c r="CK34" s="41" t="e">
        <f t="shared" si="23"/>
        <v>#REF!</v>
      </c>
      <c r="CL34" s="41" t="e">
        <f t="shared" si="23"/>
        <v>#REF!</v>
      </c>
      <c r="CM34" s="41" t="e">
        <f t="shared" si="23"/>
        <v>#REF!</v>
      </c>
      <c r="CN34" s="41" t="e">
        <f t="shared" si="23"/>
        <v>#REF!</v>
      </c>
      <c r="CO34" s="41" t="e">
        <f t="shared" si="23"/>
        <v>#REF!</v>
      </c>
      <c r="CP34" s="41" t="e">
        <f t="shared" si="23"/>
        <v>#REF!</v>
      </c>
      <c r="CQ34" s="41" t="e">
        <f t="shared" si="23"/>
        <v>#REF!</v>
      </c>
      <c r="CR34" s="41" t="e">
        <f t="shared" si="23"/>
        <v>#REF!</v>
      </c>
      <c r="CS34" s="41" t="e">
        <f t="shared" si="23"/>
        <v>#REF!</v>
      </c>
      <c r="CT34" s="41" t="e">
        <f t="shared" ref="CT34:DI51" si="34">CS34</f>
        <v>#REF!</v>
      </c>
      <c r="CU34" s="41" t="e">
        <f t="shared" si="30"/>
        <v>#REF!</v>
      </c>
      <c r="CV34" s="41" t="e">
        <f t="shared" si="30"/>
        <v>#REF!</v>
      </c>
      <c r="CW34" s="41" t="e">
        <f t="shared" si="30"/>
        <v>#REF!</v>
      </c>
      <c r="CX34" s="41" t="e">
        <f t="shared" si="30"/>
        <v>#REF!</v>
      </c>
      <c r="CY34" s="41" t="e">
        <f t="shared" si="30"/>
        <v>#REF!</v>
      </c>
      <c r="CZ34" s="41" t="e">
        <f t="shared" si="30"/>
        <v>#REF!</v>
      </c>
      <c r="DA34" s="41" t="e">
        <f t="shared" si="30"/>
        <v>#REF!</v>
      </c>
      <c r="DB34" s="41" t="e">
        <f t="shared" si="30"/>
        <v>#REF!</v>
      </c>
      <c r="DC34" s="41" t="e">
        <f t="shared" si="30"/>
        <v>#REF!</v>
      </c>
      <c r="DD34" s="41" t="e">
        <f t="shared" si="30"/>
        <v>#REF!</v>
      </c>
      <c r="DE34" s="41" t="e">
        <f t="shared" si="30"/>
        <v>#REF!</v>
      </c>
      <c r="DF34" s="41" t="e">
        <f t="shared" si="30"/>
        <v>#REF!</v>
      </c>
      <c r="DG34" s="41" t="e">
        <f t="shared" si="30"/>
        <v>#REF!</v>
      </c>
      <c r="DH34" s="41" t="e">
        <f t="shared" si="30"/>
        <v>#REF!</v>
      </c>
      <c r="DI34" s="41" t="e">
        <f t="shared" si="30"/>
        <v>#REF!</v>
      </c>
      <c r="DJ34" s="41" t="e">
        <f t="shared" si="30"/>
        <v>#REF!</v>
      </c>
      <c r="DK34" s="41" t="e">
        <f t="shared" si="24"/>
        <v>#REF!</v>
      </c>
      <c r="DL34" s="41" t="e">
        <f t="shared" si="24"/>
        <v>#REF!</v>
      </c>
      <c r="DM34" s="41" t="e">
        <f t="shared" si="24"/>
        <v>#REF!</v>
      </c>
      <c r="DN34" s="41" t="e">
        <f t="shared" si="24"/>
        <v>#REF!</v>
      </c>
      <c r="DO34" s="41" t="e">
        <f t="shared" si="24"/>
        <v>#REF!</v>
      </c>
      <c r="DP34" s="41" t="e">
        <f t="shared" si="24"/>
        <v>#REF!</v>
      </c>
      <c r="DQ34" s="41" t="e">
        <f t="shared" si="24"/>
        <v>#REF!</v>
      </c>
      <c r="DR34" s="41" t="e">
        <f t="shared" si="24"/>
        <v>#REF!</v>
      </c>
      <c r="DS34" s="41" t="e">
        <f t="shared" si="24"/>
        <v>#REF!</v>
      </c>
      <c r="DT34" s="41" t="e">
        <f t="shared" si="24"/>
        <v>#REF!</v>
      </c>
      <c r="DU34" s="41" t="e">
        <f t="shared" si="24"/>
        <v>#REF!</v>
      </c>
      <c r="DV34" s="41" t="e">
        <f t="shared" si="24"/>
        <v>#REF!</v>
      </c>
      <c r="DW34" s="41" t="e">
        <f t="shared" si="24"/>
        <v>#REF!</v>
      </c>
      <c r="DX34" s="41" t="e">
        <f t="shared" si="24"/>
        <v>#REF!</v>
      </c>
      <c r="DY34" s="41" t="e">
        <f t="shared" si="24"/>
        <v>#REF!</v>
      </c>
      <c r="DZ34" s="41" t="e">
        <f t="shared" ref="DZ34:EO51" si="35">DY34</f>
        <v>#REF!</v>
      </c>
      <c r="EA34" s="41" t="e">
        <f t="shared" si="31"/>
        <v>#REF!</v>
      </c>
      <c r="EB34" s="41" t="e">
        <f t="shared" si="31"/>
        <v>#REF!</v>
      </c>
      <c r="EC34" s="41" t="e">
        <f t="shared" si="31"/>
        <v>#REF!</v>
      </c>
      <c r="ED34" s="41" t="e">
        <f t="shared" si="31"/>
        <v>#REF!</v>
      </c>
      <c r="EE34" s="41" t="e">
        <f t="shared" si="31"/>
        <v>#REF!</v>
      </c>
      <c r="EF34" s="41" t="e">
        <f t="shared" si="31"/>
        <v>#REF!</v>
      </c>
      <c r="EG34" s="41" t="e">
        <f t="shared" si="31"/>
        <v>#REF!</v>
      </c>
      <c r="EH34" s="41" t="e">
        <f t="shared" si="31"/>
        <v>#REF!</v>
      </c>
      <c r="EI34" s="41" t="e">
        <f t="shared" si="31"/>
        <v>#REF!</v>
      </c>
      <c r="EJ34" s="41" t="e">
        <f t="shared" si="31"/>
        <v>#REF!</v>
      </c>
      <c r="EK34" s="41" t="e">
        <f t="shared" si="31"/>
        <v>#REF!</v>
      </c>
      <c r="EL34" s="41" t="e">
        <f t="shared" si="31"/>
        <v>#REF!</v>
      </c>
      <c r="EM34" s="41" t="e">
        <f t="shared" si="31"/>
        <v>#REF!</v>
      </c>
      <c r="EN34" s="41" t="e">
        <f t="shared" si="31"/>
        <v>#REF!</v>
      </c>
      <c r="EO34" s="41" t="e">
        <f t="shared" si="31"/>
        <v>#REF!</v>
      </c>
      <c r="EP34" s="41" t="e">
        <f t="shared" si="31"/>
        <v>#REF!</v>
      </c>
      <c r="EQ34" s="41" t="e">
        <f t="shared" si="25"/>
        <v>#REF!</v>
      </c>
      <c r="ER34" s="41" t="e">
        <f t="shared" si="25"/>
        <v>#REF!</v>
      </c>
      <c r="ES34" s="41" t="e">
        <f t="shared" si="25"/>
        <v>#REF!</v>
      </c>
      <c r="ET34" s="41" t="e">
        <f t="shared" si="25"/>
        <v>#REF!</v>
      </c>
      <c r="EU34" s="41" t="e">
        <f t="shared" si="25"/>
        <v>#REF!</v>
      </c>
      <c r="EV34" s="41" t="e">
        <f t="shared" si="25"/>
        <v>#REF!</v>
      </c>
      <c r="EW34" s="41" t="e">
        <f t="shared" si="25"/>
        <v>#REF!</v>
      </c>
      <c r="EX34" s="41" t="e">
        <f t="shared" si="25"/>
        <v>#REF!</v>
      </c>
      <c r="EY34" s="41" t="e">
        <f t="shared" si="25"/>
        <v>#REF!</v>
      </c>
      <c r="EZ34" s="41" t="e">
        <f t="shared" si="25"/>
        <v>#REF!</v>
      </c>
      <c r="FA34" s="41" t="e">
        <f t="shared" si="25"/>
        <v>#REF!</v>
      </c>
      <c r="FB34" s="41" t="e">
        <f t="shared" si="25"/>
        <v>#REF!</v>
      </c>
      <c r="FC34" s="41" t="e">
        <f t="shared" si="25"/>
        <v>#REF!</v>
      </c>
      <c r="FD34" s="41" t="e">
        <f t="shared" si="25"/>
        <v>#REF!</v>
      </c>
      <c r="FE34" s="41" t="e">
        <f t="shared" si="25"/>
        <v>#REF!</v>
      </c>
      <c r="FF34" s="41" t="e">
        <f t="shared" ref="FF34:FU51" si="36">FE34</f>
        <v>#REF!</v>
      </c>
      <c r="FG34" s="41" t="e">
        <f t="shared" si="32"/>
        <v>#REF!</v>
      </c>
      <c r="FH34" s="41" t="e">
        <f t="shared" si="32"/>
        <v>#REF!</v>
      </c>
      <c r="FI34" s="41" t="e">
        <f t="shared" si="32"/>
        <v>#REF!</v>
      </c>
      <c r="FJ34" s="41" t="e">
        <f t="shared" si="32"/>
        <v>#REF!</v>
      </c>
      <c r="FK34" s="41" t="e">
        <f t="shared" si="32"/>
        <v>#REF!</v>
      </c>
      <c r="FL34" s="41" t="e">
        <f t="shared" si="32"/>
        <v>#REF!</v>
      </c>
      <c r="FM34" s="41" t="e">
        <f t="shared" si="32"/>
        <v>#REF!</v>
      </c>
      <c r="FN34" s="41" t="e">
        <f t="shared" si="32"/>
        <v>#REF!</v>
      </c>
      <c r="FO34" s="41" t="e">
        <f t="shared" si="32"/>
        <v>#REF!</v>
      </c>
      <c r="FP34" s="41" t="e">
        <f t="shared" si="32"/>
        <v>#REF!</v>
      </c>
      <c r="FQ34" s="41" t="e">
        <f t="shared" si="32"/>
        <v>#REF!</v>
      </c>
      <c r="FR34" s="41" t="e">
        <f t="shared" si="32"/>
        <v>#REF!</v>
      </c>
      <c r="FS34" s="41" t="e">
        <f t="shared" si="32"/>
        <v>#REF!</v>
      </c>
      <c r="FT34" s="41" t="e">
        <f t="shared" si="32"/>
        <v>#REF!</v>
      </c>
      <c r="FU34" s="41" t="e">
        <f t="shared" si="32"/>
        <v>#REF!</v>
      </c>
      <c r="FV34" s="41" t="e">
        <f t="shared" si="32"/>
        <v>#REF!</v>
      </c>
      <c r="FW34" s="41" t="e">
        <f t="shared" si="26"/>
        <v>#REF!</v>
      </c>
      <c r="FX34" s="41" t="e">
        <f t="shared" si="26"/>
        <v>#REF!</v>
      </c>
      <c r="FY34" s="41" t="e">
        <f t="shared" si="26"/>
        <v>#REF!</v>
      </c>
      <c r="FZ34" s="41" t="e">
        <f t="shared" si="26"/>
        <v>#REF!</v>
      </c>
      <c r="GA34" s="41" t="e">
        <f t="shared" si="26"/>
        <v>#REF!</v>
      </c>
      <c r="GB34" s="41" t="e">
        <f t="shared" si="26"/>
        <v>#REF!</v>
      </c>
      <c r="GC34" s="41" t="e">
        <f t="shared" si="26"/>
        <v>#REF!</v>
      </c>
      <c r="GD34" s="41" t="e">
        <f t="shared" si="26"/>
        <v>#REF!</v>
      </c>
      <c r="GE34" s="41" t="e">
        <f t="shared" si="26"/>
        <v>#REF!</v>
      </c>
      <c r="GF34" s="41" t="e">
        <f t="shared" si="26"/>
        <v>#REF!</v>
      </c>
      <c r="GG34" s="41" t="e">
        <f t="shared" si="26"/>
        <v>#REF!</v>
      </c>
      <c r="GH34" s="41" t="e">
        <f t="shared" si="26"/>
        <v>#REF!</v>
      </c>
      <c r="GI34" s="41" t="e">
        <f t="shared" si="26"/>
        <v>#REF!</v>
      </c>
      <c r="GJ34" s="41" t="e">
        <f t="shared" si="26"/>
        <v>#REF!</v>
      </c>
      <c r="GK34" s="41" t="e">
        <f t="shared" si="26"/>
        <v>#REF!</v>
      </c>
      <c r="GL34" s="41" t="e">
        <f t="shared" ref="GL34:HA51" si="37">GK34</f>
        <v>#REF!</v>
      </c>
      <c r="GM34" s="41" t="e">
        <f t="shared" si="33"/>
        <v>#REF!</v>
      </c>
      <c r="GN34" s="41" t="e">
        <f t="shared" si="33"/>
        <v>#REF!</v>
      </c>
      <c r="GO34" s="41" t="e">
        <f t="shared" si="33"/>
        <v>#REF!</v>
      </c>
      <c r="GP34" s="41" t="e">
        <f t="shared" si="33"/>
        <v>#REF!</v>
      </c>
      <c r="GQ34" s="41" t="e">
        <f t="shared" si="33"/>
        <v>#REF!</v>
      </c>
      <c r="GR34" s="41" t="e">
        <f t="shared" si="33"/>
        <v>#REF!</v>
      </c>
      <c r="GS34" s="41" t="e">
        <f t="shared" si="33"/>
        <v>#REF!</v>
      </c>
      <c r="GT34" s="41" t="e">
        <f t="shared" si="33"/>
        <v>#REF!</v>
      </c>
      <c r="GU34" s="41" t="e">
        <f t="shared" si="33"/>
        <v>#REF!</v>
      </c>
      <c r="GV34" s="41" t="e">
        <f t="shared" si="33"/>
        <v>#REF!</v>
      </c>
      <c r="GW34" s="41" t="e">
        <f t="shared" si="33"/>
        <v>#REF!</v>
      </c>
      <c r="GX34" s="41" t="e">
        <f t="shared" si="33"/>
        <v>#REF!</v>
      </c>
      <c r="GY34" s="41" t="e">
        <f t="shared" si="33"/>
        <v>#REF!</v>
      </c>
      <c r="GZ34" s="41" t="e">
        <f t="shared" si="33"/>
        <v>#REF!</v>
      </c>
      <c r="HA34" s="41" t="e">
        <f t="shared" si="33"/>
        <v>#REF!</v>
      </c>
      <c r="HB34" s="41" t="e">
        <f t="shared" si="33"/>
        <v>#REF!</v>
      </c>
      <c r="HC34" s="41" t="e">
        <f t="shared" si="27"/>
        <v>#REF!</v>
      </c>
      <c r="HD34" s="41" t="e">
        <f t="shared" si="27"/>
        <v>#REF!</v>
      </c>
      <c r="HE34" s="41" t="e">
        <f t="shared" si="27"/>
        <v>#REF!</v>
      </c>
      <c r="HF34" s="41" t="e">
        <f t="shared" si="27"/>
        <v>#REF!</v>
      </c>
      <c r="HG34" s="41" t="e">
        <f t="shared" si="27"/>
        <v>#REF!</v>
      </c>
      <c r="HH34" s="41" t="e">
        <f t="shared" si="27"/>
        <v>#REF!</v>
      </c>
      <c r="HI34" s="41" t="e">
        <f t="shared" si="27"/>
        <v>#REF!</v>
      </c>
      <c r="HJ34" s="41" t="e">
        <f t="shared" si="27"/>
        <v>#REF!</v>
      </c>
    </row>
    <row r="35" spans="1:218" ht="14.4" x14ac:dyDescent="0.3">
      <c r="A35" s="42">
        <v>32</v>
      </c>
      <c r="B35" s="43" t="e">
        <f>'CMM3 - AUX CALC'!$AG$67</f>
        <v>#REF!</v>
      </c>
      <c r="AH35" s="41" t="e">
        <f>$B35/(_xlfn.SINGLE(PrazoConcessao)*12-AH$3+1)</f>
        <v>#REF!</v>
      </c>
      <c r="AI35" s="41" t="e">
        <f t="shared" si="28"/>
        <v>#REF!</v>
      </c>
      <c r="AJ35" s="41" t="e">
        <f t="shared" ref="AJ35:AY50" si="38">AI35</f>
        <v>#REF!</v>
      </c>
      <c r="AK35" s="41" t="e">
        <f t="shared" si="38"/>
        <v>#REF!</v>
      </c>
      <c r="AL35" s="41" t="e">
        <f t="shared" si="38"/>
        <v>#REF!</v>
      </c>
      <c r="AM35" s="41" t="e">
        <f t="shared" si="38"/>
        <v>#REF!</v>
      </c>
      <c r="AN35" s="41" t="e">
        <f t="shared" si="38"/>
        <v>#REF!</v>
      </c>
      <c r="AO35" s="41" t="e">
        <f t="shared" si="38"/>
        <v>#REF!</v>
      </c>
      <c r="AP35" s="41" t="e">
        <f t="shared" si="38"/>
        <v>#REF!</v>
      </c>
      <c r="AQ35" s="41" t="e">
        <f t="shared" si="38"/>
        <v>#REF!</v>
      </c>
      <c r="AR35" s="41" t="e">
        <f t="shared" si="38"/>
        <v>#REF!</v>
      </c>
      <c r="AS35" s="41" t="e">
        <f t="shared" si="38"/>
        <v>#REF!</v>
      </c>
      <c r="AT35" s="41" t="e">
        <f t="shared" si="38"/>
        <v>#REF!</v>
      </c>
      <c r="AU35" s="41" t="e">
        <f t="shared" si="38"/>
        <v>#REF!</v>
      </c>
      <c r="AV35" s="41" t="e">
        <f t="shared" si="38"/>
        <v>#REF!</v>
      </c>
      <c r="AW35" s="41" t="e">
        <f t="shared" si="38"/>
        <v>#REF!</v>
      </c>
      <c r="AX35" s="41" t="e">
        <f t="shared" si="38"/>
        <v>#REF!</v>
      </c>
      <c r="AY35" s="41" t="e">
        <f t="shared" si="29"/>
        <v>#REF!</v>
      </c>
      <c r="AZ35" s="41" t="e">
        <f t="shared" si="29"/>
        <v>#REF!</v>
      </c>
      <c r="BA35" s="41" t="e">
        <f t="shared" si="29"/>
        <v>#REF!</v>
      </c>
      <c r="BB35" s="41" t="e">
        <f t="shared" si="29"/>
        <v>#REF!</v>
      </c>
      <c r="BC35" s="41" t="e">
        <f t="shared" si="29"/>
        <v>#REF!</v>
      </c>
      <c r="BD35" s="41" t="e">
        <f t="shared" si="29"/>
        <v>#REF!</v>
      </c>
      <c r="BE35" s="41" t="e">
        <f t="shared" si="29"/>
        <v>#REF!</v>
      </c>
      <c r="BF35" s="41" t="e">
        <f t="shared" si="29"/>
        <v>#REF!</v>
      </c>
      <c r="BG35" s="41" t="e">
        <f t="shared" si="29"/>
        <v>#REF!</v>
      </c>
      <c r="BH35" s="41" t="e">
        <f t="shared" si="29"/>
        <v>#REF!</v>
      </c>
      <c r="BI35" s="41" t="e">
        <f t="shared" si="29"/>
        <v>#REF!</v>
      </c>
      <c r="BJ35" s="41" t="e">
        <f t="shared" si="29"/>
        <v>#REF!</v>
      </c>
      <c r="BK35" s="41" t="e">
        <f t="shared" si="29"/>
        <v>#REF!</v>
      </c>
      <c r="BL35" s="41" t="e">
        <f t="shared" si="29"/>
        <v>#REF!</v>
      </c>
      <c r="BM35" s="41" t="e">
        <f t="shared" si="29"/>
        <v>#REF!</v>
      </c>
      <c r="BN35" s="41" t="e">
        <f t="shared" ref="BN35:CC50" si="39">BM35</f>
        <v>#REF!</v>
      </c>
      <c r="BO35" s="41" t="e">
        <f t="shared" si="39"/>
        <v>#REF!</v>
      </c>
      <c r="BP35" s="41" t="e">
        <f t="shared" si="39"/>
        <v>#REF!</v>
      </c>
      <c r="BQ35" s="41" t="e">
        <f t="shared" si="39"/>
        <v>#REF!</v>
      </c>
      <c r="BR35" s="41" t="e">
        <f t="shared" si="39"/>
        <v>#REF!</v>
      </c>
      <c r="BS35" s="41" t="e">
        <f t="shared" si="39"/>
        <v>#REF!</v>
      </c>
      <c r="BT35" s="41" t="e">
        <f t="shared" si="39"/>
        <v>#REF!</v>
      </c>
      <c r="BU35" s="41" t="e">
        <f t="shared" si="39"/>
        <v>#REF!</v>
      </c>
      <c r="BV35" s="41" t="e">
        <f t="shared" si="39"/>
        <v>#REF!</v>
      </c>
      <c r="BW35" s="41" t="e">
        <f t="shared" si="39"/>
        <v>#REF!</v>
      </c>
      <c r="BX35" s="41" t="e">
        <f t="shared" si="39"/>
        <v>#REF!</v>
      </c>
      <c r="BY35" s="41" t="e">
        <f t="shared" si="39"/>
        <v>#REF!</v>
      </c>
      <c r="BZ35" s="41" t="e">
        <f t="shared" si="39"/>
        <v>#REF!</v>
      </c>
      <c r="CA35" s="41" t="e">
        <f t="shared" si="39"/>
        <v>#REF!</v>
      </c>
      <c r="CB35" s="41" t="e">
        <f t="shared" si="39"/>
        <v>#REF!</v>
      </c>
      <c r="CC35" s="41" t="e">
        <f t="shared" si="39"/>
        <v>#REF!</v>
      </c>
      <c r="CD35" s="41" t="e">
        <f t="shared" ref="CD35:CS50" si="40">CC35</f>
        <v>#REF!</v>
      </c>
      <c r="CE35" s="41" t="e">
        <f t="shared" si="40"/>
        <v>#REF!</v>
      </c>
      <c r="CF35" s="41" t="e">
        <f t="shared" si="40"/>
        <v>#REF!</v>
      </c>
      <c r="CG35" s="41" t="e">
        <f t="shared" si="40"/>
        <v>#REF!</v>
      </c>
      <c r="CH35" s="41" t="e">
        <f t="shared" si="40"/>
        <v>#REF!</v>
      </c>
      <c r="CI35" s="41" t="e">
        <f t="shared" si="40"/>
        <v>#REF!</v>
      </c>
      <c r="CJ35" s="41" t="e">
        <f t="shared" si="40"/>
        <v>#REF!</v>
      </c>
      <c r="CK35" s="41" t="e">
        <f t="shared" si="40"/>
        <v>#REF!</v>
      </c>
      <c r="CL35" s="41" t="e">
        <f t="shared" si="40"/>
        <v>#REF!</v>
      </c>
      <c r="CM35" s="41" t="e">
        <f t="shared" si="40"/>
        <v>#REF!</v>
      </c>
      <c r="CN35" s="41" t="e">
        <f t="shared" si="40"/>
        <v>#REF!</v>
      </c>
      <c r="CO35" s="41" t="e">
        <f t="shared" si="40"/>
        <v>#REF!</v>
      </c>
      <c r="CP35" s="41" t="e">
        <f t="shared" si="40"/>
        <v>#REF!</v>
      </c>
      <c r="CQ35" s="41" t="e">
        <f t="shared" si="40"/>
        <v>#REF!</v>
      </c>
      <c r="CR35" s="41" t="e">
        <f t="shared" si="40"/>
        <v>#REF!</v>
      </c>
      <c r="CS35" s="41" t="e">
        <f t="shared" si="40"/>
        <v>#REF!</v>
      </c>
      <c r="CT35" s="41" t="e">
        <f t="shared" si="34"/>
        <v>#REF!</v>
      </c>
      <c r="CU35" s="41" t="e">
        <f t="shared" si="30"/>
        <v>#REF!</v>
      </c>
      <c r="CV35" s="41" t="e">
        <f t="shared" si="30"/>
        <v>#REF!</v>
      </c>
      <c r="CW35" s="41" t="e">
        <f t="shared" si="30"/>
        <v>#REF!</v>
      </c>
      <c r="CX35" s="41" t="e">
        <f t="shared" si="30"/>
        <v>#REF!</v>
      </c>
      <c r="CY35" s="41" t="e">
        <f t="shared" si="30"/>
        <v>#REF!</v>
      </c>
      <c r="CZ35" s="41" t="e">
        <f t="shared" si="30"/>
        <v>#REF!</v>
      </c>
      <c r="DA35" s="41" t="e">
        <f t="shared" si="30"/>
        <v>#REF!</v>
      </c>
      <c r="DB35" s="41" t="e">
        <f t="shared" si="30"/>
        <v>#REF!</v>
      </c>
      <c r="DC35" s="41" t="e">
        <f t="shared" si="30"/>
        <v>#REF!</v>
      </c>
      <c r="DD35" s="41" t="e">
        <f t="shared" si="30"/>
        <v>#REF!</v>
      </c>
      <c r="DE35" s="41" t="e">
        <f t="shared" si="30"/>
        <v>#REF!</v>
      </c>
      <c r="DF35" s="41" t="e">
        <f t="shared" si="30"/>
        <v>#REF!</v>
      </c>
      <c r="DG35" s="41" t="e">
        <f t="shared" si="30"/>
        <v>#REF!</v>
      </c>
      <c r="DH35" s="41" t="e">
        <f t="shared" si="30"/>
        <v>#REF!</v>
      </c>
      <c r="DI35" s="41" t="e">
        <f t="shared" si="30"/>
        <v>#REF!</v>
      </c>
      <c r="DJ35" s="41" t="e">
        <f t="shared" ref="DJ35:DY50" si="41">DI35</f>
        <v>#REF!</v>
      </c>
      <c r="DK35" s="41" t="e">
        <f t="shared" si="41"/>
        <v>#REF!</v>
      </c>
      <c r="DL35" s="41" t="e">
        <f t="shared" si="41"/>
        <v>#REF!</v>
      </c>
      <c r="DM35" s="41" t="e">
        <f t="shared" si="41"/>
        <v>#REF!</v>
      </c>
      <c r="DN35" s="41" t="e">
        <f t="shared" si="41"/>
        <v>#REF!</v>
      </c>
      <c r="DO35" s="41" t="e">
        <f t="shared" si="41"/>
        <v>#REF!</v>
      </c>
      <c r="DP35" s="41" t="e">
        <f t="shared" si="41"/>
        <v>#REF!</v>
      </c>
      <c r="DQ35" s="41" t="e">
        <f t="shared" si="41"/>
        <v>#REF!</v>
      </c>
      <c r="DR35" s="41" t="e">
        <f t="shared" si="41"/>
        <v>#REF!</v>
      </c>
      <c r="DS35" s="41" t="e">
        <f t="shared" si="41"/>
        <v>#REF!</v>
      </c>
      <c r="DT35" s="41" t="e">
        <f t="shared" si="41"/>
        <v>#REF!</v>
      </c>
      <c r="DU35" s="41" t="e">
        <f t="shared" si="41"/>
        <v>#REF!</v>
      </c>
      <c r="DV35" s="41" t="e">
        <f t="shared" si="41"/>
        <v>#REF!</v>
      </c>
      <c r="DW35" s="41" t="e">
        <f t="shared" si="41"/>
        <v>#REF!</v>
      </c>
      <c r="DX35" s="41" t="e">
        <f t="shared" si="41"/>
        <v>#REF!</v>
      </c>
      <c r="DY35" s="41" t="e">
        <f t="shared" si="41"/>
        <v>#REF!</v>
      </c>
      <c r="DZ35" s="41" t="e">
        <f t="shared" si="35"/>
        <v>#REF!</v>
      </c>
      <c r="EA35" s="41" t="e">
        <f t="shared" si="31"/>
        <v>#REF!</v>
      </c>
      <c r="EB35" s="41" t="e">
        <f t="shared" si="31"/>
        <v>#REF!</v>
      </c>
      <c r="EC35" s="41" t="e">
        <f t="shared" si="31"/>
        <v>#REF!</v>
      </c>
      <c r="ED35" s="41" t="e">
        <f t="shared" si="31"/>
        <v>#REF!</v>
      </c>
      <c r="EE35" s="41" t="e">
        <f t="shared" si="31"/>
        <v>#REF!</v>
      </c>
      <c r="EF35" s="41" t="e">
        <f t="shared" si="31"/>
        <v>#REF!</v>
      </c>
      <c r="EG35" s="41" t="e">
        <f t="shared" si="31"/>
        <v>#REF!</v>
      </c>
      <c r="EH35" s="41" t="e">
        <f t="shared" si="31"/>
        <v>#REF!</v>
      </c>
      <c r="EI35" s="41" t="e">
        <f t="shared" si="31"/>
        <v>#REF!</v>
      </c>
      <c r="EJ35" s="41" t="e">
        <f t="shared" si="31"/>
        <v>#REF!</v>
      </c>
      <c r="EK35" s="41" t="e">
        <f t="shared" si="31"/>
        <v>#REF!</v>
      </c>
      <c r="EL35" s="41" t="e">
        <f t="shared" si="31"/>
        <v>#REF!</v>
      </c>
      <c r="EM35" s="41" t="e">
        <f t="shared" si="31"/>
        <v>#REF!</v>
      </c>
      <c r="EN35" s="41" t="e">
        <f t="shared" si="31"/>
        <v>#REF!</v>
      </c>
      <c r="EO35" s="41" t="e">
        <f t="shared" si="31"/>
        <v>#REF!</v>
      </c>
      <c r="EP35" s="41" t="e">
        <f t="shared" ref="EP35:FE50" si="42">EO35</f>
        <v>#REF!</v>
      </c>
      <c r="EQ35" s="41" t="e">
        <f t="shared" si="42"/>
        <v>#REF!</v>
      </c>
      <c r="ER35" s="41" t="e">
        <f t="shared" si="42"/>
        <v>#REF!</v>
      </c>
      <c r="ES35" s="41" t="e">
        <f t="shared" si="42"/>
        <v>#REF!</v>
      </c>
      <c r="ET35" s="41" t="e">
        <f t="shared" si="42"/>
        <v>#REF!</v>
      </c>
      <c r="EU35" s="41" t="e">
        <f t="shared" si="42"/>
        <v>#REF!</v>
      </c>
      <c r="EV35" s="41" t="e">
        <f t="shared" si="42"/>
        <v>#REF!</v>
      </c>
      <c r="EW35" s="41" t="e">
        <f t="shared" si="42"/>
        <v>#REF!</v>
      </c>
      <c r="EX35" s="41" t="e">
        <f t="shared" si="42"/>
        <v>#REF!</v>
      </c>
      <c r="EY35" s="41" t="e">
        <f t="shared" si="42"/>
        <v>#REF!</v>
      </c>
      <c r="EZ35" s="41" t="e">
        <f t="shared" si="42"/>
        <v>#REF!</v>
      </c>
      <c r="FA35" s="41" t="e">
        <f t="shared" si="42"/>
        <v>#REF!</v>
      </c>
      <c r="FB35" s="41" t="e">
        <f t="shared" si="42"/>
        <v>#REF!</v>
      </c>
      <c r="FC35" s="41" t="e">
        <f t="shared" si="42"/>
        <v>#REF!</v>
      </c>
      <c r="FD35" s="41" t="e">
        <f t="shared" si="42"/>
        <v>#REF!</v>
      </c>
      <c r="FE35" s="41" t="e">
        <f t="shared" si="42"/>
        <v>#REF!</v>
      </c>
      <c r="FF35" s="41" t="e">
        <f t="shared" si="36"/>
        <v>#REF!</v>
      </c>
      <c r="FG35" s="41" t="e">
        <f t="shared" si="32"/>
        <v>#REF!</v>
      </c>
      <c r="FH35" s="41" t="e">
        <f t="shared" si="32"/>
        <v>#REF!</v>
      </c>
      <c r="FI35" s="41" t="e">
        <f t="shared" si="32"/>
        <v>#REF!</v>
      </c>
      <c r="FJ35" s="41" t="e">
        <f t="shared" si="32"/>
        <v>#REF!</v>
      </c>
      <c r="FK35" s="41" t="e">
        <f t="shared" si="32"/>
        <v>#REF!</v>
      </c>
      <c r="FL35" s="41" t="e">
        <f t="shared" si="32"/>
        <v>#REF!</v>
      </c>
      <c r="FM35" s="41" t="e">
        <f t="shared" si="32"/>
        <v>#REF!</v>
      </c>
      <c r="FN35" s="41" t="e">
        <f t="shared" si="32"/>
        <v>#REF!</v>
      </c>
      <c r="FO35" s="41" t="e">
        <f t="shared" si="32"/>
        <v>#REF!</v>
      </c>
      <c r="FP35" s="41" t="e">
        <f t="shared" si="32"/>
        <v>#REF!</v>
      </c>
      <c r="FQ35" s="41" t="e">
        <f t="shared" si="32"/>
        <v>#REF!</v>
      </c>
      <c r="FR35" s="41" t="e">
        <f t="shared" si="32"/>
        <v>#REF!</v>
      </c>
      <c r="FS35" s="41" t="e">
        <f t="shared" si="32"/>
        <v>#REF!</v>
      </c>
      <c r="FT35" s="41" t="e">
        <f t="shared" si="32"/>
        <v>#REF!</v>
      </c>
      <c r="FU35" s="41" t="e">
        <f t="shared" si="32"/>
        <v>#REF!</v>
      </c>
      <c r="FV35" s="41" t="e">
        <f t="shared" ref="FV35:GK50" si="43">FU35</f>
        <v>#REF!</v>
      </c>
      <c r="FW35" s="41" t="e">
        <f t="shared" si="43"/>
        <v>#REF!</v>
      </c>
      <c r="FX35" s="41" t="e">
        <f t="shared" si="43"/>
        <v>#REF!</v>
      </c>
      <c r="FY35" s="41" t="e">
        <f t="shared" si="43"/>
        <v>#REF!</v>
      </c>
      <c r="FZ35" s="41" t="e">
        <f t="shared" si="43"/>
        <v>#REF!</v>
      </c>
      <c r="GA35" s="41" t="e">
        <f t="shared" si="43"/>
        <v>#REF!</v>
      </c>
      <c r="GB35" s="41" t="e">
        <f t="shared" si="43"/>
        <v>#REF!</v>
      </c>
      <c r="GC35" s="41" t="e">
        <f t="shared" si="43"/>
        <v>#REF!</v>
      </c>
      <c r="GD35" s="41" t="e">
        <f t="shared" si="43"/>
        <v>#REF!</v>
      </c>
      <c r="GE35" s="41" t="e">
        <f t="shared" si="43"/>
        <v>#REF!</v>
      </c>
      <c r="GF35" s="41" t="e">
        <f t="shared" si="43"/>
        <v>#REF!</v>
      </c>
      <c r="GG35" s="41" t="e">
        <f t="shared" si="43"/>
        <v>#REF!</v>
      </c>
      <c r="GH35" s="41" t="e">
        <f t="shared" si="43"/>
        <v>#REF!</v>
      </c>
      <c r="GI35" s="41" t="e">
        <f t="shared" si="43"/>
        <v>#REF!</v>
      </c>
      <c r="GJ35" s="41" t="e">
        <f t="shared" si="43"/>
        <v>#REF!</v>
      </c>
      <c r="GK35" s="41" t="e">
        <f t="shared" si="43"/>
        <v>#REF!</v>
      </c>
      <c r="GL35" s="41" t="e">
        <f t="shared" si="37"/>
        <v>#REF!</v>
      </c>
      <c r="GM35" s="41" t="e">
        <f t="shared" si="33"/>
        <v>#REF!</v>
      </c>
      <c r="GN35" s="41" t="e">
        <f t="shared" si="33"/>
        <v>#REF!</v>
      </c>
      <c r="GO35" s="41" t="e">
        <f t="shared" si="33"/>
        <v>#REF!</v>
      </c>
      <c r="GP35" s="41" t="e">
        <f t="shared" si="33"/>
        <v>#REF!</v>
      </c>
      <c r="GQ35" s="41" t="e">
        <f t="shared" si="33"/>
        <v>#REF!</v>
      </c>
      <c r="GR35" s="41" t="e">
        <f t="shared" si="33"/>
        <v>#REF!</v>
      </c>
      <c r="GS35" s="41" t="e">
        <f t="shared" si="33"/>
        <v>#REF!</v>
      </c>
      <c r="GT35" s="41" t="e">
        <f t="shared" si="33"/>
        <v>#REF!</v>
      </c>
      <c r="GU35" s="41" t="e">
        <f t="shared" si="33"/>
        <v>#REF!</v>
      </c>
      <c r="GV35" s="41" t="e">
        <f t="shared" si="33"/>
        <v>#REF!</v>
      </c>
      <c r="GW35" s="41" t="e">
        <f t="shared" si="33"/>
        <v>#REF!</v>
      </c>
      <c r="GX35" s="41" t="e">
        <f t="shared" si="33"/>
        <v>#REF!</v>
      </c>
      <c r="GY35" s="41" t="e">
        <f t="shared" si="33"/>
        <v>#REF!</v>
      </c>
      <c r="GZ35" s="41" t="e">
        <f t="shared" si="33"/>
        <v>#REF!</v>
      </c>
      <c r="HA35" s="41" t="e">
        <f t="shared" si="33"/>
        <v>#REF!</v>
      </c>
      <c r="HB35" s="41" t="e">
        <f t="shared" ref="HB35:HJ63" si="44">HA35</f>
        <v>#REF!</v>
      </c>
      <c r="HC35" s="41" t="e">
        <f t="shared" si="44"/>
        <v>#REF!</v>
      </c>
      <c r="HD35" s="41" t="e">
        <f t="shared" si="44"/>
        <v>#REF!</v>
      </c>
      <c r="HE35" s="41" t="e">
        <f t="shared" si="44"/>
        <v>#REF!</v>
      </c>
      <c r="HF35" s="41" t="e">
        <f t="shared" si="44"/>
        <v>#REF!</v>
      </c>
      <c r="HG35" s="41" t="e">
        <f t="shared" si="44"/>
        <v>#REF!</v>
      </c>
      <c r="HH35" s="41" t="e">
        <f t="shared" si="44"/>
        <v>#REF!</v>
      </c>
      <c r="HI35" s="41" t="e">
        <f t="shared" si="44"/>
        <v>#REF!</v>
      </c>
      <c r="HJ35" s="41" t="e">
        <f t="shared" si="44"/>
        <v>#REF!</v>
      </c>
    </row>
    <row r="36" spans="1:218" ht="14.4" x14ac:dyDescent="0.3">
      <c r="A36" s="42">
        <v>33</v>
      </c>
      <c r="B36" s="43" t="e">
        <f>'CMM3 - AUX CALC'!$AH$67</f>
        <v>#REF!</v>
      </c>
      <c r="AI36" s="41" t="e">
        <f>$B36/(_xlfn.SINGLE(PrazoConcessao)*12-AI$3+1)</f>
        <v>#REF!</v>
      </c>
      <c r="AJ36" s="41" t="e">
        <f t="shared" si="38"/>
        <v>#REF!</v>
      </c>
      <c r="AK36" s="41" t="e">
        <f t="shared" si="38"/>
        <v>#REF!</v>
      </c>
      <c r="AL36" s="41" t="e">
        <f t="shared" si="38"/>
        <v>#REF!</v>
      </c>
      <c r="AM36" s="41" t="e">
        <f t="shared" si="38"/>
        <v>#REF!</v>
      </c>
      <c r="AN36" s="41" t="e">
        <f t="shared" si="38"/>
        <v>#REF!</v>
      </c>
      <c r="AO36" s="41" t="e">
        <f t="shared" si="38"/>
        <v>#REF!</v>
      </c>
      <c r="AP36" s="41" t="e">
        <f t="shared" si="38"/>
        <v>#REF!</v>
      </c>
      <c r="AQ36" s="41" t="e">
        <f t="shared" si="38"/>
        <v>#REF!</v>
      </c>
      <c r="AR36" s="41" t="e">
        <f t="shared" si="38"/>
        <v>#REF!</v>
      </c>
      <c r="AS36" s="41" t="e">
        <f t="shared" si="38"/>
        <v>#REF!</v>
      </c>
      <c r="AT36" s="41" t="e">
        <f t="shared" si="38"/>
        <v>#REF!</v>
      </c>
      <c r="AU36" s="41" t="e">
        <f t="shared" si="38"/>
        <v>#REF!</v>
      </c>
      <c r="AV36" s="41" t="e">
        <f t="shared" si="38"/>
        <v>#REF!</v>
      </c>
      <c r="AW36" s="41" t="e">
        <f t="shared" si="38"/>
        <v>#REF!</v>
      </c>
      <c r="AX36" s="41" t="e">
        <f t="shared" si="38"/>
        <v>#REF!</v>
      </c>
      <c r="AY36" s="41" t="e">
        <f t="shared" si="38"/>
        <v>#REF!</v>
      </c>
      <c r="AZ36" s="41" t="e">
        <f t="shared" ref="AZ36:BO53" si="45">AY36</f>
        <v>#REF!</v>
      </c>
      <c r="BA36" s="41" t="e">
        <f t="shared" si="45"/>
        <v>#REF!</v>
      </c>
      <c r="BB36" s="41" t="e">
        <f t="shared" si="45"/>
        <v>#REF!</v>
      </c>
      <c r="BC36" s="41" t="e">
        <f t="shared" si="45"/>
        <v>#REF!</v>
      </c>
      <c r="BD36" s="41" t="e">
        <f t="shared" si="45"/>
        <v>#REF!</v>
      </c>
      <c r="BE36" s="41" t="e">
        <f t="shared" si="45"/>
        <v>#REF!</v>
      </c>
      <c r="BF36" s="41" t="e">
        <f t="shared" si="45"/>
        <v>#REF!</v>
      </c>
      <c r="BG36" s="41" t="e">
        <f t="shared" si="45"/>
        <v>#REF!</v>
      </c>
      <c r="BH36" s="41" t="e">
        <f t="shared" si="45"/>
        <v>#REF!</v>
      </c>
      <c r="BI36" s="41" t="e">
        <f t="shared" si="45"/>
        <v>#REF!</v>
      </c>
      <c r="BJ36" s="41" t="e">
        <f t="shared" si="45"/>
        <v>#REF!</v>
      </c>
      <c r="BK36" s="41" t="e">
        <f t="shared" si="45"/>
        <v>#REF!</v>
      </c>
      <c r="BL36" s="41" t="e">
        <f t="shared" si="45"/>
        <v>#REF!</v>
      </c>
      <c r="BM36" s="41" t="e">
        <f t="shared" si="45"/>
        <v>#REF!</v>
      </c>
      <c r="BN36" s="41" t="e">
        <f t="shared" si="39"/>
        <v>#REF!</v>
      </c>
      <c r="BO36" s="41" t="e">
        <f t="shared" si="39"/>
        <v>#REF!</v>
      </c>
      <c r="BP36" s="41" t="e">
        <f t="shared" si="39"/>
        <v>#REF!</v>
      </c>
      <c r="BQ36" s="41" t="e">
        <f t="shared" si="39"/>
        <v>#REF!</v>
      </c>
      <c r="BR36" s="41" t="e">
        <f t="shared" si="39"/>
        <v>#REF!</v>
      </c>
      <c r="BS36" s="41" t="e">
        <f t="shared" si="39"/>
        <v>#REF!</v>
      </c>
      <c r="BT36" s="41" t="e">
        <f t="shared" si="39"/>
        <v>#REF!</v>
      </c>
      <c r="BU36" s="41" t="e">
        <f t="shared" si="39"/>
        <v>#REF!</v>
      </c>
      <c r="BV36" s="41" t="e">
        <f t="shared" si="39"/>
        <v>#REF!</v>
      </c>
      <c r="BW36" s="41" t="e">
        <f t="shared" si="39"/>
        <v>#REF!</v>
      </c>
      <c r="BX36" s="41" t="e">
        <f t="shared" si="39"/>
        <v>#REF!</v>
      </c>
      <c r="BY36" s="41" t="e">
        <f t="shared" si="39"/>
        <v>#REF!</v>
      </c>
      <c r="BZ36" s="41" t="e">
        <f t="shared" si="39"/>
        <v>#REF!</v>
      </c>
      <c r="CA36" s="41" t="e">
        <f t="shared" si="39"/>
        <v>#REF!</v>
      </c>
      <c r="CB36" s="41" t="e">
        <f t="shared" si="39"/>
        <v>#REF!</v>
      </c>
      <c r="CC36" s="41" t="e">
        <f t="shared" si="39"/>
        <v>#REF!</v>
      </c>
      <c r="CD36" s="41" t="e">
        <f t="shared" si="40"/>
        <v>#REF!</v>
      </c>
      <c r="CE36" s="41" t="e">
        <f t="shared" si="40"/>
        <v>#REF!</v>
      </c>
      <c r="CF36" s="41" t="e">
        <f t="shared" si="40"/>
        <v>#REF!</v>
      </c>
      <c r="CG36" s="41" t="e">
        <f t="shared" si="40"/>
        <v>#REF!</v>
      </c>
      <c r="CH36" s="41" t="e">
        <f t="shared" si="40"/>
        <v>#REF!</v>
      </c>
      <c r="CI36" s="41" t="e">
        <f t="shared" si="40"/>
        <v>#REF!</v>
      </c>
      <c r="CJ36" s="41" t="e">
        <f t="shared" si="40"/>
        <v>#REF!</v>
      </c>
      <c r="CK36" s="41" t="e">
        <f t="shared" si="40"/>
        <v>#REF!</v>
      </c>
      <c r="CL36" s="41" t="e">
        <f t="shared" si="40"/>
        <v>#REF!</v>
      </c>
      <c r="CM36" s="41" t="e">
        <f t="shared" si="40"/>
        <v>#REF!</v>
      </c>
      <c r="CN36" s="41" t="e">
        <f t="shared" si="40"/>
        <v>#REF!</v>
      </c>
      <c r="CO36" s="41" t="e">
        <f t="shared" si="40"/>
        <v>#REF!</v>
      </c>
      <c r="CP36" s="41" t="e">
        <f t="shared" si="40"/>
        <v>#REF!</v>
      </c>
      <c r="CQ36" s="41" t="e">
        <f t="shared" si="40"/>
        <v>#REF!</v>
      </c>
      <c r="CR36" s="41" t="e">
        <f t="shared" si="40"/>
        <v>#REF!</v>
      </c>
      <c r="CS36" s="41" t="e">
        <f t="shared" si="40"/>
        <v>#REF!</v>
      </c>
      <c r="CT36" s="41" t="e">
        <f t="shared" si="34"/>
        <v>#REF!</v>
      </c>
      <c r="CU36" s="41" t="e">
        <f t="shared" si="34"/>
        <v>#REF!</v>
      </c>
      <c r="CV36" s="41" t="e">
        <f t="shared" si="34"/>
        <v>#REF!</v>
      </c>
      <c r="CW36" s="41" t="e">
        <f t="shared" si="34"/>
        <v>#REF!</v>
      </c>
      <c r="CX36" s="41" t="e">
        <f t="shared" si="34"/>
        <v>#REF!</v>
      </c>
      <c r="CY36" s="41" t="e">
        <f t="shared" si="34"/>
        <v>#REF!</v>
      </c>
      <c r="CZ36" s="41" t="e">
        <f t="shared" si="34"/>
        <v>#REF!</v>
      </c>
      <c r="DA36" s="41" t="e">
        <f t="shared" si="34"/>
        <v>#REF!</v>
      </c>
      <c r="DB36" s="41" t="e">
        <f t="shared" si="34"/>
        <v>#REF!</v>
      </c>
      <c r="DC36" s="41" t="e">
        <f t="shared" si="34"/>
        <v>#REF!</v>
      </c>
      <c r="DD36" s="41" t="e">
        <f t="shared" si="34"/>
        <v>#REF!</v>
      </c>
      <c r="DE36" s="41" t="e">
        <f t="shared" si="34"/>
        <v>#REF!</v>
      </c>
      <c r="DF36" s="41" t="e">
        <f t="shared" si="34"/>
        <v>#REF!</v>
      </c>
      <c r="DG36" s="41" t="e">
        <f t="shared" si="34"/>
        <v>#REF!</v>
      </c>
      <c r="DH36" s="41" t="e">
        <f t="shared" si="34"/>
        <v>#REF!</v>
      </c>
      <c r="DI36" s="41" t="e">
        <f t="shared" si="34"/>
        <v>#REF!</v>
      </c>
      <c r="DJ36" s="41" t="e">
        <f t="shared" si="41"/>
        <v>#REF!</v>
      </c>
      <c r="DK36" s="41" t="e">
        <f t="shared" si="41"/>
        <v>#REF!</v>
      </c>
      <c r="DL36" s="41" t="e">
        <f t="shared" si="41"/>
        <v>#REF!</v>
      </c>
      <c r="DM36" s="41" t="e">
        <f t="shared" si="41"/>
        <v>#REF!</v>
      </c>
      <c r="DN36" s="41" t="e">
        <f t="shared" si="41"/>
        <v>#REF!</v>
      </c>
      <c r="DO36" s="41" t="e">
        <f t="shared" si="41"/>
        <v>#REF!</v>
      </c>
      <c r="DP36" s="41" t="e">
        <f t="shared" si="41"/>
        <v>#REF!</v>
      </c>
      <c r="DQ36" s="41" t="e">
        <f t="shared" si="41"/>
        <v>#REF!</v>
      </c>
      <c r="DR36" s="41" t="e">
        <f t="shared" si="41"/>
        <v>#REF!</v>
      </c>
      <c r="DS36" s="41" t="e">
        <f t="shared" si="41"/>
        <v>#REF!</v>
      </c>
      <c r="DT36" s="41" t="e">
        <f t="shared" si="41"/>
        <v>#REF!</v>
      </c>
      <c r="DU36" s="41" t="e">
        <f t="shared" si="41"/>
        <v>#REF!</v>
      </c>
      <c r="DV36" s="41" t="e">
        <f t="shared" si="41"/>
        <v>#REF!</v>
      </c>
      <c r="DW36" s="41" t="e">
        <f t="shared" si="41"/>
        <v>#REF!</v>
      </c>
      <c r="DX36" s="41" t="e">
        <f t="shared" si="41"/>
        <v>#REF!</v>
      </c>
      <c r="DY36" s="41" t="e">
        <f t="shared" si="41"/>
        <v>#REF!</v>
      </c>
      <c r="DZ36" s="41" t="e">
        <f t="shared" si="35"/>
        <v>#REF!</v>
      </c>
      <c r="EA36" s="41" t="e">
        <f t="shared" si="35"/>
        <v>#REF!</v>
      </c>
      <c r="EB36" s="41" t="e">
        <f t="shared" si="35"/>
        <v>#REF!</v>
      </c>
      <c r="EC36" s="41" t="e">
        <f t="shared" si="35"/>
        <v>#REF!</v>
      </c>
      <c r="ED36" s="41" t="e">
        <f t="shared" si="35"/>
        <v>#REF!</v>
      </c>
      <c r="EE36" s="41" t="e">
        <f t="shared" si="35"/>
        <v>#REF!</v>
      </c>
      <c r="EF36" s="41" t="e">
        <f t="shared" si="35"/>
        <v>#REF!</v>
      </c>
      <c r="EG36" s="41" t="e">
        <f t="shared" si="35"/>
        <v>#REF!</v>
      </c>
      <c r="EH36" s="41" t="e">
        <f t="shared" si="35"/>
        <v>#REF!</v>
      </c>
      <c r="EI36" s="41" t="e">
        <f t="shared" si="35"/>
        <v>#REF!</v>
      </c>
      <c r="EJ36" s="41" t="e">
        <f t="shared" si="35"/>
        <v>#REF!</v>
      </c>
      <c r="EK36" s="41" t="e">
        <f t="shared" si="35"/>
        <v>#REF!</v>
      </c>
      <c r="EL36" s="41" t="e">
        <f t="shared" si="35"/>
        <v>#REF!</v>
      </c>
      <c r="EM36" s="41" t="e">
        <f t="shared" si="35"/>
        <v>#REF!</v>
      </c>
      <c r="EN36" s="41" t="e">
        <f t="shared" si="35"/>
        <v>#REF!</v>
      </c>
      <c r="EO36" s="41" t="e">
        <f t="shared" si="35"/>
        <v>#REF!</v>
      </c>
      <c r="EP36" s="41" t="e">
        <f t="shared" si="42"/>
        <v>#REF!</v>
      </c>
      <c r="EQ36" s="41" t="e">
        <f t="shared" si="42"/>
        <v>#REF!</v>
      </c>
      <c r="ER36" s="41" t="e">
        <f t="shared" si="42"/>
        <v>#REF!</v>
      </c>
      <c r="ES36" s="41" t="e">
        <f t="shared" si="42"/>
        <v>#REF!</v>
      </c>
      <c r="ET36" s="41" t="e">
        <f t="shared" si="42"/>
        <v>#REF!</v>
      </c>
      <c r="EU36" s="41" t="e">
        <f t="shared" si="42"/>
        <v>#REF!</v>
      </c>
      <c r="EV36" s="41" t="e">
        <f t="shared" si="42"/>
        <v>#REF!</v>
      </c>
      <c r="EW36" s="41" t="e">
        <f t="shared" si="42"/>
        <v>#REF!</v>
      </c>
      <c r="EX36" s="41" t="e">
        <f t="shared" si="42"/>
        <v>#REF!</v>
      </c>
      <c r="EY36" s="41" t="e">
        <f t="shared" si="42"/>
        <v>#REF!</v>
      </c>
      <c r="EZ36" s="41" t="e">
        <f t="shared" si="42"/>
        <v>#REF!</v>
      </c>
      <c r="FA36" s="41" t="e">
        <f t="shared" si="42"/>
        <v>#REF!</v>
      </c>
      <c r="FB36" s="41" t="e">
        <f t="shared" si="42"/>
        <v>#REF!</v>
      </c>
      <c r="FC36" s="41" t="e">
        <f t="shared" si="42"/>
        <v>#REF!</v>
      </c>
      <c r="FD36" s="41" t="e">
        <f t="shared" si="42"/>
        <v>#REF!</v>
      </c>
      <c r="FE36" s="41" t="e">
        <f t="shared" si="42"/>
        <v>#REF!</v>
      </c>
      <c r="FF36" s="41" t="e">
        <f t="shared" si="36"/>
        <v>#REF!</v>
      </c>
      <c r="FG36" s="41" t="e">
        <f t="shared" si="36"/>
        <v>#REF!</v>
      </c>
      <c r="FH36" s="41" t="e">
        <f t="shared" si="36"/>
        <v>#REF!</v>
      </c>
      <c r="FI36" s="41" t="e">
        <f t="shared" si="36"/>
        <v>#REF!</v>
      </c>
      <c r="FJ36" s="41" t="e">
        <f t="shared" si="36"/>
        <v>#REF!</v>
      </c>
      <c r="FK36" s="41" t="e">
        <f t="shared" si="36"/>
        <v>#REF!</v>
      </c>
      <c r="FL36" s="41" t="e">
        <f t="shared" si="36"/>
        <v>#REF!</v>
      </c>
      <c r="FM36" s="41" t="e">
        <f t="shared" si="36"/>
        <v>#REF!</v>
      </c>
      <c r="FN36" s="41" t="e">
        <f t="shared" si="36"/>
        <v>#REF!</v>
      </c>
      <c r="FO36" s="41" t="e">
        <f t="shared" si="36"/>
        <v>#REF!</v>
      </c>
      <c r="FP36" s="41" t="e">
        <f t="shared" si="36"/>
        <v>#REF!</v>
      </c>
      <c r="FQ36" s="41" t="e">
        <f t="shared" si="36"/>
        <v>#REF!</v>
      </c>
      <c r="FR36" s="41" t="e">
        <f t="shared" si="36"/>
        <v>#REF!</v>
      </c>
      <c r="FS36" s="41" t="e">
        <f t="shared" si="36"/>
        <v>#REF!</v>
      </c>
      <c r="FT36" s="41" t="e">
        <f t="shared" si="36"/>
        <v>#REF!</v>
      </c>
      <c r="FU36" s="41" t="e">
        <f t="shared" si="36"/>
        <v>#REF!</v>
      </c>
      <c r="FV36" s="41" t="e">
        <f t="shared" si="43"/>
        <v>#REF!</v>
      </c>
      <c r="FW36" s="41" t="e">
        <f t="shared" si="43"/>
        <v>#REF!</v>
      </c>
      <c r="FX36" s="41" t="e">
        <f t="shared" si="43"/>
        <v>#REF!</v>
      </c>
      <c r="FY36" s="41" t="e">
        <f t="shared" si="43"/>
        <v>#REF!</v>
      </c>
      <c r="FZ36" s="41" t="e">
        <f t="shared" si="43"/>
        <v>#REF!</v>
      </c>
      <c r="GA36" s="41" t="e">
        <f t="shared" si="43"/>
        <v>#REF!</v>
      </c>
      <c r="GB36" s="41" t="e">
        <f t="shared" si="43"/>
        <v>#REF!</v>
      </c>
      <c r="GC36" s="41" t="e">
        <f t="shared" si="43"/>
        <v>#REF!</v>
      </c>
      <c r="GD36" s="41" t="e">
        <f t="shared" si="43"/>
        <v>#REF!</v>
      </c>
      <c r="GE36" s="41" t="e">
        <f t="shared" si="43"/>
        <v>#REF!</v>
      </c>
      <c r="GF36" s="41" t="e">
        <f t="shared" si="43"/>
        <v>#REF!</v>
      </c>
      <c r="GG36" s="41" t="e">
        <f t="shared" si="43"/>
        <v>#REF!</v>
      </c>
      <c r="GH36" s="41" t="e">
        <f t="shared" si="43"/>
        <v>#REF!</v>
      </c>
      <c r="GI36" s="41" t="e">
        <f t="shared" si="43"/>
        <v>#REF!</v>
      </c>
      <c r="GJ36" s="41" t="e">
        <f t="shared" si="43"/>
        <v>#REF!</v>
      </c>
      <c r="GK36" s="41" t="e">
        <f t="shared" si="43"/>
        <v>#REF!</v>
      </c>
      <c r="GL36" s="41" t="e">
        <f t="shared" si="37"/>
        <v>#REF!</v>
      </c>
      <c r="GM36" s="41" t="e">
        <f t="shared" si="37"/>
        <v>#REF!</v>
      </c>
      <c r="GN36" s="41" t="e">
        <f t="shared" si="37"/>
        <v>#REF!</v>
      </c>
      <c r="GO36" s="41" t="e">
        <f t="shared" si="37"/>
        <v>#REF!</v>
      </c>
      <c r="GP36" s="41" t="e">
        <f t="shared" si="37"/>
        <v>#REF!</v>
      </c>
      <c r="GQ36" s="41" t="e">
        <f t="shared" si="37"/>
        <v>#REF!</v>
      </c>
      <c r="GR36" s="41" t="e">
        <f t="shared" si="37"/>
        <v>#REF!</v>
      </c>
      <c r="GS36" s="41" t="e">
        <f t="shared" si="37"/>
        <v>#REF!</v>
      </c>
      <c r="GT36" s="41" t="e">
        <f t="shared" si="37"/>
        <v>#REF!</v>
      </c>
      <c r="GU36" s="41" t="e">
        <f t="shared" si="37"/>
        <v>#REF!</v>
      </c>
      <c r="GV36" s="41" t="e">
        <f t="shared" si="37"/>
        <v>#REF!</v>
      </c>
      <c r="GW36" s="41" t="e">
        <f t="shared" si="37"/>
        <v>#REF!</v>
      </c>
      <c r="GX36" s="41" t="e">
        <f t="shared" si="37"/>
        <v>#REF!</v>
      </c>
      <c r="GY36" s="41" t="e">
        <f t="shared" si="37"/>
        <v>#REF!</v>
      </c>
      <c r="GZ36" s="41" t="e">
        <f t="shared" si="37"/>
        <v>#REF!</v>
      </c>
      <c r="HA36" s="41" t="e">
        <f t="shared" si="37"/>
        <v>#REF!</v>
      </c>
      <c r="HB36" s="41" t="e">
        <f t="shared" si="44"/>
        <v>#REF!</v>
      </c>
      <c r="HC36" s="41" t="e">
        <f t="shared" si="44"/>
        <v>#REF!</v>
      </c>
      <c r="HD36" s="41" t="e">
        <f t="shared" si="44"/>
        <v>#REF!</v>
      </c>
      <c r="HE36" s="41" t="e">
        <f t="shared" si="44"/>
        <v>#REF!</v>
      </c>
      <c r="HF36" s="41" t="e">
        <f t="shared" si="44"/>
        <v>#REF!</v>
      </c>
      <c r="HG36" s="41" t="e">
        <f t="shared" si="44"/>
        <v>#REF!</v>
      </c>
      <c r="HH36" s="41" t="e">
        <f t="shared" si="44"/>
        <v>#REF!</v>
      </c>
      <c r="HI36" s="41" t="e">
        <f t="shared" si="44"/>
        <v>#REF!</v>
      </c>
      <c r="HJ36" s="41" t="e">
        <f t="shared" si="44"/>
        <v>#REF!</v>
      </c>
    </row>
    <row r="37" spans="1:218" ht="14.4" x14ac:dyDescent="0.3">
      <c r="A37" s="42">
        <v>34</v>
      </c>
      <c r="B37" s="43" t="e">
        <f>'CMM3 - AUX CALC'!$AI$67</f>
        <v>#REF!</v>
      </c>
      <c r="AJ37" s="41" t="e">
        <f>$B37/(_xlfn.SINGLE(PrazoConcessao)*12-AJ$3+1)</f>
        <v>#REF!</v>
      </c>
      <c r="AK37" s="41" t="e">
        <f t="shared" si="38"/>
        <v>#REF!</v>
      </c>
      <c r="AL37" s="41" t="e">
        <f t="shared" si="38"/>
        <v>#REF!</v>
      </c>
      <c r="AM37" s="41" t="e">
        <f t="shared" si="38"/>
        <v>#REF!</v>
      </c>
      <c r="AN37" s="41" t="e">
        <f t="shared" si="38"/>
        <v>#REF!</v>
      </c>
      <c r="AO37" s="41" t="e">
        <f t="shared" si="38"/>
        <v>#REF!</v>
      </c>
      <c r="AP37" s="41" t="e">
        <f t="shared" si="38"/>
        <v>#REF!</v>
      </c>
      <c r="AQ37" s="41" t="e">
        <f t="shared" si="38"/>
        <v>#REF!</v>
      </c>
      <c r="AR37" s="41" t="e">
        <f t="shared" si="38"/>
        <v>#REF!</v>
      </c>
      <c r="AS37" s="41" t="e">
        <f t="shared" si="38"/>
        <v>#REF!</v>
      </c>
      <c r="AT37" s="41" t="e">
        <f t="shared" si="38"/>
        <v>#REF!</v>
      </c>
      <c r="AU37" s="41" t="e">
        <f t="shared" si="38"/>
        <v>#REF!</v>
      </c>
      <c r="AV37" s="41" t="e">
        <f t="shared" si="38"/>
        <v>#REF!</v>
      </c>
      <c r="AW37" s="41" t="e">
        <f t="shared" si="38"/>
        <v>#REF!</v>
      </c>
      <c r="AX37" s="41" t="e">
        <f t="shared" si="38"/>
        <v>#REF!</v>
      </c>
      <c r="AY37" s="41" t="e">
        <f t="shared" si="38"/>
        <v>#REF!</v>
      </c>
      <c r="AZ37" s="41" t="e">
        <f t="shared" si="45"/>
        <v>#REF!</v>
      </c>
      <c r="BA37" s="41" t="e">
        <f t="shared" si="45"/>
        <v>#REF!</v>
      </c>
      <c r="BB37" s="41" t="e">
        <f t="shared" si="45"/>
        <v>#REF!</v>
      </c>
      <c r="BC37" s="41" t="e">
        <f t="shared" si="45"/>
        <v>#REF!</v>
      </c>
      <c r="BD37" s="41" t="e">
        <f t="shared" si="45"/>
        <v>#REF!</v>
      </c>
      <c r="BE37" s="41" t="e">
        <f t="shared" si="45"/>
        <v>#REF!</v>
      </c>
      <c r="BF37" s="41" t="e">
        <f t="shared" si="45"/>
        <v>#REF!</v>
      </c>
      <c r="BG37" s="41" t="e">
        <f t="shared" si="45"/>
        <v>#REF!</v>
      </c>
      <c r="BH37" s="41" t="e">
        <f t="shared" si="45"/>
        <v>#REF!</v>
      </c>
      <c r="BI37" s="41" t="e">
        <f t="shared" si="45"/>
        <v>#REF!</v>
      </c>
      <c r="BJ37" s="41" t="e">
        <f t="shared" si="45"/>
        <v>#REF!</v>
      </c>
      <c r="BK37" s="41" t="e">
        <f t="shared" si="45"/>
        <v>#REF!</v>
      </c>
      <c r="BL37" s="41" t="e">
        <f t="shared" si="45"/>
        <v>#REF!</v>
      </c>
      <c r="BM37" s="41" t="e">
        <f t="shared" si="45"/>
        <v>#REF!</v>
      </c>
      <c r="BN37" s="41" t="e">
        <f t="shared" si="39"/>
        <v>#REF!</v>
      </c>
      <c r="BO37" s="41" t="e">
        <f t="shared" si="39"/>
        <v>#REF!</v>
      </c>
      <c r="BP37" s="41" t="e">
        <f t="shared" si="39"/>
        <v>#REF!</v>
      </c>
      <c r="BQ37" s="41" t="e">
        <f t="shared" si="39"/>
        <v>#REF!</v>
      </c>
      <c r="BR37" s="41" t="e">
        <f t="shared" si="39"/>
        <v>#REF!</v>
      </c>
      <c r="BS37" s="41" t="e">
        <f t="shared" si="39"/>
        <v>#REF!</v>
      </c>
      <c r="BT37" s="41" t="e">
        <f t="shared" si="39"/>
        <v>#REF!</v>
      </c>
      <c r="BU37" s="41" t="e">
        <f t="shared" si="39"/>
        <v>#REF!</v>
      </c>
      <c r="BV37" s="41" t="e">
        <f t="shared" si="39"/>
        <v>#REF!</v>
      </c>
      <c r="BW37" s="41" t="e">
        <f t="shared" si="39"/>
        <v>#REF!</v>
      </c>
      <c r="BX37" s="41" t="e">
        <f t="shared" si="39"/>
        <v>#REF!</v>
      </c>
      <c r="BY37" s="41" t="e">
        <f t="shared" si="39"/>
        <v>#REF!</v>
      </c>
      <c r="BZ37" s="41" t="e">
        <f t="shared" si="39"/>
        <v>#REF!</v>
      </c>
      <c r="CA37" s="41" t="e">
        <f t="shared" si="39"/>
        <v>#REF!</v>
      </c>
      <c r="CB37" s="41" t="e">
        <f t="shared" si="39"/>
        <v>#REF!</v>
      </c>
      <c r="CC37" s="41" t="e">
        <f t="shared" si="39"/>
        <v>#REF!</v>
      </c>
      <c r="CD37" s="41" t="e">
        <f t="shared" si="40"/>
        <v>#REF!</v>
      </c>
      <c r="CE37" s="41" t="e">
        <f t="shared" si="40"/>
        <v>#REF!</v>
      </c>
      <c r="CF37" s="41" t="e">
        <f t="shared" si="40"/>
        <v>#REF!</v>
      </c>
      <c r="CG37" s="41" t="e">
        <f t="shared" si="40"/>
        <v>#REF!</v>
      </c>
      <c r="CH37" s="41" t="e">
        <f t="shared" si="40"/>
        <v>#REF!</v>
      </c>
      <c r="CI37" s="41" t="e">
        <f t="shared" si="40"/>
        <v>#REF!</v>
      </c>
      <c r="CJ37" s="41" t="e">
        <f t="shared" si="40"/>
        <v>#REF!</v>
      </c>
      <c r="CK37" s="41" t="e">
        <f t="shared" si="40"/>
        <v>#REF!</v>
      </c>
      <c r="CL37" s="41" t="e">
        <f t="shared" si="40"/>
        <v>#REF!</v>
      </c>
      <c r="CM37" s="41" t="e">
        <f t="shared" si="40"/>
        <v>#REF!</v>
      </c>
      <c r="CN37" s="41" t="e">
        <f t="shared" si="40"/>
        <v>#REF!</v>
      </c>
      <c r="CO37" s="41" t="e">
        <f t="shared" si="40"/>
        <v>#REF!</v>
      </c>
      <c r="CP37" s="41" t="e">
        <f t="shared" si="40"/>
        <v>#REF!</v>
      </c>
      <c r="CQ37" s="41" t="e">
        <f t="shared" si="40"/>
        <v>#REF!</v>
      </c>
      <c r="CR37" s="41" t="e">
        <f t="shared" si="40"/>
        <v>#REF!</v>
      </c>
      <c r="CS37" s="41" t="e">
        <f t="shared" si="40"/>
        <v>#REF!</v>
      </c>
      <c r="CT37" s="41" t="e">
        <f t="shared" si="34"/>
        <v>#REF!</v>
      </c>
      <c r="CU37" s="41" t="e">
        <f t="shared" si="34"/>
        <v>#REF!</v>
      </c>
      <c r="CV37" s="41" t="e">
        <f t="shared" si="34"/>
        <v>#REF!</v>
      </c>
      <c r="CW37" s="41" t="e">
        <f t="shared" si="34"/>
        <v>#REF!</v>
      </c>
      <c r="CX37" s="41" t="e">
        <f t="shared" si="34"/>
        <v>#REF!</v>
      </c>
      <c r="CY37" s="41" t="e">
        <f t="shared" si="34"/>
        <v>#REF!</v>
      </c>
      <c r="CZ37" s="41" t="e">
        <f t="shared" si="34"/>
        <v>#REF!</v>
      </c>
      <c r="DA37" s="41" t="e">
        <f t="shared" si="34"/>
        <v>#REF!</v>
      </c>
      <c r="DB37" s="41" t="e">
        <f t="shared" si="34"/>
        <v>#REF!</v>
      </c>
      <c r="DC37" s="41" t="e">
        <f t="shared" si="34"/>
        <v>#REF!</v>
      </c>
      <c r="DD37" s="41" t="e">
        <f t="shared" si="34"/>
        <v>#REF!</v>
      </c>
      <c r="DE37" s="41" t="e">
        <f t="shared" si="34"/>
        <v>#REF!</v>
      </c>
      <c r="DF37" s="41" t="e">
        <f t="shared" si="34"/>
        <v>#REF!</v>
      </c>
      <c r="DG37" s="41" t="e">
        <f t="shared" si="34"/>
        <v>#REF!</v>
      </c>
      <c r="DH37" s="41" t="e">
        <f t="shared" si="34"/>
        <v>#REF!</v>
      </c>
      <c r="DI37" s="41" t="e">
        <f t="shared" si="34"/>
        <v>#REF!</v>
      </c>
      <c r="DJ37" s="41" t="e">
        <f t="shared" si="41"/>
        <v>#REF!</v>
      </c>
      <c r="DK37" s="41" t="e">
        <f t="shared" si="41"/>
        <v>#REF!</v>
      </c>
      <c r="DL37" s="41" t="e">
        <f t="shared" si="41"/>
        <v>#REF!</v>
      </c>
      <c r="DM37" s="41" t="e">
        <f t="shared" si="41"/>
        <v>#REF!</v>
      </c>
      <c r="DN37" s="41" t="e">
        <f t="shared" si="41"/>
        <v>#REF!</v>
      </c>
      <c r="DO37" s="41" t="e">
        <f t="shared" si="41"/>
        <v>#REF!</v>
      </c>
      <c r="DP37" s="41" t="e">
        <f t="shared" si="41"/>
        <v>#REF!</v>
      </c>
      <c r="DQ37" s="41" t="e">
        <f t="shared" si="41"/>
        <v>#REF!</v>
      </c>
      <c r="DR37" s="41" t="e">
        <f t="shared" si="41"/>
        <v>#REF!</v>
      </c>
      <c r="DS37" s="41" t="e">
        <f t="shared" si="41"/>
        <v>#REF!</v>
      </c>
      <c r="DT37" s="41" t="e">
        <f t="shared" si="41"/>
        <v>#REF!</v>
      </c>
      <c r="DU37" s="41" t="e">
        <f t="shared" si="41"/>
        <v>#REF!</v>
      </c>
      <c r="DV37" s="41" t="e">
        <f t="shared" si="41"/>
        <v>#REF!</v>
      </c>
      <c r="DW37" s="41" t="e">
        <f t="shared" si="41"/>
        <v>#REF!</v>
      </c>
      <c r="DX37" s="41" t="e">
        <f t="shared" si="41"/>
        <v>#REF!</v>
      </c>
      <c r="DY37" s="41" t="e">
        <f t="shared" si="41"/>
        <v>#REF!</v>
      </c>
      <c r="DZ37" s="41" t="e">
        <f t="shared" si="35"/>
        <v>#REF!</v>
      </c>
      <c r="EA37" s="41" t="e">
        <f t="shared" si="35"/>
        <v>#REF!</v>
      </c>
      <c r="EB37" s="41" t="e">
        <f t="shared" si="35"/>
        <v>#REF!</v>
      </c>
      <c r="EC37" s="41" t="e">
        <f t="shared" si="35"/>
        <v>#REF!</v>
      </c>
      <c r="ED37" s="41" t="e">
        <f t="shared" si="35"/>
        <v>#REF!</v>
      </c>
      <c r="EE37" s="41" t="e">
        <f t="shared" si="35"/>
        <v>#REF!</v>
      </c>
      <c r="EF37" s="41" t="e">
        <f t="shared" si="35"/>
        <v>#REF!</v>
      </c>
      <c r="EG37" s="41" t="e">
        <f t="shared" si="35"/>
        <v>#REF!</v>
      </c>
      <c r="EH37" s="41" t="e">
        <f t="shared" si="35"/>
        <v>#REF!</v>
      </c>
      <c r="EI37" s="41" t="e">
        <f t="shared" si="35"/>
        <v>#REF!</v>
      </c>
      <c r="EJ37" s="41" t="e">
        <f t="shared" si="35"/>
        <v>#REF!</v>
      </c>
      <c r="EK37" s="41" t="e">
        <f t="shared" si="35"/>
        <v>#REF!</v>
      </c>
      <c r="EL37" s="41" t="e">
        <f t="shared" si="35"/>
        <v>#REF!</v>
      </c>
      <c r="EM37" s="41" t="e">
        <f t="shared" si="35"/>
        <v>#REF!</v>
      </c>
      <c r="EN37" s="41" t="e">
        <f t="shared" si="35"/>
        <v>#REF!</v>
      </c>
      <c r="EO37" s="41" t="e">
        <f t="shared" si="35"/>
        <v>#REF!</v>
      </c>
      <c r="EP37" s="41" t="e">
        <f t="shared" si="42"/>
        <v>#REF!</v>
      </c>
      <c r="EQ37" s="41" t="e">
        <f t="shared" si="42"/>
        <v>#REF!</v>
      </c>
      <c r="ER37" s="41" t="e">
        <f t="shared" si="42"/>
        <v>#REF!</v>
      </c>
      <c r="ES37" s="41" t="e">
        <f t="shared" si="42"/>
        <v>#REF!</v>
      </c>
      <c r="ET37" s="41" t="e">
        <f t="shared" si="42"/>
        <v>#REF!</v>
      </c>
      <c r="EU37" s="41" t="e">
        <f t="shared" si="42"/>
        <v>#REF!</v>
      </c>
      <c r="EV37" s="41" t="e">
        <f t="shared" si="42"/>
        <v>#REF!</v>
      </c>
      <c r="EW37" s="41" t="e">
        <f t="shared" si="42"/>
        <v>#REF!</v>
      </c>
      <c r="EX37" s="41" t="e">
        <f t="shared" si="42"/>
        <v>#REF!</v>
      </c>
      <c r="EY37" s="41" t="e">
        <f t="shared" si="42"/>
        <v>#REF!</v>
      </c>
      <c r="EZ37" s="41" t="e">
        <f t="shared" si="42"/>
        <v>#REF!</v>
      </c>
      <c r="FA37" s="41" t="e">
        <f t="shared" si="42"/>
        <v>#REF!</v>
      </c>
      <c r="FB37" s="41" t="e">
        <f t="shared" si="42"/>
        <v>#REF!</v>
      </c>
      <c r="FC37" s="41" t="e">
        <f t="shared" si="42"/>
        <v>#REF!</v>
      </c>
      <c r="FD37" s="41" t="e">
        <f t="shared" si="42"/>
        <v>#REF!</v>
      </c>
      <c r="FE37" s="41" t="e">
        <f t="shared" si="42"/>
        <v>#REF!</v>
      </c>
      <c r="FF37" s="41" t="e">
        <f t="shared" si="36"/>
        <v>#REF!</v>
      </c>
      <c r="FG37" s="41" t="e">
        <f t="shared" si="36"/>
        <v>#REF!</v>
      </c>
      <c r="FH37" s="41" t="e">
        <f t="shared" si="36"/>
        <v>#REF!</v>
      </c>
      <c r="FI37" s="41" t="e">
        <f t="shared" si="36"/>
        <v>#REF!</v>
      </c>
      <c r="FJ37" s="41" t="e">
        <f t="shared" si="36"/>
        <v>#REF!</v>
      </c>
      <c r="FK37" s="41" t="e">
        <f t="shared" si="36"/>
        <v>#REF!</v>
      </c>
      <c r="FL37" s="41" t="e">
        <f t="shared" si="36"/>
        <v>#REF!</v>
      </c>
      <c r="FM37" s="41" t="e">
        <f t="shared" si="36"/>
        <v>#REF!</v>
      </c>
      <c r="FN37" s="41" t="e">
        <f t="shared" si="36"/>
        <v>#REF!</v>
      </c>
      <c r="FO37" s="41" t="e">
        <f t="shared" si="36"/>
        <v>#REF!</v>
      </c>
      <c r="FP37" s="41" t="e">
        <f t="shared" si="36"/>
        <v>#REF!</v>
      </c>
      <c r="FQ37" s="41" t="e">
        <f t="shared" si="36"/>
        <v>#REF!</v>
      </c>
      <c r="FR37" s="41" t="e">
        <f t="shared" si="36"/>
        <v>#REF!</v>
      </c>
      <c r="FS37" s="41" t="e">
        <f t="shared" si="36"/>
        <v>#REF!</v>
      </c>
      <c r="FT37" s="41" t="e">
        <f t="shared" si="36"/>
        <v>#REF!</v>
      </c>
      <c r="FU37" s="41" t="e">
        <f t="shared" si="36"/>
        <v>#REF!</v>
      </c>
      <c r="FV37" s="41" t="e">
        <f t="shared" si="43"/>
        <v>#REF!</v>
      </c>
      <c r="FW37" s="41" t="e">
        <f t="shared" si="43"/>
        <v>#REF!</v>
      </c>
      <c r="FX37" s="41" t="e">
        <f t="shared" si="43"/>
        <v>#REF!</v>
      </c>
      <c r="FY37" s="41" t="e">
        <f t="shared" si="43"/>
        <v>#REF!</v>
      </c>
      <c r="FZ37" s="41" t="e">
        <f t="shared" si="43"/>
        <v>#REF!</v>
      </c>
      <c r="GA37" s="41" t="e">
        <f t="shared" si="43"/>
        <v>#REF!</v>
      </c>
      <c r="GB37" s="41" t="e">
        <f t="shared" si="43"/>
        <v>#REF!</v>
      </c>
      <c r="GC37" s="41" t="e">
        <f t="shared" si="43"/>
        <v>#REF!</v>
      </c>
      <c r="GD37" s="41" t="e">
        <f t="shared" si="43"/>
        <v>#REF!</v>
      </c>
      <c r="GE37" s="41" t="e">
        <f t="shared" si="43"/>
        <v>#REF!</v>
      </c>
      <c r="GF37" s="41" t="e">
        <f t="shared" si="43"/>
        <v>#REF!</v>
      </c>
      <c r="GG37" s="41" t="e">
        <f t="shared" si="43"/>
        <v>#REF!</v>
      </c>
      <c r="GH37" s="41" t="e">
        <f t="shared" si="43"/>
        <v>#REF!</v>
      </c>
      <c r="GI37" s="41" t="e">
        <f t="shared" si="43"/>
        <v>#REF!</v>
      </c>
      <c r="GJ37" s="41" t="e">
        <f t="shared" si="43"/>
        <v>#REF!</v>
      </c>
      <c r="GK37" s="41" t="e">
        <f t="shared" si="43"/>
        <v>#REF!</v>
      </c>
      <c r="GL37" s="41" t="e">
        <f t="shared" si="37"/>
        <v>#REF!</v>
      </c>
      <c r="GM37" s="41" t="e">
        <f t="shared" si="37"/>
        <v>#REF!</v>
      </c>
      <c r="GN37" s="41" t="e">
        <f t="shared" si="37"/>
        <v>#REF!</v>
      </c>
      <c r="GO37" s="41" t="e">
        <f t="shared" si="37"/>
        <v>#REF!</v>
      </c>
      <c r="GP37" s="41" t="e">
        <f t="shared" si="37"/>
        <v>#REF!</v>
      </c>
      <c r="GQ37" s="41" t="e">
        <f t="shared" si="37"/>
        <v>#REF!</v>
      </c>
      <c r="GR37" s="41" t="e">
        <f t="shared" si="37"/>
        <v>#REF!</v>
      </c>
      <c r="GS37" s="41" t="e">
        <f t="shared" si="37"/>
        <v>#REF!</v>
      </c>
      <c r="GT37" s="41" t="e">
        <f t="shared" si="37"/>
        <v>#REF!</v>
      </c>
      <c r="GU37" s="41" t="e">
        <f t="shared" si="37"/>
        <v>#REF!</v>
      </c>
      <c r="GV37" s="41" t="e">
        <f t="shared" si="37"/>
        <v>#REF!</v>
      </c>
      <c r="GW37" s="41" t="e">
        <f t="shared" si="37"/>
        <v>#REF!</v>
      </c>
      <c r="GX37" s="41" t="e">
        <f t="shared" si="37"/>
        <v>#REF!</v>
      </c>
      <c r="GY37" s="41" t="e">
        <f t="shared" si="37"/>
        <v>#REF!</v>
      </c>
      <c r="GZ37" s="41" t="e">
        <f t="shared" si="37"/>
        <v>#REF!</v>
      </c>
      <c r="HA37" s="41" t="e">
        <f t="shared" si="37"/>
        <v>#REF!</v>
      </c>
      <c r="HB37" s="41" t="e">
        <f t="shared" si="44"/>
        <v>#REF!</v>
      </c>
      <c r="HC37" s="41" t="e">
        <f t="shared" si="44"/>
        <v>#REF!</v>
      </c>
      <c r="HD37" s="41" t="e">
        <f t="shared" si="44"/>
        <v>#REF!</v>
      </c>
      <c r="HE37" s="41" t="e">
        <f t="shared" si="44"/>
        <v>#REF!</v>
      </c>
      <c r="HF37" s="41" t="e">
        <f t="shared" si="44"/>
        <v>#REF!</v>
      </c>
      <c r="HG37" s="41" t="e">
        <f t="shared" si="44"/>
        <v>#REF!</v>
      </c>
      <c r="HH37" s="41" t="e">
        <f t="shared" si="44"/>
        <v>#REF!</v>
      </c>
      <c r="HI37" s="41" t="e">
        <f t="shared" si="44"/>
        <v>#REF!</v>
      </c>
      <c r="HJ37" s="41" t="e">
        <f t="shared" si="44"/>
        <v>#REF!</v>
      </c>
    </row>
    <row r="38" spans="1:218" ht="14.4" x14ac:dyDescent="0.3">
      <c r="A38" s="42">
        <v>35</v>
      </c>
      <c r="B38" s="43" t="e">
        <f>'CMM3 - AUX CALC'!$AJ$67</f>
        <v>#REF!</v>
      </c>
      <c r="AK38" s="41" t="e">
        <f>$B38/(_xlfn.SINGLE(PrazoConcessao)*12-AK$3+1)</f>
        <v>#REF!</v>
      </c>
      <c r="AL38" s="41" t="e">
        <f t="shared" si="38"/>
        <v>#REF!</v>
      </c>
      <c r="AM38" s="41" t="e">
        <f t="shared" si="38"/>
        <v>#REF!</v>
      </c>
      <c r="AN38" s="41" t="e">
        <f t="shared" si="38"/>
        <v>#REF!</v>
      </c>
      <c r="AO38" s="41" t="e">
        <f t="shared" si="38"/>
        <v>#REF!</v>
      </c>
      <c r="AP38" s="41" t="e">
        <f t="shared" si="38"/>
        <v>#REF!</v>
      </c>
      <c r="AQ38" s="41" t="e">
        <f t="shared" si="38"/>
        <v>#REF!</v>
      </c>
      <c r="AR38" s="41" t="e">
        <f t="shared" si="38"/>
        <v>#REF!</v>
      </c>
      <c r="AS38" s="41" t="e">
        <f t="shared" si="38"/>
        <v>#REF!</v>
      </c>
      <c r="AT38" s="41" t="e">
        <f t="shared" si="38"/>
        <v>#REF!</v>
      </c>
      <c r="AU38" s="41" t="e">
        <f t="shared" si="38"/>
        <v>#REF!</v>
      </c>
      <c r="AV38" s="41" t="e">
        <f t="shared" si="38"/>
        <v>#REF!</v>
      </c>
      <c r="AW38" s="41" t="e">
        <f t="shared" si="38"/>
        <v>#REF!</v>
      </c>
      <c r="AX38" s="41" t="e">
        <f t="shared" si="38"/>
        <v>#REF!</v>
      </c>
      <c r="AY38" s="41" t="e">
        <f t="shared" si="38"/>
        <v>#REF!</v>
      </c>
      <c r="AZ38" s="41" t="e">
        <f t="shared" si="45"/>
        <v>#REF!</v>
      </c>
      <c r="BA38" s="41" t="e">
        <f t="shared" si="45"/>
        <v>#REF!</v>
      </c>
      <c r="BB38" s="41" t="e">
        <f t="shared" si="45"/>
        <v>#REF!</v>
      </c>
      <c r="BC38" s="41" t="e">
        <f t="shared" si="45"/>
        <v>#REF!</v>
      </c>
      <c r="BD38" s="41" t="e">
        <f t="shared" si="45"/>
        <v>#REF!</v>
      </c>
      <c r="BE38" s="41" t="e">
        <f t="shared" si="45"/>
        <v>#REF!</v>
      </c>
      <c r="BF38" s="41" t="e">
        <f t="shared" si="45"/>
        <v>#REF!</v>
      </c>
      <c r="BG38" s="41" t="e">
        <f t="shared" si="45"/>
        <v>#REF!</v>
      </c>
      <c r="BH38" s="41" t="e">
        <f t="shared" si="45"/>
        <v>#REF!</v>
      </c>
      <c r="BI38" s="41" t="e">
        <f t="shared" si="45"/>
        <v>#REF!</v>
      </c>
      <c r="BJ38" s="41" t="e">
        <f t="shared" si="45"/>
        <v>#REF!</v>
      </c>
      <c r="BK38" s="41" t="e">
        <f t="shared" si="45"/>
        <v>#REF!</v>
      </c>
      <c r="BL38" s="41" t="e">
        <f t="shared" si="45"/>
        <v>#REF!</v>
      </c>
      <c r="BM38" s="41" t="e">
        <f t="shared" si="45"/>
        <v>#REF!</v>
      </c>
      <c r="BN38" s="41" t="e">
        <f t="shared" si="39"/>
        <v>#REF!</v>
      </c>
      <c r="BO38" s="41" t="e">
        <f t="shared" si="39"/>
        <v>#REF!</v>
      </c>
      <c r="BP38" s="41" t="e">
        <f t="shared" si="39"/>
        <v>#REF!</v>
      </c>
      <c r="BQ38" s="41" t="e">
        <f t="shared" si="39"/>
        <v>#REF!</v>
      </c>
      <c r="BR38" s="41" t="e">
        <f t="shared" si="39"/>
        <v>#REF!</v>
      </c>
      <c r="BS38" s="41" t="e">
        <f t="shared" si="39"/>
        <v>#REF!</v>
      </c>
      <c r="BT38" s="41" t="e">
        <f t="shared" si="39"/>
        <v>#REF!</v>
      </c>
      <c r="BU38" s="41" t="e">
        <f t="shared" si="39"/>
        <v>#REF!</v>
      </c>
      <c r="BV38" s="41" t="e">
        <f t="shared" si="39"/>
        <v>#REF!</v>
      </c>
      <c r="BW38" s="41" t="e">
        <f t="shared" si="39"/>
        <v>#REF!</v>
      </c>
      <c r="BX38" s="41" t="e">
        <f t="shared" si="39"/>
        <v>#REF!</v>
      </c>
      <c r="BY38" s="41" t="e">
        <f t="shared" si="39"/>
        <v>#REF!</v>
      </c>
      <c r="BZ38" s="41" t="e">
        <f t="shared" si="39"/>
        <v>#REF!</v>
      </c>
      <c r="CA38" s="41" t="e">
        <f t="shared" si="39"/>
        <v>#REF!</v>
      </c>
      <c r="CB38" s="41" t="e">
        <f t="shared" si="39"/>
        <v>#REF!</v>
      </c>
      <c r="CC38" s="41" t="e">
        <f t="shared" si="39"/>
        <v>#REF!</v>
      </c>
      <c r="CD38" s="41" t="e">
        <f t="shared" si="40"/>
        <v>#REF!</v>
      </c>
      <c r="CE38" s="41" t="e">
        <f t="shared" si="40"/>
        <v>#REF!</v>
      </c>
      <c r="CF38" s="41" t="e">
        <f t="shared" si="40"/>
        <v>#REF!</v>
      </c>
      <c r="CG38" s="41" t="e">
        <f t="shared" si="40"/>
        <v>#REF!</v>
      </c>
      <c r="CH38" s="41" t="e">
        <f t="shared" si="40"/>
        <v>#REF!</v>
      </c>
      <c r="CI38" s="41" t="e">
        <f t="shared" si="40"/>
        <v>#REF!</v>
      </c>
      <c r="CJ38" s="41" t="e">
        <f t="shared" si="40"/>
        <v>#REF!</v>
      </c>
      <c r="CK38" s="41" t="e">
        <f t="shared" si="40"/>
        <v>#REF!</v>
      </c>
      <c r="CL38" s="41" t="e">
        <f t="shared" si="40"/>
        <v>#REF!</v>
      </c>
      <c r="CM38" s="41" t="e">
        <f t="shared" si="40"/>
        <v>#REF!</v>
      </c>
      <c r="CN38" s="41" t="e">
        <f t="shared" si="40"/>
        <v>#REF!</v>
      </c>
      <c r="CO38" s="41" t="e">
        <f t="shared" si="40"/>
        <v>#REF!</v>
      </c>
      <c r="CP38" s="41" t="e">
        <f t="shared" si="40"/>
        <v>#REF!</v>
      </c>
      <c r="CQ38" s="41" t="e">
        <f t="shared" si="40"/>
        <v>#REF!</v>
      </c>
      <c r="CR38" s="41" t="e">
        <f t="shared" si="40"/>
        <v>#REF!</v>
      </c>
      <c r="CS38" s="41" t="e">
        <f t="shared" si="40"/>
        <v>#REF!</v>
      </c>
      <c r="CT38" s="41" t="e">
        <f t="shared" si="34"/>
        <v>#REF!</v>
      </c>
      <c r="CU38" s="41" t="e">
        <f t="shared" si="34"/>
        <v>#REF!</v>
      </c>
      <c r="CV38" s="41" t="e">
        <f t="shared" si="34"/>
        <v>#REF!</v>
      </c>
      <c r="CW38" s="41" t="e">
        <f t="shared" si="34"/>
        <v>#REF!</v>
      </c>
      <c r="CX38" s="41" t="e">
        <f t="shared" si="34"/>
        <v>#REF!</v>
      </c>
      <c r="CY38" s="41" t="e">
        <f t="shared" si="34"/>
        <v>#REF!</v>
      </c>
      <c r="CZ38" s="41" t="e">
        <f t="shared" si="34"/>
        <v>#REF!</v>
      </c>
      <c r="DA38" s="41" t="e">
        <f t="shared" si="34"/>
        <v>#REF!</v>
      </c>
      <c r="DB38" s="41" t="e">
        <f t="shared" si="34"/>
        <v>#REF!</v>
      </c>
      <c r="DC38" s="41" t="e">
        <f t="shared" si="34"/>
        <v>#REF!</v>
      </c>
      <c r="DD38" s="41" t="e">
        <f t="shared" si="34"/>
        <v>#REF!</v>
      </c>
      <c r="DE38" s="41" t="e">
        <f t="shared" si="34"/>
        <v>#REF!</v>
      </c>
      <c r="DF38" s="41" t="e">
        <f t="shared" si="34"/>
        <v>#REF!</v>
      </c>
      <c r="DG38" s="41" t="e">
        <f t="shared" si="34"/>
        <v>#REF!</v>
      </c>
      <c r="DH38" s="41" t="e">
        <f t="shared" si="34"/>
        <v>#REF!</v>
      </c>
      <c r="DI38" s="41" t="e">
        <f t="shared" si="34"/>
        <v>#REF!</v>
      </c>
      <c r="DJ38" s="41" t="e">
        <f t="shared" si="41"/>
        <v>#REF!</v>
      </c>
      <c r="DK38" s="41" t="e">
        <f t="shared" si="41"/>
        <v>#REF!</v>
      </c>
      <c r="DL38" s="41" t="e">
        <f t="shared" si="41"/>
        <v>#REF!</v>
      </c>
      <c r="DM38" s="41" t="e">
        <f t="shared" si="41"/>
        <v>#REF!</v>
      </c>
      <c r="DN38" s="41" t="e">
        <f t="shared" si="41"/>
        <v>#REF!</v>
      </c>
      <c r="DO38" s="41" t="e">
        <f t="shared" si="41"/>
        <v>#REF!</v>
      </c>
      <c r="DP38" s="41" t="e">
        <f t="shared" si="41"/>
        <v>#REF!</v>
      </c>
      <c r="DQ38" s="41" t="e">
        <f t="shared" si="41"/>
        <v>#REF!</v>
      </c>
      <c r="DR38" s="41" t="e">
        <f t="shared" si="41"/>
        <v>#REF!</v>
      </c>
      <c r="DS38" s="41" t="e">
        <f t="shared" si="41"/>
        <v>#REF!</v>
      </c>
      <c r="DT38" s="41" t="e">
        <f t="shared" si="41"/>
        <v>#REF!</v>
      </c>
      <c r="DU38" s="41" t="e">
        <f t="shared" si="41"/>
        <v>#REF!</v>
      </c>
      <c r="DV38" s="41" t="e">
        <f t="shared" si="41"/>
        <v>#REF!</v>
      </c>
      <c r="DW38" s="41" t="e">
        <f t="shared" si="41"/>
        <v>#REF!</v>
      </c>
      <c r="DX38" s="41" t="e">
        <f t="shared" si="41"/>
        <v>#REF!</v>
      </c>
      <c r="DY38" s="41" t="e">
        <f t="shared" si="41"/>
        <v>#REF!</v>
      </c>
      <c r="DZ38" s="41" t="e">
        <f t="shared" si="35"/>
        <v>#REF!</v>
      </c>
      <c r="EA38" s="41" t="e">
        <f t="shared" si="35"/>
        <v>#REF!</v>
      </c>
      <c r="EB38" s="41" t="e">
        <f t="shared" si="35"/>
        <v>#REF!</v>
      </c>
      <c r="EC38" s="41" t="e">
        <f t="shared" si="35"/>
        <v>#REF!</v>
      </c>
      <c r="ED38" s="41" t="e">
        <f t="shared" si="35"/>
        <v>#REF!</v>
      </c>
      <c r="EE38" s="41" t="e">
        <f t="shared" si="35"/>
        <v>#REF!</v>
      </c>
      <c r="EF38" s="41" t="e">
        <f t="shared" si="35"/>
        <v>#REF!</v>
      </c>
      <c r="EG38" s="41" t="e">
        <f t="shared" si="35"/>
        <v>#REF!</v>
      </c>
      <c r="EH38" s="41" t="e">
        <f t="shared" si="35"/>
        <v>#REF!</v>
      </c>
      <c r="EI38" s="41" t="e">
        <f t="shared" si="35"/>
        <v>#REF!</v>
      </c>
      <c r="EJ38" s="41" t="e">
        <f t="shared" si="35"/>
        <v>#REF!</v>
      </c>
      <c r="EK38" s="41" t="e">
        <f t="shared" si="35"/>
        <v>#REF!</v>
      </c>
      <c r="EL38" s="41" t="e">
        <f t="shared" si="35"/>
        <v>#REF!</v>
      </c>
      <c r="EM38" s="41" t="e">
        <f t="shared" si="35"/>
        <v>#REF!</v>
      </c>
      <c r="EN38" s="41" t="e">
        <f t="shared" si="35"/>
        <v>#REF!</v>
      </c>
      <c r="EO38" s="41" t="e">
        <f t="shared" si="35"/>
        <v>#REF!</v>
      </c>
      <c r="EP38" s="41" t="e">
        <f t="shared" si="42"/>
        <v>#REF!</v>
      </c>
      <c r="EQ38" s="41" t="e">
        <f t="shared" si="42"/>
        <v>#REF!</v>
      </c>
      <c r="ER38" s="41" t="e">
        <f t="shared" si="42"/>
        <v>#REF!</v>
      </c>
      <c r="ES38" s="41" t="e">
        <f t="shared" si="42"/>
        <v>#REF!</v>
      </c>
      <c r="ET38" s="41" t="e">
        <f t="shared" si="42"/>
        <v>#REF!</v>
      </c>
      <c r="EU38" s="41" t="e">
        <f t="shared" si="42"/>
        <v>#REF!</v>
      </c>
      <c r="EV38" s="41" t="e">
        <f t="shared" si="42"/>
        <v>#REF!</v>
      </c>
      <c r="EW38" s="41" t="e">
        <f t="shared" si="42"/>
        <v>#REF!</v>
      </c>
      <c r="EX38" s="41" t="e">
        <f t="shared" si="42"/>
        <v>#REF!</v>
      </c>
      <c r="EY38" s="41" t="e">
        <f t="shared" si="42"/>
        <v>#REF!</v>
      </c>
      <c r="EZ38" s="41" t="e">
        <f t="shared" si="42"/>
        <v>#REF!</v>
      </c>
      <c r="FA38" s="41" t="e">
        <f t="shared" si="42"/>
        <v>#REF!</v>
      </c>
      <c r="FB38" s="41" t="e">
        <f t="shared" si="42"/>
        <v>#REF!</v>
      </c>
      <c r="FC38" s="41" t="e">
        <f t="shared" si="42"/>
        <v>#REF!</v>
      </c>
      <c r="FD38" s="41" t="e">
        <f t="shared" si="42"/>
        <v>#REF!</v>
      </c>
      <c r="FE38" s="41" t="e">
        <f t="shared" si="42"/>
        <v>#REF!</v>
      </c>
      <c r="FF38" s="41" t="e">
        <f t="shared" si="36"/>
        <v>#REF!</v>
      </c>
      <c r="FG38" s="41" t="e">
        <f t="shared" si="36"/>
        <v>#REF!</v>
      </c>
      <c r="FH38" s="41" t="e">
        <f t="shared" si="36"/>
        <v>#REF!</v>
      </c>
      <c r="FI38" s="41" t="e">
        <f t="shared" si="36"/>
        <v>#REF!</v>
      </c>
      <c r="FJ38" s="41" t="e">
        <f t="shared" si="36"/>
        <v>#REF!</v>
      </c>
      <c r="FK38" s="41" t="e">
        <f t="shared" si="36"/>
        <v>#REF!</v>
      </c>
      <c r="FL38" s="41" t="e">
        <f t="shared" si="36"/>
        <v>#REF!</v>
      </c>
      <c r="FM38" s="41" t="e">
        <f t="shared" si="36"/>
        <v>#REF!</v>
      </c>
      <c r="FN38" s="41" t="e">
        <f t="shared" si="36"/>
        <v>#REF!</v>
      </c>
      <c r="FO38" s="41" t="e">
        <f t="shared" si="36"/>
        <v>#REF!</v>
      </c>
      <c r="FP38" s="41" t="e">
        <f t="shared" si="36"/>
        <v>#REF!</v>
      </c>
      <c r="FQ38" s="41" t="e">
        <f t="shared" si="36"/>
        <v>#REF!</v>
      </c>
      <c r="FR38" s="41" t="e">
        <f t="shared" si="36"/>
        <v>#REF!</v>
      </c>
      <c r="FS38" s="41" t="e">
        <f t="shared" si="36"/>
        <v>#REF!</v>
      </c>
      <c r="FT38" s="41" t="e">
        <f t="shared" si="36"/>
        <v>#REF!</v>
      </c>
      <c r="FU38" s="41" t="e">
        <f t="shared" si="36"/>
        <v>#REF!</v>
      </c>
      <c r="FV38" s="41" t="e">
        <f t="shared" si="43"/>
        <v>#REF!</v>
      </c>
      <c r="FW38" s="41" t="e">
        <f t="shared" si="43"/>
        <v>#REF!</v>
      </c>
      <c r="FX38" s="41" t="e">
        <f t="shared" si="43"/>
        <v>#REF!</v>
      </c>
      <c r="FY38" s="41" t="e">
        <f t="shared" si="43"/>
        <v>#REF!</v>
      </c>
      <c r="FZ38" s="41" t="e">
        <f t="shared" si="43"/>
        <v>#REF!</v>
      </c>
      <c r="GA38" s="41" t="e">
        <f t="shared" si="43"/>
        <v>#REF!</v>
      </c>
      <c r="GB38" s="41" t="e">
        <f t="shared" si="43"/>
        <v>#REF!</v>
      </c>
      <c r="GC38" s="41" t="e">
        <f t="shared" si="43"/>
        <v>#REF!</v>
      </c>
      <c r="GD38" s="41" t="e">
        <f t="shared" si="43"/>
        <v>#REF!</v>
      </c>
      <c r="GE38" s="41" t="e">
        <f t="shared" si="43"/>
        <v>#REF!</v>
      </c>
      <c r="GF38" s="41" t="e">
        <f t="shared" si="43"/>
        <v>#REF!</v>
      </c>
      <c r="GG38" s="41" t="e">
        <f t="shared" si="43"/>
        <v>#REF!</v>
      </c>
      <c r="GH38" s="41" t="e">
        <f t="shared" si="43"/>
        <v>#REF!</v>
      </c>
      <c r="GI38" s="41" t="e">
        <f t="shared" si="43"/>
        <v>#REF!</v>
      </c>
      <c r="GJ38" s="41" t="e">
        <f t="shared" si="43"/>
        <v>#REF!</v>
      </c>
      <c r="GK38" s="41" t="e">
        <f t="shared" si="43"/>
        <v>#REF!</v>
      </c>
      <c r="GL38" s="41" t="e">
        <f t="shared" si="37"/>
        <v>#REF!</v>
      </c>
      <c r="GM38" s="41" t="e">
        <f t="shared" si="37"/>
        <v>#REF!</v>
      </c>
      <c r="GN38" s="41" t="e">
        <f t="shared" si="37"/>
        <v>#REF!</v>
      </c>
      <c r="GO38" s="41" t="e">
        <f t="shared" si="37"/>
        <v>#REF!</v>
      </c>
      <c r="GP38" s="41" t="e">
        <f t="shared" si="37"/>
        <v>#REF!</v>
      </c>
      <c r="GQ38" s="41" t="e">
        <f t="shared" si="37"/>
        <v>#REF!</v>
      </c>
      <c r="GR38" s="41" t="e">
        <f t="shared" si="37"/>
        <v>#REF!</v>
      </c>
      <c r="GS38" s="41" t="e">
        <f t="shared" si="37"/>
        <v>#REF!</v>
      </c>
      <c r="GT38" s="41" t="e">
        <f t="shared" si="37"/>
        <v>#REF!</v>
      </c>
      <c r="GU38" s="41" t="e">
        <f t="shared" si="37"/>
        <v>#REF!</v>
      </c>
      <c r="GV38" s="41" t="e">
        <f t="shared" si="37"/>
        <v>#REF!</v>
      </c>
      <c r="GW38" s="41" t="e">
        <f t="shared" si="37"/>
        <v>#REF!</v>
      </c>
      <c r="GX38" s="41" t="e">
        <f t="shared" si="37"/>
        <v>#REF!</v>
      </c>
      <c r="GY38" s="41" t="e">
        <f t="shared" si="37"/>
        <v>#REF!</v>
      </c>
      <c r="GZ38" s="41" t="e">
        <f t="shared" si="37"/>
        <v>#REF!</v>
      </c>
      <c r="HA38" s="41" t="e">
        <f t="shared" si="37"/>
        <v>#REF!</v>
      </c>
      <c r="HB38" s="41" t="e">
        <f t="shared" si="44"/>
        <v>#REF!</v>
      </c>
      <c r="HC38" s="41" t="e">
        <f t="shared" si="44"/>
        <v>#REF!</v>
      </c>
      <c r="HD38" s="41" t="e">
        <f t="shared" si="44"/>
        <v>#REF!</v>
      </c>
      <c r="HE38" s="41" t="e">
        <f t="shared" si="44"/>
        <v>#REF!</v>
      </c>
      <c r="HF38" s="41" t="e">
        <f t="shared" si="44"/>
        <v>#REF!</v>
      </c>
      <c r="HG38" s="41" t="e">
        <f t="shared" si="44"/>
        <v>#REF!</v>
      </c>
      <c r="HH38" s="41" t="e">
        <f t="shared" si="44"/>
        <v>#REF!</v>
      </c>
      <c r="HI38" s="41" t="e">
        <f t="shared" si="44"/>
        <v>#REF!</v>
      </c>
      <c r="HJ38" s="41" t="e">
        <f t="shared" si="44"/>
        <v>#REF!</v>
      </c>
    </row>
    <row r="39" spans="1:218" ht="14.4" x14ac:dyDescent="0.3">
      <c r="A39" s="42">
        <v>36</v>
      </c>
      <c r="B39" s="43" t="e">
        <f>'CMM3 - AUX CALC'!$AK$67</f>
        <v>#REF!</v>
      </c>
      <c r="AL39" s="41" t="e">
        <f>$B39/(_xlfn.SINGLE(PrazoConcessao)*12-AL$3+1)</f>
        <v>#REF!</v>
      </c>
      <c r="AM39" s="41" t="e">
        <f t="shared" si="38"/>
        <v>#REF!</v>
      </c>
      <c r="AN39" s="41" t="e">
        <f t="shared" si="38"/>
        <v>#REF!</v>
      </c>
      <c r="AO39" s="41" t="e">
        <f t="shared" si="38"/>
        <v>#REF!</v>
      </c>
      <c r="AP39" s="41" t="e">
        <f t="shared" si="38"/>
        <v>#REF!</v>
      </c>
      <c r="AQ39" s="41" t="e">
        <f t="shared" si="38"/>
        <v>#REF!</v>
      </c>
      <c r="AR39" s="41" t="e">
        <f t="shared" si="38"/>
        <v>#REF!</v>
      </c>
      <c r="AS39" s="41" t="e">
        <f t="shared" si="38"/>
        <v>#REF!</v>
      </c>
      <c r="AT39" s="41" t="e">
        <f t="shared" si="38"/>
        <v>#REF!</v>
      </c>
      <c r="AU39" s="41" t="e">
        <f t="shared" si="38"/>
        <v>#REF!</v>
      </c>
      <c r="AV39" s="41" t="e">
        <f t="shared" si="38"/>
        <v>#REF!</v>
      </c>
      <c r="AW39" s="41" t="e">
        <f t="shared" si="38"/>
        <v>#REF!</v>
      </c>
      <c r="AX39" s="41" t="e">
        <f t="shared" si="38"/>
        <v>#REF!</v>
      </c>
      <c r="AY39" s="41" t="e">
        <f t="shared" si="38"/>
        <v>#REF!</v>
      </c>
      <c r="AZ39" s="41" t="e">
        <f t="shared" si="45"/>
        <v>#REF!</v>
      </c>
      <c r="BA39" s="41" t="e">
        <f t="shared" si="45"/>
        <v>#REF!</v>
      </c>
      <c r="BB39" s="41" t="e">
        <f t="shared" si="45"/>
        <v>#REF!</v>
      </c>
      <c r="BC39" s="41" t="e">
        <f t="shared" si="45"/>
        <v>#REF!</v>
      </c>
      <c r="BD39" s="41" t="e">
        <f t="shared" si="45"/>
        <v>#REF!</v>
      </c>
      <c r="BE39" s="41" t="e">
        <f t="shared" si="45"/>
        <v>#REF!</v>
      </c>
      <c r="BF39" s="41" t="e">
        <f t="shared" si="45"/>
        <v>#REF!</v>
      </c>
      <c r="BG39" s="41" t="e">
        <f t="shared" si="45"/>
        <v>#REF!</v>
      </c>
      <c r="BH39" s="41" t="e">
        <f t="shared" si="45"/>
        <v>#REF!</v>
      </c>
      <c r="BI39" s="41" t="e">
        <f t="shared" si="45"/>
        <v>#REF!</v>
      </c>
      <c r="BJ39" s="41" t="e">
        <f t="shared" si="45"/>
        <v>#REF!</v>
      </c>
      <c r="BK39" s="41" t="e">
        <f t="shared" si="45"/>
        <v>#REF!</v>
      </c>
      <c r="BL39" s="41" t="e">
        <f t="shared" si="45"/>
        <v>#REF!</v>
      </c>
      <c r="BM39" s="41" t="e">
        <f t="shared" si="45"/>
        <v>#REF!</v>
      </c>
      <c r="BN39" s="41" t="e">
        <f t="shared" si="39"/>
        <v>#REF!</v>
      </c>
      <c r="BO39" s="41" t="e">
        <f t="shared" si="39"/>
        <v>#REF!</v>
      </c>
      <c r="BP39" s="41" t="e">
        <f t="shared" si="39"/>
        <v>#REF!</v>
      </c>
      <c r="BQ39" s="41" t="e">
        <f t="shared" si="39"/>
        <v>#REF!</v>
      </c>
      <c r="BR39" s="41" t="e">
        <f t="shared" si="39"/>
        <v>#REF!</v>
      </c>
      <c r="BS39" s="41" t="e">
        <f t="shared" si="39"/>
        <v>#REF!</v>
      </c>
      <c r="BT39" s="41" t="e">
        <f t="shared" si="39"/>
        <v>#REF!</v>
      </c>
      <c r="BU39" s="41" t="e">
        <f t="shared" si="39"/>
        <v>#REF!</v>
      </c>
      <c r="BV39" s="41" t="e">
        <f t="shared" si="39"/>
        <v>#REF!</v>
      </c>
      <c r="BW39" s="41" t="e">
        <f t="shared" si="39"/>
        <v>#REF!</v>
      </c>
      <c r="BX39" s="41" t="e">
        <f t="shared" si="39"/>
        <v>#REF!</v>
      </c>
      <c r="BY39" s="41" t="e">
        <f t="shared" si="39"/>
        <v>#REF!</v>
      </c>
      <c r="BZ39" s="41" t="e">
        <f t="shared" si="39"/>
        <v>#REF!</v>
      </c>
      <c r="CA39" s="41" t="e">
        <f t="shared" si="39"/>
        <v>#REF!</v>
      </c>
      <c r="CB39" s="41" t="e">
        <f t="shared" si="39"/>
        <v>#REF!</v>
      </c>
      <c r="CC39" s="41" t="e">
        <f t="shared" si="39"/>
        <v>#REF!</v>
      </c>
      <c r="CD39" s="41" t="e">
        <f t="shared" si="40"/>
        <v>#REF!</v>
      </c>
      <c r="CE39" s="41" t="e">
        <f t="shared" si="40"/>
        <v>#REF!</v>
      </c>
      <c r="CF39" s="41" t="e">
        <f t="shared" si="40"/>
        <v>#REF!</v>
      </c>
      <c r="CG39" s="41" t="e">
        <f t="shared" si="40"/>
        <v>#REF!</v>
      </c>
      <c r="CH39" s="41" t="e">
        <f t="shared" si="40"/>
        <v>#REF!</v>
      </c>
      <c r="CI39" s="41" t="e">
        <f t="shared" si="40"/>
        <v>#REF!</v>
      </c>
      <c r="CJ39" s="41" t="e">
        <f t="shared" si="40"/>
        <v>#REF!</v>
      </c>
      <c r="CK39" s="41" t="e">
        <f t="shared" si="40"/>
        <v>#REF!</v>
      </c>
      <c r="CL39" s="41" t="e">
        <f t="shared" si="40"/>
        <v>#REF!</v>
      </c>
      <c r="CM39" s="41" t="e">
        <f t="shared" si="40"/>
        <v>#REF!</v>
      </c>
      <c r="CN39" s="41" t="e">
        <f t="shared" si="40"/>
        <v>#REF!</v>
      </c>
      <c r="CO39" s="41" t="e">
        <f t="shared" si="40"/>
        <v>#REF!</v>
      </c>
      <c r="CP39" s="41" t="e">
        <f t="shared" si="40"/>
        <v>#REF!</v>
      </c>
      <c r="CQ39" s="41" t="e">
        <f t="shared" si="40"/>
        <v>#REF!</v>
      </c>
      <c r="CR39" s="41" t="e">
        <f t="shared" si="40"/>
        <v>#REF!</v>
      </c>
      <c r="CS39" s="41" t="e">
        <f t="shared" si="40"/>
        <v>#REF!</v>
      </c>
      <c r="CT39" s="41" t="e">
        <f t="shared" si="34"/>
        <v>#REF!</v>
      </c>
      <c r="CU39" s="41" t="e">
        <f t="shared" si="34"/>
        <v>#REF!</v>
      </c>
      <c r="CV39" s="41" t="e">
        <f t="shared" si="34"/>
        <v>#REF!</v>
      </c>
      <c r="CW39" s="41" t="e">
        <f t="shared" si="34"/>
        <v>#REF!</v>
      </c>
      <c r="CX39" s="41" t="e">
        <f t="shared" si="34"/>
        <v>#REF!</v>
      </c>
      <c r="CY39" s="41" t="e">
        <f t="shared" si="34"/>
        <v>#REF!</v>
      </c>
      <c r="CZ39" s="41" t="e">
        <f t="shared" si="34"/>
        <v>#REF!</v>
      </c>
      <c r="DA39" s="41" t="e">
        <f t="shared" si="34"/>
        <v>#REF!</v>
      </c>
      <c r="DB39" s="41" t="e">
        <f t="shared" si="34"/>
        <v>#REF!</v>
      </c>
      <c r="DC39" s="41" t="e">
        <f t="shared" si="34"/>
        <v>#REF!</v>
      </c>
      <c r="DD39" s="41" t="e">
        <f t="shared" si="34"/>
        <v>#REF!</v>
      </c>
      <c r="DE39" s="41" t="e">
        <f t="shared" si="34"/>
        <v>#REF!</v>
      </c>
      <c r="DF39" s="41" t="e">
        <f t="shared" si="34"/>
        <v>#REF!</v>
      </c>
      <c r="DG39" s="41" t="e">
        <f t="shared" si="34"/>
        <v>#REF!</v>
      </c>
      <c r="DH39" s="41" t="e">
        <f t="shared" si="34"/>
        <v>#REF!</v>
      </c>
      <c r="DI39" s="41" t="e">
        <f t="shared" si="34"/>
        <v>#REF!</v>
      </c>
      <c r="DJ39" s="41" t="e">
        <f t="shared" si="41"/>
        <v>#REF!</v>
      </c>
      <c r="DK39" s="41" t="e">
        <f t="shared" si="41"/>
        <v>#REF!</v>
      </c>
      <c r="DL39" s="41" t="e">
        <f t="shared" si="41"/>
        <v>#REF!</v>
      </c>
      <c r="DM39" s="41" t="e">
        <f t="shared" si="41"/>
        <v>#REF!</v>
      </c>
      <c r="DN39" s="41" t="e">
        <f t="shared" si="41"/>
        <v>#REF!</v>
      </c>
      <c r="DO39" s="41" t="e">
        <f t="shared" si="41"/>
        <v>#REF!</v>
      </c>
      <c r="DP39" s="41" t="e">
        <f t="shared" si="41"/>
        <v>#REF!</v>
      </c>
      <c r="DQ39" s="41" t="e">
        <f t="shared" si="41"/>
        <v>#REF!</v>
      </c>
      <c r="DR39" s="41" t="e">
        <f t="shared" si="41"/>
        <v>#REF!</v>
      </c>
      <c r="DS39" s="41" t="e">
        <f t="shared" si="41"/>
        <v>#REF!</v>
      </c>
      <c r="DT39" s="41" t="e">
        <f t="shared" si="41"/>
        <v>#REF!</v>
      </c>
      <c r="DU39" s="41" t="e">
        <f t="shared" si="41"/>
        <v>#REF!</v>
      </c>
      <c r="DV39" s="41" t="e">
        <f t="shared" si="41"/>
        <v>#REF!</v>
      </c>
      <c r="DW39" s="41" t="e">
        <f t="shared" si="41"/>
        <v>#REF!</v>
      </c>
      <c r="DX39" s="41" t="e">
        <f t="shared" si="41"/>
        <v>#REF!</v>
      </c>
      <c r="DY39" s="41" t="e">
        <f t="shared" si="41"/>
        <v>#REF!</v>
      </c>
      <c r="DZ39" s="41" t="e">
        <f t="shared" si="35"/>
        <v>#REF!</v>
      </c>
      <c r="EA39" s="41" t="e">
        <f t="shared" si="35"/>
        <v>#REF!</v>
      </c>
      <c r="EB39" s="41" t="e">
        <f t="shared" si="35"/>
        <v>#REF!</v>
      </c>
      <c r="EC39" s="41" t="e">
        <f t="shared" si="35"/>
        <v>#REF!</v>
      </c>
      <c r="ED39" s="41" t="e">
        <f t="shared" si="35"/>
        <v>#REF!</v>
      </c>
      <c r="EE39" s="41" t="e">
        <f t="shared" si="35"/>
        <v>#REF!</v>
      </c>
      <c r="EF39" s="41" t="e">
        <f t="shared" si="35"/>
        <v>#REF!</v>
      </c>
      <c r="EG39" s="41" t="e">
        <f t="shared" si="35"/>
        <v>#REF!</v>
      </c>
      <c r="EH39" s="41" t="e">
        <f t="shared" si="35"/>
        <v>#REF!</v>
      </c>
      <c r="EI39" s="41" t="e">
        <f t="shared" si="35"/>
        <v>#REF!</v>
      </c>
      <c r="EJ39" s="41" t="e">
        <f t="shared" si="35"/>
        <v>#REF!</v>
      </c>
      <c r="EK39" s="41" t="e">
        <f t="shared" si="35"/>
        <v>#REF!</v>
      </c>
      <c r="EL39" s="41" t="e">
        <f t="shared" si="35"/>
        <v>#REF!</v>
      </c>
      <c r="EM39" s="41" t="e">
        <f t="shared" si="35"/>
        <v>#REF!</v>
      </c>
      <c r="EN39" s="41" t="e">
        <f t="shared" si="35"/>
        <v>#REF!</v>
      </c>
      <c r="EO39" s="41" t="e">
        <f t="shared" si="35"/>
        <v>#REF!</v>
      </c>
      <c r="EP39" s="41" t="e">
        <f t="shared" si="42"/>
        <v>#REF!</v>
      </c>
      <c r="EQ39" s="41" t="e">
        <f t="shared" si="42"/>
        <v>#REF!</v>
      </c>
      <c r="ER39" s="41" t="e">
        <f t="shared" si="42"/>
        <v>#REF!</v>
      </c>
      <c r="ES39" s="41" t="e">
        <f t="shared" si="42"/>
        <v>#REF!</v>
      </c>
      <c r="ET39" s="41" t="e">
        <f t="shared" si="42"/>
        <v>#REF!</v>
      </c>
      <c r="EU39" s="41" t="e">
        <f t="shared" si="42"/>
        <v>#REF!</v>
      </c>
      <c r="EV39" s="41" t="e">
        <f t="shared" si="42"/>
        <v>#REF!</v>
      </c>
      <c r="EW39" s="41" t="e">
        <f t="shared" si="42"/>
        <v>#REF!</v>
      </c>
      <c r="EX39" s="41" t="e">
        <f t="shared" si="42"/>
        <v>#REF!</v>
      </c>
      <c r="EY39" s="41" t="e">
        <f t="shared" si="42"/>
        <v>#REF!</v>
      </c>
      <c r="EZ39" s="41" t="e">
        <f t="shared" si="42"/>
        <v>#REF!</v>
      </c>
      <c r="FA39" s="41" t="e">
        <f t="shared" si="42"/>
        <v>#REF!</v>
      </c>
      <c r="FB39" s="41" t="e">
        <f t="shared" si="42"/>
        <v>#REF!</v>
      </c>
      <c r="FC39" s="41" t="e">
        <f t="shared" si="42"/>
        <v>#REF!</v>
      </c>
      <c r="FD39" s="41" t="e">
        <f t="shared" si="42"/>
        <v>#REF!</v>
      </c>
      <c r="FE39" s="41" t="e">
        <f t="shared" si="42"/>
        <v>#REF!</v>
      </c>
      <c r="FF39" s="41" t="e">
        <f t="shared" si="36"/>
        <v>#REF!</v>
      </c>
      <c r="FG39" s="41" t="e">
        <f t="shared" si="36"/>
        <v>#REF!</v>
      </c>
      <c r="FH39" s="41" t="e">
        <f t="shared" si="36"/>
        <v>#REF!</v>
      </c>
      <c r="FI39" s="41" t="e">
        <f t="shared" si="36"/>
        <v>#REF!</v>
      </c>
      <c r="FJ39" s="41" t="e">
        <f t="shared" si="36"/>
        <v>#REF!</v>
      </c>
      <c r="FK39" s="41" t="e">
        <f t="shared" si="36"/>
        <v>#REF!</v>
      </c>
      <c r="FL39" s="41" t="e">
        <f t="shared" si="36"/>
        <v>#REF!</v>
      </c>
      <c r="FM39" s="41" t="e">
        <f t="shared" si="36"/>
        <v>#REF!</v>
      </c>
      <c r="FN39" s="41" t="e">
        <f t="shared" si="36"/>
        <v>#REF!</v>
      </c>
      <c r="FO39" s="41" t="e">
        <f t="shared" si="36"/>
        <v>#REF!</v>
      </c>
      <c r="FP39" s="41" t="e">
        <f t="shared" si="36"/>
        <v>#REF!</v>
      </c>
      <c r="FQ39" s="41" t="e">
        <f t="shared" si="36"/>
        <v>#REF!</v>
      </c>
      <c r="FR39" s="41" t="e">
        <f t="shared" si="36"/>
        <v>#REF!</v>
      </c>
      <c r="FS39" s="41" t="e">
        <f t="shared" si="36"/>
        <v>#REF!</v>
      </c>
      <c r="FT39" s="41" t="e">
        <f t="shared" si="36"/>
        <v>#REF!</v>
      </c>
      <c r="FU39" s="41" t="e">
        <f t="shared" si="36"/>
        <v>#REF!</v>
      </c>
      <c r="FV39" s="41" t="e">
        <f t="shared" si="43"/>
        <v>#REF!</v>
      </c>
      <c r="FW39" s="41" t="e">
        <f t="shared" si="43"/>
        <v>#REF!</v>
      </c>
      <c r="FX39" s="41" t="e">
        <f t="shared" si="43"/>
        <v>#REF!</v>
      </c>
      <c r="FY39" s="41" t="e">
        <f t="shared" si="43"/>
        <v>#REF!</v>
      </c>
      <c r="FZ39" s="41" t="e">
        <f t="shared" si="43"/>
        <v>#REF!</v>
      </c>
      <c r="GA39" s="41" t="e">
        <f t="shared" si="43"/>
        <v>#REF!</v>
      </c>
      <c r="GB39" s="41" t="e">
        <f t="shared" si="43"/>
        <v>#REF!</v>
      </c>
      <c r="GC39" s="41" t="e">
        <f t="shared" si="43"/>
        <v>#REF!</v>
      </c>
      <c r="GD39" s="41" t="e">
        <f t="shared" si="43"/>
        <v>#REF!</v>
      </c>
      <c r="GE39" s="41" t="e">
        <f t="shared" si="43"/>
        <v>#REF!</v>
      </c>
      <c r="GF39" s="41" t="e">
        <f t="shared" si="43"/>
        <v>#REF!</v>
      </c>
      <c r="GG39" s="41" t="e">
        <f t="shared" si="43"/>
        <v>#REF!</v>
      </c>
      <c r="GH39" s="41" t="e">
        <f t="shared" si="43"/>
        <v>#REF!</v>
      </c>
      <c r="GI39" s="41" t="e">
        <f t="shared" si="43"/>
        <v>#REF!</v>
      </c>
      <c r="GJ39" s="41" t="e">
        <f t="shared" si="43"/>
        <v>#REF!</v>
      </c>
      <c r="GK39" s="41" t="e">
        <f t="shared" si="43"/>
        <v>#REF!</v>
      </c>
      <c r="GL39" s="41" t="e">
        <f t="shared" si="37"/>
        <v>#REF!</v>
      </c>
      <c r="GM39" s="41" t="e">
        <f t="shared" si="37"/>
        <v>#REF!</v>
      </c>
      <c r="GN39" s="41" t="e">
        <f t="shared" si="37"/>
        <v>#REF!</v>
      </c>
      <c r="GO39" s="41" t="e">
        <f t="shared" si="37"/>
        <v>#REF!</v>
      </c>
      <c r="GP39" s="41" t="e">
        <f t="shared" si="37"/>
        <v>#REF!</v>
      </c>
      <c r="GQ39" s="41" t="e">
        <f t="shared" si="37"/>
        <v>#REF!</v>
      </c>
      <c r="GR39" s="41" t="e">
        <f t="shared" si="37"/>
        <v>#REF!</v>
      </c>
      <c r="GS39" s="41" t="e">
        <f t="shared" si="37"/>
        <v>#REF!</v>
      </c>
      <c r="GT39" s="41" t="e">
        <f t="shared" si="37"/>
        <v>#REF!</v>
      </c>
      <c r="GU39" s="41" t="e">
        <f t="shared" si="37"/>
        <v>#REF!</v>
      </c>
      <c r="GV39" s="41" t="e">
        <f t="shared" si="37"/>
        <v>#REF!</v>
      </c>
      <c r="GW39" s="41" t="e">
        <f t="shared" si="37"/>
        <v>#REF!</v>
      </c>
      <c r="GX39" s="41" t="e">
        <f t="shared" si="37"/>
        <v>#REF!</v>
      </c>
      <c r="GY39" s="41" t="e">
        <f t="shared" si="37"/>
        <v>#REF!</v>
      </c>
      <c r="GZ39" s="41" t="e">
        <f t="shared" si="37"/>
        <v>#REF!</v>
      </c>
      <c r="HA39" s="41" t="e">
        <f t="shared" si="37"/>
        <v>#REF!</v>
      </c>
      <c r="HB39" s="41" t="e">
        <f t="shared" si="44"/>
        <v>#REF!</v>
      </c>
      <c r="HC39" s="41" t="e">
        <f t="shared" si="44"/>
        <v>#REF!</v>
      </c>
      <c r="HD39" s="41" t="e">
        <f t="shared" si="44"/>
        <v>#REF!</v>
      </c>
      <c r="HE39" s="41" t="e">
        <f t="shared" si="44"/>
        <v>#REF!</v>
      </c>
      <c r="HF39" s="41" t="e">
        <f t="shared" si="44"/>
        <v>#REF!</v>
      </c>
      <c r="HG39" s="41" t="e">
        <f t="shared" si="44"/>
        <v>#REF!</v>
      </c>
      <c r="HH39" s="41" t="e">
        <f t="shared" si="44"/>
        <v>#REF!</v>
      </c>
      <c r="HI39" s="41" t="e">
        <f t="shared" si="44"/>
        <v>#REF!</v>
      </c>
      <c r="HJ39" s="41" t="e">
        <f t="shared" si="44"/>
        <v>#REF!</v>
      </c>
    </row>
    <row r="40" spans="1:218" ht="14.4" x14ac:dyDescent="0.3">
      <c r="A40" s="42">
        <v>37</v>
      </c>
      <c r="B40" s="43" t="e">
        <f>'CMM3 - AUX CALC'!$AL$67</f>
        <v>#REF!</v>
      </c>
      <c r="AM40" s="41" t="e">
        <f>$B40/(_xlfn.SINGLE(PrazoConcessao)*12-AM$3+1)</f>
        <v>#REF!</v>
      </c>
      <c r="AN40" s="41" t="e">
        <f t="shared" si="38"/>
        <v>#REF!</v>
      </c>
      <c r="AO40" s="41" t="e">
        <f t="shared" si="38"/>
        <v>#REF!</v>
      </c>
      <c r="AP40" s="41" t="e">
        <f t="shared" si="38"/>
        <v>#REF!</v>
      </c>
      <c r="AQ40" s="41" t="e">
        <f t="shared" si="38"/>
        <v>#REF!</v>
      </c>
      <c r="AR40" s="41" t="e">
        <f t="shared" si="38"/>
        <v>#REF!</v>
      </c>
      <c r="AS40" s="41" t="e">
        <f t="shared" si="38"/>
        <v>#REF!</v>
      </c>
      <c r="AT40" s="41" t="e">
        <f t="shared" si="38"/>
        <v>#REF!</v>
      </c>
      <c r="AU40" s="41" t="e">
        <f t="shared" si="38"/>
        <v>#REF!</v>
      </c>
      <c r="AV40" s="41" t="e">
        <f t="shared" si="38"/>
        <v>#REF!</v>
      </c>
      <c r="AW40" s="41" t="e">
        <f t="shared" si="38"/>
        <v>#REF!</v>
      </c>
      <c r="AX40" s="41" t="e">
        <f t="shared" si="38"/>
        <v>#REF!</v>
      </c>
      <c r="AY40" s="41" t="e">
        <f t="shared" si="38"/>
        <v>#REF!</v>
      </c>
      <c r="AZ40" s="41" t="e">
        <f t="shared" si="45"/>
        <v>#REF!</v>
      </c>
      <c r="BA40" s="41" t="e">
        <f t="shared" si="45"/>
        <v>#REF!</v>
      </c>
      <c r="BB40" s="41" t="e">
        <f t="shared" si="45"/>
        <v>#REF!</v>
      </c>
      <c r="BC40" s="41" t="e">
        <f t="shared" si="45"/>
        <v>#REF!</v>
      </c>
      <c r="BD40" s="41" t="e">
        <f t="shared" si="45"/>
        <v>#REF!</v>
      </c>
      <c r="BE40" s="41" t="e">
        <f t="shared" si="45"/>
        <v>#REF!</v>
      </c>
      <c r="BF40" s="41" t="e">
        <f t="shared" si="45"/>
        <v>#REF!</v>
      </c>
      <c r="BG40" s="41" t="e">
        <f t="shared" si="45"/>
        <v>#REF!</v>
      </c>
      <c r="BH40" s="41" t="e">
        <f t="shared" si="45"/>
        <v>#REF!</v>
      </c>
      <c r="BI40" s="41" t="e">
        <f t="shared" si="45"/>
        <v>#REF!</v>
      </c>
      <c r="BJ40" s="41" t="e">
        <f t="shared" si="45"/>
        <v>#REF!</v>
      </c>
      <c r="BK40" s="41" t="e">
        <f t="shared" si="45"/>
        <v>#REF!</v>
      </c>
      <c r="BL40" s="41" t="e">
        <f t="shared" si="45"/>
        <v>#REF!</v>
      </c>
      <c r="BM40" s="41" t="e">
        <f t="shared" si="45"/>
        <v>#REF!</v>
      </c>
      <c r="BN40" s="41" t="e">
        <f t="shared" si="39"/>
        <v>#REF!</v>
      </c>
      <c r="BO40" s="41" t="e">
        <f t="shared" si="39"/>
        <v>#REF!</v>
      </c>
      <c r="BP40" s="41" t="e">
        <f t="shared" si="39"/>
        <v>#REF!</v>
      </c>
      <c r="BQ40" s="41" t="e">
        <f t="shared" si="39"/>
        <v>#REF!</v>
      </c>
      <c r="BR40" s="41" t="e">
        <f t="shared" si="39"/>
        <v>#REF!</v>
      </c>
      <c r="BS40" s="41" t="e">
        <f t="shared" si="39"/>
        <v>#REF!</v>
      </c>
      <c r="BT40" s="41" t="e">
        <f t="shared" si="39"/>
        <v>#REF!</v>
      </c>
      <c r="BU40" s="41" t="e">
        <f t="shared" si="39"/>
        <v>#REF!</v>
      </c>
      <c r="BV40" s="41" t="e">
        <f t="shared" si="39"/>
        <v>#REF!</v>
      </c>
      <c r="BW40" s="41" t="e">
        <f t="shared" si="39"/>
        <v>#REF!</v>
      </c>
      <c r="BX40" s="41" t="e">
        <f t="shared" si="39"/>
        <v>#REF!</v>
      </c>
      <c r="BY40" s="41" t="e">
        <f t="shared" si="39"/>
        <v>#REF!</v>
      </c>
      <c r="BZ40" s="41" t="e">
        <f t="shared" si="39"/>
        <v>#REF!</v>
      </c>
      <c r="CA40" s="41" t="e">
        <f t="shared" si="39"/>
        <v>#REF!</v>
      </c>
      <c r="CB40" s="41" t="e">
        <f t="shared" si="39"/>
        <v>#REF!</v>
      </c>
      <c r="CC40" s="41" t="e">
        <f t="shared" si="39"/>
        <v>#REF!</v>
      </c>
      <c r="CD40" s="41" t="e">
        <f t="shared" si="40"/>
        <v>#REF!</v>
      </c>
      <c r="CE40" s="41" t="e">
        <f t="shared" si="40"/>
        <v>#REF!</v>
      </c>
      <c r="CF40" s="41" t="e">
        <f t="shared" si="40"/>
        <v>#REF!</v>
      </c>
      <c r="CG40" s="41" t="e">
        <f t="shared" si="40"/>
        <v>#REF!</v>
      </c>
      <c r="CH40" s="41" t="e">
        <f t="shared" si="40"/>
        <v>#REF!</v>
      </c>
      <c r="CI40" s="41" t="e">
        <f t="shared" si="40"/>
        <v>#REF!</v>
      </c>
      <c r="CJ40" s="41" t="e">
        <f t="shared" si="40"/>
        <v>#REF!</v>
      </c>
      <c r="CK40" s="41" t="e">
        <f t="shared" si="40"/>
        <v>#REF!</v>
      </c>
      <c r="CL40" s="41" t="e">
        <f t="shared" si="40"/>
        <v>#REF!</v>
      </c>
      <c r="CM40" s="41" t="e">
        <f t="shared" si="40"/>
        <v>#REF!</v>
      </c>
      <c r="CN40" s="41" t="e">
        <f t="shared" si="40"/>
        <v>#REF!</v>
      </c>
      <c r="CO40" s="41" t="e">
        <f t="shared" si="40"/>
        <v>#REF!</v>
      </c>
      <c r="CP40" s="41" t="e">
        <f t="shared" si="40"/>
        <v>#REF!</v>
      </c>
      <c r="CQ40" s="41" t="e">
        <f t="shared" si="40"/>
        <v>#REF!</v>
      </c>
      <c r="CR40" s="41" t="e">
        <f t="shared" si="40"/>
        <v>#REF!</v>
      </c>
      <c r="CS40" s="41" t="e">
        <f t="shared" si="40"/>
        <v>#REF!</v>
      </c>
      <c r="CT40" s="41" t="e">
        <f t="shared" si="34"/>
        <v>#REF!</v>
      </c>
      <c r="CU40" s="41" t="e">
        <f t="shared" si="34"/>
        <v>#REF!</v>
      </c>
      <c r="CV40" s="41" t="e">
        <f t="shared" si="34"/>
        <v>#REF!</v>
      </c>
      <c r="CW40" s="41" t="e">
        <f t="shared" si="34"/>
        <v>#REF!</v>
      </c>
      <c r="CX40" s="41" t="e">
        <f t="shared" si="34"/>
        <v>#REF!</v>
      </c>
      <c r="CY40" s="41" t="e">
        <f t="shared" si="34"/>
        <v>#REF!</v>
      </c>
      <c r="CZ40" s="41" t="e">
        <f t="shared" si="34"/>
        <v>#REF!</v>
      </c>
      <c r="DA40" s="41" t="e">
        <f t="shared" si="34"/>
        <v>#REF!</v>
      </c>
      <c r="DB40" s="41" t="e">
        <f t="shared" si="34"/>
        <v>#REF!</v>
      </c>
      <c r="DC40" s="41" t="e">
        <f t="shared" si="34"/>
        <v>#REF!</v>
      </c>
      <c r="DD40" s="41" t="e">
        <f t="shared" si="34"/>
        <v>#REF!</v>
      </c>
      <c r="DE40" s="41" t="e">
        <f t="shared" si="34"/>
        <v>#REF!</v>
      </c>
      <c r="DF40" s="41" t="e">
        <f t="shared" si="34"/>
        <v>#REF!</v>
      </c>
      <c r="DG40" s="41" t="e">
        <f t="shared" si="34"/>
        <v>#REF!</v>
      </c>
      <c r="DH40" s="41" t="e">
        <f t="shared" si="34"/>
        <v>#REF!</v>
      </c>
      <c r="DI40" s="41" t="e">
        <f t="shared" si="34"/>
        <v>#REF!</v>
      </c>
      <c r="DJ40" s="41" t="e">
        <f t="shared" si="41"/>
        <v>#REF!</v>
      </c>
      <c r="DK40" s="41" t="e">
        <f t="shared" si="41"/>
        <v>#REF!</v>
      </c>
      <c r="DL40" s="41" t="e">
        <f t="shared" si="41"/>
        <v>#REF!</v>
      </c>
      <c r="DM40" s="41" t="e">
        <f t="shared" si="41"/>
        <v>#REF!</v>
      </c>
      <c r="DN40" s="41" t="e">
        <f t="shared" si="41"/>
        <v>#REF!</v>
      </c>
      <c r="DO40" s="41" t="e">
        <f t="shared" si="41"/>
        <v>#REF!</v>
      </c>
      <c r="DP40" s="41" t="e">
        <f t="shared" si="41"/>
        <v>#REF!</v>
      </c>
      <c r="DQ40" s="41" t="e">
        <f t="shared" si="41"/>
        <v>#REF!</v>
      </c>
      <c r="DR40" s="41" t="e">
        <f t="shared" si="41"/>
        <v>#REF!</v>
      </c>
      <c r="DS40" s="41" t="e">
        <f t="shared" si="41"/>
        <v>#REF!</v>
      </c>
      <c r="DT40" s="41" t="e">
        <f t="shared" si="41"/>
        <v>#REF!</v>
      </c>
      <c r="DU40" s="41" t="e">
        <f t="shared" si="41"/>
        <v>#REF!</v>
      </c>
      <c r="DV40" s="41" t="e">
        <f t="shared" si="41"/>
        <v>#REF!</v>
      </c>
      <c r="DW40" s="41" t="e">
        <f t="shared" si="41"/>
        <v>#REF!</v>
      </c>
      <c r="DX40" s="41" t="e">
        <f t="shared" si="41"/>
        <v>#REF!</v>
      </c>
      <c r="DY40" s="41" t="e">
        <f t="shared" si="41"/>
        <v>#REF!</v>
      </c>
      <c r="DZ40" s="41" t="e">
        <f t="shared" si="35"/>
        <v>#REF!</v>
      </c>
      <c r="EA40" s="41" t="e">
        <f t="shared" si="35"/>
        <v>#REF!</v>
      </c>
      <c r="EB40" s="41" t="e">
        <f t="shared" si="35"/>
        <v>#REF!</v>
      </c>
      <c r="EC40" s="41" t="e">
        <f t="shared" si="35"/>
        <v>#REF!</v>
      </c>
      <c r="ED40" s="41" t="e">
        <f t="shared" si="35"/>
        <v>#REF!</v>
      </c>
      <c r="EE40" s="41" t="e">
        <f t="shared" si="35"/>
        <v>#REF!</v>
      </c>
      <c r="EF40" s="41" t="e">
        <f t="shared" si="35"/>
        <v>#REF!</v>
      </c>
      <c r="EG40" s="41" t="e">
        <f t="shared" si="35"/>
        <v>#REF!</v>
      </c>
      <c r="EH40" s="41" t="e">
        <f t="shared" si="35"/>
        <v>#REF!</v>
      </c>
      <c r="EI40" s="41" t="e">
        <f t="shared" si="35"/>
        <v>#REF!</v>
      </c>
      <c r="EJ40" s="41" t="e">
        <f t="shared" si="35"/>
        <v>#REF!</v>
      </c>
      <c r="EK40" s="41" t="e">
        <f t="shared" si="35"/>
        <v>#REF!</v>
      </c>
      <c r="EL40" s="41" t="e">
        <f t="shared" si="35"/>
        <v>#REF!</v>
      </c>
      <c r="EM40" s="41" t="e">
        <f t="shared" si="35"/>
        <v>#REF!</v>
      </c>
      <c r="EN40" s="41" t="e">
        <f t="shared" si="35"/>
        <v>#REF!</v>
      </c>
      <c r="EO40" s="41" t="e">
        <f t="shared" si="35"/>
        <v>#REF!</v>
      </c>
      <c r="EP40" s="41" t="e">
        <f t="shared" si="42"/>
        <v>#REF!</v>
      </c>
      <c r="EQ40" s="41" t="e">
        <f t="shared" si="42"/>
        <v>#REF!</v>
      </c>
      <c r="ER40" s="41" t="e">
        <f t="shared" si="42"/>
        <v>#REF!</v>
      </c>
      <c r="ES40" s="41" t="e">
        <f t="shared" si="42"/>
        <v>#REF!</v>
      </c>
      <c r="ET40" s="41" t="e">
        <f t="shared" si="42"/>
        <v>#REF!</v>
      </c>
      <c r="EU40" s="41" t="e">
        <f t="shared" si="42"/>
        <v>#REF!</v>
      </c>
      <c r="EV40" s="41" t="e">
        <f t="shared" si="42"/>
        <v>#REF!</v>
      </c>
      <c r="EW40" s="41" t="e">
        <f t="shared" si="42"/>
        <v>#REF!</v>
      </c>
      <c r="EX40" s="41" t="e">
        <f t="shared" si="42"/>
        <v>#REF!</v>
      </c>
      <c r="EY40" s="41" t="e">
        <f t="shared" si="42"/>
        <v>#REF!</v>
      </c>
      <c r="EZ40" s="41" t="e">
        <f t="shared" si="42"/>
        <v>#REF!</v>
      </c>
      <c r="FA40" s="41" t="e">
        <f t="shared" si="42"/>
        <v>#REF!</v>
      </c>
      <c r="FB40" s="41" t="e">
        <f t="shared" si="42"/>
        <v>#REF!</v>
      </c>
      <c r="FC40" s="41" t="e">
        <f t="shared" si="42"/>
        <v>#REF!</v>
      </c>
      <c r="FD40" s="41" t="e">
        <f t="shared" si="42"/>
        <v>#REF!</v>
      </c>
      <c r="FE40" s="41" t="e">
        <f t="shared" si="42"/>
        <v>#REF!</v>
      </c>
      <c r="FF40" s="41" t="e">
        <f t="shared" si="36"/>
        <v>#REF!</v>
      </c>
      <c r="FG40" s="41" t="e">
        <f t="shared" si="36"/>
        <v>#REF!</v>
      </c>
      <c r="FH40" s="41" t="e">
        <f t="shared" si="36"/>
        <v>#REF!</v>
      </c>
      <c r="FI40" s="41" t="e">
        <f t="shared" si="36"/>
        <v>#REF!</v>
      </c>
      <c r="FJ40" s="41" t="e">
        <f t="shared" si="36"/>
        <v>#REF!</v>
      </c>
      <c r="FK40" s="41" t="e">
        <f t="shared" si="36"/>
        <v>#REF!</v>
      </c>
      <c r="FL40" s="41" t="e">
        <f t="shared" si="36"/>
        <v>#REF!</v>
      </c>
      <c r="FM40" s="41" t="e">
        <f t="shared" si="36"/>
        <v>#REF!</v>
      </c>
      <c r="FN40" s="41" t="e">
        <f t="shared" si="36"/>
        <v>#REF!</v>
      </c>
      <c r="FO40" s="41" t="e">
        <f t="shared" si="36"/>
        <v>#REF!</v>
      </c>
      <c r="FP40" s="41" t="e">
        <f t="shared" si="36"/>
        <v>#REF!</v>
      </c>
      <c r="FQ40" s="41" t="e">
        <f t="shared" si="36"/>
        <v>#REF!</v>
      </c>
      <c r="FR40" s="41" t="e">
        <f t="shared" si="36"/>
        <v>#REF!</v>
      </c>
      <c r="FS40" s="41" t="e">
        <f t="shared" si="36"/>
        <v>#REF!</v>
      </c>
      <c r="FT40" s="41" t="e">
        <f t="shared" si="36"/>
        <v>#REF!</v>
      </c>
      <c r="FU40" s="41" t="e">
        <f t="shared" si="36"/>
        <v>#REF!</v>
      </c>
      <c r="FV40" s="41" t="e">
        <f t="shared" si="43"/>
        <v>#REF!</v>
      </c>
      <c r="FW40" s="41" t="e">
        <f t="shared" si="43"/>
        <v>#REF!</v>
      </c>
      <c r="FX40" s="41" t="e">
        <f t="shared" si="43"/>
        <v>#REF!</v>
      </c>
      <c r="FY40" s="41" t="e">
        <f t="shared" si="43"/>
        <v>#REF!</v>
      </c>
      <c r="FZ40" s="41" t="e">
        <f t="shared" si="43"/>
        <v>#REF!</v>
      </c>
      <c r="GA40" s="41" t="e">
        <f t="shared" si="43"/>
        <v>#REF!</v>
      </c>
      <c r="GB40" s="41" t="e">
        <f t="shared" si="43"/>
        <v>#REF!</v>
      </c>
      <c r="GC40" s="41" t="e">
        <f t="shared" si="43"/>
        <v>#REF!</v>
      </c>
      <c r="GD40" s="41" t="e">
        <f t="shared" si="43"/>
        <v>#REF!</v>
      </c>
      <c r="GE40" s="41" t="e">
        <f t="shared" si="43"/>
        <v>#REF!</v>
      </c>
      <c r="GF40" s="41" t="e">
        <f t="shared" si="43"/>
        <v>#REF!</v>
      </c>
      <c r="GG40" s="41" t="e">
        <f t="shared" si="43"/>
        <v>#REF!</v>
      </c>
      <c r="GH40" s="41" t="e">
        <f t="shared" si="43"/>
        <v>#REF!</v>
      </c>
      <c r="GI40" s="41" t="e">
        <f t="shared" si="43"/>
        <v>#REF!</v>
      </c>
      <c r="GJ40" s="41" t="e">
        <f t="shared" si="43"/>
        <v>#REF!</v>
      </c>
      <c r="GK40" s="41" t="e">
        <f t="shared" si="43"/>
        <v>#REF!</v>
      </c>
      <c r="GL40" s="41" t="e">
        <f t="shared" si="37"/>
        <v>#REF!</v>
      </c>
      <c r="GM40" s="41" t="e">
        <f t="shared" si="37"/>
        <v>#REF!</v>
      </c>
      <c r="GN40" s="41" t="e">
        <f t="shared" si="37"/>
        <v>#REF!</v>
      </c>
      <c r="GO40" s="41" t="e">
        <f t="shared" si="37"/>
        <v>#REF!</v>
      </c>
      <c r="GP40" s="41" t="e">
        <f t="shared" si="37"/>
        <v>#REF!</v>
      </c>
      <c r="GQ40" s="41" t="e">
        <f t="shared" si="37"/>
        <v>#REF!</v>
      </c>
      <c r="GR40" s="41" t="e">
        <f t="shared" si="37"/>
        <v>#REF!</v>
      </c>
      <c r="GS40" s="41" t="e">
        <f t="shared" si="37"/>
        <v>#REF!</v>
      </c>
      <c r="GT40" s="41" t="e">
        <f t="shared" si="37"/>
        <v>#REF!</v>
      </c>
      <c r="GU40" s="41" t="e">
        <f t="shared" si="37"/>
        <v>#REF!</v>
      </c>
      <c r="GV40" s="41" t="e">
        <f t="shared" si="37"/>
        <v>#REF!</v>
      </c>
      <c r="GW40" s="41" t="e">
        <f t="shared" si="37"/>
        <v>#REF!</v>
      </c>
      <c r="GX40" s="41" t="e">
        <f t="shared" si="37"/>
        <v>#REF!</v>
      </c>
      <c r="GY40" s="41" t="e">
        <f t="shared" si="37"/>
        <v>#REF!</v>
      </c>
      <c r="GZ40" s="41" t="e">
        <f t="shared" si="37"/>
        <v>#REF!</v>
      </c>
      <c r="HA40" s="41" t="e">
        <f t="shared" si="37"/>
        <v>#REF!</v>
      </c>
      <c r="HB40" s="41" t="e">
        <f t="shared" si="44"/>
        <v>#REF!</v>
      </c>
      <c r="HC40" s="41" t="e">
        <f t="shared" si="44"/>
        <v>#REF!</v>
      </c>
      <c r="HD40" s="41" t="e">
        <f t="shared" si="44"/>
        <v>#REF!</v>
      </c>
      <c r="HE40" s="41" t="e">
        <f t="shared" si="44"/>
        <v>#REF!</v>
      </c>
      <c r="HF40" s="41" t="e">
        <f t="shared" si="44"/>
        <v>#REF!</v>
      </c>
      <c r="HG40" s="41" t="e">
        <f t="shared" si="44"/>
        <v>#REF!</v>
      </c>
      <c r="HH40" s="41" t="e">
        <f t="shared" si="44"/>
        <v>#REF!</v>
      </c>
      <c r="HI40" s="41" t="e">
        <f t="shared" si="44"/>
        <v>#REF!</v>
      </c>
      <c r="HJ40" s="41" t="e">
        <f t="shared" si="44"/>
        <v>#REF!</v>
      </c>
    </row>
    <row r="41" spans="1:218" ht="14.4" x14ac:dyDescent="0.3">
      <c r="A41" s="42">
        <v>38</v>
      </c>
      <c r="B41" s="43" t="e">
        <f>'CMM3 - AUX CALC'!$AM$67</f>
        <v>#REF!</v>
      </c>
      <c r="AN41" s="41" t="e">
        <f>$B41/(_xlfn.SINGLE(PrazoConcessao)*12-AN$3+1)</f>
        <v>#REF!</v>
      </c>
      <c r="AO41" s="41" t="e">
        <f t="shared" si="38"/>
        <v>#REF!</v>
      </c>
      <c r="AP41" s="41" t="e">
        <f t="shared" si="38"/>
        <v>#REF!</v>
      </c>
      <c r="AQ41" s="41" t="e">
        <f t="shared" si="38"/>
        <v>#REF!</v>
      </c>
      <c r="AR41" s="41" t="e">
        <f t="shared" si="38"/>
        <v>#REF!</v>
      </c>
      <c r="AS41" s="41" t="e">
        <f t="shared" si="38"/>
        <v>#REF!</v>
      </c>
      <c r="AT41" s="41" t="e">
        <f t="shared" si="38"/>
        <v>#REF!</v>
      </c>
      <c r="AU41" s="41" t="e">
        <f t="shared" si="38"/>
        <v>#REF!</v>
      </c>
      <c r="AV41" s="41" t="e">
        <f t="shared" si="38"/>
        <v>#REF!</v>
      </c>
      <c r="AW41" s="41" t="e">
        <f t="shared" si="38"/>
        <v>#REF!</v>
      </c>
      <c r="AX41" s="41" t="e">
        <f t="shared" si="38"/>
        <v>#REF!</v>
      </c>
      <c r="AY41" s="41" t="e">
        <f t="shared" si="38"/>
        <v>#REF!</v>
      </c>
      <c r="AZ41" s="41" t="e">
        <f t="shared" si="45"/>
        <v>#REF!</v>
      </c>
      <c r="BA41" s="41" t="e">
        <f t="shared" si="45"/>
        <v>#REF!</v>
      </c>
      <c r="BB41" s="41" t="e">
        <f t="shared" si="45"/>
        <v>#REF!</v>
      </c>
      <c r="BC41" s="41" t="e">
        <f t="shared" si="45"/>
        <v>#REF!</v>
      </c>
      <c r="BD41" s="41" t="e">
        <f t="shared" si="45"/>
        <v>#REF!</v>
      </c>
      <c r="BE41" s="41" t="e">
        <f t="shared" si="45"/>
        <v>#REF!</v>
      </c>
      <c r="BF41" s="41" t="e">
        <f t="shared" si="45"/>
        <v>#REF!</v>
      </c>
      <c r="BG41" s="41" t="e">
        <f t="shared" si="45"/>
        <v>#REF!</v>
      </c>
      <c r="BH41" s="41" t="e">
        <f t="shared" si="45"/>
        <v>#REF!</v>
      </c>
      <c r="BI41" s="41" t="e">
        <f t="shared" si="45"/>
        <v>#REF!</v>
      </c>
      <c r="BJ41" s="41" t="e">
        <f t="shared" si="45"/>
        <v>#REF!</v>
      </c>
      <c r="BK41" s="41" t="e">
        <f t="shared" si="45"/>
        <v>#REF!</v>
      </c>
      <c r="BL41" s="41" t="e">
        <f t="shared" si="45"/>
        <v>#REF!</v>
      </c>
      <c r="BM41" s="41" t="e">
        <f t="shared" si="45"/>
        <v>#REF!</v>
      </c>
      <c r="BN41" s="41" t="e">
        <f t="shared" si="39"/>
        <v>#REF!</v>
      </c>
      <c r="BO41" s="41" t="e">
        <f t="shared" si="39"/>
        <v>#REF!</v>
      </c>
      <c r="BP41" s="41" t="e">
        <f t="shared" si="39"/>
        <v>#REF!</v>
      </c>
      <c r="BQ41" s="41" t="e">
        <f t="shared" si="39"/>
        <v>#REF!</v>
      </c>
      <c r="BR41" s="41" t="e">
        <f t="shared" si="39"/>
        <v>#REF!</v>
      </c>
      <c r="BS41" s="41" t="e">
        <f t="shared" si="39"/>
        <v>#REF!</v>
      </c>
      <c r="BT41" s="41" t="e">
        <f t="shared" si="39"/>
        <v>#REF!</v>
      </c>
      <c r="BU41" s="41" t="e">
        <f t="shared" si="39"/>
        <v>#REF!</v>
      </c>
      <c r="BV41" s="41" t="e">
        <f t="shared" si="39"/>
        <v>#REF!</v>
      </c>
      <c r="BW41" s="41" t="e">
        <f t="shared" si="39"/>
        <v>#REF!</v>
      </c>
      <c r="BX41" s="41" t="e">
        <f t="shared" si="39"/>
        <v>#REF!</v>
      </c>
      <c r="BY41" s="41" t="e">
        <f t="shared" si="39"/>
        <v>#REF!</v>
      </c>
      <c r="BZ41" s="41" t="e">
        <f t="shared" si="39"/>
        <v>#REF!</v>
      </c>
      <c r="CA41" s="41" t="e">
        <f t="shared" si="39"/>
        <v>#REF!</v>
      </c>
      <c r="CB41" s="41" t="e">
        <f t="shared" si="39"/>
        <v>#REF!</v>
      </c>
      <c r="CC41" s="41" t="e">
        <f t="shared" si="39"/>
        <v>#REF!</v>
      </c>
      <c r="CD41" s="41" t="e">
        <f t="shared" si="40"/>
        <v>#REF!</v>
      </c>
      <c r="CE41" s="41" t="e">
        <f t="shared" si="40"/>
        <v>#REF!</v>
      </c>
      <c r="CF41" s="41" t="e">
        <f t="shared" si="40"/>
        <v>#REF!</v>
      </c>
      <c r="CG41" s="41" t="e">
        <f t="shared" si="40"/>
        <v>#REF!</v>
      </c>
      <c r="CH41" s="41" t="e">
        <f t="shared" si="40"/>
        <v>#REF!</v>
      </c>
      <c r="CI41" s="41" t="e">
        <f t="shared" si="40"/>
        <v>#REF!</v>
      </c>
      <c r="CJ41" s="41" t="e">
        <f t="shared" si="40"/>
        <v>#REF!</v>
      </c>
      <c r="CK41" s="41" t="e">
        <f t="shared" si="40"/>
        <v>#REF!</v>
      </c>
      <c r="CL41" s="41" t="e">
        <f t="shared" si="40"/>
        <v>#REF!</v>
      </c>
      <c r="CM41" s="41" t="e">
        <f t="shared" si="40"/>
        <v>#REF!</v>
      </c>
      <c r="CN41" s="41" t="e">
        <f t="shared" si="40"/>
        <v>#REF!</v>
      </c>
      <c r="CO41" s="41" t="e">
        <f t="shared" si="40"/>
        <v>#REF!</v>
      </c>
      <c r="CP41" s="41" t="e">
        <f t="shared" si="40"/>
        <v>#REF!</v>
      </c>
      <c r="CQ41" s="41" t="e">
        <f t="shared" si="40"/>
        <v>#REF!</v>
      </c>
      <c r="CR41" s="41" t="e">
        <f t="shared" si="40"/>
        <v>#REF!</v>
      </c>
      <c r="CS41" s="41" t="e">
        <f t="shared" si="40"/>
        <v>#REF!</v>
      </c>
      <c r="CT41" s="41" t="e">
        <f t="shared" si="34"/>
        <v>#REF!</v>
      </c>
      <c r="CU41" s="41" t="e">
        <f t="shared" si="34"/>
        <v>#REF!</v>
      </c>
      <c r="CV41" s="41" t="e">
        <f t="shared" si="34"/>
        <v>#REF!</v>
      </c>
      <c r="CW41" s="41" t="e">
        <f t="shared" si="34"/>
        <v>#REF!</v>
      </c>
      <c r="CX41" s="41" t="e">
        <f t="shared" si="34"/>
        <v>#REF!</v>
      </c>
      <c r="CY41" s="41" t="e">
        <f t="shared" si="34"/>
        <v>#REF!</v>
      </c>
      <c r="CZ41" s="41" t="e">
        <f t="shared" si="34"/>
        <v>#REF!</v>
      </c>
      <c r="DA41" s="41" t="e">
        <f t="shared" si="34"/>
        <v>#REF!</v>
      </c>
      <c r="DB41" s="41" t="e">
        <f t="shared" si="34"/>
        <v>#REF!</v>
      </c>
      <c r="DC41" s="41" t="e">
        <f t="shared" si="34"/>
        <v>#REF!</v>
      </c>
      <c r="DD41" s="41" t="e">
        <f t="shared" si="34"/>
        <v>#REF!</v>
      </c>
      <c r="DE41" s="41" t="e">
        <f t="shared" si="34"/>
        <v>#REF!</v>
      </c>
      <c r="DF41" s="41" t="e">
        <f t="shared" si="34"/>
        <v>#REF!</v>
      </c>
      <c r="DG41" s="41" t="e">
        <f t="shared" si="34"/>
        <v>#REF!</v>
      </c>
      <c r="DH41" s="41" t="e">
        <f t="shared" si="34"/>
        <v>#REF!</v>
      </c>
      <c r="DI41" s="41" t="e">
        <f t="shared" si="34"/>
        <v>#REF!</v>
      </c>
      <c r="DJ41" s="41" t="e">
        <f t="shared" si="41"/>
        <v>#REF!</v>
      </c>
      <c r="DK41" s="41" t="e">
        <f t="shared" si="41"/>
        <v>#REF!</v>
      </c>
      <c r="DL41" s="41" t="e">
        <f t="shared" si="41"/>
        <v>#REF!</v>
      </c>
      <c r="DM41" s="41" t="e">
        <f t="shared" si="41"/>
        <v>#REF!</v>
      </c>
      <c r="DN41" s="41" t="e">
        <f t="shared" si="41"/>
        <v>#REF!</v>
      </c>
      <c r="DO41" s="41" t="e">
        <f t="shared" si="41"/>
        <v>#REF!</v>
      </c>
      <c r="DP41" s="41" t="e">
        <f t="shared" si="41"/>
        <v>#REF!</v>
      </c>
      <c r="DQ41" s="41" t="e">
        <f t="shared" si="41"/>
        <v>#REF!</v>
      </c>
      <c r="DR41" s="41" t="e">
        <f t="shared" si="41"/>
        <v>#REF!</v>
      </c>
      <c r="DS41" s="41" t="e">
        <f t="shared" si="41"/>
        <v>#REF!</v>
      </c>
      <c r="DT41" s="41" t="e">
        <f t="shared" si="41"/>
        <v>#REF!</v>
      </c>
      <c r="DU41" s="41" t="e">
        <f t="shared" si="41"/>
        <v>#REF!</v>
      </c>
      <c r="DV41" s="41" t="e">
        <f t="shared" si="41"/>
        <v>#REF!</v>
      </c>
      <c r="DW41" s="41" t="e">
        <f t="shared" si="41"/>
        <v>#REF!</v>
      </c>
      <c r="DX41" s="41" t="e">
        <f t="shared" si="41"/>
        <v>#REF!</v>
      </c>
      <c r="DY41" s="41" t="e">
        <f t="shared" si="41"/>
        <v>#REF!</v>
      </c>
      <c r="DZ41" s="41" t="e">
        <f t="shared" si="35"/>
        <v>#REF!</v>
      </c>
      <c r="EA41" s="41" t="e">
        <f t="shared" si="35"/>
        <v>#REF!</v>
      </c>
      <c r="EB41" s="41" t="e">
        <f t="shared" si="35"/>
        <v>#REF!</v>
      </c>
      <c r="EC41" s="41" t="e">
        <f t="shared" si="35"/>
        <v>#REF!</v>
      </c>
      <c r="ED41" s="41" t="e">
        <f t="shared" si="35"/>
        <v>#REF!</v>
      </c>
      <c r="EE41" s="41" t="e">
        <f t="shared" si="35"/>
        <v>#REF!</v>
      </c>
      <c r="EF41" s="41" t="e">
        <f t="shared" si="35"/>
        <v>#REF!</v>
      </c>
      <c r="EG41" s="41" t="e">
        <f t="shared" si="35"/>
        <v>#REF!</v>
      </c>
      <c r="EH41" s="41" t="e">
        <f t="shared" si="35"/>
        <v>#REF!</v>
      </c>
      <c r="EI41" s="41" t="e">
        <f t="shared" si="35"/>
        <v>#REF!</v>
      </c>
      <c r="EJ41" s="41" t="e">
        <f t="shared" si="35"/>
        <v>#REF!</v>
      </c>
      <c r="EK41" s="41" t="e">
        <f t="shared" si="35"/>
        <v>#REF!</v>
      </c>
      <c r="EL41" s="41" t="e">
        <f t="shared" si="35"/>
        <v>#REF!</v>
      </c>
      <c r="EM41" s="41" t="e">
        <f t="shared" si="35"/>
        <v>#REF!</v>
      </c>
      <c r="EN41" s="41" t="e">
        <f t="shared" si="35"/>
        <v>#REF!</v>
      </c>
      <c r="EO41" s="41" t="e">
        <f t="shared" si="35"/>
        <v>#REF!</v>
      </c>
      <c r="EP41" s="41" t="e">
        <f t="shared" si="42"/>
        <v>#REF!</v>
      </c>
      <c r="EQ41" s="41" t="e">
        <f t="shared" si="42"/>
        <v>#REF!</v>
      </c>
      <c r="ER41" s="41" t="e">
        <f t="shared" si="42"/>
        <v>#REF!</v>
      </c>
      <c r="ES41" s="41" t="e">
        <f t="shared" si="42"/>
        <v>#REF!</v>
      </c>
      <c r="ET41" s="41" t="e">
        <f t="shared" si="42"/>
        <v>#REF!</v>
      </c>
      <c r="EU41" s="41" t="e">
        <f t="shared" si="42"/>
        <v>#REF!</v>
      </c>
      <c r="EV41" s="41" t="e">
        <f t="shared" si="42"/>
        <v>#REF!</v>
      </c>
      <c r="EW41" s="41" t="e">
        <f t="shared" si="42"/>
        <v>#REF!</v>
      </c>
      <c r="EX41" s="41" t="e">
        <f t="shared" si="42"/>
        <v>#REF!</v>
      </c>
      <c r="EY41" s="41" t="e">
        <f t="shared" si="42"/>
        <v>#REF!</v>
      </c>
      <c r="EZ41" s="41" t="e">
        <f t="shared" si="42"/>
        <v>#REF!</v>
      </c>
      <c r="FA41" s="41" t="e">
        <f t="shared" si="42"/>
        <v>#REF!</v>
      </c>
      <c r="FB41" s="41" t="e">
        <f t="shared" si="42"/>
        <v>#REF!</v>
      </c>
      <c r="FC41" s="41" t="e">
        <f t="shared" si="42"/>
        <v>#REF!</v>
      </c>
      <c r="FD41" s="41" t="e">
        <f t="shared" si="42"/>
        <v>#REF!</v>
      </c>
      <c r="FE41" s="41" t="e">
        <f t="shared" si="42"/>
        <v>#REF!</v>
      </c>
      <c r="FF41" s="41" t="e">
        <f t="shared" si="36"/>
        <v>#REF!</v>
      </c>
      <c r="FG41" s="41" t="e">
        <f t="shared" si="36"/>
        <v>#REF!</v>
      </c>
      <c r="FH41" s="41" t="e">
        <f t="shared" si="36"/>
        <v>#REF!</v>
      </c>
      <c r="FI41" s="41" t="e">
        <f t="shared" si="36"/>
        <v>#REF!</v>
      </c>
      <c r="FJ41" s="41" t="e">
        <f t="shared" si="36"/>
        <v>#REF!</v>
      </c>
      <c r="FK41" s="41" t="e">
        <f t="shared" si="36"/>
        <v>#REF!</v>
      </c>
      <c r="FL41" s="41" t="e">
        <f t="shared" si="36"/>
        <v>#REF!</v>
      </c>
      <c r="FM41" s="41" t="e">
        <f t="shared" si="36"/>
        <v>#REF!</v>
      </c>
      <c r="FN41" s="41" t="e">
        <f t="shared" si="36"/>
        <v>#REF!</v>
      </c>
      <c r="FO41" s="41" t="e">
        <f t="shared" si="36"/>
        <v>#REF!</v>
      </c>
      <c r="FP41" s="41" t="e">
        <f t="shared" si="36"/>
        <v>#REF!</v>
      </c>
      <c r="FQ41" s="41" t="e">
        <f t="shared" si="36"/>
        <v>#REF!</v>
      </c>
      <c r="FR41" s="41" t="e">
        <f t="shared" si="36"/>
        <v>#REF!</v>
      </c>
      <c r="FS41" s="41" t="e">
        <f t="shared" si="36"/>
        <v>#REF!</v>
      </c>
      <c r="FT41" s="41" t="e">
        <f t="shared" si="36"/>
        <v>#REF!</v>
      </c>
      <c r="FU41" s="41" t="e">
        <f t="shared" si="36"/>
        <v>#REF!</v>
      </c>
      <c r="FV41" s="41" t="e">
        <f t="shared" si="43"/>
        <v>#REF!</v>
      </c>
      <c r="FW41" s="41" t="e">
        <f t="shared" si="43"/>
        <v>#REF!</v>
      </c>
      <c r="FX41" s="41" t="e">
        <f t="shared" si="43"/>
        <v>#REF!</v>
      </c>
      <c r="FY41" s="41" t="e">
        <f t="shared" si="43"/>
        <v>#REF!</v>
      </c>
      <c r="FZ41" s="41" t="e">
        <f t="shared" si="43"/>
        <v>#REF!</v>
      </c>
      <c r="GA41" s="41" t="e">
        <f t="shared" si="43"/>
        <v>#REF!</v>
      </c>
      <c r="GB41" s="41" t="e">
        <f t="shared" si="43"/>
        <v>#REF!</v>
      </c>
      <c r="GC41" s="41" t="e">
        <f t="shared" si="43"/>
        <v>#REF!</v>
      </c>
      <c r="GD41" s="41" t="e">
        <f t="shared" si="43"/>
        <v>#REF!</v>
      </c>
      <c r="GE41" s="41" t="e">
        <f t="shared" si="43"/>
        <v>#REF!</v>
      </c>
      <c r="GF41" s="41" t="e">
        <f t="shared" si="43"/>
        <v>#REF!</v>
      </c>
      <c r="GG41" s="41" t="e">
        <f t="shared" si="43"/>
        <v>#REF!</v>
      </c>
      <c r="GH41" s="41" t="e">
        <f t="shared" si="43"/>
        <v>#REF!</v>
      </c>
      <c r="GI41" s="41" t="e">
        <f t="shared" si="43"/>
        <v>#REF!</v>
      </c>
      <c r="GJ41" s="41" t="e">
        <f t="shared" si="43"/>
        <v>#REF!</v>
      </c>
      <c r="GK41" s="41" t="e">
        <f t="shared" si="43"/>
        <v>#REF!</v>
      </c>
      <c r="GL41" s="41" t="e">
        <f t="shared" si="37"/>
        <v>#REF!</v>
      </c>
      <c r="GM41" s="41" t="e">
        <f t="shared" si="37"/>
        <v>#REF!</v>
      </c>
      <c r="GN41" s="41" t="e">
        <f t="shared" si="37"/>
        <v>#REF!</v>
      </c>
      <c r="GO41" s="41" t="e">
        <f t="shared" si="37"/>
        <v>#REF!</v>
      </c>
      <c r="GP41" s="41" t="e">
        <f t="shared" si="37"/>
        <v>#REF!</v>
      </c>
      <c r="GQ41" s="41" t="e">
        <f t="shared" si="37"/>
        <v>#REF!</v>
      </c>
      <c r="GR41" s="41" t="e">
        <f t="shared" si="37"/>
        <v>#REF!</v>
      </c>
      <c r="GS41" s="41" t="e">
        <f t="shared" si="37"/>
        <v>#REF!</v>
      </c>
      <c r="GT41" s="41" t="e">
        <f t="shared" si="37"/>
        <v>#REF!</v>
      </c>
      <c r="GU41" s="41" t="e">
        <f t="shared" si="37"/>
        <v>#REF!</v>
      </c>
      <c r="GV41" s="41" t="e">
        <f t="shared" si="37"/>
        <v>#REF!</v>
      </c>
      <c r="GW41" s="41" t="e">
        <f t="shared" si="37"/>
        <v>#REF!</v>
      </c>
      <c r="GX41" s="41" t="e">
        <f t="shared" si="37"/>
        <v>#REF!</v>
      </c>
      <c r="GY41" s="41" t="e">
        <f t="shared" si="37"/>
        <v>#REF!</v>
      </c>
      <c r="GZ41" s="41" t="e">
        <f t="shared" si="37"/>
        <v>#REF!</v>
      </c>
      <c r="HA41" s="41" t="e">
        <f t="shared" si="37"/>
        <v>#REF!</v>
      </c>
      <c r="HB41" s="41" t="e">
        <f t="shared" si="44"/>
        <v>#REF!</v>
      </c>
      <c r="HC41" s="41" t="e">
        <f t="shared" si="44"/>
        <v>#REF!</v>
      </c>
      <c r="HD41" s="41" t="e">
        <f t="shared" si="44"/>
        <v>#REF!</v>
      </c>
      <c r="HE41" s="41" t="e">
        <f t="shared" si="44"/>
        <v>#REF!</v>
      </c>
      <c r="HF41" s="41" t="e">
        <f t="shared" si="44"/>
        <v>#REF!</v>
      </c>
      <c r="HG41" s="41" t="e">
        <f t="shared" si="44"/>
        <v>#REF!</v>
      </c>
      <c r="HH41" s="41" t="e">
        <f t="shared" si="44"/>
        <v>#REF!</v>
      </c>
      <c r="HI41" s="41" t="e">
        <f t="shared" si="44"/>
        <v>#REF!</v>
      </c>
      <c r="HJ41" s="41" t="e">
        <f t="shared" si="44"/>
        <v>#REF!</v>
      </c>
    </row>
    <row r="42" spans="1:218" ht="14.4" x14ac:dyDescent="0.3">
      <c r="A42" s="42">
        <v>39</v>
      </c>
      <c r="B42" s="43" t="e">
        <f>'CMM3 - AUX CALC'!$AN$67</f>
        <v>#REF!</v>
      </c>
      <c r="AO42" s="41" t="e">
        <f>$B42/(_xlfn.SINGLE(PrazoConcessao)*12-AO$3+1)</f>
        <v>#REF!</v>
      </c>
      <c r="AP42" s="41" t="e">
        <f t="shared" si="38"/>
        <v>#REF!</v>
      </c>
      <c r="AQ42" s="41" t="e">
        <f t="shared" si="38"/>
        <v>#REF!</v>
      </c>
      <c r="AR42" s="41" t="e">
        <f t="shared" si="38"/>
        <v>#REF!</v>
      </c>
      <c r="AS42" s="41" t="e">
        <f t="shared" si="38"/>
        <v>#REF!</v>
      </c>
      <c r="AT42" s="41" t="e">
        <f t="shared" si="38"/>
        <v>#REF!</v>
      </c>
      <c r="AU42" s="41" t="e">
        <f t="shared" si="38"/>
        <v>#REF!</v>
      </c>
      <c r="AV42" s="41" t="e">
        <f t="shared" si="38"/>
        <v>#REF!</v>
      </c>
      <c r="AW42" s="41" t="e">
        <f t="shared" si="38"/>
        <v>#REF!</v>
      </c>
      <c r="AX42" s="41" t="e">
        <f t="shared" si="38"/>
        <v>#REF!</v>
      </c>
      <c r="AY42" s="41" t="e">
        <f t="shared" si="38"/>
        <v>#REF!</v>
      </c>
      <c r="AZ42" s="41" t="e">
        <f t="shared" si="45"/>
        <v>#REF!</v>
      </c>
      <c r="BA42" s="41" t="e">
        <f t="shared" si="45"/>
        <v>#REF!</v>
      </c>
      <c r="BB42" s="41" t="e">
        <f t="shared" si="45"/>
        <v>#REF!</v>
      </c>
      <c r="BC42" s="41" t="e">
        <f t="shared" si="45"/>
        <v>#REF!</v>
      </c>
      <c r="BD42" s="41" t="e">
        <f t="shared" si="45"/>
        <v>#REF!</v>
      </c>
      <c r="BE42" s="41" t="e">
        <f t="shared" si="45"/>
        <v>#REF!</v>
      </c>
      <c r="BF42" s="41" t="e">
        <f t="shared" si="45"/>
        <v>#REF!</v>
      </c>
      <c r="BG42" s="41" t="e">
        <f t="shared" si="45"/>
        <v>#REF!</v>
      </c>
      <c r="BH42" s="41" t="e">
        <f t="shared" si="45"/>
        <v>#REF!</v>
      </c>
      <c r="BI42" s="41" t="e">
        <f t="shared" si="45"/>
        <v>#REF!</v>
      </c>
      <c r="BJ42" s="41" t="e">
        <f t="shared" si="45"/>
        <v>#REF!</v>
      </c>
      <c r="BK42" s="41" t="e">
        <f t="shared" si="45"/>
        <v>#REF!</v>
      </c>
      <c r="BL42" s="41" t="e">
        <f t="shared" si="45"/>
        <v>#REF!</v>
      </c>
      <c r="BM42" s="41" t="e">
        <f t="shared" si="45"/>
        <v>#REF!</v>
      </c>
      <c r="BN42" s="41" t="e">
        <f t="shared" si="39"/>
        <v>#REF!</v>
      </c>
      <c r="BO42" s="41" t="e">
        <f t="shared" si="39"/>
        <v>#REF!</v>
      </c>
      <c r="BP42" s="41" t="e">
        <f t="shared" si="39"/>
        <v>#REF!</v>
      </c>
      <c r="BQ42" s="41" t="e">
        <f t="shared" si="39"/>
        <v>#REF!</v>
      </c>
      <c r="BR42" s="41" t="e">
        <f t="shared" si="39"/>
        <v>#REF!</v>
      </c>
      <c r="BS42" s="41" t="e">
        <f t="shared" si="39"/>
        <v>#REF!</v>
      </c>
      <c r="BT42" s="41" t="e">
        <f t="shared" si="39"/>
        <v>#REF!</v>
      </c>
      <c r="BU42" s="41" t="e">
        <f t="shared" si="39"/>
        <v>#REF!</v>
      </c>
      <c r="BV42" s="41" t="e">
        <f t="shared" si="39"/>
        <v>#REF!</v>
      </c>
      <c r="BW42" s="41" t="e">
        <f t="shared" si="39"/>
        <v>#REF!</v>
      </c>
      <c r="BX42" s="41" t="e">
        <f t="shared" si="39"/>
        <v>#REF!</v>
      </c>
      <c r="BY42" s="41" t="e">
        <f t="shared" si="39"/>
        <v>#REF!</v>
      </c>
      <c r="BZ42" s="41" t="e">
        <f t="shared" si="39"/>
        <v>#REF!</v>
      </c>
      <c r="CA42" s="41" t="e">
        <f t="shared" si="39"/>
        <v>#REF!</v>
      </c>
      <c r="CB42" s="41" t="e">
        <f t="shared" si="39"/>
        <v>#REF!</v>
      </c>
      <c r="CC42" s="41" t="e">
        <f t="shared" si="39"/>
        <v>#REF!</v>
      </c>
      <c r="CD42" s="41" t="e">
        <f t="shared" si="40"/>
        <v>#REF!</v>
      </c>
      <c r="CE42" s="41" t="e">
        <f t="shared" si="40"/>
        <v>#REF!</v>
      </c>
      <c r="CF42" s="41" t="e">
        <f t="shared" si="40"/>
        <v>#REF!</v>
      </c>
      <c r="CG42" s="41" t="e">
        <f t="shared" si="40"/>
        <v>#REF!</v>
      </c>
      <c r="CH42" s="41" t="e">
        <f t="shared" si="40"/>
        <v>#REF!</v>
      </c>
      <c r="CI42" s="41" t="e">
        <f t="shared" si="40"/>
        <v>#REF!</v>
      </c>
      <c r="CJ42" s="41" t="e">
        <f t="shared" si="40"/>
        <v>#REF!</v>
      </c>
      <c r="CK42" s="41" t="e">
        <f t="shared" si="40"/>
        <v>#REF!</v>
      </c>
      <c r="CL42" s="41" t="e">
        <f t="shared" si="40"/>
        <v>#REF!</v>
      </c>
      <c r="CM42" s="41" t="e">
        <f t="shared" si="40"/>
        <v>#REF!</v>
      </c>
      <c r="CN42" s="41" t="e">
        <f t="shared" si="40"/>
        <v>#REF!</v>
      </c>
      <c r="CO42" s="41" t="e">
        <f t="shared" si="40"/>
        <v>#REF!</v>
      </c>
      <c r="CP42" s="41" t="e">
        <f t="shared" si="40"/>
        <v>#REF!</v>
      </c>
      <c r="CQ42" s="41" t="e">
        <f t="shared" si="40"/>
        <v>#REF!</v>
      </c>
      <c r="CR42" s="41" t="e">
        <f t="shared" si="40"/>
        <v>#REF!</v>
      </c>
      <c r="CS42" s="41" t="e">
        <f t="shared" si="40"/>
        <v>#REF!</v>
      </c>
      <c r="CT42" s="41" t="e">
        <f t="shared" si="34"/>
        <v>#REF!</v>
      </c>
      <c r="CU42" s="41" t="e">
        <f t="shared" si="34"/>
        <v>#REF!</v>
      </c>
      <c r="CV42" s="41" t="e">
        <f t="shared" si="34"/>
        <v>#REF!</v>
      </c>
      <c r="CW42" s="41" t="e">
        <f t="shared" si="34"/>
        <v>#REF!</v>
      </c>
      <c r="CX42" s="41" t="e">
        <f t="shared" si="34"/>
        <v>#REF!</v>
      </c>
      <c r="CY42" s="41" t="e">
        <f t="shared" si="34"/>
        <v>#REF!</v>
      </c>
      <c r="CZ42" s="41" t="e">
        <f t="shared" si="34"/>
        <v>#REF!</v>
      </c>
      <c r="DA42" s="41" t="e">
        <f t="shared" si="34"/>
        <v>#REF!</v>
      </c>
      <c r="DB42" s="41" t="e">
        <f t="shared" si="34"/>
        <v>#REF!</v>
      </c>
      <c r="DC42" s="41" t="e">
        <f t="shared" si="34"/>
        <v>#REF!</v>
      </c>
      <c r="DD42" s="41" t="e">
        <f t="shared" si="34"/>
        <v>#REF!</v>
      </c>
      <c r="DE42" s="41" t="e">
        <f t="shared" si="34"/>
        <v>#REF!</v>
      </c>
      <c r="DF42" s="41" t="e">
        <f t="shared" si="34"/>
        <v>#REF!</v>
      </c>
      <c r="DG42" s="41" t="e">
        <f t="shared" si="34"/>
        <v>#REF!</v>
      </c>
      <c r="DH42" s="41" t="e">
        <f t="shared" si="34"/>
        <v>#REF!</v>
      </c>
      <c r="DI42" s="41" t="e">
        <f t="shared" si="34"/>
        <v>#REF!</v>
      </c>
      <c r="DJ42" s="41" t="e">
        <f t="shared" si="41"/>
        <v>#REF!</v>
      </c>
      <c r="DK42" s="41" t="e">
        <f t="shared" si="41"/>
        <v>#REF!</v>
      </c>
      <c r="DL42" s="41" t="e">
        <f t="shared" si="41"/>
        <v>#REF!</v>
      </c>
      <c r="DM42" s="41" t="e">
        <f t="shared" si="41"/>
        <v>#REF!</v>
      </c>
      <c r="DN42" s="41" t="e">
        <f t="shared" si="41"/>
        <v>#REF!</v>
      </c>
      <c r="DO42" s="41" t="e">
        <f t="shared" si="41"/>
        <v>#REF!</v>
      </c>
      <c r="DP42" s="41" t="e">
        <f t="shared" si="41"/>
        <v>#REF!</v>
      </c>
      <c r="DQ42" s="41" t="e">
        <f t="shared" si="41"/>
        <v>#REF!</v>
      </c>
      <c r="DR42" s="41" t="e">
        <f t="shared" si="41"/>
        <v>#REF!</v>
      </c>
      <c r="DS42" s="41" t="e">
        <f t="shared" si="41"/>
        <v>#REF!</v>
      </c>
      <c r="DT42" s="41" t="e">
        <f t="shared" si="41"/>
        <v>#REF!</v>
      </c>
      <c r="DU42" s="41" t="e">
        <f t="shared" si="41"/>
        <v>#REF!</v>
      </c>
      <c r="DV42" s="41" t="e">
        <f t="shared" si="41"/>
        <v>#REF!</v>
      </c>
      <c r="DW42" s="41" t="e">
        <f t="shared" si="41"/>
        <v>#REF!</v>
      </c>
      <c r="DX42" s="41" t="e">
        <f t="shared" si="41"/>
        <v>#REF!</v>
      </c>
      <c r="DY42" s="41" t="e">
        <f t="shared" si="41"/>
        <v>#REF!</v>
      </c>
      <c r="DZ42" s="41" t="e">
        <f t="shared" si="35"/>
        <v>#REF!</v>
      </c>
      <c r="EA42" s="41" t="e">
        <f t="shared" si="35"/>
        <v>#REF!</v>
      </c>
      <c r="EB42" s="41" t="e">
        <f t="shared" si="35"/>
        <v>#REF!</v>
      </c>
      <c r="EC42" s="41" t="e">
        <f t="shared" si="35"/>
        <v>#REF!</v>
      </c>
      <c r="ED42" s="41" t="e">
        <f t="shared" si="35"/>
        <v>#REF!</v>
      </c>
      <c r="EE42" s="41" t="e">
        <f t="shared" si="35"/>
        <v>#REF!</v>
      </c>
      <c r="EF42" s="41" t="e">
        <f t="shared" si="35"/>
        <v>#REF!</v>
      </c>
      <c r="EG42" s="41" t="e">
        <f t="shared" si="35"/>
        <v>#REF!</v>
      </c>
      <c r="EH42" s="41" t="e">
        <f t="shared" si="35"/>
        <v>#REF!</v>
      </c>
      <c r="EI42" s="41" t="e">
        <f t="shared" si="35"/>
        <v>#REF!</v>
      </c>
      <c r="EJ42" s="41" t="e">
        <f t="shared" si="35"/>
        <v>#REF!</v>
      </c>
      <c r="EK42" s="41" t="e">
        <f t="shared" si="35"/>
        <v>#REF!</v>
      </c>
      <c r="EL42" s="41" t="e">
        <f t="shared" si="35"/>
        <v>#REF!</v>
      </c>
      <c r="EM42" s="41" t="e">
        <f t="shared" si="35"/>
        <v>#REF!</v>
      </c>
      <c r="EN42" s="41" t="e">
        <f t="shared" si="35"/>
        <v>#REF!</v>
      </c>
      <c r="EO42" s="41" t="e">
        <f t="shared" si="35"/>
        <v>#REF!</v>
      </c>
      <c r="EP42" s="41" t="e">
        <f t="shared" si="42"/>
        <v>#REF!</v>
      </c>
      <c r="EQ42" s="41" t="e">
        <f t="shared" si="42"/>
        <v>#REF!</v>
      </c>
      <c r="ER42" s="41" t="e">
        <f t="shared" si="42"/>
        <v>#REF!</v>
      </c>
      <c r="ES42" s="41" t="e">
        <f t="shared" si="42"/>
        <v>#REF!</v>
      </c>
      <c r="ET42" s="41" t="e">
        <f t="shared" si="42"/>
        <v>#REF!</v>
      </c>
      <c r="EU42" s="41" t="e">
        <f t="shared" si="42"/>
        <v>#REF!</v>
      </c>
      <c r="EV42" s="41" t="e">
        <f t="shared" si="42"/>
        <v>#REF!</v>
      </c>
      <c r="EW42" s="41" t="e">
        <f t="shared" si="42"/>
        <v>#REF!</v>
      </c>
      <c r="EX42" s="41" t="e">
        <f t="shared" si="42"/>
        <v>#REF!</v>
      </c>
      <c r="EY42" s="41" t="e">
        <f t="shared" si="42"/>
        <v>#REF!</v>
      </c>
      <c r="EZ42" s="41" t="e">
        <f t="shared" si="42"/>
        <v>#REF!</v>
      </c>
      <c r="FA42" s="41" t="e">
        <f t="shared" si="42"/>
        <v>#REF!</v>
      </c>
      <c r="FB42" s="41" t="e">
        <f t="shared" si="42"/>
        <v>#REF!</v>
      </c>
      <c r="FC42" s="41" t="e">
        <f t="shared" si="42"/>
        <v>#REF!</v>
      </c>
      <c r="FD42" s="41" t="e">
        <f t="shared" si="42"/>
        <v>#REF!</v>
      </c>
      <c r="FE42" s="41" t="e">
        <f t="shared" si="42"/>
        <v>#REF!</v>
      </c>
      <c r="FF42" s="41" t="e">
        <f t="shared" si="36"/>
        <v>#REF!</v>
      </c>
      <c r="FG42" s="41" t="e">
        <f t="shared" si="36"/>
        <v>#REF!</v>
      </c>
      <c r="FH42" s="41" t="e">
        <f t="shared" si="36"/>
        <v>#REF!</v>
      </c>
      <c r="FI42" s="41" t="e">
        <f t="shared" si="36"/>
        <v>#REF!</v>
      </c>
      <c r="FJ42" s="41" t="e">
        <f t="shared" si="36"/>
        <v>#REF!</v>
      </c>
      <c r="FK42" s="41" t="e">
        <f t="shared" si="36"/>
        <v>#REF!</v>
      </c>
      <c r="FL42" s="41" t="e">
        <f t="shared" si="36"/>
        <v>#REF!</v>
      </c>
      <c r="FM42" s="41" t="e">
        <f t="shared" si="36"/>
        <v>#REF!</v>
      </c>
      <c r="FN42" s="41" t="e">
        <f t="shared" si="36"/>
        <v>#REF!</v>
      </c>
      <c r="FO42" s="41" t="e">
        <f t="shared" si="36"/>
        <v>#REF!</v>
      </c>
      <c r="FP42" s="41" t="e">
        <f t="shared" si="36"/>
        <v>#REF!</v>
      </c>
      <c r="FQ42" s="41" t="e">
        <f t="shared" si="36"/>
        <v>#REF!</v>
      </c>
      <c r="FR42" s="41" t="e">
        <f t="shared" si="36"/>
        <v>#REF!</v>
      </c>
      <c r="FS42" s="41" t="e">
        <f t="shared" si="36"/>
        <v>#REF!</v>
      </c>
      <c r="FT42" s="41" t="e">
        <f t="shared" si="36"/>
        <v>#REF!</v>
      </c>
      <c r="FU42" s="41" t="e">
        <f t="shared" si="36"/>
        <v>#REF!</v>
      </c>
      <c r="FV42" s="41" t="e">
        <f t="shared" si="43"/>
        <v>#REF!</v>
      </c>
      <c r="FW42" s="41" t="e">
        <f t="shared" si="43"/>
        <v>#REF!</v>
      </c>
      <c r="FX42" s="41" t="e">
        <f t="shared" si="43"/>
        <v>#REF!</v>
      </c>
      <c r="FY42" s="41" t="e">
        <f t="shared" si="43"/>
        <v>#REF!</v>
      </c>
      <c r="FZ42" s="41" t="e">
        <f t="shared" si="43"/>
        <v>#REF!</v>
      </c>
      <c r="GA42" s="41" t="e">
        <f t="shared" si="43"/>
        <v>#REF!</v>
      </c>
      <c r="GB42" s="41" t="e">
        <f t="shared" si="43"/>
        <v>#REF!</v>
      </c>
      <c r="GC42" s="41" t="e">
        <f t="shared" si="43"/>
        <v>#REF!</v>
      </c>
      <c r="GD42" s="41" t="e">
        <f t="shared" si="43"/>
        <v>#REF!</v>
      </c>
      <c r="GE42" s="41" t="e">
        <f t="shared" si="43"/>
        <v>#REF!</v>
      </c>
      <c r="GF42" s="41" t="e">
        <f t="shared" si="43"/>
        <v>#REF!</v>
      </c>
      <c r="GG42" s="41" t="e">
        <f t="shared" si="43"/>
        <v>#REF!</v>
      </c>
      <c r="GH42" s="41" t="e">
        <f t="shared" si="43"/>
        <v>#REF!</v>
      </c>
      <c r="GI42" s="41" t="e">
        <f t="shared" si="43"/>
        <v>#REF!</v>
      </c>
      <c r="GJ42" s="41" t="e">
        <f t="shared" si="43"/>
        <v>#REF!</v>
      </c>
      <c r="GK42" s="41" t="e">
        <f t="shared" si="43"/>
        <v>#REF!</v>
      </c>
      <c r="GL42" s="41" t="e">
        <f t="shared" si="37"/>
        <v>#REF!</v>
      </c>
      <c r="GM42" s="41" t="e">
        <f t="shared" si="37"/>
        <v>#REF!</v>
      </c>
      <c r="GN42" s="41" t="e">
        <f t="shared" si="37"/>
        <v>#REF!</v>
      </c>
      <c r="GO42" s="41" t="e">
        <f t="shared" si="37"/>
        <v>#REF!</v>
      </c>
      <c r="GP42" s="41" t="e">
        <f t="shared" si="37"/>
        <v>#REF!</v>
      </c>
      <c r="GQ42" s="41" t="e">
        <f t="shared" si="37"/>
        <v>#REF!</v>
      </c>
      <c r="GR42" s="41" t="e">
        <f t="shared" si="37"/>
        <v>#REF!</v>
      </c>
      <c r="GS42" s="41" t="e">
        <f t="shared" si="37"/>
        <v>#REF!</v>
      </c>
      <c r="GT42" s="41" t="e">
        <f t="shared" si="37"/>
        <v>#REF!</v>
      </c>
      <c r="GU42" s="41" t="e">
        <f t="shared" si="37"/>
        <v>#REF!</v>
      </c>
      <c r="GV42" s="41" t="e">
        <f t="shared" si="37"/>
        <v>#REF!</v>
      </c>
      <c r="GW42" s="41" t="e">
        <f t="shared" si="37"/>
        <v>#REF!</v>
      </c>
      <c r="GX42" s="41" t="e">
        <f t="shared" si="37"/>
        <v>#REF!</v>
      </c>
      <c r="GY42" s="41" t="e">
        <f t="shared" si="37"/>
        <v>#REF!</v>
      </c>
      <c r="GZ42" s="41" t="e">
        <f t="shared" si="37"/>
        <v>#REF!</v>
      </c>
      <c r="HA42" s="41" t="e">
        <f t="shared" si="37"/>
        <v>#REF!</v>
      </c>
      <c r="HB42" s="41" t="e">
        <f t="shared" si="44"/>
        <v>#REF!</v>
      </c>
      <c r="HC42" s="41" t="e">
        <f t="shared" si="44"/>
        <v>#REF!</v>
      </c>
      <c r="HD42" s="41" t="e">
        <f t="shared" si="44"/>
        <v>#REF!</v>
      </c>
      <c r="HE42" s="41" t="e">
        <f t="shared" si="44"/>
        <v>#REF!</v>
      </c>
      <c r="HF42" s="41" t="e">
        <f t="shared" si="44"/>
        <v>#REF!</v>
      </c>
      <c r="HG42" s="41" t="e">
        <f t="shared" si="44"/>
        <v>#REF!</v>
      </c>
      <c r="HH42" s="41" t="e">
        <f t="shared" si="44"/>
        <v>#REF!</v>
      </c>
      <c r="HI42" s="41" t="e">
        <f t="shared" si="44"/>
        <v>#REF!</v>
      </c>
      <c r="HJ42" s="41" t="e">
        <f t="shared" si="44"/>
        <v>#REF!</v>
      </c>
    </row>
    <row r="43" spans="1:218" ht="14.4" x14ac:dyDescent="0.3">
      <c r="A43" s="42">
        <v>40</v>
      </c>
      <c r="B43" s="43" t="e">
        <f>'CMM3 - AUX CALC'!$AO$67</f>
        <v>#REF!</v>
      </c>
      <c r="AP43" s="41" t="e">
        <f>$B43/(_xlfn.SINGLE(PrazoConcessao)*12-AP$3+1)</f>
        <v>#REF!</v>
      </c>
      <c r="AQ43" s="41" t="e">
        <f t="shared" si="38"/>
        <v>#REF!</v>
      </c>
      <c r="AR43" s="41" t="e">
        <f t="shared" si="38"/>
        <v>#REF!</v>
      </c>
      <c r="AS43" s="41" t="e">
        <f t="shared" si="38"/>
        <v>#REF!</v>
      </c>
      <c r="AT43" s="41" t="e">
        <f t="shared" si="38"/>
        <v>#REF!</v>
      </c>
      <c r="AU43" s="41" t="e">
        <f t="shared" si="38"/>
        <v>#REF!</v>
      </c>
      <c r="AV43" s="41" t="e">
        <f t="shared" si="38"/>
        <v>#REF!</v>
      </c>
      <c r="AW43" s="41" t="e">
        <f t="shared" si="38"/>
        <v>#REF!</v>
      </c>
      <c r="AX43" s="41" t="e">
        <f t="shared" si="38"/>
        <v>#REF!</v>
      </c>
      <c r="AY43" s="41" t="e">
        <f t="shared" si="38"/>
        <v>#REF!</v>
      </c>
      <c r="AZ43" s="41" t="e">
        <f t="shared" si="45"/>
        <v>#REF!</v>
      </c>
      <c r="BA43" s="41" t="e">
        <f t="shared" si="45"/>
        <v>#REF!</v>
      </c>
      <c r="BB43" s="41" t="e">
        <f t="shared" si="45"/>
        <v>#REF!</v>
      </c>
      <c r="BC43" s="41" t="e">
        <f t="shared" si="45"/>
        <v>#REF!</v>
      </c>
      <c r="BD43" s="41" t="e">
        <f t="shared" si="45"/>
        <v>#REF!</v>
      </c>
      <c r="BE43" s="41" t="e">
        <f t="shared" si="45"/>
        <v>#REF!</v>
      </c>
      <c r="BF43" s="41" t="e">
        <f t="shared" si="45"/>
        <v>#REF!</v>
      </c>
      <c r="BG43" s="41" t="e">
        <f t="shared" si="45"/>
        <v>#REF!</v>
      </c>
      <c r="BH43" s="41" t="e">
        <f t="shared" si="45"/>
        <v>#REF!</v>
      </c>
      <c r="BI43" s="41" t="e">
        <f t="shared" si="45"/>
        <v>#REF!</v>
      </c>
      <c r="BJ43" s="41" t="e">
        <f t="shared" si="45"/>
        <v>#REF!</v>
      </c>
      <c r="BK43" s="41" t="e">
        <f t="shared" si="45"/>
        <v>#REF!</v>
      </c>
      <c r="BL43" s="41" t="e">
        <f t="shared" si="45"/>
        <v>#REF!</v>
      </c>
      <c r="BM43" s="41" t="e">
        <f t="shared" si="45"/>
        <v>#REF!</v>
      </c>
      <c r="BN43" s="41" t="e">
        <f t="shared" si="39"/>
        <v>#REF!</v>
      </c>
      <c r="BO43" s="41" t="e">
        <f t="shared" si="39"/>
        <v>#REF!</v>
      </c>
      <c r="BP43" s="41" t="e">
        <f t="shared" si="39"/>
        <v>#REF!</v>
      </c>
      <c r="BQ43" s="41" t="e">
        <f t="shared" si="39"/>
        <v>#REF!</v>
      </c>
      <c r="BR43" s="41" t="e">
        <f t="shared" si="39"/>
        <v>#REF!</v>
      </c>
      <c r="BS43" s="41" t="e">
        <f t="shared" si="39"/>
        <v>#REF!</v>
      </c>
      <c r="BT43" s="41" t="e">
        <f t="shared" si="39"/>
        <v>#REF!</v>
      </c>
      <c r="BU43" s="41" t="e">
        <f t="shared" si="39"/>
        <v>#REF!</v>
      </c>
      <c r="BV43" s="41" t="e">
        <f t="shared" si="39"/>
        <v>#REF!</v>
      </c>
      <c r="BW43" s="41" t="e">
        <f t="shared" si="39"/>
        <v>#REF!</v>
      </c>
      <c r="BX43" s="41" t="e">
        <f t="shared" si="39"/>
        <v>#REF!</v>
      </c>
      <c r="BY43" s="41" t="e">
        <f t="shared" si="39"/>
        <v>#REF!</v>
      </c>
      <c r="BZ43" s="41" t="e">
        <f t="shared" si="39"/>
        <v>#REF!</v>
      </c>
      <c r="CA43" s="41" t="e">
        <f t="shared" si="39"/>
        <v>#REF!</v>
      </c>
      <c r="CB43" s="41" t="e">
        <f t="shared" si="39"/>
        <v>#REF!</v>
      </c>
      <c r="CC43" s="41" t="e">
        <f t="shared" si="39"/>
        <v>#REF!</v>
      </c>
      <c r="CD43" s="41" t="e">
        <f t="shared" si="40"/>
        <v>#REF!</v>
      </c>
      <c r="CE43" s="41" t="e">
        <f t="shared" si="40"/>
        <v>#REF!</v>
      </c>
      <c r="CF43" s="41" t="e">
        <f t="shared" si="40"/>
        <v>#REF!</v>
      </c>
      <c r="CG43" s="41" t="e">
        <f t="shared" si="40"/>
        <v>#REF!</v>
      </c>
      <c r="CH43" s="41" t="e">
        <f t="shared" si="40"/>
        <v>#REF!</v>
      </c>
      <c r="CI43" s="41" t="e">
        <f t="shared" si="40"/>
        <v>#REF!</v>
      </c>
      <c r="CJ43" s="41" t="e">
        <f t="shared" si="40"/>
        <v>#REF!</v>
      </c>
      <c r="CK43" s="41" t="e">
        <f t="shared" si="40"/>
        <v>#REF!</v>
      </c>
      <c r="CL43" s="41" t="e">
        <f t="shared" si="40"/>
        <v>#REF!</v>
      </c>
      <c r="CM43" s="41" t="e">
        <f t="shared" si="40"/>
        <v>#REF!</v>
      </c>
      <c r="CN43" s="41" t="e">
        <f t="shared" si="40"/>
        <v>#REF!</v>
      </c>
      <c r="CO43" s="41" t="e">
        <f t="shared" si="40"/>
        <v>#REF!</v>
      </c>
      <c r="CP43" s="41" t="e">
        <f t="shared" si="40"/>
        <v>#REF!</v>
      </c>
      <c r="CQ43" s="41" t="e">
        <f t="shared" si="40"/>
        <v>#REF!</v>
      </c>
      <c r="CR43" s="41" t="e">
        <f t="shared" si="40"/>
        <v>#REF!</v>
      </c>
      <c r="CS43" s="41" t="e">
        <f t="shared" si="40"/>
        <v>#REF!</v>
      </c>
      <c r="CT43" s="41" t="e">
        <f t="shared" si="34"/>
        <v>#REF!</v>
      </c>
      <c r="CU43" s="41" t="e">
        <f t="shared" si="34"/>
        <v>#REF!</v>
      </c>
      <c r="CV43" s="41" t="e">
        <f t="shared" si="34"/>
        <v>#REF!</v>
      </c>
      <c r="CW43" s="41" t="e">
        <f t="shared" si="34"/>
        <v>#REF!</v>
      </c>
      <c r="CX43" s="41" t="e">
        <f t="shared" si="34"/>
        <v>#REF!</v>
      </c>
      <c r="CY43" s="41" t="e">
        <f t="shared" si="34"/>
        <v>#REF!</v>
      </c>
      <c r="CZ43" s="41" t="e">
        <f t="shared" si="34"/>
        <v>#REF!</v>
      </c>
      <c r="DA43" s="41" t="e">
        <f t="shared" si="34"/>
        <v>#REF!</v>
      </c>
      <c r="DB43" s="41" t="e">
        <f t="shared" si="34"/>
        <v>#REF!</v>
      </c>
      <c r="DC43" s="41" t="e">
        <f t="shared" si="34"/>
        <v>#REF!</v>
      </c>
      <c r="DD43" s="41" t="e">
        <f t="shared" si="34"/>
        <v>#REF!</v>
      </c>
      <c r="DE43" s="41" t="e">
        <f t="shared" si="34"/>
        <v>#REF!</v>
      </c>
      <c r="DF43" s="41" t="e">
        <f t="shared" si="34"/>
        <v>#REF!</v>
      </c>
      <c r="DG43" s="41" t="e">
        <f t="shared" si="34"/>
        <v>#REF!</v>
      </c>
      <c r="DH43" s="41" t="e">
        <f t="shared" si="34"/>
        <v>#REF!</v>
      </c>
      <c r="DI43" s="41" t="e">
        <f t="shared" si="34"/>
        <v>#REF!</v>
      </c>
      <c r="DJ43" s="41" t="e">
        <f t="shared" si="41"/>
        <v>#REF!</v>
      </c>
      <c r="DK43" s="41" t="e">
        <f t="shared" si="41"/>
        <v>#REF!</v>
      </c>
      <c r="DL43" s="41" t="e">
        <f t="shared" si="41"/>
        <v>#REF!</v>
      </c>
      <c r="DM43" s="41" t="e">
        <f t="shared" si="41"/>
        <v>#REF!</v>
      </c>
      <c r="DN43" s="41" t="e">
        <f t="shared" si="41"/>
        <v>#REF!</v>
      </c>
      <c r="DO43" s="41" t="e">
        <f t="shared" si="41"/>
        <v>#REF!</v>
      </c>
      <c r="DP43" s="41" t="e">
        <f t="shared" si="41"/>
        <v>#REF!</v>
      </c>
      <c r="DQ43" s="41" t="e">
        <f t="shared" si="41"/>
        <v>#REF!</v>
      </c>
      <c r="DR43" s="41" t="e">
        <f t="shared" si="41"/>
        <v>#REF!</v>
      </c>
      <c r="DS43" s="41" t="e">
        <f t="shared" si="41"/>
        <v>#REF!</v>
      </c>
      <c r="DT43" s="41" t="e">
        <f t="shared" si="41"/>
        <v>#REF!</v>
      </c>
      <c r="DU43" s="41" t="e">
        <f t="shared" si="41"/>
        <v>#REF!</v>
      </c>
      <c r="DV43" s="41" t="e">
        <f t="shared" si="41"/>
        <v>#REF!</v>
      </c>
      <c r="DW43" s="41" t="e">
        <f t="shared" si="41"/>
        <v>#REF!</v>
      </c>
      <c r="DX43" s="41" t="e">
        <f t="shared" si="41"/>
        <v>#REF!</v>
      </c>
      <c r="DY43" s="41" t="e">
        <f t="shared" si="41"/>
        <v>#REF!</v>
      </c>
      <c r="DZ43" s="41" t="e">
        <f t="shared" si="35"/>
        <v>#REF!</v>
      </c>
      <c r="EA43" s="41" t="e">
        <f t="shared" si="35"/>
        <v>#REF!</v>
      </c>
      <c r="EB43" s="41" t="e">
        <f t="shared" si="35"/>
        <v>#REF!</v>
      </c>
      <c r="EC43" s="41" t="e">
        <f t="shared" si="35"/>
        <v>#REF!</v>
      </c>
      <c r="ED43" s="41" t="e">
        <f t="shared" si="35"/>
        <v>#REF!</v>
      </c>
      <c r="EE43" s="41" t="e">
        <f t="shared" si="35"/>
        <v>#REF!</v>
      </c>
      <c r="EF43" s="41" t="e">
        <f t="shared" si="35"/>
        <v>#REF!</v>
      </c>
      <c r="EG43" s="41" t="e">
        <f t="shared" si="35"/>
        <v>#REF!</v>
      </c>
      <c r="EH43" s="41" t="e">
        <f t="shared" si="35"/>
        <v>#REF!</v>
      </c>
      <c r="EI43" s="41" t="e">
        <f t="shared" si="35"/>
        <v>#REF!</v>
      </c>
      <c r="EJ43" s="41" t="e">
        <f t="shared" si="35"/>
        <v>#REF!</v>
      </c>
      <c r="EK43" s="41" t="e">
        <f t="shared" si="35"/>
        <v>#REF!</v>
      </c>
      <c r="EL43" s="41" t="e">
        <f t="shared" si="35"/>
        <v>#REF!</v>
      </c>
      <c r="EM43" s="41" t="e">
        <f t="shared" si="35"/>
        <v>#REF!</v>
      </c>
      <c r="EN43" s="41" t="e">
        <f t="shared" si="35"/>
        <v>#REF!</v>
      </c>
      <c r="EO43" s="41" t="e">
        <f t="shared" si="35"/>
        <v>#REF!</v>
      </c>
      <c r="EP43" s="41" t="e">
        <f t="shared" si="42"/>
        <v>#REF!</v>
      </c>
      <c r="EQ43" s="41" t="e">
        <f t="shared" si="42"/>
        <v>#REF!</v>
      </c>
      <c r="ER43" s="41" t="e">
        <f t="shared" si="42"/>
        <v>#REF!</v>
      </c>
      <c r="ES43" s="41" t="e">
        <f t="shared" si="42"/>
        <v>#REF!</v>
      </c>
      <c r="ET43" s="41" t="e">
        <f t="shared" si="42"/>
        <v>#REF!</v>
      </c>
      <c r="EU43" s="41" t="e">
        <f t="shared" si="42"/>
        <v>#REF!</v>
      </c>
      <c r="EV43" s="41" t="e">
        <f t="shared" si="42"/>
        <v>#REF!</v>
      </c>
      <c r="EW43" s="41" t="e">
        <f t="shared" si="42"/>
        <v>#REF!</v>
      </c>
      <c r="EX43" s="41" t="e">
        <f t="shared" si="42"/>
        <v>#REF!</v>
      </c>
      <c r="EY43" s="41" t="e">
        <f t="shared" si="42"/>
        <v>#REF!</v>
      </c>
      <c r="EZ43" s="41" t="e">
        <f t="shared" si="42"/>
        <v>#REF!</v>
      </c>
      <c r="FA43" s="41" t="e">
        <f t="shared" si="42"/>
        <v>#REF!</v>
      </c>
      <c r="FB43" s="41" t="e">
        <f t="shared" si="42"/>
        <v>#REF!</v>
      </c>
      <c r="FC43" s="41" t="e">
        <f t="shared" si="42"/>
        <v>#REF!</v>
      </c>
      <c r="FD43" s="41" t="e">
        <f t="shared" si="42"/>
        <v>#REF!</v>
      </c>
      <c r="FE43" s="41" t="e">
        <f t="shared" si="42"/>
        <v>#REF!</v>
      </c>
      <c r="FF43" s="41" t="e">
        <f t="shared" si="36"/>
        <v>#REF!</v>
      </c>
      <c r="FG43" s="41" t="e">
        <f t="shared" si="36"/>
        <v>#REF!</v>
      </c>
      <c r="FH43" s="41" t="e">
        <f t="shared" si="36"/>
        <v>#REF!</v>
      </c>
      <c r="FI43" s="41" t="e">
        <f t="shared" si="36"/>
        <v>#REF!</v>
      </c>
      <c r="FJ43" s="41" t="e">
        <f t="shared" si="36"/>
        <v>#REF!</v>
      </c>
      <c r="FK43" s="41" t="e">
        <f t="shared" si="36"/>
        <v>#REF!</v>
      </c>
      <c r="FL43" s="41" t="e">
        <f t="shared" si="36"/>
        <v>#REF!</v>
      </c>
      <c r="FM43" s="41" t="e">
        <f t="shared" si="36"/>
        <v>#REF!</v>
      </c>
      <c r="FN43" s="41" t="e">
        <f t="shared" si="36"/>
        <v>#REF!</v>
      </c>
      <c r="FO43" s="41" t="e">
        <f t="shared" si="36"/>
        <v>#REF!</v>
      </c>
      <c r="FP43" s="41" t="e">
        <f t="shared" si="36"/>
        <v>#REF!</v>
      </c>
      <c r="FQ43" s="41" t="e">
        <f t="shared" si="36"/>
        <v>#REF!</v>
      </c>
      <c r="FR43" s="41" t="e">
        <f t="shared" si="36"/>
        <v>#REF!</v>
      </c>
      <c r="FS43" s="41" t="e">
        <f t="shared" si="36"/>
        <v>#REF!</v>
      </c>
      <c r="FT43" s="41" t="e">
        <f t="shared" si="36"/>
        <v>#REF!</v>
      </c>
      <c r="FU43" s="41" t="e">
        <f t="shared" si="36"/>
        <v>#REF!</v>
      </c>
      <c r="FV43" s="41" t="e">
        <f t="shared" si="43"/>
        <v>#REF!</v>
      </c>
      <c r="FW43" s="41" t="e">
        <f t="shared" si="43"/>
        <v>#REF!</v>
      </c>
      <c r="FX43" s="41" t="e">
        <f t="shared" si="43"/>
        <v>#REF!</v>
      </c>
      <c r="FY43" s="41" t="e">
        <f t="shared" si="43"/>
        <v>#REF!</v>
      </c>
      <c r="FZ43" s="41" t="e">
        <f t="shared" si="43"/>
        <v>#REF!</v>
      </c>
      <c r="GA43" s="41" t="e">
        <f t="shared" si="43"/>
        <v>#REF!</v>
      </c>
      <c r="GB43" s="41" t="e">
        <f t="shared" si="43"/>
        <v>#REF!</v>
      </c>
      <c r="GC43" s="41" t="e">
        <f t="shared" si="43"/>
        <v>#REF!</v>
      </c>
      <c r="GD43" s="41" t="e">
        <f t="shared" si="43"/>
        <v>#REF!</v>
      </c>
      <c r="GE43" s="41" t="e">
        <f t="shared" si="43"/>
        <v>#REF!</v>
      </c>
      <c r="GF43" s="41" t="e">
        <f t="shared" si="43"/>
        <v>#REF!</v>
      </c>
      <c r="GG43" s="41" t="e">
        <f t="shared" si="43"/>
        <v>#REF!</v>
      </c>
      <c r="GH43" s="41" t="e">
        <f t="shared" si="43"/>
        <v>#REF!</v>
      </c>
      <c r="GI43" s="41" t="e">
        <f t="shared" si="43"/>
        <v>#REF!</v>
      </c>
      <c r="GJ43" s="41" t="e">
        <f t="shared" si="43"/>
        <v>#REF!</v>
      </c>
      <c r="GK43" s="41" t="e">
        <f t="shared" si="43"/>
        <v>#REF!</v>
      </c>
      <c r="GL43" s="41" t="e">
        <f t="shared" si="37"/>
        <v>#REF!</v>
      </c>
      <c r="GM43" s="41" t="e">
        <f t="shared" si="37"/>
        <v>#REF!</v>
      </c>
      <c r="GN43" s="41" t="e">
        <f t="shared" si="37"/>
        <v>#REF!</v>
      </c>
      <c r="GO43" s="41" t="e">
        <f t="shared" si="37"/>
        <v>#REF!</v>
      </c>
      <c r="GP43" s="41" t="e">
        <f t="shared" si="37"/>
        <v>#REF!</v>
      </c>
      <c r="GQ43" s="41" t="e">
        <f t="shared" si="37"/>
        <v>#REF!</v>
      </c>
      <c r="GR43" s="41" t="e">
        <f t="shared" si="37"/>
        <v>#REF!</v>
      </c>
      <c r="GS43" s="41" t="e">
        <f t="shared" si="37"/>
        <v>#REF!</v>
      </c>
      <c r="GT43" s="41" t="e">
        <f t="shared" si="37"/>
        <v>#REF!</v>
      </c>
      <c r="GU43" s="41" t="e">
        <f t="shared" si="37"/>
        <v>#REF!</v>
      </c>
      <c r="GV43" s="41" t="e">
        <f t="shared" si="37"/>
        <v>#REF!</v>
      </c>
      <c r="GW43" s="41" t="e">
        <f t="shared" si="37"/>
        <v>#REF!</v>
      </c>
      <c r="GX43" s="41" t="e">
        <f t="shared" si="37"/>
        <v>#REF!</v>
      </c>
      <c r="GY43" s="41" t="e">
        <f t="shared" si="37"/>
        <v>#REF!</v>
      </c>
      <c r="GZ43" s="41" t="e">
        <f t="shared" si="37"/>
        <v>#REF!</v>
      </c>
      <c r="HA43" s="41" t="e">
        <f t="shared" si="37"/>
        <v>#REF!</v>
      </c>
      <c r="HB43" s="41" t="e">
        <f t="shared" si="44"/>
        <v>#REF!</v>
      </c>
      <c r="HC43" s="41" t="e">
        <f t="shared" si="44"/>
        <v>#REF!</v>
      </c>
      <c r="HD43" s="41" t="e">
        <f t="shared" si="44"/>
        <v>#REF!</v>
      </c>
      <c r="HE43" s="41" t="e">
        <f t="shared" si="44"/>
        <v>#REF!</v>
      </c>
      <c r="HF43" s="41" t="e">
        <f t="shared" si="44"/>
        <v>#REF!</v>
      </c>
      <c r="HG43" s="41" t="e">
        <f t="shared" si="44"/>
        <v>#REF!</v>
      </c>
      <c r="HH43" s="41" t="e">
        <f t="shared" si="44"/>
        <v>#REF!</v>
      </c>
      <c r="HI43" s="41" t="e">
        <f t="shared" si="44"/>
        <v>#REF!</v>
      </c>
      <c r="HJ43" s="41" t="e">
        <f t="shared" si="44"/>
        <v>#REF!</v>
      </c>
    </row>
    <row r="44" spans="1:218" ht="14.4" x14ac:dyDescent="0.3">
      <c r="A44" s="42">
        <v>41</v>
      </c>
      <c r="B44" s="43" t="e">
        <f>'CMM3 - AUX CALC'!$AP$67</f>
        <v>#REF!</v>
      </c>
      <c r="AQ44" s="41" t="e">
        <f>$B44/(_xlfn.SINGLE(PrazoConcessao)*12-AQ$3+1)</f>
        <v>#REF!</v>
      </c>
      <c r="AR44" s="41" t="e">
        <f t="shared" si="38"/>
        <v>#REF!</v>
      </c>
      <c r="AS44" s="41" t="e">
        <f t="shared" si="38"/>
        <v>#REF!</v>
      </c>
      <c r="AT44" s="41" t="e">
        <f t="shared" si="38"/>
        <v>#REF!</v>
      </c>
      <c r="AU44" s="41" t="e">
        <f t="shared" si="38"/>
        <v>#REF!</v>
      </c>
      <c r="AV44" s="41" t="e">
        <f t="shared" si="38"/>
        <v>#REF!</v>
      </c>
      <c r="AW44" s="41" t="e">
        <f t="shared" si="38"/>
        <v>#REF!</v>
      </c>
      <c r="AX44" s="41" t="e">
        <f t="shared" si="38"/>
        <v>#REF!</v>
      </c>
      <c r="AY44" s="41" t="e">
        <f t="shared" si="38"/>
        <v>#REF!</v>
      </c>
      <c r="AZ44" s="41" t="e">
        <f t="shared" si="45"/>
        <v>#REF!</v>
      </c>
      <c r="BA44" s="41" t="e">
        <f t="shared" si="45"/>
        <v>#REF!</v>
      </c>
      <c r="BB44" s="41" t="e">
        <f t="shared" si="45"/>
        <v>#REF!</v>
      </c>
      <c r="BC44" s="41" t="e">
        <f t="shared" si="45"/>
        <v>#REF!</v>
      </c>
      <c r="BD44" s="41" t="e">
        <f t="shared" si="45"/>
        <v>#REF!</v>
      </c>
      <c r="BE44" s="41" t="e">
        <f t="shared" si="45"/>
        <v>#REF!</v>
      </c>
      <c r="BF44" s="41" t="e">
        <f t="shared" si="45"/>
        <v>#REF!</v>
      </c>
      <c r="BG44" s="41" t="e">
        <f t="shared" si="45"/>
        <v>#REF!</v>
      </c>
      <c r="BH44" s="41" t="e">
        <f t="shared" si="45"/>
        <v>#REF!</v>
      </c>
      <c r="BI44" s="41" t="e">
        <f t="shared" si="45"/>
        <v>#REF!</v>
      </c>
      <c r="BJ44" s="41" t="e">
        <f t="shared" si="45"/>
        <v>#REF!</v>
      </c>
      <c r="BK44" s="41" t="e">
        <f t="shared" si="45"/>
        <v>#REF!</v>
      </c>
      <c r="BL44" s="41" t="e">
        <f t="shared" si="45"/>
        <v>#REF!</v>
      </c>
      <c r="BM44" s="41" t="e">
        <f t="shared" si="45"/>
        <v>#REF!</v>
      </c>
      <c r="BN44" s="41" t="e">
        <f t="shared" si="39"/>
        <v>#REF!</v>
      </c>
      <c r="BO44" s="41" t="e">
        <f t="shared" si="39"/>
        <v>#REF!</v>
      </c>
      <c r="BP44" s="41" t="e">
        <f t="shared" si="39"/>
        <v>#REF!</v>
      </c>
      <c r="BQ44" s="41" t="e">
        <f t="shared" si="39"/>
        <v>#REF!</v>
      </c>
      <c r="BR44" s="41" t="e">
        <f t="shared" si="39"/>
        <v>#REF!</v>
      </c>
      <c r="BS44" s="41" t="e">
        <f t="shared" si="39"/>
        <v>#REF!</v>
      </c>
      <c r="BT44" s="41" t="e">
        <f t="shared" si="39"/>
        <v>#REF!</v>
      </c>
      <c r="BU44" s="41" t="e">
        <f t="shared" si="39"/>
        <v>#REF!</v>
      </c>
      <c r="BV44" s="41" t="e">
        <f t="shared" si="39"/>
        <v>#REF!</v>
      </c>
      <c r="BW44" s="41" t="e">
        <f t="shared" si="39"/>
        <v>#REF!</v>
      </c>
      <c r="BX44" s="41" t="e">
        <f t="shared" si="39"/>
        <v>#REF!</v>
      </c>
      <c r="BY44" s="41" t="e">
        <f t="shared" si="39"/>
        <v>#REF!</v>
      </c>
      <c r="BZ44" s="41" t="e">
        <f t="shared" si="39"/>
        <v>#REF!</v>
      </c>
      <c r="CA44" s="41" t="e">
        <f t="shared" si="39"/>
        <v>#REF!</v>
      </c>
      <c r="CB44" s="41" t="e">
        <f t="shared" si="39"/>
        <v>#REF!</v>
      </c>
      <c r="CC44" s="41" t="e">
        <f t="shared" si="39"/>
        <v>#REF!</v>
      </c>
      <c r="CD44" s="41" t="e">
        <f t="shared" si="40"/>
        <v>#REF!</v>
      </c>
      <c r="CE44" s="41" t="e">
        <f t="shared" si="40"/>
        <v>#REF!</v>
      </c>
      <c r="CF44" s="41" t="e">
        <f t="shared" si="40"/>
        <v>#REF!</v>
      </c>
      <c r="CG44" s="41" t="e">
        <f t="shared" si="40"/>
        <v>#REF!</v>
      </c>
      <c r="CH44" s="41" t="e">
        <f t="shared" si="40"/>
        <v>#REF!</v>
      </c>
      <c r="CI44" s="41" t="e">
        <f t="shared" si="40"/>
        <v>#REF!</v>
      </c>
      <c r="CJ44" s="41" t="e">
        <f t="shared" si="40"/>
        <v>#REF!</v>
      </c>
      <c r="CK44" s="41" t="e">
        <f t="shared" si="40"/>
        <v>#REF!</v>
      </c>
      <c r="CL44" s="41" t="e">
        <f t="shared" si="40"/>
        <v>#REF!</v>
      </c>
      <c r="CM44" s="41" t="e">
        <f t="shared" si="40"/>
        <v>#REF!</v>
      </c>
      <c r="CN44" s="41" t="e">
        <f t="shared" si="40"/>
        <v>#REF!</v>
      </c>
      <c r="CO44" s="41" t="e">
        <f t="shared" si="40"/>
        <v>#REF!</v>
      </c>
      <c r="CP44" s="41" t="e">
        <f t="shared" si="40"/>
        <v>#REF!</v>
      </c>
      <c r="CQ44" s="41" t="e">
        <f t="shared" si="40"/>
        <v>#REF!</v>
      </c>
      <c r="CR44" s="41" t="e">
        <f t="shared" si="40"/>
        <v>#REF!</v>
      </c>
      <c r="CS44" s="41" t="e">
        <f t="shared" si="40"/>
        <v>#REF!</v>
      </c>
      <c r="CT44" s="41" t="e">
        <f t="shared" si="34"/>
        <v>#REF!</v>
      </c>
      <c r="CU44" s="41" t="e">
        <f t="shared" si="34"/>
        <v>#REF!</v>
      </c>
      <c r="CV44" s="41" t="e">
        <f t="shared" si="34"/>
        <v>#REF!</v>
      </c>
      <c r="CW44" s="41" t="e">
        <f t="shared" si="34"/>
        <v>#REF!</v>
      </c>
      <c r="CX44" s="41" t="e">
        <f t="shared" si="34"/>
        <v>#REF!</v>
      </c>
      <c r="CY44" s="41" t="e">
        <f t="shared" si="34"/>
        <v>#REF!</v>
      </c>
      <c r="CZ44" s="41" t="e">
        <f t="shared" si="34"/>
        <v>#REF!</v>
      </c>
      <c r="DA44" s="41" t="e">
        <f t="shared" si="34"/>
        <v>#REF!</v>
      </c>
      <c r="DB44" s="41" t="e">
        <f t="shared" si="34"/>
        <v>#REF!</v>
      </c>
      <c r="DC44" s="41" t="e">
        <f t="shared" si="34"/>
        <v>#REF!</v>
      </c>
      <c r="DD44" s="41" t="e">
        <f t="shared" si="34"/>
        <v>#REF!</v>
      </c>
      <c r="DE44" s="41" t="e">
        <f t="shared" si="34"/>
        <v>#REF!</v>
      </c>
      <c r="DF44" s="41" t="e">
        <f t="shared" si="34"/>
        <v>#REF!</v>
      </c>
      <c r="DG44" s="41" t="e">
        <f t="shared" si="34"/>
        <v>#REF!</v>
      </c>
      <c r="DH44" s="41" t="e">
        <f t="shared" si="34"/>
        <v>#REF!</v>
      </c>
      <c r="DI44" s="41" t="e">
        <f t="shared" si="34"/>
        <v>#REF!</v>
      </c>
      <c r="DJ44" s="41" t="e">
        <f t="shared" si="41"/>
        <v>#REF!</v>
      </c>
      <c r="DK44" s="41" t="e">
        <f t="shared" si="41"/>
        <v>#REF!</v>
      </c>
      <c r="DL44" s="41" t="e">
        <f t="shared" si="41"/>
        <v>#REF!</v>
      </c>
      <c r="DM44" s="41" t="e">
        <f t="shared" si="41"/>
        <v>#REF!</v>
      </c>
      <c r="DN44" s="41" t="e">
        <f t="shared" si="41"/>
        <v>#REF!</v>
      </c>
      <c r="DO44" s="41" t="e">
        <f t="shared" si="41"/>
        <v>#REF!</v>
      </c>
      <c r="DP44" s="41" t="e">
        <f t="shared" si="41"/>
        <v>#REF!</v>
      </c>
      <c r="DQ44" s="41" t="e">
        <f t="shared" si="41"/>
        <v>#REF!</v>
      </c>
      <c r="DR44" s="41" t="e">
        <f t="shared" si="41"/>
        <v>#REF!</v>
      </c>
      <c r="DS44" s="41" t="e">
        <f t="shared" si="41"/>
        <v>#REF!</v>
      </c>
      <c r="DT44" s="41" t="e">
        <f t="shared" si="41"/>
        <v>#REF!</v>
      </c>
      <c r="DU44" s="41" t="e">
        <f t="shared" si="41"/>
        <v>#REF!</v>
      </c>
      <c r="DV44" s="41" t="e">
        <f t="shared" si="41"/>
        <v>#REF!</v>
      </c>
      <c r="DW44" s="41" t="e">
        <f t="shared" si="41"/>
        <v>#REF!</v>
      </c>
      <c r="DX44" s="41" t="e">
        <f t="shared" si="41"/>
        <v>#REF!</v>
      </c>
      <c r="DY44" s="41" t="e">
        <f t="shared" si="41"/>
        <v>#REF!</v>
      </c>
      <c r="DZ44" s="41" t="e">
        <f t="shared" si="35"/>
        <v>#REF!</v>
      </c>
      <c r="EA44" s="41" t="e">
        <f t="shared" si="35"/>
        <v>#REF!</v>
      </c>
      <c r="EB44" s="41" t="e">
        <f t="shared" si="35"/>
        <v>#REF!</v>
      </c>
      <c r="EC44" s="41" t="e">
        <f t="shared" si="35"/>
        <v>#REF!</v>
      </c>
      <c r="ED44" s="41" t="e">
        <f t="shared" si="35"/>
        <v>#REF!</v>
      </c>
      <c r="EE44" s="41" t="e">
        <f t="shared" si="35"/>
        <v>#REF!</v>
      </c>
      <c r="EF44" s="41" t="e">
        <f t="shared" si="35"/>
        <v>#REF!</v>
      </c>
      <c r="EG44" s="41" t="e">
        <f t="shared" si="35"/>
        <v>#REF!</v>
      </c>
      <c r="EH44" s="41" t="e">
        <f t="shared" si="35"/>
        <v>#REF!</v>
      </c>
      <c r="EI44" s="41" t="e">
        <f t="shared" si="35"/>
        <v>#REF!</v>
      </c>
      <c r="EJ44" s="41" t="e">
        <f t="shared" si="35"/>
        <v>#REF!</v>
      </c>
      <c r="EK44" s="41" t="e">
        <f t="shared" si="35"/>
        <v>#REF!</v>
      </c>
      <c r="EL44" s="41" t="e">
        <f t="shared" si="35"/>
        <v>#REF!</v>
      </c>
      <c r="EM44" s="41" t="e">
        <f t="shared" si="35"/>
        <v>#REF!</v>
      </c>
      <c r="EN44" s="41" t="e">
        <f t="shared" si="35"/>
        <v>#REF!</v>
      </c>
      <c r="EO44" s="41" t="e">
        <f t="shared" si="35"/>
        <v>#REF!</v>
      </c>
      <c r="EP44" s="41" t="e">
        <f t="shared" si="42"/>
        <v>#REF!</v>
      </c>
      <c r="EQ44" s="41" t="e">
        <f t="shared" si="42"/>
        <v>#REF!</v>
      </c>
      <c r="ER44" s="41" t="e">
        <f t="shared" si="42"/>
        <v>#REF!</v>
      </c>
      <c r="ES44" s="41" t="e">
        <f t="shared" si="42"/>
        <v>#REF!</v>
      </c>
      <c r="ET44" s="41" t="e">
        <f t="shared" si="42"/>
        <v>#REF!</v>
      </c>
      <c r="EU44" s="41" t="e">
        <f t="shared" si="42"/>
        <v>#REF!</v>
      </c>
      <c r="EV44" s="41" t="e">
        <f t="shared" si="42"/>
        <v>#REF!</v>
      </c>
      <c r="EW44" s="41" t="e">
        <f t="shared" si="42"/>
        <v>#REF!</v>
      </c>
      <c r="EX44" s="41" t="e">
        <f t="shared" si="42"/>
        <v>#REF!</v>
      </c>
      <c r="EY44" s="41" t="e">
        <f t="shared" si="42"/>
        <v>#REF!</v>
      </c>
      <c r="EZ44" s="41" t="e">
        <f t="shared" si="42"/>
        <v>#REF!</v>
      </c>
      <c r="FA44" s="41" t="e">
        <f t="shared" si="42"/>
        <v>#REF!</v>
      </c>
      <c r="FB44" s="41" t="e">
        <f t="shared" si="42"/>
        <v>#REF!</v>
      </c>
      <c r="FC44" s="41" t="e">
        <f t="shared" si="42"/>
        <v>#REF!</v>
      </c>
      <c r="FD44" s="41" t="e">
        <f t="shared" si="42"/>
        <v>#REF!</v>
      </c>
      <c r="FE44" s="41" t="e">
        <f t="shared" si="42"/>
        <v>#REF!</v>
      </c>
      <c r="FF44" s="41" t="e">
        <f t="shared" si="36"/>
        <v>#REF!</v>
      </c>
      <c r="FG44" s="41" t="e">
        <f t="shared" si="36"/>
        <v>#REF!</v>
      </c>
      <c r="FH44" s="41" t="e">
        <f t="shared" si="36"/>
        <v>#REF!</v>
      </c>
      <c r="FI44" s="41" t="e">
        <f t="shared" si="36"/>
        <v>#REF!</v>
      </c>
      <c r="FJ44" s="41" t="e">
        <f t="shared" si="36"/>
        <v>#REF!</v>
      </c>
      <c r="FK44" s="41" t="e">
        <f t="shared" si="36"/>
        <v>#REF!</v>
      </c>
      <c r="FL44" s="41" t="e">
        <f t="shared" si="36"/>
        <v>#REF!</v>
      </c>
      <c r="FM44" s="41" t="e">
        <f t="shared" si="36"/>
        <v>#REF!</v>
      </c>
      <c r="FN44" s="41" t="e">
        <f t="shared" si="36"/>
        <v>#REF!</v>
      </c>
      <c r="FO44" s="41" t="e">
        <f t="shared" si="36"/>
        <v>#REF!</v>
      </c>
      <c r="FP44" s="41" t="e">
        <f t="shared" si="36"/>
        <v>#REF!</v>
      </c>
      <c r="FQ44" s="41" t="e">
        <f t="shared" si="36"/>
        <v>#REF!</v>
      </c>
      <c r="FR44" s="41" t="e">
        <f t="shared" si="36"/>
        <v>#REF!</v>
      </c>
      <c r="FS44" s="41" t="e">
        <f t="shared" si="36"/>
        <v>#REF!</v>
      </c>
      <c r="FT44" s="41" t="e">
        <f t="shared" si="36"/>
        <v>#REF!</v>
      </c>
      <c r="FU44" s="41" t="e">
        <f t="shared" si="36"/>
        <v>#REF!</v>
      </c>
      <c r="FV44" s="41" t="e">
        <f t="shared" si="43"/>
        <v>#REF!</v>
      </c>
      <c r="FW44" s="41" t="e">
        <f t="shared" si="43"/>
        <v>#REF!</v>
      </c>
      <c r="FX44" s="41" t="e">
        <f t="shared" si="43"/>
        <v>#REF!</v>
      </c>
      <c r="FY44" s="41" t="e">
        <f t="shared" si="43"/>
        <v>#REF!</v>
      </c>
      <c r="FZ44" s="41" t="e">
        <f t="shared" si="43"/>
        <v>#REF!</v>
      </c>
      <c r="GA44" s="41" t="e">
        <f t="shared" si="43"/>
        <v>#REF!</v>
      </c>
      <c r="GB44" s="41" t="e">
        <f t="shared" si="43"/>
        <v>#REF!</v>
      </c>
      <c r="GC44" s="41" t="e">
        <f t="shared" si="43"/>
        <v>#REF!</v>
      </c>
      <c r="GD44" s="41" t="e">
        <f t="shared" si="43"/>
        <v>#REF!</v>
      </c>
      <c r="GE44" s="41" t="e">
        <f t="shared" si="43"/>
        <v>#REF!</v>
      </c>
      <c r="GF44" s="41" t="e">
        <f t="shared" si="43"/>
        <v>#REF!</v>
      </c>
      <c r="GG44" s="41" t="e">
        <f t="shared" si="43"/>
        <v>#REF!</v>
      </c>
      <c r="GH44" s="41" t="e">
        <f t="shared" si="43"/>
        <v>#REF!</v>
      </c>
      <c r="GI44" s="41" t="e">
        <f t="shared" si="43"/>
        <v>#REF!</v>
      </c>
      <c r="GJ44" s="41" t="e">
        <f t="shared" si="43"/>
        <v>#REF!</v>
      </c>
      <c r="GK44" s="41" t="e">
        <f t="shared" si="43"/>
        <v>#REF!</v>
      </c>
      <c r="GL44" s="41" t="e">
        <f t="shared" si="37"/>
        <v>#REF!</v>
      </c>
      <c r="GM44" s="41" t="e">
        <f t="shared" si="37"/>
        <v>#REF!</v>
      </c>
      <c r="GN44" s="41" t="e">
        <f t="shared" si="37"/>
        <v>#REF!</v>
      </c>
      <c r="GO44" s="41" t="e">
        <f t="shared" si="37"/>
        <v>#REF!</v>
      </c>
      <c r="GP44" s="41" t="e">
        <f t="shared" si="37"/>
        <v>#REF!</v>
      </c>
      <c r="GQ44" s="41" t="e">
        <f t="shared" si="37"/>
        <v>#REF!</v>
      </c>
      <c r="GR44" s="41" t="e">
        <f t="shared" si="37"/>
        <v>#REF!</v>
      </c>
      <c r="GS44" s="41" t="e">
        <f t="shared" si="37"/>
        <v>#REF!</v>
      </c>
      <c r="GT44" s="41" t="e">
        <f t="shared" si="37"/>
        <v>#REF!</v>
      </c>
      <c r="GU44" s="41" t="e">
        <f t="shared" si="37"/>
        <v>#REF!</v>
      </c>
      <c r="GV44" s="41" t="e">
        <f t="shared" si="37"/>
        <v>#REF!</v>
      </c>
      <c r="GW44" s="41" t="e">
        <f t="shared" si="37"/>
        <v>#REF!</v>
      </c>
      <c r="GX44" s="41" t="e">
        <f t="shared" si="37"/>
        <v>#REF!</v>
      </c>
      <c r="GY44" s="41" t="e">
        <f t="shared" si="37"/>
        <v>#REF!</v>
      </c>
      <c r="GZ44" s="41" t="e">
        <f t="shared" si="37"/>
        <v>#REF!</v>
      </c>
      <c r="HA44" s="41" t="e">
        <f t="shared" si="37"/>
        <v>#REF!</v>
      </c>
      <c r="HB44" s="41" t="e">
        <f t="shared" si="44"/>
        <v>#REF!</v>
      </c>
      <c r="HC44" s="41" t="e">
        <f t="shared" si="44"/>
        <v>#REF!</v>
      </c>
      <c r="HD44" s="41" t="e">
        <f t="shared" si="44"/>
        <v>#REF!</v>
      </c>
      <c r="HE44" s="41" t="e">
        <f t="shared" si="44"/>
        <v>#REF!</v>
      </c>
      <c r="HF44" s="41" t="e">
        <f t="shared" si="44"/>
        <v>#REF!</v>
      </c>
      <c r="HG44" s="41" t="e">
        <f t="shared" si="44"/>
        <v>#REF!</v>
      </c>
      <c r="HH44" s="41" t="e">
        <f t="shared" si="44"/>
        <v>#REF!</v>
      </c>
      <c r="HI44" s="41" t="e">
        <f t="shared" si="44"/>
        <v>#REF!</v>
      </c>
      <c r="HJ44" s="41" t="e">
        <f t="shared" si="44"/>
        <v>#REF!</v>
      </c>
    </row>
    <row r="45" spans="1:218" ht="14.4" x14ac:dyDescent="0.3">
      <c r="A45" s="42">
        <v>42</v>
      </c>
      <c r="B45" s="43" t="e">
        <f>'CMM3 - AUX CALC'!$AQ$67</f>
        <v>#REF!</v>
      </c>
      <c r="AR45" s="41" t="e">
        <f>$B45/(_xlfn.SINGLE(PrazoConcessao)*12-AR$3+1)</f>
        <v>#REF!</v>
      </c>
      <c r="AS45" s="41" t="e">
        <f t="shared" si="38"/>
        <v>#REF!</v>
      </c>
      <c r="AT45" s="41" t="e">
        <f t="shared" si="38"/>
        <v>#REF!</v>
      </c>
      <c r="AU45" s="41" t="e">
        <f t="shared" si="38"/>
        <v>#REF!</v>
      </c>
      <c r="AV45" s="41" t="e">
        <f t="shared" si="38"/>
        <v>#REF!</v>
      </c>
      <c r="AW45" s="41" t="e">
        <f t="shared" si="38"/>
        <v>#REF!</v>
      </c>
      <c r="AX45" s="41" t="e">
        <f t="shared" si="38"/>
        <v>#REF!</v>
      </c>
      <c r="AY45" s="41" t="e">
        <f t="shared" si="38"/>
        <v>#REF!</v>
      </c>
      <c r="AZ45" s="41" t="e">
        <f t="shared" si="45"/>
        <v>#REF!</v>
      </c>
      <c r="BA45" s="41" t="e">
        <f t="shared" si="45"/>
        <v>#REF!</v>
      </c>
      <c r="BB45" s="41" t="e">
        <f t="shared" si="45"/>
        <v>#REF!</v>
      </c>
      <c r="BC45" s="41" t="e">
        <f t="shared" si="45"/>
        <v>#REF!</v>
      </c>
      <c r="BD45" s="41" t="e">
        <f t="shared" si="45"/>
        <v>#REF!</v>
      </c>
      <c r="BE45" s="41" t="e">
        <f t="shared" si="45"/>
        <v>#REF!</v>
      </c>
      <c r="BF45" s="41" t="e">
        <f t="shared" si="45"/>
        <v>#REF!</v>
      </c>
      <c r="BG45" s="41" t="e">
        <f t="shared" si="45"/>
        <v>#REF!</v>
      </c>
      <c r="BH45" s="41" t="e">
        <f t="shared" si="45"/>
        <v>#REF!</v>
      </c>
      <c r="BI45" s="41" t="e">
        <f t="shared" si="45"/>
        <v>#REF!</v>
      </c>
      <c r="BJ45" s="41" t="e">
        <f t="shared" si="45"/>
        <v>#REF!</v>
      </c>
      <c r="BK45" s="41" t="e">
        <f t="shared" si="45"/>
        <v>#REF!</v>
      </c>
      <c r="BL45" s="41" t="e">
        <f t="shared" si="45"/>
        <v>#REF!</v>
      </c>
      <c r="BM45" s="41" t="e">
        <f t="shared" si="45"/>
        <v>#REF!</v>
      </c>
      <c r="BN45" s="41" t="e">
        <f t="shared" si="39"/>
        <v>#REF!</v>
      </c>
      <c r="BO45" s="41" t="e">
        <f t="shared" si="39"/>
        <v>#REF!</v>
      </c>
      <c r="BP45" s="41" t="e">
        <f t="shared" si="39"/>
        <v>#REF!</v>
      </c>
      <c r="BQ45" s="41" t="e">
        <f t="shared" si="39"/>
        <v>#REF!</v>
      </c>
      <c r="BR45" s="41" t="e">
        <f t="shared" si="39"/>
        <v>#REF!</v>
      </c>
      <c r="BS45" s="41" t="e">
        <f t="shared" si="39"/>
        <v>#REF!</v>
      </c>
      <c r="BT45" s="41" t="e">
        <f t="shared" si="39"/>
        <v>#REF!</v>
      </c>
      <c r="BU45" s="41" t="e">
        <f t="shared" si="39"/>
        <v>#REF!</v>
      </c>
      <c r="BV45" s="41" t="e">
        <f t="shared" si="39"/>
        <v>#REF!</v>
      </c>
      <c r="BW45" s="41" t="e">
        <f t="shared" si="39"/>
        <v>#REF!</v>
      </c>
      <c r="BX45" s="41" t="e">
        <f t="shared" si="39"/>
        <v>#REF!</v>
      </c>
      <c r="BY45" s="41" t="e">
        <f t="shared" si="39"/>
        <v>#REF!</v>
      </c>
      <c r="BZ45" s="41" t="e">
        <f t="shared" si="39"/>
        <v>#REF!</v>
      </c>
      <c r="CA45" s="41" t="e">
        <f t="shared" si="39"/>
        <v>#REF!</v>
      </c>
      <c r="CB45" s="41" t="e">
        <f t="shared" si="39"/>
        <v>#REF!</v>
      </c>
      <c r="CC45" s="41" t="e">
        <f t="shared" si="39"/>
        <v>#REF!</v>
      </c>
      <c r="CD45" s="41" t="e">
        <f t="shared" si="40"/>
        <v>#REF!</v>
      </c>
      <c r="CE45" s="41" t="e">
        <f t="shared" si="40"/>
        <v>#REF!</v>
      </c>
      <c r="CF45" s="41" t="e">
        <f t="shared" si="40"/>
        <v>#REF!</v>
      </c>
      <c r="CG45" s="41" t="e">
        <f t="shared" si="40"/>
        <v>#REF!</v>
      </c>
      <c r="CH45" s="41" t="e">
        <f t="shared" si="40"/>
        <v>#REF!</v>
      </c>
      <c r="CI45" s="41" t="e">
        <f t="shared" si="40"/>
        <v>#REF!</v>
      </c>
      <c r="CJ45" s="41" t="e">
        <f t="shared" si="40"/>
        <v>#REF!</v>
      </c>
      <c r="CK45" s="41" t="e">
        <f t="shared" si="40"/>
        <v>#REF!</v>
      </c>
      <c r="CL45" s="41" t="e">
        <f t="shared" si="40"/>
        <v>#REF!</v>
      </c>
      <c r="CM45" s="41" t="e">
        <f t="shared" si="40"/>
        <v>#REF!</v>
      </c>
      <c r="CN45" s="41" t="e">
        <f t="shared" si="40"/>
        <v>#REF!</v>
      </c>
      <c r="CO45" s="41" t="e">
        <f t="shared" si="40"/>
        <v>#REF!</v>
      </c>
      <c r="CP45" s="41" t="e">
        <f t="shared" si="40"/>
        <v>#REF!</v>
      </c>
      <c r="CQ45" s="41" t="e">
        <f t="shared" si="40"/>
        <v>#REF!</v>
      </c>
      <c r="CR45" s="41" t="e">
        <f t="shared" si="40"/>
        <v>#REF!</v>
      </c>
      <c r="CS45" s="41" t="e">
        <f t="shared" si="40"/>
        <v>#REF!</v>
      </c>
      <c r="CT45" s="41" t="e">
        <f t="shared" si="34"/>
        <v>#REF!</v>
      </c>
      <c r="CU45" s="41" t="e">
        <f t="shared" si="34"/>
        <v>#REF!</v>
      </c>
      <c r="CV45" s="41" t="e">
        <f t="shared" si="34"/>
        <v>#REF!</v>
      </c>
      <c r="CW45" s="41" t="e">
        <f t="shared" si="34"/>
        <v>#REF!</v>
      </c>
      <c r="CX45" s="41" t="e">
        <f t="shared" si="34"/>
        <v>#REF!</v>
      </c>
      <c r="CY45" s="41" t="e">
        <f t="shared" si="34"/>
        <v>#REF!</v>
      </c>
      <c r="CZ45" s="41" t="e">
        <f t="shared" si="34"/>
        <v>#REF!</v>
      </c>
      <c r="DA45" s="41" t="e">
        <f t="shared" si="34"/>
        <v>#REF!</v>
      </c>
      <c r="DB45" s="41" t="e">
        <f t="shared" si="34"/>
        <v>#REF!</v>
      </c>
      <c r="DC45" s="41" t="e">
        <f t="shared" si="34"/>
        <v>#REF!</v>
      </c>
      <c r="DD45" s="41" t="e">
        <f t="shared" si="34"/>
        <v>#REF!</v>
      </c>
      <c r="DE45" s="41" t="e">
        <f t="shared" si="34"/>
        <v>#REF!</v>
      </c>
      <c r="DF45" s="41" t="e">
        <f t="shared" si="34"/>
        <v>#REF!</v>
      </c>
      <c r="DG45" s="41" t="e">
        <f t="shared" si="34"/>
        <v>#REF!</v>
      </c>
      <c r="DH45" s="41" t="e">
        <f t="shared" si="34"/>
        <v>#REF!</v>
      </c>
      <c r="DI45" s="41" t="e">
        <f t="shared" si="34"/>
        <v>#REF!</v>
      </c>
      <c r="DJ45" s="41" t="e">
        <f t="shared" si="41"/>
        <v>#REF!</v>
      </c>
      <c r="DK45" s="41" t="e">
        <f t="shared" si="41"/>
        <v>#REF!</v>
      </c>
      <c r="DL45" s="41" t="e">
        <f t="shared" si="41"/>
        <v>#REF!</v>
      </c>
      <c r="DM45" s="41" t="e">
        <f t="shared" si="41"/>
        <v>#REF!</v>
      </c>
      <c r="DN45" s="41" t="e">
        <f t="shared" si="41"/>
        <v>#REF!</v>
      </c>
      <c r="DO45" s="41" t="e">
        <f t="shared" si="41"/>
        <v>#REF!</v>
      </c>
      <c r="DP45" s="41" t="e">
        <f t="shared" si="41"/>
        <v>#REF!</v>
      </c>
      <c r="DQ45" s="41" t="e">
        <f t="shared" si="41"/>
        <v>#REF!</v>
      </c>
      <c r="DR45" s="41" t="e">
        <f t="shared" si="41"/>
        <v>#REF!</v>
      </c>
      <c r="DS45" s="41" t="e">
        <f t="shared" si="41"/>
        <v>#REF!</v>
      </c>
      <c r="DT45" s="41" t="e">
        <f t="shared" si="41"/>
        <v>#REF!</v>
      </c>
      <c r="DU45" s="41" t="e">
        <f t="shared" si="41"/>
        <v>#REF!</v>
      </c>
      <c r="DV45" s="41" t="e">
        <f t="shared" si="41"/>
        <v>#REF!</v>
      </c>
      <c r="DW45" s="41" t="e">
        <f t="shared" si="41"/>
        <v>#REF!</v>
      </c>
      <c r="DX45" s="41" t="e">
        <f t="shared" si="41"/>
        <v>#REF!</v>
      </c>
      <c r="DY45" s="41" t="e">
        <f t="shared" si="41"/>
        <v>#REF!</v>
      </c>
      <c r="DZ45" s="41" t="e">
        <f t="shared" si="35"/>
        <v>#REF!</v>
      </c>
      <c r="EA45" s="41" t="e">
        <f t="shared" si="35"/>
        <v>#REF!</v>
      </c>
      <c r="EB45" s="41" t="e">
        <f t="shared" si="35"/>
        <v>#REF!</v>
      </c>
      <c r="EC45" s="41" t="e">
        <f t="shared" si="35"/>
        <v>#REF!</v>
      </c>
      <c r="ED45" s="41" t="e">
        <f t="shared" si="35"/>
        <v>#REF!</v>
      </c>
      <c r="EE45" s="41" t="e">
        <f t="shared" si="35"/>
        <v>#REF!</v>
      </c>
      <c r="EF45" s="41" t="e">
        <f t="shared" si="35"/>
        <v>#REF!</v>
      </c>
      <c r="EG45" s="41" t="e">
        <f t="shared" si="35"/>
        <v>#REF!</v>
      </c>
      <c r="EH45" s="41" t="e">
        <f t="shared" si="35"/>
        <v>#REF!</v>
      </c>
      <c r="EI45" s="41" t="e">
        <f t="shared" si="35"/>
        <v>#REF!</v>
      </c>
      <c r="EJ45" s="41" t="e">
        <f t="shared" si="35"/>
        <v>#REF!</v>
      </c>
      <c r="EK45" s="41" t="e">
        <f t="shared" si="35"/>
        <v>#REF!</v>
      </c>
      <c r="EL45" s="41" t="e">
        <f t="shared" si="35"/>
        <v>#REF!</v>
      </c>
      <c r="EM45" s="41" t="e">
        <f t="shared" si="35"/>
        <v>#REF!</v>
      </c>
      <c r="EN45" s="41" t="e">
        <f t="shared" si="35"/>
        <v>#REF!</v>
      </c>
      <c r="EO45" s="41" t="e">
        <f t="shared" si="35"/>
        <v>#REF!</v>
      </c>
      <c r="EP45" s="41" t="e">
        <f t="shared" si="42"/>
        <v>#REF!</v>
      </c>
      <c r="EQ45" s="41" t="e">
        <f t="shared" si="42"/>
        <v>#REF!</v>
      </c>
      <c r="ER45" s="41" t="e">
        <f t="shared" si="42"/>
        <v>#REF!</v>
      </c>
      <c r="ES45" s="41" t="e">
        <f t="shared" si="42"/>
        <v>#REF!</v>
      </c>
      <c r="ET45" s="41" t="e">
        <f t="shared" si="42"/>
        <v>#REF!</v>
      </c>
      <c r="EU45" s="41" t="e">
        <f t="shared" si="42"/>
        <v>#REF!</v>
      </c>
      <c r="EV45" s="41" t="e">
        <f t="shared" si="42"/>
        <v>#REF!</v>
      </c>
      <c r="EW45" s="41" t="e">
        <f t="shared" si="42"/>
        <v>#REF!</v>
      </c>
      <c r="EX45" s="41" t="e">
        <f t="shared" si="42"/>
        <v>#REF!</v>
      </c>
      <c r="EY45" s="41" t="e">
        <f t="shared" si="42"/>
        <v>#REF!</v>
      </c>
      <c r="EZ45" s="41" t="e">
        <f t="shared" si="42"/>
        <v>#REF!</v>
      </c>
      <c r="FA45" s="41" t="e">
        <f t="shared" si="42"/>
        <v>#REF!</v>
      </c>
      <c r="FB45" s="41" t="e">
        <f t="shared" si="42"/>
        <v>#REF!</v>
      </c>
      <c r="FC45" s="41" t="e">
        <f t="shared" si="42"/>
        <v>#REF!</v>
      </c>
      <c r="FD45" s="41" t="e">
        <f t="shared" si="42"/>
        <v>#REF!</v>
      </c>
      <c r="FE45" s="41" t="e">
        <f t="shared" si="42"/>
        <v>#REF!</v>
      </c>
      <c r="FF45" s="41" t="e">
        <f t="shared" si="36"/>
        <v>#REF!</v>
      </c>
      <c r="FG45" s="41" t="e">
        <f t="shared" si="36"/>
        <v>#REF!</v>
      </c>
      <c r="FH45" s="41" t="e">
        <f t="shared" si="36"/>
        <v>#REF!</v>
      </c>
      <c r="FI45" s="41" t="e">
        <f t="shared" si="36"/>
        <v>#REF!</v>
      </c>
      <c r="FJ45" s="41" t="e">
        <f t="shared" si="36"/>
        <v>#REF!</v>
      </c>
      <c r="FK45" s="41" t="e">
        <f t="shared" si="36"/>
        <v>#REF!</v>
      </c>
      <c r="FL45" s="41" t="e">
        <f t="shared" si="36"/>
        <v>#REF!</v>
      </c>
      <c r="FM45" s="41" t="e">
        <f t="shared" si="36"/>
        <v>#REF!</v>
      </c>
      <c r="FN45" s="41" t="e">
        <f t="shared" si="36"/>
        <v>#REF!</v>
      </c>
      <c r="FO45" s="41" t="e">
        <f t="shared" si="36"/>
        <v>#REF!</v>
      </c>
      <c r="FP45" s="41" t="e">
        <f t="shared" si="36"/>
        <v>#REF!</v>
      </c>
      <c r="FQ45" s="41" t="e">
        <f t="shared" si="36"/>
        <v>#REF!</v>
      </c>
      <c r="FR45" s="41" t="e">
        <f t="shared" si="36"/>
        <v>#REF!</v>
      </c>
      <c r="FS45" s="41" t="e">
        <f t="shared" si="36"/>
        <v>#REF!</v>
      </c>
      <c r="FT45" s="41" t="e">
        <f t="shared" si="36"/>
        <v>#REF!</v>
      </c>
      <c r="FU45" s="41" t="e">
        <f t="shared" si="36"/>
        <v>#REF!</v>
      </c>
      <c r="FV45" s="41" t="e">
        <f t="shared" si="43"/>
        <v>#REF!</v>
      </c>
      <c r="FW45" s="41" t="e">
        <f t="shared" si="43"/>
        <v>#REF!</v>
      </c>
      <c r="FX45" s="41" t="e">
        <f t="shared" si="43"/>
        <v>#REF!</v>
      </c>
      <c r="FY45" s="41" t="e">
        <f t="shared" si="43"/>
        <v>#REF!</v>
      </c>
      <c r="FZ45" s="41" t="e">
        <f t="shared" si="43"/>
        <v>#REF!</v>
      </c>
      <c r="GA45" s="41" t="e">
        <f t="shared" si="43"/>
        <v>#REF!</v>
      </c>
      <c r="GB45" s="41" t="e">
        <f t="shared" si="43"/>
        <v>#REF!</v>
      </c>
      <c r="GC45" s="41" t="e">
        <f t="shared" si="43"/>
        <v>#REF!</v>
      </c>
      <c r="GD45" s="41" t="e">
        <f t="shared" si="43"/>
        <v>#REF!</v>
      </c>
      <c r="GE45" s="41" t="e">
        <f t="shared" si="43"/>
        <v>#REF!</v>
      </c>
      <c r="GF45" s="41" t="e">
        <f t="shared" si="43"/>
        <v>#REF!</v>
      </c>
      <c r="GG45" s="41" t="e">
        <f t="shared" si="43"/>
        <v>#REF!</v>
      </c>
      <c r="GH45" s="41" t="e">
        <f t="shared" si="43"/>
        <v>#REF!</v>
      </c>
      <c r="GI45" s="41" t="e">
        <f t="shared" si="43"/>
        <v>#REF!</v>
      </c>
      <c r="GJ45" s="41" t="e">
        <f t="shared" si="43"/>
        <v>#REF!</v>
      </c>
      <c r="GK45" s="41" t="e">
        <f t="shared" si="43"/>
        <v>#REF!</v>
      </c>
      <c r="GL45" s="41" t="e">
        <f t="shared" si="37"/>
        <v>#REF!</v>
      </c>
      <c r="GM45" s="41" t="e">
        <f t="shared" si="37"/>
        <v>#REF!</v>
      </c>
      <c r="GN45" s="41" t="e">
        <f t="shared" si="37"/>
        <v>#REF!</v>
      </c>
      <c r="GO45" s="41" t="e">
        <f t="shared" si="37"/>
        <v>#REF!</v>
      </c>
      <c r="GP45" s="41" t="e">
        <f t="shared" si="37"/>
        <v>#REF!</v>
      </c>
      <c r="GQ45" s="41" t="e">
        <f t="shared" si="37"/>
        <v>#REF!</v>
      </c>
      <c r="GR45" s="41" t="e">
        <f t="shared" si="37"/>
        <v>#REF!</v>
      </c>
      <c r="GS45" s="41" t="e">
        <f t="shared" si="37"/>
        <v>#REF!</v>
      </c>
      <c r="GT45" s="41" t="e">
        <f t="shared" si="37"/>
        <v>#REF!</v>
      </c>
      <c r="GU45" s="41" t="e">
        <f t="shared" si="37"/>
        <v>#REF!</v>
      </c>
      <c r="GV45" s="41" t="e">
        <f t="shared" si="37"/>
        <v>#REF!</v>
      </c>
      <c r="GW45" s="41" t="e">
        <f t="shared" si="37"/>
        <v>#REF!</v>
      </c>
      <c r="GX45" s="41" t="e">
        <f t="shared" si="37"/>
        <v>#REF!</v>
      </c>
      <c r="GY45" s="41" t="e">
        <f t="shared" si="37"/>
        <v>#REF!</v>
      </c>
      <c r="GZ45" s="41" t="e">
        <f t="shared" si="37"/>
        <v>#REF!</v>
      </c>
      <c r="HA45" s="41" t="e">
        <f t="shared" si="37"/>
        <v>#REF!</v>
      </c>
      <c r="HB45" s="41" t="e">
        <f t="shared" si="44"/>
        <v>#REF!</v>
      </c>
      <c r="HC45" s="41" t="e">
        <f t="shared" si="44"/>
        <v>#REF!</v>
      </c>
      <c r="HD45" s="41" t="e">
        <f t="shared" si="44"/>
        <v>#REF!</v>
      </c>
      <c r="HE45" s="41" t="e">
        <f t="shared" si="44"/>
        <v>#REF!</v>
      </c>
      <c r="HF45" s="41" t="e">
        <f t="shared" si="44"/>
        <v>#REF!</v>
      </c>
      <c r="HG45" s="41" t="e">
        <f t="shared" si="44"/>
        <v>#REF!</v>
      </c>
      <c r="HH45" s="41" t="e">
        <f t="shared" si="44"/>
        <v>#REF!</v>
      </c>
      <c r="HI45" s="41" t="e">
        <f t="shared" si="44"/>
        <v>#REF!</v>
      </c>
      <c r="HJ45" s="41" t="e">
        <f t="shared" si="44"/>
        <v>#REF!</v>
      </c>
    </row>
    <row r="46" spans="1:218" ht="14.4" x14ac:dyDescent="0.3">
      <c r="A46" s="42">
        <v>43</v>
      </c>
      <c r="B46" s="43" t="e">
        <f>'CMM3 - AUX CALC'!$AR$67</f>
        <v>#REF!</v>
      </c>
      <c r="AS46" s="41" t="e">
        <f>$B46/(_xlfn.SINGLE(PrazoConcessao)*12-AS$3+1)</f>
        <v>#REF!</v>
      </c>
      <c r="AT46" s="41" t="e">
        <f t="shared" si="38"/>
        <v>#REF!</v>
      </c>
      <c r="AU46" s="41" t="e">
        <f t="shared" si="38"/>
        <v>#REF!</v>
      </c>
      <c r="AV46" s="41" t="e">
        <f t="shared" si="38"/>
        <v>#REF!</v>
      </c>
      <c r="AW46" s="41" t="e">
        <f t="shared" si="38"/>
        <v>#REF!</v>
      </c>
      <c r="AX46" s="41" t="e">
        <f t="shared" si="38"/>
        <v>#REF!</v>
      </c>
      <c r="AY46" s="41" t="e">
        <f t="shared" si="38"/>
        <v>#REF!</v>
      </c>
      <c r="AZ46" s="41" t="e">
        <f t="shared" si="45"/>
        <v>#REF!</v>
      </c>
      <c r="BA46" s="41" t="e">
        <f t="shared" si="45"/>
        <v>#REF!</v>
      </c>
      <c r="BB46" s="41" t="e">
        <f t="shared" si="45"/>
        <v>#REF!</v>
      </c>
      <c r="BC46" s="41" t="e">
        <f t="shared" si="45"/>
        <v>#REF!</v>
      </c>
      <c r="BD46" s="41" t="e">
        <f t="shared" si="45"/>
        <v>#REF!</v>
      </c>
      <c r="BE46" s="41" t="e">
        <f t="shared" si="45"/>
        <v>#REF!</v>
      </c>
      <c r="BF46" s="41" t="e">
        <f t="shared" si="45"/>
        <v>#REF!</v>
      </c>
      <c r="BG46" s="41" t="e">
        <f t="shared" si="45"/>
        <v>#REF!</v>
      </c>
      <c r="BH46" s="41" t="e">
        <f t="shared" si="45"/>
        <v>#REF!</v>
      </c>
      <c r="BI46" s="41" t="e">
        <f t="shared" si="45"/>
        <v>#REF!</v>
      </c>
      <c r="BJ46" s="41" t="e">
        <f t="shared" si="45"/>
        <v>#REF!</v>
      </c>
      <c r="BK46" s="41" t="e">
        <f t="shared" si="45"/>
        <v>#REF!</v>
      </c>
      <c r="BL46" s="41" t="e">
        <f t="shared" si="45"/>
        <v>#REF!</v>
      </c>
      <c r="BM46" s="41" t="e">
        <f t="shared" si="45"/>
        <v>#REF!</v>
      </c>
      <c r="BN46" s="41" t="e">
        <f t="shared" si="39"/>
        <v>#REF!</v>
      </c>
      <c r="BO46" s="41" t="e">
        <f t="shared" si="39"/>
        <v>#REF!</v>
      </c>
      <c r="BP46" s="41" t="e">
        <f t="shared" si="39"/>
        <v>#REF!</v>
      </c>
      <c r="BQ46" s="41" t="e">
        <f t="shared" si="39"/>
        <v>#REF!</v>
      </c>
      <c r="BR46" s="41" t="e">
        <f t="shared" si="39"/>
        <v>#REF!</v>
      </c>
      <c r="BS46" s="41" t="e">
        <f t="shared" si="39"/>
        <v>#REF!</v>
      </c>
      <c r="BT46" s="41" t="e">
        <f t="shared" si="39"/>
        <v>#REF!</v>
      </c>
      <c r="BU46" s="41" t="e">
        <f t="shared" si="39"/>
        <v>#REF!</v>
      </c>
      <c r="BV46" s="41" t="e">
        <f t="shared" si="39"/>
        <v>#REF!</v>
      </c>
      <c r="BW46" s="41" t="e">
        <f t="shared" si="39"/>
        <v>#REF!</v>
      </c>
      <c r="BX46" s="41" t="e">
        <f t="shared" si="39"/>
        <v>#REF!</v>
      </c>
      <c r="BY46" s="41" t="e">
        <f t="shared" si="39"/>
        <v>#REF!</v>
      </c>
      <c r="BZ46" s="41" t="e">
        <f t="shared" si="39"/>
        <v>#REF!</v>
      </c>
      <c r="CA46" s="41" t="e">
        <f t="shared" si="39"/>
        <v>#REF!</v>
      </c>
      <c r="CB46" s="41" t="e">
        <f t="shared" si="39"/>
        <v>#REF!</v>
      </c>
      <c r="CC46" s="41" t="e">
        <f t="shared" si="39"/>
        <v>#REF!</v>
      </c>
      <c r="CD46" s="41" t="e">
        <f t="shared" si="40"/>
        <v>#REF!</v>
      </c>
      <c r="CE46" s="41" t="e">
        <f t="shared" si="40"/>
        <v>#REF!</v>
      </c>
      <c r="CF46" s="41" t="e">
        <f t="shared" si="40"/>
        <v>#REF!</v>
      </c>
      <c r="CG46" s="41" t="e">
        <f t="shared" si="40"/>
        <v>#REF!</v>
      </c>
      <c r="CH46" s="41" t="e">
        <f t="shared" si="40"/>
        <v>#REF!</v>
      </c>
      <c r="CI46" s="41" t="e">
        <f t="shared" si="40"/>
        <v>#REF!</v>
      </c>
      <c r="CJ46" s="41" t="e">
        <f t="shared" si="40"/>
        <v>#REF!</v>
      </c>
      <c r="CK46" s="41" t="e">
        <f t="shared" si="40"/>
        <v>#REF!</v>
      </c>
      <c r="CL46" s="41" t="e">
        <f t="shared" si="40"/>
        <v>#REF!</v>
      </c>
      <c r="CM46" s="41" t="e">
        <f t="shared" si="40"/>
        <v>#REF!</v>
      </c>
      <c r="CN46" s="41" t="e">
        <f t="shared" si="40"/>
        <v>#REF!</v>
      </c>
      <c r="CO46" s="41" t="e">
        <f t="shared" si="40"/>
        <v>#REF!</v>
      </c>
      <c r="CP46" s="41" t="e">
        <f t="shared" si="40"/>
        <v>#REF!</v>
      </c>
      <c r="CQ46" s="41" t="e">
        <f t="shared" si="40"/>
        <v>#REF!</v>
      </c>
      <c r="CR46" s="41" t="e">
        <f t="shared" si="40"/>
        <v>#REF!</v>
      </c>
      <c r="CS46" s="41" t="e">
        <f t="shared" si="40"/>
        <v>#REF!</v>
      </c>
      <c r="CT46" s="41" t="e">
        <f t="shared" si="34"/>
        <v>#REF!</v>
      </c>
      <c r="CU46" s="41" t="e">
        <f t="shared" si="34"/>
        <v>#REF!</v>
      </c>
      <c r="CV46" s="41" t="e">
        <f t="shared" si="34"/>
        <v>#REF!</v>
      </c>
      <c r="CW46" s="41" t="e">
        <f t="shared" si="34"/>
        <v>#REF!</v>
      </c>
      <c r="CX46" s="41" t="e">
        <f t="shared" si="34"/>
        <v>#REF!</v>
      </c>
      <c r="CY46" s="41" t="e">
        <f t="shared" si="34"/>
        <v>#REF!</v>
      </c>
      <c r="CZ46" s="41" t="e">
        <f t="shared" si="34"/>
        <v>#REF!</v>
      </c>
      <c r="DA46" s="41" t="e">
        <f t="shared" si="34"/>
        <v>#REF!</v>
      </c>
      <c r="DB46" s="41" t="e">
        <f t="shared" si="34"/>
        <v>#REF!</v>
      </c>
      <c r="DC46" s="41" t="e">
        <f t="shared" si="34"/>
        <v>#REF!</v>
      </c>
      <c r="DD46" s="41" t="e">
        <f t="shared" si="34"/>
        <v>#REF!</v>
      </c>
      <c r="DE46" s="41" t="e">
        <f t="shared" si="34"/>
        <v>#REF!</v>
      </c>
      <c r="DF46" s="41" t="e">
        <f t="shared" si="34"/>
        <v>#REF!</v>
      </c>
      <c r="DG46" s="41" t="e">
        <f t="shared" si="34"/>
        <v>#REF!</v>
      </c>
      <c r="DH46" s="41" t="e">
        <f t="shared" si="34"/>
        <v>#REF!</v>
      </c>
      <c r="DI46" s="41" t="e">
        <f t="shared" si="34"/>
        <v>#REF!</v>
      </c>
      <c r="DJ46" s="41" t="e">
        <f t="shared" si="41"/>
        <v>#REF!</v>
      </c>
      <c r="DK46" s="41" t="e">
        <f t="shared" si="41"/>
        <v>#REF!</v>
      </c>
      <c r="DL46" s="41" t="e">
        <f t="shared" si="41"/>
        <v>#REF!</v>
      </c>
      <c r="DM46" s="41" t="e">
        <f t="shared" si="41"/>
        <v>#REF!</v>
      </c>
      <c r="DN46" s="41" t="e">
        <f t="shared" si="41"/>
        <v>#REF!</v>
      </c>
      <c r="DO46" s="41" t="e">
        <f t="shared" si="41"/>
        <v>#REF!</v>
      </c>
      <c r="DP46" s="41" t="e">
        <f t="shared" si="41"/>
        <v>#REF!</v>
      </c>
      <c r="DQ46" s="41" t="e">
        <f t="shared" si="41"/>
        <v>#REF!</v>
      </c>
      <c r="DR46" s="41" t="e">
        <f t="shared" si="41"/>
        <v>#REF!</v>
      </c>
      <c r="DS46" s="41" t="e">
        <f t="shared" si="41"/>
        <v>#REF!</v>
      </c>
      <c r="DT46" s="41" t="e">
        <f t="shared" si="41"/>
        <v>#REF!</v>
      </c>
      <c r="DU46" s="41" t="e">
        <f t="shared" si="41"/>
        <v>#REF!</v>
      </c>
      <c r="DV46" s="41" t="e">
        <f t="shared" si="41"/>
        <v>#REF!</v>
      </c>
      <c r="DW46" s="41" t="e">
        <f t="shared" si="41"/>
        <v>#REF!</v>
      </c>
      <c r="DX46" s="41" t="e">
        <f t="shared" si="41"/>
        <v>#REF!</v>
      </c>
      <c r="DY46" s="41" t="e">
        <f t="shared" si="41"/>
        <v>#REF!</v>
      </c>
      <c r="DZ46" s="41" t="e">
        <f t="shared" si="35"/>
        <v>#REF!</v>
      </c>
      <c r="EA46" s="41" t="e">
        <f t="shared" si="35"/>
        <v>#REF!</v>
      </c>
      <c r="EB46" s="41" t="e">
        <f t="shared" si="35"/>
        <v>#REF!</v>
      </c>
      <c r="EC46" s="41" t="e">
        <f t="shared" si="35"/>
        <v>#REF!</v>
      </c>
      <c r="ED46" s="41" t="e">
        <f t="shared" si="35"/>
        <v>#REF!</v>
      </c>
      <c r="EE46" s="41" t="e">
        <f t="shared" si="35"/>
        <v>#REF!</v>
      </c>
      <c r="EF46" s="41" t="e">
        <f t="shared" si="35"/>
        <v>#REF!</v>
      </c>
      <c r="EG46" s="41" t="e">
        <f t="shared" si="35"/>
        <v>#REF!</v>
      </c>
      <c r="EH46" s="41" t="e">
        <f t="shared" si="35"/>
        <v>#REF!</v>
      </c>
      <c r="EI46" s="41" t="e">
        <f t="shared" si="35"/>
        <v>#REF!</v>
      </c>
      <c r="EJ46" s="41" t="e">
        <f t="shared" si="35"/>
        <v>#REF!</v>
      </c>
      <c r="EK46" s="41" t="e">
        <f t="shared" si="35"/>
        <v>#REF!</v>
      </c>
      <c r="EL46" s="41" t="e">
        <f t="shared" si="35"/>
        <v>#REF!</v>
      </c>
      <c r="EM46" s="41" t="e">
        <f t="shared" si="35"/>
        <v>#REF!</v>
      </c>
      <c r="EN46" s="41" t="e">
        <f t="shared" si="35"/>
        <v>#REF!</v>
      </c>
      <c r="EO46" s="41" t="e">
        <f t="shared" si="35"/>
        <v>#REF!</v>
      </c>
      <c r="EP46" s="41" t="e">
        <f t="shared" si="42"/>
        <v>#REF!</v>
      </c>
      <c r="EQ46" s="41" t="e">
        <f t="shared" si="42"/>
        <v>#REF!</v>
      </c>
      <c r="ER46" s="41" t="e">
        <f t="shared" si="42"/>
        <v>#REF!</v>
      </c>
      <c r="ES46" s="41" t="e">
        <f t="shared" si="42"/>
        <v>#REF!</v>
      </c>
      <c r="ET46" s="41" t="e">
        <f t="shared" si="42"/>
        <v>#REF!</v>
      </c>
      <c r="EU46" s="41" t="e">
        <f t="shared" si="42"/>
        <v>#REF!</v>
      </c>
      <c r="EV46" s="41" t="e">
        <f t="shared" si="42"/>
        <v>#REF!</v>
      </c>
      <c r="EW46" s="41" t="e">
        <f t="shared" si="42"/>
        <v>#REF!</v>
      </c>
      <c r="EX46" s="41" t="e">
        <f t="shared" si="42"/>
        <v>#REF!</v>
      </c>
      <c r="EY46" s="41" t="e">
        <f t="shared" si="42"/>
        <v>#REF!</v>
      </c>
      <c r="EZ46" s="41" t="e">
        <f t="shared" si="42"/>
        <v>#REF!</v>
      </c>
      <c r="FA46" s="41" t="e">
        <f t="shared" si="42"/>
        <v>#REF!</v>
      </c>
      <c r="FB46" s="41" t="e">
        <f t="shared" si="42"/>
        <v>#REF!</v>
      </c>
      <c r="FC46" s="41" t="e">
        <f t="shared" si="42"/>
        <v>#REF!</v>
      </c>
      <c r="FD46" s="41" t="e">
        <f t="shared" si="42"/>
        <v>#REF!</v>
      </c>
      <c r="FE46" s="41" t="e">
        <f t="shared" si="42"/>
        <v>#REF!</v>
      </c>
      <c r="FF46" s="41" t="e">
        <f t="shared" si="36"/>
        <v>#REF!</v>
      </c>
      <c r="FG46" s="41" t="e">
        <f t="shared" si="36"/>
        <v>#REF!</v>
      </c>
      <c r="FH46" s="41" t="e">
        <f t="shared" si="36"/>
        <v>#REF!</v>
      </c>
      <c r="FI46" s="41" t="e">
        <f t="shared" si="36"/>
        <v>#REF!</v>
      </c>
      <c r="FJ46" s="41" t="e">
        <f t="shared" si="36"/>
        <v>#REF!</v>
      </c>
      <c r="FK46" s="41" t="e">
        <f t="shared" si="36"/>
        <v>#REF!</v>
      </c>
      <c r="FL46" s="41" t="e">
        <f t="shared" si="36"/>
        <v>#REF!</v>
      </c>
      <c r="FM46" s="41" t="e">
        <f t="shared" si="36"/>
        <v>#REF!</v>
      </c>
      <c r="FN46" s="41" t="e">
        <f t="shared" si="36"/>
        <v>#REF!</v>
      </c>
      <c r="FO46" s="41" t="e">
        <f t="shared" si="36"/>
        <v>#REF!</v>
      </c>
      <c r="FP46" s="41" t="e">
        <f t="shared" si="36"/>
        <v>#REF!</v>
      </c>
      <c r="FQ46" s="41" t="e">
        <f t="shared" si="36"/>
        <v>#REF!</v>
      </c>
      <c r="FR46" s="41" t="e">
        <f t="shared" si="36"/>
        <v>#REF!</v>
      </c>
      <c r="FS46" s="41" t="e">
        <f t="shared" si="36"/>
        <v>#REF!</v>
      </c>
      <c r="FT46" s="41" t="e">
        <f t="shared" si="36"/>
        <v>#REF!</v>
      </c>
      <c r="FU46" s="41" t="e">
        <f t="shared" si="36"/>
        <v>#REF!</v>
      </c>
      <c r="FV46" s="41" t="e">
        <f t="shared" si="43"/>
        <v>#REF!</v>
      </c>
      <c r="FW46" s="41" t="e">
        <f t="shared" si="43"/>
        <v>#REF!</v>
      </c>
      <c r="FX46" s="41" t="e">
        <f t="shared" si="43"/>
        <v>#REF!</v>
      </c>
      <c r="FY46" s="41" t="e">
        <f t="shared" si="43"/>
        <v>#REF!</v>
      </c>
      <c r="FZ46" s="41" t="e">
        <f t="shared" si="43"/>
        <v>#REF!</v>
      </c>
      <c r="GA46" s="41" t="e">
        <f t="shared" si="43"/>
        <v>#REF!</v>
      </c>
      <c r="GB46" s="41" t="e">
        <f t="shared" si="43"/>
        <v>#REF!</v>
      </c>
      <c r="GC46" s="41" t="e">
        <f t="shared" si="43"/>
        <v>#REF!</v>
      </c>
      <c r="GD46" s="41" t="e">
        <f t="shared" si="43"/>
        <v>#REF!</v>
      </c>
      <c r="GE46" s="41" t="e">
        <f t="shared" si="43"/>
        <v>#REF!</v>
      </c>
      <c r="GF46" s="41" t="e">
        <f t="shared" si="43"/>
        <v>#REF!</v>
      </c>
      <c r="GG46" s="41" t="e">
        <f t="shared" si="43"/>
        <v>#REF!</v>
      </c>
      <c r="GH46" s="41" t="e">
        <f t="shared" si="43"/>
        <v>#REF!</v>
      </c>
      <c r="GI46" s="41" t="e">
        <f t="shared" si="43"/>
        <v>#REF!</v>
      </c>
      <c r="GJ46" s="41" t="e">
        <f t="shared" si="43"/>
        <v>#REF!</v>
      </c>
      <c r="GK46" s="41" t="e">
        <f t="shared" si="43"/>
        <v>#REF!</v>
      </c>
      <c r="GL46" s="41" t="e">
        <f t="shared" si="37"/>
        <v>#REF!</v>
      </c>
      <c r="GM46" s="41" t="e">
        <f t="shared" si="37"/>
        <v>#REF!</v>
      </c>
      <c r="GN46" s="41" t="e">
        <f t="shared" si="37"/>
        <v>#REF!</v>
      </c>
      <c r="GO46" s="41" t="e">
        <f t="shared" si="37"/>
        <v>#REF!</v>
      </c>
      <c r="GP46" s="41" t="e">
        <f t="shared" si="37"/>
        <v>#REF!</v>
      </c>
      <c r="GQ46" s="41" t="e">
        <f t="shared" si="37"/>
        <v>#REF!</v>
      </c>
      <c r="GR46" s="41" t="e">
        <f t="shared" si="37"/>
        <v>#REF!</v>
      </c>
      <c r="GS46" s="41" t="e">
        <f t="shared" si="37"/>
        <v>#REF!</v>
      </c>
      <c r="GT46" s="41" t="e">
        <f t="shared" si="37"/>
        <v>#REF!</v>
      </c>
      <c r="GU46" s="41" t="e">
        <f t="shared" si="37"/>
        <v>#REF!</v>
      </c>
      <c r="GV46" s="41" t="e">
        <f t="shared" si="37"/>
        <v>#REF!</v>
      </c>
      <c r="GW46" s="41" t="e">
        <f t="shared" si="37"/>
        <v>#REF!</v>
      </c>
      <c r="GX46" s="41" t="e">
        <f t="shared" si="37"/>
        <v>#REF!</v>
      </c>
      <c r="GY46" s="41" t="e">
        <f t="shared" si="37"/>
        <v>#REF!</v>
      </c>
      <c r="GZ46" s="41" t="e">
        <f t="shared" si="37"/>
        <v>#REF!</v>
      </c>
      <c r="HA46" s="41" t="e">
        <f t="shared" si="37"/>
        <v>#REF!</v>
      </c>
      <c r="HB46" s="41" t="e">
        <f t="shared" si="44"/>
        <v>#REF!</v>
      </c>
      <c r="HC46" s="41" t="e">
        <f t="shared" si="44"/>
        <v>#REF!</v>
      </c>
      <c r="HD46" s="41" t="e">
        <f t="shared" si="44"/>
        <v>#REF!</v>
      </c>
      <c r="HE46" s="41" t="e">
        <f t="shared" si="44"/>
        <v>#REF!</v>
      </c>
      <c r="HF46" s="41" t="e">
        <f t="shared" si="44"/>
        <v>#REF!</v>
      </c>
      <c r="HG46" s="41" t="e">
        <f t="shared" si="44"/>
        <v>#REF!</v>
      </c>
      <c r="HH46" s="41" t="e">
        <f t="shared" si="44"/>
        <v>#REF!</v>
      </c>
      <c r="HI46" s="41" t="e">
        <f t="shared" si="44"/>
        <v>#REF!</v>
      </c>
      <c r="HJ46" s="41" t="e">
        <f t="shared" si="44"/>
        <v>#REF!</v>
      </c>
    </row>
    <row r="47" spans="1:218" ht="14.4" x14ac:dyDescent="0.3">
      <c r="A47" s="42">
        <v>44</v>
      </c>
      <c r="B47" s="43" t="e">
        <f>'CMM3 - AUX CALC'!$AS$67</f>
        <v>#REF!</v>
      </c>
      <c r="AT47" s="41" t="e">
        <f>$B47/(_xlfn.SINGLE(PrazoConcessao)*12-AT$3+1)</f>
        <v>#REF!</v>
      </c>
      <c r="AU47" s="41" t="e">
        <f t="shared" si="38"/>
        <v>#REF!</v>
      </c>
      <c r="AV47" s="41" t="e">
        <f t="shared" si="38"/>
        <v>#REF!</v>
      </c>
      <c r="AW47" s="41" t="e">
        <f t="shared" si="38"/>
        <v>#REF!</v>
      </c>
      <c r="AX47" s="41" t="e">
        <f t="shared" si="38"/>
        <v>#REF!</v>
      </c>
      <c r="AY47" s="41" t="e">
        <f t="shared" si="38"/>
        <v>#REF!</v>
      </c>
      <c r="AZ47" s="41" t="e">
        <f t="shared" si="45"/>
        <v>#REF!</v>
      </c>
      <c r="BA47" s="41" t="e">
        <f t="shared" si="45"/>
        <v>#REF!</v>
      </c>
      <c r="BB47" s="41" t="e">
        <f t="shared" si="45"/>
        <v>#REF!</v>
      </c>
      <c r="BC47" s="41" t="e">
        <f t="shared" si="45"/>
        <v>#REF!</v>
      </c>
      <c r="BD47" s="41" t="e">
        <f t="shared" si="45"/>
        <v>#REF!</v>
      </c>
      <c r="BE47" s="41" t="e">
        <f t="shared" si="45"/>
        <v>#REF!</v>
      </c>
      <c r="BF47" s="41" t="e">
        <f t="shared" si="45"/>
        <v>#REF!</v>
      </c>
      <c r="BG47" s="41" t="e">
        <f t="shared" si="45"/>
        <v>#REF!</v>
      </c>
      <c r="BH47" s="41" t="e">
        <f t="shared" si="45"/>
        <v>#REF!</v>
      </c>
      <c r="BI47" s="41" t="e">
        <f t="shared" si="45"/>
        <v>#REF!</v>
      </c>
      <c r="BJ47" s="41" t="e">
        <f t="shared" si="45"/>
        <v>#REF!</v>
      </c>
      <c r="BK47" s="41" t="e">
        <f t="shared" si="45"/>
        <v>#REF!</v>
      </c>
      <c r="BL47" s="41" t="e">
        <f t="shared" si="45"/>
        <v>#REF!</v>
      </c>
      <c r="BM47" s="41" t="e">
        <f t="shared" si="45"/>
        <v>#REF!</v>
      </c>
      <c r="BN47" s="41" t="e">
        <f t="shared" si="39"/>
        <v>#REF!</v>
      </c>
      <c r="BO47" s="41" t="e">
        <f t="shared" si="39"/>
        <v>#REF!</v>
      </c>
      <c r="BP47" s="41" t="e">
        <f t="shared" si="39"/>
        <v>#REF!</v>
      </c>
      <c r="BQ47" s="41" t="e">
        <f t="shared" si="39"/>
        <v>#REF!</v>
      </c>
      <c r="BR47" s="41" t="e">
        <f t="shared" si="39"/>
        <v>#REF!</v>
      </c>
      <c r="BS47" s="41" t="e">
        <f t="shared" si="39"/>
        <v>#REF!</v>
      </c>
      <c r="BT47" s="41" t="e">
        <f t="shared" si="39"/>
        <v>#REF!</v>
      </c>
      <c r="BU47" s="41" t="e">
        <f t="shared" si="39"/>
        <v>#REF!</v>
      </c>
      <c r="BV47" s="41" t="e">
        <f t="shared" si="39"/>
        <v>#REF!</v>
      </c>
      <c r="BW47" s="41" t="e">
        <f t="shared" si="39"/>
        <v>#REF!</v>
      </c>
      <c r="BX47" s="41" t="e">
        <f t="shared" si="39"/>
        <v>#REF!</v>
      </c>
      <c r="BY47" s="41" t="e">
        <f t="shared" si="39"/>
        <v>#REF!</v>
      </c>
      <c r="BZ47" s="41" t="e">
        <f t="shared" si="39"/>
        <v>#REF!</v>
      </c>
      <c r="CA47" s="41" t="e">
        <f t="shared" si="39"/>
        <v>#REF!</v>
      </c>
      <c r="CB47" s="41" t="e">
        <f t="shared" si="39"/>
        <v>#REF!</v>
      </c>
      <c r="CC47" s="41" t="e">
        <f t="shared" si="39"/>
        <v>#REF!</v>
      </c>
      <c r="CD47" s="41" t="e">
        <f t="shared" si="40"/>
        <v>#REF!</v>
      </c>
      <c r="CE47" s="41" t="e">
        <f t="shared" si="40"/>
        <v>#REF!</v>
      </c>
      <c r="CF47" s="41" t="e">
        <f t="shared" si="40"/>
        <v>#REF!</v>
      </c>
      <c r="CG47" s="41" t="e">
        <f t="shared" si="40"/>
        <v>#REF!</v>
      </c>
      <c r="CH47" s="41" t="e">
        <f t="shared" si="40"/>
        <v>#REF!</v>
      </c>
      <c r="CI47" s="41" t="e">
        <f t="shared" si="40"/>
        <v>#REF!</v>
      </c>
      <c r="CJ47" s="41" t="e">
        <f t="shared" si="40"/>
        <v>#REF!</v>
      </c>
      <c r="CK47" s="41" t="e">
        <f t="shared" si="40"/>
        <v>#REF!</v>
      </c>
      <c r="CL47" s="41" t="e">
        <f t="shared" si="40"/>
        <v>#REF!</v>
      </c>
      <c r="CM47" s="41" t="e">
        <f t="shared" si="40"/>
        <v>#REF!</v>
      </c>
      <c r="CN47" s="41" t="e">
        <f t="shared" si="40"/>
        <v>#REF!</v>
      </c>
      <c r="CO47" s="41" t="e">
        <f t="shared" si="40"/>
        <v>#REF!</v>
      </c>
      <c r="CP47" s="41" t="e">
        <f t="shared" si="40"/>
        <v>#REF!</v>
      </c>
      <c r="CQ47" s="41" t="e">
        <f t="shared" si="40"/>
        <v>#REF!</v>
      </c>
      <c r="CR47" s="41" t="e">
        <f t="shared" si="40"/>
        <v>#REF!</v>
      </c>
      <c r="CS47" s="41" t="e">
        <f t="shared" si="40"/>
        <v>#REF!</v>
      </c>
      <c r="CT47" s="41" t="e">
        <f t="shared" si="34"/>
        <v>#REF!</v>
      </c>
      <c r="CU47" s="41" t="e">
        <f t="shared" si="34"/>
        <v>#REF!</v>
      </c>
      <c r="CV47" s="41" t="e">
        <f t="shared" si="34"/>
        <v>#REF!</v>
      </c>
      <c r="CW47" s="41" t="e">
        <f t="shared" si="34"/>
        <v>#REF!</v>
      </c>
      <c r="CX47" s="41" t="e">
        <f t="shared" si="34"/>
        <v>#REF!</v>
      </c>
      <c r="CY47" s="41" t="e">
        <f t="shared" si="34"/>
        <v>#REF!</v>
      </c>
      <c r="CZ47" s="41" t="e">
        <f t="shared" si="34"/>
        <v>#REF!</v>
      </c>
      <c r="DA47" s="41" t="e">
        <f t="shared" si="34"/>
        <v>#REF!</v>
      </c>
      <c r="DB47" s="41" t="e">
        <f t="shared" si="34"/>
        <v>#REF!</v>
      </c>
      <c r="DC47" s="41" t="e">
        <f t="shared" si="34"/>
        <v>#REF!</v>
      </c>
      <c r="DD47" s="41" t="e">
        <f t="shared" si="34"/>
        <v>#REF!</v>
      </c>
      <c r="DE47" s="41" t="e">
        <f t="shared" si="34"/>
        <v>#REF!</v>
      </c>
      <c r="DF47" s="41" t="e">
        <f t="shared" si="34"/>
        <v>#REF!</v>
      </c>
      <c r="DG47" s="41" t="e">
        <f t="shared" si="34"/>
        <v>#REF!</v>
      </c>
      <c r="DH47" s="41" t="e">
        <f t="shared" si="34"/>
        <v>#REF!</v>
      </c>
      <c r="DI47" s="41" t="e">
        <f t="shared" si="34"/>
        <v>#REF!</v>
      </c>
      <c r="DJ47" s="41" t="e">
        <f t="shared" si="41"/>
        <v>#REF!</v>
      </c>
      <c r="DK47" s="41" t="e">
        <f t="shared" si="41"/>
        <v>#REF!</v>
      </c>
      <c r="DL47" s="41" t="e">
        <f t="shared" si="41"/>
        <v>#REF!</v>
      </c>
      <c r="DM47" s="41" t="e">
        <f t="shared" si="41"/>
        <v>#REF!</v>
      </c>
      <c r="DN47" s="41" t="e">
        <f t="shared" si="41"/>
        <v>#REF!</v>
      </c>
      <c r="DO47" s="41" t="e">
        <f t="shared" si="41"/>
        <v>#REF!</v>
      </c>
      <c r="DP47" s="41" t="e">
        <f t="shared" si="41"/>
        <v>#REF!</v>
      </c>
      <c r="DQ47" s="41" t="e">
        <f t="shared" si="41"/>
        <v>#REF!</v>
      </c>
      <c r="DR47" s="41" t="e">
        <f t="shared" si="41"/>
        <v>#REF!</v>
      </c>
      <c r="DS47" s="41" t="e">
        <f t="shared" si="41"/>
        <v>#REF!</v>
      </c>
      <c r="DT47" s="41" t="e">
        <f t="shared" si="41"/>
        <v>#REF!</v>
      </c>
      <c r="DU47" s="41" t="e">
        <f t="shared" si="41"/>
        <v>#REF!</v>
      </c>
      <c r="DV47" s="41" t="e">
        <f t="shared" si="41"/>
        <v>#REF!</v>
      </c>
      <c r="DW47" s="41" t="e">
        <f t="shared" si="41"/>
        <v>#REF!</v>
      </c>
      <c r="DX47" s="41" t="e">
        <f t="shared" si="41"/>
        <v>#REF!</v>
      </c>
      <c r="DY47" s="41" t="e">
        <f t="shared" si="41"/>
        <v>#REF!</v>
      </c>
      <c r="DZ47" s="41" t="e">
        <f t="shared" si="35"/>
        <v>#REF!</v>
      </c>
      <c r="EA47" s="41" t="e">
        <f t="shared" si="35"/>
        <v>#REF!</v>
      </c>
      <c r="EB47" s="41" t="e">
        <f t="shared" si="35"/>
        <v>#REF!</v>
      </c>
      <c r="EC47" s="41" t="e">
        <f t="shared" si="35"/>
        <v>#REF!</v>
      </c>
      <c r="ED47" s="41" t="e">
        <f t="shared" si="35"/>
        <v>#REF!</v>
      </c>
      <c r="EE47" s="41" t="e">
        <f t="shared" si="35"/>
        <v>#REF!</v>
      </c>
      <c r="EF47" s="41" t="e">
        <f t="shared" si="35"/>
        <v>#REF!</v>
      </c>
      <c r="EG47" s="41" t="e">
        <f t="shared" si="35"/>
        <v>#REF!</v>
      </c>
      <c r="EH47" s="41" t="e">
        <f t="shared" si="35"/>
        <v>#REF!</v>
      </c>
      <c r="EI47" s="41" t="e">
        <f t="shared" si="35"/>
        <v>#REF!</v>
      </c>
      <c r="EJ47" s="41" t="e">
        <f t="shared" si="35"/>
        <v>#REF!</v>
      </c>
      <c r="EK47" s="41" t="e">
        <f t="shared" si="35"/>
        <v>#REF!</v>
      </c>
      <c r="EL47" s="41" t="e">
        <f t="shared" si="35"/>
        <v>#REF!</v>
      </c>
      <c r="EM47" s="41" t="e">
        <f t="shared" si="35"/>
        <v>#REF!</v>
      </c>
      <c r="EN47" s="41" t="e">
        <f t="shared" si="35"/>
        <v>#REF!</v>
      </c>
      <c r="EO47" s="41" t="e">
        <f t="shared" si="35"/>
        <v>#REF!</v>
      </c>
      <c r="EP47" s="41" t="e">
        <f t="shared" si="42"/>
        <v>#REF!</v>
      </c>
      <c r="EQ47" s="41" t="e">
        <f t="shared" si="42"/>
        <v>#REF!</v>
      </c>
      <c r="ER47" s="41" t="e">
        <f t="shared" si="42"/>
        <v>#REF!</v>
      </c>
      <c r="ES47" s="41" t="e">
        <f t="shared" si="42"/>
        <v>#REF!</v>
      </c>
      <c r="ET47" s="41" t="e">
        <f t="shared" si="42"/>
        <v>#REF!</v>
      </c>
      <c r="EU47" s="41" t="e">
        <f t="shared" si="42"/>
        <v>#REF!</v>
      </c>
      <c r="EV47" s="41" t="e">
        <f t="shared" si="42"/>
        <v>#REF!</v>
      </c>
      <c r="EW47" s="41" t="e">
        <f t="shared" si="42"/>
        <v>#REF!</v>
      </c>
      <c r="EX47" s="41" t="e">
        <f t="shared" si="42"/>
        <v>#REF!</v>
      </c>
      <c r="EY47" s="41" t="e">
        <f t="shared" si="42"/>
        <v>#REF!</v>
      </c>
      <c r="EZ47" s="41" t="e">
        <f t="shared" si="42"/>
        <v>#REF!</v>
      </c>
      <c r="FA47" s="41" t="e">
        <f t="shared" si="42"/>
        <v>#REF!</v>
      </c>
      <c r="FB47" s="41" t="e">
        <f t="shared" si="42"/>
        <v>#REF!</v>
      </c>
      <c r="FC47" s="41" t="e">
        <f t="shared" si="42"/>
        <v>#REF!</v>
      </c>
      <c r="FD47" s="41" t="e">
        <f t="shared" si="42"/>
        <v>#REF!</v>
      </c>
      <c r="FE47" s="41" t="e">
        <f t="shared" si="42"/>
        <v>#REF!</v>
      </c>
      <c r="FF47" s="41" t="e">
        <f t="shared" si="36"/>
        <v>#REF!</v>
      </c>
      <c r="FG47" s="41" t="e">
        <f t="shared" si="36"/>
        <v>#REF!</v>
      </c>
      <c r="FH47" s="41" t="e">
        <f t="shared" si="36"/>
        <v>#REF!</v>
      </c>
      <c r="FI47" s="41" t="e">
        <f t="shared" si="36"/>
        <v>#REF!</v>
      </c>
      <c r="FJ47" s="41" t="e">
        <f t="shared" si="36"/>
        <v>#REF!</v>
      </c>
      <c r="FK47" s="41" t="e">
        <f t="shared" si="36"/>
        <v>#REF!</v>
      </c>
      <c r="FL47" s="41" t="e">
        <f t="shared" si="36"/>
        <v>#REF!</v>
      </c>
      <c r="FM47" s="41" t="e">
        <f t="shared" si="36"/>
        <v>#REF!</v>
      </c>
      <c r="FN47" s="41" t="e">
        <f t="shared" si="36"/>
        <v>#REF!</v>
      </c>
      <c r="FO47" s="41" t="e">
        <f t="shared" si="36"/>
        <v>#REF!</v>
      </c>
      <c r="FP47" s="41" t="e">
        <f t="shared" si="36"/>
        <v>#REF!</v>
      </c>
      <c r="FQ47" s="41" t="e">
        <f t="shared" si="36"/>
        <v>#REF!</v>
      </c>
      <c r="FR47" s="41" t="e">
        <f t="shared" si="36"/>
        <v>#REF!</v>
      </c>
      <c r="FS47" s="41" t="e">
        <f t="shared" si="36"/>
        <v>#REF!</v>
      </c>
      <c r="FT47" s="41" t="e">
        <f t="shared" si="36"/>
        <v>#REF!</v>
      </c>
      <c r="FU47" s="41" t="e">
        <f t="shared" si="36"/>
        <v>#REF!</v>
      </c>
      <c r="FV47" s="41" t="e">
        <f t="shared" si="43"/>
        <v>#REF!</v>
      </c>
      <c r="FW47" s="41" t="e">
        <f t="shared" si="43"/>
        <v>#REF!</v>
      </c>
      <c r="FX47" s="41" t="e">
        <f t="shared" si="43"/>
        <v>#REF!</v>
      </c>
      <c r="FY47" s="41" t="e">
        <f t="shared" si="43"/>
        <v>#REF!</v>
      </c>
      <c r="FZ47" s="41" t="e">
        <f t="shared" si="43"/>
        <v>#REF!</v>
      </c>
      <c r="GA47" s="41" t="e">
        <f t="shared" si="43"/>
        <v>#REF!</v>
      </c>
      <c r="GB47" s="41" t="e">
        <f t="shared" si="43"/>
        <v>#REF!</v>
      </c>
      <c r="GC47" s="41" t="e">
        <f t="shared" si="43"/>
        <v>#REF!</v>
      </c>
      <c r="GD47" s="41" t="e">
        <f t="shared" si="43"/>
        <v>#REF!</v>
      </c>
      <c r="GE47" s="41" t="e">
        <f t="shared" si="43"/>
        <v>#REF!</v>
      </c>
      <c r="GF47" s="41" t="e">
        <f t="shared" si="43"/>
        <v>#REF!</v>
      </c>
      <c r="GG47" s="41" t="e">
        <f t="shared" si="43"/>
        <v>#REF!</v>
      </c>
      <c r="GH47" s="41" t="e">
        <f t="shared" si="43"/>
        <v>#REF!</v>
      </c>
      <c r="GI47" s="41" t="e">
        <f t="shared" si="43"/>
        <v>#REF!</v>
      </c>
      <c r="GJ47" s="41" t="e">
        <f t="shared" si="43"/>
        <v>#REF!</v>
      </c>
      <c r="GK47" s="41" t="e">
        <f t="shared" si="43"/>
        <v>#REF!</v>
      </c>
      <c r="GL47" s="41" t="e">
        <f t="shared" si="37"/>
        <v>#REF!</v>
      </c>
      <c r="GM47" s="41" t="e">
        <f t="shared" si="37"/>
        <v>#REF!</v>
      </c>
      <c r="GN47" s="41" t="e">
        <f t="shared" si="37"/>
        <v>#REF!</v>
      </c>
      <c r="GO47" s="41" t="e">
        <f t="shared" si="37"/>
        <v>#REF!</v>
      </c>
      <c r="GP47" s="41" t="e">
        <f t="shared" si="37"/>
        <v>#REF!</v>
      </c>
      <c r="GQ47" s="41" t="e">
        <f t="shared" si="37"/>
        <v>#REF!</v>
      </c>
      <c r="GR47" s="41" t="e">
        <f t="shared" si="37"/>
        <v>#REF!</v>
      </c>
      <c r="GS47" s="41" t="e">
        <f t="shared" si="37"/>
        <v>#REF!</v>
      </c>
      <c r="GT47" s="41" t="e">
        <f t="shared" si="37"/>
        <v>#REF!</v>
      </c>
      <c r="GU47" s="41" t="e">
        <f t="shared" si="37"/>
        <v>#REF!</v>
      </c>
      <c r="GV47" s="41" t="e">
        <f t="shared" si="37"/>
        <v>#REF!</v>
      </c>
      <c r="GW47" s="41" t="e">
        <f t="shared" si="37"/>
        <v>#REF!</v>
      </c>
      <c r="GX47" s="41" t="e">
        <f t="shared" si="37"/>
        <v>#REF!</v>
      </c>
      <c r="GY47" s="41" t="e">
        <f t="shared" si="37"/>
        <v>#REF!</v>
      </c>
      <c r="GZ47" s="41" t="e">
        <f t="shared" si="37"/>
        <v>#REF!</v>
      </c>
      <c r="HA47" s="41" t="e">
        <f t="shared" si="37"/>
        <v>#REF!</v>
      </c>
      <c r="HB47" s="41" t="e">
        <f t="shared" si="44"/>
        <v>#REF!</v>
      </c>
      <c r="HC47" s="41" t="e">
        <f t="shared" si="44"/>
        <v>#REF!</v>
      </c>
      <c r="HD47" s="41" t="e">
        <f t="shared" si="44"/>
        <v>#REF!</v>
      </c>
      <c r="HE47" s="41" t="e">
        <f t="shared" si="44"/>
        <v>#REF!</v>
      </c>
      <c r="HF47" s="41" t="e">
        <f t="shared" si="44"/>
        <v>#REF!</v>
      </c>
      <c r="HG47" s="41" t="e">
        <f t="shared" si="44"/>
        <v>#REF!</v>
      </c>
      <c r="HH47" s="41" t="e">
        <f t="shared" si="44"/>
        <v>#REF!</v>
      </c>
      <c r="HI47" s="41" t="e">
        <f t="shared" si="44"/>
        <v>#REF!</v>
      </c>
      <c r="HJ47" s="41" t="e">
        <f t="shared" si="44"/>
        <v>#REF!</v>
      </c>
    </row>
    <row r="48" spans="1:218" ht="14.4" x14ac:dyDescent="0.3">
      <c r="A48" s="42">
        <v>45</v>
      </c>
      <c r="B48" s="43" t="e">
        <f>'CMM3 - AUX CALC'!$AT$67</f>
        <v>#REF!</v>
      </c>
      <c r="AU48" s="41" t="e">
        <f>$B48/(_xlfn.SINGLE(PrazoConcessao)*12-AU$3+1)</f>
        <v>#REF!</v>
      </c>
      <c r="AV48" s="41" t="e">
        <f t="shared" si="38"/>
        <v>#REF!</v>
      </c>
      <c r="AW48" s="41" t="e">
        <f t="shared" si="38"/>
        <v>#REF!</v>
      </c>
      <c r="AX48" s="41" t="e">
        <f t="shared" si="38"/>
        <v>#REF!</v>
      </c>
      <c r="AY48" s="41" t="e">
        <f t="shared" si="38"/>
        <v>#REF!</v>
      </c>
      <c r="AZ48" s="41" t="e">
        <f t="shared" si="45"/>
        <v>#REF!</v>
      </c>
      <c r="BA48" s="41" t="e">
        <f t="shared" si="45"/>
        <v>#REF!</v>
      </c>
      <c r="BB48" s="41" t="e">
        <f t="shared" si="45"/>
        <v>#REF!</v>
      </c>
      <c r="BC48" s="41" t="e">
        <f t="shared" si="45"/>
        <v>#REF!</v>
      </c>
      <c r="BD48" s="41" t="e">
        <f t="shared" si="45"/>
        <v>#REF!</v>
      </c>
      <c r="BE48" s="41" t="e">
        <f t="shared" si="45"/>
        <v>#REF!</v>
      </c>
      <c r="BF48" s="41" t="e">
        <f t="shared" si="45"/>
        <v>#REF!</v>
      </c>
      <c r="BG48" s="41" t="e">
        <f t="shared" si="45"/>
        <v>#REF!</v>
      </c>
      <c r="BH48" s="41" t="e">
        <f t="shared" si="45"/>
        <v>#REF!</v>
      </c>
      <c r="BI48" s="41" t="e">
        <f t="shared" si="45"/>
        <v>#REF!</v>
      </c>
      <c r="BJ48" s="41" t="e">
        <f t="shared" si="45"/>
        <v>#REF!</v>
      </c>
      <c r="BK48" s="41" t="e">
        <f t="shared" si="45"/>
        <v>#REF!</v>
      </c>
      <c r="BL48" s="41" t="e">
        <f t="shared" si="45"/>
        <v>#REF!</v>
      </c>
      <c r="BM48" s="41" t="e">
        <f t="shared" si="45"/>
        <v>#REF!</v>
      </c>
      <c r="BN48" s="41" t="e">
        <f t="shared" si="39"/>
        <v>#REF!</v>
      </c>
      <c r="BO48" s="41" t="e">
        <f t="shared" si="39"/>
        <v>#REF!</v>
      </c>
      <c r="BP48" s="41" t="e">
        <f t="shared" si="39"/>
        <v>#REF!</v>
      </c>
      <c r="BQ48" s="41" t="e">
        <f t="shared" si="39"/>
        <v>#REF!</v>
      </c>
      <c r="BR48" s="41" t="e">
        <f t="shared" si="39"/>
        <v>#REF!</v>
      </c>
      <c r="BS48" s="41" t="e">
        <f t="shared" si="39"/>
        <v>#REF!</v>
      </c>
      <c r="BT48" s="41" t="e">
        <f t="shared" si="39"/>
        <v>#REF!</v>
      </c>
      <c r="BU48" s="41" t="e">
        <f t="shared" si="39"/>
        <v>#REF!</v>
      </c>
      <c r="BV48" s="41" t="e">
        <f t="shared" si="39"/>
        <v>#REF!</v>
      </c>
      <c r="BW48" s="41" t="e">
        <f t="shared" si="39"/>
        <v>#REF!</v>
      </c>
      <c r="BX48" s="41" t="e">
        <f t="shared" si="39"/>
        <v>#REF!</v>
      </c>
      <c r="BY48" s="41" t="e">
        <f t="shared" si="39"/>
        <v>#REF!</v>
      </c>
      <c r="BZ48" s="41" t="e">
        <f t="shared" si="39"/>
        <v>#REF!</v>
      </c>
      <c r="CA48" s="41" t="e">
        <f t="shared" si="39"/>
        <v>#REF!</v>
      </c>
      <c r="CB48" s="41" t="e">
        <f t="shared" si="39"/>
        <v>#REF!</v>
      </c>
      <c r="CC48" s="41" t="e">
        <f t="shared" si="39"/>
        <v>#REF!</v>
      </c>
      <c r="CD48" s="41" t="e">
        <f t="shared" si="40"/>
        <v>#REF!</v>
      </c>
      <c r="CE48" s="41" t="e">
        <f t="shared" si="40"/>
        <v>#REF!</v>
      </c>
      <c r="CF48" s="41" t="e">
        <f t="shared" si="40"/>
        <v>#REF!</v>
      </c>
      <c r="CG48" s="41" t="e">
        <f t="shared" si="40"/>
        <v>#REF!</v>
      </c>
      <c r="CH48" s="41" t="e">
        <f t="shared" si="40"/>
        <v>#REF!</v>
      </c>
      <c r="CI48" s="41" t="e">
        <f t="shared" si="40"/>
        <v>#REF!</v>
      </c>
      <c r="CJ48" s="41" t="e">
        <f t="shared" si="40"/>
        <v>#REF!</v>
      </c>
      <c r="CK48" s="41" t="e">
        <f t="shared" si="40"/>
        <v>#REF!</v>
      </c>
      <c r="CL48" s="41" t="e">
        <f t="shared" si="40"/>
        <v>#REF!</v>
      </c>
      <c r="CM48" s="41" t="e">
        <f t="shared" si="40"/>
        <v>#REF!</v>
      </c>
      <c r="CN48" s="41" t="e">
        <f t="shared" si="40"/>
        <v>#REF!</v>
      </c>
      <c r="CO48" s="41" t="e">
        <f t="shared" si="40"/>
        <v>#REF!</v>
      </c>
      <c r="CP48" s="41" t="e">
        <f t="shared" si="40"/>
        <v>#REF!</v>
      </c>
      <c r="CQ48" s="41" t="e">
        <f t="shared" si="40"/>
        <v>#REF!</v>
      </c>
      <c r="CR48" s="41" t="e">
        <f t="shared" si="40"/>
        <v>#REF!</v>
      </c>
      <c r="CS48" s="41" t="e">
        <f t="shared" si="40"/>
        <v>#REF!</v>
      </c>
      <c r="CT48" s="41" t="e">
        <f t="shared" si="34"/>
        <v>#REF!</v>
      </c>
      <c r="CU48" s="41" t="e">
        <f t="shared" si="34"/>
        <v>#REF!</v>
      </c>
      <c r="CV48" s="41" t="e">
        <f t="shared" si="34"/>
        <v>#REF!</v>
      </c>
      <c r="CW48" s="41" t="e">
        <f t="shared" si="34"/>
        <v>#REF!</v>
      </c>
      <c r="CX48" s="41" t="e">
        <f t="shared" si="34"/>
        <v>#REF!</v>
      </c>
      <c r="CY48" s="41" t="e">
        <f t="shared" si="34"/>
        <v>#REF!</v>
      </c>
      <c r="CZ48" s="41" t="e">
        <f t="shared" si="34"/>
        <v>#REF!</v>
      </c>
      <c r="DA48" s="41" t="e">
        <f t="shared" si="34"/>
        <v>#REF!</v>
      </c>
      <c r="DB48" s="41" t="e">
        <f t="shared" si="34"/>
        <v>#REF!</v>
      </c>
      <c r="DC48" s="41" t="e">
        <f t="shared" si="34"/>
        <v>#REF!</v>
      </c>
      <c r="DD48" s="41" t="e">
        <f t="shared" si="34"/>
        <v>#REF!</v>
      </c>
      <c r="DE48" s="41" t="e">
        <f t="shared" si="34"/>
        <v>#REF!</v>
      </c>
      <c r="DF48" s="41" t="e">
        <f t="shared" si="34"/>
        <v>#REF!</v>
      </c>
      <c r="DG48" s="41" t="e">
        <f t="shared" si="34"/>
        <v>#REF!</v>
      </c>
      <c r="DH48" s="41" t="e">
        <f t="shared" si="34"/>
        <v>#REF!</v>
      </c>
      <c r="DI48" s="41" t="e">
        <f t="shared" si="34"/>
        <v>#REF!</v>
      </c>
      <c r="DJ48" s="41" t="e">
        <f t="shared" si="41"/>
        <v>#REF!</v>
      </c>
      <c r="DK48" s="41" t="e">
        <f t="shared" si="41"/>
        <v>#REF!</v>
      </c>
      <c r="DL48" s="41" t="e">
        <f t="shared" si="41"/>
        <v>#REF!</v>
      </c>
      <c r="DM48" s="41" t="e">
        <f t="shared" si="41"/>
        <v>#REF!</v>
      </c>
      <c r="DN48" s="41" t="e">
        <f t="shared" si="41"/>
        <v>#REF!</v>
      </c>
      <c r="DO48" s="41" t="e">
        <f t="shared" si="41"/>
        <v>#REF!</v>
      </c>
      <c r="DP48" s="41" t="e">
        <f t="shared" si="41"/>
        <v>#REF!</v>
      </c>
      <c r="DQ48" s="41" t="e">
        <f t="shared" si="41"/>
        <v>#REF!</v>
      </c>
      <c r="DR48" s="41" t="e">
        <f t="shared" si="41"/>
        <v>#REF!</v>
      </c>
      <c r="DS48" s="41" t="e">
        <f t="shared" si="41"/>
        <v>#REF!</v>
      </c>
      <c r="DT48" s="41" t="e">
        <f t="shared" si="41"/>
        <v>#REF!</v>
      </c>
      <c r="DU48" s="41" t="e">
        <f t="shared" si="41"/>
        <v>#REF!</v>
      </c>
      <c r="DV48" s="41" t="e">
        <f t="shared" si="41"/>
        <v>#REF!</v>
      </c>
      <c r="DW48" s="41" t="e">
        <f t="shared" si="41"/>
        <v>#REF!</v>
      </c>
      <c r="DX48" s="41" t="e">
        <f t="shared" si="41"/>
        <v>#REF!</v>
      </c>
      <c r="DY48" s="41" t="e">
        <f t="shared" si="41"/>
        <v>#REF!</v>
      </c>
      <c r="DZ48" s="41" t="e">
        <f t="shared" si="35"/>
        <v>#REF!</v>
      </c>
      <c r="EA48" s="41" t="e">
        <f t="shared" si="35"/>
        <v>#REF!</v>
      </c>
      <c r="EB48" s="41" t="e">
        <f t="shared" si="35"/>
        <v>#REF!</v>
      </c>
      <c r="EC48" s="41" t="e">
        <f t="shared" si="35"/>
        <v>#REF!</v>
      </c>
      <c r="ED48" s="41" t="e">
        <f t="shared" si="35"/>
        <v>#REF!</v>
      </c>
      <c r="EE48" s="41" t="e">
        <f t="shared" si="35"/>
        <v>#REF!</v>
      </c>
      <c r="EF48" s="41" t="e">
        <f t="shared" si="35"/>
        <v>#REF!</v>
      </c>
      <c r="EG48" s="41" t="e">
        <f t="shared" si="35"/>
        <v>#REF!</v>
      </c>
      <c r="EH48" s="41" t="e">
        <f t="shared" si="35"/>
        <v>#REF!</v>
      </c>
      <c r="EI48" s="41" t="e">
        <f t="shared" si="35"/>
        <v>#REF!</v>
      </c>
      <c r="EJ48" s="41" t="e">
        <f t="shared" si="35"/>
        <v>#REF!</v>
      </c>
      <c r="EK48" s="41" t="e">
        <f t="shared" si="35"/>
        <v>#REF!</v>
      </c>
      <c r="EL48" s="41" t="e">
        <f t="shared" si="35"/>
        <v>#REF!</v>
      </c>
      <c r="EM48" s="41" t="e">
        <f t="shared" si="35"/>
        <v>#REF!</v>
      </c>
      <c r="EN48" s="41" t="e">
        <f t="shared" si="35"/>
        <v>#REF!</v>
      </c>
      <c r="EO48" s="41" t="e">
        <f t="shared" si="35"/>
        <v>#REF!</v>
      </c>
      <c r="EP48" s="41" t="e">
        <f t="shared" si="42"/>
        <v>#REF!</v>
      </c>
      <c r="EQ48" s="41" t="e">
        <f t="shared" si="42"/>
        <v>#REF!</v>
      </c>
      <c r="ER48" s="41" t="e">
        <f t="shared" si="42"/>
        <v>#REF!</v>
      </c>
      <c r="ES48" s="41" t="e">
        <f t="shared" si="42"/>
        <v>#REF!</v>
      </c>
      <c r="ET48" s="41" t="e">
        <f t="shared" si="42"/>
        <v>#REF!</v>
      </c>
      <c r="EU48" s="41" t="e">
        <f t="shared" si="42"/>
        <v>#REF!</v>
      </c>
      <c r="EV48" s="41" t="e">
        <f t="shared" si="42"/>
        <v>#REF!</v>
      </c>
      <c r="EW48" s="41" t="e">
        <f t="shared" si="42"/>
        <v>#REF!</v>
      </c>
      <c r="EX48" s="41" t="e">
        <f t="shared" si="42"/>
        <v>#REF!</v>
      </c>
      <c r="EY48" s="41" t="e">
        <f t="shared" si="42"/>
        <v>#REF!</v>
      </c>
      <c r="EZ48" s="41" t="e">
        <f t="shared" si="42"/>
        <v>#REF!</v>
      </c>
      <c r="FA48" s="41" t="e">
        <f t="shared" si="42"/>
        <v>#REF!</v>
      </c>
      <c r="FB48" s="41" t="e">
        <f t="shared" si="42"/>
        <v>#REF!</v>
      </c>
      <c r="FC48" s="41" t="e">
        <f t="shared" si="42"/>
        <v>#REF!</v>
      </c>
      <c r="FD48" s="41" t="e">
        <f t="shared" si="42"/>
        <v>#REF!</v>
      </c>
      <c r="FE48" s="41" t="e">
        <f t="shared" si="42"/>
        <v>#REF!</v>
      </c>
      <c r="FF48" s="41" t="e">
        <f t="shared" si="36"/>
        <v>#REF!</v>
      </c>
      <c r="FG48" s="41" t="e">
        <f t="shared" si="36"/>
        <v>#REF!</v>
      </c>
      <c r="FH48" s="41" t="e">
        <f t="shared" si="36"/>
        <v>#REF!</v>
      </c>
      <c r="FI48" s="41" t="e">
        <f t="shared" si="36"/>
        <v>#REF!</v>
      </c>
      <c r="FJ48" s="41" t="e">
        <f t="shared" si="36"/>
        <v>#REF!</v>
      </c>
      <c r="FK48" s="41" t="e">
        <f t="shared" si="36"/>
        <v>#REF!</v>
      </c>
      <c r="FL48" s="41" t="e">
        <f t="shared" si="36"/>
        <v>#REF!</v>
      </c>
      <c r="FM48" s="41" t="e">
        <f t="shared" si="36"/>
        <v>#REF!</v>
      </c>
      <c r="FN48" s="41" t="e">
        <f t="shared" si="36"/>
        <v>#REF!</v>
      </c>
      <c r="FO48" s="41" t="e">
        <f t="shared" si="36"/>
        <v>#REF!</v>
      </c>
      <c r="FP48" s="41" t="e">
        <f t="shared" si="36"/>
        <v>#REF!</v>
      </c>
      <c r="FQ48" s="41" t="e">
        <f t="shared" si="36"/>
        <v>#REF!</v>
      </c>
      <c r="FR48" s="41" t="e">
        <f t="shared" si="36"/>
        <v>#REF!</v>
      </c>
      <c r="FS48" s="41" t="e">
        <f t="shared" si="36"/>
        <v>#REF!</v>
      </c>
      <c r="FT48" s="41" t="e">
        <f t="shared" si="36"/>
        <v>#REF!</v>
      </c>
      <c r="FU48" s="41" t="e">
        <f t="shared" si="36"/>
        <v>#REF!</v>
      </c>
      <c r="FV48" s="41" t="e">
        <f t="shared" si="43"/>
        <v>#REF!</v>
      </c>
      <c r="FW48" s="41" t="e">
        <f t="shared" si="43"/>
        <v>#REF!</v>
      </c>
      <c r="FX48" s="41" t="e">
        <f t="shared" si="43"/>
        <v>#REF!</v>
      </c>
      <c r="FY48" s="41" t="e">
        <f t="shared" si="43"/>
        <v>#REF!</v>
      </c>
      <c r="FZ48" s="41" t="e">
        <f t="shared" si="43"/>
        <v>#REF!</v>
      </c>
      <c r="GA48" s="41" t="e">
        <f t="shared" si="43"/>
        <v>#REF!</v>
      </c>
      <c r="GB48" s="41" t="e">
        <f t="shared" si="43"/>
        <v>#REF!</v>
      </c>
      <c r="GC48" s="41" t="e">
        <f t="shared" si="43"/>
        <v>#REF!</v>
      </c>
      <c r="GD48" s="41" t="e">
        <f t="shared" si="43"/>
        <v>#REF!</v>
      </c>
      <c r="GE48" s="41" t="e">
        <f t="shared" si="43"/>
        <v>#REF!</v>
      </c>
      <c r="GF48" s="41" t="e">
        <f t="shared" si="43"/>
        <v>#REF!</v>
      </c>
      <c r="GG48" s="41" t="e">
        <f t="shared" si="43"/>
        <v>#REF!</v>
      </c>
      <c r="GH48" s="41" t="e">
        <f t="shared" si="43"/>
        <v>#REF!</v>
      </c>
      <c r="GI48" s="41" t="e">
        <f t="shared" si="43"/>
        <v>#REF!</v>
      </c>
      <c r="GJ48" s="41" t="e">
        <f t="shared" si="43"/>
        <v>#REF!</v>
      </c>
      <c r="GK48" s="41" t="e">
        <f t="shared" si="43"/>
        <v>#REF!</v>
      </c>
      <c r="GL48" s="41" t="e">
        <f t="shared" si="37"/>
        <v>#REF!</v>
      </c>
      <c r="GM48" s="41" t="e">
        <f t="shared" si="37"/>
        <v>#REF!</v>
      </c>
      <c r="GN48" s="41" t="e">
        <f t="shared" si="37"/>
        <v>#REF!</v>
      </c>
      <c r="GO48" s="41" t="e">
        <f t="shared" si="37"/>
        <v>#REF!</v>
      </c>
      <c r="GP48" s="41" t="e">
        <f t="shared" si="37"/>
        <v>#REF!</v>
      </c>
      <c r="GQ48" s="41" t="e">
        <f t="shared" si="37"/>
        <v>#REF!</v>
      </c>
      <c r="GR48" s="41" t="e">
        <f t="shared" si="37"/>
        <v>#REF!</v>
      </c>
      <c r="GS48" s="41" t="e">
        <f t="shared" si="37"/>
        <v>#REF!</v>
      </c>
      <c r="GT48" s="41" t="e">
        <f t="shared" si="37"/>
        <v>#REF!</v>
      </c>
      <c r="GU48" s="41" t="e">
        <f t="shared" si="37"/>
        <v>#REF!</v>
      </c>
      <c r="GV48" s="41" t="e">
        <f t="shared" si="37"/>
        <v>#REF!</v>
      </c>
      <c r="GW48" s="41" t="e">
        <f t="shared" si="37"/>
        <v>#REF!</v>
      </c>
      <c r="GX48" s="41" t="e">
        <f t="shared" si="37"/>
        <v>#REF!</v>
      </c>
      <c r="GY48" s="41" t="e">
        <f t="shared" si="37"/>
        <v>#REF!</v>
      </c>
      <c r="GZ48" s="41" t="e">
        <f t="shared" si="37"/>
        <v>#REF!</v>
      </c>
      <c r="HA48" s="41" t="e">
        <f t="shared" si="37"/>
        <v>#REF!</v>
      </c>
      <c r="HB48" s="41" t="e">
        <f t="shared" si="44"/>
        <v>#REF!</v>
      </c>
      <c r="HC48" s="41" t="e">
        <f t="shared" si="44"/>
        <v>#REF!</v>
      </c>
      <c r="HD48" s="41" t="e">
        <f t="shared" si="44"/>
        <v>#REF!</v>
      </c>
      <c r="HE48" s="41" t="e">
        <f t="shared" si="44"/>
        <v>#REF!</v>
      </c>
      <c r="HF48" s="41" t="e">
        <f t="shared" si="44"/>
        <v>#REF!</v>
      </c>
      <c r="HG48" s="41" t="e">
        <f t="shared" si="44"/>
        <v>#REF!</v>
      </c>
      <c r="HH48" s="41" t="e">
        <f t="shared" si="44"/>
        <v>#REF!</v>
      </c>
      <c r="HI48" s="41" t="e">
        <f t="shared" si="44"/>
        <v>#REF!</v>
      </c>
      <c r="HJ48" s="41" t="e">
        <f t="shared" si="44"/>
        <v>#REF!</v>
      </c>
    </row>
    <row r="49" spans="1:218" ht="14.4" x14ac:dyDescent="0.3">
      <c r="A49" s="42">
        <v>46</v>
      </c>
      <c r="B49" s="43" t="e">
        <f>'CMM3 - AUX CALC'!$AU$67</f>
        <v>#REF!</v>
      </c>
      <c r="AV49" s="41" t="e">
        <f>$B49/(_xlfn.SINGLE(PrazoConcessao)*12-AV$3+1)</f>
        <v>#REF!</v>
      </c>
      <c r="AW49" s="41" t="e">
        <f t="shared" si="38"/>
        <v>#REF!</v>
      </c>
      <c r="AX49" s="41" t="e">
        <f t="shared" si="38"/>
        <v>#REF!</v>
      </c>
      <c r="AY49" s="41" t="e">
        <f t="shared" si="38"/>
        <v>#REF!</v>
      </c>
      <c r="AZ49" s="41" t="e">
        <f t="shared" si="45"/>
        <v>#REF!</v>
      </c>
      <c r="BA49" s="41" t="e">
        <f t="shared" si="45"/>
        <v>#REF!</v>
      </c>
      <c r="BB49" s="41" t="e">
        <f t="shared" si="45"/>
        <v>#REF!</v>
      </c>
      <c r="BC49" s="41" t="e">
        <f t="shared" si="45"/>
        <v>#REF!</v>
      </c>
      <c r="BD49" s="41" t="e">
        <f t="shared" si="45"/>
        <v>#REF!</v>
      </c>
      <c r="BE49" s="41" t="e">
        <f t="shared" si="45"/>
        <v>#REF!</v>
      </c>
      <c r="BF49" s="41" t="e">
        <f t="shared" si="45"/>
        <v>#REF!</v>
      </c>
      <c r="BG49" s="41" t="e">
        <f t="shared" si="45"/>
        <v>#REF!</v>
      </c>
      <c r="BH49" s="41" t="e">
        <f t="shared" si="45"/>
        <v>#REF!</v>
      </c>
      <c r="BI49" s="41" t="e">
        <f t="shared" si="45"/>
        <v>#REF!</v>
      </c>
      <c r="BJ49" s="41" t="e">
        <f t="shared" si="45"/>
        <v>#REF!</v>
      </c>
      <c r="BK49" s="41" t="e">
        <f t="shared" si="45"/>
        <v>#REF!</v>
      </c>
      <c r="BL49" s="41" t="e">
        <f t="shared" si="45"/>
        <v>#REF!</v>
      </c>
      <c r="BM49" s="41" t="e">
        <f t="shared" si="45"/>
        <v>#REF!</v>
      </c>
      <c r="BN49" s="41" t="e">
        <f t="shared" si="39"/>
        <v>#REF!</v>
      </c>
      <c r="BO49" s="41" t="e">
        <f t="shared" si="39"/>
        <v>#REF!</v>
      </c>
      <c r="BP49" s="41" t="e">
        <f t="shared" si="39"/>
        <v>#REF!</v>
      </c>
      <c r="BQ49" s="41" t="e">
        <f t="shared" si="39"/>
        <v>#REF!</v>
      </c>
      <c r="BR49" s="41" t="e">
        <f t="shared" si="39"/>
        <v>#REF!</v>
      </c>
      <c r="BS49" s="41" t="e">
        <f t="shared" si="39"/>
        <v>#REF!</v>
      </c>
      <c r="BT49" s="41" t="e">
        <f t="shared" si="39"/>
        <v>#REF!</v>
      </c>
      <c r="BU49" s="41" t="e">
        <f t="shared" si="39"/>
        <v>#REF!</v>
      </c>
      <c r="BV49" s="41" t="e">
        <f t="shared" si="39"/>
        <v>#REF!</v>
      </c>
      <c r="BW49" s="41" t="e">
        <f t="shared" si="39"/>
        <v>#REF!</v>
      </c>
      <c r="BX49" s="41" t="e">
        <f t="shared" si="39"/>
        <v>#REF!</v>
      </c>
      <c r="BY49" s="41" t="e">
        <f t="shared" si="39"/>
        <v>#REF!</v>
      </c>
      <c r="BZ49" s="41" t="e">
        <f t="shared" si="39"/>
        <v>#REF!</v>
      </c>
      <c r="CA49" s="41" t="e">
        <f t="shared" si="39"/>
        <v>#REF!</v>
      </c>
      <c r="CB49" s="41" t="e">
        <f t="shared" si="39"/>
        <v>#REF!</v>
      </c>
      <c r="CC49" s="41" t="e">
        <f t="shared" si="39"/>
        <v>#REF!</v>
      </c>
      <c r="CD49" s="41" t="e">
        <f t="shared" si="40"/>
        <v>#REF!</v>
      </c>
      <c r="CE49" s="41" t="e">
        <f t="shared" si="40"/>
        <v>#REF!</v>
      </c>
      <c r="CF49" s="41" t="e">
        <f t="shared" si="40"/>
        <v>#REF!</v>
      </c>
      <c r="CG49" s="41" t="e">
        <f t="shared" si="40"/>
        <v>#REF!</v>
      </c>
      <c r="CH49" s="41" t="e">
        <f t="shared" si="40"/>
        <v>#REF!</v>
      </c>
      <c r="CI49" s="41" t="e">
        <f t="shared" si="40"/>
        <v>#REF!</v>
      </c>
      <c r="CJ49" s="41" t="e">
        <f t="shared" si="40"/>
        <v>#REF!</v>
      </c>
      <c r="CK49" s="41" t="e">
        <f t="shared" si="40"/>
        <v>#REF!</v>
      </c>
      <c r="CL49" s="41" t="e">
        <f t="shared" si="40"/>
        <v>#REF!</v>
      </c>
      <c r="CM49" s="41" t="e">
        <f t="shared" si="40"/>
        <v>#REF!</v>
      </c>
      <c r="CN49" s="41" t="e">
        <f t="shared" si="40"/>
        <v>#REF!</v>
      </c>
      <c r="CO49" s="41" t="e">
        <f t="shared" si="40"/>
        <v>#REF!</v>
      </c>
      <c r="CP49" s="41" t="e">
        <f t="shared" si="40"/>
        <v>#REF!</v>
      </c>
      <c r="CQ49" s="41" t="e">
        <f t="shared" si="40"/>
        <v>#REF!</v>
      </c>
      <c r="CR49" s="41" t="e">
        <f t="shared" si="40"/>
        <v>#REF!</v>
      </c>
      <c r="CS49" s="41" t="e">
        <f t="shared" si="40"/>
        <v>#REF!</v>
      </c>
      <c r="CT49" s="41" t="e">
        <f t="shared" si="34"/>
        <v>#REF!</v>
      </c>
      <c r="CU49" s="41" t="e">
        <f t="shared" si="34"/>
        <v>#REF!</v>
      </c>
      <c r="CV49" s="41" t="e">
        <f t="shared" si="34"/>
        <v>#REF!</v>
      </c>
      <c r="CW49" s="41" t="e">
        <f t="shared" si="34"/>
        <v>#REF!</v>
      </c>
      <c r="CX49" s="41" t="e">
        <f t="shared" si="34"/>
        <v>#REF!</v>
      </c>
      <c r="CY49" s="41" t="e">
        <f t="shared" si="34"/>
        <v>#REF!</v>
      </c>
      <c r="CZ49" s="41" t="e">
        <f t="shared" si="34"/>
        <v>#REF!</v>
      </c>
      <c r="DA49" s="41" t="e">
        <f t="shared" si="34"/>
        <v>#REF!</v>
      </c>
      <c r="DB49" s="41" t="e">
        <f t="shared" si="34"/>
        <v>#REF!</v>
      </c>
      <c r="DC49" s="41" t="e">
        <f t="shared" si="34"/>
        <v>#REF!</v>
      </c>
      <c r="DD49" s="41" t="e">
        <f t="shared" si="34"/>
        <v>#REF!</v>
      </c>
      <c r="DE49" s="41" t="e">
        <f t="shared" si="34"/>
        <v>#REF!</v>
      </c>
      <c r="DF49" s="41" t="e">
        <f t="shared" si="34"/>
        <v>#REF!</v>
      </c>
      <c r="DG49" s="41" t="e">
        <f t="shared" si="34"/>
        <v>#REF!</v>
      </c>
      <c r="DH49" s="41" t="e">
        <f t="shared" si="34"/>
        <v>#REF!</v>
      </c>
      <c r="DI49" s="41" t="e">
        <f t="shared" si="34"/>
        <v>#REF!</v>
      </c>
      <c r="DJ49" s="41" t="e">
        <f t="shared" si="41"/>
        <v>#REF!</v>
      </c>
      <c r="DK49" s="41" t="e">
        <f t="shared" si="41"/>
        <v>#REF!</v>
      </c>
      <c r="DL49" s="41" t="e">
        <f t="shared" si="41"/>
        <v>#REF!</v>
      </c>
      <c r="DM49" s="41" t="e">
        <f t="shared" si="41"/>
        <v>#REF!</v>
      </c>
      <c r="DN49" s="41" t="e">
        <f t="shared" si="41"/>
        <v>#REF!</v>
      </c>
      <c r="DO49" s="41" t="e">
        <f t="shared" si="41"/>
        <v>#REF!</v>
      </c>
      <c r="DP49" s="41" t="e">
        <f t="shared" si="41"/>
        <v>#REF!</v>
      </c>
      <c r="DQ49" s="41" t="e">
        <f t="shared" si="41"/>
        <v>#REF!</v>
      </c>
      <c r="DR49" s="41" t="e">
        <f t="shared" si="41"/>
        <v>#REF!</v>
      </c>
      <c r="DS49" s="41" t="e">
        <f t="shared" si="41"/>
        <v>#REF!</v>
      </c>
      <c r="DT49" s="41" t="e">
        <f t="shared" si="41"/>
        <v>#REF!</v>
      </c>
      <c r="DU49" s="41" t="e">
        <f t="shared" si="41"/>
        <v>#REF!</v>
      </c>
      <c r="DV49" s="41" t="e">
        <f t="shared" si="41"/>
        <v>#REF!</v>
      </c>
      <c r="DW49" s="41" t="e">
        <f t="shared" si="41"/>
        <v>#REF!</v>
      </c>
      <c r="DX49" s="41" t="e">
        <f t="shared" si="41"/>
        <v>#REF!</v>
      </c>
      <c r="DY49" s="41" t="e">
        <f t="shared" si="41"/>
        <v>#REF!</v>
      </c>
      <c r="DZ49" s="41" t="e">
        <f t="shared" si="35"/>
        <v>#REF!</v>
      </c>
      <c r="EA49" s="41" t="e">
        <f t="shared" si="35"/>
        <v>#REF!</v>
      </c>
      <c r="EB49" s="41" t="e">
        <f t="shared" si="35"/>
        <v>#REF!</v>
      </c>
      <c r="EC49" s="41" t="e">
        <f t="shared" si="35"/>
        <v>#REF!</v>
      </c>
      <c r="ED49" s="41" t="e">
        <f t="shared" si="35"/>
        <v>#REF!</v>
      </c>
      <c r="EE49" s="41" t="e">
        <f t="shared" si="35"/>
        <v>#REF!</v>
      </c>
      <c r="EF49" s="41" t="e">
        <f t="shared" si="35"/>
        <v>#REF!</v>
      </c>
      <c r="EG49" s="41" t="e">
        <f t="shared" si="35"/>
        <v>#REF!</v>
      </c>
      <c r="EH49" s="41" t="e">
        <f t="shared" si="35"/>
        <v>#REF!</v>
      </c>
      <c r="EI49" s="41" t="e">
        <f t="shared" si="35"/>
        <v>#REF!</v>
      </c>
      <c r="EJ49" s="41" t="e">
        <f t="shared" si="35"/>
        <v>#REF!</v>
      </c>
      <c r="EK49" s="41" t="e">
        <f t="shared" si="35"/>
        <v>#REF!</v>
      </c>
      <c r="EL49" s="41" t="e">
        <f t="shared" si="35"/>
        <v>#REF!</v>
      </c>
      <c r="EM49" s="41" t="e">
        <f t="shared" si="35"/>
        <v>#REF!</v>
      </c>
      <c r="EN49" s="41" t="e">
        <f t="shared" si="35"/>
        <v>#REF!</v>
      </c>
      <c r="EO49" s="41" t="e">
        <f t="shared" si="35"/>
        <v>#REF!</v>
      </c>
      <c r="EP49" s="41" t="e">
        <f t="shared" si="42"/>
        <v>#REF!</v>
      </c>
      <c r="EQ49" s="41" t="e">
        <f t="shared" si="42"/>
        <v>#REF!</v>
      </c>
      <c r="ER49" s="41" t="e">
        <f t="shared" si="42"/>
        <v>#REF!</v>
      </c>
      <c r="ES49" s="41" t="e">
        <f t="shared" si="42"/>
        <v>#REF!</v>
      </c>
      <c r="ET49" s="41" t="e">
        <f t="shared" si="42"/>
        <v>#REF!</v>
      </c>
      <c r="EU49" s="41" t="e">
        <f t="shared" si="42"/>
        <v>#REF!</v>
      </c>
      <c r="EV49" s="41" t="e">
        <f t="shared" si="42"/>
        <v>#REF!</v>
      </c>
      <c r="EW49" s="41" t="e">
        <f t="shared" si="42"/>
        <v>#REF!</v>
      </c>
      <c r="EX49" s="41" t="e">
        <f t="shared" si="42"/>
        <v>#REF!</v>
      </c>
      <c r="EY49" s="41" t="e">
        <f t="shared" si="42"/>
        <v>#REF!</v>
      </c>
      <c r="EZ49" s="41" t="e">
        <f t="shared" si="42"/>
        <v>#REF!</v>
      </c>
      <c r="FA49" s="41" t="e">
        <f t="shared" si="42"/>
        <v>#REF!</v>
      </c>
      <c r="FB49" s="41" t="e">
        <f t="shared" si="42"/>
        <v>#REF!</v>
      </c>
      <c r="FC49" s="41" t="e">
        <f t="shared" si="42"/>
        <v>#REF!</v>
      </c>
      <c r="FD49" s="41" t="e">
        <f t="shared" si="42"/>
        <v>#REF!</v>
      </c>
      <c r="FE49" s="41" t="e">
        <f t="shared" si="42"/>
        <v>#REF!</v>
      </c>
      <c r="FF49" s="41" t="e">
        <f t="shared" si="36"/>
        <v>#REF!</v>
      </c>
      <c r="FG49" s="41" t="e">
        <f t="shared" si="36"/>
        <v>#REF!</v>
      </c>
      <c r="FH49" s="41" t="e">
        <f t="shared" si="36"/>
        <v>#REF!</v>
      </c>
      <c r="FI49" s="41" t="e">
        <f t="shared" si="36"/>
        <v>#REF!</v>
      </c>
      <c r="FJ49" s="41" t="e">
        <f t="shared" si="36"/>
        <v>#REF!</v>
      </c>
      <c r="FK49" s="41" t="e">
        <f t="shared" si="36"/>
        <v>#REF!</v>
      </c>
      <c r="FL49" s="41" t="e">
        <f t="shared" si="36"/>
        <v>#REF!</v>
      </c>
      <c r="FM49" s="41" t="e">
        <f t="shared" si="36"/>
        <v>#REF!</v>
      </c>
      <c r="FN49" s="41" t="e">
        <f t="shared" si="36"/>
        <v>#REF!</v>
      </c>
      <c r="FO49" s="41" t="e">
        <f t="shared" si="36"/>
        <v>#REF!</v>
      </c>
      <c r="FP49" s="41" t="e">
        <f t="shared" si="36"/>
        <v>#REF!</v>
      </c>
      <c r="FQ49" s="41" t="e">
        <f t="shared" si="36"/>
        <v>#REF!</v>
      </c>
      <c r="FR49" s="41" t="e">
        <f t="shared" si="36"/>
        <v>#REF!</v>
      </c>
      <c r="FS49" s="41" t="e">
        <f t="shared" si="36"/>
        <v>#REF!</v>
      </c>
      <c r="FT49" s="41" t="e">
        <f t="shared" si="36"/>
        <v>#REF!</v>
      </c>
      <c r="FU49" s="41" t="e">
        <f t="shared" si="36"/>
        <v>#REF!</v>
      </c>
      <c r="FV49" s="41" t="e">
        <f t="shared" si="43"/>
        <v>#REF!</v>
      </c>
      <c r="FW49" s="41" t="e">
        <f t="shared" si="43"/>
        <v>#REF!</v>
      </c>
      <c r="FX49" s="41" t="e">
        <f t="shared" si="43"/>
        <v>#REF!</v>
      </c>
      <c r="FY49" s="41" t="e">
        <f t="shared" si="43"/>
        <v>#REF!</v>
      </c>
      <c r="FZ49" s="41" t="e">
        <f t="shared" si="43"/>
        <v>#REF!</v>
      </c>
      <c r="GA49" s="41" t="e">
        <f t="shared" si="43"/>
        <v>#REF!</v>
      </c>
      <c r="GB49" s="41" t="e">
        <f t="shared" si="43"/>
        <v>#REF!</v>
      </c>
      <c r="GC49" s="41" t="e">
        <f t="shared" si="43"/>
        <v>#REF!</v>
      </c>
      <c r="GD49" s="41" t="e">
        <f t="shared" si="43"/>
        <v>#REF!</v>
      </c>
      <c r="GE49" s="41" t="e">
        <f t="shared" si="43"/>
        <v>#REF!</v>
      </c>
      <c r="GF49" s="41" t="e">
        <f t="shared" si="43"/>
        <v>#REF!</v>
      </c>
      <c r="GG49" s="41" t="e">
        <f t="shared" si="43"/>
        <v>#REF!</v>
      </c>
      <c r="GH49" s="41" t="e">
        <f t="shared" si="43"/>
        <v>#REF!</v>
      </c>
      <c r="GI49" s="41" t="e">
        <f t="shared" si="43"/>
        <v>#REF!</v>
      </c>
      <c r="GJ49" s="41" t="e">
        <f t="shared" si="43"/>
        <v>#REF!</v>
      </c>
      <c r="GK49" s="41" t="e">
        <f t="shared" si="43"/>
        <v>#REF!</v>
      </c>
      <c r="GL49" s="41" t="e">
        <f t="shared" si="37"/>
        <v>#REF!</v>
      </c>
      <c r="GM49" s="41" t="e">
        <f t="shared" si="37"/>
        <v>#REF!</v>
      </c>
      <c r="GN49" s="41" t="e">
        <f t="shared" si="37"/>
        <v>#REF!</v>
      </c>
      <c r="GO49" s="41" t="e">
        <f t="shared" si="37"/>
        <v>#REF!</v>
      </c>
      <c r="GP49" s="41" t="e">
        <f t="shared" si="37"/>
        <v>#REF!</v>
      </c>
      <c r="GQ49" s="41" t="e">
        <f t="shared" si="37"/>
        <v>#REF!</v>
      </c>
      <c r="GR49" s="41" t="e">
        <f t="shared" si="37"/>
        <v>#REF!</v>
      </c>
      <c r="GS49" s="41" t="e">
        <f t="shared" si="37"/>
        <v>#REF!</v>
      </c>
      <c r="GT49" s="41" t="e">
        <f t="shared" si="37"/>
        <v>#REF!</v>
      </c>
      <c r="GU49" s="41" t="e">
        <f t="shared" si="37"/>
        <v>#REF!</v>
      </c>
      <c r="GV49" s="41" t="e">
        <f t="shared" si="37"/>
        <v>#REF!</v>
      </c>
      <c r="GW49" s="41" t="e">
        <f t="shared" si="37"/>
        <v>#REF!</v>
      </c>
      <c r="GX49" s="41" t="e">
        <f t="shared" si="37"/>
        <v>#REF!</v>
      </c>
      <c r="GY49" s="41" t="e">
        <f t="shared" si="37"/>
        <v>#REF!</v>
      </c>
      <c r="GZ49" s="41" t="e">
        <f t="shared" si="37"/>
        <v>#REF!</v>
      </c>
      <c r="HA49" s="41" t="e">
        <f t="shared" si="37"/>
        <v>#REF!</v>
      </c>
      <c r="HB49" s="41" t="e">
        <f t="shared" si="44"/>
        <v>#REF!</v>
      </c>
      <c r="HC49" s="41" t="e">
        <f t="shared" si="44"/>
        <v>#REF!</v>
      </c>
      <c r="HD49" s="41" t="e">
        <f t="shared" si="44"/>
        <v>#REF!</v>
      </c>
      <c r="HE49" s="41" t="e">
        <f t="shared" si="44"/>
        <v>#REF!</v>
      </c>
      <c r="HF49" s="41" t="e">
        <f t="shared" si="44"/>
        <v>#REF!</v>
      </c>
      <c r="HG49" s="41" t="e">
        <f t="shared" si="44"/>
        <v>#REF!</v>
      </c>
      <c r="HH49" s="41" t="e">
        <f t="shared" si="44"/>
        <v>#REF!</v>
      </c>
      <c r="HI49" s="41" t="e">
        <f t="shared" si="44"/>
        <v>#REF!</v>
      </c>
      <c r="HJ49" s="41" t="e">
        <f t="shared" si="44"/>
        <v>#REF!</v>
      </c>
    </row>
    <row r="50" spans="1:218" ht="14.4" x14ac:dyDescent="0.3">
      <c r="A50" s="42">
        <v>47</v>
      </c>
      <c r="B50" s="43" t="e">
        <f>'CMM3 - AUX CALC'!$AV$67</f>
        <v>#REF!</v>
      </c>
      <c r="AW50" s="41" t="e">
        <f>$B50/(_xlfn.SINGLE(PrazoConcessao)*12-AW$3+1)</f>
        <v>#REF!</v>
      </c>
      <c r="AX50" s="41" t="e">
        <f t="shared" si="38"/>
        <v>#REF!</v>
      </c>
      <c r="AY50" s="41" t="e">
        <f t="shared" si="38"/>
        <v>#REF!</v>
      </c>
      <c r="AZ50" s="41" t="e">
        <f t="shared" si="45"/>
        <v>#REF!</v>
      </c>
      <c r="BA50" s="41" t="e">
        <f t="shared" si="45"/>
        <v>#REF!</v>
      </c>
      <c r="BB50" s="41" t="e">
        <f t="shared" si="45"/>
        <v>#REF!</v>
      </c>
      <c r="BC50" s="41" t="e">
        <f t="shared" si="45"/>
        <v>#REF!</v>
      </c>
      <c r="BD50" s="41" t="e">
        <f t="shared" si="45"/>
        <v>#REF!</v>
      </c>
      <c r="BE50" s="41" t="e">
        <f t="shared" si="45"/>
        <v>#REF!</v>
      </c>
      <c r="BF50" s="41" t="e">
        <f t="shared" si="45"/>
        <v>#REF!</v>
      </c>
      <c r="BG50" s="41" t="e">
        <f t="shared" si="45"/>
        <v>#REF!</v>
      </c>
      <c r="BH50" s="41" t="e">
        <f t="shared" si="45"/>
        <v>#REF!</v>
      </c>
      <c r="BI50" s="41" t="e">
        <f t="shared" si="45"/>
        <v>#REF!</v>
      </c>
      <c r="BJ50" s="41" t="e">
        <f t="shared" si="45"/>
        <v>#REF!</v>
      </c>
      <c r="BK50" s="41" t="e">
        <f t="shared" si="45"/>
        <v>#REF!</v>
      </c>
      <c r="BL50" s="41" t="e">
        <f t="shared" si="45"/>
        <v>#REF!</v>
      </c>
      <c r="BM50" s="41" t="e">
        <f t="shared" si="45"/>
        <v>#REF!</v>
      </c>
      <c r="BN50" s="41" t="e">
        <f t="shared" si="39"/>
        <v>#REF!</v>
      </c>
      <c r="BO50" s="41" t="e">
        <f t="shared" si="39"/>
        <v>#REF!</v>
      </c>
      <c r="BP50" s="41" t="e">
        <f t="shared" si="39"/>
        <v>#REF!</v>
      </c>
      <c r="BQ50" s="41" t="e">
        <f t="shared" si="39"/>
        <v>#REF!</v>
      </c>
      <c r="BR50" s="41" t="e">
        <f t="shared" si="39"/>
        <v>#REF!</v>
      </c>
      <c r="BS50" s="41" t="e">
        <f t="shared" si="39"/>
        <v>#REF!</v>
      </c>
      <c r="BT50" s="41" t="e">
        <f t="shared" si="39"/>
        <v>#REF!</v>
      </c>
      <c r="BU50" s="41" t="e">
        <f t="shared" si="39"/>
        <v>#REF!</v>
      </c>
      <c r="BV50" s="41" t="e">
        <f t="shared" si="39"/>
        <v>#REF!</v>
      </c>
      <c r="BW50" s="41" t="e">
        <f t="shared" si="39"/>
        <v>#REF!</v>
      </c>
      <c r="BX50" s="41" t="e">
        <f t="shared" si="39"/>
        <v>#REF!</v>
      </c>
      <c r="BY50" s="41" t="e">
        <f t="shared" si="39"/>
        <v>#REF!</v>
      </c>
      <c r="BZ50" s="41" t="e">
        <f t="shared" si="39"/>
        <v>#REF!</v>
      </c>
      <c r="CA50" s="41" t="e">
        <f t="shared" si="39"/>
        <v>#REF!</v>
      </c>
      <c r="CB50" s="41" t="e">
        <f t="shared" si="39"/>
        <v>#REF!</v>
      </c>
      <c r="CC50" s="41" t="e">
        <f t="shared" ref="CC50:CR66" si="46">CB50</f>
        <v>#REF!</v>
      </c>
      <c r="CD50" s="41" t="e">
        <f t="shared" si="40"/>
        <v>#REF!</v>
      </c>
      <c r="CE50" s="41" t="e">
        <f t="shared" si="40"/>
        <v>#REF!</v>
      </c>
      <c r="CF50" s="41" t="e">
        <f t="shared" si="40"/>
        <v>#REF!</v>
      </c>
      <c r="CG50" s="41" t="e">
        <f t="shared" si="40"/>
        <v>#REF!</v>
      </c>
      <c r="CH50" s="41" t="e">
        <f t="shared" si="40"/>
        <v>#REF!</v>
      </c>
      <c r="CI50" s="41" t="e">
        <f t="shared" si="40"/>
        <v>#REF!</v>
      </c>
      <c r="CJ50" s="41" t="e">
        <f t="shared" si="40"/>
        <v>#REF!</v>
      </c>
      <c r="CK50" s="41" t="e">
        <f t="shared" si="40"/>
        <v>#REF!</v>
      </c>
      <c r="CL50" s="41" t="e">
        <f t="shared" si="40"/>
        <v>#REF!</v>
      </c>
      <c r="CM50" s="41" t="e">
        <f t="shared" si="40"/>
        <v>#REF!</v>
      </c>
      <c r="CN50" s="41" t="e">
        <f t="shared" si="40"/>
        <v>#REF!</v>
      </c>
      <c r="CO50" s="41" t="e">
        <f t="shared" si="40"/>
        <v>#REF!</v>
      </c>
      <c r="CP50" s="41" t="e">
        <f t="shared" si="40"/>
        <v>#REF!</v>
      </c>
      <c r="CQ50" s="41" t="e">
        <f t="shared" si="40"/>
        <v>#REF!</v>
      </c>
      <c r="CR50" s="41" t="e">
        <f t="shared" si="40"/>
        <v>#REF!</v>
      </c>
      <c r="CS50" s="41" t="e">
        <f t="shared" ref="CS50:DH69" si="47">CR50</f>
        <v>#REF!</v>
      </c>
      <c r="CT50" s="41" t="e">
        <f t="shared" si="34"/>
        <v>#REF!</v>
      </c>
      <c r="CU50" s="41" t="e">
        <f t="shared" si="34"/>
        <v>#REF!</v>
      </c>
      <c r="CV50" s="41" t="e">
        <f t="shared" si="34"/>
        <v>#REF!</v>
      </c>
      <c r="CW50" s="41" t="e">
        <f t="shared" si="34"/>
        <v>#REF!</v>
      </c>
      <c r="CX50" s="41" t="e">
        <f t="shared" si="34"/>
        <v>#REF!</v>
      </c>
      <c r="CY50" s="41" t="e">
        <f t="shared" si="34"/>
        <v>#REF!</v>
      </c>
      <c r="CZ50" s="41" t="e">
        <f t="shared" si="34"/>
        <v>#REF!</v>
      </c>
      <c r="DA50" s="41" t="e">
        <f t="shared" si="34"/>
        <v>#REF!</v>
      </c>
      <c r="DB50" s="41" t="e">
        <f t="shared" si="34"/>
        <v>#REF!</v>
      </c>
      <c r="DC50" s="41" t="e">
        <f t="shared" si="34"/>
        <v>#REF!</v>
      </c>
      <c r="DD50" s="41" t="e">
        <f t="shared" si="34"/>
        <v>#REF!</v>
      </c>
      <c r="DE50" s="41" t="e">
        <f t="shared" si="34"/>
        <v>#REF!</v>
      </c>
      <c r="DF50" s="41" t="e">
        <f t="shared" si="34"/>
        <v>#REF!</v>
      </c>
      <c r="DG50" s="41" t="e">
        <f t="shared" si="34"/>
        <v>#REF!</v>
      </c>
      <c r="DH50" s="41" t="e">
        <f t="shared" si="34"/>
        <v>#REF!</v>
      </c>
      <c r="DI50" s="41" t="e">
        <f t="shared" si="34"/>
        <v>#REF!</v>
      </c>
      <c r="DJ50" s="41" t="e">
        <f t="shared" si="41"/>
        <v>#REF!</v>
      </c>
      <c r="DK50" s="41" t="e">
        <f t="shared" si="41"/>
        <v>#REF!</v>
      </c>
      <c r="DL50" s="41" t="e">
        <f t="shared" si="41"/>
        <v>#REF!</v>
      </c>
      <c r="DM50" s="41" t="e">
        <f t="shared" si="41"/>
        <v>#REF!</v>
      </c>
      <c r="DN50" s="41" t="e">
        <f t="shared" si="41"/>
        <v>#REF!</v>
      </c>
      <c r="DO50" s="41" t="e">
        <f t="shared" si="41"/>
        <v>#REF!</v>
      </c>
      <c r="DP50" s="41" t="e">
        <f t="shared" si="41"/>
        <v>#REF!</v>
      </c>
      <c r="DQ50" s="41" t="e">
        <f t="shared" si="41"/>
        <v>#REF!</v>
      </c>
      <c r="DR50" s="41" t="e">
        <f t="shared" si="41"/>
        <v>#REF!</v>
      </c>
      <c r="DS50" s="41" t="e">
        <f t="shared" si="41"/>
        <v>#REF!</v>
      </c>
      <c r="DT50" s="41" t="e">
        <f t="shared" si="41"/>
        <v>#REF!</v>
      </c>
      <c r="DU50" s="41" t="e">
        <f t="shared" si="41"/>
        <v>#REF!</v>
      </c>
      <c r="DV50" s="41" t="e">
        <f t="shared" si="41"/>
        <v>#REF!</v>
      </c>
      <c r="DW50" s="41" t="e">
        <f t="shared" si="41"/>
        <v>#REF!</v>
      </c>
      <c r="DX50" s="41" t="e">
        <f t="shared" si="41"/>
        <v>#REF!</v>
      </c>
      <c r="DY50" s="41" t="e">
        <f t="shared" ref="DY50:EN69" si="48">DX50</f>
        <v>#REF!</v>
      </c>
      <c r="DZ50" s="41" t="e">
        <f t="shared" si="35"/>
        <v>#REF!</v>
      </c>
      <c r="EA50" s="41" t="e">
        <f t="shared" si="35"/>
        <v>#REF!</v>
      </c>
      <c r="EB50" s="41" t="e">
        <f t="shared" si="35"/>
        <v>#REF!</v>
      </c>
      <c r="EC50" s="41" t="e">
        <f t="shared" si="35"/>
        <v>#REF!</v>
      </c>
      <c r="ED50" s="41" t="e">
        <f t="shared" si="35"/>
        <v>#REF!</v>
      </c>
      <c r="EE50" s="41" t="e">
        <f t="shared" si="35"/>
        <v>#REF!</v>
      </c>
      <c r="EF50" s="41" t="e">
        <f t="shared" si="35"/>
        <v>#REF!</v>
      </c>
      <c r="EG50" s="41" t="e">
        <f t="shared" si="35"/>
        <v>#REF!</v>
      </c>
      <c r="EH50" s="41" t="e">
        <f t="shared" si="35"/>
        <v>#REF!</v>
      </c>
      <c r="EI50" s="41" t="e">
        <f t="shared" si="35"/>
        <v>#REF!</v>
      </c>
      <c r="EJ50" s="41" t="e">
        <f t="shared" si="35"/>
        <v>#REF!</v>
      </c>
      <c r="EK50" s="41" t="e">
        <f t="shared" si="35"/>
        <v>#REF!</v>
      </c>
      <c r="EL50" s="41" t="e">
        <f t="shared" si="35"/>
        <v>#REF!</v>
      </c>
      <c r="EM50" s="41" t="e">
        <f t="shared" si="35"/>
        <v>#REF!</v>
      </c>
      <c r="EN50" s="41" t="e">
        <f t="shared" si="35"/>
        <v>#REF!</v>
      </c>
      <c r="EO50" s="41" t="e">
        <f t="shared" si="35"/>
        <v>#REF!</v>
      </c>
      <c r="EP50" s="41" t="e">
        <f t="shared" si="42"/>
        <v>#REF!</v>
      </c>
      <c r="EQ50" s="41" t="e">
        <f t="shared" si="42"/>
        <v>#REF!</v>
      </c>
      <c r="ER50" s="41" t="e">
        <f t="shared" si="42"/>
        <v>#REF!</v>
      </c>
      <c r="ES50" s="41" t="e">
        <f t="shared" si="42"/>
        <v>#REF!</v>
      </c>
      <c r="ET50" s="41" t="e">
        <f t="shared" si="42"/>
        <v>#REF!</v>
      </c>
      <c r="EU50" s="41" t="e">
        <f t="shared" si="42"/>
        <v>#REF!</v>
      </c>
      <c r="EV50" s="41" t="e">
        <f t="shared" si="42"/>
        <v>#REF!</v>
      </c>
      <c r="EW50" s="41" t="e">
        <f t="shared" si="42"/>
        <v>#REF!</v>
      </c>
      <c r="EX50" s="41" t="e">
        <f t="shared" si="42"/>
        <v>#REF!</v>
      </c>
      <c r="EY50" s="41" t="e">
        <f t="shared" si="42"/>
        <v>#REF!</v>
      </c>
      <c r="EZ50" s="41" t="e">
        <f t="shared" si="42"/>
        <v>#REF!</v>
      </c>
      <c r="FA50" s="41" t="e">
        <f t="shared" si="42"/>
        <v>#REF!</v>
      </c>
      <c r="FB50" s="41" t="e">
        <f t="shared" si="42"/>
        <v>#REF!</v>
      </c>
      <c r="FC50" s="41" t="e">
        <f t="shared" si="42"/>
        <v>#REF!</v>
      </c>
      <c r="FD50" s="41" t="e">
        <f t="shared" si="42"/>
        <v>#REF!</v>
      </c>
      <c r="FE50" s="41" t="e">
        <f t="shared" ref="FE50:FT69" si="49">FD50</f>
        <v>#REF!</v>
      </c>
      <c r="FF50" s="41" t="e">
        <f t="shared" si="36"/>
        <v>#REF!</v>
      </c>
      <c r="FG50" s="41" t="e">
        <f t="shared" si="36"/>
        <v>#REF!</v>
      </c>
      <c r="FH50" s="41" t="e">
        <f t="shared" si="36"/>
        <v>#REF!</v>
      </c>
      <c r="FI50" s="41" t="e">
        <f t="shared" si="36"/>
        <v>#REF!</v>
      </c>
      <c r="FJ50" s="41" t="e">
        <f t="shared" si="36"/>
        <v>#REF!</v>
      </c>
      <c r="FK50" s="41" t="e">
        <f t="shared" si="36"/>
        <v>#REF!</v>
      </c>
      <c r="FL50" s="41" t="e">
        <f t="shared" si="36"/>
        <v>#REF!</v>
      </c>
      <c r="FM50" s="41" t="e">
        <f t="shared" si="36"/>
        <v>#REF!</v>
      </c>
      <c r="FN50" s="41" t="e">
        <f t="shared" si="36"/>
        <v>#REF!</v>
      </c>
      <c r="FO50" s="41" t="e">
        <f t="shared" si="36"/>
        <v>#REF!</v>
      </c>
      <c r="FP50" s="41" t="e">
        <f t="shared" si="36"/>
        <v>#REF!</v>
      </c>
      <c r="FQ50" s="41" t="e">
        <f t="shared" si="36"/>
        <v>#REF!</v>
      </c>
      <c r="FR50" s="41" t="e">
        <f t="shared" si="36"/>
        <v>#REF!</v>
      </c>
      <c r="FS50" s="41" t="e">
        <f t="shared" si="36"/>
        <v>#REF!</v>
      </c>
      <c r="FT50" s="41" t="e">
        <f t="shared" si="36"/>
        <v>#REF!</v>
      </c>
      <c r="FU50" s="41" t="e">
        <f t="shared" si="36"/>
        <v>#REF!</v>
      </c>
      <c r="FV50" s="41" t="e">
        <f t="shared" si="43"/>
        <v>#REF!</v>
      </c>
      <c r="FW50" s="41" t="e">
        <f t="shared" si="43"/>
        <v>#REF!</v>
      </c>
      <c r="FX50" s="41" t="e">
        <f t="shared" si="43"/>
        <v>#REF!</v>
      </c>
      <c r="FY50" s="41" t="e">
        <f t="shared" si="43"/>
        <v>#REF!</v>
      </c>
      <c r="FZ50" s="41" t="e">
        <f t="shared" si="43"/>
        <v>#REF!</v>
      </c>
      <c r="GA50" s="41" t="e">
        <f t="shared" si="43"/>
        <v>#REF!</v>
      </c>
      <c r="GB50" s="41" t="e">
        <f t="shared" si="43"/>
        <v>#REF!</v>
      </c>
      <c r="GC50" s="41" t="e">
        <f t="shared" si="43"/>
        <v>#REF!</v>
      </c>
      <c r="GD50" s="41" t="e">
        <f t="shared" si="43"/>
        <v>#REF!</v>
      </c>
      <c r="GE50" s="41" t="e">
        <f t="shared" si="43"/>
        <v>#REF!</v>
      </c>
      <c r="GF50" s="41" t="e">
        <f t="shared" si="43"/>
        <v>#REF!</v>
      </c>
      <c r="GG50" s="41" t="e">
        <f t="shared" si="43"/>
        <v>#REF!</v>
      </c>
      <c r="GH50" s="41" t="e">
        <f t="shared" si="43"/>
        <v>#REF!</v>
      </c>
      <c r="GI50" s="41" t="e">
        <f t="shared" si="43"/>
        <v>#REF!</v>
      </c>
      <c r="GJ50" s="41" t="e">
        <f t="shared" si="43"/>
        <v>#REF!</v>
      </c>
      <c r="GK50" s="41" t="e">
        <f t="shared" ref="GK50:GX70" si="50">GJ50</f>
        <v>#REF!</v>
      </c>
      <c r="GL50" s="41" t="e">
        <f t="shared" si="37"/>
        <v>#REF!</v>
      </c>
      <c r="GM50" s="41" t="e">
        <f t="shared" si="37"/>
        <v>#REF!</v>
      </c>
      <c r="GN50" s="41" t="e">
        <f t="shared" si="37"/>
        <v>#REF!</v>
      </c>
      <c r="GO50" s="41" t="e">
        <f t="shared" si="37"/>
        <v>#REF!</v>
      </c>
      <c r="GP50" s="41" t="e">
        <f t="shared" si="37"/>
        <v>#REF!</v>
      </c>
      <c r="GQ50" s="41" t="e">
        <f t="shared" si="37"/>
        <v>#REF!</v>
      </c>
      <c r="GR50" s="41" t="e">
        <f t="shared" si="37"/>
        <v>#REF!</v>
      </c>
      <c r="GS50" s="41" t="e">
        <f t="shared" si="37"/>
        <v>#REF!</v>
      </c>
      <c r="GT50" s="41" t="e">
        <f t="shared" si="37"/>
        <v>#REF!</v>
      </c>
      <c r="GU50" s="41" t="e">
        <f t="shared" si="37"/>
        <v>#REF!</v>
      </c>
      <c r="GV50" s="41" t="e">
        <f t="shared" si="37"/>
        <v>#REF!</v>
      </c>
      <c r="GW50" s="41" t="e">
        <f t="shared" si="37"/>
        <v>#REF!</v>
      </c>
      <c r="GX50" s="41" t="e">
        <f t="shared" si="37"/>
        <v>#REF!</v>
      </c>
      <c r="GY50" s="41" t="e">
        <f t="shared" si="37"/>
        <v>#REF!</v>
      </c>
      <c r="GZ50" s="41" t="e">
        <f t="shared" si="37"/>
        <v>#REF!</v>
      </c>
      <c r="HA50" s="41" t="e">
        <f t="shared" si="37"/>
        <v>#REF!</v>
      </c>
      <c r="HB50" s="41" t="e">
        <f t="shared" si="44"/>
        <v>#REF!</v>
      </c>
      <c r="HC50" s="41" t="e">
        <f t="shared" si="44"/>
        <v>#REF!</v>
      </c>
      <c r="HD50" s="41" t="e">
        <f t="shared" si="44"/>
        <v>#REF!</v>
      </c>
      <c r="HE50" s="41" t="e">
        <f t="shared" si="44"/>
        <v>#REF!</v>
      </c>
      <c r="HF50" s="41" t="e">
        <f t="shared" si="44"/>
        <v>#REF!</v>
      </c>
      <c r="HG50" s="41" t="e">
        <f t="shared" si="44"/>
        <v>#REF!</v>
      </c>
      <c r="HH50" s="41" t="e">
        <f t="shared" si="44"/>
        <v>#REF!</v>
      </c>
      <c r="HI50" s="41" t="e">
        <f t="shared" si="44"/>
        <v>#REF!</v>
      </c>
      <c r="HJ50" s="41" t="e">
        <f t="shared" si="44"/>
        <v>#REF!</v>
      </c>
    </row>
    <row r="51" spans="1:218" ht="14.4" x14ac:dyDescent="0.3">
      <c r="A51" s="42">
        <v>48</v>
      </c>
      <c r="B51" s="43" t="e">
        <f>'CMM3 - AUX CALC'!$AW$67</f>
        <v>#REF!</v>
      </c>
      <c r="AX51" s="41" t="e">
        <f>$B51/(_xlfn.SINGLE(PrazoConcessao)*12-AX$3+1)</f>
        <v>#REF!</v>
      </c>
      <c r="AY51" s="41" t="e">
        <f t="shared" ref="AY51" si="51">AX51</f>
        <v>#REF!</v>
      </c>
      <c r="AZ51" s="41" t="e">
        <f t="shared" si="45"/>
        <v>#REF!</v>
      </c>
      <c r="BA51" s="41" t="e">
        <f t="shared" si="45"/>
        <v>#REF!</v>
      </c>
      <c r="BB51" s="41" t="e">
        <f t="shared" si="45"/>
        <v>#REF!</v>
      </c>
      <c r="BC51" s="41" t="e">
        <f t="shared" si="45"/>
        <v>#REF!</v>
      </c>
      <c r="BD51" s="41" t="e">
        <f t="shared" si="45"/>
        <v>#REF!</v>
      </c>
      <c r="BE51" s="41" t="e">
        <f t="shared" si="45"/>
        <v>#REF!</v>
      </c>
      <c r="BF51" s="41" t="e">
        <f t="shared" si="45"/>
        <v>#REF!</v>
      </c>
      <c r="BG51" s="41" t="e">
        <f t="shared" si="45"/>
        <v>#REF!</v>
      </c>
      <c r="BH51" s="41" t="e">
        <f t="shared" si="45"/>
        <v>#REF!</v>
      </c>
      <c r="BI51" s="41" t="e">
        <f t="shared" si="45"/>
        <v>#REF!</v>
      </c>
      <c r="BJ51" s="41" t="e">
        <f t="shared" si="45"/>
        <v>#REF!</v>
      </c>
      <c r="BK51" s="41" t="e">
        <f t="shared" si="45"/>
        <v>#REF!</v>
      </c>
      <c r="BL51" s="41" t="e">
        <f t="shared" si="45"/>
        <v>#REF!</v>
      </c>
      <c r="BM51" s="41" t="e">
        <f t="shared" si="45"/>
        <v>#REF!</v>
      </c>
      <c r="BN51" s="41" t="e">
        <f t="shared" si="45"/>
        <v>#REF!</v>
      </c>
      <c r="BO51" s="41" t="e">
        <f t="shared" si="45"/>
        <v>#REF!</v>
      </c>
      <c r="BP51" s="41" t="e">
        <f t="shared" ref="BP51:CE69" si="52">BO51</f>
        <v>#REF!</v>
      </c>
      <c r="BQ51" s="41" t="e">
        <f t="shared" si="52"/>
        <v>#REF!</v>
      </c>
      <c r="BR51" s="41" t="e">
        <f t="shared" si="52"/>
        <v>#REF!</v>
      </c>
      <c r="BS51" s="41" t="e">
        <f t="shared" si="52"/>
        <v>#REF!</v>
      </c>
      <c r="BT51" s="41" t="e">
        <f t="shared" si="52"/>
        <v>#REF!</v>
      </c>
      <c r="BU51" s="41" t="e">
        <f t="shared" si="52"/>
        <v>#REF!</v>
      </c>
      <c r="BV51" s="41" t="e">
        <f t="shared" si="52"/>
        <v>#REF!</v>
      </c>
      <c r="BW51" s="41" t="e">
        <f t="shared" si="52"/>
        <v>#REF!</v>
      </c>
      <c r="BX51" s="41" t="e">
        <f t="shared" si="52"/>
        <v>#REF!</v>
      </c>
      <c r="BY51" s="41" t="e">
        <f t="shared" si="52"/>
        <v>#REF!</v>
      </c>
      <c r="BZ51" s="41" t="e">
        <f t="shared" si="52"/>
        <v>#REF!</v>
      </c>
      <c r="CA51" s="41" t="e">
        <f t="shared" si="52"/>
        <v>#REF!</v>
      </c>
      <c r="CB51" s="41" t="e">
        <f t="shared" si="52"/>
        <v>#REF!</v>
      </c>
      <c r="CC51" s="41" t="e">
        <f t="shared" si="46"/>
        <v>#REF!</v>
      </c>
      <c r="CD51" s="41" t="e">
        <f t="shared" si="46"/>
        <v>#REF!</v>
      </c>
      <c r="CE51" s="41" t="e">
        <f t="shared" si="46"/>
        <v>#REF!</v>
      </c>
      <c r="CF51" s="41" t="e">
        <f t="shared" si="46"/>
        <v>#REF!</v>
      </c>
      <c r="CG51" s="41" t="e">
        <f t="shared" si="46"/>
        <v>#REF!</v>
      </c>
      <c r="CH51" s="41" t="e">
        <f t="shared" si="46"/>
        <v>#REF!</v>
      </c>
      <c r="CI51" s="41" t="e">
        <f t="shared" si="46"/>
        <v>#REF!</v>
      </c>
      <c r="CJ51" s="41" t="e">
        <f t="shared" si="46"/>
        <v>#REF!</v>
      </c>
      <c r="CK51" s="41" t="e">
        <f t="shared" si="46"/>
        <v>#REF!</v>
      </c>
      <c r="CL51" s="41" t="e">
        <f t="shared" si="46"/>
        <v>#REF!</v>
      </c>
      <c r="CM51" s="41" t="e">
        <f t="shared" si="46"/>
        <v>#REF!</v>
      </c>
      <c r="CN51" s="41" t="e">
        <f t="shared" si="46"/>
        <v>#REF!</v>
      </c>
      <c r="CO51" s="41" t="e">
        <f t="shared" si="46"/>
        <v>#REF!</v>
      </c>
      <c r="CP51" s="41" t="e">
        <f t="shared" si="46"/>
        <v>#REF!</v>
      </c>
      <c r="CQ51" s="41" t="e">
        <f t="shared" si="46"/>
        <v>#REF!</v>
      </c>
      <c r="CR51" s="41" t="e">
        <f t="shared" si="46"/>
        <v>#REF!</v>
      </c>
      <c r="CS51" s="41" t="e">
        <f t="shared" si="47"/>
        <v>#REF!</v>
      </c>
      <c r="CT51" s="41" t="e">
        <f t="shared" si="34"/>
        <v>#REF!</v>
      </c>
      <c r="CU51" s="41" t="e">
        <f t="shared" si="34"/>
        <v>#REF!</v>
      </c>
      <c r="CV51" s="41" t="e">
        <f t="shared" si="34"/>
        <v>#REF!</v>
      </c>
      <c r="CW51" s="41" t="e">
        <f t="shared" si="34"/>
        <v>#REF!</v>
      </c>
      <c r="CX51" s="41" t="e">
        <f t="shared" si="34"/>
        <v>#REF!</v>
      </c>
      <c r="CY51" s="41" t="e">
        <f t="shared" si="34"/>
        <v>#REF!</v>
      </c>
      <c r="CZ51" s="41" t="e">
        <f t="shared" si="34"/>
        <v>#REF!</v>
      </c>
      <c r="DA51" s="41" t="e">
        <f t="shared" si="34"/>
        <v>#REF!</v>
      </c>
      <c r="DB51" s="41" t="e">
        <f t="shared" si="34"/>
        <v>#REF!</v>
      </c>
      <c r="DC51" s="41" t="e">
        <f t="shared" si="34"/>
        <v>#REF!</v>
      </c>
      <c r="DD51" s="41" t="e">
        <f t="shared" si="34"/>
        <v>#REF!</v>
      </c>
      <c r="DE51" s="41" t="e">
        <f t="shared" si="34"/>
        <v>#REF!</v>
      </c>
      <c r="DF51" s="41" t="e">
        <f t="shared" si="34"/>
        <v>#REF!</v>
      </c>
      <c r="DG51" s="41" t="e">
        <f t="shared" ref="DG51:DV66" si="53">DF51</f>
        <v>#REF!</v>
      </c>
      <c r="DH51" s="41" t="e">
        <f t="shared" si="53"/>
        <v>#REF!</v>
      </c>
      <c r="DI51" s="41" t="e">
        <f t="shared" si="53"/>
        <v>#REF!</v>
      </c>
      <c r="DJ51" s="41" t="e">
        <f t="shared" si="53"/>
        <v>#REF!</v>
      </c>
      <c r="DK51" s="41" t="e">
        <f t="shared" si="53"/>
        <v>#REF!</v>
      </c>
      <c r="DL51" s="41" t="e">
        <f t="shared" si="53"/>
        <v>#REF!</v>
      </c>
      <c r="DM51" s="41" t="e">
        <f t="shared" si="53"/>
        <v>#REF!</v>
      </c>
      <c r="DN51" s="41" t="e">
        <f t="shared" si="53"/>
        <v>#REF!</v>
      </c>
      <c r="DO51" s="41" t="e">
        <f t="shared" si="53"/>
        <v>#REF!</v>
      </c>
      <c r="DP51" s="41" t="e">
        <f t="shared" si="53"/>
        <v>#REF!</v>
      </c>
      <c r="DQ51" s="41" t="e">
        <f t="shared" si="53"/>
        <v>#REF!</v>
      </c>
      <c r="DR51" s="41" t="e">
        <f t="shared" si="53"/>
        <v>#REF!</v>
      </c>
      <c r="DS51" s="41" t="e">
        <f t="shared" si="53"/>
        <v>#REF!</v>
      </c>
      <c r="DT51" s="41" t="e">
        <f t="shared" si="53"/>
        <v>#REF!</v>
      </c>
      <c r="DU51" s="41" t="e">
        <f t="shared" si="53"/>
        <v>#REF!</v>
      </c>
      <c r="DV51" s="41" t="e">
        <f t="shared" si="53"/>
        <v>#REF!</v>
      </c>
      <c r="DW51" s="41" t="e">
        <f t="shared" ref="DW51:EI86" si="54">DV51</f>
        <v>#REF!</v>
      </c>
      <c r="DX51" s="41" t="e">
        <f t="shared" si="54"/>
        <v>#REF!</v>
      </c>
      <c r="DY51" s="41" t="e">
        <f t="shared" si="48"/>
        <v>#REF!</v>
      </c>
      <c r="DZ51" s="41" t="e">
        <f t="shared" si="35"/>
        <v>#REF!</v>
      </c>
      <c r="EA51" s="41" t="e">
        <f t="shared" si="35"/>
        <v>#REF!</v>
      </c>
      <c r="EB51" s="41" t="e">
        <f t="shared" si="35"/>
        <v>#REF!</v>
      </c>
      <c r="EC51" s="41" t="e">
        <f t="shared" si="35"/>
        <v>#REF!</v>
      </c>
      <c r="ED51" s="41" t="e">
        <f t="shared" si="35"/>
        <v>#REF!</v>
      </c>
      <c r="EE51" s="41" t="e">
        <f t="shared" si="35"/>
        <v>#REF!</v>
      </c>
      <c r="EF51" s="41" t="e">
        <f t="shared" si="35"/>
        <v>#REF!</v>
      </c>
      <c r="EG51" s="41" t="e">
        <f t="shared" si="35"/>
        <v>#REF!</v>
      </c>
      <c r="EH51" s="41" t="e">
        <f t="shared" si="35"/>
        <v>#REF!</v>
      </c>
      <c r="EI51" s="41" t="e">
        <f t="shared" si="35"/>
        <v>#REF!</v>
      </c>
      <c r="EJ51" s="41" t="e">
        <f t="shared" si="35"/>
        <v>#REF!</v>
      </c>
      <c r="EK51" s="41" t="e">
        <f t="shared" si="35"/>
        <v>#REF!</v>
      </c>
      <c r="EL51" s="41" t="e">
        <f t="shared" si="35"/>
        <v>#REF!</v>
      </c>
      <c r="EM51" s="41" t="e">
        <f t="shared" ref="EM51:FB66" si="55">EL51</f>
        <v>#REF!</v>
      </c>
      <c r="EN51" s="41" t="e">
        <f t="shared" si="55"/>
        <v>#REF!</v>
      </c>
      <c r="EO51" s="41" t="e">
        <f t="shared" si="55"/>
        <v>#REF!</v>
      </c>
      <c r="EP51" s="41" t="e">
        <f t="shared" si="55"/>
        <v>#REF!</v>
      </c>
      <c r="EQ51" s="41" t="e">
        <f t="shared" si="55"/>
        <v>#REF!</v>
      </c>
      <c r="ER51" s="41" t="e">
        <f t="shared" si="55"/>
        <v>#REF!</v>
      </c>
      <c r="ES51" s="41" t="e">
        <f t="shared" si="55"/>
        <v>#REF!</v>
      </c>
      <c r="ET51" s="41" t="e">
        <f t="shared" si="55"/>
        <v>#REF!</v>
      </c>
      <c r="EU51" s="41" t="e">
        <f t="shared" si="55"/>
        <v>#REF!</v>
      </c>
      <c r="EV51" s="41" t="e">
        <f t="shared" si="55"/>
        <v>#REF!</v>
      </c>
      <c r="EW51" s="41" t="e">
        <f t="shared" si="55"/>
        <v>#REF!</v>
      </c>
      <c r="EX51" s="41" t="e">
        <f t="shared" si="55"/>
        <v>#REF!</v>
      </c>
      <c r="EY51" s="41" t="e">
        <f t="shared" si="55"/>
        <v>#REF!</v>
      </c>
      <c r="EZ51" s="41" t="e">
        <f t="shared" si="55"/>
        <v>#REF!</v>
      </c>
      <c r="FA51" s="41" t="e">
        <f t="shared" si="55"/>
        <v>#REF!</v>
      </c>
      <c r="FB51" s="41" t="e">
        <f t="shared" si="55"/>
        <v>#REF!</v>
      </c>
      <c r="FC51" s="41" t="e">
        <f t="shared" ref="FC51:FO86" si="56">FB51</f>
        <v>#REF!</v>
      </c>
      <c r="FD51" s="41" t="e">
        <f t="shared" si="56"/>
        <v>#REF!</v>
      </c>
      <c r="FE51" s="41" t="e">
        <f t="shared" si="49"/>
        <v>#REF!</v>
      </c>
      <c r="FF51" s="41" t="e">
        <f t="shared" si="36"/>
        <v>#REF!</v>
      </c>
      <c r="FG51" s="41" t="e">
        <f t="shared" si="36"/>
        <v>#REF!</v>
      </c>
      <c r="FH51" s="41" t="e">
        <f t="shared" si="36"/>
        <v>#REF!</v>
      </c>
      <c r="FI51" s="41" t="e">
        <f t="shared" si="36"/>
        <v>#REF!</v>
      </c>
      <c r="FJ51" s="41" t="e">
        <f t="shared" si="36"/>
        <v>#REF!</v>
      </c>
      <c r="FK51" s="41" t="e">
        <f t="shared" si="36"/>
        <v>#REF!</v>
      </c>
      <c r="FL51" s="41" t="e">
        <f t="shared" si="36"/>
        <v>#REF!</v>
      </c>
      <c r="FM51" s="41" t="e">
        <f t="shared" si="36"/>
        <v>#REF!</v>
      </c>
      <c r="FN51" s="41" t="e">
        <f t="shared" si="36"/>
        <v>#REF!</v>
      </c>
      <c r="FO51" s="41" t="e">
        <f t="shared" si="36"/>
        <v>#REF!</v>
      </c>
      <c r="FP51" s="41" t="e">
        <f t="shared" si="36"/>
        <v>#REF!</v>
      </c>
      <c r="FQ51" s="41" t="e">
        <f t="shared" si="36"/>
        <v>#REF!</v>
      </c>
      <c r="FR51" s="41" t="e">
        <f t="shared" si="36"/>
        <v>#REF!</v>
      </c>
      <c r="FS51" s="41" t="e">
        <f t="shared" ref="FS51:GH66" si="57">FR51</f>
        <v>#REF!</v>
      </c>
      <c r="FT51" s="41" t="e">
        <f t="shared" si="57"/>
        <v>#REF!</v>
      </c>
      <c r="FU51" s="41" t="e">
        <f t="shared" si="57"/>
        <v>#REF!</v>
      </c>
      <c r="FV51" s="41" t="e">
        <f t="shared" si="57"/>
        <v>#REF!</v>
      </c>
      <c r="FW51" s="41" t="e">
        <f t="shared" si="57"/>
        <v>#REF!</v>
      </c>
      <c r="FX51" s="41" t="e">
        <f t="shared" si="57"/>
        <v>#REF!</v>
      </c>
      <c r="FY51" s="41" t="e">
        <f t="shared" si="57"/>
        <v>#REF!</v>
      </c>
      <c r="FZ51" s="41" t="e">
        <f t="shared" si="57"/>
        <v>#REF!</v>
      </c>
      <c r="GA51" s="41" t="e">
        <f t="shared" si="57"/>
        <v>#REF!</v>
      </c>
      <c r="GB51" s="41" t="e">
        <f t="shared" si="57"/>
        <v>#REF!</v>
      </c>
      <c r="GC51" s="41" t="e">
        <f t="shared" si="57"/>
        <v>#REF!</v>
      </c>
      <c r="GD51" s="41" t="e">
        <f t="shared" si="57"/>
        <v>#REF!</v>
      </c>
      <c r="GE51" s="41" t="e">
        <f t="shared" si="57"/>
        <v>#REF!</v>
      </c>
      <c r="GF51" s="41" t="e">
        <f t="shared" si="57"/>
        <v>#REF!</v>
      </c>
      <c r="GG51" s="41" t="e">
        <f t="shared" si="57"/>
        <v>#REF!</v>
      </c>
      <c r="GH51" s="41" t="e">
        <f t="shared" si="57"/>
        <v>#REF!</v>
      </c>
      <c r="GI51" s="41" t="e">
        <f t="shared" ref="GI51:GS104" si="58">GH51</f>
        <v>#REF!</v>
      </c>
      <c r="GJ51" s="41" t="e">
        <f t="shared" si="58"/>
        <v>#REF!</v>
      </c>
      <c r="GK51" s="41" t="e">
        <f t="shared" si="50"/>
        <v>#REF!</v>
      </c>
      <c r="GL51" s="41" t="e">
        <f t="shared" si="37"/>
        <v>#REF!</v>
      </c>
      <c r="GM51" s="41" t="e">
        <f t="shared" si="37"/>
        <v>#REF!</v>
      </c>
      <c r="GN51" s="41" t="e">
        <f t="shared" si="37"/>
        <v>#REF!</v>
      </c>
      <c r="GO51" s="41" t="e">
        <f t="shared" si="37"/>
        <v>#REF!</v>
      </c>
      <c r="GP51" s="41" t="e">
        <f t="shared" si="37"/>
        <v>#REF!</v>
      </c>
      <c r="GQ51" s="41" t="e">
        <f t="shared" si="37"/>
        <v>#REF!</v>
      </c>
      <c r="GR51" s="41" t="e">
        <f t="shared" si="37"/>
        <v>#REF!</v>
      </c>
      <c r="GS51" s="41" t="e">
        <f t="shared" si="37"/>
        <v>#REF!</v>
      </c>
      <c r="GT51" s="41" t="e">
        <f t="shared" si="37"/>
        <v>#REF!</v>
      </c>
      <c r="GU51" s="41" t="e">
        <f t="shared" si="37"/>
        <v>#REF!</v>
      </c>
      <c r="GV51" s="41" t="e">
        <f t="shared" si="37"/>
        <v>#REF!</v>
      </c>
      <c r="GW51" s="41" t="e">
        <f t="shared" si="37"/>
        <v>#REF!</v>
      </c>
      <c r="GX51" s="41" t="e">
        <f t="shared" si="37"/>
        <v>#REF!</v>
      </c>
      <c r="GY51" s="41" t="e">
        <f t="shared" ref="GY51:HD99" si="59">GX51</f>
        <v>#REF!</v>
      </c>
      <c r="GZ51" s="41" t="e">
        <f t="shared" si="59"/>
        <v>#REF!</v>
      </c>
      <c r="HA51" s="41" t="e">
        <f t="shared" si="59"/>
        <v>#REF!</v>
      </c>
      <c r="HB51" s="41" t="e">
        <f t="shared" si="44"/>
        <v>#REF!</v>
      </c>
      <c r="HC51" s="41" t="e">
        <f t="shared" si="44"/>
        <v>#REF!</v>
      </c>
      <c r="HD51" s="41" t="e">
        <f t="shared" si="44"/>
        <v>#REF!</v>
      </c>
      <c r="HE51" s="41" t="e">
        <f t="shared" si="44"/>
        <v>#REF!</v>
      </c>
      <c r="HF51" s="41" t="e">
        <f t="shared" si="44"/>
        <v>#REF!</v>
      </c>
      <c r="HG51" s="41" t="e">
        <f t="shared" si="44"/>
        <v>#REF!</v>
      </c>
      <c r="HH51" s="41" t="e">
        <f t="shared" si="44"/>
        <v>#REF!</v>
      </c>
      <c r="HI51" s="41" t="e">
        <f t="shared" si="44"/>
        <v>#REF!</v>
      </c>
      <c r="HJ51" s="41" t="e">
        <f t="shared" si="44"/>
        <v>#REF!</v>
      </c>
    </row>
    <row r="52" spans="1:218" ht="14.4" x14ac:dyDescent="0.3">
      <c r="A52" s="42">
        <v>49</v>
      </c>
      <c r="B52" s="43" t="e">
        <f>'CMM3 - AUX CALC'!$AX$67</f>
        <v>#REF!</v>
      </c>
      <c r="AY52" s="41" t="e">
        <f>$B52/(_xlfn.SINGLE(PrazoConcessao)*12-AY$3+1)</f>
        <v>#REF!</v>
      </c>
      <c r="AZ52" s="41" t="e">
        <f t="shared" si="45"/>
        <v>#REF!</v>
      </c>
      <c r="BA52" s="41" t="e">
        <f t="shared" si="45"/>
        <v>#REF!</v>
      </c>
      <c r="BB52" s="41" t="e">
        <f t="shared" si="45"/>
        <v>#REF!</v>
      </c>
      <c r="BC52" s="41" t="e">
        <f t="shared" si="45"/>
        <v>#REF!</v>
      </c>
      <c r="BD52" s="41" t="e">
        <f t="shared" si="45"/>
        <v>#REF!</v>
      </c>
      <c r="BE52" s="41" t="e">
        <f t="shared" si="45"/>
        <v>#REF!</v>
      </c>
      <c r="BF52" s="41" t="e">
        <f t="shared" si="45"/>
        <v>#REF!</v>
      </c>
      <c r="BG52" s="41" t="e">
        <f t="shared" si="45"/>
        <v>#REF!</v>
      </c>
      <c r="BH52" s="41" t="e">
        <f t="shared" si="45"/>
        <v>#REF!</v>
      </c>
      <c r="BI52" s="41" t="e">
        <f t="shared" si="45"/>
        <v>#REF!</v>
      </c>
      <c r="BJ52" s="41" t="e">
        <f t="shared" si="45"/>
        <v>#REF!</v>
      </c>
      <c r="BK52" s="41" t="e">
        <f t="shared" si="45"/>
        <v>#REF!</v>
      </c>
      <c r="BL52" s="41" t="e">
        <f t="shared" si="45"/>
        <v>#REF!</v>
      </c>
      <c r="BM52" s="41" t="e">
        <f t="shared" si="45"/>
        <v>#REF!</v>
      </c>
      <c r="BN52" s="41" t="e">
        <f t="shared" si="45"/>
        <v>#REF!</v>
      </c>
      <c r="BO52" s="41" t="e">
        <f t="shared" si="45"/>
        <v>#REF!</v>
      </c>
      <c r="BP52" s="41" t="e">
        <f t="shared" si="52"/>
        <v>#REF!</v>
      </c>
      <c r="BQ52" s="41" t="e">
        <f t="shared" si="52"/>
        <v>#REF!</v>
      </c>
      <c r="BR52" s="41" t="e">
        <f t="shared" si="52"/>
        <v>#REF!</v>
      </c>
      <c r="BS52" s="41" t="e">
        <f t="shared" si="52"/>
        <v>#REF!</v>
      </c>
      <c r="BT52" s="41" t="e">
        <f t="shared" si="52"/>
        <v>#REF!</v>
      </c>
      <c r="BU52" s="41" t="e">
        <f t="shared" si="52"/>
        <v>#REF!</v>
      </c>
      <c r="BV52" s="41" t="e">
        <f t="shared" si="52"/>
        <v>#REF!</v>
      </c>
      <c r="BW52" s="41" t="e">
        <f t="shared" si="52"/>
        <v>#REF!</v>
      </c>
      <c r="BX52" s="41" t="e">
        <f t="shared" si="52"/>
        <v>#REF!</v>
      </c>
      <c r="BY52" s="41" t="e">
        <f t="shared" si="52"/>
        <v>#REF!</v>
      </c>
      <c r="BZ52" s="41" t="e">
        <f t="shared" si="52"/>
        <v>#REF!</v>
      </c>
      <c r="CA52" s="41" t="e">
        <f t="shared" si="52"/>
        <v>#REF!</v>
      </c>
      <c r="CB52" s="41" t="e">
        <f t="shared" si="52"/>
        <v>#REF!</v>
      </c>
      <c r="CC52" s="41" t="e">
        <f t="shared" si="46"/>
        <v>#REF!</v>
      </c>
      <c r="CD52" s="41" t="e">
        <f t="shared" si="46"/>
        <v>#REF!</v>
      </c>
      <c r="CE52" s="41" t="e">
        <f t="shared" si="46"/>
        <v>#REF!</v>
      </c>
      <c r="CF52" s="41" t="e">
        <f t="shared" si="46"/>
        <v>#REF!</v>
      </c>
      <c r="CG52" s="41" t="e">
        <f t="shared" si="46"/>
        <v>#REF!</v>
      </c>
      <c r="CH52" s="41" t="e">
        <f t="shared" si="46"/>
        <v>#REF!</v>
      </c>
      <c r="CI52" s="41" t="e">
        <f t="shared" si="46"/>
        <v>#REF!</v>
      </c>
      <c r="CJ52" s="41" t="e">
        <f t="shared" si="46"/>
        <v>#REF!</v>
      </c>
      <c r="CK52" s="41" t="e">
        <f t="shared" si="46"/>
        <v>#REF!</v>
      </c>
      <c r="CL52" s="41" t="e">
        <f t="shared" si="46"/>
        <v>#REF!</v>
      </c>
      <c r="CM52" s="41" t="e">
        <f t="shared" si="46"/>
        <v>#REF!</v>
      </c>
      <c r="CN52" s="41" t="e">
        <f t="shared" si="46"/>
        <v>#REF!</v>
      </c>
      <c r="CO52" s="41" t="e">
        <f t="shared" si="46"/>
        <v>#REF!</v>
      </c>
      <c r="CP52" s="41" t="e">
        <f t="shared" si="46"/>
        <v>#REF!</v>
      </c>
      <c r="CQ52" s="41" t="e">
        <f t="shared" si="46"/>
        <v>#REF!</v>
      </c>
      <c r="CR52" s="41" t="e">
        <f t="shared" si="46"/>
        <v>#REF!</v>
      </c>
      <c r="CS52" s="41" t="e">
        <f t="shared" si="47"/>
        <v>#REF!</v>
      </c>
      <c r="CT52" s="41" t="e">
        <f t="shared" si="47"/>
        <v>#REF!</v>
      </c>
      <c r="CU52" s="41" t="e">
        <f t="shared" si="47"/>
        <v>#REF!</v>
      </c>
      <c r="CV52" s="41" t="e">
        <f t="shared" si="47"/>
        <v>#REF!</v>
      </c>
      <c r="CW52" s="41" t="e">
        <f t="shared" si="47"/>
        <v>#REF!</v>
      </c>
      <c r="CX52" s="41" t="e">
        <f t="shared" si="47"/>
        <v>#REF!</v>
      </c>
      <c r="CY52" s="41" t="e">
        <f t="shared" si="47"/>
        <v>#REF!</v>
      </c>
      <c r="CZ52" s="41" t="e">
        <f t="shared" si="47"/>
        <v>#REF!</v>
      </c>
      <c r="DA52" s="41" t="e">
        <f t="shared" si="47"/>
        <v>#REF!</v>
      </c>
      <c r="DB52" s="41" t="e">
        <f t="shared" si="47"/>
        <v>#REF!</v>
      </c>
      <c r="DC52" s="41" t="e">
        <f t="shared" si="47"/>
        <v>#REF!</v>
      </c>
      <c r="DD52" s="41" t="e">
        <f t="shared" si="47"/>
        <v>#REF!</v>
      </c>
      <c r="DE52" s="41" t="e">
        <f t="shared" si="47"/>
        <v>#REF!</v>
      </c>
      <c r="DF52" s="41" t="e">
        <f t="shared" si="47"/>
        <v>#REF!</v>
      </c>
      <c r="DG52" s="41" t="e">
        <f t="shared" si="53"/>
        <v>#REF!</v>
      </c>
      <c r="DH52" s="41" t="e">
        <f t="shared" si="53"/>
        <v>#REF!</v>
      </c>
      <c r="DI52" s="41" t="e">
        <f t="shared" si="53"/>
        <v>#REF!</v>
      </c>
      <c r="DJ52" s="41" t="e">
        <f t="shared" si="53"/>
        <v>#REF!</v>
      </c>
      <c r="DK52" s="41" t="e">
        <f t="shared" si="53"/>
        <v>#REF!</v>
      </c>
      <c r="DL52" s="41" t="e">
        <f t="shared" si="53"/>
        <v>#REF!</v>
      </c>
      <c r="DM52" s="41" t="e">
        <f t="shared" si="53"/>
        <v>#REF!</v>
      </c>
      <c r="DN52" s="41" t="e">
        <f t="shared" si="53"/>
        <v>#REF!</v>
      </c>
      <c r="DO52" s="41" t="e">
        <f t="shared" si="53"/>
        <v>#REF!</v>
      </c>
      <c r="DP52" s="41" t="e">
        <f t="shared" si="53"/>
        <v>#REF!</v>
      </c>
      <c r="DQ52" s="41" t="e">
        <f t="shared" si="53"/>
        <v>#REF!</v>
      </c>
      <c r="DR52" s="41" t="e">
        <f t="shared" si="53"/>
        <v>#REF!</v>
      </c>
      <c r="DS52" s="41" t="e">
        <f t="shared" si="53"/>
        <v>#REF!</v>
      </c>
      <c r="DT52" s="41" t="e">
        <f t="shared" si="53"/>
        <v>#REF!</v>
      </c>
      <c r="DU52" s="41" t="e">
        <f t="shared" si="53"/>
        <v>#REF!</v>
      </c>
      <c r="DV52" s="41" t="e">
        <f t="shared" si="53"/>
        <v>#REF!</v>
      </c>
      <c r="DW52" s="41" t="e">
        <f t="shared" si="54"/>
        <v>#REF!</v>
      </c>
      <c r="DX52" s="41" t="e">
        <f t="shared" si="54"/>
        <v>#REF!</v>
      </c>
      <c r="DY52" s="41" t="e">
        <f t="shared" si="48"/>
        <v>#REF!</v>
      </c>
      <c r="DZ52" s="41" t="e">
        <f t="shared" si="48"/>
        <v>#REF!</v>
      </c>
      <c r="EA52" s="41" t="e">
        <f t="shared" si="48"/>
        <v>#REF!</v>
      </c>
      <c r="EB52" s="41" t="e">
        <f t="shared" si="48"/>
        <v>#REF!</v>
      </c>
      <c r="EC52" s="41" t="e">
        <f t="shared" si="48"/>
        <v>#REF!</v>
      </c>
      <c r="ED52" s="41" t="e">
        <f t="shared" si="48"/>
        <v>#REF!</v>
      </c>
      <c r="EE52" s="41" t="e">
        <f t="shared" si="48"/>
        <v>#REF!</v>
      </c>
      <c r="EF52" s="41" t="e">
        <f t="shared" si="48"/>
        <v>#REF!</v>
      </c>
      <c r="EG52" s="41" t="e">
        <f t="shared" si="48"/>
        <v>#REF!</v>
      </c>
      <c r="EH52" s="41" t="e">
        <f t="shared" si="48"/>
        <v>#REF!</v>
      </c>
      <c r="EI52" s="41" t="e">
        <f t="shared" si="48"/>
        <v>#REF!</v>
      </c>
      <c r="EJ52" s="41" t="e">
        <f t="shared" si="48"/>
        <v>#REF!</v>
      </c>
      <c r="EK52" s="41" t="e">
        <f t="shared" si="48"/>
        <v>#REF!</v>
      </c>
      <c r="EL52" s="41" t="e">
        <f t="shared" si="48"/>
        <v>#REF!</v>
      </c>
      <c r="EM52" s="41" t="e">
        <f t="shared" si="55"/>
        <v>#REF!</v>
      </c>
      <c r="EN52" s="41" t="e">
        <f t="shared" si="55"/>
        <v>#REF!</v>
      </c>
      <c r="EO52" s="41" t="e">
        <f t="shared" si="55"/>
        <v>#REF!</v>
      </c>
      <c r="EP52" s="41" t="e">
        <f t="shared" si="55"/>
        <v>#REF!</v>
      </c>
      <c r="EQ52" s="41" t="e">
        <f t="shared" si="55"/>
        <v>#REF!</v>
      </c>
      <c r="ER52" s="41" t="e">
        <f t="shared" si="55"/>
        <v>#REF!</v>
      </c>
      <c r="ES52" s="41" t="e">
        <f t="shared" si="55"/>
        <v>#REF!</v>
      </c>
      <c r="ET52" s="41" t="e">
        <f t="shared" si="55"/>
        <v>#REF!</v>
      </c>
      <c r="EU52" s="41" t="e">
        <f t="shared" si="55"/>
        <v>#REF!</v>
      </c>
      <c r="EV52" s="41" t="e">
        <f t="shared" si="55"/>
        <v>#REF!</v>
      </c>
      <c r="EW52" s="41" t="e">
        <f t="shared" si="55"/>
        <v>#REF!</v>
      </c>
      <c r="EX52" s="41" t="e">
        <f t="shared" si="55"/>
        <v>#REF!</v>
      </c>
      <c r="EY52" s="41" t="e">
        <f t="shared" si="55"/>
        <v>#REF!</v>
      </c>
      <c r="EZ52" s="41" t="e">
        <f t="shared" si="55"/>
        <v>#REF!</v>
      </c>
      <c r="FA52" s="41" t="e">
        <f t="shared" si="55"/>
        <v>#REF!</v>
      </c>
      <c r="FB52" s="41" t="e">
        <f t="shared" si="55"/>
        <v>#REF!</v>
      </c>
      <c r="FC52" s="41" t="e">
        <f t="shared" si="56"/>
        <v>#REF!</v>
      </c>
      <c r="FD52" s="41" t="e">
        <f t="shared" si="56"/>
        <v>#REF!</v>
      </c>
      <c r="FE52" s="41" t="e">
        <f t="shared" si="49"/>
        <v>#REF!</v>
      </c>
      <c r="FF52" s="41" t="e">
        <f t="shared" si="49"/>
        <v>#REF!</v>
      </c>
      <c r="FG52" s="41" t="e">
        <f t="shared" si="49"/>
        <v>#REF!</v>
      </c>
      <c r="FH52" s="41" t="e">
        <f t="shared" si="49"/>
        <v>#REF!</v>
      </c>
      <c r="FI52" s="41" t="e">
        <f t="shared" si="49"/>
        <v>#REF!</v>
      </c>
      <c r="FJ52" s="41" t="e">
        <f t="shared" si="49"/>
        <v>#REF!</v>
      </c>
      <c r="FK52" s="41" t="e">
        <f t="shared" si="49"/>
        <v>#REF!</v>
      </c>
      <c r="FL52" s="41" t="e">
        <f t="shared" si="49"/>
        <v>#REF!</v>
      </c>
      <c r="FM52" s="41" t="e">
        <f t="shared" si="49"/>
        <v>#REF!</v>
      </c>
      <c r="FN52" s="41" t="e">
        <f t="shared" si="49"/>
        <v>#REF!</v>
      </c>
      <c r="FO52" s="41" t="e">
        <f t="shared" si="49"/>
        <v>#REF!</v>
      </c>
      <c r="FP52" s="41" t="e">
        <f t="shared" si="49"/>
        <v>#REF!</v>
      </c>
      <c r="FQ52" s="41" t="e">
        <f t="shared" si="49"/>
        <v>#REF!</v>
      </c>
      <c r="FR52" s="41" t="e">
        <f t="shared" si="49"/>
        <v>#REF!</v>
      </c>
      <c r="FS52" s="41" t="e">
        <f t="shared" si="57"/>
        <v>#REF!</v>
      </c>
      <c r="FT52" s="41" t="e">
        <f t="shared" si="57"/>
        <v>#REF!</v>
      </c>
      <c r="FU52" s="41" t="e">
        <f t="shared" si="57"/>
        <v>#REF!</v>
      </c>
      <c r="FV52" s="41" t="e">
        <f t="shared" si="57"/>
        <v>#REF!</v>
      </c>
      <c r="FW52" s="41" t="e">
        <f t="shared" si="57"/>
        <v>#REF!</v>
      </c>
      <c r="FX52" s="41" t="e">
        <f t="shared" si="57"/>
        <v>#REF!</v>
      </c>
      <c r="FY52" s="41" t="e">
        <f t="shared" si="57"/>
        <v>#REF!</v>
      </c>
      <c r="FZ52" s="41" t="e">
        <f t="shared" si="57"/>
        <v>#REF!</v>
      </c>
      <c r="GA52" s="41" t="e">
        <f t="shared" si="57"/>
        <v>#REF!</v>
      </c>
      <c r="GB52" s="41" t="e">
        <f t="shared" si="57"/>
        <v>#REF!</v>
      </c>
      <c r="GC52" s="41" t="e">
        <f t="shared" si="57"/>
        <v>#REF!</v>
      </c>
      <c r="GD52" s="41" t="e">
        <f t="shared" si="57"/>
        <v>#REF!</v>
      </c>
      <c r="GE52" s="41" t="e">
        <f t="shared" si="57"/>
        <v>#REF!</v>
      </c>
      <c r="GF52" s="41" t="e">
        <f t="shared" si="57"/>
        <v>#REF!</v>
      </c>
      <c r="GG52" s="41" t="e">
        <f t="shared" si="57"/>
        <v>#REF!</v>
      </c>
      <c r="GH52" s="41" t="e">
        <f t="shared" si="57"/>
        <v>#REF!</v>
      </c>
      <c r="GI52" s="41" t="e">
        <f t="shared" si="58"/>
        <v>#REF!</v>
      </c>
      <c r="GJ52" s="41" t="e">
        <f t="shared" si="58"/>
        <v>#REF!</v>
      </c>
      <c r="GK52" s="41" t="e">
        <f t="shared" si="50"/>
        <v>#REF!</v>
      </c>
      <c r="GL52" s="41" t="e">
        <f t="shared" si="50"/>
        <v>#REF!</v>
      </c>
      <c r="GM52" s="41" t="e">
        <f t="shared" si="50"/>
        <v>#REF!</v>
      </c>
      <c r="GN52" s="41" t="e">
        <f t="shared" si="50"/>
        <v>#REF!</v>
      </c>
      <c r="GO52" s="41" t="e">
        <f t="shared" si="50"/>
        <v>#REF!</v>
      </c>
      <c r="GP52" s="41" t="e">
        <f t="shared" si="50"/>
        <v>#REF!</v>
      </c>
      <c r="GQ52" s="41" t="e">
        <f t="shared" si="50"/>
        <v>#REF!</v>
      </c>
      <c r="GR52" s="41" t="e">
        <f t="shared" si="50"/>
        <v>#REF!</v>
      </c>
      <c r="GS52" s="41" t="e">
        <f t="shared" si="50"/>
        <v>#REF!</v>
      </c>
      <c r="GT52" s="41" t="e">
        <f t="shared" si="50"/>
        <v>#REF!</v>
      </c>
      <c r="GU52" s="41" t="e">
        <f t="shared" si="50"/>
        <v>#REF!</v>
      </c>
      <c r="GV52" s="41" t="e">
        <f t="shared" si="50"/>
        <v>#REF!</v>
      </c>
      <c r="GW52" s="41" t="e">
        <f t="shared" si="50"/>
        <v>#REF!</v>
      </c>
      <c r="GX52" s="41" t="e">
        <f t="shared" si="50"/>
        <v>#REF!</v>
      </c>
      <c r="GY52" s="41" t="e">
        <f t="shared" si="59"/>
        <v>#REF!</v>
      </c>
      <c r="GZ52" s="41" t="e">
        <f t="shared" si="59"/>
        <v>#REF!</v>
      </c>
      <c r="HA52" s="41" t="e">
        <f t="shared" si="59"/>
        <v>#REF!</v>
      </c>
      <c r="HB52" s="41" t="e">
        <f t="shared" si="44"/>
        <v>#REF!</v>
      </c>
      <c r="HC52" s="41" t="e">
        <f t="shared" si="44"/>
        <v>#REF!</v>
      </c>
      <c r="HD52" s="41" t="e">
        <f t="shared" si="44"/>
        <v>#REF!</v>
      </c>
      <c r="HE52" s="41" t="e">
        <f t="shared" si="44"/>
        <v>#REF!</v>
      </c>
      <c r="HF52" s="41" t="e">
        <f t="shared" si="44"/>
        <v>#REF!</v>
      </c>
      <c r="HG52" s="41" t="e">
        <f t="shared" si="44"/>
        <v>#REF!</v>
      </c>
      <c r="HH52" s="41" t="e">
        <f t="shared" si="44"/>
        <v>#REF!</v>
      </c>
      <c r="HI52" s="41" t="e">
        <f t="shared" si="44"/>
        <v>#REF!</v>
      </c>
      <c r="HJ52" s="41" t="e">
        <f t="shared" si="44"/>
        <v>#REF!</v>
      </c>
    </row>
    <row r="53" spans="1:218" ht="14.4" x14ac:dyDescent="0.3">
      <c r="A53" s="42">
        <v>50</v>
      </c>
      <c r="B53" s="43" t="e">
        <f>'CMM3 - AUX CALC'!$AY$67</f>
        <v>#REF!</v>
      </c>
      <c r="AZ53" s="41" t="e">
        <f>$B53/(_xlfn.SINGLE(PrazoConcessao)*12-AZ$3+1)</f>
        <v>#REF!</v>
      </c>
      <c r="BA53" s="41" t="e">
        <f t="shared" si="45"/>
        <v>#REF!</v>
      </c>
      <c r="BB53" s="41" t="e">
        <f t="shared" si="45"/>
        <v>#REF!</v>
      </c>
      <c r="BC53" s="41" t="e">
        <f t="shared" si="45"/>
        <v>#REF!</v>
      </c>
      <c r="BD53" s="41" t="e">
        <f t="shared" si="45"/>
        <v>#REF!</v>
      </c>
      <c r="BE53" s="41" t="e">
        <f t="shared" si="45"/>
        <v>#REF!</v>
      </c>
      <c r="BF53" s="41" t="e">
        <f t="shared" si="45"/>
        <v>#REF!</v>
      </c>
      <c r="BG53" s="41" t="e">
        <f t="shared" si="45"/>
        <v>#REF!</v>
      </c>
      <c r="BH53" s="41" t="e">
        <f t="shared" si="45"/>
        <v>#REF!</v>
      </c>
      <c r="BI53" s="41" t="e">
        <f t="shared" si="45"/>
        <v>#REF!</v>
      </c>
      <c r="BJ53" s="41" t="e">
        <f t="shared" si="45"/>
        <v>#REF!</v>
      </c>
      <c r="BK53" s="41" t="e">
        <f t="shared" si="45"/>
        <v>#REF!</v>
      </c>
      <c r="BL53" s="41" t="e">
        <f t="shared" si="45"/>
        <v>#REF!</v>
      </c>
      <c r="BM53" s="41" t="e">
        <f t="shared" si="45"/>
        <v>#REF!</v>
      </c>
      <c r="BN53" s="41" t="e">
        <f t="shared" ref="BN53:BO67" si="60">BM53</f>
        <v>#REF!</v>
      </c>
      <c r="BO53" s="41" t="e">
        <f t="shared" si="60"/>
        <v>#REF!</v>
      </c>
      <c r="BP53" s="41" t="e">
        <f t="shared" si="52"/>
        <v>#REF!</v>
      </c>
      <c r="BQ53" s="41" t="e">
        <f t="shared" si="52"/>
        <v>#REF!</v>
      </c>
      <c r="BR53" s="41" t="e">
        <f t="shared" si="52"/>
        <v>#REF!</v>
      </c>
      <c r="BS53" s="41" t="e">
        <f t="shared" si="52"/>
        <v>#REF!</v>
      </c>
      <c r="BT53" s="41" t="e">
        <f t="shared" si="52"/>
        <v>#REF!</v>
      </c>
      <c r="BU53" s="41" t="e">
        <f t="shared" si="52"/>
        <v>#REF!</v>
      </c>
      <c r="BV53" s="41" t="e">
        <f t="shared" si="52"/>
        <v>#REF!</v>
      </c>
      <c r="BW53" s="41" t="e">
        <f t="shared" si="52"/>
        <v>#REF!</v>
      </c>
      <c r="BX53" s="41" t="e">
        <f t="shared" si="52"/>
        <v>#REF!</v>
      </c>
      <c r="BY53" s="41" t="e">
        <f t="shared" si="52"/>
        <v>#REF!</v>
      </c>
      <c r="BZ53" s="41" t="e">
        <f t="shared" si="52"/>
        <v>#REF!</v>
      </c>
      <c r="CA53" s="41" t="e">
        <f t="shared" si="52"/>
        <v>#REF!</v>
      </c>
      <c r="CB53" s="41" t="e">
        <f t="shared" si="52"/>
        <v>#REF!</v>
      </c>
      <c r="CC53" s="41" t="e">
        <f t="shared" si="46"/>
        <v>#REF!</v>
      </c>
      <c r="CD53" s="41" t="e">
        <f t="shared" si="46"/>
        <v>#REF!</v>
      </c>
      <c r="CE53" s="41" t="e">
        <f t="shared" si="46"/>
        <v>#REF!</v>
      </c>
      <c r="CF53" s="41" t="e">
        <f t="shared" si="46"/>
        <v>#REF!</v>
      </c>
      <c r="CG53" s="41" t="e">
        <f t="shared" si="46"/>
        <v>#REF!</v>
      </c>
      <c r="CH53" s="41" t="e">
        <f t="shared" si="46"/>
        <v>#REF!</v>
      </c>
      <c r="CI53" s="41" t="e">
        <f t="shared" si="46"/>
        <v>#REF!</v>
      </c>
      <c r="CJ53" s="41" t="e">
        <f t="shared" si="46"/>
        <v>#REF!</v>
      </c>
      <c r="CK53" s="41" t="e">
        <f t="shared" si="46"/>
        <v>#REF!</v>
      </c>
      <c r="CL53" s="41" t="e">
        <f t="shared" si="46"/>
        <v>#REF!</v>
      </c>
      <c r="CM53" s="41" t="e">
        <f t="shared" si="46"/>
        <v>#REF!</v>
      </c>
      <c r="CN53" s="41" t="e">
        <f t="shared" si="46"/>
        <v>#REF!</v>
      </c>
      <c r="CO53" s="41" t="e">
        <f t="shared" si="46"/>
        <v>#REF!</v>
      </c>
      <c r="CP53" s="41" t="e">
        <f t="shared" si="46"/>
        <v>#REF!</v>
      </c>
      <c r="CQ53" s="41" t="e">
        <f t="shared" si="46"/>
        <v>#REF!</v>
      </c>
      <c r="CR53" s="41" t="e">
        <f t="shared" si="46"/>
        <v>#REF!</v>
      </c>
      <c r="CS53" s="41" t="e">
        <f t="shared" si="47"/>
        <v>#REF!</v>
      </c>
      <c r="CT53" s="41" t="e">
        <f t="shared" si="47"/>
        <v>#REF!</v>
      </c>
      <c r="CU53" s="41" t="e">
        <f t="shared" si="47"/>
        <v>#REF!</v>
      </c>
      <c r="CV53" s="41" t="e">
        <f t="shared" si="47"/>
        <v>#REF!</v>
      </c>
      <c r="CW53" s="41" t="e">
        <f t="shared" si="47"/>
        <v>#REF!</v>
      </c>
      <c r="CX53" s="41" t="e">
        <f t="shared" si="47"/>
        <v>#REF!</v>
      </c>
      <c r="CY53" s="41" t="e">
        <f t="shared" si="47"/>
        <v>#REF!</v>
      </c>
      <c r="CZ53" s="41" t="e">
        <f t="shared" si="47"/>
        <v>#REF!</v>
      </c>
      <c r="DA53" s="41" t="e">
        <f t="shared" si="47"/>
        <v>#REF!</v>
      </c>
      <c r="DB53" s="41" t="e">
        <f t="shared" si="47"/>
        <v>#REF!</v>
      </c>
      <c r="DC53" s="41" t="e">
        <f t="shared" si="47"/>
        <v>#REF!</v>
      </c>
      <c r="DD53" s="41" t="e">
        <f t="shared" si="47"/>
        <v>#REF!</v>
      </c>
      <c r="DE53" s="41" t="e">
        <f t="shared" si="47"/>
        <v>#REF!</v>
      </c>
      <c r="DF53" s="41" t="e">
        <f t="shared" si="47"/>
        <v>#REF!</v>
      </c>
      <c r="DG53" s="41" t="e">
        <f t="shared" si="53"/>
        <v>#REF!</v>
      </c>
      <c r="DH53" s="41" t="e">
        <f t="shared" si="53"/>
        <v>#REF!</v>
      </c>
      <c r="DI53" s="41" t="e">
        <f t="shared" si="53"/>
        <v>#REF!</v>
      </c>
      <c r="DJ53" s="41" t="e">
        <f t="shared" si="53"/>
        <v>#REF!</v>
      </c>
      <c r="DK53" s="41" t="e">
        <f t="shared" si="53"/>
        <v>#REF!</v>
      </c>
      <c r="DL53" s="41" t="e">
        <f t="shared" si="53"/>
        <v>#REF!</v>
      </c>
      <c r="DM53" s="41" t="e">
        <f t="shared" si="53"/>
        <v>#REF!</v>
      </c>
      <c r="DN53" s="41" t="e">
        <f t="shared" si="53"/>
        <v>#REF!</v>
      </c>
      <c r="DO53" s="41" t="e">
        <f t="shared" si="53"/>
        <v>#REF!</v>
      </c>
      <c r="DP53" s="41" t="e">
        <f t="shared" si="53"/>
        <v>#REF!</v>
      </c>
      <c r="DQ53" s="41" t="e">
        <f t="shared" si="53"/>
        <v>#REF!</v>
      </c>
      <c r="DR53" s="41" t="e">
        <f t="shared" si="53"/>
        <v>#REF!</v>
      </c>
      <c r="DS53" s="41" t="e">
        <f t="shared" si="53"/>
        <v>#REF!</v>
      </c>
      <c r="DT53" s="41" t="e">
        <f t="shared" si="53"/>
        <v>#REF!</v>
      </c>
      <c r="DU53" s="41" t="e">
        <f t="shared" si="53"/>
        <v>#REF!</v>
      </c>
      <c r="DV53" s="41" t="e">
        <f t="shared" si="53"/>
        <v>#REF!</v>
      </c>
      <c r="DW53" s="41" t="e">
        <f t="shared" si="54"/>
        <v>#REF!</v>
      </c>
      <c r="DX53" s="41" t="e">
        <f t="shared" si="54"/>
        <v>#REF!</v>
      </c>
      <c r="DY53" s="41" t="e">
        <f t="shared" si="48"/>
        <v>#REF!</v>
      </c>
      <c r="DZ53" s="41" t="e">
        <f t="shared" si="48"/>
        <v>#REF!</v>
      </c>
      <c r="EA53" s="41" t="e">
        <f t="shared" si="48"/>
        <v>#REF!</v>
      </c>
      <c r="EB53" s="41" t="e">
        <f t="shared" si="48"/>
        <v>#REF!</v>
      </c>
      <c r="EC53" s="41" t="e">
        <f t="shared" si="48"/>
        <v>#REF!</v>
      </c>
      <c r="ED53" s="41" t="e">
        <f t="shared" si="48"/>
        <v>#REF!</v>
      </c>
      <c r="EE53" s="41" t="e">
        <f t="shared" si="48"/>
        <v>#REF!</v>
      </c>
      <c r="EF53" s="41" t="e">
        <f t="shared" si="48"/>
        <v>#REF!</v>
      </c>
      <c r="EG53" s="41" t="e">
        <f t="shared" si="48"/>
        <v>#REF!</v>
      </c>
      <c r="EH53" s="41" t="e">
        <f t="shared" si="48"/>
        <v>#REF!</v>
      </c>
      <c r="EI53" s="41" t="e">
        <f t="shared" si="48"/>
        <v>#REF!</v>
      </c>
      <c r="EJ53" s="41" t="e">
        <f t="shared" si="48"/>
        <v>#REF!</v>
      </c>
      <c r="EK53" s="41" t="e">
        <f t="shared" si="48"/>
        <v>#REF!</v>
      </c>
      <c r="EL53" s="41" t="e">
        <f t="shared" si="48"/>
        <v>#REF!</v>
      </c>
      <c r="EM53" s="41" t="e">
        <f t="shared" si="55"/>
        <v>#REF!</v>
      </c>
      <c r="EN53" s="41" t="e">
        <f t="shared" si="55"/>
        <v>#REF!</v>
      </c>
      <c r="EO53" s="41" t="e">
        <f t="shared" si="55"/>
        <v>#REF!</v>
      </c>
      <c r="EP53" s="41" t="e">
        <f t="shared" si="55"/>
        <v>#REF!</v>
      </c>
      <c r="EQ53" s="41" t="e">
        <f t="shared" si="55"/>
        <v>#REF!</v>
      </c>
      <c r="ER53" s="41" t="e">
        <f t="shared" si="55"/>
        <v>#REF!</v>
      </c>
      <c r="ES53" s="41" t="e">
        <f t="shared" si="55"/>
        <v>#REF!</v>
      </c>
      <c r="ET53" s="41" t="e">
        <f t="shared" si="55"/>
        <v>#REF!</v>
      </c>
      <c r="EU53" s="41" t="e">
        <f t="shared" si="55"/>
        <v>#REF!</v>
      </c>
      <c r="EV53" s="41" t="e">
        <f t="shared" si="55"/>
        <v>#REF!</v>
      </c>
      <c r="EW53" s="41" t="e">
        <f t="shared" si="55"/>
        <v>#REF!</v>
      </c>
      <c r="EX53" s="41" t="e">
        <f t="shared" si="55"/>
        <v>#REF!</v>
      </c>
      <c r="EY53" s="41" t="e">
        <f t="shared" si="55"/>
        <v>#REF!</v>
      </c>
      <c r="EZ53" s="41" t="e">
        <f t="shared" si="55"/>
        <v>#REF!</v>
      </c>
      <c r="FA53" s="41" t="e">
        <f t="shared" si="55"/>
        <v>#REF!</v>
      </c>
      <c r="FB53" s="41" t="e">
        <f t="shared" si="55"/>
        <v>#REF!</v>
      </c>
      <c r="FC53" s="41" t="e">
        <f t="shared" si="56"/>
        <v>#REF!</v>
      </c>
      <c r="FD53" s="41" t="e">
        <f t="shared" si="56"/>
        <v>#REF!</v>
      </c>
      <c r="FE53" s="41" t="e">
        <f t="shared" si="49"/>
        <v>#REF!</v>
      </c>
      <c r="FF53" s="41" t="e">
        <f t="shared" si="49"/>
        <v>#REF!</v>
      </c>
      <c r="FG53" s="41" t="e">
        <f t="shared" si="49"/>
        <v>#REF!</v>
      </c>
      <c r="FH53" s="41" t="e">
        <f t="shared" si="49"/>
        <v>#REF!</v>
      </c>
      <c r="FI53" s="41" t="e">
        <f t="shared" si="49"/>
        <v>#REF!</v>
      </c>
      <c r="FJ53" s="41" t="e">
        <f t="shared" si="49"/>
        <v>#REF!</v>
      </c>
      <c r="FK53" s="41" t="e">
        <f t="shared" si="49"/>
        <v>#REF!</v>
      </c>
      <c r="FL53" s="41" t="e">
        <f t="shared" si="49"/>
        <v>#REF!</v>
      </c>
      <c r="FM53" s="41" t="e">
        <f t="shared" si="49"/>
        <v>#REF!</v>
      </c>
      <c r="FN53" s="41" t="e">
        <f t="shared" si="49"/>
        <v>#REF!</v>
      </c>
      <c r="FO53" s="41" t="e">
        <f t="shared" si="49"/>
        <v>#REF!</v>
      </c>
      <c r="FP53" s="41" t="e">
        <f t="shared" si="49"/>
        <v>#REF!</v>
      </c>
      <c r="FQ53" s="41" t="e">
        <f t="shared" si="49"/>
        <v>#REF!</v>
      </c>
      <c r="FR53" s="41" t="e">
        <f t="shared" si="49"/>
        <v>#REF!</v>
      </c>
      <c r="FS53" s="41" t="e">
        <f t="shared" si="57"/>
        <v>#REF!</v>
      </c>
      <c r="FT53" s="41" t="e">
        <f t="shared" si="57"/>
        <v>#REF!</v>
      </c>
      <c r="FU53" s="41" t="e">
        <f t="shared" si="57"/>
        <v>#REF!</v>
      </c>
      <c r="FV53" s="41" t="e">
        <f t="shared" si="57"/>
        <v>#REF!</v>
      </c>
      <c r="FW53" s="41" t="e">
        <f t="shared" si="57"/>
        <v>#REF!</v>
      </c>
      <c r="FX53" s="41" t="e">
        <f t="shared" si="57"/>
        <v>#REF!</v>
      </c>
      <c r="FY53" s="41" t="e">
        <f t="shared" si="57"/>
        <v>#REF!</v>
      </c>
      <c r="FZ53" s="41" t="e">
        <f t="shared" si="57"/>
        <v>#REF!</v>
      </c>
      <c r="GA53" s="41" t="e">
        <f t="shared" si="57"/>
        <v>#REF!</v>
      </c>
      <c r="GB53" s="41" t="e">
        <f t="shared" si="57"/>
        <v>#REF!</v>
      </c>
      <c r="GC53" s="41" t="e">
        <f t="shared" si="57"/>
        <v>#REF!</v>
      </c>
      <c r="GD53" s="41" t="e">
        <f t="shared" si="57"/>
        <v>#REF!</v>
      </c>
      <c r="GE53" s="41" t="e">
        <f t="shared" si="57"/>
        <v>#REF!</v>
      </c>
      <c r="GF53" s="41" t="e">
        <f t="shared" si="57"/>
        <v>#REF!</v>
      </c>
      <c r="GG53" s="41" t="e">
        <f t="shared" si="57"/>
        <v>#REF!</v>
      </c>
      <c r="GH53" s="41" t="e">
        <f t="shared" si="57"/>
        <v>#REF!</v>
      </c>
      <c r="GI53" s="41" t="e">
        <f t="shared" si="58"/>
        <v>#REF!</v>
      </c>
      <c r="GJ53" s="41" t="e">
        <f t="shared" si="58"/>
        <v>#REF!</v>
      </c>
      <c r="GK53" s="41" t="e">
        <f t="shared" si="50"/>
        <v>#REF!</v>
      </c>
      <c r="GL53" s="41" t="e">
        <f t="shared" si="50"/>
        <v>#REF!</v>
      </c>
      <c r="GM53" s="41" t="e">
        <f t="shared" si="50"/>
        <v>#REF!</v>
      </c>
      <c r="GN53" s="41" t="e">
        <f t="shared" si="50"/>
        <v>#REF!</v>
      </c>
      <c r="GO53" s="41" t="e">
        <f t="shared" si="50"/>
        <v>#REF!</v>
      </c>
      <c r="GP53" s="41" t="e">
        <f t="shared" si="50"/>
        <v>#REF!</v>
      </c>
      <c r="GQ53" s="41" t="e">
        <f t="shared" si="50"/>
        <v>#REF!</v>
      </c>
      <c r="GR53" s="41" t="e">
        <f t="shared" si="50"/>
        <v>#REF!</v>
      </c>
      <c r="GS53" s="41" t="e">
        <f t="shared" si="50"/>
        <v>#REF!</v>
      </c>
      <c r="GT53" s="41" t="e">
        <f t="shared" si="50"/>
        <v>#REF!</v>
      </c>
      <c r="GU53" s="41" t="e">
        <f t="shared" si="50"/>
        <v>#REF!</v>
      </c>
      <c r="GV53" s="41" t="e">
        <f t="shared" si="50"/>
        <v>#REF!</v>
      </c>
      <c r="GW53" s="41" t="e">
        <f t="shared" si="50"/>
        <v>#REF!</v>
      </c>
      <c r="GX53" s="41" t="e">
        <f t="shared" si="50"/>
        <v>#REF!</v>
      </c>
      <c r="GY53" s="41" t="e">
        <f t="shared" si="59"/>
        <v>#REF!</v>
      </c>
      <c r="GZ53" s="41" t="e">
        <f t="shared" si="59"/>
        <v>#REF!</v>
      </c>
      <c r="HA53" s="41" t="e">
        <f t="shared" si="59"/>
        <v>#REF!</v>
      </c>
      <c r="HB53" s="41" t="e">
        <f t="shared" si="44"/>
        <v>#REF!</v>
      </c>
      <c r="HC53" s="41" t="e">
        <f t="shared" si="44"/>
        <v>#REF!</v>
      </c>
      <c r="HD53" s="41" t="e">
        <f t="shared" si="44"/>
        <v>#REF!</v>
      </c>
      <c r="HE53" s="41" t="e">
        <f t="shared" si="44"/>
        <v>#REF!</v>
      </c>
      <c r="HF53" s="41" t="e">
        <f t="shared" si="44"/>
        <v>#REF!</v>
      </c>
      <c r="HG53" s="41" t="e">
        <f t="shared" si="44"/>
        <v>#REF!</v>
      </c>
      <c r="HH53" s="41" t="e">
        <f t="shared" si="44"/>
        <v>#REF!</v>
      </c>
      <c r="HI53" s="41" t="e">
        <f t="shared" si="44"/>
        <v>#REF!</v>
      </c>
      <c r="HJ53" s="41" t="e">
        <f t="shared" si="44"/>
        <v>#REF!</v>
      </c>
    </row>
    <row r="54" spans="1:218" ht="14.4" x14ac:dyDescent="0.3">
      <c r="A54" s="42">
        <v>51</v>
      </c>
      <c r="B54" s="43" t="e">
        <f>'CMM3 - AUX CALC'!$AZ$67</f>
        <v>#REF!</v>
      </c>
      <c r="BA54" s="41" t="e">
        <f>$B54/(_xlfn.SINGLE(PrazoConcessao)*12-BA$3+1)</f>
        <v>#REF!</v>
      </c>
      <c r="BB54" s="41" t="e">
        <f t="shared" ref="BB54:BM65" si="61">BA54</f>
        <v>#REF!</v>
      </c>
      <c r="BC54" s="41" t="e">
        <f t="shared" si="61"/>
        <v>#REF!</v>
      </c>
      <c r="BD54" s="41" t="e">
        <f t="shared" si="61"/>
        <v>#REF!</v>
      </c>
      <c r="BE54" s="41" t="e">
        <f t="shared" si="61"/>
        <v>#REF!</v>
      </c>
      <c r="BF54" s="41" t="e">
        <f t="shared" si="61"/>
        <v>#REF!</v>
      </c>
      <c r="BG54" s="41" t="e">
        <f t="shared" si="61"/>
        <v>#REF!</v>
      </c>
      <c r="BH54" s="41" t="e">
        <f t="shared" si="61"/>
        <v>#REF!</v>
      </c>
      <c r="BI54" s="41" t="e">
        <f t="shared" si="61"/>
        <v>#REF!</v>
      </c>
      <c r="BJ54" s="41" t="e">
        <f t="shared" si="61"/>
        <v>#REF!</v>
      </c>
      <c r="BK54" s="41" t="e">
        <f t="shared" si="61"/>
        <v>#REF!</v>
      </c>
      <c r="BL54" s="41" t="e">
        <f t="shared" si="61"/>
        <v>#REF!</v>
      </c>
      <c r="BM54" s="41" t="e">
        <f t="shared" si="61"/>
        <v>#REF!</v>
      </c>
      <c r="BN54" s="41" t="e">
        <f t="shared" si="60"/>
        <v>#REF!</v>
      </c>
      <c r="BO54" s="41" t="e">
        <f t="shared" si="60"/>
        <v>#REF!</v>
      </c>
      <c r="BP54" s="41" t="e">
        <f t="shared" si="52"/>
        <v>#REF!</v>
      </c>
      <c r="BQ54" s="41" t="e">
        <f t="shared" si="52"/>
        <v>#REF!</v>
      </c>
      <c r="BR54" s="41" t="e">
        <f t="shared" si="52"/>
        <v>#REF!</v>
      </c>
      <c r="BS54" s="41" t="e">
        <f t="shared" si="52"/>
        <v>#REF!</v>
      </c>
      <c r="BT54" s="41" t="e">
        <f t="shared" si="52"/>
        <v>#REF!</v>
      </c>
      <c r="BU54" s="41" t="e">
        <f t="shared" si="52"/>
        <v>#REF!</v>
      </c>
      <c r="BV54" s="41" t="e">
        <f t="shared" si="52"/>
        <v>#REF!</v>
      </c>
      <c r="BW54" s="41" t="e">
        <f t="shared" si="52"/>
        <v>#REF!</v>
      </c>
      <c r="BX54" s="41" t="e">
        <f t="shared" si="52"/>
        <v>#REF!</v>
      </c>
      <c r="BY54" s="41" t="e">
        <f t="shared" si="52"/>
        <v>#REF!</v>
      </c>
      <c r="BZ54" s="41" t="e">
        <f t="shared" si="52"/>
        <v>#REF!</v>
      </c>
      <c r="CA54" s="41" t="e">
        <f t="shared" si="52"/>
        <v>#REF!</v>
      </c>
      <c r="CB54" s="41" t="e">
        <f t="shared" si="52"/>
        <v>#REF!</v>
      </c>
      <c r="CC54" s="41" t="e">
        <f t="shared" si="46"/>
        <v>#REF!</v>
      </c>
      <c r="CD54" s="41" t="e">
        <f t="shared" si="46"/>
        <v>#REF!</v>
      </c>
      <c r="CE54" s="41" t="e">
        <f t="shared" si="46"/>
        <v>#REF!</v>
      </c>
      <c r="CF54" s="41" t="e">
        <f t="shared" si="46"/>
        <v>#REF!</v>
      </c>
      <c r="CG54" s="41" t="e">
        <f t="shared" si="46"/>
        <v>#REF!</v>
      </c>
      <c r="CH54" s="41" t="e">
        <f t="shared" si="46"/>
        <v>#REF!</v>
      </c>
      <c r="CI54" s="41" t="e">
        <f t="shared" si="46"/>
        <v>#REF!</v>
      </c>
      <c r="CJ54" s="41" t="e">
        <f t="shared" si="46"/>
        <v>#REF!</v>
      </c>
      <c r="CK54" s="41" t="e">
        <f t="shared" si="46"/>
        <v>#REF!</v>
      </c>
      <c r="CL54" s="41" t="e">
        <f t="shared" si="46"/>
        <v>#REF!</v>
      </c>
      <c r="CM54" s="41" t="e">
        <f t="shared" si="46"/>
        <v>#REF!</v>
      </c>
      <c r="CN54" s="41" t="e">
        <f t="shared" si="46"/>
        <v>#REF!</v>
      </c>
      <c r="CO54" s="41" t="e">
        <f t="shared" si="46"/>
        <v>#REF!</v>
      </c>
      <c r="CP54" s="41" t="e">
        <f t="shared" si="46"/>
        <v>#REF!</v>
      </c>
      <c r="CQ54" s="41" t="e">
        <f t="shared" si="46"/>
        <v>#REF!</v>
      </c>
      <c r="CR54" s="41" t="e">
        <f t="shared" si="46"/>
        <v>#REF!</v>
      </c>
      <c r="CS54" s="41" t="e">
        <f t="shared" si="47"/>
        <v>#REF!</v>
      </c>
      <c r="CT54" s="41" t="e">
        <f t="shared" si="47"/>
        <v>#REF!</v>
      </c>
      <c r="CU54" s="41" t="e">
        <f t="shared" si="47"/>
        <v>#REF!</v>
      </c>
      <c r="CV54" s="41" t="e">
        <f t="shared" si="47"/>
        <v>#REF!</v>
      </c>
      <c r="CW54" s="41" t="e">
        <f t="shared" si="47"/>
        <v>#REF!</v>
      </c>
      <c r="CX54" s="41" t="e">
        <f t="shared" si="47"/>
        <v>#REF!</v>
      </c>
      <c r="CY54" s="41" t="e">
        <f t="shared" si="47"/>
        <v>#REF!</v>
      </c>
      <c r="CZ54" s="41" t="e">
        <f t="shared" si="47"/>
        <v>#REF!</v>
      </c>
      <c r="DA54" s="41" t="e">
        <f t="shared" si="47"/>
        <v>#REF!</v>
      </c>
      <c r="DB54" s="41" t="e">
        <f t="shared" si="47"/>
        <v>#REF!</v>
      </c>
      <c r="DC54" s="41" t="e">
        <f t="shared" si="47"/>
        <v>#REF!</v>
      </c>
      <c r="DD54" s="41" t="e">
        <f t="shared" si="47"/>
        <v>#REF!</v>
      </c>
      <c r="DE54" s="41" t="e">
        <f t="shared" si="47"/>
        <v>#REF!</v>
      </c>
      <c r="DF54" s="41" t="e">
        <f t="shared" si="47"/>
        <v>#REF!</v>
      </c>
      <c r="DG54" s="41" t="e">
        <f t="shared" si="53"/>
        <v>#REF!</v>
      </c>
      <c r="DH54" s="41" t="e">
        <f t="shared" si="53"/>
        <v>#REF!</v>
      </c>
      <c r="DI54" s="41" t="e">
        <f t="shared" si="53"/>
        <v>#REF!</v>
      </c>
      <c r="DJ54" s="41" t="e">
        <f t="shared" si="53"/>
        <v>#REF!</v>
      </c>
      <c r="DK54" s="41" t="e">
        <f t="shared" si="53"/>
        <v>#REF!</v>
      </c>
      <c r="DL54" s="41" t="e">
        <f t="shared" si="53"/>
        <v>#REF!</v>
      </c>
      <c r="DM54" s="41" t="e">
        <f t="shared" si="53"/>
        <v>#REF!</v>
      </c>
      <c r="DN54" s="41" t="e">
        <f t="shared" si="53"/>
        <v>#REF!</v>
      </c>
      <c r="DO54" s="41" t="e">
        <f t="shared" si="53"/>
        <v>#REF!</v>
      </c>
      <c r="DP54" s="41" t="e">
        <f t="shared" si="53"/>
        <v>#REF!</v>
      </c>
      <c r="DQ54" s="41" t="e">
        <f t="shared" si="53"/>
        <v>#REF!</v>
      </c>
      <c r="DR54" s="41" t="e">
        <f t="shared" si="53"/>
        <v>#REF!</v>
      </c>
      <c r="DS54" s="41" t="e">
        <f t="shared" si="53"/>
        <v>#REF!</v>
      </c>
      <c r="DT54" s="41" t="e">
        <f t="shared" si="53"/>
        <v>#REF!</v>
      </c>
      <c r="DU54" s="41" t="e">
        <f t="shared" si="53"/>
        <v>#REF!</v>
      </c>
      <c r="DV54" s="41" t="e">
        <f t="shared" si="53"/>
        <v>#REF!</v>
      </c>
      <c r="DW54" s="41" t="e">
        <f t="shared" si="54"/>
        <v>#REF!</v>
      </c>
      <c r="DX54" s="41" t="e">
        <f t="shared" si="54"/>
        <v>#REF!</v>
      </c>
      <c r="DY54" s="41" t="e">
        <f t="shared" si="48"/>
        <v>#REF!</v>
      </c>
      <c r="DZ54" s="41" t="e">
        <f t="shared" si="48"/>
        <v>#REF!</v>
      </c>
      <c r="EA54" s="41" t="e">
        <f t="shared" si="48"/>
        <v>#REF!</v>
      </c>
      <c r="EB54" s="41" t="e">
        <f t="shared" si="48"/>
        <v>#REF!</v>
      </c>
      <c r="EC54" s="41" t="e">
        <f t="shared" si="48"/>
        <v>#REF!</v>
      </c>
      <c r="ED54" s="41" t="e">
        <f t="shared" si="48"/>
        <v>#REF!</v>
      </c>
      <c r="EE54" s="41" t="e">
        <f t="shared" si="48"/>
        <v>#REF!</v>
      </c>
      <c r="EF54" s="41" t="e">
        <f t="shared" si="48"/>
        <v>#REF!</v>
      </c>
      <c r="EG54" s="41" t="e">
        <f t="shared" si="48"/>
        <v>#REF!</v>
      </c>
      <c r="EH54" s="41" t="e">
        <f t="shared" si="48"/>
        <v>#REF!</v>
      </c>
      <c r="EI54" s="41" t="e">
        <f t="shared" si="48"/>
        <v>#REF!</v>
      </c>
      <c r="EJ54" s="41" t="e">
        <f t="shared" si="48"/>
        <v>#REF!</v>
      </c>
      <c r="EK54" s="41" t="e">
        <f t="shared" si="48"/>
        <v>#REF!</v>
      </c>
      <c r="EL54" s="41" t="e">
        <f t="shared" si="48"/>
        <v>#REF!</v>
      </c>
      <c r="EM54" s="41" t="e">
        <f t="shared" si="55"/>
        <v>#REF!</v>
      </c>
      <c r="EN54" s="41" t="e">
        <f t="shared" si="55"/>
        <v>#REF!</v>
      </c>
      <c r="EO54" s="41" t="e">
        <f t="shared" si="55"/>
        <v>#REF!</v>
      </c>
      <c r="EP54" s="41" t="e">
        <f t="shared" si="55"/>
        <v>#REF!</v>
      </c>
      <c r="EQ54" s="41" t="e">
        <f t="shared" si="55"/>
        <v>#REF!</v>
      </c>
      <c r="ER54" s="41" t="e">
        <f t="shared" si="55"/>
        <v>#REF!</v>
      </c>
      <c r="ES54" s="41" t="e">
        <f t="shared" si="55"/>
        <v>#REF!</v>
      </c>
      <c r="ET54" s="41" t="e">
        <f t="shared" si="55"/>
        <v>#REF!</v>
      </c>
      <c r="EU54" s="41" t="e">
        <f t="shared" si="55"/>
        <v>#REF!</v>
      </c>
      <c r="EV54" s="41" t="e">
        <f t="shared" si="55"/>
        <v>#REF!</v>
      </c>
      <c r="EW54" s="41" t="e">
        <f t="shared" si="55"/>
        <v>#REF!</v>
      </c>
      <c r="EX54" s="41" t="e">
        <f t="shared" si="55"/>
        <v>#REF!</v>
      </c>
      <c r="EY54" s="41" t="e">
        <f t="shared" si="55"/>
        <v>#REF!</v>
      </c>
      <c r="EZ54" s="41" t="e">
        <f t="shared" si="55"/>
        <v>#REF!</v>
      </c>
      <c r="FA54" s="41" t="e">
        <f t="shared" si="55"/>
        <v>#REF!</v>
      </c>
      <c r="FB54" s="41" t="e">
        <f t="shared" si="55"/>
        <v>#REF!</v>
      </c>
      <c r="FC54" s="41" t="e">
        <f t="shared" si="56"/>
        <v>#REF!</v>
      </c>
      <c r="FD54" s="41" t="e">
        <f t="shared" si="56"/>
        <v>#REF!</v>
      </c>
      <c r="FE54" s="41" t="e">
        <f t="shared" si="49"/>
        <v>#REF!</v>
      </c>
      <c r="FF54" s="41" t="e">
        <f t="shared" si="49"/>
        <v>#REF!</v>
      </c>
      <c r="FG54" s="41" t="e">
        <f t="shared" si="49"/>
        <v>#REF!</v>
      </c>
      <c r="FH54" s="41" t="e">
        <f t="shared" si="49"/>
        <v>#REF!</v>
      </c>
      <c r="FI54" s="41" t="e">
        <f t="shared" si="49"/>
        <v>#REF!</v>
      </c>
      <c r="FJ54" s="41" t="e">
        <f t="shared" si="49"/>
        <v>#REF!</v>
      </c>
      <c r="FK54" s="41" t="e">
        <f t="shared" si="49"/>
        <v>#REF!</v>
      </c>
      <c r="FL54" s="41" t="e">
        <f t="shared" si="49"/>
        <v>#REF!</v>
      </c>
      <c r="FM54" s="41" t="e">
        <f t="shared" si="49"/>
        <v>#REF!</v>
      </c>
      <c r="FN54" s="41" t="e">
        <f t="shared" si="49"/>
        <v>#REF!</v>
      </c>
      <c r="FO54" s="41" t="e">
        <f t="shared" si="49"/>
        <v>#REF!</v>
      </c>
      <c r="FP54" s="41" t="e">
        <f t="shared" si="49"/>
        <v>#REF!</v>
      </c>
      <c r="FQ54" s="41" t="e">
        <f t="shared" si="49"/>
        <v>#REF!</v>
      </c>
      <c r="FR54" s="41" t="e">
        <f t="shared" si="49"/>
        <v>#REF!</v>
      </c>
      <c r="FS54" s="41" t="e">
        <f t="shared" si="57"/>
        <v>#REF!</v>
      </c>
      <c r="FT54" s="41" t="e">
        <f t="shared" si="57"/>
        <v>#REF!</v>
      </c>
      <c r="FU54" s="41" t="e">
        <f t="shared" si="57"/>
        <v>#REF!</v>
      </c>
      <c r="FV54" s="41" t="e">
        <f t="shared" si="57"/>
        <v>#REF!</v>
      </c>
      <c r="FW54" s="41" t="e">
        <f t="shared" si="57"/>
        <v>#REF!</v>
      </c>
      <c r="FX54" s="41" t="e">
        <f t="shared" si="57"/>
        <v>#REF!</v>
      </c>
      <c r="FY54" s="41" t="e">
        <f t="shared" si="57"/>
        <v>#REF!</v>
      </c>
      <c r="FZ54" s="41" t="e">
        <f t="shared" si="57"/>
        <v>#REF!</v>
      </c>
      <c r="GA54" s="41" t="e">
        <f t="shared" si="57"/>
        <v>#REF!</v>
      </c>
      <c r="GB54" s="41" t="e">
        <f t="shared" si="57"/>
        <v>#REF!</v>
      </c>
      <c r="GC54" s="41" t="e">
        <f t="shared" si="57"/>
        <v>#REF!</v>
      </c>
      <c r="GD54" s="41" t="e">
        <f t="shared" si="57"/>
        <v>#REF!</v>
      </c>
      <c r="GE54" s="41" t="e">
        <f t="shared" si="57"/>
        <v>#REF!</v>
      </c>
      <c r="GF54" s="41" t="e">
        <f t="shared" si="57"/>
        <v>#REF!</v>
      </c>
      <c r="GG54" s="41" t="e">
        <f t="shared" si="57"/>
        <v>#REF!</v>
      </c>
      <c r="GH54" s="41" t="e">
        <f t="shared" si="57"/>
        <v>#REF!</v>
      </c>
      <c r="GI54" s="41" t="e">
        <f t="shared" si="58"/>
        <v>#REF!</v>
      </c>
      <c r="GJ54" s="41" t="e">
        <f t="shared" si="58"/>
        <v>#REF!</v>
      </c>
      <c r="GK54" s="41" t="e">
        <f t="shared" si="50"/>
        <v>#REF!</v>
      </c>
      <c r="GL54" s="41" t="e">
        <f t="shared" si="50"/>
        <v>#REF!</v>
      </c>
      <c r="GM54" s="41" t="e">
        <f t="shared" si="50"/>
        <v>#REF!</v>
      </c>
      <c r="GN54" s="41" t="e">
        <f t="shared" si="50"/>
        <v>#REF!</v>
      </c>
      <c r="GO54" s="41" t="e">
        <f t="shared" si="50"/>
        <v>#REF!</v>
      </c>
      <c r="GP54" s="41" t="e">
        <f t="shared" si="50"/>
        <v>#REF!</v>
      </c>
      <c r="GQ54" s="41" t="e">
        <f t="shared" si="50"/>
        <v>#REF!</v>
      </c>
      <c r="GR54" s="41" t="e">
        <f t="shared" si="50"/>
        <v>#REF!</v>
      </c>
      <c r="GS54" s="41" t="e">
        <f t="shared" si="50"/>
        <v>#REF!</v>
      </c>
      <c r="GT54" s="41" t="e">
        <f t="shared" si="50"/>
        <v>#REF!</v>
      </c>
      <c r="GU54" s="41" t="e">
        <f t="shared" si="50"/>
        <v>#REF!</v>
      </c>
      <c r="GV54" s="41" t="e">
        <f t="shared" si="50"/>
        <v>#REF!</v>
      </c>
      <c r="GW54" s="41" t="e">
        <f t="shared" si="50"/>
        <v>#REF!</v>
      </c>
      <c r="GX54" s="41" t="e">
        <f t="shared" si="50"/>
        <v>#REF!</v>
      </c>
      <c r="GY54" s="41" t="e">
        <f t="shared" si="59"/>
        <v>#REF!</v>
      </c>
      <c r="GZ54" s="41" t="e">
        <f t="shared" si="59"/>
        <v>#REF!</v>
      </c>
      <c r="HA54" s="41" t="e">
        <f t="shared" si="59"/>
        <v>#REF!</v>
      </c>
      <c r="HB54" s="41" t="e">
        <f t="shared" si="44"/>
        <v>#REF!</v>
      </c>
      <c r="HC54" s="41" t="e">
        <f t="shared" si="44"/>
        <v>#REF!</v>
      </c>
      <c r="HD54" s="41" t="e">
        <f t="shared" si="44"/>
        <v>#REF!</v>
      </c>
      <c r="HE54" s="41" t="e">
        <f t="shared" si="44"/>
        <v>#REF!</v>
      </c>
      <c r="HF54" s="41" t="e">
        <f t="shared" si="44"/>
        <v>#REF!</v>
      </c>
      <c r="HG54" s="41" t="e">
        <f t="shared" si="44"/>
        <v>#REF!</v>
      </c>
      <c r="HH54" s="41" t="e">
        <f t="shared" si="44"/>
        <v>#REF!</v>
      </c>
      <c r="HI54" s="41" t="e">
        <f t="shared" si="44"/>
        <v>#REF!</v>
      </c>
      <c r="HJ54" s="41" t="e">
        <f t="shared" si="44"/>
        <v>#REF!</v>
      </c>
    </row>
    <row r="55" spans="1:218" ht="14.4" x14ac:dyDescent="0.3">
      <c r="A55" s="42">
        <v>52</v>
      </c>
      <c r="B55" s="43" t="e">
        <f>'CMM3 - AUX CALC'!$BA$67</f>
        <v>#REF!</v>
      </c>
      <c r="BB55" s="41" t="e">
        <f>$B55/(_xlfn.SINGLE(PrazoConcessao)*12-BB$3+1)</f>
        <v>#REF!</v>
      </c>
      <c r="BC55" s="41" t="e">
        <f t="shared" si="61"/>
        <v>#REF!</v>
      </c>
      <c r="BD55" s="41" t="e">
        <f t="shared" si="61"/>
        <v>#REF!</v>
      </c>
      <c r="BE55" s="41" t="e">
        <f t="shared" si="61"/>
        <v>#REF!</v>
      </c>
      <c r="BF55" s="41" t="e">
        <f t="shared" si="61"/>
        <v>#REF!</v>
      </c>
      <c r="BG55" s="41" t="e">
        <f t="shared" si="61"/>
        <v>#REF!</v>
      </c>
      <c r="BH55" s="41" t="e">
        <f t="shared" si="61"/>
        <v>#REF!</v>
      </c>
      <c r="BI55" s="41" t="e">
        <f t="shared" si="61"/>
        <v>#REF!</v>
      </c>
      <c r="BJ55" s="41" t="e">
        <f t="shared" si="61"/>
        <v>#REF!</v>
      </c>
      <c r="BK55" s="41" t="e">
        <f t="shared" si="61"/>
        <v>#REF!</v>
      </c>
      <c r="BL55" s="41" t="e">
        <f t="shared" si="61"/>
        <v>#REF!</v>
      </c>
      <c r="BM55" s="41" t="e">
        <f t="shared" si="61"/>
        <v>#REF!</v>
      </c>
      <c r="BN55" s="41" t="e">
        <f t="shared" si="60"/>
        <v>#REF!</v>
      </c>
      <c r="BO55" s="41" t="e">
        <f t="shared" si="60"/>
        <v>#REF!</v>
      </c>
      <c r="BP55" s="41" t="e">
        <f t="shared" si="52"/>
        <v>#REF!</v>
      </c>
      <c r="BQ55" s="41" t="e">
        <f t="shared" si="52"/>
        <v>#REF!</v>
      </c>
      <c r="BR55" s="41" t="e">
        <f t="shared" si="52"/>
        <v>#REF!</v>
      </c>
      <c r="BS55" s="41" t="e">
        <f t="shared" si="52"/>
        <v>#REF!</v>
      </c>
      <c r="BT55" s="41" t="e">
        <f t="shared" si="52"/>
        <v>#REF!</v>
      </c>
      <c r="BU55" s="41" t="e">
        <f t="shared" si="52"/>
        <v>#REF!</v>
      </c>
      <c r="BV55" s="41" t="e">
        <f t="shared" si="52"/>
        <v>#REF!</v>
      </c>
      <c r="BW55" s="41" t="e">
        <f t="shared" si="52"/>
        <v>#REF!</v>
      </c>
      <c r="BX55" s="41" t="e">
        <f t="shared" si="52"/>
        <v>#REF!</v>
      </c>
      <c r="BY55" s="41" t="e">
        <f t="shared" si="52"/>
        <v>#REF!</v>
      </c>
      <c r="BZ55" s="41" t="e">
        <f t="shared" si="52"/>
        <v>#REF!</v>
      </c>
      <c r="CA55" s="41" t="e">
        <f t="shared" si="52"/>
        <v>#REF!</v>
      </c>
      <c r="CB55" s="41" t="e">
        <f t="shared" si="52"/>
        <v>#REF!</v>
      </c>
      <c r="CC55" s="41" t="e">
        <f t="shared" si="46"/>
        <v>#REF!</v>
      </c>
      <c r="CD55" s="41" t="e">
        <f t="shared" si="46"/>
        <v>#REF!</v>
      </c>
      <c r="CE55" s="41" t="e">
        <f t="shared" si="46"/>
        <v>#REF!</v>
      </c>
      <c r="CF55" s="41" t="e">
        <f t="shared" si="46"/>
        <v>#REF!</v>
      </c>
      <c r="CG55" s="41" t="e">
        <f t="shared" si="46"/>
        <v>#REF!</v>
      </c>
      <c r="CH55" s="41" t="e">
        <f t="shared" si="46"/>
        <v>#REF!</v>
      </c>
      <c r="CI55" s="41" t="e">
        <f t="shared" si="46"/>
        <v>#REF!</v>
      </c>
      <c r="CJ55" s="41" t="e">
        <f t="shared" si="46"/>
        <v>#REF!</v>
      </c>
      <c r="CK55" s="41" t="e">
        <f t="shared" si="46"/>
        <v>#REF!</v>
      </c>
      <c r="CL55" s="41" t="e">
        <f t="shared" si="46"/>
        <v>#REF!</v>
      </c>
      <c r="CM55" s="41" t="e">
        <f t="shared" si="46"/>
        <v>#REF!</v>
      </c>
      <c r="CN55" s="41" t="e">
        <f t="shared" si="46"/>
        <v>#REF!</v>
      </c>
      <c r="CO55" s="41" t="e">
        <f t="shared" si="46"/>
        <v>#REF!</v>
      </c>
      <c r="CP55" s="41" t="e">
        <f t="shared" si="46"/>
        <v>#REF!</v>
      </c>
      <c r="CQ55" s="41" t="e">
        <f t="shared" si="46"/>
        <v>#REF!</v>
      </c>
      <c r="CR55" s="41" t="e">
        <f t="shared" si="46"/>
        <v>#REF!</v>
      </c>
      <c r="CS55" s="41" t="e">
        <f t="shared" si="47"/>
        <v>#REF!</v>
      </c>
      <c r="CT55" s="41" t="e">
        <f t="shared" si="47"/>
        <v>#REF!</v>
      </c>
      <c r="CU55" s="41" t="e">
        <f t="shared" si="47"/>
        <v>#REF!</v>
      </c>
      <c r="CV55" s="41" t="e">
        <f t="shared" si="47"/>
        <v>#REF!</v>
      </c>
      <c r="CW55" s="41" t="e">
        <f t="shared" si="47"/>
        <v>#REF!</v>
      </c>
      <c r="CX55" s="41" t="e">
        <f t="shared" si="47"/>
        <v>#REF!</v>
      </c>
      <c r="CY55" s="41" t="e">
        <f t="shared" si="47"/>
        <v>#REF!</v>
      </c>
      <c r="CZ55" s="41" t="e">
        <f t="shared" si="47"/>
        <v>#REF!</v>
      </c>
      <c r="DA55" s="41" t="e">
        <f t="shared" si="47"/>
        <v>#REF!</v>
      </c>
      <c r="DB55" s="41" t="e">
        <f t="shared" si="47"/>
        <v>#REF!</v>
      </c>
      <c r="DC55" s="41" t="e">
        <f t="shared" si="47"/>
        <v>#REF!</v>
      </c>
      <c r="DD55" s="41" t="e">
        <f t="shared" si="47"/>
        <v>#REF!</v>
      </c>
      <c r="DE55" s="41" t="e">
        <f t="shared" si="47"/>
        <v>#REF!</v>
      </c>
      <c r="DF55" s="41" t="e">
        <f t="shared" si="47"/>
        <v>#REF!</v>
      </c>
      <c r="DG55" s="41" t="e">
        <f t="shared" si="53"/>
        <v>#REF!</v>
      </c>
      <c r="DH55" s="41" t="e">
        <f t="shared" si="53"/>
        <v>#REF!</v>
      </c>
      <c r="DI55" s="41" t="e">
        <f t="shared" si="53"/>
        <v>#REF!</v>
      </c>
      <c r="DJ55" s="41" t="e">
        <f t="shared" si="53"/>
        <v>#REF!</v>
      </c>
      <c r="DK55" s="41" t="e">
        <f t="shared" si="53"/>
        <v>#REF!</v>
      </c>
      <c r="DL55" s="41" t="e">
        <f t="shared" si="53"/>
        <v>#REF!</v>
      </c>
      <c r="DM55" s="41" t="e">
        <f t="shared" si="53"/>
        <v>#REF!</v>
      </c>
      <c r="DN55" s="41" t="e">
        <f t="shared" si="53"/>
        <v>#REF!</v>
      </c>
      <c r="DO55" s="41" t="e">
        <f t="shared" si="53"/>
        <v>#REF!</v>
      </c>
      <c r="DP55" s="41" t="e">
        <f t="shared" si="53"/>
        <v>#REF!</v>
      </c>
      <c r="DQ55" s="41" t="e">
        <f t="shared" si="53"/>
        <v>#REF!</v>
      </c>
      <c r="DR55" s="41" t="e">
        <f t="shared" si="53"/>
        <v>#REF!</v>
      </c>
      <c r="DS55" s="41" t="e">
        <f t="shared" si="53"/>
        <v>#REF!</v>
      </c>
      <c r="DT55" s="41" t="e">
        <f t="shared" si="53"/>
        <v>#REF!</v>
      </c>
      <c r="DU55" s="41" t="e">
        <f t="shared" si="53"/>
        <v>#REF!</v>
      </c>
      <c r="DV55" s="41" t="e">
        <f t="shared" si="53"/>
        <v>#REF!</v>
      </c>
      <c r="DW55" s="41" t="e">
        <f t="shared" si="54"/>
        <v>#REF!</v>
      </c>
      <c r="DX55" s="41" t="e">
        <f t="shared" si="54"/>
        <v>#REF!</v>
      </c>
      <c r="DY55" s="41" t="e">
        <f t="shared" si="48"/>
        <v>#REF!</v>
      </c>
      <c r="DZ55" s="41" t="e">
        <f t="shared" si="48"/>
        <v>#REF!</v>
      </c>
      <c r="EA55" s="41" t="e">
        <f t="shared" si="48"/>
        <v>#REF!</v>
      </c>
      <c r="EB55" s="41" t="e">
        <f t="shared" si="48"/>
        <v>#REF!</v>
      </c>
      <c r="EC55" s="41" t="e">
        <f t="shared" si="48"/>
        <v>#REF!</v>
      </c>
      <c r="ED55" s="41" t="e">
        <f t="shared" si="48"/>
        <v>#REF!</v>
      </c>
      <c r="EE55" s="41" t="e">
        <f t="shared" si="48"/>
        <v>#REF!</v>
      </c>
      <c r="EF55" s="41" t="e">
        <f t="shared" si="48"/>
        <v>#REF!</v>
      </c>
      <c r="EG55" s="41" t="e">
        <f t="shared" si="48"/>
        <v>#REF!</v>
      </c>
      <c r="EH55" s="41" t="e">
        <f t="shared" si="48"/>
        <v>#REF!</v>
      </c>
      <c r="EI55" s="41" t="e">
        <f t="shared" si="48"/>
        <v>#REF!</v>
      </c>
      <c r="EJ55" s="41" t="e">
        <f t="shared" si="48"/>
        <v>#REF!</v>
      </c>
      <c r="EK55" s="41" t="e">
        <f t="shared" si="48"/>
        <v>#REF!</v>
      </c>
      <c r="EL55" s="41" t="e">
        <f t="shared" si="48"/>
        <v>#REF!</v>
      </c>
      <c r="EM55" s="41" t="e">
        <f t="shared" si="55"/>
        <v>#REF!</v>
      </c>
      <c r="EN55" s="41" t="e">
        <f t="shared" si="55"/>
        <v>#REF!</v>
      </c>
      <c r="EO55" s="41" t="e">
        <f t="shared" si="55"/>
        <v>#REF!</v>
      </c>
      <c r="EP55" s="41" t="e">
        <f t="shared" si="55"/>
        <v>#REF!</v>
      </c>
      <c r="EQ55" s="41" t="e">
        <f t="shared" si="55"/>
        <v>#REF!</v>
      </c>
      <c r="ER55" s="41" t="e">
        <f t="shared" si="55"/>
        <v>#REF!</v>
      </c>
      <c r="ES55" s="41" t="e">
        <f t="shared" si="55"/>
        <v>#REF!</v>
      </c>
      <c r="ET55" s="41" t="e">
        <f t="shared" si="55"/>
        <v>#REF!</v>
      </c>
      <c r="EU55" s="41" t="e">
        <f t="shared" si="55"/>
        <v>#REF!</v>
      </c>
      <c r="EV55" s="41" t="e">
        <f t="shared" si="55"/>
        <v>#REF!</v>
      </c>
      <c r="EW55" s="41" t="e">
        <f t="shared" si="55"/>
        <v>#REF!</v>
      </c>
      <c r="EX55" s="41" t="e">
        <f t="shared" si="55"/>
        <v>#REF!</v>
      </c>
      <c r="EY55" s="41" t="e">
        <f t="shared" si="55"/>
        <v>#REF!</v>
      </c>
      <c r="EZ55" s="41" t="e">
        <f t="shared" si="55"/>
        <v>#REF!</v>
      </c>
      <c r="FA55" s="41" t="e">
        <f t="shared" si="55"/>
        <v>#REF!</v>
      </c>
      <c r="FB55" s="41" t="e">
        <f t="shared" si="55"/>
        <v>#REF!</v>
      </c>
      <c r="FC55" s="41" t="e">
        <f t="shared" si="56"/>
        <v>#REF!</v>
      </c>
      <c r="FD55" s="41" t="e">
        <f t="shared" si="56"/>
        <v>#REF!</v>
      </c>
      <c r="FE55" s="41" t="e">
        <f t="shared" si="49"/>
        <v>#REF!</v>
      </c>
      <c r="FF55" s="41" t="e">
        <f t="shared" si="49"/>
        <v>#REF!</v>
      </c>
      <c r="FG55" s="41" t="e">
        <f t="shared" si="49"/>
        <v>#REF!</v>
      </c>
      <c r="FH55" s="41" t="e">
        <f t="shared" si="49"/>
        <v>#REF!</v>
      </c>
      <c r="FI55" s="41" t="e">
        <f t="shared" si="49"/>
        <v>#REF!</v>
      </c>
      <c r="FJ55" s="41" t="e">
        <f t="shared" si="49"/>
        <v>#REF!</v>
      </c>
      <c r="FK55" s="41" t="e">
        <f t="shared" si="49"/>
        <v>#REF!</v>
      </c>
      <c r="FL55" s="41" t="e">
        <f t="shared" si="49"/>
        <v>#REF!</v>
      </c>
      <c r="FM55" s="41" t="e">
        <f t="shared" si="49"/>
        <v>#REF!</v>
      </c>
      <c r="FN55" s="41" t="e">
        <f t="shared" si="49"/>
        <v>#REF!</v>
      </c>
      <c r="FO55" s="41" t="e">
        <f t="shared" si="49"/>
        <v>#REF!</v>
      </c>
      <c r="FP55" s="41" t="e">
        <f t="shared" si="49"/>
        <v>#REF!</v>
      </c>
      <c r="FQ55" s="41" t="e">
        <f t="shared" si="49"/>
        <v>#REF!</v>
      </c>
      <c r="FR55" s="41" t="e">
        <f t="shared" si="49"/>
        <v>#REF!</v>
      </c>
      <c r="FS55" s="41" t="e">
        <f t="shared" si="57"/>
        <v>#REF!</v>
      </c>
      <c r="FT55" s="41" t="e">
        <f t="shared" si="57"/>
        <v>#REF!</v>
      </c>
      <c r="FU55" s="41" t="e">
        <f t="shared" si="57"/>
        <v>#REF!</v>
      </c>
      <c r="FV55" s="41" t="e">
        <f t="shared" si="57"/>
        <v>#REF!</v>
      </c>
      <c r="FW55" s="41" t="e">
        <f t="shared" si="57"/>
        <v>#REF!</v>
      </c>
      <c r="FX55" s="41" t="e">
        <f t="shared" si="57"/>
        <v>#REF!</v>
      </c>
      <c r="FY55" s="41" t="e">
        <f t="shared" si="57"/>
        <v>#REF!</v>
      </c>
      <c r="FZ55" s="41" t="e">
        <f t="shared" si="57"/>
        <v>#REF!</v>
      </c>
      <c r="GA55" s="41" t="e">
        <f t="shared" si="57"/>
        <v>#REF!</v>
      </c>
      <c r="GB55" s="41" t="e">
        <f t="shared" si="57"/>
        <v>#REF!</v>
      </c>
      <c r="GC55" s="41" t="e">
        <f t="shared" si="57"/>
        <v>#REF!</v>
      </c>
      <c r="GD55" s="41" t="e">
        <f t="shared" si="57"/>
        <v>#REF!</v>
      </c>
      <c r="GE55" s="41" t="e">
        <f t="shared" si="57"/>
        <v>#REF!</v>
      </c>
      <c r="GF55" s="41" t="e">
        <f t="shared" si="57"/>
        <v>#REF!</v>
      </c>
      <c r="GG55" s="41" t="e">
        <f t="shared" si="57"/>
        <v>#REF!</v>
      </c>
      <c r="GH55" s="41" t="e">
        <f t="shared" si="57"/>
        <v>#REF!</v>
      </c>
      <c r="GI55" s="41" t="e">
        <f t="shared" si="58"/>
        <v>#REF!</v>
      </c>
      <c r="GJ55" s="41" t="e">
        <f t="shared" si="58"/>
        <v>#REF!</v>
      </c>
      <c r="GK55" s="41" t="e">
        <f t="shared" si="50"/>
        <v>#REF!</v>
      </c>
      <c r="GL55" s="41" t="e">
        <f t="shared" si="50"/>
        <v>#REF!</v>
      </c>
      <c r="GM55" s="41" t="e">
        <f t="shared" si="50"/>
        <v>#REF!</v>
      </c>
      <c r="GN55" s="41" t="e">
        <f t="shared" si="50"/>
        <v>#REF!</v>
      </c>
      <c r="GO55" s="41" t="e">
        <f t="shared" si="50"/>
        <v>#REF!</v>
      </c>
      <c r="GP55" s="41" t="e">
        <f t="shared" si="50"/>
        <v>#REF!</v>
      </c>
      <c r="GQ55" s="41" t="e">
        <f t="shared" si="50"/>
        <v>#REF!</v>
      </c>
      <c r="GR55" s="41" t="e">
        <f t="shared" si="50"/>
        <v>#REF!</v>
      </c>
      <c r="GS55" s="41" t="e">
        <f t="shared" si="50"/>
        <v>#REF!</v>
      </c>
      <c r="GT55" s="41" t="e">
        <f t="shared" si="50"/>
        <v>#REF!</v>
      </c>
      <c r="GU55" s="41" t="e">
        <f t="shared" si="50"/>
        <v>#REF!</v>
      </c>
      <c r="GV55" s="41" t="e">
        <f t="shared" si="50"/>
        <v>#REF!</v>
      </c>
      <c r="GW55" s="41" t="e">
        <f t="shared" si="50"/>
        <v>#REF!</v>
      </c>
      <c r="GX55" s="41" t="e">
        <f t="shared" si="50"/>
        <v>#REF!</v>
      </c>
      <c r="GY55" s="41" t="e">
        <f t="shared" si="59"/>
        <v>#REF!</v>
      </c>
      <c r="GZ55" s="41" t="e">
        <f t="shared" si="59"/>
        <v>#REF!</v>
      </c>
      <c r="HA55" s="41" t="e">
        <f t="shared" si="59"/>
        <v>#REF!</v>
      </c>
      <c r="HB55" s="41" t="e">
        <f t="shared" si="44"/>
        <v>#REF!</v>
      </c>
      <c r="HC55" s="41" t="e">
        <f t="shared" si="44"/>
        <v>#REF!</v>
      </c>
      <c r="HD55" s="41" t="e">
        <f t="shared" si="44"/>
        <v>#REF!</v>
      </c>
      <c r="HE55" s="41" t="e">
        <f t="shared" si="44"/>
        <v>#REF!</v>
      </c>
      <c r="HF55" s="41" t="e">
        <f t="shared" si="44"/>
        <v>#REF!</v>
      </c>
      <c r="HG55" s="41" t="e">
        <f t="shared" si="44"/>
        <v>#REF!</v>
      </c>
      <c r="HH55" s="41" t="e">
        <f t="shared" si="44"/>
        <v>#REF!</v>
      </c>
      <c r="HI55" s="41" t="e">
        <f t="shared" si="44"/>
        <v>#REF!</v>
      </c>
      <c r="HJ55" s="41" t="e">
        <f t="shared" si="44"/>
        <v>#REF!</v>
      </c>
    </row>
    <row r="56" spans="1:218" ht="14.4" x14ac:dyDescent="0.3">
      <c r="A56" s="42">
        <v>53</v>
      </c>
      <c r="B56" s="43" t="e">
        <f>'CMM3 - AUX CALC'!$BB$67</f>
        <v>#REF!</v>
      </c>
      <c r="BC56" s="41" t="e">
        <f>$B56/(_xlfn.SINGLE(PrazoConcessao)*12-BC$3+1)</f>
        <v>#REF!</v>
      </c>
      <c r="BD56" s="41" t="e">
        <f t="shared" si="61"/>
        <v>#REF!</v>
      </c>
      <c r="BE56" s="41" t="e">
        <f t="shared" si="61"/>
        <v>#REF!</v>
      </c>
      <c r="BF56" s="41" t="e">
        <f t="shared" si="61"/>
        <v>#REF!</v>
      </c>
      <c r="BG56" s="41" t="e">
        <f t="shared" si="61"/>
        <v>#REF!</v>
      </c>
      <c r="BH56" s="41" t="e">
        <f t="shared" si="61"/>
        <v>#REF!</v>
      </c>
      <c r="BI56" s="41" t="e">
        <f t="shared" si="61"/>
        <v>#REF!</v>
      </c>
      <c r="BJ56" s="41" t="e">
        <f t="shared" si="61"/>
        <v>#REF!</v>
      </c>
      <c r="BK56" s="41" t="e">
        <f t="shared" si="61"/>
        <v>#REF!</v>
      </c>
      <c r="BL56" s="41" t="e">
        <f t="shared" si="61"/>
        <v>#REF!</v>
      </c>
      <c r="BM56" s="41" t="e">
        <f t="shared" si="61"/>
        <v>#REF!</v>
      </c>
      <c r="BN56" s="41" t="e">
        <f t="shared" si="60"/>
        <v>#REF!</v>
      </c>
      <c r="BO56" s="41" t="e">
        <f t="shared" si="60"/>
        <v>#REF!</v>
      </c>
      <c r="BP56" s="41" t="e">
        <f t="shared" si="52"/>
        <v>#REF!</v>
      </c>
      <c r="BQ56" s="41" t="e">
        <f t="shared" si="52"/>
        <v>#REF!</v>
      </c>
      <c r="BR56" s="41" t="e">
        <f t="shared" si="52"/>
        <v>#REF!</v>
      </c>
      <c r="BS56" s="41" t="e">
        <f t="shared" si="52"/>
        <v>#REF!</v>
      </c>
      <c r="BT56" s="41" t="e">
        <f t="shared" si="52"/>
        <v>#REF!</v>
      </c>
      <c r="BU56" s="41" t="e">
        <f t="shared" si="52"/>
        <v>#REF!</v>
      </c>
      <c r="BV56" s="41" t="e">
        <f t="shared" si="52"/>
        <v>#REF!</v>
      </c>
      <c r="BW56" s="41" t="e">
        <f t="shared" si="52"/>
        <v>#REF!</v>
      </c>
      <c r="BX56" s="41" t="e">
        <f t="shared" si="52"/>
        <v>#REF!</v>
      </c>
      <c r="BY56" s="41" t="e">
        <f t="shared" si="52"/>
        <v>#REF!</v>
      </c>
      <c r="BZ56" s="41" t="e">
        <f t="shared" si="52"/>
        <v>#REF!</v>
      </c>
      <c r="CA56" s="41" t="e">
        <f t="shared" si="52"/>
        <v>#REF!</v>
      </c>
      <c r="CB56" s="41" t="e">
        <f t="shared" si="52"/>
        <v>#REF!</v>
      </c>
      <c r="CC56" s="41" t="e">
        <f t="shared" si="46"/>
        <v>#REF!</v>
      </c>
      <c r="CD56" s="41" t="e">
        <f t="shared" si="46"/>
        <v>#REF!</v>
      </c>
      <c r="CE56" s="41" t="e">
        <f t="shared" si="46"/>
        <v>#REF!</v>
      </c>
      <c r="CF56" s="41" t="e">
        <f t="shared" si="46"/>
        <v>#REF!</v>
      </c>
      <c r="CG56" s="41" t="e">
        <f t="shared" si="46"/>
        <v>#REF!</v>
      </c>
      <c r="CH56" s="41" t="e">
        <f t="shared" si="46"/>
        <v>#REF!</v>
      </c>
      <c r="CI56" s="41" t="e">
        <f t="shared" si="46"/>
        <v>#REF!</v>
      </c>
      <c r="CJ56" s="41" t="e">
        <f t="shared" si="46"/>
        <v>#REF!</v>
      </c>
      <c r="CK56" s="41" t="e">
        <f t="shared" si="46"/>
        <v>#REF!</v>
      </c>
      <c r="CL56" s="41" t="e">
        <f t="shared" si="46"/>
        <v>#REF!</v>
      </c>
      <c r="CM56" s="41" t="e">
        <f t="shared" si="46"/>
        <v>#REF!</v>
      </c>
      <c r="CN56" s="41" t="e">
        <f t="shared" si="46"/>
        <v>#REF!</v>
      </c>
      <c r="CO56" s="41" t="e">
        <f t="shared" si="46"/>
        <v>#REF!</v>
      </c>
      <c r="CP56" s="41" t="e">
        <f t="shared" si="46"/>
        <v>#REF!</v>
      </c>
      <c r="CQ56" s="41" t="e">
        <f t="shared" si="46"/>
        <v>#REF!</v>
      </c>
      <c r="CR56" s="41" t="e">
        <f t="shared" si="46"/>
        <v>#REF!</v>
      </c>
      <c r="CS56" s="41" t="e">
        <f t="shared" si="47"/>
        <v>#REF!</v>
      </c>
      <c r="CT56" s="41" t="e">
        <f t="shared" si="47"/>
        <v>#REF!</v>
      </c>
      <c r="CU56" s="41" t="e">
        <f t="shared" si="47"/>
        <v>#REF!</v>
      </c>
      <c r="CV56" s="41" t="e">
        <f t="shared" si="47"/>
        <v>#REF!</v>
      </c>
      <c r="CW56" s="41" t="e">
        <f t="shared" si="47"/>
        <v>#REF!</v>
      </c>
      <c r="CX56" s="41" t="e">
        <f t="shared" si="47"/>
        <v>#REF!</v>
      </c>
      <c r="CY56" s="41" t="e">
        <f t="shared" si="47"/>
        <v>#REF!</v>
      </c>
      <c r="CZ56" s="41" t="e">
        <f t="shared" si="47"/>
        <v>#REF!</v>
      </c>
      <c r="DA56" s="41" t="e">
        <f t="shared" si="47"/>
        <v>#REF!</v>
      </c>
      <c r="DB56" s="41" t="e">
        <f t="shared" si="47"/>
        <v>#REF!</v>
      </c>
      <c r="DC56" s="41" t="e">
        <f t="shared" si="47"/>
        <v>#REF!</v>
      </c>
      <c r="DD56" s="41" t="e">
        <f t="shared" si="47"/>
        <v>#REF!</v>
      </c>
      <c r="DE56" s="41" t="e">
        <f t="shared" si="47"/>
        <v>#REF!</v>
      </c>
      <c r="DF56" s="41" t="e">
        <f t="shared" si="47"/>
        <v>#REF!</v>
      </c>
      <c r="DG56" s="41" t="e">
        <f t="shared" si="53"/>
        <v>#REF!</v>
      </c>
      <c r="DH56" s="41" t="e">
        <f t="shared" si="53"/>
        <v>#REF!</v>
      </c>
      <c r="DI56" s="41" t="e">
        <f t="shared" si="53"/>
        <v>#REF!</v>
      </c>
      <c r="DJ56" s="41" t="e">
        <f t="shared" si="53"/>
        <v>#REF!</v>
      </c>
      <c r="DK56" s="41" t="e">
        <f t="shared" si="53"/>
        <v>#REF!</v>
      </c>
      <c r="DL56" s="41" t="e">
        <f t="shared" si="53"/>
        <v>#REF!</v>
      </c>
      <c r="DM56" s="41" t="e">
        <f t="shared" si="53"/>
        <v>#REF!</v>
      </c>
      <c r="DN56" s="41" t="e">
        <f t="shared" si="53"/>
        <v>#REF!</v>
      </c>
      <c r="DO56" s="41" t="e">
        <f t="shared" si="53"/>
        <v>#REF!</v>
      </c>
      <c r="DP56" s="41" t="e">
        <f t="shared" si="53"/>
        <v>#REF!</v>
      </c>
      <c r="DQ56" s="41" t="e">
        <f t="shared" si="53"/>
        <v>#REF!</v>
      </c>
      <c r="DR56" s="41" t="e">
        <f t="shared" si="53"/>
        <v>#REF!</v>
      </c>
      <c r="DS56" s="41" t="e">
        <f t="shared" si="53"/>
        <v>#REF!</v>
      </c>
      <c r="DT56" s="41" t="e">
        <f t="shared" si="53"/>
        <v>#REF!</v>
      </c>
      <c r="DU56" s="41" t="e">
        <f t="shared" si="53"/>
        <v>#REF!</v>
      </c>
      <c r="DV56" s="41" t="e">
        <f t="shared" si="53"/>
        <v>#REF!</v>
      </c>
      <c r="DW56" s="41" t="e">
        <f t="shared" si="54"/>
        <v>#REF!</v>
      </c>
      <c r="DX56" s="41" t="e">
        <f t="shared" si="54"/>
        <v>#REF!</v>
      </c>
      <c r="DY56" s="41" t="e">
        <f t="shared" si="48"/>
        <v>#REF!</v>
      </c>
      <c r="DZ56" s="41" t="e">
        <f t="shared" si="48"/>
        <v>#REF!</v>
      </c>
      <c r="EA56" s="41" t="e">
        <f t="shared" si="48"/>
        <v>#REF!</v>
      </c>
      <c r="EB56" s="41" t="e">
        <f t="shared" si="48"/>
        <v>#REF!</v>
      </c>
      <c r="EC56" s="41" t="e">
        <f t="shared" si="48"/>
        <v>#REF!</v>
      </c>
      <c r="ED56" s="41" t="e">
        <f t="shared" si="48"/>
        <v>#REF!</v>
      </c>
      <c r="EE56" s="41" t="e">
        <f t="shared" si="48"/>
        <v>#REF!</v>
      </c>
      <c r="EF56" s="41" t="e">
        <f t="shared" si="48"/>
        <v>#REF!</v>
      </c>
      <c r="EG56" s="41" t="e">
        <f t="shared" si="48"/>
        <v>#REF!</v>
      </c>
      <c r="EH56" s="41" t="e">
        <f t="shared" si="48"/>
        <v>#REF!</v>
      </c>
      <c r="EI56" s="41" t="e">
        <f t="shared" si="48"/>
        <v>#REF!</v>
      </c>
      <c r="EJ56" s="41" t="e">
        <f t="shared" si="48"/>
        <v>#REF!</v>
      </c>
      <c r="EK56" s="41" t="e">
        <f t="shared" si="48"/>
        <v>#REF!</v>
      </c>
      <c r="EL56" s="41" t="e">
        <f t="shared" si="48"/>
        <v>#REF!</v>
      </c>
      <c r="EM56" s="41" t="e">
        <f t="shared" si="55"/>
        <v>#REF!</v>
      </c>
      <c r="EN56" s="41" t="e">
        <f t="shared" si="55"/>
        <v>#REF!</v>
      </c>
      <c r="EO56" s="41" t="e">
        <f t="shared" si="55"/>
        <v>#REF!</v>
      </c>
      <c r="EP56" s="41" t="e">
        <f t="shared" si="55"/>
        <v>#REF!</v>
      </c>
      <c r="EQ56" s="41" t="e">
        <f t="shared" si="55"/>
        <v>#REF!</v>
      </c>
      <c r="ER56" s="41" t="e">
        <f t="shared" si="55"/>
        <v>#REF!</v>
      </c>
      <c r="ES56" s="41" t="e">
        <f t="shared" si="55"/>
        <v>#REF!</v>
      </c>
      <c r="ET56" s="41" t="e">
        <f t="shared" si="55"/>
        <v>#REF!</v>
      </c>
      <c r="EU56" s="41" t="e">
        <f t="shared" si="55"/>
        <v>#REF!</v>
      </c>
      <c r="EV56" s="41" t="e">
        <f t="shared" si="55"/>
        <v>#REF!</v>
      </c>
      <c r="EW56" s="41" t="e">
        <f t="shared" si="55"/>
        <v>#REF!</v>
      </c>
      <c r="EX56" s="41" t="e">
        <f t="shared" si="55"/>
        <v>#REF!</v>
      </c>
      <c r="EY56" s="41" t="e">
        <f t="shared" si="55"/>
        <v>#REF!</v>
      </c>
      <c r="EZ56" s="41" t="e">
        <f t="shared" si="55"/>
        <v>#REF!</v>
      </c>
      <c r="FA56" s="41" t="e">
        <f t="shared" si="55"/>
        <v>#REF!</v>
      </c>
      <c r="FB56" s="41" t="e">
        <f t="shared" si="55"/>
        <v>#REF!</v>
      </c>
      <c r="FC56" s="41" t="e">
        <f t="shared" si="56"/>
        <v>#REF!</v>
      </c>
      <c r="FD56" s="41" t="e">
        <f t="shared" si="56"/>
        <v>#REF!</v>
      </c>
      <c r="FE56" s="41" t="e">
        <f t="shared" si="49"/>
        <v>#REF!</v>
      </c>
      <c r="FF56" s="41" t="e">
        <f t="shared" si="49"/>
        <v>#REF!</v>
      </c>
      <c r="FG56" s="41" t="e">
        <f t="shared" si="49"/>
        <v>#REF!</v>
      </c>
      <c r="FH56" s="41" t="e">
        <f t="shared" si="49"/>
        <v>#REF!</v>
      </c>
      <c r="FI56" s="41" t="e">
        <f t="shared" si="49"/>
        <v>#REF!</v>
      </c>
      <c r="FJ56" s="41" t="e">
        <f t="shared" si="49"/>
        <v>#REF!</v>
      </c>
      <c r="FK56" s="41" t="e">
        <f t="shared" si="49"/>
        <v>#REF!</v>
      </c>
      <c r="FL56" s="41" t="e">
        <f t="shared" si="49"/>
        <v>#REF!</v>
      </c>
      <c r="FM56" s="41" t="e">
        <f t="shared" si="49"/>
        <v>#REF!</v>
      </c>
      <c r="FN56" s="41" t="e">
        <f t="shared" si="49"/>
        <v>#REF!</v>
      </c>
      <c r="FO56" s="41" t="e">
        <f t="shared" si="49"/>
        <v>#REF!</v>
      </c>
      <c r="FP56" s="41" t="e">
        <f t="shared" si="49"/>
        <v>#REF!</v>
      </c>
      <c r="FQ56" s="41" t="e">
        <f t="shared" si="49"/>
        <v>#REF!</v>
      </c>
      <c r="FR56" s="41" t="e">
        <f t="shared" si="49"/>
        <v>#REF!</v>
      </c>
      <c r="FS56" s="41" t="e">
        <f t="shared" si="57"/>
        <v>#REF!</v>
      </c>
      <c r="FT56" s="41" t="e">
        <f t="shared" si="57"/>
        <v>#REF!</v>
      </c>
      <c r="FU56" s="41" t="e">
        <f t="shared" si="57"/>
        <v>#REF!</v>
      </c>
      <c r="FV56" s="41" t="e">
        <f t="shared" si="57"/>
        <v>#REF!</v>
      </c>
      <c r="FW56" s="41" t="e">
        <f t="shared" si="57"/>
        <v>#REF!</v>
      </c>
      <c r="FX56" s="41" t="e">
        <f t="shared" si="57"/>
        <v>#REF!</v>
      </c>
      <c r="FY56" s="41" t="e">
        <f t="shared" si="57"/>
        <v>#REF!</v>
      </c>
      <c r="FZ56" s="41" t="e">
        <f t="shared" si="57"/>
        <v>#REF!</v>
      </c>
      <c r="GA56" s="41" t="e">
        <f t="shared" si="57"/>
        <v>#REF!</v>
      </c>
      <c r="GB56" s="41" t="e">
        <f t="shared" si="57"/>
        <v>#REF!</v>
      </c>
      <c r="GC56" s="41" t="e">
        <f t="shared" si="57"/>
        <v>#REF!</v>
      </c>
      <c r="GD56" s="41" t="e">
        <f t="shared" si="57"/>
        <v>#REF!</v>
      </c>
      <c r="GE56" s="41" t="e">
        <f t="shared" si="57"/>
        <v>#REF!</v>
      </c>
      <c r="GF56" s="41" t="e">
        <f t="shared" si="57"/>
        <v>#REF!</v>
      </c>
      <c r="GG56" s="41" t="e">
        <f t="shared" si="57"/>
        <v>#REF!</v>
      </c>
      <c r="GH56" s="41" t="e">
        <f t="shared" si="57"/>
        <v>#REF!</v>
      </c>
      <c r="GI56" s="41" t="e">
        <f t="shared" si="58"/>
        <v>#REF!</v>
      </c>
      <c r="GJ56" s="41" t="e">
        <f t="shared" si="58"/>
        <v>#REF!</v>
      </c>
      <c r="GK56" s="41" t="e">
        <f t="shared" si="50"/>
        <v>#REF!</v>
      </c>
      <c r="GL56" s="41" t="e">
        <f t="shared" si="50"/>
        <v>#REF!</v>
      </c>
      <c r="GM56" s="41" t="e">
        <f t="shared" si="50"/>
        <v>#REF!</v>
      </c>
      <c r="GN56" s="41" t="e">
        <f t="shared" si="50"/>
        <v>#REF!</v>
      </c>
      <c r="GO56" s="41" t="e">
        <f t="shared" si="50"/>
        <v>#REF!</v>
      </c>
      <c r="GP56" s="41" t="e">
        <f t="shared" si="50"/>
        <v>#REF!</v>
      </c>
      <c r="GQ56" s="41" t="e">
        <f t="shared" si="50"/>
        <v>#REF!</v>
      </c>
      <c r="GR56" s="41" t="e">
        <f t="shared" si="50"/>
        <v>#REF!</v>
      </c>
      <c r="GS56" s="41" t="e">
        <f t="shared" si="50"/>
        <v>#REF!</v>
      </c>
      <c r="GT56" s="41" t="e">
        <f t="shared" si="50"/>
        <v>#REF!</v>
      </c>
      <c r="GU56" s="41" t="e">
        <f t="shared" si="50"/>
        <v>#REF!</v>
      </c>
      <c r="GV56" s="41" t="e">
        <f t="shared" si="50"/>
        <v>#REF!</v>
      </c>
      <c r="GW56" s="41" t="e">
        <f t="shared" si="50"/>
        <v>#REF!</v>
      </c>
      <c r="GX56" s="41" t="e">
        <f t="shared" si="50"/>
        <v>#REF!</v>
      </c>
      <c r="GY56" s="41" t="e">
        <f t="shared" si="59"/>
        <v>#REF!</v>
      </c>
      <c r="GZ56" s="41" t="e">
        <f t="shared" si="59"/>
        <v>#REF!</v>
      </c>
      <c r="HA56" s="41" t="e">
        <f t="shared" si="59"/>
        <v>#REF!</v>
      </c>
      <c r="HB56" s="41" t="e">
        <f t="shared" si="44"/>
        <v>#REF!</v>
      </c>
      <c r="HC56" s="41" t="e">
        <f t="shared" si="44"/>
        <v>#REF!</v>
      </c>
      <c r="HD56" s="41" t="e">
        <f t="shared" si="44"/>
        <v>#REF!</v>
      </c>
      <c r="HE56" s="41" t="e">
        <f t="shared" si="44"/>
        <v>#REF!</v>
      </c>
      <c r="HF56" s="41" t="e">
        <f t="shared" si="44"/>
        <v>#REF!</v>
      </c>
      <c r="HG56" s="41" t="e">
        <f t="shared" si="44"/>
        <v>#REF!</v>
      </c>
      <c r="HH56" s="41" t="e">
        <f t="shared" si="44"/>
        <v>#REF!</v>
      </c>
      <c r="HI56" s="41" t="e">
        <f t="shared" si="44"/>
        <v>#REF!</v>
      </c>
      <c r="HJ56" s="41" t="e">
        <f t="shared" si="44"/>
        <v>#REF!</v>
      </c>
    </row>
    <row r="57" spans="1:218" ht="14.4" x14ac:dyDescent="0.3">
      <c r="A57" s="42">
        <v>54</v>
      </c>
      <c r="B57" s="43" t="e">
        <f>'CMM3 - AUX CALC'!$BC$67</f>
        <v>#REF!</v>
      </c>
      <c r="BD57" s="41" t="e">
        <f>$B57/(_xlfn.SINGLE(PrazoConcessao)*12-BD$3+1)</f>
        <v>#REF!</v>
      </c>
      <c r="BE57" s="41" t="e">
        <f t="shared" si="61"/>
        <v>#REF!</v>
      </c>
      <c r="BF57" s="41" t="e">
        <f t="shared" si="61"/>
        <v>#REF!</v>
      </c>
      <c r="BG57" s="41" t="e">
        <f t="shared" si="61"/>
        <v>#REF!</v>
      </c>
      <c r="BH57" s="41" t="e">
        <f t="shared" si="61"/>
        <v>#REF!</v>
      </c>
      <c r="BI57" s="41" t="e">
        <f t="shared" si="61"/>
        <v>#REF!</v>
      </c>
      <c r="BJ57" s="41" t="e">
        <f t="shared" si="61"/>
        <v>#REF!</v>
      </c>
      <c r="BK57" s="41" t="e">
        <f t="shared" si="61"/>
        <v>#REF!</v>
      </c>
      <c r="BL57" s="41" t="e">
        <f t="shared" si="61"/>
        <v>#REF!</v>
      </c>
      <c r="BM57" s="41" t="e">
        <f t="shared" si="61"/>
        <v>#REF!</v>
      </c>
      <c r="BN57" s="41" t="e">
        <f t="shared" si="60"/>
        <v>#REF!</v>
      </c>
      <c r="BO57" s="41" t="e">
        <f t="shared" si="60"/>
        <v>#REF!</v>
      </c>
      <c r="BP57" s="41" t="e">
        <f t="shared" si="52"/>
        <v>#REF!</v>
      </c>
      <c r="BQ57" s="41" t="e">
        <f t="shared" si="52"/>
        <v>#REF!</v>
      </c>
      <c r="BR57" s="41" t="e">
        <f t="shared" si="52"/>
        <v>#REF!</v>
      </c>
      <c r="BS57" s="41" t="e">
        <f t="shared" si="52"/>
        <v>#REF!</v>
      </c>
      <c r="BT57" s="41" t="e">
        <f t="shared" si="52"/>
        <v>#REF!</v>
      </c>
      <c r="BU57" s="41" t="e">
        <f t="shared" si="52"/>
        <v>#REF!</v>
      </c>
      <c r="BV57" s="41" t="e">
        <f t="shared" si="52"/>
        <v>#REF!</v>
      </c>
      <c r="BW57" s="41" t="e">
        <f t="shared" si="52"/>
        <v>#REF!</v>
      </c>
      <c r="BX57" s="41" t="e">
        <f t="shared" si="52"/>
        <v>#REF!</v>
      </c>
      <c r="BY57" s="41" t="e">
        <f t="shared" si="52"/>
        <v>#REF!</v>
      </c>
      <c r="BZ57" s="41" t="e">
        <f t="shared" si="52"/>
        <v>#REF!</v>
      </c>
      <c r="CA57" s="41" t="e">
        <f t="shared" si="52"/>
        <v>#REF!</v>
      </c>
      <c r="CB57" s="41" t="e">
        <f t="shared" si="52"/>
        <v>#REF!</v>
      </c>
      <c r="CC57" s="41" t="e">
        <f t="shared" si="46"/>
        <v>#REF!</v>
      </c>
      <c r="CD57" s="41" t="e">
        <f t="shared" si="46"/>
        <v>#REF!</v>
      </c>
      <c r="CE57" s="41" t="e">
        <f t="shared" si="46"/>
        <v>#REF!</v>
      </c>
      <c r="CF57" s="41" t="e">
        <f t="shared" si="46"/>
        <v>#REF!</v>
      </c>
      <c r="CG57" s="41" t="e">
        <f t="shared" si="46"/>
        <v>#REF!</v>
      </c>
      <c r="CH57" s="41" t="e">
        <f t="shared" si="46"/>
        <v>#REF!</v>
      </c>
      <c r="CI57" s="41" t="e">
        <f t="shared" si="46"/>
        <v>#REF!</v>
      </c>
      <c r="CJ57" s="41" t="e">
        <f t="shared" si="46"/>
        <v>#REF!</v>
      </c>
      <c r="CK57" s="41" t="e">
        <f t="shared" si="46"/>
        <v>#REF!</v>
      </c>
      <c r="CL57" s="41" t="e">
        <f t="shared" si="46"/>
        <v>#REF!</v>
      </c>
      <c r="CM57" s="41" t="e">
        <f t="shared" si="46"/>
        <v>#REF!</v>
      </c>
      <c r="CN57" s="41" t="e">
        <f t="shared" si="46"/>
        <v>#REF!</v>
      </c>
      <c r="CO57" s="41" t="e">
        <f t="shared" si="46"/>
        <v>#REF!</v>
      </c>
      <c r="CP57" s="41" t="e">
        <f t="shared" si="46"/>
        <v>#REF!</v>
      </c>
      <c r="CQ57" s="41" t="e">
        <f t="shared" si="46"/>
        <v>#REF!</v>
      </c>
      <c r="CR57" s="41" t="e">
        <f t="shared" si="46"/>
        <v>#REF!</v>
      </c>
      <c r="CS57" s="41" t="e">
        <f t="shared" si="47"/>
        <v>#REF!</v>
      </c>
      <c r="CT57" s="41" t="e">
        <f t="shared" si="47"/>
        <v>#REF!</v>
      </c>
      <c r="CU57" s="41" t="e">
        <f t="shared" si="47"/>
        <v>#REF!</v>
      </c>
      <c r="CV57" s="41" t="e">
        <f t="shared" si="47"/>
        <v>#REF!</v>
      </c>
      <c r="CW57" s="41" t="e">
        <f t="shared" si="47"/>
        <v>#REF!</v>
      </c>
      <c r="CX57" s="41" t="e">
        <f t="shared" si="47"/>
        <v>#REF!</v>
      </c>
      <c r="CY57" s="41" t="e">
        <f t="shared" si="47"/>
        <v>#REF!</v>
      </c>
      <c r="CZ57" s="41" t="e">
        <f t="shared" si="47"/>
        <v>#REF!</v>
      </c>
      <c r="DA57" s="41" t="e">
        <f t="shared" si="47"/>
        <v>#REF!</v>
      </c>
      <c r="DB57" s="41" t="e">
        <f t="shared" si="47"/>
        <v>#REF!</v>
      </c>
      <c r="DC57" s="41" t="e">
        <f t="shared" si="47"/>
        <v>#REF!</v>
      </c>
      <c r="DD57" s="41" t="e">
        <f t="shared" si="47"/>
        <v>#REF!</v>
      </c>
      <c r="DE57" s="41" t="e">
        <f t="shared" si="47"/>
        <v>#REF!</v>
      </c>
      <c r="DF57" s="41" t="e">
        <f t="shared" si="47"/>
        <v>#REF!</v>
      </c>
      <c r="DG57" s="41" t="e">
        <f t="shared" si="53"/>
        <v>#REF!</v>
      </c>
      <c r="DH57" s="41" t="e">
        <f t="shared" si="53"/>
        <v>#REF!</v>
      </c>
      <c r="DI57" s="41" t="e">
        <f t="shared" si="53"/>
        <v>#REF!</v>
      </c>
      <c r="DJ57" s="41" t="e">
        <f t="shared" si="53"/>
        <v>#REF!</v>
      </c>
      <c r="DK57" s="41" t="e">
        <f t="shared" si="53"/>
        <v>#REF!</v>
      </c>
      <c r="DL57" s="41" t="e">
        <f t="shared" si="53"/>
        <v>#REF!</v>
      </c>
      <c r="DM57" s="41" t="e">
        <f t="shared" si="53"/>
        <v>#REF!</v>
      </c>
      <c r="DN57" s="41" t="e">
        <f t="shared" si="53"/>
        <v>#REF!</v>
      </c>
      <c r="DO57" s="41" t="e">
        <f t="shared" si="53"/>
        <v>#REF!</v>
      </c>
      <c r="DP57" s="41" t="e">
        <f t="shared" si="53"/>
        <v>#REF!</v>
      </c>
      <c r="DQ57" s="41" t="e">
        <f t="shared" si="53"/>
        <v>#REF!</v>
      </c>
      <c r="DR57" s="41" t="e">
        <f t="shared" si="53"/>
        <v>#REF!</v>
      </c>
      <c r="DS57" s="41" t="e">
        <f t="shared" si="53"/>
        <v>#REF!</v>
      </c>
      <c r="DT57" s="41" t="e">
        <f t="shared" si="53"/>
        <v>#REF!</v>
      </c>
      <c r="DU57" s="41" t="e">
        <f t="shared" si="53"/>
        <v>#REF!</v>
      </c>
      <c r="DV57" s="41" t="e">
        <f t="shared" si="53"/>
        <v>#REF!</v>
      </c>
      <c r="DW57" s="41" t="e">
        <f t="shared" si="54"/>
        <v>#REF!</v>
      </c>
      <c r="DX57" s="41" t="e">
        <f t="shared" si="54"/>
        <v>#REF!</v>
      </c>
      <c r="DY57" s="41" t="e">
        <f t="shared" si="48"/>
        <v>#REF!</v>
      </c>
      <c r="DZ57" s="41" t="e">
        <f t="shared" si="48"/>
        <v>#REF!</v>
      </c>
      <c r="EA57" s="41" t="e">
        <f t="shared" si="48"/>
        <v>#REF!</v>
      </c>
      <c r="EB57" s="41" t="e">
        <f t="shared" si="48"/>
        <v>#REF!</v>
      </c>
      <c r="EC57" s="41" t="e">
        <f t="shared" si="48"/>
        <v>#REF!</v>
      </c>
      <c r="ED57" s="41" t="e">
        <f t="shared" si="48"/>
        <v>#REF!</v>
      </c>
      <c r="EE57" s="41" t="e">
        <f t="shared" si="48"/>
        <v>#REF!</v>
      </c>
      <c r="EF57" s="41" t="e">
        <f t="shared" si="48"/>
        <v>#REF!</v>
      </c>
      <c r="EG57" s="41" t="e">
        <f t="shared" si="48"/>
        <v>#REF!</v>
      </c>
      <c r="EH57" s="41" t="e">
        <f t="shared" si="48"/>
        <v>#REF!</v>
      </c>
      <c r="EI57" s="41" t="e">
        <f t="shared" si="48"/>
        <v>#REF!</v>
      </c>
      <c r="EJ57" s="41" t="e">
        <f t="shared" si="48"/>
        <v>#REF!</v>
      </c>
      <c r="EK57" s="41" t="e">
        <f t="shared" si="48"/>
        <v>#REF!</v>
      </c>
      <c r="EL57" s="41" t="e">
        <f t="shared" si="48"/>
        <v>#REF!</v>
      </c>
      <c r="EM57" s="41" t="e">
        <f t="shared" si="55"/>
        <v>#REF!</v>
      </c>
      <c r="EN57" s="41" t="e">
        <f t="shared" si="55"/>
        <v>#REF!</v>
      </c>
      <c r="EO57" s="41" t="e">
        <f t="shared" si="55"/>
        <v>#REF!</v>
      </c>
      <c r="EP57" s="41" t="e">
        <f t="shared" si="55"/>
        <v>#REF!</v>
      </c>
      <c r="EQ57" s="41" t="e">
        <f t="shared" si="55"/>
        <v>#REF!</v>
      </c>
      <c r="ER57" s="41" t="e">
        <f t="shared" si="55"/>
        <v>#REF!</v>
      </c>
      <c r="ES57" s="41" t="e">
        <f t="shared" si="55"/>
        <v>#REF!</v>
      </c>
      <c r="ET57" s="41" t="e">
        <f t="shared" si="55"/>
        <v>#REF!</v>
      </c>
      <c r="EU57" s="41" t="e">
        <f t="shared" si="55"/>
        <v>#REF!</v>
      </c>
      <c r="EV57" s="41" t="e">
        <f t="shared" si="55"/>
        <v>#REF!</v>
      </c>
      <c r="EW57" s="41" t="e">
        <f t="shared" si="55"/>
        <v>#REF!</v>
      </c>
      <c r="EX57" s="41" t="e">
        <f t="shared" si="55"/>
        <v>#REF!</v>
      </c>
      <c r="EY57" s="41" t="e">
        <f t="shared" si="55"/>
        <v>#REF!</v>
      </c>
      <c r="EZ57" s="41" t="e">
        <f t="shared" si="55"/>
        <v>#REF!</v>
      </c>
      <c r="FA57" s="41" t="e">
        <f t="shared" si="55"/>
        <v>#REF!</v>
      </c>
      <c r="FB57" s="41" t="e">
        <f t="shared" si="55"/>
        <v>#REF!</v>
      </c>
      <c r="FC57" s="41" t="e">
        <f t="shared" si="56"/>
        <v>#REF!</v>
      </c>
      <c r="FD57" s="41" t="e">
        <f t="shared" si="56"/>
        <v>#REF!</v>
      </c>
      <c r="FE57" s="41" t="e">
        <f t="shared" si="49"/>
        <v>#REF!</v>
      </c>
      <c r="FF57" s="41" t="e">
        <f t="shared" si="49"/>
        <v>#REF!</v>
      </c>
      <c r="FG57" s="41" t="e">
        <f t="shared" si="49"/>
        <v>#REF!</v>
      </c>
      <c r="FH57" s="41" t="e">
        <f t="shared" si="49"/>
        <v>#REF!</v>
      </c>
      <c r="FI57" s="41" t="e">
        <f t="shared" si="49"/>
        <v>#REF!</v>
      </c>
      <c r="FJ57" s="41" t="e">
        <f t="shared" si="49"/>
        <v>#REF!</v>
      </c>
      <c r="FK57" s="41" t="e">
        <f t="shared" si="49"/>
        <v>#REF!</v>
      </c>
      <c r="FL57" s="41" t="e">
        <f t="shared" si="49"/>
        <v>#REF!</v>
      </c>
      <c r="FM57" s="41" t="e">
        <f t="shared" si="49"/>
        <v>#REF!</v>
      </c>
      <c r="FN57" s="41" t="e">
        <f t="shared" si="49"/>
        <v>#REF!</v>
      </c>
      <c r="FO57" s="41" t="e">
        <f t="shared" si="49"/>
        <v>#REF!</v>
      </c>
      <c r="FP57" s="41" t="e">
        <f t="shared" si="49"/>
        <v>#REF!</v>
      </c>
      <c r="FQ57" s="41" t="e">
        <f t="shared" si="49"/>
        <v>#REF!</v>
      </c>
      <c r="FR57" s="41" t="e">
        <f t="shared" si="49"/>
        <v>#REF!</v>
      </c>
      <c r="FS57" s="41" t="e">
        <f t="shared" si="57"/>
        <v>#REF!</v>
      </c>
      <c r="FT57" s="41" t="e">
        <f t="shared" si="57"/>
        <v>#REF!</v>
      </c>
      <c r="FU57" s="41" t="e">
        <f t="shared" si="57"/>
        <v>#REF!</v>
      </c>
      <c r="FV57" s="41" t="e">
        <f t="shared" si="57"/>
        <v>#REF!</v>
      </c>
      <c r="FW57" s="41" t="e">
        <f t="shared" si="57"/>
        <v>#REF!</v>
      </c>
      <c r="FX57" s="41" t="e">
        <f t="shared" si="57"/>
        <v>#REF!</v>
      </c>
      <c r="FY57" s="41" t="e">
        <f t="shared" si="57"/>
        <v>#REF!</v>
      </c>
      <c r="FZ57" s="41" t="e">
        <f t="shared" si="57"/>
        <v>#REF!</v>
      </c>
      <c r="GA57" s="41" t="e">
        <f t="shared" si="57"/>
        <v>#REF!</v>
      </c>
      <c r="GB57" s="41" t="e">
        <f t="shared" si="57"/>
        <v>#REF!</v>
      </c>
      <c r="GC57" s="41" t="e">
        <f t="shared" si="57"/>
        <v>#REF!</v>
      </c>
      <c r="GD57" s="41" t="e">
        <f t="shared" si="57"/>
        <v>#REF!</v>
      </c>
      <c r="GE57" s="41" t="e">
        <f t="shared" si="57"/>
        <v>#REF!</v>
      </c>
      <c r="GF57" s="41" t="e">
        <f t="shared" si="57"/>
        <v>#REF!</v>
      </c>
      <c r="GG57" s="41" t="e">
        <f t="shared" si="57"/>
        <v>#REF!</v>
      </c>
      <c r="GH57" s="41" t="e">
        <f t="shared" si="57"/>
        <v>#REF!</v>
      </c>
      <c r="GI57" s="41" t="e">
        <f t="shared" si="58"/>
        <v>#REF!</v>
      </c>
      <c r="GJ57" s="41" t="e">
        <f t="shared" si="58"/>
        <v>#REF!</v>
      </c>
      <c r="GK57" s="41" t="e">
        <f t="shared" si="50"/>
        <v>#REF!</v>
      </c>
      <c r="GL57" s="41" t="e">
        <f t="shared" si="50"/>
        <v>#REF!</v>
      </c>
      <c r="GM57" s="41" t="e">
        <f t="shared" si="50"/>
        <v>#REF!</v>
      </c>
      <c r="GN57" s="41" t="e">
        <f t="shared" si="50"/>
        <v>#REF!</v>
      </c>
      <c r="GO57" s="41" t="e">
        <f t="shared" si="50"/>
        <v>#REF!</v>
      </c>
      <c r="GP57" s="41" t="e">
        <f t="shared" si="50"/>
        <v>#REF!</v>
      </c>
      <c r="GQ57" s="41" t="e">
        <f t="shared" si="50"/>
        <v>#REF!</v>
      </c>
      <c r="GR57" s="41" t="e">
        <f t="shared" si="50"/>
        <v>#REF!</v>
      </c>
      <c r="GS57" s="41" t="e">
        <f t="shared" si="50"/>
        <v>#REF!</v>
      </c>
      <c r="GT57" s="41" t="e">
        <f t="shared" si="50"/>
        <v>#REF!</v>
      </c>
      <c r="GU57" s="41" t="e">
        <f t="shared" si="50"/>
        <v>#REF!</v>
      </c>
      <c r="GV57" s="41" t="e">
        <f t="shared" si="50"/>
        <v>#REF!</v>
      </c>
      <c r="GW57" s="41" t="e">
        <f t="shared" si="50"/>
        <v>#REF!</v>
      </c>
      <c r="GX57" s="41" t="e">
        <f t="shared" si="50"/>
        <v>#REF!</v>
      </c>
      <c r="GY57" s="41" t="e">
        <f t="shared" si="59"/>
        <v>#REF!</v>
      </c>
      <c r="GZ57" s="41" t="e">
        <f t="shared" si="59"/>
        <v>#REF!</v>
      </c>
      <c r="HA57" s="41" t="e">
        <f t="shared" si="59"/>
        <v>#REF!</v>
      </c>
      <c r="HB57" s="41" t="e">
        <f t="shared" si="44"/>
        <v>#REF!</v>
      </c>
      <c r="HC57" s="41" t="e">
        <f t="shared" si="44"/>
        <v>#REF!</v>
      </c>
      <c r="HD57" s="41" t="e">
        <f t="shared" si="44"/>
        <v>#REF!</v>
      </c>
      <c r="HE57" s="41" t="e">
        <f t="shared" si="44"/>
        <v>#REF!</v>
      </c>
      <c r="HF57" s="41" t="e">
        <f t="shared" si="44"/>
        <v>#REF!</v>
      </c>
      <c r="HG57" s="41" t="e">
        <f t="shared" si="44"/>
        <v>#REF!</v>
      </c>
      <c r="HH57" s="41" t="e">
        <f t="shared" si="44"/>
        <v>#REF!</v>
      </c>
      <c r="HI57" s="41" t="e">
        <f t="shared" si="44"/>
        <v>#REF!</v>
      </c>
      <c r="HJ57" s="41" t="e">
        <f t="shared" si="44"/>
        <v>#REF!</v>
      </c>
    </row>
    <row r="58" spans="1:218" ht="14.4" x14ac:dyDescent="0.3">
      <c r="A58" s="42">
        <v>55</v>
      </c>
      <c r="B58" s="43" t="e">
        <f>'CMM3 - AUX CALC'!$BD$67</f>
        <v>#REF!</v>
      </c>
      <c r="BE58" s="41" t="e">
        <f>$B58/(_xlfn.SINGLE(PrazoConcessao)*12-BE$3+1)</f>
        <v>#REF!</v>
      </c>
      <c r="BF58" s="41" t="e">
        <f t="shared" si="61"/>
        <v>#REF!</v>
      </c>
      <c r="BG58" s="41" t="e">
        <f t="shared" si="61"/>
        <v>#REF!</v>
      </c>
      <c r="BH58" s="41" t="e">
        <f t="shared" si="61"/>
        <v>#REF!</v>
      </c>
      <c r="BI58" s="41" t="e">
        <f t="shared" si="61"/>
        <v>#REF!</v>
      </c>
      <c r="BJ58" s="41" t="e">
        <f t="shared" si="61"/>
        <v>#REF!</v>
      </c>
      <c r="BK58" s="41" t="e">
        <f t="shared" si="61"/>
        <v>#REF!</v>
      </c>
      <c r="BL58" s="41" t="e">
        <f t="shared" si="61"/>
        <v>#REF!</v>
      </c>
      <c r="BM58" s="41" t="e">
        <f t="shared" si="61"/>
        <v>#REF!</v>
      </c>
      <c r="BN58" s="41" t="e">
        <f t="shared" si="60"/>
        <v>#REF!</v>
      </c>
      <c r="BO58" s="41" t="e">
        <f t="shared" si="60"/>
        <v>#REF!</v>
      </c>
      <c r="BP58" s="41" t="e">
        <f t="shared" si="52"/>
        <v>#REF!</v>
      </c>
      <c r="BQ58" s="41" t="e">
        <f t="shared" si="52"/>
        <v>#REF!</v>
      </c>
      <c r="BR58" s="41" t="e">
        <f t="shared" si="52"/>
        <v>#REF!</v>
      </c>
      <c r="BS58" s="41" t="e">
        <f t="shared" si="52"/>
        <v>#REF!</v>
      </c>
      <c r="BT58" s="41" t="e">
        <f t="shared" si="52"/>
        <v>#REF!</v>
      </c>
      <c r="BU58" s="41" t="e">
        <f t="shared" si="52"/>
        <v>#REF!</v>
      </c>
      <c r="BV58" s="41" t="e">
        <f t="shared" si="52"/>
        <v>#REF!</v>
      </c>
      <c r="BW58" s="41" t="e">
        <f t="shared" si="52"/>
        <v>#REF!</v>
      </c>
      <c r="BX58" s="41" t="e">
        <f t="shared" si="52"/>
        <v>#REF!</v>
      </c>
      <c r="BY58" s="41" t="e">
        <f t="shared" si="52"/>
        <v>#REF!</v>
      </c>
      <c r="BZ58" s="41" t="e">
        <f t="shared" si="52"/>
        <v>#REF!</v>
      </c>
      <c r="CA58" s="41" t="e">
        <f t="shared" si="52"/>
        <v>#REF!</v>
      </c>
      <c r="CB58" s="41" t="e">
        <f t="shared" si="52"/>
        <v>#REF!</v>
      </c>
      <c r="CC58" s="41" t="e">
        <f t="shared" si="46"/>
        <v>#REF!</v>
      </c>
      <c r="CD58" s="41" t="e">
        <f t="shared" si="46"/>
        <v>#REF!</v>
      </c>
      <c r="CE58" s="41" t="e">
        <f t="shared" si="46"/>
        <v>#REF!</v>
      </c>
      <c r="CF58" s="41" t="e">
        <f t="shared" si="46"/>
        <v>#REF!</v>
      </c>
      <c r="CG58" s="41" t="e">
        <f t="shared" si="46"/>
        <v>#REF!</v>
      </c>
      <c r="CH58" s="41" t="e">
        <f t="shared" si="46"/>
        <v>#REF!</v>
      </c>
      <c r="CI58" s="41" t="e">
        <f t="shared" si="46"/>
        <v>#REF!</v>
      </c>
      <c r="CJ58" s="41" t="e">
        <f t="shared" si="46"/>
        <v>#REF!</v>
      </c>
      <c r="CK58" s="41" t="e">
        <f t="shared" si="46"/>
        <v>#REF!</v>
      </c>
      <c r="CL58" s="41" t="e">
        <f t="shared" si="46"/>
        <v>#REF!</v>
      </c>
      <c r="CM58" s="41" t="e">
        <f t="shared" si="46"/>
        <v>#REF!</v>
      </c>
      <c r="CN58" s="41" t="e">
        <f t="shared" si="46"/>
        <v>#REF!</v>
      </c>
      <c r="CO58" s="41" t="e">
        <f t="shared" si="46"/>
        <v>#REF!</v>
      </c>
      <c r="CP58" s="41" t="e">
        <f t="shared" si="46"/>
        <v>#REF!</v>
      </c>
      <c r="CQ58" s="41" t="e">
        <f t="shared" si="46"/>
        <v>#REF!</v>
      </c>
      <c r="CR58" s="41" t="e">
        <f t="shared" si="46"/>
        <v>#REF!</v>
      </c>
      <c r="CS58" s="41" t="e">
        <f t="shared" si="47"/>
        <v>#REF!</v>
      </c>
      <c r="CT58" s="41" t="e">
        <f t="shared" si="47"/>
        <v>#REF!</v>
      </c>
      <c r="CU58" s="41" t="e">
        <f t="shared" si="47"/>
        <v>#REF!</v>
      </c>
      <c r="CV58" s="41" t="e">
        <f t="shared" si="47"/>
        <v>#REF!</v>
      </c>
      <c r="CW58" s="41" t="e">
        <f t="shared" si="47"/>
        <v>#REF!</v>
      </c>
      <c r="CX58" s="41" t="e">
        <f t="shared" si="47"/>
        <v>#REF!</v>
      </c>
      <c r="CY58" s="41" t="e">
        <f t="shared" si="47"/>
        <v>#REF!</v>
      </c>
      <c r="CZ58" s="41" t="e">
        <f t="shared" si="47"/>
        <v>#REF!</v>
      </c>
      <c r="DA58" s="41" t="e">
        <f t="shared" si="47"/>
        <v>#REF!</v>
      </c>
      <c r="DB58" s="41" t="e">
        <f t="shared" si="47"/>
        <v>#REF!</v>
      </c>
      <c r="DC58" s="41" t="e">
        <f t="shared" si="47"/>
        <v>#REF!</v>
      </c>
      <c r="DD58" s="41" t="e">
        <f t="shared" si="47"/>
        <v>#REF!</v>
      </c>
      <c r="DE58" s="41" t="e">
        <f t="shared" si="47"/>
        <v>#REF!</v>
      </c>
      <c r="DF58" s="41" t="e">
        <f t="shared" si="47"/>
        <v>#REF!</v>
      </c>
      <c r="DG58" s="41" t="e">
        <f t="shared" si="53"/>
        <v>#REF!</v>
      </c>
      <c r="DH58" s="41" t="e">
        <f t="shared" si="53"/>
        <v>#REF!</v>
      </c>
      <c r="DI58" s="41" t="e">
        <f t="shared" si="53"/>
        <v>#REF!</v>
      </c>
      <c r="DJ58" s="41" t="e">
        <f t="shared" si="53"/>
        <v>#REF!</v>
      </c>
      <c r="DK58" s="41" t="e">
        <f t="shared" si="53"/>
        <v>#REF!</v>
      </c>
      <c r="DL58" s="41" t="e">
        <f t="shared" si="53"/>
        <v>#REF!</v>
      </c>
      <c r="DM58" s="41" t="e">
        <f t="shared" si="53"/>
        <v>#REF!</v>
      </c>
      <c r="DN58" s="41" t="e">
        <f t="shared" si="53"/>
        <v>#REF!</v>
      </c>
      <c r="DO58" s="41" t="e">
        <f t="shared" si="53"/>
        <v>#REF!</v>
      </c>
      <c r="DP58" s="41" t="e">
        <f t="shared" si="53"/>
        <v>#REF!</v>
      </c>
      <c r="DQ58" s="41" t="e">
        <f t="shared" si="53"/>
        <v>#REF!</v>
      </c>
      <c r="DR58" s="41" t="e">
        <f t="shared" si="53"/>
        <v>#REF!</v>
      </c>
      <c r="DS58" s="41" t="e">
        <f t="shared" si="53"/>
        <v>#REF!</v>
      </c>
      <c r="DT58" s="41" t="e">
        <f t="shared" si="53"/>
        <v>#REF!</v>
      </c>
      <c r="DU58" s="41" t="e">
        <f t="shared" si="53"/>
        <v>#REF!</v>
      </c>
      <c r="DV58" s="41" t="e">
        <f t="shared" si="53"/>
        <v>#REF!</v>
      </c>
      <c r="DW58" s="41" t="e">
        <f t="shared" si="54"/>
        <v>#REF!</v>
      </c>
      <c r="DX58" s="41" t="e">
        <f t="shared" si="54"/>
        <v>#REF!</v>
      </c>
      <c r="DY58" s="41" t="e">
        <f t="shared" si="48"/>
        <v>#REF!</v>
      </c>
      <c r="DZ58" s="41" t="e">
        <f t="shared" si="48"/>
        <v>#REF!</v>
      </c>
      <c r="EA58" s="41" t="e">
        <f t="shared" si="48"/>
        <v>#REF!</v>
      </c>
      <c r="EB58" s="41" t="e">
        <f t="shared" si="48"/>
        <v>#REF!</v>
      </c>
      <c r="EC58" s="41" t="e">
        <f t="shared" si="48"/>
        <v>#REF!</v>
      </c>
      <c r="ED58" s="41" t="e">
        <f t="shared" si="48"/>
        <v>#REF!</v>
      </c>
      <c r="EE58" s="41" t="e">
        <f t="shared" si="48"/>
        <v>#REF!</v>
      </c>
      <c r="EF58" s="41" t="e">
        <f t="shared" si="48"/>
        <v>#REF!</v>
      </c>
      <c r="EG58" s="41" t="e">
        <f t="shared" si="48"/>
        <v>#REF!</v>
      </c>
      <c r="EH58" s="41" t="e">
        <f t="shared" si="48"/>
        <v>#REF!</v>
      </c>
      <c r="EI58" s="41" t="e">
        <f t="shared" si="48"/>
        <v>#REF!</v>
      </c>
      <c r="EJ58" s="41" t="e">
        <f t="shared" si="48"/>
        <v>#REF!</v>
      </c>
      <c r="EK58" s="41" t="e">
        <f t="shared" si="48"/>
        <v>#REF!</v>
      </c>
      <c r="EL58" s="41" t="e">
        <f t="shared" si="48"/>
        <v>#REF!</v>
      </c>
      <c r="EM58" s="41" t="e">
        <f t="shared" si="55"/>
        <v>#REF!</v>
      </c>
      <c r="EN58" s="41" t="e">
        <f t="shared" si="55"/>
        <v>#REF!</v>
      </c>
      <c r="EO58" s="41" t="e">
        <f t="shared" si="55"/>
        <v>#REF!</v>
      </c>
      <c r="EP58" s="41" t="e">
        <f t="shared" si="55"/>
        <v>#REF!</v>
      </c>
      <c r="EQ58" s="41" t="e">
        <f t="shared" si="55"/>
        <v>#REF!</v>
      </c>
      <c r="ER58" s="41" t="e">
        <f t="shared" si="55"/>
        <v>#REF!</v>
      </c>
      <c r="ES58" s="41" t="e">
        <f t="shared" si="55"/>
        <v>#REF!</v>
      </c>
      <c r="ET58" s="41" t="e">
        <f t="shared" si="55"/>
        <v>#REF!</v>
      </c>
      <c r="EU58" s="41" t="e">
        <f t="shared" si="55"/>
        <v>#REF!</v>
      </c>
      <c r="EV58" s="41" t="e">
        <f t="shared" si="55"/>
        <v>#REF!</v>
      </c>
      <c r="EW58" s="41" t="e">
        <f t="shared" si="55"/>
        <v>#REF!</v>
      </c>
      <c r="EX58" s="41" t="e">
        <f t="shared" si="55"/>
        <v>#REF!</v>
      </c>
      <c r="EY58" s="41" t="e">
        <f t="shared" si="55"/>
        <v>#REF!</v>
      </c>
      <c r="EZ58" s="41" t="e">
        <f t="shared" si="55"/>
        <v>#REF!</v>
      </c>
      <c r="FA58" s="41" t="e">
        <f t="shared" si="55"/>
        <v>#REF!</v>
      </c>
      <c r="FB58" s="41" t="e">
        <f t="shared" si="55"/>
        <v>#REF!</v>
      </c>
      <c r="FC58" s="41" t="e">
        <f t="shared" si="56"/>
        <v>#REF!</v>
      </c>
      <c r="FD58" s="41" t="e">
        <f t="shared" si="56"/>
        <v>#REF!</v>
      </c>
      <c r="FE58" s="41" t="e">
        <f t="shared" si="49"/>
        <v>#REF!</v>
      </c>
      <c r="FF58" s="41" t="e">
        <f t="shared" si="49"/>
        <v>#REF!</v>
      </c>
      <c r="FG58" s="41" t="e">
        <f t="shared" si="49"/>
        <v>#REF!</v>
      </c>
      <c r="FH58" s="41" t="e">
        <f t="shared" si="49"/>
        <v>#REF!</v>
      </c>
      <c r="FI58" s="41" t="e">
        <f t="shared" si="49"/>
        <v>#REF!</v>
      </c>
      <c r="FJ58" s="41" t="e">
        <f t="shared" si="49"/>
        <v>#REF!</v>
      </c>
      <c r="FK58" s="41" t="e">
        <f t="shared" si="49"/>
        <v>#REF!</v>
      </c>
      <c r="FL58" s="41" t="e">
        <f t="shared" si="49"/>
        <v>#REF!</v>
      </c>
      <c r="FM58" s="41" t="e">
        <f t="shared" si="49"/>
        <v>#REF!</v>
      </c>
      <c r="FN58" s="41" t="e">
        <f t="shared" si="49"/>
        <v>#REF!</v>
      </c>
      <c r="FO58" s="41" t="e">
        <f t="shared" si="49"/>
        <v>#REF!</v>
      </c>
      <c r="FP58" s="41" t="e">
        <f t="shared" si="49"/>
        <v>#REF!</v>
      </c>
      <c r="FQ58" s="41" t="e">
        <f t="shared" si="49"/>
        <v>#REF!</v>
      </c>
      <c r="FR58" s="41" t="e">
        <f t="shared" si="49"/>
        <v>#REF!</v>
      </c>
      <c r="FS58" s="41" t="e">
        <f t="shared" si="57"/>
        <v>#REF!</v>
      </c>
      <c r="FT58" s="41" t="e">
        <f t="shared" si="57"/>
        <v>#REF!</v>
      </c>
      <c r="FU58" s="41" t="e">
        <f t="shared" si="57"/>
        <v>#REF!</v>
      </c>
      <c r="FV58" s="41" t="e">
        <f t="shared" si="57"/>
        <v>#REF!</v>
      </c>
      <c r="FW58" s="41" t="e">
        <f t="shared" si="57"/>
        <v>#REF!</v>
      </c>
      <c r="FX58" s="41" t="e">
        <f t="shared" si="57"/>
        <v>#REF!</v>
      </c>
      <c r="FY58" s="41" t="e">
        <f t="shared" si="57"/>
        <v>#REF!</v>
      </c>
      <c r="FZ58" s="41" t="e">
        <f t="shared" si="57"/>
        <v>#REF!</v>
      </c>
      <c r="GA58" s="41" t="e">
        <f t="shared" si="57"/>
        <v>#REF!</v>
      </c>
      <c r="GB58" s="41" t="e">
        <f t="shared" si="57"/>
        <v>#REF!</v>
      </c>
      <c r="GC58" s="41" t="e">
        <f t="shared" si="57"/>
        <v>#REF!</v>
      </c>
      <c r="GD58" s="41" t="e">
        <f t="shared" si="57"/>
        <v>#REF!</v>
      </c>
      <c r="GE58" s="41" t="e">
        <f t="shared" si="57"/>
        <v>#REF!</v>
      </c>
      <c r="GF58" s="41" t="e">
        <f t="shared" si="57"/>
        <v>#REF!</v>
      </c>
      <c r="GG58" s="41" t="e">
        <f t="shared" si="57"/>
        <v>#REF!</v>
      </c>
      <c r="GH58" s="41" t="e">
        <f t="shared" si="57"/>
        <v>#REF!</v>
      </c>
      <c r="GI58" s="41" t="e">
        <f t="shared" si="58"/>
        <v>#REF!</v>
      </c>
      <c r="GJ58" s="41" t="e">
        <f t="shared" si="58"/>
        <v>#REF!</v>
      </c>
      <c r="GK58" s="41" t="e">
        <f t="shared" si="50"/>
        <v>#REF!</v>
      </c>
      <c r="GL58" s="41" t="e">
        <f t="shared" si="50"/>
        <v>#REF!</v>
      </c>
      <c r="GM58" s="41" t="e">
        <f t="shared" si="50"/>
        <v>#REF!</v>
      </c>
      <c r="GN58" s="41" t="e">
        <f t="shared" si="50"/>
        <v>#REF!</v>
      </c>
      <c r="GO58" s="41" t="e">
        <f t="shared" si="50"/>
        <v>#REF!</v>
      </c>
      <c r="GP58" s="41" t="e">
        <f t="shared" si="50"/>
        <v>#REF!</v>
      </c>
      <c r="GQ58" s="41" t="e">
        <f t="shared" si="50"/>
        <v>#REF!</v>
      </c>
      <c r="GR58" s="41" t="e">
        <f t="shared" si="50"/>
        <v>#REF!</v>
      </c>
      <c r="GS58" s="41" t="e">
        <f t="shared" si="50"/>
        <v>#REF!</v>
      </c>
      <c r="GT58" s="41" t="e">
        <f t="shared" si="50"/>
        <v>#REF!</v>
      </c>
      <c r="GU58" s="41" t="e">
        <f t="shared" si="50"/>
        <v>#REF!</v>
      </c>
      <c r="GV58" s="41" t="e">
        <f t="shared" si="50"/>
        <v>#REF!</v>
      </c>
      <c r="GW58" s="41" t="e">
        <f t="shared" si="50"/>
        <v>#REF!</v>
      </c>
      <c r="GX58" s="41" t="e">
        <f t="shared" si="50"/>
        <v>#REF!</v>
      </c>
      <c r="GY58" s="41" t="e">
        <f t="shared" si="59"/>
        <v>#REF!</v>
      </c>
      <c r="GZ58" s="41" t="e">
        <f t="shared" si="59"/>
        <v>#REF!</v>
      </c>
      <c r="HA58" s="41" t="e">
        <f t="shared" si="59"/>
        <v>#REF!</v>
      </c>
      <c r="HB58" s="41" t="e">
        <f t="shared" si="44"/>
        <v>#REF!</v>
      </c>
      <c r="HC58" s="41" t="e">
        <f t="shared" si="44"/>
        <v>#REF!</v>
      </c>
      <c r="HD58" s="41" t="e">
        <f t="shared" si="44"/>
        <v>#REF!</v>
      </c>
      <c r="HE58" s="41" t="e">
        <f t="shared" si="44"/>
        <v>#REF!</v>
      </c>
      <c r="HF58" s="41" t="e">
        <f t="shared" si="44"/>
        <v>#REF!</v>
      </c>
      <c r="HG58" s="41" t="e">
        <f t="shared" si="44"/>
        <v>#REF!</v>
      </c>
      <c r="HH58" s="41" t="e">
        <f t="shared" si="44"/>
        <v>#REF!</v>
      </c>
      <c r="HI58" s="41" t="e">
        <f t="shared" si="44"/>
        <v>#REF!</v>
      </c>
      <c r="HJ58" s="41" t="e">
        <f t="shared" si="44"/>
        <v>#REF!</v>
      </c>
    </row>
    <row r="59" spans="1:218" ht="14.4" x14ac:dyDescent="0.3">
      <c r="A59" s="42">
        <v>56</v>
      </c>
      <c r="B59" s="43" t="e">
        <f>'CMM3 - AUX CALC'!$BE$67</f>
        <v>#REF!</v>
      </c>
      <c r="BF59" s="41" t="e">
        <f>$B59/(_xlfn.SINGLE(PrazoConcessao)*12-BF$3+1)</f>
        <v>#REF!</v>
      </c>
      <c r="BG59" s="41" t="e">
        <f t="shared" si="61"/>
        <v>#REF!</v>
      </c>
      <c r="BH59" s="41" t="e">
        <f t="shared" si="61"/>
        <v>#REF!</v>
      </c>
      <c r="BI59" s="41" t="e">
        <f t="shared" si="61"/>
        <v>#REF!</v>
      </c>
      <c r="BJ59" s="41" t="e">
        <f t="shared" si="61"/>
        <v>#REF!</v>
      </c>
      <c r="BK59" s="41" t="e">
        <f t="shared" si="61"/>
        <v>#REF!</v>
      </c>
      <c r="BL59" s="41" t="e">
        <f t="shared" si="61"/>
        <v>#REF!</v>
      </c>
      <c r="BM59" s="41" t="e">
        <f t="shared" si="61"/>
        <v>#REF!</v>
      </c>
      <c r="BN59" s="41" t="e">
        <f t="shared" si="60"/>
        <v>#REF!</v>
      </c>
      <c r="BO59" s="41" t="e">
        <f t="shared" si="60"/>
        <v>#REF!</v>
      </c>
      <c r="BP59" s="41" t="e">
        <f t="shared" si="52"/>
        <v>#REF!</v>
      </c>
      <c r="BQ59" s="41" t="e">
        <f t="shared" si="52"/>
        <v>#REF!</v>
      </c>
      <c r="BR59" s="41" t="e">
        <f t="shared" si="52"/>
        <v>#REF!</v>
      </c>
      <c r="BS59" s="41" t="e">
        <f t="shared" si="52"/>
        <v>#REF!</v>
      </c>
      <c r="BT59" s="41" t="e">
        <f t="shared" si="52"/>
        <v>#REF!</v>
      </c>
      <c r="BU59" s="41" t="e">
        <f t="shared" si="52"/>
        <v>#REF!</v>
      </c>
      <c r="BV59" s="41" t="e">
        <f t="shared" si="52"/>
        <v>#REF!</v>
      </c>
      <c r="BW59" s="41" t="e">
        <f t="shared" si="52"/>
        <v>#REF!</v>
      </c>
      <c r="BX59" s="41" t="e">
        <f t="shared" si="52"/>
        <v>#REF!</v>
      </c>
      <c r="BY59" s="41" t="e">
        <f t="shared" si="52"/>
        <v>#REF!</v>
      </c>
      <c r="BZ59" s="41" t="e">
        <f t="shared" si="52"/>
        <v>#REF!</v>
      </c>
      <c r="CA59" s="41" t="e">
        <f t="shared" si="52"/>
        <v>#REF!</v>
      </c>
      <c r="CB59" s="41" t="e">
        <f t="shared" si="52"/>
        <v>#REF!</v>
      </c>
      <c r="CC59" s="41" t="e">
        <f t="shared" si="46"/>
        <v>#REF!</v>
      </c>
      <c r="CD59" s="41" t="e">
        <f t="shared" si="46"/>
        <v>#REF!</v>
      </c>
      <c r="CE59" s="41" t="e">
        <f t="shared" si="46"/>
        <v>#REF!</v>
      </c>
      <c r="CF59" s="41" t="e">
        <f t="shared" si="46"/>
        <v>#REF!</v>
      </c>
      <c r="CG59" s="41" t="e">
        <f t="shared" si="46"/>
        <v>#REF!</v>
      </c>
      <c r="CH59" s="41" t="e">
        <f t="shared" si="46"/>
        <v>#REF!</v>
      </c>
      <c r="CI59" s="41" t="e">
        <f t="shared" si="46"/>
        <v>#REF!</v>
      </c>
      <c r="CJ59" s="41" t="e">
        <f t="shared" si="46"/>
        <v>#REF!</v>
      </c>
      <c r="CK59" s="41" t="e">
        <f t="shared" si="46"/>
        <v>#REF!</v>
      </c>
      <c r="CL59" s="41" t="e">
        <f t="shared" si="46"/>
        <v>#REF!</v>
      </c>
      <c r="CM59" s="41" t="e">
        <f t="shared" si="46"/>
        <v>#REF!</v>
      </c>
      <c r="CN59" s="41" t="e">
        <f t="shared" si="46"/>
        <v>#REF!</v>
      </c>
      <c r="CO59" s="41" t="e">
        <f t="shared" si="46"/>
        <v>#REF!</v>
      </c>
      <c r="CP59" s="41" t="e">
        <f t="shared" si="46"/>
        <v>#REF!</v>
      </c>
      <c r="CQ59" s="41" t="e">
        <f t="shared" si="46"/>
        <v>#REF!</v>
      </c>
      <c r="CR59" s="41" t="e">
        <f t="shared" si="46"/>
        <v>#REF!</v>
      </c>
      <c r="CS59" s="41" t="e">
        <f t="shared" si="47"/>
        <v>#REF!</v>
      </c>
      <c r="CT59" s="41" t="e">
        <f t="shared" si="47"/>
        <v>#REF!</v>
      </c>
      <c r="CU59" s="41" t="e">
        <f t="shared" si="47"/>
        <v>#REF!</v>
      </c>
      <c r="CV59" s="41" t="e">
        <f t="shared" si="47"/>
        <v>#REF!</v>
      </c>
      <c r="CW59" s="41" t="e">
        <f t="shared" si="47"/>
        <v>#REF!</v>
      </c>
      <c r="CX59" s="41" t="e">
        <f t="shared" si="47"/>
        <v>#REF!</v>
      </c>
      <c r="CY59" s="41" t="e">
        <f t="shared" si="47"/>
        <v>#REF!</v>
      </c>
      <c r="CZ59" s="41" t="e">
        <f t="shared" si="47"/>
        <v>#REF!</v>
      </c>
      <c r="DA59" s="41" t="e">
        <f t="shared" si="47"/>
        <v>#REF!</v>
      </c>
      <c r="DB59" s="41" t="e">
        <f t="shared" si="47"/>
        <v>#REF!</v>
      </c>
      <c r="DC59" s="41" t="e">
        <f t="shared" si="47"/>
        <v>#REF!</v>
      </c>
      <c r="DD59" s="41" t="e">
        <f t="shared" si="47"/>
        <v>#REF!</v>
      </c>
      <c r="DE59" s="41" t="e">
        <f t="shared" si="47"/>
        <v>#REF!</v>
      </c>
      <c r="DF59" s="41" t="e">
        <f t="shared" si="47"/>
        <v>#REF!</v>
      </c>
      <c r="DG59" s="41" t="e">
        <f t="shared" si="53"/>
        <v>#REF!</v>
      </c>
      <c r="DH59" s="41" t="e">
        <f t="shared" si="53"/>
        <v>#REF!</v>
      </c>
      <c r="DI59" s="41" t="e">
        <f t="shared" si="53"/>
        <v>#REF!</v>
      </c>
      <c r="DJ59" s="41" t="e">
        <f t="shared" si="53"/>
        <v>#REF!</v>
      </c>
      <c r="DK59" s="41" t="e">
        <f t="shared" si="53"/>
        <v>#REF!</v>
      </c>
      <c r="DL59" s="41" t="e">
        <f t="shared" si="53"/>
        <v>#REF!</v>
      </c>
      <c r="DM59" s="41" t="e">
        <f t="shared" si="53"/>
        <v>#REF!</v>
      </c>
      <c r="DN59" s="41" t="e">
        <f t="shared" si="53"/>
        <v>#REF!</v>
      </c>
      <c r="DO59" s="41" t="e">
        <f t="shared" si="53"/>
        <v>#REF!</v>
      </c>
      <c r="DP59" s="41" t="e">
        <f t="shared" si="53"/>
        <v>#REF!</v>
      </c>
      <c r="DQ59" s="41" t="e">
        <f t="shared" si="53"/>
        <v>#REF!</v>
      </c>
      <c r="DR59" s="41" t="e">
        <f t="shared" si="53"/>
        <v>#REF!</v>
      </c>
      <c r="DS59" s="41" t="e">
        <f t="shared" si="53"/>
        <v>#REF!</v>
      </c>
      <c r="DT59" s="41" t="e">
        <f t="shared" si="53"/>
        <v>#REF!</v>
      </c>
      <c r="DU59" s="41" t="e">
        <f t="shared" si="53"/>
        <v>#REF!</v>
      </c>
      <c r="DV59" s="41" t="e">
        <f t="shared" si="53"/>
        <v>#REF!</v>
      </c>
      <c r="DW59" s="41" t="e">
        <f t="shared" si="54"/>
        <v>#REF!</v>
      </c>
      <c r="DX59" s="41" t="e">
        <f t="shared" si="54"/>
        <v>#REF!</v>
      </c>
      <c r="DY59" s="41" t="e">
        <f t="shared" si="48"/>
        <v>#REF!</v>
      </c>
      <c r="DZ59" s="41" t="e">
        <f t="shared" si="48"/>
        <v>#REF!</v>
      </c>
      <c r="EA59" s="41" t="e">
        <f t="shared" si="48"/>
        <v>#REF!</v>
      </c>
      <c r="EB59" s="41" t="e">
        <f t="shared" si="48"/>
        <v>#REF!</v>
      </c>
      <c r="EC59" s="41" t="e">
        <f t="shared" si="48"/>
        <v>#REF!</v>
      </c>
      <c r="ED59" s="41" t="e">
        <f t="shared" si="48"/>
        <v>#REF!</v>
      </c>
      <c r="EE59" s="41" t="e">
        <f t="shared" si="48"/>
        <v>#REF!</v>
      </c>
      <c r="EF59" s="41" t="e">
        <f t="shared" si="48"/>
        <v>#REF!</v>
      </c>
      <c r="EG59" s="41" t="e">
        <f t="shared" si="48"/>
        <v>#REF!</v>
      </c>
      <c r="EH59" s="41" t="e">
        <f t="shared" si="48"/>
        <v>#REF!</v>
      </c>
      <c r="EI59" s="41" t="e">
        <f t="shared" si="48"/>
        <v>#REF!</v>
      </c>
      <c r="EJ59" s="41" t="e">
        <f t="shared" si="48"/>
        <v>#REF!</v>
      </c>
      <c r="EK59" s="41" t="e">
        <f t="shared" si="48"/>
        <v>#REF!</v>
      </c>
      <c r="EL59" s="41" t="e">
        <f t="shared" si="48"/>
        <v>#REF!</v>
      </c>
      <c r="EM59" s="41" t="e">
        <f t="shared" si="55"/>
        <v>#REF!</v>
      </c>
      <c r="EN59" s="41" t="e">
        <f t="shared" si="55"/>
        <v>#REF!</v>
      </c>
      <c r="EO59" s="41" t="e">
        <f t="shared" si="55"/>
        <v>#REF!</v>
      </c>
      <c r="EP59" s="41" t="e">
        <f t="shared" si="55"/>
        <v>#REF!</v>
      </c>
      <c r="EQ59" s="41" t="e">
        <f t="shared" si="55"/>
        <v>#REF!</v>
      </c>
      <c r="ER59" s="41" t="e">
        <f t="shared" si="55"/>
        <v>#REF!</v>
      </c>
      <c r="ES59" s="41" t="e">
        <f t="shared" si="55"/>
        <v>#REF!</v>
      </c>
      <c r="ET59" s="41" t="e">
        <f t="shared" si="55"/>
        <v>#REF!</v>
      </c>
      <c r="EU59" s="41" t="e">
        <f t="shared" si="55"/>
        <v>#REF!</v>
      </c>
      <c r="EV59" s="41" t="e">
        <f t="shared" si="55"/>
        <v>#REF!</v>
      </c>
      <c r="EW59" s="41" t="e">
        <f t="shared" si="55"/>
        <v>#REF!</v>
      </c>
      <c r="EX59" s="41" t="e">
        <f t="shared" si="55"/>
        <v>#REF!</v>
      </c>
      <c r="EY59" s="41" t="e">
        <f t="shared" si="55"/>
        <v>#REF!</v>
      </c>
      <c r="EZ59" s="41" t="e">
        <f t="shared" si="55"/>
        <v>#REF!</v>
      </c>
      <c r="FA59" s="41" t="e">
        <f t="shared" si="55"/>
        <v>#REF!</v>
      </c>
      <c r="FB59" s="41" t="e">
        <f t="shared" si="55"/>
        <v>#REF!</v>
      </c>
      <c r="FC59" s="41" t="e">
        <f t="shared" si="56"/>
        <v>#REF!</v>
      </c>
      <c r="FD59" s="41" t="e">
        <f t="shared" si="56"/>
        <v>#REF!</v>
      </c>
      <c r="FE59" s="41" t="e">
        <f t="shared" si="49"/>
        <v>#REF!</v>
      </c>
      <c r="FF59" s="41" t="e">
        <f t="shared" si="49"/>
        <v>#REF!</v>
      </c>
      <c r="FG59" s="41" t="e">
        <f t="shared" si="49"/>
        <v>#REF!</v>
      </c>
      <c r="FH59" s="41" t="e">
        <f t="shared" si="49"/>
        <v>#REF!</v>
      </c>
      <c r="FI59" s="41" t="e">
        <f t="shared" si="49"/>
        <v>#REF!</v>
      </c>
      <c r="FJ59" s="41" t="e">
        <f t="shared" si="49"/>
        <v>#REF!</v>
      </c>
      <c r="FK59" s="41" t="e">
        <f t="shared" si="49"/>
        <v>#REF!</v>
      </c>
      <c r="FL59" s="41" t="e">
        <f t="shared" si="49"/>
        <v>#REF!</v>
      </c>
      <c r="FM59" s="41" t="e">
        <f t="shared" si="49"/>
        <v>#REF!</v>
      </c>
      <c r="FN59" s="41" t="e">
        <f t="shared" si="49"/>
        <v>#REF!</v>
      </c>
      <c r="FO59" s="41" t="e">
        <f t="shared" si="49"/>
        <v>#REF!</v>
      </c>
      <c r="FP59" s="41" t="e">
        <f t="shared" si="49"/>
        <v>#REF!</v>
      </c>
      <c r="FQ59" s="41" t="e">
        <f t="shared" si="49"/>
        <v>#REF!</v>
      </c>
      <c r="FR59" s="41" t="e">
        <f t="shared" si="49"/>
        <v>#REF!</v>
      </c>
      <c r="FS59" s="41" t="e">
        <f t="shared" si="57"/>
        <v>#REF!</v>
      </c>
      <c r="FT59" s="41" t="e">
        <f t="shared" si="57"/>
        <v>#REF!</v>
      </c>
      <c r="FU59" s="41" t="e">
        <f t="shared" si="57"/>
        <v>#REF!</v>
      </c>
      <c r="FV59" s="41" t="e">
        <f t="shared" si="57"/>
        <v>#REF!</v>
      </c>
      <c r="FW59" s="41" t="e">
        <f t="shared" si="57"/>
        <v>#REF!</v>
      </c>
      <c r="FX59" s="41" t="e">
        <f t="shared" si="57"/>
        <v>#REF!</v>
      </c>
      <c r="FY59" s="41" t="e">
        <f t="shared" si="57"/>
        <v>#REF!</v>
      </c>
      <c r="FZ59" s="41" t="e">
        <f t="shared" si="57"/>
        <v>#REF!</v>
      </c>
      <c r="GA59" s="41" t="e">
        <f t="shared" si="57"/>
        <v>#REF!</v>
      </c>
      <c r="GB59" s="41" t="e">
        <f t="shared" si="57"/>
        <v>#REF!</v>
      </c>
      <c r="GC59" s="41" t="e">
        <f t="shared" si="57"/>
        <v>#REF!</v>
      </c>
      <c r="GD59" s="41" t="e">
        <f t="shared" si="57"/>
        <v>#REF!</v>
      </c>
      <c r="GE59" s="41" t="e">
        <f t="shared" si="57"/>
        <v>#REF!</v>
      </c>
      <c r="GF59" s="41" t="e">
        <f t="shared" si="57"/>
        <v>#REF!</v>
      </c>
      <c r="GG59" s="41" t="e">
        <f t="shared" si="57"/>
        <v>#REF!</v>
      </c>
      <c r="GH59" s="41" t="e">
        <f t="shared" si="57"/>
        <v>#REF!</v>
      </c>
      <c r="GI59" s="41" t="e">
        <f t="shared" si="58"/>
        <v>#REF!</v>
      </c>
      <c r="GJ59" s="41" t="e">
        <f t="shared" si="58"/>
        <v>#REF!</v>
      </c>
      <c r="GK59" s="41" t="e">
        <f t="shared" si="50"/>
        <v>#REF!</v>
      </c>
      <c r="GL59" s="41" t="e">
        <f t="shared" si="50"/>
        <v>#REF!</v>
      </c>
      <c r="GM59" s="41" t="e">
        <f t="shared" si="50"/>
        <v>#REF!</v>
      </c>
      <c r="GN59" s="41" t="e">
        <f t="shared" si="50"/>
        <v>#REF!</v>
      </c>
      <c r="GO59" s="41" t="e">
        <f t="shared" si="50"/>
        <v>#REF!</v>
      </c>
      <c r="GP59" s="41" t="e">
        <f t="shared" si="50"/>
        <v>#REF!</v>
      </c>
      <c r="GQ59" s="41" t="e">
        <f t="shared" si="50"/>
        <v>#REF!</v>
      </c>
      <c r="GR59" s="41" t="e">
        <f t="shared" si="50"/>
        <v>#REF!</v>
      </c>
      <c r="GS59" s="41" t="e">
        <f t="shared" si="50"/>
        <v>#REF!</v>
      </c>
      <c r="GT59" s="41" t="e">
        <f t="shared" si="50"/>
        <v>#REF!</v>
      </c>
      <c r="GU59" s="41" t="e">
        <f t="shared" si="50"/>
        <v>#REF!</v>
      </c>
      <c r="GV59" s="41" t="e">
        <f t="shared" si="50"/>
        <v>#REF!</v>
      </c>
      <c r="GW59" s="41" t="e">
        <f t="shared" si="50"/>
        <v>#REF!</v>
      </c>
      <c r="GX59" s="41" t="e">
        <f t="shared" si="50"/>
        <v>#REF!</v>
      </c>
      <c r="GY59" s="41" t="e">
        <f t="shared" si="59"/>
        <v>#REF!</v>
      </c>
      <c r="GZ59" s="41" t="e">
        <f t="shared" si="59"/>
        <v>#REF!</v>
      </c>
      <c r="HA59" s="41" t="e">
        <f t="shared" si="59"/>
        <v>#REF!</v>
      </c>
      <c r="HB59" s="41" t="e">
        <f t="shared" si="44"/>
        <v>#REF!</v>
      </c>
      <c r="HC59" s="41" t="e">
        <f t="shared" si="44"/>
        <v>#REF!</v>
      </c>
      <c r="HD59" s="41" t="e">
        <f t="shared" si="44"/>
        <v>#REF!</v>
      </c>
      <c r="HE59" s="41" t="e">
        <f t="shared" si="44"/>
        <v>#REF!</v>
      </c>
      <c r="HF59" s="41" t="e">
        <f t="shared" si="44"/>
        <v>#REF!</v>
      </c>
      <c r="HG59" s="41" t="e">
        <f t="shared" si="44"/>
        <v>#REF!</v>
      </c>
      <c r="HH59" s="41" t="e">
        <f t="shared" si="44"/>
        <v>#REF!</v>
      </c>
      <c r="HI59" s="41" t="e">
        <f t="shared" si="44"/>
        <v>#REF!</v>
      </c>
      <c r="HJ59" s="41" t="e">
        <f t="shared" si="44"/>
        <v>#REF!</v>
      </c>
    </row>
    <row r="60" spans="1:218" ht="14.4" x14ac:dyDescent="0.3">
      <c r="A60" s="42">
        <v>57</v>
      </c>
      <c r="B60" s="43" t="e">
        <f>'CMM3 - AUX CALC'!$BF$67</f>
        <v>#REF!</v>
      </c>
      <c r="BG60" s="41" t="e">
        <f>$B60/(_xlfn.SINGLE(PrazoConcessao)*12-BG$3+1)</f>
        <v>#REF!</v>
      </c>
      <c r="BH60" s="41" t="e">
        <f t="shared" si="61"/>
        <v>#REF!</v>
      </c>
      <c r="BI60" s="41" t="e">
        <f t="shared" si="61"/>
        <v>#REF!</v>
      </c>
      <c r="BJ60" s="41" t="e">
        <f t="shared" si="61"/>
        <v>#REF!</v>
      </c>
      <c r="BK60" s="41" t="e">
        <f t="shared" si="61"/>
        <v>#REF!</v>
      </c>
      <c r="BL60" s="41" t="e">
        <f t="shared" si="61"/>
        <v>#REF!</v>
      </c>
      <c r="BM60" s="41" t="e">
        <f t="shared" si="61"/>
        <v>#REF!</v>
      </c>
      <c r="BN60" s="41" t="e">
        <f t="shared" si="60"/>
        <v>#REF!</v>
      </c>
      <c r="BO60" s="41" t="e">
        <f t="shared" si="60"/>
        <v>#REF!</v>
      </c>
      <c r="BP60" s="41" t="e">
        <f t="shared" si="52"/>
        <v>#REF!</v>
      </c>
      <c r="BQ60" s="41" t="e">
        <f t="shared" si="52"/>
        <v>#REF!</v>
      </c>
      <c r="BR60" s="41" t="e">
        <f t="shared" si="52"/>
        <v>#REF!</v>
      </c>
      <c r="BS60" s="41" t="e">
        <f t="shared" si="52"/>
        <v>#REF!</v>
      </c>
      <c r="BT60" s="41" t="e">
        <f t="shared" si="52"/>
        <v>#REF!</v>
      </c>
      <c r="BU60" s="41" t="e">
        <f t="shared" si="52"/>
        <v>#REF!</v>
      </c>
      <c r="BV60" s="41" t="e">
        <f t="shared" si="52"/>
        <v>#REF!</v>
      </c>
      <c r="BW60" s="41" t="e">
        <f t="shared" si="52"/>
        <v>#REF!</v>
      </c>
      <c r="BX60" s="41" t="e">
        <f t="shared" si="52"/>
        <v>#REF!</v>
      </c>
      <c r="BY60" s="41" t="e">
        <f t="shared" si="52"/>
        <v>#REF!</v>
      </c>
      <c r="BZ60" s="41" t="e">
        <f t="shared" si="52"/>
        <v>#REF!</v>
      </c>
      <c r="CA60" s="41" t="e">
        <f t="shared" si="52"/>
        <v>#REF!</v>
      </c>
      <c r="CB60" s="41" t="e">
        <f t="shared" si="52"/>
        <v>#REF!</v>
      </c>
      <c r="CC60" s="41" t="e">
        <f t="shared" si="46"/>
        <v>#REF!</v>
      </c>
      <c r="CD60" s="41" t="e">
        <f t="shared" si="46"/>
        <v>#REF!</v>
      </c>
      <c r="CE60" s="41" t="e">
        <f t="shared" si="46"/>
        <v>#REF!</v>
      </c>
      <c r="CF60" s="41" t="e">
        <f t="shared" si="46"/>
        <v>#REF!</v>
      </c>
      <c r="CG60" s="41" t="e">
        <f t="shared" si="46"/>
        <v>#REF!</v>
      </c>
      <c r="CH60" s="41" t="e">
        <f t="shared" si="46"/>
        <v>#REF!</v>
      </c>
      <c r="CI60" s="41" t="e">
        <f t="shared" si="46"/>
        <v>#REF!</v>
      </c>
      <c r="CJ60" s="41" t="e">
        <f t="shared" si="46"/>
        <v>#REF!</v>
      </c>
      <c r="CK60" s="41" t="e">
        <f t="shared" si="46"/>
        <v>#REF!</v>
      </c>
      <c r="CL60" s="41" t="e">
        <f t="shared" si="46"/>
        <v>#REF!</v>
      </c>
      <c r="CM60" s="41" t="e">
        <f t="shared" si="46"/>
        <v>#REF!</v>
      </c>
      <c r="CN60" s="41" t="e">
        <f t="shared" si="46"/>
        <v>#REF!</v>
      </c>
      <c r="CO60" s="41" t="e">
        <f t="shared" si="46"/>
        <v>#REF!</v>
      </c>
      <c r="CP60" s="41" t="e">
        <f t="shared" si="46"/>
        <v>#REF!</v>
      </c>
      <c r="CQ60" s="41" t="e">
        <f t="shared" si="46"/>
        <v>#REF!</v>
      </c>
      <c r="CR60" s="41" t="e">
        <f t="shared" si="46"/>
        <v>#REF!</v>
      </c>
      <c r="CS60" s="41" t="e">
        <f t="shared" si="47"/>
        <v>#REF!</v>
      </c>
      <c r="CT60" s="41" t="e">
        <f t="shared" si="47"/>
        <v>#REF!</v>
      </c>
      <c r="CU60" s="41" t="e">
        <f t="shared" si="47"/>
        <v>#REF!</v>
      </c>
      <c r="CV60" s="41" t="e">
        <f t="shared" si="47"/>
        <v>#REF!</v>
      </c>
      <c r="CW60" s="41" t="e">
        <f t="shared" si="47"/>
        <v>#REF!</v>
      </c>
      <c r="CX60" s="41" t="e">
        <f t="shared" si="47"/>
        <v>#REF!</v>
      </c>
      <c r="CY60" s="41" t="e">
        <f t="shared" si="47"/>
        <v>#REF!</v>
      </c>
      <c r="CZ60" s="41" t="e">
        <f t="shared" si="47"/>
        <v>#REF!</v>
      </c>
      <c r="DA60" s="41" t="e">
        <f t="shared" si="47"/>
        <v>#REF!</v>
      </c>
      <c r="DB60" s="41" t="e">
        <f t="shared" si="47"/>
        <v>#REF!</v>
      </c>
      <c r="DC60" s="41" t="e">
        <f t="shared" si="47"/>
        <v>#REF!</v>
      </c>
      <c r="DD60" s="41" t="e">
        <f t="shared" si="47"/>
        <v>#REF!</v>
      </c>
      <c r="DE60" s="41" t="e">
        <f t="shared" si="47"/>
        <v>#REF!</v>
      </c>
      <c r="DF60" s="41" t="e">
        <f t="shared" si="47"/>
        <v>#REF!</v>
      </c>
      <c r="DG60" s="41" t="e">
        <f t="shared" si="53"/>
        <v>#REF!</v>
      </c>
      <c r="DH60" s="41" t="e">
        <f t="shared" si="53"/>
        <v>#REF!</v>
      </c>
      <c r="DI60" s="41" t="e">
        <f t="shared" si="53"/>
        <v>#REF!</v>
      </c>
      <c r="DJ60" s="41" t="e">
        <f t="shared" si="53"/>
        <v>#REF!</v>
      </c>
      <c r="DK60" s="41" t="e">
        <f t="shared" si="53"/>
        <v>#REF!</v>
      </c>
      <c r="DL60" s="41" t="e">
        <f t="shared" si="53"/>
        <v>#REF!</v>
      </c>
      <c r="DM60" s="41" t="e">
        <f t="shared" si="53"/>
        <v>#REF!</v>
      </c>
      <c r="DN60" s="41" t="e">
        <f t="shared" si="53"/>
        <v>#REF!</v>
      </c>
      <c r="DO60" s="41" t="e">
        <f t="shared" si="53"/>
        <v>#REF!</v>
      </c>
      <c r="DP60" s="41" t="e">
        <f t="shared" si="53"/>
        <v>#REF!</v>
      </c>
      <c r="DQ60" s="41" t="e">
        <f t="shared" si="53"/>
        <v>#REF!</v>
      </c>
      <c r="DR60" s="41" t="e">
        <f t="shared" si="53"/>
        <v>#REF!</v>
      </c>
      <c r="DS60" s="41" t="e">
        <f t="shared" si="53"/>
        <v>#REF!</v>
      </c>
      <c r="DT60" s="41" t="e">
        <f t="shared" si="53"/>
        <v>#REF!</v>
      </c>
      <c r="DU60" s="41" t="e">
        <f t="shared" si="53"/>
        <v>#REF!</v>
      </c>
      <c r="DV60" s="41" t="e">
        <f t="shared" si="53"/>
        <v>#REF!</v>
      </c>
      <c r="DW60" s="41" t="e">
        <f t="shared" si="54"/>
        <v>#REF!</v>
      </c>
      <c r="DX60" s="41" t="e">
        <f t="shared" si="54"/>
        <v>#REF!</v>
      </c>
      <c r="DY60" s="41" t="e">
        <f t="shared" si="48"/>
        <v>#REF!</v>
      </c>
      <c r="DZ60" s="41" t="e">
        <f t="shared" si="48"/>
        <v>#REF!</v>
      </c>
      <c r="EA60" s="41" t="e">
        <f t="shared" si="48"/>
        <v>#REF!</v>
      </c>
      <c r="EB60" s="41" t="e">
        <f t="shared" si="48"/>
        <v>#REF!</v>
      </c>
      <c r="EC60" s="41" t="e">
        <f t="shared" si="48"/>
        <v>#REF!</v>
      </c>
      <c r="ED60" s="41" t="e">
        <f t="shared" si="48"/>
        <v>#REF!</v>
      </c>
      <c r="EE60" s="41" t="e">
        <f t="shared" si="48"/>
        <v>#REF!</v>
      </c>
      <c r="EF60" s="41" t="e">
        <f t="shared" si="48"/>
        <v>#REF!</v>
      </c>
      <c r="EG60" s="41" t="e">
        <f t="shared" si="48"/>
        <v>#REF!</v>
      </c>
      <c r="EH60" s="41" t="e">
        <f t="shared" si="48"/>
        <v>#REF!</v>
      </c>
      <c r="EI60" s="41" t="e">
        <f t="shared" si="48"/>
        <v>#REF!</v>
      </c>
      <c r="EJ60" s="41" t="e">
        <f t="shared" si="48"/>
        <v>#REF!</v>
      </c>
      <c r="EK60" s="41" t="e">
        <f t="shared" si="48"/>
        <v>#REF!</v>
      </c>
      <c r="EL60" s="41" t="e">
        <f t="shared" si="48"/>
        <v>#REF!</v>
      </c>
      <c r="EM60" s="41" t="e">
        <f t="shared" si="55"/>
        <v>#REF!</v>
      </c>
      <c r="EN60" s="41" t="e">
        <f t="shared" si="55"/>
        <v>#REF!</v>
      </c>
      <c r="EO60" s="41" t="e">
        <f t="shared" si="55"/>
        <v>#REF!</v>
      </c>
      <c r="EP60" s="41" t="e">
        <f t="shared" si="55"/>
        <v>#REF!</v>
      </c>
      <c r="EQ60" s="41" t="e">
        <f t="shared" si="55"/>
        <v>#REF!</v>
      </c>
      <c r="ER60" s="41" t="e">
        <f t="shared" si="55"/>
        <v>#REF!</v>
      </c>
      <c r="ES60" s="41" t="e">
        <f t="shared" si="55"/>
        <v>#REF!</v>
      </c>
      <c r="ET60" s="41" t="e">
        <f t="shared" si="55"/>
        <v>#REF!</v>
      </c>
      <c r="EU60" s="41" t="e">
        <f t="shared" si="55"/>
        <v>#REF!</v>
      </c>
      <c r="EV60" s="41" t="e">
        <f t="shared" si="55"/>
        <v>#REF!</v>
      </c>
      <c r="EW60" s="41" t="e">
        <f t="shared" si="55"/>
        <v>#REF!</v>
      </c>
      <c r="EX60" s="41" t="e">
        <f t="shared" si="55"/>
        <v>#REF!</v>
      </c>
      <c r="EY60" s="41" t="e">
        <f t="shared" si="55"/>
        <v>#REF!</v>
      </c>
      <c r="EZ60" s="41" t="e">
        <f t="shared" si="55"/>
        <v>#REF!</v>
      </c>
      <c r="FA60" s="41" t="e">
        <f t="shared" si="55"/>
        <v>#REF!</v>
      </c>
      <c r="FB60" s="41" t="e">
        <f t="shared" si="55"/>
        <v>#REF!</v>
      </c>
      <c r="FC60" s="41" t="e">
        <f t="shared" si="56"/>
        <v>#REF!</v>
      </c>
      <c r="FD60" s="41" t="e">
        <f t="shared" si="56"/>
        <v>#REF!</v>
      </c>
      <c r="FE60" s="41" t="e">
        <f t="shared" si="49"/>
        <v>#REF!</v>
      </c>
      <c r="FF60" s="41" t="e">
        <f t="shared" si="49"/>
        <v>#REF!</v>
      </c>
      <c r="FG60" s="41" t="e">
        <f t="shared" si="49"/>
        <v>#REF!</v>
      </c>
      <c r="FH60" s="41" t="e">
        <f t="shared" si="49"/>
        <v>#REF!</v>
      </c>
      <c r="FI60" s="41" t="e">
        <f t="shared" si="49"/>
        <v>#REF!</v>
      </c>
      <c r="FJ60" s="41" t="e">
        <f t="shared" si="49"/>
        <v>#REF!</v>
      </c>
      <c r="FK60" s="41" t="e">
        <f t="shared" si="49"/>
        <v>#REF!</v>
      </c>
      <c r="FL60" s="41" t="e">
        <f t="shared" si="49"/>
        <v>#REF!</v>
      </c>
      <c r="FM60" s="41" t="e">
        <f t="shared" si="49"/>
        <v>#REF!</v>
      </c>
      <c r="FN60" s="41" t="e">
        <f t="shared" si="49"/>
        <v>#REF!</v>
      </c>
      <c r="FO60" s="41" t="e">
        <f t="shared" si="49"/>
        <v>#REF!</v>
      </c>
      <c r="FP60" s="41" t="e">
        <f t="shared" si="49"/>
        <v>#REF!</v>
      </c>
      <c r="FQ60" s="41" t="e">
        <f t="shared" si="49"/>
        <v>#REF!</v>
      </c>
      <c r="FR60" s="41" t="e">
        <f t="shared" si="49"/>
        <v>#REF!</v>
      </c>
      <c r="FS60" s="41" t="e">
        <f t="shared" si="57"/>
        <v>#REF!</v>
      </c>
      <c r="FT60" s="41" t="e">
        <f t="shared" si="57"/>
        <v>#REF!</v>
      </c>
      <c r="FU60" s="41" t="e">
        <f t="shared" si="57"/>
        <v>#REF!</v>
      </c>
      <c r="FV60" s="41" t="e">
        <f t="shared" si="57"/>
        <v>#REF!</v>
      </c>
      <c r="FW60" s="41" t="e">
        <f t="shared" si="57"/>
        <v>#REF!</v>
      </c>
      <c r="FX60" s="41" t="e">
        <f t="shared" si="57"/>
        <v>#REF!</v>
      </c>
      <c r="FY60" s="41" t="e">
        <f t="shared" si="57"/>
        <v>#REF!</v>
      </c>
      <c r="FZ60" s="41" t="e">
        <f t="shared" si="57"/>
        <v>#REF!</v>
      </c>
      <c r="GA60" s="41" t="e">
        <f t="shared" si="57"/>
        <v>#REF!</v>
      </c>
      <c r="GB60" s="41" t="e">
        <f t="shared" si="57"/>
        <v>#REF!</v>
      </c>
      <c r="GC60" s="41" t="e">
        <f t="shared" si="57"/>
        <v>#REF!</v>
      </c>
      <c r="GD60" s="41" t="e">
        <f t="shared" si="57"/>
        <v>#REF!</v>
      </c>
      <c r="GE60" s="41" t="e">
        <f t="shared" si="57"/>
        <v>#REF!</v>
      </c>
      <c r="GF60" s="41" t="e">
        <f t="shared" si="57"/>
        <v>#REF!</v>
      </c>
      <c r="GG60" s="41" t="e">
        <f t="shared" si="57"/>
        <v>#REF!</v>
      </c>
      <c r="GH60" s="41" t="e">
        <f t="shared" si="57"/>
        <v>#REF!</v>
      </c>
      <c r="GI60" s="41" t="e">
        <f t="shared" si="58"/>
        <v>#REF!</v>
      </c>
      <c r="GJ60" s="41" t="e">
        <f t="shared" si="58"/>
        <v>#REF!</v>
      </c>
      <c r="GK60" s="41" t="e">
        <f t="shared" si="50"/>
        <v>#REF!</v>
      </c>
      <c r="GL60" s="41" t="e">
        <f t="shared" si="50"/>
        <v>#REF!</v>
      </c>
      <c r="GM60" s="41" t="e">
        <f t="shared" si="50"/>
        <v>#REF!</v>
      </c>
      <c r="GN60" s="41" t="e">
        <f t="shared" si="50"/>
        <v>#REF!</v>
      </c>
      <c r="GO60" s="41" t="e">
        <f t="shared" si="50"/>
        <v>#REF!</v>
      </c>
      <c r="GP60" s="41" t="e">
        <f t="shared" si="50"/>
        <v>#REF!</v>
      </c>
      <c r="GQ60" s="41" t="e">
        <f t="shared" si="50"/>
        <v>#REF!</v>
      </c>
      <c r="GR60" s="41" t="e">
        <f t="shared" si="50"/>
        <v>#REF!</v>
      </c>
      <c r="GS60" s="41" t="e">
        <f t="shared" si="50"/>
        <v>#REF!</v>
      </c>
      <c r="GT60" s="41" t="e">
        <f t="shared" si="50"/>
        <v>#REF!</v>
      </c>
      <c r="GU60" s="41" t="e">
        <f t="shared" si="50"/>
        <v>#REF!</v>
      </c>
      <c r="GV60" s="41" t="e">
        <f t="shared" si="50"/>
        <v>#REF!</v>
      </c>
      <c r="GW60" s="41" t="e">
        <f t="shared" si="50"/>
        <v>#REF!</v>
      </c>
      <c r="GX60" s="41" t="e">
        <f t="shared" si="50"/>
        <v>#REF!</v>
      </c>
      <c r="GY60" s="41" t="e">
        <f t="shared" si="59"/>
        <v>#REF!</v>
      </c>
      <c r="GZ60" s="41" t="e">
        <f t="shared" si="59"/>
        <v>#REF!</v>
      </c>
      <c r="HA60" s="41" t="e">
        <f t="shared" si="59"/>
        <v>#REF!</v>
      </c>
      <c r="HB60" s="41" t="e">
        <f t="shared" si="44"/>
        <v>#REF!</v>
      </c>
      <c r="HC60" s="41" t="e">
        <f t="shared" si="44"/>
        <v>#REF!</v>
      </c>
      <c r="HD60" s="41" t="e">
        <f t="shared" si="44"/>
        <v>#REF!</v>
      </c>
      <c r="HE60" s="41" t="e">
        <f t="shared" si="44"/>
        <v>#REF!</v>
      </c>
      <c r="HF60" s="41" t="e">
        <f t="shared" si="44"/>
        <v>#REF!</v>
      </c>
      <c r="HG60" s="41" t="e">
        <f t="shared" si="44"/>
        <v>#REF!</v>
      </c>
      <c r="HH60" s="41" t="e">
        <f t="shared" si="44"/>
        <v>#REF!</v>
      </c>
      <c r="HI60" s="41" t="e">
        <f t="shared" si="44"/>
        <v>#REF!</v>
      </c>
      <c r="HJ60" s="41" t="e">
        <f t="shared" si="44"/>
        <v>#REF!</v>
      </c>
    </row>
    <row r="61" spans="1:218" ht="14.4" x14ac:dyDescent="0.3">
      <c r="A61" s="42">
        <v>58</v>
      </c>
      <c r="B61" s="43" t="e">
        <f>'CMM3 - AUX CALC'!$BG$67</f>
        <v>#REF!</v>
      </c>
      <c r="BH61" s="41" t="e">
        <f>$B61/(_xlfn.SINGLE(PrazoConcessao)*12-BH$3+1)</f>
        <v>#REF!</v>
      </c>
      <c r="BI61" s="41" t="e">
        <f t="shared" si="61"/>
        <v>#REF!</v>
      </c>
      <c r="BJ61" s="41" t="e">
        <f t="shared" si="61"/>
        <v>#REF!</v>
      </c>
      <c r="BK61" s="41" t="e">
        <f t="shared" si="61"/>
        <v>#REF!</v>
      </c>
      <c r="BL61" s="41" t="e">
        <f t="shared" si="61"/>
        <v>#REF!</v>
      </c>
      <c r="BM61" s="41" t="e">
        <f t="shared" si="61"/>
        <v>#REF!</v>
      </c>
      <c r="BN61" s="41" t="e">
        <f t="shared" si="60"/>
        <v>#REF!</v>
      </c>
      <c r="BO61" s="41" t="e">
        <f t="shared" si="60"/>
        <v>#REF!</v>
      </c>
      <c r="BP61" s="41" t="e">
        <f t="shared" si="52"/>
        <v>#REF!</v>
      </c>
      <c r="BQ61" s="41" t="e">
        <f t="shared" si="52"/>
        <v>#REF!</v>
      </c>
      <c r="BR61" s="41" t="e">
        <f t="shared" si="52"/>
        <v>#REF!</v>
      </c>
      <c r="BS61" s="41" t="e">
        <f t="shared" si="52"/>
        <v>#REF!</v>
      </c>
      <c r="BT61" s="41" t="e">
        <f t="shared" si="52"/>
        <v>#REF!</v>
      </c>
      <c r="BU61" s="41" t="e">
        <f t="shared" si="52"/>
        <v>#REF!</v>
      </c>
      <c r="BV61" s="41" t="e">
        <f t="shared" si="52"/>
        <v>#REF!</v>
      </c>
      <c r="BW61" s="41" t="e">
        <f t="shared" si="52"/>
        <v>#REF!</v>
      </c>
      <c r="BX61" s="41" t="e">
        <f t="shared" si="52"/>
        <v>#REF!</v>
      </c>
      <c r="BY61" s="41" t="e">
        <f t="shared" si="52"/>
        <v>#REF!</v>
      </c>
      <c r="BZ61" s="41" t="e">
        <f t="shared" si="52"/>
        <v>#REF!</v>
      </c>
      <c r="CA61" s="41" t="e">
        <f t="shared" si="52"/>
        <v>#REF!</v>
      </c>
      <c r="CB61" s="41" t="e">
        <f t="shared" si="52"/>
        <v>#REF!</v>
      </c>
      <c r="CC61" s="41" t="e">
        <f t="shared" si="46"/>
        <v>#REF!</v>
      </c>
      <c r="CD61" s="41" t="e">
        <f t="shared" si="46"/>
        <v>#REF!</v>
      </c>
      <c r="CE61" s="41" t="e">
        <f t="shared" si="46"/>
        <v>#REF!</v>
      </c>
      <c r="CF61" s="41" t="e">
        <f t="shared" si="46"/>
        <v>#REF!</v>
      </c>
      <c r="CG61" s="41" t="e">
        <f t="shared" si="46"/>
        <v>#REF!</v>
      </c>
      <c r="CH61" s="41" t="e">
        <f t="shared" si="46"/>
        <v>#REF!</v>
      </c>
      <c r="CI61" s="41" t="e">
        <f t="shared" si="46"/>
        <v>#REF!</v>
      </c>
      <c r="CJ61" s="41" t="e">
        <f t="shared" si="46"/>
        <v>#REF!</v>
      </c>
      <c r="CK61" s="41" t="e">
        <f t="shared" si="46"/>
        <v>#REF!</v>
      </c>
      <c r="CL61" s="41" t="e">
        <f t="shared" si="46"/>
        <v>#REF!</v>
      </c>
      <c r="CM61" s="41" t="e">
        <f t="shared" si="46"/>
        <v>#REF!</v>
      </c>
      <c r="CN61" s="41" t="e">
        <f t="shared" si="46"/>
        <v>#REF!</v>
      </c>
      <c r="CO61" s="41" t="e">
        <f t="shared" si="46"/>
        <v>#REF!</v>
      </c>
      <c r="CP61" s="41" t="e">
        <f t="shared" si="46"/>
        <v>#REF!</v>
      </c>
      <c r="CQ61" s="41" t="e">
        <f t="shared" si="46"/>
        <v>#REF!</v>
      </c>
      <c r="CR61" s="41" t="e">
        <f t="shared" si="46"/>
        <v>#REF!</v>
      </c>
      <c r="CS61" s="41" t="e">
        <f t="shared" si="47"/>
        <v>#REF!</v>
      </c>
      <c r="CT61" s="41" t="e">
        <f t="shared" si="47"/>
        <v>#REF!</v>
      </c>
      <c r="CU61" s="41" t="e">
        <f t="shared" si="47"/>
        <v>#REF!</v>
      </c>
      <c r="CV61" s="41" t="e">
        <f t="shared" si="47"/>
        <v>#REF!</v>
      </c>
      <c r="CW61" s="41" t="e">
        <f t="shared" si="47"/>
        <v>#REF!</v>
      </c>
      <c r="CX61" s="41" t="e">
        <f t="shared" si="47"/>
        <v>#REF!</v>
      </c>
      <c r="CY61" s="41" t="e">
        <f t="shared" si="47"/>
        <v>#REF!</v>
      </c>
      <c r="CZ61" s="41" t="e">
        <f t="shared" si="47"/>
        <v>#REF!</v>
      </c>
      <c r="DA61" s="41" t="e">
        <f t="shared" si="47"/>
        <v>#REF!</v>
      </c>
      <c r="DB61" s="41" t="e">
        <f t="shared" si="47"/>
        <v>#REF!</v>
      </c>
      <c r="DC61" s="41" t="e">
        <f t="shared" si="47"/>
        <v>#REF!</v>
      </c>
      <c r="DD61" s="41" t="e">
        <f t="shared" si="47"/>
        <v>#REF!</v>
      </c>
      <c r="DE61" s="41" t="e">
        <f t="shared" si="47"/>
        <v>#REF!</v>
      </c>
      <c r="DF61" s="41" t="e">
        <f t="shared" si="47"/>
        <v>#REF!</v>
      </c>
      <c r="DG61" s="41" t="e">
        <f t="shared" si="53"/>
        <v>#REF!</v>
      </c>
      <c r="DH61" s="41" t="e">
        <f t="shared" si="53"/>
        <v>#REF!</v>
      </c>
      <c r="DI61" s="41" t="e">
        <f t="shared" si="53"/>
        <v>#REF!</v>
      </c>
      <c r="DJ61" s="41" t="e">
        <f t="shared" si="53"/>
        <v>#REF!</v>
      </c>
      <c r="DK61" s="41" t="e">
        <f t="shared" si="53"/>
        <v>#REF!</v>
      </c>
      <c r="DL61" s="41" t="e">
        <f t="shared" si="53"/>
        <v>#REF!</v>
      </c>
      <c r="DM61" s="41" t="e">
        <f t="shared" si="53"/>
        <v>#REF!</v>
      </c>
      <c r="DN61" s="41" t="e">
        <f t="shared" si="53"/>
        <v>#REF!</v>
      </c>
      <c r="DO61" s="41" t="e">
        <f t="shared" si="53"/>
        <v>#REF!</v>
      </c>
      <c r="DP61" s="41" t="e">
        <f t="shared" si="53"/>
        <v>#REF!</v>
      </c>
      <c r="DQ61" s="41" t="e">
        <f t="shared" si="53"/>
        <v>#REF!</v>
      </c>
      <c r="DR61" s="41" t="e">
        <f t="shared" si="53"/>
        <v>#REF!</v>
      </c>
      <c r="DS61" s="41" t="e">
        <f t="shared" si="53"/>
        <v>#REF!</v>
      </c>
      <c r="DT61" s="41" t="e">
        <f t="shared" si="53"/>
        <v>#REF!</v>
      </c>
      <c r="DU61" s="41" t="e">
        <f t="shared" si="53"/>
        <v>#REF!</v>
      </c>
      <c r="DV61" s="41" t="e">
        <f t="shared" si="53"/>
        <v>#REF!</v>
      </c>
      <c r="DW61" s="41" t="e">
        <f t="shared" si="54"/>
        <v>#REF!</v>
      </c>
      <c r="DX61" s="41" t="e">
        <f t="shared" si="54"/>
        <v>#REF!</v>
      </c>
      <c r="DY61" s="41" t="e">
        <f t="shared" si="48"/>
        <v>#REF!</v>
      </c>
      <c r="DZ61" s="41" t="e">
        <f t="shared" si="48"/>
        <v>#REF!</v>
      </c>
      <c r="EA61" s="41" t="e">
        <f t="shared" si="48"/>
        <v>#REF!</v>
      </c>
      <c r="EB61" s="41" t="e">
        <f t="shared" si="48"/>
        <v>#REF!</v>
      </c>
      <c r="EC61" s="41" t="e">
        <f t="shared" si="48"/>
        <v>#REF!</v>
      </c>
      <c r="ED61" s="41" t="e">
        <f t="shared" si="48"/>
        <v>#REF!</v>
      </c>
      <c r="EE61" s="41" t="e">
        <f t="shared" si="48"/>
        <v>#REF!</v>
      </c>
      <c r="EF61" s="41" t="e">
        <f t="shared" si="48"/>
        <v>#REF!</v>
      </c>
      <c r="EG61" s="41" t="e">
        <f t="shared" si="48"/>
        <v>#REF!</v>
      </c>
      <c r="EH61" s="41" t="e">
        <f t="shared" si="48"/>
        <v>#REF!</v>
      </c>
      <c r="EI61" s="41" t="e">
        <f t="shared" si="48"/>
        <v>#REF!</v>
      </c>
      <c r="EJ61" s="41" t="e">
        <f t="shared" si="48"/>
        <v>#REF!</v>
      </c>
      <c r="EK61" s="41" t="e">
        <f t="shared" si="48"/>
        <v>#REF!</v>
      </c>
      <c r="EL61" s="41" t="e">
        <f t="shared" si="48"/>
        <v>#REF!</v>
      </c>
      <c r="EM61" s="41" t="e">
        <f t="shared" si="55"/>
        <v>#REF!</v>
      </c>
      <c r="EN61" s="41" t="e">
        <f t="shared" si="55"/>
        <v>#REF!</v>
      </c>
      <c r="EO61" s="41" t="e">
        <f t="shared" si="55"/>
        <v>#REF!</v>
      </c>
      <c r="EP61" s="41" t="e">
        <f t="shared" si="55"/>
        <v>#REF!</v>
      </c>
      <c r="EQ61" s="41" t="e">
        <f t="shared" si="55"/>
        <v>#REF!</v>
      </c>
      <c r="ER61" s="41" t="e">
        <f t="shared" si="55"/>
        <v>#REF!</v>
      </c>
      <c r="ES61" s="41" t="e">
        <f t="shared" si="55"/>
        <v>#REF!</v>
      </c>
      <c r="ET61" s="41" t="e">
        <f t="shared" si="55"/>
        <v>#REF!</v>
      </c>
      <c r="EU61" s="41" t="e">
        <f t="shared" si="55"/>
        <v>#REF!</v>
      </c>
      <c r="EV61" s="41" t="e">
        <f t="shared" si="55"/>
        <v>#REF!</v>
      </c>
      <c r="EW61" s="41" t="e">
        <f t="shared" si="55"/>
        <v>#REF!</v>
      </c>
      <c r="EX61" s="41" t="e">
        <f t="shared" si="55"/>
        <v>#REF!</v>
      </c>
      <c r="EY61" s="41" t="e">
        <f t="shared" si="55"/>
        <v>#REF!</v>
      </c>
      <c r="EZ61" s="41" t="e">
        <f t="shared" si="55"/>
        <v>#REF!</v>
      </c>
      <c r="FA61" s="41" t="e">
        <f t="shared" si="55"/>
        <v>#REF!</v>
      </c>
      <c r="FB61" s="41" t="e">
        <f t="shared" si="55"/>
        <v>#REF!</v>
      </c>
      <c r="FC61" s="41" t="e">
        <f t="shared" si="56"/>
        <v>#REF!</v>
      </c>
      <c r="FD61" s="41" t="e">
        <f t="shared" si="56"/>
        <v>#REF!</v>
      </c>
      <c r="FE61" s="41" t="e">
        <f t="shared" si="49"/>
        <v>#REF!</v>
      </c>
      <c r="FF61" s="41" t="e">
        <f t="shared" si="49"/>
        <v>#REF!</v>
      </c>
      <c r="FG61" s="41" t="e">
        <f t="shared" si="49"/>
        <v>#REF!</v>
      </c>
      <c r="FH61" s="41" t="e">
        <f t="shared" si="49"/>
        <v>#REF!</v>
      </c>
      <c r="FI61" s="41" t="e">
        <f t="shared" si="49"/>
        <v>#REF!</v>
      </c>
      <c r="FJ61" s="41" t="e">
        <f t="shared" si="49"/>
        <v>#REF!</v>
      </c>
      <c r="FK61" s="41" t="e">
        <f t="shared" si="49"/>
        <v>#REF!</v>
      </c>
      <c r="FL61" s="41" t="e">
        <f t="shared" si="49"/>
        <v>#REF!</v>
      </c>
      <c r="FM61" s="41" t="e">
        <f t="shared" si="49"/>
        <v>#REF!</v>
      </c>
      <c r="FN61" s="41" t="e">
        <f t="shared" si="49"/>
        <v>#REF!</v>
      </c>
      <c r="FO61" s="41" t="e">
        <f t="shared" si="49"/>
        <v>#REF!</v>
      </c>
      <c r="FP61" s="41" t="e">
        <f t="shared" si="49"/>
        <v>#REF!</v>
      </c>
      <c r="FQ61" s="41" t="e">
        <f t="shared" si="49"/>
        <v>#REF!</v>
      </c>
      <c r="FR61" s="41" t="e">
        <f t="shared" si="49"/>
        <v>#REF!</v>
      </c>
      <c r="FS61" s="41" t="e">
        <f t="shared" si="57"/>
        <v>#REF!</v>
      </c>
      <c r="FT61" s="41" t="e">
        <f t="shared" si="57"/>
        <v>#REF!</v>
      </c>
      <c r="FU61" s="41" t="e">
        <f t="shared" si="57"/>
        <v>#REF!</v>
      </c>
      <c r="FV61" s="41" t="e">
        <f t="shared" si="57"/>
        <v>#REF!</v>
      </c>
      <c r="FW61" s="41" t="e">
        <f t="shared" si="57"/>
        <v>#REF!</v>
      </c>
      <c r="FX61" s="41" t="e">
        <f t="shared" si="57"/>
        <v>#REF!</v>
      </c>
      <c r="FY61" s="41" t="e">
        <f t="shared" si="57"/>
        <v>#REF!</v>
      </c>
      <c r="FZ61" s="41" t="e">
        <f t="shared" si="57"/>
        <v>#REF!</v>
      </c>
      <c r="GA61" s="41" t="e">
        <f t="shared" si="57"/>
        <v>#REF!</v>
      </c>
      <c r="GB61" s="41" t="e">
        <f t="shared" si="57"/>
        <v>#REF!</v>
      </c>
      <c r="GC61" s="41" t="e">
        <f t="shared" si="57"/>
        <v>#REF!</v>
      </c>
      <c r="GD61" s="41" t="e">
        <f t="shared" si="57"/>
        <v>#REF!</v>
      </c>
      <c r="GE61" s="41" t="e">
        <f t="shared" si="57"/>
        <v>#REF!</v>
      </c>
      <c r="GF61" s="41" t="e">
        <f t="shared" si="57"/>
        <v>#REF!</v>
      </c>
      <c r="GG61" s="41" t="e">
        <f t="shared" si="57"/>
        <v>#REF!</v>
      </c>
      <c r="GH61" s="41" t="e">
        <f t="shared" si="57"/>
        <v>#REF!</v>
      </c>
      <c r="GI61" s="41" t="e">
        <f t="shared" si="58"/>
        <v>#REF!</v>
      </c>
      <c r="GJ61" s="41" t="e">
        <f t="shared" si="58"/>
        <v>#REF!</v>
      </c>
      <c r="GK61" s="41" t="e">
        <f t="shared" si="50"/>
        <v>#REF!</v>
      </c>
      <c r="GL61" s="41" t="e">
        <f t="shared" si="50"/>
        <v>#REF!</v>
      </c>
      <c r="GM61" s="41" t="e">
        <f t="shared" si="50"/>
        <v>#REF!</v>
      </c>
      <c r="GN61" s="41" t="e">
        <f t="shared" si="50"/>
        <v>#REF!</v>
      </c>
      <c r="GO61" s="41" t="e">
        <f t="shared" si="50"/>
        <v>#REF!</v>
      </c>
      <c r="GP61" s="41" t="e">
        <f t="shared" si="50"/>
        <v>#REF!</v>
      </c>
      <c r="GQ61" s="41" t="e">
        <f t="shared" si="50"/>
        <v>#REF!</v>
      </c>
      <c r="GR61" s="41" t="e">
        <f t="shared" si="50"/>
        <v>#REF!</v>
      </c>
      <c r="GS61" s="41" t="e">
        <f t="shared" si="50"/>
        <v>#REF!</v>
      </c>
      <c r="GT61" s="41" t="e">
        <f t="shared" si="50"/>
        <v>#REF!</v>
      </c>
      <c r="GU61" s="41" t="e">
        <f t="shared" si="50"/>
        <v>#REF!</v>
      </c>
      <c r="GV61" s="41" t="e">
        <f t="shared" si="50"/>
        <v>#REF!</v>
      </c>
      <c r="GW61" s="41" t="e">
        <f t="shared" si="50"/>
        <v>#REF!</v>
      </c>
      <c r="GX61" s="41" t="e">
        <f t="shared" si="50"/>
        <v>#REF!</v>
      </c>
      <c r="GY61" s="41" t="e">
        <f t="shared" si="59"/>
        <v>#REF!</v>
      </c>
      <c r="GZ61" s="41" t="e">
        <f t="shared" si="59"/>
        <v>#REF!</v>
      </c>
      <c r="HA61" s="41" t="e">
        <f t="shared" si="59"/>
        <v>#REF!</v>
      </c>
      <c r="HB61" s="41" t="e">
        <f t="shared" si="44"/>
        <v>#REF!</v>
      </c>
      <c r="HC61" s="41" t="e">
        <f t="shared" si="44"/>
        <v>#REF!</v>
      </c>
      <c r="HD61" s="41" t="e">
        <f t="shared" si="44"/>
        <v>#REF!</v>
      </c>
      <c r="HE61" s="41" t="e">
        <f t="shared" si="44"/>
        <v>#REF!</v>
      </c>
      <c r="HF61" s="41" t="e">
        <f t="shared" si="44"/>
        <v>#REF!</v>
      </c>
      <c r="HG61" s="41" t="e">
        <f t="shared" si="44"/>
        <v>#REF!</v>
      </c>
      <c r="HH61" s="41" t="e">
        <f t="shared" si="44"/>
        <v>#REF!</v>
      </c>
      <c r="HI61" s="41" t="e">
        <f t="shared" si="44"/>
        <v>#REF!</v>
      </c>
      <c r="HJ61" s="41" t="e">
        <f t="shared" si="44"/>
        <v>#REF!</v>
      </c>
    </row>
    <row r="62" spans="1:218" ht="14.4" x14ac:dyDescent="0.3">
      <c r="A62" s="42">
        <v>59</v>
      </c>
      <c r="B62" s="43" t="e">
        <f>'CMM3 - AUX CALC'!$BH$67</f>
        <v>#REF!</v>
      </c>
      <c r="BI62" s="41" t="e">
        <f>$B62/(_xlfn.SINGLE(PrazoConcessao)*12-BI$3+1)</f>
        <v>#REF!</v>
      </c>
      <c r="BJ62" s="41" t="e">
        <f t="shared" si="61"/>
        <v>#REF!</v>
      </c>
      <c r="BK62" s="41" t="e">
        <f t="shared" si="61"/>
        <v>#REF!</v>
      </c>
      <c r="BL62" s="41" t="e">
        <f t="shared" si="61"/>
        <v>#REF!</v>
      </c>
      <c r="BM62" s="41" t="e">
        <f t="shared" si="61"/>
        <v>#REF!</v>
      </c>
      <c r="BN62" s="41" t="e">
        <f t="shared" si="60"/>
        <v>#REF!</v>
      </c>
      <c r="BO62" s="41" t="e">
        <f t="shared" si="60"/>
        <v>#REF!</v>
      </c>
      <c r="BP62" s="41" t="e">
        <f t="shared" si="52"/>
        <v>#REF!</v>
      </c>
      <c r="BQ62" s="41" t="e">
        <f t="shared" si="52"/>
        <v>#REF!</v>
      </c>
      <c r="BR62" s="41" t="e">
        <f t="shared" si="52"/>
        <v>#REF!</v>
      </c>
      <c r="BS62" s="41" t="e">
        <f t="shared" si="52"/>
        <v>#REF!</v>
      </c>
      <c r="BT62" s="41" t="e">
        <f t="shared" si="52"/>
        <v>#REF!</v>
      </c>
      <c r="BU62" s="41" t="e">
        <f t="shared" si="52"/>
        <v>#REF!</v>
      </c>
      <c r="BV62" s="41" t="e">
        <f t="shared" si="52"/>
        <v>#REF!</v>
      </c>
      <c r="BW62" s="41" t="e">
        <f t="shared" si="52"/>
        <v>#REF!</v>
      </c>
      <c r="BX62" s="41" t="e">
        <f t="shared" si="52"/>
        <v>#REF!</v>
      </c>
      <c r="BY62" s="41" t="e">
        <f t="shared" si="52"/>
        <v>#REF!</v>
      </c>
      <c r="BZ62" s="41" t="e">
        <f t="shared" si="52"/>
        <v>#REF!</v>
      </c>
      <c r="CA62" s="41" t="e">
        <f t="shared" si="52"/>
        <v>#REF!</v>
      </c>
      <c r="CB62" s="41" t="e">
        <f t="shared" si="52"/>
        <v>#REF!</v>
      </c>
      <c r="CC62" s="41" t="e">
        <f t="shared" si="46"/>
        <v>#REF!</v>
      </c>
      <c r="CD62" s="41" t="e">
        <f t="shared" si="46"/>
        <v>#REF!</v>
      </c>
      <c r="CE62" s="41" t="e">
        <f t="shared" si="46"/>
        <v>#REF!</v>
      </c>
      <c r="CF62" s="41" t="e">
        <f t="shared" si="46"/>
        <v>#REF!</v>
      </c>
      <c r="CG62" s="41" t="e">
        <f t="shared" si="46"/>
        <v>#REF!</v>
      </c>
      <c r="CH62" s="41" t="e">
        <f t="shared" si="46"/>
        <v>#REF!</v>
      </c>
      <c r="CI62" s="41" t="e">
        <f t="shared" si="46"/>
        <v>#REF!</v>
      </c>
      <c r="CJ62" s="41" t="e">
        <f t="shared" si="46"/>
        <v>#REF!</v>
      </c>
      <c r="CK62" s="41" t="e">
        <f t="shared" si="46"/>
        <v>#REF!</v>
      </c>
      <c r="CL62" s="41" t="e">
        <f t="shared" si="46"/>
        <v>#REF!</v>
      </c>
      <c r="CM62" s="41" t="e">
        <f t="shared" si="46"/>
        <v>#REF!</v>
      </c>
      <c r="CN62" s="41" t="e">
        <f t="shared" si="46"/>
        <v>#REF!</v>
      </c>
      <c r="CO62" s="41" t="e">
        <f t="shared" si="46"/>
        <v>#REF!</v>
      </c>
      <c r="CP62" s="41" t="e">
        <f t="shared" si="46"/>
        <v>#REF!</v>
      </c>
      <c r="CQ62" s="41" t="e">
        <f t="shared" si="46"/>
        <v>#REF!</v>
      </c>
      <c r="CR62" s="41" t="e">
        <f t="shared" si="46"/>
        <v>#REF!</v>
      </c>
      <c r="CS62" s="41" t="e">
        <f t="shared" si="47"/>
        <v>#REF!</v>
      </c>
      <c r="CT62" s="41" t="e">
        <f t="shared" si="47"/>
        <v>#REF!</v>
      </c>
      <c r="CU62" s="41" t="e">
        <f t="shared" si="47"/>
        <v>#REF!</v>
      </c>
      <c r="CV62" s="41" t="e">
        <f t="shared" si="47"/>
        <v>#REF!</v>
      </c>
      <c r="CW62" s="41" t="e">
        <f t="shared" si="47"/>
        <v>#REF!</v>
      </c>
      <c r="CX62" s="41" t="e">
        <f t="shared" si="47"/>
        <v>#REF!</v>
      </c>
      <c r="CY62" s="41" t="e">
        <f t="shared" si="47"/>
        <v>#REF!</v>
      </c>
      <c r="CZ62" s="41" t="e">
        <f t="shared" si="47"/>
        <v>#REF!</v>
      </c>
      <c r="DA62" s="41" t="e">
        <f t="shared" si="47"/>
        <v>#REF!</v>
      </c>
      <c r="DB62" s="41" t="e">
        <f t="shared" si="47"/>
        <v>#REF!</v>
      </c>
      <c r="DC62" s="41" t="e">
        <f t="shared" si="47"/>
        <v>#REF!</v>
      </c>
      <c r="DD62" s="41" t="e">
        <f t="shared" si="47"/>
        <v>#REF!</v>
      </c>
      <c r="DE62" s="41" t="e">
        <f t="shared" si="47"/>
        <v>#REF!</v>
      </c>
      <c r="DF62" s="41" t="e">
        <f t="shared" si="47"/>
        <v>#REF!</v>
      </c>
      <c r="DG62" s="41" t="e">
        <f t="shared" si="53"/>
        <v>#REF!</v>
      </c>
      <c r="DH62" s="41" t="e">
        <f t="shared" si="53"/>
        <v>#REF!</v>
      </c>
      <c r="DI62" s="41" t="e">
        <f t="shared" si="53"/>
        <v>#REF!</v>
      </c>
      <c r="DJ62" s="41" t="e">
        <f t="shared" si="53"/>
        <v>#REF!</v>
      </c>
      <c r="DK62" s="41" t="e">
        <f t="shared" si="53"/>
        <v>#REF!</v>
      </c>
      <c r="DL62" s="41" t="e">
        <f t="shared" si="53"/>
        <v>#REF!</v>
      </c>
      <c r="DM62" s="41" t="e">
        <f t="shared" si="53"/>
        <v>#REF!</v>
      </c>
      <c r="DN62" s="41" t="e">
        <f t="shared" si="53"/>
        <v>#REF!</v>
      </c>
      <c r="DO62" s="41" t="e">
        <f t="shared" si="53"/>
        <v>#REF!</v>
      </c>
      <c r="DP62" s="41" t="e">
        <f t="shared" si="53"/>
        <v>#REF!</v>
      </c>
      <c r="DQ62" s="41" t="e">
        <f t="shared" si="53"/>
        <v>#REF!</v>
      </c>
      <c r="DR62" s="41" t="e">
        <f t="shared" si="53"/>
        <v>#REF!</v>
      </c>
      <c r="DS62" s="41" t="e">
        <f t="shared" si="53"/>
        <v>#REF!</v>
      </c>
      <c r="DT62" s="41" t="e">
        <f t="shared" si="53"/>
        <v>#REF!</v>
      </c>
      <c r="DU62" s="41" t="e">
        <f t="shared" si="53"/>
        <v>#REF!</v>
      </c>
      <c r="DV62" s="41" t="e">
        <f t="shared" si="53"/>
        <v>#REF!</v>
      </c>
      <c r="DW62" s="41" t="e">
        <f t="shared" si="54"/>
        <v>#REF!</v>
      </c>
      <c r="DX62" s="41" t="e">
        <f t="shared" si="54"/>
        <v>#REF!</v>
      </c>
      <c r="DY62" s="41" t="e">
        <f t="shared" si="48"/>
        <v>#REF!</v>
      </c>
      <c r="DZ62" s="41" t="e">
        <f t="shared" si="48"/>
        <v>#REF!</v>
      </c>
      <c r="EA62" s="41" t="e">
        <f t="shared" si="48"/>
        <v>#REF!</v>
      </c>
      <c r="EB62" s="41" t="e">
        <f t="shared" si="48"/>
        <v>#REF!</v>
      </c>
      <c r="EC62" s="41" t="e">
        <f t="shared" si="48"/>
        <v>#REF!</v>
      </c>
      <c r="ED62" s="41" t="e">
        <f t="shared" si="48"/>
        <v>#REF!</v>
      </c>
      <c r="EE62" s="41" t="e">
        <f t="shared" si="48"/>
        <v>#REF!</v>
      </c>
      <c r="EF62" s="41" t="e">
        <f t="shared" si="48"/>
        <v>#REF!</v>
      </c>
      <c r="EG62" s="41" t="e">
        <f t="shared" si="48"/>
        <v>#REF!</v>
      </c>
      <c r="EH62" s="41" t="e">
        <f t="shared" si="48"/>
        <v>#REF!</v>
      </c>
      <c r="EI62" s="41" t="e">
        <f t="shared" si="48"/>
        <v>#REF!</v>
      </c>
      <c r="EJ62" s="41" t="e">
        <f t="shared" si="48"/>
        <v>#REF!</v>
      </c>
      <c r="EK62" s="41" t="e">
        <f t="shared" si="48"/>
        <v>#REF!</v>
      </c>
      <c r="EL62" s="41" t="e">
        <f t="shared" si="48"/>
        <v>#REF!</v>
      </c>
      <c r="EM62" s="41" t="e">
        <f t="shared" si="55"/>
        <v>#REF!</v>
      </c>
      <c r="EN62" s="41" t="e">
        <f t="shared" si="55"/>
        <v>#REF!</v>
      </c>
      <c r="EO62" s="41" t="e">
        <f t="shared" si="55"/>
        <v>#REF!</v>
      </c>
      <c r="EP62" s="41" t="e">
        <f t="shared" si="55"/>
        <v>#REF!</v>
      </c>
      <c r="EQ62" s="41" t="e">
        <f t="shared" si="55"/>
        <v>#REF!</v>
      </c>
      <c r="ER62" s="41" t="e">
        <f t="shared" si="55"/>
        <v>#REF!</v>
      </c>
      <c r="ES62" s="41" t="e">
        <f t="shared" si="55"/>
        <v>#REF!</v>
      </c>
      <c r="ET62" s="41" t="e">
        <f t="shared" si="55"/>
        <v>#REF!</v>
      </c>
      <c r="EU62" s="41" t="e">
        <f t="shared" si="55"/>
        <v>#REF!</v>
      </c>
      <c r="EV62" s="41" t="e">
        <f t="shared" si="55"/>
        <v>#REF!</v>
      </c>
      <c r="EW62" s="41" t="e">
        <f t="shared" si="55"/>
        <v>#REF!</v>
      </c>
      <c r="EX62" s="41" t="e">
        <f t="shared" si="55"/>
        <v>#REF!</v>
      </c>
      <c r="EY62" s="41" t="e">
        <f t="shared" si="55"/>
        <v>#REF!</v>
      </c>
      <c r="EZ62" s="41" t="e">
        <f t="shared" si="55"/>
        <v>#REF!</v>
      </c>
      <c r="FA62" s="41" t="e">
        <f t="shared" si="55"/>
        <v>#REF!</v>
      </c>
      <c r="FB62" s="41" t="e">
        <f t="shared" si="55"/>
        <v>#REF!</v>
      </c>
      <c r="FC62" s="41" t="e">
        <f t="shared" si="56"/>
        <v>#REF!</v>
      </c>
      <c r="FD62" s="41" t="e">
        <f t="shared" si="56"/>
        <v>#REF!</v>
      </c>
      <c r="FE62" s="41" t="e">
        <f t="shared" si="49"/>
        <v>#REF!</v>
      </c>
      <c r="FF62" s="41" t="e">
        <f t="shared" si="49"/>
        <v>#REF!</v>
      </c>
      <c r="FG62" s="41" t="e">
        <f t="shared" si="49"/>
        <v>#REF!</v>
      </c>
      <c r="FH62" s="41" t="e">
        <f t="shared" si="49"/>
        <v>#REF!</v>
      </c>
      <c r="FI62" s="41" t="e">
        <f t="shared" si="49"/>
        <v>#REF!</v>
      </c>
      <c r="FJ62" s="41" t="e">
        <f t="shared" si="49"/>
        <v>#REF!</v>
      </c>
      <c r="FK62" s="41" t="e">
        <f t="shared" si="49"/>
        <v>#REF!</v>
      </c>
      <c r="FL62" s="41" t="e">
        <f t="shared" si="49"/>
        <v>#REF!</v>
      </c>
      <c r="FM62" s="41" t="e">
        <f t="shared" si="49"/>
        <v>#REF!</v>
      </c>
      <c r="FN62" s="41" t="e">
        <f t="shared" si="49"/>
        <v>#REF!</v>
      </c>
      <c r="FO62" s="41" t="e">
        <f t="shared" si="49"/>
        <v>#REF!</v>
      </c>
      <c r="FP62" s="41" t="e">
        <f t="shared" si="49"/>
        <v>#REF!</v>
      </c>
      <c r="FQ62" s="41" t="e">
        <f t="shared" si="49"/>
        <v>#REF!</v>
      </c>
      <c r="FR62" s="41" t="e">
        <f t="shared" si="49"/>
        <v>#REF!</v>
      </c>
      <c r="FS62" s="41" t="e">
        <f t="shared" si="57"/>
        <v>#REF!</v>
      </c>
      <c r="FT62" s="41" t="e">
        <f t="shared" si="57"/>
        <v>#REF!</v>
      </c>
      <c r="FU62" s="41" t="e">
        <f t="shared" si="57"/>
        <v>#REF!</v>
      </c>
      <c r="FV62" s="41" t="e">
        <f t="shared" si="57"/>
        <v>#REF!</v>
      </c>
      <c r="FW62" s="41" t="e">
        <f t="shared" si="57"/>
        <v>#REF!</v>
      </c>
      <c r="FX62" s="41" t="e">
        <f t="shared" si="57"/>
        <v>#REF!</v>
      </c>
      <c r="FY62" s="41" t="e">
        <f t="shared" si="57"/>
        <v>#REF!</v>
      </c>
      <c r="FZ62" s="41" t="e">
        <f t="shared" si="57"/>
        <v>#REF!</v>
      </c>
      <c r="GA62" s="41" t="e">
        <f t="shared" si="57"/>
        <v>#REF!</v>
      </c>
      <c r="GB62" s="41" t="e">
        <f t="shared" si="57"/>
        <v>#REF!</v>
      </c>
      <c r="GC62" s="41" t="e">
        <f t="shared" si="57"/>
        <v>#REF!</v>
      </c>
      <c r="GD62" s="41" t="e">
        <f t="shared" si="57"/>
        <v>#REF!</v>
      </c>
      <c r="GE62" s="41" t="e">
        <f t="shared" si="57"/>
        <v>#REF!</v>
      </c>
      <c r="GF62" s="41" t="e">
        <f t="shared" si="57"/>
        <v>#REF!</v>
      </c>
      <c r="GG62" s="41" t="e">
        <f t="shared" si="57"/>
        <v>#REF!</v>
      </c>
      <c r="GH62" s="41" t="e">
        <f t="shared" si="57"/>
        <v>#REF!</v>
      </c>
      <c r="GI62" s="41" t="e">
        <f t="shared" si="58"/>
        <v>#REF!</v>
      </c>
      <c r="GJ62" s="41" t="e">
        <f t="shared" si="58"/>
        <v>#REF!</v>
      </c>
      <c r="GK62" s="41" t="e">
        <f t="shared" si="50"/>
        <v>#REF!</v>
      </c>
      <c r="GL62" s="41" t="e">
        <f t="shared" si="50"/>
        <v>#REF!</v>
      </c>
      <c r="GM62" s="41" t="e">
        <f t="shared" si="50"/>
        <v>#REF!</v>
      </c>
      <c r="GN62" s="41" t="e">
        <f t="shared" si="50"/>
        <v>#REF!</v>
      </c>
      <c r="GO62" s="41" t="e">
        <f t="shared" si="50"/>
        <v>#REF!</v>
      </c>
      <c r="GP62" s="41" t="e">
        <f t="shared" si="50"/>
        <v>#REF!</v>
      </c>
      <c r="GQ62" s="41" t="e">
        <f t="shared" si="50"/>
        <v>#REF!</v>
      </c>
      <c r="GR62" s="41" t="e">
        <f t="shared" si="50"/>
        <v>#REF!</v>
      </c>
      <c r="GS62" s="41" t="e">
        <f t="shared" si="50"/>
        <v>#REF!</v>
      </c>
      <c r="GT62" s="41" t="e">
        <f t="shared" si="50"/>
        <v>#REF!</v>
      </c>
      <c r="GU62" s="41" t="e">
        <f t="shared" si="50"/>
        <v>#REF!</v>
      </c>
      <c r="GV62" s="41" t="e">
        <f t="shared" si="50"/>
        <v>#REF!</v>
      </c>
      <c r="GW62" s="41" t="e">
        <f t="shared" si="50"/>
        <v>#REF!</v>
      </c>
      <c r="GX62" s="41" t="e">
        <f t="shared" si="50"/>
        <v>#REF!</v>
      </c>
      <c r="GY62" s="41" t="e">
        <f t="shared" si="59"/>
        <v>#REF!</v>
      </c>
      <c r="GZ62" s="41" t="e">
        <f t="shared" si="59"/>
        <v>#REF!</v>
      </c>
      <c r="HA62" s="41" t="e">
        <f t="shared" si="59"/>
        <v>#REF!</v>
      </c>
      <c r="HB62" s="41" t="e">
        <f t="shared" si="44"/>
        <v>#REF!</v>
      </c>
      <c r="HC62" s="41" t="e">
        <f t="shared" si="44"/>
        <v>#REF!</v>
      </c>
      <c r="HD62" s="41" t="e">
        <f t="shared" si="44"/>
        <v>#REF!</v>
      </c>
      <c r="HE62" s="41" t="e">
        <f t="shared" si="44"/>
        <v>#REF!</v>
      </c>
      <c r="HF62" s="41" t="e">
        <f t="shared" si="44"/>
        <v>#REF!</v>
      </c>
      <c r="HG62" s="41" t="e">
        <f t="shared" si="44"/>
        <v>#REF!</v>
      </c>
      <c r="HH62" s="41" t="e">
        <f t="shared" si="44"/>
        <v>#REF!</v>
      </c>
      <c r="HI62" s="41" t="e">
        <f t="shared" si="44"/>
        <v>#REF!</v>
      </c>
      <c r="HJ62" s="41" t="e">
        <f t="shared" si="44"/>
        <v>#REF!</v>
      </c>
    </row>
    <row r="63" spans="1:218" ht="14.4" x14ac:dyDescent="0.3">
      <c r="A63" s="42">
        <v>60</v>
      </c>
      <c r="B63" s="43" t="e">
        <f>'CMM3 - AUX CALC'!$BI$67</f>
        <v>#REF!</v>
      </c>
      <c r="BJ63" s="41" t="e">
        <f>$B63/(_xlfn.SINGLE(PrazoConcessao)*12-BJ$3+1)</f>
        <v>#REF!</v>
      </c>
      <c r="BK63" s="41" t="e">
        <f t="shared" si="61"/>
        <v>#REF!</v>
      </c>
      <c r="BL63" s="41" t="e">
        <f t="shared" si="61"/>
        <v>#REF!</v>
      </c>
      <c r="BM63" s="41" t="e">
        <f t="shared" si="61"/>
        <v>#REF!</v>
      </c>
      <c r="BN63" s="41" t="e">
        <f t="shared" si="60"/>
        <v>#REF!</v>
      </c>
      <c r="BO63" s="41" t="e">
        <f t="shared" si="60"/>
        <v>#REF!</v>
      </c>
      <c r="BP63" s="41" t="e">
        <f t="shared" si="52"/>
        <v>#REF!</v>
      </c>
      <c r="BQ63" s="41" t="e">
        <f t="shared" si="52"/>
        <v>#REF!</v>
      </c>
      <c r="BR63" s="41" t="e">
        <f t="shared" si="52"/>
        <v>#REF!</v>
      </c>
      <c r="BS63" s="41" t="e">
        <f t="shared" si="52"/>
        <v>#REF!</v>
      </c>
      <c r="BT63" s="41" t="e">
        <f t="shared" si="52"/>
        <v>#REF!</v>
      </c>
      <c r="BU63" s="41" t="e">
        <f t="shared" si="52"/>
        <v>#REF!</v>
      </c>
      <c r="BV63" s="41" t="e">
        <f t="shared" si="52"/>
        <v>#REF!</v>
      </c>
      <c r="BW63" s="41" t="e">
        <f t="shared" si="52"/>
        <v>#REF!</v>
      </c>
      <c r="BX63" s="41" t="e">
        <f t="shared" si="52"/>
        <v>#REF!</v>
      </c>
      <c r="BY63" s="41" t="e">
        <f t="shared" si="52"/>
        <v>#REF!</v>
      </c>
      <c r="BZ63" s="41" t="e">
        <f t="shared" si="52"/>
        <v>#REF!</v>
      </c>
      <c r="CA63" s="41" t="e">
        <f t="shared" si="52"/>
        <v>#REF!</v>
      </c>
      <c r="CB63" s="41" t="e">
        <f t="shared" si="52"/>
        <v>#REF!</v>
      </c>
      <c r="CC63" s="41" t="e">
        <f t="shared" si="46"/>
        <v>#REF!</v>
      </c>
      <c r="CD63" s="41" t="e">
        <f t="shared" si="46"/>
        <v>#REF!</v>
      </c>
      <c r="CE63" s="41" t="e">
        <f t="shared" si="46"/>
        <v>#REF!</v>
      </c>
      <c r="CF63" s="41" t="e">
        <f t="shared" si="46"/>
        <v>#REF!</v>
      </c>
      <c r="CG63" s="41" t="e">
        <f t="shared" si="46"/>
        <v>#REF!</v>
      </c>
      <c r="CH63" s="41" t="e">
        <f t="shared" si="46"/>
        <v>#REF!</v>
      </c>
      <c r="CI63" s="41" t="e">
        <f t="shared" si="46"/>
        <v>#REF!</v>
      </c>
      <c r="CJ63" s="41" t="e">
        <f t="shared" si="46"/>
        <v>#REF!</v>
      </c>
      <c r="CK63" s="41" t="e">
        <f t="shared" si="46"/>
        <v>#REF!</v>
      </c>
      <c r="CL63" s="41" t="e">
        <f t="shared" si="46"/>
        <v>#REF!</v>
      </c>
      <c r="CM63" s="41" t="e">
        <f t="shared" si="46"/>
        <v>#REF!</v>
      </c>
      <c r="CN63" s="41" t="e">
        <f t="shared" si="46"/>
        <v>#REF!</v>
      </c>
      <c r="CO63" s="41" t="e">
        <f t="shared" si="46"/>
        <v>#REF!</v>
      </c>
      <c r="CP63" s="41" t="e">
        <f t="shared" si="46"/>
        <v>#REF!</v>
      </c>
      <c r="CQ63" s="41" t="e">
        <f t="shared" si="46"/>
        <v>#REF!</v>
      </c>
      <c r="CR63" s="41" t="e">
        <f t="shared" si="46"/>
        <v>#REF!</v>
      </c>
      <c r="CS63" s="41" t="e">
        <f t="shared" si="47"/>
        <v>#REF!</v>
      </c>
      <c r="CT63" s="41" t="e">
        <f t="shared" si="47"/>
        <v>#REF!</v>
      </c>
      <c r="CU63" s="41" t="e">
        <f t="shared" si="47"/>
        <v>#REF!</v>
      </c>
      <c r="CV63" s="41" t="e">
        <f t="shared" si="47"/>
        <v>#REF!</v>
      </c>
      <c r="CW63" s="41" t="e">
        <f t="shared" si="47"/>
        <v>#REF!</v>
      </c>
      <c r="CX63" s="41" t="e">
        <f t="shared" si="47"/>
        <v>#REF!</v>
      </c>
      <c r="CY63" s="41" t="e">
        <f t="shared" si="47"/>
        <v>#REF!</v>
      </c>
      <c r="CZ63" s="41" t="e">
        <f t="shared" si="47"/>
        <v>#REF!</v>
      </c>
      <c r="DA63" s="41" t="e">
        <f t="shared" si="47"/>
        <v>#REF!</v>
      </c>
      <c r="DB63" s="41" t="e">
        <f t="shared" si="47"/>
        <v>#REF!</v>
      </c>
      <c r="DC63" s="41" t="e">
        <f t="shared" si="47"/>
        <v>#REF!</v>
      </c>
      <c r="DD63" s="41" t="e">
        <f t="shared" si="47"/>
        <v>#REF!</v>
      </c>
      <c r="DE63" s="41" t="e">
        <f t="shared" si="47"/>
        <v>#REF!</v>
      </c>
      <c r="DF63" s="41" t="e">
        <f t="shared" si="47"/>
        <v>#REF!</v>
      </c>
      <c r="DG63" s="41" t="e">
        <f t="shared" si="53"/>
        <v>#REF!</v>
      </c>
      <c r="DH63" s="41" t="e">
        <f t="shared" si="53"/>
        <v>#REF!</v>
      </c>
      <c r="DI63" s="41" t="e">
        <f t="shared" si="53"/>
        <v>#REF!</v>
      </c>
      <c r="DJ63" s="41" t="e">
        <f t="shared" si="53"/>
        <v>#REF!</v>
      </c>
      <c r="DK63" s="41" t="e">
        <f t="shared" si="53"/>
        <v>#REF!</v>
      </c>
      <c r="DL63" s="41" t="e">
        <f t="shared" si="53"/>
        <v>#REF!</v>
      </c>
      <c r="DM63" s="41" t="e">
        <f t="shared" si="53"/>
        <v>#REF!</v>
      </c>
      <c r="DN63" s="41" t="e">
        <f t="shared" si="53"/>
        <v>#REF!</v>
      </c>
      <c r="DO63" s="41" t="e">
        <f t="shared" si="53"/>
        <v>#REF!</v>
      </c>
      <c r="DP63" s="41" t="e">
        <f t="shared" si="53"/>
        <v>#REF!</v>
      </c>
      <c r="DQ63" s="41" t="e">
        <f t="shared" si="53"/>
        <v>#REF!</v>
      </c>
      <c r="DR63" s="41" t="e">
        <f t="shared" si="53"/>
        <v>#REF!</v>
      </c>
      <c r="DS63" s="41" t="e">
        <f t="shared" si="53"/>
        <v>#REF!</v>
      </c>
      <c r="DT63" s="41" t="e">
        <f t="shared" si="53"/>
        <v>#REF!</v>
      </c>
      <c r="DU63" s="41" t="e">
        <f t="shared" si="53"/>
        <v>#REF!</v>
      </c>
      <c r="DV63" s="41" t="e">
        <f t="shared" si="53"/>
        <v>#REF!</v>
      </c>
      <c r="DW63" s="41" t="e">
        <f t="shared" si="54"/>
        <v>#REF!</v>
      </c>
      <c r="DX63" s="41" t="e">
        <f t="shared" si="54"/>
        <v>#REF!</v>
      </c>
      <c r="DY63" s="41" t="e">
        <f t="shared" si="48"/>
        <v>#REF!</v>
      </c>
      <c r="DZ63" s="41" t="e">
        <f t="shared" si="48"/>
        <v>#REF!</v>
      </c>
      <c r="EA63" s="41" t="e">
        <f t="shared" si="48"/>
        <v>#REF!</v>
      </c>
      <c r="EB63" s="41" t="e">
        <f t="shared" si="48"/>
        <v>#REF!</v>
      </c>
      <c r="EC63" s="41" t="e">
        <f t="shared" si="48"/>
        <v>#REF!</v>
      </c>
      <c r="ED63" s="41" t="e">
        <f t="shared" si="48"/>
        <v>#REF!</v>
      </c>
      <c r="EE63" s="41" t="e">
        <f t="shared" si="48"/>
        <v>#REF!</v>
      </c>
      <c r="EF63" s="41" t="e">
        <f t="shared" si="48"/>
        <v>#REF!</v>
      </c>
      <c r="EG63" s="41" t="e">
        <f t="shared" si="48"/>
        <v>#REF!</v>
      </c>
      <c r="EH63" s="41" t="e">
        <f t="shared" si="48"/>
        <v>#REF!</v>
      </c>
      <c r="EI63" s="41" t="e">
        <f t="shared" si="48"/>
        <v>#REF!</v>
      </c>
      <c r="EJ63" s="41" t="e">
        <f t="shared" si="48"/>
        <v>#REF!</v>
      </c>
      <c r="EK63" s="41" t="e">
        <f t="shared" si="48"/>
        <v>#REF!</v>
      </c>
      <c r="EL63" s="41" t="e">
        <f t="shared" si="48"/>
        <v>#REF!</v>
      </c>
      <c r="EM63" s="41" t="e">
        <f t="shared" si="55"/>
        <v>#REF!</v>
      </c>
      <c r="EN63" s="41" t="e">
        <f t="shared" si="55"/>
        <v>#REF!</v>
      </c>
      <c r="EO63" s="41" t="e">
        <f t="shared" si="55"/>
        <v>#REF!</v>
      </c>
      <c r="EP63" s="41" t="e">
        <f t="shared" si="55"/>
        <v>#REF!</v>
      </c>
      <c r="EQ63" s="41" t="e">
        <f t="shared" si="55"/>
        <v>#REF!</v>
      </c>
      <c r="ER63" s="41" t="e">
        <f t="shared" si="55"/>
        <v>#REF!</v>
      </c>
      <c r="ES63" s="41" t="e">
        <f t="shared" si="55"/>
        <v>#REF!</v>
      </c>
      <c r="ET63" s="41" t="e">
        <f t="shared" si="55"/>
        <v>#REF!</v>
      </c>
      <c r="EU63" s="41" t="e">
        <f t="shared" si="55"/>
        <v>#REF!</v>
      </c>
      <c r="EV63" s="41" t="e">
        <f t="shared" si="55"/>
        <v>#REF!</v>
      </c>
      <c r="EW63" s="41" t="e">
        <f t="shared" si="55"/>
        <v>#REF!</v>
      </c>
      <c r="EX63" s="41" t="e">
        <f t="shared" si="55"/>
        <v>#REF!</v>
      </c>
      <c r="EY63" s="41" t="e">
        <f t="shared" si="55"/>
        <v>#REF!</v>
      </c>
      <c r="EZ63" s="41" t="e">
        <f t="shared" si="55"/>
        <v>#REF!</v>
      </c>
      <c r="FA63" s="41" t="e">
        <f t="shared" si="55"/>
        <v>#REF!</v>
      </c>
      <c r="FB63" s="41" t="e">
        <f t="shared" si="55"/>
        <v>#REF!</v>
      </c>
      <c r="FC63" s="41" t="e">
        <f t="shared" si="56"/>
        <v>#REF!</v>
      </c>
      <c r="FD63" s="41" t="e">
        <f t="shared" si="56"/>
        <v>#REF!</v>
      </c>
      <c r="FE63" s="41" t="e">
        <f t="shared" si="49"/>
        <v>#REF!</v>
      </c>
      <c r="FF63" s="41" t="e">
        <f t="shared" si="49"/>
        <v>#REF!</v>
      </c>
      <c r="FG63" s="41" t="e">
        <f t="shared" si="49"/>
        <v>#REF!</v>
      </c>
      <c r="FH63" s="41" t="e">
        <f t="shared" si="49"/>
        <v>#REF!</v>
      </c>
      <c r="FI63" s="41" t="e">
        <f t="shared" si="49"/>
        <v>#REF!</v>
      </c>
      <c r="FJ63" s="41" t="e">
        <f t="shared" si="49"/>
        <v>#REF!</v>
      </c>
      <c r="FK63" s="41" t="e">
        <f t="shared" si="49"/>
        <v>#REF!</v>
      </c>
      <c r="FL63" s="41" t="e">
        <f t="shared" si="49"/>
        <v>#REF!</v>
      </c>
      <c r="FM63" s="41" t="e">
        <f t="shared" si="49"/>
        <v>#REF!</v>
      </c>
      <c r="FN63" s="41" t="e">
        <f t="shared" si="49"/>
        <v>#REF!</v>
      </c>
      <c r="FO63" s="41" t="e">
        <f t="shared" si="49"/>
        <v>#REF!</v>
      </c>
      <c r="FP63" s="41" t="e">
        <f t="shared" si="49"/>
        <v>#REF!</v>
      </c>
      <c r="FQ63" s="41" t="e">
        <f t="shared" si="49"/>
        <v>#REF!</v>
      </c>
      <c r="FR63" s="41" t="e">
        <f t="shared" si="49"/>
        <v>#REF!</v>
      </c>
      <c r="FS63" s="41" t="e">
        <f t="shared" si="57"/>
        <v>#REF!</v>
      </c>
      <c r="FT63" s="41" t="e">
        <f t="shared" si="57"/>
        <v>#REF!</v>
      </c>
      <c r="FU63" s="41" t="e">
        <f t="shared" si="57"/>
        <v>#REF!</v>
      </c>
      <c r="FV63" s="41" t="e">
        <f t="shared" si="57"/>
        <v>#REF!</v>
      </c>
      <c r="FW63" s="41" t="e">
        <f t="shared" si="57"/>
        <v>#REF!</v>
      </c>
      <c r="FX63" s="41" t="e">
        <f t="shared" si="57"/>
        <v>#REF!</v>
      </c>
      <c r="FY63" s="41" t="e">
        <f t="shared" si="57"/>
        <v>#REF!</v>
      </c>
      <c r="FZ63" s="41" t="e">
        <f t="shared" si="57"/>
        <v>#REF!</v>
      </c>
      <c r="GA63" s="41" t="e">
        <f t="shared" si="57"/>
        <v>#REF!</v>
      </c>
      <c r="GB63" s="41" t="e">
        <f t="shared" si="57"/>
        <v>#REF!</v>
      </c>
      <c r="GC63" s="41" t="e">
        <f t="shared" si="57"/>
        <v>#REF!</v>
      </c>
      <c r="GD63" s="41" t="e">
        <f t="shared" si="57"/>
        <v>#REF!</v>
      </c>
      <c r="GE63" s="41" t="e">
        <f t="shared" si="57"/>
        <v>#REF!</v>
      </c>
      <c r="GF63" s="41" t="e">
        <f t="shared" si="57"/>
        <v>#REF!</v>
      </c>
      <c r="GG63" s="41" t="e">
        <f t="shared" si="57"/>
        <v>#REF!</v>
      </c>
      <c r="GH63" s="41" t="e">
        <f t="shared" si="57"/>
        <v>#REF!</v>
      </c>
      <c r="GI63" s="41" t="e">
        <f t="shared" si="58"/>
        <v>#REF!</v>
      </c>
      <c r="GJ63" s="41" t="e">
        <f t="shared" si="58"/>
        <v>#REF!</v>
      </c>
      <c r="GK63" s="41" t="e">
        <f t="shared" si="50"/>
        <v>#REF!</v>
      </c>
      <c r="GL63" s="41" t="e">
        <f t="shared" si="50"/>
        <v>#REF!</v>
      </c>
      <c r="GM63" s="41" t="e">
        <f t="shared" si="50"/>
        <v>#REF!</v>
      </c>
      <c r="GN63" s="41" t="e">
        <f t="shared" si="50"/>
        <v>#REF!</v>
      </c>
      <c r="GO63" s="41" t="e">
        <f t="shared" si="50"/>
        <v>#REF!</v>
      </c>
      <c r="GP63" s="41" t="e">
        <f t="shared" si="50"/>
        <v>#REF!</v>
      </c>
      <c r="GQ63" s="41" t="e">
        <f t="shared" si="50"/>
        <v>#REF!</v>
      </c>
      <c r="GR63" s="41" t="e">
        <f t="shared" si="50"/>
        <v>#REF!</v>
      </c>
      <c r="GS63" s="41" t="e">
        <f t="shared" si="50"/>
        <v>#REF!</v>
      </c>
      <c r="GT63" s="41" t="e">
        <f t="shared" si="50"/>
        <v>#REF!</v>
      </c>
      <c r="GU63" s="41" t="e">
        <f t="shared" si="50"/>
        <v>#REF!</v>
      </c>
      <c r="GV63" s="41" t="e">
        <f t="shared" si="50"/>
        <v>#REF!</v>
      </c>
      <c r="GW63" s="41" t="e">
        <f t="shared" si="50"/>
        <v>#REF!</v>
      </c>
      <c r="GX63" s="41" t="e">
        <f t="shared" si="50"/>
        <v>#REF!</v>
      </c>
      <c r="GY63" s="41" t="e">
        <f t="shared" si="59"/>
        <v>#REF!</v>
      </c>
      <c r="GZ63" s="41" t="e">
        <f t="shared" si="59"/>
        <v>#REF!</v>
      </c>
      <c r="HA63" s="41" t="e">
        <f t="shared" si="59"/>
        <v>#REF!</v>
      </c>
      <c r="HB63" s="41" t="e">
        <f t="shared" si="44"/>
        <v>#REF!</v>
      </c>
      <c r="HC63" s="41" t="e">
        <f t="shared" si="44"/>
        <v>#REF!</v>
      </c>
      <c r="HD63" s="41" t="e">
        <f t="shared" si="44"/>
        <v>#REF!</v>
      </c>
      <c r="HE63" s="41" t="e">
        <f t="shared" ref="HE63:HJ105" si="62">HD63</f>
        <v>#REF!</v>
      </c>
      <c r="HF63" s="41" t="e">
        <f t="shared" si="62"/>
        <v>#REF!</v>
      </c>
      <c r="HG63" s="41" t="e">
        <f t="shared" si="62"/>
        <v>#REF!</v>
      </c>
      <c r="HH63" s="41" t="e">
        <f t="shared" si="62"/>
        <v>#REF!</v>
      </c>
      <c r="HI63" s="41" t="e">
        <f t="shared" si="62"/>
        <v>#REF!</v>
      </c>
      <c r="HJ63" s="41" t="e">
        <f t="shared" si="62"/>
        <v>#REF!</v>
      </c>
    </row>
    <row r="64" spans="1:218" ht="14.4" x14ac:dyDescent="0.3">
      <c r="A64" s="42">
        <v>61</v>
      </c>
      <c r="B64" s="43" t="e">
        <f>'CMM3 - AUX CALC'!$BJ$67</f>
        <v>#REF!</v>
      </c>
      <c r="BK64" s="41" t="e">
        <f>$B64/(_xlfn.SINGLE(PrazoConcessao)*12-BK$3+1)</f>
        <v>#REF!</v>
      </c>
      <c r="BL64" s="41" t="e">
        <f t="shared" si="61"/>
        <v>#REF!</v>
      </c>
      <c r="BM64" s="41" t="e">
        <f t="shared" si="61"/>
        <v>#REF!</v>
      </c>
      <c r="BN64" s="41" t="e">
        <f t="shared" si="60"/>
        <v>#REF!</v>
      </c>
      <c r="BO64" s="41" t="e">
        <f t="shared" si="60"/>
        <v>#REF!</v>
      </c>
      <c r="BP64" s="41" t="e">
        <f t="shared" si="52"/>
        <v>#REF!</v>
      </c>
      <c r="BQ64" s="41" t="e">
        <f t="shared" si="52"/>
        <v>#REF!</v>
      </c>
      <c r="BR64" s="41" t="e">
        <f t="shared" si="52"/>
        <v>#REF!</v>
      </c>
      <c r="BS64" s="41" t="e">
        <f t="shared" si="52"/>
        <v>#REF!</v>
      </c>
      <c r="BT64" s="41" t="e">
        <f t="shared" si="52"/>
        <v>#REF!</v>
      </c>
      <c r="BU64" s="41" t="e">
        <f t="shared" si="52"/>
        <v>#REF!</v>
      </c>
      <c r="BV64" s="41" t="e">
        <f t="shared" si="52"/>
        <v>#REF!</v>
      </c>
      <c r="BW64" s="41" t="e">
        <f t="shared" si="52"/>
        <v>#REF!</v>
      </c>
      <c r="BX64" s="41" t="e">
        <f t="shared" si="52"/>
        <v>#REF!</v>
      </c>
      <c r="BY64" s="41" t="e">
        <f t="shared" si="52"/>
        <v>#REF!</v>
      </c>
      <c r="BZ64" s="41" t="e">
        <f t="shared" si="52"/>
        <v>#REF!</v>
      </c>
      <c r="CA64" s="41" t="e">
        <f t="shared" si="52"/>
        <v>#REF!</v>
      </c>
      <c r="CB64" s="41" t="e">
        <f t="shared" si="52"/>
        <v>#REF!</v>
      </c>
      <c r="CC64" s="41" t="e">
        <f t="shared" si="46"/>
        <v>#REF!</v>
      </c>
      <c r="CD64" s="41" t="e">
        <f t="shared" si="46"/>
        <v>#REF!</v>
      </c>
      <c r="CE64" s="41" t="e">
        <f t="shared" si="46"/>
        <v>#REF!</v>
      </c>
      <c r="CF64" s="41" t="e">
        <f t="shared" si="46"/>
        <v>#REF!</v>
      </c>
      <c r="CG64" s="41" t="e">
        <f t="shared" si="46"/>
        <v>#REF!</v>
      </c>
      <c r="CH64" s="41" t="e">
        <f t="shared" si="46"/>
        <v>#REF!</v>
      </c>
      <c r="CI64" s="41" t="e">
        <f t="shared" si="46"/>
        <v>#REF!</v>
      </c>
      <c r="CJ64" s="41" t="e">
        <f t="shared" si="46"/>
        <v>#REF!</v>
      </c>
      <c r="CK64" s="41" t="e">
        <f t="shared" si="46"/>
        <v>#REF!</v>
      </c>
      <c r="CL64" s="41" t="e">
        <f t="shared" si="46"/>
        <v>#REF!</v>
      </c>
      <c r="CM64" s="41" t="e">
        <f t="shared" si="46"/>
        <v>#REF!</v>
      </c>
      <c r="CN64" s="41" t="e">
        <f t="shared" si="46"/>
        <v>#REF!</v>
      </c>
      <c r="CO64" s="41" t="e">
        <f t="shared" si="46"/>
        <v>#REF!</v>
      </c>
      <c r="CP64" s="41" t="e">
        <f t="shared" si="46"/>
        <v>#REF!</v>
      </c>
      <c r="CQ64" s="41" t="e">
        <f t="shared" si="46"/>
        <v>#REF!</v>
      </c>
      <c r="CR64" s="41" t="e">
        <f t="shared" si="46"/>
        <v>#REF!</v>
      </c>
      <c r="CS64" s="41" t="e">
        <f t="shared" si="47"/>
        <v>#REF!</v>
      </c>
      <c r="CT64" s="41" t="e">
        <f t="shared" si="47"/>
        <v>#REF!</v>
      </c>
      <c r="CU64" s="41" t="e">
        <f t="shared" si="47"/>
        <v>#REF!</v>
      </c>
      <c r="CV64" s="41" t="e">
        <f t="shared" si="47"/>
        <v>#REF!</v>
      </c>
      <c r="CW64" s="41" t="e">
        <f t="shared" si="47"/>
        <v>#REF!</v>
      </c>
      <c r="CX64" s="41" t="e">
        <f t="shared" si="47"/>
        <v>#REF!</v>
      </c>
      <c r="CY64" s="41" t="e">
        <f t="shared" si="47"/>
        <v>#REF!</v>
      </c>
      <c r="CZ64" s="41" t="e">
        <f t="shared" si="47"/>
        <v>#REF!</v>
      </c>
      <c r="DA64" s="41" t="e">
        <f t="shared" si="47"/>
        <v>#REF!</v>
      </c>
      <c r="DB64" s="41" t="e">
        <f t="shared" si="47"/>
        <v>#REF!</v>
      </c>
      <c r="DC64" s="41" t="e">
        <f t="shared" si="47"/>
        <v>#REF!</v>
      </c>
      <c r="DD64" s="41" t="e">
        <f t="shared" si="47"/>
        <v>#REF!</v>
      </c>
      <c r="DE64" s="41" t="e">
        <f t="shared" si="47"/>
        <v>#REF!</v>
      </c>
      <c r="DF64" s="41" t="e">
        <f t="shared" si="47"/>
        <v>#REF!</v>
      </c>
      <c r="DG64" s="41" t="e">
        <f t="shared" si="53"/>
        <v>#REF!</v>
      </c>
      <c r="DH64" s="41" t="e">
        <f t="shared" si="53"/>
        <v>#REF!</v>
      </c>
      <c r="DI64" s="41" t="e">
        <f t="shared" si="53"/>
        <v>#REF!</v>
      </c>
      <c r="DJ64" s="41" t="e">
        <f t="shared" si="53"/>
        <v>#REF!</v>
      </c>
      <c r="DK64" s="41" t="e">
        <f t="shared" si="53"/>
        <v>#REF!</v>
      </c>
      <c r="DL64" s="41" t="e">
        <f t="shared" si="53"/>
        <v>#REF!</v>
      </c>
      <c r="DM64" s="41" t="e">
        <f t="shared" si="53"/>
        <v>#REF!</v>
      </c>
      <c r="DN64" s="41" t="e">
        <f t="shared" si="53"/>
        <v>#REF!</v>
      </c>
      <c r="DO64" s="41" t="e">
        <f t="shared" si="53"/>
        <v>#REF!</v>
      </c>
      <c r="DP64" s="41" t="e">
        <f t="shared" si="53"/>
        <v>#REF!</v>
      </c>
      <c r="DQ64" s="41" t="e">
        <f t="shared" si="53"/>
        <v>#REF!</v>
      </c>
      <c r="DR64" s="41" t="e">
        <f t="shared" si="53"/>
        <v>#REF!</v>
      </c>
      <c r="DS64" s="41" t="e">
        <f t="shared" si="53"/>
        <v>#REF!</v>
      </c>
      <c r="DT64" s="41" t="e">
        <f t="shared" si="53"/>
        <v>#REF!</v>
      </c>
      <c r="DU64" s="41" t="e">
        <f t="shared" si="53"/>
        <v>#REF!</v>
      </c>
      <c r="DV64" s="41" t="e">
        <f t="shared" si="53"/>
        <v>#REF!</v>
      </c>
      <c r="DW64" s="41" t="e">
        <f t="shared" si="54"/>
        <v>#REF!</v>
      </c>
      <c r="DX64" s="41" t="e">
        <f t="shared" si="54"/>
        <v>#REF!</v>
      </c>
      <c r="DY64" s="41" t="e">
        <f t="shared" si="48"/>
        <v>#REF!</v>
      </c>
      <c r="DZ64" s="41" t="e">
        <f t="shared" si="48"/>
        <v>#REF!</v>
      </c>
      <c r="EA64" s="41" t="e">
        <f t="shared" si="48"/>
        <v>#REF!</v>
      </c>
      <c r="EB64" s="41" t="e">
        <f t="shared" si="48"/>
        <v>#REF!</v>
      </c>
      <c r="EC64" s="41" t="e">
        <f t="shared" si="48"/>
        <v>#REF!</v>
      </c>
      <c r="ED64" s="41" t="e">
        <f t="shared" si="48"/>
        <v>#REF!</v>
      </c>
      <c r="EE64" s="41" t="e">
        <f t="shared" si="48"/>
        <v>#REF!</v>
      </c>
      <c r="EF64" s="41" t="e">
        <f t="shared" si="48"/>
        <v>#REF!</v>
      </c>
      <c r="EG64" s="41" t="e">
        <f t="shared" si="48"/>
        <v>#REF!</v>
      </c>
      <c r="EH64" s="41" t="e">
        <f t="shared" si="48"/>
        <v>#REF!</v>
      </c>
      <c r="EI64" s="41" t="e">
        <f t="shared" si="48"/>
        <v>#REF!</v>
      </c>
      <c r="EJ64" s="41" t="e">
        <f t="shared" si="48"/>
        <v>#REF!</v>
      </c>
      <c r="EK64" s="41" t="e">
        <f t="shared" si="48"/>
        <v>#REF!</v>
      </c>
      <c r="EL64" s="41" t="e">
        <f t="shared" si="48"/>
        <v>#REF!</v>
      </c>
      <c r="EM64" s="41" t="e">
        <f t="shared" si="55"/>
        <v>#REF!</v>
      </c>
      <c r="EN64" s="41" t="e">
        <f t="shared" si="55"/>
        <v>#REF!</v>
      </c>
      <c r="EO64" s="41" t="e">
        <f t="shared" si="55"/>
        <v>#REF!</v>
      </c>
      <c r="EP64" s="41" t="e">
        <f t="shared" si="55"/>
        <v>#REF!</v>
      </c>
      <c r="EQ64" s="41" t="e">
        <f t="shared" si="55"/>
        <v>#REF!</v>
      </c>
      <c r="ER64" s="41" t="e">
        <f t="shared" si="55"/>
        <v>#REF!</v>
      </c>
      <c r="ES64" s="41" t="e">
        <f t="shared" si="55"/>
        <v>#REF!</v>
      </c>
      <c r="ET64" s="41" t="e">
        <f t="shared" si="55"/>
        <v>#REF!</v>
      </c>
      <c r="EU64" s="41" t="e">
        <f t="shared" si="55"/>
        <v>#REF!</v>
      </c>
      <c r="EV64" s="41" t="e">
        <f t="shared" si="55"/>
        <v>#REF!</v>
      </c>
      <c r="EW64" s="41" t="e">
        <f t="shared" si="55"/>
        <v>#REF!</v>
      </c>
      <c r="EX64" s="41" t="e">
        <f t="shared" si="55"/>
        <v>#REF!</v>
      </c>
      <c r="EY64" s="41" t="e">
        <f t="shared" si="55"/>
        <v>#REF!</v>
      </c>
      <c r="EZ64" s="41" t="e">
        <f t="shared" si="55"/>
        <v>#REF!</v>
      </c>
      <c r="FA64" s="41" t="e">
        <f t="shared" si="55"/>
        <v>#REF!</v>
      </c>
      <c r="FB64" s="41" t="e">
        <f t="shared" si="55"/>
        <v>#REF!</v>
      </c>
      <c r="FC64" s="41" t="e">
        <f t="shared" si="56"/>
        <v>#REF!</v>
      </c>
      <c r="FD64" s="41" t="e">
        <f t="shared" si="56"/>
        <v>#REF!</v>
      </c>
      <c r="FE64" s="41" t="e">
        <f t="shared" si="49"/>
        <v>#REF!</v>
      </c>
      <c r="FF64" s="41" t="e">
        <f t="shared" si="49"/>
        <v>#REF!</v>
      </c>
      <c r="FG64" s="41" t="e">
        <f t="shared" si="49"/>
        <v>#REF!</v>
      </c>
      <c r="FH64" s="41" t="e">
        <f t="shared" si="49"/>
        <v>#REF!</v>
      </c>
      <c r="FI64" s="41" t="e">
        <f t="shared" si="49"/>
        <v>#REF!</v>
      </c>
      <c r="FJ64" s="41" t="e">
        <f t="shared" si="49"/>
        <v>#REF!</v>
      </c>
      <c r="FK64" s="41" t="e">
        <f t="shared" si="49"/>
        <v>#REF!</v>
      </c>
      <c r="FL64" s="41" t="e">
        <f t="shared" si="49"/>
        <v>#REF!</v>
      </c>
      <c r="FM64" s="41" t="e">
        <f t="shared" si="49"/>
        <v>#REF!</v>
      </c>
      <c r="FN64" s="41" t="e">
        <f t="shared" si="49"/>
        <v>#REF!</v>
      </c>
      <c r="FO64" s="41" t="e">
        <f t="shared" si="49"/>
        <v>#REF!</v>
      </c>
      <c r="FP64" s="41" t="e">
        <f t="shared" si="49"/>
        <v>#REF!</v>
      </c>
      <c r="FQ64" s="41" t="e">
        <f t="shared" si="49"/>
        <v>#REF!</v>
      </c>
      <c r="FR64" s="41" t="e">
        <f t="shared" si="49"/>
        <v>#REF!</v>
      </c>
      <c r="FS64" s="41" t="e">
        <f t="shared" si="57"/>
        <v>#REF!</v>
      </c>
      <c r="FT64" s="41" t="e">
        <f t="shared" si="57"/>
        <v>#REF!</v>
      </c>
      <c r="FU64" s="41" t="e">
        <f t="shared" si="57"/>
        <v>#REF!</v>
      </c>
      <c r="FV64" s="41" t="e">
        <f t="shared" si="57"/>
        <v>#REF!</v>
      </c>
      <c r="FW64" s="41" t="e">
        <f t="shared" si="57"/>
        <v>#REF!</v>
      </c>
      <c r="FX64" s="41" t="e">
        <f t="shared" si="57"/>
        <v>#REF!</v>
      </c>
      <c r="FY64" s="41" t="e">
        <f t="shared" si="57"/>
        <v>#REF!</v>
      </c>
      <c r="FZ64" s="41" t="e">
        <f t="shared" si="57"/>
        <v>#REF!</v>
      </c>
      <c r="GA64" s="41" t="e">
        <f t="shared" si="57"/>
        <v>#REF!</v>
      </c>
      <c r="GB64" s="41" t="e">
        <f t="shared" si="57"/>
        <v>#REF!</v>
      </c>
      <c r="GC64" s="41" t="e">
        <f t="shared" si="57"/>
        <v>#REF!</v>
      </c>
      <c r="GD64" s="41" t="e">
        <f t="shared" si="57"/>
        <v>#REF!</v>
      </c>
      <c r="GE64" s="41" t="e">
        <f t="shared" si="57"/>
        <v>#REF!</v>
      </c>
      <c r="GF64" s="41" t="e">
        <f t="shared" si="57"/>
        <v>#REF!</v>
      </c>
      <c r="GG64" s="41" t="e">
        <f t="shared" si="57"/>
        <v>#REF!</v>
      </c>
      <c r="GH64" s="41" t="e">
        <f t="shared" si="57"/>
        <v>#REF!</v>
      </c>
      <c r="GI64" s="41" t="e">
        <f t="shared" si="58"/>
        <v>#REF!</v>
      </c>
      <c r="GJ64" s="41" t="e">
        <f t="shared" si="58"/>
        <v>#REF!</v>
      </c>
      <c r="GK64" s="41" t="e">
        <f t="shared" si="50"/>
        <v>#REF!</v>
      </c>
      <c r="GL64" s="41" t="e">
        <f t="shared" si="50"/>
        <v>#REF!</v>
      </c>
      <c r="GM64" s="41" t="e">
        <f t="shared" si="50"/>
        <v>#REF!</v>
      </c>
      <c r="GN64" s="41" t="e">
        <f t="shared" si="50"/>
        <v>#REF!</v>
      </c>
      <c r="GO64" s="41" t="e">
        <f t="shared" si="50"/>
        <v>#REF!</v>
      </c>
      <c r="GP64" s="41" t="e">
        <f t="shared" si="50"/>
        <v>#REF!</v>
      </c>
      <c r="GQ64" s="41" t="e">
        <f t="shared" si="50"/>
        <v>#REF!</v>
      </c>
      <c r="GR64" s="41" t="e">
        <f t="shared" si="50"/>
        <v>#REF!</v>
      </c>
      <c r="GS64" s="41" t="e">
        <f t="shared" si="50"/>
        <v>#REF!</v>
      </c>
      <c r="GT64" s="41" t="e">
        <f t="shared" si="50"/>
        <v>#REF!</v>
      </c>
      <c r="GU64" s="41" t="e">
        <f t="shared" si="50"/>
        <v>#REF!</v>
      </c>
      <c r="GV64" s="41" t="e">
        <f t="shared" si="50"/>
        <v>#REF!</v>
      </c>
      <c r="GW64" s="41" t="e">
        <f t="shared" si="50"/>
        <v>#REF!</v>
      </c>
      <c r="GX64" s="41" t="e">
        <f t="shared" si="50"/>
        <v>#REF!</v>
      </c>
      <c r="GY64" s="41" t="e">
        <f t="shared" si="59"/>
        <v>#REF!</v>
      </c>
      <c r="GZ64" s="41" t="e">
        <f t="shared" si="59"/>
        <v>#REF!</v>
      </c>
      <c r="HA64" s="41" t="e">
        <f t="shared" si="59"/>
        <v>#REF!</v>
      </c>
      <c r="HB64" s="41" t="e">
        <f t="shared" si="59"/>
        <v>#REF!</v>
      </c>
      <c r="HC64" s="41" t="e">
        <f t="shared" si="59"/>
        <v>#REF!</v>
      </c>
      <c r="HD64" s="41" t="e">
        <f t="shared" si="59"/>
        <v>#REF!</v>
      </c>
      <c r="HE64" s="41" t="e">
        <f t="shared" si="62"/>
        <v>#REF!</v>
      </c>
      <c r="HF64" s="41" t="e">
        <f t="shared" si="62"/>
        <v>#REF!</v>
      </c>
      <c r="HG64" s="41" t="e">
        <f t="shared" si="62"/>
        <v>#REF!</v>
      </c>
      <c r="HH64" s="41" t="e">
        <f t="shared" si="62"/>
        <v>#REF!</v>
      </c>
      <c r="HI64" s="41" t="e">
        <f t="shared" si="62"/>
        <v>#REF!</v>
      </c>
      <c r="HJ64" s="41" t="e">
        <f t="shared" si="62"/>
        <v>#REF!</v>
      </c>
    </row>
    <row r="65" spans="1:218" ht="14.4" x14ac:dyDescent="0.3">
      <c r="A65" s="42">
        <v>62</v>
      </c>
      <c r="B65" s="43" t="e">
        <f>'CMM3 - AUX CALC'!$BK$67</f>
        <v>#REF!</v>
      </c>
      <c r="BL65" s="41" t="e">
        <f>$B65/(_xlfn.SINGLE(PrazoConcessao)*12-BL$3+1)</f>
        <v>#REF!</v>
      </c>
      <c r="BM65" s="41" t="e">
        <f t="shared" si="61"/>
        <v>#REF!</v>
      </c>
      <c r="BN65" s="41" t="e">
        <f t="shared" si="60"/>
        <v>#REF!</v>
      </c>
      <c r="BO65" s="41" t="e">
        <f t="shared" si="60"/>
        <v>#REF!</v>
      </c>
      <c r="BP65" s="41" t="e">
        <f t="shared" si="52"/>
        <v>#REF!</v>
      </c>
      <c r="BQ65" s="41" t="e">
        <f t="shared" si="52"/>
        <v>#REF!</v>
      </c>
      <c r="BR65" s="41" t="e">
        <f t="shared" si="52"/>
        <v>#REF!</v>
      </c>
      <c r="BS65" s="41" t="e">
        <f t="shared" si="52"/>
        <v>#REF!</v>
      </c>
      <c r="BT65" s="41" t="e">
        <f t="shared" si="52"/>
        <v>#REF!</v>
      </c>
      <c r="BU65" s="41" t="e">
        <f t="shared" si="52"/>
        <v>#REF!</v>
      </c>
      <c r="BV65" s="41" t="e">
        <f t="shared" si="52"/>
        <v>#REF!</v>
      </c>
      <c r="BW65" s="41" t="e">
        <f t="shared" si="52"/>
        <v>#REF!</v>
      </c>
      <c r="BX65" s="41" t="e">
        <f t="shared" si="52"/>
        <v>#REF!</v>
      </c>
      <c r="BY65" s="41" t="e">
        <f t="shared" si="52"/>
        <v>#REF!</v>
      </c>
      <c r="BZ65" s="41" t="e">
        <f t="shared" si="52"/>
        <v>#REF!</v>
      </c>
      <c r="CA65" s="41" t="e">
        <f t="shared" si="52"/>
        <v>#REF!</v>
      </c>
      <c r="CB65" s="41" t="e">
        <f t="shared" si="52"/>
        <v>#REF!</v>
      </c>
      <c r="CC65" s="41" t="e">
        <f t="shared" si="46"/>
        <v>#REF!</v>
      </c>
      <c r="CD65" s="41" t="e">
        <f t="shared" si="46"/>
        <v>#REF!</v>
      </c>
      <c r="CE65" s="41" t="e">
        <f t="shared" si="46"/>
        <v>#REF!</v>
      </c>
      <c r="CF65" s="41" t="e">
        <f t="shared" si="46"/>
        <v>#REF!</v>
      </c>
      <c r="CG65" s="41" t="e">
        <f t="shared" si="46"/>
        <v>#REF!</v>
      </c>
      <c r="CH65" s="41" t="e">
        <f t="shared" si="46"/>
        <v>#REF!</v>
      </c>
      <c r="CI65" s="41" t="e">
        <f t="shared" si="46"/>
        <v>#REF!</v>
      </c>
      <c r="CJ65" s="41" t="e">
        <f t="shared" si="46"/>
        <v>#REF!</v>
      </c>
      <c r="CK65" s="41" t="e">
        <f t="shared" si="46"/>
        <v>#REF!</v>
      </c>
      <c r="CL65" s="41" t="e">
        <f t="shared" si="46"/>
        <v>#REF!</v>
      </c>
      <c r="CM65" s="41" t="e">
        <f t="shared" si="46"/>
        <v>#REF!</v>
      </c>
      <c r="CN65" s="41" t="e">
        <f t="shared" si="46"/>
        <v>#REF!</v>
      </c>
      <c r="CO65" s="41" t="e">
        <f t="shared" si="46"/>
        <v>#REF!</v>
      </c>
      <c r="CP65" s="41" t="e">
        <f t="shared" si="46"/>
        <v>#REF!</v>
      </c>
      <c r="CQ65" s="41" t="e">
        <f t="shared" si="46"/>
        <v>#REF!</v>
      </c>
      <c r="CR65" s="41" t="e">
        <f t="shared" si="46"/>
        <v>#REF!</v>
      </c>
      <c r="CS65" s="41" t="e">
        <f t="shared" si="47"/>
        <v>#REF!</v>
      </c>
      <c r="CT65" s="41" t="e">
        <f t="shared" si="47"/>
        <v>#REF!</v>
      </c>
      <c r="CU65" s="41" t="e">
        <f t="shared" si="47"/>
        <v>#REF!</v>
      </c>
      <c r="CV65" s="41" t="e">
        <f t="shared" si="47"/>
        <v>#REF!</v>
      </c>
      <c r="CW65" s="41" t="e">
        <f t="shared" si="47"/>
        <v>#REF!</v>
      </c>
      <c r="CX65" s="41" t="e">
        <f t="shared" si="47"/>
        <v>#REF!</v>
      </c>
      <c r="CY65" s="41" t="e">
        <f t="shared" si="47"/>
        <v>#REF!</v>
      </c>
      <c r="CZ65" s="41" t="e">
        <f t="shared" si="47"/>
        <v>#REF!</v>
      </c>
      <c r="DA65" s="41" t="e">
        <f t="shared" si="47"/>
        <v>#REF!</v>
      </c>
      <c r="DB65" s="41" t="e">
        <f t="shared" si="47"/>
        <v>#REF!</v>
      </c>
      <c r="DC65" s="41" t="e">
        <f t="shared" si="47"/>
        <v>#REF!</v>
      </c>
      <c r="DD65" s="41" t="e">
        <f t="shared" si="47"/>
        <v>#REF!</v>
      </c>
      <c r="DE65" s="41" t="e">
        <f t="shared" si="47"/>
        <v>#REF!</v>
      </c>
      <c r="DF65" s="41" t="e">
        <f t="shared" si="47"/>
        <v>#REF!</v>
      </c>
      <c r="DG65" s="41" t="e">
        <f t="shared" si="53"/>
        <v>#REF!</v>
      </c>
      <c r="DH65" s="41" t="e">
        <f t="shared" si="53"/>
        <v>#REF!</v>
      </c>
      <c r="DI65" s="41" t="e">
        <f t="shared" si="53"/>
        <v>#REF!</v>
      </c>
      <c r="DJ65" s="41" t="e">
        <f t="shared" si="53"/>
        <v>#REF!</v>
      </c>
      <c r="DK65" s="41" t="e">
        <f t="shared" si="53"/>
        <v>#REF!</v>
      </c>
      <c r="DL65" s="41" t="e">
        <f t="shared" si="53"/>
        <v>#REF!</v>
      </c>
      <c r="DM65" s="41" t="e">
        <f t="shared" si="53"/>
        <v>#REF!</v>
      </c>
      <c r="DN65" s="41" t="e">
        <f t="shared" si="53"/>
        <v>#REF!</v>
      </c>
      <c r="DO65" s="41" t="e">
        <f t="shared" si="53"/>
        <v>#REF!</v>
      </c>
      <c r="DP65" s="41" t="e">
        <f t="shared" si="53"/>
        <v>#REF!</v>
      </c>
      <c r="DQ65" s="41" t="e">
        <f t="shared" si="53"/>
        <v>#REF!</v>
      </c>
      <c r="DR65" s="41" t="e">
        <f t="shared" si="53"/>
        <v>#REF!</v>
      </c>
      <c r="DS65" s="41" t="e">
        <f t="shared" si="53"/>
        <v>#REF!</v>
      </c>
      <c r="DT65" s="41" t="e">
        <f t="shared" si="53"/>
        <v>#REF!</v>
      </c>
      <c r="DU65" s="41" t="e">
        <f t="shared" si="53"/>
        <v>#REF!</v>
      </c>
      <c r="DV65" s="41" t="e">
        <f t="shared" si="53"/>
        <v>#REF!</v>
      </c>
      <c r="DW65" s="41" t="e">
        <f t="shared" si="54"/>
        <v>#REF!</v>
      </c>
      <c r="DX65" s="41" t="e">
        <f t="shared" si="54"/>
        <v>#REF!</v>
      </c>
      <c r="DY65" s="41" t="e">
        <f t="shared" si="48"/>
        <v>#REF!</v>
      </c>
      <c r="DZ65" s="41" t="e">
        <f t="shared" si="48"/>
        <v>#REF!</v>
      </c>
      <c r="EA65" s="41" t="e">
        <f t="shared" si="48"/>
        <v>#REF!</v>
      </c>
      <c r="EB65" s="41" t="e">
        <f t="shared" si="48"/>
        <v>#REF!</v>
      </c>
      <c r="EC65" s="41" t="e">
        <f t="shared" si="48"/>
        <v>#REF!</v>
      </c>
      <c r="ED65" s="41" t="e">
        <f t="shared" si="48"/>
        <v>#REF!</v>
      </c>
      <c r="EE65" s="41" t="e">
        <f t="shared" si="48"/>
        <v>#REF!</v>
      </c>
      <c r="EF65" s="41" t="e">
        <f t="shared" si="48"/>
        <v>#REF!</v>
      </c>
      <c r="EG65" s="41" t="e">
        <f t="shared" si="48"/>
        <v>#REF!</v>
      </c>
      <c r="EH65" s="41" t="e">
        <f t="shared" si="48"/>
        <v>#REF!</v>
      </c>
      <c r="EI65" s="41" t="e">
        <f t="shared" si="48"/>
        <v>#REF!</v>
      </c>
      <c r="EJ65" s="41" t="e">
        <f t="shared" si="48"/>
        <v>#REF!</v>
      </c>
      <c r="EK65" s="41" t="e">
        <f t="shared" si="48"/>
        <v>#REF!</v>
      </c>
      <c r="EL65" s="41" t="e">
        <f t="shared" si="48"/>
        <v>#REF!</v>
      </c>
      <c r="EM65" s="41" t="e">
        <f t="shared" si="55"/>
        <v>#REF!</v>
      </c>
      <c r="EN65" s="41" t="e">
        <f t="shared" si="55"/>
        <v>#REF!</v>
      </c>
      <c r="EO65" s="41" t="e">
        <f t="shared" si="55"/>
        <v>#REF!</v>
      </c>
      <c r="EP65" s="41" t="e">
        <f t="shared" si="55"/>
        <v>#REF!</v>
      </c>
      <c r="EQ65" s="41" t="e">
        <f t="shared" si="55"/>
        <v>#REF!</v>
      </c>
      <c r="ER65" s="41" t="e">
        <f t="shared" si="55"/>
        <v>#REF!</v>
      </c>
      <c r="ES65" s="41" t="e">
        <f t="shared" si="55"/>
        <v>#REF!</v>
      </c>
      <c r="ET65" s="41" t="e">
        <f t="shared" si="55"/>
        <v>#REF!</v>
      </c>
      <c r="EU65" s="41" t="e">
        <f t="shared" si="55"/>
        <v>#REF!</v>
      </c>
      <c r="EV65" s="41" t="e">
        <f t="shared" si="55"/>
        <v>#REF!</v>
      </c>
      <c r="EW65" s="41" t="e">
        <f t="shared" si="55"/>
        <v>#REF!</v>
      </c>
      <c r="EX65" s="41" t="e">
        <f t="shared" si="55"/>
        <v>#REF!</v>
      </c>
      <c r="EY65" s="41" t="e">
        <f t="shared" si="55"/>
        <v>#REF!</v>
      </c>
      <c r="EZ65" s="41" t="e">
        <f t="shared" si="55"/>
        <v>#REF!</v>
      </c>
      <c r="FA65" s="41" t="e">
        <f t="shared" si="55"/>
        <v>#REF!</v>
      </c>
      <c r="FB65" s="41" t="e">
        <f t="shared" si="55"/>
        <v>#REF!</v>
      </c>
      <c r="FC65" s="41" t="e">
        <f t="shared" si="56"/>
        <v>#REF!</v>
      </c>
      <c r="FD65" s="41" t="e">
        <f t="shared" si="56"/>
        <v>#REF!</v>
      </c>
      <c r="FE65" s="41" t="e">
        <f t="shared" si="49"/>
        <v>#REF!</v>
      </c>
      <c r="FF65" s="41" t="e">
        <f t="shared" si="49"/>
        <v>#REF!</v>
      </c>
      <c r="FG65" s="41" t="e">
        <f t="shared" si="49"/>
        <v>#REF!</v>
      </c>
      <c r="FH65" s="41" t="e">
        <f t="shared" si="49"/>
        <v>#REF!</v>
      </c>
      <c r="FI65" s="41" t="e">
        <f t="shared" si="49"/>
        <v>#REF!</v>
      </c>
      <c r="FJ65" s="41" t="e">
        <f t="shared" si="49"/>
        <v>#REF!</v>
      </c>
      <c r="FK65" s="41" t="e">
        <f t="shared" si="49"/>
        <v>#REF!</v>
      </c>
      <c r="FL65" s="41" t="e">
        <f t="shared" si="49"/>
        <v>#REF!</v>
      </c>
      <c r="FM65" s="41" t="e">
        <f t="shared" si="49"/>
        <v>#REF!</v>
      </c>
      <c r="FN65" s="41" t="e">
        <f t="shared" si="49"/>
        <v>#REF!</v>
      </c>
      <c r="FO65" s="41" t="e">
        <f t="shared" si="49"/>
        <v>#REF!</v>
      </c>
      <c r="FP65" s="41" t="e">
        <f t="shared" si="49"/>
        <v>#REF!</v>
      </c>
      <c r="FQ65" s="41" t="e">
        <f t="shared" si="49"/>
        <v>#REF!</v>
      </c>
      <c r="FR65" s="41" t="e">
        <f t="shared" si="49"/>
        <v>#REF!</v>
      </c>
      <c r="FS65" s="41" t="e">
        <f t="shared" si="57"/>
        <v>#REF!</v>
      </c>
      <c r="FT65" s="41" t="e">
        <f t="shared" si="57"/>
        <v>#REF!</v>
      </c>
      <c r="FU65" s="41" t="e">
        <f t="shared" si="57"/>
        <v>#REF!</v>
      </c>
      <c r="FV65" s="41" t="e">
        <f t="shared" si="57"/>
        <v>#REF!</v>
      </c>
      <c r="FW65" s="41" t="e">
        <f t="shared" si="57"/>
        <v>#REF!</v>
      </c>
      <c r="FX65" s="41" t="e">
        <f t="shared" si="57"/>
        <v>#REF!</v>
      </c>
      <c r="FY65" s="41" t="e">
        <f t="shared" si="57"/>
        <v>#REF!</v>
      </c>
      <c r="FZ65" s="41" t="e">
        <f t="shared" si="57"/>
        <v>#REF!</v>
      </c>
      <c r="GA65" s="41" t="e">
        <f t="shared" si="57"/>
        <v>#REF!</v>
      </c>
      <c r="GB65" s="41" t="e">
        <f t="shared" si="57"/>
        <v>#REF!</v>
      </c>
      <c r="GC65" s="41" t="e">
        <f t="shared" si="57"/>
        <v>#REF!</v>
      </c>
      <c r="GD65" s="41" t="e">
        <f t="shared" si="57"/>
        <v>#REF!</v>
      </c>
      <c r="GE65" s="41" t="e">
        <f t="shared" si="57"/>
        <v>#REF!</v>
      </c>
      <c r="GF65" s="41" t="e">
        <f t="shared" si="57"/>
        <v>#REF!</v>
      </c>
      <c r="GG65" s="41" t="e">
        <f t="shared" si="57"/>
        <v>#REF!</v>
      </c>
      <c r="GH65" s="41" t="e">
        <f t="shared" si="57"/>
        <v>#REF!</v>
      </c>
      <c r="GI65" s="41" t="e">
        <f t="shared" si="58"/>
        <v>#REF!</v>
      </c>
      <c r="GJ65" s="41" t="e">
        <f t="shared" si="58"/>
        <v>#REF!</v>
      </c>
      <c r="GK65" s="41" t="e">
        <f t="shared" si="50"/>
        <v>#REF!</v>
      </c>
      <c r="GL65" s="41" t="e">
        <f t="shared" si="50"/>
        <v>#REF!</v>
      </c>
      <c r="GM65" s="41" t="e">
        <f t="shared" si="50"/>
        <v>#REF!</v>
      </c>
      <c r="GN65" s="41" t="e">
        <f t="shared" si="50"/>
        <v>#REF!</v>
      </c>
      <c r="GO65" s="41" t="e">
        <f t="shared" si="50"/>
        <v>#REF!</v>
      </c>
      <c r="GP65" s="41" t="e">
        <f t="shared" si="50"/>
        <v>#REF!</v>
      </c>
      <c r="GQ65" s="41" t="e">
        <f t="shared" si="50"/>
        <v>#REF!</v>
      </c>
      <c r="GR65" s="41" t="e">
        <f t="shared" si="50"/>
        <v>#REF!</v>
      </c>
      <c r="GS65" s="41" t="e">
        <f t="shared" si="50"/>
        <v>#REF!</v>
      </c>
      <c r="GT65" s="41" t="e">
        <f t="shared" si="50"/>
        <v>#REF!</v>
      </c>
      <c r="GU65" s="41" t="e">
        <f t="shared" si="50"/>
        <v>#REF!</v>
      </c>
      <c r="GV65" s="41" t="e">
        <f t="shared" si="50"/>
        <v>#REF!</v>
      </c>
      <c r="GW65" s="41" t="e">
        <f t="shared" si="50"/>
        <v>#REF!</v>
      </c>
      <c r="GX65" s="41" t="e">
        <f t="shared" si="50"/>
        <v>#REF!</v>
      </c>
      <c r="GY65" s="41" t="e">
        <f t="shared" si="59"/>
        <v>#REF!</v>
      </c>
      <c r="GZ65" s="41" t="e">
        <f t="shared" si="59"/>
        <v>#REF!</v>
      </c>
      <c r="HA65" s="41" t="e">
        <f t="shared" si="59"/>
        <v>#REF!</v>
      </c>
      <c r="HB65" s="41" t="e">
        <f t="shared" si="59"/>
        <v>#REF!</v>
      </c>
      <c r="HC65" s="41" t="e">
        <f t="shared" si="59"/>
        <v>#REF!</v>
      </c>
      <c r="HD65" s="41" t="e">
        <f t="shared" si="59"/>
        <v>#REF!</v>
      </c>
      <c r="HE65" s="41" t="e">
        <f t="shared" si="62"/>
        <v>#REF!</v>
      </c>
      <c r="HF65" s="41" t="e">
        <f t="shared" si="62"/>
        <v>#REF!</v>
      </c>
      <c r="HG65" s="41" t="e">
        <f t="shared" si="62"/>
        <v>#REF!</v>
      </c>
      <c r="HH65" s="41" t="e">
        <f t="shared" si="62"/>
        <v>#REF!</v>
      </c>
      <c r="HI65" s="41" t="e">
        <f t="shared" si="62"/>
        <v>#REF!</v>
      </c>
      <c r="HJ65" s="41" t="e">
        <f t="shared" si="62"/>
        <v>#REF!</v>
      </c>
    </row>
    <row r="66" spans="1:218" ht="14.4" x14ac:dyDescent="0.3">
      <c r="A66" s="42">
        <v>63</v>
      </c>
      <c r="B66" s="43" t="e">
        <f>'CMM3 - AUX CALC'!$BL$67</f>
        <v>#REF!</v>
      </c>
      <c r="BM66" s="41" t="e">
        <f>$B66/(_xlfn.SINGLE(PrazoConcessao)*12-BM$3+1)</f>
        <v>#REF!</v>
      </c>
      <c r="BN66" s="41" t="e">
        <f t="shared" si="60"/>
        <v>#REF!</v>
      </c>
      <c r="BO66" s="41" t="e">
        <f t="shared" si="60"/>
        <v>#REF!</v>
      </c>
      <c r="BP66" s="41" t="e">
        <f t="shared" si="52"/>
        <v>#REF!</v>
      </c>
      <c r="BQ66" s="41" t="e">
        <f t="shared" si="52"/>
        <v>#REF!</v>
      </c>
      <c r="BR66" s="41" t="e">
        <f t="shared" si="52"/>
        <v>#REF!</v>
      </c>
      <c r="BS66" s="41" t="e">
        <f t="shared" si="52"/>
        <v>#REF!</v>
      </c>
      <c r="BT66" s="41" t="e">
        <f t="shared" si="52"/>
        <v>#REF!</v>
      </c>
      <c r="BU66" s="41" t="e">
        <f t="shared" si="52"/>
        <v>#REF!</v>
      </c>
      <c r="BV66" s="41" t="e">
        <f t="shared" si="52"/>
        <v>#REF!</v>
      </c>
      <c r="BW66" s="41" t="e">
        <f t="shared" si="52"/>
        <v>#REF!</v>
      </c>
      <c r="BX66" s="41" t="e">
        <f t="shared" si="52"/>
        <v>#REF!</v>
      </c>
      <c r="BY66" s="41" t="e">
        <f t="shared" si="52"/>
        <v>#REF!</v>
      </c>
      <c r="BZ66" s="41" t="e">
        <f t="shared" si="52"/>
        <v>#REF!</v>
      </c>
      <c r="CA66" s="41" t="e">
        <f t="shared" si="52"/>
        <v>#REF!</v>
      </c>
      <c r="CB66" s="41" t="e">
        <f t="shared" si="52"/>
        <v>#REF!</v>
      </c>
      <c r="CC66" s="41" t="e">
        <f t="shared" si="46"/>
        <v>#REF!</v>
      </c>
      <c r="CD66" s="41" t="e">
        <f t="shared" si="46"/>
        <v>#REF!</v>
      </c>
      <c r="CE66" s="41" t="e">
        <f t="shared" si="46"/>
        <v>#REF!</v>
      </c>
      <c r="CF66" s="41" t="e">
        <f t="shared" si="46"/>
        <v>#REF!</v>
      </c>
      <c r="CG66" s="41" t="e">
        <f t="shared" si="46"/>
        <v>#REF!</v>
      </c>
      <c r="CH66" s="41" t="e">
        <f t="shared" si="46"/>
        <v>#REF!</v>
      </c>
      <c r="CI66" s="41" t="e">
        <f t="shared" si="46"/>
        <v>#REF!</v>
      </c>
      <c r="CJ66" s="41" t="e">
        <f t="shared" si="46"/>
        <v>#REF!</v>
      </c>
      <c r="CK66" s="41" t="e">
        <f t="shared" si="46"/>
        <v>#REF!</v>
      </c>
      <c r="CL66" s="41" t="e">
        <f t="shared" si="46"/>
        <v>#REF!</v>
      </c>
      <c r="CM66" s="41" t="e">
        <f t="shared" si="46"/>
        <v>#REF!</v>
      </c>
      <c r="CN66" s="41" t="e">
        <f t="shared" si="46"/>
        <v>#REF!</v>
      </c>
      <c r="CO66" s="41" t="e">
        <f t="shared" si="46"/>
        <v>#REF!</v>
      </c>
      <c r="CP66" s="41" t="e">
        <f t="shared" si="46"/>
        <v>#REF!</v>
      </c>
      <c r="CQ66" s="41" t="e">
        <f t="shared" ref="CQ66:DC88" si="63">CP66</f>
        <v>#REF!</v>
      </c>
      <c r="CR66" s="41" t="e">
        <f t="shared" si="63"/>
        <v>#REF!</v>
      </c>
      <c r="CS66" s="41" t="e">
        <f t="shared" si="47"/>
        <v>#REF!</v>
      </c>
      <c r="CT66" s="41" t="e">
        <f t="shared" si="47"/>
        <v>#REF!</v>
      </c>
      <c r="CU66" s="41" t="e">
        <f t="shared" si="47"/>
        <v>#REF!</v>
      </c>
      <c r="CV66" s="41" t="e">
        <f t="shared" si="47"/>
        <v>#REF!</v>
      </c>
      <c r="CW66" s="41" t="e">
        <f t="shared" si="47"/>
        <v>#REF!</v>
      </c>
      <c r="CX66" s="41" t="e">
        <f t="shared" si="47"/>
        <v>#REF!</v>
      </c>
      <c r="CY66" s="41" t="e">
        <f t="shared" si="47"/>
        <v>#REF!</v>
      </c>
      <c r="CZ66" s="41" t="e">
        <f t="shared" si="47"/>
        <v>#REF!</v>
      </c>
      <c r="DA66" s="41" t="e">
        <f t="shared" si="47"/>
        <v>#REF!</v>
      </c>
      <c r="DB66" s="41" t="e">
        <f t="shared" si="47"/>
        <v>#REF!</v>
      </c>
      <c r="DC66" s="41" t="e">
        <f t="shared" si="47"/>
        <v>#REF!</v>
      </c>
      <c r="DD66" s="41" t="e">
        <f t="shared" si="47"/>
        <v>#REF!</v>
      </c>
      <c r="DE66" s="41" t="e">
        <f t="shared" si="47"/>
        <v>#REF!</v>
      </c>
      <c r="DF66" s="41" t="e">
        <f t="shared" si="47"/>
        <v>#REF!</v>
      </c>
      <c r="DG66" s="41" t="e">
        <f t="shared" si="53"/>
        <v>#REF!</v>
      </c>
      <c r="DH66" s="41" t="e">
        <f t="shared" si="53"/>
        <v>#REF!</v>
      </c>
      <c r="DI66" s="41" t="e">
        <f t="shared" si="53"/>
        <v>#REF!</v>
      </c>
      <c r="DJ66" s="41" t="e">
        <f t="shared" si="53"/>
        <v>#REF!</v>
      </c>
      <c r="DK66" s="41" t="e">
        <f t="shared" si="53"/>
        <v>#REF!</v>
      </c>
      <c r="DL66" s="41" t="e">
        <f t="shared" si="53"/>
        <v>#REF!</v>
      </c>
      <c r="DM66" s="41" t="e">
        <f t="shared" si="53"/>
        <v>#REF!</v>
      </c>
      <c r="DN66" s="41" t="e">
        <f t="shared" si="53"/>
        <v>#REF!</v>
      </c>
      <c r="DO66" s="41" t="e">
        <f t="shared" si="53"/>
        <v>#REF!</v>
      </c>
      <c r="DP66" s="41" t="e">
        <f t="shared" si="53"/>
        <v>#REF!</v>
      </c>
      <c r="DQ66" s="41" t="e">
        <f t="shared" si="53"/>
        <v>#REF!</v>
      </c>
      <c r="DR66" s="41" t="e">
        <f t="shared" si="53"/>
        <v>#REF!</v>
      </c>
      <c r="DS66" s="41" t="e">
        <f t="shared" si="53"/>
        <v>#REF!</v>
      </c>
      <c r="DT66" s="41" t="e">
        <f t="shared" si="53"/>
        <v>#REF!</v>
      </c>
      <c r="DU66" s="41" t="e">
        <f t="shared" si="53"/>
        <v>#REF!</v>
      </c>
      <c r="DV66" s="41" t="e">
        <f t="shared" ref="DV66:EE110" si="64">DU66</f>
        <v>#REF!</v>
      </c>
      <c r="DW66" s="41" t="e">
        <f t="shared" si="54"/>
        <v>#REF!</v>
      </c>
      <c r="DX66" s="41" t="e">
        <f t="shared" si="54"/>
        <v>#REF!</v>
      </c>
      <c r="DY66" s="41" t="e">
        <f t="shared" si="48"/>
        <v>#REF!</v>
      </c>
      <c r="DZ66" s="41" t="e">
        <f t="shared" si="48"/>
        <v>#REF!</v>
      </c>
      <c r="EA66" s="41" t="e">
        <f t="shared" si="48"/>
        <v>#REF!</v>
      </c>
      <c r="EB66" s="41" t="e">
        <f t="shared" si="48"/>
        <v>#REF!</v>
      </c>
      <c r="EC66" s="41" t="e">
        <f t="shared" si="48"/>
        <v>#REF!</v>
      </c>
      <c r="ED66" s="41" t="e">
        <f t="shared" si="48"/>
        <v>#REF!</v>
      </c>
      <c r="EE66" s="41" t="e">
        <f t="shared" si="48"/>
        <v>#REF!</v>
      </c>
      <c r="EF66" s="41" t="e">
        <f t="shared" si="48"/>
        <v>#REF!</v>
      </c>
      <c r="EG66" s="41" t="e">
        <f t="shared" si="48"/>
        <v>#REF!</v>
      </c>
      <c r="EH66" s="41" t="e">
        <f t="shared" si="48"/>
        <v>#REF!</v>
      </c>
      <c r="EI66" s="41" t="e">
        <f t="shared" si="48"/>
        <v>#REF!</v>
      </c>
      <c r="EJ66" s="41" t="e">
        <f t="shared" si="48"/>
        <v>#REF!</v>
      </c>
      <c r="EK66" s="41" t="e">
        <f t="shared" si="48"/>
        <v>#REF!</v>
      </c>
      <c r="EL66" s="41" t="e">
        <f t="shared" si="48"/>
        <v>#REF!</v>
      </c>
      <c r="EM66" s="41" t="e">
        <f t="shared" si="55"/>
        <v>#REF!</v>
      </c>
      <c r="EN66" s="41" t="e">
        <f t="shared" si="55"/>
        <v>#REF!</v>
      </c>
      <c r="EO66" s="41" t="e">
        <f t="shared" si="55"/>
        <v>#REF!</v>
      </c>
      <c r="EP66" s="41" t="e">
        <f t="shared" si="55"/>
        <v>#REF!</v>
      </c>
      <c r="EQ66" s="41" t="e">
        <f t="shared" si="55"/>
        <v>#REF!</v>
      </c>
      <c r="ER66" s="41" t="e">
        <f t="shared" si="55"/>
        <v>#REF!</v>
      </c>
      <c r="ES66" s="41" t="e">
        <f t="shared" si="55"/>
        <v>#REF!</v>
      </c>
      <c r="ET66" s="41" t="e">
        <f t="shared" si="55"/>
        <v>#REF!</v>
      </c>
      <c r="EU66" s="41" t="e">
        <f t="shared" si="55"/>
        <v>#REF!</v>
      </c>
      <c r="EV66" s="41" t="e">
        <f t="shared" si="55"/>
        <v>#REF!</v>
      </c>
      <c r="EW66" s="41" t="e">
        <f t="shared" si="55"/>
        <v>#REF!</v>
      </c>
      <c r="EX66" s="41" t="e">
        <f t="shared" si="55"/>
        <v>#REF!</v>
      </c>
      <c r="EY66" s="41" t="e">
        <f t="shared" si="55"/>
        <v>#REF!</v>
      </c>
      <c r="EZ66" s="41" t="e">
        <f t="shared" si="55"/>
        <v>#REF!</v>
      </c>
      <c r="FA66" s="41" t="e">
        <f t="shared" si="55"/>
        <v>#REF!</v>
      </c>
      <c r="FB66" s="41" t="e">
        <f t="shared" ref="FB66:FK110" si="65">FA66</f>
        <v>#REF!</v>
      </c>
      <c r="FC66" s="41" t="e">
        <f t="shared" si="56"/>
        <v>#REF!</v>
      </c>
      <c r="FD66" s="41" t="e">
        <f t="shared" si="56"/>
        <v>#REF!</v>
      </c>
      <c r="FE66" s="41" t="e">
        <f t="shared" si="49"/>
        <v>#REF!</v>
      </c>
      <c r="FF66" s="41" t="e">
        <f t="shared" si="49"/>
        <v>#REF!</v>
      </c>
      <c r="FG66" s="41" t="e">
        <f t="shared" si="49"/>
        <v>#REF!</v>
      </c>
      <c r="FH66" s="41" t="e">
        <f t="shared" si="49"/>
        <v>#REF!</v>
      </c>
      <c r="FI66" s="41" t="e">
        <f t="shared" si="49"/>
        <v>#REF!</v>
      </c>
      <c r="FJ66" s="41" t="e">
        <f t="shared" si="49"/>
        <v>#REF!</v>
      </c>
      <c r="FK66" s="41" t="e">
        <f t="shared" si="49"/>
        <v>#REF!</v>
      </c>
      <c r="FL66" s="41" t="e">
        <f t="shared" si="49"/>
        <v>#REF!</v>
      </c>
      <c r="FM66" s="41" t="e">
        <f t="shared" si="49"/>
        <v>#REF!</v>
      </c>
      <c r="FN66" s="41" t="e">
        <f t="shared" si="49"/>
        <v>#REF!</v>
      </c>
      <c r="FO66" s="41" t="e">
        <f t="shared" si="49"/>
        <v>#REF!</v>
      </c>
      <c r="FP66" s="41" t="e">
        <f t="shared" si="49"/>
        <v>#REF!</v>
      </c>
      <c r="FQ66" s="41" t="e">
        <f t="shared" si="49"/>
        <v>#REF!</v>
      </c>
      <c r="FR66" s="41" t="e">
        <f t="shared" si="49"/>
        <v>#REF!</v>
      </c>
      <c r="FS66" s="41" t="e">
        <f t="shared" si="57"/>
        <v>#REF!</v>
      </c>
      <c r="FT66" s="41" t="e">
        <f t="shared" si="57"/>
        <v>#REF!</v>
      </c>
      <c r="FU66" s="41" t="e">
        <f t="shared" si="57"/>
        <v>#REF!</v>
      </c>
      <c r="FV66" s="41" t="e">
        <f t="shared" si="57"/>
        <v>#REF!</v>
      </c>
      <c r="FW66" s="41" t="e">
        <f t="shared" si="57"/>
        <v>#REF!</v>
      </c>
      <c r="FX66" s="41" t="e">
        <f t="shared" si="57"/>
        <v>#REF!</v>
      </c>
      <c r="FY66" s="41" t="e">
        <f t="shared" si="57"/>
        <v>#REF!</v>
      </c>
      <c r="FZ66" s="41" t="e">
        <f t="shared" si="57"/>
        <v>#REF!</v>
      </c>
      <c r="GA66" s="41" t="e">
        <f t="shared" si="57"/>
        <v>#REF!</v>
      </c>
      <c r="GB66" s="41" t="e">
        <f t="shared" si="57"/>
        <v>#REF!</v>
      </c>
      <c r="GC66" s="41" t="e">
        <f t="shared" si="57"/>
        <v>#REF!</v>
      </c>
      <c r="GD66" s="41" t="e">
        <f t="shared" si="57"/>
        <v>#REF!</v>
      </c>
      <c r="GE66" s="41" t="e">
        <f t="shared" si="57"/>
        <v>#REF!</v>
      </c>
      <c r="GF66" s="41" t="e">
        <f t="shared" si="57"/>
        <v>#REF!</v>
      </c>
      <c r="GG66" s="41" t="e">
        <f t="shared" si="57"/>
        <v>#REF!</v>
      </c>
      <c r="GH66" s="41" t="e">
        <f t="shared" ref="GH66:GR129" si="66">GG66</f>
        <v>#REF!</v>
      </c>
      <c r="GI66" s="41" t="e">
        <f t="shared" si="58"/>
        <v>#REF!</v>
      </c>
      <c r="GJ66" s="41" t="e">
        <f t="shared" si="58"/>
        <v>#REF!</v>
      </c>
      <c r="GK66" s="41" t="e">
        <f t="shared" si="50"/>
        <v>#REF!</v>
      </c>
      <c r="GL66" s="41" t="e">
        <f t="shared" si="50"/>
        <v>#REF!</v>
      </c>
      <c r="GM66" s="41" t="e">
        <f t="shared" si="50"/>
        <v>#REF!</v>
      </c>
      <c r="GN66" s="41" t="e">
        <f t="shared" si="50"/>
        <v>#REF!</v>
      </c>
      <c r="GO66" s="41" t="e">
        <f t="shared" si="50"/>
        <v>#REF!</v>
      </c>
      <c r="GP66" s="41" t="e">
        <f t="shared" si="50"/>
        <v>#REF!</v>
      </c>
      <c r="GQ66" s="41" t="e">
        <f t="shared" si="50"/>
        <v>#REF!</v>
      </c>
      <c r="GR66" s="41" t="e">
        <f t="shared" si="50"/>
        <v>#REF!</v>
      </c>
      <c r="GS66" s="41" t="e">
        <f t="shared" si="50"/>
        <v>#REF!</v>
      </c>
      <c r="GT66" s="41" t="e">
        <f t="shared" si="50"/>
        <v>#REF!</v>
      </c>
      <c r="GU66" s="41" t="e">
        <f t="shared" si="50"/>
        <v>#REF!</v>
      </c>
      <c r="GV66" s="41" t="e">
        <f t="shared" si="50"/>
        <v>#REF!</v>
      </c>
      <c r="GW66" s="41" t="e">
        <f t="shared" si="50"/>
        <v>#REF!</v>
      </c>
      <c r="GX66" s="41" t="e">
        <f t="shared" si="50"/>
        <v>#REF!</v>
      </c>
      <c r="GY66" s="41" t="e">
        <f t="shared" si="59"/>
        <v>#REF!</v>
      </c>
      <c r="GZ66" s="41" t="e">
        <f t="shared" si="59"/>
        <v>#REF!</v>
      </c>
      <c r="HA66" s="41" t="e">
        <f t="shared" si="59"/>
        <v>#REF!</v>
      </c>
      <c r="HB66" s="41" t="e">
        <f t="shared" si="59"/>
        <v>#REF!</v>
      </c>
      <c r="HC66" s="41" t="e">
        <f t="shared" si="59"/>
        <v>#REF!</v>
      </c>
      <c r="HD66" s="41" t="e">
        <f t="shared" si="59"/>
        <v>#REF!</v>
      </c>
      <c r="HE66" s="41" t="e">
        <f t="shared" si="62"/>
        <v>#REF!</v>
      </c>
      <c r="HF66" s="41" t="e">
        <f t="shared" si="62"/>
        <v>#REF!</v>
      </c>
      <c r="HG66" s="41" t="e">
        <f t="shared" si="62"/>
        <v>#REF!</v>
      </c>
      <c r="HH66" s="41" t="e">
        <f t="shared" si="62"/>
        <v>#REF!</v>
      </c>
      <c r="HI66" s="41" t="e">
        <f t="shared" si="62"/>
        <v>#REF!</v>
      </c>
      <c r="HJ66" s="41" t="e">
        <f t="shared" si="62"/>
        <v>#REF!</v>
      </c>
    </row>
    <row r="67" spans="1:218" ht="14.4" x14ac:dyDescent="0.3">
      <c r="A67" s="42">
        <v>64</v>
      </c>
      <c r="B67" s="43" t="e">
        <f>'CMM3 - AUX CALC'!$BM$67</f>
        <v>#REF!</v>
      </c>
      <c r="BN67" s="41" t="e">
        <f>$B67/(_xlfn.SINGLE(PrazoConcessao)*12-BN$3+1)</f>
        <v>#REF!</v>
      </c>
      <c r="BO67" s="41" t="e">
        <f t="shared" si="60"/>
        <v>#REF!</v>
      </c>
      <c r="BP67" s="41" t="e">
        <f t="shared" si="52"/>
        <v>#REF!</v>
      </c>
      <c r="BQ67" s="41" t="e">
        <f t="shared" si="52"/>
        <v>#REF!</v>
      </c>
      <c r="BR67" s="41" t="e">
        <f t="shared" si="52"/>
        <v>#REF!</v>
      </c>
      <c r="BS67" s="41" t="e">
        <f t="shared" si="52"/>
        <v>#REF!</v>
      </c>
      <c r="BT67" s="41" t="e">
        <f t="shared" si="52"/>
        <v>#REF!</v>
      </c>
      <c r="BU67" s="41" t="e">
        <f t="shared" si="52"/>
        <v>#REF!</v>
      </c>
      <c r="BV67" s="41" t="e">
        <f t="shared" si="52"/>
        <v>#REF!</v>
      </c>
      <c r="BW67" s="41" t="e">
        <f t="shared" si="52"/>
        <v>#REF!</v>
      </c>
      <c r="BX67" s="41" t="e">
        <f t="shared" si="52"/>
        <v>#REF!</v>
      </c>
      <c r="BY67" s="41" t="e">
        <f t="shared" si="52"/>
        <v>#REF!</v>
      </c>
      <c r="BZ67" s="41" t="e">
        <f t="shared" si="52"/>
        <v>#REF!</v>
      </c>
      <c r="CA67" s="41" t="e">
        <f t="shared" si="52"/>
        <v>#REF!</v>
      </c>
      <c r="CB67" s="41" t="e">
        <f t="shared" si="52"/>
        <v>#REF!</v>
      </c>
      <c r="CC67" s="41" t="e">
        <f t="shared" si="52"/>
        <v>#REF!</v>
      </c>
      <c r="CD67" s="41" t="e">
        <f t="shared" si="52"/>
        <v>#REF!</v>
      </c>
      <c r="CE67" s="41" t="e">
        <f t="shared" si="52"/>
        <v>#REF!</v>
      </c>
      <c r="CF67" s="41" t="e">
        <f t="shared" ref="CF67:CU91" si="67">CE67</f>
        <v>#REF!</v>
      </c>
      <c r="CG67" s="41" t="e">
        <f t="shared" si="67"/>
        <v>#REF!</v>
      </c>
      <c r="CH67" s="41" t="e">
        <f t="shared" si="67"/>
        <v>#REF!</v>
      </c>
      <c r="CI67" s="41" t="e">
        <f t="shared" si="67"/>
        <v>#REF!</v>
      </c>
      <c r="CJ67" s="41" t="e">
        <f t="shared" si="67"/>
        <v>#REF!</v>
      </c>
      <c r="CK67" s="41" t="e">
        <f t="shared" si="67"/>
        <v>#REF!</v>
      </c>
      <c r="CL67" s="41" t="e">
        <f t="shared" si="67"/>
        <v>#REF!</v>
      </c>
      <c r="CM67" s="41" t="e">
        <f t="shared" si="67"/>
        <v>#REF!</v>
      </c>
      <c r="CN67" s="41" t="e">
        <f t="shared" si="67"/>
        <v>#REF!</v>
      </c>
      <c r="CO67" s="41" t="e">
        <f t="shared" si="67"/>
        <v>#REF!</v>
      </c>
      <c r="CP67" s="41" t="e">
        <f t="shared" si="67"/>
        <v>#REF!</v>
      </c>
      <c r="CQ67" s="41" t="e">
        <f t="shared" si="63"/>
        <v>#REF!</v>
      </c>
      <c r="CR67" s="41" t="e">
        <f t="shared" si="63"/>
        <v>#REF!</v>
      </c>
      <c r="CS67" s="41" t="e">
        <f t="shared" si="47"/>
        <v>#REF!</v>
      </c>
      <c r="CT67" s="41" t="e">
        <f t="shared" si="47"/>
        <v>#REF!</v>
      </c>
      <c r="CU67" s="41" t="e">
        <f t="shared" si="47"/>
        <v>#REF!</v>
      </c>
      <c r="CV67" s="41" t="e">
        <f t="shared" si="47"/>
        <v>#REF!</v>
      </c>
      <c r="CW67" s="41" t="e">
        <f t="shared" si="47"/>
        <v>#REF!</v>
      </c>
      <c r="CX67" s="41" t="e">
        <f t="shared" si="47"/>
        <v>#REF!</v>
      </c>
      <c r="CY67" s="41" t="e">
        <f t="shared" si="47"/>
        <v>#REF!</v>
      </c>
      <c r="CZ67" s="41" t="e">
        <f t="shared" si="47"/>
        <v>#REF!</v>
      </c>
      <c r="DA67" s="41" t="e">
        <f t="shared" si="47"/>
        <v>#REF!</v>
      </c>
      <c r="DB67" s="41" t="e">
        <f t="shared" si="47"/>
        <v>#REF!</v>
      </c>
      <c r="DC67" s="41" t="e">
        <f t="shared" si="47"/>
        <v>#REF!</v>
      </c>
      <c r="DD67" s="41" t="e">
        <f t="shared" si="47"/>
        <v>#REF!</v>
      </c>
      <c r="DE67" s="41" t="e">
        <f t="shared" si="47"/>
        <v>#REF!</v>
      </c>
      <c r="DF67" s="41" t="e">
        <f t="shared" si="47"/>
        <v>#REF!</v>
      </c>
      <c r="DG67" s="41" t="e">
        <f t="shared" si="47"/>
        <v>#REF!</v>
      </c>
      <c r="DH67" s="41" t="e">
        <f t="shared" si="47"/>
        <v>#REF!</v>
      </c>
      <c r="DI67" s="41" t="e">
        <f t="shared" ref="DI67:DU86" si="68">DH67</f>
        <v>#REF!</v>
      </c>
      <c r="DJ67" s="41" t="e">
        <f t="shared" si="68"/>
        <v>#REF!</v>
      </c>
      <c r="DK67" s="41" t="e">
        <f t="shared" si="68"/>
        <v>#REF!</v>
      </c>
      <c r="DL67" s="41" t="e">
        <f t="shared" si="68"/>
        <v>#REF!</v>
      </c>
      <c r="DM67" s="41" t="e">
        <f t="shared" si="68"/>
        <v>#REF!</v>
      </c>
      <c r="DN67" s="41" t="e">
        <f t="shared" si="68"/>
        <v>#REF!</v>
      </c>
      <c r="DO67" s="41" t="e">
        <f t="shared" si="68"/>
        <v>#REF!</v>
      </c>
      <c r="DP67" s="41" t="e">
        <f t="shared" si="68"/>
        <v>#REF!</v>
      </c>
      <c r="DQ67" s="41" t="e">
        <f t="shared" si="68"/>
        <v>#REF!</v>
      </c>
      <c r="DR67" s="41" t="e">
        <f t="shared" si="68"/>
        <v>#REF!</v>
      </c>
      <c r="DS67" s="41" t="e">
        <f t="shared" si="68"/>
        <v>#REF!</v>
      </c>
      <c r="DT67" s="41" t="e">
        <f t="shared" si="68"/>
        <v>#REF!</v>
      </c>
      <c r="DU67" s="41" t="e">
        <f t="shared" si="68"/>
        <v>#REF!</v>
      </c>
      <c r="DV67" s="41" t="e">
        <f t="shared" si="64"/>
        <v>#REF!</v>
      </c>
      <c r="DW67" s="41" t="e">
        <f t="shared" si="54"/>
        <v>#REF!</v>
      </c>
      <c r="DX67" s="41" t="e">
        <f t="shared" si="54"/>
        <v>#REF!</v>
      </c>
      <c r="DY67" s="41" t="e">
        <f t="shared" si="48"/>
        <v>#REF!</v>
      </c>
      <c r="DZ67" s="41" t="e">
        <f t="shared" si="48"/>
        <v>#REF!</v>
      </c>
      <c r="EA67" s="41" t="e">
        <f t="shared" si="48"/>
        <v>#REF!</v>
      </c>
      <c r="EB67" s="41" t="e">
        <f t="shared" si="48"/>
        <v>#REF!</v>
      </c>
      <c r="EC67" s="41" t="e">
        <f t="shared" si="48"/>
        <v>#REF!</v>
      </c>
      <c r="ED67" s="41" t="e">
        <f t="shared" si="48"/>
        <v>#REF!</v>
      </c>
      <c r="EE67" s="41" t="e">
        <f t="shared" si="48"/>
        <v>#REF!</v>
      </c>
      <c r="EF67" s="41" t="e">
        <f t="shared" si="48"/>
        <v>#REF!</v>
      </c>
      <c r="EG67" s="41" t="e">
        <f t="shared" si="48"/>
        <v>#REF!</v>
      </c>
      <c r="EH67" s="41" t="e">
        <f t="shared" si="48"/>
        <v>#REF!</v>
      </c>
      <c r="EI67" s="41" t="e">
        <f t="shared" si="48"/>
        <v>#REF!</v>
      </c>
      <c r="EJ67" s="41" t="e">
        <f t="shared" si="48"/>
        <v>#REF!</v>
      </c>
      <c r="EK67" s="41" t="e">
        <f t="shared" si="48"/>
        <v>#REF!</v>
      </c>
      <c r="EL67" s="41" t="e">
        <f t="shared" si="48"/>
        <v>#REF!</v>
      </c>
      <c r="EM67" s="41" t="e">
        <f t="shared" si="48"/>
        <v>#REF!</v>
      </c>
      <c r="EN67" s="41" t="e">
        <f t="shared" si="48"/>
        <v>#REF!</v>
      </c>
      <c r="EO67" s="41" t="e">
        <f t="shared" ref="EO67:FA86" si="69">EN67</f>
        <v>#REF!</v>
      </c>
      <c r="EP67" s="41" t="e">
        <f t="shared" si="69"/>
        <v>#REF!</v>
      </c>
      <c r="EQ67" s="41" t="e">
        <f t="shared" si="69"/>
        <v>#REF!</v>
      </c>
      <c r="ER67" s="41" t="e">
        <f t="shared" si="69"/>
        <v>#REF!</v>
      </c>
      <c r="ES67" s="41" t="e">
        <f t="shared" si="69"/>
        <v>#REF!</v>
      </c>
      <c r="ET67" s="41" t="e">
        <f t="shared" si="69"/>
        <v>#REF!</v>
      </c>
      <c r="EU67" s="41" t="e">
        <f t="shared" si="69"/>
        <v>#REF!</v>
      </c>
      <c r="EV67" s="41" t="e">
        <f t="shared" si="69"/>
        <v>#REF!</v>
      </c>
      <c r="EW67" s="41" t="e">
        <f t="shared" si="69"/>
        <v>#REF!</v>
      </c>
      <c r="EX67" s="41" t="e">
        <f t="shared" si="69"/>
        <v>#REF!</v>
      </c>
      <c r="EY67" s="41" t="e">
        <f t="shared" si="69"/>
        <v>#REF!</v>
      </c>
      <c r="EZ67" s="41" t="e">
        <f t="shared" si="69"/>
        <v>#REF!</v>
      </c>
      <c r="FA67" s="41" t="e">
        <f t="shared" si="69"/>
        <v>#REF!</v>
      </c>
      <c r="FB67" s="41" t="e">
        <f t="shared" si="65"/>
        <v>#REF!</v>
      </c>
      <c r="FC67" s="41" t="e">
        <f t="shared" si="56"/>
        <v>#REF!</v>
      </c>
      <c r="FD67" s="41" t="e">
        <f t="shared" si="56"/>
        <v>#REF!</v>
      </c>
      <c r="FE67" s="41" t="e">
        <f t="shared" si="49"/>
        <v>#REF!</v>
      </c>
      <c r="FF67" s="41" t="e">
        <f t="shared" si="49"/>
        <v>#REF!</v>
      </c>
      <c r="FG67" s="41" t="e">
        <f t="shared" si="49"/>
        <v>#REF!</v>
      </c>
      <c r="FH67" s="41" t="e">
        <f t="shared" si="49"/>
        <v>#REF!</v>
      </c>
      <c r="FI67" s="41" t="e">
        <f t="shared" si="49"/>
        <v>#REF!</v>
      </c>
      <c r="FJ67" s="41" t="e">
        <f t="shared" si="49"/>
        <v>#REF!</v>
      </c>
      <c r="FK67" s="41" t="e">
        <f t="shared" si="49"/>
        <v>#REF!</v>
      </c>
      <c r="FL67" s="41" t="e">
        <f t="shared" si="49"/>
        <v>#REF!</v>
      </c>
      <c r="FM67" s="41" t="e">
        <f t="shared" si="49"/>
        <v>#REF!</v>
      </c>
      <c r="FN67" s="41" t="e">
        <f t="shared" si="49"/>
        <v>#REF!</v>
      </c>
      <c r="FO67" s="41" t="e">
        <f t="shared" si="49"/>
        <v>#REF!</v>
      </c>
      <c r="FP67" s="41" t="e">
        <f t="shared" si="49"/>
        <v>#REF!</v>
      </c>
      <c r="FQ67" s="41" t="e">
        <f t="shared" si="49"/>
        <v>#REF!</v>
      </c>
      <c r="FR67" s="41" t="e">
        <f t="shared" si="49"/>
        <v>#REF!</v>
      </c>
      <c r="FS67" s="41" t="e">
        <f t="shared" si="49"/>
        <v>#REF!</v>
      </c>
      <c r="FT67" s="41" t="e">
        <f t="shared" si="49"/>
        <v>#REF!</v>
      </c>
      <c r="FU67" s="41" t="e">
        <f t="shared" ref="FU67:GG86" si="70">FT67</f>
        <v>#REF!</v>
      </c>
      <c r="FV67" s="41" t="e">
        <f t="shared" si="70"/>
        <v>#REF!</v>
      </c>
      <c r="FW67" s="41" t="e">
        <f t="shared" si="70"/>
        <v>#REF!</v>
      </c>
      <c r="FX67" s="41" t="e">
        <f t="shared" si="70"/>
        <v>#REF!</v>
      </c>
      <c r="FY67" s="41" t="e">
        <f t="shared" si="70"/>
        <v>#REF!</v>
      </c>
      <c r="FZ67" s="41" t="e">
        <f t="shared" si="70"/>
        <v>#REF!</v>
      </c>
      <c r="GA67" s="41" t="e">
        <f t="shared" si="70"/>
        <v>#REF!</v>
      </c>
      <c r="GB67" s="41" t="e">
        <f t="shared" si="70"/>
        <v>#REF!</v>
      </c>
      <c r="GC67" s="41" t="e">
        <f t="shared" si="70"/>
        <v>#REF!</v>
      </c>
      <c r="GD67" s="41" t="e">
        <f t="shared" si="70"/>
        <v>#REF!</v>
      </c>
      <c r="GE67" s="41" t="e">
        <f t="shared" si="70"/>
        <v>#REF!</v>
      </c>
      <c r="GF67" s="41" t="e">
        <f t="shared" si="70"/>
        <v>#REF!</v>
      </c>
      <c r="GG67" s="41" t="e">
        <f t="shared" si="70"/>
        <v>#REF!</v>
      </c>
      <c r="GH67" s="41" t="e">
        <f t="shared" si="66"/>
        <v>#REF!</v>
      </c>
      <c r="GI67" s="41" t="e">
        <f t="shared" si="58"/>
        <v>#REF!</v>
      </c>
      <c r="GJ67" s="41" t="e">
        <f t="shared" si="58"/>
        <v>#REF!</v>
      </c>
      <c r="GK67" s="41" t="e">
        <f t="shared" si="50"/>
        <v>#REF!</v>
      </c>
      <c r="GL67" s="41" t="e">
        <f t="shared" si="50"/>
        <v>#REF!</v>
      </c>
      <c r="GM67" s="41" t="e">
        <f t="shared" si="50"/>
        <v>#REF!</v>
      </c>
      <c r="GN67" s="41" t="e">
        <f t="shared" si="50"/>
        <v>#REF!</v>
      </c>
      <c r="GO67" s="41" t="e">
        <f t="shared" si="50"/>
        <v>#REF!</v>
      </c>
      <c r="GP67" s="41" t="e">
        <f t="shared" si="50"/>
        <v>#REF!</v>
      </c>
      <c r="GQ67" s="41" t="e">
        <f t="shared" si="50"/>
        <v>#REF!</v>
      </c>
      <c r="GR67" s="41" t="e">
        <f t="shared" si="50"/>
        <v>#REF!</v>
      </c>
      <c r="GS67" s="41" t="e">
        <f t="shared" si="50"/>
        <v>#REF!</v>
      </c>
      <c r="GT67" s="41" t="e">
        <f t="shared" si="50"/>
        <v>#REF!</v>
      </c>
      <c r="GU67" s="41" t="e">
        <f t="shared" si="50"/>
        <v>#REF!</v>
      </c>
      <c r="GV67" s="41" t="e">
        <f t="shared" si="50"/>
        <v>#REF!</v>
      </c>
      <c r="GW67" s="41" t="e">
        <f t="shared" si="50"/>
        <v>#REF!</v>
      </c>
      <c r="GX67" s="41" t="e">
        <f t="shared" si="50"/>
        <v>#REF!</v>
      </c>
      <c r="GY67" s="41" t="e">
        <f t="shared" si="59"/>
        <v>#REF!</v>
      </c>
      <c r="GZ67" s="41" t="e">
        <f t="shared" si="59"/>
        <v>#REF!</v>
      </c>
      <c r="HA67" s="41" t="e">
        <f t="shared" si="59"/>
        <v>#REF!</v>
      </c>
      <c r="HB67" s="41" t="e">
        <f t="shared" si="59"/>
        <v>#REF!</v>
      </c>
      <c r="HC67" s="41" t="e">
        <f t="shared" si="59"/>
        <v>#REF!</v>
      </c>
      <c r="HD67" s="41" t="e">
        <f t="shared" si="59"/>
        <v>#REF!</v>
      </c>
      <c r="HE67" s="41" t="e">
        <f t="shared" si="62"/>
        <v>#REF!</v>
      </c>
      <c r="HF67" s="41" t="e">
        <f t="shared" si="62"/>
        <v>#REF!</v>
      </c>
      <c r="HG67" s="41" t="e">
        <f t="shared" si="62"/>
        <v>#REF!</v>
      </c>
      <c r="HH67" s="41" t="e">
        <f t="shared" si="62"/>
        <v>#REF!</v>
      </c>
      <c r="HI67" s="41" t="e">
        <f t="shared" si="62"/>
        <v>#REF!</v>
      </c>
      <c r="HJ67" s="41" t="e">
        <f t="shared" si="62"/>
        <v>#REF!</v>
      </c>
    </row>
    <row r="68" spans="1:218" ht="14.4" x14ac:dyDescent="0.3">
      <c r="A68" s="42">
        <v>65</v>
      </c>
      <c r="B68" s="43" t="e">
        <f>'CMM3 - AUX CALC'!$BN$67</f>
        <v>#REF!</v>
      </c>
      <c r="BO68" s="41" t="e">
        <f>$B68/(_xlfn.SINGLE(PrazoConcessao)*12-BO$3+1)</f>
        <v>#REF!</v>
      </c>
      <c r="BP68" s="41" t="e">
        <f t="shared" si="52"/>
        <v>#REF!</v>
      </c>
      <c r="BQ68" s="41" t="e">
        <f t="shared" si="52"/>
        <v>#REF!</v>
      </c>
      <c r="BR68" s="41" t="e">
        <f t="shared" si="52"/>
        <v>#REF!</v>
      </c>
      <c r="BS68" s="41" t="e">
        <f t="shared" si="52"/>
        <v>#REF!</v>
      </c>
      <c r="BT68" s="41" t="e">
        <f t="shared" si="52"/>
        <v>#REF!</v>
      </c>
      <c r="BU68" s="41" t="e">
        <f t="shared" si="52"/>
        <v>#REF!</v>
      </c>
      <c r="BV68" s="41" t="e">
        <f t="shared" si="52"/>
        <v>#REF!</v>
      </c>
      <c r="BW68" s="41" t="e">
        <f t="shared" si="52"/>
        <v>#REF!</v>
      </c>
      <c r="BX68" s="41" t="e">
        <f t="shared" si="52"/>
        <v>#REF!</v>
      </c>
      <c r="BY68" s="41" t="e">
        <f t="shared" si="52"/>
        <v>#REF!</v>
      </c>
      <c r="BZ68" s="41" t="e">
        <f t="shared" si="52"/>
        <v>#REF!</v>
      </c>
      <c r="CA68" s="41" t="e">
        <f t="shared" si="52"/>
        <v>#REF!</v>
      </c>
      <c r="CB68" s="41" t="e">
        <f t="shared" si="52"/>
        <v>#REF!</v>
      </c>
      <c r="CC68" s="41" t="e">
        <f t="shared" si="52"/>
        <v>#REF!</v>
      </c>
      <c r="CD68" s="41" t="e">
        <f t="shared" si="52"/>
        <v>#REF!</v>
      </c>
      <c r="CE68" s="41" t="e">
        <f t="shared" si="52"/>
        <v>#REF!</v>
      </c>
      <c r="CF68" s="41" t="e">
        <f t="shared" si="67"/>
        <v>#REF!</v>
      </c>
      <c r="CG68" s="41" t="e">
        <f t="shared" si="67"/>
        <v>#REF!</v>
      </c>
      <c r="CH68" s="41" t="e">
        <f t="shared" si="67"/>
        <v>#REF!</v>
      </c>
      <c r="CI68" s="41" t="e">
        <f t="shared" si="67"/>
        <v>#REF!</v>
      </c>
      <c r="CJ68" s="41" t="e">
        <f t="shared" si="67"/>
        <v>#REF!</v>
      </c>
      <c r="CK68" s="41" t="e">
        <f t="shared" si="67"/>
        <v>#REF!</v>
      </c>
      <c r="CL68" s="41" t="e">
        <f t="shared" si="67"/>
        <v>#REF!</v>
      </c>
      <c r="CM68" s="41" t="e">
        <f t="shared" si="67"/>
        <v>#REF!</v>
      </c>
      <c r="CN68" s="41" t="e">
        <f t="shared" si="67"/>
        <v>#REF!</v>
      </c>
      <c r="CO68" s="41" t="e">
        <f t="shared" si="67"/>
        <v>#REF!</v>
      </c>
      <c r="CP68" s="41" t="e">
        <f t="shared" si="67"/>
        <v>#REF!</v>
      </c>
      <c r="CQ68" s="41" t="e">
        <f t="shared" si="63"/>
        <v>#REF!</v>
      </c>
      <c r="CR68" s="41" t="e">
        <f t="shared" si="63"/>
        <v>#REF!</v>
      </c>
      <c r="CS68" s="41" t="e">
        <f t="shared" si="47"/>
        <v>#REF!</v>
      </c>
      <c r="CT68" s="41" t="e">
        <f t="shared" si="47"/>
        <v>#REF!</v>
      </c>
      <c r="CU68" s="41" t="e">
        <f t="shared" si="47"/>
        <v>#REF!</v>
      </c>
      <c r="CV68" s="41" t="e">
        <f t="shared" si="47"/>
        <v>#REF!</v>
      </c>
      <c r="CW68" s="41" t="e">
        <f t="shared" si="47"/>
        <v>#REF!</v>
      </c>
      <c r="CX68" s="41" t="e">
        <f t="shared" si="47"/>
        <v>#REF!</v>
      </c>
      <c r="CY68" s="41" t="e">
        <f t="shared" si="47"/>
        <v>#REF!</v>
      </c>
      <c r="CZ68" s="41" t="e">
        <f t="shared" si="47"/>
        <v>#REF!</v>
      </c>
      <c r="DA68" s="41" t="e">
        <f t="shared" si="47"/>
        <v>#REF!</v>
      </c>
      <c r="DB68" s="41" t="e">
        <f t="shared" si="47"/>
        <v>#REF!</v>
      </c>
      <c r="DC68" s="41" t="e">
        <f t="shared" si="47"/>
        <v>#REF!</v>
      </c>
      <c r="DD68" s="41" t="e">
        <f t="shared" si="47"/>
        <v>#REF!</v>
      </c>
      <c r="DE68" s="41" t="e">
        <f t="shared" si="47"/>
        <v>#REF!</v>
      </c>
      <c r="DF68" s="41" t="e">
        <f t="shared" si="47"/>
        <v>#REF!</v>
      </c>
      <c r="DG68" s="41" t="e">
        <f t="shared" si="47"/>
        <v>#REF!</v>
      </c>
      <c r="DH68" s="41" t="e">
        <f t="shared" si="47"/>
        <v>#REF!</v>
      </c>
      <c r="DI68" s="41" t="e">
        <f t="shared" si="68"/>
        <v>#REF!</v>
      </c>
      <c r="DJ68" s="41" t="e">
        <f t="shared" si="68"/>
        <v>#REF!</v>
      </c>
      <c r="DK68" s="41" t="e">
        <f t="shared" si="68"/>
        <v>#REF!</v>
      </c>
      <c r="DL68" s="41" t="e">
        <f t="shared" si="68"/>
        <v>#REF!</v>
      </c>
      <c r="DM68" s="41" t="e">
        <f t="shared" si="68"/>
        <v>#REF!</v>
      </c>
      <c r="DN68" s="41" t="e">
        <f t="shared" si="68"/>
        <v>#REF!</v>
      </c>
      <c r="DO68" s="41" t="e">
        <f t="shared" si="68"/>
        <v>#REF!</v>
      </c>
      <c r="DP68" s="41" t="e">
        <f t="shared" si="68"/>
        <v>#REF!</v>
      </c>
      <c r="DQ68" s="41" t="e">
        <f t="shared" si="68"/>
        <v>#REF!</v>
      </c>
      <c r="DR68" s="41" t="e">
        <f t="shared" si="68"/>
        <v>#REF!</v>
      </c>
      <c r="DS68" s="41" t="e">
        <f t="shared" si="68"/>
        <v>#REF!</v>
      </c>
      <c r="DT68" s="41" t="e">
        <f t="shared" si="68"/>
        <v>#REF!</v>
      </c>
      <c r="DU68" s="41" t="e">
        <f t="shared" si="68"/>
        <v>#REF!</v>
      </c>
      <c r="DV68" s="41" t="e">
        <f t="shared" si="64"/>
        <v>#REF!</v>
      </c>
      <c r="DW68" s="41" t="e">
        <f t="shared" si="54"/>
        <v>#REF!</v>
      </c>
      <c r="DX68" s="41" t="e">
        <f t="shared" si="54"/>
        <v>#REF!</v>
      </c>
      <c r="DY68" s="41" t="e">
        <f t="shared" si="48"/>
        <v>#REF!</v>
      </c>
      <c r="DZ68" s="41" t="e">
        <f t="shared" si="48"/>
        <v>#REF!</v>
      </c>
      <c r="EA68" s="41" t="e">
        <f t="shared" si="48"/>
        <v>#REF!</v>
      </c>
      <c r="EB68" s="41" t="e">
        <f t="shared" si="48"/>
        <v>#REF!</v>
      </c>
      <c r="EC68" s="41" t="e">
        <f t="shared" si="48"/>
        <v>#REF!</v>
      </c>
      <c r="ED68" s="41" t="e">
        <f t="shared" si="48"/>
        <v>#REF!</v>
      </c>
      <c r="EE68" s="41" t="e">
        <f t="shared" si="48"/>
        <v>#REF!</v>
      </c>
      <c r="EF68" s="41" t="e">
        <f t="shared" si="48"/>
        <v>#REF!</v>
      </c>
      <c r="EG68" s="41" t="e">
        <f t="shared" si="48"/>
        <v>#REF!</v>
      </c>
      <c r="EH68" s="41" t="e">
        <f t="shared" si="48"/>
        <v>#REF!</v>
      </c>
      <c r="EI68" s="41" t="e">
        <f t="shared" si="48"/>
        <v>#REF!</v>
      </c>
      <c r="EJ68" s="41" t="e">
        <f t="shared" si="48"/>
        <v>#REF!</v>
      </c>
      <c r="EK68" s="41" t="e">
        <f t="shared" si="48"/>
        <v>#REF!</v>
      </c>
      <c r="EL68" s="41" t="e">
        <f t="shared" si="48"/>
        <v>#REF!</v>
      </c>
      <c r="EM68" s="41" t="e">
        <f t="shared" si="48"/>
        <v>#REF!</v>
      </c>
      <c r="EN68" s="41" t="e">
        <f t="shared" si="48"/>
        <v>#REF!</v>
      </c>
      <c r="EO68" s="41" t="e">
        <f t="shared" si="69"/>
        <v>#REF!</v>
      </c>
      <c r="EP68" s="41" t="e">
        <f t="shared" si="69"/>
        <v>#REF!</v>
      </c>
      <c r="EQ68" s="41" t="e">
        <f t="shared" si="69"/>
        <v>#REF!</v>
      </c>
      <c r="ER68" s="41" t="e">
        <f t="shared" si="69"/>
        <v>#REF!</v>
      </c>
      <c r="ES68" s="41" t="e">
        <f t="shared" si="69"/>
        <v>#REF!</v>
      </c>
      <c r="ET68" s="41" t="e">
        <f t="shared" si="69"/>
        <v>#REF!</v>
      </c>
      <c r="EU68" s="41" t="e">
        <f t="shared" si="69"/>
        <v>#REF!</v>
      </c>
      <c r="EV68" s="41" t="e">
        <f t="shared" si="69"/>
        <v>#REF!</v>
      </c>
      <c r="EW68" s="41" t="e">
        <f t="shared" si="69"/>
        <v>#REF!</v>
      </c>
      <c r="EX68" s="41" t="e">
        <f t="shared" si="69"/>
        <v>#REF!</v>
      </c>
      <c r="EY68" s="41" t="e">
        <f t="shared" si="69"/>
        <v>#REF!</v>
      </c>
      <c r="EZ68" s="41" t="e">
        <f t="shared" si="69"/>
        <v>#REF!</v>
      </c>
      <c r="FA68" s="41" t="e">
        <f t="shared" si="69"/>
        <v>#REF!</v>
      </c>
      <c r="FB68" s="41" t="e">
        <f t="shared" si="65"/>
        <v>#REF!</v>
      </c>
      <c r="FC68" s="41" t="e">
        <f t="shared" si="56"/>
        <v>#REF!</v>
      </c>
      <c r="FD68" s="41" t="e">
        <f t="shared" si="56"/>
        <v>#REF!</v>
      </c>
      <c r="FE68" s="41" t="e">
        <f t="shared" si="49"/>
        <v>#REF!</v>
      </c>
      <c r="FF68" s="41" t="e">
        <f t="shared" si="49"/>
        <v>#REF!</v>
      </c>
      <c r="FG68" s="41" t="e">
        <f t="shared" si="49"/>
        <v>#REF!</v>
      </c>
      <c r="FH68" s="41" t="e">
        <f t="shared" si="49"/>
        <v>#REF!</v>
      </c>
      <c r="FI68" s="41" t="e">
        <f t="shared" si="49"/>
        <v>#REF!</v>
      </c>
      <c r="FJ68" s="41" t="e">
        <f t="shared" si="49"/>
        <v>#REF!</v>
      </c>
      <c r="FK68" s="41" t="e">
        <f t="shared" si="49"/>
        <v>#REF!</v>
      </c>
      <c r="FL68" s="41" t="e">
        <f t="shared" si="49"/>
        <v>#REF!</v>
      </c>
      <c r="FM68" s="41" t="e">
        <f t="shared" si="49"/>
        <v>#REF!</v>
      </c>
      <c r="FN68" s="41" t="e">
        <f t="shared" si="49"/>
        <v>#REF!</v>
      </c>
      <c r="FO68" s="41" t="e">
        <f t="shared" si="49"/>
        <v>#REF!</v>
      </c>
      <c r="FP68" s="41" t="e">
        <f t="shared" si="49"/>
        <v>#REF!</v>
      </c>
      <c r="FQ68" s="41" t="e">
        <f t="shared" si="49"/>
        <v>#REF!</v>
      </c>
      <c r="FR68" s="41" t="e">
        <f t="shared" si="49"/>
        <v>#REF!</v>
      </c>
      <c r="FS68" s="41" t="e">
        <f t="shared" si="49"/>
        <v>#REF!</v>
      </c>
      <c r="FT68" s="41" t="e">
        <f t="shared" si="49"/>
        <v>#REF!</v>
      </c>
      <c r="FU68" s="41" t="e">
        <f t="shared" si="70"/>
        <v>#REF!</v>
      </c>
      <c r="FV68" s="41" t="e">
        <f t="shared" si="70"/>
        <v>#REF!</v>
      </c>
      <c r="FW68" s="41" t="e">
        <f t="shared" si="70"/>
        <v>#REF!</v>
      </c>
      <c r="FX68" s="41" t="e">
        <f t="shared" si="70"/>
        <v>#REF!</v>
      </c>
      <c r="FY68" s="41" t="e">
        <f t="shared" si="70"/>
        <v>#REF!</v>
      </c>
      <c r="FZ68" s="41" t="e">
        <f t="shared" si="70"/>
        <v>#REF!</v>
      </c>
      <c r="GA68" s="41" t="e">
        <f t="shared" si="70"/>
        <v>#REF!</v>
      </c>
      <c r="GB68" s="41" t="e">
        <f t="shared" si="70"/>
        <v>#REF!</v>
      </c>
      <c r="GC68" s="41" t="e">
        <f t="shared" si="70"/>
        <v>#REF!</v>
      </c>
      <c r="GD68" s="41" t="e">
        <f t="shared" si="70"/>
        <v>#REF!</v>
      </c>
      <c r="GE68" s="41" t="e">
        <f t="shared" si="70"/>
        <v>#REF!</v>
      </c>
      <c r="GF68" s="41" t="e">
        <f t="shared" si="70"/>
        <v>#REF!</v>
      </c>
      <c r="GG68" s="41" t="e">
        <f t="shared" si="70"/>
        <v>#REF!</v>
      </c>
      <c r="GH68" s="41" t="e">
        <f t="shared" si="66"/>
        <v>#REF!</v>
      </c>
      <c r="GI68" s="41" t="e">
        <f t="shared" si="58"/>
        <v>#REF!</v>
      </c>
      <c r="GJ68" s="41" t="e">
        <f t="shared" si="58"/>
        <v>#REF!</v>
      </c>
      <c r="GK68" s="41" t="e">
        <f t="shared" si="50"/>
        <v>#REF!</v>
      </c>
      <c r="GL68" s="41" t="e">
        <f t="shared" si="50"/>
        <v>#REF!</v>
      </c>
      <c r="GM68" s="41" t="e">
        <f t="shared" si="50"/>
        <v>#REF!</v>
      </c>
      <c r="GN68" s="41" t="e">
        <f t="shared" si="50"/>
        <v>#REF!</v>
      </c>
      <c r="GO68" s="41" t="e">
        <f t="shared" si="50"/>
        <v>#REF!</v>
      </c>
      <c r="GP68" s="41" t="e">
        <f t="shared" si="50"/>
        <v>#REF!</v>
      </c>
      <c r="GQ68" s="41" t="e">
        <f t="shared" si="50"/>
        <v>#REF!</v>
      </c>
      <c r="GR68" s="41" t="e">
        <f t="shared" si="50"/>
        <v>#REF!</v>
      </c>
      <c r="GS68" s="41" t="e">
        <f t="shared" si="50"/>
        <v>#REF!</v>
      </c>
      <c r="GT68" s="41" t="e">
        <f t="shared" si="50"/>
        <v>#REF!</v>
      </c>
      <c r="GU68" s="41" t="e">
        <f t="shared" si="50"/>
        <v>#REF!</v>
      </c>
      <c r="GV68" s="41" t="e">
        <f t="shared" si="50"/>
        <v>#REF!</v>
      </c>
      <c r="GW68" s="41" t="e">
        <f t="shared" si="50"/>
        <v>#REF!</v>
      </c>
      <c r="GX68" s="41" t="e">
        <f t="shared" si="50"/>
        <v>#REF!</v>
      </c>
      <c r="GY68" s="41" t="e">
        <f t="shared" si="59"/>
        <v>#REF!</v>
      </c>
      <c r="GZ68" s="41" t="e">
        <f t="shared" si="59"/>
        <v>#REF!</v>
      </c>
      <c r="HA68" s="41" t="e">
        <f t="shared" si="59"/>
        <v>#REF!</v>
      </c>
      <c r="HB68" s="41" t="e">
        <f t="shared" si="59"/>
        <v>#REF!</v>
      </c>
      <c r="HC68" s="41" t="e">
        <f t="shared" si="59"/>
        <v>#REF!</v>
      </c>
      <c r="HD68" s="41" t="e">
        <f t="shared" si="59"/>
        <v>#REF!</v>
      </c>
      <c r="HE68" s="41" t="e">
        <f t="shared" si="62"/>
        <v>#REF!</v>
      </c>
      <c r="HF68" s="41" t="e">
        <f t="shared" si="62"/>
        <v>#REF!</v>
      </c>
      <c r="HG68" s="41" t="e">
        <f t="shared" si="62"/>
        <v>#REF!</v>
      </c>
      <c r="HH68" s="41" t="e">
        <f t="shared" si="62"/>
        <v>#REF!</v>
      </c>
      <c r="HI68" s="41" t="e">
        <f t="shared" si="62"/>
        <v>#REF!</v>
      </c>
      <c r="HJ68" s="41" t="e">
        <f t="shared" si="62"/>
        <v>#REF!</v>
      </c>
    </row>
    <row r="69" spans="1:218" ht="14.4" x14ac:dyDescent="0.3">
      <c r="A69" s="42">
        <v>66</v>
      </c>
      <c r="B69" s="43" t="e">
        <f>'CMM3 - AUX CALC'!$BO$67</f>
        <v>#REF!</v>
      </c>
      <c r="BP69" s="41" t="e">
        <f>$B69/(_xlfn.SINGLE(PrazoConcessao)*12-BP$3+1)</f>
        <v>#REF!</v>
      </c>
      <c r="BQ69" s="41" t="e">
        <f t="shared" si="52"/>
        <v>#REF!</v>
      </c>
      <c r="BR69" s="41" t="e">
        <f t="shared" si="52"/>
        <v>#REF!</v>
      </c>
      <c r="BS69" s="41" t="e">
        <f t="shared" si="52"/>
        <v>#REF!</v>
      </c>
      <c r="BT69" s="41" t="e">
        <f t="shared" si="52"/>
        <v>#REF!</v>
      </c>
      <c r="BU69" s="41" t="e">
        <f t="shared" si="52"/>
        <v>#REF!</v>
      </c>
      <c r="BV69" s="41" t="e">
        <f t="shared" si="52"/>
        <v>#REF!</v>
      </c>
      <c r="BW69" s="41" t="e">
        <f t="shared" si="52"/>
        <v>#REF!</v>
      </c>
      <c r="BX69" s="41" t="e">
        <f t="shared" si="52"/>
        <v>#REF!</v>
      </c>
      <c r="BY69" s="41" t="e">
        <f t="shared" si="52"/>
        <v>#REF!</v>
      </c>
      <c r="BZ69" s="41" t="e">
        <f t="shared" si="52"/>
        <v>#REF!</v>
      </c>
      <c r="CA69" s="41" t="e">
        <f t="shared" si="52"/>
        <v>#REF!</v>
      </c>
      <c r="CB69" s="41" t="e">
        <f t="shared" si="52"/>
        <v>#REF!</v>
      </c>
      <c r="CC69" s="41" t="e">
        <f t="shared" si="52"/>
        <v>#REF!</v>
      </c>
      <c r="CD69" s="41" t="e">
        <f t="shared" si="52"/>
        <v>#REF!</v>
      </c>
      <c r="CE69" s="41" t="e">
        <f t="shared" si="52"/>
        <v>#REF!</v>
      </c>
      <c r="CF69" s="41" t="e">
        <f t="shared" si="67"/>
        <v>#REF!</v>
      </c>
      <c r="CG69" s="41" t="e">
        <f t="shared" si="67"/>
        <v>#REF!</v>
      </c>
      <c r="CH69" s="41" t="e">
        <f t="shared" si="67"/>
        <v>#REF!</v>
      </c>
      <c r="CI69" s="41" t="e">
        <f t="shared" si="67"/>
        <v>#REF!</v>
      </c>
      <c r="CJ69" s="41" t="e">
        <f t="shared" si="67"/>
        <v>#REF!</v>
      </c>
      <c r="CK69" s="41" t="e">
        <f t="shared" si="67"/>
        <v>#REF!</v>
      </c>
      <c r="CL69" s="41" t="e">
        <f t="shared" si="67"/>
        <v>#REF!</v>
      </c>
      <c r="CM69" s="41" t="e">
        <f t="shared" si="67"/>
        <v>#REF!</v>
      </c>
      <c r="CN69" s="41" t="e">
        <f t="shared" si="67"/>
        <v>#REF!</v>
      </c>
      <c r="CO69" s="41" t="e">
        <f t="shared" si="67"/>
        <v>#REF!</v>
      </c>
      <c r="CP69" s="41" t="e">
        <f t="shared" si="67"/>
        <v>#REF!</v>
      </c>
      <c r="CQ69" s="41" t="e">
        <f t="shared" si="63"/>
        <v>#REF!</v>
      </c>
      <c r="CR69" s="41" t="e">
        <f t="shared" si="63"/>
        <v>#REF!</v>
      </c>
      <c r="CS69" s="41" t="e">
        <f t="shared" si="47"/>
        <v>#REF!</v>
      </c>
      <c r="CT69" s="41" t="e">
        <f t="shared" si="47"/>
        <v>#REF!</v>
      </c>
      <c r="CU69" s="41" t="e">
        <f t="shared" si="47"/>
        <v>#REF!</v>
      </c>
      <c r="CV69" s="41" t="e">
        <f t="shared" si="47"/>
        <v>#REF!</v>
      </c>
      <c r="CW69" s="41" t="e">
        <f t="shared" si="47"/>
        <v>#REF!</v>
      </c>
      <c r="CX69" s="41" t="e">
        <f t="shared" si="47"/>
        <v>#REF!</v>
      </c>
      <c r="CY69" s="41" t="e">
        <f t="shared" si="47"/>
        <v>#REF!</v>
      </c>
      <c r="CZ69" s="41" t="e">
        <f t="shared" si="47"/>
        <v>#REF!</v>
      </c>
      <c r="DA69" s="41" t="e">
        <f t="shared" si="47"/>
        <v>#REF!</v>
      </c>
      <c r="DB69" s="41" t="e">
        <f t="shared" si="47"/>
        <v>#REF!</v>
      </c>
      <c r="DC69" s="41" t="e">
        <f t="shared" si="47"/>
        <v>#REF!</v>
      </c>
      <c r="DD69" s="41" t="e">
        <f t="shared" ref="DD69:DP99" si="71">DC69</f>
        <v>#REF!</v>
      </c>
      <c r="DE69" s="41" t="e">
        <f t="shared" si="71"/>
        <v>#REF!</v>
      </c>
      <c r="DF69" s="41" t="e">
        <f t="shared" si="71"/>
        <v>#REF!</v>
      </c>
      <c r="DG69" s="41" t="e">
        <f t="shared" si="71"/>
        <v>#REF!</v>
      </c>
      <c r="DH69" s="41" t="e">
        <f t="shared" si="71"/>
        <v>#REF!</v>
      </c>
      <c r="DI69" s="41" t="e">
        <f t="shared" si="68"/>
        <v>#REF!</v>
      </c>
      <c r="DJ69" s="41" t="e">
        <f t="shared" si="68"/>
        <v>#REF!</v>
      </c>
      <c r="DK69" s="41" t="e">
        <f t="shared" si="68"/>
        <v>#REF!</v>
      </c>
      <c r="DL69" s="41" t="e">
        <f t="shared" si="68"/>
        <v>#REF!</v>
      </c>
      <c r="DM69" s="41" t="e">
        <f t="shared" si="68"/>
        <v>#REF!</v>
      </c>
      <c r="DN69" s="41" t="e">
        <f t="shared" si="68"/>
        <v>#REF!</v>
      </c>
      <c r="DO69" s="41" t="e">
        <f t="shared" si="68"/>
        <v>#REF!</v>
      </c>
      <c r="DP69" s="41" t="e">
        <f t="shared" si="68"/>
        <v>#REF!</v>
      </c>
      <c r="DQ69" s="41" t="e">
        <f t="shared" si="68"/>
        <v>#REF!</v>
      </c>
      <c r="DR69" s="41" t="e">
        <f t="shared" si="68"/>
        <v>#REF!</v>
      </c>
      <c r="DS69" s="41" t="e">
        <f t="shared" si="68"/>
        <v>#REF!</v>
      </c>
      <c r="DT69" s="41" t="e">
        <f t="shared" si="68"/>
        <v>#REF!</v>
      </c>
      <c r="DU69" s="41" t="e">
        <f t="shared" si="68"/>
        <v>#REF!</v>
      </c>
      <c r="DV69" s="41" t="e">
        <f t="shared" si="64"/>
        <v>#REF!</v>
      </c>
      <c r="DW69" s="41" t="e">
        <f t="shared" si="54"/>
        <v>#REF!</v>
      </c>
      <c r="DX69" s="41" t="e">
        <f t="shared" si="54"/>
        <v>#REF!</v>
      </c>
      <c r="DY69" s="41" t="e">
        <f t="shared" si="48"/>
        <v>#REF!</v>
      </c>
      <c r="DZ69" s="41" t="e">
        <f t="shared" si="48"/>
        <v>#REF!</v>
      </c>
      <c r="EA69" s="41" t="e">
        <f t="shared" si="48"/>
        <v>#REF!</v>
      </c>
      <c r="EB69" s="41" t="e">
        <f t="shared" si="48"/>
        <v>#REF!</v>
      </c>
      <c r="EC69" s="41" t="e">
        <f t="shared" si="48"/>
        <v>#REF!</v>
      </c>
      <c r="ED69" s="41" t="e">
        <f t="shared" si="48"/>
        <v>#REF!</v>
      </c>
      <c r="EE69" s="41" t="e">
        <f t="shared" si="48"/>
        <v>#REF!</v>
      </c>
      <c r="EF69" s="41" t="e">
        <f t="shared" si="48"/>
        <v>#REF!</v>
      </c>
      <c r="EG69" s="41" t="e">
        <f t="shared" si="48"/>
        <v>#REF!</v>
      </c>
      <c r="EH69" s="41" t="e">
        <f t="shared" si="48"/>
        <v>#REF!</v>
      </c>
      <c r="EI69" s="41" t="e">
        <f t="shared" si="48"/>
        <v>#REF!</v>
      </c>
      <c r="EJ69" s="41" t="e">
        <f t="shared" ref="EJ69:EV99" si="72">EI69</f>
        <v>#REF!</v>
      </c>
      <c r="EK69" s="41" t="e">
        <f t="shared" si="72"/>
        <v>#REF!</v>
      </c>
      <c r="EL69" s="41" t="e">
        <f t="shared" si="72"/>
        <v>#REF!</v>
      </c>
      <c r="EM69" s="41" t="e">
        <f t="shared" si="72"/>
        <v>#REF!</v>
      </c>
      <c r="EN69" s="41" t="e">
        <f t="shared" si="72"/>
        <v>#REF!</v>
      </c>
      <c r="EO69" s="41" t="e">
        <f t="shared" si="69"/>
        <v>#REF!</v>
      </c>
      <c r="EP69" s="41" t="e">
        <f t="shared" si="69"/>
        <v>#REF!</v>
      </c>
      <c r="EQ69" s="41" t="e">
        <f t="shared" si="69"/>
        <v>#REF!</v>
      </c>
      <c r="ER69" s="41" t="e">
        <f t="shared" si="69"/>
        <v>#REF!</v>
      </c>
      <c r="ES69" s="41" t="e">
        <f t="shared" si="69"/>
        <v>#REF!</v>
      </c>
      <c r="ET69" s="41" t="e">
        <f t="shared" si="69"/>
        <v>#REF!</v>
      </c>
      <c r="EU69" s="41" t="e">
        <f t="shared" si="69"/>
        <v>#REF!</v>
      </c>
      <c r="EV69" s="41" t="e">
        <f t="shared" si="69"/>
        <v>#REF!</v>
      </c>
      <c r="EW69" s="41" t="e">
        <f t="shared" si="69"/>
        <v>#REF!</v>
      </c>
      <c r="EX69" s="41" t="e">
        <f t="shared" si="69"/>
        <v>#REF!</v>
      </c>
      <c r="EY69" s="41" t="e">
        <f t="shared" si="69"/>
        <v>#REF!</v>
      </c>
      <c r="EZ69" s="41" t="e">
        <f t="shared" si="69"/>
        <v>#REF!</v>
      </c>
      <c r="FA69" s="41" t="e">
        <f t="shared" si="69"/>
        <v>#REF!</v>
      </c>
      <c r="FB69" s="41" t="e">
        <f t="shared" si="65"/>
        <v>#REF!</v>
      </c>
      <c r="FC69" s="41" t="e">
        <f t="shared" si="56"/>
        <v>#REF!</v>
      </c>
      <c r="FD69" s="41" t="e">
        <f t="shared" si="56"/>
        <v>#REF!</v>
      </c>
      <c r="FE69" s="41" t="e">
        <f t="shared" si="49"/>
        <v>#REF!</v>
      </c>
      <c r="FF69" s="41" t="e">
        <f t="shared" si="49"/>
        <v>#REF!</v>
      </c>
      <c r="FG69" s="41" t="e">
        <f t="shared" si="49"/>
        <v>#REF!</v>
      </c>
      <c r="FH69" s="41" t="e">
        <f t="shared" si="49"/>
        <v>#REF!</v>
      </c>
      <c r="FI69" s="41" t="e">
        <f t="shared" si="49"/>
        <v>#REF!</v>
      </c>
      <c r="FJ69" s="41" t="e">
        <f t="shared" si="49"/>
        <v>#REF!</v>
      </c>
      <c r="FK69" s="41" t="e">
        <f t="shared" si="49"/>
        <v>#REF!</v>
      </c>
      <c r="FL69" s="41" t="e">
        <f t="shared" si="49"/>
        <v>#REF!</v>
      </c>
      <c r="FM69" s="41" t="e">
        <f t="shared" si="49"/>
        <v>#REF!</v>
      </c>
      <c r="FN69" s="41" t="e">
        <f t="shared" si="49"/>
        <v>#REF!</v>
      </c>
      <c r="FO69" s="41" t="e">
        <f t="shared" si="49"/>
        <v>#REF!</v>
      </c>
      <c r="FP69" s="41" t="e">
        <f t="shared" ref="FP69:GB99" si="73">FO69</f>
        <v>#REF!</v>
      </c>
      <c r="FQ69" s="41" t="e">
        <f t="shared" si="73"/>
        <v>#REF!</v>
      </c>
      <c r="FR69" s="41" t="e">
        <f t="shared" si="73"/>
        <v>#REF!</v>
      </c>
      <c r="FS69" s="41" t="e">
        <f t="shared" si="73"/>
        <v>#REF!</v>
      </c>
      <c r="FT69" s="41" t="e">
        <f t="shared" si="73"/>
        <v>#REF!</v>
      </c>
      <c r="FU69" s="41" t="e">
        <f t="shared" si="70"/>
        <v>#REF!</v>
      </c>
      <c r="FV69" s="41" t="e">
        <f t="shared" si="70"/>
        <v>#REF!</v>
      </c>
      <c r="FW69" s="41" t="e">
        <f t="shared" si="70"/>
        <v>#REF!</v>
      </c>
      <c r="FX69" s="41" t="e">
        <f t="shared" si="70"/>
        <v>#REF!</v>
      </c>
      <c r="FY69" s="41" t="e">
        <f t="shared" si="70"/>
        <v>#REF!</v>
      </c>
      <c r="FZ69" s="41" t="e">
        <f t="shared" si="70"/>
        <v>#REF!</v>
      </c>
      <c r="GA69" s="41" t="e">
        <f t="shared" si="70"/>
        <v>#REF!</v>
      </c>
      <c r="GB69" s="41" t="e">
        <f t="shared" si="70"/>
        <v>#REF!</v>
      </c>
      <c r="GC69" s="41" t="e">
        <f t="shared" si="70"/>
        <v>#REF!</v>
      </c>
      <c r="GD69" s="41" t="e">
        <f t="shared" si="70"/>
        <v>#REF!</v>
      </c>
      <c r="GE69" s="41" t="e">
        <f t="shared" si="70"/>
        <v>#REF!</v>
      </c>
      <c r="GF69" s="41" t="e">
        <f t="shared" si="70"/>
        <v>#REF!</v>
      </c>
      <c r="GG69" s="41" t="e">
        <f t="shared" si="70"/>
        <v>#REF!</v>
      </c>
      <c r="GH69" s="41" t="e">
        <f t="shared" si="66"/>
        <v>#REF!</v>
      </c>
      <c r="GI69" s="41" t="e">
        <f t="shared" si="58"/>
        <v>#REF!</v>
      </c>
      <c r="GJ69" s="41" t="e">
        <f t="shared" si="58"/>
        <v>#REF!</v>
      </c>
      <c r="GK69" s="41" t="e">
        <f t="shared" si="50"/>
        <v>#REF!</v>
      </c>
      <c r="GL69" s="41" t="e">
        <f t="shared" si="50"/>
        <v>#REF!</v>
      </c>
      <c r="GM69" s="41" t="e">
        <f t="shared" si="50"/>
        <v>#REF!</v>
      </c>
      <c r="GN69" s="41" t="e">
        <f t="shared" si="50"/>
        <v>#REF!</v>
      </c>
      <c r="GO69" s="41" t="e">
        <f t="shared" si="50"/>
        <v>#REF!</v>
      </c>
      <c r="GP69" s="41" t="e">
        <f t="shared" si="50"/>
        <v>#REF!</v>
      </c>
      <c r="GQ69" s="41" t="e">
        <f t="shared" si="50"/>
        <v>#REF!</v>
      </c>
      <c r="GR69" s="41" t="e">
        <f t="shared" si="50"/>
        <v>#REF!</v>
      </c>
      <c r="GS69" s="41" t="e">
        <f t="shared" si="50"/>
        <v>#REF!</v>
      </c>
      <c r="GT69" s="41" t="e">
        <f t="shared" si="50"/>
        <v>#REF!</v>
      </c>
      <c r="GU69" s="41" t="e">
        <f t="shared" si="50"/>
        <v>#REF!</v>
      </c>
      <c r="GV69" s="41" t="e">
        <f t="shared" si="50"/>
        <v>#REF!</v>
      </c>
      <c r="GW69" s="41" t="e">
        <f t="shared" si="50"/>
        <v>#REF!</v>
      </c>
      <c r="GX69" s="41" t="e">
        <f t="shared" si="50"/>
        <v>#REF!</v>
      </c>
      <c r="GY69" s="41" t="e">
        <f t="shared" si="59"/>
        <v>#REF!</v>
      </c>
      <c r="GZ69" s="41" t="e">
        <f t="shared" si="59"/>
        <v>#REF!</v>
      </c>
      <c r="HA69" s="41" t="e">
        <f t="shared" si="59"/>
        <v>#REF!</v>
      </c>
      <c r="HB69" s="41" t="e">
        <f t="shared" si="59"/>
        <v>#REF!</v>
      </c>
      <c r="HC69" s="41" t="e">
        <f t="shared" si="59"/>
        <v>#REF!</v>
      </c>
      <c r="HD69" s="41" t="e">
        <f t="shared" si="59"/>
        <v>#REF!</v>
      </c>
      <c r="HE69" s="41" t="e">
        <f t="shared" si="62"/>
        <v>#REF!</v>
      </c>
      <c r="HF69" s="41" t="e">
        <f t="shared" si="62"/>
        <v>#REF!</v>
      </c>
      <c r="HG69" s="41" t="e">
        <f t="shared" si="62"/>
        <v>#REF!</v>
      </c>
      <c r="HH69" s="41" t="e">
        <f t="shared" si="62"/>
        <v>#REF!</v>
      </c>
      <c r="HI69" s="41" t="e">
        <f t="shared" si="62"/>
        <v>#REF!</v>
      </c>
      <c r="HJ69" s="41" t="e">
        <f t="shared" si="62"/>
        <v>#REF!</v>
      </c>
    </row>
    <row r="70" spans="1:218" ht="14.4" x14ac:dyDescent="0.3">
      <c r="A70" s="42">
        <v>67</v>
      </c>
      <c r="B70" s="43" t="e">
        <f>'CMM3 - AUX CALC'!$BP$67</f>
        <v>#REF!</v>
      </c>
      <c r="BQ70" s="41" t="e">
        <f>$B70/(_xlfn.SINGLE(PrazoConcessao)*12-BQ$3+1)</f>
        <v>#REF!</v>
      </c>
      <c r="BR70" s="41" t="e">
        <f t="shared" ref="BR70:CE83" si="74">BQ70</f>
        <v>#REF!</v>
      </c>
      <c r="BS70" s="41" t="e">
        <f t="shared" si="74"/>
        <v>#REF!</v>
      </c>
      <c r="BT70" s="41" t="e">
        <f t="shared" si="74"/>
        <v>#REF!</v>
      </c>
      <c r="BU70" s="41" t="e">
        <f t="shared" si="74"/>
        <v>#REF!</v>
      </c>
      <c r="BV70" s="41" t="e">
        <f t="shared" si="74"/>
        <v>#REF!</v>
      </c>
      <c r="BW70" s="41" t="e">
        <f t="shared" si="74"/>
        <v>#REF!</v>
      </c>
      <c r="BX70" s="41" t="e">
        <f t="shared" si="74"/>
        <v>#REF!</v>
      </c>
      <c r="BY70" s="41" t="e">
        <f t="shared" si="74"/>
        <v>#REF!</v>
      </c>
      <c r="BZ70" s="41" t="e">
        <f t="shared" si="74"/>
        <v>#REF!</v>
      </c>
      <c r="CA70" s="41" t="e">
        <f t="shared" si="74"/>
        <v>#REF!</v>
      </c>
      <c r="CB70" s="41" t="e">
        <f t="shared" si="74"/>
        <v>#REF!</v>
      </c>
      <c r="CC70" s="41" t="e">
        <f t="shared" si="74"/>
        <v>#REF!</v>
      </c>
      <c r="CD70" s="41" t="e">
        <f t="shared" si="74"/>
        <v>#REF!</v>
      </c>
      <c r="CE70" s="41" t="e">
        <f t="shared" si="74"/>
        <v>#REF!</v>
      </c>
      <c r="CF70" s="41" t="e">
        <f t="shared" si="67"/>
        <v>#REF!</v>
      </c>
      <c r="CG70" s="41" t="e">
        <f t="shared" si="67"/>
        <v>#REF!</v>
      </c>
      <c r="CH70" s="41" t="e">
        <f t="shared" si="67"/>
        <v>#REF!</v>
      </c>
      <c r="CI70" s="41" t="e">
        <f t="shared" si="67"/>
        <v>#REF!</v>
      </c>
      <c r="CJ70" s="41" t="e">
        <f t="shared" si="67"/>
        <v>#REF!</v>
      </c>
      <c r="CK70" s="41" t="e">
        <f t="shared" si="67"/>
        <v>#REF!</v>
      </c>
      <c r="CL70" s="41" t="e">
        <f t="shared" si="67"/>
        <v>#REF!</v>
      </c>
      <c r="CM70" s="41" t="e">
        <f t="shared" si="67"/>
        <v>#REF!</v>
      </c>
      <c r="CN70" s="41" t="e">
        <f t="shared" si="67"/>
        <v>#REF!</v>
      </c>
      <c r="CO70" s="41" t="e">
        <f t="shared" si="67"/>
        <v>#REF!</v>
      </c>
      <c r="CP70" s="41" t="e">
        <f t="shared" si="67"/>
        <v>#REF!</v>
      </c>
      <c r="CQ70" s="41" t="e">
        <f t="shared" si="63"/>
        <v>#REF!</v>
      </c>
      <c r="CR70" s="41" t="e">
        <f t="shared" si="63"/>
        <v>#REF!</v>
      </c>
      <c r="CS70" s="41" t="e">
        <f t="shared" si="63"/>
        <v>#REF!</v>
      </c>
      <c r="CT70" s="41" t="e">
        <f t="shared" si="63"/>
        <v>#REF!</v>
      </c>
      <c r="CU70" s="41" t="e">
        <f t="shared" si="63"/>
        <v>#REF!</v>
      </c>
      <c r="CV70" s="41" t="e">
        <f t="shared" si="63"/>
        <v>#REF!</v>
      </c>
      <c r="CW70" s="41" t="e">
        <f t="shared" si="63"/>
        <v>#REF!</v>
      </c>
      <c r="CX70" s="41" t="e">
        <f t="shared" si="63"/>
        <v>#REF!</v>
      </c>
      <c r="CY70" s="41" t="e">
        <f t="shared" si="63"/>
        <v>#REF!</v>
      </c>
      <c r="CZ70" s="41" t="e">
        <f t="shared" si="63"/>
        <v>#REF!</v>
      </c>
      <c r="DA70" s="41" t="e">
        <f t="shared" si="63"/>
        <v>#REF!</v>
      </c>
      <c r="DB70" s="41" t="e">
        <f t="shared" si="63"/>
        <v>#REF!</v>
      </c>
      <c r="DC70" s="41" t="e">
        <f t="shared" si="63"/>
        <v>#REF!</v>
      </c>
      <c r="DD70" s="41" t="e">
        <f t="shared" si="71"/>
        <v>#REF!</v>
      </c>
      <c r="DE70" s="41" t="e">
        <f t="shared" si="71"/>
        <v>#REF!</v>
      </c>
      <c r="DF70" s="41" t="e">
        <f t="shared" si="71"/>
        <v>#REF!</v>
      </c>
      <c r="DG70" s="41" t="e">
        <f t="shared" si="71"/>
        <v>#REF!</v>
      </c>
      <c r="DH70" s="41" t="e">
        <f t="shared" si="71"/>
        <v>#REF!</v>
      </c>
      <c r="DI70" s="41" t="e">
        <f t="shared" si="68"/>
        <v>#REF!</v>
      </c>
      <c r="DJ70" s="41" t="e">
        <f t="shared" si="68"/>
        <v>#REF!</v>
      </c>
      <c r="DK70" s="41" t="e">
        <f t="shared" si="68"/>
        <v>#REF!</v>
      </c>
      <c r="DL70" s="41" t="e">
        <f t="shared" si="68"/>
        <v>#REF!</v>
      </c>
      <c r="DM70" s="41" t="e">
        <f t="shared" si="68"/>
        <v>#REF!</v>
      </c>
      <c r="DN70" s="41" t="e">
        <f t="shared" si="68"/>
        <v>#REF!</v>
      </c>
      <c r="DO70" s="41" t="e">
        <f t="shared" si="68"/>
        <v>#REF!</v>
      </c>
      <c r="DP70" s="41" t="e">
        <f t="shared" si="68"/>
        <v>#REF!</v>
      </c>
      <c r="DQ70" s="41" t="e">
        <f t="shared" si="68"/>
        <v>#REF!</v>
      </c>
      <c r="DR70" s="41" t="e">
        <f t="shared" si="68"/>
        <v>#REF!</v>
      </c>
      <c r="DS70" s="41" t="e">
        <f t="shared" si="68"/>
        <v>#REF!</v>
      </c>
      <c r="DT70" s="41" t="e">
        <f t="shared" si="68"/>
        <v>#REF!</v>
      </c>
      <c r="DU70" s="41" t="e">
        <f t="shared" si="68"/>
        <v>#REF!</v>
      </c>
      <c r="DV70" s="41" t="e">
        <f t="shared" si="64"/>
        <v>#REF!</v>
      </c>
      <c r="DW70" s="41" t="e">
        <f t="shared" si="54"/>
        <v>#REF!</v>
      </c>
      <c r="DX70" s="41" t="e">
        <f t="shared" si="54"/>
        <v>#REF!</v>
      </c>
      <c r="DY70" s="41" t="e">
        <f t="shared" si="54"/>
        <v>#REF!</v>
      </c>
      <c r="DZ70" s="41" t="e">
        <f t="shared" si="54"/>
        <v>#REF!</v>
      </c>
      <c r="EA70" s="41" t="e">
        <f t="shared" si="54"/>
        <v>#REF!</v>
      </c>
      <c r="EB70" s="41" t="e">
        <f t="shared" si="54"/>
        <v>#REF!</v>
      </c>
      <c r="EC70" s="41" t="e">
        <f t="shared" si="54"/>
        <v>#REF!</v>
      </c>
      <c r="ED70" s="41" t="e">
        <f t="shared" si="54"/>
        <v>#REF!</v>
      </c>
      <c r="EE70" s="41" t="e">
        <f t="shared" si="54"/>
        <v>#REF!</v>
      </c>
      <c r="EF70" s="41" t="e">
        <f t="shared" si="54"/>
        <v>#REF!</v>
      </c>
      <c r="EG70" s="41" t="e">
        <f t="shared" si="54"/>
        <v>#REF!</v>
      </c>
      <c r="EH70" s="41" t="e">
        <f t="shared" si="54"/>
        <v>#REF!</v>
      </c>
      <c r="EI70" s="41" t="e">
        <f t="shared" si="54"/>
        <v>#REF!</v>
      </c>
      <c r="EJ70" s="41" t="e">
        <f t="shared" si="72"/>
        <v>#REF!</v>
      </c>
      <c r="EK70" s="41" t="e">
        <f t="shared" si="72"/>
        <v>#REF!</v>
      </c>
      <c r="EL70" s="41" t="e">
        <f t="shared" si="72"/>
        <v>#REF!</v>
      </c>
      <c r="EM70" s="41" t="e">
        <f t="shared" si="72"/>
        <v>#REF!</v>
      </c>
      <c r="EN70" s="41" t="e">
        <f t="shared" si="72"/>
        <v>#REF!</v>
      </c>
      <c r="EO70" s="41" t="e">
        <f t="shared" si="69"/>
        <v>#REF!</v>
      </c>
      <c r="EP70" s="41" t="e">
        <f t="shared" si="69"/>
        <v>#REF!</v>
      </c>
      <c r="EQ70" s="41" t="e">
        <f t="shared" si="69"/>
        <v>#REF!</v>
      </c>
      <c r="ER70" s="41" t="e">
        <f t="shared" si="69"/>
        <v>#REF!</v>
      </c>
      <c r="ES70" s="41" t="e">
        <f t="shared" si="69"/>
        <v>#REF!</v>
      </c>
      <c r="ET70" s="41" t="e">
        <f t="shared" si="69"/>
        <v>#REF!</v>
      </c>
      <c r="EU70" s="41" t="e">
        <f t="shared" si="69"/>
        <v>#REF!</v>
      </c>
      <c r="EV70" s="41" t="e">
        <f t="shared" si="69"/>
        <v>#REF!</v>
      </c>
      <c r="EW70" s="41" t="e">
        <f t="shared" si="69"/>
        <v>#REF!</v>
      </c>
      <c r="EX70" s="41" t="e">
        <f t="shared" si="69"/>
        <v>#REF!</v>
      </c>
      <c r="EY70" s="41" t="e">
        <f t="shared" si="69"/>
        <v>#REF!</v>
      </c>
      <c r="EZ70" s="41" t="e">
        <f t="shared" si="69"/>
        <v>#REF!</v>
      </c>
      <c r="FA70" s="41" t="e">
        <f t="shared" si="69"/>
        <v>#REF!</v>
      </c>
      <c r="FB70" s="41" t="e">
        <f t="shared" si="65"/>
        <v>#REF!</v>
      </c>
      <c r="FC70" s="41" t="e">
        <f t="shared" si="56"/>
        <v>#REF!</v>
      </c>
      <c r="FD70" s="41" t="e">
        <f t="shared" si="56"/>
        <v>#REF!</v>
      </c>
      <c r="FE70" s="41" t="e">
        <f t="shared" si="56"/>
        <v>#REF!</v>
      </c>
      <c r="FF70" s="41" t="e">
        <f t="shared" si="56"/>
        <v>#REF!</v>
      </c>
      <c r="FG70" s="41" t="e">
        <f t="shared" si="56"/>
        <v>#REF!</v>
      </c>
      <c r="FH70" s="41" t="e">
        <f t="shared" si="56"/>
        <v>#REF!</v>
      </c>
      <c r="FI70" s="41" t="e">
        <f t="shared" si="56"/>
        <v>#REF!</v>
      </c>
      <c r="FJ70" s="41" t="e">
        <f t="shared" si="56"/>
        <v>#REF!</v>
      </c>
      <c r="FK70" s="41" t="e">
        <f t="shared" si="56"/>
        <v>#REF!</v>
      </c>
      <c r="FL70" s="41" t="e">
        <f t="shared" si="56"/>
        <v>#REF!</v>
      </c>
      <c r="FM70" s="41" t="e">
        <f t="shared" si="56"/>
        <v>#REF!</v>
      </c>
      <c r="FN70" s="41" t="e">
        <f t="shared" si="56"/>
        <v>#REF!</v>
      </c>
      <c r="FO70" s="41" t="e">
        <f t="shared" si="56"/>
        <v>#REF!</v>
      </c>
      <c r="FP70" s="41" t="e">
        <f t="shared" si="73"/>
        <v>#REF!</v>
      </c>
      <c r="FQ70" s="41" t="e">
        <f t="shared" si="73"/>
        <v>#REF!</v>
      </c>
      <c r="FR70" s="41" t="e">
        <f t="shared" si="73"/>
        <v>#REF!</v>
      </c>
      <c r="FS70" s="41" t="e">
        <f t="shared" si="73"/>
        <v>#REF!</v>
      </c>
      <c r="FT70" s="41" t="e">
        <f t="shared" si="73"/>
        <v>#REF!</v>
      </c>
      <c r="FU70" s="41" t="e">
        <f t="shared" si="70"/>
        <v>#REF!</v>
      </c>
      <c r="FV70" s="41" t="e">
        <f t="shared" si="70"/>
        <v>#REF!</v>
      </c>
      <c r="FW70" s="41" t="e">
        <f t="shared" si="70"/>
        <v>#REF!</v>
      </c>
      <c r="FX70" s="41" t="e">
        <f t="shared" si="70"/>
        <v>#REF!</v>
      </c>
      <c r="FY70" s="41" t="e">
        <f t="shared" si="70"/>
        <v>#REF!</v>
      </c>
      <c r="FZ70" s="41" t="e">
        <f t="shared" si="70"/>
        <v>#REF!</v>
      </c>
      <c r="GA70" s="41" t="e">
        <f t="shared" si="70"/>
        <v>#REF!</v>
      </c>
      <c r="GB70" s="41" t="e">
        <f t="shared" si="70"/>
        <v>#REF!</v>
      </c>
      <c r="GC70" s="41" t="e">
        <f t="shared" si="70"/>
        <v>#REF!</v>
      </c>
      <c r="GD70" s="41" t="e">
        <f t="shared" si="70"/>
        <v>#REF!</v>
      </c>
      <c r="GE70" s="41" t="e">
        <f t="shared" si="70"/>
        <v>#REF!</v>
      </c>
      <c r="GF70" s="41" t="e">
        <f t="shared" si="70"/>
        <v>#REF!</v>
      </c>
      <c r="GG70" s="41" t="e">
        <f t="shared" si="70"/>
        <v>#REF!</v>
      </c>
      <c r="GH70" s="41" t="e">
        <f t="shared" si="66"/>
        <v>#REF!</v>
      </c>
      <c r="GI70" s="41" t="e">
        <f t="shared" si="58"/>
        <v>#REF!</v>
      </c>
      <c r="GJ70" s="41" t="e">
        <f t="shared" si="58"/>
        <v>#REF!</v>
      </c>
      <c r="GK70" s="41" t="e">
        <f t="shared" si="50"/>
        <v>#REF!</v>
      </c>
      <c r="GL70" s="41" t="e">
        <f t="shared" ref="GL70:GX89" si="75">GK70</f>
        <v>#REF!</v>
      </c>
      <c r="GM70" s="41" t="e">
        <f t="shared" si="75"/>
        <v>#REF!</v>
      </c>
      <c r="GN70" s="41" t="e">
        <f t="shared" si="75"/>
        <v>#REF!</v>
      </c>
      <c r="GO70" s="41" t="e">
        <f t="shared" si="75"/>
        <v>#REF!</v>
      </c>
      <c r="GP70" s="41" t="e">
        <f t="shared" si="75"/>
        <v>#REF!</v>
      </c>
      <c r="GQ70" s="41" t="e">
        <f t="shared" si="75"/>
        <v>#REF!</v>
      </c>
      <c r="GR70" s="41" t="e">
        <f t="shared" si="75"/>
        <v>#REF!</v>
      </c>
      <c r="GS70" s="41" t="e">
        <f t="shared" si="75"/>
        <v>#REF!</v>
      </c>
      <c r="GT70" s="41" t="e">
        <f t="shared" si="75"/>
        <v>#REF!</v>
      </c>
      <c r="GU70" s="41" t="e">
        <f t="shared" si="75"/>
        <v>#REF!</v>
      </c>
      <c r="GV70" s="41" t="e">
        <f t="shared" si="75"/>
        <v>#REF!</v>
      </c>
      <c r="GW70" s="41" t="e">
        <f t="shared" si="75"/>
        <v>#REF!</v>
      </c>
      <c r="GX70" s="41" t="e">
        <f t="shared" si="75"/>
        <v>#REF!</v>
      </c>
      <c r="GY70" s="41" t="e">
        <f t="shared" si="59"/>
        <v>#REF!</v>
      </c>
      <c r="GZ70" s="41" t="e">
        <f t="shared" si="59"/>
        <v>#REF!</v>
      </c>
      <c r="HA70" s="41" t="e">
        <f t="shared" si="59"/>
        <v>#REF!</v>
      </c>
      <c r="HB70" s="41" t="e">
        <f t="shared" si="59"/>
        <v>#REF!</v>
      </c>
      <c r="HC70" s="41" t="e">
        <f t="shared" si="59"/>
        <v>#REF!</v>
      </c>
      <c r="HD70" s="41" t="e">
        <f t="shared" si="59"/>
        <v>#REF!</v>
      </c>
      <c r="HE70" s="41" t="e">
        <f t="shared" si="62"/>
        <v>#REF!</v>
      </c>
      <c r="HF70" s="41" t="e">
        <f t="shared" si="62"/>
        <v>#REF!</v>
      </c>
      <c r="HG70" s="41" t="e">
        <f t="shared" si="62"/>
        <v>#REF!</v>
      </c>
      <c r="HH70" s="41" t="e">
        <f t="shared" si="62"/>
        <v>#REF!</v>
      </c>
      <c r="HI70" s="41" t="e">
        <f t="shared" si="62"/>
        <v>#REF!</v>
      </c>
      <c r="HJ70" s="41" t="e">
        <f t="shared" si="62"/>
        <v>#REF!</v>
      </c>
    </row>
    <row r="71" spans="1:218" ht="14.4" x14ac:dyDescent="0.3">
      <c r="A71" s="42">
        <v>68</v>
      </c>
      <c r="B71" s="43" t="e">
        <f>'CMM3 - AUX CALC'!$BQ$67</f>
        <v>#REF!</v>
      </c>
      <c r="BR71" s="41" t="e">
        <f>$B71/(_xlfn.SINGLE(PrazoConcessao)*12-BR$3+1)</f>
        <v>#REF!</v>
      </c>
      <c r="BS71" s="41" t="e">
        <f t="shared" si="74"/>
        <v>#REF!</v>
      </c>
      <c r="BT71" s="41" t="e">
        <f t="shared" si="74"/>
        <v>#REF!</v>
      </c>
      <c r="BU71" s="41" t="e">
        <f t="shared" si="74"/>
        <v>#REF!</v>
      </c>
      <c r="BV71" s="41" t="e">
        <f t="shared" si="74"/>
        <v>#REF!</v>
      </c>
      <c r="BW71" s="41" t="e">
        <f t="shared" si="74"/>
        <v>#REF!</v>
      </c>
      <c r="BX71" s="41" t="e">
        <f t="shared" si="74"/>
        <v>#REF!</v>
      </c>
      <c r="BY71" s="41" t="e">
        <f t="shared" si="74"/>
        <v>#REF!</v>
      </c>
      <c r="BZ71" s="41" t="e">
        <f t="shared" si="74"/>
        <v>#REF!</v>
      </c>
      <c r="CA71" s="41" t="e">
        <f t="shared" si="74"/>
        <v>#REF!</v>
      </c>
      <c r="CB71" s="41" t="e">
        <f t="shared" si="74"/>
        <v>#REF!</v>
      </c>
      <c r="CC71" s="41" t="e">
        <f t="shared" si="74"/>
        <v>#REF!</v>
      </c>
      <c r="CD71" s="41" t="e">
        <f t="shared" si="74"/>
        <v>#REF!</v>
      </c>
      <c r="CE71" s="41" t="e">
        <f t="shared" si="74"/>
        <v>#REF!</v>
      </c>
      <c r="CF71" s="41" t="e">
        <f t="shared" si="67"/>
        <v>#REF!</v>
      </c>
      <c r="CG71" s="41" t="e">
        <f t="shared" si="67"/>
        <v>#REF!</v>
      </c>
      <c r="CH71" s="41" t="e">
        <f t="shared" si="67"/>
        <v>#REF!</v>
      </c>
      <c r="CI71" s="41" t="e">
        <f t="shared" si="67"/>
        <v>#REF!</v>
      </c>
      <c r="CJ71" s="41" t="e">
        <f t="shared" si="67"/>
        <v>#REF!</v>
      </c>
      <c r="CK71" s="41" t="e">
        <f t="shared" si="67"/>
        <v>#REF!</v>
      </c>
      <c r="CL71" s="41" t="e">
        <f t="shared" si="67"/>
        <v>#REF!</v>
      </c>
      <c r="CM71" s="41" t="e">
        <f t="shared" si="67"/>
        <v>#REF!</v>
      </c>
      <c r="CN71" s="41" t="e">
        <f t="shared" si="67"/>
        <v>#REF!</v>
      </c>
      <c r="CO71" s="41" t="e">
        <f t="shared" si="67"/>
        <v>#REF!</v>
      </c>
      <c r="CP71" s="41" t="e">
        <f t="shared" si="67"/>
        <v>#REF!</v>
      </c>
      <c r="CQ71" s="41" t="e">
        <f t="shared" si="63"/>
        <v>#REF!</v>
      </c>
      <c r="CR71" s="41" t="e">
        <f t="shared" si="63"/>
        <v>#REF!</v>
      </c>
      <c r="CS71" s="41" t="e">
        <f t="shared" si="63"/>
        <v>#REF!</v>
      </c>
      <c r="CT71" s="41" t="e">
        <f t="shared" si="63"/>
        <v>#REF!</v>
      </c>
      <c r="CU71" s="41" t="e">
        <f t="shared" si="63"/>
        <v>#REF!</v>
      </c>
      <c r="CV71" s="41" t="e">
        <f t="shared" si="63"/>
        <v>#REF!</v>
      </c>
      <c r="CW71" s="41" t="e">
        <f t="shared" si="63"/>
        <v>#REF!</v>
      </c>
      <c r="CX71" s="41" t="e">
        <f t="shared" si="63"/>
        <v>#REF!</v>
      </c>
      <c r="CY71" s="41" t="e">
        <f t="shared" si="63"/>
        <v>#REF!</v>
      </c>
      <c r="CZ71" s="41" t="e">
        <f t="shared" si="63"/>
        <v>#REF!</v>
      </c>
      <c r="DA71" s="41" t="e">
        <f t="shared" si="63"/>
        <v>#REF!</v>
      </c>
      <c r="DB71" s="41" t="e">
        <f t="shared" si="63"/>
        <v>#REF!</v>
      </c>
      <c r="DC71" s="41" t="e">
        <f t="shared" si="63"/>
        <v>#REF!</v>
      </c>
      <c r="DD71" s="41" t="e">
        <f t="shared" si="71"/>
        <v>#REF!</v>
      </c>
      <c r="DE71" s="41" t="e">
        <f t="shared" si="71"/>
        <v>#REF!</v>
      </c>
      <c r="DF71" s="41" t="e">
        <f t="shared" si="71"/>
        <v>#REF!</v>
      </c>
      <c r="DG71" s="41" t="e">
        <f t="shared" si="71"/>
        <v>#REF!</v>
      </c>
      <c r="DH71" s="41" t="e">
        <f t="shared" si="71"/>
        <v>#REF!</v>
      </c>
      <c r="DI71" s="41" t="e">
        <f t="shared" si="68"/>
        <v>#REF!</v>
      </c>
      <c r="DJ71" s="41" t="e">
        <f t="shared" si="68"/>
        <v>#REF!</v>
      </c>
      <c r="DK71" s="41" t="e">
        <f t="shared" si="68"/>
        <v>#REF!</v>
      </c>
      <c r="DL71" s="41" t="e">
        <f t="shared" si="68"/>
        <v>#REF!</v>
      </c>
      <c r="DM71" s="41" t="e">
        <f t="shared" si="68"/>
        <v>#REF!</v>
      </c>
      <c r="DN71" s="41" t="e">
        <f t="shared" si="68"/>
        <v>#REF!</v>
      </c>
      <c r="DO71" s="41" t="e">
        <f t="shared" si="68"/>
        <v>#REF!</v>
      </c>
      <c r="DP71" s="41" t="e">
        <f t="shared" si="68"/>
        <v>#REF!</v>
      </c>
      <c r="DQ71" s="41" t="e">
        <f t="shared" si="68"/>
        <v>#REF!</v>
      </c>
      <c r="DR71" s="41" t="e">
        <f t="shared" si="68"/>
        <v>#REF!</v>
      </c>
      <c r="DS71" s="41" t="e">
        <f t="shared" si="68"/>
        <v>#REF!</v>
      </c>
      <c r="DT71" s="41" t="e">
        <f t="shared" si="68"/>
        <v>#REF!</v>
      </c>
      <c r="DU71" s="41" t="e">
        <f t="shared" si="68"/>
        <v>#REF!</v>
      </c>
      <c r="DV71" s="41" t="e">
        <f t="shared" si="64"/>
        <v>#REF!</v>
      </c>
      <c r="DW71" s="41" t="e">
        <f t="shared" si="54"/>
        <v>#REF!</v>
      </c>
      <c r="DX71" s="41" t="e">
        <f t="shared" si="54"/>
        <v>#REF!</v>
      </c>
      <c r="DY71" s="41" t="e">
        <f t="shared" si="54"/>
        <v>#REF!</v>
      </c>
      <c r="DZ71" s="41" t="e">
        <f t="shared" si="54"/>
        <v>#REF!</v>
      </c>
      <c r="EA71" s="41" t="e">
        <f t="shared" si="54"/>
        <v>#REF!</v>
      </c>
      <c r="EB71" s="41" t="e">
        <f t="shared" si="54"/>
        <v>#REF!</v>
      </c>
      <c r="EC71" s="41" t="e">
        <f t="shared" si="54"/>
        <v>#REF!</v>
      </c>
      <c r="ED71" s="41" t="e">
        <f t="shared" si="54"/>
        <v>#REF!</v>
      </c>
      <c r="EE71" s="41" t="e">
        <f t="shared" si="54"/>
        <v>#REF!</v>
      </c>
      <c r="EF71" s="41" t="e">
        <f t="shared" si="54"/>
        <v>#REF!</v>
      </c>
      <c r="EG71" s="41" t="e">
        <f t="shared" si="54"/>
        <v>#REF!</v>
      </c>
      <c r="EH71" s="41" t="e">
        <f t="shared" si="54"/>
        <v>#REF!</v>
      </c>
      <c r="EI71" s="41" t="e">
        <f t="shared" si="54"/>
        <v>#REF!</v>
      </c>
      <c r="EJ71" s="41" t="e">
        <f t="shared" si="72"/>
        <v>#REF!</v>
      </c>
      <c r="EK71" s="41" t="e">
        <f t="shared" si="72"/>
        <v>#REF!</v>
      </c>
      <c r="EL71" s="41" t="e">
        <f t="shared" si="72"/>
        <v>#REF!</v>
      </c>
      <c r="EM71" s="41" t="e">
        <f t="shared" si="72"/>
        <v>#REF!</v>
      </c>
      <c r="EN71" s="41" t="e">
        <f t="shared" si="72"/>
        <v>#REF!</v>
      </c>
      <c r="EO71" s="41" t="e">
        <f t="shared" si="69"/>
        <v>#REF!</v>
      </c>
      <c r="EP71" s="41" t="e">
        <f t="shared" si="69"/>
        <v>#REF!</v>
      </c>
      <c r="EQ71" s="41" t="e">
        <f t="shared" si="69"/>
        <v>#REF!</v>
      </c>
      <c r="ER71" s="41" t="e">
        <f t="shared" si="69"/>
        <v>#REF!</v>
      </c>
      <c r="ES71" s="41" t="e">
        <f t="shared" si="69"/>
        <v>#REF!</v>
      </c>
      <c r="ET71" s="41" t="e">
        <f t="shared" si="69"/>
        <v>#REF!</v>
      </c>
      <c r="EU71" s="41" t="e">
        <f t="shared" si="69"/>
        <v>#REF!</v>
      </c>
      <c r="EV71" s="41" t="e">
        <f t="shared" si="69"/>
        <v>#REF!</v>
      </c>
      <c r="EW71" s="41" t="e">
        <f t="shared" si="69"/>
        <v>#REF!</v>
      </c>
      <c r="EX71" s="41" t="e">
        <f t="shared" si="69"/>
        <v>#REF!</v>
      </c>
      <c r="EY71" s="41" t="e">
        <f t="shared" si="69"/>
        <v>#REF!</v>
      </c>
      <c r="EZ71" s="41" t="e">
        <f t="shared" si="69"/>
        <v>#REF!</v>
      </c>
      <c r="FA71" s="41" t="e">
        <f t="shared" si="69"/>
        <v>#REF!</v>
      </c>
      <c r="FB71" s="41" t="e">
        <f t="shared" si="65"/>
        <v>#REF!</v>
      </c>
      <c r="FC71" s="41" t="e">
        <f t="shared" si="56"/>
        <v>#REF!</v>
      </c>
      <c r="FD71" s="41" t="e">
        <f t="shared" si="56"/>
        <v>#REF!</v>
      </c>
      <c r="FE71" s="41" t="e">
        <f t="shared" si="56"/>
        <v>#REF!</v>
      </c>
      <c r="FF71" s="41" t="e">
        <f t="shared" si="56"/>
        <v>#REF!</v>
      </c>
      <c r="FG71" s="41" t="e">
        <f t="shared" si="56"/>
        <v>#REF!</v>
      </c>
      <c r="FH71" s="41" t="e">
        <f t="shared" si="56"/>
        <v>#REF!</v>
      </c>
      <c r="FI71" s="41" t="e">
        <f t="shared" si="56"/>
        <v>#REF!</v>
      </c>
      <c r="FJ71" s="41" t="e">
        <f t="shared" si="56"/>
        <v>#REF!</v>
      </c>
      <c r="FK71" s="41" t="e">
        <f t="shared" si="56"/>
        <v>#REF!</v>
      </c>
      <c r="FL71" s="41" t="e">
        <f t="shared" si="56"/>
        <v>#REF!</v>
      </c>
      <c r="FM71" s="41" t="e">
        <f t="shared" si="56"/>
        <v>#REF!</v>
      </c>
      <c r="FN71" s="41" t="e">
        <f t="shared" si="56"/>
        <v>#REF!</v>
      </c>
      <c r="FO71" s="41" t="e">
        <f t="shared" si="56"/>
        <v>#REF!</v>
      </c>
      <c r="FP71" s="41" t="e">
        <f t="shared" si="73"/>
        <v>#REF!</v>
      </c>
      <c r="FQ71" s="41" t="e">
        <f t="shared" si="73"/>
        <v>#REF!</v>
      </c>
      <c r="FR71" s="41" t="e">
        <f t="shared" si="73"/>
        <v>#REF!</v>
      </c>
      <c r="FS71" s="41" t="e">
        <f t="shared" si="73"/>
        <v>#REF!</v>
      </c>
      <c r="FT71" s="41" t="e">
        <f t="shared" si="73"/>
        <v>#REF!</v>
      </c>
      <c r="FU71" s="41" t="e">
        <f t="shared" si="70"/>
        <v>#REF!</v>
      </c>
      <c r="FV71" s="41" t="e">
        <f t="shared" si="70"/>
        <v>#REF!</v>
      </c>
      <c r="FW71" s="41" t="e">
        <f t="shared" si="70"/>
        <v>#REF!</v>
      </c>
      <c r="FX71" s="41" t="e">
        <f t="shared" si="70"/>
        <v>#REF!</v>
      </c>
      <c r="FY71" s="41" t="e">
        <f t="shared" si="70"/>
        <v>#REF!</v>
      </c>
      <c r="FZ71" s="41" t="e">
        <f t="shared" si="70"/>
        <v>#REF!</v>
      </c>
      <c r="GA71" s="41" t="e">
        <f t="shared" si="70"/>
        <v>#REF!</v>
      </c>
      <c r="GB71" s="41" t="e">
        <f t="shared" si="70"/>
        <v>#REF!</v>
      </c>
      <c r="GC71" s="41" t="e">
        <f t="shared" si="70"/>
        <v>#REF!</v>
      </c>
      <c r="GD71" s="41" t="e">
        <f t="shared" si="70"/>
        <v>#REF!</v>
      </c>
      <c r="GE71" s="41" t="e">
        <f t="shared" si="70"/>
        <v>#REF!</v>
      </c>
      <c r="GF71" s="41" t="e">
        <f t="shared" si="70"/>
        <v>#REF!</v>
      </c>
      <c r="GG71" s="41" t="e">
        <f t="shared" si="70"/>
        <v>#REF!</v>
      </c>
      <c r="GH71" s="41" t="e">
        <f t="shared" si="66"/>
        <v>#REF!</v>
      </c>
      <c r="GI71" s="41" t="e">
        <f t="shared" si="58"/>
        <v>#REF!</v>
      </c>
      <c r="GJ71" s="41" t="e">
        <f t="shared" si="58"/>
        <v>#REF!</v>
      </c>
      <c r="GK71" s="41" t="e">
        <f t="shared" si="58"/>
        <v>#REF!</v>
      </c>
      <c r="GL71" s="41" t="e">
        <f t="shared" si="75"/>
        <v>#REF!</v>
      </c>
      <c r="GM71" s="41" t="e">
        <f t="shared" si="75"/>
        <v>#REF!</v>
      </c>
      <c r="GN71" s="41" t="e">
        <f t="shared" si="75"/>
        <v>#REF!</v>
      </c>
      <c r="GO71" s="41" t="e">
        <f t="shared" si="75"/>
        <v>#REF!</v>
      </c>
      <c r="GP71" s="41" t="e">
        <f t="shared" si="75"/>
        <v>#REF!</v>
      </c>
      <c r="GQ71" s="41" t="e">
        <f t="shared" si="75"/>
        <v>#REF!</v>
      </c>
      <c r="GR71" s="41" t="e">
        <f t="shared" si="75"/>
        <v>#REF!</v>
      </c>
      <c r="GS71" s="41" t="e">
        <f t="shared" si="75"/>
        <v>#REF!</v>
      </c>
      <c r="GT71" s="41" t="e">
        <f t="shared" si="75"/>
        <v>#REF!</v>
      </c>
      <c r="GU71" s="41" t="e">
        <f t="shared" si="75"/>
        <v>#REF!</v>
      </c>
      <c r="GV71" s="41" t="e">
        <f t="shared" si="75"/>
        <v>#REF!</v>
      </c>
      <c r="GW71" s="41" t="e">
        <f t="shared" si="75"/>
        <v>#REF!</v>
      </c>
      <c r="GX71" s="41" t="e">
        <f t="shared" si="75"/>
        <v>#REF!</v>
      </c>
      <c r="GY71" s="41" t="e">
        <f t="shared" si="59"/>
        <v>#REF!</v>
      </c>
      <c r="GZ71" s="41" t="e">
        <f t="shared" si="59"/>
        <v>#REF!</v>
      </c>
      <c r="HA71" s="41" t="e">
        <f t="shared" si="59"/>
        <v>#REF!</v>
      </c>
      <c r="HB71" s="41" t="e">
        <f t="shared" si="59"/>
        <v>#REF!</v>
      </c>
      <c r="HC71" s="41" t="e">
        <f t="shared" si="59"/>
        <v>#REF!</v>
      </c>
      <c r="HD71" s="41" t="e">
        <f t="shared" si="59"/>
        <v>#REF!</v>
      </c>
      <c r="HE71" s="41" t="e">
        <f t="shared" si="62"/>
        <v>#REF!</v>
      </c>
      <c r="HF71" s="41" t="e">
        <f t="shared" si="62"/>
        <v>#REF!</v>
      </c>
      <c r="HG71" s="41" t="e">
        <f t="shared" si="62"/>
        <v>#REF!</v>
      </c>
      <c r="HH71" s="41" t="e">
        <f t="shared" si="62"/>
        <v>#REF!</v>
      </c>
      <c r="HI71" s="41" t="e">
        <f t="shared" si="62"/>
        <v>#REF!</v>
      </c>
      <c r="HJ71" s="41" t="e">
        <f t="shared" si="62"/>
        <v>#REF!</v>
      </c>
    </row>
    <row r="72" spans="1:218" ht="14.4" x14ac:dyDescent="0.3">
      <c r="A72" s="42">
        <v>69</v>
      </c>
      <c r="B72" s="43" t="e">
        <f>'CMM3 - AUX CALC'!$BR$67</f>
        <v>#REF!</v>
      </c>
      <c r="BS72" s="41" t="e">
        <f>$B72/(_xlfn.SINGLE(PrazoConcessao)*12-BS$3+1)</f>
        <v>#REF!</v>
      </c>
      <c r="BT72" s="41" t="e">
        <f t="shared" si="74"/>
        <v>#REF!</v>
      </c>
      <c r="BU72" s="41" t="e">
        <f t="shared" si="74"/>
        <v>#REF!</v>
      </c>
      <c r="BV72" s="41" t="e">
        <f t="shared" si="74"/>
        <v>#REF!</v>
      </c>
      <c r="BW72" s="41" t="e">
        <f t="shared" si="74"/>
        <v>#REF!</v>
      </c>
      <c r="BX72" s="41" t="e">
        <f t="shared" si="74"/>
        <v>#REF!</v>
      </c>
      <c r="BY72" s="41" t="e">
        <f t="shared" si="74"/>
        <v>#REF!</v>
      </c>
      <c r="BZ72" s="41" t="e">
        <f t="shared" si="74"/>
        <v>#REF!</v>
      </c>
      <c r="CA72" s="41" t="e">
        <f t="shared" si="74"/>
        <v>#REF!</v>
      </c>
      <c r="CB72" s="41" t="e">
        <f t="shared" si="74"/>
        <v>#REF!</v>
      </c>
      <c r="CC72" s="41" t="e">
        <f t="shared" si="74"/>
        <v>#REF!</v>
      </c>
      <c r="CD72" s="41" t="e">
        <f t="shared" si="74"/>
        <v>#REF!</v>
      </c>
      <c r="CE72" s="41" t="e">
        <f t="shared" si="74"/>
        <v>#REF!</v>
      </c>
      <c r="CF72" s="41" t="e">
        <f t="shared" si="67"/>
        <v>#REF!</v>
      </c>
      <c r="CG72" s="41" t="e">
        <f t="shared" si="67"/>
        <v>#REF!</v>
      </c>
      <c r="CH72" s="41" t="e">
        <f t="shared" si="67"/>
        <v>#REF!</v>
      </c>
      <c r="CI72" s="41" t="e">
        <f t="shared" si="67"/>
        <v>#REF!</v>
      </c>
      <c r="CJ72" s="41" t="e">
        <f t="shared" si="67"/>
        <v>#REF!</v>
      </c>
      <c r="CK72" s="41" t="e">
        <f t="shared" si="67"/>
        <v>#REF!</v>
      </c>
      <c r="CL72" s="41" t="e">
        <f t="shared" si="67"/>
        <v>#REF!</v>
      </c>
      <c r="CM72" s="41" t="e">
        <f t="shared" si="67"/>
        <v>#REF!</v>
      </c>
      <c r="CN72" s="41" t="e">
        <f t="shared" si="67"/>
        <v>#REF!</v>
      </c>
      <c r="CO72" s="41" t="e">
        <f t="shared" si="67"/>
        <v>#REF!</v>
      </c>
      <c r="CP72" s="41" t="e">
        <f t="shared" si="67"/>
        <v>#REF!</v>
      </c>
      <c r="CQ72" s="41" t="e">
        <f t="shared" si="63"/>
        <v>#REF!</v>
      </c>
      <c r="CR72" s="41" t="e">
        <f t="shared" si="63"/>
        <v>#REF!</v>
      </c>
      <c r="CS72" s="41" t="e">
        <f t="shared" si="63"/>
        <v>#REF!</v>
      </c>
      <c r="CT72" s="41" t="e">
        <f t="shared" si="63"/>
        <v>#REF!</v>
      </c>
      <c r="CU72" s="41" t="e">
        <f t="shared" si="63"/>
        <v>#REF!</v>
      </c>
      <c r="CV72" s="41" t="e">
        <f t="shared" si="63"/>
        <v>#REF!</v>
      </c>
      <c r="CW72" s="41" t="e">
        <f t="shared" si="63"/>
        <v>#REF!</v>
      </c>
      <c r="CX72" s="41" t="e">
        <f t="shared" si="63"/>
        <v>#REF!</v>
      </c>
      <c r="CY72" s="41" t="e">
        <f t="shared" si="63"/>
        <v>#REF!</v>
      </c>
      <c r="CZ72" s="41" t="e">
        <f t="shared" si="63"/>
        <v>#REF!</v>
      </c>
      <c r="DA72" s="41" t="e">
        <f t="shared" si="63"/>
        <v>#REF!</v>
      </c>
      <c r="DB72" s="41" t="e">
        <f t="shared" si="63"/>
        <v>#REF!</v>
      </c>
      <c r="DC72" s="41" t="e">
        <f t="shared" si="63"/>
        <v>#REF!</v>
      </c>
      <c r="DD72" s="41" t="e">
        <f t="shared" si="71"/>
        <v>#REF!</v>
      </c>
      <c r="DE72" s="41" t="e">
        <f t="shared" si="71"/>
        <v>#REF!</v>
      </c>
      <c r="DF72" s="41" t="e">
        <f t="shared" si="71"/>
        <v>#REF!</v>
      </c>
      <c r="DG72" s="41" t="e">
        <f t="shared" si="71"/>
        <v>#REF!</v>
      </c>
      <c r="DH72" s="41" t="e">
        <f t="shared" si="71"/>
        <v>#REF!</v>
      </c>
      <c r="DI72" s="41" t="e">
        <f t="shared" si="68"/>
        <v>#REF!</v>
      </c>
      <c r="DJ72" s="41" t="e">
        <f t="shared" si="68"/>
        <v>#REF!</v>
      </c>
      <c r="DK72" s="41" t="e">
        <f t="shared" si="68"/>
        <v>#REF!</v>
      </c>
      <c r="DL72" s="41" t="e">
        <f t="shared" si="68"/>
        <v>#REF!</v>
      </c>
      <c r="DM72" s="41" t="e">
        <f t="shared" si="68"/>
        <v>#REF!</v>
      </c>
      <c r="DN72" s="41" t="e">
        <f t="shared" si="68"/>
        <v>#REF!</v>
      </c>
      <c r="DO72" s="41" t="e">
        <f t="shared" si="68"/>
        <v>#REF!</v>
      </c>
      <c r="DP72" s="41" t="e">
        <f t="shared" si="68"/>
        <v>#REF!</v>
      </c>
      <c r="DQ72" s="41" t="e">
        <f t="shared" si="68"/>
        <v>#REF!</v>
      </c>
      <c r="DR72" s="41" t="e">
        <f t="shared" si="68"/>
        <v>#REF!</v>
      </c>
      <c r="DS72" s="41" t="e">
        <f t="shared" si="68"/>
        <v>#REF!</v>
      </c>
      <c r="DT72" s="41" t="e">
        <f t="shared" si="68"/>
        <v>#REF!</v>
      </c>
      <c r="DU72" s="41" t="e">
        <f t="shared" si="68"/>
        <v>#REF!</v>
      </c>
      <c r="DV72" s="41" t="e">
        <f t="shared" si="64"/>
        <v>#REF!</v>
      </c>
      <c r="DW72" s="41" t="e">
        <f t="shared" si="54"/>
        <v>#REF!</v>
      </c>
      <c r="DX72" s="41" t="e">
        <f t="shared" si="54"/>
        <v>#REF!</v>
      </c>
      <c r="DY72" s="41" t="e">
        <f t="shared" si="54"/>
        <v>#REF!</v>
      </c>
      <c r="DZ72" s="41" t="e">
        <f t="shared" si="54"/>
        <v>#REF!</v>
      </c>
      <c r="EA72" s="41" t="e">
        <f t="shared" si="54"/>
        <v>#REF!</v>
      </c>
      <c r="EB72" s="41" t="e">
        <f t="shared" si="54"/>
        <v>#REF!</v>
      </c>
      <c r="EC72" s="41" t="e">
        <f t="shared" si="54"/>
        <v>#REF!</v>
      </c>
      <c r="ED72" s="41" t="e">
        <f t="shared" si="54"/>
        <v>#REF!</v>
      </c>
      <c r="EE72" s="41" t="e">
        <f t="shared" si="54"/>
        <v>#REF!</v>
      </c>
      <c r="EF72" s="41" t="e">
        <f t="shared" si="54"/>
        <v>#REF!</v>
      </c>
      <c r="EG72" s="41" t="e">
        <f t="shared" si="54"/>
        <v>#REF!</v>
      </c>
      <c r="EH72" s="41" t="e">
        <f t="shared" si="54"/>
        <v>#REF!</v>
      </c>
      <c r="EI72" s="41" t="e">
        <f t="shared" si="54"/>
        <v>#REF!</v>
      </c>
      <c r="EJ72" s="41" t="e">
        <f t="shared" si="72"/>
        <v>#REF!</v>
      </c>
      <c r="EK72" s="41" t="e">
        <f t="shared" si="72"/>
        <v>#REF!</v>
      </c>
      <c r="EL72" s="41" t="e">
        <f t="shared" si="72"/>
        <v>#REF!</v>
      </c>
      <c r="EM72" s="41" t="e">
        <f t="shared" si="72"/>
        <v>#REF!</v>
      </c>
      <c r="EN72" s="41" t="e">
        <f t="shared" si="72"/>
        <v>#REF!</v>
      </c>
      <c r="EO72" s="41" t="e">
        <f t="shared" si="69"/>
        <v>#REF!</v>
      </c>
      <c r="EP72" s="41" t="e">
        <f t="shared" si="69"/>
        <v>#REF!</v>
      </c>
      <c r="EQ72" s="41" t="e">
        <f t="shared" si="69"/>
        <v>#REF!</v>
      </c>
      <c r="ER72" s="41" t="e">
        <f t="shared" si="69"/>
        <v>#REF!</v>
      </c>
      <c r="ES72" s="41" t="e">
        <f t="shared" si="69"/>
        <v>#REF!</v>
      </c>
      <c r="ET72" s="41" t="e">
        <f t="shared" si="69"/>
        <v>#REF!</v>
      </c>
      <c r="EU72" s="41" t="e">
        <f t="shared" si="69"/>
        <v>#REF!</v>
      </c>
      <c r="EV72" s="41" t="e">
        <f t="shared" si="69"/>
        <v>#REF!</v>
      </c>
      <c r="EW72" s="41" t="e">
        <f t="shared" si="69"/>
        <v>#REF!</v>
      </c>
      <c r="EX72" s="41" t="e">
        <f t="shared" si="69"/>
        <v>#REF!</v>
      </c>
      <c r="EY72" s="41" t="e">
        <f t="shared" si="69"/>
        <v>#REF!</v>
      </c>
      <c r="EZ72" s="41" t="e">
        <f t="shared" si="69"/>
        <v>#REF!</v>
      </c>
      <c r="FA72" s="41" t="e">
        <f t="shared" si="69"/>
        <v>#REF!</v>
      </c>
      <c r="FB72" s="41" t="e">
        <f t="shared" si="65"/>
        <v>#REF!</v>
      </c>
      <c r="FC72" s="41" t="e">
        <f t="shared" si="56"/>
        <v>#REF!</v>
      </c>
      <c r="FD72" s="41" t="e">
        <f t="shared" si="56"/>
        <v>#REF!</v>
      </c>
      <c r="FE72" s="41" t="e">
        <f t="shared" si="56"/>
        <v>#REF!</v>
      </c>
      <c r="FF72" s="41" t="e">
        <f t="shared" si="56"/>
        <v>#REF!</v>
      </c>
      <c r="FG72" s="41" t="e">
        <f t="shared" si="56"/>
        <v>#REF!</v>
      </c>
      <c r="FH72" s="41" t="e">
        <f t="shared" si="56"/>
        <v>#REF!</v>
      </c>
      <c r="FI72" s="41" t="e">
        <f t="shared" si="56"/>
        <v>#REF!</v>
      </c>
      <c r="FJ72" s="41" t="e">
        <f t="shared" si="56"/>
        <v>#REF!</v>
      </c>
      <c r="FK72" s="41" t="e">
        <f t="shared" si="56"/>
        <v>#REF!</v>
      </c>
      <c r="FL72" s="41" t="e">
        <f t="shared" si="56"/>
        <v>#REF!</v>
      </c>
      <c r="FM72" s="41" t="e">
        <f t="shared" si="56"/>
        <v>#REF!</v>
      </c>
      <c r="FN72" s="41" t="e">
        <f t="shared" si="56"/>
        <v>#REF!</v>
      </c>
      <c r="FO72" s="41" t="e">
        <f t="shared" si="56"/>
        <v>#REF!</v>
      </c>
      <c r="FP72" s="41" t="e">
        <f t="shared" si="73"/>
        <v>#REF!</v>
      </c>
      <c r="FQ72" s="41" t="e">
        <f t="shared" si="73"/>
        <v>#REF!</v>
      </c>
      <c r="FR72" s="41" t="e">
        <f t="shared" si="73"/>
        <v>#REF!</v>
      </c>
      <c r="FS72" s="41" t="e">
        <f t="shared" si="73"/>
        <v>#REF!</v>
      </c>
      <c r="FT72" s="41" t="e">
        <f t="shared" si="73"/>
        <v>#REF!</v>
      </c>
      <c r="FU72" s="41" t="e">
        <f t="shared" si="70"/>
        <v>#REF!</v>
      </c>
      <c r="FV72" s="41" t="e">
        <f t="shared" si="70"/>
        <v>#REF!</v>
      </c>
      <c r="FW72" s="41" t="e">
        <f t="shared" si="70"/>
        <v>#REF!</v>
      </c>
      <c r="FX72" s="41" t="e">
        <f t="shared" si="70"/>
        <v>#REF!</v>
      </c>
      <c r="FY72" s="41" t="e">
        <f t="shared" si="70"/>
        <v>#REF!</v>
      </c>
      <c r="FZ72" s="41" t="e">
        <f t="shared" si="70"/>
        <v>#REF!</v>
      </c>
      <c r="GA72" s="41" t="e">
        <f t="shared" si="70"/>
        <v>#REF!</v>
      </c>
      <c r="GB72" s="41" t="e">
        <f t="shared" si="70"/>
        <v>#REF!</v>
      </c>
      <c r="GC72" s="41" t="e">
        <f t="shared" si="70"/>
        <v>#REF!</v>
      </c>
      <c r="GD72" s="41" t="e">
        <f t="shared" si="70"/>
        <v>#REF!</v>
      </c>
      <c r="GE72" s="41" t="e">
        <f t="shared" si="70"/>
        <v>#REF!</v>
      </c>
      <c r="GF72" s="41" t="e">
        <f t="shared" si="70"/>
        <v>#REF!</v>
      </c>
      <c r="GG72" s="41" t="e">
        <f t="shared" si="70"/>
        <v>#REF!</v>
      </c>
      <c r="GH72" s="41" t="e">
        <f t="shared" si="66"/>
        <v>#REF!</v>
      </c>
      <c r="GI72" s="41" t="e">
        <f t="shared" si="58"/>
        <v>#REF!</v>
      </c>
      <c r="GJ72" s="41" t="e">
        <f t="shared" si="58"/>
        <v>#REF!</v>
      </c>
      <c r="GK72" s="41" t="e">
        <f t="shared" si="58"/>
        <v>#REF!</v>
      </c>
      <c r="GL72" s="41" t="e">
        <f t="shared" si="75"/>
        <v>#REF!</v>
      </c>
      <c r="GM72" s="41" t="e">
        <f t="shared" si="75"/>
        <v>#REF!</v>
      </c>
      <c r="GN72" s="41" t="e">
        <f t="shared" si="75"/>
        <v>#REF!</v>
      </c>
      <c r="GO72" s="41" t="e">
        <f t="shared" si="75"/>
        <v>#REF!</v>
      </c>
      <c r="GP72" s="41" t="e">
        <f t="shared" si="75"/>
        <v>#REF!</v>
      </c>
      <c r="GQ72" s="41" t="e">
        <f t="shared" si="75"/>
        <v>#REF!</v>
      </c>
      <c r="GR72" s="41" t="e">
        <f t="shared" si="75"/>
        <v>#REF!</v>
      </c>
      <c r="GS72" s="41" t="e">
        <f t="shared" si="75"/>
        <v>#REF!</v>
      </c>
      <c r="GT72" s="41" t="e">
        <f t="shared" si="75"/>
        <v>#REF!</v>
      </c>
      <c r="GU72" s="41" t="e">
        <f t="shared" si="75"/>
        <v>#REF!</v>
      </c>
      <c r="GV72" s="41" t="e">
        <f t="shared" si="75"/>
        <v>#REF!</v>
      </c>
      <c r="GW72" s="41" t="e">
        <f t="shared" si="75"/>
        <v>#REF!</v>
      </c>
      <c r="GX72" s="41" t="e">
        <f t="shared" si="75"/>
        <v>#REF!</v>
      </c>
      <c r="GY72" s="41" t="e">
        <f t="shared" si="59"/>
        <v>#REF!</v>
      </c>
      <c r="GZ72" s="41" t="e">
        <f t="shared" si="59"/>
        <v>#REF!</v>
      </c>
      <c r="HA72" s="41" t="e">
        <f t="shared" si="59"/>
        <v>#REF!</v>
      </c>
      <c r="HB72" s="41" t="e">
        <f t="shared" si="59"/>
        <v>#REF!</v>
      </c>
      <c r="HC72" s="41" t="e">
        <f t="shared" si="59"/>
        <v>#REF!</v>
      </c>
      <c r="HD72" s="41" t="e">
        <f t="shared" si="59"/>
        <v>#REF!</v>
      </c>
      <c r="HE72" s="41" t="e">
        <f t="shared" si="62"/>
        <v>#REF!</v>
      </c>
      <c r="HF72" s="41" t="e">
        <f t="shared" si="62"/>
        <v>#REF!</v>
      </c>
      <c r="HG72" s="41" t="e">
        <f t="shared" si="62"/>
        <v>#REF!</v>
      </c>
      <c r="HH72" s="41" t="e">
        <f t="shared" si="62"/>
        <v>#REF!</v>
      </c>
      <c r="HI72" s="41" t="e">
        <f t="shared" si="62"/>
        <v>#REF!</v>
      </c>
      <c r="HJ72" s="41" t="e">
        <f t="shared" si="62"/>
        <v>#REF!</v>
      </c>
    </row>
    <row r="73" spans="1:218" ht="14.4" x14ac:dyDescent="0.3">
      <c r="A73" s="42">
        <v>70</v>
      </c>
      <c r="B73" s="43" t="e">
        <f>'CMM3 - AUX CALC'!$BS$67</f>
        <v>#REF!</v>
      </c>
      <c r="BT73" s="41" t="e">
        <f>$B73/(_xlfn.SINGLE(PrazoConcessao)*12-BT$3+1)</f>
        <v>#REF!</v>
      </c>
      <c r="BU73" s="41" t="e">
        <f t="shared" si="74"/>
        <v>#REF!</v>
      </c>
      <c r="BV73" s="41" t="e">
        <f t="shared" si="74"/>
        <v>#REF!</v>
      </c>
      <c r="BW73" s="41" t="e">
        <f t="shared" si="74"/>
        <v>#REF!</v>
      </c>
      <c r="BX73" s="41" t="e">
        <f t="shared" si="74"/>
        <v>#REF!</v>
      </c>
      <c r="BY73" s="41" t="e">
        <f t="shared" si="74"/>
        <v>#REF!</v>
      </c>
      <c r="BZ73" s="41" t="e">
        <f t="shared" si="74"/>
        <v>#REF!</v>
      </c>
      <c r="CA73" s="41" t="e">
        <f t="shared" si="74"/>
        <v>#REF!</v>
      </c>
      <c r="CB73" s="41" t="e">
        <f t="shared" si="74"/>
        <v>#REF!</v>
      </c>
      <c r="CC73" s="41" t="e">
        <f t="shared" si="74"/>
        <v>#REF!</v>
      </c>
      <c r="CD73" s="41" t="e">
        <f t="shared" si="74"/>
        <v>#REF!</v>
      </c>
      <c r="CE73" s="41" t="e">
        <f t="shared" si="74"/>
        <v>#REF!</v>
      </c>
      <c r="CF73" s="41" t="e">
        <f t="shared" si="67"/>
        <v>#REF!</v>
      </c>
      <c r="CG73" s="41" t="e">
        <f t="shared" si="67"/>
        <v>#REF!</v>
      </c>
      <c r="CH73" s="41" t="e">
        <f t="shared" si="67"/>
        <v>#REF!</v>
      </c>
      <c r="CI73" s="41" t="e">
        <f t="shared" si="67"/>
        <v>#REF!</v>
      </c>
      <c r="CJ73" s="41" t="e">
        <f t="shared" si="67"/>
        <v>#REF!</v>
      </c>
      <c r="CK73" s="41" t="e">
        <f t="shared" si="67"/>
        <v>#REF!</v>
      </c>
      <c r="CL73" s="41" t="e">
        <f t="shared" si="67"/>
        <v>#REF!</v>
      </c>
      <c r="CM73" s="41" t="e">
        <f t="shared" si="67"/>
        <v>#REF!</v>
      </c>
      <c r="CN73" s="41" t="e">
        <f t="shared" si="67"/>
        <v>#REF!</v>
      </c>
      <c r="CO73" s="41" t="e">
        <f t="shared" si="67"/>
        <v>#REF!</v>
      </c>
      <c r="CP73" s="41" t="e">
        <f t="shared" si="67"/>
        <v>#REF!</v>
      </c>
      <c r="CQ73" s="41" t="e">
        <f t="shared" si="63"/>
        <v>#REF!</v>
      </c>
      <c r="CR73" s="41" t="e">
        <f t="shared" si="63"/>
        <v>#REF!</v>
      </c>
      <c r="CS73" s="41" t="e">
        <f t="shared" si="63"/>
        <v>#REF!</v>
      </c>
      <c r="CT73" s="41" t="e">
        <f t="shared" si="63"/>
        <v>#REF!</v>
      </c>
      <c r="CU73" s="41" t="e">
        <f t="shared" si="63"/>
        <v>#REF!</v>
      </c>
      <c r="CV73" s="41" t="e">
        <f t="shared" si="63"/>
        <v>#REF!</v>
      </c>
      <c r="CW73" s="41" t="e">
        <f t="shared" si="63"/>
        <v>#REF!</v>
      </c>
      <c r="CX73" s="41" t="e">
        <f t="shared" si="63"/>
        <v>#REF!</v>
      </c>
      <c r="CY73" s="41" t="e">
        <f t="shared" si="63"/>
        <v>#REF!</v>
      </c>
      <c r="CZ73" s="41" t="e">
        <f t="shared" si="63"/>
        <v>#REF!</v>
      </c>
      <c r="DA73" s="41" t="e">
        <f t="shared" si="63"/>
        <v>#REF!</v>
      </c>
      <c r="DB73" s="41" t="e">
        <f t="shared" si="63"/>
        <v>#REF!</v>
      </c>
      <c r="DC73" s="41" t="e">
        <f t="shared" si="63"/>
        <v>#REF!</v>
      </c>
      <c r="DD73" s="41" t="e">
        <f t="shared" si="71"/>
        <v>#REF!</v>
      </c>
      <c r="DE73" s="41" t="e">
        <f t="shared" si="71"/>
        <v>#REF!</v>
      </c>
      <c r="DF73" s="41" t="e">
        <f t="shared" si="71"/>
        <v>#REF!</v>
      </c>
      <c r="DG73" s="41" t="e">
        <f t="shared" si="71"/>
        <v>#REF!</v>
      </c>
      <c r="DH73" s="41" t="e">
        <f t="shared" si="71"/>
        <v>#REF!</v>
      </c>
      <c r="DI73" s="41" t="e">
        <f t="shared" si="68"/>
        <v>#REF!</v>
      </c>
      <c r="DJ73" s="41" t="e">
        <f t="shared" si="68"/>
        <v>#REF!</v>
      </c>
      <c r="DK73" s="41" t="e">
        <f t="shared" si="68"/>
        <v>#REF!</v>
      </c>
      <c r="DL73" s="41" t="e">
        <f t="shared" si="68"/>
        <v>#REF!</v>
      </c>
      <c r="DM73" s="41" t="e">
        <f t="shared" si="68"/>
        <v>#REF!</v>
      </c>
      <c r="DN73" s="41" t="e">
        <f t="shared" si="68"/>
        <v>#REF!</v>
      </c>
      <c r="DO73" s="41" t="e">
        <f t="shared" si="68"/>
        <v>#REF!</v>
      </c>
      <c r="DP73" s="41" t="e">
        <f t="shared" si="68"/>
        <v>#REF!</v>
      </c>
      <c r="DQ73" s="41" t="e">
        <f t="shared" si="68"/>
        <v>#REF!</v>
      </c>
      <c r="DR73" s="41" t="e">
        <f t="shared" si="68"/>
        <v>#REF!</v>
      </c>
      <c r="DS73" s="41" t="e">
        <f t="shared" si="68"/>
        <v>#REF!</v>
      </c>
      <c r="DT73" s="41" t="e">
        <f t="shared" si="68"/>
        <v>#REF!</v>
      </c>
      <c r="DU73" s="41" t="e">
        <f t="shared" si="68"/>
        <v>#REF!</v>
      </c>
      <c r="DV73" s="41" t="e">
        <f t="shared" si="64"/>
        <v>#REF!</v>
      </c>
      <c r="DW73" s="41" t="e">
        <f t="shared" si="54"/>
        <v>#REF!</v>
      </c>
      <c r="DX73" s="41" t="e">
        <f t="shared" si="54"/>
        <v>#REF!</v>
      </c>
      <c r="DY73" s="41" t="e">
        <f t="shared" si="54"/>
        <v>#REF!</v>
      </c>
      <c r="DZ73" s="41" t="e">
        <f t="shared" si="54"/>
        <v>#REF!</v>
      </c>
      <c r="EA73" s="41" t="e">
        <f t="shared" si="54"/>
        <v>#REF!</v>
      </c>
      <c r="EB73" s="41" t="e">
        <f t="shared" si="54"/>
        <v>#REF!</v>
      </c>
      <c r="EC73" s="41" t="e">
        <f t="shared" si="54"/>
        <v>#REF!</v>
      </c>
      <c r="ED73" s="41" t="e">
        <f t="shared" si="54"/>
        <v>#REF!</v>
      </c>
      <c r="EE73" s="41" t="e">
        <f t="shared" si="54"/>
        <v>#REF!</v>
      </c>
      <c r="EF73" s="41" t="e">
        <f t="shared" si="54"/>
        <v>#REF!</v>
      </c>
      <c r="EG73" s="41" t="e">
        <f t="shared" si="54"/>
        <v>#REF!</v>
      </c>
      <c r="EH73" s="41" t="e">
        <f t="shared" si="54"/>
        <v>#REF!</v>
      </c>
      <c r="EI73" s="41" t="e">
        <f t="shared" si="54"/>
        <v>#REF!</v>
      </c>
      <c r="EJ73" s="41" t="e">
        <f t="shared" si="72"/>
        <v>#REF!</v>
      </c>
      <c r="EK73" s="41" t="e">
        <f t="shared" si="72"/>
        <v>#REF!</v>
      </c>
      <c r="EL73" s="41" t="e">
        <f t="shared" si="72"/>
        <v>#REF!</v>
      </c>
      <c r="EM73" s="41" t="e">
        <f t="shared" si="72"/>
        <v>#REF!</v>
      </c>
      <c r="EN73" s="41" t="e">
        <f t="shared" si="72"/>
        <v>#REF!</v>
      </c>
      <c r="EO73" s="41" t="e">
        <f t="shared" si="69"/>
        <v>#REF!</v>
      </c>
      <c r="EP73" s="41" t="e">
        <f t="shared" si="69"/>
        <v>#REF!</v>
      </c>
      <c r="EQ73" s="41" t="e">
        <f t="shared" si="69"/>
        <v>#REF!</v>
      </c>
      <c r="ER73" s="41" t="e">
        <f t="shared" si="69"/>
        <v>#REF!</v>
      </c>
      <c r="ES73" s="41" t="e">
        <f t="shared" si="69"/>
        <v>#REF!</v>
      </c>
      <c r="ET73" s="41" t="e">
        <f t="shared" si="69"/>
        <v>#REF!</v>
      </c>
      <c r="EU73" s="41" t="e">
        <f t="shared" si="69"/>
        <v>#REF!</v>
      </c>
      <c r="EV73" s="41" t="e">
        <f t="shared" si="69"/>
        <v>#REF!</v>
      </c>
      <c r="EW73" s="41" t="e">
        <f t="shared" si="69"/>
        <v>#REF!</v>
      </c>
      <c r="EX73" s="41" t="e">
        <f t="shared" si="69"/>
        <v>#REF!</v>
      </c>
      <c r="EY73" s="41" t="e">
        <f t="shared" si="69"/>
        <v>#REF!</v>
      </c>
      <c r="EZ73" s="41" t="e">
        <f t="shared" si="69"/>
        <v>#REF!</v>
      </c>
      <c r="FA73" s="41" t="e">
        <f t="shared" si="69"/>
        <v>#REF!</v>
      </c>
      <c r="FB73" s="41" t="e">
        <f t="shared" si="65"/>
        <v>#REF!</v>
      </c>
      <c r="FC73" s="41" t="e">
        <f t="shared" si="56"/>
        <v>#REF!</v>
      </c>
      <c r="FD73" s="41" t="e">
        <f t="shared" si="56"/>
        <v>#REF!</v>
      </c>
      <c r="FE73" s="41" t="e">
        <f t="shared" si="56"/>
        <v>#REF!</v>
      </c>
      <c r="FF73" s="41" t="e">
        <f t="shared" si="56"/>
        <v>#REF!</v>
      </c>
      <c r="FG73" s="41" t="e">
        <f t="shared" si="56"/>
        <v>#REF!</v>
      </c>
      <c r="FH73" s="41" t="e">
        <f t="shared" si="56"/>
        <v>#REF!</v>
      </c>
      <c r="FI73" s="41" t="e">
        <f t="shared" si="56"/>
        <v>#REF!</v>
      </c>
      <c r="FJ73" s="41" t="e">
        <f t="shared" si="56"/>
        <v>#REF!</v>
      </c>
      <c r="FK73" s="41" t="e">
        <f t="shared" si="56"/>
        <v>#REF!</v>
      </c>
      <c r="FL73" s="41" t="e">
        <f t="shared" si="56"/>
        <v>#REF!</v>
      </c>
      <c r="FM73" s="41" t="e">
        <f t="shared" si="56"/>
        <v>#REF!</v>
      </c>
      <c r="FN73" s="41" t="e">
        <f t="shared" si="56"/>
        <v>#REF!</v>
      </c>
      <c r="FO73" s="41" t="e">
        <f t="shared" si="56"/>
        <v>#REF!</v>
      </c>
      <c r="FP73" s="41" t="e">
        <f t="shared" si="73"/>
        <v>#REF!</v>
      </c>
      <c r="FQ73" s="41" t="e">
        <f t="shared" si="73"/>
        <v>#REF!</v>
      </c>
      <c r="FR73" s="41" t="e">
        <f t="shared" si="73"/>
        <v>#REF!</v>
      </c>
      <c r="FS73" s="41" t="e">
        <f t="shared" si="73"/>
        <v>#REF!</v>
      </c>
      <c r="FT73" s="41" t="e">
        <f t="shared" si="73"/>
        <v>#REF!</v>
      </c>
      <c r="FU73" s="41" t="e">
        <f t="shared" si="70"/>
        <v>#REF!</v>
      </c>
      <c r="FV73" s="41" t="e">
        <f t="shared" si="70"/>
        <v>#REF!</v>
      </c>
      <c r="FW73" s="41" t="e">
        <f t="shared" si="70"/>
        <v>#REF!</v>
      </c>
      <c r="FX73" s="41" t="e">
        <f t="shared" si="70"/>
        <v>#REF!</v>
      </c>
      <c r="FY73" s="41" t="e">
        <f t="shared" si="70"/>
        <v>#REF!</v>
      </c>
      <c r="FZ73" s="41" t="e">
        <f t="shared" si="70"/>
        <v>#REF!</v>
      </c>
      <c r="GA73" s="41" t="e">
        <f t="shared" si="70"/>
        <v>#REF!</v>
      </c>
      <c r="GB73" s="41" t="e">
        <f t="shared" si="70"/>
        <v>#REF!</v>
      </c>
      <c r="GC73" s="41" t="e">
        <f t="shared" si="70"/>
        <v>#REF!</v>
      </c>
      <c r="GD73" s="41" t="e">
        <f t="shared" si="70"/>
        <v>#REF!</v>
      </c>
      <c r="GE73" s="41" t="e">
        <f t="shared" si="70"/>
        <v>#REF!</v>
      </c>
      <c r="GF73" s="41" t="e">
        <f t="shared" si="70"/>
        <v>#REF!</v>
      </c>
      <c r="GG73" s="41" t="e">
        <f t="shared" si="70"/>
        <v>#REF!</v>
      </c>
      <c r="GH73" s="41" t="e">
        <f t="shared" si="66"/>
        <v>#REF!</v>
      </c>
      <c r="GI73" s="41" t="e">
        <f t="shared" si="58"/>
        <v>#REF!</v>
      </c>
      <c r="GJ73" s="41" t="e">
        <f t="shared" si="58"/>
        <v>#REF!</v>
      </c>
      <c r="GK73" s="41" t="e">
        <f t="shared" si="58"/>
        <v>#REF!</v>
      </c>
      <c r="GL73" s="41" t="e">
        <f t="shared" si="75"/>
        <v>#REF!</v>
      </c>
      <c r="GM73" s="41" t="e">
        <f t="shared" si="75"/>
        <v>#REF!</v>
      </c>
      <c r="GN73" s="41" t="e">
        <f t="shared" si="75"/>
        <v>#REF!</v>
      </c>
      <c r="GO73" s="41" t="e">
        <f t="shared" si="75"/>
        <v>#REF!</v>
      </c>
      <c r="GP73" s="41" t="e">
        <f t="shared" si="75"/>
        <v>#REF!</v>
      </c>
      <c r="GQ73" s="41" t="e">
        <f t="shared" si="75"/>
        <v>#REF!</v>
      </c>
      <c r="GR73" s="41" t="e">
        <f t="shared" si="75"/>
        <v>#REF!</v>
      </c>
      <c r="GS73" s="41" t="e">
        <f t="shared" si="75"/>
        <v>#REF!</v>
      </c>
      <c r="GT73" s="41" t="e">
        <f t="shared" si="75"/>
        <v>#REF!</v>
      </c>
      <c r="GU73" s="41" t="e">
        <f t="shared" si="75"/>
        <v>#REF!</v>
      </c>
      <c r="GV73" s="41" t="e">
        <f t="shared" si="75"/>
        <v>#REF!</v>
      </c>
      <c r="GW73" s="41" t="e">
        <f t="shared" si="75"/>
        <v>#REF!</v>
      </c>
      <c r="GX73" s="41" t="e">
        <f t="shared" si="75"/>
        <v>#REF!</v>
      </c>
      <c r="GY73" s="41" t="e">
        <f t="shared" si="59"/>
        <v>#REF!</v>
      </c>
      <c r="GZ73" s="41" t="e">
        <f t="shared" si="59"/>
        <v>#REF!</v>
      </c>
      <c r="HA73" s="41" t="e">
        <f t="shared" si="59"/>
        <v>#REF!</v>
      </c>
      <c r="HB73" s="41" t="e">
        <f t="shared" si="59"/>
        <v>#REF!</v>
      </c>
      <c r="HC73" s="41" t="e">
        <f t="shared" si="59"/>
        <v>#REF!</v>
      </c>
      <c r="HD73" s="41" t="e">
        <f t="shared" si="59"/>
        <v>#REF!</v>
      </c>
      <c r="HE73" s="41" t="e">
        <f t="shared" si="62"/>
        <v>#REF!</v>
      </c>
      <c r="HF73" s="41" t="e">
        <f t="shared" si="62"/>
        <v>#REF!</v>
      </c>
      <c r="HG73" s="41" t="e">
        <f t="shared" si="62"/>
        <v>#REF!</v>
      </c>
      <c r="HH73" s="41" t="e">
        <f t="shared" si="62"/>
        <v>#REF!</v>
      </c>
      <c r="HI73" s="41" t="e">
        <f t="shared" si="62"/>
        <v>#REF!</v>
      </c>
      <c r="HJ73" s="41" t="e">
        <f t="shared" si="62"/>
        <v>#REF!</v>
      </c>
    </row>
    <row r="74" spans="1:218" ht="14.4" x14ac:dyDescent="0.3">
      <c r="A74" s="42">
        <v>71</v>
      </c>
      <c r="B74" s="43" t="e">
        <f>'CMM3 - AUX CALC'!$BT$67</f>
        <v>#REF!</v>
      </c>
      <c r="BU74" s="41" t="e">
        <f>$B74/(_xlfn.SINGLE(PrazoConcessao)*12-BU$3+1)</f>
        <v>#REF!</v>
      </c>
      <c r="BV74" s="41" t="e">
        <f t="shared" si="74"/>
        <v>#REF!</v>
      </c>
      <c r="BW74" s="41" t="e">
        <f t="shared" si="74"/>
        <v>#REF!</v>
      </c>
      <c r="BX74" s="41" t="e">
        <f t="shared" si="74"/>
        <v>#REF!</v>
      </c>
      <c r="BY74" s="41" t="e">
        <f t="shared" si="74"/>
        <v>#REF!</v>
      </c>
      <c r="BZ74" s="41" t="e">
        <f t="shared" si="74"/>
        <v>#REF!</v>
      </c>
      <c r="CA74" s="41" t="e">
        <f t="shared" si="74"/>
        <v>#REF!</v>
      </c>
      <c r="CB74" s="41" t="e">
        <f t="shared" si="74"/>
        <v>#REF!</v>
      </c>
      <c r="CC74" s="41" t="e">
        <f t="shared" si="74"/>
        <v>#REF!</v>
      </c>
      <c r="CD74" s="41" t="e">
        <f t="shared" si="74"/>
        <v>#REF!</v>
      </c>
      <c r="CE74" s="41" t="e">
        <f t="shared" si="74"/>
        <v>#REF!</v>
      </c>
      <c r="CF74" s="41" t="e">
        <f t="shared" si="67"/>
        <v>#REF!</v>
      </c>
      <c r="CG74" s="41" t="e">
        <f t="shared" si="67"/>
        <v>#REF!</v>
      </c>
      <c r="CH74" s="41" t="e">
        <f t="shared" si="67"/>
        <v>#REF!</v>
      </c>
      <c r="CI74" s="41" t="e">
        <f t="shared" si="67"/>
        <v>#REF!</v>
      </c>
      <c r="CJ74" s="41" t="e">
        <f t="shared" si="67"/>
        <v>#REF!</v>
      </c>
      <c r="CK74" s="41" t="e">
        <f t="shared" si="67"/>
        <v>#REF!</v>
      </c>
      <c r="CL74" s="41" t="e">
        <f t="shared" si="67"/>
        <v>#REF!</v>
      </c>
      <c r="CM74" s="41" t="e">
        <f t="shared" si="67"/>
        <v>#REF!</v>
      </c>
      <c r="CN74" s="41" t="e">
        <f t="shared" si="67"/>
        <v>#REF!</v>
      </c>
      <c r="CO74" s="41" t="e">
        <f t="shared" si="67"/>
        <v>#REF!</v>
      </c>
      <c r="CP74" s="41" t="e">
        <f t="shared" si="67"/>
        <v>#REF!</v>
      </c>
      <c r="CQ74" s="41" t="e">
        <f t="shared" si="63"/>
        <v>#REF!</v>
      </c>
      <c r="CR74" s="41" t="e">
        <f t="shared" si="63"/>
        <v>#REF!</v>
      </c>
      <c r="CS74" s="41" t="e">
        <f t="shared" si="63"/>
        <v>#REF!</v>
      </c>
      <c r="CT74" s="41" t="e">
        <f t="shared" si="63"/>
        <v>#REF!</v>
      </c>
      <c r="CU74" s="41" t="e">
        <f t="shared" si="63"/>
        <v>#REF!</v>
      </c>
      <c r="CV74" s="41" t="e">
        <f t="shared" si="63"/>
        <v>#REF!</v>
      </c>
      <c r="CW74" s="41" t="e">
        <f t="shared" si="63"/>
        <v>#REF!</v>
      </c>
      <c r="CX74" s="41" t="e">
        <f t="shared" si="63"/>
        <v>#REF!</v>
      </c>
      <c r="CY74" s="41" t="e">
        <f t="shared" si="63"/>
        <v>#REF!</v>
      </c>
      <c r="CZ74" s="41" t="e">
        <f t="shared" si="63"/>
        <v>#REF!</v>
      </c>
      <c r="DA74" s="41" t="e">
        <f t="shared" si="63"/>
        <v>#REF!</v>
      </c>
      <c r="DB74" s="41" t="e">
        <f t="shared" si="63"/>
        <v>#REF!</v>
      </c>
      <c r="DC74" s="41" t="e">
        <f t="shared" si="63"/>
        <v>#REF!</v>
      </c>
      <c r="DD74" s="41" t="e">
        <f t="shared" si="71"/>
        <v>#REF!</v>
      </c>
      <c r="DE74" s="41" t="e">
        <f t="shared" si="71"/>
        <v>#REF!</v>
      </c>
      <c r="DF74" s="41" t="e">
        <f t="shared" si="71"/>
        <v>#REF!</v>
      </c>
      <c r="DG74" s="41" t="e">
        <f t="shared" si="71"/>
        <v>#REF!</v>
      </c>
      <c r="DH74" s="41" t="e">
        <f t="shared" si="71"/>
        <v>#REF!</v>
      </c>
      <c r="DI74" s="41" t="e">
        <f t="shared" si="68"/>
        <v>#REF!</v>
      </c>
      <c r="DJ74" s="41" t="e">
        <f t="shared" si="68"/>
        <v>#REF!</v>
      </c>
      <c r="DK74" s="41" t="e">
        <f t="shared" si="68"/>
        <v>#REF!</v>
      </c>
      <c r="DL74" s="41" t="e">
        <f t="shared" si="68"/>
        <v>#REF!</v>
      </c>
      <c r="DM74" s="41" t="e">
        <f t="shared" si="68"/>
        <v>#REF!</v>
      </c>
      <c r="DN74" s="41" t="e">
        <f t="shared" si="68"/>
        <v>#REF!</v>
      </c>
      <c r="DO74" s="41" t="e">
        <f t="shared" si="68"/>
        <v>#REF!</v>
      </c>
      <c r="DP74" s="41" t="e">
        <f t="shared" si="68"/>
        <v>#REF!</v>
      </c>
      <c r="DQ74" s="41" t="e">
        <f t="shared" si="68"/>
        <v>#REF!</v>
      </c>
      <c r="DR74" s="41" t="e">
        <f t="shared" si="68"/>
        <v>#REF!</v>
      </c>
      <c r="DS74" s="41" t="e">
        <f t="shared" si="68"/>
        <v>#REF!</v>
      </c>
      <c r="DT74" s="41" t="e">
        <f t="shared" si="68"/>
        <v>#REF!</v>
      </c>
      <c r="DU74" s="41" t="e">
        <f t="shared" si="68"/>
        <v>#REF!</v>
      </c>
      <c r="DV74" s="41" t="e">
        <f t="shared" si="64"/>
        <v>#REF!</v>
      </c>
      <c r="DW74" s="41" t="e">
        <f t="shared" si="54"/>
        <v>#REF!</v>
      </c>
      <c r="DX74" s="41" t="e">
        <f t="shared" si="54"/>
        <v>#REF!</v>
      </c>
      <c r="DY74" s="41" t="e">
        <f t="shared" si="54"/>
        <v>#REF!</v>
      </c>
      <c r="DZ74" s="41" t="e">
        <f t="shared" si="54"/>
        <v>#REF!</v>
      </c>
      <c r="EA74" s="41" t="e">
        <f t="shared" si="54"/>
        <v>#REF!</v>
      </c>
      <c r="EB74" s="41" t="e">
        <f t="shared" si="54"/>
        <v>#REF!</v>
      </c>
      <c r="EC74" s="41" t="e">
        <f t="shared" si="54"/>
        <v>#REF!</v>
      </c>
      <c r="ED74" s="41" t="e">
        <f t="shared" si="54"/>
        <v>#REF!</v>
      </c>
      <c r="EE74" s="41" t="e">
        <f t="shared" si="54"/>
        <v>#REF!</v>
      </c>
      <c r="EF74" s="41" t="e">
        <f t="shared" si="54"/>
        <v>#REF!</v>
      </c>
      <c r="EG74" s="41" t="e">
        <f t="shared" si="54"/>
        <v>#REF!</v>
      </c>
      <c r="EH74" s="41" t="e">
        <f t="shared" si="54"/>
        <v>#REF!</v>
      </c>
      <c r="EI74" s="41" t="e">
        <f t="shared" si="54"/>
        <v>#REF!</v>
      </c>
      <c r="EJ74" s="41" t="e">
        <f t="shared" si="72"/>
        <v>#REF!</v>
      </c>
      <c r="EK74" s="41" t="e">
        <f t="shared" si="72"/>
        <v>#REF!</v>
      </c>
      <c r="EL74" s="41" t="e">
        <f t="shared" si="72"/>
        <v>#REF!</v>
      </c>
      <c r="EM74" s="41" t="e">
        <f t="shared" si="72"/>
        <v>#REF!</v>
      </c>
      <c r="EN74" s="41" t="e">
        <f t="shared" si="72"/>
        <v>#REF!</v>
      </c>
      <c r="EO74" s="41" t="e">
        <f t="shared" si="69"/>
        <v>#REF!</v>
      </c>
      <c r="EP74" s="41" t="e">
        <f t="shared" si="69"/>
        <v>#REF!</v>
      </c>
      <c r="EQ74" s="41" t="e">
        <f t="shared" si="69"/>
        <v>#REF!</v>
      </c>
      <c r="ER74" s="41" t="e">
        <f t="shared" si="69"/>
        <v>#REF!</v>
      </c>
      <c r="ES74" s="41" t="e">
        <f t="shared" si="69"/>
        <v>#REF!</v>
      </c>
      <c r="ET74" s="41" t="e">
        <f t="shared" si="69"/>
        <v>#REF!</v>
      </c>
      <c r="EU74" s="41" t="e">
        <f t="shared" si="69"/>
        <v>#REF!</v>
      </c>
      <c r="EV74" s="41" t="e">
        <f t="shared" si="69"/>
        <v>#REF!</v>
      </c>
      <c r="EW74" s="41" t="e">
        <f t="shared" si="69"/>
        <v>#REF!</v>
      </c>
      <c r="EX74" s="41" t="e">
        <f t="shared" si="69"/>
        <v>#REF!</v>
      </c>
      <c r="EY74" s="41" t="e">
        <f t="shared" si="69"/>
        <v>#REF!</v>
      </c>
      <c r="EZ74" s="41" t="e">
        <f t="shared" si="69"/>
        <v>#REF!</v>
      </c>
      <c r="FA74" s="41" t="e">
        <f t="shared" si="69"/>
        <v>#REF!</v>
      </c>
      <c r="FB74" s="41" t="e">
        <f t="shared" si="65"/>
        <v>#REF!</v>
      </c>
      <c r="FC74" s="41" t="e">
        <f t="shared" si="56"/>
        <v>#REF!</v>
      </c>
      <c r="FD74" s="41" t="e">
        <f t="shared" si="56"/>
        <v>#REF!</v>
      </c>
      <c r="FE74" s="41" t="e">
        <f t="shared" si="56"/>
        <v>#REF!</v>
      </c>
      <c r="FF74" s="41" t="e">
        <f t="shared" si="56"/>
        <v>#REF!</v>
      </c>
      <c r="FG74" s="41" t="e">
        <f t="shared" si="56"/>
        <v>#REF!</v>
      </c>
      <c r="FH74" s="41" t="e">
        <f t="shared" si="56"/>
        <v>#REF!</v>
      </c>
      <c r="FI74" s="41" t="e">
        <f t="shared" si="56"/>
        <v>#REF!</v>
      </c>
      <c r="FJ74" s="41" t="e">
        <f t="shared" si="56"/>
        <v>#REF!</v>
      </c>
      <c r="FK74" s="41" t="e">
        <f t="shared" si="56"/>
        <v>#REF!</v>
      </c>
      <c r="FL74" s="41" t="e">
        <f t="shared" si="56"/>
        <v>#REF!</v>
      </c>
      <c r="FM74" s="41" t="e">
        <f t="shared" si="56"/>
        <v>#REF!</v>
      </c>
      <c r="FN74" s="41" t="e">
        <f t="shared" si="56"/>
        <v>#REF!</v>
      </c>
      <c r="FO74" s="41" t="e">
        <f t="shared" si="56"/>
        <v>#REF!</v>
      </c>
      <c r="FP74" s="41" t="e">
        <f t="shared" si="73"/>
        <v>#REF!</v>
      </c>
      <c r="FQ74" s="41" t="e">
        <f t="shared" si="73"/>
        <v>#REF!</v>
      </c>
      <c r="FR74" s="41" t="e">
        <f t="shared" si="73"/>
        <v>#REF!</v>
      </c>
      <c r="FS74" s="41" t="e">
        <f t="shared" si="73"/>
        <v>#REF!</v>
      </c>
      <c r="FT74" s="41" t="e">
        <f t="shared" si="73"/>
        <v>#REF!</v>
      </c>
      <c r="FU74" s="41" t="e">
        <f t="shared" si="70"/>
        <v>#REF!</v>
      </c>
      <c r="FV74" s="41" t="e">
        <f t="shared" si="70"/>
        <v>#REF!</v>
      </c>
      <c r="FW74" s="41" t="e">
        <f t="shared" si="70"/>
        <v>#REF!</v>
      </c>
      <c r="FX74" s="41" t="e">
        <f t="shared" si="70"/>
        <v>#REF!</v>
      </c>
      <c r="FY74" s="41" t="e">
        <f t="shared" si="70"/>
        <v>#REF!</v>
      </c>
      <c r="FZ74" s="41" t="e">
        <f t="shared" si="70"/>
        <v>#REF!</v>
      </c>
      <c r="GA74" s="41" t="e">
        <f t="shared" si="70"/>
        <v>#REF!</v>
      </c>
      <c r="GB74" s="41" t="e">
        <f t="shared" si="70"/>
        <v>#REF!</v>
      </c>
      <c r="GC74" s="41" t="e">
        <f t="shared" si="70"/>
        <v>#REF!</v>
      </c>
      <c r="GD74" s="41" t="e">
        <f t="shared" si="70"/>
        <v>#REF!</v>
      </c>
      <c r="GE74" s="41" t="e">
        <f t="shared" si="70"/>
        <v>#REF!</v>
      </c>
      <c r="GF74" s="41" t="e">
        <f t="shared" si="70"/>
        <v>#REF!</v>
      </c>
      <c r="GG74" s="41" t="e">
        <f t="shared" si="70"/>
        <v>#REF!</v>
      </c>
      <c r="GH74" s="41" t="e">
        <f t="shared" si="66"/>
        <v>#REF!</v>
      </c>
      <c r="GI74" s="41" t="e">
        <f t="shared" si="58"/>
        <v>#REF!</v>
      </c>
      <c r="GJ74" s="41" t="e">
        <f t="shared" si="58"/>
        <v>#REF!</v>
      </c>
      <c r="GK74" s="41" t="e">
        <f t="shared" si="58"/>
        <v>#REF!</v>
      </c>
      <c r="GL74" s="41" t="e">
        <f t="shared" si="75"/>
        <v>#REF!</v>
      </c>
      <c r="GM74" s="41" t="e">
        <f t="shared" si="75"/>
        <v>#REF!</v>
      </c>
      <c r="GN74" s="41" t="e">
        <f t="shared" si="75"/>
        <v>#REF!</v>
      </c>
      <c r="GO74" s="41" t="e">
        <f t="shared" si="75"/>
        <v>#REF!</v>
      </c>
      <c r="GP74" s="41" t="e">
        <f t="shared" si="75"/>
        <v>#REF!</v>
      </c>
      <c r="GQ74" s="41" t="e">
        <f t="shared" si="75"/>
        <v>#REF!</v>
      </c>
      <c r="GR74" s="41" t="e">
        <f t="shared" si="75"/>
        <v>#REF!</v>
      </c>
      <c r="GS74" s="41" t="e">
        <f t="shared" si="75"/>
        <v>#REF!</v>
      </c>
      <c r="GT74" s="41" t="e">
        <f t="shared" si="75"/>
        <v>#REF!</v>
      </c>
      <c r="GU74" s="41" t="e">
        <f t="shared" si="75"/>
        <v>#REF!</v>
      </c>
      <c r="GV74" s="41" t="e">
        <f t="shared" si="75"/>
        <v>#REF!</v>
      </c>
      <c r="GW74" s="41" t="e">
        <f t="shared" si="75"/>
        <v>#REF!</v>
      </c>
      <c r="GX74" s="41" t="e">
        <f t="shared" si="75"/>
        <v>#REF!</v>
      </c>
      <c r="GY74" s="41" t="e">
        <f t="shared" si="59"/>
        <v>#REF!</v>
      </c>
      <c r="GZ74" s="41" t="e">
        <f t="shared" si="59"/>
        <v>#REF!</v>
      </c>
      <c r="HA74" s="41" t="e">
        <f t="shared" si="59"/>
        <v>#REF!</v>
      </c>
      <c r="HB74" s="41" t="e">
        <f t="shared" si="59"/>
        <v>#REF!</v>
      </c>
      <c r="HC74" s="41" t="e">
        <f t="shared" si="59"/>
        <v>#REF!</v>
      </c>
      <c r="HD74" s="41" t="e">
        <f t="shared" si="59"/>
        <v>#REF!</v>
      </c>
      <c r="HE74" s="41" t="e">
        <f t="shared" si="62"/>
        <v>#REF!</v>
      </c>
      <c r="HF74" s="41" t="e">
        <f t="shared" si="62"/>
        <v>#REF!</v>
      </c>
      <c r="HG74" s="41" t="e">
        <f t="shared" si="62"/>
        <v>#REF!</v>
      </c>
      <c r="HH74" s="41" t="e">
        <f t="shared" si="62"/>
        <v>#REF!</v>
      </c>
      <c r="HI74" s="41" t="e">
        <f t="shared" si="62"/>
        <v>#REF!</v>
      </c>
      <c r="HJ74" s="41" t="e">
        <f t="shared" si="62"/>
        <v>#REF!</v>
      </c>
    </row>
    <row r="75" spans="1:218" ht="14.4" x14ac:dyDescent="0.3">
      <c r="A75" s="42">
        <v>72</v>
      </c>
      <c r="B75" s="43" t="e">
        <f>'CMM3 - AUX CALC'!$BU$67</f>
        <v>#REF!</v>
      </c>
      <c r="BV75" s="41" t="e">
        <f>$B75/(_xlfn.SINGLE(PrazoConcessao)*12-BV$3+1)</f>
        <v>#REF!</v>
      </c>
      <c r="BW75" s="41" t="e">
        <f t="shared" si="74"/>
        <v>#REF!</v>
      </c>
      <c r="BX75" s="41" t="e">
        <f t="shared" si="74"/>
        <v>#REF!</v>
      </c>
      <c r="BY75" s="41" t="e">
        <f t="shared" si="74"/>
        <v>#REF!</v>
      </c>
      <c r="BZ75" s="41" t="e">
        <f t="shared" si="74"/>
        <v>#REF!</v>
      </c>
      <c r="CA75" s="41" t="e">
        <f t="shared" si="74"/>
        <v>#REF!</v>
      </c>
      <c r="CB75" s="41" t="e">
        <f t="shared" si="74"/>
        <v>#REF!</v>
      </c>
      <c r="CC75" s="41" t="e">
        <f t="shared" si="74"/>
        <v>#REF!</v>
      </c>
      <c r="CD75" s="41" t="e">
        <f t="shared" si="74"/>
        <v>#REF!</v>
      </c>
      <c r="CE75" s="41" t="e">
        <f t="shared" si="74"/>
        <v>#REF!</v>
      </c>
      <c r="CF75" s="41" t="e">
        <f t="shared" si="67"/>
        <v>#REF!</v>
      </c>
      <c r="CG75" s="41" t="e">
        <f t="shared" si="67"/>
        <v>#REF!</v>
      </c>
      <c r="CH75" s="41" t="e">
        <f t="shared" si="67"/>
        <v>#REF!</v>
      </c>
      <c r="CI75" s="41" t="e">
        <f t="shared" si="67"/>
        <v>#REF!</v>
      </c>
      <c r="CJ75" s="41" t="e">
        <f t="shared" si="67"/>
        <v>#REF!</v>
      </c>
      <c r="CK75" s="41" t="e">
        <f t="shared" si="67"/>
        <v>#REF!</v>
      </c>
      <c r="CL75" s="41" t="e">
        <f t="shared" si="67"/>
        <v>#REF!</v>
      </c>
      <c r="CM75" s="41" t="e">
        <f t="shared" si="67"/>
        <v>#REF!</v>
      </c>
      <c r="CN75" s="41" t="e">
        <f t="shared" si="67"/>
        <v>#REF!</v>
      </c>
      <c r="CO75" s="41" t="e">
        <f t="shared" si="67"/>
        <v>#REF!</v>
      </c>
      <c r="CP75" s="41" t="e">
        <f t="shared" si="67"/>
        <v>#REF!</v>
      </c>
      <c r="CQ75" s="41" t="e">
        <f t="shared" si="63"/>
        <v>#REF!</v>
      </c>
      <c r="CR75" s="41" t="e">
        <f t="shared" si="63"/>
        <v>#REF!</v>
      </c>
      <c r="CS75" s="41" t="e">
        <f t="shared" si="63"/>
        <v>#REF!</v>
      </c>
      <c r="CT75" s="41" t="e">
        <f t="shared" si="63"/>
        <v>#REF!</v>
      </c>
      <c r="CU75" s="41" t="e">
        <f t="shared" si="63"/>
        <v>#REF!</v>
      </c>
      <c r="CV75" s="41" t="e">
        <f t="shared" si="63"/>
        <v>#REF!</v>
      </c>
      <c r="CW75" s="41" t="e">
        <f t="shared" si="63"/>
        <v>#REF!</v>
      </c>
      <c r="CX75" s="41" t="e">
        <f t="shared" si="63"/>
        <v>#REF!</v>
      </c>
      <c r="CY75" s="41" t="e">
        <f t="shared" si="63"/>
        <v>#REF!</v>
      </c>
      <c r="CZ75" s="41" t="e">
        <f t="shared" si="63"/>
        <v>#REF!</v>
      </c>
      <c r="DA75" s="41" t="e">
        <f t="shared" si="63"/>
        <v>#REF!</v>
      </c>
      <c r="DB75" s="41" t="e">
        <f t="shared" si="63"/>
        <v>#REF!</v>
      </c>
      <c r="DC75" s="41" t="e">
        <f t="shared" si="63"/>
        <v>#REF!</v>
      </c>
      <c r="DD75" s="41" t="e">
        <f t="shared" si="71"/>
        <v>#REF!</v>
      </c>
      <c r="DE75" s="41" t="e">
        <f t="shared" si="71"/>
        <v>#REF!</v>
      </c>
      <c r="DF75" s="41" t="e">
        <f t="shared" si="71"/>
        <v>#REF!</v>
      </c>
      <c r="DG75" s="41" t="e">
        <f t="shared" si="71"/>
        <v>#REF!</v>
      </c>
      <c r="DH75" s="41" t="e">
        <f t="shared" si="71"/>
        <v>#REF!</v>
      </c>
      <c r="DI75" s="41" t="e">
        <f t="shared" si="68"/>
        <v>#REF!</v>
      </c>
      <c r="DJ75" s="41" t="e">
        <f t="shared" si="68"/>
        <v>#REF!</v>
      </c>
      <c r="DK75" s="41" t="e">
        <f t="shared" si="68"/>
        <v>#REF!</v>
      </c>
      <c r="DL75" s="41" t="e">
        <f t="shared" si="68"/>
        <v>#REF!</v>
      </c>
      <c r="DM75" s="41" t="e">
        <f t="shared" si="68"/>
        <v>#REF!</v>
      </c>
      <c r="DN75" s="41" t="e">
        <f t="shared" si="68"/>
        <v>#REF!</v>
      </c>
      <c r="DO75" s="41" t="e">
        <f t="shared" si="68"/>
        <v>#REF!</v>
      </c>
      <c r="DP75" s="41" t="e">
        <f t="shared" si="68"/>
        <v>#REF!</v>
      </c>
      <c r="DQ75" s="41" t="e">
        <f t="shared" si="68"/>
        <v>#REF!</v>
      </c>
      <c r="DR75" s="41" t="e">
        <f t="shared" si="68"/>
        <v>#REF!</v>
      </c>
      <c r="DS75" s="41" t="e">
        <f t="shared" si="68"/>
        <v>#REF!</v>
      </c>
      <c r="DT75" s="41" t="e">
        <f t="shared" si="68"/>
        <v>#REF!</v>
      </c>
      <c r="DU75" s="41" t="e">
        <f t="shared" si="68"/>
        <v>#REF!</v>
      </c>
      <c r="DV75" s="41" t="e">
        <f t="shared" si="64"/>
        <v>#REF!</v>
      </c>
      <c r="DW75" s="41" t="e">
        <f t="shared" si="54"/>
        <v>#REF!</v>
      </c>
      <c r="DX75" s="41" t="e">
        <f t="shared" si="54"/>
        <v>#REF!</v>
      </c>
      <c r="DY75" s="41" t="e">
        <f t="shared" si="54"/>
        <v>#REF!</v>
      </c>
      <c r="DZ75" s="41" t="e">
        <f t="shared" si="54"/>
        <v>#REF!</v>
      </c>
      <c r="EA75" s="41" t="e">
        <f t="shared" si="54"/>
        <v>#REF!</v>
      </c>
      <c r="EB75" s="41" t="e">
        <f t="shared" si="54"/>
        <v>#REF!</v>
      </c>
      <c r="EC75" s="41" t="e">
        <f t="shared" si="54"/>
        <v>#REF!</v>
      </c>
      <c r="ED75" s="41" t="e">
        <f t="shared" si="54"/>
        <v>#REF!</v>
      </c>
      <c r="EE75" s="41" t="e">
        <f t="shared" si="54"/>
        <v>#REF!</v>
      </c>
      <c r="EF75" s="41" t="e">
        <f t="shared" si="54"/>
        <v>#REF!</v>
      </c>
      <c r="EG75" s="41" t="e">
        <f t="shared" si="54"/>
        <v>#REF!</v>
      </c>
      <c r="EH75" s="41" t="e">
        <f t="shared" si="54"/>
        <v>#REF!</v>
      </c>
      <c r="EI75" s="41" t="e">
        <f t="shared" si="54"/>
        <v>#REF!</v>
      </c>
      <c r="EJ75" s="41" t="e">
        <f t="shared" si="72"/>
        <v>#REF!</v>
      </c>
      <c r="EK75" s="41" t="e">
        <f t="shared" si="72"/>
        <v>#REF!</v>
      </c>
      <c r="EL75" s="41" t="e">
        <f t="shared" si="72"/>
        <v>#REF!</v>
      </c>
      <c r="EM75" s="41" t="e">
        <f t="shared" si="72"/>
        <v>#REF!</v>
      </c>
      <c r="EN75" s="41" t="e">
        <f t="shared" si="72"/>
        <v>#REF!</v>
      </c>
      <c r="EO75" s="41" t="e">
        <f t="shared" si="69"/>
        <v>#REF!</v>
      </c>
      <c r="EP75" s="41" t="e">
        <f t="shared" si="69"/>
        <v>#REF!</v>
      </c>
      <c r="EQ75" s="41" t="e">
        <f t="shared" si="69"/>
        <v>#REF!</v>
      </c>
      <c r="ER75" s="41" t="e">
        <f t="shared" si="69"/>
        <v>#REF!</v>
      </c>
      <c r="ES75" s="41" t="e">
        <f t="shared" si="69"/>
        <v>#REF!</v>
      </c>
      <c r="ET75" s="41" t="e">
        <f t="shared" si="69"/>
        <v>#REF!</v>
      </c>
      <c r="EU75" s="41" t="e">
        <f t="shared" si="69"/>
        <v>#REF!</v>
      </c>
      <c r="EV75" s="41" t="e">
        <f t="shared" si="69"/>
        <v>#REF!</v>
      </c>
      <c r="EW75" s="41" t="e">
        <f t="shared" si="69"/>
        <v>#REF!</v>
      </c>
      <c r="EX75" s="41" t="e">
        <f t="shared" si="69"/>
        <v>#REF!</v>
      </c>
      <c r="EY75" s="41" t="e">
        <f t="shared" si="69"/>
        <v>#REF!</v>
      </c>
      <c r="EZ75" s="41" t="e">
        <f t="shared" si="69"/>
        <v>#REF!</v>
      </c>
      <c r="FA75" s="41" t="e">
        <f t="shared" si="69"/>
        <v>#REF!</v>
      </c>
      <c r="FB75" s="41" t="e">
        <f t="shared" si="65"/>
        <v>#REF!</v>
      </c>
      <c r="FC75" s="41" t="e">
        <f t="shared" si="56"/>
        <v>#REF!</v>
      </c>
      <c r="FD75" s="41" t="e">
        <f t="shared" si="56"/>
        <v>#REF!</v>
      </c>
      <c r="FE75" s="41" t="e">
        <f t="shared" si="56"/>
        <v>#REF!</v>
      </c>
      <c r="FF75" s="41" t="e">
        <f t="shared" si="56"/>
        <v>#REF!</v>
      </c>
      <c r="FG75" s="41" t="e">
        <f t="shared" si="56"/>
        <v>#REF!</v>
      </c>
      <c r="FH75" s="41" t="e">
        <f t="shared" si="56"/>
        <v>#REF!</v>
      </c>
      <c r="FI75" s="41" t="e">
        <f t="shared" si="56"/>
        <v>#REF!</v>
      </c>
      <c r="FJ75" s="41" t="e">
        <f t="shared" si="56"/>
        <v>#REF!</v>
      </c>
      <c r="FK75" s="41" t="e">
        <f t="shared" si="56"/>
        <v>#REF!</v>
      </c>
      <c r="FL75" s="41" t="e">
        <f t="shared" si="56"/>
        <v>#REF!</v>
      </c>
      <c r="FM75" s="41" t="e">
        <f t="shared" si="56"/>
        <v>#REF!</v>
      </c>
      <c r="FN75" s="41" t="e">
        <f t="shared" si="56"/>
        <v>#REF!</v>
      </c>
      <c r="FO75" s="41" t="e">
        <f t="shared" si="56"/>
        <v>#REF!</v>
      </c>
      <c r="FP75" s="41" t="e">
        <f t="shared" si="73"/>
        <v>#REF!</v>
      </c>
      <c r="FQ75" s="41" t="e">
        <f t="shared" si="73"/>
        <v>#REF!</v>
      </c>
      <c r="FR75" s="41" t="e">
        <f t="shared" si="73"/>
        <v>#REF!</v>
      </c>
      <c r="FS75" s="41" t="e">
        <f t="shared" si="73"/>
        <v>#REF!</v>
      </c>
      <c r="FT75" s="41" t="e">
        <f t="shared" si="73"/>
        <v>#REF!</v>
      </c>
      <c r="FU75" s="41" t="e">
        <f t="shared" si="70"/>
        <v>#REF!</v>
      </c>
      <c r="FV75" s="41" t="e">
        <f t="shared" si="70"/>
        <v>#REF!</v>
      </c>
      <c r="FW75" s="41" t="e">
        <f t="shared" si="70"/>
        <v>#REF!</v>
      </c>
      <c r="FX75" s="41" t="e">
        <f t="shared" si="70"/>
        <v>#REF!</v>
      </c>
      <c r="FY75" s="41" t="e">
        <f t="shared" si="70"/>
        <v>#REF!</v>
      </c>
      <c r="FZ75" s="41" t="e">
        <f t="shared" si="70"/>
        <v>#REF!</v>
      </c>
      <c r="GA75" s="41" t="e">
        <f t="shared" si="70"/>
        <v>#REF!</v>
      </c>
      <c r="GB75" s="41" t="e">
        <f t="shared" si="70"/>
        <v>#REF!</v>
      </c>
      <c r="GC75" s="41" t="e">
        <f t="shared" si="70"/>
        <v>#REF!</v>
      </c>
      <c r="GD75" s="41" t="e">
        <f t="shared" si="70"/>
        <v>#REF!</v>
      </c>
      <c r="GE75" s="41" t="e">
        <f t="shared" si="70"/>
        <v>#REF!</v>
      </c>
      <c r="GF75" s="41" t="e">
        <f t="shared" si="70"/>
        <v>#REF!</v>
      </c>
      <c r="GG75" s="41" t="e">
        <f t="shared" si="70"/>
        <v>#REF!</v>
      </c>
      <c r="GH75" s="41" t="e">
        <f t="shared" si="66"/>
        <v>#REF!</v>
      </c>
      <c r="GI75" s="41" t="e">
        <f t="shared" si="58"/>
        <v>#REF!</v>
      </c>
      <c r="GJ75" s="41" t="e">
        <f t="shared" si="58"/>
        <v>#REF!</v>
      </c>
      <c r="GK75" s="41" t="e">
        <f t="shared" si="58"/>
        <v>#REF!</v>
      </c>
      <c r="GL75" s="41" t="e">
        <f t="shared" si="75"/>
        <v>#REF!</v>
      </c>
      <c r="GM75" s="41" t="e">
        <f t="shared" si="75"/>
        <v>#REF!</v>
      </c>
      <c r="GN75" s="41" t="e">
        <f t="shared" si="75"/>
        <v>#REF!</v>
      </c>
      <c r="GO75" s="41" t="e">
        <f t="shared" si="75"/>
        <v>#REF!</v>
      </c>
      <c r="GP75" s="41" t="e">
        <f t="shared" si="75"/>
        <v>#REF!</v>
      </c>
      <c r="GQ75" s="41" t="e">
        <f t="shared" si="75"/>
        <v>#REF!</v>
      </c>
      <c r="GR75" s="41" t="e">
        <f t="shared" si="75"/>
        <v>#REF!</v>
      </c>
      <c r="GS75" s="41" t="e">
        <f t="shared" si="75"/>
        <v>#REF!</v>
      </c>
      <c r="GT75" s="41" t="e">
        <f t="shared" si="75"/>
        <v>#REF!</v>
      </c>
      <c r="GU75" s="41" t="e">
        <f t="shared" si="75"/>
        <v>#REF!</v>
      </c>
      <c r="GV75" s="41" t="e">
        <f t="shared" si="75"/>
        <v>#REF!</v>
      </c>
      <c r="GW75" s="41" t="e">
        <f t="shared" si="75"/>
        <v>#REF!</v>
      </c>
      <c r="GX75" s="41" t="e">
        <f t="shared" si="75"/>
        <v>#REF!</v>
      </c>
      <c r="GY75" s="41" t="e">
        <f t="shared" si="59"/>
        <v>#REF!</v>
      </c>
      <c r="GZ75" s="41" t="e">
        <f t="shared" si="59"/>
        <v>#REF!</v>
      </c>
      <c r="HA75" s="41" t="e">
        <f t="shared" si="59"/>
        <v>#REF!</v>
      </c>
      <c r="HB75" s="41" t="e">
        <f t="shared" si="59"/>
        <v>#REF!</v>
      </c>
      <c r="HC75" s="41" t="e">
        <f t="shared" si="59"/>
        <v>#REF!</v>
      </c>
      <c r="HD75" s="41" t="e">
        <f t="shared" si="59"/>
        <v>#REF!</v>
      </c>
      <c r="HE75" s="41" t="e">
        <f t="shared" si="62"/>
        <v>#REF!</v>
      </c>
      <c r="HF75" s="41" t="e">
        <f t="shared" si="62"/>
        <v>#REF!</v>
      </c>
      <c r="HG75" s="41" t="e">
        <f t="shared" si="62"/>
        <v>#REF!</v>
      </c>
      <c r="HH75" s="41" t="e">
        <f t="shared" si="62"/>
        <v>#REF!</v>
      </c>
      <c r="HI75" s="41" t="e">
        <f t="shared" si="62"/>
        <v>#REF!</v>
      </c>
      <c r="HJ75" s="41" t="e">
        <f t="shared" si="62"/>
        <v>#REF!</v>
      </c>
    </row>
    <row r="76" spans="1:218" ht="14.4" x14ac:dyDescent="0.3">
      <c r="A76" s="42">
        <v>73</v>
      </c>
      <c r="B76" s="43" t="e">
        <f>'CMM3 - AUX CALC'!$BV$67</f>
        <v>#REF!</v>
      </c>
      <c r="BW76" s="41" t="e">
        <f>$B76/(_xlfn.SINGLE(PrazoConcessao)*12-BW$3+1)</f>
        <v>#REF!</v>
      </c>
      <c r="BX76" s="41" t="e">
        <f t="shared" si="74"/>
        <v>#REF!</v>
      </c>
      <c r="BY76" s="41" t="e">
        <f t="shared" si="74"/>
        <v>#REF!</v>
      </c>
      <c r="BZ76" s="41" t="e">
        <f t="shared" si="74"/>
        <v>#REF!</v>
      </c>
      <c r="CA76" s="41" t="e">
        <f t="shared" si="74"/>
        <v>#REF!</v>
      </c>
      <c r="CB76" s="41" t="e">
        <f t="shared" si="74"/>
        <v>#REF!</v>
      </c>
      <c r="CC76" s="41" t="e">
        <f t="shared" si="74"/>
        <v>#REF!</v>
      </c>
      <c r="CD76" s="41" t="e">
        <f t="shared" si="74"/>
        <v>#REF!</v>
      </c>
      <c r="CE76" s="41" t="e">
        <f t="shared" si="74"/>
        <v>#REF!</v>
      </c>
      <c r="CF76" s="41" t="e">
        <f t="shared" si="67"/>
        <v>#REF!</v>
      </c>
      <c r="CG76" s="41" t="e">
        <f t="shared" si="67"/>
        <v>#REF!</v>
      </c>
      <c r="CH76" s="41" t="e">
        <f t="shared" si="67"/>
        <v>#REF!</v>
      </c>
      <c r="CI76" s="41" t="e">
        <f t="shared" si="67"/>
        <v>#REF!</v>
      </c>
      <c r="CJ76" s="41" t="e">
        <f t="shared" si="67"/>
        <v>#REF!</v>
      </c>
      <c r="CK76" s="41" t="e">
        <f t="shared" si="67"/>
        <v>#REF!</v>
      </c>
      <c r="CL76" s="41" t="e">
        <f t="shared" si="67"/>
        <v>#REF!</v>
      </c>
      <c r="CM76" s="41" t="e">
        <f t="shared" si="67"/>
        <v>#REF!</v>
      </c>
      <c r="CN76" s="41" t="e">
        <f t="shared" si="67"/>
        <v>#REF!</v>
      </c>
      <c r="CO76" s="41" t="e">
        <f t="shared" si="67"/>
        <v>#REF!</v>
      </c>
      <c r="CP76" s="41" t="e">
        <f t="shared" si="67"/>
        <v>#REF!</v>
      </c>
      <c r="CQ76" s="41" t="e">
        <f t="shared" si="63"/>
        <v>#REF!</v>
      </c>
      <c r="CR76" s="41" t="e">
        <f t="shared" si="63"/>
        <v>#REF!</v>
      </c>
      <c r="CS76" s="41" t="e">
        <f t="shared" si="63"/>
        <v>#REF!</v>
      </c>
      <c r="CT76" s="41" t="e">
        <f t="shared" si="63"/>
        <v>#REF!</v>
      </c>
      <c r="CU76" s="41" t="e">
        <f t="shared" si="63"/>
        <v>#REF!</v>
      </c>
      <c r="CV76" s="41" t="e">
        <f t="shared" si="63"/>
        <v>#REF!</v>
      </c>
      <c r="CW76" s="41" t="e">
        <f t="shared" si="63"/>
        <v>#REF!</v>
      </c>
      <c r="CX76" s="41" t="e">
        <f t="shared" si="63"/>
        <v>#REF!</v>
      </c>
      <c r="CY76" s="41" t="e">
        <f t="shared" si="63"/>
        <v>#REF!</v>
      </c>
      <c r="CZ76" s="41" t="e">
        <f t="shared" si="63"/>
        <v>#REF!</v>
      </c>
      <c r="DA76" s="41" t="e">
        <f t="shared" si="63"/>
        <v>#REF!</v>
      </c>
      <c r="DB76" s="41" t="e">
        <f t="shared" si="63"/>
        <v>#REF!</v>
      </c>
      <c r="DC76" s="41" t="e">
        <f t="shared" si="63"/>
        <v>#REF!</v>
      </c>
      <c r="DD76" s="41" t="e">
        <f t="shared" si="71"/>
        <v>#REF!</v>
      </c>
      <c r="DE76" s="41" t="e">
        <f t="shared" si="71"/>
        <v>#REF!</v>
      </c>
      <c r="DF76" s="41" t="e">
        <f t="shared" si="71"/>
        <v>#REF!</v>
      </c>
      <c r="DG76" s="41" t="e">
        <f t="shared" si="71"/>
        <v>#REF!</v>
      </c>
      <c r="DH76" s="41" t="e">
        <f t="shared" si="71"/>
        <v>#REF!</v>
      </c>
      <c r="DI76" s="41" t="e">
        <f t="shared" si="68"/>
        <v>#REF!</v>
      </c>
      <c r="DJ76" s="41" t="e">
        <f t="shared" si="68"/>
        <v>#REF!</v>
      </c>
      <c r="DK76" s="41" t="e">
        <f t="shared" si="68"/>
        <v>#REF!</v>
      </c>
      <c r="DL76" s="41" t="e">
        <f t="shared" si="68"/>
        <v>#REF!</v>
      </c>
      <c r="DM76" s="41" t="e">
        <f t="shared" si="68"/>
        <v>#REF!</v>
      </c>
      <c r="DN76" s="41" t="e">
        <f t="shared" si="68"/>
        <v>#REF!</v>
      </c>
      <c r="DO76" s="41" t="e">
        <f t="shared" si="68"/>
        <v>#REF!</v>
      </c>
      <c r="DP76" s="41" t="e">
        <f t="shared" si="68"/>
        <v>#REF!</v>
      </c>
      <c r="DQ76" s="41" t="e">
        <f t="shared" si="68"/>
        <v>#REF!</v>
      </c>
      <c r="DR76" s="41" t="e">
        <f t="shared" si="68"/>
        <v>#REF!</v>
      </c>
      <c r="DS76" s="41" t="e">
        <f t="shared" si="68"/>
        <v>#REF!</v>
      </c>
      <c r="DT76" s="41" t="e">
        <f t="shared" si="68"/>
        <v>#REF!</v>
      </c>
      <c r="DU76" s="41" t="e">
        <f t="shared" si="68"/>
        <v>#REF!</v>
      </c>
      <c r="DV76" s="41" t="e">
        <f t="shared" si="64"/>
        <v>#REF!</v>
      </c>
      <c r="DW76" s="41" t="e">
        <f t="shared" si="54"/>
        <v>#REF!</v>
      </c>
      <c r="DX76" s="41" t="e">
        <f t="shared" si="54"/>
        <v>#REF!</v>
      </c>
      <c r="DY76" s="41" t="e">
        <f t="shared" si="54"/>
        <v>#REF!</v>
      </c>
      <c r="DZ76" s="41" t="e">
        <f t="shared" si="54"/>
        <v>#REF!</v>
      </c>
      <c r="EA76" s="41" t="e">
        <f t="shared" si="54"/>
        <v>#REF!</v>
      </c>
      <c r="EB76" s="41" t="e">
        <f t="shared" si="54"/>
        <v>#REF!</v>
      </c>
      <c r="EC76" s="41" t="e">
        <f t="shared" si="54"/>
        <v>#REF!</v>
      </c>
      <c r="ED76" s="41" t="e">
        <f t="shared" si="54"/>
        <v>#REF!</v>
      </c>
      <c r="EE76" s="41" t="e">
        <f t="shared" si="54"/>
        <v>#REF!</v>
      </c>
      <c r="EF76" s="41" t="e">
        <f t="shared" si="54"/>
        <v>#REF!</v>
      </c>
      <c r="EG76" s="41" t="e">
        <f t="shared" si="54"/>
        <v>#REF!</v>
      </c>
      <c r="EH76" s="41" t="e">
        <f t="shared" si="54"/>
        <v>#REF!</v>
      </c>
      <c r="EI76" s="41" t="e">
        <f t="shared" si="54"/>
        <v>#REF!</v>
      </c>
      <c r="EJ76" s="41" t="e">
        <f t="shared" si="72"/>
        <v>#REF!</v>
      </c>
      <c r="EK76" s="41" t="e">
        <f t="shared" si="72"/>
        <v>#REF!</v>
      </c>
      <c r="EL76" s="41" t="e">
        <f t="shared" si="72"/>
        <v>#REF!</v>
      </c>
      <c r="EM76" s="41" t="e">
        <f t="shared" si="72"/>
        <v>#REF!</v>
      </c>
      <c r="EN76" s="41" t="e">
        <f t="shared" si="72"/>
        <v>#REF!</v>
      </c>
      <c r="EO76" s="41" t="e">
        <f t="shared" si="69"/>
        <v>#REF!</v>
      </c>
      <c r="EP76" s="41" t="e">
        <f t="shared" si="69"/>
        <v>#REF!</v>
      </c>
      <c r="EQ76" s="41" t="e">
        <f t="shared" si="69"/>
        <v>#REF!</v>
      </c>
      <c r="ER76" s="41" t="e">
        <f t="shared" si="69"/>
        <v>#REF!</v>
      </c>
      <c r="ES76" s="41" t="e">
        <f t="shared" si="69"/>
        <v>#REF!</v>
      </c>
      <c r="ET76" s="41" t="e">
        <f t="shared" si="69"/>
        <v>#REF!</v>
      </c>
      <c r="EU76" s="41" t="e">
        <f t="shared" si="69"/>
        <v>#REF!</v>
      </c>
      <c r="EV76" s="41" t="e">
        <f t="shared" si="69"/>
        <v>#REF!</v>
      </c>
      <c r="EW76" s="41" t="e">
        <f t="shared" si="69"/>
        <v>#REF!</v>
      </c>
      <c r="EX76" s="41" t="e">
        <f t="shared" si="69"/>
        <v>#REF!</v>
      </c>
      <c r="EY76" s="41" t="e">
        <f t="shared" si="69"/>
        <v>#REF!</v>
      </c>
      <c r="EZ76" s="41" t="e">
        <f t="shared" si="69"/>
        <v>#REF!</v>
      </c>
      <c r="FA76" s="41" t="e">
        <f t="shared" si="69"/>
        <v>#REF!</v>
      </c>
      <c r="FB76" s="41" t="e">
        <f t="shared" si="65"/>
        <v>#REF!</v>
      </c>
      <c r="FC76" s="41" t="e">
        <f t="shared" si="56"/>
        <v>#REF!</v>
      </c>
      <c r="FD76" s="41" t="e">
        <f t="shared" si="56"/>
        <v>#REF!</v>
      </c>
      <c r="FE76" s="41" t="e">
        <f t="shared" si="56"/>
        <v>#REF!</v>
      </c>
      <c r="FF76" s="41" t="e">
        <f t="shared" si="56"/>
        <v>#REF!</v>
      </c>
      <c r="FG76" s="41" t="e">
        <f t="shared" si="56"/>
        <v>#REF!</v>
      </c>
      <c r="FH76" s="41" t="e">
        <f t="shared" si="56"/>
        <v>#REF!</v>
      </c>
      <c r="FI76" s="41" t="e">
        <f t="shared" si="56"/>
        <v>#REF!</v>
      </c>
      <c r="FJ76" s="41" t="e">
        <f t="shared" si="56"/>
        <v>#REF!</v>
      </c>
      <c r="FK76" s="41" t="e">
        <f t="shared" si="56"/>
        <v>#REF!</v>
      </c>
      <c r="FL76" s="41" t="e">
        <f t="shared" si="56"/>
        <v>#REF!</v>
      </c>
      <c r="FM76" s="41" t="e">
        <f t="shared" si="56"/>
        <v>#REF!</v>
      </c>
      <c r="FN76" s="41" t="e">
        <f t="shared" si="56"/>
        <v>#REF!</v>
      </c>
      <c r="FO76" s="41" t="e">
        <f t="shared" si="56"/>
        <v>#REF!</v>
      </c>
      <c r="FP76" s="41" t="e">
        <f t="shared" si="73"/>
        <v>#REF!</v>
      </c>
      <c r="FQ76" s="41" t="e">
        <f t="shared" si="73"/>
        <v>#REF!</v>
      </c>
      <c r="FR76" s="41" t="e">
        <f t="shared" si="73"/>
        <v>#REF!</v>
      </c>
      <c r="FS76" s="41" t="e">
        <f t="shared" si="73"/>
        <v>#REF!</v>
      </c>
      <c r="FT76" s="41" t="e">
        <f t="shared" si="73"/>
        <v>#REF!</v>
      </c>
      <c r="FU76" s="41" t="e">
        <f t="shared" si="70"/>
        <v>#REF!</v>
      </c>
      <c r="FV76" s="41" t="e">
        <f t="shared" si="70"/>
        <v>#REF!</v>
      </c>
      <c r="FW76" s="41" t="e">
        <f t="shared" si="70"/>
        <v>#REF!</v>
      </c>
      <c r="FX76" s="41" t="e">
        <f t="shared" si="70"/>
        <v>#REF!</v>
      </c>
      <c r="FY76" s="41" t="e">
        <f t="shared" si="70"/>
        <v>#REF!</v>
      </c>
      <c r="FZ76" s="41" t="e">
        <f t="shared" si="70"/>
        <v>#REF!</v>
      </c>
      <c r="GA76" s="41" t="e">
        <f t="shared" si="70"/>
        <v>#REF!</v>
      </c>
      <c r="GB76" s="41" t="e">
        <f t="shared" si="70"/>
        <v>#REF!</v>
      </c>
      <c r="GC76" s="41" t="e">
        <f t="shared" si="70"/>
        <v>#REF!</v>
      </c>
      <c r="GD76" s="41" t="e">
        <f t="shared" si="70"/>
        <v>#REF!</v>
      </c>
      <c r="GE76" s="41" t="e">
        <f t="shared" si="70"/>
        <v>#REF!</v>
      </c>
      <c r="GF76" s="41" t="e">
        <f t="shared" si="70"/>
        <v>#REF!</v>
      </c>
      <c r="GG76" s="41" t="e">
        <f t="shared" si="70"/>
        <v>#REF!</v>
      </c>
      <c r="GH76" s="41" t="e">
        <f t="shared" si="66"/>
        <v>#REF!</v>
      </c>
      <c r="GI76" s="41" t="e">
        <f t="shared" si="58"/>
        <v>#REF!</v>
      </c>
      <c r="GJ76" s="41" t="e">
        <f t="shared" si="58"/>
        <v>#REF!</v>
      </c>
      <c r="GK76" s="41" t="e">
        <f t="shared" si="58"/>
        <v>#REF!</v>
      </c>
      <c r="GL76" s="41" t="e">
        <f t="shared" si="75"/>
        <v>#REF!</v>
      </c>
      <c r="GM76" s="41" t="e">
        <f t="shared" si="75"/>
        <v>#REF!</v>
      </c>
      <c r="GN76" s="41" t="e">
        <f t="shared" si="75"/>
        <v>#REF!</v>
      </c>
      <c r="GO76" s="41" t="e">
        <f t="shared" si="75"/>
        <v>#REF!</v>
      </c>
      <c r="GP76" s="41" t="e">
        <f t="shared" si="75"/>
        <v>#REF!</v>
      </c>
      <c r="GQ76" s="41" t="e">
        <f t="shared" si="75"/>
        <v>#REF!</v>
      </c>
      <c r="GR76" s="41" t="e">
        <f t="shared" si="75"/>
        <v>#REF!</v>
      </c>
      <c r="GS76" s="41" t="e">
        <f t="shared" si="75"/>
        <v>#REF!</v>
      </c>
      <c r="GT76" s="41" t="e">
        <f t="shared" si="75"/>
        <v>#REF!</v>
      </c>
      <c r="GU76" s="41" t="e">
        <f t="shared" si="75"/>
        <v>#REF!</v>
      </c>
      <c r="GV76" s="41" t="e">
        <f t="shared" si="75"/>
        <v>#REF!</v>
      </c>
      <c r="GW76" s="41" t="e">
        <f t="shared" si="75"/>
        <v>#REF!</v>
      </c>
      <c r="GX76" s="41" t="e">
        <f t="shared" si="75"/>
        <v>#REF!</v>
      </c>
      <c r="GY76" s="41" t="e">
        <f t="shared" si="59"/>
        <v>#REF!</v>
      </c>
      <c r="GZ76" s="41" t="e">
        <f t="shared" si="59"/>
        <v>#REF!</v>
      </c>
      <c r="HA76" s="41" t="e">
        <f t="shared" si="59"/>
        <v>#REF!</v>
      </c>
      <c r="HB76" s="41" t="e">
        <f t="shared" si="59"/>
        <v>#REF!</v>
      </c>
      <c r="HC76" s="41" t="e">
        <f t="shared" si="59"/>
        <v>#REF!</v>
      </c>
      <c r="HD76" s="41" t="e">
        <f t="shared" si="59"/>
        <v>#REF!</v>
      </c>
      <c r="HE76" s="41" t="e">
        <f t="shared" si="62"/>
        <v>#REF!</v>
      </c>
      <c r="HF76" s="41" t="e">
        <f t="shared" si="62"/>
        <v>#REF!</v>
      </c>
      <c r="HG76" s="41" t="e">
        <f t="shared" si="62"/>
        <v>#REF!</v>
      </c>
      <c r="HH76" s="41" t="e">
        <f t="shared" si="62"/>
        <v>#REF!</v>
      </c>
      <c r="HI76" s="41" t="e">
        <f t="shared" si="62"/>
        <v>#REF!</v>
      </c>
      <c r="HJ76" s="41" t="e">
        <f t="shared" si="62"/>
        <v>#REF!</v>
      </c>
    </row>
    <row r="77" spans="1:218" ht="14.4" x14ac:dyDescent="0.3">
      <c r="A77" s="42">
        <v>74</v>
      </c>
      <c r="B77" s="43" t="e">
        <f>'CMM3 - AUX CALC'!$BW$67</f>
        <v>#REF!</v>
      </c>
      <c r="BX77" s="41" t="e">
        <f>$B77/(_xlfn.SINGLE(PrazoConcessao)*12-BX$3+1)</f>
        <v>#REF!</v>
      </c>
      <c r="BY77" s="41" t="e">
        <f t="shared" si="74"/>
        <v>#REF!</v>
      </c>
      <c r="BZ77" s="41" t="e">
        <f t="shared" si="74"/>
        <v>#REF!</v>
      </c>
      <c r="CA77" s="41" t="e">
        <f t="shared" si="74"/>
        <v>#REF!</v>
      </c>
      <c r="CB77" s="41" t="e">
        <f t="shared" si="74"/>
        <v>#REF!</v>
      </c>
      <c r="CC77" s="41" t="e">
        <f t="shared" si="74"/>
        <v>#REF!</v>
      </c>
      <c r="CD77" s="41" t="e">
        <f t="shared" si="74"/>
        <v>#REF!</v>
      </c>
      <c r="CE77" s="41" t="e">
        <f t="shared" si="74"/>
        <v>#REF!</v>
      </c>
      <c r="CF77" s="41" t="e">
        <f t="shared" si="67"/>
        <v>#REF!</v>
      </c>
      <c r="CG77" s="41" t="e">
        <f t="shared" si="67"/>
        <v>#REF!</v>
      </c>
      <c r="CH77" s="41" t="e">
        <f t="shared" si="67"/>
        <v>#REF!</v>
      </c>
      <c r="CI77" s="41" t="e">
        <f t="shared" si="67"/>
        <v>#REF!</v>
      </c>
      <c r="CJ77" s="41" t="e">
        <f t="shared" si="67"/>
        <v>#REF!</v>
      </c>
      <c r="CK77" s="41" t="e">
        <f t="shared" si="67"/>
        <v>#REF!</v>
      </c>
      <c r="CL77" s="41" t="e">
        <f t="shared" si="67"/>
        <v>#REF!</v>
      </c>
      <c r="CM77" s="41" t="e">
        <f t="shared" si="67"/>
        <v>#REF!</v>
      </c>
      <c r="CN77" s="41" t="e">
        <f t="shared" si="67"/>
        <v>#REF!</v>
      </c>
      <c r="CO77" s="41" t="e">
        <f t="shared" si="67"/>
        <v>#REF!</v>
      </c>
      <c r="CP77" s="41" t="e">
        <f t="shared" si="67"/>
        <v>#REF!</v>
      </c>
      <c r="CQ77" s="41" t="e">
        <f t="shared" si="63"/>
        <v>#REF!</v>
      </c>
      <c r="CR77" s="41" t="e">
        <f t="shared" si="63"/>
        <v>#REF!</v>
      </c>
      <c r="CS77" s="41" t="e">
        <f t="shared" si="63"/>
        <v>#REF!</v>
      </c>
      <c r="CT77" s="41" t="e">
        <f t="shared" si="63"/>
        <v>#REF!</v>
      </c>
      <c r="CU77" s="41" t="e">
        <f t="shared" si="63"/>
        <v>#REF!</v>
      </c>
      <c r="CV77" s="41" t="e">
        <f t="shared" si="63"/>
        <v>#REF!</v>
      </c>
      <c r="CW77" s="41" t="e">
        <f t="shared" si="63"/>
        <v>#REF!</v>
      </c>
      <c r="CX77" s="41" t="e">
        <f t="shared" si="63"/>
        <v>#REF!</v>
      </c>
      <c r="CY77" s="41" t="e">
        <f t="shared" si="63"/>
        <v>#REF!</v>
      </c>
      <c r="CZ77" s="41" t="e">
        <f t="shared" si="63"/>
        <v>#REF!</v>
      </c>
      <c r="DA77" s="41" t="e">
        <f t="shared" si="63"/>
        <v>#REF!</v>
      </c>
      <c r="DB77" s="41" t="e">
        <f t="shared" si="63"/>
        <v>#REF!</v>
      </c>
      <c r="DC77" s="41" t="e">
        <f t="shared" si="63"/>
        <v>#REF!</v>
      </c>
      <c r="DD77" s="41" t="e">
        <f t="shared" si="71"/>
        <v>#REF!</v>
      </c>
      <c r="DE77" s="41" t="e">
        <f t="shared" si="71"/>
        <v>#REF!</v>
      </c>
      <c r="DF77" s="41" t="e">
        <f t="shared" si="71"/>
        <v>#REF!</v>
      </c>
      <c r="DG77" s="41" t="e">
        <f t="shared" si="71"/>
        <v>#REF!</v>
      </c>
      <c r="DH77" s="41" t="e">
        <f t="shared" si="71"/>
        <v>#REF!</v>
      </c>
      <c r="DI77" s="41" t="e">
        <f t="shared" si="68"/>
        <v>#REF!</v>
      </c>
      <c r="DJ77" s="41" t="e">
        <f t="shared" si="68"/>
        <v>#REF!</v>
      </c>
      <c r="DK77" s="41" t="e">
        <f t="shared" si="68"/>
        <v>#REF!</v>
      </c>
      <c r="DL77" s="41" t="e">
        <f t="shared" si="68"/>
        <v>#REF!</v>
      </c>
      <c r="DM77" s="41" t="e">
        <f t="shared" si="68"/>
        <v>#REF!</v>
      </c>
      <c r="DN77" s="41" t="e">
        <f t="shared" si="68"/>
        <v>#REF!</v>
      </c>
      <c r="DO77" s="41" t="e">
        <f t="shared" si="68"/>
        <v>#REF!</v>
      </c>
      <c r="DP77" s="41" t="e">
        <f t="shared" si="68"/>
        <v>#REF!</v>
      </c>
      <c r="DQ77" s="41" t="e">
        <f t="shared" si="68"/>
        <v>#REF!</v>
      </c>
      <c r="DR77" s="41" t="e">
        <f t="shared" si="68"/>
        <v>#REF!</v>
      </c>
      <c r="DS77" s="41" t="e">
        <f t="shared" si="68"/>
        <v>#REF!</v>
      </c>
      <c r="DT77" s="41" t="e">
        <f t="shared" si="68"/>
        <v>#REF!</v>
      </c>
      <c r="DU77" s="41" t="e">
        <f t="shared" si="68"/>
        <v>#REF!</v>
      </c>
      <c r="DV77" s="41" t="e">
        <f t="shared" si="64"/>
        <v>#REF!</v>
      </c>
      <c r="DW77" s="41" t="e">
        <f t="shared" si="54"/>
        <v>#REF!</v>
      </c>
      <c r="DX77" s="41" t="e">
        <f t="shared" si="54"/>
        <v>#REF!</v>
      </c>
      <c r="DY77" s="41" t="e">
        <f t="shared" si="54"/>
        <v>#REF!</v>
      </c>
      <c r="DZ77" s="41" t="e">
        <f t="shared" si="54"/>
        <v>#REF!</v>
      </c>
      <c r="EA77" s="41" t="e">
        <f t="shared" si="54"/>
        <v>#REF!</v>
      </c>
      <c r="EB77" s="41" t="e">
        <f t="shared" si="54"/>
        <v>#REF!</v>
      </c>
      <c r="EC77" s="41" t="e">
        <f t="shared" si="54"/>
        <v>#REF!</v>
      </c>
      <c r="ED77" s="41" t="e">
        <f t="shared" si="54"/>
        <v>#REF!</v>
      </c>
      <c r="EE77" s="41" t="e">
        <f t="shared" si="54"/>
        <v>#REF!</v>
      </c>
      <c r="EF77" s="41" t="e">
        <f t="shared" si="54"/>
        <v>#REF!</v>
      </c>
      <c r="EG77" s="41" t="e">
        <f t="shared" si="54"/>
        <v>#REF!</v>
      </c>
      <c r="EH77" s="41" t="e">
        <f t="shared" si="54"/>
        <v>#REF!</v>
      </c>
      <c r="EI77" s="41" t="e">
        <f t="shared" si="54"/>
        <v>#REF!</v>
      </c>
      <c r="EJ77" s="41" t="e">
        <f t="shared" si="72"/>
        <v>#REF!</v>
      </c>
      <c r="EK77" s="41" t="e">
        <f t="shared" si="72"/>
        <v>#REF!</v>
      </c>
      <c r="EL77" s="41" t="e">
        <f t="shared" si="72"/>
        <v>#REF!</v>
      </c>
      <c r="EM77" s="41" t="e">
        <f t="shared" si="72"/>
        <v>#REF!</v>
      </c>
      <c r="EN77" s="41" t="e">
        <f t="shared" si="72"/>
        <v>#REF!</v>
      </c>
      <c r="EO77" s="41" t="e">
        <f t="shared" si="69"/>
        <v>#REF!</v>
      </c>
      <c r="EP77" s="41" t="e">
        <f t="shared" si="69"/>
        <v>#REF!</v>
      </c>
      <c r="EQ77" s="41" t="e">
        <f t="shared" si="69"/>
        <v>#REF!</v>
      </c>
      <c r="ER77" s="41" t="e">
        <f t="shared" si="69"/>
        <v>#REF!</v>
      </c>
      <c r="ES77" s="41" t="e">
        <f t="shared" si="69"/>
        <v>#REF!</v>
      </c>
      <c r="ET77" s="41" t="e">
        <f t="shared" si="69"/>
        <v>#REF!</v>
      </c>
      <c r="EU77" s="41" t="e">
        <f t="shared" si="69"/>
        <v>#REF!</v>
      </c>
      <c r="EV77" s="41" t="e">
        <f t="shared" si="69"/>
        <v>#REF!</v>
      </c>
      <c r="EW77" s="41" t="e">
        <f t="shared" si="69"/>
        <v>#REF!</v>
      </c>
      <c r="EX77" s="41" t="e">
        <f t="shared" si="69"/>
        <v>#REF!</v>
      </c>
      <c r="EY77" s="41" t="e">
        <f t="shared" si="69"/>
        <v>#REF!</v>
      </c>
      <c r="EZ77" s="41" t="e">
        <f t="shared" si="69"/>
        <v>#REF!</v>
      </c>
      <c r="FA77" s="41" t="e">
        <f t="shared" si="69"/>
        <v>#REF!</v>
      </c>
      <c r="FB77" s="41" t="e">
        <f t="shared" si="65"/>
        <v>#REF!</v>
      </c>
      <c r="FC77" s="41" t="e">
        <f t="shared" si="56"/>
        <v>#REF!</v>
      </c>
      <c r="FD77" s="41" t="e">
        <f t="shared" si="56"/>
        <v>#REF!</v>
      </c>
      <c r="FE77" s="41" t="e">
        <f t="shared" si="56"/>
        <v>#REF!</v>
      </c>
      <c r="FF77" s="41" t="e">
        <f t="shared" si="56"/>
        <v>#REF!</v>
      </c>
      <c r="FG77" s="41" t="e">
        <f t="shared" si="56"/>
        <v>#REF!</v>
      </c>
      <c r="FH77" s="41" t="e">
        <f t="shared" si="56"/>
        <v>#REF!</v>
      </c>
      <c r="FI77" s="41" t="e">
        <f t="shared" si="56"/>
        <v>#REF!</v>
      </c>
      <c r="FJ77" s="41" t="e">
        <f t="shared" si="56"/>
        <v>#REF!</v>
      </c>
      <c r="FK77" s="41" t="e">
        <f t="shared" si="56"/>
        <v>#REF!</v>
      </c>
      <c r="FL77" s="41" t="e">
        <f t="shared" si="56"/>
        <v>#REF!</v>
      </c>
      <c r="FM77" s="41" t="e">
        <f t="shared" si="56"/>
        <v>#REF!</v>
      </c>
      <c r="FN77" s="41" t="e">
        <f t="shared" si="56"/>
        <v>#REF!</v>
      </c>
      <c r="FO77" s="41" t="e">
        <f t="shared" si="56"/>
        <v>#REF!</v>
      </c>
      <c r="FP77" s="41" t="e">
        <f t="shared" si="73"/>
        <v>#REF!</v>
      </c>
      <c r="FQ77" s="41" t="e">
        <f t="shared" si="73"/>
        <v>#REF!</v>
      </c>
      <c r="FR77" s="41" t="e">
        <f t="shared" si="73"/>
        <v>#REF!</v>
      </c>
      <c r="FS77" s="41" t="e">
        <f t="shared" si="73"/>
        <v>#REF!</v>
      </c>
      <c r="FT77" s="41" t="e">
        <f t="shared" si="73"/>
        <v>#REF!</v>
      </c>
      <c r="FU77" s="41" t="e">
        <f t="shared" si="70"/>
        <v>#REF!</v>
      </c>
      <c r="FV77" s="41" t="e">
        <f t="shared" si="70"/>
        <v>#REF!</v>
      </c>
      <c r="FW77" s="41" t="e">
        <f t="shared" si="70"/>
        <v>#REF!</v>
      </c>
      <c r="FX77" s="41" t="e">
        <f t="shared" si="70"/>
        <v>#REF!</v>
      </c>
      <c r="FY77" s="41" t="e">
        <f t="shared" si="70"/>
        <v>#REF!</v>
      </c>
      <c r="FZ77" s="41" t="e">
        <f t="shared" si="70"/>
        <v>#REF!</v>
      </c>
      <c r="GA77" s="41" t="e">
        <f t="shared" si="70"/>
        <v>#REF!</v>
      </c>
      <c r="GB77" s="41" t="e">
        <f t="shared" si="70"/>
        <v>#REF!</v>
      </c>
      <c r="GC77" s="41" t="e">
        <f t="shared" si="70"/>
        <v>#REF!</v>
      </c>
      <c r="GD77" s="41" t="e">
        <f t="shared" si="70"/>
        <v>#REF!</v>
      </c>
      <c r="GE77" s="41" t="e">
        <f t="shared" si="70"/>
        <v>#REF!</v>
      </c>
      <c r="GF77" s="41" t="e">
        <f t="shared" si="70"/>
        <v>#REF!</v>
      </c>
      <c r="GG77" s="41" t="e">
        <f t="shared" si="70"/>
        <v>#REF!</v>
      </c>
      <c r="GH77" s="41" t="e">
        <f t="shared" si="66"/>
        <v>#REF!</v>
      </c>
      <c r="GI77" s="41" t="e">
        <f t="shared" si="58"/>
        <v>#REF!</v>
      </c>
      <c r="GJ77" s="41" t="e">
        <f t="shared" si="58"/>
        <v>#REF!</v>
      </c>
      <c r="GK77" s="41" t="e">
        <f t="shared" si="58"/>
        <v>#REF!</v>
      </c>
      <c r="GL77" s="41" t="e">
        <f t="shared" si="75"/>
        <v>#REF!</v>
      </c>
      <c r="GM77" s="41" t="e">
        <f t="shared" si="75"/>
        <v>#REF!</v>
      </c>
      <c r="GN77" s="41" t="e">
        <f t="shared" si="75"/>
        <v>#REF!</v>
      </c>
      <c r="GO77" s="41" t="e">
        <f t="shared" si="75"/>
        <v>#REF!</v>
      </c>
      <c r="GP77" s="41" t="e">
        <f t="shared" si="75"/>
        <v>#REF!</v>
      </c>
      <c r="GQ77" s="41" t="e">
        <f t="shared" si="75"/>
        <v>#REF!</v>
      </c>
      <c r="GR77" s="41" t="e">
        <f t="shared" si="75"/>
        <v>#REF!</v>
      </c>
      <c r="GS77" s="41" t="e">
        <f t="shared" si="75"/>
        <v>#REF!</v>
      </c>
      <c r="GT77" s="41" t="e">
        <f t="shared" si="75"/>
        <v>#REF!</v>
      </c>
      <c r="GU77" s="41" t="e">
        <f t="shared" si="75"/>
        <v>#REF!</v>
      </c>
      <c r="GV77" s="41" t="e">
        <f t="shared" si="75"/>
        <v>#REF!</v>
      </c>
      <c r="GW77" s="41" t="e">
        <f t="shared" si="75"/>
        <v>#REF!</v>
      </c>
      <c r="GX77" s="41" t="e">
        <f t="shared" si="75"/>
        <v>#REF!</v>
      </c>
      <c r="GY77" s="41" t="e">
        <f t="shared" si="59"/>
        <v>#REF!</v>
      </c>
      <c r="GZ77" s="41" t="e">
        <f t="shared" si="59"/>
        <v>#REF!</v>
      </c>
      <c r="HA77" s="41" t="e">
        <f t="shared" si="59"/>
        <v>#REF!</v>
      </c>
      <c r="HB77" s="41" t="e">
        <f t="shared" si="59"/>
        <v>#REF!</v>
      </c>
      <c r="HC77" s="41" t="e">
        <f t="shared" si="59"/>
        <v>#REF!</v>
      </c>
      <c r="HD77" s="41" t="e">
        <f t="shared" si="59"/>
        <v>#REF!</v>
      </c>
      <c r="HE77" s="41" t="e">
        <f t="shared" si="62"/>
        <v>#REF!</v>
      </c>
      <c r="HF77" s="41" t="e">
        <f t="shared" si="62"/>
        <v>#REF!</v>
      </c>
      <c r="HG77" s="41" t="e">
        <f t="shared" si="62"/>
        <v>#REF!</v>
      </c>
      <c r="HH77" s="41" t="e">
        <f t="shared" si="62"/>
        <v>#REF!</v>
      </c>
      <c r="HI77" s="41" t="e">
        <f t="shared" si="62"/>
        <v>#REF!</v>
      </c>
      <c r="HJ77" s="41" t="e">
        <f t="shared" si="62"/>
        <v>#REF!</v>
      </c>
    </row>
    <row r="78" spans="1:218" ht="14.4" x14ac:dyDescent="0.3">
      <c r="A78" s="42">
        <v>75</v>
      </c>
      <c r="B78" s="43" t="e">
        <f>'CMM3 - AUX CALC'!$BX$67</f>
        <v>#REF!</v>
      </c>
      <c r="BY78" s="41" t="e">
        <f>$B78/(_xlfn.SINGLE(PrazoConcessao)*12-BY$3+1)</f>
        <v>#REF!</v>
      </c>
      <c r="BZ78" s="41" t="e">
        <f t="shared" si="74"/>
        <v>#REF!</v>
      </c>
      <c r="CA78" s="41" t="e">
        <f t="shared" si="74"/>
        <v>#REF!</v>
      </c>
      <c r="CB78" s="41" t="e">
        <f t="shared" si="74"/>
        <v>#REF!</v>
      </c>
      <c r="CC78" s="41" t="e">
        <f t="shared" si="74"/>
        <v>#REF!</v>
      </c>
      <c r="CD78" s="41" t="e">
        <f t="shared" si="74"/>
        <v>#REF!</v>
      </c>
      <c r="CE78" s="41" t="e">
        <f t="shared" si="74"/>
        <v>#REF!</v>
      </c>
      <c r="CF78" s="41" t="e">
        <f t="shared" si="67"/>
        <v>#REF!</v>
      </c>
      <c r="CG78" s="41" t="e">
        <f t="shared" si="67"/>
        <v>#REF!</v>
      </c>
      <c r="CH78" s="41" t="e">
        <f t="shared" si="67"/>
        <v>#REF!</v>
      </c>
      <c r="CI78" s="41" t="e">
        <f t="shared" si="67"/>
        <v>#REF!</v>
      </c>
      <c r="CJ78" s="41" t="e">
        <f t="shared" si="67"/>
        <v>#REF!</v>
      </c>
      <c r="CK78" s="41" t="e">
        <f t="shared" si="67"/>
        <v>#REF!</v>
      </c>
      <c r="CL78" s="41" t="e">
        <f t="shared" si="67"/>
        <v>#REF!</v>
      </c>
      <c r="CM78" s="41" t="e">
        <f t="shared" si="67"/>
        <v>#REF!</v>
      </c>
      <c r="CN78" s="41" t="e">
        <f t="shared" si="67"/>
        <v>#REF!</v>
      </c>
      <c r="CO78" s="41" t="e">
        <f t="shared" si="67"/>
        <v>#REF!</v>
      </c>
      <c r="CP78" s="41" t="e">
        <f t="shared" si="67"/>
        <v>#REF!</v>
      </c>
      <c r="CQ78" s="41" t="e">
        <f t="shared" si="63"/>
        <v>#REF!</v>
      </c>
      <c r="CR78" s="41" t="e">
        <f t="shared" si="63"/>
        <v>#REF!</v>
      </c>
      <c r="CS78" s="41" t="e">
        <f t="shared" si="63"/>
        <v>#REF!</v>
      </c>
      <c r="CT78" s="41" t="e">
        <f t="shared" si="63"/>
        <v>#REF!</v>
      </c>
      <c r="CU78" s="41" t="e">
        <f t="shared" si="63"/>
        <v>#REF!</v>
      </c>
      <c r="CV78" s="41" t="e">
        <f t="shared" si="63"/>
        <v>#REF!</v>
      </c>
      <c r="CW78" s="41" t="e">
        <f t="shared" si="63"/>
        <v>#REF!</v>
      </c>
      <c r="CX78" s="41" t="e">
        <f t="shared" si="63"/>
        <v>#REF!</v>
      </c>
      <c r="CY78" s="41" t="e">
        <f t="shared" si="63"/>
        <v>#REF!</v>
      </c>
      <c r="CZ78" s="41" t="e">
        <f t="shared" si="63"/>
        <v>#REF!</v>
      </c>
      <c r="DA78" s="41" t="e">
        <f t="shared" si="63"/>
        <v>#REF!</v>
      </c>
      <c r="DB78" s="41" t="e">
        <f t="shared" si="63"/>
        <v>#REF!</v>
      </c>
      <c r="DC78" s="41" t="e">
        <f t="shared" si="63"/>
        <v>#REF!</v>
      </c>
      <c r="DD78" s="41" t="e">
        <f t="shared" si="71"/>
        <v>#REF!</v>
      </c>
      <c r="DE78" s="41" t="e">
        <f t="shared" si="71"/>
        <v>#REF!</v>
      </c>
      <c r="DF78" s="41" t="e">
        <f t="shared" si="71"/>
        <v>#REF!</v>
      </c>
      <c r="DG78" s="41" t="e">
        <f t="shared" si="71"/>
        <v>#REF!</v>
      </c>
      <c r="DH78" s="41" t="e">
        <f t="shared" si="71"/>
        <v>#REF!</v>
      </c>
      <c r="DI78" s="41" t="e">
        <f t="shared" si="68"/>
        <v>#REF!</v>
      </c>
      <c r="DJ78" s="41" t="e">
        <f t="shared" si="68"/>
        <v>#REF!</v>
      </c>
      <c r="DK78" s="41" t="e">
        <f t="shared" si="68"/>
        <v>#REF!</v>
      </c>
      <c r="DL78" s="41" t="e">
        <f t="shared" si="68"/>
        <v>#REF!</v>
      </c>
      <c r="DM78" s="41" t="e">
        <f t="shared" si="68"/>
        <v>#REF!</v>
      </c>
      <c r="DN78" s="41" t="e">
        <f t="shared" si="68"/>
        <v>#REF!</v>
      </c>
      <c r="DO78" s="41" t="e">
        <f t="shared" si="68"/>
        <v>#REF!</v>
      </c>
      <c r="DP78" s="41" t="e">
        <f t="shared" si="68"/>
        <v>#REF!</v>
      </c>
      <c r="DQ78" s="41" t="e">
        <f t="shared" si="68"/>
        <v>#REF!</v>
      </c>
      <c r="DR78" s="41" t="e">
        <f t="shared" si="68"/>
        <v>#REF!</v>
      </c>
      <c r="DS78" s="41" t="e">
        <f t="shared" si="68"/>
        <v>#REF!</v>
      </c>
      <c r="DT78" s="41" t="e">
        <f t="shared" si="68"/>
        <v>#REF!</v>
      </c>
      <c r="DU78" s="41" t="e">
        <f t="shared" si="68"/>
        <v>#REF!</v>
      </c>
      <c r="DV78" s="41" t="e">
        <f t="shared" si="64"/>
        <v>#REF!</v>
      </c>
      <c r="DW78" s="41" t="e">
        <f t="shared" si="54"/>
        <v>#REF!</v>
      </c>
      <c r="DX78" s="41" t="e">
        <f t="shared" si="54"/>
        <v>#REF!</v>
      </c>
      <c r="DY78" s="41" t="e">
        <f t="shared" si="54"/>
        <v>#REF!</v>
      </c>
      <c r="DZ78" s="41" t="e">
        <f t="shared" si="54"/>
        <v>#REF!</v>
      </c>
      <c r="EA78" s="41" t="e">
        <f t="shared" si="54"/>
        <v>#REF!</v>
      </c>
      <c r="EB78" s="41" t="e">
        <f t="shared" si="54"/>
        <v>#REF!</v>
      </c>
      <c r="EC78" s="41" t="e">
        <f t="shared" si="54"/>
        <v>#REF!</v>
      </c>
      <c r="ED78" s="41" t="e">
        <f t="shared" si="54"/>
        <v>#REF!</v>
      </c>
      <c r="EE78" s="41" t="e">
        <f t="shared" si="54"/>
        <v>#REF!</v>
      </c>
      <c r="EF78" s="41" t="e">
        <f t="shared" si="54"/>
        <v>#REF!</v>
      </c>
      <c r="EG78" s="41" t="e">
        <f t="shared" si="54"/>
        <v>#REF!</v>
      </c>
      <c r="EH78" s="41" t="e">
        <f t="shared" si="54"/>
        <v>#REF!</v>
      </c>
      <c r="EI78" s="41" t="e">
        <f t="shared" si="54"/>
        <v>#REF!</v>
      </c>
      <c r="EJ78" s="41" t="e">
        <f t="shared" si="72"/>
        <v>#REF!</v>
      </c>
      <c r="EK78" s="41" t="e">
        <f t="shared" si="72"/>
        <v>#REF!</v>
      </c>
      <c r="EL78" s="41" t="e">
        <f t="shared" si="72"/>
        <v>#REF!</v>
      </c>
      <c r="EM78" s="41" t="e">
        <f t="shared" si="72"/>
        <v>#REF!</v>
      </c>
      <c r="EN78" s="41" t="e">
        <f t="shared" si="72"/>
        <v>#REF!</v>
      </c>
      <c r="EO78" s="41" t="e">
        <f t="shared" si="69"/>
        <v>#REF!</v>
      </c>
      <c r="EP78" s="41" t="e">
        <f t="shared" si="69"/>
        <v>#REF!</v>
      </c>
      <c r="EQ78" s="41" t="e">
        <f t="shared" si="69"/>
        <v>#REF!</v>
      </c>
      <c r="ER78" s="41" t="e">
        <f t="shared" si="69"/>
        <v>#REF!</v>
      </c>
      <c r="ES78" s="41" t="e">
        <f t="shared" si="69"/>
        <v>#REF!</v>
      </c>
      <c r="ET78" s="41" t="e">
        <f t="shared" si="69"/>
        <v>#REF!</v>
      </c>
      <c r="EU78" s="41" t="e">
        <f t="shared" si="69"/>
        <v>#REF!</v>
      </c>
      <c r="EV78" s="41" t="e">
        <f t="shared" si="69"/>
        <v>#REF!</v>
      </c>
      <c r="EW78" s="41" t="e">
        <f t="shared" si="69"/>
        <v>#REF!</v>
      </c>
      <c r="EX78" s="41" t="e">
        <f t="shared" si="69"/>
        <v>#REF!</v>
      </c>
      <c r="EY78" s="41" t="e">
        <f t="shared" si="69"/>
        <v>#REF!</v>
      </c>
      <c r="EZ78" s="41" t="e">
        <f t="shared" si="69"/>
        <v>#REF!</v>
      </c>
      <c r="FA78" s="41" t="e">
        <f t="shared" si="69"/>
        <v>#REF!</v>
      </c>
      <c r="FB78" s="41" t="e">
        <f t="shared" si="65"/>
        <v>#REF!</v>
      </c>
      <c r="FC78" s="41" t="e">
        <f t="shared" si="56"/>
        <v>#REF!</v>
      </c>
      <c r="FD78" s="41" t="e">
        <f t="shared" si="56"/>
        <v>#REF!</v>
      </c>
      <c r="FE78" s="41" t="e">
        <f t="shared" si="56"/>
        <v>#REF!</v>
      </c>
      <c r="FF78" s="41" t="e">
        <f t="shared" si="56"/>
        <v>#REF!</v>
      </c>
      <c r="FG78" s="41" t="e">
        <f t="shared" si="56"/>
        <v>#REF!</v>
      </c>
      <c r="FH78" s="41" t="e">
        <f t="shared" si="56"/>
        <v>#REF!</v>
      </c>
      <c r="FI78" s="41" t="e">
        <f t="shared" si="56"/>
        <v>#REF!</v>
      </c>
      <c r="FJ78" s="41" t="e">
        <f t="shared" si="56"/>
        <v>#REF!</v>
      </c>
      <c r="FK78" s="41" t="e">
        <f t="shared" si="56"/>
        <v>#REF!</v>
      </c>
      <c r="FL78" s="41" t="e">
        <f t="shared" si="56"/>
        <v>#REF!</v>
      </c>
      <c r="FM78" s="41" t="e">
        <f t="shared" si="56"/>
        <v>#REF!</v>
      </c>
      <c r="FN78" s="41" t="e">
        <f t="shared" si="56"/>
        <v>#REF!</v>
      </c>
      <c r="FO78" s="41" t="e">
        <f t="shared" si="56"/>
        <v>#REF!</v>
      </c>
      <c r="FP78" s="41" t="e">
        <f t="shared" si="73"/>
        <v>#REF!</v>
      </c>
      <c r="FQ78" s="41" t="e">
        <f t="shared" si="73"/>
        <v>#REF!</v>
      </c>
      <c r="FR78" s="41" t="e">
        <f t="shared" si="73"/>
        <v>#REF!</v>
      </c>
      <c r="FS78" s="41" t="e">
        <f t="shared" si="73"/>
        <v>#REF!</v>
      </c>
      <c r="FT78" s="41" t="e">
        <f t="shared" si="73"/>
        <v>#REF!</v>
      </c>
      <c r="FU78" s="41" t="e">
        <f t="shared" si="70"/>
        <v>#REF!</v>
      </c>
      <c r="FV78" s="41" t="e">
        <f t="shared" si="70"/>
        <v>#REF!</v>
      </c>
      <c r="FW78" s="41" t="e">
        <f t="shared" si="70"/>
        <v>#REF!</v>
      </c>
      <c r="FX78" s="41" t="e">
        <f t="shared" si="70"/>
        <v>#REF!</v>
      </c>
      <c r="FY78" s="41" t="e">
        <f t="shared" si="70"/>
        <v>#REF!</v>
      </c>
      <c r="FZ78" s="41" t="e">
        <f t="shared" si="70"/>
        <v>#REF!</v>
      </c>
      <c r="GA78" s="41" t="e">
        <f t="shared" si="70"/>
        <v>#REF!</v>
      </c>
      <c r="GB78" s="41" t="e">
        <f t="shared" si="70"/>
        <v>#REF!</v>
      </c>
      <c r="GC78" s="41" t="e">
        <f t="shared" si="70"/>
        <v>#REF!</v>
      </c>
      <c r="GD78" s="41" t="e">
        <f t="shared" si="70"/>
        <v>#REF!</v>
      </c>
      <c r="GE78" s="41" t="e">
        <f t="shared" si="70"/>
        <v>#REF!</v>
      </c>
      <c r="GF78" s="41" t="e">
        <f t="shared" si="70"/>
        <v>#REF!</v>
      </c>
      <c r="GG78" s="41" t="e">
        <f t="shared" si="70"/>
        <v>#REF!</v>
      </c>
      <c r="GH78" s="41" t="e">
        <f t="shared" si="66"/>
        <v>#REF!</v>
      </c>
      <c r="GI78" s="41" t="e">
        <f t="shared" si="58"/>
        <v>#REF!</v>
      </c>
      <c r="GJ78" s="41" t="e">
        <f t="shared" si="58"/>
        <v>#REF!</v>
      </c>
      <c r="GK78" s="41" t="e">
        <f t="shared" si="58"/>
        <v>#REF!</v>
      </c>
      <c r="GL78" s="41" t="e">
        <f t="shared" si="75"/>
        <v>#REF!</v>
      </c>
      <c r="GM78" s="41" t="e">
        <f t="shared" si="75"/>
        <v>#REF!</v>
      </c>
      <c r="GN78" s="41" t="e">
        <f t="shared" si="75"/>
        <v>#REF!</v>
      </c>
      <c r="GO78" s="41" t="e">
        <f t="shared" si="75"/>
        <v>#REF!</v>
      </c>
      <c r="GP78" s="41" t="e">
        <f t="shared" si="75"/>
        <v>#REF!</v>
      </c>
      <c r="GQ78" s="41" t="e">
        <f t="shared" si="75"/>
        <v>#REF!</v>
      </c>
      <c r="GR78" s="41" t="e">
        <f t="shared" si="75"/>
        <v>#REF!</v>
      </c>
      <c r="GS78" s="41" t="e">
        <f t="shared" si="75"/>
        <v>#REF!</v>
      </c>
      <c r="GT78" s="41" t="e">
        <f t="shared" si="75"/>
        <v>#REF!</v>
      </c>
      <c r="GU78" s="41" t="e">
        <f t="shared" si="75"/>
        <v>#REF!</v>
      </c>
      <c r="GV78" s="41" t="e">
        <f t="shared" si="75"/>
        <v>#REF!</v>
      </c>
      <c r="GW78" s="41" t="e">
        <f t="shared" si="75"/>
        <v>#REF!</v>
      </c>
      <c r="GX78" s="41" t="e">
        <f t="shared" si="75"/>
        <v>#REF!</v>
      </c>
      <c r="GY78" s="41" t="e">
        <f t="shared" si="59"/>
        <v>#REF!</v>
      </c>
      <c r="GZ78" s="41" t="e">
        <f t="shared" si="59"/>
        <v>#REF!</v>
      </c>
      <c r="HA78" s="41" t="e">
        <f t="shared" si="59"/>
        <v>#REF!</v>
      </c>
      <c r="HB78" s="41" t="e">
        <f t="shared" si="59"/>
        <v>#REF!</v>
      </c>
      <c r="HC78" s="41" t="e">
        <f t="shared" si="59"/>
        <v>#REF!</v>
      </c>
      <c r="HD78" s="41" t="e">
        <f t="shared" si="59"/>
        <v>#REF!</v>
      </c>
      <c r="HE78" s="41" t="e">
        <f t="shared" si="62"/>
        <v>#REF!</v>
      </c>
      <c r="HF78" s="41" t="e">
        <f t="shared" si="62"/>
        <v>#REF!</v>
      </c>
      <c r="HG78" s="41" t="e">
        <f t="shared" si="62"/>
        <v>#REF!</v>
      </c>
      <c r="HH78" s="41" t="e">
        <f t="shared" si="62"/>
        <v>#REF!</v>
      </c>
      <c r="HI78" s="41" t="e">
        <f t="shared" si="62"/>
        <v>#REF!</v>
      </c>
      <c r="HJ78" s="41" t="e">
        <f t="shared" si="62"/>
        <v>#REF!</v>
      </c>
    </row>
    <row r="79" spans="1:218" ht="14.4" x14ac:dyDescent="0.3">
      <c r="A79" s="42">
        <v>76</v>
      </c>
      <c r="B79" s="43" t="e">
        <f>'CMM3 - AUX CALC'!$BY$67</f>
        <v>#REF!</v>
      </c>
      <c r="BZ79" s="41" t="e">
        <f>$B79/(_xlfn.SINGLE(PrazoConcessao)*12-BZ$3+1)</f>
        <v>#REF!</v>
      </c>
      <c r="CA79" s="41" t="e">
        <f t="shared" si="74"/>
        <v>#REF!</v>
      </c>
      <c r="CB79" s="41" t="e">
        <f t="shared" si="74"/>
        <v>#REF!</v>
      </c>
      <c r="CC79" s="41" t="e">
        <f t="shared" si="74"/>
        <v>#REF!</v>
      </c>
      <c r="CD79" s="41" t="e">
        <f t="shared" si="74"/>
        <v>#REF!</v>
      </c>
      <c r="CE79" s="41" t="e">
        <f t="shared" si="74"/>
        <v>#REF!</v>
      </c>
      <c r="CF79" s="41" t="e">
        <f t="shared" si="67"/>
        <v>#REF!</v>
      </c>
      <c r="CG79" s="41" t="e">
        <f t="shared" si="67"/>
        <v>#REF!</v>
      </c>
      <c r="CH79" s="41" t="e">
        <f t="shared" si="67"/>
        <v>#REF!</v>
      </c>
      <c r="CI79" s="41" t="e">
        <f t="shared" si="67"/>
        <v>#REF!</v>
      </c>
      <c r="CJ79" s="41" t="e">
        <f t="shared" si="67"/>
        <v>#REF!</v>
      </c>
      <c r="CK79" s="41" t="e">
        <f t="shared" si="67"/>
        <v>#REF!</v>
      </c>
      <c r="CL79" s="41" t="e">
        <f t="shared" si="67"/>
        <v>#REF!</v>
      </c>
      <c r="CM79" s="41" t="e">
        <f t="shared" si="67"/>
        <v>#REF!</v>
      </c>
      <c r="CN79" s="41" t="e">
        <f t="shared" si="67"/>
        <v>#REF!</v>
      </c>
      <c r="CO79" s="41" t="e">
        <f t="shared" si="67"/>
        <v>#REF!</v>
      </c>
      <c r="CP79" s="41" t="e">
        <f t="shared" si="67"/>
        <v>#REF!</v>
      </c>
      <c r="CQ79" s="41" t="e">
        <f t="shared" si="63"/>
        <v>#REF!</v>
      </c>
      <c r="CR79" s="41" t="e">
        <f t="shared" si="63"/>
        <v>#REF!</v>
      </c>
      <c r="CS79" s="41" t="e">
        <f t="shared" si="63"/>
        <v>#REF!</v>
      </c>
      <c r="CT79" s="41" t="e">
        <f t="shared" si="63"/>
        <v>#REF!</v>
      </c>
      <c r="CU79" s="41" t="e">
        <f t="shared" si="63"/>
        <v>#REF!</v>
      </c>
      <c r="CV79" s="41" t="e">
        <f t="shared" si="63"/>
        <v>#REF!</v>
      </c>
      <c r="CW79" s="41" t="e">
        <f t="shared" si="63"/>
        <v>#REF!</v>
      </c>
      <c r="CX79" s="41" t="e">
        <f t="shared" si="63"/>
        <v>#REF!</v>
      </c>
      <c r="CY79" s="41" t="e">
        <f t="shared" si="63"/>
        <v>#REF!</v>
      </c>
      <c r="CZ79" s="41" t="e">
        <f t="shared" si="63"/>
        <v>#REF!</v>
      </c>
      <c r="DA79" s="41" t="e">
        <f t="shared" si="63"/>
        <v>#REF!</v>
      </c>
      <c r="DB79" s="41" t="e">
        <f t="shared" si="63"/>
        <v>#REF!</v>
      </c>
      <c r="DC79" s="41" t="e">
        <f t="shared" si="63"/>
        <v>#REF!</v>
      </c>
      <c r="DD79" s="41" t="e">
        <f t="shared" si="71"/>
        <v>#REF!</v>
      </c>
      <c r="DE79" s="41" t="e">
        <f t="shared" si="71"/>
        <v>#REF!</v>
      </c>
      <c r="DF79" s="41" t="e">
        <f t="shared" si="71"/>
        <v>#REF!</v>
      </c>
      <c r="DG79" s="41" t="e">
        <f t="shared" si="71"/>
        <v>#REF!</v>
      </c>
      <c r="DH79" s="41" t="e">
        <f t="shared" si="71"/>
        <v>#REF!</v>
      </c>
      <c r="DI79" s="41" t="e">
        <f t="shared" si="68"/>
        <v>#REF!</v>
      </c>
      <c r="DJ79" s="41" t="e">
        <f t="shared" si="68"/>
        <v>#REF!</v>
      </c>
      <c r="DK79" s="41" t="e">
        <f t="shared" si="68"/>
        <v>#REF!</v>
      </c>
      <c r="DL79" s="41" t="e">
        <f t="shared" si="68"/>
        <v>#REF!</v>
      </c>
      <c r="DM79" s="41" t="e">
        <f t="shared" si="68"/>
        <v>#REF!</v>
      </c>
      <c r="DN79" s="41" t="e">
        <f t="shared" si="68"/>
        <v>#REF!</v>
      </c>
      <c r="DO79" s="41" t="e">
        <f t="shared" si="68"/>
        <v>#REF!</v>
      </c>
      <c r="DP79" s="41" t="e">
        <f t="shared" si="68"/>
        <v>#REF!</v>
      </c>
      <c r="DQ79" s="41" t="e">
        <f t="shared" si="68"/>
        <v>#REF!</v>
      </c>
      <c r="DR79" s="41" t="e">
        <f t="shared" si="68"/>
        <v>#REF!</v>
      </c>
      <c r="DS79" s="41" t="e">
        <f t="shared" si="68"/>
        <v>#REF!</v>
      </c>
      <c r="DT79" s="41" t="e">
        <f t="shared" si="68"/>
        <v>#REF!</v>
      </c>
      <c r="DU79" s="41" t="e">
        <f t="shared" si="68"/>
        <v>#REF!</v>
      </c>
      <c r="DV79" s="41" t="e">
        <f t="shared" si="64"/>
        <v>#REF!</v>
      </c>
      <c r="DW79" s="41" t="e">
        <f t="shared" si="54"/>
        <v>#REF!</v>
      </c>
      <c r="DX79" s="41" t="e">
        <f t="shared" si="54"/>
        <v>#REF!</v>
      </c>
      <c r="DY79" s="41" t="e">
        <f t="shared" si="54"/>
        <v>#REF!</v>
      </c>
      <c r="DZ79" s="41" t="e">
        <f t="shared" si="54"/>
        <v>#REF!</v>
      </c>
      <c r="EA79" s="41" t="e">
        <f t="shared" si="54"/>
        <v>#REF!</v>
      </c>
      <c r="EB79" s="41" t="e">
        <f t="shared" si="54"/>
        <v>#REF!</v>
      </c>
      <c r="EC79" s="41" t="e">
        <f t="shared" si="54"/>
        <v>#REF!</v>
      </c>
      <c r="ED79" s="41" t="e">
        <f t="shared" si="54"/>
        <v>#REF!</v>
      </c>
      <c r="EE79" s="41" t="e">
        <f t="shared" si="54"/>
        <v>#REF!</v>
      </c>
      <c r="EF79" s="41" t="e">
        <f t="shared" si="54"/>
        <v>#REF!</v>
      </c>
      <c r="EG79" s="41" t="e">
        <f t="shared" si="54"/>
        <v>#REF!</v>
      </c>
      <c r="EH79" s="41" t="e">
        <f t="shared" si="54"/>
        <v>#REF!</v>
      </c>
      <c r="EI79" s="41" t="e">
        <f t="shared" si="54"/>
        <v>#REF!</v>
      </c>
      <c r="EJ79" s="41" t="e">
        <f t="shared" si="72"/>
        <v>#REF!</v>
      </c>
      <c r="EK79" s="41" t="e">
        <f t="shared" si="72"/>
        <v>#REF!</v>
      </c>
      <c r="EL79" s="41" t="e">
        <f t="shared" si="72"/>
        <v>#REF!</v>
      </c>
      <c r="EM79" s="41" t="e">
        <f t="shared" si="72"/>
        <v>#REF!</v>
      </c>
      <c r="EN79" s="41" t="e">
        <f t="shared" si="72"/>
        <v>#REF!</v>
      </c>
      <c r="EO79" s="41" t="e">
        <f t="shared" si="69"/>
        <v>#REF!</v>
      </c>
      <c r="EP79" s="41" t="e">
        <f t="shared" si="69"/>
        <v>#REF!</v>
      </c>
      <c r="EQ79" s="41" t="e">
        <f t="shared" si="69"/>
        <v>#REF!</v>
      </c>
      <c r="ER79" s="41" t="e">
        <f t="shared" si="69"/>
        <v>#REF!</v>
      </c>
      <c r="ES79" s="41" t="e">
        <f t="shared" si="69"/>
        <v>#REF!</v>
      </c>
      <c r="ET79" s="41" t="e">
        <f t="shared" si="69"/>
        <v>#REF!</v>
      </c>
      <c r="EU79" s="41" t="e">
        <f t="shared" si="69"/>
        <v>#REF!</v>
      </c>
      <c r="EV79" s="41" t="e">
        <f t="shared" si="69"/>
        <v>#REF!</v>
      </c>
      <c r="EW79" s="41" t="e">
        <f t="shared" si="69"/>
        <v>#REF!</v>
      </c>
      <c r="EX79" s="41" t="e">
        <f t="shared" si="69"/>
        <v>#REF!</v>
      </c>
      <c r="EY79" s="41" t="e">
        <f t="shared" si="69"/>
        <v>#REF!</v>
      </c>
      <c r="EZ79" s="41" t="e">
        <f t="shared" si="69"/>
        <v>#REF!</v>
      </c>
      <c r="FA79" s="41" t="e">
        <f t="shared" si="69"/>
        <v>#REF!</v>
      </c>
      <c r="FB79" s="41" t="e">
        <f t="shared" si="65"/>
        <v>#REF!</v>
      </c>
      <c r="FC79" s="41" t="e">
        <f t="shared" si="56"/>
        <v>#REF!</v>
      </c>
      <c r="FD79" s="41" t="e">
        <f t="shared" si="56"/>
        <v>#REF!</v>
      </c>
      <c r="FE79" s="41" t="e">
        <f t="shared" si="56"/>
        <v>#REF!</v>
      </c>
      <c r="FF79" s="41" t="e">
        <f t="shared" si="56"/>
        <v>#REF!</v>
      </c>
      <c r="FG79" s="41" t="e">
        <f t="shared" si="56"/>
        <v>#REF!</v>
      </c>
      <c r="FH79" s="41" t="e">
        <f t="shared" si="56"/>
        <v>#REF!</v>
      </c>
      <c r="FI79" s="41" t="e">
        <f t="shared" si="56"/>
        <v>#REF!</v>
      </c>
      <c r="FJ79" s="41" t="e">
        <f t="shared" si="56"/>
        <v>#REF!</v>
      </c>
      <c r="FK79" s="41" t="e">
        <f t="shared" si="56"/>
        <v>#REF!</v>
      </c>
      <c r="FL79" s="41" t="e">
        <f t="shared" si="56"/>
        <v>#REF!</v>
      </c>
      <c r="FM79" s="41" t="e">
        <f t="shared" si="56"/>
        <v>#REF!</v>
      </c>
      <c r="FN79" s="41" t="e">
        <f t="shared" si="56"/>
        <v>#REF!</v>
      </c>
      <c r="FO79" s="41" t="e">
        <f t="shared" si="56"/>
        <v>#REF!</v>
      </c>
      <c r="FP79" s="41" t="e">
        <f t="shared" si="73"/>
        <v>#REF!</v>
      </c>
      <c r="FQ79" s="41" t="e">
        <f t="shared" si="73"/>
        <v>#REF!</v>
      </c>
      <c r="FR79" s="41" t="e">
        <f t="shared" si="73"/>
        <v>#REF!</v>
      </c>
      <c r="FS79" s="41" t="e">
        <f t="shared" si="73"/>
        <v>#REF!</v>
      </c>
      <c r="FT79" s="41" t="e">
        <f t="shared" si="73"/>
        <v>#REF!</v>
      </c>
      <c r="FU79" s="41" t="e">
        <f t="shared" si="70"/>
        <v>#REF!</v>
      </c>
      <c r="FV79" s="41" t="e">
        <f t="shared" si="70"/>
        <v>#REF!</v>
      </c>
      <c r="FW79" s="41" t="e">
        <f t="shared" si="70"/>
        <v>#REF!</v>
      </c>
      <c r="FX79" s="41" t="e">
        <f t="shared" si="70"/>
        <v>#REF!</v>
      </c>
      <c r="FY79" s="41" t="e">
        <f t="shared" si="70"/>
        <v>#REF!</v>
      </c>
      <c r="FZ79" s="41" t="e">
        <f t="shared" si="70"/>
        <v>#REF!</v>
      </c>
      <c r="GA79" s="41" t="e">
        <f t="shared" si="70"/>
        <v>#REF!</v>
      </c>
      <c r="GB79" s="41" t="e">
        <f t="shared" si="70"/>
        <v>#REF!</v>
      </c>
      <c r="GC79" s="41" t="e">
        <f t="shared" si="70"/>
        <v>#REF!</v>
      </c>
      <c r="GD79" s="41" t="e">
        <f t="shared" si="70"/>
        <v>#REF!</v>
      </c>
      <c r="GE79" s="41" t="e">
        <f t="shared" si="70"/>
        <v>#REF!</v>
      </c>
      <c r="GF79" s="41" t="e">
        <f t="shared" si="70"/>
        <v>#REF!</v>
      </c>
      <c r="GG79" s="41" t="e">
        <f t="shared" si="70"/>
        <v>#REF!</v>
      </c>
      <c r="GH79" s="41" t="e">
        <f t="shared" si="66"/>
        <v>#REF!</v>
      </c>
      <c r="GI79" s="41" t="e">
        <f t="shared" si="58"/>
        <v>#REF!</v>
      </c>
      <c r="GJ79" s="41" t="e">
        <f t="shared" si="58"/>
        <v>#REF!</v>
      </c>
      <c r="GK79" s="41" t="e">
        <f t="shared" si="58"/>
        <v>#REF!</v>
      </c>
      <c r="GL79" s="41" t="e">
        <f t="shared" si="75"/>
        <v>#REF!</v>
      </c>
      <c r="GM79" s="41" t="e">
        <f t="shared" si="75"/>
        <v>#REF!</v>
      </c>
      <c r="GN79" s="41" t="e">
        <f t="shared" si="75"/>
        <v>#REF!</v>
      </c>
      <c r="GO79" s="41" t="e">
        <f t="shared" si="75"/>
        <v>#REF!</v>
      </c>
      <c r="GP79" s="41" t="e">
        <f t="shared" si="75"/>
        <v>#REF!</v>
      </c>
      <c r="GQ79" s="41" t="e">
        <f t="shared" si="75"/>
        <v>#REF!</v>
      </c>
      <c r="GR79" s="41" t="e">
        <f t="shared" si="75"/>
        <v>#REF!</v>
      </c>
      <c r="GS79" s="41" t="e">
        <f t="shared" si="75"/>
        <v>#REF!</v>
      </c>
      <c r="GT79" s="41" t="e">
        <f t="shared" si="75"/>
        <v>#REF!</v>
      </c>
      <c r="GU79" s="41" t="e">
        <f t="shared" si="75"/>
        <v>#REF!</v>
      </c>
      <c r="GV79" s="41" t="e">
        <f t="shared" si="75"/>
        <v>#REF!</v>
      </c>
      <c r="GW79" s="41" t="e">
        <f t="shared" si="75"/>
        <v>#REF!</v>
      </c>
      <c r="GX79" s="41" t="e">
        <f t="shared" si="75"/>
        <v>#REF!</v>
      </c>
      <c r="GY79" s="41" t="e">
        <f t="shared" si="59"/>
        <v>#REF!</v>
      </c>
      <c r="GZ79" s="41" t="e">
        <f t="shared" si="59"/>
        <v>#REF!</v>
      </c>
      <c r="HA79" s="41" t="e">
        <f t="shared" si="59"/>
        <v>#REF!</v>
      </c>
      <c r="HB79" s="41" t="e">
        <f t="shared" si="59"/>
        <v>#REF!</v>
      </c>
      <c r="HC79" s="41" t="e">
        <f t="shared" si="59"/>
        <v>#REF!</v>
      </c>
      <c r="HD79" s="41" t="e">
        <f t="shared" si="59"/>
        <v>#REF!</v>
      </c>
      <c r="HE79" s="41" t="e">
        <f t="shared" si="62"/>
        <v>#REF!</v>
      </c>
      <c r="HF79" s="41" t="e">
        <f t="shared" si="62"/>
        <v>#REF!</v>
      </c>
      <c r="HG79" s="41" t="e">
        <f t="shared" si="62"/>
        <v>#REF!</v>
      </c>
      <c r="HH79" s="41" t="e">
        <f t="shared" si="62"/>
        <v>#REF!</v>
      </c>
      <c r="HI79" s="41" t="e">
        <f t="shared" si="62"/>
        <v>#REF!</v>
      </c>
      <c r="HJ79" s="41" t="e">
        <f t="shared" si="62"/>
        <v>#REF!</v>
      </c>
    </row>
    <row r="80" spans="1:218" ht="14.4" x14ac:dyDescent="0.3">
      <c r="A80" s="42">
        <v>77</v>
      </c>
      <c r="B80" s="43" t="e">
        <f>'CMM3 - AUX CALC'!$BZ$67</f>
        <v>#REF!</v>
      </c>
      <c r="CA80" s="41" t="e">
        <f>$B80/(_xlfn.SINGLE(PrazoConcessao)*12-CA$3+1)</f>
        <v>#REF!</v>
      </c>
      <c r="CB80" s="41" t="e">
        <f t="shared" si="74"/>
        <v>#REF!</v>
      </c>
      <c r="CC80" s="41" t="e">
        <f t="shared" si="74"/>
        <v>#REF!</v>
      </c>
      <c r="CD80" s="41" t="e">
        <f t="shared" si="74"/>
        <v>#REF!</v>
      </c>
      <c r="CE80" s="41" t="e">
        <f t="shared" si="74"/>
        <v>#REF!</v>
      </c>
      <c r="CF80" s="41" t="e">
        <f t="shared" si="67"/>
        <v>#REF!</v>
      </c>
      <c r="CG80" s="41" t="e">
        <f t="shared" si="67"/>
        <v>#REF!</v>
      </c>
      <c r="CH80" s="41" t="e">
        <f t="shared" si="67"/>
        <v>#REF!</v>
      </c>
      <c r="CI80" s="41" t="e">
        <f t="shared" si="67"/>
        <v>#REF!</v>
      </c>
      <c r="CJ80" s="41" t="e">
        <f t="shared" si="67"/>
        <v>#REF!</v>
      </c>
      <c r="CK80" s="41" t="e">
        <f t="shared" si="67"/>
        <v>#REF!</v>
      </c>
      <c r="CL80" s="41" t="e">
        <f t="shared" si="67"/>
        <v>#REF!</v>
      </c>
      <c r="CM80" s="41" t="e">
        <f t="shared" si="67"/>
        <v>#REF!</v>
      </c>
      <c r="CN80" s="41" t="e">
        <f t="shared" si="67"/>
        <v>#REF!</v>
      </c>
      <c r="CO80" s="41" t="e">
        <f t="shared" si="67"/>
        <v>#REF!</v>
      </c>
      <c r="CP80" s="41" t="e">
        <f t="shared" si="67"/>
        <v>#REF!</v>
      </c>
      <c r="CQ80" s="41" t="e">
        <f t="shared" si="63"/>
        <v>#REF!</v>
      </c>
      <c r="CR80" s="41" t="e">
        <f t="shared" si="63"/>
        <v>#REF!</v>
      </c>
      <c r="CS80" s="41" t="e">
        <f t="shared" si="63"/>
        <v>#REF!</v>
      </c>
      <c r="CT80" s="41" t="e">
        <f t="shared" si="63"/>
        <v>#REF!</v>
      </c>
      <c r="CU80" s="41" t="e">
        <f t="shared" si="63"/>
        <v>#REF!</v>
      </c>
      <c r="CV80" s="41" t="e">
        <f t="shared" si="63"/>
        <v>#REF!</v>
      </c>
      <c r="CW80" s="41" t="e">
        <f t="shared" si="63"/>
        <v>#REF!</v>
      </c>
      <c r="CX80" s="41" t="e">
        <f t="shared" si="63"/>
        <v>#REF!</v>
      </c>
      <c r="CY80" s="41" t="e">
        <f t="shared" si="63"/>
        <v>#REF!</v>
      </c>
      <c r="CZ80" s="41" t="e">
        <f t="shared" si="63"/>
        <v>#REF!</v>
      </c>
      <c r="DA80" s="41" t="e">
        <f t="shared" si="63"/>
        <v>#REF!</v>
      </c>
      <c r="DB80" s="41" t="e">
        <f t="shared" si="63"/>
        <v>#REF!</v>
      </c>
      <c r="DC80" s="41" t="e">
        <f t="shared" si="63"/>
        <v>#REF!</v>
      </c>
      <c r="DD80" s="41" t="e">
        <f t="shared" si="71"/>
        <v>#REF!</v>
      </c>
      <c r="DE80" s="41" t="e">
        <f t="shared" si="71"/>
        <v>#REF!</v>
      </c>
      <c r="DF80" s="41" t="e">
        <f t="shared" si="71"/>
        <v>#REF!</v>
      </c>
      <c r="DG80" s="41" t="e">
        <f t="shared" si="71"/>
        <v>#REF!</v>
      </c>
      <c r="DH80" s="41" t="e">
        <f t="shared" si="71"/>
        <v>#REF!</v>
      </c>
      <c r="DI80" s="41" t="e">
        <f t="shared" si="68"/>
        <v>#REF!</v>
      </c>
      <c r="DJ80" s="41" t="e">
        <f t="shared" si="68"/>
        <v>#REF!</v>
      </c>
      <c r="DK80" s="41" t="e">
        <f t="shared" si="68"/>
        <v>#REF!</v>
      </c>
      <c r="DL80" s="41" t="e">
        <f t="shared" si="68"/>
        <v>#REF!</v>
      </c>
      <c r="DM80" s="41" t="e">
        <f t="shared" si="68"/>
        <v>#REF!</v>
      </c>
      <c r="DN80" s="41" t="e">
        <f t="shared" si="68"/>
        <v>#REF!</v>
      </c>
      <c r="DO80" s="41" t="e">
        <f t="shared" si="68"/>
        <v>#REF!</v>
      </c>
      <c r="DP80" s="41" t="e">
        <f t="shared" si="68"/>
        <v>#REF!</v>
      </c>
      <c r="DQ80" s="41" t="e">
        <f t="shared" si="68"/>
        <v>#REF!</v>
      </c>
      <c r="DR80" s="41" t="e">
        <f t="shared" si="68"/>
        <v>#REF!</v>
      </c>
      <c r="DS80" s="41" t="e">
        <f t="shared" si="68"/>
        <v>#REF!</v>
      </c>
      <c r="DT80" s="41" t="e">
        <f t="shared" si="68"/>
        <v>#REF!</v>
      </c>
      <c r="DU80" s="41" t="e">
        <f t="shared" si="68"/>
        <v>#REF!</v>
      </c>
      <c r="DV80" s="41" t="e">
        <f t="shared" si="64"/>
        <v>#REF!</v>
      </c>
      <c r="DW80" s="41" t="e">
        <f t="shared" si="54"/>
        <v>#REF!</v>
      </c>
      <c r="DX80" s="41" t="e">
        <f t="shared" si="54"/>
        <v>#REF!</v>
      </c>
      <c r="DY80" s="41" t="e">
        <f t="shared" si="54"/>
        <v>#REF!</v>
      </c>
      <c r="DZ80" s="41" t="e">
        <f t="shared" si="54"/>
        <v>#REF!</v>
      </c>
      <c r="EA80" s="41" t="e">
        <f t="shared" si="54"/>
        <v>#REF!</v>
      </c>
      <c r="EB80" s="41" t="e">
        <f t="shared" si="54"/>
        <v>#REF!</v>
      </c>
      <c r="EC80" s="41" t="e">
        <f t="shared" si="54"/>
        <v>#REF!</v>
      </c>
      <c r="ED80" s="41" t="e">
        <f t="shared" si="54"/>
        <v>#REF!</v>
      </c>
      <c r="EE80" s="41" t="e">
        <f t="shared" si="54"/>
        <v>#REF!</v>
      </c>
      <c r="EF80" s="41" t="e">
        <f t="shared" si="54"/>
        <v>#REF!</v>
      </c>
      <c r="EG80" s="41" t="e">
        <f t="shared" si="54"/>
        <v>#REF!</v>
      </c>
      <c r="EH80" s="41" t="e">
        <f t="shared" si="54"/>
        <v>#REF!</v>
      </c>
      <c r="EI80" s="41" t="e">
        <f t="shared" si="54"/>
        <v>#REF!</v>
      </c>
      <c r="EJ80" s="41" t="e">
        <f t="shared" si="72"/>
        <v>#REF!</v>
      </c>
      <c r="EK80" s="41" t="e">
        <f t="shared" si="72"/>
        <v>#REF!</v>
      </c>
      <c r="EL80" s="41" t="e">
        <f t="shared" si="72"/>
        <v>#REF!</v>
      </c>
      <c r="EM80" s="41" t="e">
        <f t="shared" si="72"/>
        <v>#REF!</v>
      </c>
      <c r="EN80" s="41" t="e">
        <f t="shared" si="72"/>
        <v>#REF!</v>
      </c>
      <c r="EO80" s="41" t="e">
        <f t="shared" si="69"/>
        <v>#REF!</v>
      </c>
      <c r="EP80" s="41" t="e">
        <f t="shared" si="69"/>
        <v>#REF!</v>
      </c>
      <c r="EQ80" s="41" t="e">
        <f t="shared" si="69"/>
        <v>#REF!</v>
      </c>
      <c r="ER80" s="41" t="e">
        <f t="shared" si="69"/>
        <v>#REF!</v>
      </c>
      <c r="ES80" s="41" t="e">
        <f t="shared" si="69"/>
        <v>#REF!</v>
      </c>
      <c r="ET80" s="41" t="e">
        <f t="shared" si="69"/>
        <v>#REF!</v>
      </c>
      <c r="EU80" s="41" t="e">
        <f t="shared" si="69"/>
        <v>#REF!</v>
      </c>
      <c r="EV80" s="41" t="e">
        <f t="shared" si="69"/>
        <v>#REF!</v>
      </c>
      <c r="EW80" s="41" t="e">
        <f t="shared" si="69"/>
        <v>#REF!</v>
      </c>
      <c r="EX80" s="41" t="e">
        <f t="shared" si="69"/>
        <v>#REF!</v>
      </c>
      <c r="EY80" s="41" t="e">
        <f t="shared" si="69"/>
        <v>#REF!</v>
      </c>
      <c r="EZ80" s="41" t="e">
        <f t="shared" si="69"/>
        <v>#REF!</v>
      </c>
      <c r="FA80" s="41" t="e">
        <f t="shared" si="69"/>
        <v>#REF!</v>
      </c>
      <c r="FB80" s="41" t="e">
        <f t="shared" si="65"/>
        <v>#REF!</v>
      </c>
      <c r="FC80" s="41" t="e">
        <f t="shared" si="56"/>
        <v>#REF!</v>
      </c>
      <c r="FD80" s="41" t="e">
        <f t="shared" si="56"/>
        <v>#REF!</v>
      </c>
      <c r="FE80" s="41" t="e">
        <f t="shared" si="56"/>
        <v>#REF!</v>
      </c>
      <c r="FF80" s="41" t="e">
        <f t="shared" si="56"/>
        <v>#REF!</v>
      </c>
      <c r="FG80" s="41" t="e">
        <f t="shared" si="56"/>
        <v>#REF!</v>
      </c>
      <c r="FH80" s="41" t="e">
        <f t="shared" si="56"/>
        <v>#REF!</v>
      </c>
      <c r="FI80" s="41" t="e">
        <f t="shared" si="56"/>
        <v>#REF!</v>
      </c>
      <c r="FJ80" s="41" t="e">
        <f t="shared" si="56"/>
        <v>#REF!</v>
      </c>
      <c r="FK80" s="41" t="e">
        <f t="shared" si="56"/>
        <v>#REF!</v>
      </c>
      <c r="FL80" s="41" t="e">
        <f t="shared" si="56"/>
        <v>#REF!</v>
      </c>
      <c r="FM80" s="41" t="e">
        <f t="shared" si="56"/>
        <v>#REF!</v>
      </c>
      <c r="FN80" s="41" t="e">
        <f t="shared" si="56"/>
        <v>#REF!</v>
      </c>
      <c r="FO80" s="41" t="e">
        <f t="shared" si="56"/>
        <v>#REF!</v>
      </c>
      <c r="FP80" s="41" t="e">
        <f t="shared" si="73"/>
        <v>#REF!</v>
      </c>
      <c r="FQ80" s="41" t="e">
        <f t="shared" si="73"/>
        <v>#REF!</v>
      </c>
      <c r="FR80" s="41" t="e">
        <f t="shared" si="73"/>
        <v>#REF!</v>
      </c>
      <c r="FS80" s="41" t="e">
        <f t="shared" si="73"/>
        <v>#REF!</v>
      </c>
      <c r="FT80" s="41" t="e">
        <f t="shared" si="73"/>
        <v>#REF!</v>
      </c>
      <c r="FU80" s="41" t="e">
        <f t="shared" si="70"/>
        <v>#REF!</v>
      </c>
      <c r="FV80" s="41" t="e">
        <f t="shared" si="70"/>
        <v>#REF!</v>
      </c>
      <c r="FW80" s="41" t="e">
        <f t="shared" si="70"/>
        <v>#REF!</v>
      </c>
      <c r="FX80" s="41" t="e">
        <f t="shared" si="70"/>
        <v>#REF!</v>
      </c>
      <c r="FY80" s="41" t="e">
        <f t="shared" si="70"/>
        <v>#REF!</v>
      </c>
      <c r="FZ80" s="41" t="e">
        <f t="shared" si="70"/>
        <v>#REF!</v>
      </c>
      <c r="GA80" s="41" t="e">
        <f t="shared" si="70"/>
        <v>#REF!</v>
      </c>
      <c r="GB80" s="41" t="e">
        <f t="shared" si="70"/>
        <v>#REF!</v>
      </c>
      <c r="GC80" s="41" t="e">
        <f t="shared" si="70"/>
        <v>#REF!</v>
      </c>
      <c r="GD80" s="41" t="e">
        <f t="shared" si="70"/>
        <v>#REF!</v>
      </c>
      <c r="GE80" s="41" t="e">
        <f t="shared" si="70"/>
        <v>#REF!</v>
      </c>
      <c r="GF80" s="41" t="e">
        <f t="shared" si="70"/>
        <v>#REF!</v>
      </c>
      <c r="GG80" s="41" t="e">
        <f t="shared" si="70"/>
        <v>#REF!</v>
      </c>
      <c r="GH80" s="41" t="e">
        <f t="shared" si="66"/>
        <v>#REF!</v>
      </c>
      <c r="GI80" s="41" t="e">
        <f t="shared" si="58"/>
        <v>#REF!</v>
      </c>
      <c r="GJ80" s="41" t="e">
        <f t="shared" si="58"/>
        <v>#REF!</v>
      </c>
      <c r="GK80" s="41" t="e">
        <f t="shared" si="58"/>
        <v>#REF!</v>
      </c>
      <c r="GL80" s="41" t="e">
        <f t="shared" si="75"/>
        <v>#REF!</v>
      </c>
      <c r="GM80" s="41" t="e">
        <f t="shared" si="75"/>
        <v>#REF!</v>
      </c>
      <c r="GN80" s="41" t="e">
        <f t="shared" si="75"/>
        <v>#REF!</v>
      </c>
      <c r="GO80" s="41" t="e">
        <f t="shared" si="75"/>
        <v>#REF!</v>
      </c>
      <c r="GP80" s="41" t="e">
        <f t="shared" si="75"/>
        <v>#REF!</v>
      </c>
      <c r="GQ80" s="41" t="e">
        <f t="shared" si="75"/>
        <v>#REF!</v>
      </c>
      <c r="GR80" s="41" t="e">
        <f t="shared" si="75"/>
        <v>#REF!</v>
      </c>
      <c r="GS80" s="41" t="e">
        <f t="shared" si="75"/>
        <v>#REF!</v>
      </c>
      <c r="GT80" s="41" t="e">
        <f t="shared" si="75"/>
        <v>#REF!</v>
      </c>
      <c r="GU80" s="41" t="e">
        <f t="shared" si="75"/>
        <v>#REF!</v>
      </c>
      <c r="GV80" s="41" t="e">
        <f t="shared" si="75"/>
        <v>#REF!</v>
      </c>
      <c r="GW80" s="41" t="e">
        <f t="shared" si="75"/>
        <v>#REF!</v>
      </c>
      <c r="GX80" s="41" t="e">
        <f t="shared" si="75"/>
        <v>#REF!</v>
      </c>
      <c r="GY80" s="41" t="e">
        <f t="shared" si="59"/>
        <v>#REF!</v>
      </c>
      <c r="GZ80" s="41" t="e">
        <f t="shared" si="59"/>
        <v>#REF!</v>
      </c>
      <c r="HA80" s="41" t="e">
        <f t="shared" si="59"/>
        <v>#REF!</v>
      </c>
      <c r="HB80" s="41" t="e">
        <f t="shared" si="59"/>
        <v>#REF!</v>
      </c>
      <c r="HC80" s="41" t="e">
        <f t="shared" si="59"/>
        <v>#REF!</v>
      </c>
      <c r="HD80" s="41" t="e">
        <f t="shared" si="59"/>
        <v>#REF!</v>
      </c>
      <c r="HE80" s="41" t="e">
        <f t="shared" si="62"/>
        <v>#REF!</v>
      </c>
      <c r="HF80" s="41" t="e">
        <f t="shared" si="62"/>
        <v>#REF!</v>
      </c>
      <c r="HG80" s="41" t="e">
        <f t="shared" si="62"/>
        <v>#REF!</v>
      </c>
      <c r="HH80" s="41" t="e">
        <f t="shared" si="62"/>
        <v>#REF!</v>
      </c>
      <c r="HI80" s="41" t="e">
        <f t="shared" si="62"/>
        <v>#REF!</v>
      </c>
      <c r="HJ80" s="41" t="e">
        <f t="shared" si="62"/>
        <v>#REF!</v>
      </c>
    </row>
    <row r="81" spans="1:218" ht="14.4" x14ac:dyDescent="0.3">
      <c r="A81" s="42">
        <v>78</v>
      </c>
      <c r="B81" s="43" t="e">
        <f>'CMM3 - AUX CALC'!$CA$67</f>
        <v>#REF!</v>
      </c>
      <c r="CB81" s="41" t="e">
        <f>$B81/(_xlfn.SINGLE(PrazoConcessao)*12-CB$3+1)</f>
        <v>#REF!</v>
      </c>
      <c r="CC81" s="41" t="e">
        <f t="shared" si="74"/>
        <v>#REF!</v>
      </c>
      <c r="CD81" s="41" t="e">
        <f t="shared" si="74"/>
        <v>#REF!</v>
      </c>
      <c r="CE81" s="41" t="e">
        <f t="shared" si="74"/>
        <v>#REF!</v>
      </c>
      <c r="CF81" s="41" t="e">
        <f t="shared" si="67"/>
        <v>#REF!</v>
      </c>
      <c r="CG81" s="41" t="e">
        <f t="shared" si="67"/>
        <v>#REF!</v>
      </c>
      <c r="CH81" s="41" t="e">
        <f t="shared" si="67"/>
        <v>#REF!</v>
      </c>
      <c r="CI81" s="41" t="e">
        <f t="shared" si="67"/>
        <v>#REF!</v>
      </c>
      <c r="CJ81" s="41" t="e">
        <f t="shared" si="67"/>
        <v>#REF!</v>
      </c>
      <c r="CK81" s="41" t="e">
        <f t="shared" si="67"/>
        <v>#REF!</v>
      </c>
      <c r="CL81" s="41" t="e">
        <f t="shared" si="67"/>
        <v>#REF!</v>
      </c>
      <c r="CM81" s="41" t="e">
        <f t="shared" si="67"/>
        <v>#REF!</v>
      </c>
      <c r="CN81" s="41" t="e">
        <f t="shared" si="67"/>
        <v>#REF!</v>
      </c>
      <c r="CO81" s="41" t="e">
        <f t="shared" si="67"/>
        <v>#REF!</v>
      </c>
      <c r="CP81" s="41" t="e">
        <f t="shared" si="67"/>
        <v>#REF!</v>
      </c>
      <c r="CQ81" s="41" t="e">
        <f t="shared" si="63"/>
        <v>#REF!</v>
      </c>
      <c r="CR81" s="41" t="e">
        <f t="shared" si="63"/>
        <v>#REF!</v>
      </c>
      <c r="CS81" s="41" t="e">
        <f t="shared" si="63"/>
        <v>#REF!</v>
      </c>
      <c r="CT81" s="41" t="e">
        <f t="shared" si="63"/>
        <v>#REF!</v>
      </c>
      <c r="CU81" s="41" t="e">
        <f t="shared" si="63"/>
        <v>#REF!</v>
      </c>
      <c r="CV81" s="41" t="e">
        <f t="shared" si="63"/>
        <v>#REF!</v>
      </c>
      <c r="CW81" s="41" t="e">
        <f t="shared" si="63"/>
        <v>#REF!</v>
      </c>
      <c r="CX81" s="41" t="e">
        <f t="shared" si="63"/>
        <v>#REF!</v>
      </c>
      <c r="CY81" s="41" t="e">
        <f t="shared" si="63"/>
        <v>#REF!</v>
      </c>
      <c r="CZ81" s="41" t="e">
        <f t="shared" si="63"/>
        <v>#REF!</v>
      </c>
      <c r="DA81" s="41" t="e">
        <f t="shared" si="63"/>
        <v>#REF!</v>
      </c>
      <c r="DB81" s="41" t="e">
        <f t="shared" si="63"/>
        <v>#REF!</v>
      </c>
      <c r="DC81" s="41" t="e">
        <f t="shared" si="63"/>
        <v>#REF!</v>
      </c>
      <c r="DD81" s="41" t="e">
        <f t="shared" si="71"/>
        <v>#REF!</v>
      </c>
      <c r="DE81" s="41" t="e">
        <f t="shared" si="71"/>
        <v>#REF!</v>
      </c>
      <c r="DF81" s="41" t="e">
        <f t="shared" si="71"/>
        <v>#REF!</v>
      </c>
      <c r="DG81" s="41" t="e">
        <f t="shared" si="71"/>
        <v>#REF!</v>
      </c>
      <c r="DH81" s="41" t="e">
        <f t="shared" si="71"/>
        <v>#REF!</v>
      </c>
      <c r="DI81" s="41" t="e">
        <f t="shared" si="68"/>
        <v>#REF!</v>
      </c>
      <c r="DJ81" s="41" t="e">
        <f t="shared" si="68"/>
        <v>#REF!</v>
      </c>
      <c r="DK81" s="41" t="e">
        <f t="shared" si="68"/>
        <v>#REF!</v>
      </c>
      <c r="DL81" s="41" t="e">
        <f t="shared" si="68"/>
        <v>#REF!</v>
      </c>
      <c r="DM81" s="41" t="e">
        <f t="shared" si="68"/>
        <v>#REF!</v>
      </c>
      <c r="DN81" s="41" t="e">
        <f t="shared" si="68"/>
        <v>#REF!</v>
      </c>
      <c r="DO81" s="41" t="e">
        <f t="shared" si="68"/>
        <v>#REF!</v>
      </c>
      <c r="DP81" s="41" t="e">
        <f t="shared" si="68"/>
        <v>#REF!</v>
      </c>
      <c r="DQ81" s="41" t="e">
        <f t="shared" si="68"/>
        <v>#REF!</v>
      </c>
      <c r="DR81" s="41" t="e">
        <f t="shared" si="68"/>
        <v>#REF!</v>
      </c>
      <c r="DS81" s="41" t="e">
        <f t="shared" si="68"/>
        <v>#REF!</v>
      </c>
      <c r="DT81" s="41" t="e">
        <f t="shared" si="68"/>
        <v>#REF!</v>
      </c>
      <c r="DU81" s="41" t="e">
        <f t="shared" si="68"/>
        <v>#REF!</v>
      </c>
      <c r="DV81" s="41" t="e">
        <f t="shared" si="64"/>
        <v>#REF!</v>
      </c>
      <c r="DW81" s="41" t="e">
        <f t="shared" si="54"/>
        <v>#REF!</v>
      </c>
      <c r="DX81" s="41" t="e">
        <f t="shared" si="54"/>
        <v>#REF!</v>
      </c>
      <c r="DY81" s="41" t="e">
        <f t="shared" si="54"/>
        <v>#REF!</v>
      </c>
      <c r="DZ81" s="41" t="e">
        <f t="shared" si="54"/>
        <v>#REF!</v>
      </c>
      <c r="EA81" s="41" t="e">
        <f t="shared" si="54"/>
        <v>#REF!</v>
      </c>
      <c r="EB81" s="41" t="e">
        <f t="shared" si="54"/>
        <v>#REF!</v>
      </c>
      <c r="EC81" s="41" t="e">
        <f t="shared" si="54"/>
        <v>#REF!</v>
      </c>
      <c r="ED81" s="41" t="e">
        <f t="shared" si="54"/>
        <v>#REF!</v>
      </c>
      <c r="EE81" s="41" t="e">
        <f t="shared" si="54"/>
        <v>#REF!</v>
      </c>
      <c r="EF81" s="41" t="e">
        <f t="shared" si="54"/>
        <v>#REF!</v>
      </c>
      <c r="EG81" s="41" t="e">
        <f t="shared" si="54"/>
        <v>#REF!</v>
      </c>
      <c r="EH81" s="41" t="e">
        <f t="shared" si="54"/>
        <v>#REF!</v>
      </c>
      <c r="EI81" s="41" t="e">
        <f t="shared" si="54"/>
        <v>#REF!</v>
      </c>
      <c r="EJ81" s="41" t="e">
        <f t="shared" si="72"/>
        <v>#REF!</v>
      </c>
      <c r="EK81" s="41" t="e">
        <f t="shared" si="72"/>
        <v>#REF!</v>
      </c>
      <c r="EL81" s="41" t="e">
        <f t="shared" si="72"/>
        <v>#REF!</v>
      </c>
      <c r="EM81" s="41" t="e">
        <f t="shared" si="72"/>
        <v>#REF!</v>
      </c>
      <c r="EN81" s="41" t="e">
        <f t="shared" si="72"/>
        <v>#REF!</v>
      </c>
      <c r="EO81" s="41" t="e">
        <f t="shared" si="69"/>
        <v>#REF!</v>
      </c>
      <c r="EP81" s="41" t="e">
        <f t="shared" si="69"/>
        <v>#REF!</v>
      </c>
      <c r="EQ81" s="41" t="e">
        <f t="shared" si="69"/>
        <v>#REF!</v>
      </c>
      <c r="ER81" s="41" t="e">
        <f t="shared" si="69"/>
        <v>#REF!</v>
      </c>
      <c r="ES81" s="41" t="e">
        <f t="shared" si="69"/>
        <v>#REF!</v>
      </c>
      <c r="ET81" s="41" t="e">
        <f t="shared" si="69"/>
        <v>#REF!</v>
      </c>
      <c r="EU81" s="41" t="e">
        <f t="shared" si="69"/>
        <v>#REF!</v>
      </c>
      <c r="EV81" s="41" t="e">
        <f t="shared" si="69"/>
        <v>#REF!</v>
      </c>
      <c r="EW81" s="41" t="e">
        <f t="shared" si="69"/>
        <v>#REF!</v>
      </c>
      <c r="EX81" s="41" t="e">
        <f t="shared" si="69"/>
        <v>#REF!</v>
      </c>
      <c r="EY81" s="41" t="e">
        <f t="shared" si="69"/>
        <v>#REF!</v>
      </c>
      <c r="EZ81" s="41" t="e">
        <f t="shared" si="69"/>
        <v>#REF!</v>
      </c>
      <c r="FA81" s="41" t="e">
        <f t="shared" si="69"/>
        <v>#REF!</v>
      </c>
      <c r="FB81" s="41" t="e">
        <f t="shared" si="65"/>
        <v>#REF!</v>
      </c>
      <c r="FC81" s="41" t="e">
        <f t="shared" si="56"/>
        <v>#REF!</v>
      </c>
      <c r="FD81" s="41" t="e">
        <f t="shared" si="56"/>
        <v>#REF!</v>
      </c>
      <c r="FE81" s="41" t="e">
        <f t="shared" si="56"/>
        <v>#REF!</v>
      </c>
      <c r="FF81" s="41" t="e">
        <f t="shared" si="56"/>
        <v>#REF!</v>
      </c>
      <c r="FG81" s="41" t="e">
        <f t="shared" si="56"/>
        <v>#REF!</v>
      </c>
      <c r="FH81" s="41" t="e">
        <f t="shared" si="56"/>
        <v>#REF!</v>
      </c>
      <c r="FI81" s="41" t="e">
        <f t="shared" si="56"/>
        <v>#REF!</v>
      </c>
      <c r="FJ81" s="41" t="e">
        <f t="shared" si="56"/>
        <v>#REF!</v>
      </c>
      <c r="FK81" s="41" t="e">
        <f t="shared" si="56"/>
        <v>#REF!</v>
      </c>
      <c r="FL81" s="41" t="e">
        <f t="shared" si="56"/>
        <v>#REF!</v>
      </c>
      <c r="FM81" s="41" t="e">
        <f t="shared" si="56"/>
        <v>#REF!</v>
      </c>
      <c r="FN81" s="41" t="e">
        <f t="shared" si="56"/>
        <v>#REF!</v>
      </c>
      <c r="FO81" s="41" t="e">
        <f t="shared" si="56"/>
        <v>#REF!</v>
      </c>
      <c r="FP81" s="41" t="e">
        <f t="shared" si="73"/>
        <v>#REF!</v>
      </c>
      <c r="FQ81" s="41" t="e">
        <f t="shared" si="73"/>
        <v>#REF!</v>
      </c>
      <c r="FR81" s="41" t="e">
        <f t="shared" si="73"/>
        <v>#REF!</v>
      </c>
      <c r="FS81" s="41" t="e">
        <f t="shared" si="73"/>
        <v>#REF!</v>
      </c>
      <c r="FT81" s="41" t="e">
        <f t="shared" si="73"/>
        <v>#REF!</v>
      </c>
      <c r="FU81" s="41" t="e">
        <f t="shared" si="70"/>
        <v>#REF!</v>
      </c>
      <c r="FV81" s="41" t="e">
        <f t="shared" si="70"/>
        <v>#REF!</v>
      </c>
      <c r="FW81" s="41" t="e">
        <f t="shared" si="70"/>
        <v>#REF!</v>
      </c>
      <c r="FX81" s="41" t="e">
        <f t="shared" si="70"/>
        <v>#REF!</v>
      </c>
      <c r="FY81" s="41" t="e">
        <f t="shared" si="70"/>
        <v>#REF!</v>
      </c>
      <c r="FZ81" s="41" t="e">
        <f t="shared" si="70"/>
        <v>#REF!</v>
      </c>
      <c r="GA81" s="41" t="e">
        <f t="shared" si="70"/>
        <v>#REF!</v>
      </c>
      <c r="GB81" s="41" t="e">
        <f t="shared" si="70"/>
        <v>#REF!</v>
      </c>
      <c r="GC81" s="41" t="e">
        <f t="shared" si="70"/>
        <v>#REF!</v>
      </c>
      <c r="GD81" s="41" t="e">
        <f t="shared" si="70"/>
        <v>#REF!</v>
      </c>
      <c r="GE81" s="41" t="e">
        <f t="shared" si="70"/>
        <v>#REF!</v>
      </c>
      <c r="GF81" s="41" t="e">
        <f t="shared" si="70"/>
        <v>#REF!</v>
      </c>
      <c r="GG81" s="41" t="e">
        <f t="shared" si="70"/>
        <v>#REF!</v>
      </c>
      <c r="GH81" s="41" t="e">
        <f t="shared" si="66"/>
        <v>#REF!</v>
      </c>
      <c r="GI81" s="41" t="e">
        <f t="shared" si="58"/>
        <v>#REF!</v>
      </c>
      <c r="GJ81" s="41" t="e">
        <f t="shared" si="58"/>
        <v>#REF!</v>
      </c>
      <c r="GK81" s="41" t="e">
        <f t="shared" si="58"/>
        <v>#REF!</v>
      </c>
      <c r="GL81" s="41" t="e">
        <f t="shared" si="75"/>
        <v>#REF!</v>
      </c>
      <c r="GM81" s="41" t="e">
        <f t="shared" si="75"/>
        <v>#REF!</v>
      </c>
      <c r="GN81" s="41" t="e">
        <f t="shared" si="75"/>
        <v>#REF!</v>
      </c>
      <c r="GO81" s="41" t="e">
        <f t="shared" si="75"/>
        <v>#REF!</v>
      </c>
      <c r="GP81" s="41" t="e">
        <f t="shared" si="75"/>
        <v>#REF!</v>
      </c>
      <c r="GQ81" s="41" t="e">
        <f t="shared" si="75"/>
        <v>#REF!</v>
      </c>
      <c r="GR81" s="41" t="e">
        <f t="shared" si="75"/>
        <v>#REF!</v>
      </c>
      <c r="GS81" s="41" t="e">
        <f t="shared" si="75"/>
        <v>#REF!</v>
      </c>
      <c r="GT81" s="41" t="e">
        <f t="shared" si="75"/>
        <v>#REF!</v>
      </c>
      <c r="GU81" s="41" t="e">
        <f t="shared" si="75"/>
        <v>#REF!</v>
      </c>
      <c r="GV81" s="41" t="e">
        <f t="shared" si="75"/>
        <v>#REF!</v>
      </c>
      <c r="GW81" s="41" t="e">
        <f t="shared" si="75"/>
        <v>#REF!</v>
      </c>
      <c r="GX81" s="41" t="e">
        <f t="shared" si="75"/>
        <v>#REF!</v>
      </c>
      <c r="GY81" s="41" t="e">
        <f t="shared" si="59"/>
        <v>#REF!</v>
      </c>
      <c r="GZ81" s="41" t="e">
        <f t="shared" si="59"/>
        <v>#REF!</v>
      </c>
      <c r="HA81" s="41" t="e">
        <f t="shared" si="59"/>
        <v>#REF!</v>
      </c>
      <c r="HB81" s="41" t="e">
        <f t="shared" si="59"/>
        <v>#REF!</v>
      </c>
      <c r="HC81" s="41" t="e">
        <f t="shared" si="59"/>
        <v>#REF!</v>
      </c>
      <c r="HD81" s="41" t="e">
        <f t="shared" si="59"/>
        <v>#REF!</v>
      </c>
      <c r="HE81" s="41" t="e">
        <f t="shared" si="62"/>
        <v>#REF!</v>
      </c>
      <c r="HF81" s="41" t="e">
        <f t="shared" si="62"/>
        <v>#REF!</v>
      </c>
      <c r="HG81" s="41" t="e">
        <f t="shared" si="62"/>
        <v>#REF!</v>
      </c>
      <c r="HH81" s="41" t="e">
        <f t="shared" si="62"/>
        <v>#REF!</v>
      </c>
      <c r="HI81" s="41" t="e">
        <f t="shared" si="62"/>
        <v>#REF!</v>
      </c>
      <c r="HJ81" s="41" t="e">
        <f t="shared" si="62"/>
        <v>#REF!</v>
      </c>
    </row>
    <row r="82" spans="1:218" ht="14.4" x14ac:dyDescent="0.3">
      <c r="A82" s="42">
        <v>79</v>
      </c>
      <c r="B82" s="43" t="e">
        <f>'CMM3 - AUX CALC'!$CB$67</f>
        <v>#REF!</v>
      </c>
      <c r="CC82" s="41" t="e">
        <f>$B82/(_xlfn.SINGLE(PrazoConcessao)*12-CC$3+1)</f>
        <v>#REF!</v>
      </c>
      <c r="CD82" s="41" t="e">
        <f t="shared" si="74"/>
        <v>#REF!</v>
      </c>
      <c r="CE82" s="41" t="e">
        <f t="shared" si="74"/>
        <v>#REF!</v>
      </c>
      <c r="CF82" s="41" t="e">
        <f t="shared" si="67"/>
        <v>#REF!</v>
      </c>
      <c r="CG82" s="41" t="e">
        <f t="shared" si="67"/>
        <v>#REF!</v>
      </c>
      <c r="CH82" s="41" t="e">
        <f t="shared" si="67"/>
        <v>#REF!</v>
      </c>
      <c r="CI82" s="41" t="e">
        <f t="shared" si="67"/>
        <v>#REF!</v>
      </c>
      <c r="CJ82" s="41" t="e">
        <f t="shared" si="67"/>
        <v>#REF!</v>
      </c>
      <c r="CK82" s="41" t="e">
        <f t="shared" si="67"/>
        <v>#REF!</v>
      </c>
      <c r="CL82" s="41" t="e">
        <f t="shared" si="67"/>
        <v>#REF!</v>
      </c>
      <c r="CM82" s="41" t="e">
        <f t="shared" si="67"/>
        <v>#REF!</v>
      </c>
      <c r="CN82" s="41" t="e">
        <f t="shared" si="67"/>
        <v>#REF!</v>
      </c>
      <c r="CO82" s="41" t="e">
        <f t="shared" si="67"/>
        <v>#REF!</v>
      </c>
      <c r="CP82" s="41" t="e">
        <f t="shared" si="67"/>
        <v>#REF!</v>
      </c>
      <c r="CQ82" s="41" t="e">
        <f t="shared" si="63"/>
        <v>#REF!</v>
      </c>
      <c r="CR82" s="41" t="e">
        <f t="shared" si="63"/>
        <v>#REF!</v>
      </c>
      <c r="CS82" s="41" t="e">
        <f t="shared" si="63"/>
        <v>#REF!</v>
      </c>
      <c r="CT82" s="41" t="e">
        <f t="shared" si="63"/>
        <v>#REF!</v>
      </c>
      <c r="CU82" s="41" t="e">
        <f t="shared" si="63"/>
        <v>#REF!</v>
      </c>
      <c r="CV82" s="41" t="e">
        <f t="shared" si="63"/>
        <v>#REF!</v>
      </c>
      <c r="CW82" s="41" t="e">
        <f t="shared" si="63"/>
        <v>#REF!</v>
      </c>
      <c r="CX82" s="41" t="e">
        <f t="shared" si="63"/>
        <v>#REF!</v>
      </c>
      <c r="CY82" s="41" t="e">
        <f t="shared" si="63"/>
        <v>#REF!</v>
      </c>
      <c r="CZ82" s="41" t="e">
        <f t="shared" si="63"/>
        <v>#REF!</v>
      </c>
      <c r="DA82" s="41" t="e">
        <f t="shared" si="63"/>
        <v>#REF!</v>
      </c>
      <c r="DB82" s="41" t="e">
        <f t="shared" si="63"/>
        <v>#REF!</v>
      </c>
      <c r="DC82" s="41" t="e">
        <f t="shared" si="63"/>
        <v>#REF!</v>
      </c>
      <c r="DD82" s="41" t="e">
        <f t="shared" si="71"/>
        <v>#REF!</v>
      </c>
      <c r="DE82" s="41" t="e">
        <f t="shared" si="71"/>
        <v>#REF!</v>
      </c>
      <c r="DF82" s="41" t="e">
        <f t="shared" si="71"/>
        <v>#REF!</v>
      </c>
      <c r="DG82" s="41" t="e">
        <f t="shared" si="71"/>
        <v>#REF!</v>
      </c>
      <c r="DH82" s="41" t="e">
        <f t="shared" si="71"/>
        <v>#REF!</v>
      </c>
      <c r="DI82" s="41" t="e">
        <f t="shared" si="68"/>
        <v>#REF!</v>
      </c>
      <c r="DJ82" s="41" t="e">
        <f t="shared" si="68"/>
        <v>#REF!</v>
      </c>
      <c r="DK82" s="41" t="e">
        <f t="shared" si="68"/>
        <v>#REF!</v>
      </c>
      <c r="DL82" s="41" t="e">
        <f t="shared" si="68"/>
        <v>#REF!</v>
      </c>
      <c r="DM82" s="41" t="e">
        <f t="shared" si="68"/>
        <v>#REF!</v>
      </c>
      <c r="DN82" s="41" t="e">
        <f t="shared" si="68"/>
        <v>#REF!</v>
      </c>
      <c r="DO82" s="41" t="e">
        <f t="shared" si="68"/>
        <v>#REF!</v>
      </c>
      <c r="DP82" s="41" t="e">
        <f t="shared" si="68"/>
        <v>#REF!</v>
      </c>
      <c r="DQ82" s="41" t="e">
        <f t="shared" si="68"/>
        <v>#REF!</v>
      </c>
      <c r="DR82" s="41" t="e">
        <f t="shared" si="68"/>
        <v>#REF!</v>
      </c>
      <c r="DS82" s="41" t="e">
        <f t="shared" si="68"/>
        <v>#REF!</v>
      </c>
      <c r="DT82" s="41" t="e">
        <f t="shared" si="68"/>
        <v>#REF!</v>
      </c>
      <c r="DU82" s="41" t="e">
        <f t="shared" si="68"/>
        <v>#REF!</v>
      </c>
      <c r="DV82" s="41" t="e">
        <f t="shared" si="64"/>
        <v>#REF!</v>
      </c>
      <c r="DW82" s="41" t="e">
        <f t="shared" si="54"/>
        <v>#REF!</v>
      </c>
      <c r="DX82" s="41" t="e">
        <f t="shared" si="54"/>
        <v>#REF!</v>
      </c>
      <c r="DY82" s="41" t="e">
        <f t="shared" si="54"/>
        <v>#REF!</v>
      </c>
      <c r="DZ82" s="41" t="e">
        <f t="shared" si="54"/>
        <v>#REF!</v>
      </c>
      <c r="EA82" s="41" t="e">
        <f t="shared" si="54"/>
        <v>#REF!</v>
      </c>
      <c r="EB82" s="41" t="e">
        <f t="shared" si="54"/>
        <v>#REF!</v>
      </c>
      <c r="EC82" s="41" t="e">
        <f t="shared" si="54"/>
        <v>#REF!</v>
      </c>
      <c r="ED82" s="41" t="e">
        <f t="shared" si="54"/>
        <v>#REF!</v>
      </c>
      <c r="EE82" s="41" t="e">
        <f t="shared" si="54"/>
        <v>#REF!</v>
      </c>
      <c r="EF82" s="41" t="e">
        <f t="shared" si="54"/>
        <v>#REF!</v>
      </c>
      <c r="EG82" s="41" t="e">
        <f t="shared" si="54"/>
        <v>#REF!</v>
      </c>
      <c r="EH82" s="41" t="e">
        <f t="shared" si="54"/>
        <v>#REF!</v>
      </c>
      <c r="EI82" s="41" t="e">
        <f t="shared" si="54"/>
        <v>#REF!</v>
      </c>
      <c r="EJ82" s="41" t="e">
        <f t="shared" si="72"/>
        <v>#REF!</v>
      </c>
      <c r="EK82" s="41" t="e">
        <f t="shared" si="72"/>
        <v>#REF!</v>
      </c>
      <c r="EL82" s="41" t="e">
        <f t="shared" si="72"/>
        <v>#REF!</v>
      </c>
      <c r="EM82" s="41" t="e">
        <f t="shared" si="72"/>
        <v>#REF!</v>
      </c>
      <c r="EN82" s="41" t="e">
        <f t="shared" si="72"/>
        <v>#REF!</v>
      </c>
      <c r="EO82" s="41" t="e">
        <f t="shared" si="69"/>
        <v>#REF!</v>
      </c>
      <c r="EP82" s="41" t="e">
        <f t="shared" si="69"/>
        <v>#REF!</v>
      </c>
      <c r="EQ82" s="41" t="e">
        <f t="shared" si="69"/>
        <v>#REF!</v>
      </c>
      <c r="ER82" s="41" t="e">
        <f t="shared" si="69"/>
        <v>#REF!</v>
      </c>
      <c r="ES82" s="41" t="e">
        <f t="shared" si="69"/>
        <v>#REF!</v>
      </c>
      <c r="ET82" s="41" t="e">
        <f t="shared" si="69"/>
        <v>#REF!</v>
      </c>
      <c r="EU82" s="41" t="e">
        <f t="shared" si="69"/>
        <v>#REF!</v>
      </c>
      <c r="EV82" s="41" t="e">
        <f t="shared" si="69"/>
        <v>#REF!</v>
      </c>
      <c r="EW82" s="41" t="e">
        <f t="shared" si="69"/>
        <v>#REF!</v>
      </c>
      <c r="EX82" s="41" t="e">
        <f t="shared" si="69"/>
        <v>#REF!</v>
      </c>
      <c r="EY82" s="41" t="e">
        <f t="shared" si="69"/>
        <v>#REF!</v>
      </c>
      <c r="EZ82" s="41" t="e">
        <f t="shared" si="69"/>
        <v>#REF!</v>
      </c>
      <c r="FA82" s="41" t="e">
        <f t="shared" si="69"/>
        <v>#REF!</v>
      </c>
      <c r="FB82" s="41" t="e">
        <f t="shared" si="65"/>
        <v>#REF!</v>
      </c>
      <c r="FC82" s="41" t="e">
        <f t="shared" si="56"/>
        <v>#REF!</v>
      </c>
      <c r="FD82" s="41" t="e">
        <f t="shared" si="56"/>
        <v>#REF!</v>
      </c>
      <c r="FE82" s="41" t="e">
        <f t="shared" si="56"/>
        <v>#REF!</v>
      </c>
      <c r="FF82" s="41" t="e">
        <f t="shared" si="56"/>
        <v>#REF!</v>
      </c>
      <c r="FG82" s="41" t="e">
        <f t="shared" si="56"/>
        <v>#REF!</v>
      </c>
      <c r="FH82" s="41" t="e">
        <f t="shared" si="56"/>
        <v>#REF!</v>
      </c>
      <c r="FI82" s="41" t="e">
        <f t="shared" si="56"/>
        <v>#REF!</v>
      </c>
      <c r="FJ82" s="41" t="e">
        <f t="shared" si="56"/>
        <v>#REF!</v>
      </c>
      <c r="FK82" s="41" t="e">
        <f t="shared" si="56"/>
        <v>#REF!</v>
      </c>
      <c r="FL82" s="41" t="e">
        <f t="shared" si="56"/>
        <v>#REF!</v>
      </c>
      <c r="FM82" s="41" t="e">
        <f t="shared" si="56"/>
        <v>#REF!</v>
      </c>
      <c r="FN82" s="41" t="e">
        <f t="shared" si="56"/>
        <v>#REF!</v>
      </c>
      <c r="FO82" s="41" t="e">
        <f t="shared" si="56"/>
        <v>#REF!</v>
      </c>
      <c r="FP82" s="41" t="e">
        <f t="shared" si="73"/>
        <v>#REF!</v>
      </c>
      <c r="FQ82" s="41" t="e">
        <f t="shared" si="73"/>
        <v>#REF!</v>
      </c>
      <c r="FR82" s="41" t="e">
        <f t="shared" si="73"/>
        <v>#REF!</v>
      </c>
      <c r="FS82" s="41" t="e">
        <f t="shared" si="73"/>
        <v>#REF!</v>
      </c>
      <c r="FT82" s="41" t="e">
        <f t="shared" si="73"/>
        <v>#REF!</v>
      </c>
      <c r="FU82" s="41" t="e">
        <f t="shared" si="70"/>
        <v>#REF!</v>
      </c>
      <c r="FV82" s="41" t="e">
        <f t="shared" si="70"/>
        <v>#REF!</v>
      </c>
      <c r="FW82" s="41" t="e">
        <f t="shared" si="70"/>
        <v>#REF!</v>
      </c>
      <c r="FX82" s="41" t="e">
        <f t="shared" si="70"/>
        <v>#REF!</v>
      </c>
      <c r="FY82" s="41" t="e">
        <f t="shared" si="70"/>
        <v>#REF!</v>
      </c>
      <c r="FZ82" s="41" t="e">
        <f t="shared" si="70"/>
        <v>#REF!</v>
      </c>
      <c r="GA82" s="41" t="e">
        <f t="shared" si="70"/>
        <v>#REF!</v>
      </c>
      <c r="GB82" s="41" t="e">
        <f t="shared" si="70"/>
        <v>#REF!</v>
      </c>
      <c r="GC82" s="41" t="e">
        <f t="shared" si="70"/>
        <v>#REF!</v>
      </c>
      <c r="GD82" s="41" t="e">
        <f t="shared" si="70"/>
        <v>#REF!</v>
      </c>
      <c r="GE82" s="41" t="e">
        <f t="shared" si="70"/>
        <v>#REF!</v>
      </c>
      <c r="GF82" s="41" t="e">
        <f t="shared" si="70"/>
        <v>#REF!</v>
      </c>
      <c r="GG82" s="41" t="e">
        <f t="shared" si="70"/>
        <v>#REF!</v>
      </c>
      <c r="GH82" s="41" t="e">
        <f t="shared" si="66"/>
        <v>#REF!</v>
      </c>
      <c r="GI82" s="41" t="e">
        <f t="shared" si="58"/>
        <v>#REF!</v>
      </c>
      <c r="GJ82" s="41" t="e">
        <f t="shared" si="58"/>
        <v>#REF!</v>
      </c>
      <c r="GK82" s="41" t="e">
        <f t="shared" si="58"/>
        <v>#REF!</v>
      </c>
      <c r="GL82" s="41" t="e">
        <f t="shared" si="75"/>
        <v>#REF!</v>
      </c>
      <c r="GM82" s="41" t="e">
        <f t="shared" si="75"/>
        <v>#REF!</v>
      </c>
      <c r="GN82" s="41" t="e">
        <f t="shared" si="75"/>
        <v>#REF!</v>
      </c>
      <c r="GO82" s="41" t="e">
        <f t="shared" si="75"/>
        <v>#REF!</v>
      </c>
      <c r="GP82" s="41" t="e">
        <f t="shared" si="75"/>
        <v>#REF!</v>
      </c>
      <c r="GQ82" s="41" t="e">
        <f t="shared" si="75"/>
        <v>#REF!</v>
      </c>
      <c r="GR82" s="41" t="e">
        <f t="shared" si="75"/>
        <v>#REF!</v>
      </c>
      <c r="GS82" s="41" t="e">
        <f t="shared" si="75"/>
        <v>#REF!</v>
      </c>
      <c r="GT82" s="41" t="e">
        <f t="shared" si="75"/>
        <v>#REF!</v>
      </c>
      <c r="GU82" s="41" t="e">
        <f t="shared" si="75"/>
        <v>#REF!</v>
      </c>
      <c r="GV82" s="41" t="e">
        <f t="shared" si="75"/>
        <v>#REF!</v>
      </c>
      <c r="GW82" s="41" t="e">
        <f t="shared" si="75"/>
        <v>#REF!</v>
      </c>
      <c r="GX82" s="41" t="e">
        <f t="shared" si="75"/>
        <v>#REF!</v>
      </c>
      <c r="GY82" s="41" t="e">
        <f t="shared" si="59"/>
        <v>#REF!</v>
      </c>
      <c r="GZ82" s="41" t="e">
        <f t="shared" si="59"/>
        <v>#REF!</v>
      </c>
      <c r="HA82" s="41" t="e">
        <f t="shared" si="59"/>
        <v>#REF!</v>
      </c>
      <c r="HB82" s="41" t="e">
        <f t="shared" si="59"/>
        <v>#REF!</v>
      </c>
      <c r="HC82" s="41" t="e">
        <f t="shared" si="59"/>
        <v>#REF!</v>
      </c>
      <c r="HD82" s="41" t="e">
        <f t="shared" si="59"/>
        <v>#REF!</v>
      </c>
      <c r="HE82" s="41" t="e">
        <f t="shared" si="62"/>
        <v>#REF!</v>
      </c>
      <c r="HF82" s="41" t="e">
        <f t="shared" si="62"/>
        <v>#REF!</v>
      </c>
      <c r="HG82" s="41" t="e">
        <f t="shared" si="62"/>
        <v>#REF!</v>
      </c>
      <c r="HH82" s="41" t="e">
        <f t="shared" si="62"/>
        <v>#REF!</v>
      </c>
      <c r="HI82" s="41" t="e">
        <f t="shared" si="62"/>
        <v>#REF!</v>
      </c>
      <c r="HJ82" s="41" t="e">
        <f t="shared" si="62"/>
        <v>#REF!</v>
      </c>
    </row>
    <row r="83" spans="1:218" ht="14.4" x14ac:dyDescent="0.3">
      <c r="A83" s="42">
        <v>80</v>
      </c>
      <c r="B83" s="43" t="e">
        <f>'CMM3 - AUX CALC'!$CC$67</f>
        <v>#REF!</v>
      </c>
      <c r="CD83" s="41" t="e">
        <f>$B83/(_xlfn.SINGLE(PrazoConcessao)*12-CD$3+1)</f>
        <v>#REF!</v>
      </c>
      <c r="CE83" s="41" t="e">
        <f t="shared" si="74"/>
        <v>#REF!</v>
      </c>
      <c r="CF83" s="41" t="e">
        <f t="shared" si="67"/>
        <v>#REF!</v>
      </c>
      <c r="CG83" s="41" t="e">
        <f t="shared" si="67"/>
        <v>#REF!</v>
      </c>
      <c r="CH83" s="41" t="e">
        <f t="shared" si="67"/>
        <v>#REF!</v>
      </c>
      <c r="CI83" s="41" t="e">
        <f t="shared" si="67"/>
        <v>#REF!</v>
      </c>
      <c r="CJ83" s="41" t="e">
        <f t="shared" si="67"/>
        <v>#REF!</v>
      </c>
      <c r="CK83" s="41" t="e">
        <f t="shared" si="67"/>
        <v>#REF!</v>
      </c>
      <c r="CL83" s="41" t="e">
        <f t="shared" si="67"/>
        <v>#REF!</v>
      </c>
      <c r="CM83" s="41" t="e">
        <f t="shared" si="67"/>
        <v>#REF!</v>
      </c>
      <c r="CN83" s="41" t="e">
        <f t="shared" si="67"/>
        <v>#REF!</v>
      </c>
      <c r="CO83" s="41" t="e">
        <f t="shared" si="67"/>
        <v>#REF!</v>
      </c>
      <c r="CP83" s="41" t="e">
        <f t="shared" si="67"/>
        <v>#REF!</v>
      </c>
      <c r="CQ83" s="41" t="e">
        <f t="shared" si="63"/>
        <v>#REF!</v>
      </c>
      <c r="CR83" s="41" t="e">
        <f t="shared" si="63"/>
        <v>#REF!</v>
      </c>
      <c r="CS83" s="41" t="e">
        <f t="shared" si="63"/>
        <v>#REF!</v>
      </c>
      <c r="CT83" s="41" t="e">
        <f t="shared" si="63"/>
        <v>#REF!</v>
      </c>
      <c r="CU83" s="41" t="e">
        <f t="shared" si="63"/>
        <v>#REF!</v>
      </c>
      <c r="CV83" s="41" t="e">
        <f t="shared" si="63"/>
        <v>#REF!</v>
      </c>
      <c r="CW83" s="41" t="e">
        <f t="shared" si="63"/>
        <v>#REF!</v>
      </c>
      <c r="CX83" s="41" t="e">
        <f t="shared" si="63"/>
        <v>#REF!</v>
      </c>
      <c r="CY83" s="41" t="e">
        <f t="shared" si="63"/>
        <v>#REF!</v>
      </c>
      <c r="CZ83" s="41" t="e">
        <f t="shared" si="63"/>
        <v>#REF!</v>
      </c>
      <c r="DA83" s="41" t="e">
        <f t="shared" si="63"/>
        <v>#REF!</v>
      </c>
      <c r="DB83" s="41" t="e">
        <f t="shared" si="63"/>
        <v>#REF!</v>
      </c>
      <c r="DC83" s="41" t="e">
        <f t="shared" si="63"/>
        <v>#REF!</v>
      </c>
      <c r="DD83" s="41" t="e">
        <f t="shared" si="71"/>
        <v>#REF!</v>
      </c>
      <c r="DE83" s="41" t="e">
        <f t="shared" si="71"/>
        <v>#REF!</v>
      </c>
      <c r="DF83" s="41" t="e">
        <f t="shared" si="71"/>
        <v>#REF!</v>
      </c>
      <c r="DG83" s="41" t="e">
        <f t="shared" si="71"/>
        <v>#REF!</v>
      </c>
      <c r="DH83" s="41" t="e">
        <f t="shared" si="71"/>
        <v>#REF!</v>
      </c>
      <c r="DI83" s="41" t="e">
        <f t="shared" si="68"/>
        <v>#REF!</v>
      </c>
      <c r="DJ83" s="41" t="e">
        <f t="shared" si="68"/>
        <v>#REF!</v>
      </c>
      <c r="DK83" s="41" t="e">
        <f t="shared" si="68"/>
        <v>#REF!</v>
      </c>
      <c r="DL83" s="41" t="e">
        <f t="shared" si="68"/>
        <v>#REF!</v>
      </c>
      <c r="DM83" s="41" t="e">
        <f t="shared" si="68"/>
        <v>#REF!</v>
      </c>
      <c r="DN83" s="41" t="e">
        <f t="shared" si="68"/>
        <v>#REF!</v>
      </c>
      <c r="DO83" s="41" t="e">
        <f t="shared" si="68"/>
        <v>#REF!</v>
      </c>
      <c r="DP83" s="41" t="e">
        <f t="shared" si="68"/>
        <v>#REF!</v>
      </c>
      <c r="DQ83" s="41" t="e">
        <f t="shared" si="68"/>
        <v>#REF!</v>
      </c>
      <c r="DR83" s="41" t="e">
        <f t="shared" si="68"/>
        <v>#REF!</v>
      </c>
      <c r="DS83" s="41" t="e">
        <f t="shared" si="68"/>
        <v>#REF!</v>
      </c>
      <c r="DT83" s="41" t="e">
        <f t="shared" si="68"/>
        <v>#REF!</v>
      </c>
      <c r="DU83" s="41" t="e">
        <f t="shared" si="68"/>
        <v>#REF!</v>
      </c>
      <c r="DV83" s="41" t="e">
        <f t="shared" si="64"/>
        <v>#REF!</v>
      </c>
      <c r="DW83" s="41" t="e">
        <f t="shared" si="54"/>
        <v>#REF!</v>
      </c>
      <c r="DX83" s="41" t="e">
        <f t="shared" si="54"/>
        <v>#REF!</v>
      </c>
      <c r="DY83" s="41" t="e">
        <f t="shared" si="54"/>
        <v>#REF!</v>
      </c>
      <c r="DZ83" s="41" t="e">
        <f t="shared" si="54"/>
        <v>#REF!</v>
      </c>
      <c r="EA83" s="41" t="e">
        <f t="shared" si="54"/>
        <v>#REF!</v>
      </c>
      <c r="EB83" s="41" t="e">
        <f t="shared" si="54"/>
        <v>#REF!</v>
      </c>
      <c r="EC83" s="41" t="e">
        <f t="shared" si="54"/>
        <v>#REF!</v>
      </c>
      <c r="ED83" s="41" t="e">
        <f t="shared" si="54"/>
        <v>#REF!</v>
      </c>
      <c r="EE83" s="41" t="e">
        <f t="shared" si="54"/>
        <v>#REF!</v>
      </c>
      <c r="EF83" s="41" t="e">
        <f t="shared" si="54"/>
        <v>#REF!</v>
      </c>
      <c r="EG83" s="41" t="e">
        <f t="shared" si="54"/>
        <v>#REF!</v>
      </c>
      <c r="EH83" s="41" t="e">
        <f t="shared" si="54"/>
        <v>#REF!</v>
      </c>
      <c r="EI83" s="41" t="e">
        <f t="shared" si="54"/>
        <v>#REF!</v>
      </c>
      <c r="EJ83" s="41" t="e">
        <f t="shared" si="72"/>
        <v>#REF!</v>
      </c>
      <c r="EK83" s="41" t="e">
        <f t="shared" si="72"/>
        <v>#REF!</v>
      </c>
      <c r="EL83" s="41" t="e">
        <f t="shared" si="72"/>
        <v>#REF!</v>
      </c>
      <c r="EM83" s="41" t="e">
        <f t="shared" si="72"/>
        <v>#REF!</v>
      </c>
      <c r="EN83" s="41" t="e">
        <f t="shared" si="72"/>
        <v>#REF!</v>
      </c>
      <c r="EO83" s="41" t="e">
        <f t="shared" si="69"/>
        <v>#REF!</v>
      </c>
      <c r="EP83" s="41" t="e">
        <f t="shared" si="69"/>
        <v>#REF!</v>
      </c>
      <c r="EQ83" s="41" t="e">
        <f t="shared" si="69"/>
        <v>#REF!</v>
      </c>
      <c r="ER83" s="41" t="e">
        <f t="shared" si="69"/>
        <v>#REF!</v>
      </c>
      <c r="ES83" s="41" t="e">
        <f t="shared" si="69"/>
        <v>#REF!</v>
      </c>
      <c r="ET83" s="41" t="e">
        <f t="shared" si="69"/>
        <v>#REF!</v>
      </c>
      <c r="EU83" s="41" t="e">
        <f t="shared" si="69"/>
        <v>#REF!</v>
      </c>
      <c r="EV83" s="41" t="e">
        <f t="shared" si="69"/>
        <v>#REF!</v>
      </c>
      <c r="EW83" s="41" t="e">
        <f t="shared" si="69"/>
        <v>#REF!</v>
      </c>
      <c r="EX83" s="41" t="e">
        <f t="shared" si="69"/>
        <v>#REF!</v>
      </c>
      <c r="EY83" s="41" t="e">
        <f t="shared" si="69"/>
        <v>#REF!</v>
      </c>
      <c r="EZ83" s="41" t="e">
        <f t="shared" si="69"/>
        <v>#REF!</v>
      </c>
      <c r="FA83" s="41" t="e">
        <f t="shared" si="69"/>
        <v>#REF!</v>
      </c>
      <c r="FB83" s="41" t="e">
        <f t="shared" si="65"/>
        <v>#REF!</v>
      </c>
      <c r="FC83" s="41" t="e">
        <f t="shared" si="56"/>
        <v>#REF!</v>
      </c>
      <c r="FD83" s="41" t="e">
        <f t="shared" si="56"/>
        <v>#REF!</v>
      </c>
      <c r="FE83" s="41" t="e">
        <f t="shared" si="56"/>
        <v>#REF!</v>
      </c>
      <c r="FF83" s="41" t="e">
        <f t="shared" si="56"/>
        <v>#REF!</v>
      </c>
      <c r="FG83" s="41" t="e">
        <f t="shared" si="56"/>
        <v>#REF!</v>
      </c>
      <c r="FH83" s="41" t="e">
        <f t="shared" si="56"/>
        <v>#REF!</v>
      </c>
      <c r="FI83" s="41" t="e">
        <f t="shared" si="56"/>
        <v>#REF!</v>
      </c>
      <c r="FJ83" s="41" t="e">
        <f t="shared" si="56"/>
        <v>#REF!</v>
      </c>
      <c r="FK83" s="41" t="e">
        <f t="shared" si="56"/>
        <v>#REF!</v>
      </c>
      <c r="FL83" s="41" t="e">
        <f t="shared" si="56"/>
        <v>#REF!</v>
      </c>
      <c r="FM83" s="41" t="e">
        <f t="shared" si="56"/>
        <v>#REF!</v>
      </c>
      <c r="FN83" s="41" t="e">
        <f t="shared" si="56"/>
        <v>#REF!</v>
      </c>
      <c r="FO83" s="41" t="e">
        <f t="shared" si="56"/>
        <v>#REF!</v>
      </c>
      <c r="FP83" s="41" t="e">
        <f t="shared" si="73"/>
        <v>#REF!</v>
      </c>
      <c r="FQ83" s="41" t="e">
        <f t="shared" si="73"/>
        <v>#REF!</v>
      </c>
      <c r="FR83" s="41" t="e">
        <f t="shared" si="73"/>
        <v>#REF!</v>
      </c>
      <c r="FS83" s="41" t="e">
        <f t="shared" si="73"/>
        <v>#REF!</v>
      </c>
      <c r="FT83" s="41" t="e">
        <f t="shared" si="73"/>
        <v>#REF!</v>
      </c>
      <c r="FU83" s="41" t="e">
        <f t="shared" si="70"/>
        <v>#REF!</v>
      </c>
      <c r="FV83" s="41" t="e">
        <f t="shared" si="70"/>
        <v>#REF!</v>
      </c>
      <c r="FW83" s="41" t="e">
        <f t="shared" si="70"/>
        <v>#REF!</v>
      </c>
      <c r="FX83" s="41" t="e">
        <f t="shared" si="70"/>
        <v>#REF!</v>
      </c>
      <c r="FY83" s="41" t="e">
        <f t="shared" si="70"/>
        <v>#REF!</v>
      </c>
      <c r="FZ83" s="41" t="e">
        <f t="shared" si="70"/>
        <v>#REF!</v>
      </c>
      <c r="GA83" s="41" t="e">
        <f t="shared" si="70"/>
        <v>#REF!</v>
      </c>
      <c r="GB83" s="41" t="e">
        <f t="shared" si="70"/>
        <v>#REF!</v>
      </c>
      <c r="GC83" s="41" t="e">
        <f t="shared" si="70"/>
        <v>#REF!</v>
      </c>
      <c r="GD83" s="41" t="e">
        <f t="shared" si="70"/>
        <v>#REF!</v>
      </c>
      <c r="GE83" s="41" t="e">
        <f t="shared" si="70"/>
        <v>#REF!</v>
      </c>
      <c r="GF83" s="41" t="e">
        <f t="shared" si="70"/>
        <v>#REF!</v>
      </c>
      <c r="GG83" s="41" t="e">
        <f t="shared" si="70"/>
        <v>#REF!</v>
      </c>
      <c r="GH83" s="41" t="e">
        <f t="shared" si="66"/>
        <v>#REF!</v>
      </c>
      <c r="GI83" s="41" t="e">
        <f t="shared" si="58"/>
        <v>#REF!</v>
      </c>
      <c r="GJ83" s="41" t="e">
        <f t="shared" si="58"/>
        <v>#REF!</v>
      </c>
      <c r="GK83" s="41" t="e">
        <f t="shared" si="58"/>
        <v>#REF!</v>
      </c>
      <c r="GL83" s="41" t="e">
        <f t="shared" si="75"/>
        <v>#REF!</v>
      </c>
      <c r="GM83" s="41" t="e">
        <f t="shared" si="75"/>
        <v>#REF!</v>
      </c>
      <c r="GN83" s="41" t="e">
        <f t="shared" si="75"/>
        <v>#REF!</v>
      </c>
      <c r="GO83" s="41" t="e">
        <f t="shared" si="75"/>
        <v>#REF!</v>
      </c>
      <c r="GP83" s="41" t="e">
        <f t="shared" si="75"/>
        <v>#REF!</v>
      </c>
      <c r="GQ83" s="41" t="e">
        <f t="shared" si="75"/>
        <v>#REF!</v>
      </c>
      <c r="GR83" s="41" t="e">
        <f t="shared" si="75"/>
        <v>#REF!</v>
      </c>
      <c r="GS83" s="41" t="e">
        <f t="shared" si="75"/>
        <v>#REF!</v>
      </c>
      <c r="GT83" s="41" t="e">
        <f t="shared" si="75"/>
        <v>#REF!</v>
      </c>
      <c r="GU83" s="41" t="e">
        <f t="shared" si="75"/>
        <v>#REF!</v>
      </c>
      <c r="GV83" s="41" t="e">
        <f t="shared" si="75"/>
        <v>#REF!</v>
      </c>
      <c r="GW83" s="41" t="e">
        <f t="shared" si="75"/>
        <v>#REF!</v>
      </c>
      <c r="GX83" s="41" t="e">
        <f t="shared" si="75"/>
        <v>#REF!</v>
      </c>
      <c r="GY83" s="41" t="e">
        <f t="shared" si="59"/>
        <v>#REF!</v>
      </c>
      <c r="GZ83" s="41" t="e">
        <f t="shared" si="59"/>
        <v>#REF!</v>
      </c>
      <c r="HA83" s="41" t="e">
        <f t="shared" si="59"/>
        <v>#REF!</v>
      </c>
      <c r="HB83" s="41" t="e">
        <f t="shared" si="59"/>
        <v>#REF!</v>
      </c>
      <c r="HC83" s="41" t="e">
        <f t="shared" si="59"/>
        <v>#REF!</v>
      </c>
      <c r="HD83" s="41" t="e">
        <f t="shared" si="59"/>
        <v>#REF!</v>
      </c>
      <c r="HE83" s="41" t="e">
        <f t="shared" si="62"/>
        <v>#REF!</v>
      </c>
      <c r="HF83" s="41" t="e">
        <f t="shared" si="62"/>
        <v>#REF!</v>
      </c>
      <c r="HG83" s="41" t="e">
        <f t="shared" si="62"/>
        <v>#REF!</v>
      </c>
      <c r="HH83" s="41" t="e">
        <f t="shared" si="62"/>
        <v>#REF!</v>
      </c>
      <c r="HI83" s="41" t="e">
        <f t="shared" si="62"/>
        <v>#REF!</v>
      </c>
      <c r="HJ83" s="41" t="e">
        <f t="shared" si="62"/>
        <v>#REF!</v>
      </c>
    </row>
    <row r="84" spans="1:218" ht="14.4" x14ac:dyDescent="0.3">
      <c r="A84" s="42">
        <v>81</v>
      </c>
      <c r="B84" s="43" t="e">
        <f>'CMM3 - AUX CALC'!$CD$67</f>
        <v>#REF!</v>
      </c>
      <c r="CE84" s="41" t="e">
        <f>$B84/(_xlfn.SINGLE(PrazoConcessao)*12-CE$3+1)</f>
        <v>#REF!</v>
      </c>
      <c r="CF84" s="41" t="e">
        <f t="shared" si="67"/>
        <v>#REF!</v>
      </c>
      <c r="CG84" s="41" t="e">
        <f t="shared" si="67"/>
        <v>#REF!</v>
      </c>
      <c r="CH84" s="41" t="e">
        <f t="shared" si="67"/>
        <v>#REF!</v>
      </c>
      <c r="CI84" s="41" t="e">
        <f t="shared" si="67"/>
        <v>#REF!</v>
      </c>
      <c r="CJ84" s="41" t="e">
        <f t="shared" si="67"/>
        <v>#REF!</v>
      </c>
      <c r="CK84" s="41" t="e">
        <f t="shared" si="67"/>
        <v>#REF!</v>
      </c>
      <c r="CL84" s="41" t="e">
        <f t="shared" si="67"/>
        <v>#REF!</v>
      </c>
      <c r="CM84" s="41" t="e">
        <f t="shared" si="67"/>
        <v>#REF!</v>
      </c>
      <c r="CN84" s="41" t="e">
        <f t="shared" si="67"/>
        <v>#REF!</v>
      </c>
      <c r="CO84" s="41" t="e">
        <f t="shared" si="67"/>
        <v>#REF!</v>
      </c>
      <c r="CP84" s="41" t="e">
        <f t="shared" si="67"/>
        <v>#REF!</v>
      </c>
      <c r="CQ84" s="41" t="e">
        <f t="shared" si="63"/>
        <v>#REF!</v>
      </c>
      <c r="CR84" s="41" t="e">
        <f t="shared" si="63"/>
        <v>#REF!</v>
      </c>
      <c r="CS84" s="41" t="e">
        <f t="shared" si="63"/>
        <v>#REF!</v>
      </c>
      <c r="CT84" s="41" t="e">
        <f t="shared" si="63"/>
        <v>#REF!</v>
      </c>
      <c r="CU84" s="41" t="e">
        <f t="shared" si="63"/>
        <v>#REF!</v>
      </c>
      <c r="CV84" s="41" t="e">
        <f t="shared" si="63"/>
        <v>#REF!</v>
      </c>
      <c r="CW84" s="41" t="e">
        <f t="shared" si="63"/>
        <v>#REF!</v>
      </c>
      <c r="CX84" s="41" t="e">
        <f t="shared" si="63"/>
        <v>#REF!</v>
      </c>
      <c r="CY84" s="41" t="e">
        <f t="shared" si="63"/>
        <v>#REF!</v>
      </c>
      <c r="CZ84" s="41" t="e">
        <f t="shared" si="63"/>
        <v>#REF!</v>
      </c>
      <c r="DA84" s="41" t="e">
        <f t="shared" si="63"/>
        <v>#REF!</v>
      </c>
      <c r="DB84" s="41" t="e">
        <f t="shared" si="63"/>
        <v>#REF!</v>
      </c>
      <c r="DC84" s="41" t="e">
        <f t="shared" si="63"/>
        <v>#REF!</v>
      </c>
      <c r="DD84" s="41" t="e">
        <f t="shared" si="71"/>
        <v>#REF!</v>
      </c>
      <c r="DE84" s="41" t="e">
        <f t="shared" si="71"/>
        <v>#REF!</v>
      </c>
      <c r="DF84" s="41" t="e">
        <f t="shared" si="71"/>
        <v>#REF!</v>
      </c>
      <c r="DG84" s="41" t="e">
        <f t="shared" si="71"/>
        <v>#REF!</v>
      </c>
      <c r="DH84" s="41" t="e">
        <f t="shared" si="71"/>
        <v>#REF!</v>
      </c>
      <c r="DI84" s="41" t="e">
        <f t="shared" si="68"/>
        <v>#REF!</v>
      </c>
      <c r="DJ84" s="41" t="e">
        <f t="shared" si="68"/>
        <v>#REF!</v>
      </c>
      <c r="DK84" s="41" t="e">
        <f t="shared" si="68"/>
        <v>#REF!</v>
      </c>
      <c r="DL84" s="41" t="e">
        <f t="shared" si="68"/>
        <v>#REF!</v>
      </c>
      <c r="DM84" s="41" t="e">
        <f t="shared" si="68"/>
        <v>#REF!</v>
      </c>
      <c r="DN84" s="41" t="e">
        <f t="shared" si="68"/>
        <v>#REF!</v>
      </c>
      <c r="DO84" s="41" t="e">
        <f t="shared" si="68"/>
        <v>#REF!</v>
      </c>
      <c r="DP84" s="41" t="e">
        <f t="shared" si="68"/>
        <v>#REF!</v>
      </c>
      <c r="DQ84" s="41" t="e">
        <f t="shared" si="68"/>
        <v>#REF!</v>
      </c>
      <c r="DR84" s="41" t="e">
        <f t="shared" si="68"/>
        <v>#REF!</v>
      </c>
      <c r="DS84" s="41" t="e">
        <f t="shared" si="68"/>
        <v>#REF!</v>
      </c>
      <c r="DT84" s="41" t="e">
        <f t="shared" si="68"/>
        <v>#REF!</v>
      </c>
      <c r="DU84" s="41" t="e">
        <f t="shared" si="68"/>
        <v>#REF!</v>
      </c>
      <c r="DV84" s="41" t="e">
        <f t="shared" si="64"/>
        <v>#REF!</v>
      </c>
      <c r="DW84" s="41" t="e">
        <f t="shared" si="54"/>
        <v>#REF!</v>
      </c>
      <c r="DX84" s="41" t="e">
        <f t="shared" si="54"/>
        <v>#REF!</v>
      </c>
      <c r="DY84" s="41" t="e">
        <f t="shared" si="54"/>
        <v>#REF!</v>
      </c>
      <c r="DZ84" s="41" t="e">
        <f t="shared" si="54"/>
        <v>#REF!</v>
      </c>
      <c r="EA84" s="41" t="e">
        <f t="shared" si="54"/>
        <v>#REF!</v>
      </c>
      <c r="EB84" s="41" t="e">
        <f t="shared" si="54"/>
        <v>#REF!</v>
      </c>
      <c r="EC84" s="41" t="e">
        <f t="shared" si="54"/>
        <v>#REF!</v>
      </c>
      <c r="ED84" s="41" t="e">
        <f t="shared" si="54"/>
        <v>#REF!</v>
      </c>
      <c r="EE84" s="41" t="e">
        <f t="shared" si="54"/>
        <v>#REF!</v>
      </c>
      <c r="EF84" s="41" t="e">
        <f t="shared" si="54"/>
        <v>#REF!</v>
      </c>
      <c r="EG84" s="41" t="e">
        <f t="shared" si="54"/>
        <v>#REF!</v>
      </c>
      <c r="EH84" s="41" t="e">
        <f t="shared" si="54"/>
        <v>#REF!</v>
      </c>
      <c r="EI84" s="41" t="e">
        <f t="shared" si="54"/>
        <v>#REF!</v>
      </c>
      <c r="EJ84" s="41" t="e">
        <f t="shared" si="72"/>
        <v>#REF!</v>
      </c>
      <c r="EK84" s="41" t="e">
        <f t="shared" si="72"/>
        <v>#REF!</v>
      </c>
      <c r="EL84" s="41" t="e">
        <f t="shared" si="72"/>
        <v>#REF!</v>
      </c>
      <c r="EM84" s="41" t="e">
        <f t="shared" si="72"/>
        <v>#REF!</v>
      </c>
      <c r="EN84" s="41" t="e">
        <f t="shared" si="72"/>
        <v>#REF!</v>
      </c>
      <c r="EO84" s="41" t="e">
        <f t="shared" si="69"/>
        <v>#REF!</v>
      </c>
      <c r="EP84" s="41" t="e">
        <f t="shared" si="69"/>
        <v>#REF!</v>
      </c>
      <c r="EQ84" s="41" t="e">
        <f t="shared" si="69"/>
        <v>#REF!</v>
      </c>
      <c r="ER84" s="41" t="e">
        <f t="shared" si="69"/>
        <v>#REF!</v>
      </c>
      <c r="ES84" s="41" t="e">
        <f t="shared" si="69"/>
        <v>#REF!</v>
      </c>
      <c r="ET84" s="41" t="e">
        <f t="shared" si="69"/>
        <v>#REF!</v>
      </c>
      <c r="EU84" s="41" t="e">
        <f t="shared" si="69"/>
        <v>#REF!</v>
      </c>
      <c r="EV84" s="41" t="e">
        <f t="shared" si="69"/>
        <v>#REF!</v>
      </c>
      <c r="EW84" s="41" t="e">
        <f t="shared" si="69"/>
        <v>#REF!</v>
      </c>
      <c r="EX84" s="41" t="e">
        <f t="shared" si="69"/>
        <v>#REF!</v>
      </c>
      <c r="EY84" s="41" t="e">
        <f t="shared" si="69"/>
        <v>#REF!</v>
      </c>
      <c r="EZ84" s="41" t="e">
        <f t="shared" si="69"/>
        <v>#REF!</v>
      </c>
      <c r="FA84" s="41" t="e">
        <f t="shared" si="69"/>
        <v>#REF!</v>
      </c>
      <c r="FB84" s="41" t="e">
        <f t="shared" si="65"/>
        <v>#REF!</v>
      </c>
      <c r="FC84" s="41" t="e">
        <f t="shared" si="56"/>
        <v>#REF!</v>
      </c>
      <c r="FD84" s="41" t="e">
        <f t="shared" si="56"/>
        <v>#REF!</v>
      </c>
      <c r="FE84" s="41" t="e">
        <f t="shared" si="56"/>
        <v>#REF!</v>
      </c>
      <c r="FF84" s="41" t="e">
        <f t="shared" si="56"/>
        <v>#REF!</v>
      </c>
      <c r="FG84" s="41" t="e">
        <f t="shared" si="56"/>
        <v>#REF!</v>
      </c>
      <c r="FH84" s="41" t="e">
        <f t="shared" si="56"/>
        <v>#REF!</v>
      </c>
      <c r="FI84" s="41" t="e">
        <f t="shared" si="56"/>
        <v>#REF!</v>
      </c>
      <c r="FJ84" s="41" t="e">
        <f t="shared" si="56"/>
        <v>#REF!</v>
      </c>
      <c r="FK84" s="41" t="e">
        <f t="shared" si="56"/>
        <v>#REF!</v>
      </c>
      <c r="FL84" s="41" t="e">
        <f t="shared" si="56"/>
        <v>#REF!</v>
      </c>
      <c r="FM84" s="41" t="e">
        <f t="shared" si="56"/>
        <v>#REF!</v>
      </c>
      <c r="FN84" s="41" t="e">
        <f t="shared" si="56"/>
        <v>#REF!</v>
      </c>
      <c r="FO84" s="41" t="e">
        <f t="shared" si="56"/>
        <v>#REF!</v>
      </c>
      <c r="FP84" s="41" t="e">
        <f t="shared" si="73"/>
        <v>#REF!</v>
      </c>
      <c r="FQ84" s="41" t="e">
        <f t="shared" si="73"/>
        <v>#REF!</v>
      </c>
      <c r="FR84" s="41" t="e">
        <f t="shared" si="73"/>
        <v>#REF!</v>
      </c>
      <c r="FS84" s="41" t="e">
        <f t="shared" si="73"/>
        <v>#REF!</v>
      </c>
      <c r="FT84" s="41" t="e">
        <f t="shared" si="73"/>
        <v>#REF!</v>
      </c>
      <c r="FU84" s="41" t="e">
        <f t="shared" si="70"/>
        <v>#REF!</v>
      </c>
      <c r="FV84" s="41" t="e">
        <f t="shared" si="70"/>
        <v>#REF!</v>
      </c>
      <c r="FW84" s="41" t="e">
        <f t="shared" si="70"/>
        <v>#REF!</v>
      </c>
      <c r="FX84" s="41" t="e">
        <f t="shared" si="70"/>
        <v>#REF!</v>
      </c>
      <c r="FY84" s="41" t="e">
        <f t="shared" si="70"/>
        <v>#REF!</v>
      </c>
      <c r="FZ84" s="41" t="e">
        <f t="shared" si="70"/>
        <v>#REF!</v>
      </c>
      <c r="GA84" s="41" t="e">
        <f t="shared" si="70"/>
        <v>#REF!</v>
      </c>
      <c r="GB84" s="41" t="e">
        <f t="shared" si="70"/>
        <v>#REF!</v>
      </c>
      <c r="GC84" s="41" t="e">
        <f t="shared" si="70"/>
        <v>#REF!</v>
      </c>
      <c r="GD84" s="41" t="e">
        <f t="shared" si="70"/>
        <v>#REF!</v>
      </c>
      <c r="GE84" s="41" t="e">
        <f t="shared" si="70"/>
        <v>#REF!</v>
      </c>
      <c r="GF84" s="41" t="e">
        <f t="shared" si="70"/>
        <v>#REF!</v>
      </c>
      <c r="GG84" s="41" t="e">
        <f t="shared" si="70"/>
        <v>#REF!</v>
      </c>
      <c r="GH84" s="41" t="e">
        <f t="shared" si="66"/>
        <v>#REF!</v>
      </c>
      <c r="GI84" s="41" t="e">
        <f t="shared" si="58"/>
        <v>#REF!</v>
      </c>
      <c r="GJ84" s="41" t="e">
        <f t="shared" si="58"/>
        <v>#REF!</v>
      </c>
      <c r="GK84" s="41" t="e">
        <f t="shared" si="58"/>
        <v>#REF!</v>
      </c>
      <c r="GL84" s="41" t="e">
        <f t="shared" si="75"/>
        <v>#REF!</v>
      </c>
      <c r="GM84" s="41" t="e">
        <f t="shared" si="75"/>
        <v>#REF!</v>
      </c>
      <c r="GN84" s="41" t="e">
        <f t="shared" si="75"/>
        <v>#REF!</v>
      </c>
      <c r="GO84" s="41" t="e">
        <f t="shared" si="75"/>
        <v>#REF!</v>
      </c>
      <c r="GP84" s="41" t="e">
        <f t="shared" si="75"/>
        <v>#REF!</v>
      </c>
      <c r="GQ84" s="41" t="e">
        <f t="shared" si="75"/>
        <v>#REF!</v>
      </c>
      <c r="GR84" s="41" t="e">
        <f t="shared" si="75"/>
        <v>#REF!</v>
      </c>
      <c r="GS84" s="41" t="e">
        <f t="shared" si="75"/>
        <v>#REF!</v>
      </c>
      <c r="GT84" s="41" t="e">
        <f t="shared" si="75"/>
        <v>#REF!</v>
      </c>
      <c r="GU84" s="41" t="e">
        <f t="shared" si="75"/>
        <v>#REF!</v>
      </c>
      <c r="GV84" s="41" t="e">
        <f t="shared" si="75"/>
        <v>#REF!</v>
      </c>
      <c r="GW84" s="41" t="e">
        <f t="shared" si="75"/>
        <v>#REF!</v>
      </c>
      <c r="GX84" s="41" t="e">
        <f t="shared" si="75"/>
        <v>#REF!</v>
      </c>
      <c r="GY84" s="41" t="e">
        <f t="shared" si="59"/>
        <v>#REF!</v>
      </c>
      <c r="GZ84" s="41" t="e">
        <f t="shared" si="59"/>
        <v>#REF!</v>
      </c>
      <c r="HA84" s="41" t="e">
        <f t="shared" si="59"/>
        <v>#REF!</v>
      </c>
      <c r="HB84" s="41" t="e">
        <f t="shared" si="59"/>
        <v>#REF!</v>
      </c>
      <c r="HC84" s="41" t="e">
        <f t="shared" si="59"/>
        <v>#REF!</v>
      </c>
      <c r="HD84" s="41" t="e">
        <f t="shared" si="59"/>
        <v>#REF!</v>
      </c>
      <c r="HE84" s="41" t="e">
        <f t="shared" si="62"/>
        <v>#REF!</v>
      </c>
      <c r="HF84" s="41" t="e">
        <f t="shared" si="62"/>
        <v>#REF!</v>
      </c>
      <c r="HG84" s="41" t="e">
        <f t="shared" si="62"/>
        <v>#REF!</v>
      </c>
      <c r="HH84" s="41" t="e">
        <f t="shared" si="62"/>
        <v>#REF!</v>
      </c>
      <c r="HI84" s="41" t="e">
        <f t="shared" si="62"/>
        <v>#REF!</v>
      </c>
      <c r="HJ84" s="41" t="e">
        <f t="shared" si="62"/>
        <v>#REF!</v>
      </c>
    </row>
    <row r="85" spans="1:218" ht="14.4" x14ac:dyDescent="0.3">
      <c r="A85" s="42">
        <v>82</v>
      </c>
      <c r="B85" s="43" t="e">
        <f>'CMM3 - AUX CALC'!$CE$67</f>
        <v>#REF!</v>
      </c>
      <c r="CF85" s="41" t="e">
        <f>$B85/(_xlfn.SINGLE(PrazoConcessao)*12-CF$3+1)</f>
        <v>#REF!</v>
      </c>
      <c r="CG85" s="41" t="e">
        <f t="shared" si="67"/>
        <v>#REF!</v>
      </c>
      <c r="CH85" s="41" t="e">
        <f t="shared" si="67"/>
        <v>#REF!</v>
      </c>
      <c r="CI85" s="41" t="e">
        <f t="shared" si="67"/>
        <v>#REF!</v>
      </c>
      <c r="CJ85" s="41" t="e">
        <f t="shared" si="67"/>
        <v>#REF!</v>
      </c>
      <c r="CK85" s="41" t="e">
        <f t="shared" si="67"/>
        <v>#REF!</v>
      </c>
      <c r="CL85" s="41" t="e">
        <f t="shared" si="67"/>
        <v>#REF!</v>
      </c>
      <c r="CM85" s="41" t="e">
        <f t="shared" si="67"/>
        <v>#REF!</v>
      </c>
      <c r="CN85" s="41" t="e">
        <f t="shared" si="67"/>
        <v>#REF!</v>
      </c>
      <c r="CO85" s="41" t="e">
        <f t="shared" si="67"/>
        <v>#REF!</v>
      </c>
      <c r="CP85" s="41" t="e">
        <f t="shared" si="67"/>
        <v>#REF!</v>
      </c>
      <c r="CQ85" s="41" t="e">
        <f t="shared" si="63"/>
        <v>#REF!</v>
      </c>
      <c r="CR85" s="41" t="e">
        <f t="shared" si="63"/>
        <v>#REF!</v>
      </c>
      <c r="CS85" s="41" t="e">
        <f t="shared" si="63"/>
        <v>#REF!</v>
      </c>
      <c r="CT85" s="41" t="e">
        <f t="shared" si="63"/>
        <v>#REF!</v>
      </c>
      <c r="CU85" s="41" t="e">
        <f t="shared" si="63"/>
        <v>#REF!</v>
      </c>
      <c r="CV85" s="41" t="e">
        <f t="shared" si="63"/>
        <v>#REF!</v>
      </c>
      <c r="CW85" s="41" t="e">
        <f t="shared" si="63"/>
        <v>#REF!</v>
      </c>
      <c r="CX85" s="41" t="e">
        <f t="shared" si="63"/>
        <v>#REF!</v>
      </c>
      <c r="CY85" s="41" t="e">
        <f t="shared" si="63"/>
        <v>#REF!</v>
      </c>
      <c r="CZ85" s="41" t="e">
        <f t="shared" si="63"/>
        <v>#REF!</v>
      </c>
      <c r="DA85" s="41" t="e">
        <f t="shared" si="63"/>
        <v>#REF!</v>
      </c>
      <c r="DB85" s="41" t="e">
        <f t="shared" si="63"/>
        <v>#REF!</v>
      </c>
      <c r="DC85" s="41" t="e">
        <f t="shared" si="63"/>
        <v>#REF!</v>
      </c>
      <c r="DD85" s="41" t="e">
        <f t="shared" si="71"/>
        <v>#REF!</v>
      </c>
      <c r="DE85" s="41" t="e">
        <f t="shared" si="71"/>
        <v>#REF!</v>
      </c>
      <c r="DF85" s="41" t="e">
        <f t="shared" si="71"/>
        <v>#REF!</v>
      </c>
      <c r="DG85" s="41" t="e">
        <f t="shared" si="71"/>
        <v>#REF!</v>
      </c>
      <c r="DH85" s="41" t="e">
        <f t="shared" si="71"/>
        <v>#REF!</v>
      </c>
      <c r="DI85" s="41" t="e">
        <f t="shared" si="68"/>
        <v>#REF!</v>
      </c>
      <c r="DJ85" s="41" t="e">
        <f t="shared" si="68"/>
        <v>#REF!</v>
      </c>
      <c r="DK85" s="41" t="e">
        <f t="shared" si="68"/>
        <v>#REF!</v>
      </c>
      <c r="DL85" s="41" t="e">
        <f t="shared" si="68"/>
        <v>#REF!</v>
      </c>
      <c r="DM85" s="41" t="e">
        <f t="shared" si="68"/>
        <v>#REF!</v>
      </c>
      <c r="DN85" s="41" t="e">
        <f t="shared" si="68"/>
        <v>#REF!</v>
      </c>
      <c r="DO85" s="41" t="e">
        <f t="shared" si="68"/>
        <v>#REF!</v>
      </c>
      <c r="DP85" s="41" t="e">
        <f t="shared" si="68"/>
        <v>#REF!</v>
      </c>
      <c r="DQ85" s="41" t="e">
        <f t="shared" si="68"/>
        <v>#REF!</v>
      </c>
      <c r="DR85" s="41" t="e">
        <f t="shared" si="68"/>
        <v>#REF!</v>
      </c>
      <c r="DS85" s="41" t="e">
        <f t="shared" si="68"/>
        <v>#REF!</v>
      </c>
      <c r="DT85" s="41" t="e">
        <f t="shared" si="68"/>
        <v>#REF!</v>
      </c>
      <c r="DU85" s="41" t="e">
        <f t="shared" si="68"/>
        <v>#REF!</v>
      </c>
      <c r="DV85" s="41" t="e">
        <f t="shared" si="64"/>
        <v>#REF!</v>
      </c>
      <c r="DW85" s="41" t="e">
        <f t="shared" si="54"/>
        <v>#REF!</v>
      </c>
      <c r="DX85" s="41" t="e">
        <f t="shared" si="54"/>
        <v>#REF!</v>
      </c>
      <c r="DY85" s="41" t="e">
        <f t="shared" si="54"/>
        <v>#REF!</v>
      </c>
      <c r="DZ85" s="41" t="e">
        <f t="shared" si="54"/>
        <v>#REF!</v>
      </c>
      <c r="EA85" s="41" t="e">
        <f t="shared" si="54"/>
        <v>#REF!</v>
      </c>
      <c r="EB85" s="41" t="e">
        <f t="shared" si="54"/>
        <v>#REF!</v>
      </c>
      <c r="EC85" s="41" t="e">
        <f t="shared" si="54"/>
        <v>#REF!</v>
      </c>
      <c r="ED85" s="41" t="e">
        <f t="shared" si="54"/>
        <v>#REF!</v>
      </c>
      <c r="EE85" s="41" t="e">
        <f t="shared" si="54"/>
        <v>#REF!</v>
      </c>
      <c r="EF85" s="41" t="e">
        <f t="shared" si="54"/>
        <v>#REF!</v>
      </c>
      <c r="EG85" s="41" t="e">
        <f t="shared" si="54"/>
        <v>#REF!</v>
      </c>
      <c r="EH85" s="41" t="e">
        <f t="shared" si="54"/>
        <v>#REF!</v>
      </c>
      <c r="EI85" s="41" t="e">
        <f t="shared" si="54"/>
        <v>#REF!</v>
      </c>
      <c r="EJ85" s="41" t="e">
        <f t="shared" si="72"/>
        <v>#REF!</v>
      </c>
      <c r="EK85" s="41" t="e">
        <f t="shared" si="72"/>
        <v>#REF!</v>
      </c>
      <c r="EL85" s="41" t="e">
        <f t="shared" si="72"/>
        <v>#REF!</v>
      </c>
      <c r="EM85" s="41" t="e">
        <f t="shared" si="72"/>
        <v>#REF!</v>
      </c>
      <c r="EN85" s="41" t="e">
        <f t="shared" si="72"/>
        <v>#REF!</v>
      </c>
      <c r="EO85" s="41" t="e">
        <f t="shared" si="69"/>
        <v>#REF!</v>
      </c>
      <c r="EP85" s="41" t="e">
        <f t="shared" si="69"/>
        <v>#REF!</v>
      </c>
      <c r="EQ85" s="41" t="e">
        <f t="shared" si="69"/>
        <v>#REF!</v>
      </c>
      <c r="ER85" s="41" t="e">
        <f t="shared" si="69"/>
        <v>#REF!</v>
      </c>
      <c r="ES85" s="41" t="e">
        <f t="shared" si="69"/>
        <v>#REF!</v>
      </c>
      <c r="ET85" s="41" t="e">
        <f t="shared" si="69"/>
        <v>#REF!</v>
      </c>
      <c r="EU85" s="41" t="e">
        <f t="shared" si="69"/>
        <v>#REF!</v>
      </c>
      <c r="EV85" s="41" t="e">
        <f t="shared" si="69"/>
        <v>#REF!</v>
      </c>
      <c r="EW85" s="41" t="e">
        <f t="shared" si="69"/>
        <v>#REF!</v>
      </c>
      <c r="EX85" s="41" t="e">
        <f t="shared" si="69"/>
        <v>#REF!</v>
      </c>
      <c r="EY85" s="41" t="e">
        <f t="shared" si="69"/>
        <v>#REF!</v>
      </c>
      <c r="EZ85" s="41" t="e">
        <f t="shared" si="69"/>
        <v>#REF!</v>
      </c>
      <c r="FA85" s="41" t="e">
        <f t="shared" si="69"/>
        <v>#REF!</v>
      </c>
      <c r="FB85" s="41" t="e">
        <f t="shared" si="65"/>
        <v>#REF!</v>
      </c>
      <c r="FC85" s="41" t="e">
        <f t="shared" si="56"/>
        <v>#REF!</v>
      </c>
      <c r="FD85" s="41" t="e">
        <f t="shared" si="56"/>
        <v>#REF!</v>
      </c>
      <c r="FE85" s="41" t="e">
        <f t="shared" si="56"/>
        <v>#REF!</v>
      </c>
      <c r="FF85" s="41" t="e">
        <f t="shared" si="56"/>
        <v>#REF!</v>
      </c>
      <c r="FG85" s="41" t="e">
        <f t="shared" si="56"/>
        <v>#REF!</v>
      </c>
      <c r="FH85" s="41" t="e">
        <f t="shared" si="56"/>
        <v>#REF!</v>
      </c>
      <c r="FI85" s="41" t="e">
        <f t="shared" si="56"/>
        <v>#REF!</v>
      </c>
      <c r="FJ85" s="41" t="e">
        <f t="shared" si="56"/>
        <v>#REF!</v>
      </c>
      <c r="FK85" s="41" t="e">
        <f t="shared" si="56"/>
        <v>#REF!</v>
      </c>
      <c r="FL85" s="41" t="e">
        <f t="shared" si="56"/>
        <v>#REF!</v>
      </c>
      <c r="FM85" s="41" t="e">
        <f t="shared" si="56"/>
        <v>#REF!</v>
      </c>
      <c r="FN85" s="41" t="e">
        <f t="shared" si="56"/>
        <v>#REF!</v>
      </c>
      <c r="FO85" s="41" t="e">
        <f t="shared" si="56"/>
        <v>#REF!</v>
      </c>
      <c r="FP85" s="41" t="e">
        <f t="shared" si="73"/>
        <v>#REF!</v>
      </c>
      <c r="FQ85" s="41" t="e">
        <f t="shared" si="73"/>
        <v>#REF!</v>
      </c>
      <c r="FR85" s="41" t="e">
        <f t="shared" si="73"/>
        <v>#REF!</v>
      </c>
      <c r="FS85" s="41" t="e">
        <f t="shared" si="73"/>
        <v>#REF!</v>
      </c>
      <c r="FT85" s="41" t="e">
        <f t="shared" si="73"/>
        <v>#REF!</v>
      </c>
      <c r="FU85" s="41" t="e">
        <f t="shared" si="70"/>
        <v>#REF!</v>
      </c>
      <c r="FV85" s="41" t="e">
        <f t="shared" si="70"/>
        <v>#REF!</v>
      </c>
      <c r="FW85" s="41" t="e">
        <f t="shared" si="70"/>
        <v>#REF!</v>
      </c>
      <c r="FX85" s="41" t="e">
        <f t="shared" si="70"/>
        <v>#REF!</v>
      </c>
      <c r="FY85" s="41" t="e">
        <f t="shared" si="70"/>
        <v>#REF!</v>
      </c>
      <c r="FZ85" s="41" t="e">
        <f t="shared" si="70"/>
        <v>#REF!</v>
      </c>
      <c r="GA85" s="41" t="e">
        <f t="shared" si="70"/>
        <v>#REF!</v>
      </c>
      <c r="GB85" s="41" t="e">
        <f t="shared" si="70"/>
        <v>#REF!</v>
      </c>
      <c r="GC85" s="41" t="e">
        <f t="shared" si="70"/>
        <v>#REF!</v>
      </c>
      <c r="GD85" s="41" t="e">
        <f t="shared" si="70"/>
        <v>#REF!</v>
      </c>
      <c r="GE85" s="41" t="e">
        <f t="shared" si="70"/>
        <v>#REF!</v>
      </c>
      <c r="GF85" s="41" t="e">
        <f t="shared" si="70"/>
        <v>#REF!</v>
      </c>
      <c r="GG85" s="41" t="e">
        <f t="shared" si="70"/>
        <v>#REF!</v>
      </c>
      <c r="GH85" s="41" t="e">
        <f t="shared" si="66"/>
        <v>#REF!</v>
      </c>
      <c r="GI85" s="41" t="e">
        <f t="shared" si="58"/>
        <v>#REF!</v>
      </c>
      <c r="GJ85" s="41" t="e">
        <f t="shared" si="58"/>
        <v>#REF!</v>
      </c>
      <c r="GK85" s="41" t="e">
        <f t="shared" si="58"/>
        <v>#REF!</v>
      </c>
      <c r="GL85" s="41" t="e">
        <f t="shared" si="75"/>
        <v>#REF!</v>
      </c>
      <c r="GM85" s="41" t="e">
        <f t="shared" si="75"/>
        <v>#REF!</v>
      </c>
      <c r="GN85" s="41" t="e">
        <f t="shared" si="75"/>
        <v>#REF!</v>
      </c>
      <c r="GO85" s="41" t="e">
        <f t="shared" si="75"/>
        <v>#REF!</v>
      </c>
      <c r="GP85" s="41" t="e">
        <f t="shared" si="75"/>
        <v>#REF!</v>
      </c>
      <c r="GQ85" s="41" t="e">
        <f t="shared" si="75"/>
        <v>#REF!</v>
      </c>
      <c r="GR85" s="41" t="e">
        <f t="shared" si="75"/>
        <v>#REF!</v>
      </c>
      <c r="GS85" s="41" t="e">
        <f t="shared" si="75"/>
        <v>#REF!</v>
      </c>
      <c r="GT85" s="41" t="e">
        <f t="shared" si="75"/>
        <v>#REF!</v>
      </c>
      <c r="GU85" s="41" t="e">
        <f t="shared" si="75"/>
        <v>#REF!</v>
      </c>
      <c r="GV85" s="41" t="e">
        <f t="shared" si="75"/>
        <v>#REF!</v>
      </c>
      <c r="GW85" s="41" t="e">
        <f t="shared" si="75"/>
        <v>#REF!</v>
      </c>
      <c r="GX85" s="41" t="e">
        <f t="shared" si="75"/>
        <v>#REF!</v>
      </c>
      <c r="GY85" s="41" t="e">
        <f t="shared" si="59"/>
        <v>#REF!</v>
      </c>
      <c r="GZ85" s="41" t="e">
        <f t="shared" si="59"/>
        <v>#REF!</v>
      </c>
      <c r="HA85" s="41" t="e">
        <f t="shared" si="59"/>
        <v>#REF!</v>
      </c>
      <c r="HB85" s="41" t="e">
        <f t="shared" si="59"/>
        <v>#REF!</v>
      </c>
      <c r="HC85" s="41" t="e">
        <f t="shared" si="59"/>
        <v>#REF!</v>
      </c>
      <c r="HD85" s="41" t="e">
        <f t="shared" si="59"/>
        <v>#REF!</v>
      </c>
      <c r="HE85" s="41" t="e">
        <f t="shared" si="62"/>
        <v>#REF!</v>
      </c>
      <c r="HF85" s="41" t="e">
        <f t="shared" si="62"/>
        <v>#REF!</v>
      </c>
      <c r="HG85" s="41" t="e">
        <f t="shared" si="62"/>
        <v>#REF!</v>
      </c>
      <c r="HH85" s="41" t="e">
        <f t="shared" si="62"/>
        <v>#REF!</v>
      </c>
      <c r="HI85" s="41" t="e">
        <f t="shared" si="62"/>
        <v>#REF!</v>
      </c>
      <c r="HJ85" s="41" t="e">
        <f t="shared" si="62"/>
        <v>#REF!</v>
      </c>
    </row>
    <row r="86" spans="1:218" ht="14.4" x14ac:dyDescent="0.3">
      <c r="A86" s="42">
        <v>83</v>
      </c>
      <c r="B86" s="43" t="e">
        <f>'CMM3 - AUX CALC'!$CF$67</f>
        <v>#REF!</v>
      </c>
      <c r="CG86" s="41" t="e">
        <f>$B86/(_xlfn.SINGLE(PrazoConcessao)*12-CG$3+1)</f>
        <v>#REF!</v>
      </c>
      <c r="CH86" s="41" t="e">
        <f t="shared" si="67"/>
        <v>#REF!</v>
      </c>
      <c r="CI86" s="41" t="e">
        <f t="shared" si="67"/>
        <v>#REF!</v>
      </c>
      <c r="CJ86" s="41" t="e">
        <f t="shared" si="67"/>
        <v>#REF!</v>
      </c>
      <c r="CK86" s="41" t="e">
        <f t="shared" si="67"/>
        <v>#REF!</v>
      </c>
      <c r="CL86" s="41" t="e">
        <f t="shared" si="67"/>
        <v>#REF!</v>
      </c>
      <c r="CM86" s="41" t="e">
        <f t="shared" si="67"/>
        <v>#REF!</v>
      </c>
      <c r="CN86" s="41" t="e">
        <f t="shared" si="67"/>
        <v>#REF!</v>
      </c>
      <c r="CO86" s="41" t="e">
        <f t="shared" si="67"/>
        <v>#REF!</v>
      </c>
      <c r="CP86" s="41" t="e">
        <f t="shared" si="67"/>
        <v>#REF!</v>
      </c>
      <c r="CQ86" s="41" t="e">
        <f t="shared" si="63"/>
        <v>#REF!</v>
      </c>
      <c r="CR86" s="41" t="e">
        <f t="shared" si="63"/>
        <v>#REF!</v>
      </c>
      <c r="CS86" s="41" t="e">
        <f t="shared" si="63"/>
        <v>#REF!</v>
      </c>
      <c r="CT86" s="41" t="e">
        <f t="shared" si="63"/>
        <v>#REF!</v>
      </c>
      <c r="CU86" s="41" t="e">
        <f t="shared" si="63"/>
        <v>#REF!</v>
      </c>
      <c r="CV86" s="41" t="e">
        <f t="shared" si="63"/>
        <v>#REF!</v>
      </c>
      <c r="CW86" s="41" t="e">
        <f t="shared" si="63"/>
        <v>#REF!</v>
      </c>
      <c r="CX86" s="41" t="e">
        <f t="shared" si="63"/>
        <v>#REF!</v>
      </c>
      <c r="CY86" s="41" t="e">
        <f t="shared" si="63"/>
        <v>#REF!</v>
      </c>
      <c r="CZ86" s="41" t="e">
        <f t="shared" si="63"/>
        <v>#REF!</v>
      </c>
      <c r="DA86" s="41" t="e">
        <f t="shared" si="63"/>
        <v>#REF!</v>
      </c>
      <c r="DB86" s="41" t="e">
        <f t="shared" si="63"/>
        <v>#REF!</v>
      </c>
      <c r="DC86" s="41" t="e">
        <f t="shared" si="63"/>
        <v>#REF!</v>
      </c>
      <c r="DD86" s="41" t="e">
        <f t="shared" si="71"/>
        <v>#REF!</v>
      </c>
      <c r="DE86" s="41" t="e">
        <f t="shared" si="71"/>
        <v>#REF!</v>
      </c>
      <c r="DF86" s="41" t="e">
        <f t="shared" si="71"/>
        <v>#REF!</v>
      </c>
      <c r="DG86" s="41" t="e">
        <f t="shared" si="71"/>
        <v>#REF!</v>
      </c>
      <c r="DH86" s="41" t="e">
        <f t="shared" si="71"/>
        <v>#REF!</v>
      </c>
      <c r="DI86" s="41" t="e">
        <f t="shared" si="68"/>
        <v>#REF!</v>
      </c>
      <c r="DJ86" s="41" t="e">
        <f t="shared" si="68"/>
        <v>#REF!</v>
      </c>
      <c r="DK86" s="41" t="e">
        <f t="shared" si="68"/>
        <v>#REF!</v>
      </c>
      <c r="DL86" s="41" t="e">
        <f t="shared" si="68"/>
        <v>#REF!</v>
      </c>
      <c r="DM86" s="41" t="e">
        <f t="shared" si="68"/>
        <v>#REF!</v>
      </c>
      <c r="DN86" s="41" t="e">
        <f t="shared" si="68"/>
        <v>#REF!</v>
      </c>
      <c r="DO86" s="41" t="e">
        <f t="shared" si="68"/>
        <v>#REF!</v>
      </c>
      <c r="DP86" s="41" t="e">
        <f t="shared" si="68"/>
        <v>#REF!</v>
      </c>
      <c r="DQ86" s="41" t="e">
        <f t="shared" ref="DQ86:DY121" si="76">DP86</f>
        <v>#REF!</v>
      </c>
      <c r="DR86" s="41" t="e">
        <f t="shared" si="76"/>
        <v>#REF!</v>
      </c>
      <c r="DS86" s="41" t="e">
        <f t="shared" si="76"/>
        <v>#REF!</v>
      </c>
      <c r="DT86" s="41" t="e">
        <f t="shared" si="76"/>
        <v>#REF!</v>
      </c>
      <c r="DU86" s="41" t="e">
        <f t="shared" si="76"/>
        <v>#REF!</v>
      </c>
      <c r="DV86" s="41" t="e">
        <f t="shared" si="64"/>
        <v>#REF!</v>
      </c>
      <c r="DW86" s="41" t="e">
        <f t="shared" si="54"/>
        <v>#REF!</v>
      </c>
      <c r="DX86" s="41" t="e">
        <f t="shared" si="54"/>
        <v>#REF!</v>
      </c>
      <c r="DY86" s="41" t="e">
        <f t="shared" si="54"/>
        <v>#REF!</v>
      </c>
      <c r="DZ86" s="41" t="e">
        <f t="shared" si="54"/>
        <v>#REF!</v>
      </c>
      <c r="EA86" s="41" t="e">
        <f t="shared" si="54"/>
        <v>#REF!</v>
      </c>
      <c r="EB86" s="41" t="e">
        <f t="shared" si="54"/>
        <v>#REF!</v>
      </c>
      <c r="EC86" s="41" t="e">
        <f t="shared" si="54"/>
        <v>#REF!</v>
      </c>
      <c r="ED86" s="41" t="e">
        <f t="shared" si="54"/>
        <v>#REF!</v>
      </c>
      <c r="EE86" s="41" t="e">
        <f t="shared" si="54"/>
        <v>#REF!</v>
      </c>
      <c r="EF86" s="41" t="e">
        <f t="shared" ref="EF86:ER115" si="77">EE86</f>
        <v>#REF!</v>
      </c>
      <c r="EG86" s="41" t="e">
        <f t="shared" si="77"/>
        <v>#REF!</v>
      </c>
      <c r="EH86" s="41" t="e">
        <f t="shared" si="77"/>
        <v>#REF!</v>
      </c>
      <c r="EI86" s="41" t="e">
        <f t="shared" si="77"/>
        <v>#REF!</v>
      </c>
      <c r="EJ86" s="41" t="e">
        <f t="shared" si="72"/>
        <v>#REF!</v>
      </c>
      <c r="EK86" s="41" t="e">
        <f t="shared" si="72"/>
        <v>#REF!</v>
      </c>
      <c r="EL86" s="41" t="e">
        <f t="shared" si="72"/>
        <v>#REF!</v>
      </c>
      <c r="EM86" s="41" t="e">
        <f t="shared" si="72"/>
        <v>#REF!</v>
      </c>
      <c r="EN86" s="41" t="e">
        <f t="shared" si="72"/>
        <v>#REF!</v>
      </c>
      <c r="EO86" s="41" t="e">
        <f t="shared" si="69"/>
        <v>#REF!</v>
      </c>
      <c r="EP86" s="41" t="e">
        <f t="shared" si="69"/>
        <v>#REF!</v>
      </c>
      <c r="EQ86" s="41" t="e">
        <f t="shared" si="69"/>
        <v>#REF!</v>
      </c>
      <c r="ER86" s="41" t="e">
        <f t="shared" si="69"/>
        <v>#REF!</v>
      </c>
      <c r="ES86" s="41" t="e">
        <f t="shared" si="69"/>
        <v>#REF!</v>
      </c>
      <c r="ET86" s="41" t="e">
        <f t="shared" si="69"/>
        <v>#REF!</v>
      </c>
      <c r="EU86" s="41" t="e">
        <f t="shared" si="69"/>
        <v>#REF!</v>
      </c>
      <c r="EV86" s="41" t="e">
        <f t="shared" si="69"/>
        <v>#REF!</v>
      </c>
      <c r="EW86" s="41" t="e">
        <f t="shared" ref="EW86:FE125" si="78">EV86</f>
        <v>#REF!</v>
      </c>
      <c r="EX86" s="41" t="e">
        <f t="shared" si="78"/>
        <v>#REF!</v>
      </c>
      <c r="EY86" s="41" t="e">
        <f t="shared" si="78"/>
        <v>#REF!</v>
      </c>
      <c r="EZ86" s="41" t="e">
        <f t="shared" si="78"/>
        <v>#REF!</v>
      </c>
      <c r="FA86" s="41" t="e">
        <f t="shared" si="78"/>
        <v>#REF!</v>
      </c>
      <c r="FB86" s="41" t="e">
        <f t="shared" si="65"/>
        <v>#REF!</v>
      </c>
      <c r="FC86" s="41" t="e">
        <f t="shared" si="56"/>
        <v>#REF!</v>
      </c>
      <c r="FD86" s="41" t="e">
        <f t="shared" si="56"/>
        <v>#REF!</v>
      </c>
      <c r="FE86" s="41" t="e">
        <f t="shared" si="56"/>
        <v>#REF!</v>
      </c>
      <c r="FF86" s="41" t="e">
        <f t="shared" si="56"/>
        <v>#REF!</v>
      </c>
      <c r="FG86" s="41" t="e">
        <f t="shared" si="56"/>
        <v>#REF!</v>
      </c>
      <c r="FH86" s="41" t="e">
        <f t="shared" si="56"/>
        <v>#REF!</v>
      </c>
      <c r="FI86" s="41" t="e">
        <f t="shared" si="56"/>
        <v>#REF!</v>
      </c>
      <c r="FJ86" s="41" t="e">
        <f t="shared" si="56"/>
        <v>#REF!</v>
      </c>
      <c r="FK86" s="41" t="e">
        <f t="shared" si="56"/>
        <v>#REF!</v>
      </c>
      <c r="FL86" s="41" t="e">
        <f t="shared" ref="FL86:FX115" si="79">FK86</f>
        <v>#REF!</v>
      </c>
      <c r="FM86" s="41" t="e">
        <f t="shared" si="79"/>
        <v>#REF!</v>
      </c>
      <c r="FN86" s="41" t="e">
        <f t="shared" si="79"/>
        <v>#REF!</v>
      </c>
      <c r="FO86" s="41" t="e">
        <f t="shared" si="79"/>
        <v>#REF!</v>
      </c>
      <c r="FP86" s="41" t="e">
        <f t="shared" si="73"/>
        <v>#REF!</v>
      </c>
      <c r="FQ86" s="41" t="e">
        <f t="shared" si="73"/>
        <v>#REF!</v>
      </c>
      <c r="FR86" s="41" t="e">
        <f t="shared" si="73"/>
        <v>#REF!</v>
      </c>
      <c r="FS86" s="41" t="e">
        <f t="shared" si="73"/>
        <v>#REF!</v>
      </c>
      <c r="FT86" s="41" t="e">
        <f t="shared" si="73"/>
        <v>#REF!</v>
      </c>
      <c r="FU86" s="41" t="e">
        <f t="shared" si="70"/>
        <v>#REF!</v>
      </c>
      <c r="FV86" s="41" t="e">
        <f t="shared" si="70"/>
        <v>#REF!</v>
      </c>
      <c r="FW86" s="41" t="e">
        <f t="shared" si="70"/>
        <v>#REF!</v>
      </c>
      <c r="FX86" s="41" t="e">
        <f t="shared" si="70"/>
        <v>#REF!</v>
      </c>
      <c r="FY86" s="41" t="e">
        <f t="shared" si="70"/>
        <v>#REF!</v>
      </c>
      <c r="FZ86" s="41" t="e">
        <f t="shared" si="70"/>
        <v>#REF!</v>
      </c>
      <c r="GA86" s="41" t="e">
        <f t="shared" si="70"/>
        <v>#REF!</v>
      </c>
      <c r="GB86" s="41" t="e">
        <f t="shared" si="70"/>
        <v>#REF!</v>
      </c>
      <c r="GC86" s="41" t="e">
        <f t="shared" ref="GC86:GR132" si="80">GB86</f>
        <v>#REF!</v>
      </c>
      <c r="GD86" s="41" t="e">
        <f t="shared" si="80"/>
        <v>#REF!</v>
      </c>
      <c r="GE86" s="41" t="e">
        <f t="shared" si="80"/>
        <v>#REF!</v>
      </c>
      <c r="GF86" s="41" t="e">
        <f t="shared" si="80"/>
        <v>#REF!</v>
      </c>
      <c r="GG86" s="41" t="e">
        <f t="shared" si="80"/>
        <v>#REF!</v>
      </c>
      <c r="GH86" s="41" t="e">
        <f t="shared" si="66"/>
        <v>#REF!</v>
      </c>
      <c r="GI86" s="41" t="e">
        <f t="shared" si="58"/>
        <v>#REF!</v>
      </c>
      <c r="GJ86" s="41" t="e">
        <f t="shared" si="58"/>
        <v>#REF!</v>
      </c>
      <c r="GK86" s="41" t="e">
        <f t="shared" si="58"/>
        <v>#REF!</v>
      </c>
      <c r="GL86" s="41" t="e">
        <f t="shared" si="75"/>
        <v>#REF!</v>
      </c>
      <c r="GM86" s="41" t="e">
        <f t="shared" si="75"/>
        <v>#REF!</v>
      </c>
      <c r="GN86" s="41" t="e">
        <f t="shared" si="75"/>
        <v>#REF!</v>
      </c>
      <c r="GO86" s="41" t="e">
        <f t="shared" si="75"/>
        <v>#REF!</v>
      </c>
      <c r="GP86" s="41" t="e">
        <f t="shared" si="75"/>
        <v>#REF!</v>
      </c>
      <c r="GQ86" s="41" t="e">
        <f t="shared" si="75"/>
        <v>#REF!</v>
      </c>
      <c r="GR86" s="41" t="e">
        <f t="shared" si="75"/>
        <v>#REF!</v>
      </c>
      <c r="GS86" s="41" t="e">
        <f t="shared" si="75"/>
        <v>#REF!</v>
      </c>
      <c r="GT86" s="41" t="e">
        <f t="shared" si="75"/>
        <v>#REF!</v>
      </c>
      <c r="GU86" s="41" t="e">
        <f t="shared" si="75"/>
        <v>#REF!</v>
      </c>
      <c r="GV86" s="41" t="e">
        <f t="shared" si="75"/>
        <v>#REF!</v>
      </c>
      <c r="GW86" s="41" t="e">
        <f t="shared" si="75"/>
        <v>#REF!</v>
      </c>
      <c r="GX86" s="41" t="e">
        <f t="shared" si="75"/>
        <v>#REF!</v>
      </c>
      <c r="GY86" s="41" t="e">
        <f t="shared" si="59"/>
        <v>#REF!</v>
      </c>
      <c r="GZ86" s="41" t="e">
        <f t="shared" si="59"/>
        <v>#REF!</v>
      </c>
      <c r="HA86" s="41" t="e">
        <f t="shared" si="59"/>
        <v>#REF!</v>
      </c>
      <c r="HB86" s="41" t="e">
        <f t="shared" si="59"/>
        <v>#REF!</v>
      </c>
      <c r="HC86" s="41" t="e">
        <f t="shared" si="59"/>
        <v>#REF!</v>
      </c>
      <c r="HD86" s="41" t="e">
        <f t="shared" si="59"/>
        <v>#REF!</v>
      </c>
      <c r="HE86" s="41" t="e">
        <f t="shared" si="62"/>
        <v>#REF!</v>
      </c>
      <c r="HF86" s="41" t="e">
        <f t="shared" si="62"/>
        <v>#REF!</v>
      </c>
      <c r="HG86" s="41" t="e">
        <f t="shared" si="62"/>
        <v>#REF!</v>
      </c>
      <c r="HH86" s="41" t="e">
        <f t="shared" si="62"/>
        <v>#REF!</v>
      </c>
      <c r="HI86" s="41" t="e">
        <f t="shared" si="62"/>
        <v>#REF!</v>
      </c>
      <c r="HJ86" s="41" t="e">
        <f t="shared" si="62"/>
        <v>#REF!</v>
      </c>
    </row>
    <row r="87" spans="1:218" ht="14.4" x14ac:dyDescent="0.3">
      <c r="A87" s="42">
        <v>84</v>
      </c>
      <c r="B87" s="43" t="e">
        <f>'CMM3 - AUX CALC'!$CG$67</f>
        <v>#REF!</v>
      </c>
      <c r="CH87" s="41" t="e">
        <f>$B87/(_xlfn.SINGLE(PrazoConcessao)*12-CH$3+1)</f>
        <v>#REF!</v>
      </c>
      <c r="CI87" s="41" t="e">
        <f t="shared" si="67"/>
        <v>#REF!</v>
      </c>
      <c r="CJ87" s="41" t="e">
        <f t="shared" si="67"/>
        <v>#REF!</v>
      </c>
      <c r="CK87" s="41" t="e">
        <f t="shared" si="67"/>
        <v>#REF!</v>
      </c>
      <c r="CL87" s="41" t="e">
        <f t="shared" si="67"/>
        <v>#REF!</v>
      </c>
      <c r="CM87" s="41" t="e">
        <f t="shared" si="67"/>
        <v>#REF!</v>
      </c>
      <c r="CN87" s="41" t="e">
        <f t="shared" si="67"/>
        <v>#REF!</v>
      </c>
      <c r="CO87" s="41" t="e">
        <f t="shared" si="67"/>
        <v>#REF!</v>
      </c>
      <c r="CP87" s="41" t="e">
        <f t="shared" si="67"/>
        <v>#REF!</v>
      </c>
      <c r="CQ87" s="41" t="e">
        <f t="shared" si="63"/>
        <v>#REF!</v>
      </c>
      <c r="CR87" s="41" t="e">
        <f t="shared" si="63"/>
        <v>#REF!</v>
      </c>
      <c r="CS87" s="41" t="e">
        <f t="shared" si="63"/>
        <v>#REF!</v>
      </c>
      <c r="CT87" s="41" t="e">
        <f t="shared" si="63"/>
        <v>#REF!</v>
      </c>
      <c r="CU87" s="41" t="e">
        <f t="shared" si="63"/>
        <v>#REF!</v>
      </c>
      <c r="CV87" s="41" t="e">
        <f t="shared" si="63"/>
        <v>#REF!</v>
      </c>
      <c r="CW87" s="41" t="e">
        <f t="shared" si="63"/>
        <v>#REF!</v>
      </c>
      <c r="CX87" s="41" t="e">
        <f t="shared" si="63"/>
        <v>#REF!</v>
      </c>
      <c r="CY87" s="41" t="e">
        <f t="shared" si="63"/>
        <v>#REF!</v>
      </c>
      <c r="CZ87" s="41" t="e">
        <f t="shared" si="63"/>
        <v>#REF!</v>
      </c>
      <c r="DA87" s="41" t="e">
        <f t="shared" si="63"/>
        <v>#REF!</v>
      </c>
      <c r="DB87" s="41" t="e">
        <f t="shared" si="63"/>
        <v>#REF!</v>
      </c>
      <c r="DC87" s="41" t="e">
        <f t="shared" si="63"/>
        <v>#REF!</v>
      </c>
      <c r="DD87" s="41" t="e">
        <f t="shared" si="71"/>
        <v>#REF!</v>
      </c>
      <c r="DE87" s="41" t="e">
        <f t="shared" si="71"/>
        <v>#REF!</v>
      </c>
      <c r="DF87" s="41" t="e">
        <f t="shared" si="71"/>
        <v>#REF!</v>
      </c>
      <c r="DG87" s="41" t="e">
        <f t="shared" si="71"/>
        <v>#REF!</v>
      </c>
      <c r="DH87" s="41" t="e">
        <f t="shared" si="71"/>
        <v>#REF!</v>
      </c>
      <c r="DI87" s="41" t="e">
        <f t="shared" si="71"/>
        <v>#REF!</v>
      </c>
      <c r="DJ87" s="41" t="e">
        <f t="shared" si="71"/>
        <v>#REF!</v>
      </c>
      <c r="DK87" s="41" t="e">
        <f t="shared" si="71"/>
        <v>#REF!</v>
      </c>
      <c r="DL87" s="41" t="e">
        <f t="shared" si="71"/>
        <v>#REF!</v>
      </c>
      <c r="DM87" s="41" t="e">
        <f t="shared" si="71"/>
        <v>#REF!</v>
      </c>
      <c r="DN87" s="41" t="e">
        <f t="shared" si="71"/>
        <v>#REF!</v>
      </c>
      <c r="DO87" s="41" t="e">
        <f t="shared" si="71"/>
        <v>#REF!</v>
      </c>
      <c r="DP87" s="41" t="e">
        <f t="shared" si="71"/>
        <v>#REF!</v>
      </c>
      <c r="DQ87" s="41" t="e">
        <f t="shared" si="76"/>
        <v>#REF!</v>
      </c>
      <c r="DR87" s="41" t="e">
        <f t="shared" si="76"/>
        <v>#REF!</v>
      </c>
      <c r="DS87" s="41" t="e">
        <f t="shared" si="76"/>
        <v>#REF!</v>
      </c>
      <c r="DT87" s="41" t="e">
        <f t="shared" si="76"/>
        <v>#REF!</v>
      </c>
      <c r="DU87" s="41" t="e">
        <f t="shared" si="76"/>
        <v>#REF!</v>
      </c>
      <c r="DV87" s="41" t="e">
        <f t="shared" si="64"/>
        <v>#REF!</v>
      </c>
      <c r="DW87" s="41" t="e">
        <f t="shared" si="64"/>
        <v>#REF!</v>
      </c>
      <c r="DX87" s="41" t="e">
        <f t="shared" si="64"/>
        <v>#REF!</v>
      </c>
      <c r="DY87" s="41" t="e">
        <f t="shared" si="64"/>
        <v>#REF!</v>
      </c>
      <c r="DZ87" s="41" t="e">
        <f t="shared" si="64"/>
        <v>#REF!</v>
      </c>
      <c r="EA87" s="41" t="e">
        <f t="shared" si="64"/>
        <v>#REF!</v>
      </c>
      <c r="EB87" s="41" t="e">
        <f t="shared" si="64"/>
        <v>#REF!</v>
      </c>
      <c r="EC87" s="41" t="e">
        <f t="shared" si="64"/>
        <v>#REF!</v>
      </c>
      <c r="ED87" s="41" t="e">
        <f t="shared" si="64"/>
        <v>#REF!</v>
      </c>
      <c r="EE87" s="41" t="e">
        <f t="shared" si="64"/>
        <v>#REF!</v>
      </c>
      <c r="EF87" s="41" t="e">
        <f t="shared" si="77"/>
        <v>#REF!</v>
      </c>
      <c r="EG87" s="41" t="e">
        <f t="shared" si="77"/>
        <v>#REF!</v>
      </c>
      <c r="EH87" s="41" t="e">
        <f t="shared" si="77"/>
        <v>#REF!</v>
      </c>
      <c r="EI87" s="41" t="e">
        <f t="shared" si="77"/>
        <v>#REF!</v>
      </c>
      <c r="EJ87" s="41" t="e">
        <f t="shared" si="72"/>
        <v>#REF!</v>
      </c>
      <c r="EK87" s="41" t="e">
        <f t="shared" si="72"/>
        <v>#REF!</v>
      </c>
      <c r="EL87" s="41" t="e">
        <f t="shared" si="72"/>
        <v>#REF!</v>
      </c>
      <c r="EM87" s="41" t="e">
        <f t="shared" si="72"/>
        <v>#REF!</v>
      </c>
      <c r="EN87" s="41" t="e">
        <f t="shared" si="72"/>
        <v>#REF!</v>
      </c>
      <c r="EO87" s="41" t="e">
        <f t="shared" si="72"/>
        <v>#REF!</v>
      </c>
      <c r="EP87" s="41" t="e">
        <f t="shared" si="72"/>
        <v>#REF!</v>
      </c>
      <c r="EQ87" s="41" t="e">
        <f t="shared" si="72"/>
        <v>#REF!</v>
      </c>
      <c r="ER87" s="41" t="e">
        <f t="shared" si="72"/>
        <v>#REF!</v>
      </c>
      <c r="ES87" s="41" t="e">
        <f t="shared" si="72"/>
        <v>#REF!</v>
      </c>
      <c r="ET87" s="41" t="e">
        <f t="shared" si="72"/>
        <v>#REF!</v>
      </c>
      <c r="EU87" s="41" t="e">
        <f t="shared" si="72"/>
        <v>#REF!</v>
      </c>
      <c r="EV87" s="41" t="e">
        <f t="shared" si="72"/>
        <v>#REF!</v>
      </c>
      <c r="EW87" s="41" t="e">
        <f t="shared" si="78"/>
        <v>#REF!</v>
      </c>
      <c r="EX87" s="41" t="e">
        <f t="shared" si="78"/>
        <v>#REF!</v>
      </c>
      <c r="EY87" s="41" t="e">
        <f t="shared" si="78"/>
        <v>#REF!</v>
      </c>
      <c r="EZ87" s="41" t="e">
        <f t="shared" si="78"/>
        <v>#REF!</v>
      </c>
      <c r="FA87" s="41" t="e">
        <f t="shared" si="78"/>
        <v>#REF!</v>
      </c>
      <c r="FB87" s="41" t="e">
        <f t="shared" si="65"/>
        <v>#REF!</v>
      </c>
      <c r="FC87" s="41" t="e">
        <f t="shared" si="65"/>
        <v>#REF!</v>
      </c>
      <c r="FD87" s="41" t="e">
        <f t="shared" si="65"/>
        <v>#REF!</v>
      </c>
      <c r="FE87" s="41" t="e">
        <f t="shared" si="65"/>
        <v>#REF!</v>
      </c>
      <c r="FF87" s="41" t="e">
        <f t="shared" si="65"/>
        <v>#REF!</v>
      </c>
      <c r="FG87" s="41" t="e">
        <f t="shared" si="65"/>
        <v>#REF!</v>
      </c>
      <c r="FH87" s="41" t="e">
        <f t="shared" si="65"/>
        <v>#REF!</v>
      </c>
      <c r="FI87" s="41" t="e">
        <f t="shared" si="65"/>
        <v>#REF!</v>
      </c>
      <c r="FJ87" s="41" t="e">
        <f t="shared" si="65"/>
        <v>#REF!</v>
      </c>
      <c r="FK87" s="41" t="e">
        <f t="shared" si="65"/>
        <v>#REF!</v>
      </c>
      <c r="FL87" s="41" t="e">
        <f t="shared" si="79"/>
        <v>#REF!</v>
      </c>
      <c r="FM87" s="41" t="e">
        <f t="shared" si="79"/>
        <v>#REF!</v>
      </c>
      <c r="FN87" s="41" t="e">
        <f t="shared" si="79"/>
        <v>#REF!</v>
      </c>
      <c r="FO87" s="41" t="e">
        <f t="shared" si="79"/>
        <v>#REF!</v>
      </c>
      <c r="FP87" s="41" t="e">
        <f t="shared" si="73"/>
        <v>#REF!</v>
      </c>
      <c r="FQ87" s="41" t="e">
        <f t="shared" si="73"/>
        <v>#REF!</v>
      </c>
      <c r="FR87" s="41" t="e">
        <f t="shared" si="73"/>
        <v>#REF!</v>
      </c>
      <c r="FS87" s="41" t="e">
        <f t="shared" si="73"/>
        <v>#REF!</v>
      </c>
      <c r="FT87" s="41" t="e">
        <f t="shared" si="73"/>
        <v>#REF!</v>
      </c>
      <c r="FU87" s="41" t="e">
        <f t="shared" si="73"/>
        <v>#REF!</v>
      </c>
      <c r="FV87" s="41" t="e">
        <f t="shared" si="73"/>
        <v>#REF!</v>
      </c>
      <c r="FW87" s="41" t="e">
        <f t="shared" si="73"/>
        <v>#REF!</v>
      </c>
      <c r="FX87" s="41" t="e">
        <f t="shared" si="73"/>
        <v>#REF!</v>
      </c>
      <c r="FY87" s="41" t="e">
        <f t="shared" si="73"/>
        <v>#REF!</v>
      </c>
      <c r="FZ87" s="41" t="e">
        <f t="shared" si="73"/>
        <v>#REF!</v>
      </c>
      <c r="GA87" s="41" t="e">
        <f t="shared" si="73"/>
        <v>#REF!</v>
      </c>
      <c r="GB87" s="41" t="e">
        <f t="shared" si="73"/>
        <v>#REF!</v>
      </c>
      <c r="GC87" s="41" t="e">
        <f t="shared" si="80"/>
        <v>#REF!</v>
      </c>
      <c r="GD87" s="41" t="e">
        <f t="shared" si="80"/>
        <v>#REF!</v>
      </c>
      <c r="GE87" s="41" t="e">
        <f t="shared" si="80"/>
        <v>#REF!</v>
      </c>
      <c r="GF87" s="41" t="e">
        <f t="shared" si="80"/>
        <v>#REF!</v>
      </c>
      <c r="GG87" s="41" t="e">
        <f t="shared" si="80"/>
        <v>#REF!</v>
      </c>
      <c r="GH87" s="41" t="e">
        <f t="shared" si="66"/>
        <v>#REF!</v>
      </c>
      <c r="GI87" s="41" t="e">
        <f t="shared" si="58"/>
        <v>#REF!</v>
      </c>
      <c r="GJ87" s="41" t="e">
        <f t="shared" si="58"/>
        <v>#REF!</v>
      </c>
      <c r="GK87" s="41" t="e">
        <f t="shared" si="58"/>
        <v>#REF!</v>
      </c>
      <c r="GL87" s="41" t="e">
        <f t="shared" si="75"/>
        <v>#REF!</v>
      </c>
      <c r="GM87" s="41" t="e">
        <f t="shared" si="75"/>
        <v>#REF!</v>
      </c>
      <c r="GN87" s="41" t="e">
        <f t="shared" si="75"/>
        <v>#REF!</v>
      </c>
      <c r="GO87" s="41" t="e">
        <f t="shared" si="75"/>
        <v>#REF!</v>
      </c>
      <c r="GP87" s="41" t="e">
        <f t="shared" si="75"/>
        <v>#REF!</v>
      </c>
      <c r="GQ87" s="41" t="e">
        <f t="shared" si="75"/>
        <v>#REF!</v>
      </c>
      <c r="GR87" s="41" t="e">
        <f t="shared" si="75"/>
        <v>#REF!</v>
      </c>
      <c r="GS87" s="41" t="e">
        <f t="shared" si="75"/>
        <v>#REF!</v>
      </c>
      <c r="GT87" s="41" t="e">
        <f t="shared" si="75"/>
        <v>#REF!</v>
      </c>
      <c r="GU87" s="41" t="e">
        <f t="shared" si="75"/>
        <v>#REF!</v>
      </c>
      <c r="GV87" s="41" t="e">
        <f t="shared" si="75"/>
        <v>#REF!</v>
      </c>
      <c r="GW87" s="41" t="e">
        <f t="shared" si="75"/>
        <v>#REF!</v>
      </c>
      <c r="GX87" s="41" t="e">
        <f t="shared" si="75"/>
        <v>#REF!</v>
      </c>
      <c r="GY87" s="41" t="e">
        <f t="shared" si="59"/>
        <v>#REF!</v>
      </c>
      <c r="GZ87" s="41" t="e">
        <f t="shared" si="59"/>
        <v>#REF!</v>
      </c>
      <c r="HA87" s="41" t="e">
        <f t="shared" si="59"/>
        <v>#REF!</v>
      </c>
      <c r="HB87" s="41" t="e">
        <f t="shared" si="59"/>
        <v>#REF!</v>
      </c>
      <c r="HC87" s="41" t="e">
        <f t="shared" si="59"/>
        <v>#REF!</v>
      </c>
      <c r="HD87" s="41" t="e">
        <f t="shared" si="59"/>
        <v>#REF!</v>
      </c>
      <c r="HE87" s="41" t="e">
        <f t="shared" si="62"/>
        <v>#REF!</v>
      </c>
      <c r="HF87" s="41" t="e">
        <f t="shared" si="62"/>
        <v>#REF!</v>
      </c>
      <c r="HG87" s="41" t="e">
        <f t="shared" si="62"/>
        <v>#REF!</v>
      </c>
      <c r="HH87" s="41" t="e">
        <f t="shared" si="62"/>
        <v>#REF!</v>
      </c>
      <c r="HI87" s="41" t="e">
        <f t="shared" si="62"/>
        <v>#REF!</v>
      </c>
      <c r="HJ87" s="41" t="e">
        <f t="shared" si="62"/>
        <v>#REF!</v>
      </c>
    </row>
    <row r="88" spans="1:218" ht="14.4" x14ac:dyDescent="0.3">
      <c r="A88" s="42">
        <v>85</v>
      </c>
      <c r="B88" s="43" t="e">
        <f>'CMM3 - AUX CALC'!$CH$67</f>
        <v>#REF!</v>
      </c>
      <c r="CI88" s="41" t="e">
        <f>$B88/(_xlfn.SINGLE(PrazoConcessao)*12-CI$3+1)</f>
        <v>#REF!</v>
      </c>
      <c r="CJ88" s="41" t="e">
        <f t="shared" si="67"/>
        <v>#REF!</v>
      </c>
      <c r="CK88" s="41" t="e">
        <f t="shared" si="67"/>
        <v>#REF!</v>
      </c>
      <c r="CL88" s="41" t="e">
        <f t="shared" si="67"/>
        <v>#REF!</v>
      </c>
      <c r="CM88" s="41" t="e">
        <f t="shared" si="67"/>
        <v>#REF!</v>
      </c>
      <c r="CN88" s="41" t="e">
        <f t="shared" si="67"/>
        <v>#REF!</v>
      </c>
      <c r="CO88" s="41" t="e">
        <f t="shared" si="67"/>
        <v>#REF!</v>
      </c>
      <c r="CP88" s="41" t="e">
        <f t="shared" si="67"/>
        <v>#REF!</v>
      </c>
      <c r="CQ88" s="41" t="e">
        <f t="shared" si="63"/>
        <v>#REF!</v>
      </c>
      <c r="CR88" s="41" t="e">
        <f t="shared" si="63"/>
        <v>#REF!</v>
      </c>
      <c r="CS88" s="41" t="e">
        <f t="shared" si="63"/>
        <v>#REF!</v>
      </c>
      <c r="CT88" s="41" t="e">
        <f t="shared" si="63"/>
        <v>#REF!</v>
      </c>
      <c r="CU88" s="41" t="e">
        <f t="shared" si="63"/>
        <v>#REF!</v>
      </c>
      <c r="CV88" s="41" t="e">
        <f t="shared" si="63"/>
        <v>#REF!</v>
      </c>
      <c r="CW88" s="41" t="e">
        <f t="shared" si="63"/>
        <v>#REF!</v>
      </c>
      <c r="CX88" s="41" t="e">
        <f t="shared" si="63"/>
        <v>#REF!</v>
      </c>
      <c r="CY88" s="41" t="e">
        <f t="shared" si="63"/>
        <v>#REF!</v>
      </c>
      <c r="CZ88" s="41" t="e">
        <f t="shared" si="63"/>
        <v>#REF!</v>
      </c>
      <c r="DA88" s="41" t="e">
        <f t="shared" si="63"/>
        <v>#REF!</v>
      </c>
      <c r="DB88" s="41" t="e">
        <f t="shared" si="63"/>
        <v>#REF!</v>
      </c>
      <c r="DC88" s="41" t="e">
        <f t="shared" si="63"/>
        <v>#REF!</v>
      </c>
      <c r="DD88" s="41" t="e">
        <f t="shared" si="71"/>
        <v>#REF!</v>
      </c>
      <c r="DE88" s="41" t="e">
        <f t="shared" si="71"/>
        <v>#REF!</v>
      </c>
      <c r="DF88" s="41" t="e">
        <f t="shared" si="71"/>
        <v>#REF!</v>
      </c>
      <c r="DG88" s="41" t="e">
        <f t="shared" si="71"/>
        <v>#REF!</v>
      </c>
      <c r="DH88" s="41" t="e">
        <f t="shared" si="71"/>
        <v>#REF!</v>
      </c>
      <c r="DI88" s="41" t="e">
        <f t="shared" si="71"/>
        <v>#REF!</v>
      </c>
      <c r="DJ88" s="41" t="e">
        <f t="shared" si="71"/>
        <v>#REF!</v>
      </c>
      <c r="DK88" s="41" t="e">
        <f t="shared" si="71"/>
        <v>#REF!</v>
      </c>
      <c r="DL88" s="41" t="e">
        <f t="shared" si="71"/>
        <v>#REF!</v>
      </c>
      <c r="DM88" s="41" t="e">
        <f t="shared" si="71"/>
        <v>#REF!</v>
      </c>
      <c r="DN88" s="41" t="e">
        <f t="shared" si="71"/>
        <v>#REF!</v>
      </c>
      <c r="DO88" s="41" t="e">
        <f t="shared" si="71"/>
        <v>#REF!</v>
      </c>
      <c r="DP88" s="41" t="e">
        <f t="shared" si="71"/>
        <v>#REF!</v>
      </c>
      <c r="DQ88" s="41" t="e">
        <f t="shared" si="76"/>
        <v>#REF!</v>
      </c>
      <c r="DR88" s="41" t="e">
        <f t="shared" si="76"/>
        <v>#REF!</v>
      </c>
      <c r="DS88" s="41" t="e">
        <f t="shared" si="76"/>
        <v>#REF!</v>
      </c>
      <c r="DT88" s="41" t="e">
        <f t="shared" si="76"/>
        <v>#REF!</v>
      </c>
      <c r="DU88" s="41" t="e">
        <f t="shared" si="76"/>
        <v>#REF!</v>
      </c>
      <c r="DV88" s="41" t="e">
        <f t="shared" si="64"/>
        <v>#REF!</v>
      </c>
      <c r="DW88" s="41" t="e">
        <f t="shared" si="64"/>
        <v>#REF!</v>
      </c>
      <c r="DX88" s="41" t="e">
        <f t="shared" si="64"/>
        <v>#REF!</v>
      </c>
      <c r="DY88" s="41" t="e">
        <f t="shared" si="64"/>
        <v>#REF!</v>
      </c>
      <c r="DZ88" s="41" t="e">
        <f t="shared" si="64"/>
        <v>#REF!</v>
      </c>
      <c r="EA88" s="41" t="e">
        <f t="shared" si="64"/>
        <v>#REF!</v>
      </c>
      <c r="EB88" s="41" t="e">
        <f t="shared" si="64"/>
        <v>#REF!</v>
      </c>
      <c r="EC88" s="41" t="e">
        <f t="shared" si="64"/>
        <v>#REF!</v>
      </c>
      <c r="ED88" s="41" t="e">
        <f t="shared" si="64"/>
        <v>#REF!</v>
      </c>
      <c r="EE88" s="41" t="e">
        <f t="shared" si="64"/>
        <v>#REF!</v>
      </c>
      <c r="EF88" s="41" t="e">
        <f t="shared" si="77"/>
        <v>#REF!</v>
      </c>
      <c r="EG88" s="41" t="e">
        <f t="shared" si="77"/>
        <v>#REF!</v>
      </c>
      <c r="EH88" s="41" t="e">
        <f t="shared" si="77"/>
        <v>#REF!</v>
      </c>
      <c r="EI88" s="41" t="e">
        <f t="shared" si="77"/>
        <v>#REF!</v>
      </c>
      <c r="EJ88" s="41" t="e">
        <f t="shared" si="72"/>
        <v>#REF!</v>
      </c>
      <c r="EK88" s="41" t="e">
        <f t="shared" si="72"/>
        <v>#REF!</v>
      </c>
      <c r="EL88" s="41" t="e">
        <f t="shared" si="72"/>
        <v>#REF!</v>
      </c>
      <c r="EM88" s="41" t="e">
        <f t="shared" si="72"/>
        <v>#REF!</v>
      </c>
      <c r="EN88" s="41" t="e">
        <f t="shared" si="72"/>
        <v>#REF!</v>
      </c>
      <c r="EO88" s="41" t="e">
        <f t="shared" si="72"/>
        <v>#REF!</v>
      </c>
      <c r="EP88" s="41" t="e">
        <f t="shared" si="72"/>
        <v>#REF!</v>
      </c>
      <c r="EQ88" s="41" t="e">
        <f t="shared" si="72"/>
        <v>#REF!</v>
      </c>
      <c r="ER88" s="41" t="e">
        <f t="shared" si="72"/>
        <v>#REF!</v>
      </c>
      <c r="ES88" s="41" t="e">
        <f t="shared" si="72"/>
        <v>#REF!</v>
      </c>
      <c r="ET88" s="41" t="e">
        <f t="shared" si="72"/>
        <v>#REF!</v>
      </c>
      <c r="EU88" s="41" t="e">
        <f t="shared" si="72"/>
        <v>#REF!</v>
      </c>
      <c r="EV88" s="41" t="e">
        <f t="shared" si="72"/>
        <v>#REF!</v>
      </c>
      <c r="EW88" s="41" t="e">
        <f t="shared" si="78"/>
        <v>#REF!</v>
      </c>
      <c r="EX88" s="41" t="e">
        <f t="shared" si="78"/>
        <v>#REF!</v>
      </c>
      <c r="EY88" s="41" t="e">
        <f t="shared" si="78"/>
        <v>#REF!</v>
      </c>
      <c r="EZ88" s="41" t="e">
        <f t="shared" si="78"/>
        <v>#REF!</v>
      </c>
      <c r="FA88" s="41" t="e">
        <f t="shared" si="78"/>
        <v>#REF!</v>
      </c>
      <c r="FB88" s="41" t="e">
        <f t="shared" si="65"/>
        <v>#REF!</v>
      </c>
      <c r="FC88" s="41" t="e">
        <f t="shared" si="65"/>
        <v>#REF!</v>
      </c>
      <c r="FD88" s="41" t="e">
        <f t="shared" si="65"/>
        <v>#REF!</v>
      </c>
      <c r="FE88" s="41" t="e">
        <f t="shared" si="65"/>
        <v>#REF!</v>
      </c>
      <c r="FF88" s="41" t="e">
        <f t="shared" si="65"/>
        <v>#REF!</v>
      </c>
      <c r="FG88" s="41" t="e">
        <f t="shared" si="65"/>
        <v>#REF!</v>
      </c>
      <c r="FH88" s="41" t="e">
        <f t="shared" si="65"/>
        <v>#REF!</v>
      </c>
      <c r="FI88" s="41" t="e">
        <f t="shared" si="65"/>
        <v>#REF!</v>
      </c>
      <c r="FJ88" s="41" t="e">
        <f t="shared" si="65"/>
        <v>#REF!</v>
      </c>
      <c r="FK88" s="41" t="e">
        <f t="shared" si="65"/>
        <v>#REF!</v>
      </c>
      <c r="FL88" s="41" t="e">
        <f t="shared" si="79"/>
        <v>#REF!</v>
      </c>
      <c r="FM88" s="41" t="e">
        <f t="shared" si="79"/>
        <v>#REF!</v>
      </c>
      <c r="FN88" s="41" t="e">
        <f t="shared" si="79"/>
        <v>#REF!</v>
      </c>
      <c r="FO88" s="41" t="e">
        <f t="shared" si="79"/>
        <v>#REF!</v>
      </c>
      <c r="FP88" s="41" t="e">
        <f t="shared" si="73"/>
        <v>#REF!</v>
      </c>
      <c r="FQ88" s="41" t="e">
        <f t="shared" si="73"/>
        <v>#REF!</v>
      </c>
      <c r="FR88" s="41" t="e">
        <f t="shared" si="73"/>
        <v>#REF!</v>
      </c>
      <c r="FS88" s="41" t="e">
        <f t="shared" si="73"/>
        <v>#REF!</v>
      </c>
      <c r="FT88" s="41" t="e">
        <f t="shared" si="73"/>
        <v>#REF!</v>
      </c>
      <c r="FU88" s="41" t="e">
        <f t="shared" si="73"/>
        <v>#REF!</v>
      </c>
      <c r="FV88" s="41" t="e">
        <f t="shared" si="73"/>
        <v>#REF!</v>
      </c>
      <c r="FW88" s="41" t="e">
        <f t="shared" si="73"/>
        <v>#REF!</v>
      </c>
      <c r="FX88" s="41" t="e">
        <f t="shared" si="73"/>
        <v>#REF!</v>
      </c>
      <c r="FY88" s="41" t="e">
        <f t="shared" si="73"/>
        <v>#REF!</v>
      </c>
      <c r="FZ88" s="41" t="e">
        <f t="shared" si="73"/>
        <v>#REF!</v>
      </c>
      <c r="GA88" s="41" t="e">
        <f t="shared" si="73"/>
        <v>#REF!</v>
      </c>
      <c r="GB88" s="41" t="e">
        <f t="shared" si="73"/>
        <v>#REF!</v>
      </c>
      <c r="GC88" s="41" t="e">
        <f t="shared" si="80"/>
        <v>#REF!</v>
      </c>
      <c r="GD88" s="41" t="e">
        <f t="shared" si="80"/>
        <v>#REF!</v>
      </c>
      <c r="GE88" s="41" t="e">
        <f t="shared" si="80"/>
        <v>#REF!</v>
      </c>
      <c r="GF88" s="41" t="e">
        <f t="shared" si="80"/>
        <v>#REF!</v>
      </c>
      <c r="GG88" s="41" t="e">
        <f t="shared" si="80"/>
        <v>#REF!</v>
      </c>
      <c r="GH88" s="41" t="e">
        <f t="shared" si="66"/>
        <v>#REF!</v>
      </c>
      <c r="GI88" s="41" t="e">
        <f t="shared" si="58"/>
        <v>#REF!</v>
      </c>
      <c r="GJ88" s="41" t="e">
        <f t="shared" si="58"/>
        <v>#REF!</v>
      </c>
      <c r="GK88" s="41" t="e">
        <f t="shared" si="58"/>
        <v>#REF!</v>
      </c>
      <c r="GL88" s="41" t="e">
        <f t="shared" si="75"/>
        <v>#REF!</v>
      </c>
      <c r="GM88" s="41" t="e">
        <f t="shared" si="75"/>
        <v>#REF!</v>
      </c>
      <c r="GN88" s="41" t="e">
        <f t="shared" si="75"/>
        <v>#REF!</v>
      </c>
      <c r="GO88" s="41" t="e">
        <f t="shared" si="75"/>
        <v>#REF!</v>
      </c>
      <c r="GP88" s="41" t="e">
        <f t="shared" si="75"/>
        <v>#REF!</v>
      </c>
      <c r="GQ88" s="41" t="e">
        <f t="shared" si="75"/>
        <v>#REF!</v>
      </c>
      <c r="GR88" s="41" t="e">
        <f t="shared" si="75"/>
        <v>#REF!</v>
      </c>
      <c r="GS88" s="41" t="e">
        <f t="shared" si="75"/>
        <v>#REF!</v>
      </c>
      <c r="GT88" s="41" t="e">
        <f t="shared" si="75"/>
        <v>#REF!</v>
      </c>
      <c r="GU88" s="41" t="e">
        <f t="shared" si="75"/>
        <v>#REF!</v>
      </c>
      <c r="GV88" s="41" t="e">
        <f t="shared" si="75"/>
        <v>#REF!</v>
      </c>
      <c r="GW88" s="41" t="e">
        <f t="shared" si="75"/>
        <v>#REF!</v>
      </c>
      <c r="GX88" s="41" t="e">
        <f t="shared" si="75"/>
        <v>#REF!</v>
      </c>
      <c r="GY88" s="41" t="e">
        <f t="shared" si="59"/>
        <v>#REF!</v>
      </c>
      <c r="GZ88" s="41" t="e">
        <f t="shared" si="59"/>
        <v>#REF!</v>
      </c>
      <c r="HA88" s="41" t="e">
        <f t="shared" si="59"/>
        <v>#REF!</v>
      </c>
      <c r="HB88" s="41" t="e">
        <f t="shared" si="59"/>
        <v>#REF!</v>
      </c>
      <c r="HC88" s="41" t="e">
        <f t="shared" si="59"/>
        <v>#REF!</v>
      </c>
      <c r="HD88" s="41" t="e">
        <f t="shared" si="59"/>
        <v>#REF!</v>
      </c>
      <c r="HE88" s="41" t="e">
        <f t="shared" si="62"/>
        <v>#REF!</v>
      </c>
      <c r="HF88" s="41" t="e">
        <f t="shared" si="62"/>
        <v>#REF!</v>
      </c>
      <c r="HG88" s="41" t="e">
        <f t="shared" si="62"/>
        <v>#REF!</v>
      </c>
      <c r="HH88" s="41" t="e">
        <f t="shared" si="62"/>
        <v>#REF!</v>
      </c>
      <c r="HI88" s="41" t="e">
        <f t="shared" si="62"/>
        <v>#REF!</v>
      </c>
      <c r="HJ88" s="41" t="e">
        <f t="shared" si="62"/>
        <v>#REF!</v>
      </c>
    </row>
    <row r="89" spans="1:218" ht="14.4" x14ac:dyDescent="0.3">
      <c r="A89" s="42">
        <v>86</v>
      </c>
      <c r="B89" s="43" t="e">
        <f>'CMM3 - AUX CALC'!$CI$67</f>
        <v>#REF!</v>
      </c>
      <c r="CJ89" s="41" t="e">
        <f>$B89/(_xlfn.SINGLE(PrazoConcessao)*12-CJ$3+1)</f>
        <v>#REF!</v>
      </c>
      <c r="CK89" s="41" t="e">
        <f t="shared" si="67"/>
        <v>#REF!</v>
      </c>
      <c r="CL89" s="41" t="e">
        <f t="shared" si="67"/>
        <v>#REF!</v>
      </c>
      <c r="CM89" s="41" t="e">
        <f t="shared" si="67"/>
        <v>#REF!</v>
      </c>
      <c r="CN89" s="41" t="e">
        <f t="shared" si="67"/>
        <v>#REF!</v>
      </c>
      <c r="CO89" s="41" t="e">
        <f t="shared" si="67"/>
        <v>#REF!</v>
      </c>
      <c r="CP89" s="41" t="e">
        <f t="shared" si="67"/>
        <v>#REF!</v>
      </c>
      <c r="CQ89" s="41" t="e">
        <f t="shared" si="67"/>
        <v>#REF!</v>
      </c>
      <c r="CR89" s="41" t="e">
        <f t="shared" si="67"/>
        <v>#REF!</v>
      </c>
      <c r="CS89" s="41" t="e">
        <f t="shared" si="67"/>
        <v>#REF!</v>
      </c>
      <c r="CT89" s="41" t="e">
        <f t="shared" si="67"/>
        <v>#REF!</v>
      </c>
      <c r="CU89" s="41" t="e">
        <f t="shared" si="67"/>
        <v>#REF!</v>
      </c>
      <c r="CV89" s="41" t="e">
        <f t="shared" ref="CV89:DK104" si="81">CU89</f>
        <v>#REF!</v>
      </c>
      <c r="CW89" s="41" t="e">
        <f t="shared" si="81"/>
        <v>#REF!</v>
      </c>
      <c r="CX89" s="41" t="e">
        <f t="shared" si="81"/>
        <v>#REF!</v>
      </c>
      <c r="CY89" s="41" t="e">
        <f t="shared" si="81"/>
        <v>#REF!</v>
      </c>
      <c r="CZ89" s="41" t="e">
        <f t="shared" si="81"/>
        <v>#REF!</v>
      </c>
      <c r="DA89" s="41" t="e">
        <f t="shared" si="81"/>
        <v>#REF!</v>
      </c>
      <c r="DB89" s="41" t="e">
        <f t="shared" si="81"/>
        <v>#REF!</v>
      </c>
      <c r="DC89" s="41" t="e">
        <f t="shared" si="81"/>
        <v>#REF!</v>
      </c>
      <c r="DD89" s="41" t="e">
        <f t="shared" si="71"/>
        <v>#REF!</v>
      </c>
      <c r="DE89" s="41" t="e">
        <f t="shared" si="71"/>
        <v>#REF!</v>
      </c>
      <c r="DF89" s="41" t="e">
        <f t="shared" si="71"/>
        <v>#REF!</v>
      </c>
      <c r="DG89" s="41" t="e">
        <f t="shared" si="71"/>
        <v>#REF!</v>
      </c>
      <c r="DH89" s="41" t="e">
        <f t="shared" si="71"/>
        <v>#REF!</v>
      </c>
      <c r="DI89" s="41" t="e">
        <f t="shared" si="71"/>
        <v>#REF!</v>
      </c>
      <c r="DJ89" s="41" t="e">
        <f t="shared" si="71"/>
        <v>#REF!</v>
      </c>
      <c r="DK89" s="41" t="e">
        <f t="shared" si="71"/>
        <v>#REF!</v>
      </c>
      <c r="DL89" s="41" t="e">
        <f t="shared" si="71"/>
        <v>#REF!</v>
      </c>
      <c r="DM89" s="41" t="e">
        <f t="shared" si="71"/>
        <v>#REF!</v>
      </c>
      <c r="DN89" s="41" t="e">
        <f t="shared" si="71"/>
        <v>#REF!</v>
      </c>
      <c r="DO89" s="41" t="e">
        <f t="shared" si="71"/>
        <v>#REF!</v>
      </c>
      <c r="DP89" s="41" t="e">
        <f t="shared" si="71"/>
        <v>#REF!</v>
      </c>
      <c r="DQ89" s="41" t="e">
        <f t="shared" si="76"/>
        <v>#REF!</v>
      </c>
      <c r="DR89" s="41" t="e">
        <f t="shared" si="76"/>
        <v>#REF!</v>
      </c>
      <c r="DS89" s="41" t="e">
        <f t="shared" si="76"/>
        <v>#REF!</v>
      </c>
      <c r="DT89" s="41" t="e">
        <f t="shared" si="76"/>
        <v>#REF!</v>
      </c>
      <c r="DU89" s="41" t="e">
        <f t="shared" si="76"/>
        <v>#REF!</v>
      </c>
      <c r="DV89" s="41" t="e">
        <f t="shared" si="64"/>
        <v>#REF!</v>
      </c>
      <c r="DW89" s="41" t="e">
        <f t="shared" si="64"/>
        <v>#REF!</v>
      </c>
      <c r="DX89" s="41" t="e">
        <f t="shared" si="64"/>
        <v>#REF!</v>
      </c>
      <c r="DY89" s="41" t="e">
        <f t="shared" si="64"/>
        <v>#REF!</v>
      </c>
      <c r="DZ89" s="41" t="e">
        <f t="shared" si="64"/>
        <v>#REF!</v>
      </c>
      <c r="EA89" s="41" t="e">
        <f t="shared" si="64"/>
        <v>#REF!</v>
      </c>
      <c r="EB89" s="41" t="e">
        <f t="shared" si="64"/>
        <v>#REF!</v>
      </c>
      <c r="EC89" s="41" t="e">
        <f t="shared" si="64"/>
        <v>#REF!</v>
      </c>
      <c r="ED89" s="41" t="e">
        <f t="shared" si="64"/>
        <v>#REF!</v>
      </c>
      <c r="EE89" s="41" t="e">
        <f t="shared" si="64"/>
        <v>#REF!</v>
      </c>
      <c r="EF89" s="41" t="e">
        <f t="shared" si="77"/>
        <v>#REF!</v>
      </c>
      <c r="EG89" s="41" t="e">
        <f t="shared" si="77"/>
        <v>#REF!</v>
      </c>
      <c r="EH89" s="41" t="e">
        <f t="shared" si="77"/>
        <v>#REF!</v>
      </c>
      <c r="EI89" s="41" t="e">
        <f t="shared" si="77"/>
        <v>#REF!</v>
      </c>
      <c r="EJ89" s="41" t="e">
        <f t="shared" si="72"/>
        <v>#REF!</v>
      </c>
      <c r="EK89" s="41" t="e">
        <f t="shared" si="72"/>
        <v>#REF!</v>
      </c>
      <c r="EL89" s="41" t="e">
        <f t="shared" si="72"/>
        <v>#REF!</v>
      </c>
      <c r="EM89" s="41" t="e">
        <f t="shared" si="72"/>
        <v>#REF!</v>
      </c>
      <c r="EN89" s="41" t="e">
        <f t="shared" si="72"/>
        <v>#REF!</v>
      </c>
      <c r="EO89" s="41" t="e">
        <f t="shared" si="72"/>
        <v>#REF!</v>
      </c>
      <c r="EP89" s="41" t="e">
        <f t="shared" si="72"/>
        <v>#REF!</v>
      </c>
      <c r="EQ89" s="41" t="e">
        <f t="shared" si="72"/>
        <v>#REF!</v>
      </c>
      <c r="ER89" s="41" t="e">
        <f t="shared" si="72"/>
        <v>#REF!</v>
      </c>
      <c r="ES89" s="41" t="e">
        <f t="shared" si="72"/>
        <v>#REF!</v>
      </c>
      <c r="ET89" s="41" t="e">
        <f t="shared" si="72"/>
        <v>#REF!</v>
      </c>
      <c r="EU89" s="41" t="e">
        <f t="shared" si="72"/>
        <v>#REF!</v>
      </c>
      <c r="EV89" s="41" t="e">
        <f t="shared" si="72"/>
        <v>#REF!</v>
      </c>
      <c r="EW89" s="41" t="e">
        <f t="shared" si="78"/>
        <v>#REF!</v>
      </c>
      <c r="EX89" s="41" t="e">
        <f t="shared" si="78"/>
        <v>#REF!</v>
      </c>
      <c r="EY89" s="41" t="e">
        <f t="shared" si="78"/>
        <v>#REF!</v>
      </c>
      <c r="EZ89" s="41" t="e">
        <f t="shared" si="78"/>
        <v>#REF!</v>
      </c>
      <c r="FA89" s="41" t="e">
        <f t="shared" si="78"/>
        <v>#REF!</v>
      </c>
      <c r="FB89" s="41" t="e">
        <f t="shared" si="65"/>
        <v>#REF!</v>
      </c>
      <c r="FC89" s="41" t="e">
        <f t="shared" si="65"/>
        <v>#REF!</v>
      </c>
      <c r="FD89" s="41" t="e">
        <f t="shared" si="65"/>
        <v>#REF!</v>
      </c>
      <c r="FE89" s="41" t="e">
        <f t="shared" si="65"/>
        <v>#REF!</v>
      </c>
      <c r="FF89" s="41" t="e">
        <f t="shared" si="65"/>
        <v>#REF!</v>
      </c>
      <c r="FG89" s="41" t="e">
        <f t="shared" si="65"/>
        <v>#REF!</v>
      </c>
      <c r="FH89" s="41" t="e">
        <f t="shared" si="65"/>
        <v>#REF!</v>
      </c>
      <c r="FI89" s="41" t="e">
        <f t="shared" si="65"/>
        <v>#REF!</v>
      </c>
      <c r="FJ89" s="41" t="e">
        <f t="shared" si="65"/>
        <v>#REF!</v>
      </c>
      <c r="FK89" s="41" t="e">
        <f t="shared" si="65"/>
        <v>#REF!</v>
      </c>
      <c r="FL89" s="41" t="e">
        <f t="shared" si="79"/>
        <v>#REF!</v>
      </c>
      <c r="FM89" s="41" t="e">
        <f t="shared" si="79"/>
        <v>#REF!</v>
      </c>
      <c r="FN89" s="41" t="e">
        <f t="shared" si="79"/>
        <v>#REF!</v>
      </c>
      <c r="FO89" s="41" t="e">
        <f t="shared" si="79"/>
        <v>#REF!</v>
      </c>
      <c r="FP89" s="41" t="e">
        <f t="shared" si="73"/>
        <v>#REF!</v>
      </c>
      <c r="FQ89" s="41" t="e">
        <f t="shared" si="73"/>
        <v>#REF!</v>
      </c>
      <c r="FR89" s="41" t="e">
        <f t="shared" si="73"/>
        <v>#REF!</v>
      </c>
      <c r="FS89" s="41" t="e">
        <f t="shared" si="73"/>
        <v>#REF!</v>
      </c>
      <c r="FT89" s="41" t="e">
        <f t="shared" si="73"/>
        <v>#REF!</v>
      </c>
      <c r="FU89" s="41" t="e">
        <f t="shared" si="73"/>
        <v>#REF!</v>
      </c>
      <c r="FV89" s="41" t="e">
        <f t="shared" si="73"/>
        <v>#REF!</v>
      </c>
      <c r="FW89" s="41" t="e">
        <f t="shared" si="73"/>
        <v>#REF!</v>
      </c>
      <c r="FX89" s="41" t="e">
        <f t="shared" si="73"/>
        <v>#REF!</v>
      </c>
      <c r="FY89" s="41" t="e">
        <f t="shared" si="73"/>
        <v>#REF!</v>
      </c>
      <c r="FZ89" s="41" t="e">
        <f t="shared" si="73"/>
        <v>#REF!</v>
      </c>
      <c r="GA89" s="41" t="e">
        <f t="shared" si="73"/>
        <v>#REF!</v>
      </c>
      <c r="GB89" s="41" t="e">
        <f t="shared" si="73"/>
        <v>#REF!</v>
      </c>
      <c r="GC89" s="41" t="e">
        <f t="shared" si="80"/>
        <v>#REF!</v>
      </c>
      <c r="GD89" s="41" t="e">
        <f t="shared" si="80"/>
        <v>#REF!</v>
      </c>
      <c r="GE89" s="41" t="e">
        <f t="shared" si="80"/>
        <v>#REF!</v>
      </c>
      <c r="GF89" s="41" t="e">
        <f t="shared" si="80"/>
        <v>#REF!</v>
      </c>
      <c r="GG89" s="41" t="e">
        <f t="shared" si="80"/>
        <v>#REF!</v>
      </c>
      <c r="GH89" s="41" t="e">
        <f t="shared" si="66"/>
        <v>#REF!</v>
      </c>
      <c r="GI89" s="41" t="e">
        <f t="shared" si="58"/>
        <v>#REF!</v>
      </c>
      <c r="GJ89" s="41" t="e">
        <f t="shared" si="58"/>
        <v>#REF!</v>
      </c>
      <c r="GK89" s="41" t="e">
        <f t="shared" si="58"/>
        <v>#REF!</v>
      </c>
      <c r="GL89" s="41" t="e">
        <f t="shared" si="75"/>
        <v>#REF!</v>
      </c>
      <c r="GM89" s="41" t="e">
        <f t="shared" si="75"/>
        <v>#REF!</v>
      </c>
      <c r="GN89" s="41" t="e">
        <f t="shared" si="75"/>
        <v>#REF!</v>
      </c>
      <c r="GO89" s="41" t="e">
        <f t="shared" si="75"/>
        <v>#REF!</v>
      </c>
      <c r="GP89" s="41" t="e">
        <f t="shared" si="75"/>
        <v>#REF!</v>
      </c>
      <c r="GQ89" s="41" t="e">
        <f t="shared" si="75"/>
        <v>#REF!</v>
      </c>
      <c r="GR89" s="41" t="e">
        <f t="shared" si="75"/>
        <v>#REF!</v>
      </c>
      <c r="GS89" s="41" t="e">
        <f t="shared" si="75"/>
        <v>#REF!</v>
      </c>
      <c r="GT89" s="41" t="e">
        <f t="shared" ref="GT89:HG115" si="82">GS89</f>
        <v>#REF!</v>
      </c>
      <c r="GU89" s="41" t="e">
        <f t="shared" si="82"/>
        <v>#REF!</v>
      </c>
      <c r="GV89" s="41" t="e">
        <f t="shared" si="82"/>
        <v>#REF!</v>
      </c>
      <c r="GW89" s="41" t="e">
        <f t="shared" si="82"/>
        <v>#REF!</v>
      </c>
      <c r="GX89" s="41" t="e">
        <f t="shared" si="82"/>
        <v>#REF!</v>
      </c>
      <c r="GY89" s="41" t="e">
        <f t="shared" si="59"/>
        <v>#REF!</v>
      </c>
      <c r="GZ89" s="41" t="e">
        <f t="shared" si="59"/>
        <v>#REF!</v>
      </c>
      <c r="HA89" s="41" t="e">
        <f t="shared" si="59"/>
        <v>#REF!</v>
      </c>
      <c r="HB89" s="41" t="e">
        <f t="shared" si="59"/>
        <v>#REF!</v>
      </c>
      <c r="HC89" s="41" t="e">
        <f t="shared" si="59"/>
        <v>#REF!</v>
      </c>
      <c r="HD89" s="41" t="e">
        <f t="shared" si="59"/>
        <v>#REF!</v>
      </c>
      <c r="HE89" s="41" t="e">
        <f t="shared" si="62"/>
        <v>#REF!</v>
      </c>
      <c r="HF89" s="41" t="e">
        <f t="shared" si="62"/>
        <v>#REF!</v>
      </c>
      <c r="HG89" s="41" t="e">
        <f t="shared" si="62"/>
        <v>#REF!</v>
      </c>
      <c r="HH89" s="41" t="e">
        <f t="shared" si="62"/>
        <v>#REF!</v>
      </c>
      <c r="HI89" s="41" t="e">
        <f t="shared" si="62"/>
        <v>#REF!</v>
      </c>
      <c r="HJ89" s="41" t="e">
        <f t="shared" si="62"/>
        <v>#REF!</v>
      </c>
    </row>
    <row r="90" spans="1:218" ht="14.4" x14ac:dyDescent="0.3">
      <c r="A90" s="42">
        <v>87</v>
      </c>
      <c r="B90" s="43" t="e">
        <f>'CMM3 - AUX CALC'!$CJ$67</f>
        <v>#REF!</v>
      </c>
      <c r="CK90" s="41" t="e">
        <f>$B90/(_xlfn.SINGLE(PrazoConcessao)*12-CK$3+1)</f>
        <v>#REF!</v>
      </c>
      <c r="CL90" s="41" t="e">
        <f t="shared" si="67"/>
        <v>#REF!</v>
      </c>
      <c r="CM90" s="41" t="e">
        <f t="shared" si="67"/>
        <v>#REF!</v>
      </c>
      <c r="CN90" s="41" t="e">
        <f t="shared" si="67"/>
        <v>#REF!</v>
      </c>
      <c r="CO90" s="41" t="e">
        <f t="shared" si="67"/>
        <v>#REF!</v>
      </c>
      <c r="CP90" s="41" t="e">
        <f t="shared" si="67"/>
        <v>#REF!</v>
      </c>
      <c r="CQ90" s="41" t="e">
        <f t="shared" si="67"/>
        <v>#REF!</v>
      </c>
      <c r="CR90" s="41" t="e">
        <f t="shared" si="67"/>
        <v>#REF!</v>
      </c>
      <c r="CS90" s="41" t="e">
        <f t="shared" si="67"/>
        <v>#REF!</v>
      </c>
      <c r="CT90" s="41" t="e">
        <f t="shared" si="67"/>
        <v>#REF!</v>
      </c>
      <c r="CU90" s="41" t="e">
        <f t="shared" si="67"/>
        <v>#REF!</v>
      </c>
      <c r="CV90" s="41" t="e">
        <f t="shared" si="81"/>
        <v>#REF!</v>
      </c>
      <c r="CW90" s="41" t="e">
        <f t="shared" si="81"/>
        <v>#REF!</v>
      </c>
      <c r="CX90" s="41" t="e">
        <f t="shared" si="81"/>
        <v>#REF!</v>
      </c>
      <c r="CY90" s="41" t="e">
        <f t="shared" si="81"/>
        <v>#REF!</v>
      </c>
      <c r="CZ90" s="41" t="e">
        <f t="shared" si="81"/>
        <v>#REF!</v>
      </c>
      <c r="DA90" s="41" t="e">
        <f t="shared" si="81"/>
        <v>#REF!</v>
      </c>
      <c r="DB90" s="41" t="e">
        <f t="shared" si="81"/>
        <v>#REF!</v>
      </c>
      <c r="DC90" s="41" t="e">
        <f t="shared" si="81"/>
        <v>#REF!</v>
      </c>
      <c r="DD90" s="41" t="e">
        <f t="shared" si="71"/>
        <v>#REF!</v>
      </c>
      <c r="DE90" s="41" t="e">
        <f t="shared" si="71"/>
        <v>#REF!</v>
      </c>
      <c r="DF90" s="41" t="e">
        <f t="shared" si="71"/>
        <v>#REF!</v>
      </c>
      <c r="DG90" s="41" t="e">
        <f t="shared" si="71"/>
        <v>#REF!</v>
      </c>
      <c r="DH90" s="41" t="e">
        <f t="shared" si="71"/>
        <v>#REF!</v>
      </c>
      <c r="DI90" s="41" t="e">
        <f t="shared" si="71"/>
        <v>#REF!</v>
      </c>
      <c r="DJ90" s="41" t="e">
        <f t="shared" si="71"/>
        <v>#REF!</v>
      </c>
      <c r="DK90" s="41" t="e">
        <f t="shared" si="71"/>
        <v>#REF!</v>
      </c>
      <c r="DL90" s="41" t="e">
        <f t="shared" si="71"/>
        <v>#REF!</v>
      </c>
      <c r="DM90" s="41" t="e">
        <f t="shared" si="71"/>
        <v>#REF!</v>
      </c>
      <c r="DN90" s="41" t="e">
        <f t="shared" si="71"/>
        <v>#REF!</v>
      </c>
      <c r="DO90" s="41" t="e">
        <f t="shared" si="71"/>
        <v>#REF!</v>
      </c>
      <c r="DP90" s="41" t="e">
        <f t="shared" si="71"/>
        <v>#REF!</v>
      </c>
      <c r="DQ90" s="41" t="e">
        <f t="shared" si="76"/>
        <v>#REF!</v>
      </c>
      <c r="DR90" s="41" t="e">
        <f t="shared" si="76"/>
        <v>#REF!</v>
      </c>
      <c r="DS90" s="41" t="e">
        <f t="shared" si="76"/>
        <v>#REF!</v>
      </c>
      <c r="DT90" s="41" t="e">
        <f t="shared" si="76"/>
        <v>#REF!</v>
      </c>
      <c r="DU90" s="41" t="e">
        <f t="shared" si="76"/>
        <v>#REF!</v>
      </c>
      <c r="DV90" s="41" t="e">
        <f t="shared" si="64"/>
        <v>#REF!</v>
      </c>
      <c r="DW90" s="41" t="e">
        <f t="shared" si="64"/>
        <v>#REF!</v>
      </c>
      <c r="DX90" s="41" t="e">
        <f t="shared" si="64"/>
        <v>#REF!</v>
      </c>
      <c r="DY90" s="41" t="e">
        <f t="shared" si="64"/>
        <v>#REF!</v>
      </c>
      <c r="DZ90" s="41" t="e">
        <f t="shared" si="64"/>
        <v>#REF!</v>
      </c>
      <c r="EA90" s="41" t="e">
        <f t="shared" si="64"/>
        <v>#REF!</v>
      </c>
      <c r="EB90" s="41" t="e">
        <f t="shared" si="64"/>
        <v>#REF!</v>
      </c>
      <c r="EC90" s="41" t="e">
        <f t="shared" si="64"/>
        <v>#REF!</v>
      </c>
      <c r="ED90" s="41" t="e">
        <f t="shared" si="64"/>
        <v>#REF!</v>
      </c>
      <c r="EE90" s="41" t="e">
        <f t="shared" si="64"/>
        <v>#REF!</v>
      </c>
      <c r="EF90" s="41" t="e">
        <f t="shared" si="77"/>
        <v>#REF!</v>
      </c>
      <c r="EG90" s="41" t="e">
        <f t="shared" si="77"/>
        <v>#REF!</v>
      </c>
      <c r="EH90" s="41" t="e">
        <f t="shared" si="77"/>
        <v>#REF!</v>
      </c>
      <c r="EI90" s="41" t="e">
        <f t="shared" si="77"/>
        <v>#REF!</v>
      </c>
      <c r="EJ90" s="41" t="e">
        <f t="shared" si="72"/>
        <v>#REF!</v>
      </c>
      <c r="EK90" s="41" t="e">
        <f t="shared" si="72"/>
        <v>#REF!</v>
      </c>
      <c r="EL90" s="41" t="e">
        <f t="shared" si="72"/>
        <v>#REF!</v>
      </c>
      <c r="EM90" s="41" t="e">
        <f t="shared" si="72"/>
        <v>#REF!</v>
      </c>
      <c r="EN90" s="41" t="e">
        <f t="shared" si="72"/>
        <v>#REF!</v>
      </c>
      <c r="EO90" s="41" t="e">
        <f t="shared" si="72"/>
        <v>#REF!</v>
      </c>
      <c r="EP90" s="41" t="e">
        <f t="shared" si="72"/>
        <v>#REF!</v>
      </c>
      <c r="EQ90" s="41" t="e">
        <f t="shared" si="72"/>
        <v>#REF!</v>
      </c>
      <c r="ER90" s="41" t="e">
        <f t="shared" si="72"/>
        <v>#REF!</v>
      </c>
      <c r="ES90" s="41" t="e">
        <f t="shared" si="72"/>
        <v>#REF!</v>
      </c>
      <c r="ET90" s="41" t="e">
        <f t="shared" si="72"/>
        <v>#REF!</v>
      </c>
      <c r="EU90" s="41" t="e">
        <f t="shared" si="72"/>
        <v>#REF!</v>
      </c>
      <c r="EV90" s="41" t="e">
        <f t="shared" si="72"/>
        <v>#REF!</v>
      </c>
      <c r="EW90" s="41" t="e">
        <f t="shared" si="78"/>
        <v>#REF!</v>
      </c>
      <c r="EX90" s="41" t="e">
        <f t="shared" si="78"/>
        <v>#REF!</v>
      </c>
      <c r="EY90" s="41" t="e">
        <f t="shared" si="78"/>
        <v>#REF!</v>
      </c>
      <c r="EZ90" s="41" t="e">
        <f t="shared" si="78"/>
        <v>#REF!</v>
      </c>
      <c r="FA90" s="41" t="e">
        <f t="shared" si="78"/>
        <v>#REF!</v>
      </c>
      <c r="FB90" s="41" t="e">
        <f t="shared" si="65"/>
        <v>#REF!</v>
      </c>
      <c r="FC90" s="41" t="e">
        <f t="shared" si="65"/>
        <v>#REF!</v>
      </c>
      <c r="FD90" s="41" t="e">
        <f t="shared" si="65"/>
        <v>#REF!</v>
      </c>
      <c r="FE90" s="41" t="e">
        <f t="shared" si="65"/>
        <v>#REF!</v>
      </c>
      <c r="FF90" s="41" t="e">
        <f t="shared" si="65"/>
        <v>#REF!</v>
      </c>
      <c r="FG90" s="41" t="e">
        <f t="shared" si="65"/>
        <v>#REF!</v>
      </c>
      <c r="FH90" s="41" t="e">
        <f t="shared" si="65"/>
        <v>#REF!</v>
      </c>
      <c r="FI90" s="41" t="e">
        <f t="shared" si="65"/>
        <v>#REF!</v>
      </c>
      <c r="FJ90" s="41" t="e">
        <f t="shared" si="65"/>
        <v>#REF!</v>
      </c>
      <c r="FK90" s="41" t="e">
        <f t="shared" si="65"/>
        <v>#REF!</v>
      </c>
      <c r="FL90" s="41" t="e">
        <f t="shared" si="79"/>
        <v>#REF!</v>
      </c>
      <c r="FM90" s="41" t="e">
        <f t="shared" si="79"/>
        <v>#REF!</v>
      </c>
      <c r="FN90" s="41" t="e">
        <f t="shared" si="79"/>
        <v>#REF!</v>
      </c>
      <c r="FO90" s="41" t="e">
        <f t="shared" si="79"/>
        <v>#REF!</v>
      </c>
      <c r="FP90" s="41" t="e">
        <f t="shared" si="73"/>
        <v>#REF!</v>
      </c>
      <c r="FQ90" s="41" t="e">
        <f t="shared" si="73"/>
        <v>#REF!</v>
      </c>
      <c r="FR90" s="41" t="e">
        <f t="shared" si="73"/>
        <v>#REF!</v>
      </c>
      <c r="FS90" s="41" t="e">
        <f t="shared" si="73"/>
        <v>#REF!</v>
      </c>
      <c r="FT90" s="41" t="e">
        <f t="shared" si="73"/>
        <v>#REF!</v>
      </c>
      <c r="FU90" s="41" t="e">
        <f t="shared" si="73"/>
        <v>#REF!</v>
      </c>
      <c r="FV90" s="41" t="e">
        <f t="shared" si="73"/>
        <v>#REF!</v>
      </c>
      <c r="FW90" s="41" t="e">
        <f t="shared" si="73"/>
        <v>#REF!</v>
      </c>
      <c r="FX90" s="41" t="e">
        <f t="shared" si="73"/>
        <v>#REF!</v>
      </c>
      <c r="FY90" s="41" t="e">
        <f t="shared" si="73"/>
        <v>#REF!</v>
      </c>
      <c r="FZ90" s="41" t="e">
        <f t="shared" si="73"/>
        <v>#REF!</v>
      </c>
      <c r="GA90" s="41" t="e">
        <f t="shared" si="73"/>
        <v>#REF!</v>
      </c>
      <c r="GB90" s="41" t="e">
        <f t="shared" si="73"/>
        <v>#REF!</v>
      </c>
      <c r="GC90" s="41" t="e">
        <f t="shared" si="80"/>
        <v>#REF!</v>
      </c>
      <c r="GD90" s="41" t="e">
        <f t="shared" si="80"/>
        <v>#REF!</v>
      </c>
      <c r="GE90" s="41" t="e">
        <f t="shared" si="80"/>
        <v>#REF!</v>
      </c>
      <c r="GF90" s="41" t="e">
        <f t="shared" si="80"/>
        <v>#REF!</v>
      </c>
      <c r="GG90" s="41" t="e">
        <f t="shared" si="80"/>
        <v>#REF!</v>
      </c>
      <c r="GH90" s="41" t="e">
        <f t="shared" si="66"/>
        <v>#REF!</v>
      </c>
      <c r="GI90" s="41" t="e">
        <f t="shared" si="58"/>
        <v>#REF!</v>
      </c>
      <c r="GJ90" s="41" t="e">
        <f t="shared" si="58"/>
        <v>#REF!</v>
      </c>
      <c r="GK90" s="41" t="e">
        <f t="shared" si="58"/>
        <v>#REF!</v>
      </c>
      <c r="GL90" s="41" t="e">
        <f t="shared" si="58"/>
        <v>#REF!</v>
      </c>
      <c r="GM90" s="41" t="e">
        <f t="shared" si="58"/>
        <v>#REF!</v>
      </c>
      <c r="GN90" s="41" t="e">
        <f t="shared" si="58"/>
        <v>#REF!</v>
      </c>
      <c r="GO90" s="41" t="e">
        <f t="shared" si="58"/>
        <v>#REF!</v>
      </c>
      <c r="GP90" s="41" t="e">
        <f t="shared" si="58"/>
        <v>#REF!</v>
      </c>
      <c r="GQ90" s="41" t="e">
        <f t="shared" si="58"/>
        <v>#REF!</v>
      </c>
      <c r="GR90" s="41" t="e">
        <f t="shared" si="58"/>
        <v>#REF!</v>
      </c>
      <c r="GS90" s="41" t="e">
        <f t="shared" si="58"/>
        <v>#REF!</v>
      </c>
      <c r="GT90" s="41" t="e">
        <f t="shared" si="82"/>
        <v>#REF!</v>
      </c>
      <c r="GU90" s="41" t="e">
        <f t="shared" si="82"/>
        <v>#REF!</v>
      </c>
      <c r="GV90" s="41" t="e">
        <f t="shared" si="82"/>
        <v>#REF!</v>
      </c>
      <c r="GW90" s="41" t="e">
        <f t="shared" si="82"/>
        <v>#REF!</v>
      </c>
      <c r="GX90" s="41" t="e">
        <f t="shared" si="82"/>
        <v>#REF!</v>
      </c>
      <c r="GY90" s="41" t="e">
        <f t="shared" si="59"/>
        <v>#REF!</v>
      </c>
      <c r="GZ90" s="41" t="e">
        <f t="shared" si="59"/>
        <v>#REF!</v>
      </c>
      <c r="HA90" s="41" t="e">
        <f t="shared" si="59"/>
        <v>#REF!</v>
      </c>
      <c r="HB90" s="41" t="e">
        <f t="shared" si="59"/>
        <v>#REF!</v>
      </c>
      <c r="HC90" s="41" t="e">
        <f t="shared" si="59"/>
        <v>#REF!</v>
      </c>
      <c r="HD90" s="41" t="e">
        <f t="shared" si="59"/>
        <v>#REF!</v>
      </c>
      <c r="HE90" s="41" t="e">
        <f t="shared" si="62"/>
        <v>#REF!</v>
      </c>
      <c r="HF90" s="41" t="e">
        <f t="shared" si="62"/>
        <v>#REF!</v>
      </c>
      <c r="HG90" s="41" t="e">
        <f t="shared" si="62"/>
        <v>#REF!</v>
      </c>
      <c r="HH90" s="41" t="e">
        <f t="shared" si="62"/>
        <v>#REF!</v>
      </c>
      <c r="HI90" s="41" t="e">
        <f t="shared" si="62"/>
        <v>#REF!</v>
      </c>
      <c r="HJ90" s="41" t="e">
        <f t="shared" si="62"/>
        <v>#REF!</v>
      </c>
    </row>
    <row r="91" spans="1:218" ht="14.4" x14ac:dyDescent="0.3">
      <c r="A91" s="42">
        <v>88</v>
      </c>
      <c r="B91" s="43" t="e">
        <f>'CMM3 - AUX CALC'!$CK$67</f>
        <v>#REF!</v>
      </c>
      <c r="CL91" s="41" t="e">
        <f>$B91/(_xlfn.SINGLE(PrazoConcessao)*12-CL$3+1)</f>
        <v>#REF!</v>
      </c>
      <c r="CM91" s="41" t="e">
        <f t="shared" si="67"/>
        <v>#REF!</v>
      </c>
      <c r="CN91" s="41" t="e">
        <f t="shared" si="67"/>
        <v>#REF!</v>
      </c>
      <c r="CO91" s="41" t="e">
        <f t="shared" ref="CO91:CU99" si="83">CN91</f>
        <v>#REF!</v>
      </c>
      <c r="CP91" s="41" t="e">
        <f t="shared" si="83"/>
        <v>#REF!</v>
      </c>
      <c r="CQ91" s="41" t="e">
        <f t="shared" si="83"/>
        <v>#REF!</v>
      </c>
      <c r="CR91" s="41" t="e">
        <f t="shared" si="83"/>
        <v>#REF!</v>
      </c>
      <c r="CS91" s="41" t="e">
        <f t="shared" si="83"/>
        <v>#REF!</v>
      </c>
      <c r="CT91" s="41" t="e">
        <f t="shared" si="83"/>
        <v>#REF!</v>
      </c>
      <c r="CU91" s="41" t="e">
        <f t="shared" si="83"/>
        <v>#REF!</v>
      </c>
      <c r="CV91" s="41" t="e">
        <f t="shared" si="81"/>
        <v>#REF!</v>
      </c>
      <c r="CW91" s="41" t="e">
        <f t="shared" si="81"/>
        <v>#REF!</v>
      </c>
      <c r="CX91" s="41" t="e">
        <f t="shared" si="81"/>
        <v>#REF!</v>
      </c>
      <c r="CY91" s="41" t="e">
        <f t="shared" si="81"/>
        <v>#REF!</v>
      </c>
      <c r="CZ91" s="41" t="e">
        <f t="shared" si="81"/>
        <v>#REF!</v>
      </c>
      <c r="DA91" s="41" t="e">
        <f t="shared" si="81"/>
        <v>#REF!</v>
      </c>
      <c r="DB91" s="41" t="e">
        <f t="shared" si="81"/>
        <v>#REF!</v>
      </c>
      <c r="DC91" s="41" t="e">
        <f t="shared" si="81"/>
        <v>#REF!</v>
      </c>
      <c r="DD91" s="41" t="e">
        <f t="shared" si="71"/>
        <v>#REF!</v>
      </c>
      <c r="DE91" s="41" t="e">
        <f t="shared" si="71"/>
        <v>#REF!</v>
      </c>
      <c r="DF91" s="41" t="e">
        <f t="shared" si="71"/>
        <v>#REF!</v>
      </c>
      <c r="DG91" s="41" t="e">
        <f t="shared" si="71"/>
        <v>#REF!</v>
      </c>
      <c r="DH91" s="41" t="e">
        <f t="shared" si="71"/>
        <v>#REF!</v>
      </c>
      <c r="DI91" s="41" t="e">
        <f t="shared" si="71"/>
        <v>#REF!</v>
      </c>
      <c r="DJ91" s="41" t="e">
        <f t="shared" si="71"/>
        <v>#REF!</v>
      </c>
      <c r="DK91" s="41" t="e">
        <f t="shared" si="71"/>
        <v>#REF!</v>
      </c>
      <c r="DL91" s="41" t="e">
        <f t="shared" si="71"/>
        <v>#REF!</v>
      </c>
      <c r="DM91" s="41" t="e">
        <f t="shared" si="71"/>
        <v>#REF!</v>
      </c>
      <c r="DN91" s="41" t="e">
        <f t="shared" si="71"/>
        <v>#REF!</v>
      </c>
      <c r="DO91" s="41" t="e">
        <f t="shared" si="71"/>
        <v>#REF!</v>
      </c>
      <c r="DP91" s="41" t="e">
        <f t="shared" si="71"/>
        <v>#REF!</v>
      </c>
      <c r="DQ91" s="41" t="e">
        <f t="shared" si="76"/>
        <v>#REF!</v>
      </c>
      <c r="DR91" s="41" t="e">
        <f t="shared" si="76"/>
        <v>#REF!</v>
      </c>
      <c r="DS91" s="41" t="e">
        <f t="shared" si="76"/>
        <v>#REF!</v>
      </c>
      <c r="DT91" s="41" t="e">
        <f t="shared" si="76"/>
        <v>#REF!</v>
      </c>
      <c r="DU91" s="41" t="e">
        <f t="shared" si="76"/>
        <v>#REF!</v>
      </c>
      <c r="DV91" s="41" t="e">
        <f t="shared" si="64"/>
        <v>#REF!</v>
      </c>
      <c r="DW91" s="41" t="e">
        <f t="shared" si="64"/>
        <v>#REF!</v>
      </c>
      <c r="DX91" s="41" t="e">
        <f t="shared" si="64"/>
        <v>#REF!</v>
      </c>
      <c r="DY91" s="41" t="e">
        <f t="shared" si="64"/>
        <v>#REF!</v>
      </c>
      <c r="DZ91" s="41" t="e">
        <f t="shared" si="64"/>
        <v>#REF!</v>
      </c>
      <c r="EA91" s="41" t="e">
        <f t="shared" si="64"/>
        <v>#REF!</v>
      </c>
      <c r="EB91" s="41" t="e">
        <f t="shared" si="64"/>
        <v>#REF!</v>
      </c>
      <c r="EC91" s="41" t="e">
        <f t="shared" si="64"/>
        <v>#REF!</v>
      </c>
      <c r="ED91" s="41" t="e">
        <f t="shared" si="64"/>
        <v>#REF!</v>
      </c>
      <c r="EE91" s="41" t="e">
        <f t="shared" si="64"/>
        <v>#REF!</v>
      </c>
      <c r="EF91" s="41" t="e">
        <f t="shared" si="77"/>
        <v>#REF!</v>
      </c>
      <c r="EG91" s="41" t="e">
        <f t="shared" si="77"/>
        <v>#REF!</v>
      </c>
      <c r="EH91" s="41" t="e">
        <f t="shared" si="77"/>
        <v>#REF!</v>
      </c>
      <c r="EI91" s="41" t="e">
        <f t="shared" si="77"/>
        <v>#REF!</v>
      </c>
      <c r="EJ91" s="41" t="e">
        <f t="shared" si="72"/>
        <v>#REF!</v>
      </c>
      <c r="EK91" s="41" t="e">
        <f t="shared" si="72"/>
        <v>#REF!</v>
      </c>
      <c r="EL91" s="41" t="e">
        <f t="shared" si="72"/>
        <v>#REF!</v>
      </c>
      <c r="EM91" s="41" t="e">
        <f t="shared" si="72"/>
        <v>#REF!</v>
      </c>
      <c r="EN91" s="41" t="e">
        <f t="shared" si="72"/>
        <v>#REF!</v>
      </c>
      <c r="EO91" s="41" t="e">
        <f t="shared" si="72"/>
        <v>#REF!</v>
      </c>
      <c r="EP91" s="41" t="e">
        <f t="shared" si="72"/>
        <v>#REF!</v>
      </c>
      <c r="EQ91" s="41" t="e">
        <f t="shared" si="72"/>
        <v>#REF!</v>
      </c>
      <c r="ER91" s="41" t="e">
        <f t="shared" si="72"/>
        <v>#REF!</v>
      </c>
      <c r="ES91" s="41" t="e">
        <f t="shared" si="72"/>
        <v>#REF!</v>
      </c>
      <c r="ET91" s="41" t="e">
        <f t="shared" si="72"/>
        <v>#REF!</v>
      </c>
      <c r="EU91" s="41" t="e">
        <f t="shared" si="72"/>
        <v>#REF!</v>
      </c>
      <c r="EV91" s="41" t="e">
        <f t="shared" si="72"/>
        <v>#REF!</v>
      </c>
      <c r="EW91" s="41" t="e">
        <f t="shared" si="78"/>
        <v>#REF!</v>
      </c>
      <c r="EX91" s="41" t="e">
        <f t="shared" si="78"/>
        <v>#REF!</v>
      </c>
      <c r="EY91" s="41" t="e">
        <f t="shared" si="78"/>
        <v>#REF!</v>
      </c>
      <c r="EZ91" s="41" t="e">
        <f t="shared" si="78"/>
        <v>#REF!</v>
      </c>
      <c r="FA91" s="41" t="e">
        <f t="shared" si="78"/>
        <v>#REF!</v>
      </c>
      <c r="FB91" s="41" t="e">
        <f t="shared" si="65"/>
        <v>#REF!</v>
      </c>
      <c r="FC91" s="41" t="e">
        <f t="shared" si="65"/>
        <v>#REF!</v>
      </c>
      <c r="FD91" s="41" t="e">
        <f t="shared" si="65"/>
        <v>#REF!</v>
      </c>
      <c r="FE91" s="41" t="e">
        <f t="shared" si="65"/>
        <v>#REF!</v>
      </c>
      <c r="FF91" s="41" t="e">
        <f t="shared" si="65"/>
        <v>#REF!</v>
      </c>
      <c r="FG91" s="41" t="e">
        <f t="shared" si="65"/>
        <v>#REF!</v>
      </c>
      <c r="FH91" s="41" t="e">
        <f t="shared" si="65"/>
        <v>#REF!</v>
      </c>
      <c r="FI91" s="41" t="e">
        <f t="shared" si="65"/>
        <v>#REF!</v>
      </c>
      <c r="FJ91" s="41" t="e">
        <f t="shared" si="65"/>
        <v>#REF!</v>
      </c>
      <c r="FK91" s="41" t="e">
        <f t="shared" si="65"/>
        <v>#REF!</v>
      </c>
      <c r="FL91" s="41" t="e">
        <f t="shared" si="79"/>
        <v>#REF!</v>
      </c>
      <c r="FM91" s="41" t="e">
        <f t="shared" si="79"/>
        <v>#REF!</v>
      </c>
      <c r="FN91" s="41" t="e">
        <f t="shared" si="79"/>
        <v>#REF!</v>
      </c>
      <c r="FO91" s="41" t="e">
        <f t="shared" si="79"/>
        <v>#REF!</v>
      </c>
      <c r="FP91" s="41" t="e">
        <f t="shared" si="73"/>
        <v>#REF!</v>
      </c>
      <c r="FQ91" s="41" t="e">
        <f t="shared" si="73"/>
        <v>#REF!</v>
      </c>
      <c r="FR91" s="41" t="e">
        <f t="shared" si="73"/>
        <v>#REF!</v>
      </c>
      <c r="FS91" s="41" t="e">
        <f t="shared" si="73"/>
        <v>#REF!</v>
      </c>
      <c r="FT91" s="41" t="e">
        <f t="shared" si="73"/>
        <v>#REF!</v>
      </c>
      <c r="FU91" s="41" t="e">
        <f t="shared" si="73"/>
        <v>#REF!</v>
      </c>
      <c r="FV91" s="41" t="e">
        <f t="shared" si="73"/>
        <v>#REF!</v>
      </c>
      <c r="FW91" s="41" t="e">
        <f t="shared" si="73"/>
        <v>#REF!</v>
      </c>
      <c r="FX91" s="41" t="e">
        <f t="shared" si="73"/>
        <v>#REF!</v>
      </c>
      <c r="FY91" s="41" t="e">
        <f t="shared" si="73"/>
        <v>#REF!</v>
      </c>
      <c r="FZ91" s="41" t="e">
        <f t="shared" si="73"/>
        <v>#REF!</v>
      </c>
      <c r="GA91" s="41" t="e">
        <f t="shared" si="73"/>
        <v>#REF!</v>
      </c>
      <c r="GB91" s="41" t="e">
        <f t="shared" si="73"/>
        <v>#REF!</v>
      </c>
      <c r="GC91" s="41" t="e">
        <f t="shared" si="80"/>
        <v>#REF!</v>
      </c>
      <c r="GD91" s="41" t="e">
        <f t="shared" si="80"/>
        <v>#REF!</v>
      </c>
      <c r="GE91" s="41" t="e">
        <f t="shared" si="80"/>
        <v>#REF!</v>
      </c>
      <c r="GF91" s="41" t="e">
        <f t="shared" si="80"/>
        <v>#REF!</v>
      </c>
      <c r="GG91" s="41" t="e">
        <f t="shared" si="80"/>
        <v>#REF!</v>
      </c>
      <c r="GH91" s="41" t="e">
        <f t="shared" si="66"/>
        <v>#REF!</v>
      </c>
      <c r="GI91" s="41" t="e">
        <f t="shared" si="58"/>
        <v>#REF!</v>
      </c>
      <c r="GJ91" s="41" t="e">
        <f t="shared" si="58"/>
        <v>#REF!</v>
      </c>
      <c r="GK91" s="41" t="e">
        <f t="shared" si="58"/>
        <v>#REF!</v>
      </c>
      <c r="GL91" s="41" t="e">
        <f t="shared" si="58"/>
        <v>#REF!</v>
      </c>
      <c r="GM91" s="41" t="e">
        <f t="shared" si="58"/>
        <v>#REF!</v>
      </c>
      <c r="GN91" s="41" t="e">
        <f t="shared" si="58"/>
        <v>#REF!</v>
      </c>
      <c r="GO91" s="41" t="e">
        <f t="shared" si="58"/>
        <v>#REF!</v>
      </c>
      <c r="GP91" s="41" t="e">
        <f t="shared" si="58"/>
        <v>#REF!</v>
      </c>
      <c r="GQ91" s="41" t="e">
        <f t="shared" si="58"/>
        <v>#REF!</v>
      </c>
      <c r="GR91" s="41" t="e">
        <f t="shared" si="58"/>
        <v>#REF!</v>
      </c>
      <c r="GS91" s="41" t="e">
        <f t="shared" si="58"/>
        <v>#REF!</v>
      </c>
      <c r="GT91" s="41" t="e">
        <f t="shared" si="82"/>
        <v>#REF!</v>
      </c>
      <c r="GU91" s="41" t="e">
        <f t="shared" si="82"/>
        <v>#REF!</v>
      </c>
      <c r="GV91" s="41" t="e">
        <f t="shared" si="82"/>
        <v>#REF!</v>
      </c>
      <c r="GW91" s="41" t="e">
        <f t="shared" si="82"/>
        <v>#REF!</v>
      </c>
      <c r="GX91" s="41" t="e">
        <f t="shared" si="82"/>
        <v>#REF!</v>
      </c>
      <c r="GY91" s="41" t="e">
        <f t="shared" si="59"/>
        <v>#REF!</v>
      </c>
      <c r="GZ91" s="41" t="e">
        <f t="shared" si="59"/>
        <v>#REF!</v>
      </c>
      <c r="HA91" s="41" t="e">
        <f t="shared" si="59"/>
        <v>#REF!</v>
      </c>
      <c r="HB91" s="41" t="e">
        <f t="shared" si="59"/>
        <v>#REF!</v>
      </c>
      <c r="HC91" s="41" t="e">
        <f t="shared" si="59"/>
        <v>#REF!</v>
      </c>
      <c r="HD91" s="41" t="e">
        <f t="shared" si="59"/>
        <v>#REF!</v>
      </c>
      <c r="HE91" s="41" t="e">
        <f t="shared" si="62"/>
        <v>#REF!</v>
      </c>
      <c r="HF91" s="41" t="e">
        <f t="shared" si="62"/>
        <v>#REF!</v>
      </c>
      <c r="HG91" s="41" t="e">
        <f t="shared" si="62"/>
        <v>#REF!</v>
      </c>
      <c r="HH91" s="41" t="e">
        <f t="shared" si="62"/>
        <v>#REF!</v>
      </c>
      <c r="HI91" s="41" t="e">
        <f t="shared" si="62"/>
        <v>#REF!</v>
      </c>
      <c r="HJ91" s="41" t="e">
        <f t="shared" si="62"/>
        <v>#REF!</v>
      </c>
    </row>
    <row r="92" spans="1:218" ht="14.4" x14ac:dyDescent="0.3">
      <c r="A92" s="42">
        <v>89</v>
      </c>
      <c r="B92" s="43" t="e">
        <f>'CMM3 - AUX CALC'!$CL$67</f>
        <v>#REF!</v>
      </c>
      <c r="CM92" s="41" t="e">
        <f>$B92/(_xlfn.SINGLE(PrazoConcessao)*12-CM$3+1)</f>
        <v>#REF!</v>
      </c>
      <c r="CN92" s="41" t="e">
        <f t="shared" ref="CN92" si="84">CM92</f>
        <v>#REF!</v>
      </c>
      <c r="CO92" s="41" t="e">
        <f t="shared" si="83"/>
        <v>#REF!</v>
      </c>
      <c r="CP92" s="41" t="e">
        <f t="shared" si="83"/>
        <v>#REF!</v>
      </c>
      <c r="CQ92" s="41" t="e">
        <f t="shared" si="83"/>
        <v>#REF!</v>
      </c>
      <c r="CR92" s="41" t="e">
        <f t="shared" si="83"/>
        <v>#REF!</v>
      </c>
      <c r="CS92" s="41" t="e">
        <f t="shared" si="83"/>
        <v>#REF!</v>
      </c>
      <c r="CT92" s="41" t="e">
        <f t="shared" si="83"/>
        <v>#REF!</v>
      </c>
      <c r="CU92" s="41" t="e">
        <f t="shared" si="83"/>
        <v>#REF!</v>
      </c>
      <c r="CV92" s="41" t="e">
        <f t="shared" si="81"/>
        <v>#REF!</v>
      </c>
      <c r="CW92" s="41" t="e">
        <f t="shared" si="81"/>
        <v>#REF!</v>
      </c>
      <c r="CX92" s="41" t="e">
        <f t="shared" si="81"/>
        <v>#REF!</v>
      </c>
      <c r="CY92" s="41" t="e">
        <f t="shared" si="81"/>
        <v>#REF!</v>
      </c>
      <c r="CZ92" s="41" t="e">
        <f t="shared" si="81"/>
        <v>#REF!</v>
      </c>
      <c r="DA92" s="41" t="e">
        <f t="shared" si="81"/>
        <v>#REF!</v>
      </c>
      <c r="DB92" s="41" t="e">
        <f t="shared" si="81"/>
        <v>#REF!</v>
      </c>
      <c r="DC92" s="41" t="e">
        <f t="shared" si="81"/>
        <v>#REF!</v>
      </c>
      <c r="DD92" s="41" t="e">
        <f t="shared" si="71"/>
        <v>#REF!</v>
      </c>
      <c r="DE92" s="41" t="e">
        <f t="shared" si="71"/>
        <v>#REF!</v>
      </c>
      <c r="DF92" s="41" t="e">
        <f t="shared" si="71"/>
        <v>#REF!</v>
      </c>
      <c r="DG92" s="41" t="e">
        <f t="shared" si="71"/>
        <v>#REF!</v>
      </c>
      <c r="DH92" s="41" t="e">
        <f t="shared" si="71"/>
        <v>#REF!</v>
      </c>
      <c r="DI92" s="41" t="e">
        <f t="shared" si="71"/>
        <v>#REF!</v>
      </c>
      <c r="DJ92" s="41" t="e">
        <f t="shared" si="71"/>
        <v>#REF!</v>
      </c>
      <c r="DK92" s="41" t="e">
        <f t="shared" si="71"/>
        <v>#REF!</v>
      </c>
      <c r="DL92" s="41" t="e">
        <f t="shared" si="71"/>
        <v>#REF!</v>
      </c>
      <c r="DM92" s="41" t="e">
        <f t="shared" si="71"/>
        <v>#REF!</v>
      </c>
      <c r="DN92" s="41" t="e">
        <f t="shared" si="71"/>
        <v>#REF!</v>
      </c>
      <c r="DO92" s="41" t="e">
        <f t="shared" si="71"/>
        <v>#REF!</v>
      </c>
      <c r="DP92" s="41" t="e">
        <f t="shared" si="71"/>
        <v>#REF!</v>
      </c>
      <c r="DQ92" s="41" t="e">
        <f t="shared" si="76"/>
        <v>#REF!</v>
      </c>
      <c r="DR92" s="41" t="e">
        <f t="shared" si="76"/>
        <v>#REF!</v>
      </c>
      <c r="DS92" s="41" t="e">
        <f t="shared" si="76"/>
        <v>#REF!</v>
      </c>
      <c r="DT92" s="41" t="e">
        <f t="shared" si="76"/>
        <v>#REF!</v>
      </c>
      <c r="DU92" s="41" t="e">
        <f t="shared" si="76"/>
        <v>#REF!</v>
      </c>
      <c r="DV92" s="41" t="e">
        <f t="shared" si="64"/>
        <v>#REF!</v>
      </c>
      <c r="DW92" s="41" t="e">
        <f t="shared" si="64"/>
        <v>#REF!</v>
      </c>
      <c r="DX92" s="41" t="e">
        <f t="shared" si="64"/>
        <v>#REF!</v>
      </c>
      <c r="DY92" s="41" t="e">
        <f t="shared" si="64"/>
        <v>#REF!</v>
      </c>
      <c r="DZ92" s="41" t="e">
        <f t="shared" si="64"/>
        <v>#REF!</v>
      </c>
      <c r="EA92" s="41" t="e">
        <f t="shared" si="64"/>
        <v>#REF!</v>
      </c>
      <c r="EB92" s="41" t="e">
        <f t="shared" si="64"/>
        <v>#REF!</v>
      </c>
      <c r="EC92" s="41" t="e">
        <f t="shared" si="64"/>
        <v>#REF!</v>
      </c>
      <c r="ED92" s="41" t="e">
        <f t="shared" si="64"/>
        <v>#REF!</v>
      </c>
      <c r="EE92" s="41" t="e">
        <f t="shared" si="64"/>
        <v>#REF!</v>
      </c>
      <c r="EF92" s="41" t="e">
        <f t="shared" si="77"/>
        <v>#REF!</v>
      </c>
      <c r="EG92" s="41" t="e">
        <f t="shared" si="77"/>
        <v>#REF!</v>
      </c>
      <c r="EH92" s="41" t="e">
        <f t="shared" si="77"/>
        <v>#REF!</v>
      </c>
      <c r="EI92" s="41" t="e">
        <f t="shared" si="77"/>
        <v>#REF!</v>
      </c>
      <c r="EJ92" s="41" t="e">
        <f t="shared" si="72"/>
        <v>#REF!</v>
      </c>
      <c r="EK92" s="41" t="e">
        <f t="shared" si="72"/>
        <v>#REF!</v>
      </c>
      <c r="EL92" s="41" t="e">
        <f t="shared" si="72"/>
        <v>#REF!</v>
      </c>
      <c r="EM92" s="41" t="e">
        <f t="shared" si="72"/>
        <v>#REF!</v>
      </c>
      <c r="EN92" s="41" t="e">
        <f t="shared" si="72"/>
        <v>#REF!</v>
      </c>
      <c r="EO92" s="41" t="e">
        <f t="shared" si="72"/>
        <v>#REF!</v>
      </c>
      <c r="EP92" s="41" t="e">
        <f t="shared" si="72"/>
        <v>#REF!</v>
      </c>
      <c r="EQ92" s="41" t="e">
        <f t="shared" si="72"/>
        <v>#REF!</v>
      </c>
      <c r="ER92" s="41" t="e">
        <f t="shared" si="72"/>
        <v>#REF!</v>
      </c>
      <c r="ES92" s="41" t="e">
        <f t="shared" si="72"/>
        <v>#REF!</v>
      </c>
      <c r="ET92" s="41" t="e">
        <f t="shared" si="72"/>
        <v>#REF!</v>
      </c>
      <c r="EU92" s="41" t="e">
        <f t="shared" si="72"/>
        <v>#REF!</v>
      </c>
      <c r="EV92" s="41" t="e">
        <f t="shared" si="72"/>
        <v>#REF!</v>
      </c>
      <c r="EW92" s="41" t="e">
        <f t="shared" si="78"/>
        <v>#REF!</v>
      </c>
      <c r="EX92" s="41" t="e">
        <f t="shared" si="78"/>
        <v>#REF!</v>
      </c>
      <c r="EY92" s="41" t="e">
        <f t="shared" si="78"/>
        <v>#REF!</v>
      </c>
      <c r="EZ92" s="41" t="e">
        <f t="shared" si="78"/>
        <v>#REF!</v>
      </c>
      <c r="FA92" s="41" t="e">
        <f t="shared" si="78"/>
        <v>#REF!</v>
      </c>
      <c r="FB92" s="41" t="e">
        <f t="shared" si="65"/>
        <v>#REF!</v>
      </c>
      <c r="FC92" s="41" t="e">
        <f t="shared" si="65"/>
        <v>#REF!</v>
      </c>
      <c r="FD92" s="41" t="e">
        <f t="shared" si="65"/>
        <v>#REF!</v>
      </c>
      <c r="FE92" s="41" t="e">
        <f t="shared" si="65"/>
        <v>#REF!</v>
      </c>
      <c r="FF92" s="41" t="e">
        <f t="shared" si="65"/>
        <v>#REF!</v>
      </c>
      <c r="FG92" s="41" t="e">
        <f t="shared" si="65"/>
        <v>#REF!</v>
      </c>
      <c r="FH92" s="41" t="e">
        <f t="shared" si="65"/>
        <v>#REF!</v>
      </c>
      <c r="FI92" s="41" t="e">
        <f t="shared" si="65"/>
        <v>#REF!</v>
      </c>
      <c r="FJ92" s="41" t="e">
        <f t="shared" si="65"/>
        <v>#REF!</v>
      </c>
      <c r="FK92" s="41" t="e">
        <f t="shared" si="65"/>
        <v>#REF!</v>
      </c>
      <c r="FL92" s="41" t="e">
        <f t="shared" si="79"/>
        <v>#REF!</v>
      </c>
      <c r="FM92" s="41" t="e">
        <f t="shared" si="79"/>
        <v>#REF!</v>
      </c>
      <c r="FN92" s="41" t="e">
        <f t="shared" si="79"/>
        <v>#REF!</v>
      </c>
      <c r="FO92" s="41" t="e">
        <f t="shared" si="79"/>
        <v>#REF!</v>
      </c>
      <c r="FP92" s="41" t="e">
        <f t="shared" si="73"/>
        <v>#REF!</v>
      </c>
      <c r="FQ92" s="41" t="e">
        <f t="shared" si="73"/>
        <v>#REF!</v>
      </c>
      <c r="FR92" s="41" t="e">
        <f t="shared" si="73"/>
        <v>#REF!</v>
      </c>
      <c r="FS92" s="41" t="e">
        <f t="shared" si="73"/>
        <v>#REF!</v>
      </c>
      <c r="FT92" s="41" t="e">
        <f t="shared" si="73"/>
        <v>#REF!</v>
      </c>
      <c r="FU92" s="41" t="e">
        <f t="shared" si="73"/>
        <v>#REF!</v>
      </c>
      <c r="FV92" s="41" t="e">
        <f t="shared" si="73"/>
        <v>#REF!</v>
      </c>
      <c r="FW92" s="41" t="e">
        <f t="shared" si="73"/>
        <v>#REF!</v>
      </c>
      <c r="FX92" s="41" t="e">
        <f t="shared" si="73"/>
        <v>#REF!</v>
      </c>
      <c r="FY92" s="41" t="e">
        <f t="shared" si="73"/>
        <v>#REF!</v>
      </c>
      <c r="FZ92" s="41" t="e">
        <f t="shared" si="73"/>
        <v>#REF!</v>
      </c>
      <c r="GA92" s="41" t="e">
        <f t="shared" si="73"/>
        <v>#REF!</v>
      </c>
      <c r="GB92" s="41" t="e">
        <f t="shared" si="73"/>
        <v>#REF!</v>
      </c>
      <c r="GC92" s="41" t="e">
        <f t="shared" si="80"/>
        <v>#REF!</v>
      </c>
      <c r="GD92" s="41" t="e">
        <f t="shared" si="80"/>
        <v>#REF!</v>
      </c>
      <c r="GE92" s="41" t="e">
        <f t="shared" si="80"/>
        <v>#REF!</v>
      </c>
      <c r="GF92" s="41" t="e">
        <f t="shared" si="80"/>
        <v>#REF!</v>
      </c>
      <c r="GG92" s="41" t="e">
        <f t="shared" si="80"/>
        <v>#REF!</v>
      </c>
      <c r="GH92" s="41" t="e">
        <f t="shared" si="66"/>
        <v>#REF!</v>
      </c>
      <c r="GI92" s="41" t="e">
        <f t="shared" si="58"/>
        <v>#REF!</v>
      </c>
      <c r="GJ92" s="41" t="e">
        <f t="shared" si="58"/>
        <v>#REF!</v>
      </c>
      <c r="GK92" s="41" t="e">
        <f t="shared" si="58"/>
        <v>#REF!</v>
      </c>
      <c r="GL92" s="41" t="e">
        <f t="shared" si="58"/>
        <v>#REF!</v>
      </c>
      <c r="GM92" s="41" t="e">
        <f t="shared" si="58"/>
        <v>#REF!</v>
      </c>
      <c r="GN92" s="41" t="e">
        <f t="shared" si="58"/>
        <v>#REF!</v>
      </c>
      <c r="GO92" s="41" t="e">
        <f t="shared" si="58"/>
        <v>#REF!</v>
      </c>
      <c r="GP92" s="41" t="e">
        <f t="shared" si="58"/>
        <v>#REF!</v>
      </c>
      <c r="GQ92" s="41" t="e">
        <f t="shared" si="58"/>
        <v>#REF!</v>
      </c>
      <c r="GR92" s="41" t="e">
        <f t="shared" si="58"/>
        <v>#REF!</v>
      </c>
      <c r="GS92" s="41" t="e">
        <f t="shared" si="58"/>
        <v>#REF!</v>
      </c>
      <c r="GT92" s="41" t="e">
        <f t="shared" si="82"/>
        <v>#REF!</v>
      </c>
      <c r="GU92" s="41" t="e">
        <f t="shared" si="82"/>
        <v>#REF!</v>
      </c>
      <c r="GV92" s="41" t="e">
        <f t="shared" si="82"/>
        <v>#REF!</v>
      </c>
      <c r="GW92" s="41" t="e">
        <f t="shared" si="82"/>
        <v>#REF!</v>
      </c>
      <c r="GX92" s="41" t="e">
        <f t="shared" si="82"/>
        <v>#REF!</v>
      </c>
      <c r="GY92" s="41" t="e">
        <f t="shared" si="59"/>
        <v>#REF!</v>
      </c>
      <c r="GZ92" s="41" t="e">
        <f t="shared" si="59"/>
        <v>#REF!</v>
      </c>
      <c r="HA92" s="41" t="e">
        <f t="shared" si="59"/>
        <v>#REF!</v>
      </c>
      <c r="HB92" s="41" t="e">
        <f t="shared" si="59"/>
        <v>#REF!</v>
      </c>
      <c r="HC92" s="41" t="e">
        <f t="shared" si="59"/>
        <v>#REF!</v>
      </c>
      <c r="HD92" s="41" t="e">
        <f t="shared" si="59"/>
        <v>#REF!</v>
      </c>
      <c r="HE92" s="41" t="e">
        <f t="shared" si="62"/>
        <v>#REF!</v>
      </c>
      <c r="HF92" s="41" t="e">
        <f t="shared" si="62"/>
        <v>#REF!</v>
      </c>
      <c r="HG92" s="41" t="e">
        <f t="shared" si="62"/>
        <v>#REF!</v>
      </c>
      <c r="HH92" s="41" t="e">
        <f t="shared" si="62"/>
        <v>#REF!</v>
      </c>
      <c r="HI92" s="41" t="e">
        <f t="shared" si="62"/>
        <v>#REF!</v>
      </c>
      <c r="HJ92" s="41" t="e">
        <f t="shared" si="62"/>
        <v>#REF!</v>
      </c>
    </row>
    <row r="93" spans="1:218" ht="14.4" x14ac:dyDescent="0.3">
      <c r="A93" s="42">
        <v>90</v>
      </c>
      <c r="B93" s="43" t="e">
        <f>'CMM3 - AUX CALC'!$CM$67</f>
        <v>#REF!</v>
      </c>
      <c r="CN93" s="41" t="e">
        <f>$B93/(_xlfn.SINGLE(PrazoConcessao)*12-CN$3+1)</f>
        <v>#REF!</v>
      </c>
      <c r="CO93" s="41" t="e">
        <f t="shared" si="83"/>
        <v>#REF!</v>
      </c>
      <c r="CP93" s="41" t="e">
        <f t="shared" si="83"/>
        <v>#REF!</v>
      </c>
      <c r="CQ93" s="41" t="e">
        <f t="shared" si="83"/>
        <v>#REF!</v>
      </c>
      <c r="CR93" s="41" t="e">
        <f t="shared" si="83"/>
        <v>#REF!</v>
      </c>
      <c r="CS93" s="41" t="e">
        <f t="shared" si="83"/>
        <v>#REF!</v>
      </c>
      <c r="CT93" s="41" t="e">
        <f t="shared" si="83"/>
        <v>#REF!</v>
      </c>
      <c r="CU93" s="41" t="e">
        <f t="shared" si="83"/>
        <v>#REF!</v>
      </c>
      <c r="CV93" s="41" t="e">
        <f t="shared" si="81"/>
        <v>#REF!</v>
      </c>
      <c r="CW93" s="41" t="e">
        <f t="shared" si="81"/>
        <v>#REF!</v>
      </c>
      <c r="CX93" s="41" t="e">
        <f t="shared" si="81"/>
        <v>#REF!</v>
      </c>
      <c r="CY93" s="41" t="e">
        <f t="shared" si="81"/>
        <v>#REF!</v>
      </c>
      <c r="CZ93" s="41" t="e">
        <f t="shared" si="81"/>
        <v>#REF!</v>
      </c>
      <c r="DA93" s="41" t="e">
        <f t="shared" si="81"/>
        <v>#REF!</v>
      </c>
      <c r="DB93" s="41" t="e">
        <f t="shared" si="81"/>
        <v>#REF!</v>
      </c>
      <c r="DC93" s="41" t="e">
        <f t="shared" si="81"/>
        <v>#REF!</v>
      </c>
      <c r="DD93" s="41" t="e">
        <f t="shared" si="71"/>
        <v>#REF!</v>
      </c>
      <c r="DE93" s="41" t="e">
        <f t="shared" si="71"/>
        <v>#REF!</v>
      </c>
      <c r="DF93" s="41" t="e">
        <f t="shared" si="71"/>
        <v>#REF!</v>
      </c>
      <c r="DG93" s="41" t="e">
        <f t="shared" si="71"/>
        <v>#REF!</v>
      </c>
      <c r="DH93" s="41" t="e">
        <f t="shared" si="71"/>
        <v>#REF!</v>
      </c>
      <c r="DI93" s="41" t="e">
        <f t="shared" si="71"/>
        <v>#REF!</v>
      </c>
      <c r="DJ93" s="41" t="e">
        <f t="shared" si="71"/>
        <v>#REF!</v>
      </c>
      <c r="DK93" s="41" t="e">
        <f t="shared" si="71"/>
        <v>#REF!</v>
      </c>
      <c r="DL93" s="41" t="e">
        <f t="shared" si="71"/>
        <v>#REF!</v>
      </c>
      <c r="DM93" s="41" t="e">
        <f t="shared" si="71"/>
        <v>#REF!</v>
      </c>
      <c r="DN93" s="41" t="e">
        <f t="shared" si="71"/>
        <v>#REF!</v>
      </c>
      <c r="DO93" s="41" t="e">
        <f t="shared" si="71"/>
        <v>#REF!</v>
      </c>
      <c r="DP93" s="41" t="e">
        <f t="shared" si="71"/>
        <v>#REF!</v>
      </c>
      <c r="DQ93" s="41" t="e">
        <f t="shared" si="76"/>
        <v>#REF!</v>
      </c>
      <c r="DR93" s="41" t="e">
        <f t="shared" si="76"/>
        <v>#REF!</v>
      </c>
      <c r="DS93" s="41" t="e">
        <f t="shared" si="76"/>
        <v>#REF!</v>
      </c>
      <c r="DT93" s="41" t="e">
        <f t="shared" si="76"/>
        <v>#REF!</v>
      </c>
      <c r="DU93" s="41" t="e">
        <f t="shared" si="76"/>
        <v>#REF!</v>
      </c>
      <c r="DV93" s="41" t="e">
        <f t="shared" si="64"/>
        <v>#REF!</v>
      </c>
      <c r="DW93" s="41" t="e">
        <f t="shared" si="64"/>
        <v>#REF!</v>
      </c>
      <c r="DX93" s="41" t="e">
        <f t="shared" si="64"/>
        <v>#REF!</v>
      </c>
      <c r="DY93" s="41" t="e">
        <f t="shared" si="64"/>
        <v>#REF!</v>
      </c>
      <c r="DZ93" s="41" t="e">
        <f t="shared" si="64"/>
        <v>#REF!</v>
      </c>
      <c r="EA93" s="41" t="e">
        <f t="shared" si="64"/>
        <v>#REF!</v>
      </c>
      <c r="EB93" s="41" t="e">
        <f t="shared" si="64"/>
        <v>#REF!</v>
      </c>
      <c r="EC93" s="41" t="e">
        <f t="shared" si="64"/>
        <v>#REF!</v>
      </c>
      <c r="ED93" s="41" t="e">
        <f t="shared" si="64"/>
        <v>#REF!</v>
      </c>
      <c r="EE93" s="41" t="e">
        <f t="shared" si="64"/>
        <v>#REF!</v>
      </c>
      <c r="EF93" s="41" t="e">
        <f t="shared" si="77"/>
        <v>#REF!</v>
      </c>
      <c r="EG93" s="41" t="e">
        <f t="shared" si="77"/>
        <v>#REF!</v>
      </c>
      <c r="EH93" s="41" t="e">
        <f t="shared" si="77"/>
        <v>#REF!</v>
      </c>
      <c r="EI93" s="41" t="e">
        <f t="shared" si="77"/>
        <v>#REF!</v>
      </c>
      <c r="EJ93" s="41" t="e">
        <f t="shared" si="72"/>
        <v>#REF!</v>
      </c>
      <c r="EK93" s="41" t="e">
        <f t="shared" si="72"/>
        <v>#REF!</v>
      </c>
      <c r="EL93" s="41" t="e">
        <f t="shared" si="72"/>
        <v>#REF!</v>
      </c>
      <c r="EM93" s="41" t="e">
        <f t="shared" si="72"/>
        <v>#REF!</v>
      </c>
      <c r="EN93" s="41" t="e">
        <f t="shared" si="72"/>
        <v>#REF!</v>
      </c>
      <c r="EO93" s="41" t="e">
        <f t="shared" si="72"/>
        <v>#REF!</v>
      </c>
      <c r="EP93" s="41" t="e">
        <f t="shared" si="72"/>
        <v>#REF!</v>
      </c>
      <c r="EQ93" s="41" t="e">
        <f t="shared" si="72"/>
        <v>#REF!</v>
      </c>
      <c r="ER93" s="41" t="e">
        <f t="shared" si="72"/>
        <v>#REF!</v>
      </c>
      <c r="ES93" s="41" t="e">
        <f t="shared" si="72"/>
        <v>#REF!</v>
      </c>
      <c r="ET93" s="41" t="e">
        <f t="shared" si="72"/>
        <v>#REF!</v>
      </c>
      <c r="EU93" s="41" t="e">
        <f t="shared" si="72"/>
        <v>#REF!</v>
      </c>
      <c r="EV93" s="41" t="e">
        <f t="shared" si="72"/>
        <v>#REF!</v>
      </c>
      <c r="EW93" s="41" t="e">
        <f t="shared" si="78"/>
        <v>#REF!</v>
      </c>
      <c r="EX93" s="41" t="e">
        <f t="shared" si="78"/>
        <v>#REF!</v>
      </c>
      <c r="EY93" s="41" t="e">
        <f t="shared" si="78"/>
        <v>#REF!</v>
      </c>
      <c r="EZ93" s="41" t="e">
        <f t="shared" si="78"/>
        <v>#REF!</v>
      </c>
      <c r="FA93" s="41" t="e">
        <f t="shared" si="78"/>
        <v>#REF!</v>
      </c>
      <c r="FB93" s="41" t="e">
        <f t="shared" si="65"/>
        <v>#REF!</v>
      </c>
      <c r="FC93" s="41" t="e">
        <f t="shared" si="65"/>
        <v>#REF!</v>
      </c>
      <c r="FD93" s="41" t="e">
        <f t="shared" si="65"/>
        <v>#REF!</v>
      </c>
      <c r="FE93" s="41" t="e">
        <f t="shared" si="65"/>
        <v>#REF!</v>
      </c>
      <c r="FF93" s="41" t="e">
        <f t="shared" si="65"/>
        <v>#REF!</v>
      </c>
      <c r="FG93" s="41" t="e">
        <f t="shared" si="65"/>
        <v>#REF!</v>
      </c>
      <c r="FH93" s="41" t="e">
        <f t="shared" si="65"/>
        <v>#REF!</v>
      </c>
      <c r="FI93" s="41" t="e">
        <f t="shared" si="65"/>
        <v>#REF!</v>
      </c>
      <c r="FJ93" s="41" t="e">
        <f t="shared" si="65"/>
        <v>#REF!</v>
      </c>
      <c r="FK93" s="41" t="e">
        <f t="shared" si="65"/>
        <v>#REF!</v>
      </c>
      <c r="FL93" s="41" t="e">
        <f t="shared" si="79"/>
        <v>#REF!</v>
      </c>
      <c r="FM93" s="41" t="e">
        <f t="shared" si="79"/>
        <v>#REF!</v>
      </c>
      <c r="FN93" s="41" t="e">
        <f t="shared" si="79"/>
        <v>#REF!</v>
      </c>
      <c r="FO93" s="41" t="e">
        <f t="shared" si="79"/>
        <v>#REF!</v>
      </c>
      <c r="FP93" s="41" t="e">
        <f t="shared" si="73"/>
        <v>#REF!</v>
      </c>
      <c r="FQ93" s="41" t="e">
        <f t="shared" si="73"/>
        <v>#REF!</v>
      </c>
      <c r="FR93" s="41" t="e">
        <f t="shared" si="73"/>
        <v>#REF!</v>
      </c>
      <c r="FS93" s="41" t="e">
        <f t="shared" si="73"/>
        <v>#REF!</v>
      </c>
      <c r="FT93" s="41" t="e">
        <f t="shared" si="73"/>
        <v>#REF!</v>
      </c>
      <c r="FU93" s="41" t="e">
        <f t="shared" si="73"/>
        <v>#REF!</v>
      </c>
      <c r="FV93" s="41" t="e">
        <f t="shared" si="73"/>
        <v>#REF!</v>
      </c>
      <c r="FW93" s="41" t="e">
        <f t="shared" si="73"/>
        <v>#REF!</v>
      </c>
      <c r="FX93" s="41" t="e">
        <f t="shared" si="73"/>
        <v>#REF!</v>
      </c>
      <c r="FY93" s="41" t="e">
        <f t="shared" si="73"/>
        <v>#REF!</v>
      </c>
      <c r="FZ93" s="41" t="e">
        <f t="shared" si="73"/>
        <v>#REF!</v>
      </c>
      <c r="GA93" s="41" t="e">
        <f t="shared" si="73"/>
        <v>#REF!</v>
      </c>
      <c r="GB93" s="41" t="e">
        <f t="shared" si="73"/>
        <v>#REF!</v>
      </c>
      <c r="GC93" s="41" t="e">
        <f t="shared" si="80"/>
        <v>#REF!</v>
      </c>
      <c r="GD93" s="41" t="e">
        <f t="shared" si="80"/>
        <v>#REF!</v>
      </c>
      <c r="GE93" s="41" t="e">
        <f t="shared" si="80"/>
        <v>#REF!</v>
      </c>
      <c r="GF93" s="41" t="e">
        <f t="shared" si="80"/>
        <v>#REF!</v>
      </c>
      <c r="GG93" s="41" t="e">
        <f t="shared" si="80"/>
        <v>#REF!</v>
      </c>
      <c r="GH93" s="41" t="e">
        <f t="shared" si="66"/>
        <v>#REF!</v>
      </c>
      <c r="GI93" s="41" t="e">
        <f t="shared" si="58"/>
        <v>#REF!</v>
      </c>
      <c r="GJ93" s="41" t="e">
        <f t="shared" si="58"/>
        <v>#REF!</v>
      </c>
      <c r="GK93" s="41" t="e">
        <f t="shared" si="58"/>
        <v>#REF!</v>
      </c>
      <c r="GL93" s="41" t="e">
        <f t="shared" si="58"/>
        <v>#REF!</v>
      </c>
      <c r="GM93" s="41" t="e">
        <f t="shared" si="58"/>
        <v>#REF!</v>
      </c>
      <c r="GN93" s="41" t="e">
        <f t="shared" si="58"/>
        <v>#REF!</v>
      </c>
      <c r="GO93" s="41" t="e">
        <f t="shared" si="58"/>
        <v>#REF!</v>
      </c>
      <c r="GP93" s="41" t="e">
        <f t="shared" si="58"/>
        <v>#REF!</v>
      </c>
      <c r="GQ93" s="41" t="e">
        <f t="shared" si="58"/>
        <v>#REF!</v>
      </c>
      <c r="GR93" s="41" t="e">
        <f t="shared" si="58"/>
        <v>#REF!</v>
      </c>
      <c r="GS93" s="41" t="e">
        <f t="shared" si="58"/>
        <v>#REF!</v>
      </c>
      <c r="GT93" s="41" t="e">
        <f t="shared" si="82"/>
        <v>#REF!</v>
      </c>
      <c r="GU93" s="41" t="e">
        <f t="shared" si="82"/>
        <v>#REF!</v>
      </c>
      <c r="GV93" s="41" t="e">
        <f t="shared" si="82"/>
        <v>#REF!</v>
      </c>
      <c r="GW93" s="41" t="e">
        <f t="shared" si="82"/>
        <v>#REF!</v>
      </c>
      <c r="GX93" s="41" t="e">
        <f t="shared" si="82"/>
        <v>#REF!</v>
      </c>
      <c r="GY93" s="41" t="e">
        <f t="shared" si="59"/>
        <v>#REF!</v>
      </c>
      <c r="GZ93" s="41" t="e">
        <f t="shared" si="59"/>
        <v>#REF!</v>
      </c>
      <c r="HA93" s="41" t="e">
        <f t="shared" si="59"/>
        <v>#REF!</v>
      </c>
      <c r="HB93" s="41" t="e">
        <f t="shared" si="59"/>
        <v>#REF!</v>
      </c>
      <c r="HC93" s="41" t="e">
        <f t="shared" si="59"/>
        <v>#REF!</v>
      </c>
      <c r="HD93" s="41" t="e">
        <f t="shared" si="59"/>
        <v>#REF!</v>
      </c>
      <c r="HE93" s="41" t="e">
        <f t="shared" si="62"/>
        <v>#REF!</v>
      </c>
      <c r="HF93" s="41" t="e">
        <f t="shared" si="62"/>
        <v>#REF!</v>
      </c>
      <c r="HG93" s="41" t="e">
        <f t="shared" si="62"/>
        <v>#REF!</v>
      </c>
      <c r="HH93" s="41" t="e">
        <f t="shared" si="62"/>
        <v>#REF!</v>
      </c>
      <c r="HI93" s="41" t="e">
        <f t="shared" si="62"/>
        <v>#REF!</v>
      </c>
      <c r="HJ93" s="41" t="e">
        <f t="shared" si="62"/>
        <v>#REF!</v>
      </c>
    </row>
    <row r="94" spans="1:218" ht="14.4" x14ac:dyDescent="0.3">
      <c r="A94" s="42">
        <v>91</v>
      </c>
      <c r="B94" s="43" t="e">
        <f>'CMM3 - AUX CALC'!$CN$67</f>
        <v>#REF!</v>
      </c>
      <c r="CO94" s="41" t="e">
        <f>$B94/(_xlfn.SINGLE(PrazoConcessao)*12-CO$3+1)</f>
        <v>#REF!</v>
      </c>
      <c r="CP94" s="41" t="e">
        <f t="shared" si="83"/>
        <v>#REF!</v>
      </c>
      <c r="CQ94" s="41" t="e">
        <f t="shared" si="83"/>
        <v>#REF!</v>
      </c>
      <c r="CR94" s="41" t="e">
        <f t="shared" si="83"/>
        <v>#REF!</v>
      </c>
      <c r="CS94" s="41" t="e">
        <f t="shared" si="83"/>
        <v>#REF!</v>
      </c>
      <c r="CT94" s="41" t="e">
        <f t="shared" si="83"/>
        <v>#REF!</v>
      </c>
      <c r="CU94" s="41" t="e">
        <f t="shared" si="83"/>
        <v>#REF!</v>
      </c>
      <c r="CV94" s="41" t="e">
        <f t="shared" si="81"/>
        <v>#REF!</v>
      </c>
      <c r="CW94" s="41" t="e">
        <f t="shared" si="81"/>
        <v>#REF!</v>
      </c>
      <c r="CX94" s="41" t="e">
        <f t="shared" si="81"/>
        <v>#REF!</v>
      </c>
      <c r="CY94" s="41" t="e">
        <f t="shared" si="81"/>
        <v>#REF!</v>
      </c>
      <c r="CZ94" s="41" t="e">
        <f t="shared" si="81"/>
        <v>#REF!</v>
      </c>
      <c r="DA94" s="41" t="e">
        <f t="shared" si="81"/>
        <v>#REF!</v>
      </c>
      <c r="DB94" s="41" t="e">
        <f t="shared" si="81"/>
        <v>#REF!</v>
      </c>
      <c r="DC94" s="41" t="e">
        <f t="shared" si="81"/>
        <v>#REF!</v>
      </c>
      <c r="DD94" s="41" t="e">
        <f t="shared" si="71"/>
        <v>#REF!</v>
      </c>
      <c r="DE94" s="41" t="e">
        <f t="shared" si="71"/>
        <v>#REF!</v>
      </c>
      <c r="DF94" s="41" t="e">
        <f t="shared" si="71"/>
        <v>#REF!</v>
      </c>
      <c r="DG94" s="41" t="e">
        <f t="shared" si="71"/>
        <v>#REF!</v>
      </c>
      <c r="DH94" s="41" t="e">
        <f t="shared" si="71"/>
        <v>#REF!</v>
      </c>
      <c r="DI94" s="41" t="e">
        <f t="shared" si="71"/>
        <v>#REF!</v>
      </c>
      <c r="DJ94" s="41" t="e">
        <f t="shared" si="71"/>
        <v>#REF!</v>
      </c>
      <c r="DK94" s="41" t="e">
        <f t="shared" si="71"/>
        <v>#REF!</v>
      </c>
      <c r="DL94" s="41" t="e">
        <f t="shared" si="71"/>
        <v>#REF!</v>
      </c>
      <c r="DM94" s="41" t="e">
        <f t="shared" si="71"/>
        <v>#REF!</v>
      </c>
      <c r="DN94" s="41" t="e">
        <f t="shared" si="71"/>
        <v>#REF!</v>
      </c>
      <c r="DO94" s="41" t="e">
        <f t="shared" si="71"/>
        <v>#REF!</v>
      </c>
      <c r="DP94" s="41" t="e">
        <f t="shared" si="71"/>
        <v>#REF!</v>
      </c>
      <c r="DQ94" s="41" t="e">
        <f t="shared" si="76"/>
        <v>#REF!</v>
      </c>
      <c r="DR94" s="41" t="e">
        <f t="shared" si="76"/>
        <v>#REF!</v>
      </c>
      <c r="DS94" s="41" t="e">
        <f t="shared" si="76"/>
        <v>#REF!</v>
      </c>
      <c r="DT94" s="41" t="e">
        <f t="shared" si="76"/>
        <v>#REF!</v>
      </c>
      <c r="DU94" s="41" t="e">
        <f t="shared" si="76"/>
        <v>#REF!</v>
      </c>
      <c r="DV94" s="41" t="e">
        <f t="shared" si="64"/>
        <v>#REF!</v>
      </c>
      <c r="DW94" s="41" t="e">
        <f t="shared" si="64"/>
        <v>#REF!</v>
      </c>
      <c r="DX94" s="41" t="e">
        <f t="shared" si="64"/>
        <v>#REF!</v>
      </c>
      <c r="DY94" s="41" t="e">
        <f t="shared" si="64"/>
        <v>#REF!</v>
      </c>
      <c r="DZ94" s="41" t="e">
        <f t="shared" si="64"/>
        <v>#REF!</v>
      </c>
      <c r="EA94" s="41" t="e">
        <f t="shared" si="64"/>
        <v>#REF!</v>
      </c>
      <c r="EB94" s="41" t="e">
        <f t="shared" si="64"/>
        <v>#REF!</v>
      </c>
      <c r="EC94" s="41" t="e">
        <f t="shared" si="64"/>
        <v>#REF!</v>
      </c>
      <c r="ED94" s="41" t="e">
        <f t="shared" si="64"/>
        <v>#REF!</v>
      </c>
      <c r="EE94" s="41" t="e">
        <f t="shared" si="64"/>
        <v>#REF!</v>
      </c>
      <c r="EF94" s="41" t="e">
        <f t="shared" si="77"/>
        <v>#REF!</v>
      </c>
      <c r="EG94" s="41" t="e">
        <f t="shared" si="77"/>
        <v>#REF!</v>
      </c>
      <c r="EH94" s="41" t="e">
        <f t="shared" si="77"/>
        <v>#REF!</v>
      </c>
      <c r="EI94" s="41" t="e">
        <f t="shared" si="77"/>
        <v>#REF!</v>
      </c>
      <c r="EJ94" s="41" t="e">
        <f t="shared" si="72"/>
        <v>#REF!</v>
      </c>
      <c r="EK94" s="41" t="e">
        <f t="shared" si="72"/>
        <v>#REF!</v>
      </c>
      <c r="EL94" s="41" t="e">
        <f t="shared" si="72"/>
        <v>#REF!</v>
      </c>
      <c r="EM94" s="41" t="e">
        <f t="shared" si="72"/>
        <v>#REF!</v>
      </c>
      <c r="EN94" s="41" t="e">
        <f t="shared" si="72"/>
        <v>#REF!</v>
      </c>
      <c r="EO94" s="41" t="e">
        <f t="shared" si="72"/>
        <v>#REF!</v>
      </c>
      <c r="EP94" s="41" t="e">
        <f t="shared" si="72"/>
        <v>#REF!</v>
      </c>
      <c r="EQ94" s="41" t="e">
        <f t="shared" si="72"/>
        <v>#REF!</v>
      </c>
      <c r="ER94" s="41" t="e">
        <f t="shared" si="72"/>
        <v>#REF!</v>
      </c>
      <c r="ES94" s="41" t="e">
        <f t="shared" si="72"/>
        <v>#REF!</v>
      </c>
      <c r="ET94" s="41" t="e">
        <f t="shared" si="72"/>
        <v>#REF!</v>
      </c>
      <c r="EU94" s="41" t="e">
        <f t="shared" si="72"/>
        <v>#REF!</v>
      </c>
      <c r="EV94" s="41" t="e">
        <f t="shared" si="72"/>
        <v>#REF!</v>
      </c>
      <c r="EW94" s="41" t="e">
        <f t="shared" si="78"/>
        <v>#REF!</v>
      </c>
      <c r="EX94" s="41" t="e">
        <f t="shared" si="78"/>
        <v>#REF!</v>
      </c>
      <c r="EY94" s="41" t="e">
        <f t="shared" si="78"/>
        <v>#REF!</v>
      </c>
      <c r="EZ94" s="41" t="e">
        <f t="shared" si="78"/>
        <v>#REF!</v>
      </c>
      <c r="FA94" s="41" t="e">
        <f t="shared" si="78"/>
        <v>#REF!</v>
      </c>
      <c r="FB94" s="41" t="e">
        <f t="shared" si="65"/>
        <v>#REF!</v>
      </c>
      <c r="FC94" s="41" t="e">
        <f t="shared" si="65"/>
        <v>#REF!</v>
      </c>
      <c r="FD94" s="41" t="e">
        <f t="shared" si="65"/>
        <v>#REF!</v>
      </c>
      <c r="FE94" s="41" t="e">
        <f t="shared" si="65"/>
        <v>#REF!</v>
      </c>
      <c r="FF94" s="41" t="e">
        <f t="shared" si="65"/>
        <v>#REF!</v>
      </c>
      <c r="FG94" s="41" t="e">
        <f t="shared" si="65"/>
        <v>#REF!</v>
      </c>
      <c r="FH94" s="41" t="e">
        <f t="shared" si="65"/>
        <v>#REF!</v>
      </c>
      <c r="FI94" s="41" t="e">
        <f t="shared" si="65"/>
        <v>#REF!</v>
      </c>
      <c r="FJ94" s="41" t="e">
        <f t="shared" si="65"/>
        <v>#REF!</v>
      </c>
      <c r="FK94" s="41" t="e">
        <f t="shared" si="65"/>
        <v>#REF!</v>
      </c>
      <c r="FL94" s="41" t="e">
        <f t="shared" si="79"/>
        <v>#REF!</v>
      </c>
      <c r="FM94" s="41" t="e">
        <f t="shared" si="79"/>
        <v>#REF!</v>
      </c>
      <c r="FN94" s="41" t="e">
        <f t="shared" si="79"/>
        <v>#REF!</v>
      </c>
      <c r="FO94" s="41" t="e">
        <f t="shared" si="79"/>
        <v>#REF!</v>
      </c>
      <c r="FP94" s="41" t="e">
        <f t="shared" si="73"/>
        <v>#REF!</v>
      </c>
      <c r="FQ94" s="41" t="e">
        <f t="shared" si="73"/>
        <v>#REF!</v>
      </c>
      <c r="FR94" s="41" t="e">
        <f t="shared" si="73"/>
        <v>#REF!</v>
      </c>
      <c r="FS94" s="41" t="e">
        <f t="shared" si="73"/>
        <v>#REF!</v>
      </c>
      <c r="FT94" s="41" t="e">
        <f t="shared" si="73"/>
        <v>#REF!</v>
      </c>
      <c r="FU94" s="41" t="e">
        <f t="shared" si="73"/>
        <v>#REF!</v>
      </c>
      <c r="FV94" s="41" t="e">
        <f t="shared" si="73"/>
        <v>#REF!</v>
      </c>
      <c r="FW94" s="41" t="e">
        <f t="shared" si="73"/>
        <v>#REF!</v>
      </c>
      <c r="FX94" s="41" t="e">
        <f t="shared" si="73"/>
        <v>#REF!</v>
      </c>
      <c r="FY94" s="41" t="e">
        <f t="shared" si="73"/>
        <v>#REF!</v>
      </c>
      <c r="FZ94" s="41" t="e">
        <f t="shared" si="73"/>
        <v>#REF!</v>
      </c>
      <c r="GA94" s="41" t="e">
        <f t="shared" si="73"/>
        <v>#REF!</v>
      </c>
      <c r="GB94" s="41" t="e">
        <f t="shared" si="73"/>
        <v>#REF!</v>
      </c>
      <c r="GC94" s="41" t="e">
        <f t="shared" si="80"/>
        <v>#REF!</v>
      </c>
      <c r="GD94" s="41" t="e">
        <f t="shared" si="80"/>
        <v>#REF!</v>
      </c>
      <c r="GE94" s="41" t="e">
        <f t="shared" si="80"/>
        <v>#REF!</v>
      </c>
      <c r="GF94" s="41" t="e">
        <f t="shared" si="80"/>
        <v>#REF!</v>
      </c>
      <c r="GG94" s="41" t="e">
        <f t="shared" si="80"/>
        <v>#REF!</v>
      </c>
      <c r="GH94" s="41" t="e">
        <f t="shared" si="66"/>
        <v>#REF!</v>
      </c>
      <c r="GI94" s="41" t="e">
        <f t="shared" si="58"/>
        <v>#REF!</v>
      </c>
      <c r="GJ94" s="41" t="e">
        <f t="shared" si="58"/>
        <v>#REF!</v>
      </c>
      <c r="GK94" s="41" t="e">
        <f t="shared" si="58"/>
        <v>#REF!</v>
      </c>
      <c r="GL94" s="41" t="e">
        <f t="shared" si="58"/>
        <v>#REF!</v>
      </c>
      <c r="GM94" s="41" t="e">
        <f t="shared" si="58"/>
        <v>#REF!</v>
      </c>
      <c r="GN94" s="41" t="e">
        <f t="shared" si="58"/>
        <v>#REF!</v>
      </c>
      <c r="GO94" s="41" t="e">
        <f t="shared" si="58"/>
        <v>#REF!</v>
      </c>
      <c r="GP94" s="41" t="e">
        <f t="shared" si="58"/>
        <v>#REF!</v>
      </c>
      <c r="GQ94" s="41" t="e">
        <f t="shared" si="58"/>
        <v>#REF!</v>
      </c>
      <c r="GR94" s="41" t="e">
        <f t="shared" si="58"/>
        <v>#REF!</v>
      </c>
      <c r="GS94" s="41" t="e">
        <f t="shared" si="58"/>
        <v>#REF!</v>
      </c>
      <c r="GT94" s="41" t="e">
        <f t="shared" si="82"/>
        <v>#REF!</v>
      </c>
      <c r="GU94" s="41" t="e">
        <f t="shared" si="82"/>
        <v>#REF!</v>
      </c>
      <c r="GV94" s="41" t="e">
        <f t="shared" si="82"/>
        <v>#REF!</v>
      </c>
      <c r="GW94" s="41" t="e">
        <f t="shared" si="82"/>
        <v>#REF!</v>
      </c>
      <c r="GX94" s="41" t="e">
        <f t="shared" si="82"/>
        <v>#REF!</v>
      </c>
      <c r="GY94" s="41" t="e">
        <f t="shared" si="59"/>
        <v>#REF!</v>
      </c>
      <c r="GZ94" s="41" t="e">
        <f t="shared" si="59"/>
        <v>#REF!</v>
      </c>
      <c r="HA94" s="41" t="e">
        <f t="shared" si="59"/>
        <v>#REF!</v>
      </c>
      <c r="HB94" s="41" t="e">
        <f t="shared" si="59"/>
        <v>#REF!</v>
      </c>
      <c r="HC94" s="41" t="e">
        <f t="shared" si="59"/>
        <v>#REF!</v>
      </c>
      <c r="HD94" s="41" t="e">
        <f t="shared" si="59"/>
        <v>#REF!</v>
      </c>
      <c r="HE94" s="41" t="e">
        <f t="shared" si="62"/>
        <v>#REF!</v>
      </c>
      <c r="HF94" s="41" t="e">
        <f t="shared" si="62"/>
        <v>#REF!</v>
      </c>
      <c r="HG94" s="41" t="e">
        <f t="shared" si="62"/>
        <v>#REF!</v>
      </c>
      <c r="HH94" s="41" t="e">
        <f t="shared" si="62"/>
        <v>#REF!</v>
      </c>
      <c r="HI94" s="41" t="e">
        <f t="shared" si="62"/>
        <v>#REF!</v>
      </c>
      <c r="HJ94" s="41" t="e">
        <f t="shared" si="62"/>
        <v>#REF!</v>
      </c>
    </row>
    <row r="95" spans="1:218" ht="14.4" x14ac:dyDescent="0.3">
      <c r="A95" s="42">
        <v>92</v>
      </c>
      <c r="B95" s="43" t="e">
        <f>'CMM3 - AUX CALC'!$CO$67</f>
        <v>#REF!</v>
      </c>
      <c r="CP95" s="41" t="e">
        <f>$B95/(_xlfn.SINGLE(PrazoConcessao)*12-CP$3+1)</f>
        <v>#REF!</v>
      </c>
      <c r="CQ95" s="41" t="e">
        <f t="shared" si="83"/>
        <v>#REF!</v>
      </c>
      <c r="CR95" s="41" t="e">
        <f t="shared" si="83"/>
        <v>#REF!</v>
      </c>
      <c r="CS95" s="41" t="e">
        <f t="shared" si="83"/>
        <v>#REF!</v>
      </c>
      <c r="CT95" s="41" t="e">
        <f t="shared" si="83"/>
        <v>#REF!</v>
      </c>
      <c r="CU95" s="41" t="e">
        <f t="shared" si="83"/>
        <v>#REF!</v>
      </c>
      <c r="CV95" s="41" t="e">
        <f t="shared" si="81"/>
        <v>#REF!</v>
      </c>
      <c r="CW95" s="41" t="e">
        <f t="shared" si="81"/>
        <v>#REF!</v>
      </c>
      <c r="CX95" s="41" t="e">
        <f t="shared" si="81"/>
        <v>#REF!</v>
      </c>
      <c r="CY95" s="41" t="e">
        <f t="shared" si="81"/>
        <v>#REF!</v>
      </c>
      <c r="CZ95" s="41" t="e">
        <f t="shared" si="81"/>
        <v>#REF!</v>
      </c>
      <c r="DA95" s="41" t="e">
        <f t="shared" si="81"/>
        <v>#REF!</v>
      </c>
      <c r="DB95" s="41" t="e">
        <f t="shared" si="81"/>
        <v>#REF!</v>
      </c>
      <c r="DC95" s="41" t="e">
        <f t="shared" si="81"/>
        <v>#REF!</v>
      </c>
      <c r="DD95" s="41" t="e">
        <f t="shared" si="71"/>
        <v>#REF!</v>
      </c>
      <c r="DE95" s="41" t="e">
        <f t="shared" si="71"/>
        <v>#REF!</v>
      </c>
      <c r="DF95" s="41" t="e">
        <f t="shared" si="71"/>
        <v>#REF!</v>
      </c>
      <c r="DG95" s="41" t="e">
        <f t="shared" si="71"/>
        <v>#REF!</v>
      </c>
      <c r="DH95" s="41" t="e">
        <f t="shared" si="71"/>
        <v>#REF!</v>
      </c>
      <c r="DI95" s="41" t="e">
        <f t="shared" si="71"/>
        <v>#REF!</v>
      </c>
      <c r="DJ95" s="41" t="e">
        <f t="shared" si="71"/>
        <v>#REF!</v>
      </c>
      <c r="DK95" s="41" t="e">
        <f t="shared" si="71"/>
        <v>#REF!</v>
      </c>
      <c r="DL95" s="41" t="e">
        <f t="shared" si="71"/>
        <v>#REF!</v>
      </c>
      <c r="DM95" s="41" t="e">
        <f t="shared" si="71"/>
        <v>#REF!</v>
      </c>
      <c r="DN95" s="41" t="e">
        <f t="shared" si="71"/>
        <v>#REF!</v>
      </c>
      <c r="DO95" s="41" t="e">
        <f t="shared" si="71"/>
        <v>#REF!</v>
      </c>
      <c r="DP95" s="41" t="e">
        <f t="shared" si="71"/>
        <v>#REF!</v>
      </c>
      <c r="DQ95" s="41" t="e">
        <f t="shared" si="76"/>
        <v>#REF!</v>
      </c>
      <c r="DR95" s="41" t="e">
        <f t="shared" si="76"/>
        <v>#REF!</v>
      </c>
      <c r="DS95" s="41" t="e">
        <f t="shared" si="76"/>
        <v>#REF!</v>
      </c>
      <c r="DT95" s="41" t="e">
        <f t="shared" si="76"/>
        <v>#REF!</v>
      </c>
      <c r="DU95" s="41" t="e">
        <f t="shared" si="76"/>
        <v>#REF!</v>
      </c>
      <c r="DV95" s="41" t="e">
        <f t="shared" si="64"/>
        <v>#REF!</v>
      </c>
      <c r="DW95" s="41" t="e">
        <f t="shared" si="64"/>
        <v>#REF!</v>
      </c>
      <c r="DX95" s="41" t="e">
        <f t="shared" si="64"/>
        <v>#REF!</v>
      </c>
      <c r="DY95" s="41" t="e">
        <f t="shared" si="64"/>
        <v>#REF!</v>
      </c>
      <c r="DZ95" s="41" t="e">
        <f t="shared" si="64"/>
        <v>#REF!</v>
      </c>
      <c r="EA95" s="41" t="e">
        <f t="shared" si="64"/>
        <v>#REF!</v>
      </c>
      <c r="EB95" s="41" t="e">
        <f t="shared" si="64"/>
        <v>#REF!</v>
      </c>
      <c r="EC95" s="41" t="e">
        <f t="shared" si="64"/>
        <v>#REF!</v>
      </c>
      <c r="ED95" s="41" t="e">
        <f t="shared" si="64"/>
        <v>#REF!</v>
      </c>
      <c r="EE95" s="41" t="e">
        <f t="shared" si="64"/>
        <v>#REF!</v>
      </c>
      <c r="EF95" s="41" t="e">
        <f t="shared" si="77"/>
        <v>#REF!</v>
      </c>
      <c r="EG95" s="41" t="e">
        <f t="shared" si="77"/>
        <v>#REF!</v>
      </c>
      <c r="EH95" s="41" t="e">
        <f t="shared" si="77"/>
        <v>#REF!</v>
      </c>
      <c r="EI95" s="41" t="e">
        <f t="shared" si="77"/>
        <v>#REF!</v>
      </c>
      <c r="EJ95" s="41" t="e">
        <f t="shared" si="72"/>
        <v>#REF!</v>
      </c>
      <c r="EK95" s="41" t="e">
        <f t="shared" si="72"/>
        <v>#REF!</v>
      </c>
      <c r="EL95" s="41" t="e">
        <f t="shared" si="72"/>
        <v>#REF!</v>
      </c>
      <c r="EM95" s="41" t="e">
        <f t="shared" si="72"/>
        <v>#REF!</v>
      </c>
      <c r="EN95" s="41" t="e">
        <f t="shared" si="72"/>
        <v>#REF!</v>
      </c>
      <c r="EO95" s="41" t="e">
        <f t="shared" si="72"/>
        <v>#REF!</v>
      </c>
      <c r="EP95" s="41" t="e">
        <f t="shared" si="72"/>
        <v>#REF!</v>
      </c>
      <c r="EQ95" s="41" t="e">
        <f t="shared" si="72"/>
        <v>#REF!</v>
      </c>
      <c r="ER95" s="41" t="e">
        <f t="shared" si="72"/>
        <v>#REF!</v>
      </c>
      <c r="ES95" s="41" t="e">
        <f t="shared" si="72"/>
        <v>#REF!</v>
      </c>
      <c r="ET95" s="41" t="e">
        <f t="shared" si="72"/>
        <v>#REF!</v>
      </c>
      <c r="EU95" s="41" t="e">
        <f t="shared" si="72"/>
        <v>#REF!</v>
      </c>
      <c r="EV95" s="41" t="e">
        <f t="shared" si="72"/>
        <v>#REF!</v>
      </c>
      <c r="EW95" s="41" t="e">
        <f t="shared" si="78"/>
        <v>#REF!</v>
      </c>
      <c r="EX95" s="41" t="e">
        <f t="shared" si="78"/>
        <v>#REF!</v>
      </c>
      <c r="EY95" s="41" t="e">
        <f t="shared" si="78"/>
        <v>#REF!</v>
      </c>
      <c r="EZ95" s="41" t="e">
        <f t="shared" si="78"/>
        <v>#REF!</v>
      </c>
      <c r="FA95" s="41" t="e">
        <f t="shared" si="78"/>
        <v>#REF!</v>
      </c>
      <c r="FB95" s="41" t="e">
        <f t="shared" si="65"/>
        <v>#REF!</v>
      </c>
      <c r="FC95" s="41" t="e">
        <f t="shared" si="65"/>
        <v>#REF!</v>
      </c>
      <c r="FD95" s="41" t="e">
        <f t="shared" si="65"/>
        <v>#REF!</v>
      </c>
      <c r="FE95" s="41" t="e">
        <f t="shared" si="65"/>
        <v>#REF!</v>
      </c>
      <c r="FF95" s="41" t="e">
        <f t="shared" si="65"/>
        <v>#REF!</v>
      </c>
      <c r="FG95" s="41" t="e">
        <f t="shared" si="65"/>
        <v>#REF!</v>
      </c>
      <c r="FH95" s="41" t="e">
        <f t="shared" si="65"/>
        <v>#REF!</v>
      </c>
      <c r="FI95" s="41" t="e">
        <f t="shared" si="65"/>
        <v>#REF!</v>
      </c>
      <c r="FJ95" s="41" t="e">
        <f t="shared" si="65"/>
        <v>#REF!</v>
      </c>
      <c r="FK95" s="41" t="e">
        <f t="shared" si="65"/>
        <v>#REF!</v>
      </c>
      <c r="FL95" s="41" t="e">
        <f t="shared" si="79"/>
        <v>#REF!</v>
      </c>
      <c r="FM95" s="41" t="e">
        <f t="shared" si="79"/>
        <v>#REF!</v>
      </c>
      <c r="FN95" s="41" t="e">
        <f t="shared" si="79"/>
        <v>#REF!</v>
      </c>
      <c r="FO95" s="41" t="e">
        <f t="shared" si="79"/>
        <v>#REF!</v>
      </c>
      <c r="FP95" s="41" t="e">
        <f t="shared" si="73"/>
        <v>#REF!</v>
      </c>
      <c r="FQ95" s="41" t="e">
        <f t="shared" si="73"/>
        <v>#REF!</v>
      </c>
      <c r="FR95" s="41" t="e">
        <f t="shared" si="73"/>
        <v>#REF!</v>
      </c>
      <c r="FS95" s="41" t="e">
        <f t="shared" si="73"/>
        <v>#REF!</v>
      </c>
      <c r="FT95" s="41" t="e">
        <f t="shared" si="73"/>
        <v>#REF!</v>
      </c>
      <c r="FU95" s="41" t="e">
        <f t="shared" si="73"/>
        <v>#REF!</v>
      </c>
      <c r="FV95" s="41" t="e">
        <f t="shared" si="73"/>
        <v>#REF!</v>
      </c>
      <c r="FW95" s="41" t="e">
        <f t="shared" si="73"/>
        <v>#REF!</v>
      </c>
      <c r="FX95" s="41" t="e">
        <f t="shared" si="73"/>
        <v>#REF!</v>
      </c>
      <c r="FY95" s="41" t="e">
        <f t="shared" si="73"/>
        <v>#REF!</v>
      </c>
      <c r="FZ95" s="41" t="e">
        <f t="shared" si="73"/>
        <v>#REF!</v>
      </c>
      <c r="GA95" s="41" t="e">
        <f t="shared" si="73"/>
        <v>#REF!</v>
      </c>
      <c r="GB95" s="41" t="e">
        <f t="shared" si="73"/>
        <v>#REF!</v>
      </c>
      <c r="GC95" s="41" t="e">
        <f t="shared" si="80"/>
        <v>#REF!</v>
      </c>
      <c r="GD95" s="41" t="e">
        <f t="shared" si="80"/>
        <v>#REF!</v>
      </c>
      <c r="GE95" s="41" t="e">
        <f t="shared" si="80"/>
        <v>#REF!</v>
      </c>
      <c r="GF95" s="41" t="e">
        <f t="shared" si="80"/>
        <v>#REF!</v>
      </c>
      <c r="GG95" s="41" t="e">
        <f t="shared" si="80"/>
        <v>#REF!</v>
      </c>
      <c r="GH95" s="41" t="e">
        <f t="shared" si="66"/>
        <v>#REF!</v>
      </c>
      <c r="GI95" s="41" t="e">
        <f t="shared" si="58"/>
        <v>#REF!</v>
      </c>
      <c r="GJ95" s="41" t="e">
        <f t="shared" si="58"/>
        <v>#REF!</v>
      </c>
      <c r="GK95" s="41" t="e">
        <f t="shared" si="58"/>
        <v>#REF!</v>
      </c>
      <c r="GL95" s="41" t="e">
        <f t="shared" si="58"/>
        <v>#REF!</v>
      </c>
      <c r="GM95" s="41" t="e">
        <f t="shared" si="58"/>
        <v>#REF!</v>
      </c>
      <c r="GN95" s="41" t="e">
        <f t="shared" si="58"/>
        <v>#REF!</v>
      </c>
      <c r="GO95" s="41" t="e">
        <f t="shared" si="58"/>
        <v>#REF!</v>
      </c>
      <c r="GP95" s="41" t="e">
        <f t="shared" si="58"/>
        <v>#REF!</v>
      </c>
      <c r="GQ95" s="41" t="e">
        <f t="shared" si="58"/>
        <v>#REF!</v>
      </c>
      <c r="GR95" s="41" t="e">
        <f t="shared" si="58"/>
        <v>#REF!</v>
      </c>
      <c r="GS95" s="41" t="e">
        <f t="shared" si="58"/>
        <v>#REF!</v>
      </c>
      <c r="GT95" s="41" t="e">
        <f t="shared" si="82"/>
        <v>#REF!</v>
      </c>
      <c r="GU95" s="41" t="e">
        <f t="shared" si="82"/>
        <v>#REF!</v>
      </c>
      <c r="GV95" s="41" t="e">
        <f t="shared" si="82"/>
        <v>#REF!</v>
      </c>
      <c r="GW95" s="41" t="e">
        <f t="shared" si="82"/>
        <v>#REF!</v>
      </c>
      <c r="GX95" s="41" t="e">
        <f t="shared" si="82"/>
        <v>#REF!</v>
      </c>
      <c r="GY95" s="41" t="e">
        <f t="shared" si="59"/>
        <v>#REF!</v>
      </c>
      <c r="GZ95" s="41" t="e">
        <f t="shared" si="59"/>
        <v>#REF!</v>
      </c>
      <c r="HA95" s="41" t="e">
        <f t="shared" si="59"/>
        <v>#REF!</v>
      </c>
      <c r="HB95" s="41" t="e">
        <f t="shared" si="59"/>
        <v>#REF!</v>
      </c>
      <c r="HC95" s="41" t="e">
        <f t="shared" si="59"/>
        <v>#REF!</v>
      </c>
      <c r="HD95" s="41" t="e">
        <f t="shared" si="59"/>
        <v>#REF!</v>
      </c>
      <c r="HE95" s="41" t="e">
        <f t="shared" si="62"/>
        <v>#REF!</v>
      </c>
      <c r="HF95" s="41" t="e">
        <f t="shared" si="62"/>
        <v>#REF!</v>
      </c>
      <c r="HG95" s="41" t="e">
        <f t="shared" si="62"/>
        <v>#REF!</v>
      </c>
      <c r="HH95" s="41" t="e">
        <f t="shared" si="62"/>
        <v>#REF!</v>
      </c>
      <c r="HI95" s="41" t="e">
        <f t="shared" si="62"/>
        <v>#REF!</v>
      </c>
      <c r="HJ95" s="41" t="e">
        <f t="shared" si="62"/>
        <v>#REF!</v>
      </c>
    </row>
    <row r="96" spans="1:218" ht="14.4" x14ac:dyDescent="0.3">
      <c r="A96" s="42">
        <v>93</v>
      </c>
      <c r="B96" s="43" t="e">
        <f>'CMM3 - AUX CALC'!$CP$67</f>
        <v>#REF!</v>
      </c>
      <c r="CQ96" s="41" t="e">
        <f>$B96/(_xlfn.SINGLE(PrazoConcessao)*12-CQ$3+1)</f>
        <v>#REF!</v>
      </c>
      <c r="CR96" s="41" t="e">
        <f t="shared" si="83"/>
        <v>#REF!</v>
      </c>
      <c r="CS96" s="41" t="e">
        <f t="shared" si="83"/>
        <v>#REF!</v>
      </c>
      <c r="CT96" s="41" t="e">
        <f t="shared" si="83"/>
        <v>#REF!</v>
      </c>
      <c r="CU96" s="41" t="e">
        <f t="shared" si="83"/>
        <v>#REF!</v>
      </c>
      <c r="CV96" s="41" t="e">
        <f t="shared" si="81"/>
        <v>#REF!</v>
      </c>
      <c r="CW96" s="41" t="e">
        <f t="shared" si="81"/>
        <v>#REF!</v>
      </c>
      <c r="CX96" s="41" t="e">
        <f t="shared" si="81"/>
        <v>#REF!</v>
      </c>
      <c r="CY96" s="41" t="e">
        <f t="shared" si="81"/>
        <v>#REF!</v>
      </c>
      <c r="CZ96" s="41" t="e">
        <f t="shared" si="81"/>
        <v>#REF!</v>
      </c>
      <c r="DA96" s="41" t="e">
        <f t="shared" si="81"/>
        <v>#REF!</v>
      </c>
      <c r="DB96" s="41" t="e">
        <f t="shared" si="81"/>
        <v>#REF!</v>
      </c>
      <c r="DC96" s="41" t="e">
        <f t="shared" si="81"/>
        <v>#REF!</v>
      </c>
      <c r="DD96" s="41" t="e">
        <f t="shared" si="71"/>
        <v>#REF!</v>
      </c>
      <c r="DE96" s="41" t="e">
        <f t="shared" si="71"/>
        <v>#REF!</v>
      </c>
      <c r="DF96" s="41" t="e">
        <f t="shared" si="71"/>
        <v>#REF!</v>
      </c>
      <c r="DG96" s="41" t="e">
        <f t="shared" si="71"/>
        <v>#REF!</v>
      </c>
      <c r="DH96" s="41" t="e">
        <f t="shared" si="71"/>
        <v>#REF!</v>
      </c>
      <c r="DI96" s="41" t="e">
        <f t="shared" si="71"/>
        <v>#REF!</v>
      </c>
      <c r="DJ96" s="41" t="e">
        <f t="shared" si="71"/>
        <v>#REF!</v>
      </c>
      <c r="DK96" s="41" t="e">
        <f t="shared" si="71"/>
        <v>#REF!</v>
      </c>
      <c r="DL96" s="41" t="e">
        <f t="shared" si="71"/>
        <v>#REF!</v>
      </c>
      <c r="DM96" s="41" t="e">
        <f t="shared" si="71"/>
        <v>#REF!</v>
      </c>
      <c r="DN96" s="41" t="e">
        <f t="shared" si="71"/>
        <v>#REF!</v>
      </c>
      <c r="DO96" s="41" t="e">
        <f t="shared" si="71"/>
        <v>#REF!</v>
      </c>
      <c r="DP96" s="41" t="e">
        <f t="shared" si="71"/>
        <v>#REF!</v>
      </c>
      <c r="DQ96" s="41" t="e">
        <f t="shared" si="76"/>
        <v>#REF!</v>
      </c>
      <c r="DR96" s="41" t="e">
        <f t="shared" si="76"/>
        <v>#REF!</v>
      </c>
      <c r="DS96" s="41" t="e">
        <f t="shared" si="76"/>
        <v>#REF!</v>
      </c>
      <c r="DT96" s="41" t="e">
        <f t="shared" si="76"/>
        <v>#REF!</v>
      </c>
      <c r="DU96" s="41" t="e">
        <f t="shared" si="76"/>
        <v>#REF!</v>
      </c>
      <c r="DV96" s="41" t="e">
        <f t="shared" si="64"/>
        <v>#REF!</v>
      </c>
      <c r="DW96" s="41" t="e">
        <f t="shared" si="64"/>
        <v>#REF!</v>
      </c>
      <c r="DX96" s="41" t="e">
        <f t="shared" si="64"/>
        <v>#REF!</v>
      </c>
      <c r="DY96" s="41" t="e">
        <f t="shared" si="64"/>
        <v>#REF!</v>
      </c>
      <c r="DZ96" s="41" t="e">
        <f t="shared" si="64"/>
        <v>#REF!</v>
      </c>
      <c r="EA96" s="41" t="e">
        <f t="shared" si="64"/>
        <v>#REF!</v>
      </c>
      <c r="EB96" s="41" t="e">
        <f t="shared" si="64"/>
        <v>#REF!</v>
      </c>
      <c r="EC96" s="41" t="e">
        <f t="shared" si="64"/>
        <v>#REF!</v>
      </c>
      <c r="ED96" s="41" t="e">
        <f t="shared" si="64"/>
        <v>#REF!</v>
      </c>
      <c r="EE96" s="41" t="e">
        <f t="shared" si="64"/>
        <v>#REF!</v>
      </c>
      <c r="EF96" s="41" t="e">
        <f t="shared" si="77"/>
        <v>#REF!</v>
      </c>
      <c r="EG96" s="41" t="e">
        <f t="shared" si="77"/>
        <v>#REF!</v>
      </c>
      <c r="EH96" s="41" t="e">
        <f t="shared" si="77"/>
        <v>#REF!</v>
      </c>
      <c r="EI96" s="41" t="e">
        <f t="shared" si="77"/>
        <v>#REF!</v>
      </c>
      <c r="EJ96" s="41" t="e">
        <f t="shared" si="72"/>
        <v>#REF!</v>
      </c>
      <c r="EK96" s="41" t="e">
        <f t="shared" si="72"/>
        <v>#REF!</v>
      </c>
      <c r="EL96" s="41" t="e">
        <f t="shared" si="72"/>
        <v>#REF!</v>
      </c>
      <c r="EM96" s="41" t="e">
        <f t="shared" si="72"/>
        <v>#REF!</v>
      </c>
      <c r="EN96" s="41" t="e">
        <f t="shared" si="72"/>
        <v>#REF!</v>
      </c>
      <c r="EO96" s="41" t="e">
        <f t="shared" si="72"/>
        <v>#REF!</v>
      </c>
      <c r="EP96" s="41" t="e">
        <f t="shared" si="72"/>
        <v>#REF!</v>
      </c>
      <c r="EQ96" s="41" t="e">
        <f t="shared" si="72"/>
        <v>#REF!</v>
      </c>
      <c r="ER96" s="41" t="e">
        <f t="shared" si="72"/>
        <v>#REF!</v>
      </c>
      <c r="ES96" s="41" t="e">
        <f t="shared" si="72"/>
        <v>#REF!</v>
      </c>
      <c r="ET96" s="41" t="e">
        <f t="shared" si="72"/>
        <v>#REF!</v>
      </c>
      <c r="EU96" s="41" t="e">
        <f t="shared" si="72"/>
        <v>#REF!</v>
      </c>
      <c r="EV96" s="41" t="e">
        <f t="shared" si="72"/>
        <v>#REF!</v>
      </c>
      <c r="EW96" s="41" t="e">
        <f t="shared" si="78"/>
        <v>#REF!</v>
      </c>
      <c r="EX96" s="41" t="e">
        <f t="shared" si="78"/>
        <v>#REF!</v>
      </c>
      <c r="EY96" s="41" t="e">
        <f t="shared" si="78"/>
        <v>#REF!</v>
      </c>
      <c r="EZ96" s="41" t="e">
        <f t="shared" si="78"/>
        <v>#REF!</v>
      </c>
      <c r="FA96" s="41" t="e">
        <f t="shared" si="78"/>
        <v>#REF!</v>
      </c>
      <c r="FB96" s="41" t="e">
        <f t="shared" si="65"/>
        <v>#REF!</v>
      </c>
      <c r="FC96" s="41" t="e">
        <f t="shared" si="65"/>
        <v>#REF!</v>
      </c>
      <c r="FD96" s="41" t="e">
        <f t="shared" si="65"/>
        <v>#REF!</v>
      </c>
      <c r="FE96" s="41" t="e">
        <f t="shared" si="65"/>
        <v>#REF!</v>
      </c>
      <c r="FF96" s="41" t="e">
        <f t="shared" si="65"/>
        <v>#REF!</v>
      </c>
      <c r="FG96" s="41" t="e">
        <f t="shared" si="65"/>
        <v>#REF!</v>
      </c>
      <c r="FH96" s="41" t="e">
        <f t="shared" si="65"/>
        <v>#REF!</v>
      </c>
      <c r="FI96" s="41" t="e">
        <f t="shared" si="65"/>
        <v>#REF!</v>
      </c>
      <c r="FJ96" s="41" t="e">
        <f t="shared" si="65"/>
        <v>#REF!</v>
      </c>
      <c r="FK96" s="41" t="e">
        <f t="shared" si="65"/>
        <v>#REF!</v>
      </c>
      <c r="FL96" s="41" t="e">
        <f t="shared" si="79"/>
        <v>#REF!</v>
      </c>
      <c r="FM96" s="41" t="e">
        <f t="shared" si="79"/>
        <v>#REF!</v>
      </c>
      <c r="FN96" s="41" t="e">
        <f t="shared" si="79"/>
        <v>#REF!</v>
      </c>
      <c r="FO96" s="41" t="e">
        <f t="shared" si="79"/>
        <v>#REF!</v>
      </c>
      <c r="FP96" s="41" t="e">
        <f t="shared" si="73"/>
        <v>#REF!</v>
      </c>
      <c r="FQ96" s="41" t="e">
        <f t="shared" si="73"/>
        <v>#REF!</v>
      </c>
      <c r="FR96" s="41" t="e">
        <f t="shared" si="73"/>
        <v>#REF!</v>
      </c>
      <c r="FS96" s="41" t="e">
        <f t="shared" si="73"/>
        <v>#REF!</v>
      </c>
      <c r="FT96" s="41" t="e">
        <f t="shared" si="73"/>
        <v>#REF!</v>
      </c>
      <c r="FU96" s="41" t="e">
        <f t="shared" si="73"/>
        <v>#REF!</v>
      </c>
      <c r="FV96" s="41" t="e">
        <f t="shared" si="73"/>
        <v>#REF!</v>
      </c>
      <c r="FW96" s="41" t="e">
        <f t="shared" si="73"/>
        <v>#REF!</v>
      </c>
      <c r="FX96" s="41" t="e">
        <f t="shared" si="73"/>
        <v>#REF!</v>
      </c>
      <c r="FY96" s="41" t="e">
        <f t="shared" si="73"/>
        <v>#REF!</v>
      </c>
      <c r="FZ96" s="41" t="e">
        <f t="shared" si="73"/>
        <v>#REF!</v>
      </c>
      <c r="GA96" s="41" t="e">
        <f t="shared" si="73"/>
        <v>#REF!</v>
      </c>
      <c r="GB96" s="41" t="e">
        <f t="shared" si="73"/>
        <v>#REF!</v>
      </c>
      <c r="GC96" s="41" t="e">
        <f t="shared" si="80"/>
        <v>#REF!</v>
      </c>
      <c r="GD96" s="41" t="e">
        <f t="shared" si="80"/>
        <v>#REF!</v>
      </c>
      <c r="GE96" s="41" t="e">
        <f t="shared" si="80"/>
        <v>#REF!</v>
      </c>
      <c r="GF96" s="41" t="e">
        <f t="shared" si="80"/>
        <v>#REF!</v>
      </c>
      <c r="GG96" s="41" t="e">
        <f t="shared" si="80"/>
        <v>#REF!</v>
      </c>
      <c r="GH96" s="41" t="e">
        <f t="shared" si="66"/>
        <v>#REF!</v>
      </c>
      <c r="GI96" s="41" t="e">
        <f t="shared" si="58"/>
        <v>#REF!</v>
      </c>
      <c r="GJ96" s="41" t="e">
        <f t="shared" si="58"/>
        <v>#REF!</v>
      </c>
      <c r="GK96" s="41" t="e">
        <f t="shared" si="58"/>
        <v>#REF!</v>
      </c>
      <c r="GL96" s="41" t="e">
        <f t="shared" si="58"/>
        <v>#REF!</v>
      </c>
      <c r="GM96" s="41" t="e">
        <f t="shared" si="58"/>
        <v>#REF!</v>
      </c>
      <c r="GN96" s="41" t="e">
        <f t="shared" si="58"/>
        <v>#REF!</v>
      </c>
      <c r="GO96" s="41" t="e">
        <f t="shared" si="58"/>
        <v>#REF!</v>
      </c>
      <c r="GP96" s="41" t="e">
        <f t="shared" si="58"/>
        <v>#REF!</v>
      </c>
      <c r="GQ96" s="41" t="e">
        <f t="shared" si="58"/>
        <v>#REF!</v>
      </c>
      <c r="GR96" s="41" t="e">
        <f t="shared" si="58"/>
        <v>#REF!</v>
      </c>
      <c r="GS96" s="41" t="e">
        <f t="shared" si="58"/>
        <v>#REF!</v>
      </c>
      <c r="GT96" s="41" t="e">
        <f t="shared" si="82"/>
        <v>#REF!</v>
      </c>
      <c r="GU96" s="41" t="e">
        <f t="shared" si="82"/>
        <v>#REF!</v>
      </c>
      <c r="GV96" s="41" t="e">
        <f t="shared" si="82"/>
        <v>#REF!</v>
      </c>
      <c r="GW96" s="41" t="e">
        <f t="shared" si="82"/>
        <v>#REF!</v>
      </c>
      <c r="GX96" s="41" t="e">
        <f t="shared" si="82"/>
        <v>#REF!</v>
      </c>
      <c r="GY96" s="41" t="e">
        <f t="shared" si="59"/>
        <v>#REF!</v>
      </c>
      <c r="GZ96" s="41" t="e">
        <f t="shared" si="59"/>
        <v>#REF!</v>
      </c>
      <c r="HA96" s="41" t="e">
        <f t="shared" si="59"/>
        <v>#REF!</v>
      </c>
      <c r="HB96" s="41" t="e">
        <f t="shared" si="59"/>
        <v>#REF!</v>
      </c>
      <c r="HC96" s="41" t="e">
        <f t="shared" si="59"/>
        <v>#REF!</v>
      </c>
      <c r="HD96" s="41" t="e">
        <f t="shared" si="59"/>
        <v>#REF!</v>
      </c>
      <c r="HE96" s="41" t="e">
        <f t="shared" si="62"/>
        <v>#REF!</v>
      </c>
      <c r="HF96" s="41" t="e">
        <f t="shared" si="62"/>
        <v>#REF!</v>
      </c>
      <c r="HG96" s="41" t="e">
        <f t="shared" si="62"/>
        <v>#REF!</v>
      </c>
      <c r="HH96" s="41" t="e">
        <f t="shared" si="62"/>
        <v>#REF!</v>
      </c>
      <c r="HI96" s="41" t="e">
        <f t="shared" si="62"/>
        <v>#REF!</v>
      </c>
      <c r="HJ96" s="41" t="e">
        <f t="shared" si="62"/>
        <v>#REF!</v>
      </c>
    </row>
    <row r="97" spans="1:218" ht="14.4" x14ac:dyDescent="0.3">
      <c r="A97" s="42">
        <v>94</v>
      </c>
      <c r="B97" s="43" t="e">
        <f>'CMM3 - AUX CALC'!$CQ$67</f>
        <v>#REF!</v>
      </c>
      <c r="CR97" s="41" t="e">
        <f>$B97/(_xlfn.SINGLE(PrazoConcessao)*12-CR$3+1)</f>
        <v>#REF!</v>
      </c>
      <c r="CS97" s="41" t="e">
        <f t="shared" si="83"/>
        <v>#REF!</v>
      </c>
      <c r="CT97" s="41" t="e">
        <f t="shared" si="83"/>
        <v>#REF!</v>
      </c>
      <c r="CU97" s="41" t="e">
        <f t="shared" si="83"/>
        <v>#REF!</v>
      </c>
      <c r="CV97" s="41" t="e">
        <f t="shared" si="81"/>
        <v>#REF!</v>
      </c>
      <c r="CW97" s="41" t="e">
        <f t="shared" si="81"/>
        <v>#REF!</v>
      </c>
      <c r="CX97" s="41" t="e">
        <f t="shared" si="81"/>
        <v>#REF!</v>
      </c>
      <c r="CY97" s="41" t="e">
        <f t="shared" si="81"/>
        <v>#REF!</v>
      </c>
      <c r="CZ97" s="41" t="e">
        <f t="shared" si="81"/>
        <v>#REF!</v>
      </c>
      <c r="DA97" s="41" t="e">
        <f t="shared" si="81"/>
        <v>#REF!</v>
      </c>
      <c r="DB97" s="41" t="e">
        <f t="shared" si="81"/>
        <v>#REF!</v>
      </c>
      <c r="DC97" s="41" t="e">
        <f t="shared" si="81"/>
        <v>#REF!</v>
      </c>
      <c r="DD97" s="41" t="e">
        <f t="shared" si="71"/>
        <v>#REF!</v>
      </c>
      <c r="DE97" s="41" t="e">
        <f t="shared" si="71"/>
        <v>#REF!</v>
      </c>
      <c r="DF97" s="41" t="e">
        <f t="shared" si="71"/>
        <v>#REF!</v>
      </c>
      <c r="DG97" s="41" t="e">
        <f t="shared" si="71"/>
        <v>#REF!</v>
      </c>
      <c r="DH97" s="41" t="e">
        <f t="shared" si="71"/>
        <v>#REF!</v>
      </c>
      <c r="DI97" s="41" t="e">
        <f t="shared" si="71"/>
        <v>#REF!</v>
      </c>
      <c r="DJ97" s="41" t="e">
        <f t="shared" si="71"/>
        <v>#REF!</v>
      </c>
      <c r="DK97" s="41" t="e">
        <f t="shared" si="71"/>
        <v>#REF!</v>
      </c>
      <c r="DL97" s="41" t="e">
        <f t="shared" si="71"/>
        <v>#REF!</v>
      </c>
      <c r="DM97" s="41" t="e">
        <f t="shared" si="71"/>
        <v>#REF!</v>
      </c>
      <c r="DN97" s="41" t="e">
        <f t="shared" si="71"/>
        <v>#REF!</v>
      </c>
      <c r="DO97" s="41" t="e">
        <f t="shared" si="71"/>
        <v>#REF!</v>
      </c>
      <c r="DP97" s="41" t="e">
        <f t="shared" si="71"/>
        <v>#REF!</v>
      </c>
      <c r="DQ97" s="41" t="e">
        <f t="shared" si="76"/>
        <v>#REF!</v>
      </c>
      <c r="DR97" s="41" t="e">
        <f t="shared" si="76"/>
        <v>#REF!</v>
      </c>
      <c r="DS97" s="41" t="e">
        <f t="shared" si="76"/>
        <v>#REF!</v>
      </c>
      <c r="DT97" s="41" t="e">
        <f t="shared" si="76"/>
        <v>#REF!</v>
      </c>
      <c r="DU97" s="41" t="e">
        <f t="shared" si="76"/>
        <v>#REF!</v>
      </c>
      <c r="DV97" s="41" t="e">
        <f t="shared" si="64"/>
        <v>#REF!</v>
      </c>
      <c r="DW97" s="41" t="e">
        <f t="shared" si="64"/>
        <v>#REF!</v>
      </c>
      <c r="DX97" s="41" t="e">
        <f t="shared" si="64"/>
        <v>#REF!</v>
      </c>
      <c r="DY97" s="41" t="e">
        <f t="shared" si="64"/>
        <v>#REF!</v>
      </c>
      <c r="DZ97" s="41" t="e">
        <f t="shared" si="64"/>
        <v>#REF!</v>
      </c>
      <c r="EA97" s="41" t="e">
        <f t="shared" si="64"/>
        <v>#REF!</v>
      </c>
      <c r="EB97" s="41" t="e">
        <f t="shared" si="64"/>
        <v>#REF!</v>
      </c>
      <c r="EC97" s="41" t="e">
        <f t="shared" si="64"/>
        <v>#REF!</v>
      </c>
      <c r="ED97" s="41" t="e">
        <f t="shared" si="64"/>
        <v>#REF!</v>
      </c>
      <c r="EE97" s="41" t="e">
        <f t="shared" si="64"/>
        <v>#REF!</v>
      </c>
      <c r="EF97" s="41" t="e">
        <f t="shared" si="77"/>
        <v>#REF!</v>
      </c>
      <c r="EG97" s="41" t="e">
        <f t="shared" si="77"/>
        <v>#REF!</v>
      </c>
      <c r="EH97" s="41" t="e">
        <f t="shared" si="77"/>
        <v>#REF!</v>
      </c>
      <c r="EI97" s="41" t="e">
        <f t="shared" si="77"/>
        <v>#REF!</v>
      </c>
      <c r="EJ97" s="41" t="e">
        <f t="shared" si="72"/>
        <v>#REF!</v>
      </c>
      <c r="EK97" s="41" t="e">
        <f t="shared" si="72"/>
        <v>#REF!</v>
      </c>
      <c r="EL97" s="41" t="e">
        <f t="shared" si="72"/>
        <v>#REF!</v>
      </c>
      <c r="EM97" s="41" t="e">
        <f t="shared" si="72"/>
        <v>#REF!</v>
      </c>
      <c r="EN97" s="41" t="e">
        <f t="shared" si="72"/>
        <v>#REF!</v>
      </c>
      <c r="EO97" s="41" t="e">
        <f t="shared" si="72"/>
        <v>#REF!</v>
      </c>
      <c r="EP97" s="41" t="e">
        <f t="shared" si="72"/>
        <v>#REF!</v>
      </c>
      <c r="EQ97" s="41" t="e">
        <f t="shared" si="72"/>
        <v>#REF!</v>
      </c>
      <c r="ER97" s="41" t="e">
        <f t="shared" si="72"/>
        <v>#REF!</v>
      </c>
      <c r="ES97" s="41" t="e">
        <f t="shared" si="72"/>
        <v>#REF!</v>
      </c>
      <c r="ET97" s="41" t="e">
        <f t="shared" si="72"/>
        <v>#REF!</v>
      </c>
      <c r="EU97" s="41" t="e">
        <f t="shared" si="72"/>
        <v>#REF!</v>
      </c>
      <c r="EV97" s="41" t="e">
        <f t="shared" si="72"/>
        <v>#REF!</v>
      </c>
      <c r="EW97" s="41" t="e">
        <f t="shared" si="78"/>
        <v>#REF!</v>
      </c>
      <c r="EX97" s="41" t="e">
        <f t="shared" si="78"/>
        <v>#REF!</v>
      </c>
      <c r="EY97" s="41" t="e">
        <f t="shared" si="78"/>
        <v>#REF!</v>
      </c>
      <c r="EZ97" s="41" t="e">
        <f t="shared" si="78"/>
        <v>#REF!</v>
      </c>
      <c r="FA97" s="41" t="e">
        <f t="shared" si="78"/>
        <v>#REF!</v>
      </c>
      <c r="FB97" s="41" t="e">
        <f t="shared" si="65"/>
        <v>#REF!</v>
      </c>
      <c r="FC97" s="41" t="e">
        <f t="shared" si="65"/>
        <v>#REF!</v>
      </c>
      <c r="FD97" s="41" t="e">
        <f t="shared" si="65"/>
        <v>#REF!</v>
      </c>
      <c r="FE97" s="41" t="e">
        <f t="shared" si="65"/>
        <v>#REF!</v>
      </c>
      <c r="FF97" s="41" t="e">
        <f t="shared" si="65"/>
        <v>#REF!</v>
      </c>
      <c r="FG97" s="41" t="e">
        <f t="shared" si="65"/>
        <v>#REF!</v>
      </c>
      <c r="FH97" s="41" t="e">
        <f t="shared" si="65"/>
        <v>#REF!</v>
      </c>
      <c r="FI97" s="41" t="e">
        <f t="shared" si="65"/>
        <v>#REF!</v>
      </c>
      <c r="FJ97" s="41" t="e">
        <f t="shared" si="65"/>
        <v>#REF!</v>
      </c>
      <c r="FK97" s="41" t="e">
        <f t="shared" si="65"/>
        <v>#REF!</v>
      </c>
      <c r="FL97" s="41" t="e">
        <f t="shared" si="79"/>
        <v>#REF!</v>
      </c>
      <c r="FM97" s="41" t="e">
        <f t="shared" si="79"/>
        <v>#REF!</v>
      </c>
      <c r="FN97" s="41" t="e">
        <f t="shared" si="79"/>
        <v>#REF!</v>
      </c>
      <c r="FO97" s="41" t="e">
        <f t="shared" si="79"/>
        <v>#REF!</v>
      </c>
      <c r="FP97" s="41" t="e">
        <f t="shared" si="73"/>
        <v>#REF!</v>
      </c>
      <c r="FQ97" s="41" t="e">
        <f t="shared" si="73"/>
        <v>#REF!</v>
      </c>
      <c r="FR97" s="41" t="e">
        <f t="shared" si="73"/>
        <v>#REF!</v>
      </c>
      <c r="FS97" s="41" t="e">
        <f t="shared" si="73"/>
        <v>#REF!</v>
      </c>
      <c r="FT97" s="41" t="e">
        <f t="shared" si="73"/>
        <v>#REF!</v>
      </c>
      <c r="FU97" s="41" t="e">
        <f t="shared" si="73"/>
        <v>#REF!</v>
      </c>
      <c r="FV97" s="41" t="e">
        <f t="shared" si="73"/>
        <v>#REF!</v>
      </c>
      <c r="FW97" s="41" t="e">
        <f t="shared" si="73"/>
        <v>#REF!</v>
      </c>
      <c r="FX97" s="41" t="e">
        <f t="shared" si="73"/>
        <v>#REF!</v>
      </c>
      <c r="FY97" s="41" t="e">
        <f t="shared" si="73"/>
        <v>#REF!</v>
      </c>
      <c r="FZ97" s="41" t="e">
        <f t="shared" si="73"/>
        <v>#REF!</v>
      </c>
      <c r="GA97" s="41" t="e">
        <f t="shared" si="73"/>
        <v>#REF!</v>
      </c>
      <c r="GB97" s="41" t="e">
        <f t="shared" si="73"/>
        <v>#REF!</v>
      </c>
      <c r="GC97" s="41" t="e">
        <f t="shared" si="80"/>
        <v>#REF!</v>
      </c>
      <c r="GD97" s="41" t="e">
        <f t="shared" si="80"/>
        <v>#REF!</v>
      </c>
      <c r="GE97" s="41" t="e">
        <f t="shared" si="80"/>
        <v>#REF!</v>
      </c>
      <c r="GF97" s="41" t="e">
        <f t="shared" si="80"/>
        <v>#REF!</v>
      </c>
      <c r="GG97" s="41" t="e">
        <f t="shared" si="80"/>
        <v>#REF!</v>
      </c>
      <c r="GH97" s="41" t="e">
        <f t="shared" si="66"/>
        <v>#REF!</v>
      </c>
      <c r="GI97" s="41" t="e">
        <f t="shared" si="58"/>
        <v>#REF!</v>
      </c>
      <c r="GJ97" s="41" t="e">
        <f t="shared" si="58"/>
        <v>#REF!</v>
      </c>
      <c r="GK97" s="41" t="e">
        <f t="shared" si="58"/>
        <v>#REF!</v>
      </c>
      <c r="GL97" s="41" t="e">
        <f t="shared" si="58"/>
        <v>#REF!</v>
      </c>
      <c r="GM97" s="41" t="e">
        <f t="shared" si="58"/>
        <v>#REF!</v>
      </c>
      <c r="GN97" s="41" t="e">
        <f t="shared" si="58"/>
        <v>#REF!</v>
      </c>
      <c r="GO97" s="41" t="e">
        <f t="shared" si="58"/>
        <v>#REF!</v>
      </c>
      <c r="GP97" s="41" t="e">
        <f t="shared" si="58"/>
        <v>#REF!</v>
      </c>
      <c r="GQ97" s="41" t="e">
        <f t="shared" si="58"/>
        <v>#REF!</v>
      </c>
      <c r="GR97" s="41" t="e">
        <f t="shared" si="58"/>
        <v>#REF!</v>
      </c>
      <c r="GS97" s="41" t="e">
        <f t="shared" si="58"/>
        <v>#REF!</v>
      </c>
      <c r="GT97" s="41" t="e">
        <f t="shared" si="82"/>
        <v>#REF!</v>
      </c>
      <c r="GU97" s="41" t="e">
        <f t="shared" si="82"/>
        <v>#REF!</v>
      </c>
      <c r="GV97" s="41" t="e">
        <f t="shared" si="82"/>
        <v>#REF!</v>
      </c>
      <c r="GW97" s="41" t="e">
        <f t="shared" si="82"/>
        <v>#REF!</v>
      </c>
      <c r="GX97" s="41" t="e">
        <f t="shared" si="82"/>
        <v>#REF!</v>
      </c>
      <c r="GY97" s="41" t="e">
        <f t="shared" si="59"/>
        <v>#REF!</v>
      </c>
      <c r="GZ97" s="41" t="e">
        <f t="shared" si="59"/>
        <v>#REF!</v>
      </c>
      <c r="HA97" s="41" t="e">
        <f t="shared" si="59"/>
        <v>#REF!</v>
      </c>
      <c r="HB97" s="41" t="e">
        <f t="shared" si="59"/>
        <v>#REF!</v>
      </c>
      <c r="HC97" s="41" t="e">
        <f t="shared" si="59"/>
        <v>#REF!</v>
      </c>
      <c r="HD97" s="41" t="e">
        <f t="shared" si="59"/>
        <v>#REF!</v>
      </c>
      <c r="HE97" s="41" t="e">
        <f t="shared" si="62"/>
        <v>#REF!</v>
      </c>
      <c r="HF97" s="41" t="e">
        <f t="shared" si="62"/>
        <v>#REF!</v>
      </c>
      <c r="HG97" s="41" t="e">
        <f t="shared" si="62"/>
        <v>#REF!</v>
      </c>
      <c r="HH97" s="41" t="e">
        <f t="shared" si="62"/>
        <v>#REF!</v>
      </c>
      <c r="HI97" s="41" t="e">
        <f t="shared" si="62"/>
        <v>#REF!</v>
      </c>
      <c r="HJ97" s="41" t="e">
        <f t="shared" si="62"/>
        <v>#REF!</v>
      </c>
    </row>
    <row r="98" spans="1:218" ht="14.4" x14ac:dyDescent="0.3">
      <c r="A98" s="42">
        <v>95</v>
      </c>
      <c r="B98" s="43" t="e">
        <f>'CMM3 - AUX CALC'!$CR$67</f>
        <v>#REF!</v>
      </c>
      <c r="CS98" s="41" t="e">
        <f>$B98/(_xlfn.SINGLE(PrazoConcessao)*12-CS$3+1)</f>
        <v>#REF!</v>
      </c>
      <c r="CT98" s="41" t="e">
        <f t="shared" si="83"/>
        <v>#REF!</v>
      </c>
      <c r="CU98" s="41" t="e">
        <f t="shared" si="83"/>
        <v>#REF!</v>
      </c>
      <c r="CV98" s="41" t="e">
        <f t="shared" si="81"/>
        <v>#REF!</v>
      </c>
      <c r="CW98" s="41" t="e">
        <f t="shared" si="81"/>
        <v>#REF!</v>
      </c>
      <c r="CX98" s="41" t="e">
        <f t="shared" si="81"/>
        <v>#REF!</v>
      </c>
      <c r="CY98" s="41" t="e">
        <f t="shared" si="81"/>
        <v>#REF!</v>
      </c>
      <c r="CZ98" s="41" t="e">
        <f t="shared" si="81"/>
        <v>#REF!</v>
      </c>
      <c r="DA98" s="41" t="e">
        <f t="shared" si="81"/>
        <v>#REF!</v>
      </c>
      <c r="DB98" s="41" t="e">
        <f t="shared" si="81"/>
        <v>#REF!</v>
      </c>
      <c r="DC98" s="41" t="e">
        <f t="shared" si="81"/>
        <v>#REF!</v>
      </c>
      <c r="DD98" s="41" t="e">
        <f t="shared" si="71"/>
        <v>#REF!</v>
      </c>
      <c r="DE98" s="41" t="e">
        <f t="shared" si="71"/>
        <v>#REF!</v>
      </c>
      <c r="DF98" s="41" t="e">
        <f t="shared" si="71"/>
        <v>#REF!</v>
      </c>
      <c r="DG98" s="41" t="e">
        <f t="shared" si="71"/>
        <v>#REF!</v>
      </c>
      <c r="DH98" s="41" t="e">
        <f t="shared" si="71"/>
        <v>#REF!</v>
      </c>
      <c r="DI98" s="41" t="e">
        <f t="shared" si="71"/>
        <v>#REF!</v>
      </c>
      <c r="DJ98" s="41" t="e">
        <f t="shared" si="71"/>
        <v>#REF!</v>
      </c>
      <c r="DK98" s="41" t="e">
        <f t="shared" si="71"/>
        <v>#REF!</v>
      </c>
      <c r="DL98" s="41" t="e">
        <f t="shared" si="71"/>
        <v>#REF!</v>
      </c>
      <c r="DM98" s="41" t="e">
        <f t="shared" si="71"/>
        <v>#REF!</v>
      </c>
      <c r="DN98" s="41" t="e">
        <f t="shared" si="71"/>
        <v>#REF!</v>
      </c>
      <c r="DO98" s="41" t="e">
        <f t="shared" si="71"/>
        <v>#REF!</v>
      </c>
      <c r="DP98" s="41" t="e">
        <f t="shared" si="71"/>
        <v>#REF!</v>
      </c>
      <c r="DQ98" s="41" t="e">
        <f t="shared" si="76"/>
        <v>#REF!</v>
      </c>
      <c r="DR98" s="41" t="e">
        <f t="shared" si="76"/>
        <v>#REF!</v>
      </c>
      <c r="DS98" s="41" t="e">
        <f t="shared" si="76"/>
        <v>#REF!</v>
      </c>
      <c r="DT98" s="41" t="e">
        <f t="shared" si="76"/>
        <v>#REF!</v>
      </c>
      <c r="DU98" s="41" t="e">
        <f t="shared" si="76"/>
        <v>#REF!</v>
      </c>
      <c r="DV98" s="41" t="e">
        <f t="shared" si="64"/>
        <v>#REF!</v>
      </c>
      <c r="DW98" s="41" t="e">
        <f t="shared" si="64"/>
        <v>#REF!</v>
      </c>
      <c r="DX98" s="41" t="e">
        <f t="shared" si="64"/>
        <v>#REF!</v>
      </c>
      <c r="DY98" s="41" t="e">
        <f t="shared" si="64"/>
        <v>#REF!</v>
      </c>
      <c r="DZ98" s="41" t="e">
        <f t="shared" si="64"/>
        <v>#REF!</v>
      </c>
      <c r="EA98" s="41" t="e">
        <f t="shared" si="64"/>
        <v>#REF!</v>
      </c>
      <c r="EB98" s="41" t="e">
        <f t="shared" si="64"/>
        <v>#REF!</v>
      </c>
      <c r="EC98" s="41" t="e">
        <f t="shared" si="64"/>
        <v>#REF!</v>
      </c>
      <c r="ED98" s="41" t="e">
        <f t="shared" si="64"/>
        <v>#REF!</v>
      </c>
      <c r="EE98" s="41" t="e">
        <f t="shared" si="64"/>
        <v>#REF!</v>
      </c>
      <c r="EF98" s="41" t="e">
        <f t="shared" si="77"/>
        <v>#REF!</v>
      </c>
      <c r="EG98" s="41" t="e">
        <f t="shared" si="77"/>
        <v>#REF!</v>
      </c>
      <c r="EH98" s="41" t="e">
        <f t="shared" si="77"/>
        <v>#REF!</v>
      </c>
      <c r="EI98" s="41" t="e">
        <f t="shared" si="77"/>
        <v>#REF!</v>
      </c>
      <c r="EJ98" s="41" t="e">
        <f t="shared" si="72"/>
        <v>#REF!</v>
      </c>
      <c r="EK98" s="41" t="e">
        <f t="shared" si="72"/>
        <v>#REF!</v>
      </c>
      <c r="EL98" s="41" t="e">
        <f t="shared" si="72"/>
        <v>#REF!</v>
      </c>
      <c r="EM98" s="41" t="e">
        <f t="shared" si="72"/>
        <v>#REF!</v>
      </c>
      <c r="EN98" s="41" t="e">
        <f t="shared" si="72"/>
        <v>#REF!</v>
      </c>
      <c r="EO98" s="41" t="e">
        <f t="shared" si="72"/>
        <v>#REF!</v>
      </c>
      <c r="EP98" s="41" t="e">
        <f t="shared" si="72"/>
        <v>#REF!</v>
      </c>
      <c r="EQ98" s="41" t="e">
        <f t="shared" si="72"/>
        <v>#REF!</v>
      </c>
      <c r="ER98" s="41" t="e">
        <f t="shared" si="72"/>
        <v>#REF!</v>
      </c>
      <c r="ES98" s="41" t="e">
        <f t="shared" si="72"/>
        <v>#REF!</v>
      </c>
      <c r="ET98" s="41" t="e">
        <f t="shared" si="72"/>
        <v>#REF!</v>
      </c>
      <c r="EU98" s="41" t="e">
        <f t="shared" si="72"/>
        <v>#REF!</v>
      </c>
      <c r="EV98" s="41" t="e">
        <f t="shared" si="72"/>
        <v>#REF!</v>
      </c>
      <c r="EW98" s="41" t="e">
        <f t="shared" si="78"/>
        <v>#REF!</v>
      </c>
      <c r="EX98" s="41" t="e">
        <f t="shared" si="78"/>
        <v>#REF!</v>
      </c>
      <c r="EY98" s="41" t="e">
        <f t="shared" si="78"/>
        <v>#REF!</v>
      </c>
      <c r="EZ98" s="41" t="e">
        <f t="shared" si="78"/>
        <v>#REF!</v>
      </c>
      <c r="FA98" s="41" t="e">
        <f t="shared" si="78"/>
        <v>#REF!</v>
      </c>
      <c r="FB98" s="41" t="e">
        <f t="shared" si="65"/>
        <v>#REF!</v>
      </c>
      <c r="FC98" s="41" t="e">
        <f t="shared" si="65"/>
        <v>#REF!</v>
      </c>
      <c r="FD98" s="41" t="e">
        <f t="shared" si="65"/>
        <v>#REF!</v>
      </c>
      <c r="FE98" s="41" t="e">
        <f t="shared" si="65"/>
        <v>#REF!</v>
      </c>
      <c r="FF98" s="41" t="e">
        <f t="shared" si="65"/>
        <v>#REF!</v>
      </c>
      <c r="FG98" s="41" t="e">
        <f t="shared" si="65"/>
        <v>#REF!</v>
      </c>
      <c r="FH98" s="41" t="e">
        <f t="shared" si="65"/>
        <v>#REF!</v>
      </c>
      <c r="FI98" s="41" t="e">
        <f t="shared" si="65"/>
        <v>#REF!</v>
      </c>
      <c r="FJ98" s="41" t="e">
        <f t="shared" si="65"/>
        <v>#REF!</v>
      </c>
      <c r="FK98" s="41" t="e">
        <f t="shared" si="65"/>
        <v>#REF!</v>
      </c>
      <c r="FL98" s="41" t="e">
        <f t="shared" si="79"/>
        <v>#REF!</v>
      </c>
      <c r="FM98" s="41" t="e">
        <f t="shared" si="79"/>
        <v>#REF!</v>
      </c>
      <c r="FN98" s="41" t="e">
        <f t="shared" si="79"/>
        <v>#REF!</v>
      </c>
      <c r="FO98" s="41" t="e">
        <f t="shared" si="79"/>
        <v>#REF!</v>
      </c>
      <c r="FP98" s="41" t="e">
        <f t="shared" si="73"/>
        <v>#REF!</v>
      </c>
      <c r="FQ98" s="41" t="e">
        <f t="shared" si="73"/>
        <v>#REF!</v>
      </c>
      <c r="FR98" s="41" t="e">
        <f t="shared" si="73"/>
        <v>#REF!</v>
      </c>
      <c r="FS98" s="41" t="e">
        <f t="shared" si="73"/>
        <v>#REF!</v>
      </c>
      <c r="FT98" s="41" t="e">
        <f t="shared" si="73"/>
        <v>#REF!</v>
      </c>
      <c r="FU98" s="41" t="e">
        <f t="shared" si="73"/>
        <v>#REF!</v>
      </c>
      <c r="FV98" s="41" t="e">
        <f t="shared" si="73"/>
        <v>#REF!</v>
      </c>
      <c r="FW98" s="41" t="e">
        <f t="shared" si="73"/>
        <v>#REF!</v>
      </c>
      <c r="FX98" s="41" t="e">
        <f t="shared" si="73"/>
        <v>#REF!</v>
      </c>
      <c r="FY98" s="41" t="e">
        <f t="shared" si="73"/>
        <v>#REF!</v>
      </c>
      <c r="FZ98" s="41" t="e">
        <f t="shared" si="73"/>
        <v>#REF!</v>
      </c>
      <c r="GA98" s="41" t="e">
        <f t="shared" si="73"/>
        <v>#REF!</v>
      </c>
      <c r="GB98" s="41" t="e">
        <f t="shared" si="73"/>
        <v>#REF!</v>
      </c>
      <c r="GC98" s="41" t="e">
        <f t="shared" si="80"/>
        <v>#REF!</v>
      </c>
      <c r="GD98" s="41" t="e">
        <f t="shared" si="80"/>
        <v>#REF!</v>
      </c>
      <c r="GE98" s="41" t="e">
        <f t="shared" si="80"/>
        <v>#REF!</v>
      </c>
      <c r="GF98" s="41" t="e">
        <f t="shared" si="80"/>
        <v>#REF!</v>
      </c>
      <c r="GG98" s="41" t="e">
        <f t="shared" si="80"/>
        <v>#REF!</v>
      </c>
      <c r="GH98" s="41" t="e">
        <f t="shared" si="66"/>
        <v>#REF!</v>
      </c>
      <c r="GI98" s="41" t="e">
        <f t="shared" si="58"/>
        <v>#REF!</v>
      </c>
      <c r="GJ98" s="41" t="e">
        <f t="shared" si="58"/>
        <v>#REF!</v>
      </c>
      <c r="GK98" s="41" t="e">
        <f t="shared" si="58"/>
        <v>#REF!</v>
      </c>
      <c r="GL98" s="41" t="e">
        <f t="shared" si="58"/>
        <v>#REF!</v>
      </c>
      <c r="GM98" s="41" t="e">
        <f t="shared" si="58"/>
        <v>#REF!</v>
      </c>
      <c r="GN98" s="41" t="e">
        <f t="shared" si="58"/>
        <v>#REF!</v>
      </c>
      <c r="GO98" s="41" t="e">
        <f t="shared" si="58"/>
        <v>#REF!</v>
      </c>
      <c r="GP98" s="41" t="e">
        <f t="shared" si="58"/>
        <v>#REF!</v>
      </c>
      <c r="GQ98" s="41" t="e">
        <f t="shared" si="58"/>
        <v>#REF!</v>
      </c>
      <c r="GR98" s="41" t="e">
        <f t="shared" si="58"/>
        <v>#REF!</v>
      </c>
      <c r="GS98" s="41" t="e">
        <f t="shared" si="58"/>
        <v>#REF!</v>
      </c>
      <c r="GT98" s="41" t="e">
        <f t="shared" si="82"/>
        <v>#REF!</v>
      </c>
      <c r="GU98" s="41" t="e">
        <f t="shared" si="82"/>
        <v>#REF!</v>
      </c>
      <c r="GV98" s="41" t="e">
        <f t="shared" si="82"/>
        <v>#REF!</v>
      </c>
      <c r="GW98" s="41" t="e">
        <f t="shared" si="82"/>
        <v>#REF!</v>
      </c>
      <c r="GX98" s="41" t="e">
        <f t="shared" si="82"/>
        <v>#REF!</v>
      </c>
      <c r="GY98" s="41" t="e">
        <f t="shared" si="59"/>
        <v>#REF!</v>
      </c>
      <c r="GZ98" s="41" t="e">
        <f t="shared" si="59"/>
        <v>#REF!</v>
      </c>
      <c r="HA98" s="41" t="e">
        <f t="shared" si="59"/>
        <v>#REF!</v>
      </c>
      <c r="HB98" s="41" t="e">
        <f t="shared" si="59"/>
        <v>#REF!</v>
      </c>
      <c r="HC98" s="41" t="e">
        <f t="shared" si="59"/>
        <v>#REF!</v>
      </c>
      <c r="HD98" s="41" t="e">
        <f t="shared" si="59"/>
        <v>#REF!</v>
      </c>
      <c r="HE98" s="41" t="e">
        <f t="shared" si="62"/>
        <v>#REF!</v>
      </c>
      <c r="HF98" s="41" t="e">
        <f t="shared" si="62"/>
        <v>#REF!</v>
      </c>
      <c r="HG98" s="41" t="e">
        <f t="shared" si="62"/>
        <v>#REF!</v>
      </c>
      <c r="HH98" s="41" t="e">
        <f t="shared" si="62"/>
        <v>#REF!</v>
      </c>
      <c r="HI98" s="41" t="e">
        <f t="shared" si="62"/>
        <v>#REF!</v>
      </c>
      <c r="HJ98" s="41" t="e">
        <f t="shared" si="62"/>
        <v>#REF!</v>
      </c>
    </row>
    <row r="99" spans="1:218" ht="14.4" x14ac:dyDescent="0.3">
      <c r="A99" s="42">
        <v>96</v>
      </c>
      <c r="B99" s="43" t="e">
        <f>'CMM3 - AUX CALC'!$CS$67</f>
        <v>#REF!</v>
      </c>
      <c r="CT99" s="41" t="e">
        <f>$B99/(_xlfn.SINGLE(PrazoConcessao)*12-CT$3+1)</f>
        <v>#REF!</v>
      </c>
      <c r="CU99" s="41" t="e">
        <f t="shared" si="83"/>
        <v>#REF!</v>
      </c>
      <c r="CV99" s="41" t="e">
        <f t="shared" si="81"/>
        <v>#REF!</v>
      </c>
      <c r="CW99" s="41" t="e">
        <f t="shared" si="81"/>
        <v>#REF!</v>
      </c>
      <c r="CX99" s="41" t="e">
        <f t="shared" si="81"/>
        <v>#REF!</v>
      </c>
      <c r="CY99" s="41" t="e">
        <f t="shared" si="81"/>
        <v>#REF!</v>
      </c>
      <c r="CZ99" s="41" t="e">
        <f t="shared" si="81"/>
        <v>#REF!</v>
      </c>
      <c r="DA99" s="41" t="e">
        <f t="shared" si="81"/>
        <v>#REF!</v>
      </c>
      <c r="DB99" s="41" t="e">
        <f t="shared" si="81"/>
        <v>#REF!</v>
      </c>
      <c r="DC99" s="41" t="e">
        <f t="shared" si="81"/>
        <v>#REF!</v>
      </c>
      <c r="DD99" s="41" t="e">
        <f t="shared" si="71"/>
        <v>#REF!</v>
      </c>
      <c r="DE99" s="41" t="e">
        <f t="shared" si="71"/>
        <v>#REF!</v>
      </c>
      <c r="DF99" s="41" t="e">
        <f t="shared" si="71"/>
        <v>#REF!</v>
      </c>
      <c r="DG99" s="41" t="e">
        <f t="shared" si="71"/>
        <v>#REF!</v>
      </c>
      <c r="DH99" s="41" t="e">
        <f t="shared" si="71"/>
        <v>#REF!</v>
      </c>
      <c r="DI99" s="41" t="e">
        <f t="shared" si="71"/>
        <v>#REF!</v>
      </c>
      <c r="DJ99" s="41" t="e">
        <f t="shared" si="71"/>
        <v>#REF!</v>
      </c>
      <c r="DK99" s="41" t="e">
        <f t="shared" si="71"/>
        <v>#REF!</v>
      </c>
      <c r="DL99" s="41" t="e">
        <f t="shared" si="71"/>
        <v>#REF!</v>
      </c>
      <c r="DM99" s="41" t="e">
        <f t="shared" ref="DM99:DP120" si="85">DL99</f>
        <v>#REF!</v>
      </c>
      <c r="DN99" s="41" t="e">
        <f t="shared" si="85"/>
        <v>#REF!</v>
      </c>
      <c r="DO99" s="41" t="e">
        <f t="shared" si="85"/>
        <v>#REF!</v>
      </c>
      <c r="DP99" s="41" t="e">
        <f t="shared" si="85"/>
        <v>#REF!</v>
      </c>
      <c r="DQ99" s="41" t="e">
        <f t="shared" si="76"/>
        <v>#REF!</v>
      </c>
      <c r="DR99" s="41" t="e">
        <f t="shared" si="76"/>
        <v>#REF!</v>
      </c>
      <c r="DS99" s="41" t="e">
        <f t="shared" si="76"/>
        <v>#REF!</v>
      </c>
      <c r="DT99" s="41" t="e">
        <f t="shared" si="76"/>
        <v>#REF!</v>
      </c>
      <c r="DU99" s="41" t="e">
        <f t="shared" si="76"/>
        <v>#REF!</v>
      </c>
      <c r="DV99" s="41" t="e">
        <f t="shared" si="64"/>
        <v>#REF!</v>
      </c>
      <c r="DW99" s="41" t="e">
        <f t="shared" si="64"/>
        <v>#REF!</v>
      </c>
      <c r="DX99" s="41" t="e">
        <f t="shared" si="64"/>
        <v>#REF!</v>
      </c>
      <c r="DY99" s="41" t="e">
        <f t="shared" si="64"/>
        <v>#REF!</v>
      </c>
      <c r="DZ99" s="41" t="e">
        <f t="shared" si="64"/>
        <v>#REF!</v>
      </c>
      <c r="EA99" s="41" t="e">
        <f t="shared" si="64"/>
        <v>#REF!</v>
      </c>
      <c r="EB99" s="41" t="e">
        <f t="shared" si="64"/>
        <v>#REF!</v>
      </c>
      <c r="EC99" s="41" t="e">
        <f t="shared" si="64"/>
        <v>#REF!</v>
      </c>
      <c r="ED99" s="41" t="e">
        <f t="shared" si="64"/>
        <v>#REF!</v>
      </c>
      <c r="EE99" s="41" t="e">
        <f t="shared" si="64"/>
        <v>#REF!</v>
      </c>
      <c r="EF99" s="41" t="e">
        <f t="shared" si="77"/>
        <v>#REF!</v>
      </c>
      <c r="EG99" s="41" t="e">
        <f t="shared" si="77"/>
        <v>#REF!</v>
      </c>
      <c r="EH99" s="41" t="e">
        <f t="shared" si="77"/>
        <v>#REF!</v>
      </c>
      <c r="EI99" s="41" t="e">
        <f t="shared" si="77"/>
        <v>#REF!</v>
      </c>
      <c r="EJ99" s="41" t="e">
        <f t="shared" si="72"/>
        <v>#REF!</v>
      </c>
      <c r="EK99" s="41" t="e">
        <f t="shared" si="72"/>
        <v>#REF!</v>
      </c>
      <c r="EL99" s="41" t="e">
        <f t="shared" si="72"/>
        <v>#REF!</v>
      </c>
      <c r="EM99" s="41" t="e">
        <f t="shared" si="72"/>
        <v>#REF!</v>
      </c>
      <c r="EN99" s="41" t="e">
        <f t="shared" si="72"/>
        <v>#REF!</v>
      </c>
      <c r="EO99" s="41" t="e">
        <f t="shared" si="72"/>
        <v>#REF!</v>
      </c>
      <c r="EP99" s="41" t="e">
        <f t="shared" si="72"/>
        <v>#REF!</v>
      </c>
      <c r="EQ99" s="41" t="e">
        <f t="shared" si="72"/>
        <v>#REF!</v>
      </c>
      <c r="ER99" s="41" t="e">
        <f t="shared" si="72"/>
        <v>#REF!</v>
      </c>
      <c r="ES99" s="41" t="e">
        <f t="shared" ref="ES99:EZ144" si="86">ER99</f>
        <v>#REF!</v>
      </c>
      <c r="ET99" s="41" t="e">
        <f t="shared" si="86"/>
        <v>#REF!</v>
      </c>
      <c r="EU99" s="41" t="e">
        <f t="shared" si="86"/>
        <v>#REF!</v>
      </c>
      <c r="EV99" s="41" t="e">
        <f t="shared" si="86"/>
        <v>#REF!</v>
      </c>
      <c r="EW99" s="41" t="e">
        <f t="shared" si="78"/>
        <v>#REF!</v>
      </c>
      <c r="EX99" s="41" t="e">
        <f t="shared" si="78"/>
        <v>#REF!</v>
      </c>
      <c r="EY99" s="41" t="e">
        <f t="shared" si="78"/>
        <v>#REF!</v>
      </c>
      <c r="EZ99" s="41" t="e">
        <f t="shared" si="78"/>
        <v>#REF!</v>
      </c>
      <c r="FA99" s="41" t="e">
        <f t="shared" si="78"/>
        <v>#REF!</v>
      </c>
      <c r="FB99" s="41" t="e">
        <f t="shared" si="65"/>
        <v>#REF!</v>
      </c>
      <c r="FC99" s="41" t="e">
        <f t="shared" si="65"/>
        <v>#REF!</v>
      </c>
      <c r="FD99" s="41" t="e">
        <f t="shared" si="65"/>
        <v>#REF!</v>
      </c>
      <c r="FE99" s="41" t="e">
        <f t="shared" si="65"/>
        <v>#REF!</v>
      </c>
      <c r="FF99" s="41" t="e">
        <f t="shared" si="65"/>
        <v>#REF!</v>
      </c>
      <c r="FG99" s="41" t="e">
        <f t="shared" si="65"/>
        <v>#REF!</v>
      </c>
      <c r="FH99" s="41" t="e">
        <f t="shared" si="65"/>
        <v>#REF!</v>
      </c>
      <c r="FI99" s="41" t="e">
        <f t="shared" si="65"/>
        <v>#REF!</v>
      </c>
      <c r="FJ99" s="41" t="e">
        <f t="shared" si="65"/>
        <v>#REF!</v>
      </c>
      <c r="FK99" s="41" t="e">
        <f t="shared" si="65"/>
        <v>#REF!</v>
      </c>
      <c r="FL99" s="41" t="e">
        <f t="shared" si="79"/>
        <v>#REF!</v>
      </c>
      <c r="FM99" s="41" t="e">
        <f t="shared" si="79"/>
        <v>#REF!</v>
      </c>
      <c r="FN99" s="41" t="e">
        <f t="shared" si="79"/>
        <v>#REF!</v>
      </c>
      <c r="FO99" s="41" t="e">
        <f t="shared" si="79"/>
        <v>#REF!</v>
      </c>
      <c r="FP99" s="41" t="e">
        <f t="shared" si="73"/>
        <v>#REF!</v>
      </c>
      <c r="FQ99" s="41" t="e">
        <f t="shared" si="73"/>
        <v>#REF!</v>
      </c>
      <c r="FR99" s="41" t="e">
        <f t="shared" si="73"/>
        <v>#REF!</v>
      </c>
      <c r="FS99" s="41" t="e">
        <f t="shared" si="73"/>
        <v>#REF!</v>
      </c>
      <c r="FT99" s="41" t="e">
        <f t="shared" si="73"/>
        <v>#REF!</v>
      </c>
      <c r="FU99" s="41" t="e">
        <f t="shared" si="73"/>
        <v>#REF!</v>
      </c>
      <c r="FV99" s="41" t="e">
        <f t="shared" si="73"/>
        <v>#REF!</v>
      </c>
      <c r="FW99" s="41" t="e">
        <f t="shared" si="73"/>
        <v>#REF!</v>
      </c>
      <c r="FX99" s="41" t="e">
        <f t="shared" si="73"/>
        <v>#REF!</v>
      </c>
      <c r="FY99" s="41" t="e">
        <f t="shared" ref="FY99:GE149" si="87">FX99</f>
        <v>#REF!</v>
      </c>
      <c r="FZ99" s="41" t="e">
        <f t="shared" si="87"/>
        <v>#REF!</v>
      </c>
      <c r="GA99" s="41" t="e">
        <f t="shared" si="87"/>
        <v>#REF!</v>
      </c>
      <c r="GB99" s="41" t="e">
        <f t="shared" si="87"/>
        <v>#REF!</v>
      </c>
      <c r="GC99" s="41" t="e">
        <f t="shared" si="80"/>
        <v>#REF!</v>
      </c>
      <c r="GD99" s="41" t="e">
        <f t="shared" si="80"/>
        <v>#REF!</v>
      </c>
      <c r="GE99" s="41" t="e">
        <f t="shared" si="80"/>
        <v>#REF!</v>
      </c>
      <c r="GF99" s="41" t="e">
        <f t="shared" si="80"/>
        <v>#REF!</v>
      </c>
      <c r="GG99" s="41" t="e">
        <f t="shared" si="80"/>
        <v>#REF!</v>
      </c>
      <c r="GH99" s="41" t="e">
        <f t="shared" si="66"/>
        <v>#REF!</v>
      </c>
      <c r="GI99" s="41" t="e">
        <f t="shared" si="58"/>
        <v>#REF!</v>
      </c>
      <c r="GJ99" s="41" t="e">
        <f t="shared" si="58"/>
        <v>#REF!</v>
      </c>
      <c r="GK99" s="41" t="e">
        <f t="shared" si="58"/>
        <v>#REF!</v>
      </c>
      <c r="GL99" s="41" t="e">
        <f t="shared" si="58"/>
        <v>#REF!</v>
      </c>
      <c r="GM99" s="41" t="e">
        <f t="shared" si="58"/>
        <v>#REF!</v>
      </c>
      <c r="GN99" s="41" t="e">
        <f t="shared" si="58"/>
        <v>#REF!</v>
      </c>
      <c r="GO99" s="41" t="e">
        <f t="shared" si="58"/>
        <v>#REF!</v>
      </c>
      <c r="GP99" s="41" t="e">
        <f t="shared" si="58"/>
        <v>#REF!</v>
      </c>
      <c r="GQ99" s="41" t="e">
        <f t="shared" si="58"/>
        <v>#REF!</v>
      </c>
      <c r="GR99" s="41" t="e">
        <f t="shared" si="58"/>
        <v>#REF!</v>
      </c>
      <c r="GS99" s="41" t="e">
        <f t="shared" si="58"/>
        <v>#REF!</v>
      </c>
      <c r="GT99" s="41" t="e">
        <f t="shared" si="82"/>
        <v>#REF!</v>
      </c>
      <c r="GU99" s="41" t="e">
        <f t="shared" si="82"/>
        <v>#REF!</v>
      </c>
      <c r="GV99" s="41" t="e">
        <f t="shared" si="82"/>
        <v>#REF!</v>
      </c>
      <c r="GW99" s="41" t="e">
        <f t="shared" si="82"/>
        <v>#REF!</v>
      </c>
      <c r="GX99" s="41" t="e">
        <f t="shared" si="82"/>
        <v>#REF!</v>
      </c>
      <c r="GY99" s="41" t="e">
        <f t="shared" si="59"/>
        <v>#REF!</v>
      </c>
      <c r="GZ99" s="41" t="e">
        <f t="shared" si="59"/>
        <v>#REF!</v>
      </c>
      <c r="HA99" s="41" t="e">
        <f t="shared" si="59"/>
        <v>#REF!</v>
      </c>
      <c r="HB99" s="41" t="e">
        <f t="shared" si="59"/>
        <v>#REF!</v>
      </c>
      <c r="HC99" s="41" t="e">
        <f t="shared" si="59"/>
        <v>#REF!</v>
      </c>
      <c r="HD99" s="41" t="e">
        <f t="shared" si="59"/>
        <v>#REF!</v>
      </c>
      <c r="HE99" s="41" t="e">
        <f t="shared" si="62"/>
        <v>#REF!</v>
      </c>
      <c r="HF99" s="41" t="e">
        <f t="shared" si="62"/>
        <v>#REF!</v>
      </c>
      <c r="HG99" s="41" t="e">
        <f t="shared" si="62"/>
        <v>#REF!</v>
      </c>
      <c r="HH99" s="41" t="e">
        <f t="shared" si="62"/>
        <v>#REF!</v>
      </c>
      <c r="HI99" s="41" t="e">
        <f t="shared" si="62"/>
        <v>#REF!</v>
      </c>
      <c r="HJ99" s="41" t="e">
        <f t="shared" si="62"/>
        <v>#REF!</v>
      </c>
    </row>
    <row r="100" spans="1:218" ht="14.4" x14ac:dyDescent="0.3">
      <c r="A100" s="42">
        <v>97</v>
      </c>
      <c r="B100" s="43" t="e">
        <f>'CMM3 - AUX CALC'!$CT$67</f>
        <v>#REF!</v>
      </c>
      <c r="CU100" s="41" t="e">
        <f>$B100/(_xlfn.SINGLE(PrazoConcessao)*12-CU$3+1)</f>
        <v>#REF!</v>
      </c>
      <c r="CV100" s="41" t="e">
        <f t="shared" si="81"/>
        <v>#REF!</v>
      </c>
      <c r="CW100" s="41" t="e">
        <f t="shared" si="81"/>
        <v>#REF!</v>
      </c>
      <c r="CX100" s="41" t="e">
        <f t="shared" si="81"/>
        <v>#REF!</v>
      </c>
      <c r="CY100" s="41" t="e">
        <f t="shared" si="81"/>
        <v>#REF!</v>
      </c>
      <c r="CZ100" s="41" t="e">
        <f t="shared" si="81"/>
        <v>#REF!</v>
      </c>
      <c r="DA100" s="41" t="e">
        <f t="shared" si="81"/>
        <v>#REF!</v>
      </c>
      <c r="DB100" s="41" t="e">
        <f t="shared" si="81"/>
        <v>#REF!</v>
      </c>
      <c r="DC100" s="41" t="e">
        <f t="shared" si="81"/>
        <v>#REF!</v>
      </c>
      <c r="DD100" s="41" t="e">
        <f t="shared" si="81"/>
        <v>#REF!</v>
      </c>
      <c r="DE100" s="41" t="e">
        <f t="shared" si="81"/>
        <v>#REF!</v>
      </c>
      <c r="DF100" s="41" t="e">
        <f t="shared" si="81"/>
        <v>#REF!</v>
      </c>
      <c r="DG100" s="41" t="e">
        <f t="shared" si="81"/>
        <v>#REF!</v>
      </c>
      <c r="DH100" s="41" t="e">
        <f t="shared" si="81"/>
        <v>#REF!</v>
      </c>
      <c r="DI100" s="41" t="e">
        <f t="shared" si="81"/>
        <v>#REF!</v>
      </c>
      <c r="DJ100" s="41" t="e">
        <f t="shared" si="81"/>
        <v>#REF!</v>
      </c>
      <c r="DK100" s="41" t="e">
        <f t="shared" si="81"/>
        <v>#REF!</v>
      </c>
      <c r="DL100" s="41" t="e">
        <f t="shared" ref="DL100:DL116" si="88">DK100</f>
        <v>#REF!</v>
      </c>
      <c r="DM100" s="41" t="e">
        <f t="shared" si="85"/>
        <v>#REF!</v>
      </c>
      <c r="DN100" s="41" t="e">
        <f t="shared" si="85"/>
        <v>#REF!</v>
      </c>
      <c r="DO100" s="41" t="e">
        <f t="shared" si="85"/>
        <v>#REF!</v>
      </c>
      <c r="DP100" s="41" t="e">
        <f t="shared" si="85"/>
        <v>#REF!</v>
      </c>
      <c r="DQ100" s="41" t="e">
        <f t="shared" si="76"/>
        <v>#REF!</v>
      </c>
      <c r="DR100" s="41" t="e">
        <f t="shared" si="76"/>
        <v>#REF!</v>
      </c>
      <c r="DS100" s="41" t="e">
        <f t="shared" si="76"/>
        <v>#REF!</v>
      </c>
      <c r="DT100" s="41" t="e">
        <f t="shared" si="76"/>
        <v>#REF!</v>
      </c>
      <c r="DU100" s="41" t="e">
        <f t="shared" si="76"/>
        <v>#REF!</v>
      </c>
      <c r="DV100" s="41" t="e">
        <f t="shared" si="64"/>
        <v>#REF!</v>
      </c>
      <c r="DW100" s="41" t="e">
        <f t="shared" si="64"/>
        <v>#REF!</v>
      </c>
      <c r="DX100" s="41" t="e">
        <f t="shared" si="64"/>
        <v>#REF!</v>
      </c>
      <c r="DY100" s="41" t="e">
        <f t="shared" si="64"/>
        <v>#REF!</v>
      </c>
      <c r="DZ100" s="41" t="e">
        <f t="shared" si="64"/>
        <v>#REF!</v>
      </c>
      <c r="EA100" s="41" t="e">
        <f t="shared" si="64"/>
        <v>#REF!</v>
      </c>
      <c r="EB100" s="41" t="e">
        <f t="shared" si="64"/>
        <v>#REF!</v>
      </c>
      <c r="EC100" s="41" t="e">
        <f t="shared" si="64"/>
        <v>#REF!</v>
      </c>
      <c r="ED100" s="41" t="e">
        <f t="shared" si="64"/>
        <v>#REF!</v>
      </c>
      <c r="EE100" s="41" t="e">
        <f t="shared" si="64"/>
        <v>#REF!</v>
      </c>
      <c r="EF100" s="41" t="e">
        <f t="shared" si="77"/>
        <v>#REF!</v>
      </c>
      <c r="EG100" s="41" t="e">
        <f t="shared" si="77"/>
        <v>#REF!</v>
      </c>
      <c r="EH100" s="41" t="e">
        <f t="shared" si="77"/>
        <v>#REF!</v>
      </c>
      <c r="EI100" s="41" t="e">
        <f t="shared" si="77"/>
        <v>#REF!</v>
      </c>
      <c r="EJ100" s="41" t="e">
        <f t="shared" si="77"/>
        <v>#REF!</v>
      </c>
      <c r="EK100" s="41" t="e">
        <f t="shared" si="77"/>
        <v>#REF!</v>
      </c>
      <c r="EL100" s="41" t="e">
        <f t="shared" si="77"/>
        <v>#REF!</v>
      </c>
      <c r="EM100" s="41" t="e">
        <f t="shared" si="77"/>
        <v>#REF!</v>
      </c>
      <c r="EN100" s="41" t="e">
        <f t="shared" si="77"/>
        <v>#REF!</v>
      </c>
      <c r="EO100" s="41" t="e">
        <f t="shared" si="77"/>
        <v>#REF!</v>
      </c>
      <c r="EP100" s="41" t="e">
        <f t="shared" si="77"/>
        <v>#REF!</v>
      </c>
      <c r="EQ100" s="41" t="e">
        <f t="shared" si="77"/>
        <v>#REF!</v>
      </c>
      <c r="ER100" s="41" t="e">
        <f t="shared" si="77"/>
        <v>#REF!</v>
      </c>
      <c r="ES100" s="41" t="e">
        <f t="shared" si="86"/>
        <v>#REF!</v>
      </c>
      <c r="ET100" s="41" t="e">
        <f t="shared" si="86"/>
        <v>#REF!</v>
      </c>
      <c r="EU100" s="41" t="e">
        <f t="shared" si="86"/>
        <v>#REF!</v>
      </c>
      <c r="EV100" s="41" t="e">
        <f t="shared" si="86"/>
        <v>#REF!</v>
      </c>
      <c r="EW100" s="41" t="e">
        <f t="shared" si="78"/>
        <v>#REF!</v>
      </c>
      <c r="EX100" s="41" t="e">
        <f t="shared" si="78"/>
        <v>#REF!</v>
      </c>
      <c r="EY100" s="41" t="e">
        <f t="shared" si="78"/>
        <v>#REF!</v>
      </c>
      <c r="EZ100" s="41" t="e">
        <f t="shared" si="78"/>
        <v>#REF!</v>
      </c>
      <c r="FA100" s="41" t="e">
        <f t="shared" si="78"/>
        <v>#REF!</v>
      </c>
      <c r="FB100" s="41" t="e">
        <f t="shared" si="65"/>
        <v>#REF!</v>
      </c>
      <c r="FC100" s="41" t="e">
        <f t="shared" si="65"/>
        <v>#REF!</v>
      </c>
      <c r="FD100" s="41" t="e">
        <f t="shared" si="65"/>
        <v>#REF!</v>
      </c>
      <c r="FE100" s="41" t="e">
        <f t="shared" si="65"/>
        <v>#REF!</v>
      </c>
      <c r="FF100" s="41" t="e">
        <f t="shared" si="65"/>
        <v>#REF!</v>
      </c>
      <c r="FG100" s="41" t="e">
        <f t="shared" si="65"/>
        <v>#REF!</v>
      </c>
      <c r="FH100" s="41" t="e">
        <f t="shared" si="65"/>
        <v>#REF!</v>
      </c>
      <c r="FI100" s="41" t="e">
        <f t="shared" si="65"/>
        <v>#REF!</v>
      </c>
      <c r="FJ100" s="41" t="e">
        <f t="shared" si="65"/>
        <v>#REF!</v>
      </c>
      <c r="FK100" s="41" t="e">
        <f t="shared" si="65"/>
        <v>#REF!</v>
      </c>
      <c r="FL100" s="41" t="e">
        <f t="shared" si="79"/>
        <v>#REF!</v>
      </c>
      <c r="FM100" s="41" t="e">
        <f t="shared" si="79"/>
        <v>#REF!</v>
      </c>
      <c r="FN100" s="41" t="e">
        <f t="shared" si="79"/>
        <v>#REF!</v>
      </c>
      <c r="FO100" s="41" t="e">
        <f t="shared" si="79"/>
        <v>#REF!</v>
      </c>
      <c r="FP100" s="41" t="e">
        <f t="shared" si="79"/>
        <v>#REF!</v>
      </c>
      <c r="FQ100" s="41" t="e">
        <f t="shared" si="79"/>
        <v>#REF!</v>
      </c>
      <c r="FR100" s="41" t="e">
        <f t="shared" si="79"/>
        <v>#REF!</v>
      </c>
      <c r="FS100" s="41" t="e">
        <f t="shared" si="79"/>
        <v>#REF!</v>
      </c>
      <c r="FT100" s="41" t="e">
        <f t="shared" si="79"/>
        <v>#REF!</v>
      </c>
      <c r="FU100" s="41" t="e">
        <f t="shared" si="79"/>
        <v>#REF!</v>
      </c>
      <c r="FV100" s="41" t="e">
        <f t="shared" si="79"/>
        <v>#REF!</v>
      </c>
      <c r="FW100" s="41" t="e">
        <f t="shared" si="79"/>
        <v>#REF!</v>
      </c>
      <c r="FX100" s="41" t="e">
        <f t="shared" si="79"/>
        <v>#REF!</v>
      </c>
      <c r="FY100" s="41" t="e">
        <f t="shared" si="87"/>
        <v>#REF!</v>
      </c>
      <c r="FZ100" s="41" t="e">
        <f t="shared" si="87"/>
        <v>#REF!</v>
      </c>
      <c r="GA100" s="41" t="e">
        <f t="shared" si="87"/>
        <v>#REF!</v>
      </c>
      <c r="GB100" s="41" t="e">
        <f t="shared" si="87"/>
        <v>#REF!</v>
      </c>
      <c r="GC100" s="41" t="e">
        <f t="shared" si="80"/>
        <v>#REF!</v>
      </c>
      <c r="GD100" s="41" t="e">
        <f t="shared" si="80"/>
        <v>#REF!</v>
      </c>
      <c r="GE100" s="41" t="e">
        <f t="shared" si="80"/>
        <v>#REF!</v>
      </c>
      <c r="GF100" s="41" t="e">
        <f t="shared" si="80"/>
        <v>#REF!</v>
      </c>
      <c r="GG100" s="41" t="e">
        <f t="shared" si="80"/>
        <v>#REF!</v>
      </c>
      <c r="GH100" s="41" t="e">
        <f t="shared" si="66"/>
        <v>#REF!</v>
      </c>
      <c r="GI100" s="41" t="e">
        <f t="shared" si="58"/>
        <v>#REF!</v>
      </c>
      <c r="GJ100" s="41" t="e">
        <f t="shared" si="58"/>
        <v>#REF!</v>
      </c>
      <c r="GK100" s="41" t="e">
        <f t="shared" si="58"/>
        <v>#REF!</v>
      </c>
      <c r="GL100" s="41" t="e">
        <f t="shared" si="58"/>
        <v>#REF!</v>
      </c>
      <c r="GM100" s="41" t="e">
        <f t="shared" si="58"/>
        <v>#REF!</v>
      </c>
      <c r="GN100" s="41" t="e">
        <f t="shared" si="58"/>
        <v>#REF!</v>
      </c>
      <c r="GO100" s="41" t="e">
        <f t="shared" si="58"/>
        <v>#REF!</v>
      </c>
      <c r="GP100" s="41" t="e">
        <f t="shared" si="58"/>
        <v>#REF!</v>
      </c>
      <c r="GQ100" s="41" t="e">
        <f t="shared" si="58"/>
        <v>#REF!</v>
      </c>
      <c r="GR100" s="41" t="e">
        <f t="shared" si="58"/>
        <v>#REF!</v>
      </c>
      <c r="GS100" s="41" t="e">
        <f t="shared" si="58"/>
        <v>#REF!</v>
      </c>
      <c r="GT100" s="41" t="e">
        <f t="shared" si="82"/>
        <v>#REF!</v>
      </c>
      <c r="GU100" s="41" t="e">
        <f t="shared" si="82"/>
        <v>#REF!</v>
      </c>
      <c r="GV100" s="41" t="e">
        <f t="shared" si="82"/>
        <v>#REF!</v>
      </c>
      <c r="GW100" s="41" t="e">
        <f t="shared" si="82"/>
        <v>#REF!</v>
      </c>
      <c r="GX100" s="41" t="e">
        <f t="shared" si="82"/>
        <v>#REF!</v>
      </c>
      <c r="GY100" s="41" t="e">
        <f t="shared" si="82"/>
        <v>#REF!</v>
      </c>
      <c r="GZ100" s="41" t="e">
        <f t="shared" si="82"/>
        <v>#REF!</v>
      </c>
      <c r="HA100" s="41" t="e">
        <f t="shared" si="82"/>
        <v>#REF!</v>
      </c>
      <c r="HB100" s="41" t="e">
        <f t="shared" si="82"/>
        <v>#REF!</v>
      </c>
      <c r="HC100" s="41" t="e">
        <f t="shared" si="82"/>
        <v>#REF!</v>
      </c>
      <c r="HD100" s="41" t="e">
        <f t="shared" si="82"/>
        <v>#REF!</v>
      </c>
      <c r="HE100" s="41" t="e">
        <f t="shared" si="62"/>
        <v>#REF!</v>
      </c>
      <c r="HF100" s="41" t="e">
        <f t="shared" si="62"/>
        <v>#REF!</v>
      </c>
      <c r="HG100" s="41" t="e">
        <f t="shared" si="62"/>
        <v>#REF!</v>
      </c>
      <c r="HH100" s="41" t="e">
        <f t="shared" si="62"/>
        <v>#REF!</v>
      </c>
      <c r="HI100" s="41" t="e">
        <f t="shared" si="62"/>
        <v>#REF!</v>
      </c>
      <c r="HJ100" s="41" t="e">
        <f t="shared" si="62"/>
        <v>#REF!</v>
      </c>
    </row>
    <row r="101" spans="1:218" ht="14.4" x14ac:dyDescent="0.3">
      <c r="A101" s="42">
        <v>98</v>
      </c>
      <c r="B101" s="43" t="e">
        <f>'CMM3 - AUX CALC'!$CU$67</f>
        <v>#REF!</v>
      </c>
      <c r="CV101" s="41" t="e">
        <f>$B101/(_xlfn.SINGLE(PrazoConcessao)*12-CV$3+1)</f>
        <v>#REF!</v>
      </c>
      <c r="CW101" s="41" t="e">
        <f t="shared" si="81"/>
        <v>#REF!</v>
      </c>
      <c r="CX101" s="41" t="e">
        <f t="shared" si="81"/>
        <v>#REF!</v>
      </c>
      <c r="CY101" s="41" t="e">
        <f t="shared" si="81"/>
        <v>#REF!</v>
      </c>
      <c r="CZ101" s="41" t="e">
        <f t="shared" si="81"/>
        <v>#REF!</v>
      </c>
      <c r="DA101" s="41" t="e">
        <f t="shared" si="81"/>
        <v>#REF!</v>
      </c>
      <c r="DB101" s="41" t="e">
        <f t="shared" si="81"/>
        <v>#REF!</v>
      </c>
      <c r="DC101" s="41" t="e">
        <f t="shared" si="81"/>
        <v>#REF!</v>
      </c>
      <c r="DD101" s="41" t="e">
        <f t="shared" si="81"/>
        <v>#REF!</v>
      </c>
      <c r="DE101" s="41" t="e">
        <f t="shared" si="81"/>
        <v>#REF!</v>
      </c>
      <c r="DF101" s="41" t="e">
        <f t="shared" si="81"/>
        <v>#REF!</v>
      </c>
      <c r="DG101" s="41" t="e">
        <f t="shared" si="81"/>
        <v>#REF!</v>
      </c>
      <c r="DH101" s="41" t="e">
        <f t="shared" si="81"/>
        <v>#REF!</v>
      </c>
      <c r="DI101" s="41" t="e">
        <f t="shared" si="81"/>
        <v>#REF!</v>
      </c>
      <c r="DJ101" s="41" t="e">
        <f t="shared" si="81"/>
        <v>#REF!</v>
      </c>
      <c r="DK101" s="41" t="e">
        <f t="shared" si="81"/>
        <v>#REF!</v>
      </c>
      <c r="DL101" s="41" t="e">
        <f t="shared" si="88"/>
        <v>#REF!</v>
      </c>
      <c r="DM101" s="41" t="e">
        <f t="shared" si="85"/>
        <v>#REF!</v>
      </c>
      <c r="DN101" s="41" t="e">
        <f t="shared" si="85"/>
        <v>#REF!</v>
      </c>
      <c r="DO101" s="41" t="e">
        <f t="shared" si="85"/>
        <v>#REF!</v>
      </c>
      <c r="DP101" s="41" t="e">
        <f t="shared" si="85"/>
        <v>#REF!</v>
      </c>
      <c r="DQ101" s="41" t="e">
        <f t="shared" si="76"/>
        <v>#REF!</v>
      </c>
      <c r="DR101" s="41" t="e">
        <f t="shared" si="76"/>
        <v>#REF!</v>
      </c>
      <c r="DS101" s="41" t="e">
        <f t="shared" si="76"/>
        <v>#REF!</v>
      </c>
      <c r="DT101" s="41" t="e">
        <f t="shared" si="76"/>
        <v>#REF!</v>
      </c>
      <c r="DU101" s="41" t="e">
        <f t="shared" si="76"/>
        <v>#REF!</v>
      </c>
      <c r="DV101" s="41" t="e">
        <f t="shared" si="64"/>
        <v>#REF!</v>
      </c>
      <c r="DW101" s="41" t="e">
        <f t="shared" si="64"/>
        <v>#REF!</v>
      </c>
      <c r="DX101" s="41" t="e">
        <f t="shared" si="64"/>
        <v>#REF!</v>
      </c>
      <c r="DY101" s="41" t="e">
        <f t="shared" si="64"/>
        <v>#REF!</v>
      </c>
      <c r="DZ101" s="41" t="e">
        <f t="shared" si="64"/>
        <v>#REF!</v>
      </c>
      <c r="EA101" s="41" t="e">
        <f t="shared" si="64"/>
        <v>#REF!</v>
      </c>
      <c r="EB101" s="41" t="e">
        <f t="shared" si="64"/>
        <v>#REF!</v>
      </c>
      <c r="EC101" s="41" t="e">
        <f t="shared" si="64"/>
        <v>#REF!</v>
      </c>
      <c r="ED101" s="41" t="e">
        <f t="shared" si="64"/>
        <v>#REF!</v>
      </c>
      <c r="EE101" s="41" t="e">
        <f t="shared" si="64"/>
        <v>#REF!</v>
      </c>
      <c r="EF101" s="41" t="e">
        <f t="shared" si="77"/>
        <v>#REF!</v>
      </c>
      <c r="EG101" s="41" t="e">
        <f t="shared" si="77"/>
        <v>#REF!</v>
      </c>
      <c r="EH101" s="41" t="e">
        <f t="shared" si="77"/>
        <v>#REF!</v>
      </c>
      <c r="EI101" s="41" t="e">
        <f t="shared" si="77"/>
        <v>#REF!</v>
      </c>
      <c r="EJ101" s="41" t="e">
        <f t="shared" si="77"/>
        <v>#REF!</v>
      </c>
      <c r="EK101" s="41" t="e">
        <f t="shared" si="77"/>
        <v>#REF!</v>
      </c>
      <c r="EL101" s="41" t="e">
        <f t="shared" si="77"/>
        <v>#REF!</v>
      </c>
      <c r="EM101" s="41" t="e">
        <f t="shared" si="77"/>
        <v>#REF!</v>
      </c>
      <c r="EN101" s="41" t="e">
        <f t="shared" si="77"/>
        <v>#REF!</v>
      </c>
      <c r="EO101" s="41" t="e">
        <f t="shared" si="77"/>
        <v>#REF!</v>
      </c>
      <c r="EP101" s="41" t="e">
        <f t="shared" si="77"/>
        <v>#REF!</v>
      </c>
      <c r="EQ101" s="41" t="e">
        <f t="shared" si="77"/>
        <v>#REF!</v>
      </c>
      <c r="ER101" s="41" t="e">
        <f t="shared" si="77"/>
        <v>#REF!</v>
      </c>
      <c r="ES101" s="41" t="e">
        <f t="shared" si="86"/>
        <v>#REF!</v>
      </c>
      <c r="ET101" s="41" t="e">
        <f t="shared" si="86"/>
        <v>#REF!</v>
      </c>
      <c r="EU101" s="41" t="e">
        <f t="shared" si="86"/>
        <v>#REF!</v>
      </c>
      <c r="EV101" s="41" t="e">
        <f t="shared" si="86"/>
        <v>#REF!</v>
      </c>
      <c r="EW101" s="41" t="e">
        <f t="shared" si="78"/>
        <v>#REF!</v>
      </c>
      <c r="EX101" s="41" t="e">
        <f t="shared" si="78"/>
        <v>#REF!</v>
      </c>
      <c r="EY101" s="41" t="e">
        <f t="shared" si="78"/>
        <v>#REF!</v>
      </c>
      <c r="EZ101" s="41" t="e">
        <f t="shared" si="78"/>
        <v>#REF!</v>
      </c>
      <c r="FA101" s="41" t="e">
        <f t="shared" si="78"/>
        <v>#REF!</v>
      </c>
      <c r="FB101" s="41" t="e">
        <f t="shared" si="65"/>
        <v>#REF!</v>
      </c>
      <c r="FC101" s="41" t="e">
        <f t="shared" si="65"/>
        <v>#REF!</v>
      </c>
      <c r="FD101" s="41" t="e">
        <f t="shared" si="65"/>
        <v>#REF!</v>
      </c>
      <c r="FE101" s="41" t="e">
        <f t="shared" si="65"/>
        <v>#REF!</v>
      </c>
      <c r="FF101" s="41" t="e">
        <f t="shared" si="65"/>
        <v>#REF!</v>
      </c>
      <c r="FG101" s="41" t="e">
        <f t="shared" si="65"/>
        <v>#REF!</v>
      </c>
      <c r="FH101" s="41" t="e">
        <f t="shared" si="65"/>
        <v>#REF!</v>
      </c>
      <c r="FI101" s="41" t="e">
        <f t="shared" si="65"/>
        <v>#REF!</v>
      </c>
      <c r="FJ101" s="41" t="e">
        <f t="shared" si="65"/>
        <v>#REF!</v>
      </c>
      <c r="FK101" s="41" t="e">
        <f t="shared" si="65"/>
        <v>#REF!</v>
      </c>
      <c r="FL101" s="41" t="e">
        <f t="shared" si="79"/>
        <v>#REF!</v>
      </c>
      <c r="FM101" s="41" t="e">
        <f t="shared" si="79"/>
        <v>#REF!</v>
      </c>
      <c r="FN101" s="41" t="e">
        <f t="shared" si="79"/>
        <v>#REF!</v>
      </c>
      <c r="FO101" s="41" t="e">
        <f t="shared" si="79"/>
        <v>#REF!</v>
      </c>
      <c r="FP101" s="41" t="e">
        <f t="shared" si="79"/>
        <v>#REF!</v>
      </c>
      <c r="FQ101" s="41" t="e">
        <f t="shared" si="79"/>
        <v>#REF!</v>
      </c>
      <c r="FR101" s="41" t="e">
        <f t="shared" si="79"/>
        <v>#REF!</v>
      </c>
      <c r="FS101" s="41" t="e">
        <f t="shared" si="79"/>
        <v>#REF!</v>
      </c>
      <c r="FT101" s="41" t="e">
        <f t="shared" si="79"/>
        <v>#REF!</v>
      </c>
      <c r="FU101" s="41" t="e">
        <f t="shared" si="79"/>
        <v>#REF!</v>
      </c>
      <c r="FV101" s="41" t="e">
        <f t="shared" si="79"/>
        <v>#REF!</v>
      </c>
      <c r="FW101" s="41" t="e">
        <f t="shared" si="79"/>
        <v>#REF!</v>
      </c>
      <c r="FX101" s="41" t="e">
        <f t="shared" si="79"/>
        <v>#REF!</v>
      </c>
      <c r="FY101" s="41" t="e">
        <f t="shared" si="87"/>
        <v>#REF!</v>
      </c>
      <c r="FZ101" s="41" t="e">
        <f t="shared" si="87"/>
        <v>#REF!</v>
      </c>
      <c r="GA101" s="41" t="e">
        <f t="shared" si="87"/>
        <v>#REF!</v>
      </c>
      <c r="GB101" s="41" t="e">
        <f t="shared" si="87"/>
        <v>#REF!</v>
      </c>
      <c r="GC101" s="41" t="e">
        <f t="shared" si="80"/>
        <v>#REF!</v>
      </c>
      <c r="GD101" s="41" t="e">
        <f t="shared" si="80"/>
        <v>#REF!</v>
      </c>
      <c r="GE101" s="41" t="e">
        <f t="shared" si="80"/>
        <v>#REF!</v>
      </c>
      <c r="GF101" s="41" t="e">
        <f t="shared" si="80"/>
        <v>#REF!</v>
      </c>
      <c r="GG101" s="41" t="e">
        <f t="shared" si="80"/>
        <v>#REF!</v>
      </c>
      <c r="GH101" s="41" t="e">
        <f t="shared" si="66"/>
        <v>#REF!</v>
      </c>
      <c r="GI101" s="41" t="e">
        <f t="shared" si="58"/>
        <v>#REF!</v>
      </c>
      <c r="GJ101" s="41" t="e">
        <f t="shared" si="58"/>
        <v>#REF!</v>
      </c>
      <c r="GK101" s="41" t="e">
        <f t="shared" si="58"/>
        <v>#REF!</v>
      </c>
      <c r="GL101" s="41" t="e">
        <f t="shared" si="58"/>
        <v>#REF!</v>
      </c>
      <c r="GM101" s="41" t="e">
        <f t="shared" si="58"/>
        <v>#REF!</v>
      </c>
      <c r="GN101" s="41" t="e">
        <f t="shared" si="58"/>
        <v>#REF!</v>
      </c>
      <c r="GO101" s="41" t="e">
        <f t="shared" si="58"/>
        <v>#REF!</v>
      </c>
      <c r="GP101" s="41" t="e">
        <f t="shared" si="58"/>
        <v>#REF!</v>
      </c>
      <c r="GQ101" s="41" t="e">
        <f t="shared" si="58"/>
        <v>#REF!</v>
      </c>
      <c r="GR101" s="41" t="e">
        <f t="shared" si="58"/>
        <v>#REF!</v>
      </c>
      <c r="GS101" s="41" t="e">
        <f t="shared" si="58"/>
        <v>#REF!</v>
      </c>
      <c r="GT101" s="41" t="e">
        <f t="shared" si="82"/>
        <v>#REF!</v>
      </c>
      <c r="GU101" s="41" t="e">
        <f t="shared" si="82"/>
        <v>#REF!</v>
      </c>
      <c r="GV101" s="41" t="e">
        <f t="shared" si="82"/>
        <v>#REF!</v>
      </c>
      <c r="GW101" s="41" t="e">
        <f t="shared" si="82"/>
        <v>#REF!</v>
      </c>
      <c r="GX101" s="41" t="e">
        <f t="shared" si="82"/>
        <v>#REF!</v>
      </c>
      <c r="GY101" s="41" t="e">
        <f t="shared" si="82"/>
        <v>#REF!</v>
      </c>
      <c r="GZ101" s="41" t="e">
        <f t="shared" si="82"/>
        <v>#REF!</v>
      </c>
      <c r="HA101" s="41" t="e">
        <f t="shared" si="82"/>
        <v>#REF!</v>
      </c>
      <c r="HB101" s="41" t="e">
        <f t="shared" si="82"/>
        <v>#REF!</v>
      </c>
      <c r="HC101" s="41" t="e">
        <f t="shared" si="82"/>
        <v>#REF!</v>
      </c>
      <c r="HD101" s="41" t="e">
        <f t="shared" si="82"/>
        <v>#REF!</v>
      </c>
      <c r="HE101" s="41" t="e">
        <f t="shared" si="62"/>
        <v>#REF!</v>
      </c>
      <c r="HF101" s="41" t="e">
        <f t="shared" si="62"/>
        <v>#REF!</v>
      </c>
      <c r="HG101" s="41" t="e">
        <f t="shared" si="62"/>
        <v>#REF!</v>
      </c>
      <c r="HH101" s="41" t="e">
        <f t="shared" si="62"/>
        <v>#REF!</v>
      </c>
      <c r="HI101" s="41" t="e">
        <f t="shared" si="62"/>
        <v>#REF!</v>
      </c>
      <c r="HJ101" s="41" t="e">
        <f t="shared" si="62"/>
        <v>#REF!</v>
      </c>
    </row>
    <row r="102" spans="1:218" ht="14.4" x14ac:dyDescent="0.3">
      <c r="A102" s="42">
        <v>99</v>
      </c>
      <c r="B102" s="43" t="e">
        <f>'CMM3 - AUX CALC'!$CV$67</f>
        <v>#REF!</v>
      </c>
      <c r="CW102" s="41" t="e">
        <f>$B102/(_xlfn.SINGLE(PrazoConcessao)*12-CW$3+1)</f>
        <v>#REF!</v>
      </c>
      <c r="CX102" s="41" t="e">
        <f t="shared" si="81"/>
        <v>#REF!</v>
      </c>
      <c r="CY102" s="41" t="e">
        <f t="shared" si="81"/>
        <v>#REF!</v>
      </c>
      <c r="CZ102" s="41" t="e">
        <f t="shared" si="81"/>
        <v>#REF!</v>
      </c>
      <c r="DA102" s="41" t="e">
        <f t="shared" si="81"/>
        <v>#REF!</v>
      </c>
      <c r="DB102" s="41" t="e">
        <f t="shared" si="81"/>
        <v>#REF!</v>
      </c>
      <c r="DC102" s="41" t="e">
        <f t="shared" si="81"/>
        <v>#REF!</v>
      </c>
      <c r="DD102" s="41" t="e">
        <f t="shared" si="81"/>
        <v>#REF!</v>
      </c>
      <c r="DE102" s="41" t="e">
        <f t="shared" si="81"/>
        <v>#REF!</v>
      </c>
      <c r="DF102" s="41" t="e">
        <f t="shared" si="81"/>
        <v>#REF!</v>
      </c>
      <c r="DG102" s="41" t="e">
        <f t="shared" si="81"/>
        <v>#REF!</v>
      </c>
      <c r="DH102" s="41" t="e">
        <f t="shared" si="81"/>
        <v>#REF!</v>
      </c>
      <c r="DI102" s="41" t="e">
        <f t="shared" si="81"/>
        <v>#REF!</v>
      </c>
      <c r="DJ102" s="41" t="e">
        <f t="shared" si="81"/>
        <v>#REF!</v>
      </c>
      <c r="DK102" s="41" t="e">
        <f t="shared" si="81"/>
        <v>#REF!</v>
      </c>
      <c r="DL102" s="41" t="e">
        <f t="shared" si="88"/>
        <v>#REF!</v>
      </c>
      <c r="DM102" s="41" t="e">
        <f t="shared" si="85"/>
        <v>#REF!</v>
      </c>
      <c r="DN102" s="41" t="e">
        <f t="shared" si="85"/>
        <v>#REF!</v>
      </c>
      <c r="DO102" s="41" t="e">
        <f t="shared" si="85"/>
        <v>#REF!</v>
      </c>
      <c r="DP102" s="41" t="e">
        <f t="shared" si="85"/>
        <v>#REF!</v>
      </c>
      <c r="DQ102" s="41" t="e">
        <f t="shared" si="76"/>
        <v>#REF!</v>
      </c>
      <c r="DR102" s="41" t="e">
        <f t="shared" si="76"/>
        <v>#REF!</v>
      </c>
      <c r="DS102" s="41" t="e">
        <f t="shared" si="76"/>
        <v>#REF!</v>
      </c>
      <c r="DT102" s="41" t="e">
        <f t="shared" si="76"/>
        <v>#REF!</v>
      </c>
      <c r="DU102" s="41" t="e">
        <f t="shared" si="76"/>
        <v>#REF!</v>
      </c>
      <c r="DV102" s="41" t="e">
        <f t="shared" si="64"/>
        <v>#REF!</v>
      </c>
      <c r="DW102" s="41" t="e">
        <f t="shared" si="64"/>
        <v>#REF!</v>
      </c>
      <c r="DX102" s="41" t="e">
        <f t="shared" si="64"/>
        <v>#REF!</v>
      </c>
      <c r="DY102" s="41" t="e">
        <f t="shared" si="64"/>
        <v>#REF!</v>
      </c>
      <c r="DZ102" s="41" t="e">
        <f t="shared" si="64"/>
        <v>#REF!</v>
      </c>
      <c r="EA102" s="41" t="e">
        <f t="shared" si="64"/>
        <v>#REF!</v>
      </c>
      <c r="EB102" s="41" t="e">
        <f t="shared" si="64"/>
        <v>#REF!</v>
      </c>
      <c r="EC102" s="41" t="e">
        <f t="shared" si="64"/>
        <v>#REF!</v>
      </c>
      <c r="ED102" s="41" t="e">
        <f t="shared" si="64"/>
        <v>#REF!</v>
      </c>
      <c r="EE102" s="41" t="e">
        <f t="shared" si="64"/>
        <v>#REF!</v>
      </c>
      <c r="EF102" s="41" t="e">
        <f t="shared" si="77"/>
        <v>#REF!</v>
      </c>
      <c r="EG102" s="41" t="e">
        <f t="shared" si="77"/>
        <v>#REF!</v>
      </c>
      <c r="EH102" s="41" t="e">
        <f t="shared" si="77"/>
        <v>#REF!</v>
      </c>
      <c r="EI102" s="41" t="e">
        <f t="shared" si="77"/>
        <v>#REF!</v>
      </c>
      <c r="EJ102" s="41" t="e">
        <f t="shared" si="77"/>
        <v>#REF!</v>
      </c>
      <c r="EK102" s="41" t="e">
        <f t="shared" si="77"/>
        <v>#REF!</v>
      </c>
      <c r="EL102" s="41" t="e">
        <f t="shared" si="77"/>
        <v>#REF!</v>
      </c>
      <c r="EM102" s="41" t="e">
        <f t="shared" si="77"/>
        <v>#REF!</v>
      </c>
      <c r="EN102" s="41" t="e">
        <f t="shared" si="77"/>
        <v>#REF!</v>
      </c>
      <c r="EO102" s="41" t="e">
        <f t="shared" si="77"/>
        <v>#REF!</v>
      </c>
      <c r="EP102" s="41" t="e">
        <f t="shared" si="77"/>
        <v>#REF!</v>
      </c>
      <c r="EQ102" s="41" t="e">
        <f t="shared" si="77"/>
        <v>#REF!</v>
      </c>
      <c r="ER102" s="41" t="e">
        <f t="shared" si="77"/>
        <v>#REF!</v>
      </c>
      <c r="ES102" s="41" t="e">
        <f t="shared" si="86"/>
        <v>#REF!</v>
      </c>
      <c r="ET102" s="41" t="e">
        <f t="shared" si="86"/>
        <v>#REF!</v>
      </c>
      <c r="EU102" s="41" t="e">
        <f t="shared" si="86"/>
        <v>#REF!</v>
      </c>
      <c r="EV102" s="41" t="e">
        <f t="shared" si="86"/>
        <v>#REF!</v>
      </c>
      <c r="EW102" s="41" t="e">
        <f t="shared" si="78"/>
        <v>#REF!</v>
      </c>
      <c r="EX102" s="41" t="e">
        <f t="shared" si="78"/>
        <v>#REF!</v>
      </c>
      <c r="EY102" s="41" t="e">
        <f t="shared" si="78"/>
        <v>#REF!</v>
      </c>
      <c r="EZ102" s="41" t="e">
        <f t="shared" si="78"/>
        <v>#REF!</v>
      </c>
      <c r="FA102" s="41" t="e">
        <f t="shared" si="78"/>
        <v>#REF!</v>
      </c>
      <c r="FB102" s="41" t="e">
        <f t="shared" si="65"/>
        <v>#REF!</v>
      </c>
      <c r="FC102" s="41" t="e">
        <f t="shared" si="65"/>
        <v>#REF!</v>
      </c>
      <c r="FD102" s="41" t="e">
        <f t="shared" si="65"/>
        <v>#REF!</v>
      </c>
      <c r="FE102" s="41" t="e">
        <f t="shared" si="65"/>
        <v>#REF!</v>
      </c>
      <c r="FF102" s="41" t="e">
        <f t="shared" si="65"/>
        <v>#REF!</v>
      </c>
      <c r="FG102" s="41" t="e">
        <f t="shared" si="65"/>
        <v>#REF!</v>
      </c>
      <c r="FH102" s="41" t="e">
        <f t="shared" si="65"/>
        <v>#REF!</v>
      </c>
      <c r="FI102" s="41" t="e">
        <f t="shared" si="65"/>
        <v>#REF!</v>
      </c>
      <c r="FJ102" s="41" t="e">
        <f t="shared" si="65"/>
        <v>#REF!</v>
      </c>
      <c r="FK102" s="41" t="e">
        <f t="shared" si="65"/>
        <v>#REF!</v>
      </c>
      <c r="FL102" s="41" t="e">
        <f t="shared" si="79"/>
        <v>#REF!</v>
      </c>
      <c r="FM102" s="41" t="e">
        <f t="shared" si="79"/>
        <v>#REF!</v>
      </c>
      <c r="FN102" s="41" t="e">
        <f t="shared" si="79"/>
        <v>#REF!</v>
      </c>
      <c r="FO102" s="41" t="e">
        <f t="shared" si="79"/>
        <v>#REF!</v>
      </c>
      <c r="FP102" s="41" t="e">
        <f t="shared" si="79"/>
        <v>#REF!</v>
      </c>
      <c r="FQ102" s="41" t="e">
        <f t="shared" si="79"/>
        <v>#REF!</v>
      </c>
      <c r="FR102" s="41" t="e">
        <f t="shared" si="79"/>
        <v>#REF!</v>
      </c>
      <c r="FS102" s="41" t="e">
        <f t="shared" si="79"/>
        <v>#REF!</v>
      </c>
      <c r="FT102" s="41" t="e">
        <f t="shared" si="79"/>
        <v>#REF!</v>
      </c>
      <c r="FU102" s="41" t="e">
        <f t="shared" si="79"/>
        <v>#REF!</v>
      </c>
      <c r="FV102" s="41" t="e">
        <f t="shared" si="79"/>
        <v>#REF!</v>
      </c>
      <c r="FW102" s="41" t="e">
        <f t="shared" si="79"/>
        <v>#REF!</v>
      </c>
      <c r="FX102" s="41" t="e">
        <f t="shared" si="79"/>
        <v>#REF!</v>
      </c>
      <c r="FY102" s="41" t="e">
        <f t="shared" si="87"/>
        <v>#REF!</v>
      </c>
      <c r="FZ102" s="41" t="e">
        <f t="shared" si="87"/>
        <v>#REF!</v>
      </c>
      <c r="GA102" s="41" t="e">
        <f t="shared" si="87"/>
        <v>#REF!</v>
      </c>
      <c r="GB102" s="41" t="e">
        <f t="shared" si="87"/>
        <v>#REF!</v>
      </c>
      <c r="GC102" s="41" t="e">
        <f t="shared" si="80"/>
        <v>#REF!</v>
      </c>
      <c r="GD102" s="41" t="e">
        <f t="shared" si="80"/>
        <v>#REF!</v>
      </c>
      <c r="GE102" s="41" t="e">
        <f t="shared" si="80"/>
        <v>#REF!</v>
      </c>
      <c r="GF102" s="41" t="e">
        <f t="shared" si="80"/>
        <v>#REF!</v>
      </c>
      <c r="GG102" s="41" t="e">
        <f t="shared" si="80"/>
        <v>#REF!</v>
      </c>
      <c r="GH102" s="41" t="e">
        <f t="shared" si="66"/>
        <v>#REF!</v>
      </c>
      <c r="GI102" s="41" t="e">
        <f t="shared" si="58"/>
        <v>#REF!</v>
      </c>
      <c r="GJ102" s="41" t="e">
        <f t="shared" si="58"/>
        <v>#REF!</v>
      </c>
      <c r="GK102" s="41" t="e">
        <f t="shared" si="58"/>
        <v>#REF!</v>
      </c>
      <c r="GL102" s="41" t="e">
        <f t="shared" si="58"/>
        <v>#REF!</v>
      </c>
      <c r="GM102" s="41" t="e">
        <f t="shared" si="58"/>
        <v>#REF!</v>
      </c>
      <c r="GN102" s="41" t="e">
        <f t="shared" si="58"/>
        <v>#REF!</v>
      </c>
      <c r="GO102" s="41" t="e">
        <f t="shared" si="58"/>
        <v>#REF!</v>
      </c>
      <c r="GP102" s="41" t="e">
        <f t="shared" si="58"/>
        <v>#REF!</v>
      </c>
      <c r="GQ102" s="41" t="e">
        <f t="shared" si="58"/>
        <v>#REF!</v>
      </c>
      <c r="GR102" s="41" t="e">
        <f t="shared" si="58"/>
        <v>#REF!</v>
      </c>
      <c r="GS102" s="41" t="e">
        <f t="shared" si="58"/>
        <v>#REF!</v>
      </c>
      <c r="GT102" s="41" t="e">
        <f t="shared" si="82"/>
        <v>#REF!</v>
      </c>
      <c r="GU102" s="41" t="e">
        <f t="shared" si="82"/>
        <v>#REF!</v>
      </c>
      <c r="GV102" s="41" t="e">
        <f t="shared" si="82"/>
        <v>#REF!</v>
      </c>
      <c r="GW102" s="41" t="e">
        <f t="shared" si="82"/>
        <v>#REF!</v>
      </c>
      <c r="GX102" s="41" t="e">
        <f t="shared" si="82"/>
        <v>#REF!</v>
      </c>
      <c r="GY102" s="41" t="e">
        <f t="shared" si="82"/>
        <v>#REF!</v>
      </c>
      <c r="GZ102" s="41" t="e">
        <f t="shared" si="82"/>
        <v>#REF!</v>
      </c>
      <c r="HA102" s="41" t="e">
        <f t="shared" si="82"/>
        <v>#REF!</v>
      </c>
      <c r="HB102" s="41" t="e">
        <f t="shared" si="82"/>
        <v>#REF!</v>
      </c>
      <c r="HC102" s="41" t="e">
        <f t="shared" si="82"/>
        <v>#REF!</v>
      </c>
      <c r="HD102" s="41" t="e">
        <f t="shared" si="82"/>
        <v>#REF!</v>
      </c>
      <c r="HE102" s="41" t="e">
        <f t="shared" si="62"/>
        <v>#REF!</v>
      </c>
      <c r="HF102" s="41" t="e">
        <f t="shared" si="62"/>
        <v>#REF!</v>
      </c>
      <c r="HG102" s="41" t="e">
        <f t="shared" si="62"/>
        <v>#REF!</v>
      </c>
      <c r="HH102" s="41" t="e">
        <f t="shared" si="62"/>
        <v>#REF!</v>
      </c>
      <c r="HI102" s="41" t="e">
        <f t="shared" si="62"/>
        <v>#REF!</v>
      </c>
      <c r="HJ102" s="41" t="e">
        <f t="shared" si="62"/>
        <v>#REF!</v>
      </c>
    </row>
    <row r="103" spans="1:218" ht="14.4" x14ac:dyDescent="0.3">
      <c r="A103" s="42">
        <v>100</v>
      </c>
      <c r="B103" s="43" t="e">
        <f>'CMM3 - AUX CALC'!$CW$67</f>
        <v>#REF!</v>
      </c>
      <c r="CX103" s="41" t="e">
        <f>$B103/(_xlfn.SINGLE(PrazoConcessao)*12-CX$3+1)</f>
        <v>#REF!</v>
      </c>
      <c r="CY103" s="41" t="e">
        <f t="shared" si="81"/>
        <v>#REF!</v>
      </c>
      <c r="CZ103" s="41" t="e">
        <f t="shared" si="81"/>
        <v>#REF!</v>
      </c>
      <c r="DA103" s="41" t="e">
        <f t="shared" si="81"/>
        <v>#REF!</v>
      </c>
      <c r="DB103" s="41" t="e">
        <f t="shared" si="81"/>
        <v>#REF!</v>
      </c>
      <c r="DC103" s="41" t="e">
        <f t="shared" si="81"/>
        <v>#REF!</v>
      </c>
      <c r="DD103" s="41" t="e">
        <f t="shared" si="81"/>
        <v>#REF!</v>
      </c>
      <c r="DE103" s="41" t="e">
        <f t="shared" si="81"/>
        <v>#REF!</v>
      </c>
      <c r="DF103" s="41" t="e">
        <f t="shared" si="81"/>
        <v>#REF!</v>
      </c>
      <c r="DG103" s="41" t="e">
        <f t="shared" si="81"/>
        <v>#REF!</v>
      </c>
      <c r="DH103" s="41" t="e">
        <f t="shared" si="81"/>
        <v>#REF!</v>
      </c>
      <c r="DI103" s="41" t="e">
        <f t="shared" si="81"/>
        <v>#REF!</v>
      </c>
      <c r="DJ103" s="41" t="e">
        <f t="shared" si="81"/>
        <v>#REF!</v>
      </c>
      <c r="DK103" s="41" t="e">
        <f t="shared" si="81"/>
        <v>#REF!</v>
      </c>
      <c r="DL103" s="41" t="e">
        <f t="shared" si="88"/>
        <v>#REF!</v>
      </c>
      <c r="DM103" s="41" t="e">
        <f t="shared" si="85"/>
        <v>#REF!</v>
      </c>
      <c r="DN103" s="41" t="e">
        <f t="shared" si="85"/>
        <v>#REF!</v>
      </c>
      <c r="DO103" s="41" t="e">
        <f t="shared" si="85"/>
        <v>#REF!</v>
      </c>
      <c r="DP103" s="41" t="e">
        <f t="shared" si="85"/>
        <v>#REF!</v>
      </c>
      <c r="DQ103" s="41" t="e">
        <f t="shared" si="76"/>
        <v>#REF!</v>
      </c>
      <c r="DR103" s="41" t="e">
        <f t="shared" si="76"/>
        <v>#REF!</v>
      </c>
      <c r="DS103" s="41" t="e">
        <f t="shared" si="76"/>
        <v>#REF!</v>
      </c>
      <c r="DT103" s="41" t="e">
        <f t="shared" si="76"/>
        <v>#REF!</v>
      </c>
      <c r="DU103" s="41" t="e">
        <f t="shared" si="76"/>
        <v>#REF!</v>
      </c>
      <c r="DV103" s="41" t="e">
        <f t="shared" si="64"/>
        <v>#REF!</v>
      </c>
      <c r="DW103" s="41" t="e">
        <f t="shared" si="64"/>
        <v>#REF!</v>
      </c>
      <c r="DX103" s="41" t="e">
        <f t="shared" si="64"/>
        <v>#REF!</v>
      </c>
      <c r="DY103" s="41" t="e">
        <f t="shared" si="64"/>
        <v>#REF!</v>
      </c>
      <c r="DZ103" s="41" t="e">
        <f t="shared" si="64"/>
        <v>#REF!</v>
      </c>
      <c r="EA103" s="41" t="e">
        <f t="shared" si="64"/>
        <v>#REF!</v>
      </c>
      <c r="EB103" s="41" t="e">
        <f t="shared" si="64"/>
        <v>#REF!</v>
      </c>
      <c r="EC103" s="41" t="e">
        <f t="shared" si="64"/>
        <v>#REF!</v>
      </c>
      <c r="ED103" s="41" t="e">
        <f t="shared" si="64"/>
        <v>#REF!</v>
      </c>
      <c r="EE103" s="41" t="e">
        <f t="shared" si="64"/>
        <v>#REF!</v>
      </c>
      <c r="EF103" s="41" t="e">
        <f t="shared" si="77"/>
        <v>#REF!</v>
      </c>
      <c r="EG103" s="41" t="e">
        <f t="shared" si="77"/>
        <v>#REF!</v>
      </c>
      <c r="EH103" s="41" t="e">
        <f t="shared" si="77"/>
        <v>#REF!</v>
      </c>
      <c r="EI103" s="41" t="e">
        <f t="shared" si="77"/>
        <v>#REF!</v>
      </c>
      <c r="EJ103" s="41" t="e">
        <f t="shared" si="77"/>
        <v>#REF!</v>
      </c>
      <c r="EK103" s="41" t="e">
        <f t="shared" si="77"/>
        <v>#REF!</v>
      </c>
      <c r="EL103" s="41" t="e">
        <f t="shared" si="77"/>
        <v>#REF!</v>
      </c>
      <c r="EM103" s="41" t="e">
        <f t="shared" si="77"/>
        <v>#REF!</v>
      </c>
      <c r="EN103" s="41" t="e">
        <f t="shared" si="77"/>
        <v>#REF!</v>
      </c>
      <c r="EO103" s="41" t="e">
        <f t="shared" si="77"/>
        <v>#REF!</v>
      </c>
      <c r="EP103" s="41" t="e">
        <f t="shared" si="77"/>
        <v>#REF!</v>
      </c>
      <c r="EQ103" s="41" t="e">
        <f t="shared" si="77"/>
        <v>#REF!</v>
      </c>
      <c r="ER103" s="41" t="e">
        <f t="shared" si="77"/>
        <v>#REF!</v>
      </c>
      <c r="ES103" s="41" t="e">
        <f t="shared" si="86"/>
        <v>#REF!</v>
      </c>
      <c r="ET103" s="41" t="e">
        <f t="shared" si="86"/>
        <v>#REF!</v>
      </c>
      <c r="EU103" s="41" t="e">
        <f t="shared" si="86"/>
        <v>#REF!</v>
      </c>
      <c r="EV103" s="41" t="e">
        <f t="shared" si="86"/>
        <v>#REF!</v>
      </c>
      <c r="EW103" s="41" t="e">
        <f t="shared" si="78"/>
        <v>#REF!</v>
      </c>
      <c r="EX103" s="41" t="e">
        <f t="shared" si="78"/>
        <v>#REF!</v>
      </c>
      <c r="EY103" s="41" t="e">
        <f t="shared" si="78"/>
        <v>#REF!</v>
      </c>
      <c r="EZ103" s="41" t="e">
        <f t="shared" si="78"/>
        <v>#REF!</v>
      </c>
      <c r="FA103" s="41" t="e">
        <f t="shared" si="78"/>
        <v>#REF!</v>
      </c>
      <c r="FB103" s="41" t="e">
        <f t="shared" si="65"/>
        <v>#REF!</v>
      </c>
      <c r="FC103" s="41" t="e">
        <f t="shared" si="65"/>
        <v>#REF!</v>
      </c>
      <c r="FD103" s="41" t="e">
        <f t="shared" si="65"/>
        <v>#REF!</v>
      </c>
      <c r="FE103" s="41" t="e">
        <f t="shared" si="65"/>
        <v>#REF!</v>
      </c>
      <c r="FF103" s="41" t="e">
        <f t="shared" si="65"/>
        <v>#REF!</v>
      </c>
      <c r="FG103" s="41" t="e">
        <f t="shared" si="65"/>
        <v>#REF!</v>
      </c>
      <c r="FH103" s="41" t="e">
        <f t="shared" si="65"/>
        <v>#REF!</v>
      </c>
      <c r="FI103" s="41" t="e">
        <f t="shared" si="65"/>
        <v>#REF!</v>
      </c>
      <c r="FJ103" s="41" t="e">
        <f t="shared" si="65"/>
        <v>#REF!</v>
      </c>
      <c r="FK103" s="41" t="e">
        <f t="shared" si="65"/>
        <v>#REF!</v>
      </c>
      <c r="FL103" s="41" t="e">
        <f t="shared" si="79"/>
        <v>#REF!</v>
      </c>
      <c r="FM103" s="41" t="e">
        <f t="shared" si="79"/>
        <v>#REF!</v>
      </c>
      <c r="FN103" s="41" t="e">
        <f t="shared" si="79"/>
        <v>#REF!</v>
      </c>
      <c r="FO103" s="41" t="e">
        <f t="shared" si="79"/>
        <v>#REF!</v>
      </c>
      <c r="FP103" s="41" t="e">
        <f t="shared" si="79"/>
        <v>#REF!</v>
      </c>
      <c r="FQ103" s="41" t="e">
        <f t="shared" si="79"/>
        <v>#REF!</v>
      </c>
      <c r="FR103" s="41" t="e">
        <f t="shared" si="79"/>
        <v>#REF!</v>
      </c>
      <c r="FS103" s="41" t="e">
        <f t="shared" si="79"/>
        <v>#REF!</v>
      </c>
      <c r="FT103" s="41" t="e">
        <f t="shared" si="79"/>
        <v>#REF!</v>
      </c>
      <c r="FU103" s="41" t="e">
        <f t="shared" si="79"/>
        <v>#REF!</v>
      </c>
      <c r="FV103" s="41" t="e">
        <f t="shared" si="79"/>
        <v>#REF!</v>
      </c>
      <c r="FW103" s="41" t="e">
        <f t="shared" si="79"/>
        <v>#REF!</v>
      </c>
      <c r="FX103" s="41" t="e">
        <f t="shared" si="79"/>
        <v>#REF!</v>
      </c>
      <c r="FY103" s="41" t="e">
        <f t="shared" si="87"/>
        <v>#REF!</v>
      </c>
      <c r="FZ103" s="41" t="e">
        <f t="shared" si="87"/>
        <v>#REF!</v>
      </c>
      <c r="GA103" s="41" t="e">
        <f t="shared" si="87"/>
        <v>#REF!</v>
      </c>
      <c r="GB103" s="41" t="e">
        <f t="shared" si="87"/>
        <v>#REF!</v>
      </c>
      <c r="GC103" s="41" t="e">
        <f t="shared" si="80"/>
        <v>#REF!</v>
      </c>
      <c r="GD103" s="41" t="e">
        <f t="shared" si="80"/>
        <v>#REF!</v>
      </c>
      <c r="GE103" s="41" t="e">
        <f t="shared" si="80"/>
        <v>#REF!</v>
      </c>
      <c r="GF103" s="41" t="e">
        <f t="shared" si="80"/>
        <v>#REF!</v>
      </c>
      <c r="GG103" s="41" t="e">
        <f t="shared" si="80"/>
        <v>#REF!</v>
      </c>
      <c r="GH103" s="41" t="e">
        <f t="shared" si="66"/>
        <v>#REF!</v>
      </c>
      <c r="GI103" s="41" t="e">
        <f t="shared" si="58"/>
        <v>#REF!</v>
      </c>
      <c r="GJ103" s="41" t="e">
        <f t="shared" si="58"/>
        <v>#REF!</v>
      </c>
      <c r="GK103" s="41" t="e">
        <f t="shared" si="58"/>
        <v>#REF!</v>
      </c>
      <c r="GL103" s="41" t="e">
        <f t="shared" si="58"/>
        <v>#REF!</v>
      </c>
      <c r="GM103" s="41" t="e">
        <f t="shared" si="58"/>
        <v>#REF!</v>
      </c>
      <c r="GN103" s="41" t="e">
        <f t="shared" si="58"/>
        <v>#REF!</v>
      </c>
      <c r="GO103" s="41" t="e">
        <f t="shared" si="58"/>
        <v>#REF!</v>
      </c>
      <c r="GP103" s="41" t="e">
        <f t="shared" si="58"/>
        <v>#REF!</v>
      </c>
      <c r="GQ103" s="41" t="e">
        <f t="shared" si="58"/>
        <v>#REF!</v>
      </c>
      <c r="GR103" s="41" t="e">
        <f t="shared" si="58"/>
        <v>#REF!</v>
      </c>
      <c r="GS103" s="41" t="e">
        <f t="shared" si="58"/>
        <v>#REF!</v>
      </c>
      <c r="GT103" s="41" t="e">
        <f t="shared" si="82"/>
        <v>#REF!</v>
      </c>
      <c r="GU103" s="41" t="e">
        <f t="shared" si="82"/>
        <v>#REF!</v>
      </c>
      <c r="GV103" s="41" t="e">
        <f t="shared" si="82"/>
        <v>#REF!</v>
      </c>
      <c r="GW103" s="41" t="e">
        <f t="shared" si="82"/>
        <v>#REF!</v>
      </c>
      <c r="GX103" s="41" t="e">
        <f t="shared" si="82"/>
        <v>#REF!</v>
      </c>
      <c r="GY103" s="41" t="e">
        <f t="shared" si="82"/>
        <v>#REF!</v>
      </c>
      <c r="GZ103" s="41" t="e">
        <f t="shared" si="82"/>
        <v>#REF!</v>
      </c>
      <c r="HA103" s="41" t="e">
        <f t="shared" si="82"/>
        <v>#REF!</v>
      </c>
      <c r="HB103" s="41" t="e">
        <f t="shared" si="82"/>
        <v>#REF!</v>
      </c>
      <c r="HC103" s="41" t="e">
        <f t="shared" si="82"/>
        <v>#REF!</v>
      </c>
      <c r="HD103" s="41" t="e">
        <f t="shared" si="82"/>
        <v>#REF!</v>
      </c>
      <c r="HE103" s="41" t="e">
        <f t="shared" si="62"/>
        <v>#REF!</v>
      </c>
      <c r="HF103" s="41" t="e">
        <f t="shared" si="62"/>
        <v>#REF!</v>
      </c>
      <c r="HG103" s="41" t="e">
        <f t="shared" si="62"/>
        <v>#REF!</v>
      </c>
      <c r="HH103" s="41" t="e">
        <f t="shared" si="62"/>
        <v>#REF!</v>
      </c>
      <c r="HI103" s="41" t="e">
        <f t="shared" si="62"/>
        <v>#REF!</v>
      </c>
      <c r="HJ103" s="41" t="e">
        <f t="shared" si="62"/>
        <v>#REF!</v>
      </c>
    </row>
    <row r="104" spans="1:218" ht="14.4" x14ac:dyDescent="0.3">
      <c r="A104" s="42">
        <v>101</v>
      </c>
      <c r="B104" s="43" t="e">
        <f>'CMM3 - AUX CALC'!$CX$67</f>
        <v>#REF!</v>
      </c>
      <c r="CY104" s="41" t="e">
        <f>$B104/(_xlfn.SINGLE(PrazoConcessao)*12-CY$3+1)</f>
        <v>#REF!</v>
      </c>
      <c r="CZ104" s="41" t="e">
        <f t="shared" si="81"/>
        <v>#REF!</v>
      </c>
      <c r="DA104" s="41" t="e">
        <f t="shared" si="81"/>
        <v>#REF!</v>
      </c>
      <c r="DB104" s="41" t="e">
        <f t="shared" si="81"/>
        <v>#REF!</v>
      </c>
      <c r="DC104" s="41" t="e">
        <f t="shared" si="81"/>
        <v>#REF!</v>
      </c>
      <c r="DD104" s="41" t="e">
        <f t="shared" si="81"/>
        <v>#REF!</v>
      </c>
      <c r="DE104" s="41" t="e">
        <f t="shared" si="81"/>
        <v>#REF!</v>
      </c>
      <c r="DF104" s="41" t="e">
        <f t="shared" si="81"/>
        <v>#REF!</v>
      </c>
      <c r="DG104" s="41" t="e">
        <f t="shared" si="81"/>
        <v>#REF!</v>
      </c>
      <c r="DH104" s="41" t="e">
        <f t="shared" si="81"/>
        <v>#REF!</v>
      </c>
      <c r="DI104" s="41" t="e">
        <f t="shared" si="81"/>
        <v>#REF!</v>
      </c>
      <c r="DJ104" s="41" t="e">
        <f t="shared" si="81"/>
        <v>#REF!</v>
      </c>
      <c r="DK104" s="41" t="e">
        <f t="shared" si="81"/>
        <v>#REF!</v>
      </c>
      <c r="DL104" s="41" t="e">
        <f t="shared" si="88"/>
        <v>#REF!</v>
      </c>
      <c r="DM104" s="41" t="e">
        <f t="shared" si="85"/>
        <v>#REF!</v>
      </c>
      <c r="DN104" s="41" t="e">
        <f t="shared" si="85"/>
        <v>#REF!</v>
      </c>
      <c r="DO104" s="41" t="e">
        <f t="shared" si="85"/>
        <v>#REF!</v>
      </c>
      <c r="DP104" s="41" t="e">
        <f t="shared" si="85"/>
        <v>#REF!</v>
      </c>
      <c r="DQ104" s="41" t="e">
        <f t="shared" si="76"/>
        <v>#REF!</v>
      </c>
      <c r="DR104" s="41" t="e">
        <f t="shared" si="76"/>
        <v>#REF!</v>
      </c>
      <c r="DS104" s="41" t="e">
        <f t="shared" si="76"/>
        <v>#REF!</v>
      </c>
      <c r="DT104" s="41" t="e">
        <f t="shared" si="76"/>
        <v>#REF!</v>
      </c>
      <c r="DU104" s="41" t="e">
        <f t="shared" si="76"/>
        <v>#REF!</v>
      </c>
      <c r="DV104" s="41" t="e">
        <f t="shared" si="64"/>
        <v>#REF!</v>
      </c>
      <c r="DW104" s="41" t="e">
        <f t="shared" si="64"/>
        <v>#REF!</v>
      </c>
      <c r="DX104" s="41" t="e">
        <f t="shared" si="64"/>
        <v>#REF!</v>
      </c>
      <c r="DY104" s="41" t="e">
        <f t="shared" si="64"/>
        <v>#REF!</v>
      </c>
      <c r="DZ104" s="41" t="e">
        <f t="shared" si="64"/>
        <v>#REF!</v>
      </c>
      <c r="EA104" s="41" t="e">
        <f t="shared" si="64"/>
        <v>#REF!</v>
      </c>
      <c r="EB104" s="41" t="e">
        <f t="shared" si="64"/>
        <v>#REF!</v>
      </c>
      <c r="EC104" s="41" t="e">
        <f t="shared" si="64"/>
        <v>#REF!</v>
      </c>
      <c r="ED104" s="41" t="e">
        <f t="shared" si="64"/>
        <v>#REF!</v>
      </c>
      <c r="EE104" s="41" t="e">
        <f t="shared" si="64"/>
        <v>#REF!</v>
      </c>
      <c r="EF104" s="41" t="e">
        <f t="shared" si="77"/>
        <v>#REF!</v>
      </c>
      <c r="EG104" s="41" t="e">
        <f t="shared" si="77"/>
        <v>#REF!</v>
      </c>
      <c r="EH104" s="41" t="e">
        <f t="shared" si="77"/>
        <v>#REF!</v>
      </c>
      <c r="EI104" s="41" t="e">
        <f t="shared" si="77"/>
        <v>#REF!</v>
      </c>
      <c r="EJ104" s="41" t="e">
        <f t="shared" si="77"/>
        <v>#REF!</v>
      </c>
      <c r="EK104" s="41" t="e">
        <f t="shared" si="77"/>
        <v>#REF!</v>
      </c>
      <c r="EL104" s="41" t="e">
        <f t="shared" si="77"/>
        <v>#REF!</v>
      </c>
      <c r="EM104" s="41" t="e">
        <f t="shared" si="77"/>
        <v>#REF!</v>
      </c>
      <c r="EN104" s="41" t="e">
        <f t="shared" si="77"/>
        <v>#REF!</v>
      </c>
      <c r="EO104" s="41" t="e">
        <f t="shared" si="77"/>
        <v>#REF!</v>
      </c>
      <c r="EP104" s="41" t="e">
        <f t="shared" si="77"/>
        <v>#REF!</v>
      </c>
      <c r="EQ104" s="41" t="e">
        <f t="shared" si="77"/>
        <v>#REF!</v>
      </c>
      <c r="ER104" s="41" t="e">
        <f t="shared" si="77"/>
        <v>#REF!</v>
      </c>
      <c r="ES104" s="41" t="e">
        <f t="shared" si="86"/>
        <v>#REF!</v>
      </c>
      <c r="ET104" s="41" t="e">
        <f t="shared" si="86"/>
        <v>#REF!</v>
      </c>
      <c r="EU104" s="41" t="e">
        <f t="shared" si="86"/>
        <v>#REF!</v>
      </c>
      <c r="EV104" s="41" t="e">
        <f t="shared" si="86"/>
        <v>#REF!</v>
      </c>
      <c r="EW104" s="41" t="e">
        <f t="shared" si="78"/>
        <v>#REF!</v>
      </c>
      <c r="EX104" s="41" t="e">
        <f t="shared" si="78"/>
        <v>#REF!</v>
      </c>
      <c r="EY104" s="41" t="e">
        <f t="shared" si="78"/>
        <v>#REF!</v>
      </c>
      <c r="EZ104" s="41" t="e">
        <f t="shared" si="78"/>
        <v>#REF!</v>
      </c>
      <c r="FA104" s="41" t="e">
        <f t="shared" si="78"/>
        <v>#REF!</v>
      </c>
      <c r="FB104" s="41" t="e">
        <f t="shared" si="65"/>
        <v>#REF!</v>
      </c>
      <c r="FC104" s="41" t="e">
        <f t="shared" si="65"/>
        <v>#REF!</v>
      </c>
      <c r="FD104" s="41" t="e">
        <f t="shared" si="65"/>
        <v>#REF!</v>
      </c>
      <c r="FE104" s="41" t="e">
        <f t="shared" si="65"/>
        <v>#REF!</v>
      </c>
      <c r="FF104" s="41" t="e">
        <f t="shared" si="65"/>
        <v>#REF!</v>
      </c>
      <c r="FG104" s="41" t="e">
        <f t="shared" si="65"/>
        <v>#REF!</v>
      </c>
      <c r="FH104" s="41" t="e">
        <f t="shared" si="65"/>
        <v>#REF!</v>
      </c>
      <c r="FI104" s="41" t="e">
        <f t="shared" si="65"/>
        <v>#REF!</v>
      </c>
      <c r="FJ104" s="41" t="e">
        <f t="shared" si="65"/>
        <v>#REF!</v>
      </c>
      <c r="FK104" s="41" t="e">
        <f t="shared" si="65"/>
        <v>#REF!</v>
      </c>
      <c r="FL104" s="41" t="e">
        <f t="shared" si="79"/>
        <v>#REF!</v>
      </c>
      <c r="FM104" s="41" t="e">
        <f t="shared" si="79"/>
        <v>#REF!</v>
      </c>
      <c r="FN104" s="41" t="e">
        <f t="shared" si="79"/>
        <v>#REF!</v>
      </c>
      <c r="FO104" s="41" t="e">
        <f t="shared" si="79"/>
        <v>#REF!</v>
      </c>
      <c r="FP104" s="41" t="e">
        <f t="shared" si="79"/>
        <v>#REF!</v>
      </c>
      <c r="FQ104" s="41" t="e">
        <f t="shared" si="79"/>
        <v>#REF!</v>
      </c>
      <c r="FR104" s="41" t="e">
        <f t="shared" si="79"/>
        <v>#REF!</v>
      </c>
      <c r="FS104" s="41" t="e">
        <f t="shared" si="79"/>
        <v>#REF!</v>
      </c>
      <c r="FT104" s="41" t="e">
        <f t="shared" si="79"/>
        <v>#REF!</v>
      </c>
      <c r="FU104" s="41" t="e">
        <f t="shared" si="79"/>
        <v>#REF!</v>
      </c>
      <c r="FV104" s="41" t="e">
        <f t="shared" si="79"/>
        <v>#REF!</v>
      </c>
      <c r="FW104" s="41" t="e">
        <f t="shared" si="79"/>
        <v>#REF!</v>
      </c>
      <c r="FX104" s="41" t="e">
        <f t="shared" si="79"/>
        <v>#REF!</v>
      </c>
      <c r="FY104" s="41" t="e">
        <f t="shared" si="87"/>
        <v>#REF!</v>
      </c>
      <c r="FZ104" s="41" t="e">
        <f t="shared" si="87"/>
        <v>#REF!</v>
      </c>
      <c r="GA104" s="41" t="e">
        <f t="shared" si="87"/>
        <v>#REF!</v>
      </c>
      <c r="GB104" s="41" t="e">
        <f t="shared" si="87"/>
        <v>#REF!</v>
      </c>
      <c r="GC104" s="41" t="e">
        <f t="shared" si="80"/>
        <v>#REF!</v>
      </c>
      <c r="GD104" s="41" t="e">
        <f t="shared" si="80"/>
        <v>#REF!</v>
      </c>
      <c r="GE104" s="41" t="e">
        <f t="shared" si="80"/>
        <v>#REF!</v>
      </c>
      <c r="GF104" s="41" t="e">
        <f t="shared" si="80"/>
        <v>#REF!</v>
      </c>
      <c r="GG104" s="41" t="e">
        <f t="shared" si="80"/>
        <v>#REF!</v>
      </c>
      <c r="GH104" s="41" t="e">
        <f t="shared" si="66"/>
        <v>#REF!</v>
      </c>
      <c r="GI104" s="41" t="e">
        <f t="shared" si="58"/>
        <v>#REF!</v>
      </c>
      <c r="GJ104" s="41" t="e">
        <f t="shared" si="58"/>
        <v>#REF!</v>
      </c>
      <c r="GK104" s="41" t="e">
        <f t="shared" si="58"/>
        <v>#REF!</v>
      </c>
      <c r="GL104" s="41" t="e">
        <f t="shared" si="58"/>
        <v>#REF!</v>
      </c>
      <c r="GM104" s="41" t="e">
        <f t="shared" ref="GM104:HA127" si="89">GL104</f>
        <v>#REF!</v>
      </c>
      <c r="GN104" s="41" t="e">
        <f t="shared" si="89"/>
        <v>#REF!</v>
      </c>
      <c r="GO104" s="41" t="e">
        <f t="shared" si="89"/>
        <v>#REF!</v>
      </c>
      <c r="GP104" s="41" t="e">
        <f t="shared" si="89"/>
        <v>#REF!</v>
      </c>
      <c r="GQ104" s="41" t="e">
        <f t="shared" si="89"/>
        <v>#REF!</v>
      </c>
      <c r="GR104" s="41" t="e">
        <f t="shared" si="89"/>
        <v>#REF!</v>
      </c>
      <c r="GS104" s="41" t="e">
        <f t="shared" si="89"/>
        <v>#REF!</v>
      </c>
      <c r="GT104" s="41" t="e">
        <f t="shared" si="82"/>
        <v>#REF!</v>
      </c>
      <c r="GU104" s="41" t="e">
        <f t="shared" si="82"/>
        <v>#REF!</v>
      </c>
      <c r="GV104" s="41" t="e">
        <f t="shared" si="82"/>
        <v>#REF!</v>
      </c>
      <c r="GW104" s="41" t="e">
        <f t="shared" si="82"/>
        <v>#REF!</v>
      </c>
      <c r="GX104" s="41" t="e">
        <f t="shared" si="82"/>
        <v>#REF!</v>
      </c>
      <c r="GY104" s="41" t="e">
        <f t="shared" si="82"/>
        <v>#REF!</v>
      </c>
      <c r="GZ104" s="41" t="e">
        <f t="shared" si="82"/>
        <v>#REF!</v>
      </c>
      <c r="HA104" s="41" t="e">
        <f t="shared" si="82"/>
        <v>#REF!</v>
      </c>
      <c r="HB104" s="41" t="e">
        <f t="shared" si="82"/>
        <v>#REF!</v>
      </c>
      <c r="HC104" s="41" t="e">
        <f t="shared" si="82"/>
        <v>#REF!</v>
      </c>
      <c r="HD104" s="41" t="e">
        <f t="shared" si="82"/>
        <v>#REF!</v>
      </c>
      <c r="HE104" s="41" t="e">
        <f t="shared" si="62"/>
        <v>#REF!</v>
      </c>
      <c r="HF104" s="41" t="e">
        <f t="shared" si="62"/>
        <v>#REF!</v>
      </c>
      <c r="HG104" s="41" t="e">
        <f t="shared" si="62"/>
        <v>#REF!</v>
      </c>
      <c r="HH104" s="41" t="e">
        <f t="shared" si="62"/>
        <v>#REF!</v>
      </c>
      <c r="HI104" s="41" t="e">
        <f t="shared" si="62"/>
        <v>#REF!</v>
      </c>
      <c r="HJ104" s="41" t="e">
        <f t="shared" si="62"/>
        <v>#REF!</v>
      </c>
    </row>
    <row r="105" spans="1:218" ht="14.4" x14ac:dyDescent="0.3">
      <c r="A105" s="42">
        <v>102</v>
      </c>
      <c r="B105" s="43" t="e">
        <f>'CMM3 - AUX CALC'!$CY$67</f>
        <v>#REF!</v>
      </c>
      <c r="CZ105" s="41" t="e">
        <f>$B105/(_xlfn.SINGLE(PrazoConcessao)*12-CZ$3+1)</f>
        <v>#REF!</v>
      </c>
      <c r="DA105" s="41" t="e">
        <f t="shared" ref="DA105:DK115" si="90">CZ105</f>
        <v>#REF!</v>
      </c>
      <c r="DB105" s="41" t="e">
        <f t="shared" si="90"/>
        <v>#REF!</v>
      </c>
      <c r="DC105" s="41" t="e">
        <f t="shared" si="90"/>
        <v>#REF!</v>
      </c>
      <c r="DD105" s="41" t="e">
        <f t="shared" si="90"/>
        <v>#REF!</v>
      </c>
      <c r="DE105" s="41" t="e">
        <f t="shared" si="90"/>
        <v>#REF!</v>
      </c>
      <c r="DF105" s="41" t="e">
        <f t="shared" si="90"/>
        <v>#REF!</v>
      </c>
      <c r="DG105" s="41" t="e">
        <f t="shared" si="90"/>
        <v>#REF!</v>
      </c>
      <c r="DH105" s="41" t="e">
        <f t="shared" si="90"/>
        <v>#REF!</v>
      </c>
      <c r="DI105" s="41" t="e">
        <f t="shared" si="90"/>
        <v>#REF!</v>
      </c>
      <c r="DJ105" s="41" t="e">
        <f t="shared" si="90"/>
        <v>#REF!</v>
      </c>
      <c r="DK105" s="41" t="e">
        <f t="shared" si="90"/>
        <v>#REF!</v>
      </c>
      <c r="DL105" s="41" t="e">
        <f t="shared" si="88"/>
        <v>#REF!</v>
      </c>
      <c r="DM105" s="41" t="e">
        <f t="shared" si="85"/>
        <v>#REF!</v>
      </c>
      <c r="DN105" s="41" t="e">
        <f t="shared" si="85"/>
        <v>#REF!</v>
      </c>
      <c r="DO105" s="41" t="e">
        <f t="shared" si="85"/>
        <v>#REF!</v>
      </c>
      <c r="DP105" s="41" t="e">
        <f t="shared" si="85"/>
        <v>#REF!</v>
      </c>
      <c r="DQ105" s="41" t="e">
        <f t="shared" si="76"/>
        <v>#REF!</v>
      </c>
      <c r="DR105" s="41" t="e">
        <f t="shared" si="76"/>
        <v>#REF!</v>
      </c>
      <c r="DS105" s="41" t="e">
        <f t="shared" si="76"/>
        <v>#REF!</v>
      </c>
      <c r="DT105" s="41" t="e">
        <f t="shared" si="76"/>
        <v>#REF!</v>
      </c>
      <c r="DU105" s="41" t="e">
        <f t="shared" si="76"/>
        <v>#REF!</v>
      </c>
      <c r="DV105" s="41" t="e">
        <f t="shared" si="64"/>
        <v>#REF!</v>
      </c>
      <c r="DW105" s="41" t="e">
        <f t="shared" si="64"/>
        <v>#REF!</v>
      </c>
      <c r="DX105" s="41" t="e">
        <f t="shared" si="64"/>
        <v>#REF!</v>
      </c>
      <c r="DY105" s="41" t="e">
        <f t="shared" si="64"/>
        <v>#REF!</v>
      </c>
      <c r="DZ105" s="41" t="e">
        <f t="shared" si="64"/>
        <v>#REF!</v>
      </c>
      <c r="EA105" s="41" t="e">
        <f t="shared" si="64"/>
        <v>#REF!</v>
      </c>
      <c r="EB105" s="41" t="e">
        <f t="shared" si="64"/>
        <v>#REF!</v>
      </c>
      <c r="EC105" s="41" t="e">
        <f t="shared" si="64"/>
        <v>#REF!</v>
      </c>
      <c r="ED105" s="41" t="e">
        <f t="shared" si="64"/>
        <v>#REF!</v>
      </c>
      <c r="EE105" s="41" t="e">
        <f t="shared" si="64"/>
        <v>#REF!</v>
      </c>
      <c r="EF105" s="41" t="e">
        <f t="shared" si="77"/>
        <v>#REF!</v>
      </c>
      <c r="EG105" s="41" t="e">
        <f t="shared" si="77"/>
        <v>#REF!</v>
      </c>
      <c r="EH105" s="41" t="e">
        <f t="shared" si="77"/>
        <v>#REF!</v>
      </c>
      <c r="EI105" s="41" t="e">
        <f t="shared" si="77"/>
        <v>#REF!</v>
      </c>
      <c r="EJ105" s="41" t="e">
        <f t="shared" si="77"/>
        <v>#REF!</v>
      </c>
      <c r="EK105" s="41" t="e">
        <f t="shared" si="77"/>
        <v>#REF!</v>
      </c>
      <c r="EL105" s="41" t="e">
        <f t="shared" si="77"/>
        <v>#REF!</v>
      </c>
      <c r="EM105" s="41" t="e">
        <f t="shared" si="77"/>
        <v>#REF!</v>
      </c>
      <c r="EN105" s="41" t="e">
        <f t="shared" si="77"/>
        <v>#REF!</v>
      </c>
      <c r="EO105" s="41" t="e">
        <f t="shared" si="77"/>
        <v>#REF!</v>
      </c>
      <c r="EP105" s="41" t="e">
        <f t="shared" si="77"/>
        <v>#REF!</v>
      </c>
      <c r="EQ105" s="41" t="e">
        <f t="shared" si="77"/>
        <v>#REF!</v>
      </c>
      <c r="ER105" s="41" t="e">
        <f t="shared" si="77"/>
        <v>#REF!</v>
      </c>
      <c r="ES105" s="41" t="e">
        <f t="shared" si="86"/>
        <v>#REF!</v>
      </c>
      <c r="ET105" s="41" t="e">
        <f t="shared" si="86"/>
        <v>#REF!</v>
      </c>
      <c r="EU105" s="41" t="e">
        <f t="shared" si="86"/>
        <v>#REF!</v>
      </c>
      <c r="EV105" s="41" t="e">
        <f t="shared" si="86"/>
        <v>#REF!</v>
      </c>
      <c r="EW105" s="41" t="e">
        <f t="shared" si="78"/>
        <v>#REF!</v>
      </c>
      <c r="EX105" s="41" t="e">
        <f t="shared" si="78"/>
        <v>#REF!</v>
      </c>
      <c r="EY105" s="41" t="e">
        <f t="shared" si="78"/>
        <v>#REF!</v>
      </c>
      <c r="EZ105" s="41" t="e">
        <f t="shared" si="78"/>
        <v>#REF!</v>
      </c>
      <c r="FA105" s="41" t="e">
        <f t="shared" si="78"/>
        <v>#REF!</v>
      </c>
      <c r="FB105" s="41" t="e">
        <f t="shared" si="65"/>
        <v>#REF!</v>
      </c>
      <c r="FC105" s="41" t="e">
        <f t="shared" si="65"/>
        <v>#REF!</v>
      </c>
      <c r="FD105" s="41" t="e">
        <f t="shared" si="65"/>
        <v>#REF!</v>
      </c>
      <c r="FE105" s="41" t="e">
        <f t="shared" si="65"/>
        <v>#REF!</v>
      </c>
      <c r="FF105" s="41" t="e">
        <f t="shared" si="65"/>
        <v>#REF!</v>
      </c>
      <c r="FG105" s="41" t="e">
        <f t="shared" si="65"/>
        <v>#REF!</v>
      </c>
      <c r="FH105" s="41" t="e">
        <f t="shared" si="65"/>
        <v>#REF!</v>
      </c>
      <c r="FI105" s="41" t="e">
        <f t="shared" si="65"/>
        <v>#REF!</v>
      </c>
      <c r="FJ105" s="41" t="e">
        <f t="shared" si="65"/>
        <v>#REF!</v>
      </c>
      <c r="FK105" s="41" t="e">
        <f t="shared" si="65"/>
        <v>#REF!</v>
      </c>
      <c r="FL105" s="41" t="e">
        <f t="shared" si="79"/>
        <v>#REF!</v>
      </c>
      <c r="FM105" s="41" t="e">
        <f t="shared" si="79"/>
        <v>#REF!</v>
      </c>
      <c r="FN105" s="41" t="e">
        <f t="shared" si="79"/>
        <v>#REF!</v>
      </c>
      <c r="FO105" s="41" t="e">
        <f t="shared" si="79"/>
        <v>#REF!</v>
      </c>
      <c r="FP105" s="41" t="e">
        <f t="shared" si="79"/>
        <v>#REF!</v>
      </c>
      <c r="FQ105" s="41" t="e">
        <f t="shared" si="79"/>
        <v>#REF!</v>
      </c>
      <c r="FR105" s="41" t="e">
        <f t="shared" si="79"/>
        <v>#REF!</v>
      </c>
      <c r="FS105" s="41" t="e">
        <f t="shared" si="79"/>
        <v>#REF!</v>
      </c>
      <c r="FT105" s="41" t="e">
        <f t="shared" si="79"/>
        <v>#REF!</v>
      </c>
      <c r="FU105" s="41" t="e">
        <f t="shared" si="79"/>
        <v>#REF!</v>
      </c>
      <c r="FV105" s="41" t="e">
        <f t="shared" si="79"/>
        <v>#REF!</v>
      </c>
      <c r="FW105" s="41" t="e">
        <f t="shared" si="79"/>
        <v>#REF!</v>
      </c>
      <c r="FX105" s="41" t="e">
        <f t="shared" si="79"/>
        <v>#REF!</v>
      </c>
      <c r="FY105" s="41" t="e">
        <f t="shared" si="87"/>
        <v>#REF!</v>
      </c>
      <c r="FZ105" s="41" t="e">
        <f t="shared" si="87"/>
        <v>#REF!</v>
      </c>
      <c r="GA105" s="41" t="e">
        <f t="shared" si="87"/>
        <v>#REF!</v>
      </c>
      <c r="GB105" s="41" t="e">
        <f t="shared" si="87"/>
        <v>#REF!</v>
      </c>
      <c r="GC105" s="41" t="e">
        <f t="shared" si="80"/>
        <v>#REF!</v>
      </c>
      <c r="GD105" s="41" t="e">
        <f t="shared" si="80"/>
        <v>#REF!</v>
      </c>
      <c r="GE105" s="41" t="e">
        <f t="shared" si="80"/>
        <v>#REF!</v>
      </c>
      <c r="GF105" s="41" t="e">
        <f t="shared" si="80"/>
        <v>#REF!</v>
      </c>
      <c r="GG105" s="41" t="e">
        <f t="shared" si="80"/>
        <v>#REF!</v>
      </c>
      <c r="GH105" s="41" t="e">
        <f t="shared" si="66"/>
        <v>#REF!</v>
      </c>
      <c r="GI105" s="41" t="e">
        <f t="shared" si="66"/>
        <v>#REF!</v>
      </c>
      <c r="GJ105" s="41" t="e">
        <f t="shared" si="66"/>
        <v>#REF!</v>
      </c>
      <c r="GK105" s="41" t="e">
        <f t="shared" si="66"/>
        <v>#REF!</v>
      </c>
      <c r="GL105" s="41" t="e">
        <f t="shared" si="66"/>
        <v>#REF!</v>
      </c>
      <c r="GM105" s="41" t="e">
        <f t="shared" si="89"/>
        <v>#REF!</v>
      </c>
      <c r="GN105" s="41" t="e">
        <f t="shared" si="89"/>
        <v>#REF!</v>
      </c>
      <c r="GO105" s="41" t="e">
        <f t="shared" si="89"/>
        <v>#REF!</v>
      </c>
      <c r="GP105" s="41" t="e">
        <f t="shared" si="89"/>
        <v>#REF!</v>
      </c>
      <c r="GQ105" s="41" t="e">
        <f t="shared" si="89"/>
        <v>#REF!</v>
      </c>
      <c r="GR105" s="41" t="e">
        <f t="shared" si="89"/>
        <v>#REF!</v>
      </c>
      <c r="GS105" s="41" t="e">
        <f t="shared" si="89"/>
        <v>#REF!</v>
      </c>
      <c r="GT105" s="41" t="e">
        <f t="shared" si="82"/>
        <v>#REF!</v>
      </c>
      <c r="GU105" s="41" t="e">
        <f t="shared" si="82"/>
        <v>#REF!</v>
      </c>
      <c r="GV105" s="41" t="e">
        <f t="shared" si="82"/>
        <v>#REF!</v>
      </c>
      <c r="GW105" s="41" t="e">
        <f t="shared" si="82"/>
        <v>#REF!</v>
      </c>
      <c r="GX105" s="41" t="e">
        <f t="shared" si="82"/>
        <v>#REF!</v>
      </c>
      <c r="GY105" s="41" t="e">
        <f t="shared" si="82"/>
        <v>#REF!</v>
      </c>
      <c r="GZ105" s="41" t="e">
        <f t="shared" si="82"/>
        <v>#REF!</v>
      </c>
      <c r="HA105" s="41" t="e">
        <f t="shared" si="82"/>
        <v>#REF!</v>
      </c>
      <c r="HB105" s="41" t="e">
        <f t="shared" si="82"/>
        <v>#REF!</v>
      </c>
      <c r="HC105" s="41" t="e">
        <f t="shared" si="82"/>
        <v>#REF!</v>
      </c>
      <c r="HD105" s="41" t="e">
        <f t="shared" si="82"/>
        <v>#REF!</v>
      </c>
      <c r="HE105" s="41" t="e">
        <f t="shared" si="62"/>
        <v>#REF!</v>
      </c>
      <c r="HF105" s="41" t="e">
        <f t="shared" si="62"/>
        <v>#REF!</v>
      </c>
      <c r="HG105" s="41" t="e">
        <f t="shared" si="62"/>
        <v>#REF!</v>
      </c>
      <c r="HH105" s="41" t="e">
        <f t="shared" ref="HH105:HJ168" si="91">HG105</f>
        <v>#REF!</v>
      </c>
      <c r="HI105" s="41" t="e">
        <f t="shared" si="91"/>
        <v>#REF!</v>
      </c>
      <c r="HJ105" s="41" t="e">
        <f t="shared" si="91"/>
        <v>#REF!</v>
      </c>
    </row>
    <row r="106" spans="1:218" ht="14.4" x14ac:dyDescent="0.3">
      <c r="A106" s="42">
        <v>103</v>
      </c>
      <c r="B106" s="43" t="e">
        <f>'CMM3 - AUX CALC'!$CZ$67</f>
        <v>#REF!</v>
      </c>
      <c r="DA106" s="41" t="e">
        <f>$B106/(_xlfn.SINGLE(PrazoConcessao)*12-DA$3+1)</f>
        <v>#REF!</v>
      </c>
      <c r="DB106" s="41" t="e">
        <f t="shared" si="90"/>
        <v>#REF!</v>
      </c>
      <c r="DC106" s="41" t="e">
        <f t="shared" si="90"/>
        <v>#REF!</v>
      </c>
      <c r="DD106" s="41" t="e">
        <f t="shared" si="90"/>
        <v>#REF!</v>
      </c>
      <c r="DE106" s="41" t="e">
        <f t="shared" si="90"/>
        <v>#REF!</v>
      </c>
      <c r="DF106" s="41" t="e">
        <f t="shared" si="90"/>
        <v>#REF!</v>
      </c>
      <c r="DG106" s="41" t="e">
        <f t="shared" si="90"/>
        <v>#REF!</v>
      </c>
      <c r="DH106" s="41" t="e">
        <f t="shared" si="90"/>
        <v>#REF!</v>
      </c>
      <c r="DI106" s="41" t="e">
        <f t="shared" si="90"/>
        <v>#REF!</v>
      </c>
      <c r="DJ106" s="41" t="e">
        <f t="shared" si="90"/>
        <v>#REF!</v>
      </c>
      <c r="DK106" s="41" t="e">
        <f t="shared" si="90"/>
        <v>#REF!</v>
      </c>
      <c r="DL106" s="41" t="e">
        <f t="shared" si="88"/>
        <v>#REF!</v>
      </c>
      <c r="DM106" s="41" t="e">
        <f t="shared" si="85"/>
        <v>#REF!</v>
      </c>
      <c r="DN106" s="41" t="e">
        <f t="shared" si="85"/>
        <v>#REF!</v>
      </c>
      <c r="DO106" s="41" t="e">
        <f t="shared" si="85"/>
        <v>#REF!</v>
      </c>
      <c r="DP106" s="41" t="e">
        <f t="shared" si="85"/>
        <v>#REF!</v>
      </c>
      <c r="DQ106" s="41" t="e">
        <f t="shared" si="76"/>
        <v>#REF!</v>
      </c>
      <c r="DR106" s="41" t="e">
        <f t="shared" si="76"/>
        <v>#REF!</v>
      </c>
      <c r="DS106" s="41" t="e">
        <f t="shared" si="76"/>
        <v>#REF!</v>
      </c>
      <c r="DT106" s="41" t="e">
        <f t="shared" si="76"/>
        <v>#REF!</v>
      </c>
      <c r="DU106" s="41" t="e">
        <f t="shared" si="76"/>
        <v>#REF!</v>
      </c>
      <c r="DV106" s="41" t="e">
        <f t="shared" si="64"/>
        <v>#REF!</v>
      </c>
      <c r="DW106" s="41" t="e">
        <f t="shared" si="64"/>
        <v>#REF!</v>
      </c>
      <c r="DX106" s="41" t="e">
        <f t="shared" si="64"/>
        <v>#REF!</v>
      </c>
      <c r="DY106" s="41" t="e">
        <f t="shared" si="64"/>
        <v>#REF!</v>
      </c>
      <c r="DZ106" s="41" t="e">
        <f t="shared" si="64"/>
        <v>#REF!</v>
      </c>
      <c r="EA106" s="41" t="e">
        <f t="shared" si="64"/>
        <v>#REF!</v>
      </c>
      <c r="EB106" s="41" t="e">
        <f t="shared" si="64"/>
        <v>#REF!</v>
      </c>
      <c r="EC106" s="41" t="e">
        <f t="shared" si="64"/>
        <v>#REF!</v>
      </c>
      <c r="ED106" s="41" t="e">
        <f t="shared" si="64"/>
        <v>#REF!</v>
      </c>
      <c r="EE106" s="41" t="e">
        <f t="shared" si="64"/>
        <v>#REF!</v>
      </c>
      <c r="EF106" s="41" t="e">
        <f t="shared" si="77"/>
        <v>#REF!</v>
      </c>
      <c r="EG106" s="41" t="e">
        <f t="shared" si="77"/>
        <v>#REF!</v>
      </c>
      <c r="EH106" s="41" t="e">
        <f t="shared" si="77"/>
        <v>#REF!</v>
      </c>
      <c r="EI106" s="41" t="e">
        <f t="shared" si="77"/>
        <v>#REF!</v>
      </c>
      <c r="EJ106" s="41" t="e">
        <f t="shared" si="77"/>
        <v>#REF!</v>
      </c>
      <c r="EK106" s="41" t="e">
        <f t="shared" si="77"/>
        <v>#REF!</v>
      </c>
      <c r="EL106" s="41" t="e">
        <f t="shared" si="77"/>
        <v>#REF!</v>
      </c>
      <c r="EM106" s="41" t="e">
        <f t="shared" si="77"/>
        <v>#REF!</v>
      </c>
      <c r="EN106" s="41" t="e">
        <f t="shared" si="77"/>
        <v>#REF!</v>
      </c>
      <c r="EO106" s="41" t="e">
        <f t="shared" si="77"/>
        <v>#REF!</v>
      </c>
      <c r="EP106" s="41" t="e">
        <f t="shared" si="77"/>
        <v>#REF!</v>
      </c>
      <c r="EQ106" s="41" t="e">
        <f t="shared" si="77"/>
        <v>#REF!</v>
      </c>
      <c r="ER106" s="41" t="e">
        <f t="shared" si="77"/>
        <v>#REF!</v>
      </c>
      <c r="ES106" s="41" t="e">
        <f t="shared" si="86"/>
        <v>#REF!</v>
      </c>
      <c r="ET106" s="41" t="e">
        <f t="shared" si="86"/>
        <v>#REF!</v>
      </c>
      <c r="EU106" s="41" t="e">
        <f t="shared" si="86"/>
        <v>#REF!</v>
      </c>
      <c r="EV106" s="41" t="e">
        <f t="shared" si="86"/>
        <v>#REF!</v>
      </c>
      <c r="EW106" s="41" t="e">
        <f t="shared" si="78"/>
        <v>#REF!</v>
      </c>
      <c r="EX106" s="41" t="e">
        <f t="shared" si="78"/>
        <v>#REF!</v>
      </c>
      <c r="EY106" s="41" t="e">
        <f t="shared" si="78"/>
        <v>#REF!</v>
      </c>
      <c r="EZ106" s="41" t="e">
        <f t="shared" si="78"/>
        <v>#REF!</v>
      </c>
      <c r="FA106" s="41" t="e">
        <f t="shared" si="78"/>
        <v>#REF!</v>
      </c>
      <c r="FB106" s="41" t="e">
        <f t="shared" si="65"/>
        <v>#REF!</v>
      </c>
      <c r="FC106" s="41" t="e">
        <f t="shared" si="65"/>
        <v>#REF!</v>
      </c>
      <c r="FD106" s="41" t="e">
        <f t="shared" si="65"/>
        <v>#REF!</v>
      </c>
      <c r="FE106" s="41" t="e">
        <f t="shared" si="65"/>
        <v>#REF!</v>
      </c>
      <c r="FF106" s="41" t="e">
        <f t="shared" si="65"/>
        <v>#REF!</v>
      </c>
      <c r="FG106" s="41" t="e">
        <f t="shared" si="65"/>
        <v>#REF!</v>
      </c>
      <c r="FH106" s="41" t="e">
        <f t="shared" si="65"/>
        <v>#REF!</v>
      </c>
      <c r="FI106" s="41" t="e">
        <f t="shared" si="65"/>
        <v>#REF!</v>
      </c>
      <c r="FJ106" s="41" t="e">
        <f t="shared" si="65"/>
        <v>#REF!</v>
      </c>
      <c r="FK106" s="41" t="e">
        <f t="shared" si="65"/>
        <v>#REF!</v>
      </c>
      <c r="FL106" s="41" t="e">
        <f t="shared" si="79"/>
        <v>#REF!</v>
      </c>
      <c r="FM106" s="41" t="e">
        <f t="shared" si="79"/>
        <v>#REF!</v>
      </c>
      <c r="FN106" s="41" t="e">
        <f t="shared" si="79"/>
        <v>#REF!</v>
      </c>
      <c r="FO106" s="41" t="e">
        <f t="shared" si="79"/>
        <v>#REF!</v>
      </c>
      <c r="FP106" s="41" t="e">
        <f t="shared" si="79"/>
        <v>#REF!</v>
      </c>
      <c r="FQ106" s="41" t="e">
        <f t="shared" si="79"/>
        <v>#REF!</v>
      </c>
      <c r="FR106" s="41" t="e">
        <f t="shared" si="79"/>
        <v>#REF!</v>
      </c>
      <c r="FS106" s="41" t="e">
        <f t="shared" si="79"/>
        <v>#REF!</v>
      </c>
      <c r="FT106" s="41" t="e">
        <f t="shared" si="79"/>
        <v>#REF!</v>
      </c>
      <c r="FU106" s="41" t="e">
        <f t="shared" si="79"/>
        <v>#REF!</v>
      </c>
      <c r="FV106" s="41" t="e">
        <f t="shared" si="79"/>
        <v>#REF!</v>
      </c>
      <c r="FW106" s="41" t="e">
        <f t="shared" si="79"/>
        <v>#REF!</v>
      </c>
      <c r="FX106" s="41" t="e">
        <f t="shared" si="79"/>
        <v>#REF!</v>
      </c>
      <c r="FY106" s="41" t="e">
        <f t="shared" si="87"/>
        <v>#REF!</v>
      </c>
      <c r="FZ106" s="41" t="e">
        <f t="shared" si="87"/>
        <v>#REF!</v>
      </c>
      <c r="GA106" s="41" t="e">
        <f t="shared" si="87"/>
        <v>#REF!</v>
      </c>
      <c r="GB106" s="41" t="e">
        <f t="shared" si="87"/>
        <v>#REF!</v>
      </c>
      <c r="GC106" s="41" t="e">
        <f t="shared" si="80"/>
        <v>#REF!</v>
      </c>
      <c r="GD106" s="41" t="e">
        <f t="shared" si="80"/>
        <v>#REF!</v>
      </c>
      <c r="GE106" s="41" t="e">
        <f t="shared" si="80"/>
        <v>#REF!</v>
      </c>
      <c r="GF106" s="41" t="e">
        <f t="shared" si="80"/>
        <v>#REF!</v>
      </c>
      <c r="GG106" s="41" t="e">
        <f t="shared" si="80"/>
        <v>#REF!</v>
      </c>
      <c r="GH106" s="41" t="e">
        <f t="shared" si="66"/>
        <v>#REF!</v>
      </c>
      <c r="GI106" s="41" t="e">
        <f t="shared" si="66"/>
        <v>#REF!</v>
      </c>
      <c r="GJ106" s="41" t="e">
        <f t="shared" si="66"/>
        <v>#REF!</v>
      </c>
      <c r="GK106" s="41" t="e">
        <f t="shared" si="66"/>
        <v>#REF!</v>
      </c>
      <c r="GL106" s="41" t="e">
        <f t="shared" si="66"/>
        <v>#REF!</v>
      </c>
      <c r="GM106" s="41" t="e">
        <f t="shared" si="89"/>
        <v>#REF!</v>
      </c>
      <c r="GN106" s="41" t="e">
        <f t="shared" si="89"/>
        <v>#REF!</v>
      </c>
      <c r="GO106" s="41" t="e">
        <f t="shared" si="89"/>
        <v>#REF!</v>
      </c>
      <c r="GP106" s="41" t="e">
        <f t="shared" si="89"/>
        <v>#REF!</v>
      </c>
      <c r="GQ106" s="41" t="e">
        <f t="shared" si="89"/>
        <v>#REF!</v>
      </c>
      <c r="GR106" s="41" t="e">
        <f t="shared" si="89"/>
        <v>#REF!</v>
      </c>
      <c r="GS106" s="41" t="e">
        <f t="shared" si="89"/>
        <v>#REF!</v>
      </c>
      <c r="GT106" s="41" t="e">
        <f t="shared" si="82"/>
        <v>#REF!</v>
      </c>
      <c r="GU106" s="41" t="e">
        <f t="shared" si="82"/>
        <v>#REF!</v>
      </c>
      <c r="GV106" s="41" t="e">
        <f t="shared" si="82"/>
        <v>#REF!</v>
      </c>
      <c r="GW106" s="41" t="e">
        <f t="shared" si="82"/>
        <v>#REF!</v>
      </c>
      <c r="GX106" s="41" t="e">
        <f t="shared" si="82"/>
        <v>#REF!</v>
      </c>
      <c r="GY106" s="41" t="e">
        <f t="shared" si="82"/>
        <v>#REF!</v>
      </c>
      <c r="GZ106" s="41" t="e">
        <f t="shared" si="82"/>
        <v>#REF!</v>
      </c>
      <c r="HA106" s="41" t="e">
        <f t="shared" si="82"/>
        <v>#REF!</v>
      </c>
      <c r="HB106" s="41" t="e">
        <f t="shared" si="82"/>
        <v>#REF!</v>
      </c>
      <c r="HC106" s="41" t="e">
        <f t="shared" si="82"/>
        <v>#REF!</v>
      </c>
      <c r="HD106" s="41" t="e">
        <f t="shared" si="82"/>
        <v>#REF!</v>
      </c>
      <c r="HE106" s="41" t="e">
        <f t="shared" si="82"/>
        <v>#REF!</v>
      </c>
      <c r="HF106" s="41" t="e">
        <f t="shared" si="82"/>
        <v>#REF!</v>
      </c>
      <c r="HG106" s="41" t="e">
        <f t="shared" si="82"/>
        <v>#REF!</v>
      </c>
      <c r="HH106" s="41" t="e">
        <f t="shared" si="91"/>
        <v>#REF!</v>
      </c>
      <c r="HI106" s="41" t="e">
        <f t="shared" si="91"/>
        <v>#REF!</v>
      </c>
      <c r="HJ106" s="41" t="e">
        <f t="shared" si="91"/>
        <v>#REF!</v>
      </c>
    </row>
    <row r="107" spans="1:218" ht="14.4" x14ac:dyDescent="0.3">
      <c r="A107" s="42">
        <v>104</v>
      </c>
      <c r="B107" s="43" t="e">
        <f>'CMM3 - AUX CALC'!$DA$67</f>
        <v>#REF!</v>
      </c>
      <c r="DB107" s="41" t="e">
        <f>$B107/(_xlfn.SINGLE(PrazoConcessao)*12-DB$3+1)</f>
        <v>#REF!</v>
      </c>
      <c r="DC107" s="41" t="e">
        <f t="shared" si="90"/>
        <v>#REF!</v>
      </c>
      <c r="DD107" s="41" t="e">
        <f t="shared" si="90"/>
        <v>#REF!</v>
      </c>
      <c r="DE107" s="41" t="e">
        <f t="shared" si="90"/>
        <v>#REF!</v>
      </c>
      <c r="DF107" s="41" t="e">
        <f t="shared" si="90"/>
        <v>#REF!</v>
      </c>
      <c r="DG107" s="41" t="e">
        <f t="shared" si="90"/>
        <v>#REF!</v>
      </c>
      <c r="DH107" s="41" t="e">
        <f t="shared" si="90"/>
        <v>#REF!</v>
      </c>
      <c r="DI107" s="41" t="e">
        <f t="shared" si="90"/>
        <v>#REF!</v>
      </c>
      <c r="DJ107" s="41" t="e">
        <f t="shared" si="90"/>
        <v>#REF!</v>
      </c>
      <c r="DK107" s="41" t="e">
        <f t="shared" si="90"/>
        <v>#REF!</v>
      </c>
      <c r="DL107" s="41" t="e">
        <f t="shared" si="88"/>
        <v>#REF!</v>
      </c>
      <c r="DM107" s="41" t="e">
        <f t="shared" si="85"/>
        <v>#REF!</v>
      </c>
      <c r="DN107" s="41" t="e">
        <f t="shared" si="85"/>
        <v>#REF!</v>
      </c>
      <c r="DO107" s="41" t="e">
        <f t="shared" si="85"/>
        <v>#REF!</v>
      </c>
      <c r="DP107" s="41" t="e">
        <f t="shared" si="85"/>
        <v>#REF!</v>
      </c>
      <c r="DQ107" s="41" t="e">
        <f t="shared" si="76"/>
        <v>#REF!</v>
      </c>
      <c r="DR107" s="41" t="e">
        <f t="shared" si="76"/>
        <v>#REF!</v>
      </c>
      <c r="DS107" s="41" t="e">
        <f t="shared" si="76"/>
        <v>#REF!</v>
      </c>
      <c r="DT107" s="41" t="e">
        <f t="shared" si="76"/>
        <v>#REF!</v>
      </c>
      <c r="DU107" s="41" t="e">
        <f t="shared" si="76"/>
        <v>#REF!</v>
      </c>
      <c r="DV107" s="41" t="e">
        <f t="shared" si="64"/>
        <v>#REF!</v>
      </c>
      <c r="DW107" s="41" t="e">
        <f t="shared" si="64"/>
        <v>#REF!</v>
      </c>
      <c r="DX107" s="41" t="e">
        <f t="shared" si="64"/>
        <v>#REF!</v>
      </c>
      <c r="DY107" s="41" t="e">
        <f t="shared" si="64"/>
        <v>#REF!</v>
      </c>
      <c r="DZ107" s="41" t="e">
        <f t="shared" si="64"/>
        <v>#REF!</v>
      </c>
      <c r="EA107" s="41" t="e">
        <f t="shared" si="64"/>
        <v>#REF!</v>
      </c>
      <c r="EB107" s="41" t="e">
        <f t="shared" si="64"/>
        <v>#REF!</v>
      </c>
      <c r="EC107" s="41" t="e">
        <f t="shared" si="64"/>
        <v>#REF!</v>
      </c>
      <c r="ED107" s="41" t="e">
        <f t="shared" si="64"/>
        <v>#REF!</v>
      </c>
      <c r="EE107" s="41" t="e">
        <f t="shared" si="64"/>
        <v>#REF!</v>
      </c>
      <c r="EF107" s="41" t="e">
        <f t="shared" si="77"/>
        <v>#REF!</v>
      </c>
      <c r="EG107" s="41" t="e">
        <f t="shared" si="77"/>
        <v>#REF!</v>
      </c>
      <c r="EH107" s="41" t="e">
        <f t="shared" si="77"/>
        <v>#REF!</v>
      </c>
      <c r="EI107" s="41" t="e">
        <f t="shared" si="77"/>
        <v>#REF!</v>
      </c>
      <c r="EJ107" s="41" t="e">
        <f t="shared" si="77"/>
        <v>#REF!</v>
      </c>
      <c r="EK107" s="41" t="e">
        <f t="shared" si="77"/>
        <v>#REF!</v>
      </c>
      <c r="EL107" s="41" t="e">
        <f t="shared" si="77"/>
        <v>#REF!</v>
      </c>
      <c r="EM107" s="41" t="e">
        <f t="shared" si="77"/>
        <v>#REF!</v>
      </c>
      <c r="EN107" s="41" t="e">
        <f t="shared" si="77"/>
        <v>#REF!</v>
      </c>
      <c r="EO107" s="41" t="e">
        <f t="shared" si="77"/>
        <v>#REF!</v>
      </c>
      <c r="EP107" s="41" t="e">
        <f t="shared" si="77"/>
        <v>#REF!</v>
      </c>
      <c r="EQ107" s="41" t="e">
        <f t="shared" si="77"/>
        <v>#REF!</v>
      </c>
      <c r="ER107" s="41" t="e">
        <f t="shared" si="77"/>
        <v>#REF!</v>
      </c>
      <c r="ES107" s="41" t="e">
        <f t="shared" si="86"/>
        <v>#REF!</v>
      </c>
      <c r="ET107" s="41" t="e">
        <f t="shared" si="86"/>
        <v>#REF!</v>
      </c>
      <c r="EU107" s="41" t="e">
        <f t="shared" si="86"/>
        <v>#REF!</v>
      </c>
      <c r="EV107" s="41" t="e">
        <f t="shared" si="86"/>
        <v>#REF!</v>
      </c>
      <c r="EW107" s="41" t="e">
        <f t="shared" si="78"/>
        <v>#REF!</v>
      </c>
      <c r="EX107" s="41" t="e">
        <f t="shared" si="78"/>
        <v>#REF!</v>
      </c>
      <c r="EY107" s="41" t="e">
        <f t="shared" si="78"/>
        <v>#REF!</v>
      </c>
      <c r="EZ107" s="41" t="e">
        <f t="shared" si="78"/>
        <v>#REF!</v>
      </c>
      <c r="FA107" s="41" t="e">
        <f t="shared" si="78"/>
        <v>#REF!</v>
      </c>
      <c r="FB107" s="41" t="e">
        <f t="shared" si="65"/>
        <v>#REF!</v>
      </c>
      <c r="FC107" s="41" t="e">
        <f t="shared" si="65"/>
        <v>#REF!</v>
      </c>
      <c r="FD107" s="41" t="e">
        <f t="shared" si="65"/>
        <v>#REF!</v>
      </c>
      <c r="FE107" s="41" t="e">
        <f t="shared" si="65"/>
        <v>#REF!</v>
      </c>
      <c r="FF107" s="41" t="e">
        <f t="shared" si="65"/>
        <v>#REF!</v>
      </c>
      <c r="FG107" s="41" t="e">
        <f t="shared" si="65"/>
        <v>#REF!</v>
      </c>
      <c r="FH107" s="41" t="e">
        <f t="shared" si="65"/>
        <v>#REF!</v>
      </c>
      <c r="FI107" s="41" t="e">
        <f t="shared" si="65"/>
        <v>#REF!</v>
      </c>
      <c r="FJ107" s="41" t="e">
        <f t="shared" si="65"/>
        <v>#REF!</v>
      </c>
      <c r="FK107" s="41" t="e">
        <f t="shared" si="65"/>
        <v>#REF!</v>
      </c>
      <c r="FL107" s="41" t="e">
        <f t="shared" si="79"/>
        <v>#REF!</v>
      </c>
      <c r="FM107" s="41" t="e">
        <f t="shared" si="79"/>
        <v>#REF!</v>
      </c>
      <c r="FN107" s="41" t="e">
        <f t="shared" si="79"/>
        <v>#REF!</v>
      </c>
      <c r="FO107" s="41" t="e">
        <f t="shared" si="79"/>
        <v>#REF!</v>
      </c>
      <c r="FP107" s="41" t="e">
        <f t="shared" si="79"/>
        <v>#REF!</v>
      </c>
      <c r="FQ107" s="41" t="e">
        <f t="shared" si="79"/>
        <v>#REF!</v>
      </c>
      <c r="FR107" s="41" t="e">
        <f t="shared" si="79"/>
        <v>#REF!</v>
      </c>
      <c r="FS107" s="41" t="e">
        <f t="shared" si="79"/>
        <v>#REF!</v>
      </c>
      <c r="FT107" s="41" t="e">
        <f t="shared" si="79"/>
        <v>#REF!</v>
      </c>
      <c r="FU107" s="41" t="e">
        <f t="shared" si="79"/>
        <v>#REF!</v>
      </c>
      <c r="FV107" s="41" t="e">
        <f t="shared" si="79"/>
        <v>#REF!</v>
      </c>
      <c r="FW107" s="41" t="e">
        <f t="shared" si="79"/>
        <v>#REF!</v>
      </c>
      <c r="FX107" s="41" t="e">
        <f t="shared" si="79"/>
        <v>#REF!</v>
      </c>
      <c r="FY107" s="41" t="e">
        <f t="shared" si="87"/>
        <v>#REF!</v>
      </c>
      <c r="FZ107" s="41" t="e">
        <f t="shared" si="87"/>
        <v>#REF!</v>
      </c>
      <c r="GA107" s="41" t="e">
        <f t="shared" si="87"/>
        <v>#REF!</v>
      </c>
      <c r="GB107" s="41" t="e">
        <f t="shared" si="87"/>
        <v>#REF!</v>
      </c>
      <c r="GC107" s="41" t="e">
        <f t="shared" si="80"/>
        <v>#REF!</v>
      </c>
      <c r="GD107" s="41" t="e">
        <f t="shared" si="80"/>
        <v>#REF!</v>
      </c>
      <c r="GE107" s="41" t="e">
        <f t="shared" si="80"/>
        <v>#REF!</v>
      </c>
      <c r="GF107" s="41" t="e">
        <f t="shared" si="80"/>
        <v>#REF!</v>
      </c>
      <c r="GG107" s="41" t="e">
        <f t="shared" si="80"/>
        <v>#REF!</v>
      </c>
      <c r="GH107" s="41" t="e">
        <f t="shared" si="66"/>
        <v>#REF!</v>
      </c>
      <c r="GI107" s="41" t="e">
        <f t="shared" si="66"/>
        <v>#REF!</v>
      </c>
      <c r="GJ107" s="41" t="e">
        <f t="shared" si="66"/>
        <v>#REF!</v>
      </c>
      <c r="GK107" s="41" t="e">
        <f t="shared" si="66"/>
        <v>#REF!</v>
      </c>
      <c r="GL107" s="41" t="e">
        <f t="shared" si="66"/>
        <v>#REF!</v>
      </c>
      <c r="GM107" s="41" t="e">
        <f t="shared" si="89"/>
        <v>#REF!</v>
      </c>
      <c r="GN107" s="41" t="e">
        <f t="shared" si="89"/>
        <v>#REF!</v>
      </c>
      <c r="GO107" s="41" t="e">
        <f t="shared" si="89"/>
        <v>#REF!</v>
      </c>
      <c r="GP107" s="41" t="e">
        <f t="shared" si="89"/>
        <v>#REF!</v>
      </c>
      <c r="GQ107" s="41" t="e">
        <f t="shared" si="89"/>
        <v>#REF!</v>
      </c>
      <c r="GR107" s="41" t="e">
        <f t="shared" si="89"/>
        <v>#REF!</v>
      </c>
      <c r="GS107" s="41" t="e">
        <f t="shared" si="89"/>
        <v>#REF!</v>
      </c>
      <c r="GT107" s="41" t="e">
        <f t="shared" si="82"/>
        <v>#REF!</v>
      </c>
      <c r="GU107" s="41" t="e">
        <f t="shared" si="82"/>
        <v>#REF!</v>
      </c>
      <c r="GV107" s="41" t="e">
        <f t="shared" si="82"/>
        <v>#REF!</v>
      </c>
      <c r="GW107" s="41" t="e">
        <f t="shared" si="82"/>
        <v>#REF!</v>
      </c>
      <c r="GX107" s="41" t="e">
        <f t="shared" si="82"/>
        <v>#REF!</v>
      </c>
      <c r="GY107" s="41" t="e">
        <f t="shared" si="82"/>
        <v>#REF!</v>
      </c>
      <c r="GZ107" s="41" t="e">
        <f t="shared" si="82"/>
        <v>#REF!</v>
      </c>
      <c r="HA107" s="41" t="e">
        <f t="shared" si="82"/>
        <v>#REF!</v>
      </c>
      <c r="HB107" s="41" t="e">
        <f t="shared" si="82"/>
        <v>#REF!</v>
      </c>
      <c r="HC107" s="41" t="e">
        <f t="shared" si="82"/>
        <v>#REF!</v>
      </c>
      <c r="HD107" s="41" t="e">
        <f t="shared" si="82"/>
        <v>#REF!</v>
      </c>
      <c r="HE107" s="41" t="e">
        <f t="shared" si="82"/>
        <v>#REF!</v>
      </c>
      <c r="HF107" s="41" t="e">
        <f t="shared" si="82"/>
        <v>#REF!</v>
      </c>
      <c r="HG107" s="41" t="e">
        <f t="shared" si="82"/>
        <v>#REF!</v>
      </c>
      <c r="HH107" s="41" t="e">
        <f t="shared" si="91"/>
        <v>#REF!</v>
      </c>
      <c r="HI107" s="41" t="e">
        <f t="shared" si="91"/>
        <v>#REF!</v>
      </c>
      <c r="HJ107" s="41" t="e">
        <f t="shared" si="91"/>
        <v>#REF!</v>
      </c>
    </row>
    <row r="108" spans="1:218" ht="14.4" x14ac:dyDescent="0.3">
      <c r="A108" s="42">
        <v>105</v>
      </c>
      <c r="B108" s="43" t="e">
        <f>'CMM3 - AUX CALC'!$DB$67</f>
        <v>#REF!</v>
      </c>
      <c r="DC108" s="41" t="e">
        <f>$B108/(_xlfn.SINGLE(PrazoConcessao)*12-DC$3+1)</f>
        <v>#REF!</v>
      </c>
      <c r="DD108" s="41" t="e">
        <f t="shared" si="90"/>
        <v>#REF!</v>
      </c>
      <c r="DE108" s="41" t="e">
        <f t="shared" si="90"/>
        <v>#REF!</v>
      </c>
      <c r="DF108" s="41" t="e">
        <f t="shared" si="90"/>
        <v>#REF!</v>
      </c>
      <c r="DG108" s="41" t="e">
        <f t="shared" si="90"/>
        <v>#REF!</v>
      </c>
      <c r="DH108" s="41" t="e">
        <f t="shared" si="90"/>
        <v>#REF!</v>
      </c>
      <c r="DI108" s="41" t="e">
        <f t="shared" si="90"/>
        <v>#REF!</v>
      </c>
      <c r="DJ108" s="41" t="e">
        <f t="shared" si="90"/>
        <v>#REF!</v>
      </c>
      <c r="DK108" s="41" t="e">
        <f t="shared" si="90"/>
        <v>#REF!</v>
      </c>
      <c r="DL108" s="41" t="e">
        <f t="shared" si="88"/>
        <v>#REF!</v>
      </c>
      <c r="DM108" s="41" t="e">
        <f t="shared" si="85"/>
        <v>#REF!</v>
      </c>
      <c r="DN108" s="41" t="e">
        <f t="shared" si="85"/>
        <v>#REF!</v>
      </c>
      <c r="DO108" s="41" t="e">
        <f t="shared" si="85"/>
        <v>#REF!</v>
      </c>
      <c r="DP108" s="41" t="e">
        <f t="shared" si="85"/>
        <v>#REF!</v>
      </c>
      <c r="DQ108" s="41" t="e">
        <f t="shared" si="76"/>
        <v>#REF!</v>
      </c>
      <c r="DR108" s="41" t="e">
        <f t="shared" si="76"/>
        <v>#REF!</v>
      </c>
      <c r="DS108" s="41" t="e">
        <f t="shared" si="76"/>
        <v>#REF!</v>
      </c>
      <c r="DT108" s="41" t="e">
        <f t="shared" si="76"/>
        <v>#REF!</v>
      </c>
      <c r="DU108" s="41" t="e">
        <f t="shared" si="76"/>
        <v>#REF!</v>
      </c>
      <c r="DV108" s="41" t="e">
        <f t="shared" si="64"/>
        <v>#REF!</v>
      </c>
      <c r="DW108" s="41" t="e">
        <f t="shared" si="64"/>
        <v>#REF!</v>
      </c>
      <c r="DX108" s="41" t="e">
        <f t="shared" si="64"/>
        <v>#REF!</v>
      </c>
      <c r="DY108" s="41" t="e">
        <f t="shared" si="64"/>
        <v>#REF!</v>
      </c>
      <c r="DZ108" s="41" t="e">
        <f t="shared" si="64"/>
        <v>#REF!</v>
      </c>
      <c r="EA108" s="41" t="e">
        <f t="shared" si="64"/>
        <v>#REF!</v>
      </c>
      <c r="EB108" s="41" t="e">
        <f t="shared" si="64"/>
        <v>#REF!</v>
      </c>
      <c r="EC108" s="41" t="e">
        <f t="shared" si="64"/>
        <v>#REF!</v>
      </c>
      <c r="ED108" s="41" t="e">
        <f t="shared" si="64"/>
        <v>#REF!</v>
      </c>
      <c r="EE108" s="41" t="e">
        <f t="shared" si="64"/>
        <v>#REF!</v>
      </c>
      <c r="EF108" s="41" t="e">
        <f t="shared" si="77"/>
        <v>#REF!</v>
      </c>
      <c r="EG108" s="41" t="e">
        <f t="shared" si="77"/>
        <v>#REF!</v>
      </c>
      <c r="EH108" s="41" t="e">
        <f t="shared" si="77"/>
        <v>#REF!</v>
      </c>
      <c r="EI108" s="41" t="e">
        <f t="shared" si="77"/>
        <v>#REF!</v>
      </c>
      <c r="EJ108" s="41" t="e">
        <f t="shared" si="77"/>
        <v>#REF!</v>
      </c>
      <c r="EK108" s="41" t="e">
        <f t="shared" si="77"/>
        <v>#REF!</v>
      </c>
      <c r="EL108" s="41" t="e">
        <f t="shared" si="77"/>
        <v>#REF!</v>
      </c>
      <c r="EM108" s="41" t="e">
        <f t="shared" si="77"/>
        <v>#REF!</v>
      </c>
      <c r="EN108" s="41" t="e">
        <f t="shared" si="77"/>
        <v>#REF!</v>
      </c>
      <c r="EO108" s="41" t="e">
        <f t="shared" si="77"/>
        <v>#REF!</v>
      </c>
      <c r="EP108" s="41" t="e">
        <f t="shared" si="77"/>
        <v>#REF!</v>
      </c>
      <c r="EQ108" s="41" t="e">
        <f t="shared" si="77"/>
        <v>#REF!</v>
      </c>
      <c r="ER108" s="41" t="e">
        <f t="shared" si="77"/>
        <v>#REF!</v>
      </c>
      <c r="ES108" s="41" t="e">
        <f t="shared" si="86"/>
        <v>#REF!</v>
      </c>
      <c r="ET108" s="41" t="e">
        <f t="shared" si="86"/>
        <v>#REF!</v>
      </c>
      <c r="EU108" s="41" t="e">
        <f t="shared" si="86"/>
        <v>#REF!</v>
      </c>
      <c r="EV108" s="41" t="e">
        <f t="shared" si="86"/>
        <v>#REF!</v>
      </c>
      <c r="EW108" s="41" t="e">
        <f t="shared" si="78"/>
        <v>#REF!</v>
      </c>
      <c r="EX108" s="41" t="e">
        <f t="shared" si="78"/>
        <v>#REF!</v>
      </c>
      <c r="EY108" s="41" t="e">
        <f t="shared" si="78"/>
        <v>#REF!</v>
      </c>
      <c r="EZ108" s="41" t="e">
        <f t="shared" si="78"/>
        <v>#REF!</v>
      </c>
      <c r="FA108" s="41" t="e">
        <f t="shared" si="78"/>
        <v>#REF!</v>
      </c>
      <c r="FB108" s="41" t="e">
        <f t="shared" si="65"/>
        <v>#REF!</v>
      </c>
      <c r="FC108" s="41" t="e">
        <f t="shared" si="65"/>
        <v>#REF!</v>
      </c>
      <c r="FD108" s="41" t="e">
        <f t="shared" si="65"/>
        <v>#REF!</v>
      </c>
      <c r="FE108" s="41" t="e">
        <f t="shared" si="65"/>
        <v>#REF!</v>
      </c>
      <c r="FF108" s="41" t="e">
        <f t="shared" si="65"/>
        <v>#REF!</v>
      </c>
      <c r="FG108" s="41" t="e">
        <f t="shared" si="65"/>
        <v>#REF!</v>
      </c>
      <c r="FH108" s="41" t="e">
        <f t="shared" si="65"/>
        <v>#REF!</v>
      </c>
      <c r="FI108" s="41" t="e">
        <f t="shared" si="65"/>
        <v>#REF!</v>
      </c>
      <c r="FJ108" s="41" t="e">
        <f t="shared" si="65"/>
        <v>#REF!</v>
      </c>
      <c r="FK108" s="41" t="e">
        <f t="shared" si="65"/>
        <v>#REF!</v>
      </c>
      <c r="FL108" s="41" t="e">
        <f t="shared" si="79"/>
        <v>#REF!</v>
      </c>
      <c r="FM108" s="41" t="e">
        <f t="shared" si="79"/>
        <v>#REF!</v>
      </c>
      <c r="FN108" s="41" t="e">
        <f t="shared" si="79"/>
        <v>#REF!</v>
      </c>
      <c r="FO108" s="41" t="e">
        <f t="shared" si="79"/>
        <v>#REF!</v>
      </c>
      <c r="FP108" s="41" t="e">
        <f t="shared" si="79"/>
        <v>#REF!</v>
      </c>
      <c r="FQ108" s="41" t="e">
        <f t="shared" si="79"/>
        <v>#REF!</v>
      </c>
      <c r="FR108" s="41" t="e">
        <f t="shared" si="79"/>
        <v>#REF!</v>
      </c>
      <c r="FS108" s="41" t="e">
        <f t="shared" si="79"/>
        <v>#REF!</v>
      </c>
      <c r="FT108" s="41" t="e">
        <f t="shared" si="79"/>
        <v>#REF!</v>
      </c>
      <c r="FU108" s="41" t="e">
        <f t="shared" si="79"/>
        <v>#REF!</v>
      </c>
      <c r="FV108" s="41" t="e">
        <f t="shared" si="79"/>
        <v>#REF!</v>
      </c>
      <c r="FW108" s="41" t="e">
        <f t="shared" si="79"/>
        <v>#REF!</v>
      </c>
      <c r="FX108" s="41" t="e">
        <f t="shared" si="79"/>
        <v>#REF!</v>
      </c>
      <c r="FY108" s="41" t="e">
        <f t="shared" si="87"/>
        <v>#REF!</v>
      </c>
      <c r="FZ108" s="41" t="e">
        <f t="shared" si="87"/>
        <v>#REF!</v>
      </c>
      <c r="GA108" s="41" t="e">
        <f t="shared" si="87"/>
        <v>#REF!</v>
      </c>
      <c r="GB108" s="41" t="e">
        <f t="shared" si="87"/>
        <v>#REF!</v>
      </c>
      <c r="GC108" s="41" t="e">
        <f t="shared" si="80"/>
        <v>#REF!</v>
      </c>
      <c r="GD108" s="41" t="e">
        <f t="shared" si="80"/>
        <v>#REF!</v>
      </c>
      <c r="GE108" s="41" t="e">
        <f t="shared" si="80"/>
        <v>#REF!</v>
      </c>
      <c r="GF108" s="41" t="e">
        <f t="shared" si="80"/>
        <v>#REF!</v>
      </c>
      <c r="GG108" s="41" t="e">
        <f t="shared" si="80"/>
        <v>#REF!</v>
      </c>
      <c r="GH108" s="41" t="e">
        <f t="shared" si="66"/>
        <v>#REF!</v>
      </c>
      <c r="GI108" s="41" t="e">
        <f t="shared" si="66"/>
        <v>#REF!</v>
      </c>
      <c r="GJ108" s="41" t="e">
        <f t="shared" si="66"/>
        <v>#REF!</v>
      </c>
      <c r="GK108" s="41" t="e">
        <f t="shared" si="66"/>
        <v>#REF!</v>
      </c>
      <c r="GL108" s="41" t="e">
        <f t="shared" si="66"/>
        <v>#REF!</v>
      </c>
      <c r="GM108" s="41" t="e">
        <f t="shared" si="89"/>
        <v>#REF!</v>
      </c>
      <c r="GN108" s="41" t="e">
        <f t="shared" si="89"/>
        <v>#REF!</v>
      </c>
      <c r="GO108" s="41" t="e">
        <f t="shared" si="89"/>
        <v>#REF!</v>
      </c>
      <c r="GP108" s="41" t="e">
        <f t="shared" si="89"/>
        <v>#REF!</v>
      </c>
      <c r="GQ108" s="41" t="e">
        <f t="shared" si="89"/>
        <v>#REF!</v>
      </c>
      <c r="GR108" s="41" t="e">
        <f t="shared" si="89"/>
        <v>#REF!</v>
      </c>
      <c r="GS108" s="41" t="e">
        <f t="shared" si="89"/>
        <v>#REF!</v>
      </c>
      <c r="GT108" s="41" t="e">
        <f t="shared" si="82"/>
        <v>#REF!</v>
      </c>
      <c r="GU108" s="41" t="e">
        <f t="shared" si="82"/>
        <v>#REF!</v>
      </c>
      <c r="GV108" s="41" t="e">
        <f t="shared" si="82"/>
        <v>#REF!</v>
      </c>
      <c r="GW108" s="41" t="e">
        <f t="shared" si="82"/>
        <v>#REF!</v>
      </c>
      <c r="GX108" s="41" t="e">
        <f t="shared" si="82"/>
        <v>#REF!</v>
      </c>
      <c r="GY108" s="41" t="e">
        <f t="shared" si="82"/>
        <v>#REF!</v>
      </c>
      <c r="GZ108" s="41" t="e">
        <f t="shared" si="82"/>
        <v>#REF!</v>
      </c>
      <c r="HA108" s="41" t="e">
        <f t="shared" si="82"/>
        <v>#REF!</v>
      </c>
      <c r="HB108" s="41" t="e">
        <f t="shared" si="82"/>
        <v>#REF!</v>
      </c>
      <c r="HC108" s="41" t="e">
        <f t="shared" si="82"/>
        <v>#REF!</v>
      </c>
      <c r="HD108" s="41" t="e">
        <f t="shared" si="82"/>
        <v>#REF!</v>
      </c>
      <c r="HE108" s="41" t="e">
        <f t="shared" si="82"/>
        <v>#REF!</v>
      </c>
      <c r="HF108" s="41" t="e">
        <f t="shared" si="82"/>
        <v>#REF!</v>
      </c>
      <c r="HG108" s="41" t="e">
        <f t="shared" si="82"/>
        <v>#REF!</v>
      </c>
      <c r="HH108" s="41" t="e">
        <f t="shared" si="91"/>
        <v>#REF!</v>
      </c>
      <c r="HI108" s="41" t="e">
        <f t="shared" si="91"/>
        <v>#REF!</v>
      </c>
      <c r="HJ108" s="41" t="e">
        <f t="shared" si="91"/>
        <v>#REF!</v>
      </c>
    </row>
    <row r="109" spans="1:218" ht="14.4" x14ac:dyDescent="0.3">
      <c r="A109" s="42">
        <v>106</v>
      </c>
      <c r="B109" s="43" t="e">
        <f>'CMM3 - AUX CALC'!$DC$67</f>
        <v>#REF!</v>
      </c>
      <c r="DD109" s="41" t="e">
        <f>$B109/(_xlfn.SINGLE(PrazoConcessao)*12-DD$3+1)</f>
        <v>#REF!</v>
      </c>
      <c r="DE109" s="41" t="e">
        <f t="shared" si="90"/>
        <v>#REF!</v>
      </c>
      <c r="DF109" s="41" t="e">
        <f t="shared" si="90"/>
        <v>#REF!</v>
      </c>
      <c r="DG109" s="41" t="e">
        <f t="shared" si="90"/>
        <v>#REF!</v>
      </c>
      <c r="DH109" s="41" t="e">
        <f t="shared" si="90"/>
        <v>#REF!</v>
      </c>
      <c r="DI109" s="41" t="e">
        <f t="shared" si="90"/>
        <v>#REF!</v>
      </c>
      <c r="DJ109" s="41" t="e">
        <f t="shared" si="90"/>
        <v>#REF!</v>
      </c>
      <c r="DK109" s="41" t="e">
        <f t="shared" si="90"/>
        <v>#REF!</v>
      </c>
      <c r="DL109" s="41" t="e">
        <f t="shared" si="88"/>
        <v>#REF!</v>
      </c>
      <c r="DM109" s="41" t="e">
        <f t="shared" si="85"/>
        <v>#REF!</v>
      </c>
      <c r="DN109" s="41" t="e">
        <f t="shared" si="85"/>
        <v>#REF!</v>
      </c>
      <c r="DO109" s="41" t="e">
        <f t="shared" si="85"/>
        <v>#REF!</v>
      </c>
      <c r="DP109" s="41" t="e">
        <f t="shared" si="85"/>
        <v>#REF!</v>
      </c>
      <c r="DQ109" s="41" t="e">
        <f t="shared" si="76"/>
        <v>#REF!</v>
      </c>
      <c r="DR109" s="41" t="e">
        <f t="shared" si="76"/>
        <v>#REF!</v>
      </c>
      <c r="DS109" s="41" t="e">
        <f t="shared" si="76"/>
        <v>#REF!</v>
      </c>
      <c r="DT109" s="41" t="e">
        <f t="shared" si="76"/>
        <v>#REF!</v>
      </c>
      <c r="DU109" s="41" t="e">
        <f t="shared" si="76"/>
        <v>#REF!</v>
      </c>
      <c r="DV109" s="41" t="e">
        <f t="shared" si="64"/>
        <v>#REF!</v>
      </c>
      <c r="DW109" s="41" t="e">
        <f t="shared" si="64"/>
        <v>#REF!</v>
      </c>
      <c r="DX109" s="41" t="e">
        <f t="shared" si="64"/>
        <v>#REF!</v>
      </c>
      <c r="DY109" s="41" t="e">
        <f t="shared" si="64"/>
        <v>#REF!</v>
      </c>
      <c r="DZ109" s="41" t="e">
        <f t="shared" si="64"/>
        <v>#REF!</v>
      </c>
      <c r="EA109" s="41" t="e">
        <f t="shared" si="64"/>
        <v>#REF!</v>
      </c>
      <c r="EB109" s="41" t="e">
        <f t="shared" si="64"/>
        <v>#REF!</v>
      </c>
      <c r="EC109" s="41" t="e">
        <f t="shared" si="64"/>
        <v>#REF!</v>
      </c>
      <c r="ED109" s="41" t="e">
        <f t="shared" si="64"/>
        <v>#REF!</v>
      </c>
      <c r="EE109" s="41" t="e">
        <f t="shared" si="64"/>
        <v>#REF!</v>
      </c>
      <c r="EF109" s="41" t="e">
        <f t="shared" si="77"/>
        <v>#REF!</v>
      </c>
      <c r="EG109" s="41" t="e">
        <f t="shared" si="77"/>
        <v>#REF!</v>
      </c>
      <c r="EH109" s="41" t="e">
        <f t="shared" si="77"/>
        <v>#REF!</v>
      </c>
      <c r="EI109" s="41" t="e">
        <f t="shared" si="77"/>
        <v>#REF!</v>
      </c>
      <c r="EJ109" s="41" t="e">
        <f t="shared" si="77"/>
        <v>#REF!</v>
      </c>
      <c r="EK109" s="41" t="e">
        <f t="shared" si="77"/>
        <v>#REF!</v>
      </c>
      <c r="EL109" s="41" t="e">
        <f t="shared" si="77"/>
        <v>#REF!</v>
      </c>
      <c r="EM109" s="41" t="e">
        <f t="shared" si="77"/>
        <v>#REF!</v>
      </c>
      <c r="EN109" s="41" t="e">
        <f t="shared" si="77"/>
        <v>#REF!</v>
      </c>
      <c r="EO109" s="41" t="e">
        <f t="shared" si="77"/>
        <v>#REF!</v>
      </c>
      <c r="EP109" s="41" t="e">
        <f t="shared" si="77"/>
        <v>#REF!</v>
      </c>
      <c r="EQ109" s="41" t="e">
        <f t="shared" si="77"/>
        <v>#REF!</v>
      </c>
      <c r="ER109" s="41" t="e">
        <f t="shared" si="77"/>
        <v>#REF!</v>
      </c>
      <c r="ES109" s="41" t="e">
        <f t="shared" si="86"/>
        <v>#REF!</v>
      </c>
      <c r="ET109" s="41" t="e">
        <f t="shared" si="86"/>
        <v>#REF!</v>
      </c>
      <c r="EU109" s="41" t="e">
        <f t="shared" si="86"/>
        <v>#REF!</v>
      </c>
      <c r="EV109" s="41" t="e">
        <f t="shared" si="86"/>
        <v>#REF!</v>
      </c>
      <c r="EW109" s="41" t="e">
        <f t="shared" si="78"/>
        <v>#REF!</v>
      </c>
      <c r="EX109" s="41" t="e">
        <f t="shared" si="78"/>
        <v>#REF!</v>
      </c>
      <c r="EY109" s="41" t="e">
        <f t="shared" si="78"/>
        <v>#REF!</v>
      </c>
      <c r="EZ109" s="41" t="e">
        <f t="shared" si="78"/>
        <v>#REF!</v>
      </c>
      <c r="FA109" s="41" t="e">
        <f t="shared" si="78"/>
        <v>#REF!</v>
      </c>
      <c r="FB109" s="41" t="e">
        <f t="shared" si="65"/>
        <v>#REF!</v>
      </c>
      <c r="FC109" s="41" t="e">
        <f t="shared" si="65"/>
        <v>#REF!</v>
      </c>
      <c r="FD109" s="41" t="e">
        <f t="shared" si="65"/>
        <v>#REF!</v>
      </c>
      <c r="FE109" s="41" t="e">
        <f t="shared" si="65"/>
        <v>#REF!</v>
      </c>
      <c r="FF109" s="41" t="e">
        <f t="shared" si="65"/>
        <v>#REF!</v>
      </c>
      <c r="FG109" s="41" t="e">
        <f t="shared" si="65"/>
        <v>#REF!</v>
      </c>
      <c r="FH109" s="41" t="e">
        <f t="shared" si="65"/>
        <v>#REF!</v>
      </c>
      <c r="FI109" s="41" t="e">
        <f t="shared" si="65"/>
        <v>#REF!</v>
      </c>
      <c r="FJ109" s="41" t="e">
        <f t="shared" si="65"/>
        <v>#REF!</v>
      </c>
      <c r="FK109" s="41" t="e">
        <f t="shared" si="65"/>
        <v>#REF!</v>
      </c>
      <c r="FL109" s="41" t="e">
        <f t="shared" si="79"/>
        <v>#REF!</v>
      </c>
      <c r="FM109" s="41" t="e">
        <f t="shared" si="79"/>
        <v>#REF!</v>
      </c>
      <c r="FN109" s="41" t="e">
        <f t="shared" si="79"/>
        <v>#REF!</v>
      </c>
      <c r="FO109" s="41" t="e">
        <f t="shared" si="79"/>
        <v>#REF!</v>
      </c>
      <c r="FP109" s="41" t="e">
        <f t="shared" si="79"/>
        <v>#REF!</v>
      </c>
      <c r="FQ109" s="41" t="e">
        <f t="shared" si="79"/>
        <v>#REF!</v>
      </c>
      <c r="FR109" s="41" t="e">
        <f t="shared" si="79"/>
        <v>#REF!</v>
      </c>
      <c r="FS109" s="41" t="e">
        <f t="shared" si="79"/>
        <v>#REF!</v>
      </c>
      <c r="FT109" s="41" t="e">
        <f t="shared" si="79"/>
        <v>#REF!</v>
      </c>
      <c r="FU109" s="41" t="e">
        <f t="shared" si="79"/>
        <v>#REF!</v>
      </c>
      <c r="FV109" s="41" t="e">
        <f t="shared" si="79"/>
        <v>#REF!</v>
      </c>
      <c r="FW109" s="41" t="e">
        <f t="shared" si="79"/>
        <v>#REF!</v>
      </c>
      <c r="FX109" s="41" t="e">
        <f t="shared" si="79"/>
        <v>#REF!</v>
      </c>
      <c r="FY109" s="41" t="e">
        <f t="shared" si="87"/>
        <v>#REF!</v>
      </c>
      <c r="FZ109" s="41" t="e">
        <f t="shared" si="87"/>
        <v>#REF!</v>
      </c>
      <c r="GA109" s="41" t="e">
        <f t="shared" si="87"/>
        <v>#REF!</v>
      </c>
      <c r="GB109" s="41" t="e">
        <f t="shared" si="87"/>
        <v>#REF!</v>
      </c>
      <c r="GC109" s="41" t="e">
        <f t="shared" si="80"/>
        <v>#REF!</v>
      </c>
      <c r="GD109" s="41" t="e">
        <f t="shared" si="80"/>
        <v>#REF!</v>
      </c>
      <c r="GE109" s="41" t="e">
        <f t="shared" si="80"/>
        <v>#REF!</v>
      </c>
      <c r="GF109" s="41" t="e">
        <f t="shared" si="80"/>
        <v>#REF!</v>
      </c>
      <c r="GG109" s="41" t="e">
        <f t="shared" si="80"/>
        <v>#REF!</v>
      </c>
      <c r="GH109" s="41" t="e">
        <f t="shared" si="66"/>
        <v>#REF!</v>
      </c>
      <c r="GI109" s="41" t="e">
        <f t="shared" si="66"/>
        <v>#REF!</v>
      </c>
      <c r="GJ109" s="41" t="e">
        <f t="shared" si="66"/>
        <v>#REF!</v>
      </c>
      <c r="GK109" s="41" t="e">
        <f t="shared" si="66"/>
        <v>#REF!</v>
      </c>
      <c r="GL109" s="41" t="e">
        <f t="shared" si="66"/>
        <v>#REF!</v>
      </c>
      <c r="GM109" s="41" t="e">
        <f t="shared" si="89"/>
        <v>#REF!</v>
      </c>
      <c r="GN109" s="41" t="e">
        <f t="shared" si="89"/>
        <v>#REF!</v>
      </c>
      <c r="GO109" s="41" t="e">
        <f t="shared" si="89"/>
        <v>#REF!</v>
      </c>
      <c r="GP109" s="41" t="e">
        <f t="shared" si="89"/>
        <v>#REF!</v>
      </c>
      <c r="GQ109" s="41" t="e">
        <f t="shared" si="89"/>
        <v>#REF!</v>
      </c>
      <c r="GR109" s="41" t="e">
        <f t="shared" si="89"/>
        <v>#REF!</v>
      </c>
      <c r="GS109" s="41" t="e">
        <f t="shared" si="89"/>
        <v>#REF!</v>
      </c>
      <c r="GT109" s="41" t="e">
        <f t="shared" si="82"/>
        <v>#REF!</v>
      </c>
      <c r="GU109" s="41" t="e">
        <f t="shared" si="82"/>
        <v>#REF!</v>
      </c>
      <c r="GV109" s="41" t="e">
        <f t="shared" si="82"/>
        <v>#REF!</v>
      </c>
      <c r="GW109" s="41" t="e">
        <f t="shared" si="82"/>
        <v>#REF!</v>
      </c>
      <c r="GX109" s="41" t="e">
        <f t="shared" si="82"/>
        <v>#REF!</v>
      </c>
      <c r="GY109" s="41" t="e">
        <f t="shared" si="82"/>
        <v>#REF!</v>
      </c>
      <c r="GZ109" s="41" t="e">
        <f t="shared" si="82"/>
        <v>#REF!</v>
      </c>
      <c r="HA109" s="41" t="e">
        <f t="shared" si="82"/>
        <v>#REF!</v>
      </c>
      <c r="HB109" s="41" t="e">
        <f t="shared" si="82"/>
        <v>#REF!</v>
      </c>
      <c r="HC109" s="41" t="e">
        <f t="shared" si="82"/>
        <v>#REF!</v>
      </c>
      <c r="HD109" s="41" t="e">
        <f t="shared" si="82"/>
        <v>#REF!</v>
      </c>
      <c r="HE109" s="41" t="e">
        <f t="shared" si="82"/>
        <v>#REF!</v>
      </c>
      <c r="HF109" s="41" t="e">
        <f t="shared" si="82"/>
        <v>#REF!</v>
      </c>
      <c r="HG109" s="41" t="e">
        <f t="shared" si="82"/>
        <v>#REF!</v>
      </c>
      <c r="HH109" s="41" t="e">
        <f t="shared" si="91"/>
        <v>#REF!</v>
      </c>
      <c r="HI109" s="41" t="e">
        <f t="shared" si="91"/>
        <v>#REF!</v>
      </c>
      <c r="HJ109" s="41" t="e">
        <f t="shared" si="91"/>
        <v>#REF!</v>
      </c>
    </row>
    <row r="110" spans="1:218" ht="14.4" x14ac:dyDescent="0.3">
      <c r="A110" s="42">
        <v>107</v>
      </c>
      <c r="B110" s="43" t="e">
        <f>'CMM3 - AUX CALC'!$DD$67</f>
        <v>#REF!</v>
      </c>
      <c r="DE110" s="41" t="e">
        <f>$B110/(_xlfn.SINGLE(PrazoConcessao)*12-DE$3+1)</f>
        <v>#REF!</v>
      </c>
      <c r="DF110" s="41" t="e">
        <f t="shared" si="90"/>
        <v>#REF!</v>
      </c>
      <c r="DG110" s="41" t="e">
        <f t="shared" si="90"/>
        <v>#REF!</v>
      </c>
      <c r="DH110" s="41" t="e">
        <f t="shared" si="90"/>
        <v>#REF!</v>
      </c>
      <c r="DI110" s="41" t="e">
        <f t="shared" si="90"/>
        <v>#REF!</v>
      </c>
      <c r="DJ110" s="41" t="e">
        <f t="shared" si="90"/>
        <v>#REF!</v>
      </c>
      <c r="DK110" s="41" t="e">
        <f t="shared" si="90"/>
        <v>#REF!</v>
      </c>
      <c r="DL110" s="41" t="e">
        <f t="shared" si="88"/>
        <v>#REF!</v>
      </c>
      <c r="DM110" s="41" t="e">
        <f t="shared" si="85"/>
        <v>#REF!</v>
      </c>
      <c r="DN110" s="41" t="e">
        <f t="shared" si="85"/>
        <v>#REF!</v>
      </c>
      <c r="DO110" s="41" t="e">
        <f t="shared" si="85"/>
        <v>#REF!</v>
      </c>
      <c r="DP110" s="41" t="e">
        <f t="shared" si="85"/>
        <v>#REF!</v>
      </c>
      <c r="DQ110" s="41" t="e">
        <f t="shared" si="76"/>
        <v>#REF!</v>
      </c>
      <c r="DR110" s="41" t="e">
        <f t="shared" si="76"/>
        <v>#REF!</v>
      </c>
      <c r="DS110" s="41" t="e">
        <f t="shared" si="76"/>
        <v>#REF!</v>
      </c>
      <c r="DT110" s="41" t="e">
        <f t="shared" si="76"/>
        <v>#REF!</v>
      </c>
      <c r="DU110" s="41" t="e">
        <f t="shared" si="76"/>
        <v>#REF!</v>
      </c>
      <c r="DV110" s="41" t="e">
        <f t="shared" si="64"/>
        <v>#REF!</v>
      </c>
      <c r="DW110" s="41" t="e">
        <f t="shared" si="64"/>
        <v>#REF!</v>
      </c>
      <c r="DX110" s="41" t="e">
        <f t="shared" si="64"/>
        <v>#REF!</v>
      </c>
      <c r="DY110" s="41" t="e">
        <f t="shared" si="64"/>
        <v>#REF!</v>
      </c>
      <c r="DZ110" s="41" t="e">
        <f t="shared" ref="DZ110:EI139" si="92">DY110</f>
        <v>#REF!</v>
      </c>
      <c r="EA110" s="41" t="e">
        <f t="shared" si="92"/>
        <v>#REF!</v>
      </c>
      <c r="EB110" s="41" t="e">
        <f t="shared" si="92"/>
        <v>#REF!</v>
      </c>
      <c r="EC110" s="41" t="e">
        <f t="shared" si="92"/>
        <v>#REF!</v>
      </c>
      <c r="ED110" s="41" t="e">
        <f t="shared" si="92"/>
        <v>#REF!</v>
      </c>
      <c r="EE110" s="41" t="e">
        <f t="shared" si="92"/>
        <v>#REF!</v>
      </c>
      <c r="EF110" s="41" t="e">
        <f t="shared" si="77"/>
        <v>#REF!</v>
      </c>
      <c r="EG110" s="41" t="e">
        <f t="shared" si="77"/>
        <v>#REF!</v>
      </c>
      <c r="EH110" s="41" t="e">
        <f t="shared" si="77"/>
        <v>#REF!</v>
      </c>
      <c r="EI110" s="41" t="e">
        <f t="shared" si="77"/>
        <v>#REF!</v>
      </c>
      <c r="EJ110" s="41" t="e">
        <f t="shared" si="77"/>
        <v>#REF!</v>
      </c>
      <c r="EK110" s="41" t="e">
        <f t="shared" si="77"/>
        <v>#REF!</v>
      </c>
      <c r="EL110" s="41" t="e">
        <f t="shared" si="77"/>
        <v>#REF!</v>
      </c>
      <c r="EM110" s="41" t="e">
        <f t="shared" si="77"/>
        <v>#REF!</v>
      </c>
      <c r="EN110" s="41" t="e">
        <f t="shared" si="77"/>
        <v>#REF!</v>
      </c>
      <c r="EO110" s="41" t="e">
        <f t="shared" si="77"/>
        <v>#REF!</v>
      </c>
      <c r="EP110" s="41" t="e">
        <f t="shared" si="77"/>
        <v>#REF!</v>
      </c>
      <c r="EQ110" s="41" t="e">
        <f t="shared" si="77"/>
        <v>#REF!</v>
      </c>
      <c r="ER110" s="41" t="e">
        <f t="shared" si="77"/>
        <v>#REF!</v>
      </c>
      <c r="ES110" s="41" t="e">
        <f t="shared" si="86"/>
        <v>#REF!</v>
      </c>
      <c r="ET110" s="41" t="e">
        <f t="shared" si="86"/>
        <v>#REF!</v>
      </c>
      <c r="EU110" s="41" t="e">
        <f t="shared" si="86"/>
        <v>#REF!</v>
      </c>
      <c r="EV110" s="41" t="e">
        <f t="shared" si="86"/>
        <v>#REF!</v>
      </c>
      <c r="EW110" s="41" t="e">
        <f t="shared" si="78"/>
        <v>#REF!</v>
      </c>
      <c r="EX110" s="41" t="e">
        <f t="shared" si="78"/>
        <v>#REF!</v>
      </c>
      <c r="EY110" s="41" t="e">
        <f t="shared" si="78"/>
        <v>#REF!</v>
      </c>
      <c r="EZ110" s="41" t="e">
        <f t="shared" si="78"/>
        <v>#REF!</v>
      </c>
      <c r="FA110" s="41" t="e">
        <f t="shared" si="78"/>
        <v>#REF!</v>
      </c>
      <c r="FB110" s="41" t="e">
        <f t="shared" si="65"/>
        <v>#REF!</v>
      </c>
      <c r="FC110" s="41" t="e">
        <f t="shared" si="65"/>
        <v>#REF!</v>
      </c>
      <c r="FD110" s="41" t="e">
        <f t="shared" si="65"/>
        <v>#REF!</v>
      </c>
      <c r="FE110" s="41" t="e">
        <f t="shared" si="65"/>
        <v>#REF!</v>
      </c>
      <c r="FF110" s="41" t="e">
        <f t="shared" ref="FF110:FO137" si="93">FE110</f>
        <v>#REF!</v>
      </c>
      <c r="FG110" s="41" t="e">
        <f t="shared" si="93"/>
        <v>#REF!</v>
      </c>
      <c r="FH110" s="41" t="e">
        <f t="shared" si="93"/>
        <v>#REF!</v>
      </c>
      <c r="FI110" s="41" t="e">
        <f t="shared" si="93"/>
        <v>#REF!</v>
      </c>
      <c r="FJ110" s="41" t="e">
        <f t="shared" si="93"/>
        <v>#REF!</v>
      </c>
      <c r="FK110" s="41" t="e">
        <f t="shared" si="93"/>
        <v>#REF!</v>
      </c>
      <c r="FL110" s="41" t="e">
        <f t="shared" si="79"/>
        <v>#REF!</v>
      </c>
      <c r="FM110" s="41" t="e">
        <f t="shared" si="79"/>
        <v>#REF!</v>
      </c>
      <c r="FN110" s="41" t="e">
        <f t="shared" si="79"/>
        <v>#REF!</v>
      </c>
      <c r="FO110" s="41" t="e">
        <f t="shared" si="79"/>
        <v>#REF!</v>
      </c>
      <c r="FP110" s="41" t="e">
        <f t="shared" si="79"/>
        <v>#REF!</v>
      </c>
      <c r="FQ110" s="41" t="e">
        <f t="shared" si="79"/>
        <v>#REF!</v>
      </c>
      <c r="FR110" s="41" t="e">
        <f t="shared" si="79"/>
        <v>#REF!</v>
      </c>
      <c r="FS110" s="41" t="e">
        <f t="shared" si="79"/>
        <v>#REF!</v>
      </c>
      <c r="FT110" s="41" t="e">
        <f t="shared" si="79"/>
        <v>#REF!</v>
      </c>
      <c r="FU110" s="41" t="e">
        <f t="shared" si="79"/>
        <v>#REF!</v>
      </c>
      <c r="FV110" s="41" t="e">
        <f t="shared" si="79"/>
        <v>#REF!</v>
      </c>
      <c r="FW110" s="41" t="e">
        <f t="shared" si="79"/>
        <v>#REF!</v>
      </c>
      <c r="FX110" s="41" t="e">
        <f t="shared" si="79"/>
        <v>#REF!</v>
      </c>
      <c r="FY110" s="41" t="e">
        <f t="shared" si="87"/>
        <v>#REF!</v>
      </c>
      <c r="FZ110" s="41" t="e">
        <f t="shared" si="87"/>
        <v>#REF!</v>
      </c>
      <c r="GA110" s="41" t="e">
        <f t="shared" si="87"/>
        <v>#REF!</v>
      </c>
      <c r="GB110" s="41" t="e">
        <f t="shared" si="87"/>
        <v>#REF!</v>
      </c>
      <c r="GC110" s="41" t="e">
        <f t="shared" si="80"/>
        <v>#REF!</v>
      </c>
      <c r="GD110" s="41" t="e">
        <f t="shared" si="80"/>
        <v>#REF!</v>
      </c>
      <c r="GE110" s="41" t="e">
        <f t="shared" si="80"/>
        <v>#REF!</v>
      </c>
      <c r="GF110" s="41" t="e">
        <f t="shared" si="80"/>
        <v>#REF!</v>
      </c>
      <c r="GG110" s="41" t="e">
        <f t="shared" si="80"/>
        <v>#REF!</v>
      </c>
      <c r="GH110" s="41" t="e">
        <f t="shared" si="66"/>
        <v>#REF!</v>
      </c>
      <c r="GI110" s="41" t="e">
        <f t="shared" si="66"/>
        <v>#REF!</v>
      </c>
      <c r="GJ110" s="41" t="e">
        <f t="shared" si="66"/>
        <v>#REF!</v>
      </c>
      <c r="GK110" s="41" t="e">
        <f t="shared" si="66"/>
        <v>#REF!</v>
      </c>
      <c r="GL110" s="41" t="e">
        <f t="shared" si="66"/>
        <v>#REF!</v>
      </c>
      <c r="GM110" s="41" t="e">
        <f t="shared" si="89"/>
        <v>#REF!</v>
      </c>
      <c r="GN110" s="41" t="e">
        <f t="shared" si="89"/>
        <v>#REF!</v>
      </c>
      <c r="GO110" s="41" t="e">
        <f t="shared" si="89"/>
        <v>#REF!</v>
      </c>
      <c r="GP110" s="41" t="e">
        <f t="shared" si="89"/>
        <v>#REF!</v>
      </c>
      <c r="GQ110" s="41" t="e">
        <f t="shared" si="89"/>
        <v>#REF!</v>
      </c>
      <c r="GR110" s="41" t="e">
        <f t="shared" si="89"/>
        <v>#REF!</v>
      </c>
      <c r="GS110" s="41" t="e">
        <f t="shared" si="89"/>
        <v>#REF!</v>
      </c>
      <c r="GT110" s="41" t="e">
        <f t="shared" si="82"/>
        <v>#REF!</v>
      </c>
      <c r="GU110" s="41" t="e">
        <f t="shared" si="82"/>
        <v>#REF!</v>
      </c>
      <c r="GV110" s="41" t="e">
        <f t="shared" si="82"/>
        <v>#REF!</v>
      </c>
      <c r="GW110" s="41" t="e">
        <f t="shared" si="82"/>
        <v>#REF!</v>
      </c>
      <c r="GX110" s="41" t="e">
        <f t="shared" si="82"/>
        <v>#REF!</v>
      </c>
      <c r="GY110" s="41" t="e">
        <f t="shared" si="82"/>
        <v>#REF!</v>
      </c>
      <c r="GZ110" s="41" t="e">
        <f t="shared" si="82"/>
        <v>#REF!</v>
      </c>
      <c r="HA110" s="41" t="e">
        <f t="shared" si="82"/>
        <v>#REF!</v>
      </c>
      <c r="HB110" s="41" t="e">
        <f t="shared" si="82"/>
        <v>#REF!</v>
      </c>
      <c r="HC110" s="41" t="e">
        <f t="shared" si="82"/>
        <v>#REF!</v>
      </c>
      <c r="HD110" s="41" t="e">
        <f t="shared" si="82"/>
        <v>#REF!</v>
      </c>
      <c r="HE110" s="41" t="e">
        <f t="shared" si="82"/>
        <v>#REF!</v>
      </c>
      <c r="HF110" s="41" t="e">
        <f t="shared" si="82"/>
        <v>#REF!</v>
      </c>
      <c r="HG110" s="41" t="e">
        <f t="shared" si="82"/>
        <v>#REF!</v>
      </c>
      <c r="HH110" s="41" t="e">
        <f t="shared" si="91"/>
        <v>#REF!</v>
      </c>
      <c r="HI110" s="41" t="e">
        <f t="shared" si="91"/>
        <v>#REF!</v>
      </c>
      <c r="HJ110" s="41" t="e">
        <f t="shared" si="91"/>
        <v>#REF!</v>
      </c>
    </row>
    <row r="111" spans="1:218" ht="14.4" x14ac:dyDescent="0.3">
      <c r="A111" s="42">
        <v>108</v>
      </c>
      <c r="B111" s="43" t="e">
        <f>'CMM3 - AUX CALC'!$DE$67</f>
        <v>#REF!</v>
      </c>
      <c r="DF111" s="41" t="e">
        <f>$B111/(_xlfn.SINGLE(PrazoConcessao)*12-DF$3+1)</f>
        <v>#REF!</v>
      </c>
      <c r="DG111" s="41" t="e">
        <f t="shared" si="90"/>
        <v>#REF!</v>
      </c>
      <c r="DH111" s="41" t="e">
        <f t="shared" si="90"/>
        <v>#REF!</v>
      </c>
      <c r="DI111" s="41" t="e">
        <f t="shared" si="90"/>
        <v>#REF!</v>
      </c>
      <c r="DJ111" s="41" t="e">
        <f t="shared" si="90"/>
        <v>#REF!</v>
      </c>
      <c r="DK111" s="41" t="e">
        <f t="shared" si="90"/>
        <v>#REF!</v>
      </c>
      <c r="DL111" s="41" t="e">
        <f t="shared" si="88"/>
        <v>#REF!</v>
      </c>
      <c r="DM111" s="41" t="e">
        <f t="shared" si="85"/>
        <v>#REF!</v>
      </c>
      <c r="DN111" s="41" t="e">
        <f t="shared" si="85"/>
        <v>#REF!</v>
      </c>
      <c r="DO111" s="41" t="e">
        <f t="shared" si="85"/>
        <v>#REF!</v>
      </c>
      <c r="DP111" s="41" t="e">
        <f t="shared" si="85"/>
        <v>#REF!</v>
      </c>
      <c r="DQ111" s="41" t="e">
        <f t="shared" si="76"/>
        <v>#REF!</v>
      </c>
      <c r="DR111" s="41" t="e">
        <f t="shared" si="76"/>
        <v>#REF!</v>
      </c>
      <c r="DS111" s="41" t="e">
        <f t="shared" si="76"/>
        <v>#REF!</v>
      </c>
      <c r="DT111" s="41" t="e">
        <f t="shared" si="76"/>
        <v>#REF!</v>
      </c>
      <c r="DU111" s="41" t="e">
        <f t="shared" si="76"/>
        <v>#REF!</v>
      </c>
      <c r="DV111" s="41" t="e">
        <f t="shared" si="76"/>
        <v>#REF!</v>
      </c>
      <c r="DW111" s="41" t="e">
        <f t="shared" si="76"/>
        <v>#REF!</v>
      </c>
      <c r="DX111" s="41" t="e">
        <f t="shared" si="76"/>
        <v>#REF!</v>
      </c>
      <c r="DY111" s="41" t="e">
        <f t="shared" si="76"/>
        <v>#REF!</v>
      </c>
      <c r="DZ111" s="41" t="e">
        <f t="shared" si="92"/>
        <v>#REF!</v>
      </c>
      <c r="EA111" s="41" t="e">
        <f t="shared" si="92"/>
        <v>#REF!</v>
      </c>
      <c r="EB111" s="41" t="e">
        <f t="shared" si="92"/>
        <v>#REF!</v>
      </c>
      <c r="EC111" s="41" t="e">
        <f t="shared" si="92"/>
        <v>#REF!</v>
      </c>
      <c r="ED111" s="41" t="e">
        <f t="shared" si="92"/>
        <v>#REF!</v>
      </c>
      <c r="EE111" s="41" t="e">
        <f t="shared" si="92"/>
        <v>#REF!</v>
      </c>
      <c r="EF111" s="41" t="e">
        <f t="shared" si="77"/>
        <v>#REF!</v>
      </c>
      <c r="EG111" s="41" t="e">
        <f t="shared" si="77"/>
        <v>#REF!</v>
      </c>
      <c r="EH111" s="41" t="e">
        <f t="shared" si="77"/>
        <v>#REF!</v>
      </c>
      <c r="EI111" s="41" t="e">
        <f t="shared" si="77"/>
        <v>#REF!</v>
      </c>
      <c r="EJ111" s="41" t="e">
        <f t="shared" si="77"/>
        <v>#REF!</v>
      </c>
      <c r="EK111" s="41" t="e">
        <f t="shared" si="77"/>
        <v>#REF!</v>
      </c>
      <c r="EL111" s="41" t="e">
        <f t="shared" si="77"/>
        <v>#REF!</v>
      </c>
      <c r="EM111" s="41" t="e">
        <f t="shared" si="77"/>
        <v>#REF!</v>
      </c>
      <c r="EN111" s="41" t="e">
        <f t="shared" si="77"/>
        <v>#REF!</v>
      </c>
      <c r="EO111" s="41" t="e">
        <f t="shared" si="77"/>
        <v>#REF!</v>
      </c>
      <c r="EP111" s="41" t="e">
        <f t="shared" si="77"/>
        <v>#REF!</v>
      </c>
      <c r="EQ111" s="41" t="e">
        <f t="shared" si="77"/>
        <v>#REF!</v>
      </c>
      <c r="ER111" s="41" t="e">
        <f t="shared" si="77"/>
        <v>#REF!</v>
      </c>
      <c r="ES111" s="41" t="e">
        <f t="shared" si="86"/>
        <v>#REF!</v>
      </c>
      <c r="ET111" s="41" t="e">
        <f t="shared" si="86"/>
        <v>#REF!</v>
      </c>
      <c r="EU111" s="41" t="e">
        <f t="shared" si="86"/>
        <v>#REF!</v>
      </c>
      <c r="EV111" s="41" t="e">
        <f t="shared" si="86"/>
        <v>#REF!</v>
      </c>
      <c r="EW111" s="41" t="e">
        <f t="shared" si="78"/>
        <v>#REF!</v>
      </c>
      <c r="EX111" s="41" t="e">
        <f t="shared" si="78"/>
        <v>#REF!</v>
      </c>
      <c r="EY111" s="41" t="e">
        <f t="shared" si="78"/>
        <v>#REF!</v>
      </c>
      <c r="EZ111" s="41" t="e">
        <f t="shared" si="78"/>
        <v>#REF!</v>
      </c>
      <c r="FA111" s="41" t="e">
        <f t="shared" si="78"/>
        <v>#REF!</v>
      </c>
      <c r="FB111" s="41" t="e">
        <f t="shared" si="78"/>
        <v>#REF!</v>
      </c>
      <c r="FC111" s="41" t="e">
        <f t="shared" si="78"/>
        <v>#REF!</v>
      </c>
      <c r="FD111" s="41" t="e">
        <f t="shared" si="78"/>
        <v>#REF!</v>
      </c>
      <c r="FE111" s="41" t="e">
        <f t="shared" si="78"/>
        <v>#REF!</v>
      </c>
      <c r="FF111" s="41" t="e">
        <f t="shared" si="93"/>
        <v>#REF!</v>
      </c>
      <c r="FG111" s="41" t="e">
        <f t="shared" si="93"/>
        <v>#REF!</v>
      </c>
      <c r="FH111" s="41" t="e">
        <f t="shared" si="93"/>
        <v>#REF!</v>
      </c>
      <c r="FI111" s="41" t="e">
        <f t="shared" si="93"/>
        <v>#REF!</v>
      </c>
      <c r="FJ111" s="41" t="e">
        <f t="shared" si="93"/>
        <v>#REF!</v>
      </c>
      <c r="FK111" s="41" t="e">
        <f t="shared" si="93"/>
        <v>#REF!</v>
      </c>
      <c r="FL111" s="41" t="e">
        <f t="shared" si="79"/>
        <v>#REF!</v>
      </c>
      <c r="FM111" s="41" t="e">
        <f t="shared" si="79"/>
        <v>#REF!</v>
      </c>
      <c r="FN111" s="41" t="e">
        <f t="shared" si="79"/>
        <v>#REF!</v>
      </c>
      <c r="FO111" s="41" t="e">
        <f t="shared" si="79"/>
        <v>#REF!</v>
      </c>
      <c r="FP111" s="41" t="e">
        <f t="shared" si="79"/>
        <v>#REF!</v>
      </c>
      <c r="FQ111" s="41" t="e">
        <f t="shared" si="79"/>
        <v>#REF!</v>
      </c>
      <c r="FR111" s="41" t="e">
        <f t="shared" si="79"/>
        <v>#REF!</v>
      </c>
      <c r="FS111" s="41" t="e">
        <f t="shared" si="79"/>
        <v>#REF!</v>
      </c>
      <c r="FT111" s="41" t="e">
        <f t="shared" si="79"/>
        <v>#REF!</v>
      </c>
      <c r="FU111" s="41" t="e">
        <f t="shared" si="79"/>
        <v>#REF!</v>
      </c>
      <c r="FV111" s="41" t="e">
        <f t="shared" si="79"/>
        <v>#REF!</v>
      </c>
      <c r="FW111" s="41" t="e">
        <f t="shared" si="79"/>
        <v>#REF!</v>
      </c>
      <c r="FX111" s="41" t="e">
        <f t="shared" si="79"/>
        <v>#REF!</v>
      </c>
      <c r="FY111" s="41" t="e">
        <f t="shared" si="87"/>
        <v>#REF!</v>
      </c>
      <c r="FZ111" s="41" t="e">
        <f t="shared" si="87"/>
        <v>#REF!</v>
      </c>
      <c r="GA111" s="41" t="e">
        <f t="shared" si="87"/>
        <v>#REF!</v>
      </c>
      <c r="GB111" s="41" t="e">
        <f t="shared" si="87"/>
        <v>#REF!</v>
      </c>
      <c r="GC111" s="41" t="e">
        <f t="shared" si="80"/>
        <v>#REF!</v>
      </c>
      <c r="GD111" s="41" t="e">
        <f t="shared" si="80"/>
        <v>#REF!</v>
      </c>
      <c r="GE111" s="41" t="e">
        <f t="shared" si="80"/>
        <v>#REF!</v>
      </c>
      <c r="GF111" s="41" t="e">
        <f t="shared" si="80"/>
        <v>#REF!</v>
      </c>
      <c r="GG111" s="41" t="e">
        <f t="shared" si="80"/>
        <v>#REF!</v>
      </c>
      <c r="GH111" s="41" t="e">
        <f t="shared" si="66"/>
        <v>#REF!</v>
      </c>
      <c r="GI111" s="41" t="e">
        <f t="shared" si="66"/>
        <v>#REF!</v>
      </c>
      <c r="GJ111" s="41" t="e">
        <f t="shared" si="66"/>
        <v>#REF!</v>
      </c>
      <c r="GK111" s="41" t="e">
        <f t="shared" si="66"/>
        <v>#REF!</v>
      </c>
      <c r="GL111" s="41" t="e">
        <f t="shared" si="66"/>
        <v>#REF!</v>
      </c>
      <c r="GM111" s="41" t="e">
        <f t="shared" si="89"/>
        <v>#REF!</v>
      </c>
      <c r="GN111" s="41" t="e">
        <f t="shared" si="89"/>
        <v>#REF!</v>
      </c>
      <c r="GO111" s="41" t="e">
        <f t="shared" si="89"/>
        <v>#REF!</v>
      </c>
      <c r="GP111" s="41" t="e">
        <f t="shared" si="89"/>
        <v>#REF!</v>
      </c>
      <c r="GQ111" s="41" t="e">
        <f t="shared" si="89"/>
        <v>#REF!</v>
      </c>
      <c r="GR111" s="41" t="e">
        <f t="shared" si="89"/>
        <v>#REF!</v>
      </c>
      <c r="GS111" s="41" t="e">
        <f t="shared" si="89"/>
        <v>#REF!</v>
      </c>
      <c r="GT111" s="41" t="e">
        <f t="shared" si="82"/>
        <v>#REF!</v>
      </c>
      <c r="GU111" s="41" t="e">
        <f t="shared" si="82"/>
        <v>#REF!</v>
      </c>
      <c r="GV111" s="41" t="e">
        <f t="shared" si="82"/>
        <v>#REF!</v>
      </c>
      <c r="GW111" s="41" t="e">
        <f t="shared" si="82"/>
        <v>#REF!</v>
      </c>
      <c r="GX111" s="41" t="e">
        <f t="shared" si="82"/>
        <v>#REF!</v>
      </c>
      <c r="GY111" s="41" t="e">
        <f t="shared" si="82"/>
        <v>#REF!</v>
      </c>
      <c r="GZ111" s="41" t="e">
        <f t="shared" si="82"/>
        <v>#REF!</v>
      </c>
      <c r="HA111" s="41" t="e">
        <f t="shared" si="82"/>
        <v>#REF!</v>
      </c>
      <c r="HB111" s="41" t="e">
        <f t="shared" si="82"/>
        <v>#REF!</v>
      </c>
      <c r="HC111" s="41" t="e">
        <f t="shared" si="82"/>
        <v>#REF!</v>
      </c>
      <c r="HD111" s="41" t="e">
        <f t="shared" si="82"/>
        <v>#REF!</v>
      </c>
      <c r="HE111" s="41" t="e">
        <f t="shared" si="82"/>
        <v>#REF!</v>
      </c>
      <c r="HF111" s="41" t="e">
        <f t="shared" si="82"/>
        <v>#REF!</v>
      </c>
      <c r="HG111" s="41" t="e">
        <f t="shared" si="82"/>
        <v>#REF!</v>
      </c>
      <c r="HH111" s="41" t="e">
        <f t="shared" si="91"/>
        <v>#REF!</v>
      </c>
      <c r="HI111" s="41" t="e">
        <f t="shared" si="91"/>
        <v>#REF!</v>
      </c>
      <c r="HJ111" s="41" t="e">
        <f t="shared" si="91"/>
        <v>#REF!</v>
      </c>
    </row>
    <row r="112" spans="1:218" ht="14.4" x14ac:dyDescent="0.3">
      <c r="A112" s="42">
        <v>109</v>
      </c>
      <c r="B112" s="43" t="e">
        <f>'CMM3 - AUX CALC'!$DF$67</f>
        <v>#REF!</v>
      </c>
      <c r="DG112" s="41" t="e">
        <f>$B112/(_xlfn.SINGLE(PrazoConcessao)*12-DG$3+1)</f>
        <v>#REF!</v>
      </c>
      <c r="DH112" s="41" t="e">
        <f t="shared" si="90"/>
        <v>#REF!</v>
      </c>
      <c r="DI112" s="41" t="e">
        <f t="shared" si="90"/>
        <v>#REF!</v>
      </c>
      <c r="DJ112" s="41" t="e">
        <f t="shared" si="90"/>
        <v>#REF!</v>
      </c>
      <c r="DK112" s="41" t="e">
        <f t="shared" si="90"/>
        <v>#REF!</v>
      </c>
      <c r="DL112" s="41" t="e">
        <f t="shared" si="88"/>
        <v>#REF!</v>
      </c>
      <c r="DM112" s="41" t="e">
        <f t="shared" si="85"/>
        <v>#REF!</v>
      </c>
      <c r="DN112" s="41" t="e">
        <f t="shared" si="85"/>
        <v>#REF!</v>
      </c>
      <c r="DO112" s="41" t="e">
        <f t="shared" si="85"/>
        <v>#REF!</v>
      </c>
      <c r="DP112" s="41" t="e">
        <f t="shared" si="85"/>
        <v>#REF!</v>
      </c>
      <c r="DQ112" s="41" t="e">
        <f t="shared" si="76"/>
        <v>#REF!</v>
      </c>
      <c r="DR112" s="41" t="e">
        <f t="shared" si="76"/>
        <v>#REF!</v>
      </c>
      <c r="DS112" s="41" t="e">
        <f t="shared" si="76"/>
        <v>#REF!</v>
      </c>
      <c r="DT112" s="41" t="e">
        <f t="shared" si="76"/>
        <v>#REF!</v>
      </c>
      <c r="DU112" s="41" t="e">
        <f t="shared" si="76"/>
        <v>#REF!</v>
      </c>
      <c r="DV112" s="41" t="e">
        <f t="shared" si="76"/>
        <v>#REF!</v>
      </c>
      <c r="DW112" s="41" t="e">
        <f t="shared" si="76"/>
        <v>#REF!</v>
      </c>
      <c r="DX112" s="41" t="e">
        <f t="shared" si="76"/>
        <v>#REF!</v>
      </c>
      <c r="DY112" s="41" t="e">
        <f t="shared" si="76"/>
        <v>#REF!</v>
      </c>
      <c r="DZ112" s="41" t="e">
        <f t="shared" si="92"/>
        <v>#REF!</v>
      </c>
      <c r="EA112" s="41" t="e">
        <f t="shared" si="92"/>
        <v>#REF!</v>
      </c>
      <c r="EB112" s="41" t="e">
        <f t="shared" si="92"/>
        <v>#REF!</v>
      </c>
      <c r="EC112" s="41" t="e">
        <f t="shared" si="92"/>
        <v>#REF!</v>
      </c>
      <c r="ED112" s="41" t="e">
        <f t="shared" si="92"/>
        <v>#REF!</v>
      </c>
      <c r="EE112" s="41" t="e">
        <f t="shared" si="92"/>
        <v>#REF!</v>
      </c>
      <c r="EF112" s="41" t="e">
        <f t="shared" si="77"/>
        <v>#REF!</v>
      </c>
      <c r="EG112" s="41" t="e">
        <f t="shared" si="77"/>
        <v>#REF!</v>
      </c>
      <c r="EH112" s="41" t="e">
        <f t="shared" si="77"/>
        <v>#REF!</v>
      </c>
      <c r="EI112" s="41" t="e">
        <f t="shared" si="77"/>
        <v>#REF!</v>
      </c>
      <c r="EJ112" s="41" t="e">
        <f t="shared" si="77"/>
        <v>#REF!</v>
      </c>
      <c r="EK112" s="41" t="e">
        <f t="shared" si="77"/>
        <v>#REF!</v>
      </c>
      <c r="EL112" s="41" t="e">
        <f t="shared" si="77"/>
        <v>#REF!</v>
      </c>
      <c r="EM112" s="41" t="e">
        <f t="shared" si="77"/>
        <v>#REF!</v>
      </c>
      <c r="EN112" s="41" t="e">
        <f t="shared" si="77"/>
        <v>#REF!</v>
      </c>
      <c r="EO112" s="41" t="e">
        <f t="shared" si="77"/>
        <v>#REF!</v>
      </c>
      <c r="EP112" s="41" t="e">
        <f t="shared" si="77"/>
        <v>#REF!</v>
      </c>
      <c r="EQ112" s="41" t="e">
        <f t="shared" si="77"/>
        <v>#REF!</v>
      </c>
      <c r="ER112" s="41" t="e">
        <f t="shared" si="77"/>
        <v>#REF!</v>
      </c>
      <c r="ES112" s="41" t="e">
        <f t="shared" si="86"/>
        <v>#REF!</v>
      </c>
      <c r="ET112" s="41" t="e">
        <f t="shared" si="86"/>
        <v>#REF!</v>
      </c>
      <c r="EU112" s="41" t="e">
        <f t="shared" si="86"/>
        <v>#REF!</v>
      </c>
      <c r="EV112" s="41" t="e">
        <f t="shared" si="86"/>
        <v>#REF!</v>
      </c>
      <c r="EW112" s="41" t="e">
        <f t="shared" si="78"/>
        <v>#REF!</v>
      </c>
      <c r="EX112" s="41" t="e">
        <f t="shared" si="78"/>
        <v>#REF!</v>
      </c>
      <c r="EY112" s="41" t="e">
        <f t="shared" si="78"/>
        <v>#REF!</v>
      </c>
      <c r="EZ112" s="41" t="e">
        <f t="shared" si="78"/>
        <v>#REF!</v>
      </c>
      <c r="FA112" s="41" t="e">
        <f t="shared" si="78"/>
        <v>#REF!</v>
      </c>
      <c r="FB112" s="41" t="e">
        <f t="shared" si="78"/>
        <v>#REF!</v>
      </c>
      <c r="FC112" s="41" t="e">
        <f t="shared" si="78"/>
        <v>#REF!</v>
      </c>
      <c r="FD112" s="41" t="e">
        <f t="shared" si="78"/>
        <v>#REF!</v>
      </c>
      <c r="FE112" s="41" t="e">
        <f t="shared" si="78"/>
        <v>#REF!</v>
      </c>
      <c r="FF112" s="41" t="e">
        <f t="shared" si="93"/>
        <v>#REF!</v>
      </c>
      <c r="FG112" s="41" t="e">
        <f t="shared" si="93"/>
        <v>#REF!</v>
      </c>
      <c r="FH112" s="41" t="e">
        <f t="shared" si="93"/>
        <v>#REF!</v>
      </c>
      <c r="FI112" s="41" t="e">
        <f t="shared" si="93"/>
        <v>#REF!</v>
      </c>
      <c r="FJ112" s="41" t="e">
        <f t="shared" si="93"/>
        <v>#REF!</v>
      </c>
      <c r="FK112" s="41" t="e">
        <f t="shared" si="93"/>
        <v>#REF!</v>
      </c>
      <c r="FL112" s="41" t="e">
        <f t="shared" si="79"/>
        <v>#REF!</v>
      </c>
      <c r="FM112" s="41" t="e">
        <f t="shared" si="79"/>
        <v>#REF!</v>
      </c>
      <c r="FN112" s="41" t="e">
        <f t="shared" si="79"/>
        <v>#REF!</v>
      </c>
      <c r="FO112" s="41" t="e">
        <f t="shared" si="79"/>
        <v>#REF!</v>
      </c>
      <c r="FP112" s="41" t="e">
        <f t="shared" si="79"/>
        <v>#REF!</v>
      </c>
      <c r="FQ112" s="41" t="e">
        <f t="shared" si="79"/>
        <v>#REF!</v>
      </c>
      <c r="FR112" s="41" t="e">
        <f t="shared" si="79"/>
        <v>#REF!</v>
      </c>
      <c r="FS112" s="41" t="e">
        <f t="shared" si="79"/>
        <v>#REF!</v>
      </c>
      <c r="FT112" s="41" t="e">
        <f t="shared" si="79"/>
        <v>#REF!</v>
      </c>
      <c r="FU112" s="41" t="e">
        <f t="shared" si="79"/>
        <v>#REF!</v>
      </c>
      <c r="FV112" s="41" t="e">
        <f t="shared" si="79"/>
        <v>#REF!</v>
      </c>
      <c r="FW112" s="41" t="e">
        <f t="shared" si="79"/>
        <v>#REF!</v>
      </c>
      <c r="FX112" s="41" t="e">
        <f t="shared" si="79"/>
        <v>#REF!</v>
      </c>
      <c r="FY112" s="41" t="e">
        <f t="shared" si="87"/>
        <v>#REF!</v>
      </c>
      <c r="FZ112" s="41" t="e">
        <f t="shared" si="87"/>
        <v>#REF!</v>
      </c>
      <c r="GA112" s="41" t="e">
        <f t="shared" si="87"/>
        <v>#REF!</v>
      </c>
      <c r="GB112" s="41" t="e">
        <f t="shared" si="87"/>
        <v>#REF!</v>
      </c>
      <c r="GC112" s="41" t="e">
        <f t="shared" si="80"/>
        <v>#REF!</v>
      </c>
      <c r="GD112" s="41" t="e">
        <f t="shared" si="80"/>
        <v>#REF!</v>
      </c>
      <c r="GE112" s="41" t="e">
        <f t="shared" si="80"/>
        <v>#REF!</v>
      </c>
      <c r="GF112" s="41" t="e">
        <f t="shared" si="80"/>
        <v>#REF!</v>
      </c>
      <c r="GG112" s="41" t="e">
        <f t="shared" si="80"/>
        <v>#REF!</v>
      </c>
      <c r="GH112" s="41" t="e">
        <f t="shared" si="66"/>
        <v>#REF!</v>
      </c>
      <c r="GI112" s="41" t="e">
        <f t="shared" si="66"/>
        <v>#REF!</v>
      </c>
      <c r="GJ112" s="41" t="e">
        <f t="shared" si="66"/>
        <v>#REF!</v>
      </c>
      <c r="GK112" s="41" t="e">
        <f t="shared" si="66"/>
        <v>#REF!</v>
      </c>
      <c r="GL112" s="41" t="e">
        <f t="shared" si="66"/>
        <v>#REF!</v>
      </c>
      <c r="GM112" s="41" t="e">
        <f t="shared" si="89"/>
        <v>#REF!</v>
      </c>
      <c r="GN112" s="41" t="e">
        <f t="shared" si="89"/>
        <v>#REF!</v>
      </c>
      <c r="GO112" s="41" t="e">
        <f t="shared" si="89"/>
        <v>#REF!</v>
      </c>
      <c r="GP112" s="41" t="e">
        <f t="shared" si="89"/>
        <v>#REF!</v>
      </c>
      <c r="GQ112" s="41" t="e">
        <f t="shared" si="89"/>
        <v>#REF!</v>
      </c>
      <c r="GR112" s="41" t="e">
        <f t="shared" si="89"/>
        <v>#REF!</v>
      </c>
      <c r="GS112" s="41" t="e">
        <f t="shared" si="89"/>
        <v>#REF!</v>
      </c>
      <c r="GT112" s="41" t="e">
        <f t="shared" si="82"/>
        <v>#REF!</v>
      </c>
      <c r="GU112" s="41" t="e">
        <f t="shared" si="82"/>
        <v>#REF!</v>
      </c>
      <c r="GV112" s="41" t="e">
        <f t="shared" si="82"/>
        <v>#REF!</v>
      </c>
      <c r="GW112" s="41" t="e">
        <f t="shared" si="82"/>
        <v>#REF!</v>
      </c>
      <c r="GX112" s="41" t="e">
        <f t="shared" si="82"/>
        <v>#REF!</v>
      </c>
      <c r="GY112" s="41" t="e">
        <f t="shared" si="82"/>
        <v>#REF!</v>
      </c>
      <c r="GZ112" s="41" t="e">
        <f t="shared" si="82"/>
        <v>#REF!</v>
      </c>
      <c r="HA112" s="41" t="e">
        <f t="shared" si="82"/>
        <v>#REF!</v>
      </c>
      <c r="HB112" s="41" t="e">
        <f t="shared" si="82"/>
        <v>#REF!</v>
      </c>
      <c r="HC112" s="41" t="e">
        <f t="shared" si="82"/>
        <v>#REF!</v>
      </c>
      <c r="HD112" s="41" t="e">
        <f t="shared" si="82"/>
        <v>#REF!</v>
      </c>
      <c r="HE112" s="41" t="e">
        <f t="shared" si="82"/>
        <v>#REF!</v>
      </c>
      <c r="HF112" s="41" t="e">
        <f t="shared" si="82"/>
        <v>#REF!</v>
      </c>
      <c r="HG112" s="41" t="e">
        <f t="shared" si="82"/>
        <v>#REF!</v>
      </c>
      <c r="HH112" s="41" t="e">
        <f t="shared" si="91"/>
        <v>#REF!</v>
      </c>
      <c r="HI112" s="41" t="e">
        <f t="shared" si="91"/>
        <v>#REF!</v>
      </c>
      <c r="HJ112" s="41" t="e">
        <f t="shared" si="91"/>
        <v>#REF!</v>
      </c>
    </row>
    <row r="113" spans="1:218" ht="14.4" x14ac:dyDescent="0.3">
      <c r="A113" s="42">
        <v>110</v>
      </c>
      <c r="B113" s="43" t="e">
        <f>'CMM3 - AUX CALC'!$DG$67</f>
        <v>#REF!</v>
      </c>
      <c r="DH113" s="41" t="e">
        <f>$B113/(_xlfn.SINGLE(PrazoConcessao)*12-DH$3+1)</f>
        <v>#REF!</v>
      </c>
      <c r="DI113" s="41" t="e">
        <f t="shared" si="90"/>
        <v>#REF!</v>
      </c>
      <c r="DJ113" s="41" t="e">
        <f t="shared" si="90"/>
        <v>#REF!</v>
      </c>
      <c r="DK113" s="41" t="e">
        <f t="shared" si="90"/>
        <v>#REF!</v>
      </c>
      <c r="DL113" s="41" t="e">
        <f t="shared" si="88"/>
        <v>#REF!</v>
      </c>
      <c r="DM113" s="41" t="e">
        <f t="shared" si="85"/>
        <v>#REF!</v>
      </c>
      <c r="DN113" s="41" t="e">
        <f t="shared" si="85"/>
        <v>#REF!</v>
      </c>
      <c r="DO113" s="41" t="e">
        <f t="shared" si="85"/>
        <v>#REF!</v>
      </c>
      <c r="DP113" s="41" t="e">
        <f t="shared" si="85"/>
        <v>#REF!</v>
      </c>
      <c r="DQ113" s="41" t="e">
        <f t="shared" si="76"/>
        <v>#REF!</v>
      </c>
      <c r="DR113" s="41" t="e">
        <f t="shared" si="76"/>
        <v>#REF!</v>
      </c>
      <c r="DS113" s="41" t="e">
        <f t="shared" si="76"/>
        <v>#REF!</v>
      </c>
      <c r="DT113" s="41" t="e">
        <f t="shared" si="76"/>
        <v>#REF!</v>
      </c>
      <c r="DU113" s="41" t="e">
        <f t="shared" si="76"/>
        <v>#REF!</v>
      </c>
      <c r="DV113" s="41" t="e">
        <f t="shared" si="76"/>
        <v>#REF!</v>
      </c>
      <c r="DW113" s="41" t="e">
        <f t="shared" si="76"/>
        <v>#REF!</v>
      </c>
      <c r="DX113" s="41" t="e">
        <f t="shared" si="76"/>
        <v>#REF!</v>
      </c>
      <c r="DY113" s="41" t="e">
        <f t="shared" si="76"/>
        <v>#REF!</v>
      </c>
      <c r="DZ113" s="41" t="e">
        <f t="shared" si="92"/>
        <v>#REF!</v>
      </c>
      <c r="EA113" s="41" t="e">
        <f t="shared" si="92"/>
        <v>#REF!</v>
      </c>
      <c r="EB113" s="41" t="e">
        <f t="shared" si="92"/>
        <v>#REF!</v>
      </c>
      <c r="EC113" s="41" t="e">
        <f t="shared" si="92"/>
        <v>#REF!</v>
      </c>
      <c r="ED113" s="41" t="e">
        <f t="shared" si="92"/>
        <v>#REF!</v>
      </c>
      <c r="EE113" s="41" t="e">
        <f t="shared" si="92"/>
        <v>#REF!</v>
      </c>
      <c r="EF113" s="41" t="e">
        <f t="shared" si="77"/>
        <v>#REF!</v>
      </c>
      <c r="EG113" s="41" t="e">
        <f t="shared" si="77"/>
        <v>#REF!</v>
      </c>
      <c r="EH113" s="41" t="e">
        <f t="shared" si="77"/>
        <v>#REF!</v>
      </c>
      <c r="EI113" s="41" t="e">
        <f t="shared" si="77"/>
        <v>#REF!</v>
      </c>
      <c r="EJ113" s="41" t="e">
        <f t="shared" si="77"/>
        <v>#REF!</v>
      </c>
      <c r="EK113" s="41" t="e">
        <f t="shared" si="77"/>
        <v>#REF!</v>
      </c>
      <c r="EL113" s="41" t="e">
        <f t="shared" si="77"/>
        <v>#REF!</v>
      </c>
      <c r="EM113" s="41" t="e">
        <f t="shared" si="77"/>
        <v>#REF!</v>
      </c>
      <c r="EN113" s="41" t="e">
        <f t="shared" si="77"/>
        <v>#REF!</v>
      </c>
      <c r="EO113" s="41" t="e">
        <f t="shared" si="77"/>
        <v>#REF!</v>
      </c>
      <c r="EP113" s="41" t="e">
        <f t="shared" si="77"/>
        <v>#REF!</v>
      </c>
      <c r="EQ113" s="41" t="e">
        <f t="shared" si="77"/>
        <v>#REF!</v>
      </c>
      <c r="ER113" s="41" t="e">
        <f t="shared" si="77"/>
        <v>#REF!</v>
      </c>
      <c r="ES113" s="41" t="e">
        <f t="shared" si="86"/>
        <v>#REF!</v>
      </c>
      <c r="ET113" s="41" t="e">
        <f t="shared" si="86"/>
        <v>#REF!</v>
      </c>
      <c r="EU113" s="41" t="e">
        <f t="shared" si="86"/>
        <v>#REF!</v>
      </c>
      <c r="EV113" s="41" t="e">
        <f t="shared" si="86"/>
        <v>#REF!</v>
      </c>
      <c r="EW113" s="41" t="e">
        <f t="shared" si="78"/>
        <v>#REF!</v>
      </c>
      <c r="EX113" s="41" t="e">
        <f t="shared" si="78"/>
        <v>#REF!</v>
      </c>
      <c r="EY113" s="41" t="e">
        <f t="shared" si="78"/>
        <v>#REF!</v>
      </c>
      <c r="EZ113" s="41" t="e">
        <f t="shared" si="78"/>
        <v>#REF!</v>
      </c>
      <c r="FA113" s="41" t="e">
        <f t="shared" si="78"/>
        <v>#REF!</v>
      </c>
      <c r="FB113" s="41" t="e">
        <f t="shared" si="78"/>
        <v>#REF!</v>
      </c>
      <c r="FC113" s="41" t="e">
        <f t="shared" si="78"/>
        <v>#REF!</v>
      </c>
      <c r="FD113" s="41" t="e">
        <f t="shared" si="78"/>
        <v>#REF!</v>
      </c>
      <c r="FE113" s="41" t="e">
        <f t="shared" si="78"/>
        <v>#REF!</v>
      </c>
      <c r="FF113" s="41" t="e">
        <f t="shared" si="93"/>
        <v>#REF!</v>
      </c>
      <c r="FG113" s="41" t="e">
        <f t="shared" si="93"/>
        <v>#REF!</v>
      </c>
      <c r="FH113" s="41" t="e">
        <f t="shared" si="93"/>
        <v>#REF!</v>
      </c>
      <c r="FI113" s="41" t="e">
        <f t="shared" si="93"/>
        <v>#REF!</v>
      </c>
      <c r="FJ113" s="41" t="e">
        <f t="shared" si="93"/>
        <v>#REF!</v>
      </c>
      <c r="FK113" s="41" t="e">
        <f t="shared" si="93"/>
        <v>#REF!</v>
      </c>
      <c r="FL113" s="41" t="e">
        <f t="shared" si="79"/>
        <v>#REF!</v>
      </c>
      <c r="FM113" s="41" t="e">
        <f t="shared" si="79"/>
        <v>#REF!</v>
      </c>
      <c r="FN113" s="41" t="e">
        <f t="shared" si="79"/>
        <v>#REF!</v>
      </c>
      <c r="FO113" s="41" t="e">
        <f t="shared" si="79"/>
        <v>#REF!</v>
      </c>
      <c r="FP113" s="41" t="e">
        <f t="shared" si="79"/>
        <v>#REF!</v>
      </c>
      <c r="FQ113" s="41" t="e">
        <f t="shared" si="79"/>
        <v>#REF!</v>
      </c>
      <c r="FR113" s="41" t="e">
        <f t="shared" si="79"/>
        <v>#REF!</v>
      </c>
      <c r="FS113" s="41" t="e">
        <f t="shared" si="79"/>
        <v>#REF!</v>
      </c>
      <c r="FT113" s="41" t="e">
        <f t="shared" si="79"/>
        <v>#REF!</v>
      </c>
      <c r="FU113" s="41" t="e">
        <f t="shared" si="79"/>
        <v>#REF!</v>
      </c>
      <c r="FV113" s="41" t="e">
        <f t="shared" si="79"/>
        <v>#REF!</v>
      </c>
      <c r="FW113" s="41" t="e">
        <f t="shared" si="79"/>
        <v>#REF!</v>
      </c>
      <c r="FX113" s="41" t="e">
        <f t="shared" si="79"/>
        <v>#REF!</v>
      </c>
      <c r="FY113" s="41" t="e">
        <f t="shared" si="87"/>
        <v>#REF!</v>
      </c>
      <c r="FZ113" s="41" t="e">
        <f t="shared" si="87"/>
        <v>#REF!</v>
      </c>
      <c r="GA113" s="41" t="e">
        <f t="shared" si="87"/>
        <v>#REF!</v>
      </c>
      <c r="GB113" s="41" t="e">
        <f t="shared" si="87"/>
        <v>#REF!</v>
      </c>
      <c r="GC113" s="41" t="e">
        <f t="shared" si="80"/>
        <v>#REF!</v>
      </c>
      <c r="GD113" s="41" t="e">
        <f t="shared" si="80"/>
        <v>#REF!</v>
      </c>
      <c r="GE113" s="41" t="e">
        <f t="shared" si="80"/>
        <v>#REF!</v>
      </c>
      <c r="GF113" s="41" t="e">
        <f t="shared" si="80"/>
        <v>#REF!</v>
      </c>
      <c r="GG113" s="41" t="e">
        <f t="shared" si="80"/>
        <v>#REF!</v>
      </c>
      <c r="GH113" s="41" t="e">
        <f t="shared" si="66"/>
        <v>#REF!</v>
      </c>
      <c r="GI113" s="41" t="e">
        <f t="shared" si="66"/>
        <v>#REF!</v>
      </c>
      <c r="GJ113" s="41" t="e">
        <f t="shared" si="66"/>
        <v>#REF!</v>
      </c>
      <c r="GK113" s="41" t="e">
        <f t="shared" si="66"/>
        <v>#REF!</v>
      </c>
      <c r="GL113" s="41" t="e">
        <f t="shared" si="66"/>
        <v>#REF!</v>
      </c>
      <c r="GM113" s="41" t="e">
        <f t="shared" si="89"/>
        <v>#REF!</v>
      </c>
      <c r="GN113" s="41" t="e">
        <f t="shared" si="89"/>
        <v>#REF!</v>
      </c>
      <c r="GO113" s="41" t="e">
        <f t="shared" si="89"/>
        <v>#REF!</v>
      </c>
      <c r="GP113" s="41" t="e">
        <f t="shared" si="89"/>
        <v>#REF!</v>
      </c>
      <c r="GQ113" s="41" t="e">
        <f t="shared" si="89"/>
        <v>#REF!</v>
      </c>
      <c r="GR113" s="41" t="e">
        <f t="shared" si="89"/>
        <v>#REF!</v>
      </c>
      <c r="GS113" s="41" t="e">
        <f t="shared" si="89"/>
        <v>#REF!</v>
      </c>
      <c r="GT113" s="41" t="e">
        <f t="shared" si="82"/>
        <v>#REF!</v>
      </c>
      <c r="GU113" s="41" t="e">
        <f t="shared" si="82"/>
        <v>#REF!</v>
      </c>
      <c r="GV113" s="41" t="e">
        <f t="shared" si="82"/>
        <v>#REF!</v>
      </c>
      <c r="GW113" s="41" t="e">
        <f t="shared" si="82"/>
        <v>#REF!</v>
      </c>
      <c r="GX113" s="41" t="e">
        <f t="shared" si="82"/>
        <v>#REF!</v>
      </c>
      <c r="GY113" s="41" t="e">
        <f t="shared" si="82"/>
        <v>#REF!</v>
      </c>
      <c r="GZ113" s="41" t="e">
        <f t="shared" si="82"/>
        <v>#REF!</v>
      </c>
      <c r="HA113" s="41" t="e">
        <f t="shared" si="82"/>
        <v>#REF!</v>
      </c>
      <c r="HB113" s="41" t="e">
        <f t="shared" si="82"/>
        <v>#REF!</v>
      </c>
      <c r="HC113" s="41" t="e">
        <f t="shared" si="82"/>
        <v>#REF!</v>
      </c>
      <c r="HD113" s="41" t="e">
        <f t="shared" si="82"/>
        <v>#REF!</v>
      </c>
      <c r="HE113" s="41" t="e">
        <f t="shared" si="82"/>
        <v>#REF!</v>
      </c>
      <c r="HF113" s="41" t="e">
        <f t="shared" si="82"/>
        <v>#REF!</v>
      </c>
      <c r="HG113" s="41" t="e">
        <f t="shared" si="82"/>
        <v>#REF!</v>
      </c>
      <c r="HH113" s="41" t="e">
        <f t="shared" si="91"/>
        <v>#REF!</v>
      </c>
      <c r="HI113" s="41" t="e">
        <f t="shared" si="91"/>
        <v>#REF!</v>
      </c>
      <c r="HJ113" s="41" t="e">
        <f t="shared" si="91"/>
        <v>#REF!</v>
      </c>
    </row>
    <row r="114" spans="1:218" ht="14.4" x14ac:dyDescent="0.3">
      <c r="A114" s="42">
        <v>111</v>
      </c>
      <c r="B114" s="43" t="e">
        <f>'CMM3 - AUX CALC'!$DH$67</f>
        <v>#REF!</v>
      </c>
      <c r="DI114" s="41" t="e">
        <f>$B114/(_xlfn.SINGLE(PrazoConcessao)*12-DI$3+1)</f>
        <v>#REF!</v>
      </c>
      <c r="DJ114" s="41" t="e">
        <f t="shared" si="90"/>
        <v>#REF!</v>
      </c>
      <c r="DK114" s="41" t="e">
        <f t="shared" si="90"/>
        <v>#REF!</v>
      </c>
      <c r="DL114" s="41" t="e">
        <f t="shared" si="88"/>
        <v>#REF!</v>
      </c>
      <c r="DM114" s="41" t="e">
        <f t="shared" si="85"/>
        <v>#REF!</v>
      </c>
      <c r="DN114" s="41" t="e">
        <f t="shared" si="85"/>
        <v>#REF!</v>
      </c>
      <c r="DO114" s="41" t="e">
        <f t="shared" si="85"/>
        <v>#REF!</v>
      </c>
      <c r="DP114" s="41" t="e">
        <f t="shared" si="85"/>
        <v>#REF!</v>
      </c>
      <c r="DQ114" s="41" t="e">
        <f t="shared" si="76"/>
        <v>#REF!</v>
      </c>
      <c r="DR114" s="41" t="e">
        <f t="shared" si="76"/>
        <v>#REF!</v>
      </c>
      <c r="DS114" s="41" t="e">
        <f t="shared" si="76"/>
        <v>#REF!</v>
      </c>
      <c r="DT114" s="41" t="e">
        <f t="shared" si="76"/>
        <v>#REF!</v>
      </c>
      <c r="DU114" s="41" t="e">
        <f t="shared" si="76"/>
        <v>#REF!</v>
      </c>
      <c r="DV114" s="41" t="e">
        <f t="shared" si="76"/>
        <v>#REF!</v>
      </c>
      <c r="DW114" s="41" t="e">
        <f t="shared" si="76"/>
        <v>#REF!</v>
      </c>
      <c r="DX114" s="41" t="e">
        <f t="shared" si="76"/>
        <v>#REF!</v>
      </c>
      <c r="DY114" s="41" t="e">
        <f t="shared" si="76"/>
        <v>#REF!</v>
      </c>
      <c r="DZ114" s="41" t="e">
        <f t="shared" si="92"/>
        <v>#REF!</v>
      </c>
      <c r="EA114" s="41" t="e">
        <f t="shared" si="92"/>
        <v>#REF!</v>
      </c>
      <c r="EB114" s="41" t="e">
        <f t="shared" si="92"/>
        <v>#REF!</v>
      </c>
      <c r="EC114" s="41" t="e">
        <f t="shared" si="92"/>
        <v>#REF!</v>
      </c>
      <c r="ED114" s="41" t="e">
        <f t="shared" si="92"/>
        <v>#REF!</v>
      </c>
      <c r="EE114" s="41" t="e">
        <f t="shared" si="92"/>
        <v>#REF!</v>
      </c>
      <c r="EF114" s="41" t="e">
        <f t="shared" si="77"/>
        <v>#REF!</v>
      </c>
      <c r="EG114" s="41" t="e">
        <f t="shared" si="77"/>
        <v>#REF!</v>
      </c>
      <c r="EH114" s="41" t="e">
        <f t="shared" si="77"/>
        <v>#REF!</v>
      </c>
      <c r="EI114" s="41" t="e">
        <f t="shared" si="77"/>
        <v>#REF!</v>
      </c>
      <c r="EJ114" s="41" t="e">
        <f t="shared" si="77"/>
        <v>#REF!</v>
      </c>
      <c r="EK114" s="41" t="e">
        <f t="shared" si="77"/>
        <v>#REF!</v>
      </c>
      <c r="EL114" s="41" t="e">
        <f t="shared" si="77"/>
        <v>#REF!</v>
      </c>
      <c r="EM114" s="41" t="e">
        <f t="shared" si="77"/>
        <v>#REF!</v>
      </c>
      <c r="EN114" s="41" t="e">
        <f t="shared" si="77"/>
        <v>#REF!</v>
      </c>
      <c r="EO114" s="41" t="e">
        <f t="shared" si="77"/>
        <v>#REF!</v>
      </c>
      <c r="EP114" s="41" t="e">
        <f t="shared" si="77"/>
        <v>#REF!</v>
      </c>
      <c r="EQ114" s="41" t="e">
        <f t="shared" si="77"/>
        <v>#REF!</v>
      </c>
      <c r="ER114" s="41" t="e">
        <f t="shared" si="77"/>
        <v>#REF!</v>
      </c>
      <c r="ES114" s="41" t="e">
        <f t="shared" si="86"/>
        <v>#REF!</v>
      </c>
      <c r="ET114" s="41" t="e">
        <f t="shared" si="86"/>
        <v>#REF!</v>
      </c>
      <c r="EU114" s="41" t="e">
        <f t="shared" si="86"/>
        <v>#REF!</v>
      </c>
      <c r="EV114" s="41" t="e">
        <f t="shared" si="86"/>
        <v>#REF!</v>
      </c>
      <c r="EW114" s="41" t="e">
        <f t="shared" si="78"/>
        <v>#REF!</v>
      </c>
      <c r="EX114" s="41" t="e">
        <f t="shared" si="78"/>
        <v>#REF!</v>
      </c>
      <c r="EY114" s="41" t="e">
        <f t="shared" si="78"/>
        <v>#REF!</v>
      </c>
      <c r="EZ114" s="41" t="e">
        <f t="shared" si="78"/>
        <v>#REF!</v>
      </c>
      <c r="FA114" s="41" t="e">
        <f t="shared" si="78"/>
        <v>#REF!</v>
      </c>
      <c r="FB114" s="41" t="e">
        <f t="shared" si="78"/>
        <v>#REF!</v>
      </c>
      <c r="FC114" s="41" t="e">
        <f t="shared" si="78"/>
        <v>#REF!</v>
      </c>
      <c r="FD114" s="41" t="e">
        <f t="shared" si="78"/>
        <v>#REF!</v>
      </c>
      <c r="FE114" s="41" t="e">
        <f t="shared" si="78"/>
        <v>#REF!</v>
      </c>
      <c r="FF114" s="41" t="e">
        <f t="shared" si="93"/>
        <v>#REF!</v>
      </c>
      <c r="FG114" s="41" t="e">
        <f t="shared" si="93"/>
        <v>#REF!</v>
      </c>
      <c r="FH114" s="41" t="e">
        <f t="shared" si="93"/>
        <v>#REF!</v>
      </c>
      <c r="FI114" s="41" t="e">
        <f t="shared" si="93"/>
        <v>#REF!</v>
      </c>
      <c r="FJ114" s="41" t="e">
        <f t="shared" si="93"/>
        <v>#REF!</v>
      </c>
      <c r="FK114" s="41" t="e">
        <f t="shared" si="93"/>
        <v>#REF!</v>
      </c>
      <c r="FL114" s="41" t="e">
        <f t="shared" si="79"/>
        <v>#REF!</v>
      </c>
      <c r="FM114" s="41" t="e">
        <f t="shared" si="79"/>
        <v>#REF!</v>
      </c>
      <c r="FN114" s="41" t="e">
        <f t="shared" si="79"/>
        <v>#REF!</v>
      </c>
      <c r="FO114" s="41" t="e">
        <f t="shared" si="79"/>
        <v>#REF!</v>
      </c>
      <c r="FP114" s="41" t="e">
        <f t="shared" si="79"/>
        <v>#REF!</v>
      </c>
      <c r="FQ114" s="41" t="e">
        <f t="shared" si="79"/>
        <v>#REF!</v>
      </c>
      <c r="FR114" s="41" t="e">
        <f t="shared" si="79"/>
        <v>#REF!</v>
      </c>
      <c r="FS114" s="41" t="e">
        <f t="shared" si="79"/>
        <v>#REF!</v>
      </c>
      <c r="FT114" s="41" t="e">
        <f t="shared" si="79"/>
        <v>#REF!</v>
      </c>
      <c r="FU114" s="41" t="e">
        <f t="shared" si="79"/>
        <v>#REF!</v>
      </c>
      <c r="FV114" s="41" t="e">
        <f t="shared" si="79"/>
        <v>#REF!</v>
      </c>
      <c r="FW114" s="41" t="e">
        <f t="shared" si="79"/>
        <v>#REF!</v>
      </c>
      <c r="FX114" s="41" t="e">
        <f t="shared" si="79"/>
        <v>#REF!</v>
      </c>
      <c r="FY114" s="41" t="e">
        <f t="shared" si="87"/>
        <v>#REF!</v>
      </c>
      <c r="FZ114" s="41" t="e">
        <f t="shared" si="87"/>
        <v>#REF!</v>
      </c>
      <c r="GA114" s="41" t="e">
        <f t="shared" si="87"/>
        <v>#REF!</v>
      </c>
      <c r="GB114" s="41" t="e">
        <f t="shared" si="87"/>
        <v>#REF!</v>
      </c>
      <c r="GC114" s="41" t="e">
        <f t="shared" si="80"/>
        <v>#REF!</v>
      </c>
      <c r="GD114" s="41" t="e">
        <f t="shared" si="80"/>
        <v>#REF!</v>
      </c>
      <c r="GE114" s="41" t="e">
        <f t="shared" si="80"/>
        <v>#REF!</v>
      </c>
      <c r="GF114" s="41" t="e">
        <f t="shared" si="80"/>
        <v>#REF!</v>
      </c>
      <c r="GG114" s="41" t="e">
        <f t="shared" si="80"/>
        <v>#REF!</v>
      </c>
      <c r="GH114" s="41" t="e">
        <f t="shared" si="66"/>
        <v>#REF!</v>
      </c>
      <c r="GI114" s="41" t="e">
        <f t="shared" si="66"/>
        <v>#REF!</v>
      </c>
      <c r="GJ114" s="41" t="e">
        <f t="shared" si="66"/>
        <v>#REF!</v>
      </c>
      <c r="GK114" s="41" t="e">
        <f t="shared" si="66"/>
        <v>#REF!</v>
      </c>
      <c r="GL114" s="41" t="e">
        <f t="shared" si="66"/>
        <v>#REF!</v>
      </c>
      <c r="GM114" s="41" t="e">
        <f t="shared" si="89"/>
        <v>#REF!</v>
      </c>
      <c r="GN114" s="41" t="e">
        <f t="shared" si="89"/>
        <v>#REF!</v>
      </c>
      <c r="GO114" s="41" t="e">
        <f t="shared" si="89"/>
        <v>#REF!</v>
      </c>
      <c r="GP114" s="41" t="e">
        <f t="shared" si="89"/>
        <v>#REF!</v>
      </c>
      <c r="GQ114" s="41" t="e">
        <f t="shared" si="89"/>
        <v>#REF!</v>
      </c>
      <c r="GR114" s="41" t="e">
        <f t="shared" si="89"/>
        <v>#REF!</v>
      </c>
      <c r="GS114" s="41" t="e">
        <f t="shared" si="89"/>
        <v>#REF!</v>
      </c>
      <c r="GT114" s="41" t="e">
        <f t="shared" si="82"/>
        <v>#REF!</v>
      </c>
      <c r="GU114" s="41" t="e">
        <f t="shared" si="82"/>
        <v>#REF!</v>
      </c>
      <c r="GV114" s="41" t="e">
        <f t="shared" si="82"/>
        <v>#REF!</v>
      </c>
      <c r="GW114" s="41" t="e">
        <f t="shared" si="82"/>
        <v>#REF!</v>
      </c>
      <c r="GX114" s="41" t="e">
        <f t="shared" si="82"/>
        <v>#REF!</v>
      </c>
      <c r="GY114" s="41" t="e">
        <f t="shared" si="82"/>
        <v>#REF!</v>
      </c>
      <c r="GZ114" s="41" t="e">
        <f t="shared" si="82"/>
        <v>#REF!</v>
      </c>
      <c r="HA114" s="41" t="e">
        <f t="shared" si="82"/>
        <v>#REF!</v>
      </c>
      <c r="HB114" s="41" t="e">
        <f t="shared" si="82"/>
        <v>#REF!</v>
      </c>
      <c r="HC114" s="41" t="e">
        <f t="shared" si="82"/>
        <v>#REF!</v>
      </c>
      <c r="HD114" s="41" t="e">
        <f t="shared" si="82"/>
        <v>#REF!</v>
      </c>
      <c r="HE114" s="41" t="e">
        <f t="shared" si="82"/>
        <v>#REF!</v>
      </c>
      <c r="HF114" s="41" t="e">
        <f t="shared" si="82"/>
        <v>#REF!</v>
      </c>
      <c r="HG114" s="41" t="e">
        <f t="shared" si="82"/>
        <v>#REF!</v>
      </c>
      <c r="HH114" s="41" t="e">
        <f t="shared" si="91"/>
        <v>#REF!</v>
      </c>
      <c r="HI114" s="41" t="e">
        <f t="shared" si="91"/>
        <v>#REF!</v>
      </c>
      <c r="HJ114" s="41" t="e">
        <f t="shared" si="91"/>
        <v>#REF!</v>
      </c>
    </row>
    <row r="115" spans="1:218" ht="14.4" x14ac:dyDescent="0.3">
      <c r="A115" s="42">
        <v>112</v>
      </c>
      <c r="B115" s="43" t="e">
        <f>'CMM3 - AUX CALC'!$DI$67</f>
        <v>#REF!</v>
      </c>
      <c r="DJ115" s="41" t="e">
        <f>$B115/(_xlfn.SINGLE(PrazoConcessao)*12-DJ$3+1)</f>
        <v>#REF!</v>
      </c>
      <c r="DK115" s="41" t="e">
        <f t="shared" si="90"/>
        <v>#REF!</v>
      </c>
      <c r="DL115" s="41" t="e">
        <f t="shared" si="88"/>
        <v>#REF!</v>
      </c>
      <c r="DM115" s="41" t="e">
        <f t="shared" si="85"/>
        <v>#REF!</v>
      </c>
      <c r="DN115" s="41" t="e">
        <f t="shared" si="85"/>
        <v>#REF!</v>
      </c>
      <c r="DO115" s="41" t="e">
        <f t="shared" si="85"/>
        <v>#REF!</v>
      </c>
      <c r="DP115" s="41" t="e">
        <f t="shared" si="85"/>
        <v>#REF!</v>
      </c>
      <c r="DQ115" s="41" t="e">
        <f t="shared" si="76"/>
        <v>#REF!</v>
      </c>
      <c r="DR115" s="41" t="e">
        <f t="shared" si="76"/>
        <v>#REF!</v>
      </c>
      <c r="DS115" s="41" t="e">
        <f t="shared" si="76"/>
        <v>#REF!</v>
      </c>
      <c r="DT115" s="41" t="e">
        <f t="shared" si="76"/>
        <v>#REF!</v>
      </c>
      <c r="DU115" s="41" t="e">
        <f t="shared" si="76"/>
        <v>#REF!</v>
      </c>
      <c r="DV115" s="41" t="e">
        <f t="shared" si="76"/>
        <v>#REF!</v>
      </c>
      <c r="DW115" s="41" t="e">
        <f t="shared" si="76"/>
        <v>#REF!</v>
      </c>
      <c r="DX115" s="41" t="e">
        <f t="shared" si="76"/>
        <v>#REF!</v>
      </c>
      <c r="DY115" s="41" t="e">
        <f t="shared" si="76"/>
        <v>#REF!</v>
      </c>
      <c r="DZ115" s="41" t="e">
        <f t="shared" si="92"/>
        <v>#REF!</v>
      </c>
      <c r="EA115" s="41" t="e">
        <f t="shared" si="92"/>
        <v>#REF!</v>
      </c>
      <c r="EB115" s="41" t="e">
        <f t="shared" si="92"/>
        <v>#REF!</v>
      </c>
      <c r="EC115" s="41" t="e">
        <f t="shared" si="92"/>
        <v>#REF!</v>
      </c>
      <c r="ED115" s="41" t="e">
        <f t="shared" si="92"/>
        <v>#REF!</v>
      </c>
      <c r="EE115" s="41" t="e">
        <f t="shared" si="92"/>
        <v>#REF!</v>
      </c>
      <c r="EF115" s="41" t="e">
        <f t="shared" si="77"/>
        <v>#REF!</v>
      </c>
      <c r="EG115" s="41" t="e">
        <f t="shared" si="77"/>
        <v>#REF!</v>
      </c>
      <c r="EH115" s="41" t="e">
        <f t="shared" si="77"/>
        <v>#REF!</v>
      </c>
      <c r="EI115" s="41" t="e">
        <f t="shared" si="77"/>
        <v>#REF!</v>
      </c>
      <c r="EJ115" s="41" t="e">
        <f t="shared" ref="EJ115:ER143" si="94">EI115</f>
        <v>#REF!</v>
      </c>
      <c r="EK115" s="41" t="e">
        <f t="shared" si="94"/>
        <v>#REF!</v>
      </c>
      <c r="EL115" s="41" t="e">
        <f t="shared" si="94"/>
        <v>#REF!</v>
      </c>
      <c r="EM115" s="41" t="e">
        <f t="shared" si="94"/>
        <v>#REF!</v>
      </c>
      <c r="EN115" s="41" t="e">
        <f t="shared" si="94"/>
        <v>#REF!</v>
      </c>
      <c r="EO115" s="41" t="e">
        <f t="shared" si="94"/>
        <v>#REF!</v>
      </c>
      <c r="EP115" s="41" t="e">
        <f t="shared" si="94"/>
        <v>#REF!</v>
      </c>
      <c r="EQ115" s="41" t="e">
        <f t="shared" si="94"/>
        <v>#REF!</v>
      </c>
      <c r="ER115" s="41" t="e">
        <f t="shared" si="94"/>
        <v>#REF!</v>
      </c>
      <c r="ES115" s="41" t="e">
        <f t="shared" si="86"/>
        <v>#REF!</v>
      </c>
      <c r="ET115" s="41" t="e">
        <f t="shared" si="86"/>
        <v>#REF!</v>
      </c>
      <c r="EU115" s="41" t="e">
        <f t="shared" si="86"/>
        <v>#REF!</v>
      </c>
      <c r="EV115" s="41" t="e">
        <f t="shared" si="86"/>
        <v>#REF!</v>
      </c>
      <c r="EW115" s="41" t="e">
        <f t="shared" si="78"/>
        <v>#REF!</v>
      </c>
      <c r="EX115" s="41" t="e">
        <f t="shared" si="78"/>
        <v>#REF!</v>
      </c>
      <c r="EY115" s="41" t="e">
        <f t="shared" si="78"/>
        <v>#REF!</v>
      </c>
      <c r="EZ115" s="41" t="e">
        <f t="shared" si="78"/>
        <v>#REF!</v>
      </c>
      <c r="FA115" s="41" t="e">
        <f t="shared" si="78"/>
        <v>#REF!</v>
      </c>
      <c r="FB115" s="41" t="e">
        <f t="shared" si="78"/>
        <v>#REF!</v>
      </c>
      <c r="FC115" s="41" t="e">
        <f t="shared" si="78"/>
        <v>#REF!</v>
      </c>
      <c r="FD115" s="41" t="e">
        <f t="shared" si="78"/>
        <v>#REF!</v>
      </c>
      <c r="FE115" s="41" t="e">
        <f t="shared" si="78"/>
        <v>#REF!</v>
      </c>
      <c r="FF115" s="41" t="e">
        <f t="shared" si="93"/>
        <v>#REF!</v>
      </c>
      <c r="FG115" s="41" t="e">
        <f t="shared" si="93"/>
        <v>#REF!</v>
      </c>
      <c r="FH115" s="41" t="e">
        <f t="shared" si="93"/>
        <v>#REF!</v>
      </c>
      <c r="FI115" s="41" t="e">
        <f t="shared" si="93"/>
        <v>#REF!</v>
      </c>
      <c r="FJ115" s="41" t="e">
        <f t="shared" si="93"/>
        <v>#REF!</v>
      </c>
      <c r="FK115" s="41" t="e">
        <f t="shared" si="93"/>
        <v>#REF!</v>
      </c>
      <c r="FL115" s="41" t="e">
        <f t="shared" si="79"/>
        <v>#REF!</v>
      </c>
      <c r="FM115" s="41" t="e">
        <f t="shared" si="79"/>
        <v>#REF!</v>
      </c>
      <c r="FN115" s="41" t="e">
        <f t="shared" si="79"/>
        <v>#REF!</v>
      </c>
      <c r="FO115" s="41" t="e">
        <f t="shared" si="79"/>
        <v>#REF!</v>
      </c>
      <c r="FP115" s="41" t="e">
        <f t="shared" ref="FP115:FX143" si="95">FO115</f>
        <v>#REF!</v>
      </c>
      <c r="FQ115" s="41" t="e">
        <f t="shared" si="95"/>
        <v>#REF!</v>
      </c>
      <c r="FR115" s="41" t="e">
        <f t="shared" si="95"/>
        <v>#REF!</v>
      </c>
      <c r="FS115" s="41" t="e">
        <f t="shared" si="95"/>
        <v>#REF!</v>
      </c>
      <c r="FT115" s="41" t="e">
        <f t="shared" si="95"/>
        <v>#REF!</v>
      </c>
      <c r="FU115" s="41" t="e">
        <f t="shared" si="95"/>
        <v>#REF!</v>
      </c>
      <c r="FV115" s="41" t="e">
        <f t="shared" si="95"/>
        <v>#REF!</v>
      </c>
      <c r="FW115" s="41" t="e">
        <f t="shared" si="95"/>
        <v>#REF!</v>
      </c>
      <c r="FX115" s="41" t="e">
        <f t="shared" si="95"/>
        <v>#REF!</v>
      </c>
      <c r="FY115" s="41" t="e">
        <f t="shared" si="87"/>
        <v>#REF!</v>
      </c>
      <c r="FZ115" s="41" t="e">
        <f t="shared" si="87"/>
        <v>#REF!</v>
      </c>
      <c r="GA115" s="41" t="e">
        <f t="shared" si="87"/>
        <v>#REF!</v>
      </c>
      <c r="GB115" s="41" t="e">
        <f t="shared" si="87"/>
        <v>#REF!</v>
      </c>
      <c r="GC115" s="41" t="e">
        <f t="shared" si="80"/>
        <v>#REF!</v>
      </c>
      <c r="GD115" s="41" t="e">
        <f t="shared" si="80"/>
        <v>#REF!</v>
      </c>
      <c r="GE115" s="41" t="e">
        <f t="shared" si="80"/>
        <v>#REF!</v>
      </c>
      <c r="GF115" s="41" t="e">
        <f t="shared" si="80"/>
        <v>#REF!</v>
      </c>
      <c r="GG115" s="41" t="e">
        <f t="shared" si="80"/>
        <v>#REF!</v>
      </c>
      <c r="GH115" s="41" t="e">
        <f t="shared" si="66"/>
        <v>#REF!</v>
      </c>
      <c r="GI115" s="41" t="e">
        <f t="shared" si="66"/>
        <v>#REF!</v>
      </c>
      <c r="GJ115" s="41" t="e">
        <f t="shared" si="66"/>
        <v>#REF!</v>
      </c>
      <c r="GK115" s="41" t="e">
        <f t="shared" si="66"/>
        <v>#REF!</v>
      </c>
      <c r="GL115" s="41" t="e">
        <f t="shared" si="66"/>
        <v>#REF!</v>
      </c>
      <c r="GM115" s="41" t="e">
        <f t="shared" si="89"/>
        <v>#REF!</v>
      </c>
      <c r="GN115" s="41" t="e">
        <f t="shared" si="89"/>
        <v>#REF!</v>
      </c>
      <c r="GO115" s="41" t="e">
        <f t="shared" si="89"/>
        <v>#REF!</v>
      </c>
      <c r="GP115" s="41" t="e">
        <f t="shared" si="89"/>
        <v>#REF!</v>
      </c>
      <c r="GQ115" s="41" t="e">
        <f t="shared" si="89"/>
        <v>#REF!</v>
      </c>
      <c r="GR115" s="41" t="e">
        <f t="shared" si="89"/>
        <v>#REF!</v>
      </c>
      <c r="GS115" s="41" t="e">
        <f t="shared" si="89"/>
        <v>#REF!</v>
      </c>
      <c r="GT115" s="41" t="e">
        <f t="shared" si="82"/>
        <v>#REF!</v>
      </c>
      <c r="GU115" s="41" t="e">
        <f t="shared" si="82"/>
        <v>#REF!</v>
      </c>
      <c r="GV115" s="41" t="e">
        <f t="shared" si="82"/>
        <v>#REF!</v>
      </c>
      <c r="GW115" s="41" t="e">
        <f t="shared" si="82"/>
        <v>#REF!</v>
      </c>
      <c r="GX115" s="41" t="e">
        <f t="shared" si="82"/>
        <v>#REF!</v>
      </c>
      <c r="GY115" s="41" t="e">
        <f t="shared" si="82"/>
        <v>#REF!</v>
      </c>
      <c r="GZ115" s="41" t="e">
        <f t="shared" si="82"/>
        <v>#REF!</v>
      </c>
      <c r="HA115" s="41" t="e">
        <f t="shared" si="82"/>
        <v>#REF!</v>
      </c>
      <c r="HB115" s="41" t="e">
        <f t="shared" ref="HB115:HG157" si="96">HA115</f>
        <v>#REF!</v>
      </c>
      <c r="HC115" s="41" t="e">
        <f t="shared" si="96"/>
        <v>#REF!</v>
      </c>
      <c r="HD115" s="41" t="e">
        <f t="shared" si="96"/>
        <v>#REF!</v>
      </c>
      <c r="HE115" s="41" t="e">
        <f t="shared" si="96"/>
        <v>#REF!</v>
      </c>
      <c r="HF115" s="41" t="e">
        <f t="shared" si="96"/>
        <v>#REF!</v>
      </c>
      <c r="HG115" s="41" t="e">
        <f t="shared" si="96"/>
        <v>#REF!</v>
      </c>
      <c r="HH115" s="41" t="e">
        <f t="shared" si="91"/>
        <v>#REF!</v>
      </c>
      <c r="HI115" s="41" t="e">
        <f t="shared" si="91"/>
        <v>#REF!</v>
      </c>
      <c r="HJ115" s="41" t="e">
        <f t="shared" si="91"/>
        <v>#REF!</v>
      </c>
    </row>
    <row r="116" spans="1:218" ht="14.4" x14ac:dyDescent="0.3">
      <c r="A116" s="42">
        <v>113</v>
      </c>
      <c r="B116" s="43" t="e">
        <f>'CMM3 - AUX CALC'!$DJ$67</f>
        <v>#REF!</v>
      </c>
      <c r="DK116" s="41" t="e">
        <f>$B116/(_xlfn.SINGLE(PrazoConcessao)*12-DK$3+1)</f>
        <v>#REF!</v>
      </c>
      <c r="DL116" s="41" t="e">
        <f t="shared" si="88"/>
        <v>#REF!</v>
      </c>
      <c r="DM116" s="41" t="e">
        <f t="shared" si="85"/>
        <v>#REF!</v>
      </c>
      <c r="DN116" s="41" t="e">
        <f t="shared" si="85"/>
        <v>#REF!</v>
      </c>
      <c r="DO116" s="41" t="e">
        <f t="shared" si="85"/>
        <v>#REF!</v>
      </c>
      <c r="DP116" s="41" t="e">
        <f t="shared" si="85"/>
        <v>#REF!</v>
      </c>
      <c r="DQ116" s="41" t="e">
        <f t="shared" si="76"/>
        <v>#REF!</v>
      </c>
      <c r="DR116" s="41" t="e">
        <f t="shared" si="76"/>
        <v>#REF!</v>
      </c>
      <c r="DS116" s="41" t="e">
        <f t="shared" si="76"/>
        <v>#REF!</v>
      </c>
      <c r="DT116" s="41" t="e">
        <f t="shared" si="76"/>
        <v>#REF!</v>
      </c>
      <c r="DU116" s="41" t="e">
        <f t="shared" si="76"/>
        <v>#REF!</v>
      </c>
      <c r="DV116" s="41" t="e">
        <f t="shared" si="76"/>
        <v>#REF!</v>
      </c>
      <c r="DW116" s="41" t="e">
        <f t="shared" si="76"/>
        <v>#REF!</v>
      </c>
      <c r="DX116" s="41" t="e">
        <f t="shared" si="76"/>
        <v>#REF!</v>
      </c>
      <c r="DY116" s="41" t="e">
        <f t="shared" si="76"/>
        <v>#REF!</v>
      </c>
      <c r="DZ116" s="41" t="e">
        <f t="shared" si="92"/>
        <v>#REF!</v>
      </c>
      <c r="EA116" s="41" t="e">
        <f t="shared" si="92"/>
        <v>#REF!</v>
      </c>
      <c r="EB116" s="41" t="e">
        <f t="shared" si="92"/>
        <v>#REF!</v>
      </c>
      <c r="EC116" s="41" t="e">
        <f t="shared" si="92"/>
        <v>#REF!</v>
      </c>
      <c r="ED116" s="41" t="e">
        <f t="shared" si="92"/>
        <v>#REF!</v>
      </c>
      <c r="EE116" s="41" t="e">
        <f t="shared" si="92"/>
        <v>#REF!</v>
      </c>
      <c r="EF116" s="41" t="e">
        <f t="shared" si="92"/>
        <v>#REF!</v>
      </c>
      <c r="EG116" s="41" t="e">
        <f t="shared" si="92"/>
        <v>#REF!</v>
      </c>
      <c r="EH116" s="41" t="e">
        <f t="shared" si="92"/>
        <v>#REF!</v>
      </c>
      <c r="EI116" s="41" t="e">
        <f t="shared" si="92"/>
        <v>#REF!</v>
      </c>
      <c r="EJ116" s="41" t="e">
        <f t="shared" si="94"/>
        <v>#REF!</v>
      </c>
      <c r="EK116" s="41" t="e">
        <f t="shared" si="94"/>
        <v>#REF!</v>
      </c>
      <c r="EL116" s="41" t="e">
        <f t="shared" si="94"/>
        <v>#REF!</v>
      </c>
      <c r="EM116" s="41" t="e">
        <f t="shared" si="94"/>
        <v>#REF!</v>
      </c>
      <c r="EN116" s="41" t="e">
        <f t="shared" si="94"/>
        <v>#REF!</v>
      </c>
      <c r="EO116" s="41" t="e">
        <f t="shared" si="94"/>
        <v>#REF!</v>
      </c>
      <c r="EP116" s="41" t="e">
        <f t="shared" si="94"/>
        <v>#REF!</v>
      </c>
      <c r="EQ116" s="41" t="e">
        <f t="shared" si="94"/>
        <v>#REF!</v>
      </c>
      <c r="ER116" s="41" t="e">
        <f t="shared" si="94"/>
        <v>#REF!</v>
      </c>
      <c r="ES116" s="41" t="e">
        <f t="shared" si="86"/>
        <v>#REF!</v>
      </c>
      <c r="ET116" s="41" t="e">
        <f t="shared" si="86"/>
        <v>#REF!</v>
      </c>
      <c r="EU116" s="41" t="e">
        <f t="shared" si="86"/>
        <v>#REF!</v>
      </c>
      <c r="EV116" s="41" t="e">
        <f t="shared" si="86"/>
        <v>#REF!</v>
      </c>
      <c r="EW116" s="41" t="e">
        <f t="shared" si="78"/>
        <v>#REF!</v>
      </c>
      <c r="EX116" s="41" t="e">
        <f t="shared" si="78"/>
        <v>#REF!</v>
      </c>
      <c r="EY116" s="41" t="e">
        <f t="shared" si="78"/>
        <v>#REF!</v>
      </c>
      <c r="EZ116" s="41" t="e">
        <f t="shared" si="78"/>
        <v>#REF!</v>
      </c>
      <c r="FA116" s="41" t="e">
        <f t="shared" si="78"/>
        <v>#REF!</v>
      </c>
      <c r="FB116" s="41" t="e">
        <f t="shared" si="78"/>
        <v>#REF!</v>
      </c>
      <c r="FC116" s="41" t="e">
        <f t="shared" si="78"/>
        <v>#REF!</v>
      </c>
      <c r="FD116" s="41" t="e">
        <f t="shared" si="78"/>
        <v>#REF!</v>
      </c>
      <c r="FE116" s="41" t="e">
        <f t="shared" si="78"/>
        <v>#REF!</v>
      </c>
      <c r="FF116" s="41" t="e">
        <f t="shared" si="93"/>
        <v>#REF!</v>
      </c>
      <c r="FG116" s="41" t="e">
        <f t="shared" si="93"/>
        <v>#REF!</v>
      </c>
      <c r="FH116" s="41" t="e">
        <f t="shared" si="93"/>
        <v>#REF!</v>
      </c>
      <c r="FI116" s="41" t="e">
        <f t="shared" si="93"/>
        <v>#REF!</v>
      </c>
      <c r="FJ116" s="41" t="e">
        <f t="shared" si="93"/>
        <v>#REF!</v>
      </c>
      <c r="FK116" s="41" t="e">
        <f t="shared" si="93"/>
        <v>#REF!</v>
      </c>
      <c r="FL116" s="41" t="e">
        <f t="shared" si="93"/>
        <v>#REF!</v>
      </c>
      <c r="FM116" s="41" t="e">
        <f t="shared" si="93"/>
        <v>#REF!</v>
      </c>
      <c r="FN116" s="41" t="e">
        <f t="shared" si="93"/>
        <v>#REF!</v>
      </c>
      <c r="FO116" s="41" t="e">
        <f t="shared" si="93"/>
        <v>#REF!</v>
      </c>
      <c r="FP116" s="41" t="e">
        <f t="shared" si="95"/>
        <v>#REF!</v>
      </c>
      <c r="FQ116" s="41" t="e">
        <f t="shared" si="95"/>
        <v>#REF!</v>
      </c>
      <c r="FR116" s="41" t="e">
        <f t="shared" si="95"/>
        <v>#REF!</v>
      </c>
      <c r="FS116" s="41" t="e">
        <f t="shared" si="95"/>
        <v>#REF!</v>
      </c>
      <c r="FT116" s="41" t="e">
        <f t="shared" si="95"/>
        <v>#REF!</v>
      </c>
      <c r="FU116" s="41" t="e">
        <f t="shared" si="95"/>
        <v>#REF!</v>
      </c>
      <c r="FV116" s="41" t="e">
        <f t="shared" si="95"/>
        <v>#REF!</v>
      </c>
      <c r="FW116" s="41" t="e">
        <f t="shared" si="95"/>
        <v>#REF!</v>
      </c>
      <c r="FX116" s="41" t="e">
        <f t="shared" si="95"/>
        <v>#REF!</v>
      </c>
      <c r="FY116" s="41" t="e">
        <f t="shared" si="87"/>
        <v>#REF!</v>
      </c>
      <c r="FZ116" s="41" t="e">
        <f t="shared" si="87"/>
        <v>#REF!</v>
      </c>
      <c r="GA116" s="41" t="e">
        <f t="shared" si="87"/>
        <v>#REF!</v>
      </c>
      <c r="GB116" s="41" t="e">
        <f t="shared" si="87"/>
        <v>#REF!</v>
      </c>
      <c r="GC116" s="41" t="e">
        <f t="shared" si="80"/>
        <v>#REF!</v>
      </c>
      <c r="GD116" s="41" t="e">
        <f t="shared" si="80"/>
        <v>#REF!</v>
      </c>
      <c r="GE116" s="41" t="e">
        <f t="shared" si="80"/>
        <v>#REF!</v>
      </c>
      <c r="GF116" s="41" t="e">
        <f t="shared" si="80"/>
        <v>#REF!</v>
      </c>
      <c r="GG116" s="41" t="e">
        <f t="shared" si="80"/>
        <v>#REF!</v>
      </c>
      <c r="GH116" s="41" t="e">
        <f t="shared" si="66"/>
        <v>#REF!</v>
      </c>
      <c r="GI116" s="41" t="e">
        <f t="shared" si="66"/>
        <v>#REF!</v>
      </c>
      <c r="GJ116" s="41" t="e">
        <f t="shared" si="66"/>
        <v>#REF!</v>
      </c>
      <c r="GK116" s="41" t="e">
        <f t="shared" si="66"/>
        <v>#REF!</v>
      </c>
      <c r="GL116" s="41" t="e">
        <f t="shared" si="66"/>
        <v>#REF!</v>
      </c>
      <c r="GM116" s="41" t="e">
        <f t="shared" si="89"/>
        <v>#REF!</v>
      </c>
      <c r="GN116" s="41" t="e">
        <f t="shared" si="89"/>
        <v>#REF!</v>
      </c>
      <c r="GO116" s="41" t="e">
        <f t="shared" si="89"/>
        <v>#REF!</v>
      </c>
      <c r="GP116" s="41" t="e">
        <f t="shared" si="89"/>
        <v>#REF!</v>
      </c>
      <c r="GQ116" s="41" t="e">
        <f t="shared" si="89"/>
        <v>#REF!</v>
      </c>
      <c r="GR116" s="41" t="e">
        <f t="shared" si="89"/>
        <v>#REF!</v>
      </c>
      <c r="GS116" s="41" t="e">
        <f t="shared" si="89"/>
        <v>#REF!</v>
      </c>
      <c r="GT116" s="41" t="e">
        <f t="shared" si="89"/>
        <v>#REF!</v>
      </c>
      <c r="GU116" s="41" t="e">
        <f t="shared" si="89"/>
        <v>#REF!</v>
      </c>
      <c r="GV116" s="41" t="e">
        <f t="shared" si="89"/>
        <v>#REF!</v>
      </c>
      <c r="GW116" s="41" t="e">
        <f t="shared" si="89"/>
        <v>#REF!</v>
      </c>
      <c r="GX116" s="41" t="e">
        <f t="shared" si="89"/>
        <v>#REF!</v>
      </c>
      <c r="GY116" s="41" t="e">
        <f t="shared" si="89"/>
        <v>#REF!</v>
      </c>
      <c r="GZ116" s="41" t="e">
        <f t="shared" si="89"/>
        <v>#REF!</v>
      </c>
      <c r="HA116" s="41" t="e">
        <f t="shared" si="89"/>
        <v>#REF!</v>
      </c>
      <c r="HB116" s="41" t="e">
        <f t="shared" si="96"/>
        <v>#REF!</v>
      </c>
      <c r="HC116" s="41" t="e">
        <f t="shared" si="96"/>
        <v>#REF!</v>
      </c>
      <c r="HD116" s="41" t="e">
        <f t="shared" si="96"/>
        <v>#REF!</v>
      </c>
      <c r="HE116" s="41" t="e">
        <f t="shared" si="96"/>
        <v>#REF!</v>
      </c>
      <c r="HF116" s="41" t="e">
        <f t="shared" si="96"/>
        <v>#REF!</v>
      </c>
      <c r="HG116" s="41" t="e">
        <f t="shared" si="96"/>
        <v>#REF!</v>
      </c>
      <c r="HH116" s="41" t="e">
        <f t="shared" si="91"/>
        <v>#REF!</v>
      </c>
      <c r="HI116" s="41" t="e">
        <f t="shared" si="91"/>
        <v>#REF!</v>
      </c>
      <c r="HJ116" s="41" t="e">
        <f t="shared" si="91"/>
        <v>#REF!</v>
      </c>
    </row>
    <row r="117" spans="1:218" ht="14.4" x14ac:dyDescent="0.3">
      <c r="A117" s="42">
        <v>114</v>
      </c>
      <c r="B117" s="43" t="e">
        <f>'CMM3 - AUX CALC'!$DK$67</f>
        <v>#REF!</v>
      </c>
      <c r="DL117" s="41" t="e">
        <f>$B117/(_xlfn.SINGLE(PrazoConcessao)*12-DL$3+1)</f>
        <v>#REF!</v>
      </c>
      <c r="DM117" s="41" t="e">
        <f t="shared" si="85"/>
        <v>#REF!</v>
      </c>
      <c r="DN117" s="41" t="e">
        <f t="shared" si="85"/>
        <v>#REF!</v>
      </c>
      <c r="DO117" s="41" t="e">
        <f t="shared" si="85"/>
        <v>#REF!</v>
      </c>
      <c r="DP117" s="41" t="e">
        <f t="shared" si="85"/>
        <v>#REF!</v>
      </c>
      <c r="DQ117" s="41" t="e">
        <f t="shared" si="76"/>
        <v>#REF!</v>
      </c>
      <c r="DR117" s="41" t="e">
        <f t="shared" si="76"/>
        <v>#REF!</v>
      </c>
      <c r="DS117" s="41" t="e">
        <f t="shared" si="76"/>
        <v>#REF!</v>
      </c>
      <c r="DT117" s="41" t="e">
        <f t="shared" si="76"/>
        <v>#REF!</v>
      </c>
      <c r="DU117" s="41" t="e">
        <f t="shared" si="76"/>
        <v>#REF!</v>
      </c>
      <c r="DV117" s="41" t="e">
        <f t="shared" si="76"/>
        <v>#REF!</v>
      </c>
      <c r="DW117" s="41" t="e">
        <f t="shared" si="76"/>
        <v>#REF!</v>
      </c>
      <c r="DX117" s="41" t="e">
        <f t="shared" si="76"/>
        <v>#REF!</v>
      </c>
      <c r="DY117" s="41" t="e">
        <f t="shared" si="76"/>
        <v>#REF!</v>
      </c>
      <c r="DZ117" s="41" t="e">
        <f t="shared" si="92"/>
        <v>#REF!</v>
      </c>
      <c r="EA117" s="41" t="e">
        <f t="shared" si="92"/>
        <v>#REF!</v>
      </c>
      <c r="EB117" s="41" t="e">
        <f t="shared" si="92"/>
        <v>#REF!</v>
      </c>
      <c r="EC117" s="41" t="e">
        <f t="shared" si="92"/>
        <v>#REF!</v>
      </c>
      <c r="ED117" s="41" t="e">
        <f t="shared" si="92"/>
        <v>#REF!</v>
      </c>
      <c r="EE117" s="41" t="e">
        <f t="shared" si="92"/>
        <v>#REF!</v>
      </c>
      <c r="EF117" s="41" t="e">
        <f t="shared" si="92"/>
        <v>#REF!</v>
      </c>
      <c r="EG117" s="41" t="e">
        <f t="shared" si="92"/>
        <v>#REF!</v>
      </c>
      <c r="EH117" s="41" t="e">
        <f t="shared" si="92"/>
        <v>#REF!</v>
      </c>
      <c r="EI117" s="41" t="e">
        <f t="shared" si="92"/>
        <v>#REF!</v>
      </c>
      <c r="EJ117" s="41" t="e">
        <f t="shared" si="94"/>
        <v>#REF!</v>
      </c>
      <c r="EK117" s="41" t="e">
        <f t="shared" si="94"/>
        <v>#REF!</v>
      </c>
      <c r="EL117" s="41" t="e">
        <f t="shared" si="94"/>
        <v>#REF!</v>
      </c>
      <c r="EM117" s="41" t="e">
        <f t="shared" si="94"/>
        <v>#REF!</v>
      </c>
      <c r="EN117" s="41" t="e">
        <f t="shared" si="94"/>
        <v>#REF!</v>
      </c>
      <c r="EO117" s="41" t="e">
        <f t="shared" si="94"/>
        <v>#REF!</v>
      </c>
      <c r="EP117" s="41" t="e">
        <f t="shared" si="94"/>
        <v>#REF!</v>
      </c>
      <c r="EQ117" s="41" t="e">
        <f t="shared" si="94"/>
        <v>#REF!</v>
      </c>
      <c r="ER117" s="41" t="e">
        <f t="shared" si="94"/>
        <v>#REF!</v>
      </c>
      <c r="ES117" s="41" t="e">
        <f t="shared" si="86"/>
        <v>#REF!</v>
      </c>
      <c r="ET117" s="41" t="e">
        <f t="shared" si="86"/>
        <v>#REF!</v>
      </c>
      <c r="EU117" s="41" t="e">
        <f t="shared" si="86"/>
        <v>#REF!</v>
      </c>
      <c r="EV117" s="41" t="e">
        <f t="shared" si="86"/>
        <v>#REF!</v>
      </c>
      <c r="EW117" s="41" t="e">
        <f t="shared" si="78"/>
        <v>#REF!</v>
      </c>
      <c r="EX117" s="41" t="e">
        <f t="shared" si="78"/>
        <v>#REF!</v>
      </c>
      <c r="EY117" s="41" t="e">
        <f t="shared" si="78"/>
        <v>#REF!</v>
      </c>
      <c r="EZ117" s="41" t="e">
        <f t="shared" si="78"/>
        <v>#REF!</v>
      </c>
      <c r="FA117" s="41" t="e">
        <f t="shared" si="78"/>
        <v>#REF!</v>
      </c>
      <c r="FB117" s="41" t="e">
        <f t="shared" si="78"/>
        <v>#REF!</v>
      </c>
      <c r="FC117" s="41" t="e">
        <f t="shared" si="78"/>
        <v>#REF!</v>
      </c>
      <c r="FD117" s="41" t="e">
        <f t="shared" si="78"/>
        <v>#REF!</v>
      </c>
      <c r="FE117" s="41" t="e">
        <f t="shared" si="78"/>
        <v>#REF!</v>
      </c>
      <c r="FF117" s="41" t="e">
        <f t="shared" si="93"/>
        <v>#REF!</v>
      </c>
      <c r="FG117" s="41" t="e">
        <f t="shared" si="93"/>
        <v>#REF!</v>
      </c>
      <c r="FH117" s="41" t="e">
        <f t="shared" si="93"/>
        <v>#REF!</v>
      </c>
      <c r="FI117" s="41" t="e">
        <f t="shared" si="93"/>
        <v>#REF!</v>
      </c>
      <c r="FJ117" s="41" t="e">
        <f t="shared" si="93"/>
        <v>#REF!</v>
      </c>
      <c r="FK117" s="41" t="e">
        <f t="shared" si="93"/>
        <v>#REF!</v>
      </c>
      <c r="FL117" s="41" t="e">
        <f t="shared" si="93"/>
        <v>#REF!</v>
      </c>
      <c r="FM117" s="41" t="e">
        <f t="shared" si="93"/>
        <v>#REF!</v>
      </c>
      <c r="FN117" s="41" t="e">
        <f t="shared" si="93"/>
        <v>#REF!</v>
      </c>
      <c r="FO117" s="41" t="e">
        <f t="shared" si="93"/>
        <v>#REF!</v>
      </c>
      <c r="FP117" s="41" t="e">
        <f t="shared" si="95"/>
        <v>#REF!</v>
      </c>
      <c r="FQ117" s="41" t="e">
        <f t="shared" si="95"/>
        <v>#REF!</v>
      </c>
      <c r="FR117" s="41" t="e">
        <f t="shared" si="95"/>
        <v>#REF!</v>
      </c>
      <c r="FS117" s="41" t="e">
        <f t="shared" si="95"/>
        <v>#REF!</v>
      </c>
      <c r="FT117" s="41" t="e">
        <f t="shared" si="95"/>
        <v>#REF!</v>
      </c>
      <c r="FU117" s="41" t="e">
        <f t="shared" si="95"/>
        <v>#REF!</v>
      </c>
      <c r="FV117" s="41" t="e">
        <f t="shared" si="95"/>
        <v>#REF!</v>
      </c>
      <c r="FW117" s="41" t="e">
        <f t="shared" si="95"/>
        <v>#REF!</v>
      </c>
      <c r="FX117" s="41" t="e">
        <f t="shared" si="95"/>
        <v>#REF!</v>
      </c>
      <c r="FY117" s="41" t="e">
        <f t="shared" si="87"/>
        <v>#REF!</v>
      </c>
      <c r="FZ117" s="41" t="e">
        <f t="shared" si="87"/>
        <v>#REF!</v>
      </c>
      <c r="GA117" s="41" t="e">
        <f t="shared" si="87"/>
        <v>#REF!</v>
      </c>
      <c r="GB117" s="41" t="e">
        <f t="shared" si="87"/>
        <v>#REF!</v>
      </c>
      <c r="GC117" s="41" t="e">
        <f t="shared" si="80"/>
        <v>#REF!</v>
      </c>
      <c r="GD117" s="41" t="e">
        <f t="shared" si="80"/>
        <v>#REF!</v>
      </c>
      <c r="GE117" s="41" t="e">
        <f t="shared" si="80"/>
        <v>#REF!</v>
      </c>
      <c r="GF117" s="41" t="e">
        <f t="shared" si="80"/>
        <v>#REF!</v>
      </c>
      <c r="GG117" s="41" t="e">
        <f t="shared" si="80"/>
        <v>#REF!</v>
      </c>
      <c r="GH117" s="41" t="e">
        <f t="shared" si="66"/>
        <v>#REF!</v>
      </c>
      <c r="GI117" s="41" t="e">
        <f t="shared" si="66"/>
        <v>#REF!</v>
      </c>
      <c r="GJ117" s="41" t="e">
        <f t="shared" si="66"/>
        <v>#REF!</v>
      </c>
      <c r="GK117" s="41" t="e">
        <f t="shared" si="66"/>
        <v>#REF!</v>
      </c>
      <c r="GL117" s="41" t="e">
        <f t="shared" si="66"/>
        <v>#REF!</v>
      </c>
      <c r="GM117" s="41" t="e">
        <f t="shared" si="89"/>
        <v>#REF!</v>
      </c>
      <c r="GN117" s="41" t="e">
        <f t="shared" si="89"/>
        <v>#REF!</v>
      </c>
      <c r="GO117" s="41" t="e">
        <f t="shared" si="89"/>
        <v>#REF!</v>
      </c>
      <c r="GP117" s="41" t="e">
        <f t="shared" si="89"/>
        <v>#REF!</v>
      </c>
      <c r="GQ117" s="41" t="e">
        <f t="shared" si="89"/>
        <v>#REF!</v>
      </c>
      <c r="GR117" s="41" t="e">
        <f t="shared" si="89"/>
        <v>#REF!</v>
      </c>
      <c r="GS117" s="41" t="e">
        <f t="shared" si="89"/>
        <v>#REF!</v>
      </c>
      <c r="GT117" s="41" t="e">
        <f t="shared" si="89"/>
        <v>#REF!</v>
      </c>
      <c r="GU117" s="41" t="e">
        <f t="shared" si="89"/>
        <v>#REF!</v>
      </c>
      <c r="GV117" s="41" t="e">
        <f t="shared" si="89"/>
        <v>#REF!</v>
      </c>
      <c r="GW117" s="41" t="e">
        <f t="shared" si="89"/>
        <v>#REF!</v>
      </c>
      <c r="GX117" s="41" t="e">
        <f t="shared" si="89"/>
        <v>#REF!</v>
      </c>
      <c r="GY117" s="41" t="e">
        <f t="shared" si="89"/>
        <v>#REF!</v>
      </c>
      <c r="GZ117" s="41" t="e">
        <f t="shared" si="89"/>
        <v>#REF!</v>
      </c>
      <c r="HA117" s="41" t="e">
        <f t="shared" si="89"/>
        <v>#REF!</v>
      </c>
      <c r="HB117" s="41" t="e">
        <f t="shared" si="96"/>
        <v>#REF!</v>
      </c>
      <c r="HC117" s="41" t="e">
        <f t="shared" si="96"/>
        <v>#REF!</v>
      </c>
      <c r="HD117" s="41" t="e">
        <f t="shared" si="96"/>
        <v>#REF!</v>
      </c>
      <c r="HE117" s="41" t="e">
        <f t="shared" si="96"/>
        <v>#REF!</v>
      </c>
      <c r="HF117" s="41" t="e">
        <f t="shared" si="96"/>
        <v>#REF!</v>
      </c>
      <c r="HG117" s="41" t="e">
        <f t="shared" si="96"/>
        <v>#REF!</v>
      </c>
      <c r="HH117" s="41" t="e">
        <f t="shared" si="91"/>
        <v>#REF!</v>
      </c>
      <c r="HI117" s="41" t="e">
        <f t="shared" si="91"/>
        <v>#REF!</v>
      </c>
      <c r="HJ117" s="41" t="e">
        <f t="shared" si="91"/>
        <v>#REF!</v>
      </c>
    </row>
    <row r="118" spans="1:218" ht="14.4" x14ac:dyDescent="0.3">
      <c r="A118" s="42">
        <v>115</v>
      </c>
      <c r="B118" s="43" t="e">
        <f>'CMM3 - AUX CALC'!$DL$67</f>
        <v>#REF!</v>
      </c>
      <c r="DM118" s="41" t="e">
        <f>$B118/(_xlfn.SINGLE(PrazoConcessao)*12-DM$3+1)</f>
        <v>#REF!</v>
      </c>
      <c r="DN118" s="41" t="e">
        <f t="shared" si="85"/>
        <v>#REF!</v>
      </c>
      <c r="DO118" s="41" t="e">
        <f t="shared" si="85"/>
        <v>#REF!</v>
      </c>
      <c r="DP118" s="41" t="e">
        <f t="shared" si="85"/>
        <v>#REF!</v>
      </c>
      <c r="DQ118" s="41" t="e">
        <f t="shared" si="76"/>
        <v>#REF!</v>
      </c>
      <c r="DR118" s="41" t="e">
        <f t="shared" si="76"/>
        <v>#REF!</v>
      </c>
      <c r="DS118" s="41" t="e">
        <f t="shared" si="76"/>
        <v>#REF!</v>
      </c>
      <c r="DT118" s="41" t="e">
        <f t="shared" si="76"/>
        <v>#REF!</v>
      </c>
      <c r="DU118" s="41" t="e">
        <f t="shared" si="76"/>
        <v>#REF!</v>
      </c>
      <c r="DV118" s="41" t="e">
        <f t="shared" si="76"/>
        <v>#REF!</v>
      </c>
      <c r="DW118" s="41" t="e">
        <f t="shared" si="76"/>
        <v>#REF!</v>
      </c>
      <c r="DX118" s="41" t="e">
        <f t="shared" si="76"/>
        <v>#REF!</v>
      </c>
      <c r="DY118" s="41" t="e">
        <f t="shared" si="76"/>
        <v>#REF!</v>
      </c>
      <c r="DZ118" s="41" t="e">
        <f t="shared" si="92"/>
        <v>#REF!</v>
      </c>
      <c r="EA118" s="41" t="e">
        <f t="shared" si="92"/>
        <v>#REF!</v>
      </c>
      <c r="EB118" s="41" t="e">
        <f t="shared" si="92"/>
        <v>#REF!</v>
      </c>
      <c r="EC118" s="41" t="e">
        <f t="shared" si="92"/>
        <v>#REF!</v>
      </c>
      <c r="ED118" s="41" t="e">
        <f t="shared" si="92"/>
        <v>#REF!</v>
      </c>
      <c r="EE118" s="41" t="e">
        <f t="shared" si="92"/>
        <v>#REF!</v>
      </c>
      <c r="EF118" s="41" t="e">
        <f t="shared" si="92"/>
        <v>#REF!</v>
      </c>
      <c r="EG118" s="41" t="e">
        <f t="shared" si="92"/>
        <v>#REF!</v>
      </c>
      <c r="EH118" s="41" t="e">
        <f t="shared" si="92"/>
        <v>#REF!</v>
      </c>
      <c r="EI118" s="41" t="e">
        <f t="shared" si="92"/>
        <v>#REF!</v>
      </c>
      <c r="EJ118" s="41" t="e">
        <f t="shared" si="94"/>
        <v>#REF!</v>
      </c>
      <c r="EK118" s="41" t="e">
        <f t="shared" si="94"/>
        <v>#REF!</v>
      </c>
      <c r="EL118" s="41" t="e">
        <f t="shared" si="94"/>
        <v>#REF!</v>
      </c>
      <c r="EM118" s="41" t="e">
        <f t="shared" si="94"/>
        <v>#REF!</v>
      </c>
      <c r="EN118" s="41" t="e">
        <f t="shared" si="94"/>
        <v>#REF!</v>
      </c>
      <c r="EO118" s="41" t="e">
        <f t="shared" si="94"/>
        <v>#REF!</v>
      </c>
      <c r="EP118" s="41" t="e">
        <f t="shared" si="94"/>
        <v>#REF!</v>
      </c>
      <c r="EQ118" s="41" t="e">
        <f t="shared" si="94"/>
        <v>#REF!</v>
      </c>
      <c r="ER118" s="41" t="e">
        <f t="shared" si="94"/>
        <v>#REF!</v>
      </c>
      <c r="ES118" s="41" t="e">
        <f t="shared" si="86"/>
        <v>#REF!</v>
      </c>
      <c r="ET118" s="41" t="e">
        <f t="shared" si="86"/>
        <v>#REF!</v>
      </c>
      <c r="EU118" s="41" t="e">
        <f t="shared" si="86"/>
        <v>#REF!</v>
      </c>
      <c r="EV118" s="41" t="e">
        <f t="shared" si="86"/>
        <v>#REF!</v>
      </c>
      <c r="EW118" s="41" t="e">
        <f t="shared" si="78"/>
        <v>#REF!</v>
      </c>
      <c r="EX118" s="41" t="e">
        <f t="shared" si="78"/>
        <v>#REF!</v>
      </c>
      <c r="EY118" s="41" t="e">
        <f t="shared" si="78"/>
        <v>#REF!</v>
      </c>
      <c r="EZ118" s="41" t="e">
        <f t="shared" si="78"/>
        <v>#REF!</v>
      </c>
      <c r="FA118" s="41" t="e">
        <f t="shared" si="78"/>
        <v>#REF!</v>
      </c>
      <c r="FB118" s="41" t="e">
        <f t="shared" si="78"/>
        <v>#REF!</v>
      </c>
      <c r="FC118" s="41" t="e">
        <f t="shared" si="78"/>
        <v>#REF!</v>
      </c>
      <c r="FD118" s="41" t="e">
        <f t="shared" si="78"/>
        <v>#REF!</v>
      </c>
      <c r="FE118" s="41" t="e">
        <f t="shared" si="78"/>
        <v>#REF!</v>
      </c>
      <c r="FF118" s="41" t="e">
        <f t="shared" si="93"/>
        <v>#REF!</v>
      </c>
      <c r="FG118" s="41" t="e">
        <f t="shared" si="93"/>
        <v>#REF!</v>
      </c>
      <c r="FH118" s="41" t="e">
        <f t="shared" si="93"/>
        <v>#REF!</v>
      </c>
      <c r="FI118" s="41" t="e">
        <f t="shared" si="93"/>
        <v>#REF!</v>
      </c>
      <c r="FJ118" s="41" t="e">
        <f t="shared" si="93"/>
        <v>#REF!</v>
      </c>
      <c r="FK118" s="41" t="e">
        <f t="shared" si="93"/>
        <v>#REF!</v>
      </c>
      <c r="FL118" s="41" t="e">
        <f t="shared" si="93"/>
        <v>#REF!</v>
      </c>
      <c r="FM118" s="41" t="e">
        <f t="shared" si="93"/>
        <v>#REF!</v>
      </c>
      <c r="FN118" s="41" t="e">
        <f t="shared" si="93"/>
        <v>#REF!</v>
      </c>
      <c r="FO118" s="41" t="e">
        <f t="shared" si="93"/>
        <v>#REF!</v>
      </c>
      <c r="FP118" s="41" t="e">
        <f t="shared" si="95"/>
        <v>#REF!</v>
      </c>
      <c r="FQ118" s="41" t="e">
        <f t="shared" si="95"/>
        <v>#REF!</v>
      </c>
      <c r="FR118" s="41" t="e">
        <f t="shared" si="95"/>
        <v>#REF!</v>
      </c>
      <c r="FS118" s="41" t="e">
        <f t="shared" si="95"/>
        <v>#REF!</v>
      </c>
      <c r="FT118" s="41" t="e">
        <f t="shared" si="95"/>
        <v>#REF!</v>
      </c>
      <c r="FU118" s="41" t="e">
        <f t="shared" si="95"/>
        <v>#REF!</v>
      </c>
      <c r="FV118" s="41" t="e">
        <f t="shared" si="95"/>
        <v>#REF!</v>
      </c>
      <c r="FW118" s="41" t="e">
        <f t="shared" si="95"/>
        <v>#REF!</v>
      </c>
      <c r="FX118" s="41" t="e">
        <f t="shared" si="95"/>
        <v>#REF!</v>
      </c>
      <c r="FY118" s="41" t="e">
        <f t="shared" si="87"/>
        <v>#REF!</v>
      </c>
      <c r="FZ118" s="41" t="e">
        <f t="shared" si="87"/>
        <v>#REF!</v>
      </c>
      <c r="GA118" s="41" t="e">
        <f t="shared" si="87"/>
        <v>#REF!</v>
      </c>
      <c r="GB118" s="41" t="e">
        <f t="shared" si="87"/>
        <v>#REF!</v>
      </c>
      <c r="GC118" s="41" t="e">
        <f t="shared" si="80"/>
        <v>#REF!</v>
      </c>
      <c r="GD118" s="41" t="e">
        <f t="shared" si="80"/>
        <v>#REF!</v>
      </c>
      <c r="GE118" s="41" t="e">
        <f t="shared" si="80"/>
        <v>#REF!</v>
      </c>
      <c r="GF118" s="41" t="e">
        <f t="shared" si="80"/>
        <v>#REF!</v>
      </c>
      <c r="GG118" s="41" t="e">
        <f t="shared" si="80"/>
        <v>#REF!</v>
      </c>
      <c r="GH118" s="41" t="e">
        <f t="shared" si="66"/>
        <v>#REF!</v>
      </c>
      <c r="GI118" s="41" t="e">
        <f t="shared" si="66"/>
        <v>#REF!</v>
      </c>
      <c r="GJ118" s="41" t="e">
        <f t="shared" si="66"/>
        <v>#REF!</v>
      </c>
      <c r="GK118" s="41" t="e">
        <f t="shared" si="66"/>
        <v>#REF!</v>
      </c>
      <c r="GL118" s="41" t="e">
        <f t="shared" si="66"/>
        <v>#REF!</v>
      </c>
      <c r="GM118" s="41" t="e">
        <f t="shared" si="89"/>
        <v>#REF!</v>
      </c>
      <c r="GN118" s="41" t="e">
        <f t="shared" si="89"/>
        <v>#REF!</v>
      </c>
      <c r="GO118" s="41" t="e">
        <f t="shared" si="89"/>
        <v>#REF!</v>
      </c>
      <c r="GP118" s="41" t="e">
        <f t="shared" si="89"/>
        <v>#REF!</v>
      </c>
      <c r="GQ118" s="41" t="e">
        <f t="shared" si="89"/>
        <v>#REF!</v>
      </c>
      <c r="GR118" s="41" t="e">
        <f t="shared" si="89"/>
        <v>#REF!</v>
      </c>
      <c r="GS118" s="41" t="e">
        <f t="shared" si="89"/>
        <v>#REF!</v>
      </c>
      <c r="GT118" s="41" t="e">
        <f t="shared" si="89"/>
        <v>#REF!</v>
      </c>
      <c r="GU118" s="41" t="e">
        <f t="shared" si="89"/>
        <v>#REF!</v>
      </c>
      <c r="GV118" s="41" t="e">
        <f t="shared" si="89"/>
        <v>#REF!</v>
      </c>
      <c r="GW118" s="41" t="e">
        <f t="shared" si="89"/>
        <v>#REF!</v>
      </c>
      <c r="GX118" s="41" t="e">
        <f t="shared" si="89"/>
        <v>#REF!</v>
      </c>
      <c r="GY118" s="41" t="e">
        <f t="shared" si="89"/>
        <v>#REF!</v>
      </c>
      <c r="GZ118" s="41" t="e">
        <f t="shared" si="89"/>
        <v>#REF!</v>
      </c>
      <c r="HA118" s="41" t="e">
        <f t="shared" si="89"/>
        <v>#REF!</v>
      </c>
      <c r="HB118" s="41" t="e">
        <f t="shared" si="96"/>
        <v>#REF!</v>
      </c>
      <c r="HC118" s="41" t="e">
        <f t="shared" si="96"/>
        <v>#REF!</v>
      </c>
      <c r="HD118" s="41" t="e">
        <f t="shared" si="96"/>
        <v>#REF!</v>
      </c>
      <c r="HE118" s="41" t="e">
        <f t="shared" si="96"/>
        <v>#REF!</v>
      </c>
      <c r="HF118" s="41" t="e">
        <f t="shared" si="96"/>
        <v>#REF!</v>
      </c>
      <c r="HG118" s="41" t="e">
        <f t="shared" si="96"/>
        <v>#REF!</v>
      </c>
      <c r="HH118" s="41" t="e">
        <f t="shared" si="91"/>
        <v>#REF!</v>
      </c>
      <c r="HI118" s="41" t="e">
        <f t="shared" si="91"/>
        <v>#REF!</v>
      </c>
      <c r="HJ118" s="41" t="e">
        <f t="shared" si="91"/>
        <v>#REF!</v>
      </c>
    </row>
    <row r="119" spans="1:218" ht="14.4" x14ac:dyDescent="0.3">
      <c r="A119" s="42">
        <v>116</v>
      </c>
      <c r="B119" s="43" t="e">
        <f>'CMM3 - AUX CALC'!$DM$67</f>
        <v>#REF!</v>
      </c>
      <c r="DN119" s="41" t="e">
        <f>$B119/(_xlfn.SINGLE(PrazoConcessao)*12-DN$3+1)</f>
        <v>#REF!</v>
      </c>
      <c r="DO119" s="41" t="e">
        <f t="shared" si="85"/>
        <v>#REF!</v>
      </c>
      <c r="DP119" s="41" t="e">
        <f t="shared" si="85"/>
        <v>#REF!</v>
      </c>
      <c r="DQ119" s="41" t="e">
        <f t="shared" si="76"/>
        <v>#REF!</v>
      </c>
      <c r="DR119" s="41" t="e">
        <f t="shared" si="76"/>
        <v>#REF!</v>
      </c>
      <c r="DS119" s="41" t="e">
        <f t="shared" si="76"/>
        <v>#REF!</v>
      </c>
      <c r="DT119" s="41" t="e">
        <f t="shared" si="76"/>
        <v>#REF!</v>
      </c>
      <c r="DU119" s="41" t="e">
        <f t="shared" si="76"/>
        <v>#REF!</v>
      </c>
      <c r="DV119" s="41" t="e">
        <f t="shared" si="76"/>
        <v>#REF!</v>
      </c>
      <c r="DW119" s="41" t="e">
        <f t="shared" si="76"/>
        <v>#REF!</v>
      </c>
      <c r="DX119" s="41" t="e">
        <f t="shared" si="76"/>
        <v>#REF!</v>
      </c>
      <c r="DY119" s="41" t="e">
        <f t="shared" si="76"/>
        <v>#REF!</v>
      </c>
      <c r="DZ119" s="41" t="e">
        <f t="shared" si="92"/>
        <v>#REF!</v>
      </c>
      <c r="EA119" s="41" t="e">
        <f t="shared" si="92"/>
        <v>#REF!</v>
      </c>
      <c r="EB119" s="41" t="e">
        <f t="shared" si="92"/>
        <v>#REF!</v>
      </c>
      <c r="EC119" s="41" t="e">
        <f t="shared" si="92"/>
        <v>#REF!</v>
      </c>
      <c r="ED119" s="41" t="e">
        <f t="shared" si="92"/>
        <v>#REF!</v>
      </c>
      <c r="EE119" s="41" t="e">
        <f t="shared" si="92"/>
        <v>#REF!</v>
      </c>
      <c r="EF119" s="41" t="e">
        <f t="shared" si="92"/>
        <v>#REF!</v>
      </c>
      <c r="EG119" s="41" t="e">
        <f t="shared" si="92"/>
        <v>#REF!</v>
      </c>
      <c r="EH119" s="41" t="e">
        <f t="shared" si="92"/>
        <v>#REF!</v>
      </c>
      <c r="EI119" s="41" t="e">
        <f t="shared" si="92"/>
        <v>#REF!</v>
      </c>
      <c r="EJ119" s="41" t="e">
        <f t="shared" si="94"/>
        <v>#REF!</v>
      </c>
      <c r="EK119" s="41" t="e">
        <f t="shared" si="94"/>
        <v>#REF!</v>
      </c>
      <c r="EL119" s="41" t="e">
        <f t="shared" si="94"/>
        <v>#REF!</v>
      </c>
      <c r="EM119" s="41" t="e">
        <f t="shared" si="94"/>
        <v>#REF!</v>
      </c>
      <c r="EN119" s="41" t="e">
        <f t="shared" si="94"/>
        <v>#REF!</v>
      </c>
      <c r="EO119" s="41" t="e">
        <f t="shared" si="94"/>
        <v>#REF!</v>
      </c>
      <c r="EP119" s="41" t="e">
        <f t="shared" si="94"/>
        <v>#REF!</v>
      </c>
      <c r="EQ119" s="41" t="e">
        <f t="shared" si="94"/>
        <v>#REF!</v>
      </c>
      <c r="ER119" s="41" t="e">
        <f t="shared" si="94"/>
        <v>#REF!</v>
      </c>
      <c r="ES119" s="41" t="e">
        <f t="shared" si="86"/>
        <v>#REF!</v>
      </c>
      <c r="ET119" s="41" t="e">
        <f t="shared" si="86"/>
        <v>#REF!</v>
      </c>
      <c r="EU119" s="41" t="e">
        <f t="shared" si="86"/>
        <v>#REF!</v>
      </c>
      <c r="EV119" s="41" t="e">
        <f t="shared" si="86"/>
        <v>#REF!</v>
      </c>
      <c r="EW119" s="41" t="e">
        <f t="shared" si="78"/>
        <v>#REF!</v>
      </c>
      <c r="EX119" s="41" t="e">
        <f t="shared" si="78"/>
        <v>#REF!</v>
      </c>
      <c r="EY119" s="41" t="e">
        <f t="shared" si="78"/>
        <v>#REF!</v>
      </c>
      <c r="EZ119" s="41" t="e">
        <f t="shared" si="78"/>
        <v>#REF!</v>
      </c>
      <c r="FA119" s="41" t="e">
        <f t="shared" si="78"/>
        <v>#REF!</v>
      </c>
      <c r="FB119" s="41" t="e">
        <f t="shared" si="78"/>
        <v>#REF!</v>
      </c>
      <c r="FC119" s="41" t="e">
        <f t="shared" si="78"/>
        <v>#REF!</v>
      </c>
      <c r="FD119" s="41" t="e">
        <f t="shared" si="78"/>
        <v>#REF!</v>
      </c>
      <c r="FE119" s="41" t="e">
        <f t="shared" si="78"/>
        <v>#REF!</v>
      </c>
      <c r="FF119" s="41" t="e">
        <f t="shared" si="93"/>
        <v>#REF!</v>
      </c>
      <c r="FG119" s="41" t="e">
        <f t="shared" si="93"/>
        <v>#REF!</v>
      </c>
      <c r="FH119" s="41" t="e">
        <f t="shared" si="93"/>
        <v>#REF!</v>
      </c>
      <c r="FI119" s="41" t="e">
        <f t="shared" si="93"/>
        <v>#REF!</v>
      </c>
      <c r="FJ119" s="41" t="e">
        <f t="shared" si="93"/>
        <v>#REF!</v>
      </c>
      <c r="FK119" s="41" t="e">
        <f t="shared" si="93"/>
        <v>#REF!</v>
      </c>
      <c r="FL119" s="41" t="e">
        <f t="shared" si="93"/>
        <v>#REF!</v>
      </c>
      <c r="FM119" s="41" t="e">
        <f t="shared" si="93"/>
        <v>#REF!</v>
      </c>
      <c r="FN119" s="41" t="e">
        <f t="shared" si="93"/>
        <v>#REF!</v>
      </c>
      <c r="FO119" s="41" t="e">
        <f t="shared" si="93"/>
        <v>#REF!</v>
      </c>
      <c r="FP119" s="41" t="e">
        <f t="shared" si="95"/>
        <v>#REF!</v>
      </c>
      <c r="FQ119" s="41" t="e">
        <f t="shared" si="95"/>
        <v>#REF!</v>
      </c>
      <c r="FR119" s="41" t="e">
        <f t="shared" si="95"/>
        <v>#REF!</v>
      </c>
      <c r="FS119" s="41" t="e">
        <f t="shared" si="95"/>
        <v>#REF!</v>
      </c>
      <c r="FT119" s="41" t="e">
        <f t="shared" si="95"/>
        <v>#REF!</v>
      </c>
      <c r="FU119" s="41" t="e">
        <f t="shared" si="95"/>
        <v>#REF!</v>
      </c>
      <c r="FV119" s="41" t="e">
        <f t="shared" si="95"/>
        <v>#REF!</v>
      </c>
      <c r="FW119" s="41" t="e">
        <f t="shared" si="95"/>
        <v>#REF!</v>
      </c>
      <c r="FX119" s="41" t="e">
        <f t="shared" si="95"/>
        <v>#REF!</v>
      </c>
      <c r="FY119" s="41" t="e">
        <f t="shared" si="87"/>
        <v>#REF!</v>
      </c>
      <c r="FZ119" s="41" t="e">
        <f t="shared" si="87"/>
        <v>#REF!</v>
      </c>
      <c r="GA119" s="41" t="e">
        <f t="shared" si="87"/>
        <v>#REF!</v>
      </c>
      <c r="GB119" s="41" t="e">
        <f t="shared" si="87"/>
        <v>#REF!</v>
      </c>
      <c r="GC119" s="41" t="e">
        <f t="shared" si="80"/>
        <v>#REF!</v>
      </c>
      <c r="GD119" s="41" t="e">
        <f t="shared" si="80"/>
        <v>#REF!</v>
      </c>
      <c r="GE119" s="41" t="e">
        <f t="shared" si="80"/>
        <v>#REF!</v>
      </c>
      <c r="GF119" s="41" t="e">
        <f t="shared" si="80"/>
        <v>#REF!</v>
      </c>
      <c r="GG119" s="41" t="e">
        <f t="shared" si="80"/>
        <v>#REF!</v>
      </c>
      <c r="GH119" s="41" t="e">
        <f t="shared" si="66"/>
        <v>#REF!</v>
      </c>
      <c r="GI119" s="41" t="e">
        <f t="shared" si="66"/>
        <v>#REF!</v>
      </c>
      <c r="GJ119" s="41" t="e">
        <f t="shared" si="66"/>
        <v>#REF!</v>
      </c>
      <c r="GK119" s="41" t="e">
        <f t="shared" si="66"/>
        <v>#REF!</v>
      </c>
      <c r="GL119" s="41" t="e">
        <f t="shared" si="66"/>
        <v>#REF!</v>
      </c>
      <c r="GM119" s="41" t="e">
        <f t="shared" si="89"/>
        <v>#REF!</v>
      </c>
      <c r="GN119" s="41" t="e">
        <f t="shared" si="89"/>
        <v>#REF!</v>
      </c>
      <c r="GO119" s="41" t="e">
        <f t="shared" si="89"/>
        <v>#REF!</v>
      </c>
      <c r="GP119" s="41" t="e">
        <f t="shared" si="89"/>
        <v>#REF!</v>
      </c>
      <c r="GQ119" s="41" t="e">
        <f t="shared" si="89"/>
        <v>#REF!</v>
      </c>
      <c r="GR119" s="41" t="e">
        <f t="shared" si="89"/>
        <v>#REF!</v>
      </c>
      <c r="GS119" s="41" t="e">
        <f t="shared" si="89"/>
        <v>#REF!</v>
      </c>
      <c r="GT119" s="41" t="e">
        <f t="shared" si="89"/>
        <v>#REF!</v>
      </c>
      <c r="GU119" s="41" t="e">
        <f t="shared" si="89"/>
        <v>#REF!</v>
      </c>
      <c r="GV119" s="41" t="e">
        <f t="shared" si="89"/>
        <v>#REF!</v>
      </c>
      <c r="GW119" s="41" t="e">
        <f t="shared" si="89"/>
        <v>#REF!</v>
      </c>
      <c r="GX119" s="41" t="e">
        <f t="shared" si="89"/>
        <v>#REF!</v>
      </c>
      <c r="GY119" s="41" t="e">
        <f t="shared" si="89"/>
        <v>#REF!</v>
      </c>
      <c r="GZ119" s="41" t="e">
        <f t="shared" si="89"/>
        <v>#REF!</v>
      </c>
      <c r="HA119" s="41" t="e">
        <f t="shared" si="89"/>
        <v>#REF!</v>
      </c>
      <c r="HB119" s="41" t="e">
        <f t="shared" si="96"/>
        <v>#REF!</v>
      </c>
      <c r="HC119" s="41" t="e">
        <f t="shared" si="96"/>
        <v>#REF!</v>
      </c>
      <c r="HD119" s="41" t="e">
        <f t="shared" si="96"/>
        <v>#REF!</v>
      </c>
      <c r="HE119" s="41" t="e">
        <f t="shared" si="96"/>
        <v>#REF!</v>
      </c>
      <c r="HF119" s="41" t="e">
        <f t="shared" si="96"/>
        <v>#REF!</v>
      </c>
      <c r="HG119" s="41" t="e">
        <f t="shared" si="96"/>
        <v>#REF!</v>
      </c>
      <c r="HH119" s="41" t="e">
        <f t="shared" si="91"/>
        <v>#REF!</v>
      </c>
      <c r="HI119" s="41" t="e">
        <f t="shared" si="91"/>
        <v>#REF!</v>
      </c>
      <c r="HJ119" s="41" t="e">
        <f t="shared" si="91"/>
        <v>#REF!</v>
      </c>
    </row>
    <row r="120" spans="1:218" ht="14.4" x14ac:dyDescent="0.3">
      <c r="A120" s="42">
        <v>117</v>
      </c>
      <c r="B120" s="43" t="e">
        <f>'CMM3 - AUX CALC'!$DN$67</f>
        <v>#REF!</v>
      </c>
      <c r="DO120" s="41" t="e">
        <f>$B120/(_xlfn.SINGLE(PrazoConcessao)*12-DO$3+1)</f>
        <v>#REF!</v>
      </c>
      <c r="DP120" s="41" t="e">
        <f t="shared" si="85"/>
        <v>#REF!</v>
      </c>
      <c r="DQ120" s="41" t="e">
        <f t="shared" si="76"/>
        <v>#REF!</v>
      </c>
      <c r="DR120" s="41" t="e">
        <f t="shared" si="76"/>
        <v>#REF!</v>
      </c>
      <c r="DS120" s="41" t="e">
        <f t="shared" si="76"/>
        <v>#REF!</v>
      </c>
      <c r="DT120" s="41" t="e">
        <f t="shared" si="76"/>
        <v>#REF!</v>
      </c>
      <c r="DU120" s="41" t="e">
        <f t="shared" si="76"/>
        <v>#REF!</v>
      </c>
      <c r="DV120" s="41" t="e">
        <f t="shared" si="76"/>
        <v>#REF!</v>
      </c>
      <c r="DW120" s="41" t="e">
        <f t="shared" si="76"/>
        <v>#REF!</v>
      </c>
      <c r="DX120" s="41" t="e">
        <f t="shared" si="76"/>
        <v>#REF!</v>
      </c>
      <c r="DY120" s="41" t="e">
        <f t="shared" si="76"/>
        <v>#REF!</v>
      </c>
      <c r="DZ120" s="41" t="e">
        <f t="shared" si="92"/>
        <v>#REF!</v>
      </c>
      <c r="EA120" s="41" t="e">
        <f t="shared" si="92"/>
        <v>#REF!</v>
      </c>
      <c r="EB120" s="41" t="e">
        <f t="shared" si="92"/>
        <v>#REF!</v>
      </c>
      <c r="EC120" s="41" t="e">
        <f t="shared" si="92"/>
        <v>#REF!</v>
      </c>
      <c r="ED120" s="41" t="e">
        <f t="shared" si="92"/>
        <v>#REF!</v>
      </c>
      <c r="EE120" s="41" t="e">
        <f t="shared" si="92"/>
        <v>#REF!</v>
      </c>
      <c r="EF120" s="41" t="e">
        <f t="shared" si="92"/>
        <v>#REF!</v>
      </c>
      <c r="EG120" s="41" t="e">
        <f t="shared" si="92"/>
        <v>#REF!</v>
      </c>
      <c r="EH120" s="41" t="e">
        <f t="shared" si="92"/>
        <v>#REF!</v>
      </c>
      <c r="EI120" s="41" t="e">
        <f t="shared" si="92"/>
        <v>#REF!</v>
      </c>
      <c r="EJ120" s="41" t="e">
        <f t="shared" si="94"/>
        <v>#REF!</v>
      </c>
      <c r="EK120" s="41" t="e">
        <f t="shared" si="94"/>
        <v>#REF!</v>
      </c>
      <c r="EL120" s="41" t="e">
        <f t="shared" si="94"/>
        <v>#REF!</v>
      </c>
      <c r="EM120" s="41" t="e">
        <f t="shared" si="94"/>
        <v>#REF!</v>
      </c>
      <c r="EN120" s="41" t="e">
        <f t="shared" si="94"/>
        <v>#REF!</v>
      </c>
      <c r="EO120" s="41" t="e">
        <f t="shared" si="94"/>
        <v>#REF!</v>
      </c>
      <c r="EP120" s="41" t="e">
        <f t="shared" si="94"/>
        <v>#REF!</v>
      </c>
      <c r="EQ120" s="41" t="e">
        <f t="shared" si="94"/>
        <v>#REF!</v>
      </c>
      <c r="ER120" s="41" t="e">
        <f t="shared" si="94"/>
        <v>#REF!</v>
      </c>
      <c r="ES120" s="41" t="e">
        <f t="shared" si="86"/>
        <v>#REF!</v>
      </c>
      <c r="ET120" s="41" t="e">
        <f t="shared" si="86"/>
        <v>#REF!</v>
      </c>
      <c r="EU120" s="41" t="e">
        <f t="shared" si="86"/>
        <v>#REF!</v>
      </c>
      <c r="EV120" s="41" t="e">
        <f t="shared" si="86"/>
        <v>#REF!</v>
      </c>
      <c r="EW120" s="41" t="e">
        <f t="shared" si="78"/>
        <v>#REF!</v>
      </c>
      <c r="EX120" s="41" t="e">
        <f t="shared" si="78"/>
        <v>#REF!</v>
      </c>
      <c r="EY120" s="41" t="e">
        <f t="shared" si="78"/>
        <v>#REF!</v>
      </c>
      <c r="EZ120" s="41" t="e">
        <f t="shared" si="78"/>
        <v>#REF!</v>
      </c>
      <c r="FA120" s="41" t="e">
        <f t="shared" si="78"/>
        <v>#REF!</v>
      </c>
      <c r="FB120" s="41" t="e">
        <f t="shared" si="78"/>
        <v>#REF!</v>
      </c>
      <c r="FC120" s="41" t="e">
        <f t="shared" si="78"/>
        <v>#REF!</v>
      </c>
      <c r="FD120" s="41" t="e">
        <f t="shared" si="78"/>
        <v>#REF!</v>
      </c>
      <c r="FE120" s="41" t="e">
        <f t="shared" si="78"/>
        <v>#REF!</v>
      </c>
      <c r="FF120" s="41" t="e">
        <f t="shared" si="93"/>
        <v>#REF!</v>
      </c>
      <c r="FG120" s="41" t="e">
        <f t="shared" si="93"/>
        <v>#REF!</v>
      </c>
      <c r="FH120" s="41" t="e">
        <f t="shared" si="93"/>
        <v>#REF!</v>
      </c>
      <c r="FI120" s="41" t="e">
        <f t="shared" si="93"/>
        <v>#REF!</v>
      </c>
      <c r="FJ120" s="41" t="e">
        <f t="shared" si="93"/>
        <v>#REF!</v>
      </c>
      <c r="FK120" s="41" t="e">
        <f t="shared" si="93"/>
        <v>#REF!</v>
      </c>
      <c r="FL120" s="41" t="e">
        <f t="shared" si="93"/>
        <v>#REF!</v>
      </c>
      <c r="FM120" s="41" t="e">
        <f t="shared" si="93"/>
        <v>#REF!</v>
      </c>
      <c r="FN120" s="41" t="e">
        <f t="shared" si="93"/>
        <v>#REF!</v>
      </c>
      <c r="FO120" s="41" t="e">
        <f t="shared" si="93"/>
        <v>#REF!</v>
      </c>
      <c r="FP120" s="41" t="e">
        <f t="shared" si="95"/>
        <v>#REF!</v>
      </c>
      <c r="FQ120" s="41" t="e">
        <f t="shared" si="95"/>
        <v>#REF!</v>
      </c>
      <c r="FR120" s="41" t="e">
        <f t="shared" si="95"/>
        <v>#REF!</v>
      </c>
      <c r="FS120" s="41" t="e">
        <f t="shared" si="95"/>
        <v>#REF!</v>
      </c>
      <c r="FT120" s="41" t="e">
        <f t="shared" si="95"/>
        <v>#REF!</v>
      </c>
      <c r="FU120" s="41" t="e">
        <f t="shared" si="95"/>
        <v>#REF!</v>
      </c>
      <c r="FV120" s="41" t="e">
        <f t="shared" si="95"/>
        <v>#REF!</v>
      </c>
      <c r="FW120" s="41" t="e">
        <f t="shared" si="95"/>
        <v>#REF!</v>
      </c>
      <c r="FX120" s="41" t="e">
        <f t="shared" si="95"/>
        <v>#REF!</v>
      </c>
      <c r="FY120" s="41" t="e">
        <f t="shared" si="87"/>
        <v>#REF!</v>
      </c>
      <c r="FZ120" s="41" t="e">
        <f t="shared" si="87"/>
        <v>#REF!</v>
      </c>
      <c r="GA120" s="41" t="e">
        <f t="shared" si="87"/>
        <v>#REF!</v>
      </c>
      <c r="GB120" s="41" t="e">
        <f t="shared" si="87"/>
        <v>#REF!</v>
      </c>
      <c r="GC120" s="41" t="e">
        <f t="shared" si="80"/>
        <v>#REF!</v>
      </c>
      <c r="GD120" s="41" t="e">
        <f t="shared" si="80"/>
        <v>#REF!</v>
      </c>
      <c r="GE120" s="41" t="e">
        <f t="shared" si="80"/>
        <v>#REF!</v>
      </c>
      <c r="GF120" s="41" t="e">
        <f t="shared" si="80"/>
        <v>#REF!</v>
      </c>
      <c r="GG120" s="41" t="e">
        <f t="shared" si="80"/>
        <v>#REF!</v>
      </c>
      <c r="GH120" s="41" t="e">
        <f t="shared" si="66"/>
        <v>#REF!</v>
      </c>
      <c r="GI120" s="41" t="e">
        <f t="shared" si="66"/>
        <v>#REF!</v>
      </c>
      <c r="GJ120" s="41" t="e">
        <f t="shared" si="66"/>
        <v>#REF!</v>
      </c>
      <c r="GK120" s="41" t="e">
        <f t="shared" si="66"/>
        <v>#REF!</v>
      </c>
      <c r="GL120" s="41" t="e">
        <f t="shared" si="66"/>
        <v>#REF!</v>
      </c>
      <c r="GM120" s="41" t="e">
        <f t="shared" si="89"/>
        <v>#REF!</v>
      </c>
      <c r="GN120" s="41" t="e">
        <f t="shared" si="89"/>
        <v>#REF!</v>
      </c>
      <c r="GO120" s="41" t="e">
        <f t="shared" si="89"/>
        <v>#REF!</v>
      </c>
      <c r="GP120" s="41" t="e">
        <f t="shared" si="89"/>
        <v>#REF!</v>
      </c>
      <c r="GQ120" s="41" t="e">
        <f t="shared" si="89"/>
        <v>#REF!</v>
      </c>
      <c r="GR120" s="41" t="e">
        <f t="shared" si="89"/>
        <v>#REF!</v>
      </c>
      <c r="GS120" s="41" t="e">
        <f t="shared" si="89"/>
        <v>#REF!</v>
      </c>
      <c r="GT120" s="41" t="e">
        <f t="shared" si="89"/>
        <v>#REF!</v>
      </c>
      <c r="GU120" s="41" t="e">
        <f t="shared" si="89"/>
        <v>#REF!</v>
      </c>
      <c r="GV120" s="41" t="e">
        <f t="shared" si="89"/>
        <v>#REF!</v>
      </c>
      <c r="GW120" s="41" t="e">
        <f t="shared" si="89"/>
        <v>#REF!</v>
      </c>
      <c r="GX120" s="41" t="e">
        <f t="shared" si="89"/>
        <v>#REF!</v>
      </c>
      <c r="GY120" s="41" t="e">
        <f t="shared" si="89"/>
        <v>#REF!</v>
      </c>
      <c r="GZ120" s="41" t="e">
        <f t="shared" si="89"/>
        <v>#REF!</v>
      </c>
      <c r="HA120" s="41" t="e">
        <f t="shared" si="89"/>
        <v>#REF!</v>
      </c>
      <c r="HB120" s="41" t="e">
        <f t="shared" si="96"/>
        <v>#REF!</v>
      </c>
      <c r="HC120" s="41" t="e">
        <f t="shared" si="96"/>
        <v>#REF!</v>
      </c>
      <c r="HD120" s="41" t="e">
        <f t="shared" si="96"/>
        <v>#REF!</v>
      </c>
      <c r="HE120" s="41" t="e">
        <f t="shared" si="96"/>
        <v>#REF!</v>
      </c>
      <c r="HF120" s="41" t="e">
        <f t="shared" si="96"/>
        <v>#REF!</v>
      </c>
      <c r="HG120" s="41" t="e">
        <f t="shared" si="96"/>
        <v>#REF!</v>
      </c>
      <c r="HH120" s="41" t="e">
        <f t="shared" si="91"/>
        <v>#REF!</v>
      </c>
      <c r="HI120" s="41" t="e">
        <f t="shared" si="91"/>
        <v>#REF!</v>
      </c>
      <c r="HJ120" s="41" t="e">
        <f t="shared" si="91"/>
        <v>#REF!</v>
      </c>
    </row>
    <row r="121" spans="1:218" ht="14.4" x14ac:dyDescent="0.3">
      <c r="A121" s="42">
        <v>118</v>
      </c>
      <c r="B121" s="43" t="e">
        <f>'CMM3 - AUX CALC'!$DO$67</f>
        <v>#REF!</v>
      </c>
      <c r="DP121" s="41" t="e">
        <f>$B121/(_xlfn.SINGLE(PrazoConcessao)*12-DP$3+1)</f>
        <v>#REF!</v>
      </c>
      <c r="DQ121" s="41" t="e">
        <f t="shared" si="76"/>
        <v>#REF!</v>
      </c>
      <c r="DR121" s="41" t="e">
        <f t="shared" si="76"/>
        <v>#REF!</v>
      </c>
      <c r="DS121" s="41" t="e">
        <f t="shared" si="76"/>
        <v>#REF!</v>
      </c>
      <c r="DT121" s="41" t="e">
        <f t="shared" si="76"/>
        <v>#REF!</v>
      </c>
      <c r="DU121" s="41" t="e">
        <f t="shared" si="76"/>
        <v>#REF!</v>
      </c>
      <c r="DV121" s="41" t="e">
        <f t="shared" si="76"/>
        <v>#REF!</v>
      </c>
      <c r="DW121" s="41" t="e">
        <f t="shared" si="76"/>
        <v>#REF!</v>
      </c>
      <c r="DX121" s="41" t="e">
        <f t="shared" si="76"/>
        <v>#REF!</v>
      </c>
      <c r="DY121" s="41" t="e">
        <f t="shared" si="76"/>
        <v>#REF!</v>
      </c>
      <c r="DZ121" s="41" t="e">
        <f t="shared" si="92"/>
        <v>#REF!</v>
      </c>
      <c r="EA121" s="41" t="e">
        <f t="shared" si="92"/>
        <v>#REF!</v>
      </c>
      <c r="EB121" s="41" t="e">
        <f t="shared" si="92"/>
        <v>#REF!</v>
      </c>
      <c r="EC121" s="41" t="e">
        <f t="shared" si="92"/>
        <v>#REF!</v>
      </c>
      <c r="ED121" s="41" t="e">
        <f t="shared" si="92"/>
        <v>#REF!</v>
      </c>
      <c r="EE121" s="41" t="e">
        <f t="shared" si="92"/>
        <v>#REF!</v>
      </c>
      <c r="EF121" s="41" t="e">
        <f t="shared" si="92"/>
        <v>#REF!</v>
      </c>
      <c r="EG121" s="41" t="e">
        <f t="shared" si="92"/>
        <v>#REF!</v>
      </c>
      <c r="EH121" s="41" t="e">
        <f t="shared" si="92"/>
        <v>#REF!</v>
      </c>
      <c r="EI121" s="41" t="e">
        <f t="shared" si="92"/>
        <v>#REF!</v>
      </c>
      <c r="EJ121" s="41" t="e">
        <f t="shared" si="94"/>
        <v>#REF!</v>
      </c>
      <c r="EK121" s="41" t="e">
        <f t="shared" si="94"/>
        <v>#REF!</v>
      </c>
      <c r="EL121" s="41" t="e">
        <f t="shared" si="94"/>
        <v>#REF!</v>
      </c>
      <c r="EM121" s="41" t="e">
        <f t="shared" si="94"/>
        <v>#REF!</v>
      </c>
      <c r="EN121" s="41" t="e">
        <f t="shared" si="94"/>
        <v>#REF!</v>
      </c>
      <c r="EO121" s="41" t="e">
        <f t="shared" si="94"/>
        <v>#REF!</v>
      </c>
      <c r="EP121" s="41" t="e">
        <f t="shared" si="94"/>
        <v>#REF!</v>
      </c>
      <c r="EQ121" s="41" t="e">
        <f t="shared" si="94"/>
        <v>#REF!</v>
      </c>
      <c r="ER121" s="41" t="e">
        <f t="shared" si="94"/>
        <v>#REF!</v>
      </c>
      <c r="ES121" s="41" t="e">
        <f t="shared" si="86"/>
        <v>#REF!</v>
      </c>
      <c r="ET121" s="41" t="e">
        <f t="shared" si="86"/>
        <v>#REF!</v>
      </c>
      <c r="EU121" s="41" t="e">
        <f t="shared" si="86"/>
        <v>#REF!</v>
      </c>
      <c r="EV121" s="41" t="e">
        <f t="shared" si="86"/>
        <v>#REF!</v>
      </c>
      <c r="EW121" s="41" t="e">
        <f t="shared" si="78"/>
        <v>#REF!</v>
      </c>
      <c r="EX121" s="41" t="e">
        <f t="shared" si="78"/>
        <v>#REF!</v>
      </c>
      <c r="EY121" s="41" t="e">
        <f t="shared" si="78"/>
        <v>#REF!</v>
      </c>
      <c r="EZ121" s="41" t="e">
        <f t="shared" si="78"/>
        <v>#REF!</v>
      </c>
      <c r="FA121" s="41" t="e">
        <f t="shared" si="78"/>
        <v>#REF!</v>
      </c>
      <c r="FB121" s="41" t="e">
        <f t="shared" si="78"/>
        <v>#REF!</v>
      </c>
      <c r="FC121" s="41" t="e">
        <f t="shared" si="78"/>
        <v>#REF!</v>
      </c>
      <c r="FD121" s="41" t="e">
        <f t="shared" si="78"/>
        <v>#REF!</v>
      </c>
      <c r="FE121" s="41" t="e">
        <f t="shared" si="78"/>
        <v>#REF!</v>
      </c>
      <c r="FF121" s="41" t="e">
        <f t="shared" si="93"/>
        <v>#REF!</v>
      </c>
      <c r="FG121" s="41" t="e">
        <f t="shared" si="93"/>
        <v>#REF!</v>
      </c>
      <c r="FH121" s="41" t="e">
        <f t="shared" si="93"/>
        <v>#REF!</v>
      </c>
      <c r="FI121" s="41" t="e">
        <f t="shared" si="93"/>
        <v>#REF!</v>
      </c>
      <c r="FJ121" s="41" t="e">
        <f t="shared" si="93"/>
        <v>#REF!</v>
      </c>
      <c r="FK121" s="41" t="e">
        <f t="shared" si="93"/>
        <v>#REF!</v>
      </c>
      <c r="FL121" s="41" t="e">
        <f t="shared" si="93"/>
        <v>#REF!</v>
      </c>
      <c r="FM121" s="41" t="e">
        <f t="shared" si="93"/>
        <v>#REF!</v>
      </c>
      <c r="FN121" s="41" t="e">
        <f t="shared" si="93"/>
        <v>#REF!</v>
      </c>
      <c r="FO121" s="41" t="e">
        <f t="shared" si="93"/>
        <v>#REF!</v>
      </c>
      <c r="FP121" s="41" t="e">
        <f t="shared" si="95"/>
        <v>#REF!</v>
      </c>
      <c r="FQ121" s="41" t="e">
        <f t="shared" si="95"/>
        <v>#REF!</v>
      </c>
      <c r="FR121" s="41" t="e">
        <f t="shared" si="95"/>
        <v>#REF!</v>
      </c>
      <c r="FS121" s="41" t="e">
        <f t="shared" si="95"/>
        <v>#REF!</v>
      </c>
      <c r="FT121" s="41" t="e">
        <f t="shared" si="95"/>
        <v>#REF!</v>
      </c>
      <c r="FU121" s="41" t="e">
        <f t="shared" si="95"/>
        <v>#REF!</v>
      </c>
      <c r="FV121" s="41" t="e">
        <f t="shared" si="95"/>
        <v>#REF!</v>
      </c>
      <c r="FW121" s="41" t="e">
        <f t="shared" si="95"/>
        <v>#REF!</v>
      </c>
      <c r="FX121" s="41" t="e">
        <f t="shared" si="95"/>
        <v>#REF!</v>
      </c>
      <c r="FY121" s="41" t="e">
        <f t="shared" si="87"/>
        <v>#REF!</v>
      </c>
      <c r="FZ121" s="41" t="e">
        <f t="shared" si="87"/>
        <v>#REF!</v>
      </c>
      <c r="GA121" s="41" t="e">
        <f t="shared" si="87"/>
        <v>#REF!</v>
      </c>
      <c r="GB121" s="41" t="e">
        <f t="shared" si="87"/>
        <v>#REF!</v>
      </c>
      <c r="GC121" s="41" t="e">
        <f t="shared" si="80"/>
        <v>#REF!</v>
      </c>
      <c r="GD121" s="41" t="e">
        <f t="shared" si="80"/>
        <v>#REF!</v>
      </c>
      <c r="GE121" s="41" t="e">
        <f t="shared" si="80"/>
        <v>#REF!</v>
      </c>
      <c r="GF121" s="41" t="e">
        <f t="shared" si="80"/>
        <v>#REF!</v>
      </c>
      <c r="GG121" s="41" t="e">
        <f t="shared" si="80"/>
        <v>#REF!</v>
      </c>
      <c r="GH121" s="41" t="e">
        <f t="shared" si="66"/>
        <v>#REF!</v>
      </c>
      <c r="GI121" s="41" t="e">
        <f t="shared" si="66"/>
        <v>#REF!</v>
      </c>
      <c r="GJ121" s="41" t="e">
        <f t="shared" si="66"/>
        <v>#REF!</v>
      </c>
      <c r="GK121" s="41" t="e">
        <f t="shared" si="66"/>
        <v>#REF!</v>
      </c>
      <c r="GL121" s="41" t="e">
        <f t="shared" si="66"/>
        <v>#REF!</v>
      </c>
      <c r="GM121" s="41" t="e">
        <f t="shared" si="89"/>
        <v>#REF!</v>
      </c>
      <c r="GN121" s="41" t="e">
        <f t="shared" si="89"/>
        <v>#REF!</v>
      </c>
      <c r="GO121" s="41" t="e">
        <f t="shared" si="89"/>
        <v>#REF!</v>
      </c>
      <c r="GP121" s="41" t="e">
        <f t="shared" si="89"/>
        <v>#REF!</v>
      </c>
      <c r="GQ121" s="41" t="e">
        <f t="shared" si="89"/>
        <v>#REF!</v>
      </c>
      <c r="GR121" s="41" t="e">
        <f t="shared" si="89"/>
        <v>#REF!</v>
      </c>
      <c r="GS121" s="41" t="e">
        <f t="shared" si="89"/>
        <v>#REF!</v>
      </c>
      <c r="GT121" s="41" t="e">
        <f t="shared" si="89"/>
        <v>#REF!</v>
      </c>
      <c r="GU121" s="41" t="e">
        <f t="shared" si="89"/>
        <v>#REF!</v>
      </c>
      <c r="GV121" s="41" t="e">
        <f t="shared" si="89"/>
        <v>#REF!</v>
      </c>
      <c r="GW121" s="41" t="e">
        <f t="shared" si="89"/>
        <v>#REF!</v>
      </c>
      <c r="GX121" s="41" t="e">
        <f t="shared" si="89"/>
        <v>#REF!</v>
      </c>
      <c r="GY121" s="41" t="e">
        <f t="shared" si="89"/>
        <v>#REF!</v>
      </c>
      <c r="GZ121" s="41" t="e">
        <f t="shared" si="89"/>
        <v>#REF!</v>
      </c>
      <c r="HA121" s="41" t="e">
        <f t="shared" si="89"/>
        <v>#REF!</v>
      </c>
      <c r="HB121" s="41" t="e">
        <f t="shared" si="96"/>
        <v>#REF!</v>
      </c>
      <c r="HC121" s="41" t="e">
        <f t="shared" si="96"/>
        <v>#REF!</v>
      </c>
      <c r="HD121" s="41" t="e">
        <f t="shared" si="96"/>
        <v>#REF!</v>
      </c>
      <c r="HE121" s="41" t="e">
        <f t="shared" si="96"/>
        <v>#REF!</v>
      </c>
      <c r="HF121" s="41" t="e">
        <f t="shared" si="96"/>
        <v>#REF!</v>
      </c>
      <c r="HG121" s="41" t="e">
        <f t="shared" si="96"/>
        <v>#REF!</v>
      </c>
      <c r="HH121" s="41" t="e">
        <f t="shared" si="91"/>
        <v>#REF!</v>
      </c>
      <c r="HI121" s="41" t="e">
        <f t="shared" si="91"/>
        <v>#REF!</v>
      </c>
      <c r="HJ121" s="41" t="e">
        <f t="shared" si="91"/>
        <v>#REF!</v>
      </c>
    </row>
    <row r="122" spans="1:218" ht="14.4" x14ac:dyDescent="0.3">
      <c r="A122" s="42">
        <v>119</v>
      </c>
      <c r="B122" s="43" t="e">
        <f>'CMM3 - AUX CALC'!$DP$67</f>
        <v>#REF!</v>
      </c>
      <c r="DQ122" s="41" t="e">
        <f>$B122/(_xlfn.SINGLE(PrazoConcessao)*12-DQ$3+1)</f>
        <v>#REF!</v>
      </c>
      <c r="DR122" s="41" t="e">
        <f t="shared" ref="DR122:DY129" si="97">DQ122</f>
        <v>#REF!</v>
      </c>
      <c r="DS122" s="41" t="e">
        <f t="shared" si="97"/>
        <v>#REF!</v>
      </c>
      <c r="DT122" s="41" t="e">
        <f t="shared" si="97"/>
        <v>#REF!</v>
      </c>
      <c r="DU122" s="41" t="e">
        <f t="shared" si="97"/>
        <v>#REF!</v>
      </c>
      <c r="DV122" s="41" t="e">
        <f t="shared" si="97"/>
        <v>#REF!</v>
      </c>
      <c r="DW122" s="41" t="e">
        <f t="shared" si="97"/>
        <v>#REF!</v>
      </c>
      <c r="DX122" s="41" t="e">
        <f t="shared" si="97"/>
        <v>#REF!</v>
      </c>
      <c r="DY122" s="41" t="e">
        <f t="shared" si="97"/>
        <v>#REF!</v>
      </c>
      <c r="DZ122" s="41" t="e">
        <f t="shared" si="92"/>
        <v>#REF!</v>
      </c>
      <c r="EA122" s="41" t="e">
        <f t="shared" si="92"/>
        <v>#REF!</v>
      </c>
      <c r="EB122" s="41" t="e">
        <f t="shared" si="92"/>
        <v>#REF!</v>
      </c>
      <c r="EC122" s="41" t="e">
        <f t="shared" si="92"/>
        <v>#REF!</v>
      </c>
      <c r="ED122" s="41" t="e">
        <f t="shared" si="92"/>
        <v>#REF!</v>
      </c>
      <c r="EE122" s="41" t="e">
        <f t="shared" si="92"/>
        <v>#REF!</v>
      </c>
      <c r="EF122" s="41" t="e">
        <f t="shared" si="92"/>
        <v>#REF!</v>
      </c>
      <c r="EG122" s="41" t="e">
        <f t="shared" si="92"/>
        <v>#REF!</v>
      </c>
      <c r="EH122" s="41" t="e">
        <f t="shared" si="92"/>
        <v>#REF!</v>
      </c>
      <c r="EI122" s="41" t="e">
        <f t="shared" si="92"/>
        <v>#REF!</v>
      </c>
      <c r="EJ122" s="41" t="e">
        <f t="shared" si="94"/>
        <v>#REF!</v>
      </c>
      <c r="EK122" s="41" t="e">
        <f t="shared" si="94"/>
        <v>#REF!</v>
      </c>
      <c r="EL122" s="41" t="e">
        <f t="shared" si="94"/>
        <v>#REF!</v>
      </c>
      <c r="EM122" s="41" t="e">
        <f t="shared" si="94"/>
        <v>#REF!</v>
      </c>
      <c r="EN122" s="41" t="e">
        <f t="shared" si="94"/>
        <v>#REF!</v>
      </c>
      <c r="EO122" s="41" t="e">
        <f t="shared" si="94"/>
        <v>#REF!</v>
      </c>
      <c r="EP122" s="41" t="e">
        <f t="shared" si="94"/>
        <v>#REF!</v>
      </c>
      <c r="EQ122" s="41" t="e">
        <f t="shared" si="94"/>
        <v>#REF!</v>
      </c>
      <c r="ER122" s="41" t="e">
        <f t="shared" si="94"/>
        <v>#REF!</v>
      </c>
      <c r="ES122" s="41" t="e">
        <f t="shared" si="86"/>
        <v>#REF!</v>
      </c>
      <c r="ET122" s="41" t="e">
        <f t="shared" si="86"/>
        <v>#REF!</v>
      </c>
      <c r="EU122" s="41" t="e">
        <f t="shared" si="86"/>
        <v>#REF!</v>
      </c>
      <c r="EV122" s="41" t="e">
        <f t="shared" si="86"/>
        <v>#REF!</v>
      </c>
      <c r="EW122" s="41" t="e">
        <f t="shared" si="78"/>
        <v>#REF!</v>
      </c>
      <c r="EX122" s="41" t="e">
        <f t="shared" si="78"/>
        <v>#REF!</v>
      </c>
      <c r="EY122" s="41" t="e">
        <f t="shared" si="78"/>
        <v>#REF!</v>
      </c>
      <c r="EZ122" s="41" t="e">
        <f t="shared" si="78"/>
        <v>#REF!</v>
      </c>
      <c r="FA122" s="41" t="e">
        <f t="shared" si="78"/>
        <v>#REF!</v>
      </c>
      <c r="FB122" s="41" t="e">
        <f t="shared" si="78"/>
        <v>#REF!</v>
      </c>
      <c r="FC122" s="41" t="e">
        <f t="shared" si="78"/>
        <v>#REF!</v>
      </c>
      <c r="FD122" s="41" t="e">
        <f t="shared" si="78"/>
        <v>#REF!</v>
      </c>
      <c r="FE122" s="41" t="e">
        <f t="shared" si="78"/>
        <v>#REF!</v>
      </c>
      <c r="FF122" s="41" t="e">
        <f t="shared" si="93"/>
        <v>#REF!</v>
      </c>
      <c r="FG122" s="41" t="e">
        <f t="shared" si="93"/>
        <v>#REF!</v>
      </c>
      <c r="FH122" s="41" t="e">
        <f t="shared" si="93"/>
        <v>#REF!</v>
      </c>
      <c r="FI122" s="41" t="e">
        <f t="shared" si="93"/>
        <v>#REF!</v>
      </c>
      <c r="FJ122" s="41" t="e">
        <f t="shared" si="93"/>
        <v>#REF!</v>
      </c>
      <c r="FK122" s="41" t="e">
        <f t="shared" si="93"/>
        <v>#REF!</v>
      </c>
      <c r="FL122" s="41" t="e">
        <f t="shared" si="93"/>
        <v>#REF!</v>
      </c>
      <c r="FM122" s="41" t="e">
        <f t="shared" si="93"/>
        <v>#REF!</v>
      </c>
      <c r="FN122" s="41" t="e">
        <f t="shared" si="93"/>
        <v>#REF!</v>
      </c>
      <c r="FO122" s="41" t="e">
        <f t="shared" si="93"/>
        <v>#REF!</v>
      </c>
      <c r="FP122" s="41" t="e">
        <f t="shared" si="95"/>
        <v>#REF!</v>
      </c>
      <c r="FQ122" s="41" t="e">
        <f t="shared" si="95"/>
        <v>#REF!</v>
      </c>
      <c r="FR122" s="41" t="e">
        <f t="shared" si="95"/>
        <v>#REF!</v>
      </c>
      <c r="FS122" s="41" t="e">
        <f t="shared" si="95"/>
        <v>#REF!</v>
      </c>
      <c r="FT122" s="41" t="e">
        <f t="shared" si="95"/>
        <v>#REF!</v>
      </c>
      <c r="FU122" s="41" t="e">
        <f t="shared" si="95"/>
        <v>#REF!</v>
      </c>
      <c r="FV122" s="41" t="e">
        <f t="shared" si="95"/>
        <v>#REF!</v>
      </c>
      <c r="FW122" s="41" t="e">
        <f t="shared" si="95"/>
        <v>#REF!</v>
      </c>
      <c r="FX122" s="41" t="e">
        <f t="shared" si="95"/>
        <v>#REF!</v>
      </c>
      <c r="FY122" s="41" t="e">
        <f t="shared" si="87"/>
        <v>#REF!</v>
      </c>
      <c r="FZ122" s="41" t="e">
        <f t="shared" si="87"/>
        <v>#REF!</v>
      </c>
      <c r="GA122" s="41" t="e">
        <f t="shared" si="87"/>
        <v>#REF!</v>
      </c>
      <c r="GB122" s="41" t="e">
        <f t="shared" si="87"/>
        <v>#REF!</v>
      </c>
      <c r="GC122" s="41" t="e">
        <f t="shared" si="80"/>
        <v>#REF!</v>
      </c>
      <c r="GD122" s="41" t="e">
        <f t="shared" si="80"/>
        <v>#REF!</v>
      </c>
      <c r="GE122" s="41" t="e">
        <f t="shared" si="80"/>
        <v>#REF!</v>
      </c>
      <c r="GF122" s="41" t="e">
        <f t="shared" si="80"/>
        <v>#REF!</v>
      </c>
      <c r="GG122" s="41" t="e">
        <f t="shared" si="80"/>
        <v>#REF!</v>
      </c>
      <c r="GH122" s="41" t="e">
        <f t="shared" si="66"/>
        <v>#REF!</v>
      </c>
      <c r="GI122" s="41" t="e">
        <f t="shared" si="66"/>
        <v>#REF!</v>
      </c>
      <c r="GJ122" s="41" t="e">
        <f t="shared" si="66"/>
        <v>#REF!</v>
      </c>
      <c r="GK122" s="41" t="e">
        <f t="shared" si="66"/>
        <v>#REF!</v>
      </c>
      <c r="GL122" s="41" t="e">
        <f t="shared" si="66"/>
        <v>#REF!</v>
      </c>
      <c r="GM122" s="41" t="e">
        <f t="shared" si="89"/>
        <v>#REF!</v>
      </c>
      <c r="GN122" s="41" t="e">
        <f t="shared" si="89"/>
        <v>#REF!</v>
      </c>
      <c r="GO122" s="41" t="e">
        <f t="shared" si="89"/>
        <v>#REF!</v>
      </c>
      <c r="GP122" s="41" t="e">
        <f t="shared" si="89"/>
        <v>#REF!</v>
      </c>
      <c r="GQ122" s="41" t="e">
        <f t="shared" si="89"/>
        <v>#REF!</v>
      </c>
      <c r="GR122" s="41" t="e">
        <f t="shared" si="89"/>
        <v>#REF!</v>
      </c>
      <c r="GS122" s="41" t="e">
        <f t="shared" si="89"/>
        <v>#REF!</v>
      </c>
      <c r="GT122" s="41" t="e">
        <f t="shared" si="89"/>
        <v>#REF!</v>
      </c>
      <c r="GU122" s="41" t="e">
        <f t="shared" si="89"/>
        <v>#REF!</v>
      </c>
      <c r="GV122" s="41" t="e">
        <f t="shared" si="89"/>
        <v>#REF!</v>
      </c>
      <c r="GW122" s="41" t="e">
        <f t="shared" si="89"/>
        <v>#REF!</v>
      </c>
      <c r="GX122" s="41" t="e">
        <f t="shared" si="89"/>
        <v>#REF!</v>
      </c>
      <c r="GY122" s="41" t="e">
        <f t="shared" si="89"/>
        <v>#REF!</v>
      </c>
      <c r="GZ122" s="41" t="e">
        <f t="shared" si="89"/>
        <v>#REF!</v>
      </c>
      <c r="HA122" s="41" t="e">
        <f t="shared" si="89"/>
        <v>#REF!</v>
      </c>
      <c r="HB122" s="41" t="e">
        <f t="shared" si="96"/>
        <v>#REF!</v>
      </c>
      <c r="HC122" s="41" t="e">
        <f t="shared" si="96"/>
        <v>#REF!</v>
      </c>
      <c r="HD122" s="41" t="e">
        <f t="shared" si="96"/>
        <v>#REF!</v>
      </c>
      <c r="HE122" s="41" t="e">
        <f t="shared" si="96"/>
        <v>#REF!</v>
      </c>
      <c r="HF122" s="41" t="e">
        <f t="shared" si="96"/>
        <v>#REF!</v>
      </c>
      <c r="HG122" s="41" t="e">
        <f t="shared" si="96"/>
        <v>#REF!</v>
      </c>
      <c r="HH122" s="41" t="e">
        <f t="shared" si="91"/>
        <v>#REF!</v>
      </c>
      <c r="HI122" s="41" t="e">
        <f t="shared" si="91"/>
        <v>#REF!</v>
      </c>
      <c r="HJ122" s="41" t="e">
        <f t="shared" si="91"/>
        <v>#REF!</v>
      </c>
    </row>
    <row r="123" spans="1:218" ht="14.4" x14ac:dyDescent="0.3">
      <c r="A123" s="42">
        <v>120</v>
      </c>
      <c r="B123" s="43" t="e">
        <f>'CMM3 - AUX CALC'!$DQ$67</f>
        <v>#REF!</v>
      </c>
      <c r="DR123" s="41" t="e">
        <f>$B123/(_xlfn.SINGLE(PrazoConcessao)*12-DR$3+1)</f>
        <v>#REF!</v>
      </c>
      <c r="DS123" s="41" t="e">
        <f t="shared" si="97"/>
        <v>#REF!</v>
      </c>
      <c r="DT123" s="41" t="e">
        <f t="shared" si="97"/>
        <v>#REF!</v>
      </c>
      <c r="DU123" s="41" t="e">
        <f t="shared" si="97"/>
        <v>#REF!</v>
      </c>
      <c r="DV123" s="41" t="e">
        <f t="shared" si="97"/>
        <v>#REF!</v>
      </c>
      <c r="DW123" s="41" t="e">
        <f t="shared" si="97"/>
        <v>#REF!</v>
      </c>
      <c r="DX123" s="41" t="e">
        <f t="shared" si="97"/>
        <v>#REF!</v>
      </c>
      <c r="DY123" s="41" t="e">
        <f t="shared" si="97"/>
        <v>#REF!</v>
      </c>
      <c r="DZ123" s="41" t="e">
        <f t="shared" si="92"/>
        <v>#REF!</v>
      </c>
      <c r="EA123" s="41" t="e">
        <f t="shared" si="92"/>
        <v>#REF!</v>
      </c>
      <c r="EB123" s="41" t="e">
        <f t="shared" si="92"/>
        <v>#REF!</v>
      </c>
      <c r="EC123" s="41" t="e">
        <f t="shared" si="92"/>
        <v>#REF!</v>
      </c>
      <c r="ED123" s="41" t="e">
        <f t="shared" si="92"/>
        <v>#REF!</v>
      </c>
      <c r="EE123" s="41" t="e">
        <f t="shared" si="92"/>
        <v>#REF!</v>
      </c>
      <c r="EF123" s="41" t="e">
        <f t="shared" si="92"/>
        <v>#REF!</v>
      </c>
      <c r="EG123" s="41" t="e">
        <f t="shared" si="92"/>
        <v>#REF!</v>
      </c>
      <c r="EH123" s="41" t="e">
        <f t="shared" si="92"/>
        <v>#REF!</v>
      </c>
      <c r="EI123" s="41" t="e">
        <f t="shared" si="92"/>
        <v>#REF!</v>
      </c>
      <c r="EJ123" s="41" t="e">
        <f t="shared" si="94"/>
        <v>#REF!</v>
      </c>
      <c r="EK123" s="41" t="e">
        <f t="shared" si="94"/>
        <v>#REF!</v>
      </c>
      <c r="EL123" s="41" t="e">
        <f t="shared" si="94"/>
        <v>#REF!</v>
      </c>
      <c r="EM123" s="41" t="e">
        <f t="shared" si="94"/>
        <v>#REF!</v>
      </c>
      <c r="EN123" s="41" t="e">
        <f t="shared" si="94"/>
        <v>#REF!</v>
      </c>
      <c r="EO123" s="41" t="e">
        <f t="shared" si="94"/>
        <v>#REF!</v>
      </c>
      <c r="EP123" s="41" t="e">
        <f t="shared" si="94"/>
        <v>#REF!</v>
      </c>
      <c r="EQ123" s="41" t="e">
        <f t="shared" si="94"/>
        <v>#REF!</v>
      </c>
      <c r="ER123" s="41" t="e">
        <f t="shared" si="94"/>
        <v>#REF!</v>
      </c>
      <c r="ES123" s="41" t="e">
        <f t="shared" si="86"/>
        <v>#REF!</v>
      </c>
      <c r="ET123" s="41" t="e">
        <f t="shared" si="86"/>
        <v>#REF!</v>
      </c>
      <c r="EU123" s="41" t="e">
        <f t="shared" si="86"/>
        <v>#REF!</v>
      </c>
      <c r="EV123" s="41" t="e">
        <f t="shared" si="86"/>
        <v>#REF!</v>
      </c>
      <c r="EW123" s="41" t="e">
        <f t="shared" si="78"/>
        <v>#REF!</v>
      </c>
      <c r="EX123" s="41" t="e">
        <f t="shared" si="78"/>
        <v>#REF!</v>
      </c>
      <c r="EY123" s="41" t="e">
        <f t="shared" si="78"/>
        <v>#REF!</v>
      </c>
      <c r="EZ123" s="41" t="e">
        <f t="shared" si="78"/>
        <v>#REF!</v>
      </c>
      <c r="FA123" s="41" t="e">
        <f t="shared" si="78"/>
        <v>#REF!</v>
      </c>
      <c r="FB123" s="41" t="e">
        <f t="shared" si="78"/>
        <v>#REF!</v>
      </c>
      <c r="FC123" s="41" t="e">
        <f t="shared" si="78"/>
        <v>#REF!</v>
      </c>
      <c r="FD123" s="41" t="e">
        <f t="shared" si="78"/>
        <v>#REF!</v>
      </c>
      <c r="FE123" s="41" t="e">
        <f t="shared" si="78"/>
        <v>#REF!</v>
      </c>
      <c r="FF123" s="41" t="e">
        <f t="shared" si="93"/>
        <v>#REF!</v>
      </c>
      <c r="FG123" s="41" t="e">
        <f t="shared" si="93"/>
        <v>#REF!</v>
      </c>
      <c r="FH123" s="41" t="e">
        <f t="shared" si="93"/>
        <v>#REF!</v>
      </c>
      <c r="FI123" s="41" t="e">
        <f t="shared" si="93"/>
        <v>#REF!</v>
      </c>
      <c r="FJ123" s="41" t="e">
        <f t="shared" si="93"/>
        <v>#REF!</v>
      </c>
      <c r="FK123" s="41" t="e">
        <f t="shared" si="93"/>
        <v>#REF!</v>
      </c>
      <c r="FL123" s="41" t="e">
        <f t="shared" si="93"/>
        <v>#REF!</v>
      </c>
      <c r="FM123" s="41" t="e">
        <f t="shared" si="93"/>
        <v>#REF!</v>
      </c>
      <c r="FN123" s="41" t="e">
        <f t="shared" si="93"/>
        <v>#REF!</v>
      </c>
      <c r="FO123" s="41" t="e">
        <f t="shared" si="93"/>
        <v>#REF!</v>
      </c>
      <c r="FP123" s="41" t="e">
        <f t="shared" si="95"/>
        <v>#REF!</v>
      </c>
      <c r="FQ123" s="41" t="e">
        <f t="shared" si="95"/>
        <v>#REF!</v>
      </c>
      <c r="FR123" s="41" t="e">
        <f t="shared" si="95"/>
        <v>#REF!</v>
      </c>
      <c r="FS123" s="41" t="e">
        <f t="shared" si="95"/>
        <v>#REF!</v>
      </c>
      <c r="FT123" s="41" t="e">
        <f t="shared" si="95"/>
        <v>#REF!</v>
      </c>
      <c r="FU123" s="41" t="e">
        <f t="shared" si="95"/>
        <v>#REF!</v>
      </c>
      <c r="FV123" s="41" t="e">
        <f t="shared" si="95"/>
        <v>#REF!</v>
      </c>
      <c r="FW123" s="41" t="e">
        <f t="shared" si="95"/>
        <v>#REF!</v>
      </c>
      <c r="FX123" s="41" t="e">
        <f t="shared" si="95"/>
        <v>#REF!</v>
      </c>
      <c r="FY123" s="41" t="e">
        <f t="shared" si="87"/>
        <v>#REF!</v>
      </c>
      <c r="FZ123" s="41" t="e">
        <f t="shared" si="87"/>
        <v>#REF!</v>
      </c>
      <c r="GA123" s="41" t="e">
        <f t="shared" si="87"/>
        <v>#REF!</v>
      </c>
      <c r="GB123" s="41" t="e">
        <f t="shared" si="87"/>
        <v>#REF!</v>
      </c>
      <c r="GC123" s="41" t="e">
        <f t="shared" si="80"/>
        <v>#REF!</v>
      </c>
      <c r="GD123" s="41" t="e">
        <f t="shared" si="80"/>
        <v>#REF!</v>
      </c>
      <c r="GE123" s="41" t="e">
        <f t="shared" si="80"/>
        <v>#REF!</v>
      </c>
      <c r="GF123" s="41" t="e">
        <f t="shared" si="80"/>
        <v>#REF!</v>
      </c>
      <c r="GG123" s="41" t="e">
        <f t="shared" si="80"/>
        <v>#REF!</v>
      </c>
      <c r="GH123" s="41" t="e">
        <f t="shared" si="66"/>
        <v>#REF!</v>
      </c>
      <c r="GI123" s="41" t="e">
        <f t="shared" si="66"/>
        <v>#REF!</v>
      </c>
      <c r="GJ123" s="41" t="e">
        <f t="shared" si="66"/>
        <v>#REF!</v>
      </c>
      <c r="GK123" s="41" t="e">
        <f t="shared" si="66"/>
        <v>#REF!</v>
      </c>
      <c r="GL123" s="41" t="e">
        <f t="shared" si="66"/>
        <v>#REF!</v>
      </c>
      <c r="GM123" s="41" t="e">
        <f t="shared" si="89"/>
        <v>#REF!</v>
      </c>
      <c r="GN123" s="41" t="e">
        <f t="shared" si="89"/>
        <v>#REF!</v>
      </c>
      <c r="GO123" s="41" t="e">
        <f t="shared" si="89"/>
        <v>#REF!</v>
      </c>
      <c r="GP123" s="41" t="e">
        <f t="shared" si="89"/>
        <v>#REF!</v>
      </c>
      <c r="GQ123" s="41" t="e">
        <f t="shared" si="89"/>
        <v>#REF!</v>
      </c>
      <c r="GR123" s="41" t="e">
        <f t="shared" si="89"/>
        <v>#REF!</v>
      </c>
      <c r="GS123" s="41" t="e">
        <f t="shared" si="89"/>
        <v>#REF!</v>
      </c>
      <c r="GT123" s="41" t="e">
        <f t="shared" si="89"/>
        <v>#REF!</v>
      </c>
      <c r="GU123" s="41" t="e">
        <f t="shared" si="89"/>
        <v>#REF!</v>
      </c>
      <c r="GV123" s="41" t="e">
        <f t="shared" si="89"/>
        <v>#REF!</v>
      </c>
      <c r="GW123" s="41" t="e">
        <f t="shared" si="89"/>
        <v>#REF!</v>
      </c>
      <c r="GX123" s="41" t="e">
        <f t="shared" si="89"/>
        <v>#REF!</v>
      </c>
      <c r="GY123" s="41" t="e">
        <f t="shared" si="89"/>
        <v>#REF!</v>
      </c>
      <c r="GZ123" s="41" t="e">
        <f t="shared" si="89"/>
        <v>#REF!</v>
      </c>
      <c r="HA123" s="41" t="e">
        <f t="shared" si="89"/>
        <v>#REF!</v>
      </c>
      <c r="HB123" s="41" t="e">
        <f t="shared" si="96"/>
        <v>#REF!</v>
      </c>
      <c r="HC123" s="41" t="e">
        <f t="shared" si="96"/>
        <v>#REF!</v>
      </c>
      <c r="HD123" s="41" t="e">
        <f t="shared" si="96"/>
        <v>#REF!</v>
      </c>
      <c r="HE123" s="41" t="e">
        <f t="shared" si="96"/>
        <v>#REF!</v>
      </c>
      <c r="HF123" s="41" t="e">
        <f t="shared" si="96"/>
        <v>#REF!</v>
      </c>
      <c r="HG123" s="41" t="e">
        <f t="shared" si="96"/>
        <v>#REF!</v>
      </c>
      <c r="HH123" s="41" t="e">
        <f t="shared" si="91"/>
        <v>#REF!</v>
      </c>
      <c r="HI123" s="41" t="e">
        <f t="shared" si="91"/>
        <v>#REF!</v>
      </c>
      <c r="HJ123" s="41" t="e">
        <f t="shared" si="91"/>
        <v>#REF!</v>
      </c>
    </row>
    <row r="124" spans="1:218" ht="14.4" x14ac:dyDescent="0.3">
      <c r="A124" s="42">
        <v>121</v>
      </c>
      <c r="B124" s="43" t="e">
        <f>'CMM3 - AUX CALC'!$DR$67</f>
        <v>#REF!</v>
      </c>
      <c r="DS124" s="41" t="e">
        <f>$B124/(_xlfn.SINGLE(PrazoConcessao)*12-DS$3+1)</f>
        <v>#REF!</v>
      </c>
      <c r="DT124" s="41" t="e">
        <f t="shared" si="97"/>
        <v>#REF!</v>
      </c>
      <c r="DU124" s="41" t="e">
        <f t="shared" si="97"/>
        <v>#REF!</v>
      </c>
      <c r="DV124" s="41" t="e">
        <f t="shared" si="97"/>
        <v>#REF!</v>
      </c>
      <c r="DW124" s="41" t="e">
        <f t="shared" si="97"/>
        <v>#REF!</v>
      </c>
      <c r="DX124" s="41" t="e">
        <f t="shared" si="97"/>
        <v>#REF!</v>
      </c>
      <c r="DY124" s="41" t="e">
        <f t="shared" si="97"/>
        <v>#REF!</v>
      </c>
      <c r="DZ124" s="41" t="e">
        <f t="shared" si="92"/>
        <v>#REF!</v>
      </c>
      <c r="EA124" s="41" t="e">
        <f t="shared" si="92"/>
        <v>#REF!</v>
      </c>
      <c r="EB124" s="41" t="e">
        <f t="shared" si="92"/>
        <v>#REF!</v>
      </c>
      <c r="EC124" s="41" t="e">
        <f t="shared" si="92"/>
        <v>#REF!</v>
      </c>
      <c r="ED124" s="41" t="e">
        <f t="shared" si="92"/>
        <v>#REF!</v>
      </c>
      <c r="EE124" s="41" t="e">
        <f t="shared" si="92"/>
        <v>#REF!</v>
      </c>
      <c r="EF124" s="41" t="e">
        <f t="shared" si="92"/>
        <v>#REF!</v>
      </c>
      <c r="EG124" s="41" t="e">
        <f t="shared" si="92"/>
        <v>#REF!</v>
      </c>
      <c r="EH124" s="41" t="e">
        <f t="shared" si="92"/>
        <v>#REF!</v>
      </c>
      <c r="EI124" s="41" t="e">
        <f t="shared" si="92"/>
        <v>#REF!</v>
      </c>
      <c r="EJ124" s="41" t="e">
        <f t="shared" si="94"/>
        <v>#REF!</v>
      </c>
      <c r="EK124" s="41" t="e">
        <f t="shared" si="94"/>
        <v>#REF!</v>
      </c>
      <c r="EL124" s="41" t="e">
        <f t="shared" si="94"/>
        <v>#REF!</v>
      </c>
      <c r="EM124" s="41" t="e">
        <f t="shared" si="94"/>
        <v>#REF!</v>
      </c>
      <c r="EN124" s="41" t="e">
        <f t="shared" si="94"/>
        <v>#REF!</v>
      </c>
      <c r="EO124" s="41" t="e">
        <f t="shared" si="94"/>
        <v>#REF!</v>
      </c>
      <c r="EP124" s="41" t="e">
        <f t="shared" si="94"/>
        <v>#REF!</v>
      </c>
      <c r="EQ124" s="41" t="e">
        <f t="shared" si="94"/>
        <v>#REF!</v>
      </c>
      <c r="ER124" s="41" t="e">
        <f t="shared" si="94"/>
        <v>#REF!</v>
      </c>
      <c r="ES124" s="41" t="e">
        <f t="shared" si="86"/>
        <v>#REF!</v>
      </c>
      <c r="ET124" s="41" t="e">
        <f t="shared" si="86"/>
        <v>#REF!</v>
      </c>
      <c r="EU124" s="41" t="e">
        <f t="shared" si="86"/>
        <v>#REF!</v>
      </c>
      <c r="EV124" s="41" t="e">
        <f t="shared" si="86"/>
        <v>#REF!</v>
      </c>
      <c r="EW124" s="41" t="e">
        <f t="shared" si="78"/>
        <v>#REF!</v>
      </c>
      <c r="EX124" s="41" t="e">
        <f t="shared" si="78"/>
        <v>#REF!</v>
      </c>
      <c r="EY124" s="41" t="e">
        <f t="shared" si="78"/>
        <v>#REF!</v>
      </c>
      <c r="EZ124" s="41" t="e">
        <f t="shared" si="78"/>
        <v>#REF!</v>
      </c>
      <c r="FA124" s="41" t="e">
        <f t="shared" si="78"/>
        <v>#REF!</v>
      </c>
      <c r="FB124" s="41" t="e">
        <f t="shared" si="78"/>
        <v>#REF!</v>
      </c>
      <c r="FC124" s="41" t="e">
        <f t="shared" si="78"/>
        <v>#REF!</v>
      </c>
      <c r="FD124" s="41" t="e">
        <f t="shared" si="78"/>
        <v>#REF!</v>
      </c>
      <c r="FE124" s="41" t="e">
        <f t="shared" si="78"/>
        <v>#REF!</v>
      </c>
      <c r="FF124" s="41" t="e">
        <f t="shared" si="93"/>
        <v>#REF!</v>
      </c>
      <c r="FG124" s="41" t="e">
        <f t="shared" si="93"/>
        <v>#REF!</v>
      </c>
      <c r="FH124" s="41" t="e">
        <f t="shared" si="93"/>
        <v>#REF!</v>
      </c>
      <c r="FI124" s="41" t="e">
        <f t="shared" si="93"/>
        <v>#REF!</v>
      </c>
      <c r="FJ124" s="41" t="e">
        <f t="shared" si="93"/>
        <v>#REF!</v>
      </c>
      <c r="FK124" s="41" t="e">
        <f t="shared" si="93"/>
        <v>#REF!</v>
      </c>
      <c r="FL124" s="41" t="e">
        <f t="shared" si="93"/>
        <v>#REF!</v>
      </c>
      <c r="FM124" s="41" t="e">
        <f t="shared" si="93"/>
        <v>#REF!</v>
      </c>
      <c r="FN124" s="41" t="e">
        <f t="shared" si="93"/>
        <v>#REF!</v>
      </c>
      <c r="FO124" s="41" t="e">
        <f t="shared" si="93"/>
        <v>#REF!</v>
      </c>
      <c r="FP124" s="41" t="e">
        <f t="shared" si="95"/>
        <v>#REF!</v>
      </c>
      <c r="FQ124" s="41" t="e">
        <f t="shared" si="95"/>
        <v>#REF!</v>
      </c>
      <c r="FR124" s="41" t="e">
        <f t="shared" si="95"/>
        <v>#REF!</v>
      </c>
      <c r="FS124" s="41" t="e">
        <f t="shared" si="95"/>
        <v>#REF!</v>
      </c>
      <c r="FT124" s="41" t="e">
        <f t="shared" si="95"/>
        <v>#REF!</v>
      </c>
      <c r="FU124" s="41" t="e">
        <f t="shared" si="95"/>
        <v>#REF!</v>
      </c>
      <c r="FV124" s="41" t="e">
        <f t="shared" si="95"/>
        <v>#REF!</v>
      </c>
      <c r="FW124" s="41" t="e">
        <f t="shared" si="95"/>
        <v>#REF!</v>
      </c>
      <c r="FX124" s="41" t="e">
        <f t="shared" si="95"/>
        <v>#REF!</v>
      </c>
      <c r="FY124" s="41" t="e">
        <f t="shared" si="87"/>
        <v>#REF!</v>
      </c>
      <c r="FZ124" s="41" t="e">
        <f t="shared" si="87"/>
        <v>#REF!</v>
      </c>
      <c r="GA124" s="41" t="e">
        <f t="shared" si="87"/>
        <v>#REF!</v>
      </c>
      <c r="GB124" s="41" t="e">
        <f t="shared" si="87"/>
        <v>#REF!</v>
      </c>
      <c r="GC124" s="41" t="e">
        <f t="shared" si="80"/>
        <v>#REF!</v>
      </c>
      <c r="GD124" s="41" t="e">
        <f t="shared" si="80"/>
        <v>#REF!</v>
      </c>
      <c r="GE124" s="41" t="e">
        <f t="shared" si="80"/>
        <v>#REF!</v>
      </c>
      <c r="GF124" s="41" t="e">
        <f t="shared" si="80"/>
        <v>#REF!</v>
      </c>
      <c r="GG124" s="41" t="e">
        <f t="shared" si="80"/>
        <v>#REF!</v>
      </c>
      <c r="GH124" s="41" t="e">
        <f t="shared" si="66"/>
        <v>#REF!</v>
      </c>
      <c r="GI124" s="41" t="e">
        <f t="shared" si="66"/>
        <v>#REF!</v>
      </c>
      <c r="GJ124" s="41" t="e">
        <f t="shared" si="66"/>
        <v>#REF!</v>
      </c>
      <c r="GK124" s="41" t="e">
        <f t="shared" si="66"/>
        <v>#REF!</v>
      </c>
      <c r="GL124" s="41" t="e">
        <f t="shared" si="66"/>
        <v>#REF!</v>
      </c>
      <c r="GM124" s="41" t="e">
        <f t="shared" si="89"/>
        <v>#REF!</v>
      </c>
      <c r="GN124" s="41" t="e">
        <f t="shared" si="89"/>
        <v>#REF!</v>
      </c>
      <c r="GO124" s="41" t="e">
        <f t="shared" si="89"/>
        <v>#REF!</v>
      </c>
      <c r="GP124" s="41" t="e">
        <f t="shared" si="89"/>
        <v>#REF!</v>
      </c>
      <c r="GQ124" s="41" t="e">
        <f t="shared" si="89"/>
        <v>#REF!</v>
      </c>
      <c r="GR124" s="41" t="e">
        <f t="shared" si="89"/>
        <v>#REF!</v>
      </c>
      <c r="GS124" s="41" t="e">
        <f t="shared" si="89"/>
        <v>#REF!</v>
      </c>
      <c r="GT124" s="41" t="e">
        <f t="shared" si="89"/>
        <v>#REF!</v>
      </c>
      <c r="GU124" s="41" t="e">
        <f t="shared" si="89"/>
        <v>#REF!</v>
      </c>
      <c r="GV124" s="41" t="e">
        <f t="shared" si="89"/>
        <v>#REF!</v>
      </c>
      <c r="GW124" s="41" t="e">
        <f t="shared" si="89"/>
        <v>#REF!</v>
      </c>
      <c r="GX124" s="41" t="e">
        <f t="shared" si="89"/>
        <v>#REF!</v>
      </c>
      <c r="GY124" s="41" t="e">
        <f t="shared" si="89"/>
        <v>#REF!</v>
      </c>
      <c r="GZ124" s="41" t="e">
        <f t="shared" si="89"/>
        <v>#REF!</v>
      </c>
      <c r="HA124" s="41" t="e">
        <f t="shared" si="89"/>
        <v>#REF!</v>
      </c>
      <c r="HB124" s="41" t="e">
        <f t="shared" si="96"/>
        <v>#REF!</v>
      </c>
      <c r="HC124" s="41" t="e">
        <f t="shared" si="96"/>
        <v>#REF!</v>
      </c>
      <c r="HD124" s="41" t="e">
        <f t="shared" si="96"/>
        <v>#REF!</v>
      </c>
      <c r="HE124" s="41" t="e">
        <f t="shared" si="96"/>
        <v>#REF!</v>
      </c>
      <c r="HF124" s="41" t="e">
        <f t="shared" si="96"/>
        <v>#REF!</v>
      </c>
      <c r="HG124" s="41" t="e">
        <f t="shared" si="96"/>
        <v>#REF!</v>
      </c>
      <c r="HH124" s="41" t="e">
        <f t="shared" si="91"/>
        <v>#REF!</v>
      </c>
      <c r="HI124" s="41" t="e">
        <f t="shared" si="91"/>
        <v>#REF!</v>
      </c>
      <c r="HJ124" s="41" t="e">
        <f t="shared" si="91"/>
        <v>#REF!</v>
      </c>
    </row>
    <row r="125" spans="1:218" ht="14.4" x14ac:dyDescent="0.3">
      <c r="A125" s="42">
        <v>122</v>
      </c>
      <c r="B125" s="43" t="e">
        <f>'CMM3 - AUX CALC'!$DS$67</f>
        <v>#REF!</v>
      </c>
      <c r="DT125" s="41" t="e">
        <f>$B125/(_xlfn.SINGLE(PrazoConcessao)*12-DT$3+1)</f>
        <v>#REF!</v>
      </c>
      <c r="DU125" s="41" t="e">
        <f t="shared" si="97"/>
        <v>#REF!</v>
      </c>
      <c r="DV125" s="41" t="e">
        <f t="shared" si="97"/>
        <v>#REF!</v>
      </c>
      <c r="DW125" s="41" t="e">
        <f t="shared" si="97"/>
        <v>#REF!</v>
      </c>
      <c r="DX125" s="41" t="e">
        <f t="shared" si="97"/>
        <v>#REF!</v>
      </c>
      <c r="DY125" s="41" t="e">
        <f t="shared" si="97"/>
        <v>#REF!</v>
      </c>
      <c r="DZ125" s="41" t="e">
        <f t="shared" si="92"/>
        <v>#REF!</v>
      </c>
      <c r="EA125" s="41" t="e">
        <f t="shared" si="92"/>
        <v>#REF!</v>
      </c>
      <c r="EB125" s="41" t="e">
        <f t="shared" si="92"/>
        <v>#REF!</v>
      </c>
      <c r="EC125" s="41" t="e">
        <f t="shared" si="92"/>
        <v>#REF!</v>
      </c>
      <c r="ED125" s="41" t="e">
        <f t="shared" si="92"/>
        <v>#REF!</v>
      </c>
      <c r="EE125" s="41" t="e">
        <f t="shared" si="92"/>
        <v>#REF!</v>
      </c>
      <c r="EF125" s="41" t="e">
        <f t="shared" si="92"/>
        <v>#REF!</v>
      </c>
      <c r="EG125" s="41" t="e">
        <f t="shared" si="92"/>
        <v>#REF!</v>
      </c>
      <c r="EH125" s="41" t="e">
        <f t="shared" si="92"/>
        <v>#REF!</v>
      </c>
      <c r="EI125" s="41" t="e">
        <f t="shared" si="92"/>
        <v>#REF!</v>
      </c>
      <c r="EJ125" s="41" t="e">
        <f t="shared" si="94"/>
        <v>#REF!</v>
      </c>
      <c r="EK125" s="41" t="e">
        <f t="shared" si="94"/>
        <v>#REF!</v>
      </c>
      <c r="EL125" s="41" t="e">
        <f t="shared" si="94"/>
        <v>#REF!</v>
      </c>
      <c r="EM125" s="41" t="e">
        <f t="shared" si="94"/>
        <v>#REF!</v>
      </c>
      <c r="EN125" s="41" t="e">
        <f t="shared" si="94"/>
        <v>#REF!</v>
      </c>
      <c r="EO125" s="41" t="e">
        <f t="shared" si="94"/>
        <v>#REF!</v>
      </c>
      <c r="EP125" s="41" t="e">
        <f t="shared" si="94"/>
        <v>#REF!</v>
      </c>
      <c r="EQ125" s="41" t="e">
        <f t="shared" si="94"/>
        <v>#REF!</v>
      </c>
      <c r="ER125" s="41" t="e">
        <f t="shared" si="94"/>
        <v>#REF!</v>
      </c>
      <c r="ES125" s="41" t="e">
        <f t="shared" si="86"/>
        <v>#REF!</v>
      </c>
      <c r="ET125" s="41" t="e">
        <f t="shared" si="86"/>
        <v>#REF!</v>
      </c>
      <c r="EU125" s="41" t="e">
        <f t="shared" si="86"/>
        <v>#REF!</v>
      </c>
      <c r="EV125" s="41" t="e">
        <f t="shared" si="86"/>
        <v>#REF!</v>
      </c>
      <c r="EW125" s="41" t="e">
        <f t="shared" si="78"/>
        <v>#REF!</v>
      </c>
      <c r="EX125" s="41" t="e">
        <f t="shared" si="78"/>
        <v>#REF!</v>
      </c>
      <c r="EY125" s="41" t="e">
        <f t="shared" si="78"/>
        <v>#REF!</v>
      </c>
      <c r="EZ125" s="41" t="e">
        <f t="shared" si="78"/>
        <v>#REF!</v>
      </c>
      <c r="FA125" s="41" t="e">
        <f t="shared" ref="FA125:FN151" si="98">EZ125</f>
        <v>#REF!</v>
      </c>
      <c r="FB125" s="41" t="e">
        <f t="shared" si="98"/>
        <v>#REF!</v>
      </c>
      <c r="FC125" s="41" t="e">
        <f t="shared" si="98"/>
        <v>#REF!</v>
      </c>
      <c r="FD125" s="41" t="e">
        <f t="shared" si="98"/>
        <v>#REF!</v>
      </c>
      <c r="FE125" s="41" t="e">
        <f t="shared" si="98"/>
        <v>#REF!</v>
      </c>
      <c r="FF125" s="41" t="e">
        <f t="shared" si="93"/>
        <v>#REF!</v>
      </c>
      <c r="FG125" s="41" t="e">
        <f t="shared" si="93"/>
        <v>#REF!</v>
      </c>
      <c r="FH125" s="41" t="e">
        <f t="shared" si="93"/>
        <v>#REF!</v>
      </c>
      <c r="FI125" s="41" t="e">
        <f t="shared" si="93"/>
        <v>#REF!</v>
      </c>
      <c r="FJ125" s="41" t="e">
        <f t="shared" si="93"/>
        <v>#REF!</v>
      </c>
      <c r="FK125" s="41" t="e">
        <f t="shared" si="93"/>
        <v>#REF!</v>
      </c>
      <c r="FL125" s="41" t="e">
        <f t="shared" si="93"/>
        <v>#REF!</v>
      </c>
      <c r="FM125" s="41" t="e">
        <f t="shared" si="93"/>
        <v>#REF!</v>
      </c>
      <c r="FN125" s="41" t="e">
        <f t="shared" si="93"/>
        <v>#REF!</v>
      </c>
      <c r="FO125" s="41" t="e">
        <f t="shared" si="93"/>
        <v>#REF!</v>
      </c>
      <c r="FP125" s="41" t="e">
        <f t="shared" si="95"/>
        <v>#REF!</v>
      </c>
      <c r="FQ125" s="41" t="e">
        <f t="shared" si="95"/>
        <v>#REF!</v>
      </c>
      <c r="FR125" s="41" t="e">
        <f t="shared" si="95"/>
        <v>#REF!</v>
      </c>
      <c r="FS125" s="41" t="e">
        <f t="shared" si="95"/>
        <v>#REF!</v>
      </c>
      <c r="FT125" s="41" t="e">
        <f t="shared" si="95"/>
        <v>#REF!</v>
      </c>
      <c r="FU125" s="41" t="e">
        <f t="shared" si="95"/>
        <v>#REF!</v>
      </c>
      <c r="FV125" s="41" t="e">
        <f t="shared" si="95"/>
        <v>#REF!</v>
      </c>
      <c r="FW125" s="41" t="e">
        <f t="shared" si="95"/>
        <v>#REF!</v>
      </c>
      <c r="FX125" s="41" t="e">
        <f t="shared" si="95"/>
        <v>#REF!</v>
      </c>
      <c r="FY125" s="41" t="e">
        <f t="shared" si="87"/>
        <v>#REF!</v>
      </c>
      <c r="FZ125" s="41" t="e">
        <f t="shared" si="87"/>
        <v>#REF!</v>
      </c>
      <c r="GA125" s="41" t="e">
        <f t="shared" si="87"/>
        <v>#REF!</v>
      </c>
      <c r="GB125" s="41" t="e">
        <f t="shared" si="87"/>
        <v>#REF!</v>
      </c>
      <c r="GC125" s="41" t="e">
        <f t="shared" si="80"/>
        <v>#REF!</v>
      </c>
      <c r="GD125" s="41" t="e">
        <f t="shared" si="80"/>
        <v>#REF!</v>
      </c>
      <c r="GE125" s="41" t="e">
        <f t="shared" si="80"/>
        <v>#REF!</v>
      </c>
      <c r="GF125" s="41" t="e">
        <f t="shared" si="80"/>
        <v>#REF!</v>
      </c>
      <c r="GG125" s="41" t="e">
        <f t="shared" si="80"/>
        <v>#REF!</v>
      </c>
      <c r="GH125" s="41" t="e">
        <f t="shared" si="66"/>
        <v>#REF!</v>
      </c>
      <c r="GI125" s="41" t="e">
        <f t="shared" si="66"/>
        <v>#REF!</v>
      </c>
      <c r="GJ125" s="41" t="e">
        <f t="shared" si="66"/>
        <v>#REF!</v>
      </c>
      <c r="GK125" s="41" t="e">
        <f t="shared" si="66"/>
        <v>#REF!</v>
      </c>
      <c r="GL125" s="41" t="e">
        <f t="shared" si="66"/>
        <v>#REF!</v>
      </c>
      <c r="GM125" s="41" t="e">
        <f t="shared" si="89"/>
        <v>#REF!</v>
      </c>
      <c r="GN125" s="41" t="e">
        <f t="shared" si="89"/>
        <v>#REF!</v>
      </c>
      <c r="GO125" s="41" t="e">
        <f t="shared" si="89"/>
        <v>#REF!</v>
      </c>
      <c r="GP125" s="41" t="e">
        <f t="shared" si="89"/>
        <v>#REF!</v>
      </c>
      <c r="GQ125" s="41" t="e">
        <f t="shared" si="89"/>
        <v>#REF!</v>
      </c>
      <c r="GR125" s="41" t="e">
        <f t="shared" si="89"/>
        <v>#REF!</v>
      </c>
      <c r="GS125" s="41" t="e">
        <f t="shared" si="89"/>
        <v>#REF!</v>
      </c>
      <c r="GT125" s="41" t="e">
        <f t="shared" si="89"/>
        <v>#REF!</v>
      </c>
      <c r="GU125" s="41" t="e">
        <f t="shared" si="89"/>
        <v>#REF!</v>
      </c>
      <c r="GV125" s="41" t="e">
        <f t="shared" si="89"/>
        <v>#REF!</v>
      </c>
      <c r="GW125" s="41" t="e">
        <f t="shared" si="89"/>
        <v>#REF!</v>
      </c>
      <c r="GX125" s="41" t="e">
        <f t="shared" si="89"/>
        <v>#REF!</v>
      </c>
      <c r="GY125" s="41" t="e">
        <f t="shared" si="89"/>
        <v>#REF!</v>
      </c>
      <c r="GZ125" s="41" t="e">
        <f t="shared" si="89"/>
        <v>#REF!</v>
      </c>
      <c r="HA125" s="41" t="e">
        <f t="shared" si="89"/>
        <v>#REF!</v>
      </c>
      <c r="HB125" s="41" t="e">
        <f t="shared" si="96"/>
        <v>#REF!</v>
      </c>
      <c r="HC125" s="41" t="e">
        <f t="shared" si="96"/>
        <v>#REF!</v>
      </c>
      <c r="HD125" s="41" t="e">
        <f t="shared" si="96"/>
        <v>#REF!</v>
      </c>
      <c r="HE125" s="41" t="e">
        <f t="shared" si="96"/>
        <v>#REF!</v>
      </c>
      <c r="HF125" s="41" t="e">
        <f t="shared" si="96"/>
        <v>#REF!</v>
      </c>
      <c r="HG125" s="41" t="e">
        <f t="shared" si="96"/>
        <v>#REF!</v>
      </c>
      <c r="HH125" s="41" t="e">
        <f t="shared" si="91"/>
        <v>#REF!</v>
      </c>
      <c r="HI125" s="41" t="e">
        <f t="shared" si="91"/>
        <v>#REF!</v>
      </c>
      <c r="HJ125" s="41" t="e">
        <f t="shared" si="91"/>
        <v>#REF!</v>
      </c>
    </row>
    <row r="126" spans="1:218" ht="14.4" x14ac:dyDescent="0.3">
      <c r="A126" s="42">
        <v>123</v>
      </c>
      <c r="B126" s="43" t="e">
        <f>'CMM3 - AUX CALC'!$DT$67</f>
        <v>#REF!</v>
      </c>
      <c r="DU126" s="41" t="e">
        <f>$B126/(_xlfn.SINGLE(PrazoConcessao)*12-DU$3+1)</f>
        <v>#REF!</v>
      </c>
      <c r="DV126" s="41" t="e">
        <f t="shared" si="97"/>
        <v>#REF!</v>
      </c>
      <c r="DW126" s="41" t="e">
        <f t="shared" si="97"/>
        <v>#REF!</v>
      </c>
      <c r="DX126" s="41" t="e">
        <f t="shared" si="97"/>
        <v>#REF!</v>
      </c>
      <c r="DY126" s="41" t="e">
        <f t="shared" si="97"/>
        <v>#REF!</v>
      </c>
      <c r="DZ126" s="41" t="e">
        <f t="shared" si="92"/>
        <v>#REF!</v>
      </c>
      <c r="EA126" s="41" t="e">
        <f t="shared" si="92"/>
        <v>#REF!</v>
      </c>
      <c r="EB126" s="41" t="e">
        <f t="shared" si="92"/>
        <v>#REF!</v>
      </c>
      <c r="EC126" s="41" t="e">
        <f t="shared" si="92"/>
        <v>#REF!</v>
      </c>
      <c r="ED126" s="41" t="e">
        <f t="shared" si="92"/>
        <v>#REF!</v>
      </c>
      <c r="EE126" s="41" t="e">
        <f t="shared" si="92"/>
        <v>#REF!</v>
      </c>
      <c r="EF126" s="41" t="e">
        <f t="shared" si="92"/>
        <v>#REF!</v>
      </c>
      <c r="EG126" s="41" t="e">
        <f t="shared" si="92"/>
        <v>#REF!</v>
      </c>
      <c r="EH126" s="41" t="e">
        <f t="shared" si="92"/>
        <v>#REF!</v>
      </c>
      <c r="EI126" s="41" t="e">
        <f t="shared" si="92"/>
        <v>#REF!</v>
      </c>
      <c r="EJ126" s="41" t="e">
        <f t="shared" si="94"/>
        <v>#REF!</v>
      </c>
      <c r="EK126" s="41" t="e">
        <f t="shared" si="94"/>
        <v>#REF!</v>
      </c>
      <c r="EL126" s="41" t="e">
        <f t="shared" si="94"/>
        <v>#REF!</v>
      </c>
      <c r="EM126" s="41" t="e">
        <f t="shared" si="94"/>
        <v>#REF!</v>
      </c>
      <c r="EN126" s="41" t="e">
        <f t="shared" si="94"/>
        <v>#REF!</v>
      </c>
      <c r="EO126" s="41" t="e">
        <f t="shared" si="94"/>
        <v>#REF!</v>
      </c>
      <c r="EP126" s="41" t="e">
        <f t="shared" si="94"/>
        <v>#REF!</v>
      </c>
      <c r="EQ126" s="41" t="e">
        <f t="shared" si="94"/>
        <v>#REF!</v>
      </c>
      <c r="ER126" s="41" t="e">
        <f t="shared" si="94"/>
        <v>#REF!</v>
      </c>
      <c r="ES126" s="41" t="e">
        <f t="shared" si="86"/>
        <v>#REF!</v>
      </c>
      <c r="ET126" s="41" t="e">
        <f t="shared" si="86"/>
        <v>#REF!</v>
      </c>
      <c r="EU126" s="41" t="e">
        <f t="shared" si="86"/>
        <v>#REF!</v>
      </c>
      <c r="EV126" s="41" t="e">
        <f t="shared" si="86"/>
        <v>#REF!</v>
      </c>
      <c r="EW126" s="41" t="e">
        <f t="shared" si="86"/>
        <v>#REF!</v>
      </c>
      <c r="EX126" s="41" t="e">
        <f t="shared" si="86"/>
        <v>#REF!</v>
      </c>
      <c r="EY126" s="41" t="e">
        <f t="shared" si="86"/>
        <v>#REF!</v>
      </c>
      <c r="EZ126" s="41" t="e">
        <f t="shared" si="86"/>
        <v>#REF!</v>
      </c>
      <c r="FA126" s="41" t="e">
        <f t="shared" si="98"/>
        <v>#REF!</v>
      </c>
      <c r="FB126" s="41" t="e">
        <f t="shared" si="98"/>
        <v>#REF!</v>
      </c>
      <c r="FC126" s="41" t="e">
        <f t="shared" si="98"/>
        <v>#REF!</v>
      </c>
      <c r="FD126" s="41" t="e">
        <f t="shared" si="98"/>
        <v>#REF!</v>
      </c>
      <c r="FE126" s="41" t="e">
        <f t="shared" si="98"/>
        <v>#REF!</v>
      </c>
      <c r="FF126" s="41" t="e">
        <f t="shared" si="93"/>
        <v>#REF!</v>
      </c>
      <c r="FG126" s="41" t="e">
        <f t="shared" si="93"/>
        <v>#REF!</v>
      </c>
      <c r="FH126" s="41" t="e">
        <f t="shared" si="93"/>
        <v>#REF!</v>
      </c>
      <c r="FI126" s="41" t="e">
        <f t="shared" si="93"/>
        <v>#REF!</v>
      </c>
      <c r="FJ126" s="41" t="e">
        <f t="shared" si="93"/>
        <v>#REF!</v>
      </c>
      <c r="FK126" s="41" t="e">
        <f t="shared" si="93"/>
        <v>#REF!</v>
      </c>
      <c r="FL126" s="41" t="e">
        <f t="shared" si="93"/>
        <v>#REF!</v>
      </c>
      <c r="FM126" s="41" t="e">
        <f t="shared" si="93"/>
        <v>#REF!</v>
      </c>
      <c r="FN126" s="41" t="e">
        <f t="shared" si="93"/>
        <v>#REF!</v>
      </c>
      <c r="FO126" s="41" t="e">
        <f t="shared" si="93"/>
        <v>#REF!</v>
      </c>
      <c r="FP126" s="41" t="e">
        <f t="shared" si="95"/>
        <v>#REF!</v>
      </c>
      <c r="FQ126" s="41" t="e">
        <f t="shared" si="95"/>
        <v>#REF!</v>
      </c>
      <c r="FR126" s="41" t="e">
        <f t="shared" si="95"/>
        <v>#REF!</v>
      </c>
      <c r="FS126" s="41" t="e">
        <f t="shared" si="95"/>
        <v>#REF!</v>
      </c>
      <c r="FT126" s="41" t="e">
        <f t="shared" si="95"/>
        <v>#REF!</v>
      </c>
      <c r="FU126" s="41" t="e">
        <f t="shared" si="95"/>
        <v>#REF!</v>
      </c>
      <c r="FV126" s="41" t="e">
        <f t="shared" si="95"/>
        <v>#REF!</v>
      </c>
      <c r="FW126" s="41" t="e">
        <f t="shared" si="95"/>
        <v>#REF!</v>
      </c>
      <c r="FX126" s="41" t="e">
        <f t="shared" si="95"/>
        <v>#REF!</v>
      </c>
      <c r="FY126" s="41" t="e">
        <f t="shared" si="87"/>
        <v>#REF!</v>
      </c>
      <c r="FZ126" s="41" t="e">
        <f t="shared" si="87"/>
        <v>#REF!</v>
      </c>
      <c r="GA126" s="41" t="e">
        <f t="shared" si="87"/>
        <v>#REF!</v>
      </c>
      <c r="GB126" s="41" t="e">
        <f t="shared" si="87"/>
        <v>#REF!</v>
      </c>
      <c r="GC126" s="41" t="e">
        <f t="shared" si="80"/>
        <v>#REF!</v>
      </c>
      <c r="GD126" s="41" t="e">
        <f t="shared" si="80"/>
        <v>#REF!</v>
      </c>
      <c r="GE126" s="41" t="e">
        <f t="shared" si="80"/>
        <v>#REF!</v>
      </c>
      <c r="GF126" s="41" t="e">
        <f t="shared" si="80"/>
        <v>#REF!</v>
      </c>
      <c r="GG126" s="41" t="e">
        <f t="shared" si="80"/>
        <v>#REF!</v>
      </c>
      <c r="GH126" s="41" t="e">
        <f t="shared" si="66"/>
        <v>#REF!</v>
      </c>
      <c r="GI126" s="41" t="e">
        <f t="shared" si="66"/>
        <v>#REF!</v>
      </c>
      <c r="GJ126" s="41" t="e">
        <f t="shared" si="66"/>
        <v>#REF!</v>
      </c>
      <c r="GK126" s="41" t="e">
        <f t="shared" si="66"/>
        <v>#REF!</v>
      </c>
      <c r="GL126" s="41" t="e">
        <f t="shared" si="66"/>
        <v>#REF!</v>
      </c>
      <c r="GM126" s="41" t="e">
        <f t="shared" si="89"/>
        <v>#REF!</v>
      </c>
      <c r="GN126" s="41" t="e">
        <f t="shared" si="89"/>
        <v>#REF!</v>
      </c>
      <c r="GO126" s="41" t="e">
        <f t="shared" si="89"/>
        <v>#REF!</v>
      </c>
      <c r="GP126" s="41" t="e">
        <f t="shared" si="89"/>
        <v>#REF!</v>
      </c>
      <c r="GQ126" s="41" t="e">
        <f t="shared" si="89"/>
        <v>#REF!</v>
      </c>
      <c r="GR126" s="41" t="e">
        <f t="shared" si="89"/>
        <v>#REF!</v>
      </c>
      <c r="GS126" s="41" t="e">
        <f t="shared" si="89"/>
        <v>#REF!</v>
      </c>
      <c r="GT126" s="41" t="e">
        <f t="shared" si="89"/>
        <v>#REF!</v>
      </c>
      <c r="GU126" s="41" t="e">
        <f t="shared" si="89"/>
        <v>#REF!</v>
      </c>
      <c r="GV126" s="41" t="e">
        <f t="shared" si="89"/>
        <v>#REF!</v>
      </c>
      <c r="GW126" s="41" t="e">
        <f t="shared" si="89"/>
        <v>#REF!</v>
      </c>
      <c r="GX126" s="41" t="e">
        <f t="shared" si="89"/>
        <v>#REF!</v>
      </c>
      <c r="GY126" s="41" t="e">
        <f t="shared" si="89"/>
        <v>#REF!</v>
      </c>
      <c r="GZ126" s="41" t="e">
        <f t="shared" si="89"/>
        <v>#REF!</v>
      </c>
      <c r="HA126" s="41" t="e">
        <f t="shared" si="89"/>
        <v>#REF!</v>
      </c>
      <c r="HB126" s="41" t="e">
        <f t="shared" si="96"/>
        <v>#REF!</v>
      </c>
      <c r="HC126" s="41" t="e">
        <f t="shared" si="96"/>
        <v>#REF!</v>
      </c>
      <c r="HD126" s="41" t="e">
        <f t="shared" si="96"/>
        <v>#REF!</v>
      </c>
      <c r="HE126" s="41" t="e">
        <f t="shared" si="96"/>
        <v>#REF!</v>
      </c>
      <c r="HF126" s="41" t="e">
        <f t="shared" si="96"/>
        <v>#REF!</v>
      </c>
      <c r="HG126" s="41" t="e">
        <f t="shared" si="96"/>
        <v>#REF!</v>
      </c>
      <c r="HH126" s="41" t="e">
        <f t="shared" si="91"/>
        <v>#REF!</v>
      </c>
      <c r="HI126" s="41" t="e">
        <f t="shared" si="91"/>
        <v>#REF!</v>
      </c>
      <c r="HJ126" s="41" t="e">
        <f t="shared" si="91"/>
        <v>#REF!</v>
      </c>
    </row>
    <row r="127" spans="1:218" ht="14.4" x14ac:dyDescent="0.3">
      <c r="A127" s="42">
        <v>124</v>
      </c>
      <c r="B127" s="43" t="e">
        <f>'CMM3 - AUX CALC'!$DU$67</f>
        <v>#REF!</v>
      </c>
      <c r="DV127" s="41" t="e">
        <f>$B127/(_xlfn.SINGLE(PrazoConcessao)*12-DV$3+1)</f>
        <v>#REF!</v>
      </c>
      <c r="DW127" s="41" t="e">
        <f t="shared" si="97"/>
        <v>#REF!</v>
      </c>
      <c r="DX127" s="41" t="e">
        <f t="shared" si="97"/>
        <v>#REF!</v>
      </c>
      <c r="DY127" s="41" t="e">
        <f t="shared" si="97"/>
        <v>#REF!</v>
      </c>
      <c r="DZ127" s="41" t="e">
        <f t="shared" si="92"/>
        <v>#REF!</v>
      </c>
      <c r="EA127" s="41" t="e">
        <f t="shared" si="92"/>
        <v>#REF!</v>
      </c>
      <c r="EB127" s="41" t="e">
        <f t="shared" si="92"/>
        <v>#REF!</v>
      </c>
      <c r="EC127" s="41" t="e">
        <f t="shared" si="92"/>
        <v>#REF!</v>
      </c>
      <c r="ED127" s="41" t="e">
        <f t="shared" si="92"/>
        <v>#REF!</v>
      </c>
      <c r="EE127" s="41" t="e">
        <f t="shared" si="92"/>
        <v>#REF!</v>
      </c>
      <c r="EF127" s="41" t="e">
        <f t="shared" si="92"/>
        <v>#REF!</v>
      </c>
      <c r="EG127" s="41" t="e">
        <f t="shared" si="92"/>
        <v>#REF!</v>
      </c>
      <c r="EH127" s="41" t="e">
        <f t="shared" si="92"/>
        <v>#REF!</v>
      </c>
      <c r="EI127" s="41" t="e">
        <f t="shared" si="92"/>
        <v>#REF!</v>
      </c>
      <c r="EJ127" s="41" t="e">
        <f t="shared" si="94"/>
        <v>#REF!</v>
      </c>
      <c r="EK127" s="41" t="e">
        <f t="shared" si="94"/>
        <v>#REF!</v>
      </c>
      <c r="EL127" s="41" t="e">
        <f t="shared" si="94"/>
        <v>#REF!</v>
      </c>
      <c r="EM127" s="41" t="e">
        <f t="shared" si="94"/>
        <v>#REF!</v>
      </c>
      <c r="EN127" s="41" t="e">
        <f t="shared" si="94"/>
        <v>#REF!</v>
      </c>
      <c r="EO127" s="41" t="e">
        <f t="shared" si="94"/>
        <v>#REF!</v>
      </c>
      <c r="EP127" s="41" t="e">
        <f t="shared" si="94"/>
        <v>#REF!</v>
      </c>
      <c r="EQ127" s="41" t="e">
        <f t="shared" si="94"/>
        <v>#REF!</v>
      </c>
      <c r="ER127" s="41" t="e">
        <f t="shared" si="94"/>
        <v>#REF!</v>
      </c>
      <c r="ES127" s="41" t="e">
        <f t="shared" si="86"/>
        <v>#REF!</v>
      </c>
      <c r="ET127" s="41" t="e">
        <f t="shared" si="86"/>
        <v>#REF!</v>
      </c>
      <c r="EU127" s="41" t="e">
        <f t="shared" si="86"/>
        <v>#REF!</v>
      </c>
      <c r="EV127" s="41" t="e">
        <f t="shared" si="86"/>
        <v>#REF!</v>
      </c>
      <c r="EW127" s="41" t="e">
        <f t="shared" si="86"/>
        <v>#REF!</v>
      </c>
      <c r="EX127" s="41" t="e">
        <f t="shared" si="86"/>
        <v>#REF!</v>
      </c>
      <c r="EY127" s="41" t="e">
        <f t="shared" si="86"/>
        <v>#REF!</v>
      </c>
      <c r="EZ127" s="41" t="e">
        <f t="shared" si="86"/>
        <v>#REF!</v>
      </c>
      <c r="FA127" s="41" t="e">
        <f t="shared" si="98"/>
        <v>#REF!</v>
      </c>
      <c r="FB127" s="41" t="e">
        <f t="shared" si="98"/>
        <v>#REF!</v>
      </c>
      <c r="FC127" s="41" t="e">
        <f t="shared" si="98"/>
        <v>#REF!</v>
      </c>
      <c r="FD127" s="41" t="e">
        <f t="shared" si="98"/>
        <v>#REF!</v>
      </c>
      <c r="FE127" s="41" t="e">
        <f t="shared" si="98"/>
        <v>#REF!</v>
      </c>
      <c r="FF127" s="41" t="e">
        <f t="shared" si="93"/>
        <v>#REF!</v>
      </c>
      <c r="FG127" s="41" t="e">
        <f t="shared" si="93"/>
        <v>#REF!</v>
      </c>
      <c r="FH127" s="41" t="e">
        <f t="shared" si="93"/>
        <v>#REF!</v>
      </c>
      <c r="FI127" s="41" t="e">
        <f t="shared" si="93"/>
        <v>#REF!</v>
      </c>
      <c r="FJ127" s="41" t="e">
        <f t="shared" si="93"/>
        <v>#REF!</v>
      </c>
      <c r="FK127" s="41" t="e">
        <f t="shared" si="93"/>
        <v>#REF!</v>
      </c>
      <c r="FL127" s="41" t="e">
        <f t="shared" si="93"/>
        <v>#REF!</v>
      </c>
      <c r="FM127" s="41" t="e">
        <f t="shared" si="93"/>
        <v>#REF!</v>
      </c>
      <c r="FN127" s="41" t="e">
        <f t="shared" si="93"/>
        <v>#REF!</v>
      </c>
      <c r="FO127" s="41" t="e">
        <f t="shared" si="93"/>
        <v>#REF!</v>
      </c>
      <c r="FP127" s="41" t="e">
        <f t="shared" si="95"/>
        <v>#REF!</v>
      </c>
      <c r="FQ127" s="41" t="e">
        <f t="shared" si="95"/>
        <v>#REF!</v>
      </c>
      <c r="FR127" s="41" t="e">
        <f t="shared" si="95"/>
        <v>#REF!</v>
      </c>
      <c r="FS127" s="41" t="e">
        <f t="shared" si="95"/>
        <v>#REF!</v>
      </c>
      <c r="FT127" s="41" t="e">
        <f t="shared" si="95"/>
        <v>#REF!</v>
      </c>
      <c r="FU127" s="41" t="e">
        <f t="shared" si="95"/>
        <v>#REF!</v>
      </c>
      <c r="FV127" s="41" t="e">
        <f t="shared" si="95"/>
        <v>#REF!</v>
      </c>
      <c r="FW127" s="41" t="e">
        <f t="shared" si="95"/>
        <v>#REF!</v>
      </c>
      <c r="FX127" s="41" t="e">
        <f t="shared" si="95"/>
        <v>#REF!</v>
      </c>
      <c r="FY127" s="41" t="e">
        <f t="shared" si="87"/>
        <v>#REF!</v>
      </c>
      <c r="FZ127" s="41" t="e">
        <f t="shared" si="87"/>
        <v>#REF!</v>
      </c>
      <c r="GA127" s="41" t="e">
        <f t="shared" si="87"/>
        <v>#REF!</v>
      </c>
      <c r="GB127" s="41" t="e">
        <f t="shared" si="87"/>
        <v>#REF!</v>
      </c>
      <c r="GC127" s="41" t="e">
        <f t="shared" si="80"/>
        <v>#REF!</v>
      </c>
      <c r="GD127" s="41" t="e">
        <f t="shared" si="80"/>
        <v>#REF!</v>
      </c>
      <c r="GE127" s="41" t="e">
        <f t="shared" si="80"/>
        <v>#REF!</v>
      </c>
      <c r="GF127" s="41" t="e">
        <f t="shared" si="80"/>
        <v>#REF!</v>
      </c>
      <c r="GG127" s="41" t="e">
        <f t="shared" si="80"/>
        <v>#REF!</v>
      </c>
      <c r="GH127" s="41" t="e">
        <f t="shared" si="66"/>
        <v>#REF!</v>
      </c>
      <c r="GI127" s="41" t="e">
        <f t="shared" si="66"/>
        <v>#REF!</v>
      </c>
      <c r="GJ127" s="41" t="e">
        <f t="shared" si="66"/>
        <v>#REF!</v>
      </c>
      <c r="GK127" s="41" t="e">
        <f t="shared" si="66"/>
        <v>#REF!</v>
      </c>
      <c r="GL127" s="41" t="e">
        <f t="shared" si="66"/>
        <v>#REF!</v>
      </c>
      <c r="GM127" s="41" t="e">
        <f t="shared" si="89"/>
        <v>#REF!</v>
      </c>
      <c r="GN127" s="41" t="e">
        <f t="shared" si="89"/>
        <v>#REF!</v>
      </c>
      <c r="GO127" s="41" t="e">
        <f t="shared" si="89"/>
        <v>#REF!</v>
      </c>
      <c r="GP127" s="41" t="e">
        <f t="shared" si="89"/>
        <v>#REF!</v>
      </c>
      <c r="GQ127" s="41" t="e">
        <f t="shared" si="89"/>
        <v>#REF!</v>
      </c>
      <c r="GR127" s="41" t="e">
        <f t="shared" si="89"/>
        <v>#REF!</v>
      </c>
      <c r="GS127" s="41" t="e">
        <f t="shared" ref="GS127:HA155" si="99">GR127</f>
        <v>#REF!</v>
      </c>
      <c r="GT127" s="41" t="e">
        <f t="shared" si="99"/>
        <v>#REF!</v>
      </c>
      <c r="GU127" s="41" t="e">
        <f t="shared" si="99"/>
        <v>#REF!</v>
      </c>
      <c r="GV127" s="41" t="e">
        <f t="shared" si="99"/>
        <v>#REF!</v>
      </c>
      <c r="GW127" s="41" t="e">
        <f t="shared" si="99"/>
        <v>#REF!</v>
      </c>
      <c r="GX127" s="41" t="e">
        <f t="shared" si="99"/>
        <v>#REF!</v>
      </c>
      <c r="GY127" s="41" t="e">
        <f t="shared" si="99"/>
        <v>#REF!</v>
      </c>
      <c r="GZ127" s="41" t="e">
        <f t="shared" si="99"/>
        <v>#REF!</v>
      </c>
      <c r="HA127" s="41" t="e">
        <f t="shared" si="99"/>
        <v>#REF!</v>
      </c>
      <c r="HB127" s="41" t="e">
        <f t="shared" si="96"/>
        <v>#REF!</v>
      </c>
      <c r="HC127" s="41" t="e">
        <f t="shared" si="96"/>
        <v>#REF!</v>
      </c>
      <c r="HD127" s="41" t="e">
        <f t="shared" si="96"/>
        <v>#REF!</v>
      </c>
      <c r="HE127" s="41" t="e">
        <f t="shared" si="96"/>
        <v>#REF!</v>
      </c>
      <c r="HF127" s="41" t="e">
        <f t="shared" si="96"/>
        <v>#REF!</v>
      </c>
      <c r="HG127" s="41" t="e">
        <f t="shared" si="96"/>
        <v>#REF!</v>
      </c>
      <c r="HH127" s="41" t="e">
        <f t="shared" si="91"/>
        <v>#REF!</v>
      </c>
      <c r="HI127" s="41" t="e">
        <f t="shared" si="91"/>
        <v>#REF!</v>
      </c>
      <c r="HJ127" s="41" t="e">
        <f t="shared" si="91"/>
        <v>#REF!</v>
      </c>
    </row>
    <row r="128" spans="1:218" ht="14.4" x14ac:dyDescent="0.3">
      <c r="A128" s="42">
        <v>125</v>
      </c>
      <c r="B128" s="43" t="e">
        <f>'CMM3 - AUX CALC'!$DV$67</f>
        <v>#REF!</v>
      </c>
      <c r="DW128" s="41" t="e">
        <f>$B128/(_xlfn.SINGLE(PrazoConcessao)*12-DW$3+1)</f>
        <v>#REF!</v>
      </c>
      <c r="DX128" s="41" t="e">
        <f t="shared" si="97"/>
        <v>#REF!</v>
      </c>
      <c r="DY128" s="41" t="e">
        <f t="shared" si="97"/>
        <v>#REF!</v>
      </c>
      <c r="DZ128" s="41" t="e">
        <f t="shared" si="92"/>
        <v>#REF!</v>
      </c>
      <c r="EA128" s="41" t="e">
        <f t="shared" si="92"/>
        <v>#REF!</v>
      </c>
      <c r="EB128" s="41" t="e">
        <f t="shared" si="92"/>
        <v>#REF!</v>
      </c>
      <c r="EC128" s="41" t="e">
        <f t="shared" si="92"/>
        <v>#REF!</v>
      </c>
      <c r="ED128" s="41" t="e">
        <f t="shared" si="92"/>
        <v>#REF!</v>
      </c>
      <c r="EE128" s="41" t="e">
        <f t="shared" si="92"/>
        <v>#REF!</v>
      </c>
      <c r="EF128" s="41" t="e">
        <f t="shared" si="92"/>
        <v>#REF!</v>
      </c>
      <c r="EG128" s="41" t="e">
        <f t="shared" si="92"/>
        <v>#REF!</v>
      </c>
      <c r="EH128" s="41" t="e">
        <f t="shared" si="92"/>
        <v>#REF!</v>
      </c>
      <c r="EI128" s="41" t="e">
        <f t="shared" si="92"/>
        <v>#REF!</v>
      </c>
      <c r="EJ128" s="41" t="e">
        <f t="shared" si="94"/>
        <v>#REF!</v>
      </c>
      <c r="EK128" s="41" t="e">
        <f t="shared" si="94"/>
        <v>#REF!</v>
      </c>
      <c r="EL128" s="41" t="e">
        <f t="shared" si="94"/>
        <v>#REF!</v>
      </c>
      <c r="EM128" s="41" t="e">
        <f t="shared" si="94"/>
        <v>#REF!</v>
      </c>
      <c r="EN128" s="41" t="e">
        <f t="shared" si="94"/>
        <v>#REF!</v>
      </c>
      <c r="EO128" s="41" t="e">
        <f t="shared" si="94"/>
        <v>#REF!</v>
      </c>
      <c r="EP128" s="41" t="e">
        <f t="shared" si="94"/>
        <v>#REF!</v>
      </c>
      <c r="EQ128" s="41" t="e">
        <f t="shared" si="94"/>
        <v>#REF!</v>
      </c>
      <c r="ER128" s="41" t="e">
        <f t="shared" si="94"/>
        <v>#REF!</v>
      </c>
      <c r="ES128" s="41" t="e">
        <f t="shared" si="86"/>
        <v>#REF!</v>
      </c>
      <c r="ET128" s="41" t="e">
        <f t="shared" si="86"/>
        <v>#REF!</v>
      </c>
      <c r="EU128" s="41" t="e">
        <f t="shared" si="86"/>
        <v>#REF!</v>
      </c>
      <c r="EV128" s="41" t="e">
        <f t="shared" si="86"/>
        <v>#REF!</v>
      </c>
      <c r="EW128" s="41" t="e">
        <f t="shared" si="86"/>
        <v>#REF!</v>
      </c>
      <c r="EX128" s="41" t="e">
        <f t="shared" si="86"/>
        <v>#REF!</v>
      </c>
      <c r="EY128" s="41" t="e">
        <f t="shared" si="86"/>
        <v>#REF!</v>
      </c>
      <c r="EZ128" s="41" t="e">
        <f t="shared" si="86"/>
        <v>#REF!</v>
      </c>
      <c r="FA128" s="41" t="e">
        <f t="shared" si="98"/>
        <v>#REF!</v>
      </c>
      <c r="FB128" s="41" t="e">
        <f t="shared" si="98"/>
        <v>#REF!</v>
      </c>
      <c r="FC128" s="41" t="e">
        <f t="shared" si="98"/>
        <v>#REF!</v>
      </c>
      <c r="FD128" s="41" t="e">
        <f t="shared" si="98"/>
        <v>#REF!</v>
      </c>
      <c r="FE128" s="41" t="e">
        <f t="shared" si="98"/>
        <v>#REF!</v>
      </c>
      <c r="FF128" s="41" t="e">
        <f t="shared" si="93"/>
        <v>#REF!</v>
      </c>
      <c r="FG128" s="41" t="e">
        <f t="shared" si="93"/>
        <v>#REF!</v>
      </c>
      <c r="FH128" s="41" t="e">
        <f t="shared" si="93"/>
        <v>#REF!</v>
      </c>
      <c r="FI128" s="41" t="e">
        <f t="shared" si="93"/>
        <v>#REF!</v>
      </c>
      <c r="FJ128" s="41" t="e">
        <f t="shared" si="93"/>
        <v>#REF!</v>
      </c>
      <c r="FK128" s="41" t="e">
        <f t="shared" si="93"/>
        <v>#REF!</v>
      </c>
      <c r="FL128" s="41" t="e">
        <f t="shared" si="93"/>
        <v>#REF!</v>
      </c>
      <c r="FM128" s="41" t="e">
        <f t="shared" si="93"/>
        <v>#REF!</v>
      </c>
      <c r="FN128" s="41" t="e">
        <f t="shared" si="93"/>
        <v>#REF!</v>
      </c>
      <c r="FO128" s="41" t="e">
        <f t="shared" si="93"/>
        <v>#REF!</v>
      </c>
      <c r="FP128" s="41" t="e">
        <f t="shared" si="95"/>
        <v>#REF!</v>
      </c>
      <c r="FQ128" s="41" t="e">
        <f t="shared" si="95"/>
        <v>#REF!</v>
      </c>
      <c r="FR128" s="41" t="e">
        <f t="shared" si="95"/>
        <v>#REF!</v>
      </c>
      <c r="FS128" s="41" t="e">
        <f t="shared" si="95"/>
        <v>#REF!</v>
      </c>
      <c r="FT128" s="41" t="e">
        <f t="shared" si="95"/>
        <v>#REF!</v>
      </c>
      <c r="FU128" s="41" t="e">
        <f t="shared" si="95"/>
        <v>#REF!</v>
      </c>
      <c r="FV128" s="41" t="e">
        <f t="shared" si="95"/>
        <v>#REF!</v>
      </c>
      <c r="FW128" s="41" t="e">
        <f t="shared" si="95"/>
        <v>#REF!</v>
      </c>
      <c r="FX128" s="41" t="e">
        <f t="shared" si="95"/>
        <v>#REF!</v>
      </c>
      <c r="FY128" s="41" t="e">
        <f t="shared" si="87"/>
        <v>#REF!</v>
      </c>
      <c r="FZ128" s="41" t="e">
        <f t="shared" si="87"/>
        <v>#REF!</v>
      </c>
      <c r="GA128" s="41" t="e">
        <f t="shared" si="87"/>
        <v>#REF!</v>
      </c>
      <c r="GB128" s="41" t="e">
        <f t="shared" si="87"/>
        <v>#REF!</v>
      </c>
      <c r="GC128" s="41" t="e">
        <f t="shared" si="80"/>
        <v>#REF!</v>
      </c>
      <c r="GD128" s="41" t="e">
        <f t="shared" si="80"/>
        <v>#REF!</v>
      </c>
      <c r="GE128" s="41" t="e">
        <f t="shared" si="80"/>
        <v>#REF!</v>
      </c>
      <c r="GF128" s="41" t="e">
        <f t="shared" si="80"/>
        <v>#REF!</v>
      </c>
      <c r="GG128" s="41" t="e">
        <f t="shared" si="80"/>
        <v>#REF!</v>
      </c>
      <c r="GH128" s="41" t="e">
        <f t="shared" si="66"/>
        <v>#REF!</v>
      </c>
      <c r="GI128" s="41" t="e">
        <f t="shared" si="66"/>
        <v>#REF!</v>
      </c>
      <c r="GJ128" s="41" t="e">
        <f t="shared" si="66"/>
        <v>#REF!</v>
      </c>
      <c r="GK128" s="41" t="e">
        <f t="shared" si="66"/>
        <v>#REF!</v>
      </c>
      <c r="GL128" s="41" t="e">
        <f t="shared" si="66"/>
        <v>#REF!</v>
      </c>
      <c r="GM128" s="41" t="e">
        <f t="shared" si="66"/>
        <v>#REF!</v>
      </c>
      <c r="GN128" s="41" t="e">
        <f t="shared" si="66"/>
        <v>#REF!</v>
      </c>
      <c r="GO128" s="41" t="e">
        <f t="shared" si="66"/>
        <v>#REF!</v>
      </c>
      <c r="GP128" s="41" t="e">
        <f t="shared" si="66"/>
        <v>#REF!</v>
      </c>
      <c r="GQ128" s="41" t="e">
        <f t="shared" si="66"/>
        <v>#REF!</v>
      </c>
      <c r="GR128" s="41" t="e">
        <f t="shared" si="66"/>
        <v>#REF!</v>
      </c>
      <c r="GS128" s="41" t="e">
        <f t="shared" si="99"/>
        <v>#REF!</v>
      </c>
      <c r="GT128" s="41" t="e">
        <f t="shared" si="99"/>
        <v>#REF!</v>
      </c>
      <c r="GU128" s="41" t="e">
        <f t="shared" si="99"/>
        <v>#REF!</v>
      </c>
      <c r="GV128" s="41" t="e">
        <f t="shared" si="99"/>
        <v>#REF!</v>
      </c>
      <c r="GW128" s="41" t="e">
        <f t="shared" si="99"/>
        <v>#REF!</v>
      </c>
      <c r="GX128" s="41" t="e">
        <f t="shared" si="99"/>
        <v>#REF!</v>
      </c>
      <c r="GY128" s="41" t="e">
        <f t="shared" si="99"/>
        <v>#REF!</v>
      </c>
      <c r="GZ128" s="41" t="e">
        <f t="shared" si="99"/>
        <v>#REF!</v>
      </c>
      <c r="HA128" s="41" t="e">
        <f t="shared" si="99"/>
        <v>#REF!</v>
      </c>
      <c r="HB128" s="41" t="e">
        <f t="shared" si="96"/>
        <v>#REF!</v>
      </c>
      <c r="HC128" s="41" t="e">
        <f t="shared" si="96"/>
        <v>#REF!</v>
      </c>
      <c r="HD128" s="41" t="e">
        <f t="shared" si="96"/>
        <v>#REF!</v>
      </c>
      <c r="HE128" s="41" t="e">
        <f t="shared" si="96"/>
        <v>#REF!</v>
      </c>
      <c r="HF128" s="41" t="e">
        <f t="shared" si="96"/>
        <v>#REF!</v>
      </c>
      <c r="HG128" s="41" t="e">
        <f t="shared" si="96"/>
        <v>#REF!</v>
      </c>
      <c r="HH128" s="41" t="e">
        <f t="shared" si="91"/>
        <v>#REF!</v>
      </c>
      <c r="HI128" s="41" t="e">
        <f t="shared" si="91"/>
        <v>#REF!</v>
      </c>
      <c r="HJ128" s="41" t="e">
        <f t="shared" si="91"/>
        <v>#REF!</v>
      </c>
    </row>
    <row r="129" spans="1:218" ht="14.4" x14ac:dyDescent="0.3">
      <c r="A129" s="42">
        <v>126</v>
      </c>
      <c r="B129" s="43" t="e">
        <f>'CMM3 - AUX CALC'!$DW$67</f>
        <v>#REF!</v>
      </c>
      <c r="DX129" s="41" t="e">
        <f>$B129/(_xlfn.SINGLE(PrazoConcessao)*12-DX$3+1)</f>
        <v>#REF!</v>
      </c>
      <c r="DY129" s="41" t="e">
        <f t="shared" si="97"/>
        <v>#REF!</v>
      </c>
      <c r="DZ129" s="41" t="e">
        <f t="shared" si="92"/>
        <v>#REF!</v>
      </c>
      <c r="EA129" s="41" t="e">
        <f t="shared" si="92"/>
        <v>#REF!</v>
      </c>
      <c r="EB129" s="41" t="e">
        <f t="shared" si="92"/>
        <v>#REF!</v>
      </c>
      <c r="EC129" s="41" t="e">
        <f t="shared" si="92"/>
        <v>#REF!</v>
      </c>
      <c r="ED129" s="41" t="e">
        <f t="shared" si="92"/>
        <v>#REF!</v>
      </c>
      <c r="EE129" s="41" t="e">
        <f t="shared" si="92"/>
        <v>#REF!</v>
      </c>
      <c r="EF129" s="41" t="e">
        <f t="shared" si="92"/>
        <v>#REF!</v>
      </c>
      <c r="EG129" s="41" t="e">
        <f t="shared" si="92"/>
        <v>#REF!</v>
      </c>
      <c r="EH129" s="41" t="e">
        <f t="shared" si="92"/>
        <v>#REF!</v>
      </c>
      <c r="EI129" s="41" t="e">
        <f t="shared" si="92"/>
        <v>#REF!</v>
      </c>
      <c r="EJ129" s="41" t="e">
        <f t="shared" si="94"/>
        <v>#REF!</v>
      </c>
      <c r="EK129" s="41" t="e">
        <f t="shared" si="94"/>
        <v>#REF!</v>
      </c>
      <c r="EL129" s="41" t="e">
        <f t="shared" si="94"/>
        <v>#REF!</v>
      </c>
      <c r="EM129" s="41" t="e">
        <f t="shared" si="94"/>
        <v>#REF!</v>
      </c>
      <c r="EN129" s="41" t="e">
        <f t="shared" si="94"/>
        <v>#REF!</v>
      </c>
      <c r="EO129" s="41" t="e">
        <f t="shared" si="94"/>
        <v>#REF!</v>
      </c>
      <c r="EP129" s="41" t="e">
        <f t="shared" si="94"/>
        <v>#REF!</v>
      </c>
      <c r="EQ129" s="41" t="e">
        <f t="shared" si="94"/>
        <v>#REF!</v>
      </c>
      <c r="ER129" s="41" t="e">
        <f t="shared" si="94"/>
        <v>#REF!</v>
      </c>
      <c r="ES129" s="41" t="e">
        <f t="shared" si="86"/>
        <v>#REF!</v>
      </c>
      <c r="ET129" s="41" t="e">
        <f t="shared" si="86"/>
        <v>#REF!</v>
      </c>
      <c r="EU129" s="41" t="e">
        <f t="shared" si="86"/>
        <v>#REF!</v>
      </c>
      <c r="EV129" s="41" t="e">
        <f t="shared" si="86"/>
        <v>#REF!</v>
      </c>
      <c r="EW129" s="41" t="e">
        <f t="shared" si="86"/>
        <v>#REF!</v>
      </c>
      <c r="EX129" s="41" t="e">
        <f t="shared" si="86"/>
        <v>#REF!</v>
      </c>
      <c r="EY129" s="41" t="e">
        <f t="shared" si="86"/>
        <v>#REF!</v>
      </c>
      <c r="EZ129" s="41" t="e">
        <f t="shared" si="86"/>
        <v>#REF!</v>
      </c>
      <c r="FA129" s="41" t="e">
        <f t="shared" si="98"/>
        <v>#REF!</v>
      </c>
      <c r="FB129" s="41" t="e">
        <f t="shared" si="98"/>
        <v>#REF!</v>
      </c>
      <c r="FC129" s="41" t="e">
        <f t="shared" si="98"/>
        <v>#REF!</v>
      </c>
      <c r="FD129" s="41" t="e">
        <f t="shared" si="98"/>
        <v>#REF!</v>
      </c>
      <c r="FE129" s="41" t="e">
        <f t="shared" si="98"/>
        <v>#REF!</v>
      </c>
      <c r="FF129" s="41" t="e">
        <f t="shared" si="93"/>
        <v>#REF!</v>
      </c>
      <c r="FG129" s="41" t="e">
        <f t="shared" si="93"/>
        <v>#REF!</v>
      </c>
      <c r="FH129" s="41" t="e">
        <f t="shared" si="93"/>
        <v>#REF!</v>
      </c>
      <c r="FI129" s="41" t="e">
        <f t="shared" si="93"/>
        <v>#REF!</v>
      </c>
      <c r="FJ129" s="41" t="e">
        <f t="shared" si="93"/>
        <v>#REF!</v>
      </c>
      <c r="FK129" s="41" t="e">
        <f t="shared" si="93"/>
        <v>#REF!</v>
      </c>
      <c r="FL129" s="41" t="e">
        <f t="shared" si="93"/>
        <v>#REF!</v>
      </c>
      <c r="FM129" s="41" t="e">
        <f t="shared" si="93"/>
        <v>#REF!</v>
      </c>
      <c r="FN129" s="41" t="e">
        <f t="shared" si="93"/>
        <v>#REF!</v>
      </c>
      <c r="FO129" s="41" t="e">
        <f t="shared" si="93"/>
        <v>#REF!</v>
      </c>
      <c r="FP129" s="41" t="e">
        <f t="shared" si="95"/>
        <v>#REF!</v>
      </c>
      <c r="FQ129" s="41" t="e">
        <f t="shared" si="95"/>
        <v>#REF!</v>
      </c>
      <c r="FR129" s="41" t="e">
        <f t="shared" si="95"/>
        <v>#REF!</v>
      </c>
      <c r="FS129" s="41" t="e">
        <f t="shared" si="95"/>
        <v>#REF!</v>
      </c>
      <c r="FT129" s="41" t="e">
        <f t="shared" si="95"/>
        <v>#REF!</v>
      </c>
      <c r="FU129" s="41" t="e">
        <f t="shared" si="95"/>
        <v>#REF!</v>
      </c>
      <c r="FV129" s="41" t="e">
        <f t="shared" si="95"/>
        <v>#REF!</v>
      </c>
      <c r="FW129" s="41" t="e">
        <f t="shared" si="95"/>
        <v>#REF!</v>
      </c>
      <c r="FX129" s="41" t="e">
        <f t="shared" si="95"/>
        <v>#REF!</v>
      </c>
      <c r="FY129" s="41" t="e">
        <f t="shared" si="87"/>
        <v>#REF!</v>
      </c>
      <c r="FZ129" s="41" t="e">
        <f t="shared" si="87"/>
        <v>#REF!</v>
      </c>
      <c r="GA129" s="41" t="e">
        <f t="shared" si="87"/>
        <v>#REF!</v>
      </c>
      <c r="GB129" s="41" t="e">
        <f t="shared" si="87"/>
        <v>#REF!</v>
      </c>
      <c r="GC129" s="41" t="e">
        <f t="shared" si="80"/>
        <v>#REF!</v>
      </c>
      <c r="GD129" s="41" t="e">
        <f t="shared" si="80"/>
        <v>#REF!</v>
      </c>
      <c r="GE129" s="41" t="e">
        <f t="shared" si="80"/>
        <v>#REF!</v>
      </c>
      <c r="GF129" s="41" t="e">
        <f t="shared" si="80"/>
        <v>#REF!</v>
      </c>
      <c r="GG129" s="41" t="e">
        <f t="shared" si="80"/>
        <v>#REF!</v>
      </c>
      <c r="GH129" s="41" t="e">
        <f t="shared" si="66"/>
        <v>#REF!</v>
      </c>
      <c r="GI129" s="41" t="e">
        <f t="shared" si="66"/>
        <v>#REF!</v>
      </c>
      <c r="GJ129" s="41" t="e">
        <f t="shared" si="66"/>
        <v>#REF!</v>
      </c>
      <c r="GK129" s="41" t="e">
        <f t="shared" si="66"/>
        <v>#REF!</v>
      </c>
      <c r="GL129" s="41" t="e">
        <f t="shared" si="66"/>
        <v>#REF!</v>
      </c>
      <c r="GM129" s="41" t="e">
        <f t="shared" si="66"/>
        <v>#REF!</v>
      </c>
      <c r="GN129" s="41" t="e">
        <f t="shared" si="66"/>
        <v>#REF!</v>
      </c>
      <c r="GO129" s="41" t="e">
        <f t="shared" si="66"/>
        <v>#REF!</v>
      </c>
      <c r="GP129" s="41" t="e">
        <f t="shared" si="66"/>
        <v>#REF!</v>
      </c>
      <c r="GQ129" s="41" t="e">
        <f t="shared" si="66"/>
        <v>#REF!</v>
      </c>
      <c r="GR129" s="41" t="e">
        <f t="shared" si="66"/>
        <v>#REF!</v>
      </c>
      <c r="GS129" s="41" t="e">
        <f t="shared" si="99"/>
        <v>#REF!</v>
      </c>
      <c r="GT129" s="41" t="e">
        <f t="shared" si="99"/>
        <v>#REF!</v>
      </c>
      <c r="GU129" s="41" t="e">
        <f t="shared" si="99"/>
        <v>#REF!</v>
      </c>
      <c r="GV129" s="41" t="e">
        <f t="shared" si="99"/>
        <v>#REF!</v>
      </c>
      <c r="GW129" s="41" t="e">
        <f t="shared" si="99"/>
        <v>#REF!</v>
      </c>
      <c r="GX129" s="41" t="e">
        <f t="shared" si="99"/>
        <v>#REF!</v>
      </c>
      <c r="GY129" s="41" t="e">
        <f t="shared" si="99"/>
        <v>#REF!</v>
      </c>
      <c r="GZ129" s="41" t="e">
        <f t="shared" si="99"/>
        <v>#REF!</v>
      </c>
      <c r="HA129" s="41" t="e">
        <f t="shared" si="99"/>
        <v>#REF!</v>
      </c>
      <c r="HB129" s="41" t="e">
        <f t="shared" si="96"/>
        <v>#REF!</v>
      </c>
      <c r="HC129" s="41" t="e">
        <f t="shared" si="96"/>
        <v>#REF!</v>
      </c>
      <c r="HD129" s="41" t="e">
        <f t="shared" si="96"/>
        <v>#REF!</v>
      </c>
      <c r="HE129" s="41" t="e">
        <f t="shared" si="96"/>
        <v>#REF!</v>
      </c>
      <c r="HF129" s="41" t="e">
        <f t="shared" si="96"/>
        <v>#REF!</v>
      </c>
      <c r="HG129" s="41" t="e">
        <f t="shared" si="96"/>
        <v>#REF!</v>
      </c>
      <c r="HH129" s="41" t="e">
        <f t="shared" si="91"/>
        <v>#REF!</v>
      </c>
      <c r="HI129" s="41" t="e">
        <f t="shared" si="91"/>
        <v>#REF!</v>
      </c>
      <c r="HJ129" s="41" t="e">
        <f t="shared" si="91"/>
        <v>#REF!</v>
      </c>
    </row>
    <row r="130" spans="1:218" ht="14.4" x14ac:dyDescent="0.3">
      <c r="A130" s="42">
        <v>127</v>
      </c>
      <c r="B130" s="43" t="e">
        <f>'CMM3 - AUX CALC'!$DX$67</f>
        <v>#REF!</v>
      </c>
      <c r="DY130" s="41" t="e">
        <f>$B130/(_xlfn.SINGLE(PrazoConcessao)*12-DY$3+1)</f>
        <v>#REF!</v>
      </c>
      <c r="DZ130" s="41" t="e">
        <f t="shared" si="92"/>
        <v>#REF!</v>
      </c>
      <c r="EA130" s="41" t="e">
        <f t="shared" si="92"/>
        <v>#REF!</v>
      </c>
      <c r="EB130" s="41" t="e">
        <f t="shared" si="92"/>
        <v>#REF!</v>
      </c>
      <c r="EC130" s="41" t="e">
        <f t="shared" si="92"/>
        <v>#REF!</v>
      </c>
      <c r="ED130" s="41" t="e">
        <f t="shared" si="92"/>
        <v>#REF!</v>
      </c>
      <c r="EE130" s="41" t="e">
        <f t="shared" si="92"/>
        <v>#REF!</v>
      </c>
      <c r="EF130" s="41" t="e">
        <f t="shared" si="92"/>
        <v>#REF!</v>
      </c>
      <c r="EG130" s="41" t="e">
        <f t="shared" si="92"/>
        <v>#REF!</v>
      </c>
      <c r="EH130" s="41" t="e">
        <f t="shared" si="92"/>
        <v>#REF!</v>
      </c>
      <c r="EI130" s="41" t="e">
        <f t="shared" si="92"/>
        <v>#REF!</v>
      </c>
      <c r="EJ130" s="41" t="e">
        <f t="shared" si="94"/>
        <v>#REF!</v>
      </c>
      <c r="EK130" s="41" t="e">
        <f t="shared" si="94"/>
        <v>#REF!</v>
      </c>
      <c r="EL130" s="41" t="e">
        <f t="shared" si="94"/>
        <v>#REF!</v>
      </c>
      <c r="EM130" s="41" t="e">
        <f t="shared" si="94"/>
        <v>#REF!</v>
      </c>
      <c r="EN130" s="41" t="e">
        <f t="shared" si="94"/>
        <v>#REF!</v>
      </c>
      <c r="EO130" s="41" t="e">
        <f t="shared" si="94"/>
        <v>#REF!</v>
      </c>
      <c r="EP130" s="41" t="e">
        <f t="shared" si="94"/>
        <v>#REF!</v>
      </c>
      <c r="EQ130" s="41" t="e">
        <f t="shared" si="94"/>
        <v>#REF!</v>
      </c>
      <c r="ER130" s="41" t="e">
        <f t="shared" si="94"/>
        <v>#REF!</v>
      </c>
      <c r="ES130" s="41" t="e">
        <f t="shared" si="86"/>
        <v>#REF!</v>
      </c>
      <c r="ET130" s="41" t="e">
        <f t="shared" si="86"/>
        <v>#REF!</v>
      </c>
      <c r="EU130" s="41" t="e">
        <f t="shared" si="86"/>
        <v>#REF!</v>
      </c>
      <c r="EV130" s="41" t="e">
        <f t="shared" si="86"/>
        <v>#REF!</v>
      </c>
      <c r="EW130" s="41" t="e">
        <f t="shared" si="86"/>
        <v>#REF!</v>
      </c>
      <c r="EX130" s="41" t="e">
        <f t="shared" si="86"/>
        <v>#REF!</v>
      </c>
      <c r="EY130" s="41" t="e">
        <f t="shared" si="86"/>
        <v>#REF!</v>
      </c>
      <c r="EZ130" s="41" t="e">
        <f t="shared" si="86"/>
        <v>#REF!</v>
      </c>
      <c r="FA130" s="41" t="e">
        <f t="shared" si="98"/>
        <v>#REF!</v>
      </c>
      <c r="FB130" s="41" t="e">
        <f t="shared" si="98"/>
        <v>#REF!</v>
      </c>
      <c r="FC130" s="41" t="e">
        <f t="shared" si="98"/>
        <v>#REF!</v>
      </c>
      <c r="FD130" s="41" t="e">
        <f t="shared" si="98"/>
        <v>#REF!</v>
      </c>
      <c r="FE130" s="41" t="e">
        <f t="shared" si="98"/>
        <v>#REF!</v>
      </c>
      <c r="FF130" s="41" t="e">
        <f t="shared" si="93"/>
        <v>#REF!</v>
      </c>
      <c r="FG130" s="41" t="e">
        <f t="shared" si="93"/>
        <v>#REF!</v>
      </c>
      <c r="FH130" s="41" t="e">
        <f t="shared" si="93"/>
        <v>#REF!</v>
      </c>
      <c r="FI130" s="41" t="e">
        <f t="shared" si="93"/>
        <v>#REF!</v>
      </c>
      <c r="FJ130" s="41" t="e">
        <f t="shared" si="93"/>
        <v>#REF!</v>
      </c>
      <c r="FK130" s="41" t="e">
        <f t="shared" si="93"/>
        <v>#REF!</v>
      </c>
      <c r="FL130" s="41" t="e">
        <f t="shared" si="93"/>
        <v>#REF!</v>
      </c>
      <c r="FM130" s="41" t="e">
        <f t="shared" si="93"/>
        <v>#REF!</v>
      </c>
      <c r="FN130" s="41" t="e">
        <f t="shared" si="93"/>
        <v>#REF!</v>
      </c>
      <c r="FO130" s="41" t="e">
        <f t="shared" si="93"/>
        <v>#REF!</v>
      </c>
      <c r="FP130" s="41" t="e">
        <f t="shared" si="95"/>
        <v>#REF!</v>
      </c>
      <c r="FQ130" s="41" t="e">
        <f t="shared" si="95"/>
        <v>#REF!</v>
      </c>
      <c r="FR130" s="41" t="e">
        <f t="shared" si="95"/>
        <v>#REF!</v>
      </c>
      <c r="FS130" s="41" t="e">
        <f t="shared" si="95"/>
        <v>#REF!</v>
      </c>
      <c r="FT130" s="41" t="e">
        <f t="shared" si="95"/>
        <v>#REF!</v>
      </c>
      <c r="FU130" s="41" t="e">
        <f t="shared" si="95"/>
        <v>#REF!</v>
      </c>
      <c r="FV130" s="41" t="e">
        <f t="shared" si="95"/>
        <v>#REF!</v>
      </c>
      <c r="FW130" s="41" t="e">
        <f t="shared" si="95"/>
        <v>#REF!</v>
      </c>
      <c r="FX130" s="41" t="e">
        <f t="shared" si="95"/>
        <v>#REF!</v>
      </c>
      <c r="FY130" s="41" t="e">
        <f t="shared" si="87"/>
        <v>#REF!</v>
      </c>
      <c r="FZ130" s="41" t="e">
        <f t="shared" si="87"/>
        <v>#REF!</v>
      </c>
      <c r="GA130" s="41" t="e">
        <f t="shared" si="87"/>
        <v>#REF!</v>
      </c>
      <c r="GB130" s="41" t="e">
        <f t="shared" si="87"/>
        <v>#REF!</v>
      </c>
      <c r="GC130" s="41" t="e">
        <f t="shared" si="80"/>
        <v>#REF!</v>
      </c>
      <c r="GD130" s="41" t="e">
        <f t="shared" si="80"/>
        <v>#REF!</v>
      </c>
      <c r="GE130" s="41" t="e">
        <f t="shared" si="80"/>
        <v>#REF!</v>
      </c>
      <c r="GF130" s="41" t="e">
        <f t="shared" si="80"/>
        <v>#REF!</v>
      </c>
      <c r="GG130" s="41" t="e">
        <f t="shared" si="80"/>
        <v>#REF!</v>
      </c>
      <c r="GH130" s="41" t="e">
        <f t="shared" si="80"/>
        <v>#REF!</v>
      </c>
      <c r="GI130" s="41" t="e">
        <f t="shared" si="80"/>
        <v>#REF!</v>
      </c>
      <c r="GJ130" s="41" t="e">
        <f t="shared" si="80"/>
        <v>#REF!</v>
      </c>
      <c r="GK130" s="41" t="e">
        <f t="shared" si="80"/>
        <v>#REF!</v>
      </c>
      <c r="GL130" s="41" t="e">
        <f t="shared" si="80"/>
        <v>#REF!</v>
      </c>
      <c r="GM130" s="41" t="e">
        <f t="shared" si="80"/>
        <v>#REF!</v>
      </c>
      <c r="GN130" s="41" t="e">
        <f t="shared" si="80"/>
        <v>#REF!</v>
      </c>
      <c r="GO130" s="41" t="e">
        <f t="shared" si="80"/>
        <v>#REF!</v>
      </c>
      <c r="GP130" s="41" t="e">
        <f t="shared" si="80"/>
        <v>#REF!</v>
      </c>
      <c r="GQ130" s="41" t="e">
        <f t="shared" si="80"/>
        <v>#REF!</v>
      </c>
      <c r="GR130" s="41" t="e">
        <f t="shared" si="80"/>
        <v>#REF!</v>
      </c>
      <c r="GS130" s="41" t="e">
        <f t="shared" si="99"/>
        <v>#REF!</v>
      </c>
      <c r="GT130" s="41" t="e">
        <f t="shared" si="99"/>
        <v>#REF!</v>
      </c>
      <c r="GU130" s="41" t="e">
        <f t="shared" si="99"/>
        <v>#REF!</v>
      </c>
      <c r="GV130" s="41" t="e">
        <f t="shared" si="99"/>
        <v>#REF!</v>
      </c>
      <c r="GW130" s="41" t="e">
        <f t="shared" si="99"/>
        <v>#REF!</v>
      </c>
      <c r="GX130" s="41" t="e">
        <f t="shared" si="99"/>
        <v>#REF!</v>
      </c>
      <c r="GY130" s="41" t="e">
        <f t="shared" si="99"/>
        <v>#REF!</v>
      </c>
      <c r="GZ130" s="41" t="e">
        <f t="shared" si="99"/>
        <v>#REF!</v>
      </c>
      <c r="HA130" s="41" t="e">
        <f t="shared" si="99"/>
        <v>#REF!</v>
      </c>
      <c r="HB130" s="41" t="e">
        <f t="shared" si="96"/>
        <v>#REF!</v>
      </c>
      <c r="HC130" s="41" t="e">
        <f t="shared" si="96"/>
        <v>#REF!</v>
      </c>
      <c r="HD130" s="41" t="e">
        <f t="shared" si="96"/>
        <v>#REF!</v>
      </c>
      <c r="HE130" s="41" t="e">
        <f t="shared" si="96"/>
        <v>#REF!</v>
      </c>
      <c r="HF130" s="41" t="e">
        <f t="shared" si="96"/>
        <v>#REF!</v>
      </c>
      <c r="HG130" s="41" t="e">
        <f t="shared" si="96"/>
        <v>#REF!</v>
      </c>
      <c r="HH130" s="41" t="e">
        <f t="shared" si="91"/>
        <v>#REF!</v>
      </c>
      <c r="HI130" s="41" t="e">
        <f t="shared" si="91"/>
        <v>#REF!</v>
      </c>
      <c r="HJ130" s="41" t="e">
        <f t="shared" si="91"/>
        <v>#REF!</v>
      </c>
    </row>
    <row r="131" spans="1:218" ht="14.4" x14ac:dyDescent="0.3">
      <c r="A131" s="42">
        <v>128</v>
      </c>
      <c r="B131" s="43" t="e">
        <f>'CMM3 - AUX CALC'!$DY$67</f>
        <v>#REF!</v>
      </c>
      <c r="DZ131" s="41" t="e">
        <f>$B131/(_xlfn.SINGLE(PrazoConcessao)*12-DZ$3+1)</f>
        <v>#REF!</v>
      </c>
      <c r="EA131" s="41" t="e">
        <f t="shared" si="92"/>
        <v>#REF!</v>
      </c>
      <c r="EB131" s="41" t="e">
        <f t="shared" si="92"/>
        <v>#REF!</v>
      </c>
      <c r="EC131" s="41" t="e">
        <f t="shared" si="92"/>
        <v>#REF!</v>
      </c>
      <c r="ED131" s="41" t="e">
        <f t="shared" si="92"/>
        <v>#REF!</v>
      </c>
      <c r="EE131" s="41" t="e">
        <f t="shared" si="92"/>
        <v>#REF!</v>
      </c>
      <c r="EF131" s="41" t="e">
        <f t="shared" si="92"/>
        <v>#REF!</v>
      </c>
      <c r="EG131" s="41" t="e">
        <f t="shared" si="92"/>
        <v>#REF!</v>
      </c>
      <c r="EH131" s="41" t="e">
        <f t="shared" si="92"/>
        <v>#REF!</v>
      </c>
      <c r="EI131" s="41" t="e">
        <f t="shared" si="92"/>
        <v>#REF!</v>
      </c>
      <c r="EJ131" s="41" t="e">
        <f t="shared" si="94"/>
        <v>#REF!</v>
      </c>
      <c r="EK131" s="41" t="e">
        <f t="shared" si="94"/>
        <v>#REF!</v>
      </c>
      <c r="EL131" s="41" t="e">
        <f t="shared" si="94"/>
        <v>#REF!</v>
      </c>
      <c r="EM131" s="41" t="e">
        <f t="shared" si="94"/>
        <v>#REF!</v>
      </c>
      <c r="EN131" s="41" t="e">
        <f t="shared" si="94"/>
        <v>#REF!</v>
      </c>
      <c r="EO131" s="41" t="e">
        <f t="shared" si="94"/>
        <v>#REF!</v>
      </c>
      <c r="EP131" s="41" t="e">
        <f t="shared" si="94"/>
        <v>#REF!</v>
      </c>
      <c r="EQ131" s="41" t="e">
        <f t="shared" si="94"/>
        <v>#REF!</v>
      </c>
      <c r="ER131" s="41" t="e">
        <f t="shared" si="94"/>
        <v>#REF!</v>
      </c>
      <c r="ES131" s="41" t="e">
        <f t="shared" si="86"/>
        <v>#REF!</v>
      </c>
      <c r="ET131" s="41" t="e">
        <f t="shared" si="86"/>
        <v>#REF!</v>
      </c>
      <c r="EU131" s="41" t="e">
        <f t="shared" si="86"/>
        <v>#REF!</v>
      </c>
      <c r="EV131" s="41" t="e">
        <f t="shared" si="86"/>
        <v>#REF!</v>
      </c>
      <c r="EW131" s="41" t="e">
        <f t="shared" si="86"/>
        <v>#REF!</v>
      </c>
      <c r="EX131" s="41" t="e">
        <f t="shared" si="86"/>
        <v>#REF!</v>
      </c>
      <c r="EY131" s="41" t="e">
        <f t="shared" si="86"/>
        <v>#REF!</v>
      </c>
      <c r="EZ131" s="41" t="e">
        <f t="shared" si="86"/>
        <v>#REF!</v>
      </c>
      <c r="FA131" s="41" t="e">
        <f t="shared" si="98"/>
        <v>#REF!</v>
      </c>
      <c r="FB131" s="41" t="e">
        <f t="shared" si="98"/>
        <v>#REF!</v>
      </c>
      <c r="FC131" s="41" t="e">
        <f t="shared" si="98"/>
        <v>#REF!</v>
      </c>
      <c r="FD131" s="41" t="e">
        <f t="shared" si="98"/>
        <v>#REF!</v>
      </c>
      <c r="FE131" s="41" t="e">
        <f t="shared" si="98"/>
        <v>#REF!</v>
      </c>
      <c r="FF131" s="41" t="e">
        <f t="shared" si="93"/>
        <v>#REF!</v>
      </c>
      <c r="FG131" s="41" t="e">
        <f t="shared" si="93"/>
        <v>#REF!</v>
      </c>
      <c r="FH131" s="41" t="e">
        <f t="shared" si="93"/>
        <v>#REF!</v>
      </c>
      <c r="FI131" s="41" t="e">
        <f t="shared" si="93"/>
        <v>#REF!</v>
      </c>
      <c r="FJ131" s="41" t="e">
        <f t="shared" si="93"/>
        <v>#REF!</v>
      </c>
      <c r="FK131" s="41" t="e">
        <f t="shared" si="93"/>
        <v>#REF!</v>
      </c>
      <c r="FL131" s="41" t="e">
        <f t="shared" si="93"/>
        <v>#REF!</v>
      </c>
      <c r="FM131" s="41" t="e">
        <f t="shared" si="93"/>
        <v>#REF!</v>
      </c>
      <c r="FN131" s="41" t="e">
        <f t="shared" si="93"/>
        <v>#REF!</v>
      </c>
      <c r="FO131" s="41" t="e">
        <f t="shared" si="93"/>
        <v>#REF!</v>
      </c>
      <c r="FP131" s="41" t="e">
        <f t="shared" si="95"/>
        <v>#REF!</v>
      </c>
      <c r="FQ131" s="41" t="e">
        <f t="shared" si="95"/>
        <v>#REF!</v>
      </c>
      <c r="FR131" s="41" t="e">
        <f t="shared" si="95"/>
        <v>#REF!</v>
      </c>
      <c r="FS131" s="41" t="e">
        <f t="shared" si="95"/>
        <v>#REF!</v>
      </c>
      <c r="FT131" s="41" t="e">
        <f t="shared" si="95"/>
        <v>#REF!</v>
      </c>
      <c r="FU131" s="41" t="e">
        <f t="shared" si="95"/>
        <v>#REF!</v>
      </c>
      <c r="FV131" s="41" t="e">
        <f t="shared" si="95"/>
        <v>#REF!</v>
      </c>
      <c r="FW131" s="41" t="e">
        <f t="shared" si="95"/>
        <v>#REF!</v>
      </c>
      <c r="FX131" s="41" t="e">
        <f t="shared" si="95"/>
        <v>#REF!</v>
      </c>
      <c r="FY131" s="41" t="e">
        <f t="shared" si="87"/>
        <v>#REF!</v>
      </c>
      <c r="FZ131" s="41" t="e">
        <f t="shared" si="87"/>
        <v>#REF!</v>
      </c>
      <c r="GA131" s="41" t="e">
        <f t="shared" si="87"/>
        <v>#REF!</v>
      </c>
      <c r="GB131" s="41" t="e">
        <f t="shared" si="87"/>
        <v>#REF!</v>
      </c>
      <c r="GC131" s="41" t="e">
        <f t="shared" si="80"/>
        <v>#REF!</v>
      </c>
      <c r="GD131" s="41" t="e">
        <f t="shared" si="80"/>
        <v>#REF!</v>
      </c>
      <c r="GE131" s="41" t="e">
        <f t="shared" si="80"/>
        <v>#REF!</v>
      </c>
      <c r="GF131" s="41" t="e">
        <f t="shared" si="80"/>
        <v>#REF!</v>
      </c>
      <c r="GG131" s="41" t="e">
        <f t="shared" si="80"/>
        <v>#REF!</v>
      </c>
      <c r="GH131" s="41" t="e">
        <f t="shared" si="80"/>
        <v>#REF!</v>
      </c>
      <c r="GI131" s="41" t="e">
        <f t="shared" si="80"/>
        <v>#REF!</v>
      </c>
      <c r="GJ131" s="41" t="e">
        <f t="shared" si="80"/>
        <v>#REF!</v>
      </c>
      <c r="GK131" s="41" t="e">
        <f t="shared" si="80"/>
        <v>#REF!</v>
      </c>
      <c r="GL131" s="41" t="e">
        <f t="shared" si="80"/>
        <v>#REF!</v>
      </c>
      <c r="GM131" s="41" t="e">
        <f t="shared" si="80"/>
        <v>#REF!</v>
      </c>
      <c r="GN131" s="41" t="e">
        <f t="shared" si="80"/>
        <v>#REF!</v>
      </c>
      <c r="GO131" s="41" t="e">
        <f t="shared" si="80"/>
        <v>#REF!</v>
      </c>
      <c r="GP131" s="41" t="e">
        <f t="shared" si="80"/>
        <v>#REF!</v>
      </c>
      <c r="GQ131" s="41" t="e">
        <f t="shared" si="80"/>
        <v>#REF!</v>
      </c>
      <c r="GR131" s="41" t="e">
        <f t="shared" si="80"/>
        <v>#REF!</v>
      </c>
      <c r="GS131" s="41" t="e">
        <f t="shared" si="99"/>
        <v>#REF!</v>
      </c>
      <c r="GT131" s="41" t="e">
        <f t="shared" si="99"/>
        <v>#REF!</v>
      </c>
      <c r="GU131" s="41" t="e">
        <f t="shared" si="99"/>
        <v>#REF!</v>
      </c>
      <c r="GV131" s="41" t="e">
        <f t="shared" si="99"/>
        <v>#REF!</v>
      </c>
      <c r="GW131" s="41" t="e">
        <f t="shared" si="99"/>
        <v>#REF!</v>
      </c>
      <c r="GX131" s="41" t="e">
        <f t="shared" si="99"/>
        <v>#REF!</v>
      </c>
      <c r="GY131" s="41" t="e">
        <f t="shared" si="99"/>
        <v>#REF!</v>
      </c>
      <c r="GZ131" s="41" t="e">
        <f t="shared" si="99"/>
        <v>#REF!</v>
      </c>
      <c r="HA131" s="41" t="e">
        <f t="shared" si="99"/>
        <v>#REF!</v>
      </c>
      <c r="HB131" s="41" t="e">
        <f t="shared" si="96"/>
        <v>#REF!</v>
      </c>
      <c r="HC131" s="41" t="e">
        <f t="shared" si="96"/>
        <v>#REF!</v>
      </c>
      <c r="HD131" s="41" t="e">
        <f t="shared" si="96"/>
        <v>#REF!</v>
      </c>
      <c r="HE131" s="41" t="e">
        <f t="shared" si="96"/>
        <v>#REF!</v>
      </c>
      <c r="HF131" s="41" t="e">
        <f t="shared" si="96"/>
        <v>#REF!</v>
      </c>
      <c r="HG131" s="41" t="e">
        <f t="shared" si="96"/>
        <v>#REF!</v>
      </c>
      <c r="HH131" s="41" t="e">
        <f t="shared" si="91"/>
        <v>#REF!</v>
      </c>
      <c r="HI131" s="41" t="e">
        <f t="shared" si="91"/>
        <v>#REF!</v>
      </c>
      <c r="HJ131" s="41" t="e">
        <f t="shared" si="91"/>
        <v>#REF!</v>
      </c>
    </row>
    <row r="132" spans="1:218" ht="14.4" x14ac:dyDescent="0.3">
      <c r="A132" s="42">
        <v>129</v>
      </c>
      <c r="B132" s="43" t="e">
        <f>'CMM3 - AUX CALC'!$DZ$67</f>
        <v>#REF!</v>
      </c>
      <c r="EA132" s="41" t="e">
        <f>$B132/(_xlfn.SINGLE(PrazoConcessao)*12-EA$3+1)</f>
        <v>#REF!</v>
      </c>
      <c r="EB132" s="41" t="e">
        <f t="shared" si="92"/>
        <v>#REF!</v>
      </c>
      <c r="EC132" s="41" t="e">
        <f t="shared" si="92"/>
        <v>#REF!</v>
      </c>
      <c r="ED132" s="41" t="e">
        <f t="shared" si="92"/>
        <v>#REF!</v>
      </c>
      <c r="EE132" s="41" t="e">
        <f t="shared" si="92"/>
        <v>#REF!</v>
      </c>
      <c r="EF132" s="41" t="e">
        <f t="shared" si="92"/>
        <v>#REF!</v>
      </c>
      <c r="EG132" s="41" t="e">
        <f t="shared" si="92"/>
        <v>#REF!</v>
      </c>
      <c r="EH132" s="41" t="e">
        <f t="shared" si="92"/>
        <v>#REF!</v>
      </c>
      <c r="EI132" s="41" t="e">
        <f t="shared" si="92"/>
        <v>#REF!</v>
      </c>
      <c r="EJ132" s="41" t="e">
        <f t="shared" si="94"/>
        <v>#REF!</v>
      </c>
      <c r="EK132" s="41" t="e">
        <f t="shared" si="94"/>
        <v>#REF!</v>
      </c>
      <c r="EL132" s="41" t="e">
        <f t="shared" si="94"/>
        <v>#REF!</v>
      </c>
      <c r="EM132" s="41" t="e">
        <f t="shared" si="94"/>
        <v>#REF!</v>
      </c>
      <c r="EN132" s="41" t="e">
        <f t="shared" si="94"/>
        <v>#REF!</v>
      </c>
      <c r="EO132" s="41" t="e">
        <f t="shared" si="94"/>
        <v>#REF!</v>
      </c>
      <c r="EP132" s="41" t="e">
        <f t="shared" si="94"/>
        <v>#REF!</v>
      </c>
      <c r="EQ132" s="41" t="e">
        <f t="shared" si="94"/>
        <v>#REF!</v>
      </c>
      <c r="ER132" s="41" t="e">
        <f t="shared" si="94"/>
        <v>#REF!</v>
      </c>
      <c r="ES132" s="41" t="e">
        <f t="shared" si="86"/>
        <v>#REF!</v>
      </c>
      <c r="ET132" s="41" t="e">
        <f t="shared" si="86"/>
        <v>#REF!</v>
      </c>
      <c r="EU132" s="41" t="e">
        <f t="shared" si="86"/>
        <v>#REF!</v>
      </c>
      <c r="EV132" s="41" t="e">
        <f t="shared" si="86"/>
        <v>#REF!</v>
      </c>
      <c r="EW132" s="41" t="e">
        <f t="shared" si="86"/>
        <v>#REF!</v>
      </c>
      <c r="EX132" s="41" t="e">
        <f t="shared" si="86"/>
        <v>#REF!</v>
      </c>
      <c r="EY132" s="41" t="e">
        <f t="shared" si="86"/>
        <v>#REF!</v>
      </c>
      <c r="EZ132" s="41" t="e">
        <f t="shared" si="86"/>
        <v>#REF!</v>
      </c>
      <c r="FA132" s="41" t="e">
        <f t="shared" si="98"/>
        <v>#REF!</v>
      </c>
      <c r="FB132" s="41" t="e">
        <f t="shared" si="98"/>
        <v>#REF!</v>
      </c>
      <c r="FC132" s="41" t="e">
        <f t="shared" si="98"/>
        <v>#REF!</v>
      </c>
      <c r="FD132" s="41" t="e">
        <f t="shared" si="98"/>
        <v>#REF!</v>
      </c>
      <c r="FE132" s="41" t="e">
        <f t="shared" si="98"/>
        <v>#REF!</v>
      </c>
      <c r="FF132" s="41" t="e">
        <f t="shared" si="93"/>
        <v>#REF!</v>
      </c>
      <c r="FG132" s="41" t="e">
        <f t="shared" si="93"/>
        <v>#REF!</v>
      </c>
      <c r="FH132" s="41" t="e">
        <f t="shared" si="93"/>
        <v>#REF!</v>
      </c>
      <c r="FI132" s="41" t="e">
        <f t="shared" si="93"/>
        <v>#REF!</v>
      </c>
      <c r="FJ132" s="41" t="e">
        <f t="shared" si="93"/>
        <v>#REF!</v>
      </c>
      <c r="FK132" s="41" t="e">
        <f t="shared" si="93"/>
        <v>#REF!</v>
      </c>
      <c r="FL132" s="41" t="e">
        <f t="shared" si="93"/>
        <v>#REF!</v>
      </c>
      <c r="FM132" s="41" t="e">
        <f t="shared" si="93"/>
        <v>#REF!</v>
      </c>
      <c r="FN132" s="41" t="e">
        <f t="shared" si="93"/>
        <v>#REF!</v>
      </c>
      <c r="FO132" s="41" t="e">
        <f t="shared" si="93"/>
        <v>#REF!</v>
      </c>
      <c r="FP132" s="41" t="e">
        <f t="shared" si="95"/>
        <v>#REF!</v>
      </c>
      <c r="FQ132" s="41" t="e">
        <f t="shared" si="95"/>
        <v>#REF!</v>
      </c>
      <c r="FR132" s="41" t="e">
        <f t="shared" si="95"/>
        <v>#REF!</v>
      </c>
      <c r="FS132" s="41" t="e">
        <f t="shared" si="95"/>
        <v>#REF!</v>
      </c>
      <c r="FT132" s="41" t="e">
        <f t="shared" si="95"/>
        <v>#REF!</v>
      </c>
      <c r="FU132" s="41" t="e">
        <f t="shared" si="95"/>
        <v>#REF!</v>
      </c>
      <c r="FV132" s="41" t="e">
        <f t="shared" si="95"/>
        <v>#REF!</v>
      </c>
      <c r="FW132" s="41" t="e">
        <f t="shared" si="95"/>
        <v>#REF!</v>
      </c>
      <c r="FX132" s="41" t="e">
        <f t="shared" si="95"/>
        <v>#REF!</v>
      </c>
      <c r="FY132" s="41" t="e">
        <f t="shared" si="87"/>
        <v>#REF!</v>
      </c>
      <c r="FZ132" s="41" t="e">
        <f t="shared" si="87"/>
        <v>#REF!</v>
      </c>
      <c r="GA132" s="41" t="e">
        <f t="shared" si="87"/>
        <v>#REF!</v>
      </c>
      <c r="GB132" s="41" t="e">
        <f t="shared" si="87"/>
        <v>#REF!</v>
      </c>
      <c r="GC132" s="41" t="e">
        <f t="shared" si="80"/>
        <v>#REF!</v>
      </c>
      <c r="GD132" s="41" t="e">
        <f t="shared" si="80"/>
        <v>#REF!</v>
      </c>
      <c r="GE132" s="41" t="e">
        <f t="shared" si="80"/>
        <v>#REF!</v>
      </c>
      <c r="GF132" s="41" t="e">
        <f t="shared" ref="GF132:GR151" si="100">GE132</f>
        <v>#REF!</v>
      </c>
      <c r="GG132" s="41" t="e">
        <f t="shared" si="100"/>
        <v>#REF!</v>
      </c>
      <c r="GH132" s="41" t="e">
        <f t="shared" si="100"/>
        <v>#REF!</v>
      </c>
      <c r="GI132" s="41" t="e">
        <f t="shared" si="100"/>
        <v>#REF!</v>
      </c>
      <c r="GJ132" s="41" t="e">
        <f t="shared" si="100"/>
        <v>#REF!</v>
      </c>
      <c r="GK132" s="41" t="e">
        <f t="shared" si="100"/>
        <v>#REF!</v>
      </c>
      <c r="GL132" s="41" t="e">
        <f t="shared" si="100"/>
        <v>#REF!</v>
      </c>
      <c r="GM132" s="41" t="e">
        <f t="shared" si="100"/>
        <v>#REF!</v>
      </c>
      <c r="GN132" s="41" t="e">
        <f t="shared" si="100"/>
        <v>#REF!</v>
      </c>
      <c r="GO132" s="41" t="e">
        <f t="shared" si="100"/>
        <v>#REF!</v>
      </c>
      <c r="GP132" s="41" t="e">
        <f t="shared" si="100"/>
        <v>#REF!</v>
      </c>
      <c r="GQ132" s="41" t="e">
        <f t="shared" si="100"/>
        <v>#REF!</v>
      </c>
      <c r="GR132" s="41" t="e">
        <f t="shared" si="100"/>
        <v>#REF!</v>
      </c>
      <c r="GS132" s="41" t="e">
        <f t="shared" si="99"/>
        <v>#REF!</v>
      </c>
      <c r="GT132" s="41" t="e">
        <f t="shared" si="99"/>
        <v>#REF!</v>
      </c>
      <c r="GU132" s="41" t="e">
        <f t="shared" si="99"/>
        <v>#REF!</v>
      </c>
      <c r="GV132" s="41" t="e">
        <f t="shared" si="99"/>
        <v>#REF!</v>
      </c>
      <c r="GW132" s="41" t="e">
        <f t="shared" si="99"/>
        <v>#REF!</v>
      </c>
      <c r="GX132" s="41" t="e">
        <f t="shared" si="99"/>
        <v>#REF!</v>
      </c>
      <c r="GY132" s="41" t="e">
        <f t="shared" si="99"/>
        <v>#REF!</v>
      </c>
      <c r="GZ132" s="41" t="e">
        <f t="shared" si="99"/>
        <v>#REF!</v>
      </c>
      <c r="HA132" s="41" t="e">
        <f t="shared" si="99"/>
        <v>#REF!</v>
      </c>
      <c r="HB132" s="41" t="e">
        <f t="shared" si="96"/>
        <v>#REF!</v>
      </c>
      <c r="HC132" s="41" t="e">
        <f t="shared" si="96"/>
        <v>#REF!</v>
      </c>
      <c r="HD132" s="41" t="e">
        <f t="shared" si="96"/>
        <v>#REF!</v>
      </c>
      <c r="HE132" s="41" t="e">
        <f t="shared" si="96"/>
        <v>#REF!</v>
      </c>
      <c r="HF132" s="41" t="e">
        <f t="shared" si="96"/>
        <v>#REF!</v>
      </c>
      <c r="HG132" s="41" t="e">
        <f t="shared" si="96"/>
        <v>#REF!</v>
      </c>
      <c r="HH132" s="41" t="e">
        <f t="shared" si="91"/>
        <v>#REF!</v>
      </c>
      <c r="HI132" s="41" t="e">
        <f t="shared" si="91"/>
        <v>#REF!</v>
      </c>
      <c r="HJ132" s="41" t="e">
        <f t="shared" si="91"/>
        <v>#REF!</v>
      </c>
    </row>
    <row r="133" spans="1:218" ht="14.4" x14ac:dyDescent="0.3">
      <c r="A133" s="42">
        <v>130</v>
      </c>
      <c r="B133" s="43" t="e">
        <f>'CMM3 - AUX CALC'!$EA$67</f>
        <v>#REF!</v>
      </c>
      <c r="EB133" s="41" t="e">
        <f>$B133/(_xlfn.SINGLE(PrazoConcessao)*12-EB$3+1)</f>
        <v>#REF!</v>
      </c>
      <c r="EC133" s="41" t="e">
        <f t="shared" si="92"/>
        <v>#REF!</v>
      </c>
      <c r="ED133" s="41" t="e">
        <f t="shared" si="92"/>
        <v>#REF!</v>
      </c>
      <c r="EE133" s="41" t="e">
        <f t="shared" si="92"/>
        <v>#REF!</v>
      </c>
      <c r="EF133" s="41" t="e">
        <f t="shared" si="92"/>
        <v>#REF!</v>
      </c>
      <c r="EG133" s="41" t="e">
        <f t="shared" si="92"/>
        <v>#REF!</v>
      </c>
      <c r="EH133" s="41" t="e">
        <f t="shared" si="92"/>
        <v>#REF!</v>
      </c>
      <c r="EI133" s="41" t="e">
        <f t="shared" si="92"/>
        <v>#REF!</v>
      </c>
      <c r="EJ133" s="41" t="e">
        <f t="shared" si="94"/>
        <v>#REF!</v>
      </c>
      <c r="EK133" s="41" t="e">
        <f t="shared" si="94"/>
        <v>#REF!</v>
      </c>
      <c r="EL133" s="41" t="e">
        <f t="shared" si="94"/>
        <v>#REF!</v>
      </c>
      <c r="EM133" s="41" t="e">
        <f t="shared" si="94"/>
        <v>#REF!</v>
      </c>
      <c r="EN133" s="41" t="e">
        <f t="shared" si="94"/>
        <v>#REF!</v>
      </c>
      <c r="EO133" s="41" t="e">
        <f t="shared" si="94"/>
        <v>#REF!</v>
      </c>
      <c r="EP133" s="41" t="e">
        <f t="shared" si="94"/>
        <v>#REF!</v>
      </c>
      <c r="EQ133" s="41" t="e">
        <f t="shared" si="94"/>
        <v>#REF!</v>
      </c>
      <c r="ER133" s="41" t="e">
        <f t="shared" si="94"/>
        <v>#REF!</v>
      </c>
      <c r="ES133" s="41" t="e">
        <f t="shared" si="86"/>
        <v>#REF!</v>
      </c>
      <c r="ET133" s="41" t="e">
        <f t="shared" si="86"/>
        <v>#REF!</v>
      </c>
      <c r="EU133" s="41" t="e">
        <f t="shared" si="86"/>
        <v>#REF!</v>
      </c>
      <c r="EV133" s="41" t="e">
        <f t="shared" si="86"/>
        <v>#REF!</v>
      </c>
      <c r="EW133" s="41" t="e">
        <f t="shared" si="86"/>
        <v>#REF!</v>
      </c>
      <c r="EX133" s="41" t="e">
        <f t="shared" si="86"/>
        <v>#REF!</v>
      </c>
      <c r="EY133" s="41" t="e">
        <f t="shared" si="86"/>
        <v>#REF!</v>
      </c>
      <c r="EZ133" s="41" t="e">
        <f t="shared" si="86"/>
        <v>#REF!</v>
      </c>
      <c r="FA133" s="41" t="e">
        <f t="shared" si="98"/>
        <v>#REF!</v>
      </c>
      <c r="FB133" s="41" t="e">
        <f t="shared" si="98"/>
        <v>#REF!</v>
      </c>
      <c r="FC133" s="41" t="e">
        <f t="shared" si="98"/>
        <v>#REF!</v>
      </c>
      <c r="FD133" s="41" t="e">
        <f t="shared" si="98"/>
        <v>#REF!</v>
      </c>
      <c r="FE133" s="41" t="e">
        <f t="shared" si="98"/>
        <v>#REF!</v>
      </c>
      <c r="FF133" s="41" t="e">
        <f t="shared" si="93"/>
        <v>#REF!</v>
      </c>
      <c r="FG133" s="41" t="e">
        <f t="shared" si="93"/>
        <v>#REF!</v>
      </c>
      <c r="FH133" s="41" t="e">
        <f t="shared" si="93"/>
        <v>#REF!</v>
      </c>
      <c r="FI133" s="41" t="e">
        <f t="shared" si="93"/>
        <v>#REF!</v>
      </c>
      <c r="FJ133" s="41" t="e">
        <f t="shared" si="93"/>
        <v>#REF!</v>
      </c>
      <c r="FK133" s="41" t="e">
        <f t="shared" si="93"/>
        <v>#REF!</v>
      </c>
      <c r="FL133" s="41" t="e">
        <f t="shared" si="93"/>
        <v>#REF!</v>
      </c>
      <c r="FM133" s="41" t="e">
        <f t="shared" si="93"/>
        <v>#REF!</v>
      </c>
      <c r="FN133" s="41" t="e">
        <f t="shared" si="93"/>
        <v>#REF!</v>
      </c>
      <c r="FO133" s="41" t="e">
        <f t="shared" si="93"/>
        <v>#REF!</v>
      </c>
      <c r="FP133" s="41" t="e">
        <f t="shared" si="95"/>
        <v>#REF!</v>
      </c>
      <c r="FQ133" s="41" t="e">
        <f t="shared" si="95"/>
        <v>#REF!</v>
      </c>
      <c r="FR133" s="41" t="e">
        <f t="shared" si="95"/>
        <v>#REF!</v>
      </c>
      <c r="FS133" s="41" t="e">
        <f t="shared" si="95"/>
        <v>#REF!</v>
      </c>
      <c r="FT133" s="41" t="e">
        <f t="shared" si="95"/>
        <v>#REF!</v>
      </c>
      <c r="FU133" s="41" t="e">
        <f t="shared" si="95"/>
        <v>#REF!</v>
      </c>
      <c r="FV133" s="41" t="e">
        <f t="shared" si="95"/>
        <v>#REF!</v>
      </c>
      <c r="FW133" s="41" t="e">
        <f t="shared" si="95"/>
        <v>#REF!</v>
      </c>
      <c r="FX133" s="41" t="e">
        <f t="shared" si="95"/>
        <v>#REF!</v>
      </c>
      <c r="FY133" s="41" t="e">
        <f t="shared" si="87"/>
        <v>#REF!</v>
      </c>
      <c r="FZ133" s="41" t="e">
        <f t="shared" si="87"/>
        <v>#REF!</v>
      </c>
      <c r="GA133" s="41" t="e">
        <f t="shared" si="87"/>
        <v>#REF!</v>
      </c>
      <c r="GB133" s="41" t="e">
        <f t="shared" si="87"/>
        <v>#REF!</v>
      </c>
      <c r="GC133" s="41" t="e">
        <f t="shared" si="87"/>
        <v>#REF!</v>
      </c>
      <c r="GD133" s="41" t="e">
        <f t="shared" si="87"/>
        <v>#REF!</v>
      </c>
      <c r="GE133" s="41" t="e">
        <f t="shared" si="87"/>
        <v>#REF!</v>
      </c>
      <c r="GF133" s="41" t="e">
        <f t="shared" si="100"/>
        <v>#REF!</v>
      </c>
      <c r="GG133" s="41" t="e">
        <f t="shared" si="100"/>
        <v>#REF!</v>
      </c>
      <c r="GH133" s="41" t="e">
        <f t="shared" si="100"/>
        <v>#REF!</v>
      </c>
      <c r="GI133" s="41" t="e">
        <f t="shared" si="100"/>
        <v>#REF!</v>
      </c>
      <c r="GJ133" s="41" t="e">
        <f t="shared" si="100"/>
        <v>#REF!</v>
      </c>
      <c r="GK133" s="41" t="e">
        <f t="shared" si="100"/>
        <v>#REF!</v>
      </c>
      <c r="GL133" s="41" t="e">
        <f t="shared" si="100"/>
        <v>#REF!</v>
      </c>
      <c r="GM133" s="41" t="e">
        <f t="shared" si="100"/>
        <v>#REF!</v>
      </c>
      <c r="GN133" s="41" t="e">
        <f t="shared" si="100"/>
        <v>#REF!</v>
      </c>
      <c r="GO133" s="41" t="e">
        <f t="shared" si="100"/>
        <v>#REF!</v>
      </c>
      <c r="GP133" s="41" t="e">
        <f t="shared" si="100"/>
        <v>#REF!</v>
      </c>
      <c r="GQ133" s="41" t="e">
        <f t="shared" si="100"/>
        <v>#REF!</v>
      </c>
      <c r="GR133" s="41" t="e">
        <f t="shared" si="100"/>
        <v>#REF!</v>
      </c>
      <c r="GS133" s="41" t="e">
        <f t="shared" si="99"/>
        <v>#REF!</v>
      </c>
      <c r="GT133" s="41" t="e">
        <f t="shared" si="99"/>
        <v>#REF!</v>
      </c>
      <c r="GU133" s="41" t="e">
        <f t="shared" si="99"/>
        <v>#REF!</v>
      </c>
      <c r="GV133" s="41" t="e">
        <f t="shared" si="99"/>
        <v>#REF!</v>
      </c>
      <c r="GW133" s="41" t="e">
        <f t="shared" si="99"/>
        <v>#REF!</v>
      </c>
      <c r="GX133" s="41" t="e">
        <f t="shared" si="99"/>
        <v>#REF!</v>
      </c>
      <c r="GY133" s="41" t="e">
        <f t="shared" si="99"/>
        <v>#REF!</v>
      </c>
      <c r="GZ133" s="41" t="e">
        <f t="shared" si="99"/>
        <v>#REF!</v>
      </c>
      <c r="HA133" s="41" t="e">
        <f t="shared" si="99"/>
        <v>#REF!</v>
      </c>
      <c r="HB133" s="41" t="e">
        <f t="shared" si="96"/>
        <v>#REF!</v>
      </c>
      <c r="HC133" s="41" t="e">
        <f t="shared" si="96"/>
        <v>#REF!</v>
      </c>
      <c r="HD133" s="41" t="e">
        <f t="shared" si="96"/>
        <v>#REF!</v>
      </c>
      <c r="HE133" s="41" t="e">
        <f t="shared" si="96"/>
        <v>#REF!</v>
      </c>
      <c r="HF133" s="41" t="e">
        <f t="shared" si="96"/>
        <v>#REF!</v>
      </c>
      <c r="HG133" s="41" t="e">
        <f t="shared" si="96"/>
        <v>#REF!</v>
      </c>
      <c r="HH133" s="41" t="e">
        <f t="shared" si="91"/>
        <v>#REF!</v>
      </c>
      <c r="HI133" s="41" t="e">
        <f t="shared" si="91"/>
        <v>#REF!</v>
      </c>
      <c r="HJ133" s="41" t="e">
        <f t="shared" si="91"/>
        <v>#REF!</v>
      </c>
    </row>
    <row r="134" spans="1:218" ht="14.4" x14ac:dyDescent="0.3">
      <c r="A134" s="42">
        <v>131</v>
      </c>
      <c r="B134" s="43" t="e">
        <f>'CMM3 - AUX CALC'!$EB$67</f>
        <v>#REF!</v>
      </c>
      <c r="EC134" s="41" t="e">
        <f>$B134/(_xlfn.SINGLE(PrazoConcessao)*12-EC$3+1)</f>
        <v>#REF!</v>
      </c>
      <c r="ED134" s="41" t="e">
        <f t="shared" si="92"/>
        <v>#REF!</v>
      </c>
      <c r="EE134" s="41" t="e">
        <f t="shared" si="92"/>
        <v>#REF!</v>
      </c>
      <c r="EF134" s="41" t="e">
        <f t="shared" si="92"/>
        <v>#REF!</v>
      </c>
      <c r="EG134" s="41" t="e">
        <f t="shared" si="92"/>
        <v>#REF!</v>
      </c>
      <c r="EH134" s="41" t="e">
        <f t="shared" si="92"/>
        <v>#REF!</v>
      </c>
      <c r="EI134" s="41" t="e">
        <f t="shared" si="92"/>
        <v>#REF!</v>
      </c>
      <c r="EJ134" s="41" t="e">
        <f t="shared" si="94"/>
        <v>#REF!</v>
      </c>
      <c r="EK134" s="41" t="e">
        <f t="shared" si="94"/>
        <v>#REF!</v>
      </c>
      <c r="EL134" s="41" t="e">
        <f t="shared" si="94"/>
        <v>#REF!</v>
      </c>
      <c r="EM134" s="41" t="e">
        <f t="shared" si="94"/>
        <v>#REF!</v>
      </c>
      <c r="EN134" s="41" t="e">
        <f t="shared" si="94"/>
        <v>#REF!</v>
      </c>
      <c r="EO134" s="41" t="e">
        <f t="shared" si="94"/>
        <v>#REF!</v>
      </c>
      <c r="EP134" s="41" t="e">
        <f t="shared" si="94"/>
        <v>#REF!</v>
      </c>
      <c r="EQ134" s="41" t="e">
        <f t="shared" si="94"/>
        <v>#REF!</v>
      </c>
      <c r="ER134" s="41" t="e">
        <f t="shared" si="94"/>
        <v>#REF!</v>
      </c>
      <c r="ES134" s="41" t="e">
        <f t="shared" si="86"/>
        <v>#REF!</v>
      </c>
      <c r="ET134" s="41" t="e">
        <f t="shared" si="86"/>
        <v>#REF!</v>
      </c>
      <c r="EU134" s="41" t="e">
        <f t="shared" si="86"/>
        <v>#REF!</v>
      </c>
      <c r="EV134" s="41" t="e">
        <f t="shared" si="86"/>
        <v>#REF!</v>
      </c>
      <c r="EW134" s="41" t="e">
        <f t="shared" si="86"/>
        <v>#REF!</v>
      </c>
      <c r="EX134" s="41" t="e">
        <f t="shared" si="86"/>
        <v>#REF!</v>
      </c>
      <c r="EY134" s="41" t="e">
        <f t="shared" si="86"/>
        <v>#REF!</v>
      </c>
      <c r="EZ134" s="41" t="e">
        <f t="shared" si="86"/>
        <v>#REF!</v>
      </c>
      <c r="FA134" s="41" t="e">
        <f t="shared" si="98"/>
        <v>#REF!</v>
      </c>
      <c r="FB134" s="41" t="e">
        <f t="shared" si="98"/>
        <v>#REF!</v>
      </c>
      <c r="FC134" s="41" t="e">
        <f t="shared" si="98"/>
        <v>#REF!</v>
      </c>
      <c r="FD134" s="41" t="e">
        <f t="shared" si="98"/>
        <v>#REF!</v>
      </c>
      <c r="FE134" s="41" t="e">
        <f t="shared" si="98"/>
        <v>#REF!</v>
      </c>
      <c r="FF134" s="41" t="e">
        <f t="shared" si="93"/>
        <v>#REF!</v>
      </c>
      <c r="FG134" s="41" t="e">
        <f t="shared" si="93"/>
        <v>#REF!</v>
      </c>
      <c r="FH134" s="41" t="e">
        <f t="shared" si="93"/>
        <v>#REF!</v>
      </c>
      <c r="FI134" s="41" t="e">
        <f t="shared" si="93"/>
        <v>#REF!</v>
      </c>
      <c r="FJ134" s="41" t="e">
        <f t="shared" si="93"/>
        <v>#REF!</v>
      </c>
      <c r="FK134" s="41" t="e">
        <f t="shared" si="93"/>
        <v>#REF!</v>
      </c>
      <c r="FL134" s="41" t="e">
        <f t="shared" si="93"/>
        <v>#REF!</v>
      </c>
      <c r="FM134" s="41" t="e">
        <f t="shared" si="93"/>
        <v>#REF!</v>
      </c>
      <c r="FN134" s="41" t="e">
        <f t="shared" si="93"/>
        <v>#REF!</v>
      </c>
      <c r="FO134" s="41" t="e">
        <f t="shared" si="93"/>
        <v>#REF!</v>
      </c>
      <c r="FP134" s="41" t="e">
        <f t="shared" si="95"/>
        <v>#REF!</v>
      </c>
      <c r="FQ134" s="41" t="e">
        <f t="shared" si="95"/>
        <v>#REF!</v>
      </c>
      <c r="FR134" s="41" t="e">
        <f t="shared" si="95"/>
        <v>#REF!</v>
      </c>
      <c r="FS134" s="41" t="e">
        <f t="shared" si="95"/>
        <v>#REF!</v>
      </c>
      <c r="FT134" s="41" t="e">
        <f t="shared" si="95"/>
        <v>#REF!</v>
      </c>
      <c r="FU134" s="41" t="e">
        <f t="shared" si="95"/>
        <v>#REF!</v>
      </c>
      <c r="FV134" s="41" t="e">
        <f t="shared" si="95"/>
        <v>#REF!</v>
      </c>
      <c r="FW134" s="41" t="e">
        <f t="shared" si="95"/>
        <v>#REF!</v>
      </c>
      <c r="FX134" s="41" t="e">
        <f t="shared" si="95"/>
        <v>#REF!</v>
      </c>
      <c r="FY134" s="41" t="e">
        <f t="shared" si="87"/>
        <v>#REF!</v>
      </c>
      <c r="FZ134" s="41" t="e">
        <f t="shared" si="87"/>
        <v>#REF!</v>
      </c>
      <c r="GA134" s="41" t="e">
        <f t="shared" si="87"/>
        <v>#REF!</v>
      </c>
      <c r="GB134" s="41" t="e">
        <f t="shared" si="87"/>
        <v>#REF!</v>
      </c>
      <c r="GC134" s="41" t="e">
        <f t="shared" si="87"/>
        <v>#REF!</v>
      </c>
      <c r="GD134" s="41" t="e">
        <f t="shared" si="87"/>
        <v>#REF!</v>
      </c>
      <c r="GE134" s="41" t="e">
        <f t="shared" si="87"/>
        <v>#REF!</v>
      </c>
      <c r="GF134" s="41" t="e">
        <f t="shared" si="100"/>
        <v>#REF!</v>
      </c>
      <c r="GG134" s="41" t="e">
        <f t="shared" si="100"/>
        <v>#REF!</v>
      </c>
      <c r="GH134" s="41" t="e">
        <f t="shared" si="100"/>
        <v>#REF!</v>
      </c>
      <c r="GI134" s="41" t="e">
        <f t="shared" si="100"/>
        <v>#REF!</v>
      </c>
      <c r="GJ134" s="41" t="e">
        <f t="shared" si="100"/>
        <v>#REF!</v>
      </c>
      <c r="GK134" s="41" t="e">
        <f t="shared" si="100"/>
        <v>#REF!</v>
      </c>
      <c r="GL134" s="41" t="e">
        <f t="shared" si="100"/>
        <v>#REF!</v>
      </c>
      <c r="GM134" s="41" t="e">
        <f t="shared" si="100"/>
        <v>#REF!</v>
      </c>
      <c r="GN134" s="41" t="e">
        <f t="shared" si="100"/>
        <v>#REF!</v>
      </c>
      <c r="GO134" s="41" t="e">
        <f t="shared" si="100"/>
        <v>#REF!</v>
      </c>
      <c r="GP134" s="41" t="e">
        <f t="shared" si="100"/>
        <v>#REF!</v>
      </c>
      <c r="GQ134" s="41" t="e">
        <f t="shared" si="100"/>
        <v>#REF!</v>
      </c>
      <c r="GR134" s="41" t="e">
        <f t="shared" si="100"/>
        <v>#REF!</v>
      </c>
      <c r="GS134" s="41" t="e">
        <f t="shared" si="99"/>
        <v>#REF!</v>
      </c>
      <c r="GT134" s="41" t="e">
        <f t="shared" si="99"/>
        <v>#REF!</v>
      </c>
      <c r="GU134" s="41" t="e">
        <f t="shared" si="99"/>
        <v>#REF!</v>
      </c>
      <c r="GV134" s="41" t="e">
        <f t="shared" si="99"/>
        <v>#REF!</v>
      </c>
      <c r="GW134" s="41" t="e">
        <f t="shared" si="99"/>
        <v>#REF!</v>
      </c>
      <c r="GX134" s="41" t="e">
        <f t="shared" si="99"/>
        <v>#REF!</v>
      </c>
      <c r="GY134" s="41" t="e">
        <f t="shared" si="99"/>
        <v>#REF!</v>
      </c>
      <c r="GZ134" s="41" t="e">
        <f t="shared" si="99"/>
        <v>#REF!</v>
      </c>
      <c r="HA134" s="41" t="e">
        <f t="shared" si="99"/>
        <v>#REF!</v>
      </c>
      <c r="HB134" s="41" t="e">
        <f t="shared" si="96"/>
        <v>#REF!</v>
      </c>
      <c r="HC134" s="41" t="e">
        <f t="shared" si="96"/>
        <v>#REF!</v>
      </c>
      <c r="HD134" s="41" t="e">
        <f t="shared" si="96"/>
        <v>#REF!</v>
      </c>
      <c r="HE134" s="41" t="e">
        <f t="shared" si="96"/>
        <v>#REF!</v>
      </c>
      <c r="HF134" s="41" t="e">
        <f t="shared" si="96"/>
        <v>#REF!</v>
      </c>
      <c r="HG134" s="41" t="e">
        <f t="shared" si="96"/>
        <v>#REF!</v>
      </c>
      <c r="HH134" s="41" t="e">
        <f t="shared" si="91"/>
        <v>#REF!</v>
      </c>
      <c r="HI134" s="41" t="e">
        <f t="shared" si="91"/>
        <v>#REF!</v>
      </c>
      <c r="HJ134" s="41" t="e">
        <f t="shared" si="91"/>
        <v>#REF!</v>
      </c>
    </row>
    <row r="135" spans="1:218" ht="14.4" x14ac:dyDescent="0.3">
      <c r="A135" s="42">
        <v>132</v>
      </c>
      <c r="B135" s="43" t="e">
        <f>'CMM3 - AUX CALC'!$EC$67</f>
        <v>#REF!</v>
      </c>
      <c r="ED135" s="41" t="e">
        <f>$B135/(_xlfn.SINGLE(PrazoConcessao)*12-ED$3+1)</f>
        <v>#REF!</v>
      </c>
      <c r="EE135" s="41" t="e">
        <f t="shared" si="92"/>
        <v>#REF!</v>
      </c>
      <c r="EF135" s="41" t="e">
        <f t="shared" si="92"/>
        <v>#REF!</v>
      </c>
      <c r="EG135" s="41" t="e">
        <f t="shared" si="92"/>
        <v>#REF!</v>
      </c>
      <c r="EH135" s="41" t="e">
        <f t="shared" si="92"/>
        <v>#REF!</v>
      </c>
      <c r="EI135" s="41" t="e">
        <f t="shared" si="92"/>
        <v>#REF!</v>
      </c>
      <c r="EJ135" s="41" t="e">
        <f t="shared" si="94"/>
        <v>#REF!</v>
      </c>
      <c r="EK135" s="41" t="e">
        <f t="shared" si="94"/>
        <v>#REF!</v>
      </c>
      <c r="EL135" s="41" t="e">
        <f t="shared" si="94"/>
        <v>#REF!</v>
      </c>
      <c r="EM135" s="41" t="e">
        <f t="shared" si="94"/>
        <v>#REF!</v>
      </c>
      <c r="EN135" s="41" t="e">
        <f t="shared" si="94"/>
        <v>#REF!</v>
      </c>
      <c r="EO135" s="41" t="e">
        <f t="shared" si="94"/>
        <v>#REF!</v>
      </c>
      <c r="EP135" s="41" t="e">
        <f t="shared" si="94"/>
        <v>#REF!</v>
      </c>
      <c r="EQ135" s="41" t="e">
        <f t="shared" si="94"/>
        <v>#REF!</v>
      </c>
      <c r="ER135" s="41" t="e">
        <f t="shared" si="94"/>
        <v>#REF!</v>
      </c>
      <c r="ES135" s="41" t="e">
        <f t="shared" si="86"/>
        <v>#REF!</v>
      </c>
      <c r="ET135" s="41" t="e">
        <f t="shared" si="86"/>
        <v>#REF!</v>
      </c>
      <c r="EU135" s="41" t="e">
        <f t="shared" si="86"/>
        <v>#REF!</v>
      </c>
      <c r="EV135" s="41" t="e">
        <f t="shared" si="86"/>
        <v>#REF!</v>
      </c>
      <c r="EW135" s="41" t="e">
        <f t="shared" si="86"/>
        <v>#REF!</v>
      </c>
      <c r="EX135" s="41" t="e">
        <f t="shared" si="86"/>
        <v>#REF!</v>
      </c>
      <c r="EY135" s="41" t="e">
        <f t="shared" si="86"/>
        <v>#REF!</v>
      </c>
      <c r="EZ135" s="41" t="e">
        <f t="shared" si="86"/>
        <v>#REF!</v>
      </c>
      <c r="FA135" s="41" t="e">
        <f t="shared" si="98"/>
        <v>#REF!</v>
      </c>
      <c r="FB135" s="41" t="e">
        <f t="shared" si="98"/>
        <v>#REF!</v>
      </c>
      <c r="FC135" s="41" t="e">
        <f t="shared" si="98"/>
        <v>#REF!</v>
      </c>
      <c r="FD135" s="41" t="e">
        <f t="shared" si="98"/>
        <v>#REF!</v>
      </c>
      <c r="FE135" s="41" t="e">
        <f t="shared" si="98"/>
        <v>#REF!</v>
      </c>
      <c r="FF135" s="41" t="e">
        <f t="shared" si="93"/>
        <v>#REF!</v>
      </c>
      <c r="FG135" s="41" t="e">
        <f t="shared" si="93"/>
        <v>#REF!</v>
      </c>
      <c r="FH135" s="41" t="e">
        <f t="shared" si="93"/>
        <v>#REF!</v>
      </c>
      <c r="FI135" s="41" t="e">
        <f t="shared" si="93"/>
        <v>#REF!</v>
      </c>
      <c r="FJ135" s="41" t="e">
        <f t="shared" si="93"/>
        <v>#REF!</v>
      </c>
      <c r="FK135" s="41" t="e">
        <f t="shared" si="93"/>
        <v>#REF!</v>
      </c>
      <c r="FL135" s="41" t="e">
        <f t="shared" si="93"/>
        <v>#REF!</v>
      </c>
      <c r="FM135" s="41" t="e">
        <f t="shared" si="93"/>
        <v>#REF!</v>
      </c>
      <c r="FN135" s="41" t="e">
        <f t="shared" si="93"/>
        <v>#REF!</v>
      </c>
      <c r="FO135" s="41" t="e">
        <f t="shared" si="93"/>
        <v>#REF!</v>
      </c>
      <c r="FP135" s="41" t="e">
        <f t="shared" si="95"/>
        <v>#REF!</v>
      </c>
      <c r="FQ135" s="41" t="e">
        <f t="shared" si="95"/>
        <v>#REF!</v>
      </c>
      <c r="FR135" s="41" t="e">
        <f t="shared" si="95"/>
        <v>#REF!</v>
      </c>
      <c r="FS135" s="41" t="e">
        <f t="shared" si="95"/>
        <v>#REF!</v>
      </c>
      <c r="FT135" s="41" t="e">
        <f t="shared" si="95"/>
        <v>#REF!</v>
      </c>
      <c r="FU135" s="41" t="e">
        <f t="shared" si="95"/>
        <v>#REF!</v>
      </c>
      <c r="FV135" s="41" t="e">
        <f t="shared" si="95"/>
        <v>#REF!</v>
      </c>
      <c r="FW135" s="41" t="e">
        <f t="shared" si="95"/>
        <v>#REF!</v>
      </c>
      <c r="FX135" s="41" t="e">
        <f t="shared" si="95"/>
        <v>#REF!</v>
      </c>
      <c r="FY135" s="41" t="e">
        <f t="shared" si="87"/>
        <v>#REF!</v>
      </c>
      <c r="FZ135" s="41" t="e">
        <f t="shared" si="87"/>
        <v>#REF!</v>
      </c>
      <c r="GA135" s="41" t="e">
        <f t="shared" si="87"/>
        <v>#REF!</v>
      </c>
      <c r="GB135" s="41" t="e">
        <f t="shared" si="87"/>
        <v>#REF!</v>
      </c>
      <c r="GC135" s="41" t="e">
        <f t="shared" si="87"/>
        <v>#REF!</v>
      </c>
      <c r="GD135" s="41" t="e">
        <f t="shared" si="87"/>
        <v>#REF!</v>
      </c>
      <c r="GE135" s="41" t="e">
        <f t="shared" si="87"/>
        <v>#REF!</v>
      </c>
      <c r="GF135" s="41" t="e">
        <f t="shared" si="100"/>
        <v>#REF!</v>
      </c>
      <c r="GG135" s="41" t="e">
        <f t="shared" si="100"/>
        <v>#REF!</v>
      </c>
      <c r="GH135" s="41" t="e">
        <f t="shared" si="100"/>
        <v>#REF!</v>
      </c>
      <c r="GI135" s="41" t="e">
        <f t="shared" si="100"/>
        <v>#REF!</v>
      </c>
      <c r="GJ135" s="41" t="e">
        <f t="shared" si="100"/>
        <v>#REF!</v>
      </c>
      <c r="GK135" s="41" t="e">
        <f t="shared" si="100"/>
        <v>#REF!</v>
      </c>
      <c r="GL135" s="41" t="e">
        <f t="shared" si="100"/>
        <v>#REF!</v>
      </c>
      <c r="GM135" s="41" t="e">
        <f t="shared" si="100"/>
        <v>#REF!</v>
      </c>
      <c r="GN135" s="41" t="e">
        <f t="shared" si="100"/>
        <v>#REF!</v>
      </c>
      <c r="GO135" s="41" t="e">
        <f t="shared" si="100"/>
        <v>#REF!</v>
      </c>
      <c r="GP135" s="41" t="e">
        <f t="shared" si="100"/>
        <v>#REF!</v>
      </c>
      <c r="GQ135" s="41" t="e">
        <f t="shared" si="100"/>
        <v>#REF!</v>
      </c>
      <c r="GR135" s="41" t="e">
        <f t="shared" si="100"/>
        <v>#REF!</v>
      </c>
      <c r="GS135" s="41" t="e">
        <f t="shared" si="99"/>
        <v>#REF!</v>
      </c>
      <c r="GT135" s="41" t="e">
        <f t="shared" si="99"/>
        <v>#REF!</v>
      </c>
      <c r="GU135" s="41" t="e">
        <f t="shared" si="99"/>
        <v>#REF!</v>
      </c>
      <c r="GV135" s="41" t="e">
        <f t="shared" si="99"/>
        <v>#REF!</v>
      </c>
      <c r="GW135" s="41" t="e">
        <f t="shared" si="99"/>
        <v>#REF!</v>
      </c>
      <c r="GX135" s="41" t="e">
        <f t="shared" si="99"/>
        <v>#REF!</v>
      </c>
      <c r="GY135" s="41" t="e">
        <f t="shared" si="99"/>
        <v>#REF!</v>
      </c>
      <c r="GZ135" s="41" t="e">
        <f t="shared" si="99"/>
        <v>#REF!</v>
      </c>
      <c r="HA135" s="41" t="e">
        <f t="shared" si="99"/>
        <v>#REF!</v>
      </c>
      <c r="HB135" s="41" t="e">
        <f t="shared" si="96"/>
        <v>#REF!</v>
      </c>
      <c r="HC135" s="41" t="e">
        <f t="shared" si="96"/>
        <v>#REF!</v>
      </c>
      <c r="HD135" s="41" t="e">
        <f t="shared" si="96"/>
        <v>#REF!</v>
      </c>
      <c r="HE135" s="41" t="e">
        <f t="shared" si="96"/>
        <v>#REF!</v>
      </c>
      <c r="HF135" s="41" t="e">
        <f t="shared" si="96"/>
        <v>#REF!</v>
      </c>
      <c r="HG135" s="41" t="e">
        <f t="shared" si="96"/>
        <v>#REF!</v>
      </c>
      <c r="HH135" s="41" t="e">
        <f t="shared" si="91"/>
        <v>#REF!</v>
      </c>
      <c r="HI135" s="41" t="e">
        <f t="shared" si="91"/>
        <v>#REF!</v>
      </c>
      <c r="HJ135" s="41" t="e">
        <f t="shared" si="91"/>
        <v>#REF!</v>
      </c>
    </row>
    <row r="136" spans="1:218" ht="14.4" x14ac:dyDescent="0.3">
      <c r="A136" s="42">
        <v>133</v>
      </c>
      <c r="B136" s="43" t="e">
        <f>'CMM3 - AUX CALC'!$ED$67</f>
        <v>#REF!</v>
      </c>
      <c r="EE136" s="41" t="e">
        <f>$B136/(_xlfn.SINGLE(PrazoConcessao)*12-EE$3+1)</f>
        <v>#REF!</v>
      </c>
      <c r="EF136" s="41" t="e">
        <f t="shared" si="92"/>
        <v>#REF!</v>
      </c>
      <c r="EG136" s="41" t="e">
        <f t="shared" si="92"/>
        <v>#REF!</v>
      </c>
      <c r="EH136" s="41" t="e">
        <f t="shared" si="92"/>
        <v>#REF!</v>
      </c>
      <c r="EI136" s="41" t="e">
        <f t="shared" si="92"/>
        <v>#REF!</v>
      </c>
      <c r="EJ136" s="41" t="e">
        <f t="shared" si="94"/>
        <v>#REF!</v>
      </c>
      <c r="EK136" s="41" t="e">
        <f t="shared" si="94"/>
        <v>#REF!</v>
      </c>
      <c r="EL136" s="41" t="e">
        <f t="shared" si="94"/>
        <v>#REF!</v>
      </c>
      <c r="EM136" s="41" t="e">
        <f t="shared" si="94"/>
        <v>#REF!</v>
      </c>
      <c r="EN136" s="41" t="e">
        <f t="shared" si="94"/>
        <v>#REF!</v>
      </c>
      <c r="EO136" s="41" t="e">
        <f t="shared" si="94"/>
        <v>#REF!</v>
      </c>
      <c r="EP136" s="41" t="e">
        <f t="shared" si="94"/>
        <v>#REF!</v>
      </c>
      <c r="EQ136" s="41" t="e">
        <f t="shared" si="94"/>
        <v>#REF!</v>
      </c>
      <c r="ER136" s="41" t="e">
        <f t="shared" si="94"/>
        <v>#REF!</v>
      </c>
      <c r="ES136" s="41" t="e">
        <f t="shared" si="86"/>
        <v>#REF!</v>
      </c>
      <c r="ET136" s="41" t="e">
        <f t="shared" si="86"/>
        <v>#REF!</v>
      </c>
      <c r="EU136" s="41" t="e">
        <f t="shared" si="86"/>
        <v>#REF!</v>
      </c>
      <c r="EV136" s="41" t="e">
        <f t="shared" si="86"/>
        <v>#REF!</v>
      </c>
      <c r="EW136" s="41" t="e">
        <f t="shared" si="86"/>
        <v>#REF!</v>
      </c>
      <c r="EX136" s="41" t="e">
        <f t="shared" si="86"/>
        <v>#REF!</v>
      </c>
      <c r="EY136" s="41" t="e">
        <f t="shared" si="86"/>
        <v>#REF!</v>
      </c>
      <c r="EZ136" s="41" t="e">
        <f t="shared" si="86"/>
        <v>#REF!</v>
      </c>
      <c r="FA136" s="41" t="e">
        <f t="shared" si="98"/>
        <v>#REF!</v>
      </c>
      <c r="FB136" s="41" t="e">
        <f t="shared" si="98"/>
        <v>#REF!</v>
      </c>
      <c r="FC136" s="41" t="e">
        <f t="shared" si="98"/>
        <v>#REF!</v>
      </c>
      <c r="FD136" s="41" t="e">
        <f t="shared" si="98"/>
        <v>#REF!</v>
      </c>
      <c r="FE136" s="41" t="e">
        <f t="shared" si="98"/>
        <v>#REF!</v>
      </c>
      <c r="FF136" s="41" t="e">
        <f t="shared" si="93"/>
        <v>#REF!</v>
      </c>
      <c r="FG136" s="41" t="e">
        <f t="shared" si="93"/>
        <v>#REF!</v>
      </c>
      <c r="FH136" s="41" t="e">
        <f t="shared" si="93"/>
        <v>#REF!</v>
      </c>
      <c r="FI136" s="41" t="e">
        <f t="shared" si="93"/>
        <v>#REF!</v>
      </c>
      <c r="FJ136" s="41" t="e">
        <f t="shared" si="93"/>
        <v>#REF!</v>
      </c>
      <c r="FK136" s="41" t="e">
        <f t="shared" si="93"/>
        <v>#REF!</v>
      </c>
      <c r="FL136" s="41" t="e">
        <f t="shared" si="93"/>
        <v>#REF!</v>
      </c>
      <c r="FM136" s="41" t="e">
        <f t="shared" si="93"/>
        <v>#REF!</v>
      </c>
      <c r="FN136" s="41" t="e">
        <f t="shared" si="93"/>
        <v>#REF!</v>
      </c>
      <c r="FO136" s="41" t="e">
        <f t="shared" si="93"/>
        <v>#REF!</v>
      </c>
      <c r="FP136" s="41" t="e">
        <f t="shared" si="95"/>
        <v>#REF!</v>
      </c>
      <c r="FQ136" s="41" t="e">
        <f t="shared" si="95"/>
        <v>#REF!</v>
      </c>
      <c r="FR136" s="41" t="e">
        <f t="shared" si="95"/>
        <v>#REF!</v>
      </c>
      <c r="FS136" s="41" t="e">
        <f t="shared" si="95"/>
        <v>#REF!</v>
      </c>
      <c r="FT136" s="41" t="e">
        <f t="shared" si="95"/>
        <v>#REF!</v>
      </c>
      <c r="FU136" s="41" t="e">
        <f t="shared" si="95"/>
        <v>#REF!</v>
      </c>
      <c r="FV136" s="41" t="e">
        <f t="shared" si="95"/>
        <v>#REF!</v>
      </c>
      <c r="FW136" s="41" t="e">
        <f t="shared" si="95"/>
        <v>#REF!</v>
      </c>
      <c r="FX136" s="41" t="e">
        <f t="shared" si="95"/>
        <v>#REF!</v>
      </c>
      <c r="FY136" s="41" t="e">
        <f t="shared" si="87"/>
        <v>#REF!</v>
      </c>
      <c r="FZ136" s="41" t="e">
        <f t="shared" si="87"/>
        <v>#REF!</v>
      </c>
      <c r="GA136" s="41" t="e">
        <f t="shared" si="87"/>
        <v>#REF!</v>
      </c>
      <c r="GB136" s="41" t="e">
        <f t="shared" si="87"/>
        <v>#REF!</v>
      </c>
      <c r="GC136" s="41" t="e">
        <f t="shared" si="87"/>
        <v>#REF!</v>
      </c>
      <c r="GD136" s="41" t="e">
        <f t="shared" si="87"/>
        <v>#REF!</v>
      </c>
      <c r="GE136" s="41" t="e">
        <f t="shared" si="87"/>
        <v>#REF!</v>
      </c>
      <c r="GF136" s="41" t="e">
        <f t="shared" si="100"/>
        <v>#REF!</v>
      </c>
      <c r="GG136" s="41" t="e">
        <f t="shared" si="100"/>
        <v>#REF!</v>
      </c>
      <c r="GH136" s="41" t="e">
        <f t="shared" si="100"/>
        <v>#REF!</v>
      </c>
      <c r="GI136" s="41" t="e">
        <f t="shared" si="100"/>
        <v>#REF!</v>
      </c>
      <c r="GJ136" s="41" t="e">
        <f t="shared" si="100"/>
        <v>#REF!</v>
      </c>
      <c r="GK136" s="41" t="e">
        <f t="shared" si="100"/>
        <v>#REF!</v>
      </c>
      <c r="GL136" s="41" t="e">
        <f t="shared" si="100"/>
        <v>#REF!</v>
      </c>
      <c r="GM136" s="41" t="e">
        <f t="shared" si="100"/>
        <v>#REF!</v>
      </c>
      <c r="GN136" s="41" t="e">
        <f t="shared" si="100"/>
        <v>#REF!</v>
      </c>
      <c r="GO136" s="41" t="e">
        <f t="shared" si="100"/>
        <v>#REF!</v>
      </c>
      <c r="GP136" s="41" t="e">
        <f t="shared" si="100"/>
        <v>#REF!</v>
      </c>
      <c r="GQ136" s="41" t="e">
        <f t="shared" si="100"/>
        <v>#REF!</v>
      </c>
      <c r="GR136" s="41" t="e">
        <f t="shared" si="100"/>
        <v>#REF!</v>
      </c>
      <c r="GS136" s="41" t="e">
        <f t="shared" si="99"/>
        <v>#REF!</v>
      </c>
      <c r="GT136" s="41" t="e">
        <f t="shared" si="99"/>
        <v>#REF!</v>
      </c>
      <c r="GU136" s="41" t="e">
        <f t="shared" si="99"/>
        <v>#REF!</v>
      </c>
      <c r="GV136" s="41" t="e">
        <f t="shared" si="99"/>
        <v>#REF!</v>
      </c>
      <c r="GW136" s="41" t="e">
        <f t="shared" si="99"/>
        <v>#REF!</v>
      </c>
      <c r="GX136" s="41" t="e">
        <f t="shared" si="99"/>
        <v>#REF!</v>
      </c>
      <c r="GY136" s="41" t="e">
        <f t="shared" si="99"/>
        <v>#REF!</v>
      </c>
      <c r="GZ136" s="41" t="e">
        <f t="shared" si="99"/>
        <v>#REF!</v>
      </c>
      <c r="HA136" s="41" t="e">
        <f t="shared" si="99"/>
        <v>#REF!</v>
      </c>
      <c r="HB136" s="41" t="e">
        <f t="shared" si="96"/>
        <v>#REF!</v>
      </c>
      <c r="HC136" s="41" t="e">
        <f t="shared" si="96"/>
        <v>#REF!</v>
      </c>
      <c r="HD136" s="41" t="e">
        <f t="shared" si="96"/>
        <v>#REF!</v>
      </c>
      <c r="HE136" s="41" t="e">
        <f t="shared" si="96"/>
        <v>#REF!</v>
      </c>
      <c r="HF136" s="41" t="e">
        <f t="shared" si="96"/>
        <v>#REF!</v>
      </c>
      <c r="HG136" s="41" t="e">
        <f t="shared" si="96"/>
        <v>#REF!</v>
      </c>
      <c r="HH136" s="41" t="e">
        <f t="shared" si="91"/>
        <v>#REF!</v>
      </c>
      <c r="HI136" s="41" t="e">
        <f t="shared" si="91"/>
        <v>#REF!</v>
      </c>
      <c r="HJ136" s="41" t="e">
        <f t="shared" si="91"/>
        <v>#REF!</v>
      </c>
    </row>
    <row r="137" spans="1:218" ht="14.4" x14ac:dyDescent="0.3">
      <c r="A137" s="42">
        <v>134</v>
      </c>
      <c r="B137" s="43" t="e">
        <f>'CMM3 - AUX CALC'!$EE$67</f>
        <v>#REF!</v>
      </c>
      <c r="EF137" s="41" t="e">
        <f>$B137/(_xlfn.SINGLE(PrazoConcessao)*12-EF$3+1)</f>
        <v>#REF!</v>
      </c>
      <c r="EG137" s="41" t="e">
        <f t="shared" si="92"/>
        <v>#REF!</v>
      </c>
      <c r="EH137" s="41" t="e">
        <f t="shared" si="92"/>
        <v>#REF!</v>
      </c>
      <c r="EI137" s="41" t="e">
        <f t="shared" si="92"/>
        <v>#REF!</v>
      </c>
      <c r="EJ137" s="41" t="e">
        <f t="shared" si="94"/>
        <v>#REF!</v>
      </c>
      <c r="EK137" s="41" t="e">
        <f t="shared" si="94"/>
        <v>#REF!</v>
      </c>
      <c r="EL137" s="41" t="e">
        <f t="shared" si="94"/>
        <v>#REF!</v>
      </c>
      <c r="EM137" s="41" t="e">
        <f t="shared" si="94"/>
        <v>#REF!</v>
      </c>
      <c r="EN137" s="41" t="e">
        <f t="shared" si="94"/>
        <v>#REF!</v>
      </c>
      <c r="EO137" s="41" t="e">
        <f t="shared" si="94"/>
        <v>#REF!</v>
      </c>
      <c r="EP137" s="41" t="e">
        <f t="shared" si="94"/>
        <v>#REF!</v>
      </c>
      <c r="EQ137" s="41" t="e">
        <f t="shared" si="94"/>
        <v>#REF!</v>
      </c>
      <c r="ER137" s="41" t="e">
        <f t="shared" si="94"/>
        <v>#REF!</v>
      </c>
      <c r="ES137" s="41" t="e">
        <f t="shared" si="86"/>
        <v>#REF!</v>
      </c>
      <c r="ET137" s="41" t="e">
        <f t="shared" si="86"/>
        <v>#REF!</v>
      </c>
      <c r="EU137" s="41" t="e">
        <f t="shared" si="86"/>
        <v>#REF!</v>
      </c>
      <c r="EV137" s="41" t="e">
        <f t="shared" si="86"/>
        <v>#REF!</v>
      </c>
      <c r="EW137" s="41" t="e">
        <f t="shared" si="86"/>
        <v>#REF!</v>
      </c>
      <c r="EX137" s="41" t="e">
        <f t="shared" si="86"/>
        <v>#REF!</v>
      </c>
      <c r="EY137" s="41" t="e">
        <f t="shared" si="86"/>
        <v>#REF!</v>
      </c>
      <c r="EZ137" s="41" t="e">
        <f t="shared" si="86"/>
        <v>#REF!</v>
      </c>
      <c r="FA137" s="41" t="e">
        <f t="shared" si="98"/>
        <v>#REF!</v>
      </c>
      <c r="FB137" s="41" t="e">
        <f t="shared" si="98"/>
        <v>#REF!</v>
      </c>
      <c r="FC137" s="41" t="e">
        <f t="shared" si="98"/>
        <v>#REF!</v>
      </c>
      <c r="FD137" s="41" t="e">
        <f t="shared" si="98"/>
        <v>#REF!</v>
      </c>
      <c r="FE137" s="41" t="e">
        <f t="shared" si="98"/>
        <v>#REF!</v>
      </c>
      <c r="FF137" s="41" t="e">
        <f t="shared" si="93"/>
        <v>#REF!</v>
      </c>
      <c r="FG137" s="41" t="e">
        <f t="shared" si="93"/>
        <v>#REF!</v>
      </c>
      <c r="FH137" s="41" t="e">
        <f t="shared" si="93"/>
        <v>#REF!</v>
      </c>
      <c r="FI137" s="41" t="e">
        <f t="shared" si="93"/>
        <v>#REF!</v>
      </c>
      <c r="FJ137" s="41" t="e">
        <f t="shared" si="93"/>
        <v>#REF!</v>
      </c>
      <c r="FK137" s="41" t="e">
        <f t="shared" si="93"/>
        <v>#REF!</v>
      </c>
      <c r="FL137" s="41" t="e">
        <f t="shared" si="93"/>
        <v>#REF!</v>
      </c>
      <c r="FM137" s="41" t="e">
        <f t="shared" si="93"/>
        <v>#REF!</v>
      </c>
      <c r="FN137" s="41" t="e">
        <f t="shared" si="93"/>
        <v>#REF!</v>
      </c>
      <c r="FO137" s="41" t="e">
        <f t="shared" ref="FO137:GC175" si="101">FN137</f>
        <v>#REF!</v>
      </c>
      <c r="FP137" s="41" t="e">
        <f t="shared" si="95"/>
        <v>#REF!</v>
      </c>
      <c r="FQ137" s="41" t="e">
        <f t="shared" si="95"/>
        <v>#REF!</v>
      </c>
      <c r="FR137" s="41" t="e">
        <f t="shared" si="95"/>
        <v>#REF!</v>
      </c>
      <c r="FS137" s="41" t="e">
        <f t="shared" si="95"/>
        <v>#REF!</v>
      </c>
      <c r="FT137" s="41" t="e">
        <f t="shared" si="95"/>
        <v>#REF!</v>
      </c>
      <c r="FU137" s="41" t="e">
        <f t="shared" si="95"/>
        <v>#REF!</v>
      </c>
      <c r="FV137" s="41" t="e">
        <f t="shared" si="95"/>
        <v>#REF!</v>
      </c>
      <c r="FW137" s="41" t="e">
        <f t="shared" si="95"/>
        <v>#REF!</v>
      </c>
      <c r="FX137" s="41" t="e">
        <f t="shared" si="95"/>
        <v>#REF!</v>
      </c>
      <c r="FY137" s="41" t="e">
        <f t="shared" si="87"/>
        <v>#REF!</v>
      </c>
      <c r="FZ137" s="41" t="e">
        <f t="shared" si="87"/>
        <v>#REF!</v>
      </c>
      <c r="GA137" s="41" t="e">
        <f t="shared" si="87"/>
        <v>#REF!</v>
      </c>
      <c r="GB137" s="41" t="e">
        <f t="shared" si="87"/>
        <v>#REF!</v>
      </c>
      <c r="GC137" s="41" t="e">
        <f t="shared" si="87"/>
        <v>#REF!</v>
      </c>
      <c r="GD137" s="41" t="e">
        <f t="shared" si="87"/>
        <v>#REF!</v>
      </c>
      <c r="GE137" s="41" t="e">
        <f t="shared" si="87"/>
        <v>#REF!</v>
      </c>
      <c r="GF137" s="41" t="e">
        <f t="shared" si="100"/>
        <v>#REF!</v>
      </c>
      <c r="GG137" s="41" t="e">
        <f t="shared" si="100"/>
        <v>#REF!</v>
      </c>
      <c r="GH137" s="41" t="e">
        <f t="shared" si="100"/>
        <v>#REF!</v>
      </c>
      <c r="GI137" s="41" t="e">
        <f t="shared" si="100"/>
        <v>#REF!</v>
      </c>
      <c r="GJ137" s="41" t="e">
        <f t="shared" si="100"/>
        <v>#REF!</v>
      </c>
      <c r="GK137" s="41" t="e">
        <f t="shared" si="100"/>
        <v>#REF!</v>
      </c>
      <c r="GL137" s="41" t="e">
        <f t="shared" si="100"/>
        <v>#REF!</v>
      </c>
      <c r="GM137" s="41" t="e">
        <f t="shared" si="100"/>
        <v>#REF!</v>
      </c>
      <c r="GN137" s="41" t="e">
        <f t="shared" si="100"/>
        <v>#REF!</v>
      </c>
      <c r="GO137" s="41" t="e">
        <f t="shared" si="100"/>
        <v>#REF!</v>
      </c>
      <c r="GP137" s="41" t="e">
        <f t="shared" si="100"/>
        <v>#REF!</v>
      </c>
      <c r="GQ137" s="41" t="e">
        <f t="shared" si="100"/>
        <v>#REF!</v>
      </c>
      <c r="GR137" s="41" t="e">
        <f t="shared" si="100"/>
        <v>#REF!</v>
      </c>
      <c r="GS137" s="41" t="e">
        <f t="shared" si="99"/>
        <v>#REF!</v>
      </c>
      <c r="GT137" s="41" t="e">
        <f t="shared" si="99"/>
        <v>#REF!</v>
      </c>
      <c r="GU137" s="41" t="e">
        <f t="shared" si="99"/>
        <v>#REF!</v>
      </c>
      <c r="GV137" s="41" t="e">
        <f t="shared" si="99"/>
        <v>#REF!</v>
      </c>
      <c r="GW137" s="41" t="e">
        <f t="shared" si="99"/>
        <v>#REF!</v>
      </c>
      <c r="GX137" s="41" t="e">
        <f t="shared" si="99"/>
        <v>#REF!</v>
      </c>
      <c r="GY137" s="41" t="e">
        <f t="shared" si="99"/>
        <v>#REF!</v>
      </c>
      <c r="GZ137" s="41" t="e">
        <f t="shared" si="99"/>
        <v>#REF!</v>
      </c>
      <c r="HA137" s="41" t="e">
        <f t="shared" si="99"/>
        <v>#REF!</v>
      </c>
      <c r="HB137" s="41" t="e">
        <f t="shared" si="96"/>
        <v>#REF!</v>
      </c>
      <c r="HC137" s="41" t="e">
        <f t="shared" si="96"/>
        <v>#REF!</v>
      </c>
      <c r="HD137" s="41" t="e">
        <f t="shared" si="96"/>
        <v>#REF!</v>
      </c>
      <c r="HE137" s="41" t="e">
        <f t="shared" si="96"/>
        <v>#REF!</v>
      </c>
      <c r="HF137" s="41" t="e">
        <f t="shared" si="96"/>
        <v>#REF!</v>
      </c>
      <c r="HG137" s="41" t="e">
        <f t="shared" si="96"/>
        <v>#REF!</v>
      </c>
      <c r="HH137" s="41" t="e">
        <f t="shared" si="91"/>
        <v>#REF!</v>
      </c>
      <c r="HI137" s="41" t="e">
        <f t="shared" si="91"/>
        <v>#REF!</v>
      </c>
      <c r="HJ137" s="41" t="e">
        <f t="shared" si="91"/>
        <v>#REF!</v>
      </c>
    </row>
    <row r="138" spans="1:218" ht="14.4" x14ac:dyDescent="0.3">
      <c r="A138" s="42">
        <v>135</v>
      </c>
      <c r="B138" s="43" t="e">
        <f>'CMM3 - AUX CALC'!$EF$67</f>
        <v>#REF!</v>
      </c>
      <c r="EG138" s="41" t="e">
        <f>$B138/(_xlfn.SINGLE(PrazoConcessao)*12-EG$3+1)</f>
        <v>#REF!</v>
      </c>
      <c r="EH138" s="41" t="e">
        <f t="shared" si="92"/>
        <v>#REF!</v>
      </c>
      <c r="EI138" s="41" t="e">
        <f t="shared" si="92"/>
        <v>#REF!</v>
      </c>
      <c r="EJ138" s="41" t="e">
        <f t="shared" si="94"/>
        <v>#REF!</v>
      </c>
      <c r="EK138" s="41" t="e">
        <f t="shared" si="94"/>
        <v>#REF!</v>
      </c>
      <c r="EL138" s="41" t="e">
        <f t="shared" si="94"/>
        <v>#REF!</v>
      </c>
      <c r="EM138" s="41" t="e">
        <f t="shared" si="94"/>
        <v>#REF!</v>
      </c>
      <c r="EN138" s="41" t="e">
        <f t="shared" si="94"/>
        <v>#REF!</v>
      </c>
      <c r="EO138" s="41" t="e">
        <f t="shared" si="94"/>
        <v>#REF!</v>
      </c>
      <c r="EP138" s="41" t="e">
        <f t="shared" si="94"/>
        <v>#REF!</v>
      </c>
      <c r="EQ138" s="41" t="e">
        <f t="shared" si="94"/>
        <v>#REF!</v>
      </c>
      <c r="ER138" s="41" t="e">
        <f t="shared" si="94"/>
        <v>#REF!</v>
      </c>
      <c r="ES138" s="41" t="e">
        <f t="shared" si="86"/>
        <v>#REF!</v>
      </c>
      <c r="ET138" s="41" t="e">
        <f t="shared" si="86"/>
        <v>#REF!</v>
      </c>
      <c r="EU138" s="41" t="e">
        <f t="shared" si="86"/>
        <v>#REF!</v>
      </c>
      <c r="EV138" s="41" t="e">
        <f t="shared" si="86"/>
        <v>#REF!</v>
      </c>
      <c r="EW138" s="41" t="e">
        <f t="shared" si="86"/>
        <v>#REF!</v>
      </c>
      <c r="EX138" s="41" t="e">
        <f t="shared" si="86"/>
        <v>#REF!</v>
      </c>
      <c r="EY138" s="41" t="e">
        <f t="shared" si="86"/>
        <v>#REF!</v>
      </c>
      <c r="EZ138" s="41" t="e">
        <f t="shared" si="86"/>
        <v>#REF!</v>
      </c>
      <c r="FA138" s="41" t="e">
        <f t="shared" si="98"/>
        <v>#REF!</v>
      </c>
      <c r="FB138" s="41" t="e">
        <f t="shared" si="98"/>
        <v>#REF!</v>
      </c>
      <c r="FC138" s="41" t="e">
        <f t="shared" si="98"/>
        <v>#REF!</v>
      </c>
      <c r="FD138" s="41" t="e">
        <f t="shared" si="98"/>
        <v>#REF!</v>
      </c>
      <c r="FE138" s="41" t="e">
        <f t="shared" si="98"/>
        <v>#REF!</v>
      </c>
      <c r="FF138" s="41" t="e">
        <f t="shared" si="98"/>
        <v>#REF!</v>
      </c>
      <c r="FG138" s="41" t="e">
        <f t="shared" si="98"/>
        <v>#REF!</v>
      </c>
      <c r="FH138" s="41" t="e">
        <f t="shared" si="98"/>
        <v>#REF!</v>
      </c>
      <c r="FI138" s="41" t="e">
        <f t="shared" si="98"/>
        <v>#REF!</v>
      </c>
      <c r="FJ138" s="41" t="e">
        <f t="shared" si="98"/>
        <v>#REF!</v>
      </c>
      <c r="FK138" s="41" t="e">
        <f t="shared" si="98"/>
        <v>#REF!</v>
      </c>
      <c r="FL138" s="41" t="e">
        <f t="shared" si="98"/>
        <v>#REF!</v>
      </c>
      <c r="FM138" s="41" t="e">
        <f t="shared" si="98"/>
        <v>#REF!</v>
      </c>
      <c r="FN138" s="41" t="e">
        <f t="shared" si="98"/>
        <v>#REF!</v>
      </c>
      <c r="FO138" s="41" t="e">
        <f t="shared" si="101"/>
        <v>#REF!</v>
      </c>
      <c r="FP138" s="41" t="e">
        <f t="shared" si="95"/>
        <v>#REF!</v>
      </c>
      <c r="FQ138" s="41" t="e">
        <f t="shared" si="95"/>
        <v>#REF!</v>
      </c>
      <c r="FR138" s="41" t="e">
        <f t="shared" si="95"/>
        <v>#REF!</v>
      </c>
      <c r="FS138" s="41" t="e">
        <f t="shared" si="95"/>
        <v>#REF!</v>
      </c>
      <c r="FT138" s="41" t="e">
        <f t="shared" si="95"/>
        <v>#REF!</v>
      </c>
      <c r="FU138" s="41" t="e">
        <f t="shared" si="95"/>
        <v>#REF!</v>
      </c>
      <c r="FV138" s="41" t="e">
        <f t="shared" si="95"/>
        <v>#REF!</v>
      </c>
      <c r="FW138" s="41" t="e">
        <f t="shared" si="95"/>
        <v>#REF!</v>
      </c>
      <c r="FX138" s="41" t="e">
        <f t="shared" si="95"/>
        <v>#REF!</v>
      </c>
      <c r="FY138" s="41" t="e">
        <f t="shared" si="87"/>
        <v>#REF!</v>
      </c>
      <c r="FZ138" s="41" t="e">
        <f t="shared" si="87"/>
        <v>#REF!</v>
      </c>
      <c r="GA138" s="41" t="e">
        <f t="shared" si="87"/>
        <v>#REF!</v>
      </c>
      <c r="GB138" s="41" t="e">
        <f t="shared" si="87"/>
        <v>#REF!</v>
      </c>
      <c r="GC138" s="41" t="e">
        <f t="shared" si="87"/>
        <v>#REF!</v>
      </c>
      <c r="GD138" s="41" t="e">
        <f t="shared" si="87"/>
        <v>#REF!</v>
      </c>
      <c r="GE138" s="41" t="e">
        <f t="shared" si="87"/>
        <v>#REF!</v>
      </c>
      <c r="GF138" s="41" t="e">
        <f t="shared" si="100"/>
        <v>#REF!</v>
      </c>
      <c r="GG138" s="41" t="e">
        <f t="shared" si="100"/>
        <v>#REF!</v>
      </c>
      <c r="GH138" s="41" t="e">
        <f t="shared" si="100"/>
        <v>#REF!</v>
      </c>
      <c r="GI138" s="41" t="e">
        <f t="shared" si="100"/>
        <v>#REF!</v>
      </c>
      <c r="GJ138" s="41" t="e">
        <f t="shared" si="100"/>
        <v>#REF!</v>
      </c>
      <c r="GK138" s="41" t="e">
        <f t="shared" si="100"/>
        <v>#REF!</v>
      </c>
      <c r="GL138" s="41" t="e">
        <f t="shared" si="100"/>
        <v>#REF!</v>
      </c>
      <c r="GM138" s="41" t="e">
        <f t="shared" si="100"/>
        <v>#REF!</v>
      </c>
      <c r="GN138" s="41" t="e">
        <f t="shared" si="100"/>
        <v>#REF!</v>
      </c>
      <c r="GO138" s="41" t="e">
        <f t="shared" si="100"/>
        <v>#REF!</v>
      </c>
      <c r="GP138" s="41" t="e">
        <f t="shared" si="100"/>
        <v>#REF!</v>
      </c>
      <c r="GQ138" s="41" t="e">
        <f t="shared" si="100"/>
        <v>#REF!</v>
      </c>
      <c r="GR138" s="41" t="e">
        <f t="shared" si="100"/>
        <v>#REF!</v>
      </c>
      <c r="GS138" s="41" t="e">
        <f t="shared" si="99"/>
        <v>#REF!</v>
      </c>
      <c r="GT138" s="41" t="e">
        <f t="shared" si="99"/>
        <v>#REF!</v>
      </c>
      <c r="GU138" s="41" t="e">
        <f t="shared" si="99"/>
        <v>#REF!</v>
      </c>
      <c r="GV138" s="41" t="e">
        <f t="shared" si="99"/>
        <v>#REF!</v>
      </c>
      <c r="GW138" s="41" t="e">
        <f t="shared" si="99"/>
        <v>#REF!</v>
      </c>
      <c r="GX138" s="41" t="e">
        <f t="shared" si="99"/>
        <v>#REF!</v>
      </c>
      <c r="GY138" s="41" t="e">
        <f t="shared" si="99"/>
        <v>#REF!</v>
      </c>
      <c r="GZ138" s="41" t="e">
        <f t="shared" si="99"/>
        <v>#REF!</v>
      </c>
      <c r="HA138" s="41" t="e">
        <f t="shared" si="99"/>
        <v>#REF!</v>
      </c>
      <c r="HB138" s="41" t="e">
        <f t="shared" si="96"/>
        <v>#REF!</v>
      </c>
      <c r="HC138" s="41" t="e">
        <f t="shared" si="96"/>
        <v>#REF!</v>
      </c>
      <c r="HD138" s="41" t="e">
        <f t="shared" si="96"/>
        <v>#REF!</v>
      </c>
      <c r="HE138" s="41" t="e">
        <f t="shared" si="96"/>
        <v>#REF!</v>
      </c>
      <c r="HF138" s="41" t="e">
        <f t="shared" si="96"/>
        <v>#REF!</v>
      </c>
      <c r="HG138" s="41" t="e">
        <f t="shared" si="96"/>
        <v>#REF!</v>
      </c>
      <c r="HH138" s="41" t="e">
        <f t="shared" si="91"/>
        <v>#REF!</v>
      </c>
      <c r="HI138" s="41" t="e">
        <f t="shared" si="91"/>
        <v>#REF!</v>
      </c>
      <c r="HJ138" s="41" t="e">
        <f t="shared" si="91"/>
        <v>#REF!</v>
      </c>
    </row>
    <row r="139" spans="1:218" ht="14.4" x14ac:dyDescent="0.3">
      <c r="A139" s="42">
        <v>136</v>
      </c>
      <c r="B139" s="43" t="e">
        <f>'CMM3 - AUX CALC'!$EG$67</f>
        <v>#REF!</v>
      </c>
      <c r="EH139" s="41" t="e">
        <f>$B139/(_xlfn.SINGLE(PrazoConcessao)*12-EH$3+1)</f>
        <v>#REF!</v>
      </c>
      <c r="EI139" s="41" t="e">
        <f t="shared" si="92"/>
        <v>#REF!</v>
      </c>
      <c r="EJ139" s="41" t="e">
        <f t="shared" si="94"/>
        <v>#REF!</v>
      </c>
      <c r="EK139" s="41" t="e">
        <f t="shared" si="94"/>
        <v>#REF!</v>
      </c>
      <c r="EL139" s="41" t="e">
        <f t="shared" si="94"/>
        <v>#REF!</v>
      </c>
      <c r="EM139" s="41" t="e">
        <f t="shared" si="94"/>
        <v>#REF!</v>
      </c>
      <c r="EN139" s="41" t="e">
        <f t="shared" si="94"/>
        <v>#REF!</v>
      </c>
      <c r="EO139" s="41" t="e">
        <f t="shared" si="94"/>
        <v>#REF!</v>
      </c>
      <c r="EP139" s="41" t="e">
        <f t="shared" si="94"/>
        <v>#REF!</v>
      </c>
      <c r="EQ139" s="41" t="e">
        <f t="shared" si="94"/>
        <v>#REF!</v>
      </c>
      <c r="ER139" s="41" t="e">
        <f t="shared" si="94"/>
        <v>#REF!</v>
      </c>
      <c r="ES139" s="41" t="e">
        <f t="shared" si="86"/>
        <v>#REF!</v>
      </c>
      <c r="ET139" s="41" t="e">
        <f t="shared" si="86"/>
        <v>#REF!</v>
      </c>
      <c r="EU139" s="41" t="e">
        <f t="shared" si="86"/>
        <v>#REF!</v>
      </c>
      <c r="EV139" s="41" t="e">
        <f t="shared" si="86"/>
        <v>#REF!</v>
      </c>
      <c r="EW139" s="41" t="e">
        <f t="shared" si="86"/>
        <v>#REF!</v>
      </c>
      <c r="EX139" s="41" t="e">
        <f t="shared" si="86"/>
        <v>#REF!</v>
      </c>
      <c r="EY139" s="41" t="e">
        <f t="shared" si="86"/>
        <v>#REF!</v>
      </c>
      <c r="EZ139" s="41" t="e">
        <f t="shared" si="86"/>
        <v>#REF!</v>
      </c>
      <c r="FA139" s="41" t="e">
        <f t="shared" si="98"/>
        <v>#REF!</v>
      </c>
      <c r="FB139" s="41" t="e">
        <f t="shared" si="98"/>
        <v>#REF!</v>
      </c>
      <c r="FC139" s="41" t="e">
        <f t="shared" si="98"/>
        <v>#REF!</v>
      </c>
      <c r="FD139" s="41" t="e">
        <f t="shared" si="98"/>
        <v>#REF!</v>
      </c>
      <c r="FE139" s="41" t="e">
        <f t="shared" si="98"/>
        <v>#REF!</v>
      </c>
      <c r="FF139" s="41" t="e">
        <f t="shared" si="98"/>
        <v>#REF!</v>
      </c>
      <c r="FG139" s="41" t="e">
        <f t="shared" si="98"/>
        <v>#REF!</v>
      </c>
      <c r="FH139" s="41" t="e">
        <f t="shared" si="98"/>
        <v>#REF!</v>
      </c>
      <c r="FI139" s="41" t="e">
        <f t="shared" si="98"/>
        <v>#REF!</v>
      </c>
      <c r="FJ139" s="41" t="e">
        <f t="shared" si="98"/>
        <v>#REF!</v>
      </c>
      <c r="FK139" s="41" t="e">
        <f t="shared" si="98"/>
        <v>#REF!</v>
      </c>
      <c r="FL139" s="41" t="e">
        <f t="shared" si="98"/>
        <v>#REF!</v>
      </c>
      <c r="FM139" s="41" t="e">
        <f t="shared" si="98"/>
        <v>#REF!</v>
      </c>
      <c r="FN139" s="41" t="e">
        <f t="shared" si="98"/>
        <v>#REF!</v>
      </c>
      <c r="FO139" s="41" t="e">
        <f t="shared" si="101"/>
        <v>#REF!</v>
      </c>
      <c r="FP139" s="41" t="e">
        <f t="shared" si="95"/>
        <v>#REF!</v>
      </c>
      <c r="FQ139" s="41" t="e">
        <f t="shared" si="95"/>
        <v>#REF!</v>
      </c>
      <c r="FR139" s="41" t="e">
        <f t="shared" si="95"/>
        <v>#REF!</v>
      </c>
      <c r="FS139" s="41" t="e">
        <f t="shared" si="95"/>
        <v>#REF!</v>
      </c>
      <c r="FT139" s="41" t="e">
        <f t="shared" si="95"/>
        <v>#REF!</v>
      </c>
      <c r="FU139" s="41" t="e">
        <f t="shared" si="95"/>
        <v>#REF!</v>
      </c>
      <c r="FV139" s="41" t="e">
        <f t="shared" si="95"/>
        <v>#REF!</v>
      </c>
      <c r="FW139" s="41" t="e">
        <f t="shared" si="95"/>
        <v>#REF!</v>
      </c>
      <c r="FX139" s="41" t="e">
        <f t="shared" si="95"/>
        <v>#REF!</v>
      </c>
      <c r="FY139" s="41" t="e">
        <f t="shared" si="87"/>
        <v>#REF!</v>
      </c>
      <c r="FZ139" s="41" t="e">
        <f t="shared" si="87"/>
        <v>#REF!</v>
      </c>
      <c r="GA139" s="41" t="e">
        <f t="shared" si="87"/>
        <v>#REF!</v>
      </c>
      <c r="GB139" s="41" t="e">
        <f t="shared" si="87"/>
        <v>#REF!</v>
      </c>
      <c r="GC139" s="41" t="e">
        <f t="shared" si="87"/>
        <v>#REF!</v>
      </c>
      <c r="GD139" s="41" t="e">
        <f t="shared" si="87"/>
        <v>#REF!</v>
      </c>
      <c r="GE139" s="41" t="e">
        <f t="shared" si="87"/>
        <v>#REF!</v>
      </c>
      <c r="GF139" s="41" t="e">
        <f t="shared" si="100"/>
        <v>#REF!</v>
      </c>
      <c r="GG139" s="41" t="e">
        <f t="shared" si="100"/>
        <v>#REF!</v>
      </c>
      <c r="GH139" s="41" t="e">
        <f t="shared" si="100"/>
        <v>#REF!</v>
      </c>
      <c r="GI139" s="41" t="e">
        <f t="shared" si="100"/>
        <v>#REF!</v>
      </c>
      <c r="GJ139" s="41" t="e">
        <f t="shared" si="100"/>
        <v>#REF!</v>
      </c>
      <c r="GK139" s="41" t="e">
        <f t="shared" si="100"/>
        <v>#REF!</v>
      </c>
      <c r="GL139" s="41" t="e">
        <f t="shared" si="100"/>
        <v>#REF!</v>
      </c>
      <c r="GM139" s="41" t="e">
        <f t="shared" si="100"/>
        <v>#REF!</v>
      </c>
      <c r="GN139" s="41" t="e">
        <f t="shared" si="100"/>
        <v>#REF!</v>
      </c>
      <c r="GO139" s="41" t="e">
        <f t="shared" si="100"/>
        <v>#REF!</v>
      </c>
      <c r="GP139" s="41" t="e">
        <f t="shared" si="100"/>
        <v>#REF!</v>
      </c>
      <c r="GQ139" s="41" t="e">
        <f t="shared" si="100"/>
        <v>#REF!</v>
      </c>
      <c r="GR139" s="41" t="e">
        <f t="shared" si="100"/>
        <v>#REF!</v>
      </c>
      <c r="GS139" s="41" t="e">
        <f t="shared" si="99"/>
        <v>#REF!</v>
      </c>
      <c r="GT139" s="41" t="e">
        <f t="shared" si="99"/>
        <v>#REF!</v>
      </c>
      <c r="GU139" s="41" t="e">
        <f t="shared" si="99"/>
        <v>#REF!</v>
      </c>
      <c r="GV139" s="41" t="e">
        <f t="shared" si="99"/>
        <v>#REF!</v>
      </c>
      <c r="GW139" s="41" t="e">
        <f t="shared" si="99"/>
        <v>#REF!</v>
      </c>
      <c r="GX139" s="41" t="e">
        <f t="shared" si="99"/>
        <v>#REF!</v>
      </c>
      <c r="GY139" s="41" t="e">
        <f t="shared" si="99"/>
        <v>#REF!</v>
      </c>
      <c r="GZ139" s="41" t="e">
        <f t="shared" si="99"/>
        <v>#REF!</v>
      </c>
      <c r="HA139" s="41" t="e">
        <f t="shared" si="99"/>
        <v>#REF!</v>
      </c>
      <c r="HB139" s="41" t="e">
        <f t="shared" si="96"/>
        <v>#REF!</v>
      </c>
      <c r="HC139" s="41" t="e">
        <f t="shared" si="96"/>
        <v>#REF!</v>
      </c>
      <c r="HD139" s="41" t="e">
        <f t="shared" si="96"/>
        <v>#REF!</v>
      </c>
      <c r="HE139" s="41" t="e">
        <f t="shared" si="96"/>
        <v>#REF!</v>
      </c>
      <c r="HF139" s="41" t="e">
        <f t="shared" si="96"/>
        <v>#REF!</v>
      </c>
      <c r="HG139" s="41" t="e">
        <f t="shared" si="96"/>
        <v>#REF!</v>
      </c>
      <c r="HH139" s="41" t="e">
        <f t="shared" si="91"/>
        <v>#REF!</v>
      </c>
      <c r="HI139" s="41" t="e">
        <f t="shared" si="91"/>
        <v>#REF!</v>
      </c>
      <c r="HJ139" s="41" t="e">
        <f t="shared" si="91"/>
        <v>#REF!</v>
      </c>
    </row>
    <row r="140" spans="1:218" ht="14.4" x14ac:dyDescent="0.3">
      <c r="A140" s="42">
        <v>137</v>
      </c>
      <c r="B140" s="43" t="e">
        <f>'CMM3 - AUX CALC'!$EH$67</f>
        <v>#REF!</v>
      </c>
      <c r="EI140" s="41" t="e">
        <f>$B140/(_xlfn.SINGLE(PrazoConcessao)*12-EI$3+1)</f>
        <v>#REF!</v>
      </c>
      <c r="EJ140" s="41" t="e">
        <f t="shared" si="94"/>
        <v>#REF!</v>
      </c>
      <c r="EK140" s="41" t="e">
        <f t="shared" si="94"/>
        <v>#REF!</v>
      </c>
      <c r="EL140" s="41" t="e">
        <f t="shared" si="94"/>
        <v>#REF!</v>
      </c>
      <c r="EM140" s="41" t="e">
        <f t="shared" si="94"/>
        <v>#REF!</v>
      </c>
      <c r="EN140" s="41" t="e">
        <f t="shared" si="94"/>
        <v>#REF!</v>
      </c>
      <c r="EO140" s="41" t="e">
        <f t="shared" si="94"/>
        <v>#REF!</v>
      </c>
      <c r="EP140" s="41" t="e">
        <f t="shared" si="94"/>
        <v>#REF!</v>
      </c>
      <c r="EQ140" s="41" t="e">
        <f t="shared" si="94"/>
        <v>#REF!</v>
      </c>
      <c r="ER140" s="41" t="e">
        <f t="shared" si="94"/>
        <v>#REF!</v>
      </c>
      <c r="ES140" s="41" t="e">
        <f t="shared" si="86"/>
        <v>#REF!</v>
      </c>
      <c r="ET140" s="41" t="e">
        <f t="shared" si="86"/>
        <v>#REF!</v>
      </c>
      <c r="EU140" s="41" t="e">
        <f t="shared" si="86"/>
        <v>#REF!</v>
      </c>
      <c r="EV140" s="41" t="e">
        <f t="shared" si="86"/>
        <v>#REF!</v>
      </c>
      <c r="EW140" s="41" t="e">
        <f t="shared" si="86"/>
        <v>#REF!</v>
      </c>
      <c r="EX140" s="41" t="e">
        <f t="shared" si="86"/>
        <v>#REF!</v>
      </c>
      <c r="EY140" s="41" t="e">
        <f t="shared" si="86"/>
        <v>#REF!</v>
      </c>
      <c r="EZ140" s="41" t="e">
        <f t="shared" si="86"/>
        <v>#REF!</v>
      </c>
      <c r="FA140" s="41" t="e">
        <f t="shared" si="98"/>
        <v>#REF!</v>
      </c>
      <c r="FB140" s="41" t="e">
        <f t="shared" si="98"/>
        <v>#REF!</v>
      </c>
      <c r="FC140" s="41" t="e">
        <f t="shared" si="98"/>
        <v>#REF!</v>
      </c>
      <c r="FD140" s="41" t="e">
        <f t="shared" si="98"/>
        <v>#REF!</v>
      </c>
      <c r="FE140" s="41" t="e">
        <f t="shared" si="98"/>
        <v>#REF!</v>
      </c>
      <c r="FF140" s="41" t="e">
        <f t="shared" si="98"/>
        <v>#REF!</v>
      </c>
      <c r="FG140" s="41" t="e">
        <f t="shared" si="98"/>
        <v>#REF!</v>
      </c>
      <c r="FH140" s="41" t="e">
        <f t="shared" si="98"/>
        <v>#REF!</v>
      </c>
      <c r="FI140" s="41" t="e">
        <f t="shared" si="98"/>
        <v>#REF!</v>
      </c>
      <c r="FJ140" s="41" t="e">
        <f t="shared" si="98"/>
        <v>#REF!</v>
      </c>
      <c r="FK140" s="41" t="e">
        <f t="shared" si="98"/>
        <v>#REF!</v>
      </c>
      <c r="FL140" s="41" t="e">
        <f t="shared" si="98"/>
        <v>#REF!</v>
      </c>
      <c r="FM140" s="41" t="e">
        <f t="shared" si="98"/>
        <v>#REF!</v>
      </c>
      <c r="FN140" s="41" t="e">
        <f t="shared" si="98"/>
        <v>#REF!</v>
      </c>
      <c r="FO140" s="41" t="e">
        <f t="shared" si="101"/>
        <v>#REF!</v>
      </c>
      <c r="FP140" s="41" t="e">
        <f t="shared" si="95"/>
        <v>#REF!</v>
      </c>
      <c r="FQ140" s="41" t="e">
        <f t="shared" si="95"/>
        <v>#REF!</v>
      </c>
      <c r="FR140" s="41" t="e">
        <f t="shared" si="95"/>
        <v>#REF!</v>
      </c>
      <c r="FS140" s="41" t="e">
        <f t="shared" si="95"/>
        <v>#REF!</v>
      </c>
      <c r="FT140" s="41" t="e">
        <f t="shared" si="95"/>
        <v>#REF!</v>
      </c>
      <c r="FU140" s="41" t="e">
        <f t="shared" si="95"/>
        <v>#REF!</v>
      </c>
      <c r="FV140" s="41" t="e">
        <f t="shared" si="95"/>
        <v>#REF!</v>
      </c>
      <c r="FW140" s="41" t="e">
        <f t="shared" si="95"/>
        <v>#REF!</v>
      </c>
      <c r="FX140" s="41" t="e">
        <f t="shared" si="95"/>
        <v>#REF!</v>
      </c>
      <c r="FY140" s="41" t="e">
        <f t="shared" si="87"/>
        <v>#REF!</v>
      </c>
      <c r="FZ140" s="41" t="e">
        <f t="shared" si="87"/>
        <v>#REF!</v>
      </c>
      <c r="GA140" s="41" t="e">
        <f t="shared" si="87"/>
        <v>#REF!</v>
      </c>
      <c r="GB140" s="41" t="e">
        <f t="shared" si="87"/>
        <v>#REF!</v>
      </c>
      <c r="GC140" s="41" t="e">
        <f t="shared" si="87"/>
        <v>#REF!</v>
      </c>
      <c r="GD140" s="41" t="e">
        <f t="shared" si="87"/>
        <v>#REF!</v>
      </c>
      <c r="GE140" s="41" t="e">
        <f t="shared" si="87"/>
        <v>#REF!</v>
      </c>
      <c r="GF140" s="41" t="e">
        <f t="shared" si="100"/>
        <v>#REF!</v>
      </c>
      <c r="GG140" s="41" t="e">
        <f t="shared" si="100"/>
        <v>#REF!</v>
      </c>
      <c r="GH140" s="41" t="e">
        <f t="shared" si="100"/>
        <v>#REF!</v>
      </c>
      <c r="GI140" s="41" t="e">
        <f t="shared" si="100"/>
        <v>#REF!</v>
      </c>
      <c r="GJ140" s="41" t="e">
        <f t="shared" si="100"/>
        <v>#REF!</v>
      </c>
      <c r="GK140" s="41" t="e">
        <f t="shared" si="100"/>
        <v>#REF!</v>
      </c>
      <c r="GL140" s="41" t="e">
        <f t="shared" si="100"/>
        <v>#REF!</v>
      </c>
      <c r="GM140" s="41" t="e">
        <f t="shared" si="100"/>
        <v>#REF!</v>
      </c>
      <c r="GN140" s="41" t="e">
        <f t="shared" si="100"/>
        <v>#REF!</v>
      </c>
      <c r="GO140" s="41" t="e">
        <f t="shared" si="100"/>
        <v>#REF!</v>
      </c>
      <c r="GP140" s="41" t="e">
        <f t="shared" si="100"/>
        <v>#REF!</v>
      </c>
      <c r="GQ140" s="41" t="e">
        <f t="shared" si="100"/>
        <v>#REF!</v>
      </c>
      <c r="GR140" s="41" t="e">
        <f t="shared" si="100"/>
        <v>#REF!</v>
      </c>
      <c r="GS140" s="41" t="e">
        <f t="shared" si="99"/>
        <v>#REF!</v>
      </c>
      <c r="GT140" s="41" t="e">
        <f t="shared" si="99"/>
        <v>#REF!</v>
      </c>
      <c r="GU140" s="41" t="e">
        <f t="shared" si="99"/>
        <v>#REF!</v>
      </c>
      <c r="GV140" s="41" t="e">
        <f t="shared" si="99"/>
        <v>#REF!</v>
      </c>
      <c r="GW140" s="41" t="e">
        <f t="shared" si="99"/>
        <v>#REF!</v>
      </c>
      <c r="GX140" s="41" t="e">
        <f t="shared" si="99"/>
        <v>#REF!</v>
      </c>
      <c r="GY140" s="41" t="e">
        <f t="shared" si="99"/>
        <v>#REF!</v>
      </c>
      <c r="GZ140" s="41" t="e">
        <f t="shared" si="99"/>
        <v>#REF!</v>
      </c>
      <c r="HA140" s="41" t="e">
        <f t="shared" si="99"/>
        <v>#REF!</v>
      </c>
      <c r="HB140" s="41" t="e">
        <f t="shared" si="96"/>
        <v>#REF!</v>
      </c>
      <c r="HC140" s="41" t="e">
        <f t="shared" si="96"/>
        <v>#REF!</v>
      </c>
      <c r="HD140" s="41" t="e">
        <f t="shared" si="96"/>
        <v>#REF!</v>
      </c>
      <c r="HE140" s="41" t="e">
        <f t="shared" si="96"/>
        <v>#REF!</v>
      </c>
      <c r="HF140" s="41" t="e">
        <f t="shared" si="96"/>
        <v>#REF!</v>
      </c>
      <c r="HG140" s="41" t="e">
        <f t="shared" si="96"/>
        <v>#REF!</v>
      </c>
      <c r="HH140" s="41" t="e">
        <f t="shared" si="91"/>
        <v>#REF!</v>
      </c>
      <c r="HI140" s="41" t="e">
        <f t="shared" si="91"/>
        <v>#REF!</v>
      </c>
      <c r="HJ140" s="41" t="e">
        <f t="shared" si="91"/>
        <v>#REF!</v>
      </c>
    </row>
    <row r="141" spans="1:218" ht="14.4" x14ac:dyDescent="0.3">
      <c r="A141" s="42">
        <v>138</v>
      </c>
      <c r="B141" s="43" t="e">
        <f>'CMM3 - AUX CALC'!$EI$67</f>
        <v>#REF!</v>
      </c>
      <c r="EJ141" s="41" t="e">
        <f>$B141/(_xlfn.SINGLE(PrazoConcessao)*12-EJ$3+1)</f>
        <v>#REF!</v>
      </c>
      <c r="EK141" s="41" t="e">
        <f t="shared" si="94"/>
        <v>#REF!</v>
      </c>
      <c r="EL141" s="41" t="e">
        <f t="shared" si="94"/>
        <v>#REF!</v>
      </c>
      <c r="EM141" s="41" t="e">
        <f t="shared" si="94"/>
        <v>#REF!</v>
      </c>
      <c r="EN141" s="41" t="e">
        <f t="shared" si="94"/>
        <v>#REF!</v>
      </c>
      <c r="EO141" s="41" t="e">
        <f t="shared" si="94"/>
        <v>#REF!</v>
      </c>
      <c r="EP141" s="41" t="e">
        <f t="shared" si="94"/>
        <v>#REF!</v>
      </c>
      <c r="EQ141" s="41" t="e">
        <f t="shared" si="94"/>
        <v>#REF!</v>
      </c>
      <c r="ER141" s="41" t="e">
        <f t="shared" si="94"/>
        <v>#REF!</v>
      </c>
      <c r="ES141" s="41" t="e">
        <f t="shared" si="86"/>
        <v>#REF!</v>
      </c>
      <c r="ET141" s="41" t="e">
        <f t="shared" si="86"/>
        <v>#REF!</v>
      </c>
      <c r="EU141" s="41" t="e">
        <f t="shared" si="86"/>
        <v>#REF!</v>
      </c>
      <c r="EV141" s="41" t="e">
        <f t="shared" si="86"/>
        <v>#REF!</v>
      </c>
      <c r="EW141" s="41" t="e">
        <f t="shared" si="86"/>
        <v>#REF!</v>
      </c>
      <c r="EX141" s="41" t="e">
        <f t="shared" si="86"/>
        <v>#REF!</v>
      </c>
      <c r="EY141" s="41" t="e">
        <f t="shared" si="86"/>
        <v>#REF!</v>
      </c>
      <c r="EZ141" s="41" t="e">
        <f t="shared" si="86"/>
        <v>#REF!</v>
      </c>
      <c r="FA141" s="41" t="e">
        <f t="shared" si="98"/>
        <v>#REF!</v>
      </c>
      <c r="FB141" s="41" t="e">
        <f t="shared" si="98"/>
        <v>#REF!</v>
      </c>
      <c r="FC141" s="41" t="e">
        <f t="shared" si="98"/>
        <v>#REF!</v>
      </c>
      <c r="FD141" s="41" t="e">
        <f t="shared" si="98"/>
        <v>#REF!</v>
      </c>
      <c r="FE141" s="41" t="e">
        <f t="shared" si="98"/>
        <v>#REF!</v>
      </c>
      <c r="FF141" s="41" t="e">
        <f t="shared" si="98"/>
        <v>#REF!</v>
      </c>
      <c r="FG141" s="41" t="e">
        <f t="shared" si="98"/>
        <v>#REF!</v>
      </c>
      <c r="FH141" s="41" t="e">
        <f t="shared" si="98"/>
        <v>#REF!</v>
      </c>
      <c r="FI141" s="41" t="e">
        <f t="shared" si="98"/>
        <v>#REF!</v>
      </c>
      <c r="FJ141" s="41" t="e">
        <f t="shared" si="98"/>
        <v>#REF!</v>
      </c>
      <c r="FK141" s="41" t="e">
        <f t="shared" si="98"/>
        <v>#REF!</v>
      </c>
      <c r="FL141" s="41" t="e">
        <f t="shared" si="98"/>
        <v>#REF!</v>
      </c>
      <c r="FM141" s="41" t="e">
        <f t="shared" si="98"/>
        <v>#REF!</v>
      </c>
      <c r="FN141" s="41" t="e">
        <f t="shared" si="98"/>
        <v>#REF!</v>
      </c>
      <c r="FO141" s="41" t="e">
        <f t="shared" si="101"/>
        <v>#REF!</v>
      </c>
      <c r="FP141" s="41" t="e">
        <f t="shared" si="95"/>
        <v>#REF!</v>
      </c>
      <c r="FQ141" s="41" t="e">
        <f t="shared" si="95"/>
        <v>#REF!</v>
      </c>
      <c r="FR141" s="41" t="e">
        <f t="shared" si="95"/>
        <v>#REF!</v>
      </c>
      <c r="FS141" s="41" t="e">
        <f t="shared" si="95"/>
        <v>#REF!</v>
      </c>
      <c r="FT141" s="41" t="e">
        <f t="shared" si="95"/>
        <v>#REF!</v>
      </c>
      <c r="FU141" s="41" t="e">
        <f t="shared" si="95"/>
        <v>#REF!</v>
      </c>
      <c r="FV141" s="41" t="e">
        <f t="shared" si="95"/>
        <v>#REF!</v>
      </c>
      <c r="FW141" s="41" t="e">
        <f t="shared" si="95"/>
        <v>#REF!</v>
      </c>
      <c r="FX141" s="41" t="e">
        <f t="shared" si="95"/>
        <v>#REF!</v>
      </c>
      <c r="FY141" s="41" t="e">
        <f t="shared" si="87"/>
        <v>#REF!</v>
      </c>
      <c r="FZ141" s="41" t="e">
        <f t="shared" si="87"/>
        <v>#REF!</v>
      </c>
      <c r="GA141" s="41" t="e">
        <f t="shared" si="87"/>
        <v>#REF!</v>
      </c>
      <c r="GB141" s="41" t="e">
        <f t="shared" si="87"/>
        <v>#REF!</v>
      </c>
      <c r="GC141" s="41" t="e">
        <f t="shared" si="87"/>
        <v>#REF!</v>
      </c>
      <c r="GD141" s="41" t="e">
        <f t="shared" si="87"/>
        <v>#REF!</v>
      </c>
      <c r="GE141" s="41" t="e">
        <f t="shared" si="87"/>
        <v>#REF!</v>
      </c>
      <c r="GF141" s="41" t="e">
        <f t="shared" si="100"/>
        <v>#REF!</v>
      </c>
      <c r="GG141" s="41" t="e">
        <f t="shared" si="100"/>
        <v>#REF!</v>
      </c>
      <c r="GH141" s="41" t="e">
        <f t="shared" si="100"/>
        <v>#REF!</v>
      </c>
      <c r="GI141" s="41" t="e">
        <f t="shared" si="100"/>
        <v>#REF!</v>
      </c>
      <c r="GJ141" s="41" t="e">
        <f t="shared" si="100"/>
        <v>#REF!</v>
      </c>
      <c r="GK141" s="41" t="e">
        <f t="shared" si="100"/>
        <v>#REF!</v>
      </c>
      <c r="GL141" s="41" t="e">
        <f t="shared" si="100"/>
        <v>#REF!</v>
      </c>
      <c r="GM141" s="41" t="e">
        <f t="shared" si="100"/>
        <v>#REF!</v>
      </c>
      <c r="GN141" s="41" t="e">
        <f t="shared" si="100"/>
        <v>#REF!</v>
      </c>
      <c r="GO141" s="41" t="e">
        <f t="shared" si="100"/>
        <v>#REF!</v>
      </c>
      <c r="GP141" s="41" t="e">
        <f t="shared" si="100"/>
        <v>#REF!</v>
      </c>
      <c r="GQ141" s="41" t="e">
        <f t="shared" si="100"/>
        <v>#REF!</v>
      </c>
      <c r="GR141" s="41" t="e">
        <f t="shared" si="100"/>
        <v>#REF!</v>
      </c>
      <c r="GS141" s="41" t="e">
        <f t="shared" si="99"/>
        <v>#REF!</v>
      </c>
      <c r="GT141" s="41" t="e">
        <f t="shared" si="99"/>
        <v>#REF!</v>
      </c>
      <c r="GU141" s="41" t="e">
        <f t="shared" si="99"/>
        <v>#REF!</v>
      </c>
      <c r="GV141" s="41" t="e">
        <f t="shared" si="99"/>
        <v>#REF!</v>
      </c>
      <c r="GW141" s="41" t="e">
        <f t="shared" si="99"/>
        <v>#REF!</v>
      </c>
      <c r="GX141" s="41" t="e">
        <f t="shared" si="99"/>
        <v>#REF!</v>
      </c>
      <c r="GY141" s="41" t="e">
        <f t="shared" si="99"/>
        <v>#REF!</v>
      </c>
      <c r="GZ141" s="41" t="e">
        <f t="shared" si="99"/>
        <v>#REF!</v>
      </c>
      <c r="HA141" s="41" t="e">
        <f t="shared" si="99"/>
        <v>#REF!</v>
      </c>
      <c r="HB141" s="41" t="e">
        <f t="shared" si="96"/>
        <v>#REF!</v>
      </c>
      <c r="HC141" s="41" t="e">
        <f t="shared" si="96"/>
        <v>#REF!</v>
      </c>
      <c r="HD141" s="41" t="e">
        <f t="shared" si="96"/>
        <v>#REF!</v>
      </c>
      <c r="HE141" s="41" t="e">
        <f t="shared" si="96"/>
        <v>#REF!</v>
      </c>
      <c r="HF141" s="41" t="e">
        <f t="shared" si="96"/>
        <v>#REF!</v>
      </c>
      <c r="HG141" s="41" t="e">
        <f t="shared" si="96"/>
        <v>#REF!</v>
      </c>
      <c r="HH141" s="41" t="e">
        <f t="shared" si="91"/>
        <v>#REF!</v>
      </c>
      <c r="HI141" s="41" t="e">
        <f t="shared" si="91"/>
        <v>#REF!</v>
      </c>
      <c r="HJ141" s="41" t="e">
        <f t="shared" si="91"/>
        <v>#REF!</v>
      </c>
    </row>
    <row r="142" spans="1:218" ht="14.4" x14ac:dyDescent="0.3">
      <c r="A142" s="42">
        <v>139</v>
      </c>
      <c r="B142" s="43" t="e">
        <f>'CMM3 - AUX CALC'!$EJ$67</f>
        <v>#REF!</v>
      </c>
      <c r="EK142" s="41" t="e">
        <f>$B142/(_xlfn.SINGLE(PrazoConcessao)*12-EK$3+1)</f>
        <v>#REF!</v>
      </c>
      <c r="EL142" s="41" t="e">
        <f t="shared" si="94"/>
        <v>#REF!</v>
      </c>
      <c r="EM142" s="41" t="e">
        <f t="shared" si="94"/>
        <v>#REF!</v>
      </c>
      <c r="EN142" s="41" t="e">
        <f t="shared" si="94"/>
        <v>#REF!</v>
      </c>
      <c r="EO142" s="41" t="e">
        <f t="shared" si="94"/>
        <v>#REF!</v>
      </c>
      <c r="EP142" s="41" t="e">
        <f t="shared" si="94"/>
        <v>#REF!</v>
      </c>
      <c r="EQ142" s="41" t="e">
        <f t="shared" si="94"/>
        <v>#REF!</v>
      </c>
      <c r="ER142" s="41" t="e">
        <f t="shared" si="94"/>
        <v>#REF!</v>
      </c>
      <c r="ES142" s="41" t="e">
        <f t="shared" si="86"/>
        <v>#REF!</v>
      </c>
      <c r="ET142" s="41" t="e">
        <f t="shared" si="86"/>
        <v>#REF!</v>
      </c>
      <c r="EU142" s="41" t="e">
        <f t="shared" si="86"/>
        <v>#REF!</v>
      </c>
      <c r="EV142" s="41" t="e">
        <f t="shared" si="86"/>
        <v>#REF!</v>
      </c>
      <c r="EW142" s="41" t="e">
        <f t="shared" si="86"/>
        <v>#REF!</v>
      </c>
      <c r="EX142" s="41" t="e">
        <f t="shared" si="86"/>
        <v>#REF!</v>
      </c>
      <c r="EY142" s="41" t="e">
        <f t="shared" si="86"/>
        <v>#REF!</v>
      </c>
      <c r="EZ142" s="41" t="e">
        <f t="shared" si="86"/>
        <v>#REF!</v>
      </c>
      <c r="FA142" s="41" t="e">
        <f t="shared" si="98"/>
        <v>#REF!</v>
      </c>
      <c r="FB142" s="41" t="e">
        <f t="shared" si="98"/>
        <v>#REF!</v>
      </c>
      <c r="FC142" s="41" t="e">
        <f t="shared" si="98"/>
        <v>#REF!</v>
      </c>
      <c r="FD142" s="41" t="e">
        <f t="shared" si="98"/>
        <v>#REF!</v>
      </c>
      <c r="FE142" s="41" t="e">
        <f t="shared" si="98"/>
        <v>#REF!</v>
      </c>
      <c r="FF142" s="41" t="e">
        <f t="shared" si="98"/>
        <v>#REF!</v>
      </c>
      <c r="FG142" s="41" t="e">
        <f t="shared" si="98"/>
        <v>#REF!</v>
      </c>
      <c r="FH142" s="41" t="e">
        <f t="shared" si="98"/>
        <v>#REF!</v>
      </c>
      <c r="FI142" s="41" t="e">
        <f t="shared" si="98"/>
        <v>#REF!</v>
      </c>
      <c r="FJ142" s="41" t="e">
        <f t="shared" si="98"/>
        <v>#REF!</v>
      </c>
      <c r="FK142" s="41" t="e">
        <f t="shared" si="98"/>
        <v>#REF!</v>
      </c>
      <c r="FL142" s="41" t="e">
        <f t="shared" si="98"/>
        <v>#REF!</v>
      </c>
      <c r="FM142" s="41" t="e">
        <f t="shared" si="98"/>
        <v>#REF!</v>
      </c>
      <c r="FN142" s="41" t="e">
        <f t="shared" si="98"/>
        <v>#REF!</v>
      </c>
      <c r="FO142" s="41" t="e">
        <f t="shared" si="101"/>
        <v>#REF!</v>
      </c>
      <c r="FP142" s="41" t="e">
        <f t="shared" si="95"/>
        <v>#REF!</v>
      </c>
      <c r="FQ142" s="41" t="e">
        <f t="shared" si="95"/>
        <v>#REF!</v>
      </c>
      <c r="FR142" s="41" t="e">
        <f t="shared" si="95"/>
        <v>#REF!</v>
      </c>
      <c r="FS142" s="41" t="e">
        <f t="shared" si="95"/>
        <v>#REF!</v>
      </c>
      <c r="FT142" s="41" t="e">
        <f t="shared" si="95"/>
        <v>#REF!</v>
      </c>
      <c r="FU142" s="41" t="e">
        <f t="shared" si="95"/>
        <v>#REF!</v>
      </c>
      <c r="FV142" s="41" t="e">
        <f t="shared" si="95"/>
        <v>#REF!</v>
      </c>
      <c r="FW142" s="41" t="e">
        <f t="shared" si="95"/>
        <v>#REF!</v>
      </c>
      <c r="FX142" s="41" t="e">
        <f t="shared" si="95"/>
        <v>#REF!</v>
      </c>
      <c r="FY142" s="41" t="e">
        <f t="shared" si="87"/>
        <v>#REF!</v>
      </c>
      <c r="FZ142" s="41" t="e">
        <f t="shared" si="87"/>
        <v>#REF!</v>
      </c>
      <c r="GA142" s="41" t="e">
        <f t="shared" si="87"/>
        <v>#REF!</v>
      </c>
      <c r="GB142" s="41" t="e">
        <f t="shared" si="87"/>
        <v>#REF!</v>
      </c>
      <c r="GC142" s="41" t="e">
        <f t="shared" si="87"/>
        <v>#REF!</v>
      </c>
      <c r="GD142" s="41" t="e">
        <f t="shared" si="87"/>
        <v>#REF!</v>
      </c>
      <c r="GE142" s="41" t="e">
        <f t="shared" si="87"/>
        <v>#REF!</v>
      </c>
      <c r="GF142" s="41" t="e">
        <f t="shared" si="100"/>
        <v>#REF!</v>
      </c>
      <c r="GG142" s="41" t="e">
        <f t="shared" si="100"/>
        <v>#REF!</v>
      </c>
      <c r="GH142" s="41" t="e">
        <f t="shared" si="100"/>
        <v>#REF!</v>
      </c>
      <c r="GI142" s="41" t="e">
        <f t="shared" si="100"/>
        <v>#REF!</v>
      </c>
      <c r="GJ142" s="41" t="e">
        <f t="shared" si="100"/>
        <v>#REF!</v>
      </c>
      <c r="GK142" s="41" t="e">
        <f t="shared" si="100"/>
        <v>#REF!</v>
      </c>
      <c r="GL142" s="41" t="e">
        <f t="shared" si="100"/>
        <v>#REF!</v>
      </c>
      <c r="GM142" s="41" t="e">
        <f t="shared" si="100"/>
        <v>#REF!</v>
      </c>
      <c r="GN142" s="41" t="e">
        <f t="shared" si="100"/>
        <v>#REF!</v>
      </c>
      <c r="GO142" s="41" t="e">
        <f t="shared" si="100"/>
        <v>#REF!</v>
      </c>
      <c r="GP142" s="41" t="e">
        <f t="shared" si="100"/>
        <v>#REF!</v>
      </c>
      <c r="GQ142" s="41" t="e">
        <f t="shared" si="100"/>
        <v>#REF!</v>
      </c>
      <c r="GR142" s="41" t="e">
        <f t="shared" si="100"/>
        <v>#REF!</v>
      </c>
      <c r="GS142" s="41" t="e">
        <f t="shared" si="99"/>
        <v>#REF!</v>
      </c>
      <c r="GT142" s="41" t="e">
        <f t="shared" si="99"/>
        <v>#REF!</v>
      </c>
      <c r="GU142" s="41" t="e">
        <f t="shared" si="99"/>
        <v>#REF!</v>
      </c>
      <c r="GV142" s="41" t="e">
        <f t="shared" si="99"/>
        <v>#REF!</v>
      </c>
      <c r="GW142" s="41" t="e">
        <f t="shared" si="99"/>
        <v>#REF!</v>
      </c>
      <c r="GX142" s="41" t="e">
        <f t="shared" si="99"/>
        <v>#REF!</v>
      </c>
      <c r="GY142" s="41" t="e">
        <f t="shared" si="99"/>
        <v>#REF!</v>
      </c>
      <c r="GZ142" s="41" t="e">
        <f t="shared" si="99"/>
        <v>#REF!</v>
      </c>
      <c r="HA142" s="41" t="e">
        <f t="shared" si="99"/>
        <v>#REF!</v>
      </c>
      <c r="HB142" s="41" t="e">
        <f t="shared" si="96"/>
        <v>#REF!</v>
      </c>
      <c r="HC142" s="41" t="e">
        <f t="shared" si="96"/>
        <v>#REF!</v>
      </c>
      <c r="HD142" s="41" t="e">
        <f t="shared" si="96"/>
        <v>#REF!</v>
      </c>
      <c r="HE142" s="41" t="e">
        <f t="shared" si="96"/>
        <v>#REF!</v>
      </c>
      <c r="HF142" s="41" t="e">
        <f t="shared" si="96"/>
        <v>#REF!</v>
      </c>
      <c r="HG142" s="41" t="e">
        <f t="shared" si="96"/>
        <v>#REF!</v>
      </c>
      <c r="HH142" s="41" t="e">
        <f t="shared" si="91"/>
        <v>#REF!</v>
      </c>
      <c r="HI142" s="41" t="e">
        <f t="shared" si="91"/>
        <v>#REF!</v>
      </c>
      <c r="HJ142" s="41" t="e">
        <f t="shared" si="91"/>
        <v>#REF!</v>
      </c>
    </row>
    <row r="143" spans="1:218" ht="14.4" x14ac:dyDescent="0.3">
      <c r="A143" s="42">
        <v>140</v>
      </c>
      <c r="B143" s="43" t="e">
        <f>'CMM3 - AUX CALC'!$EK$67</f>
        <v>#REF!</v>
      </c>
      <c r="EL143" s="41" t="e">
        <f>$B143/(_xlfn.SINGLE(PrazoConcessao)*12-EL$3+1)</f>
        <v>#REF!</v>
      </c>
      <c r="EM143" s="41" t="e">
        <f t="shared" si="94"/>
        <v>#REF!</v>
      </c>
      <c r="EN143" s="41" t="e">
        <f t="shared" si="94"/>
        <v>#REF!</v>
      </c>
      <c r="EO143" s="41" t="e">
        <f t="shared" si="94"/>
        <v>#REF!</v>
      </c>
      <c r="EP143" s="41" t="e">
        <f t="shared" si="94"/>
        <v>#REF!</v>
      </c>
      <c r="EQ143" s="41" t="e">
        <f t="shared" si="94"/>
        <v>#REF!</v>
      </c>
      <c r="ER143" s="41" t="e">
        <f t="shared" si="94"/>
        <v>#REF!</v>
      </c>
      <c r="ES143" s="41" t="e">
        <f t="shared" si="86"/>
        <v>#REF!</v>
      </c>
      <c r="ET143" s="41" t="e">
        <f t="shared" si="86"/>
        <v>#REF!</v>
      </c>
      <c r="EU143" s="41" t="e">
        <f t="shared" si="86"/>
        <v>#REF!</v>
      </c>
      <c r="EV143" s="41" t="e">
        <f t="shared" si="86"/>
        <v>#REF!</v>
      </c>
      <c r="EW143" s="41" t="e">
        <f t="shared" si="86"/>
        <v>#REF!</v>
      </c>
      <c r="EX143" s="41" t="e">
        <f t="shared" si="86"/>
        <v>#REF!</v>
      </c>
      <c r="EY143" s="41" t="e">
        <f t="shared" si="86"/>
        <v>#REF!</v>
      </c>
      <c r="EZ143" s="41" t="e">
        <f t="shared" si="86"/>
        <v>#REF!</v>
      </c>
      <c r="FA143" s="41" t="e">
        <f t="shared" si="98"/>
        <v>#REF!</v>
      </c>
      <c r="FB143" s="41" t="e">
        <f t="shared" si="98"/>
        <v>#REF!</v>
      </c>
      <c r="FC143" s="41" t="e">
        <f t="shared" si="98"/>
        <v>#REF!</v>
      </c>
      <c r="FD143" s="41" t="e">
        <f t="shared" si="98"/>
        <v>#REF!</v>
      </c>
      <c r="FE143" s="41" t="e">
        <f t="shared" si="98"/>
        <v>#REF!</v>
      </c>
      <c r="FF143" s="41" t="e">
        <f t="shared" si="98"/>
        <v>#REF!</v>
      </c>
      <c r="FG143" s="41" t="e">
        <f t="shared" si="98"/>
        <v>#REF!</v>
      </c>
      <c r="FH143" s="41" t="e">
        <f t="shared" si="98"/>
        <v>#REF!</v>
      </c>
      <c r="FI143" s="41" t="e">
        <f t="shared" si="98"/>
        <v>#REF!</v>
      </c>
      <c r="FJ143" s="41" t="e">
        <f t="shared" si="98"/>
        <v>#REF!</v>
      </c>
      <c r="FK143" s="41" t="e">
        <f t="shared" si="98"/>
        <v>#REF!</v>
      </c>
      <c r="FL143" s="41" t="e">
        <f t="shared" si="98"/>
        <v>#REF!</v>
      </c>
      <c r="FM143" s="41" t="e">
        <f t="shared" si="98"/>
        <v>#REF!</v>
      </c>
      <c r="FN143" s="41" t="e">
        <f t="shared" si="98"/>
        <v>#REF!</v>
      </c>
      <c r="FO143" s="41" t="e">
        <f t="shared" si="101"/>
        <v>#REF!</v>
      </c>
      <c r="FP143" s="41" t="e">
        <f t="shared" si="95"/>
        <v>#REF!</v>
      </c>
      <c r="FQ143" s="41" t="e">
        <f t="shared" si="95"/>
        <v>#REF!</v>
      </c>
      <c r="FR143" s="41" t="e">
        <f t="shared" si="95"/>
        <v>#REF!</v>
      </c>
      <c r="FS143" s="41" t="e">
        <f t="shared" ref="FS143:GH163" si="102">FR143</f>
        <v>#REF!</v>
      </c>
      <c r="FT143" s="41" t="e">
        <f t="shared" si="102"/>
        <v>#REF!</v>
      </c>
      <c r="FU143" s="41" t="e">
        <f t="shared" si="102"/>
        <v>#REF!</v>
      </c>
      <c r="FV143" s="41" t="e">
        <f t="shared" si="102"/>
        <v>#REF!</v>
      </c>
      <c r="FW143" s="41" t="e">
        <f t="shared" si="102"/>
        <v>#REF!</v>
      </c>
      <c r="FX143" s="41" t="e">
        <f t="shared" si="102"/>
        <v>#REF!</v>
      </c>
      <c r="FY143" s="41" t="e">
        <f t="shared" si="87"/>
        <v>#REF!</v>
      </c>
      <c r="FZ143" s="41" t="e">
        <f t="shared" si="87"/>
        <v>#REF!</v>
      </c>
      <c r="GA143" s="41" t="e">
        <f t="shared" si="87"/>
        <v>#REF!</v>
      </c>
      <c r="GB143" s="41" t="e">
        <f t="shared" si="87"/>
        <v>#REF!</v>
      </c>
      <c r="GC143" s="41" t="e">
        <f t="shared" si="87"/>
        <v>#REF!</v>
      </c>
      <c r="GD143" s="41" t="e">
        <f t="shared" si="87"/>
        <v>#REF!</v>
      </c>
      <c r="GE143" s="41" t="e">
        <f t="shared" si="87"/>
        <v>#REF!</v>
      </c>
      <c r="GF143" s="41" t="e">
        <f t="shared" si="100"/>
        <v>#REF!</v>
      </c>
      <c r="GG143" s="41" t="e">
        <f t="shared" si="100"/>
        <v>#REF!</v>
      </c>
      <c r="GH143" s="41" t="e">
        <f t="shared" si="100"/>
        <v>#REF!</v>
      </c>
      <c r="GI143" s="41" t="e">
        <f t="shared" si="100"/>
        <v>#REF!</v>
      </c>
      <c r="GJ143" s="41" t="e">
        <f t="shared" si="100"/>
        <v>#REF!</v>
      </c>
      <c r="GK143" s="41" t="e">
        <f t="shared" si="100"/>
        <v>#REF!</v>
      </c>
      <c r="GL143" s="41" t="e">
        <f t="shared" si="100"/>
        <v>#REF!</v>
      </c>
      <c r="GM143" s="41" t="e">
        <f t="shared" si="100"/>
        <v>#REF!</v>
      </c>
      <c r="GN143" s="41" t="e">
        <f t="shared" si="100"/>
        <v>#REF!</v>
      </c>
      <c r="GO143" s="41" t="e">
        <f t="shared" si="100"/>
        <v>#REF!</v>
      </c>
      <c r="GP143" s="41" t="e">
        <f t="shared" si="100"/>
        <v>#REF!</v>
      </c>
      <c r="GQ143" s="41" t="e">
        <f t="shared" si="100"/>
        <v>#REF!</v>
      </c>
      <c r="GR143" s="41" t="e">
        <f t="shared" si="100"/>
        <v>#REF!</v>
      </c>
      <c r="GS143" s="41" t="e">
        <f t="shared" si="99"/>
        <v>#REF!</v>
      </c>
      <c r="GT143" s="41" t="e">
        <f t="shared" si="99"/>
        <v>#REF!</v>
      </c>
      <c r="GU143" s="41" t="e">
        <f t="shared" si="99"/>
        <v>#REF!</v>
      </c>
      <c r="GV143" s="41" t="e">
        <f t="shared" si="99"/>
        <v>#REF!</v>
      </c>
      <c r="GW143" s="41" t="e">
        <f t="shared" si="99"/>
        <v>#REF!</v>
      </c>
      <c r="GX143" s="41" t="e">
        <f t="shared" si="99"/>
        <v>#REF!</v>
      </c>
      <c r="GY143" s="41" t="e">
        <f t="shared" si="99"/>
        <v>#REF!</v>
      </c>
      <c r="GZ143" s="41" t="e">
        <f t="shared" si="99"/>
        <v>#REF!</v>
      </c>
      <c r="HA143" s="41" t="e">
        <f t="shared" si="99"/>
        <v>#REF!</v>
      </c>
      <c r="HB143" s="41" t="e">
        <f t="shared" si="96"/>
        <v>#REF!</v>
      </c>
      <c r="HC143" s="41" t="e">
        <f t="shared" si="96"/>
        <v>#REF!</v>
      </c>
      <c r="HD143" s="41" t="e">
        <f t="shared" si="96"/>
        <v>#REF!</v>
      </c>
      <c r="HE143" s="41" t="e">
        <f t="shared" si="96"/>
        <v>#REF!</v>
      </c>
      <c r="HF143" s="41" t="e">
        <f t="shared" si="96"/>
        <v>#REF!</v>
      </c>
      <c r="HG143" s="41" t="e">
        <f t="shared" si="96"/>
        <v>#REF!</v>
      </c>
      <c r="HH143" s="41" t="e">
        <f t="shared" si="91"/>
        <v>#REF!</v>
      </c>
      <c r="HI143" s="41" t="e">
        <f t="shared" si="91"/>
        <v>#REF!</v>
      </c>
      <c r="HJ143" s="41" t="e">
        <f t="shared" si="91"/>
        <v>#REF!</v>
      </c>
    </row>
    <row r="144" spans="1:218" ht="14.4" x14ac:dyDescent="0.3">
      <c r="A144" s="42">
        <v>141</v>
      </c>
      <c r="B144" s="43" t="e">
        <f>'CMM3 - AUX CALC'!$EL$67</f>
        <v>#REF!</v>
      </c>
      <c r="EM144" s="41" t="e">
        <f>$B144/(_xlfn.SINGLE(PrazoConcessao)*12-EM$3+1)</f>
        <v>#REF!</v>
      </c>
      <c r="EN144" s="41" t="e">
        <f t="shared" ref="EN144:EU151" si="103">EM144</f>
        <v>#REF!</v>
      </c>
      <c r="EO144" s="41" t="e">
        <f t="shared" si="103"/>
        <v>#REF!</v>
      </c>
      <c r="EP144" s="41" t="e">
        <f t="shared" si="103"/>
        <v>#REF!</v>
      </c>
      <c r="EQ144" s="41" t="e">
        <f t="shared" si="103"/>
        <v>#REF!</v>
      </c>
      <c r="ER144" s="41" t="e">
        <f t="shared" si="103"/>
        <v>#REF!</v>
      </c>
      <c r="ES144" s="41" t="e">
        <f t="shared" si="86"/>
        <v>#REF!</v>
      </c>
      <c r="ET144" s="41" t="e">
        <f t="shared" si="86"/>
        <v>#REF!</v>
      </c>
      <c r="EU144" s="41" t="e">
        <f t="shared" si="86"/>
        <v>#REF!</v>
      </c>
      <c r="EV144" s="41" t="e">
        <f t="shared" ref="EV144:FH164" si="104">EU144</f>
        <v>#REF!</v>
      </c>
      <c r="EW144" s="41" t="e">
        <f t="shared" si="104"/>
        <v>#REF!</v>
      </c>
      <c r="EX144" s="41" t="e">
        <f t="shared" si="104"/>
        <v>#REF!</v>
      </c>
      <c r="EY144" s="41" t="e">
        <f t="shared" si="104"/>
        <v>#REF!</v>
      </c>
      <c r="EZ144" s="41" t="e">
        <f t="shared" si="104"/>
        <v>#REF!</v>
      </c>
      <c r="FA144" s="41" t="e">
        <f t="shared" si="98"/>
        <v>#REF!</v>
      </c>
      <c r="FB144" s="41" t="e">
        <f t="shared" si="98"/>
        <v>#REF!</v>
      </c>
      <c r="FC144" s="41" t="e">
        <f t="shared" si="98"/>
        <v>#REF!</v>
      </c>
      <c r="FD144" s="41" t="e">
        <f t="shared" si="98"/>
        <v>#REF!</v>
      </c>
      <c r="FE144" s="41" t="e">
        <f t="shared" si="98"/>
        <v>#REF!</v>
      </c>
      <c r="FF144" s="41" t="e">
        <f t="shared" si="98"/>
        <v>#REF!</v>
      </c>
      <c r="FG144" s="41" t="e">
        <f t="shared" si="98"/>
        <v>#REF!</v>
      </c>
      <c r="FH144" s="41" t="e">
        <f t="shared" si="98"/>
        <v>#REF!</v>
      </c>
      <c r="FI144" s="41" t="e">
        <f t="shared" si="98"/>
        <v>#REF!</v>
      </c>
      <c r="FJ144" s="41" t="e">
        <f t="shared" si="98"/>
        <v>#REF!</v>
      </c>
      <c r="FK144" s="41" t="e">
        <f t="shared" si="98"/>
        <v>#REF!</v>
      </c>
      <c r="FL144" s="41" t="e">
        <f t="shared" si="98"/>
        <v>#REF!</v>
      </c>
      <c r="FM144" s="41" t="e">
        <f t="shared" si="98"/>
        <v>#REF!</v>
      </c>
      <c r="FN144" s="41" t="e">
        <f t="shared" si="98"/>
        <v>#REF!</v>
      </c>
      <c r="FO144" s="41" t="e">
        <f t="shared" si="101"/>
        <v>#REF!</v>
      </c>
      <c r="FP144" s="41" t="e">
        <f t="shared" si="101"/>
        <v>#REF!</v>
      </c>
      <c r="FQ144" s="41" t="e">
        <f t="shared" si="101"/>
        <v>#REF!</v>
      </c>
      <c r="FR144" s="41" t="e">
        <f t="shared" si="101"/>
        <v>#REF!</v>
      </c>
      <c r="FS144" s="41" t="e">
        <f t="shared" si="102"/>
        <v>#REF!</v>
      </c>
      <c r="FT144" s="41" t="e">
        <f t="shared" si="102"/>
        <v>#REF!</v>
      </c>
      <c r="FU144" s="41" t="e">
        <f t="shared" si="102"/>
        <v>#REF!</v>
      </c>
      <c r="FV144" s="41" t="e">
        <f t="shared" si="102"/>
        <v>#REF!</v>
      </c>
      <c r="FW144" s="41" t="e">
        <f t="shared" si="102"/>
        <v>#REF!</v>
      </c>
      <c r="FX144" s="41" t="e">
        <f t="shared" si="102"/>
        <v>#REF!</v>
      </c>
      <c r="FY144" s="41" t="e">
        <f t="shared" si="87"/>
        <v>#REF!</v>
      </c>
      <c r="FZ144" s="41" t="e">
        <f t="shared" si="87"/>
        <v>#REF!</v>
      </c>
      <c r="GA144" s="41" t="e">
        <f t="shared" si="87"/>
        <v>#REF!</v>
      </c>
      <c r="GB144" s="41" t="e">
        <f t="shared" si="87"/>
        <v>#REF!</v>
      </c>
      <c r="GC144" s="41" t="e">
        <f t="shared" si="87"/>
        <v>#REF!</v>
      </c>
      <c r="GD144" s="41" t="e">
        <f t="shared" si="87"/>
        <v>#REF!</v>
      </c>
      <c r="GE144" s="41" t="e">
        <f t="shared" si="87"/>
        <v>#REF!</v>
      </c>
      <c r="GF144" s="41" t="e">
        <f t="shared" si="100"/>
        <v>#REF!</v>
      </c>
      <c r="GG144" s="41" t="e">
        <f t="shared" si="100"/>
        <v>#REF!</v>
      </c>
      <c r="GH144" s="41" t="e">
        <f t="shared" si="100"/>
        <v>#REF!</v>
      </c>
      <c r="GI144" s="41" t="e">
        <f t="shared" si="100"/>
        <v>#REF!</v>
      </c>
      <c r="GJ144" s="41" t="e">
        <f t="shared" si="100"/>
        <v>#REF!</v>
      </c>
      <c r="GK144" s="41" t="e">
        <f t="shared" si="100"/>
        <v>#REF!</v>
      </c>
      <c r="GL144" s="41" t="e">
        <f t="shared" si="100"/>
        <v>#REF!</v>
      </c>
      <c r="GM144" s="41" t="e">
        <f t="shared" si="100"/>
        <v>#REF!</v>
      </c>
      <c r="GN144" s="41" t="e">
        <f t="shared" si="100"/>
        <v>#REF!</v>
      </c>
      <c r="GO144" s="41" t="e">
        <f t="shared" si="100"/>
        <v>#REF!</v>
      </c>
      <c r="GP144" s="41" t="e">
        <f t="shared" si="100"/>
        <v>#REF!</v>
      </c>
      <c r="GQ144" s="41" t="e">
        <f t="shared" si="100"/>
        <v>#REF!</v>
      </c>
      <c r="GR144" s="41" t="e">
        <f t="shared" si="100"/>
        <v>#REF!</v>
      </c>
      <c r="GS144" s="41" t="e">
        <f t="shared" si="99"/>
        <v>#REF!</v>
      </c>
      <c r="GT144" s="41" t="e">
        <f t="shared" si="99"/>
        <v>#REF!</v>
      </c>
      <c r="GU144" s="41" t="e">
        <f t="shared" si="99"/>
        <v>#REF!</v>
      </c>
      <c r="GV144" s="41" t="e">
        <f t="shared" si="99"/>
        <v>#REF!</v>
      </c>
      <c r="GW144" s="41" t="e">
        <f t="shared" si="99"/>
        <v>#REF!</v>
      </c>
      <c r="GX144" s="41" t="e">
        <f t="shared" si="99"/>
        <v>#REF!</v>
      </c>
      <c r="GY144" s="41" t="e">
        <f t="shared" si="99"/>
        <v>#REF!</v>
      </c>
      <c r="GZ144" s="41" t="e">
        <f t="shared" si="99"/>
        <v>#REF!</v>
      </c>
      <c r="HA144" s="41" t="e">
        <f t="shared" si="99"/>
        <v>#REF!</v>
      </c>
      <c r="HB144" s="41" t="e">
        <f t="shared" si="96"/>
        <v>#REF!</v>
      </c>
      <c r="HC144" s="41" t="e">
        <f t="shared" si="96"/>
        <v>#REF!</v>
      </c>
      <c r="HD144" s="41" t="e">
        <f t="shared" si="96"/>
        <v>#REF!</v>
      </c>
      <c r="HE144" s="41" t="e">
        <f t="shared" si="96"/>
        <v>#REF!</v>
      </c>
      <c r="HF144" s="41" t="e">
        <f t="shared" si="96"/>
        <v>#REF!</v>
      </c>
      <c r="HG144" s="41" t="e">
        <f t="shared" si="96"/>
        <v>#REF!</v>
      </c>
      <c r="HH144" s="41" t="e">
        <f t="shared" si="91"/>
        <v>#REF!</v>
      </c>
      <c r="HI144" s="41" t="e">
        <f t="shared" si="91"/>
        <v>#REF!</v>
      </c>
      <c r="HJ144" s="41" t="e">
        <f t="shared" si="91"/>
        <v>#REF!</v>
      </c>
    </row>
    <row r="145" spans="1:218" ht="14.4" x14ac:dyDescent="0.3">
      <c r="A145" s="42">
        <v>142</v>
      </c>
      <c r="B145" s="43" t="e">
        <f>'CMM3 - AUX CALC'!$EM$67</f>
        <v>#REF!</v>
      </c>
      <c r="EN145" s="41" t="e">
        <f>$B145/(_xlfn.SINGLE(PrazoConcessao)*12-EN$3+1)</f>
        <v>#REF!</v>
      </c>
      <c r="EO145" s="41" t="e">
        <f t="shared" si="103"/>
        <v>#REF!</v>
      </c>
      <c r="EP145" s="41" t="e">
        <f t="shared" si="103"/>
        <v>#REF!</v>
      </c>
      <c r="EQ145" s="41" t="e">
        <f t="shared" si="103"/>
        <v>#REF!</v>
      </c>
      <c r="ER145" s="41" t="e">
        <f t="shared" si="103"/>
        <v>#REF!</v>
      </c>
      <c r="ES145" s="41" t="e">
        <f t="shared" si="103"/>
        <v>#REF!</v>
      </c>
      <c r="ET145" s="41" t="e">
        <f t="shared" si="103"/>
        <v>#REF!</v>
      </c>
      <c r="EU145" s="41" t="e">
        <f t="shared" si="103"/>
        <v>#REF!</v>
      </c>
      <c r="EV145" s="41" t="e">
        <f t="shared" si="104"/>
        <v>#REF!</v>
      </c>
      <c r="EW145" s="41" t="e">
        <f t="shared" si="104"/>
        <v>#REF!</v>
      </c>
      <c r="EX145" s="41" t="e">
        <f t="shared" si="104"/>
        <v>#REF!</v>
      </c>
      <c r="EY145" s="41" t="e">
        <f t="shared" si="104"/>
        <v>#REF!</v>
      </c>
      <c r="EZ145" s="41" t="e">
        <f t="shared" si="104"/>
        <v>#REF!</v>
      </c>
      <c r="FA145" s="41" t="e">
        <f t="shared" si="98"/>
        <v>#REF!</v>
      </c>
      <c r="FB145" s="41" t="e">
        <f t="shared" si="98"/>
        <v>#REF!</v>
      </c>
      <c r="FC145" s="41" t="e">
        <f t="shared" si="98"/>
        <v>#REF!</v>
      </c>
      <c r="FD145" s="41" t="e">
        <f t="shared" si="98"/>
        <v>#REF!</v>
      </c>
      <c r="FE145" s="41" t="e">
        <f t="shared" si="98"/>
        <v>#REF!</v>
      </c>
      <c r="FF145" s="41" t="e">
        <f t="shared" si="98"/>
        <v>#REF!</v>
      </c>
      <c r="FG145" s="41" t="e">
        <f t="shared" si="98"/>
        <v>#REF!</v>
      </c>
      <c r="FH145" s="41" t="e">
        <f t="shared" si="98"/>
        <v>#REF!</v>
      </c>
      <c r="FI145" s="41" t="e">
        <f t="shared" si="98"/>
        <v>#REF!</v>
      </c>
      <c r="FJ145" s="41" t="e">
        <f t="shared" si="98"/>
        <v>#REF!</v>
      </c>
      <c r="FK145" s="41" t="e">
        <f t="shared" si="98"/>
        <v>#REF!</v>
      </c>
      <c r="FL145" s="41" t="e">
        <f t="shared" si="98"/>
        <v>#REF!</v>
      </c>
      <c r="FM145" s="41" t="e">
        <f t="shared" si="98"/>
        <v>#REF!</v>
      </c>
      <c r="FN145" s="41" t="e">
        <f t="shared" si="98"/>
        <v>#REF!</v>
      </c>
      <c r="FO145" s="41" t="e">
        <f t="shared" si="101"/>
        <v>#REF!</v>
      </c>
      <c r="FP145" s="41" t="e">
        <f t="shared" si="101"/>
        <v>#REF!</v>
      </c>
      <c r="FQ145" s="41" t="e">
        <f t="shared" si="101"/>
        <v>#REF!</v>
      </c>
      <c r="FR145" s="41" t="e">
        <f t="shared" si="101"/>
        <v>#REF!</v>
      </c>
      <c r="FS145" s="41" t="e">
        <f t="shared" si="102"/>
        <v>#REF!</v>
      </c>
      <c r="FT145" s="41" t="e">
        <f t="shared" si="102"/>
        <v>#REF!</v>
      </c>
      <c r="FU145" s="41" t="e">
        <f t="shared" si="102"/>
        <v>#REF!</v>
      </c>
      <c r="FV145" s="41" t="e">
        <f t="shared" si="102"/>
        <v>#REF!</v>
      </c>
      <c r="FW145" s="41" t="e">
        <f t="shared" si="102"/>
        <v>#REF!</v>
      </c>
      <c r="FX145" s="41" t="e">
        <f t="shared" si="102"/>
        <v>#REF!</v>
      </c>
      <c r="FY145" s="41" t="e">
        <f t="shared" si="87"/>
        <v>#REF!</v>
      </c>
      <c r="FZ145" s="41" t="e">
        <f t="shared" si="87"/>
        <v>#REF!</v>
      </c>
      <c r="GA145" s="41" t="e">
        <f t="shared" si="87"/>
        <v>#REF!</v>
      </c>
      <c r="GB145" s="41" t="e">
        <f t="shared" si="87"/>
        <v>#REF!</v>
      </c>
      <c r="GC145" s="41" t="e">
        <f t="shared" si="87"/>
        <v>#REF!</v>
      </c>
      <c r="GD145" s="41" t="e">
        <f t="shared" si="87"/>
        <v>#REF!</v>
      </c>
      <c r="GE145" s="41" t="e">
        <f t="shared" si="87"/>
        <v>#REF!</v>
      </c>
      <c r="GF145" s="41" t="e">
        <f t="shared" si="100"/>
        <v>#REF!</v>
      </c>
      <c r="GG145" s="41" t="e">
        <f t="shared" si="100"/>
        <v>#REF!</v>
      </c>
      <c r="GH145" s="41" t="e">
        <f t="shared" si="100"/>
        <v>#REF!</v>
      </c>
      <c r="GI145" s="41" t="e">
        <f t="shared" si="100"/>
        <v>#REF!</v>
      </c>
      <c r="GJ145" s="41" t="e">
        <f t="shared" si="100"/>
        <v>#REF!</v>
      </c>
      <c r="GK145" s="41" t="e">
        <f t="shared" si="100"/>
        <v>#REF!</v>
      </c>
      <c r="GL145" s="41" t="e">
        <f t="shared" si="100"/>
        <v>#REF!</v>
      </c>
      <c r="GM145" s="41" t="e">
        <f t="shared" si="100"/>
        <v>#REF!</v>
      </c>
      <c r="GN145" s="41" t="e">
        <f t="shared" si="100"/>
        <v>#REF!</v>
      </c>
      <c r="GO145" s="41" t="e">
        <f t="shared" si="100"/>
        <v>#REF!</v>
      </c>
      <c r="GP145" s="41" t="e">
        <f t="shared" si="100"/>
        <v>#REF!</v>
      </c>
      <c r="GQ145" s="41" t="e">
        <f t="shared" si="100"/>
        <v>#REF!</v>
      </c>
      <c r="GR145" s="41" t="e">
        <f t="shared" si="100"/>
        <v>#REF!</v>
      </c>
      <c r="GS145" s="41" t="e">
        <f t="shared" si="99"/>
        <v>#REF!</v>
      </c>
      <c r="GT145" s="41" t="e">
        <f t="shared" si="99"/>
        <v>#REF!</v>
      </c>
      <c r="GU145" s="41" t="e">
        <f t="shared" si="99"/>
        <v>#REF!</v>
      </c>
      <c r="GV145" s="41" t="e">
        <f t="shared" si="99"/>
        <v>#REF!</v>
      </c>
      <c r="GW145" s="41" t="e">
        <f t="shared" si="99"/>
        <v>#REF!</v>
      </c>
      <c r="GX145" s="41" t="e">
        <f t="shared" si="99"/>
        <v>#REF!</v>
      </c>
      <c r="GY145" s="41" t="e">
        <f t="shared" si="99"/>
        <v>#REF!</v>
      </c>
      <c r="GZ145" s="41" t="e">
        <f t="shared" si="99"/>
        <v>#REF!</v>
      </c>
      <c r="HA145" s="41" t="e">
        <f t="shared" si="99"/>
        <v>#REF!</v>
      </c>
      <c r="HB145" s="41" t="e">
        <f t="shared" si="96"/>
        <v>#REF!</v>
      </c>
      <c r="HC145" s="41" t="e">
        <f t="shared" si="96"/>
        <v>#REF!</v>
      </c>
      <c r="HD145" s="41" t="e">
        <f t="shared" si="96"/>
        <v>#REF!</v>
      </c>
      <c r="HE145" s="41" t="e">
        <f t="shared" si="96"/>
        <v>#REF!</v>
      </c>
      <c r="HF145" s="41" t="e">
        <f t="shared" si="96"/>
        <v>#REF!</v>
      </c>
      <c r="HG145" s="41" t="e">
        <f t="shared" si="96"/>
        <v>#REF!</v>
      </c>
      <c r="HH145" s="41" t="e">
        <f t="shared" si="91"/>
        <v>#REF!</v>
      </c>
      <c r="HI145" s="41" t="e">
        <f t="shared" si="91"/>
        <v>#REF!</v>
      </c>
      <c r="HJ145" s="41" t="e">
        <f t="shared" si="91"/>
        <v>#REF!</v>
      </c>
    </row>
    <row r="146" spans="1:218" ht="14.4" x14ac:dyDescent="0.3">
      <c r="A146" s="42">
        <v>143</v>
      </c>
      <c r="B146" s="43" t="e">
        <f>'CMM3 - AUX CALC'!$EN$67</f>
        <v>#REF!</v>
      </c>
      <c r="EO146" s="41" t="e">
        <f>$B146/(_xlfn.SINGLE(PrazoConcessao)*12-EO$3+1)</f>
        <v>#REF!</v>
      </c>
      <c r="EP146" s="41" t="e">
        <f t="shared" si="103"/>
        <v>#REF!</v>
      </c>
      <c r="EQ146" s="41" t="e">
        <f t="shared" si="103"/>
        <v>#REF!</v>
      </c>
      <c r="ER146" s="41" t="e">
        <f t="shared" si="103"/>
        <v>#REF!</v>
      </c>
      <c r="ES146" s="41" t="e">
        <f t="shared" si="103"/>
        <v>#REF!</v>
      </c>
      <c r="ET146" s="41" t="e">
        <f t="shared" si="103"/>
        <v>#REF!</v>
      </c>
      <c r="EU146" s="41" t="e">
        <f t="shared" si="103"/>
        <v>#REF!</v>
      </c>
      <c r="EV146" s="41" t="e">
        <f t="shared" si="104"/>
        <v>#REF!</v>
      </c>
      <c r="EW146" s="41" t="e">
        <f t="shared" si="104"/>
        <v>#REF!</v>
      </c>
      <c r="EX146" s="41" t="e">
        <f t="shared" si="104"/>
        <v>#REF!</v>
      </c>
      <c r="EY146" s="41" t="e">
        <f t="shared" si="104"/>
        <v>#REF!</v>
      </c>
      <c r="EZ146" s="41" t="e">
        <f t="shared" si="104"/>
        <v>#REF!</v>
      </c>
      <c r="FA146" s="41" t="e">
        <f t="shared" si="98"/>
        <v>#REF!</v>
      </c>
      <c r="FB146" s="41" t="e">
        <f t="shared" si="98"/>
        <v>#REF!</v>
      </c>
      <c r="FC146" s="41" t="e">
        <f t="shared" si="98"/>
        <v>#REF!</v>
      </c>
      <c r="FD146" s="41" t="e">
        <f t="shared" si="98"/>
        <v>#REF!</v>
      </c>
      <c r="FE146" s="41" t="e">
        <f t="shared" si="98"/>
        <v>#REF!</v>
      </c>
      <c r="FF146" s="41" t="e">
        <f t="shared" si="98"/>
        <v>#REF!</v>
      </c>
      <c r="FG146" s="41" t="e">
        <f t="shared" si="98"/>
        <v>#REF!</v>
      </c>
      <c r="FH146" s="41" t="e">
        <f t="shared" si="98"/>
        <v>#REF!</v>
      </c>
      <c r="FI146" s="41" t="e">
        <f t="shared" si="98"/>
        <v>#REF!</v>
      </c>
      <c r="FJ146" s="41" t="e">
        <f t="shared" si="98"/>
        <v>#REF!</v>
      </c>
      <c r="FK146" s="41" t="e">
        <f t="shared" si="98"/>
        <v>#REF!</v>
      </c>
      <c r="FL146" s="41" t="e">
        <f t="shared" si="98"/>
        <v>#REF!</v>
      </c>
      <c r="FM146" s="41" t="e">
        <f t="shared" si="98"/>
        <v>#REF!</v>
      </c>
      <c r="FN146" s="41" t="e">
        <f t="shared" si="98"/>
        <v>#REF!</v>
      </c>
      <c r="FO146" s="41" t="e">
        <f t="shared" si="101"/>
        <v>#REF!</v>
      </c>
      <c r="FP146" s="41" t="e">
        <f t="shared" si="101"/>
        <v>#REF!</v>
      </c>
      <c r="FQ146" s="41" t="e">
        <f t="shared" si="101"/>
        <v>#REF!</v>
      </c>
      <c r="FR146" s="41" t="e">
        <f t="shared" si="101"/>
        <v>#REF!</v>
      </c>
      <c r="FS146" s="41" t="e">
        <f t="shared" si="102"/>
        <v>#REF!</v>
      </c>
      <c r="FT146" s="41" t="e">
        <f t="shared" si="102"/>
        <v>#REF!</v>
      </c>
      <c r="FU146" s="41" t="e">
        <f t="shared" si="102"/>
        <v>#REF!</v>
      </c>
      <c r="FV146" s="41" t="e">
        <f t="shared" si="102"/>
        <v>#REF!</v>
      </c>
      <c r="FW146" s="41" t="e">
        <f t="shared" si="102"/>
        <v>#REF!</v>
      </c>
      <c r="FX146" s="41" t="e">
        <f t="shared" si="102"/>
        <v>#REF!</v>
      </c>
      <c r="FY146" s="41" t="e">
        <f t="shared" si="87"/>
        <v>#REF!</v>
      </c>
      <c r="FZ146" s="41" t="e">
        <f t="shared" si="87"/>
        <v>#REF!</v>
      </c>
      <c r="GA146" s="41" t="e">
        <f t="shared" si="87"/>
        <v>#REF!</v>
      </c>
      <c r="GB146" s="41" t="e">
        <f t="shared" si="87"/>
        <v>#REF!</v>
      </c>
      <c r="GC146" s="41" t="e">
        <f t="shared" si="87"/>
        <v>#REF!</v>
      </c>
      <c r="GD146" s="41" t="e">
        <f t="shared" si="87"/>
        <v>#REF!</v>
      </c>
      <c r="GE146" s="41" t="e">
        <f t="shared" si="87"/>
        <v>#REF!</v>
      </c>
      <c r="GF146" s="41" t="e">
        <f t="shared" si="100"/>
        <v>#REF!</v>
      </c>
      <c r="GG146" s="41" t="e">
        <f t="shared" si="100"/>
        <v>#REF!</v>
      </c>
      <c r="GH146" s="41" t="e">
        <f t="shared" si="100"/>
        <v>#REF!</v>
      </c>
      <c r="GI146" s="41" t="e">
        <f t="shared" si="100"/>
        <v>#REF!</v>
      </c>
      <c r="GJ146" s="41" t="e">
        <f t="shared" si="100"/>
        <v>#REF!</v>
      </c>
      <c r="GK146" s="41" t="e">
        <f t="shared" si="100"/>
        <v>#REF!</v>
      </c>
      <c r="GL146" s="41" t="e">
        <f t="shared" si="100"/>
        <v>#REF!</v>
      </c>
      <c r="GM146" s="41" t="e">
        <f t="shared" si="100"/>
        <v>#REF!</v>
      </c>
      <c r="GN146" s="41" t="e">
        <f t="shared" si="100"/>
        <v>#REF!</v>
      </c>
      <c r="GO146" s="41" t="e">
        <f t="shared" si="100"/>
        <v>#REF!</v>
      </c>
      <c r="GP146" s="41" t="e">
        <f t="shared" si="100"/>
        <v>#REF!</v>
      </c>
      <c r="GQ146" s="41" t="e">
        <f t="shared" si="100"/>
        <v>#REF!</v>
      </c>
      <c r="GR146" s="41" t="e">
        <f t="shared" si="100"/>
        <v>#REF!</v>
      </c>
      <c r="GS146" s="41" t="e">
        <f t="shared" si="99"/>
        <v>#REF!</v>
      </c>
      <c r="GT146" s="41" t="e">
        <f t="shared" si="99"/>
        <v>#REF!</v>
      </c>
      <c r="GU146" s="41" t="e">
        <f t="shared" si="99"/>
        <v>#REF!</v>
      </c>
      <c r="GV146" s="41" t="e">
        <f t="shared" si="99"/>
        <v>#REF!</v>
      </c>
      <c r="GW146" s="41" t="e">
        <f t="shared" si="99"/>
        <v>#REF!</v>
      </c>
      <c r="GX146" s="41" t="e">
        <f t="shared" si="99"/>
        <v>#REF!</v>
      </c>
      <c r="GY146" s="41" t="e">
        <f t="shared" si="99"/>
        <v>#REF!</v>
      </c>
      <c r="GZ146" s="41" t="e">
        <f t="shared" si="99"/>
        <v>#REF!</v>
      </c>
      <c r="HA146" s="41" t="e">
        <f t="shared" si="99"/>
        <v>#REF!</v>
      </c>
      <c r="HB146" s="41" t="e">
        <f t="shared" si="96"/>
        <v>#REF!</v>
      </c>
      <c r="HC146" s="41" t="e">
        <f t="shared" si="96"/>
        <v>#REF!</v>
      </c>
      <c r="HD146" s="41" t="e">
        <f t="shared" si="96"/>
        <v>#REF!</v>
      </c>
      <c r="HE146" s="41" t="e">
        <f t="shared" si="96"/>
        <v>#REF!</v>
      </c>
      <c r="HF146" s="41" t="e">
        <f t="shared" si="96"/>
        <v>#REF!</v>
      </c>
      <c r="HG146" s="41" t="e">
        <f t="shared" si="96"/>
        <v>#REF!</v>
      </c>
      <c r="HH146" s="41" t="e">
        <f t="shared" si="91"/>
        <v>#REF!</v>
      </c>
      <c r="HI146" s="41" t="e">
        <f t="shared" si="91"/>
        <v>#REF!</v>
      </c>
      <c r="HJ146" s="41" t="e">
        <f t="shared" si="91"/>
        <v>#REF!</v>
      </c>
    </row>
    <row r="147" spans="1:218" ht="14.4" x14ac:dyDescent="0.3">
      <c r="A147" s="42">
        <v>144</v>
      </c>
      <c r="B147" s="43" t="e">
        <f>'CMM3 - AUX CALC'!$EO$67</f>
        <v>#REF!</v>
      </c>
      <c r="EP147" s="41" t="e">
        <f>$B147/(_xlfn.SINGLE(PrazoConcessao)*12-EP$3+1)</f>
        <v>#REF!</v>
      </c>
      <c r="EQ147" s="41" t="e">
        <f t="shared" si="103"/>
        <v>#REF!</v>
      </c>
      <c r="ER147" s="41" t="e">
        <f t="shared" si="103"/>
        <v>#REF!</v>
      </c>
      <c r="ES147" s="41" t="e">
        <f t="shared" si="103"/>
        <v>#REF!</v>
      </c>
      <c r="ET147" s="41" t="e">
        <f t="shared" si="103"/>
        <v>#REF!</v>
      </c>
      <c r="EU147" s="41" t="e">
        <f t="shared" si="103"/>
        <v>#REF!</v>
      </c>
      <c r="EV147" s="41" t="e">
        <f t="shared" si="104"/>
        <v>#REF!</v>
      </c>
      <c r="EW147" s="41" t="e">
        <f t="shared" si="104"/>
        <v>#REF!</v>
      </c>
      <c r="EX147" s="41" t="e">
        <f t="shared" si="104"/>
        <v>#REF!</v>
      </c>
      <c r="EY147" s="41" t="e">
        <f t="shared" si="104"/>
        <v>#REF!</v>
      </c>
      <c r="EZ147" s="41" t="e">
        <f t="shared" si="104"/>
        <v>#REF!</v>
      </c>
      <c r="FA147" s="41" t="e">
        <f t="shared" si="98"/>
        <v>#REF!</v>
      </c>
      <c r="FB147" s="41" t="e">
        <f t="shared" si="98"/>
        <v>#REF!</v>
      </c>
      <c r="FC147" s="41" t="e">
        <f t="shared" si="98"/>
        <v>#REF!</v>
      </c>
      <c r="FD147" s="41" t="e">
        <f t="shared" si="98"/>
        <v>#REF!</v>
      </c>
      <c r="FE147" s="41" t="e">
        <f t="shared" si="98"/>
        <v>#REF!</v>
      </c>
      <c r="FF147" s="41" t="e">
        <f t="shared" si="98"/>
        <v>#REF!</v>
      </c>
      <c r="FG147" s="41" t="e">
        <f t="shared" si="98"/>
        <v>#REF!</v>
      </c>
      <c r="FH147" s="41" t="e">
        <f t="shared" si="98"/>
        <v>#REF!</v>
      </c>
      <c r="FI147" s="41" t="e">
        <f t="shared" si="98"/>
        <v>#REF!</v>
      </c>
      <c r="FJ147" s="41" t="e">
        <f t="shared" si="98"/>
        <v>#REF!</v>
      </c>
      <c r="FK147" s="41" t="e">
        <f t="shared" si="98"/>
        <v>#REF!</v>
      </c>
      <c r="FL147" s="41" t="e">
        <f t="shared" si="98"/>
        <v>#REF!</v>
      </c>
      <c r="FM147" s="41" t="e">
        <f t="shared" si="98"/>
        <v>#REF!</v>
      </c>
      <c r="FN147" s="41" t="e">
        <f t="shared" si="98"/>
        <v>#REF!</v>
      </c>
      <c r="FO147" s="41" t="e">
        <f t="shared" si="101"/>
        <v>#REF!</v>
      </c>
      <c r="FP147" s="41" t="e">
        <f t="shared" si="101"/>
        <v>#REF!</v>
      </c>
      <c r="FQ147" s="41" t="e">
        <f t="shared" si="101"/>
        <v>#REF!</v>
      </c>
      <c r="FR147" s="41" t="e">
        <f t="shared" si="101"/>
        <v>#REF!</v>
      </c>
      <c r="FS147" s="41" t="e">
        <f t="shared" si="102"/>
        <v>#REF!</v>
      </c>
      <c r="FT147" s="41" t="e">
        <f t="shared" si="102"/>
        <v>#REF!</v>
      </c>
      <c r="FU147" s="41" t="e">
        <f t="shared" si="102"/>
        <v>#REF!</v>
      </c>
      <c r="FV147" s="41" t="e">
        <f t="shared" si="102"/>
        <v>#REF!</v>
      </c>
      <c r="FW147" s="41" t="e">
        <f t="shared" si="102"/>
        <v>#REF!</v>
      </c>
      <c r="FX147" s="41" t="e">
        <f t="shared" si="102"/>
        <v>#REF!</v>
      </c>
      <c r="FY147" s="41" t="e">
        <f t="shared" si="87"/>
        <v>#REF!</v>
      </c>
      <c r="FZ147" s="41" t="e">
        <f t="shared" si="87"/>
        <v>#REF!</v>
      </c>
      <c r="GA147" s="41" t="e">
        <f t="shared" si="87"/>
        <v>#REF!</v>
      </c>
      <c r="GB147" s="41" t="e">
        <f t="shared" si="87"/>
        <v>#REF!</v>
      </c>
      <c r="GC147" s="41" t="e">
        <f t="shared" si="87"/>
        <v>#REF!</v>
      </c>
      <c r="GD147" s="41" t="e">
        <f t="shared" si="87"/>
        <v>#REF!</v>
      </c>
      <c r="GE147" s="41" t="e">
        <f t="shared" si="87"/>
        <v>#REF!</v>
      </c>
      <c r="GF147" s="41" t="e">
        <f t="shared" si="100"/>
        <v>#REF!</v>
      </c>
      <c r="GG147" s="41" t="e">
        <f t="shared" si="100"/>
        <v>#REF!</v>
      </c>
      <c r="GH147" s="41" t="e">
        <f t="shared" si="100"/>
        <v>#REF!</v>
      </c>
      <c r="GI147" s="41" t="e">
        <f t="shared" si="100"/>
        <v>#REF!</v>
      </c>
      <c r="GJ147" s="41" t="e">
        <f t="shared" si="100"/>
        <v>#REF!</v>
      </c>
      <c r="GK147" s="41" t="e">
        <f t="shared" si="100"/>
        <v>#REF!</v>
      </c>
      <c r="GL147" s="41" t="e">
        <f t="shared" si="100"/>
        <v>#REF!</v>
      </c>
      <c r="GM147" s="41" t="e">
        <f t="shared" si="100"/>
        <v>#REF!</v>
      </c>
      <c r="GN147" s="41" t="e">
        <f t="shared" si="100"/>
        <v>#REF!</v>
      </c>
      <c r="GO147" s="41" t="e">
        <f t="shared" si="100"/>
        <v>#REF!</v>
      </c>
      <c r="GP147" s="41" t="e">
        <f t="shared" si="100"/>
        <v>#REF!</v>
      </c>
      <c r="GQ147" s="41" t="e">
        <f t="shared" si="100"/>
        <v>#REF!</v>
      </c>
      <c r="GR147" s="41" t="e">
        <f t="shared" si="100"/>
        <v>#REF!</v>
      </c>
      <c r="GS147" s="41" t="e">
        <f t="shared" si="99"/>
        <v>#REF!</v>
      </c>
      <c r="GT147" s="41" t="e">
        <f t="shared" si="99"/>
        <v>#REF!</v>
      </c>
      <c r="GU147" s="41" t="e">
        <f t="shared" si="99"/>
        <v>#REF!</v>
      </c>
      <c r="GV147" s="41" t="e">
        <f t="shared" si="99"/>
        <v>#REF!</v>
      </c>
      <c r="GW147" s="41" t="e">
        <f t="shared" si="99"/>
        <v>#REF!</v>
      </c>
      <c r="GX147" s="41" t="e">
        <f t="shared" si="99"/>
        <v>#REF!</v>
      </c>
      <c r="GY147" s="41" t="e">
        <f t="shared" si="99"/>
        <v>#REF!</v>
      </c>
      <c r="GZ147" s="41" t="e">
        <f t="shared" si="99"/>
        <v>#REF!</v>
      </c>
      <c r="HA147" s="41" t="e">
        <f t="shared" si="99"/>
        <v>#REF!</v>
      </c>
      <c r="HB147" s="41" t="e">
        <f t="shared" si="96"/>
        <v>#REF!</v>
      </c>
      <c r="HC147" s="41" t="e">
        <f t="shared" si="96"/>
        <v>#REF!</v>
      </c>
      <c r="HD147" s="41" t="e">
        <f t="shared" si="96"/>
        <v>#REF!</v>
      </c>
      <c r="HE147" s="41" t="e">
        <f t="shared" si="96"/>
        <v>#REF!</v>
      </c>
      <c r="HF147" s="41" t="e">
        <f t="shared" si="96"/>
        <v>#REF!</v>
      </c>
      <c r="HG147" s="41" t="e">
        <f t="shared" si="96"/>
        <v>#REF!</v>
      </c>
      <c r="HH147" s="41" t="e">
        <f t="shared" si="91"/>
        <v>#REF!</v>
      </c>
      <c r="HI147" s="41" t="e">
        <f t="shared" si="91"/>
        <v>#REF!</v>
      </c>
      <c r="HJ147" s="41" t="e">
        <f t="shared" si="91"/>
        <v>#REF!</v>
      </c>
    </row>
    <row r="148" spans="1:218" ht="14.4" x14ac:dyDescent="0.3">
      <c r="A148" s="42">
        <v>145</v>
      </c>
      <c r="B148" s="43" t="e">
        <f>'CMM3 - AUX CALC'!$EP$67</f>
        <v>#REF!</v>
      </c>
      <c r="EQ148" s="41" t="e">
        <f>$B148/(_xlfn.SINGLE(PrazoConcessao)*12-EQ$3+1)</f>
        <v>#REF!</v>
      </c>
      <c r="ER148" s="41" t="e">
        <f t="shared" si="103"/>
        <v>#REF!</v>
      </c>
      <c r="ES148" s="41" t="e">
        <f t="shared" si="103"/>
        <v>#REF!</v>
      </c>
      <c r="ET148" s="41" t="e">
        <f t="shared" si="103"/>
        <v>#REF!</v>
      </c>
      <c r="EU148" s="41" t="e">
        <f t="shared" si="103"/>
        <v>#REF!</v>
      </c>
      <c r="EV148" s="41" t="e">
        <f t="shared" si="104"/>
        <v>#REF!</v>
      </c>
      <c r="EW148" s="41" t="e">
        <f t="shared" si="104"/>
        <v>#REF!</v>
      </c>
      <c r="EX148" s="41" t="e">
        <f t="shared" si="104"/>
        <v>#REF!</v>
      </c>
      <c r="EY148" s="41" t="e">
        <f t="shared" si="104"/>
        <v>#REF!</v>
      </c>
      <c r="EZ148" s="41" t="e">
        <f t="shared" si="104"/>
        <v>#REF!</v>
      </c>
      <c r="FA148" s="41" t="e">
        <f t="shared" si="98"/>
        <v>#REF!</v>
      </c>
      <c r="FB148" s="41" t="e">
        <f t="shared" si="98"/>
        <v>#REF!</v>
      </c>
      <c r="FC148" s="41" t="e">
        <f t="shared" si="98"/>
        <v>#REF!</v>
      </c>
      <c r="FD148" s="41" t="e">
        <f t="shared" si="98"/>
        <v>#REF!</v>
      </c>
      <c r="FE148" s="41" t="e">
        <f t="shared" si="98"/>
        <v>#REF!</v>
      </c>
      <c r="FF148" s="41" t="e">
        <f t="shared" si="98"/>
        <v>#REF!</v>
      </c>
      <c r="FG148" s="41" t="e">
        <f t="shared" si="98"/>
        <v>#REF!</v>
      </c>
      <c r="FH148" s="41" t="e">
        <f t="shared" si="98"/>
        <v>#REF!</v>
      </c>
      <c r="FI148" s="41" t="e">
        <f t="shared" si="98"/>
        <v>#REF!</v>
      </c>
      <c r="FJ148" s="41" t="e">
        <f t="shared" si="98"/>
        <v>#REF!</v>
      </c>
      <c r="FK148" s="41" t="e">
        <f t="shared" si="98"/>
        <v>#REF!</v>
      </c>
      <c r="FL148" s="41" t="e">
        <f t="shared" si="98"/>
        <v>#REF!</v>
      </c>
      <c r="FM148" s="41" t="e">
        <f t="shared" si="98"/>
        <v>#REF!</v>
      </c>
      <c r="FN148" s="41" t="e">
        <f t="shared" si="98"/>
        <v>#REF!</v>
      </c>
      <c r="FO148" s="41" t="e">
        <f t="shared" si="101"/>
        <v>#REF!</v>
      </c>
      <c r="FP148" s="41" t="e">
        <f t="shared" si="101"/>
        <v>#REF!</v>
      </c>
      <c r="FQ148" s="41" t="e">
        <f t="shared" si="101"/>
        <v>#REF!</v>
      </c>
      <c r="FR148" s="41" t="e">
        <f t="shared" si="101"/>
        <v>#REF!</v>
      </c>
      <c r="FS148" s="41" t="e">
        <f t="shared" si="102"/>
        <v>#REF!</v>
      </c>
      <c r="FT148" s="41" t="e">
        <f t="shared" si="102"/>
        <v>#REF!</v>
      </c>
      <c r="FU148" s="41" t="e">
        <f t="shared" si="102"/>
        <v>#REF!</v>
      </c>
      <c r="FV148" s="41" t="e">
        <f t="shared" si="102"/>
        <v>#REF!</v>
      </c>
      <c r="FW148" s="41" t="e">
        <f t="shared" si="102"/>
        <v>#REF!</v>
      </c>
      <c r="FX148" s="41" t="e">
        <f t="shared" si="102"/>
        <v>#REF!</v>
      </c>
      <c r="FY148" s="41" t="e">
        <f t="shared" si="87"/>
        <v>#REF!</v>
      </c>
      <c r="FZ148" s="41" t="e">
        <f t="shared" si="87"/>
        <v>#REF!</v>
      </c>
      <c r="GA148" s="41" t="e">
        <f t="shared" si="87"/>
        <v>#REF!</v>
      </c>
      <c r="GB148" s="41" t="e">
        <f t="shared" si="87"/>
        <v>#REF!</v>
      </c>
      <c r="GC148" s="41" t="e">
        <f t="shared" si="87"/>
        <v>#REF!</v>
      </c>
      <c r="GD148" s="41" t="e">
        <f t="shared" si="87"/>
        <v>#REF!</v>
      </c>
      <c r="GE148" s="41" t="e">
        <f t="shared" si="87"/>
        <v>#REF!</v>
      </c>
      <c r="GF148" s="41" t="e">
        <f t="shared" si="100"/>
        <v>#REF!</v>
      </c>
      <c r="GG148" s="41" t="e">
        <f t="shared" si="100"/>
        <v>#REF!</v>
      </c>
      <c r="GH148" s="41" t="e">
        <f t="shared" si="100"/>
        <v>#REF!</v>
      </c>
      <c r="GI148" s="41" t="e">
        <f t="shared" si="100"/>
        <v>#REF!</v>
      </c>
      <c r="GJ148" s="41" t="e">
        <f t="shared" si="100"/>
        <v>#REF!</v>
      </c>
      <c r="GK148" s="41" t="e">
        <f t="shared" si="100"/>
        <v>#REF!</v>
      </c>
      <c r="GL148" s="41" t="e">
        <f t="shared" si="100"/>
        <v>#REF!</v>
      </c>
      <c r="GM148" s="41" t="e">
        <f t="shared" si="100"/>
        <v>#REF!</v>
      </c>
      <c r="GN148" s="41" t="e">
        <f t="shared" si="100"/>
        <v>#REF!</v>
      </c>
      <c r="GO148" s="41" t="e">
        <f t="shared" si="100"/>
        <v>#REF!</v>
      </c>
      <c r="GP148" s="41" t="e">
        <f t="shared" si="100"/>
        <v>#REF!</v>
      </c>
      <c r="GQ148" s="41" t="e">
        <f t="shared" si="100"/>
        <v>#REF!</v>
      </c>
      <c r="GR148" s="41" t="e">
        <f t="shared" si="100"/>
        <v>#REF!</v>
      </c>
      <c r="GS148" s="41" t="e">
        <f t="shared" si="99"/>
        <v>#REF!</v>
      </c>
      <c r="GT148" s="41" t="e">
        <f t="shared" si="99"/>
        <v>#REF!</v>
      </c>
      <c r="GU148" s="41" t="e">
        <f t="shared" si="99"/>
        <v>#REF!</v>
      </c>
      <c r="GV148" s="41" t="e">
        <f t="shared" si="99"/>
        <v>#REF!</v>
      </c>
      <c r="GW148" s="41" t="e">
        <f t="shared" si="99"/>
        <v>#REF!</v>
      </c>
      <c r="GX148" s="41" t="e">
        <f t="shared" si="99"/>
        <v>#REF!</v>
      </c>
      <c r="GY148" s="41" t="e">
        <f t="shared" si="99"/>
        <v>#REF!</v>
      </c>
      <c r="GZ148" s="41" t="e">
        <f t="shared" si="99"/>
        <v>#REF!</v>
      </c>
      <c r="HA148" s="41" t="e">
        <f t="shared" si="99"/>
        <v>#REF!</v>
      </c>
      <c r="HB148" s="41" t="e">
        <f t="shared" si="96"/>
        <v>#REF!</v>
      </c>
      <c r="HC148" s="41" t="e">
        <f t="shared" si="96"/>
        <v>#REF!</v>
      </c>
      <c r="HD148" s="41" t="e">
        <f t="shared" si="96"/>
        <v>#REF!</v>
      </c>
      <c r="HE148" s="41" t="e">
        <f t="shared" si="96"/>
        <v>#REF!</v>
      </c>
      <c r="HF148" s="41" t="e">
        <f t="shared" si="96"/>
        <v>#REF!</v>
      </c>
      <c r="HG148" s="41" t="e">
        <f t="shared" si="96"/>
        <v>#REF!</v>
      </c>
      <c r="HH148" s="41" t="e">
        <f t="shared" si="91"/>
        <v>#REF!</v>
      </c>
      <c r="HI148" s="41" t="e">
        <f t="shared" si="91"/>
        <v>#REF!</v>
      </c>
      <c r="HJ148" s="41" t="e">
        <f t="shared" si="91"/>
        <v>#REF!</v>
      </c>
    </row>
    <row r="149" spans="1:218" ht="14.4" x14ac:dyDescent="0.3">
      <c r="A149" s="42">
        <v>146</v>
      </c>
      <c r="B149" s="43" t="e">
        <f>'CMM3 - AUX CALC'!$EQ$67</f>
        <v>#REF!</v>
      </c>
      <c r="ER149" s="41" t="e">
        <f>$B149/(_xlfn.SINGLE(PrazoConcessao)*12-ER$3+1)</f>
        <v>#REF!</v>
      </c>
      <c r="ES149" s="41" t="e">
        <f t="shared" si="103"/>
        <v>#REF!</v>
      </c>
      <c r="ET149" s="41" t="e">
        <f t="shared" si="103"/>
        <v>#REF!</v>
      </c>
      <c r="EU149" s="41" t="e">
        <f t="shared" si="103"/>
        <v>#REF!</v>
      </c>
      <c r="EV149" s="41" t="e">
        <f t="shared" si="104"/>
        <v>#REF!</v>
      </c>
      <c r="EW149" s="41" t="e">
        <f t="shared" si="104"/>
        <v>#REF!</v>
      </c>
      <c r="EX149" s="41" t="e">
        <f t="shared" si="104"/>
        <v>#REF!</v>
      </c>
      <c r="EY149" s="41" t="e">
        <f t="shared" si="104"/>
        <v>#REF!</v>
      </c>
      <c r="EZ149" s="41" t="e">
        <f t="shared" si="104"/>
        <v>#REF!</v>
      </c>
      <c r="FA149" s="41" t="e">
        <f t="shared" si="98"/>
        <v>#REF!</v>
      </c>
      <c r="FB149" s="41" t="e">
        <f t="shared" si="98"/>
        <v>#REF!</v>
      </c>
      <c r="FC149" s="41" t="e">
        <f t="shared" si="98"/>
        <v>#REF!</v>
      </c>
      <c r="FD149" s="41" t="e">
        <f t="shared" si="98"/>
        <v>#REF!</v>
      </c>
      <c r="FE149" s="41" t="e">
        <f t="shared" si="98"/>
        <v>#REF!</v>
      </c>
      <c r="FF149" s="41" t="e">
        <f t="shared" si="98"/>
        <v>#REF!</v>
      </c>
      <c r="FG149" s="41" t="e">
        <f t="shared" si="98"/>
        <v>#REF!</v>
      </c>
      <c r="FH149" s="41" t="e">
        <f t="shared" si="98"/>
        <v>#REF!</v>
      </c>
      <c r="FI149" s="41" t="e">
        <f t="shared" si="98"/>
        <v>#REF!</v>
      </c>
      <c r="FJ149" s="41" t="e">
        <f t="shared" si="98"/>
        <v>#REF!</v>
      </c>
      <c r="FK149" s="41" t="e">
        <f t="shared" si="98"/>
        <v>#REF!</v>
      </c>
      <c r="FL149" s="41" t="e">
        <f t="shared" si="98"/>
        <v>#REF!</v>
      </c>
      <c r="FM149" s="41" t="e">
        <f t="shared" si="98"/>
        <v>#REF!</v>
      </c>
      <c r="FN149" s="41" t="e">
        <f t="shared" si="98"/>
        <v>#REF!</v>
      </c>
      <c r="FO149" s="41" t="e">
        <f t="shared" si="101"/>
        <v>#REF!</v>
      </c>
      <c r="FP149" s="41" t="e">
        <f t="shared" si="101"/>
        <v>#REF!</v>
      </c>
      <c r="FQ149" s="41" t="e">
        <f t="shared" si="101"/>
        <v>#REF!</v>
      </c>
      <c r="FR149" s="41" t="e">
        <f t="shared" si="101"/>
        <v>#REF!</v>
      </c>
      <c r="FS149" s="41" t="e">
        <f t="shared" si="102"/>
        <v>#REF!</v>
      </c>
      <c r="FT149" s="41" t="e">
        <f t="shared" si="102"/>
        <v>#REF!</v>
      </c>
      <c r="FU149" s="41" t="e">
        <f t="shared" si="102"/>
        <v>#REF!</v>
      </c>
      <c r="FV149" s="41" t="e">
        <f t="shared" si="102"/>
        <v>#REF!</v>
      </c>
      <c r="FW149" s="41" t="e">
        <f t="shared" si="102"/>
        <v>#REF!</v>
      </c>
      <c r="FX149" s="41" t="e">
        <f t="shared" si="102"/>
        <v>#REF!</v>
      </c>
      <c r="FY149" s="41" t="e">
        <f t="shared" si="87"/>
        <v>#REF!</v>
      </c>
      <c r="FZ149" s="41" t="e">
        <f t="shared" si="87"/>
        <v>#REF!</v>
      </c>
      <c r="GA149" s="41" t="e">
        <f t="shared" si="87"/>
        <v>#REF!</v>
      </c>
      <c r="GB149" s="41" t="e">
        <f t="shared" si="87"/>
        <v>#REF!</v>
      </c>
      <c r="GC149" s="41" t="e">
        <f t="shared" si="87"/>
        <v>#REF!</v>
      </c>
      <c r="GD149" s="41" t="e">
        <f t="shared" si="87"/>
        <v>#REF!</v>
      </c>
      <c r="GE149" s="41" t="e">
        <f t="shared" si="87"/>
        <v>#REF!</v>
      </c>
      <c r="GF149" s="41" t="e">
        <f t="shared" si="100"/>
        <v>#REF!</v>
      </c>
      <c r="GG149" s="41" t="e">
        <f t="shared" si="100"/>
        <v>#REF!</v>
      </c>
      <c r="GH149" s="41" t="e">
        <f t="shared" si="100"/>
        <v>#REF!</v>
      </c>
      <c r="GI149" s="41" t="e">
        <f t="shared" si="100"/>
        <v>#REF!</v>
      </c>
      <c r="GJ149" s="41" t="e">
        <f t="shared" si="100"/>
        <v>#REF!</v>
      </c>
      <c r="GK149" s="41" t="e">
        <f t="shared" si="100"/>
        <v>#REF!</v>
      </c>
      <c r="GL149" s="41" t="e">
        <f t="shared" si="100"/>
        <v>#REF!</v>
      </c>
      <c r="GM149" s="41" t="e">
        <f t="shared" si="100"/>
        <v>#REF!</v>
      </c>
      <c r="GN149" s="41" t="e">
        <f t="shared" si="100"/>
        <v>#REF!</v>
      </c>
      <c r="GO149" s="41" t="e">
        <f t="shared" si="100"/>
        <v>#REF!</v>
      </c>
      <c r="GP149" s="41" t="e">
        <f t="shared" si="100"/>
        <v>#REF!</v>
      </c>
      <c r="GQ149" s="41" t="e">
        <f t="shared" si="100"/>
        <v>#REF!</v>
      </c>
      <c r="GR149" s="41" t="e">
        <f t="shared" si="100"/>
        <v>#REF!</v>
      </c>
      <c r="GS149" s="41" t="e">
        <f t="shared" si="99"/>
        <v>#REF!</v>
      </c>
      <c r="GT149" s="41" t="e">
        <f t="shared" si="99"/>
        <v>#REF!</v>
      </c>
      <c r="GU149" s="41" t="e">
        <f t="shared" si="99"/>
        <v>#REF!</v>
      </c>
      <c r="GV149" s="41" t="e">
        <f t="shared" si="99"/>
        <v>#REF!</v>
      </c>
      <c r="GW149" s="41" t="e">
        <f t="shared" si="99"/>
        <v>#REF!</v>
      </c>
      <c r="GX149" s="41" t="e">
        <f t="shared" si="99"/>
        <v>#REF!</v>
      </c>
      <c r="GY149" s="41" t="e">
        <f t="shared" si="99"/>
        <v>#REF!</v>
      </c>
      <c r="GZ149" s="41" t="e">
        <f t="shared" si="99"/>
        <v>#REF!</v>
      </c>
      <c r="HA149" s="41" t="e">
        <f t="shared" si="99"/>
        <v>#REF!</v>
      </c>
      <c r="HB149" s="41" t="e">
        <f t="shared" si="96"/>
        <v>#REF!</v>
      </c>
      <c r="HC149" s="41" t="e">
        <f t="shared" si="96"/>
        <v>#REF!</v>
      </c>
      <c r="HD149" s="41" t="e">
        <f t="shared" si="96"/>
        <v>#REF!</v>
      </c>
      <c r="HE149" s="41" t="e">
        <f t="shared" si="96"/>
        <v>#REF!</v>
      </c>
      <c r="HF149" s="41" t="e">
        <f t="shared" si="96"/>
        <v>#REF!</v>
      </c>
      <c r="HG149" s="41" t="e">
        <f t="shared" si="96"/>
        <v>#REF!</v>
      </c>
      <c r="HH149" s="41" t="e">
        <f t="shared" si="91"/>
        <v>#REF!</v>
      </c>
      <c r="HI149" s="41" t="e">
        <f t="shared" si="91"/>
        <v>#REF!</v>
      </c>
      <c r="HJ149" s="41" t="e">
        <f t="shared" si="91"/>
        <v>#REF!</v>
      </c>
    </row>
    <row r="150" spans="1:218" ht="14.4" x14ac:dyDescent="0.3">
      <c r="A150" s="42">
        <v>147</v>
      </c>
      <c r="B150" s="43" t="e">
        <f>'CMM3 - AUX CALC'!$ER$67</f>
        <v>#REF!</v>
      </c>
      <c r="ES150" s="41" t="e">
        <f>$B150/(_xlfn.SINGLE(PrazoConcessao)*12-ES$3+1)</f>
        <v>#REF!</v>
      </c>
      <c r="ET150" s="41" t="e">
        <f t="shared" si="103"/>
        <v>#REF!</v>
      </c>
      <c r="EU150" s="41" t="e">
        <f t="shared" si="103"/>
        <v>#REF!</v>
      </c>
      <c r="EV150" s="41" t="e">
        <f t="shared" si="104"/>
        <v>#REF!</v>
      </c>
      <c r="EW150" s="41" t="e">
        <f t="shared" si="104"/>
        <v>#REF!</v>
      </c>
      <c r="EX150" s="41" t="e">
        <f t="shared" si="104"/>
        <v>#REF!</v>
      </c>
      <c r="EY150" s="41" t="e">
        <f t="shared" si="104"/>
        <v>#REF!</v>
      </c>
      <c r="EZ150" s="41" t="e">
        <f t="shared" si="104"/>
        <v>#REF!</v>
      </c>
      <c r="FA150" s="41" t="e">
        <f t="shared" si="98"/>
        <v>#REF!</v>
      </c>
      <c r="FB150" s="41" t="e">
        <f t="shared" si="98"/>
        <v>#REF!</v>
      </c>
      <c r="FC150" s="41" t="e">
        <f t="shared" si="98"/>
        <v>#REF!</v>
      </c>
      <c r="FD150" s="41" t="e">
        <f t="shared" si="98"/>
        <v>#REF!</v>
      </c>
      <c r="FE150" s="41" t="e">
        <f t="shared" si="98"/>
        <v>#REF!</v>
      </c>
      <c r="FF150" s="41" t="e">
        <f t="shared" si="98"/>
        <v>#REF!</v>
      </c>
      <c r="FG150" s="41" t="e">
        <f t="shared" si="98"/>
        <v>#REF!</v>
      </c>
      <c r="FH150" s="41" t="e">
        <f t="shared" si="98"/>
        <v>#REF!</v>
      </c>
      <c r="FI150" s="41" t="e">
        <f t="shared" si="98"/>
        <v>#REF!</v>
      </c>
      <c r="FJ150" s="41" t="e">
        <f t="shared" si="98"/>
        <v>#REF!</v>
      </c>
      <c r="FK150" s="41" t="e">
        <f t="shared" si="98"/>
        <v>#REF!</v>
      </c>
      <c r="FL150" s="41" t="e">
        <f t="shared" si="98"/>
        <v>#REF!</v>
      </c>
      <c r="FM150" s="41" t="e">
        <f t="shared" si="98"/>
        <v>#REF!</v>
      </c>
      <c r="FN150" s="41" t="e">
        <f t="shared" si="98"/>
        <v>#REF!</v>
      </c>
      <c r="FO150" s="41" t="e">
        <f t="shared" si="101"/>
        <v>#REF!</v>
      </c>
      <c r="FP150" s="41" t="e">
        <f t="shared" si="101"/>
        <v>#REF!</v>
      </c>
      <c r="FQ150" s="41" t="e">
        <f t="shared" si="101"/>
        <v>#REF!</v>
      </c>
      <c r="FR150" s="41" t="e">
        <f t="shared" si="101"/>
        <v>#REF!</v>
      </c>
      <c r="FS150" s="41" t="e">
        <f t="shared" si="102"/>
        <v>#REF!</v>
      </c>
      <c r="FT150" s="41" t="e">
        <f t="shared" si="102"/>
        <v>#REF!</v>
      </c>
      <c r="FU150" s="41" t="e">
        <f t="shared" si="102"/>
        <v>#REF!</v>
      </c>
      <c r="FV150" s="41" t="e">
        <f t="shared" si="102"/>
        <v>#REF!</v>
      </c>
      <c r="FW150" s="41" t="e">
        <f t="shared" si="102"/>
        <v>#REF!</v>
      </c>
      <c r="FX150" s="41" t="e">
        <f t="shared" si="102"/>
        <v>#REF!</v>
      </c>
      <c r="FY150" s="41" t="e">
        <f t="shared" si="102"/>
        <v>#REF!</v>
      </c>
      <c r="FZ150" s="41" t="e">
        <f t="shared" si="102"/>
        <v>#REF!</v>
      </c>
      <c r="GA150" s="41" t="e">
        <f t="shared" si="102"/>
        <v>#REF!</v>
      </c>
      <c r="GB150" s="41" t="e">
        <f t="shared" si="102"/>
        <v>#REF!</v>
      </c>
      <c r="GC150" s="41" t="e">
        <f t="shared" si="102"/>
        <v>#REF!</v>
      </c>
      <c r="GD150" s="41" t="e">
        <f t="shared" si="102"/>
        <v>#REF!</v>
      </c>
      <c r="GE150" s="41" t="e">
        <f t="shared" si="102"/>
        <v>#REF!</v>
      </c>
      <c r="GF150" s="41" t="e">
        <f t="shared" si="100"/>
        <v>#REF!</v>
      </c>
      <c r="GG150" s="41" t="e">
        <f t="shared" si="100"/>
        <v>#REF!</v>
      </c>
      <c r="GH150" s="41" t="e">
        <f t="shared" si="100"/>
        <v>#REF!</v>
      </c>
      <c r="GI150" s="41" t="e">
        <f t="shared" si="100"/>
        <v>#REF!</v>
      </c>
      <c r="GJ150" s="41" t="e">
        <f t="shared" si="100"/>
        <v>#REF!</v>
      </c>
      <c r="GK150" s="41" t="e">
        <f t="shared" si="100"/>
        <v>#REF!</v>
      </c>
      <c r="GL150" s="41" t="e">
        <f t="shared" si="100"/>
        <v>#REF!</v>
      </c>
      <c r="GM150" s="41" t="e">
        <f t="shared" si="100"/>
        <v>#REF!</v>
      </c>
      <c r="GN150" s="41" t="e">
        <f t="shared" si="100"/>
        <v>#REF!</v>
      </c>
      <c r="GO150" s="41" t="e">
        <f t="shared" si="100"/>
        <v>#REF!</v>
      </c>
      <c r="GP150" s="41" t="e">
        <f t="shared" si="100"/>
        <v>#REF!</v>
      </c>
      <c r="GQ150" s="41" t="e">
        <f t="shared" si="100"/>
        <v>#REF!</v>
      </c>
      <c r="GR150" s="41" t="e">
        <f t="shared" si="100"/>
        <v>#REF!</v>
      </c>
      <c r="GS150" s="41" t="e">
        <f t="shared" si="99"/>
        <v>#REF!</v>
      </c>
      <c r="GT150" s="41" t="e">
        <f t="shared" si="99"/>
        <v>#REF!</v>
      </c>
      <c r="GU150" s="41" t="e">
        <f t="shared" si="99"/>
        <v>#REF!</v>
      </c>
      <c r="GV150" s="41" t="e">
        <f t="shared" si="99"/>
        <v>#REF!</v>
      </c>
      <c r="GW150" s="41" t="e">
        <f t="shared" si="99"/>
        <v>#REF!</v>
      </c>
      <c r="GX150" s="41" t="e">
        <f t="shared" si="99"/>
        <v>#REF!</v>
      </c>
      <c r="GY150" s="41" t="e">
        <f t="shared" si="99"/>
        <v>#REF!</v>
      </c>
      <c r="GZ150" s="41" t="e">
        <f t="shared" si="99"/>
        <v>#REF!</v>
      </c>
      <c r="HA150" s="41" t="e">
        <f t="shared" si="99"/>
        <v>#REF!</v>
      </c>
      <c r="HB150" s="41" t="e">
        <f t="shared" si="96"/>
        <v>#REF!</v>
      </c>
      <c r="HC150" s="41" t="e">
        <f t="shared" si="96"/>
        <v>#REF!</v>
      </c>
      <c r="HD150" s="41" t="e">
        <f t="shared" si="96"/>
        <v>#REF!</v>
      </c>
      <c r="HE150" s="41" t="e">
        <f t="shared" si="96"/>
        <v>#REF!</v>
      </c>
      <c r="HF150" s="41" t="e">
        <f t="shared" si="96"/>
        <v>#REF!</v>
      </c>
      <c r="HG150" s="41" t="e">
        <f t="shared" si="96"/>
        <v>#REF!</v>
      </c>
      <c r="HH150" s="41" t="e">
        <f t="shared" si="91"/>
        <v>#REF!</v>
      </c>
      <c r="HI150" s="41" t="e">
        <f t="shared" si="91"/>
        <v>#REF!</v>
      </c>
      <c r="HJ150" s="41" t="e">
        <f t="shared" si="91"/>
        <v>#REF!</v>
      </c>
    </row>
    <row r="151" spans="1:218" ht="14.4" x14ac:dyDescent="0.3">
      <c r="A151" s="42">
        <v>148</v>
      </c>
      <c r="B151" s="43" t="e">
        <f>'CMM3 - AUX CALC'!$ES$67</f>
        <v>#REF!</v>
      </c>
      <c r="ET151" s="41" t="e">
        <f>$B151/(_xlfn.SINGLE(PrazoConcessao)*12-ET$3+1)</f>
        <v>#REF!</v>
      </c>
      <c r="EU151" s="41" t="e">
        <f t="shared" si="103"/>
        <v>#REF!</v>
      </c>
      <c r="EV151" s="41" t="e">
        <f t="shared" si="104"/>
        <v>#REF!</v>
      </c>
      <c r="EW151" s="41" t="e">
        <f t="shared" si="104"/>
        <v>#REF!</v>
      </c>
      <c r="EX151" s="41" t="e">
        <f t="shared" si="104"/>
        <v>#REF!</v>
      </c>
      <c r="EY151" s="41" t="e">
        <f t="shared" si="104"/>
        <v>#REF!</v>
      </c>
      <c r="EZ151" s="41" t="e">
        <f t="shared" si="104"/>
        <v>#REF!</v>
      </c>
      <c r="FA151" s="41" t="e">
        <f t="shared" si="98"/>
        <v>#REF!</v>
      </c>
      <c r="FB151" s="41" t="e">
        <f t="shared" si="98"/>
        <v>#REF!</v>
      </c>
      <c r="FC151" s="41" t="e">
        <f t="shared" si="98"/>
        <v>#REF!</v>
      </c>
      <c r="FD151" s="41" t="e">
        <f t="shared" si="98"/>
        <v>#REF!</v>
      </c>
      <c r="FE151" s="41" t="e">
        <f t="shared" si="98"/>
        <v>#REF!</v>
      </c>
      <c r="FF151" s="41" t="e">
        <f t="shared" si="98"/>
        <v>#REF!</v>
      </c>
      <c r="FG151" s="41" t="e">
        <f t="shared" si="98"/>
        <v>#REF!</v>
      </c>
      <c r="FH151" s="41" t="e">
        <f t="shared" si="98"/>
        <v>#REF!</v>
      </c>
      <c r="FI151" s="41" t="e">
        <f t="shared" ref="FI151:FN166" si="105">FH151</f>
        <v>#REF!</v>
      </c>
      <c r="FJ151" s="41" t="e">
        <f t="shared" si="105"/>
        <v>#REF!</v>
      </c>
      <c r="FK151" s="41" t="e">
        <f t="shared" si="105"/>
        <v>#REF!</v>
      </c>
      <c r="FL151" s="41" t="e">
        <f t="shared" si="105"/>
        <v>#REF!</v>
      </c>
      <c r="FM151" s="41" t="e">
        <f t="shared" si="105"/>
        <v>#REF!</v>
      </c>
      <c r="FN151" s="41" t="e">
        <f t="shared" si="105"/>
        <v>#REF!</v>
      </c>
      <c r="FO151" s="41" t="e">
        <f t="shared" si="101"/>
        <v>#REF!</v>
      </c>
      <c r="FP151" s="41" t="e">
        <f t="shared" si="101"/>
        <v>#REF!</v>
      </c>
      <c r="FQ151" s="41" t="e">
        <f t="shared" si="101"/>
        <v>#REF!</v>
      </c>
      <c r="FR151" s="41" t="e">
        <f t="shared" si="101"/>
        <v>#REF!</v>
      </c>
      <c r="FS151" s="41" t="e">
        <f t="shared" si="102"/>
        <v>#REF!</v>
      </c>
      <c r="FT151" s="41" t="e">
        <f t="shared" si="102"/>
        <v>#REF!</v>
      </c>
      <c r="FU151" s="41" t="e">
        <f t="shared" si="102"/>
        <v>#REF!</v>
      </c>
      <c r="FV151" s="41" t="e">
        <f t="shared" si="102"/>
        <v>#REF!</v>
      </c>
      <c r="FW151" s="41" t="e">
        <f t="shared" si="102"/>
        <v>#REF!</v>
      </c>
      <c r="FX151" s="41" t="e">
        <f t="shared" si="102"/>
        <v>#REF!</v>
      </c>
      <c r="FY151" s="41" t="e">
        <f t="shared" si="102"/>
        <v>#REF!</v>
      </c>
      <c r="FZ151" s="41" t="e">
        <f t="shared" si="102"/>
        <v>#REF!</v>
      </c>
      <c r="GA151" s="41" t="e">
        <f t="shared" si="102"/>
        <v>#REF!</v>
      </c>
      <c r="GB151" s="41" t="e">
        <f t="shared" si="102"/>
        <v>#REF!</v>
      </c>
      <c r="GC151" s="41" t="e">
        <f t="shared" si="102"/>
        <v>#REF!</v>
      </c>
      <c r="GD151" s="41" t="e">
        <f t="shared" si="102"/>
        <v>#REF!</v>
      </c>
      <c r="GE151" s="41" t="e">
        <f t="shared" si="102"/>
        <v>#REF!</v>
      </c>
      <c r="GF151" s="41" t="e">
        <f t="shared" si="100"/>
        <v>#REF!</v>
      </c>
      <c r="GG151" s="41" t="e">
        <f t="shared" si="100"/>
        <v>#REF!</v>
      </c>
      <c r="GH151" s="41" t="e">
        <f t="shared" si="100"/>
        <v>#REF!</v>
      </c>
      <c r="GI151" s="41" t="e">
        <f t="shared" si="100"/>
        <v>#REF!</v>
      </c>
      <c r="GJ151" s="41" t="e">
        <f t="shared" si="100"/>
        <v>#REF!</v>
      </c>
      <c r="GK151" s="41" t="e">
        <f t="shared" si="100"/>
        <v>#REF!</v>
      </c>
      <c r="GL151" s="41" t="e">
        <f t="shared" si="100"/>
        <v>#REF!</v>
      </c>
      <c r="GM151" s="41" t="e">
        <f t="shared" si="100"/>
        <v>#REF!</v>
      </c>
      <c r="GN151" s="41" t="e">
        <f t="shared" ref="GN151:GU184" si="106">GM151</f>
        <v>#REF!</v>
      </c>
      <c r="GO151" s="41" t="e">
        <f t="shared" si="106"/>
        <v>#REF!</v>
      </c>
      <c r="GP151" s="41" t="e">
        <f t="shared" si="106"/>
        <v>#REF!</v>
      </c>
      <c r="GQ151" s="41" t="e">
        <f t="shared" si="106"/>
        <v>#REF!</v>
      </c>
      <c r="GR151" s="41" t="e">
        <f t="shared" si="106"/>
        <v>#REF!</v>
      </c>
      <c r="GS151" s="41" t="e">
        <f t="shared" si="99"/>
        <v>#REF!</v>
      </c>
      <c r="GT151" s="41" t="e">
        <f t="shared" si="99"/>
        <v>#REF!</v>
      </c>
      <c r="GU151" s="41" t="e">
        <f t="shared" si="99"/>
        <v>#REF!</v>
      </c>
      <c r="GV151" s="41" t="e">
        <f t="shared" si="99"/>
        <v>#REF!</v>
      </c>
      <c r="GW151" s="41" t="e">
        <f t="shared" si="99"/>
        <v>#REF!</v>
      </c>
      <c r="GX151" s="41" t="e">
        <f t="shared" si="99"/>
        <v>#REF!</v>
      </c>
      <c r="GY151" s="41" t="e">
        <f t="shared" si="99"/>
        <v>#REF!</v>
      </c>
      <c r="GZ151" s="41" t="e">
        <f t="shared" si="99"/>
        <v>#REF!</v>
      </c>
      <c r="HA151" s="41" t="e">
        <f t="shared" si="99"/>
        <v>#REF!</v>
      </c>
      <c r="HB151" s="41" t="e">
        <f t="shared" si="96"/>
        <v>#REF!</v>
      </c>
      <c r="HC151" s="41" t="e">
        <f t="shared" si="96"/>
        <v>#REF!</v>
      </c>
      <c r="HD151" s="41" t="e">
        <f t="shared" si="96"/>
        <v>#REF!</v>
      </c>
      <c r="HE151" s="41" t="e">
        <f t="shared" si="96"/>
        <v>#REF!</v>
      </c>
      <c r="HF151" s="41" t="e">
        <f t="shared" si="96"/>
        <v>#REF!</v>
      </c>
      <c r="HG151" s="41" t="e">
        <f t="shared" si="96"/>
        <v>#REF!</v>
      </c>
      <c r="HH151" s="41" t="e">
        <f t="shared" si="91"/>
        <v>#REF!</v>
      </c>
      <c r="HI151" s="41" t="e">
        <f t="shared" si="91"/>
        <v>#REF!</v>
      </c>
      <c r="HJ151" s="41" t="e">
        <f t="shared" si="91"/>
        <v>#REF!</v>
      </c>
    </row>
    <row r="152" spans="1:218" ht="14.4" x14ac:dyDescent="0.3">
      <c r="A152" s="42">
        <v>149</v>
      </c>
      <c r="B152" s="43" t="e">
        <f>'CMM3 - AUX CALC'!$ET$67</f>
        <v>#REF!</v>
      </c>
      <c r="EU152" s="41" t="e">
        <f>$B152/(_xlfn.SINGLE(PrazoConcessao)*12-EU$3+1)</f>
        <v>#REF!</v>
      </c>
      <c r="EV152" s="41" t="e">
        <f t="shared" si="104"/>
        <v>#REF!</v>
      </c>
      <c r="EW152" s="41" t="e">
        <f t="shared" si="104"/>
        <v>#REF!</v>
      </c>
      <c r="EX152" s="41" t="e">
        <f t="shared" si="104"/>
        <v>#REF!</v>
      </c>
      <c r="EY152" s="41" t="e">
        <f t="shared" si="104"/>
        <v>#REF!</v>
      </c>
      <c r="EZ152" s="41" t="e">
        <f t="shared" si="104"/>
        <v>#REF!</v>
      </c>
      <c r="FA152" s="41" t="e">
        <f t="shared" si="104"/>
        <v>#REF!</v>
      </c>
      <c r="FB152" s="41" t="e">
        <f t="shared" si="104"/>
        <v>#REF!</v>
      </c>
      <c r="FC152" s="41" t="e">
        <f t="shared" si="104"/>
        <v>#REF!</v>
      </c>
      <c r="FD152" s="41" t="e">
        <f t="shared" si="104"/>
        <v>#REF!</v>
      </c>
      <c r="FE152" s="41" t="e">
        <f t="shared" si="104"/>
        <v>#REF!</v>
      </c>
      <c r="FF152" s="41" t="e">
        <f t="shared" si="104"/>
        <v>#REF!</v>
      </c>
      <c r="FG152" s="41" t="e">
        <f t="shared" si="104"/>
        <v>#REF!</v>
      </c>
      <c r="FH152" s="41" t="e">
        <f t="shared" si="104"/>
        <v>#REF!</v>
      </c>
      <c r="FI152" s="41" t="e">
        <f t="shared" si="105"/>
        <v>#REF!</v>
      </c>
      <c r="FJ152" s="41" t="e">
        <f t="shared" si="105"/>
        <v>#REF!</v>
      </c>
      <c r="FK152" s="41" t="e">
        <f t="shared" si="105"/>
        <v>#REF!</v>
      </c>
      <c r="FL152" s="41" t="e">
        <f t="shared" si="105"/>
        <v>#REF!</v>
      </c>
      <c r="FM152" s="41" t="e">
        <f t="shared" si="105"/>
        <v>#REF!</v>
      </c>
      <c r="FN152" s="41" t="e">
        <f t="shared" si="105"/>
        <v>#REF!</v>
      </c>
      <c r="FO152" s="41" t="e">
        <f t="shared" si="101"/>
        <v>#REF!</v>
      </c>
      <c r="FP152" s="41" t="e">
        <f t="shared" si="101"/>
        <v>#REF!</v>
      </c>
      <c r="FQ152" s="41" t="e">
        <f t="shared" si="101"/>
        <v>#REF!</v>
      </c>
      <c r="FR152" s="41" t="e">
        <f t="shared" si="101"/>
        <v>#REF!</v>
      </c>
      <c r="FS152" s="41" t="e">
        <f t="shared" si="102"/>
        <v>#REF!</v>
      </c>
      <c r="FT152" s="41" t="e">
        <f t="shared" si="102"/>
        <v>#REF!</v>
      </c>
      <c r="FU152" s="41" t="e">
        <f t="shared" si="102"/>
        <v>#REF!</v>
      </c>
      <c r="FV152" s="41" t="e">
        <f t="shared" si="102"/>
        <v>#REF!</v>
      </c>
      <c r="FW152" s="41" t="e">
        <f t="shared" si="102"/>
        <v>#REF!</v>
      </c>
      <c r="FX152" s="41" t="e">
        <f t="shared" si="102"/>
        <v>#REF!</v>
      </c>
      <c r="FY152" s="41" t="e">
        <f t="shared" si="102"/>
        <v>#REF!</v>
      </c>
      <c r="FZ152" s="41" t="e">
        <f t="shared" si="102"/>
        <v>#REF!</v>
      </c>
      <c r="GA152" s="41" t="e">
        <f t="shared" si="102"/>
        <v>#REF!</v>
      </c>
      <c r="GB152" s="41" t="e">
        <f t="shared" si="102"/>
        <v>#REF!</v>
      </c>
      <c r="GC152" s="41" t="e">
        <f t="shared" si="102"/>
        <v>#REF!</v>
      </c>
      <c r="GD152" s="41" t="e">
        <f t="shared" si="102"/>
        <v>#REF!</v>
      </c>
      <c r="GE152" s="41" t="e">
        <f t="shared" si="102"/>
        <v>#REF!</v>
      </c>
      <c r="GF152" s="41" t="e">
        <f t="shared" si="102"/>
        <v>#REF!</v>
      </c>
      <c r="GG152" s="41" t="e">
        <f t="shared" si="102"/>
        <v>#REF!</v>
      </c>
      <c r="GH152" s="41" t="e">
        <f t="shared" si="102"/>
        <v>#REF!</v>
      </c>
      <c r="GI152" s="41" t="e">
        <f t="shared" ref="GI152:GS193" si="107">GH152</f>
        <v>#REF!</v>
      </c>
      <c r="GJ152" s="41" t="e">
        <f t="shared" si="107"/>
        <v>#REF!</v>
      </c>
      <c r="GK152" s="41" t="e">
        <f t="shared" si="107"/>
        <v>#REF!</v>
      </c>
      <c r="GL152" s="41" t="e">
        <f t="shared" si="107"/>
        <v>#REF!</v>
      </c>
      <c r="GM152" s="41" t="e">
        <f t="shared" si="107"/>
        <v>#REF!</v>
      </c>
      <c r="GN152" s="41" t="e">
        <f t="shared" si="106"/>
        <v>#REF!</v>
      </c>
      <c r="GO152" s="41" t="e">
        <f t="shared" si="106"/>
        <v>#REF!</v>
      </c>
      <c r="GP152" s="41" t="e">
        <f t="shared" si="106"/>
        <v>#REF!</v>
      </c>
      <c r="GQ152" s="41" t="e">
        <f t="shared" si="106"/>
        <v>#REF!</v>
      </c>
      <c r="GR152" s="41" t="e">
        <f t="shared" si="106"/>
        <v>#REF!</v>
      </c>
      <c r="GS152" s="41" t="e">
        <f t="shared" si="99"/>
        <v>#REF!</v>
      </c>
      <c r="GT152" s="41" t="e">
        <f t="shared" si="99"/>
        <v>#REF!</v>
      </c>
      <c r="GU152" s="41" t="e">
        <f t="shared" si="99"/>
        <v>#REF!</v>
      </c>
      <c r="GV152" s="41" t="e">
        <f t="shared" si="99"/>
        <v>#REF!</v>
      </c>
      <c r="GW152" s="41" t="e">
        <f t="shared" si="99"/>
        <v>#REF!</v>
      </c>
      <c r="GX152" s="41" t="e">
        <f t="shared" si="99"/>
        <v>#REF!</v>
      </c>
      <c r="GY152" s="41" t="e">
        <f t="shared" si="99"/>
        <v>#REF!</v>
      </c>
      <c r="GZ152" s="41" t="e">
        <f t="shared" si="99"/>
        <v>#REF!</v>
      </c>
      <c r="HA152" s="41" t="e">
        <f t="shared" si="99"/>
        <v>#REF!</v>
      </c>
      <c r="HB152" s="41" t="e">
        <f t="shared" si="96"/>
        <v>#REF!</v>
      </c>
      <c r="HC152" s="41" t="e">
        <f t="shared" si="96"/>
        <v>#REF!</v>
      </c>
      <c r="HD152" s="41" t="e">
        <f t="shared" si="96"/>
        <v>#REF!</v>
      </c>
      <c r="HE152" s="41" t="e">
        <f t="shared" si="96"/>
        <v>#REF!</v>
      </c>
      <c r="HF152" s="41" t="e">
        <f t="shared" si="96"/>
        <v>#REF!</v>
      </c>
      <c r="HG152" s="41" t="e">
        <f t="shared" si="96"/>
        <v>#REF!</v>
      </c>
      <c r="HH152" s="41" t="e">
        <f t="shared" si="91"/>
        <v>#REF!</v>
      </c>
      <c r="HI152" s="41" t="e">
        <f t="shared" si="91"/>
        <v>#REF!</v>
      </c>
      <c r="HJ152" s="41" t="e">
        <f t="shared" si="91"/>
        <v>#REF!</v>
      </c>
    </row>
    <row r="153" spans="1:218" ht="14.4" x14ac:dyDescent="0.3">
      <c r="A153" s="42">
        <v>150</v>
      </c>
      <c r="B153" s="43" t="e">
        <f>'CMM3 - AUX CALC'!$EU$67</f>
        <v>#REF!</v>
      </c>
      <c r="EV153" s="41" t="e">
        <f>$B153/(_xlfn.SINGLE(PrazoConcessao)*12-EV$3+1)</f>
        <v>#REF!</v>
      </c>
      <c r="EW153" s="41" t="e">
        <f t="shared" si="104"/>
        <v>#REF!</v>
      </c>
      <c r="EX153" s="41" t="e">
        <f t="shared" si="104"/>
        <v>#REF!</v>
      </c>
      <c r="EY153" s="41" t="e">
        <f t="shared" si="104"/>
        <v>#REF!</v>
      </c>
      <c r="EZ153" s="41" t="e">
        <f t="shared" si="104"/>
        <v>#REF!</v>
      </c>
      <c r="FA153" s="41" t="e">
        <f t="shared" si="104"/>
        <v>#REF!</v>
      </c>
      <c r="FB153" s="41" t="e">
        <f t="shared" si="104"/>
        <v>#REF!</v>
      </c>
      <c r="FC153" s="41" t="e">
        <f t="shared" si="104"/>
        <v>#REF!</v>
      </c>
      <c r="FD153" s="41" t="e">
        <f t="shared" si="104"/>
        <v>#REF!</v>
      </c>
      <c r="FE153" s="41" t="e">
        <f t="shared" si="104"/>
        <v>#REF!</v>
      </c>
      <c r="FF153" s="41" t="e">
        <f t="shared" si="104"/>
        <v>#REF!</v>
      </c>
      <c r="FG153" s="41" t="e">
        <f t="shared" si="104"/>
        <v>#REF!</v>
      </c>
      <c r="FH153" s="41" t="e">
        <f t="shared" si="104"/>
        <v>#REF!</v>
      </c>
      <c r="FI153" s="41" t="e">
        <f t="shared" si="105"/>
        <v>#REF!</v>
      </c>
      <c r="FJ153" s="41" t="e">
        <f t="shared" si="105"/>
        <v>#REF!</v>
      </c>
      <c r="FK153" s="41" t="e">
        <f t="shared" si="105"/>
        <v>#REF!</v>
      </c>
      <c r="FL153" s="41" t="e">
        <f t="shared" si="105"/>
        <v>#REF!</v>
      </c>
      <c r="FM153" s="41" t="e">
        <f t="shared" si="105"/>
        <v>#REF!</v>
      </c>
      <c r="FN153" s="41" t="e">
        <f t="shared" si="105"/>
        <v>#REF!</v>
      </c>
      <c r="FO153" s="41" t="e">
        <f t="shared" si="101"/>
        <v>#REF!</v>
      </c>
      <c r="FP153" s="41" t="e">
        <f t="shared" si="101"/>
        <v>#REF!</v>
      </c>
      <c r="FQ153" s="41" t="e">
        <f t="shared" si="101"/>
        <v>#REF!</v>
      </c>
      <c r="FR153" s="41" t="e">
        <f t="shared" si="101"/>
        <v>#REF!</v>
      </c>
      <c r="FS153" s="41" t="e">
        <f t="shared" si="102"/>
        <v>#REF!</v>
      </c>
      <c r="FT153" s="41" t="e">
        <f t="shared" si="102"/>
        <v>#REF!</v>
      </c>
      <c r="FU153" s="41" t="e">
        <f t="shared" si="102"/>
        <v>#REF!</v>
      </c>
      <c r="FV153" s="41" t="e">
        <f t="shared" si="102"/>
        <v>#REF!</v>
      </c>
      <c r="FW153" s="41" t="e">
        <f t="shared" si="102"/>
        <v>#REF!</v>
      </c>
      <c r="FX153" s="41" t="e">
        <f t="shared" si="102"/>
        <v>#REF!</v>
      </c>
      <c r="FY153" s="41" t="e">
        <f t="shared" si="102"/>
        <v>#REF!</v>
      </c>
      <c r="FZ153" s="41" t="e">
        <f t="shared" si="102"/>
        <v>#REF!</v>
      </c>
      <c r="GA153" s="41" t="e">
        <f t="shared" si="102"/>
        <v>#REF!</v>
      </c>
      <c r="GB153" s="41" t="e">
        <f t="shared" si="102"/>
        <v>#REF!</v>
      </c>
      <c r="GC153" s="41" t="e">
        <f t="shared" si="102"/>
        <v>#REF!</v>
      </c>
      <c r="GD153" s="41" t="e">
        <f t="shared" si="102"/>
        <v>#REF!</v>
      </c>
      <c r="GE153" s="41" t="e">
        <f t="shared" si="102"/>
        <v>#REF!</v>
      </c>
      <c r="GF153" s="41" t="e">
        <f t="shared" si="102"/>
        <v>#REF!</v>
      </c>
      <c r="GG153" s="41" t="e">
        <f t="shared" si="102"/>
        <v>#REF!</v>
      </c>
      <c r="GH153" s="41" t="e">
        <f t="shared" si="102"/>
        <v>#REF!</v>
      </c>
      <c r="GI153" s="41" t="e">
        <f t="shared" si="107"/>
        <v>#REF!</v>
      </c>
      <c r="GJ153" s="41" t="e">
        <f t="shared" si="107"/>
        <v>#REF!</v>
      </c>
      <c r="GK153" s="41" t="e">
        <f t="shared" si="107"/>
        <v>#REF!</v>
      </c>
      <c r="GL153" s="41" t="e">
        <f t="shared" si="107"/>
        <v>#REF!</v>
      </c>
      <c r="GM153" s="41" t="e">
        <f t="shared" si="107"/>
        <v>#REF!</v>
      </c>
      <c r="GN153" s="41" t="e">
        <f t="shared" si="106"/>
        <v>#REF!</v>
      </c>
      <c r="GO153" s="41" t="e">
        <f t="shared" si="106"/>
        <v>#REF!</v>
      </c>
      <c r="GP153" s="41" t="e">
        <f t="shared" si="106"/>
        <v>#REF!</v>
      </c>
      <c r="GQ153" s="41" t="e">
        <f t="shared" si="106"/>
        <v>#REF!</v>
      </c>
      <c r="GR153" s="41" t="e">
        <f t="shared" si="106"/>
        <v>#REF!</v>
      </c>
      <c r="GS153" s="41" t="e">
        <f t="shared" si="99"/>
        <v>#REF!</v>
      </c>
      <c r="GT153" s="41" t="e">
        <f t="shared" si="99"/>
        <v>#REF!</v>
      </c>
      <c r="GU153" s="41" t="e">
        <f t="shared" si="99"/>
        <v>#REF!</v>
      </c>
      <c r="GV153" s="41" t="e">
        <f t="shared" si="99"/>
        <v>#REF!</v>
      </c>
      <c r="GW153" s="41" t="e">
        <f t="shared" si="99"/>
        <v>#REF!</v>
      </c>
      <c r="GX153" s="41" t="e">
        <f t="shared" si="99"/>
        <v>#REF!</v>
      </c>
      <c r="GY153" s="41" t="e">
        <f t="shared" si="99"/>
        <v>#REF!</v>
      </c>
      <c r="GZ153" s="41" t="e">
        <f t="shared" si="99"/>
        <v>#REF!</v>
      </c>
      <c r="HA153" s="41" t="e">
        <f t="shared" si="99"/>
        <v>#REF!</v>
      </c>
      <c r="HB153" s="41" t="e">
        <f t="shared" si="96"/>
        <v>#REF!</v>
      </c>
      <c r="HC153" s="41" t="e">
        <f t="shared" si="96"/>
        <v>#REF!</v>
      </c>
      <c r="HD153" s="41" t="e">
        <f t="shared" si="96"/>
        <v>#REF!</v>
      </c>
      <c r="HE153" s="41" t="e">
        <f t="shared" si="96"/>
        <v>#REF!</v>
      </c>
      <c r="HF153" s="41" t="e">
        <f t="shared" si="96"/>
        <v>#REF!</v>
      </c>
      <c r="HG153" s="41" t="e">
        <f t="shared" si="96"/>
        <v>#REF!</v>
      </c>
      <c r="HH153" s="41" t="e">
        <f t="shared" si="91"/>
        <v>#REF!</v>
      </c>
      <c r="HI153" s="41" t="e">
        <f t="shared" si="91"/>
        <v>#REF!</v>
      </c>
      <c r="HJ153" s="41" t="e">
        <f t="shared" si="91"/>
        <v>#REF!</v>
      </c>
    </row>
    <row r="154" spans="1:218" ht="14.4" x14ac:dyDescent="0.3">
      <c r="A154" s="42">
        <v>151</v>
      </c>
      <c r="B154" s="43" t="e">
        <f>'CMM3 - AUX CALC'!$EV$67</f>
        <v>#REF!</v>
      </c>
      <c r="EW154" s="41" t="e">
        <f>$B154/(_xlfn.SINGLE(PrazoConcessao)*12-EW$3+1)</f>
        <v>#REF!</v>
      </c>
      <c r="EX154" s="41" t="e">
        <f t="shared" si="104"/>
        <v>#REF!</v>
      </c>
      <c r="EY154" s="41" t="e">
        <f t="shared" si="104"/>
        <v>#REF!</v>
      </c>
      <c r="EZ154" s="41" t="e">
        <f t="shared" si="104"/>
        <v>#REF!</v>
      </c>
      <c r="FA154" s="41" t="e">
        <f t="shared" si="104"/>
        <v>#REF!</v>
      </c>
      <c r="FB154" s="41" t="e">
        <f t="shared" si="104"/>
        <v>#REF!</v>
      </c>
      <c r="FC154" s="41" t="e">
        <f t="shared" si="104"/>
        <v>#REF!</v>
      </c>
      <c r="FD154" s="41" t="e">
        <f t="shared" si="104"/>
        <v>#REF!</v>
      </c>
      <c r="FE154" s="41" t="e">
        <f t="shared" si="104"/>
        <v>#REF!</v>
      </c>
      <c r="FF154" s="41" t="e">
        <f t="shared" si="104"/>
        <v>#REF!</v>
      </c>
      <c r="FG154" s="41" t="e">
        <f t="shared" si="104"/>
        <v>#REF!</v>
      </c>
      <c r="FH154" s="41" t="e">
        <f t="shared" si="104"/>
        <v>#REF!</v>
      </c>
      <c r="FI154" s="41" t="e">
        <f t="shared" si="105"/>
        <v>#REF!</v>
      </c>
      <c r="FJ154" s="41" t="e">
        <f t="shared" si="105"/>
        <v>#REF!</v>
      </c>
      <c r="FK154" s="41" t="e">
        <f t="shared" si="105"/>
        <v>#REF!</v>
      </c>
      <c r="FL154" s="41" t="e">
        <f t="shared" si="105"/>
        <v>#REF!</v>
      </c>
      <c r="FM154" s="41" t="e">
        <f t="shared" si="105"/>
        <v>#REF!</v>
      </c>
      <c r="FN154" s="41" t="e">
        <f t="shared" si="105"/>
        <v>#REF!</v>
      </c>
      <c r="FO154" s="41" t="e">
        <f t="shared" si="101"/>
        <v>#REF!</v>
      </c>
      <c r="FP154" s="41" t="e">
        <f t="shared" si="101"/>
        <v>#REF!</v>
      </c>
      <c r="FQ154" s="41" t="e">
        <f t="shared" si="101"/>
        <v>#REF!</v>
      </c>
      <c r="FR154" s="41" t="e">
        <f t="shared" si="101"/>
        <v>#REF!</v>
      </c>
      <c r="FS154" s="41" t="e">
        <f t="shared" si="102"/>
        <v>#REF!</v>
      </c>
      <c r="FT154" s="41" t="e">
        <f t="shared" si="102"/>
        <v>#REF!</v>
      </c>
      <c r="FU154" s="41" t="e">
        <f t="shared" si="102"/>
        <v>#REF!</v>
      </c>
      <c r="FV154" s="41" t="e">
        <f t="shared" si="102"/>
        <v>#REF!</v>
      </c>
      <c r="FW154" s="41" t="e">
        <f t="shared" si="102"/>
        <v>#REF!</v>
      </c>
      <c r="FX154" s="41" t="e">
        <f t="shared" si="102"/>
        <v>#REF!</v>
      </c>
      <c r="FY154" s="41" t="e">
        <f t="shared" si="102"/>
        <v>#REF!</v>
      </c>
      <c r="FZ154" s="41" t="e">
        <f t="shared" si="102"/>
        <v>#REF!</v>
      </c>
      <c r="GA154" s="41" t="e">
        <f t="shared" si="102"/>
        <v>#REF!</v>
      </c>
      <c r="GB154" s="41" t="e">
        <f t="shared" si="102"/>
        <v>#REF!</v>
      </c>
      <c r="GC154" s="41" t="e">
        <f t="shared" si="102"/>
        <v>#REF!</v>
      </c>
      <c r="GD154" s="41" t="e">
        <f t="shared" si="102"/>
        <v>#REF!</v>
      </c>
      <c r="GE154" s="41" t="e">
        <f t="shared" si="102"/>
        <v>#REF!</v>
      </c>
      <c r="GF154" s="41" t="e">
        <f t="shared" si="102"/>
        <v>#REF!</v>
      </c>
      <c r="GG154" s="41" t="e">
        <f t="shared" si="102"/>
        <v>#REF!</v>
      </c>
      <c r="GH154" s="41" t="e">
        <f t="shared" si="102"/>
        <v>#REF!</v>
      </c>
      <c r="GI154" s="41" t="e">
        <f t="shared" si="107"/>
        <v>#REF!</v>
      </c>
      <c r="GJ154" s="41" t="e">
        <f t="shared" si="107"/>
        <v>#REF!</v>
      </c>
      <c r="GK154" s="41" t="e">
        <f t="shared" si="107"/>
        <v>#REF!</v>
      </c>
      <c r="GL154" s="41" t="e">
        <f t="shared" si="107"/>
        <v>#REF!</v>
      </c>
      <c r="GM154" s="41" t="e">
        <f t="shared" si="107"/>
        <v>#REF!</v>
      </c>
      <c r="GN154" s="41" t="e">
        <f t="shared" si="106"/>
        <v>#REF!</v>
      </c>
      <c r="GO154" s="41" t="e">
        <f t="shared" si="106"/>
        <v>#REF!</v>
      </c>
      <c r="GP154" s="41" t="e">
        <f t="shared" si="106"/>
        <v>#REF!</v>
      </c>
      <c r="GQ154" s="41" t="e">
        <f t="shared" si="106"/>
        <v>#REF!</v>
      </c>
      <c r="GR154" s="41" t="e">
        <f t="shared" si="106"/>
        <v>#REF!</v>
      </c>
      <c r="GS154" s="41" t="e">
        <f t="shared" si="99"/>
        <v>#REF!</v>
      </c>
      <c r="GT154" s="41" t="e">
        <f t="shared" si="99"/>
        <v>#REF!</v>
      </c>
      <c r="GU154" s="41" t="e">
        <f t="shared" si="99"/>
        <v>#REF!</v>
      </c>
      <c r="GV154" s="41" t="e">
        <f t="shared" si="99"/>
        <v>#REF!</v>
      </c>
      <c r="GW154" s="41" t="e">
        <f t="shared" si="99"/>
        <v>#REF!</v>
      </c>
      <c r="GX154" s="41" t="e">
        <f t="shared" si="99"/>
        <v>#REF!</v>
      </c>
      <c r="GY154" s="41" t="e">
        <f t="shared" si="99"/>
        <v>#REF!</v>
      </c>
      <c r="GZ154" s="41" t="e">
        <f t="shared" si="99"/>
        <v>#REF!</v>
      </c>
      <c r="HA154" s="41" t="e">
        <f t="shared" si="99"/>
        <v>#REF!</v>
      </c>
      <c r="HB154" s="41" t="e">
        <f t="shared" si="96"/>
        <v>#REF!</v>
      </c>
      <c r="HC154" s="41" t="e">
        <f t="shared" si="96"/>
        <v>#REF!</v>
      </c>
      <c r="HD154" s="41" t="e">
        <f t="shared" si="96"/>
        <v>#REF!</v>
      </c>
      <c r="HE154" s="41" t="e">
        <f t="shared" si="96"/>
        <v>#REF!</v>
      </c>
      <c r="HF154" s="41" t="e">
        <f t="shared" si="96"/>
        <v>#REF!</v>
      </c>
      <c r="HG154" s="41" t="e">
        <f t="shared" si="96"/>
        <v>#REF!</v>
      </c>
      <c r="HH154" s="41" t="e">
        <f t="shared" si="91"/>
        <v>#REF!</v>
      </c>
      <c r="HI154" s="41" t="e">
        <f t="shared" si="91"/>
        <v>#REF!</v>
      </c>
      <c r="HJ154" s="41" t="e">
        <f t="shared" si="91"/>
        <v>#REF!</v>
      </c>
    </row>
    <row r="155" spans="1:218" ht="14.4" x14ac:dyDescent="0.3">
      <c r="A155" s="42">
        <v>152</v>
      </c>
      <c r="B155" s="43" t="e">
        <f>'CMM3 - AUX CALC'!$EW$67</f>
        <v>#REF!</v>
      </c>
      <c r="EX155" s="41" t="e">
        <f>$B155/(_xlfn.SINGLE(PrazoConcessao)*12-EX$3+1)</f>
        <v>#REF!</v>
      </c>
      <c r="EY155" s="41" t="e">
        <f t="shared" si="104"/>
        <v>#REF!</v>
      </c>
      <c r="EZ155" s="41" t="e">
        <f t="shared" si="104"/>
        <v>#REF!</v>
      </c>
      <c r="FA155" s="41" t="e">
        <f t="shared" si="104"/>
        <v>#REF!</v>
      </c>
      <c r="FB155" s="41" t="e">
        <f t="shared" si="104"/>
        <v>#REF!</v>
      </c>
      <c r="FC155" s="41" t="e">
        <f t="shared" si="104"/>
        <v>#REF!</v>
      </c>
      <c r="FD155" s="41" t="e">
        <f t="shared" si="104"/>
        <v>#REF!</v>
      </c>
      <c r="FE155" s="41" t="e">
        <f t="shared" si="104"/>
        <v>#REF!</v>
      </c>
      <c r="FF155" s="41" t="e">
        <f t="shared" si="104"/>
        <v>#REF!</v>
      </c>
      <c r="FG155" s="41" t="e">
        <f t="shared" si="104"/>
        <v>#REF!</v>
      </c>
      <c r="FH155" s="41" t="e">
        <f t="shared" si="104"/>
        <v>#REF!</v>
      </c>
      <c r="FI155" s="41" t="e">
        <f t="shared" si="105"/>
        <v>#REF!</v>
      </c>
      <c r="FJ155" s="41" t="e">
        <f t="shared" si="105"/>
        <v>#REF!</v>
      </c>
      <c r="FK155" s="41" t="e">
        <f t="shared" si="105"/>
        <v>#REF!</v>
      </c>
      <c r="FL155" s="41" t="e">
        <f t="shared" si="105"/>
        <v>#REF!</v>
      </c>
      <c r="FM155" s="41" t="e">
        <f t="shared" si="105"/>
        <v>#REF!</v>
      </c>
      <c r="FN155" s="41" t="e">
        <f t="shared" si="105"/>
        <v>#REF!</v>
      </c>
      <c r="FO155" s="41" t="e">
        <f t="shared" si="101"/>
        <v>#REF!</v>
      </c>
      <c r="FP155" s="41" t="e">
        <f t="shared" si="101"/>
        <v>#REF!</v>
      </c>
      <c r="FQ155" s="41" t="e">
        <f t="shared" si="101"/>
        <v>#REF!</v>
      </c>
      <c r="FR155" s="41" t="e">
        <f t="shared" si="101"/>
        <v>#REF!</v>
      </c>
      <c r="FS155" s="41" t="e">
        <f t="shared" si="102"/>
        <v>#REF!</v>
      </c>
      <c r="FT155" s="41" t="e">
        <f t="shared" si="102"/>
        <v>#REF!</v>
      </c>
      <c r="FU155" s="41" t="e">
        <f t="shared" si="102"/>
        <v>#REF!</v>
      </c>
      <c r="FV155" s="41" t="e">
        <f t="shared" si="102"/>
        <v>#REF!</v>
      </c>
      <c r="FW155" s="41" t="e">
        <f t="shared" si="102"/>
        <v>#REF!</v>
      </c>
      <c r="FX155" s="41" t="e">
        <f t="shared" si="102"/>
        <v>#REF!</v>
      </c>
      <c r="FY155" s="41" t="e">
        <f t="shared" si="102"/>
        <v>#REF!</v>
      </c>
      <c r="FZ155" s="41" t="e">
        <f t="shared" si="102"/>
        <v>#REF!</v>
      </c>
      <c r="GA155" s="41" t="e">
        <f t="shared" si="102"/>
        <v>#REF!</v>
      </c>
      <c r="GB155" s="41" t="e">
        <f t="shared" si="102"/>
        <v>#REF!</v>
      </c>
      <c r="GC155" s="41" t="e">
        <f t="shared" si="102"/>
        <v>#REF!</v>
      </c>
      <c r="GD155" s="41" t="e">
        <f t="shared" si="102"/>
        <v>#REF!</v>
      </c>
      <c r="GE155" s="41" t="e">
        <f t="shared" si="102"/>
        <v>#REF!</v>
      </c>
      <c r="GF155" s="41" t="e">
        <f t="shared" si="102"/>
        <v>#REF!</v>
      </c>
      <c r="GG155" s="41" t="e">
        <f t="shared" si="102"/>
        <v>#REF!</v>
      </c>
      <c r="GH155" s="41" t="e">
        <f t="shared" si="102"/>
        <v>#REF!</v>
      </c>
      <c r="GI155" s="41" t="e">
        <f t="shared" si="107"/>
        <v>#REF!</v>
      </c>
      <c r="GJ155" s="41" t="e">
        <f t="shared" si="107"/>
        <v>#REF!</v>
      </c>
      <c r="GK155" s="41" t="e">
        <f t="shared" si="107"/>
        <v>#REF!</v>
      </c>
      <c r="GL155" s="41" t="e">
        <f t="shared" si="107"/>
        <v>#REF!</v>
      </c>
      <c r="GM155" s="41" t="e">
        <f t="shared" si="107"/>
        <v>#REF!</v>
      </c>
      <c r="GN155" s="41" t="e">
        <f t="shared" si="106"/>
        <v>#REF!</v>
      </c>
      <c r="GO155" s="41" t="e">
        <f t="shared" si="106"/>
        <v>#REF!</v>
      </c>
      <c r="GP155" s="41" t="e">
        <f t="shared" si="106"/>
        <v>#REF!</v>
      </c>
      <c r="GQ155" s="41" t="e">
        <f t="shared" si="106"/>
        <v>#REF!</v>
      </c>
      <c r="GR155" s="41" t="e">
        <f t="shared" si="106"/>
        <v>#REF!</v>
      </c>
      <c r="GS155" s="41" t="e">
        <f t="shared" si="99"/>
        <v>#REF!</v>
      </c>
      <c r="GT155" s="41" t="e">
        <f t="shared" si="99"/>
        <v>#REF!</v>
      </c>
      <c r="GU155" s="41" t="e">
        <f t="shared" si="99"/>
        <v>#REF!</v>
      </c>
      <c r="GV155" s="41" t="e">
        <f t="shared" ref="GV155:HD184" si="108">GU155</f>
        <v>#REF!</v>
      </c>
      <c r="GW155" s="41" t="e">
        <f t="shared" si="108"/>
        <v>#REF!</v>
      </c>
      <c r="GX155" s="41" t="e">
        <f t="shared" si="108"/>
        <v>#REF!</v>
      </c>
      <c r="GY155" s="41" t="e">
        <f t="shared" si="108"/>
        <v>#REF!</v>
      </c>
      <c r="GZ155" s="41" t="e">
        <f t="shared" si="108"/>
        <v>#REF!</v>
      </c>
      <c r="HA155" s="41" t="e">
        <f t="shared" si="108"/>
        <v>#REF!</v>
      </c>
      <c r="HB155" s="41" t="e">
        <f t="shared" si="96"/>
        <v>#REF!</v>
      </c>
      <c r="HC155" s="41" t="e">
        <f t="shared" si="96"/>
        <v>#REF!</v>
      </c>
      <c r="HD155" s="41" t="e">
        <f t="shared" si="96"/>
        <v>#REF!</v>
      </c>
      <c r="HE155" s="41" t="e">
        <f t="shared" si="96"/>
        <v>#REF!</v>
      </c>
      <c r="HF155" s="41" t="e">
        <f t="shared" si="96"/>
        <v>#REF!</v>
      </c>
      <c r="HG155" s="41" t="e">
        <f t="shared" si="96"/>
        <v>#REF!</v>
      </c>
      <c r="HH155" s="41" t="e">
        <f t="shared" si="91"/>
        <v>#REF!</v>
      </c>
      <c r="HI155" s="41" t="e">
        <f t="shared" si="91"/>
        <v>#REF!</v>
      </c>
      <c r="HJ155" s="41" t="e">
        <f t="shared" si="91"/>
        <v>#REF!</v>
      </c>
    </row>
    <row r="156" spans="1:218" ht="14.4" x14ac:dyDescent="0.3">
      <c r="A156" s="42">
        <v>153</v>
      </c>
      <c r="B156" s="43" t="e">
        <f>'CMM3 - AUX CALC'!$EX$67</f>
        <v>#REF!</v>
      </c>
      <c r="EY156" s="41" t="e">
        <f>$B156/(_xlfn.SINGLE(PrazoConcessao)*12-EY$3+1)</f>
        <v>#REF!</v>
      </c>
      <c r="EZ156" s="41" t="e">
        <f t="shared" si="104"/>
        <v>#REF!</v>
      </c>
      <c r="FA156" s="41" t="e">
        <f t="shared" si="104"/>
        <v>#REF!</v>
      </c>
      <c r="FB156" s="41" t="e">
        <f t="shared" si="104"/>
        <v>#REF!</v>
      </c>
      <c r="FC156" s="41" t="e">
        <f t="shared" si="104"/>
        <v>#REF!</v>
      </c>
      <c r="FD156" s="41" t="e">
        <f t="shared" si="104"/>
        <v>#REF!</v>
      </c>
      <c r="FE156" s="41" t="e">
        <f t="shared" si="104"/>
        <v>#REF!</v>
      </c>
      <c r="FF156" s="41" t="e">
        <f t="shared" si="104"/>
        <v>#REF!</v>
      </c>
      <c r="FG156" s="41" t="e">
        <f t="shared" si="104"/>
        <v>#REF!</v>
      </c>
      <c r="FH156" s="41" t="e">
        <f t="shared" si="104"/>
        <v>#REF!</v>
      </c>
      <c r="FI156" s="41" t="e">
        <f t="shared" si="105"/>
        <v>#REF!</v>
      </c>
      <c r="FJ156" s="41" t="e">
        <f t="shared" si="105"/>
        <v>#REF!</v>
      </c>
      <c r="FK156" s="41" t="e">
        <f t="shared" si="105"/>
        <v>#REF!</v>
      </c>
      <c r="FL156" s="41" t="e">
        <f t="shared" si="105"/>
        <v>#REF!</v>
      </c>
      <c r="FM156" s="41" t="e">
        <f t="shared" si="105"/>
        <v>#REF!</v>
      </c>
      <c r="FN156" s="41" t="e">
        <f t="shared" si="105"/>
        <v>#REF!</v>
      </c>
      <c r="FO156" s="41" t="e">
        <f t="shared" si="101"/>
        <v>#REF!</v>
      </c>
      <c r="FP156" s="41" t="e">
        <f t="shared" si="101"/>
        <v>#REF!</v>
      </c>
      <c r="FQ156" s="41" t="e">
        <f t="shared" si="101"/>
        <v>#REF!</v>
      </c>
      <c r="FR156" s="41" t="e">
        <f t="shared" si="101"/>
        <v>#REF!</v>
      </c>
      <c r="FS156" s="41" t="e">
        <f t="shared" si="102"/>
        <v>#REF!</v>
      </c>
      <c r="FT156" s="41" t="e">
        <f t="shared" si="102"/>
        <v>#REF!</v>
      </c>
      <c r="FU156" s="41" t="e">
        <f t="shared" si="102"/>
        <v>#REF!</v>
      </c>
      <c r="FV156" s="41" t="e">
        <f t="shared" si="102"/>
        <v>#REF!</v>
      </c>
      <c r="FW156" s="41" t="e">
        <f t="shared" si="102"/>
        <v>#REF!</v>
      </c>
      <c r="FX156" s="41" t="e">
        <f t="shared" si="102"/>
        <v>#REF!</v>
      </c>
      <c r="FY156" s="41" t="e">
        <f t="shared" si="102"/>
        <v>#REF!</v>
      </c>
      <c r="FZ156" s="41" t="e">
        <f t="shared" si="102"/>
        <v>#REF!</v>
      </c>
      <c r="GA156" s="41" t="e">
        <f t="shared" si="102"/>
        <v>#REF!</v>
      </c>
      <c r="GB156" s="41" t="e">
        <f t="shared" si="102"/>
        <v>#REF!</v>
      </c>
      <c r="GC156" s="41" t="e">
        <f t="shared" si="102"/>
        <v>#REF!</v>
      </c>
      <c r="GD156" s="41" t="e">
        <f t="shared" si="102"/>
        <v>#REF!</v>
      </c>
      <c r="GE156" s="41" t="e">
        <f t="shared" si="102"/>
        <v>#REF!</v>
      </c>
      <c r="GF156" s="41" t="e">
        <f t="shared" si="102"/>
        <v>#REF!</v>
      </c>
      <c r="GG156" s="41" t="e">
        <f t="shared" si="102"/>
        <v>#REF!</v>
      </c>
      <c r="GH156" s="41" t="e">
        <f t="shared" si="102"/>
        <v>#REF!</v>
      </c>
      <c r="GI156" s="41" t="e">
        <f t="shared" si="107"/>
        <v>#REF!</v>
      </c>
      <c r="GJ156" s="41" t="e">
        <f t="shared" si="107"/>
        <v>#REF!</v>
      </c>
      <c r="GK156" s="41" t="e">
        <f t="shared" si="107"/>
        <v>#REF!</v>
      </c>
      <c r="GL156" s="41" t="e">
        <f t="shared" si="107"/>
        <v>#REF!</v>
      </c>
      <c r="GM156" s="41" t="e">
        <f t="shared" si="107"/>
        <v>#REF!</v>
      </c>
      <c r="GN156" s="41" t="e">
        <f t="shared" si="106"/>
        <v>#REF!</v>
      </c>
      <c r="GO156" s="41" t="e">
        <f t="shared" si="106"/>
        <v>#REF!</v>
      </c>
      <c r="GP156" s="41" t="e">
        <f t="shared" si="106"/>
        <v>#REF!</v>
      </c>
      <c r="GQ156" s="41" t="e">
        <f t="shared" si="106"/>
        <v>#REF!</v>
      </c>
      <c r="GR156" s="41" t="e">
        <f t="shared" si="106"/>
        <v>#REF!</v>
      </c>
      <c r="GS156" s="41" t="e">
        <f t="shared" si="106"/>
        <v>#REF!</v>
      </c>
      <c r="GT156" s="41" t="e">
        <f t="shared" si="106"/>
        <v>#REF!</v>
      </c>
      <c r="GU156" s="41" t="e">
        <f t="shared" si="106"/>
        <v>#REF!</v>
      </c>
      <c r="GV156" s="41" t="e">
        <f t="shared" si="108"/>
        <v>#REF!</v>
      </c>
      <c r="GW156" s="41" t="e">
        <f t="shared" si="108"/>
        <v>#REF!</v>
      </c>
      <c r="GX156" s="41" t="e">
        <f t="shared" si="108"/>
        <v>#REF!</v>
      </c>
      <c r="GY156" s="41" t="e">
        <f t="shared" si="108"/>
        <v>#REF!</v>
      </c>
      <c r="GZ156" s="41" t="e">
        <f t="shared" si="108"/>
        <v>#REF!</v>
      </c>
      <c r="HA156" s="41" t="e">
        <f t="shared" si="108"/>
        <v>#REF!</v>
      </c>
      <c r="HB156" s="41" t="e">
        <f t="shared" si="96"/>
        <v>#REF!</v>
      </c>
      <c r="HC156" s="41" t="e">
        <f t="shared" si="96"/>
        <v>#REF!</v>
      </c>
      <c r="HD156" s="41" t="e">
        <f t="shared" si="96"/>
        <v>#REF!</v>
      </c>
      <c r="HE156" s="41" t="e">
        <f t="shared" si="96"/>
        <v>#REF!</v>
      </c>
      <c r="HF156" s="41" t="e">
        <f t="shared" si="96"/>
        <v>#REF!</v>
      </c>
      <c r="HG156" s="41" t="e">
        <f t="shared" si="96"/>
        <v>#REF!</v>
      </c>
      <c r="HH156" s="41" t="e">
        <f t="shared" si="91"/>
        <v>#REF!</v>
      </c>
      <c r="HI156" s="41" t="e">
        <f t="shared" si="91"/>
        <v>#REF!</v>
      </c>
      <c r="HJ156" s="41" t="e">
        <f t="shared" si="91"/>
        <v>#REF!</v>
      </c>
    </row>
    <row r="157" spans="1:218" ht="14.4" x14ac:dyDescent="0.3">
      <c r="A157" s="42">
        <v>154</v>
      </c>
      <c r="B157" s="43" t="e">
        <f>'CMM3 - AUX CALC'!$EY$67</f>
        <v>#REF!</v>
      </c>
      <c r="EZ157" s="41" t="e">
        <f>$B157/(_xlfn.SINGLE(PrazoConcessao)*12-EZ$3+1)</f>
        <v>#REF!</v>
      </c>
      <c r="FA157" s="41" t="e">
        <f t="shared" si="104"/>
        <v>#REF!</v>
      </c>
      <c r="FB157" s="41" t="e">
        <f t="shared" si="104"/>
        <v>#REF!</v>
      </c>
      <c r="FC157" s="41" t="e">
        <f t="shared" si="104"/>
        <v>#REF!</v>
      </c>
      <c r="FD157" s="41" t="e">
        <f t="shared" si="104"/>
        <v>#REF!</v>
      </c>
      <c r="FE157" s="41" t="e">
        <f t="shared" si="104"/>
        <v>#REF!</v>
      </c>
      <c r="FF157" s="41" t="e">
        <f t="shared" si="104"/>
        <v>#REF!</v>
      </c>
      <c r="FG157" s="41" t="e">
        <f t="shared" si="104"/>
        <v>#REF!</v>
      </c>
      <c r="FH157" s="41" t="e">
        <f t="shared" si="104"/>
        <v>#REF!</v>
      </c>
      <c r="FI157" s="41" t="e">
        <f t="shared" si="105"/>
        <v>#REF!</v>
      </c>
      <c r="FJ157" s="41" t="e">
        <f t="shared" si="105"/>
        <v>#REF!</v>
      </c>
      <c r="FK157" s="41" t="e">
        <f t="shared" si="105"/>
        <v>#REF!</v>
      </c>
      <c r="FL157" s="41" t="e">
        <f t="shared" si="105"/>
        <v>#REF!</v>
      </c>
      <c r="FM157" s="41" t="e">
        <f t="shared" si="105"/>
        <v>#REF!</v>
      </c>
      <c r="FN157" s="41" t="e">
        <f t="shared" si="105"/>
        <v>#REF!</v>
      </c>
      <c r="FO157" s="41" t="e">
        <f t="shared" si="101"/>
        <v>#REF!</v>
      </c>
      <c r="FP157" s="41" t="e">
        <f t="shared" si="101"/>
        <v>#REF!</v>
      </c>
      <c r="FQ157" s="41" t="e">
        <f t="shared" si="101"/>
        <v>#REF!</v>
      </c>
      <c r="FR157" s="41" t="e">
        <f t="shared" si="101"/>
        <v>#REF!</v>
      </c>
      <c r="FS157" s="41" t="e">
        <f t="shared" si="102"/>
        <v>#REF!</v>
      </c>
      <c r="FT157" s="41" t="e">
        <f t="shared" si="102"/>
        <v>#REF!</v>
      </c>
      <c r="FU157" s="41" t="e">
        <f t="shared" si="102"/>
        <v>#REF!</v>
      </c>
      <c r="FV157" s="41" t="e">
        <f t="shared" si="102"/>
        <v>#REF!</v>
      </c>
      <c r="FW157" s="41" t="e">
        <f t="shared" si="102"/>
        <v>#REF!</v>
      </c>
      <c r="FX157" s="41" t="e">
        <f t="shared" si="102"/>
        <v>#REF!</v>
      </c>
      <c r="FY157" s="41" t="e">
        <f t="shared" si="102"/>
        <v>#REF!</v>
      </c>
      <c r="FZ157" s="41" t="e">
        <f t="shared" si="102"/>
        <v>#REF!</v>
      </c>
      <c r="GA157" s="41" t="e">
        <f t="shared" si="102"/>
        <v>#REF!</v>
      </c>
      <c r="GB157" s="41" t="e">
        <f t="shared" si="102"/>
        <v>#REF!</v>
      </c>
      <c r="GC157" s="41" t="e">
        <f t="shared" si="102"/>
        <v>#REF!</v>
      </c>
      <c r="GD157" s="41" t="e">
        <f t="shared" si="102"/>
        <v>#REF!</v>
      </c>
      <c r="GE157" s="41" t="e">
        <f t="shared" si="102"/>
        <v>#REF!</v>
      </c>
      <c r="GF157" s="41" t="e">
        <f t="shared" si="102"/>
        <v>#REF!</v>
      </c>
      <c r="GG157" s="41" t="e">
        <f t="shared" si="102"/>
        <v>#REF!</v>
      </c>
      <c r="GH157" s="41" t="e">
        <f t="shared" si="102"/>
        <v>#REF!</v>
      </c>
      <c r="GI157" s="41" t="e">
        <f t="shared" si="107"/>
        <v>#REF!</v>
      </c>
      <c r="GJ157" s="41" t="e">
        <f t="shared" si="107"/>
        <v>#REF!</v>
      </c>
      <c r="GK157" s="41" t="e">
        <f t="shared" si="107"/>
        <v>#REF!</v>
      </c>
      <c r="GL157" s="41" t="e">
        <f t="shared" si="107"/>
        <v>#REF!</v>
      </c>
      <c r="GM157" s="41" t="e">
        <f t="shared" si="107"/>
        <v>#REF!</v>
      </c>
      <c r="GN157" s="41" t="e">
        <f t="shared" si="106"/>
        <v>#REF!</v>
      </c>
      <c r="GO157" s="41" t="e">
        <f t="shared" si="106"/>
        <v>#REF!</v>
      </c>
      <c r="GP157" s="41" t="e">
        <f t="shared" si="106"/>
        <v>#REF!</v>
      </c>
      <c r="GQ157" s="41" t="e">
        <f t="shared" si="106"/>
        <v>#REF!</v>
      </c>
      <c r="GR157" s="41" t="e">
        <f t="shared" si="106"/>
        <v>#REF!</v>
      </c>
      <c r="GS157" s="41" t="e">
        <f t="shared" si="106"/>
        <v>#REF!</v>
      </c>
      <c r="GT157" s="41" t="e">
        <f t="shared" si="106"/>
        <v>#REF!</v>
      </c>
      <c r="GU157" s="41" t="e">
        <f t="shared" si="106"/>
        <v>#REF!</v>
      </c>
      <c r="GV157" s="41" t="e">
        <f t="shared" si="108"/>
        <v>#REF!</v>
      </c>
      <c r="GW157" s="41" t="e">
        <f t="shared" si="108"/>
        <v>#REF!</v>
      </c>
      <c r="GX157" s="41" t="e">
        <f t="shared" si="108"/>
        <v>#REF!</v>
      </c>
      <c r="GY157" s="41" t="e">
        <f t="shared" si="108"/>
        <v>#REF!</v>
      </c>
      <c r="GZ157" s="41" t="e">
        <f t="shared" si="108"/>
        <v>#REF!</v>
      </c>
      <c r="HA157" s="41" t="e">
        <f t="shared" si="108"/>
        <v>#REF!</v>
      </c>
      <c r="HB157" s="41" t="e">
        <f t="shared" si="96"/>
        <v>#REF!</v>
      </c>
      <c r="HC157" s="41" t="e">
        <f t="shared" si="96"/>
        <v>#REF!</v>
      </c>
      <c r="HD157" s="41" t="e">
        <f t="shared" si="96"/>
        <v>#REF!</v>
      </c>
      <c r="HE157" s="41" t="e">
        <f t="shared" ref="HE157:HJ205" si="109">HD157</f>
        <v>#REF!</v>
      </c>
      <c r="HF157" s="41" t="e">
        <f t="shared" si="109"/>
        <v>#REF!</v>
      </c>
      <c r="HG157" s="41" t="e">
        <f t="shared" si="109"/>
        <v>#REF!</v>
      </c>
      <c r="HH157" s="41" t="e">
        <f t="shared" si="91"/>
        <v>#REF!</v>
      </c>
      <c r="HI157" s="41" t="e">
        <f t="shared" si="91"/>
        <v>#REF!</v>
      </c>
      <c r="HJ157" s="41" t="e">
        <f t="shared" si="91"/>
        <v>#REF!</v>
      </c>
    </row>
    <row r="158" spans="1:218" ht="14.4" x14ac:dyDescent="0.3">
      <c r="A158" s="42">
        <v>155</v>
      </c>
      <c r="B158" s="43" t="e">
        <f>'CMM3 - AUX CALC'!$EZ$67</f>
        <v>#REF!</v>
      </c>
      <c r="FA158" s="41" t="e">
        <f>$B158/(_xlfn.SINGLE(PrazoConcessao)*12-FA$3+1)</f>
        <v>#REF!</v>
      </c>
      <c r="FB158" s="41" t="e">
        <f t="shared" si="104"/>
        <v>#REF!</v>
      </c>
      <c r="FC158" s="41" t="e">
        <f t="shared" si="104"/>
        <v>#REF!</v>
      </c>
      <c r="FD158" s="41" t="e">
        <f t="shared" si="104"/>
        <v>#REF!</v>
      </c>
      <c r="FE158" s="41" t="e">
        <f t="shared" si="104"/>
        <v>#REF!</v>
      </c>
      <c r="FF158" s="41" t="e">
        <f t="shared" si="104"/>
        <v>#REF!</v>
      </c>
      <c r="FG158" s="41" t="e">
        <f t="shared" si="104"/>
        <v>#REF!</v>
      </c>
      <c r="FH158" s="41" t="e">
        <f t="shared" si="104"/>
        <v>#REF!</v>
      </c>
      <c r="FI158" s="41" t="e">
        <f t="shared" si="105"/>
        <v>#REF!</v>
      </c>
      <c r="FJ158" s="41" t="e">
        <f t="shared" si="105"/>
        <v>#REF!</v>
      </c>
      <c r="FK158" s="41" t="e">
        <f t="shared" si="105"/>
        <v>#REF!</v>
      </c>
      <c r="FL158" s="41" t="e">
        <f t="shared" si="105"/>
        <v>#REF!</v>
      </c>
      <c r="FM158" s="41" t="e">
        <f t="shared" si="105"/>
        <v>#REF!</v>
      </c>
      <c r="FN158" s="41" t="e">
        <f t="shared" si="105"/>
        <v>#REF!</v>
      </c>
      <c r="FO158" s="41" t="e">
        <f t="shared" si="101"/>
        <v>#REF!</v>
      </c>
      <c r="FP158" s="41" t="e">
        <f t="shared" si="101"/>
        <v>#REF!</v>
      </c>
      <c r="FQ158" s="41" t="e">
        <f t="shared" si="101"/>
        <v>#REF!</v>
      </c>
      <c r="FR158" s="41" t="e">
        <f t="shared" si="101"/>
        <v>#REF!</v>
      </c>
      <c r="FS158" s="41" t="e">
        <f t="shared" si="102"/>
        <v>#REF!</v>
      </c>
      <c r="FT158" s="41" t="e">
        <f t="shared" si="102"/>
        <v>#REF!</v>
      </c>
      <c r="FU158" s="41" t="e">
        <f t="shared" si="102"/>
        <v>#REF!</v>
      </c>
      <c r="FV158" s="41" t="e">
        <f t="shared" si="102"/>
        <v>#REF!</v>
      </c>
      <c r="FW158" s="41" t="e">
        <f t="shared" si="102"/>
        <v>#REF!</v>
      </c>
      <c r="FX158" s="41" t="e">
        <f t="shared" si="102"/>
        <v>#REF!</v>
      </c>
      <c r="FY158" s="41" t="e">
        <f t="shared" si="102"/>
        <v>#REF!</v>
      </c>
      <c r="FZ158" s="41" t="e">
        <f t="shared" si="102"/>
        <v>#REF!</v>
      </c>
      <c r="GA158" s="41" t="e">
        <f t="shared" si="102"/>
        <v>#REF!</v>
      </c>
      <c r="GB158" s="41" t="e">
        <f t="shared" si="102"/>
        <v>#REF!</v>
      </c>
      <c r="GC158" s="41" t="e">
        <f t="shared" si="102"/>
        <v>#REF!</v>
      </c>
      <c r="GD158" s="41" t="e">
        <f t="shared" si="102"/>
        <v>#REF!</v>
      </c>
      <c r="GE158" s="41" t="e">
        <f t="shared" si="102"/>
        <v>#REF!</v>
      </c>
      <c r="GF158" s="41" t="e">
        <f t="shared" si="102"/>
        <v>#REF!</v>
      </c>
      <c r="GG158" s="41" t="e">
        <f t="shared" si="102"/>
        <v>#REF!</v>
      </c>
      <c r="GH158" s="41" t="e">
        <f t="shared" si="102"/>
        <v>#REF!</v>
      </c>
      <c r="GI158" s="41" t="e">
        <f t="shared" si="107"/>
        <v>#REF!</v>
      </c>
      <c r="GJ158" s="41" t="e">
        <f t="shared" si="107"/>
        <v>#REF!</v>
      </c>
      <c r="GK158" s="41" t="e">
        <f t="shared" si="107"/>
        <v>#REF!</v>
      </c>
      <c r="GL158" s="41" t="e">
        <f t="shared" si="107"/>
        <v>#REF!</v>
      </c>
      <c r="GM158" s="41" t="e">
        <f t="shared" si="107"/>
        <v>#REF!</v>
      </c>
      <c r="GN158" s="41" t="e">
        <f t="shared" si="106"/>
        <v>#REF!</v>
      </c>
      <c r="GO158" s="41" t="e">
        <f t="shared" si="106"/>
        <v>#REF!</v>
      </c>
      <c r="GP158" s="41" t="e">
        <f t="shared" si="106"/>
        <v>#REF!</v>
      </c>
      <c r="GQ158" s="41" t="e">
        <f t="shared" si="106"/>
        <v>#REF!</v>
      </c>
      <c r="GR158" s="41" t="e">
        <f t="shared" si="106"/>
        <v>#REF!</v>
      </c>
      <c r="GS158" s="41" t="e">
        <f t="shared" si="106"/>
        <v>#REF!</v>
      </c>
      <c r="GT158" s="41" t="e">
        <f t="shared" si="106"/>
        <v>#REF!</v>
      </c>
      <c r="GU158" s="41" t="e">
        <f t="shared" si="106"/>
        <v>#REF!</v>
      </c>
      <c r="GV158" s="41" t="e">
        <f t="shared" si="108"/>
        <v>#REF!</v>
      </c>
      <c r="GW158" s="41" t="e">
        <f t="shared" si="108"/>
        <v>#REF!</v>
      </c>
      <c r="GX158" s="41" t="e">
        <f t="shared" si="108"/>
        <v>#REF!</v>
      </c>
      <c r="GY158" s="41" t="e">
        <f t="shared" si="108"/>
        <v>#REF!</v>
      </c>
      <c r="GZ158" s="41" t="e">
        <f t="shared" si="108"/>
        <v>#REF!</v>
      </c>
      <c r="HA158" s="41" t="e">
        <f t="shared" si="108"/>
        <v>#REF!</v>
      </c>
      <c r="HB158" s="41" t="e">
        <f t="shared" si="108"/>
        <v>#REF!</v>
      </c>
      <c r="HC158" s="41" t="e">
        <f t="shared" si="108"/>
        <v>#REF!</v>
      </c>
      <c r="HD158" s="41" t="e">
        <f t="shared" si="108"/>
        <v>#REF!</v>
      </c>
      <c r="HE158" s="41" t="e">
        <f t="shared" si="109"/>
        <v>#REF!</v>
      </c>
      <c r="HF158" s="41" t="e">
        <f t="shared" si="109"/>
        <v>#REF!</v>
      </c>
      <c r="HG158" s="41" t="e">
        <f t="shared" si="109"/>
        <v>#REF!</v>
      </c>
      <c r="HH158" s="41" t="e">
        <f t="shared" si="91"/>
        <v>#REF!</v>
      </c>
      <c r="HI158" s="41" t="e">
        <f t="shared" si="91"/>
        <v>#REF!</v>
      </c>
      <c r="HJ158" s="41" t="e">
        <f t="shared" si="91"/>
        <v>#REF!</v>
      </c>
    </row>
    <row r="159" spans="1:218" ht="14.4" x14ac:dyDescent="0.3">
      <c r="A159" s="42">
        <v>156</v>
      </c>
      <c r="B159" s="43" t="e">
        <f>'CMM3 - AUX CALC'!$FA$67</f>
        <v>#REF!</v>
      </c>
      <c r="FB159" s="41" t="e">
        <f>$B159/(_xlfn.SINGLE(PrazoConcessao)*12-FB$3+1)</f>
        <v>#REF!</v>
      </c>
      <c r="FC159" s="41" t="e">
        <f t="shared" si="104"/>
        <v>#REF!</v>
      </c>
      <c r="FD159" s="41" t="e">
        <f t="shared" si="104"/>
        <v>#REF!</v>
      </c>
      <c r="FE159" s="41" t="e">
        <f t="shared" si="104"/>
        <v>#REF!</v>
      </c>
      <c r="FF159" s="41" t="e">
        <f t="shared" si="104"/>
        <v>#REF!</v>
      </c>
      <c r="FG159" s="41" t="e">
        <f t="shared" si="104"/>
        <v>#REF!</v>
      </c>
      <c r="FH159" s="41" t="e">
        <f t="shared" si="104"/>
        <v>#REF!</v>
      </c>
      <c r="FI159" s="41" t="e">
        <f t="shared" si="105"/>
        <v>#REF!</v>
      </c>
      <c r="FJ159" s="41" t="e">
        <f t="shared" si="105"/>
        <v>#REF!</v>
      </c>
      <c r="FK159" s="41" t="e">
        <f t="shared" si="105"/>
        <v>#REF!</v>
      </c>
      <c r="FL159" s="41" t="e">
        <f t="shared" si="105"/>
        <v>#REF!</v>
      </c>
      <c r="FM159" s="41" t="e">
        <f t="shared" si="105"/>
        <v>#REF!</v>
      </c>
      <c r="FN159" s="41" t="e">
        <f t="shared" si="105"/>
        <v>#REF!</v>
      </c>
      <c r="FO159" s="41" t="e">
        <f t="shared" si="101"/>
        <v>#REF!</v>
      </c>
      <c r="FP159" s="41" t="e">
        <f t="shared" si="101"/>
        <v>#REF!</v>
      </c>
      <c r="FQ159" s="41" t="e">
        <f t="shared" si="101"/>
        <v>#REF!</v>
      </c>
      <c r="FR159" s="41" t="e">
        <f t="shared" si="101"/>
        <v>#REF!</v>
      </c>
      <c r="FS159" s="41" t="e">
        <f t="shared" si="102"/>
        <v>#REF!</v>
      </c>
      <c r="FT159" s="41" t="e">
        <f t="shared" si="102"/>
        <v>#REF!</v>
      </c>
      <c r="FU159" s="41" t="e">
        <f t="shared" si="102"/>
        <v>#REF!</v>
      </c>
      <c r="FV159" s="41" t="e">
        <f t="shared" si="102"/>
        <v>#REF!</v>
      </c>
      <c r="FW159" s="41" t="e">
        <f t="shared" si="102"/>
        <v>#REF!</v>
      </c>
      <c r="FX159" s="41" t="e">
        <f t="shared" si="102"/>
        <v>#REF!</v>
      </c>
      <c r="FY159" s="41" t="e">
        <f t="shared" si="102"/>
        <v>#REF!</v>
      </c>
      <c r="FZ159" s="41" t="e">
        <f t="shared" si="102"/>
        <v>#REF!</v>
      </c>
      <c r="GA159" s="41" t="e">
        <f t="shared" si="102"/>
        <v>#REF!</v>
      </c>
      <c r="GB159" s="41" t="e">
        <f t="shared" si="102"/>
        <v>#REF!</v>
      </c>
      <c r="GC159" s="41" t="e">
        <f t="shared" si="102"/>
        <v>#REF!</v>
      </c>
      <c r="GD159" s="41" t="e">
        <f t="shared" si="102"/>
        <v>#REF!</v>
      </c>
      <c r="GE159" s="41" t="e">
        <f t="shared" si="102"/>
        <v>#REF!</v>
      </c>
      <c r="GF159" s="41" t="e">
        <f t="shared" si="102"/>
        <v>#REF!</v>
      </c>
      <c r="GG159" s="41" t="e">
        <f t="shared" si="102"/>
        <v>#REF!</v>
      </c>
      <c r="GH159" s="41" t="e">
        <f t="shared" si="102"/>
        <v>#REF!</v>
      </c>
      <c r="GI159" s="41" t="e">
        <f t="shared" si="107"/>
        <v>#REF!</v>
      </c>
      <c r="GJ159" s="41" t="e">
        <f t="shared" si="107"/>
        <v>#REF!</v>
      </c>
      <c r="GK159" s="41" t="e">
        <f t="shared" si="107"/>
        <v>#REF!</v>
      </c>
      <c r="GL159" s="41" t="e">
        <f t="shared" si="107"/>
        <v>#REF!</v>
      </c>
      <c r="GM159" s="41" t="e">
        <f t="shared" si="107"/>
        <v>#REF!</v>
      </c>
      <c r="GN159" s="41" t="e">
        <f t="shared" si="106"/>
        <v>#REF!</v>
      </c>
      <c r="GO159" s="41" t="e">
        <f t="shared" si="106"/>
        <v>#REF!</v>
      </c>
      <c r="GP159" s="41" t="e">
        <f t="shared" si="106"/>
        <v>#REF!</v>
      </c>
      <c r="GQ159" s="41" t="e">
        <f t="shared" si="106"/>
        <v>#REF!</v>
      </c>
      <c r="GR159" s="41" t="e">
        <f t="shared" si="106"/>
        <v>#REF!</v>
      </c>
      <c r="GS159" s="41" t="e">
        <f t="shared" si="106"/>
        <v>#REF!</v>
      </c>
      <c r="GT159" s="41" t="e">
        <f t="shared" si="106"/>
        <v>#REF!</v>
      </c>
      <c r="GU159" s="41" t="e">
        <f t="shared" si="106"/>
        <v>#REF!</v>
      </c>
      <c r="GV159" s="41" t="e">
        <f t="shared" si="108"/>
        <v>#REF!</v>
      </c>
      <c r="GW159" s="41" t="e">
        <f t="shared" si="108"/>
        <v>#REF!</v>
      </c>
      <c r="GX159" s="41" t="e">
        <f t="shared" si="108"/>
        <v>#REF!</v>
      </c>
      <c r="GY159" s="41" t="e">
        <f t="shared" si="108"/>
        <v>#REF!</v>
      </c>
      <c r="GZ159" s="41" t="e">
        <f t="shared" si="108"/>
        <v>#REF!</v>
      </c>
      <c r="HA159" s="41" t="e">
        <f t="shared" si="108"/>
        <v>#REF!</v>
      </c>
      <c r="HB159" s="41" t="e">
        <f t="shared" si="108"/>
        <v>#REF!</v>
      </c>
      <c r="HC159" s="41" t="e">
        <f t="shared" si="108"/>
        <v>#REF!</v>
      </c>
      <c r="HD159" s="41" t="e">
        <f t="shared" si="108"/>
        <v>#REF!</v>
      </c>
      <c r="HE159" s="41" t="e">
        <f t="shared" si="109"/>
        <v>#REF!</v>
      </c>
      <c r="HF159" s="41" t="e">
        <f t="shared" si="109"/>
        <v>#REF!</v>
      </c>
      <c r="HG159" s="41" t="e">
        <f t="shared" si="109"/>
        <v>#REF!</v>
      </c>
      <c r="HH159" s="41" t="e">
        <f t="shared" si="91"/>
        <v>#REF!</v>
      </c>
      <c r="HI159" s="41" t="e">
        <f t="shared" si="91"/>
        <v>#REF!</v>
      </c>
      <c r="HJ159" s="41" t="e">
        <f t="shared" si="91"/>
        <v>#REF!</v>
      </c>
    </row>
    <row r="160" spans="1:218" ht="14.4" x14ac:dyDescent="0.3">
      <c r="A160" s="42">
        <v>157</v>
      </c>
      <c r="B160" s="43" t="e">
        <f>'CMM3 - AUX CALC'!$FB$67</f>
        <v>#REF!</v>
      </c>
      <c r="FC160" s="41" t="e">
        <f>$B160/(_xlfn.SINGLE(PrazoConcessao)*12-FC$3+1)</f>
        <v>#REF!</v>
      </c>
      <c r="FD160" s="41" t="e">
        <f t="shared" si="104"/>
        <v>#REF!</v>
      </c>
      <c r="FE160" s="41" t="e">
        <f t="shared" si="104"/>
        <v>#REF!</v>
      </c>
      <c r="FF160" s="41" t="e">
        <f t="shared" si="104"/>
        <v>#REF!</v>
      </c>
      <c r="FG160" s="41" t="e">
        <f t="shared" si="104"/>
        <v>#REF!</v>
      </c>
      <c r="FH160" s="41" t="e">
        <f t="shared" si="104"/>
        <v>#REF!</v>
      </c>
      <c r="FI160" s="41" t="e">
        <f t="shared" si="105"/>
        <v>#REF!</v>
      </c>
      <c r="FJ160" s="41" t="e">
        <f t="shared" si="105"/>
        <v>#REF!</v>
      </c>
      <c r="FK160" s="41" t="e">
        <f t="shared" si="105"/>
        <v>#REF!</v>
      </c>
      <c r="FL160" s="41" t="e">
        <f t="shared" si="105"/>
        <v>#REF!</v>
      </c>
      <c r="FM160" s="41" t="e">
        <f t="shared" si="105"/>
        <v>#REF!</v>
      </c>
      <c r="FN160" s="41" t="e">
        <f t="shared" si="105"/>
        <v>#REF!</v>
      </c>
      <c r="FO160" s="41" t="e">
        <f t="shared" si="101"/>
        <v>#REF!</v>
      </c>
      <c r="FP160" s="41" t="e">
        <f t="shared" si="101"/>
        <v>#REF!</v>
      </c>
      <c r="FQ160" s="41" t="e">
        <f t="shared" si="101"/>
        <v>#REF!</v>
      </c>
      <c r="FR160" s="41" t="e">
        <f t="shared" si="101"/>
        <v>#REF!</v>
      </c>
      <c r="FS160" s="41" t="e">
        <f t="shared" si="102"/>
        <v>#REF!</v>
      </c>
      <c r="FT160" s="41" t="e">
        <f t="shared" si="102"/>
        <v>#REF!</v>
      </c>
      <c r="FU160" s="41" t="e">
        <f t="shared" si="102"/>
        <v>#REF!</v>
      </c>
      <c r="FV160" s="41" t="e">
        <f t="shared" si="102"/>
        <v>#REF!</v>
      </c>
      <c r="FW160" s="41" t="e">
        <f t="shared" si="102"/>
        <v>#REF!</v>
      </c>
      <c r="FX160" s="41" t="e">
        <f t="shared" si="102"/>
        <v>#REF!</v>
      </c>
      <c r="FY160" s="41" t="e">
        <f t="shared" si="102"/>
        <v>#REF!</v>
      </c>
      <c r="FZ160" s="41" t="e">
        <f t="shared" si="102"/>
        <v>#REF!</v>
      </c>
      <c r="GA160" s="41" t="e">
        <f t="shared" si="102"/>
        <v>#REF!</v>
      </c>
      <c r="GB160" s="41" t="e">
        <f t="shared" si="102"/>
        <v>#REF!</v>
      </c>
      <c r="GC160" s="41" t="e">
        <f t="shared" si="102"/>
        <v>#REF!</v>
      </c>
      <c r="GD160" s="41" t="e">
        <f t="shared" si="102"/>
        <v>#REF!</v>
      </c>
      <c r="GE160" s="41" t="e">
        <f t="shared" si="102"/>
        <v>#REF!</v>
      </c>
      <c r="GF160" s="41" t="e">
        <f t="shared" si="102"/>
        <v>#REF!</v>
      </c>
      <c r="GG160" s="41" t="e">
        <f t="shared" si="102"/>
        <v>#REF!</v>
      </c>
      <c r="GH160" s="41" t="e">
        <f t="shared" si="102"/>
        <v>#REF!</v>
      </c>
      <c r="GI160" s="41" t="e">
        <f t="shared" si="107"/>
        <v>#REF!</v>
      </c>
      <c r="GJ160" s="41" t="e">
        <f t="shared" si="107"/>
        <v>#REF!</v>
      </c>
      <c r="GK160" s="41" t="e">
        <f t="shared" si="107"/>
        <v>#REF!</v>
      </c>
      <c r="GL160" s="41" t="e">
        <f t="shared" si="107"/>
        <v>#REF!</v>
      </c>
      <c r="GM160" s="41" t="e">
        <f t="shared" si="107"/>
        <v>#REF!</v>
      </c>
      <c r="GN160" s="41" t="e">
        <f t="shared" si="106"/>
        <v>#REF!</v>
      </c>
      <c r="GO160" s="41" t="e">
        <f t="shared" si="106"/>
        <v>#REF!</v>
      </c>
      <c r="GP160" s="41" t="e">
        <f t="shared" si="106"/>
        <v>#REF!</v>
      </c>
      <c r="GQ160" s="41" t="e">
        <f t="shared" si="106"/>
        <v>#REF!</v>
      </c>
      <c r="GR160" s="41" t="e">
        <f t="shared" si="106"/>
        <v>#REF!</v>
      </c>
      <c r="GS160" s="41" t="e">
        <f t="shared" si="106"/>
        <v>#REF!</v>
      </c>
      <c r="GT160" s="41" t="e">
        <f t="shared" si="106"/>
        <v>#REF!</v>
      </c>
      <c r="GU160" s="41" t="e">
        <f t="shared" si="106"/>
        <v>#REF!</v>
      </c>
      <c r="GV160" s="41" t="e">
        <f t="shared" si="108"/>
        <v>#REF!</v>
      </c>
      <c r="GW160" s="41" t="e">
        <f t="shared" si="108"/>
        <v>#REF!</v>
      </c>
      <c r="GX160" s="41" t="e">
        <f t="shared" si="108"/>
        <v>#REF!</v>
      </c>
      <c r="GY160" s="41" t="e">
        <f t="shared" si="108"/>
        <v>#REF!</v>
      </c>
      <c r="GZ160" s="41" t="e">
        <f t="shared" si="108"/>
        <v>#REF!</v>
      </c>
      <c r="HA160" s="41" t="e">
        <f t="shared" si="108"/>
        <v>#REF!</v>
      </c>
      <c r="HB160" s="41" t="e">
        <f t="shared" si="108"/>
        <v>#REF!</v>
      </c>
      <c r="HC160" s="41" t="e">
        <f t="shared" si="108"/>
        <v>#REF!</v>
      </c>
      <c r="HD160" s="41" t="e">
        <f t="shared" si="108"/>
        <v>#REF!</v>
      </c>
      <c r="HE160" s="41" t="e">
        <f t="shared" si="109"/>
        <v>#REF!</v>
      </c>
      <c r="HF160" s="41" t="e">
        <f t="shared" si="109"/>
        <v>#REF!</v>
      </c>
      <c r="HG160" s="41" t="e">
        <f t="shared" si="109"/>
        <v>#REF!</v>
      </c>
      <c r="HH160" s="41" t="e">
        <f t="shared" si="91"/>
        <v>#REF!</v>
      </c>
      <c r="HI160" s="41" t="e">
        <f t="shared" si="91"/>
        <v>#REF!</v>
      </c>
      <c r="HJ160" s="41" t="e">
        <f t="shared" si="91"/>
        <v>#REF!</v>
      </c>
    </row>
    <row r="161" spans="1:218" ht="14.4" x14ac:dyDescent="0.3">
      <c r="A161" s="42">
        <v>158</v>
      </c>
      <c r="B161" s="43" t="e">
        <f>'CMM3 - AUX CALC'!$FC$67</f>
        <v>#REF!</v>
      </c>
      <c r="FD161" s="41" t="e">
        <f>$B161/(_xlfn.SINGLE(PrazoConcessao)*12-FD$3+1)</f>
        <v>#REF!</v>
      </c>
      <c r="FE161" s="41" t="e">
        <f t="shared" si="104"/>
        <v>#REF!</v>
      </c>
      <c r="FF161" s="41" t="e">
        <f t="shared" si="104"/>
        <v>#REF!</v>
      </c>
      <c r="FG161" s="41" t="e">
        <f t="shared" si="104"/>
        <v>#REF!</v>
      </c>
      <c r="FH161" s="41" t="e">
        <f t="shared" si="104"/>
        <v>#REF!</v>
      </c>
      <c r="FI161" s="41" t="e">
        <f t="shared" si="105"/>
        <v>#REF!</v>
      </c>
      <c r="FJ161" s="41" t="e">
        <f t="shared" si="105"/>
        <v>#REF!</v>
      </c>
      <c r="FK161" s="41" t="e">
        <f t="shared" si="105"/>
        <v>#REF!</v>
      </c>
      <c r="FL161" s="41" t="e">
        <f t="shared" si="105"/>
        <v>#REF!</v>
      </c>
      <c r="FM161" s="41" t="e">
        <f t="shared" si="105"/>
        <v>#REF!</v>
      </c>
      <c r="FN161" s="41" t="e">
        <f t="shared" si="105"/>
        <v>#REF!</v>
      </c>
      <c r="FO161" s="41" t="e">
        <f t="shared" si="101"/>
        <v>#REF!</v>
      </c>
      <c r="FP161" s="41" t="e">
        <f t="shared" si="101"/>
        <v>#REF!</v>
      </c>
      <c r="FQ161" s="41" t="e">
        <f t="shared" si="101"/>
        <v>#REF!</v>
      </c>
      <c r="FR161" s="41" t="e">
        <f t="shared" si="101"/>
        <v>#REF!</v>
      </c>
      <c r="FS161" s="41" t="e">
        <f t="shared" si="102"/>
        <v>#REF!</v>
      </c>
      <c r="FT161" s="41" t="e">
        <f t="shared" si="102"/>
        <v>#REF!</v>
      </c>
      <c r="FU161" s="41" t="e">
        <f t="shared" si="102"/>
        <v>#REF!</v>
      </c>
      <c r="FV161" s="41" t="e">
        <f t="shared" si="102"/>
        <v>#REF!</v>
      </c>
      <c r="FW161" s="41" t="e">
        <f t="shared" si="102"/>
        <v>#REF!</v>
      </c>
      <c r="FX161" s="41" t="e">
        <f t="shared" si="102"/>
        <v>#REF!</v>
      </c>
      <c r="FY161" s="41" t="e">
        <f t="shared" si="102"/>
        <v>#REF!</v>
      </c>
      <c r="FZ161" s="41" t="e">
        <f t="shared" si="102"/>
        <v>#REF!</v>
      </c>
      <c r="GA161" s="41" t="e">
        <f t="shared" si="102"/>
        <v>#REF!</v>
      </c>
      <c r="GB161" s="41" t="e">
        <f t="shared" si="102"/>
        <v>#REF!</v>
      </c>
      <c r="GC161" s="41" t="e">
        <f t="shared" si="102"/>
        <v>#REF!</v>
      </c>
      <c r="GD161" s="41" t="e">
        <f t="shared" si="102"/>
        <v>#REF!</v>
      </c>
      <c r="GE161" s="41" t="e">
        <f t="shared" si="102"/>
        <v>#REF!</v>
      </c>
      <c r="GF161" s="41" t="e">
        <f t="shared" si="102"/>
        <v>#REF!</v>
      </c>
      <c r="GG161" s="41" t="e">
        <f t="shared" si="102"/>
        <v>#REF!</v>
      </c>
      <c r="GH161" s="41" t="e">
        <f t="shared" si="102"/>
        <v>#REF!</v>
      </c>
      <c r="GI161" s="41" t="e">
        <f t="shared" si="107"/>
        <v>#REF!</v>
      </c>
      <c r="GJ161" s="41" t="e">
        <f t="shared" si="107"/>
        <v>#REF!</v>
      </c>
      <c r="GK161" s="41" t="e">
        <f t="shared" si="107"/>
        <v>#REF!</v>
      </c>
      <c r="GL161" s="41" t="e">
        <f t="shared" si="107"/>
        <v>#REF!</v>
      </c>
      <c r="GM161" s="41" t="e">
        <f t="shared" si="107"/>
        <v>#REF!</v>
      </c>
      <c r="GN161" s="41" t="e">
        <f t="shared" si="106"/>
        <v>#REF!</v>
      </c>
      <c r="GO161" s="41" t="e">
        <f t="shared" si="106"/>
        <v>#REF!</v>
      </c>
      <c r="GP161" s="41" t="e">
        <f t="shared" si="106"/>
        <v>#REF!</v>
      </c>
      <c r="GQ161" s="41" t="e">
        <f t="shared" si="106"/>
        <v>#REF!</v>
      </c>
      <c r="GR161" s="41" t="e">
        <f t="shared" si="106"/>
        <v>#REF!</v>
      </c>
      <c r="GS161" s="41" t="e">
        <f t="shared" si="106"/>
        <v>#REF!</v>
      </c>
      <c r="GT161" s="41" t="e">
        <f t="shared" si="106"/>
        <v>#REF!</v>
      </c>
      <c r="GU161" s="41" t="e">
        <f t="shared" si="106"/>
        <v>#REF!</v>
      </c>
      <c r="GV161" s="41" t="e">
        <f t="shared" si="108"/>
        <v>#REF!</v>
      </c>
      <c r="GW161" s="41" t="e">
        <f t="shared" si="108"/>
        <v>#REF!</v>
      </c>
      <c r="GX161" s="41" t="e">
        <f t="shared" si="108"/>
        <v>#REF!</v>
      </c>
      <c r="GY161" s="41" t="e">
        <f t="shared" si="108"/>
        <v>#REF!</v>
      </c>
      <c r="GZ161" s="41" t="e">
        <f t="shared" si="108"/>
        <v>#REF!</v>
      </c>
      <c r="HA161" s="41" t="e">
        <f t="shared" si="108"/>
        <v>#REF!</v>
      </c>
      <c r="HB161" s="41" t="e">
        <f t="shared" si="108"/>
        <v>#REF!</v>
      </c>
      <c r="HC161" s="41" t="e">
        <f t="shared" si="108"/>
        <v>#REF!</v>
      </c>
      <c r="HD161" s="41" t="e">
        <f t="shared" si="108"/>
        <v>#REF!</v>
      </c>
      <c r="HE161" s="41" t="e">
        <f t="shared" si="109"/>
        <v>#REF!</v>
      </c>
      <c r="HF161" s="41" t="e">
        <f t="shared" si="109"/>
        <v>#REF!</v>
      </c>
      <c r="HG161" s="41" t="e">
        <f t="shared" si="109"/>
        <v>#REF!</v>
      </c>
      <c r="HH161" s="41" t="e">
        <f t="shared" si="91"/>
        <v>#REF!</v>
      </c>
      <c r="HI161" s="41" t="e">
        <f t="shared" si="91"/>
        <v>#REF!</v>
      </c>
      <c r="HJ161" s="41" t="e">
        <f t="shared" si="91"/>
        <v>#REF!</v>
      </c>
    </row>
    <row r="162" spans="1:218" ht="14.4" x14ac:dyDescent="0.3">
      <c r="A162" s="42">
        <v>159</v>
      </c>
      <c r="B162" s="43" t="e">
        <f>'CMM3 - AUX CALC'!$FD$67</f>
        <v>#REF!</v>
      </c>
      <c r="FE162" s="41" t="e">
        <f>$B162/(_xlfn.SINGLE(PrazoConcessao)*12-FE$3+1)</f>
        <v>#REF!</v>
      </c>
      <c r="FF162" s="41" t="e">
        <f t="shared" si="104"/>
        <v>#REF!</v>
      </c>
      <c r="FG162" s="41" t="e">
        <f t="shared" si="104"/>
        <v>#REF!</v>
      </c>
      <c r="FH162" s="41" t="e">
        <f t="shared" si="104"/>
        <v>#REF!</v>
      </c>
      <c r="FI162" s="41" t="e">
        <f t="shared" si="105"/>
        <v>#REF!</v>
      </c>
      <c r="FJ162" s="41" t="e">
        <f t="shared" si="105"/>
        <v>#REF!</v>
      </c>
      <c r="FK162" s="41" t="e">
        <f t="shared" si="105"/>
        <v>#REF!</v>
      </c>
      <c r="FL162" s="41" t="e">
        <f t="shared" si="105"/>
        <v>#REF!</v>
      </c>
      <c r="FM162" s="41" t="e">
        <f t="shared" si="105"/>
        <v>#REF!</v>
      </c>
      <c r="FN162" s="41" t="e">
        <f t="shared" si="105"/>
        <v>#REF!</v>
      </c>
      <c r="FO162" s="41" t="e">
        <f t="shared" si="101"/>
        <v>#REF!</v>
      </c>
      <c r="FP162" s="41" t="e">
        <f t="shared" si="101"/>
        <v>#REF!</v>
      </c>
      <c r="FQ162" s="41" t="e">
        <f t="shared" si="101"/>
        <v>#REF!</v>
      </c>
      <c r="FR162" s="41" t="e">
        <f t="shared" si="101"/>
        <v>#REF!</v>
      </c>
      <c r="FS162" s="41" t="e">
        <f t="shared" si="102"/>
        <v>#REF!</v>
      </c>
      <c r="FT162" s="41" t="e">
        <f t="shared" si="102"/>
        <v>#REF!</v>
      </c>
      <c r="FU162" s="41" t="e">
        <f t="shared" si="102"/>
        <v>#REF!</v>
      </c>
      <c r="FV162" s="41" t="e">
        <f t="shared" si="102"/>
        <v>#REF!</v>
      </c>
      <c r="FW162" s="41" t="e">
        <f t="shared" si="102"/>
        <v>#REF!</v>
      </c>
      <c r="FX162" s="41" t="e">
        <f t="shared" si="102"/>
        <v>#REF!</v>
      </c>
      <c r="FY162" s="41" t="e">
        <f t="shared" si="102"/>
        <v>#REF!</v>
      </c>
      <c r="FZ162" s="41" t="e">
        <f t="shared" si="102"/>
        <v>#REF!</v>
      </c>
      <c r="GA162" s="41" t="e">
        <f t="shared" si="102"/>
        <v>#REF!</v>
      </c>
      <c r="GB162" s="41" t="e">
        <f t="shared" si="102"/>
        <v>#REF!</v>
      </c>
      <c r="GC162" s="41" t="e">
        <f t="shared" si="102"/>
        <v>#REF!</v>
      </c>
      <c r="GD162" s="41" t="e">
        <f t="shared" si="102"/>
        <v>#REF!</v>
      </c>
      <c r="GE162" s="41" t="e">
        <f t="shared" si="102"/>
        <v>#REF!</v>
      </c>
      <c r="GF162" s="41" t="e">
        <f t="shared" si="102"/>
        <v>#REF!</v>
      </c>
      <c r="GG162" s="41" t="e">
        <f t="shared" si="102"/>
        <v>#REF!</v>
      </c>
      <c r="GH162" s="41" t="e">
        <f t="shared" si="102"/>
        <v>#REF!</v>
      </c>
      <c r="GI162" s="41" t="e">
        <f t="shared" si="107"/>
        <v>#REF!</v>
      </c>
      <c r="GJ162" s="41" t="e">
        <f t="shared" si="107"/>
        <v>#REF!</v>
      </c>
      <c r="GK162" s="41" t="e">
        <f t="shared" si="107"/>
        <v>#REF!</v>
      </c>
      <c r="GL162" s="41" t="e">
        <f t="shared" si="107"/>
        <v>#REF!</v>
      </c>
      <c r="GM162" s="41" t="e">
        <f t="shared" si="107"/>
        <v>#REF!</v>
      </c>
      <c r="GN162" s="41" t="e">
        <f t="shared" si="106"/>
        <v>#REF!</v>
      </c>
      <c r="GO162" s="41" t="e">
        <f t="shared" si="106"/>
        <v>#REF!</v>
      </c>
      <c r="GP162" s="41" t="e">
        <f t="shared" si="106"/>
        <v>#REF!</v>
      </c>
      <c r="GQ162" s="41" t="e">
        <f t="shared" si="106"/>
        <v>#REF!</v>
      </c>
      <c r="GR162" s="41" t="e">
        <f t="shared" si="106"/>
        <v>#REF!</v>
      </c>
      <c r="GS162" s="41" t="e">
        <f t="shared" si="106"/>
        <v>#REF!</v>
      </c>
      <c r="GT162" s="41" t="e">
        <f t="shared" si="106"/>
        <v>#REF!</v>
      </c>
      <c r="GU162" s="41" t="e">
        <f t="shared" si="106"/>
        <v>#REF!</v>
      </c>
      <c r="GV162" s="41" t="e">
        <f t="shared" si="108"/>
        <v>#REF!</v>
      </c>
      <c r="GW162" s="41" t="e">
        <f t="shared" si="108"/>
        <v>#REF!</v>
      </c>
      <c r="GX162" s="41" t="e">
        <f t="shared" si="108"/>
        <v>#REF!</v>
      </c>
      <c r="GY162" s="41" t="e">
        <f t="shared" si="108"/>
        <v>#REF!</v>
      </c>
      <c r="GZ162" s="41" t="e">
        <f t="shared" si="108"/>
        <v>#REF!</v>
      </c>
      <c r="HA162" s="41" t="e">
        <f t="shared" si="108"/>
        <v>#REF!</v>
      </c>
      <c r="HB162" s="41" t="e">
        <f t="shared" si="108"/>
        <v>#REF!</v>
      </c>
      <c r="HC162" s="41" t="e">
        <f t="shared" si="108"/>
        <v>#REF!</v>
      </c>
      <c r="HD162" s="41" t="e">
        <f t="shared" si="108"/>
        <v>#REF!</v>
      </c>
      <c r="HE162" s="41" t="e">
        <f t="shared" si="109"/>
        <v>#REF!</v>
      </c>
      <c r="HF162" s="41" t="e">
        <f t="shared" si="109"/>
        <v>#REF!</v>
      </c>
      <c r="HG162" s="41" t="e">
        <f t="shared" si="109"/>
        <v>#REF!</v>
      </c>
      <c r="HH162" s="41" t="e">
        <f t="shared" si="91"/>
        <v>#REF!</v>
      </c>
      <c r="HI162" s="41" t="e">
        <f t="shared" si="91"/>
        <v>#REF!</v>
      </c>
      <c r="HJ162" s="41" t="e">
        <f t="shared" si="91"/>
        <v>#REF!</v>
      </c>
    </row>
    <row r="163" spans="1:218" ht="14.4" x14ac:dyDescent="0.3">
      <c r="A163" s="42">
        <v>160</v>
      </c>
      <c r="B163" s="43" t="e">
        <f>'CMM3 - AUX CALC'!$FE$67</f>
        <v>#REF!</v>
      </c>
      <c r="FF163" s="41" t="e">
        <f>$B163/(_xlfn.SINGLE(PrazoConcessao)*12-FF$3+1)</f>
        <v>#REF!</v>
      </c>
      <c r="FG163" s="41" t="e">
        <f t="shared" si="104"/>
        <v>#REF!</v>
      </c>
      <c r="FH163" s="41" t="e">
        <f t="shared" si="104"/>
        <v>#REF!</v>
      </c>
      <c r="FI163" s="41" t="e">
        <f t="shared" si="105"/>
        <v>#REF!</v>
      </c>
      <c r="FJ163" s="41" t="e">
        <f t="shared" si="105"/>
        <v>#REF!</v>
      </c>
      <c r="FK163" s="41" t="e">
        <f t="shared" si="105"/>
        <v>#REF!</v>
      </c>
      <c r="FL163" s="41" t="e">
        <f t="shared" si="105"/>
        <v>#REF!</v>
      </c>
      <c r="FM163" s="41" t="e">
        <f t="shared" si="105"/>
        <v>#REF!</v>
      </c>
      <c r="FN163" s="41" t="e">
        <f t="shared" si="105"/>
        <v>#REF!</v>
      </c>
      <c r="FO163" s="41" t="e">
        <f t="shared" si="101"/>
        <v>#REF!</v>
      </c>
      <c r="FP163" s="41" t="e">
        <f t="shared" si="101"/>
        <v>#REF!</v>
      </c>
      <c r="FQ163" s="41" t="e">
        <f t="shared" si="101"/>
        <v>#REF!</v>
      </c>
      <c r="FR163" s="41" t="e">
        <f t="shared" si="101"/>
        <v>#REF!</v>
      </c>
      <c r="FS163" s="41" t="e">
        <f t="shared" si="102"/>
        <v>#REF!</v>
      </c>
      <c r="FT163" s="41" t="e">
        <f t="shared" si="102"/>
        <v>#REF!</v>
      </c>
      <c r="FU163" s="41" t="e">
        <f t="shared" si="102"/>
        <v>#REF!</v>
      </c>
      <c r="FV163" s="41" t="e">
        <f t="shared" si="102"/>
        <v>#REF!</v>
      </c>
      <c r="FW163" s="41" t="e">
        <f t="shared" si="102"/>
        <v>#REF!</v>
      </c>
      <c r="FX163" s="41" t="e">
        <f t="shared" si="102"/>
        <v>#REF!</v>
      </c>
      <c r="FY163" s="41" t="e">
        <f t="shared" si="102"/>
        <v>#REF!</v>
      </c>
      <c r="FZ163" s="41" t="e">
        <f t="shared" si="102"/>
        <v>#REF!</v>
      </c>
      <c r="GA163" s="41" t="e">
        <f t="shared" si="102"/>
        <v>#REF!</v>
      </c>
      <c r="GB163" s="41" t="e">
        <f t="shared" si="102"/>
        <v>#REF!</v>
      </c>
      <c r="GC163" s="41" t="e">
        <f t="shared" si="102"/>
        <v>#REF!</v>
      </c>
      <c r="GD163" s="41" t="e">
        <f t="shared" ref="GD163:GH190" si="110">GC163</f>
        <v>#REF!</v>
      </c>
      <c r="GE163" s="41" t="e">
        <f t="shared" si="110"/>
        <v>#REF!</v>
      </c>
      <c r="GF163" s="41" t="e">
        <f t="shared" si="110"/>
        <v>#REF!</v>
      </c>
      <c r="GG163" s="41" t="e">
        <f t="shared" si="110"/>
        <v>#REF!</v>
      </c>
      <c r="GH163" s="41" t="e">
        <f t="shared" si="110"/>
        <v>#REF!</v>
      </c>
      <c r="GI163" s="41" t="e">
        <f t="shared" si="107"/>
        <v>#REF!</v>
      </c>
      <c r="GJ163" s="41" t="e">
        <f t="shared" si="107"/>
        <v>#REF!</v>
      </c>
      <c r="GK163" s="41" t="e">
        <f t="shared" si="107"/>
        <v>#REF!</v>
      </c>
      <c r="GL163" s="41" t="e">
        <f t="shared" si="107"/>
        <v>#REF!</v>
      </c>
      <c r="GM163" s="41" t="e">
        <f t="shared" si="107"/>
        <v>#REF!</v>
      </c>
      <c r="GN163" s="41" t="e">
        <f t="shared" si="106"/>
        <v>#REF!</v>
      </c>
      <c r="GO163" s="41" t="e">
        <f t="shared" si="106"/>
        <v>#REF!</v>
      </c>
      <c r="GP163" s="41" t="e">
        <f t="shared" si="106"/>
        <v>#REF!</v>
      </c>
      <c r="GQ163" s="41" t="e">
        <f t="shared" si="106"/>
        <v>#REF!</v>
      </c>
      <c r="GR163" s="41" t="e">
        <f t="shared" si="106"/>
        <v>#REF!</v>
      </c>
      <c r="GS163" s="41" t="e">
        <f t="shared" si="106"/>
        <v>#REF!</v>
      </c>
      <c r="GT163" s="41" t="e">
        <f t="shared" si="106"/>
        <v>#REF!</v>
      </c>
      <c r="GU163" s="41" t="e">
        <f t="shared" si="106"/>
        <v>#REF!</v>
      </c>
      <c r="GV163" s="41" t="e">
        <f t="shared" si="108"/>
        <v>#REF!</v>
      </c>
      <c r="GW163" s="41" t="e">
        <f t="shared" si="108"/>
        <v>#REF!</v>
      </c>
      <c r="GX163" s="41" t="e">
        <f t="shared" si="108"/>
        <v>#REF!</v>
      </c>
      <c r="GY163" s="41" t="e">
        <f t="shared" si="108"/>
        <v>#REF!</v>
      </c>
      <c r="GZ163" s="41" t="e">
        <f t="shared" si="108"/>
        <v>#REF!</v>
      </c>
      <c r="HA163" s="41" t="e">
        <f t="shared" si="108"/>
        <v>#REF!</v>
      </c>
      <c r="HB163" s="41" t="e">
        <f t="shared" si="108"/>
        <v>#REF!</v>
      </c>
      <c r="HC163" s="41" t="e">
        <f t="shared" si="108"/>
        <v>#REF!</v>
      </c>
      <c r="HD163" s="41" t="e">
        <f t="shared" si="108"/>
        <v>#REF!</v>
      </c>
      <c r="HE163" s="41" t="e">
        <f t="shared" si="109"/>
        <v>#REF!</v>
      </c>
      <c r="HF163" s="41" t="e">
        <f t="shared" si="109"/>
        <v>#REF!</v>
      </c>
      <c r="HG163" s="41" t="e">
        <f t="shared" si="109"/>
        <v>#REF!</v>
      </c>
      <c r="HH163" s="41" t="e">
        <f t="shared" si="91"/>
        <v>#REF!</v>
      </c>
      <c r="HI163" s="41" t="e">
        <f t="shared" si="91"/>
        <v>#REF!</v>
      </c>
      <c r="HJ163" s="41" t="e">
        <f t="shared" si="91"/>
        <v>#REF!</v>
      </c>
    </row>
    <row r="164" spans="1:218" ht="14.4" x14ac:dyDescent="0.3">
      <c r="A164" s="42">
        <v>161</v>
      </c>
      <c r="B164" s="43" t="e">
        <f>'CMM3 - AUX CALC'!$FF$67</f>
        <v>#REF!</v>
      </c>
      <c r="FG164" s="41" t="e">
        <f>$B164/(_xlfn.SINGLE(PrazoConcessao)*12-FG$3+1)</f>
        <v>#REF!</v>
      </c>
      <c r="FH164" s="41" t="e">
        <f t="shared" si="104"/>
        <v>#REF!</v>
      </c>
      <c r="FI164" s="41" t="e">
        <f t="shared" si="105"/>
        <v>#REF!</v>
      </c>
      <c r="FJ164" s="41" t="e">
        <f t="shared" si="105"/>
        <v>#REF!</v>
      </c>
      <c r="FK164" s="41" t="e">
        <f t="shared" si="105"/>
        <v>#REF!</v>
      </c>
      <c r="FL164" s="41" t="e">
        <f t="shared" si="105"/>
        <v>#REF!</v>
      </c>
      <c r="FM164" s="41" t="e">
        <f t="shared" si="105"/>
        <v>#REF!</v>
      </c>
      <c r="FN164" s="41" t="e">
        <f t="shared" si="105"/>
        <v>#REF!</v>
      </c>
      <c r="FO164" s="41" t="e">
        <f t="shared" si="101"/>
        <v>#REF!</v>
      </c>
      <c r="FP164" s="41" t="e">
        <f t="shared" si="101"/>
        <v>#REF!</v>
      </c>
      <c r="FQ164" s="41" t="e">
        <f t="shared" si="101"/>
        <v>#REF!</v>
      </c>
      <c r="FR164" s="41" t="e">
        <f t="shared" si="101"/>
        <v>#REF!</v>
      </c>
      <c r="FS164" s="41" t="e">
        <f t="shared" si="101"/>
        <v>#REF!</v>
      </c>
      <c r="FT164" s="41" t="e">
        <f t="shared" si="101"/>
        <v>#REF!</v>
      </c>
      <c r="FU164" s="41" t="e">
        <f t="shared" si="101"/>
        <v>#REF!</v>
      </c>
      <c r="FV164" s="41" t="e">
        <f t="shared" si="101"/>
        <v>#REF!</v>
      </c>
      <c r="FW164" s="41" t="e">
        <f t="shared" si="101"/>
        <v>#REF!</v>
      </c>
      <c r="FX164" s="41" t="e">
        <f t="shared" si="101"/>
        <v>#REF!</v>
      </c>
      <c r="FY164" s="41" t="e">
        <f t="shared" si="101"/>
        <v>#REF!</v>
      </c>
      <c r="FZ164" s="41" t="e">
        <f t="shared" si="101"/>
        <v>#REF!</v>
      </c>
      <c r="GA164" s="41" t="e">
        <f t="shared" si="101"/>
        <v>#REF!</v>
      </c>
      <c r="GB164" s="41" t="e">
        <f t="shared" si="101"/>
        <v>#REF!</v>
      </c>
      <c r="GC164" s="41" t="e">
        <f t="shared" si="101"/>
        <v>#REF!</v>
      </c>
      <c r="GD164" s="41" t="e">
        <f t="shared" si="110"/>
        <v>#REF!</v>
      </c>
      <c r="GE164" s="41" t="e">
        <f t="shared" si="110"/>
        <v>#REF!</v>
      </c>
      <c r="GF164" s="41" t="e">
        <f t="shared" si="110"/>
        <v>#REF!</v>
      </c>
      <c r="GG164" s="41" t="e">
        <f t="shared" si="110"/>
        <v>#REF!</v>
      </c>
      <c r="GH164" s="41" t="e">
        <f t="shared" si="110"/>
        <v>#REF!</v>
      </c>
      <c r="GI164" s="41" t="e">
        <f t="shared" si="107"/>
        <v>#REF!</v>
      </c>
      <c r="GJ164" s="41" t="e">
        <f t="shared" si="107"/>
        <v>#REF!</v>
      </c>
      <c r="GK164" s="41" t="e">
        <f t="shared" si="107"/>
        <v>#REF!</v>
      </c>
      <c r="GL164" s="41" t="e">
        <f t="shared" si="107"/>
        <v>#REF!</v>
      </c>
      <c r="GM164" s="41" t="e">
        <f t="shared" si="107"/>
        <v>#REF!</v>
      </c>
      <c r="GN164" s="41" t="e">
        <f t="shared" si="106"/>
        <v>#REF!</v>
      </c>
      <c r="GO164" s="41" t="e">
        <f t="shared" si="106"/>
        <v>#REF!</v>
      </c>
      <c r="GP164" s="41" t="e">
        <f t="shared" si="106"/>
        <v>#REF!</v>
      </c>
      <c r="GQ164" s="41" t="e">
        <f t="shared" si="106"/>
        <v>#REF!</v>
      </c>
      <c r="GR164" s="41" t="e">
        <f t="shared" si="106"/>
        <v>#REF!</v>
      </c>
      <c r="GS164" s="41" t="e">
        <f t="shared" si="106"/>
        <v>#REF!</v>
      </c>
      <c r="GT164" s="41" t="e">
        <f t="shared" si="106"/>
        <v>#REF!</v>
      </c>
      <c r="GU164" s="41" t="e">
        <f t="shared" si="106"/>
        <v>#REF!</v>
      </c>
      <c r="GV164" s="41" t="e">
        <f t="shared" si="108"/>
        <v>#REF!</v>
      </c>
      <c r="GW164" s="41" t="e">
        <f t="shared" si="108"/>
        <v>#REF!</v>
      </c>
      <c r="GX164" s="41" t="e">
        <f t="shared" si="108"/>
        <v>#REF!</v>
      </c>
      <c r="GY164" s="41" t="e">
        <f t="shared" si="108"/>
        <v>#REF!</v>
      </c>
      <c r="GZ164" s="41" t="e">
        <f t="shared" si="108"/>
        <v>#REF!</v>
      </c>
      <c r="HA164" s="41" t="e">
        <f t="shared" si="108"/>
        <v>#REF!</v>
      </c>
      <c r="HB164" s="41" t="e">
        <f t="shared" si="108"/>
        <v>#REF!</v>
      </c>
      <c r="HC164" s="41" t="e">
        <f t="shared" si="108"/>
        <v>#REF!</v>
      </c>
      <c r="HD164" s="41" t="e">
        <f t="shared" si="108"/>
        <v>#REF!</v>
      </c>
      <c r="HE164" s="41" t="e">
        <f t="shared" si="109"/>
        <v>#REF!</v>
      </c>
      <c r="HF164" s="41" t="e">
        <f t="shared" si="109"/>
        <v>#REF!</v>
      </c>
      <c r="HG164" s="41" t="e">
        <f t="shared" si="109"/>
        <v>#REF!</v>
      </c>
      <c r="HH164" s="41" t="e">
        <f t="shared" si="91"/>
        <v>#REF!</v>
      </c>
      <c r="HI164" s="41" t="e">
        <f t="shared" si="91"/>
        <v>#REF!</v>
      </c>
      <c r="HJ164" s="41" t="e">
        <f t="shared" si="91"/>
        <v>#REF!</v>
      </c>
    </row>
    <row r="165" spans="1:218" ht="14.4" x14ac:dyDescent="0.3">
      <c r="A165" s="42">
        <v>162</v>
      </c>
      <c r="B165" s="43" t="e">
        <f>'CMM3 - AUX CALC'!$FG$67</f>
        <v>#REF!</v>
      </c>
      <c r="FH165" s="41" t="e">
        <f>$B165/(_xlfn.SINGLE(PrazoConcessao)*12-FH$3+1)</f>
        <v>#REF!</v>
      </c>
      <c r="FI165" s="41" t="e">
        <f t="shared" si="105"/>
        <v>#REF!</v>
      </c>
      <c r="FJ165" s="41" t="e">
        <f t="shared" si="105"/>
        <v>#REF!</v>
      </c>
      <c r="FK165" s="41" t="e">
        <f t="shared" si="105"/>
        <v>#REF!</v>
      </c>
      <c r="FL165" s="41" t="e">
        <f t="shared" si="105"/>
        <v>#REF!</v>
      </c>
      <c r="FM165" s="41" t="e">
        <f t="shared" si="105"/>
        <v>#REF!</v>
      </c>
      <c r="FN165" s="41" t="e">
        <f t="shared" si="105"/>
        <v>#REF!</v>
      </c>
      <c r="FO165" s="41" t="e">
        <f t="shared" si="101"/>
        <v>#REF!</v>
      </c>
      <c r="FP165" s="41" t="e">
        <f t="shared" si="101"/>
        <v>#REF!</v>
      </c>
      <c r="FQ165" s="41" t="e">
        <f t="shared" si="101"/>
        <v>#REF!</v>
      </c>
      <c r="FR165" s="41" t="e">
        <f t="shared" si="101"/>
        <v>#REF!</v>
      </c>
      <c r="FS165" s="41" t="e">
        <f t="shared" si="101"/>
        <v>#REF!</v>
      </c>
      <c r="FT165" s="41" t="e">
        <f t="shared" si="101"/>
        <v>#REF!</v>
      </c>
      <c r="FU165" s="41" t="e">
        <f t="shared" si="101"/>
        <v>#REF!</v>
      </c>
      <c r="FV165" s="41" t="e">
        <f t="shared" si="101"/>
        <v>#REF!</v>
      </c>
      <c r="FW165" s="41" t="e">
        <f t="shared" si="101"/>
        <v>#REF!</v>
      </c>
      <c r="FX165" s="41" t="e">
        <f t="shared" si="101"/>
        <v>#REF!</v>
      </c>
      <c r="FY165" s="41" t="e">
        <f t="shared" si="101"/>
        <v>#REF!</v>
      </c>
      <c r="FZ165" s="41" t="e">
        <f t="shared" si="101"/>
        <v>#REF!</v>
      </c>
      <c r="GA165" s="41" t="e">
        <f t="shared" si="101"/>
        <v>#REF!</v>
      </c>
      <c r="GB165" s="41" t="e">
        <f t="shared" si="101"/>
        <v>#REF!</v>
      </c>
      <c r="GC165" s="41" t="e">
        <f t="shared" si="101"/>
        <v>#REF!</v>
      </c>
      <c r="GD165" s="41" t="e">
        <f t="shared" si="110"/>
        <v>#REF!</v>
      </c>
      <c r="GE165" s="41" t="e">
        <f t="shared" si="110"/>
        <v>#REF!</v>
      </c>
      <c r="GF165" s="41" t="e">
        <f t="shared" si="110"/>
        <v>#REF!</v>
      </c>
      <c r="GG165" s="41" t="e">
        <f t="shared" si="110"/>
        <v>#REF!</v>
      </c>
      <c r="GH165" s="41" t="e">
        <f t="shared" si="110"/>
        <v>#REF!</v>
      </c>
      <c r="GI165" s="41" t="e">
        <f t="shared" si="107"/>
        <v>#REF!</v>
      </c>
      <c r="GJ165" s="41" t="e">
        <f t="shared" si="107"/>
        <v>#REF!</v>
      </c>
      <c r="GK165" s="41" t="e">
        <f t="shared" si="107"/>
        <v>#REF!</v>
      </c>
      <c r="GL165" s="41" t="e">
        <f t="shared" si="107"/>
        <v>#REF!</v>
      </c>
      <c r="GM165" s="41" t="e">
        <f t="shared" si="107"/>
        <v>#REF!</v>
      </c>
      <c r="GN165" s="41" t="e">
        <f t="shared" si="106"/>
        <v>#REF!</v>
      </c>
      <c r="GO165" s="41" t="e">
        <f t="shared" si="106"/>
        <v>#REF!</v>
      </c>
      <c r="GP165" s="41" t="e">
        <f t="shared" si="106"/>
        <v>#REF!</v>
      </c>
      <c r="GQ165" s="41" t="e">
        <f t="shared" si="106"/>
        <v>#REF!</v>
      </c>
      <c r="GR165" s="41" t="e">
        <f t="shared" si="106"/>
        <v>#REF!</v>
      </c>
      <c r="GS165" s="41" t="e">
        <f t="shared" si="106"/>
        <v>#REF!</v>
      </c>
      <c r="GT165" s="41" t="e">
        <f t="shared" si="106"/>
        <v>#REF!</v>
      </c>
      <c r="GU165" s="41" t="e">
        <f t="shared" si="106"/>
        <v>#REF!</v>
      </c>
      <c r="GV165" s="41" t="e">
        <f t="shared" si="108"/>
        <v>#REF!</v>
      </c>
      <c r="GW165" s="41" t="e">
        <f t="shared" si="108"/>
        <v>#REF!</v>
      </c>
      <c r="GX165" s="41" t="e">
        <f t="shared" si="108"/>
        <v>#REF!</v>
      </c>
      <c r="GY165" s="41" t="e">
        <f t="shared" si="108"/>
        <v>#REF!</v>
      </c>
      <c r="GZ165" s="41" t="e">
        <f t="shared" si="108"/>
        <v>#REF!</v>
      </c>
      <c r="HA165" s="41" t="e">
        <f t="shared" si="108"/>
        <v>#REF!</v>
      </c>
      <c r="HB165" s="41" t="e">
        <f t="shared" si="108"/>
        <v>#REF!</v>
      </c>
      <c r="HC165" s="41" t="e">
        <f t="shared" si="108"/>
        <v>#REF!</v>
      </c>
      <c r="HD165" s="41" t="e">
        <f t="shared" si="108"/>
        <v>#REF!</v>
      </c>
      <c r="HE165" s="41" t="e">
        <f t="shared" si="109"/>
        <v>#REF!</v>
      </c>
      <c r="HF165" s="41" t="e">
        <f t="shared" si="109"/>
        <v>#REF!</v>
      </c>
      <c r="HG165" s="41" t="e">
        <f t="shared" si="109"/>
        <v>#REF!</v>
      </c>
      <c r="HH165" s="41" t="e">
        <f t="shared" si="91"/>
        <v>#REF!</v>
      </c>
      <c r="HI165" s="41" t="e">
        <f t="shared" si="91"/>
        <v>#REF!</v>
      </c>
      <c r="HJ165" s="41" t="e">
        <f t="shared" si="91"/>
        <v>#REF!</v>
      </c>
    </row>
    <row r="166" spans="1:218" ht="14.4" x14ac:dyDescent="0.3">
      <c r="A166" s="42">
        <v>163</v>
      </c>
      <c r="B166" s="43" t="e">
        <f>'CMM3 - AUX CALC'!$FH$67</f>
        <v>#REF!</v>
      </c>
      <c r="FI166" s="41" t="e">
        <f>$B166/(_xlfn.SINGLE(PrazoConcessao)*12-FI$3+1)</f>
        <v>#REF!</v>
      </c>
      <c r="FJ166" s="41" t="e">
        <f t="shared" si="105"/>
        <v>#REF!</v>
      </c>
      <c r="FK166" s="41" t="e">
        <f t="shared" si="105"/>
        <v>#REF!</v>
      </c>
      <c r="FL166" s="41" t="e">
        <f t="shared" si="105"/>
        <v>#REF!</v>
      </c>
      <c r="FM166" s="41" t="e">
        <f t="shared" si="105"/>
        <v>#REF!</v>
      </c>
      <c r="FN166" s="41" t="e">
        <f t="shared" si="105"/>
        <v>#REF!</v>
      </c>
      <c r="FO166" s="41" t="e">
        <f t="shared" si="101"/>
        <v>#REF!</v>
      </c>
      <c r="FP166" s="41" t="e">
        <f t="shared" si="101"/>
        <v>#REF!</v>
      </c>
      <c r="FQ166" s="41" t="e">
        <f t="shared" si="101"/>
        <v>#REF!</v>
      </c>
      <c r="FR166" s="41" t="e">
        <f t="shared" si="101"/>
        <v>#REF!</v>
      </c>
      <c r="FS166" s="41" t="e">
        <f t="shared" si="101"/>
        <v>#REF!</v>
      </c>
      <c r="FT166" s="41" t="e">
        <f t="shared" si="101"/>
        <v>#REF!</v>
      </c>
      <c r="FU166" s="41" t="e">
        <f t="shared" si="101"/>
        <v>#REF!</v>
      </c>
      <c r="FV166" s="41" t="e">
        <f t="shared" si="101"/>
        <v>#REF!</v>
      </c>
      <c r="FW166" s="41" t="e">
        <f t="shared" si="101"/>
        <v>#REF!</v>
      </c>
      <c r="FX166" s="41" t="e">
        <f t="shared" si="101"/>
        <v>#REF!</v>
      </c>
      <c r="FY166" s="41" t="e">
        <f t="shared" si="101"/>
        <v>#REF!</v>
      </c>
      <c r="FZ166" s="41" t="e">
        <f t="shared" si="101"/>
        <v>#REF!</v>
      </c>
      <c r="GA166" s="41" t="e">
        <f t="shared" si="101"/>
        <v>#REF!</v>
      </c>
      <c r="GB166" s="41" t="e">
        <f t="shared" si="101"/>
        <v>#REF!</v>
      </c>
      <c r="GC166" s="41" t="e">
        <f t="shared" si="101"/>
        <v>#REF!</v>
      </c>
      <c r="GD166" s="41" t="e">
        <f t="shared" si="110"/>
        <v>#REF!</v>
      </c>
      <c r="GE166" s="41" t="e">
        <f t="shared" si="110"/>
        <v>#REF!</v>
      </c>
      <c r="GF166" s="41" t="e">
        <f t="shared" si="110"/>
        <v>#REF!</v>
      </c>
      <c r="GG166" s="41" t="e">
        <f t="shared" si="110"/>
        <v>#REF!</v>
      </c>
      <c r="GH166" s="41" t="e">
        <f t="shared" si="110"/>
        <v>#REF!</v>
      </c>
      <c r="GI166" s="41" t="e">
        <f t="shared" si="107"/>
        <v>#REF!</v>
      </c>
      <c r="GJ166" s="41" t="e">
        <f t="shared" si="107"/>
        <v>#REF!</v>
      </c>
      <c r="GK166" s="41" t="e">
        <f t="shared" si="107"/>
        <v>#REF!</v>
      </c>
      <c r="GL166" s="41" t="e">
        <f t="shared" si="107"/>
        <v>#REF!</v>
      </c>
      <c r="GM166" s="41" t="e">
        <f t="shared" si="107"/>
        <v>#REF!</v>
      </c>
      <c r="GN166" s="41" t="e">
        <f t="shared" si="106"/>
        <v>#REF!</v>
      </c>
      <c r="GO166" s="41" t="e">
        <f t="shared" si="106"/>
        <v>#REF!</v>
      </c>
      <c r="GP166" s="41" t="e">
        <f t="shared" si="106"/>
        <v>#REF!</v>
      </c>
      <c r="GQ166" s="41" t="e">
        <f t="shared" si="106"/>
        <v>#REF!</v>
      </c>
      <c r="GR166" s="41" t="e">
        <f t="shared" si="106"/>
        <v>#REF!</v>
      </c>
      <c r="GS166" s="41" t="e">
        <f t="shared" si="106"/>
        <v>#REF!</v>
      </c>
      <c r="GT166" s="41" t="e">
        <f t="shared" si="106"/>
        <v>#REF!</v>
      </c>
      <c r="GU166" s="41" t="e">
        <f t="shared" si="106"/>
        <v>#REF!</v>
      </c>
      <c r="GV166" s="41" t="e">
        <f t="shared" si="108"/>
        <v>#REF!</v>
      </c>
      <c r="GW166" s="41" t="e">
        <f t="shared" si="108"/>
        <v>#REF!</v>
      </c>
      <c r="GX166" s="41" t="e">
        <f t="shared" si="108"/>
        <v>#REF!</v>
      </c>
      <c r="GY166" s="41" t="e">
        <f t="shared" si="108"/>
        <v>#REF!</v>
      </c>
      <c r="GZ166" s="41" t="e">
        <f t="shared" si="108"/>
        <v>#REF!</v>
      </c>
      <c r="HA166" s="41" t="e">
        <f t="shared" si="108"/>
        <v>#REF!</v>
      </c>
      <c r="HB166" s="41" t="e">
        <f t="shared" si="108"/>
        <v>#REF!</v>
      </c>
      <c r="HC166" s="41" t="e">
        <f t="shared" si="108"/>
        <v>#REF!</v>
      </c>
      <c r="HD166" s="41" t="e">
        <f t="shared" si="108"/>
        <v>#REF!</v>
      </c>
      <c r="HE166" s="41" t="e">
        <f t="shared" si="109"/>
        <v>#REF!</v>
      </c>
      <c r="HF166" s="41" t="e">
        <f t="shared" si="109"/>
        <v>#REF!</v>
      </c>
      <c r="HG166" s="41" t="e">
        <f t="shared" si="109"/>
        <v>#REF!</v>
      </c>
      <c r="HH166" s="41" t="e">
        <f t="shared" si="91"/>
        <v>#REF!</v>
      </c>
      <c r="HI166" s="41" t="e">
        <f t="shared" si="91"/>
        <v>#REF!</v>
      </c>
      <c r="HJ166" s="41" t="e">
        <f t="shared" si="91"/>
        <v>#REF!</v>
      </c>
    </row>
    <row r="167" spans="1:218" ht="14.4" x14ac:dyDescent="0.3">
      <c r="A167" s="42">
        <v>164</v>
      </c>
      <c r="B167" s="43" t="e">
        <f>'CMM3 - AUX CALC'!$FI$67</f>
        <v>#REF!</v>
      </c>
      <c r="FJ167" s="41" t="e">
        <f>$B167/(_xlfn.SINGLE(PrazoConcessao)*12-FJ$3+1)</f>
        <v>#REF!</v>
      </c>
      <c r="FK167" s="41" t="e">
        <f t="shared" ref="FK167:FN170" si="111">FJ167</f>
        <v>#REF!</v>
      </c>
      <c r="FL167" s="41" t="e">
        <f t="shared" si="111"/>
        <v>#REF!</v>
      </c>
      <c r="FM167" s="41" t="e">
        <f t="shared" si="111"/>
        <v>#REF!</v>
      </c>
      <c r="FN167" s="41" t="e">
        <f t="shared" si="111"/>
        <v>#REF!</v>
      </c>
      <c r="FO167" s="41" t="e">
        <f t="shared" si="101"/>
        <v>#REF!</v>
      </c>
      <c r="FP167" s="41" t="e">
        <f t="shared" si="101"/>
        <v>#REF!</v>
      </c>
      <c r="FQ167" s="41" t="e">
        <f t="shared" si="101"/>
        <v>#REF!</v>
      </c>
      <c r="FR167" s="41" t="e">
        <f t="shared" si="101"/>
        <v>#REF!</v>
      </c>
      <c r="FS167" s="41" t="e">
        <f t="shared" si="101"/>
        <v>#REF!</v>
      </c>
      <c r="FT167" s="41" t="e">
        <f t="shared" si="101"/>
        <v>#REF!</v>
      </c>
      <c r="FU167" s="41" t="e">
        <f t="shared" si="101"/>
        <v>#REF!</v>
      </c>
      <c r="FV167" s="41" t="e">
        <f t="shared" si="101"/>
        <v>#REF!</v>
      </c>
      <c r="FW167" s="41" t="e">
        <f t="shared" si="101"/>
        <v>#REF!</v>
      </c>
      <c r="FX167" s="41" t="e">
        <f t="shared" si="101"/>
        <v>#REF!</v>
      </c>
      <c r="FY167" s="41" t="e">
        <f t="shared" si="101"/>
        <v>#REF!</v>
      </c>
      <c r="FZ167" s="41" t="e">
        <f t="shared" si="101"/>
        <v>#REF!</v>
      </c>
      <c r="GA167" s="41" t="e">
        <f t="shared" si="101"/>
        <v>#REF!</v>
      </c>
      <c r="GB167" s="41" t="e">
        <f t="shared" si="101"/>
        <v>#REF!</v>
      </c>
      <c r="GC167" s="41" t="e">
        <f t="shared" si="101"/>
        <v>#REF!</v>
      </c>
      <c r="GD167" s="41" t="e">
        <f t="shared" si="110"/>
        <v>#REF!</v>
      </c>
      <c r="GE167" s="41" t="e">
        <f t="shared" si="110"/>
        <v>#REF!</v>
      </c>
      <c r="GF167" s="41" t="e">
        <f t="shared" si="110"/>
        <v>#REF!</v>
      </c>
      <c r="GG167" s="41" t="e">
        <f t="shared" si="110"/>
        <v>#REF!</v>
      </c>
      <c r="GH167" s="41" t="e">
        <f t="shared" si="110"/>
        <v>#REF!</v>
      </c>
      <c r="GI167" s="41" t="e">
        <f t="shared" si="107"/>
        <v>#REF!</v>
      </c>
      <c r="GJ167" s="41" t="e">
        <f t="shared" si="107"/>
        <v>#REF!</v>
      </c>
      <c r="GK167" s="41" t="e">
        <f t="shared" si="107"/>
        <v>#REF!</v>
      </c>
      <c r="GL167" s="41" t="e">
        <f t="shared" si="107"/>
        <v>#REF!</v>
      </c>
      <c r="GM167" s="41" t="e">
        <f t="shared" si="107"/>
        <v>#REF!</v>
      </c>
      <c r="GN167" s="41" t="e">
        <f t="shared" si="106"/>
        <v>#REF!</v>
      </c>
      <c r="GO167" s="41" t="e">
        <f t="shared" si="106"/>
        <v>#REF!</v>
      </c>
      <c r="GP167" s="41" t="e">
        <f t="shared" si="106"/>
        <v>#REF!</v>
      </c>
      <c r="GQ167" s="41" t="e">
        <f t="shared" si="106"/>
        <v>#REF!</v>
      </c>
      <c r="GR167" s="41" t="e">
        <f t="shared" si="106"/>
        <v>#REF!</v>
      </c>
      <c r="GS167" s="41" t="e">
        <f t="shared" si="106"/>
        <v>#REF!</v>
      </c>
      <c r="GT167" s="41" t="e">
        <f t="shared" si="106"/>
        <v>#REF!</v>
      </c>
      <c r="GU167" s="41" t="e">
        <f t="shared" si="106"/>
        <v>#REF!</v>
      </c>
      <c r="GV167" s="41" t="e">
        <f t="shared" si="108"/>
        <v>#REF!</v>
      </c>
      <c r="GW167" s="41" t="e">
        <f t="shared" si="108"/>
        <v>#REF!</v>
      </c>
      <c r="GX167" s="41" t="e">
        <f t="shared" si="108"/>
        <v>#REF!</v>
      </c>
      <c r="GY167" s="41" t="e">
        <f t="shared" si="108"/>
        <v>#REF!</v>
      </c>
      <c r="GZ167" s="41" t="e">
        <f t="shared" si="108"/>
        <v>#REF!</v>
      </c>
      <c r="HA167" s="41" t="e">
        <f t="shared" si="108"/>
        <v>#REF!</v>
      </c>
      <c r="HB167" s="41" t="e">
        <f t="shared" si="108"/>
        <v>#REF!</v>
      </c>
      <c r="HC167" s="41" t="e">
        <f t="shared" si="108"/>
        <v>#REF!</v>
      </c>
      <c r="HD167" s="41" t="e">
        <f t="shared" si="108"/>
        <v>#REF!</v>
      </c>
      <c r="HE167" s="41" t="e">
        <f t="shared" si="109"/>
        <v>#REF!</v>
      </c>
      <c r="HF167" s="41" t="e">
        <f t="shared" si="109"/>
        <v>#REF!</v>
      </c>
      <c r="HG167" s="41" t="e">
        <f t="shared" si="109"/>
        <v>#REF!</v>
      </c>
      <c r="HH167" s="41" t="e">
        <f t="shared" si="91"/>
        <v>#REF!</v>
      </c>
      <c r="HI167" s="41" t="e">
        <f t="shared" si="91"/>
        <v>#REF!</v>
      </c>
      <c r="HJ167" s="41" t="e">
        <f t="shared" si="91"/>
        <v>#REF!</v>
      </c>
    </row>
    <row r="168" spans="1:218" ht="14.4" x14ac:dyDescent="0.3">
      <c r="A168" s="42">
        <v>165</v>
      </c>
      <c r="B168" s="43" t="e">
        <f>'CMM3 - AUX CALC'!$FJ$67</f>
        <v>#REF!</v>
      </c>
      <c r="FK168" s="41" t="e">
        <f>$B168/(_xlfn.SINGLE(PrazoConcessao)*12-FK$3+1)</f>
        <v>#REF!</v>
      </c>
      <c r="FL168" s="41" t="e">
        <f t="shared" si="111"/>
        <v>#REF!</v>
      </c>
      <c r="FM168" s="41" t="e">
        <f t="shared" si="111"/>
        <v>#REF!</v>
      </c>
      <c r="FN168" s="41" t="e">
        <f t="shared" si="111"/>
        <v>#REF!</v>
      </c>
      <c r="FO168" s="41" t="e">
        <f t="shared" si="101"/>
        <v>#REF!</v>
      </c>
      <c r="FP168" s="41" t="e">
        <f t="shared" si="101"/>
        <v>#REF!</v>
      </c>
      <c r="FQ168" s="41" t="e">
        <f t="shared" si="101"/>
        <v>#REF!</v>
      </c>
      <c r="FR168" s="41" t="e">
        <f t="shared" si="101"/>
        <v>#REF!</v>
      </c>
      <c r="FS168" s="41" t="e">
        <f t="shared" si="101"/>
        <v>#REF!</v>
      </c>
      <c r="FT168" s="41" t="e">
        <f t="shared" si="101"/>
        <v>#REF!</v>
      </c>
      <c r="FU168" s="41" t="e">
        <f t="shared" si="101"/>
        <v>#REF!</v>
      </c>
      <c r="FV168" s="41" t="e">
        <f t="shared" si="101"/>
        <v>#REF!</v>
      </c>
      <c r="FW168" s="41" t="e">
        <f t="shared" si="101"/>
        <v>#REF!</v>
      </c>
      <c r="FX168" s="41" t="e">
        <f t="shared" si="101"/>
        <v>#REF!</v>
      </c>
      <c r="FY168" s="41" t="e">
        <f t="shared" si="101"/>
        <v>#REF!</v>
      </c>
      <c r="FZ168" s="41" t="e">
        <f t="shared" si="101"/>
        <v>#REF!</v>
      </c>
      <c r="GA168" s="41" t="e">
        <f t="shared" si="101"/>
        <v>#REF!</v>
      </c>
      <c r="GB168" s="41" t="e">
        <f t="shared" si="101"/>
        <v>#REF!</v>
      </c>
      <c r="GC168" s="41" t="e">
        <f t="shared" si="101"/>
        <v>#REF!</v>
      </c>
      <c r="GD168" s="41" t="e">
        <f t="shared" si="110"/>
        <v>#REF!</v>
      </c>
      <c r="GE168" s="41" t="e">
        <f t="shared" si="110"/>
        <v>#REF!</v>
      </c>
      <c r="GF168" s="41" t="e">
        <f t="shared" si="110"/>
        <v>#REF!</v>
      </c>
      <c r="GG168" s="41" t="e">
        <f t="shared" si="110"/>
        <v>#REF!</v>
      </c>
      <c r="GH168" s="41" t="e">
        <f t="shared" si="110"/>
        <v>#REF!</v>
      </c>
      <c r="GI168" s="41" t="e">
        <f t="shared" si="107"/>
        <v>#REF!</v>
      </c>
      <c r="GJ168" s="41" t="e">
        <f t="shared" si="107"/>
        <v>#REF!</v>
      </c>
      <c r="GK168" s="41" t="e">
        <f t="shared" si="107"/>
        <v>#REF!</v>
      </c>
      <c r="GL168" s="41" t="e">
        <f t="shared" si="107"/>
        <v>#REF!</v>
      </c>
      <c r="GM168" s="41" t="e">
        <f t="shared" si="107"/>
        <v>#REF!</v>
      </c>
      <c r="GN168" s="41" t="e">
        <f t="shared" si="106"/>
        <v>#REF!</v>
      </c>
      <c r="GO168" s="41" t="e">
        <f t="shared" si="106"/>
        <v>#REF!</v>
      </c>
      <c r="GP168" s="41" t="e">
        <f t="shared" si="106"/>
        <v>#REF!</v>
      </c>
      <c r="GQ168" s="41" t="e">
        <f t="shared" si="106"/>
        <v>#REF!</v>
      </c>
      <c r="GR168" s="41" t="e">
        <f t="shared" si="106"/>
        <v>#REF!</v>
      </c>
      <c r="GS168" s="41" t="e">
        <f t="shared" si="106"/>
        <v>#REF!</v>
      </c>
      <c r="GT168" s="41" t="e">
        <f t="shared" si="106"/>
        <v>#REF!</v>
      </c>
      <c r="GU168" s="41" t="e">
        <f t="shared" si="106"/>
        <v>#REF!</v>
      </c>
      <c r="GV168" s="41" t="e">
        <f t="shared" si="108"/>
        <v>#REF!</v>
      </c>
      <c r="GW168" s="41" t="e">
        <f t="shared" si="108"/>
        <v>#REF!</v>
      </c>
      <c r="GX168" s="41" t="e">
        <f t="shared" si="108"/>
        <v>#REF!</v>
      </c>
      <c r="GY168" s="41" t="e">
        <f t="shared" si="108"/>
        <v>#REF!</v>
      </c>
      <c r="GZ168" s="41" t="e">
        <f t="shared" si="108"/>
        <v>#REF!</v>
      </c>
      <c r="HA168" s="41" t="e">
        <f t="shared" si="108"/>
        <v>#REF!</v>
      </c>
      <c r="HB168" s="41" t="e">
        <f t="shared" si="108"/>
        <v>#REF!</v>
      </c>
      <c r="HC168" s="41" t="e">
        <f t="shared" si="108"/>
        <v>#REF!</v>
      </c>
      <c r="HD168" s="41" t="e">
        <f t="shared" si="108"/>
        <v>#REF!</v>
      </c>
      <c r="HE168" s="41" t="e">
        <f t="shared" si="109"/>
        <v>#REF!</v>
      </c>
      <c r="HF168" s="41" t="e">
        <f t="shared" si="109"/>
        <v>#REF!</v>
      </c>
      <c r="HG168" s="41" t="e">
        <f t="shared" si="109"/>
        <v>#REF!</v>
      </c>
      <c r="HH168" s="41" t="e">
        <f t="shared" si="91"/>
        <v>#REF!</v>
      </c>
      <c r="HI168" s="41" t="e">
        <f t="shared" si="91"/>
        <v>#REF!</v>
      </c>
      <c r="HJ168" s="41" t="e">
        <f t="shared" si="91"/>
        <v>#REF!</v>
      </c>
    </row>
    <row r="169" spans="1:218" ht="14.4" x14ac:dyDescent="0.3">
      <c r="A169" s="42">
        <v>166</v>
      </c>
      <c r="B169" s="43" t="e">
        <f>'CMM3 - AUX CALC'!$FK$67</f>
        <v>#REF!</v>
      </c>
      <c r="FL169" s="41" t="e">
        <f>$B169/(_xlfn.SINGLE(PrazoConcessao)*12-FL$3+1)</f>
        <v>#REF!</v>
      </c>
      <c r="FM169" s="41" t="e">
        <f t="shared" si="111"/>
        <v>#REF!</v>
      </c>
      <c r="FN169" s="41" t="e">
        <f t="shared" si="111"/>
        <v>#REF!</v>
      </c>
      <c r="FO169" s="41" t="e">
        <f t="shared" si="101"/>
        <v>#REF!</v>
      </c>
      <c r="FP169" s="41" t="e">
        <f t="shared" si="101"/>
        <v>#REF!</v>
      </c>
      <c r="FQ169" s="41" t="e">
        <f t="shared" si="101"/>
        <v>#REF!</v>
      </c>
      <c r="FR169" s="41" t="e">
        <f t="shared" si="101"/>
        <v>#REF!</v>
      </c>
      <c r="FS169" s="41" t="e">
        <f t="shared" si="101"/>
        <v>#REF!</v>
      </c>
      <c r="FT169" s="41" t="e">
        <f t="shared" si="101"/>
        <v>#REF!</v>
      </c>
      <c r="FU169" s="41" t="e">
        <f t="shared" si="101"/>
        <v>#REF!</v>
      </c>
      <c r="FV169" s="41" t="e">
        <f t="shared" si="101"/>
        <v>#REF!</v>
      </c>
      <c r="FW169" s="41" t="e">
        <f t="shared" si="101"/>
        <v>#REF!</v>
      </c>
      <c r="FX169" s="41" t="e">
        <f t="shared" si="101"/>
        <v>#REF!</v>
      </c>
      <c r="FY169" s="41" t="e">
        <f t="shared" si="101"/>
        <v>#REF!</v>
      </c>
      <c r="FZ169" s="41" t="e">
        <f t="shared" si="101"/>
        <v>#REF!</v>
      </c>
      <c r="GA169" s="41" t="e">
        <f t="shared" si="101"/>
        <v>#REF!</v>
      </c>
      <c r="GB169" s="41" t="e">
        <f t="shared" si="101"/>
        <v>#REF!</v>
      </c>
      <c r="GC169" s="41" t="e">
        <f t="shared" si="101"/>
        <v>#REF!</v>
      </c>
      <c r="GD169" s="41" t="e">
        <f t="shared" si="110"/>
        <v>#REF!</v>
      </c>
      <c r="GE169" s="41" t="e">
        <f t="shared" si="110"/>
        <v>#REF!</v>
      </c>
      <c r="GF169" s="41" t="e">
        <f t="shared" si="110"/>
        <v>#REF!</v>
      </c>
      <c r="GG169" s="41" t="e">
        <f t="shared" si="110"/>
        <v>#REF!</v>
      </c>
      <c r="GH169" s="41" t="e">
        <f t="shared" si="110"/>
        <v>#REF!</v>
      </c>
      <c r="GI169" s="41" t="e">
        <f t="shared" si="107"/>
        <v>#REF!</v>
      </c>
      <c r="GJ169" s="41" t="e">
        <f t="shared" si="107"/>
        <v>#REF!</v>
      </c>
      <c r="GK169" s="41" t="e">
        <f t="shared" si="107"/>
        <v>#REF!</v>
      </c>
      <c r="GL169" s="41" t="e">
        <f t="shared" si="107"/>
        <v>#REF!</v>
      </c>
      <c r="GM169" s="41" t="e">
        <f t="shared" si="107"/>
        <v>#REF!</v>
      </c>
      <c r="GN169" s="41" t="e">
        <f t="shared" si="106"/>
        <v>#REF!</v>
      </c>
      <c r="GO169" s="41" t="e">
        <f t="shared" si="106"/>
        <v>#REF!</v>
      </c>
      <c r="GP169" s="41" t="e">
        <f t="shared" si="106"/>
        <v>#REF!</v>
      </c>
      <c r="GQ169" s="41" t="e">
        <f t="shared" si="106"/>
        <v>#REF!</v>
      </c>
      <c r="GR169" s="41" t="e">
        <f t="shared" si="106"/>
        <v>#REF!</v>
      </c>
      <c r="GS169" s="41" t="e">
        <f t="shared" si="106"/>
        <v>#REF!</v>
      </c>
      <c r="GT169" s="41" t="e">
        <f t="shared" si="106"/>
        <v>#REF!</v>
      </c>
      <c r="GU169" s="41" t="e">
        <f t="shared" si="106"/>
        <v>#REF!</v>
      </c>
      <c r="GV169" s="41" t="e">
        <f t="shared" si="108"/>
        <v>#REF!</v>
      </c>
      <c r="GW169" s="41" t="e">
        <f t="shared" si="108"/>
        <v>#REF!</v>
      </c>
      <c r="GX169" s="41" t="e">
        <f t="shared" si="108"/>
        <v>#REF!</v>
      </c>
      <c r="GY169" s="41" t="e">
        <f t="shared" si="108"/>
        <v>#REF!</v>
      </c>
      <c r="GZ169" s="41" t="e">
        <f t="shared" si="108"/>
        <v>#REF!</v>
      </c>
      <c r="HA169" s="41" t="e">
        <f t="shared" si="108"/>
        <v>#REF!</v>
      </c>
      <c r="HB169" s="41" t="e">
        <f t="shared" si="108"/>
        <v>#REF!</v>
      </c>
      <c r="HC169" s="41" t="e">
        <f t="shared" si="108"/>
        <v>#REF!</v>
      </c>
      <c r="HD169" s="41" t="e">
        <f t="shared" si="108"/>
        <v>#REF!</v>
      </c>
      <c r="HE169" s="41" t="e">
        <f t="shared" si="109"/>
        <v>#REF!</v>
      </c>
      <c r="HF169" s="41" t="e">
        <f t="shared" si="109"/>
        <v>#REF!</v>
      </c>
      <c r="HG169" s="41" t="e">
        <f t="shared" si="109"/>
        <v>#REF!</v>
      </c>
      <c r="HH169" s="41" t="e">
        <f t="shared" si="109"/>
        <v>#REF!</v>
      </c>
      <c r="HI169" s="41" t="e">
        <f t="shared" si="109"/>
        <v>#REF!</v>
      </c>
      <c r="HJ169" s="41" t="e">
        <f t="shared" si="109"/>
        <v>#REF!</v>
      </c>
    </row>
    <row r="170" spans="1:218" ht="14.4" x14ac:dyDescent="0.3">
      <c r="A170" s="42">
        <v>167</v>
      </c>
      <c r="B170" s="43" t="e">
        <f>'CMM3 - AUX CALC'!$FL$67</f>
        <v>#REF!</v>
      </c>
      <c r="FM170" s="41" t="e">
        <f>$B170/(_xlfn.SINGLE(PrazoConcessao)*12-FM$3+1)</f>
        <v>#REF!</v>
      </c>
      <c r="FN170" s="41" t="e">
        <f t="shared" si="111"/>
        <v>#REF!</v>
      </c>
      <c r="FO170" s="41" t="e">
        <f t="shared" si="101"/>
        <v>#REF!</v>
      </c>
      <c r="FP170" s="41" t="e">
        <f t="shared" si="101"/>
        <v>#REF!</v>
      </c>
      <c r="FQ170" s="41" t="e">
        <f t="shared" si="101"/>
        <v>#REF!</v>
      </c>
      <c r="FR170" s="41" t="e">
        <f t="shared" si="101"/>
        <v>#REF!</v>
      </c>
      <c r="FS170" s="41" t="e">
        <f t="shared" si="101"/>
        <v>#REF!</v>
      </c>
      <c r="FT170" s="41" t="e">
        <f t="shared" si="101"/>
        <v>#REF!</v>
      </c>
      <c r="FU170" s="41" t="e">
        <f t="shared" si="101"/>
        <v>#REF!</v>
      </c>
      <c r="FV170" s="41" t="e">
        <f t="shared" si="101"/>
        <v>#REF!</v>
      </c>
      <c r="FW170" s="41" t="e">
        <f t="shared" si="101"/>
        <v>#REF!</v>
      </c>
      <c r="FX170" s="41" t="e">
        <f t="shared" si="101"/>
        <v>#REF!</v>
      </c>
      <c r="FY170" s="41" t="e">
        <f t="shared" si="101"/>
        <v>#REF!</v>
      </c>
      <c r="FZ170" s="41" t="e">
        <f t="shared" si="101"/>
        <v>#REF!</v>
      </c>
      <c r="GA170" s="41" t="e">
        <f t="shared" si="101"/>
        <v>#REF!</v>
      </c>
      <c r="GB170" s="41" t="e">
        <f t="shared" si="101"/>
        <v>#REF!</v>
      </c>
      <c r="GC170" s="41" t="e">
        <f t="shared" si="101"/>
        <v>#REF!</v>
      </c>
      <c r="GD170" s="41" t="e">
        <f t="shared" si="110"/>
        <v>#REF!</v>
      </c>
      <c r="GE170" s="41" t="e">
        <f t="shared" si="110"/>
        <v>#REF!</v>
      </c>
      <c r="GF170" s="41" t="e">
        <f t="shared" si="110"/>
        <v>#REF!</v>
      </c>
      <c r="GG170" s="41" t="e">
        <f t="shared" si="110"/>
        <v>#REF!</v>
      </c>
      <c r="GH170" s="41" t="e">
        <f t="shared" si="110"/>
        <v>#REF!</v>
      </c>
      <c r="GI170" s="41" t="e">
        <f t="shared" si="107"/>
        <v>#REF!</v>
      </c>
      <c r="GJ170" s="41" t="e">
        <f t="shared" si="107"/>
        <v>#REF!</v>
      </c>
      <c r="GK170" s="41" t="e">
        <f t="shared" si="107"/>
        <v>#REF!</v>
      </c>
      <c r="GL170" s="41" t="e">
        <f t="shared" si="107"/>
        <v>#REF!</v>
      </c>
      <c r="GM170" s="41" t="e">
        <f t="shared" si="107"/>
        <v>#REF!</v>
      </c>
      <c r="GN170" s="41" t="e">
        <f t="shared" si="106"/>
        <v>#REF!</v>
      </c>
      <c r="GO170" s="41" t="e">
        <f t="shared" si="106"/>
        <v>#REF!</v>
      </c>
      <c r="GP170" s="41" t="e">
        <f t="shared" si="106"/>
        <v>#REF!</v>
      </c>
      <c r="GQ170" s="41" t="e">
        <f t="shared" si="106"/>
        <v>#REF!</v>
      </c>
      <c r="GR170" s="41" t="e">
        <f t="shared" si="106"/>
        <v>#REF!</v>
      </c>
      <c r="GS170" s="41" t="e">
        <f t="shared" si="106"/>
        <v>#REF!</v>
      </c>
      <c r="GT170" s="41" t="e">
        <f t="shared" si="106"/>
        <v>#REF!</v>
      </c>
      <c r="GU170" s="41" t="e">
        <f t="shared" si="106"/>
        <v>#REF!</v>
      </c>
      <c r="GV170" s="41" t="e">
        <f t="shared" si="108"/>
        <v>#REF!</v>
      </c>
      <c r="GW170" s="41" t="e">
        <f t="shared" si="108"/>
        <v>#REF!</v>
      </c>
      <c r="GX170" s="41" t="e">
        <f t="shared" si="108"/>
        <v>#REF!</v>
      </c>
      <c r="GY170" s="41" t="e">
        <f t="shared" si="108"/>
        <v>#REF!</v>
      </c>
      <c r="GZ170" s="41" t="e">
        <f t="shared" si="108"/>
        <v>#REF!</v>
      </c>
      <c r="HA170" s="41" t="e">
        <f t="shared" si="108"/>
        <v>#REF!</v>
      </c>
      <c r="HB170" s="41" t="e">
        <f t="shared" si="108"/>
        <v>#REF!</v>
      </c>
      <c r="HC170" s="41" t="e">
        <f t="shared" si="108"/>
        <v>#REF!</v>
      </c>
      <c r="HD170" s="41" t="e">
        <f t="shared" si="108"/>
        <v>#REF!</v>
      </c>
      <c r="HE170" s="41" t="e">
        <f t="shared" si="109"/>
        <v>#REF!</v>
      </c>
      <c r="HF170" s="41" t="e">
        <f t="shared" si="109"/>
        <v>#REF!</v>
      </c>
      <c r="HG170" s="41" t="e">
        <f t="shared" si="109"/>
        <v>#REF!</v>
      </c>
      <c r="HH170" s="41" t="e">
        <f t="shared" si="109"/>
        <v>#REF!</v>
      </c>
      <c r="HI170" s="41" t="e">
        <f t="shared" si="109"/>
        <v>#REF!</v>
      </c>
      <c r="HJ170" s="41" t="e">
        <f t="shared" si="109"/>
        <v>#REF!</v>
      </c>
    </row>
    <row r="171" spans="1:218" ht="14.4" x14ac:dyDescent="0.3">
      <c r="A171" s="42">
        <v>168</v>
      </c>
      <c r="B171" s="43" t="e">
        <f>'CMM3 - AUX CALC'!$FM$67</f>
        <v>#REF!</v>
      </c>
      <c r="FN171" s="41" t="e">
        <f>$B171/(_xlfn.SINGLE(PrazoConcessao)*12-FN$3+1)</f>
        <v>#REF!</v>
      </c>
      <c r="FO171" s="41" t="e">
        <f t="shared" si="101"/>
        <v>#REF!</v>
      </c>
      <c r="FP171" s="41" t="e">
        <f t="shared" si="101"/>
        <v>#REF!</v>
      </c>
      <c r="FQ171" s="41" t="e">
        <f t="shared" si="101"/>
        <v>#REF!</v>
      </c>
      <c r="FR171" s="41" t="e">
        <f t="shared" si="101"/>
        <v>#REF!</v>
      </c>
      <c r="FS171" s="41" t="e">
        <f t="shared" si="101"/>
        <v>#REF!</v>
      </c>
      <c r="FT171" s="41" t="e">
        <f t="shared" si="101"/>
        <v>#REF!</v>
      </c>
      <c r="FU171" s="41" t="e">
        <f t="shared" si="101"/>
        <v>#REF!</v>
      </c>
      <c r="FV171" s="41" t="e">
        <f t="shared" si="101"/>
        <v>#REF!</v>
      </c>
      <c r="FW171" s="41" t="e">
        <f t="shared" si="101"/>
        <v>#REF!</v>
      </c>
      <c r="FX171" s="41" t="e">
        <f t="shared" si="101"/>
        <v>#REF!</v>
      </c>
      <c r="FY171" s="41" t="e">
        <f t="shared" si="101"/>
        <v>#REF!</v>
      </c>
      <c r="FZ171" s="41" t="e">
        <f t="shared" si="101"/>
        <v>#REF!</v>
      </c>
      <c r="GA171" s="41" t="e">
        <f t="shared" si="101"/>
        <v>#REF!</v>
      </c>
      <c r="GB171" s="41" t="e">
        <f t="shared" si="101"/>
        <v>#REF!</v>
      </c>
      <c r="GC171" s="41" t="e">
        <f t="shared" si="101"/>
        <v>#REF!</v>
      </c>
      <c r="GD171" s="41" t="e">
        <f t="shared" si="110"/>
        <v>#REF!</v>
      </c>
      <c r="GE171" s="41" t="e">
        <f t="shared" si="110"/>
        <v>#REF!</v>
      </c>
      <c r="GF171" s="41" t="e">
        <f t="shared" si="110"/>
        <v>#REF!</v>
      </c>
      <c r="GG171" s="41" t="e">
        <f t="shared" si="110"/>
        <v>#REF!</v>
      </c>
      <c r="GH171" s="41" t="e">
        <f t="shared" si="110"/>
        <v>#REF!</v>
      </c>
      <c r="GI171" s="41" t="e">
        <f t="shared" si="107"/>
        <v>#REF!</v>
      </c>
      <c r="GJ171" s="41" t="e">
        <f t="shared" si="107"/>
        <v>#REF!</v>
      </c>
      <c r="GK171" s="41" t="e">
        <f t="shared" si="107"/>
        <v>#REF!</v>
      </c>
      <c r="GL171" s="41" t="e">
        <f t="shared" si="107"/>
        <v>#REF!</v>
      </c>
      <c r="GM171" s="41" t="e">
        <f t="shared" si="107"/>
        <v>#REF!</v>
      </c>
      <c r="GN171" s="41" t="e">
        <f t="shared" si="106"/>
        <v>#REF!</v>
      </c>
      <c r="GO171" s="41" t="e">
        <f t="shared" si="106"/>
        <v>#REF!</v>
      </c>
      <c r="GP171" s="41" t="e">
        <f t="shared" si="106"/>
        <v>#REF!</v>
      </c>
      <c r="GQ171" s="41" t="e">
        <f t="shared" si="106"/>
        <v>#REF!</v>
      </c>
      <c r="GR171" s="41" t="e">
        <f t="shared" si="106"/>
        <v>#REF!</v>
      </c>
      <c r="GS171" s="41" t="e">
        <f t="shared" si="106"/>
        <v>#REF!</v>
      </c>
      <c r="GT171" s="41" t="e">
        <f t="shared" si="106"/>
        <v>#REF!</v>
      </c>
      <c r="GU171" s="41" t="e">
        <f t="shared" si="106"/>
        <v>#REF!</v>
      </c>
      <c r="GV171" s="41" t="e">
        <f t="shared" si="108"/>
        <v>#REF!</v>
      </c>
      <c r="GW171" s="41" t="e">
        <f t="shared" si="108"/>
        <v>#REF!</v>
      </c>
      <c r="GX171" s="41" t="e">
        <f t="shared" si="108"/>
        <v>#REF!</v>
      </c>
      <c r="GY171" s="41" t="e">
        <f t="shared" si="108"/>
        <v>#REF!</v>
      </c>
      <c r="GZ171" s="41" t="e">
        <f t="shared" si="108"/>
        <v>#REF!</v>
      </c>
      <c r="HA171" s="41" t="e">
        <f t="shared" si="108"/>
        <v>#REF!</v>
      </c>
      <c r="HB171" s="41" t="e">
        <f t="shared" si="108"/>
        <v>#REF!</v>
      </c>
      <c r="HC171" s="41" t="e">
        <f t="shared" si="108"/>
        <v>#REF!</v>
      </c>
      <c r="HD171" s="41" t="e">
        <f t="shared" si="108"/>
        <v>#REF!</v>
      </c>
      <c r="HE171" s="41" t="e">
        <f t="shared" si="109"/>
        <v>#REF!</v>
      </c>
      <c r="HF171" s="41" t="e">
        <f t="shared" si="109"/>
        <v>#REF!</v>
      </c>
      <c r="HG171" s="41" t="e">
        <f t="shared" si="109"/>
        <v>#REF!</v>
      </c>
      <c r="HH171" s="41" t="e">
        <f t="shared" si="109"/>
        <v>#REF!</v>
      </c>
      <c r="HI171" s="41" t="e">
        <f t="shared" si="109"/>
        <v>#REF!</v>
      </c>
      <c r="HJ171" s="41" t="e">
        <f t="shared" si="109"/>
        <v>#REF!</v>
      </c>
    </row>
    <row r="172" spans="1:218" ht="14.4" x14ac:dyDescent="0.3">
      <c r="A172" s="42">
        <v>169</v>
      </c>
      <c r="B172" s="43" t="e">
        <f>'CMM3 - AUX CALC'!$FN$67</f>
        <v>#REF!</v>
      </c>
      <c r="FO172" s="41" t="e">
        <f>$B172/(_xlfn.SINGLE(PrazoConcessao)*12-FO$3+1)</f>
        <v>#REF!</v>
      </c>
      <c r="FP172" s="41" t="e">
        <f t="shared" si="101"/>
        <v>#REF!</v>
      </c>
      <c r="FQ172" s="41" t="e">
        <f t="shared" si="101"/>
        <v>#REF!</v>
      </c>
      <c r="FR172" s="41" t="e">
        <f t="shared" si="101"/>
        <v>#REF!</v>
      </c>
      <c r="FS172" s="41" t="e">
        <f t="shared" si="101"/>
        <v>#REF!</v>
      </c>
      <c r="FT172" s="41" t="e">
        <f t="shared" si="101"/>
        <v>#REF!</v>
      </c>
      <c r="FU172" s="41" t="e">
        <f t="shared" si="101"/>
        <v>#REF!</v>
      </c>
      <c r="FV172" s="41" t="e">
        <f t="shared" si="101"/>
        <v>#REF!</v>
      </c>
      <c r="FW172" s="41" t="e">
        <f t="shared" si="101"/>
        <v>#REF!</v>
      </c>
      <c r="FX172" s="41" t="e">
        <f t="shared" si="101"/>
        <v>#REF!</v>
      </c>
      <c r="FY172" s="41" t="e">
        <f t="shared" si="101"/>
        <v>#REF!</v>
      </c>
      <c r="FZ172" s="41" t="e">
        <f t="shared" si="101"/>
        <v>#REF!</v>
      </c>
      <c r="GA172" s="41" t="e">
        <f t="shared" si="101"/>
        <v>#REF!</v>
      </c>
      <c r="GB172" s="41" t="e">
        <f t="shared" si="101"/>
        <v>#REF!</v>
      </c>
      <c r="GC172" s="41" t="e">
        <f t="shared" si="101"/>
        <v>#REF!</v>
      </c>
      <c r="GD172" s="41" t="e">
        <f t="shared" si="110"/>
        <v>#REF!</v>
      </c>
      <c r="GE172" s="41" t="e">
        <f t="shared" si="110"/>
        <v>#REF!</v>
      </c>
      <c r="GF172" s="41" t="e">
        <f t="shared" si="110"/>
        <v>#REF!</v>
      </c>
      <c r="GG172" s="41" t="e">
        <f t="shared" si="110"/>
        <v>#REF!</v>
      </c>
      <c r="GH172" s="41" t="e">
        <f t="shared" si="110"/>
        <v>#REF!</v>
      </c>
      <c r="GI172" s="41" t="e">
        <f t="shared" si="107"/>
        <v>#REF!</v>
      </c>
      <c r="GJ172" s="41" t="e">
        <f t="shared" si="107"/>
        <v>#REF!</v>
      </c>
      <c r="GK172" s="41" t="e">
        <f t="shared" si="107"/>
        <v>#REF!</v>
      </c>
      <c r="GL172" s="41" t="e">
        <f t="shared" si="107"/>
        <v>#REF!</v>
      </c>
      <c r="GM172" s="41" t="e">
        <f t="shared" si="107"/>
        <v>#REF!</v>
      </c>
      <c r="GN172" s="41" t="e">
        <f t="shared" si="106"/>
        <v>#REF!</v>
      </c>
      <c r="GO172" s="41" t="e">
        <f t="shared" si="106"/>
        <v>#REF!</v>
      </c>
      <c r="GP172" s="41" t="e">
        <f t="shared" si="106"/>
        <v>#REF!</v>
      </c>
      <c r="GQ172" s="41" t="e">
        <f t="shared" si="106"/>
        <v>#REF!</v>
      </c>
      <c r="GR172" s="41" t="e">
        <f t="shared" si="106"/>
        <v>#REF!</v>
      </c>
      <c r="GS172" s="41" t="e">
        <f t="shared" si="106"/>
        <v>#REF!</v>
      </c>
      <c r="GT172" s="41" t="e">
        <f t="shared" si="106"/>
        <v>#REF!</v>
      </c>
      <c r="GU172" s="41" t="e">
        <f t="shared" si="106"/>
        <v>#REF!</v>
      </c>
      <c r="GV172" s="41" t="e">
        <f t="shared" si="108"/>
        <v>#REF!</v>
      </c>
      <c r="GW172" s="41" t="e">
        <f t="shared" si="108"/>
        <v>#REF!</v>
      </c>
      <c r="GX172" s="41" t="e">
        <f t="shared" si="108"/>
        <v>#REF!</v>
      </c>
      <c r="GY172" s="41" t="e">
        <f t="shared" si="108"/>
        <v>#REF!</v>
      </c>
      <c r="GZ172" s="41" t="e">
        <f t="shared" si="108"/>
        <v>#REF!</v>
      </c>
      <c r="HA172" s="41" t="e">
        <f t="shared" si="108"/>
        <v>#REF!</v>
      </c>
      <c r="HB172" s="41" t="e">
        <f t="shared" si="108"/>
        <v>#REF!</v>
      </c>
      <c r="HC172" s="41" t="e">
        <f t="shared" si="108"/>
        <v>#REF!</v>
      </c>
      <c r="HD172" s="41" t="e">
        <f t="shared" si="108"/>
        <v>#REF!</v>
      </c>
      <c r="HE172" s="41" t="e">
        <f t="shared" si="109"/>
        <v>#REF!</v>
      </c>
      <c r="HF172" s="41" t="e">
        <f t="shared" si="109"/>
        <v>#REF!</v>
      </c>
      <c r="HG172" s="41" t="e">
        <f t="shared" si="109"/>
        <v>#REF!</v>
      </c>
      <c r="HH172" s="41" t="e">
        <f t="shared" si="109"/>
        <v>#REF!</v>
      </c>
      <c r="HI172" s="41" t="e">
        <f t="shared" si="109"/>
        <v>#REF!</v>
      </c>
      <c r="HJ172" s="41" t="e">
        <f t="shared" si="109"/>
        <v>#REF!</v>
      </c>
    </row>
    <row r="173" spans="1:218" ht="14.4" x14ac:dyDescent="0.3">
      <c r="A173" s="42">
        <v>170</v>
      </c>
      <c r="B173" s="43" t="e">
        <f>'CMM3 - AUX CALC'!$FO$67</f>
        <v>#REF!</v>
      </c>
      <c r="FP173" s="41" t="e">
        <f>$B173/(_xlfn.SINGLE(PrazoConcessao)*12-FP$3+1)</f>
        <v>#REF!</v>
      </c>
      <c r="FQ173" s="41" t="e">
        <f t="shared" si="101"/>
        <v>#REF!</v>
      </c>
      <c r="FR173" s="41" t="e">
        <f t="shared" si="101"/>
        <v>#REF!</v>
      </c>
      <c r="FS173" s="41" t="e">
        <f t="shared" si="101"/>
        <v>#REF!</v>
      </c>
      <c r="FT173" s="41" t="e">
        <f t="shared" si="101"/>
        <v>#REF!</v>
      </c>
      <c r="FU173" s="41" t="e">
        <f t="shared" si="101"/>
        <v>#REF!</v>
      </c>
      <c r="FV173" s="41" t="e">
        <f t="shared" si="101"/>
        <v>#REF!</v>
      </c>
      <c r="FW173" s="41" t="e">
        <f t="shared" si="101"/>
        <v>#REF!</v>
      </c>
      <c r="FX173" s="41" t="e">
        <f t="shared" si="101"/>
        <v>#REF!</v>
      </c>
      <c r="FY173" s="41" t="e">
        <f t="shared" si="101"/>
        <v>#REF!</v>
      </c>
      <c r="FZ173" s="41" t="e">
        <f t="shared" si="101"/>
        <v>#REF!</v>
      </c>
      <c r="GA173" s="41" t="e">
        <f t="shared" si="101"/>
        <v>#REF!</v>
      </c>
      <c r="GB173" s="41" t="e">
        <f t="shared" si="101"/>
        <v>#REF!</v>
      </c>
      <c r="GC173" s="41" t="e">
        <f t="shared" si="101"/>
        <v>#REF!</v>
      </c>
      <c r="GD173" s="41" t="e">
        <f t="shared" si="110"/>
        <v>#REF!</v>
      </c>
      <c r="GE173" s="41" t="e">
        <f t="shared" si="110"/>
        <v>#REF!</v>
      </c>
      <c r="GF173" s="41" t="e">
        <f t="shared" si="110"/>
        <v>#REF!</v>
      </c>
      <c r="GG173" s="41" t="e">
        <f t="shared" si="110"/>
        <v>#REF!</v>
      </c>
      <c r="GH173" s="41" t="e">
        <f t="shared" si="110"/>
        <v>#REF!</v>
      </c>
      <c r="GI173" s="41" t="e">
        <f t="shared" si="107"/>
        <v>#REF!</v>
      </c>
      <c r="GJ173" s="41" t="e">
        <f t="shared" si="107"/>
        <v>#REF!</v>
      </c>
      <c r="GK173" s="41" t="e">
        <f t="shared" si="107"/>
        <v>#REF!</v>
      </c>
      <c r="GL173" s="41" t="e">
        <f t="shared" si="107"/>
        <v>#REF!</v>
      </c>
      <c r="GM173" s="41" t="e">
        <f t="shared" si="107"/>
        <v>#REF!</v>
      </c>
      <c r="GN173" s="41" t="e">
        <f t="shared" si="106"/>
        <v>#REF!</v>
      </c>
      <c r="GO173" s="41" t="e">
        <f t="shared" si="106"/>
        <v>#REF!</v>
      </c>
      <c r="GP173" s="41" t="e">
        <f t="shared" si="106"/>
        <v>#REF!</v>
      </c>
      <c r="GQ173" s="41" t="e">
        <f t="shared" si="106"/>
        <v>#REF!</v>
      </c>
      <c r="GR173" s="41" t="e">
        <f t="shared" si="106"/>
        <v>#REF!</v>
      </c>
      <c r="GS173" s="41" t="e">
        <f t="shared" si="106"/>
        <v>#REF!</v>
      </c>
      <c r="GT173" s="41" t="e">
        <f t="shared" si="106"/>
        <v>#REF!</v>
      </c>
      <c r="GU173" s="41" t="e">
        <f t="shared" si="106"/>
        <v>#REF!</v>
      </c>
      <c r="GV173" s="41" t="e">
        <f t="shared" si="108"/>
        <v>#REF!</v>
      </c>
      <c r="GW173" s="41" t="e">
        <f t="shared" si="108"/>
        <v>#REF!</v>
      </c>
      <c r="GX173" s="41" t="e">
        <f t="shared" si="108"/>
        <v>#REF!</v>
      </c>
      <c r="GY173" s="41" t="e">
        <f t="shared" si="108"/>
        <v>#REF!</v>
      </c>
      <c r="GZ173" s="41" t="e">
        <f t="shared" si="108"/>
        <v>#REF!</v>
      </c>
      <c r="HA173" s="41" t="e">
        <f t="shared" si="108"/>
        <v>#REF!</v>
      </c>
      <c r="HB173" s="41" t="e">
        <f t="shared" si="108"/>
        <v>#REF!</v>
      </c>
      <c r="HC173" s="41" t="e">
        <f t="shared" si="108"/>
        <v>#REF!</v>
      </c>
      <c r="HD173" s="41" t="e">
        <f t="shared" si="108"/>
        <v>#REF!</v>
      </c>
      <c r="HE173" s="41" t="e">
        <f t="shared" si="109"/>
        <v>#REF!</v>
      </c>
      <c r="HF173" s="41" t="e">
        <f t="shared" si="109"/>
        <v>#REF!</v>
      </c>
      <c r="HG173" s="41" t="e">
        <f t="shared" si="109"/>
        <v>#REF!</v>
      </c>
      <c r="HH173" s="41" t="e">
        <f t="shared" si="109"/>
        <v>#REF!</v>
      </c>
      <c r="HI173" s="41" t="e">
        <f t="shared" si="109"/>
        <v>#REF!</v>
      </c>
      <c r="HJ173" s="41" t="e">
        <f t="shared" si="109"/>
        <v>#REF!</v>
      </c>
    </row>
    <row r="174" spans="1:218" ht="14.4" x14ac:dyDescent="0.3">
      <c r="A174" s="42">
        <v>171</v>
      </c>
      <c r="B174" s="43" t="e">
        <f>'CMM3 - AUX CALC'!$FP$67</f>
        <v>#REF!</v>
      </c>
      <c r="FQ174" s="41" t="e">
        <f>$B174/(_xlfn.SINGLE(PrazoConcessao)*12-FQ$3+1)</f>
        <v>#REF!</v>
      </c>
      <c r="FR174" s="41" t="e">
        <f t="shared" si="101"/>
        <v>#REF!</v>
      </c>
      <c r="FS174" s="41" t="e">
        <f t="shared" si="101"/>
        <v>#REF!</v>
      </c>
      <c r="FT174" s="41" t="e">
        <f t="shared" si="101"/>
        <v>#REF!</v>
      </c>
      <c r="FU174" s="41" t="e">
        <f t="shared" si="101"/>
        <v>#REF!</v>
      </c>
      <c r="FV174" s="41" t="e">
        <f t="shared" si="101"/>
        <v>#REF!</v>
      </c>
      <c r="FW174" s="41" t="e">
        <f t="shared" si="101"/>
        <v>#REF!</v>
      </c>
      <c r="FX174" s="41" t="e">
        <f t="shared" si="101"/>
        <v>#REF!</v>
      </c>
      <c r="FY174" s="41" t="e">
        <f t="shared" si="101"/>
        <v>#REF!</v>
      </c>
      <c r="FZ174" s="41" t="e">
        <f t="shared" si="101"/>
        <v>#REF!</v>
      </c>
      <c r="GA174" s="41" t="e">
        <f t="shared" si="101"/>
        <v>#REF!</v>
      </c>
      <c r="GB174" s="41" t="e">
        <f t="shared" si="101"/>
        <v>#REF!</v>
      </c>
      <c r="GC174" s="41" t="e">
        <f t="shared" si="101"/>
        <v>#REF!</v>
      </c>
      <c r="GD174" s="41" t="e">
        <f t="shared" si="110"/>
        <v>#REF!</v>
      </c>
      <c r="GE174" s="41" t="e">
        <f t="shared" si="110"/>
        <v>#REF!</v>
      </c>
      <c r="GF174" s="41" t="e">
        <f t="shared" si="110"/>
        <v>#REF!</v>
      </c>
      <c r="GG174" s="41" t="e">
        <f t="shared" si="110"/>
        <v>#REF!</v>
      </c>
      <c r="GH174" s="41" t="e">
        <f t="shared" si="110"/>
        <v>#REF!</v>
      </c>
      <c r="GI174" s="41" t="e">
        <f t="shared" si="107"/>
        <v>#REF!</v>
      </c>
      <c r="GJ174" s="41" t="e">
        <f t="shared" si="107"/>
        <v>#REF!</v>
      </c>
      <c r="GK174" s="41" t="e">
        <f t="shared" si="107"/>
        <v>#REF!</v>
      </c>
      <c r="GL174" s="41" t="e">
        <f t="shared" si="107"/>
        <v>#REF!</v>
      </c>
      <c r="GM174" s="41" t="e">
        <f t="shared" si="107"/>
        <v>#REF!</v>
      </c>
      <c r="GN174" s="41" t="e">
        <f t="shared" si="106"/>
        <v>#REF!</v>
      </c>
      <c r="GO174" s="41" t="e">
        <f t="shared" si="106"/>
        <v>#REF!</v>
      </c>
      <c r="GP174" s="41" t="e">
        <f t="shared" si="106"/>
        <v>#REF!</v>
      </c>
      <c r="GQ174" s="41" t="e">
        <f t="shared" si="106"/>
        <v>#REF!</v>
      </c>
      <c r="GR174" s="41" t="e">
        <f t="shared" si="106"/>
        <v>#REF!</v>
      </c>
      <c r="GS174" s="41" t="e">
        <f t="shared" si="106"/>
        <v>#REF!</v>
      </c>
      <c r="GT174" s="41" t="e">
        <f t="shared" si="106"/>
        <v>#REF!</v>
      </c>
      <c r="GU174" s="41" t="e">
        <f t="shared" si="106"/>
        <v>#REF!</v>
      </c>
      <c r="GV174" s="41" t="e">
        <f t="shared" si="108"/>
        <v>#REF!</v>
      </c>
      <c r="GW174" s="41" t="e">
        <f t="shared" si="108"/>
        <v>#REF!</v>
      </c>
      <c r="GX174" s="41" t="e">
        <f t="shared" si="108"/>
        <v>#REF!</v>
      </c>
      <c r="GY174" s="41" t="e">
        <f t="shared" si="108"/>
        <v>#REF!</v>
      </c>
      <c r="GZ174" s="41" t="e">
        <f t="shared" si="108"/>
        <v>#REF!</v>
      </c>
      <c r="HA174" s="41" t="e">
        <f t="shared" si="108"/>
        <v>#REF!</v>
      </c>
      <c r="HB174" s="41" t="e">
        <f t="shared" si="108"/>
        <v>#REF!</v>
      </c>
      <c r="HC174" s="41" t="e">
        <f t="shared" si="108"/>
        <v>#REF!</v>
      </c>
      <c r="HD174" s="41" t="e">
        <f t="shared" si="108"/>
        <v>#REF!</v>
      </c>
      <c r="HE174" s="41" t="e">
        <f t="shared" si="109"/>
        <v>#REF!</v>
      </c>
      <c r="HF174" s="41" t="e">
        <f t="shared" si="109"/>
        <v>#REF!</v>
      </c>
      <c r="HG174" s="41" t="e">
        <f t="shared" si="109"/>
        <v>#REF!</v>
      </c>
      <c r="HH174" s="41" t="e">
        <f t="shared" si="109"/>
        <v>#REF!</v>
      </c>
      <c r="HI174" s="41" t="e">
        <f t="shared" si="109"/>
        <v>#REF!</v>
      </c>
      <c r="HJ174" s="41" t="e">
        <f t="shared" si="109"/>
        <v>#REF!</v>
      </c>
    </row>
    <row r="175" spans="1:218" ht="14.4" x14ac:dyDescent="0.3">
      <c r="A175" s="42">
        <v>172</v>
      </c>
      <c r="B175" s="43" t="e">
        <f>'CMM3 - AUX CALC'!$FQ$67</f>
        <v>#REF!</v>
      </c>
      <c r="FR175" s="41" t="e">
        <f>$B175/(_xlfn.SINGLE(PrazoConcessao)*12-FR$3+1)</f>
        <v>#REF!</v>
      </c>
      <c r="FS175" s="41" t="e">
        <f t="shared" si="101"/>
        <v>#REF!</v>
      </c>
      <c r="FT175" s="41" t="e">
        <f t="shared" si="101"/>
        <v>#REF!</v>
      </c>
      <c r="FU175" s="41" t="e">
        <f t="shared" si="101"/>
        <v>#REF!</v>
      </c>
      <c r="FV175" s="41" t="e">
        <f t="shared" si="101"/>
        <v>#REF!</v>
      </c>
      <c r="FW175" s="41" t="e">
        <f t="shared" si="101"/>
        <v>#REF!</v>
      </c>
      <c r="FX175" s="41" t="e">
        <f t="shared" si="101"/>
        <v>#REF!</v>
      </c>
      <c r="FY175" s="41" t="e">
        <f t="shared" si="101"/>
        <v>#REF!</v>
      </c>
      <c r="FZ175" s="41" t="e">
        <f t="shared" si="101"/>
        <v>#REF!</v>
      </c>
      <c r="GA175" s="41" t="e">
        <f t="shared" si="101"/>
        <v>#REF!</v>
      </c>
      <c r="GB175" s="41" t="e">
        <f t="shared" ref="GB175:GC185" si="112">GA175</f>
        <v>#REF!</v>
      </c>
      <c r="GC175" s="41" t="e">
        <f t="shared" si="112"/>
        <v>#REF!</v>
      </c>
      <c r="GD175" s="41" t="e">
        <f t="shared" si="110"/>
        <v>#REF!</v>
      </c>
      <c r="GE175" s="41" t="e">
        <f t="shared" si="110"/>
        <v>#REF!</v>
      </c>
      <c r="GF175" s="41" t="e">
        <f t="shared" si="110"/>
        <v>#REF!</v>
      </c>
      <c r="GG175" s="41" t="e">
        <f t="shared" si="110"/>
        <v>#REF!</v>
      </c>
      <c r="GH175" s="41" t="e">
        <f t="shared" si="110"/>
        <v>#REF!</v>
      </c>
      <c r="GI175" s="41" t="e">
        <f t="shared" si="107"/>
        <v>#REF!</v>
      </c>
      <c r="GJ175" s="41" t="e">
        <f t="shared" si="107"/>
        <v>#REF!</v>
      </c>
      <c r="GK175" s="41" t="e">
        <f t="shared" si="107"/>
        <v>#REF!</v>
      </c>
      <c r="GL175" s="41" t="e">
        <f t="shared" si="107"/>
        <v>#REF!</v>
      </c>
      <c r="GM175" s="41" t="e">
        <f t="shared" si="107"/>
        <v>#REF!</v>
      </c>
      <c r="GN175" s="41" t="e">
        <f t="shared" si="106"/>
        <v>#REF!</v>
      </c>
      <c r="GO175" s="41" t="e">
        <f t="shared" si="106"/>
        <v>#REF!</v>
      </c>
      <c r="GP175" s="41" t="e">
        <f t="shared" si="106"/>
        <v>#REF!</v>
      </c>
      <c r="GQ175" s="41" t="e">
        <f t="shared" si="106"/>
        <v>#REF!</v>
      </c>
      <c r="GR175" s="41" t="e">
        <f t="shared" si="106"/>
        <v>#REF!</v>
      </c>
      <c r="GS175" s="41" t="e">
        <f t="shared" si="106"/>
        <v>#REF!</v>
      </c>
      <c r="GT175" s="41" t="e">
        <f t="shared" si="106"/>
        <v>#REF!</v>
      </c>
      <c r="GU175" s="41" t="e">
        <f t="shared" si="106"/>
        <v>#REF!</v>
      </c>
      <c r="GV175" s="41" t="e">
        <f t="shared" si="108"/>
        <v>#REF!</v>
      </c>
      <c r="GW175" s="41" t="e">
        <f t="shared" si="108"/>
        <v>#REF!</v>
      </c>
      <c r="GX175" s="41" t="e">
        <f t="shared" si="108"/>
        <v>#REF!</v>
      </c>
      <c r="GY175" s="41" t="e">
        <f t="shared" si="108"/>
        <v>#REF!</v>
      </c>
      <c r="GZ175" s="41" t="e">
        <f t="shared" si="108"/>
        <v>#REF!</v>
      </c>
      <c r="HA175" s="41" t="e">
        <f t="shared" si="108"/>
        <v>#REF!</v>
      </c>
      <c r="HB175" s="41" t="e">
        <f t="shared" si="108"/>
        <v>#REF!</v>
      </c>
      <c r="HC175" s="41" t="e">
        <f t="shared" si="108"/>
        <v>#REF!</v>
      </c>
      <c r="HD175" s="41" t="e">
        <f t="shared" si="108"/>
        <v>#REF!</v>
      </c>
      <c r="HE175" s="41" t="e">
        <f t="shared" si="109"/>
        <v>#REF!</v>
      </c>
      <c r="HF175" s="41" t="e">
        <f t="shared" si="109"/>
        <v>#REF!</v>
      </c>
      <c r="HG175" s="41" t="e">
        <f t="shared" si="109"/>
        <v>#REF!</v>
      </c>
      <c r="HH175" s="41" t="e">
        <f t="shared" si="109"/>
        <v>#REF!</v>
      </c>
      <c r="HI175" s="41" t="e">
        <f t="shared" si="109"/>
        <v>#REF!</v>
      </c>
      <c r="HJ175" s="41" t="e">
        <f t="shared" si="109"/>
        <v>#REF!</v>
      </c>
    </row>
    <row r="176" spans="1:218" ht="14.4" x14ac:dyDescent="0.3">
      <c r="A176" s="42">
        <v>173</v>
      </c>
      <c r="B176" s="43" t="e">
        <f>'CMM3 - AUX CALC'!$FR$67</f>
        <v>#REF!</v>
      </c>
      <c r="FS176" s="41" t="e">
        <f>$B176/(_xlfn.SINGLE(PrazoConcessao)*12-FS$3+1)</f>
        <v>#REF!</v>
      </c>
      <c r="FT176" s="41" t="e">
        <f t="shared" ref="FT176:GA183" si="113">FS176</f>
        <v>#REF!</v>
      </c>
      <c r="FU176" s="41" t="e">
        <f t="shared" si="113"/>
        <v>#REF!</v>
      </c>
      <c r="FV176" s="41" t="e">
        <f t="shared" si="113"/>
        <v>#REF!</v>
      </c>
      <c r="FW176" s="41" t="e">
        <f t="shared" si="113"/>
        <v>#REF!</v>
      </c>
      <c r="FX176" s="41" t="e">
        <f t="shared" si="113"/>
        <v>#REF!</v>
      </c>
      <c r="FY176" s="41" t="e">
        <f t="shared" si="113"/>
        <v>#REF!</v>
      </c>
      <c r="FZ176" s="41" t="e">
        <f t="shared" si="113"/>
        <v>#REF!</v>
      </c>
      <c r="GA176" s="41" t="e">
        <f t="shared" si="113"/>
        <v>#REF!</v>
      </c>
      <c r="GB176" s="41" t="e">
        <f t="shared" si="112"/>
        <v>#REF!</v>
      </c>
      <c r="GC176" s="41" t="e">
        <f t="shared" si="112"/>
        <v>#REF!</v>
      </c>
      <c r="GD176" s="41" t="e">
        <f t="shared" si="110"/>
        <v>#REF!</v>
      </c>
      <c r="GE176" s="41" t="e">
        <f t="shared" si="110"/>
        <v>#REF!</v>
      </c>
      <c r="GF176" s="41" t="e">
        <f t="shared" si="110"/>
        <v>#REF!</v>
      </c>
      <c r="GG176" s="41" t="e">
        <f t="shared" si="110"/>
        <v>#REF!</v>
      </c>
      <c r="GH176" s="41" t="e">
        <f t="shared" si="110"/>
        <v>#REF!</v>
      </c>
      <c r="GI176" s="41" t="e">
        <f t="shared" si="107"/>
        <v>#REF!</v>
      </c>
      <c r="GJ176" s="41" t="e">
        <f t="shared" si="107"/>
        <v>#REF!</v>
      </c>
      <c r="GK176" s="41" t="e">
        <f t="shared" si="107"/>
        <v>#REF!</v>
      </c>
      <c r="GL176" s="41" t="e">
        <f t="shared" si="107"/>
        <v>#REF!</v>
      </c>
      <c r="GM176" s="41" t="e">
        <f t="shared" si="107"/>
        <v>#REF!</v>
      </c>
      <c r="GN176" s="41" t="e">
        <f t="shared" si="106"/>
        <v>#REF!</v>
      </c>
      <c r="GO176" s="41" t="e">
        <f t="shared" si="106"/>
        <v>#REF!</v>
      </c>
      <c r="GP176" s="41" t="e">
        <f t="shared" si="106"/>
        <v>#REF!</v>
      </c>
      <c r="GQ176" s="41" t="e">
        <f t="shared" si="106"/>
        <v>#REF!</v>
      </c>
      <c r="GR176" s="41" t="e">
        <f t="shared" si="106"/>
        <v>#REF!</v>
      </c>
      <c r="GS176" s="41" t="e">
        <f t="shared" si="106"/>
        <v>#REF!</v>
      </c>
      <c r="GT176" s="41" t="e">
        <f t="shared" si="106"/>
        <v>#REF!</v>
      </c>
      <c r="GU176" s="41" t="e">
        <f t="shared" si="106"/>
        <v>#REF!</v>
      </c>
      <c r="GV176" s="41" t="e">
        <f t="shared" si="108"/>
        <v>#REF!</v>
      </c>
      <c r="GW176" s="41" t="e">
        <f t="shared" si="108"/>
        <v>#REF!</v>
      </c>
      <c r="GX176" s="41" t="e">
        <f t="shared" si="108"/>
        <v>#REF!</v>
      </c>
      <c r="GY176" s="41" t="e">
        <f t="shared" si="108"/>
        <v>#REF!</v>
      </c>
      <c r="GZ176" s="41" t="e">
        <f t="shared" si="108"/>
        <v>#REF!</v>
      </c>
      <c r="HA176" s="41" t="e">
        <f t="shared" si="108"/>
        <v>#REF!</v>
      </c>
      <c r="HB176" s="41" t="e">
        <f t="shared" si="108"/>
        <v>#REF!</v>
      </c>
      <c r="HC176" s="41" t="e">
        <f t="shared" si="108"/>
        <v>#REF!</v>
      </c>
      <c r="HD176" s="41" t="e">
        <f t="shared" si="108"/>
        <v>#REF!</v>
      </c>
      <c r="HE176" s="41" t="e">
        <f t="shared" si="109"/>
        <v>#REF!</v>
      </c>
      <c r="HF176" s="41" t="e">
        <f t="shared" si="109"/>
        <v>#REF!</v>
      </c>
      <c r="HG176" s="41" t="e">
        <f t="shared" si="109"/>
        <v>#REF!</v>
      </c>
      <c r="HH176" s="41" t="e">
        <f t="shared" si="109"/>
        <v>#REF!</v>
      </c>
      <c r="HI176" s="41" t="e">
        <f t="shared" si="109"/>
        <v>#REF!</v>
      </c>
      <c r="HJ176" s="41" t="e">
        <f t="shared" si="109"/>
        <v>#REF!</v>
      </c>
    </row>
    <row r="177" spans="1:218" ht="14.4" x14ac:dyDescent="0.3">
      <c r="A177" s="42">
        <v>174</v>
      </c>
      <c r="B177" s="43" t="e">
        <f>'CMM3 - AUX CALC'!$FS$67</f>
        <v>#REF!</v>
      </c>
      <c r="FT177" s="41" t="e">
        <f>$B177/(_xlfn.SINGLE(PrazoConcessao)*12-FT$3+1)</f>
        <v>#REF!</v>
      </c>
      <c r="FU177" s="41" t="e">
        <f t="shared" si="113"/>
        <v>#REF!</v>
      </c>
      <c r="FV177" s="41" t="e">
        <f t="shared" si="113"/>
        <v>#REF!</v>
      </c>
      <c r="FW177" s="41" t="e">
        <f t="shared" si="113"/>
        <v>#REF!</v>
      </c>
      <c r="FX177" s="41" t="e">
        <f t="shared" si="113"/>
        <v>#REF!</v>
      </c>
      <c r="FY177" s="41" t="e">
        <f t="shared" si="113"/>
        <v>#REF!</v>
      </c>
      <c r="FZ177" s="41" t="e">
        <f t="shared" si="113"/>
        <v>#REF!</v>
      </c>
      <c r="GA177" s="41" t="e">
        <f t="shared" si="113"/>
        <v>#REF!</v>
      </c>
      <c r="GB177" s="41" t="e">
        <f t="shared" si="112"/>
        <v>#REF!</v>
      </c>
      <c r="GC177" s="41" t="e">
        <f t="shared" si="112"/>
        <v>#REF!</v>
      </c>
      <c r="GD177" s="41" t="e">
        <f t="shared" si="110"/>
        <v>#REF!</v>
      </c>
      <c r="GE177" s="41" t="e">
        <f t="shared" si="110"/>
        <v>#REF!</v>
      </c>
      <c r="GF177" s="41" t="e">
        <f t="shared" si="110"/>
        <v>#REF!</v>
      </c>
      <c r="GG177" s="41" t="e">
        <f t="shared" si="110"/>
        <v>#REF!</v>
      </c>
      <c r="GH177" s="41" t="e">
        <f t="shared" si="110"/>
        <v>#REF!</v>
      </c>
      <c r="GI177" s="41" t="e">
        <f t="shared" si="107"/>
        <v>#REF!</v>
      </c>
      <c r="GJ177" s="41" t="e">
        <f t="shared" si="107"/>
        <v>#REF!</v>
      </c>
      <c r="GK177" s="41" t="e">
        <f t="shared" si="107"/>
        <v>#REF!</v>
      </c>
      <c r="GL177" s="41" t="e">
        <f t="shared" si="107"/>
        <v>#REF!</v>
      </c>
      <c r="GM177" s="41" t="e">
        <f t="shared" si="107"/>
        <v>#REF!</v>
      </c>
      <c r="GN177" s="41" t="e">
        <f t="shared" si="106"/>
        <v>#REF!</v>
      </c>
      <c r="GO177" s="41" t="e">
        <f t="shared" si="106"/>
        <v>#REF!</v>
      </c>
      <c r="GP177" s="41" t="e">
        <f t="shared" si="106"/>
        <v>#REF!</v>
      </c>
      <c r="GQ177" s="41" t="e">
        <f t="shared" si="106"/>
        <v>#REF!</v>
      </c>
      <c r="GR177" s="41" t="e">
        <f t="shared" si="106"/>
        <v>#REF!</v>
      </c>
      <c r="GS177" s="41" t="e">
        <f t="shared" si="106"/>
        <v>#REF!</v>
      </c>
      <c r="GT177" s="41" t="e">
        <f t="shared" si="106"/>
        <v>#REF!</v>
      </c>
      <c r="GU177" s="41" t="e">
        <f t="shared" si="106"/>
        <v>#REF!</v>
      </c>
      <c r="GV177" s="41" t="e">
        <f t="shared" si="108"/>
        <v>#REF!</v>
      </c>
      <c r="GW177" s="41" t="e">
        <f t="shared" si="108"/>
        <v>#REF!</v>
      </c>
      <c r="GX177" s="41" t="e">
        <f t="shared" si="108"/>
        <v>#REF!</v>
      </c>
      <c r="GY177" s="41" t="e">
        <f t="shared" si="108"/>
        <v>#REF!</v>
      </c>
      <c r="GZ177" s="41" t="e">
        <f t="shared" si="108"/>
        <v>#REF!</v>
      </c>
      <c r="HA177" s="41" t="e">
        <f t="shared" si="108"/>
        <v>#REF!</v>
      </c>
      <c r="HB177" s="41" t="e">
        <f t="shared" si="108"/>
        <v>#REF!</v>
      </c>
      <c r="HC177" s="41" t="e">
        <f t="shared" si="108"/>
        <v>#REF!</v>
      </c>
      <c r="HD177" s="41" t="e">
        <f t="shared" si="108"/>
        <v>#REF!</v>
      </c>
      <c r="HE177" s="41" t="e">
        <f t="shared" si="109"/>
        <v>#REF!</v>
      </c>
      <c r="HF177" s="41" t="e">
        <f t="shared" si="109"/>
        <v>#REF!</v>
      </c>
      <c r="HG177" s="41" t="e">
        <f t="shared" si="109"/>
        <v>#REF!</v>
      </c>
      <c r="HH177" s="41" t="e">
        <f t="shared" si="109"/>
        <v>#REF!</v>
      </c>
      <c r="HI177" s="41" t="e">
        <f t="shared" si="109"/>
        <v>#REF!</v>
      </c>
      <c r="HJ177" s="41" t="e">
        <f t="shared" si="109"/>
        <v>#REF!</v>
      </c>
    </row>
    <row r="178" spans="1:218" ht="14.4" x14ac:dyDescent="0.3">
      <c r="A178" s="42">
        <v>175</v>
      </c>
      <c r="B178" s="43" t="e">
        <f>'CMM3 - AUX CALC'!$FT$67</f>
        <v>#REF!</v>
      </c>
      <c r="FU178" s="41" t="e">
        <f>$B178/(_xlfn.SINGLE(PrazoConcessao)*12-FU$3+1)</f>
        <v>#REF!</v>
      </c>
      <c r="FV178" s="41" t="e">
        <f t="shared" si="113"/>
        <v>#REF!</v>
      </c>
      <c r="FW178" s="41" t="e">
        <f t="shared" si="113"/>
        <v>#REF!</v>
      </c>
      <c r="FX178" s="41" t="e">
        <f t="shared" si="113"/>
        <v>#REF!</v>
      </c>
      <c r="FY178" s="41" t="e">
        <f t="shared" si="113"/>
        <v>#REF!</v>
      </c>
      <c r="FZ178" s="41" t="e">
        <f t="shared" si="113"/>
        <v>#REF!</v>
      </c>
      <c r="GA178" s="41" t="e">
        <f t="shared" si="113"/>
        <v>#REF!</v>
      </c>
      <c r="GB178" s="41" t="e">
        <f t="shared" si="112"/>
        <v>#REF!</v>
      </c>
      <c r="GC178" s="41" t="e">
        <f t="shared" si="112"/>
        <v>#REF!</v>
      </c>
      <c r="GD178" s="41" t="e">
        <f t="shared" si="110"/>
        <v>#REF!</v>
      </c>
      <c r="GE178" s="41" t="e">
        <f t="shared" si="110"/>
        <v>#REF!</v>
      </c>
      <c r="GF178" s="41" t="e">
        <f t="shared" si="110"/>
        <v>#REF!</v>
      </c>
      <c r="GG178" s="41" t="e">
        <f t="shared" si="110"/>
        <v>#REF!</v>
      </c>
      <c r="GH178" s="41" t="e">
        <f t="shared" si="110"/>
        <v>#REF!</v>
      </c>
      <c r="GI178" s="41" t="e">
        <f t="shared" si="107"/>
        <v>#REF!</v>
      </c>
      <c r="GJ178" s="41" t="e">
        <f t="shared" si="107"/>
        <v>#REF!</v>
      </c>
      <c r="GK178" s="41" t="e">
        <f t="shared" si="107"/>
        <v>#REF!</v>
      </c>
      <c r="GL178" s="41" t="e">
        <f t="shared" si="107"/>
        <v>#REF!</v>
      </c>
      <c r="GM178" s="41" t="e">
        <f t="shared" si="107"/>
        <v>#REF!</v>
      </c>
      <c r="GN178" s="41" t="e">
        <f t="shared" si="106"/>
        <v>#REF!</v>
      </c>
      <c r="GO178" s="41" t="e">
        <f t="shared" si="106"/>
        <v>#REF!</v>
      </c>
      <c r="GP178" s="41" t="e">
        <f t="shared" si="106"/>
        <v>#REF!</v>
      </c>
      <c r="GQ178" s="41" t="e">
        <f t="shared" si="106"/>
        <v>#REF!</v>
      </c>
      <c r="GR178" s="41" t="e">
        <f t="shared" si="106"/>
        <v>#REF!</v>
      </c>
      <c r="GS178" s="41" t="e">
        <f t="shared" si="106"/>
        <v>#REF!</v>
      </c>
      <c r="GT178" s="41" t="e">
        <f t="shared" si="106"/>
        <v>#REF!</v>
      </c>
      <c r="GU178" s="41" t="e">
        <f t="shared" si="106"/>
        <v>#REF!</v>
      </c>
      <c r="GV178" s="41" t="e">
        <f t="shared" si="108"/>
        <v>#REF!</v>
      </c>
      <c r="GW178" s="41" t="e">
        <f t="shared" si="108"/>
        <v>#REF!</v>
      </c>
      <c r="GX178" s="41" t="e">
        <f t="shared" si="108"/>
        <v>#REF!</v>
      </c>
      <c r="GY178" s="41" t="e">
        <f t="shared" si="108"/>
        <v>#REF!</v>
      </c>
      <c r="GZ178" s="41" t="e">
        <f t="shared" si="108"/>
        <v>#REF!</v>
      </c>
      <c r="HA178" s="41" t="e">
        <f t="shared" si="108"/>
        <v>#REF!</v>
      </c>
      <c r="HB178" s="41" t="e">
        <f t="shared" si="108"/>
        <v>#REF!</v>
      </c>
      <c r="HC178" s="41" t="e">
        <f t="shared" si="108"/>
        <v>#REF!</v>
      </c>
      <c r="HD178" s="41" t="e">
        <f t="shared" si="108"/>
        <v>#REF!</v>
      </c>
      <c r="HE178" s="41" t="e">
        <f t="shared" si="109"/>
        <v>#REF!</v>
      </c>
      <c r="HF178" s="41" t="e">
        <f t="shared" si="109"/>
        <v>#REF!</v>
      </c>
      <c r="HG178" s="41" t="e">
        <f t="shared" si="109"/>
        <v>#REF!</v>
      </c>
      <c r="HH178" s="41" t="e">
        <f t="shared" si="109"/>
        <v>#REF!</v>
      </c>
      <c r="HI178" s="41" t="e">
        <f t="shared" si="109"/>
        <v>#REF!</v>
      </c>
      <c r="HJ178" s="41" t="e">
        <f t="shared" si="109"/>
        <v>#REF!</v>
      </c>
    </row>
    <row r="179" spans="1:218" ht="14.4" x14ac:dyDescent="0.3">
      <c r="A179" s="42">
        <v>176</v>
      </c>
      <c r="B179" s="43" t="e">
        <f>'CMM3 - AUX CALC'!$FU$67</f>
        <v>#REF!</v>
      </c>
      <c r="FV179" s="41" t="e">
        <f>$B179/(_xlfn.SINGLE(PrazoConcessao)*12-FV$3+1)</f>
        <v>#REF!</v>
      </c>
      <c r="FW179" s="41" t="e">
        <f t="shared" si="113"/>
        <v>#REF!</v>
      </c>
      <c r="FX179" s="41" t="e">
        <f t="shared" si="113"/>
        <v>#REF!</v>
      </c>
      <c r="FY179" s="41" t="e">
        <f t="shared" si="113"/>
        <v>#REF!</v>
      </c>
      <c r="FZ179" s="41" t="e">
        <f t="shared" si="113"/>
        <v>#REF!</v>
      </c>
      <c r="GA179" s="41" t="e">
        <f t="shared" si="113"/>
        <v>#REF!</v>
      </c>
      <c r="GB179" s="41" t="e">
        <f t="shared" si="112"/>
        <v>#REF!</v>
      </c>
      <c r="GC179" s="41" t="e">
        <f t="shared" si="112"/>
        <v>#REF!</v>
      </c>
      <c r="GD179" s="41" t="e">
        <f t="shared" si="110"/>
        <v>#REF!</v>
      </c>
      <c r="GE179" s="41" t="e">
        <f t="shared" si="110"/>
        <v>#REF!</v>
      </c>
      <c r="GF179" s="41" t="e">
        <f t="shared" si="110"/>
        <v>#REF!</v>
      </c>
      <c r="GG179" s="41" t="e">
        <f t="shared" si="110"/>
        <v>#REF!</v>
      </c>
      <c r="GH179" s="41" t="e">
        <f t="shared" si="110"/>
        <v>#REF!</v>
      </c>
      <c r="GI179" s="41" t="e">
        <f t="shared" si="107"/>
        <v>#REF!</v>
      </c>
      <c r="GJ179" s="41" t="e">
        <f t="shared" si="107"/>
        <v>#REF!</v>
      </c>
      <c r="GK179" s="41" t="e">
        <f t="shared" si="107"/>
        <v>#REF!</v>
      </c>
      <c r="GL179" s="41" t="e">
        <f t="shared" si="107"/>
        <v>#REF!</v>
      </c>
      <c r="GM179" s="41" t="e">
        <f t="shared" si="107"/>
        <v>#REF!</v>
      </c>
      <c r="GN179" s="41" t="e">
        <f t="shared" si="106"/>
        <v>#REF!</v>
      </c>
      <c r="GO179" s="41" t="e">
        <f t="shared" si="106"/>
        <v>#REF!</v>
      </c>
      <c r="GP179" s="41" t="e">
        <f t="shared" si="106"/>
        <v>#REF!</v>
      </c>
      <c r="GQ179" s="41" t="e">
        <f t="shared" si="106"/>
        <v>#REF!</v>
      </c>
      <c r="GR179" s="41" t="e">
        <f t="shared" si="106"/>
        <v>#REF!</v>
      </c>
      <c r="GS179" s="41" t="e">
        <f t="shared" si="106"/>
        <v>#REF!</v>
      </c>
      <c r="GT179" s="41" t="e">
        <f t="shared" si="106"/>
        <v>#REF!</v>
      </c>
      <c r="GU179" s="41" t="e">
        <f t="shared" si="106"/>
        <v>#REF!</v>
      </c>
      <c r="GV179" s="41" t="e">
        <f t="shared" si="108"/>
        <v>#REF!</v>
      </c>
      <c r="GW179" s="41" t="e">
        <f t="shared" si="108"/>
        <v>#REF!</v>
      </c>
      <c r="GX179" s="41" t="e">
        <f t="shared" si="108"/>
        <v>#REF!</v>
      </c>
      <c r="GY179" s="41" t="e">
        <f t="shared" si="108"/>
        <v>#REF!</v>
      </c>
      <c r="GZ179" s="41" t="e">
        <f t="shared" si="108"/>
        <v>#REF!</v>
      </c>
      <c r="HA179" s="41" t="e">
        <f t="shared" si="108"/>
        <v>#REF!</v>
      </c>
      <c r="HB179" s="41" t="e">
        <f t="shared" si="108"/>
        <v>#REF!</v>
      </c>
      <c r="HC179" s="41" t="e">
        <f t="shared" si="108"/>
        <v>#REF!</v>
      </c>
      <c r="HD179" s="41" t="e">
        <f t="shared" si="108"/>
        <v>#REF!</v>
      </c>
      <c r="HE179" s="41" t="e">
        <f t="shared" si="109"/>
        <v>#REF!</v>
      </c>
      <c r="HF179" s="41" t="e">
        <f t="shared" si="109"/>
        <v>#REF!</v>
      </c>
      <c r="HG179" s="41" t="e">
        <f t="shared" si="109"/>
        <v>#REF!</v>
      </c>
      <c r="HH179" s="41" t="e">
        <f t="shared" si="109"/>
        <v>#REF!</v>
      </c>
      <c r="HI179" s="41" t="e">
        <f t="shared" si="109"/>
        <v>#REF!</v>
      </c>
      <c r="HJ179" s="41" t="e">
        <f t="shared" si="109"/>
        <v>#REF!</v>
      </c>
    </row>
    <row r="180" spans="1:218" ht="14.4" x14ac:dyDescent="0.3">
      <c r="A180" s="42">
        <v>177</v>
      </c>
      <c r="B180" s="43" t="e">
        <f>'CMM3 - AUX CALC'!$FV$67</f>
        <v>#REF!</v>
      </c>
      <c r="FW180" s="41" t="e">
        <f>$B180/(_xlfn.SINGLE(PrazoConcessao)*12-FW$3+1)</f>
        <v>#REF!</v>
      </c>
      <c r="FX180" s="41" t="e">
        <f t="shared" si="113"/>
        <v>#REF!</v>
      </c>
      <c r="FY180" s="41" t="e">
        <f t="shared" si="113"/>
        <v>#REF!</v>
      </c>
      <c r="FZ180" s="41" t="e">
        <f t="shared" si="113"/>
        <v>#REF!</v>
      </c>
      <c r="GA180" s="41" t="e">
        <f t="shared" si="113"/>
        <v>#REF!</v>
      </c>
      <c r="GB180" s="41" t="e">
        <f t="shared" si="112"/>
        <v>#REF!</v>
      </c>
      <c r="GC180" s="41" t="e">
        <f t="shared" si="112"/>
        <v>#REF!</v>
      </c>
      <c r="GD180" s="41" t="e">
        <f t="shared" si="110"/>
        <v>#REF!</v>
      </c>
      <c r="GE180" s="41" t="e">
        <f t="shared" si="110"/>
        <v>#REF!</v>
      </c>
      <c r="GF180" s="41" t="e">
        <f t="shared" si="110"/>
        <v>#REF!</v>
      </c>
      <c r="GG180" s="41" t="e">
        <f t="shared" si="110"/>
        <v>#REF!</v>
      </c>
      <c r="GH180" s="41" t="e">
        <f t="shared" si="110"/>
        <v>#REF!</v>
      </c>
      <c r="GI180" s="41" t="e">
        <f t="shared" si="107"/>
        <v>#REF!</v>
      </c>
      <c r="GJ180" s="41" t="e">
        <f t="shared" si="107"/>
        <v>#REF!</v>
      </c>
      <c r="GK180" s="41" t="e">
        <f t="shared" si="107"/>
        <v>#REF!</v>
      </c>
      <c r="GL180" s="41" t="e">
        <f t="shared" si="107"/>
        <v>#REF!</v>
      </c>
      <c r="GM180" s="41" t="e">
        <f t="shared" si="107"/>
        <v>#REF!</v>
      </c>
      <c r="GN180" s="41" t="e">
        <f t="shared" si="106"/>
        <v>#REF!</v>
      </c>
      <c r="GO180" s="41" t="e">
        <f t="shared" si="106"/>
        <v>#REF!</v>
      </c>
      <c r="GP180" s="41" t="e">
        <f t="shared" si="106"/>
        <v>#REF!</v>
      </c>
      <c r="GQ180" s="41" t="e">
        <f t="shared" si="106"/>
        <v>#REF!</v>
      </c>
      <c r="GR180" s="41" t="e">
        <f t="shared" si="106"/>
        <v>#REF!</v>
      </c>
      <c r="GS180" s="41" t="e">
        <f t="shared" si="106"/>
        <v>#REF!</v>
      </c>
      <c r="GT180" s="41" t="e">
        <f t="shared" si="106"/>
        <v>#REF!</v>
      </c>
      <c r="GU180" s="41" t="e">
        <f t="shared" si="106"/>
        <v>#REF!</v>
      </c>
      <c r="GV180" s="41" t="e">
        <f t="shared" si="108"/>
        <v>#REF!</v>
      </c>
      <c r="GW180" s="41" t="e">
        <f t="shared" si="108"/>
        <v>#REF!</v>
      </c>
      <c r="GX180" s="41" t="e">
        <f t="shared" si="108"/>
        <v>#REF!</v>
      </c>
      <c r="GY180" s="41" t="e">
        <f t="shared" si="108"/>
        <v>#REF!</v>
      </c>
      <c r="GZ180" s="41" t="e">
        <f t="shared" si="108"/>
        <v>#REF!</v>
      </c>
      <c r="HA180" s="41" t="e">
        <f t="shared" si="108"/>
        <v>#REF!</v>
      </c>
      <c r="HB180" s="41" t="e">
        <f t="shared" si="108"/>
        <v>#REF!</v>
      </c>
      <c r="HC180" s="41" t="e">
        <f t="shared" si="108"/>
        <v>#REF!</v>
      </c>
      <c r="HD180" s="41" t="e">
        <f t="shared" si="108"/>
        <v>#REF!</v>
      </c>
      <c r="HE180" s="41" t="e">
        <f t="shared" si="109"/>
        <v>#REF!</v>
      </c>
      <c r="HF180" s="41" t="e">
        <f t="shared" si="109"/>
        <v>#REF!</v>
      </c>
      <c r="HG180" s="41" t="e">
        <f t="shared" si="109"/>
        <v>#REF!</v>
      </c>
      <c r="HH180" s="41" t="e">
        <f t="shared" si="109"/>
        <v>#REF!</v>
      </c>
      <c r="HI180" s="41" t="e">
        <f t="shared" si="109"/>
        <v>#REF!</v>
      </c>
      <c r="HJ180" s="41" t="e">
        <f t="shared" si="109"/>
        <v>#REF!</v>
      </c>
    </row>
    <row r="181" spans="1:218" ht="14.4" x14ac:dyDescent="0.3">
      <c r="A181" s="42">
        <v>178</v>
      </c>
      <c r="B181" s="43" t="e">
        <f>'CMM3 - AUX CALC'!$FW$67</f>
        <v>#REF!</v>
      </c>
      <c r="FX181" s="41" t="e">
        <f>$B181/(_xlfn.SINGLE(PrazoConcessao)*12-FX$3+1)</f>
        <v>#REF!</v>
      </c>
      <c r="FY181" s="41" t="e">
        <f t="shared" si="113"/>
        <v>#REF!</v>
      </c>
      <c r="FZ181" s="41" t="e">
        <f t="shared" si="113"/>
        <v>#REF!</v>
      </c>
      <c r="GA181" s="41" t="e">
        <f t="shared" si="113"/>
        <v>#REF!</v>
      </c>
      <c r="GB181" s="41" t="e">
        <f t="shared" si="112"/>
        <v>#REF!</v>
      </c>
      <c r="GC181" s="41" t="e">
        <f t="shared" si="112"/>
        <v>#REF!</v>
      </c>
      <c r="GD181" s="41" t="e">
        <f t="shared" si="110"/>
        <v>#REF!</v>
      </c>
      <c r="GE181" s="41" t="e">
        <f t="shared" si="110"/>
        <v>#REF!</v>
      </c>
      <c r="GF181" s="41" t="e">
        <f t="shared" si="110"/>
        <v>#REF!</v>
      </c>
      <c r="GG181" s="41" t="e">
        <f t="shared" si="110"/>
        <v>#REF!</v>
      </c>
      <c r="GH181" s="41" t="e">
        <f t="shared" si="110"/>
        <v>#REF!</v>
      </c>
      <c r="GI181" s="41" t="e">
        <f t="shared" si="107"/>
        <v>#REF!</v>
      </c>
      <c r="GJ181" s="41" t="e">
        <f t="shared" si="107"/>
        <v>#REF!</v>
      </c>
      <c r="GK181" s="41" t="e">
        <f t="shared" si="107"/>
        <v>#REF!</v>
      </c>
      <c r="GL181" s="41" t="e">
        <f t="shared" si="107"/>
        <v>#REF!</v>
      </c>
      <c r="GM181" s="41" t="e">
        <f t="shared" si="107"/>
        <v>#REF!</v>
      </c>
      <c r="GN181" s="41" t="e">
        <f t="shared" si="106"/>
        <v>#REF!</v>
      </c>
      <c r="GO181" s="41" t="e">
        <f t="shared" si="106"/>
        <v>#REF!</v>
      </c>
      <c r="GP181" s="41" t="e">
        <f t="shared" si="106"/>
        <v>#REF!</v>
      </c>
      <c r="GQ181" s="41" t="e">
        <f t="shared" si="106"/>
        <v>#REF!</v>
      </c>
      <c r="GR181" s="41" t="e">
        <f t="shared" si="106"/>
        <v>#REF!</v>
      </c>
      <c r="GS181" s="41" t="e">
        <f t="shared" si="106"/>
        <v>#REF!</v>
      </c>
      <c r="GT181" s="41" t="e">
        <f t="shared" si="106"/>
        <v>#REF!</v>
      </c>
      <c r="GU181" s="41" t="e">
        <f t="shared" si="106"/>
        <v>#REF!</v>
      </c>
      <c r="GV181" s="41" t="e">
        <f t="shared" si="108"/>
        <v>#REF!</v>
      </c>
      <c r="GW181" s="41" t="e">
        <f t="shared" si="108"/>
        <v>#REF!</v>
      </c>
      <c r="GX181" s="41" t="e">
        <f t="shared" si="108"/>
        <v>#REF!</v>
      </c>
      <c r="GY181" s="41" t="e">
        <f t="shared" si="108"/>
        <v>#REF!</v>
      </c>
      <c r="GZ181" s="41" t="e">
        <f t="shared" si="108"/>
        <v>#REF!</v>
      </c>
      <c r="HA181" s="41" t="e">
        <f t="shared" si="108"/>
        <v>#REF!</v>
      </c>
      <c r="HB181" s="41" t="e">
        <f t="shared" si="108"/>
        <v>#REF!</v>
      </c>
      <c r="HC181" s="41" t="e">
        <f t="shared" si="108"/>
        <v>#REF!</v>
      </c>
      <c r="HD181" s="41" t="e">
        <f t="shared" si="108"/>
        <v>#REF!</v>
      </c>
      <c r="HE181" s="41" t="e">
        <f t="shared" si="109"/>
        <v>#REF!</v>
      </c>
      <c r="HF181" s="41" t="e">
        <f t="shared" si="109"/>
        <v>#REF!</v>
      </c>
      <c r="HG181" s="41" t="e">
        <f t="shared" si="109"/>
        <v>#REF!</v>
      </c>
      <c r="HH181" s="41" t="e">
        <f t="shared" si="109"/>
        <v>#REF!</v>
      </c>
      <c r="HI181" s="41" t="e">
        <f t="shared" si="109"/>
        <v>#REF!</v>
      </c>
      <c r="HJ181" s="41" t="e">
        <f t="shared" si="109"/>
        <v>#REF!</v>
      </c>
    </row>
    <row r="182" spans="1:218" ht="14.4" x14ac:dyDescent="0.3">
      <c r="A182" s="42">
        <v>179</v>
      </c>
      <c r="B182" s="43" t="e">
        <f>'CMM3 - AUX CALC'!$FX$67</f>
        <v>#REF!</v>
      </c>
      <c r="FY182" s="41" t="e">
        <f>$B182/(_xlfn.SINGLE(PrazoConcessao)*12-FY$3+1)</f>
        <v>#REF!</v>
      </c>
      <c r="FZ182" s="41" t="e">
        <f t="shared" si="113"/>
        <v>#REF!</v>
      </c>
      <c r="GA182" s="41" t="e">
        <f t="shared" si="113"/>
        <v>#REF!</v>
      </c>
      <c r="GB182" s="41" t="e">
        <f t="shared" si="112"/>
        <v>#REF!</v>
      </c>
      <c r="GC182" s="41" t="e">
        <f t="shared" si="112"/>
        <v>#REF!</v>
      </c>
      <c r="GD182" s="41" t="e">
        <f t="shared" si="110"/>
        <v>#REF!</v>
      </c>
      <c r="GE182" s="41" t="e">
        <f t="shared" si="110"/>
        <v>#REF!</v>
      </c>
      <c r="GF182" s="41" t="e">
        <f t="shared" si="110"/>
        <v>#REF!</v>
      </c>
      <c r="GG182" s="41" t="e">
        <f t="shared" si="110"/>
        <v>#REF!</v>
      </c>
      <c r="GH182" s="41" t="e">
        <f t="shared" si="110"/>
        <v>#REF!</v>
      </c>
      <c r="GI182" s="41" t="e">
        <f t="shared" si="107"/>
        <v>#REF!</v>
      </c>
      <c r="GJ182" s="41" t="e">
        <f t="shared" si="107"/>
        <v>#REF!</v>
      </c>
      <c r="GK182" s="41" t="e">
        <f t="shared" si="107"/>
        <v>#REF!</v>
      </c>
      <c r="GL182" s="41" t="e">
        <f t="shared" si="107"/>
        <v>#REF!</v>
      </c>
      <c r="GM182" s="41" t="e">
        <f t="shared" si="107"/>
        <v>#REF!</v>
      </c>
      <c r="GN182" s="41" t="e">
        <f t="shared" si="106"/>
        <v>#REF!</v>
      </c>
      <c r="GO182" s="41" t="e">
        <f t="shared" si="106"/>
        <v>#REF!</v>
      </c>
      <c r="GP182" s="41" t="e">
        <f t="shared" si="106"/>
        <v>#REF!</v>
      </c>
      <c r="GQ182" s="41" t="e">
        <f t="shared" si="106"/>
        <v>#REF!</v>
      </c>
      <c r="GR182" s="41" t="e">
        <f t="shared" si="106"/>
        <v>#REF!</v>
      </c>
      <c r="GS182" s="41" t="e">
        <f t="shared" si="106"/>
        <v>#REF!</v>
      </c>
      <c r="GT182" s="41" t="e">
        <f t="shared" si="106"/>
        <v>#REF!</v>
      </c>
      <c r="GU182" s="41" t="e">
        <f t="shared" si="106"/>
        <v>#REF!</v>
      </c>
      <c r="GV182" s="41" t="e">
        <f t="shared" si="108"/>
        <v>#REF!</v>
      </c>
      <c r="GW182" s="41" t="e">
        <f t="shared" si="108"/>
        <v>#REF!</v>
      </c>
      <c r="GX182" s="41" t="e">
        <f t="shared" si="108"/>
        <v>#REF!</v>
      </c>
      <c r="GY182" s="41" t="e">
        <f t="shared" si="108"/>
        <v>#REF!</v>
      </c>
      <c r="GZ182" s="41" t="e">
        <f t="shared" si="108"/>
        <v>#REF!</v>
      </c>
      <c r="HA182" s="41" t="e">
        <f t="shared" si="108"/>
        <v>#REF!</v>
      </c>
      <c r="HB182" s="41" t="e">
        <f t="shared" si="108"/>
        <v>#REF!</v>
      </c>
      <c r="HC182" s="41" t="e">
        <f t="shared" si="108"/>
        <v>#REF!</v>
      </c>
      <c r="HD182" s="41" t="e">
        <f t="shared" si="108"/>
        <v>#REF!</v>
      </c>
      <c r="HE182" s="41" t="e">
        <f t="shared" si="109"/>
        <v>#REF!</v>
      </c>
      <c r="HF182" s="41" t="e">
        <f t="shared" si="109"/>
        <v>#REF!</v>
      </c>
      <c r="HG182" s="41" t="e">
        <f t="shared" si="109"/>
        <v>#REF!</v>
      </c>
      <c r="HH182" s="41" t="e">
        <f t="shared" si="109"/>
        <v>#REF!</v>
      </c>
      <c r="HI182" s="41" t="e">
        <f t="shared" si="109"/>
        <v>#REF!</v>
      </c>
      <c r="HJ182" s="41" t="e">
        <f t="shared" si="109"/>
        <v>#REF!</v>
      </c>
    </row>
    <row r="183" spans="1:218" ht="14.4" x14ac:dyDescent="0.3">
      <c r="A183" s="42">
        <v>180</v>
      </c>
      <c r="B183" s="43" t="e">
        <f>'CMM3 - AUX CALC'!$FY$67</f>
        <v>#REF!</v>
      </c>
      <c r="FZ183" s="41" t="e">
        <f>$B183/(_xlfn.SINGLE(PrazoConcessao)*12-FZ$3+1)</f>
        <v>#REF!</v>
      </c>
      <c r="GA183" s="41" t="e">
        <f t="shared" si="113"/>
        <v>#REF!</v>
      </c>
      <c r="GB183" s="41" t="e">
        <f t="shared" si="112"/>
        <v>#REF!</v>
      </c>
      <c r="GC183" s="41" t="e">
        <f t="shared" si="112"/>
        <v>#REF!</v>
      </c>
      <c r="GD183" s="41" t="e">
        <f t="shared" si="110"/>
        <v>#REF!</v>
      </c>
      <c r="GE183" s="41" t="e">
        <f t="shared" si="110"/>
        <v>#REF!</v>
      </c>
      <c r="GF183" s="41" t="e">
        <f t="shared" si="110"/>
        <v>#REF!</v>
      </c>
      <c r="GG183" s="41" t="e">
        <f t="shared" si="110"/>
        <v>#REF!</v>
      </c>
      <c r="GH183" s="41" t="e">
        <f t="shared" si="110"/>
        <v>#REF!</v>
      </c>
      <c r="GI183" s="41" t="e">
        <f t="shared" si="107"/>
        <v>#REF!</v>
      </c>
      <c r="GJ183" s="41" t="e">
        <f t="shared" si="107"/>
        <v>#REF!</v>
      </c>
      <c r="GK183" s="41" t="e">
        <f t="shared" si="107"/>
        <v>#REF!</v>
      </c>
      <c r="GL183" s="41" t="e">
        <f t="shared" si="107"/>
        <v>#REF!</v>
      </c>
      <c r="GM183" s="41" t="e">
        <f t="shared" si="107"/>
        <v>#REF!</v>
      </c>
      <c r="GN183" s="41" t="e">
        <f t="shared" si="106"/>
        <v>#REF!</v>
      </c>
      <c r="GO183" s="41" t="e">
        <f t="shared" si="106"/>
        <v>#REF!</v>
      </c>
      <c r="GP183" s="41" t="e">
        <f t="shared" si="106"/>
        <v>#REF!</v>
      </c>
      <c r="GQ183" s="41" t="e">
        <f t="shared" si="106"/>
        <v>#REF!</v>
      </c>
      <c r="GR183" s="41" t="e">
        <f t="shared" si="106"/>
        <v>#REF!</v>
      </c>
      <c r="GS183" s="41" t="e">
        <f t="shared" si="106"/>
        <v>#REF!</v>
      </c>
      <c r="GT183" s="41" t="e">
        <f t="shared" si="106"/>
        <v>#REF!</v>
      </c>
      <c r="GU183" s="41" t="e">
        <f t="shared" si="106"/>
        <v>#REF!</v>
      </c>
      <c r="GV183" s="41" t="e">
        <f t="shared" si="108"/>
        <v>#REF!</v>
      </c>
      <c r="GW183" s="41" t="e">
        <f t="shared" si="108"/>
        <v>#REF!</v>
      </c>
      <c r="GX183" s="41" t="e">
        <f t="shared" si="108"/>
        <v>#REF!</v>
      </c>
      <c r="GY183" s="41" t="e">
        <f t="shared" si="108"/>
        <v>#REF!</v>
      </c>
      <c r="GZ183" s="41" t="e">
        <f t="shared" si="108"/>
        <v>#REF!</v>
      </c>
      <c r="HA183" s="41" t="e">
        <f t="shared" si="108"/>
        <v>#REF!</v>
      </c>
      <c r="HB183" s="41" t="e">
        <f t="shared" si="108"/>
        <v>#REF!</v>
      </c>
      <c r="HC183" s="41" t="e">
        <f t="shared" si="108"/>
        <v>#REF!</v>
      </c>
      <c r="HD183" s="41" t="e">
        <f t="shared" si="108"/>
        <v>#REF!</v>
      </c>
      <c r="HE183" s="41" t="e">
        <f t="shared" si="109"/>
        <v>#REF!</v>
      </c>
      <c r="HF183" s="41" t="e">
        <f t="shared" si="109"/>
        <v>#REF!</v>
      </c>
      <c r="HG183" s="41" t="e">
        <f t="shared" si="109"/>
        <v>#REF!</v>
      </c>
      <c r="HH183" s="41" t="e">
        <f t="shared" si="109"/>
        <v>#REF!</v>
      </c>
      <c r="HI183" s="41" t="e">
        <f t="shared" si="109"/>
        <v>#REF!</v>
      </c>
      <c r="HJ183" s="41" t="e">
        <f t="shared" si="109"/>
        <v>#REF!</v>
      </c>
    </row>
    <row r="184" spans="1:218" ht="14.4" x14ac:dyDescent="0.3">
      <c r="A184" s="42">
        <v>181</v>
      </c>
      <c r="B184" s="43" t="e">
        <f>'CMM3 - AUX CALC'!$FZ$67</f>
        <v>#REF!</v>
      </c>
      <c r="GA184" s="41" t="e">
        <f>$B184/(_xlfn.SINGLE(PrazoConcessao)*12-GA$3+1)</f>
        <v>#REF!</v>
      </c>
      <c r="GB184" s="41" t="e">
        <f t="shared" si="112"/>
        <v>#REF!</v>
      </c>
      <c r="GC184" s="41" t="e">
        <f t="shared" si="112"/>
        <v>#REF!</v>
      </c>
      <c r="GD184" s="41" t="e">
        <f t="shared" si="110"/>
        <v>#REF!</v>
      </c>
      <c r="GE184" s="41" t="e">
        <f t="shared" si="110"/>
        <v>#REF!</v>
      </c>
      <c r="GF184" s="41" t="e">
        <f t="shared" si="110"/>
        <v>#REF!</v>
      </c>
      <c r="GG184" s="41" t="e">
        <f t="shared" si="110"/>
        <v>#REF!</v>
      </c>
      <c r="GH184" s="41" t="e">
        <f t="shared" si="110"/>
        <v>#REF!</v>
      </c>
      <c r="GI184" s="41" t="e">
        <f t="shared" si="107"/>
        <v>#REF!</v>
      </c>
      <c r="GJ184" s="41" t="e">
        <f t="shared" si="107"/>
        <v>#REF!</v>
      </c>
      <c r="GK184" s="41" t="e">
        <f t="shared" si="107"/>
        <v>#REF!</v>
      </c>
      <c r="GL184" s="41" t="e">
        <f t="shared" si="107"/>
        <v>#REF!</v>
      </c>
      <c r="GM184" s="41" t="e">
        <f t="shared" si="107"/>
        <v>#REF!</v>
      </c>
      <c r="GN184" s="41" t="e">
        <f t="shared" si="106"/>
        <v>#REF!</v>
      </c>
      <c r="GO184" s="41" t="e">
        <f t="shared" si="106"/>
        <v>#REF!</v>
      </c>
      <c r="GP184" s="41" t="e">
        <f t="shared" si="106"/>
        <v>#REF!</v>
      </c>
      <c r="GQ184" s="41" t="e">
        <f t="shared" si="106"/>
        <v>#REF!</v>
      </c>
      <c r="GR184" s="41" t="e">
        <f t="shared" si="106"/>
        <v>#REF!</v>
      </c>
      <c r="GS184" s="41" t="e">
        <f t="shared" si="106"/>
        <v>#REF!</v>
      </c>
      <c r="GT184" s="41" t="e">
        <f t="shared" ref="GT184:GX206" si="114">GS184</f>
        <v>#REF!</v>
      </c>
      <c r="GU184" s="41" t="e">
        <f t="shared" si="114"/>
        <v>#REF!</v>
      </c>
      <c r="GV184" s="41" t="e">
        <f t="shared" si="108"/>
        <v>#REF!</v>
      </c>
      <c r="GW184" s="41" t="e">
        <f t="shared" si="108"/>
        <v>#REF!</v>
      </c>
      <c r="GX184" s="41" t="e">
        <f t="shared" si="108"/>
        <v>#REF!</v>
      </c>
      <c r="GY184" s="41" t="e">
        <f t="shared" ref="GY184:HG215" si="115">GX184</f>
        <v>#REF!</v>
      </c>
      <c r="GZ184" s="41" t="e">
        <f t="shared" si="115"/>
        <v>#REF!</v>
      </c>
      <c r="HA184" s="41" t="e">
        <f t="shared" si="115"/>
        <v>#REF!</v>
      </c>
      <c r="HB184" s="41" t="e">
        <f t="shared" si="115"/>
        <v>#REF!</v>
      </c>
      <c r="HC184" s="41" t="e">
        <f t="shared" si="115"/>
        <v>#REF!</v>
      </c>
      <c r="HD184" s="41" t="e">
        <f t="shared" si="115"/>
        <v>#REF!</v>
      </c>
      <c r="HE184" s="41" t="e">
        <f t="shared" si="109"/>
        <v>#REF!</v>
      </c>
      <c r="HF184" s="41" t="e">
        <f t="shared" si="109"/>
        <v>#REF!</v>
      </c>
      <c r="HG184" s="41" t="e">
        <f t="shared" si="109"/>
        <v>#REF!</v>
      </c>
      <c r="HH184" s="41" t="e">
        <f t="shared" si="109"/>
        <v>#REF!</v>
      </c>
      <c r="HI184" s="41" t="e">
        <f t="shared" si="109"/>
        <v>#REF!</v>
      </c>
      <c r="HJ184" s="41" t="e">
        <f t="shared" si="109"/>
        <v>#REF!</v>
      </c>
    </row>
    <row r="185" spans="1:218" ht="14.4" x14ac:dyDescent="0.3">
      <c r="A185" s="42">
        <v>182</v>
      </c>
      <c r="B185" s="43" t="e">
        <f>'CMM3 - AUX CALC'!$GA$67</f>
        <v>#REF!</v>
      </c>
      <c r="GB185" s="41" t="e">
        <f>$B185/(_xlfn.SINGLE(PrazoConcessao)*12-GB$3+1)</f>
        <v>#REF!</v>
      </c>
      <c r="GC185" s="41" t="e">
        <f t="shared" si="112"/>
        <v>#REF!</v>
      </c>
      <c r="GD185" s="41" t="e">
        <f t="shared" si="110"/>
        <v>#REF!</v>
      </c>
      <c r="GE185" s="41" t="e">
        <f t="shared" si="110"/>
        <v>#REF!</v>
      </c>
      <c r="GF185" s="41" t="e">
        <f t="shared" si="110"/>
        <v>#REF!</v>
      </c>
      <c r="GG185" s="41" t="e">
        <f t="shared" si="110"/>
        <v>#REF!</v>
      </c>
      <c r="GH185" s="41" t="e">
        <f t="shared" si="110"/>
        <v>#REF!</v>
      </c>
      <c r="GI185" s="41" t="e">
        <f t="shared" si="107"/>
        <v>#REF!</v>
      </c>
      <c r="GJ185" s="41" t="e">
        <f t="shared" si="107"/>
        <v>#REF!</v>
      </c>
      <c r="GK185" s="41" t="e">
        <f t="shared" si="107"/>
        <v>#REF!</v>
      </c>
      <c r="GL185" s="41" t="e">
        <f t="shared" si="107"/>
        <v>#REF!</v>
      </c>
      <c r="GM185" s="41" t="e">
        <f t="shared" si="107"/>
        <v>#REF!</v>
      </c>
      <c r="GN185" s="41" t="e">
        <f t="shared" si="107"/>
        <v>#REF!</v>
      </c>
      <c r="GO185" s="41" t="e">
        <f t="shared" si="107"/>
        <v>#REF!</v>
      </c>
      <c r="GP185" s="41" t="e">
        <f t="shared" si="107"/>
        <v>#REF!</v>
      </c>
      <c r="GQ185" s="41" t="e">
        <f t="shared" si="107"/>
        <v>#REF!</v>
      </c>
      <c r="GR185" s="41" t="e">
        <f t="shared" si="107"/>
        <v>#REF!</v>
      </c>
      <c r="GS185" s="41" t="e">
        <f t="shared" si="107"/>
        <v>#REF!</v>
      </c>
      <c r="GT185" s="41" t="e">
        <f t="shared" si="114"/>
        <v>#REF!</v>
      </c>
      <c r="GU185" s="41" t="e">
        <f t="shared" si="114"/>
        <v>#REF!</v>
      </c>
      <c r="GV185" s="41" t="e">
        <f t="shared" si="114"/>
        <v>#REF!</v>
      </c>
      <c r="GW185" s="41" t="e">
        <f t="shared" si="114"/>
        <v>#REF!</v>
      </c>
      <c r="GX185" s="41" t="e">
        <f t="shared" si="114"/>
        <v>#REF!</v>
      </c>
      <c r="GY185" s="41" t="e">
        <f t="shared" si="115"/>
        <v>#REF!</v>
      </c>
      <c r="GZ185" s="41" t="e">
        <f t="shared" si="115"/>
        <v>#REF!</v>
      </c>
      <c r="HA185" s="41" t="e">
        <f t="shared" si="115"/>
        <v>#REF!</v>
      </c>
      <c r="HB185" s="41" t="e">
        <f t="shared" si="115"/>
        <v>#REF!</v>
      </c>
      <c r="HC185" s="41" t="e">
        <f t="shared" si="115"/>
        <v>#REF!</v>
      </c>
      <c r="HD185" s="41" t="e">
        <f t="shared" si="115"/>
        <v>#REF!</v>
      </c>
      <c r="HE185" s="41" t="e">
        <f t="shared" si="109"/>
        <v>#REF!</v>
      </c>
      <c r="HF185" s="41" t="e">
        <f t="shared" si="109"/>
        <v>#REF!</v>
      </c>
      <c r="HG185" s="41" t="e">
        <f t="shared" si="109"/>
        <v>#REF!</v>
      </c>
      <c r="HH185" s="41" t="e">
        <f t="shared" si="109"/>
        <v>#REF!</v>
      </c>
      <c r="HI185" s="41" t="e">
        <f t="shared" si="109"/>
        <v>#REF!</v>
      </c>
      <c r="HJ185" s="41" t="e">
        <f t="shared" si="109"/>
        <v>#REF!</v>
      </c>
    </row>
    <row r="186" spans="1:218" ht="14.4" x14ac:dyDescent="0.3">
      <c r="A186" s="42">
        <v>183</v>
      </c>
      <c r="B186" s="43" t="e">
        <f>'CMM3 - AUX CALC'!$GB$67</f>
        <v>#REF!</v>
      </c>
      <c r="GC186" s="41" t="e">
        <f>$B186/(_xlfn.SINGLE(PrazoConcessao)*12-GC$3+1)</f>
        <v>#REF!</v>
      </c>
      <c r="GD186" s="41" t="e">
        <f t="shared" si="110"/>
        <v>#REF!</v>
      </c>
      <c r="GE186" s="41" t="e">
        <f t="shared" si="110"/>
        <v>#REF!</v>
      </c>
      <c r="GF186" s="41" t="e">
        <f t="shared" si="110"/>
        <v>#REF!</v>
      </c>
      <c r="GG186" s="41" t="e">
        <f t="shared" si="110"/>
        <v>#REF!</v>
      </c>
      <c r="GH186" s="41" t="e">
        <f t="shared" si="110"/>
        <v>#REF!</v>
      </c>
      <c r="GI186" s="41" t="e">
        <f t="shared" si="107"/>
        <v>#REF!</v>
      </c>
      <c r="GJ186" s="41" t="e">
        <f t="shared" si="107"/>
        <v>#REF!</v>
      </c>
      <c r="GK186" s="41" t="e">
        <f t="shared" si="107"/>
        <v>#REF!</v>
      </c>
      <c r="GL186" s="41" t="e">
        <f t="shared" si="107"/>
        <v>#REF!</v>
      </c>
      <c r="GM186" s="41" t="e">
        <f t="shared" si="107"/>
        <v>#REF!</v>
      </c>
      <c r="GN186" s="41" t="e">
        <f t="shared" si="107"/>
        <v>#REF!</v>
      </c>
      <c r="GO186" s="41" t="e">
        <f t="shared" si="107"/>
        <v>#REF!</v>
      </c>
      <c r="GP186" s="41" t="e">
        <f t="shared" si="107"/>
        <v>#REF!</v>
      </c>
      <c r="GQ186" s="41" t="e">
        <f t="shared" si="107"/>
        <v>#REF!</v>
      </c>
      <c r="GR186" s="41" t="e">
        <f t="shared" si="107"/>
        <v>#REF!</v>
      </c>
      <c r="GS186" s="41" t="e">
        <f t="shared" si="107"/>
        <v>#REF!</v>
      </c>
      <c r="GT186" s="41" t="e">
        <f t="shared" si="114"/>
        <v>#REF!</v>
      </c>
      <c r="GU186" s="41" t="e">
        <f t="shared" si="114"/>
        <v>#REF!</v>
      </c>
      <c r="GV186" s="41" t="e">
        <f t="shared" si="114"/>
        <v>#REF!</v>
      </c>
      <c r="GW186" s="41" t="e">
        <f t="shared" si="114"/>
        <v>#REF!</v>
      </c>
      <c r="GX186" s="41" t="e">
        <f t="shared" si="114"/>
        <v>#REF!</v>
      </c>
      <c r="GY186" s="41" t="e">
        <f t="shared" si="115"/>
        <v>#REF!</v>
      </c>
      <c r="GZ186" s="41" t="e">
        <f t="shared" si="115"/>
        <v>#REF!</v>
      </c>
      <c r="HA186" s="41" t="e">
        <f t="shared" si="115"/>
        <v>#REF!</v>
      </c>
      <c r="HB186" s="41" t="e">
        <f t="shared" si="115"/>
        <v>#REF!</v>
      </c>
      <c r="HC186" s="41" t="e">
        <f t="shared" si="115"/>
        <v>#REF!</v>
      </c>
      <c r="HD186" s="41" t="e">
        <f t="shared" si="115"/>
        <v>#REF!</v>
      </c>
      <c r="HE186" s="41" t="e">
        <f t="shared" si="109"/>
        <v>#REF!</v>
      </c>
      <c r="HF186" s="41" t="e">
        <f t="shared" si="109"/>
        <v>#REF!</v>
      </c>
      <c r="HG186" s="41" t="e">
        <f t="shared" si="109"/>
        <v>#REF!</v>
      </c>
      <c r="HH186" s="41" t="e">
        <f t="shared" si="109"/>
        <v>#REF!</v>
      </c>
      <c r="HI186" s="41" t="e">
        <f t="shared" si="109"/>
        <v>#REF!</v>
      </c>
      <c r="HJ186" s="41" t="e">
        <f t="shared" si="109"/>
        <v>#REF!</v>
      </c>
    </row>
    <row r="187" spans="1:218" ht="14.4" x14ac:dyDescent="0.3">
      <c r="A187" s="42">
        <v>184</v>
      </c>
      <c r="B187" s="43" t="e">
        <f>'CMM3 - AUX CALC'!$GC$67</f>
        <v>#REF!</v>
      </c>
      <c r="GD187" s="41" t="e">
        <f>$B187/(_xlfn.SINGLE(PrazoConcessao)*12-GD$3+1)</f>
        <v>#REF!</v>
      </c>
      <c r="GE187" s="41" t="e">
        <f t="shared" si="110"/>
        <v>#REF!</v>
      </c>
      <c r="GF187" s="41" t="e">
        <f t="shared" si="110"/>
        <v>#REF!</v>
      </c>
      <c r="GG187" s="41" t="e">
        <f t="shared" si="110"/>
        <v>#REF!</v>
      </c>
      <c r="GH187" s="41" t="e">
        <f t="shared" si="110"/>
        <v>#REF!</v>
      </c>
      <c r="GI187" s="41" t="e">
        <f t="shared" si="107"/>
        <v>#REF!</v>
      </c>
      <c r="GJ187" s="41" t="e">
        <f t="shared" si="107"/>
        <v>#REF!</v>
      </c>
      <c r="GK187" s="41" t="e">
        <f t="shared" si="107"/>
        <v>#REF!</v>
      </c>
      <c r="GL187" s="41" t="e">
        <f t="shared" si="107"/>
        <v>#REF!</v>
      </c>
      <c r="GM187" s="41" t="e">
        <f t="shared" si="107"/>
        <v>#REF!</v>
      </c>
      <c r="GN187" s="41" t="e">
        <f t="shared" si="107"/>
        <v>#REF!</v>
      </c>
      <c r="GO187" s="41" t="e">
        <f t="shared" si="107"/>
        <v>#REF!</v>
      </c>
      <c r="GP187" s="41" t="e">
        <f t="shared" si="107"/>
        <v>#REF!</v>
      </c>
      <c r="GQ187" s="41" t="e">
        <f t="shared" si="107"/>
        <v>#REF!</v>
      </c>
      <c r="GR187" s="41" t="e">
        <f t="shared" si="107"/>
        <v>#REF!</v>
      </c>
      <c r="GS187" s="41" t="e">
        <f t="shared" si="107"/>
        <v>#REF!</v>
      </c>
      <c r="GT187" s="41" t="e">
        <f t="shared" si="114"/>
        <v>#REF!</v>
      </c>
      <c r="GU187" s="41" t="e">
        <f t="shared" si="114"/>
        <v>#REF!</v>
      </c>
      <c r="GV187" s="41" t="e">
        <f t="shared" si="114"/>
        <v>#REF!</v>
      </c>
      <c r="GW187" s="41" t="e">
        <f t="shared" si="114"/>
        <v>#REF!</v>
      </c>
      <c r="GX187" s="41" t="e">
        <f t="shared" si="114"/>
        <v>#REF!</v>
      </c>
      <c r="GY187" s="41" t="e">
        <f t="shared" si="115"/>
        <v>#REF!</v>
      </c>
      <c r="GZ187" s="41" t="e">
        <f t="shared" si="115"/>
        <v>#REF!</v>
      </c>
      <c r="HA187" s="41" t="e">
        <f t="shared" si="115"/>
        <v>#REF!</v>
      </c>
      <c r="HB187" s="41" t="e">
        <f t="shared" si="115"/>
        <v>#REF!</v>
      </c>
      <c r="HC187" s="41" t="e">
        <f t="shared" si="115"/>
        <v>#REF!</v>
      </c>
      <c r="HD187" s="41" t="e">
        <f t="shared" si="115"/>
        <v>#REF!</v>
      </c>
      <c r="HE187" s="41" t="e">
        <f t="shared" si="109"/>
        <v>#REF!</v>
      </c>
      <c r="HF187" s="41" t="e">
        <f t="shared" si="109"/>
        <v>#REF!</v>
      </c>
      <c r="HG187" s="41" t="e">
        <f t="shared" si="109"/>
        <v>#REF!</v>
      </c>
      <c r="HH187" s="41" t="e">
        <f t="shared" si="109"/>
        <v>#REF!</v>
      </c>
      <c r="HI187" s="41" t="e">
        <f t="shared" si="109"/>
        <v>#REF!</v>
      </c>
      <c r="HJ187" s="41" t="e">
        <f t="shared" si="109"/>
        <v>#REF!</v>
      </c>
    </row>
    <row r="188" spans="1:218" ht="14.4" x14ac:dyDescent="0.3">
      <c r="A188" s="42">
        <v>185</v>
      </c>
      <c r="B188" s="43" t="e">
        <f>'CMM3 - AUX CALC'!$GD$67</f>
        <v>#REF!</v>
      </c>
      <c r="GE188" s="41" t="e">
        <f>$B188/(_xlfn.SINGLE(PrazoConcessao)*12-GE$3+1)</f>
        <v>#REF!</v>
      </c>
      <c r="GF188" s="41" t="e">
        <f t="shared" si="110"/>
        <v>#REF!</v>
      </c>
      <c r="GG188" s="41" t="e">
        <f t="shared" si="110"/>
        <v>#REF!</v>
      </c>
      <c r="GH188" s="41" t="e">
        <f t="shared" si="110"/>
        <v>#REF!</v>
      </c>
      <c r="GI188" s="41" t="e">
        <f t="shared" si="107"/>
        <v>#REF!</v>
      </c>
      <c r="GJ188" s="41" t="e">
        <f t="shared" si="107"/>
        <v>#REF!</v>
      </c>
      <c r="GK188" s="41" t="e">
        <f t="shared" si="107"/>
        <v>#REF!</v>
      </c>
      <c r="GL188" s="41" t="e">
        <f t="shared" si="107"/>
        <v>#REF!</v>
      </c>
      <c r="GM188" s="41" t="e">
        <f t="shared" si="107"/>
        <v>#REF!</v>
      </c>
      <c r="GN188" s="41" t="e">
        <f t="shared" si="107"/>
        <v>#REF!</v>
      </c>
      <c r="GO188" s="41" t="e">
        <f t="shared" si="107"/>
        <v>#REF!</v>
      </c>
      <c r="GP188" s="41" t="e">
        <f t="shared" si="107"/>
        <v>#REF!</v>
      </c>
      <c r="GQ188" s="41" t="e">
        <f t="shared" si="107"/>
        <v>#REF!</v>
      </c>
      <c r="GR188" s="41" t="e">
        <f t="shared" si="107"/>
        <v>#REF!</v>
      </c>
      <c r="GS188" s="41" t="e">
        <f t="shared" si="107"/>
        <v>#REF!</v>
      </c>
      <c r="GT188" s="41" t="e">
        <f t="shared" si="114"/>
        <v>#REF!</v>
      </c>
      <c r="GU188" s="41" t="e">
        <f t="shared" si="114"/>
        <v>#REF!</v>
      </c>
      <c r="GV188" s="41" t="e">
        <f t="shared" si="114"/>
        <v>#REF!</v>
      </c>
      <c r="GW188" s="41" t="e">
        <f t="shared" si="114"/>
        <v>#REF!</v>
      </c>
      <c r="GX188" s="41" t="e">
        <f t="shared" si="114"/>
        <v>#REF!</v>
      </c>
      <c r="GY188" s="41" t="e">
        <f t="shared" si="115"/>
        <v>#REF!</v>
      </c>
      <c r="GZ188" s="41" t="e">
        <f t="shared" si="115"/>
        <v>#REF!</v>
      </c>
      <c r="HA188" s="41" t="e">
        <f t="shared" si="115"/>
        <v>#REF!</v>
      </c>
      <c r="HB188" s="41" t="e">
        <f t="shared" si="115"/>
        <v>#REF!</v>
      </c>
      <c r="HC188" s="41" t="e">
        <f t="shared" si="115"/>
        <v>#REF!</v>
      </c>
      <c r="HD188" s="41" t="e">
        <f t="shared" si="115"/>
        <v>#REF!</v>
      </c>
      <c r="HE188" s="41" t="e">
        <f t="shared" si="109"/>
        <v>#REF!</v>
      </c>
      <c r="HF188" s="41" t="e">
        <f t="shared" si="109"/>
        <v>#REF!</v>
      </c>
      <c r="HG188" s="41" t="e">
        <f t="shared" si="109"/>
        <v>#REF!</v>
      </c>
      <c r="HH188" s="41" t="e">
        <f t="shared" si="109"/>
        <v>#REF!</v>
      </c>
      <c r="HI188" s="41" t="e">
        <f t="shared" si="109"/>
        <v>#REF!</v>
      </c>
      <c r="HJ188" s="41" t="e">
        <f t="shared" si="109"/>
        <v>#REF!</v>
      </c>
    </row>
    <row r="189" spans="1:218" ht="14.4" x14ac:dyDescent="0.3">
      <c r="A189" s="42">
        <v>186</v>
      </c>
      <c r="B189" s="43" t="e">
        <f>'CMM3 - AUX CALC'!$GE$67</f>
        <v>#REF!</v>
      </c>
      <c r="GF189" s="41" t="e">
        <f>$B189/(_xlfn.SINGLE(PrazoConcessao)*12-GF$3+1)</f>
        <v>#REF!</v>
      </c>
      <c r="GG189" s="41" t="e">
        <f t="shared" si="110"/>
        <v>#REF!</v>
      </c>
      <c r="GH189" s="41" t="e">
        <f t="shared" si="110"/>
        <v>#REF!</v>
      </c>
      <c r="GI189" s="41" t="e">
        <f t="shared" si="107"/>
        <v>#REF!</v>
      </c>
      <c r="GJ189" s="41" t="e">
        <f t="shared" si="107"/>
        <v>#REF!</v>
      </c>
      <c r="GK189" s="41" t="e">
        <f t="shared" si="107"/>
        <v>#REF!</v>
      </c>
      <c r="GL189" s="41" t="e">
        <f t="shared" si="107"/>
        <v>#REF!</v>
      </c>
      <c r="GM189" s="41" t="e">
        <f t="shared" si="107"/>
        <v>#REF!</v>
      </c>
      <c r="GN189" s="41" t="e">
        <f t="shared" si="107"/>
        <v>#REF!</v>
      </c>
      <c r="GO189" s="41" t="e">
        <f t="shared" si="107"/>
        <v>#REF!</v>
      </c>
      <c r="GP189" s="41" t="e">
        <f t="shared" si="107"/>
        <v>#REF!</v>
      </c>
      <c r="GQ189" s="41" t="e">
        <f t="shared" si="107"/>
        <v>#REF!</v>
      </c>
      <c r="GR189" s="41" t="e">
        <f t="shared" si="107"/>
        <v>#REF!</v>
      </c>
      <c r="GS189" s="41" t="e">
        <f t="shared" si="107"/>
        <v>#REF!</v>
      </c>
      <c r="GT189" s="41" t="e">
        <f t="shared" si="114"/>
        <v>#REF!</v>
      </c>
      <c r="GU189" s="41" t="e">
        <f t="shared" si="114"/>
        <v>#REF!</v>
      </c>
      <c r="GV189" s="41" t="e">
        <f t="shared" si="114"/>
        <v>#REF!</v>
      </c>
      <c r="GW189" s="41" t="e">
        <f t="shared" si="114"/>
        <v>#REF!</v>
      </c>
      <c r="GX189" s="41" t="e">
        <f t="shared" si="114"/>
        <v>#REF!</v>
      </c>
      <c r="GY189" s="41" t="e">
        <f t="shared" si="115"/>
        <v>#REF!</v>
      </c>
      <c r="GZ189" s="41" t="e">
        <f t="shared" si="115"/>
        <v>#REF!</v>
      </c>
      <c r="HA189" s="41" t="e">
        <f t="shared" si="115"/>
        <v>#REF!</v>
      </c>
      <c r="HB189" s="41" t="e">
        <f t="shared" si="115"/>
        <v>#REF!</v>
      </c>
      <c r="HC189" s="41" t="e">
        <f t="shared" si="115"/>
        <v>#REF!</v>
      </c>
      <c r="HD189" s="41" t="e">
        <f t="shared" si="115"/>
        <v>#REF!</v>
      </c>
      <c r="HE189" s="41" t="e">
        <f t="shared" si="109"/>
        <v>#REF!</v>
      </c>
      <c r="HF189" s="41" t="e">
        <f t="shared" si="109"/>
        <v>#REF!</v>
      </c>
      <c r="HG189" s="41" t="e">
        <f t="shared" si="109"/>
        <v>#REF!</v>
      </c>
      <c r="HH189" s="41" t="e">
        <f t="shared" si="109"/>
        <v>#REF!</v>
      </c>
      <c r="HI189" s="41" t="e">
        <f t="shared" si="109"/>
        <v>#REF!</v>
      </c>
      <c r="HJ189" s="41" t="e">
        <f t="shared" si="109"/>
        <v>#REF!</v>
      </c>
    </row>
    <row r="190" spans="1:218" ht="14.4" x14ac:dyDescent="0.3">
      <c r="A190" s="42">
        <v>187</v>
      </c>
      <c r="B190" s="43" t="e">
        <f>'CMM3 - AUX CALC'!$GF$67</f>
        <v>#REF!</v>
      </c>
      <c r="GG190" s="41" t="e">
        <f>$B190/(_xlfn.SINGLE(PrazoConcessao)*12-GG$3+1)</f>
        <v>#REF!</v>
      </c>
      <c r="GH190" s="41" t="e">
        <f t="shared" si="110"/>
        <v>#REF!</v>
      </c>
      <c r="GI190" s="41" t="e">
        <f t="shared" si="107"/>
        <v>#REF!</v>
      </c>
      <c r="GJ190" s="41" t="e">
        <f t="shared" si="107"/>
        <v>#REF!</v>
      </c>
      <c r="GK190" s="41" t="e">
        <f t="shared" si="107"/>
        <v>#REF!</v>
      </c>
      <c r="GL190" s="41" t="e">
        <f t="shared" si="107"/>
        <v>#REF!</v>
      </c>
      <c r="GM190" s="41" t="e">
        <f t="shared" si="107"/>
        <v>#REF!</v>
      </c>
      <c r="GN190" s="41" t="e">
        <f t="shared" si="107"/>
        <v>#REF!</v>
      </c>
      <c r="GO190" s="41" t="e">
        <f t="shared" si="107"/>
        <v>#REF!</v>
      </c>
      <c r="GP190" s="41" t="e">
        <f t="shared" si="107"/>
        <v>#REF!</v>
      </c>
      <c r="GQ190" s="41" t="e">
        <f t="shared" si="107"/>
        <v>#REF!</v>
      </c>
      <c r="GR190" s="41" t="e">
        <f t="shared" si="107"/>
        <v>#REF!</v>
      </c>
      <c r="GS190" s="41" t="e">
        <f t="shared" si="107"/>
        <v>#REF!</v>
      </c>
      <c r="GT190" s="41" t="e">
        <f t="shared" si="114"/>
        <v>#REF!</v>
      </c>
      <c r="GU190" s="41" t="e">
        <f t="shared" si="114"/>
        <v>#REF!</v>
      </c>
      <c r="GV190" s="41" t="e">
        <f t="shared" si="114"/>
        <v>#REF!</v>
      </c>
      <c r="GW190" s="41" t="e">
        <f t="shared" si="114"/>
        <v>#REF!</v>
      </c>
      <c r="GX190" s="41" t="e">
        <f t="shared" si="114"/>
        <v>#REF!</v>
      </c>
      <c r="GY190" s="41" t="e">
        <f t="shared" si="115"/>
        <v>#REF!</v>
      </c>
      <c r="GZ190" s="41" t="e">
        <f t="shared" si="115"/>
        <v>#REF!</v>
      </c>
      <c r="HA190" s="41" t="e">
        <f t="shared" si="115"/>
        <v>#REF!</v>
      </c>
      <c r="HB190" s="41" t="e">
        <f t="shared" si="115"/>
        <v>#REF!</v>
      </c>
      <c r="HC190" s="41" t="e">
        <f t="shared" si="115"/>
        <v>#REF!</v>
      </c>
      <c r="HD190" s="41" t="e">
        <f t="shared" si="115"/>
        <v>#REF!</v>
      </c>
      <c r="HE190" s="41" t="e">
        <f t="shared" si="109"/>
        <v>#REF!</v>
      </c>
      <c r="HF190" s="41" t="e">
        <f t="shared" si="109"/>
        <v>#REF!</v>
      </c>
      <c r="HG190" s="41" t="e">
        <f t="shared" si="109"/>
        <v>#REF!</v>
      </c>
      <c r="HH190" s="41" t="e">
        <f t="shared" si="109"/>
        <v>#REF!</v>
      </c>
      <c r="HI190" s="41" t="e">
        <f t="shared" si="109"/>
        <v>#REF!</v>
      </c>
      <c r="HJ190" s="41" t="e">
        <f t="shared" si="109"/>
        <v>#REF!</v>
      </c>
    </row>
    <row r="191" spans="1:218" ht="14.4" x14ac:dyDescent="0.3">
      <c r="A191" s="42">
        <v>188</v>
      </c>
      <c r="B191" s="43" t="e">
        <f>'CMM3 - AUX CALC'!$GG$67</f>
        <v>#REF!</v>
      </c>
      <c r="GH191" s="41" t="e">
        <f>$B191/(_xlfn.SINGLE(PrazoConcessao)*12-GH$3+1)</f>
        <v>#REF!</v>
      </c>
      <c r="GI191" s="41" t="e">
        <f t="shared" si="107"/>
        <v>#REF!</v>
      </c>
      <c r="GJ191" s="41" t="e">
        <f t="shared" si="107"/>
        <v>#REF!</v>
      </c>
      <c r="GK191" s="41" t="e">
        <f t="shared" si="107"/>
        <v>#REF!</v>
      </c>
      <c r="GL191" s="41" t="e">
        <f t="shared" si="107"/>
        <v>#REF!</v>
      </c>
      <c r="GM191" s="41" t="e">
        <f t="shared" si="107"/>
        <v>#REF!</v>
      </c>
      <c r="GN191" s="41" t="e">
        <f t="shared" si="107"/>
        <v>#REF!</v>
      </c>
      <c r="GO191" s="41" t="e">
        <f t="shared" si="107"/>
        <v>#REF!</v>
      </c>
      <c r="GP191" s="41" t="e">
        <f t="shared" si="107"/>
        <v>#REF!</v>
      </c>
      <c r="GQ191" s="41" t="e">
        <f t="shared" si="107"/>
        <v>#REF!</v>
      </c>
      <c r="GR191" s="41" t="e">
        <f t="shared" si="107"/>
        <v>#REF!</v>
      </c>
      <c r="GS191" s="41" t="e">
        <f t="shared" si="107"/>
        <v>#REF!</v>
      </c>
      <c r="GT191" s="41" t="e">
        <f t="shared" si="114"/>
        <v>#REF!</v>
      </c>
      <c r="GU191" s="41" t="e">
        <f t="shared" si="114"/>
        <v>#REF!</v>
      </c>
      <c r="GV191" s="41" t="e">
        <f t="shared" si="114"/>
        <v>#REF!</v>
      </c>
      <c r="GW191" s="41" t="e">
        <f t="shared" si="114"/>
        <v>#REF!</v>
      </c>
      <c r="GX191" s="41" t="e">
        <f t="shared" si="114"/>
        <v>#REF!</v>
      </c>
      <c r="GY191" s="41" t="e">
        <f t="shared" si="115"/>
        <v>#REF!</v>
      </c>
      <c r="GZ191" s="41" t="e">
        <f t="shared" si="115"/>
        <v>#REF!</v>
      </c>
      <c r="HA191" s="41" t="e">
        <f t="shared" si="115"/>
        <v>#REF!</v>
      </c>
      <c r="HB191" s="41" t="e">
        <f t="shared" si="115"/>
        <v>#REF!</v>
      </c>
      <c r="HC191" s="41" t="e">
        <f t="shared" si="115"/>
        <v>#REF!</v>
      </c>
      <c r="HD191" s="41" t="e">
        <f t="shared" si="115"/>
        <v>#REF!</v>
      </c>
      <c r="HE191" s="41" t="e">
        <f t="shared" si="109"/>
        <v>#REF!</v>
      </c>
      <c r="HF191" s="41" t="e">
        <f t="shared" si="109"/>
        <v>#REF!</v>
      </c>
      <c r="HG191" s="41" t="e">
        <f t="shared" si="109"/>
        <v>#REF!</v>
      </c>
      <c r="HH191" s="41" t="e">
        <f t="shared" si="109"/>
        <v>#REF!</v>
      </c>
      <c r="HI191" s="41" t="e">
        <f t="shared" si="109"/>
        <v>#REF!</v>
      </c>
      <c r="HJ191" s="41" t="e">
        <f t="shared" si="109"/>
        <v>#REF!</v>
      </c>
    </row>
    <row r="192" spans="1:218" ht="14.4" x14ac:dyDescent="0.3">
      <c r="A192" s="42">
        <v>189</v>
      </c>
      <c r="B192" s="43" t="e">
        <f>'CMM3 - AUX CALC'!$GH$67</f>
        <v>#REF!</v>
      </c>
      <c r="GI192" s="41" t="e">
        <f>$B192/(_xlfn.SINGLE(PrazoConcessao)*12-GI$3+1)</f>
        <v>#REF!</v>
      </c>
      <c r="GJ192" s="41" t="e">
        <f t="shared" si="107"/>
        <v>#REF!</v>
      </c>
      <c r="GK192" s="41" t="e">
        <f t="shared" si="107"/>
        <v>#REF!</v>
      </c>
      <c r="GL192" s="41" t="e">
        <f t="shared" si="107"/>
        <v>#REF!</v>
      </c>
      <c r="GM192" s="41" t="e">
        <f t="shared" si="107"/>
        <v>#REF!</v>
      </c>
      <c r="GN192" s="41" t="e">
        <f t="shared" si="107"/>
        <v>#REF!</v>
      </c>
      <c r="GO192" s="41" t="e">
        <f t="shared" si="107"/>
        <v>#REF!</v>
      </c>
      <c r="GP192" s="41" t="e">
        <f t="shared" si="107"/>
        <v>#REF!</v>
      </c>
      <c r="GQ192" s="41" t="e">
        <f t="shared" si="107"/>
        <v>#REF!</v>
      </c>
      <c r="GR192" s="41" t="e">
        <f t="shared" si="107"/>
        <v>#REF!</v>
      </c>
      <c r="GS192" s="41" t="e">
        <f t="shared" si="107"/>
        <v>#REF!</v>
      </c>
      <c r="GT192" s="41" t="e">
        <f t="shared" si="114"/>
        <v>#REF!</v>
      </c>
      <c r="GU192" s="41" t="e">
        <f t="shared" si="114"/>
        <v>#REF!</v>
      </c>
      <c r="GV192" s="41" t="e">
        <f t="shared" si="114"/>
        <v>#REF!</v>
      </c>
      <c r="GW192" s="41" t="e">
        <f t="shared" si="114"/>
        <v>#REF!</v>
      </c>
      <c r="GX192" s="41" t="e">
        <f t="shared" si="114"/>
        <v>#REF!</v>
      </c>
      <c r="GY192" s="41" t="e">
        <f t="shared" si="115"/>
        <v>#REF!</v>
      </c>
      <c r="GZ192" s="41" t="e">
        <f t="shared" si="115"/>
        <v>#REF!</v>
      </c>
      <c r="HA192" s="41" t="e">
        <f t="shared" si="115"/>
        <v>#REF!</v>
      </c>
      <c r="HB192" s="41" t="e">
        <f t="shared" si="115"/>
        <v>#REF!</v>
      </c>
      <c r="HC192" s="41" t="e">
        <f t="shared" si="115"/>
        <v>#REF!</v>
      </c>
      <c r="HD192" s="41" t="e">
        <f t="shared" si="115"/>
        <v>#REF!</v>
      </c>
      <c r="HE192" s="41" t="e">
        <f t="shared" si="109"/>
        <v>#REF!</v>
      </c>
      <c r="HF192" s="41" t="e">
        <f t="shared" si="109"/>
        <v>#REF!</v>
      </c>
      <c r="HG192" s="41" t="e">
        <f t="shared" si="109"/>
        <v>#REF!</v>
      </c>
      <c r="HH192" s="41" t="e">
        <f t="shared" si="109"/>
        <v>#REF!</v>
      </c>
      <c r="HI192" s="41" t="e">
        <f t="shared" si="109"/>
        <v>#REF!</v>
      </c>
      <c r="HJ192" s="41" t="e">
        <f t="shared" si="109"/>
        <v>#REF!</v>
      </c>
    </row>
    <row r="193" spans="1:218" ht="14.4" x14ac:dyDescent="0.3">
      <c r="A193" s="42">
        <v>190</v>
      </c>
      <c r="B193" s="43" t="e">
        <f>'CMM3 - AUX CALC'!$GI$67</f>
        <v>#REF!</v>
      </c>
      <c r="GJ193" s="41" t="e">
        <f>$B193/(_xlfn.SINGLE(PrazoConcessao)*12-GJ$3+1)</f>
        <v>#REF!</v>
      </c>
      <c r="GK193" s="41" t="e">
        <f t="shared" si="107"/>
        <v>#REF!</v>
      </c>
      <c r="GL193" s="41" t="e">
        <f t="shared" si="107"/>
        <v>#REF!</v>
      </c>
      <c r="GM193" s="41" t="e">
        <f t="shared" si="107"/>
        <v>#REF!</v>
      </c>
      <c r="GN193" s="41" t="e">
        <f t="shared" ref="GN193:GS201" si="116">GM193</f>
        <v>#REF!</v>
      </c>
      <c r="GO193" s="41" t="e">
        <f t="shared" si="116"/>
        <v>#REF!</v>
      </c>
      <c r="GP193" s="41" t="e">
        <f t="shared" si="116"/>
        <v>#REF!</v>
      </c>
      <c r="GQ193" s="41" t="e">
        <f t="shared" si="116"/>
        <v>#REF!</v>
      </c>
      <c r="GR193" s="41" t="e">
        <f t="shared" si="116"/>
        <v>#REF!</v>
      </c>
      <c r="GS193" s="41" t="e">
        <f t="shared" si="116"/>
        <v>#REF!</v>
      </c>
      <c r="GT193" s="41" t="e">
        <f t="shared" si="114"/>
        <v>#REF!</v>
      </c>
      <c r="GU193" s="41" t="e">
        <f t="shared" si="114"/>
        <v>#REF!</v>
      </c>
      <c r="GV193" s="41" t="e">
        <f t="shared" si="114"/>
        <v>#REF!</v>
      </c>
      <c r="GW193" s="41" t="e">
        <f t="shared" si="114"/>
        <v>#REF!</v>
      </c>
      <c r="GX193" s="41" t="e">
        <f t="shared" si="114"/>
        <v>#REF!</v>
      </c>
      <c r="GY193" s="41" t="e">
        <f t="shared" si="115"/>
        <v>#REF!</v>
      </c>
      <c r="GZ193" s="41" t="e">
        <f t="shared" si="115"/>
        <v>#REF!</v>
      </c>
      <c r="HA193" s="41" t="e">
        <f t="shared" si="115"/>
        <v>#REF!</v>
      </c>
      <c r="HB193" s="41" t="e">
        <f t="shared" si="115"/>
        <v>#REF!</v>
      </c>
      <c r="HC193" s="41" t="e">
        <f t="shared" si="115"/>
        <v>#REF!</v>
      </c>
      <c r="HD193" s="41" t="e">
        <f t="shared" si="115"/>
        <v>#REF!</v>
      </c>
      <c r="HE193" s="41" t="e">
        <f t="shared" si="109"/>
        <v>#REF!</v>
      </c>
      <c r="HF193" s="41" t="e">
        <f t="shared" si="109"/>
        <v>#REF!</v>
      </c>
      <c r="HG193" s="41" t="e">
        <f t="shared" si="109"/>
        <v>#REF!</v>
      </c>
      <c r="HH193" s="41" t="e">
        <f t="shared" si="109"/>
        <v>#REF!</v>
      </c>
      <c r="HI193" s="41" t="e">
        <f t="shared" si="109"/>
        <v>#REF!</v>
      </c>
      <c r="HJ193" s="41" t="e">
        <f t="shared" si="109"/>
        <v>#REF!</v>
      </c>
    </row>
    <row r="194" spans="1:218" ht="14.4" x14ac:dyDescent="0.3">
      <c r="A194" s="42">
        <v>191</v>
      </c>
      <c r="B194" s="43" t="e">
        <f>'CMM3 - AUX CALC'!$GJ$67</f>
        <v>#REF!</v>
      </c>
      <c r="GK194" s="41" t="e">
        <f>$B194/(_xlfn.SINGLE(PrazoConcessao)*12-GK$3+1)</f>
        <v>#REF!</v>
      </c>
      <c r="GL194" s="41" t="e">
        <f t="shared" ref="GL194:GM195" si="117">GK194</f>
        <v>#REF!</v>
      </c>
      <c r="GM194" s="41" t="e">
        <f t="shared" si="117"/>
        <v>#REF!</v>
      </c>
      <c r="GN194" s="41" t="e">
        <f t="shared" si="116"/>
        <v>#REF!</v>
      </c>
      <c r="GO194" s="41" t="e">
        <f t="shared" si="116"/>
        <v>#REF!</v>
      </c>
      <c r="GP194" s="41" t="e">
        <f t="shared" si="116"/>
        <v>#REF!</v>
      </c>
      <c r="GQ194" s="41" t="e">
        <f t="shared" si="116"/>
        <v>#REF!</v>
      </c>
      <c r="GR194" s="41" t="e">
        <f t="shared" si="116"/>
        <v>#REF!</v>
      </c>
      <c r="GS194" s="41" t="e">
        <f t="shared" si="116"/>
        <v>#REF!</v>
      </c>
      <c r="GT194" s="41" t="e">
        <f t="shared" si="114"/>
        <v>#REF!</v>
      </c>
      <c r="GU194" s="41" t="e">
        <f t="shared" si="114"/>
        <v>#REF!</v>
      </c>
      <c r="GV194" s="41" t="e">
        <f t="shared" si="114"/>
        <v>#REF!</v>
      </c>
      <c r="GW194" s="41" t="e">
        <f t="shared" si="114"/>
        <v>#REF!</v>
      </c>
      <c r="GX194" s="41" t="e">
        <f t="shared" si="114"/>
        <v>#REF!</v>
      </c>
      <c r="GY194" s="41" t="e">
        <f t="shared" si="115"/>
        <v>#REF!</v>
      </c>
      <c r="GZ194" s="41" t="e">
        <f t="shared" si="115"/>
        <v>#REF!</v>
      </c>
      <c r="HA194" s="41" t="e">
        <f t="shared" si="115"/>
        <v>#REF!</v>
      </c>
      <c r="HB194" s="41" t="e">
        <f t="shared" si="115"/>
        <v>#REF!</v>
      </c>
      <c r="HC194" s="41" t="e">
        <f t="shared" si="115"/>
        <v>#REF!</v>
      </c>
      <c r="HD194" s="41" t="e">
        <f t="shared" si="115"/>
        <v>#REF!</v>
      </c>
      <c r="HE194" s="41" t="e">
        <f t="shared" si="109"/>
        <v>#REF!</v>
      </c>
      <c r="HF194" s="41" t="e">
        <f t="shared" si="109"/>
        <v>#REF!</v>
      </c>
      <c r="HG194" s="41" t="e">
        <f t="shared" si="109"/>
        <v>#REF!</v>
      </c>
      <c r="HH194" s="41" t="e">
        <f t="shared" si="109"/>
        <v>#REF!</v>
      </c>
      <c r="HI194" s="41" t="e">
        <f t="shared" si="109"/>
        <v>#REF!</v>
      </c>
      <c r="HJ194" s="41" t="e">
        <f t="shared" si="109"/>
        <v>#REF!</v>
      </c>
    </row>
    <row r="195" spans="1:218" ht="14.4" x14ac:dyDescent="0.3">
      <c r="A195" s="42">
        <v>192</v>
      </c>
      <c r="B195" s="43" t="e">
        <f>'CMM3 - AUX CALC'!$GK$67</f>
        <v>#REF!</v>
      </c>
      <c r="GL195" s="41" t="e">
        <f>$B195/(_xlfn.SINGLE(PrazoConcessao)*12-GL$3+1)</f>
        <v>#REF!</v>
      </c>
      <c r="GM195" s="41" t="e">
        <f t="shared" si="117"/>
        <v>#REF!</v>
      </c>
      <c r="GN195" s="41" t="e">
        <f t="shared" si="116"/>
        <v>#REF!</v>
      </c>
      <c r="GO195" s="41" t="e">
        <f t="shared" si="116"/>
        <v>#REF!</v>
      </c>
      <c r="GP195" s="41" t="e">
        <f t="shared" si="116"/>
        <v>#REF!</v>
      </c>
      <c r="GQ195" s="41" t="e">
        <f t="shared" si="116"/>
        <v>#REF!</v>
      </c>
      <c r="GR195" s="41" t="e">
        <f t="shared" si="116"/>
        <v>#REF!</v>
      </c>
      <c r="GS195" s="41" t="e">
        <f t="shared" si="116"/>
        <v>#REF!</v>
      </c>
      <c r="GT195" s="41" t="e">
        <f t="shared" si="114"/>
        <v>#REF!</v>
      </c>
      <c r="GU195" s="41" t="e">
        <f t="shared" si="114"/>
        <v>#REF!</v>
      </c>
      <c r="GV195" s="41" t="e">
        <f t="shared" si="114"/>
        <v>#REF!</v>
      </c>
      <c r="GW195" s="41" t="e">
        <f t="shared" si="114"/>
        <v>#REF!</v>
      </c>
      <c r="GX195" s="41" t="e">
        <f t="shared" si="114"/>
        <v>#REF!</v>
      </c>
      <c r="GY195" s="41" t="e">
        <f t="shared" si="115"/>
        <v>#REF!</v>
      </c>
      <c r="GZ195" s="41" t="e">
        <f t="shared" si="115"/>
        <v>#REF!</v>
      </c>
      <c r="HA195" s="41" t="e">
        <f t="shared" si="115"/>
        <v>#REF!</v>
      </c>
      <c r="HB195" s="41" t="e">
        <f t="shared" si="115"/>
        <v>#REF!</v>
      </c>
      <c r="HC195" s="41" t="e">
        <f t="shared" si="115"/>
        <v>#REF!</v>
      </c>
      <c r="HD195" s="41" t="e">
        <f t="shared" si="115"/>
        <v>#REF!</v>
      </c>
      <c r="HE195" s="41" t="e">
        <f t="shared" si="109"/>
        <v>#REF!</v>
      </c>
      <c r="HF195" s="41" t="e">
        <f t="shared" si="109"/>
        <v>#REF!</v>
      </c>
      <c r="HG195" s="41" t="e">
        <f t="shared" si="109"/>
        <v>#REF!</v>
      </c>
      <c r="HH195" s="41" t="e">
        <f t="shared" si="109"/>
        <v>#REF!</v>
      </c>
      <c r="HI195" s="41" t="e">
        <f t="shared" si="109"/>
        <v>#REF!</v>
      </c>
      <c r="HJ195" s="41" t="e">
        <f t="shared" si="109"/>
        <v>#REF!</v>
      </c>
    </row>
    <row r="196" spans="1:218" ht="14.4" x14ac:dyDescent="0.3">
      <c r="A196" s="42">
        <v>193</v>
      </c>
      <c r="B196" s="43" t="e">
        <f>'CMM3 - AUX CALC'!$GL$67</f>
        <v>#REF!</v>
      </c>
      <c r="GM196" s="41" t="e">
        <f>$B196/(_xlfn.SINGLE(PrazoConcessao)*12-GM$3+1)</f>
        <v>#REF!</v>
      </c>
      <c r="GN196" s="41" t="e">
        <f t="shared" si="116"/>
        <v>#REF!</v>
      </c>
      <c r="GO196" s="41" t="e">
        <f t="shared" si="116"/>
        <v>#REF!</v>
      </c>
      <c r="GP196" s="41" t="e">
        <f t="shared" si="116"/>
        <v>#REF!</v>
      </c>
      <c r="GQ196" s="41" t="e">
        <f t="shared" si="116"/>
        <v>#REF!</v>
      </c>
      <c r="GR196" s="41" t="e">
        <f t="shared" si="116"/>
        <v>#REF!</v>
      </c>
      <c r="GS196" s="41" t="e">
        <f t="shared" si="116"/>
        <v>#REF!</v>
      </c>
      <c r="GT196" s="41" t="e">
        <f t="shared" si="114"/>
        <v>#REF!</v>
      </c>
      <c r="GU196" s="41" t="e">
        <f t="shared" si="114"/>
        <v>#REF!</v>
      </c>
      <c r="GV196" s="41" t="e">
        <f t="shared" si="114"/>
        <v>#REF!</v>
      </c>
      <c r="GW196" s="41" t="e">
        <f t="shared" si="114"/>
        <v>#REF!</v>
      </c>
      <c r="GX196" s="41" t="e">
        <f t="shared" si="114"/>
        <v>#REF!</v>
      </c>
      <c r="GY196" s="41" t="e">
        <f t="shared" si="115"/>
        <v>#REF!</v>
      </c>
      <c r="GZ196" s="41" t="e">
        <f t="shared" si="115"/>
        <v>#REF!</v>
      </c>
      <c r="HA196" s="41" t="e">
        <f t="shared" si="115"/>
        <v>#REF!</v>
      </c>
      <c r="HB196" s="41" t="e">
        <f t="shared" si="115"/>
        <v>#REF!</v>
      </c>
      <c r="HC196" s="41" t="e">
        <f t="shared" si="115"/>
        <v>#REF!</v>
      </c>
      <c r="HD196" s="41" t="e">
        <f t="shared" si="115"/>
        <v>#REF!</v>
      </c>
      <c r="HE196" s="41" t="e">
        <f t="shared" si="109"/>
        <v>#REF!</v>
      </c>
      <c r="HF196" s="41" t="e">
        <f t="shared" si="109"/>
        <v>#REF!</v>
      </c>
      <c r="HG196" s="41" t="e">
        <f t="shared" si="109"/>
        <v>#REF!</v>
      </c>
      <c r="HH196" s="41" t="e">
        <f t="shared" si="109"/>
        <v>#REF!</v>
      </c>
      <c r="HI196" s="41" t="e">
        <f t="shared" si="109"/>
        <v>#REF!</v>
      </c>
      <c r="HJ196" s="41" t="e">
        <f t="shared" si="109"/>
        <v>#REF!</v>
      </c>
    </row>
    <row r="197" spans="1:218" ht="14.4" x14ac:dyDescent="0.3">
      <c r="A197" s="42">
        <v>194</v>
      </c>
      <c r="B197" s="43" t="e">
        <f>'CMM3 - AUX CALC'!$GM$67</f>
        <v>#REF!</v>
      </c>
      <c r="GN197" s="41" t="e">
        <f>$B197/(_xlfn.SINGLE(PrazoConcessao)*12-GN$3+1)</f>
        <v>#REF!</v>
      </c>
      <c r="GO197" s="41" t="e">
        <f t="shared" si="116"/>
        <v>#REF!</v>
      </c>
      <c r="GP197" s="41" t="e">
        <f t="shared" si="116"/>
        <v>#REF!</v>
      </c>
      <c r="GQ197" s="41" t="e">
        <f t="shared" si="116"/>
        <v>#REF!</v>
      </c>
      <c r="GR197" s="41" t="e">
        <f t="shared" si="116"/>
        <v>#REF!</v>
      </c>
      <c r="GS197" s="41" t="e">
        <f t="shared" si="116"/>
        <v>#REF!</v>
      </c>
      <c r="GT197" s="41" t="e">
        <f t="shared" si="114"/>
        <v>#REF!</v>
      </c>
      <c r="GU197" s="41" t="e">
        <f t="shared" si="114"/>
        <v>#REF!</v>
      </c>
      <c r="GV197" s="41" t="e">
        <f t="shared" si="114"/>
        <v>#REF!</v>
      </c>
      <c r="GW197" s="41" t="e">
        <f t="shared" si="114"/>
        <v>#REF!</v>
      </c>
      <c r="GX197" s="41" t="e">
        <f t="shared" si="114"/>
        <v>#REF!</v>
      </c>
      <c r="GY197" s="41" t="e">
        <f t="shared" si="115"/>
        <v>#REF!</v>
      </c>
      <c r="GZ197" s="41" t="e">
        <f t="shared" si="115"/>
        <v>#REF!</v>
      </c>
      <c r="HA197" s="41" t="e">
        <f t="shared" si="115"/>
        <v>#REF!</v>
      </c>
      <c r="HB197" s="41" t="e">
        <f t="shared" si="115"/>
        <v>#REF!</v>
      </c>
      <c r="HC197" s="41" t="e">
        <f t="shared" si="115"/>
        <v>#REF!</v>
      </c>
      <c r="HD197" s="41" t="e">
        <f t="shared" si="115"/>
        <v>#REF!</v>
      </c>
      <c r="HE197" s="41" t="e">
        <f t="shared" si="109"/>
        <v>#REF!</v>
      </c>
      <c r="HF197" s="41" t="e">
        <f t="shared" si="109"/>
        <v>#REF!</v>
      </c>
      <c r="HG197" s="41" t="e">
        <f t="shared" si="109"/>
        <v>#REF!</v>
      </c>
      <c r="HH197" s="41" t="e">
        <f t="shared" si="109"/>
        <v>#REF!</v>
      </c>
      <c r="HI197" s="41" t="e">
        <f t="shared" si="109"/>
        <v>#REF!</v>
      </c>
      <c r="HJ197" s="41" t="e">
        <f t="shared" si="109"/>
        <v>#REF!</v>
      </c>
    </row>
    <row r="198" spans="1:218" ht="14.4" x14ac:dyDescent="0.3">
      <c r="A198" s="42">
        <v>195</v>
      </c>
      <c r="B198" s="43" t="e">
        <f>'CMM3 - AUX CALC'!$GN$67</f>
        <v>#REF!</v>
      </c>
      <c r="GO198" s="41" t="e">
        <f>$B198/(_xlfn.SINGLE(PrazoConcessao)*12-GO$3+1)</f>
        <v>#REF!</v>
      </c>
      <c r="GP198" s="41" t="e">
        <f t="shared" si="116"/>
        <v>#REF!</v>
      </c>
      <c r="GQ198" s="41" t="e">
        <f t="shared" si="116"/>
        <v>#REF!</v>
      </c>
      <c r="GR198" s="41" t="e">
        <f t="shared" si="116"/>
        <v>#REF!</v>
      </c>
      <c r="GS198" s="41" t="e">
        <f t="shared" si="116"/>
        <v>#REF!</v>
      </c>
      <c r="GT198" s="41" t="e">
        <f t="shared" si="114"/>
        <v>#REF!</v>
      </c>
      <c r="GU198" s="41" t="e">
        <f t="shared" si="114"/>
        <v>#REF!</v>
      </c>
      <c r="GV198" s="41" t="e">
        <f t="shared" si="114"/>
        <v>#REF!</v>
      </c>
      <c r="GW198" s="41" t="e">
        <f t="shared" si="114"/>
        <v>#REF!</v>
      </c>
      <c r="GX198" s="41" t="e">
        <f t="shared" si="114"/>
        <v>#REF!</v>
      </c>
      <c r="GY198" s="41" t="e">
        <f t="shared" si="115"/>
        <v>#REF!</v>
      </c>
      <c r="GZ198" s="41" t="e">
        <f t="shared" si="115"/>
        <v>#REF!</v>
      </c>
      <c r="HA198" s="41" t="e">
        <f t="shared" si="115"/>
        <v>#REF!</v>
      </c>
      <c r="HB198" s="41" t="e">
        <f t="shared" si="115"/>
        <v>#REF!</v>
      </c>
      <c r="HC198" s="41" t="e">
        <f t="shared" si="115"/>
        <v>#REF!</v>
      </c>
      <c r="HD198" s="41" t="e">
        <f t="shared" si="115"/>
        <v>#REF!</v>
      </c>
      <c r="HE198" s="41" t="e">
        <f t="shared" si="109"/>
        <v>#REF!</v>
      </c>
      <c r="HF198" s="41" t="e">
        <f t="shared" si="109"/>
        <v>#REF!</v>
      </c>
      <c r="HG198" s="41" t="e">
        <f t="shared" si="109"/>
        <v>#REF!</v>
      </c>
      <c r="HH198" s="41" t="e">
        <f t="shared" si="109"/>
        <v>#REF!</v>
      </c>
      <c r="HI198" s="41" t="e">
        <f t="shared" si="109"/>
        <v>#REF!</v>
      </c>
      <c r="HJ198" s="41" t="e">
        <f t="shared" si="109"/>
        <v>#REF!</v>
      </c>
    </row>
    <row r="199" spans="1:218" ht="14.4" x14ac:dyDescent="0.3">
      <c r="A199" s="42">
        <v>196</v>
      </c>
      <c r="B199" s="43" t="e">
        <f>'CMM3 - AUX CALC'!$GO$67</f>
        <v>#REF!</v>
      </c>
      <c r="GP199" s="41" t="e">
        <f>$B199/(_xlfn.SINGLE(PrazoConcessao)*12-GP$3+1)</f>
        <v>#REF!</v>
      </c>
      <c r="GQ199" s="41" t="e">
        <f t="shared" si="116"/>
        <v>#REF!</v>
      </c>
      <c r="GR199" s="41" t="e">
        <f t="shared" si="116"/>
        <v>#REF!</v>
      </c>
      <c r="GS199" s="41" t="e">
        <f t="shared" si="116"/>
        <v>#REF!</v>
      </c>
      <c r="GT199" s="41" t="e">
        <f t="shared" si="114"/>
        <v>#REF!</v>
      </c>
      <c r="GU199" s="41" t="e">
        <f t="shared" si="114"/>
        <v>#REF!</v>
      </c>
      <c r="GV199" s="41" t="e">
        <f t="shared" si="114"/>
        <v>#REF!</v>
      </c>
      <c r="GW199" s="41" t="e">
        <f t="shared" si="114"/>
        <v>#REF!</v>
      </c>
      <c r="GX199" s="41" t="e">
        <f t="shared" si="114"/>
        <v>#REF!</v>
      </c>
      <c r="GY199" s="41" t="e">
        <f t="shared" si="115"/>
        <v>#REF!</v>
      </c>
      <c r="GZ199" s="41" t="e">
        <f t="shared" si="115"/>
        <v>#REF!</v>
      </c>
      <c r="HA199" s="41" t="e">
        <f t="shared" si="115"/>
        <v>#REF!</v>
      </c>
      <c r="HB199" s="41" t="e">
        <f t="shared" si="115"/>
        <v>#REF!</v>
      </c>
      <c r="HC199" s="41" t="e">
        <f t="shared" si="115"/>
        <v>#REF!</v>
      </c>
      <c r="HD199" s="41" t="e">
        <f t="shared" si="115"/>
        <v>#REF!</v>
      </c>
      <c r="HE199" s="41" t="e">
        <f t="shared" si="109"/>
        <v>#REF!</v>
      </c>
      <c r="HF199" s="41" t="e">
        <f t="shared" si="109"/>
        <v>#REF!</v>
      </c>
      <c r="HG199" s="41" t="e">
        <f t="shared" si="109"/>
        <v>#REF!</v>
      </c>
      <c r="HH199" s="41" t="e">
        <f t="shared" si="109"/>
        <v>#REF!</v>
      </c>
      <c r="HI199" s="41" t="e">
        <f t="shared" si="109"/>
        <v>#REF!</v>
      </c>
      <c r="HJ199" s="41" t="e">
        <f t="shared" si="109"/>
        <v>#REF!</v>
      </c>
    </row>
    <row r="200" spans="1:218" ht="14.4" x14ac:dyDescent="0.3">
      <c r="A200" s="42">
        <v>197</v>
      </c>
      <c r="B200" s="43" t="e">
        <f>'CMM3 - AUX CALC'!$GP$67</f>
        <v>#REF!</v>
      </c>
      <c r="GQ200" s="41" t="e">
        <f>$B200/(_xlfn.SINGLE(PrazoConcessao)*12-GQ$3+1)</f>
        <v>#REF!</v>
      </c>
      <c r="GR200" s="41" t="e">
        <f t="shared" si="116"/>
        <v>#REF!</v>
      </c>
      <c r="GS200" s="41" t="e">
        <f t="shared" si="116"/>
        <v>#REF!</v>
      </c>
      <c r="GT200" s="41" t="e">
        <f t="shared" si="114"/>
        <v>#REF!</v>
      </c>
      <c r="GU200" s="41" t="e">
        <f t="shared" si="114"/>
        <v>#REF!</v>
      </c>
      <c r="GV200" s="41" t="e">
        <f t="shared" si="114"/>
        <v>#REF!</v>
      </c>
      <c r="GW200" s="41" t="e">
        <f t="shared" si="114"/>
        <v>#REF!</v>
      </c>
      <c r="GX200" s="41" t="e">
        <f t="shared" si="114"/>
        <v>#REF!</v>
      </c>
      <c r="GY200" s="41" t="e">
        <f t="shared" si="115"/>
        <v>#REF!</v>
      </c>
      <c r="GZ200" s="41" t="e">
        <f t="shared" si="115"/>
        <v>#REF!</v>
      </c>
      <c r="HA200" s="41" t="e">
        <f t="shared" si="115"/>
        <v>#REF!</v>
      </c>
      <c r="HB200" s="41" t="e">
        <f t="shared" si="115"/>
        <v>#REF!</v>
      </c>
      <c r="HC200" s="41" t="e">
        <f t="shared" si="115"/>
        <v>#REF!</v>
      </c>
      <c r="HD200" s="41" t="e">
        <f t="shared" si="115"/>
        <v>#REF!</v>
      </c>
      <c r="HE200" s="41" t="e">
        <f t="shared" si="109"/>
        <v>#REF!</v>
      </c>
      <c r="HF200" s="41" t="e">
        <f t="shared" si="109"/>
        <v>#REF!</v>
      </c>
      <c r="HG200" s="41" t="e">
        <f t="shared" si="109"/>
        <v>#REF!</v>
      </c>
      <c r="HH200" s="41" t="e">
        <f t="shared" si="109"/>
        <v>#REF!</v>
      </c>
      <c r="HI200" s="41" t="e">
        <f t="shared" si="109"/>
        <v>#REF!</v>
      </c>
      <c r="HJ200" s="41" t="e">
        <f t="shared" si="109"/>
        <v>#REF!</v>
      </c>
    </row>
    <row r="201" spans="1:218" ht="14.4" x14ac:dyDescent="0.3">
      <c r="A201" s="42">
        <v>198</v>
      </c>
      <c r="B201" s="43" t="e">
        <f>'CMM3 - AUX CALC'!$GQ$67</f>
        <v>#REF!</v>
      </c>
      <c r="GR201" s="41" t="e">
        <f>$B201/(_xlfn.SINGLE(PrazoConcessao)*12-GR$3+1)</f>
        <v>#REF!</v>
      </c>
      <c r="GS201" s="41" t="e">
        <f t="shared" si="116"/>
        <v>#REF!</v>
      </c>
      <c r="GT201" s="41" t="e">
        <f t="shared" si="114"/>
        <v>#REF!</v>
      </c>
      <c r="GU201" s="41" t="e">
        <f t="shared" si="114"/>
        <v>#REF!</v>
      </c>
      <c r="GV201" s="41" t="e">
        <f t="shared" si="114"/>
        <v>#REF!</v>
      </c>
      <c r="GW201" s="41" t="e">
        <f t="shared" si="114"/>
        <v>#REF!</v>
      </c>
      <c r="GX201" s="41" t="e">
        <f t="shared" si="114"/>
        <v>#REF!</v>
      </c>
      <c r="GY201" s="41" t="e">
        <f t="shared" si="115"/>
        <v>#REF!</v>
      </c>
      <c r="GZ201" s="41" t="e">
        <f t="shared" si="115"/>
        <v>#REF!</v>
      </c>
      <c r="HA201" s="41" t="e">
        <f t="shared" si="115"/>
        <v>#REF!</v>
      </c>
      <c r="HB201" s="41" t="e">
        <f t="shared" si="115"/>
        <v>#REF!</v>
      </c>
      <c r="HC201" s="41" t="e">
        <f t="shared" si="115"/>
        <v>#REF!</v>
      </c>
      <c r="HD201" s="41" t="e">
        <f t="shared" si="115"/>
        <v>#REF!</v>
      </c>
      <c r="HE201" s="41" t="e">
        <f t="shared" si="109"/>
        <v>#REF!</v>
      </c>
      <c r="HF201" s="41" t="e">
        <f t="shared" si="109"/>
        <v>#REF!</v>
      </c>
      <c r="HG201" s="41" t="e">
        <f t="shared" si="109"/>
        <v>#REF!</v>
      </c>
      <c r="HH201" s="41" t="e">
        <f t="shared" si="109"/>
        <v>#REF!</v>
      </c>
      <c r="HI201" s="41" t="e">
        <f t="shared" si="109"/>
        <v>#REF!</v>
      </c>
      <c r="HJ201" s="41" t="e">
        <f t="shared" si="109"/>
        <v>#REF!</v>
      </c>
    </row>
    <row r="202" spans="1:218" ht="14.4" x14ac:dyDescent="0.3">
      <c r="A202" s="42">
        <v>199</v>
      </c>
      <c r="B202" s="43" t="e">
        <f>'CMM3 - AUX CALC'!$GR$67</f>
        <v>#REF!</v>
      </c>
      <c r="GS202" s="41" t="e">
        <f>$B202/(_xlfn.SINGLE(PrazoConcessao)*12-GS$3+1)</f>
        <v>#REF!</v>
      </c>
      <c r="GT202" s="41" t="e">
        <f t="shared" si="114"/>
        <v>#REF!</v>
      </c>
      <c r="GU202" s="41" t="e">
        <f t="shared" si="114"/>
        <v>#REF!</v>
      </c>
      <c r="GV202" s="41" t="e">
        <f t="shared" si="114"/>
        <v>#REF!</v>
      </c>
      <c r="GW202" s="41" t="e">
        <f t="shared" si="114"/>
        <v>#REF!</v>
      </c>
      <c r="GX202" s="41" t="e">
        <f t="shared" si="114"/>
        <v>#REF!</v>
      </c>
      <c r="GY202" s="41" t="e">
        <f t="shared" si="115"/>
        <v>#REF!</v>
      </c>
      <c r="GZ202" s="41" t="e">
        <f t="shared" si="115"/>
        <v>#REF!</v>
      </c>
      <c r="HA202" s="41" t="e">
        <f t="shared" si="115"/>
        <v>#REF!</v>
      </c>
      <c r="HB202" s="41" t="e">
        <f t="shared" si="115"/>
        <v>#REF!</v>
      </c>
      <c r="HC202" s="41" t="e">
        <f t="shared" si="115"/>
        <v>#REF!</v>
      </c>
      <c r="HD202" s="41" t="e">
        <f t="shared" si="115"/>
        <v>#REF!</v>
      </c>
      <c r="HE202" s="41" t="e">
        <f t="shared" si="109"/>
        <v>#REF!</v>
      </c>
      <c r="HF202" s="41" t="e">
        <f t="shared" si="109"/>
        <v>#REF!</v>
      </c>
      <c r="HG202" s="41" t="e">
        <f t="shared" si="109"/>
        <v>#REF!</v>
      </c>
      <c r="HH202" s="41" t="e">
        <f t="shared" si="109"/>
        <v>#REF!</v>
      </c>
      <c r="HI202" s="41" t="e">
        <f t="shared" si="109"/>
        <v>#REF!</v>
      </c>
      <c r="HJ202" s="41" t="e">
        <f t="shared" si="109"/>
        <v>#REF!</v>
      </c>
    </row>
    <row r="203" spans="1:218" ht="14.4" x14ac:dyDescent="0.3">
      <c r="A203" s="42">
        <v>200</v>
      </c>
      <c r="B203" s="43" t="e">
        <f>'CMM3 - AUX CALC'!$GS$67</f>
        <v>#REF!</v>
      </c>
      <c r="GT203" s="41" t="e">
        <f>$B203/(_xlfn.SINGLE(PrazoConcessao)*12-GT$3+1)</f>
        <v>#REF!</v>
      </c>
      <c r="GU203" s="41" t="e">
        <f t="shared" si="114"/>
        <v>#REF!</v>
      </c>
      <c r="GV203" s="41" t="e">
        <f t="shared" si="114"/>
        <v>#REF!</v>
      </c>
      <c r="GW203" s="41" t="e">
        <f t="shared" si="114"/>
        <v>#REF!</v>
      </c>
      <c r="GX203" s="41" t="e">
        <f t="shared" si="114"/>
        <v>#REF!</v>
      </c>
      <c r="GY203" s="41" t="e">
        <f t="shared" si="115"/>
        <v>#REF!</v>
      </c>
      <c r="GZ203" s="41" t="e">
        <f t="shared" si="115"/>
        <v>#REF!</v>
      </c>
      <c r="HA203" s="41" t="e">
        <f t="shared" si="115"/>
        <v>#REF!</v>
      </c>
      <c r="HB203" s="41" t="e">
        <f t="shared" si="115"/>
        <v>#REF!</v>
      </c>
      <c r="HC203" s="41" t="e">
        <f t="shared" si="115"/>
        <v>#REF!</v>
      </c>
      <c r="HD203" s="41" t="e">
        <f t="shared" si="115"/>
        <v>#REF!</v>
      </c>
      <c r="HE203" s="41" t="e">
        <f t="shared" si="109"/>
        <v>#REF!</v>
      </c>
      <c r="HF203" s="41" t="e">
        <f t="shared" si="109"/>
        <v>#REF!</v>
      </c>
      <c r="HG203" s="41" t="e">
        <f t="shared" si="109"/>
        <v>#REF!</v>
      </c>
      <c r="HH203" s="41" t="e">
        <f t="shared" si="109"/>
        <v>#REF!</v>
      </c>
      <c r="HI203" s="41" t="e">
        <f t="shared" si="109"/>
        <v>#REF!</v>
      </c>
      <c r="HJ203" s="41" t="e">
        <f t="shared" si="109"/>
        <v>#REF!</v>
      </c>
    </row>
    <row r="204" spans="1:218" ht="14.4" x14ac:dyDescent="0.3">
      <c r="A204" s="42">
        <v>201</v>
      </c>
      <c r="B204" s="43" t="e">
        <f>'CMM3 - AUX CALC'!$GT$67</f>
        <v>#REF!</v>
      </c>
      <c r="GU204" s="41" t="e">
        <f>$B204/(_xlfn.SINGLE(PrazoConcessao)*12-GU$3+1)</f>
        <v>#REF!</v>
      </c>
      <c r="GV204" s="41" t="e">
        <f t="shared" si="114"/>
        <v>#REF!</v>
      </c>
      <c r="GW204" s="41" t="e">
        <f t="shared" si="114"/>
        <v>#REF!</v>
      </c>
      <c r="GX204" s="41" t="e">
        <f t="shared" si="114"/>
        <v>#REF!</v>
      </c>
      <c r="GY204" s="41" t="e">
        <f t="shared" si="115"/>
        <v>#REF!</v>
      </c>
      <c r="GZ204" s="41" t="e">
        <f t="shared" si="115"/>
        <v>#REF!</v>
      </c>
      <c r="HA204" s="41" t="e">
        <f t="shared" si="115"/>
        <v>#REF!</v>
      </c>
      <c r="HB204" s="41" t="e">
        <f t="shared" si="115"/>
        <v>#REF!</v>
      </c>
      <c r="HC204" s="41" t="e">
        <f t="shared" si="115"/>
        <v>#REF!</v>
      </c>
      <c r="HD204" s="41" t="e">
        <f t="shared" si="115"/>
        <v>#REF!</v>
      </c>
      <c r="HE204" s="41" t="e">
        <f t="shared" si="109"/>
        <v>#REF!</v>
      </c>
      <c r="HF204" s="41" t="e">
        <f t="shared" si="109"/>
        <v>#REF!</v>
      </c>
      <c r="HG204" s="41" t="e">
        <f t="shared" si="109"/>
        <v>#REF!</v>
      </c>
      <c r="HH204" s="41" t="e">
        <f t="shared" si="109"/>
        <v>#REF!</v>
      </c>
      <c r="HI204" s="41" t="e">
        <f t="shared" si="109"/>
        <v>#REF!</v>
      </c>
      <c r="HJ204" s="41" t="e">
        <f t="shared" si="109"/>
        <v>#REF!</v>
      </c>
    </row>
    <row r="205" spans="1:218" ht="14.4" x14ac:dyDescent="0.3">
      <c r="A205" s="42">
        <v>202</v>
      </c>
      <c r="B205" s="43" t="e">
        <f>'CMM3 - AUX CALC'!$GU$67</f>
        <v>#REF!</v>
      </c>
      <c r="GV205" s="41" t="e">
        <f>$B205/(_xlfn.SINGLE(PrazoConcessao)*12-GV$3+1)</f>
        <v>#REF!</v>
      </c>
      <c r="GW205" s="41" t="e">
        <f t="shared" si="114"/>
        <v>#REF!</v>
      </c>
      <c r="GX205" s="41" t="e">
        <f t="shared" si="114"/>
        <v>#REF!</v>
      </c>
      <c r="GY205" s="41" t="e">
        <f t="shared" si="115"/>
        <v>#REF!</v>
      </c>
      <c r="GZ205" s="41" t="e">
        <f t="shared" si="115"/>
        <v>#REF!</v>
      </c>
      <c r="HA205" s="41" t="e">
        <f t="shared" si="115"/>
        <v>#REF!</v>
      </c>
      <c r="HB205" s="41" t="e">
        <f t="shared" si="115"/>
        <v>#REF!</v>
      </c>
      <c r="HC205" s="41" t="e">
        <f t="shared" si="115"/>
        <v>#REF!</v>
      </c>
      <c r="HD205" s="41" t="e">
        <f t="shared" si="115"/>
        <v>#REF!</v>
      </c>
      <c r="HE205" s="41" t="e">
        <f t="shared" si="109"/>
        <v>#REF!</v>
      </c>
      <c r="HF205" s="41" t="e">
        <f t="shared" si="109"/>
        <v>#REF!</v>
      </c>
      <c r="HG205" s="41" t="e">
        <f t="shared" si="109"/>
        <v>#REF!</v>
      </c>
      <c r="HH205" s="41" t="e">
        <f t="shared" ref="HH205:HJ218" si="118">HG205</f>
        <v>#REF!</v>
      </c>
      <c r="HI205" s="41" t="e">
        <f t="shared" si="118"/>
        <v>#REF!</v>
      </c>
      <c r="HJ205" s="41" t="e">
        <f t="shared" si="118"/>
        <v>#REF!</v>
      </c>
    </row>
    <row r="206" spans="1:218" ht="14.4" x14ac:dyDescent="0.3">
      <c r="A206" s="42">
        <v>203</v>
      </c>
      <c r="B206" s="43" t="e">
        <f>'CMM3 - AUX CALC'!$GV$67</f>
        <v>#REF!</v>
      </c>
      <c r="GW206" s="41" t="e">
        <f>$B206/(_xlfn.SINGLE(PrazoConcessao)*12-GW$3+1)</f>
        <v>#REF!</v>
      </c>
      <c r="GX206" s="41" t="e">
        <f t="shared" si="114"/>
        <v>#REF!</v>
      </c>
      <c r="GY206" s="41" t="e">
        <f t="shared" si="115"/>
        <v>#REF!</v>
      </c>
      <c r="GZ206" s="41" t="e">
        <f t="shared" si="115"/>
        <v>#REF!</v>
      </c>
      <c r="HA206" s="41" t="e">
        <f t="shared" si="115"/>
        <v>#REF!</v>
      </c>
      <c r="HB206" s="41" t="e">
        <f t="shared" si="115"/>
        <v>#REF!</v>
      </c>
      <c r="HC206" s="41" t="e">
        <f t="shared" si="115"/>
        <v>#REF!</v>
      </c>
      <c r="HD206" s="41" t="e">
        <f t="shared" si="115"/>
        <v>#REF!</v>
      </c>
      <c r="HE206" s="41" t="e">
        <f t="shared" si="115"/>
        <v>#REF!</v>
      </c>
      <c r="HF206" s="41" t="e">
        <f t="shared" si="115"/>
        <v>#REF!</v>
      </c>
      <c r="HG206" s="41" t="e">
        <f t="shared" si="115"/>
        <v>#REF!</v>
      </c>
      <c r="HH206" s="41" t="e">
        <f t="shared" si="118"/>
        <v>#REF!</v>
      </c>
      <c r="HI206" s="41" t="e">
        <f t="shared" si="118"/>
        <v>#REF!</v>
      </c>
      <c r="HJ206" s="41" t="e">
        <f t="shared" si="118"/>
        <v>#REF!</v>
      </c>
    </row>
    <row r="207" spans="1:218" ht="14.4" x14ac:dyDescent="0.3">
      <c r="A207" s="42">
        <v>204</v>
      </c>
      <c r="B207" s="43" t="e">
        <f>'CMM3 - AUX CALC'!$GW$67</f>
        <v>#REF!</v>
      </c>
      <c r="GX207" s="41" t="e">
        <f>$B207/(_xlfn.SINGLE(PrazoConcessao)*12-GX$3+1)</f>
        <v>#REF!</v>
      </c>
      <c r="GY207" s="41" t="e">
        <f t="shared" si="115"/>
        <v>#REF!</v>
      </c>
      <c r="GZ207" s="41" t="e">
        <f t="shared" si="115"/>
        <v>#REF!</v>
      </c>
      <c r="HA207" s="41" t="e">
        <f t="shared" si="115"/>
        <v>#REF!</v>
      </c>
      <c r="HB207" s="41" t="e">
        <f t="shared" si="115"/>
        <v>#REF!</v>
      </c>
      <c r="HC207" s="41" t="e">
        <f t="shared" si="115"/>
        <v>#REF!</v>
      </c>
      <c r="HD207" s="41" t="e">
        <f t="shared" si="115"/>
        <v>#REF!</v>
      </c>
      <c r="HE207" s="41" t="e">
        <f t="shared" si="115"/>
        <v>#REF!</v>
      </c>
      <c r="HF207" s="41" t="e">
        <f t="shared" si="115"/>
        <v>#REF!</v>
      </c>
      <c r="HG207" s="41" t="e">
        <f t="shared" si="115"/>
        <v>#REF!</v>
      </c>
      <c r="HH207" s="41" t="e">
        <f t="shared" si="118"/>
        <v>#REF!</v>
      </c>
      <c r="HI207" s="41" t="e">
        <f t="shared" si="118"/>
        <v>#REF!</v>
      </c>
      <c r="HJ207" s="41" t="e">
        <f t="shared" si="118"/>
        <v>#REF!</v>
      </c>
    </row>
    <row r="208" spans="1:218" ht="14.4" x14ac:dyDescent="0.3">
      <c r="A208" s="42">
        <v>205</v>
      </c>
      <c r="B208" s="43" t="e">
        <f>'CMM3 - AUX CALC'!$GX$67</f>
        <v>#REF!</v>
      </c>
      <c r="GY208" s="41" t="e">
        <f>$B208/(_xlfn.SINGLE(PrazoConcessao)*12-GY$3+1)</f>
        <v>#REF!</v>
      </c>
      <c r="GZ208" s="41" t="e">
        <f t="shared" si="115"/>
        <v>#REF!</v>
      </c>
      <c r="HA208" s="41" t="e">
        <f t="shared" si="115"/>
        <v>#REF!</v>
      </c>
      <c r="HB208" s="41" t="e">
        <f t="shared" si="115"/>
        <v>#REF!</v>
      </c>
      <c r="HC208" s="41" t="e">
        <f t="shared" si="115"/>
        <v>#REF!</v>
      </c>
      <c r="HD208" s="41" t="e">
        <f t="shared" si="115"/>
        <v>#REF!</v>
      </c>
      <c r="HE208" s="41" t="e">
        <f t="shared" si="115"/>
        <v>#REF!</v>
      </c>
      <c r="HF208" s="41" t="e">
        <f t="shared" si="115"/>
        <v>#REF!</v>
      </c>
      <c r="HG208" s="41" t="e">
        <f t="shared" si="115"/>
        <v>#REF!</v>
      </c>
      <c r="HH208" s="41" t="e">
        <f t="shared" si="118"/>
        <v>#REF!</v>
      </c>
      <c r="HI208" s="41" t="e">
        <f t="shared" si="118"/>
        <v>#REF!</v>
      </c>
      <c r="HJ208" s="41" t="e">
        <f t="shared" si="118"/>
        <v>#REF!</v>
      </c>
    </row>
    <row r="209" spans="1:218" ht="14.4" x14ac:dyDescent="0.3">
      <c r="A209" s="42">
        <v>206</v>
      </c>
      <c r="B209" s="43" t="e">
        <f>'CMM3 - AUX CALC'!$GY$67</f>
        <v>#REF!</v>
      </c>
      <c r="GZ209" s="41" t="e">
        <f>$B209/(_xlfn.SINGLE(PrazoConcessao)*12-GZ$3+1)</f>
        <v>#REF!</v>
      </c>
      <c r="HA209" s="41" t="e">
        <f t="shared" si="115"/>
        <v>#REF!</v>
      </c>
      <c r="HB209" s="41" t="e">
        <f t="shared" si="115"/>
        <v>#REF!</v>
      </c>
      <c r="HC209" s="41" t="e">
        <f t="shared" si="115"/>
        <v>#REF!</v>
      </c>
      <c r="HD209" s="41" t="e">
        <f t="shared" si="115"/>
        <v>#REF!</v>
      </c>
      <c r="HE209" s="41" t="e">
        <f t="shared" si="115"/>
        <v>#REF!</v>
      </c>
      <c r="HF209" s="41" t="e">
        <f t="shared" si="115"/>
        <v>#REF!</v>
      </c>
      <c r="HG209" s="41" t="e">
        <f t="shared" si="115"/>
        <v>#REF!</v>
      </c>
      <c r="HH209" s="41" t="e">
        <f t="shared" si="118"/>
        <v>#REF!</v>
      </c>
      <c r="HI209" s="41" t="e">
        <f t="shared" si="118"/>
        <v>#REF!</v>
      </c>
      <c r="HJ209" s="41" t="e">
        <f t="shared" si="118"/>
        <v>#REF!</v>
      </c>
    </row>
    <row r="210" spans="1:218" ht="14.4" x14ac:dyDescent="0.3">
      <c r="A210" s="42">
        <v>207</v>
      </c>
      <c r="B210" s="43" t="e">
        <f>'CMM3 - AUX CALC'!$GZ$67</f>
        <v>#REF!</v>
      </c>
      <c r="HA210" s="41" t="e">
        <f>$B210/(_xlfn.SINGLE(PrazoConcessao)*12-HA$3+1)</f>
        <v>#REF!</v>
      </c>
      <c r="HB210" s="41" t="e">
        <f t="shared" si="115"/>
        <v>#REF!</v>
      </c>
      <c r="HC210" s="41" t="e">
        <f t="shared" si="115"/>
        <v>#REF!</v>
      </c>
      <c r="HD210" s="41" t="e">
        <f t="shared" si="115"/>
        <v>#REF!</v>
      </c>
      <c r="HE210" s="41" t="e">
        <f t="shared" si="115"/>
        <v>#REF!</v>
      </c>
      <c r="HF210" s="41" t="e">
        <f t="shared" si="115"/>
        <v>#REF!</v>
      </c>
      <c r="HG210" s="41" t="e">
        <f t="shared" si="115"/>
        <v>#REF!</v>
      </c>
      <c r="HH210" s="41" t="e">
        <f t="shared" si="118"/>
        <v>#REF!</v>
      </c>
      <c r="HI210" s="41" t="e">
        <f t="shared" si="118"/>
        <v>#REF!</v>
      </c>
      <c r="HJ210" s="41" t="e">
        <f t="shared" si="118"/>
        <v>#REF!</v>
      </c>
    </row>
    <row r="211" spans="1:218" ht="14.4" x14ac:dyDescent="0.3">
      <c r="A211" s="42">
        <v>208</v>
      </c>
      <c r="B211" s="43" t="e">
        <f>'CMM3 - AUX CALC'!$HA$67</f>
        <v>#REF!</v>
      </c>
      <c r="HB211" s="41" t="e">
        <f>$B211/(_xlfn.SINGLE(PrazoConcessao)*12-HB$3+1)</f>
        <v>#REF!</v>
      </c>
      <c r="HC211" s="41" t="e">
        <f t="shared" si="115"/>
        <v>#REF!</v>
      </c>
      <c r="HD211" s="41" t="e">
        <f t="shared" si="115"/>
        <v>#REF!</v>
      </c>
      <c r="HE211" s="41" t="e">
        <f t="shared" si="115"/>
        <v>#REF!</v>
      </c>
      <c r="HF211" s="41" t="e">
        <f t="shared" si="115"/>
        <v>#REF!</v>
      </c>
      <c r="HG211" s="41" t="e">
        <f t="shared" si="115"/>
        <v>#REF!</v>
      </c>
      <c r="HH211" s="41" t="e">
        <f t="shared" si="118"/>
        <v>#REF!</v>
      </c>
      <c r="HI211" s="41" t="e">
        <f t="shared" si="118"/>
        <v>#REF!</v>
      </c>
      <c r="HJ211" s="41" t="e">
        <f t="shared" si="118"/>
        <v>#REF!</v>
      </c>
    </row>
    <row r="212" spans="1:218" ht="14.4" x14ac:dyDescent="0.3">
      <c r="A212" s="42">
        <v>209</v>
      </c>
      <c r="B212" s="43" t="e">
        <f>'CMM3 - AUX CALC'!$HB$67</f>
        <v>#REF!</v>
      </c>
      <c r="HC212" s="41" t="e">
        <f>$B212/(_xlfn.SINGLE(PrazoConcessao)*12-HC$3+1)</f>
        <v>#REF!</v>
      </c>
      <c r="HD212" s="41" t="e">
        <f t="shared" si="115"/>
        <v>#REF!</v>
      </c>
      <c r="HE212" s="41" t="e">
        <f t="shared" si="115"/>
        <v>#REF!</v>
      </c>
      <c r="HF212" s="41" t="e">
        <f t="shared" si="115"/>
        <v>#REF!</v>
      </c>
      <c r="HG212" s="41" t="e">
        <f t="shared" si="115"/>
        <v>#REF!</v>
      </c>
      <c r="HH212" s="41" t="e">
        <f t="shared" si="118"/>
        <v>#REF!</v>
      </c>
      <c r="HI212" s="41" t="e">
        <f t="shared" si="118"/>
        <v>#REF!</v>
      </c>
      <c r="HJ212" s="41" t="e">
        <f t="shared" si="118"/>
        <v>#REF!</v>
      </c>
    </row>
    <row r="213" spans="1:218" ht="14.4" x14ac:dyDescent="0.3">
      <c r="A213" s="42">
        <v>210</v>
      </c>
      <c r="B213" s="43" t="e">
        <f>'CMM3 - AUX CALC'!$HC$67</f>
        <v>#REF!</v>
      </c>
      <c r="HD213" s="41" t="e">
        <f>$B213/(_xlfn.SINGLE(PrazoConcessao)*12-HD$3+1)</f>
        <v>#REF!</v>
      </c>
      <c r="HE213" s="41" t="e">
        <f t="shared" si="115"/>
        <v>#REF!</v>
      </c>
      <c r="HF213" s="41" t="e">
        <f t="shared" si="115"/>
        <v>#REF!</v>
      </c>
      <c r="HG213" s="41" t="e">
        <f t="shared" si="115"/>
        <v>#REF!</v>
      </c>
      <c r="HH213" s="41" t="e">
        <f t="shared" si="118"/>
        <v>#REF!</v>
      </c>
      <c r="HI213" s="41" t="e">
        <f t="shared" si="118"/>
        <v>#REF!</v>
      </c>
      <c r="HJ213" s="41" t="e">
        <f t="shared" si="118"/>
        <v>#REF!</v>
      </c>
    </row>
    <row r="214" spans="1:218" ht="14.4" x14ac:dyDescent="0.3">
      <c r="A214" s="42">
        <v>211</v>
      </c>
      <c r="B214" s="43" t="e">
        <f>'CMM3 - AUX CALC'!$HD$67</f>
        <v>#REF!</v>
      </c>
      <c r="HE214" s="41" t="e">
        <f>$B214/(_xlfn.SINGLE(PrazoConcessao)*12-HE$3+1)</f>
        <v>#REF!</v>
      </c>
      <c r="HF214" s="41" t="e">
        <f t="shared" si="115"/>
        <v>#REF!</v>
      </c>
      <c r="HG214" s="41" t="e">
        <f t="shared" si="115"/>
        <v>#REF!</v>
      </c>
      <c r="HH214" s="41" t="e">
        <f t="shared" si="118"/>
        <v>#REF!</v>
      </c>
      <c r="HI214" s="41" t="e">
        <f t="shared" si="118"/>
        <v>#REF!</v>
      </c>
      <c r="HJ214" s="41" t="e">
        <f t="shared" si="118"/>
        <v>#REF!</v>
      </c>
    </row>
    <row r="215" spans="1:218" ht="14.4" x14ac:dyDescent="0.3">
      <c r="A215" s="42">
        <v>212</v>
      </c>
      <c r="B215" s="43" t="e">
        <f>'CMM3 - AUX CALC'!$HE$67</f>
        <v>#REF!</v>
      </c>
      <c r="HF215" s="41" t="e">
        <f>$B215/(_xlfn.SINGLE(PrazoConcessao)*12-HF$3+1)</f>
        <v>#REF!</v>
      </c>
      <c r="HG215" s="41" t="e">
        <f t="shared" si="115"/>
        <v>#REF!</v>
      </c>
      <c r="HH215" s="41" t="e">
        <f t="shared" si="118"/>
        <v>#REF!</v>
      </c>
      <c r="HI215" s="41" t="e">
        <f t="shared" si="118"/>
        <v>#REF!</v>
      </c>
      <c r="HJ215" s="41" t="e">
        <f t="shared" si="118"/>
        <v>#REF!</v>
      </c>
    </row>
    <row r="216" spans="1:218" ht="14.4" x14ac:dyDescent="0.3">
      <c r="A216" s="42">
        <v>213</v>
      </c>
      <c r="B216" s="43" t="e">
        <f>'CMM3 - AUX CALC'!$HF$67</f>
        <v>#REF!</v>
      </c>
      <c r="HG216" s="41" t="e">
        <f>$B216/(_xlfn.SINGLE(PrazoConcessao)*12-HG$3+1)</f>
        <v>#REF!</v>
      </c>
      <c r="HH216" s="41" t="e">
        <f t="shared" si="118"/>
        <v>#REF!</v>
      </c>
      <c r="HI216" s="41" t="e">
        <f t="shared" si="118"/>
        <v>#REF!</v>
      </c>
      <c r="HJ216" s="41" t="e">
        <f t="shared" si="118"/>
        <v>#REF!</v>
      </c>
    </row>
    <row r="217" spans="1:218" ht="14.4" x14ac:dyDescent="0.3">
      <c r="A217" s="42">
        <v>214</v>
      </c>
      <c r="B217" s="43" t="e">
        <f>'CMM3 - AUX CALC'!$HG$67</f>
        <v>#REF!</v>
      </c>
      <c r="HH217" s="41" t="e">
        <f>$B217/(_xlfn.SINGLE(PrazoConcessao)*12-HH$3+1)</f>
        <v>#REF!</v>
      </c>
      <c r="HI217" s="41" t="e">
        <f t="shared" si="118"/>
        <v>#REF!</v>
      </c>
      <c r="HJ217" s="41" t="e">
        <f t="shared" si="118"/>
        <v>#REF!</v>
      </c>
    </row>
    <row r="218" spans="1:218" ht="14.4" x14ac:dyDescent="0.3">
      <c r="A218" s="42">
        <v>215</v>
      </c>
      <c r="B218" s="43" t="e">
        <f>'CMM3 - AUX CALC'!$HH$67</f>
        <v>#REF!</v>
      </c>
      <c r="HI218" s="41" t="e">
        <f>$B218/(_xlfn.SINGLE(PrazoConcessao)*12-HI$3+1)</f>
        <v>#REF!</v>
      </c>
      <c r="HJ218" s="41" t="e">
        <f t="shared" si="118"/>
        <v>#REF!</v>
      </c>
    </row>
    <row r="219" spans="1:218" ht="14.4" x14ac:dyDescent="0.3">
      <c r="A219" s="42">
        <v>216</v>
      </c>
      <c r="B219" s="43" t="e">
        <f>'CMM3 - AUX CALC'!$HI$67</f>
        <v>#REF!</v>
      </c>
      <c r="HJ219" s="41" t="e">
        <f>$B219/(_xlfn.SINGLE(PrazoConcessao)*12-HJ$3+1)</f>
        <v>#REF!</v>
      </c>
    </row>
    <row r="220" spans="1:218" ht="14.4" x14ac:dyDescent="0.3">
      <c r="A220" s="40"/>
    </row>
    <row r="221" spans="1:218" ht="14.4" x14ac:dyDescent="0.3">
      <c r="A221" s="40"/>
    </row>
    <row r="222" spans="1:218" ht="14.4" x14ac:dyDescent="0.3">
      <c r="A222" s="40"/>
    </row>
    <row r="223" spans="1:218" ht="14.4" x14ac:dyDescent="0.3">
      <c r="A223" s="40"/>
    </row>
    <row r="224" spans="1:218" ht="14.4" x14ac:dyDescent="0.3">
      <c r="A224" s="40"/>
    </row>
    <row r="225" spans="1:1" ht="14.4" x14ac:dyDescent="0.3">
      <c r="A225" s="40"/>
    </row>
    <row r="226" spans="1:1" ht="14.4" x14ac:dyDescent="0.3">
      <c r="A226" s="40"/>
    </row>
    <row r="227" spans="1:1" ht="14.4" x14ac:dyDescent="0.3">
      <c r="A227" s="40"/>
    </row>
    <row r="228" spans="1:1" ht="14.4" x14ac:dyDescent="0.3">
      <c r="A228" s="40"/>
    </row>
    <row r="229" spans="1:1" ht="14.4" x14ac:dyDescent="0.3">
      <c r="A229" s="40"/>
    </row>
    <row r="230" spans="1:1" ht="14.4" x14ac:dyDescent="0.3">
      <c r="A230" s="40"/>
    </row>
    <row r="231" spans="1:1" ht="14.4" x14ac:dyDescent="0.3">
      <c r="A231" s="40"/>
    </row>
    <row r="232" spans="1:1" ht="14.4" x14ac:dyDescent="0.3">
      <c r="A232" s="40"/>
    </row>
    <row r="233" spans="1:1" ht="14.4" x14ac:dyDescent="0.3">
      <c r="A233" s="40"/>
    </row>
    <row r="234" spans="1:1" ht="14.4" x14ac:dyDescent="0.3">
      <c r="A234" s="40"/>
    </row>
    <row r="235" spans="1:1" ht="14.4" x14ac:dyDescent="0.3">
      <c r="A235" s="40"/>
    </row>
    <row r="236" spans="1:1" ht="14.4" x14ac:dyDescent="0.3">
      <c r="A236" s="40"/>
    </row>
    <row r="237" spans="1:1" ht="14.4" x14ac:dyDescent="0.3">
      <c r="A237" s="40"/>
    </row>
    <row r="238" spans="1:1" ht="14.4" x14ac:dyDescent="0.3">
      <c r="A238" s="40"/>
    </row>
    <row r="239" spans="1:1" ht="14.4" x14ac:dyDescent="0.3">
      <c r="A239" s="40"/>
    </row>
    <row r="240" spans="1:1" ht="14.4" x14ac:dyDescent="0.3">
      <c r="A240" s="40"/>
    </row>
    <row r="241" spans="1:1" ht="14.4" x14ac:dyDescent="0.3">
      <c r="A241" s="40"/>
    </row>
    <row r="242" spans="1:1" ht="14.4" x14ac:dyDescent="0.3">
      <c r="A242" s="40"/>
    </row>
    <row r="243" spans="1:1" ht="14.4" x14ac:dyDescent="0.3">
      <c r="A243" s="40"/>
    </row>
    <row r="244" spans="1:1" ht="14.4" x14ac:dyDescent="0.3">
      <c r="A244" s="40"/>
    </row>
    <row r="245" spans="1:1" ht="14.4" x14ac:dyDescent="0.3">
      <c r="A245" s="40"/>
    </row>
    <row r="246" spans="1:1" ht="14.4" x14ac:dyDescent="0.3">
      <c r="A246" s="40"/>
    </row>
    <row r="247" spans="1:1" ht="14.4" x14ac:dyDescent="0.3">
      <c r="A247" s="40"/>
    </row>
    <row r="248" spans="1:1" ht="14.4" x14ac:dyDescent="0.3">
      <c r="A248" s="40"/>
    </row>
    <row r="249" spans="1:1" ht="14.4" x14ac:dyDescent="0.3">
      <c r="A249" s="40"/>
    </row>
  </sheetData>
  <conditionalFormatting sqref="A2:A3">
    <cfRule type="cellIs" dxfId="23" priority="1" operator="lessThan">
      <formula>0</formula>
    </cfRule>
  </conditionalFormatting>
  <conditionalFormatting sqref="A1:B1">
    <cfRule type="cellIs" dxfId="22" priority="2" operator="lessThan">
      <formula>0</formula>
    </cfRule>
  </conditionalFormatting>
  <pageMargins left="0.51181102362204722" right="0.51181102362204722" top="0.78740157480314965" bottom="0.78740157480314965" header="0.31496062992125984" footer="0.31496062992125984"/>
  <pageSetup paperSize="9" fitToWidth="0" orientation="landscape" r:id="rId1"/>
  <headerFooter>
    <oddHeader>&amp;C&amp;G</oddHeader>
    <oddFooter>&amp;C&amp;G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B7C20-3F51-4156-A335-1F7B7AFB7110}">
  <sheetPr codeName="Planilha15">
    <tabColor theme="8" tint="0.39997558519241921"/>
    <pageSetUpPr fitToPage="1"/>
  </sheetPr>
  <dimension ref="A1:H125"/>
  <sheetViews>
    <sheetView topLeftCell="A15" zoomScaleNormal="100" zoomScaleSheetLayoutView="85" workbookViewId="0">
      <selection activeCell="B103" sqref="B103"/>
    </sheetView>
  </sheetViews>
  <sheetFormatPr defaultRowHeight="14.4" x14ac:dyDescent="0.3"/>
  <cols>
    <col min="1" max="6" width="19.109375" style="63" customWidth="1"/>
    <col min="8" max="8" width="10.5546875" bestFit="1" customWidth="1"/>
  </cols>
  <sheetData>
    <row r="1" spans="1:8" ht="15.75" customHeight="1" x14ac:dyDescent="0.3"/>
    <row r="2" spans="1:8" ht="15.75" customHeight="1" x14ac:dyDescent="0.3"/>
    <row r="3" spans="1:8" ht="15.75" customHeight="1" x14ac:dyDescent="0.3"/>
    <row r="4" spans="1:8" ht="15.75" customHeight="1" x14ac:dyDescent="0.3"/>
    <row r="5" spans="1:8" s="9" customFormat="1" ht="15.75" customHeight="1" x14ac:dyDescent="0.3">
      <c r="A5" s="15" t="s">
        <v>154</v>
      </c>
      <c r="B5" s="15" t="s">
        <v>155</v>
      </c>
      <c r="C5" s="15" t="s">
        <v>393</v>
      </c>
      <c r="D5" s="15" t="s">
        <v>157</v>
      </c>
      <c r="E5" s="15" t="s">
        <v>158</v>
      </c>
      <c r="F5" s="15" t="s">
        <v>159</v>
      </c>
    </row>
    <row r="6" spans="1:8" s="9" customFormat="1" ht="15.75" customHeight="1" x14ac:dyDescent="0.3">
      <c r="A6" s="14">
        <v>1</v>
      </c>
      <c r="B6" s="68">
        <f>_xlfn.SINGLE(Alavanca)*'CMM3 - AUX CALC'!B$67</f>
        <v>0</v>
      </c>
      <c r="C6" s="68">
        <v>0</v>
      </c>
      <c r="D6" s="68">
        <v>0</v>
      </c>
      <c r="E6" s="68">
        <v>0</v>
      </c>
      <c r="F6" s="68">
        <f>B6</f>
        <v>0</v>
      </c>
      <c r="H6" s="69"/>
    </row>
    <row r="7" spans="1:8" s="9" customFormat="1" ht="15.75" customHeight="1" x14ac:dyDescent="0.3">
      <c r="A7" s="14">
        <v>2</v>
      </c>
      <c r="B7" s="68">
        <f>_xlfn.SINGLE(Alavanca)*'CMM3 - AUX CALC'!$C$67</f>
        <v>0</v>
      </c>
      <c r="C7" s="68">
        <f t="shared" ref="C7:C70" si="0">_xlfn.SINGLE(juros_financ)*F6</f>
        <v>0</v>
      </c>
      <c r="D7" s="68">
        <f t="shared" ref="D7:D29" si="1">C7</f>
        <v>0</v>
      </c>
      <c r="E7" s="68">
        <f t="shared" ref="E7:E70" si="2">D7-C7</f>
        <v>0</v>
      </c>
      <c r="F7" s="68">
        <f t="shared" ref="F7:F70" si="3">F6+B7-E7</f>
        <v>0</v>
      </c>
    </row>
    <row r="8" spans="1:8" s="9" customFormat="1" ht="15.75" customHeight="1" x14ac:dyDescent="0.3">
      <c r="A8" s="14">
        <v>3</v>
      </c>
      <c r="B8" s="68">
        <f>_xlfn.SINGLE(Alavanca)*'CMM3 - AUX CALC'!$D$67</f>
        <v>0</v>
      </c>
      <c r="C8" s="68">
        <f t="shared" si="0"/>
        <v>0</v>
      </c>
      <c r="D8" s="68">
        <f t="shared" si="1"/>
        <v>0</v>
      </c>
      <c r="E8" s="68">
        <f t="shared" si="2"/>
        <v>0</v>
      </c>
      <c r="F8" s="68">
        <f t="shared" si="3"/>
        <v>0</v>
      </c>
    </row>
    <row r="9" spans="1:8" s="9" customFormat="1" ht="15.75" customHeight="1" x14ac:dyDescent="0.3">
      <c r="A9" s="14">
        <v>4</v>
      </c>
      <c r="B9" s="68">
        <f>_xlfn.SINGLE(Alavanca)*'CMM3 - AUX CALC'!$E$67</f>
        <v>0</v>
      </c>
      <c r="C9" s="68">
        <f t="shared" si="0"/>
        <v>0</v>
      </c>
      <c r="D9" s="68">
        <f t="shared" si="1"/>
        <v>0</v>
      </c>
      <c r="E9" s="68">
        <f t="shared" si="2"/>
        <v>0</v>
      </c>
      <c r="F9" s="68">
        <f t="shared" si="3"/>
        <v>0</v>
      </c>
    </row>
    <row r="10" spans="1:8" s="9" customFormat="1" ht="15.75" customHeight="1" x14ac:dyDescent="0.3">
      <c r="A10" s="14">
        <v>5</v>
      </c>
      <c r="B10" s="68">
        <f>_xlfn.SINGLE(Alavanca)*'CMM3 - AUX CALC'!$F$67</f>
        <v>0</v>
      </c>
      <c r="C10" s="68">
        <f t="shared" si="0"/>
        <v>0</v>
      </c>
      <c r="D10" s="68">
        <f t="shared" si="1"/>
        <v>0</v>
      </c>
      <c r="E10" s="68">
        <f t="shared" si="2"/>
        <v>0</v>
      </c>
      <c r="F10" s="68">
        <f t="shared" si="3"/>
        <v>0</v>
      </c>
    </row>
    <row r="11" spans="1:8" s="9" customFormat="1" ht="15.75" customHeight="1" x14ac:dyDescent="0.3">
      <c r="A11" s="14">
        <v>6</v>
      </c>
      <c r="B11" s="68">
        <f>_xlfn.SINGLE(Alavanca)*'CMM3 - AUX CALC'!$G$67</f>
        <v>0</v>
      </c>
      <c r="C11" s="68">
        <f t="shared" si="0"/>
        <v>0</v>
      </c>
      <c r="D11" s="68">
        <f t="shared" si="1"/>
        <v>0</v>
      </c>
      <c r="E11" s="68">
        <f t="shared" si="2"/>
        <v>0</v>
      </c>
      <c r="F11" s="68">
        <f t="shared" si="3"/>
        <v>0</v>
      </c>
    </row>
    <row r="12" spans="1:8" s="9" customFormat="1" ht="15.75" customHeight="1" x14ac:dyDescent="0.3">
      <c r="A12" s="14">
        <v>7</v>
      </c>
      <c r="B12" s="68" t="e">
        <f>_xlfn.SINGLE(Alavanca)*'CMM3 - AUX CALC'!$H$67</f>
        <v>#REF!</v>
      </c>
      <c r="C12" s="68">
        <f t="shared" si="0"/>
        <v>0</v>
      </c>
      <c r="D12" s="68">
        <f t="shared" si="1"/>
        <v>0</v>
      </c>
      <c r="E12" s="68">
        <f t="shared" si="2"/>
        <v>0</v>
      </c>
      <c r="F12" s="68" t="e">
        <f t="shared" si="3"/>
        <v>#REF!</v>
      </c>
    </row>
    <row r="13" spans="1:8" s="9" customFormat="1" ht="15.75" customHeight="1" x14ac:dyDescent="0.3">
      <c r="A13" s="14">
        <v>8</v>
      </c>
      <c r="B13" s="68" t="e">
        <f>_xlfn.SINGLE(Alavanca)*'CMM3 - AUX CALC'!$I$67</f>
        <v>#REF!</v>
      </c>
      <c r="C13" s="68" t="e">
        <f t="shared" si="0"/>
        <v>#REF!</v>
      </c>
      <c r="D13" s="68" t="e">
        <f t="shared" si="1"/>
        <v>#REF!</v>
      </c>
      <c r="E13" s="68" t="e">
        <f t="shared" si="2"/>
        <v>#REF!</v>
      </c>
      <c r="F13" s="68" t="e">
        <f t="shared" si="3"/>
        <v>#REF!</v>
      </c>
    </row>
    <row r="14" spans="1:8" s="9" customFormat="1" ht="15.75" customHeight="1" x14ac:dyDescent="0.3">
      <c r="A14" s="14">
        <v>9</v>
      </c>
      <c r="B14" s="68" t="e">
        <f>_xlfn.SINGLE(Alavanca)*'CMM3 - AUX CALC'!$J$67</f>
        <v>#REF!</v>
      </c>
      <c r="C14" s="68" t="e">
        <f t="shared" si="0"/>
        <v>#REF!</v>
      </c>
      <c r="D14" s="68" t="e">
        <f t="shared" si="1"/>
        <v>#REF!</v>
      </c>
      <c r="E14" s="68" t="e">
        <f t="shared" si="2"/>
        <v>#REF!</v>
      </c>
      <c r="F14" s="68" t="e">
        <f t="shared" si="3"/>
        <v>#REF!</v>
      </c>
    </row>
    <row r="15" spans="1:8" s="9" customFormat="1" ht="15.75" customHeight="1" x14ac:dyDescent="0.3">
      <c r="A15" s="14">
        <v>10</v>
      </c>
      <c r="B15" s="68" t="e">
        <f>_xlfn.SINGLE(Alavanca)*'CMM3 - AUX CALC'!$K$67</f>
        <v>#REF!</v>
      </c>
      <c r="C15" s="68" t="e">
        <f t="shared" si="0"/>
        <v>#REF!</v>
      </c>
      <c r="D15" s="68" t="e">
        <f t="shared" si="1"/>
        <v>#REF!</v>
      </c>
      <c r="E15" s="68" t="e">
        <f t="shared" si="2"/>
        <v>#REF!</v>
      </c>
      <c r="F15" s="68" t="e">
        <f t="shared" si="3"/>
        <v>#REF!</v>
      </c>
    </row>
    <row r="16" spans="1:8" s="9" customFormat="1" ht="15.75" customHeight="1" x14ac:dyDescent="0.3">
      <c r="A16" s="14">
        <v>11</v>
      </c>
      <c r="B16" s="68" t="e">
        <f>_xlfn.SINGLE(Alavanca)*'CMM3 - AUX CALC'!$L$67</f>
        <v>#REF!</v>
      </c>
      <c r="C16" s="68" t="e">
        <f t="shared" si="0"/>
        <v>#REF!</v>
      </c>
      <c r="D16" s="68" t="e">
        <f t="shared" si="1"/>
        <v>#REF!</v>
      </c>
      <c r="E16" s="68" t="e">
        <f t="shared" si="2"/>
        <v>#REF!</v>
      </c>
      <c r="F16" s="68" t="e">
        <f t="shared" si="3"/>
        <v>#REF!</v>
      </c>
    </row>
    <row r="17" spans="1:6" s="9" customFormat="1" ht="15.75" customHeight="1" x14ac:dyDescent="0.3">
      <c r="A17" s="14">
        <v>12</v>
      </c>
      <c r="B17" s="68" t="e">
        <f>_xlfn.SINGLE(Alavanca)*'CMM3 - AUX CALC'!$M$67</f>
        <v>#REF!</v>
      </c>
      <c r="C17" s="68" t="e">
        <f t="shared" si="0"/>
        <v>#REF!</v>
      </c>
      <c r="D17" s="68" t="e">
        <f t="shared" si="1"/>
        <v>#REF!</v>
      </c>
      <c r="E17" s="68" t="e">
        <f t="shared" si="2"/>
        <v>#REF!</v>
      </c>
      <c r="F17" s="68" t="e">
        <f t="shared" si="3"/>
        <v>#REF!</v>
      </c>
    </row>
    <row r="18" spans="1:6" s="9" customFormat="1" ht="15.75" customHeight="1" x14ac:dyDescent="0.3">
      <c r="A18" s="14">
        <v>13</v>
      </c>
      <c r="B18" s="68" t="e">
        <f>_xlfn.SINGLE(Alavanca)*'CMM3 - AUX CALC'!$N$67</f>
        <v>#REF!</v>
      </c>
      <c r="C18" s="68" t="e">
        <f t="shared" si="0"/>
        <v>#REF!</v>
      </c>
      <c r="D18" s="68" t="e">
        <f t="shared" si="1"/>
        <v>#REF!</v>
      </c>
      <c r="E18" s="68" t="e">
        <f t="shared" si="2"/>
        <v>#REF!</v>
      </c>
      <c r="F18" s="68" t="e">
        <f t="shared" si="3"/>
        <v>#REF!</v>
      </c>
    </row>
    <row r="19" spans="1:6" s="9" customFormat="1" ht="15.75" customHeight="1" x14ac:dyDescent="0.3">
      <c r="A19" s="14">
        <v>14</v>
      </c>
      <c r="B19" s="68" t="e">
        <f>_xlfn.SINGLE(Alavanca)*'CMM3 - AUX CALC'!$O$67</f>
        <v>#REF!</v>
      </c>
      <c r="C19" s="68" t="e">
        <f t="shared" si="0"/>
        <v>#REF!</v>
      </c>
      <c r="D19" s="68" t="e">
        <f t="shared" si="1"/>
        <v>#REF!</v>
      </c>
      <c r="E19" s="68" t="e">
        <f t="shared" si="2"/>
        <v>#REF!</v>
      </c>
      <c r="F19" s="68" t="e">
        <f t="shared" si="3"/>
        <v>#REF!</v>
      </c>
    </row>
    <row r="20" spans="1:6" s="9" customFormat="1" ht="15.75" customHeight="1" x14ac:dyDescent="0.3">
      <c r="A20" s="14">
        <v>15</v>
      </c>
      <c r="B20" s="68" t="e">
        <f>_xlfn.SINGLE(Alavanca)*'CMM3 - AUX CALC'!$P$67</f>
        <v>#REF!</v>
      </c>
      <c r="C20" s="68" t="e">
        <f t="shared" si="0"/>
        <v>#REF!</v>
      </c>
      <c r="D20" s="68" t="e">
        <f t="shared" si="1"/>
        <v>#REF!</v>
      </c>
      <c r="E20" s="68" t="e">
        <f t="shared" si="2"/>
        <v>#REF!</v>
      </c>
      <c r="F20" s="68" t="e">
        <f t="shared" si="3"/>
        <v>#REF!</v>
      </c>
    </row>
    <row r="21" spans="1:6" s="9" customFormat="1" ht="15.75" customHeight="1" x14ac:dyDescent="0.3">
      <c r="A21" s="14">
        <v>16</v>
      </c>
      <c r="B21" s="68" t="e">
        <f>_xlfn.SINGLE(Alavanca)*'CMM3 - AUX CALC'!$Q$67</f>
        <v>#REF!</v>
      </c>
      <c r="C21" s="68" t="e">
        <f t="shared" si="0"/>
        <v>#REF!</v>
      </c>
      <c r="D21" s="68" t="e">
        <f t="shared" si="1"/>
        <v>#REF!</v>
      </c>
      <c r="E21" s="68" t="e">
        <f t="shared" si="2"/>
        <v>#REF!</v>
      </c>
      <c r="F21" s="68" t="e">
        <f t="shared" si="3"/>
        <v>#REF!</v>
      </c>
    </row>
    <row r="22" spans="1:6" s="9" customFormat="1" ht="15.75" customHeight="1" x14ac:dyDescent="0.3">
      <c r="A22" s="14">
        <v>17</v>
      </c>
      <c r="B22" s="68" t="e">
        <f>_xlfn.SINGLE(Alavanca)*'CMM3 - AUX CALC'!$R$67</f>
        <v>#REF!</v>
      </c>
      <c r="C22" s="68" t="e">
        <f t="shared" si="0"/>
        <v>#REF!</v>
      </c>
      <c r="D22" s="68" t="e">
        <f t="shared" si="1"/>
        <v>#REF!</v>
      </c>
      <c r="E22" s="68" t="e">
        <f t="shared" si="2"/>
        <v>#REF!</v>
      </c>
      <c r="F22" s="68" t="e">
        <f t="shared" si="3"/>
        <v>#REF!</v>
      </c>
    </row>
    <row r="23" spans="1:6" s="9" customFormat="1" ht="15.75" customHeight="1" x14ac:dyDescent="0.3">
      <c r="A23" s="14">
        <v>18</v>
      </c>
      <c r="B23" s="68" t="e">
        <f>_xlfn.SINGLE(Alavanca)*'CMM3 - AUX CALC'!$S$67</f>
        <v>#REF!</v>
      </c>
      <c r="C23" s="68" t="e">
        <f t="shared" si="0"/>
        <v>#REF!</v>
      </c>
      <c r="D23" s="68" t="e">
        <f t="shared" si="1"/>
        <v>#REF!</v>
      </c>
      <c r="E23" s="68" t="e">
        <f t="shared" si="2"/>
        <v>#REF!</v>
      </c>
      <c r="F23" s="68" t="e">
        <f t="shared" si="3"/>
        <v>#REF!</v>
      </c>
    </row>
    <row r="24" spans="1:6" s="9" customFormat="1" ht="15.75" customHeight="1" x14ac:dyDescent="0.3">
      <c r="A24" s="14">
        <v>19</v>
      </c>
      <c r="B24" s="68" t="e">
        <f>_xlfn.SINGLE(Alavanca)*'CMM3 - AUX CALC'!$T$67</f>
        <v>#REF!</v>
      </c>
      <c r="C24" s="68" t="e">
        <f t="shared" si="0"/>
        <v>#REF!</v>
      </c>
      <c r="D24" s="68" t="e">
        <f t="shared" si="1"/>
        <v>#REF!</v>
      </c>
      <c r="E24" s="68" t="e">
        <f t="shared" si="2"/>
        <v>#REF!</v>
      </c>
      <c r="F24" s="68" t="e">
        <f t="shared" si="3"/>
        <v>#REF!</v>
      </c>
    </row>
    <row r="25" spans="1:6" s="9" customFormat="1" ht="15.75" customHeight="1" x14ac:dyDescent="0.3">
      <c r="A25" s="14">
        <v>20</v>
      </c>
      <c r="B25" s="68" t="e">
        <f>_xlfn.SINGLE(Alavanca)*'CMM3 - AUX CALC'!$U$67</f>
        <v>#REF!</v>
      </c>
      <c r="C25" s="68" t="e">
        <f t="shared" si="0"/>
        <v>#REF!</v>
      </c>
      <c r="D25" s="68" t="e">
        <f t="shared" si="1"/>
        <v>#REF!</v>
      </c>
      <c r="E25" s="68" t="e">
        <f t="shared" si="2"/>
        <v>#REF!</v>
      </c>
      <c r="F25" s="68" t="e">
        <f t="shared" si="3"/>
        <v>#REF!</v>
      </c>
    </row>
    <row r="26" spans="1:6" s="9" customFormat="1" ht="15.75" customHeight="1" x14ac:dyDescent="0.3">
      <c r="A26" s="14">
        <v>21</v>
      </c>
      <c r="B26" s="68" t="e">
        <f>_xlfn.SINGLE(Alavanca)*'CMM3 - AUX CALC'!$V$67</f>
        <v>#REF!</v>
      </c>
      <c r="C26" s="68" t="e">
        <f t="shared" si="0"/>
        <v>#REF!</v>
      </c>
      <c r="D26" s="68" t="e">
        <f t="shared" si="1"/>
        <v>#REF!</v>
      </c>
      <c r="E26" s="68" t="e">
        <f t="shared" si="2"/>
        <v>#REF!</v>
      </c>
      <c r="F26" s="68" t="e">
        <f t="shared" si="3"/>
        <v>#REF!</v>
      </c>
    </row>
    <row r="27" spans="1:6" s="9" customFormat="1" ht="15.75" customHeight="1" x14ac:dyDescent="0.3">
      <c r="A27" s="14">
        <v>22</v>
      </c>
      <c r="B27" s="68" t="e">
        <f>_xlfn.SINGLE(Alavanca)*'CMM3 - AUX CALC'!$W$67</f>
        <v>#REF!</v>
      </c>
      <c r="C27" s="68" t="e">
        <f t="shared" si="0"/>
        <v>#REF!</v>
      </c>
      <c r="D27" s="68" t="e">
        <f t="shared" si="1"/>
        <v>#REF!</v>
      </c>
      <c r="E27" s="68" t="e">
        <f t="shared" si="2"/>
        <v>#REF!</v>
      </c>
      <c r="F27" s="68" t="e">
        <f t="shared" si="3"/>
        <v>#REF!</v>
      </c>
    </row>
    <row r="28" spans="1:6" s="9" customFormat="1" ht="15.75" customHeight="1" x14ac:dyDescent="0.3">
      <c r="A28" s="14">
        <v>23</v>
      </c>
      <c r="B28" s="68" t="e">
        <f>_xlfn.SINGLE(Alavanca)*'CMM3 - AUX CALC'!$X$67</f>
        <v>#REF!</v>
      </c>
      <c r="C28" s="68" t="e">
        <f t="shared" si="0"/>
        <v>#REF!</v>
      </c>
      <c r="D28" s="68" t="e">
        <f t="shared" si="1"/>
        <v>#REF!</v>
      </c>
      <c r="E28" s="68" t="e">
        <f t="shared" si="2"/>
        <v>#REF!</v>
      </c>
      <c r="F28" s="68" t="e">
        <f t="shared" si="3"/>
        <v>#REF!</v>
      </c>
    </row>
    <row r="29" spans="1:6" s="9" customFormat="1" ht="15.75" customHeight="1" x14ac:dyDescent="0.3">
      <c r="A29" s="14">
        <v>24</v>
      </c>
      <c r="B29" s="68" t="e">
        <f>_xlfn.SINGLE(Alavanca)*'CMM3 - AUX CALC'!$Y$67</f>
        <v>#REF!</v>
      </c>
      <c r="C29" s="68" t="e">
        <f t="shared" si="0"/>
        <v>#REF!</v>
      </c>
      <c r="D29" s="68" t="e">
        <f t="shared" si="1"/>
        <v>#REF!</v>
      </c>
      <c r="E29" s="68" t="e">
        <f t="shared" si="2"/>
        <v>#REF!</v>
      </c>
      <c r="F29" s="68" t="e">
        <f t="shared" si="3"/>
        <v>#REF!</v>
      </c>
    </row>
    <row r="30" spans="1:6" s="9" customFormat="1" ht="15.75" customHeight="1" x14ac:dyDescent="0.3">
      <c r="A30" s="14">
        <v>25</v>
      </c>
      <c r="B30" s="68">
        <v>0</v>
      </c>
      <c r="C30" s="68" t="e">
        <f t="shared" si="0"/>
        <v>#REF!</v>
      </c>
      <c r="D30" s="68">
        <v>41.13455621363827</v>
      </c>
      <c r="E30" s="68" t="e">
        <f t="shared" si="2"/>
        <v>#REF!</v>
      </c>
      <c r="F30" s="68" t="e">
        <f t="shared" si="3"/>
        <v>#REF!</v>
      </c>
    </row>
    <row r="31" spans="1:6" s="9" customFormat="1" ht="15.75" customHeight="1" x14ac:dyDescent="0.3">
      <c r="A31" s="14">
        <v>26</v>
      </c>
      <c r="B31" s="68">
        <v>0</v>
      </c>
      <c r="C31" s="68" t="e">
        <f t="shared" si="0"/>
        <v>#REF!</v>
      </c>
      <c r="D31" s="68">
        <f t="shared" ref="D31:D94" si="4">D30</f>
        <v>41.13455621363827</v>
      </c>
      <c r="E31" s="68" t="e">
        <f t="shared" si="2"/>
        <v>#REF!</v>
      </c>
      <c r="F31" s="68" t="e">
        <f t="shared" si="3"/>
        <v>#REF!</v>
      </c>
    </row>
    <row r="32" spans="1:6" s="9" customFormat="1" ht="15.75" customHeight="1" x14ac:dyDescent="0.3">
      <c r="A32" s="14">
        <v>27</v>
      </c>
      <c r="B32" s="68">
        <v>0</v>
      </c>
      <c r="C32" s="68" t="e">
        <f t="shared" si="0"/>
        <v>#REF!</v>
      </c>
      <c r="D32" s="68">
        <f t="shared" si="4"/>
        <v>41.13455621363827</v>
      </c>
      <c r="E32" s="68" t="e">
        <f t="shared" si="2"/>
        <v>#REF!</v>
      </c>
      <c r="F32" s="68" t="e">
        <f t="shared" si="3"/>
        <v>#REF!</v>
      </c>
    </row>
    <row r="33" spans="1:6" s="9" customFormat="1" ht="15.75" customHeight="1" x14ac:dyDescent="0.3">
      <c r="A33" s="14">
        <v>28</v>
      </c>
      <c r="B33" s="68">
        <v>0</v>
      </c>
      <c r="C33" s="68" t="e">
        <f t="shared" si="0"/>
        <v>#REF!</v>
      </c>
      <c r="D33" s="68">
        <f t="shared" si="4"/>
        <v>41.13455621363827</v>
      </c>
      <c r="E33" s="68" t="e">
        <f t="shared" si="2"/>
        <v>#REF!</v>
      </c>
      <c r="F33" s="68" t="e">
        <f t="shared" si="3"/>
        <v>#REF!</v>
      </c>
    </row>
    <row r="34" spans="1:6" s="9" customFormat="1" ht="15.75" customHeight="1" x14ac:dyDescent="0.3">
      <c r="A34" s="14">
        <v>29</v>
      </c>
      <c r="B34" s="68">
        <v>0</v>
      </c>
      <c r="C34" s="68" t="e">
        <f t="shared" si="0"/>
        <v>#REF!</v>
      </c>
      <c r="D34" s="68">
        <f t="shared" si="4"/>
        <v>41.13455621363827</v>
      </c>
      <c r="E34" s="68" t="e">
        <f t="shared" si="2"/>
        <v>#REF!</v>
      </c>
      <c r="F34" s="68" t="e">
        <f t="shared" si="3"/>
        <v>#REF!</v>
      </c>
    </row>
    <row r="35" spans="1:6" s="9" customFormat="1" ht="15.75" customHeight="1" x14ac:dyDescent="0.3">
      <c r="A35" s="14">
        <v>30</v>
      </c>
      <c r="B35" s="68">
        <v>0</v>
      </c>
      <c r="C35" s="68" t="e">
        <f t="shared" si="0"/>
        <v>#REF!</v>
      </c>
      <c r="D35" s="68">
        <f t="shared" si="4"/>
        <v>41.13455621363827</v>
      </c>
      <c r="E35" s="68" t="e">
        <f t="shared" si="2"/>
        <v>#REF!</v>
      </c>
      <c r="F35" s="68" t="e">
        <f t="shared" si="3"/>
        <v>#REF!</v>
      </c>
    </row>
    <row r="36" spans="1:6" s="9" customFormat="1" ht="15.75" customHeight="1" x14ac:dyDescent="0.3">
      <c r="A36" s="14">
        <v>31</v>
      </c>
      <c r="B36" s="68">
        <v>0</v>
      </c>
      <c r="C36" s="68" t="e">
        <f t="shared" si="0"/>
        <v>#REF!</v>
      </c>
      <c r="D36" s="68">
        <f t="shared" si="4"/>
        <v>41.13455621363827</v>
      </c>
      <c r="E36" s="68" t="e">
        <f t="shared" si="2"/>
        <v>#REF!</v>
      </c>
      <c r="F36" s="68" t="e">
        <f t="shared" si="3"/>
        <v>#REF!</v>
      </c>
    </row>
    <row r="37" spans="1:6" s="9" customFormat="1" ht="15.75" customHeight="1" x14ac:dyDescent="0.3">
      <c r="A37" s="14">
        <v>32</v>
      </c>
      <c r="B37" s="68">
        <v>0</v>
      </c>
      <c r="C37" s="68" t="e">
        <f t="shared" si="0"/>
        <v>#REF!</v>
      </c>
      <c r="D37" s="68">
        <f t="shared" si="4"/>
        <v>41.13455621363827</v>
      </c>
      <c r="E37" s="68" t="e">
        <f t="shared" si="2"/>
        <v>#REF!</v>
      </c>
      <c r="F37" s="68" t="e">
        <f t="shared" si="3"/>
        <v>#REF!</v>
      </c>
    </row>
    <row r="38" spans="1:6" s="9" customFormat="1" ht="15.75" customHeight="1" x14ac:dyDescent="0.3">
      <c r="A38" s="14">
        <v>33</v>
      </c>
      <c r="B38" s="68">
        <v>0</v>
      </c>
      <c r="C38" s="68" t="e">
        <f t="shared" si="0"/>
        <v>#REF!</v>
      </c>
      <c r="D38" s="68">
        <f t="shared" si="4"/>
        <v>41.13455621363827</v>
      </c>
      <c r="E38" s="68" t="e">
        <f t="shared" si="2"/>
        <v>#REF!</v>
      </c>
      <c r="F38" s="68" t="e">
        <f t="shared" si="3"/>
        <v>#REF!</v>
      </c>
    </row>
    <row r="39" spans="1:6" s="9" customFormat="1" ht="15.75" customHeight="1" x14ac:dyDescent="0.3">
      <c r="A39" s="14">
        <v>34</v>
      </c>
      <c r="B39" s="68">
        <v>0</v>
      </c>
      <c r="C39" s="68" t="e">
        <f t="shared" si="0"/>
        <v>#REF!</v>
      </c>
      <c r="D39" s="68">
        <f t="shared" si="4"/>
        <v>41.13455621363827</v>
      </c>
      <c r="E39" s="68" t="e">
        <f t="shared" si="2"/>
        <v>#REF!</v>
      </c>
      <c r="F39" s="68" t="e">
        <f t="shared" si="3"/>
        <v>#REF!</v>
      </c>
    </row>
    <row r="40" spans="1:6" s="9" customFormat="1" ht="15.75" customHeight="1" x14ac:dyDescent="0.3">
      <c r="A40" s="14">
        <v>35</v>
      </c>
      <c r="B40" s="68">
        <v>0</v>
      </c>
      <c r="C40" s="68" t="e">
        <f t="shared" si="0"/>
        <v>#REF!</v>
      </c>
      <c r="D40" s="68">
        <f t="shared" si="4"/>
        <v>41.13455621363827</v>
      </c>
      <c r="E40" s="68" t="e">
        <f t="shared" si="2"/>
        <v>#REF!</v>
      </c>
      <c r="F40" s="68" t="e">
        <f t="shared" si="3"/>
        <v>#REF!</v>
      </c>
    </row>
    <row r="41" spans="1:6" s="9" customFormat="1" ht="15.75" customHeight="1" x14ac:dyDescent="0.3">
      <c r="A41" s="14">
        <v>36</v>
      </c>
      <c r="B41" s="68">
        <v>0</v>
      </c>
      <c r="C41" s="68" t="e">
        <f t="shared" si="0"/>
        <v>#REF!</v>
      </c>
      <c r="D41" s="68">
        <f t="shared" si="4"/>
        <v>41.13455621363827</v>
      </c>
      <c r="E41" s="68" t="e">
        <f t="shared" si="2"/>
        <v>#REF!</v>
      </c>
      <c r="F41" s="68" t="e">
        <f t="shared" si="3"/>
        <v>#REF!</v>
      </c>
    </row>
    <row r="42" spans="1:6" s="9" customFormat="1" ht="15.75" customHeight="1" x14ac:dyDescent="0.3">
      <c r="A42" s="14">
        <v>37</v>
      </c>
      <c r="B42" s="68">
        <v>0</v>
      </c>
      <c r="C42" s="68" t="e">
        <f t="shared" si="0"/>
        <v>#REF!</v>
      </c>
      <c r="D42" s="68">
        <f t="shared" si="4"/>
        <v>41.13455621363827</v>
      </c>
      <c r="E42" s="68" t="e">
        <f t="shared" si="2"/>
        <v>#REF!</v>
      </c>
      <c r="F42" s="68" t="e">
        <f t="shared" si="3"/>
        <v>#REF!</v>
      </c>
    </row>
    <row r="43" spans="1:6" s="9" customFormat="1" ht="15.75" customHeight="1" x14ac:dyDescent="0.3">
      <c r="A43" s="14">
        <v>38</v>
      </c>
      <c r="B43" s="68">
        <v>0</v>
      </c>
      <c r="C43" s="68" t="e">
        <f t="shared" si="0"/>
        <v>#REF!</v>
      </c>
      <c r="D43" s="68">
        <f t="shared" si="4"/>
        <v>41.13455621363827</v>
      </c>
      <c r="E43" s="68" t="e">
        <f t="shared" si="2"/>
        <v>#REF!</v>
      </c>
      <c r="F43" s="68" t="e">
        <f t="shared" si="3"/>
        <v>#REF!</v>
      </c>
    </row>
    <row r="44" spans="1:6" s="9" customFormat="1" ht="15.75" customHeight="1" x14ac:dyDescent="0.3">
      <c r="A44" s="14">
        <v>39</v>
      </c>
      <c r="B44" s="68">
        <v>0</v>
      </c>
      <c r="C44" s="68" t="e">
        <f t="shared" si="0"/>
        <v>#REF!</v>
      </c>
      <c r="D44" s="68">
        <f t="shared" si="4"/>
        <v>41.13455621363827</v>
      </c>
      <c r="E44" s="68" t="e">
        <f t="shared" si="2"/>
        <v>#REF!</v>
      </c>
      <c r="F44" s="68" t="e">
        <f t="shared" si="3"/>
        <v>#REF!</v>
      </c>
    </row>
    <row r="45" spans="1:6" s="9" customFormat="1" ht="15.75" customHeight="1" x14ac:dyDescent="0.3">
      <c r="A45" s="14">
        <v>40</v>
      </c>
      <c r="B45" s="68">
        <v>0</v>
      </c>
      <c r="C45" s="68" t="e">
        <f t="shared" si="0"/>
        <v>#REF!</v>
      </c>
      <c r="D45" s="68">
        <f t="shared" si="4"/>
        <v>41.13455621363827</v>
      </c>
      <c r="E45" s="68" t="e">
        <f t="shared" si="2"/>
        <v>#REF!</v>
      </c>
      <c r="F45" s="68" t="e">
        <f t="shared" si="3"/>
        <v>#REF!</v>
      </c>
    </row>
    <row r="46" spans="1:6" s="9" customFormat="1" ht="15.75" customHeight="1" x14ac:dyDescent="0.3">
      <c r="A46" s="14">
        <v>41</v>
      </c>
      <c r="B46" s="68">
        <v>0</v>
      </c>
      <c r="C46" s="68" t="e">
        <f t="shared" si="0"/>
        <v>#REF!</v>
      </c>
      <c r="D46" s="68">
        <f t="shared" si="4"/>
        <v>41.13455621363827</v>
      </c>
      <c r="E46" s="68" t="e">
        <f t="shared" si="2"/>
        <v>#REF!</v>
      </c>
      <c r="F46" s="68" t="e">
        <f t="shared" si="3"/>
        <v>#REF!</v>
      </c>
    </row>
    <row r="47" spans="1:6" s="9" customFormat="1" ht="15.75" customHeight="1" x14ac:dyDescent="0.3">
      <c r="A47" s="14">
        <v>42</v>
      </c>
      <c r="B47" s="68">
        <v>0</v>
      </c>
      <c r="C47" s="68" t="e">
        <f t="shared" si="0"/>
        <v>#REF!</v>
      </c>
      <c r="D47" s="68">
        <f t="shared" si="4"/>
        <v>41.13455621363827</v>
      </c>
      <c r="E47" s="68" t="e">
        <f t="shared" si="2"/>
        <v>#REF!</v>
      </c>
      <c r="F47" s="68" t="e">
        <f t="shared" si="3"/>
        <v>#REF!</v>
      </c>
    </row>
    <row r="48" spans="1:6" s="9" customFormat="1" ht="15.75" customHeight="1" x14ac:dyDescent="0.3">
      <c r="A48" s="14">
        <v>43</v>
      </c>
      <c r="B48" s="68">
        <v>0</v>
      </c>
      <c r="C48" s="68" t="e">
        <f t="shared" si="0"/>
        <v>#REF!</v>
      </c>
      <c r="D48" s="68">
        <f t="shared" si="4"/>
        <v>41.13455621363827</v>
      </c>
      <c r="E48" s="68" t="e">
        <f t="shared" si="2"/>
        <v>#REF!</v>
      </c>
      <c r="F48" s="68" t="e">
        <f t="shared" si="3"/>
        <v>#REF!</v>
      </c>
    </row>
    <row r="49" spans="1:6" s="9" customFormat="1" ht="15.75" customHeight="1" x14ac:dyDescent="0.3">
      <c r="A49" s="14">
        <v>44</v>
      </c>
      <c r="B49" s="68">
        <v>0</v>
      </c>
      <c r="C49" s="68" t="e">
        <f t="shared" si="0"/>
        <v>#REF!</v>
      </c>
      <c r="D49" s="68">
        <f t="shared" si="4"/>
        <v>41.13455621363827</v>
      </c>
      <c r="E49" s="68" t="e">
        <f t="shared" si="2"/>
        <v>#REF!</v>
      </c>
      <c r="F49" s="68" t="e">
        <f t="shared" si="3"/>
        <v>#REF!</v>
      </c>
    </row>
    <row r="50" spans="1:6" s="9" customFormat="1" ht="15.75" customHeight="1" x14ac:dyDescent="0.3">
      <c r="A50" s="14">
        <v>45</v>
      </c>
      <c r="B50" s="68">
        <v>0</v>
      </c>
      <c r="C50" s="68" t="e">
        <f t="shared" si="0"/>
        <v>#REF!</v>
      </c>
      <c r="D50" s="68">
        <f t="shared" si="4"/>
        <v>41.13455621363827</v>
      </c>
      <c r="E50" s="68" t="e">
        <f t="shared" si="2"/>
        <v>#REF!</v>
      </c>
      <c r="F50" s="68" t="e">
        <f t="shared" si="3"/>
        <v>#REF!</v>
      </c>
    </row>
    <row r="51" spans="1:6" s="9" customFormat="1" ht="15.75" customHeight="1" x14ac:dyDescent="0.3">
      <c r="A51" s="14">
        <v>46</v>
      </c>
      <c r="B51" s="68">
        <v>0</v>
      </c>
      <c r="C51" s="68" t="e">
        <f t="shared" si="0"/>
        <v>#REF!</v>
      </c>
      <c r="D51" s="68">
        <f t="shared" si="4"/>
        <v>41.13455621363827</v>
      </c>
      <c r="E51" s="68" t="e">
        <f t="shared" si="2"/>
        <v>#REF!</v>
      </c>
      <c r="F51" s="68" t="e">
        <f t="shared" si="3"/>
        <v>#REF!</v>
      </c>
    </row>
    <row r="52" spans="1:6" s="9" customFormat="1" ht="15.75" customHeight="1" x14ac:dyDescent="0.3">
      <c r="A52" s="14">
        <v>47</v>
      </c>
      <c r="B52" s="68">
        <v>0</v>
      </c>
      <c r="C52" s="68" t="e">
        <f t="shared" si="0"/>
        <v>#REF!</v>
      </c>
      <c r="D52" s="68">
        <f t="shared" si="4"/>
        <v>41.13455621363827</v>
      </c>
      <c r="E52" s="68" t="e">
        <f t="shared" si="2"/>
        <v>#REF!</v>
      </c>
      <c r="F52" s="68" t="e">
        <f t="shared" si="3"/>
        <v>#REF!</v>
      </c>
    </row>
    <row r="53" spans="1:6" s="9" customFormat="1" ht="15.75" customHeight="1" x14ac:dyDescent="0.3">
      <c r="A53" s="14">
        <v>48</v>
      </c>
      <c r="B53" s="68">
        <v>0</v>
      </c>
      <c r="C53" s="68" t="e">
        <f t="shared" si="0"/>
        <v>#REF!</v>
      </c>
      <c r="D53" s="68">
        <f t="shared" si="4"/>
        <v>41.13455621363827</v>
      </c>
      <c r="E53" s="68" t="e">
        <f t="shared" si="2"/>
        <v>#REF!</v>
      </c>
      <c r="F53" s="68" t="e">
        <f t="shared" si="3"/>
        <v>#REF!</v>
      </c>
    </row>
    <row r="54" spans="1:6" s="9" customFormat="1" ht="15.75" customHeight="1" x14ac:dyDescent="0.3">
      <c r="A54" s="14">
        <v>49</v>
      </c>
      <c r="B54" s="68">
        <v>0</v>
      </c>
      <c r="C54" s="68" t="e">
        <f t="shared" si="0"/>
        <v>#REF!</v>
      </c>
      <c r="D54" s="68">
        <f t="shared" si="4"/>
        <v>41.13455621363827</v>
      </c>
      <c r="E54" s="68" t="e">
        <f t="shared" si="2"/>
        <v>#REF!</v>
      </c>
      <c r="F54" s="68" t="e">
        <f t="shared" si="3"/>
        <v>#REF!</v>
      </c>
    </row>
    <row r="55" spans="1:6" s="9" customFormat="1" ht="15.75" customHeight="1" x14ac:dyDescent="0.3">
      <c r="A55" s="14">
        <v>50</v>
      </c>
      <c r="B55" s="68">
        <v>0</v>
      </c>
      <c r="C55" s="68" t="e">
        <f t="shared" si="0"/>
        <v>#REF!</v>
      </c>
      <c r="D55" s="68">
        <f t="shared" si="4"/>
        <v>41.13455621363827</v>
      </c>
      <c r="E55" s="68" t="e">
        <f t="shared" si="2"/>
        <v>#REF!</v>
      </c>
      <c r="F55" s="68" t="e">
        <f t="shared" si="3"/>
        <v>#REF!</v>
      </c>
    </row>
    <row r="56" spans="1:6" s="9" customFormat="1" ht="15.75" customHeight="1" x14ac:dyDescent="0.3">
      <c r="A56" s="14">
        <v>51</v>
      </c>
      <c r="B56" s="68">
        <v>0</v>
      </c>
      <c r="C56" s="68" t="e">
        <f t="shared" si="0"/>
        <v>#REF!</v>
      </c>
      <c r="D56" s="68">
        <f t="shared" si="4"/>
        <v>41.13455621363827</v>
      </c>
      <c r="E56" s="68" t="e">
        <f t="shared" si="2"/>
        <v>#REF!</v>
      </c>
      <c r="F56" s="68" t="e">
        <f t="shared" si="3"/>
        <v>#REF!</v>
      </c>
    </row>
    <row r="57" spans="1:6" s="9" customFormat="1" ht="15.75" customHeight="1" x14ac:dyDescent="0.3">
      <c r="A57" s="14">
        <v>52</v>
      </c>
      <c r="B57" s="68">
        <v>0</v>
      </c>
      <c r="C57" s="68" t="e">
        <f t="shared" si="0"/>
        <v>#REF!</v>
      </c>
      <c r="D57" s="68">
        <f t="shared" si="4"/>
        <v>41.13455621363827</v>
      </c>
      <c r="E57" s="68" t="e">
        <f t="shared" si="2"/>
        <v>#REF!</v>
      </c>
      <c r="F57" s="68" t="e">
        <f t="shared" si="3"/>
        <v>#REF!</v>
      </c>
    </row>
    <row r="58" spans="1:6" s="9" customFormat="1" ht="15.75" customHeight="1" x14ac:dyDescent="0.3">
      <c r="A58" s="14">
        <v>53</v>
      </c>
      <c r="B58" s="68">
        <v>0</v>
      </c>
      <c r="C58" s="68" t="e">
        <f t="shared" si="0"/>
        <v>#REF!</v>
      </c>
      <c r="D58" s="68">
        <f t="shared" si="4"/>
        <v>41.13455621363827</v>
      </c>
      <c r="E58" s="68" t="e">
        <f t="shared" si="2"/>
        <v>#REF!</v>
      </c>
      <c r="F58" s="68" t="e">
        <f t="shared" si="3"/>
        <v>#REF!</v>
      </c>
    </row>
    <row r="59" spans="1:6" s="9" customFormat="1" ht="15.75" customHeight="1" x14ac:dyDescent="0.3">
      <c r="A59" s="14">
        <v>54</v>
      </c>
      <c r="B59" s="68">
        <v>0</v>
      </c>
      <c r="C59" s="68" t="e">
        <f t="shared" si="0"/>
        <v>#REF!</v>
      </c>
      <c r="D59" s="68">
        <f t="shared" si="4"/>
        <v>41.13455621363827</v>
      </c>
      <c r="E59" s="68" t="e">
        <f t="shared" si="2"/>
        <v>#REF!</v>
      </c>
      <c r="F59" s="68" t="e">
        <f t="shared" si="3"/>
        <v>#REF!</v>
      </c>
    </row>
    <row r="60" spans="1:6" s="9" customFormat="1" ht="15.75" customHeight="1" x14ac:dyDescent="0.3">
      <c r="A60" s="14">
        <v>55</v>
      </c>
      <c r="B60" s="68">
        <v>0</v>
      </c>
      <c r="C60" s="68" t="e">
        <f t="shared" si="0"/>
        <v>#REF!</v>
      </c>
      <c r="D60" s="68">
        <f t="shared" si="4"/>
        <v>41.13455621363827</v>
      </c>
      <c r="E60" s="68" t="e">
        <f t="shared" si="2"/>
        <v>#REF!</v>
      </c>
      <c r="F60" s="68" t="e">
        <f t="shared" si="3"/>
        <v>#REF!</v>
      </c>
    </row>
    <row r="61" spans="1:6" s="9" customFormat="1" ht="15.75" customHeight="1" x14ac:dyDescent="0.3">
      <c r="A61" s="14">
        <v>56</v>
      </c>
      <c r="B61" s="68">
        <v>0</v>
      </c>
      <c r="C61" s="68" t="e">
        <f t="shared" si="0"/>
        <v>#REF!</v>
      </c>
      <c r="D61" s="68">
        <f t="shared" si="4"/>
        <v>41.13455621363827</v>
      </c>
      <c r="E61" s="68" t="e">
        <f t="shared" si="2"/>
        <v>#REF!</v>
      </c>
      <c r="F61" s="68" t="e">
        <f t="shared" si="3"/>
        <v>#REF!</v>
      </c>
    </row>
    <row r="62" spans="1:6" s="9" customFormat="1" ht="15.75" customHeight="1" x14ac:dyDescent="0.3">
      <c r="A62" s="14">
        <v>57</v>
      </c>
      <c r="B62" s="68">
        <v>0</v>
      </c>
      <c r="C62" s="68" t="e">
        <f t="shared" si="0"/>
        <v>#REF!</v>
      </c>
      <c r="D62" s="68">
        <f t="shared" si="4"/>
        <v>41.13455621363827</v>
      </c>
      <c r="E62" s="68" t="e">
        <f t="shared" si="2"/>
        <v>#REF!</v>
      </c>
      <c r="F62" s="68" t="e">
        <f t="shared" si="3"/>
        <v>#REF!</v>
      </c>
    </row>
    <row r="63" spans="1:6" s="9" customFormat="1" ht="15.75" customHeight="1" x14ac:dyDescent="0.3">
      <c r="A63" s="14">
        <v>58</v>
      </c>
      <c r="B63" s="68">
        <v>0</v>
      </c>
      <c r="C63" s="68" t="e">
        <f t="shared" si="0"/>
        <v>#REF!</v>
      </c>
      <c r="D63" s="68">
        <f t="shared" si="4"/>
        <v>41.13455621363827</v>
      </c>
      <c r="E63" s="68" t="e">
        <f t="shared" si="2"/>
        <v>#REF!</v>
      </c>
      <c r="F63" s="68" t="e">
        <f t="shared" si="3"/>
        <v>#REF!</v>
      </c>
    </row>
    <row r="64" spans="1:6" s="9" customFormat="1" ht="15.75" customHeight="1" x14ac:dyDescent="0.3">
      <c r="A64" s="14">
        <v>59</v>
      </c>
      <c r="B64" s="68">
        <v>0</v>
      </c>
      <c r="C64" s="68" t="e">
        <f t="shared" si="0"/>
        <v>#REF!</v>
      </c>
      <c r="D64" s="68">
        <f t="shared" si="4"/>
        <v>41.13455621363827</v>
      </c>
      <c r="E64" s="68" t="e">
        <f t="shared" si="2"/>
        <v>#REF!</v>
      </c>
      <c r="F64" s="68" t="e">
        <f t="shared" si="3"/>
        <v>#REF!</v>
      </c>
    </row>
    <row r="65" spans="1:6" s="9" customFormat="1" ht="15.75" customHeight="1" x14ac:dyDescent="0.3">
      <c r="A65" s="14">
        <v>60</v>
      </c>
      <c r="B65" s="68">
        <v>0</v>
      </c>
      <c r="C65" s="68" t="e">
        <f t="shared" si="0"/>
        <v>#REF!</v>
      </c>
      <c r="D65" s="68">
        <f t="shared" si="4"/>
        <v>41.13455621363827</v>
      </c>
      <c r="E65" s="68" t="e">
        <f t="shared" si="2"/>
        <v>#REF!</v>
      </c>
      <c r="F65" s="68" t="e">
        <f t="shared" si="3"/>
        <v>#REF!</v>
      </c>
    </row>
    <row r="66" spans="1:6" s="9" customFormat="1" ht="15.75" customHeight="1" x14ac:dyDescent="0.3">
      <c r="A66" s="14">
        <v>61</v>
      </c>
      <c r="B66" s="68">
        <v>0</v>
      </c>
      <c r="C66" s="68" t="e">
        <f t="shared" si="0"/>
        <v>#REF!</v>
      </c>
      <c r="D66" s="68">
        <f t="shared" si="4"/>
        <v>41.13455621363827</v>
      </c>
      <c r="E66" s="68" t="e">
        <f t="shared" si="2"/>
        <v>#REF!</v>
      </c>
      <c r="F66" s="68" t="e">
        <f t="shared" si="3"/>
        <v>#REF!</v>
      </c>
    </row>
    <row r="67" spans="1:6" s="9" customFormat="1" ht="15.75" customHeight="1" x14ac:dyDescent="0.3">
      <c r="A67" s="14">
        <v>62</v>
      </c>
      <c r="B67" s="68">
        <v>0</v>
      </c>
      <c r="C67" s="68" t="e">
        <f t="shared" si="0"/>
        <v>#REF!</v>
      </c>
      <c r="D67" s="68">
        <f t="shared" si="4"/>
        <v>41.13455621363827</v>
      </c>
      <c r="E67" s="68" t="e">
        <f t="shared" si="2"/>
        <v>#REF!</v>
      </c>
      <c r="F67" s="68" t="e">
        <f t="shared" si="3"/>
        <v>#REF!</v>
      </c>
    </row>
    <row r="68" spans="1:6" s="9" customFormat="1" ht="15.75" customHeight="1" x14ac:dyDescent="0.3">
      <c r="A68" s="14">
        <v>63</v>
      </c>
      <c r="B68" s="68">
        <v>0</v>
      </c>
      <c r="C68" s="68" t="e">
        <f t="shared" si="0"/>
        <v>#REF!</v>
      </c>
      <c r="D68" s="68">
        <f t="shared" si="4"/>
        <v>41.13455621363827</v>
      </c>
      <c r="E68" s="68" t="e">
        <f t="shared" si="2"/>
        <v>#REF!</v>
      </c>
      <c r="F68" s="68" t="e">
        <f t="shared" si="3"/>
        <v>#REF!</v>
      </c>
    </row>
    <row r="69" spans="1:6" s="9" customFormat="1" ht="15.75" customHeight="1" x14ac:dyDescent="0.3">
      <c r="A69" s="14">
        <v>64</v>
      </c>
      <c r="B69" s="68">
        <v>0</v>
      </c>
      <c r="C69" s="68" t="e">
        <f t="shared" si="0"/>
        <v>#REF!</v>
      </c>
      <c r="D69" s="68">
        <f t="shared" si="4"/>
        <v>41.13455621363827</v>
      </c>
      <c r="E69" s="68" t="e">
        <f t="shared" si="2"/>
        <v>#REF!</v>
      </c>
      <c r="F69" s="68" t="e">
        <f t="shared" si="3"/>
        <v>#REF!</v>
      </c>
    </row>
    <row r="70" spans="1:6" s="9" customFormat="1" ht="15.75" customHeight="1" x14ac:dyDescent="0.3">
      <c r="A70" s="14">
        <v>65</v>
      </c>
      <c r="B70" s="68">
        <v>0</v>
      </c>
      <c r="C70" s="68" t="e">
        <f t="shared" si="0"/>
        <v>#REF!</v>
      </c>
      <c r="D70" s="68">
        <f t="shared" si="4"/>
        <v>41.13455621363827</v>
      </c>
      <c r="E70" s="68" t="e">
        <f t="shared" si="2"/>
        <v>#REF!</v>
      </c>
      <c r="F70" s="68" t="e">
        <f t="shared" si="3"/>
        <v>#REF!</v>
      </c>
    </row>
    <row r="71" spans="1:6" s="9" customFormat="1" ht="15.75" customHeight="1" x14ac:dyDescent="0.3">
      <c r="A71" s="14">
        <v>66</v>
      </c>
      <c r="B71" s="68">
        <v>0</v>
      </c>
      <c r="C71" s="68" t="e">
        <f t="shared" ref="C71:C125" si="5">_xlfn.SINGLE(juros_financ)*F70</f>
        <v>#REF!</v>
      </c>
      <c r="D71" s="68">
        <f t="shared" si="4"/>
        <v>41.13455621363827</v>
      </c>
      <c r="E71" s="68" t="e">
        <f t="shared" ref="E71:E125" si="6">D71-C71</f>
        <v>#REF!</v>
      </c>
      <c r="F71" s="68" t="e">
        <f t="shared" ref="F71:F125" si="7">F70+B71-E71</f>
        <v>#REF!</v>
      </c>
    </row>
    <row r="72" spans="1:6" s="9" customFormat="1" ht="15.75" customHeight="1" x14ac:dyDescent="0.3">
      <c r="A72" s="14">
        <v>67</v>
      </c>
      <c r="B72" s="68">
        <v>0</v>
      </c>
      <c r="C72" s="68" t="e">
        <f t="shared" si="5"/>
        <v>#REF!</v>
      </c>
      <c r="D72" s="68">
        <f t="shared" si="4"/>
        <v>41.13455621363827</v>
      </c>
      <c r="E72" s="68" t="e">
        <f t="shared" si="6"/>
        <v>#REF!</v>
      </c>
      <c r="F72" s="68" t="e">
        <f t="shared" si="7"/>
        <v>#REF!</v>
      </c>
    </row>
    <row r="73" spans="1:6" s="9" customFormat="1" ht="15.75" customHeight="1" x14ac:dyDescent="0.3">
      <c r="A73" s="14">
        <v>68</v>
      </c>
      <c r="B73" s="68">
        <v>0</v>
      </c>
      <c r="C73" s="68" t="e">
        <f t="shared" si="5"/>
        <v>#REF!</v>
      </c>
      <c r="D73" s="68">
        <f t="shared" si="4"/>
        <v>41.13455621363827</v>
      </c>
      <c r="E73" s="68" t="e">
        <f t="shared" si="6"/>
        <v>#REF!</v>
      </c>
      <c r="F73" s="68" t="e">
        <f t="shared" si="7"/>
        <v>#REF!</v>
      </c>
    </row>
    <row r="74" spans="1:6" s="9" customFormat="1" ht="15.75" customHeight="1" x14ac:dyDescent="0.3">
      <c r="A74" s="14">
        <v>69</v>
      </c>
      <c r="B74" s="68">
        <v>0</v>
      </c>
      <c r="C74" s="68" t="e">
        <f t="shared" si="5"/>
        <v>#REF!</v>
      </c>
      <c r="D74" s="68">
        <f t="shared" si="4"/>
        <v>41.13455621363827</v>
      </c>
      <c r="E74" s="68" t="e">
        <f t="shared" si="6"/>
        <v>#REF!</v>
      </c>
      <c r="F74" s="68" t="e">
        <f t="shared" si="7"/>
        <v>#REF!</v>
      </c>
    </row>
    <row r="75" spans="1:6" s="9" customFormat="1" ht="15.75" customHeight="1" x14ac:dyDescent="0.3">
      <c r="A75" s="14">
        <v>70</v>
      </c>
      <c r="B75" s="68">
        <v>0</v>
      </c>
      <c r="C75" s="68" t="e">
        <f t="shared" si="5"/>
        <v>#REF!</v>
      </c>
      <c r="D75" s="68">
        <f t="shared" si="4"/>
        <v>41.13455621363827</v>
      </c>
      <c r="E75" s="68" t="e">
        <f t="shared" si="6"/>
        <v>#REF!</v>
      </c>
      <c r="F75" s="68" t="e">
        <f t="shared" si="7"/>
        <v>#REF!</v>
      </c>
    </row>
    <row r="76" spans="1:6" s="9" customFormat="1" ht="15.75" customHeight="1" x14ac:dyDescent="0.3">
      <c r="A76" s="14">
        <v>71</v>
      </c>
      <c r="B76" s="68">
        <v>0</v>
      </c>
      <c r="C76" s="68" t="e">
        <f t="shared" si="5"/>
        <v>#REF!</v>
      </c>
      <c r="D76" s="68">
        <f t="shared" si="4"/>
        <v>41.13455621363827</v>
      </c>
      <c r="E76" s="68" t="e">
        <f t="shared" si="6"/>
        <v>#REF!</v>
      </c>
      <c r="F76" s="68" t="e">
        <f t="shared" si="7"/>
        <v>#REF!</v>
      </c>
    </row>
    <row r="77" spans="1:6" s="9" customFormat="1" ht="15.75" customHeight="1" x14ac:dyDescent="0.3">
      <c r="A77" s="14">
        <v>72</v>
      </c>
      <c r="B77" s="68">
        <v>0</v>
      </c>
      <c r="C77" s="68" t="e">
        <f t="shared" si="5"/>
        <v>#REF!</v>
      </c>
      <c r="D77" s="68">
        <f t="shared" si="4"/>
        <v>41.13455621363827</v>
      </c>
      <c r="E77" s="68" t="e">
        <f t="shared" si="6"/>
        <v>#REF!</v>
      </c>
      <c r="F77" s="68" t="e">
        <f t="shared" si="7"/>
        <v>#REF!</v>
      </c>
    </row>
    <row r="78" spans="1:6" s="9" customFormat="1" ht="15.75" customHeight="1" x14ac:dyDescent="0.3">
      <c r="A78" s="14">
        <v>73</v>
      </c>
      <c r="B78" s="68">
        <v>0</v>
      </c>
      <c r="C78" s="68" t="e">
        <f t="shared" si="5"/>
        <v>#REF!</v>
      </c>
      <c r="D78" s="68">
        <f t="shared" si="4"/>
        <v>41.13455621363827</v>
      </c>
      <c r="E78" s="68" t="e">
        <f t="shared" si="6"/>
        <v>#REF!</v>
      </c>
      <c r="F78" s="68" t="e">
        <f t="shared" si="7"/>
        <v>#REF!</v>
      </c>
    </row>
    <row r="79" spans="1:6" s="9" customFormat="1" ht="15.75" customHeight="1" x14ac:dyDescent="0.3">
      <c r="A79" s="14">
        <v>74</v>
      </c>
      <c r="B79" s="68">
        <v>0</v>
      </c>
      <c r="C79" s="68" t="e">
        <f t="shared" si="5"/>
        <v>#REF!</v>
      </c>
      <c r="D79" s="68">
        <f t="shared" si="4"/>
        <v>41.13455621363827</v>
      </c>
      <c r="E79" s="68" t="e">
        <f t="shared" si="6"/>
        <v>#REF!</v>
      </c>
      <c r="F79" s="68" t="e">
        <f t="shared" si="7"/>
        <v>#REF!</v>
      </c>
    </row>
    <row r="80" spans="1:6" s="9" customFormat="1" ht="15.75" customHeight="1" x14ac:dyDescent="0.3">
      <c r="A80" s="14">
        <v>75</v>
      </c>
      <c r="B80" s="68">
        <v>0</v>
      </c>
      <c r="C80" s="68" t="e">
        <f t="shared" si="5"/>
        <v>#REF!</v>
      </c>
      <c r="D80" s="68">
        <f t="shared" si="4"/>
        <v>41.13455621363827</v>
      </c>
      <c r="E80" s="68" t="e">
        <f t="shared" si="6"/>
        <v>#REF!</v>
      </c>
      <c r="F80" s="68" t="e">
        <f t="shared" si="7"/>
        <v>#REF!</v>
      </c>
    </row>
    <row r="81" spans="1:6" s="9" customFormat="1" ht="15.75" customHeight="1" x14ac:dyDescent="0.3">
      <c r="A81" s="14">
        <v>76</v>
      </c>
      <c r="B81" s="68">
        <v>0</v>
      </c>
      <c r="C81" s="68" t="e">
        <f t="shared" si="5"/>
        <v>#REF!</v>
      </c>
      <c r="D81" s="68">
        <f t="shared" si="4"/>
        <v>41.13455621363827</v>
      </c>
      <c r="E81" s="68" t="e">
        <f t="shared" si="6"/>
        <v>#REF!</v>
      </c>
      <c r="F81" s="68" t="e">
        <f t="shared" si="7"/>
        <v>#REF!</v>
      </c>
    </row>
    <row r="82" spans="1:6" s="9" customFormat="1" ht="15.75" customHeight="1" x14ac:dyDescent="0.3">
      <c r="A82" s="14">
        <v>77</v>
      </c>
      <c r="B82" s="68">
        <v>0</v>
      </c>
      <c r="C82" s="68" t="e">
        <f t="shared" si="5"/>
        <v>#REF!</v>
      </c>
      <c r="D82" s="68">
        <f t="shared" si="4"/>
        <v>41.13455621363827</v>
      </c>
      <c r="E82" s="68" t="e">
        <f t="shared" si="6"/>
        <v>#REF!</v>
      </c>
      <c r="F82" s="68" t="e">
        <f t="shared" si="7"/>
        <v>#REF!</v>
      </c>
    </row>
    <row r="83" spans="1:6" s="9" customFormat="1" ht="15.75" customHeight="1" x14ac:dyDescent="0.3">
      <c r="A83" s="14">
        <v>78</v>
      </c>
      <c r="B83" s="68">
        <v>0</v>
      </c>
      <c r="C83" s="68" t="e">
        <f t="shared" si="5"/>
        <v>#REF!</v>
      </c>
      <c r="D83" s="68">
        <f t="shared" si="4"/>
        <v>41.13455621363827</v>
      </c>
      <c r="E83" s="68" t="e">
        <f t="shared" si="6"/>
        <v>#REF!</v>
      </c>
      <c r="F83" s="68" t="e">
        <f t="shared" si="7"/>
        <v>#REF!</v>
      </c>
    </row>
    <row r="84" spans="1:6" s="9" customFormat="1" ht="15.75" customHeight="1" x14ac:dyDescent="0.3">
      <c r="A84" s="14">
        <v>79</v>
      </c>
      <c r="B84" s="68">
        <v>0</v>
      </c>
      <c r="C84" s="68" t="e">
        <f t="shared" si="5"/>
        <v>#REF!</v>
      </c>
      <c r="D84" s="68">
        <f t="shared" si="4"/>
        <v>41.13455621363827</v>
      </c>
      <c r="E84" s="68" t="e">
        <f t="shared" si="6"/>
        <v>#REF!</v>
      </c>
      <c r="F84" s="68" t="e">
        <f t="shared" si="7"/>
        <v>#REF!</v>
      </c>
    </row>
    <row r="85" spans="1:6" s="9" customFormat="1" ht="15.75" customHeight="1" x14ac:dyDescent="0.3">
      <c r="A85" s="14">
        <v>80</v>
      </c>
      <c r="B85" s="68">
        <v>0</v>
      </c>
      <c r="C85" s="68" t="e">
        <f t="shared" si="5"/>
        <v>#REF!</v>
      </c>
      <c r="D85" s="68">
        <f t="shared" si="4"/>
        <v>41.13455621363827</v>
      </c>
      <c r="E85" s="68" t="e">
        <f t="shared" si="6"/>
        <v>#REF!</v>
      </c>
      <c r="F85" s="68" t="e">
        <f t="shared" si="7"/>
        <v>#REF!</v>
      </c>
    </row>
    <row r="86" spans="1:6" s="9" customFormat="1" ht="15.75" customHeight="1" x14ac:dyDescent="0.3">
      <c r="A86" s="14">
        <v>81</v>
      </c>
      <c r="B86" s="68">
        <v>0</v>
      </c>
      <c r="C86" s="68" t="e">
        <f t="shared" si="5"/>
        <v>#REF!</v>
      </c>
      <c r="D86" s="68">
        <f t="shared" si="4"/>
        <v>41.13455621363827</v>
      </c>
      <c r="E86" s="68" t="e">
        <f t="shared" si="6"/>
        <v>#REF!</v>
      </c>
      <c r="F86" s="68" t="e">
        <f t="shared" si="7"/>
        <v>#REF!</v>
      </c>
    </row>
    <row r="87" spans="1:6" s="9" customFormat="1" ht="15.75" customHeight="1" x14ac:dyDescent="0.3">
      <c r="A87" s="14">
        <v>82</v>
      </c>
      <c r="B87" s="68">
        <v>0</v>
      </c>
      <c r="C87" s="68" t="e">
        <f t="shared" si="5"/>
        <v>#REF!</v>
      </c>
      <c r="D87" s="68">
        <f t="shared" si="4"/>
        <v>41.13455621363827</v>
      </c>
      <c r="E87" s="68" t="e">
        <f t="shared" si="6"/>
        <v>#REF!</v>
      </c>
      <c r="F87" s="68" t="e">
        <f t="shared" si="7"/>
        <v>#REF!</v>
      </c>
    </row>
    <row r="88" spans="1:6" s="9" customFormat="1" ht="15.75" customHeight="1" x14ac:dyDescent="0.3">
      <c r="A88" s="14">
        <v>83</v>
      </c>
      <c r="B88" s="68">
        <v>0</v>
      </c>
      <c r="C88" s="68" t="e">
        <f t="shared" si="5"/>
        <v>#REF!</v>
      </c>
      <c r="D88" s="68">
        <f t="shared" si="4"/>
        <v>41.13455621363827</v>
      </c>
      <c r="E88" s="68" t="e">
        <f t="shared" si="6"/>
        <v>#REF!</v>
      </c>
      <c r="F88" s="68" t="e">
        <f t="shared" si="7"/>
        <v>#REF!</v>
      </c>
    </row>
    <row r="89" spans="1:6" s="9" customFormat="1" ht="15.75" customHeight="1" x14ac:dyDescent="0.3">
      <c r="A89" s="14">
        <v>84</v>
      </c>
      <c r="B89" s="68">
        <v>0</v>
      </c>
      <c r="C89" s="68" t="e">
        <f t="shared" si="5"/>
        <v>#REF!</v>
      </c>
      <c r="D89" s="68">
        <f t="shared" si="4"/>
        <v>41.13455621363827</v>
      </c>
      <c r="E89" s="68" t="e">
        <f t="shared" si="6"/>
        <v>#REF!</v>
      </c>
      <c r="F89" s="68" t="e">
        <f t="shared" si="7"/>
        <v>#REF!</v>
      </c>
    </row>
    <row r="90" spans="1:6" s="9" customFormat="1" ht="15.75" customHeight="1" x14ac:dyDescent="0.3">
      <c r="A90" s="14">
        <v>85</v>
      </c>
      <c r="B90" s="68">
        <v>0</v>
      </c>
      <c r="C90" s="68" t="e">
        <f t="shared" si="5"/>
        <v>#REF!</v>
      </c>
      <c r="D90" s="68">
        <f t="shared" si="4"/>
        <v>41.13455621363827</v>
      </c>
      <c r="E90" s="68" t="e">
        <f t="shared" si="6"/>
        <v>#REF!</v>
      </c>
      <c r="F90" s="68" t="e">
        <f t="shared" si="7"/>
        <v>#REF!</v>
      </c>
    </row>
    <row r="91" spans="1:6" s="9" customFormat="1" ht="15.75" customHeight="1" x14ac:dyDescent="0.3">
      <c r="A91" s="14">
        <v>86</v>
      </c>
      <c r="B91" s="68">
        <v>0</v>
      </c>
      <c r="C91" s="68" t="e">
        <f t="shared" si="5"/>
        <v>#REF!</v>
      </c>
      <c r="D91" s="68">
        <f t="shared" si="4"/>
        <v>41.13455621363827</v>
      </c>
      <c r="E91" s="68" t="e">
        <f t="shared" si="6"/>
        <v>#REF!</v>
      </c>
      <c r="F91" s="68" t="e">
        <f t="shared" si="7"/>
        <v>#REF!</v>
      </c>
    </row>
    <row r="92" spans="1:6" s="9" customFormat="1" ht="15.75" customHeight="1" x14ac:dyDescent="0.3">
      <c r="A92" s="14">
        <v>87</v>
      </c>
      <c r="B92" s="68">
        <v>0</v>
      </c>
      <c r="C92" s="68" t="e">
        <f t="shared" si="5"/>
        <v>#REF!</v>
      </c>
      <c r="D92" s="68">
        <f t="shared" si="4"/>
        <v>41.13455621363827</v>
      </c>
      <c r="E92" s="68" t="e">
        <f t="shared" si="6"/>
        <v>#REF!</v>
      </c>
      <c r="F92" s="68" t="e">
        <f t="shared" si="7"/>
        <v>#REF!</v>
      </c>
    </row>
    <row r="93" spans="1:6" s="9" customFormat="1" ht="15.75" customHeight="1" x14ac:dyDescent="0.3">
      <c r="A93" s="14">
        <v>88</v>
      </c>
      <c r="B93" s="68">
        <v>0</v>
      </c>
      <c r="C93" s="68" t="e">
        <f t="shared" si="5"/>
        <v>#REF!</v>
      </c>
      <c r="D93" s="68">
        <f t="shared" si="4"/>
        <v>41.13455621363827</v>
      </c>
      <c r="E93" s="68" t="e">
        <f t="shared" si="6"/>
        <v>#REF!</v>
      </c>
      <c r="F93" s="68" t="e">
        <f t="shared" si="7"/>
        <v>#REF!</v>
      </c>
    </row>
    <row r="94" spans="1:6" s="9" customFormat="1" ht="15.75" customHeight="1" x14ac:dyDescent="0.3">
      <c r="A94" s="14">
        <v>89</v>
      </c>
      <c r="B94" s="68">
        <v>0</v>
      </c>
      <c r="C94" s="68" t="e">
        <f t="shared" si="5"/>
        <v>#REF!</v>
      </c>
      <c r="D94" s="68">
        <f t="shared" si="4"/>
        <v>41.13455621363827</v>
      </c>
      <c r="E94" s="68" t="e">
        <f t="shared" si="6"/>
        <v>#REF!</v>
      </c>
      <c r="F94" s="68" t="e">
        <f t="shared" si="7"/>
        <v>#REF!</v>
      </c>
    </row>
    <row r="95" spans="1:6" s="9" customFormat="1" ht="15.75" customHeight="1" x14ac:dyDescent="0.3">
      <c r="A95" s="14">
        <v>90</v>
      </c>
      <c r="B95" s="68">
        <v>0</v>
      </c>
      <c r="C95" s="68" t="e">
        <f t="shared" si="5"/>
        <v>#REF!</v>
      </c>
      <c r="D95" s="68">
        <f t="shared" ref="D95:D125" si="8">D94</f>
        <v>41.13455621363827</v>
      </c>
      <c r="E95" s="68" t="e">
        <f t="shared" si="6"/>
        <v>#REF!</v>
      </c>
      <c r="F95" s="68" t="e">
        <f t="shared" si="7"/>
        <v>#REF!</v>
      </c>
    </row>
    <row r="96" spans="1:6" s="9" customFormat="1" ht="15.75" customHeight="1" x14ac:dyDescent="0.3">
      <c r="A96" s="14">
        <v>91</v>
      </c>
      <c r="B96" s="68">
        <v>0</v>
      </c>
      <c r="C96" s="68" t="e">
        <f t="shared" si="5"/>
        <v>#REF!</v>
      </c>
      <c r="D96" s="68">
        <f t="shared" si="8"/>
        <v>41.13455621363827</v>
      </c>
      <c r="E96" s="68" t="e">
        <f t="shared" si="6"/>
        <v>#REF!</v>
      </c>
      <c r="F96" s="68" t="e">
        <f t="shared" si="7"/>
        <v>#REF!</v>
      </c>
    </row>
    <row r="97" spans="1:6" s="9" customFormat="1" ht="15.75" customHeight="1" x14ac:dyDescent="0.3">
      <c r="A97" s="14">
        <v>92</v>
      </c>
      <c r="B97" s="68">
        <v>0</v>
      </c>
      <c r="C97" s="68" t="e">
        <f t="shared" si="5"/>
        <v>#REF!</v>
      </c>
      <c r="D97" s="68">
        <f t="shared" si="8"/>
        <v>41.13455621363827</v>
      </c>
      <c r="E97" s="68" t="e">
        <f t="shared" si="6"/>
        <v>#REF!</v>
      </c>
      <c r="F97" s="68" t="e">
        <f t="shared" si="7"/>
        <v>#REF!</v>
      </c>
    </row>
    <row r="98" spans="1:6" s="9" customFormat="1" ht="15.75" customHeight="1" x14ac:dyDescent="0.3">
      <c r="A98" s="14">
        <v>93</v>
      </c>
      <c r="B98" s="68">
        <v>0</v>
      </c>
      <c r="C98" s="68" t="e">
        <f t="shared" si="5"/>
        <v>#REF!</v>
      </c>
      <c r="D98" s="68">
        <f t="shared" si="8"/>
        <v>41.13455621363827</v>
      </c>
      <c r="E98" s="68" t="e">
        <f t="shared" si="6"/>
        <v>#REF!</v>
      </c>
      <c r="F98" s="68" t="e">
        <f t="shared" si="7"/>
        <v>#REF!</v>
      </c>
    </row>
    <row r="99" spans="1:6" s="9" customFormat="1" ht="15.75" customHeight="1" x14ac:dyDescent="0.3">
      <c r="A99" s="14">
        <v>94</v>
      </c>
      <c r="B99" s="68">
        <v>0</v>
      </c>
      <c r="C99" s="68" t="e">
        <f t="shared" si="5"/>
        <v>#REF!</v>
      </c>
      <c r="D99" s="68">
        <f t="shared" si="8"/>
        <v>41.13455621363827</v>
      </c>
      <c r="E99" s="68" t="e">
        <f t="shared" si="6"/>
        <v>#REF!</v>
      </c>
      <c r="F99" s="68" t="e">
        <f t="shared" si="7"/>
        <v>#REF!</v>
      </c>
    </row>
    <row r="100" spans="1:6" s="9" customFormat="1" ht="15.75" customHeight="1" x14ac:dyDescent="0.3">
      <c r="A100" s="14">
        <v>95</v>
      </c>
      <c r="B100" s="68">
        <v>0</v>
      </c>
      <c r="C100" s="68" t="e">
        <f t="shared" si="5"/>
        <v>#REF!</v>
      </c>
      <c r="D100" s="68">
        <f t="shared" si="8"/>
        <v>41.13455621363827</v>
      </c>
      <c r="E100" s="68" t="e">
        <f t="shared" si="6"/>
        <v>#REF!</v>
      </c>
      <c r="F100" s="68" t="e">
        <f t="shared" si="7"/>
        <v>#REF!</v>
      </c>
    </row>
    <row r="101" spans="1:6" s="9" customFormat="1" ht="15.75" customHeight="1" x14ac:dyDescent="0.3">
      <c r="A101" s="14">
        <v>96</v>
      </c>
      <c r="B101" s="68">
        <v>0</v>
      </c>
      <c r="C101" s="68" t="e">
        <f t="shared" si="5"/>
        <v>#REF!</v>
      </c>
      <c r="D101" s="68">
        <f t="shared" si="8"/>
        <v>41.13455621363827</v>
      </c>
      <c r="E101" s="68" t="e">
        <f t="shared" si="6"/>
        <v>#REF!</v>
      </c>
      <c r="F101" s="68" t="e">
        <f t="shared" si="7"/>
        <v>#REF!</v>
      </c>
    </row>
    <row r="102" spans="1:6" s="9" customFormat="1" ht="15.75" customHeight="1" x14ac:dyDescent="0.3">
      <c r="A102" s="14">
        <v>97</v>
      </c>
      <c r="B102" s="68">
        <v>0</v>
      </c>
      <c r="C102" s="68" t="e">
        <f t="shared" si="5"/>
        <v>#REF!</v>
      </c>
      <c r="D102" s="68">
        <f t="shared" si="8"/>
        <v>41.13455621363827</v>
      </c>
      <c r="E102" s="68" t="e">
        <f t="shared" si="6"/>
        <v>#REF!</v>
      </c>
      <c r="F102" s="68" t="e">
        <f t="shared" si="7"/>
        <v>#REF!</v>
      </c>
    </row>
    <row r="103" spans="1:6" s="9" customFormat="1" ht="15.75" customHeight="1" x14ac:dyDescent="0.3">
      <c r="A103" s="14">
        <v>98</v>
      </c>
      <c r="B103" s="68">
        <v>0</v>
      </c>
      <c r="C103" s="68" t="e">
        <f t="shared" si="5"/>
        <v>#REF!</v>
      </c>
      <c r="D103" s="68">
        <f t="shared" si="8"/>
        <v>41.13455621363827</v>
      </c>
      <c r="E103" s="68" t="e">
        <f t="shared" si="6"/>
        <v>#REF!</v>
      </c>
      <c r="F103" s="68" t="e">
        <f t="shared" si="7"/>
        <v>#REF!</v>
      </c>
    </row>
    <row r="104" spans="1:6" s="9" customFormat="1" ht="15.75" customHeight="1" x14ac:dyDescent="0.3">
      <c r="A104" s="14">
        <v>99</v>
      </c>
      <c r="B104" s="68">
        <v>0</v>
      </c>
      <c r="C104" s="68" t="e">
        <f t="shared" si="5"/>
        <v>#REF!</v>
      </c>
      <c r="D104" s="68">
        <f t="shared" si="8"/>
        <v>41.13455621363827</v>
      </c>
      <c r="E104" s="68" t="e">
        <f t="shared" si="6"/>
        <v>#REF!</v>
      </c>
      <c r="F104" s="68" t="e">
        <f t="shared" si="7"/>
        <v>#REF!</v>
      </c>
    </row>
    <row r="105" spans="1:6" s="9" customFormat="1" ht="15.75" customHeight="1" x14ac:dyDescent="0.3">
      <c r="A105" s="14">
        <v>100</v>
      </c>
      <c r="B105" s="68">
        <v>0</v>
      </c>
      <c r="C105" s="68" t="e">
        <f t="shared" si="5"/>
        <v>#REF!</v>
      </c>
      <c r="D105" s="68">
        <f t="shared" si="8"/>
        <v>41.13455621363827</v>
      </c>
      <c r="E105" s="68" t="e">
        <f t="shared" si="6"/>
        <v>#REF!</v>
      </c>
      <c r="F105" s="68" t="e">
        <f t="shared" si="7"/>
        <v>#REF!</v>
      </c>
    </row>
    <row r="106" spans="1:6" s="9" customFormat="1" ht="15.75" customHeight="1" x14ac:dyDescent="0.3">
      <c r="A106" s="14">
        <v>101</v>
      </c>
      <c r="B106" s="68">
        <v>0</v>
      </c>
      <c r="C106" s="68" t="e">
        <f t="shared" si="5"/>
        <v>#REF!</v>
      </c>
      <c r="D106" s="68">
        <f t="shared" si="8"/>
        <v>41.13455621363827</v>
      </c>
      <c r="E106" s="68" t="e">
        <f t="shared" si="6"/>
        <v>#REF!</v>
      </c>
      <c r="F106" s="68" t="e">
        <f t="shared" si="7"/>
        <v>#REF!</v>
      </c>
    </row>
    <row r="107" spans="1:6" s="9" customFormat="1" ht="15.75" customHeight="1" x14ac:dyDescent="0.3">
      <c r="A107" s="14">
        <v>102</v>
      </c>
      <c r="B107" s="68">
        <v>0</v>
      </c>
      <c r="C107" s="68" t="e">
        <f t="shared" si="5"/>
        <v>#REF!</v>
      </c>
      <c r="D107" s="68">
        <f t="shared" si="8"/>
        <v>41.13455621363827</v>
      </c>
      <c r="E107" s="68" t="e">
        <f t="shared" si="6"/>
        <v>#REF!</v>
      </c>
      <c r="F107" s="68" t="e">
        <f t="shared" si="7"/>
        <v>#REF!</v>
      </c>
    </row>
    <row r="108" spans="1:6" s="9" customFormat="1" ht="15.75" customHeight="1" x14ac:dyDescent="0.3">
      <c r="A108" s="14">
        <v>103</v>
      </c>
      <c r="B108" s="68">
        <v>0</v>
      </c>
      <c r="C108" s="68" t="e">
        <f t="shared" si="5"/>
        <v>#REF!</v>
      </c>
      <c r="D108" s="68">
        <f t="shared" si="8"/>
        <v>41.13455621363827</v>
      </c>
      <c r="E108" s="68" t="e">
        <f t="shared" si="6"/>
        <v>#REF!</v>
      </c>
      <c r="F108" s="68" t="e">
        <f t="shared" si="7"/>
        <v>#REF!</v>
      </c>
    </row>
    <row r="109" spans="1:6" s="9" customFormat="1" ht="15.75" customHeight="1" x14ac:dyDescent="0.3">
      <c r="A109" s="14">
        <v>104</v>
      </c>
      <c r="B109" s="68">
        <v>0</v>
      </c>
      <c r="C109" s="68" t="e">
        <f t="shared" si="5"/>
        <v>#REF!</v>
      </c>
      <c r="D109" s="68">
        <f t="shared" si="8"/>
        <v>41.13455621363827</v>
      </c>
      <c r="E109" s="68" t="e">
        <f t="shared" si="6"/>
        <v>#REF!</v>
      </c>
      <c r="F109" s="68" t="e">
        <f t="shared" si="7"/>
        <v>#REF!</v>
      </c>
    </row>
    <row r="110" spans="1:6" s="9" customFormat="1" ht="15.75" customHeight="1" x14ac:dyDescent="0.3">
      <c r="A110" s="14">
        <v>105</v>
      </c>
      <c r="B110" s="68">
        <v>0</v>
      </c>
      <c r="C110" s="68" t="e">
        <f t="shared" si="5"/>
        <v>#REF!</v>
      </c>
      <c r="D110" s="68">
        <f t="shared" si="8"/>
        <v>41.13455621363827</v>
      </c>
      <c r="E110" s="68" t="e">
        <f t="shared" si="6"/>
        <v>#REF!</v>
      </c>
      <c r="F110" s="68" t="e">
        <f t="shared" si="7"/>
        <v>#REF!</v>
      </c>
    </row>
    <row r="111" spans="1:6" s="9" customFormat="1" ht="15.75" customHeight="1" x14ac:dyDescent="0.3">
      <c r="A111" s="14">
        <v>106</v>
      </c>
      <c r="B111" s="68">
        <v>0</v>
      </c>
      <c r="C111" s="68" t="e">
        <f t="shared" si="5"/>
        <v>#REF!</v>
      </c>
      <c r="D111" s="68">
        <f t="shared" si="8"/>
        <v>41.13455621363827</v>
      </c>
      <c r="E111" s="68" t="e">
        <f t="shared" si="6"/>
        <v>#REF!</v>
      </c>
      <c r="F111" s="68" t="e">
        <f t="shared" si="7"/>
        <v>#REF!</v>
      </c>
    </row>
    <row r="112" spans="1:6" s="9" customFormat="1" ht="15.75" customHeight="1" x14ac:dyDescent="0.3">
      <c r="A112" s="14">
        <v>107</v>
      </c>
      <c r="B112" s="68">
        <v>0</v>
      </c>
      <c r="C112" s="68" t="e">
        <f t="shared" si="5"/>
        <v>#REF!</v>
      </c>
      <c r="D112" s="68">
        <f t="shared" si="8"/>
        <v>41.13455621363827</v>
      </c>
      <c r="E112" s="68" t="e">
        <f t="shared" si="6"/>
        <v>#REF!</v>
      </c>
      <c r="F112" s="68" t="e">
        <f t="shared" si="7"/>
        <v>#REF!</v>
      </c>
    </row>
    <row r="113" spans="1:6" s="9" customFormat="1" ht="15.75" customHeight="1" x14ac:dyDescent="0.3">
      <c r="A113" s="14">
        <v>108</v>
      </c>
      <c r="B113" s="68">
        <v>0</v>
      </c>
      <c r="C113" s="68" t="e">
        <f t="shared" si="5"/>
        <v>#REF!</v>
      </c>
      <c r="D113" s="68">
        <f t="shared" si="8"/>
        <v>41.13455621363827</v>
      </c>
      <c r="E113" s="68" t="e">
        <f t="shared" si="6"/>
        <v>#REF!</v>
      </c>
      <c r="F113" s="68" t="e">
        <f t="shared" si="7"/>
        <v>#REF!</v>
      </c>
    </row>
    <row r="114" spans="1:6" s="9" customFormat="1" ht="15.75" customHeight="1" x14ac:dyDescent="0.3">
      <c r="A114" s="14">
        <v>109</v>
      </c>
      <c r="B114" s="68">
        <v>0</v>
      </c>
      <c r="C114" s="68" t="e">
        <f t="shared" si="5"/>
        <v>#REF!</v>
      </c>
      <c r="D114" s="68">
        <f t="shared" si="8"/>
        <v>41.13455621363827</v>
      </c>
      <c r="E114" s="68" t="e">
        <f t="shared" si="6"/>
        <v>#REF!</v>
      </c>
      <c r="F114" s="68" t="e">
        <f t="shared" si="7"/>
        <v>#REF!</v>
      </c>
    </row>
    <row r="115" spans="1:6" s="9" customFormat="1" ht="15.75" customHeight="1" x14ac:dyDescent="0.3">
      <c r="A115" s="14">
        <v>110</v>
      </c>
      <c r="B115" s="68">
        <v>0</v>
      </c>
      <c r="C115" s="68" t="e">
        <f t="shared" si="5"/>
        <v>#REF!</v>
      </c>
      <c r="D115" s="68">
        <f t="shared" si="8"/>
        <v>41.13455621363827</v>
      </c>
      <c r="E115" s="68" t="e">
        <f t="shared" si="6"/>
        <v>#REF!</v>
      </c>
      <c r="F115" s="68" t="e">
        <f t="shared" si="7"/>
        <v>#REF!</v>
      </c>
    </row>
    <row r="116" spans="1:6" s="9" customFormat="1" ht="15.75" customHeight="1" x14ac:dyDescent="0.3">
      <c r="A116" s="14">
        <v>111</v>
      </c>
      <c r="B116" s="68">
        <v>0</v>
      </c>
      <c r="C116" s="68" t="e">
        <f t="shared" si="5"/>
        <v>#REF!</v>
      </c>
      <c r="D116" s="68">
        <f t="shared" si="8"/>
        <v>41.13455621363827</v>
      </c>
      <c r="E116" s="68" t="e">
        <f t="shared" si="6"/>
        <v>#REF!</v>
      </c>
      <c r="F116" s="68" t="e">
        <f t="shared" si="7"/>
        <v>#REF!</v>
      </c>
    </row>
    <row r="117" spans="1:6" s="9" customFormat="1" ht="15.75" customHeight="1" x14ac:dyDescent="0.3">
      <c r="A117" s="14">
        <v>112</v>
      </c>
      <c r="B117" s="68">
        <v>0</v>
      </c>
      <c r="C117" s="68" t="e">
        <f t="shared" si="5"/>
        <v>#REF!</v>
      </c>
      <c r="D117" s="68">
        <f t="shared" si="8"/>
        <v>41.13455621363827</v>
      </c>
      <c r="E117" s="68" t="e">
        <f t="shared" si="6"/>
        <v>#REF!</v>
      </c>
      <c r="F117" s="68" t="e">
        <f t="shared" si="7"/>
        <v>#REF!</v>
      </c>
    </row>
    <row r="118" spans="1:6" s="9" customFormat="1" ht="15.75" customHeight="1" x14ac:dyDescent="0.3">
      <c r="A118" s="14">
        <v>113</v>
      </c>
      <c r="B118" s="68">
        <v>0</v>
      </c>
      <c r="C118" s="68" t="e">
        <f t="shared" si="5"/>
        <v>#REF!</v>
      </c>
      <c r="D118" s="68">
        <f t="shared" si="8"/>
        <v>41.13455621363827</v>
      </c>
      <c r="E118" s="68" t="e">
        <f t="shared" si="6"/>
        <v>#REF!</v>
      </c>
      <c r="F118" s="68" t="e">
        <f t="shared" si="7"/>
        <v>#REF!</v>
      </c>
    </row>
    <row r="119" spans="1:6" s="9" customFormat="1" ht="15.75" customHeight="1" x14ac:dyDescent="0.3">
      <c r="A119" s="14">
        <v>114</v>
      </c>
      <c r="B119" s="68">
        <v>0</v>
      </c>
      <c r="C119" s="68" t="e">
        <f t="shared" si="5"/>
        <v>#REF!</v>
      </c>
      <c r="D119" s="68">
        <f t="shared" si="8"/>
        <v>41.13455621363827</v>
      </c>
      <c r="E119" s="68" t="e">
        <f t="shared" si="6"/>
        <v>#REF!</v>
      </c>
      <c r="F119" s="68" t="e">
        <f t="shared" si="7"/>
        <v>#REF!</v>
      </c>
    </row>
    <row r="120" spans="1:6" s="9" customFormat="1" ht="15.75" customHeight="1" x14ac:dyDescent="0.3">
      <c r="A120" s="14">
        <v>115</v>
      </c>
      <c r="B120" s="68">
        <v>0</v>
      </c>
      <c r="C120" s="68" t="e">
        <f t="shared" si="5"/>
        <v>#REF!</v>
      </c>
      <c r="D120" s="68">
        <f t="shared" si="8"/>
        <v>41.13455621363827</v>
      </c>
      <c r="E120" s="68" t="e">
        <f t="shared" si="6"/>
        <v>#REF!</v>
      </c>
      <c r="F120" s="68" t="e">
        <f t="shared" si="7"/>
        <v>#REF!</v>
      </c>
    </row>
    <row r="121" spans="1:6" s="9" customFormat="1" ht="15.75" customHeight="1" x14ac:dyDescent="0.3">
      <c r="A121" s="14">
        <v>116</v>
      </c>
      <c r="B121" s="68">
        <v>0</v>
      </c>
      <c r="C121" s="68" t="e">
        <f t="shared" si="5"/>
        <v>#REF!</v>
      </c>
      <c r="D121" s="68">
        <f t="shared" si="8"/>
        <v>41.13455621363827</v>
      </c>
      <c r="E121" s="68" t="e">
        <f t="shared" si="6"/>
        <v>#REF!</v>
      </c>
      <c r="F121" s="68" t="e">
        <f t="shared" si="7"/>
        <v>#REF!</v>
      </c>
    </row>
    <row r="122" spans="1:6" s="9" customFormat="1" ht="15.75" customHeight="1" x14ac:dyDescent="0.3">
      <c r="A122" s="14">
        <v>117</v>
      </c>
      <c r="B122" s="68">
        <v>0</v>
      </c>
      <c r="C122" s="68" t="e">
        <f t="shared" si="5"/>
        <v>#REF!</v>
      </c>
      <c r="D122" s="68">
        <f t="shared" si="8"/>
        <v>41.13455621363827</v>
      </c>
      <c r="E122" s="68" t="e">
        <f t="shared" si="6"/>
        <v>#REF!</v>
      </c>
      <c r="F122" s="68" t="e">
        <f t="shared" si="7"/>
        <v>#REF!</v>
      </c>
    </row>
    <row r="123" spans="1:6" s="9" customFormat="1" ht="15.75" customHeight="1" x14ac:dyDescent="0.3">
      <c r="A123" s="14">
        <v>118</v>
      </c>
      <c r="B123" s="68">
        <v>0</v>
      </c>
      <c r="C123" s="68" t="e">
        <f t="shared" si="5"/>
        <v>#REF!</v>
      </c>
      <c r="D123" s="68">
        <f t="shared" si="8"/>
        <v>41.13455621363827</v>
      </c>
      <c r="E123" s="68" t="e">
        <f t="shared" si="6"/>
        <v>#REF!</v>
      </c>
      <c r="F123" s="68" t="e">
        <f t="shared" si="7"/>
        <v>#REF!</v>
      </c>
    </row>
    <row r="124" spans="1:6" s="9" customFormat="1" ht="15.75" customHeight="1" x14ac:dyDescent="0.3">
      <c r="A124" s="14">
        <v>119</v>
      </c>
      <c r="B124" s="68">
        <v>0</v>
      </c>
      <c r="C124" s="68" t="e">
        <f t="shared" si="5"/>
        <v>#REF!</v>
      </c>
      <c r="D124" s="68">
        <f t="shared" si="8"/>
        <v>41.13455621363827</v>
      </c>
      <c r="E124" s="68" t="e">
        <f t="shared" si="6"/>
        <v>#REF!</v>
      </c>
      <c r="F124" s="68" t="e">
        <f t="shared" si="7"/>
        <v>#REF!</v>
      </c>
    </row>
    <row r="125" spans="1:6" s="9" customFormat="1" ht="15.75" customHeight="1" x14ac:dyDescent="0.3">
      <c r="A125" s="14">
        <v>120</v>
      </c>
      <c r="B125" s="68">
        <v>0</v>
      </c>
      <c r="C125" s="68" t="e">
        <f t="shared" si="5"/>
        <v>#REF!</v>
      </c>
      <c r="D125" s="68">
        <f t="shared" si="8"/>
        <v>41.13455621363827</v>
      </c>
      <c r="E125" s="68" t="e">
        <f t="shared" si="6"/>
        <v>#REF!</v>
      </c>
      <c r="F125" s="68" t="e">
        <f t="shared" si="7"/>
        <v>#REF!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2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73F7F-159A-4287-B4D4-E1A7F35BCB24}">
  <sheetPr>
    <tabColor theme="9" tint="-0.249977111117893"/>
    <pageSetUpPr fitToPage="1"/>
  </sheetPr>
  <dimension ref="A1:K124"/>
  <sheetViews>
    <sheetView view="pageBreakPreview" topLeftCell="A86" zoomScale="85" zoomScaleNormal="100" zoomScaleSheetLayoutView="85" workbookViewId="0">
      <selection activeCell="E108" sqref="E108"/>
    </sheetView>
  </sheetViews>
  <sheetFormatPr defaultColWidth="9.109375" defaultRowHeight="13.8" x14ac:dyDescent="0.3"/>
  <cols>
    <col min="1" max="1" width="18" style="9" customWidth="1"/>
    <col min="2" max="2" width="85.6640625" style="9" customWidth="1"/>
    <col min="3" max="3" width="14.77734375" style="9" bestFit="1" customWidth="1"/>
    <col min="4" max="4" width="12.5546875" style="9" bestFit="1" customWidth="1"/>
    <col min="5" max="5" width="19.44140625" style="9" bestFit="1" customWidth="1"/>
    <col min="6" max="6" width="16" style="9" bestFit="1" customWidth="1"/>
    <col min="7" max="7" width="14.88671875" style="9" customWidth="1"/>
    <col min="8" max="8" width="19.33203125" style="9" customWidth="1"/>
    <col min="9" max="9" width="28.88671875" style="169" bestFit="1" customWidth="1"/>
    <col min="10" max="10" width="9.109375" style="14"/>
    <col min="11" max="11" width="13.88671875" style="244" bestFit="1" customWidth="1"/>
    <col min="12" max="16384" width="9.109375" style="9"/>
  </cols>
  <sheetData>
    <row r="1" spans="1:11" x14ac:dyDescent="0.3">
      <c r="H1" s="152"/>
    </row>
    <row r="2" spans="1:11" ht="13.95" customHeight="1" x14ac:dyDescent="0.3">
      <c r="E2" s="258" t="s">
        <v>63</v>
      </c>
      <c r="F2" s="258"/>
      <c r="G2" s="259"/>
      <c r="H2" s="152"/>
    </row>
    <row r="3" spans="1:11" x14ac:dyDescent="0.3">
      <c r="E3" s="258"/>
      <c r="F3" s="258"/>
      <c r="G3" s="259"/>
      <c r="H3" s="152"/>
    </row>
    <row r="4" spans="1:11" x14ac:dyDescent="0.3">
      <c r="E4" s="258"/>
      <c r="F4" s="258"/>
      <c r="G4" s="259"/>
      <c r="H4" s="152"/>
    </row>
    <row r="5" spans="1:11" x14ac:dyDescent="0.3">
      <c r="H5" s="152"/>
    </row>
    <row r="6" spans="1:11" x14ac:dyDescent="0.3">
      <c r="A6" s="256" t="s">
        <v>64</v>
      </c>
      <c r="B6" s="257"/>
      <c r="C6" s="257"/>
      <c r="D6" s="257"/>
      <c r="E6" s="257"/>
      <c r="F6" s="257"/>
      <c r="G6" s="257"/>
      <c r="H6" s="257"/>
    </row>
    <row r="7" spans="1:11" x14ac:dyDescent="0.3">
      <c r="A7" s="10"/>
      <c r="B7" s="1"/>
      <c r="C7" s="13"/>
      <c r="D7" s="1"/>
      <c r="E7" s="1"/>
      <c r="H7" s="1"/>
    </row>
    <row r="8" spans="1:11" ht="27.6" x14ac:dyDescent="0.3">
      <c r="A8" s="167" t="s">
        <v>65</v>
      </c>
      <c r="B8" s="166" t="s">
        <v>66</v>
      </c>
      <c r="C8" s="15" t="s">
        <v>67</v>
      </c>
      <c r="D8" s="15" t="s">
        <v>68</v>
      </c>
      <c r="E8" s="8" t="s">
        <v>70</v>
      </c>
      <c r="F8" s="15" t="s">
        <v>71</v>
      </c>
      <c r="G8" s="15" t="s">
        <v>72</v>
      </c>
      <c r="H8" s="15" t="s">
        <v>73</v>
      </c>
      <c r="I8" s="243" t="s">
        <v>69</v>
      </c>
      <c r="J8" s="15" t="s">
        <v>658</v>
      </c>
      <c r="K8" s="245" t="s">
        <v>659</v>
      </c>
    </row>
    <row r="9" spans="1:11" x14ac:dyDescent="0.3">
      <c r="A9" s="176" t="s">
        <v>74</v>
      </c>
      <c r="B9" s="175"/>
      <c r="C9" s="175"/>
      <c r="D9" s="175"/>
      <c r="E9" s="175"/>
      <c r="F9" s="175"/>
      <c r="G9" s="175"/>
      <c r="H9" s="175"/>
    </row>
    <row r="10" spans="1:11" ht="14.4" x14ac:dyDescent="0.3">
      <c r="A10" s="207" t="s">
        <v>75</v>
      </c>
      <c r="B10" s="210" t="s">
        <v>76</v>
      </c>
      <c r="C10" s="216">
        <v>200000</v>
      </c>
      <c r="D10" s="211">
        <v>25</v>
      </c>
      <c r="E10" s="215">
        <v>1</v>
      </c>
      <c r="F10" s="212">
        <f>E10*C10</f>
        <v>200000</v>
      </c>
      <c r="G10" s="212">
        <f>(ROUNDUP(PrazoContrato/CAPEX!D10,0)-1)*E10*C10</f>
        <v>0</v>
      </c>
      <c r="H10" s="213" t="s">
        <v>472</v>
      </c>
      <c r="I10" s="169" t="s">
        <v>522</v>
      </c>
      <c r="J10" s="14" t="s">
        <v>657</v>
      </c>
      <c r="K10" s="173">
        <f t="shared" ref="K10:K40" si="0">F10+G10</f>
        <v>200000</v>
      </c>
    </row>
    <row r="11" spans="1:11" ht="14.4" x14ac:dyDescent="0.3">
      <c r="A11" s="207" t="s">
        <v>77</v>
      </c>
      <c r="B11" s="210" t="s">
        <v>78</v>
      </c>
      <c r="C11" s="216">
        <v>100000</v>
      </c>
      <c r="D11" s="211">
        <v>25</v>
      </c>
      <c r="E11" s="215">
        <v>1</v>
      </c>
      <c r="F11" s="212">
        <f>E11*C11</f>
        <v>100000</v>
      </c>
      <c r="G11" s="212">
        <f>(ROUNDUP(PrazoContrato/CAPEX!D11,0)-1)*E11*C11</f>
        <v>0</v>
      </c>
      <c r="H11" s="213" t="s">
        <v>472</v>
      </c>
      <c r="I11" s="169" t="s">
        <v>522</v>
      </c>
      <c r="J11" s="14" t="s">
        <v>657</v>
      </c>
      <c r="K11" s="173">
        <f t="shared" si="0"/>
        <v>100000</v>
      </c>
    </row>
    <row r="12" spans="1:11" ht="14.4" x14ac:dyDescent="0.3">
      <c r="A12" s="207" t="s">
        <v>79</v>
      </c>
      <c r="B12" s="210" t="s">
        <v>80</v>
      </c>
      <c r="C12" s="216">
        <v>1500000</v>
      </c>
      <c r="D12" s="211">
        <v>25</v>
      </c>
      <c r="E12" s="215">
        <v>1</v>
      </c>
      <c r="F12" s="212">
        <f>E12*C12</f>
        <v>1500000</v>
      </c>
      <c r="G12" s="212">
        <f>(ROUNDUP(PrazoContrato/CAPEX!D12,0)-1)*E12*C12</f>
        <v>0</v>
      </c>
      <c r="H12" s="213" t="s">
        <v>472</v>
      </c>
      <c r="I12" s="221" t="s">
        <v>467</v>
      </c>
      <c r="J12" s="14" t="s">
        <v>655</v>
      </c>
      <c r="K12" s="173">
        <f t="shared" si="0"/>
        <v>1500000</v>
      </c>
    </row>
    <row r="13" spans="1:11" ht="14.4" x14ac:dyDescent="0.3">
      <c r="A13" s="207" t="s">
        <v>81</v>
      </c>
      <c r="B13" s="210" t="s">
        <v>82</v>
      </c>
      <c r="C13" s="216">
        <v>800000</v>
      </c>
      <c r="D13" s="211">
        <v>25</v>
      </c>
      <c r="E13" s="215">
        <v>1</v>
      </c>
      <c r="F13" s="212">
        <f>E13*C13</f>
        <v>800000</v>
      </c>
      <c r="G13" s="212">
        <f>(ROUNDUP(PrazoContrato/CAPEX!D13,0)-1)*E13*C13</f>
        <v>0</v>
      </c>
      <c r="H13" s="213" t="s">
        <v>472</v>
      </c>
      <c r="I13" s="169" t="s">
        <v>522</v>
      </c>
      <c r="J13" s="14" t="s">
        <v>657</v>
      </c>
      <c r="K13" s="173">
        <f t="shared" si="0"/>
        <v>800000</v>
      </c>
    </row>
    <row r="14" spans="1:11" x14ac:dyDescent="0.3">
      <c r="A14" s="176" t="s">
        <v>83</v>
      </c>
      <c r="B14" s="175"/>
      <c r="C14" s="196"/>
      <c r="D14" s="196"/>
      <c r="E14" s="175"/>
      <c r="F14" s="175"/>
      <c r="G14" s="175"/>
      <c r="H14" s="175"/>
      <c r="K14" s="173"/>
    </row>
    <row r="15" spans="1:11" ht="14.4" x14ac:dyDescent="0.3">
      <c r="A15" s="207" t="s">
        <v>84</v>
      </c>
      <c r="B15" s="210" t="s">
        <v>447</v>
      </c>
      <c r="C15" s="216">
        <v>4833.33</v>
      </c>
      <c r="D15" s="211">
        <v>7</v>
      </c>
      <c r="E15" s="208">
        <v>4</v>
      </c>
      <c r="F15" s="212">
        <f t="shared" ref="F15:F25" si="1">E15*C15</f>
        <v>19333.32</v>
      </c>
      <c r="G15" s="212">
        <f>(ROUNDUP(PrazoContrato/CAPEX!D15,0)-1)*E15*C15</f>
        <v>57999.96</v>
      </c>
      <c r="H15" s="213" t="s">
        <v>448</v>
      </c>
      <c r="I15" s="169" t="s">
        <v>461</v>
      </c>
      <c r="J15" s="14" t="s">
        <v>657</v>
      </c>
      <c r="K15" s="173">
        <f t="shared" si="0"/>
        <v>77333.279999999999</v>
      </c>
    </row>
    <row r="16" spans="1:11" ht="14.4" x14ac:dyDescent="0.3">
      <c r="A16" s="207" t="s">
        <v>85</v>
      </c>
      <c r="B16" s="210" t="s">
        <v>449</v>
      </c>
      <c r="C16" s="216">
        <v>12.9</v>
      </c>
      <c r="D16" s="211">
        <v>25</v>
      </c>
      <c r="E16" s="208">
        <v>82000</v>
      </c>
      <c r="F16" s="212">
        <f t="shared" si="1"/>
        <v>1057800</v>
      </c>
      <c r="G16" s="212">
        <f>(ROUNDUP(PrazoContrato/CAPEX!D16,0)-1)*E16*C16</f>
        <v>0</v>
      </c>
      <c r="H16" s="213" t="s">
        <v>448</v>
      </c>
      <c r="I16" s="169" t="s">
        <v>441</v>
      </c>
      <c r="J16" s="14" t="s">
        <v>656</v>
      </c>
      <c r="K16" s="173">
        <f t="shared" si="0"/>
        <v>1057800</v>
      </c>
    </row>
    <row r="17" spans="1:11" ht="14.4" x14ac:dyDescent="0.3">
      <c r="A17" s="207" t="s">
        <v>437</v>
      </c>
      <c r="B17" s="210" t="s">
        <v>450</v>
      </c>
      <c r="C17" s="216">
        <v>12.9</v>
      </c>
      <c r="D17" s="211">
        <v>25</v>
      </c>
      <c r="E17" s="208">
        <v>53000</v>
      </c>
      <c r="F17" s="209">
        <f t="shared" si="1"/>
        <v>683700</v>
      </c>
      <c r="G17" s="209">
        <f>(ROUNDUP(PrazoContrato/CAPEX!D17,0)-1)*E17*C17</f>
        <v>0</v>
      </c>
      <c r="H17" s="213" t="s">
        <v>448</v>
      </c>
      <c r="I17" s="169" t="s">
        <v>441</v>
      </c>
      <c r="J17" s="14" t="s">
        <v>656</v>
      </c>
      <c r="K17" s="173">
        <f t="shared" si="0"/>
        <v>683700</v>
      </c>
    </row>
    <row r="18" spans="1:11" ht="14.4" x14ac:dyDescent="0.3">
      <c r="A18" s="207" t="s">
        <v>442</v>
      </c>
      <c r="B18" s="210" t="s">
        <v>452</v>
      </c>
      <c r="C18" s="214">
        <v>300</v>
      </c>
      <c r="D18" s="211">
        <v>25</v>
      </c>
      <c r="E18" s="208">
        <v>38</v>
      </c>
      <c r="F18" s="212">
        <f t="shared" si="1"/>
        <v>11400</v>
      </c>
      <c r="G18" s="212">
        <f>(ROUNDUP(PrazoContrato/CAPEX!D18,0)-1)*E18*C18</f>
        <v>0</v>
      </c>
      <c r="H18" s="213" t="s">
        <v>448</v>
      </c>
      <c r="I18" s="169" t="s">
        <v>522</v>
      </c>
      <c r="J18" s="14" t="s">
        <v>657</v>
      </c>
      <c r="K18" s="173">
        <f t="shared" si="0"/>
        <v>11400</v>
      </c>
    </row>
    <row r="19" spans="1:11" ht="14.4" x14ac:dyDescent="0.3">
      <c r="A19" s="207" t="s">
        <v>443</v>
      </c>
      <c r="B19" s="210" t="s">
        <v>444</v>
      </c>
      <c r="C19" s="214">
        <v>150</v>
      </c>
      <c r="D19" s="211">
        <v>25</v>
      </c>
      <c r="E19" s="208">
        <v>82</v>
      </c>
      <c r="F19" s="212">
        <f t="shared" si="1"/>
        <v>12300</v>
      </c>
      <c r="G19" s="212">
        <f>(ROUNDUP(PrazoContrato/CAPEX!D19,0)-1)*E19*C19</f>
        <v>0</v>
      </c>
      <c r="H19" s="213" t="s">
        <v>448</v>
      </c>
      <c r="I19" s="169" t="s">
        <v>522</v>
      </c>
      <c r="J19" s="14" t="s">
        <v>657</v>
      </c>
      <c r="K19" s="173">
        <f t="shared" si="0"/>
        <v>12300</v>
      </c>
    </row>
    <row r="20" spans="1:11" ht="14.4" x14ac:dyDescent="0.3">
      <c r="A20" s="207" t="s">
        <v>453</v>
      </c>
      <c r="B20" s="210" t="s">
        <v>454</v>
      </c>
      <c r="C20" s="216">
        <v>631.29999999999995</v>
      </c>
      <c r="D20" s="211">
        <v>25</v>
      </c>
      <c r="E20" s="208">
        <v>100</v>
      </c>
      <c r="F20" s="212">
        <f t="shared" si="1"/>
        <v>63129.999999999993</v>
      </c>
      <c r="G20" s="212">
        <f>(ROUNDUP(PrazoContrato/CAPEX!D20,0)-1)*E20*C20</f>
        <v>0</v>
      </c>
      <c r="H20" s="213" t="s">
        <v>448</v>
      </c>
      <c r="I20" s="169" t="s">
        <v>441</v>
      </c>
      <c r="J20" s="14" t="s">
        <v>657</v>
      </c>
      <c r="K20" s="173">
        <f t="shared" si="0"/>
        <v>63129.999999999993</v>
      </c>
    </row>
    <row r="21" spans="1:11" ht="14.4" x14ac:dyDescent="0.3">
      <c r="A21" s="207" t="s">
        <v>464</v>
      </c>
      <c r="B21" s="210" t="s">
        <v>86</v>
      </c>
      <c r="C21" s="216">
        <v>430.9</v>
      </c>
      <c r="D21" s="211">
        <v>7</v>
      </c>
      <c r="E21" s="208">
        <f>E25</f>
        <v>181</v>
      </c>
      <c r="F21" s="212">
        <f t="shared" si="1"/>
        <v>77992.899999999994</v>
      </c>
      <c r="G21" s="212">
        <f>(ROUNDUP(PrazoContrato/CAPEX!D21,0)-1)*E21*C21</f>
        <v>233978.69999999998</v>
      </c>
      <c r="H21" s="213" t="s">
        <v>448</v>
      </c>
      <c r="I21" s="169" t="s">
        <v>441</v>
      </c>
      <c r="J21" s="14" t="s">
        <v>656</v>
      </c>
      <c r="K21" s="173">
        <f t="shared" si="0"/>
        <v>311971.59999999998</v>
      </c>
    </row>
    <row r="22" spans="1:11" ht="14.4" x14ac:dyDescent="0.3">
      <c r="A22" s="207" t="s">
        <v>491</v>
      </c>
      <c r="B22" s="210" t="s">
        <v>492</v>
      </c>
      <c r="C22" s="216">
        <v>250</v>
      </c>
      <c r="D22" s="211">
        <v>7</v>
      </c>
      <c r="E22" s="208">
        <f>E25</f>
        <v>181</v>
      </c>
      <c r="F22" s="212">
        <f t="shared" si="1"/>
        <v>45250</v>
      </c>
      <c r="G22" s="212">
        <f>(ROUNDUP(PrazoContrato/CAPEX!D22,0)-1)*E22*C22</f>
        <v>135750</v>
      </c>
      <c r="H22" s="213" t="s">
        <v>448</v>
      </c>
      <c r="I22" s="169" t="s">
        <v>493</v>
      </c>
      <c r="J22" s="14" t="s">
        <v>656</v>
      </c>
      <c r="K22" s="173">
        <f t="shared" si="0"/>
        <v>181000</v>
      </c>
    </row>
    <row r="23" spans="1:11" ht="14.4" x14ac:dyDescent="0.3">
      <c r="A23" s="207" t="s">
        <v>463</v>
      </c>
      <c r="B23" s="210" t="s">
        <v>462</v>
      </c>
      <c r="C23" s="216">
        <v>155</v>
      </c>
      <c r="D23" s="211">
        <v>7</v>
      </c>
      <c r="E23" s="208">
        <f>E25</f>
        <v>181</v>
      </c>
      <c r="F23" s="212">
        <f t="shared" si="1"/>
        <v>28055</v>
      </c>
      <c r="G23" s="212">
        <f>(ROUNDUP(PrazoContrato/CAPEX!D23,0)-1)*E23*C23</f>
        <v>84165</v>
      </c>
      <c r="H23" s="213" t="s">
        <v>448</v>
      </c>
      <c r="I23" s="169" t="s">
        <v>441</v>
      </c>
      <c r="J23" s="14" t="s">
        <v>657</v>
      </c>
      <c r="K23" s="173">
        <f t="shared" si="0"/>
        <v>112220</v>
      </c>
    </row>
    <row r="24" spans="1:11" ht="14.4" x14ac:dyDescent="0.3">
      <c r="A24" s="207" t="s">
        <v>445</v>
      </c>
      <c r="B24" s="210" t="s">
        <v>446</v>
      </c>
      <c r="C24" s="216">
        <f>SUM(F15:F23)</f>
        <v>1998961.22</v>
      </c>
      <c r="D24" s="211">
        <v>25</v>
      </c>
      <c r="E24" s="215">
        <v>0.25</v>
      </c>
      <c r="F24" s="212">
        <f t="shared" si="1"/>
        <v>499740.30499999999</v>
      </c>
      <c r="G24" s="212">
        <f>(ROUNDUP(PrazoContrato/CAPEX!D24,0)-1)*E24*C24</f>
        <v>0</v>
      </c>
      <c r="H24" s="213" t="s">
        <v>448</v>
      </c>
      <c r="I24" s="221" t="s">
        <v>467</v>
      </c>
      <c r="J24" s="14" t="s">
        <v>656</v>
      </c>
      <c r="K24" s="173">
        <f t="shared" si="0"/>
        <v>499740.30499999999</v>
      </c>
    </row>
    <row r="25" spans="1:11" ht="14.4" x14ac:dyDescent="0.3">
      <c r="A25" s="207" t="s">
        <v>451</v>
      </c>
      <c r="B25" s="210" t="s">
        <v>440</v>
      </c>
      <c r="C25" s="216">
        <v>430.9</v>
      </c>
      <c r="D25" s="211">
        <v>7</v>
      </c>
      <c r="E25" s="208">
        <f>predAdm+escolas+US+E60+E46</f>
        <v>181</v>
      </c>
      <c r="F25" s="212">
        <f t="shared" si="1"/>
        <v>77992.899999999994</v>
      </c>
      <c r="G25" s="212">
        <f>(ROUNDUP(PrazoContrato/CAPEX!D25,0)-1)*E25*C25</f>
        <v>233978.69999999998</v>
      </c>
      <c r="H25" s="213" t="s">
        <v>448</v>
      </c>
      <c r="I25" s="169" t="s">
        <v>441</v>
      </c>
      <c r="J25" s="14" t="s">
        <v>656</v>
      </c>
      <c r="K25" s="173">
        <f t="shared" si="0"/>
        <v>311971.59999999998</v>
      </c>
    </row>
    <row r="26" spans="1:11" x14ac:dyDescent="0.3">
      <c r="A26" s="176" t="s">
        <v>87</v>
      </c>
      <c r="B26" s="175"/>
      <c r="C26" s="196"/>
      <c r="D26" s="196"/>
      <c r="E26" s="175"/>
      <c r="F26" s="175"/>
      <c r="G26" s="175"/>
      <c r="H26" s="175"/>
      <c r="K26" s="173"/>
    </row>
    <row r="27" spans="1:11" ht="14.4" x14ac:dyDescent="0.3">
      <c r="A27" s="207" t="s">
        <v>481</v>
      </c>
      <c r="B27" s="210" t="s">
        <v>480</v>
      </c>
      <c r="C27" s="216">
        <v>1050</v>
      </c>
      <c r="D27" s="211">
        <v>7</v>
      </c>
      <c r="E27" s="208">
        <f t="shared" ref="E27:E30" si="2">predAdm+escolas+US</f>
        <v>87</v>
      </c>
      <c r="F27" s="212">
        <f t="shared" ref="F27:F40" si="3">E27*C27</f>
        <v>91350</v>
      </c>
      <c r="G27" s="212">
        <f>(ROUNDUP(PrazoContrato/CAPEX!D27,0)-1)*E27*C27</f>
        <v>274050</v>
      </c>
      <c r="H27" s="213" t="s">
        <v>88</v>
      </c>
      <c r="I27" s="169" t="s">
        <v>473</v>
      </c>
      <c r="J27" s="14" t="s">
        <v>657</v>
      </c>
      <c r="K27" s="173">
        <f t="shared" si="0"/>
        <v>365400</v>
      </c>
    </row>
    <row r="28" spans="1:11" ht="14.4" x14ac:dyDescent="0.3">
      <c r="A28" s="207" t="s">
        <v>90</v>
      </c>
      <c r="B28" s="210" t="s">
        <v>482</v>
      </c>
      <c r="C28" s="216">
        <v>546.66</v>
      </c>
      <c r="D28" s="211">
        <v>7</v>
      </c>
      <c r="E28" s="208">
        <f t="shared" si="2"/>
        <v>87</v>
      </c>
      <c r="F28" s="212">
        <f t="shared" si="3"/>
        <v>47559.42</v>
      </c>
      <c r="G28" s="212">
        <f>(ROUNDUP(PrazoContrato/CAPEX!D28,0)-1)*E28*C28</f>
        <v>142678.25999999998</v>
      </c>
      <c r="H28" s="213" t="s">
        <v>88</v>
      </c>
      <c r="I28" s="169" t="s">
        <v>461</v>
      </c>
      <c r="J28" s="14" t="s">
        <v>657</v>
      </c>
      <c r="K28" s="173">
        <f t="shared" si="0"/>
        <v>190237.68</v>
      </c>
    </row>
    <row r="29" spans="1:11" ht="14.4" x14ac:dyDescent="0.3">
      <c r="A29" s="207" t="s">
        <v>91</v>
      </c>
      <c r="B29" s="210" t="s">
        <v>92</v>
      </c>
      <c r="C29" s="216">
        <v>7366.66</v>
      </c>
      <c r="D29" s="211">
        <v>7</v>
      </c>
      <c r="E29" s="208">
        <f t="shared" si="2"/>
        <v>87</v>
      </c>
      <c r="F29" s="212">
        <f t="shared" si="3"/>
        <v>640899.42000000004</v>
      </c>
      <c r="G29" s="212">
        <f>(ROUNDUP(PrazoContrato/CAPEX!D29,0)-1)*E29*C29</f>
        <v>1922698.26</v>
      </c>
      <c r="H29" s="213" t="s">
        <v>88</v>
      </c>
      <c r="I29" s="169" t="s">
        <v>461</v>
      </c>
      <c r="J29" s="14" t="s">
        <v>655</v>
      </c>
      <c r="K29" s="173">
        <f t="shared" si="0"/>
        <v>2563597.6800000002</v>
      </c>
    </row>
    <row r="30" spans="1:11" ht="14.4" x14ac:dyDescent="0.3">
      <c r="A30" s="207" t="s">
        <v>487</v>
      </c>
      <c r="B30" s="210" t="s">
        <v>484</v>
      </c>
      <c r="C30" s="216">
        <v>949</v>
      </c>
      <c r="D30" s="211">
        <v>7</v>
      </c>
      <c r="E30" s="208">
        <f t="shared" si="2"/>
        <v>87</v>
      </c>
      <c r="F30" s="212">
        <f t="shared" si="3"/>
        <v>82563</v>
      </c>
      <c r="G30" s="212">
        <f>(ROUNDUP(PrazoContrato/CAPEX!D30,0)-1)*E30*C30</f>
        <v>247689</v>
      </c>
      <c r="H30" s="213" t="s">
        <v>88</v>
      </c>
      <c r="I30" s="169" t="s">
        <v>483</v>
      </c>
      <c r="J30" s="14" t="s">
        <v>657</v>
      </c>
      <c r="K30" s="173">
        <f t="shared" si="0"/>
        <v>330252</v>
      </c>
    </row>
    <row r="31" spans="1:11" ht="14.4" x14ac:dyDescent="0.3">
      <c r="A31" s="207" t="s">
        <v>486</v>
      </c>
      <c r="B31" s="210" t="s">
        <v>485</v>
      </c>
      <c r="C31" s="216">
        <v>50</v>
      </c>
      <c r="D31" s="211">
        <v>15</v>
      </c>
      <c r="E31" s="208">
        <f>E30*24</f>
        <v>2088</v>
      </c>
      <c r="F31" s="212">
        <f t="shared" si="3"/>
        <v>104400</v>
      </c>
      <c r="G31" s="212">
        <f>(ROUNDUP(PrazoContrato/CAPEX!D31,0)-1)*E31*C31</f>
        <v>104400</v>
      </c>
      <c r="H31" s="213" t="s">
        <v>88</v>
      </c>
      <c r="I31" s="169" t="s">
        <v>483</v>
      </c>
      <c r="J31" s="14" t="s">
        <v>657</v>
      </c>
      <c r="K31" s="173">
        <f t="shared" si="0"/>
        <v>208800</v>
      </c>
    </row>
    <row r="32" spans="1:11" ht="14.4" x14ac:dyDescent="0.3">
      <c r="A32" s="207" t="s">
        <v>488</v>
      </c>
      <c r="B32" s="210" t="s">
        <v>489</v>
      </c>
      <c r="C32" s="216">
        <v>61</v>
      </c>
      <c r="D32" s="211">
        <v>15</v>
      </c>
      <c r="E32" s="208">
        <f>E31</f>
        <v>2088</v>
      </c>
      <c r="F32" s="212">
        <f t="shared" si="3"/>
        <v>127368</v>
      </c>
      <c r="G32" s="212">
        <f>(ROUNDUP(PrazoContrato/CAPEX!D32,0)-1)*E32*C32</f>
        <v>127368</v>
      </c>
      <c r="H32" s="213" t="s">
        <v>88</v>
      </c>
      <c r="I32" s="169" t="s">
        <v>483</v>
      </c>
      <c r="J32" s="14" t="s">
        <v>657</v>
      </c>
      <c r="K32" s="173">
        <f t="shared" si="0"/>
        <v>254736</v>
      </c>
    </row>
    <row r="33" spans="1:11" ht="14.4" x14ac:dyDescent="0.3">
      <c r="A33" s="207" t="s">
        <v>93</v>
      </c>
      <c r="B33" s="210" t="s">
        <v>490</v>
      </c>
      <c r="C33" s="216">
        <v>7.5</v>
      </c>
      <c r="D33" s="211">
        <v>15</v>
      </c>
      <c r="E33" s="208">
        <f>87*300</f>
        <v>26100</v>
      </c>
      <c r="F33" s="212">
        <f t="shared" si="3"/>
        <v>195750</v>
      </c>
      <c r="G33" s="212">
        <f>(ROUNDUP(PrazoContrato/CAPEX!D33,0)-1)*E33*C33</f>
        <v>195750</v>
      </c>
      <c r="H33" s="213" t="s">
        <v>88</v>
      </c>
      <c r="I33" s="169" t="s">
        <v>483</v>
      </c>
      <c r="J33" s="14" t="s">
        <v>657</v>
      </c>
      <c r="K33" s="173">
        <f t="shared" si="0"/>
        <v>391500</v>
      </c>
    </row>
    <row r="34" spans="1:11" ht="14.4" x14ac:dyDescent="0.3">
      <c r="A34" s="207" t="s">
        <v>496</v>
      </c>
      <c r="B34" s="210" t="s">
        <v>520</v>
      </c>
      <c r="C34" s="216">
        <v>39</v>
      </c>
      <c r="D34" s="211">
        <v>25</v>
      </c>
      <c r="E34" s="208">
        <f>E33/3</f>
        <v>8700</v>
      </c>
      <c r="F34" s="212">
        <f t="shared" si="3"/>
        <v>339300</v>
      </c>
      <c r="G34" s="212">
        <f>(ROUNDUP(PrazoContrato/CAPEX!D34,0)-1)*E34*C34</f>
        <v>0</v>
      </c>
      <c r="H34" s="213" t="s">
        <v>88</v>
      </c>
      <c r="I34" s="169" t="s">
        <v>483</v>
      </c>
      <c r="J34" s="14" t="s">
        <v>657</v>
      </c>
      <c r="K34" s="173">
        <f t="shared" si="0"/>
        <v>339300</v>
      </c>
    </row>
    <row r="35" spans="1:11" ht="14.4" x14ac:dyDescent="0.3">
      <c r="A35" s="207" t="s">
        <v>94</v>
      </c>
      <c r="B35" s="210" t="s">
        <v>499</v>
      </c>
      <c r="C35" s="216">
        <v>265</v>
      </c>
      <c r="D35" s="211">
        <v>7</v>
      </c>
      <c r="E35" s="208">
        <f>4*predAdm+4*escolas+US</f>
        <v>300</v>
      </c>
      <c r="F35" s="212">
        <f t="shared" si="3"/>
        <v>79500</v>
      </c>
      <c r="G35" s="212">
        <f>(ROUNDUP(PrazoContrato/CAPEX!D35,0)-1)*E35*C35</f>
        <v>238500</v>
      </c>
      <c r="H35" s="213" t="s">
        <v>88</v>
      </c>
      <c r="I35" s="169" t="s">
        <v>498</v>
      </c>
      <c r="J35" s="14" t="s">
        <v>657</v>
      </c>
      <c r="K35" s="173">
        <f t="shared" si="0"/>
        <v>318000</v>
      </c>
    </row>
    <row r="36" spans="1:11" ht="14.4" x14ac:dyDescent="0.3">
      <c r="A36" s="207" t="s">
        <v>497</v>
      </c>
      <c r="B36" s="210" t="s">
        <v>504</v>
      </c>
      <c r="C36" s="216">
        <v>2530</v>
      </c>
      <c r="D36" s="211">
        <v>7</v>
      </c>
      <c r="E36" s="208">
        <f>4*predAdm+4*escolas+US</f>
        <v>300</v>
      </c>
      <c r="F36" s="209">
        <f t="shared" si="3"/>
        <v>759000</v>
      </c>
      <c r="G36" s="209">
        <f>(ROUNDUP(PrazoContrato/CAPEX!D36,0)-1)*E36*C36</f>
        <v>2277000</v>
      </c>
      <c r="H36" s="213" t="s">
        <v>88</v>
      </c>
      <c r="I36" s="169" t="s">
        <v>503</v>
      </c>
      <c r="J36" s="14" t="s">
        <v>655</v>
      </c>
      <c r="K36" s="173">
        <f t="shared" si="0"/>
        <v>3036000</v>
      </c>
    </row>
    <row r="37" spans="1:11" ht="14.4" x14ac:dyDescent="0.3">
      <c r="A37" s="207" t="s">
        <v>494</v>
      </c>
      <c r="B37" s="210" t="s">
        <v>495</v>
      </c>
      <c r="C37" s="216">
        <f>92600/25000</f>
        <v>3.7040000000000002</v>
      </c>
      <c r="D37" s="211">
        <v>25</v>
      </c>
      <c r="E37" s="208">
        <f>E33</f>
        <v>26100</v>
      </c>
      <c r="F37" s="209">
        <f t="shared" si="3"/>
        <v>96674.400000000009</v>
      </c>
      <c r="G37" s="209">
        <f>(ROUNDUP(PrazoContrato/CAPEX!D37,0)-1)*E37*C37</f>
        <v>0</v>
      </c>
      <c r="H37" s="213" t="s">
        <v>88</v>
      </c>
      <c r="I37" s="169" t="s">
        <v>483</v>
      </c>
      <c r="J37" s="14" t="s">
        <v>657</v>
      </c>
      <c r="K37" s="173">
        <f t="shared" si="0"/>
        <v>96674.400000000009</v>
      </c>
    </row>
    <row r="38" spans="1:11" ht="14.4" x14ac:dyDescent="0.3">
      <c r="A38" s="207" t="s">
        <v>500</v>
      </c>
      <c r="B38" s="210" t="s">
        <v>95</v>
      </c>
      <c r="C38" s="214">
        <v>4500</v>
      </c>
      <c r="D38" s="211">
        <v>25</v>
      </c>
      <c r="E38" s="208">
        <f>predAdm+escolas+US</f>
        <v>87</v>
      </c>
      <c r="F38" s="209">
        <f t="shared" si="3"/>
        <v>391500</v>
      </c>
      <c r="G38" s="209">
        <f>(ROUNDUP(PrazoContrato/CAPEX!D38,0)-1)*E38*C38</f>
        <v>0</v>
      </c>
      <c r="H38" s="213" t="s">
        <v>88</v>
      </c>
      <c r="I38" s="169" t="s">
        <v>522</v>
      </c>
      <c r="J38" s="14" t="s">
        <v>657</v>
      </c>
      <c r="K38" s="173">
        <f t="shared" si="0"/>
        <v>391500</v>
      </c>
    </row>
    <row r="39" spans="1:11" ht="14.4" x14ac:dyDescent="0.3">
      <c r="A39" s="207" t="s">
        <v>438</v>
      </c>
      <c r="B39" s="210" t="s">
        <v>439</v>
      </c>
      <c r="C39" s="214">
        <v>6000</v>
      </c>
      <c r="D39" s="211">
        <v>25</v>
      </c>
      <c r="E39" s="208">
        <f t="shared" ref="E39:E40" si="4">E38</f>
        <v>87</v>
      </c>
      <c r="F39" s="209">
        <f t="shared" si="3"/>
        <v>522000</v>
      </c>
      <c r="G39" s="209">
        <f>(ROUNDUP(PrazoContrato/CAPEX!D39,0)-1)*E39*C39</f>
        <v>0</v>
      </c>
      <c r="H39" s="213" t="s">
        <v>88</v>
      </c>
      <c r="I39" s="169" t="s">
        <v>554</v>
      </c>
      <c r="J39" s="14" t="s">
        <v>656</v>
      </c>
      <c r="K39" s="173">
        <f t="shared" si="0"/>
        <v>522000</v>
      </c>
    </row>
    <row r="40" spans="1:11" ht="14.4" x14ac:dyDescent="0.3">
      <c r="A40" s="207" t="s">
        <v>501</v>
      </c>
      <c r="B40" s="210" t="s">
        <v>502</v>
      </c>
      <c r="C40" s="216">
        <v>774</v>
      </c>
      <c r="D40" s="211">
        <v>25</v>
      </c>
      <c r="E40" s="208">
        <f t="shared" si="4"/>
        <v>87</v>
      </c>
      <c r="F40" s="209">
        <f t="shared" si="3"/>
        <v>67338</v>
      </c>
      <c r="G40" s="209">
        <f>(ROUNDUP(PrazoContrato/CAPEX!D40,0)-1)*E40*C40</f>
        <v>0</v>
      </c>
      <c r="H40" s="213" t="s">
        <v>88</v>
      </c>
      <c r="I40" s="169" t="s">
        <v>503</v>
      </c>
      <c r="J40" s="14" t="s">
        <v>657</v>
      </c>
      <c r="K40" s="173">
        <f t="shared" si="0"/>
        <v>67338</v>
      </c>
    </row>
    <row r="41" spans="1:11" x14ac:dyDescent="0.3">
      <c r="A41" s="176" t="s">
        <v>574</v>
      </c>
      <c r="B41" s="175"/>
      <c r="C41" s="196"/>
      <c r="D41" s="196"/>
      <c r="E41" s="175"/>
      <c r="F41" s="175"/>
      <c r="G41" s="175"/>
      <c r="H41" s="175"/>
      <c r="K41" s="173"/>
    </row>
    <row r="42" spans="1:11" ht="14.4" x14ac:dyDescent="0.3">
      <c r="A42" s="207" t="s">
        <v>571</v>
      </c>
      <c r="B42" s="210" t="s">
        <v>569</v>
      </c>
      <c r="C42" s="216">
        <v>2400</v>
      </c>
      <c r="D42" s="211">
        <v>7</v>
      </c>
      <c r="E42" s="208">
        <v>10</v>
      </c>
      <c r="F42" s="212">
        <f>E42*C42</f>
        <v>24000</v>
      </c>
      <c r="G42" s="212">
        <f>(ROUNDUP(PrazoContrato/CAPEX!D42,0)-1)*E42*C42</f>
        <v>72000</v>
      </c>
      <c r="H42" s="213" t="s">
        <v>577</v>
      </c>
      <c r="I42" s="169" t="s">
        <v>570</v>
      </c>
      <c r="J42" s="14" t="s">
        <v>657</v>
      </c>
      <c r="K42" s="173">
        <f t="shared" ref="K42:K74" si="5">F42+G42</f>
        <v>96000</v>
      </c>
    </row>
    <row r="43" spans="1:11" ht="14.4" x14ac:dyDescent="0.3">
      <c r="A43" s="207" t="s">
        <v>572</v>
      </c>
      <c r="B43" s="210" t="s">
        <v>573</v>
      </c>
      <c r="C43" s="216">
        <v>265</v>
      </c>
      <c r="D43" s="211">
        <v>7</v>
      </c>
      <c r="E43" s="208">
        <v>10</v>
      </c>
      <c r="F43" s="212">
        <f>E43*C43</f>
        <v>2650</v>
      </c>
      <c r="G43" s="212">
        <f>(ROUNDUP(PrazoContrato/CAPEX!D43,0)-1)*E43*C43</f>
        <v>7950</v>
      </c>
      <c r="H43" s="213" t="s">
        <v>577</v>
      </c>
      <c r="I43" s="169" t="s">
        <v>570</v>
      </c>
      <c r="J43" s="14" t="s">
        <v>657</v>
      </c>
      <c r="K43" s="173">
        <f t="shared" si="5"/>
        <v>10600</v>
      </c>
    </row>
    <row r="44" spans="1:11" ht="14.4" x14ac:dyDescent="0.3">
      <c r="A44" s="207" t="s">
        <v>575</v>
      </c>
      <c r="B44" s="210" t="s">
        <v>576</v>
      </c>
      <c r="C44" s="216">
        <v>1017.06</v>
      </c>
      <c r="D44" s="211">
        <v>25</v>
      </c>
      <c r="E44" s="208">
        <v>10</v>
      </c>
      <c r="F44" s="212">
        <f>E44*C44</f>
        <v>10170.599999999999</v>
      </c>
      <c r="G44" s="212">
        <f>(ROUNDUP(PrazoContrato/CAPEX!D44,0)-1)*E44*C44</f>
        <v>0</v>
      </c>
      <c r="H44" s="213" t="s">
        <v>577</v>
      </c>
      <c r="I44" s="169" t="s">
        <v>456</v>
      </c>
      <c r="J44" s="14" t="s">
        <v>657</v>
      </c>
      <c r="K44" s="173">
        <f t="shared" si="5"/>
        <v>10170.599999999999</v>
      </c>
    </row>
    <row r="45" spans="1:11" x14ac:dyDescent="0.3">
      <c r="A45" s="176" t="s">
        <v>96</v>
      </c>
      <c r="B45" s="175"/>
      <c r="C45" s="196"/>
      <c r="D45" s="196"/>
      <c r="E45" s="175"/>
      <c r="F45" s="175"/>
      <c r="G45" s="175"/>
      <c r="H45" s="175"/>
      <c r="K45" s="173"/>
    </row>
    <row r="46" spans="1:11" ht="14.4" x14ac:dyDescent="0.3">
      <c r="A46" s="207" t="s">
        <v>507</v>
      </c>
      <c r="B46" s="210" t="s">
        <v>505</v>
      </c>
      <c r="C46" s="216">
        <v>7970</v>
      </c>
      <c r="D46" s="211">
        <v>7</v>
      </c>
      <c r="E46" s="208">
        <v>37</v>
      </c>
      <c r="F46" s="209">
        <f>E46*C46</f>
        <v>294890</v>
      </c>
      <c r="G46" s="209">
        <f>(ROUNDUP(PrazoContrato/CAPEX!D46,0)-1)*E46*C46</f>
        <v>884670</v>
      </c>
      <c r="H46" s="213" t="s">
        <v>96</v>
      </c>
      <c r="I46" s="169" t="s">
        <v>503</v>
      </c>
      <c r="J46" s="14" t="s">
        <v>655</v>
      </c>
      <c r="K46" s="173">
        <f t="shared" si="5"/>
        <v>1179560</v>
      </c>
    </row>
    <row r="47" spans="1:11" ht="14.4" x14ac:dyDescent="0.3">
      <c r="A47" s="207" t="s">
        <v>508</v>
      </c>
      <c r="B47" s="210" t="s">
        <v>506</v>
      </c>
      <c r="C47" s="216">
        <v>2000</v>
      </c>
      <c r="D47" s="211">
        <v>25</v>
      </c>
      <c r="E47" s="208">
        <f>E40+PTZ_viaria</f>
        <v>136</v>
      </c>
      <c r="F47" s="212">
        <f>E47*C47</f>
        <v>272000</v>
      </c>
      <c r="G47" s="212">
        <f>(ROUNDUP(PrazoContrato/CAPEX!D47,0)-1)*E47*C47</f>
        <v>0</v>
      </c>
      <c r="H47" s="213" t="s">
        <v>96</v>
      </c>
      <c r="I47" s="169" t="s">
        <v>456</v>
      </c>
      <c r="J47" s="14" t="s">
        <v>657</v>
      </c>
      <c r="K47" s="173">
        <f t="shared" si="5"/>
        <v>272000</v>
      </c>
    </row>
    <row r="48" spans="1:11" ht="14.4" x14ac:dyDescent="0.3">
      <c r="A48" s="207" t="s">
        <v>509</v>
      </c>
      <c r="B48" s="210" t="s">
        <v>502</v>
      </c>
      <c r="C48" s="216">
        <v>774</v>
      </c>
      <c r="D48" s="211">
        <v>25</v>
      </c>
      <c r="E48" s="208">
        <f>E46</f>
        <v>37</v>
      </c>
      <c r="F48" s="209">
        <f>E48*C48</f>
        <v>28638</v>
      </c>
      <c r="G48" s="209">
        <f>(ROUNDUP(PrazoContrato/CAPEX!D48,0)-1)*E48*C48</f>
        <v>0</v>
      </c>
      <c r="H48" s="213" t="s">
        <v>96</v>
      </c>
      <c r="I48" s="169" t="s">
        <v>503</v>
      </c>
      <c r="J48" s="14" t="s">
        <v>657</v>
      </c>
      <c r="K48" s="173">
        <f t="shared" si="5"/>
        <v>28638</v>
      </c>
    </row>
    <row r="49" spans="1:11" x14ac:dyDescent="0.3">
      <c r="A49" s="176" t="s">
        <v>661</v>
      </c>
      <c r="B49" s="175"/>
      <c r="C49" s="196"/>
      <c r="D49" s="196"/>
      <c r="E49" s="175"/>
      <c r="F49" s="175"/>
      <c r="G49" s="175"/>
      <c r="H49" s="175"/>
      <c r="K49" s="173"/>
    </row>
    <row r="50" spans="1:11" ht="14.4" x14ac:dyDescent="0.3">
      <c r="A50" s="207" t="s">
        <v>680</v>
      </c>
      <c r="B50" s="210" t="s">
        <v>681</v>
      </c>
      <c r="C50" s="216">
        <v>9232.0720000000001</v>
      </c>
      <c r="D50" s="211">
        <v>7</v>
      </c>
      <c r="E50" s="208">
        <f>predAdm+2*escolas+US</f>
        <v>140</v>
      </c>
      <c r="F50" s="212">
        <f t="shared" ref="F50:F55" si="6">E50*C50</f>
        <v>1292490.08</v>
      </c>
      <c r="G50" s="212">
        <f>(ROUNDUP(PrazoContrato/CAPEX!D50,0)-1)*E50*C50</f>
        <v>3877470.24</v>
      </c>
      <c r="H50" s="213" t="s">
        <v>469</v>
      </c>
      <c r="I50" s="169" t="s">
        <v>682</v>
      </c>
      <c r="J50" s="14" t="s">
        <v>656</v>
      </c>
      <c r="K50" s="173">
        <f t="shared" si="5"/>
        <v>5169960.32</v>
      </c>
    </row>
    <row r="51" spans="1:11" ht="14.4" x14ac:dyDescent="0.3">
      <c r="A51" s="207" t="s">
        <v>660</v>
      </c>
      <c r="B51" s="210" t="s">
        <v>97</v>
      </c>
      <c r="C51" s="216">
        <v>5200</v>
      </c>
      <c r="D51" s="211">
        <v>7</v>
      </c>
      <c r="E51" s="208">
        <f>4*predAdm+4*escolas+US</f>
        <v>300</v>
      </c>
      <c r="F51" s="212">
        <f t="shared" si="6"/>
        <v>1560000</v>
      </c>
      <c r="G51" s="212">
        <f>(ROUNDUP(PrazoContrato/CAPEX!D51,0)-1)*E51*C51</f>
        <v>4680000</v>
      </c>
      <c r="H51" s="213" t="s">
        <v>469</v>
      </c>
      <c r="I51" s="169" t="s">
        <v>461</v>
      </c>
      <c r="J51" s="14" t="s">
        <v>655</v>
      </c>
      <c r="K51" s="173">
        <f t="shared" si="5"/>
        <v>6240000</v>
      </c>
    </row>
    <row r="52" spans="1:11" ht="14.4" x14ac:dyDescent="0.3">
      <c r="A52" s="207" t="s">
        <v>664</v>
      </c>
      <c r="B52" s="210" t="s">
        <v>668</v>
      </c>
      <c r="C52" s="216">
        <v>1017.06</v>
      </c>
      <c r="D52" s="211">
        <v>25</v>
      </c>
      <c r="E52" s="208">
        <f>E51</f>
        <v>300</v>
      </c>
      <c r="F52" s="212">
        <f t="shared" si="6"/>
        <v>305118</v>
      </c>
      <c r="G52" s="212">
        <f>(ROUNDUP(PrazoContrato/CAPEX!D52,0)-1)*E52*C52</f>
        <v>0</v>
      </c>
      <c r="H52" s="213" t="s">
        <v>469</v>
      </c>
      <c r="I52" s="169" t="s">
        <v>456</v>
      </c>
      <c r="J52" s="14" t="s">
        <v>656</v>
      </c>
      <c r="K52" s="173">
        <f t="shared" si="5"/>
        <v>305118</v>
      </c>
    </row>
    <row r="53" spans="1:11" ht="14.4" x14ac:dyDescent="0.3">
      <c r="A53" s="207" t="s">
        <v>666</v>
      </c>
      <c r="B53" s="210" t="s">
        <v>458</v>
      </c>
      <c r="C53" s="216">
        <v>359.83</v>
      </c>
      <c r="D53" s="211">
        <v>25</v>
      </c>
      <c r="E53" s="208">
        <f>E52</f>
        <v>300</v>
      </c>
      <c r="F53" s="212">
        <f t="shared" si="6"/>
        <v>107949</v>
      </c>
      <c r="G53" s="212">
        <f>(ROUNDUP(PrazoContrato/CAPEX!D53,0)-1)*E53*C53</f>
        <v>0</v>
      </c>
      <c r="H53" s="213" t="s">
        <v>469</v>
      </c>
      <c r="I53" s="169" t="s">
        <v>456</v>
      </c>
      <c r="J53" s="14" t="s">
        <v>657</v>
      </c>
      <c r="K53" s="173">
        <f t="shared" si="5"/>
        <v>107949</v>
      </c>
    </row>
    <row r="54" spans="1:11" ht="14.4" x14ac:dyDescent="0.3">
      <c r="A54" s="207" t="s">
        <v>671</v>
      </c>
      <c r="B54" s="210" t="s">
        <v>471</v>
      </c>
      <c r="C54" s="216">
        <v>250</v>
      </c>
      <c r="D54" s="211">
        <v>7</v>
      </c>
      <c r="E54" s="208">
        <f>E52</f>
        <v>300</v>
      </c>
      <c r="F54" s="212">
        <f t="shared" si="6"/>
        <v>75000</v>
      </c>
      <c r="G54" s="212">
        <f>(ROUNDUP(PrazoContrato/CAPEX!D54,0)-1)*E54*C54</f>
        <v>225000</v>
      </c>
      <c r="H54" s="213" t="s">
        <v>469</v>
      </c>
      <c r="I54" s="169" t="s">
        <v>470</v>
      </c>
      <c r="J54" s="14" t="s">
        <v>657</v>
      </c>
      <c r="K54" s="173">
        <f t="shared" si="5"/>
        <v>300000</v>
      </c>
    </row>
    <row r="55" spans="1:11" ht="14.4" x14ac:dyDescent="0.3">
      <c r="A55" s="207" t="s">
        <v>468</v>
      </c>
      <c r="B55" s="210" t="s">
        <v>460</v>
      </c>
      <c r="C55" s="216">
        <v>300</v>
      </c>
      <c r="D55" s="211">
        <v>7</v>
      </c>
      <c r="E55" s="208">
        <f>E50+E51</f>
        <v>440</v>
      </c>
      <c r="F55" s="212">
        <f t="shared" si="6"/>
        <v>132000</v>
      </c>
      <c r="G55" s="212">
        <f>(ROUNDUP(PrazoContrato/CAPEX!D55,0)-1)*E55*C55</f>
        <v>396000</v>
      </c>
      <c r="H55" s="213" t="s">
        <v>469</v>
      </c>
      <c r="I55" s="169" t="s">
        <v>470</v>
      </c>
      <c r="J55" s="14" t="s">
        <v>656</v>
      </c>
      <c r="K55" s="173">
        <f t="shared" si="5"/>
        <v>528000</v>
      </c>
    </row>
    <row r="56" spans="1:11" ht="15.6" customHeight="1" x14ac:dyDescent="0.3">
      <c r="A56" s="176" t="s">
        <v>674</v>
      </c>
      <c r="B56" s="175"/>
      <c r="C56" s="196"/>
      <c r="D56" s="196"/>
      <c r="E56" s="175"/>
      <c r="F56" s="175"/>
      <c r="G56" s="175"/>
      <c r="H56" s="175"/>
      <c r="K56" s="173"/>
    </row>
    <row r="57" spans="1:11" ht="14.4" x14ac:dyDescent="0.3">
      <c r="A57" s="207" t="s">
        <v>662</v>
      </c>
      <c r="B57" s="210" t="s">
        <v>663</v>
      </c>
      <c r="C57" s="216">
        <v>5200</v>
      </c>
      <c r="D57" s="211">
        <v>7</v>
      </c>
      <c r="E57" s="208">
        <f>PTZ_viaria</f>
        <v>49</v>
      </c>
      <c r="F57" s="212">
        <f t="shared" ref="F57" si="7">E57*C57</f>
        <v>254800</v>
      </c>
      <c r="G57" s="212">
        <f>(ROUNDUP(PrazoContrato/CAPEX!D57,0)-1)*E57*C57</f>
        <v>764400</v>
      </c>
      <c r="H57" s="213" t="s">
        <v>673</v>
      </c>
      <c r="I57" s="169" t="s">
        <v>461</v>
      </c>
      <c r="J57" s="14" t="s">
        <v>655</v>
      </c>
      <c r="K57" s="173">
        <f t="shared" ref="K57" si="8">F57+G57</f>
        <v>1019200</v>
      </c>
    </row>
    <row r="58" spans="1:11" ht="14.4" x14ac:dyDescent="0.3">
      <c r="A58" s="207" t="s">
        <v>98</v>
      </c>
      <c r="B58" s="210" t="s">
        <v>99</v>
      </c>
      <c r="C58" s="216">
        <v>40770</v>
      </c>
      <c r="D58" s="211">
        <v>7</v>
      </c>
      <c r="E58" s="208">
        <v>1</v>
      </c>
      <c r="F58" s="212">
        <f>E58*C58</f>
        <v>40770</v>
      </c>
      <c r="G58" s="212">
        <f>(ROUNDUP(PrazoContrato/CAPEX!D58,0)-1)*E58*C58</f>
        <v>122310</v>
      </c>
      <c r="H58" s="213" t="s">
        <v>673</v>
      </c>
      <c r="I58" s="169" t="s">
        <v>473</v>
      </c>
      <c r="J58" s="14" t="s">
        <v>657</v>
      </c>
      <c r="K58" s="173">
        <f>F58+G58</f>
        <v>163080</v>
      </c>
    </row>
    <row r="59" spans="1:11" ht="14.4" x14ac:dyDescent="0.3">
      <c r="A59" s="207" t="s">
        <v>457</v>
      </c>
      <c r="B59" s="210" t="s">
        <v>455</v>
      </c>
      <c r="C59" s="216">
        <v>3383.67</v>
      </c>
      <c r="D59" s="211">
        <v>7</v>
      </c>
      <c r="E59" s="208">
        <v>16</v>
      </c>
      <c r="F59" s="212">
        <f>E59*C59</f>
        <v>54138.720000000001</v>
      </c>
      <c r="G59" s="212">
        <f>(ROUNDUP(PrazoContrato/CAPEX!D59,0)-1)*E59*C59</f>
        <v>162416.16</v>
      </c>
      <c r="H59" s="213" t="s">
        <v>673</v>
      </c>
      <c r="I59" s="169" t="s">
        <v>456</v>
      </c>
      <c r="J59" s="14" t="s">
        <v>657</v>
      </c>
      <c r="K59" s="173">
        <f t="shared" si="5"/>
        <v>216554.88</v>
      </c>
    </row>
    <row r="60" spans="1:11" ht="14.4" x14ac:dyDescent="0.3">
      <c r="A60" s="207" t="s">
        <v>670</v>
      </c>
      <c r="B60" s="210" t="s">
        <v>506</v>
      </c>
      <c r="C60" s="216">
        <v>2000</v>
      </c>
      <c r="D60" s="211">
        <v>25</v>
      </c>
      <c r="E60" s="208">
        <f>8+E57</f>
        <v>57</v>
      </c>
      <c r="F60" s="212">
        <f>E60*C60</f>
        <v>114000</v>
      </c>
      <c r="G60" s="212">
        <f>(ROUNDUP(PrazoContrato/CAPEX!D60,0)-1)*E60*C60</f>
        <v>0</v>
      </c>
      <c r="H60" s="213" t="s">
        <v>673</v>
      </c>
      <c r="I60" s="169" t="s">
        <v>456</v>
      </c>
      <c r="J60" s="14" t="s">
        <v>657</v>
      </c>
      <c r="K60" s="173">
        <f t="shared" si="5"/>
        <v>114000</v>
      </c>
    </row>
    <row r="61" spans="1:11" ht="14.4" x14ac:dyDescent="0.3">
      <c r="A61" s="207" t="s">
        <v>665</v>
      </c>
      <c r="B61" s="210" t="s">
        <v>669</v>
      </c>
      <c r="C61" s="216">
        <v>1017.06</v>
      </c>
      <c r="D61" s="211">
        <v>25</v>
      </c>
      <c r="E61" s="208">
        <f>E60</f>
        <v>57</v>
      </c>
      <c r="F61" s="212">
        <f>E61*C61</f>
        <v>57972.42</v>
      </c>
      <c r="G61" s="212">
        <f>(ROUNDUP(PrazoContrato/CAPEX!D61,0)-1)*E61*C61</f>
        <v>0</v>
      </c>
      <c r="H61" s="213" t="s">
        <v>673</v>
      </c>
      <c r="I61" s="169" t="s">
        <v>456</v>
      </c>
      <c r="J61" s="14" t="s">
        <v>657</v>
      </c>
      <c r="K61" s="173">
        <f t="shared" si="5"/>
        <v>57972.42</v>
      </c>
    </row>
    <row r="62" spans="1:11" ht="14.4" x14ac:dyDescent="0.3">
      <c r="A62" s="207" t="s">
        <v>667</v>
      </c>
      <c r="B62" s="210" t="s">
        <v>675</v>
      </c>
      <c r="C62" s="216">
        <v>359.83</v>
      </c>
      <c r="D62" s="211">
        <v>25</v>
      </c>
      <c r="E62" s="208">
        <f>E60</f>
        <v>57</v>
      </c>
      <c r="F62" s="212">
        <f>E62*C62</f>
        <v>20510.309999999998</v>
      </c>
      <c r="G62" s="212">
        <f>(ROUNDUP(PrazoContrato/CAPEX!D62,0)-1)*E62*C62</f>
        <v>0</v>
      </c>
      <c r="H62" s="213" t="s">
        <v>673</v>
      </c>
      <c r="I62" s="169" t="s">
        <v>456</v>
      </c>
      <c r="J62" s="14" t="s">
        <v>657</v>
      </c>
      <c r="K62" s="173">
        <f t="shared" si="5"/>
        <v>20510.309999999998</v>
      </c>
    </row>
    <row r="63" spans="1:11" ht="14.4" x14ac:dyDescent="0.3">
      <c r="A63" s="207" t="s">
        <v>672</v>
      </c>
      <c r="B63" s="210" t="s">
        <v>471</v>
      </c>
      <c r="C63" s="216">
        <v>250</v>
      </c>
      <c r="D63" s="211">
        <v>7</v>
      </c>
      <c r="E63" s="208">
        <f>E60</f>
        <v>57</v>
      </c>
      <c r="F63" s="212">
        <f t="shared" ref="F63" si="9">E63*C63</f>
        <v>14250</v>
      </c>
      <c r="G63" s="212">
        <f>(ROUNDUP(PrazoContrato/CAPEX!D63,0)-1)*E63*C63</f>
        <v>42750</v>
      </c>
      <c r="H63" s="213" t="s">
        <v>673</v>
      </c>
      <c r="I63" s="169" t="s">
        <v>470</v>
      </c>
      <c r="J63" s="14" t="s">
        <v>657</v>
      </c>
      <c r="K63" s="173">
        <f t="shared" ref="K63" si="10">F63+G63</f>
        <v>57000</v>
      </c>
    </row>
    <row r="64" spans="1:11" ht="14.4" x14ac:dyDescent="0.3">
      <c r="A64" s="207" t="s">
        <v>459</v>
      </c>
      <c r="B64" s="210" t="s">
        <v>460</v>
      </c>
      <c r="C64" s="216">
        <v>1344.6</v>
      </c>
      <c r="D64" s="211">
        <v>7</v>
      </c>
      <c r="E64" s="208">
        <v>16</v>
      </c>
      <c r="F64" s="212">
        <f>E64*C64</f>
        <v>21513.599999999999</v>
      </c>
      <c r="G64" s="212">
        <f>(ROUNDUP(PrazoContrato/CAPEX!D64,0)-1)*E64*C64</f>
        <v>64540.799999999996</v>
      </c>
      <c r="H64" s="213" t="s">
        <v>673</v>
      </c>
      <c r="I64" s="169" t="s">
        <v>456</v>
      </c>
      <c r="J64" s="14" t="s">
        <v>657</v>
      </c>
      <c r="K64" s="173">
        <f t="shared" si="5"/>
        <v>86054.399999999994</v>
      </c>
    </row>
    <row r="65" spans="1:11" x14ac:dyDescent="0.3">
      <c r="A65" s="176" t="s">
        <v>654</v>
      </c>
      <c r="B65" s="175"/>
      <c r="C65" s="196"/>
      <c r="D65" s="196"/>
      <c r="E65" s="175"/>
      <c r="F65" s="175"/>
      <c r="G65" s="175"/>
      <c r="H65" s="175"/>
      <c r="K65" s="173"/>
    </row>
    <row r="66" spans="1:11" ht="14.4" x14ac:dyDescent="0.3">
      <c r="A66" s="207" t="s">
        <v>89</v>
      </c>
      <c r="B66" s="210" t="s">
        <v>510</v>
      </c>
      <c r="C66" s="216">
        <v>3434.67</v>
      </c>
      <c r="D66" s="211">
        <v>7</v>
      </c>
      <c r="E66" s="208">
        <v>2</v>
      </c>
      <c r="F66" s="212">
        <f t="shared" ref="F66:F83" si="11">E66*C66</f>
        <v>6869.34</v>
      </c>
      <c r="G66" s="212">
        <f>(ROUNDUP(PrazoContrato/CAPEX!D66,0)-1)*E66*C66</f>
        <v>20608.02</v>
      </c>
      <c r="H66" s="213" t="s">
        <v>653</v>
      </c>
      <c r="I66" s="169" t="s">
        <v>473</v>
      </c>
      <c r="J66" s="14" t="s">
        <v>657</v>
      </c>
      <c r="K66" s="173">
        <f t="shared" si="5"/>
        <v>27477.360000000001</v>
      </c>
    </row>
    <row r="67" spans="1:11" ht="14.4" x14ac:dyDescent="0.3">
      <c r="A67" s="207" t="s">
        <v>511</v>
      </c>
      <c r="B67" s="210" t="s">
        <v>512</v>
      </c>
      <c r="C67" s="216">
        <v>113000</v>
      </c>
      <c r="D67" s="211">
        <v>7</v>
      </c>
      <c r="E67" s="208">
        <v>2</v>
      </c>
      <c r="F67" s="212">
        <f t="shared" si="11"/>
        <v>226000</v>
      </c>
      <c r="G67" s="212">
        <f>(ROUNDUP(PrazoContrato/CAPEX!D67,0)-1)*E67*C67</f>
        <v>678000</v>
      </c>
      <c r="H67" s="213" t="s">
        <v>653</v>
      </c>
      <c r="I67" s="169" t="s">
        <v>513</v>
      </c>
      <c r="J67" s="14" t="s">
        <v>656</v>
      </c>
      <c r="K67" s="173">
        <f t="shared" si="5"/>
        <v>904000</v>
      </c>
    </row>
    <row r="68" spans="1:11" ht="14.4" x14ac:dyDescent="0.3">
      <c r="A68" s="207" t="s">
        <v>515</v>
      </c>
      <c r="B68" s="210" t="s">
        <v>516</v>
      </c>
      <c r="C68" s="216">
        <v>1350</v>
      </c>
      <c r="D68" s="211">
        <v>15</v>
      </c>
      <c r="E68" s="208">
        <v>8</v>
      </c>
      <c r="F68" s="212">
        <f t="shared" si="11"/>
        <v>10800</v>
      </c>
      <c r="G68" s="212">
        <f>(ROUNDUP(PrazoContrato/CAPEX!D68,0)-1)*E68*C68</f>
        <v>10800</v>
      </c>
      <c r="H68" s="213" t="s">
        <v>653</v>
      </c>
      <c r="I68" s="169" t="s">
        <v>519</v>
      </c>
      <c r="J68" s="14" t="s">
        <v>657</v>
      </c>
      <c r="K68" s="173">
        <f t="shared" si="5"/>
        <v>21600</v>
      </c>
    </row>
    <row r="69" spans="1:11" ht="14.4" x14ac:dyDescent="0.3">
      <c r="A69" s="207" t="s">
        <v>514</v>
      </c>
      <c r="B69" s="210" t="s">
        <v>517</v>
      </c>
      <c r="C69" s="216">
        <v>740</v>
      </c>
      <c r="D69" s="211">
        <v>15</v>
      </c>
      <c r="E69" s="208">
        <v>8</v>
      </c>
      <c r="F69" s="212">
        <f t="shared" si="11"/>
        <v>5920</v>
      </c>
      <c r="G69" s="212">
        <f>(ROUNDUP(PrazoContrato/CAPEX!D69,0)-1)*E69*C69</f>
        <v>5920</v>
      </c>
      <c r="H69" s="213" t="s">
        <v>653</v>
      </c>
      <c r="I69" s="169" t="s">
        <v>519</v>
      </c>
      <c r="J69" s="14" t="s">
        <v>657</v>
      </c>
      <c r="K69" s="173">
        <f t="shared" si="5"/>
        <v>11840</v>
      </c>
    </row>
    <row r="70" spans="1:11" ht="14.4" x14ac:dyDescent="0.3">
      <c r="A70" s="207" t="s">
        <v>518</v>
      </c>
      <c r="B70" s="210" t="s">
        <v>521</v>
      </c>
      <c r="C70" s="216">
        <v>320</v>
      </c>
      <c r="D70" s="211">
        <v>15</v>
      </c>
      <c r="E70" s="208">
        <v>8</v>
      </c>
      <c r="F70" s="212">
        <f t="shared" si="11"/>
        <v>2560</v>
      </c>
      <c r="G70" s="212">
        <f>(ROUNDUP(PrazoContrato/CAPEX!D70,0)-1)*E70*C70</f>
        <v>2560</v>
      </c>
      <c r="H70" s="213" t="s">
        <v>653</v>
      </c>
      <c r="I70" s="169" t="s">
        <v>519</v>
      </c>
      <c r="J70" s="14" t="s">
        <v>657</v>
      </c>
      <c r="K70" s="173">
        <f t="shared" si="5"/>
        <v>5120</v>
      </c>
    </row>
    <row r="71" spans="1:11" ht="14.4" x14ac:dyDescent="0.3">
      <c r="A71" s="207" t="s">
        <v>683</v>
      </c>
      <c r="B71" s="210" t="s">
        <v>684</v>
      </c>
      <c r="C71" s="216">
        <v>607</v>
      </c>
      <c r="D71" s="211">
        <v>7</v>
      </c>
      <c r="E71" s="208">
        <v>8</v>
      </c>
      <c r="F71" s="212">
        <f t="shared" ref="F71" si="12">E71*C71</f>
        <v>4856</v>
      </c>
      <c r="G71" s="212">
        <f>(ROUNDUP(PrazoContrato/CAPEX!D71,0)-1)*E71*C71</f>
        <v>14568</v>
      </c>
      <c r="H71" s="213" t="s">
        <v>653</v>
      </c>
      <c r="J71" s="14" t="s">
        <v>657</v>
      </c>
      <c r="K71" s="173">
        <f t="shared" ref="K71" si="13">F71+G71</f>
        <v>19424</v>
      </c>
    </row>
    <row r="72" spans="1:11" ht="14.4" x14ac:dyDescent="0.3">
      <c r="A72" s="207" t="s">
        <v>523</v>
      </c>
      <c r="B72" s="210" t="s">
        <v>525</v>
      </c>
      <c r="C72" s="216">
        <v>7297</v>
      </c>
      <c r="D72" s="211">
        <v>7</v>
      </c>
      <c r="E72" s="208">
        <v>8</v>
      </c>
      <c r="F72" s="212">
        <f t="shared" si="11"/>
        <v>58376</v>
      </c>
      <c r="G72" s="212">
        <f>(ROUNDUP(PrazoContrato/CAPEX!D72,0)-1)*E72*C72</f>
        <v>175128</v>
      </c>
      <c r="H72" s="213" t="s">
        <v>653</v>
      </c>
      <c r="I72" s="169" t="s">
        <v>527</v>
      </c>
      <c r="J72" s="14" t="s">
        <v>657</v>
      </c>
      <c r="K72" s="173">
        <f t="shared" si="5"/>
        <v>233504</v>
      </c>
    </row>
    <row r="73" spans="1:11" ht="14.4" x14ac:dyDescent="0.3">
      <c r="A73" s="207" t="s">
        <v>125</v>
      </c>
      <c r="B73" s="210" t="s">
        <v>524</v>
      </c>
      <c r="C73" s="216">
        <v>1941</v>
      </c>
      <c r="D73" s="211">
        <v>7</v>
      </c>
      <c r="E73" s="208">
        <f>E72*2</f>
        <v>16</v>
      </c>
      <c r="F73" s="212">
        <f t="shared" si="11"/>
        <v>31056</v>
      </c>
      <c r="G73" s="212">
        <f>(ROUNDUP(PrazoContrato/CAPEX!D73,0)-1)*E73*C73</f>
        <v>93168</v>
      </c>
      <c r="H73" s="213" t="s">
        <v>653</v>
      </c>
      <c r="I73" s="169" t="s">
        <v>527</v>
      </c>
      <c r="J73" s="14" t="s">
        <v>657</v>
      </c>
      <c r="K73" s="173">
        <f t="shared" si="5"/>
        <v>124224</v>
      </c>
    </row>
    <row r="74" spans="1:11" ht="14.4" x14ac:dyDescent="0.3">
      <c r="A74" s="207" t="s">
        <v>100</v>
      </c>
      <c r="B74" s="210" t="s">
        <v>526</v>
      </c>
      <c r="C74" s="216">
        <v>7200</v>
      </c>
      <c r="D74" s="211">
        <v>7</v>
      </c>
      <c r="E74" s="208">
        <v>8</v>
      </c>
      <c r="F74" s="212">
        <f t="shared" si="11"/>
        <v>57600</v>
      </c>
      <c r="G74" s="212">
        <f>(ROUNDUP(PrazoContrato/CAPEX!D74,0)-1)*E74*C74</f>
        <v>172800</v>
      </c>
      <c r="H74" s="213" t="s">
        <v>653</v>
      </c>
      <c r="I74" s="169" t="s">
        <v>528</v>
      </c>
      <c r="J74" s="14" t="s">
        <v>657</v>
      </c>
      <c r="K74" s="173">
        <f t="shared" si="5"/>
        <v>230400</v>
      </c>
    </row>
    <row r="75" spans="1:11" ht="14.4" x14ac:dyDescent="0.3">
      <c r="A75" s="207" t="s">
        <v>529</v>
      </c>
      <c r="B75" s="210" t="s">
        <v>532</v>
      </c>
      <c r="C75" s="216">
        <v>16927</v>
      </c>
      <c r="D75" s="211">
        <v>7</v>
      </c>
      <c r="E75" s="208">
        <v>1</v>
      </c>
      <c r="F75" s="212">
        <f t="shared" si="11"/>
        <v>16927</v>
      </c>
      <c r="G75" s="212">
        <f>(ROUNDUP(PrazoContrato/CAPEX!D75,0)-1)*E75*C75</f>
        <v>50781</v>
      </c>
      <c r="H75" s="213" t="s">
        <v>653</v>
      </c>
      <c r="I75" s="169" t="s">
        <v>528</v>
      </c>
      <c r="J75" s="14" t="s">
        <v>657</v>
      </c>
      <c r="K75" s="173">
        <f t="shared" ref="K75:K106" si="14">F75+G75</f>
        <v>67708</v>
      </c>
    </row>
    <row r="76" spans="1:11" ht="14.4" x14ac:dyDescent="0.3">
      <c r="A76" s="207" t="s">
        <v>530</v>
      </c>
      <c r="B76" s="210" t="s">
        <v>531</v>
      </c>
      <c r="C76" s="216">
        <v>25240</v>
      </c>
      <c r="D76" s="211">
        <v>7</v>
      </c>
      <c r="E76" s="208">
        <v>8</v>
      </c>
      <c r="F76" s="212">
        <f t="shared" si="11"/>
        <v>201920</v>
      </c>
      <c r="G76" s="212">
        <f>(ROUNDUP(PrazoContrato/CAPEX!D76,0)-1)*E76*C76</f>
        <v>605760</v>
      </c>
      <c r="H76" s="213" t="s">
        <v>653</v>
      </c>
      <c r="I76" s="169" t="s">
        <v>528</v>
      </c>
      <c r="J76" s="14" t="s">
        <v>656</v>
      </c>
      <c r="K76" s="173">
        <f t="shared" si="14"/>
        <v>807680</v>
      </c>
    </row>
    <row r="77" spans="1:11" ht="14.4" x14ac:dyDescent="0.3">
      <c r="A77" s="207" t="s">
        <v>533</v>
      </c>
      <c r="B77" s="210" t="s">
        <v>540</v>
      </c>
      <c r="C77" s="216">
        <v>10499</v>
      </c>
      <c r="D77" s="211">
        <v>7</v>
      </c>
      <c r="E77" s="208">
        <v>1</v>
      </c>
      <c r="F77" s="212">
        <f t="shared" si="11"/>
        <v>10499</v>
      </c>
      <c r="G77" s="212">
        <f>(ROUNDUP(PrazoContrato/CAPEX!D77,0)-1)*E77*C77</f>
        <v>31497</v>
      </c>
      <c r="H77" s="213" t="s">
        <v>653</v>
      </c>
      <c r="I77" s="169" t="s">
        <v>541</v>
      </c>
      <c r="J77" s="14" t="s">
        <v>657</v>
      </c>
      <c r="K77" s="173">
        <f t="shared" si="14"/>
        <v>41996</v>
      </c>
    </row>
    <row r="78" spans="1:11" ht="14.4" x14ac:dyDescent="0.3">
      <c r="A78" s="207" t="s">
        <v>539</v>
      </c>
      <c r="B78" s="210" t="s">
        <v>538</v>
      </c>
      <c r="C78" s="216">
        <v>20999</v>
      </c>
      <c r="D78" s="211">
        <v>7</v>
      </c>
      <c r="E78" s="208">
        <v>1</v>
      </c>
      <c r="F78" s="212">
        <f t="shared" si="11"/>
        <v>20999</v>
      </c>
      <c r="G78" s="212">
        <f>(ROUNDUP(PrazoContrato/CAPEX!D78,0)-1)*E78*C78</f>
        <v>62997</v>
      </c>
      <c r="H78" s="213" t="s">
        <v>653</v>
      </c>
      <c r="I78" s="169" t="s">
        <v>541</v>
      </c>
      <c r="J78" s="14" t="s">
        <v>657</v>
      </c>
      <c r="K78" s="173">
        <f t="shared" si="14"/>
        <v>83996</v>
      </c>
    </row>
    <row r="79" spans="1:11" ht="14.4" x14ac:dyDescent="0.3">
      <c r="A79" s="207" t="s">
        <v>536</v>
      </c>
      <c r="B79" s="210" t="s">
        <v>537</v>
      </c>
      <c r="C79" s="216">
        <v>10097</v>
      </c>
      <c r="D79" s="211">
        <v>7</v>
      </c>
      <c r="E79" s="208">
        <v>1</v>
      </c>
      <c r="F79" s="212">
        <f t="shared" si="11"/>
        <v>10097</v>
      </c>
      <c r="G79" s="212">
        <f>(ROUNDUP(PrazoContrato/CAPEX!D79,0)-1)*E79*C79</f>
        <v>30291</v>
      </c>
      <c r="H79" s="213" t="s">
        <v>653</v>
      </c>
      <c r="I79" s="169" t="s">
        <v>541</v>
      </c>
      <c r="J79" s="14" t="s">
        <v>657</v>
      </c>
      <c r="K79" s="173">
        <f t="shared" si="14"/>
        <v>40388</v>
      </c>
    </row>
    <row r="80" spans="1:11" ht="14.4" x14ac:dyDescent="0.3">
      <c r="A80" s="207" t="s">
        <v>534</v>
      </c>
      <c r="B80" s="210" t="s">
        <v>535</v>
      </c>
      <c r="C80" s="216">
        <v>15146</v>
      </c>
      <c r="D80" s="211">
        <v>7</v>
      </c>
      <c r="E80" s="208">
        <v>1</v>
      </c>
      <c r="F80" s="212">
        <f t="shared" si="11"/>
        <v>15146</v>
      </c>
      <c r="G80" s="212">
        <f>(ROUNDUP(PrazoContrato/CAPEX!D80,0)-1)*E80*C80</f>
        <v>45438</v>
      </c>
      <c r="H80" s="213" t="s">
        <v>653</v>
      </c>
      <c r="I80" s="169" t="s">
        <v>541</v>
      </c>
      <c r="J80" s="14" t="s">
        <v>657</v>
      </c>
      <c r="K80" s="173">
        <f t="shared" si="14"/>
        <v>60584</v>
      </c>
    </row>
    <row r="81" spans="1:11" ht="14.4" x14ac:dyDescent="0.3">
      <c r="A81" s="207" t="s">
        <v>543</v>
      </c>
      <c r="B81" s="210" t="s">
        <v>542</v>
      </c>
      <c r="C81" s="216">
        <v>175000</v>
      </c>
      <c r="D81" s="211">
        <v>25</v>
      </c>
      <c r="E81" s="208">
        <v>1</v>
      </c>
      <c r="F81" s="212">
        <f t="shared" si="11"/>
        <v>175000</v>
      </c>
      <c r="G81" s="212">
        <f>(ROUNDUP(PrazoContrato/CAPEX!D81,0)-1)*E81*C81</f>
        <v>0</v>
      </c>
      <c r="H81" s="213" t="s">
        <v>653</v>
      </c>
      <c r="I81" s="169" t="s">
        <v>544</v>
      </c>
      <c r="J81" s="14" t="s">
        <v>657</v>
      </c>
      <c r="K81" s="173">
        <f t="shared" si="14"/>
        <v>175000</v>
      </c>
    </row>
    <row r="82" spans="1:11" ht="14.4" x14ac:dyDescent="0.3">
      <c r="A82" s="207" t="s">
        <v>101</v>
      </c>
      <c r="B82" s="210" t="s">
        <v>545</v>
      </c>
      <c r="C82" s="216">
        <v>15000</v>
      </c>
      <c r="D82" s="211">
        <v>15</v>
      </c>
      <c r="E82" s="208">
        <v>1</v>
      </c>
      <c r="F82" s="212">
        <f t="shared" si="11"/>
        <v>15000</v>
      </c>
      <c r="G82" s="212">
        <f>(ROUNDUP(PrazoContrato/CAPEX!D82,0)-1)*E82*C82</f>
        <v>15000</v>
      </c>
      <c r="H82" s="213" t="s">
        <v>653</v>
      </c>
      <c r="I82" s="169" t="s">
        <v>522</v>
      </c>
      <c r="J82" s="14" t="s">
        <v>657</v>
      </c>
      <c r="K82" s="173">
        <f t="shared" si="14"/>
        <v>30000</v>
      </c>
    </row>
    <row r="83" spans="1:11" ht="14.4" x14ac:dyDescent="0.3">
      <c r="A83" s="207" t="s">
        <v>102</v>
      </c>
      <c r="B83" s="210" t="s">
        <v>103</v>
      </c>
      <c r="C83" s="216">
        <v>400000</v>
      </c>
      <c r="D83" s="211">
        <v>25</v>
      </c>
      <c r="E83" s="208">
        <v>1</v>
      </c>
      <c r="F83" s="212">
        <f t="shared" si="11"/>
        <v>400000</v>
      </c>
      <c r="G83" s="212">
        <f>(ROUNDUP(PrazoContrato/CAPEX!D83,0)-1)*E83*C83</f>
        <v>0</v>
      </c>
      <c r="H83" s="213" t="s">
        <v>653</v>
      </c>
      <c r="I83" s="169" t="s">
        <v>522</v>
      </c>
      <c r="J83" s="14" t="s">
        <v>656</v>
      </c>
      <c r="K83" s="173">
        <f t="shared" si="14"/>
        <v>400000</v>
      </c>
    </row>
    <row r="84" spans="1:11" x14ac:dyDescent="0.3">
      <c r="A84" s="176" t="s">
        <v>403</v>
      </c>
      <c r="B84" s="175"/>
      <c r="C84" s="175"/>
      <c r="D84" s="175"/>
      <c r="E84" s="175"/>
      <c r="F84" s="175"/>
      <c r="G84" s="175"/>
      <c r="H84" s="175"/>
      <c r="K84" s="173"/>
    </row>
    <row r="85" spans="1:11" ht="14.4" x14ac:dyDescent="0.3">
      <c r="A85" s="207" t="s">
        <v>546</v>
      </c>
      <c r="B85" s="210" t="s">
        <v>547</v>
      </c>
      <c r="C85" s="216">
        <v>480.28</v>
      </c>
      <c r="D85" s="211">
        <v>15</v>
      </c>
      <c r="E85" s="208">
        <v>794</v>
      </c>
      <c r="F85" s="212">
        <f>E85*C85</f>
        <v>381342.32</v>
      </c>
      <c r="G85" s="212">
        <f>(ROUNDUP(PrazoContrato/D85,0)-1)*E85*C85</f>
        <v>381342.32</v>
      </c>
      <c r="H85" s="213" t="s">
        <v>403</v>
      </c>
      <c r="I85" s="169" t="s">
        <v>548</v>
      </c>
      <c r="J85" s="14" t="s">
        <v>656</v>
      </c>
      <c r="K85" s="173">
        <f t="shared" si="14"/>
        <v>762684.64</v>
      </c>
    </row>
    <row r="86" spans="1:11" ht="14.4" x14ac:dyDescent="0.3">
      <c r="A86" s="207" t="s">
        <v>404</v>
      </c>
      <c r="B86" s="210" t="s">
        <v>405</v>
      </c>
      <c r="C86" s="216">
        <v>480.28</v>
      </c>
      <c r="D86" s="211">
        <v>15</v>
      </c>
      <c r="E86" s="208">
        <f>515+428</f>
        <v>943</v>
      </c>
      <c r="F86" s="212">
        <v>0</v>
      </c>
      <c r="G86" s="212">
        <f t="shared" ref="G86:G92" si="15">E86*C86</f>
        <v>452904.04</v>
      </c>
      <c r="H86" s="213" t="s">
        <v>403</v>
      </c>
      <c r="I86" s="169" t="s">
        <v>548</v>
      </c>
      <c r="J86" s="14" t="s">
        <v>656</v>
      </c>
      <c r="K86" s="173">
        <f t="shared" si="14"/>
        <v>452904.04</v>
      </c>
    </row>
    <row r="87" spans="1:11" ht="14.4" x14ac:dyDescent="0.3">
      <c r="A87" s="207" t="s">
        <v>406</v>
      </c>
      <c r="B87" s="210" t="s">
        <v>407</v>
      </c>
      <c r="C87" s="216">
        <v>496.65</v>
      </c>
      <c r="D87" s="211">
        <v>15</v>
      </c>
      <c r="E87" s="208">
        <f>2210+1</f>
        <v>2211</v>
      </c>
      <c r="F87" s="212">
        <v>0</v>
      </c>
      <c r="G87" s="212">
        <f t="shared" si="15"/>
        <v>1098093.1499999999</v>
      </c>
      <c r="H87" s="213" t="s">
        <v>403</v>
      </c>
      <c r="I87" s="169" t="s">
        <v>548</v>
      </c>
      <c r="J87" s="14" t="s">
        <v>656</v>
      </c>
      <c r="K87" s="173">
        <f t="shared" si="14"/>
        <v>1098093.1499999999</v>
      </c>
    </row>
    <row r="88" spans="1:11" ht="14.4" x14ac:dyDescent="0.3">
      <c r="A88" s="207" t="s">
        <v>408</v>
      </c>
      <c r="B88" s="210" t="s">
        <v>409</v>
      </c>
      <c r="C88" s="216">
        <v>552.11</v>
      </c>
      <c r="D88" s="211">
        <v>15</v>
      </c>
      <c r="E88" s="208">
        <f>2189+343</f>
        <v>2532</v>
      </c>
      <c r="F88" s="212">
        <v>0</v>
      </c>
      <c r="G88" s="212">
        <f t="shared" si="15"/>
        <v>1397942.52</v>
      </c>
      <c r="H88" s="213" t="s">
        <v>403</v>
      </c>
      <c r="I88" s="169" t="s">
        <v>548</v>
      </c>
      <c r="J88" s="14" t="s">
        <v>655</v>
      </c>
      <c r="K88" s="173">
        <f t="shared" si="14"/>
        <v>1397942.52</v>
      </c>
    </row>
    <row r="89" spans="1:11" ht="14.4" x14ac:dyDescent="0.3">
      <c r="A89" s="207" t="s">
        <v>410</v>
      </c>
      <c r="B89" s="210" t="s">
        <v>411</v>
      </c>
      <c r="C89" s="216">
        <v>629.70000000000005</v>
      </c>
      <c r="D89" s="211">
        <v>15</v>
      </c>
      <c r="E89" s="208">
        <f>30+2</f>
        <v>32</v>
      </c>
      <c r="F89" s="212">
        <v>0</v>
      </c>
      <c r="G89" s="212">
        <f t="shared" si="15"/>
        <v>20150.400000000001</v>
      </c>
      <c r="H89" s="213" t="s">
        <v>403</v>
      </c>
      <c r="I89" s="169" t="s">
        <v>548</v>
      </c>
      <c r="J89" s="14" t="s">
        <v>657</v>
      </c>
      <c r="K89" s="173">
        <f t="shared" si="14"/>
        <v>20150.400000000001</v>
      </c>
    </row>
    <row r="90" spans="1:11" ht="14.4" x14ac:dyDescent="0.3">
      <c r="A90" s="207" t="s">
        <v>412</v>
      </c>
      <c r="B90" s="210" t="s">
        <v>413</v>
      </c>
      <c r="C90" s="216">
        <v>684.85</v>
      </c>
      <c r="D90" s="211">
        <v>15</v>
      </c>
      <c r="E90" s="208">
        <f>8084+0</f>
        <v>8084</v>
      </c>
      <c r="F90" s="212">
        <v>0</v>
      </c>
      <c r="G90" s="212">
        <f t="shared" si="15"/>
        <v>5536327.4000000004</v>
      </c>
      <c r="H90" s="213" t="s">
        <v>403</v>
      </c>
      <c r="I90" s="169" t="s">
        <v>548</v>
      </c>
      <c r="J90" s="14" t="s">
        <v>655</v>
      </c>
      <c r="K90" s="173">
        <f t="shared" si="14"/>
        <v>5536327.4000000004</v>
      </c>
    </row>
    <row r="91" spans="1:11" ht="14.4" x14ac:dyDescent="0.3">
      <c r="A91" s="207" t="s">
        <v>414</v>
      </c>
      <c r="B91" s="210" t="s">
        <v>415</v>
      </c>
      <c r="C91" s="216">
        <v>769.99</v>
      </c>
      <c r="D91" s="211">
        <v>15</v>
      </c>
      <c r="E91" s="208">
        <f>4406+19</f>
        <v>4425</v>
      </c>
      <c r="F91" s="212">
        <v>0</v>
      </c>
      <c r="G91" s="212">
        <f t="shared" si="15"/>
        <v>3407205.75</v>
      </c>
      <c r="H91" s="213" t="s">
        <v>403</v>
      </c>
      <c r="I91" s="169" t="s">
        <v>548</v>
      </c>
      <c r="J91" s="14" t="s">
        <v>655</v>
      </c>
      <c r="K91" s="173">
        <f t="shared" si="14"/>
        <v>3407205.75</v>
      </c>
    </row>
    <row r="92" spans="1:11" ht="14.4" x14ac:dyDescent="0.3">
      <c r="A92" s="207" t="s">
        <v>416</v>
      </c>
      <c r="B92" s="210" t="s">
        <v>417</v>
      </c>
      <c r="C92" s="216">
        <v>295.13</v>
      </c>
      <c r="D92" s="211">
        <v>15</v>
      </c>
      <c r="E92" s="208">
        <v>4564</v>
      </c>
      <c r="F92" s="212">
        <v>0</v>
      </c>
      <c r="G92" s="212">
        <f t="shared" si="15"/>
        <v>1346973.32</v>
      </c>
      <c r="H92" s="213" t="s">
        <v>403</v>
      </c>
      <c r="I92" s="169" t="s">
        <v>548</v>
      </c>
      <c r="J92" s="14" t="s">
        <v>655</v>
      </c>
      <c r="K92" s="173">
        <f t="shared" si="14"/>
        <v>1346973.32</v>
      </c>
    </row>
    <row r="93" spans="1:11" ht="14.4" x14ac:dyDescent="0.3">
      <c r="A93" s="207" t="s">
        <v>418</v>
      </c>
      <c r="B93" s="210" t="s">
        <v>419</v>
      </c>
      <c r="C93" s="216">
        <v>391.31</v>
      </c>
      <c r="D93" s="211">
        <v>15</v>
      </c>
      <c r="E93" s="208">
        <v>9128.5</v>
      </c>
      <c r="F93" s="212">
        <f>E93*C93</f>
        <v>3572073.335</v>
      </c>
      <c r="G93" s="212">
        <f>(ROUNDUP(PrazoContrato/D93,0)-1)*E93*C93</f>
        <v>3572073.335</v>
      </c>
      <c r="H93" s="213" t="s">
        <v>403</v>
      </c>
      <c r="I93" s="169" t="s">
        <v>548</v>
      </c>
      <c r="J93" s="14" t="s">
        <v>655</v>
      </c>
      <c r="K93" s="173">
        <f t="shared" si="14"/>
        <v>7144146.6699999999</v>
      </c>
    </row>
    <row r="94" spans="1:11" x14ac:dyDescent="0.3">
      <c r="A94" s="176" t="s">
        <v>550</v>
      </c>
      <c r="B94" s="175"/>
      <c r="C94" s="175"/>
      <c r="D94" s="175"/>
      <c r="E94" s="175"/>
      <c r="F94" s="175"/>
      <c r="G94" s="175"/>
      <c r="H94" s="175"/>
      <c r="K94" s="173"/>
    </row>
    <row r="95" spans="1:11" ht="14.4" x14ac:dyDescent="0.3">
      <c r="A95" s="207" t="s">
        <v>420</v>
      </c>
      <c r="B95" s="210" t="s">
        <v>421</v>
      </c>
      <c r="C95" s="216">
        <v>18</v>
      </c>
      <c r="D95" s="211">
        <v>7</v>
      </c>
      <c r="E95" s="208">
        <f>(escolas+US+predAdm)*50</f>
        <v>4350</v>
      </c>
      <c r="F95" s="212">
        <f>E95*C95</f>
        <v>78300</v>
      </c>
      <c r="G95" s="212">
        <f>(ROUNDUP(PrazoContrato/D95,0)-1)*E95*C95</f>
        <v>234900</v>
      </c>
      <c r="H95" s="213" t="s">
        <v>552</v>
      </c>
      <c r="I95" s="169" t="s">
        <v>549</v>
      </c>
      <c r="J95" s="14" t="s">
        <v>657</v>
      </c>
      <c r="K95" s="173">
        <f t="shared" si="14"/>
        <v>313200</v>
      </c>
    </row>
    <row r="96" spans="1:11" ht="14.4" x14ac:dyDescent="0.3">
      <c r="A96" s="207" t="s">
        <v>551</v>
      </c>
      <c r="B96" s="210" t="s">
        <v>520</v>
      </c>
      <c r="C96" s="216">
        <v>39</v>
      </c>
      <c r="D96" s="211">
        <v>25</v>
      </c>
      <c r="E96" s="208">
        <f>87*200</f>
        <v>17400</v>
      </c>
      <c r="F96" s="212">
        <f>E96*C96</f>
        <v>678600</v>
      </c>
      <c r="G96" s="212">
        <f>(ROUNDUP(PrazoContrato/CAPEX!D96,0)-1)*E96*C96</f>
        <v>0</v>
      </c>
      <c r="H96" s="213" t="s">
        <v>552</v>
      </c>
      <c r="I96" s="169" t="s">
        <v>483</v>
      </c>
      <c r="J96" s="14" t="s">
        <v>656</v>
      </c>
      <c r="K96" s="173">
        <f t="shared" si="14"/>
        <v>678600</v>
      </c>
    </row>
    <row r="97" spans="1:11" ht="14.4" x14ac:dyDescent="0.3">
      <c r="A97" s="207" t="s">
        <v>432</v>
      </c>
      <c r="B97" s="210" t="s">
        <v>553</v>
      </c>
      <c r="C97" s="214">
        <v>6000</v>
      </c>
      <c r="D97" s="211">
        <v>15</v>
      </c>
      <c r="E97" s="208">
        <f>1*escolas+1*US+1*predAdm</f>
        <v>87</v>
      </c>
      <c r="F97" s="212">
        <f>E97*C97</f>
        <v>522000</v>
      </c>
      <c r="G97" s="212">
        <f>(ROUNDUP(PrazoContrato/D97,0)-1)*E97*C97</f>
        <v>522000</v>
      </c>
      <c r="H97" s="213" t="s">
        <v>552</v>
      </c>
      <c r="I97" s="169" t="s">
        <v>554</v>
      </c>
      <c r="J97" s="14" t="s">
        <v>657</v>
      </c>
      <c r="K97" s="173">
        <f t="shared" si="14"/>
        <v>1044000</v>
      </c>
    </row>
    <row r="98" spans="1:11" x14ac:dyDescent="0.3">
      <c r="A98" s="176" t="s">
        <v>422</v>
      </c>
      <c r="B98" s="175"/>
      <c r="C98" s="175"/>
      <c r="D98" s="175"/>
      <c r="E98" s="175"/>
      <c r="F98" s="177"/>
      <c r="G98" s="175"/>
      <c r="H98" s="175"/>
      <c r="K98" s="173"/>
    </row>
    <row r="99" spans="1:11" ht="14.4" x14ac:dyDescent="0.3">
      <c r="A99" s="207" t="s">
        <v>559</v>
      </c>
      <c r="B99" s="210" t="s">
        <v>555</v>
      </c>
      <c r="C99" s="216">
        <v>2900</v>
      </c>
      <c r="D99" s="211">
        <v>7</v>
      </c>
      <c r="E99" s="208">
        <f>10*escolas+2*US</f>
        <v>562</v>
      </c>
      <c r="F99" s="212">
        <f t="shared" ref="F99:F104" si="16">E99*C99</f>
        <v>1629800</v>
      </c>
      <c r="G99" s="212">
        <f t="shared" ref="G99:G104" si="17">(ROUNDUP(PrazoContrato/D99,0)-1)*E99*C99</f>
        <v>4889400</v>
      </c>
      <c r="H99" s="213" t="s">
        <v>422</v>
      </c>
      <c r="I99" s="169" t="s">
        <v>556</v>
      </c>
      <c r="J99" s="14" t="s">
        <v>655</v>
      </c>
      <c r="K99" s="173">
        <f t="shared" si="14"/>
        <v>6519200</v>
      </c>
    </row>
    <row r="100" spans="1:11" ht="14.4" x14ac:dyDescent="0.3">
      <c r="A100" s="207" t="s">
        <v>557</v>
      </c>
      <c r="B100" s="210" t="s">
        <v>558</v>
      </c>
      <c r="C100" s="216">
        <v>1015</v>
      </c>
      <c r="D100" s="211">
        <v>7</v>
      </c>
      <c r="E100" s="208">
        <f>10*escolas+2*US</f>
        <v>562</v>
      </c>
      <c r="F100" s="212">
        <f t="shared" si="16"/>
        <v>570430</v>
      </c>
      <c r="G100" s="212">
        <f t="shared" si="17"/>
        <v>1711290</v>
      </c>
      <c r="H100" s="213" t="s">
        <v>422</v>
      </c>
      <c r="I100" s="169" t="s">
        <v>556</v>
      </c>
      <c r="J100" s="14" t="s">
        <v>655</v>
      </c>
      <c r="K100" s="173">
        <f t="shared" si="14"/>
        <v>2281720</v>
      </c>
    </row>
    <row r="101" spans="1:11" ht="14.4" x14ac:dyDescent="0.3">
      <c r="A101" s="207" t="s">
        <v>560</v>
      </c>
      <c r="B101" s="210" t="s">
        <v>562</v>
      </c>
      <c r="C101" s="216">
        <v>3400</v>
      </c>
      <c r="D101" s="211">
        <v>7</v>
      </c>
      <c r="E101" s="208">
        <f>1*escolas+1*US+2*predAdm</f>
        <v>105</v>
      </c>
      <c r="F101" s="212">
        <f t="shared" si="16"/>
        <v>357000</v>
      </c>
      <c r="G101" s="212">
        <f t="shared" si="17"/>
        <v>1071000</v>
      </c>
      <c r="H101" s="213" t="s">
        <v>422</v>
      </c>
      <c r="I101" s="169" t="s">
        <v>556</v>
      </c>
      <c r="J101" s="14" t="s">
        <v>655</v>
      </c>
      <c r="K101" s="173">
        <f t="shared" si="14"/>
        <v>1428000</v>
      </c>
    </row>
    <row r="102" spans="1:11" ht="14.4" x14ac:dyDescent="0.3">
      <c r="A102" s="207" t="s">
        <v>561</v>
      </c>
      <c r="B102" s="210" t="s">
        <v>563</v>
      </c>
      <c r="C102" s="216">
        <v>1239.3499999999999</v>
      </c>
      <c r="D102" s="211">
        <v>7</v>
      </c>
      <c r="E102" s="208">
        <f>1*escolas+1*US+2*predAdm</f>
        <v>105</v>
      </c>
      <c r="F102" s="212">
        <f t="shared" si="16"/>
        <v>130131.74999999999</v>
      </c>
      <c r="G102" s="212">
        <f t="shared" si="17"/>
        <v>390395.25</v>
      </c>
      <c r="H102" s="213" t="s">
        <v>422</v>
      </c>
      <c r="I102" s="169" t="s">
        <v>556</v>
      </c>
      <c r="J102" s="14" t="s">
        <v>656</v>
      </c>
      <c r="K102" s="173">
        <f t="shared" si="14"/>
        <v>520527</v>
      </c>
    </row>
    <row r="103" spans="1:11" ht="14.4" x14ac:dyDescent="0.3">
      <c r="A103" s="207" t="s">
        <v>564</v>
      </c>
      <c r="B103" s="210" t="s">
        <v>685</v>
      </c>
      <c r="C103" s="216">
        <v>4999</v>
      </c>
      <c r="D103" s="211">
        <v>7</v>
      </c>
      <c r="E103" s="208">
        <f>1*escolas+1*US+2*predAdm</f>
        <v>105</v>
      </c>
      <c r="F103" s="212">
        <f t="shared" si="16"/>
        <v>524895</v>
      </c>
      <c r="G103" s="212">
        <f t="shared" si="17"/>
        <v>1574685</v>
      </c>
      <c r="H103" s="213" t="s">
        <v>422</v>
      </c>
      <c r="I103" s="169" t="s">
        <v>556</v>
      </c>
      <c r="J103" s="14" t="s">
        <v>655</v>
      </c>
      <c r="K103" s="173">
        <f t="shared" si="14"/>
        <v>2099580</v>
      </c>
    </row>
    <row r="104" spans="1:11" ht="14.4" x14ac:dyDescent="0.3">
      <c r="A104" s="207" t="s">
        <v>565</v>
      </c>
      <c r="B104" s="210" t="s">
        <v>686</v>
      </c>
      <c r="C104" s="216">
        <v>1421</v>
      </c>
      <c r="D104" s="211">
        <v>7</v>
      </c>
      <c r="E104" s="208">
        <f>1*escolas+1*US+2*predAdm</f>
        <v>105</v>
      </c>
      <c r="F104" s="212">
        <f t="shared" si="16"/>
        <v>149205</v>
      </c>
      <c r="G104" s="212">
        <f t="shared" si="17"/>
        <v>447615</v>
      </c>
      <c r="H104" s="213" t="s">
        <v>422</v>
      </c>
      <c r="I104" s="169" t="s">
        <v>556</v>
      </c>
      <c r="J104" s="14" t="s">
        <v>656</v>
      </c>
      <c r="K104" s="173">
        <f t="shared" si="14"/>
        <v>596820</v>
      </c>
    </row>
    <row r="105" spans="1:11" x14ac:dyDescent="0.3">
      <c r="A105" s="176" t="s">
        <v>423</v>
      </c>
      <c r="B105" s="175"/>
      <c r="C105" s="175"/>
      <c r="D105" s="175"/>
      <c r="E105" s="175"/>
      <c r="F105" s="177"/>
      <c r="G105" s="175"/>
      <c r="H105" s="175"/>
      <c r="K105" s="173"/>
    </row>
    <row r="106" spans="1:11" ht="14.4" x14ac:dyDescent="0.3">
      <c r="A106" s="207" t="s">
        <v>424</v>
      </c>
      <c r="B106" s="210" t="s">
        <v>425</v>
      </c>
      <c r="C106" s="216">
        <f>4*4426.51</f>
        <v>17706.04</v>
      </c>
      <c r="D106" s="211">
        <v>25</v>
      </c>
      <c r="E106" s="208">
        <v>3</v>
      </c>
      <c r="F106" s="212">
        <f>E106*C106</f>
        <v>53118.12</v>
      </c>
      <c r="G106" s="212">
        <f>(ROUNDUP(PrazoContrato/D106,0)-1)*E106*C106</f>
        <v>0</v>
      </c>
      <c r="H106" s="213" t="s">
        <v>423</v>
      </c>
      <c r="I106" s="169" t="s">
        <v>566</v>
      </c>
      <c r="J106" s="14" t="s">
        <v>657</v>
      </c>
      <c r="K106" s="173">
        <f t="shared" si="14"/>
        <v>53118.12</v>
      </c>
    </row>
    <row r="107" spans="1:11" ht="14.4" x14ac:dyDescent="0.3">
      <c r="A107" s="207" t="s">
        <v>426</v>
      </c>
      <c r="B107" s="210" t="s">
        <v>427</v>
      </c>
      <c r="C107" s="216">
        <f>16*4426.51</f>
        <v>70824.160000000003</v>
      </c>
      <c r="D107" s="211">
        <v>25</v>
      </c>
      <c r="E107" s="208">
        <v>44</v>
      </c>
      <c r="F107" s="212">
        <f>E107*C107</f>
        <v>3116263.04</v>
      </c>
      <c r="G107" s="212">
        <f>(ROUNDUP(PrazoContrato/D107,0)-1)*E107*C107</f>
        <v>0</v>
      </c>
      <c r="H107" s="213" t="s">
        <v>423</v>
      </c>
      <c r="I107" s="169" t="s">
        <v>566</v>
      </c>
      <c r="J107" s="14" t="s">
        <v>655</v>
      </c>
      <c r="K107" s="173">
        <f t="shared" ref="K107:K112" si="18">F107+G107</f>
        <v>3116263.04</v>
      </c>
    </row>
    <row r="108" spans="1:11" ht="14.4" x14ac:dyDescent="0.3">
      <c r="A108" s="207" t="s">
        <v>428</v>
      </c>
      <c r="B108" s="210" t="s">
        <v>429</v>
      </c>
      <c r="C108" s="216">
        <f>32*4426.51</f>
        <v>141648.32000000001</v>
      </c>
      <c r="D108" s="211">
        <v>25</v>
      </c>
      <c r="E108" s="208">
        <v>39</v>
      </c>
      <c r="F108" s="212">
        <f>E108*C108</f>
        <v>5524284.4800000004</v>
      </c>
      <c r="G108" s="212">
        <f>(ROUNDUP(PrazoContrato/D108,0)-1)*E108*C108</f>
        <v>0</v>
      </c>
      <c r="H108" s="213" t="s">
        <v>423</v>
      </c>
      <c r="I108" s="169" t="s">
        <v>566</v>
      </c>
      <c r="J108" s="14" t="s">
        <v>655</v>
      </c>
      <c r="K108" s="173">
        <f t="shared" si="18"/>
        <v>5524284.4800000004</v>
      </c>
    </row>
    <row r="109" spans="1:11" ht="14.4" x14ac:dyDescent="0.3">
      <c r="A109" s="207" t="s">
        <v>430</v>
      </c>
      <c r="B109" s="210" t="s">
        <v>431</v>
      </c>
      <c r="C109" s="216">
        <f>72*4426.51</f>
        <v>318708.72000000003</v>
      </c>
      <c r="D109" s="211">
        <v>25</v>
      </c>
      <c r="E109" s="208">
        <v>1</v>
      </c>
      <c r="F109" s="212">
        <f>E109*C109</f>
        <v>318708.72000000003</v>
      </c>
      <c r="G109" s="212">
        <f>(ROUNDUP(PrazoContrato/D109,0)-1)*E109*C109</f>
        <v>0</v>
      </c>
      <c r="H109" s="213" t="s">
        <v>423</v>
      </c>
      <c r="I109" s="169" t="s">
        <v>566</v>
      </c>
      <c r="J109" s="14" t="s">
        <v>657</v>
      </c>
      <c r="K109" s="173">
        <f t="shared" si="18"/>
        <v>318708.72000000003</v>
      </c>
    </row>
    <row r="110" spans="1:11" x14ac:dyDescent="0.3">
      <c r="A110" s="176" t="s">
        <v>433</v>
      </c>
      <c r="B110" s="175"/>
      <c r="C110" s="175"/>
      <c r="D110" s="175"/>
      <c r="E110" s="175"/>
      <c r="F110" s="177"/>
      <c r="G110" s="175"/>
      <c r="H110" s="175"/>
      <c r="K110" s="173"/>
    </row>
    <row r="111" spans="1:11" ht="14.4" x14ac:dyDescent="0.3">
      <c r="A111" s="207" t="s">
        <v>434</v>
      </c>
      <c r="B111" s="210" t="s">
        <v>435</v>
      </c>
      <c r="C111" s="216">
        <v>10000</v>
      </c>
      <c r="D111" s="211">
        <v>7</v>
      </c>
      <c r="E111" s="208">
        <v>10</v>
      </c>
      <c r="F111" s="212">
        <f>E111*C111</f>
        <v>100000</v>
      </c>
      <c r="G111" s="212">
        <f>(ROUNDUP(PrazoContrato/D111,0)-1)*E111*C111</f>
        <v>300000</v>
      </c>
      <c r="H111" s="213" t="s">
        <v>423</v>
      </c>
      <c r="I111" s="169" t="s">
        <v>554</v>
      </c>
      <c r="J111" s="14" t="s">
        <v>656</v>
      </c>
      <c r="K111" s="173">
        <f t="shared" si="18"/>
        <v>400000</v>
      </c>
    </row>
    <row r="112" spans="1:11" ht="14.4" x14ac:dyDescent="0.3">
      <c r="A112" s="207" t="s">
        <v>436</v>
      </c>
      <c r="B112" s="210" t="s">
        <v>567</v>
      </c>
      <c r="C112" s="216">
        <f>8*8580</f>
        <v>68640</v>
      </c>
      <c r="D112" s="211">
        <v>25</v>
      </c>
      <c r="E112" s="208">
        <v>10</v>
      </c>
      <c r="F112" s="212">
        <f>E112*C112</f>
        <v>686400</v>
      </c>
      <c r="G112" s="212">
        <f>(ROUNDUP(PrazoContrato/D112,0)-1)*E112*C112</f>
        <v>0</v>
      </c>
      <c r="H112" s="213" t="s">
        <v>423</v>
      </c>
      <c r="I112" s="169" t="s">
        <v>568</v>
      </c>
      <c r="J112" s="14" t="s">
        <v>656</v>
      </c>
      <c r="K112" s="173">
        <f t="shared" si="18"/>
        <v>686400</v>
      </c>
    </row>
    <row r="113" spans="1:11" s="12" customFormat="1" ht="14.4" x14ac:dyDescent="0.3">
      <c r="A113" s="14"/>
      <c r="B113" s="198"/>
      <c r="C113" s="197"/>
      <c r="D113" s="171"/>
      <c r="E113" s="1"/>
      <c r="F113" s="170"/>
      <c r="G113" s="170"/>
      <c r="H113" s="172"/>
      <c r="I113" s="169"/>
      <c r="J113" s="14"/>
      <c r="K113" s="244"/>
    </row>
    <row r="114" spans="1:11" ht="14.4" x14ac:dyDescent="0.3">
      <c r="A114" s="14"/>
      <c r="B114" s="198"/>
      <c r="C114" s="197"/>
      <c r="D114" s="171"/>
      <c r="E114" s="1"/>
      <c r="F114" s="170"/>
      <c r="G114" s="170"/>
      <c r="H114" s="172"/>
      <c r="J114" s="11"/>
      <c r="K114" s="246"/>
    </row>
    <row r="115" spans="1:11" x14ac:dyDescent="0.3">
      <c r="A115" s="12"/>
      <c r="B115" s="12" t="s">
        <v>104</v>
      </c>
      <c r="C115" s="12"/>
      <c r="D115" s="12"/>
      <c r="E115" s="12"/>
      <c r="F115" s="178">
        <f>SUM(F10:F114)</f>
        <v>33066934.5</v>
      </c>
      <c r="G115" s="178">
        <f>SUM(G10:G114)</f>
        <v>47945126.585000001</v>
      </c>
      <c r="H115" s="12"/>
      <c r="I115" s="222"/>
    </row>
    <row r="116" spans="1:11" x14ac:dyDescent="0.3">
      <c r="F116" s="153"/>
    </row>
    <row r="121" spans="1:11" x14ac:dyDescent="0.3">
      <c r="F121" s="9">
        <f>SUM(F106:F109)/4426.51</f>
        <v>2036.0000000000002</v>
      </c>
    </row>
    <row r="122" spans="1:11" x14ac:dyDescent="0.3">
      <c r="F122" s="9">
        <f>F121/0.5</f>
        <v>4072.0000000000005</v>
      </c>
    </row>
    <row r="123" spans="1:11" x14ac:dyDescent="0.3">
      <c r="F123" s="69"/>
    </row>
    <row r="124" spans="1:11" x14ac:dyDescent="0.3">
      <c r="F124" s="69"/>
    </row>
  </sheetData>
  <mergeCells count="2">
    <mergeCell ref="A6:H6"/>
    <mergeCell ref="E2:G4"/>
  </mergeCells>
  <conditionalFormatting sqref="A1:A1048576">
    <cfRule type="duplicateValues" dxfId="95" priority="1"/>
    <cfRule type="duplicateValues" dxfId="94" priority="2"/>
  </conditionalFormatting>
  <printOptions horizontalCentered="1"/>
  <pageMargins left="0.51181102362204722" right="0.51181102362204722" top="0.78740157480314965" bottom="0.78740157480314965" header="0.31496062992125984" footer="0.31496062992125984"/>
  <pageSetup paperSize="9" scale="28" orientation="landscape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59DA9-B530-4242-AAC5-DBE7F2CEE488}">
  <sheetPr codeName="Planilha29">
    <tabColor theme="8" tint="0.59999389629810485"/>
    <outlinePr summaryBelow="0"/>
  </sheetPr>
  <dimension ref="A5:HI103"/>
  <sheetViews>
    <sheetView topLeftCell="A66" zoomScaleNormal="100" workbookViewId="0">
      <selection activeCell="B103" sqref="B103"/>
    </sheetView>
  </sheetViews>
  <sheetFormatPr defaultColWidth="9.109375" defaultRowHeight="10.199999999999999" x14ac:dyDescent="0.2"/>
  <cols>
    <col min="1" max="1" width="45.33203125" style="20" bestFit="1" customWidth="1"/>
    <col min="2" max="217" width="9.5546875" style="77" customWidth="1"/>
    <col min="218" max="16384" width="9.109375" style="20"/>
  </cols>
  <sheetData>
    <row r="5" spans="1:217" s="33" customFormat="1" x14ac:dyDescent="0.3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</row>
    <row r="6" spans="1:217" s="22" customFormat="1" x14ac:dyDescent="0.2">
      <c r="A6" s="21" t="s">
        <v>106</v>
      </c>
      <c r="B6" s="72">
        <v>1</v>
      </c>
      <c r="C6" s="72">
        <v>1</v>
      </c>
      <c r="D6" s="72">
        <v>1</v>
      </c>
      <c r="E6" s="72">
        <v>1</v>
      </c>
      <c r="F6" s="72">
        <v>1</v>
      </c>
      <c r="G6" s="72">
        <v>1</v>
      </c>
      <c r="H6" s="72">
        <v>1</v>
      </c>
      <c r="I6" s="72">
        <v>1</v>
      </c>
      <c r="J6" s="72">
        <v>1</v>
      </c>
      <c r="K6" s="72">
        <v>1</v>
      </c>
      <c r="L6" s="72">
        <v>1</v>
      </c>
      <c r="M6" s="72">
        <v>1</v>
      </c>
      <c r="N6" s="72">
        <v>2</v>
      </c>
      <c r="O6" s="72">
        <v>2</v>
      </c>
      <c r="P6" s="72">
        <v>2</v>
      </c>
      <c r="Q6" s="72">
        <v>2</v>
      </c>
      <c r="R6" s="72">
        <v>2</v>
      </c>
      <c r="S6" s="72">
        <v>2</v>
      </c>
      <c r="T6" s="72">
        <v>2</v>
      </c>
      <c r="U6" s="72">
        <v>2</v>
      </c>
      <c r="V6" s="72">
        <v>2</v>
      </c>
      <c r="W6" s="72">
        <v>2</v>
      </c>
      <c r="X6" s="72">
        <v>2</v>
      </c>
      <c r="Y6" s="72">
        <v>2</v>
      </c>
      <c r="Z6" s="72">
        <f t="shared" ref="Z6:CK6" si="0">N6+1</f>
        <v>3</v>
      </c>
      <c r="AA6" s="72">
        <f t="shared" si="0"/>
        <v>3</v>
      </c>
      <c r="AB6" s="72">
        <f t="shared" si="0"/>
        <v>3</v>
      </c>
      <c r="AC6" s="72">
        <f t="shared" si="0"/>
        <v>3</v>
      </c>
      <c r="AD6" s="72">
        <f t="shared" si="0"/>
        <v>3</v>
      </c>
      <c r="AE6" s="72">
        <f t="shared" si="0"/>
        <v>3</v>
      </c>
      <c r="AF6" s="72">
        <f t="shared" si="0"/>
        <v>3</v>
      </c>
      <c r="AG6" s="72">
        <f t="shared" si="0"/>
        <v>3</v>
      </c>
      <c r="AH6" s="72">
        <f t="shared" si="0"/>
        <v>3</v>
      </c>
      <c r="AI6" s="72">
        <f t="shared" si="0"/>
        <v>3</v>
      </c>
      <c r="AJ6" s="72">
        <f t="shared" si="0"/>
        <v>3</v>
      </c>
      <c r="AK6" s="72">
        <f t="shared" si="0"/>
        <v>3</v>
      </c>
      <c r="AL6" s="72">
        <f t="shared" si="0"/>
        <v>4</v>
      </c>
      <c r="AM6" s="72">
        <f t="shared" si="0"/>
        <v>4</v>
      </c>
      <c r="AN6" s="72">
        <f t="shared" si="0"/>
        <v>4</v>
      </c>
      <c r="AO6" s="72">
        <f t="shared" si="0"/>
        <v>4</v>
      </c>
      <c r="AP6" s="72">
        <f t="shared" si="0"/>
        <v>4</v>
      </c>
      <c r="AQ6" s="72">
        <f t="shared" si="0"/>
        <v>4</v>
      </c>
      <c r="AR6" s="72">
        <f t="shared" si="0"/>
        <v>4</v>
      </c>
      <c r="AS6" s="72">
        <f t="shared" si="0"/>
        <v>4</v>
      </c>
      <c r="AT6" s="72">
        <f t="shared" si="0"/>
        <v>4</v>
      </c>
      <c r="AU6" s="72">
        <f t="shared" si="0"/>
        <v>4</v>
      </c>
      <c r="AV6" s="72">
        <f t="shared" si="0"/>
        <v>4</v>
      </c>
      <c r="AW6" s="72">
        <f t="shared" si="0"/>
        <v>4</v>
      </c>
      <c r="AX6" s="73">
        <f t="shared" si="0"/>
        <v>5</v>
      </c>
      <c r="AY6" s="73">
        <f t="shared" si="0"/>
        <v>5</v>
      </c>
      <c r="AZ6" s="73">
        <f t="shared" si="0"/>
        <v>5</v>
      </c>
      <c r="BA6" s="73">
        <f t="shared" si="0"/>
        <v>5</v>
      </c>
      <c r="BB6" s="73">
        <f t="shared" si="0"/>
        <v>5</v>
      </c>
      <c r="BC6" s="73">
        <f t="shared" si="0"/>
        <v>5</v>
      </c>
      <c r="BD6" s="73">
        <f t="shared" si="0"/>
        <v>5</v>
      </c>
      <c r="BE6" s="73">
        <f t="shared" si="0"/>
        <v>5</v>
      </c>
      <c r="BF6" s="73">
        <f t="shared" si="0"/>
        <v>5</v>
      </c>
      <c r="BG6" s="73">
        <f t="shared" si="0"/>
        <v>5</v>
      </c>
      <c r="BH6" s="73">
        <f t="shared" si="0"/>
        <v>5</v>
      </c>
      <c r="BI6" s="73">
        <f t="shared" si="0"/>
        <v>5</v>
      </c>
      <c r="BJ6" s="73">
        <f t="shared" si="0"/>
        <v>6</v>
      </c>
      <c r="BK6" s="73">
        <f t="shared" si="0"/>
        <v>6</v>
      </c>
      <c r="BL6" s="73">
        <f t="shared" si="0"/>
        <v>6</v>
      </c>
      <c r="BM6" s="73">
        <f t="shared" si="0"/>
        <v>6</v>
      </c>
      <c r="BN6" s="73">
        <f t="shared" si="0"/>
        <v>6</v>
      </c>
      <c r="BO6" s="73">
        <f t="shared" si="0"/>
        <v>6</v>
      </c>
      <c r="BP6" s="73">
        <f t="shared" si="0"/>
        <v>6</v>
      </c>
      <c r="BQ6" s="73">
        <f t="shared" si="0"/>
        <v>6</v>
      </c>
      <c r="BR6" s="73">
        <f t="shared" si="0"/>
        <v>6</v>
      </c>
      <c r="BS6" s="73">
        <f t="shared" si="0"/>
        <v>6</v>
      </c>
      <c r="BT6" s="73">
        <f t="shared" si="0"/>
        <v>6</v>
      </c>
      <c r="BU6" s="73">
        <f t="shared" si="0"/>
        <v>6</v>
      </c>
      <c r="BV6" s="73">
        <f t="shared" si="0"/>
        <v>7</v>
      </c>
      <c r="BW6" s="73">
        <f t="shared" si="0"/>
        <v>7</v>
      </c>
      <c r="BX6" s="73">
        <f t="shared" si="0"/>
        <v>7</v>
      </c>
      <c r="BY6" s="73">
        <f t="shared" si="0"/>
        <v>7</v>
      </c>
      <c r="BZ6" s="73">
        <f t="shared" si="0"/>
        <v>7</v>
      </c>
      <c r="CA6" s="73">
        <f t="shared" si="0"/>
        <v>7</v>
      </c>
      <c r="CB6" s="73">
        <f t="shared" si="0"/>
        <v>7</v>
      </c>
      <c r="CC6" s="73">
        <f t="shared" si="0"/>
        <v>7</v>
      </c>
      <c r="CD6" s="73">
        <f t="shared" si="0"/>
        <v>7</v>
      </c>
      <c r="CE6" s="73">
        <f t="shared" si="0"/>
        <v>7</v>
      </c>
      <c r="CF6" s="73">
        <f t="shared" si="0"/>
        <v>7</v>
      </c>
      <c r="CG6" s="73">
        <f t="shared" si="0"/>
        <v>7</v>
      </c>
      <c r="CH6" s="73">
        <f t="shared" si="0"/>
        <v>8</v>
      </c>
      <c r="CI6" s="73">
        <f t="shared" si="0"/>
        <v>8</v>
      </c>
      <c r="CJ6" s="73">
        <f t="shared" si="0"/>
        <v>8</v>
      </c>
      <c r="CK6" s="73">
        <f t="shared" si="0"/>
        <v>8</v>
      </c>
      <c r="CL6" s="73">
        <f t="shared" ref="CL6:EW6" si="1">BZ6+1</f>
        <v>8</v>
      </c>
      <c r="CM6" s="73">
        <f t="shared" si="1"/>
        <v>8</v>
      </c>
      <c r="CN6" s="73">
        <f t="shared" si="1"/>
        <v>8</v>
      </c>
      <c r="CO6" s="73">
        <f t="shared" si="1"/>
        <v>8</v>
      </c>
      <c r="CP6" s="73">
        <f t="shared" si="1"/>
        <v>8</v>
      </c>
      <c r="CQ6" s="73">
        <f t="shared" si="1"/>
        <v>8</v>
      </c>
      <c r="CR6" s="73">
        <f t="shared" si="1"/>
        <v>8</v>
      </c>
      <c r="CS6" s="73">
        <f t="shared" si="1"/>
        <v>8</v>
      </c>
      <c r="CT6" s="73">
        <f t="shared" si="1"/>
        <v>9</v>
      </c>
      <c r="CU6" s="73">
        <f t="shared" si="1"/>
        <v>9</v>
      </c>
      <c r="CV6" s="73">
        <f t="shared" si="1"/>
        <v>9</v>
      </c>
      <c r="CW6" s="73">
        <f t="shared" si="1"/>
        <v>9</v>
      </c>
      <c r="CX6" s="73">
        <f t="shared" si="1"/>
        <v>9</v>
      </c>
      <c r="CY6" s="73">
        <f t="shared" si="1"/>
        <v>9</v>
      </c>
      <c r="CZ6" s="73">
        <f t="shared" si="1"/>
        <v>9</v>
      </c>
      <c r="DA6" s="73">
        <f t="shared" si="1"/>
        <v>9</v>
      </c>
      <c r="DB6" s="73">
        <f t="shared" si="1"/>
        <v>9</v>
      </c>
      <c r="DC6" s="73">
        <f t="shared" si="1"/>
        <v>9</v>
      </c>
      <c r="DD6" s="73">
        <f t="shared" si="1"/>
        <v>9</v>
      </c>
      <c r="DE6" s="73">
        <f t="shared" si="1"/>
        <v>9</v>
      </c>
      <c r="DF6" s="73">
        <f t="shared" si="1"/>
        <v>10</v>
      </c>
      <c r="DG6" s="73">
        <f t="shared" si="1"/>
        <v>10</v>
      </c>
      <c r="DH6" s="73">
        <f t="shared" si="1"/>
        <v>10</v>
      </c>
      <c r="DI6" s="73">
        <f t="shared" si="1"/>
        <v>10</v>
      </c>
      <c r="DJ6" s="73">
        <f t="shared" si="1"/>
        <v>10</v>
      </c>
      <c r="DK6" s="73">
        <f t="shared" si="1"/>
        <v>10</v>
      </c>
      <c r="DL6" s="73">
        <f t="shared" si="1"/>
        <v>10</v>
      </c>
      <c r="DM6" s="73">
        <f t="shared" si="1"/>
        <v>10</v>
      </c>
      <c r="DN6" s="73">
        <f t="shared" si="1"/>
        <v>10</v>
      </c>
      <c r="DO6" s="73">
        <f t="shared" si="1"/>
        <v>10</v>
      </c>
      <c r="DP6" s="73">
        <f t="shared" si="1"/>
        <v>10</v>
      </c>
      <c r="DQ6" s="73">
        <f t="shared" si="1"/>
        <v>10</v>
      </c>
      <c r="DR6" s="73">
        <f t="shared" si="1"/>
        <v>11</v>
      </c>
      <c r="DS6" s="73">
        <f t="shared" si="1"/>
        <v>11</v>
      </c>
      <c r="DT6" s="73">
        <f t="shared" si="1"/>
        <v>11</v>
      </c>
      <c r="DU6" s="73">
        <f t="shared" si="1"/>
        <v>11</v>
      </c>
      <c r="DV6" s="73">
        <f t="shared" si="1"/>
        <v>11</v>
      </c>
      <c r="DW6" s="73">
        <f t="shared" si="1"/>
        <v>11</v>
      </c>
      <c r="DX6" s="73">
        <f t="shared" si="1"/>
        <v>11</v>
      </c>
      <c r="DY6" s="73">
        <f t="shared" si="1"/>
        <v>11</v>
      </c>
      <c r="DZ6" s="73">
        <f t="shared" si="1"/>
        <v>11</v>
      </c>
      <c r="EA6" s="73">
        <f t="shared" si="1"/>
        <v>11</v>
      </c>
      <c r="EB6" s="73">
        <f t="shared" si="1"/>
        <v>11</v>
      </c>
      <c r="EC6" s="73">
        <f t="shared" si="1"/>
        <v>11</v>
      </c>
      <c r="ED6" s="73">
        <f t="shared" si="1"/>
        <v>12</v>
      </c>
      <c r="EE6" s="73">
        <f t="shared" si="1"/>
        <v>12</v>
      </c>
      <c r="EF6" s="73">
        <f t="shared" si="1"/>
        <v>12</v>
      </c>
      <c r="EG6" s="73">
        <f t="shared" si="1"/>
        <v>12</v>
      </c>
      <c r="EH6" s="73">
        <f t="shared" si="1"/>
        <v>12</v>
      </c>
      <c r="EI6" s="73">
        <f t="shared" si="1"/>
        <v>12</v>
      </c>
      <c r="EJ6" s="73">
        <f t="shared" si="1"/>
        <v>12</v>
      </c>
      <c r="EK6" s="73">
        <f t="shared" si="1"/>
        <v>12</v>
      </c>
      <c r="EL6" s="73">
        <f t="shared" si="1"/>
        <v>12</v>
      </c>
      <c r="EM6" s="73">
        <f t="shared" si="1"/>
        <v>12</v>
      </c>
      <c r="EN6" s="73">
        <f t="shared" si="1"/>
        <v>12</v>
      </c>
      <c r="EO6" s="73">
        <f t="shared" si="1"/>
        <v>12</v>
      </c>
      <c r="EP6" s="73">
        <f t="shared" si="1"/>
        <v>13</v>
      </c>
      <c r="EQ6" s="73">
        <f t="shared" si="1"/>
        <v>13</v>
      </c>
      <c r="ER6" s="73">
        <f t="shared" si="1"/>
        <v>13</v>
      </c>
      <c r="ES6" s="73">
        <f t="shared" si="1"/>
        <v>13</v>
      </c>
      <c r="ET6" s="73">
        <f t="shared" si="1"/>
        <v>13</v>
      </c>
      <c r="EU6" s="73">
        <f t="shared" si="1"/>
        <v>13</v>
      </c>
      <c r="EV6" s="73">
        <f t="shared" si="1"/>
        <v>13</v>
      </c>
      <c r="EW6" s="73">
        <f t="shared" si="1"/>
        <v>13</v>
      </c>
      <c r="EX6" s="73">
        <f t="shared" ref="EX6:HI6" si="2">EL6+1</f>
        <v>13</v>
      </c>
      <c r="EY6" s="73">
        <f t="shared" si="2"/>
        <v>13</v>
      </c>
      <c r="EZ6" s="73">
        <f t="shared" si="2"/>
        <v>13</v>
      </c>
      <c r="FA6" s="73">
        <f t="shared" si="2"/>
        <v>13</v>
      </c>
      <c r="FB6" s="73">
        <f t="shared" si="2"/>
        <v>14</v>
      </c>
      <c r="FC6" s="73">
        <f t="shared" si="2"/>
        <v>14</v>
      </c>
      <c r="FD6" s="73">
        <f t="shared" si="2"/>
        <v>14</v>
      </c>
      <c r="FE6" s="73">
        <f t="shared" si="2"/>
        <v>14</v>
      </c>
      <c r="FF6" s="73">
        <f t="shared" si="2"/>
        <v>14</v>
      </c>
      <c r="FG6" s="73">
        <f t="shared" si="2"/>
        <v>14</v>
      </c>
      <c r="FH6" s="73">
        <f t="shared" si="2"/>
        <v>14</v>
      </c>
      <c r="FI6" s="73">
        <f t="shared" si="2"/>
        <v>14</v>
      </c>
      <c r="FJ6" s="73">
        <f t="shared" si="2"/>
        <v>14</v>
      </c>
      <c r="FK6" s="73">
        <f t="shared" si="2"/>
        <v>14</v>
      </c>
      <c r="FL6" s="73">
        <f t="shared" si="2"/>
        <v>14</v>
      </c>
      <c r="FM6" s="73">
        <f t="shared" si="2"/>
        <v>14</v>
      </c>
      <c r="FN6" s="73">
        <f t="shared" si="2"/>
        <v>15</v>
      </c>
      <c r="FO6" s="73">
        <f t="shared" si="2"/>
        <v>15</v>
      </c>
      <c r="FP6" s="73">
        <f t="shared" si="2"/>
        <v>15</v>
      </c>
      <c r="FQ6" s="73">
        <f t="shared" si="2"/>
        <v>15</v>
      </c>
      <c r="FR6" s="73">
        <f t="shared" si="2"/>
        <v>15</v>
      </c>
      <c r="FS6" s="73">
        <f t="shared" si="2"/>
        <v>15</v>
      </c>
      <c r="FT6" s="73">
        <f t="shared" si="2"/>
        <v>15</v>
      </c>
      <c r="FU6" s="73">
        <f t="shared" si="2"/>
        <v>15</v>
      </c>
      <c r="FV6" s="73">
        <f t="shared" si="2"/>
        <v>15</v>
      </c>
      <c r="FW6" s="73">
        <f t="shared" si="2"/>
        <v>15</v>
      </c>
      <c r="FX6" s="73">
        <f t="shared" si="2"/>
        <v>15</v>
      </c>
      <c r="FY6" s="73">
        <f t="shared" si="2"/>
        <v>15</v>
      </c>
      <c r="FZ6" s="73">
        <f t="shared" si="2"/>
        <v>16</v>
      </c>
      <c r="GA6" s="73">
        <f t="shared" si="2"/>
        <v>16</v>
      </c>
      <c r="GB6" s="73">
        <f t="shared" si="2"/>
        <v>16</v>
      </c>
      <c r="GC6" s="73">
        <f t="shared" si="2"/>
        <v>16</v>
      </c>
      <c r="GD6" s="73">
        <f t="shared" si="2"/>
        <v>16</v>
      </c>
      <c r="GE6" s="73">
        <f t="shared" si="2"/>
        <v>16</v>
      </c>
      <c r="GF6" s="73">
        <f t="shared" si="2"/>
        <v>16</v>
      </c>
      <c r="GG6" s="73">
        <f t="shared" si="2"/>
        <v>16</v>
      </c>
      <c r="GH6" s="73">
        <f t="shared" si="2"/>
        <v>16</v>
      </c>
      <c r="GI6" s="73">
        <f t="shared" si="2"/>
        <v>16</v>
      </c>
      <c r="GJ6" s="73">
        <f t="shared" si="2"/>
        <v>16</v>
      </c>
      <c r="GK6" s="73">
        <f t="shared" si="2"/>
        <v>16</v>
      </c>
      <c r="GL6" s="73">
        <f t="shared" si="2"/>
        <v>17</v>
      </c>
      <c r="GM6" s="73">
        <f t="shared" si="2"/>
        <v>17</v>
      </c>
      <c r="GN6" s="73">
        <f t="shared" si="2"/>
        <v>17</v>
      </c>
      <c r="GO6" s="73">
        <f t="shared" si="2"/>
        <v>17</v>
      </c>
      <c r="GP6" s="73">
        <f t="shared" si="2"/>
        <v>17</v>
      </c>
      <c r="GQ6" s="73">
        <f t="shared" si="2"/>
        <v>17</v>
      </c>
      <c r="GR6" s="73">
        <f t="shared" si="2"/>
        <v>17</v>
      </c>
      <c r="GS6" s="73">
        <f t="shared" si="2"/>
        <v>17</v>
      </c>
      <c r="GT6" s="73">
        <f t="shared" si="2"/>
        <v>17</v>
      </c>
      <c r="GU6" s="73">
        <f t="shared" si="2"/>
        <v>17</v>
      </c>
      <c r="GV6" s="73">
        <f t="shared" si="2"/>
        <v>17</v>
      </c>
      <c r="GW6" s="73">
        <f t="shared" si="2"/>
        <v>17</v>
      </c>
      <c r="GX6" s="73">
        <f t="shared" si="2"/>
        <v>18</v>
      </c>
      <c r="GY6" s="73">
        <f t="shared" si="2"/>
        <v>18</v>
      </c>
      <c r="GZ6" s="73">
        <f t="shared" si="2"/>
        <v>18</v>
      </c>
      <c r="HA6" s="73">
        <f t="shared" si="2"/>
        <v>18</v>
      </c>
      <c r="HB6" s="73">
        <f t="shared" si="2"/>
        <v>18</v>
      </c>
      <c r="HC6" s="73">
        <f t="shared" si="2"/>
        <v>18</v>
      </c>
      <c r="HD6" s="73">
        <f t="shared" si="2"/>
        <v>18</v>
      </c>
      <c r="HE6" s="73">
        <f t="shared" si="2"/>
        <v>18</v>
      </c>
      <c r="HF6" s="73">
        <f t="shared" si="2"/>
        <v>18</v>
      </c>
      <c r="HG6" s="73">
        <f t="shared" si="2"/>
        <v>18</v>
      </c>
      <c r="HH6" s="73">
        <f t="shared" si="2"/>
        <v>18</v>
      </c>
      <c r="HI6" s="73">
        <f t="shared" si="2"/>
        <v>18</v>
      </c>
    </row>
    <row r="7" spans="1:217" x14ac:dyDescent="0.2">
      <c r="A7" s="23" t="s">
        <v>214</v>
      </c>
      <c r="B7" s="74">
        <v>1</v>
      </c>
      <c r="C7" s="74">
        <f t="shared" ref="C7:BN7" si="3">B7+1</f>
        <v>2</v>
      </c>
      <c r="D7" s="74">
        <f t="shared" si="3"/>
        <v>3</v>
      </c>
      <c r="E7" s="74">
        <f t="shared" si="3"/>
        <v>4</v>
      </c>
      <c r="F7" s="74">
        <f t="shared" si="3"/>
        <v>5</v>
      </c>
      <c r="G7" s="74">
        <f t="shared" si="3"/>
        <v>6</v>
      </c>
      <c r="H7" s="74">
        <f t="shared" si="3"/>
        <v>7</v>
      </c>
      <c r="I7" s="74">
        <f t="shared" si="3"/>
        <v>8</v>
      </c>
      <c r="J7" s="74">
        <f t="shared" si="3"/>
        <v>9</v>
      </c>
      <c r="K7" s="74">
        <f t="shared" si="3"/>
        <v>10</v>
      </c>
      <c r="L7" s="74">
        <f t="shared" si="3"/>
        <v>11</v>
      </c>
      <c r="M7" s="74">
        <f t="shared" si="3"/>
        <v>12</v>
      </c>
      <c r="N7" s="74">
        <f t="shared" si="3"/>
        <v>13</v>
      </c>
      <c r="O7" s="74">
        <f t="shared" si="3"/>
        <v>14</v>
      </c>
      <c r="P7" s="74">
        <f t="shared" si="3"/>
        <v>15</v>
      </c>
      <c r="Q7" s="74">
        <f t="shared" si="3"/>
        <v>16</v>
      </c>
      <c r="R7" s="74">
        <f t="shared" si="3"/>
        <v>17</v>
      </c>
      <c r="S7" s="74">
        <f t="shared" si="3"/>
        <v>18</v>
      </c>
      <c r="T7" s="74">
        <f t="shared" si="3"/>
        <v>19</v>
      </c>
      <c r="U7" s="74">
        <f t="shared" si="3"/>
        <v>20</v>
      </c>
      <c r="V7" s="74">
        <f t="shared" si="3"/>
        <v>21</v>
      </c>
      <c r="W7" s="74">
        <f t="shared" si="3"/>
        <v>22</v>
      </c>
      <c r="X7" s="74">
        <f t="shared" si="3"/>
        <v>23</v>
      </c>
      <c r="Y7" s="74">
        <f t="shared" si="3"/>
        <v>24</v>
      </c>
      <c r="Z7" s="74">
        <f t="shared" si="3"/>
        <v>25</v>
      </c>
      <c r="AA7" s="74">
        <f t="shared" si="3"/>
        <v>26</v>
      </c>
      <c r="AB7" s="74">
        <f t="shared" si="3"/>
        <v>27</v>
      </c>
      <c r="AC7" s="74">
        <f t="shared" si="3"/>
        <v>28</v>
      </c>
      <c r="AD7" s="74">
        <f t="shared" si="3"/>
        <v>29</v>
      </c>
      <c r="AE7" s="74">
        <f t="shared" si="3"/>
        <v>30</v>
      </c>
      <c r="AF7" s="74">
        <f t="shared" si="3"/>
        <v>31</v>
      </c>
      <c r="AG7" s="74">
        <f t="shared" si="3"/>
        <v>32</v>
      </c>
      <c r="AH7" s="74">
        <f t="shared" si="3"/>
        <v>33</v>
      </c>
      <c r="AI7" s="74">
        <f t="shared" si="3"/>
        <v>34</v>
      </c>
      <c r="AJ7" s="74">
        <f t="shared" si="3"/>
        <v>35</v>
      </c>
      <c r="AK7" s="74">
        <f t="shared" si="3"/>
        <v>36</v>
      </c>
      <c r="AL7" s="74">
        <f t="shared" si="3"/>
        <v>37</v>
      </c>
      <c r="AM7" s="74">
        <f t="shared" si="3"/>
        <v>38</v>
      </c>
      <c r="AN7" s="74">
        <f t="shared" si="3"/>
        <v>39</v>
      </c>
      <c r="AO7" s="74">
        <f t="shared" si="3"/>
        <v>40</v>
      </c>
      <c r="AP7" s="74">
        <f t="shared" si="3"/>
        <v>41</v>
      </c>
      <c r="AQ7" s="74">
        <f t="shared" si="3"/>
        <v>42</v>
      </c>
      <c r="AR7" s="74">
        <f t="shared" si="3"/>
        <v>43</v>
      </c>
      <c r="AS7" s="74">
        <f t="shared" si="3"/>
        <v>44</v>
      </c>
      <c r="AT7" s="74">
        <f t="shared" si="3"/>
        <v>45</v>
      </c>
      <c r="AU7" s="74">
        <f t="shared" si="3"/>
        <v>46</v>
      </c>
      <c r="AV7" s="74">
        <f t="shared" si="3"/>
        <v>47</v>
      </c>
      <c r="AW7" s="74">
        <f t="shared" si="3"/>
        <v>48</v>
      </c>
      <c r="AX7" s="75">
        <f t="shared" si="3"/>
        <v>49</v>
      </c>
      <c r="AY7" s="75">
        <f t="shared" si="3"/>
        <v>50</v>
      </c>
      <c r="AZ7" s="75">
        <f t="shared" si="3"/>
        <v>51</v>
      </c>
      <c r="BA7" s="75">
        <f t="shared" si="3"/>
        <v>52</v>
      </c>
      <c r="BB7" s="75">
        <f t="shared" si="3"/>
        <v>53</v>
      </c>
      <c r="BC7" s="75">
        <f t="shared" si="3"/>
        <v>54</v>
      </c>
      <c r="BD7" s="75">
        <f t="shared" si="3"/>
        <v>55</v>
      </c>
      <c r="BE7" s="75">
        <f t="shared" si="3"/>
        <v>56</v>
      </c>
      <c r="BF7" s="75">
        <f t="shared" si="3"/>
        <v>57</v>
      </c>
      <c r="BG7" s="75">
        <f t="shared" si="3"/>
        <v>58</v>
      </c>
      <c r="BH7" s="75">
        <f t="shared" si="3"/>
        <v>59</v>
      </c>
      <c r="BI7" s="75">
        <f t="shared" si="3"/>
        <v>60</v>
      </c>
      <c r="BJ7" s="75">
        <f t="shared" si="3"/>
        <v>61</v>
      </c>
      <c r="BK7" s="75">
        <f t="shared" si="3"/>
        <v>62</v>
      </c>
      <c r="BL7" s="75">
        <f t="shared" si="3"/>
        <v>63</v>
      </c>
      <c r="BM7" s="75">
        <f t="shared" si="3"/>
        <v>64</v>
      </c>
      <c r="BN7" s="75">
        <f t="shared" si="3"/>
        <v>65</v>
      </c>
      <c r="BO7" s="75">
        <f t="shared" ref="BO7:DZ7" si="4">BN7+1</f>
        <v>66</v>
      </c>
      <c r="BP7" s="75">
        <f t="shared" si="4"/>
        <v>67</v>
      </c>
      <c r="BQ7" s="75">
        <f t="shared" si="4"/>
        <v>68</v>
      </c>
      <c r="BR7" s="75">
        <f t="shared" si="4"/>
        <v>69</v>
      </c>
      <c r="BS7" s="75">
        <f t="shared" si="4"/>
        <v>70</v>
      </c>
      <c r="BT7" s="75">
        <f t="shared" si="4"/>
        <v>71</v>
      </c>
      <c r="BU7" s="75">
        <f t="shared" si="4"/>
        <v>72</v>
      </c>
      <c r="BV7" s="75">
        <f t="shared" si="4"/>
        <v>73</v>
      </c>
      <c r="BW7" s="75">
        <f t="shared" si="4"/>
        <v>74</v>
      </c>
      <c r="BX7" s="75">
        <f t="shared" si="4"/>
        <v>75</v>
      </c>
      <c r="BY7" s="75">
        <f t="shared" si="4"/>
        <v>76</v>
      </c>
      <c r="BZ7" s="75">
        <f t="shared" si="4"/>
        <v>77</v>
      </c>
      <c r="CA7" s="75">
        <f t="shared" si="4"/>
        <v>78</v>
      </c>
      <c r="CB7" s="75">
        <f t="shared" si="4"/>
        <v>79</v>
      </c>
      <c r="CC7" s="75">
        <f t="shared" si="4"/>
        <v>80</v>
      </c>
      <c r="CD7" s="75">
        <f t="shared" si="4"/>
        <v>81</v>
      </c>
      <c r="CE7" s="75">
        <f t="shared" si="4"/>
        <v>82</v>
      </c>
      <c r="CF7" s="75">
        <f t="shared" si="4"/>
        <v>83</v>
      </c>
      <c r="CG7" s="75">
        <f t="shared" si="4"/>
        <v>84</v>
      </c>
      <c r="CH7" s="75">
        <f t="shared" si="4"/>
        <v>85</v>
      </c>
      <c r="CI7" s="75">
        <f t="shared" si="4"/>
        <v>86</v>
      </c>
      <c r="CJ7" s="75">
        <f t="shared" si="4"/>
        <v>87</v>
      </c>
      <c r="CK7" s="75">
        <f t="shared" si="4"/>
        <v>88</v>
      </c>
      <c r="CL7" s="75">
        <f t="shared" si="4"/>
        <v>89</v>
      </c>
      <c r="CM7" s="75">
        <f t="shared" si="4"/>
        <v>90</v>
      </c>
      <c r="CN7" s="75">
        <f t="shared" si="4"/>
        <v>91</v>
      </c>
      <c r="CO7" s="75">
        <f t="shared" si="4"/>
        <v>92</v>
      </c>
      <c r="CP7" s="75">
        <f t="shared" si="4"/>
        <v>93</v>
      </c>
      <c r="CQ7" s="75">
        <f t="shared" si="4"/>
        <v>94</v>
      </c>
      <c r="CR7" s="75">
        <f t="shared" si="4"/>
        <v>95</v>
      </c>
      <c r="CS7" s="75">
        <f t="shared" si="4"/>
        <v>96</v>
      </c>
      <c r="CT7" s="75">
        <f t="shared" si="4"/>
        <v>97</v>
      </c>
      <c r="CU7" s="75">
        <f t="shared" si="4"/>
        <v>98</v>
      </c>
      <c r="CV7" s="75">
        <f t="shared" si="4"/>
        <v>99</v>
      </c>
      <c r="CW7" s="75">
        <f t="shared" si="4"/>
        <v>100</v>
      </c>
      <c r="CX7" s="75">
        <f t="shared" si="4"/>
        <v>101</v>
      </c>
      <c r="CY7" s="75">
        <f t="shared" si="4"/>
        <v>102</v>
      </c>
      <c r="CZ7" s="75">
        <f t="shared" si="4"/>
        <v>103</v>
      </c>
      <c r="DA7" s="75">
        <f t="shared" si="4"/>
        <v>104</v>
      </c>
      <c r="DB7" s="75">
        <f t="shared" si="4"/>
        <v>105</v>
      </c>
      <c r="DC7" s="75">
        <f t="shared" si="4"/>
        <v>106</v>
      </c>
      <c r="DD7" s="75">
        <f t="shared" si="4"/>
        <v>107</v>
      </c>
      <c r="DE7" s="75">
        <f t="shared" si="4"/>
        <v>108</v>
      </c>
      <c r="DF7" s="75">
        <f t="shared" si="4"/>
        <v>109</v>
      </c>
      <c r="DG7" s="75">
        <f t="shared" si="4"/>
        <v>110</v>
      </c>
      <c r="DH7" s="75">
        <f t="shared" si="4"/>
        <v>111</v>
      </c>
      <c r="DI7" s="75">
        <f t="shared" si="4"/>
        <v>112</v>
      </c>
      <c r="DJ7" s="75">
        <f t="shared" si="4"/>
        <v>113</v>
      </c>
      <c r="DK7" s="75">
        <f t="shared" si="4"/>
        <v>114</v>
      </c>
      <c r="DL7" s="75">
        <f t="shared" si="4"/>
        <v>115</v>
      </c>
      <c r="DM7" s="75">
        <f t="shared" si="4"/>
        <v>116</v>
      </c>
      <c r="DN7" s="75">
        <f t="shared" si="4"/>
        <v>117</v>
      </c>
      <c r="DO7" s="75">
        <f t="shared" si="4"/>
        <v>118</v>
      </c>
      <c r="DP7" s="75">
        <f t="shared" si="4"/>
        <v>119</v>
      </c>
      <c r="DQ7" s="75">
        <f t="shared" si="4"/>
        <v>120</v>
      </c>
      <c r="DR7" s="75">
        <f t="shared" si="4"/>
        <v>121</v>
      </c>
      <c r="DS7" s="75">
        <f t="shared" si="4"/>
        <v>122</v>
      </c>
      <c r="DT7" s="75">
        <f t="shared" si="4"/>
        <v>123</v>
      </c>
      <c r="DU7" s="75">
        <f t="shared" si="4"/>
        <v>124</v>
      </c>
      <c r="DV7" s="75">
        <f t="shared" si="4"/>
        <v>125</v>
      </c>
      <c r="DW7" s="75">
        <f t="shared" si="4"/>
        <v>126</v>
      </c>
      <c r="DX7" s="75">
        <f t="shared" si="4"/>
        <v>127</v>
      </c>
      <c r="DY7" s="75">
        <f t="shared" si="4"/>
        <v>128</v>
      </c>
      <c r="DZ7" s="75">
        <f t="shared" si="4"/>
        <v>129</v>
      </c>
      <c r="EA7" s="75">
        <f t="shared" ref="EA7:GL7" si="5">DZ7+1</f>
        <v>130</v>
      </c>
      <c r="EB7" s="75">
        <f t="shared" si="5"/>
        <v>131</v>
      </c>
      <c r="EC7" s="75">
        <f t="shared" si="5"/>
        <v>132</v>
      </c>
      <c r="ED7" s="75">
        <f t="shared" si="5"/>
        <v>133</v>
      </c>
      <c r="EE7" s="75">
        <f t="shared" si="5"/>
        <v>134</v>
      </c>
      <c r="EF7" s="75">
        <f t="shared" si="5"/>
        <v>135</v>
      </c>
      <c r="EG7" s="75">
        <f t="shared" si="5"/>
        <v>136</v>
      </c>
      <c r="EH7" s="75">
        <f t="shared" si="5"/>
        <v>137</v>
      </c>
      <c r="EI7" s="75">
        <f t="shared" si="5"/>
        <v>138</v>
      </c>
      <c r="EJ7" s="75">
        <f t="shared" si="5"/>
        <v>139</v>
      </c>
      <c r="EK7" s="75">
        <f t="shared" si="5"/>
        <v>140</v>
      </c>
      <c r="EL7" s="75">
        <f t="shared" si="5"/>
        <v>141</v>
      </c>
      <c r="EM7" s="75">
        <f t="shared" si="5"/>
        <v>142</v>
      </c>
      <c r="EN7" s="75">
        <f t="shared" si="5"/>
        <v>143</v>
      </c>
      <c r="EO7" s="75">
        <f t="shared" si="5"/>
        <v>144</v>
      </c>
      <c r="EP7" s="75">
        <f t="shared" si="5"/>
        <v>145</v>
      </c>
      <c r="EQ7" s="75">
        <f t="shared" si="5"/>
        <v>146</v>
      </c>
      <c r="ER7" s="75">
        <f t="shared" si="5"/>
        <v>147</v>
      </c>
      <c r="ES7" s="75">
        <f t="shared" si="5"/>
        <v>148</v>
      </c>
      <c r="ET7" s="75">
        <f t="shared" si="5"/>
        <v>149</v>
      </c>
      <c r="EU7" s="75">
        <f t="shared" si="5"/>
        <v>150</v>
      </c>
      <c r="EV7" s="75">
        <f t="shared" si="5"/>
        <v>151</v>
      </c>
      <c r="EW7" s="75">
        <f t="shared" si="5"/>
        <v>152</v>
      </c>
      <c r="EX7" s="75">
        <f t="shared" si="5"/>
        <v>153</v>
      </c>
      <c r="EY7" s="75">
        <f t="shared" si="5"/>
        <v>154</v>
      </c>
      <c r="EZ7" s="75">
        <f t="shared" si="5"/>
        <v>155</v>
      </c>
      <c r="FA7" s="75">
        <f t="shared" si="5"/>
        <v>156</v>
      </c>
      <c r="FB7" s="75">
        <f t="shared" si="5"/>
        <v>157</v>
      </c>
      <c r="FC7" s="75">
        <f t="shared" si="5"/>
        <v>158</v>
      </c>
      <c r="FD7" s="75">
        <f t="shared" si="5"/>
        <v>159</v>
      </c>
      <c r="FE7" s="75">
        <f t="shared" si="5"/>
        <v>160</v>
      </c>
      <c r="FF7" s="75">
        <f t="shared" si="5"/>
        <v>161</v>
      </c>
      <c r="FG7" s="75">
        <f t="shared" si="5"/>
        <v>162</v>
      </c>
      <c r="FH7" s="75">
        <f t="shared" si="5"/>
        <v>163</v>
      </c>
      <c r="FI7" s="75">
        <f t="shared" si="5"/>
        <v>164</v>
      </c>
      <c r="FJ7" s="75">
        <f t="shared" si="5"/>
        <v>165</v>
      </c>
      <c r="FK7" s="75">
        <f t="shared" si="5"/>
        <v>166</v>
      </c>
      <c r="FL7" s="75">
        <f t="shared" si="5"/>
        <v>167</v>
      </c>
      <c r="FM7" s="75">
        <f t="shared" si="5"/>
        <v>168</v>
      </c>
      <c r="FN7" s="75">
        <f t="shared" si="5"/>
        <v>169</v>
      </c>
      <c r="FO7" s="75">
        <f t="shared" si="5"/>
        <v>170</v>
      </c>
      <c r="FP7" s="75">
        <f t="shared" si="5"/>
        <v>171</v>
      </c>
      <c r="FQ7" s="75">
        <f t="shared" si="5"/>
        <v>172</v>
      </c>
      <c r="FR7" s="75">
        <f t="shared" si="5"/>
        <v>173</v>
      </c>
      <c r="FS7" s="75">
        <f t="shared" si="5"/>
        <v>174</v>
      </c>
      <c r="FT7" s="75">
        <f t="shared" si="5"/>
        <v>175</v>
      </c>
      <c r="FU7" s="75">
        <f t="shared" si="5"/>
        <v>176</v>
      </c>
      <c r="FV7" s="75">
        <f t="shared" si="5"/>
        <v>177</v>
      </c>
      <c r="FW7" s="75">
        <f t="shared" si="5"/>
        <v>178</v>
      </c>
      <c r="FX7" s="75">
        <f t="shared" si="5"/>
        <v>179</v>
      </c>
      <c r="FY7" s="75">
        <f t="shared" si="5"/>
        <v>180</v>
      </c>
      <c r="FZ7" s="75">
        <f t="shared" si="5"/>
        <v>181</v>
      </c>
      <c r="GA7" s="75">
        <f t="shared" si="5"/>
        <v>182</v>
      </c>
      <c r="GB7" s="75">
        <f t="shared" si="5"/>
        <v>183</v>
      </c>
      <c r="GC7" s="75">
        <f t="shared" si="5"/>
        <v>184</v>
      </c>
      <c r="GD7" s="75">
        <f t="shared" si="5"/>
        <v>185</v>
      </c>
      <c r="GE7" s="75">
        <f t="shared" si="5"/>
        <v>186</v>
      </c>
      <c r="GF7" s="75">
        <f t="shared" si="5"/>
        <v>187</v>
      </c>
      <c r="GG7" s="75">
        <f t="shared" si="5"/>
        <v>188</v>
      </c>
      <c r="GH7" s="75">
        <f t="shared" si="5"/>
        <v>189</v>
      </c>
      <c r="GI7" s="75">
        <f t="shared" si="5"/>
        <v>190</v>
      </c>
      <c r="GJ7" s="75">
        <f t="shared" si="5"/>
        <v>191</v>
      </c>
      <c r="GK7" s="75">
        <f t="shared" si="5"/>
        <v>192</v>
      </c>
      <c r="GL7" s="75">
        <f t="shared" si="5"/>
        <v>193</v>
      </c>
      <c r="GM7" s="75">
        <f t="shared" ref="GM7:HI7" si="6">GL7+1</f>
        <v>194</v>
      </c>
      <c r="GN7" s="75">
        <f t="shared" si="6"/>
        <v>195</v>
      </c>
      <c r="GO7" s="75">
        <f t="shared" si="6"/>
        <v>196</v>
      </c>
      <c r="GP7" s="75">
        <f t="shared" si="6"/>
        <v>197</v>
      </c>
      <c r="GQ7" s="75">
        <f t="shared" si="6"/>
        <v>198</v>
      </c>
      <c r="GR7" s="75">
        <f t="shared" si="6"/>
        <v>199</v>
      </c>
      <c r="GS7" s="75">
        <f t="shared" si="6"/>
        <v>200</v>
      </c>
      <c r="GT7" s="75">
        <f t="shared" si="6"/>
        <v>201</v>
      </c>
      <c r="GU7" s="75">
        <f t="shared" si="6"/>
        <v>202</v>
      </c>
      <c r="GV7" s="75">
        <f t="shared" si="6"/>
        <v>203</v>
      </c>
      <c r="GW7" s="75">
        <f t="shared" si="6"/>
        <v>204</v>
      </c>
      <c r="GX7" s="75">
        <f t="shared" si="6"/>
        <v>205</v>
      </c>
      <c r="GY7" s="75">
        <f t="shared" si="6"/>
        <v>206</v>
      </c>
      <c r="GZ7" s="75">
        <f t="shared" si="6"/>
        <v>207</v>
      </c>
      <c r="HA7" s="75">
        <f t="shared" si="6"/>
        <v>208</v>
      </c>
      <c r="HB7" s="75">
        <f t="shared" si="6"/>
        <v>209</v>
      </c>
      <c r="HC7" s="75">
        <f t="shared" si="6"/>
        <v>210</v>
      </c>
      <c r="HD7" s="75">
        <f t="shared" si="6"/>
        <v>211</v>
      </c>
      <c r="HE7" s="75">
        <f t="shared" si="6"/>
        <v>212</v>
      </c>
      <c r="HF7" s="75">
        <f t="shared" si="6"/>
        <v>213</v>
      </c>
      <c r="HG7" s="75">
        <f t="shared" si="6"/>
        <v>214</v>
      </c>
      <c r="HH7" s="75">
        <f t="shared" si="6"/>
        <v>215</v>
      </c>
      <c r="HI7" s="75">
        <f t="shared" si="6"/>
        <v>216</v>
      </c>
    </row>
    <row r="8" spans="1:217" x14ac:dyDescent="0.2">
      <c r="A8" s="23" t="s">
        <v>215</v>
      </c>
      <c r="B8" s="75" t="s">
        <v>216</v>
      </c>
      <c r="C8" s="75" t="s">
        <v>216</v>
      </c>
      <c r="D8" s="75" t="s">
        <v>216</v>
      </c>
      <c r="E8" s="75" t="s">
        <v>216</v>
      </c>
      <c r="F8" s="75" t="s">
        <v>217</v>
      </c>
      <c r="G8" s="75" t="s">
        <v>217</v>
      </c>
      <c r="H8" s="75" t="s">
        <v>218</v>
      </c>
      <c r="I8" s="75" t="s">
        <v>218</v>
      </c>
      <c r="J8" s="75" t="s">
        <v>218</v>
      </c>
      <c r="K8" s="75" t="s">
        <v>218</v>
      </c>
      <c r="L8" s="75" t="s">
        <v>218</v>
      </c>
      <c r="M8" s="75" t="s">
        <v>218</v>
      </c>
      <c r="N8" s="75" t="s">
        <v>218</v>
      </c>
      <c r="O8" s="75" t="s">
        <v>218</v>
      </c>
      <c r="P8" s="75" t="s">
        <v>218</v>
      </c>
      <c r="Q8" s="75" t="s">
        <v>218</v>
      </c>
      <c r="R8" s="75" t="s">
        <v>218</v>
      </c>
      <c r="S8" s="75" t="s">
        <v>218</v>
      </c>
      <c r="T8" s="75" t="s">
        <v>219</v>
      </c>
      <c r="U8" s="75" t="s">
        <v>219</v>
      </c>
      <c r="V8" s="75" t="s">
        <v>219</v>
      </c>
      <c r="W8" s="75" t="s">
        <v>219</v>
      </c>
      <c r="X8" s="75" t="s">
        <v>219</v>
      </c>
      <c r="Y8" s="75" t="s">
        <v>219</v>
      </c>
      <c r="Z8" s="75" t="s">
        <v>219</v>
      </c>
      <c r="AA8" s="75" t="s">
        <v>219</v>
      </c>
      <c r="AB8" s="75" t="s">
        <v>219</v>
      </c>
      <c r="AC8" s="75" t="s">
        <v>219</v>
      </c>
      <c r="AD8" s="75" t="s">
        <v>219</v>
      </c>
      <c r="AE8" s="75" t="s">
        <v>219</v>
      </c>
      <c r="AF8" s="75" t="s">
        <v>219</v>
      </c>
      <c r="AG8" s="75" t="s">
        <v>219</v>
      </c>
      <c r="AH8" s="75" t="s">
        <v>219</v>
      </c>
      <c r="AI8" s="75" t="s">
        <v>219</v>
      </c>
      <c r="AJ8" s="75" t="s">
        <v>219</v>
      </c>
      <c r="AK8" s="75" t="s">
        <v>219</v>
      </c>
      <c r="AL8" s="75" t="s">
        <v>219</v>
      </c>
      <c r="AM8" s="75" t="s">
        <v>219</v>
      </c>
      <c r="AN8" s="75" t="s">
        <v>219</v>
      </c>
      <c r="AO8" s="75" t="s">
        <v>219</v>
      </c>
      <c r="AP8" s="75" t="s">
        <v>219</v>
      </c>
      <c r="AQ8" s="75" t="s">
        <v>219</v>
      </c>
      <c r="AR8" s="75" t="s">
        <v>219</v>
      </c>
      <c r="AS8" s="75" t="s">
        <v>219</v>
      </c>
      <c r="AT8" s="75" t="s">
        <v>219</v>
      </c>
      <c r="AU8" s="75" t="s">
        <v>219</v>
      </c>
      <c r="AV8" s="75" t="s">
        <v>219</v>
      </c>
      <c r="AW8" s="75" t="s">
        <v>219</v>
      </c>
      <c r="AX8" s="75" t="s">
        <v>219</v>
      </c>
      <c r="AY8" s="75" t="s">
        <v>219</v>
      </c>
      <c r="AZ8" s="75" t="s">
        <v>219</v>
      </c>
      <c r="BA8" s="75" t="s">
        <v>219</v>
      </c>
      <c r="BB8" s="75" t="s">
        <v>219</v>
      </c>
      <c r="BC8" s="75" t="s">
        <v>219</v>
      </c>
      <c r="BD8" s="75" t="s">
        <v>219</v>
      </c>
      <c r="BE8" s="75" t="s">
        <v>219</v>
      </c>
      <c r="BF8" s="75" t="s">
        <v>219</v>
      </c>
      <c r="BG8" s="75" t="s">
        <v>219</v>
      </c>
      <c r="BH8" s="75" t="s">
        <v>219</v>
      </c>
      <c r="BI8" s="75" t="s">
        <v>219</v>
      </c>
      <c r="BJ8" s="75" t="s">
        <v>219</v>
      </c>
      <c r="BK8" s="75" t="s">
        <v>219</v>
      </c>
      <c r="BL8" s="75" t="s">
        <v>219</v>
      </c>
      <c r="BM8" s="75" t="s">
        <v>219</v>
      </c>
      <c r="BN8" s="75" t="s">
        <v>219</v>
      </c>
      <c r="BO8" s="75" t="s">
        <v>219</v>
      </c>
      <c r="BP8" s="75" t="s">
        <v>219</v>
      </c>
      <c r="BQ8" s="75" t="s">
        <v>219</v>
      </c>
      <c r="BR8" s="75" t="s">
        <v>219</v>
      </c>
      <c r="BS8" s="75" t="s">
        <v>219</v>
      </c>
      <c r="BT8" s="75" t="s">
        <v>219</v>
      </c>
      <c r="BU8" s="75" t="s">
        <v>219</v>
      </c>
      <c r="BV8" s="75" t="s">
        <v>219</v>
      </c>
      <c r="BW8" s="75" t="s">
        <v>219</v>
      </c>
      <c r="BX8" s="75" t="s">
        <v>219</v>
      </c>
      <c r="BY8" s="75" t="s">
        <v>219</v>
      </c>
      <c r="BZ8" s="75" t="s">
        <v>219</v>
      </c>
      <c r="CA8" s="75" t="s">
        <v>219</v>
      </c>
      <c r="CB8" s="75" t="s">
        <v>219</v>
      </c>
      <c r="CC8" s="75" t="s">
        <v>219</v>
      </c>
      <c r="CD8" s="75" t="s">
        <v>219</v>
      </c>
      <c r="CE8" s="75" t="s">
        <v>219</v>
      </c>
      <c r="CF8" s="75" t="s">
        <v>219</v>
      </c>
      <c r="CG8" s="75" t="s">
        <v>219</v>
      </c>
      <c r="CH8" s="75" t="s">
        <v>219</v>
      </c>
      <c r="CI8" s="75" t="s">
        <v>219</v>
      </c>
      <c r="CJ8" s="75" t="s">
        <v>219</v>
      </c>
      <c r="CK8" s="75" t="s">
        <v>219</v>
      </c>
      <c r="CL8" s="75" t="s">
        <v>219</v>
      </c>
      <c r="CM8" s="75" t="s">
        <v>219</v>
      </c>
      <c r="CN8" s="75" t="s">
        <v>219</v>
      </c>
      <c r="CO8" s="75" t="s">
        <v>219</v>
      </c>
      <c r="CP8" s="75" t="s">
        <v>219</v>
      </c>
      <c r="CQ8" s="75" t="s">
        <v>219</v>
      </c>
      <c r="CR8" s="75" t="s">
        <v>219</v>
      </c>
      <c r="CS8" s="75" t="s">
        <v>219</v>
      </c>
      <c r="CT8" s="75" t="s">
        <v>219</v>
      </c>
      <c r="CU8" s="75" t="s">
        <v>219</v>
      </c>
      <c r="CV8" s="75" t="s">
        <v>219</v>
      </c>
      <c r="CW8" s="75" t="s">
        <v>219</v>
      </c>
      <c r="CX8" s="75" t="s">
        <v>219</v>
      </c>
      <c r="CY8" s="75" t="s">
        <v>219</v>
      </c>
      <c r="CZ8" s="75" t="s">
        <v>219</v>
      </c>
      <c r="DA8" s="75" t="s">
        <v>219</v>
      </c>
      <c r="DB8" s="75" t="s">
        <v>219</v>
      </c>
      <c r="DC8" s="75" t="s">
        <v>219</v>
      </c>
      <c r="DD8" s="75" t="s">
        <v>219</v>
      </c>
      <c r="DE8" s="75" t="s">
        <v>219</v>
      </c>
      <c r="DF8" s="75" t="s">
        <v>219</v>
      </c>
      <c r="DG8" s="75" t="s">
        <v>219</v>
      </c>
      <c r="DH8" s="75" t="s">
        <v>219</v>
      </c>
      <c r="DI8" s="75" t="s">
        <v>219</v>
      </c>
      <c r="DJ8" s="75" t="s">
        <v>219</v>
      </c>
      <c r="DK8" s="75" t="s">
        <v>219</v>
      </c>
      <c r="DL8" s="75" t="s">
        <v>219</v>
      </c>
      <c r="DM8" s="75" t="s">
        <v>219</v>
      </c>
      <c r="DN8" s="75" t="s">
        <v>219</v>
      </c>
      <c r="DO8" s="75" t="s">
        <v>219</v>
      </c>
      <c r="DP8" s="75" t="s">
        <v>219</v>
      </c>
      <c r="DQ8" s="75" t="s">
        <v>219</v>
      </c>
      <c r="DR8" s="75" t="s">
        <v>219</v>
      </c>
      <c r="DS8" s="75" t="s">
        <v>219</v>
      </c>
      <c r="DT8" s="75" t="s">
        <v>219</v>
      </c>
      <c r="DU8" s="75" t="s">
        <v>219</v>
      </c>
      <c r="DV8" s="75" t="s">
        <v>219</v>
      </c>
      <c r="DW8" s="75" t="s">
        <v>219</v>
      </c>
      <c r="DX8" s="75" t="s">
        <v>219</v>
      </c>
      <c r="DY8" s="75" t="s">
        <v>219</v>
      </c>
      <c r="DZ8" s="75" t="s">
        <v>219</v>
      </c>
      <c r="EA8" s="75" t="s">
        <v>219</v>
      </c>
      <c r="EB8" s="75" t="s">
        <v>219</v>
      </c>
      <c r="EC8" s="75" t="s">
        <v>219</v>
      </c>
      <c r="ED8" s="75" t="s">
        <v>219</v>
      </c>
      <c r="EE8" s="75" t="s">
        <v>219</v>
      </c>
      <c r="EF8" s="75" t="s">
        <v>219</v>
      </c>
      <c r="EG8" s="75" t="s">
        <v>219</v>
      </c>
      <c r="EH8" s="75" t="s">
        <v>219</v>
      </c>
      <c r="EI8" s="75" t="s">
        <v>219</v>
      </c>
      <c r="EJ8" s="75" t="s">
        <v>219</v>
      </c>
      <c r="EK8" s="75" t="s">
        <v>219</v>
      </c>
      <c r="EL8" s="75" t="s">
        <v>219</v>
      </c>
      <c r="EM8" s="75" t="s">
        <v>219</v>
      </c>
      <c r="EN8" s="75" t="s">
        <v>219</v>
      </c>
      <c r="EO8" s="75" t="s">
        <v>219</v>
      </c>
      <c r="EP8" s="75" t="s">
        <v>219</v>
      </c>
      <c r="EQ8" s="75" t="s">
        <v>219</v>
      </c>
      <c r="ER8" s="75" t="s">
        <v>219</v>
      </c>
      <c r="ES8" s="75" t="s">
        <v>219</v>
      </c>
      <c r="ET8" s="75" t="s">
        <v>219</v>
      </c>
      <c r="EU8" s="75" t="s">
        <v>219</v>
      </c>
      <c r="EV8" s="75" t="s">
        <v>219</v>
      </c>
      <c r="EW8" s="75" t="s">
        <v>219</v>
      </c>
      <c r="EX8" s="75" t="s">
        <v>219</v>
      </c>
      <c r="EY8" s="75" t="s">
        <v>219</v>
      </c>
      <c r="EZ8" s="75" t="s">
        <v>219</v>
      </c>
      <c r="FA8" s="75" t="s">
        <v>219</v>
      </c>
      <c r="FB8" s="75" t="s">
        <v>219</v>
      </c>
      <c r="FC8" s="75" t="s">
        <v>219</v>
      </c>
      <c r="FD8" s="75" t="s">
        <v>219</v>
      </c>
      <c r="FE8" s="75" t="s">
        <v>219</v>
      </c>
      <c r="FF8" s="75" t="s">
        <v>219</v>
      </c>
      <c r="FG8" s="75" t="s">
        <v>219</v>
      </c>
      <c r="FH8" s="75" t="s">
        <v>219</v>
      </c>
      <c r="FI8" s="75" t="s">
        <v>219</v>
      </c>
      <c r="FJ8" s="75" t="s">
        <v>219</v>
      </c>
      <c r="FK8" s="75" t="s">
        <v>219</v>
      </c>
      <c r="FL8" s="75" t="s">
        <v>219</v>
      </c>
      <c r="FM8" s="75" t="s">
        <v>219</v>
      </c>
      <c r="FN8" s="75" t="s">
        <v>219</v>
      </c>
      <c r="FO8" s="75" t="s">
        <v>219</v>
      </c>
      <c r="FP8" s="75" t="s">
        <v>219</v>
      </c>
      <c r="FQ8" s="75" t="s">
        <v>219</v>
      </c>
      <c r="FR8" s="75" t="s">
        <v>219</v>
      </c>
      <c r="FS8" s="75" t="s">
        <v>219</v>
      </c>
      <c r="FT8" s="75" t="s">
        <v>219</v>
      </c>
      <c r="FU8" s="75" t="s">
        <v>219</v>
      </c>
      <c r="FV8" s="75" t="s">
        <v>219</v>
      </c>
      <c r="FW8" s="75" t="s">
        <v>219</v>
      </c>
      <c r="FX8" s="75" t="s">
        <v>219</v>
      </c>
      <c r="FY8" s="75" t="s">
        <v>219</v>
      </c>
      <c r="FZ8" s="75" t="s">
        <v>219</v>
      </c>
      <c r="GA8" s="75" t="s">
        <v>219</v>
      </c>
      <c r="GB8" s="75" t="s">
        <v>219</v>
      </c>
      <c r="GC8" s="75" t="s">
        <v>219</v>
      </c>
      <c r="GD8" s="75" t="s">
        <v>219</v>
      </c>
      <c r="GE8" s="75" t="s">
        <v>219</v>
      </c>
      <c r="GF8" s="75" t="s">
        <v>219</v>
      </c>
      <c r="GG8" s="75" t="s">
        <v>219</v>
      </c>
      <c r="GH8" s="75" t="s">
        <v>219</v>
      </c>
      <c r="GI8" s="75" t="s">
        <v>219</v>
      </c>
      <c r="GJ8" s="75" t="s">
        <v>219</v>
      </c>
      <c r="GK8" s="75" t="s">
        <v>219</v>
      </c>
      <c r="GL8" s="75" t="s">
        <v>219</v>
      </c>
      <c r="GM8" s="75" t="s">
        <v>219</v>
      </c>
      <c r="GN8" s="75" t="s">
        <v>219</v>
      </c>
      <c r="GO8" s="75" t="s">
        <v>219</v>
      </c>
      <c r="GP8" s="75" t="s">
        <v>219</v>
      </c>
      <c r="GQ8" s="75" t="s">
        <v>219</v>
      </c>
      <c r="GR8" s="75" t="s">
        <v>219</v>
      </c>
      <c r="GS8" s="75" t="s">
        <v>219</v>
      </c>
      <c r="GT8" s="75" t="s">
        <v>219</v>
      </c>
      <c r="GU8" s="75" t="s">
        <v>219</v>
      </c>
      <c r="GV8" s="75" t="s">
        <v>219</v>
      </c>
      <c r="GW8" s="75" t="s">
        <v>219</v>
      </c>
      <c r="GX8" s="75" t="s">
        <v>219</v>
      </c>
      <c r="GY8" s="75" t="s">
        <v>219</v>
      </c>
      <c r="GZ8" s="75" t="s">
        <v>219</v>
      </c>
      <c r="HA8" s="75" t="s">
        <v>219</v>
      </c>
      <c r="HB8" s="75" t="s">
        <v>219</v>
      </c>
      <c r="HC8" s="75" t="s">
        <v>219</v>
      </c>
      <c r="HD8" s="75" t="s">
        <v>219</v>
      </c>
      <c r="HE8" s="75" t="s">
        <v>219</v>
      </c>
      <c r="HF8" s="75" t="s">
        <v>219</v>
      </c>
      <c r="HG8" s="75" t="s">
        <v>219</v>
      </c>
      <c r="HH8" s="75" t="s">
        <v>219</v>
      </c>
      <c r="HI8" s="75" t="s">
        <v>219</v>
      </c>
    </row>
    <row r="9" spans="1:217" s="27" customFormat="1" x14ac:dyDescent="0.2">
      <c r="A9" s="23" t="s">
        <v>34</v>
      </c>
      <c r="B9" s="75" t="s">
        <v>35</v>
      </c>
      <c r="C9" s="75" t="str">
        <f t="shared" ref="C9:BN9" si="7">B9</f>
        <v>REAL</v>
      </c>
      <c r="D9" s="75" t="str">
        <f t="shared" si="7"/>
        <v>REAL</v>
      </c>
      <c r="E9" s="75" t="str">
        <f t="shared" si="7"/>
        <v>REAL</v>
      </c>
      <c r="F9" s="75" t="str">
        <f t="shared" si="7"/>
        <v>REAL</v>
      </c>
      <c r="G9" s="75" t="str">
        <f t="shared" si="7"/>
        <v>REAL</v>
      </c>
      <c r="H9" s="75" t="str">
        <f t="shared" si="7"/>
        <v>REAL</v>
      </c>
      <c r="I9" s="75" t="str">
        <f t="shared" si="7"/>
        <v>REAL</v>
      </c>
      <c r="J9" s="75" t="str">
        <f t="shared" si="7"/>
        <v>REAL</v>
      </c>
      <c r="K9" s="75" t="str">
        <f t="shared" si="7"/>
        <v>REAL</v>
      </c>
      <c r="L9" s="75" t="str">
        <f t="shared" si="7"/>
        <v>REAL</v>
      </c>
      <c r="M9" s="75" t="s">
        <v>35</v>
      </c>
      <c r="N9" s="75" t="str">
        <f t="shared" si="7"/>
        <v>REAL</v>
      </c>
      <c r="O9" s="75" t="str">
        <f t="shared" si="7"/>
        <v>REAL</v>
      </c>
      <c r="P9" s="75" t="str">
        <f t="shared" si="7"/>
        <v>REAL</v>
      </c>
      <c r="Q9" s="75" t="str">
        <f t="shared" si="7"/>
        <v>REAL</v>
      </c>
      <c r="R9" s="75" t="str">
        <f t="shared" si="7"/>
        <v>REAL</v>
      </c>
      <c r="S9" s="75" t="str">
        <f t="shared" si="7"/>
        <v>REAL</v>
      </c>
      <c r="T9" s="75" t="str">
        <f t="shared" si="7"/>
        <v>REAL</v>
      </c>
      <c r="U9" s="75" t="str">
        <f t="shared" si="7"/>
        <v>REAL</v>
      </c>
      <c r="V9" s="75" t="str">
        <f t="shared" si="7"/>
        <v>REAL</v>
      </c>
      <c r="W9" s="75" t="str">
        <f t="shared" si="7"/>
        <v>REAL</v>
      </c>
      <c r="X9" s="75" t="s">
        <v>35</v>
      </c>
      <c r="Y9" s="75" t="str">
        <f t="shared" si="7"/>
        <v>REAL</v>
      </c>
      <c r="Z9" s="75" t="str">
        <f t="shared" si="7"/>
        <v>REAL</v>
      </c>
      <c r="AA9" s="75" t="str">
        <f t="shared" si="7"/>
        <v>REAL</v>
      </c>
      <c r="AB9" s="75" t="str">
        <f t="shared" si="7"/>
        <v>REAL</v>
      </c>
      <c r="AC9" s="75" t="str">
        <f t="shared" si="7"/>
        <v>REAL</v>
      </c>
      <c r="AD9" s="75" t="str">
        <f t="shared" si="7"/>
        <v>REAL</v>
      </c>
      <c r="AE9" s="75" t="str">
        <f t="shared" si="7"/>
        <v>REAL</v>
      </c>
      <c r="AF9" s="75" t="str">
        <f t="shared" si="7"/>
        <v>REAL</v>
      </c>
      <c r="AG9" s="75" t="str">
        <f t="shared" si="7"/>
        <v>REAL</v>
      </c>
      <c r="AH9" s="75" t="str">
        <f t="shared" si="7"/>
        <v>REAL</v>
      </c>
      <c r="AI9" s="75" t="s">
        <v>35</v>
      </c>
      <c r="AJ9" s="75" t="str">
        <f t="shared" si="7"/>
        <v>REAL</v>
      </c>
      <c r="AK9" s="75" t="str">
        <f t="shared" si="7"/>
        <v>REAL</v>
      </c>
      <c r="AL9" s="75" t="str">
        <f t="shared" si="7"/>
        <v>REAL</v>
      </c>
      <c r="AM9" s="75" t="str">
        <f t="shared" si="7"/>
        <v>REAL</v>
      </c>
      <c r="AN9" s="75" t="str">
        <f t="shared" si="7"/>
        <v>REAL</v>
      </c>
      <c r="AO9" s="75" t="str">
        <f t="shared" si="7"/>
        <v>REAL</v>
      </c>
      <c r="AP9" s="75" t="str">
        <f t="shared" si="7"/>
        <v>REAL</v>
      </c>
      <c r="AQ9" s="75" t="str">
        <f t="shared" si="7"/>
        <v>REAL</v>
      </c>
      <c r="AR9" s="75" t="str">
        <f t="shared" si="7"/>
        <v>REAL</v>
      </c>
      <c r="AS9" s="75" t="str">
        <f t="shared" si="7"/>
        <v>REAL</v>
      </c>
      <c r="AT9" s="75" t="s">
        <v>35</v>
      </c>
      <c r="AU9" s="75" t="str">
        <f t="shared" si="7"/>
        <v>REAL</v>
      </c>
      <c r="AV9" s="75" t="str">
        <f t="shared" si="7"/>
        <v>REAL</v>
      </c>
      <c r="AW9" s="75" t="str">
        <f t="shared" si="7"/>
        <v>REAL</v>
      </c>
      <c r="AX9" s="75" t="str">
        <f t="shared" si="7"/>
        <v>REAL</v>
      </c>
      <c r="AY9" s="75" t="str">
        <f t="shared" si="7"/>
        <v>REAL</v>
      </c>
      <c r="AZ9" s="75" t="str">
        <f t="shared" si="7"/>
        <v>REAL</v>
      </c>
      <c r="BA9" s="75" t="str">
        <f t="shared" si="7"/>
        <v>REAL</v>
      </c>
      <c r="BB9" s="75" t="str">
        <f t="shared" si="7"/>
        <v>REAL</v>
      </c>
      <c r="BC9" s="75" t="str">
        <f t="shared" si="7"/>
        <v>REAL</v>
      </c>
      <c r="BD9" s="75" t="str">
        <f t="shared" si="7"/>
        <v>REAL</v>
      </c>
      <c r="BE9" s="75" t="s">
        <v>35</v>
      </c>
      <c r="BF9" s="75" t="str">
        <f t="shared" si="7"/>
        <v>REAL</v>
      </c>
      <c r="BG9" s="75" t="str">
        <f t="shared" si="7"/>
        <v>REAL</v>
      </c>
      <c r="BH9" s="75" t="str">
        <f t="shared" si="7"/>
        <v>REAL</v>
      </c>
      <c r="BI9" s="75" t="str">
        <f t="shared" si="7"/>
        <v>REAL</v>
      </c>
      <c r="BJ9" s="75" t="str">
        <f t="shared" si="7"/>
        <v>REAL</v>
      </c>
      <c r="BK9" s="75" t="str">
        <f t="shared" si="7"/>
        <v>REAL</v>
      </c>
      <c r="BL9" s="75" t="str">
        <f t="shared" si="7"/>
        <v>REAL</v>
      </c>
      <c r="BM9" s="75" t="str">
        <f t="shared" si="7"/>
        <v>REAL</v>
      </c>
      <c r="BN9" s="75" t="str">
        <f t="shared" si="7"/>
        <v>REAL</v>
      </c>
      <c r="BO9" s="75" t="str">
        <f t="shared" ref="BO9" si="8">BN9</f>
        <v>REAL</v>
      </c>
      <c r="BP9" s="75" t="s">
        <v>35</v>
      </c>
      <c r="BQ9" s="75" t="str">
        <f t="shared" ref="BQ9:EB9" si="9">BP9</f>
        <v>REAL</v>
      </c>
      <c r="BR9" s="75" t="str">
        <f t="shared" si="9"/>
        <v>REAL</v>
      </c>
      <c r="BS9" s="75" t="str">
        <f t="shared" si="9"/>
        <v>REAL</v>
      </c>
      <c r="BT9" s="75" t="str">
        <f t="shared" si="9"/>
        <v>REAL</v>
      </c>
      <c r="BU9" s="75" t="str">
        <f t="shared" si="9"/>
        <v>REAL</v>
      </c>
      <c r="BV9" s="75" t="str">
        <f t="shared" si="9"/>
        <v>REAL</v>
      </c>
      <c r="BW9" s="75" t="str">
        <f t="shared" si="9"/>
        <v>REAL</v>
      </c>
      <c r="BX9" s="75" t="str">
        <f t="shared" si="9"/>
        <v>REAL</v>
      </c>
      <c r="BY9" s="75" t="str">
        <f t="shared" si="9"/>
        <v>REAL</v>
      </c>
      <c r="BZ9" s="75" t="str">
        <f t="shared" si="9"/>
        <v>REAL</v>
      </c>
      <c r="CA9" s="75" t="s">
        <v>35</v>
      </c>
      <c r="CB9" s="75" t="str">
        <f t="shared" si="9"/>
        <v>REAL</v>
      </c>
      <c r="CC9" s="75" t="str">
        <f t="shared" si="9"/>
        <v>REAL</v>
      </c>
      <c r="CD9" s="75" t="str">
        <f t="shared" si="9"/>
        <v>REAL</v>
      </c>
      <c r="CE9" s="75" t="str">
        <f t="shared" si="9"/>
        <v>REAL</v>
      </c>
      <c r="CF9" s="75" t="str">
        <f t="shared" si="9"/>
        <v>REAL</v>
      </c>
      <c r="CG9" s="75" t="str">
        <f t="shared" si="9"/>
        <v>REAL</v>
      </c>
      <c r="CH9" s="75" t="str">
        <f t="shared" si="9"/>
        <v>REAL</v>
      </c>
      <c r="CI9" s="75" t="str">
        <f t="shared" si="9"/>
        <v>REAL</v>
      </c>
      <c r="CJ9" s="75" t="str">
        <f t="shared" si="9"/>
        <v>REAL</v>
      </c>
      <c r="CK9" s="75" t="str">
        <f t="shared" si="9"/>
        <v>REAL</v>
      </c>
      <c r="CL9" s="75" t="s">
        <v>35</v>
      </c>
      <c r="CM9" s="75" t="str">
        <f t="shared" si="9"/>
        <v>REAL</v>
      </c>
      <c r="CN9" s="75" t="str">
        <f t="shared" si="9"/>
        <v>REAL</v>
      </c>
      <c r="CO9" s="75" t="str">
        <f t="shared" si="9"/>
        <v>REAL</v>
      </c>
      <c r="CP9" s="75" t="str">
        <f t="shared" si="9"/>
        <v>REAL</v>
      </c>
      <c r="CQ9" s="75" t="str">
        <f t="shared" si="9"/>
        <v>REAL</v>
      </c>
      <c r="CR9" s="75" t="str">
        <f t="shared" si="9"/>
        <v>REAL</v>
      </c>
      <c r="CS9" s="75" t="str">
        <f t="shared" si="9"/>
        <v>REAL</v>
      </c>
      <c r="CT9" s="75" t="str">
        <f t="shared" si="9"/>
        <v>REAL</v>
      </c>
      <c r="CU9" s="75" t="str">
        <f t="shared" si="9"/>
        <v>REAL</v>
      </c>
      <c r="CV9" s="75" t="str">
        <f t="shared" si="9"/>
        <v>REAL</v>
      </c>
      <c r="CW9" s="75" t="s">
        <v>35</v>
      </c>
      <c r="CX9" s="75" t="str">
        <f t="shared" si="9"/>
        <v>REAL</v>
      </c>
      <c r="CY9" s="75" t="str">
        <f t="shared" si="9"/>
        <v>REAL</v>
      </c>
      <c r="CZ9" s="75" t="str">
        <f t="shared" si="9"/>
        <v>REAL</v>
      </c>
      <c r="DA9" s="75" t="str">
        <f t="shared" si="9"/>
        <v>REAL</v>
      </c>
      <c r="DB9" s="75" t="str">
        <f t="shared" si="9"/>
        <v>REAL</v>
      </c>
      <c r="DC9" s="75" t="str">
        <f t="shared" si="9"/>
        <v>REAL</v>
      </c>
      <c r="DD9" s="75" t="str">
        <f t="shared" si="9"/>
        <v>REAL</v>
      </c>
      <c r="DE9" s="75" t="str">
        <f t="shared" si="9"/>
        <v>REAL</v>
      </c>
      <c r="DF9" s="75" t="str">
        <f t="shared" si="9"/>
        <v>REAL</v>
      </c>
      <c r="DG9" s="75" t="str">
        <f t="shared" si="9"/>
        <v>REAL</v>
      </c>
      <c r="DH9" s="75" t="s">
        <v>35</v>
      </c>
      <c r="DI9" s="75" t="str">
        <f t="shared" si="9"/>
        <v>REAL</v>
      </c>
      <c r="DJ9" s="75" t="str">
        <f t="shared" si="9"/>
        <v>REAL</v>
      </c>
      <c r="DK9" s="75" t="str">
        <f t="shared" si="9"/>
        <v>REAL</v>
      </c>
      <c r="DL9" s="75" t="str">
        <f t="shared" si="9"/>
        <v>REAL</v>
      </c>
      <c r="DM9" s="75" t="str">
        <f t="shared" si="9"/>
        <v>REAL</v>
      </c>
      <c r="DN9" s="75" t="str">
        <f t="shared" si="9"/>
        <v>REAL</v>
      </c>
      <c r="DO9" s="75" t="str">
        <f t="shared" si="9"/>
        <v>REAL</v>
      </c>
      <c r="DP9" s="75" t="str">
        <f t="shared" si="9"/>
        <v>REAL</v>
      </c>
      <c r="DQ9" s="75" t="str">
        <f t="shared" si="9"/>
        <v>REAL</v>
      </c>
      <c r="DR9" s="75" t="str">
        <f t="shared" si="9"/>
        <v>REAL</v>
      </c>
      <c r="DS9" s="75" t="s">
        <v>35</v>
      </c>
      <c r="DT9" s="75" t="str">
        <f t="shared" si="9"/>
        <v>REAL</v>
      </c>
      <c r="DU9" s="75" t="str">
        <f t="shared" si="9"/>
        <v>REAL</v>
      </c>
      <c r="DV9" s="75" t="str">
        <f t="shared" si="9"/>
        <v>REAL</v>
      </c>
      <c r="DW9" s="75" t="str">
        <f t="shared" si="9"/>
        <v>REAL</v>
      </c>
      <c r="DX9" s="75" t="str">
        <f t="shared" si="9"/>
        <v>REAL</v>
      </c>
      <c r="DY9" s="75" t="str">
        <f t="shared" si="9"/>
        <v>REAL</v>
      </c>
      <c r="DZ9" s="75" t="str">
        <f t="shared" si="9"/>
        <v>REAL</v>
      </c>
      <c r="EA9" s="75" t="str">
        <f t="shared" si="9"/>
        <v>REAL</v>
      </c>
      <c r="EB9" s="75" t="str">
        <f t="shared" si="9"/>
        <v>REAL</v>
      </c>
      <c r="EC9" s="75" t="str">
        <f t="shared" ref="EC9" si="10">EB9</f>
        <v>REAL</v>
      </c>
      <c r="ED9" s="75" t="s">
        <v>35</v>
      </c>
      <c r="EE9" s="75" t="str">
        <f t="shared" ref="EE9:GP9" si="11">ED9</f>
        <v>REAL</v>
      </c>
      <c r="EF9" s="75" t="str">
        <f t="shared" si="11"/>
        <v>REAL</v>
      </c>
      <c r="EG9" s="75" t="str">
        <f t="shared" si="11"/>
        <v>REAL</v>
      </c>
      <c r="EH9" s="75" t="str">
        <f t="shared" si="11"/>
        <v>REAL</v>
      </c>
      <c r="EI9" s="75" t="str">
        <f t="shared" si="11"/>
        <v>REAL</v>
      </c>
      <c r="EJ9" s="75" t="str">
        <f t="shared" si="11"/>
        <v>REAL</v>
      </c>
      <c r="EK9" s="75" t="str">
        <f t="shared" si="11"/>
        <v>REAL</v>
      </c>
      <c r="EL9" s="75" t="str">
        <f t="shared" si="11"/>
        <v>REAL</v>
      </c>
      <c r="EM9" s="75" t="str">
        <f t="shared" si="11"/>
        <v>REAL</v>
      </c>
      <c r="EN9" s="75" t="str">
        <f t="shared" si="11"/>
        <v>REAL</v>
      </c>
      <c r="EO9" s="75" t="s">
        <v>35</v>
      </c>
      <c r="EP9" s="75" t="str">
        <f t="shared" si="11"/>
        <v>REAL</v>
      </c>
      <c r="EQ9" s="75" t="str">
        <f t="shared" si="11"/>
        <v>REAL</v>
      </c>
      <c r="ER9" s="75" t="str">
        <f t="shared" si="11"/>
        <v>REAL</v>
      </c>
      <c r="ES9" s="75" t="str">
        <f t="shared" si="11"/>
        <v>REAL</v>
      </c>
      <c r="ET9" s="75" t="str">
        <f t="shared" si="11"/>
        <v>REAL</v>
      </c>
      <c r="EU9" s="75" t="str">
        <f t="shared" si="11"/>
        <v>REAL</v>
      </c>
      <c r="EV9" s="75" t="str">
        <f t="shared" si="11"/>
        <v>REAL</v>
      </c>
      <c r="EW9" s="75" t="str">
        <f t="shared" si="11"/>
        <v>REAL</v>
      </c>
      <c r="EX9" s="75" t="str">
        <f t="shared" si="11"/>
        <v>REAL</v>
      </c>
      <c r="EY9" s="75" t="str">
        <f t="shared" si="11"/>
        <v>REAL</v>
      </c>
      <c r="EZ9" s="75" t="s">
        <v>35</v>
      </c>
      <c r="FA9" s="75" t="str">
        <f t="shared" si="11"/>
        <v>REAL</v>
      </c>
      <c r="FB9" s="75" t="str">
        <f t="shared" si="11"/>
        <v>REAL</v>
      </c>
      <c r="FC9" s="75" t="str">
        <f t="shared" si="11"/>
        <v>REAL</v>
      </c>
      <c r="FD9" s="75" t="str">
        <f t="shared" si="11"/>
        <v>REAL</v>
      </c>
      <c r="FE9" s="75" t="str">
        <f t="shared" si="11"/>
        <v>REAL</v>
      </c>
      <c r="FF9" s="75" t="str">
        <f t="shared" si="11"/>
        <v>REAL</v>
      </c>
      <c r="FG9" s="75" t="str">
        <f t="shared" si="11"/>
        <v>REAL</v>
      </c>
      <c r="FH9" s="75" t="str">
        <f t="shared" si="11"/>
        <v>REAL</v>
      </c>
      <c r="FI9" s="75" t="str">
        <f t="shared" si="11"/>
        <v>REAL</v>
      </c>
      <c r="FJ9" s="75" t="str">
        <f t="shared" si="11"/>
        <v>REAL</v>
      </c>
      <c r="FK9" s="75" t="s">
        <v>35</v>
      </c>
      <c r="FL9" s="75" t="str">
        <f t="shared" si="11"/>
        <v>REAL</v>
      </c>
      <c r="FM9" s="75" t="str">
        <f t="shared" si="11"/>
        <v>REAL</v>
      </c>
      <c r="FN9" s="75" t="str">
        <f t="shared" si="11"/>
        <v>REAL</v>
      </c>
      <c r="FO9" s="75" t="str">
        <f t="shared" si="11"/>
        <v>REAL</v>
      </c>
      <c r="FP9" s="75" t="str">
        <f t="shared" si="11"/>
        <v>REAL</v>
      </c>
      <c r="FQ9" s="75" t="str">
        <f t="shared" si="11"/>
        <v>REAL</v>
      </c>
      <c r="FR9" s="75" t="str">
        <f t="shared" si="11"/>
        <v>REAL</v>
      </c>
      <c r="FS9" s="75" t="str">
        <f t="shared" si="11"/>
        <v>REAL</v>
      </c>
      <c r="FT9" s="75" t="str">
        <f t="shared" si="11"/>
        <v>REAL</v>
      </c>
      <c r="FU9" s="75" t="str">
        <f t="shared" si="11"/>
        <v>REAL</v>
      </c>
      <c r="FV9" s="75" t="s">
        <v>35</v>
      </c>
      <c r="FW9" s="75" t="str">
        <f t="shared" si="11"/>
        <v>REAL</v>
      </c>
      <c r="FX9" s="75" t="str">
        <f t="shared" si="11"/>
        <v>REAL</v>
      </c>
      <c r="FY9" s="75" t="str">
        <f t="shared" si="11"/>
        <v>REAL</v>
      </c>
      <c r="FZ9" s="75" t="str">
        <f t="shared" si="11"/>
        <v>REAL</v>
      </c>
      <c r="GA9" s="75" t="str">
        <f t="shared" si="11"/>
        <v>REAL</v>
      </c>
      <c r="GB9" s="75" t="str">
        <f t="shared" si="11"/>
        <v>REAL</v>
      </c>
      <c r="GC9" s="75" t="str">
        <f t="shared" si="11"/>
        <v>REAL</v>
      </c>
      <c r="GD9" s="75" t="str">
        <f t="shared" si="11"/>
        <v>REAL</v>
      </c>
      <c r="GE9" s="75" t="str">
        <f t="shared" si="11"/>
        <v>REAL</v>
      </c>
      <c r="GF9" s="75" t="str">
        <f t="shared" si="11"/>
        <v>REAL</v>
      </c>
      <c r="GG9" s="75" t="s">
        <v>35</v>
      </c>
      <c r="GH9" s="75" t="str">
        <f t="shared" si="11"/>
        <v>REAL</v>
      </c>
      <c r="GI9" s="75" t="str">
        <f t="shared" si="11"/>
        <v>REAL</v>
      </c>
      <c r="GJ9" s="75" t="str">
        <f t="shared" si="11"/>
        <v>REAL</v>
      </c>
      <c r="GK9" s="75" t="str">
        <f t="shared" si="11"/>
        <v>REAL</v>
      </c>
      <c r="GL9" s="75" t="str">
        <f t="shared" si="11"/>
        <v>REAL</v>
      </c>
      <c r="GM9" s="75" t="str">
        <f t="shared" si="11"/>
        <v>REAL</v>
      </c>
      <c r="GN9" s="75" t="str">
        <f t="shared" si="11"/>
        <v>REAL</v>
      </c>
      <c r="GO9" s="75" t="str">
        <f t="shared" si="11"/>
        <v>REAL</v>
      </c>
      <c r="GP9" s="75" t="str">
        <f t="shared" si="11"/>
        <v>REAL</v>
      </c>
      <c r="GQ9" s="75" t="str">
        <f t="shared" ref="GQ9" si="12">GP9</f>
        <v>REAL</v>
      </c>
      <c r="GR9" s="75" t="s">
        <v>35</v>
      </c>
      <c r="GS9" s="75" t="str">
        <f t="shared" ref="GS9:HI9" si="13">GR9</f>
        <v>REAL</v>
      </c>
      <c r="GT9" s="75" t="str">
        <f t="shared" si="13"/>
        <v>REAL</v>
      </c>
      <c r="GU9" s="75" t="str">
        <f t="shared" si="13"/>
        <v>REAL</v>
      </c>
      <c r="GV9" s="75" t="str">
        <f t="shared" si="13"/>
        <v>REAL</v>
      </c>
      <c r="GW9" s="75" t="str">
        <f t="shared" si="13"/>
        <v>REAL</v>
      </c>
      <c r="GX9" s="75" t="str">
        <f t="shared" si="13"/>
        <v>REAL</v>
      </c>
      <c r="GY9" s="75" t="str">
        <f t="shared" si="13"/>
        <v>REAL</v>
      </c>
      <c r="GZ9" s="75" t="str">
        <f t="shared" si="13"/>
        <v>REAL</v>
      </c>
      <c r="HA9" s="75" t="str">
        <f t="shared" si="13"/>
        <v>REAL</v>
      </c>
      <c r="HB9" s="75" t="str">
        <f t="shared" si="13"/>
        <v>REAL</v>
      </c>
      <c r="HC9" s="75" t="s">
        <v>35</v>
      </c>
      <c r="HD9" s="75" t="str">
        <f t="shared" si="13"/>
        <v>REAL</v>
      </c>
      <c r="HE9" s="75" t="str">
        <f t="shared" si="13"/>
        <v>REAL</v>
      </c>
      <c r="HF9" s="75" t="str">
        <f t="shared" si="13"/>
        <v>REAL</v>
      </c>
      <c r="HG9" s="75" t="str">
        <f t="shared" si="13"/>
        <v>REAL</v>
      </c>
      <c r="HH9" s="75" t="str">
        <f t="shared" si="13"/>
        <v>REAL</v>
      </c>
      <c r="HI9" s="75" t="str">
        <f t="shared" si="13"/>
        <v>REAL</v>
      </c>
    </row>
    <row r="10" spans="1:217" s="27" customFormat="1" x14ac:dyDescent="0.2">
      <c r="A10" s="23" t="s">
        <v>343</v>
      </c>
      <c r="B10" s="73" t="e">
        <f>#REF!</f>
        <v>#REF!</v>
      </c>
      <c r="C10" s="73" t="e">
        <f>#REF!</f>
        <v>#REF!</v>
      </c>
      <c r="D10" s="73" t="e">
        <f>#REF!</f>
        <v>#REF!</v>
      </c>
      <c r="E10" s="73" t="e">
        <f>#REF!</f>
        <v>#REF!</v>
      </c>
      <c r="F10" s="73" t="e">
        <f>#REF!</f>
        <v>#REF!</v>
      </c>
      <c r="G10" s="73" t="e">
        <f>#REF!</f>
        <v>#REF!</v>
      </c>
      <c r="H10" s="73" t="e">
        <f>#REF!</f>
        <v>#REF!</v>
      </c>
      <c r="I10" s="73" t="e">
        <f>#REF!</f>
        <v>#REF!</v>
      </c>
      <c r="J10" s="73" t="e">
        <f>#REF!</f>
        <v>#REF!</v>
      </c>
      <c r="K10" s="73" t="e">
        <f>#REF!</f>
        <v>#REF!</v>
      </c>
      <c r="L10" s="73" t="e">
        <f>#REF!</f>
        <v>#REF!</v>
      </c>
      <c r="M10" s="73" t="e">
        <f>#REF!</f>
        <v>#REF!</v>
      </c>
      <c r="N10" s="73" t="e">
        <f>#REF!</f>
        <v>#REF!</v>
      </c>
      <c r="O10" s="73" t="e">
        <f>#REF!</f>
        <v>#REF!</v>
      </c>
      <c r="P10" s="73" t="e">
        <f>#REF!</f>
        <v>#REF!</v>
      </c>
      <c r="Q10" s="73" t="e">
        <f>#REF!</f>
        <v>#REF!</v>
      </c>
      <c r="R10" s="73" t="e">
        <f>#REF!</f>
        <v>#REF!</v>
      </c>
      <c r="S10" s="73" t="e">
        <f>#REF!</f>
        <v>#REF!</v>
      </c>
      <c r="T10" s="73" t="e">
        <f>#REF!</f>
        <v>#REF!</v>
      </c>
      <c r="U10" s="73" t="e">
        <f>#REF!</f>
        <v>#REF!</v>
      </c>
      <c r="V10" s="73" t="e">
        <f>#REF!</f>
        <v>#REF!</v>
      </c>
      <c r="W10" s="73" t="e">
        <f>#REF!</f>
        <v>#REF!</v>
      </c>
      <c r="X10" s="73" t="e">
        <f>#REF!</f>
        <v>#REF!</v>
      </c>
      <c r="Y10" s="73" t="e">
        <f>#REF!</f>
        <v>#REF!</v>
      </c>
      <c r="Z10" s="73" t="e">
        <f>#REF!</f>
        <v>#REF!</v>
      </c>
      <c r="AA10" s="73" t="e">
        <f>#REF!</f>
        <v>#REF!</v>
      </c>
      <c r="AB10" s="73" t="e">
        <f>#REF!</f>
        <v>#REF!</v>
      </c>
      <c r="AC10" s="73" t="e">
        <f>#REF!</f>
        <v>#REF!</v>
      </c>
      <c r="AD10" s="73" t="e">
        <f>#REF!</f>
        <v>#REF!</v>
      </c>
      <c r="AE10" s="73" t="e">
        <f>#REF!</f>
        <v>#REF!</v>
      </c>
      <c r="AF10" s="73" t="e">
        <f>#REF!</f>
        <v>#REF!</v>
      </c>
      <c r="AG10" s="73" t="e">
        <f>#REF!</f>
        <v>#REF!</v>
      </c>
      <c r="AH10" s="73" t="e">
        <f>#REF!</f>
        <v>#REF!</v>
      </c>
      <c r="AI10" s="73" t="e">
        <f>#REF!</f>
        <v>#REF!</v>
      </c>
      <c r="AJ10" s="73" t="e">
        <f>#REF!</f>
        <v>#REF!</v>
      </c>
      <c r="AK10" s="73" t="e">
        <f>#REF!</f>
        <v>#REF!</v>
      </c>
      <c r="AL10" s="73" t="e">
        <f>#REF!</f>
        <v>#REF!</v>
      </c>
      <c r="AM10" s="73" t="e">
        <f>#REF!</f>
        <v>#REF!</v>
      </c>
      <c r="AN10" s="73" t="e">
        <f>#REF!</f>
        <v>#REF!</v>
      </c>
      <c r="AO10" s="73" t="e">
        <f>#REF!</f>
        <v>#REF!</v>
      </c>
      <c r="AP10" s="73" t="e">
        <f>#REF!</f>
        <v>#REF!</v>
      </c>
      <c r="AQ10" s="73" t="e">
        <f>#REF!</f>
        <v>#REF!</v>
      </c>
      <c r="AR10" s="73" t="e">
        <f>#REF!</f>
        <v>#REF!</v>
      </c>
      <c r="AS10" s="73" t="e">
        <f>#REF!</f>
        <v>#REF!</v>
      </c>
      <c r="AT10" s="73" t="e">
        <f>#REF!</f>
        <v>#REF!</v>
      </c>
      <c r="AU10" s="73" t="e">
        <f>#REF!</f>
        <v>#REF!</v>
      </c>
      <c r="AV10" s="73" t="e">
        <f>#REF!</f>
        <v>#REF!</v>
      </c>
      <c r="AW10" s="73" t="e">
        <f>#REF!</f>
        <v>#REF!</v>
      </c>
      <c r="AX10" s="73" t="e">
        <f>#REF!</f>
        <v>#REF!</v>
      </c>
      <c r="AY10" s="73" t="e">
        <f>#REF!</f>
        <v>#REF!</v>
      </c>
      <c r="AZ10" s="73" t="e">
        <f>#REF!</f>
        <v>#REF!</v>
      </c>
      <c r="BA10" s="73" t="e">
        <f>#REF!</f>
        <v>#REF!</v>
      </c>
      <c r="BB10" s="73" t="e">
        <f>#REF!</f>
        <v>#REF!</v>
      </c>
      <c r="BC10" s="73" t="e">
        <f>#REF!</f>
        <v>#REF!</v>
      </c>
      <c r="BD10" s="73" t="e">
        <f>#REF!</f>
        <v>#REF!</v>
      </c>
      <c r="BE10" s="73" t="e">
        <f>#REF!</f>
        <v>#REF!</v>
      </c>
      <c r="BF10" s="73" t="e">
        <f>#REF!</f>
        <v>#REF!</v>
      </c>
      <c r="BG10" s="73" t="e">
        <f>#REF!</f>
        <v>#REF!</v>
      </c>
      <c r="BH10" s="73" t="e">
        <f>#REF!</f>
        <v>#REF!</v>
      </c>
      <c r="BI10" s="73" t="e">
        <f>#REF!</f>
        <v>#REF!</v>
      </c>
      <c r="BJ10" s="73" t="e">
        <f>#REF!</f>
        <v>#REF!</v>
      </c>
      <c r="BK10" s="73" t="e">
        <f>#REF!</f>
        <v>#REF!</v>
      </c>
      <c r="BL10" s="73" t="e">
        <f>#REF!</f>
        <v>#REF!</v>
      </c>
      <c r="BM10" s="73" t="e">
        <f>#REF!</f>
        <v>#REF!</v>
      </c>
      <c r="BN10" s="73" t="e">
        <f>#REF!</f>
        <v>#REF!</v>
      </c>
      <c r="BO10" s="73" t="e">
        <f>#REF!</f>
        <v>#REF!</v>
      </c>
      <c r="BP10" s="73" t="e">
        <f>#REF!</f>
        <v>#REF!</v>
      </c>
      <c r="BQ10" s="73" t="e">
        <f>#REF!</f>
        <v>#REF!</v>
      </c>
      <c r="BR10" s="73" t="e">
        <f>#REF!</f>
        <v>#REF!</v>
      </c>
      <c r="BS10" s="73" t="e">
        <f>#REF!</f>
        <v>#REF!</v>
      </c>
      <c r="BT10" s="73" t="e">
        <f>#REF!</f>
        <v>#REF!</v>
      </c>
      <c r="BU10" s="73" t="e">
        <f>#REF!</f>
        <v>#REF!</v>
      </c>
      <c r="BV10" s="73" t="e">
        <f>#REF!</f>
        <v>#REF!</v>
      </c>
      <c r="BW10" s="73" t="e">
        <f>#REF!</f>
        <v>#REF!</v>
      </c>
      <c r="BX10" s="73" t="e">
        <f>#REF!</f>
        <v>#REF!</v>
      </c>
      <c r="BY10" s="73" t="e">
        <f>#REF!</f>
        <v>#REF!</v>
      </c>
      <c r="BZ10" s="73" t="e">
        <f>#REF!</f>
        <v>#REF!</v>
      </c>
      <c r="CA10" s="73" t="e">
        <f>#REF!</f>
        <v>#REF!</v>
      </c>
      <c r="CB10" s="73" t="e">
        <f>#REF!</f>
        <v>#REF!</v>
      </c>
      <c r="CC10" s="73" t="e">
        <f>#REF!</f>
        <v>#REF!</v>
      </c>
      <c r="CD10" s="73" t="e">
        <f>#REF!</f>
        <v>#REF!</v>
      </c>
      <c r="CE10" s="73" t="e">
        <f>#REF!</f>
        <v>#REF!</v>
      </c>
      <c r="CF10" s="73" t="e">
        <f>#REF!</f>
        <v>#REF!</v>
      </c>
      <c r="CG10" s="73" t="e">
        <f>#REF!</f>
        <v>#REF!</v>
      </c>
      <c r="CH10" s="73" t="e">
        <f>#REF!</f>
        <v>#REF!</v>
      </c>
      <c r="CI10" s="73" t="e">
        <f>#REF!</f>
        <v>#REF!</v>
      </c>
      <c r="CJ10" s="73" t="e">
        <f>#REF!</f>
        <v>#REF!</v>
      </c>
      <c r="CK10" s="73" t="e">
        <f>#REF!</f>
        <v>#REF!</v>
      </c>
      <c r="CL10" s="73" t="e">
        <f>#REF!</f>
        <v>#REF!</v>
      </c>
      <c r="CM10" s="73" t="e">
        <f>#REF!</f>
        <v>#REF!</v>
      </c>
      <c r="CN10" s="73" t="e">
        <f>#REF!</f>
        <v>#REF!</v>
      </c>
      <c r="CO10" s="73" t="e">
        <f>#REF!</f>
        <v>#REF!</v>
      </c>
      <c r="CP10" s="73" t="e">
        <f>#REF!</f>
        <v>#REF!</v>
      </c>
      <c r="CQ10" s="73" t="e">
        <f>#REF!</f>
        <v>#REF!</v>
      </c>
      <c r="CR10" s="73" t="e">
        <f>#REF!</f>
        <v>#REF!</v>
      </c>
      <c r="CS10" s="73" t="e">
        <f>#REF!</f>
        <v>#REF!</v>
      </c>
      <c r="CT10" s="73" t="e">
        <f>#REF!</f>
        <v>#REF!</v>
      </c>
      <c r="CU10" s="73" t="e">
        <f>#REF!</f>
        <v>#REF!</v>
      </c>
      <c r="CV10" s="73" t="e">
        <f>#REF!</f>
        <v>#REF!</v>
      </c>
      <c r="CW10" s="73" t="e">
        <f>#REF!</f>
        <v>#REF!</v>
      </c>
      <c r="CX10" s="73" t="e">
        <f>#REF!</f>
        <v>#REF!</v>
      </c>
      <c r="CY10" s="73" t="e">
        <f>#REF!</f>
        <v>#REF!</v>
      </c>
      <c r="CZ10" s="73" t="e">
        <f>#REF!</f>
        <v>#REF!</v>
      </c>
      <c r="DA10" s="73" t="e">
        <f>#REF!</f>
        <v>#REF!</v>
      </c>
      <c r="DB10" s="73" t="e">
        <f>#REF!</f>
        <v>#REF!</v>
      </c>
      <c r="DC10" s="73" t="e">
        <f>#REF!</f>
        <v>#REF!</v>
      </c>
      <c r="DD10" s="73" t="e">
        <f>#REF!</f>
        <v>#REF!</v>
      </c>
      <c r="DE10" s="73" t="e">
        <f>#REF!</f>
        <v>#REF!</v>
      </c>
      <c r="DF10" s="73" t="e">
        <f>#REF!</f>
        <v>#REF!</v>
      </c>
      <c r="DG10" s="73" t="e">
        <f>#REF!</f>
        <v>#REF!</v>
      </c>
      <c r="DH10" s="73" t="e">
        <f>#REF!</f>
        <v>#REF!</v>
      </c>
      <c r="DI10" s="73" t="e">
        <f>#REF!</f>
        <v>#REF!</v>
      </c>
      <c r="DJ10" s="73" t="e">
        <f>#REF!</f>
        <v>#REF!</v>
      </c>
      <c r="DK10" s="73" t="e">
        <f>#REF!</f>
        <v>#REF!</v>
      </c>
      <c r="DL10" s="73" t="e">
        <f>#REF!</f>
        <v>#REF!</v>
      </c>
      <c r="DM10" s="73" t="e">
        <f>#REF!</f>
        <v>#REF!</v>
      </c>
      <c r="DN10" s="73" t="e">
        <f>#REF!</f>
        <v>#REF!</v>
      </c>
      <c r="DO10" s="73" t="e">
        <f>#REF!</f>
        <v>#REF!</v>
      </c>
      <c r="DP10" s="73" t="e">
        <f>#REF!</f>
        <v>#REF!</v>
      </c>
      <c r="DQ10" s="73" t="e">
        <f>#REF!</f>
        <v>#REF!</v>
      </c>
      <c r="DR10" s="73" t="e">
        <f>#REF!</f>
        <v>#REF!</v>
      </c>
      <c r="DS10" s="73" t="e">
        <f>#REF!</f>
        <v>#REF!</v>
      </c>
      <c r="DT10" s="73" t="e">
        <f>#REF!</f>
        <v>#REF!</v>
      </c>
      <c r="DU10" s="73" t="e">
        <f>#REF!</f>
        <v>#REF!</v>
      </c>
      <c r="DV10" s="73" t="e">
        <f>#REF!</f>
        <v>#REF!</v>
      </c>
      <c r="DW10" s="73" t="e">
        <f>#REF!</f>
        <v>#REF!</v>
      </c>
      <c r="DX10" s="73" t="e">
        <f>#REF!</f>
        <v>#REF!</v>
      </c>
      <c r="DY10" s="73" t="e">
        <f>#REF!</f>
        <v>#REF!</v>
      </c>
      <c r="DZ10" s="73" t="e">
        <f>#REF!</f>
        <v>#REF!</v>
      </c>
      <c r="EA10" s="73" t="e">
        <f>#REF!</f>
        <v>#REF!</v>
      </c>
      <c r="EB10" s="73" t="e">
        <f>#REF!</f>
        <v>#REF!</v>
      </c>
      <c r="EC10" s="73" t="e">
        <f>#REF!</f>
        <v>#REF!</v>
      </c>
      <c r="ED10" s="73" t="e">
        <f>#REF!</f>
        <v>#REF!</v>
      </c>
      <c r="EE10" s="73" t="e">
        <f>#REF!</f>
        <v>#REF!</v>
      </c>
      <c r="EF10" s="73" t="e">
        <f>#REF!</f>
        <v>#REF!</v>
      </c>
      <c r="EG10" s="73" t="e">
        <f>#REF!</f>
        <v>#REF!</v>
      </c>
      <c r="EH10" s="73" t="e">
        <f>#REF!</f>
        <v>#REF!</v>
      </c>
      <c r="EI10" s="73" t="e">
        <f>#REF!</f>
        <v>#REF!</v>
      </c>
      <c r="EJ10" s="73" t="e">
        <f>#REF!</f>
        <v>#REF!</v>
      </c>
      <c r="EK10" s="73" t="e">
        <f>#REF!</f>
        <v>#REF!</v>
      </c>
      <c r="EL10" s="73" t="e">
        <f>#REF!</f>
        <v>#REF!</v>
      </c>
      <c r="EM10" s="73" t="e">
        <f>#REF!</f>
        <v>#REF!</v>
      </c>
      <c r="EN10" s="73" t="e">
        <f>#REF!</f>
        <v>#REF!</v>
      </c>
      <c r="EO10" s="73" t="e">
        <f>#REF!</f>
        <v>#REF!</v>
      </c>
      <c r="EP10" s="73" t="e">
        <f>#REF!</f>
        <v>#REF!</v>
      </c>
      <c r="EQ10" s="73" t="e">
        <f>#REF!</f>
        <v>#REF!</v>
      </c>
      <c r="ER10" s="73" t="e">
        <f>#REF!</f>
        <v>#REF!</v>
      </c>
      <c r="ES10" s="73" t="e">
        <f>#REF!</f>
        <v>#REF!</v>
      </c>
      <c r="ET10" s="73" t="e">
        <f>#REF!</f>
        <v>#REF!</v>
      </c>
      <c r="EU10" s="73" t="e">
        <f>#REF!</f>
        <v>#REF!</v>
      </c>
      <c r="EV10" s="73" t="e">
        <f>#REF!</f>
        <v>#REF!</v>
      </c>
      <c r="EW10" s="73" t="e">
        <f>#REF!</f>
        <v>#REF!</v>
      </c>
      <c r="EX10" s="73" t="e">
        <f>#REF!</f>
        <v>#REF!</v>
      </c>
      <c r="EY10" s="73" t="e">
        <f>#REF!</f>
        <v>#REF!</v>
      </c>
      <c r="EZ10" s="73" t="e">
        <f>#REF!</f>
        <v>#REF!</v>
      </c>
      <c r="FA10" s="73" t="e">
        <f>#REF!</f>
        <v>#REF!</v>
      </c>
      <c r="FB10" s="73" t="e">
        <f>#REF!</f>
        <v>#REF!</v>
      </c>
      <c r="FC10" s="73" t="e">
        <f>#REF!</f>
        <v>#REF!</v>
      </c>
      <c r="FD10" s="73" t="e">
        <f>#REF!</f>
        <v>#REF!</v>
      </c>
      <c r="FE10" s="73" t="e">
        <f>#REF!</f>
        <v>#REF!</v>
      </c>
      <c r="FF10" s="73" t="e">
        <f>#REF!</f>
        <v>#REF!</v>
      </c>
      <c r="FG10" s="73" t="e">
        <f>#REF!</f>
        <v>#REF!</v>
      </c>
      <c r="FH10" s="73" t="e">
        <f>#REF!</f>
        <v>#REF!</v>
      </c>
      <c r="FI10" s="73" t="e">
        <f>#REF!</f>
        <v>#REF!</v>
      </c>
      <c r="FJ10" s="73" t="e">
        <f>#REF!</f>
        <v>#REF!</v>
      </c>
      <c r="FK10" s="73" t="e">
        <f>#REF!</f>
        <v>#REF!</v>
      </c>
      <c r="FL10" s="73" t="e">
        <f>#REF!</f>
        <v>#REF!</v>
      </c>
      <c r="FM10" s="73" t="e">
        <f>#REF!</f>
        <v>#REF!</v>
      </c>
      <c r="FN10" s="73" t="e">
        <f>#REF!</f>
        <v>#REF!</v>
      </c>
      <c r="FO10" s="73" t="e">
        <f>#REF!</f>
        <v>#REF!</v>
      </c>
      <c r="FP10" s="73" t="e">
        <f>#REF!</f>
        <v>#REF!</v>
      </c>
      <c r="FQ10" s="73" t="e">
        <f>#REF!</f>
        <v>#REF!</v>
      </c>
      <c r="FR10" s="73" t="e">
        <f>#REF!</f>
        <v>#REF!</v>
      </c>
      <c r="FS10" s="73" t="e">
        <f>#REF!</f>
        <v>#REF!</v>
      </c>
      <c r="FT10" s="73" t="e">
        <f>#REF!</f>
        <v>#REF!</v>
      </c>
      <c r="FU10" s="73" t="e">
        <f>#REF!</f>
        <v>#REF!</v>
      </c>
      <c r="FV10" s="73" t="e">
        <f>#REF!</f>
        <v>#REF!</v>
      </c>
      <c r="FW10" s="73" t="e">
        <f>#REF!</f>
        <v>#REF!</v>
      </c>
      <c r="FX10" s="73" t="e">
        <f>#REF!</f>
        <v>#REF!</v>
      </c>
      <c r="FY10" s="73" t="e">
        <f>#REF!</f>
        <v>#REF!</v>
      </c>
      <c r="FZ10" s="73" t="e">
        <f>#REF!</f>
        <v>#REF!</v>
      </c>
      <c r="GA10" s="73" t="e">
        <f>#REF!</f>
        <v>#REF!</v>
      </c>
      <c r="GB10" s="73" t="e">
        <f>#REF!</f>
        <v>#REF!</v>
      </c>
      <c r="GC10" s="73" t="e">
        <f>#REF!</f>
        <v>#REF!</v>
      </c>
      <c r="GD10" s="73" t="e">
        <f>#REF!</f>
        <v>#REF!</v>
      </c>
      <c r="GE10" s="73" t="e">
        <f>#REF!</f>
        <v>#REF!</v>
      </c>
      <c r="GF10" s="73" t="e">
        <f>#REF!</f>
        <v>#REF!</v>
      </c>
      <c r="GG10" s="73" t="e">
        <f>#REF!</f>
        <v>#REF!</v>
      </c>
      <c r="GH10" s="73" t="e">
        <f>#REF!</f>
        <v>#REF!</v>
      </c>
      <c r="GI10" s="73" t="e">
        <f>#REF!</f>
        <v>#REF!</v>
      </c>
      <c r="GJ10" s="73" t="e">
        <f>#REF!</f>
        <v>#REF!</v>
      </c>
      <c r="GK10" s="73" t="e">
        <f>#REF!</f>
        <v>#REF!</v>
      </c>
      <c r="GL10" s="73" t="e">
        <f>#REF!</f>
        <v>#REF!</v>
      </c>
      <c r="GM10" s="73" t="e">
        <f>#REF!</f>
        <v>#REF!</v>
      </c>
      <c r="GN10" s="73" t="e">
        <f>#REF!</f>
        <v>#REF!</v>
      </c>
      <c r="GO10" s="73" t="e">
        <f>#REF!</f>
        <v>#REF!</v>
      </c>
      <c r="GP10" s="73" t="e">
        <f>#REF!</f>
        <v>#REF!</v>
      </c>
      <c r="GQ10" s="73" t="e">
        <f>#REF!</f>
        <v>#REF!</v>
      </c>
      <c r="GR10" s="73" t="e">
        <f>#REF!</f>
        <v>#REF!</v>
      </c>
      <c r="GS10" s="73" t="e">
        <f>#REF!</f>
        <v>#REF!</v>
      </c>
      <c r="GT10" s="73" t="e">
        <f>#REF!</f>
        <v>#REF!</v>
      </c>
      <c r="GU10" s="73" t="e">
        <f>#REF!</f>
        <v>#REF!</v>
      </c>
      <c r="GV10" s="73" t="e">
        <f>#REF!</f>
        <v>#REF!</v>
      </c>
      <c r="GW10" s="73" t="e">
        <f>#REF!</f>
        <v>#REF!</v>
      </c>
      <c r="GX10" s="73" t="e">
        <f>#REF!</f>
        <v>#REF!</v>
      </c>
      <c r="GY10" s="73" t="e">
        <f>#REF!</f>
        <v>#REF!</v>
      </c>
      <c r="GZ10" s="73" t="e">
        <f>#REF!</f>
        <v>#REF!</v>
      </c>
      <c r="HA10" s="73" t="e">
        <f>#REF!</f>
        <v>#REF!</v>
      </c>
      <c r="HB10" s="73" t="e">
        <f>#REF!</f>
        <v>#REF!</v>
      </c>
      <c r="HC10" s="73" t="e">
        <f>#REF!</f>
        <v>#REF!</v>
      </c>
      <c r="HD10" s="73" t="e">
        <f>#REF!</f>
        <v>#REF!</v>
      </c>
      <c r="HE10" s="73" t="e">
        <f>#REF!</f>
        <v>#REF!</v>
      </c>
      <c r="HF10" s="73" t="e">
        <f>#REF!</f>
        <v>#REF!</v>
      </c>
      <c r="HG10" s="73" t="e">
        <f>#REF!</f>
        <v>#REF!</v>
      </c>
      <c r="HH10" s="73" t="e">
        <f>#REF!</f>
        <v>#REF!</v>
      </c>
      <c r="HI10" s="73" t="e">
        <f>#REF!</f>
        <v>#REF!</v>
      </c>
    </row>
    <row r="12" spans="1:217" x14ac:dyDescent="0.2">
      <c r="A12" s="34" t="s">
        <v>221</v>
      </c>
      <c r="B12" s="76">
        <f t="shared" ref="B12:BM12" si="14">B13+B18+B20+B30+B21</f>
        <v>0</v>
      </c>
      <c r="C12" s="76">
        <f t="shared" si="14"/>
        <v>0</v>
      </c>
      <c r="D12" s="76">
        <f t="shared" si="14"/>
        <v>0</v>
      </c>
      <c r="E12" s="76">
        <f t="shared" si="14"/>
        <v>0</v>
      </c>
      <c r="F12" s="76">
        <f t="shared" si="14"/>
        <v>0</v>
      </c>
      <c r="G12" s="76">
        <f t="shared" si="14"/>
        <v>0</v>
      </c>
      <c r="H12" s="76">
        <f t="shared" si="14"/>
        <v>0</v>
      </c>
      <c r="I12" s="76">
        <f t="shared" si="14"/>
        <v>0</v>
      </c>
      <c r="J12" s="76">
        <f t="shared" si="14"/>
        <v>0</v>
      </c>
      <c r="K12" s="76">
        <f t="shared" si="14"/>
        <v>0</v>
      </c>
      <c r="L12" s="76">
        <f t="shared" si="14"/>
        <v>0</v>
      </c>
      <c r="M12" s="76">
        <f t="shared" si="14"/>
        <v>0</v>
      </c>
      <c r="N12" s="76">
        <f t="shared" si="14"/>
        <v>0</v>
      </c>
      <c r="O12" s="76">
        <f t="shared" si="14"/>
        <v>0</v>
      </c>
      <c r="P12" s="76">
        <f t="shared" si="14"/>
        <v>0</v>
      </c>
      <c r="Q12" s="76">
        <f t="shared" si="14"/>
        <v>0</v>
      </c>
      <c r="R12" s="76">
        <f t="shared" si="14"/>
        <v>0</v>
      </c>
      <c r="S12" s="76">
        <f t="shared" si="14"/>
        <v>0</v>
      </c>
      <c r="T12" s="76">
        <f t="shared" si="14"/>
        <v>0</v>
      </c>
      <c r="U12" s="76">
        <f t="shared" si="14"/>
        <v>310.08626893985934</v>
      </c>
      <c r="V12" s="76">
        <f t="shared" si="14"/>
        <v>310.08626893985934</v>
      </c>
      <c r="W12" s="76">
        <f t="shared" si="14"/>
        <v>310.08626893985934</v>
      </c>
      <c r="X12" s="76">
        <f t="shared" si="14"/>
        <v>310.08626893985934</v>
      </c>
      <c r="Y12" s="76">
        <f t="shared" si="14"/>
        <v>310.08626893985934</v>
      </c>
      <c r="Z12" s="76">
        <f t="shared" si="14"/>
        <v>310.08626893985934</v>
      </c>
      <c r="AA12" s="76">
        <f t="shared" si="14"/>
        <v>310.08626893985934</v>
      </c>
      <c r="AB12" s="76">
        <f t="shared" si="14"/>
        <v>310.08626893985934</v>
      </c>
      <c r="AC12" s="76">
        <f t="shared" si="14"/>
        <v>310.08626893985934</v>
      </c>
      <c r="AD12" s="76">
        <f t="shared" si="14"/>
        <v>310.08626893985934</v>
      </c>
      <c r="AE12" s="76">
        <f t="shared" si="14"/>
        <v>310.08626893985934</v>
      </c>
      <c r="AF12" s="76">
        <f t="shared" si="14"/>
        <v>310.08626893985934</v>
      </c>
      <c r="AG12" s="76">
        <f t="shared" si="14"/>
        <v>310.08626893985934</v>
      </c>
      <c r="AH12" s="76">
        <f t="shared" si="14"/>
        <v>310.08626893985934</v>
      </c>
      <c r="AI12" s="76">
        <f t="shared" si="14"/>
        <v>310.08626893985934</v>
      </c>
      <c r="AJ12" s="76">
        <f t="shared" si="14"/>
        <v>310.08626893985934</v>
      </c>
      <c r="AK12" s="76">
        <f t="shared" si="14"/>
        <v>310.08626893985934</v>
      </c>
      <c r="AL12" s="76">
        <f t="shared" si="14"/>
        <v>310.08626893985934</v>
      </c>
      <c r="AM12" s="76">
        <f t="shared" si="14"/>
        <v>310.08626893985934</v>
      </c>
      <c r="AN12" s="76">
        <f t="shared" si="14"/>
        <v>310.08626893985934</v>
      </c>
      <c r="AO12" s="76">
        <f t="shared" si="14"/>
        <v>310.08626893985934</v>
      </c>
      <c r="AP12" s="76">
        <f t="shared" si="14"/>
        <v>310.08626893985934</v>
      </c>
      <c r="AQ12" s="76">
        <f t="shared" si="14"/>
        <v>310.08626893985934</v>
      </c>
      <c r="AR12" s="76">
        <f t="shared" si="14"/>
        <v>310.08626893985934</v>
      </c>
      <c r="AS12" s="76">
        <f t="shared" si="14"/>
        <v>310.08626893985934</v>
      </c>
      <c r="AT12" s="76">
        <f t="shared" si="14"/>
        <v>310.08626893985934</v>
      </c>
      <c r="AU12" s="76">
        <f t="shared" si="14"/>
        <v>310.08626893985934</v>
      </c>
      <c r="AV12" s="76">
        <f t="shared" si="14"/>
        <v>310.08626893985934</v>
      </c>
      <c r="AW12" s="76">
        <f t="shared" si="14"/>
        <v>310.08626893985934</v>
      </c>
      <c r="AX12" s="76">
        <f t="shared" si="14"/>
        <v>310.08626893985934</v>
      </c>
      <c r="AY12" s="76">
        <f t="shared" si="14"/>
        <v>310.08626893985934</v>
      </c>
      <c r="AZ12" s="76">
        <f t="shared" si="14"/>
        <v>310.08626893985934</v>
      </c>
      <c r="BA12" s="76">
        <f t="shared" si="14"/>
        <v>310.08626893985934</v>
      </c>
      <c r="BB12" s="76">
        <f t="shared" si="14"/>
        <v>310.08626893985934</v>
      </c>
      <c r="BC12" s="76">
        <f t="shared" si="14"/>
        <v>310.08626893985934</v>
      </c>
      <c r="BD12" s="76">
        <f t="shared" si="14"/>
        <v>310.08626893985934</v>
      </c>
      <c r="BE12" s="76">
        <f t="shared" si="14"/>
        <v>310.08626893985934</v>
      </c>
      <c r="BF12" s="76">
        <f t="shared" si="14"/>
        <v>310.08626893985934</v>
      </c>
      <c r="BG12" s="76">
        <f t="shared" si="14"/>
        <v>310.08626893985934</v>
      </c>
      <c r="BH12" s="76">
        <f t="shared" si="14"/>
        <v>310.08626893985934</v>
      </c>
      <c r="BI12" s="76">
        <f t="shared" si="14"/>
        <v>310.08626893985934</v>
      </c>
      <c r="BJ12" s="76">
        <f t="shared" si="14"/>
        <v>310.08626893985934</v>
      </c>
      <c r="BK12" s="76">
        <f t="shared" si="14"/>
        <v>310.08626893985934</v>
      </c>
      <c r="BL12" s="76">
        <f t="shared" si="14"/>
        <v>310.08626893985934</v>
      </c>
      <c r="BM12" s="76">
        <f t="shared" si="14"/>
        <v>310.08626893985934</v>
      </c>
      <c r="BN12" s="76">
        <f t="shared" ref="BN12:DY12" si="15">BN13+BN18+BN20+BN30+BN21</f>
        <v>310.08626893985934</v>
      </c>
      <c r="BO12" s="76">
        <f t="shared" si="15"/>
        <v>310.08626893985934</v>
      </c>
      <c r="BP12" s="76">
        <f t="shared" si="15"/>
        <v>310.08626893985934</v>
      </c>
      <c r="BQ12" s="76">
        <f t="shared" si="15"/>
        <v>310.08626893985934</v>
      </c>
      <c r="BR12" s="76">
        <f t="shared" si="15"/>
        <v>310.08626893985934</v>
      </c>
      <c r="BS12" s="76">
        <f t="shared" si="15"/>
        <v>310.08626893985934</v>
      </c>
      <c r="BT12" s="76">
        <f t="shared" si="15"/>
        <v>310.08626893985934</v>
      </c>
      <c r="BU12" s="76">
        <f t="shared" si="15"/>
        <v>310.08626893985934</v>
      </c>
      <c r="BV12" s="76">
        <f t="shared" si="15"/>
        <v>310.08626893985934</v>
      </c>
      <c r="BW12" s="76">
        <f t="shared" si="15"/>
        <v>310.08626893985934</v>
      </c>
      <c r="BX12" s="76">
        <f t="shared" si="15"/>
        <v>310.08626893985934</v>
      </c>
      <c r="BY12" s="76">
        <f t="shared" si="15"/>
        <v>310.08626893985934</v>
      </c>
      <c r="BZ12" s="76">
        <f t="shared" si="15"/>
        <v>310.08626893985934</v>
      </c>
      <c r="CA12" s="76">
        <f t="shared" si="15"/>
        <v>310.08626893985934</v>
      </c>
      <c r="CB12" s="76">
        <f t="shared" si="15"/>
        <v>310.08626893985934</v>
      </c>
      <c r="CC12" s="76">
        <f t="shared" si="15"/>
        <v>310.08626893985934</v>
      </c>
      <c r="CD12" s="76">
        <f t="shared" si="15"/>
        <v>310.08626893985934</v>
      </c>
      <c r="CE12" s="76">
        <f t="shared" si="15"/>
        <v>310.08626893985934</v>
      </c>
      <c r="CF12" s="76">
        <f t="shared" si="15"/>
        <v>310.08626893985934</v>
      </c>
      <c r="CG12" s="76">
        <f t="shared" si="15"/>
        <v>310.08626893985934</v>
      </c>
      <c r="CH12" s="76">
        <f t="shared" si="15"/>
        <v>310.08626893985934</v>
      </c>
      <c r="CI12" s="76">
        <f t="shared" si="15"/>
        <v>310.08626893985934</v>
      </c>
      <c r="CJ12" s="76">
        <f t="shared" si="15"/>
        <v>310.08626893985934</v>
      </c>
      <c r="CK12" s="76">
        <f t="shared" si="15"/>
        <v>310.08626893985934</v>
      </c>
      <c r="CL12" s="76">
        <f t="shared" si="15"/>
        <v>310.08626893985934</v>
      </c>
      <c r="CM12" s="76">
        <f t="shared" si="15"/>
        <v>310.08626893985934</v>
      </c>
      <c r="CN12" s="76">
        <f t="shared" si="15"/>
        <v>310.08626893985934</v>
      </c>
      <c r="CO12" s="76">
        <f t="shared" si="15"/>
        <v>310.08626893985934</v>
      </c>
      <c r="CP12" s="76">
        <f t="shared" si="15"/>
        <v>310.08626893985934</v>
      </c>
      <c r="CQ12" s="76">
        <f t="shared" si="15"/>
        <v>310.08626893985934</v>
      </c>
      <c r="CR12" s="76">
        <f t="shared" si="15"/>
        <v>310.08626893985934</v>
      </c>
      <c r="CS12" s="76">
        <f t="shared" si="15"/>
        <v>310.08626893985934</v>
      </c>
      <c r="CT12" s="76">
        <f t="shared" si="15"/>
        <v>310.08626893985934</v>
      </c>
      <c r="CU12" s="76">
        <f t="shared" si="15"/>
        <v>310.08626893985934</v>
      </c>
      <c r="CV12" s="76">
        <f t="shared" si="15"/>
        <v>310.08626893985934</v>
      </c>
      <c r="CW12" s="76">
        <f t="shared" si="15"/>
        <v>310.08626893985934</v>
      </c>
      <c r="CX12" s="76">
        <f t="shared" si="15"/>
        <v>310.08626893985934</v>
      </c>
      <c r="CY12" s="76">
        <f t="shared" si="15"/>
        <v>310.08626893985934</v>
      </c>
      <c r="CZ12" s="76">
        <f t="shared" si="15"/>
        <v>310.08626893985934</v>
      </c>
      <c r="DA12" s="76">
        <f t="shared" si="15"/>
        <v>310.08626893985934</v>
      </c>
      <c r="DB12" s="76">
        <f t="shared" si="15"/>
        <v>310.08626893985934</v>
      </c>
      <c r="DC12" s="76">
        <f t="shared" si="15"/>
        <v>310.08626893985934</v>
      </c>
      <c r="DD12" s="76">
        <f t="shared" si="15"/>
        <v>310.08626893985934</v>
      </c>
      <c r="DE12" s="76">
        <f t="shared" si="15"/>
        <v>310.08626893985934</v>
      </c>
      <c r="DF12" s="76">
        <f t="shared" si="15"/>
        <v>310.08626893985934</v>
      </c>
      <c r="DG12" s="76">
        <f t="shared" si="15"/>
        <v>310.08626893985934</v>
      </c>
      <c r="DH12" s="76">
        <f t="shared" si="15"/>
        <v>310.08626893985934</v>
      </c>
      <c r="DI12" s="76">
        <f t="shared" si="15"/>
        <v>310.08626893985934</v>
      </c>
      <c r="DJ12" s="76">
        <f t="shared" si="15"/>
        <v>310.08626893985934</v>
      </c>
      <c r="DK12" s="76">
        <f t="shared" si="15"/>
        <v>310.08626893985934</v>
      </c>
      <c r="DL12" s="76">
        <f t="shared" si="15"/>
        <v>310.08626893985934</v>
      </c>
      <c r="DM12" s="76">
        <f t="shared" si="15"/>
        <v>310.08626893985934</v>
      </c>
      <c r="DN12" s="76">
        <f t="shared" si="15"/>
        <v>310.08626893985934</v>
      </c>
      <c r="DO12" s="76">
        <f t="shared" si="15"/>
        <v>310.08626893985934</v>
      </c>
      <c r="DP12" s="76">
        <f t="shared" si="15"/>
        <v>310.08626893985934</v>
      </c>
      <c r="DQ12" s="76">
        <f t="shared" si="15"/>
        <v>310.08626893985934</v>
      </c>
      <c r="DR12" s="76">
        <f t="shared" si="15"/>
        <v>310.08626893985934</v>
      </c>
      <c r="DS12" s="76">
        <f t="shared" si="15"/>
        <v>310.08626893985934</v>
      </c>
      <c r="DT12" s="76">
        <f t="shared" si="15"/>
        <v>310.08626893985934</v>
      </c>
      <c r="DU12" s="76">
        <f t="shared" si="15"/>
        <v>310.08626893985934</v>
      </c>
      <c r="DV12" s="76">
        <f t="shared" si="15"/>
        <v>310.08626893985934</v>
      </c>
      <c r="DW12" s="76">
        <f t="shared" si="15"/>
        <v>310.08626893985934</v>
      </c>
      <c r="DX12" s="76">
        <f t="shared" si="15"/>
        <v>310.08626893985934</v>
      </c>
      <c r="DY12" s="76">
        <f t="shared" si="15"/>
        <v>310.08626893985934</v>
      </c>
      <c r="DZ12" s="76">
        <f t="shared" ref="DZ12:GK12" si="16">DZ13+DZ18+DZ20+DZ30+DZ21</f>
        <v>310.08626893985934</v>
      </c>
      <c r="EA12" s="76">
        <f t="shared" si="16"/>
        <v>310.08626893985934</v>
      </c>
      <c r="EB12" s="76">
        <f t="shared" si="16"/>
        <v>310.08626893985934</v>
      </c>
      <c r="EC12" s="76">
        <f t="shared" si="16"/>
        <v>310.08626893985934</v>
      </c>
      <c r="ED12" s="76">
        <f t="shared" si="16"/>
        <v>310.08626893985934</v>
      </c>
      <c r="EE12" s="76">
        <f t="shared" si="16"/>
        <v>310.08626893985934</v>
      </c>
      <c r="EF12" s="76">
        <f t="shared" si="16"/>
        <v>310.08626893985934</v>
      </c>
      <c r="EG12" s="76">
        <f t="shared" si="16"/>
        <v>310.08626893985934</v>
      </c>
      <c r="EH12" s="76">
        <f t="shared" si="16"/>
        <v>310.08626893985934</v>
      </c>
      <c r="EI12" s="76">
        <f t="shared" si="16"/>
        <v>310.08626893985934</v>
      </c>
      <c r="EJ12" s="76">
        <f t="shared" si="16"/>
        <v>310.08626893985934</v>
      </c>
      <c r="EK12" s="76">
        <f t="shared" si="16"/>
        <v>310.08626893985934</v>
      </c>
      <c r="EL12" s="76">
        <f t="shared" si="16"/>
        <v>310.08626893985934</v>
      </c>
      <c r="EM12" s="76">
        <f t="shared" si="16"/>
        <v>310.08626893985934</v>
      </c>
      <c r="EN12" s="76">
        <f t="shared" si="16"/>
        <v>310.08626893985934</v>
      </c>
      <c r="EO12" s="76">
        <f t="shared" si="16"/>
        <v>310.08626893985934</v>
      </c>
      <c r="EP12" s="76">
        <f t="shared" si="16"/>
        <v>310.08626893985934</v>
      </c>
      <c r="EQ12" s="76">
        <f t="shared" si="16"/>
        <v>310.08626893985934</v>
      </c>
      <c r="ER12" s="76">
        <f t="shared" si="16"/>
        <v>310.08626893985934</v>
      </c>
      <c r="ES12" s="76">
        <f t="shared" si="16"/>
        <v>310.08626893985934</v>
      </c>
      <c r="ET12" s="76">
        <f t="shared" si="16"/>
        <v>310.08626893985934</v>
      </c>
      <c r="EU12" s="76">
        <f t="shared" si="16"/>
        <v>310.08626893985934</v>
      </c>
      <c r="EV12" s="76">
        <f t="shared" si="16"/>
        <v>310.08626893985934</v>
      </c>
      <c r="EW12" s="76">
        <f t="shared" si="16"/>
        <v>310.08626893985934</v>
      </c>
      <c r="EX12" s="76">
        <f t="shared" si="16"/>
        <v>310.08626893985934</v>
      </c>
      <c r="EY12" s="76">
        <f t="shared" si="16"/>
        <v>310.08626893985934</v>
      </c>
      <c r="EZ12" s="76">
        <f t="shared" si="16"/>
        <v>310.08626893985934</v>
      </c>
      <c r="FA12" s="76">
        <f t="shared" si="16"/>
        <v>310.08626893985934</v>
      </c>
      <c r="FB12" s="76">
        <f t="shared" si="16"/>
        <v>310.08626893985934</v>
      </c>
      <c r="FC12" s="76">
        <f t="shared" si="16"/>
        <v>310.08626893985934</v>
      </c>
      <c r="FD12" s="76">
        <f t="shared" si="16"/>
        <v>310.08626893985934</v>
      </c>
      <c r="FE12" s="76">
        <f t="shared" si="16"/>
        <v>310.08626893985934</v>
      </c>
      <c r="FF12" s="76">
        <f t="shared" si="16"/>
        <v>310.08626893985934</v>
      </c>
      <c r="FG12" s="76">
        <f t="shared" si="16"/>
        <v>310.08626893985934</v>
      </c>
      <c r="FH12" s="76">
        <f t="shared" si="16"/>
        <v>310.08626893985934</v>
      </c>
      <c r="FI12" s="76">
        <f t="shared" si="16"/>
        <v>310.08626893985934</v>
      </c>
      <c r="FJ12" s="76">
        <f t="shared" si="16"/>
        <v>310.08626893985934</v>
      </c>
      <c r="FK12" s="76">
        <f t="shared" si="16"/>
        <v>310.08626893985934</v>
      </c>
      <c r="FL12" s="76">
        <f t="shared" si="16"/>
        <v>310.08626893985934</v>
      </c>
      <c r="FM12" s="76">
        <f t="shared" si="16"/>
        <v>310.08626893985934</v>
      </c>
      <c r="FN12" s="76">
        <f t="shared" si="16"/>
        <v>310.08626893985934</v>
      </c>
      <c r="FO12" s="76">
        <f t="shared" si="16"/>
        <v>310.08626893985934</v>
      </c>
      <c r="FP12" s="76">
        <f t="shared" si="16"/>
        <v>310.08626893985934</v>
      </c>
      <c r="FQ12" s="76">
        <f t="shared" si="16"/>
        <v>310.08626893985934</v>
      </c>
      <c r="FR12" s="76">
        <f t="shared" si="16"/>
        <v>310.08626893985934</v>
      </c>
      <c r="FS12" s="76">
        <f t="shared" si="16"/>
        <v>310.08626893985934</v>
      </c>
      <c r="FT12" s="76">
        <f t="shared" si="16"/>
        <v>310.08626893985934</v>
      </c>
      <c r="FU12" s="76">
        <f t="shared" si="16"/>
        <v>310.08626893985934</v>
      </c>
      <c r="FV12" s="76">
        <f t="shared" si="16"/>
        <v>310.08626893985934</v>
      </c>
      <c r="FW12" s="76">
        <f t="shared" si="16"/>
        <v>310.08626893985934</v>
      </c>
      <c r="FX12" s="76">
        <f t="shared" si="16"/>
        <v>310.08626893985934</v>
      </c>
      <c r="FY12" s="76">
        <f t="shared" si="16"/>
        <v>310.08626893985934</v>
      </c>
      <c r="FZ12" s="76">
        <f t="shared" si="16"/>
        <v>310.08626893985934</v>
      </c>
      <c r="GA12" s="76">
        <f t="shared" si="16"/>
        <v>310.08626893985934</v>
      </c>
      <c r="GB12" s="76">
        <f t="shared" si="16"/>
        <v>310.08626893985934</v>
      </c>
      <c r="GC12" s="76">
        <f t="shared" si="16"/>
        <v>310.08626893985934</v>
      </c>
      <c r="GD12" s="76">
        <f t="shared" si="16"/>
        <v>310.08626893985934</v>
      </c>
      <c r="GE12" s="76">
        <f t="shared" si="16"/>
        <v>310.08626893985934</v>
      </c>
      <c r="GF12" s="76">
        <f t="shared" si="16"/>
        <v>310.08626893985934</v>
      </c>
      <c r="GG12" s="76">
        <f t="shared" si="16"/>
        <v>310.08626893985934</v>
      </c>
      <c r="GH12" s="76">
        <f t="shared" si="16"/>
        <v>310.08626893985934</v>
      </c>
      <c r="GI12" s="76">
        <f t="shared" si="16"/>
        <v>310.08626893985934</v>
      </c>
      <c r="GJ12" s="76">
        <f t="shared" si="16"/>
        <v>310.08626893985934</v>
      </c>
      <c r="GK12" s="76">
        <f t="shared" si="16"/>
        <v>310.08626893985934</v>
      </c>
      <c r="GL12" s="76">
        <f t="shared" ref="GL12:HI12" si="17">GL13+GL18+GL20+GL30+GL21</f>
        <v>310.08626893985934</v>
      </c>
      <c r="GM12" s="76">
        <f t="shared" si="17"/>
        <v>310.08626893985934</v>
      </c>
      <c r="GN12" s="76">
        <f t="shared" si="17"/>
        <v>310.08626893985934</v>
      </c>
      <c r="GO12" s="76">
        <f t="shared" si="17"/>
        <v>310.08626893985934</v>
      </c>
      <c r="GP12" s="76">
        <f t="shared" si="17"/>
        <v>310.08626893985934</v>
      </c>
      <c r="GQ12" s="76">
        <f t="shared" si="17"/>
        <v>310.08626893985934</v>
      </c>
      <c r="GR12" s="76">
        <f t="shared" si="17"/>
        <v>310.08626893985934</v>
      </c>
      <c r="GS12" s="76">
        <f t="shared" si="17"/>
        <v>310.08626893985934</v>
      </c>
      <c r="GT12" s="76">
        <f t="shared" si="17"/>
        <v>310.08626893985934</v>
      </c>
      <c r="GU12" s="76">
        <f t="shared" si="17"/>
        <v>310.08626893985934</v>
      </c>
      <c r="GV12" s="76">
        <f t="shared" si="17"/>
        <v>310.08626893985934</v>
      </c>
      <c r="GW12" s="76">
        <f t="shared" si="17"/>
        <v>310.08626893985934</v>
      </c>
      <c r="GX12" s="76">
        <f t="shared" si="17"/>
        <v>310.08626893985934</v>
      </c>
      <c r="GY12" s="76">
        <f t="shared" si="17"/>
        <v>310.08626893985934</v>
      </c>
      <c r="GZ12" s="76">
        <f t="shared" si="17"/>
        <v>310.08626893985934</v>
      </c>
      <c r="HA12" s="76">
        <f t="shared" si="17"/>
        <v>310.08626893985934</v>
      </c>
      <c r="HB12" s="76">
        <f t="shared" si="17"/>
        <v>310.08626893985934</v>
      </c>
      <c r="HC12" s="76">
        <f t="shared" si="17"/>
        <v>310.08626893985934</v>
      </c>
      <c r="HD12" s="76">
        <f t="shared" si="17"/>
        <v>310.08626893985934</v>
      </c>
      <c r="HE12" s="76">
        <f t="shared" si="17"/>
        <v>310.08626893985934</v>
      </c>
      <c r="HF12" s="76">
        <f t="shared" si="17"/>
        <v>310.08626893985934</v>
      </c>
      <c r="HG12" s="76">
        <f t="shared" si="17"/>
        <v>310.08626893985934</v>
      </c>
      <c r="HH12" s="76">
        <f t="shared" si="17"/>
        <v>310.08626893985934</v>
      </c>
      <c r="HI12" s="76">
        <f t="shared" si="17"/>
        <v>310.08626893985934</v>
      </c>
    </row>
    <row r="13" spans="1:217" s="82" customFormat="1" x14ac:dyDescent="0.2">
      <c r="A13" s="32" t="s">
        <v>223</v>
      </c>
      <c r="B13" s="81">
        <f t="shared" ref="B13:BM13" si="18">SUM(B14:B17)</f>
        <v>0</v>
      </c>
      <c r="C13" s="81">
        <f t="shared" si="18"/>
        <v>0</v>
      </c>
      <c r="D13" s="81">
        <f t="shared" si="18"/>
        <v>0</v>
      </c>
      <c r="E13" s="81">
        <f t="shared" si="18"/>
        <v>0</v>
      </c>
      <c r="F13" s="81">
        <f t="shared" si="18"/>
        <v>0</v>
      </c>
      <c r="G13" s="81">
        <f t="shared" si="18"/>
        <v>0</v>
      </c>
      <c r="H13" s="81">
        <f t="shared" si="18"/>
        <v>0</v>
      </c>
      <c r="I13" s="81">
        <f t="shared" si="18"/>
        <v>0</v>
      </c>
      <c r="J13" s="81">
        <f t="shared" si="18"/>
        <v>0</v>
      </c>
      <c r="K13" s="81">
        <f t="shared" si="18"/>
        <v>0</v>
      </c>
      <c r="L13" s="81">
        <f t="shared" si="18"/>
        <v>0</v>
      </c>
      <c r="M13" s="81">
        <f t="shared" si="18"/>
        <v>0</v>
      </c>
      <c r="N13" s="81">
        <f t="shared" si="18"/>
        <v>0</v>
      </c>
      <c r="O13" s="81">
        <f t="shared" si="18"/>
        <v>0</v>
      </c>
      <c r="P13" s="81">
        <f t="shared" si="18"/>
        <v>0</v>
      </c>
      <c r="Q13" s="81">
        <f t="shared" si="18"/>
        <v>0</v>
      </c>
      <c r="R13" s="81">
        <f t="shared" si="18"/>
        <v>0</v>
      </c>
      <c r="S13" s="81">
        <f t="shared" si="18"/>
        <v>0</v>
      </c>
      <c r="T13" s="81">
        <f t="shared" si="18"/>
        <v>0</v>
      </c>
      <c r="U13" s="81">
        <f t="shared" si="18"/>
        <v>310.08626893985934</v>
      </c>
      <c r="V13" s="81">
        <f t="shared" si="18"/>
        <v>310.08626893985934</v>
      </c>
      <c r="W13" s="81">
        <f t="shared" si="18"/>
        <v>310.08626893985934</v>
      </c>
      <c r="X13" s="81">
        <f t="shared" si="18"/>
        <v>310.08626893985934</v>
      </c>
      <c r="Y13" s="81">
        <f t="shared" si="18"/>
        <v>310.08626893985934</v>
      </c>
      <c r="Z13" s="81">
        <f t="shared" si="18"/>
        <v>310.08626893985934</v>
      </c>
      <c r="AA13" s="81">
        <f t="shared" si="18"/>
        <v>310.08626893985934</v>
      </c>
      <c r="AB13" s="81">
        <f t="shared" si="18"/>
        <v>310.08626893985934</v>
      </c>
      <c r="AC13" s="81">
        <f t="shared" si="18"/>
        <v>310.08626893985934</v>
      </c>
      <c r="AD13" s="81">
        <f t="shared" si="18"/>
        <v>310.08626893985934</v>
      </c>
      <c r="AE13" s="81">
        <f t="shared" si="18"/>
        <v>310.08626893985934</v>
      </c>
      <c r="AF13" s="81">
        <f t="shared" si="18"/>
        <v>310.08626893985934</v>
      </c>
      <c r="AG13" s="81">
        <f t="shared" si="18"/>
        <v>310.08626893985934</v>
      </c>
      <c r="AH13" s="81">
        <f t="shared" si="18"/>
        <v>310.08626893985934</v>
      </c>
      <c r="AI13" s="81">
        <f t="shared" si="18"/>
        <v>310.08626893985934</v>
      </c>
      <c r="AJ13" s="81">
        <f t="shared" si="18"/>
        <v>310.08626893985934</v>
      </c>
      <c r="AK13" s="81">
        <f t="shared" si="18"/>
        <v>310.08626893985934</v>
      </c>
      <c r="AL13" s="81">
        <f t="shared" si="18"/>
        <v>310.08626893985934</v>
      </c>
      <c r="AM13" s="81">
        <f t="shared" si="18"/>
        <v>310.08626893985934</v>
      </c>
      <c r="AN13" s="81">
        <f t="shared" si="18"/>
        <v>310.08626893985934</v>
      </c>
      <c r="AO13" s="81">
        <f t="shared" si="18"/>
        <v>310.08626893985934</v>
      </c>
      <c r="AP13" s="81">
        <f t="shared" si="18"/>
        <v>310.08626893985934</v>
      </c>
      <c r="AQ13" s="81">
        <f t="shared" si="18"/>
        <v>310.08626893985934</v>
      </c>
      <c r="AR13" s="81">
        <f t="shared" si="18"/>
        <v>310.08626893985934</v>
      </c>
      <c r="AS13" s="81">
        <f t="shared" si="18"/>
        <v>310.08626893985934</v>
      </c>
      <c r="AT13" s="81">
        <f t="shared" si="18"/>
        <v>310.08626893985934</v>
      </c>
      <c r="AU13" s="81">
        <f t="shared" si="18"/>
        <v>310.08626893985934</v>
      </c>
      <c r="AV13" s="81">
        <f t="shared" si="18"/>
        <v>310.08626893985934</v>
      </c>
      <c r="AW13" s="81">
        <f t="shared" si="18"/>
        <v>310.08626893985934</v>
      </c>
      <c r="AX13" s="81">
        <f t="shared" si="18"/>
        <v>310.08626893985934</v>
      </c>
      <c r="AY13" s="81">
        <f t="shared" si="18"/>
        <v>310.08626893985934</v>
      </c>
      <c r="AZ13" s="81">
        <f t="shared" si="18"/>
        <v>310.08626893985934</v>
      </c>
      <c r="BA13" s="81">
        <f t="shared" si="18"/>
        <v>310.08626893985934</v>
      </c>
      <c r="BB13" s="81">
        <f t="shared" si="18"/>
        <v>310.08626893985934</v>
      </c>
      <c r="BC13" s="81">
        <f t="shared" si="18"/>
        <v>310.08626893985934</v>
      </c>
      <c r="BD13" s="81">
        <f t="shared" si="18"/>
        <v>310.08626893985934</v>
      </c>
      <c r="BE13" s="81">
        <f t="shared" si="18"/>
        <v>310.08626893985934</v>
      </c>
      <c r="BF13" s="81">
        <f t="shared" si="18"/>
        <v>310.08626893985934</v>
      </c>
      <c r="BG13" s="81">
        <f t="shared" si="18"/>
        <v>310.08626893985934</v>
      </c>
      <c r="BH13" s="81">
        <f t="shared" si="18"/>
        <v>310.08626893985934</v>
      </c>
      <c r="BI13" s="81">
        <f t="shared" si="18"/>
        <v>310.08626893985934</v>
      </c>
      <c r="BJ13" s="81">
        <f t="shared" si="18"/>
        <v>310.08626893985934</v>
      </c>
      <c r="BK13" s="81">
        <f t="shared" si="18"/>
        <v>310.08626893985934</v>
      </c>
      <c r="BL13" s="81">
        <f t="shared" si="18"/>
        <v>310.08626893985934</v>
      </c>
      <c r="BM13" s="81">
        <f t="shared" si="18"/>
        <v>310.08626893985934</v>
      </c>
      <c r="BN13" s="81">
        <f t="shared" ref="BN13:DY13" si="19">SUM(BN14:BN17)</f>
        <v>310.08626893985934</v>
      </c>
      <c r="BO13" s="81">
        <f t="shared" si="19"/>
        <v>310.08626893985934</v>
      </c>
      <c r="BP13" s="81">
        <f t="shared" si="19"/>
        <v>310.08626893985934</v>
      </c>
      <c r="BQ13" s="81">
        <f t="shared" si="19"/>
        <v>310.08626893985934</v>
      </c>
      <c r="BR13" s="81">
        <f t="shared" si="19"/>
        <v>310.08626893985934</v>
      </c>
      <c r="BS13" s="81">
        <f t="shared" si="19"/>
        <v>310.08626893985934</v>
      </c>
      <c r="BT13" s="81">
        <f t="shared" si="19"/>
        <v>310.08626893985934</v>
      </c>
      <c r="BU13" s="81">
        <f t="shared" si="19"/>
        <v>310.08626893985934</v>
      </c>
      <c r="BV13" s="81">
        <f t="shared" si="19"/>
        <v>310.08626893985934</v>
      </c>
      <c r="BW13" s="81">
        <f t="shared" si="19"/>
        <v>310.08626893985934</v>
      </c>
      <c r="BX13" s="81">
        <f t="shared" si="19"/>
        <v>310.08626893985934</v>
      </c>
      <c r="BY13" s="81">
        <f t="shared" si="19"/>
        <v>310.08626893985934</v>
      </c>
      <c r="BZ13" s="81">
        <f t="shared" si="19"/>
        <v>310.08626893985934</v>
      </c>
      <c r="CA13" s="81">
        <f t="shared" si="19"/>
        <v>310.08626893985934</v>
      </c>
      <c r="CB13" s="81">
        <f t="shared" si="19"/>
        <v>310.08626893985934</v>
      </c>
      <c r="CC13" s="81">
        <f t="shared" si="19"/>
        <v>310.08626893985934</v>
      </c>
      <c r="CD13" s="81">
        <f t="shared" si="19"/>
        <v>310.08626893985934</v>
      </c>
      <c r="CE13" s="81">
        <f t="shared" si="19"/>
        <v>310.08626893985934</v>
      </c>
      <c r="CF13" s="81">
        <f t="shared" si="19"/>
        <v>310.08626893985934</v>
      </c>
      <c r="CG13" s="81">
        <f t="shared" si="19"/>
        <v>310.08626893985934</v>
      </c>
      <c r="CH13" s="81">
        <f t="shared" si="19"/>
        <v>310.08626893985934</v>
      </c>
      <c r="CI13" s="81">
        <f t="shared" si="19"/>
        <v>310.08626893985934</v>
      </c>
      <c r="CJ13" s="81">
        <f t="shared" si="19"/>
        <v>310.08626893985934</v>
      </c>
      <c r="CK13" s="81">
        <f t="shared" si="19"/>
        <v>310.08626893985934</v>
      </c>
      <c r="CL13" s="81">
        <f t="shared" si="19"/>
        <v>310.08626893985934</v>
      </c>
      <c r="CM13" s="81">
        <f t="shared" si="19"/>
        <v>310.08626893985934</v>
      </c>
      <c r="CN13" s="81">
        <f t="shared" si="19"/>
        <v>310.08626893985934</v>
      </c>
      <c r="CO13" s="81">
        <f t="shared" si="19"/>
        <v>310.08626893985934</v>
      </c>
      <c r="CP13" s="81">
        <f t="shared" si="19"/>
        <v>310.08626893985934</v>
      </c>
      <c r="CQ13" s="81">
        <f t="shared" si="19"/>
        <v>310.08626893985934</v>
      </c>
      <c r="CR13" s="81">
        <f t="shared" si="19"/>
        <v>310.08626893985934</v>
      </c>
      <c r="CS13" s="81">
        <f t="shared" si="19"/>
        <v>310.08626893985934</v>
      </c>
      <c r="CT13" s="81">
        <f t="shared" si="19"/>
        <v>310.08626893985934</v>
      </c>
      <c r="CU13" s="81">
        <f t="shared" si="19"/>
        <v>310.08626893985934</v>
      </c>
      <c r="CV13" s="81">
        <f t="shared" si="19"/>
        <v>310.08626893985934</v>
      </c>
      <c r="CW13" s="81">
        <f t="shared" si="19"/>
        <v>310.08626893985934</v>
      </c>
      <c r="CX13" s="81">
        <f t="shared" si="19"/>
        <v>310.08626893985934</v>
      </c>
      <c r="CY13" s="81">
        <f t="shared" si="19"/>
        <v>310.08626893985934</v>
      </c>
      <c r="CZ13" s="81">
        <f t="shared" si="19"/>
        <v>310.08626893985934</v>
      </c>
      <c r="DA13" s="81">
        <f t="shared" si="19"/>
        <v>310.08626893985934</v>
      </c>
      <c r="DB13" s="81">
        <f t="shared" si="19"/>
        <v>310.08626893985934</v>
      </c>
      <c r="DC13" s="81">
        <f t="shared" si="19"/>
        <v>310.08626893985934</v>
      </c>
      <c r="DD13" s="81">
        <f t="shared" si="19"/>
        <v>310.08626893985934</v>
      </c>
      <c r="DE13" s="81">
        <f t="shared" si="19"/>
        <v>310.08626893985934</v>
      </c>
      <c r="DF13" s="81">
        <f t="shared" si="19"/>
        <v>310.08626893985934</v>
      </c>
      <c r="DG13" s="81">
        <f t="shared" si="19"/>
        <v>310.08626893985934</v>
      </c>
      <c r="DH13" s="81">
        <f t="shared" si="19"/>
        <v>310.08626893985934</v>
      </c>
      <c r="DI13" s="81">
        <f t="shared" si="19"/>
        <v>310.08626893985934</v>
      </c>
      <c r="DJ13" s="81">
        <f t="shared" si="19"/>
        <v>310.08626893985934</v>
      </c>
      <c r="DK13" s="81">
        <f t="shared" si="19"/>
        <v>310.08626893985934</v>
      </c>
      <c r="DL13" s="81">
        <f t="shared" si="19"/>
        <v>310.08626893985934</v>
      </c>
      <c r="DM13" s="81">
        <f t="shared" si="19"/>
        <v>310.08626893985934</v>
      </c>
      <c r="DN13" s="81">
        <f t="shared" si="19"/>
        <v>310.08626893985934</v>
      </c>
      <c r="DO13" s="81">
        <f t="shared" si="19"/>
        <v>310.08626893985934</v>
      </c>
      <c r="DP13" s="81">
        <f t="shared" si="19"/>
        <v>310.08626893985934</v>
      </c>
      <c r="DQ13" s="81">
        <f t="shared" si="19"/>
        <v>310.08626893985934</v>
      </c>
      <c r="DR13" s="81">
        <f t="shared" si="19"/>
        <v>310.08626893985934</v>
      </c>
      <c r="DS13" s="81">
        <f t="shared" si="19"/>
        <v>310.08626893985934</v>
      </c>
      <c r="DT13" s="81">
        <f t="shared" si="19"/>
        <v>310.08626893985934</v>
      </c>
      <c r="DU13" s="81">
        <f t="shared" si="19"/>
        <v>310.08626893985934</v>
      </c>
      <c r="DV13" s="81">
        <f t="shared" si="19"/>
        <v>310.08626893985934</v>
      </c>
      <c r="DW13" s="81">
        <f t="shared" si="19"/>
        <v>310.08626893985934</v>
      </c>
      <c r="DX13" s="81">
        <f t="shared" si="19"/>
        <v>310.08626893985934</v>
      </c>
      <c r="DY13" s="81">
        <f t="shared" si="19"/>
        <v>310.08626893985934</v>
      </c>
      <c r="DZ13" s="81">
        <f t="shared" ref="DZ13:GK13" si="20">SUM(DZ14:DZ17)</f>
        <v>310.08626893985934</v>
      </c>
      <c r="EA13" s="81">
        <f t="shared" si="20"/>
        <v>310.08626893985934</v>
      </c>
      <c r="EB13" s="81">
        <f t="shared" si="20"/>
        <v>310.08626893985934</v>
      </c>
      <c r="EC13" s="81">
        <f t="shared" si="20"/>
        <v>310.08626893985934</v>
      </c>
      <c r="ED13" s="81">
        <f t="shared" si="20"/>
        <v>310.08626893985934</v>
      </c>
      <c r="EE13" s="81">
        <f t="shared" si="20"/>
        <v>310.08626893985934</v>
      </c>
      <c r="EF13" s="81">
        <f t="shared" si="20"/>
        <v>310.08626893985934</v>
      </c>
      <c r="EG13" s="81">
        <f t="shared" si="20"/>
        <v>310.08626893985934</v>
      </c>
      <c r="EH13" s="81">
        <f t="shared" si="20"/>
        <v>310.08626893985934</v>
      </c>
      <c r="EI13" s="81">
        <f t="shared" si="20"/>
        <v>310.08626893985934</v>
      </c>
      <c r="EJ13" s="81">
        <f t="shared" si="20"/>
        <v>310.08626893985934</v>
      </c>
      <c r="EK13" s="81">
        <f t="shared" si="20"/>
        <v>310.08626893985934</v>
      </c>
      <c r="EL13" s="81">
        <f t="shared" si="20"/>
        <v>310.08626893985934</v>
      </c>
      <c r="EM13" s="81">
        <f t="shared" si="20"/>
        <v>310.08626893985934</v>
      </c>
      <c r="EN13" s="81">
        <f t="shared" si="20"/>
        <v>310.08626893985934</v>
      </c>
      <c r="EO13" s="81">
        <f t="shared" si="20"/>
        <v>310.08626893985934</v>
      </c>
      <c r="EP13" s="81">
        <f t="shared" si="20"/>
        <v>310.08626893985934</v>
      </c>
      <c r="EQ13" s="81">
        <f t="shared" si="20"/>
        <v>310.08626893985934</v>
      </c>
      <c r="ER13" s="81">
        <f t="shared" si="20"/>
        <v>310.08626893985934</v>
      </c>
      <c r="ES13" s="81">
        <f t="shared" si="20"/>
        <v>310.08626893985934</v>
      </c>
      <c r="ET13" s="81">
        <f t="shared" si="20"/>
        <v>310.08626893985934</v>
      </c>
      <c r="EU13" s="81">
        <f t="shared" si="20"/>
        <v>310.08626893985934</v>
      </c>
      <c r="EV13" s="81">
        <f t="shared" si="20"/>
        <v>310.08626893985934</v>
      </c>
      <c r="EW13" s="81">
        <f t="shared" si="20"/>
        <v>310.08626893985934</v>
      </c>
      <c r="EX13" s="81">
        <f t="shared" si="20"/>
        <v>310.08626893985934</v>
      </c>
      <c r="EY13" s="81">
        <f t="shared" si="20"/>
        <v>310.08626893985934</v>
      </c>
      <c r="EZ13" s="81">
        <f t="shared" si="20"/>
        <v>310.08626893985934</v>
      </c>
      <c r="FA13" s="81">
        <f t="shared" si="20"/>
        <v>310.08626893985934</v>
      </c>
      <c r="FB13" s="81">
        <f t="shared" si="20"/>
        <v>310.08626893985934</v>
      </c>
      <c r="FC13" s="81">
        <f t="shared" si="20"/>
        <v>310.08626893985934</v>
      </c>
      <c r="FD13" s="81">
        <f t="shared" si="20"/>
        <v>310.08626893985934</v>
      </c>
      <c r="FE13" s="81">
        <f t="shared" si="20"/>
        <v>310.08626893985934</v>
      </c>
      <c r="FF13" s="81">
        <f t="shared" si="20"/>
        <v>310.08626893985934</v>
      </c>
      <c r="FG13" s="81">
        <f t="shared" si="20"/>
        <v>310.08626893985934</v>
      </c>
      <c r="FH13" s="81">
        <f t="shared" si="20"/>
        <v>310.08626893985934</v>
      </c>
      <c r="FI13" s="81">
        <f t="shared" si="20"/>
        <v>310.08626893985934</v>
      </c>
      <c r="FJ13" s="81">
        <f t="shared" si="20"/>
        <v>310.08626893985934</v>
      </c>
      <c r="FK13" s="81">
        <f t="shared" si="20"/>
        <v>310.08626893985934</v>
      </c>
      <c r="FL13" s="81">
        <f t="shared" si="20"/>
        <v>310.08626893985934</v>
      </c>
      <c r="FM13" s="81">
        <f t="shared" si="20"/>
        <v>310.08626893985934</v>
      </c>
      <c r="FN13" s="81">
        <f t="shared" si="20"/>
        <v>310.08626893985934</v>
      </c>
      <c r="FO13" s="81">
        <f t="shared" si="20"/>
        <v>310.08626893985934</v>
      </c>
      <c r="FP13" s="81">
        <f t="shared" si="20"/>
        <v>310.08626893985934</v>
      </c>
      <c r="FQ13" s="81">
        <f t="shared" si="20"/>
        <v>310.08626893985934</v>
      </c>
      <c r="FR13" s="81">
        <f t="shared" si="20"/>
        <v>310.08626893985934</v>
      </c>
      <c r="FS13" s="81">
        <f t="shared" si="20"/>
        <v>310.08626893985934</v>
      </c>
      <c r="FT13" s="81">
        <f t="shared" si="20"/>
        <v>310.08626893985934</v>
      </c>
      <c r="FU13" s="81">
        <f t="shared" si="20"/>
        <v>310.08626893985934</v>
      </c>
      <c r="FV13" s="81">
        <f t="shared" si="20"/>
        <v>310.08626893985934</v>
      </c>
      <c r="FW13" s="81">
        <f t="shared" si="20"/>
        <v>310.08626893985934</v>
      </c>
      <c r="FX13" s="81">
        <f t="shared" si="20"/>
        <v>310.08626893985934</v>
      </c>
      <c r="FY13" s="81">
        <f t="shared" si="20"/>
        <v>310.08626893985934</v>
      </c>
      <c r="FZ13" s="81">
        <f t="shared" si="20"/>
        <v>310.08626893985934</v>
      </c>
      <c r="GA13" s="81">
        <f t="shared" si="20"/>
        <v>310.08626893985934</v>
      </c>
      <c r="GB13" s="81">
        <f t="shared" si="20"/>
        <v>310.08626893985934</v>
      </c>
      <c r="GC13" s="81">
        <f t="shared" si="20"/>
        <v>310.08626893985934</v>
      </c>
      <c r="GD13" s="81">
        <f t="shared" si="20"/>
        <v>310.08626893985934</v>
      </c>
      <c r="GE13" s="81">
        <f t="shared" si="20"/>
        <v>310.08626893985934</v>
      </c>
      <c r="GF13" s="81">
        <f t="shared" si="20"/>
        <v>310.08626893985934</v>
      </c>
      <c r="GG13" s="81">
        <f t="shared" si="20"/>
        <v>310.08626893985934</v>
      </c>
      <c r="GH13" s="81">
        <f t="shared" si="20"/>
        <v>310.08626893985934</v>
      </c>
      <c r="GI13" s="81">
        <f t="shared" si="20"/>
        <v>310.08626893985934</v>
      </c>
      <c r="GJ13" s="81">
        <f t="shared" si="20"/>
        <v>310.08626893985934</v>
      </c>
      <c r="GK13" s="81">
        <f t="shared" si="20"/>
        <v>310.08626893985934</v>
      </c>
      <c r="GL13" s="81">
        <f t="shared" ref="GL13:HI13" si="21">SUM(GL14:GL17)</f>
        <v>310.08626893985934</v>
      </c>
      <c r="GM13" s="81">
        <f t="shared" si="21"/>
        <v>310.08626893985934</v>
      </c>
      <c r="GN13" s="81">
        <f t="shared" si="21"/>
        <v>310.08626893985934</v>
      </c>
      <c r="GO13" s="81">
        <f t="shared" si="21"/>
        <v>310.08626893985934</v>
      </c>
      <c r="GP13" s="81">
        <f t="shared" si="21"/>
        <v>310.08626893985934</v>
      </c>
      <c r="GQ13" s="81">
        <f t="shared" si="21"/>
        <v>310.08626893985934</v>
      </c>
      <c r="GR13" s="81">
        <f t="shared" si="21"/>
        <v>310.08626893985934</v>
      </c>
      <c r="GS13" s="81">
        <f t="shared" si="21"/>
        <v>310.08626893985934</v>
      </c>
      <c r="GT13" s="81">
        <f t="shared" si="21"/>
        <v>310.08626893985934</v>
      </c>
      <c r="GU13" s="81">
        <f t="shared" si="21"/>
        <v>310.08626893985934</v>
      </c>
      <c r="GV13" s="81">
        <f t="shared" si="21"/>
        <v>310.08626893985934</v>
      </c>
      <c r="GW13" s="81">
        <f t="shared" si="21"/>
        <v>310.08626893985934</v>
      </c>
      <c r="GX13" s="81">
        <f t="shared" si="21"/>
        <v>310.08626893985934</v>
      </c>
      <c r="GY13" s="81">
        <f t="shared" si="21"/>
        <v>310.08626893985934</v>
      </c>
      <c r="GZ13" s="81">
        <f t="shared" si="21"/>
        <v>310.08626893985934</v>
      </c>
      <c r="HA13" s="81">
        <f t="shared" si="21"/>
        <v>310.08626893985934</v>
      </c>
      <c r="HB13" s="81">
        <f t="shared" si="21"/>
        <v>310.08626893985934</v>
      </c>
      <c r="HC13" s="81">
        <f t="shared" si="21"/>
        <v>310.08626893985934</v>
      </c>
      <c r="HD13" s="81">
        <f t="shared" si="21"/>
        <v>310.08626893985934</v>
      </c>
      <c r="HE13" s="81">
        <f t="shared" si="21"/>
        <v>310.08626893985934</v>
      </c>
      <c r="HF13" s="81">
        <f t="shared" si="21"/>
        <v>310.08626893985934</v>
      </c>
      <c r="HG13" s="81">
        <f t="shared" si="21"/>
        <v>310.08626893985934</v>
      </c>
      <c r="HH13" s="81">
        <f t="shared" si="21"/>
        <v>310.08626893985934</v>
      </c>
      <c r="HI13" s="81">
        <f t="shared" si="21"/>
        <v>310.08626893985934</v>
      </c>
    </row>
    <row r="14" spans="1:217" s="109" customFormat="1" x14ac:dyDescent="0.2">
      <c r="A14" s="107" t="s">
        <v>344</v>
      </c>
      <c r="B14" s="108">
        <v>0</v>
      </c>
      <c r="C14" s="108">
        <v>0</v>
      </c>
      <c r="D14" s="108">
        <v>0</v>
      </c>
      <c r="E14" s="108">
        <v>0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0</v>
      </c>
      <c r="R14" s="108">
        <v>0</v>
      </c>
      <c r="S14" s="108">
        <v>0</v>
      </c>
      <c r="T14" s="108">
        <v>0</v>
      </c>
      <c r="U14" s="108">
        <v>0</v>
      </c>
      <c r="V14" s="108">
        <v>0</v>
      </c>
      <c r="W14" s="108">
        <v>0</v>
      </c>
      <c r="X14" s="108">
        <v>0</v>
      </c>
      <c r="Y14" s="108">
        <v>0</v>
      </c>
      <c r="Z14" s="108">
        <v>0</v>
      </c>
      <c r="AA14" s="108">
        <v>0</v>
      </c>
      <c r="AB14" s="108">
        <v>0</v>
      </c>
      <c r="AC14" s="108">
        <v>0</v>
      </c>
      <c r="AD14" s="108">
        <v>0</v>
      </c>
      <c r="AE14" s="108">
        <v>0</v>
      </c>
      <c r="AF14" s="108">
        <v>0</v>
      </c>
      <c r="AG14" s="108">
        <v>0</v>
      </c>
      <c r="AH14" s="108">
        <v>0</v>
      </c>
      <c r="AI14" s="108">
        <v>0</v>
      </c>
      <c r="AJ14" s="108">
        <v>0</v>
      </c>
      <c r="AK14" s="108">
        <v>0</v>
      </c>
      <c r="AL14" s="108">
        <v>0</v>
      </c>
      <c r="AM14" s="108">
        <v>0</v>
      </c>
      <c r="AN14" s="108">
        <v>0</v>
      </c>
      <c r="AO14" s="108">
        <v>0</v>
      </c>
      <c r="AP14" s="108">
        <v>0</v>
      </c>
      <c r="AQ14" s="108">
        <v>0</v>
      </c>
      <c r="AR14" s="108">
        <v>0</v>
      </c>
      <c r="AS14" s="108">
        <v>0</v>
      </c>
      <c r="AT14" s="108">
        <v>0</v>
      </c>
      <c r="AU14" s="108">
        <v>0</v>
      </c>
      <c r="AV14" s="108">
        <v>0</v>
      </c>
      <c r="AW14" s="108">
        <v>0</v>
      </c>
      <c r="AX14" s="108">
        <v>0</v>
      </c>
      <c r="AY14" s="108">
        <v>0</v>
      </c>
      <c r="AZ14" s="108">
        <v>0</v>
      </c>
      <c r="BA14" s="108">
        <v>0</v>
      </c>
      <c r="BB14" s="108">
        <v>0</v>
      </c>
      <c r="BC14" s="108">
        <v>0</v>
      </c>
      <c r="BD14" s="108">
        <v>0</v>
      </c>
      <c r="BE14" s="108">
        <v>0</v>
      </c>
      <c r="BF14" s="108">
        <v>0</v>
      </c>
      <c r="BG14" s="108">
        <v>0</v>
      </c>
      <c r="BH14" s="108">
        <v>0</v>
      </c>
      <c r="BI14" s="108">
        <v>0</v>
      </c>
      <c r="BJ14" s="108">
        <v>0</v>
      </c>
      <c r="BK14" s="108">
        <v>0</v>
      </c>
      <c r="BL14" s="108">
        <v>0</v>
      </c>
      <c r="BM14" s="108">
        <v>0</v>
      </c>
      <c r="BN14" s="108">
        <v>0</v>
      </c>
      <c r="BO14" s="108">
        <v>0</v>
      </c>
      <c r="BP14" s="108">
        <v>0</v>
      </c>
      <c r="BQ14" s="108">
        <v>0</v>
      </c>
      <c r="BR14" s="108">
        <v>0</v>
      </c>
      <c r="BS14" s="108">
        <v>0</v>
      </c>
      <c r="BT14" s="108">
        <v>0</v>
      </c>
      <c r="BU14" s="108">
        <v>0</v>
      </c>
      <c r="BV14" s="108">
        <v>0</v>
      </c>
      <c r="BW14" s="108">
        <v>0</v>
      </c>
      <c r="BX14" s="108">
        <v>0</v>
      </c>
      <c r="BY14" s="108">
        <v>0</v>
      </c>
      <c r="BZ14" s="108">
        <v>0</v>
      </c>
      <c r="CA14" s="108">
        <v>0</v>
      </c>
      <c r="CB14" s="108">
        <v>0</v>
      </c>
      <c r="CC14" s="108">
        <v>0</v>
      </c>
      <c r="CD14" s="108">
        <v>0</v>
      </c>
      <c r="CE14" s="108">
        <v>0</v>
      </c>
      <c r="CF14" s="108">
        <v>0</v>
      </c>
      <c r="CG14" s="108">
        <v>0</v>
      </c>
      <c r="CH14" s="108">
        <v>0</v>
      </c>
      <c r="CI14" s="108">
        <v>0</v>
      </c>
      <c r="CJ14" s="108">
        <v>0</v>
      </c>
      <c r="CK14" s="108">
        <v>0</v>
      </c>
      <c r="CL14" s="108">
        <v>0</v>
      </c>
      <c r="CM14" s="108">
        <v>0</v>
      </c>
      <c r="CN14" s="108">
        <v>0</v>
      </c>
      <c r="CO14" s="108">
        <v>0</v>
      </c>
      <c r="CP14" s="108">
        <v>0</v>
      </c>
      <c r="CQ14" s="108">
        <v>0</v>
      </c>
      <c r="CR14" s="108">
        <v>0</v>
      </c>
      <c r="CS14" s="108">
        <v>0</v>
      </c>
      <c r="CT14" s="108">
        <v>0</v>
      </c>
      <c r="CU14" s="108">
        <v>0</v>
      </c>
      <c r="CV14" s="108">
        <v>0</v>
      </c>
      <c r="CW14" s="108">
        <v>0</v>
      </c>
      <c r="CX14" s="108">
        <v>0</v>
      </c>
      <c r="CY14" s="108">
        <v>0</v>
      </c>
      <c r="CZ14" s="108">
        <v>0</v>
      </c>
      <c r="DA14" s="108">
        <v>0</v>
      </c>
      <c r="DB14" s="108">
        <v>0</v>
      </c>
      <c r="DC14" s="108">
        <v>0</v>
      </c>
      <c r="DD14" s="108">
        <v>0</v>
      </c>
      <c r="DE14" s="108">
        <v>0</v>
      </c>
      <c r="DF14" s="108">
        <v>0</v>
      </c>
      <c r="DG14" s="108">
        <v>0</v>
      </c>
      <c r="DH14" s="108">
        <v>0</v>
      </c>
      <c r="DI14" s="108">
        <v>0</v>
      </c>
      <c r="DJ14" s="108">
        <v>0</v>
      </c>
      <c r="DK14" s="108">
        <v>0</v>
      </c>
      <c r="DL14" s="108">
        <v>0</v>
      </c>
      <c r="DM14" s="108">
        <v>0</v>
      </c>
      <c r="DN14" s="108">
        <v>0</v>
      </c>
      <c r="DO14" s="108">
        <v>0</v>
      </c>
      <c r="DP14" s="108">
        <v>0</v>
      </c>
      <c r="DQ14" s="108">
        <v>0</v>
      </c>
      <c r="DR14" s="108">
        <v>0</v>
      </c>
      <c r="DS14" s="108">
        <v>0</v>
      </c>
      <c r="DT14" s="108">
        <v>0</v>
      </c>
      <c r="DU14" s="108">
        <v>0</v>
      </c>
      <c r="DV14" s="108">
        <v>0</v>
      </c>
      <c r="DW14" s="108">
        <v>0</v>
      </c>
      <c r="DX14" s="108">
        <v>0</v>
      </c>
      <c r="DY14" s="108">
        <v>0</v>
      </c>
      <c r="DZ14" s="108">
        <v>0</v>
      </c>
      <c r="EA14" s="108">
        <v>0</v>
      </c>
      <c r="EB14" s="108">
        <v>0</v>
      </c>
      <c r="EC14" s="108">
        <v>0</v>
      </c>
      <c r="ED14" s="108">
        <v>0</v>
      </c>
      <c r="EE14" s="108">
        <v>0</v>
      </c>
      <c r="EF14" s="108">
        <v>0</v>
      </c>
      <c r="EG14" s="108">
        <v>0</v>
      </c>
      <c r="EH14" s="108">
        <v>0</v>
      </c>
      <c r="EI14" s="108">
        <v>0</v>
      </c>
      <c r="EJ14" s="108">
        <v>0</v>
      </c>
      <c r="EK14" s="108">
        <v>0</v>
      </c>
      <c r="EL14" s="108">
        <v>0</v>
      </c>
      <c r="EM14" s="108">
        <v>0</v>
      </c>
      <c r="EN14" s="108">
        <v>0</v>
      </c>
      <c r="EO14" s="108">
        <v>0</v>
      </c>
      <c r="EP14" s="108">
        <v>0</v>
      </c>
      <c r="EQ14" s="108">
        <v>0</v>
      </c>
      <c r="ER14" s="108">
        <v>0</v>
      </c>
      <c r="ES14" s="108">
        <v>0</v>
      </c>
      <c r="ET14" s="108">
        <v>0</v>
      </c>
      <c r="EU14" s="108">
        <v>0</v>
      </c>
      <c r="EV14" s="108">
        <v>0</v>
      </c>
      <c r="EW14" s="108">
        <v>0</v>
      </c>
      <c r="EX14" s="108">
        <v>0</v>
      </c>
      <c r="EY14" s="108">
        <v>0</v>
      </c>
      <c r="EZ14" s="108">
        <v>0</v>
      </c>
      <c r="FA14" s="108">
        <v>0</v>
      </c>
      <c r="FB14" s="108">
        <v>0</v>
      </c>
      <c r="FC14" s="108">
        <v>0</v>
      </c>
      <c r="FD14" s="108">
        <v>0</v>
      </c>
      <c r="FE14" s="108">
        <v>0</v>
      </c>
      <c r="FF14" s="108">
        <v>0</v>
      </c>
      <c r="FG14" s="108">
        <v>0</v>
      </c>
      <c r="FH14" s="108">
        <v>0</v>
      </c>
      <c r="FI14" s="108">
        <v>0</v>
      </c>
      <c r="FJ14" s="108">
        <v>0</v>
      </c>
      <c r="FK14" s="108">
        <v>0</v>
      </c>
      <c r="FL14" s="108">
        <v>0</v>
      </c>
      <c r="FM14" s="108">
        <v>0</v>
      </c>
      <c r="FN14" s="108">
        <v>0</v>
      </c>
      <c r="FO14" s="108">
        <v>0</v>
      </c>
      <c r="FP14" s="108">
        <v>0</v>
      </c>
      <c r="FQ14" s="108">
        <v>0</v>
      </c>
      <c r="FR14" s="108">
        <v>0</v>
      </c>
      <c r="FS14" s="108">
        <v>0</v>
      </c>
      <c r="FT14" s="108">
        <v>0</v>
      </c>
      <c r="FU14" s="108">
        <v>0</v>
      </c>
      <c r="FV14" s="108">
        <v>0</v>
      </c>
      <c r="FW14" s="108">
        <v>0</v>
      </c>
      <c r="FX14" s="108">
        <v>0</v>
      </c>
      <c r="FY14" s="108">
        <v>0</v>
      </c>
      <c r="FZ14" s="108">
        <v>0</v>
      </c>
      <c r="GA14" s="108">
        <v>0</v>
      </c>
      <c r="GB14" s="108">
        <v>0</v>
      </c>
      <c r="GC14" s="108">
        <v>0</v>
      </c>
      <c r="GD14" s="108">
        <v>0</v>
      </c>
      <c r="GE14" s="108">
        <v>0</v>
      </c>
      <c r="GF14" s="108">
        <v>0</v>
      </c>
      <c r="GG14" s="108">
        <v>0</v>
      </c>
      <c r="GH14" s="108">
        <v>0</v>
      </c>
      <c r="GI14" s="108">
        <v>0</v>
      </c>
      <c r="GJ14" s="108">
        <v>0</v>
      </c>
      <c r="GK14" s="108">
        <v>0</v>
      </c>
      <c r="GL14" s="108">
        <v>0</v>
      </c>
      <c r="GM14" s="108">
        <v>0</v>
      </c>
      <c r="GN14" s="108">
        <v>0</v>
      </c>
      <c r="GO14" s="108">
        <v>0</v>
      </c>
      <c r="GP14" s="108">
        <v>0</v>
      </c>
      <c r="GQ14" s="108">
        <v>0</v>
      </c>
      <c r="GR14" s="108">
        <v>0</v>
      </c>
      <c r="GS14" s="108">
        <v>0</v>
      </c>
      <c r="GT14" s="108">
        <v>0</v>
      </c>
      <c r="GU14" s="108">
        <v>0</v>
      </c>
      <c r="GV14" s="108">
        <v>0</v>
      </c>
      <c r="GW14" s="108">
        <v>0</v>
      </c>
      <c r="GX14" s="108">
        <v>0</v>
      </c>
      <c r="GY14" s="108">
        <v>0</v>
      </c>
      <c r="GZ14" s="108">
        <v>0</v>
      </c>
      <c r="HA14" s="108">
        <v>0</v>
      </c>
      <c r="HB14" s="108">
        <v>0</v>
      </c>
      <c r="HC14" s="108">
        <v>0</v>
      </c>
      <c r="HD14" s="108">
        <v>0</v>
      </c>
      <c r="HE14" s="108">
        <v>0</v>
      </c>
      <c r="HF14" s="108">
        <v>0</v>
      </c>
      <c r="HG14" s="108">
        <v>0</v>
      </c>
      <c r="HH14" s="108">
        <v>0</v>
      </c>
      <c r="HI14" s="108">
        <v>0</v>
      </c>
    </row>
    <row r="15" spans="1:217" s="109" customFormat="1" x14ac:dyDescent="0.2">
      <c r="A15" s="107" t="s">
        <v>345</v>
      </c>
      <c r="B15" s="108">
        <v>0</v>
      </c>
      <c r="C15" s="108">
        <v>0</v>
      </c>
      <c r="D15" s="108">
        <v>0</v>
      </c>
      <c r="E15" s="108">
        <v>0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  <c r="L15" s="108">
        <v>0</v>
      </c>
      <c r="M15" s="108">
        <v>0</v>
      </c>
      <c r="N15" s="108">
        <v>0</v>
      </c>
      <c r="O15" s="108">
        <v>0</v>
      </c>
      <c r="P15" s="108">
        <v>0</v>
      </c>
      <c r="Q15" s="108">
        <v>0</v>
      </c>
      <c r="R15" s="108">
        <v>0</v>
      </c>
      <c r="S15" s="108">
        <v>0</v>
      </c>
      <c r="T15" s="108">
        <v>0</v>
      </c>
      <c r="U15" s="108">
        <v>0</v>
      </c>
      <c r="V15" s="108">
        <v>0</v>
      </c>
      <c r="W15" s="108">
        <v>0</v>
      </c>
      <c r="X15" s="108">
        <v>0</v>
      </c>
      <c r="Y15" s="108">
        <v>0</v>
      </c>
      <c r="Z15" s="108">
        <v>0</v>
      </c>
      <c r="AA15" s="108">
        <v>0</v>
      </c>
      <c r="AB15" s="108">
        <v>0</v>
      </c>
      <c r="AC15" s="108">
        <v>0</v>
      </c>
      <c r="AD15" s="108">
        <v>0</v>
      </c>
      <c r="AE15" s="108">
        <v>0</v>
      </c>
      <c r="AF15" s="108">
        <v>0</v>
      </c>
      <c r="AG15" s="108">
        <v>0</v>
      </c>
      <c r="AH15" s="108">
        <v>0</v>
      </c>
      <c r="AI15" s="108">
        <v>0</v>
      </c>
      <c r="AJ15" s="108">
        <v>0</v>
      </c>
      <c r="AK15" s="108">
        <v>0</v>
      </c>
      <c r="AL15" s="108">
        <v>0</v>
      </c>
      <c r="AM15" s="108">
        <v>0</v>
      </c>
      <c r="AN15" s="108">
        <v>0</v>
      </c>
      <c r="AO15" s="108">
        <v>0</v>
      </c>
      <c r="AP15" s="108">
        <v>0</v>
      </c>
      <c r="AQ15" s="108">
        <v>0</v>
      </c>
      <c r="AR15" s="108">
        <v>0</v>
      </c>
      <c r="AS15" s="108">
        <v>0</v>
      </c>
      <c r="AT15" s="108">
        <v>0</v>
      </c>
      <c r="AU15" s="108">
        <v>0</v>
      </c>
      <c r="AV15" s="108">
        <v>0</v>
      </c>
      <c r="AW15" s="108">
        <v>0</v>
      </c>
      <c r="AX15" s="108">
        <v>0</v>
      </c>
      <c r="AY15" s="108">
        <v>0</v>
      </c>
      <c r="AZ15" s="108">
        <v>0</v>
      </c>
      <c r="BA15" s="108">
        <v>0</v>
      </c>
      <c r="BB15" s="108">
        <v>0</v>
      </c>
      <c r="BC15" s="108">
        <v>0</v>
      </c>
      <c r="BD15" s="108">
        <v>0</v>
      </c>
      <c r="BE15" s="108">
        <v>0</v>
      </c>
      <c r="BF15" s="108">
        <v>0</v>
      </c>
      <c r="BG15" s="108">
        <v>0</v>
      </c>
      <c r="BH15" s="108">
        <v>0</v>
      </c>
      <c r="BI15" s="108">
        <v>0</v>
      </c>
      <c r="BJ15" s="108">
        <v>0</v>
      </c>
      <c r="BK15" s="108">
        <v>0</v>
      </c>
      <c r="BL15" s="108">
        <v>0</v>
      </c>
      <c r="BM15" s="108">
        <v>0</v>
      </c>
      <c r="BN15" s="108">
        <v>0</v>
      </c>
      <c r="BO15" s="108">
        <v>0</v>
      </c>
      <c r="BP15" s="108">
        <v>0</v>
      </c>
      <c r="BQ15" s="108">
        <v>0</v>
      </c>
      <c r="BR15" s="108">
        <v>0</v>
      </c>
      <c r="BS15" s="108">
        <v>0</v>
      </c>
      <c r="BT15" s="108">
        <v>0</v>
      </c>
      <c r="BU15" s="108">
        <v>0</v>
      </c>
      <c r="BV15" s="108">
        <v>0</v>
      </c>
      <c r="BW15" s="108">
        <v>0</v>
      </c>
      <c r="BX15" s="108">
        <v>0</v>
      </c>
      <c r="BY15" s="108">
        <v>0</v>
      </c>
      <c r="BZ15" s="108">
        <v>0</v>
      </c>
      <c r="CA15" s="108">
        <v>0</v>
      </c>
      <c r="CB15" s="108">
        <v>0</v>
      </c>
      <c r="CC15" s="108">
        <v>0</v>
      </c>
      <c r="CD15" s="108">
        <v>0</v>
      </c>
      <c r="CE15" s="108">
        <v>0</v>
      </c>
      <c r="CF15" s="108">
        <v>0</v>
      </c>
      <c r="CG15" s="108">
        <v>0</v>
      </c>
      <c r="CH15" s="108">
        <v>0</v>
      </c>
      <c r="CI15" s="108">
        <v>0</v>
      </c>
      <c r="CJ15" s="108">
        <v>0</v>
      </c>
      <c r="CK15" s="108">
        <v>0</v>
      </c>
      <c r="CL15" s="108">
        <v>0</v>
      </c>
      <c r="CM15" s="108">
        <v>0</v>
      </c>
      <c r="CN15" s="108">
        <v>0</v>
      </c>
      <c r="CO15" s="108">
        <v>0</v>
      </c>
      <c r="CP15" s="108">
        <v>0</v>
      </c>
      <c r="CQ15" s="108">
        <v>0</v>
      </c>
      <c r="CR15" s="108">
        <v>0</v>
      </c>
      <c r="CS15" s="108">
        <v>0</v>
      </c>
      <c r="CT15" s="108">
        <v>0</v>
      </c>
      <c r="CU15" s="108">
        <v>0</v>
      </c>
      <c r="CV15" s="108">
        <v>0</v>
      </c>
      <c r="CW15" s="108">
        <v>0</v>
      </c>
      <c r="CX15" s="108">
        <v>0</v>
      </c>
      <c r="CY15" s="108">
        <v>0</v>
      </c>
      <c r="CZ15" s="108">
        <v>0</v>
      </c>
      <c r="DA15" s="108">
        <v>0</v>
      </c>
      <c r="DB15" s="108">
        <v>0</v>
      </c>
      <c r="DC15" s="108">
        <v>0</v>
      </c>
      <c r="DD15" s="108">
        <v>0</v>
      </c>
      <c r="DE15" s="108">
        <v>0</v>
      </c>
      <c r="DF15" s="108">
        <v>0</v>
      </c>
      <c r="DG15" s="108">
        <v>0</v>
      </c>
      <c r="DH15" s="108">
        <v>0</v>
      </c>
      <c r="DI15" s="108">
        <v>0</v>
      </c>
      <c r="DJ15" s="108">
        <v>0</v>
      </c>
      <c r="DK15" s="108">
        <v>0</v>
      </c>
      <c r="DL15" s="108">
        <v>0</v>
      </c>
      <c r="DM15" s="108">
        <v>0</v>
      </c>
      <c r="DN15" s="108">
        <v>0</v>
      </c>
      <c r="DO15" s="108">
        <v>0</v>
      </c>
      <c r="DP15" s="108">
        <v>0</v>
      </c>
      <c r="DQ15" s="108">
        <v>0</v>
      </c>
      <c r="DR15" s="108">
        <v>0</v>
      </c>
      <c r="DS15" s="108">
        <v>0</v>
      </c>
      <c r="DT15" s="108">
        <v>0</v>
      </c>
      <c r="DU15" s="108">
        <v>0</v>
      </c>
      <c r="DV15" s="108">
        <v>0</v>
      </c>
      <c r="DW15" s="108">
        <v>0</v>
      </c>
      <c r="DX15" s="108">
        <v>0</v>
      </c>
      <c r="DY15" s="108">
        <v>0</v>
      </c>
      <c r="DZ15" s="108">
        <v>0</v>
      </c>
      <c r="EA15" s="108">
        <v>0</v>
      </c>
      <c r="EB15" s="108">
        <v>0</v>
      </c>
      <c r="EC15" s="108">
        <v>0</v>
      </c>
      <c r="ED15" s="108">
        <v>0</v>
      </c>
      <c r="EE15" s="108">
        <v>0</v>
      </c>
      <c r="EF15" s="108">
        <v>0</v>
      </c>
      <c r="EG15" s="108">
        <v>0</v>
      </c>
      <c r="EH15" s="108">
        <v>0</v>
      </c>
      <c r="EI15" s="108">
        <v>0</v>
      </c>
      <c r="EJ15" s="108">
        <v>0</v>
      </c>
      <c r="EK15" s="108">
        <v>0</v>
      </c>
      <c r="EL15" s="108">
        <v>0</v>
      </c>
      <c r="EM15" s="108">
        <v>0</v>
      </c>
      <c r="EN15" s="108">
        <v>0</v>
      </c>
      <c r="EO15" s="108">
        <v>0</v>
      </c>
      <c r="EP15" s="108">
        <v>0</v>
      </c>
      <c r="EQ15" s="108">
        <v>0</v>
      </c>
      <c r="ER15" s="108">
        <v>0</v>
      </c>
      <c r="ES15" s="108">
        <v>0</v>
      </c>
      <c r="ET15" s="108">
        <v>0</v>
      </c>
      <c r="EU15" s="108">
        <v>0</v>
      </c>
      <c r="EV15" s="108">
        <v>0</v>
      </c>
      <c r="EW15" s="108">
        <v>0</v>
      </c>
      <c r="EX15" s="108">
        <v>0</v>
      </c>
      <c r="EY15" s="108">
        <v>0</v>
      </c>
      <c r="EZ15" s="108">
        <v>0</v>
      </c>
      <c r="FA15" s="108">
        <v>0</v>
      </c>
      <c r="FB15" s="108">
        <v>0</v>
      </c>
      <c r="FC15" s="108">
        <v>0</v>
      </c>
      <c r="FD15" s="108">
        <v>0</v>
      </c>
      <c r="FE15" s="108">
        <v>0</v>
      </c>
      <c r="FF15" s="108">
        <v>0</v>
      </c>
      <c r="FG15" s="108">
        <v>0</v>
      </c>
      <c r="FH15" s="108">
        <v>0</v>
      </c>
      <c r="FI15" s="108">
        <v>0</v>
      </c>
      <c r="FJ15" s="108">
        <v>0</v>
      </c>
      <c r="FK15" s="108">
        <v>0</v>
      </c>
      <c r="FL15" s="108">
        <v>0</v>
      </c>
      <c r="FM15" s="108">
        <v>0</v>
      </c>
      <c r="FN15" s="108">
        <v>0</v>
      </c>
      <c r="FO15" s="108">
        <v>0</v>
      </c>
      <c r="FP15" s="108">
        <v>0</v>
      </c>
      <c r="FQ15" s="108">
        <v>0</v>
      </c>
      <c r="FR15" s="108">
        <v>0</v>
      </c>
      <c r="FS15" s="108">
        <v>0</v>
      </c>
      <c r="FT15" s="108">
        <v>0</v>
      </c>
      <c r="FU15" s="108">
        <v>0</v>
      </c>
      <c r="FV15" s="108">
        <v>0</v>
      </c>
      <c r="FW15" s="108">
        <v>0</v>
      </c>
      <c r="FX15" s="108">
        <v>0</v>
      </c>
      <c r="FY15" s="108">
        <v>0</v>
      </c>
      <c r="FZ15" s="108">
        <v>0</v>
      </c>
      <c r="GA15" s="108">
        <v>0</v>
      </c>
      <c r="GB15" s="108">
        <v>0</v>
      </c>
      <c r="GC15" s="108">
        <v>0</v>
      </c>
      <c r="GD15" s="108">
        <v>0</v>
      </c>
      <c r="GE15" s="108">
        <v>0</v>
      </c>
      <c r="GF15" s="108">
        <v>0</v>
      </c>
      <c r="GG15" s="108">
        <v>0</v>
      </c>
      <c r="GH15" s="108">
        <v>0</v>
      </c>
      <c r="GI15" s="108">
        <v>0</v>
      </c>
      <c r="GJ15" s="108">
        <v>0</v>
      </c>
      <c r="GK15" s="108">
        <v>0</v>
      </c>
      <c r="GL15" s="108">
        <v>0</v>
      </c>
      <c r="GM15" s="108">
        <v>0</v>
      </c>
      <c r="GN15" s="108">
        <v>0</v>
      </c>
      <c r="GO15" s="108">
        <v>0</v>
      </c>
      <c r="GP15" s="108">
        <v>0</v>
      </c>
      <c r="GQ15" s="108">
        <v>0</v>
      </c>
      <c r="GR15" s="108">
        <v>0</v>
      </c>
      <c r="GS15" s="108">
        <v>0</v>
      </c>
      <c r="GT15" s="108">
        <v>0</v>
      </c>
      <c r="GU15" s="108">
        <v>0</v>
      </c>
      <c r="GV15" s="108">
        <v>0</v>
      </c>
      <c r="GW15" s="108">
        <v>0</v>
      </c>
      <c r="GX15" s="108">
        <v>0</v>
      </c>
      <c r="GY15" s="108">
        <v>0</v>
      </c>
      <c r="GZ15" s="108">
        <v>0</v>
      </c>
      <c r="HA15" s="108">
        <v>0</v>
      </c>
      <c r="HB15" s="108">
        <v>0</v>
      </c>
      <c r="HC15" s="108">
        <v>0</v>
      </c>
      <c r="HD15" s="108">
        <v>0</v>
      </c>
      <c r="HE15" s="108">
        <v>0</v>
      </c>
      <c r="HF15" s="108">
        <v>0</v>
      </c>
      <c r="HG15" s="108">
        <v>0</v>
      </c>
      <c r="HH15" s="108">
        <v>0</v>
      </c>
      <c r="HI15" s="108">
        <v>0</v>
      </c>
    </row>
    <row r="16" spans="1:217" s="109" customFormat="1" x14ac:dyDescent="0.2">
      <c r="A16" s="107" t="s">
        <v>346</v>
      </c>
      <c r="B16" s="108">
        <v>0</v>
      </c>
      <c r="C16" s="108">
        <v>0</v>
      </c>
      <c r="D16" s="108">
        <v>0</v>
      </c>
      <c r="E16" s="108">
        <v>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  <c r="L16" s="108">
        <v>0</v>
      </c>
      <c r="M16" s="108">
        <v>0</v>
      </c>
      <c r="N16" s="108">
        <v>0</v>
      </c>
      <c r="O16" s="108">
        <v>0</v>
      </c>
      <c r="P16" s="108">
        <v>0</v>
      </c>
      <c r="Q16" s="108">
        <v>0</v>
      </c>
      <c r="R16" s="108">
        <v>0</v>
      </c>
      <c r="S16" s="108">
        <v>0</v>
      </c>
      <c r="T16" s="108">
        <v>0</v>
      </c>
      <c r="U16" s="108">
        <v>0</v>
      </c>
      <c r="V16" s="108">
        <v>0</v>
      </c>
      <c r="W16" s="108">
        <v>0</v>
      </c>
      <c r="X16" s="108">
        <v>0</v>
      </c>
      <c r="Y16" s="108">
        <v>0</v>
      </c>
      <c r="Z16" s="108">
        <v>0</v>
      </c>
      <c r="AA16" s="108">
        <v>0</v>
      </c>
      <c r="AB16" s="108">
        <v>0</v>
      </c>
      <c r="AC16" s="108">
        <v>0</v>
      </c>
      <c r="AD16" s="108">
        <v>0</v>
      </c>
      <c r="AE16" s="108">
        <v>0</v>
      </c>
      <c r="AF16" s="108">
        <v>0</v>
      </c>
      <c r="AG16" s="108">
        <v>0</v>
      </c>
      <c r="AH16" s="108">
        <v>0</v>
      </c>
      <c r="AI16" s="108">
        <v>0</v>
      </c>
      <c r="AJ16" s="108">
        <v>0</v>
      </c>
      <c r="AK16" s="108">
        <v>0</v>
      </c>
      <c r="AL16" s="108">
        <v>0</v>
      </c>
      <c r="AM16" s="108">
        <v>0</v>
      </c>
      <c r="AN16" s="108">
        <v>0</v>
      </c>
      <c r="AO16" s="108">
        <v>0</v>
      </c>
      <c r="AP16" s="108">
        <v>0</v>
      </c>
      <c r="AQ16" s="108">
        <v>0</v>
      </c>
      <c r="AR16" s="108">
        <v>0</v>
      </c>
      <c r="AS16" s="108">
        <v>0</v>
      </c>
      <c r="AT16" s="108">
        <v>0</v>
      </c>
      <c r="AU16" s="108">
        <v>0</v>
      </c>
      <c r="AV16" s="108">
        <v>0</v>
      </c>
      <c r="AW16" s="108">
        <v>0</v>
      </c>
      <c r="AX16" s="108">
        <v>0</v>
      </c>
      <c r="AY16" s="108">
        <v>0</v>
      </c>
      <c r="AZ16" s="108">
        <v>0</v>
      </c>
      <c r="BA16" s="108">
        <v>0</v>
      </c>
      <c r="BB16" s="108">
        <v>0</v>
      </c>
      <c r="BC16" s="108">
        <v>0</v>
      </c>
      <c r="BD16" s="108">
        <v>0</v>
      </c>
      <c r="BE16" s="108">
        <v>0</v>
      </c>
      <c r="BF16" s="108">
        <v>0</v>
      </c>
      <c r="BG16" s="108">
        <v>0</v>
      </c>
      <c r="BH16" s="108">
        <v>0</v>
      </c>
      <c r="BI16" s="108">
        <v>0</v>
      </c>
      <c r="BJ16" s="108">
        <v>0</v>
      </c>
      <c r="BK16" s="108">
        <v>0</v>
      </c>
      <c r="BL16" s="108">
        <v>0</v>
      </c>
      <c r="BM16" s="108">
        <v>0</v>
      </c>
      <c r="BN16" s="108">
        <v>0</v>
      </c>
      <c r="BO16" s="108">
        <v>0</v>
      </c>
      <c r="BP16" s="108">
        <v>0</v>
      </c>
      <c r="BQ16" s="108">
        <v>0</v>
      </c>
      <c r="BR16" s="108">
        <v>0</v>
      </c>
      <c r="BS16" s="108">
        <v>0</v>
      </c>
      <c r="BT16" s="108">
        <v>0</v>
      </c>
      <c r="BU16" s="108">
        <v>0</v>
      </c>
      <c r="BV16" s="108">
        <v>0</v>
      </c>
      <c r="BW16" s="108">
        <v>0</v>
      </c>
      <c r="BX16" s="108">
        <v>0</v>
      </c>
      <c r="BY16" s="108">
        <v>0</v>
      </c>
      <c r="BZ16" s="108">
        <v>0</v>
      </c>
      <c r="CA16" s="108">
        <v>0</v>
      </c>
      <c r="CB16" s="108">
        <v>0</v>
      </c>
      <c r="CC16" s="108">
        <v>0</v>
      </c>
      <c r="CD16" s="108">
        <v>0</v>
      </c>
      <c r="CE16" s="108">
        <v>0</v>
      </c>
      <c r="CF16" s="108">
        <v>0</v>
      </c>
      <c r="CG16" s="108">
        <v>0</v>
      </c>
      <c r="CH16" s="108">
        <v>0</v>
      </c>
      <c r="CI16" s="108">
        <v>0</v>
      </c>
      <c r="CJ16" s="108">
        <v>0</v>
      </c>
      <c r="CK16" s="108">
        <v>0</v>
      </c>
      <c r="CL16" s="108">
        <v>0</v>
      </c>
      <c r="CM16" s="108">
        <v>0</v>
      </c>
      <c r="CN16" s="108">
        <v>0</v>
      </c>
      <c r="CO16" s="108">
        <v>0</v>
      </c>
      <c r="CP16" s="108">
        <v>0</v>
      </c>
      <c r="CQ16" s="108">
        <v>0</v>
      </c>
      <c r="CR16" s="108">
        <v>0</v>
      </c>
      <c r="CS16" s="108">
        <v>0</v>
      </c>
      <c r="CT16" s="108">
        <v>0</v>
      </c>
      <c r="CU16" s="108">
        <v>0</v>
      </c>
      <c r="CV16" s="108">
        <v>0</v>
      </c>
      <c r="CW16" s="108">
        <v>0</v>
      </c>
      <c r="CX16" s="108">
        <v>0</v>
      </c>
      <c r="CY16" s="108">
        <v>0</v>
      </c>
      <c r="CZ16" s="108">
        <v>0</v>
      </c>
      <c r="DA16" s="108">
        <v>0</v>
      </c>
      <c r="DB16" s="108">
        <v>0</v>
      </c>
      <c r="DC16" s="108">
        <v>0</v>
      </c>
      <c r="DD16" s="108">
        <v>0</v>
      </c>
      <c r="DE16" s="108">
        <v>0</v>
      </c>
      <c r="DF16" s="108">
        <v>0</v>
      </c>
      <c r="DG16" s="108">
        <v>0</v>
      </c>
      <c r="DH16" s="108">
        <v>0</v>
      </c>
      <c r="DI16" s="108">
        <v>0</v>
      </c>
      <c r="DJ16" s="108">
        <v>0</v>
      </c>
      <c r="DK16" s="108">
        <v>0</v>
      </c>
      <c r="DL16" s="108">
        <v>0</v>
      </c>
      <c r="DM16" s="108">
        <v>0</v>
      </c>
      <c r="DN16" s="108">
        <v>0</v>
      </c>
      <c r="DO16" s="108">
        <v>0</v>
      </c>
      <c r="DP16" s="108">
        <v>0</v>
      </c>
      <c r="DQ16" s="108">
        <v>0</v>
      </c>
      <c r="DR16" s="108">
        <v>0</v>
      </c>
      <c r="DS16" s="108">
        <v>0</v>
      </c>
      <c r="DT16" s="108">
        <v>0</v>
      </c>
      <c r="DU16" s="108">
        <v>0</v>
      </c>
      <c r="DV16" s="108">
        <v>0</v>
      </c>
      <c r="DW16" s="108">
        <v>0</v>
      </c>
      <c r="DX16" s="108">
        <v>0</v>
      </c>
      <c r="DY16" s="108">
        <v>0</v>
      </c>
      <c r="DZ16" s="108">
        <v>0</v>
      </c>
      <c r="EA16" s="108">
        <v>0</v>
      </c>
      <c r="EB16" s="108">
        <v>0</v>
      </c>
      <c r="EC16" s="108">
        <v>0</v>
      </c>
      <c r="ED16" s="108">
        <v>0</v>
      </c>
      <c r="EE16" s="108">
        <v>0</v>
      </c>
      <c r="EF16" s="108">
        <v>0</v>
      </c>
      <c r="EG16" s="108">
        <v>0</v>
      </c>
      <c r="EH16" s="108">
        <v>0</v>
      </c>
      <c r="EI16" s="108">
        <v>0</v>
      </c>
      <c r="EJ16" s="108">
        <v>0</v>
      </c>
      <c r="EK16" s="108">
        <v>0</v>
      </c>
      <c r="EL16" s="108">
        <v>0</v>
      </c>
      <c r="EM16" s="108">
        <v>0</v>
      </c>
      <c r="EN16" s="108">
        <v>0</v>
      </c>
      <c r="EO16" s="108">
        <v>0</v>
      </c>
      <c r="EP16" s="108">
        <v>0</v>
      </c>
      <c r="EQ16" s="108">
        <v>0</v>
      </c>
      <c r="ER16" s="108">
        <v>0</v>
      </c>
      <c r="ES16" s="108">
        <v>0</v>
      </c>
      <c r="ET16" s="108">
        <v>0</v>
      </c>
      <c r="EU16" s="108">
        <v>0</v>
      </c>
      <c r="EV16" s="108">
        <v>0</v>
      </c>
      <c r="EW16" s="108">
        <v>0</v>
      </c>
      <c r="EX16" s="108">
        <v>0</v>
      </c>
      <c r="EY16" s="108">
        <v>0</v>
      </c>
      <c r="EZ16" s="108">
        <v>0</v>
      </c>
      <c r="FA16" s="108">
        <v>0</v>
      </c>
      <c r="FB16" s="108">
        <v>0</v>
      </c>
      <c r="FC16" s="108">
        <v>0</v>
      </c>
      <c r="FD16" s="108">
        <v>0</v>
      </c>
      <c r="FE16" s="108">
        <v>0</v>
      </c>
      <c r="FF16" s="108">
        <v>0</v>
      </c>
      <c r="FG16" s="108">
        <v>0</v>
      </c>
      <c r="FH16" s="108">
        <v>0</v>
      </c>
      <c r="FI16" s="108">
        <v>0</v>
      </c>
      <c r="FJ16" s="108">
        <v>0</v>
      </c>
      <c r="FK16" s="108">
        <v>0</v>
      </c>
      <c r="FL16" s="108">
        <v>0</v>
      </c>
      <c r="FM16" s="108">
        <v>0</v>
      </c>
      <c r="FN16" s="108">
        <v>0</v>
      </c>
      <c r="FO16" s="108">
        <v>0</v>
      </c>
      <c r="FP16" s="108">
        <v>0</v>
      </c>
      <c r="FQ16" s="108">
        <v>0</v>
      </c>
      <c r="FR16" s="108">
        <v>0</v>
      </c>
      <c r="FS16" s="108">
        <v>0</v>
      </c>
      <c r="FT16" s="108">
        <v>0</v>
      </c>
      <c r="FU16" s="108">
        <v>0</v>
      </c>
      <c r="FV16" s="108">
        <v>0</v>
      </c>
      <c r="FW16" s="108">
        <v>0</v>
      </c>
      <c r="FX16" s="108">
        <v>0</v>
      </c>
      <c r="FY16" s="108">
        <v>0</v>
      </c>
      <c r="FZ16" s="108">
        <v>0</v>
      </c>
      <c r="GA16" s="108">
        <v>0</v>
      </c>
      <c r="GB16" s="108">
        <v>0</v>
      </c>
      <c r="GC16" s="108">
        <v>0</v>
      </c>
      <c r="GD16" s="108">
        <v>0</v>
      </c>
      <c r="GE16" s="108">
        <v>0</v>
      </c>
      <c r="GF16" s="108">
        <v>0</v>
      </c>
      <c r="GG16" s="108">
        <v>0</v>
      </c>
      <c r="GH16" s="108">
        <v>0</v>
      </c>
      <c r="GI16" s="108">
        <v>0</v>
      </c>
      <c r="GJ16" s="108">
        <v>0</v>
      </c>
      <c r="GK16" s="108">
        <v>0</v>
      </c>
      <c r="GL16" s="108">
        <v>0</v>
      </c>
      <c r="GM16" s="108">
        <v>0</v>
      </c>
      <c r="GN16" s="108">
        <v>0</v>
      </c>
      <c r="GO16" s="108">
        <v>0</v>
      </c>
      <c r="GP16" s="108">
        <v>0</v>
      </c>
      <c r="GQ16" s="108">
        <v>0</v>
      </c>
      <c r="GR16" s="108">
        <v>0</v>
      </c>
      <c r="GS16" s="108">
        <v>0</v>
      </c>
      <c r="GT16" s="108">
        <v>0</v>
      </c>
      <c r="GU16" s="108">
        <v>0</v>
      </c>
      <c r="GV16" s="108">
        <v>0</v>
      </c>
      <c r="GW16" s="108">
        <v>0</v>
      </c>
      <c r="GX16" s="108">
        <v>0</v>
      </c>
      <c r="GY16" s="108">
        <v>0</v>
      </c>
      <c r="GZ16" s="108">
        <v>0</v>
      </c>
      <c r="HA16" s="108">
        <v>0</v>
      </c>
      <c r="HB16" s="108">
        <v>0</v>
      </c>
      <c r="HC16" s="108">
        <v>0</v>
      </c>
      <c r="HD16" s="108">
        <v>0</v>
      </c>
      <c r="HE16" s="108">
        <v>0</v>
      </c>
      <c r="HF16" s="108">
        <v>0</v>
      </c>
      <c r="HG16" s="108">
        <v>0</v>
      </c>
      <c r="HH16" s="108">
        <v>0</v>
      </c>
      <c r="HI16" s="108">
        <v>0</v>
      </c>
    </row>
    <row r="17" spans="1:217" x14ac:dyDescent="0.2">
      <c r="A17" s="30" t="s">
        <v>347</v>
      </c>
      <c r="B17" s="80">
        <v>0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f t="shared" ref="U17:CF17" si="22">_xlfn.SINGLE(CMM_4)</f>
        <v>310.08626893985934</v>
      </c>
      <c r="V17" s="80">
        <f t="shared" si="22"/>
        <v>310.08626893985934</v>
      </c>
      <c r="W17" s="80">
        <f t="shared" si="22"/>
        <v>310.08626893985934</v>
      </c>
      <c r="X17" s="80">
        <f t="shared" si="22"/>
        <v>310.08626893985934</v>
      </c>
      <c r="Y17" s="80">
        <f t="shared" si="22"/>
        <v>310.08626893985934</v>
      </c>
      <c r="Z17" s="80">
        <f t="shared" si="22"/>
        <v>310.08626893985934</v>
      </c>
      <c r="AA17" s="80">
        <f t="shared" si="22"/>
        <v>310.08626893985934</v>
      </c>
      <c r="AB17" s="80">
        <f t="shared" si="22"/>
        <v>310.08626893985934</v>
      </c>
      <c r="AC17" s="80">
        <f t="shared" si="22"/>
        <v>310.08626893985934</v>
      </c>
      <c r="AD17" s="80">
        <f t="shared" si="22"/>
        <v>310.08626893985934</v>
      </c>
      <c r="AE17" s="80">
        <f t="shared" si="22"/>
        <v>310.08626893985934</v>
      </c>
      <c r="AF17" s="80">
        <f t="shared" si="22"/>
        <v>310.08626893985934</v>
      </c>
      <c r="AG17" s="80">
        <f t="shared" si="22"/>
        <v>310.08626893985934</v>
      </c>
      <c r="AH17" s="80">
        <f t="shared" si="22"/>
        <v>310.08626893985934</v>
      </c>
      <c r="AI17" s="80">
        <f t="shared" si="22"/>
        <v>310.08626893985934</v>
      </c>
      <c r="AJ17" s="80">
        <f t="shared" si="22"/>
        <v>310.08626893985934</v>
      </c>
      <c r="AK17" s="80">
        <f t="shared" si="22"/>
        <v>310.08626893985934</v>
      </c>
      <c r="AL17" s="80">
        <f t="shared" si="22"/>
        <v>310.08626893985934</v>
      </c>
      <c r="AM17" s="80">
        <f t="shared" si="22"/>
        <v>310.08626893985934</v>
      </c>
      <c r="AN17" s="80">
        <f t="shared" si="22"/>
        <v>310.08626893985934</v>
      </c>
      <c r="AO17" s="80">
        <f t="shared" si="22"/>
        <v>310.08626893985934</v>
      </c>
      <c r="AP17" s="80">
        <f t="shared" si="22"/>
        <v>310.08626893985934</v>
      </c>
      <c r="AQ17" s="80">
        <f t="shared" si="22"/>
        <v>310.08626893985934</v>
      </c>
      <c r="AR17" s="80">
        <f t="shared" si="22"/>
        <v>310.08626893985934</v>
      </c>
      <c r="AS17" s="80">
        <f t="shared" si="22"/>
        <v>310.08626893985934</v>
      </c>
      <c r="AT17" s="80">
        <f t="shared" si="22"/>
        <v>310.08626893985934</v>
      </c>
      <c r="AU17" s="80">
        <f t="shared" si="22"/>
        <v>310.08626893985934</v>
      </c>
      <c r="AV17" s="80">
        <f t="shared" si="22"/>
        <v>310.08626893985934</v>
      </c>
      <c r="AW17" s="80">
        <f t="shared" si="22"/>
        <v>310.08626893985934</v>
      </c>
      <c r="AX17" s="80">
        <f t="shared" si="22"/>
        <v>310.08626893985934</v>
      </c>
      <c r="AY17" s="80">
        <f t="shared" si="22"/>
        <v>310.08626893985934</v>
      </c>
      <c r="AZ17" s="80">
        <f t="shared" si="22"/>
        <v>310.08626893985934</v>
      </c>
      <c r="BA17" s="80">
        <f t="shared" si="22"/>
        <v>310.08626893985934</v>
      </c>
      <c r="BB17" s="80">
        <f t="shared" si="22"/>
        <v>310.08626893985934</v>
      </c>
      <c r="BC17" s="80">
        <f t="shared" si="22"/>
        <v>310.08626893985934</v>
      </c>
      <c r="BD17" s="80">
        <f t="shared" si="22"/>
        <v>310.08626893985934</v>
      </c>
      <c r="BE17" s="80">
        <f t="shared" si="22"/>
        <v>310.08626893985934</v>
      </c>
      <c r="BF17" s="80">
        <f t="shared" si="22"/>
        <v>310.08626893985934</v>
      </c>
      <c r="BG17" s="80">
        <f t="shared" si="22"/>
        <v>310.08626893985934</v>
      </c>
      <c r="BH17" s="80">
        <f t="shared" si="22"/>
        <v>310.08626893985934</v>
      </c>
      <c r="BI17" s="80">
        <f t="shared" si="22"/>
        <v>310.08626893985934</v>
      </c>
      <c r="BJ17" s="80">
        <f t="shared" si="22"/>
        <v>310.08626893985934</v>
      </c>
      <c r="BK17" s="80">
        <f t="shared" si="22"/>
        <v>310.08626893985934</v>
      </c>
      <c r="BL17" s="80">
        <f t="shared" si="22"/>
        <v>310.08626893985934</v>
      </c>
      <c r="BM17" s="80">
        <f t="shared" si="22"/>
        <v>310.08626893985934</v>
      </c>
      <c r="BN17" s="80">
        <f t="shared" si="22"/>
        <v>310.08626893985934</v>
      </c>
      <c r="BO17" s="80">
        <f t="shared" si="22"/>
        <v>310.08626893985934</v>
      </c>
      <c r="BP17" s="80">
        <f t="shared" si="22"/>
        <v>310.08626893985934</v>
      </c>
      <c r="BQ17" s="80">
        <f t="shared" si="22"/>
        <v>310.08626893985934</v>
      </c>
      <c r="BR17" s="80">
        <f t="shared" si="22"/>
        <v>310.08626893985934</v>
      </c>
      <c r="BS17" s="80">
        <f t="shared" si="22"/>
        <v>310.08626893985934</v>
      </c>
      <c r="BT17" s="80">
        <f t="shared" si="22"/>
        <v>310.08626893985934</v>
      </c>
      <c r="BU17" s="80">
        <f t="shared" si="22"/>
        <v>310.08626893985934</v>
      </c>
      <c r="BV17" s="80">
        <f t="shared" si="22"/>
        <v>310.08626893985934</v>
      </c>
      <c r="BW17" s="80">
        <f t="shared" si="22"/>
        <v>310.08626893985934</v>
      </c>
      <c r="BX17" s="80">
        <f t="shared" si="22"/>
        <v>310.08626893985934</v>
      </c>
      <c r="BY17" s="80">
        <f t="shared" si="22"/>
        <v>310.08626893985934</v>
      </c>
      <c r="BZ17" s="80">
        <f t="shared" si="22"/>
        <v>310.08626893985934</v>
      </c>
      <c r="CA17" s="80">
        <f t="shared" si="22"/>
        <v>310.08626893985934</v>
      </c>
      <c r="CB17" s="80">
        <f t="shared" si="22"/>
        <v>310.08626893985934</v>
      </c>
      <c r="CC17" s="80">
        <f t="shared" si="22"/>
        <v>310.08626893985934</v>
      </c>
      <c r="CD17" s="80">
        <f t="shared" si="22"/>
        <v>310.08626893985934</v>
      </c>
      <c r="CE17" s="80">
        <f t="shared" si="22"/>
        <v>310.08626893985934</v>
      </c>
      <c r="CF17" s="80">
        <f t="shared" si="22"/>
        <v>310.08626893985934</v>
      </c>
      <c r="CG17" s="80">
        <f t="shared" ref="CG17:ER17" si="23">_xlfn.SINGLE(CMM_4)</f>
        <v>310.08626893985934</v>
      </c>
      <c r="CH17" s="80">
        <f t="shared" si="23"/>
        <v>310.08626893985934</v>
      </c>
      <c r="CI17" s="80">
        <f t="shared" si="23"/>
        <v>310.08626893985934</v>
      </c>
      <c r="CJ17" s="80">
        <f t="shared" si="23"/>
        <v>310.08626893985934</v>
      </c>
      <c r="CK17" s="80">
        <f t="shared" si="23"/>
        <v>310.08626893985934</v>
      </c>
      <c r="CL17" s="80">
        <f t="shared" si="23"/>
        <v>310.08626893985934</v>
      </c>
      <c r="CM17" s="80">
        <f t="shared" si="23"/>
        <v>310.08626893985934</v>
      </c>
      <c r="CN17" s="80">
        <f t="shared" si="23"/>
        <v>310.08626893985934</v>
      </c>
      <c r="CO17" s="80">
        <f t="shared" si="23"/>
        <v>310.08626893985934</v>
      </c>
      <c r="CP17" s="80">
        <f t="shared" si="23"/>
        <v>310.08626893985934</v>
      </c>
      <c r="CQ17" s="80">
        <f t="shared" si="23"/>
        <v>310.08626893985934</v>
      </c>
      <c r="CR17" s="80">
        <f t="shared" si="23"/>
        <v>310.08626893985934</v>
      </c>
      <c r="CS17" s="80">
        <f t="shared" si="23"/>
        <v>310.08626893985934</v>
      </c>
      <c r="CT17" s="80">
        <f t="shared" si="23"/>
        <v>310.08626893985934</v>
      </c>
      <c r="CU17" s="80">
        <f t="shared" si="23"/>
        <v>310.08626893985934</v>
      </c>
      <c r="CV17" s="80">
        <f t="shared" si="23"/>
        <v>310.08626893985934</v>
      </c>
      <c r="CW17" s="80">
        <f t="shared" si="23"/>
        <v>310.08626893985934</v>
      </c>
      <c r="CX17" s="80">
        <f t="shared" si="23"/>
        <v>310.08626893985934</v>
      </c>
      <c r="CY17" s="80">
        <f t="shared" si="23"/>
        <v>310.08626893985934</v>
      </c>
      <c r="CZ17" s="80">
        <f t="shared" si="23"/>
        <v>310.08626893985934</v>
      </c>
      <c r="DA17" s="80">
        <f t="shared" si="23"/>
        <v>310.08626893985934</v>
      </c>
      <c r="DB17" s="80">
        <f t="shared" si="23"/>
        <v>310.08626893985934</v>
      </c>
      <c r="DC17" s="80">
        <f t="shared" si="23"/>
        <v>310.08626893985934</v>
      </c>
      <c r="DD17" s="80">
        <f t="shared" si="23"/>
        <v>310.08626893985934</v>
      </c>
      <c r="DE17" s="80">
        <f t="shared" si="23"/>
        <v>310.08626893985934</v>
      </c>
      <c r="DF17" s="80">
        <f t="shared" si="23"/>
        <v>310.08626893985934</v>
      </c>
      <c r="DG17" s="80">
        <f t="shared" si="23"/>
        <v>310.08626893985934</v>
      </c>
      <c r="DH17" s="80">
        <f t="shared" si="23"/>
        <v>310.08626893985934</v>
      </c>
      <c r="DI17" s="80">
        <f t="shared" si="23"/>
        <v>310.08626893985934</v>
      </c>
      <c r="DJ17" s="80">
        <f t="shared" si="23"/>
        <v>310.08626893985934</v>
      </c>
      <c r="DK17" s="80">
        <f t="shared" si="23"/>
        <v>310.08626893985934</v>
      </c>
      <c r="DL17" s="80">
        <f t="shared" si="23"/>
        <v>310.08626893985934</v>
      </c>
      <c r="DM17" s="80">
        <f t="shared" si="23"/>
        <v>310.08626893985934</v>
      </c>
      <c r="DN17" s="80">
        <f t="shared" si="23"/>
        <v>310.08626893985934</v>
      </c>
      <c r="DO17" s="80">
        <f t="shared" si="23"/>
        <v>310.08626893985934</v>
      </c>
      <c r="DP17" s="80">
        <f t="shared" si="23"/>
        <v>310.08626893985934</v>
      </c>
      <c r="DQ17" s="80">
        <f t="shared" si="23"/>
        <v>310.08626893985934</v>
      </c>
      <c r="DR17" s="80">
        <f t="shared" si="23"/>
        <v>310.08626893985934</v>
      </c>
      <c r="DS17" s="80">
        <f t="shared" si="23"/>
        <v>310.08626893985934</v>
      </c>
      <c r="DT17" s="80">
        <f t="shared" si="23"/>
        <v>310.08626893985934</v>
      </c>
      <c r="DU17" s="80">
        <f t="shared" si="23"/>
        <v>310.08626893985934</v>
      </c>
      <c r="DV17" s="80">
        <f t="shared" si="23"/>
        <v>310.08626893985934</v>
      </c>
      <c r="DW17" s="80">
        <f t="shared" si="23"/>
        <v>310.08626893985934</v>
      </c>
      <c r="DX17" s="80">
        <f t="shared" si="23"/>
        <v>310.08626893985934</v>
      </c>
      <c r="DY17" s="80">
        <f t="shared" si="23"/>
        <v>310.08626893985934</v>
      </c>
      <c r="DZ17" s="80">
        <f t="shared" si="23"/>
        <v>310.08626893985934</v>
      </c>
      <c r="EA17" s="80">
        <f t="shared" si="23"/>
        <v>310.08626893985934</v>
      </c>
      <c r="EB17" s="80">
        <f t="shared" si="23"/>
        <v>310.08626893985934</v>
      </c>
      <c r="EC17" s="80">
        <f t="shared" si="23"/>
        <v>310.08626893985934</v>
      </c>
      <c r="ED17" s="80">
        <f t="shared" si="23"/>
        <v>310.08626893985934</v>
      </c>
      <c r="EE17" s="80">
        <f t="shared" si="23"/>
        <v>310.08626893985934</v>
      </c>
      <c r="EF17" s="80">
        <f t="shared" si="23"/>
        <v>310.08626893985934</v>
      </c>
      <c r="EG17" s="80">
        <f t="shared" si="23"/>
        <v>310.08626893985934</v>
      </c>
      <c r="EH17" s="80">
        <f t="shared" si="23"/>
        <v>310.08626893985934</v>
      </c>
      <c r="EI17" s="80">
        <f t="shared" si="23"/>
        <v>310.08626893985934</v>
      </c>
      <c r="EJ17" s="80">
        <f t="shared" si="23"/>
        <v>310.08626893985934</v>
      </c>
      <c r="EK17" s="80">
        <f t="shared" si="23"/>
        <v>310.08626893985934</v>
      </c>
      <c r="EL17" s="80">
        <f t="shared" si="23"/>
        <v>310.08626893985934</v>
      </c>
      <c r="EM17" s="80">
        <f t="shared" si="23"/>
        <v>310.08626893985934</v>
      </c>
      <c r="EN17" s="80">
        <f t="shared" si="23"/>
        <v>310.08626893985934</v>
      </c>
      <c r="EO17" s="80">
        <f t="shared" si="23"/>
        <v>310.08626893985934</v>
      </c>
      <c r="EP17" s="80">
        <f t="shared" si="23"/>
        <v>310.08626893985934</v>
      </c>
      <c r="EQ17" s="80">
        <f t="shared" si="23"/>
        <v>310.08626893985934</v>
      </c>
      <c r="ER17" s="80">
        <f t="shared" si="23"/>
        <v>310.08626893985934</v>
      </c>
      <c r="ES17" s="80">
        <f t="shared" ref="ES17:HD17" si="24">_xlfn.SINGLE(CMM_4)</f>
        <v>310.08626893985934</v>
      </c>
      <c r="ET17" s="80">
        <f t="shared" si="24"/>
        <v>310.08626893985934</v>
      </c>
      <c r="EU17" s="80">
        <f t="shared" si="24"/>
        <v>310.08626893985934</v>
      </c>
      <c r="EV17" s="80">
        <f t="shared" si="24"/>
        <v>310.08626893985934</v>
      </c>
      <c r="EW17" s="80">
        <f t="shared" si="24"/>
        <v>310.08626893985934</v>
      </c>
      <c r="EX17" s="80">
        <f t="shared" si="24"/>
        <v>310.08626893985934</v>
      </c>
      <c r="EY17" s="80">
        <f t="shared" si="24"/>
        <v>310.08626893985934</v>
      </c>
      <c r="EZ17" s="80">
        <f t="shared" si="24"/>
        <v>310.08626893985934</v>
      </c>
      <c r="FA17" s="80">
        <f t="shared" si="24"/>
        <v>310.08626893985934</v>
      </c>
      <c r="FB17" s="80">
        <f t="shared" si="24"/>
        <v>310.08626893985934</v>
      </c>
      <c r="FC17" s="80">
        <f t="shared" si="24"/>
        <v>310.08626893985934</v>
      </c>
      <c r="FD17" s="80">
        <f t="shared" si="24"/>
        <v>310.08626893985934</v>
      </c>
      <c r="FE17" s="80">
        <f t="shared" si="24"/>
        <v>310.08626893985934</v>
      </c>
      <c r="FF17" s="80">
        <f t="shared" si="24"/>
        <v>310.08626893985934</v>
      </c>
      <c r="FG17" s="80">
        <f t="shared" si="24"/>
        <v>310.08626893985934</v>
      </c>
      <c r="FH17" s="80">
        <f t="shared" si="24"/>
        <v>310.08626893985934</v>
      </c>
      <c r="FI17" s="80">
        <f t="shared" si="24"/>
        <v>310.08626893985934</v>
      </c>
      <c r="FJ17" s="80">
        <f t="shared" si="24"/>
        <v>310.08626893985934</v>
      </c>
      <c r="FK17" s="80">
        <f t="shared" si="24"/>
        <v>310.08626893985934</v>
      </c>
      <c r="FL17" s="80">
        <f t="shared" si="24"/>
        <v>310.08626893985934</v>
      </c>
      <c r="FM17" s="80">
        <f t="shared" si="24"/>
        <v>310.08626893985934</v>
      </c>
      <c r="FN17" s="80">
        <f t="shared" si="24"/>
        <v>310.08626893985934</v>
      </c>
      <c r="FO17" s="80">
        <f t="shared" si="24"/>
        <v>310.08626893985934</v>
      </c>
      <c r="FP17" s="80">
        <f t="shared" si="24"/>
        <v>310.08626893985934</v>
      </c>
      <c r="FQ17" s="80">
        <f t="shared" si="24"/>
        <v>310.08626893985934</v>
      </c>
      <c r="FR17" s="80">
        <f t="shared" si="24"/>
        <v>310.08626893985934</v>
      </c>
      <c r="FS17" s="80">
        <f t="shared" si="24"/>
        <v>310.08626893985934</v>
      </c>
      <c r="FT17" s="80">
        <f t="shared" si="24"/>
        <v>310.08626893985934</v>
      </c>
      <c r="FU17" s="80">
        <f t="shared" si="24"/>
        <v>310.08626893985934</v>
      </c>
      <c r="FV17" s="80">
        <f t="shared" si="24"/>
        <v>310.08626893985934</v>
      </c>
      <c r="FW17" s="80">
        <f t="shared" si="24"/>
        <v>310.08626893985934</v>
      </c>
      <c r="FX17" s="80">
        <f t="shared" si="24"/>
        <v>310.08626893985934</v>
      </c>
      <c r="FY17" s="80">
        <f t="shared" si="24"/>
        <v>310.08626893985934</v>
      </c>
      <c r="FZ17" s="80">
        <f t="shared" si="24"/>
        <v>310.08626893985934</v>
      </c>
      <c r="GA17" s="80">
        <f t="shared" si="24"/>
        <v>310.08626893985934</v>
      </c>
      <c r="GB17" s="80">
        <f t="shared" si="24"/>
        <v>310.08626893985934</v>
      </c>
      <c r="GC17" s="80">
        <f t="shared" si="24"/>
        <v>310.08626893985934</v>
      </c>
      <c r="GD17" s="80">
        <f t="shared" si="24"/>
        <v>310.08626893985934</v>
      </c>
      <c r="GE17" s="80">
        <f t="shared" si="24"/>
        <v>310.08626893985934</v>
      </c>
      <c r="GF17" s="80">
        <f t="shared" si="24"/>
        <v>310.08626893985934</v>
      </c>
      <c r="GG17" s="80">
        <f t="shared" si="24"/>
        <v>310.08626893985934</v>
      </c>
      <c r="GH17" s="80">
        <f t="shared" si="24"/>
        <v>310.08626893985934</v>
      </c>
      <c r="GI17" s="80">
        <f t="shared" si="24"/>
        <v>310.08626893985934</v>
      </c>
      <c r="GJ17" s="80">
        <f t="shared" si="24"/>
        <v>310.08626893985934</v>
      </c>
      <c r="GK17" s="80">
        <f t="shared" si="24"/>
        <v>310.08626893985934</v>
      </c>
      <c r="GL17" s="80">
        <f t="shared" si="24"/>
        <v>310.08626893985934</v>
      </c>
      <c r="GM17" s="80">
        <f t="shared" si="24"/>
        <v>310.08626893985934</v>
      </c>
      <c r="GN17" s="80">
        <f t="shared" si="24"/>
        <v>310.08626893985934</v>
      </c>
      <c r="GO17" s="80">
        <f t="shared" si="24"/>
        <v>310.08626893985934</v>
      </c>
      <c r="GP17" s="80">
        <f t="shared" si="24"/>
        <v>310.08626893985934</v>
      </c>
      <c r="GQ17" s="80">
        <f t="shared" si="24"/>
        <v>310.08626893985934</v>
      </c>
      <c r="GR17" s="80">
        <f t="shared" si="24"/>
        <v>310.08626893985934</v>
      </c>
      <c r="GS17" s="80">
        <f t="shared" si="24"/>
        <v>310.08626893985934</v>
      </c>
      <c r="GT17" s="80">
        <f t="shared" si="24"/>
        <v>310.08626893985934</v>
      </c>
      <c r="GU17" s="80">
        <f t="shared" si="24"/>
        <v>310.08626893985934</v>
      </c>
      <c r="GV17" s="80">
        <f t="shared" si="24"/>
        <v>310.08626893985934</v>
      </c>
      <c r="GW17" s="80">
        <f t="shared" si="24"/>
        <v>310.08626893985934</v>
      </c>
      <c r="GX17" s="80">
        <f t="shared" si="24"/>
        <v>310.08626893985934</v>
      </c>
      <c r="GY17" s="80">
        <f t="shared" si="24"/>
        <v>310.08626893985934</v>
      </c>
      <c r="GZ17" s="80">
        <f t="shared" si="24"/>
        <v>310.08626893985934</v>
      </c>
      <c r="HA17" s="80">
        <f t="shared" si="24"/>
        <v>310.08626893985934</v>
      </c>
      <c r="HB17" s="80">
        <f t="shared" si="24"/>
        <v>310.08626893985934</v>
      </c>
      <c r="HC17" s="80">
        <f t="shared" si="24"/>
        <v>310.08626893985934</v>
      </c>
      <c r="HD17" s="80">
        <f t="shared" si="24"/>
        <v>310.08626893985934</v>
      </c>
      <c r="HE17" s="80">
        <f t="shared" ref="HE17:HI17" si="25">_xlfn.SINGLE(CMM_4)</f>
        <v>310.08626893985934</v>
      </c>
      <c r="HF17" s="80">
        <f t="shared" si="25"/>
        <v>310.08626893985934</v>
      </c>
      <c r="HG17" s="80">
        <f t="shared" si="25"/>
        <v>310.08626893985934</v>
      </c>
      <c r="HH17" s="80">
        <f t="shared" si="25"/>
        <v>310.08626893985934</v>
      </c>
      <c r="HI17" s="80">
        <f t="shared" si="25"/>
        <v>310.08626893985934</v>
      </c>
    </row>
    <row r="18" spans="1:217" s="112" customFormat="1" x14ac:dyDescent="0.2">
      <c r="A18" s="110" t="s">
        <v>222</v>
      </c>
      <c r="B18" s="111">
        <v>0</v>
      </c>
      <c r="C18" s="111">
        <v>0</v>
      </c>
      <c r="D18" s="111">
        <v>0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  <c r="AC18" s="111">
        <v>0</v>
      </c>
      <c r="AD18" s="111">
        <v>0</v>
      </c>
      <c r="AE18" s="111">
        <v>0</v>
      </c>
      <c r="AF18" s="111">
        <v>0</v>
      </c>
      <c r="AG18" s="111">
        <v>0</v>
      </c>
      <c r="AH18" s="111">
        <v>0</v>
      </c>
      <c r="AI18" s="111">
        <v>0</v>
      </c>
      <c r="AJ18" s="111">
        <v>0</v>
      </c>
      <c r="AK18" s="111">
        <v>0</v>
      </c>
      <c r="AL18" s="111">
        <v>0</v>
      </c>
      <c r="AM18" s="111">
        <v>0</v>
      </c>
      <c r="AN18" s="111">
        <v>0</v>
      </c>
      <c r="AO18" s="111">
        <v>0</v>
      </c>
      <c r="AP18" s="111">
        <v>0</v>
      </c>
      <c r="AQ18" s="111">
        <v>0</v>
      </c>
      <c r="AR18" s="111">
        <v>0</v>
      </c>
      <c r="AS18" s="111">
        <v>0</v>
      </c>
      <c r="AT18" s="111">
        <v>0</v>
      </c>
      <c r="AU18" s="111">
        <v>0</v>
      </c>
      <c r="AV18" s="111">
        <v>0</v>
      </c>
      <c r="AW18" s="111">
        <v>0</v>
      </c>
      <c r="AX18" s="111">
        <v>0</v>
      </c>
      <c r="AY18" s="111">
        <v>0</v>
      </c>
      <c r="AZ18" s="111">
        <v>0</v>
      </c>
      <c r="BA18" s="111">
        <v>0</v>
      </c>
      <c r="BB18" s="111">
        <v>0</v>
      </c>
      <c r="BC18" s="111">
        <v>0</v>
      </c>
      <c r="BD18" s="111">
        <v>0</v>
      </c>
      <c r="BE18" s="111">
        <v>0</v>
      </c>
      <c r="BF18" s="111">
        <v>0</v>
      </c>
      <c r="BG18" s="111">
        <v>0</v>
      </c>
      <c r="BH18" s="111">
        <v>0</v>
      </c>
      <c r="BI18" s="111">
        <v>0</v>
      </c>
      <c r="BJ18" s="111">
        <v>0</v>
      </c>
      <c r="BK18" s="111">
        <v>0</v>
      </c>
      <c r="BL18" s="111">
        <v>0</v>
      </c>
      <c r="BM18" s="111">
        <v>0</v>
      </c>
      <c r="BN18" s="111">
        <v>0</v>
      </c>
      <c r="BO18" s="111">
        <v>0</v>
      </c>
      <c r="BP18" s="111">
        <v>0</v>
      </c>
      <c r="BQ18" s="111">
        <v>0</v>
      </c>
      <c r="BR18" s="111">
        <v>0</v>
      </c>
      <c r="BS18" s="111">
        <v>0</v>
      </c>
      <c r="BT18" s="111">
        <v>0</v>
      </c>
      <c r="BU18" s="111">
        <v>0</v>
      </c>
      <c r="BV18" s="111">
        <v>0</v>
      </c>
      <c r="BW18" s="111">
        <v>0</v>
      </c>
      <c r="BX18" s="111">
        <v>0</v>
      </c>
      <c r="BY18" s="111">
        <v>0</v>
      </c>
      <c r="BZ18" s="111">
        <v>0</v>
      </c>
      <c r="CA18" s="111">
        <v>0</v>
      </c>
      <c r="CB18" s="111">
        <v>0</v>
      </c>
      <c r="CC18" s="111">
        <v>0</v>
      </c>
      <c r="CD18" s="111">
        <v>0</v>
      </c>
      <c r="CE18" s="111">
        <v>0</v>
      </c>
      <c r="CF18" s="111">
        <v>0</v>
      </c>
      <c r="CG18" s="111">
        <v>0</v>
      </c>
      <c r="CH18" s="111">
        <v>0</v>
      </c>
      <c r="CI18" s="111">
        <v>0</v>
      </c>
      <c r="CJ18" s="111">
        <v>0</v>
      </c>
      <c r="CK18" s="111">
        <v>0</v>
      </c>
      <c r="CL18" s="111">
        <v>0</v>
      </c>
      <c r="CM18" s="111">
        <v>0</v>
      </c>
      <c r="CN18" s="111">
        <v>0</v>
      </c>
      <c r="CO18" s="111">
        <v>0</v>
      </c>
      <c r="CP18" s="111">
        <v>0</v>
      </c>
      <c r="CQ18" s="111">
        <v>0</v>
      </c>
      <c r="CR18" s="111">
        <v>0</v>
      </c>
      <c r="CS18" s="111">
        <v>0</v>
      </c>
      <c r="CT18" s="111">
        <v>0</v>
      </c>
      <c r="CU18" s="111">
        <v>0</v>
      </c>
      <c r="CV18" s="111">
        <v>0</v>
      </c>
      <c r="CW18" s="111">
        <v>0</v>
      </c>
      <c r="CX18" s="111">
        <v>0</v>
      </c>
      <c r="CY18" s="111">
        <v>0</v>
      </c>
      <c r="CZ18" s="111">
        <v>0</v>
      </c>
      <c r="DA18" s="111">
        <v>0</v>
      </c>
      <c r="DB18" s="111">
        <v>0</v>
      </c>
      <c r="DC18" s="111">
        <v>0</v>
      </c>
      <c r="DD18" s="111">
        <v>0</v>
      </c>
      <c r="DE18" s="111">
        <v>0</v>
      </c>
      <c r="DF18" s="111">
        <v>0</v>
      </c>
      <c r="DG18" s="111">
        <v>0</v>
      </c>
      <c r="DH18" s="111">
        <v>0</v>
      </c>
      <c r="DI18" s="111">
        <v>0</v>
      </c>
      <c r="DJ18" s="111">
        <v>0</v>
      </c>
      <c r="DK18" s="111">
        <v>0</v>
      </c>
      <c r="DL18" s="111">
        <v>0</v>
      </c>
      <c r="DM18" s="111">
        <v>0</v>
      </c>
      <c r="DN18" s="111">
        <v>0</v>
      </c>
      <c r="DO18" s="111">
        <v>0</v>
      </c>
      <c r="DP18" s="111">
        <v>0</v>
      </c>
      <c r="DQ18" s="111">
        <v>0</v>
      </c>
      <c r="DR18" s="111">
        <v>0</v>
      </c>
      <c r="DS18" s="111">
        <v>0</v>
      </c>
      <c r="DT18" s="111">
        <v>0</v>
      </c>
      <c r="DU18" s="111">
        <v>0</v>
      </c>
      <c r="DV18" s="111">
        <v>0</v>
      </c>
      <c r="DW18" s="111">
        <v>0</v>
      </c>
      <c r="DX18" s="111">
        <v>0</v>
      </c>
      <c r="DY18" s="111">
        <v>0</v>
      </c>
      <c r="DZ18" s="111">
        <v>0</v>
      </c>
      <c r="EA18" s="111">
        <v>0</v>
      </c>
      <c r="EB18" s="111">
        <v>0</v>
      </c>
      <c r="EC18" s="111">
        <v>0</v>
      </c>
      <c r="ED18" s="111">
        <v>0</v>
      </c>
      <c r="EE18" s="111">
        <v>0</v>
      </c>
      <c r="EF18" s="111">
        <v>0</v>
      </c>
      <c r="EG18" s="111">
        <v>0</v>
      </c>
      <c r="EH18" s="111">
        <v>0</v>
      </c>
      <c r="EI18" s="111">
        <v>0</v>
      </c>
      <c r="EJ18" s="111">
        <v>0</v>
      </c>
      <c r="EK18" s="111">
        <v>0</v>
      </c>
      <c r="EL18" s="111">
        <v>0</v>
      </c>
      <c r="EM18" s="111">
        <v>0</v>
      </c>
      <c r="EN18" s="111">
        <v>0</v>
      </c>
      <c r="EO18" s="111">
        <v>0</v>
      </c>
      <c r="EP18" s="111">
        <v>0</v>
      </c>
      <c r="EQ18" s="111">
        <v>0</v>
      </c>
      <c r="ER18" s="111">
        <v>0</v>
      </c>
      <c r="ES18" s="111">
        <v>0</v>
      </c>
      <c r="ET18" s="111">
        <v>0</v>
      </c>
      <c r="EU18" s="111">
        <v>0</v>
      </c>
      <c r="EV18" s="111">
        <v>0</v>
      </c>
      <c r="EW18" s="111">
        <v>0</v>
      </c>
      <c r="EX18" s="111">
        <v>0</v>
      </c>
      <c r="EY18" s="111">
        <v>0</v>
      </c>
      <c r="EZ18" s="111">
        <v>0</v>
      </c>
      <c r="FA18" s="111">
        <v>0</v>
      </c>
      <c r="FB18" s="111">
        <v>0</v>
      </c>
      <c r="FC18" s="111">
        <v>0</v>
      </c>
      <c r="FD18" s="111">
        <v>0</v>
      </c>
      <c r="FE18" s="111">
        <v>0</v>
      </c>
      <c r="FF18" s="111">
        <v>0</v>
      </c>
      <c r="FG18" s="111">
        <v>0</v>
      </c>
      <c r="FH18" s="111">
        <v>0</v>
      </c>
      <c r="FI18" s="111">
        <v>0</v>
      </c>
      <c r="FJ18" s="111">
        <v>0</v>
      </c>
      <c r="FK18" s="111">
        <v>0</v>
      </c>
      <c r="FL18" s="111">
        <v>0</v>
      </c>
      <c r="FM18" s="111">
        <v>0</v>
      </c>
      <c r="FN18" s="111">
        <v>0</v>
      </c>
      <c r="FO18" s="111">
        <v>0</v>
      </c>
      <c r="FP18" s="111">
        <v>0</v>
      </c>
      <c r="FQ18" s="111">
        <v>0</v>
      </c>
      <c r="FR18" s="111">
        <v>0</v>
      </c>
      <c r="FS18" s="111">
        <v>0</v>
      </c>
      <c r="FT18" s="111">
        <v>0</v>
      </c>
      <c r="FU18" s="111">
        <v>0</v>
      </c>
      <c r="FV18" s="111">
        <v>0</v>
      </c>
      <c r="FW18" s="111">
        <v>0</v>
      </c>
      <c r="FX18" s="111">
        <v>0</v>
      </c>
      <c r="FY18" s="111">
        <v>0</v>
      </c>
      <c r="FZ18" s="111">
        <v>0</v>
      </c>
      <c r="GA18" s="111">
        <v>0</v>
      </c>
      <c r="GB18" s="111">
        <v>0</v>
      </c>
      <c r="GC18" s="111">
        <v>0</v>
      </c>
      <c r="GD18" s="111">
        <v>0</v>
      </c>
      <c r="GE18" s="111">
        <v>0</v>
      </c>
      <c r="GF18" s="111">
        <v>0</v>
      </c>
      <c r="GG18" s="111">
        <v>0</v>
      </c>
      <c r="GH18" s="111">
        <v>0</v>
      </c>
      <c r="GI18" s="111">
        <v>0</v>
      </c>
      <c r="GJ18" s="111">
        <v>0</v>
      </c>
      <c r="GK18" s="111">
        <v>0</v>
      </c>
      <c r="GL18" s="111">
        <v>0</v>
      </c>
      <c r="GM18" s="111">
        <v>0</v>
      </c>
      <c r="GN18" s="111">
        <v>0</v>
      </c>
      <c r="GO18" s="111">
        <v>0</v>
      </c>
      <c r="GP18" s="111">
        <v>0</v>
      </c>
      <c r="GQ18" s="111">
        <v>0</v>
      </c>
      <c r="GR18" s="111">
        <v>0</v>
      </c>
      <c r="GS18" s="111">
        <v>0</v>
      </c>
      <c r="GT18" s="111">
        <v>0</v>
      </c>
      <c r="GU18" s="111">
        <v>0</v>
      </c>
      <c r="GV18" s="111">
        <v>0</v>
      </c>
      <c r="GW18" s="111">
        <v>0</v>
      </c>
      <c r="GX18" s="111">
        <v>0</v>
      </c>
      <c r="GY18" s="111">
        <v>0</v>
      </c>
      <c r="GZ18" s="111">
        <v>0</v>
      </c>
      <c r="HA18" s="111">
        <v>0</v>
      </c>
      <c r="HB18" s="111">
        <v>0</v>
      </c>
      <c r="HC18" s="111">
        <v>0</v>
      </c>
      <c r="HD18" s="111">
        <v>0</v>
      </c>
      <c r="HE18" s="111">
        <v>0</v>
      </c>
      <c r="HF18" s="111">
        <v>0</v>
      </c>
      <c r="HG18" s="111">
        <v>0</v>
      </c>
      <c r="HH18" s="111">
        <v>0</v>
      </c>
      <c r="HI18" s="111">
        <v>0</v>
      </c>
    </row>
    <row r="19" spans="1:217" s="109" customFormat="1" x14ac:dyDescent="0.2">
      <c r="A19" s="107" t="s">
        <v>348</v>
      </c>
      <c r="B19" s="108">
        <v>0</v>
      </c>
      <c r="C19" s="108">
        <v>0</v>
      </c>
      <c r="D19" s="108">
        <v>0</v>
      </c>
      <c r="E19" s="108">
        <v>0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  <c r="L19" s="108">
        <v>0</v>
      </c>
      <c r="M19" s="108">
        <v>0</v>
      </c>
      <c r="N19" s="108">
        <v>0</v>
      </c>
      <c r="O19" s="108">
        <v>0</v>
      </c>
      <c r="P19" s="108">
        <v>0</v>
      </c>
      <c r="Q19" s="108">
        <v>0</v>
      </c>
      <c r="R19" s="108">
        <v>0</v>
      </c>
      <c r="S19" s="108">
        <v>0</v>
      </c>
      <c r="T19" s="108">
        <v>0</v>
      </c>
      <c r="U19" s="108">
        <v>0</v>
      </c>
      <c r="V19" s="108">
        <v>0</v>
      </c>
      <c r="W19" s="108">
        <v>0</v>
      </c>
      <c r="X19" s="108">
        <v>0</v>
      </c>
      <c r="Y19" s="108">
        <v>0</v>
      </c>
      <c r="Z19" s="108">
        <v>0</v>
      </c>
      <c r="AA19" s="108">
        <v>0</v>
      </c>
      <c r="AB19" s="108">
        <v>0</v>
      </c>
      <c r="AC19" s="108">
        <v>0</v>
      </c>
      <c r="AD19" s="108">
        <v>0</v>
      </c>
      <c r="AE19" s="108">
        <v>0</v>
      </c>
      <c r="AF19" s="108">
        <v>0</v>
      </c>
      <c r="AG19" s="108">
        <v>0</v>
      </c>
      <c r="AH19" s="108">
        <v>0</v>
      </c>
      <c r="AI19" s="108">
        <v>0</v>
      </c>
      <c r="AJ19" s="108">
        <v>0</v>
      </c>
      <c r="AK19" s="108">
        <v>0</v>
      </c>
      <c r="AL19" s="108">
        <v>0</v>
      </c>
      <c r="AM19" s="108">
        <v>0</v>
      </c>
      <c r="AN19" s="108">
        <v>0</v>
      </c>
      <c r="AO19" s="108">
        <v>0</v>
      </c>
      <c r="AP19" s="108">
        <v>0</v>
      </c>
      <c r="AQ19" s="108">
        <v>0</v>
      </c>
      <c r="AR19" s="108">
        <v>0</v>
      </c>
      <c r="AS19" s="108">
        <v>0</v>
      </c>
      <c r="AT19" s="108">
        <v>0</v>
      </c>
      <c r="AU19" s="108">
        <v>0</v>
      </c>
      <c r="AV19" s="108">
        <v>0</v>
      </c>
      <c r="AW19" s="108">
        <v>0</v>
      </c>
      <c r="AX19" s="108">
        <v>0</v>
      </c>
      <c r="AY19" s="108">
        <v>0</v>
      </c>
      <c r="AZ19" s="108">
        <v>0</v>
      </c>
      <c r="BA19" s="108">
        <v>0</v>
      </c>
      <c r="BB19" s="108">
        <v>0</v>
      </c>
      <c r="BC19" s="108">
        <v>0</v>
      </c>
      <c r="BD19" s="108">
        <v>0</v>
      </c>
      <c r="BE19" s="108">
        <v>0</v>
      </c>
      <c r="BF19" s="108">
        <v>0</v>
      </c>
      <c r="BG19" s="108">
        <v>0</v>
      </c>
      <c r="BH19" s="108">
        <v>0</v>
      </c>
      <c r="BI19" s="108">
        <v>0</v>
      </c>
      <c r="BJ19" s="108">
        <v>0</v>
      </c>
      <c r="BK19" s="108">
        <v>0</v>
      </c>
      <c r="BL19" s="108">
        <v>0</v>
      </c>
      <c r="BM19" s="108">
        <v>0</v>
      </c>
      <c r="BN19" s="108">
        <v>0</v>
      </c>
      <c r="BO19" s="108">
        <v>0</v>
      </c>
      <c r="BP19" s="108">
        <v>0</v>
      </c>
      <c r="BQ19" s="108">
        <v>0</v>
      </c>
      <c r="BR19" s="108">
        <v>0</v>
      </c>
      <c r="BS19" s="108">
        <v>0</v>
      </c>
      <c r="BT19" s="108">
        <v>0</v>
      </c>
      <c r="BU19" s="108">
        <v>0</v>
      </c>
      <c r="BV19" s="108">
        <v>0</v>
      </c>
      <c r="BW19" s="108">
        <v>0</v>
      </c>
      <c r="BX19" s="108">
        <v>0</v>
      </c>
      <c r="BY19" s="108">
        <v>0</v>
      </c>
      <c r="BZ19" s="108">
        <v>0</v>
      </c>
      <c r="CA19" s="108">
        <v>0</v>
      </c>
      <c r="CB19" s="108">
        <v>0</v>
      </c>
      <c r="CC19" s="108">
        <v>0</v>
      </c>
      <c r="CD19" s="108">
        <v>0</v>
      </c>
      <c r="CE19" s="108">
        <v>0</v>
      </c>
      <c r="CF19" s="108">
        <v>0</v>
      </c>
      <c r="CG19" s="108">
        <v>0</v>
      </c>
      <c r="CH19" s="108">
        <v>0</v>
      </c>
      <c r="CI19" s="108">
        <v>0</v>
      </c>
      <c r="CJ19" s="108">
        <v>0</v>
      </c>
      <c r="CK19" s="108">
        <v>0</v>
      </c>
      <c r="CL19" s="108">
        <v>0</v>
      </c>
      <c r="CM19" s="108">
        <v>0</v>
      </c>
      <c r="CN19" s="108">
        <v>0</v>
      </c>
      <c r="CO19" s="108">
        <v>0</v>
      </c>
      <c r="CP19" s="108">
        <v>0</v>
      </c>
      <c r="CQ19" s="108">
        <v>0</v>
      </c>
      <c r="CR19" s="108">
        <v>0</v>
      </c>
      <c r="CS19" s="108">
        <v>0</v>
      </c>
      <c r="CT19" s="108">
        <v>0</v>
      </c>
      <c r="CU19" s="108">
        <v>0</v>
      </c>
      <c r="CV19" s="108">
        <v>0</v>
      </c>
      <c r="CW19" s="108">
        <v>0</v>
      </c>
      <c r="CX19" s="108">
        <v>0</v>
      </c>
      <c r="CY19" s="108">
        <v>0</v>
      </c>
      <c r="CZ19" s="108">
        <v>0</v>
      </c>
      <c r="DA19" s="108">
        <v>0</v>
      </c>
      <c r="DB19" s="108">
        <v>0</v>
      </c>
      <c r="DC19" s="108">
        <v>0</v>
      </c>
      <c r="DD19" s="108">
        <v>0</v>
      </c>
      <c r="DE19" s="108">
        <v>0</v>
      </c>
      <c r="DF19" s="108">
        <v>0</v>
      </c>
      <c r="DG19" s="108">
        <v>0</v>
      </c>
      <c r="DH19" s="108">
        <v>0</v>
      </c>
      <c r="DI19" s="108">
        <v>0</v>
      </c>
      <c r="DJ19" s="108">
        <v>0</v>
      </c>
      <c r="DK19" s="108">
        <v>0</v>
      </c>
      <c r="DL19" s="108">
        <v>0</v>
      </c>
      <c r="DM19" s="108">
        <v>0</v>
      </c>
      <c r="DN19" s="108">
        <v>0</v>
      </c>
      <c r="DO19" s="108">
        <v>0</v>
      </c>
      <c r="DP19" s="108">
        <v>0</v>
      </c>
      <c r="DQ19" s="108">
        <v>0</v>
      </c>
      <c r="DR19" s="108">
        <v>0</v>
      </c>
      <c r="DS19" s="108">
        <v>0</v>
      </c>
      <c r="DT19" s="108">
        <v>0</v>
      </c>
      <c r="DU19" s="108">
        <v>0</v>
      </c>
      <c r="DV19" s="108">
        <v>0</v>
      </c>
      <c r="DW19" s="108">
        <v>0</v>
      </c>
      <c r="DX19" s="108">
        <v>0</v>
      </c>
      <c r="DY19" s="108">
        <v>0</v>
      </c>
      <c r="DZ19" s="108">
        <v>0</v>
      </c>
      <c r="EA19" s="108">
        <v>0</v>
      </c>
      <c r="EB19" s="108">
        <v>0</v>
      </c>
      <c r="EC19" s="108">
        <v>0</v>
      </c>
      <c r="ED19" s="108">
        <v>0</v>
      </c>
      <c r="EE19" s="108">
        <v>0</v>
      </c>
      <c r="EF19" s="108">
        <v>0</v>
      </c>
      <c r="EG19" s="108">
        <v>0</v>
      </c>
      <c r="EH19" s="108">
        <v>0</v>
      </c>
      <c r="EI19" s="108">
        <v>0</v>
      </c>
      <c r="EJ19" s="108">
        <v>0</v>
      </c>
      <c r="EK19" s="108">
        <v>0</v>
      </c>
      <c r="EL19" s="108">
        <v>0</v>
      </c>
      <c r="EM19" s="108">
        <v>0</v>
      </c>
      <c r="EN19" s="108">
        <v>0</v>
      </c>
      <c r="EO19" s="108">
        <v>0</v>
      </c>
      <c r="EP19" s="108">
        <v>0</v>
      </c>
      <c r="EQ19" s="108">
        <v>0</v>
      </c>
      <c r="ER19" s="108">
        <v>0</v>
      </c>
      <c r="ES19" s="108">
        <v>0</v>
      </c>
      <c r="ET19" s="108">
        <v>0</v>
      </c>
      <c r="EU19" s="108">
        <v>0</v>
      </c>
      <c r="EV19" s="108">
        <v>0</v>
      </c>
      <c r="EW19" s="108">
        <v>0</v>
      </c>
      <c r="EX19" s="108">
        <v>0</v>
      </c>
      <c r="EY19" s="108">
        <v>0</v>
      </c>
      <c r="EZ19" s="108">
        <v>0</v>
      </c>
      <c r="FA19" s="108">
        <v>0</v>
      </c>
      <c r="FB19" s="108">
        <v>0</v>
      </c>
      <c r="FC19" s="108">
        <v>0</v>
      </c>
      <c r="FD19" s="108">
        <v>0</v>
      </c>
      <c r="FE19" s="108">
        <v>0</v>
      </c>
      <c r="FF19" s="108">
        <v>0</v>
      </c>
      <c r="FG19" s="108">
        <v>0</v>
      </c>
      <c r="FH19" s="108">
        <v>0</v>
      </c>
      <c r="FI19" s="108">
        <v>0</v>
      </c>
      <c r="FJ19" s="108">
        <v>0</v>
      </c>
      <c r="FK19" s="108">
        <v>0</v>
      </c>
      <c r="FL19" s="108">
        <v>0</v>
      </c>
      <c r="FM19" s="108">
        <v>0</v>
      </c>
      <c r="FN19" s="108">
        <v>0</v>
      </c>
      <c r="FO19" s="108">
        <v>0</v>
      </c>
      <c r="FP19" s="108">
        <v>0</v>
      </c>
      <c r="FQ19" s="108">
        <v>0</v>
      </c>
      <c r="FR19" s="108">
        <v>0</v>
      </c>
      <c r="FS19" s="108">
        <v>0</v>
      </c>
      <c r="FT19" s="108">
        <v>0</v>
      </c>
      <c r="FU19" s="108">
        <v>0</v>
      </c>
      <c r="FV19" s="108">
        <v>0</v>
      </c>
      <c r="FW19" s="108">
        <v>0</v>
      </c>
      <c r="FX19" s="108">
        <v>0</v>
      </c>
      <c r="FY19" s="108">
        <v>0</v>
      </c>
      <c r="FZ19" s="108">
        <v>0</v>
      </c>
      <c r="GA19" s="108">
        <v>0</v>
      </c>
      <c r="GB19" s="108">
        <v>0</v>
      </c>
      <c r="GC19" s="108">
        <v>0</v>
      </c>
      <c r="GD19" s="108">
        <v>0</v>
      </c>
      <c r="GE19" s="108">
        <v>0</v>
      </c>
      <c r="GF19" s="108">
        <v>0</v>
      </c>
      <c r="GG19" s="108">
        <v>0</v>
      </c>
      <c r="GH19" s="108">
        <v>0</v>
      </c>
      <c r="GI19" s="108">
        <v>0</v>
      </c>
      <c r="GJ19" s="108">
        <v>0</v>
      </c>
      <c r="GK19" s="108">
        <v>0</v>
      </c>
      <c r="GL19" s="108">
        <v>0</v>
      </c>
      <c r="GM19" s="108">
        <v>0</v>
      </c>
      <c r="GN19" s="108">
        <v>0</v>
      </c>
      <c r="GO19" s="108">
        <v>0</v>
      </c>
      <c r="GP19" s="108">
        <v>0</v>
      </c>
      <c r="GQ19" s="108">
        <v>0</v>
      </c>
      <c r="GR19" s="108">
        <v>0</v>
      </c>
      <c r="GS19" s="108">
        <v>0</v>
      </c>
      <c r="GT19" s="108">
        <v>0</v>
      </c>
      <c r="GU19" s="108">
        <v>0</v>
      </c>
      <c r="GV19" s="108">
        <v>0</v>
      </c>
      <c r="GW19" s="108">
        <v>0</v>
      </c>
      <c r="GX19" s="108">
        <v>0</v>
      </c>
      <c r="GY19" s="108">
        <v>0</v>
      </c>
      <c r="GZ19" s="108">
        <v>0</v>
      </c>
      <c r="HA19" s="108">
        <v>0</v>
      </c>
      <c r="HB19" s="108">
        <v>0</v>
      </c>
      <c r="HC19" s="108">
        <v>0</v>
      </c>
      <c r="HD19" s="108">
        <v>0</v>
      </c>
      <c r="HE19" s="108">
        <v>0</v>
      </c>
      <c r="HF19" s="108">
        <v>0</v>
      </c>
      <c r="HG19" s="108">
        <v>0</v>
      </c>
      <c r="HH19" s="108">
        <v>0</v>
      </c>
      <c r="HI19" s="108">
        <v>0</v>
      </c>
    </row>
    <row r="20" spans="1:217" s="112" customFormat="1" x14ac:dyDescent="0.2">
      <c r="A20" s="110" t="s">
        <v>349</v>
      </c>
      <c r="B20" s="111">
        <v>0</v>
      </c>
      <c r="C20" s="111">
        <v>0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  <c r="AC20" s="111">
        <v>0</v>
      </c>
      <c r="AD20" s="111">
        <v>0</v>
      </c>
      <c r="AE20" s="111">
        <v>0</v>
      </c>
      <c r="AF20" s="111">
        <v>0</v>
      </c>
      <c r="AG20" s="111">
        <v>0</v>
      </c>
      <c r="AH20" s="111">
        <v>0</v>
      </c>
      <c r="AI20" s="111">
        <v>0</v>
      </c>
      <c r="AJ20" s="111">
        <v>0</v>
      </c>
      <c r="AK20" s="111">
        <v>0</v>
      </c>
      <c r="AL20" s="111">
        <v>0</v>
      </c>
      <c r="AM20" s="111">
        <v>0</v>
      </c>
      <c r="AN20" s="111">
        <v>0</v>
      </c>
      <c r="AO20" s="111">
        <v>0</v>
      </c>
      <c r="AP20" s="111">
        <v>0</v>
      </c>
      <c r="AQ20" s="111">
        <v>0</v>
      </c>
      <c r="AR20" s="111">
        <v>0</v>
      </c>
      <c r="AS20" s="111">
        <v>0</v>
      </c>
      <c r="AT20" s="111">
        <v>0</v>
      </c>
      <c r="AU20" s="111">
        <v>0</v>
      </c>
      <c r="AV20" s="111">
        <v>0</v>
      </c>
      <c r="AW20" s="111">
        <v>0</v>
      </c>
      <c r="AX20" s="111">
        <v>0</v>
      </c>
      <c r="AY20" s="111">
        <v>0</v>
      </c>
      <c r="AZ20" s="111">
        <v>0</v>
      </c>
      <c r="BA20" s="111">
        <v>0</v>
      </c>
      <c r="BB20" s="111">
        <v>0</v>
      </c>
      <c r="BC20" s="111">
        <v>0</v>
      </c>
      <c r="BD20" s="111">
        <v>0</v>
      </c>
      <c r="BE20" s="111">
        <v>0</v>
      </c>
      <c r="BF20" s="111">
        <v>0</v>
      </c>
      <c r="BG20" s="111">
        <v>0</v>
      </c>
      <c r="BH20" s="111">
        <v>0</v>
      </c>
      <c r="BI20" s="111">
        <v>0</v>
      </c>
      <c r="BJ20" s="111">
        <v>0</v>
      </c>
      <c r="BK20" s="111">
        <v>0</v>
      </c>
      <c r="BL20" s="111">
        <v>0</v>
      </c>
      <c r="BM20" s="111">
        <v>0</v>
      </c>
      <c r="BN20" s="111">
        <v>0</v>
      </c>
      <c r="BO20" s="111">
        <v>0</v>
      </c>
      <c r="BP20" s="111">
        <v>0</v>
      </c>
      <c r="BQ20" s="111">
        <v>0</v>
      </c>
      <c r="BR20" s="111">
        <v>0</v>
      </c>
      <c r="BS20" s="111">
        <v>0</v>
      </c>
      <c r="BT20" s="111">
        <v>0</v>
      </c>
      <c r="BU20" s="111">
        <v>0</v>
      </c>
      <c r="BV20" s="111">
        <v>0</v>
      </c>
      <c r="BW20" s="111">
        <v>0</v>
      </c>
      <c r="BX20" s="111">
        <v>0</v>
      </c>
      <c r="BY20" s="111">
        <v>0</v>
      </c>
      <c r="BZ20" s="111">
        <v>0</v>
      </c>
      <c r="CA20" s="111">
        <v>0</v>
      </c>
      <c r="CB20" s="111">
        <v>0</v>
      </c>
      <c r="CC20" s="111">
        <v>0</v>
      </c>
      <c r="CD20" s="111">
        <v>0</v>
      </c>
      <c r="CE20" s="111">
        <v>0</v>
      </c>
      <c r="CF20" s="111">
        <v>0</v>
      </c>
      <c r="CG20" s="111">
        <v>0</v>
      </c>
      <c r="CH20" s="111">
        <v>0</v>
      </c>
      <c r="CI20" s="111">
        <v>0</v>
      </c>
      <c r="CJ20" s="111">
        <v>0</v>
      </c>
      <c r="CK20" s="111">
        <v>0</v>
      </c>
      <c r="CL20" s="111">
        <v>0</v>
      </c>
      <c r="CM20" s="111">
        <v>0</v>
      </c>
      <c r="CN20" s="111">
        <v>0</v>
      </c>
      <c r="CO20" s="111">
        <v>0</v>
      </c>
      <c r="CP20" s="111">
        <v>0</v>
      </c>
      <c r="CQ20" s="111">
        <v>0</v>
      </c>
      <c r="CR20" s="111">
        <v>0</v>
      </c>
      <c r="CS20" s="111">
        <v>0</v>
      </c>
      <c r="CT20" s="111">
        <v>0</v>
      </c>
      <c r="CU20" s="111">
        <v>0</v>
      </c>
      <c r="CV20" s="111">
        <v>0</v>
      </c>
      <c r="CW20" s="111">
        <v>0</v>
      </c>
      <c r="CX20" s="111">
        <v>0</v>
      </c>
      <c r="CY20" s="111">
        <v>0</v>
      </c>
      <c r="CZ20" s="111">
        <v>0</v>
      </c>
      <c r="DA20" s="111">
        <v>0</v>
      </c>
      <c r="DB20" s="111">
        <v>0</v>
      </c>
      <c r="DC20" s="111">
        <v>0</v>
      </c>
      <c r="DD20" s="111">
        <v>0</v>
      </c>
      <c r="DE20" s="111">
        <v>0</v>
      </c>
      <c r="DF20" s="111">
        <v>0</v>
      </c>
      <c r="DG20" s="111">
        <v>0</v>
      </c>
      <c r="DH20" s="111">
        <v>0</v>
      </c>
      <c r="DI20" s="111">
        <v>0</v>
      </c>
      <c r="DJ20" s="111">
        <v>0</v>
      </c>
      <c r="DK20" s="111">
        <v>0</v>
      </c>
      <c r="DL20" s="111">
        <v>0</v>
      </c>
      <c r="DM20" s="111">
        <v>0</v>
      </c>
      <c r="DN20" s="111">
        <v>0</v>
      </c>
      <c r="DO20" s="111">
        <v>0</v>
      </c>
      <c r="DP20" s="111">
        <v>0</v>
      </c>
      <c r="DQ20" s="111">
        <v>0</v>
      </c>
      <c r="DR20" s="111">
        <v>0</v>
      </c>
      <c r="DS20" s="111">
        <v>0</v>
      </c>
      <c r="DT20" s="111">
        <v>0</v>
      </c>
      <c r="DU20" s="111">
        <v>0</v>
      </c>
      <c r="DV20" s="111">
        <v>0</v>
      </c>
      <c r="DW20" s="111">
        <v>0</v>
      </c>
      <c r="DX20" s="111">
        <v>0</v>
      </c>
      <c r="DY20" s="111">
        <v>0</v>
      </c>
      <c r="DZ20" s="111">
        <v>0</v>
      </c>
      <c r="EA20" s="111">
        <v>0</v>
      </c>
      <c r="EB20" s="111">
        <v>0</v>
      </c>
      <c r="EC20" s="111">
        <v>0</v>
      </c>
      <c r="ED20" s="111">
        <v>0</v>
      </c>
      <c r="EE20" s="111">
        <v>0</v>
      </c>
      <c r="EF20" s="111">
        <v>0</v>
      </c>
      <c r="EG20" s="111">
        <v>0</v>
      </c>
      <c r="EH20" s="111">
        <v>0</v>
      </c>
      <c r="EI20" s="111">
        <v>0</v>
      </c>
      <c r="EJ20" s="111">
        <v>0</v>
      </c>
      <c r="EK20" s="111">
        <v>0</v>
      </c>
      <c r="EL20" s="111">
        <v>0</v>
      </c>
      <c r="EM20" s="111">
        <v>0</v>
      </c>
      <c r="EN20" s="111">
        <v>0</v>
      </c>
      <c r="EO20" s="111">
        <v>0</v>
      </c>
      <c r="EP20" s="111">
        <v>0</v>
      </c>
      <c r="EQ20" s="111">
        <v>0</v>
      </c>
      <c r="ER20" s="111">
        <v>0</v>
      </c>
      <c r="ES20" s="111">
        <v>0</v>
      </c>
      <c r="ET20" s="111">
        <v>0</v>
      </c>
      <c r="EU20" s="111">
        <v>0</v>
      </c>
      <c r="EV20" s="111">
        <v>0</v>
      </c>
      <c r="EW20" s="111">
        <v>0</v>
      </c>
      <c r="EX20" s="111">
        <v>0</v>
      </c>
      <c r="EY20" s="111">
        <v>0</v>
      </c>
      <c r="EZ20" s="111">
        <v>0</v>
      </c>
      <c r="FA20" s="111">
        <v>0</v>
      </c>
      <c r="FB20" s="111">
        <v>0</v>
      </c>
      <c r="FC20" s="111">
        <v>0</v>
      </c>
      <c r="FD20" s="111">
        <v>0</v>
      </c>
      <c r="FE20" s="111">
        <v>0</v>
      </c>
      <c r="FF20" s="111">
        <v>0</v>
      </c>
      <c r="FG20" s="111">
        <v>0</v>
      </c>
      <c r="FH20" s="111">
        <v>0</v>
      </c>
      <c r="FI20" s="111">
        <v>0</v>
      </c>
      <c r="FJ20" s="111">
        <v>0</v>
      </c>
      <c r="FK20" s="111">
        <v>0</v>
      </c>
      <c r="FL20" s="111">
        <v>0</v>
      </c>
      <c r="FM20" s="111">
        <v>0</v>
      </c>
      <c r="FN20" s="111">
        <v>0</v>
      </c>
      <c r="FO20" s="111">
        <v>0</v>
      </c>
      <c r="FP20" s="111">
        <v>0</v>
      </c>
      <c r="FQ20" s="111">
        <v>0</v>
      </c>
      <c r="FR20" s="111">
        <v>0</v>
      </c>
      <c r="FS20" s="111">
        <v>0</v>
      </c>
      <c r="FT20" s="111">
        <v>0</v>
      </c>
      <c r="FU20" s="111">
        <v>0</v>
      </c>
      <c r="FV20" s="111">
        <v>0</v>
      </c>
      <c r="FW20" s="111">
        <v>0</v>
      </c>
      <c r="FX20" s="111">
        <v>0</v>
      </c>
      <c r="FY20" s="111">
        <v>0</v>
      </c>
      <c r="FZ20" s="111">
        <v>0</v>
      </c>
      <c r="GA20" s="111">
        <v>0</v>
      </c>
      <c r="GB20" s="111">
        <v>0</v>
      </c>
      <c r="GC20" s="111">
        <v>0</v>
      </c>
      <c r="GD20" s="111">
        <v>0</v>
      </c>
      <c r="GE20" s="111">
        <v>0</v>
      </c>
      <c r="GF20" s="111">
        <v>0</v>
      </c>
      <c r="GG20" s="111">
        <v>0</v>
      </c>
      <c r="GH20" s="111">
        <v>0</v>
      </c>
      <c r="GI20" s="111">
        <v>0</v>
      </c>
      <c r="GJ20" s="111">
        <v>0</v>
      </c>
      <c r="GK20" s="111">
        <v>0</v>
      </c>
      <c r="GL20" s="111">
        <v>0</v>
      </c>
      <c r="GM20" s="111">
        <v>0</v>
      </c>
      <c r="GN20" s="111">
        <v>0</v>
      </c>
      <c r="GO20" s="111">
        <v>0</v>
      </c>
      <c r="GP20" s="111">
        <v>0</v>
      </c>
      <c r="GQ20" s="111">
        <v>0</v>
      </c>
      <c r="GR20" s="111">
        <v>0</v>
      </c>
      <c r="GS20" s="111">
        <v>0</v>
      </c>
      <c r="GT20" s="111">
        <v>0</v>
      </c>
      <c r="GU20" s="111">
        <v>0</v>
      </c>
      <c r="GV20" s="111">
        <v>0</v>
      </c>
      <c r="GW20" s="111">
        <v>0</v>
      </c>
      <c r="GX20" s="111">
        <v>0</v>
      </c>
      <c r="GY20" s="111">
        <v>0</v>
      </c>
      <c r="GZ20" s="111">
        <v>0</v>
      </c>
      <c r="HA20" s="111">
        <v>0</v>
      </c>
      <c r="HB20" s="111">
        <v>0</v>
      </c>
      <c r="HC20" s="111">
        <v>0</v>
      </c>
      <c r="HD20" s="111">
        <v>0</v>
      </c>
      <c r="HE20" s="111">
        <v>0</v>
      </c>
      <c r="HF20" s="111">
        <v>0</v>
      </c>
      <c r="HG20" s="111">
        <v>0</v>
      </c>
      <c r="HH20" s="111">
        <v>0</v>
      </c>
      <c r="HI20" s="111">
        <v>0</v>
      </c>
    </row>
    <row r="21" spans="1:217" s="112" customFormat="1" x14ac:dyDescent="0.2">
      <c r="A21" s="110" t="s">
        <v>350</v>
      </c>
      <c r="B21" s="111">
        <v>0</v>
      </c>
      <c r="C21" s="111">
        <v>0</v>
      </c>
      <c r="D21" s="111">
        <v>0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  <c r="AC21" s="111">
        <v>0</v>
      </c>
      <c r="AD21" s="111">
        <v>0</v>
      </c>
      <c r="AE21" s="111">
        <v>0</v>
      </c>
      <c r="AF21" s="111">
        <v>0</v>
      </c>
      <c r="AG21" s="111">
        <v>0</v>
      </c>
      <c r="AH21" s="111">
        <v>0</v>
      </c>
      <c r="AI21" s="111">
        <v>0</v>
      </c>
      <c r="AJ21" s="111">
        <v>0</v>
      </c>
      <c r="AK21" s="111">
        <v>0</v>
      </c>
      <c r="AL21" s="111">
        <v>0</v>
      </c>
      <c r="AM21" s="111">
        <v>0</v>
      </c>
      <c r="AN21" s="111">
        <v>0</v>
      </c>
      <c r="AO21" s="111">
        <v>0</v>
      </c>
      <c r="AP21" s="111">
        <v>0</v>
      </c>
      <c r="AQ21" s="111">
        <v>0</v>
      </c>
      <c r="AR21" s="111">
        <v>0</v>
      </c>
      <c r="AS21" s="111">
        <v>0</v>
      </c>
      <c r="AT21" s="111">
        <v>0</v>
      </c>
      <c r="AU21" s="111">
        <v>0</v>
      </c>
      <c r="AV21" s="111">
        <v>0</v>
      </c>
      <c r="AW21" s="111">
        <v>0</v>
      </c>
      <c r="AX21" s="111">
        <v>0</v>
      </c>
      <c r="AY21" s="111">
        <v>0</v>
      </c>
      <c r="AZ21" s="111">
        <v>0</v>
      </c>
      <c r="BA21" s="111">
        <v>0</v>
      </c>
      <c r="BB21" s="111">
        <v>0</v>
      </c>
      <c r="BC21" s="111">
        <v>0</v>
      </c>
      <c r="BD21" s="111">
        <v>0</v>
      </c>
      <c r="BE21" s="111">
        <v>0</v>
      </c>
      <c r="BF21" s="111">
        <v>0</v>
      </c>
      <c r="BG21" s="111">
        <v>0</v>
      </c>
      <c r="BH21" s="111">
        <v>0</v>
      </c>
      <c r="BI21" s="111">
        <v>0</v>
      </c>
      <c r="BJ21" s="111">
        <v>0</v>
      </c>
      <c r="BK21" s="111">
        <v>0</v>
      </c>
      <c r="BL21" s="111">
        <v>0</v>
      </c>
      <c r="BM21" s="111">
        <v>0</v>
      </c>
      <c r="BN21" s="111">
        <v>0</v>
      </c>
      <c r="BO21" s="111">
        <v>0</v>
      </c>
      <c r="BP21" s="111">
        <v>0</v>
      </c>
      <c r="BQ21" s="111">
        <v>0</v>
      </c>
      <c r="BR21" s="111">
        <v>0</v>
      </c>
      <c r="BS21" s="111">
        <v>0</v>
      </c>
      <c r="BT21" s="111">
        <v>0</v>
      </c>
      <c r="BU21" s="111">
        <v>0</v>
      </c>
      <c r="BV21" s="111">
        <v>0</v>
      </c>
      <c r="BW21" s="111">
        <v>0</v>
      </c>
      <c r="BX21" s="111">
        <v>0</v>
      </c>
      <c r="BY21" s="111">
        <v>0</v>
      </c>
      <c r="BZ21" s="111">
        <v>0</v>
      </c>
      <c r="CA21" s="111">
        <v>0</v>
      </c>
      <c r="CB21" s="111">
        <v>0</v>
      </c>
      <c r="CC21" s="111">
        <v>0</v>
      </c>
      <c r="CD21" s="111">
        <v>0</v>
      </c>
      <c r="CE21" s="111">
        <v>0</v>
      </c>
      <c r="CF21" s="111">
        <v>0</v>
      </c>
      <c r="CG21" s="111">
        <v>0</v>
      </c>
      <c r="CH21" s="111">
        <v>0</v>
      </c>
      <c r="CI21" s="111">
        <v>0</v>
      </c>
      <c r="CJ21" s="111">
        <v>0</v>
      </c>
      <c r="CK21" s="111">
        <v>0</v>
      </c>
      <c r="CL21" s="111">
        <v>0</v>
      </c>
      <c r="CM21" s="111">
        <v>0</v>
      </c>
      <c r="CN21" s="111">
        <v>0</v>
      </c>
      <c r="CO21" s="111">
        <v>0</v>
      </c>
      <c r="CP21" s="111">
        <v>0</v>
      </c>
      <c r="CQ21" s="111">
        <v>0</v>
      </c>
      <c r="CR21" s="111">
        <v>0</v>
      </c>
      <c r="CS21" s="111">
        <v>0</v>
      </c>
      <c r="CT21" s="111">
        <v>0</v>
      </c>
      <c r="CU21" s="111">
        <v>0</v>
      </c>
      <c r="CV21" s="111">
        <v>0</v>
      </c>
      <c r="CW21" s="111">
        <v>0</v>
      </c>
      <c r="CX21" s="111">
        <v>0</v>
      </c>
      <c r="CY21" s="111">
        <v>0</v>
      </c>
      <c r="CZ21" s="111">
        <v>0</v>
      </c>
      <c r="DA21" s="111">
        <v>0</v>
      </c>
      <c r="DB21" s="111">
        <v>0</v>
      </c>
      <c r="DC21" s="111">
        <v>0</v>
      </c>
      <c r="DD21" s="111">
        <v>0</v>
      </c>
      <c r="DE21" s="111">
        <v>0</v>
      </c>
      <c r="DF21" s="111">
        <v>0</v>
      </c>
      <c r="DG21" s="111">
        <v>0</v>
      </c>
      <c r="DH21" s="111">
        <v>0</v>
      </c>
      <c r="DI21" s="111">
        <v>0</v>
      </c>
      <c r="DJ21" s="111">
        <v>0</v>
      </c>
      <c r="DK21" s="111">
        <v>0</v>
      </c>
      <c r="DL21" s="111">
        <v>0</v>
      </c>
      <c r="DM21" s="111">
        <v>0</v>
      </c>
      <c r="DN21" s="111">
        <v>0</v>
      </c>
      <c r="DO21" s="111">
        <v>0</v>
      </c>
      <c r="DP21" s="111">
        <v>0</v>
      </c>
      <c r="DQ21" s="111">
        <v>0</v>
      </c>
      <c r="DR21" s="111">
        <v>0</v>
      </c>
      <c r="DS21" s="111">
        <v>0</v>
      </c>
      <c r="DT21" s="111">
        <v>0</v>
      </c>
      <c r="DU21" s="111">
        <v>0</v>
      </c>
      <c r="DV21" s="111">
        <v>0</v>
      </c>
      <c r="DW21" s="111">
        <v>0</v>
      </c>
      <c r="DX21" s="111">
        <v>0</v>
      </c>
      <c r="DY21" s="111">
        <v>0</v>
      </c>
      <c r="DZ21" s="111">
        <v>0</v>
      </c>
      <c r="EA21" s="111">
        <v>0</v>
      </c>
      <c r="EB21" s="111">
        <v>0</v>
      </c>
      <c r="EC21" s="111">
        <v>0</v>
      </c>
      <c r="ED21" s="111">
        <v>0</v>
      </c>
      <c r="EE21" s="111">
        <v>0</v>
      </c>
      <c r="EF21" s="111">
        <v>0</v>
      </c>
      <c r="EG21" s="111">
        <v>0</v>
      </c>
      <c r="EH21" s="111">
        <v>0</v>
      </c>
      <c r="EI21" s="111">
        <v>0</v>
      </c>
      <c r="EJ21" s="111">
        <v>0</v>
      </c>
      <c r="EK21" s="111">
        <v>0</v>
      </c>
      <c r="EL21" s="111">
        <v>0</v>
      </c>
      <c r="EM21" s="111">
        <v>0</v>
      </c>
      <c r="EN21" s="111">
        <v>0</v>
      </c>
      <c r="EO21" s="111">
        <v>0</v>
      </c>
      <c r="EP21" s="111">
        <v>0</v>
      </c>
      <c r="EQ21" s="111">
        <v>0</v>
      </c>
      <c r="ER21" s="111">
        <v>0</v>
      </c>
      <c r="ES21" s="111">
        <v>0</v>
      </c>
      <c r="ET21" s="111">
        <v>0</v>
      </c>
      <c r="EU21" s="111">
        <v>0</v>
      </c>
      <c r="EV21" s="111">
        <v>0</v>
      </c>
      <c r="EW21" s="111">
        <v>0</v>
      </c>
      <c r="EX21" s="111">
        <v>0</v>
      </c>
      <c r="EY21" s="111">
        <v>0</v>
      </c>
      <c r="EZ21" s="111">
        <v>0</v>
      </c>
      <c r="FA21" s="111">
        <v>0</v>
      </c>
      <c r="FB21" s="111">
        <v>0</v>
      </c>
      <c r="FC21" s="111">
        <v>0</v>
      </c>
      <c r="FD21" s="111">
        <v>0</v>
      </c>
      <c r="FE21" s="111">
        <v>0</v>
      </c>
      <c r="FF21" s="111">
        <v>0</v>
      </c>
      <c r="FG21" s="111">
        <v>0</v>
      </c>
      <c r="FH21" s="111">
        <v>0</v>
      </c>
      <c r="FI21" s="111">
        <v>0</v>
      </c>
      <c r="FJ21" s="111">
        <v>0</v>
      </c>
      <c r="FK21" s="111">
        <v>0</v>
      </c>
      <c r="FL21" s="111">
        <v>0</v>
      </c>
      <c r="FM21" s="111">
        <v>0</v>
      </c>
      <c r="FN21" s="111">
        <v>0</v>
      </c>
      <c r="FO21" s="111">
        <v>0</v>
      </c>
      <c r="FP21" s="111">
        <v>0</v>
      </c>
      <c r="FQ21" s="111">
        <v>0</v>
      </c>
      <c r="FR21" s="111">
        <v>0</v>
      </c>
      <c r="FS21" s="111">
        <v>0</v>
      </c>
      <c r="FT21" s="111">
        <v>0</v>
      </c>
      <c r="FU21" s="111">
        <v>0</v>
      </c>
      <c r="FV21" s="111">
        <v>0</v>
      </c>
      <c r="FW21" s="111">
        <v>0</v>
      </c>
      <c r="FX21" s="111">
        <v>0</v>
      </c>
      <c r="FY21" s="111">
        <v>0</v>
      </c>
      <c r="FZ21" s="111">
        <v>0</v>
      </c>
      <c r="GA21" s="111">
        <v>0</v>
      </c>
      <c r="GB21" s="111">
        <v>0</v>
      </c>
      <c r="GC21" s="111">
        <v>0</v>
      </c>
      <c r="GD21" s="111">
        <v>0</v>
      </c>
      <c r="GE21" s="111">
        <v>0</v>
      </c>
      <c r="GF21" s="111">
        <v>0</v>
      </c>
      <c r="GG21" s="111">
        <v>0</v>
      </c>
      <c r="GH21" s="111">
        <v>0</v>
      </c>
      <c r="GI21" s="111">
        <v>0</v>
      </c>
      <c r="GJ21" s="111">
        <v>0</v>
      </c>
      <c r="GK21" s="111">
        <v>0</v>
      </c>
      <c r="GL21" s="111">
        <v>0</v>
      </c>
      <c r="GM21" s="111">
        <v>0</v>
      </c>
      <c r="GN21" s="111">
        <v>0</v>
      </c>
      <c r="GO21" s="111">
        <v>0</v>
      </c>
      <c r="GP21" s="111">
        <v>0</v>
      </c>
      <c r="GQ21" s="111">
        <v>0</v>
      </c>
      <c r="GR21" s="111">
        <v>0</v>
      </c>
      <c r="GS21" s="111">
        <v>0</v>
      </c>
      <c r="GT21" s="111">
        <v>0</v>
      </c>
      <c r="GU21" s="111">
        <v>0</v>
      </c>
      <c r="GV21" s="111">
        <v>0</v>
      </c>
      <c r="GW21" s="111">
        <v>0</v>
      </c>
      <c r="GX21" s="111">
        <v>0</v>
      </c>
      <c r="GY21" s="111">
        <v>0</v>
      </c>
      <c r="GZ21" s="111">
        <v>0</v>
      </c>
      <c r="HA21" s="111">
        <v>0</v>
      </c>
      <c r="HB21" s="111">
        <v>0</v>
      </c>
      <c r="HC21" s="111">
        <v>0</v>
      </c>
      <c r="HD21" s="111">
        <v>0</v>
      </c>
      <c r="HE21" s="111">
        <v>0</v>
      </c>
      <c r="HF21" s="111">
        <v>0</v>
      </c>
      <c r="HG21" s="111">
        <v>0</v>
      </c>
      <c r="HH21" s="111">
        <v>0</v>
      </c>
      <c r="HI21" s="111">
        <v>0</v>
      </c>
    </row>
    <row r="22" spans="1:217" s="109" customFormat="1" x14ac:dyDescent="0.2">
      <c r="A22" s="107" t="s">
        <v>351</v>
      </c>
      <c r="B22" s="108">
        <v>0</v>
      </c>
      <c r="C22" s="108">
        <v>0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108">
        <v>0</v>
      </c>
      <c r="R22" s="108">
        <v>0</v>
      </c>
      <c r="S22" s="108">
        <v>0</v>
      </c>
      <c r="T22" s="108">
        <v>0</v>
      </c>
      <c r="U22" s="108">
        <v>0</v>
      </c>
      <c r="V22" s="108">
        <v>0</v>
      </c>
      <c r="W22" s="108">
        <v>0</v>
      </c>
      <c r="X22" s="108">
        <v>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108">
        <v>0</v>
      </c>
      <c r="AH22" s="108">
        <v>0</v>
      </c>
      <c r="AI22" s="108">
        <v>0</v>
      </c>
      <c r="AJ22" s="108">
        <v>0</v>
      </c>
      <c r="AK22" s="108">
        <v>0</v>
      </c>
      <c r="AL22" s="108">
        <v>0</v>
      </c>
      <c r="AM22" s="108">
        <v>0</v>
      </c>
      <c r="AN22" s="108">
        <v>0</v>
      </c>
      <c r="AO22" s="108">
        <v>0</v>
      </c>
      <c r="AP22" s="108">
        <v>0</v>
      </c>
      <c r="AQ22" s="108">
        <v>0</v>
      </c>
      <c r="AR22" s="108">
        <v>0</v>
      </c>
      <c r="AS22" s="108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8">
        <v>0</v>
      </c>
      <c r="BO22" s="108">
        <v>0</v>
      </c>
      <c r="BP22" s="108">
        <v>0</v>
      </c>
      <c r="BQ22" s="108">
        <v>0</v>
      </c>
      <c r="BR22" s="108">
        <v>0</v>
      </c>
      <c r="BS22" s="108">
        <v>0</v>
      </c>
      <c r="BT22" s="108">
        <v>0</v>
      </c>
      <c r="BU22" s="108">
        <v>0</v>
      </c>
      <c r="BV22" s="108">
        <v>0</v>
      </c>
      <c r="BW22" s="108">
        <v>0</v>
      </c>
      <c r="BX22" s="108">
        <v>0</v>
      </c>
      <c r="BY22" s="108">
        <v>0</v>
      </c>
      <c r="BZ22" s="108">
        <v>0</v>
      </c>
      <c r="CA22" s="108">
        <v>0</v>
      </c>
      <c r="CB22" s="108">
        <v>0</v>
      </c>
      <c r="CC22" s="108">
        <v>0</v>
      </c>
      <c r="CD22" s="108">
        <v>0</v>
      </c>
      <c r="CE22" s="108">
        <v>0</v>
      </c>
      <c r="CF22" s="108">
        <v>0</v>
      </c>
      <c r="CG22" s="108">
        <v>0</v>
      </c>
      <c r="CH22" s="108">
        <v>0</v>
      </c>
      <c r="CI22" s="108">
        <v>0</v>
      </c>
      <c r="CJ22" s="108">
        <v>0</v>
      </c>
      <c r="CK22" s="108">
        <v>0</v>
      </c>
      <c r="CL22" s="108">
        <v>0</v>
      </c>
      <c r="CM22" s="108">
        <v>0</v>
      </c>
      <c r="CN22" s="108">
        <v>0</v>
      </c>
      <c r="CO22" s="108">
        <v>0</v>
      </c>
      <c r="CP22" s="108">
        <v>0</v>
      </c>
      <c r="CQ22" s="108">
        <v>0</v>
      </c>
      <c r="CR22" s="108">
        <v>0</v>
      </c>
      <c r="CS22" s="108">
        <v>0</v>
      </c>
      <c r="CT22" s="108">
        <v>0</v>
      </c>
      <c r="CU22" s="108">
        <v>0</v>
      </c>
      <c r="CV22" s="108">
        <v>0</v>
      </c>
      <c r="CW22" s="108">
        <v>0</v>
      </c>
      <c r="CX22" s="108">
        <v>0</v>
      </c>
      <c r="CY22" s="108">
        <v>0</v>
      </c>
      <c r="CZ22" s="108">
        <v>0</v>
      </c>
      <c r="DA22" s="108">
        <v>0</v>
      </c>
      <c r="DB22" s="108">
        <v>0</v>
      </c>
      <c r="DC22" s="108">
        <v>0</v>
      </c>
      <c r="DD22" s="108">
        <v>0</v>
      </c>
      <c r="DE22" s="108">
        <v>0</v>
      </c>
      <c r="DF22" s="108">
        <v>0</v>
      </c>
      <c r="DG22" s="108">
        <v>0</v>
      </c>
      <c r="DH22" s="108">
        <v>0</v>
      </c>
      <c r="DI22" s="108">
        <v>0</v>
      </c>
      <c r="DJ22" s="108">
        <v>0</v>
      </c>
      <c r="DK22" s="108">
        <v>0</v>
      </c>
      <c r="DL22" s="108">
        <v>0</v>
      </c>
      <c r="DM22" s="108">
        <v>0</v>
      </c>
      <c r="DN22" s="108">
        <v>0</v>
      </c>
      <c r="DO22" s="108">
        <v>0</v>
      </c>
      <c r="DP22" s="108">
        <v>0</v>
      </c>
      <c r="DQ22" s="108">
        <v>0</v>
      </c>
      <c r="DR22" s="108">
        <v>0</v>
      </c>
      <c r="DS22" s="108">
        <v>0</v>
      </c>
      <c r="DT22" s="108">
        <v>0</v>
      </c>
      <c r="DU22" s="108">
        <v>0</v>
      </c>
      <c r="DV22" s="108">
        <v>0</v>
      </c>
      <c r="DW22" s="108">
        <v>0</v>
      </c>
      <c r="DX22" s="108">
        <v>0</v>
      </c>
      <c r="DY22" s="108">
        <v>0</v>
      </c>
      <c r="DZ22" s="108">
        <v>0</v>
      </c>
      <c r="EA22" s="108">
        <v>0</v>
      </c>
      <c r="EB22" s="108">
        <v>0</v>
      </c>
      <c r="EC22" s="108">
        <v>0</v>
      </c>
      <c r="ED22" s="108">
        <v>0</v>
      </c>
      <c r="EE22" s="108">
        <v>0</v>
      </c>
      <c r="EF22" s="108">
        <v>0</v>
      </c>
      <c r="EG22" s="108">
        <v>0</v>
      </c>
      <c r="EH22" s="108">
        <v>0</v>
      </c>
      <c r="EI22" s="108">
        <v>0</v>
      </c>
      <c r="EJ22" s="108">
        <v>0</v>
      </c>
      <c r="EK22" s="108">
        <v>0</v>
      </c>
      <c r="EL22" s="108">
        <v>0</v>
      </c>
      <c r="EM22" s="108">
        <v>0</v>
      </c>
      <c r="EN22" s="108">
        <v>0</v>
      </c>
      <c r="EO22" s="108">
        <v>0</v>
      </c>
      <c r="EP22" s="108">
        <v>0</v>
      </c>
      <c r="EQ22" s="108">
        <v>0</v>
      </c>
      <c r="ER22" s="108">
        <v>0</v>
      </c>
      <c r="ES22" s="108">
        <v>0</v>
      </c>
      <c r="ET22" s="108">
        <v>0</v>
      </c>
      <c r="EU22" s="108">
        <v>0</v>
      </c>
      <c r="EV22" s="108">
        <v>0</v>
      </c>
      <c r="EW22" s="108">
        <v>0</v>
      </c>
      <c r="EX22" s="108">
        <v>0</v>
      </c>
      <c r="EY22" s="108">
        <v>0</v>
      </c>
      <c r="EZ22" s="108">
        <v>0</v>
      </c>
      <c r="FA22" s="108">
        <v>0</v>
      </c>
      <c r="FB22" s="108">
        <v>0</v>
      </c>
      <c r="FC22" s="108">
        <v>0</v>
      </c>
      <c r="FD22" s="108">
        <v>0</v>
      </c>
      <c r="FE22" s="108">
        <v>0</v>
      </c>
      <c r="FF22" s="108">
        <v>0</v>
      </c>
      <c r="FG22" s="108">
        <v>0</v>
      </c>
      <c r="FH22" s="108">
        <v>0</v>
      </c>
      <c r="FI22" s="108">
        <v>0</v>
      </c>
      <c r="FJ22" s="108">
        <v>0</v>
      </c>
      <c r="FK22" s="108">
        <v>0</v>
      </c>
      <c r="FL22" s="108">
        <v>0</v>
      </c>
      <c r="FM22" s="108">
        <v>0</v>
      </c>
      <c r="FN22" s="108">
        <v>0</v>
      </c>
      <c r="FO22" s="108">
        <v>0</v>
      </c>
      <c r="FP22" s="108">
        <v>0</v>
      </c>
      <c r="FQ22" s="108">
        <v>0</v>
      </c>
      <c r="FR22" s="108">
        <v>0</v>
      </c>
      <c r="FS22" s="108">
        <v>0</v>
      </c>
      <c r="FT22" s="108">
        <v>0</v>
      </c>
      <c r="FU22" s="108">
        <v>0</v>
      </c>
      <c r="FV22" s="108">
        <v>0</v>
      </c>
      <c r="FW22" s="108">
        <v>0</v>
      </c>
      <c r="FX22" s="108">
        <v>0</v>
      </c>
      <c r="FY22" s="108">
        <v>0</v>
      </c>
      <c r="FZ22" s="108">
        <v>0</v>
      </c>
      <c r="GA22" s="108">
        <v>0</v>
      </c>
      <c r="GB22" s="108">
        <v>0</v>
      </c>
      <c r="GC22" s="108">
        <v>0</v>
      </c>
      <c r="GD22" s="108">
        <v>0</v>
      </c>
      <c r="GE22" s="108">
        <v>0</v>
      </c>
      <c r="GF22" s="108">
        <v>0</v>
      </c>
      <c r="GG22" s="108">
        <v>0</v>
      </c>
      <c r="GH22" s="108">
        <v>0</v>
      </c>
      <c r="GI22" s="108">
        <v>0</v>
      </c>
      <c r="GJ22" s="108">
        <v>0</v>
      </c>
      <c r="GK22" s="108">
        <v>0</v>
      </c>
      <c r="GL22" s="108">
        <v>0</v>
      </c>
      <c r="GM22" s="108">
        <v>0</v>
      </c>
      <c r="GN22" s="108">
        <v>0</v>
      </c>
      <c r="GO22" s="108">
        <v>0</v>
      </c>
      <c r="GP22" s="108">
        <v>0</v>
      </c>
      <c r="GQ22" s="108">
        <v>0</v>
      </c>
      <c r="GR22" s="108">
        <v>0</v>
      </c>
      <c r="GS22" s="108">
        <v>0</v>
      </c>
      <c r="GT22" s="108">
        <v>0</v>
      </c>
      <c r="GU22" s="108">
        <v>0</v>
      </c>
      <c r="GV22" s="108">
        <v>0</v>
      </c>
      <c r="GW22" s="108">
        <v>0</v>
      </c>
      <c r="GX22" s="108">
        <v>0</v>
      </c>
      <c r="GY22" s="108">
        <v>0</v>
      </c>
      <c r="GZ22" s="108">
        <v>0</v>
      </c>
      <c r="HA22" s="108">
        <v>0</v>
      </c>
      <c r="HB22" s="108">
        <v>0</v>
      </c>
      <c r="HC22" s="108">
        <v>0</v>
      </c>
      <c r="HD22" s="108">
        <v>0</v>
      </c>
      <c r="HE22" s="108">
        <v>0</v>
      </c>
      <c r="HF22" s="108">
        <v>0</v>
      </c>
      <c r="HG22" s="108">
        <v>0</v>
      </c>
      <c r="HH22" s="108">
        <v>0</v>
      </c>
      <c r="HI22" s="108">
        <v>0</v>
      </c>
    </row>
    <row r="23" spans="1:217" s="109" customFormat="1" x14ac:dyDescent="0.2">
      <c r="A23" s="107" t="s">
        <v>352</v>
      </c>
      <c r="B23" s="108">
        <v>0</v>
      </c>
      <c r="C23" s="108">
        <v>0</v>
      </c>
      <c r="D23" s="108">
        <v>0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0</v>
      </c>
      <c r="N23" s="108">
        <v>0</v>
      </c>
      <c r="O23" s="108">
        <v>0</v>
      </c>
      <c r="P23" s="108">
        <v>0</v>
      </c>
      <c r="Q23" s="108">
        <v>0</v>
      </c>
      <c r="R23" s="108">
        <v>0</v>
      </c>
      <c r="S23" s="108">
        <v>0</v>
      </c>
      <c r="T23" s="108">
        <v>0</v>
      </c>
      <c r="U23" s="108">
        <v>0</v>
      </c>
      <c r="V23" s="108">
        <v>0</v>
      </c>
      <c r="W23" s="108">
        <v>0</v>
      </c>
      <c r="X23" s="108">
        <v>0</v>
      </c>
      <c r="Y23" s="108">
        <v>0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v>0</v>
      </c>
      <c r="AF23" s="108">
        <v>0</v>
      </c>
      <c r="AG23" s="108">
        <v>0</v>
      </c>
      <c r="AH23" s="108">
        <v>0</v>
      </c>
      <c r="AI23" s="108">
        <v>0</v>
      </c>
      <c r="AJ23" s="108">
        <v>0</v>
      </c>
      <c r="AK23" s="108">
        <v>0</v>
      </c>
      <c r="AL23" s="108">
        <v>0</v>
      </c>
      <c r="AM23" s="108">
        <v>0</v>
      </c>
      <c r="AN23" s="108">
        <v>0</v>
      </c>
      <c r="AO23" s="108">
        <v>0</v>
      </c>
      <c r="AP23" s="108">
        <v>0</v>
      </c>
      <c r="AQ23" s="108">
        <v>0</v>
      </c>
      <c r="AR23" s="108">
        <v>0</v>
      </c>
      <c r="AS23" s="108">
        <v>0</v>
      </c>
      <c r="AT23" s="108">
        <v>0</v>
      </c>
      <c r="AU23" s="108">
        <v>0</v>
      </c>
      <c r="AV23" s="108">
        <v>0</v>
      </c>
      <c r="AW23" s="108">
        <v>0</v>
      </c>
      <c r="AX23" s="108">
        <v>0</v>
      </c>
      <c r="AY23" s="108">
        <v>0</v>
      </c>
      <c r="AZ23" s="108">
        <v>0</v>
      </c>
      <c r="BA23" s="108">
        <v>0</v>
      </c>
      <c r="BB23" s="108">
        <v>0</v>
      </c>
      <c r="BC23" s="108">
        <v>0</v>
      </c>
      <c r="BD23" s="108">
        <v>0</v>
      </c>
      <c r="BE23" s="108">
        <v>0</v>
      </c>
      <c r="BF23" s="108">
        <v>0</v>
      </c>
      <c r="BG23" s="108">
        <v>0</v>
      </c>
      <c r="BH23" s="108">
        <v>0</v>
      </c>
      <c r="BI23" s="108">
        <v>0</v>
      </c>
      <c r="BJ23" s="108">
        <v>0</v>
      </c>
      <c r="BK23" s="108">
        <v>0</v>
      </c>
      <c r="BL23" s="108">
        <v>0</v>
      </c>
      <c r="BM23" s="108">
        <v>0</v>
      </c>
      <c r="BN23" s="108">
        <v>0</v>
      </c>
      <c r="BO23" s="108">
        <v>0</v>
      </c>
      <c r="BP23" s="108">
        <v>0</v>
      </c>
      <c r="BQ23" s="108">
        <v>0</v>
      </c>
      <c r="BR23" s="108">
        <v>0</v>
      </c>
      <c r="BS23" s="108">
        <v>0</v>
      </c>
      <c r="BT23" s="108">
        <v>0</v>
      </c>
      <c r="BU23" s="108">
        <v>0</v>
      </c>
      <c r="BV23" s="108">
        <v>0</v>
      </c>
      <c r="BW23" s="108">
        <v>0</v>
      </c>
      <c r="BX23" s="108">
        <v>0</v>
      </c>
      <c r="BY23" s="108">
        <v>0</v>
      </c>
      <c r="BZ23" s="108">
        <v>0</v>
      </c>
      <c r="CA23" s="108">
        <v>0</v>
      </c>
      <c r="CB23" s="108">
        <v>0</v>
      </c>
      <c r="CC23" s="108">
        <v>0</v>
      </c>
      <c r="CD23" s="108">
        <v>0</v>
      </c>
      <c r="CE23" s="108">
        <v>0</v>
      </c>
      <c r="CF23" s="108">
        <v>0</v>
      </c>
      <c r="CG23" s="108">
        <v>0</v>
      </c>
      <c r="CH23" s="108">
        <v>0</v>
      </c>
      <c r="CI23" s="108">
        <v>0</v>
      </c>
      <c r="CJ23" s="108">
        <v>0</v>
      </c>
      <c r="CK23" s="108">
        <v>0</v>
      </c>
      <c r="CL23" s="108">
        <v>0</v>
      </c>
      <c r="CM23" s="108">
        <v>0</v>
      </c>
      <c r="CN23" s="108">
        <v>0</v>
      </c>
      <c r="CO23" s="108">
        <v>0</v>
      </c>
      <c r="CP23" s="108">
        <v>0</v>
      </c>
      <c r="CQ23" s="108">
        <v>0</v>
      </c>
      <c r="CR23" s="108">
        <v>0</v>
      </c>
      <c r="CS23" s="108">
        <v>0</v>
      </c>
      <c r="CT23" s="108">
        <v>0</v>
      </c>
      <c r="CU23" s="108">
        <v>0</v>
      </c>
      <c r="CV23" s="108">
        <v>0</v>
      </c>
      <c r="CW23" s="108">
        <v>0</v>
      </c>
      <c r="CX23" s="108">
        <v>0</v>
      </c>
      <c r="CY23" s="108">
        <v>0</v>
      </c>
      <c r="CZ23" s="108">
        <v>0</v>
      </c>
      <c r="DA23" s="108">
        <v>0</v>
      </c>
      <c r="DB23" s="108">
        <v>0</v>
      </c>
      <c r="DC23" s="108">
        <v>0</v>
      </c>
      <c r="DD23" s="108">
        <v>0</v>
      </c>
      <c r="DE23" s="108">
        <v>0</v>
      </c>
      <c r="DF23" s="108">
        <v>0</v>
      </c>
      <c r="DG23" s="108">
        <v>0</v>
      </c>
      <c r="DH23" s="108">
        <v>0</v>
      </c>
      <c r="DI23" s="108">
        <v>0</v>
      </c>
      <c r="DJ23" s="108">
        <v>0</v>
      </c>
      <c r="DK23" s="108">
        <v>0</v>
      </c>
      <c r="DL23" s="108">
        <v>0</v>
      </c>
      <c r="DM23" s="108">
        <v>0</v>
      </c>
      <c r="DN23" s="108">
        <v>0</v>
      </c>
      <c r="DO23" s="108">
        <v>0</v>
      </c>
      <c r="DP23" s="108">
        <v>0</v>
      </c>
      <c r="DQ23" s="108">
        <v>0</v>
      </c>
      <c r="DR23" s="108">
        <v>0</v>
      </c>
      <c r="DS23" s="108">
        <v>0</v>
      </c>
      <c r="DT23" s="108">
        <v>0</v>
      </c>
      <c r="DU23" s="108">
        <v>0</v>
      </c>
      <c r="DV23" s="108">
        <v>0</v>
      </c>
      <c r="DW23" s="108">
        <v>0</v>
      </c>
      <c r="DX23" s="108">
        <v>0</v>
      </c>
      <c r="DY23" s="108">
        <v>0</v>
      </c>
      <c r="DZ23" s="108">
        <v>0</v>
      </c>
      <c r="EA23" s="108">
        <v>0</v>
      </c>
      <c r="EB23" s="108">
        <v>0</v>
      </c>
      <c r="EC23" s="108">
        <v>0</v>
      </c>
      <c r="ED23" s="108">
        <v>0</v>
      </c>
      <c r="EE23" s="108">
        <v>0</v>
      </c>
      <c r="EF23" s="108">
        <v>0</v>
      </c>
      <c r="EG23" s="108">
        <v>0</v>
      </c>
      <c r="EH23" s="108">
        <v>0</v>
      </c>
      <c r="EI23" s="108">
        <v>0</v>
      </c>
      <c r="EJ23" s="108">
        <v>0</v>
      </c>
      <c r="EK23" s="108">
        <v>0</v>
      </c>
      <c r="EL23" s="108">
        <v>0</v>
      </c>
      <c r="EM23" s="108">
        <v>0</v>
      </c>
      <c r="EN23" s="108">
        <v>0</v>
      </c>
      <c r="EO23" s="108">
        <v>0</v>
      </c>
      <c r="EP23" s="108">
        <v>0</v>
      </c>
      <c r="EQ23" s="108">
        <v>0</v>
      </c>
      <c r="ER23" s="108">
        <v>0</v>
      </c>
      <c r="ES23" s="108">
        <v>0</v>
      </c>
      <c r="ET23" s="108">
        <v>0</v>
      </c>
      <c r="EU23" s="108">
        <v>0</v>
      </c>
      <c r="EV23" s="108">
        <v>0</v>
      </c>
      <c r="EW23" s="108">
        <v>0</v>
      </c>
      <c r="EX23" s="108">
        <v>0</v>
      </c>
      <c r="EY23" s="108">
        <v>0</v>
      </c>
      <c r="EZ23" s="108">
        <v>0</v>
      </c>
      <c r="FA23" s="108">
        <v>0</v>
      </c>
      <c r="FB23" s="108">
        <v>0</v>
      </c>
      <c r="FC23" s="108">
        <v>0</v>
      </c>
      <c r="FD23" s="108">
        <v>0</v>
      </c>
      <c r="FE23" s="108">
        <v>0</v>
      </c>
      <c r="FF23" s="108">
        <v>0</v>
      </c>
      <c r="FG23" s="108">
        <v>0</v>
      </c>
      <c r="FH23" s="108">
        <v>0</v>
      </c>
      <c r="FI23" s="108">
        <v>0</v>
      </c>
      <c r="FJ23" s="108">
        <v>0</v>
      </c>
      <c r="FK23" s="108">
        <v>0</v>
      </c>
      <c r="FL23" s="108">
        <v>0</v>
      </c>
      <c r="FM23" s="108">
        <v>0</v>
      </c>
      <c r="FN23" s="108">
        <v>0</v>
      </c>
      <c r="FO23" s="108">
        <v>0</v>
      </c>
      <c r="FP23" s="108">
        <v>0</v>
      </c>
      <c r="FQ23" s="108">
        <v>0</v>
      </c>
      <c r="FR23" s="108">
        <v>0</v>
      </c>
      <c r="FS23" s="108">
        <v>0</v>
      </c>
      <c r="FT23" s="108">
        <v>0</v>
      </c>
      <c r="FU23" s="108">
        <v>0</v>
      </c>
      <c r="FV23" s="108">
        <v>0</v>
      </c>
      <c r="FW23" s="108">
        <v>0</v>
      </c>
      <c r="FX23" s="108">
        <v>0</v>
      </c>
      <c r="FY23" s="108">
        <v>0</v>
      </c>
      <c r="FZ23" s="108">
        <v>0</v>
      </c>
      <c r="GA23" s="108">
        <v>0</v>
      </c>
      <c r="GB23" s="108">
        <v>0</v>
      </c>
      <c r="GC23" s="108">
        <v>0</v>
      </c>
      <c r="GD23" s="108">
        <v>0</v>
      </c>
      <c r="GE23" s="108">
        <v>0</v>
      </c>
      <c r="GF23" s="108">
        <v>0</v>
      </c>
      <c r="GG23" s="108">
        <v>0</v>
      </c>
      <c r="GH23" s="108">
        <v>0</v>
      </c>
      <c r="GI23" s="108">
        <v>0</v>
      </c>
      <c r="GJ23" s="108">
        <v>0</v>
      </c>
      <c r="GK23" s="108">
        <v>0</v>
      </c>
      <c r="GL23" s="108">
        <v>0</v>
      </c>
      <c r="GM23" s="108">
        <v>0</v>
      </c>
      <c r="GN23" s="108">
        <v>0</v>
      </c>
      <c r="GO23" s="108">
        <v>0</v>
      </c>
      <c r="GP23" s="108">
        <v>0</v>
      </c>
      <c r="GQ23" s="108">
        <v>0</v>
      </c>
      <c r="GR23" s="108">
        <v>0</v>
      </c>
      <c r="GS23" s="108">
        <v>0</v>
      </c>
      <c r="GT23" s="108">
        <v>0</v>
      </c>
      <c r="GU23" s="108">
        <v>0</v>
      </c>
      <c r="GV23" s="108">
        <v>0</v>
      </c>
      <c r="GW23" s="108">
        <v>0</v>
      </c>
      <c r="GX23" s="108">
        <v>0</v>
      </c>
      <c r="GY23" s="108">
        <v>0</v>
      </c>
      <c r="GZ23" s="108">
        <v>0</v>
      </c>
      <c r="HA23" s="108">
        <v>0</v>
      </c>
      <c r="HB23" s="108">
        <v>0</v>
      </c>
      <c r="HC23" s="108">
        <v>0</v>
      </c>
      <c r="HD23" s="108">
        <v>0</v>
      </c>
      <c r="HE23" s="108">
        <v>0</v>
      </c>
      <c r="HF23" s="108">
        <v>0</v>
      </c>
      <c r="HG23" s="108">
        <v>0</v>
      </c>
      <c r="HH23" s="108">
        <v>0</v>
      </c>
      <c r="HI23" s="108">
        <v>0</v>
      </c>
    </row>
    <row r="24" spans="1:217" s="109" customFormat="1" x14ac:dyDescent="0.2">
      <c r="A24" s="107" t="s">
        <v>353</v>
      </c>
      <c r="B24" s="108">
        <v>0</v>
      </c>
      <c r="C24" s="108">
        <v>0</v>
      </c>
      <c r="D24" s="108">
        <v>0</v>
      </c>
      <c r="E24" s="108">
        <v>0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  <c r="P24" s="108">
        <v>0</v>
      </c>
      <c r="Q24" s="108">
        <v>0</v>
      </c>
      <c r="R24" s="108">
        <v>0</v>
      </c>
      <c r="S24" s="108">
        <v>0</v>
      </c>
      <c r="T24" s="108">
        <v>0</v>
      </c>
      <c r="U24" s="108">
        <v>0</v>
      </c>
      <c r="V24" s="108">
        <v>0</v>
      </c>
      <c r="W24" s="108">
        <v>0</v>
      </c>
      <c r="X24" s="108">
        <v>0</v>
      </c>
      <c r="Y24" s="108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v>0</v>
      </c>
      <c r="AF24" s="108">
        <v>0</v>
      </c>
      <c r="AG24" s="108">
        <v>0</v>
      </c>
      <c r="AH24" s="108">
        <v>0</v>
      </c>
      <c r="AI24" s="108">
        <v>0</v>
      </c>
      <c r="AJ24" s="108">
        <v>0</v>
      </c>
      <c r="AK24" s="108">
        <v>0</v>
      </c>
      <c r="AL24" s="108">
        <v>0</v>
      </c>
      <c r="AM24" s="108">
        <v>0</v>
      </c>
      <c r="AN24" s="108">
        <v>0</v>
      </c>
      <c r="AO24" s="108">
        <v>0</v>
      </c>
      <c r="AP24" s="108">
        <v>0</v>
      </c>
      <c r="AQ24" s="108">
        <v>0</v>
      </c>
      <c r="AR24" s="108">
        <v>0</v>
      </c>
      <c r="AS24" s="108">
        <v>0</v>
      </c>
      <c r="AT24" s="108">
        <v>0</v>
      </c>
      <c r="AU24" s="108">
        <v>0</v>
      </c>
      <c r="AV24" s="108">
        <v>0</v>
      </c>
      <c r="AW24" s="108">
        <v>0</v>
      </c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108">
        <v>0</v>
      </c>
      <c r="BF24" s="108">
        <v>0</v>
      </c>
      <c r="BG24" s="108">
        <v>0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8">
        <v>0</v>
      </c>
      <c r="BO24" s="108">
        <v>0</v>
      </c>
      <c r="BP24" s="108">
        <v>0</v>
      </c>
      <c r="BQ24" s="108">
        <v>0</v>
      </c>
      <c r="BR24" s="108">
        <v>0</v>
      </c>
      <c r="BS24" s="108">
        <v>0</v>
      </c>
      <c r="BT24" s="108">
        <v>0</v>
      </c>
      <c r="BU24" s="108">
        <v>0</v>
      </c>
      <c r="BV24" s="108">
        <v>0</v>
      </c>
      <c r="BW24" s="108">
        <v>0</v>
      </c>
      <c r="BX24" s="108">
        <v>0</v>
      </c>
      <c r="BY24" s="108">
        <v>0</v>
      </c>
      <c r="BZ24" s="108">
        <v>0</v>
      </c>
      <c r="CA24" s="108">
        <v>0</v>
      </c>
      <c r="CB24" s="108">
        <v>0</v>
      </c>
      <c r="CC24" s="108">
        <v>0</v>
      </c>
      <c r="CD24" s="108">
        <v>0</v>
      </c>
      <c r="CE24" s="108">
        <v>0</v>
      </c>
      <c r="CF24" s="108">
        <v>0</v>
      </c>
      <c r="CG24" s="108">
        <v>0</v>
      </c>
      <c r="CH24" s="108">
        <v>0</v>
      </c>
      <c r="CI24" s="108">
        <v>0</v>
      </c>
      <c r="CJ24" s="108">
        <v>0</v>
      </c>
      <c r="CK24" s="108">
        <v>0</v>
      </c>
      <c r="CL24" s="108">
        <v>0</v>
      </c>
      <c r="CM24" s="108">
        <v>0</v>
      </c>
      <c r="CN24" s="108">
        <v>0</v>
      </c>
      <c r="CO24" s="108">
        <v>0</v>
      </c>
      <c r="CP24" s="108">
        <v>0</v>
      </c>
      <c r="CQ24" s="108">
        <v>0</v>
      </c>
      <c r="CR24" s="108">
        <v>0</v>
      </c>
      <c r="CS24" s="108">
        <v>0</v>
      </c>
      <c r="CT24" s="108">
        <v>0</v>
      </c>
      <c r="CU24" s="108">
        <v>0</v>
      </c>
      <c r="CV24" s="108">
        <v>0</v>
      </c>
      <c r="CW24" s="108">
        <v>0</v>
      </c>
      <c r="CX24" s="108">
        <v>0</v>
      </c>
      <c r="CY24" s="108">
        <v>0</v>
      </c>
      <c r="CZ24" s="108">
        <v>0</v>
      </c>
      <c r="DA24" s="108">
        <v>0</v>
      </c>
      <c r="DB24" s="108">
        <v>0</v>
      </c>
      <c r="DC24" s="108">
        <v>0</v>
      </c>
      <c r="DD24" s="108">
        <v>0</v>
      </c>
      <c r="DE24" s="108">
        <v>0</v>
      </c>
      <c r="DF24" s="108">
        <v>0</v>
      </c>
      <c r="DG24" s="108">
        <v>0</v>
      </c>
      <c r="DH24" s="108">
        <v>0</v>
      </c>
      <c r="DI24" s="108">
        <v>0</v>
      </c>
      <c r="DJ24" s="108">
        <v>0</v>
      </c>
      <c r="DK24" s="108">
        <v>0</v>
      </c>
      <c r="DL24" s="108">
        <v>0</v>
      </c>
      <c r="DM24" s="108">
        <v>0</v>
      </c>
      <c r="DN24" s="108">
        <v>0</v>
      </c>
      <c r="DO24" s="108">
        <v>0</v>
      </c>
      <c r="DP24" s="108">
        <v>0</v>
      </c>
      <c r="DQ24" s="108">
        <v>0</v>
      </c>
      <c r="DR24" s="108">
        <v>0</v>
      </c>
      <c r="DS24" s="108">
        <v>0</v>
      </c>
      <c r="DT24" s="108">
        <v>0</v>
      </c>
      <c r="DU24" s="108">
        <v>0</v>
      </c>
      <c r="DV24" s="108">
        <v>0</v>
      </c>
      <c r="DW24" s="108">
        <v>0</v>
      </c>
      <c r="DX24" s="108">
        <v>0</v>
      </c>
      <c r="DY24" s="108">
        <v>0</v>
      </c>
      <c r="DZ24" s="108">
        <v>0</v>
      </c>
      <c r="EA24" s="108">
        <v>0</v>
      </c>
      <c r="EB24" s="108">
        <v>0</v>
      </c>
      <c r="EC24" s="108">
        <v>0</v>
      </c>
      <c r="ED24" s="108">
        <v>0</v>
      </c>
      <c r="EE24" s="108">
        <v>0</v>
      </c>
      <c r="EF24" s="108">
        <v>0</v>
      </c>
      <c r="EG24" s="108">
        <v>0</v>
      </c>
      <c r="EH24" s="108">
        <v>0</v>
      </c>
      <c r="EI24" s="108">
        <v>0</v>
      </c>
      <c r="EJ24" s="108">
        <v>0</v>
      </c>
      <c r="EK24" s="108">
        <v>0</v>
      </c>
      <c r="EL24" s="108">
        <v>0</v>
      </c>
      <c r="EM24" s="108">
        <v>0</v>
      </c>
      <c r="EN24" s="108">
        <v>0</v>
      </c>
      <c r="EO24" s="108">
        <v>0</v>
      </c>
      <c r="EP24" s="108">
        <v>0</v>
      </c>
      <c r="EQ24" s="108">
        <v>0</v>
      </c>
      <c r="ER24" s="108">
        <v>0</v>
      </c>
      <c r="ES24" s="108">
        <v>0</v>
      </c>
      <c r="ET24" s="108">
        <v>0</v>
      </c>
      <c r="EU24" s="108">
        <v>0</v>
      </c>
      <c r="EV24" s="108">
        <v>0</v>
      </c>
      <c r="EW24" s="108">
        <v>0</v>
      </c>
      <c r="EX24" s="108">
        <v>0</v>
      </c>
      <c r="EY24" s="108">
        <v>0</v>
      </c>
      <c r="EZ24" s="108">
        <v>0</v>
      </c>
      <c r="FA24" s="108">
        <v>0</v>
      </c>
      <c r="FB24" s="108">
        <v>0</v>
      </c>
      <c r="FC24" s="108">
        <v>0</v>
      </c>
      <c r="FD24" s="108">
        <v>0</v>
      </c>
      <c r="FE24" s="108">
        <v>0</v>
      </c>
      <c r="FF24" s="108">
        <v>0</v>
      </c>
      <c r="FG24" s="108">
        <v>0</v>
      </c>
      <c r="FH24" s="108">
        <v>0</v>
      </c>
      <c r="FI24" s="108">
        <v>0</v>
      </c>
      <c r="FJ24" s="108">
        <v>0</v>
      </c>
      <c r="FK24" s="108">
        <v>0</v>
      </c>
      <c r="FL24" s="108">
        <v>0</v>
      </c>
      <c r="FM24" s="108">
        <v>0</v>
      </c>
      <c r="FN24" s="108">
        <v>0</v>
      </c>
      <c r="FO24" s="108">
        <v>0</v>
      </c>
      <c r="FP24" s="108">
        <v>0</v>
      </c>
      <c r="FQ24" s="108">
        <v>0</v>
      </c>
      <c r="FR24" s="108">
        <v>0</v>
      </c>
      <c r="FS24" s="108">
        <v>0</v>
      </c>
      <c r="FT24" s="108">
        <v>0</v>
      </c>
      <c r="FU24" s="108">
        <v>0</v>
      </c>
      <c r="FV24" s="108">
        <v>0</v>
      </c>
      <c r="FW24" s="108">
        <v>0</v>
      </c>
      <c r="FX24" s="108">
        <v>0</v>
      </c>
      <c r="FY24" s="108">
        <v>0</v>
      </c>
      <c r="FZ24" s="108">
        <v>0</v>
      </c>
      <c r="GA24" s="108">
        <v>0</v>
      </c>
      <c r="GB24" s="108">
        <v>0</v>
      </c>
      <c r="GC24" s="108">
        <v>0</v>
      </c>
      <c r="GD24" s="108">
        <v>0</v>
      </c>
      <c r="GE24" s="108">
        <v>0</v>
      </c>
      <c r="GF24" s="108">
        <v>0</v>
      </c>
      <c r="GG24" s="108">
        <v>0</v>
      </c>
      <c r="GH24" s="108">
        <v>0</v>
      </c>
      <c r="GI24" s="108">
        <v>0</v>
      </c>
      <c r="GJ24" s="108">
        <v>0</v>
      </c>
      <c r="GK24" s="108">
        <v>0</v>
      </c>
      <c r="GL24" s="108">
        <v>0</v>
      </c>
      <c r="GM24" s="108">
        <v>0</v>
      </c>
      <c r="GN24" s="108">
        <v>0</v>
      </c>
      <c r="GO24" s="108">
        <v>0</v>
      </c>
      <c r="GP24" s="108">
        <v>0</v>
      </c>
      <c r="GQ24" s="108">
        <v>0</v>
      </c>
      <c r="GR24" s="108">
        <v>0</v>
      </c>
      <c r="GS24" s="108">
        <v>0</v>
      </c>
      <c r="GT24" s="108">
        <v>0</v>
      </c>
      <c r="GU24" s="108">
        <v>0</v>
      </c>
      <c r="GV24" s="108">
        <v>0</v>
      </c>
      <c r="GW24" s="108">
        <v>0</v>
      </c>
      <c r="GX24" s="108">
        <v>0</v>
      </c>
      <c r="GY24" s="108">
        <v>0</v>
      </c>
      <c r="GZ24" s="108">
        <v>0</v>
      </c>
      <c r="HA24" s="108">
        <v>0</v>
      </c>
      <c r="HB24" s="108">
        <v>0</v>
      </c>
      <c r="HC24" s="108">
        <v>0</v>
      </c>
      <c r="HD24" s="108">
        <v>0</v>
      </c>
      <c r="HE24" s="108">
        <v>0</v>
      </c>
      <c r="HF24" s="108">
        <v>0</v>
      </c>
      <c r="HG24" s="108">
        <v>0</v>
      </c>
      <c r="HH24" s="108">
        <v>0</v>
      </c>
      <c r="HI24" s="108">
        <v>0</v>
      </c>
    </row>
    <row r="25" spans="1:217" s="109" customFormat="1" x14ac:dyDescent="0.2">
      <c r="A25" s="107" t="s">
        <v>354</v>
      </c>
      <c r="B25" s="108">
        <v>0</v>
      </c>
      <c r="C25" s="108">
        <v>0</v>
      </c>
      <c r="D25" s="108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8">
        <v>0</v>
      </c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v>0</v>
      </c>
      <c r="R25" s="108">
        <v>0</v>
      </c>
      <c r="S25" s="108">
        <v>0</v>
      </c>
      <c r="T25" s="108">
        <v>0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8">
        <v>0</v>
      </c>
      <c r="AA25" s="108">
        <v>0</v>
      </c>
      <c r="AB25" s="108">
        <v>0</v>
      </c>
      <c r="AC25" s="108">
        <v>0</v>
      </c>
      <c r="AD25" s="108">
        <v>0</v>
      </c>
      <c r="AE25" s="108">
        <v>0</v>
      </c>
      <c r="AF25" s="108">
        <v>0</v>
      </c>
      <c r="AG25" s="108">
        <v>0</v>
      </c>
      <c r="AH25" s="108">
        <v>0</v>
      </c>
      <c r="AI25" s="108">
        <v>0</v>
      </c>
      <c r="AJ25" s="108">
        <v>0</v>
      </c>
      <c r="AK25" s="108">
        <v>0</v>
      </c>
      <c r="AL25" s="108">
        <v>0</v>
      </c>
      <c r="AM25" s="108">
        <v>0</v>
      </c>
      <c r="AN25" s="108">
        <v>0</v>
      </c>
      <c r="AO25" s="108">
        <v>0</v>
      </c>
      <c r="AP25" s="108">
        <v>0</v>
      </c>
      <c r="AQ25" s="108">
        <v>0</v>
      </c>
      <c r="AR25" s="108">
        <v>0</v>
      </c>
      <c r="AS25" s="108">
        <v>0</v>
      </c>
      <c r="AT25" s="108">
        <v>0</v>
      </c>
      <c r="AU25" s="108">
        <v>0</v>
      </c>
      <c r="AV25" s="108">
        <v>0</v>
      </c>
      <c r="AW25" s="108">
        <v>0</v>
      </c>
      <c r="AX25" s="108">
        <v>0</v>
      </c>
      <c r="AY25" s="108">
        <v>0</v>
      </c>
      <c r="AZ25" s="108">
        <v>0</v>
      </c>
      <c r="BA25" s="108">
        <v>0</v>
      </c>
      <c r="BB25" s="108">
        <v>0</v>
      </c>
      <c r="BC25" s="108">
        <v>0</v>
      </c>
      <c r="BD25" s="108">
        <v>0</v>
      </c>
      <c r="BE25" s="108">
        <v>0</v>
      </c>
      <c r="BF25" s="108">
        <v>0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0</v>
      </c>
      <c r="BM25" s="108">
        <v>0</v>
      </c>
      <c r="BN25" s="108">
        <v>0</v>
      </c>
      <c r="BO25" s="108">
        <v>0</v>
      </c>
      <c r="BP25" s="108">
        <v>0</v>
      </c>
      <c r="BQ25" s="108">
        <v>0</v>
      </c>
      <c r="BR25" s="108">
        <v>0</v>
      </c>
      <c r="BS25" s="108">
        <v>0</v>
      </c>
      <c r="BT25" s="108">
        <v>0</v>
      </c>
      <c r="BU25" s="108">
        <v>0</v>
      </c>
      <c r="BV25" s="108">
        <v>0</v>
      </c>
      <c r="BW25" s="108">
        <v>0</v>
      </c>
      <c r="BX25" s="108">
        <v>0</v>
      </c>
      <c r="BY25" s="108">
        <v>0</v>
      </c>
      <c r="BZ25" s="108">
        <v>0</v>
      </c>
      <c r="CA25" s="108">
        <v>0</v>
      </c>
      <c r="CB25" s="108">
        <v>0</v>
      </c>
      <c r="CC25" s="108">
        <v>0</v>
      </c>
      <c r="CD25" s="108">
        <v>0</v>
      </c>
      <c r="CE25" s="108">
        <v>0</v>
      </c>
      <c r="CF25" s="108">
        <v>0</v>
      </c>
      <c r="CG25" s="108">
        <v>0</v>
      </c>
      <c r="CH25" s="108">
        <v>0</v>
      </c>
      <c r="CI25" s="108">
        <v>0</v>
      </c>
      <c r="CJ25" s="108">
        <v>0</v>
      </c>
      <c r="CK25" s="108">
        <v>0</v>
      </c>
      <c r="CL25" s="108">
        <v>0</v>
      </c>
      <c r="CM25" s="108">
        <v>0</v>
      </c>
      <c r="CN25" s="108">
        <v>0</v>
      </c>
      <c r="CO25" s="108">
        <v>0</v>
      </c>
      <c r="CP25" s="108">
        <v>0</v>
      </c>
      <c r="CQ25" s="108">
        <v>0</v>
      </c>
      <c r="CR25" s="108">
        <v>0</v>
      </c>
      <c r="CS25" s="108">
        <v>0</v>
      </c>
      <c r="CT25" s="108">
        <v>0</v>
      </c>
      <c r="CU25" s="108">
        <v>0</v>
      </c>
      <c r="CV25" s="108">
        <v>0</v>
      </c>
      <c r="CW25" s="108">
        <v>0</v>
      </c>
      <c r="CX25" s="108">
        <v>0</v>
      </c>
      <c r="CY25" s="108">
        <v>0</v>
      </c>
      <c r="CZ25" s="108">
        <v>0</v>
      </c>
      <c r="DA25" s="108">
        <v>0</v>
      </c>
      <c r="DB25" s="108">
        <v>0</v>
      </c>
      <c r="DC25" s="108">
        <v>0</v>
      </c>
      <c r="DD25" s="108">
        <v>0</v>
      </c>
      <c r="DE25" s="108">
        <v>0</v>
      </c>
      <c r="DF25" s="108">
        <v>0</v>
      </c>
      <c r="DG25" s="108">
        <v>0</v>
      </c>
      <c r="DH25" s="108">
        <v>0</v>
      </c>
      <c r="DI25" s="108">
        <v>0</v>
      </c>
      <c r="DJ25" s="108">
        <v>0</v>
      </c>
      <c r="DK25" s="108">
        <v>0</v>
      </c>
      <c r="DL25" s="108">
        <v>0</v>
      </c>
      <c r="DM25" s="108">
        <v>0</v>
      </c>
      <c r="DN25" s="108">
        <v>0</v>
      </c>
      <c r="DO25" s="108">
        <v>0</v>
      </c>
      <c r="DP25" s="108">
        <v>0</v>
      </c>
      <c r="DQ25" s="108">
        <v>0</v>
      </c>
      <c r="DR25" s="108">
        <v>0</v>
      </c>
      <c r="DS25" s="108">
        <v>0</v>
      </c>
      <c r="DT25" s="108">
        <v>0</v>
      </c>
      <c r="DU25" s="108">
        <v>0</v>
      </c>
      <c r="DV25" s="108">
        <v>0</v>
      </c>
      <c r="DW25" s="108">
        <v>0</v>
      </c>
      <c r="DX25" s="108">
        <v>0</v>
      </c>
      <c r="DY25" s="108">
        <v>0</v>
      </c>
      <c r="DZ25" s="108">
        <v>0</v>
      </c>
      <c r="EA25" s="108">
        <v>0</v>
      </c>
      <c r="EB25" s="108">
        <v>0</v>
      </c>
      <c r="EC25" s="108">
        <v>0</v>
      </c>
      <c r="ED25" s="108">
        <v>0</v>
      </c>
      <c r="EE25" s="108">
        <v>0</v>
      </c>
      <c r="EF25" s="108">
        <v>0</v>
      </c>
      <c r="EG25" s="108">
        <v>0</v>
      </c>
      <c r="EH25" s="108">
        <v>0</v>
      </c>
      <c r="EI25" s="108">
        <v>0</v>
      </c>
      <c r="EJ25" s="108">
        <v>0</v>
      </c>
      <c r="EK25" s="108">
        <v>0</v>
      </c>
      <c r="EL25" s="108">
        <v>0</v>
      </c>
      <c r="EM25" s="108">
        <v>0</v>
      </c>
      <c r="EN25" s="108">
        <v>0</v>
      </c>
      <c r="EO25" s="108">
        <v>0</v>
      </c>
      <c r="EP25" s="108">
        <v>0</v>
      </c>
      <c r="EQ25" s="108">
        <v>0</v>
      </c>
      <c r="ER25" s="108">
        <v>0</v>
      </c>
      <c r="ES25" s="108">
        <v>0</v>
      </c>
      <c r="ET25" s="108">
        <v>0</v>
      </c>
      <c r="EU25" s="108">
        <v>0</v>
      </c>
      <c r="EV25" s="108">
        <v>0</v>
      </c>
      <c r="EW25" s="108">
        <v>0</v>
      </c>
      <c r="EX25" s="108">
        <v>0</v>
      </c>
      <c r="EY25" s="108">
        <v>0</v>
      </c>
      <c r="EZ25" s="108">
        <v>0</v>
      </c>
      <c r="FA25" s="108">
        <v>0</v>
      </c>
      <c r="FB25" s="108">
        <v>0</v>
      </c>
      <c r="FC25" s="108">
        <v>0</v>
      </c>
      <c r="FD25" s="108">
        <v>0</v>
      </c>
      <c r="FE25" s="108">
        <v>0</v>
      </c>
      <c r="FF25" s="108">
        <v>0</v>
      </c>
      <c r="FG25" s="108">
        <v>0</v>
      </c>
      <c r="FH25" s="108">
        <v>0</v>
      </c>
      <c r="FI25" s="108">
        <v>0</v>
      </c>
      <c r="FJ25" s="108">
        <v>0</v>
      </c>
      <c r="FK25" s="108">
        <v>0</v>
      </c>
      <c r="FL25" s="108">
        <v>0</v>
      </c>
      <c r="FM25" s="108">
        <v>0</v>
      </c>
      <c r="FN25" s="108">
        <v>0</v>
      </c>
      <c r="FO25" s="108">
        <v>0</v>
      </c>
      <c r="FP25" s="108">
        <v>0</v>
      </c>
      <c r="FQ25" s="108">
        <v>0</v>
      </c>
      <c r="FR25" s="108">
        <v>0</v>
      </c>
      <c r="FS25" s="108">
        <v>0</v>
      </c>
      <c r="FT25" s="108">
        <v>0</v>
      </c>
      <c r="FU25" s="108">
        <v>0</v>
      </c>
      <c r="FV25" s="108">
        <v>0</v>
      </c>
      <c r="FW25" s="108">
        <v>0</v>
      </c>
      <c r="FX25" s="108">
        <v>0</v>
      </c>
      <c r="FY25" s="108">
        <v>0</v>
      </c>
      <c r="FZ25" s="108">
        <v>0</v>
      </c>
      <c r="GA25" s="108">
        <v>0</v>
      </c>
      <c r="GB25" s="108">
        <v>0</v>
      </c>
      <c r="GC25" s="108">
        <v>0</v>
      </c>
      <c r="GD25" s="108">
        <v>0</v>
      </c>
      <c r="GE25" s="108">
        <v>0</v>
      </c>
      <c r="GF25" s="108">
        <v>0</v>
      </c>
      <c r="GG25" s="108">
        <v>0</v>
      </c>
      <c r="GH25" s="108">
        <v>0</v>
      </c>
      <c r="GI25" s="108">
        <v>0</v>
      </c>
      <c r="GJ25" s="108">
        <v>0</v>
      </c>
      <c r="GK25" s="108">
        <v>0</v>
      </c>
      <c r="GL25" s="108">
        <v>0</v>
      </c>
      <c r="GM25" s="108">
        <v>0</v>
      </c>
      <c r="GN25" s="108">
        <v>0</v>
      </c>
      <c r="GO25" s="108">
        <v>0</v>
      </c>
      <c r="GP25" s="108">
        <v>0</v>
      </c>
      <c r="GQ25" s="108">
        <v>0</v>
      </c>
      <c r="GR25" s="108">
        <v>0</v>
      </c>
      <c r="GS25" s="108">
        <v>0</v>
      </c>
      <c r="GT25" s="108">
        <v>0</v>
      </c>
      <c r="GU25" s="108">
        <v>0</v>
      </c>
      <c r="GV25" s="108">
        <v>0</v>
      </c>
      <c r="GW25" s="108">
        <v>0</v>
      </c>
      <c r="GX25" s="108">
        <v>0</v>
      </c>
      <c r="GY25" s="108">
        <v>0</v>
      </c>
      <c r="GZ25" s="108">
        <v>0</v>
      </c>
      <c r="HA25" s="108">
        <v>0</v>
      </c>
      <c r="HB25" s="108">
        <v>0</v>
      </c>
      <c r="HC25" s="108">
        <v>0</v>
      </c>
      <c r="HD25" s="108">
        <v>0</v>
      </c>
      <c r="HE25" s="108">
        <v>0</v>
      </c>
      <c r="HF25" s="108">
        <v>0</v>
      </c>
      <c r="HG25" s="108">
        <v>0</v>
      </c>
      <c r="HH25" s="108">
        <v>0</v>
      </c>
      <c r="HI25" s="108">
        <v>0</v>
      </c>
    </row>
    <row r="26" spans="1:217" s="109" customFormat="1" x14ac:dyDescent="0.2">
      <c r="A26" s="107" t="s">
        <v>355</v>
      </c>
      <c r="B26" s="108">
        <v>0</v>
      </c>
      <c r="C26" s="108">
        <v>0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0</v>
      </c>
      <c r="N26" s="108">
        <v>0</v>
      </c>
      <c r="O26" s="108">
        <v>0</v>
      </c>
      <c r="P26" s="108">
        <v>0</v>
      </c>
      <c r="Q26" s="108">
        <v>0</v>
      </c>
      <c r="R26" s="108">
        <v>0</v>
      </c>
      <c r="S26" s="108">
        <v>0</v>
      </c>
      <c r="T26" s="108">
        <v>0</v>
      </c>
      <c r="U26" s="108">
        <v>0</v>
      </c>
      <c r="V26" s="108">
        <v>0</v>
      </c>
      <c r="W26" s="108">
        <v>0</v>
      </c>
      <c r="X26" s="108">
        <v>0</v>
      </c>
      <c r="Y26" s="108">
        <v>0</v>
      </c>
      <c r="Z26" s="108">
        <v>0</v>
      </c>
      <c r="AA26" s="108">
        <v>0</v>
      </c>
      <c r="AB26" s="108">
        <v>0</v>
      </c>
      <c r="AC26" s="108">
        <v>0</v>
      </c>
      <c r="AD26" s="108">
        <v>0</v>
      </c>
      <c r="AE26" s="108">
        <v>0</v>
      </c>
      <c r="AF26" s="108">
        <v>0</v>
      </c>
      <c r="AG26" s="108">
        <v>0</v>
      </c>
      <c r="AH26" s="108">
        <v>0</v>
      </c>
      <c r="AI26" s="108">
        <v>0</v>
      </c>
      <c r="AJ26" s="108">
        <v>0</v>
      </c>
      <c r="AK26" s="108">
        <v>0</v>
      </c>
      <c r="AL26" s="108">
        <v>0</v>
      </c>
      <c r="AM26" s="108">
        <v>0</v>
      </c>
      <c r="AN26" s="108">
        <v>0</v>
      </c>
      <c r="AO26" s="108">
        <v>0</v>
      </c>
      <c r="AP26" s="108">
        <v>0</v>
      </c>
      <c r="AQ26" s="108">
        <v>0</v>
      </c>
      <c r="AR26" s="108">
        <v>0</v>
      </c>
      <c r="AS26" s="108">
        <v>0</v>
      </c>
      <c r="AT26" s="108">
        <v>0</v>
      </c>
      <c r="AU26" s="108">
        <v>0</v>
      </c>
      <c r="AV26" s="108">
        <v>0</v>
      </c>
      <c r="AW26" s="108">
        <v>0</v>
      </c>
      <c r="AX26" s="108">
        <v>0</v>
      </c>
      <c r="AY26" s="108">
        <v>0</v>
      </c>
      <c r="AZ26" s="108">
        <v>0</v>
      </c>
      <c r="BA26" s="108">
        <v>0</v>
      </c>
      <c r="BB26" s="108">
        <v>0</v>
      </c>
      <c r="BC26" s="108">
        <v>0</v>
      </c>
      <c r="BD26" s="108">
        <v>0</v>
      </c>
      <c r="BE26" s="108">
        <v>0</v>
      </c>
      <c r="BF26" s="108">
        <v>0</v>
      </c>
      <c r="BG26" s="108">
        <v>0</v>
      </c>
      <c r="BH26" s="108">
        <v>0</v>
      </c>
      <c r="BI26" s="108">
        <v>0</v>
      </c>
      <c r="BJ26" s="108">
        <v>0</v>
      </c>
      <c r="BK26" s="108">
        <v>0</v>
      </c>
      <c r="BL26" s="108">
        <v>0</v>
      </c>
      <c r="BM26" s="108">
        <v>0</v>
      </c>
      <c r="BN26" s="108">
        <v>0</v>
      </c>
      <c r="BO26" s="108">
        <v>0</v>
      </c>
      <c r="BP26" s="108">
        <v>0</v>
      </c>
      <c r="BQ26" s="108">
        <v>0</v>
      </c>
      <c r="BR26" s="108">
        <v>0</v>
      </c>
      <c r="BS26" s="108">
        <v>0</v>
      </c>
      <c r="BT26" s="108">
        <v>0</v>
      </c>
      <c r="BU26" s="108">
        <v>0</v>
      </c>
      <c r="BV26" s="108">
        <v>0</v>
      </c>
      <c r="BW26" s="108">
        <v>0</v>
      </c>
      <c r="BX26" s="108">
        <v>0</v>
      </c>
      <c r="BY26" s="108">
        <v>0</v>
      </c>
      <c r="BZ26" s="108">
        <v>0</v>
      </c>
      <c r="CA26" s="108">
        <v>0</v>
      </c>
      <c r="CB26" s="108">
        <v>0</v>
      </c>
      <c r="CC26" s="108">
        <v>0</v>
      </c>
      <c r="CD26" s="108">
        <v>0</v>
      </c>
      <c r="CE26" s="108">
        <v>0</v>
      </c>
      <c r="CF26" s="108">
        <v>0</v>
      </c>
      <c r="CG26" s="108">
        <v>0</v>
      </c>
      <c r="CH26" s="108">
        <v>0</v>
      </c>
      <c r="CI26" s="108">
        <v>0</v>
      </c>
      <c r="CJ26" s="108">
        <v>0</v>
      </c>
      <c r="CK26" s="108">
        <v>0</v>
      </c>
      <c r="CL26" s="108">
        <v>0</v>
      </c>
      <c r="CM26" s="108">
        <v>0</v>
      </c>
      <c r="CN26" s="108">
        <v>0</v>
      </c>
      <c r="CO26" s="108">
        <v>0</v>
      </c>
      <c r="CP26" s="108">
        <v>0</v>
      </c>
      <c r="CQ26" s="108">
        <v>0</v>
      </c>
      <c r="CR26" s="108">
        <v>0</v>
      </c>
      <c r="CS26" s="108">
        <v>0</v>
      </c>
      <c r="CT26" s="108">
        <v>0</v>
      </c>
      <c r="CU26" s="108">
        <v>0</v>
      </c>
      <c r="CV26" s="108">
        <v>0</v>
      </c>
      <c r="CW26" s="108">
        <v>0</v>
      </c>
      <c r="CX26" s="108">
        <v>0</v>
      </c>
      <c r="CY26" s="108">
        <v>0</v>
      </c>
      <c r="CZ26" s="108">
        <v>0</v>
      </c>
      <c r="DA26" s="108">
        <v>0</v>
      </c>
      <c r="DB26" s="108">
        <v>0</v>
      </c>
      <c r="DC26" s="108">
        <v>0</v>
      </c>
      <c r="DD26" s="108">
        <v>0</v>
      </c>
      <c r="DE26" s="108">
        <v>0</v>
      </c>
      <c r="DF26" s="108">
        <v>0</v>
      </c>
      <c r="DG26" s="108">
        <v>0</v>
      </c>
      <c r="DH26" s="108">
        <v>0</v>
      </c>
      <c r="DI26" s="108">
        <v>0</v>
      </c>
      <c r="DJ26" s="108">
        <v>0</v>
      </c>
      <c r="DK26" s="108">
        <v>0</v>
      </c>
      <c r="DL26" s="108">
        <v>0</v>
      </c>
      <c r="DM26" s="108">
        <v>0</v>
      </c>
      <c r="DN26" s="108">
        <v>0</v>
      </c>
      <c r="DO26" s="108">
        <v>0</v>
      </c>
      <c r="DP26" s="108">
        <v>0</v>
      </c>
      <c r="DQ26" s="108">
        <v>0</v>
      </c>
      <c r="DR26" s="108">
        <v>0</v>
      </c>
      <c r="DS26" s="108">
        <v>0</v>
      </c>
      <c r="DT26" s="108">
        <v>0</v>
      </c>
      <c r="DU26" s="108">
        <v>0</v>
      </c>
      <c r="DV26" s="108">
        <v>0</v>
      </c>
      <c r="DW26" s="108">
        <v>0</v>
      </c>
      <c r="DX26" s="108">
        <v>0</v>
      </c>
      <c r="DY26" s="108">
        <v>0</v>
      </c>
      <c r="DZ26" s="108">
        <v>0</v>
      </c>
      <c r="EA26" s="108">
        <v>0</v>
      </c>
      <c r="EB26" s="108">
        <v>0</v>
      </c>
      <c r="EC26" s="108">
        <v>0</v>
      </c>
      <c r="ED26" s="108">
        <v>0</v>
      </c>
      <c r="EE26" s="108">
        <v>0</v>
      </c>
      <c r="EF26" s="108">
        <v>0</v>
      </c>
      <c r="EG26" s="108">
        <v>0</v>
      </c>
      <c r="EH26" s="108">
        <v>0</v>
      </c>
      <c r="EI26" s="108">
        <v>0</v>
      </c>
      <c r="EJ26" s="108">
        <v>0</v>
      </c>
      <c r="EK26" s="108">
        <v>0</v>
      </c>
      <c r="EL26" s="108">
        <v>0</v>
      </c>
      <c r="EM26" s="108">
        <v>0</v>
      </c>
      <c r="EN26" s="108">
        <v>0</v>
      </c>
      <c r="EO26" s="108">
        <v>0</v>
      </c>
      <c r="EP26" s="108">
        <v>0</v>
      </c>
      <c r="EQ26" s="108">
        <v>0</v>
      </c>
      <c r="ER26" s="108">
        <v>0</v>
      </c>
      <c r="ES26" s="108">
        <v>0</v>
      </c>
      <c r="ET26" s="108">
        <v>0</v>
      </c>
      <c r="EU26" s="108">
        <v>0</v>
      </c>
      <c r="EV26" s="108">
        <v>0</v>
      </c>
      <c r="EW26" s="108">
        <v>0</v>
      </c>
      <c r="EX26" s="108">
        <v>0</v>
      </c>
      <c r="EY26" s="108">
        <v>0</v>
      </c>
      <c r="EZ26" s="108">
        <v>0</v>
      </c>
      <c r="FA26" s="108">
        <v>0</v>
      </c>
      <c r="FB26" s="108">
        <v>0</v>
      </c>
      <c r="FC26" s="108">
        <v>0</v>
      </c>
      <c r="FD26" s="108">
        <v>0</v>
      </c>
      <c r="FE26" s="108">
        <v>0</v>
      </c>
      <c r="FF26" s="108">
        <v>0</v>
      </c>
      <c r="FG26" s="108">
        <v>0</v>
      </c>
      <c r="FH26" s="108">
        <v>0</v>
      </c>
      <c r="FI26" s="108">
        <v>0</v>
      </c>
      <c r="FJ26" s="108">
        <v>0</v>
      </c>
      <c r="FK26" s="108">
        <v>0</v>
      </c>
      <c r="FL26" s="108">
        <v>0</v>
      </c>
      <c r="FM26" s="108">
        <v>0</v>
      </c>
      <c r="FN26" s="108">
        <v>0</v>
      </c>
      <c r="FO26" s="108">
        <v>0</v>
      </c>
      <c r="FP26" s="108">
        <v>0</v>
      </c>
      <c r="FQ26" s="108">
        <v>0</v>
      </c>
      <c r="FR26" s="108">
        <v>0</v>
      </c>
      <c r="FS26" s="108">
        <v>0</v>
      </c>
      <c r="FT26" s="108">
        <v>0</v>
      </c>
      <c r="FU26" s="108">
        <v>0</v>
      </c>
      <c r="FV26" s="108">
        <v>0</v>
      </c>
      <c r="FW26" s="108">
        <v>0</v>
      </c>
      <c r="FX26" s="108">
        <v>0</v>
      </c>
      <c r="FY26" s="108">
        <v>0</v>
      </c>
      <c r="FZ26" s="108">
        <v>0</v>
      </c>
      <c r="GA26" s="108">
        <v>0</v>
      </c>
      <c r="GB26" s="108">
        <v>0</v>
      </c>
      <c r="GC26" s="108">
        <v>0</v>
      </c>
      <c r="GD26" s="108">
        <v>0</v>
      </c>
      <c r="GE26" s="108">
        <v>0</v>
      </c>
      <c r="GF26" s="108">
        <v>0</v>
      </c>
      <c r="GG26" s="108">
        <v>0</v>
      </c>
      <c r="GH26" s="108">
        <v>0</v>
      </c>
      <c r="GI26" s="108">
        <v>0</v>
      </c>
      <c r="GJ26" s="108">
        <v>0</v>
      </c>
      <c r="GK26" s="108">
        <v>0</v>
      </c>
      <c r="GL26" s="108">
        <v>0</v>
      </c>
      <c r="GM26" s="108">
        <v>0</v>
      </c>
      <c r="GN26" s="108">
        <v>0</v>
      </c>
      <c r="GO26" s="108">
        <v>0</v>
      </c>
      <c r="GP26" s="108">
        <v>0</v>
      </c>
      <c r="GQ26" s="108">
        <v>0</v>
      </c>
      <c r="GR26" s="108">
        <v>0</v>
      </c>
      <c r="GS26" s="108">
        <v>0</v>
      </c>
      <c r="GT26" s="108">
        <v>0</v>
      </c>
      <c r="GU26" s="108">
        <v>0</v>
      </c>
      <c r="GV26" s="108">
        <v>0</v>
      </c>
      <c r="GW26" s="108">
        <v>0</v>
      </c>
      <c r="GX26" s="108">
        <v>0</v>
      </c>
      <c r="GY26" s="108">
        <v>0</v>
      </c>
      <c r="GZ26" s="108">
        <v>0</v>
      </c>
      <c r="HA26" s="108">
        <v>0</v>
      </c>
      <c r="HB26" s="108">
        <v>0</v>
      </c>
      <c r="HC26" s="108">
        <v>0</v>
      </c>
      <c r="HD26" s="108">
        <v>0</v>
      </c>
      <c r="HE26" s="108">
        <v>0</v>
      </c>
      <c r="HF26" s="108">
        <v>0</v>
      </c>
      <c r="HG26" s="108">
        <v>0</v>
      </c>
      <c r="HH26" s="108">
        <v>0</v>
      </c>
      <c r="HI26" s="108">
        <v>0</v>
      </c>
    </row>
    <row r="27" spans="1:217" s="109" customFormat="1" x14ac:dyDescent="0.2">
      <c r="A27" s="107" t="s">
        <v>356</v>
      </c>
      <c r="B27" s="108">
        <v>0</v>
      </c>
      <c r="C27" s="108">
        <v>0</v>
      </c>
      <c r="D27" s="108">
        <v>0</v>
      </c>
      <c r="E27" s="108">
        <v>0</v>
      </c>
      <c r="F27" s="108">
        <v>0</v>
      </c>
      <c r="G27" s="108">
        <v>0</v>
      </c>
      <c r="H27" s="108">
        <v>0</v>
      </c>
      <c r="I27" s="108">
        <v>0</v>
      </c>
      <c r="J27" s="108">
        <v>0</v>
      </c>
      <c r="K27" s="108">
        <v>0</v>
      </c>
      <c r="L27" s="108">
        <v>0</v>
      </c>
      <c r="M27" s="108">
        <v>0</v>
      </c>
      <c r="N27" s="108">
        <v>0</v>
      </c>
      <c r="O27" s="108">
        <v>0</v>
      </c>
      <c r="P27" s="108">
        <v>0</v>
      </c>
      <c r="Q27" s="108">
        <v>0</v>
      </c>
      <c r="R27" s="108">
        <v>0</v>
      </c>
      <c r="S27" s="108">
        <v>0</v>
      </c>
      <c r="T27" s="108">
        <v>0</v>
      </c>
      <c r="U27" s="108">
        <v>0</v>
      </c>
      <c r="V27" s="108">
        <v>0</v>
      </c>
      <c r="W27" s="108">
        <v>0</v>
      </c>
      <c r="X27" s="108">
        <v>0</v>
      </c>
      <c r="Y27" s="108">
        <v>0</v>
      </c>
      <c r="Z27" s="108">
        <v>0</v>
      </c>
      <c r="AA27" s="108">
        <v>0</v>
      </c>
      <c r="AB27" s="108">
        <v>0</v>
      </c>
      <c r="AC27" s="108">
        <v>0</v>
      </c>
      <c r="AD27" s="108">
        <v>0</v>
      </c>
      <c r="AE27" s="108">
        <v>0</v>
      </c>
      <c r="AF27" s="108">
        <v>0</v>
      </c>
      <c r="AG27" s="108">
        <v>0</v>
      </c>
      <c r="AH27" s="108">
        <v>0</v>
      </c>
      <c r="AI27" s="108">
        <v>0</v>
      </c>
      <c r="AJ27" s="108">
        <v>0</v>
      </c>
      <c r="AK27" s="108">
        <v>0</v>
      </c>
      <c r="AL27" s="108">
        <v>0</v>
      </c>
      <c r="AM27" s="108">
        <v>0</v>
      </c>
      <c r="AN27" s="108">
        <v>0</v>
      </c>
      <c r="AO27" s="108">
        <v>0</v>
      </c>
      <c r="AP27" s="108">
        <v>0</v>
      </c>
      <c r="AQ27" s="108">
        <v>0</v>
      </c>
      <c r="AR27" s="108">
        <v>0</v>
      </c>
      <c r="AS27" s="108">
        <v>0</v>
      </c>
      <c r="AT27" s="108">
        <v>0</v>
      </c>
      <c r="AU27" s="108">
        <v>0</v>
      </c>
      <c r="AV27" s="108">
        <v>0</v>
      </c>
      <c r="AW27" s="108">
        <v>0</v>
      </c>
      <c r="AX27" s="108">
        <v>0</v>
      </c>
      <c r="AY27" s="108">
        <v>0</v>
      </c>
      <c r="AZ27" s="108">
        <v>0</v>
      </c>
      <c r="BA27" s="108">
        <v>0</v>
      </c>
      <c r="BB27" s="108">
        <v>0</v>
      </c>
      <c r="BC27" s="108">
        <v>0</v>
      </c>
      <c r="BD27" s="108">
        <v>0</v>
      </c>
      <c r="BE27" s="108">
        <v>0</v>
      </c>
      <c r="BF27" s="108">
        <v>0</v>
      </c>
      <c r="BG27" s="108">
        <v>0</v>
      </c>
      <c r="BH27" s="108">
        <v>0</v>
      </c>
      <c r="BI27" s="108">
        <v>0</v>
      </c>
      <c r="BJ27" s="108">
        <v>0</v>
      </c>
      <c r="BK27" s="108">
        <v>0</v>
      </c>
      <c r="BL27" s="108">
        <v>0</v>
      </c>
      <c r="BM27" s="108">
        <v>0</v>
      </c>
      <c r="BN27" s="108">
        <v>0</v>
      </c>
      <c r="BO27" s="108">
        <v>0</v>
      </c>
      <c r="BP27" s="108">
        <v>0</v>
      </c>
      <c r="BQ27" s="108">
        <v>0</v>
      </c>
      <c r="BR27" s="108">
        <v>0</v>
      </c>
      <c r="BS27" s="108">
        <v>0</v>
      </c>
      <c r="BT27" s="108">
        <v>0</v>
      </c>
      <c r="BU27" s="108">
        <v>0</v>
      </c>
      <c r="BV27" s="108">
        <v>0</v>
      </c>
      <c r="BW27" s="108">
        <v>0</v>
      </c>
      <c r="BX27" s="108">
        <v>0</v>
      </c>
      <c r="BY27" s="108">
        <v>0</v>
      </c>
      <c r="BZ27" s="108">
        <v>0</v>
      </c>
      <c r="CA27" s="108">
        <v>0</v>
      </c>
      <c r="CB27" s="108">
        <v>0</v>
      </c>
      <c r="CC27" s="108">
        <v>0</v>
      </c>
      <c r="CD27" s="108">
        <v>0</v>
      </c>
      <c r="CE27" s="108">
        <v>0</v>
      </c>
      <c r="CF27" s="108">
        <v>0</v>
      </c>
      <c r="CG27" s="108">
        <v>0</v>
      </c>
      <c r="CH27" s="108">
        <v>0</v>
      </c>
      <c r="CI27" s="108">
        <v>0</v>
      </c>
      <c r="CJ27" s="108">
        <v>0</v>
      </c>
      <c r="CK27" s="108">
        <v>0</v>
      </c>
      <c r="CL27" s="108">
        <v>0</v>
      </c>
      <c r="CM27" s="108">
        <v>0</v>
      </c>
      <c r="CN27" s="108">
        <v>0</v>
      </c>
      <c r="CO27" s="108">
        <v>0</v>
      </c>
      <c r="CP27" s="108">
        <v>0</v>
      </c>
      <c r="CQ27" s="108">
        <v>0</v>
      </c>
      <c r="CR27" s="108">
        <v>0</v>
      </c>
      <c r="CS27" s="108">
        <v>0</v>
      </c>
      <c r="CT27" s="108">
        <v>0</v>
      </c>
      <c r="CU27" s="108">
        <v>0</v>
      </c>
      <c r="CV27" s="108">
        <v>0</v>
      </c>
      <c r="CW27" s="108">
        <v>0</v>
      </c>
      <c r="CX27" s="108">
        <v>0</v>
      </c>
      <c r="CY27" s="108">
        <v>0</v>
      </c>
      <c r="CZ27" s="108">
        <v>0</v>
      </c>
      <c r="DA27" s="108">
        <v>0</v>
      </c>
      <c r="DB27" s="108">
        <v>0</v>
      </c>
      <c r="DC27" s="108">
        <v>0</v>
      </c>
      <c r="DD27" s="108">
        <v>0</v>
      </c>
      <c r="DE27" s="108">
        <v>0</v>
      </c>
      <c r="DF27" s="108">
        <v>0</v>
      </c>
      <c r="DG27" s="108">
        <v>0</v>
      </c>
      <c r="DH27" s="108">
        <v>0</v>
      </c>
      <c r="DI27" s="108">
        <v>0</v>
      </c>
      <c r="DJ27" s="108">
        <v>0</v>
      </c>
      <c r="DK27" s="108">
        <v>0</v>
      </c>
      <c r="DL27" s="108">
        <v>0</v>
      </c>
      <c r="DM27" s="108">
        <v>0</v>
      </c>
      <c r="DN27" s="108">
        <v>0</v>
      </c>
      <c r="DO27" s="108">
        <v>0</v>
      </c>
      <c r="DP27" s="108">
        <v>0</v>
      </c>
      <c r="DQ27" s="108">
        <v>0</v>
      </c>
      <c r="DR27" s="108">
        <v>0</v>
      </c>
      <c r="DS27" s="108">
        <v>0</v>
      </c>
      <c r="DT27" s="108">
        <v>0</v>
      </c>
      <c r="DU27" s="108">
        <v>0</v>
      </c>
      <c r="DV27" s="108">
        <v>0</v>
      </c>
      <c r="DW27" s="108">
        <v>0</v>
      </c>
      <c r="DX27" s="108">
        <v>0</v>
      </c>
      <c r="DY27" s="108">
        <v>0</v>
      </c>
      <c r="DZ27" s="108">
        <v>0</v>
      </c>
      <c r="EA27" s="108">
        <v>0</v>
      </c>
      <c r="EB27" s="108">
        <v>0</v>
      </c>
      <c r="EC27" s="108">
        <v>0</v>
      </c>
      <c r="ED27" s="108">
        <v>0</v>
      </c>
      <c r="EE27" s="108">
        <v>0</v>
      </c>
      <c r="EF27" s="108">
        <v>0</v>
      </c>
      <c r="EG27" s="108">
        <v>0</v>
      </c>
      <c r="EH27" s="108">
        <v>0</v>
      </c>
      <c r="EI27" s="108">
        <v>0</v>
      </c>
      <c r="EJ27" s="108">
        <v>0</v>
      </c>
      <c r="EK27" s="108">
        <v>0</v>
      </c>
      <c r="EL27" s="108">
        <v>0</v>
      </c>
      <c r="EM27" s="108">
        <v>0</v>
      </c>
      <c r="EN27" s="108">
        <v>0</v>
      </c>
      <c r="EO27" s="108">
        <v>0</v>
      </c>
      <c r="EP27" s="108">
        <v>0</v>
      </c>
      <c r="EQ27" s="108">
        <v>0</v>
      </c>
      <c r="ER27" s="108">
        <v>0</v>
      </c>
      <c r="ES27" s="108">
        <v>0</v>
      </c>
      <c r="ET27" s="108">
        <v>0</v>
      </c>
      <c r="EU27" s="108">
        <v>0</v>
      </c>
      <c r="EV27" s="108">
        <v>0</v>
      </c>
      <c r="EW27" s="108">
        <v>0</v>
      </c>
      <c r="EX27" s="108">
        <v>0</v>
      </c>
      <c r="EY27" s="108">
        <v>0</v>
      </c>
      <c r="EZ27" s="108">
        <v>0</v>
      </c>
      <c r="FA27" s="108">
        <v>0</v>
      </c>
      <c r="FB27" s="108">
        <v>0</v>
      </c>
      <c r="FC27" s="108">
        <v>0</v>
      </c>
      <c r="FD27" s="108">
        <v>0</v>
      </c>
      <c r="FE27" s="108">
        <v>0</v>
      </c>
      <c r="FF27" s="108">
        <v>0</v>
      </c>
      <c r="FG27" s="108">
        <v>0</v>
      </c>
      <c r="FH27" s="108">
        <v>0</v>
      </c>
      <c r="FI27" s="108">
        <v>0</v>
      </c>
      <c r="FJ27" s="108">
        <v>0</v>
      </c>
      <c r="FK27" s="108">
        <v>0</v>
      </c>
      <c r="FL27" s="108">
        <v>0</v>
      </c>
      <c r="FM27" s="108">
        <v>0</v>
      </c>
      <c r="FN27" s="108">
        <v>0</v>
      </c>
      <c r="FO27" s="108">
        <v>0</v>
      </c>
      <c r="FP27" s="108">
        <v>0</v>
      </c>
      <c r="FQ27" s="108">
        <v>0</v>
      </c>
      <c r="FR27" s="108">
        <v>0</v>
      </c>
      <c r="FS27" s="108">
        <v>0</v>
      </c>
      <c r="FT27" s="108">
        <v>0</v>
      </c>
      <c r="FU27" s="108">
        <v>0</v>
      </c>
      <c r="FV27" s="108">
        <v>0</v>
      </c>
      <c r="FW27" s="108">
        <v>0</v>
      </c>
      <c r="FX27" s="108">
        <v>0</v>
      </c>
      <c r="FY27" s="108">
        <v>0</v>
      </c>
      <c r="FZ27" s="108">
        <v>0</v>
      </c>
      <c r="GA27" s="108">
        <v>0</v>
      </c>
      <c r="GB27" s="108">
        <v>0</v>
      </c>
      <c r="GC27" s="108">
        <v>0</v>
      </c>
      <c r="GD27" s="108">
        <v>0</v>
      </c>
      <c r="GE27" s="108">
        <v>0</v>
      </c>
      <c r="GF27" s="108">
        <v>0</v>
      </c>
      <c r="GG27" s="108">
        <v>0</v>
      </c>
      <c r="GH27" s="108">
        <v>0</v>
      </c>
      <c r="GI27" s="108">
        <v>0</v>
      </c>
      <c r="GJ27" s="108">
        <v>0</v>
      </c>
      <c r="GK27" s="108">
        <v>0</v>
      </c>
      <c r="GL27" s="108">
        <v>0</v>
      </c>
      <c r="GM27" s="108">
        <v>0</v>
      </c>
      <c r="GN27" s="108">
        <v>0</v>
      </c>
      <c r="GO27" s="108">
        <v>0</v>
      </c>
      <c r="GP27" s="108">
        <v>0</v>
      </c>
      <c r="GQ27" s="108">
        <v>0</v>
      </c>
      <c r="GR27" s="108">
        <v>0</v>
      </c>
      <c r="GS27" s="108">
        <v>0</v>
      </c>
      <c r="GT27" s="108">
        <v>0</v>
      </c>
      <c r="GU27" s="108">
        <v>0</v>
      </c>
      <c r="GV27" s="108">
        <v>0</v>
      </c>
      <c r="GW27" s="108">
        <v>0</v>
      </c>
      <c r="GX27" s="108">
        <v>0</v>
      </c>
      <c r="GY27" s="108">
        <v>0</v>
      </c>
      <c r="GZ27" s="108">
        <v>0</v>
      </c>
      <c r="HA27" s="108">
        <v>0</v>
      </c>
      <c r="HB27" s="108">
        <v>0</v>
      </c>
      <c r="HC27" s="108">
        <v>0</v>
      </c>
      <c r="HD27" s="108">
        <v>0</v>
      </c>
      <c r="HE27" s="108">
        <v>0</v>
      </c>
      <c r="HF27" s="108">
        <v>0</v>
      </c>
      <c r="HG27" s="108">
        <v>0</v>
      </c>
      <c r="HH27" s="108">
        <v>0</v>
      </c>
      <c r="HI27" s="108">
        <v>0</v>
      </c>
    </row>
    <row r="28" spans="1:217" s="109" customFormat="1" x14ac:dyDescent="0.2">
      <c r="A28" s="107" t="s">
        <v>357</v>
      </c>
      <c r="B28" s="108">
        <v>0</v>
      </c>
      <c r="C28" s="108">
        <v>0</v>
      </c>
      <c r="D28" s="108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0</v>
      </c>
      <c r="J28" s="108">
        <v>0</v>
      </c>
      <c r="K28" s="108">
        <v>0</v>
      </c>
      <c r="L28" s="108">
        <v>0</v>
      </c>
      <c r="M28" s="108">
        <v>0</v>
      </c>
      <c r="N28" s="108">
        <v>0</v>
      </c>
      <c r="O28" s="108">
        <v>0</v>
      </c>
      <c r="P28" s="108">
        <v>0</v>
      </c>
      <c r="Q28" s="108">
        <v>0</v>
      </c>
      <c r="R28" s="108">
        <v>0</v>
      </c>
      <c r="S28" s="108">
        <v>0</v>
      </c>
      <c r="T28" s="108">
        <v>0</v>
      </c>
      <c r="U28" s="108">
        <v>0</v>
      </c>
      <c r="V28" s="108">
        <v>0</v>
      </c>
      <c r="W28" s="108">
        <v>0</v>
      </c>
      <c r="X28" s="108">
        <v>0</v>
      </c>
      <c r="Y28" s="108">
        <v>0</v>
      </c>
      <c r="Z28" s="108">
        <v>0</v>
      </c>
      <c r="AA28" s="108">
        <v>0</v>
      </c>
      <c r="AB28" s="108">
        <v>0</v>
      </c>
      <c r="AC28" s="108">
        <v>0</v>
      </c>
      <c r="AD28" s="108">
        <v>0</v>
      </c>
      <c r="AE28" s="108">
        <v>0</v>
      </c>
      <c r="AF28" s="108">
        <v>0</v>
      </c>
      <c r="AG28" s="108">
        <v>0</v>
      </c>
      <c r="AH28" s="108">
        <v>0</v>
      </c>
      <c r="AI28" s="108">
        <v>0</v>
      </c>
      <c r="AJ28" s="108">
        <v>0</v>
      </c>
      <c r="AK28" s="108">
        <v>0</v>
      </c>
      <c r="AL28" s="108">
        <v>0</v>
      </c>
      <c r="AM28" s="108">
        <v>0</v>
      </c>
      <c r="AN28" s="108">
        <v>0</v>
      </c>
      <c r="AO28" s="108">
        <v>0</v>
      </c>
      <c r="AP28" s="108">
        <v>0</v>
      </c>
      <c r="AQ28" s="108">
        <v>0</v>
      </c>
      <c r="AR28" s="108">
        <v>0</v>
      </c>
      <c r="AS28" s="108">
        <v>0</v>
      </c>
      <c r="AT28" s="108">
        <v>0</v>
      </c>
      <c r="AU28" s="108">
        <v>0</v>
      </c>
      <c r="AV28" s="108">
        <v>0</v>
      </c>
      <c r="AW28" s="108">
        <v>0</v>
      </c>
      <c r="AX28" s="108">
        <v>0</v>
      </c>
      <c r="AY28" s="108">
        <v>0</v>
      </c>
      <c r="AZ28" s="108">
        <v>0</v>
      </c>
      <c r="BA28" s="108">
        <v>0</v>
      </c>
      <c r="BB28" s="108">
        <v>0</v>
      </c>
      <c r="BC28" s="108">
        <v>0</v>
      </c>
      <c r="BD28" s="108">
        <v>0</v>
      </c>
      <c r="BE28" s="108">
        <v>0</v>
      </c>
      <c r="BF28" s="108">
        <v>0</v>
      </c>
      <c r="BG28" s="108">
        <v>0</v>
      </c>
      <c r="BH28" s="108">
        <v>0</v>
      </c>
      <c r="BI28" s="108">
        <v>0</v>
      </c>
      <c r="BJ28" s="108">
        <v>0</v>
      </c>
      <c r="BK28" s="108">
        <v>0</v>
      </c>
      <c r="BL28" s="108">
        <v>0</v>
      </c>
      <c r="BM28" s="108">
        <v>0</v>
      </c>
      <c r="BN28" s="108">
        <v>0</v>
      </c>
      <c r="BO28" s="108">
        <v>0</v>
      </c>
      <c r="BP28" s="108">
        <v>0</v>
      </c>
      <c r="BQ28" s="108">
        <v>0</v>
      </c>
      <c r="BR28" s="108">
        <v>0</v>
      </c>
      <c r="BS28" s="108">
        <v>0</v>
      </c>
      <c r="BT28" s="108">
        <v>0</v>
      </c>
      <c r="BU28" s="108">
        <v>0</v>
      </c>
      <c r="BV28" s="108">
        <v>0</v>
      </c>
      <c r="BW28" s="108">
        <v>0</v>
      </c>
      <c r="BX28" s="108">
        <v>0</v>
      </c>
      <c r="BY28" s="108">
        <v>0</v>
      </c>
      <c r="BZ28" s="108">
        <v>0</v>
      </c>
      <c r="CA28" s="108">
        <v>0</v>
      </c>
      <c r="CB28" s="108">
        <v>0</v>
      </c>
      <c r="CC28" s="108">
        <v>0</v>
      </c>
      <c r="CD28" s="108">
        <v>0</v>
      </c>
      <c r="CE28" s="108">
        <v>0</v>
      </c>
      <c r="CF28" s="108">
        <v>0</v>
      </c>
      <c r="CG28" s="108">
        <v>0</v>
      </c>
      <c r="CH28" s="108">
        <v>0</v>
      </c>
      <c r="CI28" s="108">
        <v>0</v>
      </c>
      <c r="CJ28" s="108">
        <v>0</v>
      </c>
      <c r="CK28" s="108">
        <v>0</v>
      </c>
      <c r="CL28" s="108">
        <v>0</v>
      </c>
      <c r="CM28" s="108">
        <v>0</v>
      </c>
      <c r="CN28" s="108">
        <v>0</v>
      </c>
      <c r="CO28" s="108">
        <v>0</v>
      </c>
      <c r="CP28" s="108">
        <v>0</v>
      </c>
      <c r="CQ28" s="108">
        <v>0</v>
      </c>
      <c r="CR28" s="108">
        <v>0</v>
      </c>
      <c r="CS28" s="108">
        <v>0</v>
      </c>
      <c r="CT28" s="108">
        <v>0</v>
      </c>
      <c r="CU28" s="108">
        <v>0</v>
      </c>
      <c r="CV28" s="108">
        <v>0</v>
      </c>
      <c r="CW28" s="108">
        <v>0</v>
      </c>
      <c r="CX28" s="108">
        <v>0</v>
      </c>
      <c r="CY28" s="108">
        <v>0</v>
      </c>
      <c r="CZ28" s="108">
        <v>0</v>
      </c>
      <c r="DA28" s="108">
        <v>0</v>
      </c>
      <c r="DB28" s="108">
        <v>0</v>
      </c>
      <c r="DC28" s="108">
        <v>0</v>
      </c>
      <c r="DD28" s="108">
        <v>0</v>
      </c>
      <c r="DE28" s="108">
        <v>0</v>
      </c>
      <c r="DF28" s="108">
        <v>0</v>
      </c>
      <c r="DG28" s="108">
        <v>0</v>
      </c>
      <c r="DH28" s="108">
        <v>0</v>
      </c>
      <c r="DI28" s="108">
        <v>0</v>
      </c>
      <c r="DJ28" s="108">
        <v>0</v>
      </c>
      <c r="DK28" s="108">
        <v>0</v>
      </c>
      <c r="DL28" s="108">
        <v>0</v>
      </c>
      <c r="DM28" s="108">
        <v>0</v>
      </c>
      <c r="DN28" s="108">
        <v>0</v>
      </c>
      <c r="DO28" s="108">
        <v>0</v>
      </c>
      <c r="DP28" s="108">
        <v>0</v>
      </c>
      <c r="DQ28" s="108">
        <v>0</v>
      </c>
      <c r="DR28" s="108">
        <v>0</v>
      </c>
      <c r="DS28" s="108">
        <v>0</v>
      </c>
      <c r="DT28" s="108">
        <v>0</v>
      </c>
      <c r="DU28" s="108">
        <v>0</v>
      </c>
      <c r="DV28" s="108">
        <v>0</v>
      </c>
      <c r="DW28" s="108">
        <v>0</v>
      </c>
      <c r="DX28" s="108">
        <v>0</v>
      </c>
      <c r="DY28" s="108">
        <v>0</v>
      </c>
      <c r="DZ28" s="108">
        <v>0</v>
      </c>
      <c r="EA28" s="108">
        <v>0</v>
      </c>
      <c r="EB28" s="108">
        <v>0</v>
      </c>
      <c r="EC28" s="108">
        <v>0</v>
      </c>
      <c r="ED28" s="108">
        <v>0</v>
      </c>
      <c r="EE28" s="108">
        <v>0</v>
      </c>
      <c r="EF28" s="108">
        <v>0</v>
      </c>
      <c r="EG28" s="108">
        <v>0</v>
      </c>
      <c r="EH28" s="108">
        <v>0</v>
      </c>
      <c r="EI28" s="108">
        <v>0</v>
      </c>
      <c r="EJ28" s="108">
        <v>0</v>
      </c>
      <c r="EK28" s="108">
        <v>0</v>
      </c>
      <c r="EL28" s="108">
        <v>0</v>
      </c>
      <c r="EM28" s="108">
        <v>0</v>
      </c>
      <c r="EN28" s="108">
        <v>0</v>
      </c>
      <c r="EO28" s="108">
        <v>0</v>
      </c>
      <c r="EP28" s="108">
        <v>0</v>
      </c>
      <c r="EQ28" s="108">
        <v>0</v>
      </c>
      <c r="ER28" s="108">
        <v>0</v>
      </c>
      <c r="ES28" s="108">
        <v>0</v>
      </c>
      <c r="ET28" s="108">
        <v>0</v>
      </c>
      <c r="EU28" s="108">
        <v>0</v>
      </c>
      <c r="EV28" s="108">
        <v>0</v>
      </c>
      <c r="EW28" s="108">
        <v>0</v>
      </c>
      <c r="EX28" s="108">
        <v>0</v>
      </c>
      <c r="EY28" s="108">
        <v>0</v>
      </c>
      <c r="EZ28" s="108">
        <v>0</v>
      </c>
      <c r="FA28" s="108">
        <v>0</v>
      </c>
      <c r="FB28" s="108">
        <v>0</v>
      </c>
      <c r="FC28" s="108">
        <v>0</v>
      </c>
      <c r="FD28" s="108">
        <v>0</v>
      </c>
      <c r="FE28" s="108">
        <v>0</v>
      </c>
      <c r="FF28" s="108">
        <v>0</v>
      </c>
      <c r="FG28" s="108">
        <v>0</v>
      </c>
      <c r="FH28" s="108">
        <v>0</v>
      </c>
      <c r="FI28" s="108">
        <v>0</v>
      </c>
      <c r="FJ28" s="108">
        <v>0</v>
      </c>
      <c r="FK28" s="108">
        <v>0</v>
      </c>
      <c r="FL28" s="108">
        <v>0</v>
      </c>
      <c r="FM28" s="108">
        <v>0</v>
      </c>
      <c r="FN28" s="108">
        <v>0</v>
      </c>
      <c r="FO28" s="108">
        <v>0</v>
      </c>
      <c r="FP28" s="108">
        <v>0</v>
      </c>
      <c r="FQ28" s="108">
        <v>0</v>
      </c>
      <c r="FR28" s="108">
        <v>0</v>
      </c>
      <c r="FS28" s="108">
        <v>0</v>
      </c>
      <c r="FT28" s="108">
        <v>0</v>
      </c>
      <c r="FU28" s="108">
        <v>0</v>
      </c>
      <c r="FV28" s="108">
        <v>0</v>
      </c>
      <c r="FW28" s="108">
        <v>0</v>
      </c>
      <c r="FX28" s="108">
        <v>0</v>
      </c>
      <c r="FY28" s="108">
        <v>0</v>
      </c>
      <c r="FZ28" s="108">
        <v>0</v>
      </c>
      <c r="GA28" s="108">
        <v>0</v>
      </c>
      <c r="GB28" s="108">
        <v>0</v>
      </c>
      <c r="GC28" s="108">
        <v>0</v>
      </c>
      <c r="GD28" s="108">
        <v>0</v>
      </c>
      <c r="GE28" s="108">
        <v>0</v>
      </c>
      <c r="GF28" s="108">
        <v>0</v>
      </c>
      <c r="GG28" s="108">
        <v>0</v>
      </c>
      <c r="GH28" s="108">
        <v>0</v>
      </c>
      <c r="GI28" s="108">
        <v>0</v>
      </c>
      <c r="GJ28" s="108">
        <v>0</v>
      </c>
      <c r="GK28" s="108">
        <v>0</v>
      </c>
      <c r="GL28" s="108">
        <v>0</v>
      </c>
      <c r="GM28" s="108">
        <v>0</v>
      </c>
      <c r="GN28" s="108">
        <v>0</v>
      </c>
      <c r="GO28" s="108">
        <v>0</v>
      </c>
      <c r="GP28" s="108">
        <v>0</v>
      </c>
      <c r="GQ28" s="108">
        <v>0</v>
      </c>
      <c r="GR28" s="108">
        <v>0</v>
      </c>
      <c r="GS28" s="108">
        <v>0</v>
      </c>
      <c r="GT28" s="108">
        <v>0</v>
      </c>
      <c r="GU28" s="108">
        <v>0</v>
      </c>
      <c r="GV28" s="108">
        <v>0</v>
      </c>
      <c r="GW28" s="108">
        <v>0</v>
      </c>
      <c r="GX28" s="108">
        <v>0</v>
      </c>
      <c r="GY28" s="108">
        <v>0</v>
      </c>
      <c r="GZ28" s="108">
        <v>0</v>
      </c>
      <c r="HA28" s="108">
        <v>0</v>
      </c>
      <c r="HB28" s="108">
        <v>0</v>
      </c>
      <c r="HC28" s="108">
        <v>0</v>
      </c>
      <c r="HD28" s="108">
        <v>0</v>
      </c>
      <c r="HE28" s="108">
        <v>0</v>
      </c>
      <c r="HF28" s="108">
        <v>0</v>
      </c>
      <c r="HG28" s="108">
        <v>0</v>
      </c>
      <c r="HH28" s="108">
        <v>0</v>
      </c>
      <c r="HI28" s="108">
        <v>0</v>
      </c>
    </row>
    <row r="29" spans="1:217" s="109" customFormat="1" x14ac:dyDescent="0.2">
      <c r="A29" s="107" t="s">
        <v>358</v>
      </c>
      <c r="B29" s="108">
        <v>0</v>
      </c>
      <c r="C29" s="108">
        <v>0</v>
      </c>
      <c r="D29" s="108">
        <v>0</v>
      </c>
      <c r="E29" s="108">
        <v>0</v>
      </c>
      <c r="F29" s="108">
        <v>0</v>
      </c>
      <c r="G29" s="108">
        <v>0</v>
      </c>
      <c r="H29" s="108">
        <v>0</v>
      </c>
      <c r="I29" s="108">
        <v>0</v>
      </c>
      <c r="J29" s="108">
        <v>0</v>
      </c>
      <c r="K29" s="108">
        <v>0</v>
      </c>
      <c r="L29" s="108">
        <v>0</v>
      </c>
      <c r="M29" s="108">
        <v>0</v>
      </c>
      <c r="N29" s="108">
        <v>0</v>
      </c>
      <c r="O29" s="108">
        <v>0</v>
      </c>
      <c r="P29" s="108">
        <v>0</v>
      </c>
      <c r="Q29" s="108">
        <v>0</v>
      </c>
      <c r="R29" s="108">
        <v>0</v>
      </c>
      <c r="S29" s="108">
        <v>0</v>
      </c>
      <c r="T29" s="108">
        <v>0</v>
      </c>
      <c r="U29" s="108">
        <v>0</v>
      </c>
      <c r="V29" s="108">
        <v>0</v>
      </c>
      <c r="W29" s="108">
        <v>0</v>
      </c>
      <c r="X29" s="108">
        <v>0</v>
      </c>
      <c r="Y29" s="108">
        <v>0</v>
      </c>
      <c r="Z29" s="108">
        <v>0</v>
      </c>
      <c r="AA29" s="108">
        <v>0</v>
      </c>
      <c r="AB29" s="108">
        <v>0</v>
      </c>
      <c r="AC29" s="108">
        <v>0</v>
      </c>
      <c r="AD29" s="108">
        <v>0</v>
      </c>
      <c r="AE29" s="108">
        <v>0</v>
      </c>
      <c r="AF29" s="108">
        <v>0</v>
      </c>
      <c r="AG29" s="108">
        <v>0</v>
      </c>
      <c r="AH29" s="108">
        <v>0</v>
      </c>
      <c r="AI29" s="108">
        <v>0</v>
      </c>
      <c r="AJ29" s="108">
        <v>0</v>
      </c>
      <c r="AK29" s="108">
        <v>0</v>
      </c>
      <c r="AL29" s="108">
        <v>0</v>
      </c>
      <c r="AM29" s="108">
        <v>0</v>
      </c>
      <c r="AN29" s="108">
        <v>0</v>
      </c>
      <c r="AO29" s="108">
        <v>0</v>
      </c>
      <c r="AP29" s="108">
        <v>0</v>
      </c>
      <c r="AQ29" s="108">
        <v>0</v>
      </c>
      <c r="AR29" s="108">
        <v>0</v>
      </c>
      <c r="AS29" s="108">
        <v>0</v>
      </c>
      <c r="AT29" s="108">
        <v>0</v>
      </c>
      <c r="AU29" s="108">
        <v>0</v>
      </c>
      <c r="AV29" s="108">
        <v>0</v>
      </c>
      <c r="AW29" s="108">
        <v>0</v>
      </c>
      <c r="AX29" s="108">
        <v>0</v>
      </c>
      <c r="AY29" s="108">
        <v>0</v>
      </c>
      <c r="AZ29" s="108">
        <v>0</v>
      </c>
      <c r="BA29" s="108">
        <v>0</v>
      </c>
      <c r="BB29" s="108">
        <v>0</v>
      </c>
      <c r="BC29" s="108">
        <v>0</v>
      </c>
      <c r="BD29" s="108">
        <v>0</v>
      </c>
      <c r="BE29" s="108">
        <v>0</v>
      </c>
      <c r="BF29" s="108">
        <v>0</v>
      </c>
      <c r="BG29" s="108">
        <v>0</v>
      </c>
      <c r="BH29" s="108">
        <v>0</v>
      </c>
      <c r="BI29" s="108">
        <v>0</v>
      </c>
      <c r="BJ29" s="108">
        <v>0</v>
      </c>
      <c r="BK29" s="108">
        <v>0</v>
      </c>
      <c r="BL29" s="108">
        <v>0</v>
      </c>
      <c r="BM29" s="108">
        <v>0</v>
      </c>
      <c r="BN29" s="108">
        <v>0</v>
      </c>
      <c r="BO29" s="108">
        <v>0</v>
      </c>
      <c r="BP29" s="108">
        <v>0</v>
      </c>
      <c r="BQ29" s="108">
        <v>0</v>
      </c>
      <c r="BR29" s="108">
        <v>0</v>
      </c>
      <c r="BS29" s="108">
        <v>0</v>
      </c>
      <c r="BT29" s="108">
        <v>0</v>
      </c>
      <c r="BU29" s="108">
        <v>0</v>
      </c>
      <c r="BV29" s="108">
        <v>0</v>
      </c>
      <c r="BW29" s="108">
        <v>0</v>
      </c>
      <c r="BX29" s="108">
        <v>0</v>
      </c>
      <c r="BY29" s="108">
        <v>0</v>
      </c>
      <c r="BZ29" s="108">
        <v>0</v>
      </c>
      <c r="CA29" s="108">
        <v>0</v>
      </c>
      <c r="CB29" s="108">
        <v>0</v>
      </c>
      <c r="CC29" s="108">
        <v>0</v>
      </c>
      <c r="CD29" s="108">
        <v>0</v>
      </c>
      <c r="CE29" s="108">
        <v>0</v>
      </c>
      <c r="CF29" s="108">
        <v>0</v>
      </c>
      <c r="CG29" s="108">
        <v>0</v>
      </c>
      <c r="CH29" s="108">
        <v>0</v>
      </c>
      <c r="CI29" s="108">
        <v>0</v>
      </c>
      <c r="CJ29" s="108">
        <v>0</v>
      </c>
      <c r="CK29" s="108">
        <v>0</v>
      </c>
      <c r="CL29" s="108">
        <v>0</v>
      </c>
      <c r="CM29" s="108">
        <v>0</v>
      </c>
      <c r="CN29" s="108">
        <v>0</v>
      </c>
      <c r="CO29" s="108">
        <v>0</v>
      </c>
      <c r="CP29" s="108">
        <v>0</v>
      </c>
      <c r="CQ29" s="108">
        <v>0</v>
      </c>
      <c r="CR29" s="108">
        <v>0</v>
      </c>
      <c r="CS29" s="108">
        <v>0</v>
      </c>
      <c r="CT29" s="108">
        <v>0</v>
      </c>
      <c r="CU29" s="108">
        <v>0</v>
      </c>
      <c r="CV29" s="108">
        <v>0</v>
      </c>
      <c r="CW29" s="108">
        <v>0</v>
      </c>
      <c r="CX29" s="108">
        <v>0</v>
      </c>
      <c r="CY29" s="108">
        <v>0</v>
      </c>
      <c r="CZ29" s="108">
        <v>0</v>
      </c>
      <c r="DA29" s="108">
        <v>0</v>
      </c>
      <c r="DB29" s="108">
        <v>0</v>
      </c>
      <c r="DC29" s="108">
        <v>0</v>
      </c>
      <c r="DD29" s="108">
        <v>0</v>
      </c>
      <c r="DE29" s="108">
        <v>0</v>
      </c>
      <c r="DF29" s="108">
        <v>0</v>
      </c>
      <c r="DG29" s="108">
        <v>0</v>
      </c>
      <c r="DH29" s="108">
        <v>0</v>
      </c>
      <c r="DI29" s="108">
        <v>0</v>
      </c>
      <c r="DJ29" s="108">
        <v>0</v>
      </c>
      <c r="DK29" s="108">
        <v>0</v>
      </c>
      <c r="DL29" s="108">
        <v>0</v>
      </c>
      <c r="DM29" s="108">
        <v>0</v>
      </c>
      <c r="DN29" s="108">
        <v>0</v>
      </c>
      <c r="DO29" s="108">
        <v>0</v>
      </c>
      <c r="DP29" s="108">
        <v>0</v>
      </c>
      <c r="DQ29" s="108">
        <v>0</v>
      </c>
      <c r="DR29" s="108">
        <v>0</v>
      </c>
      <c r="DS29" s="108">
        <v>0</v>
      </c>
      <c r="DT29" s="108">
        <v>0</v>
      </c>
      <c r="DU29" s="108">
        <v>0</v>
      </c>
      <c r="DV29" s="108">
        <v>0</v>
      </c>
      <c r="DW29" s="108">
        <v>0</v>
      </c>
      <c r="DX29" s="108">
        <v>0</v>
      </c>
      <c r="DY29" s="108">
        <v>0</v>
      </c>
      <c r="DZ29" s="108">
        <v>0</v>
      </c>
      <c r="EA29" s="108">
        <v>0</v>
      </c>
      <c r="EB29" s="108">
        <v>0</v>
      </c>
      <c r="EC29" s="108">
        <v>0</v>
      </c>
      <c r="ED29" s="108">
        <v>0</v>
      </c>
      <c r="EE29" s="108">
        <v>0</v>
      </c>
      <c r="EF29" s="108">
        <v>0</v>
      </c>
      <c r="EG29" s="108">
        <v>0</v>
      </c>
      <c r="EH29" s="108">
        <v>0</v>
      </c>
      <c r="EI29" s="108">
        <v>0</v>
      </c>
      <c r="EJ29" s="108">
        <v>0</v>
      </c>
      <c r="EK29" s="108">
        <v>0</v>
      </c>
      <c r="EL29" s="108">
        <v>0</v>
      </c>
      <c r="EM29" s="108">
        <v>0</v>
      </c>
      <c r="EN29" s="108">
        <v>0</v>
      </c>
      <c r="EO29" s="108">
        <v>0</v>
      </c>
      <c r="EP29" s="108">
        <v>0</v>
      </c>
      <c r="EQ29" s="108">
        <v>0</v>
      </c>
      <c r="ER29" s="108">
        <v>0</v>
      </c>
      <c r="ES29" s="108">
        <v>0</v>
      </c>
      <c r="ET29" s="108">
        <v>0</v>
      </c>
      <c r="EU29" s="108">
        <v>0</v>
      </c>
      <c r="EV29" s="108">
        <v>0</v>
      </c>
      <c r="EW29" s="108">
        <v>0</v>
      </c>
      <c r="EX29" s="108">
        <v>0</v>
      </c>
      <c r="EY29" s="108">
        <v>0</v>
      </c>
      <c r="EZ29" s="108">
        <v>0</v>
      </c>
      <c r="FA29" s="108">
        <v>0</v>
      </c>
      <c r="FB29" s="108">
        <v>0</v>
      </c>
      <c r="FC29" s="108">
        <v>0</v>
      </c>
      <c r="FD29" s="108">
        <v>0</v>
      </c>
      <c r="FE29" s="108">
        <v>0</v>
      </c>
      <c r="FF29" s="108">
        <v>0</v>
      </c>
      <c r="FG29" s="108">
        <v>0</v>
      </c>
      <c r="FH29" s="108">
        <v>0</v>
      </c>
      <c r="FI29" s="108">
        <v>0</v>
      </c>
      <c r="FJ29" s="108">
        <v>0</v>
      </c>
      <c r="FK29" s="108">
        <v>0</v>
      </c>
      <c r="FL29" s="108">
        <v>0</v>
      </c>
      <c r="FM29" s="108">
        <v>0</v>
      </c>
      <c r="FN29" s="108">
        <v>0</v>
      </c>
      <c r="FO29" s="108">
        <v>0</v>
      </c>
      <c r="FP29" s="108">
        <v>0</v>
      </c>
      <c r="FQ29" s="108">
        <v>0</v>
      </c>
      <c r="FR29" s="108">
        <v>0</v>
      </c>
      <c r="FS29" s="108">
        <v>0</v>
      </c>
      <c r="FT29" s="108">
        <v>0</v>
      </c>
      <c r="FU29" s="108">
        <v>0</v>
      </c>
      <c r="FV29" s="108">
        <v>0</v>
      </c>
      <c r="FW29" s="108">
        <v>0</v>
      </c>
      <c r="FX29" s="108">
        <v>0</v>
      </c>
      <c r="FY29" s="108">
        <v>0</v>
      </c>
      <c r="FZ29" s="108">
        <v>0</v>
      </c>
      <c r="GA29" s="108">
        <v>0</v>
      </c>
      <c r="GB29" s="108">
        <v>0</v>
      </c>
      <c r="GC29" s="108">
        <v>0</v>
      </c>
      <c r="GD29" s="108">
        <v>0</v>
      </c>
      <c r="GE29" s="108">
        <v>0</v>
      </c>
      <c r="GF29" s="108">
        <v>0</v>
      </c>
      <c r="GG29" s="108">
        <v>0</v>
      </c>
      <c r="GH29" s="108">
        <v>0</v>
      </c>
      <c r="GI29" s="108">
        <v>0</v>
      </c>
      <c r="GJ29" s="108">
        <v>0</v>
      </c>
      <c r="GK29" s="108">
        <v>0</v>
      </c>
      <c r="GL29" s="108">
        <v>0</v>
      </c>
      <c r="GM29" s="108">
        <v>0</v>
      </c>
      <c r="GN29" s="108">
        <v>0</v>
      </c>
      <c r="GO29" s="108">
        <v>0</v>
      </c>
      <c r="GP29" s="108">
        <v>0</v>
      </c>
      <c r="GQ29" s="108">
        <v>0</v>
      </c>
      <c r="GR29" s="108">
        <v>0</v>
      </c>
      <c r="GS29" s="108">
        <v>0</v>
      </c>
      <c r="GT29" s="108">
        <v>0</v>
      </c>
      <c r="GU29" s="108">
        <v>0</v>
      </c>
      <c r="GV29" s="108">
        <v>0</v>
      </c>
      <c r="GW29" s="108">
        <v>0</v>
      </c>
      <c r="GX29" s="108">
        <v>0</v>
      </c>
      <c r="GY29" s="108">
        <v>0</v>
      </c>
      <c r="GZ29" s="108">
        <v>0</v>
      </c>
      <c r="HA29" s="108">
        <v>0</v>
      </c>
      <c r="HB29" s="108">
        <v>0</v>
      </c>
      <c r="HC29" s="108">
        <v>0</v>
      </c>
      <c r="HD29" s="108">
        <v>0</v>
      </c>
      <c r="HE29" s="108">
        <v>0</v>
      </c>
      <c r="HF29" s="108">
        <v>0</v>
      </c>
      <c r="HG29" s="108">
        <v>0</v>
      </c>
      <c r="HH29" s="108">
        <v>0</v>
      </c>
      <c r="HI29" s="108">
        <v>0</v>
      </c>
    </row>
    <row r="30" spans="1:217" s="112" customFormat="1" x14ac:dyDescent="0.2">
      <c r="A30" s="110" t="s">
        <v>224</v>
      </c>
      <c r="B30" s="111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11">
        <v>0</v>
      </c>
      <c r="AF30" s="111">
        <v>0</v>
      </c>
      <c r="AG30" s="111">
        <v>0</v>
      </c>
      <c r="AH30" s="111">
        <v>0</v>
      </c>
      <c r="AI30" s="111">
        <v>0</v>
      </c>
      <c r="AJ30" s="111">
        <v>0</v>
      </c>
      <c r="AK30" s="111">
        <v>0</v>
      </c>
      <c r="AL30" s="111">
        <v>0</v>
      </c>
      <c r="AM30" s="111">
        <v>0</v>
      </c>
      <c r="AN30" s="111">
        <v>0</v>
      </c>
      <c r="AO30" s="111">
        <v>0</v>
      </c>
      <c r="AP30" s="111">
        <v>0</v>
      </c>
      <c r="AQ30" s="111">
        <v>0</v>
      </c>
      <c r="AR30" s="111">
        <v>0</v>
      </c>
      <c r="AS30" s="111">
        <v>0</v>
      </c>
      <c r="AT30" s="111">
        <v>0</v>
      </c>
      <c r="AU30" s="111">
        <v>0</v>
      </c>
      <c r="AV30" s="111">
        <v>0</v>
      </c>
      <c r="AW30" s="111">
        <v>0</v>
      </c>
      <c r="AX30" s="111">
        <v>0</v>
      </c>
      <c r="AY30" s="111">
        <v>0</v>
      </c>
      <c r="AZ30" s="111">
        <v>0</v>
      </c>
      <c r="BA30" s="111">
        <v>0</v>
      </c>
      <c r="BB30" s="111">
        <v>0</v>
      </c>
      <c r="BC30" s="111">
        <v>0</v>
      </c>
      <c r="BD30" s="111">
        <v>0</v>
      </c>
      <c r="BE30" s="111">
        <v>0</v>
      </c>
      <c r="BF30" s="111">
        <v>0</v>
      </c>
      <c r="BG30" s="111">
        <v>0</v>
      </c>
      <c r="BH30" s="111">
        <v>0</v>
      </c>
      <c r="BI30" s="111">
        <v>0</v>
      </c>
      <c r="BJ30" s="111">
        <v>0</v>
      </c>
      <c r="BK30" s="111">
        <v>0</v>
      </c>
      <c r="BL30" s="111">
        <v>0</v>
      </c>
      <c r="BM30" s="111">
        <v>0</v>
      </c>
      <c r="BN30" s="111">
        <v>0</v>
      </c>
      <c r="BO30" s="111">
        <v>0</v>
      </c>
      <c r="BP30" s="111">
        <v>0</v>
      </c>
      <c r="BQ30" s="111">
        <v>0</v>
      </c>
      <c r="BR30" s="111">
        <v>0</v>
      </c>
      <c r="BS30" s="111">
        <v>0</v>
      </c>
      <c r="BT30" s="111">
        <v>0</v>
      </c>
      <c r="BU30" s="111">
        <v>0</v>
      </c>
      <c r="BV30" s="111">
        <v>0</v>
      </c>
      <c r="BW30" s="111">
        <v>0</v>
      </c>
      <c r="BX30" s="111">
        <v>0</v>
      </c>
      <c r="BY30" s="111">
        <v>0</v>
      </c>
      <c r="BZ30" s="111">
        <v>0</v>
      </c>
      <c r="CA30" s="111">
        <v>0</v>
      </c>
      <c r="CB30" s="111">
        <v>0</v>
      </c>
      <c r="CC30" s="111">
        <v>0</v>
      </c>
      <c r="CD30" s="111">
        <v>0</v>
      </c>
      <c r="CE30" s="111">
        <v>0</v>
      </c>
      <c r="CF30" s="111">
        <v>0</v>
      </c>
      <c r="CG30" s="111">
        <v>0</v>
      </c>
      <c r="CH30" s="111">
        <v>0</v>
      </c>
      <c r="CI30" s="111">
        <v>0</v>
      </c>
      <c r="CJ30" s="111">
        <v>0</v>
      </c>
      <c r="CK30" s="111">
        <v>0</v>
      </c>
      <c r="CL30" s="111">
        <v>0</v>
      </c>
      <c r="CM30" s="111">
        <v>0</v>
      </c>
      <c r="CN30" s="111">
        <v>0</v>
      </c>
      <c r="CO30" s="111">
        <v>0</v>
      </c>
      <c r="CP30" s="111">
        <v>0</v>
      </c>
      <c r="CQ30" s="111">
        <v>0</v>
      </c>
      <c r="CR30" s="111">
        <v>0</v>
      </c>
      <c r="CS30" s="111">
        <v>0</v>
      </c>
      <c r="CT30" s="111">
        <v>0</v>
      </c>
      <c r="CU30" s="111">
        <v>0</v>
      </c>
      <c r="CV30" s="111">
        <v>0</v>
      </c>
      <c r="CW30" s="111">
        <v>0</v>
      </c>
      <c r="CX30" s="111">
        <v>0</v>
      </c>
      <c r="CY30" s="111">
        <v>0</v>
      </c>
      <c r="CZ30" s="111">
        <v>0</v>
      </c>
      <c r="DA30" s="111">
        <v>0</v>
      </c>
      <c r="DB30" s="111">
        <v>0</v>
      </c>
      <c r="DC30" s="111">
        <v>0</v>
      </c>
      <c r="DD30" s="111">
        <v>0</v>
      </c>
      <c r="DE30" s="111">
        <v>0</v>
      </c>
      <c r="DF30" s="111">
        <v>0</v>
      </c>
      <c r="DG30" s="111">
        <v>0</v>
      </c>
      <c r="DH30" s="111">
        <v>0</v>
      </c>
      <c r="DI30" s="111">
        <v>0</v>
      </c>
      <c r="DJ30" s="111">
        <v>0</v>
      </c>
      <c r="DK30" s="111">
        <v>0</v>
      </c>
      <c r="DL30" s="111">
        <v>0</v>
      </c>
      <c r="DM30" s="111">
        <v>0</v>
      </c>
      <c r="DN30" s="111">
        <v>0</v>
      </c>
      <c r="DO30" s="111">
        <v>0</v>
      </c>
      <c r="DP30" s="111">
        <v>0</v>
      </c>
      <c r="DQ30" s="111">
        <v>0</v>
      </c>
      <c r="DR30" s="111">
        <v>0</v>
      </c>
      <c r="DS30" s="111">
        <v>0</v>
      </c>
      <c r="DT30" s="111">
        <v>0</v>
      </c>
      <c r="DU30" s="111">
        <v>0</v>
      </c>
      <c r="DV30" s="111">
        <v>0</v>
      </c>
      <c r="DW30" s="111">
        <v>0</v>
      </c>
      <c r="DX30" s="111">
        <v>0</v>
      </c>
      <c r="DY30" s="111">
        <v>0</v>
      </c>
      <c r="DZ30" s="111">
        <v>0</v>
      </c>
      <c r="EA30" s="111">
        <v>0</v>
      </c>
      <c r="EB30" s="111">
        <v>0</v>
      </c>
      <c r="EC30" s="111">
        <v>0</v>
      </c>
      <c r="ED30" s="111">
        <v>0</v>
      </c>
      <c r="EE30" s="111">
        <v>0</v>
      </c>
      <c r="EF30" s="111">
        <v>0</v>
      </c>
      <c r="EG30" s="111">
        <v>0</v>
      </c>
      <c r="EH30" s="111">
        <v>0</v>
      </c>
      <c r="EI30" s="111">
        <v>0</v>
      </c>
      <c r="EJ30" s="111">
        <v>0</v>
      </c>
      <c r="EK30" s="111">
        <v>0</v>
      </c>
      <c r="EL30" s="111">
        <v>0</v>
      </c>
      <c r="EM30" s="111">
        <v>0</v>
      </c>
      <c r="EN30" s="111">
        <v>0</v>
      </c>
      <c r="EO30" s="111">
        <v>0</v>
      </c>
      <c r="EP30" s="111">
        <v>0</v>
      </c>
      <c r="EQ30" s="111">
        <v>0</v>
      </c>
      <c r="ER30" s="111">
        <v>0</v>
      </c>
      <c r="ES30" s="111">
        <v>0</v>
      </c>
      <c r="ET30" s="111">
        <v>0</v>
      </c>
      <c r="EU30" s="111">
        <v>0</v>
      </c>
      <c r="EV30" s="111">
        <v>0</v>
      </c>
      <c r="EW30" s="111">
        <v>0</v>
      </c>
      <c r="EX30" s="111">
        <v>0</v>
      </c>
      <c r="EY30" s="111">
        <v>0</v>
      </c>
      <c r="EZ30" s="111">
        <v>0</v>
      </c>
      <c r="FA30" s="111">
        <v>0</v>
      </c>
      <c r="FB30" s="111">
        <v>0</v>
      </c>
      <c r="FC30" s="111">
        <v>0</v>
      </c>
      <c r="FD30" s="111">
        <v>0</v>
      </c>
      <c r="FE30" s="111">
        <v>0</v>
      </c>
      <c r="FF30" s="111">
        <v>0</v>
      </c>
      <c r="FG30" s="111">
        <v>0</v>
      </c>
      <c r="FH30" s="111">
        <v>0</v>
      </c>
      <c r="FI30" s="111">
        <v>0</v>
      </c>
      <c r="FJ30" s="111">
        <v>0</v>
      </c>
      <c r="FK30" s="111">
        <v>0</v>
      </c>
      <c r="FL30" s="111">
        <v>0</v>
      </c>
      <c r="FM30" s="111">
        <v>0</v>
      </c>
      <c r="FN30" s="111">
        <v>0</v>
      </c>
      <c r="FO30" s="111">
        <v>0</v>
      </c>
      <c r="FP30" s="111">
        <v>0</v>
      </c>
      <c r="FQ30" s="111">
        <v>0</v>
      </c>
      <c r="FR30" s="111">
        <v>0</v>
      </c>
      <c r="FS30" s="111">
        <v>0</v>
      </c>
      <c r="FT30" s="111">
        <v>0</v>
      </c>
      <c r="FU30" s="111">
        <v>0</v>
      </c>
      <c r="FV30" s="111">
        <v>0</v>
      </c>
      <c r="FW30" s="111">
        <v>0</v>
      </c>
      <c r="FX30" s="111">
        <v>0</v>
      </c>
      <c r="FY30" s="111">
        <v>0</v>
      </c>
      <c r="FZ30" s="111">
        <v>0</v>
      </c>
      <c r="GA30" s="111">
        <v>0</v>
      </c>
      <c r="GB30" s="111">
        <v>0</v>
      </c>
      <c r="GC30" s="111">
        <v>0</v>
      </c>
      <c r="GD30" s="111">
        <v>0</v>
      </c>
      <c r="GE30" s="111">
        <v>0</v>
      </c>
      <c r="GF30" s="111">
        <v>0</v>
      </c>
      <c r="GG30" s="111">
        <v>0</v>
      </c>
      <c r="GH30" s="111">
        <v>0</v>
      </c>
      <c r="GI30" s="111">
        <v>0</v>
      </c>
      <c r="GJ30" s="111">
        <v>0</v>
      </c>
      <c r="GK30" s="111">
        <v>0</v>
      </c>
      <c r="GL30" s="111">
        <v>0</v>
      </c>
      <c r="GM30" s="111">
        <v>0</v>
      </c>
      <c r="GN30" s="111">
        <v>0</v>
      </c>
      <c r="GO30" s="111">
        <v>0</v>
      </c>
      <c r="GP30" s="111">
        <v>0</v>
      </c>
      <c r="GQ30" s="111">
        <v>0</v>
      </c>
      <c r="GR30" s="111">
        <v>0</v>
      </c>
      <c r="GS30" s="111">
        <v>0</v>
      </c>
      <c r="GT30" s="111">
        <v>0</v>
      </c>
      <c r="GU30" s="111">
        <v>0</v>
      </c>
      <c r="GV30" s="111">
        <v>0</v>
      </c>
      <c r="GW30" s="111">
        <v>0</v>
      </c>
      <c r="GX30" s="111">
        <v>0</v>
      </c>
      <c r="GY30" s="111">
        <v>0</v>
      </c>
      <c r="GZ30" s="111">
        <v>0</v>
      </c>
      <c r="HA30" s="111">
        <v>0</v>
      </c>
      <c r="HB30" s="111">
        <v>0</v>
      </c>
      <c r="HC30" s="111">
        <v>0</v>
      </c>
      <c r="HD30" s="111">
        <v>0</v>
      </c>
      <c r="HE30" s="111">
        <v>0</v>
      </c>
      <c r="HF30" s="111">
        <v>0</v>
      </c>
      <c r="HG30" s="111">
        <v>0</v>
      </c>
      <c r="HH30" s="111">
        <v>0</v>
      </c>
      <c r="HI30" s="111">
        <v>0</v>
      </c>
    </row>
    <row r="31" spans="1:217" s="109" customFormat="1" x14ac:dyDescent="0.2">
      <c r="A31" s="107" t="s">
        <v>225</v>
      </c>
      <c r="B31" s="108">
        <v>0</v>
      </c>
      <c r="C31" s="108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08">
        <v>0</v>
      </c>
      <c r="R31" s="108">
        <v>0</v>
      </c>
      <c r="S31" s="108">
        <v>0</v>
      </c>
      <c r="T31" s="108">
        <v>0</v>
      </c>
      <c r="U31" s="108">
        <v>0</v>
      </c>
      <c r="V31" s="108">
        <v>0</v>
      </c>
      <c r="W31" s="108">
        <v>0</v>
      </c>
      <c r="X31" s="108">
        <v>0</v>
      </c>
      <c r="Y31" s="108">
        <v>0</v>
      </c>
      <c r="Z31" s="108">
        <v>0</v>
      </c>
      <c r="AA31" s="108">
        <v>0</v>
      </c>
      <c r="AB31" s="108">
        <v>0</v>
      </c>
      <c r="AC31" s="108">
        <v>0</v>
      </c>
      <c r="AD31" s="108">
        <v>0</v>
      </c>
      <c r="AE31" s="108">
        <v>0</v>
      </c>
      <c r="AF31" s="108">
        <v>0</v>
      </c>
      <c r="AG31" s="108">
        <v>0</v>
      </c>
      <c r="AH31" s="108">
        <v>0</v>
      </c>
      <c r="AI31" s="108">
        <v>0</v>
      </c>
      <c r="AJ31" s="108">
        <v>0</v>
      </c>
      <c r="AK31" s="108">
        <v>0</v>
      </c>
      <c r="AL31" s="108">
        <v>0</v>
      </c>
      <c r="AM31" s="108">
        <v>0</v>
      </c>
      <c r="AN31" s="108">
        <v>0</v>
      </c>
      <c r="AO31" s="108">
        <v>0</v>
      </c>
      <c r="AP31" s="108">
        <v>0</v>
      </c>
      <c r="AQ31" s="108">
        <v>0</v>
      </c>
      <c r="AR31" s="108">
        <v>0</v>
      </c>
      <c r="AS31" s="108">
        <v>0</v>
      </c>
      <c r="AT31" s="108">
        <v>0</v>
      </c>
      <c r="AU31" s="108">
        <v>0</v>
      </c>
      <c r="AV31" s="108">
        <v>0</v>
      </c>
      <c r="AW31" s="108">
        <v>0</v>
      </c>
      <c r="AX31" s="108">
        <v>0</v>
      </c>
      <c r="AY31" s="108">
        <v>0</v>
      </c>
      <c r="AZ31" s="108">
        <v>0</v>
      </c>
      <c r="BA31" s="108">
        <v>0</v>
      </c>
      <c r="BB31" s="108">
        <v>0</v>
      </c>
      <c r="BC31" s="108">
        <v>0</v>
      </c>
      <c r="BD31" s="108">
        <v>0</v>
      </c>
      <c r="BE31" s="108">
        <v>0</v>
      </c>
      <c r="BF31" s="108">
        <v>0</v>
      </c>
      <c r="BG31" s="108">
        <v>0</v>
      </c>
      <c r="BH31" s="108">
        <v>0</v>
      </c>
      <c r="BI31" s="108">
        <v>0</v>
      </c>
      <c r="BJ31" s="108">
        <v>0</v>
      </c>
      <c r="BK31" s="108">
        <v>0</v>
      </c>
      <c r="BL31" s="108">
        <v>0</v>
      </c>
      <c r="BM31" s="108">
        <v>0</v>
      </c>
      <c r="BN31" s="108">
        <v>0</v>
      </c>
      <c r="BO31" s="108">
        <v>0</v>
      </c>
      <c r="BP31" s="108">
        <v>0</v>
      </c>
      <c r="BQ31" s="108">
        <v>0</v>
      </c>
      <c r="BR31" s="108">
        <v>0</v>
      </c>
      <c r="BS31" s="108">
        <v>0</v>
      </c>
      <c r="BT31" s="108">
        <v>0</v>
      </c>
      <c r="BU31" s="108">
        <v>0</v>
      </c>
      <c r="BV31" s="108">
        <v>0</v>
      </c>
      <c r="BW31" s="108">
        <v>0</v>
      </c>
      <c r="BX31" s="108">
        <v>0</v>
      </c>
      <c r="BY31" s="108">
        <v>0</v>
      </c>
      <c r="BZ31" s="108">
        <v>0</v>
      </c>
      <c r="CA31" s="108">
        <v>0</v>
      </c>
      <c r="CB31" s="108">
        <v>0</v>
      </c>
      <c r="CC31" s="108">
        <v>0</v>
      </c>
      <c r="CD31" s="108">
        <v>0</v>
      </c>
      <c r="CE31" s="108">
        <v>0</v>
      </c>
      <c r="CF31" s="108">
        <v>0</v>
      </c>
      <c r="CG31" s="108">
        <v>0</v>
      </c>
      <c r="CH31" s="108">
        <v>0</v>
      </c>
      <c r="CI31" s="108">
        <v>0</v>
      </c>
      <c r="CJ31" s="108">
        <v>0</v>
      </c>
      <c r="CK31" s="108">
        <v>0</v>
      </c>
      <c r="CL31" s="108">
        <v>0</v>
      </c>
      <c r="CM31" s="108">
        <v>0</v>
      </c>
      <c r="CN31" s="108">
        <v>0</v>
      </c>
      <c r="CO31" s="108">
        <v>0</v>
      </c>
      <c r="CP31" s="108">
        <v>0</v>
      </c>
      <c r="CQ31" s="108">
        <v>0</v>
      </c>
      <c r="CR31" s="108">
        <v>0</v>
      </c>
      <c r="CS31" s="108">
        <v>0</v>
      </c>
      <c r="CT31" s="108">
        <v>0</v>
      </c>
      <c r="CU31" s="108">
        <v>0</v>
      </c>
      <c r="CV31" s="108">
        <v>0</v>
      </c>
      <c r="CW31" s="108">
        <v>0</v>
      </c>
      <c r="CX31" s="108">
        <v>0</v>
      </c>
      <c r="CY31" s="108">
        <v>0</v>
      </c>
      <c r="CZ31" s="108">
        <v>0</v>
      </c>
      <c r="DA31" s="108">
        <v>0</v>
      </c>
      <c r="DB31" s="108">
        <v>0</v>
      </c>
      <c r="DC31" s="108">
        <v>0</v>
      </c>
      <c r="DD31" s="108">
        <v>0</v>
      </c>
      <c r="DE31" s="108">
        <v>0</v>
      </c>
      <c r="DF31" s="108">
        <v>0</v>
      </c>
      <c r="DG31" s="108">
        <v>0</v>
      </c>
      <c r="DH31" s="108">
        <v>0</v>
      </c>
      <c r="DI31" s="108">
        <v>0</v>
      </c>
      <c r="DJ31" s="108">
        <v>0</v>
      </c>
      <c r="DK31" s="108">
        <v>0</v>
      </c>
      <c r="DL31" s="108">
        <v>0</v>
      </c>
      <c r="DM31" s="108">
        <v>0</v>
      </c>
      <c r="DN31" s="108">
        <v>0</v>
      </c>
      <c r="DO31" s="108">
        <v>0</v>
      </c>
      <c r="DP31" s="108">
        <v>0</v>
      </c>
      <c r="DQ31" s="108">
        <v>0</v>
      </c>
      <c r="DR31" s="108">
        <v>0</v>
      </c>
      <c r="DS31" s="108">
        <v>0</v>
      </c>
      <c r="DT31" s="108">
        <v>0</v>
      </c>
      <c r="DU31" s="108">
        <v>0</v>
      </c>
      <c r="DV31" s="108">
        <v>0</v>
      </c>
      <c r="DW31" s="108">
        <v>0</v>
      </c>
      <c r="DX31" s="108">
        <v>0</v>
      </c>
      <c r="DY31" s="108">
        <v>0</v>
      </c>
      <c r="DZ31" s="108">
        <v>0</v>
      </c>
      <c r="EA31" s="108">
        <v>0</v>
      </c>
      <c r="EB31" s="108">
        <v>0</v>
      </c>
      <c r="EC31" s="108">
        <v>0</v>
      </c>
      <c r="ED31" s="108">
        <v>0</v>
      </c>
      <c r="EE31" s="108">
        <v>0</v>
      </c>
      <c r="EF31" s="108">
        <v>0</v>
      </c>
      <c r="EG31" s="108">
        <v>0</v>
      </c>
      <c r="EH31" s="108">
        <v>0</v>
      </c>
      <c r="EI31" s="108">
        <v>0</v>
      </c>
      <c r="EJ31" s="108">
        <v>0</v>
      </c>
      <c r="EK31" s="108">
        <v>0</v>
      </c>
      <c r="EL31" s="108">
        <v>0</v>
      </c>
      <c r="EM31" s="108">
        <v>0</v>
      </c>
      <c r="EN31" s="108">
        <v>0</v>
      </c>
      <c r="EO31" s="108">
        <v>0</v>
      </c>
      <c r="EP31" s="108">
        <v>0</v>
      </c>
      <c r="EQ31" s="108">
        <v>0</v>
      </c>
      <c r="ER31" s="108">
        <v>0</v>
      </c>
      <c r="ES31" s="108">
        <v>0</v>
      </c>
      <c r="ET31" s="108">
        <v>0</v>
      </c>
      <c r="EU31" s="108">
        <v>0</v>
      </c>
      <c r="EV31" s="108">
        <v>0</v>
      </c>
      <c r="EW31" s="108">
        <v>0</v>
      </c>
      <c r="EX31" s="108">
        <v>0</v>
      </c>
      <c r="EY31" s="108">
        <v>0</v>
      </c>
      <c r="EZ31" s="108">
        <v>0</v>
      </c>
      <c r="FA31" s="108">
        <v>0</v>
      </c>
      <c r="FB31" s="108">
        <v>0</v>
      </c>
      <c r="FC31" s="108">
        <v>0</v>
      </c>
      <c r="FD31" s="108">
        <v>0</v>
      </c>
      <c r="FE31" s="108">
        <v>0</v>
      </c>
      <c r="FF31" s="108">
        <v>0</v>
      </c>
      <c r="FG31" s="108">
        <v>0</v>
      </c>
      <c r="FH31" s="108">
        <v>0</v>
      </c>
      <c r="FI31" s="108">
        <v>0</v>
      </c>
      <c r="FJ31" s="108">
        <v>0</v>
      </c>
      <c r="FK31" s="108">
        <v>0</v>
      </c>
      <c r="FL31" s="108">
        <v>0</v>
      </c>
      <c r="FM31" s="108">
        <v>0</v>
      </c>
      <c r="FN31" s="108">
        <v>0</v>
      </c>
      <c r="FO31" s="108">
        <v>0</v>
      </c>
      <c r="FP31" s="108">
        <v>0</v>
      </c>
      <c r="FQ31" s="108">
        <v>0</v>
      </c>
      <c r="FR31" s="108">
        <v>0</v>
      </c>
      <c r="FS31" s="108">
        <v>0</v>
      </c>
      <c r="FT31" s="108">
        <v>0</v>
      </c>
      <c r="FU31" s="108">
        <v>0</v>
      </c>
      <c r="FV31" s="108">
        <v>0</v>
      </c>
      <c r="FW31" s="108">
        <v>0</v>
      </c>
      <c r="FX31" s="108">
        <v>0</v>
      </c>
      <c r="FY31" s="108">
        <v>0</v>
      </c>
      <c r="FZ31" s="108">
        <v>0</v>
      </c>
      <c r="GA31" s="108">
        <v>0</v>
      </c>
      <c r="GB31" s="108">
        <v>0</v>
      </c>
      <c r="GC31" s="108">
        <v>0</v>
      </c>
      <c r="GD31" s="108">
        <v>0</v>
      </c>
      <c r="GE31" s="108">
        <v>0</v>
      </c>
      <c r="GF31" s="108">
        <v>0</v>
      </c>
      <c r="GG31" s="108">
        <v>0</v>
      </c>
      <c r="GH31" s="108">
        <v>0</v>
      </c>
      <c r="GI31" s="108">
        <v>0</v>
      </c>
      <c r="GJ31" s="108">
        <v>0</v>
      </c>
      <c r="GK31" s="108">
        <v>0</v>
      </c>
      <c r="GL31" s="108">
        <v>0</v>
      </c>
      <c r="GM31" s="108">
        <v>0</v>
      </c>
      <c r="GN31" s="108">
        <v>0</v>
      </c>
      <c r="GO31" s="108">
        <v>0</v>
      </c>
      <c r="GP31" s="108">
        <v>0</v>
      </c>
      <c r="GQ31" s="108">
        <v>0</v>
      </c>
      <c r="GR31" s="108">
        <v>0</v>
      </c>
      <c r="GS31" s="108">
        <v>0</v>
      </c>
      <c r="GT31" s="108">
        <v>0</v>
      </c>
      <c r="GU31" s="108">
        <v>0</v>
      </c>
      <c r="GV31" s="108">
        <v>0</v>
      </c>
      <c r="GW31" s="108">
        <v>0</v>
      </c>
      <c r="GX31" s="108">
        <v>0</v>
      </c>
      <c r="GY31" s="108">
        <v>0</v>
      </c>
      <c r="GZ31" s="108">
        <v>0</v>
      </c>
      <c r="HA31" s="108">
        <v>0</v>
      </c>
      <c r="HB31" s="108">
        <v>0</v>
      </c>
      <c r="HC31" s="108">
        <v>0</v>
      </c>
      <c r="HD31" s="108">
        <v>0</v>
      </c>
      <c r="HE31" s="108">
        <v>0</v>
      </c>
      <c r="HF31" s="108">
        <v>0</v>
      </c>
      <c r="HG31" s="108">
        <v>0</v>
      </c>
      <c r="HH31" s="108">
        <v>0</v>
      </c>
      <c r="HI31" s="108">
        <v>0</v>
      </c>
    </row>
    <row r="32" spans="1:217" s="109" customFormat="1" x14ac:dyDescent="0.2">
      <c r="A32" s="107" t="s">
        <v>359</v>
      </c>
      <c r="B32" s="108">
        <v>0</v>
      </c>
      <c r="C32" s="108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08">
        <v>0</v>
      </c>
      <c r="R32" s="108">
        <v>0</v>
      </c>
      <c r="S32" s="108">
        <v>0</v>
      </c>
      <c r="T32" s="108">
        <v>0</v>
      </c>
      <c r="U32" s="108">
        <v>0</v>
      </c>
      <c r="V32" s="108">
        <v>0</v>
      </c>
      <c r="W32" s="108">
        <v>0</v>
      </c>
      <c r="X32" s="108">
        <v>0</v>
      </c>
      <c r="Y32" s="108">
        <v>0</v>
      </c>
      <c r="Z32" s="108">
        <v>0</v>
      </c>
      <c r="AA32" s="108">
        <v>0</v>
      </c>
      <c r="AB32" s="108">
        <v>0</v>
      </c>
      <c r="AC32" s="108">
        <v>0</v>
      </c>
      <c r="AD32" s="108">
        <v>0</v>
      </c>
      <c r="AE32" s="108">
        <v>0</v>
      </c>
      <c r="AF32" s="108">
        <v>0</v>
      </c>
      <c r="AG32" s="108">
        <v>0</v>
      </c>
      <c r="AH32" s="108">
        <v>0</v>
      </c>
      <c r="AI32" s="108">
        <v>0</v>
      </c>
      <c r="AJ32" s="108">
        <v>0</v>
      </c>
      <c r="AK32" s="108">
        <v>0</v>
      </c>
      <c r="AL32" s="108">
        <v>0</v>
      </c>
      <c r="AM32" s="108">
        <v>0</v>
      </c>
      <c r="AN32" s="108">
        <v>0</v>
      </c>
      <c r="AO32" s="108">
        <v>0</v>
      </c>
      <c r="AP32" s="108">
        <v>0</v>
      </c>
      <c r="AQ32" s="108">
        <v>0</v>
      </c>
      <c r="AR32" s="108">
        <v>0</v>
      </c>
      <c r="AS32" s="108">
        <v>0</v>
      </c>
      <c r="AT32" s="108">
        <v>0</v>
      </c>
      <c r="AU32" s="108">
        <v>0</v>
      </c>
      <c r="AV32" s="108">
        <v>0</v>
      </c>
      <c r="AW32" s="108">
        <v>0</v>
      </c>
      <c r="AX32" s="108">
        <v>0</v>
      </c>
      <c r="AY32" s="108">
        <v>0</v>
      </c>
      <c r="AZ32" s="108">
        <v>0</v>
      </c>
      <c r="BA32" s="108">
        <v>0</v>
      </c>
      <c r="BB32" s="108">
        <v>0</v>
      </c>
      <c r="BC32" s="108">
        <v>0</v>
      </c>
      <c r="BD32" s="108">
        <v>0</v>
      </c>
      <c r="BE32" s="108">
        <v>0</v>
      </c>
      <c r="BF32" s="108">
        <v>0</v>
      </c>
      <c r="BG32" s="108">
        <v>0</v>
      </c>
      <c r="BH32" s="108">
        <v>0</v>
      </c>
      <c r="BI32" s="108">
        <v>0</v>
      </c>
      <c r="BJ32" s="108">
        <v>0</v>
      </c>
      <c r="BK32" s="108">
        <v>0</v>
      </c>
      <c r="BL32" s="108">
        <v>0</v>
      </c>
      <c r="BM32" s="108">
        <v>0</v>
      </c>
      <c r="BN32" s="108">
        <v>0</v>
      </c>
      <c r="BO32" s="108">
        <v>0</v>
      </c>
      <c r="BP32" s="108">
        <v>0</v>
      </c>
      <c r="BQ32" s="108">
        <v>0</v>
      </c>
      <c r="BR32" s="108">
        <v>0</v>
      </c>
      <c r="BS32" s="108">
        <v>0</v>
      </c>
      <c r="BT32" s="108">
        <v>0</v>
      </c>
      <c r="BU32" s="108">
        <v>0</v>
      </c>
      <c r="BV32" s="108">
        <v>0</v>
      </c>
      <c r="BW32" s="108">
        <v>0</v>
      </c>
      <c r="BX32" s="108">
        <v>0</v>
      </c>
      <c r="BY32" s="108">
        <v>0</v>
      </c>
      <c r="BZ32" s="108">
        <v>0</v>
      </c>
      <c r="CA32" s="108">
        <v>0</v>
      </c>
      <c r="CB32" s="108">
        <v>0</v>
      </c>
      <c r="CC32" s="108">
        <v>0</v>
      </c>
      <c r="CD32" s="108">
        <v>0</v>
      </c>
      <c r="CE32" s="108">
        <v>0</v>
      </c>
      <c r="CF32" s="108">
        <v>0</v>
      </c>
      <c r="CG32" s="108">
        <v>0</v>
      </c>
      <c r="CH32" s="108">
        <v>0</v>
      </c>
      <c r="CI32" s="108">
        <v>0</v>
      </c>
      <c r="CJ32" s="108">
        <v>0</v>
      </c>
      <c r="CK32" s="108">
        <v>0</v>
      </c>
      <c r="CL32" s="108">
        <v>0</v>
      </c>
      <c r="CM32" s="108">
        <v>0</v>
      </c>
      <c r="CN32" s="108">
        <v>0</v>
      </c>
      <c r="CO32" s="108">
        <v>0</v>
      </c>
      <c r="CP32" s="108">
        <v>0</v>
      </c>
      <c r="CQ32" s="108">
        <v>0</v>
      </c>
      <c r="CR32" s="108">
        <v>0</v>
      </c>
      <c r="CS32" s="108">
        <v>0</v>
      </c>
      <c r="CT32" s="108">
        <v>0</v>
      </c>
      <c r="CU32" s="108">
        <v>0</v>
      </c>
      <c r="CV32" s="108">
        <v>0</v>
      </c>
      <c r="CW32" s="108">
        <v>0</v>
      </c>
      <c r="CX32" s="108">
        <v>0</v>
      </c>
      <c r="CY32" s="108">
        <v>0</v>
      </c>
      <c r="CZ32" s="108">
        <v>0</v>
      </c>
      <c r="DA32" s="108">
        <v>0</v>
      </c>
      <c r="DB32" s="108">
        <v>0</v>
      </c>
      <c r="DC32" s="108">
        <v>0</v>
      </c>
      <c r="DD32" s="108">
        <v>0</v>
      </c>
      <c r="DE32" s="108">
        <v>0</v>
      </c>
      <c r="DF32" s="108">
        <v>0</v>
      </c>
      <c r="DG32" s="108">
        <v>0</v>
      </c>
      <c r="DH32" s="108">
        <v>0</v>
      </c>
      <c r="DI32" s="108">
        <v>0</v>
      </c>
      <c r="DJ32" s="108">
        <v>0</v>
      </c>
      <c r="DK32" s="108">
        <v>0</v>
      </c>
      <c r="DL32" s="108">
        <v>0</v>
      </c>
      <c r="DM32" s="108">
        <v>0</v>
      </c>
      <c r="DN32" s="108">
        <v>0</v>
      </c>
      <c r="DO32" s="108">
        <v>0</v>
      </c>
      <c r="DP32" s="108">
        <v>0</v>
      </c>
      <c r="DQ32" s="108">
        <v>0</v>
      </c>
      <c r="DR32" s="108">
        <v>0</v>
      </c>
      <c r="DS32" s="108">
        <v>0</v>
      </c>
      <c r="DT32" s="108">
        <v>0</v>
      </c>
      <c r="DU32" s="108">
        <v>0</v>
      </c>
      <c r="DV32" s="108">
        <v>0</v>
      </c>
      <c r="DW32" s="108">
        <v>0</v>
      </c>
      <c r="DX32" s="108">
        <v>0</v>
      </c>
      <c r="DY32" s="108">
        <v>0</v>
      </c>
      <c r="DZ32" s="108">
        <v>0</v>
      </c>
      <c r="EA32" s="108">
        <v>0</v>
      </c>
      <c r="EB32" s="108">
        <v>0</v>
      </c>
      <c r="EC32" s="108">
        <v>0</v>
      </c>
      <c r="ED32" s="108">
        <v>0</v>
      </c>
      <c r="EE32" s="108">
        <v>0</v>
      </c>
      <c r="EF32" s="108">
        <v>0</v>
      </c>
      <c r="EG32" s="108">
        <v>0</v>
      </c>
      <c r="EH32" s="108">
        <v>0</v>
      </c>
      <c r="EI32" s="108">
        <v>0</v>
      </c>
      <c r="EJ32" s="108">
        <v>0</v>
      </c>
      <c r="EK32" s="108">
        <v>0</v>
      </c>
      <c r="EL32" s="108">
        <v>0</v>
      </c>
      <c r="EM32" s="108">
        <v>0</v>
      </c>
      <c r="EN32" s="108">
        <v>0</v>
      </c>
      <c r="EO32" s="108">
        <v>0</v>
      </c>
      <c r="EP32" s="108">
        <v>0</v>
      </c>
      <c r="EQ32" s="108">
        <v>0</v>
      </c>
      <c r="ER32" s="108">
        <v>0</v>
      </c>
      <c r="ES32" s="108">
        <v>0</v>
      </c>
      <c r="ET32" s="108">
        <v>0</v>
      </c>
      <c r="EU32" s="108">
        <v>0</v>
      </c>
      <c r="EV32" s="108">
        <v>0</v>
      </c>
      <c r="EW32" s="108">
        <v>0</v>
      </c>
      <c r="EX32" s="108">
        <v>0</v>
      </c>
      <c r="EY32" s="108">
        <v>0</v>
      </c>
      <c r="EZ32" s="108">
        <v>0</v>
      </c>
      <c r="FA32" s="108">
        <v>0</v>
      </c>
      <c r="FB32" s="108">
        <v>0</v>
      </c>
      <c r="FC32" s="108">
        <v>0</v>
      </c>
      <c r="FD32" s="108">
        <v>0</v>
      </c>
      <c r="FE32" s="108">
        <v>0</v>
      </c>
      <c r="FF32" s="108">
        <v>0</v>
      </c>
      <c r="FG32" s="108">
        <v>0</v>
      </c>
      <c r="FH32" s="108">
        <v>0</v>
      </c>
      <c r="FI32" s="108">
        <v>0</v>
      </c>
      <c r="FJ32" s="108">
        <v>0</v>
      </c>
      <c r="FK32" s="108">
        <v>0</v>
      </c>
      <c r="FL32" s="108">
        <v>0</v>
      </c>
      <c r="FM32" s="108">
        <v>0</v>
      </c>
      <c r="FN32" s="108">
        <v>0</v>
      </c>
      <c r="FO32" s="108">
        <v>0</v>
      </c>
      <c r="FP32" s="108">
        <v>0</v>
      </c>
      <c r="FQ32" s="108">
        <v>0</v>
      </c>
      <c r="FR32" s="108">
        <v>0</v>
      </c>
      <c r="FS32" s="108">
        <v>0</v>
      </c>
      <c r="FT32" s="108">
        <v>0</v>
      </c>
      <c r="FU32" s="108">
        <v>0</v>
      </c>
      <c r="FV32" s="108">
        <v>0</v>
      </c>
      <c r="FW32" s="108">
        <v>0</v>
      </c>
      <c r="FX32" s="108">
        <v>0</v>
      </c>
      <c r="FY32" s="108">
        <v>0</v>
      </c>
      <c r="FZ32" s="108">
        <v>0</v>
      </c>
      <c r="GA32" s="108">
        <v>0</v>
      </c>
      <c r="GB32" s="108">
        <v>0</v>
      </c>
      <c r="GC32" s="108">
        <v>0</v>
      </c>
      <c r="GD32" s="108">
        <v>0</v>
      </c>
      <c r="GE32" s="108">
        <v>0</v>
      </c>
      <c r="GF32" s="108">
        <v>0</v>
      </c>
      <c r="GG32" s="108">
        <v>0</v>
      </c>
      <c r="GH32" s="108">
        <v>0</v>
      </c>
      <c r="GI32" s="108">
        <v>0</v>
      </c>
      <c r="GJ32" s="108">
        <v>0</v>
      </c>
      <c r="GK32" s="108">
        <v>0</v>
      </c>
      <c r="GL32" s="108">
        <v>0</v>
      </c>
      <c r="GM32" s="108">
        <v>0</v>
      </c>
      <c r="GN32" s="108">
        <v>0</v>
      </c>
      <c r="GO32" s="108">
        <v>0</v>
      </c>
      <c r="GP32" s="108">
        <v>0</v>
      </c>
      <c r="GQ32" s="108">
        <v>0</v>
      </c>
      <c r="GR32" s="108">
        <v>0</v>
      </c>
      <c r="GS32" s="108">
        <v>0</v>
      </c>
      <c r="GT32" s="108">
        <v>0</v>
      </c>
      <c r="GU32" s="108">
        <v>0</v>
      </c>
      <c r="GV32" s="108">
        <v>0</v>
      </c>
      <c r="GW32" s="108">
        <v>0</v>
      </c>
      <c r="GX32" s="108">
        <v>0</v>
      </c>
      <c r="GY32" s="108">
        <v>0</v>
      </c>
      <c r="GZ32" s="108">
        <v>0</v>
      </c>
      <c r="HA32" s="108">
        <v>0</v>
      </c>
      <c r="HB32" s="108">
        <v>0</v>
      </c>
      <c r="HC32" s="108">
        <v>0</v>
      </c>
      <c r="HD32" s="108">
        <v>0</v>
      </c>
      <c r="HE32" s="108">
        <v>0</v>
      </c>
      <c r="HF32" s="108">
        <v>0</v>
      </c>
      <c r="HG32" s="108">
        <v>0</v>
      </c>
      <c r="HH32" s="108">
        <v>0</v>
      </c>
      <c r="HI32" s="108">
        <v>0</v>
      </c>
    </row>
    <row r="34" spans="1:217" s="22" customFormat="1" x14ac:dyDescent="0.2">
      <c r="A34" s="34" t="s">
        <v>226</v>
      </c>
      <c r="B34" s="83">
        <f t="shared" ref="B34:BM34" si="26">SUM(B35:B37)-SUM(B38:B39)</f>
        <v>0</v>
      </c>
      <c r="C34" s="83">
        <f t="shared" si="26"/>
        <v>0</v>
      </c>
      <c r="D34" s="83">
        <f t="shared" si="26"/>
        <v>0</v>
      </c>
      <c r="E34" s="83">
        <f t="shared" si="26"/>
        <v>0</v>
      </c>
      <c r="F34" s="83">
        <f t="shared" si="26"/>
        <v>0</v>
      </c>
      <c r="G34" s="83">
        <f t="shared" si="26"/>
        <v>0</v>
      </c>
      <c r="H34" s="83">
        <f t="shared" si="26"/>
        <v>0</v>
      </c>
      <c r="I34" s="83">
        <f t="shared" si="26"/>
        <v>0</v>
      </c>
      <c r="J34" s="83">
        <f t="shared" si="26"/>
        <v>0</v>
      </c>
      <c r="K34" s="83">
        <f t="shared" si="26"/>
        <v>0</v>
      </c>
      <c r="L34" s="83">
        <f t="shared" si="26"/>
        <v>0</v>
      </c>
      <c r="M34" s="83">
        <f t="shared" si="26"/>
        <v>0</v>
      </c>
      <c r="N34" s="83">
        <f t="shared" si="26"/>
        <v>0</v>
      </c>
      <c r="O34" s="83">
        <f t="shared" si="26"/>
        <v>0</v>
      </c>
      <c r="P34" s="83">
        <f t="shared" si="26"/>
        <v>0</v>
      </c>
      <c r="Q34" s="83">
        <f t="shared" si="26"/>
        <v>0</v>
      </c>
      <c r="R34" s="83">
        <f t="shared" si="26"/>
        <v>0</v>
      </c>
      <c r="S34" s="83">
        <f t="shared" si="26"/>
        <v>0</v>
      </c>
      <c r="T34" s="83">
        <f t="shared" si="26"/>
        <v>0</v>
      </c>
      <c r="U34" s="83">
        <f t="shared" si="26"/>
        <v>34.884705255734175</v>
      </c>
      <c r="V34" s="83">
        <f t="shared" si="26"/>
        <v>34.884705255734175</v>
      </c>
      <c r="W34" s="83">
        <f t="shared" si="26"/>
        <v>34.884705255734175</v>
      </c>
      <c r="X34" s="83">
        <f t="shared" si="26"/>
        <v>34.884705255734175</v>
      </c>
      <c r="Y34" s="83">
        <f t="shared" si="26"/>
        <v>34.884705255734175</v>
      </c>
      <c r="Z34" s="83">
        <f t="shared" si="26"/>
        <v>34.884705255734175</v>
      </c>
      <c r="AA34" s="83">
        <f t="shared" si="26"/>
        <v>34.884705255734175</v>
      </c>
      <c r="AB34" s="83">
        <f t="shared" si="26"/>
        <v>34.884705255734175</v>
      </c>
      <c r="AC34" s="83">
        <f t="shared" si="26"/>
        <v>34.884705255734175</v>
      </c>
      <c r="AD34" s="83">
        <f t="shared" si="26"/>
        <v>34.884705255734175</v>
      </c>
      <c r="AE34" s="83">
        <f t="shared" si="26"/>
        <v>34.884705255734175</v>
      </c>
      <c r="AF34" s="83">
        <f t="shared" si="26"/>
        <v>34.884705255734175</v>
      </c>
      <c r="AG34" s="83">
        <f t="shared" si="26"/>
        <v>34.884705255734175</v>
      </c>
      <c r="AH34" s="83">
        <f t="shared" si="26"/>
        <v>34.884705255734175</v>
      </c>
      <c r="AI34" s="83">
        <f t="shared" si="26"/>
        <v>34.884705255734175</v>
      </c>
      <c r="AJ34" s="83">
        <f t="shared" si="26"/>
        <v>34.884705255734175</v>
      </c>
      <c r="AK34" s="83">
        <f t="shared" si="26"/>
        <v>34.884705255734175</v>
      </c>
      <c r="AL34" s="83">
        <f t="shared" si="26"/>
        <v>34.884705255734175</v>
      </c>
      <c r="AM34" s="83">
        <f t="shared" si="26"/>
        <v>34.884705255734175</v>
      </c>
      <c r="AN34" s="83">
        <f t="shared" si="26"/>
        <v>34.884705255734175</v>
      </c>
      <c r="AO34" s="83">
        <f t="shared" si="26"/>
        <v>34.884705255734175</v>
      </c>
      <c r="AP34" s="83">
        <f t="shared" si="26"/>
        <v>34.884705255734175</v>
      </c>
      <c r="AQ34" s="83">
        <f t="shared" si="26"/>
        <v>34.884705255734175</v>
      </c>
      <c r="AR34" s="83">
        <f t="shared" si="26"/>
        <v>34.884705255734175</v>
      </c>
      <c r="AS34" s="83">
        <f t="shared" si="26"/>
        <v>34.884705255734175</v>
      </c>
      <c r="AT34" s="83">
        <f t="shared" si="26"/>
        <v>34.884705255734175</v>
      </c>
      <c r="AU34" s="83">
        <f t="shared" si="26"/>
        <v>34.884705255734175</v>
      </c>
      <c r="AV34" s="83">
        <f t="shared" si="26"/>
        <v>34.884705255734175</v>
      </c>
      <c r="AW34" s="83">
        <f t="shared" si="26"/>
        <v>34.884705255734175</v>
      </c>
      <c r="AX34" s="83">
        <f t="shared" si="26"/>
        <v>34.884705255734175</v>
      </c>
      <c r="AY34" s="83">
        <f t="shared" si="26"/>
        <v>34.884705255734175</v>
      </c>
      <c r="AZ34" s="83">
        <f t="shared" si="26"/>
        <v>34.884705255734175</v>
      </c>
      <c r="BA34" s="83">
        <f t="shared" si="26"/>
        <v>34.884705255734175</v>
      </c>
      <c r="BB34" s="83">
        <f t="shared" si="26"/>
        <v>34.884705255734175</v>
      </c>
      <c r="BC34" s="83">
        <f t="shared" si="26"/>
        <v>34.884705255734175</v>
      </c>
      <c r="BD34" s="83">
        <f t="shared" si="26"/>
        <v>34.884705255734175</v>
      </c>
      <c r="BE34" s="83">
        <f t="shared" si="26"/>
        <v>34.884705255734175</v>
      </c>
      <c r="BF34" s="83">
        <f t="shared" si="26"/>
        <v>34.884705255734175</v>
      </c>
      <c r="BG34" s="83">
        <f t="shared" si="26"/>
        <v>34.884705255734175</v>
      </c>
      <c r="BH34" s="83">
        <f t="shared" si="26"/>
        <v>34.884705255734175</v>
      </c>
      <c r="BI34" s="83">
        <f t="shared" si="26"/>
        <v>34.884705255734175</v>
      </c>
      <c r="BJ34" s="83">
        <f t="shared" si="26"/>
        <v>34.884705255734175</v>
      </c>
      <c r="BK34" s="83">
        <f t="shared" si="26"/>
        <v>34.884705255734175</v>
      </c>
      <c r="BL34" s="83">
        <f t="shared" si="26"/>
        <v>34.884705255734175</v>
      </c>
      <c r="BM34" s="83">
        <f t="shared" si="26"/>
        <v>34.884705255734175</v>
      </c>
      <c r="BN34" s="83">
        <f t="shared" ref="BN34:DY34" si="27">SUM(BN35:BN37)-SUM(BN38:BN39)</f>
        <v>34.884705255734175</v>
      </c>
      <c r="BO34" s="83">
        <f t="shared" si="27"/>
        <v>34.884705255734175</v>
      </c>
      <c r="BP34" s="83">
        <f t="shared" si="27"/>
        <v>34.884705255734175</v>
      </c>
      <c r="BQ34" s="83">
        <f t="shared" si="27"/>
        <v>34.884705255734175</v>
      </c>
      <c r="BR34" s="83">
        <f t="shared" si="27"/>
        <v>34.884705255734175</v>
      </c>
      <c r="BS34" s="83">
        <f t="shared" si="27"/>
        <v>34.884705255734175</v>
      </c>
      <c r="BT34" s="83">
        <f t="shared" si="27"/>
        <v>34.884705255734175</v>
      </c>
      <c r="BU34" s="83">
        <f t="shared" si="27"/>
        <v>34.884705255734175</v>
      </c>
      <c r="BV34" s="83">
        <f t="shared" si="27"/>
        <v>34.884705255734175</v>
      </c>
      <c r="BW34" s="83">
        <f t="shared" si="27"/>
        <v>34.884705255734175</v>
      </c>
      <c r="BX34" s="83">
        <f t="shared" si="27"/>
        <v>34.884705255734175</v>
      </c>
      <c r="BY34" s="83">
        <f t="shared" si="27"/>
        <v>34.884705255734175</v>
      </c>
      <c r="BZ34" s="83">
        <f t="shared" si="27"/>
        <v>34.884705255734175</v>
      </c>
      <c r="CA34" s="83">
        <f t="shared" si="27"/>
        <v>34.884705255734175</v>
      </c>
      <c r="CB34" s="83">
        <f t="shared" si="27"/>
        <v>34.884705255734175</v>
      </c>
      <c r="CC34" s="83">
        <f t="shared" si="27"/>
        <v>34.884705255734175</v>
      </c>
      <c r="CD34" s="83">
        <f t="shared" si="27"/>
        <v>34.884705255734175</v>
      </c>
      <c r="CE34" s="83">
        <f t="shared" si="27"/>
        <v>34.884705255734175</v>
      </c>
      <c r="CF34" s="83">
        <f t="shared" si="27"/>
        <v>34.884705255734175</v>
      </c>
      <c r="CG34" s="83">
        <f t="shared" si="27"/>
        <v>34.884705255734175</v>
      </c>
      <c r="CH34" s="83">
        <f t="shared" si="27"/>
        <v>34.884705255734175</v>
      </c>
      <c r="CI34" s="83">
        <f t="shared" si="27"/>
        <v>34.884705255734175</v>
      </c>
      <c r="CJ34" s="83">
        <f t="shared" si="27"/>
        <v>34.884705255734175</v>
      </c>
      <c r="CK34" s="83">
        <f t="shared" si="27"/>
        <v>34.884705255734175</v>
      </c>
      <c r="CL34" s="83">
        <f t="shared" si="27"/>
        <v>34.884705255734175</v>
      </c>
      <c r="CM34" s="83">
        <f t="shared" si="27"/>
        <v>34.884705255734175</v>
      </c>
      <c r="CN34" s="83">
        <f t="shared" si="27"/>
        <v>34.884705255734175</v>
      </c>
      <c r="CO34" s="83">
        <f t="shared" si="27"/>
        <v>34.884705255734175</v>
      </c>
      <c r="CP34" s="83">
        <f t="shared" si="27"/>
        <v>34.884705255734175</v>
      </c>
      <c r="CQ34" s="83">
        <f t="shared" si="27"/>
        <v>34.884705255734175</v>
      </c>
      <c r="CR34" s="83">
        <f t="shared" si="27"/>
        <v>34.884705255734175</v>
      </c>
      <c r="CS34" s="83">
        <f t="shared" si="27"/>
        <v>34.884705255734175</v>
      </c>
      <c r="CT34" s="83">
        <f t="shared" si="27"/>
        <v>34.884705255734175</v>
      </c>
      <c r="CU34" s="83">
        <f t="shared" si="27"/>
        <v>34.884705255734175</v>
      </c>
      <c r="CV34" s="83">
        <f t="shared" si="27"/>
        <v>34.884705255734175</v>
      </c>
      <c r="CW34" s="83">
        <f t="shared" si="27"/>
        <v>34.884705255734175</v>
      </c>
      <c r="CX34" s="83">
        <f t="shared" si="27"/>
        <v>34.884705255734175</v>
      </c>
      <c r="CY34" s="83">
        <f t="shared" si="27"/>
        <v>34.884705255734175</v>
      </c>
      <c r="CZ34" s="83">
        <f t="shared" si="27"/>
        <v>34.884705255734175</v>
      </c>
      <c r="DA34" s="83">
        <f t="shared" si="27"/>
        <v>34.884705255734175</v>
      </c>
      <c r="DB34" s="83">
        <f t="shared" si="27"/>
        <v>34.884705255734175</v>
      </c>
      <c r="DC34" s="83">
        <f t="shared" si="27"/>
        <v>34.884705255734175</v>
      </c>
      <c r="DD34" s="83">
        <f t="shared" si="27"/>
        <v>34.884705255734175</v>
      </c>
      <c r="DE34" s="83">
        <f t="shared" si="27"/>
        <v>34.884705255734175</v>
      </c>
      <c r="DF34" s="83">
        <f t="shared" si="27"/>
        <v>34.884705255734175</v>
      </c>
      <c r="DG34" s="83">
        <f t="shared" si="27"/>
        <v>34.884705255734175</v>
      </c>
      <c r="DH34" s="83">
        <f t="shared" si="27"/>
        <v>34.884705255734175</v>
      </c>
      <c r="DI34" s="83">
        <f t="shared" si="27"/>
        <v>34.884705255734175</v>
      </c>
      <c r="DJ34" s="83">
        <f t="shared" si="27"/>
        <v>34.884705255734175</v>
      </c>
      <c r="DK34" s="83">
        <f t="shared" si="27"/>
        <v>34.884705255734175</v>
      </c>
      <c r="DL34" s="83">
        <f t="shared" si="27"/>
        <v>34.884705255734175</v>
      </c>
      <c r="DM34" s="83">
        <f t="shared" si="27"/>
        <v>34.884705255734175</v>
      </c>
      <c r="DN34" s="83">
        <f t="shared" si="27"/>
        <v>34.884705255734175</v>
      </c>
      <c r="DO34" s="83">
        <f t="shared" si="27"/>
        <v>34.884705255734175</v>
      </c>
      <c r="DP34" s="83">
        <f t="shared" si="27"/>
        <v>34.884705255734175</v>
      </c>
      <c r="DQ34" s="83">
        <f t="shared" si="27"/>
        <v>34.884705255734175</v>
      </c>
      <c r="DR34" s="83">
        <f t="shared" si="27"/>
        <v>34.884705255734175</v>
      </c>
      <c r="DS34" s="83">
        <f t="shared" si="27"/>
        <v>34.884705255734175</v>
      </c>
      <c r="DT34" s="83">
        <f t="shared" si="27"/>
        <v>34.884705255734175</v>
      </c>
      <c r="DU34" s="83">
        <f t="shared" si="27"/>
        <v>34.884705255734175</v>
      </c>
      <c r="DV34" s="83">
        <f t="shared" si="27"/>
        <v>34.884705255734175</v>
      </c>
      <c r="DW34" s="83">
        <f t="shared" si="27"/>
        <v>34.884705255734175</v>
      </c>
      <c r="DX34" s="83">
        <f t="shared" si="27"/>
        <v>34.884705255734175</v>
      </c>
      <c r="DY34" s="83">
        <f t="shared" si="27"/>
        <v>34.884705255734175</v>
      </c>
      <c r="DZ34" s="83">
        <f t="shared" ref="DZ34:GK34" si="28">SUM(DZ35:DZ37)-SUM(DZ38:DZ39)</f>
        <v>34.884705255734175</v>
      </c>
      <c r="EA34" s="83">
        <f t="shared" si="28"/>
        <v>34.884705255734175</v>
      </c>
      <c r="EB34" s="83">
        <f t="shared" si="28"/>
        <v>34.884705255734175</v>
      </c>
      <c r="EC34" s="83">
        <f t="shared" si="28"/>
        <v>34.884705255734175</v>
      </c>
      <c r="ED34" s="83">
        <f t="shared" si="28"/>
        <v>34.884705255734175</v>
      </c>
      <c r="EE34" s="83">
        <f t="shared" si="28"/>
        <v>34.884705255734175</v>
      </c>
      <c r="EF34" s="83">
        <f t="shared" si="28"/>
        <v>34.884705255734175</v>
      </c>
      <c r="EG34" s="83">
        <f t="shared" si="28"/>
        <v>34.884705255734175</v>
      </c>
      <c r="EH34" s="83">
        <f t="shared" si="28"/>
        <v>34.884705255734175</v>
      </c>
      <c r="EI34" s="83">
        <f t="shared" si="28"/>
        <v>34.884705255734175</v>
      </c>
      <c r="EJ34" s="83">
        <f t="shared" si="28"/>
        <v>34.884705255734175</v>
      </c>
      <c r="EK34" s="83">
        <f t="shared" si="28"/>
        <v>34.884705255734175</v>
      </c>
      <c r="EL34" s="83">
        <f t="shared" si="28"/>
        <v>34.884705255734175</v>
      </c>
      <c r="EM34" s="83">
        <f t="shared" si="28"/>
        <v>34.884705255734175</v>
      </c>
      <c r="EN34" s="83">
        <f t="shared" si="28"/>
        <v>34.884705255734175</v>
      </c>
      <c r="EO34" s="83">
        <f t="shared" si="28"/>
        <v>34.884705255734175</v>
      </c>
      <c r="EP34" s="83">
        <f t="shared" si="28"/>
        <v>34.884705255734175</v>
      </c>
      <c r="EQ34" s="83">
        <f t="shared" si="28"/>
        <v>34.884705255734175</v>
      </c>
      <c r="ER34" s="83">
        <f t="shared" si="28"/>
        <v>34.884705255734175</v>
      </c>
      <c r="ES34" s="83">
        <f t="shared" si="28"/>
        <v>34.884705255734175</v>
      </c>
      <c r="ET34" s="83">
        <f t="shared" si="28"/>
        <v>34.884705255734175</v>
      </c>
      <c r="EU34" s="83">
        <f t="shared" si="28"/>
        <v>34.884705255734175</v>
      </c>
      <c r="EV34" s="83">
        <f t="shared" si="28"/>
        <v>34.884705255734175</v>
      </c>
      <c r="EW34" s="83">
        <f t="shared" si="28"/>
        <v>34.884705255734175</v>
      </c>
      <c r="EX34" s="83">
        <f t="shared" si="28"/>
        <v>34.884705255734175</v>
      </c>
      <c r="EY34" s="83">
        <f t="shared" si="28"/>
        <v>34.884705255734175</v>
      </c>
      <c r="EZ34" s="83">
        <f t="shared" si="28"/>
        <v>34.884705255734175</v>
      </c>
      <c r="FA34" s="83">
        <f t="shared" si="28"/>
        <v>34.884705255734175</v>
      </c>
      <c r="FB34" s="83">
        <f t="shared" si="28"/>
        <v>34.884705255734175</v>
      </c>
      <c r="FC34" s="83">
        <f t="shared" si="28"/>
        <v>34.884705255734175</v>
      </c>
      <c r="FD34" s="83">
        <f t="shared" si="28"/>
        <v>34.884705255734175</v>
      </c>
      <c r="FE34" s="83">
        <f t="shared" si="28"/>
        <v>34.884705255734175</v>
      </c>
      <c r="FF34" s="83">
        <f t="shared" si="28"/>
        <v>34.884705255734175</v>
      </c>
      <c r="FG34" s="83">
        <f t="shared" si="28"/>
        <v>34.884705255734175</v>
      </c>
      <c r="FH34" s="83">
        <f t="shared" si="28"/>
        <v>34.884705255734175</v>
      </c>
      <c r="FI34" s="83">
        <f t="shared" si="28"/>
        <v>34.884705255734175</v>
      </c>
      <c r="FJ34" s="83">
        <f t="shared" si="28"/>
        <v>34.884705255734175</v>
      </c>
      <c r="FK34" s="83">
        <f t="shared" si="28"/>
        <v>34.884705255734175</v>
      </c>
      <c r="FL34" s="83">
        <f t="shared" si="28"/>
        <v>34.884705255734175</v>
      </c>
      <c r="FM34" s="83">
        <f t="shared" si="28"/>
        <v>34.884705255734175</v>
      </c>
      <c r="FN34" s="83">
        <f t="shared" si="28"/>
        <v>34.884705255734175</v>
      </c>
      <c r="FO34" s="83">
        <f t="shared" si="28"/>
        <v>34.884705255734175</v>
      </c>
      <c r="FP34" s="83">
        <f t="shared" si="28"/>
        <v>34.884705255734175</v>
      </c>
      <c r="FQ34" s="83">
        <f t="shared" si="28"/>
        <v>34.884705255734175</v>
      </c>
      <c r="FR34" s="83">
        <f t="shared" si="28"/>
        <v>34.884705255734175</v>
      </c>
      <c r="FS34" s="83">
        <f t="shared" si="28"/>
        <v>34.884705255734175</v>
      </c>
      <c r="FT34" s="83">
        <f t="shared" si="28"/>
        <v>34.884705255734175</v>
      </c>
      <c r="FU34" s="83">
        <f t="shared" si="28"/>
        <v>34.884705255734175</v>
      </c>
      <c r="FV34" s="83">
        <f t="shared" si="28"/>
        <v>34.884705255734175</v>
      </c>
      <c r="FW34" s="83">
        <f t="shared" si="28"/>
        <v>34.884705255734175</v>
      </c>
      <c r="FX34" s="83">
        <f t="shared" si="28"/>
        <v>34.884705255734175</v>
      </c>
      <c r="FY34" s="83">
        <f t="shared" si="28"/>
        <v>34.884705255734175</v>
      </c>
      <c r="FZ34" s="83">
        <f t="shared" si="28"/>
        <v>34.884705255734175</v>
      </c>
      <c r="GA34" s="83">
        <f t="shared" si="28"/>
        <v>34.884705255734175</v>
      </c>
      <c r="GB34" s="83">
        <f t="shared" si="28"/>
        <v>34.884705255734175</v>
      </c>
      <c r="GC34" s="83">
        <f t="shared" si="28"/>
        <v>34.884705255734175</v>
      </c>
      <c r="GD34" s="83">
        <f t="shared" si="28"/>
        <v>34.884705255734175</v>
      </c>
      <c r="GE34" s="83">
        <f t="shared" si="28"/>
        <v>34.884705255734175</v>
      </c>
      <c r="GF34" s="83">
        <f t="shared" si="28"/>
        <v>34.884705255734175</v>
      </c>
      <c r="GG34" s="83">
        <f t="shared" si="28"/>
        <v>34.884705255734175</v>
      </c>
      <c r="GH34" s="83">
        <f t="shared" si="28"/>
        <v>34.884705255734175</v>
      </c>
      <c r="GI34" s="83">
        <f t="shared" si="28"/>
        <v>34.884705255734175</v>
      </c>
      <c r="GJ34" s="83">
        <f t="shared" si="28"/>
        <v>34.884705255734175</v>
      </c>
      <c r="GK34" s="83">
        <f t="shared" si="28"/>
        <v>34.884705255734175</v>
      </c>
      <c r="GL34" s="83">
        <f t="shared" ref="GL34:HI34" si="29">SUM(GL35:GL37)-SUM(GL38:GL39)</f>
        <v>34.884705255734175</v>
      </c>
      <c r="GM34" s="83">
        <f t="shared" si="29"/>
        <v>34.884705255734175</v>
      </c>
      <c r="GN34" s="83">
        <f t="shared" si="29"/>
        <v>34.884705255734175</v>
      </c>
      <c r="GO34" s="83">
        <f t="shared" si="29"/>
        <v>34.884705255734175</v>
      </c>
      <c r="GP34" s="83">
        <f t="shared" si="29"/>
        <v>34.884705255734175</v>
      </c>
      <c r="GQ34" s="83">
        <f t="shared" si="29"/>
        <v>34.884705255734175</v>
      </c>
      <c r="GR34" s="83">
        <f t="shared" si="29"/>
        <v>34.884705255734175</v>
      </c>
      <c r="GS34" s="83">
        <f t="shared" si="29"/>
        <v>34.884705255734175</v>
      </c>
      <c r="GT34" s="83">
        <f t="shared" si="29"/>
        <v>34.884705255734175</v>
      </c>
      <c r="GU34" s="83">
        <f t="shared" si="29"/>
        <v>34.884705255734175</v>
      </c>
      <c r="GV34" s="83">
        <f t="shared" si="29"/>
        <v>34.884705255734175</v>
      </c>
      <c r="GW34" s="83">
        <f t="shared" si="29"/>
        <v>34.884705255734175</v>
      </c>
      <c r="GX34" s="83">
        <f t="shared" si="29"/>
        <v>34.884705255734175</v>
      </c>
      <c r="GY34" s="83">
        <f t="shared" si="29"/>
        <v>34.884705255734175</v>
      </c>
      <c r="GZ34" s="83">
        <f t="shared" si="29"/>
        <v>34.884705255734175</v>
      </c>
      <c r="HA34" s="83">
        <f t="shared" si="29"/>
        <v>34.884705255734175</v>
      </c>
      <c r="HB34" s="83">
        <f t="shared" si="29"/>
        <v>34.884705255734175</v>
      </c>
      <c r="HC34" s="83">
        <f t="shared" si="29"/>
        <v>34.884705255734175</v>
      </c>
      <c r="HD34" s="83">
        <f t="shared" si="29"/>
        <v>34.884705255734175</v>
      </c>
      <c r="HE34" s="83">
        <f t="shared" si="29"/>
        <v>34.884705255734175</v>
      </c>
      <c r="HF34" s="83">
        <f t="shared" si="29"/>
        <v>34.884705255734175</v>
      </c>
      <c r="HG34" s="83">
        <f t="shared" si="29"/>
        <v>34.884705255734175</v>
      </c>
      <c r="HH34" s="83">
        <f t="shared" si="29"/>
        <v>34.884705255734175</v>
      </c>
      <c r="HI34" s="83">
        <f t="shared" si="29"/>
        <v>34.884705255734175</v>
      </c>
    </row>
    <row r="35" spans="1:217" x14ac:dyDescent="0.2">
      <c r="A35" s="30" t="s">
        <v>227</v>
      </c>
      <c r="B35" s="80">
        <f t="shared" ref="B35:BM35" si="30">_xlfn.SINGLE(PIS)*B$12</f>
        <v>0</v>
      </c>
      <c r="C35" s="80">
        <f t="shared" si="30"/>
        <v>0</v>
      </c>
      <c r="D35" s="80">
        <f t="shared" si="30"/>
        <v>0</v>
      </c>
      <c r="E35" s="80">
        <f t="shared" si="30"/>
        <v>0</v>
      </c>
      <c r="F35" s="80">
        <f t="shared" si="30"/>
        <v>0</v>
      </c>
      <c r="G35" s="80">
        <f t="shared" si="30"/>
        <v>0</v>
      </c>
      <c r="H35" s="80">
        <f t="shared" si="30"/>
        <v>0</v>
      </c>
      <c r="I35" s="80">
        <f t="shared" si="30"/>
        <v>0</v>
      </c>
      <c r="J35" s="80">
        <f t="shared" si="30"/>
        <v>0</v>
      </c>
      <c r="K35" s="80">
        <f t="shared" si="30"/>
        <v>0</v>
      </c>
      <c r="L35" s="80">
        <f t="shared" si="30"/>
        <v>0</v>
      </c>
      <c r="M35" s="80">
        <f t="shared" si="30"/>
        <v>0</v>
      </c>
      <c r="N35" s="80">
        <f t="shared" si="30"/>
        <v>0</v>
      </c>
      <c r="O35" s="80">
        <f t="shared" si="30"/>
        <v>0</v>
      </c>
      <c r="P35" s="80">
        <f t="shared" si="30"/>
        <v>0</v>
      </c>
      <c r="Q35" s="80">
        <f t="shared" si="30"/>
        <v>0</v>
      </c>
      <c r="R35" s="80">
        <f t="shared" si="30"/>
        <v>0</v>
      </c>
      <c r="S35" s="80">
        <f t="shared" si="30"/>
        <v>0</v>
      </c>
      <c r="T35" s="80">
        <f t="shared" si="30"/>
        <v>0</v>
      </c>
      <c r="U35" s="80">
        <f t="shared" si="30"/>
        <v>5.1164234375076791</v>
      </c>
      <c r="V35" s="80">
        <f t="shared" si="30"/>
        <v>5.1164234375076791</v>
      </c>
      <c r="W35" s="80">
        <f t="shared" si="30"/>
        <v>5.1164234375076791</v>
      </c>
      <c r="X35" s="80">
        <f t="shared" si="30"/>
        <v>5.1164234375076791</v>
      </c>
      <c r="Y35" s="80">
        <f t="shared" si="30"/>
        <v>5.1164234375076791</v>
      </c>
      <c r="Z35" s="80">
        <f t="shared" si="30"/>
        <v>5.1164234375076791</v>
      </c>
      <c r="AA35" s="80">
        <f t="shared" si="30"/>
        <v>5.1164234375076791</v>
      </c>
      <c r="AB35" s="80">
        <f t="shared" si="30"/>
        <v>5.1164234375076791</v>
      </c>
      <c r="AC35" s="80">
        <f t="shared" si="30"/>
        <v>5.1164234375076791</v>
      </c>
      <c r="AD35" s="80">
        <f t="shared" si="30"/>
        <v>5.1164234375076791</v>
      </c>
      <c r="AE35" s="80">
        <f t="shared" si="30"/>
        <v>5.1164234375076791</v>
      </c>
      <c r="AF35" s="80">
        <f t="shared" si="30"/>
        <v>5.1164234375076791</v>
      </c>
      <c r="AG35" s="80">
        <f t="shared" si="30"/>
        <v>5.1164234375076791</v>
      </c>
      <c r="AH35" s="80">
        <f t="shared" si="30"/>
        <v>5.1164234375076791</v>
      </c>
      <c r="AI35" s="80">
        <f t="shared" si="30"/>
        <v>5.1164234375076791</v>
      </c>
      <c r="AJ35" s="80">
        <f t="shared" si="30"/>
        <v>5.1164234375076791</v>
      </c>
      <c r="AK35" s="80">
        <f t="shared" si="30"/>
        <v>5.1164234375076791</v>
      </c>
      <c r="AL35" s="80">
        <f t="shared" si="30"/>
        <v>5.1164234375076791</v>
      </c>
      <c r="AM35" s="80">
        <f t="shared" si="30"/>
        <v>5.1164234375076791</v>
      </c>
      <c r="AN35" s="80">
        <f t="shared" si="30"/>
        <v>5.1164234375076791</v>
      </c>
      <c r="AO35" s="80">
        <f t="shared" si="30"/>
        <v>5.1164234375076791</v>
      </c>
      <c r="AP35" s="80">
        <f t="shared" si="30"/>
        <v>5.1164234375076791</v>
      </c>
      <c r="AQ35" s="80">
        <f t="shared" si="30"/>
        <v>5.1164234375076791</v>
      </c>
      <c r="AR35" s="80">
        <f t="shared" si="30"/>
        <v>5.1164234375076791</v>
      </c>
      <c r="AS35" s="80">
        <f t="shared" si="30"/>
        <v>5.1164234375076791</v>
      </c>
      <c r="AT35" s="80">
        <f t="shared" si="30"/>
        <v>5.1164234375076791</v>
      </c>
      <c r="AU35" s="80">
        <f t="shared" si="30"/>
        <v>5.1164234375076791</v>
      </c>
      <c r="AV35" s="80">
        <f t="shared" si="30"/>
        <v>5.1164234375076791</v>
      </c>
      <c r="AW35" s="80">
        <f t="shared" si="30"/>
        <v>5.1164234375076791</v>
      </c>
      <c r="AX35" s="80">
        <f t="shared" si="30"/>
        <v>5.1164234375076791</v>
      </c>
      <c r="AY35" s="80">
        <f t="shared" si="30"/>
        <v>5.1164234375076791</v>
      </c>
      <c r="AZ35" s="80">
        <f t="shared" si="30"/>
        <v>5.1164234375076791</v>
      </c>
      <c r="BA35" s="80">
        <f t="shared" si="30"/>
        <v>5.1164234375076791</v>
      </c>
      <c r="BB35" s="80">
        <f t="shared" si="30"/>
        <v>5.1164234375076791</v>
      </c>
      <c r="BC35" s="80">
        <f t="shared" si="30"/>
        <v>5.1164234375076791</v>
      </c>
      <c r="BD35" s="80">
        <f t="shared" si="30"/>
        <v>5.1164234375076791</v>
      </c>
      <c r="BE35" s="80">
        <f t="shared" si="30"/>
        <v>5.1164234375076791</v>
      </c>
      <c r="BF35" s="80">
        <f t="shared" si="30"/>
        <v>5.1164234375076791</v>
      </c>
      <c r="BG35" s="80">
        <f t="shared" si="30"/>
        <v>5.1164234375076791</v>
      </c>
      <c r="BH35" s="80">
        <f t="shared" si="30"/>
        <v>5.1164234375076791</v>
      </c>
      <c r="BI35" s="80">
        <f t="shared" si="30"/>
        <v>5.1164234375076791</v>
      </c>
      <c r="BJ35" s="80">
        <f t="shared" si="30"/>
        <v>5.1164234375076791</v>
      </c>
      <c r="BK35" s="80">
        <f t="shared" si="30"/>
        <v>5.1164234375076791</v>
      </c>
      <c r="BL35" s="80">
        <f t="shared" si="30"/>
        <v>5.1164234375076791</v>
      </c>
      <c r="BM35" s="80">
        <f t="shared" si="30"/>
        <v>5.1164234375076791</v>
      </c>
      <c r="BN35" s="80">
        <f t="shared" ref="BN35:DY35" si="31">_xlfn.SINGLE(PIS)*BN$12</f>
        <v>5.1164234375076791</v>
      </c>
      <c r="BO35" s="80">
        <f t="shared" si="31"/>
        <v>5.1164234375076791</v>
      </c>
      <c r="BP35" s="80">
        <f t="shared" si="31"/>
        <v>5.1164234375076791</v>
      </c>
      <c r="BQ35" s="80">
        <f t="shared" si="31"/>
        <v>5.1164234375076791</v>
      </c>
      <c r="BR35" s="80">
        <f t="shared" si="31"/>
        <v>5.1164234375076791</v>
      </c>
      <c r="BS35" s="80">
        <f t="shared" si="31"/>
        <v>5.1164234375076791</v>
      </c>
      <c r="BT35" s="80">
        <f t="shared" si="31"/>
        <v>5.1164234375076791</v>
      </c>
      <c r="BU35" s="80">
        <f t="shared" si="31"/>
        <v>5.1164234375076791</v>
      </c>
      <c r="BV35" s="80">
        <f t="shared" si="31"/>
        <v>5.1164234375076791</v>
      </c>
      <c r="BW35" s="80">
        <f t="shared" si="31"/>
        <v>5.1164234375076791</v>
      </c>
      <c r="BX35" s="80">
        <f t="shared" si="31"/>
        <v>5.1164234375076791</v>
      </c>
      <c r="BY35" s="80">
        <f t="shared" si="31"/>
        <v>5.1164234375076791</v>
      </c>
      <c r="BZ35" s="80">
        <f t="shared" si="31"/>
        <v>5.1164234375076791</v>
      </c>
      <c r="CA35" s="80">
        <f t="shared" si="31"/>
        <v>5.1164234375076791</v>
      </c>
      <c r="CB35" s="80">
        <f t="shared" si="31"/>
        <v>5.1164234375076791</v>
      </c>
      <c r="CC35" s="80">
        <f t="shared" si="31"/>
        <v>5.1164234375076791</v>
      </c>
      <c r="CD35" s="80">
        <f t="shared" si="31"/>
        <v>5.1164234375076791</v>
      </c>
      <c r="CE35" s="80">
        <f t="shared" si="31"/>
        <v>5.1164234375076791</v>
      </c>
      <c r="CF35" s="80">
        <f t="shared" si="31"/>
        <v>5.1164234375076791</v>
      </c>
      <c r="CG35" s="80">
        <f t="shared" si="31"/>
        <v>5.1164234375076791</v>
      </c>
      <c r="CH35" s="80">
        <f t="shared" si="31"/>
        <v>5.1164234375076791</v>
      </c>
      <c r="CI35" s="80">
        <f t="shared" si="31"/>
        <v>5.1164234375076791</v>
      </c>
      <c r="CJ35" s="80">
        <f t="shared" si="31"/>
        <v>5.1164234375076791</v>
      </c>
      <c r="CK35" s="80">
        <f t="shared" si="31"/>
        <v>5.1164234375076791</v>
      </c>
      <c r="CL35" s="80">
        <f t="shared" si="31"/>
        <v>5.1164234375076791</v>
      </c>
      <c r="CM35" s="80">
        <f t="shared" si="31"/>
        <v>5.1164234375076791</v>
      </c>
      <c r="CN35" s="80">
        <f t="shared" si="31"/>
        <v>5.1164234375076791</v>
      </c>
      <c r="CO35" s="80">
        <f t="shared" si="31"/>
        <v>5.1164234375076791</v>
      </c>
      <c r="CP35" s="80">
        <f t="shared" si="31"/>
        <v>5.1164234375076791</v>
      </c>
      <c r="CQ35" s="80">
        <f t="shared" si="31"/>
        <v>5.1164234375076791</v>
      </c>
      <c r="CR35" s="80">
        <f t="shared" si="31"/>
        <v>5.1164234375076791</v>
      </c>
      <c r="CS35" s="80">
        <f t="shared" si="31"/>
        <v>5.1164234375076791</v>
      </c>
      <c r="CT35" s="80">
        <f t="shared" si="31"/>
        <v>5.1164234375076791</v>
      </c>
      <c r="CU35" s="80">
        <f t="shared" si="31"/>
        <v>5.1164234375076791</v>
      </c>
      <c r="CV35" s="80">
        <f t="shared" si="31"/>
        <v>5.1164234375076791</v>
      </c>
      <c r="CW35" s="80">
        <f t="shared" si="31"/>
        <v>5.1164234375076791</v>
      </c>
      <c r="CX35" s="80">
        <f t="shared" si="31"/>
        <v>5.1164234375076791</v>
      </c>
      <c r="CY35" s="80">
        <f t="shared" si="31"/>
        <v>5.1164234375076791</v>
      </c>
      <c r="CZ35" s="80">
        <f t="shared" si="31"/>
        <v>5.1164234375076791</v>
      </c>
      <c r="DA35" s="80">
        <f t="shared" si="31"/>
        <v>5.1164234375076791</v>
      </c>
      <c r="DB35" s="80">
        <f t="shared" si="31"/>
        <v>5.1164234375076791</v>
      </c>
      <c r="DC35" s="80">
        <f t="shared" si="31"/>
        <v>5.1164234375076791</v>
      </c>
      <c r="DD35" s="80">
        <f t="shared" si="31"/>
        <v>5.1164234375076791</v>
      </c>
      <c r="DE35" s="80">
        <f t="shared" si="31"/>
        <v>5.1164234375076791</v>
      </c>
      <c r="DF35" s="80">
        <f t="shared" si="31"/>
        <v>5.1164234375076791</v>
      </c>
      <c r="DG35" s="80">
        <f t="shared" si="31"/>
        <v>5.1164234375076791</v>
      </c>
      <c r="DH35" s="80">
        <f t="shared" si="31"/>
        <v>5.1164234375076791</v>
      </c>
      <c r="DI35" s="80">
        <f t="shared" si="31"/>
        <v>5.1164234375076791</v>
      </c>
      <c r="DJ35" s="80">
        <f t="shared" si="31"/>
        <v>5.1164234375076791</v>
      </c>
      <c r="DK35" s="80">
        <f t="shared" si="31"/>
        <v>5.1164234375076791</v>
      </c>
      <c r="DL35" s="80">
        <f t="shared" si="31"/>
        <v>5.1164234375076791</v>
      </c>
      <c r="DM35" s="80">
        <f t="shared" si="31"/>
        <v>5.1164234375076791</v>
      </c>
      <c r="DN35" s="80">
        <f t="shared" si="31"/>
        <v>5.1164234375076791</v>
      </c>
      <c r="DO35" s="80">
        <f t="shared" si="31"/>
        <v>5.1164234375076791</v>
      </c>
      <c r="DP35" s="80">
        <f t="shared" si="31"/>
        <v>5.1164234375076791</v>
      </c>
      <c r="DQ35" s="80">
        <f t="shared" si="31"/>
        <v>5.1164234375076791</v>
      </c>
      <c r="DR35" s="80">
        <f t="shared" si="31"/>
        <v>5.1164234375076791</v>
      </c>
      <c r="DS35" s="80">
        <f t="shared" si="31"/>
        <v>5.1164234375076791</v>
      </c>
      <c r="DT35" s="80">
        <f t="shared" si="31"/>
        <v>5.1164234375076791</v>
      </c>
      <c r="DU35" s="80">
        <f t="shared" si="31"/>
        <v>5.1164234375076791</v>
      </c>
      <c r="DV35" s="80">
        <f t="shared" si="31"/>
        <v>5.1164234375076791</v>
      </c>
      <c r="DW35" s="80">
        <f t="shared" si="31"/>
        <v>5.1164234375076791</v>
      </c>
      <c r="DX35" s="80">
        <f t="shared" si="31"/>
        <v>5.1164234375076791</v>
      </c>
      <c r="DY35" s="80">
        <f t="shared" si="31"/>
        <v>5.1164234375076791</v>
      </c>
      <c r="DZ35" s="80">
        <f t="shared" ref="DZ35:GK35" si="32">_xlfn.SINGLE(PIS)*DZ$12</f>
        <v>5.1164234375076791</v>
      </c>
      <c r="EA35" s="80">
        <f t="shared" si="32"/>
        <v>5.1164234375076791</v>
      </c>
      <c r="EB35" s="80">
        <f t="shared" si="32"/>
        <v>5.1164234375076791</v>
      </c>
      <c r="EC35" s="80">
        <f t="shared" si="32"/>
        <v>5.1164234375076791</v>
      </c>
      <c r="ED35" s="80">
        <f t="shared" si="32"/>
        <v>5.1164234375076791</v>
      </c>
      <c r="EE35" s="80">
        <f t="shared" si="32"/>
        <v>5.1164234375076791</v>
      </c>
      <c r="EF35" s="80">
        <f t="shared" si="32"/>
        <v>5.1164234375076791</v>
      </c>
      <c r="EG35" s="80">
        <f t="shared" si="32"/>
        <v>5.1164234375076791</v>
      </c>
      <c r="EH35" s="80">
        <f t="shared" si="32"/>
        <v>5.1164234375076791</v>
      </c>
      <c r="EI35" s="80">
        <f t="shared" si="32"/>
        <v>5.1164234375076791</v>
      </c>
      <c r="EJ35" s="80">
        <f t="shared" si="32"/>
        <v>5.1164234375076791</v>
      </c>
      <c r="EK35" s="80">
        <f t="shared" si="32"/>
        <v>5.1164234375076791</v>
      </c>
      <c r="EL35" s="80">
        <f t="shared" si="32"/>
        <v>5.1164234375076791</v>
      </c>
      <c r="EM35" s="80">
        <f t="shared" si="32"/>
        <v>5.1164234375076791</v>
      </c>
      <c r="EN35" s="80">
        <f t="shared" si="32"/>
        <v>5.1164234375076791</v>
      </c>
      <c r="EO35" s="80">
        <f t="shared" si="32"/>
        <v>5.1164234375076791</v>
      </c>
      <c r="EP35" s="80">
        <f t="shared" si="32"/>
        <v>5.1164234375076791</v>
      </c>
      <c r="EQ35" s="80">
        <f t="shared" si="32"/>
        <v>5.1164234375076791</v>
      </c>
      <c r="ER35" s="80">
        <f t="shared" si="32"/>
        <v>5.1164234375076791</v>
      </c>
      <c r="ES35" s="80">
        <f t="shared" si="32"/>
        <v>5.1164234375076791</v>
      </c>
      <c r="ET35" s="80">
        <f t="shared" si="32"/>
        <v>5.1164234375076791</v>
      </c>
      <c r="EU35" s="80">
        <f t="shared" si="32"/>
        <v>5.1164234375076791</v>
      </c>
      <c r="EV35" s="80">
        <f t="shared" si="32"/>
        <v>5.1164234375076791</v>
      </c>
      <c r="EW35" s="80">
        <f t="shared" si="32"/>
        <v>5.1164234375076791</v>
      </c>
      <c r="EX35" s="80">
        <f t="shared" si="32"/>
        <v>5.1164234375076791</v>
      </c>
      <c r="EY35" s="80">
        <f t="shared" si="32"/>
        <v>5.1164234375076791</v>
      </c>
      <c r="EZ35" s="80">
        <f t="shared" si="32"/>
        <v>5.1164234375076791</v>
      </c>
      <c r="FA35" s="80">
        <f t="shared" si="32"/>
        <v>5.1164234375076791</v>
      </c>
      <c r="FB35" s="80">
        <f t="shared" si="32"/>
        <v>5.1164234375076791</v>
      </c>
      <c r="FC35" s="80">
        <f t="shared" si="32"/>
        <v>5.1164234375076791</v>
      </c>
      <c r="FD35" s="80">
        <f t="shared" si="32"/>
        <v>5.1164234375076791</v>
      </c>
      <c r="FE35" s="80">
        <f t="shared" si="32"/>
        <v>5.1164234375076791</v>
      </c>
      <c r="FF35" s="80">
        <f t="shared" si="32"/>
        <v>5.1164234375076791</v>
      </c>
      <c r="FG35" s="80">
        <f t="shared" si="32"/>
        <v>5.1164234375076791</v>
      </c>
      <c r="FH35" s="80">
        <f t="shared" si="32"/>
        <v>5.1164234375076791</v>
      </c>
      <c r="FI35" s="80">
        <f t="shared" si="32"/>
        <v>5.1164234375076791</v>
      </c>
      <c r="FJ35" s="80">
        <f t="shared" si="32"/>
        <v>5.1164234375076791</v>
      </c>
      <c r="FK35" s="80">
        <f t="shared" si="32"/>
        <v>5.1164234375076791</v>
      </c>
      <c r="FL35" s="80">
        <f t="shared" si="32"/>
        <v>5.1164234375076791</v>
      </c>
      <c r="FM35" s="80">
        <f t="shared" si="32"/>
        <v>5.1164234375076791</v>
      </c>
      <c r="FN35" s="80">
        <f t="shared" si="32"/>
        <v>5.1164234375076791</v>
      </c>
      <c r="FO35" s="80">
        <f t="shared" si="32"/>
        <v>5.1164234375076791</v>
      </c>
      <c r="FP35" s="80">
        <f t="shared" si="32"/>
        <v>5.1164234375076791</v>
      </c>
      <c r="FQ35" s="80">
        <f t="shared" si="32"/>
        <v>5.1164234375076791</v>
      </c>
      <c r="FR35" s="80">
        <f t="shared" si="32"/>
        <v>5.1164234375076791</v>
      </c>
      <c r="FS35" s="80">
        <f t="shared" si="32"/>
        <v>5.1164234375076791</v>
      </c>
      <c r="FT35" s="80">
        <f t="shared" si="32"/>
        <v>5.1164234375076791</v>
      </c>
      <c r="FU35" s="80">
        <f t="shared" si="32"/>
        <v>5.1164234375076791</v>
      </c>
      <c r="FV35" s="80">
        <f t="shared" si="32"/>
        <v>5.1164234375076791</v>
      </c>
      <c r="FW35" s="80">
        <f t="shared" si="32"/>
        <v>5.1164234375076791</v>
      </c>
      <c r="FX35" s="80">
        <f t="shared" si="32"/>
        <v>5.1164234375076791</v>
      </c>
      <c r="FY35" s="80">
        <f t="shared" si="32"/>
        <v>5.1164234375076791</v>
      </c>
      <c r="FZ35" s="80">
        <f t="shared" si="32"/>
        <v>5.1164234375076791</v>
      </c>
      <c r="GA35" s="80">
        <f t="shared" si="32"/>
        <v>5.1164234375076791</v>
      </c>
      <c r="GB35" s="80">
        <f t="shared" si="32"/>
        <v>5.1164234375076791</v>
      </c>
      <c r="GC35" s="80">
        <f t="shared" si="32"/>
        <v>5.1164234375076791</v>
      </c>
      <c r="GD35" s="80">
        <f t="shared" si="32"/>
        <v>5.1164234375076791</v>
      </c>
      <c r="GE35" s="80">
        <f t="shared" si="32"/>
        <v>5.1164234375076791</v>
      </c>
      <c r="GF35" s="80">
        <f t="shared" si="32"/>
        <v>5.1164234375076791</v>
      </c>
      <c r="GG35" s="80">
        <f t="shared" si="32"/>
        <v>5.1164234375076791</v>
      </c>
      <c r="GH35" s="80">
        <f t="shared" si="32"/>
        <v>5.1164234375076791</v>
      </c>
      <c r="GI35" s="80">
        <f t="shared" si="32"/>
        <v>5.1164234375076791</v>
      </c>
      <c r="GJ35" s="80">
        <f t="shared" si="32"/>
        <v>5.1164234375076791</v>
      </c>
      <c r="GK35" s="80">
        <f t="shared" si="32"/>
        <v>5.1164234375076791</v>
      </c>
      <c r="GL35" s="80">
        <f t="shared" ref="GL35:HI35" si="33">_xlfn.SINGLE(PIS)*GL$12</f>
        <v>5.1164234375076791</v>
      </c>
      <c r="GM35" s="80">
        <f t="shared" si="33"/>
        <v>5.1164234375076791</v>
      </c>
      <c r="GN35" s="80">
        <f t="shared" si="33"/>
        <v>5.1164234375076791</v>
      </c>
      <c r="GO35" s="80">
        <f t="shared" si="33"/>
        <v>5.1164234375076791</v>
      </c>
      <c r="GP35" s="80">
        <f t="shared" si="33"/>
        <v>5.1164234375076791</v>
      </c>
      <c r="GQ35" s="80">
        <f t="shared" si="33"/>
        <v>5.1164234375076791</v>
      </c>
      <c r="GR35" s="80">
        <f t="shared" si="33"/>
        <v>5.1164234375076791</v>
      </c>
      <c r="GS35" s="80">
        <f t="shared" si="33"/>
        <v>5.1164234375076791</v>
      </c>
      <c r="GT35" s="80">
        <f t="shared" si="33"/>
        <v>5.1164234375076791</v>
      </c>
      <c r="GU35" s="80">
        <f t="shared" si="33"/>
        <v>5.1164234375076791</v>
      </c>
      <c r="GV35" s="80">
        <f t="shared" si="33"/>
        <v>5.1164234375076791</v>
      </c>
      <c r="GW35" s="80">
        <f t="shared" si="33"/>
        <v>5.1164234375076791</v>
      </c>
      <c r="GX35" s="80">
        <f t="shared" si="33"/>
        <v>5.1164234375076791</v>
      </c>
      <c r="GY35" s="80">
        <f t="shared" si="33"/>
        <v>5.1164234375076791</v>
      </c>
      <c r="GZ35" s="80">
        <f t="shared" si="33"/>
        <v>5.1164234375076791</v>
      </c>
      <c r="HA35" s="80">
        <f t="shared" si="33"/>
        <v>5.1164234375076791</v>
      </c>
      <c r="HB35" s="80">
        <f t="shared" si="33"/>
        <v>5.1164234375076791</v>
      </c>
      <c r="HC35" s="80">
        <f t="shared" si="33"/>
        <v>5.1164234375076791</v>
      </c>
      <c r="HD35" s="80">
        <f t="shared" si="33"/>
        <v>5.1164234375076791</v>
      </c>
      <c r="HE35" s="80">
        <f t="shared" si="33"/>
        <v>5.1164234375076791</v>
      </c>
      <c r="HF35" s="80">
        <f t="shared" si="33"/>
        <v>5.1164234375076791</v>
      </c>
      <c r="HG35" s="80">
        <f t="shared" si="33"/>
        <v>5.1164234375076791</v>
      </c>
      <c r="HH35" s="80">
        <f t="shared" si="33"/>
        <v>5.1164234375076791</v>
      </c>
      <c r="HI35" s="80">
        <f t="shared" si="33"/>
        <v>5.1164234375076791</v>
      </c>
    </row>
    <row r="36" spans="1:217" x14ac:dyDescent="0.2">
      <c r="A36" s="30" t="s">
        <v>228</v>
      </c>
      <c r="B36" s="80">
        <f t="shared" ref="B36:BM36" si="34">_xlfn.SINGLE(COFINS)*B$12</f>
        <v>0</v>
      </c>
      <c r="C36" s="80">
        <f t="shared" si="34"/>
        <v>0</v>
      </c>
      <c r="D36" s="80">
        <f t="shared" si="34"/>
        <v>0</v>
      </c>
      <c r="E36" s="80">
        <f t="shared" si="34"/>
        <v>0</v>
      </c>
      <c r="F36" s="80">
        <f t="shared" si="34"/>
        <v>0</v>
      </c>
      <c r="G36" s="80">
        <f t="shared" si="34"/>
        <v>0</v>
      </c>
      <c r="H36" s="80">
        <f t="shared" si="34"/>
        <v>0</v>
      </c>
      <c r="I36" s="80">
        <f t="shared" si="34"/>
        <v>0</v>
      </c>
      <c r="J36" s="80">
        <f t="shared" si="34"/>
        <v>0</v>
      </c>
      <c r="K36" s="80">
        <f t="shared" si="34"/>
        <v>0</v>
      </c>
      <c r="L36" s="80">
        <f t="shared" si="34"/>
        <v>0</v>
      </c>
      <c r="M36" s="80">
        <f t="shared" si="34"/>
        <v>0</v>
      </c>
      <c r="N36" s="80">
        <f t="shared" si="34"/>
        <v>0</v>
      </c>
      <c r="O36" s="80">
        <f t="shared" si="34"/>
        <v>0</v>
      </c>
      <c r="P36" s="80">
        <f t="shared" si="34"/>
        <v>0</v>
      </c>
      <c r="Q36" s="80">
        <f t="shared" si="34"/>
        <v>0</v>
      </c>
      <c r="R36" s="80">
        <f t="shared" si="34"/>
        <v>0</v>
      </c>
      <c r="S36" s="80">
        <f t="shared" si="34"/>
        <v>0</v>
      </c>
      <c r="T36" s="80">
        <f t="shared" si="34"/>
        <v>0</v>
      </c>
      <c r="U36" s="80">
        <f t="shared" si="34"/>
        <v>23.566556439429309</v>
      </c>
      <c r="V36" s="80">
        <f t="shared" si="34"/>
        <v>23.566556439429309</v>
      </c>
      <c r="W36" s="80">
        <f t="shared" si="34"/>
        <v>23.566556439429309</v>
      </c>
      <c r="X36" s="80">
        <f t="shared" si="34"/>
        <v>23.566556439429309</v>
      </c>
      <c r="Y36" s="80">
        <f t="shared" si="34"/>
        <v>23.566556439429309</v>
      </c>
      <c r="Z36" s="80">
        <f t="shared" si="34"/>
        <v>23.566556439429309</v>
      </c>
      <c r="AA36" s="80">
        <f t="shared" si="34"/>
        <v>23.566556439429309</v>
      </c>
      <c r="AB36" s="80">
        <f t="shared" si="34"/>
        <v>23.566556439429309</v>
      </c>
      <c r="AC36" s="80">
        <f t="shared" si="34"/>
        <v>23.566556439429309</v>
      </c>
      <c r="AD36" s="80">
        <f t="shared" si="34"/>
        <v>23.566556439429309</v>
      </c>
      <c r="AE36" s="80">
        <f t="shared" si="34"/>
        <v>23.566556439429309</v>
      </c>
      <c r="AF36" s="80">
        <f t="shared" si="34"/>
        <v>23.566556439429309</v>
      </c>
      <c r="AG36" s="80">
        <f t="shared" si="34"/>
        <v>23.566556439429309</v>
      </c>
      <c r="AH36" s="80">
        <f t="shared" si="34"/>
        <v>23.566556439429309</v>
      </c>
      <c r="AI36" s="80">
        <f t="shared" si="34"/>
        <v>23.566556439429309</v>
      </c>
      <c r="AJ36" s="80">
        <f t="shared" si="34"/>
        <v>23.566556439429309</v>
      </c>
      <c r="AK36" s="80">
        <f t="shared" si="34"/>
        <v>23.566556439429309</v>
      </c>
      <c r="AL36" s="80">
        <f t="shared" si="34"/>
        <v>23.566556439429309</v>
      </c>
      <c r="AM36" s="80">
        <f t="shared" si="34"/>
        <v>23.566556439429309</v>
      </c>
      <c r="AN36" s="80">
        <f t="shared" si="34"/>
        <v>23.566556439429309</v>
      </c>
      <c r="AO36" s="80">
        <f t="shared" si="34"/>
        <v>23.566556439429309</v>
      </c>
      <c r="AP36" s="80">
        <f t="shared" si="34"/>
        <v>23.566556439429309</v>
      </c>
      <c r="AQ36" s="80">
        <f t="shared" si="34"/>
        <v>23.566556439429309</v>
      </c>
      <c r="AR36" s="80">
        <f t="shared" si="34"/>
        <v>23.566556439429309</v>
      </c>
      <c r="AS36" s="80">
        <f t="shared" si="34"/>
        <v>23.566556439429309</v>
      </c>
      <c r="AT36" s="80">
        <f t="shared" si="34"/>
        <v>23.566556439429309</v>
      </c>
      <c r="AU36" s="80">
        <f t="shared" si="34"/>
        <v>23.566556439429309</v>
      </c>
      <c r="AV36" s="80">
        <f t="shared" si="34"/>
        <v>23.566556439429309</v>
      </c>
      <c r="AW36" s="80">
        <f t="shared" si="34"/>
        <v>23.566556439429309</v>
      </c>
      <c r="AX36" s="80">
        <f t="shared" si="34"/>
        <v>23.566556439429309</v>
      </c>
      <c r="AY36" s="80">
        <f t="shared" si="34"/>
        <v>23.566556439429309</v>
      </c>
      <c r="AZ36" s="80">
        <f t="shared" si="34"/>
        <v>23.566556439429309</v>
      </c>
      <c r="BA36" s="80">
        <f t="shared" si="34"/>
        <v>23.566556439429309</v>
      </c>
      <c r="BB36" s="80">
        <f t="shared" si="34"/>
        <v>23.566556439429309</v>
      </c>
      <c r="BC36" s="80">
        <f t="shared" si="34"/>
        <v>23.566556439429309</v>
      </c>
      <c r="BD36" s="80">
        <f t="shared" si="34"/>
        <v>23.566556439429309</v>
      </c>
      <c r="BE36" s="80">
        <f t="shared" si="34"/>
        <v>23.566556439429309</v>
      </c>
      <c r="BF36" s="80">
        <f t="shared" si="34"/>
        <v>23.566556439429309</v>
      </c>
      <c r="BG36" s="80">
        <f t="shared" si="34"/>
        <v>23.566556439429309</v>
      </c>
      <c r="BH36" s="80">
        <f t="shared" si="34"/>
        <v>23.566556439429309</v>
      </c>
      <c r="BI36" s="80">
        <f t="shared" si="34"/>
        <v>23.566556439429309</v>
      </c>
      <c r="BJ36" s="80">
        <f t="shared" si="34"/>
        <v>23.566556439429309</v>
      </c>
      <c r="BK36" s="80">
        <f t="shared" si="34"/>
        <v>23.566556439429309</v>
      </c>
      <c r="BL36" s="80">
        <f t="shared" si="34"/>
        <v>23.566556439429309</v>
      </c>
      <c r="BM36" s="80">
        <f t="shared" si="34"/>
        <v>23.566556439429309</v>
      </c>
      <c r="BN36" s="80">
        <f t="shared" ref="BN36:DY36" si="35">_xlfn.SINGLE(COFINS)*BN$12</f>
        <v>23.566556439429309</v>
      </c>
      <c r="BO36" s="80">
        <f t="shared" si="35"/>
        <v>23.566556439429309</v>
      </c>
      <c r="BP36" s="80">
        <f t="shared" si="35"/>
        <v>23.566556439429309</v>
      </c>
      <c r="BQ36" s="80">
        <f t="shared" si="35"/>
        <v>23.566556439429309</v>
      </c>
      <c r="BR36" s="80">
        <f t="shared" si="35"/>
        <v>23.566556439429309</v>
      </c>
      <c r="BS36" s="80">
        <f t="shared" si="35"/>
        <v>23.566556439429309</v>
      </c>
      <c r="BT36" s="80">
        <f t="shared" si="35"/>
        <v>23.566556439429309</v>
      </c>
      <c r="BU36" s="80">
        <f t="shared" si="35"/>
        <v>23.566556439429309</v>
      </c>
      <c r="BV36" s="80">
        <f t="shared" si="35"/>
        <v>23.566556439429309</v>
      </c>
      <c r="BW36" s="80">
        <f t="shared" si="35"/>
        <v>23.566556439429309</v>
      </c>
      <c r="BX36" s="80">
        <f t="shared" si="35"/>
        <v>23.566556439429309</v>
      </c>
      <c r="BY36" s="80">
        <f t="shared" si="35"/>
        <v>23.566556439429309</v>
      </c>
      <c r="BZ36" s="80">
        <f t="shared" si="35"/>
        <v>23.566556439429309</v>
      </c>
      <c r="CA36" s="80">
        <f t="shared" si="35"/>
        <v>23.566556439429309</v>
      </c>
      <c r="CB36" s="80">
        <f t="shared" si="35"/>
        <v>23.566556439429309</v>
      </c>
      <c r="CC36" s="80">
        <f t="shared" si="35"/>
        <v>23.566556439429309</v>
      </c>
      <c r="CD36" s="80">
        <f t="shared" si="35"/>
        <v>23.566556439429309</v>
      </c>
      <c r="CE36" s="80">
        <f t="shared" si="35"/>
        <v>23.566556439429309</v>
      </c>
      <c r="CF36" s="80">
        <f t="shared" si="35"/>
        <v>23.566556439429309</v>
      </c>
      <c r="CG36" s="80">
        <f t="shared" si="35"/>
        <v>23.566556439429309</v>
      </c>
      <c r="CH36" s="80">
        <f t="shared" si="35"/>
        <v>23.566556439429309</v>
      </c>
      <c r="CI36" s="80">
        <f t="shared" si="35"/>
        <v>23.566556439429309</v>
      </c>
      <c r="CJ36" s="80">
        <f t="shared" si="35"/>
        <v>23.566556439429309</v>
      </c>
      <c r="CK36" s="80">
        <f t="shared" si="35"/>
        <v>23.566556439429309</v>
      </c>
      <c r="CL36" s="80">
        <f t="shared" si="35"/>
        <v>23.566556439429309</v>
      </c>
      <c r="CM36" s="80">
        <f t="shared" si="35"/>
        <v>23.566556439429309</v>
      </c>
      <c r="CN36" s="80">
        <f t="shared" si="35"/>
        <v>23.566556439429309</v>
      </c>
      <c r="CO36" s="80">
        <f t="shared" si="35"/>
        <v>23.566556439429309</v>
      </c>
      <c r="CP36" s="80">
        <f t="shared" si="35"/>
        <v>23.566556439429309</v>
      </c>
      <c r="CQ36" s="80">
        <f t="shared" si="35"/>
        <v>23.566556439429309</v>
      </c>
      <c r="CR36" s="80">
        <f t="shared" si="35"/>
        <v>23.566556439429309</v>
      </c>
      <c r="CS36" s="80">
        <f t="shared" si="35"/>
        <v>23.566556439429309</v>
      </c>
      <c r="CT36" s="80">
        <f t="shared" si="35"/>
        <v>23.566556439429309</v>
      </c>
      <c r="CU36" s="80">
        <f t="shared" si="35"/>
        <v>23.566556439429309</v>
      </c>
      <c r="CV36" s="80">
        <f t="shared" si="35"/>
        <v>23.566556439429309</v>
      </c>
      <c r="CW36" s="80">
        <f t="shared" si="35"/>
        <v>23.566556439429309</v>
      </c>
      <c r="CX36" s="80">
        <f t="shared" si="35"/>
        <v>23.566556439429309</v>
      </c>
      <c r="CY36" s="80">
        <f t="shared" si="35"/>
        <v>23.566556439429309</v>
      </c>
      <c r="CZ36" s="80">
        <f t="shared" si="35"/>
        <v>23.566556439429309</v>
      </c>
      <c r="DA36" s="80">
        <f t="shared" si="35"/>
        <v>23.566556439429309</v>
      </c>
      <c r="DB36" s="80">
        <f t="shared" si="35"/>
        <v>23.566556439429309</v>
      </c>
      <c r="DC36" s="80">
        <f t="shared" si="35"/>
        <v>23.566556439429309</v>
      </c>
      <c r="DD36" s="80">
        <f t="shared" si="35"/>
        <v>23.566556439429309</v>
      </c>
      <c r="DE36" s="80">
        <f t="shared" si="35"/>
        <v>23.566556439429309</v>
      </c>
      <c r="DF36" s="80">
        <f t="shared" si="35"/>
        <v>23.566556439429309</v>
      </c>
      <c r="DG36" s="80">
        <f t="shared" si="35"/>
        <v>23.566556439429309</v>
      </c>
      <c r="DH36" s="80">
        <f t="shared" si="35"/>
        <v>23.566556439429309</v>
      </c>
      <c r="DI36" s="80">
        <f t="shared" si="35"/>
        <v>23.566556439429309</v>
      </c>
      <c r="DJ36" s="80">
        <f t="shared" si="35"/>
        <v>23.566556439429309</v>
      </c>
      <c r="DK36" s="80">
        <f t="shared" si="35"/>
        <v>23.566556439429309</v>
      </c>
      <c r="DL36" s="80">
        <f t="shared" si="35"/>
        <v>23.566556439429309</v>
      </c>
      <c r="DM36" s="80">
        <f t="shared" si="35"/>
        <v>23.566556439429309</v>
      </c>
      <c r="DN36" s="80">
        <f t="shared" si="35"/>
        <v>23.566556439429309</v>
      </c>
      <c r="DO36" s="80">
        <f t="shared" si="35"/>
        <v>23.566556439429309</v>
      </c>
      <c r="DP36" s="80">
        <f t="shared" si="35"/>
        <v>23.566556439429309</v>
      </c>
      <c r="DQ36" s="80">
        <f t="shared" si="35"/>
        <v>23.566556439429309</v>
      </c>
      <c r="DR36" s="80">
        <f t="shared" si="35"/>
        <v>23.566556439429309</v>
      </c>
      <c r="DS36" s="80">
        <f t="shared" si="35"/>
        <v>23.566556439429309</v>
      </c>
      <c r="DT36" s="80">
        <f t="shared" si="35"/>
        <v>23.566556439429309</v>
      </c>
      <c r="DU36" s="80">
        <f t="shared" si="35"/>
        <v>23.566556439429309</v>
      </c>
      <c r="DV36" s="80">
        <f t="shared" si="35"/>
        <v>23.566556439429309</v>
      </c>
      <c r="DW36" s="80">
        <f t="shared" si="35"/>
        <v>23.566556439429309</v>
      </c>
      <c r="DX36" s="80">
        <f t="shared" si="35"/>
        <v>23.566556439429309</v>
      </c>
      <c r="DY36" s="80">
        <f t="shared" si="35"/>
        <v>23.566556439429309</v>
      </c>
      <c r="DZ36" s="80">
        <f t="shared" ref="DZ36:GK36" si="36">_xlfn.SINGLE(COFINS)*DZ$12</f>
        <v>23.566556439429309</v>
      </c>
      <c r="EA36" s="80">
        <f t="shared" si="36"/>
        <v>23.566556439429309</v>
      </c>
      <c r="EB36" s="80">
        <f t="shared" si="36"/>
        <v>23.566556439429309</v>
      </c>
      <c r="EC36" s="80">
        <f t="shared" si="36"/>
        <v>23.566556439429309</v>
      </c>
      <c r="ED36" s="80">
        <f t="shared" si="36"/>
        <v>23.566556439429309</v>
      </c>
      <c r="EE36" s="80">
        <f t="shared" si="36"/>
        <v>23.566556439429309</v>
      </c>
      <c r="EF36" s="80">
        <f t="shared" si="36"/>
        <v>23.566556439429309</v>
      </c>
      <c r="EG36" s="80">
        <f t="shared" si="36"/>
        <v>23.566556439429309</v>
      </c>
      <c r="EH36" s="80">
        <f t="shared" si="36"/>
        <v>23.566556439429309</v>
      </c>
      <c r="EI36" s="80">
        <f t="shared" si="36"/>
        <v>23.566556439429309</v>
      </c>
      <c r="EJ36" s="80">
        <f t="shared" si="36"/>
        <v>23.566556439429309</v>
      </c>
      <c r="EK36" s="80">
        <f t="shared" si="36"/>
        <v>23.566556439429309</v>
      </c>
      <c r="EL36" s="80">
        <f t="shared" si="36"/>
        <v>23.566556439429309</v>
      </c>
      <c r="EM36" s="80">
        <f t="shared" si="36"/>
        <v>23.566556439429309</v>
      </c>
      <c r="EN36" s="80">
        <f t="shared" si="36"/>
        <v>23.566556439429309</v>
      </c>
      <c r="EO36" s="80">
        <f t="shared" si="36"/>
        <v>23.566556439429309</v>
      </c>
      <c r="EP36" s="80">
        <f t="shared" si="36"/>
        <v>23.566556439429309</v>
      </c>
      <c r="EQ36" s="80">
        <f t="shared" si="36"/>
        <v>23.566556439429309</v>
      </c>
      <c r="ER36" s="80">
        <f t="shared" si="36"/>
        <v>23.566556439429309</v>
      </c>
      <c r="ES36" s="80">
        <f t="shared" si="36"/>
        <v>23.566556439429309</v>
      </c>
      <c r="ET36" s="80">
        <f t="shared" si="36"/>
        <v>23.566556439429309</v>
      </c>
      <c r="EU36" s="80">
        <f t="shared" si="36"/>
        <v>23.566556439429309</v>
      </c>
      <c r="EV36" s="80">
        <f t="shared" si="36"/>
        <v>23.566556439429309</v>
      </c>
      <c r="EW36" s="80">
        <f t="shared" si="36"/>
        <v>23.566556439429309</v>
      </c>
      <c r="EX36" s="80">
        <f t="shared" si="36"/>
        <v>23.566556439429309</v>
      </c>
      <c r="EY36" s="80">
        <f t="shared" si="36"/>
        <v>23.566556439429309</v>
      </c>
      <c r="EZ36" s="80">
        <f t="shared" si="36"/>
        <v>23.566556439429309</v>
      </c>
      <c r="FA36" s="80">
        <f t="shared" si="36"/>
        <v>23.566556439429309</v>
      </c>
      <c r="FB36" s="80">
        <f t="shared" si="36"/>
        <v>23.566556439429309</v>
      </c>
      <c r="FC36" s="80">
        <f t="shared" si="36"/>
        <v>23.566556439429309</v>
      </c>
      <c r="FD36" s="80">
        <f t="shared" si="36"/>
        <v>23.566556439429309</v>
      </c>
      <c r="FE36" s="80">
        <f t="shared" si="36"/>
        <v>23.566556439429309</v>
      </c>
      <c r="FF36" s="80">
        <f t="shared" si="36"/>
        <v>23.566556439429309</v>
      </c>
      <c r="FG36" s="80">
        <f t="shared" si="36"/>
        <v>23.566556439429309</v>
      </c>
      <c r="FH36" s="80">
        <f t="shared" si="36"/>
        <v>23.566556439429309</v>
      </c>
      <c r="FI36" s="80">
        <f t="shared" si="36"/>
        <v>23.566556439429309</v>
      </c>
      <c r="FJ36" s="80">
        <f t="shared" si="36"/>
        <v>23.566556439429309</v>
      </c>
      <c r="FK36" s="80">
        <f t="shared" si="36"/>
        <v>23.566556439429309</v>
      </c>
      <c r="FL36" s="80">
        <f t="shared" si="36"/>
        <v>23.566556439429309</v>
      </c>
      <c r="FM36" s="80">
        <f t="shared" si="36"/>
        <v>23.566556439429309</v>
      </c>
      <c r="FN36" s="80">
        <f t="shared" si="36"/>
        <v>23.566556439429309</v>
      </c>
      <c r="FO36" s="80">
        <f t="shared" si="36"/>
        <v>23.566556439429309</v>
      </c>
      <c r="FP36" s="80">
        <f t="shared" si="36"/>
        <v>23.566556439429309</v>
      </c>
      <c r="FQ36" s="80">
        <f t="shared" si="36"/>
        <v>23.566556439429309</v>
      </c>
      <c r="FR36" s="80">
        <f t="shared" si="36"/>
        <v>23.566556439429309</v>
      </c>
      <c r="FS36" s="80">
        <f t="shared" si="36"/>
        <v>23.566556439429309</v>
      </c>
      <c r="FT36" s="80">
        <f t="shared" si="36"/>
        <v>23.566556439429309</v>
      </c>
      <c r="FU36" s="80">
        <f t="shared" si="36"/>
        <v>23.566556439429309</v>
      </c>
      <c r="FV36" s="80">
        <f t="shared" si="36"/>
        <v>23.566556439429309</v>
      </c>
      <c r="FW36" s="80">
        <f t="shared" si="36"/>
        <v>23.566556439429309</v>
      </c>
      <c r="FX36" s="80">
        <f t="shared" si="36"/>
        <v>23.566556439429309</v>
      </c>
      <c r="FY36" s="80">
        <f t="shared" si="36"/>
        <v>23.566556439429309</v>
      </c>
      <c r="FZ36" s="80">
        <f t="shared" si="36"/>
        <v>23.566556439429309</v>
      </c>
      <c r="GA36" s="80">
        <f t="shared" si="36"/>
        <v>23.566556439429309</v>
      </c>
      <c r="GB36" s="80">
        <f t="shared" si="36"/>
        <v>23.566556439429309</v>
      </c>
      <c r="GC36" s="80">
        <f t="shared" si="36"/>
        <v>23.566556439429309</v>
      </c>
      <c r="GD36" s="80">
        <f t="shared" si="36"/>
        <v>23.566556439429309</v>
      </c>
      <c r="GE36" s="80">
        <f t="shared" si="36"/>
        <v>23.566556439429309</v>
      </c>
      <c r="GF36" s="80">
        <f t="shared" si="36"/>
        <v>23.566556439429309</v>
      </c>
      <c r="GG36" s="80">
        <f t="shared" si="36"/>
        <v>23.566556439429309</v>
      </c>
      <c r="GH36" s="80">
        <f t="shared" si="36"/>
        <v>23.566556439429309</v>
      </c>
      <c r="GI36" s="80">
        <f t="shared" si="36"/>
        <v>23.566556439429309</v>
      </c>
      <c r="GJ36" s="80">
        <f t="shared" si="36"/>
        <v>23.566556439429309</v>
      </c>
      <c r="GK36" s="80">
        <f t="shared" si="36"/>
        <v>23.566556439429309</v>
      </c>
      <c r="GL36" s="80">
        <f t="shared" ref="GL36:HI36" si="37">_xlfn.SINGLE(COFINS)*GL$12</f>
        <v>23.566556439429309</v>
      </c>
      <c r="GM36" s="80">
        <f t="shared" si="37"/>
        <v>23.566556439429309</v>
      </c>
      <c r="GN36" s="80">
        <f t="shared" si="37"/>
        <v>23.566556439429309</v>
      </c>
      <c r="GO36" s="80">
        <f t="shared" si="37"/>
        <v>23.566556439429309</v>
      </c>
      <c r="GP36" s="80">
        <f t="shared" si="37"/>
        <v>23.566556439429309</v>
      </c>
      <c r="GQ36" s="80">
        <f t="shared" si="37"/>
        <v>23.566556439429309</v>
      </c>
      <c r="GR36" s="80">
        <f t="shared" si="37"/>
        <v>23.566556439429309</v>
      </c>
      <c r="GS36" s="80">
        <f t="shared" si="37"/>
        <v>23.566556439429309</v>
      </c>
      <c r="GT36" s="80">
        <f t="shared" si="37"/>
        <v>23.566556439429309</v>
      </c>
      <c r="GU36" s="80">
        <f t="shared" si="37"/>
        <v>23.566556439429309</v>
      </c>
      <c r="GV36" s="80">
        <f t="shared" si="37"/>
        <v>23.566556439429309</v>
      </c>
      <c r="GW36" s="80">
        <f t="shared" si="37"/>
        <v>23.566556439429309</v>
      </c>
      <c r="GX36" s="80">
        <f t="shared" si="37"/>
        <v>23.566556439429309</v>
      </c>
      <c r="GY36" s="80">
        <f t="shared" si="37"/>
        <v>23.566556439429309</v>
      </c>
      <c r="GZ36" s="80">
        <f t="shared" si="37"/>
        <v>23.566556439429309</v>
      </c>
      <c r="HA36" s="80">
        <f t="shared" si="37"/>
        <v>23.566556439429309</v>
      </c>
      <c r="HB36" s="80">
        <f t="shared" si="37"/>
        <v>23.566556439429309</v>
      </c>
      <c r="HC36" s="80">
        <f t="shared" si="37"/>
        <v>23.566556439429309</v>
      </c>
      <c r="HD36" s="80">
        <f t="shared" si="37"/>
        <v>23.566556439429309</v>
      </c>
      <c r="HE36" s="80">
        <f t="shared" si="37"/>
        <v>23.566556439429309</v>
      </c>
      <c r="HF36" s="80">
        <f t="shared" si="37"/>
        <v>23.566556439429309</v>
      </c>
      <c r="HG36" s="80">
        <f t="shared" si="37"/>
        <v>23.566556439429309</v>
      </c>
      <c r="HH36" s="80">
        <f t="shared" si="37"/>
        <v>23.566556439429309</v>
      </c>
      <c r="HI36" s="80">
        <f t="shared" si="37"/>
        <v>23.566556439429309</v>
      </c>
    </row>
    <row r="37" spans="1:217" x14ac:dyDescent="0.2">
      <c r="A37" s="30" t="s">
        <v>229</v>
      </c>
      <c r="B37" s="80">
        <f t="shared" ref="B37:BM37" si="38">_xlfn.SINGLE(ISS)*B$12</f>
        <v>0</v>
      </c>
      <c r="C37" s="80">
        <f t="shared" si="38"/>
        <v>0</v>
      </c>
      <c r="D37" s="80">
        <f t="shared" si="38"/>
        <v>0</v>
      </c>
      <c r="E37" s="80">
        <f t="shared" si="38"/>
        <v>0</v>
      </c>
      <c r="F37" s="80">
        <f t="shared" si="38"/>
        <v>0</v>
      </c>
      <c r="G37" s="80">
        <f t="shared" si="38"/>
        <v>0</v>
      </c>
      <c r="H37" s="80">
        <f t="shared" si="38"/>
        <v>0</v>
      </c>
      <c r="I37" s="80">
        <f t="shared" si="38"/>
        <v>0</v>
      </c>
      <c r="J37" s="80">
        <f t="shared" si="38"/>
        <v>0</v>
      </c>
      <c r="K37" s="80">
        <f t="shared" si="38"/>
        <v>0</v>
      </c>
      <c r="L37" s="80">
        <f t="shared" si="38"/>
        <v>0</v>
      </c>
      <c r="M37" s="80">
        <f t="shared" si="38"/>
        <v>0</v>
      </c>
      <c r="N37" s="80">
        <f t="shared" si="38"/>
        <v>0</v>
      </c>
      <c r="O37" s="80">
        <f t="shared" si="38"/>
        <v>0</v>
      </c>
      <c r="P37" s="80">
        <f t="shared" si="38"/>
        <v>0</v>
      </c>
      <c r="Q37" s="80">
        <f t="shared" si="38"/>
        <v>0</v>
      </c>
      <c r="R37" s="80">
        <f t="shared" si="38"/>
        <v>0</v>
      </c>
      <c r="S37" s="80">
        <f t="shared" si="38"/>
        <v>0</v>
      </c>
      <c r="T37" s="80">
        <f t="shared" si="38"/>
        <v>0</v>
      </c>
      <c r="U37" s="80">
        <f t="shared" si="38"/>
        <v>6.2017253787971871</v>
      </c>
      <c r="V37" s="80">
        <f t="shared" si="38"/>
        <v>6.2017253787971871</v>
      </c>
      <c r="W37" s="80">
        <f t="shared" si="38"/>
        <v>6.2017253787971871</v>
      </c>
      <c r="X37" s="80">
        <f t="shared" si="38"/>
        <v>6.2017253787971871</v>
      </c>
      <c r="Y37" s="80">
        <f t="shared" si="38"/>
        <v>6.2017253787971871</v>
      </c>
      <c r="Z37" s="80">
        <f t="shared" si="38"/>
        <v>6.2017253787971871</v>
      </c>
      <c r="AA37" s="80">
        <f t="shared" si="38"/>
        <v>6.2017253787971871</v>
      </c>
      <c r="AB37" s="80">
        <f t="shared" si="38"/>
        <v>6.2017253787971871</v>
      </c>
      <c r="AC37" s="80">
        <f t="shared" si="38"/>
        <v>6.2017253787971871</v>
      </c>
      <c r="AD37" s="80">
        <f t="shared" si="38"/>
        <v>6.2017253787971871</v>
      </c>
      <c r="AE37" s="80">
        <f t="shared" si="38"/>
        <v>6.2017253787971871</v>
      </c>
      <c r="AF37" s="80">
        <f t="shared" si="38"/>
        <v>6.2017253787971871</v>
      </c>
      <c r="AG37" s="80">
        <f t="shared" si="38"/>
        <v>6.2017253787971871</v>
      </c>
      <c r="AH37" s="80">
        <f t="shared" si="38"/>
        <v>6.2017253787971871</v>
      </c>
      <c r="AI37" s="80">
        <f t="shared" si="38"/>
        <v>6.2017253787971871</v>
      </c>
      <c r="AJ37" s="80">
        <f t="shared" si="38"/>
        <v>6.2017253787971871</v>
      </c>
      <c r="AK37" s="80">
        <f t="shared" si="38"/>
        <v>6.2017253787971871</v>
      </c>
      <c r="AL37" s="80">
        <f t="shared" si="38"/>
        <v>6.2017253787971871</v>
      </c>
      <c r="AM37" s="80">
        <f t="shared" si="38"/>
        <v>6.2017253787971871</v>
      </c>
      <c r="AN37" s="80">
        <f t="shared" si="38"/>
        <v>6.2017253787971871</v>
      </c>
      <c r="AO37" s="80">
        <f t="shared" si="38"/>
        <v>6.2017253787971871</v>
      </c>
      <c r="AP37" s="80">
        <f t="shared" si="38"/>
        <v>6.2017253787971871</v>
      </c>
      <c r="AQ37" s="80">
        <f t="shared" si="38"/>
        <v>6.2017253787971871</v>
      </c>
      <c r="AR37" s="80">
        <f t="shared" si="38"/>
        <v>6.2017253787971871</v>
      </c>
      <c r="AS37" s="80">
        <f t="shared" si="38"/>
        <v>6.2017253787971871</v>
      </c>
      <c r="AT37" s="80">
        <f t="shared" si="38"/>
        <v>6.2017253787971871</v>
      </c>
      <c r="AU37" s="80">
        <f t="shared" si="38"/>
        <v>6.2017253787971871</v>
      </c>
      <c r="AV37" s="80">
        <f t="shared" si="38"/>
        <v>6.2017253787971871</v>
      </c>
      <c r="AW37" s="80">
        <f t="shared" si="38"/>
        <v>6.2017253787971871</v>
      </c>
      <c r="AX37" s="80">
        <f t="shared" si="38"/>
        <v>6.2017253787971871</v>
      </c>
      <c r="AY37" s="80">
        <f t="shared" si="38"/>
        <v>6.2017253787971871</v>
      </c>
      <c r="AZ37" s="80">
        <f t="shared" si="38"/>
        <v>6.2017253787971871</v>
      </c>
      <c r="BA37" s="80">
        <f t="shared" si="38"/>
        <v>6.2017253787971871</v>
      </c>
      <c r="BB37" s="80">
        <f t="shared" si="38"/>
        <v>6.2017253787971871</v>
      </c>
      <c r="BC37" s="80">
        <f t="shared" si="38"/>
        <v>6.2017253787971871</v>
      </c>
      <c r="BD37" s="80">
        <f t="shared" si="38"/>
        <v>6.2017253787971871</v>
      </c>
      <c r="BE37" s="80">
        <f t="shared" si="38"/>
        <v>6.2017253787971871</v>
      </c>
      <c r="BF37" s="80">
        <f t="shared" si="38"/>
        <v>6.2017253787971871</v>
      </c>
      <c r="BG37" s="80">
        <f t="shared" si="38"/>
        <v>6.2017253787971871</v>
      </c>
      <c r="BH37" s="80">
        <f t="shared" si="38"/>
        <v>6.2017253787971871</v>
      </c>
      <c r="BI37" s="80">
        <f t="shared" si="38"/>
        <v>6.2017253787971871</v>
      </c>
      <c r="BJ37" s="80">
        <f t="shared" si="38"/>
        <v>6.2017253787971871</v>
      </c>
      <c r="BK37" s="80">
        <f t="shared" si="38"/>
        <v>6.2017253787971871</v>
      </c>
      <c r="BL37" s="80">
        <f t="shared" si="38"/>
        <v>6.2017253787971871</v>
      </c>
      <c r="BM37" s="80">
        <f t="shared" si="38"/>
        <v>6.2017253787971871</v>
      </c>
      <c r="BN37" s="80">
        <f t="shared" ref="BN37:DY37" si="39">_xlfn.SINGLE(ISS)*BN$12</f>
        <v>6.2017253787971871</v>
      </c>
      <c r="BO37" s="80">
        <f t="shared" si="39"/>
        <v>6.2017253787971871</v>
      </c>
      <c r="BP37" s="80">
        <f t="shared" si="39"/>
        <v>6.2017253787971871</v>
      </c>
      <c r="BQ37" s="80">
        <f t="shared" si="39"/>
        <v>6.2017253787971871</v>
      </c>
      <c r="BR37" s="80">
        <f t="shared" si="39"/>
        <v>6.2017253787971871</v>
      </c>
      <c r="BS37" s="80">
        <f t="shared" si="39"/>
        <v>6.2017253787971871</v>
      </c>
      <c r="BT37" s="80">
        <f t="shared" si="39"/>
        <v>6.2017253787971871</v>
      </c>
      <c r="BU37" s="80">
        <f t="shared" si="39"/>
        <v>6.2017253787971871</v>
      </c>
      <c r="BV37" s="80">
        <f t="shared" si="39"/>
        <v>6.2017253787971871</v>
      </c>
      <c r="BW37" s="80">
        <f t="shared" si="39"/>
        <v>6.2017253787971871</v>
      </c>
      <c r="BX37" s="80">
        <f t="shared" si="39"/>
        <v>6.2017253787971871</v>
      </c>
      <c r="BY37" s="80">
        <f t="shared" si="39"/>
        <v>6.2017253787971871</v>
      </c>
      <c r="BZ37" s="80">
        <f t="shared" si="39"/>
        <v>6.2017253787971871</v>
      </c>
      <c r="CA37" s="80">
        <f t="shared" si="39"/>
        <v>6.2017253787971871</v>
      </c>
      <c r="CB37" s="80">
        <f t="shared" si="39"/>
        <v>6.2017253787971871</v>
      </c>
      <c r="CC37" s="80">
        <f t="shared" si="39"/>
        <v>6.2017253787971871</v>
      </c>
      <c r="CD37" s="80">
        <f t="shared" si="39"/>
        <v>6.2017253787971871</v>
      </c>
      <c r="CE37" s="80">
        <f t="shared" si="39"/>
        <v>6.2017253787971871</v>
      </c>
      <c r="CF37" s="80">
        <f t="shared" si="39"/>
        <v>6.2017253787971871</v>
      </c>
      <c r="CG37" s="80">
        <f t="shared" si="39"/>
        <v>6.2017253787971871</v>
      </c>
      <c r="CH37" s="80">
        <f t="shared" si="39"/>
        <v>6.2017253787971871</v>
      </c>
      <c r="CI37" s="80">
        <f t="shared" si="39"/>
        <v>6.2017253787971871</v>
      </c>
      <c r="CJ37" s="80">
        <f t="shared" si="39"/>
        <v>6.2017253787971871</v>
      </c>
      <c r="CK37" s="80">
        <f t="shared" si="39"/>
        <v>6.2017253787971871</v>
      </c>
      <c r="CL37" s="80">
        <f t="shared" si="39"/>
        <v>6.2017253787971871</v>
      </c>
      <c r="CM37" s="80">
        <f t="shared" si="39"/>
        <v>6.2017253787971871</v>
      </c>
      <c r="CN37" s="80">
        <f t="shared" si="39"/>
        <v>6.2017253787971871</v>
      </c>
      <c r="CO37" s="80">
        <f t="shared" si="39"/>
        <v>6.2017253787971871</v>
      </c>
      <c r="CP37" s="80">
        <f t="shared" si="39"/>
        <v>6.2017253787971871</v>
      </c>
      <c r="CQ37" s="80">
        <f t="shared" si="39"/>
        <v>6.2017253787971871</v>
      </c>
      <c r="CR37" s="80">
        <f t="shared" si="39"/>
        <v>6.2017253787971871</v>
      </c>
      <c r="CS37" s="80">
        <f t="shared" si="39"/>
        <v>6.2017253787971871</v>
      </c>
      <c r="CT37" s="80">
        <f t="shared" si="39"/>
        <v>6.2017253787971871</v>
      </c>
      <c r="CU37" s="80">
        <f t="shared" si="39"/>
        <v>6.2017253787971871</v>
      </c>
      <c r="CV37" s="80">
        <f t="shared" si="39"/>
        <v>6.2017253787971871</v>
      </c>
      <c r="CW37" s="80">
        <f t="shared" si="39"/>
        <v>6.2017253787971871</v>
      </c>
      <c r="CX37" s="80">
        <f t="shared" si="39"/>
        <v>6.2017253787971871</v>
      </c>
      <c r="CY37" s="80">
        <f t="shared" si="39"/>
        <v>6.2017253787971871</v>
      </c>
      <c r="CZ37" s="80">
        <f t="shared" si="39"/>
        <v>6.2017253787971871</v>
      </c>
      <c r="DA37" s="80">
        <f t="shared" si="39"/>
        <v>6.2017253787971871</v>
      </c>
      <c r="DB37" s="80">
        <f t="shared" si="39"/>
        <v>6.2017253787971871</v>
      </c>
      <c r="DC37" s="80">
        <f t="shared" si="39"/>
        <v>6.2017253787971871</v>
      </c>
      <c r="DD37" s="80">
        <f t="shared" si="39"/>
        <v>6.2017253787971871</v>
      </c>
      <c r="DE37" s="80">
        <f t="shared" si="39"/>
        <v>6.2017253787971871</v>
      </c>
      <c r="DF37" s="80">
        <f t="shared" si="39"/>
        <v>6.2017253787971871</v>
      </c>
      <c r="DG37" s="80">
        <f t="shared" si="39"/>
        <v>6.2017253787971871</v>
      </c>
      <c r="DH37" s="80">
        <f t="shared" si="39"/>
        <v>6.2017253787971871</v>
      </c>
      <c r="DI37" s="80">
        <f t="shared" si="39"/>
        <v>6.2017253787971871</v>
      </c>
      <c r="DJ37" s="80">
        <f t="shared" si="39"/>
        <v>6.2017253787971871</v>
      </c>
      <c r="DK37" s="80">
        <f t="shared" si="39"/>
        <v>6.2017253787971871</v>
      </c>
      <c r="DL37" s="80">
        <f t="shared" si="39"/>
        <v>6.2017253787971871</v>
      </c>
      <c r="DM37" s="80">
        <f t="shared" si="39"/>
        <v>6.2017253787971871</v>
      </c>
      <c r="DN37" s="80">
        <f t="shared" si="39"/>
        <v>6.2017253787971871</v>
      </c>
      <c r="DO37" s="80">
        <f t="shared" si="39"/>
        <v>6.2017253787971871</v>
      </c>
      <c r="DP37" s="80">
        <f t="shared" si="39"/>
        <v>6.2017253787971871</v>
      </c>
      <c r="DQ37" s="80">
        <f t="shared" si="39"/>
        <v>6.2017253787971871</v>
      </c>
      <c r="DR37" s="80">
        <f t="shared" si="39"/>
        <v>6.2017253787971871</v>
      </c>
      <c r="DS37" s="80">
        <f t="shared" si="39"/>
        <v>6.2017253787971871</v>
      </c>
      <c r="DT37" s="80">
        <f t="shared" si="39"/>
        <v>6.2017253787971871</v>
      </c>
      <c r="DU37" s="80">
        <f t="shared" si="39"/>
        <v>6.2017253787971871</v>
      </c>
      <c r="DV37" s="80">
        <f t="shared" si="39"/>
        <v>6.2017253787971871</v>
      </c>
      <c r="DW37" s="80">
        <f t="shared" si="39"/>
        <v>6.2017253787971871</v>
      </c>
      <c r="DX37" s="80">
        <f t="shared" si="39"/>
        <v>6.2017253787971871</v>
      </c>
      <c r="DY37" s="80">
        <f t="shared" si="39"/>
        <v>6.2017253787971871</v>
      </c>
      <c r="DZ37" s="80">
        <f t="shared" ref="DZ37:GK37" si="40">_xlfn.SINGLE(ISS)*DZ$12</f>
        <v>6.2017253787971871</v>
      </c>
      <c r="EA37" s="80">
        <f t="shared" si="40"/>
        <v>6.2017253787971871</v>
      </c>
      <c r="EB37" s="80">
        <f t="shared" si="40"/>
        <v>6.2017253787971871</v>
      </c>
      <c r="EC37" s="80">
        <f t="shared" si="40"/>
        <v>6.2017253787971871</v>
      </c>
      <c r="ED37" s="80">
        <f t="shared" si="40"/>
        <v>6.2017253787971871</v>
      </c>
      <c r="EE37" s="80">
        <f t="shared" si="40"/>
        <v>6.2017253787971871</v>
      </c>
      <c r="EF37" s="80">
        <f t="shared" si="40"/>
        <v>6.2017253787971871</v>
      </c>
      <c r="EG37" s="80">
        <f t="shared" si="40"/>
        <v>6.2017253787971871</v>
      </c>
      <c r="EH37" s="80">
        <f t="shared" si="40"/>
        <v>6.2017253787971871</v>
      </c>
      <c r="EI37" s="80">
        <f t="shared" si="40"/>
        <v>6.2017253787971871</v>
      </c>
      <c r="EJ37" s="80">
        <f t="shared" si="40"/>
        <v>6.2017253787971871</v>
      </c>
      <c r="EK37" s="80">
        <f t="shared" si="40"/>
        <v>6.2017253787971871</v>
      </c>
      <c r="EL37" s="80">
        <f t="shared" si="40"/>
        <v>6.2017253787971871</v>
      </c>
      <c r="EM37" s="80">
        <f t="shared" si="40"/>
        <v>6.2017253787971871</v>
      </c>
      <c r="EN37" s="80">
        <f t="shared" si="40"/>
        <v>6.2017253787971871</v>
      </c>
      <c r="EO37" s="80">
        <f t="shared" si="40"/>
        <v>6.2017253787971871</v>
      </c>
      <c r="EP37" s="80">
        <f t="shared" si="40"/>
        <v>6.2017253787971871</v>
      </c>
      <c r="EQ37" s="80">
        <f t="shared" si="40"/>
        <v>6.2017253787971871</v>
      </c>
      <c r="ER37" s="80">
        <f t="shared" si="40"/>
        <v>6.2017253787971871</v>
      </c>
      <c r="ES37" s="80">
        <f t="shared" si="40"/>
        <v>6.2017253787971871</v>
      </c>
      <c r="ET37" s="80">
        <f t="shared" si="40"/>
        <v>6.2017253787971871</v>
      </c>
      <c r="EU37" s="80">
        <f t="shared" si="40"/>
        <v>6.2017253787971871</v>
      </c>
      <c r="EV37" s="80">
        <f t="shared" si="40"/>
        <v>6.2017253787971871</v>
      </c>
      <c r="EW37" s="80">
        <f t="shared" si="40"/>
        <v>6.2017253787971871</v>
      </c>
      <c r="EX37" s="80">
        <f t="shared" si="40"/>
        <v>6.2017253787971871</v>
      </c>
      <c r="EY37" s="80">
        <f t="shared" si="40"/>
        <v>6.2017253787971871</v>
      </c>
      <c r="EZ37" s="80">
        <f t="shared" si="40"/>
        <v>6.2017253787971871</v>
      </c>
      <c r="FA37" s="80">
        <f t="shared" si="40"/>
        <v>6.2017253787971871</v>
      </c>
      <c r="FB37" s="80">
        <f t="shared" si="40"/>
        <v>6.2017253787971871</v>
      </c>
      <c r="FC37" s="80">
        <f t="shared" si="40"/>
        <v>6.2017253787971871</v>
      </c>
      <c r="FD37" s="80">
        <f t="shared" si="40"/>
        <v>6.2017253787971871</v>
      </c>
      <c r="FE37" s="80">
        <f t="shared" si="40"/>
        <v>6.2017253787971871</v>
      </c>
      <c r="FF37" s="80">
        <f t="shared" si="40"/>
        <v>6.2017253787971871</v>
      </c>
      <c r="FG37" s="80">
        <f t="shared" si="40"/>
        <v>6.2017253787971871</v>
      </c>
      <c r="FH37" s="80">
        <f t="shared" si="40"/>
        <v>6.2017253787971871</v>
      </c>
      <c r="FI37" s="80">
        <f t="shared" si="40"/>
        <v>6.2017253787971871</v>
      </c>
      <c r="FJ37" s="80">
        <f t="shared" si="40"/>
        <v>6.2017253787971871</v>
      </c>
      <c r="FK37" s="80">
        <f t="shared" si="40"/>
        <v>6.2017253787971871</v>
      </c>
      <c r="FL37" s="80">
        <f t="shared" si="40"/>
        <v>6.2017253787971871</v>
      </c>
      <c r="FM37" s="80">
        <f t="shared" si="40"/>
        <v>6.2017253787971871</v>
      </c>
      <c r="FN37" s="80">
        <f t="shared" si="40"/>
        <v>6.2017253787971871</v>
      </c>
      <c r="FO37" s="80">
        <f t="shared" si="40"/>
        <v>6.2017253787971871</v>
      </c>
      <c r="FP37" s="80">
        <f t="shared" si="40"/>
        <v>6.2017253787971871</v>
      </c>
      <c r="FQ37" s="80">
        <f t="shared" si="40"/>
        <v>6.2017253787971871</v>
      </c>
      <c r="FR37" s="80">
        <f t="shared" si="40"/>
        <v>6.2017253787971871</v>
      </c>
      <c r="FS37" s="80">
        <f t="shared" si="40"/>
        <v>6.2017253787971871</v>
      </c>
      <c r="FT37" s="80">
        <f t="shared" si="40"/>
        <v>6.2017253787971871</v>
      </c>
      <c r="FU37" s="80">
        <f t="shared" si="40"/>
        <v>6.2017253787971871</v>
      </c>
      <c r="FV37" s="80">
        <f t="shared" si="40"/>
        <v>6.2017253787971871</v>
      </c>
      <c r="FW37" s="80">
        <f t="shared" si="40"/>
        <v>6.2017253787971871</v>
      </c>
      <c r="FX37" s="80">
        <f t="shared" si="40"/>
        <v>6.2017253787971871</v>
      </c>
      <c r="FY37" s="80">
        <f t="shared" si="40"/>
        <v>6.2017253787971871</v>
      </c>
      <c r="FZ37" s="80">
        <f t="shared" si="40"/>
        <v>6.2017253787971871</v>
      </c>
      <c r="GA37" s="80">
        <f t="shared" si="40"/>
        <v>6.2017253787971871</v>
      </c>
      <c r="GB37" s="80">
        <f t="shared" si="40"/>
        <v>6.2017253787971871</v>
      </c>
      <c r="GC37" s="80">
        <f t="shared" si="40"/>
        <v>6.2017253787971871</v>
      </c>
      <c r="GD37" s="80">
        <f t="shared" si="40"/>
        <v>6.2017253787971871</v>
      </c>
      <c r="GE37" s="80">
        <f t="shared" si="40"/>
        <v>6.2017253787971871</v>
      </c>
      <c r="GF37" s="80">
        <f t="shared" si="40"/>
        <v>6.2017253787971871</v>
      </c>
      <c r="GG37" s="80">
        <f t="shared" si="40"/>
        <v>6.2017253787971871</v>
      </c>
      <c r="GH37" s="80">
        <f t="shared" si="40"/>
        <v>6.2017253787971871</v>
      </c>
      <c r="GI37" s="80">
        <f t="shared" si="40"/>
        <v>6.2017253787971871</v>
      </c>
      <c r="GJ37" s="80">
        <f t="shared" si="40"/>
        <v>6.2017253787971871</v>
      </c>
      <c r="GK37" s="80">
        <f t="shared" si="40"/>
        <v>6.2017253787971871</v>
      </c>
      <c r="GL37" s="80">
        <f t="shared" ref="GL37:HI37" si="41">_xlfn.SINGLE(ISS)*GL$12</f>
        <v>6.2017253787971871</v>
      </c>
      <c r="GM37" s="80">
        <f t="shared" si="41"/>
        <v>6.2017253787971871</v>
      </c>
      <c r="GN37" s="80">
        <f t="shared" si="41"/>
        <v>6.2017253787971871</v>
      </c>
      <c r="GO37" s="80">
        <f t="shared" si="41"/>
        <v>6.2017253787971871</v>
      </c>
      <c r="GP37" s="80">
        <f t="shared" si="41"/>
        <v>6.2017253787971871</v>
      </c>
      <c r="GQ37" s="80">
        <f t="shared" si="41"/>
        <v>6.2017253787971871</v>
      </c>
      <c r="GR37" s="80">
        <f t="shared" si="41"/>
        <v>6.2017253787971871</v>
      </c>
      <c r="GS37" s="80">
        <f t="shared" si="41"/>
        <v>6.2017253787971871</v>
      </c>
      <c r="GT37" s="80">
        <f t="shared" si="41"/>
        <v>6.2017253787971871</v>
      </c>
      <c r="GU37" s="80">
        <f t="shared" si="41"/>
        <v>6.2017253787971871</v>
      </c>
      <c r="GV37" s="80">
        <f t="shared" si="41"/>
        <v>6.2017253787971871</v>
      </c>
      <c r="GW37" s="80">
        <f t="shared" si="41"/>
        <v>6.2017253787971871</v>
      </c>
      <c r="GX37" s="80">
        <f t="shared" si="41"/>
        <v>6.2017253787971871</v>
      </c>
      <c r="GY37" s="80">
        <f t="shared" si="41"/>
        <v>6.2017253787971871</v>
      </c>
      <c r="GZ37" s="80">
        <f t="shared" si="41"/>
        <v>6.2017253787971871</v>
      </c>
      <c r="HA37" s="80">
        <f t="shared" si="41"/>
        <v>6.2017253787971871</v>
      </c>
      <c r="HB37" s="80">
        <f t="shared" si="41"/>
        <v>6.2017253787971871</v>
      </c>
      <c r="HC37" s="80">
        <f t="shared" si="41"/>
        <v>6.2017253787971871</v>
      </c>
      <c r="HD37" s="80">
        <f t="shared" si="41"/>
        <v>6.2017253787971871</v>
      </c>
      <c r="HE37" s="80">
        <f t="shared" si="41"/>
        <v>6.2017253787971871</v>
      </c>
      <c r="HF37" s="80">
        <f t="shared" si="41"/>
        <v>6.2017253787971871</v>
      </c>
      <c r="HG37" s="80">
        <f t="shared" si="41"/>
        <v>6.2017253787971871</v>
      </c>
      <c r="HH37" s="80">
        <f t="shared" si="41"/>
        <v>6.2017253787971871</v>
      </c>
      <c r="HI37" s="80">
        <f t="shared" si="41"/>
        <v>6.2017253787971871</v>
      </c>
    </row>
    <row r="38" spans="1:217" x14ac:dyDescent="0.2">
      <c r="A38" s="30" t="s">
        <v>230</v>
      </c>
      <c r="B38" s="80">
        <f t="shared" ref="B38:BM38" si="42">_xlfn.SINGLE(PIS)*SUM(B44,B47:B48,B50:B52)</f>
        <v>0</v>
      </c>
      <c r="C38" s="80">
        <f t="shared" si="42"/>
        <v>0</v>
      </c>
      <c r="D38" s="80">
        <f t="shared" si="42"/>
        <v>0</v>
      </c>
      <c r="E38" s="80">
        <f t="shared" si="42"/>
        <v>0</v>
      </c>
      <c r="F38" s="80">
        <f t="shared" si="42"/>
        <v>0</v>
      </c>
      <c r="G38" s="80">
        <f t="shared" si="42"/>
        <v>0</v>
      </c>
      <c r="H38" s="80">
        <f t="shared" si="42"/>
        <v>0</v>
      </c>
      <c r="I38" s="80">
        <f t="shared" si="42"/>
        <v>0</v>
      </c>
      <c r="J38" s="80">
        <f t="shared" si="42"/>
        <v>0</v>
      </c>
      <c r="K38" s="80">
        <f t="shared" si="42"/>
        <v>0</v>
      </c>
      <c r="L38" s="80">
        <f t="shared" si="42"/>
        <v>0</v>
      </c>
      <c r="M38" s="80">
        <f t="shared" si="42"/>
        <v>0</v>
      </c>
      <c r="N38" s="80">
        <f t="shared" si="42"/>
        <v>0</v>
      </c>
      <c r="O38" s="80">
        <f t="shared" si="42"/>
        <v>0</v>
      </c>
      <c r="P38" s="80">
        <f t="shared" si="42"/>
        <v>0</v>
      </c>
      <c r="Q38" s="80">
        <f t="shared" si="42"/>
        <v>0</v>
      </c>
      <c r="R38" s="80">
        <f t="shared" si="42"/>
        <v>0</v>
      </c>
      <c r="S38" s="80">
        <f t="shared" si="42"/>
        <v>0</v>
      </c>
      <c r="T38" s="80">
        <f t="shared" si="42"/>
        <v>0</v>
      </c>
      <c r="U38" s="80">
        <f t="shared" si="42"/>
        <v>0</v>
      </c>
      <c r="V38" s="80">
        <f t="shared" si="42"/>
        <v>0</v>
      </c>
      <c r="W38" s="80">
        <f t="shared" si="42"/>
        <v>0</v>
      </c>
      <c r="X38" s="80">
        <f t="shared" si="42"/>
        <v>0</v>
      </c>
      <c r="Y38" s="80">
        <f t="shared" si="42"/>
        <v>0</v>
      </c>
      <c r="Z38" s="80">
        <f t="shared" si="42"/>
        <v>0</v>
      </c>
      <c r="AA38" s="80">
        <f t="shared" si="42"/>
        <v>0</v>
      </c>
      <c r="AB38" s="80">
        <f t="shared" si="42"/>
        <v>0</v>
      </c>
      <c r="AC38" s="80">
        <f t="shared" si="42"/>
        <v>0</v>
      </c>
      <c r="AD38" s="80">
        <f t="shared" si="42"/>
        <v>0</v>
      </c>
      <c r="AE38" s="80">
        <f t="shared" si="42"/>
        <v>0</v>
      </c>
      <c r="AF38" s="80">
        <f t="shared" si="42"/>
        <v>0</v>
      </c>
      <c r="AG38" s="80">
        <f t="shared" si="42"/>
        <v>0</v>
      </c>
      <c r="AH38" s="80">
        <f t="shared" si="42"/>
        <v>0</v>
      </c>
      <c r="AI38" s="80">
        <f t="shared" si="42"/>
        <v>0</v>
      </c>
      <c r="AJ38" s="80">
        <f t="shared" si="42"/>
        <v>0</v>
      </c>
      <c r="AK38" s="80">
        <f t="shared" si="42"/>
        <v>0</v>
      </c>
      <c r="AL38" s="80">
        <f t="shared" si="42"/>
        <v>0</v>
      </c>
      <c r="AM38" s="80">
        <f t="shared" si="42"/>
        <v>0</v>
      </c>
      <c r="AN38" s="80">
        <f t="shared" si="42"/>
        <v>0</v>
      </c>
      <c r="AO38" s="80">
        <f t="shared" si="42"/>
        <v>0</v>
      </c>
      <c r="AP38" s="80">
        <f t="shared" si="42"/>
        <v>0</v>
      </c>
      <c r="AQ38" s="80">
        <f t="shared" si="42"/>
        <v>0</v>
      </c>
      <c r="AR38" s="80">
        <f t="shared" si="42"/>
        <v>0</v>
      </c>
      <c r="AS38" s="80">
        <f t="shared" si="42"/>
        <v>0</v>
      </c>
      <c r="AT38" s="80">
        <f t="shared" si="42"/>
        <v>0</v>
      </c>
      <c r="AU38" s="80">
        <f t="shared" si="42"/>
        <v>0</v>
      </c>
      <c r="AV38" s="80">
        <f t="shared" si="42"/>
        <v>0</v>
      </c>
      <c r="AW38" s="80">
        <f t="shared" si="42"/>
        <v>0</v>
      </c>
      <c r="AX38" s="80">
        <f t="shared" si="42"/>
        <v>0</v>
      </c>
      <c r="AY38" s="80">
        <f t="shared" si="42"/>
        <v>0</v>
      </c>
      <c r="AZ38" s="80">
        <f t="shared" si="42"/>
        <v>0</v>
      </c>
      <c r="BA38" s="80">
        <f t="shared" si="42"/>
        <v>0</v>
      </c>
      <c r="BB38" s="80">
        <f t="shared" si="42"/>
        <v>0</v>
      </c>
      <c r="BC38" s="80">
        <f t="shared" si="42"/>
        <v>0</v>
      </c>
      <c r="BD38" s="80">
        <f t="shared" si="42"/>
        <v>0</v>
      </c>
      <c r="BE38" s="80">
        <f t="shared" si="42"/>
        <v>0</v>
      </c>
      <c r="BF38" s="80">
        <f t="shared" si="42"/>
        <v>0</v>
      </c>
      <c r="BG38" s="80">
        <f t="shared" si="42"/>
        <v>0</v>
      </c>
      <c r="BH38" s="80">
        <f t="shared" si="42"/>
        <v>0</v>
      </c>
      <c r="BI38" s="80">
        <f t="shared" si="42"/>
        <v>0</v>
      </c>
      <c r="BJ38" s="80">
        <f t="shared" si="42"/>
        <v>0</v>
      </c>
      <c r="BK38" s="80">
        <f t="shared" si="42"/>
        <v>0</v>
      </c>
      <c r="BL38" s="80">
        <f t="shared" si="42"/>
        <v>0</v>
      </c>
      <c r="BM38" s="80">
        <f t="shared" si="42"/>
        <v>0</v>
      </c>
      <c r="BN38" s="80">
        <f t="shared" ref="BN38:DY38" si="43">_xlfn.SINGLE(PIS)*SUM(BN44,BN47:BN48,BN50:BN52)</f>
        <v>0</v>
      </c>
      <c r="BO38" s="80">
        <f t="shared" si="43"/>
        <v>0</v>
      </c>
      <c r="BP38" s="80">
        <f t="shared" si="43"/>
        <v>0</v>
      </c>
      <c r="BQ38" s="80">
        <f t="shared" si="43"/>
        <v>0</v>
      </c>
      <c r="BR38" s="80">
        <f t="shared" si="43"/>
        <v>0</v>
      </c>
      <c r="BS38" s="80">
        <f t="shared" si="43"/>
        <v>0</v>
      </c>
      <c r="BT38" s="80">
        <f t="shared" si="43"/>
        <v>0</v>
      </c>
      <c r="BU38" s="80">
        <f t="shared" si="43"/>
        <v>0</v>
      </c>
      <c r="BV38" s="80">
        <f t="shared" si="43"/>
        <v>0</v>
      </c>
      <c r="BW38" s="80">
        <f t="shared" si="43"/>
        <v>0</v>
      </c>
      <c r="BX38" s="80">
        <f t="shared" si="43"/>
        <v>0</v>
      </c>
      <c r="BY38" s="80">
        <f t="shared" si="43"/>
        <v>0</v>
      </c>
      <c r="BZ38" s="80">
        <f t="shared" si="43"/>
        <v>0</v>
      </c>
      <c r="CA38" s="80">
        <f t="shared" si="43"/>
        <v>0</v>
      </c>
      <c r="CB38" s="80">
        <f t="shared" si="43"/>
        <v>0</v>
      </c>
      <c r="CC38" s="80">
        <f t="shared" si="43"/>
        <v>0</v>
      </c>
      <c r="CD38" s="80">
        <f t="shared" si="43"/>
        <v>0</v>
      </c>
      <c r="CE38" s="80">
        <f t="shared" si="43"/>
        <v>0</v>
      </c>
      <c r="CF38" s="80">
        <f t="shared" si="43"/>
        <v>0</v>
      </c>
      <c r="CG38" s="80">
        <f t="shared" si="43"/>
        <v>0</v>
      </c>
      <c r="CH38" s="80">
        <f t="shared" si="43"/>
        <v>0</v>
      </c>
      <c r="CI38" s="80">
        <f t="shared" si="43"/>
        <v>0</v>
      </c>
      <c r="CJ38" s="80">
        <f t="shared" si="43"/>
        <v>0</v>
      </c>
      <c r="CK38" s="80">
        <f t="shared" si="43"/>
        <v>0</v>
      </c>
      <c r="CL38" s="80">
        <f t="shared" si="43"/>
        <v>0</v>
      </c>
      <c r="CM38" s="80">
        <f t="shared" si="43"/>
        <v>0</v>
      </c>
      <c r="CN38" s="80">
        <f t="shared" si="43"/>
        <v>0</v>
      </c>
      <c r="CO38" s="80">
        <f t="shared" si="43"/>
        <v>0</v>
      </c>
      <c r="CP38" s="80">
        <f t="shared" si="43"/>
        <v>0</v>
      </c>
      <c r="CQ38" s="80">
        <f t="shared" si="43"/>
        <v>0</v>
      </c>
      <c r="CR38" s="80">
        <f t="shared" si="43"/>
        <v>0</v>
      </c>
      <c r="CS38" s="80">
        <f t="shared" si="43"/>
        <v>0</v>
      </c>
      <c r="CT38" s="80">
        <f t="shared" si="43"/>
        <v>0</v>
      </c>
      <c r="CU38" s="80">
        <f t="shared" si="43"/>
        <v>0</v>
      </c>
      <c r="CV38" s="80">
        <f t="shared" si="43"/>
        <v>0</v>
      </c>
      <c r="CW38" s="80">
        <f t="shared" si="43"/>
        <v>0</v>
      </c>
      <c r="CX38" s="80">
        <f t="shared" si="43"/>
        <v>0</v>
      </c>
      <c r="CY38" s="80">
        <f t="shared" si="43"/>
        <v>0</v>
      </c>
      <c r="CZ38" s="80">
        <f t="shared" si="43"/>
        <v>0</v>
      </c>
      <c r="DA38" s="80">
        <f t="shared" si="43"/>
        <v>0</v>
      </c>
      <c r="DB38" s="80">
        <f t="shared" si="43"/>
        <v>0</v>
      </c>
      <c r="DC38" s="80">
        <f t="shared" si="43"/>
        <v>0</v>
      </c>
      <c r="DD38" s="80">
        <f t="shared" si="43"/>
        <v>0</v>
      </c>
      <c r="DE38" s="80">
        <f t="shared" si="43"/>
        <v>0</v>
      </c>
      <c r="DF38" s="80">
        <f t="shared" si="43"/>
        <v>0</v>
      </c>
      <c r="DG38" s="80">
        <f t="shared" si="43"/>
        <v>0</v>
      </c>
      <c r="DH38" s="80">
        <f t="shared" si="43"/>
        <v>0</v>
      </c>
      <c r="DI38" s="80">
        <f t="shared" si="43"/>
        <v>0</v>
      </c>
      <c r="DJ38" s="80">
        <f t="shared" si="43"/>
        <v>0</v>
      </c>
      <c r="DK38" s="80">
        <f t="shared" si="43"/>
        <v>0</v>
      </c>
      <c r="DL38" s="80">
        <f t="shared" si="43"/>
        <v>0</v>
      </c>
      <c r="DM38" s="80">
        <f t="shared" si="43"/>
        <v>0</v>
      </c>
      <c r="DN38" s="80">
        <f t="shared" si="43"/>
        <v>0</v>
      </c>
      <c r="DO38" s="80">
        <f t="shared" si="43"/>
        <v>0</v>
      </c>
      <c r="DP38" s="80">
        <f t="shared" si="43"/>
        <v>0</v>
      </c>
      <c r="DQ38" s="80">
        <f t="shared" si="43"/>
        <v>0</v>
      </c>
      <c r="DR38" s="80">
        <f t="shared" si="43"/>
        <v>0</v>
      </c>
      <c r="DS38" s="80">
        <f t="shared" si="43"/>
        <v>0</v>
      </c>
      <c r="DT38" s="80">
        <f t="shared" si="43"/>
        <v>0</v>
      </c>
      <c r="DU38" s="80">
        <f t="shared" si="43"/>
        <v>0</v>
      </c>
      <c r="DV38" s="80">
        <f t="shared" si="43"/>
        <v>0</v>
      </c>
      <c r="DW38" s="80">
        <f t="shared" si="43"/>
        <v>0</v>
      </c>
      <c r="DX38" s="80">
        <f t="shared" si="43"/>
        <v>0</v>
      </c>
      <c r="DY38" s="80">
        <f t="shared" si="43"/>
        <v>0</v>
      </c>
      <c r="DZ38" s="80">
        <f t="shared" ref="DZ38:GK38" si="44">_xlfn.SINGLE(PIS)*SUM(DZ44,DZ47:DZ48,DZ50:DZ52)</f>
        <v>0</v>
      </c>
      <c r="EA38" s="80">
        <f t="shared" si="44"/>
        <v>0</v>
      </c>
      <c r="EB38" s="80">
        <f t="shared" si="44"/>
        <v>0</v>
      </c>
      <c r="EC38" s="80">
        <f t="shared" si="44"/>
        <v>0</v>
      </c>
      <c r="ED38" s="80">
        <f t="shared" si="44"/>
        <v>0</v>
      </c>
      <c r="EE38" s="80">
        <f t="shared" si="44"/>
        <v>0</v>
      </c>
      <c r="EF38" s="80">
        <f t="shared" si="44"/>
        <v>0</v>
      </c>
      <c r="EG38" s="80">
        <f t="shared" si="44"/>
        <v>0</v>
      </c>
      <c r="EH38" s="80">
        <f t="shared" si="44"/>
        <v>0</v>
      </c>
      <c r="EI38" s="80">
        <f t="shared" si="44"/>
        <v>0</v>
      </c>
      <c r="EJ38" s="80">
        <f t="shared" si="44"/>
        <v>0</v>
      </c>
      <c r="EK38" s="80">
        <f t="shared" si="44"/>
        <v>0</v>
      </c>
      <c r="EL38" s="80">
        <f t="shared" si="44"/>
        <v>0</v>
      </c>
      <c r="EM38" s="80">
        <f t="shared" si="44"/>
        <v>0</v>
      </c>
      <c r="EN38" s="80">
        <f t="shared" si="44"/>
        <v>0</v>
      </c>
      <c r="EO38" s="80">
        <f t="shared" si="44"/>
        <v>0</v>
      </c>
      <c r="EP38" s="80">
        <f t="shared" si="44"/>
        <v>0</v>
      </c>
      <c r="EQ38" s="80">
        <f t="shared" si="44"/>
        <v>0</v>
      </c>
      <c r="ER38" s="80">
        <f t="shared" si="44"/>
        <v>0</v>
      </c>
      <c r="ES38" s="80">
        <f t="shared" si="44"/>
        <v>0</v>
      </c>
      <c r="ET38" s="80">
        <f t="shared" si="44"/>
        <v>0</v>
      </c>
      <c r="EU38" s="80">
        <f t="shared" si="44"/>
        <v>0</v>
      </c>
      <c r="EV38" s="80">
        <f t="shared" si="44"/>
        <v>0</v>
      </c>
      <c r="EW38" s="80">
        <f t="shared" si="44"/>
        <v>0</v>
      </c>
      <c r="EX38" s="80">
        <f t="shared" si="44"/>
        <v>0</v>
      </c>
      <c r="EY38" s="80">
        <f t="shared" si="44"/>
        <v>0</v>
      </c>
      <c r="EZ38" s="80">
        <f t="shared" si="44"/>
        <v>0</v>
      </c>
      <c r="FA38" s="80">
        <f t="shared" si="44"/>
        <v>0</v>
      </c>
      <c r="FB38" s="80">
        <f t="shared" si="44"/>
        <v>0</v>
      </c>
      <c r="FC38" s="80">
        <f t="shared" si="44"/>
        <v>0</v>
      </c>
      <c r="FD38" s="80">
        <f t="shared" si="44"/>
        <v>0</v>
      </c>
      <c r="FE38" s="80">
        <f t="shared" si="44"/>
        <v>0</v>
      </c>
      <c r="FF38" s="80">
        <f t="shared" si="44"/>
        <v>0</v>
      </c>
      <c r="FG38" s="80">
        <f t="shared" si="44"/>
        <v>0</v>
      </c>
      <c r="FH38" s="80">
        <f t="shared" si="44"/>
        <v>0</v>
      </c>
      <c r="FI38" s="80">
        <f t="shared" si="44"/>
        <v>0</v>
      </c>
      <c r="FJ38" s="80">
        <f t="shared" si="44"/>
        <v>0</v>
      </c>
      <c r="FK38" s="80">
        <f t="shared" si="44"/>
        <v>0</v>
      </c>
      <c r="FL38" s="80">
        <f t="shared" si="44"/>
        <v>0</v>
      </c>
      <c r="FM38" s="80">
        <f t="shared" si="44"/>
        <v>0</v>
      </c>
      <c r="FN38" s="80">
        <f t="shared" si="44"/>
        <v>0</v>
      </c>
      <c r="FO38" s="80">
        <f t="shared" si="44"/>
        <v>0</v>
      </c>
      <c r="FP38" s="80">
        <f t="shared" si="44"/>
        <v>0</v>
      </c>
      <c r="FQ38" s="80">
        <f t="shared" si="44"/>
        <v>0</v>
      </c>
      <c r="FR38" s="80">
        <f t="shared" si="44"/>
        <v>0</v>
      </c>
      <c r="FS38" s="80">
        <f t="shared" si="44"/>
        <v>0</v>
      </c>
      <c r="FT38" s="80">
        <f t="shared" si="44"/>
        <v>0</v>
      </c>
      <c r="FU38" s="80">
        <f t="shared" si="44"/>
        <v>0</v>
      </c>
      <c r="FV38" s="80">
        <f t="shared" si="44"/>
        <v>0</v>
      </c>
      <c r="FW38" s="80">
        <f t="shared" si="44"/>
        <v>0</v>
      </c>
      <c r="FX38" s="80">
        <f t="shared" si="44"/>
        <v>0</v>
      </c>
      <c r="FY38" s="80">
        <f t="shared" si="44"/>
        <v>0</v>
      </c>
      <c r="FZ38" s="80">
        <f t="shared" si="44"/>
        <v>0</v>
      </c>
      <c r="GA38" s="80">
        <f t="shared" si="44"/>
        <v>0</v>
      </c>
      <c r="GB38" s="80">
        <f t="shared" si="44"/>
        <v>0</v>
      </c>
      <c r="GC38" s="80">
        <f t="shared" si="44"/>
        <v>0</v>
      </c>
      <c r="GD38" s="80">
        <f t="shared" si="44"/>
        <v>0</v>
      </c>
      <c r="GE38" s="80">
        <f t="shared" si="44"/>
        <v>0</v>
      </c>
      <c r="GF38" s="80">
        <f t="shared" si="44"/>
        <v>0</v>
      </c>
      <c r="GG38" s="80">
        <f t="shared" si="44"/>
        <v>0</v>
      </c>
      <c r="GH38" s="80">
        <f t="shared" si="44"/>
        <v>0</v>
      </c>
      <c r="GI38" s="80">
        <f t="shared" si="44"/>
        <v>0</v>
      </c>
      <c r="GJ38" s="80">
        <f t="shared" si="44"/>
        <v>0</v>
      </c>
      <c r="GK38" s="80">
        <f t="shared" si="44"/>
        <v>0</v>
      </c>
      <c r="GL38" s="80">
        <f t="shared" ref="GL38:HI38" si="45">_xlfn.SINGLE(PIS)*SUM(GL44,GL47:GL48,GL50:GL52)</f>
        <v>0</v>
      </c>
      <c r="GM38" s="80">
        <f t="shared" si="45"/>
        <v>0</v>
      </c>
      <c r="GN38" s="80">
        <f t="shared" si="45"/>
        <v>0</v>
      </c>
      <c r="GO38" s="80">
        <f t="shared" si="45"/>
        <v>0</v>
      </c>
      <c r="GP38" s="80">
        <f t="shared" si="45"/>
        <v>0</v>
      </c>
      <c r="GQ38" s="80">
        <f t="shared" si="45"/>
        <v>0</v>
      </c>
      <c r="GR38" s="80">
        <f t="shared" si="45"/>
        <v>0</v>
      </c>
      <c r="GS38" s="80">
        <f t="shared" si="45"/>
        <v>0</v>
      </c>
      <c r="GT38" s="80">
        <f t="shared" si="45"/>
        <v>0</v>
      </c>
      <c r="GU38" s="80">
        <f t="shared" si="45"/>
        <v>0</v>
      </c>
      <c r="GV38" s="80">
        <f t="shared" si="45"/>
        <v>0</v>
      </c>
      <c r="GW38" s="80">
        <f t="shared" si="45"/>
        <v>0</v>
      </c>
      <c r="GX38" s="80">
        <f t="shared" si="45"/>
        <v>0</v>
      </c>
      <c r="GY38" s="80">
        <f t="shared" si="45"/>
        <v>0</v>
      </c>
      <c r="GZ38" s="80">
        <f t="shared" si="45"/>
        <v>0</v>
      </c>
      <c r="HA38" s="80">
        <f t="shared" si="45"/>
        <v>0</v>
      </c>
      <c r="HB38" s="80">
        <f t="shared" si="45"/>
        <v>0</v>
      </c>
      <c r="HC38" s="80">
        <f t="shared" si="45"/>
        <v>0</v>
      </c>
      <c r="HD38" s="80">
        <f t="shared" si="45"/>
        <v>0</v>
      </c>
      <c r="HE38" s="80">
        <f t="shared" si="45"/>
        <v>0</v>
      </c>
      <c r="HF38" s="80">
        <f t="shared" si="45"/>
        <v>0</v>
      </c>
      <c r="HG38" s="80">
        <f t="shared" si="45"/>
        <v>0</v>
      </c>
      <c r="HH38" s="80">
        <f t="shared" si="45"/>
        <v>0</v>
      </c>
      <c r="HI38" s="80">
        <f t="shared" si="45"/>
        <v>0</v>
      </c>
    </row>
    <row r="39" spans="1:217" x14ac:dyDescent="0.2">
      <c r="A39" s="30" t="s">
        <v>231</v>
      </c>
      <c r="B39" s="80">
        <f t="shared" ref="B39:BM39" si="46">_xlfn.SINGLE(COFINS)*SUM(B44,B47:B48,B50:B52)</f>
        <v>0</v>
      </c>
      <c r="C39" s="80">
        <f t="shared" si="46"/>
        <v>0</v>
      </c>
      <c r="D39" s="80">
        <f t="shared" si="46"/>
        <v>0</v>
      </c>
      <c r="E39" s="80">
        <f t="shared" si="46"/>
        <v>0</v>
      </c>
      <c r="F39" s="80">
        <f t="shared" si="46"/>
        <v>0</v>
      </c>
      <c r="G39" s="80">
        <f t="shared" si="46"/>
        <v>0</v>
      </c>
      <c r="H39" s="80">
        <f t="shared" si="46"/>
        <v>0</v>
      </c>
      <c r="I39" s="80">
        <f t="shared" si="46"/>
        <v>0</v>
      </c>
      <c r="J39" s="80">
        <f t="shared" si="46"/>
        <v>0</v>
      </c>
      <c r="K39" s="80">
        <f t="shared" si="46"/>
        <v>0</v>
      </c>
      <c r="L39" s="80">
        <f t="shared" si="46"/>
        <v>0</v>
      </c>
      <c r="M39" s="80">
        <f t="shared" si="46"/>
        <v>0</v>
      </c>
      <c r="N39" s="80">
        <f t="shared" si="46"/>
        <v>0</v>
      </c>
      <c r="O39" s="80">
        <f t="shared" si="46"/>
        <v>0</v>
      </c>
      <c r="P39" s="80">
        <f t="shared" si="46"/>
        <v>0</v>
      </c>
      <c r="Q39" s="80">
        <f t="shared" si="46"/>
        <v>0</v>
      </c>
      <c r="R39" s="80">
        <f t="shared" si="46"/>
        <v>0</v>
      </c>
      <c r="S39" s="80">
        <f t="shared" si="46"/>
        <v>0</v>
      </c>
      <c r="T39" s="80">
        <f t="shared" si="46"/>
        <v>0</v>
      </c>
      <c r="U39" s="80">
        <f t="shared" si="46"/>
        <v>0</v>
      </c>
      <c r="V39" s="80">
        <f t="shared" si="46"/>
        <v>0</v>
      </c>
      <c r="W39" s="80">
        <f t="shared" si="46"/>
        <v>0</v>
      </c>
      <c r="X39" s="80">
        <f t="shared" si="46"/>
        <v>0</v>
      </c>
      <c r="Y39" s="80">
        <f t="shared" si="46"/>
        <v>0</v>
      </c>
      <c r="Z39" s="80">
        <f t="shared" si="46"/>
        <v>0</v>
      </c>
      <c r="AA39" s="80">
        <f t="shared" si="46"/>
        <v>0</v>
      </c>
      <c r="AB39" s="80">
        <f t="shared" si="46"/>
        <v>0</v>
      </c>
      <c r="AC39" s="80">
        <f t="shared" si="46"/>
        <v>0</v>
      </c>
      <c r="AD39" s="80">
        <f t="shared" si="46"/>
        <v>0</v>
      </c>
      <c r="AE39" s="80">
        <f t="shared" si="46"/>
        <v>0</v>
      </c>
      <c r="AF39" s="80">
        <f t="shared" si="46"/>
        <v>0</v>
      </c>
      <c r="AG39" s="80">
        <f t="shared" si="46"/>
        <v>0</v>
      </c>
      <c r="AH39" s="80">
        <f t="shared" si="46"/>
        <v>0</v>
      </c>
      <c r="AI39" s="80">
        <f t="shared" si="46"/>
        <v>0</v>
      </c>
      <c r="AJ39" s="80">
        <f t="shared" si="46"/>
        <v>0</v>
      </c>
      <c r="AK39" s="80">
        <f t="shared" si="46"/>
        <v>0</v>
      </c>
      <c r="AL39" s="80">
        <f t="shared" si="46"/>
        <v>0</v>
      </c>
      <c r="AM39" s="80">
        <f t="shared" si="46"/>
        <v>0</v>
      </c>
      <c r="AN39" s="80">
        <f t="shared" si="46"/>
        <v>0</v>
      </c>
      <c r="AO39" s="80">
        <f t="shared" si="46"/>
        <v>0</v>
      </c>
      <c r="AP39" s="80">
        <f t="shared" si="46"/>
        <v>0</v>
      </c>
      <c r="AQ39" s="80">
        <f t="shared" si="46"/>
        <v>0</v>
      </c>
      <c r="AR39" s="80">
        <f t="shared" si="46"/>
        <v>0</v>
      </c>
      <c r="AS39" s="80">
        <f t="shared" si="46"/>
        <v>0</v>
      </c>
      <c r="AT39" s="80">
        <f t="shared" si="46"/>
        <v>0</v>
      </c>
      <c r="AU39" s="80">
        <f t="shared" si="46"/>
        <v>0</v>
      </c>
      <c r="AV39" s="80">
        <f t="shared" si="46"/>
        <v>0</v>
      </c>
      <c r="AW39" s="80">
        <f t="shared" si="46"/>
        <v>0</v>
      </c>
      <c r="AX39" s="80">
        <f t="shared" si="46"/>
        <v>0</v>
      </c>
      <c r="AY39" s="80">
        <f t="shared" si="46"/>
        <v>0</v>
      </c>
      <c r="AZ39" s="80">
        <f t="shared" si="46"/>
        <v>0</v>
      </c>
      <c r="BA39" s="80">
        <f t="shared" si="46"/>
        <v>0</v>
      </c>
      <c r="BB39" s="80">
        <f t="shared" si="46"/>
        <v>0</v>
      </c>
      <c r="BC39" s="80">
        <f t="shared" si="46"/>
        <v>0</v>
      </c>
      <c r="BD39" s="80">
        <f t="shared" si="46"/>
        <v>0</v>
      </c>
      <c r="BE39" s="80">
        <f t="shared" si="46"/>
        <v>0</v>
      </c>
      <c r="BF39" s="80">
        <f t="shared" si="46"/>
        <v>0</v>
      </c>
      <c r="BG39" s="80">
        <f t="shared" si="46"/>
        <v>0</v>
      </c>
      <c r="BH39" s="80">
        <f t="shared" si="46"/>
        <v>0</v>
      </c>
      <c r="BI39" s="80">
        <f t="shared" si="46"/>
        <v>0</v>
      </c>
      <c r="BJ39" s="80">
        <f t="shared" si="46"/>
        <v>0</v>
      </c>
      <c r="BK39" s="80">
        <f t="shared" si="46"/>
        <v>0</v>
      </c>
      <c r="BL39" s="80">
        <f t="shared" si="46"/>
        <v>0</v>
      </c>
      <c r="BM39" s="80">
        <f t="shared" si="46"/>
        <v>0</v>
      </c>
      <c r="BN39" s="80">
        <f t="shared" ref="BN39:DY39" si="47">_xlfn.SINGLE(COFINS)*SUM(BN44,BN47:BN48,BN50:BN52)</f>
        <v>0</v>
      </c>
      <c r="BO39" s="80">
        <f t="shared" si="47"/>
        <v>0</v>
      </c>
      <c r="BP39" s="80">
        <f t="shared" si="47"/>
        <v>0</v>
      </c>
      <c r="BQ39" s="80">
        <f t="shared" si="47"/>
        <v>0</v>
      </c>
      <c r="BR39" s="80">
        <f t="shared" si="47"/>
        <v>0</v>
      </c>
      <c r="BS39" s="80">
        <f t="shared" si="47"/>
        <v>0</v>
      </c>
      <c r="BT39" s="80">
        <f t="shared" si="47"/>
        <v>0</v>
      </c>
      <c r="BU39" s="80">
        <f t="shared" si="47"/>
        <v>0</v>
      </c>
      <c r="BV39" s="80">
        <f t="shared" si="47"/>
        <v>0</v>
      </c>
      <c r="BW39" s="80">
        <f t="shared" si="47"/>
        <v>0</v>
      </c>
      <c r="BX39" s="80">
        <f t="shared" si="47"/>
        <v>0</v>
      </c>
      <c r="BY39" s="80">
        <f t="shared" si="47"/>
        <v>0</v>
      </c>
      <c r="BZ39" s="80">
        <f t="shared" si="47"/>
        <v>0</v>
      </c>
      <c r="CA39" s="80">
        <f t="shared" si="47"/>
        <v>0</v>
      </c>
      <c r="CB39" s="80">
        <f t="shared" si="47"/>
        <v>0</v>
      </c>
      <c r="CC39" s="80">
        <f t="shared" si="47"/>
        <v>0</v>
      </c>
      <c r="CD39" s="80">
        <f t="shared" si="47"/>
        <v>0</v>
      </c>
      <c r="CE39" s="80">
        <f t="shared" si="47"/>
        <v>0</v>
      </c>
      <c r="CF39" s="80">
        <f t="shared" si="47"/>
        <v>0</v>
      </c>
      <c r="CG39" s="80">
        <f t="shared" si="47"/>
        <v>0</v>
      </c>
      <c r="CH39" s="80">
        <f t="shared" si="47"/>
        <v>0</v>
      </c>
      <c r="CI39" s="80">
        <f t="shared" si="47"/>
        <v>0</v>
      </c>
      <c r="CJ39" s="80">
        <f t="shared" si="47"/>
        <v>0</v>
      </c>
      <c r="CK39" s="80">
        <f t="shared" si="47"/>
        <v>0</v>
      </c>
      <c r="CL39" s="80">
        <f t="shared" si="47"/>
        <v>0</v>
      </c>
      <c r="CM39" s="80">
        <f t="shared" si="47"/>
        <v>0</v>
      </c>
      <c r="CN39" s="80">
        <f t="shared" si="47"/>
        <v>0</v>
      </c>
      <c r="CO39" s="80">
        <f t="shared" si="47"/>
        <v>0</v>
      </c>
      <c r="CP39" s="80">
        <f t="shared" si="47"/>
        <v>0</v>
      </c>
      <c r="CQ39" s="80">
        <f t="shared" si="47"/>
        <v>0</v>
      </c>
      <c r="CR39" s="80">
        <f t="shared" si="47"/>
        <v>0</v>
      </c>
      <c r="CS39" s="80">
        <f t="shared" si="47"/>
        <v>0</v>
      </c>
      <c r="CT39" s="80">
        <f t="shared" si="47"/>
        <v>0</v>
      </c>
      <c r="CU39" s="80">
        <f t="shared" si="47"/>
        <v>0</v>
      </c>
      <c r="CV39" s="80">
        <f t="shared" si="47"/>
        <v>0</v>
      </c>
      <c r="CW39" s="80">
        <f t="shared" si="47"/>
        <v>0</v>
      </c>
      <c r="CX39" s="80">
        <f t="shared" si="47"/>
        <v>0</v>
      </c>
      <c r="CY39" s="80">
        <f t="shared" si="47"/>
        <v>0</v>
      </c>
      <c r="CZ39" s="80">
        <f t="shared" si="47"/>
        <v>0</v>
      </c>
      <c r="DA39" s="80">
        <f t="shared" si="47"/>
        <v>0</v>
      </c>
      <c r="DB39" s="80">
        <f t="shared" si="47"/>
        <v>0</v>
      </c>
      <c r="DC39" s="80">
        <f t="shared" si="47"/>
        <v>0</v>
      </c>
      <c r="DD39" s="80">
        <f t="shared" si="47"/>
        <v>0</v>
      </c>
      <c r="DE39" s="80">
        <f t="shared" si="47"/>
        <v>0</v>
      </c>
      <c r="DF39" s="80">
        <f t="shared" si="47"/>
        <v>0</v>
      </c>
      <c r="DG39" s="80">
        <f t="shared" si="47"/>
        <v>0</v>
      </c>
      <c r="DH39" s="80">
        <f t="shared" si="47"/>
        <v>0</v>
      </c>
      <c r="DI39" s="80">
        <f t="shared" si="47"/>
        <v>0</v>
      </c>
      <c r="DJ39" s="80">
        <f t="shared" si="47"/>
        <v>0</v>
      </c>
      <c r="DK39" s="80">
        <f t="shared" si="47"/>
        <v>0</v>
      </c>
      <c r="DL39" s="80">
        <f t="shared" si="47"/>
        <v>0</v>
      </c>
      <c r="DM39" s="80">
        <f t="shared" si="47"/>
        <v>0</v>
      </c>
      <c r="DN39" s="80">
        <f t="shared" si="47"/>
        <v>0</v>
      </c>
      <c r="DO39" s="80">
        <f t="shared" si="47"/>
        <v>0</v>
      </c>
      <c r="DP39" s="80">
        <f t="shared" si="47"/>
        <v>0</v>
      </c>
      <c r="DQ39" s="80">
        <f t="shared" si="47"/>
        <v>0</v>
      </c>
      <c r="DR39" s="80">
        <f t="shared" si="47"/>
        <v>0</v>
      </c>
      <c r="DS39" s="80">
        <f t="shared" si="47"/>
        <v>0</v>
      </c>
      <c r="DT39" s="80">
        <f t="shared" si="47"/>
        <v>0</v>
      </c>
      <c r="DU39" s="80">
        <f t="shared" si="47"/>
        <v>0</v>
      </c>
      <c r="DV39" s="80">
        <f t="shared" si="47"/>
        <v>0</v>
      </c>
      <c r="DW39" s="80">
        <f t="shared" si="47"/>
        <v>0</v>
      </c>
      <c r="DX39" s="80">
        <f t="shared" si="47"/>
        <v>0</v>
      </c>
      <c r="DY39" s="80">
        <f t="shared" si="47"/>
        <v>0</v>
      </c>
      <c r="DZ39" s="80">
        <f t="shared" ref="DZ39:GK39" si="48">_xlfn.SINGLE(COFINS)*SUM(DZ44,DZ47:DZ48,DZ50:DZ52)</f>
        <v>0</v>
      </c>
      <c r="EA39" s="80">
        <f t="shared" si="48"/>
        <v>0</v>
      </c>
      <c r="EB39" s="80">
        <f t="shared" si="48"/>
        <v>0</v>
      </c>
      <c r="EC39" s="80">
        <f t="shared" si="48"/>
        <v>0</v>
      </c>
      <c r="ED39" s="80">
        <f t="shared" si="48"/>
        <v>0</v>
      </c>
      <c r="EE39" s="80">
        <f t="shared" si="48"/>
        <v>0</v>
      </c>
      <c r="EF39" s="80">
        <f t="shared" si="48"/>
        <v>0</v>
      </c>
      <c r="EG39" s="80">
        <f t="shared" si="48"/>
        <v>0</v>
      </c>
      <c r="EH39" s="80">
        <f t="shared" si="48"/>
        <v>0</v>
      </c>
      <c r="EI39" s="80">
        <f t="shared" si="48"/>
        <v>0</v>
      </c>
      <c r="EJ39" s="80">
        <f t="shared" si="48"/>
        <v>0</v>
      </c>
      <c r="EK39" s="80">
        <f t="shared" si="48"/>
        <v>0</v>
      </c>
      <c r="EL39" s="80">
        <f t="shared" si="48"/>
        <v>0</v>
      </c>
      <c r="EM39" s="80">
        <f t="shared" si="48"/>
        <v>0</v>
      </c>
      <c r="EN39" s="80">
        <f t="shared" si="48"/>
        <v>0</v>
      </c>
      <c r="EO39" s="80">
        <f t="shared" si="48"/>
        <v>0</v>
      </c>
      <c r="EP39" s="80">
        <f t="shared" si="48"/>
        <v>0</v>
      </c>
      <c r="EQ39" s="80">
        <f t="shared" si="48"/>
        <v>0</v>
      </c>
      <c r="ER39" s="80">
        <f t="shared" si="48"/>
        <v>0</v>
      </c>
      <c r="ES39" s="80">
        <f t="shared" si="48"/>
        <v>0</v>
      </c>
      <c r="ET39" s="80">
        <f t="shared" si="48"/>
        <v>0</v>
      </c>
      <c r="EU39" s="80">
        <f t="shared" si="48"/>
        <v>0</v>
      </c>
      <c r="EV39" s="80">
        <f t="shared" si="48"/>
        <v>0</v>
      </c>
      <c r="EW39" s="80">
        <f t="shared" si="48"/>
        <v>0</v>
      </c>
      <c r="EX39" s="80">
        <f t="shared" si="48"/>
        <v>0</v>
      </c>
      <c r="EY39" s="80">
        <f t="shared" si="48"/>
        <v>0</v>
      </c>
      <c r="EZ39" s="80">
        <f t="shared" si="48"/>
        <v>0</v>
      </c>
      <c r="FA39" s="80">
        <f t="shared" si="48"/>
        <v>0</v>
      </c>
      <c r="FB39" s="80">
        <f t="shared" si="48"/>
        <v>0</v>
      </c>
      <c r="FC39" s="80">
        <f t="shared" si="48"/>
        <v>0</v>
      </c>
      <c r="FD39" s="80">
        <f t="shared" si="48"/>
        <v>0</v>
      </c>
      <c r="FE39" s="80">
        <f t="shared" si="48"/>
        <v>0</v>
      </c>
      <c r="FF39" s="80">
        <f t="shared" si="48"/>
        <v>0</v>
      </c>
      <c r="FG39" s="80">
        <f t="shared" si="48"/>
        <v>0</v>
      </c>
      <c r="FH39" s="80">
        <f t="shared" si="48"/>
        <v>0</v>
      </c>
      <c r="FI39" s="80">
        <f t="shared" si="48"/>
        <v>0</v>
      </c>
      <c r="FJ39" s="80">
        <f t="shared" si="48"/>
        <v>0</v>
      </c>
      <c r="FK39" s="80">
        <f t="shared" si="48"/>
        <v>0</v>
      </c>
      <c r="FL39" s="80">
        <f t="shared" si="48"/>
        <v>0</v>
      </c>
      <c r="FM39" s="80">
        <f t="shared" si="48"/>
        <v>0</v>
      </c>
      <c r="FN39" s="80">
        <f t="shared" si="48"/>
        <v>0</v>
      </c>
      <c r="FO39" s="80">
        <f t="shared" si="48"/>
        <v>0</v>
      </c>
      <c r="FP39" s="80">
        <f t="shared" si="48"/>
        <v>0</v>
      </c>
      <c r="FQ39" s="80">
        <f t="shared" si="48"/>
        <v>0</v>
      </c>
      <c r="FR39" s="80">
        <f t="shared" si="48"/>
        <v>0</v>
      </c>
      <c r="FS39" s="80">
        <f t="shared" si="48"/>
        <v>0</v>
      </c>
      <c r="FT39" s="80">
        <f t="shared" si="48"/>
        <v>0</v>
      </c>
      <c r="FU39" s="80">
        <f t="shared" si="48"/>
        <v>0</v>
      </c>
      <c r="FV39" s="80">
        <f t="shared" si="48"/>
        <v>0</v>
      </c>
      <c r="FW39" s="80">
        <f t="shared" si="48"/>
        <v>0</v>
      </c>
      <c r="FX39" s="80">
        <f t="shared" si="48"/>
        <v>0</v>
      </c>
      <c r="FY39" s="80">
        <f t="shared" si="48"/>
        <v>0</v>
      </c>
      <c r="FZ39" s="80">
        <f t="shared" si="48"/>
        <v>0</v>
      </c>
      <c r="GA39" s="80">
        <f t="shared" si="48"/>
        <v>0</v>
      </c>
      <c r="GB39" s="80">
        <f t="shared" si="48"/>
        <v>0</v>
      </c>
      <c r="GC39" s="80">
        <f t="shared" si="48"/>
        <v>0</v>
      </c>
      <c r="GD39" s="80">
        <f t="shared" si="48"/>
        <v>0</v>
      </c>
      <c r="GE39" s="80">
        <f t="shared" si="48"/>
        <v>0</v>
      </c>
      <c r="GF39" s="80">
        <f t="shared" si="48"/>
        <v>0</v>
      </c>
      <c r="GG39" s="80">
        <f t="shared" si="48"/>
        <v>0</v>
      </c>
      <c r="GH39" s="80">
        <f t="shared" si="48"/>
        <v>0</v>
      </c>
      <c r="GI39" s="80">
        <f t="shared" si="48"/>
        <v>0</v>
      </c>
      <c r="GJ39" s="80">
        <f t="shared" si="48"/>
        <v>0</v>
      </c>
      <c r="GK39" s="80">
        <f t="shared" si="48"/>
        <v>0</v>
      </c>
      <c r="GL39" s="80">
        <f t="shared" ref="GL39:HI39" si="49">_xlfn.SINGLE(COFINS)*SUM(GL44,GL47:GL48,GL50:GL52)</f>
        <v>0</v>
      </c>
      <c r="GM39" s="80">
        <f t="shared" si="49"/>
        <v>0</v>
      </c>
      <c r="GN39" s="80">
        <f t="shared" si="49"/>
        <v>0</v>
      </c>
      <c r="GO39" s="80">
        <f t="shared" si="49"/>
        <v>0</v>
      </c>
      <c r="GP39" s="80">
        <f t="shared" si="49"/>
        <v>0</v>
      </c>
      <c r="GQ39" s="80">
        <f t="shared" si="49"/>
        <v>0</v>
      </c>
      <c r="GR39" s="80">
        <f t="shared" si="49"/>
        <v>0</v>
      </c>
      <c r="GS39" s="80">
        <f t="shared" si="49"/>
        <v>0</v>
      </c>
      <c r="GT39" s="80">
        <f t="shared" si="49"/>
        <v>0</v>
      </c>
      <c r="GU39" s="80">
        <f t="shared" si="49"/>
        <v>0</v>
      </c>
      <c r="GV39" s="80">
        <f t="shared" si="49"/>
        <v>0</v>
      </c>
      <c r="GW39" s="80">
        <f t="shared" si="49"/>
        <v>0</v>
      </c>
      <c r="GX39" s="80">
        <f t="shared" si="49"/>
        <v>0</v>
      </c>
      <c r="GY39" s="80">
        <f t="shared" si="49"/>
        <v>0</v>
      </c>
      <c r="GZ39" s="80">
        <f t="shared" si="49"/>
        <v>0</v>
      </c>
      <c r="HA39" s="80">
        <f t="shared" si="49"/>
        <v>0</v>
      </c>
      <c r="HB39" s="80">
        <f t="shared" si="49"/>
        <v>0</v>
      </c>
      <c r="HC39" s="80">
        <f t="shared" si="49"/>
        <v>0</v>
      </c>
      <c r="HD39" s="80">
        <f t="shared" si="49"/>
        <v>0</v>
      </c>
      <c r="HE39" s="80">
        <f t="shared" si="49"/>
        <v>0</v>
      </c>
      <c r="HF39" s="80">
        <f t="shared" si="49"/>
        <v>0</v>
      </c>
      <c r="HG39" s="80">
        <f t="shared" si="49"/>
        <v>0</v>
      </c>
      <c r="HH39" s="80">
        <f t="shared" si="49"/>
        <v>0</v>
      </c>
      <c r="HI39" s="80">
        <f t="shared" si="49"/>
        <v>0</v>
      </c>
    </row>
    <row r="41" spans="1:217" s="22" customFormat="1" x14ac:dyDescent="0.2">
      <c r="A41" s="34" t="s">
        <v>232</v>
      </c>
      <c r="B41" s="83">
        <f t="shared" ref="B41:BM41" si="50">B12-B34</f>
        <v>0</v>
      </c>
      <c r="C41" s="83">
        <f t="shared" si="50"/>
        <v>0</v>
      </c>
      <c r="D41" s="83">
        <f t="shared" si="50"/>
        <v>0</v>
      </c>
      <c r="E41" s="83">
        <f t="shared" si="50"/>
        <v>0</v>
      </c>
      <c r="F41" s="83">
        <f t="shared" si="50"/>
        <v>0</v>
      </c>
      <c r="G41" s="83">
        <f t="shared" si="50"/>
        <v>0</v>
      </c>
      <c r="H41" s="83">
        <f t="shared" si="50"/>
        <v>0</v>
      </c>
      <c r="I41" s="83">
        <f t="shared" si="50"/>
        <v>0</v>
      </c>
      <c r="J41" s="83">
        <f t="shared" si="50"/>
        <v>0</v>
      </c>
      <c r="K41" s="83">
        <f t="shared" si="50"/>
        <v>0</v>
      </c>
      <c r="L41" s="83">
        <f t="shared" si="50"/>
        <v>0</v>
      </c>
      <c r="M41" s="83">
        <f t="shared" si="50"/>
        <v>0</v>
      </c>
      <c r="N41" s="83">
        <f t="shared" si="50"/>
        <v>0</v>
      </c>
      <c r="O41" s="83">
        <f t="shared" si="50"/>
        <v>0</v>
      </c>
      <c r="P41" s="83">
        <f t="shared" si="50"/>
        <v>0</v>
      </c>
      <c r="Q41" s="83">
        <f t="shared" si="50"/>
        <v>0</v>
      </c>
      <c r="R41" s="83">
        <f t="shared" si="50"/>
        <v>0</v>
      </c>
      <c r="S41" s="83">
        <f t="shared" si="50"/>
        <v>0</v>
      </c>
      <c r="T41" s="83">
        <f t="shared" si="50"/>
        <v>0</v>
      </c>
      <c r="U41" s="83">
        <f t="shared" si="50"/>
        <v>275.20156368412518</v>
      </c>
      <c r="V41" s="83">
        <f t="shared" si="50"/>
        <v>275.20156368412518</v>
      </c>
      <c r="W41" s="83">
        <f t="shared" si="50"/>
        <v>275.20156368412518</v>
      </c>
      <c r="X41" s="83">
        <f t="shared" si="50"/>
        <v>275.20156368412518</v>
      </c>
      <c r="Y41" s="83">
        <f t="shared" si="50"/>
        <v>275.20156368412518</v>
      </c>
      <c r="Z41" s="83">
        <f t="shared" si="50"/>
        <v>275.20156368412518</v>
      </c>
      <c r="AA41" s="83">
        <f t="shared" si="50"/>
        <v>275.20156368412518</v>
      </c>
      <c r="AB41" s="83">
        <f t="shared" si="50"/>
        <v>275.20156368412518</v>
      </c>
      <c r="AC41" s="83">
        <f t="shared" si="50"/>
        <v>275.20156368412518</v>
      </c>
      <c r="AD41" s="83">
        <f t="shared" si="50"/>
        <v>275.20156368412518</v>
      </c>
      <c r="AE41" s="83">
        <f t="shared" si="50"/>
        <v>275.20156368412518</v>
      </c>
      <c r="AF41" s="83">
        <f t="shared" si="50"/>
        <v>275.20156368412518</v>
      </c>
      <c r="AG41" s="83">
        <f t="shared" si="50"/>
        <v>275.20156368412518</v>
      </c>
      <c r="AH41" s="83">
        <f t="shared" si="50"/>
        <v>275.20156368412518</v>
      </c>
      <c r="AI41" s="83">
        <f t="shared" si="50"/>
        <v>275.20156368412518</v>
      </c>
      <c r="AJ41" s="83">
        <f t="shared" si="50"/>
        <v>275.20156368412518</v>
      </c>
      <c r="AK41" s="83">
        <f t="shared" si="50"/>
        <v>275.20156368412518</v>
      </c>
      <c r="AL41" s="83">
        <f t="shared" si="50"/>
        <v>275.20156368412518</v>
      </c>
      <c r="AM41" s="83">
        <f t="shared" si="50"/>
        <v>275.20156368412518</v>
      </c>
      <c r="AN41" s="83">
        <f t="shared" si="50"/>
        <v>275.20156368412518</v>
      </c>
      <c r="AO41" s="83">
        <f t="shared" si="50"/>
        <v>275.20156368412518</v>
      </c>
      <c r="AP41" s="83">
        <f t="shared" si="50"/>
        <v>275.20156368412518</v>
      </c>
      <c r="AQ41" s="83">
        <f t="shared" si="50"/>
        <v>275.20156368412518</v>
      </c>
      <c r="AR41" s="83">
        <f t="shared" si="50"/>
        <v>275.20156368412518</v>
      </c>
      <c r="AS41" s="83">
        <f t="shared" si="50"/>
        <v>275.20156368412518</v>
      </c>
      <c r="AT41" s="83">
        <f t="shared" si="50"/>
        <v>275.20156368412518</v>
      </c>
      <c r="AU41" s="83">
        <f t="shared" si="50"/>
        <v>275.20156368412518</v>
      </c>
      <c r="AV41" s="83">
        <f t="shared" si="50"/>
        <v>275.20156368412518</v>
      </c>
      <c r="AW41" s="83">
        <f t="shared" si="50"/>
        <v>275.20156368412518</v>
      </c>
      <c r="AX41" s="83">
        <f t="shared" si="50"/>
        <v>275.20156368412518</v>
      </c>
      <c r="AY41" s="83">
        <f t="shared" si="50"/>
        <v>275.20156368412518</v>
      </c>
      <c r="AZ41" s="83">
        <f t="shared" si="50"/>
        <v>275.20156368412518</v>
      </c>
      <c r="BA41" s="83">
        <f t="shared" si="50"/>
        <v>275.20156368412518</v>
      </c>
      <c r="BB41" s="83">
        <f t="shared" si="50"/>
        <v>275.20156368412518</v>
      </c>
      <c r="BC41" s="83">
        <f t="shared" si="50"/>
        <v>275.20156368412518</v>
      </c>
      <c r="BD41" s="83">
        <f t="shared" si="50"/>
        <v>275.20156368412518</v>
      </c>
      <c r="BE41" s="83">
        <f t="shared" si="50"/>
        <v>275.20156368412518</v>
      </c>
      <c r="BF41" s="83">
        <f t="shared" si="50"/>
        <v>275.20156368412518</v>
      </c>
      <c r="BG41" s="83">
        <f t="shared" si="50"/>
        <v>275.20156368412518</v>
      </c>
      <c r="BH41" s="83">
        <f t="shared" si="50"/>
        <v>275.20156368412518</v>
      </c>
      <c r="BI41" s="83">
        <f t="shared" si="50"/>
        <v>275.20156368412518</v>
      </c>
      <c r="BJ41" s="83">
        <f t="shared" si="50"/>
        <v>275.20156368412518</v>
      </c>
      <c r="BK41" s="83">
        <f t="shared" si="50"/>
        <v>275.20156368412518</v>
      </c>
      <c r="BL41" s="83">
        <f t="shared" si="50"/>
        <v>275.20156368412518</v>
      </c>
      <c r="BM41" s="83">
        <f t="shared" si="50"/>
        <v>275.20156368412518</v>
      </c>
      <c r="BN41" s="83">
        <f t="shared" ref="BN41:DY41" si="51">BN12-BN34</f>
        <v>275.20156368412518</v>
      </c>
      <c r="BO41" s="83">
        <f t="shared" si="51"/>
        <v>275.20156368412518</v>
      </c>
      <c r="BP41" s="83">
        <f t="shared" si="51"/>
        <v>275.20156368412518</v>
      </c>
      <c r="BQ41" s="83">
        <f t="shared" si="51"/>
        <v>275.20156368412518</v>
      </c>
      <c r="BR41" s="83">
        <f t="shared" si="51"/>
        <v>275.20156368412518</v>
      </c>
      <c r="BS41" s="83">
        <f t="shared" si="51"/>
        <v>275.20156368412518</v>
      </c>
      <c r="BT41" s="83">
        <f t="shared" si="51"/>
        <v>275.20156368412518</v>
      </c>
      <c r="BU41" s="83">
        <f t="shared" si="51"/>
        <v>275.20156368412518</v>
      </c>
      <c r="BV41" s="83">
        <f t="shared" si="51"/>
        <v>275.20156368412518</v>
      </c>
      <c r="BW41" s="83">
        <f t="shared" si="51"/>
        <v>275.20156368412518</v>
      </c>
      <c r="BX41" s="83">
        <f t="shared" si="51"/>
        <v>275.20156368412518</v>
      </c>
      <c r="BY41" s="83">
        <f t="shared" si="51"/>
        <v>275.20156368412518</v>
      </c>
      <c r="BZ41" s="83">
        <f t="shared" si="51"/>
        <v>275.20156368412518</v>
      </c>
      <c r="CA41" s="83">
        <f t="shared" si="51"/>
        <v>275.20156368412518</v>
      </c>
      <c r="CB41" s="83">
        <f t="shared" si="51"/>
        <v>275.20156368412518</v>
      </c>
      <c r="CC41" s="83">
        <f t="shared" si="51"/>
        <v>275.20156368412518</v>
      </c>
      <c r="CD41" s="83">
        <f t="shared" si="51"/>
        <v>275.20156368412518</v>
      </c>
      <c r="CE41" s="83">
        <f t="shared" si="51"/>
        <v>275.20156368412518</v>
      </c>
      <c r="CF41" s="83">
        <f t="shared" si="51"/>
        <v>275.20156368412518</v>
      </c>
      <c r="CG41" s="83">
        <f t="shared" si="51"/>
        <v>275.20156368412518</v>
      </c>
      <c r="CH41" s="83">
        <f t="shared" si="51"/>
        <v>275.20156368412518</v>
      </c>
      <c r="CI41" s="83">
        <f t="shared" si="51"/>
        <v>275.20156368412518</v>
      </c>
      <c r="CJ41" s="83">
        <f t="shared" si="51"/>
        <v>275.20156368412518</v>
      </c>
      <c r="CK41" s="83">
        <f t="shared" si="51"/>
        <v>275.20156368412518</v>
      </c>
      <c r="CL41" s="83">
        <f t="shared" si="51"/>
        <v>275.20156368412518</v>
      </c>
      <c r="CM41" s="83">
        <f t="shared" si="51"/>
        <v>275.20156368412518</v>
      </c>
      <c r="CN41" s="83">
        <f t="shared" si="51"/>
        <v>275.20156368412518</v>
      </c>
      <c r="CO41" s="83">
        <f t="shared" si="51"/>
        <v>275.20156368412518</v>
      </c>
      <c r="CP41" s="83">
        <f t="shared" si="51"/>
        <v>275.20156368412518</v>
      </c>
      <c r="CQ41" s="83">
        <f t="shared" si="51"/>
        <v>275.20156368412518</v>
      </c>
      <c r="CR41" s="83">
        <f t="shared" si="51"/>
        <v>275.20156368412518</v>
      </c>
      <c r="CS41" s="83">
        <f t="shared" si="51"/>
        <v>275.20156368412518</v>
      </c>
      <c r="CT41" s="83">
        <f t="shared" si="51"/>
        <v>275.20156368412518</v>
      </c>
      <c r="CU41" s="83">
        <f t="shared" si="51"/>
        <v>275.20156368412518</v>
      </c>
      <c r="CV41" s="83">
        <f t="shared" si="51"/>
        <v>275.20156368412518</v>
      </c>
      <c r="CW41" s="83">
        <f t="shared" si="51"/>
        <v>275.20156368412518</v>
      </c>
      <c r="CX41" s="83">
        <f t="shared" si="51"/>
        <v>275.20156368412518</v>
      </c>
      <c r="CY41" s="83">
        <f t="shared" si="51"/>
        <v>275.20156368412518</v>
      </c>
      <c r="CZ41" s="83">
        <f t="shared" si="51"/>
        <v>275.20156368412518</v>
      </c>
      <c r="DA41" s="83">
        <f t="shared" si="51"/>
        <v>275.20156368412518</v>
      </c>
      <c r="DB41" s="83">
        <f t="shared" si="51"/>
        <v>275.20156368412518</v>
      </c>
      <c r="DC41" s="83">
        <f t="shared" si="51"/>
        <v>275.20156368412518</v>
      </c>
      <c r="DD41" s="83">
        <f t="shared" si="51"/>
        <v>275.20156368412518</v>
      </c>
      <c r="DE41" s="83">
        <f t="shared" si="51"/>
        <v>275.20156368412518</v>
      </c>
      <c r="DF41" s="83">
        <f t="shared" si="51"/>
        <v>275.20156368412518</v>
      </c>
      <c r="DG41" s="83">
        <f t="shared" si="51"/>
        <v>275.20156368412518</v>
      </c>
      <c r="DH41" s="83">
        <f t="shared" si="51"/>
        <v>275.20156368412518</v>
      </c>
      <c r="DI41" s="83">
        <f t="shared" si="51"/>
        <v>275.20156368412518</v>
      </c>
      <c r="DJ41" s="83">
        <f t="shared" si="51"/>
        <v>275.20156368412518</v>
      </c>
      <c r="DK41" s="83">
        <f t="shared" si="51"/>
        <v>275.20156368412518</v>
      </c>
      <c r="DL41" s="83">
        <f t="shared" si="51"/>
        <v>275.20156368412518</v>
      </c>
      <c r="DM41" s="83">
        <f t="shared" si="51"/>
        <v>275.20156368412518</v>
      </c>
      <c r="DN41" s="83">
        <f t="shared" si="51"/>
        <v>275.20156368412518</v>
      </c>
      <c r="DO41" s="83">
        <f t="shared" si="51"/>
        <v>275.20156368412518</v>
      </c>
      <c r="DP41" s="83">
        <f t="shared" si="51"/>
        <v>275.20156368412518</v>
      </c>
      <c r="DQ41" s="83">
        <f t="shared" si="51"/>
        <v>275.20156368412518</v>
      </c>
      <c r="DR41" s="83">
        <f t="shared" si="51"/>
        <v>275.20156368412518</v>
      </c>
      <c r="DS41" s="83">
        <f t="shared" si="51"/>
        <v>275.20156368412518</v>
      </c>
      <c r="DT41" s="83">
        <f t="shared" si="51"/>
        <v>275.20156368412518</v>
      </c>
      <c r="DU41" s="83">
        <f t="shared" si="51"/>
        <v>275.20156368412518</v>
      </c>
      <c r="DV41" s="83">
        <f t="shared" si="51"/>
        <v>275.20156368412518</v>
      </c>
      <c r="DW41" s="83">
        <f t="shared" si="51"/>
        <v>275.20156368412518</v>
      </c>
      <c r="DX41" s="83">
        <f t="shared" si="51"/>
        <v>275.20156368412518</v>
      </c>
      <c r="DY41" s="83">
        <f t="shared" si="51"/>
        <v>275.20156368412518</v>
      </c>
      <c r="DZ41" s="83">
        <f t="shared" ref="DZ41:GK41" si="52">DZ12-DZ34</f>
        <v>275.20156368412518</v>
      </c>
      <c r="EA41" s="83">
        <f t="shared" si="52"/>
        <v>275.20156368412518</v>
      </c>
      <c r="EB41" s="83">
        <f t="shared" si="52"/>
        <v>275.20156368412518</v>
      </c>
      <c r="EC41" s="83">
        <f t="shared" si="52"/>
        <v>275.20156368412518</v>
      </c>
      <c r="ED41" s="83">
        <f t="shared" si="52"/>
        <v>275.20156368412518</v>
      </c>
      <c r="EE41" s="83">
        <f t="shared" si="52"/>
        <v>275.20156368412518</v>
      </c>
      <c r="EF41" s="83">
        <f t="shared" si="52"/>
        <v>275.20156368412518</v>
      </c>
      <c r="EG41" s="83">
        <f t="shared" si="52"/>
        <v>275.20156368412518</v>
      </c>
      <c r="EH41" s="83">
        <f t="shared" si="52"/>
        <v>275.20156368412518</v>
      </c>
      <c r="EI41" s="83">
        <f t="shared" si="52"/>
        <v>275.20156368412518</v>
      </c>
      <c r="EJ41" s="83">
        <f t="shared" si="52"/>
        <v>275.20156368412518</v>
      </c>
      <c r="EK41" s="83">
        <f t="shared" si="52"/>
        <v>275.20156368412518</v>
      </c>
      <c r="EL41" s="83">
        <f t="shared" si="52"/>
        <v>275.20156368412518</v>
      </c>
      <c r="EM41" s="83">
        <f t="shared" si="52"/>
        <v>275.20156368412518</v>
      </c>
      <c r="EN41" s="83">
        <f t="shared" si="52"/>
        <v>275.20156368412518</v>
      </c>
      <c r="EO41" s="83">
        <f t="shared" si="52"/>
        <v>275.20156368412518</v>
      </c>
      <c r="EP41" s="83">
        <f t="shared" si="52"/>
        <v>275.20156368412518</v>
      </c>
      <c r="EQ41" s="83">
        <f t="shared" si="52"/>
        <v>275.20156368412518</v>
      </c>
      <c r="ER41" s="83">
        <f t="shared" si="52"/>
        <v>275.20156368412518</v>
      </c>
      <c r="ES41" s="83">
        <f t="shared" si="52"/>
        <v>275.20156368412518</v>
      </c>
      <c r="ET41" s="83">
        <f t="shared" si="52"/>
        <v>275.20156368412518</v>
      </c>
      <c r="EU41" s="83">
        <f t="shared" si="52"/>
        <v>275.20156368412518</v>
      </c>
      <c r="EV41" s="83">
        <f t="shared" si="52"/>
        <v>275.20156368412518</v>
      </c>
      <c r="EW41" s="83">
        <f t="shared" si="52"/>
        <v>275.20156368412518</v>
      </c>
      <c r="EX41" s="83">
        <f t="shared" si="52"/>
        <v>275.20156368412518</v>
      </c>
      <c r="EY41" s="83">
        <f t="shared" si="52"/>
        <v>275.20156368412518</v>
      </c>
      <c r="EZ41" s="83">
        <f t="shared" si="52"/>
        <v>275.20156368412518</v>
      </c>
      <c r="FA41" s="83">
        <f t="shared" si="52"/>
        <v>275.20156368412518</v>
      </c>
      <c r="FB41" s="83">
        <f t="shared" si="52"/>
        <v>275.20156368412518</v>
      </c>
      <c r="FC41" s="83">
        <f t="shared" si="52"/>
        <v>275.20156368412518</v>
      </c>
      <c r="FD41" s="83">
        <f t="shared" si="52"/>
        <v>275.20156368412518</v>
      </c>
      <c r="FE41" s="83">
        <f t="shared" si="52"/>
        <v>275.20156368412518</v>
      </c>
      <c r="FF41" s="83">
        <f t="shared" si="52"/>
        <v>275.20156368412518</v>
      </c>
      <c r="FG41" s="83">
        <f t="shared" si="52"/>
        <v>275.20156368412518</v>
      </c>
      <c r="FH41" s="83">
        <f t="shared" si="52"/>
        <v>275.20156368412518</v>
      </c>
      <c r="FI41" s="83">
        <f t="shared" si="52"/>
        <v>275.20156368412518</v>
      </c>
      <c r="FJ41" s="83">
        <f t="shared" si="52"/>
        <v>275.20156368412518</v>
      </c>
      <c r="FK41" s="83">
        <f t="shared" si="52"/>
        <v>275.20156368412518</v>
      </c>
      <c r="FL41" s="83">
        <f t="shared" si="52"/>
        <v>275.20156368412518</v>
      </c>
      <c r="FM41" s="83">
        <f t="shared" si="52"/>
        <v>275.20156368412518</v>
      </c>
      <c r="FN41" s="83">
        <f t="shared" si="52"/>
        <v>275.20156368412518</v>
      </c>
      <c r="FO41" s="83">
        <f t="shared" si="52"/>
        <v>275.20156368412518</v>
      </c>
      <c r="FP41" s="83">
        <f t="shared" si="52"/>
        <v>275.20156368412518</v>
      </c>
      <c r="FQ41" s="83">
        <f t="shared" si="52"/>
        <v>275.20156368412518</v>
      </c>
      <c r="FR41" s="83">
        <f t="shared" si="52"/>
        <v>275.20156368412518</v>
      </c>
      <c r="FS41" s="83">
        <f t="shared" si="52"/>
        <v>275.20156368412518</v>
      </c>
      <c r="FT41" s="83">
        <f t="shared" si="52"/>
        <v>275.20156368412518</v>
      </c>
      <c r="FU41" s="83">
        <f t="shared" si="52"/>
        <v>275.20156368412518</v>
      </c>
      <c r="FV41" s="83">
        <f t="shared" si="52"/>
        <v>275.20156368412518</v>
      </c>
      <c r="FW41" s="83">
        <f t="shared" si="52"/>
        <v>275.20156368412518</v>
      </c>
      <c r="FX41" s="83">
        <f t="shared" si="52"/>
        <v>275.20156368412518</v>
      </c>
      <c r="FY41" s="83">
        <f t="shared" si="52"/>
        <v>275.20156368412518</v>
      </c>
      <c r="FZ41" s="83">
        <f t="shared" si="52"/>
        <v>275.20156368412518</v>
      </c>
      <c r="GA41" s="83">
        <f t="shared" si="52"/>
        <v>275.20156368412518</v>
      </c>
      <c r="GB41" s="83">
        <f t="shared" si="52"/>
        <v>275.20156368412518</v>
      </c>
      <c r="GC41" s="83">
        <f t="shared" si="52"/>
        <v>275.20156368412518</v>
      </c>
      <c r="GD41" s="83">
        <f t="shared" si="52"/>
        <v>275.20156368412518</v>
      </c>
      <c r="GE41" s="83">
        <f t="shared" si="52"/>
        <v>275.20156368412518</v>
      </c>
      <c r="GF41" s="83">
        <f t="shared" si="52"/>
        <v>275.20156368412518</v>
      </c>
      <c r="GG41" s="83">
        <f t="shared" si="52"/>
        <v>275.20156368412518</v>
      </c>
      <c r="GH41" s="83">
        <f t="shared" si="52"/>
        <v>275.20156368412518</v>
      </c>
      <c r="GI41" s="83">
        <f t="shared" si="52"/>
        <v>275.20156368412518</v>
      </c>
      <c r="GJ41" s="83">
        <f t="shared" si="52"/>
        <v>275.20156368412518</v>
      </c>
      <c r="GK41" s="83">
        <f t="shared" si="52"/>
        <v>275.20156368412518</v>
      </c>
      <c r="GL41" s="83">
        <f t="shared" ref="GL41:HI41" si="53">GL12-GL34</f>
        <v>275.20156368412518</v>
      </c>
      <c r="GM41" s="83">
        <f t="shared" si="53"/>
        <v>275.20156368412518</v>
      </c>
      <c r="GN41" s="83">
        <f t="shared" si="53"/>
        <v>275.20156368412518</v>
      </c>
      <c r="GO41" s="83">
        <f t="shared" si="53"/>
        <v>275.20156368412518</v>
      </c>
      <c r="GP41" s="83">
        <f t="shared" si="53"/>
        <v>275.20156368412518</v>
      </c>
      <c r="GQ41" s="83">
        <f t="shared" si="53"/>
        <v>275.20156368412518</v>
      </c>
      <c r="GR41" s="83">
        <f t="shared" si="53"/>
        <v>275.20156368412518</v>
      </c>
      <c r="GS41" s="83">
        <f t="shared" si="53"/>
        <v>275.20156368412518</v>
      </c>
      <c r="GT41" s="83">
        <f t="shared" si="53"/>
        <v>275.20156368412518</v>
      </c>
      <c r="GU41" s="83">
        <f t="shared" si="53"/>
        <v>275.20156368412518</v>
      </c>
      <c r="GV41" s="83">
        <f t="shared" si="53"/>
        <v>275.20156368412518</v>
      </c>
      <c r="GW41" s="83">
        <f t="shared" si="53"/>
        <v>275.20156368412518</v>
      </c>
      <c r="GX41" s="83">
        <f t="shared" si="53"/>
        <v>275.20156368412518</v>
      </c>
      <c r="GY41" s="83">
        <f t="shared" si="53"/>
        <v>275.20156368412518</v>
      </c>
      <c r="GZ41" s="83">
        <f t="shared" si="53"/>
        <v>275.20156368412518</v>
      </c>
      <c r="HA41" s="83">
        <f t="shared" si="53"/>
        <v>275.20156368412518</v>
      </c>
      <c r="HB41" s="83">
        <f t="shared" si="53"/>
        <v>275.20156368412518</v>
      </c>
      <c r="HC41" s="83">
        <f t="shared" si="53"/>
        <v>275.20156368412518</v>
      </c>
      <c r="HD41" s="83">
        <f t="shared" si="53"/>
        <v>275.20156368412518</v>
      </c>
      <c r="HE41" s="83">
        <f t="shared" si="53"/>
        <v>275.20156368412518</v>
      </c>
      <c r="HF41" s="83">
        <f t="shared" si="53"/>
        <v>275.20156368412518</v>
      </c>
      <c r="HG41" s="83">
        <f t="shared" si="53"/>
        <v>275.20156368412518</v>
      </c>
      <c r="HH41" s="83">
        <f t="shared" si="53"/>
        <v>275.20156368412518</v>
      </c>
      <c r="HI41" s="83">
        <f t="shared" si="53"/>
        <v>275.20156368412518</v>
      </c>
    </row>
    <row r="43" spans="1:217" s="22" customFormat="1" x14ac:dyDescent="0.2">
      <c r="A43" s="34" t="s">
        <v>233</v>
      </c>
      <c r="B43" s="83">
        <f t="shared" ref="B43:BM43" si="54">SUM(B44:B52)</f>
        <v>0</v>
      </c>
      <c r="C43" s="83">
        <f t="shared" si="54"/>
        <v>0</v>
      </c>
      <c r="D43" s="83">
        <f t="shared" si="54"/>
        <v>0</v>
      </c>
      <c r="E43" s="83">
        <f t="shared" si="54"/>
        <v>0</v>
      </c>
      <c r="F43" s="83">
        <f t="shared" si="54"/>
        <v>0</v>
      </c>
      <c r="G43" s="83">
        <f t="shared" si="54"/>
        <v>0</v>
      </c>
      <c r="H43" s="83">
        <f t="shared" si="54"/>
        <v>0</v>
      </c>
      <c r="I43" s="83">
        <f t="shared" si="54"/>
        <v>0</v>
      </c>
      <c r="J43" s="83">
        <f t="shared" si="54"/>
        <v>0</v>
      </c>
      <c r="K43" s="83">
        <f t="shared" si="54"/>
        <v>0</v>
      </c>
      <c r="L43" s="83">
        <f t="shared" si="54"/>
        <v>0</v>
      </c>
      <c r="M43" s="83">
        <f t="shared" si="54"/>
        <v>0</v>
      </c>
      <c r="N43" s="83">
        <f t="shared" si="54"/>
        <v>0</v>
      </c>
      <c r="O43" s="83">
        <f t="shared" si="54"/>
        <v>0</v>
      </c>
      <c r="P43" s="83">
        <f t="shared" si="54"/>
        <v>0</v>
      </c>
      <c r="Q43" s="83">
        <f t="shared" si="54"/>
        <v>0</v>
      </c>
      <c r="R43" s="83">
        <f t="shared" si="54"/>
        <v>0</v>
      </c>
      <c r="S43" s="83">
        <f t="shared" si="54"/>
        <v>0</v>
      </c>
      <c r="T43" s="83">
        <f t="shared" si="54"/>
        <v>0</v>
      </c>
      <c r="U43" s="83">
        <f t="shared" si="54"/>
        <v>0</v>
      </c>
      <c r="V43" s="83">
        <f t="shared" si="54"/>
        <v>0</v>
      </c>
      <c r="W43" s="83">
        <f t="shared" si="54"/>
        <v>0</v>
      </c>
      <c r="X43" s="83">
        <f t="shared" si="54"/>
        <v>0</v>
      </c>
      <c r="Y43" s="83">
        <f t="shared" si="54"/>
        <v>0</v>
      </c>
      <c r="Z43" s="83">
        <f t="shared" si="54"/>
        <v>0</v>
      </c>
      <c r="AA43" s="83">
        <f t="shared" si="54"/>
        <v>0</v>
      </c>
      <c r="AB43" s="83">
        <f t="shared" si="54"/>
        <v>0</v>
      </c>
      <c r="AC43" s="83">
        <f t="shared" si="54"/>
        <v>0</v>
      </c>
      <c r="AD43" s="83">
        <f t="shared" si="54"/>
        <v>0</v>
      </c>
      <c r="AE43" s="83">
        <f t="shared" si="54"/>
        <v>0</v>
      </c>
      <c r="AF43" s="83">
        <f t="shared" si="54"/>
        <v>0</v>
      </c>
      <c r="AG43" s="83">
        <f t="shared" si="54"/>
        <v>0</v>
      </c>
      <c r="AH43" s="83">
        <f t="shared" si="54"/>
        <v>0</v>
      </c>
      <c r="AI43" s="83">
        <f t="shared" si="54"/>
        <v>0</v>
      </c>
      <c r="AJ43" s="83">
        <f t="shared" si="54"/>
        <v>0</v>
      </c>
      <c r="AK43" s="83">
        <f t="shared" si="54"/>
        <v>0</v>
      </c>
      <c r="AL43" s="83">
        <f t="shared" si="54"/>
        <v>0</v>
      </c>
      <c r="AM43" s="83">
        <f t="shared" si="54"/>
        <v>0</v>
      </c>
      <c r="AN43" s="83">
        <f t="shared" si="54"/>
        <v>0</v>
      </c>
      <c r="AO43" s="83">
        <f t="shared" si="54"/>
        <v>0</v>
      </c>
      <c r="AP43" s="83">
        <f t="shared" si="54"/>
        <v>0</v>
      </c>
      <c r="AQ43" s="83">
        <f t="shared" si="54"/>
        <v>0</v>
      </c>
      <c r="AR43" s="83">
        <f t="shared" si="54"/>
        <v>0</v>
      </c>
      <c r="AS43" s="83">
        <f t="shared" si="54"/>
        <v>0</v>
      </c>
      <c r="AT43" s="83">
        <f t="shared" si="54"/>
        <v>0</v>
      </c>
      <c r="AU43" s="83">
        <f t="shared" si="54"/>
        <v>0</v>
      </c>
      <c r="AV43" s="83">
        <f t="shared" si="54"/>
        <v>0</v>
      </c>
      <c r="AW43" s="83">
        <f t="shared" si="54"/>
        <v>0</v>
      </c>
      <c r="AX43" s="83">
        <f t="shared" si="54"/>
        <v>0</v>
      </c>
      <c r="AY43" s="83">
        <f t="shared" si="54"/>
        <v>0</v>
      </c>
      <c r="AZ43" s="83">
        <f t="shared" si="54"/>
        <v>0</v>
      </c>
      <c r="BA43" s="83">
        <f t="shared" si="54"/>
        <v>0</v>
      </c>
      <c r="BB43" s="83">
        <f t="shared" si="54"/>
        <v>0</v>
      </c>
      <c r="BC43" s="83">
        <f t="shared" si="54"/>
        <v>0</v>
      </c>
      <c r="BD43" s="83">
        <f t="shared" si="54"/>
        <v>0</v>
      </c>
      <c r="BE43" s="83">
        <f t="shared" si="54"/>
        <v>0</v>
      </c>
      <c r="BF43" s="83">
        <f t="shared" si="54"/>
        <v>0</v>
      </c>
      <c r="BG43" s="83">
        <f t="shared" si="54"/>
        <v>0</v>
      </c>
      <c r="BH43" s="83">
        <f t="shared" si="54"/>
        <v>0</v>
      </c>
      <c r="BI43" s="83">
        <f t="shared" si="54"/>
        <v>0</v>
      </c>
      <c r="BJ43" s="83">
        <f t="shared" si="54"/>
        <v>0</v>
      </c>
      <c r="BK43" s="83">
        <f t="shared" si="54"/>
        <v>0</v>
      </c>
      <c r="BL43" s="83">
        <f t="shared" si="54"/>
        <v>0</v>
      </c>
      <c r="BM43" s="83">
        <f t="shared" si="54"/>
        <v>0</v>
      </c>
      <c r="BN43" s="83">
        <f t="shared" ref="BN43:DY43" si="55">SUM(BN44:BN52)</f>
        <v>0</v>
      </c>
      <c r="BO43" s="83">
        <f t="shared" si="55"/>
        <v>0</v>
      </c>
      <c r="BP43" s="83">
        <f t="shared" si="55"/>
        <v>0</v>
      </c>
      <c r="BQ43" s="83">
        <f t="shared" si="55"/>
        <v>0</v>
      </c>
      <c r="BR43" s="83">
        <f t="shared" si="55"/>
        <v>0</v>
      </c>
      <c r="BS43" s="83">
        <f t="shared" si="55"/>
        <v>0</v>
      </c>
      <c r="BT43" s="83">
        <f t="shared" si="55"/>
        <v>0</v>
      </c>
      <c r="BU43" s="83">
        <f t="shared" si="55"/>
        <v>0</v>
      </c>
      <c r="BV43" s="83">
        <f t="shared" si="55"/>
        <v>0</v>
      </c>
      <c r="BW43" s="83">
        <f t="shared" si="55"/>
        <v>0</v>
      </c>
      <c r="BX43" s="83">
        <f t="shared" si="55"/>
        <v>0</v>
      </c>
      <c r="BY43" s="83">
        <f t="shared" si="55"/>
        <v>0</v>
      </c>
      <c r="BZ43" s="83">
        <f t="shared" si="55"/>
        <v>0</v>
      </c>
      <c r="CA43" s="83">
        <f t="shared" si="55"/>
        <v>0</v>
      </c>
      <c r="CB43" s="83">
        <f t="shared" si="55"/>
        <v>0</v>
      </c>
      <c r="CC43" s="83">
        <f t="shared" si="55"/>
        <v>0</v>
      </c>
      <c r="CD43" s="83">
        <f t="shared" si="55"/>
        <v>0</v>
      </c>
      <c r="CE43" s="83">
        <f t="shared" si="55"/>
        <v>0</v>
      </c>
      <c r="CF43" s="83">
        <f t="shared" si="55"/>
        <v>0</v>
      </c>
      <c r="CG43" s="83">
        <f t="shared" si="55"/>
        <v>0</v>
      </c>
      <c r="CH43" s="83">
        <f t="shared" si="55"/>
        <v>0</v>
      </c>
      <c r="CI43" s="83">
        <f t="shared" si="55"/>
        <v>0</v>
      </c>
      <c r="CJ43" s="83">
        <f t="shared" si="55"/>
        <v>0</v>
      </c>
      <c r="CK43" s="83">
        <f t="shared" si="55"/>
        <v>0</v>
      </c>
      <c r="CL43" s="83">
        <f t="shared" si="55"/>
        <v>0</v>
      </c>
      <c r="CM43" s="83">
        <f t="shared" si="55"/>
        <v>0</v>
      </c>
      <c r="CN43" s="83">
        <f t="shared" si="55"/>
        <v>0</v>
      </c>
      <c r="CO43" s="83">
        <f t="shared" si="55"/>
        <v>0</v>
      </c>
      <c r="CP43" s="83">
        <f t="shared" si="55"/>
        <v>0</v>
      </c>
      <c r="CQ43" s="83">
        <f t="shared" si="55"/>
        <v>0</v>
      </c>
      <c r="CR43" s="83">
        <f t="shared" si="55"/>
        <v>0</v>
      </c>
      <c r="CS43" s="83">
        <f t="shared" si="55"/>
        <v>0</v>
      </c>
      <c r="CT43" s="83">
        <f t="shared" si="55"/>
        <v>0</v>
      </c>
      <c r="CU43" s="83">
        <f t="shared" si="55"/>
        <v>0</v>
      </c>
      <c r="CV43" s="83">
        <f t="shared" si="55"/>
        <v>0</v>
      </c>
      <c r="CW43" s="83">
        <f t="shared" si="55"/>
        <v>0</v>
      </c>
      <c r="CX43" s="83">
        <f t="shared" si="55"/>
        <v>0</v>
      </c>
      <c r="CY43" s="83">
        <f t="shared" si="55"/>
        <v>0</v>
      </c>
      <c r="CZ43" s="83">
        <f t="shared" si="55"/>
        <v>0</v>
      </c>
      <c r="DA43" s="83">
        <f t="shared" si="55"/>
        <v>0</v>
      </c>
      <c r="DB43" s="83">
        <f t="shared" si="55"/>
        <v>0</v>
      </c>
      <c r="DC43" s="83">
        <f t="shared" si="55"/>
        <v>0</v>
      </c>
      <c r="DD43" s="83">
        <f t="shared" si="55"/>
        <v>0</v>
      </c>
      <c r="DE43" s="83">
        <f t="shared" si="55"/>
        <v>0</v>
      </c>
      <c r="DF43" s="83">
        <f t="shared" si="55"/>
        <v>0</v>
      </c>
      <c r="DG43" s="83">
        <f t="shared" si="55"/>
        <v>0</v>
      </c>
      <c r="DH43" s="83">
        <f t="shared" si="55"/>
        <v>0</v>
      </c>
      <c r="DI43" s="83">
        <f t="shared" si="55"/>
        <v>0</v>
      </c>
      <c r="DJ43" s="83">
        <f t="shared" si="55"/>
        <v>0</v>
      </c>
      <c r="DK43" s="83">
        <f t="shared" si="55"/>
        <v>0</v>
      </c>
      <c r="DL43" s="83">
        <f t="shared" si="55"/>
        <v>0</v>
      </c>
      <c r="DM43" s="83">
        <f t="shared" si="55"/>
        <v>0</v>
      </c>
      <c r="DN43" s="83">
        <f t="shared" si="55"/>
        <v>0</v>
      </c>
      <c r="DO43" s="83">
        <f t="shared" si="55"/>
        <v>0</v>
      </c>
      <c r="DP43" s="83">
        <f t="shared" si="55"/>
        <v>0</v>
      </c>
      <c r="DQ43" s="83">
        <f t="shared" si="55"/>
        <v>0</v>
      </c>
      <c r="DR43" s="83">
        <f t="shared" si="55"/>
        <v>0</v>
      </c>
      <c r="DS43" s="83">
        <f t="shared" si="55"/>
        <v>0</v>
      </c>
      <c r="DT43" s="83">
        <f t="shared" si="55"/>
        <v>0</v>
      </c>
      <c r="DU43" s="83">
        <f t="shared" si="55"/>
        <v>0</v>
      </c>
      <c r="DV43" s="83">
        <f t="shared" si="55"/>
        <v>0</v>
      </c>
      <c r="DW43" s="83">
        <f t="shared" si="55"/>
        <v>0</v>
      </c>
      <c r="DX43" s="83">
        <f t="shared" si="55"/>
        <v>0</v>
      </c>
      <c r="DY43" s="83">
        <f t="shared" si="55"/>
        <v>0</v>
      </c>
      <c r="DZ43" s="83">
        <f t="shared" ref="DZ43:GK43" si="56">SUM(DZ44:DZ52)</f>
        <v>0</v>
      </c>
      <c r="EA43" s="83">
        <f t="shared" si="56"/>
        <v>0</v>
      </c>
      <c r="EB43" s="83">
        <f t="shared" si="56"/>
        <v>0</v>
      </c>
      <c r="EC43" s="83">
        <f t="shared" si="56"/>
        <v>0</v>
      </c>
      <c r="ED43" s="83">
        <f t="shared" si="56"/>
        <v>0</v>
      </c>
      <c r="EE43" s="83">
        <f t="shared" si="56"/>
        <v>0</v>
      </c>
      <c r="EF43" s="83">
        <f t="shared" si="56"/>
        <v>0</v>
      </c>
      <c r="EG43" s="83">
        <f t="shared" si="56"/>
        <v>0</v>
      </c>
      <c r="EH43" s="83">
        <f t="shared" si="56"/>
        <v>0</v>
      </c>
      <c r="EI43" s="83">
        <f t="shared" si="56"/>
        <v>0</v>
      </c>
      <c r="EJ43" s="83">
        <f t="shared" si="56"/>
        <v>0</v>
      </c>
      <c r="EK43" s="83">
        <f t="shared" si="56"/>
        <v>0</v>
      </c>
      <c r="EL43" s="83">
        <f t="shared" si="56"/>
        <v>0</v>
      </c>
      <c r="EM43" s="83">
        <f t="shared" si="56"/>
        <v>0</v>
      </c>
      <c r="EN43" s="83">
        <f t="shared" si="56"/>
        <v>0</v>
      </c>
      <c r="EO43" s="83">
        <f t="shared" si="56"/>
        <v>0</v>
      </c>
      <c r="EP43" s="83">
        <f t="shared" si="56"/>
        <v>0</v>
      </c>
      <c r="EQ43" s="83">
        <f t="shared" si="56"/>
        <v>0</v>
      </c>
      <c r="ER43" s="83">
        <f t="shared" si="56"/>
        <v>0</v>
      </c>
      <c r="ES43" s="83">
        <f t="shared" si="56"/>
        <v>0</v>
      </c>
      <c r="ET43" s="83">
        <f t="shared" si="56"/>
        <v>0</v>
      </c>
      <c r="EU43" s="83">
        <f t="shared" si="56"/>
        <v>0</v>
      </c>
      <c r="EV43" s="83">
        <f t="shared" si="56"/>
        <v>0</v>
      </c>
      <c r="EW43" s="83">
        <f t="shared" si="56"/>
        <v>0</v>
      </c>
      <c r="EX43" s="83">
        <f t="shared" si="56"/>
        <v>0</v>
      </c>
      <c r="EY43" s="83">
        <f t="shared" si="56"/>
        <v>0</v>
      </c>
      <c r="EZ43" s="83">
        <f t="shared" si="56"/>
        <v>0</v>
      </c>
      <c r="FA43" s="83">
        <f t="shared" si="56"/>
        <v>0</v>
      </c>
      <c r="FB43" s="83">
        <f t="shared" si="56"/>
        <v>0</v>
      </c>
      <c r="FC43" s="83">
        <f t="shared" si="56"/>
        <v>0</v>
      </c>
      <c r="FD43" s="83">
        <f t="shared" si="56"/>
        <v>0</v>
      </c>
      <c r="FE43" s="83">
        <f t="shared" si="56"/>
        <v>0</v>
      </c>
      <c r="FF43" s="83">
        <f t="shared" si="56"/>
        <v>0</v>
      </c>
      <c r="FG43" s="83">
        <f t="shared" si="56"/>
        <v>0</v>
      </c>
      <c r="FH43" s="83">
        <f t="shared" si="56"/>
        <v>0</v>
      </c>
      <c r="FI43" s="83">
        <f t="shared" si="56"/>
        <v>0</v>
      </c>
      <c r="FJ43" s="83">
        <f t="shared" si="56"/>
        <v>0</v>
      </c>
      <c r="FK43" s="83">
        <f t="shared" si="56"/>
        <v>0</v>
      </c>
      <c r="FL43" s="83">
        <f t="shared" si="56"/>
        <v>0</v>
      </c>
      <c r="FM43" s="83">
        <f t="shared" si="56"/>
        <v>0</v>
      </c>
      <c r="FN43" s="83">
        <f t="shared" si="56"/>
        <v>0</v>
      </c>
      <c r="FO43" s="83">
        <f t="shared" si="56"/>
        <v>0</v>
      </c>
      <c r="FP43" s="83">
        <f t="shared" si="56"/>
        <v>0</v>
      </c>
      <c r="FQ43" s="83">
        <f t="shared" si="56"/>
        <v>0</v>
      </c>
      <c r="FR43" s="83">
        <f t="shared" si="56"/>
        <v>0</v>
      </c>
      <c r="FS43" s="83">
        <f t="shared" si="56"/>
        <v>0</v>
      </c>
      <c r="FT43" s="83">
        <f t="shared" si="56"/>
        <v>0</v>
      </c>
      <c r="FU43" s="83">
        <f t="shared" si="56"/>
        <v>0</v>
      </c>
      <c r="FV43" s="83">
        <f t="shared" si="56"/>
        <v>0</v>
      </c>
      <c r="FW43" s="83">
        <f t="shared" si="56"/>
        <v>0</v>
      </c>
      <c r="FX43" s="83">
        <f t="shared" si="56"/>
        <v>0</v>
      </c>
      <c r="FY43" s="83">
        <f t="shared" si="56"/>
        <v>0</v>
      </c>
      <c r="FZ43" s="83">
        <f t="shared" si="56"/>
        <v>0</v>
      </c>
      <c r="GA43" s="83">
        <f t="shared" si="56"/>
        <v>0</v>
      </c>
      <c r="GB43" s="83">
        <f t="shared" si="56"/>
        <v>0</v>
      </c>
      <c r="GC43" s="83">
        <f t="shared" si="56"/>
        <v>0</v>
      </c>
      <c r="GD43" s="83">
        <f t="shared" si="56"/>
        <v>0</v>
      </c>
      <c r="GE43" s="83">
        <f t="shared" si="56"/>
        <v>0</v>
      </c>
      <c r="GF43" s="83">
        <f t="shared" si="56"/>
        <v>0</v>
      </c>
      <c r="GG43" s="83">
        <f t="shared" si="56"/>
        <v>0</v>
      </c>
      <c r="GH43" s="83">
        <f t="shared" si="56"/>
        <v>0</v>
      </c>
      <c r="GI43" s="83">
        <f t="shared" si="56"/>
        <v>0</v>
      </c>
      <c r="GJ43" s="83">
        <f t="shared" si="56"/>
        <v>0</v>
      </c>
      <c r="GK43" s="83">
        <f t="shared" si="56"/>
        <v>0</v>
      </c>
      <c r="GL43" s="83">
        <f t="shared" ref="GL43:HI43" si="57">SUM(GL44:GL52)</f>
        <v>0</v>
      </c>
      <c r="GM43" s="83">
        <f t="shared" si="57"/>
        <v>0</v>
      </c>
      <c r="GN43" s="83">
        <f t="shared" si="57"/>
        <v>0</v>
      </c>
      <c r="GO43" s="83">
        <f t="shared" si="57"/>
        <v>0</v>
      </c>
      <c r="GP43" s="83">
        <f t="shared" si="57"/>
        <v>0</v>
      </c>
      <c r="GQ43" s="83">
        <f t="shared" si="57"/>
        <v>0</v>
      </c>
      <c r="GR43" s="83">
        <f t="shared" si="57"/>
        <v>0</v>
      </c>
      <c r="GS43" s="83">
        <f t="shared" si="57"/>
        <v>0</v>
      </c>
      <c r="GT43" s="83">
        <f t="shared" si="57"/>
        <v>0</v>
      </c>
      <c r="GU43" s="83">
        <f t="shared" si="57"/>
        <v>0</v>
      </c>
      <c r="GV43" s="83">
        <f t="shared" si="57"/>
        <v>0</v>
      </c>
      <c r="GW43" s="83">
        <f t="shared" si="57"/>
        <v>0</v>
      </c>
      <c r="GX43" s="83">
        <f t="shared" si="57"/>
        <v>0</v>
      </c>
      <c r="GY43" s="83">
        <f t="shared" si="57"/>
        <v>0</v>
      </c>
      <c r="GZ43" s="83">
        <f t="shared" si="57"/>
        <v>0</v>
      </c>
      <c r="HA43" s="83">
        <f t="shared" si="57"/>
        <v>0</v>
      </c>
      <c r="HB43" s="83">
        <f t="shared" si="57"/>
        <v>0</v>
      </c>
      <c r="HC43" s="83">
        <f t="shared" si="57"/>
        <v>0</v>
      </c>
      <c r="HD43" s="83">
        <f t="shared" si="57"/>
        <v>0</v>
      </c>
      <c r="HE43" s="83">
        <f t="shared" si="57"/>
        <v>0</v>
      </c>
      <c r="HF43" s="83">
        <f t="shared" si="57"/>
        <v>0</v>
      </c>
      <c r="HG43" s="83">
        <f t="shared" si="57"/>
        <v>0</v>
      </c>
      <c r="HH43" s="83">
        <f t="shared" si="57"/>
        <v>0</v>
      </c>
      <c r="HI43" s="83">
        <f t="shared" si="57"/>
        <v>0</v>
      </c>
    </row>
    <row r="44" spans="1:217" s="109" customFormat="1" x14ac:dyDescent="0.2">
      <c r="A44" s="107" t="s">
        <v>360</v>
      </c>
      <c r="B44" s="108">
        <v>0</v>
      </c>
      <c r="C44" s="108">
        <v>0</v>
      </c>
      <c r="D44" s="108">
        <v>0</v>
      </c>
      <c r="E44" s="108">
        <v>0</v>
      </c>
      <c r="F44" s="108">
        <v>0</v>
      </c>
      <c r="G44" s="108">
        <v>0</v>
      </c>
      <c r="H44" s="108">
        <v>0</v>
      </c>
      <c r="I44" s="108">
        <v>0</v>
      </c>
      <c r="J44" s="108">
        <v>0</v>
      </c>
      <c r="K44" s="108">
        <v>0</v>
      </c>
      <c r="L44" s="108">
        <v>0</v>
      </c>
      <c r="M44" s="108">
        <v>0</v>
      </c>
      <c r="N44" s="108">
        <v>0</v>
      </c>
      <c r="O44" s="108">
        <v>0</v>
      </c>
      <c r="P44" s="108">
        <v>0</v>
      </c>
      <c r="Q44" s="108">
        <v>0</v>
      </c>
      <c r="R44" s="108">
        <v>0</v>
      </c>
      <c r="S44" s="108">
        <v>0</v>
      </c>
      <c r="T44" s="108">
        <v>0</v>
      </c>
      <c r="U44" s="108">
        <v>0</v>
      </c>
      <c r="V44" s="108">
        <v>0</v>
      </c>
      <c r="W44" s="108">
        <v>0</v>
      </c>
      <c r="X44" s="108">
        <v>0</v>
      </c>
      <c r="Y44" s="108">
        <v>0</v>
      </c>
      <c r="Z44" s="108">
        <v>0</v>
      </c>
      <c r="AA44" s="108">
        <v>0</v>
      </c>
      <c r="AB44" s="108">
        <v>0</v>
      </c>
      <c r="AC44" s="108">
        <v>0</v>
      </c>
      <c r="AD44" s="108">
        <v>0</v>
      </c>
      <c r="AE44" s="108">
        <v>0</v>
      </c>
      <c r="AF44" s="108">
        <v>0</v>
      </c>
      <c r="AG44" s="108">
        <v>0</v>
      </c>
      <c r="AH44" s="108">
        <v>0</v>
      </c>
      <c r="AI44" s="108">
        <v>0</v>
      </c>
      <c r="AJ44" s="108">
        <v>0</v>
      </c>
      <c r="AK44" s="108">
        <v>0</v>
      </c>
      <c r="AL44" s="108">
        <v>0</v>
      </c>
      <c r="AM44" s="108">
        <v>0</v>
      </c>
      <c r="AN44" s="108">
        <v>0</v>
      </c>
      <c r="AO44" s="108">
        <v>0</v>
      </c>
      <c r="AP44" s="108">
        <v>0</v>
      </c>
      <c r="AQ44" s="108">
        <v>0</v>
      </c>
      <c r="AR44" s="108">
        <v>0</v>
      </c>
      <c r="AS44" s="108">
        <v>0</v>
      </c>
      <c r="AT44" s="108">
        <v>0</v>
      </c>
      <c r="AU44" s="108">
        <v>0</v>
      </c>
      <c r="AV44" s="108">
        <v>0</v>
      </c>
      <c r="AW44" s="108">
        <v>0</v>
      </c>
      <c r="AX44" s="108">
        <v>0</v>
      </c>
      <c r="AY44" s="108">
        <v>0</v>
      </c>
      <c r="AZ44" s="108">
        <v>0</v>
      </c>
      <c r="BA44" s="108">
        <v>0</v>
      </c>
      <c r="BB44" s="108">
        <v>0</v>
      </c>
      <c r="BC44" s="108">
        <v>0</v>
      </c>
      <c r="BD44" s="108">
        <v>0</v>
      </c>
      <c r="BE44" s="108">
        <v>0</v>
      </c>
      <c r="BF44" s="108">
        <v>0</v>
      </c>
      <c r="BG44" s="108">
        <v>0</v>
      </c>
      <c r="BH44" s="108">
        <v>0</v>
      </c>
      <c r="BI44" s="108">
        <v>0</v>
      </c>
      <c r="BJ44" s="108">
        <v>0</v>
      </c>
      <c r="BK44" s="108">
        <v>0</v>
      </c>
      <c r="BL44" s="108">
        <v>0</v>
      </c>
      <c r="BM44" s="108">
        <v>0</v>
      </c>
      <c r="BN44" s="108">
        <v>0</v>
      </c>
      <c r="BO44" s="108">
        <v>0</v>
      </c>
      <c r="BP44" s="108">
        <v>0</v>
      </c>
      <c r="BQ44" s="108">
        <v>0</v>
      </c>
      <c r="BR44" s="108">
        <v>0</v>
      </c>
      <c r="BS44" s="108">
        <v>0</v>
      </c>
      <c r="BT44" s="108">
        <v>0</v>
      </c>
      <c r="BU44" s="108">
        <v>0</v>
      </c>
      <c r="BV44" s="108">
        <v>0</v>
      </c>
      <c r="BW44" s="108">
        <v>0</v>
      </c>
      <c r="BX44" s="108">
        <v>0</v>
      </c>
      <c r="BY44" s="108">
        <v>0</v>
      </c>
      <c r="BZ44" s="108">
        <v>0</v>
      </c>
      <c r="CA44" s="108">
        <v>0</v>
      </c>
      <c r="CB44" s="108">
        <v>0</v>
      </c>
      <c r="CC44" s="108">
        <v>0</v>
      </c>
      <c r="CD44" s="108">
        <v>0</v>
      </c>
      <c r="CE44" s="108">
        <v>0</v>
      </c>
      <c r="CF44" s="108">
        <v>0</v>
      </c>
      <c r="CG44" s="108">
        <v>0</v>
      </c>
      <c r="CH44" s="108">
        <v>0</v>
      </c>
      <c r="CI44" s="108">
        <v>0</v>
      </c>
      <c r="CJ44" s="108">
        <v>0</v>
      </c>
      <c r="CK44" s="108">
        <v>0</v>
      </c>
      <c r="CL44" s="108">
        <v>0</v>
      </c>
      <c r="CM44" s="108">
        <v>0</v>
      </c>
      <c r="CN44" s="108">
        <v>0</v>
      </c>
      <c r="CO44" s="108">
        <v>0</v>
      </c>
      <c r="CP44" s="108">
        <v>0</v>
      </c>
      <c r="CQ44" s="108">
        <v>0</v>
      </c>
      <c r="CR44" s="108">
        <v>0</v>
      </c>
      <c r="CS44" s="108">
        <v>0</v>
      </c>
      <c r="CT44" s="108">
        <v>0</v>
      </c>
      <c r="CU44" s="108">
        <v>0</v>
      </c>
      <c r="CV44" s="108">
        <v>0</v>
      </c>
      <c r="CW44" s="108">
        <v>0</v>
      </c>
      <c r="CX44" s="108">
        <v>0</v>
      </c>
      <c r="CY44" s="108">
        <v>0</v>
      </c>
      <c r="CZ44" s="108">
        <v>0</v>
      </c>
      <c r="DA44" s="108">
        <v>0</v>
      </c>
      <c r="DB44" s="108">
        <v>0</v>
      </c>
      <c r="DC44" s="108">
        <v>0</v>
      </c>
      <c r="DD44" s="108">
        <v>0</v>
      </c>
      <c r="DE44" s="108">
        <v>0</v>
      </c>
      <c r="DF44" s="108">
        <v>0</v>
      </c>
      <c r="DG44" s="108">
        <v>0</v>
      </c>
      <c r="DH44" s="108">
        <v>0</v>
      </c>
      <c r="DI44" s="108">
        <v>0</v>
      </c>
      <c r="DJ44" s="108">
        <v>0</v>
      </c>
      <c r="DK44" s="108">
        <v>0</v>
      </c>
      <c r="DL44" s="108">
        <v>0</v>
      </c>
      <c r="DM44" s="108">
        <v>0</v>
      </c>
      <c r="DN44" s="108">
        <v>0</v>
      </c>
      <c r="DO44" s="108">
        <v>0</v>
      </c>
      <c r="DP44" s="108">
        <v>0</v>
      </c>
      <c r="DQ44" s="108">
        <v>0</v>
      </c>
      <c r="DR44" s="108">
        <v>0</v>
      </c>
      <c r="DS44" s="108">
        <v>0</v>
      </c>
      <c r="DT44" s="108">
        <v>0</v>
      </c>
      <c r="DU44" s="108">
        <v>0</v>
      </c>
      <c r="DV44" s="108">
        <v>0</v>
      </c>
      <c r="DW44" s="108">
        <v>0</v>
      </c>
      <c r="DX44" s="108">
        <v>0</v>
      </c>
      <c r="DY44" s="108">
        <v>0</v>
      </c>
      <c r="DZ44" s="108">
        <v>0</v>
      </c>
      <c r="EA44" s="108">
        <v>0</v>
      </c>
      <c r="EB44" s="108">
        <v>0</v>
      </c>
      <c r="EC44" s="108">
        <v>0</v>
      </c>
      <c r="ED44" s="108">
        <v>0</v>
      </c>
      <c r="EE44" s="108">
        <v>0</v>
      </c>
      <c r="EF44" s="108">
        <v>0</v>
      </c>
      <c r="EG44" s="108">
        <v>0</v>
      </c>
      <c r="EH44" s="108">
        <v>0</v>
      </c>
      <c r="EI44" s="108">
        <v>0</v>
      </c>
      <c r="EJ44" s="108">
        <v>0</v>
      </c>
      <c r="EK44" s="108">
        <v>0</v>
      </c>
      <c r="EL44" s="108">
        <v>0</v>
      </c>
      <c r="EM44" s="108">
        <v>0</v>
      </c>
      <c r="EN44" s="108">
        <v>0</v>
      </c>
      <c r="EO44" s="108">
        <v>0</v>
      </c>
      <c r="EP44" s="108">
        <v>0</v>
      </c>
      <c r="EQ44" s="108">
        <v>0</v>
      </c>
      <c r="ER44" s="108">
        <v>0</v>
      </c>
      <c r="ES44" s="108">
        <v>0</v>
      </c>
      <c r="ET44" s="108">
        <v>0</v>
      </c>
      <c r="EU44" s="108">
        <v>0</v>
      </c>
      <c r="EV44" s="108">
        <v>0</v>
      </c>
      <c r="EW44" s="108">
        <v>0</v>
      </c>
      <c r="EX44" s="108">
        <v>0</v>
      </c>
      <c r="EY44" s="108">
        <v>0</v>
      </c>
      <c r="EZ44" s="108">
        <v>0</v>
      </c>
      <c r="FA44" s="108">
        <v>0</v>
      </c>
      <c r="FB44" s="108">
        <v>0</v>
      </c>
      <c r="FC44" s="108">
        <v>0</v>
      </c>
      <c r="FD44" s="108">
        <v>0</v>
      </c>
      <c r="FE44" s="108">
        <v>0</v>
      </c>
      <c r="FF44" s="108">
        <v>0</v>
      </c>
      <c r="FG44" s="108">
        <v>0</v>
      </c>
      <c r="FH44" s="108">
        <v>0</v>
      </c>
      <c r="FI44" s="108">
        <v>0</v>
      </c>
      <c r="FJ44" s="108">
        <v>0</v>
      </c>
      <c r="FK44" s="108">
        <v>0</v>
      </c>
      <c r="FL44" s="108">
        <v>0</v>
      </c>
      <c r="FM44" s="108">
        <v>0</v>
      </c>
      <c r="FN44" s="108">
        <v>0</v>
      </c>
      <c r="FO44" s="108">
        <v>0</v>
      </c>
      <c r="FP44" s="108">
        <v>0</v>
      </c>
      <c r="FQ44" s="108">
        <v>0</v>
      </c>
      <c r="FR44" s="108">
        <v>0</v>
      </c>
      <c r="FS44" s="108">
        <v>0</v>
      </c>
      <c r="FT44" s="108">
        <v>0</v>
      </c>
      <c r="FU44" s="108">
        <v>0</v>
      </c>
      <c r="FV44" s="108">
        <v>0</v>
      </c>
      <c r="FW44" s="108">
        <v>0</v>
      </c>
      <c r="FX44" s="108">
        <v>0</v>
      </c>
      <c r="FY44" s="108">
        <v>0</v>
      </c>
      <c r="FZ44" s="108">
        <v>0</v>
      </c>
      <c r="GA44" s="108">
        <v>0</v>
      </c>
      <c r="GB44" s="108">
        <v>0</v>
      </c>
      <c r="GC44" s="108">
        <v>0</v>
      </c>
      <c r="GD44" s="108">
        <v>0</v>
      </c>
      <c r="GE44" s="108">
        <v>0</v>
      </c>
      <c r="GF44" s="108">
        <v>0</v>
      </c>
      <c r="GG44" s="108">
        <v>0</v>
      </c>
      <c r="GH44" s="108">
        <v>0</v>
      </c>
      <c r="GI44" s="108">
        <v>0</v>
      </c>
      <c r="GJ44" s="108">
        <v>0</v>
      </c>
      <c r="GK44" s="108">
        <v>0</v>
      </c>
      <c r="GL44" s="108">
        <v>0</v>
      </c>
      <c r="GM44" s="108">
        <v>0</v>
      </c>
      <c r="GN44" s="108">
        <v>0</v>
      </c>
      <c r="GO44" s="108">
        <v>0</v>
      </c>
      <c r="GP44" s="108">
        <v>0</v>
      </c>
      <c r="GQ44" s="108">
        <v>0</v>
      </c>
      <c r="GR44" s="108">
        <v>0</v>
      </c>
      <c r="GS44" s="108">
        <v>0</v>
      </c>
      <c r="GT44" s="108">
        <v>0</v>
      </c>
      <c r="GU44" s="108">
        <v>0</v>
      </c>
      <c r="GV44" s="108">
        <v>0</v>
      </c>
      <c r="GW44" s="108">
        <v>0</v>
      </c>
      <c r="GX44" s="108">
        <v>0</v>
      </c>
      <c r="GY44" s="108">
        <v>0</v>
      </c>
      <c r="GZ44" s="108">
        <v>0</v>
      </c>
      <c r="HA44" s="108">
        <v>0</v>
      </c>
      <c r="HB44" s="108">
        <v>0</v>
      </c>
      <c r="HC44" s="108">
        <v>0</v>
      </c>
      <c r="HD44" s="108">
        <v>0</v>
      </c>
      <c r="HE44" s="108">
        <v>0</v>
      </c>
      <c r="HF44" s="108">
        <v>0</v>
      </c>
      <c r="HG44" s="108">
        <v>0</v>
      </c>
      <c r="HH44" s="108">
        <v>0</v>
      </c>
      <c r="HI44" s="108">
        <v>0</v>
      </c>
    </row>
    <row r="45" spans="1:217" s="109" customFormat="1" x14ac:dyDescent="0.2">
      <c r="A45" s="107" t="s">
        <v>361</v>
      </c>
      <c r="B45" s="108">
        <v>0</v>
      </c>
      <c r="C45" s="108">
        <v>0</v>
      </c>
      <c r="D45" s="108">
        <v>0</v>
      </c>
      <c r="E45" s="108">
        <v>0</v>
      </c>
      <c r="F45" s="108">
        <v>0</v>
      </c>
      <c r="G45" s="108">
        <v>0</v>
      </c>
      <c r="H45" s="108">
        <v>0</v>
      </c>
      <c r="I45" s="108">
        <v>0</v>
      </c>
      <c r="J45" s="108">
        <v>0</v>
      </c>
      <c r="K45" s="108">
        <v>0</v>
      </c>
      <c r="L45" s="108">
        <v>0</v>
      </c>
      <c r="M45" s="108">
        <v>0</v>
      </c>
      <c r="N45" s="108">
        <v>0</v>
      </c>
      <c r="O45" s="108">
        <v>0</v>
      </c>
      <c r="P45" s="108">
        <v>0</v>
      </c>
      <c r="Q45" s="108">
        <v>0</v>
      </c>
      <c r="R45" s="108">
        <v>0</v>
      </c>
      <c r="S45" s="108">
        <v>0</v>
      </c>
      <c r="T45" s="108">
        <v>0</v>
      </c>
      <c r="U45" s="108">
        <v>0</v>
      </c>
      <c r="V45" s="108">
        <v>0</v>
      </c>
      <c r="W45" s="108">
        <v>0</v>
      </c>
      <c r="X45" s="108">
        <v>0</v>
      </c>
      <c r="Y45" s="108">
        <v>0</v>
      </c>
      <c r="Z45" s="108">
        <v>0</v>
      </c>
      <c r="AA45" s="108">
        <v>0</v>
      </c>
      <c r="AB45" s="108">
        <v>0</v>
      </c>
      <c r="AC45" s="108">
        <v>0</v>
      </c>
      <c r="AD45" s="108">
        <v>0</v>
      </c>
      <c r="AE45" s="108">
        <v>0</v>
      </c>
      <c r="AF45" s="108">
        <v>0</v>
      </c>
      <c r="AG45" s="108">
        <v>0</v>
      </c>
      <c r="AH45" s="108">
        <v>0</v>
      </c>
      <c r="AI45" s="108">
        <v>0</v>
      </c>
      <c r="AJ45" s="108">
        <v>0</v>
      </c>
      <c r="AK45" s="108">
        <v>0</v>
      </c>
      <c r="AL45" s="108">
        <v>0</v>
      </c>
      <c r="AM45" s="108">
        <v>0</v>
      </c>
      <c r="AN45" s="108">
        <v>0</v>
      </c>
      <c r="AO45" s="108">
        <v>0</v>
      </c>
      <c r="AP45" s="108">
        <v>0</v>
      </c>
      <c r="AQ45" s="108">
        <v>0</v>
      </c>
      <c r="AR45" s="108">
        <v>0</v>
      </c>
      <c r="AS45" s="108">
        <v>0</v>
      </c>
      <c r="AT45" s="108">
        <v>0</v>
      </c>
      <c r="AU45" s="108">
        <v>0</v>
      </c>
      <c r="AV45" s="108">
        <v>0</v>
      </c>
      <c r="AW45" s="108">
        <v>0</v>
      </c>
      <c r="AX45" s="108">
        <v>0</v>
      </c>
      <c r="AY45" s="108">
        <v>0</v>
      </c>
      <c r="AZ45" s="108">
        <v>0</v>
      </c>
      <c r="BA45" s="108">
        <v>0</v>
      </c>
      <c r="BB45" s="108">
        <v>0</v>
      </c>
      <c r="BC45" s="108">
        <v>0</v>
      </c>
      <c r="BD45" s="108">
        <v>0</v>
      </c>
      <c r="BE45" s="108">
        <v>0</v>
      </c>
      <c r="BF45" s="108">
        <v>0</v>
      </c>
      <c r="BG45" s="108">
        <v>0</v>
      </c>
      <c r="BH45" s="108">
        <v>0</v>
      </c>
      <c r="BI45" s="108">
        <v>0</v>
      </c>
      <c r="BJ45" s="108">
        <v>0</v>
      </c>
      <c r="BK45" s="108">
        <v>0</v>
      </c>
      <c r="BL45" s="108">
        <v>0</v>
      </c>
      <c r="BM45" s="108">
        <v>0</v>
      </c>
      <c r="BN45" s="108">
        <v>0</v>
      </c>
      <c r="BO45" s="108">
        <v>0</v>
      </c>
      <c r="BP45" s="108">
        <v>0</v>
      </c>
      <c r="BQ45" s="108">
        <v>0</v>
      </c>
      <c r="BR45" s="108">
        <v>0</v>
      </c>
      <c r="BS45" s="108">
        <v>0</v>
      </c>
      <c r="BT45" s="108">
        <v>0</v>
      </c>
      <c r="BU45" s="108">
        <v>0</v>
      </c>
      <c r="BV45" s="108">
        <v>0</v>
      </c>
      <c r="BW45" s="108">
        <v>0</v>
      </c>
      <c r="BX45" s="108">
        <v>0</v>
      </c>
      <c r="BY45" s="108">
        <v>0</v>
      </c>
      <c r="BZ45" s="108">
        <v>0</v>
      </c>
      <c r="CA45" s="108">
        <v>0</v>
      </c>
      <c r="CB45" s="108">
        <v>0</v>
      </c>
      <c r="CC45" s="108">
        <v>0</v>
      </c>
      <c r="CD45" s="108">
        <v>0</v>
      </c>
      <c r="CE45" s="108">
        <v>0</v>
      </c>
      <c r="CF45" s="108">
        <v>0</v>
      </c>
      <c r="CG45" s="108">
        <v>0</v>
      </c>
      <c r="CH45" s="108">
        <v>0</v>
      </c>
      <c r="CI45" s="108">
        <v>0</v>
      </c>
      <c r="CJ45" s="108">
        <v>0</v>
      </c>
      <c r="CK45" s="108">
        <v>0</v>
      </c>
      <c r="CL45" s="108">
        <v>0</v>
      </c>
      <c r="CM45" s="108">
        <v>0</v>
      </c>
      <c r="CN45" s="108">
        <v>0</v>
      </c>
      <c r="CO45" s="108">
        <v>0</v>
      </c>
      <c r="CP45" s="108">
        <v>0</v>
      </c>
      <c r="CQ45" s="108">
        <v>0</v>
      </c>
      <c r="CR45" s="108">
        <v>0</v>
      </c>
      <c r="CS45" s="108">
        <v>0</v>
      </c>
      <c r="CT45" s="108">
        <v>0</v>
      </c>
      <c r="CU45" s="108">
        <v>0</v>
      </c>
      <c r="CV45" s="108">
        <v>0</v>
      </c>
      <c r="CW45" s="108">
        <v>0</v>
      </c>
      <c r="CX45" s="108">
        <v>0</v>
      </c>
      <c r="CY45" s="108">
        <v>0</v>
      </c>
      <c r="CZ45" s="108">
        <v>0</v>
      </c>
      <c r="DA45" s="108">
        <v>0</v>
      </c>
      <c r="DB45" s="108">
        <v>0</v>
      </c>
      <c r="DC45" s="108">
        <v>0</v>
      </c>
      <c r="DD45" s="108">
        <v>0</v>
      </c>
      <c r="DE45" s="108">
        <v>0</v>
      </c>
      <c r="DF45" s="108">
        <v>0</v>
      </c>
      <c r="DG45" s="108">
        <v>0</v>
      </c>
      <c r="DH45" s="108">
        <v>0</v>
      </c>
      <c r="DI45" s="108">
        <v>0</v>
      </c>
      <c r="DJ45" s="108">
        <v>0</v>
      </c>
      <c r="DK45" s="108">
        <v>0</v>
      </c>
      <c r="DL45" s="108">
        <v>0</v>
      </c>
      <c r="DM45" s="108">
        <v>0</v>
      </c>
      <c r="DN45" s="108">
        <v>0</v>
      </c>
      <c r="DO45" s="108">
        <v>0</v>
      </c>
      <c r="DP45" s="108">
        <v>0</v>
      </c>
      <c r="DQ45" s="108">
        <v>0</v>
      </c>
      <c r="DR45" s="108">
        <v>0</v>
      </c>
      <c r="DS45" s="108">
        <v>0</v>
      </c>
      <c r="DT45" s="108">
        <v>0</v>
      </c>
      <c r="DU45" s="108">
        <v>0</v>
      </c>
      <c r="DV45" s="108">
        <v>0</v>
      </c>
      <c r="DW45" s="108">
        <v>0</v>
      </c>
      <c r="DX45" s="108">
        <v>0</v>
      </c>
      <c r="DY45" s="108">
        <v>0</v>
      </c>
      <c r="DZ45" s="108">
        <v>0</v>
      </c>
      <c r="EA45" s="108">
        <v>0</v>
      </c>
      <c r="EB45" s="108">
        <v>0</v>
      </c>
      <c r="EC45" s="108">
        <v>0</v>
      </c>
      <c r="ED45" s="108">
        <v>0</v>
      </c>
      <c r="EE45" s="108">
        <v>0</v>
      </c>
      <c r="EF45" s="108">
        <v>0</v>
      </c>
      <c r="EG45" s="108">
        <v>0</v>
      </c>
      <c r="EH45" s="108">
        <v>0</v>
      </c>
      <c r="EI45" s="108">
        <v>0</v>
      </c>
      <c r="EJ45" s="108">
        <v>0</v>
      </c>
      <c r="EK45" s="108">
        <v>0</v>
      </c>
      <c r="EL45" s="108">
        <v>0</v>
      </c>
      <c r="EM45" s="108">
        <v>0</v>
      </c>
      <c r="EN45" s="108">
        <v>0</v>
      </c>
      <c r="EO45" s="108">
        <v>0</v>
      </c>
      <c r="EP45" s="108">
        <v>0</v>
      </c>
      <c r="EQ45" s="108">
        <v>0</v>
      </c>
      <c r="ER45" s="108">
        <v>0</v>
      </c>
      <c r="ES45" s="108">
        <v>0</v>
      </c>
      <c r="ET45" s="108">
        <v>0</v>
      </c>
      <c r="EU45" s="108">
        <v>0</v>
      </c>
      <c r="EV45" s="108">
        <v>0</v>
      </c>
      <c r="EW45" s="108">
        <v>0</v>
      </c>
      <c r="EX45" s="108">
        <v>0</v>
      </c>
      <c r="EY45" s="108">
        <v>0</v>
      </c>
      <c r="EZ45" s="108">
        <v>0</v>
      </c>
      <c r="FA45" s="108">
        <v>0</v>
      </c>
      <c r="FB45" s="108">
        <v>0</v>
      </c>
      <c r="FC45" s="108">
        <v>0</v>
      </c>
      <c r="FD45" s="108">
        <v>0</v>
      </c>
      <c r="FE45" s="108">
        <v>0</v>
      </c>
      <c r="FF45" s="108">
        <v>0</v>
      </c>
      <c r="FG45" s="108">
        <v>0</v>
      </c>
      <c r="FH45" s="108">
        <v>0</v>
      </c>
      <c r="FI45" s="108">
        <v>0</v>
      </c>
      <c r="FJ45" s="108">
        <v>0</v>
      </c>
      <c r="FK45" s="108">
        <v>0</v>
      </c>
      <c r="FL45" s="108">
        <v>0</v>
      </c>
      <c r="FM45" s="108">
        <v>0</v>
      </c>
      <c r="FN45" s="108">
        <v>0</v>
      </c>
      <c r="FO45" s="108">
        <v>0</v>
      </c>
      <c r="FP45" s="108">
        <v>0</v>
      </c>
      <c r="FQ45" s="108">
        <v>0</v>
      </c>
      <c r="FR45" s="108">
        <v>0</v>
      </c>
      <c r="FS45" s="108">
        <v>0</v>
      </c>
      <c r="FT45" s="108">
        <v>0</v>
      </c>
      <c r="FU45" s="108">
        <v>0</v>
      </c>
      <c r="FV45" s="108">
        <v>0</v>
      </c>
      <c r="FW45" s="108">
        <v>0</v>
      </c>
      <c r="FX45" s="108">
        <v>0</v>
      </c>
      <c r="FY45" s="108">
        <v>0</v>
      </c>
      <c r="FZ45" s="108">
        <v>0</v>
      </c>
      <c r="GA45" s="108">
        <v>0</v>
      </c>
      <c r="GB45" s="108">
        <v>0</v>
      </c>
      <c r="GC45" s="108">
        <v>0</v>
      </c>
      <c r="GD45" s="108">
        <v>0</v>
      </c>
      <c r="GE45" s="108">
        <v>0</v>
      </c>
      <c r="GF45" s="108">
        <v>0</v>
      </c>
      <c r="GG45" s="108">
        <v>0</v>
      </c>
      <c r="GH45" s="108">
        <v>0</v>
      </c>
      <c r="GI45" s="108">
        <v>0</v>
      </c>
      <c r="GJ45" s="108">
        <v>0</v>
      </c>
      <c r="GK45" s="108">
        <v>0</v>
      </c>
      <c r="GL45" s="108">
        <v>0</v>
      </c>
      <c r="GM45" s="108">
        <v>0</v>
      </c>
      <c r="GN45" s="108">
        <v>0</v>
      </c>
      <c r="GO45" s="108">
        <v>0</v>
      </c>
      <c r="GP45" s="108">
        <v>0</v>
      </c>
      <c r="GQ45" s="108">
        <v>0</v>
      </c>
      <c r="GR45" s="108">
        <v>0</v>
      </c>
      <c r="GS45" s="108">
        <v>0</v>
      </c>
      <c r="GT45" s="108">
        <v>0</v>
      </c>
      <c r="GU45" s="108">
        <v>0</v>
      </c>
      <c r="GV45" s="108">
        <v>0</v>
      </c>
      <c r="GW45" s="108">
        <v>0</v>
      </c>
      <c r="GX45" s="108">
        <v>0</v>
      </c>
      <c r="GY45" s="108">
        <v>0</v>
      </c>
      <c r="GZ45" s="108">
        <v>0</v>
      </c>
      <c r="HA45" s="108">
        <v>0</v>
      </c>
      <c r="HB45" s="108">
        <v>0</v>
      </c>
      <c r="HC45" s="108">
        <v>0</v>
      </c>
      <c r="HD45" s="108">
        <v>0</v>
      </c>
      <c r="HE45" s="108">
        <v>0</v>
      </c>
      <c r="HF45" s="108">
        <v>0</v>
      </c>
      <c r="HG45" s="108">
        <v>0</v>
      </c>
      <c r="HH45" s="108">
        <v>0</v>
      </c>
      <c r="HI45" s="108">
        <v>0</v>
      </c>
    </row>
    <row r="46" spans="1:217" s="109" customFormat="1" x14ac:dyDescent="0.2">
      <c r="A46" s="107" t="s">
        <v>362</v>
      </c>
      <c r="B46" s="108">
        <v>0</v>
      </c>
      <c r="C46" s="108">
        <v>0</v>
      </c>
      <c r="D46" s="108">
        <v>0</v>
      </c>
      <c r="E46" s="108">
        <v>0</v>
      </c>
      <c r="F46" s="108">
        <v>0</v>
      </c>
      <c r="G46" s="108">
        <v>0</v>
      </c>
      <c r="H46" s="108">
        <v>0</v>
      </c>
      <c r="I46" s="108">
        <v>0</v>
      </c>
      <c r="J46" s="108">
        <v>0</v>
      </c>
      <c r="K46" s="108">
        <v>0</v>
      </c>
      <c r="L46" s="108">
        <v>0</v>
      </c>
      <c r="M46" s="108">
        <v>0</v>
      </c>
      <c r="N46" s="108">
        <v>0</v>
      </c>
      <c r="O46" s="108">
        <v>0</v>
      </c>
      <c r="P46" s="108">
        <v>0</v>
      </c>
      <c r="Q46" s="108">
        <v>0</v>
      </c>
      <c r="R46" s="108">
        <v>0</v>
      </c>
      <c r="S46" s="108">
        <v>0</v>
      </c>
      <c r="T46" s="108">
        <v>0</v>
      </c>
      <c r="U46" s="108">
        <v>0</v>
      </c>
      <c r="V46" s="108">
        <v>0</v>
      </c>
      <c r="W46" s="108">
        <v>0</v>
      </c>
      <c r="X46" s="108">
        <v>0</v>
      </c>
      <c r="Y46" s="108">
        <v>0</v>
      </c>
      <c r="Z46" s="108">
        <v>0</v>
      </c>
      <c r="AA46" s="108">
        <v>0</v>
      </c>
      <c r="AB46" s="108">
        <v>0</v>
      </c>
      <c r="AC46" s="108">
        <v>0</v>
      </c>
      <c r="AD46" s="108">
        <v>0</v>
      </c>
      <c r="AE46" s="108">
        <v>0</v>
      </c>
      <c r="AF46" s="108">
        <v>0</v>
      </c>
      <c r="AG46" s="108">
        <v>0</v>
      </c>
      <c r="AH46" s="108">
        <v>0</v>
      </c>
      <c r="AI46" s="108">
        <v>0</v>
      </c>
      <c r="AJ46" s="108">
        <v>0</v>
      </c>
      <c r="AK46" s="108">
        <v>0</v>
      </c>
      <c r="AL46" s="108">
        <v>0</v>
      </c>
      <c r="AM46" s="108">
        <v>0</v>
      </c>
      <c r="AN46" s="108">
        <v>0</v>
      </c>
      <c r="AO46" s="108">
        <v>0</v>
      </c>
      <c r="AP46" s="108">
        <v>0</v>
      </c>
      <c r="AQ46" s="108">
        <v>0</v>
      </c>
      <c r="AR46" s="108">
        <v>0</v>
      </c>
      <c r="AS46" s="108">
        <v>0</v>
      </c>
      <c r="AT46" s="108">
        <v>0</v>
      </c>
      <c r="AU46" s="108">
        <v>0</v>
      </c>
      <c r="AV46" s="108">
        <v>0</v>
      </c>
      <c r="AW46" s="108">
        <v>0</v>
      </c>
      <c r="AX46" s="108">
        <v>0</v>
      </c>
      <c r="AY46" s="108">
        <v>0</v>
      </c>
      <c r="AZ46" s="108">
        <v>0</v>
      </c>
      <c r="BA46" s="108">
        <v>0</v>
      </c>
      <c r="BB46" s="108">
        <v>0</v>
      </c>
      <c r="BC46" s="108">
        <v>0</v>
      </c>
      <c r="BD46" s="108">
        <v>0</v>
      </c>
      <c r="BE46" s="108">
        <v>0</v>
      </c>
      <c r="BF46" s="108">
        <v>0</v>
      </c>
      <c r="BG46" s="108">
        <v>0</v>
      </c>
      <c r="BH46" s="108">
        <v>0</v>
      </c>
      <c r="BI46" s="108">
        <v>0</v>
      </c>
      <c r="BJ46" s="108">
        <v>0</v>
      </c>
      <c r="BK46" s="108">
        <v>0</v>
      </c>
      <c r="BL46" s="108">
        <v>0</v>
      </c>
      <c r="BM46" s="108">
        <v>0</v>
      </c>
      <c r="BN46" s="108">
        <v>0</v>
      </c>
      <c r="BO46" s="108">
        <v>0</v>
      </c>
      <c r="BP46" s="108">
        <v>0</v>
      </c>
      <c r="BQ46" s="108">
        <v>0</v>
      </c>
      <c r="BR46" s="108">
        <v>0</v>
      </c>
      <c r="BS46" s="108">
        <v>0</v>
      </c>
      <c r="BT46" s="108">
        <v>0</v>
      </c>
      <c r="BU46" s="108">
        <v>0</v>
      </c>
      <c r="BV46" s="108">
        <v>0</v>
      </c>
      <c r="BW46" s="108">
        <v>0</v>
      </c>
      <c r="BX46" s="108">
        <v>0</v>
      </c>
      <c r="BY46" s="108">
        <v>0</v>
      </c>
      <c r="BZ46" s="108">
        <v>0</v>
      </c>
      <c r="CA46" s="108">
        <v>0</v>
      </c>
      <c r="CB46" s="108">
        <v>0</v>
      </c>
      <c r="CC46" s="108">
        <v>0</v>
      </c>
      <c r="CD46" s="108">
        <v>0</v>
      </c>
      <c r="CE46" s="108">
        <v>0</v>
      </c>
      <c r="CF46" s="108">
        <v>0</v>
      </c>
      <c r="CG46" s="108">
        <v>0</v>
      </c>
      <c r="CH46" s="108">
        <v>0</v>
      </c>
      <c r="CI46" s="108">
        <v>0</v>
      </c>
      <c r="CJ46" s="108">
        <v>0</v>
      </c>
      <c r="CK46" s="108">
        <v>0</v>
      </c>
      <c r="CL46" s="108">
        <v>0</v>
      </c>
      <c r="CM46" s="108">
        <v>0</v>
      </c>
      <c r="CN46" s="108">
        <v>0</v>
      </c>
      <c r="CO46" s="108">
        <v>0</v>
      </c>
      <c r="CP46" s="108">
        <v>0</v>
      </c>
      <c r="CQ46" s="108">
        <v>0</v>
      </c>
      <c r="CR46" s="108">
        <v>0</v>
      </c>
      <c r="CS46" s="108">
        <v>0</v>
      </c>
      <c r="CT46" s="108">
        <v>0</v>
      </c>
      <c r="CU46" s="108">
        <v>0</v>
      </c>
      <c r="CV46" s="108">
        <v>0</v>
      </c>
      <c r="CW46" s="108">
        <v>0</v>
      </c>
      <c r="CX46" s="108">
        <v>0</v>
      </c>
      <c r="CY46" s="108">
        <v>0</v>
      </c>
      <c r="CZ46" s="108">
        <v>0</v>
      </c>
      <c r="DA46" s="108">
        <v>0</v>
      </c>
      <c r="DB46" s="108">
        <v>0</v>
      </c>
      <c r="DC46" s="108">
        <v>0</v>
      </c>
      <c r="DD46" s="108">
        <v>0</v>
      </c>
      <c r="DE46" s="108">
        <v>0</v>
      </c>
      <c r="DF46" s="108">
        <v>0</v>
      </c>
      <c r="DG46" s="108">
        <v>0</v>
      </c>
      <c r="DH46" s="108">
        <v>0</v>
      </c>
      <c r="DI46" s="108">
        <v>0</v>
      </c>
      <c r="DJ46" s="108">
        <v>0</v>
      </c>
      <c r="DK46" s="108">
        <v>0</v>
      </c>
      <c r="DL46" s="108">
        <v>0</v>
      </c>
      <c r="DM46" s="108">
        <v>0</v>
      </c>
      <c r="DN46" s="108">
        <v>0</v>
      </c>
      <c r="DO46" s="108">
        <v>0</v>
      </c>
      <c r="DP46" s="108">
        <v>0</v>
      </c>
      <c r="DQ46" s="108">
        <v>0</v>
      </c>
      <c r="DR46" s="108">
        <v>0</v>
      </c>
      <c r="DS46" s="108">
        <v>0</v>
      </c>
      <c r="DT46" s="108">
        <v>0</v>
      </c>
      <c r="DU46" s="108">
        <v>0</v>
      </c>
      <c r="DV46" s="108">
        <v>0</v>
      </c>
      <c r="DW46" s="108">
        <v>0</v>
      </c>
      <c r="DX46" s="108">
        <v>0</v>
      </c>
      <c r="DY46" s="108">
        <v>0</v>
      </c>
      <c r="DZ46" s="108">
        <v>0</v>
      </c>
      <c r="EA46" s="108">
        <v>0</v>
      </c>
      <c r="EB46" s="108">
        <v>0</v>
      </c>
      <c r="EC46" s="108">
        <v>0</v>
      </c>
      <c r="ED46" s="108">
        <v>0</v>
      </c>
      <c r="EE46" s="108">
        <v>0</v>
      </c>
      <c r="EF46" s="108">
        <v>0</v>
      </c>
      <c r="EG46" s="108">
        <v>0</v>
      </c>
      <c r="EH46" s="108">
        <v>0</v>
      </c>
      <c r="EI46" s="108">
        <v>0</v>
      </c>
      <c r="EJ46" s="108">
        <v>0</v>
      </c>
      <c r="EK46" s="108">
        <v>0</v>
      </c>
      <c r="EL46" s="108">
        <v>0</v>
      </c>
      <c r="EM46" s="108">
        <v>0</v>
      </c>
      <c r="EN46" s="108">
        <v>0</v>
      </c>
      <c r="EO46" s="108">
        <v>0</v>
      </c>
      <c r="EP46" s="108">
        <v>0</v>
      </c>
      <c r="EQ46" s="108">
        <v>0</v>
      </c>
      <c r="ER46" s="108">
        <v>0</v>
      </c>
      <c r="ES46" s="108">
        <v>0</v>
      </c>
      <c r="ET46" s="108">
        <v>0</v>
      </c>
      <c r="EU46" s="108">
        <v>0</v>
      </c>
      <c r="EV46" s="108">
        <v>0</v>
      </c>
      <c r="EW46" s="108">
        <v>0</v>
      </c>
      <c r="EX46" s="108">
        <v>0</v>
      </c>
      <c r="EY46" s="108">
        <v>0</v>
      </c>
      <c r="EZ46" s="108">
        <v>0</v>
      </c>
      <c r="FA46" s="108">
        <v>0</v>
      </c>
      <c r="FB46" s="108">
        <v>0</v>
      </c>
      <c r="FC46" s="108">
        <v>0</v>
      </c>
      <c r="FD46" s="108">
        <v>0</v>
      </c>
      <c r="FE46" s="108">
        <v>0</v>
      </c>
      <c r="FF46" s="108">
        <v>0</v>
      </c>
      <c r="FG46" s="108">
        <v>0</v>
      </c>
      <c r="FH46" s="108">
        <v>0</v>
      </c>
      <c r="FI46" s="108">
        <v>0</v>
      </c>
      <c r="FJ46" s="108">
        <v>0</v>
      </c>
      <c r="FK46" s="108">
        <v>0</v>
      </c>
      <c r="FL46" s="108">
        <v>0</v>
      </c>
      <c r="FM46" s="108">
        <v>0</v>
      </c>
      <c r="FN46" s="108">
        <v>0</v>
      </c>
      <c r="FO46" s="108">
        <v>0</v>
      </c>
      <c r="FP46" s="108">
        <v>0</v>
      </c>
      <c r="FQ46" s="108">
        <v>0</v>
      </c>
      <c r="FR46" s="108">
        <v>0</v>
      </c>
      <c r="FS46" s="108">
        <v>0</v>
      </c>
      <c r="FT46" s="108">
        <v>0</v>
      </c>
      <c r="FU46" s="108">
        <v>0</v>
      </c>
      <c r="FV46" s="108">
        <v>0</v>
      </c>
      <c r="FW46" s="108">
        <v>0</v>
      </c>
      <c r="FX46" s="108">
        <v>0</v>
      </c>
      <c r="FY46" s="108">
        <v>0</v>
      </c>
      <c r="FZ46" s="108">
        <v>0</v>
      </c>
      <c r="GA46" s="108">
        <v>0</v>
      </c>
      <c r="GB46" s="108">
        <v>0</v>
      </c>
      <c r="GC46" s="108">
        <v>0</v>
      </c>
      <c r="GD46" s="108">
        <v>0</v>
      </c>
      <c r="GE46" s="108">
        <v>0</v>
      </c>
      <c r="GF46" s="108">
        <v>0</v>
      </c>
      <c r="GG46" s="108">
        <v>0</v>
      </c>
      <c r="GH46" s="108">
        <v>0</v>
      </c>
      <c r="GI46" s="108">
        <v>0</v>
      </c>
      <c r="GJ46" s="108">
        <v>0</v>
      </c>
      <c r="GK46" s="108">
        <v>0</v>
      </c>
      <c r="GL46" s="108">
        <v>0</v>
      </c>
      <c r="GM46" s="108">
        <v>0</v>
      </c>
      <c r="GN46" s="108">
        <v>0</v>
      </c>
      <c r="GO46" s="108">
        <v>0</v>
      </c>
      <c r="GP46" s="108">
        <v>0</v>
      </c>
      <c r="GQ46" s="108">
        <v>0</v>
      </c>
      <c r="GR46" s="108">
        <v>0</v>
      </c>
      <c r="GS46" s="108">
        <v>0</v>
      </c>
      <c r="GT46" s="108">
        <v>0</v>
      </c>
      <c r="GU46" s="108">
        <v>0</v>
      </c>
      <c r="GV46" s="108">
        <v>0</v>
      </c>
      <c r="GW46" s="108">
        <v>0</v>
      </c>
      <c r="GX46" s="108">
        <v>0</v>
      </c>
      <c r="GY46" s="108">
        <v>0</v>
      </c>
      <c r="GZ46" s="108">
        <v>0</v>
      </c>
      <c r="HA46" s="108">
        <v>0</v>
      </c>
      <c r="HB46" s="108">
        <v>0</v>
      </c>
      <c r="HC46" s="108">
        <v>0</v>
      </c>
      <c r="HD46" s="108">
        <v>0</v>
      </c>
      <c r="HE46" s="108">
        <v>0</v>
      </c>
      <c r="HF46" s="108">
        <v>0</v>
      </c>
      <c r="HG46" s="108">
        <v>0</v>
      </c>
      <c r="HH46" s="108">
        <v>0</v>
      </c>
      <c r="HI46" s="108">
        <v>0</v>
      </c>
    </row>
    <row r="47" spans="1:217" s="109" customFormat="1" x14ac:dyDescent="0.2">
      <c r="A47" s="107" t="s">
        <v>363</v>
      </c>
      <c r="B47" s="108">
        <v>0</v>
      </c>
      <c r="C47" s="108">
        <v>0</v>
      </c>
      <c r="D47" s="108">
        <v>0</v>
      </c>
      <c r="E47" s="108">
        <v>0</v>
      </c>
      <c r="F47" s="108">
        <v>0</v>
      </c>
      <c r="G47" s="108">
        <v>0</v>
      </c>
      <c r="H47" s="108">
        <v>0</v>
      </c>
      <c r="I47" s="108">
        <v>0</v>
      </c>
      <c r="J47" s="108">
        <v>0</v>
      </c>
      <c r="K47" s="108">
        <v>0</v>
      </c>
      <c r="L47" s="108">
        <v>0</v>
      </c>
      <c r="M47" s="108">
        <v>0</v>
      </c>
      <c r="N47" s="108">
        <v>0</v>
      </c>
      <c r="O47" s="108">
        <v>0</v>
      </c>
      <c r="P47" s="108">
        <v>0</v>
      </c>
      <c r="Q47" s="108">
        <v>0</v>
      </c>
      <c r="R47" s="108">
        <v>0</v>
      </c>
      <c r="S47" s="108">
        <v>0</v>
      </c>
      <c r="T47" s="108">
        <v>0</v>
      </c>
      <c r="U47" s="108">
        <v>0</v>
      </c>
      <c r="V47" s="108">
        <v>0</v>
      </c>
      <c r="W47" s="108">
        <v>0</v>
      </c>
      <c r="X47" s="108">
        <v>0</v>
      </c>
      <c r="Y47" s="108">
        <v>0</v>
      </c>
      <c r="Z47" s="108">
        <v>0</v>
      </c>
      <c r="AA47" s="108">
        <v>0</v>
      </c>
      <c r="AB47" s="108">
        <v>0</v>
      </c>
      <c r="AC47" s="108">
        <v>0</v>
      </c>
      <c r="AD47" s="108">
        <v>0</v>
      </c>
      <c r="AE47" s="108">
        <v>0</v>
      </c>
      <c r="AF47" s="108">
        <v>0</v>
      </c>
      <c r="AG47" s="108">
        <v>0</v>
      </c>
      <c r="AH47" s="108">
        <v>0</v>
      </c>
      <c r="AI47" s="108">
        <v>0</v>
      </c>
      <c r="AJ47" s="108">
        <v>0</v>
      </c>
      <c r="AK47" s="108">
        <v>0</v>
      </c>
      <c r="AL47" s="108">
        <v>0</v>
      </c>
      <c r="AM47" s="108">
        <v>0</v>
      </c>
      <c r="AN47" s="108">
        <v>0</v>
      </c>
      <c r="AO47" s="108">
        <v>0</v>
      </c>
      <c r="AP47" s="108">
        <v>0</v>
      </c>
      <c r="AQ47" s="108">
        <v>0</v>
      </c>
      <c r="AR47" s="108">
        <v>0</v>
      </c>
      <c r="AS47" s="108">
        <v>0</v>
      </c>
      <c r="AT47" s="108">
        <v>0</v>
      </c>
      <c r="AU47" s="108">
        <v>0</v>
      </c>
      <c r="AV47" s="108">
        <v>0</v>
      </c>
      <c r="AW47" s="108">
        <v>0</v>
      </c>
      <c r="AX47" s="108">
        <v>0</v>
      </c>
      <c r="AY47" s="108">
        <v>0</v>
      </c>
      <c r="AZ47" s="108">
        <v>0</v>
      </c>
      <c r="BA47" s="108">
        <v>0</v>
      </c>
      <c r="BB47" s="108">
        <v>0</v>
      </c>
      <c r="BC47" s="108">
        <v>0</v>
      </c>
      <c r="BD47" s="108">
        <v>0</v>
      </c>
      <c r="BE47" s="108">
        <v>0</v>
      </c>
      <c r="BF47" s="108">
        <v>0</v>
      </c>
      <c r="BG47" s="108">
        <v>0</v>
      </c>
      <c r="BH47" s="108">
        <v>0</v>
      </c>
      <c r="BI47" s="108">
        <v>0</v>
      </c>
      <c r="BJ47" s="108">
        <v>0</v>
      </c>
      <c r="BK47" s="108">
        <v>0</v>
      </c>
      <c r="BL47" s="108">
        <v>0</v>
      </c>
      <c r="BM47" s="108">
        <v>0</v>
      </c>
      <c r="BN47" s="108">
        <v>0</v>
      </c>
      <c r="BO47" s="108">
        <v>0</v>
      </c>
      <c r="BP47" s="108">
        <v>0</v>
      </c>
      <c r="BQ47" s="108">
        <v>0</v>
      </c>
      <c r="BR47" s="108">
        <v>0</v>
      </c>
      <c r="BS47" s="108">
        <v>0</v>
      </c>
      <c r="BT47" s="108">
        <v>0</v>
      </c>
      <c r="BU47" s="108">
        <v>0</v>
      </c>
      <c r="BV47" s="108">
        <v>0</v>
      </c>
      <c r="BW47" s="108">
        <v>0</v>
      </c>
      <c r="BX47" s="108">
        <v>0</v>
      </c>
      <c r="BY47" s="108">
        <v>0</v>
      </c>
      <c r="BZ47" s="108">
        <v>0</v>
      </c>
      <c r="CA47" s="108">
        <v>0</v>
      </c>
      <c r="CB47" s="108">
        <v>0</v>
      </c>
      <c r="CC47" s="108">
        <v>0</v>
      </c>
      <c r="CD47" s="108">
        <v>0</v>
      </c>
      <c r="CE47" s="108">
        <v>0</v>
      </c>
      <c r="CF47" s="108">
        <v>0</v>
      </c>
      <c r="CG47" s="108">
        <v>0</v>
      </c>
      <c r="CH47" s="108">
        <v>0</v>
      </c>
      <c r="CI47" s="108">
        <v>0</v>
      </c>
      <c r="CJ47" s="108">
        <v>0</v>
      </c>
      <c r="CK47" s="108">
        <v>0</v>
      </c>
      <c r="CL47" s="108">
        <v>0</v>
      </c>
      <c r="CM47" s="108">
        <v>0</v>
      </c>
      <c r="CN47" s="108">
        <v>0</v>
      </c>
      <c r="CO47" s="108">
        <v>0</v>
      </c>
      <c r="CP47" s="108">
        <v>0</v>
      </c>
      <c r="CQ47" s="108">
        <v>0</v>
      </c>
      <c r="CR47" s="108">
        <v>0</v>
      </c>
      <c r="CS47" s="108">
        <v>0</v>
      </c>
      <c r="CT47" s="108">
        <v>0</v>
      </c>
      <c r="CU47" s="108">
        <v>0</v>
      </c>
      <c r="CV47" s="108">
        <v>0</v>
      </c>
      <c r="CW47" s="108">
        <v>0</v>
      </c>
      <c r="CX47" s="108">
        <v>0</v>
      </c>
      <c r="CY47" s="108">
        <v>0</v>
      </c>
      <c r="CZ47" s="108">
        <v>0</v>
      </c>
      <c r="DA47" s="108">
        <v>0</v>
      </c>
      <c r="DB47" s="108">
        <v>0</v>
      </c>
      <c r="DC47" s="108">
        <v>0</v>
      </c>
      <c r="DD47" s="108">
        <v>0</v>
      </c>
      <c r="DE47" s="108">
        <v>0</v>
      </c>
      <c r="DF47" s="108">
        <v>0</v>
      </c>
      <c r="DG47" s="108">
        <v>0</v>
      </c>
      <c r="DH47" s="108">
        <v>0</v>
      </c>
      <c r="DI47" s="108">
        <v>0</v>
      </c>
      <c r="DJ47" s="108">
        <v>0</v>
      </c>
      <c r="DK47" s="108">
        <v>0</v>
      </c>
      <c r="DL47" s="108">
        <v>0</v>
      </c>
      <c r="DM47" s="108">
        <v>0</v>
      </c>
      <c r="DN47" s="108">
        <v>0</v>
      </c>
      <c r="DO47" s="108">
        <v>0</v>
      </c>
      <c r="DP47" s="108">
        <v>0</v>
      </c>
      <c r="DQ47" s="108">
        <v>0</v>
      </c>
      <c r="DR47" s="108">
        <v>0</v>
      </c>
      <c r="DS47" s="108">
        <v>0</v>
      </c>
      <c r="DT47" s="108">
        <v>0</v>
      </c>
      <c r="DU47" s="108">
        <v>0</v>
      </c>
      <c r="DV47" s="108">
        <v>0</v>
      </c>
      <c r="DW47" s="108">
        <v>0</v>
      </c>
      <c r="DX47" s="108">
        <v>0</v>
      </c>
      <c r="DY47" s="108">
        <v>0</v>
      </c>
      <c r="DZ47" s="108">
        <v>0</v>
      </c>
      <c r="EA47" s="108">
        <v>0</v>
      </c>
      <c r="EB47" s="108">
        <v>0</v>
      </c>
      <c r="EC47" s="108">
        <v>0</v>
      </c>
      <c r="ED47" s="108">
        <v>0</v>
      </c>
      <c r="EE47" s="108">
        <v>0</v>
      </c>
      <c r="EF47" s="108">
        <v>0</v>
      </c>
      <c r="EG47" s="108">
        <v>0</v>
      </c>
      <c r="EH47" s="108">
        <v>0</v>
      </c>
      <c r="EI47" s="108">
        <v>0</v>
      </c>
      <c r="EJ47" s="108">
        <v>0</v>
      </c>
      <c r="EK47" s="108">
        <v>0</v>
      </c>
      <c r="EL47" s="108">
        <v>0</v>
      </c>
      <c r="EM47" s="108">
        <v>0</v>
      </c>
      <c r="EN47" s="108">
        <v>0</v>
      </c>
      <c r="EO47" s="108">
        <v>0</v>
      </c>
      <c r="EP47" s="108">
        <v>0</v>
      </c>
      <c r="EQ47" s="108">
        <v>0</v>
      </c>
      <c r="ER47" s="108">
        <v>0</v>
      </c>
      <c r="ES47" s="108">
        <v>0</v>
      </c>
      <c r="ET47" s="108">
        <v>0</v>
      </c>
      <c r="EU47" s="108">
        <v>0</v>
      </c>
      <c r="EV47" s="108">
        <v>0</v>
      </c>
      <c r="EW47" s="108">
        <v>0</v>
      </c>
      <c r="EX47" s="108">
        <v>0</v>
      </c>
      <c r="EY47" s="108">
        <v>0</v>
      </c>
      <c r="EZ47" s="108">
        <v>0</v>
      </c>
      <c r="FA47" s="108">
        <v>0</v>
      </c>
      <c r="FB47" s="108">
        <v>0</v>
      </c>
      <c r="FC47" s="108">
        <v>0</v>
      </c>
      <c r="FD47" s="108">
        <v>0</v>
      </c>
      <c r="FE47" s="108">
        <v>0</v>
      </c>
      <c r="FF47" s="108">
        <v>0</v>
      </c>
      <c r="FG47" s="108">
        <v>0</v>
      </c>
      <c r="FH47" s="108">
        <v>0</v>
      </c>
      <c r="FI47" s="108">
        <v>0</v>
      </c>
      <c r="FJ47" s="108">
        <v>0</v>
      </c>
      <c r="FK47" s="108">
        <v>0</v>
      </c>
      <c r="FL47" s="108">
        <v>0</v>
      </c>
      <c r="FM47" s="108">
        <v>0</v>
      </c>
      <c r="FN47" s="108">
        <v>0</v>
      </c>
      <c r="FO47" s="108">
        <v>0</v>
      </c>
      <c r="FP47" s="108">
        <v>0</v>
      </c>
      <c r="FQ47" s="108">
        <v>0</v>
      </c>
      <c r="FR47" s="108">
        <v>0</v>
      </c>
      <c r="FS47" s="108">
        <v>0</v>
      </c>
      <c r="FT47" s="108">
        <v>0</v>
      </c>
      <c r="FU47" s="108">
        <v>0</v>
      </c>
      <c r="FV47" s="108">
        <v>0</v>
      </c>
      <c r="FW47" s="108">
        <v>0</v>
      </c>
      <c r="FX47" s="108">
        <v>0</v>
      </c>
      <c r="FY47" s="108">
        <v>0</v>
      </c>
      <c r="FZ47" s="108">
        <v>0</v>
      </c>
      <c r="GA47" s="108">
        <v>0</v>
      </c>
      <c r="GB47" s="108">
        <v>0</v>
      </c>
      <c r="GC47" s="108">
        <v>0</v>
      </c>
      <c r="GD47" s="108">
        <v>0</v>
      </c>
      <c r="GE47" s="108">
        <v>0</v>
      </c>
      <c r="GF47" s="108">
        <v>0</v>
      </c>
      <c r="GG47" s="108">
        <v>0</v>
      </c>
      <c r="GH47" s="108">
        <v>0</v>
      </c>
      <c r="GI47" s="108">
        <v>0</v>
      </c>
      <c r="GJ47" s="108">
        <v>0</v>
      </c>
      <c r="GK47" s="108">
        <v>0</v>
      </c>
      <c r="GL47" s="108">
        <v>0</v>
      </c>
      <c r="GM47" s="108">
        <v>0</v>
      </c>
      <c r="GN47" s="108">
        <v>0</v>
      </c>
      <c r="GO47" s="108">
        <v>0</v>
      </c>
      <c r="GP47" s="108">
        <v>0</v>
      </c>
      <c r="GQ47" s="108">
        <v>0</v>
      </c>
      <c r="GR47" s="108">
        <v>0</v>
      </c>
      <c r="GS47" s="108">
        <v>0</v>
      </c>
      <c r="GT47" s="108">
        <v>0</v>
      </c>
      <c r="GU47" s="108">
        <v>0</v>
      </c>
      <c r="GV47" s="108">
        <v>0</v>
      </c>
      <c r="GW47" s="108">
        <v>0</v>
      </c>
      <c r="GX47" s="108">
        <v>0</v>
      </c>
      <c r="GY47" s="108">
        <v>0</v>
      </c>
      <c r="GZ47" s="108">
        <v>0</v>
      </c>
      <c r="HA47" s="108">
        <v>0</v>
      </c>
      <c r="HB47" s="108">
        <v>0</v>
      </c>
      <c r="HC47" s="108">
        <v>0</v>
      </c>
      <c r="HD47" s="108">
        <v>0</v>
      </c>
      <c r="HE47" s="108">
        <v>0</v>
      </c>
      <c r="HF47" s="108">
        <v>0</v>
      </c>
      <c r="HG47" s="108">
        <v>0</v>
      </c>
      <c r="HH47" s="108">
        <v>0</v>
      </c>
      <c r="HI47" s="108">
        <v>0</v>
      </c>
    </row>
    <row r="48" spans="1:217" s="109" customFormat="1" x14ac:dyDescent="0.2">
      <c r="A48" s="107" t="s">
        <v>364</v>
      </c>
      <c r="B48" s="108">
        <v>0</v>
      </c>
      <c r="C48" s="108">
        <v>0</v>
      </c>
      <c r="D48" s="108">
        <v>0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08">
        <v>0</v>
      </c>
      <c r="K48" s="108">
        <v>0</v>
      </c>
      <c r="L48" s="108">
        <v>0</v>
      </c>
      <c r="M48" s="108">
        <v>0</v>
      </c>
      <c r="N48" s="108">
        <v>0</v>
      </c>
      <c r="O48" s="108">
        <v>0</v>
      </c>
      <c r="P48" s="108">
        <v>0</v>
      </c>
      <c r="Q48" s="108">
        <v>0</v>
      </c>
      <c r="R48" s="108">
        <v>0</v>
      </c>
      <c r="S48" s="108">
        <v>0</v>
      </c>
      <c r="T48" s="108">
        <v>0</v>
      </c>
      <c r="U48" s="108">
        <v>0</v>
      </c>
      <c r="V48" s="108">
        <v>0</v>
      </c>
      <c r="W48" s="108">
        <v>0</v>
      </c>
      <c r="X48" s="108">
        <v>0</v>
      </c>
      <c r="Y48" s="108">
        <v>0</v>
      </c>
      <c r="Z48" s="108">
        <v>0</v>
      </c>
      <c r="AA48" s="108">
        <v>0</v>
      </c>
      <c r="AB48" s="108">
        <v>0</v>
      </c>
      <c r="AC48" s="108">
        <v>0</v>
      </c>
      <c r="AD48" s="108">
        <v>0</v>
      </c>
      <c r="AE48" s="108">
        <v>0</v>
      </c>
      <c r="AF48" s="108">
        <v>0</v>
      </c>
      <c r="AG48" s="108">
        <v>0</v>
      </c>
      <c r="AH48" s="108">
        <v>0</v>
      </c>
      <c r="AI48" s="108">
        <v>0</v>
      </c>
      <c r="AJ48" s="108">
        <v>0</v>
      </c>
      <c r="AK48" s="108">
        <v>0</v>
      </c>
      <c r="AL48" s="108">
        <v>0</v>
      </c>
      <c r="AM48" s="108">
        <v>0</v>
      </c>
      <c r="AN48" s="108">
        <v>0</v>
      </c>
      <c r="AO48" s="108">
        <v>0</v>
      </c>
      <c r="AP48" s="108">
        <v>0</v>
      </c>
      <c r="AQ48" s="108">
        <v>0</v>
      </c>
      <c r="AR48" s="108">
        <v>0</v>
      </c>
      <c r="AS48" s="108">
        <v>0</v>
      </c>
      <c r="AT48" s="108">
        <v>0</v>
      </c>
      <c r="AU48" s="108">
        <v>0</v>
      </c>
      <c r="AV48" s="108">
        <v>0</v>
      </c>
      <c r="AW48" s="108">
        <v>0</v>
      </c>
      <c r="AX48" s="108">
        <v>0</v>
      </c>
      <c r="AY48" s="108">
        <v>0</v>
      </c>
      <c r="AZ48" s="108">
        <v>0</v>
      </c>
      <c r="BA48" s="108">
        <v>0</v>
      </c>
      <c r="BB48" s="108">
        <v>0</v>
      </c>
      <c r="BC48" s="108">
        <v>0</v>
      </c>
      <c r="BD48" s="108">
        <v>0</v>
      </c>
      <c r="BE48" s="108">
        <v>0</v>
      </c>
      <c r="BF48" s="108">
        <v>0</v>
      </c>
      <c r="BG48" s="108">
        <v>0</v>
      </c>
      <c r="BH48" s="108">
        <v>0</v>
      </c>
      <c r="BI48" s="108">
        <v>0</v>
      </c>
      <c r="BJ48" s="108">
        <v>0</v>
      </c>
      <c r="BK48" s="108">
        <v>0</v>
      </c>
      <c r="BL48" s="108">
        <v>0</v>
      </c>
      <c r="BM48" s="108">
        <v>0</v>
      </c>
      <c r="BN48" s="108">
        <v>0</v>
      </c>
      <c r="BO48" s="108">
        <v>0</v>
      </c>
      <c r="BP48" s="108">
        <v>0</v>
      </c>
      <c r="BQ48" s="108">
        <v>0</v>
      </c>
      <c r="BR48" s="108">
        <v>0</v>
      </c>
      <c r="BS48" s="108">
        <v>0</v>
      </c>
      <c r="BT48" s="108">
        <v>0</v>
      </c>
      <c r="BU48" s="108">
        <v>0</v>
      </c>
      <c r="BV48" s="108">
        <v>0</v>
      </c>
      <c r="BW48" s="108">
        <v>0</v>
      </c>
      <c r="BX48" s="108">
        <v>0</v>
      </c>
      <c r="BY48" s="108">
        <v>0</v>
      </c>
      <c r="BZ48" s="108">
        <v>0</v>
      </c>
      <c r="CA48" s="108">
        <v>0</v>
      </c>
      <c r="CB48" s="108">
        <v>0</v>
      </c>
      <c r="CC48" s="108">
        <v>0</v>
      </c>
      <c r="CD48" s="108">
        <v>0</v>
      </c>
      <c r="CE48" s="108">
        <v>0</v>
      </c>
      <c r="CF48" s="108">
        <v>0</v>
      </c>
      <c r="CG48" s="108">
        <v>0</v>
      </c>
      <c r="CH48" s="108">
        <v>0</v>
      </c>
      <c r="CI48" s="108">
        <v>0</v>
      </c>
      <c r="CJ48" s="108">
        <v>0</v>
      </c>
      <c r="CK48" s="108">
        <v>0</v>
      </c>
      <c r="CL48" s="108">
        <v>0</v>
      </c>
      <c r="CM48" s="108">
        <v>0</v>
      </c>
      <c r="CN48" s="108">
        <v>0</v>
      </c>
      <c r="CO48" s="108">
        <v>0</v>
      </c>
      <c r="CP48" s="108">
        <v>0</v>
      </c>
      <c r="CQ48" s="108">
        <v>0</v>
      </c>
      <c r="CR48" s="108">
        <v>0</v>
      </c>
      <c r="CS48" s="108">
        <v>0</v>
      </c>
      <c r="CT48" s="108">
        <v>0</v>
      </c>
      <c r="CU48" s="108">
        <v>0</v>
      </c>
      <c r="CV48" s="108">
        <v>0</v>
      </c>
      <c r="CW48" s="108">
        <v>0</v>
      </c>
      <c r="CX48" s="108">
        <v>0</v>
      </c>
      <c r="CY48" s="108">
        <v>0</v>
      </c>
      <c r="CZ48" s="108">
        <v>0</v>
      </c>
      <c r="DA48" s="108">
        <v>0</v>
      </c>
      <c r="DB48" s="108">
        <v>0</v>
      </c>
      <c r="DC48" s="108">
        <v>0</v>
      </c>
      <c r="DD48" s="108">
        <v>0</v>
      </c>
      <c r="DE48" s="108">
        <v>0</v>
      </c>
      <c r="DF48" s="108">
        <v>0</v>
      </c>
      <c r="DG48" s="108">
        <v>0</v>
      </c>
      <c r="DH48" s="108">
        <v>0</v>
      </c>
      <c r="DI48" s="108">
        <v>0</v>
      </c>
      <c r="DJ48" s="108">
        <v>0</v>
      </c>
      <c r="DK48" s="108">
        <v>0</v>
      </c>
      <c r="DL48" s="108">
        <v>0</v>
      </c>
      <c r="DM48" s="108">
        <v>0</v>
      </c>
      <c r="DN48" s="108">
        <v>0</v>
      </c>
      <c r="DO48" s="108">
        <v>0</v>
      </c>
      <c r="DP48" s="108">
        <v>0</v>
      </c>
      <c r="DQ48" s="108">
        <v>0</v>
      </c>
      <c r="DR48" s="108">
        <v>0</v>
      </c>
      <c r="DS48" s="108">
        <v>0</v>
      </c>
      <c r="DT48" s="108">
        <v>0</v>
      </c>
      <c r="DU48" s="108">
        <v>0</v>
      </c>
      <c r="DV48" s="108">
        <v>0</v>
      </c>
      <c r="DW48" s="108">
        <v>0</v>
      </c>
      <c r="DX48" s="108">
        <v>0</v>
      </c>
      <c r="DY48" s="108">
        <v>0</v>
      </c>
      <c r="DZ48" s="108">
        <v>0</v>
      </c>
      <c r="EA48" s="108">
        <v>0</v>
      </c>
      <c r="EB48" s="108">
        <v>0</v>
      </c>
      <c r="EC48" s="108">
        <v>0</v>
      </c>
      <c r="ED48" s="108">
        <v>0</v>
      </c>
      <c r="EE48" s="108">
        <v>0</v>
      </c>
      <c r="EF48" s="108">
        <v>0</v>
      </c>
      <c r="EG48" s="108">
        <v>0</v>
      </c>
      <c r="EH48" s="108">
        <v>0</v>
      </c>
      <c r="EI48" s="108">
        <v>0</v>
      </c>
      <c r="EJ48" s="108">
        <v>0</v>
      </c>
      <c r="EK48" s="108">
        <v>0</v>
      </c>
      <c r="EL48" s="108">
        <v>0</v>
      </c>
      <c r="EM48" s="108">
        <v>0</v>
      </c>
      <c r="EN48" s="108">
        <v>0</v>
      </c>
      <c r="EO48" s="108">
        <v>0</v>
      </c>
      <c r="EP48" s="108">
        <v>0</v>
      </c>
      <c r="EQ48" s="108">
        <v>0</v>
      </c>
      <c r="ER48" s="108">
        <v>0</v>
      </c>
      <c r="ES48" s="108">
        <v>0</v>
      </c>
      <c r="ET48" s="108">
        <v>0</v>
      </c>
      <c r="EU48" s="108">
        <v>0</v>
      </c>
      <c r="EV48" s="108">
        <v>0</v>
      </c>
      <c r="EW48" s="108">
        <v>0</v>
      </c>
      <c r="EX48" s="108">
        <v>0</v>
      </c>
      <c r="EY48" s="108">
        <v>0</v>
      </c>
      <c r="EZ48" s="108">
        <v>0</v>
      </c>
      <c r="FA48" s="108">
        <v>0</v>
      </c>
      <c r="FB48" s="108">
        <v>0</v>
      </c>
      <c r="FC48" s="108">
        <v>0</v>
      </c>
      <c r="FD48" s="108">
        <v>0</v>
      </c>
      <c r="FE48" s="108">
        <v>0</v>
      </c>
      <c r="FF48" s="108">
        <v>0</v>
      </c>
      <c r="FG48" s="108">
        <v>0</v>
      </c>
      <c r="FH48" s="108">
        <v>0</v>
      </c>
      <c r="FI48" s="108">
        <v>0</v>
      </c>
      <c r="FJ48" s="108">
        <v>0</v>
      </c>
      <c r="FK48" s="108">
        <v>0</v>
      </c>
      <c r="FL48" s="108">
        <v>0</v>
      </c>
      <c r="FM48" s="108">
        <v>0</v>
      </c>
      <c r="FN48" s="108">
        <v>0</v>
      </c>
      <c r="FO48" s="108">
        <v>0</v>
      </c>
      <c r="FP48" s="108">
        <v>0</v>
      </c>
      <c r="FQ48" s="108">
        <v>0</v>
      </c>
      <c r="FR48" s="108">
        <v>0</v>
      </c>
      <c r="FS48" s="108">
        <v>0</v>
      </c>
      <c r="FT48" s="108">
        <v>0</v>
      </c>
      <c r="FU48" s="108">
        <v>0</v>
      </c>
      <c r="FV48" s="108">
        <v>0</v>
      </c>
      <c r="FW48" s="108">
        <v>0</v>
      </c>
      <c r="FX48" s="108">
        <v>0</v>
      </c>
      <c r="FY48" s="108">
        <v>0</v>
      </c>
      <c r="FZ48" s="108">
        <v>0</v>
      </c>
      <c r="GA48" s="108">
        <v>0</v>
      </c>
      <c r="GB48" s="108">
        <v>0</v>
      </c>
      <c r="GC48" s="108">
        <v>0</v>
      </c>
      <c r="GD48" s="108">
        <v>0</v>
      </c>
      <c r="GE48" s="108">
        <v>0</v>
      </c>
      <c r="GF48" s="108">
        <v>0</v>
      </c>
      <c r="GG48" s="108">
        <v>0</v>
      </c>
      <c r="GH48" s="108">
        <v>0</v>
      </c>
      <c r="GI48" s="108">
        <v>0</v>
      </c>
      <c r="GJ48" s="108">
        <v>0</v>
      </c>
      <c r="GK48" s="108">
        <v>0</v>
      </c>
      <c r="GL48" s="108">
        <v>0</v>
      </c>
      <c r="GM48" s="108">
        <v>0</v>
      </c>
      <c r="GN48" s="108">
        <v>0</v>
      </c>
      <c r="GO48" s="108">
        <v>0</v>
      </c>
      <c r="GP48" s="108">
        <v>0</v>
      </c>
      <c r="GQ48" s="108">
        <v>0</v>
      </c>
      <c r="GR48" s="108">
        <v>0</v>
      </c>
      <c r="GS48" s="108">
        <v>0</v>
      </c>
      <c r="GT48" s="108">
        <v>0</v>
      </c>
      <c r="GU48" s="108">
        <v>0</v>
      </c>
      <c r="GV48" s="108">
        <v>0</v>
      </c>
      <c r="GW48" s="108">
        <v>0</v>
      </c>
      <c r="GX48" s="108">
        <v>0</v>
      </c>
      <c r="GY48" s="108">
        <v>0</v>
      </c>
      <c r="GZ48" s="108">
        <v>0</v>
      </c>
      <c r="HA48" s="108">
        <v>0</v>
      </c>
      <c r="HB48" s="108">
        <v>0</v>
      </c>
      <c r="HC48" s="108">
        <v>0</v>
      </c>
      <c r="HD48" s="108">
        <v>0</v>
      </c>
      <c r="HE48" s="108">
        <v>0</v>
      </c>
      <c r="HF48" s="108">
        <v>0</v>
      </c>
      <c r="HG48" s="108">
        <v>0</v>
      </c>
      <c r="HH48" s="108">
        <v>0</v>
      </c>
      <c r="HI48" s="108">
        <v>0</v>
      </c>
    </row>
    <row r="49" spans="1:217" s="109" customFormat="1" x14ac:dyDescent="0.2">
      <c r="A49" s="107" t="s">
        <v>365</v>
      </c>
      <c r="B49" s="108">
        <v>0</v>
      </c>
      <c r="C49" s="108">
        <v>0</v>
      </c>
      <c r="D49" s="108">
        <v>0</v>
      </c>
      <c r="E49" s="108">
        <v>0</v>
      </c>
      <c r="F49" s="108">
        <v>0</v>
      </c>
      <c r="G49" s="108">
        <v>0</v>
      </c>
      <c r="H49" s="108">
        <v>0</v>
      </c>
      <c r="I49" s="108">
        <v>0</v>
      </c>
      <c r="J49" s="108">
        <v>0</v>
      </c>
      <c r="K49" s="108">
        <v>0</v>
      </c>
      <c r="L49" s="108">
        <v>0</v>
      </c>
      <c r="M49" s="108">
        <v>0</v>
      </c>
      <c r="N49" s="108">
        <v>0</v>
      </c>
      <c r="O49" s="108">
        <v>0</v>
      </c>
      <c r="P49" s="108">
        <v>0</v>
      </c>
      <c r="Q49" s="108">
        <v>0</v>
      </c>
      <c r="R49" s="108">
        <v>0</v>
      </c>
      <c r="S49" s="108">
        <v>0</v>
      </c>
      <c r="T49" s="108">
        <v>0</v>
      </c>
      <c r="U49" s="108">
        <v>0</v>
      </c>
      <c r="V49" s="108">
        <v>0</v>
      </c>
      <c r="W49" s="108">
        <v>0</v>
      </c>
      <c r="X49" s="108">
        <v>0</v>
      </c>
      <c r="Y49" s="108">
        <v>0</v>
      </c>
      <c r="Z49" s="108">
        <v>0</v>
      </c>
      <c r="AA49" s="108">
        <v>0</v>
      </c>
      <c r="AB49" s="108">
        <v>0</v>
      </c>
      <c r="AC49" s="108">
        <v>0</v>
      </c>
      <c r="AD49" s="108">
        <v>0</v>
      </c>
      <c r="AE49" s="108">
        <v>0</v>
      </c>
      <c r="AF49" s="108">
        <v>0</v>
      </c>
      <c r="AG49" s="108">
        <v>0</v>
      </c>
      <c r="AH49" s="108">
        <v>0</v>
      </c>
      <c r="AI49" s="108">
        <v>0</v>
      </c>
      <c r="AJ49" s="108">
        <v>0</v>
      </c>
      <c r="AK49" s="108">
        <v>0</v>
      </c>
      <c r="AL49" s="108">
        <v>0</v>
      </c>
      <c r="AM49" s="108">
        <v>0</v>
      </c>
      <c r="AN49" s="108">
        <v>0</v>
      </c>
      <c r="AO49" s="108">
        <v>0</v>
      </c>
      <c r="AP49" s="108">
        <v>0</v>
      </c>
      <c r="AQ49" s="108">
        <v>0</v>
      </c>
      <c r="AR49" s="108">
        <v>0</v>
      </c>
      <c r="AS49" s="108">
        <v>0</v>
      </c>
      <c r="AT49" s="108">
        <v>0</v>
      </c>
      <c r="AU49" s="108">
        <v>0</v>
      </c>
      <c r="AV49" s="108">
        <v>0</v>
      </c>
      <c r="AW49" s="108">
        <v>0</v>
      </c>
      <c r="AX49" s="108">
        <v>0</v>
      </c>
      <c r="AY49" s="108">
        <v>0</v>
      </c>
      <c r="AZ49" s="108">
        <v>0</v>
      </c>
      <c r="BA49" s="108">
        <v>0</v>
      </c>
      <c r="BB49" s="108">
        <v>0</v>
      </c>
      <c r="BC49" s="108">
        <v>0</v>
      </c>
      <c r="BD49" s="108">
        <v>0</v>
      </c>
      <c r="BE49" s="108">
        <v>0</v>
      </c>
      <c r="BF49" s="108">
        <v>0</v>
      </c>
      <c r="BG49" s="108">
        <v>0</v>
      </c>
      <c r="BH49" s="108">
        <v>0</v>
      </c>
      <c r="BI49" s="108">
        <v>0</v>
      </c>
      <c r="BJ49" s="108">
        <v>0</v>
      </c>
      <c r="BK49" s="108">
        <v>0</v>
      </c>
      <c r="BL49" s="108">
        <v>0</v>
      </c>
      <c r="BM49" s="108">
        <v>0</v>
      </c>
      <c r="BN49" s="108">
        <v>0</v>
      </c>
      <c r="BO49" s="108">
        <v>0</v>
      </c>
      <c r="BP49" s="108">
        <v>0</v>
      </c>
      <c r="BQ49" s="108">
        <v>0</v>
      </c>
      <c r="BR49" s="108">
        <v>0</v>
      </c>
      <c r="BS49" s="108">
        <v>0</v>
      </c>
      <c r="BT49" s="108">
        <v>0</v>
      </c>
      <c r="BU49" s="108">
        <v>0</v>
      </c>
      <c r="BV49" s="108">
        <v>0</v>
      </c>
      <c r="BW49" s="108">
        <v>0</v>
      </c>
      <c r="BX49" s="108">
        <v>0</v>
      </c>
      <c r="BY49" s="108">
        <v>0</v>
      </c>
      <c r="BZ49" s="108">
        <v>0</v>
      </c>
      <c r="CA49" s="108">
        <v>0</v>
      </c>
      <c r="CB49" s="108">
        <v>0</v>
      </c>
      <c r="CC49" s="108">
        <v>0</v>
      </c>
      <c r="CD49" s="108">
        <v>0</v>
      </c>
      <c r="CE49" s="108">
        <v>0</v>
      </c>
      <c r="CF49" s="108">
        <v>0</v>
      </c>
      <c r="CG49" s="108">
        <v>0</v>
      </c>
      <c r="CH49" s="108">
        <v>0</v>
      </c>
      <c r="CI49" s="108">
        <v>0</v>
      </c>
      <c r="CJ49" s="108">
        <v>0</v>
      </c>
      <c r="CK49" s="108">
        <v>0</v>
      </c>
      <c r="CL49" s="108">
        <v>0</v>
      </c>
      <c r="CM49" s="108">
        <v>0</v>
      </c>
      <c r="CN49" s="108">
        <v>0</v>
      </c>
      <c r="CO49" s="108">
        <v>0</v>
      </c>
      <c r="CP49" s="108">
        <v>0</v>
      </c>
      <c r="CQ49" s="108">
        <v>0</v>
      </c>
      <c r="CR49" s="108">
        <v>0</v>
      </c>
      <c r="CS49" s="108">
        <v>0</v>
      </c>
      <c r="CT49" s="108">
        <v>0</v>
      </c>
      <c r="CU49" s="108">
        <v>0</v>
      </c>
      <c r="CV49" s="108">
        <v>0</v>
      </c>
      <c r="CW49" s="108">
        <v>0</v>
      </c>
      <c r="CX49" s="108">
        <v>0</v>
      </c>
      <c r="CY49" s="108">
        <v>0</v>
      </c>
      <c r="CZ49" s="108">
        <v>0</v>
      </c>
      <c r="DA49" s="108">
        <v>0</v>
      </c>
      <c r="DB49" s="108">
        <v>0</v>
      </c>
      <c r="DC49" s="108">
        <v>0</v>
      </c>
      <c r="DD49" s="108">
        <v>0</v>
      </c>
      <c r="DE49" s="108">
        <v>0</v>
      </c>
      <c r="DF49" s="108">
        <v>0</v>
      </c>
      <c r="DG49" s="108">
        <v>0</v>
      </c>
      <c r="DH49" s="108">
        <v>0</v>
      </c>
      <c r="DI49" s="108">
        <v>0</v>
      </c>
      <c r="DJ49" s="108">
        <v>0</v>
      </c>
      <c r="DK49" s="108">
        <v>0</v>
      </c>
      <c r="DL49" s="108">
        <v>0</v>
      </c>
      <c r="DM49" s="108">
        <v>0</v>
      </c>
      <c r="DN49" s="108">
        <v>0</v>
      </c>
      <c r="DO49" s="108">
        <v>0</v>
      </c>
      <c r="DP49" s="108">
        <v>0</v>
      </c>
      <c r="DQ49" s="108">
        <v>0</v>
      </c>
      <c r="DR49" s="108">
        <v>0</v>
      </c>
      <c r="DS49" s="108">
        <v>0</v>
      </c>
      <c r="DT49" s="108">
        <v>0</v>
      </c>
      <c r="DU49" s="108">
        <v>0</v>
      </c>
      <c r="DV49" s="108">
        <v>0</v>
      </c>
      <c r="DW49" s="108">
        <v>0</v>
      </c>
      <c r="DX49" s="108">
        <v>0</v>
      </c>
      <c r="DY49" s="108">
        <v>0</v>
      </c>
      <c r="DZ49" s="108">
        <v>0</v>
      </c>
      <c r="EA49" s="108">
        <v>0</v>
      </c>
      <c r="EB49" s="108">
        <v>0</v>
      </c>
      <c r="EC49" s="108">
        <v>0</v>
      </c>
      <c r="ED49" s="108">
        <v>0</v>
      </c>
      <c r="EE49" s="108">
        <v>0</v>
      </c>
      <c r="EF49" s="108">
        <v>0</v>
      </c>
      <c r="EG49" s="108">
        <v>0</v>
      </c>
      <c r="EH49" s="108">
        <v>0</v>
      </c>
      <c r="EI49" s="108">
        <v>0</v>
      </c>
      <c r="EJ49" s="108">
        <v>0</v>
      </c>
      <c r="EK49" s="108">
        <v>0</v>
      </c>
      <c r="EL49" s="108">
        <v>0</v>
      </c>
      <c r="EM49" s="108">
        <v>0</v>
      </c>
      <c r="EN49" s="108">
        <v>0</v>
      </c>
      <c r="EO49" s="108">
        <v>0</v>
      </c>
      <c r="EP49" s="108">
        <v>0</v>
      </c>
      <c r="EQ49" s="108">
        <v>0</v>
      </c>
      <c r="ER49" s="108">
        <v>0</v>
      </c>
      <c r="ES49" s="108">
        <v>0</v>
      </c>
      <c r="ET49" s="108">
        <v>0</v>
      </c>
      <c r="EU49" s="108">
        <v>0</v>
      </c>
      <c r="EV49" s="108">
        <v>0</v>
      </c>
      <c r="EW49" s="108">
        <v>0</v>
      </c>
      <c r="EX49" s="108">
        <v>0</v>
      </c>
      <c r="EY49" s="108">
        <v>0</v>
      </c>
      <c r="EZ49" s="108">
        <v>0</v>
      </c>
      <c r="FA49" s="108">
        <v>0</v>
      </c>
      <c r="FB49" s="108">
        <v>0</v>
      </c>
      <c r="FC49" s="108">
        <v>0</v>
      </c>
      <c r="FD49" s="108">
        <v>0</v>
      </c>
      <c r="FE49" s="108">
        <v>0</v>
      </c>
      <c r="FF49" s="108">
        <v>0</v>
      </c>
      <c r="FG49" s="108">
        <v>0</v>
      </c>
      <c r="FH49" s="108">
        <v>0</v>
      </c>
      <c r="FI49" s="108">
        <v>0</v>
      </c>
      <c r="FJ49" s="108">
        <v>0</v>
      </c>
      <c r="FK49" s="108">
        <v>0</v>
      </c>
      <c r="FL49" s="108">
        <v>0</v>
      </c>
      <c r="FM49" s="108">
        <v>0</v>
      </c>
      <c r="FN49" s="108">
        <v>0</v>
      </c>
      <c r="FO49" s="108">
        <v>0</v>
      </c>
      <c r="FP49" s="108">
        <v>0</v>
      </c>
      <c r="FQ49" s="108">
        <v>0</v>
      </c>
      <c r="FR49" s="108">
        <v>0</v>
      </c>
      <c r="FS49" s="108">
        <v>0</v>
      </c>
      <c r="FT49" s="108">
        <v>0</v>
      </c>
      <c r="FU49" s="108">
        <v>0</v>
      </c>
      <c r="FV49" s="108">
        <v>0</v>
      </c>
      <c r="FW49" s="108">
        <v>0</v>
      </c>
      <c r="FX49" s="108">
        <v>0</v>
      </c>
      <c r="FY49" s="108">
        <v>0</v>
      </c>
      <c r="FZ49" s="108">
        <v>0</v>
      </c>
      <c r="GA49" s="108">
        <v>0</v>
      </c>
      <c r="GB49" s="108">
        <v>0</v>
      </c>
      <c r="GC49" s="108">
        <v>0</v>
      </c>
      <c r="GD49" s="108">
        <v>0</v>
      </c>
      <c r="GE49" s="108">
        <v>0</v>
      </c>
      <c r="GF49" s="108">
        <v>0</v>
      </c>
      <c r="GG49" s="108">
        <v>0</v>
      </c>
      <c r="GH49" s="108">
        <v>0</v>
      </c>
      <c r="GI49" s="108">
        <v>0</v>
      </c>
      <c r="GJ49" s="108">
        <v>0</v>
      </c>
      <c r="GK49" s="108">
        <v>0</v>
      </c>
      <c r="GL49" s="108">
        <v>0</v>
      </c>
      <c r="GM49" s="108">
        <v>0</v>
      </c>
      <c r="GN49" s="108">
        <v>0</v>
      </c>
      <c r="GO49" s="108">
        <v>0</v>
      </c>
      <c r="GP49" s="108">
        <v>0</v>
      </c>
      <c r="GQ49" s="108">
        <v>0</v>
      </c>
      <c r="GR49" s="108">
        <v>0</v>
      </c>
      <c r="GS49" s="108">
        <v>0</v>
      </c>
      <c r="GT49" s="108">
        <v>0</v>
      </c>
      <c r="GU49" s="108">
        <v>0</v>
      </c>
      <c r="GV49" s="108">
        <v>0</v>
      </c>
      <c r="GW49" s="108">
        <v>0</v>
      </c>
      <c r="GX49" s="108">
        <v>0</v>
      </c>
      <c r="GY49" s="108">
        <v>0</v>
      </c>
      <c r="GZ49" s="108">
        <v>0</v>
      </c>
      <c r="HA49" s="108">
        <v>0</v>
      </c>
      <c r="HB49" s="108">
        <v>0</v>
      </c>
      <c r="HC49" s="108">
        <v>0</v>
      </c>
      <c r="HD49" s="108">
        <v>0</v>
      </c>
      <c r="HE49" s="108">
        <v>0</v>
      </c>
      <c r="HF49" s="108">
        <v>0</v>
      </c>
      <c r="HG49" s="108">
        <v>0</v>
      </c>
      <c r="HH49" s="108">
        <v>0</v>
      </c>
      <c r="HI49" s="108">
        <v>0</v>
      </c>
    </row>
    <row r="50" spans="1:217" s="109" customFormat="1" x14ac:dyDescent="0.2">
      <c r="A50" s="107" t="s">
        <v>366</v>
      </c>
      <c r="B50" s="108">
        <v>0</v>
      </c>
      <c r="C50" s="108">
        <v>0</v>
      </c>
      <c r="D50" s="108">
        <v>0</v>
      </c>
      <c r="E50" s="108">
        <v>0</v>
      </c>
      <c r="F50" s="108">
        <v>0</v>
      </c>
      <c r="G50" s="108">
        <v>0</v>
      </c>
      <c r="H50" s="108">
        <v>0</v>
      </c>
      <c r="I50" s="108">
        <v>0</v>
      </c>
      <c r="J50" s="108">
        <v>0</v>
      </c>
      <c r="K50" s="108">
        <v>0</v>
      </c>
      <c r="L50" s="108">
        <v>0</v>
      </c>
      <c r="M50" s="108">
        <v>0</v>
      </c>
      <c r="N50" s="108">
        <v>0</v>
      </c>
      <c r="O50" s="108">
        <v>0</v>
      </c>
      <c r="P50" s="108">
        <v>0</v>
      </c>
      <c r="Q50" s="108">
        <v>0</v>
      </c>
      <c r="R50" s="108">
        <v>0</v>
      </c>
      <c r="S50" s="108">
        <v>0</v>
      </c>
      <c r="T50" s="108">
        <v>0</v>
      </c>
      <c r="U50" s="108">
        <v>0</v>
      </c>
      <c r="V50" s="108">
        <v>0</v>
      </c>
      <c r="W50" s="108">
        <v>0</v>
      </c>
      <c r="X50" s="108">
        <v>0</v>
      </c>
      <c r="Y50" s="108">
        <v>0</v>
      </c>
      <c r="Z50" s="108">
        <v>0</v>
      </c>
      <c r="AA50" s="108">
        <v>0</v>
      </c>
      <c r="AB50" s="108">
        <v>0</v>
      </c>
      <c r="AC50" s="108">
        <v>0</v>
      </c>
      <c r="AD50" s="108">
        <v>0</v>
      </c>
      <c r="AE50" s="108">
        <v>0</v>
      </c>
      <c r="AF50" s="108">
        <v>0</v>
      </c>
      <c r="AG50" s="108">
        <v>0</v>
      </c>
      <c r="AH50" s="108">
        <v>0</v>
      </c>
      <c r="AI50" s="108">
        <v>0</v>
      </c>
      <c r="AJ50" s="108">
        <v>0</v>
      </c>
      <c r="AK50" s="108">
        <v>0</v>
      </c>
      <c r="AL50" s="108">
        <v>0</v>
      </c>
      <c r="AM50" s="108">
        <v>0</v>
      </c>
      <c r="AN50" s="108">
        <v>0</v>
      </c>
      <c r="AO50" s="108">
        <v>0</v>
      </c>
      <c r="AP50" s="108">
        <v>0</v>
      </c>
      <c r="AQ50" s="108">
        <v>0</v>
      </c>
      <c r="AR50" s="108">
        <v>0</v>
      </c>
      <c r="AS50" s="108">
        <v>0</v>
      </c>
      <c r="AT50" s="108">
        <v>0</v>
      </c>
      <c r="AU50" s="108">
        <v>0</v>
      </c>
      <c r="AV50" s="108">
        <v>0</v>
      </c>
      <c r="AW50" s="108">
        <v>0</v>
      </c>
      <c r="AX50" s="108">
        <v>0</v>
      </c>
      <c r="AY50" s="108">
        <v>0</v>
      </c>
      <c r="AZ50" s="108">
        <v>0</v>
      </c>
      <c r="BA50" s="108">
        <v>0</v>
      </c>
      <c r="BB50" s="108">
        <v>0</v>
      </c>
      <c r="BC50" s="108">
        <v>0</v>
      </c>
      <c r="BD50" s="108">
        <v>0</v>
      </c>
      <c r="BE50" s="108">
        <v>0</v>
      </c>
      <c r="BF50" s="108">
        <v>0</v>
      </c>
      <c r="BG50" s="108">
        <v>0</v>
      </c>
      <c r="BH50" s="108">
        <v>0</v>
      </c>
      <c r="BI50" s="108">
        <v>0</v>
      </c>
      <c r="BJ50" s="108">
        <v>0</v>
      </c>
      <c r="BK50" s="108">
        <v>0</v>
      </c>
      <c r="BL50" s="108">
        <v>0</v>
      </c>
      <c r="BM50" s="108">
        <v>0</v>
      </c>
      <c r="BN50" s="108">
        <v>0</v>
      </c>
      <c r="BO50" s="108">
        <v>0</v>
      </c>
      <c r="BP50" s="108">
        <v>0</v>
      </c>
      <c r="BQ50" s="108">
        <v>0</v>
      </c>
      <c r="BR50" s="108">
        <v>0</v>
      </c>
      <c r="BS50" s="108">
        <v>0</v>
      </c>
      <c r="BT50" s="108">
        <v>0</v>
      </c>
      <c r="BU50" s="108">
        <v>0</v>
      </c>
      <c r="BV50" s="108">
        <v>0</v>
      </c>
      <c r="BW50" s="108">
        <v>0</v>
      </c>
      <c r="BX50" s="108">
        <v>0</v>
      </c>
      <c r="BY50" s="108">
        <v>0</v>
      </c>
      <c r="BZ50" s="108">
        <v>0</v>
      </c>
      <c r="CA50" s="108">
        <v>0</v>
      </c>
      <c r="CB50" s="108">
        <v>0</v>
      </c>
      <c r="CC50" s="108">
        <v>0</v>
      </c>
      <c r="CD50" s="108">
        <v>0</v>
      </c>
      <c r="CE50" s="108">
        <v>0</v>
      </c>
      <c r="CF50" s="108">
        <v>0</v>
      </c>
      <c r="CG50" s="108">
        <v>0</v>
      </c>
      <c r="CH50" s="108">
        <v>0</v>
      </c>
      <c r="CI50" s="108">
        <v>0</v>
      </c>
      <c r="CJ50" s="108">
        <v>0</v>
      </c>
      <c r="CK50" s="108">
        <v>0</v>
      </c>
      <c r="CL50" s="108">
        <v>0</v>
      </c>
      <c r="CM50" s="108">
        <v>0</v>
      </c>
      <c r="CN50" s="108">
        <v>0</v>
      </c>
      <c r="CO50" s="108">
        <v>0</v>
      </c>
      <c r="CP50" s="108">
        <v>0</v>
      </c>
      <c r="CQ50" s="108">
        <v>0</v>
      </c>
      <c r="CR50" s="108">
        <v>0</v>
      </c>
      <c r="CS50" s="108">
        <v>0</v>
      </c>
      <c r="CT50" s="108">
        <v>0</v>
      </c>
      <c r="CU50" s="108">
        <v>0</v>
      </c>
      <c r="CV50" s="108">
        <v>0</v>
      </c>
      <c r="CW50" s="108">
        <v>0</v>
      </c>
      <c r="CX50" s="108">
        <v>0</v>
      </c>
      <c r="CY50" s="108">
        <v>0</v>
      </c>
      <c r="CZ50" s="108">
        <v>0</v>
      </c>
      <c r="DA50" s="108">
        <v>0</v>
      </c>
      <c r="DB50" s="108">
        <v>0</v>
      </c>
      <c r="DC50" s="108">
        <v>0</v>
      </c>
      <c r="DD50" s="108">
        <v>0</v>
      </c>
      <c r="DE50" s="108">
        <v>0</v>
      </c>
      <c r="DF50" s="108">
        <v>0</v>
      </c>
      <c r="DG50" s="108">
        <v>0</v>
      </c>
      <c r="DH50" s="108">
        <v>0</v>
      </c>
      <c r="DI50" s="108">
        <v>0</v>
      </c>
      <c r="DJ50" s="108">
        <v>0</v>
      </c>
      <c r="DK50" s="108">
        <v>0</v>
      </c>
      <c r="DL50" s="108">
        <v>0</v>
      </c>
      <c r="DM50" s="108">
        <v>0</v>
      </c>
      <c r="DN50" s="108">
        <v>0</v>
      </c>
      <c r="DO50" s="108">
        <v>0</v>
      </c>
      <c r="DP50" s="108">
        <v>0</v>
      </c>
      <c r="DQ50" s="108">
        <v>0</v>
      </c>
      <c r="DR50" s="108">
        <v>0</v>
      </c>
      <c r="DS50" s="108">
        <v>0</v>
      </c>
      <c r="DT50" s="108">
        <v>0</v>
      </c>
      <c r="DU50" s="108">
        <v>0</v>
      </c>
      <c r="DV50" s="108">
        <v>0</v>
      </c>
      <c r="DW50" s="108">
        <v>0</v>
      </c>
      <c r="DX50" s="108">
        <v>0</v>
      </c>
      <c r="DY50" s="108">
        <v>0</v>
      </c>
      <c r="DZ50" s="108">
        <v>0</v>
      </c>
      <c r="EA50" s="108">
        <v>0</v>
      </c>
      <c r="EB50" s="108">
        <v>0</v>
      </c>
      <c r="EC50" s="108">
        <v>0</v>
      </c>
      <c r="ED50" s="108">
        <v>0</v>
      </c>
      <c r="EE50" s="108">
        <v>0</v>
      </c>
      <c r="EF50" s="108">
        <v>0</v>
      </c>
      <c r="EG50" s="108">
        <v>0</v>
      </c>
      <c r="EH50" s="108">
        <v>0</v>
      </c>
      <c r="EI50" s="108">
        <v>0</v>
      </c>
      <c r="EJ50" s="108">
        <v>0</v>
      </c>
      <c r="EK50" s="108">
        <v>0</v>
      </c>
      <c r="EL50" s="108">
        <v>0</v>
      </c>
      <c r="EM50" s="108">
        <v>0</v>
      </c>
      <c r="EN50" s="108">
        <v>0</v>
      </c>
      <c r="EO50" s="108">
        <v>0</v>
      </c>
      <c r="EP50" s="108">
        <v>0</v>
      </c>
      <c r="EQ50" s="108">
        <v>0</v>
      </c>
      <c r="ER50" s="108">
        <v>0</v>
      </c>
      <c r="ES50" s="108">
        <v>0</v>
      </c>
      <c r="ET50" s="108">
        <v>0</v>
      </c>
      <c r="EU50" s="108">
        <v>0</v>
      </c>
      <c r="EV50" s="108">
        <v>0</v>
      </c>
      <c r="EW50" s="108">
        <v>0</v>
      </c>
      <c r="EX50" s="108">
        <v>0</v>
      </c>
      <c r="EY50" s="108">
        <v>0</v>
      </c>
      <c r="EZ50" s="108">
        <v>0</v>
      </c>
      <c r="FA50" s="108">
        <v>0</v>
      </c>
      <c r="FB50" s="108">
        <v>0</v>
      </c>
      <c r="FC50" s="108">
        <v>0</v>
      </c>
      <c r="FD50" s="108">
        <v>0</v>
      </c>
      <c r="FE50" s="108">
        <v>0</v>
      </c>
      <c r="FF50" s="108">
        <v>0</v>
      </c>
      <c r="FG50" s="108">
        <v>0</v>
      </c>
      <c r="FH50" s="108">
        <v>0</v>
      </c>
      <c r="FI50" s="108">
        <v>0</v>
      </c>
      <c r="FJ50" s="108">
        <v>0</v>
      </c>
      <c r="FK50" s="108">
        <v>0</v>
      </c>
      <c r="FL50" s="108">
        <v>0</v>
      </c>
      <c r="FM50" s="108">
        <v>0</v>
      </c>
      <c r="FN50" s="108">
        <v>0</v>
      </c>
      <c r="FO50" s="108">
        <v>0</v>
      </c>
      <c r="FP50" s="108">
        <v>0</v>
      </c>
      <c r="FQ50" s="108">
        <v>0</v>
      </c>
      <c r="FR50" s="108">
        <v>0</v>
      </c>
      <c r="FS50" s="108">
        <v>0</v>
      </c>
      <c r="FT50" s="108">
        <v>0</v>
      </c>
      <c r="FU50" s="108">
        <v>0</v>
      </c>
      <c r="FV50" s="108">
        <v>0</v>
      </c>
      <c r="FW50" s="108">
        <v>0</v>
      </c>
      <c r="FX50" s="108">
        <v>0</v>
      </c>
      <c r="FY50" s="108">
        <v>0</v>
      </c>
      <c r="FZ50" s="108">
        <v>0</v>
      </c>
      <c r="GA50" s="108">
        <v>0</v>
      </c>
      <c r="GB50" s="108">
        <v>0</v>
      </c>
      <c r="GC50" s="108">
        <v>0</v>
      </c>
      <c r="GD50" s="108">
        <v>0</v>
      </c>
      <c r="GE50" s="108">
        <v>0</v>
      </c>
      <c r="GF50" s="108">
        <v>0</v>
      </c>
      <c r="GG50" s="108">
        <v>0</v>
      </c>
      <c r="GH50" s="108">
        <v>0</v>
      </c>
      <c r="GI50" s="108">
        <v>0</v>
      </c>
      <c r="GJ50" s="108">
        <v>0</v>
      </c>
      <c r="GK50" s="108">
        <v>0</v>
      </c>
      <c r="GL50" s="108">
        <v>0</v>
      </c>
      <c r="GM50" s="108">
        <v>0</v>
      </c>
      <c r="GN50" s="108">
        <v>0</v>
      </c>
      <c r="GO50" s="108">
        <v>0</v>
      </c>
      <c r="GP50" s="108">
        <v>0</v>
      </c>
      <c r="GQ50" s="108">
        <v>0</v>
      </c>
      <c r="GR50" s="108">
        <v>0</v>
      </c>
      <c r="GS50" s="108">
        <v>0</v>
      </c>
      <c r="GT50" s="108">
        <v>0</v>
      </c>
      <c r="GU50" s="108">
        <v>0</v>
      </c>
      <c r="GV50" s="108">
        <v>0</v>
      </c>
      <c r="GW50" s="108">
        <v>0</v>
      </c>
      <c r="GX50" s="108">
        <v>0</v>
      </c>
      <c r="GY50" s="108">
        <v>0</v>
      </c>
      <c r="GZ50" s="108">
        <v>0</v>
      </c>
      <c r="HA50" s="108">
        <v>0</v>
      </c>
      <c r="HB50" s="108">
        <v>0</v>
      </c>
      <c r="HC50" s="108">
        <v>0</v>
      </c>
      <c r="HD50" s="108">
        <v>0</v>
      </c>
      <c r="HE50" s="108">
        <v>0</v>
      </c>
      <c r="HF50" s="108">
        <v>0</v>
      </c>
      <c r="HG50" s="108">
        <v>0</v>
      </c>
      <c r="HH50" s="108">
        <v>0</v>
      </c>
      <c r="HI50" s="108">
        <v>0</v>
      </c>
    </row>
    <row r="51" spans="1:217" s="109" customFormat="1" x14ac:dyDescent="0.2">
      <c r="A51" s="107" t="s">
        <v>367</v>
      </c>
      <c r="B51" s="108">
        <v>0</v>
      </c>
      <c r="C51" s="108">
        <v>0</v>
      </c>
      <c r="D51" s="108">
        <v>0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0</v>
      </c>
      <c r="K51" s="108">
        <v>0</v>
      </c>
      <c r="L51" s="108">
        <v>0</v>
      </c>
      <c r="M51" s="108">
        <v>0</v>
      </c>
      <c r="N51" s="108">
        <v>0</v>
      </c>
      <c r="O51" s="108">
        <v>0</v>
      </c>
      <c r="P51" s="108">
        <v>0</v>
      </c>
      <c r="Q51" s="108">
        <v>0</v>
      </c>
      <c r="R51" s="108">
        <v>0</v>
      </c>
      <c r="S51" s="108">
        <v>0</v>
      </c>
      <c r="T51" s="108">
        <v>0</v>
      </c>
      <c r="U51" s="108">
        <v>0</v>
      </c>
      <c r="V51" s="108">
        <v>0</v>
      </c>
      <c r="W51" s="108">
        <v>0</v>
      </c>
      <c r="X51" s="108">
        <v>0</v>
      </c>
      <c r="Y51" s="108">
        <v>0</v>
      </c>
      <c r="Z51" s="108">
        <v>0</v>
      </c>
      <c r="AA51" s="108">
        <v>0</v>
      </c>
      <c r="AB51" s="108">
        <v>0</v>
      </c>
      <c r="AC51" s="108">
        <v>0</v>
      </c>
      <c r="AD51" s="108">
        <v>0</v>
      </c>
      <c r="AE51" s="108">
        <v>0</v>
      </c>
      <c r="AF51" s="108">
        <v>0</v>
      </c>
      <c r="AG51" s="108">
        <v>0</v>
      </c>
      <c r="AH51" s="108">
        <v>0</v>
      </c>
      <c r="AI51" s="108">
        <v>0</v>
      </c>
      <c r="AJ51" s="108">
        <v>0</v>
      </c>
      <c r="AK51" s="108">
        <v>0</v>
      </c>
      <c r="AL51" s="108">
        <v>0</v>
      </c>
      <c r="AM51" s="108">
        <v>0</v>
      </c>
      <c r="AN51" s="108">
        <v>0</v>
      </c>
      <c r="AO51" s="108">
        <v>0</v>
      </c>
      <c r="AP51" s="108">
        <v>0</v>
      </c>
      <c r="AQ51" s="108">
        <v>0</v>
      </c>
      <c r="AR51" s="108">
        <v>0</v>
      </c>
      <c r="AS51" s="108">
        <v>0</v>
      </c>
      <c r="AT51" s="108">
        <v>0</v>
      </c>
      <c r="AU51" s="108">
        <v>0</v>
      </c>
      <c r="AV51" s="108">
        <v>0</v>
      </c>
      <c r="AW51" s="108">
        <v>0</v>
      </c>
      <c r="AX51" s="108">
        <v>0</v>
      </c>
      <c r="AY51" s="108">
        <v>0</v>
      </c>
      <c r="AZ51" s="108">
        <v>0</v>
      </c>
      <c r="BA51" s="108">
        <v>0</v>
      </c>
      <c r="BB51" s="108">
        <v>0</v>
      </c>
      <c r="BC51" s="108">
        <v>0</v>
      </c>
      <c r="BD51" s="108">
        <v>0</v>
      </c>
      <c r="BE51" s="108">
        <v>0</v>
      </c>
      <c r="BF51" s="108">
        <v>0</v>
      </c>
      <c r="BG51" s="108">
        <v>0</v>
      </c>
      <c r="BH51" s="108">
        <v>0</v>
      </c>
      <c r="BI51" s="108">
        <v>0</v>
      </c>
      <c r="BJ51" s="108">
        <v>0</v>
      </c>
      <c r="BK51" s="108">
        <v>0</v>
      </c>
      <c r="BL51" s="108">
        <v>0</v>
      </c>
      <c r="BM51" s="108">
        <v>0</v>
      </c>
      <c r="BN51" s="108">
        <v>0</v>
      </c>
      <c r="BO51" s="108">
        <v>0</v>
      </c>
      <c r="BP51" s="108">
        <v>0</v>
      </c>
      <c r="BQ51" s="108">
        <v>0</v>
      </c>
      <c r="BR51" s="108">
        <v>0</v>
      </c>
      <c r="BS51" s="108">
        <v>0</v>
      </c>
      <c r="BT51" s="108">
        <v>0</v>
      </c>
      <c r="BU51" s="108">
        <v>0</v>
      </c>
      <c r="BV51" s="108">
        <v>0</v>
      </c>
      <c r="BW51" s="108">
        <v>0</v>
      </c>
      <c r="BX51" s="108">
        <v>0</v>
      </c>
      <c r="BY51" s="108">
        <v>0</v>
      </c>
      <c r="BZ51" s="108">
        <v>0</v>
      </c>
      <c r="CA51" s="108">
        <v>0</v>
      </c>
      <c r="CB51" s="108">
        <v>0</v>
      </c>
      <c r="CC51" s="108">
        <v>0</v>
      </c>
      <c r="CD51" s="108">
        <v>0</v>
      </c>
      <c r="CE51" s="108">
        <v>0</v>
      </c>
      <c r="CF51" s="108">
        <v>0</v>
      </c>
      <c r="CG51" s="108">
        <v>0</v>
      </c>
      <c r="CH51" s="108">
        <v>0</v>
      </c>
      <c r="CI51" s="108">
        <v>0</v>
      </c>
      <c r="CJ51" s="108">
        <v>0</v>
      </c>
      <c r="CK51" s="108">
        <v>0</v>
      </c>
      <c r="CL51" s="108">
        <v>0</v>
      </c>
      <c r="CM51" s="108">
        <v>0</v>
      </c>
      <c r="CN51" s="108">
        <v>0</v>
      </c>
      <c r="CO51" s="108">
        <v>0</v>
      </c>
      <c r="CP51" s="108">
        <v>0</v>
      </c>
      <c r="CQ51" s="108">
        <v>0</v>
      </c>
      <c r="CR51" s="108">
        <v>0</v>
      </c>
      <c r="CS51" s="108">
        <v>0</v>
      </c>
      <c r="CT51" s="108">
        <v>0</v>
      </c>
      <c r="CU51" s="108">
        <v>0</v>
      </c>
      <c r="CV51" s="108">
        <v>0</v>
      </c>
      <c r="CW51" s="108">
        <v>0</v>
      </c>
      <c r="CX51" s="108">
        <v>0</v>
      </c>
      <c r="CY51" s="108">
        <v>0</v>
      </c>
      <c r="CZ51" s="108">
        <v>0</v>
      </c>
      <c r="DA51" s="108">
        <v>0</v>
      </c>
      <c r="DB51" s="108">
        <v>0</v>
      </c>
      <c r="DC51" s="108">
        <v>0</v>
      </c>
      <c r="DD51" s="108">
        <v>0</v>
      </c>
      <c r="DE51" s="108">
        <v>0</v>
      </c>
      <c r="DF51" s="108">
        <v>0</v>
      </c>
      <c r="DG51" s="108">
        <v>0</v>
      </c>
      <c r="DH51" s="108">
        <v>0</v>
      </c>
      <c r="DI51" s="108">
        <v>0</v>
      </c>
      <c r="DJ51" s="108">
        <v>0</v>
      </c>
      <c r="DK51" s="108">
        <v>0</v>
      </c>
      <c r="DL51" s="108">
        <v>0</v>
      </c>
      <c r="DM51" s="108">
        <v>0</v>
      </c>
      <c r="DN51" s="108">
        <v>0</v>
      </c>
      <c r="DO51" s="108">
        <v>0</v>
      </c>
      <c r="DP51" s="108">
        <v>0</v>
      </c>
      <c r="DQ51" s="108">
        <v>0</v>
      </c>
      <c r="DR51" s="108">
        <v>0</v>
      </c>
      <c r="DS51" s="108">
        <v>0</v>
      </c>
      <c r="DT51" s="108">
        <v>0</v>
      </c>
      <c r="DU51" s="108">
        <v>0</v>
      </c>
      <c r="DV51" s="108">
        <v>0</v>
      </c>
      <c r="DW51" s="108">
        <v>0</v>
      </c>
      <c r="DX51" s="108">
        <v>0</v>
      </c>
      <c r="DY51" s="108">
        <v>0</v>
      </c>
      <c r="DZ51" s="108">
        <v>0</v>
      </c>
      <c r="EA51" s="108">
        <v>0</v>
      </c>
      <c r="EB51" s="108">
        <v>0</v>
      </c>
      <c r="EC51" s="108">
        <v>0</v>
      </c>
      <c r="ED51" s="108">
        <v>0</v>
      </c>
      <c r="EE51" s="108">
        <v>0</v>
      </c>
      <c r="EF51" s="108">
        <v>0</v>
      </c>
      <c r="EG51" s="108">
        <v>0</v>
      </c>
      <c r="EH51" s="108">
        <v>0</v>
      </c>
      <c r="EI51" s="108">
        <v>0</v>
      </c>
      <c r="EJ51" s="108">
        <v>0</v>
      </c>
      <c r="EK51" s="108">
        <v>0</v>
      </c>
      <c r="EL51" s="108">
        <v>0</v>
      </c>
      <c r="EM51" s="108">
        <v>0</v>
      </c>
      <c r="EN51" s="108">
        <v>0</v>
      </c>
      <c r="EO51" s="108">
        <v>0</v>
      </c>
      <c r="EP51" s="108">
        <v>0</v>
      </c>
      <c r="EQ51" s="108">
        <v>0</v>
      </c>
      <c r="ER51" s="108">
        <v>0</v>
      </c>
      <c r="ES51" s="108">
        <v>0</v>
      </c>
      <c r="ET51" s="108">
        <v>0</v>
      </c>
      <c r="EU51" s="108">
        <v>0</v>
      </c>
      <c r="EV51" s="108">
        <v>0</v>
      </c>
      <c r="EW51" s="108">
        <v>0</v>
      </c>
      <c r="EX51" s="108">
        <v>0</v>
      </c>
      <c r="EY51" s="108">
        <v>0</v>
      </c>
      <c r="EZ51" s="108">
        <v>0</v>
      </c>
      <c r="FA51" s="108">
        <v>0</v>
      </c>
      <c r="FB51" s="108">
        <v>0</v>
      </c>
      <c r="FC51" s="108">
        <v>0</v>
      </c>
      <c r="FD51" s="108">
        <v>0</v>
      </c>
      <c r="FE51" s="108">
        <v>0</v>
      </c>
      <c r="FF51" s="108">
        <v>0</v>
      </c>
      <c r="FG51" s="108">
        <v>0</v>
      </c>
      <c r="FH51" s="108">
        <v>0</v>
      </c>
      <c r="FI51" s="108">
        <v>0</v>
      </c>
      <c r="FJ51" s="108">
        <v>0</v>
      </c>
      <c r="FK51" s="108">
        <v>0</v>
      </c>
      <c r="FL51" s="108">
        <v>0</v>
      </c>
      <c r="FM51" s="108">
        <v>0</v>
      </c>
      <c r="FN51" s="108">
        <v>0</v>
      </c>
      <c r="FO51" s="108">
        <v>0</v>
      </c>
      <c r="FP51" s="108">
        <v>0</v>
      </c>
      <c r="FQ51" s="108">
        <v>0</v>
      </c>
      <c r="FR51" s="108">
        <v>0</v>
      </c>
      <c r="FS51" s="108">
        <v>0</v>
      </c>
      <c r="FT51" s="108">
        <v>0</v>
      </c>
      <c r="FU51" s="108">
        <v>0</v>
      </c>
      <c r="FV51" s="108">
        <v>0</v>
      </c>
      <c r="FW51" s="108">
        <v>0</v>
      </c>
      <c r="FX51" s="108">
        <v>0</v>
      </c>
      <c r="FY51" s="108">
        <v>0</v>
      </c>
      <c r="FZ51" s="108">
        <v>0</v>
      </c>
      <c r="GA51" s="108">
        <v>0</v>
      </c>
      <c r="GB51" s="108">
        <v>0</v>
      </c>
      <c r="GC51" s="108">
        <v>0</v>
      </c>
      <c r="GD51" s="108">
        <v>0</v>
      </c>
      <c r="GE51" s="108">
        <v>0</v>
      </c>
      <c r="GF51" s="108">
        <v>0</v>
      </c>
      <c r="GG51" s="108">
        <v>0</v>
      </c>
      <c r="GH51" s="108">
        <v>0</v>
      </c>
      <c r="GI51" s="108">
        <v>0</v>
      </c>
      <c r="GJ51" s="108">
        <v>0</v>
      </c>
      <c r="GK51" s="108">
        <v>0</v>
      </c>
      <c r="GL51" s="108">
        <v>0</v>
      </c>
      <c r="GM51" s="108">
        <v>0</v>
      </c>
      <c r="GN51" s="108">
        <v>0</v>
      </c>
      <c r="GO51" s="108">
        <v>0</v>
      </c>
      <c r="GP51" s="108">
        <v>0</v>
      </c>
      <c r="GQ51" s="108">
        <v>0</v>
      </c>
      <c r="GR51" s="108">
        <v>0</v>
      </c>
      <c r="GS51" s="108">
        <v>0</v>
      </c>
      <c r="GT51" s="108">
        <v>0</v>
      </c>
      <c r="GU51" s="108">
        <v>0</v>
      </c>
      <c r="GV51" s="108">
        <v>0</v>
      </c>
      <c r="GW51" s="108">
        <v>0</v>
      </c>
      <c r="GX51" s="108">
        <v>0</v>
      </c>
      <c r="GY51" s="108">
        <v>0</v>
      </c>
      <c r="GZ51" s="108">
        <v>0</v>
      </c>
      <c r="HA51" s="108">
        <v>0</v>
      </c>
      <c r="HB51" s="108">
        <v>0</v>
      </c>
      <c r="HC51" s="108">
        <v>0</v>
      </c>
      <c r="HD51" s="108">
        <v>0</v>
      </c>
      <c r="HE51" s="108">
        <v>0</v>
      </c>
      <c r="HF51" s="108">
        <v>0</v>
      </c>
      <c r="HG51" s="108">
        <v>0</v>
      </c>
      <c r="HH51" s="108">
        <v>0</v>
      </c>
      <c r="HI51" s="108">
        <v>0</v>
      </c>
    </row>
    <row r="52" spans="1:217" s="109" customFormat="1" x14ac:dyDescent="0.2">
      <c r="A52" s="107" t="s">
        <v>368</v>
      </c>
      <c r="B52" s="108">
        <v>0</v>
      </c>
      <c r="C52" s="108">
        <v>0</v>
      </c>
      <c r="D52" s="108">
        <v>0</v>
      </c>
      <c r="E52" s="108">
        <v>0</v>
      </c>
      <c r="F52" s="108">
        <v>0</v>
      </c>
      <c r="G52" s="108">
        <v>0</v>
      </c>
      <c r="H52" s="108">
        <v>0</v>
      </c>
      <c r="I52" s="108">
        <v>0</v>
      </c>
      <c r="J52" s="108">
        <v>0</v>
      </c>
      <c r="K52" s="108">
        <v>0</v>
      </c>
      <c r="L52" s="108">
        <v>0</v>
      </c>
      <c r="M52" s="108">
        <v>0</v>
      </c>
      <c r="N52" s="108">
        <v>0</v>
      </c>
      <c r="O52" s="108">
        <v>0</v>
      </c>
      <c r="P52" s="108">
        <v>0</v>
      </c>
      <c r="Q52" s="108">
        <v>0</v>
      </c>
      <c r="R52" s="108">
        <v>0</v>
      </c>
      <c r="S52" s="108">
        <v>0</v>
      </c>
      <c r="T52" s="108">
        <v>0</v>
      </c>
      <c r="U52" s="108">
        <v>0</v>
      </c>
      <c r="V52" s="108">
        <v>0</v>
      </c>
      <c r="W52" s="108">
        <v>0</v>
      </c>
      <c r="X52" s="108">
        <v>0</v>
      </c>
      <c r="Y52" s="108">
        <v>0</v>
      </c>
      <c r="Z52" s="108">
        <v>0</v>
      </c>
      <c r="AA52" s="108">
        <v>0</v>
      </c>
      <c r="AB52" s="108">
        <v>0</v>
      </c>
      <c r="AC52" s="108">
        <v>0</v>
      </c>
      <c r="AD52" s="108">
        <v>0</v>
      </c>
      <c r="AE52" s="108">
        <v>0</v>
      </c>
      <c r="AF52" s="108">
        <v>0</v>
      </c>
      <c r="AG52" s="108">
        <v>0</v>
      </c>
      <c r="AH52" s="108">
        <v>0</v>
      </c>
      <c r="AI52" s="108">
        <v>0</v>
      </c>
      <c r="AJ52" s="108">
        <v>0</v>
      </c>
      <c r="AK52" s="108">
        <v>0</v>
      </c>
      <c r="AL52" s="108">
        <v>0</v>
      </c>
      <c r="AM52" s="108">
        <v>0</v>
      </c>
      <c r="AN52" s="108">
        <v>0</v>
      </c>
      <c r="AO52" s="108">
        <v>0</v>
      </c>
      <c r="AP52" s="108">
        <v>0</v>
      </c>
      <c r="AQ52" s="108">
        <v>0</v>
      </c>
      <c r="AR52" s="108">
        <v>0</v>
      </c>
      <c r="AS52" s="108">
        <v>0</v>
      </c>
      <c r="AT52" s="108">
        <v>0</v>
      </c>
      <c r="AU52" s="108">
        <v>0</v>
      </c>
      <c r="AV52" s="108">
        <v>0</v>
      </c>
      <c r="AW52" s="108">
        <v>0</v>
      </c>
      <c r="AX52" s="108">
        <v>0</v>
      </c>
      <c r="AY52" s="108">
        <v>0</v>
      </c>
      <c r="AZ52" s="108">
        <v>0</v>
      </c>
      <c r="BA52" s="108">
        <v>0</v>
      </c>
      <c r="BB52" s="108">
        <v>0</v>
      </c>
      <c r="BC52" s="108">
        <v>0</v>
      </c>
      <c r="BD52" s="108">
        <v>0</v>
      </c>
      <c r="BE52" s="108">
        <v>0</v>
      </c>
      <c r="BF52" s="108">
        <v>0</v>
      </c>
      <c r="BG52" s="108">
        <v>0</v>
      </c>
      <c r="BH52" s="108">
        <v>0</v>
      </c>
      <c r="BI52" s="108">
        <v>0</v>
      </c>
      <c r="BJ52" s="108">
        <v>0</v>
      </c>
      <c r="BK52" s="108">
        <v>0</v>
      </c>
      <c r="BL52" s="108">
        <v>0</v>
      </c>
      <c r="BM52" s="108">
        <v>0</v>
      </c>
      <c r="BN52" s="108">
        <v>0</v>
      </c>
      <c r="BO52" s="108">
        <v>0</v>
      </c>
      <c r="BP52" s="108">
        <v>0</v>
      </c>
      <c r="BQ52" s="108">
        <v>0</v>
      </c>
      <c r="BR52" s="108">
        <v>0</v>
      </c>
      <c r="BS52" s="108">
        <v>0</v>
      </c>
      <c r="BT52" s="108">
        <v>0</v>
      </c>
      <c r="BU52" s="108">
        <v>0</v>
      </c>
      <c r="BV52" s="108">
        <v>0</v>
      </c>
      <c r="BW52" s="108">
        <v>0</v>
      </c>
      <c r="BX52" s="108">
        <v>0</v>
      </c>
      <c r="BY52" s="108">
        <v>0</v>
      </c>
      <c r="BZ52" s="108">
        <v>0</v>
      </c>
      <c r="CA52" s="108">
        <v>0</v>
      </c>
      <c r="CB52" s="108">
        <v>0</v>
      </c>
      <c r="CC52" s="108">
        <v>0</v>
      </c>
      <c r="CD52" s="108">
        <v>0</v>
      </c>
      <c r="CE52" s="108">
        <v>0</v>
      </c>
      <c r="CF52" s="108">
        <v>0</v>
      </c>
      <c r="CG52" s="108">
        <v>0</v>
      </c>
      <c r="CH52" s="108">
        <v>0</v>
      </c>
      <c r="CI52" s="108">
        <v>0</v>
      </c>
      <c r="CJ52" s="108">
        <v>0</v>
      </c>
      <c r="CK52" s="108">
        <v>0</v>
      </c>
      <c r="CL52" s="108">
        <v>0</v>
      </c>
      <c r="CM52" s="108">
        <v>0</v>
      </c>
      <c r="CN52" s="108">
        <v>0</v>
      </c>
      <c r="CO52" s="108">
        <v>0</v>
      </c>
      <c r="CP52" s="108">
        <v>0</v>
      </c>
      <c r="CQ52" s="108">
        <v>0</v>
      </c>
      <c r="CR52" s="108">
        <v>0</v>
      </c>
      <c r="CS52" s="108">
        <v>0</v>
      </c>
      <c r="CT52" s="108">
        <v>0</v>
      </c>
      <c r="CU52" s="108">
        <v>0</v>
      </c>
      <c r="CV52" s="108">
        <v>0</v>
      </c>
      <c r="CW52" s="108">
        <v>0</v>
      </c>
      <c r="CX52" s="108">
        <v>0</v>
      </c>
      <c r="CY52" s="108">
        <v>0</v>
      </c>
      <c r="CZ52" s="108">
        <v>0</v>
      </c>
      <c r="DA52" s="108">
        <v>0</v>
      </c>
      <c r="DB52" s="108">
        <v>0</v>
      </c>
      <c r="DC52" s="108">
        <v>0</v>
      </c>
      <c r="DD52" s="108">
        <v>0</v>
      </c>
      <c r="DE52" s="108">
        <v>0</v>
      </c>
      <c r="DF52" s="108">
        <v>0</v>
      </c>
      <c r="DG52" s="108">
        <v>0</v>
      </c>
      <c r="DH52" s="108">
        <v>0</v>
      </c>
      <c r="DI52" s="108">
        <v>0</v>
      </c>
      <c r="DJ52" s="108">
        <v>0</v>
      </c>
      <c r="DK52" s="108">
        <v>0</v>
      </c>
      <c r="DL52" s="108">
        <v>0</v>
      </c>
      <c r="DM52" s="108">
        <v>0</v>
      </c>
      <c r="DN52" s="108">
        <v>0</v>
      </c>
      <c r="DO52" s="108">
        <v>0</v>
      </c>
      <c r="DP52" s="108">
        <v>0</v>
      </c>
      <c r="DQ52" s="108">
        <v>0</v>
      </c>
      <c r="DR52" s="108">
        <v>0</v>
      </c>
      <c r="DS52" s="108">
        <v>0</v>
      </c>
      <c r="DT52" s="108">
        <v>0</v>
      </c>
      <c r="DU52" s="108">
        <v>0</v>
      </c>
      <c r="DV52" s="108">
        <v>0</v>
      </c>
      <c r="DW52" s="108">
        <v>0</v>
      </c>
      <c r="DX52" s="108">
        <v>0</v>
      </c>
      <c r="DY52" s="108">
        <v>0</v>
      </c>
      <c r="DZ52" s="108">
        <v>0</v>
      </c>
      <c r="EA52" s="108">
        <v>0</v>
      </c>
      <c r="EB52" s="108">
        <v>0</v>
      </c>
      <c r="EC52" s="108">
        <v>0</v>
      </c>
      <c r="ED52" s="108">
        <v>0</v>
      </c>
      <c r="EE52" s="108">
        <v>0</v>
      </c>
      <c r="EF52" s="108">
        <v>0</v>
      </c>
      <c r="EG52" s="108">
        <v>0</v>
      </c>
      <c r="EH52" s="108">
        <v>0</v>
      </c>
      <c r="EI52" s="108">
        <v>0</v>
      </c>
      <c r="EJ52" s="108">
        <v>0</v>
      </c>
      <c r="EK52" s="108">
        <v>0</v>
      </c>
      <c r="EL52" s="108">
        <v>0</v>
      </c>
      <c r="EM52" s="108">
        <v>0</v>
      </c>
      <c r="EN52" s="108">
        <v>0</v>
      </c>
      <c r="EO52" s="108">
        <v>0</v>
      </c>
      <c r="EP52" s="108">
        <v>0</v>
      </c>
      <c r="EQ52" s="108">
        <v>0</v>
      </c>
      <c r="ER52" s="108">
        <v>0</v>
      </c>
      <c r="ES52" s="108">
        <v>0</v>
      </c>
      <c r="ET52" s="108">
        <v>0</v>
      </c>
      <c r="EU52" s="108">
        <v>0</v>
      </c>
      <c r="EV52" s="108">
        <v>0</v>
      </c>
      <c r="EW52" s="108">
        <v>0</v>
      </c>
      <c r="EX52" s="108">
        <v>0</v>
      </c>
      <c r="EY52" s="108">
        <v>0</v>
      </c>
      <c r="EZ52" s="108">
        <v>0</v>
      </c>
      <c r="FA52" s="108">
        <v>0</v>
      </c>
      <c r="FB52" s="108">
        <v>0</v>
      </c>
      <c r="FC52" s="108">
        <v>0</v>
      </c>
      <c r="FD52" s="108">
        <v>0</v>
      </c>
      <c r="FE52" s="108">
        <v>0</v>
      </c>
      <c r="FF52" s="108">
        <v>0</v>
      </c>
      <c r="FG52" s="108">
        <v>0</v>
      </c>
      <c r="FH52" s="108">
        <v>0</v>
      </c>
      <c r="FI52" s="108">
        <v>0</v>
      </c>
      <c r="FJ52" s="108">
        <v>0</v>
      </c>
      <c r="FK52" s="108">
        <v>0</v>
      </c>
      <c r="FL52" s="108">
        <v>0</v>
      </c>
      <c r="FM52" s="108">
        <v>0</v>
      </c>
      <c r="FN52" s="108">
        <v>0</v>
      </c>
      <c r="FO52" s="108">
        <v>0</v>
      </c>
      <c r="FP52" s="108">
        <v>0</v>
      </c>
      <c r="FQ52" s="108">
        <v>0</v>
      </c>
      <c r="FR52" s="108">
        <v>0</v>
      </c>
      <c r="FS52" s="108">
        <v>0</v>
      </c>
      <c r="FT52" s="108">
        <v>0</v>
      </c>
      <c r="FU52" s="108">
        <v>0</v>
      </c>
      <c r="FV52" s="108">
        <v>0</v>
      </c>
      <c r="FW52" s="108">
        <v>0</v>
      </c>
      <c r="FX52" s="108">
        <v>0</v>
      </c>
      <c r="FY52" s="108">
        <v>0</v>
      </c>
      <c r="FZ52" s="108">
        <v>0</v>
      </c>
      <c r="GA52" s="108">
        <v>0</v>
      </c>
      <c r="GB52" s="108">
        <v>0</v>
      </c>
      <c r="GC52" s="108">
        <v>0</v>
      </c>
      <c r="GD52" s="108">
        <v>0</v>
      </c>
      <c r="GE52" s="108">
        <v>0</v>
      </c>
      <c r="GF52" s="108">
        <v>0</v>
      </c>
      <c r="GG52" s="108">
        <v>0</v>
      </c>
      <c r="GH52" s="108">
        <v>0</v>
      </c>
      <c r="GI52" s="108">
        <v>0</v>
      </c>
      <c r="GJ52" s="108">
        <v>0</v>
      </c>
      <c r="GK52" s="108">
        <v>0</v>
      </c>
      <c r="GL52" s="108">
        <v>0</v>
      </c>
      <c r="GM52" s="108">
        <v>0</v>
      </c>
      <c r="GN52" s="108">
        <v>0</v>
      </c>
      <c r="GO52" s="108">
        <v>0</v>
      </c>
      <c r="GP52" s="108">
        <v>0</v>
      </c>
      <c r="GQ52" s="108">
        <v>0</v>
      </c>
      <c r="GR52" s="108">
        <v>0</v>
      </c>
      <c r="GS52" s="108">
        <v>0</v>
      </c>
      <c r="GT52" s="108">
        <v>0</v>
      </c>
      <c r="GU52" s="108">
        <v>0</v>
      </c>
      <c r="GV52" s="108">
        <v>0</v>
      </c>
      <c r="GW52" s="108">
        <v>0</v>
      </c>
      <c r="GX52" s="108">
        <v>0</v>
      </c>
      <c r="GY52" s="108">
        <v>0</v>
      </c>
      <c r="GZ52" s="108">
        <v>0</v>
      </c>
      <c r="HA52" s="108">
        <v>0</v>
      </c>
      <c r="HB52" s="108">
        <v>0</v>
      </c>
      <c r="HC52" s="108">
        <v>0</v>
      </c>
      <c r="HD52" s="108">
        <v>0</v>
      </c>
      <c r="HE52" s="108">
        <v>0</v>
      </c>
      <c r="HF52" s="108">
        <v>0</v>
      </c>
      <c r="HG52" s="108">
        <v>0</v>
      </c>
      <c r="HH52" s="108">
        <v>0</v>
      </c>
      <c r="HI52" s="108">
        <v>0</v>
      </c>
    </row>
    <row r="53" spans="1:217" x14ac:dyDescent="0.2">
      <c r="A53" s="28"/>
    </row>
    <row r="54" spans="1:217" s="22" customFormat="1" x14ac:dyDescent="0.2">
      <c r="A54" s="34" t="s">
        <v>238</v>
      </c>
      <c r="B54" s="83">
        <f t="shared" ref="B54" si="58">B41-B43</f>
        <v>0</v>
      </c>
      <c r="C54" s="83">
        <f t="shared" ref="C54:BM54" si="59">C41-C43</f>
        <v>0</v>
      </c>
      <c r="D54" s="83">
        <f t="shared" si="59"/>
        <v>0</v>
      </c>
      <c r="E54" s="83">
        <f t="shared" si="59"/>
        <v>0</v>
      </c>
      <c r="F54" s="83">
        <f t="shared" si="59"/>
        <v>0</v>
      </c>
      <c r="G54" s="83">
        <f t="shared" si="59"/>
        <v>0</v>
      </c>
      <c r="H54" s="83">
        <f t="shared" si="59"/>
        <v>0</v>
      </c>
      <c r="I54" s="83">
        <f t="shared" si="59"/>
        <v>0</v>
      </c>
      <c r="J54" s="83">
        <f t="shared" si="59"/>
        <v>0</v>
      </c>
      <c r="K54" s="83">
        <f t="shared" si="59"/>
        <v>0</v>
      </c>
      <c r="L54" s="83">
        <f t="shared" si="59"/>
        <v>0</v>
      </c>
      <c r="M54" s="83">
        <f t="shared" si="59"/>
        <v>0</v>
      </c>
      <c r="N54" s="83">
        <f t="shared" si="59"/>
        <v>0</v>
      </c>
      <c r="O54" s="83">
        <f t="shared" si="59"/>
        <v>0</v>
      </c>
      <c r="P54" s="83">
        <f t="shared" si="59"/>
        <v>0</v>
      </c>
      <c r="Q54" s="83">
        <f t="shared" si="59"/>
        <v>0</v>
      </c>
      <c r="R54" s="83">
        <f t="shared" si="59"/>
        <v>0</v>
      </c>
      <c r="S54" s="83">
        <f t="shared" si="59"/>
        <v>0</v>
      </c>
      <c r="T54" s="83">
        <f t="shared" si="59"/>
        <v>0</v>
      </c>
      <c r="U54" s="83">
        <f t="shared" si="59"/>
        <v>275.20156368412518</v>
      </c>
      <c r="V54" s="83">
        <f t="shared" si="59"/>
        <v>275.20156368412518</v>
      </c>
      <c r="W54" s="83">
        <f t="shared" si="59"/>
        <v>275.20156368412518</v>
      </c>
      <c r="X54" s="83">
        <f t="shared" si="59"/>
        <v>275.20156368412518</v>
      </c>
      <c r="Y54" s="83">
        <f t="shared" si="59"/>
        <v>275.20156368412518</v>
      </c>
      <c r="Z54" s="83">
        <f t="shared" si="59"/>
        <v>275.20156368412518</v>
      </c>
      <c r="AA54" s="83">
        <f t="shared" si="59"/>
        <v>275.20156368412518</v>
      </c>
      <c r="AB54" s="83">
        <f t="shared" si="59"/>
        <v>275.20156368412518</v>
      </c>
      <c r="AC54" s="83">
        <f t="shared" si="59"/>
        <v>275.20156368412518</v>
      </c>
      <c r="AD54" s="83">
        <f t="shared" si="59"/>
        <v>275.20156368412518</v>
      </c>
      <c r="AE54" s="83">
        <f t="shared" si="59"/>
        <v>275.20156368412518</v>
      </c>
      <c r="AF54" s="83">
        <f t="shared" si="59"/>
        <v>275.20156368412518</v>
      </c>
      <c r="AG54" s="83">
        <f t="shared" si="59"/>
        <v>275.20156368412518</v>
      </c>
      <c r="AH54" s="83">
        <f t="shared" si="59"/>
        <v>275.20156368412518</v>
      </c>
      <c r="AI54" s="83">
        <f t="shared" si="59"/>
        <v>275.20156368412518</v>
      </c>
      <c r="AJ54" s="83">
        <f t="shared" si="59"/>
        <v>275.20156368412518</v>
      </c>
      <c r="AK54" s="83">
        <f t="shared" si="59"/>
        <v>275.20156368412518</v>
      </c>
      <c r="AL54" s="83">
        <f t="shared" si="59"/>
        <v>275.20156368412518</v>
      </c>
      <c r="AM54" s="83">
        <f t="shared" si="59"/>
        <v>275.20156368412518</v>
      </c>
      <c r="AN54" s="83">
        <f t="shared" si="59"/>
        <v>275.20156368412518</v>
      </c>
      <c r="AO54" s="83">
        <f t="shared" si="59"/>
        <v>275.20156368412518</v>
      </c>
      <c r="AP54" s="83">
        <f t="shared" si="59"/>
        <v>275.20156368412518</v>
      </c>
      <c r="AQ54" s="83">
        <f t="shared" si="59"/>
        <v>275.20156368412518</v>
      </c>
      <c r="AR54" s="83">
        <f t="shared" si="59"/>
        <v>275.20156368412518</v>
      </c>
      <c r="AS54" s="83">
        <f t="shared" si="59"/>
        <v>275.20156368412518</v>
      </c>
      <c r="AT54" s="83">
        <f t="shared" si="59"/>
        <v>275.20156368412518</v>
      </c>
      <c r="AU54" s="83">
        <f t="shared" si="59"/>
        <v>275.20156368412518</v>
      </c>
      <c r="AV54" s="83">
        <f t="shared" si="59"/>
        <v>275.20156368412518</v>
      </c>
      <c r="AW54" s="83">
        <f t="shared" si="59"/>
        <v>275.20156368412518</v>
      </c>
      <c r="AX54" s="83">
        <f t="shared" si="59"/>
        <v>275.20156368412518</v>
      </c>
      <c r="AY54" s="83">
        <f t="shared" si="59"/>
        <v>275.20156368412518</v>
      </c>
      <c r="AZ54" s="83">
        <f t="shared" si="59"/>
        <v>275.20156368412518</v>
      </c>
      <c r="BA54" s="83">
        <f t="shared" si="59"/>
        <v>275.20156368412518</v>
      </c>
      <c r="BB54" s="83">
        <f t="shared" si="59"/>
        <v>275.20156368412518</v>
      </c>
      <c r="BC54" s="83">
        <f t="shared" si="59"/>
        <v>275.20156368412518</v>
      </c>
      <c r="BD54" s="83">
        <f t="shared" si="59"/>
        <v>275.20156368412518</v>
      </c>
      <c r="BE54" s="83">
        <f t="shared" si="59"/>
        <v>275.20156368412518</v>
      </c>
      <c r="BF54" s="83">
        <f t="shared" si="59"/>
        <v>275.20156368412518</v>
      </c>
      <c r="BG54" s="83">
        <f t="shared" si="59"/>
        <v>275.20156368412518</v>
      </c>
      <c r="BH54" s="83">
        <f t="shared" si="59"/>
        <v>275.20156368412518</v>
      </c>
      <c r="BI54" s="83">
        <f t="shared" si="59"/>
        <v>275.20156368412518</v>
      </c>
      <c r="BJ54" s="83">
        <f t="shared" si="59"/>
        <v>275.20156368412518</v>
      </c>
      <c r="BK54" s="83">
        <f t="shared" si="59"/>
        <v>275.20156368412518</v>
      </c>
      <c r="BL54" s="83">
        <f t="shared" si="59"/>
        <v>275.20156368412518</v>
      </c>
      <c r="BM54" s="83">
        <f t="shared" si="59"/>
        <v>275.20156368412518</v>
      </c>
      <c r="BN54" s="83">
        <f t="shared" ref="BN54:DY54" si="60">BN41-BN43</f>
        <v>275.20156368412518</v>
      </c>
      <c r="BO54" s="83">
        <f t="shared" si="60"/>
        <v>275.20156368412518</v>
      </c>
      <c r="BP54" s="83">
        <f t="shared" si="60"/>
        <v>275.20156368412518</v>
      </c>
      <c r="BQ54" s="83">
        <f t="shared" si="60"/>
        <v>275.20156368412518</v>
      </c>
      <c r="BR54" s="83">
        <f t="shared" si="60"/>
        <v>275.20156368412518</v>
      </c>
      <c r="BS54" s="83">
        <f t="shared" si="60"/>
        <v>275.20156368412518</v>
      </c>
      <c r="BT54" s="83">
        <f t="shared" si="60"/>
        <v>275.20156368412518</v>
      </c>
      <c r="BU54" s="83">
        <f t="shared" si="60"/>
        <v>275.20156368412518</v>
      </c>
      <c r="BV54" s="83">
        <f t="shared" si="60"/>
        <v>275.20156368412518</v>
      </c>
      <c r="BW54" s="83">
        <f t="shared" si="60"/>
        <v>275.20156368412518</v>
      </c>
      <c r="BX54" s="83">
        <f t="shared" si="60"/>
        <v>275.20156368412518</v>
      </c>
      <c r="BY54" s="83">
        <f t="shared" si="60"/>
        <v>275.20156368412518</v>
      </c>
      <c r="BZ54" s="83">
        <f t="shared" si="60"/>
        <v>275.20156368412518</v>
      </c>
      <c r="CA54" s="83">
        <f t="shared" si="60"/>
        <v>275.20156368412518</v>
      </c>
      <c r="CB54" s="83">
        <f t="shared" si="60"/>
        <v>275.20156368412518</v>
      </c>
      <c r="CC54" s="83">
        <f t="shared" si="60"/>
        <v>275.20156368412518</v>
      </c>
      <c r="CD54" s="83">
        <f t="shared" si="60"/>
        <v>275.20156368412518</v>
      </c>
      <c r="CE54" s="83">
        <f t="shared" si="60"/>
        <v>275.20156368412518</v>
      </c>
      <c r="CF54" s="83">
        <f t="shared" si="60"/>
        <v>275.20156368412518</v>
      </c>
      <c r="CG54" s="83">
        <f t="shared" si="60"/>
        <v>275.20156368412518</v>
      </c>
      <c r="CH54" s="83">
        <f t="shared" si="60"/>
        <v>275.20156368412518</v>
      </c>
      <c r="CI54" s="83">
        <f t="shared" si="60"/>
        <v>275.20156368412518</v>
      </c>
      <c r="CJ54" s="83">
        <f t="shared" si="60"/>
        <v>275.20156368412518</v>
      </c>
      <c r="CK54" s="83">
        <f t="shared" si="60"/>
        <v>275.20156368412518</v>
      </c>
      <c r="CL54" s="83">
        <f t="shared" si="60"/>
        <v>275.20156368412518</v>
      </c>
      <c r="CM54" s="83">
        <f t="shared" si="60"/>
        <v>275.20156368412518</v>
      </c>
      <c r="CN54" s="83">
        <f t="shared" si="60"/>
        <v>275.20156368412518</v>
      </c>
      <c r="CO54" s="83">
        <f t="shared" si="60"/>
        <v>275.20156368412518</v>
      </c>
      <c r="CP54" s="83">
        <f t="shared" si="60"/>
        <v>275.20156368412518</v>
      </c>
      <c r="CQ54" s="83">
        <f t="shared" si="60"/>
        <v>275.20156368412518</v>
      </c>
      <c r="CR54" s="83">
        <f t="shared" si="60"/>
        <v>275.20156368412518</v>
      </c>
      <c r="CS54" s="83">
        <f t="shared" si="60"/>
        <v>275.20156368412518</v>
      </c>
      <c r="CT54" s="83">
        <f t="shared" si="60"/>
        <v>275.20156368412518</v>
      </c>
      <c r="CU54" s="83">
        <f t="shared" si="60"/>
        <v>275.20156368412518</v>
      </c>
      <c r="CV54" s="83">
        <f t="shared" si="60"/>
        <v>275.20156368412518</v>
      </c>
      <c r="CW54" s="83">
        <f t="shared" si="60"/>
        <v>275.20156368412518</v>
      </c>
      <c r="CX54" s="83">
        <f t="shared" si="60"/>
        <v>275.20156368412518</v>
      </c>
      <c r="CY54" s="83">
        <f t="shared" si="60"/>
        <v>275.20156368412518</v>
      </c>
      <c r="CZ54" s="83">
        <f t="shared" si="60"/>
        <v>275.20156368412518</v>
      </c>
      <c r="DA54" s="83">
        <f t="shared" si="60"/>
        <v>275.20156368412518</v>
      </c>
      <c r="DB54" s="83">
        <f t="shared" si="60"/>
        <v>275.20156368412518</v>
      </c>
      <c r="DC54" s="83">
        <f t="shared" si="60"/>
        <v>275.20156368412518</v>
      </c>
      <c r="DD54" s="83">
        <f t="shared" si="60"/>
        <v>275.20156368412518</v>
      </c>
      <c r="DE54" s="83">
        <f t="shared" si="60"/>
        <v>275.20156368412518</v>
      </c>
      <c r="DF54" s="83">
        <f t="shared" si="60"/>
        <v>275.20156368412518</v>
      </c>
      <c r="DG54" s="83">
        <f t="shared" si="60"/>
        <v>275.20156368412518</v>
      </c>
      <c r="DH54" s="83">
        <f t="shared" si="60"/>
        <v>275.20156368412518</v>
      </c>
      <c r="DI54" s="83">
        <f t="shared" si="60"/>
        <v>275.20156368412518</v>
      </c>
      <c r="DJ54" s="83">
        <f t="shared" si="60"/>
        <v>275.20156368412518</v>
      </c>
      <c r="DK54" s="83">
        <f t="shared" si="60"/>
        <v>275.20156368412518</v>
      </c>
      <c r="DL54" s="83">
        <f t="shared" si="60"/>
        <v>275.20156368412518</v>
      </c>
      <c r="DM54" s="83">
        <f t="shared" si="60"/>
        <v>275.20156368412518</v>
      </c>
      <c r="DN54" s="83">
        <f t="shared" si="60"/>
        <v>275.20156368412518</v>
      </c>
      <c r="DO54" s="83">
        <f t="shared" si="60"/>
        <v>275.20156368412518</v>
      </c>
      <c r="DP54" s="83">
        <f t="shared" si="60"/>
        <v>275.20156368412518</v>
      </c>
      <c r="DQ54" s="83">
        <f t="shared" si="60"/>
        <v>275.20156368412518</v>
      </c>
      <c r="DR54" s="83">
        <f t="shared" si="60"/>
        <v>275.20156368412518</v>
      </c>
      <c r="DS54" s="83">
        <f t="shared" si="60"/>
        <v>275.20156368412518</v>
      </c>
      <c r="DT54" s="83">
        <f t="shared" si="60"/>
        <v>275.20156368412518</v>
      </c>
      <c r="DU54" s="83">
        <f t="shared" si="60"/>
        <v>275.20156368412518</v>
      </c>
      <c r="DV54" s="83">
        <f t="shared" si="60"/>
        <v>275.20156368412518</v>
      </c>
      <c r="DW54" s="83">
        <f t="shared" si="60"/>
        <v>275.20156368412518</v>
      </c>
      <c r="DX54" s="83">
        <f t="shared" si="60"/>
        <v>275.20156368412518</v>
      </c>
      <c r="DY54" s="83">
        <f t="shared" si="60"/>
        <v>275.20156368412518</v>
      </c>
      <c r="DZ54" s="83">
        <f t="shared" ref="DZ54:GK54" si="61">DZ41-DZ43</f>
        <v>275.20156368412518</v>
      </c>
      <c r="EA54" s="83">
        <f t="shared" si="61"/>
        <v>275.20156368412518</v>
      </c>
      <c r="EB54" s="83">
        <f t="shared" si="61"/>
        <v>275.20156368412518</v>
      </c>
      <c r="EC54" s="83">
        <f t="shared" si="61"/>
        <v>275.20156368412518</v>
      </c>
      <c r="ED54" s="83">
        <f t="shared" si="61"/>
        <v>275.20156368412518</v>
      </c>
      <c r="EE54" s="83">
        <f t="shared" si="61"/>
        <v>275.20156368412518</v>
      </c>
      <c r="EF54" s="83">
        <f t="shared" si="61"/>
        <v>275.20156368412518</v>
      </c>
      <c r="EG54" s="83">
        <f t="shared" si="61"/>
        <v>275.20156368412518</v>
      </c>
      <c r="EH54" s="83">
        <f t="shared" si="61"/>
        <v>275.20156368412518</v>
      </c>
      <c r="EI54" s="83">
        <f t="shared" si="61"/>
        <v>275.20156368412518</v>
      </c>
      <c r="EJ54" s="83">
        <f t="shared" si="61"/>
        <v>275.20156368412518</v>
      </c>
      <c r="EK54" s="83">
        <f t="shared" si="61"/>
        <v>275.20156368412518</v>
      </c>
      <c r="EL54" s="83">
        <f t="shared" si="61"/>
        <v>275.20156368412518</v>
      </c>
      <c r="EM54" s="83">
        <f t="shared" si="61"/>
        <v>275.20156368412518</v>
      </c>
      <c r="EN54" s="83">
        <f t="shared" si="61"/>
        <v>275.20156368412518</v>
      </c>
      <c r="EO54" s="83">
        <f t="shared" si="61"/>
        <v>275.20156368412518</v>
      </c>
      <c r="EP54" s="83">
        <f t="shared" si="61"/>
        <v>275.20156368412518</v>
      </c>
      <c r="EQ54" s="83">
        <f t="shared" si="61"/>
        <v>275.20156368412518</v>
      </c>
      <c r="ER54" s="83">
        <f t="shared" si="61"/>
        <v>275.20156368412518</v>
      </c>
      <c r="ES54" s="83">
        <f t="shared" si="61"/>
        <v>275.20156368412518</v>
      </c>
      <c r="ET54" s="83">
        <f t="shared" si="61"/>
        <v>275.20156368412518</v>
      </c>
      <c r="EU54" s="83">
        <f t="shared" si="61"/>
        <v>275.20156368412518</v>
      </c>
      <c r="EV54" s="83">
        <f t="shared" si="61"/>
        <v>275.20156368412518</v>
      </c>
      <c r="EW54" s="83">
        <f t="shared" si="61"/>
        <v>275.20156368412518</v>
      </c>
      <c r="EX54" s="83">
        <f t="shared" si="61"/>
        <v>275.20156368412518</v>
      </c>
      <c r="EY54" s="83">
        <f t="shared" si="61"/>
        <v>275.20156368412518</v>
      </c>
      <c r="EZ54" s="83">
        <f t="shared" si="61"/>
        <v>275.20156368412518</v>
      </c>
      <c r="FA54" s="83">
        <f t="shared" si="61"/>
        <v>275.20156368412518</v>
      </c>
      <c r="FB54" s="83">
        <f t="shared" si="61"/>
        <v>275.20156368412518</v>
      </c>
      <c r="FC54" s="83">
        <f t="shared" si="61"/>
        <v>275.20156368412518</v>
      </c>
      <c r="FD54" s="83">
        <f t="shared" si="61"/>
        <v>275.20156368412518</v>
      </c>
      <c r="FE54" s="83">
        <f t="shared" si="61"/>
        <v>275.20156368412518</v>
      </c>
      <c r="FF54" s="83">
        <f t="shared" si="61"/>
        <v>275.20156368412518</v>
      </c>
      <c r="FG54" s="83">
        <f t="shared" si="61"/>
        <v>275.20156368412518</v>
      </c>
      <c r="FH54" s="83">
        <f t="shared" si="61"/>
        <v>275.20156368412518</v>
      </c>
      <c r="FI54" s="83">
        <f t="shared" si="61"/>
        <v>275.20156368412518</v>
      </c>
      <c r="FJ54" s="83">
        <f t="shared" si="61"/>
        <v>275.20156368412518</v>
      </c>
      <c r="FK54" s="83">
        <f t="shared" si="61"/>
        <v>275.20156368412518</v>
      </c>
      <c r="FL54" s="83">
        <f t="shared" si="61"/>
        <v>275.20156368412518</v>
      </c>
      <c r="FM54" s="83">
        <f t="shared" si="61"/>
        <v>275.20156368412518</v>
      </c>
      <c r="FN54" s="83">
        <f t="shared" si="61"/>
        <v>275.20156368412518</v>
      </c>
      <c r="FO54" s="83">
        <f t="shared" si="61"/>
        <v>275.20156368412518</v>
      </c>
      <c r="FP54" s="83">
        <f t="shared" si="61"/>
        <v>275.20156368412518</v>
      </c>
      <c r="FQ54" s="83">
        <f t="shared" si="61"/>
        <v>275.20156368412518</v>
      </c>
      <c r="FR54" s="83">
        <f t="shared" si="61"/>
        <v>275.20156368412518</v>
      </c>
      <c r="FS54" s="83">
        <f t="shared" si="61"/>
        <v>275.20156368412518</v>
      </c>
      <c r="FT54" s="83">
        <f t="shared" si="61"/>
        <v>275.20156368412518</v>
      </c>
      <c r="FU54" s="83">
        <f t="shared" si="61"/>
        <v>275.20156368412518</v>
      </c>
      <c r="FV54" s="83">
        <f t="shared" si="61"/>
        <v>275.20156368412518</v>
      </c>
      <c r="FW54" s="83">
        <f t="shared" si="61"/>
        <v>275.20156368412518</v>
      </c>
      <c r="FX54" s="83">
        <f t="shared" si="61"/>
        <v>275.20156368412518</v>
      </c>
      <c r="FY54" s="83">
        <f t="shared" si="61"/>
        <v>275.20156368412518</v>
      </c>
      <c r="FZ54" s="83">
        <f t="shared" si="61"/>
        <v>275.20156368412518</v>
      </c>
      <c r="GA54" s="83">
        <f t="shared" si="61"/>
        <v>275.20156368412518</v>
      </c>
      <c r="GB54" s="83">
        <f t="shared" si="61"/>
        <v>275.20156368412518</v>
      </c>
      <c r="GC54" s="83">
        <f t="shared" si="61"/>
        <v>275.20156368412518</v>
      </c>
      <c r="GD54" s="83">
        <f t="shared" si="61"/>
        <v>275.20156368412518</v>
      </c>
      <c r="GE54" s="83">
        <f t="shared" si="61"/>
        <v>275.20156368412518</v>
      </c>
      <c r="GF54" s="83">
        <f t="shared" si="61"/>
        <v>275.20156368412518</v>
      </c>
      <c r="GG54" s="83">
        <f t="shared" si="61"/>
        <v>275.20156368412518</v>
      </c>
      <c r="GH54" s="83">
        <f t="shared" si="61"/>
        <v>275.20156368412518</v>
      </c>
      <c r="GI54" s="83">
        <f t="shared" si="61"/>
        <v>275.20156368412518</v>
      </c>
      <c r="GJ54" s="83">
        <f t="shared" si="61"/>
        <v>275.20156368412518</v>
      </c>
      <c r="GK54" s="83">
        <f t="shared" si="61"/>
        <v>275.20156368412518</v>
      </c>
      <c r="GL54" s="83">
        <f t="shared" ref="GL54:HI54" si="62">GL41-GL43</f>
        <v>275.20156368412518</v>
      </c>
      <c r="GM54" s="83">
        <f t="shared" si="62"/>
        <v>275.20156368412518</v>
      </c>
      <c r="GN54" s="83">
        <f t="shared" si="62"/>
        <v>275.20156368412518</v>
      </c>
      <c r="GO54" s="83">
        <f t="shared" si="62"/>
        <v>275.20156368412518</v>
      </c>
      <c r="GP54" s="83">
        <f t="shared" si="62"/>
        <v>275.20156368412518</v>
      </c>
      <c r="GQ54" s="83">
        <f t="shared" si="62"/>
        <v>275.20156368412518</v>
      </c>
      <c r="GR54" s="83">
        <f t="shared" si="62"/>
        <v>275.20156368412518</v>
      </c>
      <c r="GS54" s="83">
        <f t="shared" si="62"/>
        <v>275.20156368412518</v>
      </c>
      <c r="GT54" s="83">
        <f t="shared" si="62"/>
        <v>275.20156368412518</v>
      </c>
      <c r="GU54" s="83">
        <f t="shared" si="62"/>
        <v>275.20156368412518</v>
      </c>
      <c r="GV54" s="83">
        <f t="shared" si="62"/>
        <v>275.20156368412518</v>
      </c>
      <c r="GW54" s="83">
        <f t="shared" si="62"/>
        <v>275.20156368412518</v>
      </c>
      <c r="GX54" s="83">
        <f t="shared" si="62"/>
        <v>275.20156368412518</v>
      </c>
      <c r="GY54" s="83">
        <f t="shared" si="62"/>
        <v>275.20156368412518</v>
      </c>
      <c r="GZ54" s="83">
        <f t="shared" si="62"/>
        <v>275.20156368412518</v>
      </c>
      <c r="HA54" s="83">
        <f t="shared" si="62"/>
        <v>275.20156368412518</v>
      </c>
      <c r="HB54" s="83">
        <f t="shared" si="62"/>
        <v>275.20156368412518</v>
      </c>
      <c r="HC54" s="83">
        <f t="shared" si="62"/>
        <v>275.20156368412518</v>
      </c>
      <c r="HD54" s="83">
        <f t="shared" si="62"/>
        <v>275.20156368412518</v>
      </c>
      <c r="HE54" s="83">
        <f t="shared" si="62"/>
        <v>275.20156368412518</v>
      </c>
      <c r="HF54" s="83">
        <f t="shared" si="62"/>
        <v>275.20156368412518</v>
      </c>
      <c r="HG54" s="83">
        <f t="shared" si="62"/>
        <v>275.20156368412518</v>
      </c>
      <c r="HH54" s="83">
        <f t="shared" si="62"/>
        <v>275.20156368412518</v>
      </c>
      <c r="HI54" s="83">
        <f t="shared" si="62"/>
        <v>275.20156368412518</v>
      </c>
    </row>
    <row r="55" spans="1:217" s="22" customFormat="1" x14ac:dyDescent="0.2">
      <c r="A55" s="28" t="s">
        <v>239</v>
      </c>
      <c r="B55" s="84">
        <f>'CMM4 - AUX DEPREC'!C2</f>
        <v>0</v>
      </c>
      <c r="C55" s="84">
        <f>'CMM4 - AUX DEPREC'!D2</f>
        <v>0</v>
      </c>
      <c r="D55" s="84">
        <f>'CMM4 - AUX DEPREC'!E2</f>
        <v>0</v>
      </c>
      <c r="E55" s="84">
        <f>'CMM4 - AUX DEPREC'!F2</f>
        <v>0</v>
      </c>
      <c r="F55" s="84">
        <f>'CMM4 - AUX DEPREC'!G2</f>
        <v>0</v>
      </c>
      <c r="G55" s="84">
        <f>'CMM4 - AUX DEPREC'!H2</f>
        <v>0</v>
      </c>
      <c r="H55" s="84" t="e">
        <f>'CMM4 - AUX DEPREC'!I2</f>
        <v>#NAME?</v>
      </c>
      <c r="I55" s="84" t="e">
        <f>'CMM4 - AUX DEPREC'!J2</f>
        <v>#NAME?</v>
      </c>
      <c r="J55" s="84" t="e">
        <f>'CMM4 - AUX DEPREC'!K2</f>
        <v>#NAME?</v>
      </c>
      <c r="K55" s="84" t="e">
        <f>'CMM4 - AUX DEPREC'!L2</f>
        <v>#NAME?</v>
      </c>
      <c r="L55" s="84" t="e">
        <f>'CMM4 - AUX DEPREC'!M2</f>
        <v>#NAME?</v>
      </c>
      <c r="M55" s="84" t="e">
        <f>'CMM4 - AUX DEPREC'!N2</f>
        <v>#NAME?</v>
      </c>
      <c r="N55" s="84" t="e">
        <f>'CMM4 - AUX DEPREC'!O2</f>
        <v>#NAME?</v>
      </c>
      <c r="O55" s="84" t="e">
        <f>'CMM4 - AUX DEPREC'!P2</f>
        <v>#NAME?</v>
      </c>
      <c r="P55" s="84" t="e">
        <f>'CMM4 - AUX DEPREC'!Q2</f>
        <v>#NAME?</v>
      </c>
      <c r="Q55" s="84" t="e">
        <f>'CMM4 - AUX DEPREC'!R2</f>
        <v>#NAME?</v>
      </c>
      <c r="R55" s="84" t="e">
        <f>'CMM4 - AUX DEPREC'!S2</f>
        <v>#NAME?</v>
      </c>
      <c r="S55" s="84" t="e">
        <f>'CMM4 - AUX DEPREC'!T2</f>
        <v>#NAME?</v>
      </c>
      <c r="T55" s="84" t="e">
        <f>'CMM4 - AUX DEPREC'!U2</f>
        <v>#NAME?</v>
      </c>
      <c r="U55" s="84" t="e">
        <f>'CMM4 - AUX DEPREC'!V2</f>
        <v>#NAME?</v>
      </c>
      <c r="V55" s="84" t="e">
        <f>'CMM4 - AUX DEPREC'!W2</f>
        <v>#NAME?</v>
      </c>
      <c r="W55" s="84" t="e">
        <f>'CMM4 - AUX DEPREC'!X2</f>
        <v>#NAME?</v>
      </c>
      <c r="X55" s="84" t="e">
        <f>'CMM4 - AUX DEPREC'!Y2</f>
        <v>#NAME?</v>
      </c>
      <c r="Y55" s="84" t="e">
        <f>'CMM4 - AUX DEPREC'!Z2</f>
        <v>#NAME?</v>
      </c>
      <c r="Z55" s="84" t="e">
        <f>'CMM4 - AUX DEPREC'!AA2</f>
        <v>#NAME?</v>
      </c>
      <c r="AA55" s="84" t="e">
        <f>'CMM4 - AUX DEPREC'!AB2</f>
        <v>#NAME?</v>
      </c>
      <c r="AB55" s="84" t="e">
        <f>'CMM4 - AUX DEPREC'!AC2</f>
        <v>#NAME?</v>
      </c>
      <c r="AC55" s="84" t="e">
        <f>'CMM4 - AUX DEPREC'!AD2</f>
        <v>#NAME?</v>
      </c>
      <c r="AD55" s="84" t="e">
        <f>'CMM4 - AUX DEPREC'!AE2</f>
        <v>#NAME?</v>
      </c>
      <c r="AE55" s="84" t="e">
        <f>'CMM4 - AUX DEPREC'!AF2</f>
        <v>#NAME?</v>
      </c>
      <c r="AF55" s="84" t="e">
        <f>'CMM4 - AUX DEPREC'!AG2</f>
        <v>#NAME?</v>
      </c>
      <c r="AG55" s="84" t="e">
        <f>'CMM4 - AUX DEPREC'!AH2</f>
        <v>#NAME?</v>
      </c>
      <c r="AH55" s="84" t="e">
        <f>'CMM4 - AUX DEPREC'!AI2</f>
        <v>#NAME?</v>
      </c>
      <c r="AI55" s="84" t="e">
        <f>'CMM4 - AUX DEPREC'!AJ2</f>
        <v>#NAME?</v>
      </c>
      <c r="AJ55" s="84" t="e">
        <f>'CMM4 - AUX DEPREC'!AK2</f>
        <v>#NAME?</v>
      </c>
      <c r="AK55" s="84" t="e">
        <f>'CMM4 - AUX DEPREC'!AL2</f>
        <v>#NAME?</v>
      </c>
      <c r="AL55" s="84" t="e">
        <f>'CMM4 - AUX DEPREC'!AM2</f>
        <v>#NAME?</v>
      </c>
      <c r="AM55" s="84" t="e">
        <f>'CMM4 - AUX DEPREC'!AN2</f>
        <v>#NAME?</v>
      </c>
      <c r="AN55" s="84" t="e">
        <f>'CMM4 - AUX DEPREC'!AO2</f>
        <v>#NAME?</v>
      </c>
      <c r="AO55" s="84" t="e">
        <f>'CMM4 - AUX DEPREC'!AP2</f>
        <v>#NAME?</v>
      </c>
      <c r="AP55" s="84" t="e">
        <f>'CMM4 - AUX DEPREC'!AQ2</f>
        <v>#NAME?</v>
      </c>
      <c r="AQ55" s="84" t="e">
        <f>'CMM4 - AUX DEPREC'!AR2</f>
        <v>#NAME?</v>
      </c>
      <c r="AR55" s="84" t="e">
        <f>'CMM4 - AUX DEPREC'!AS2</f>
        <v>#NAME?</v>
      </c>
      <c r="AS55" s="84" t="e">
        <f>'CMM4 - AUX DEPREC'!AT2</f>
        <v>#NAME?</v>
      </c>
      <c r="AT55" s="84" t="e">
        <f>'CMM4 - AUX DEPREC'!AU2</f>
        <v>#NAME?</v>
      </c>
      <c r="AU55" s="84" t="e">
        <f>'CMM4 - AUX DEPREC'!AV2</f>
        <v>#NAME?</v>
      </c>
      <c r="AV55" s="84" t="e">
        <f>'CMM4 - AUX DEPREC'!AW2</f>
        <v>#NAME?</v>
      </c>
      <c r="AW55" s="84" t="e">
        <f>'CMM4 - AUX DEPREC'!AX2</f>
        <v>#NAME?</v>
      </c>
      <c r="AX55" s="84" t="e">
        <f>'CMM4 - AUX DEPREC'!AY2</f>
        <v>#NAME?</v>
      </c>
      <c r="AY55" s="84" t="e">
        <f>'CMM4 - AUX DEPREC'!AZ2</f>
        <v>#NAME?</v>
      </c>
      <c r="AZ55" s="84" t="e">
        <f>'CMM4 - AUX DEPREC'!BA2</f>
        <v>#NAME?</v>
      </c>
      <c r="BA55" s="84" t="e">
        <f>'CMM4 - AUX DEPREC'!BB2</f>
        <v>#NAME?</v>
      </c>
      <c r="BB55" s="84" t="e">
        <f>'CMM4 - AUX DEPREC'!BC2</f>
        <v>#NAME?</v>
      </c>
      <c r="BC55" s="84" t="e">
        <f>'CMM4 - AUX DEPREC'!BD2</f>
        <v>#NAME?</v>
      </c>
      <c r="BD55" s="84" t="e">
        <f>'CMM4 - AUX DEPREC'!BE2</f>
        <v>#NAME?</v>
      </c>
      <c r="BE55" s="84" t="e">
        <f>'CMM4 - AUX DEPREC'!BF2</f>
        <v>#NAME?</v>
      </c>
      <c r="BF55" s="84" t="e">
        <f>'CMM4 - AUX DEPREC'!BG2</f>
        <v>#NAME?</v>
      </c>
      <c r="BG55" s="84" t="e">
        <f>'CMM4 - AUX DEPREC'!BH2</f>
        <v>#NAME?</v>
      </c>
      <c r="BH55" s="84" t="e">
        <f>'CMM4 - AUX DEPREC'!BI2</f>
        <v>#NAME?</v>
      </c>
      <c r="BI55" s="84" t="e">
        <f>'CMM4 - AUX DEPREC'!BJ2</f>
        <v>#NAME?</v>
      </c>
      <c r="BJ55" s="84" t="e">
        <f>'CMM4 - AUX DEPREC'!BK2</f>
        <v>#NAME?</v>
      </c>
      <c r="BK55" s="84" t="e">
        <f>'CMM4 - AUX DEPREC'!BL2</f>
        <v>#NAME?</v>
      </c>
      <c r="BL55" s="84" t="e">
        <f>'CMM4 - AUX DEPREC'!BM2</f>
        <v>#NAME?</v>
      </c>
      <c r="BM55" s="84" t="e">
        <f>'CMM4 - AUX DEPREC'!BN2</f>
        <v>#NAME?</v>
      </c>
      <c r="BN55" s="84" t="e">
        <f>'CMM4 - AUX DEPREC'!BO2</f>
        <v>#NAME?</v>
      </c>
      <c r="BO55" s="84" t="e">
        <f>'CMM4 - AUX DEPREC'!BP2</f>
        <v>#NAME?</v>
      </c>
      <c r="BP55" s="84" t="e">
        <f>'CMM4 - AUX DEPREC'!BQ2</f>
        <v>#NAME?</v>
      </c>
      <c r="BQ55" s="84" t="e">
        <f>'CMM4 - AUX DEPREC'!BR2</f>
        <v>#NAME?</v>
      </c>
      <c r="BR55" s="84" t="e">
        <f>'CMM4 - AUX DEPREC'!BS2</f>
        <v>#NAME?</v>
      </c>
      <c r="BS55" s="84" t="e">
        <f>'CMM4 - AUX DEPREC'!BT2</f>
        <v>#NAME?</v>
      </c>
      <c r="BT55" s="84" t="e">
        <f>'CMM4 - AUX DEPREC'!BU2</f>
        <v>#NAME?</v>
      </c>
      <c r="BU55" s="84" t="e">
        <f>'CMM4 - AUX DEPREC'!BV2</f>
        <v>#NAME?</v>
      </c>
      <c r="BV55" s="84" t="e">
        <f>'CMM4 - AUX DEPREC'!BW2</f>
        <v>#NAME?</v>
      </c>
      <c r="BW55" s="84" t="e">
        <f>'CMM4 - AUX DEPREC'!BX2</f>
        <v>#NAME?</v>
      </c>
      <c r="BX55" s="84" t="e">
        <f>'CMM4 - AUX DEPREC'!BY2</f>
        <v>#NAME?</v>
      </c>
      <c r="BY55" s="84" t="e">
        <f>'CMM4 - AUX DEPREC'!BZ2</f>
        <v>#NAME?</v>
      </c>
      <c r="BZ55" s="84" t="e">
        <f>'CMM4 - AUX DEPREC'!CA2</f>
        <v>#NAME?</v>
      </c>
      <c r="CA55" s="84" t="e">
        <f>'CMM4 - AUX DEPREC'!CB2</f>
        <v>#NAME?</v>
      </c>
      <c r="CB55" s="84" t="e">
        <f>'CMM4 - AUX DEPREC'!CC2</f>
        <v>#NAME?</v>
      </c>
      <c r="CC55" s="84" t="e">
        <f>'CMM4 - AUX DEPREC'!CD2</f>
        <v>#NAME?</v>
      </c>
      <c r="CD55" s="84" t="e">
        <f>'CMM4 - AUX DEPREC'!CE2</f>
        <v>#NAME?</v>
      </c>
      <c r="CE55" s="84" t="e">
        <f>'CMM4 - AUX DEPREC'!CF2</f>
        <v>#NAME?</v>
      </c>
      <c r="CF55" s="84" t="e">
        <f>'CMM4 - AUX DEPREC'!CG2</f>
        <v>#NAME?</v>
      </c>
      <c r="CG55" s="84" t="e">
        <f>'CMM4 - AUX DEPREC'!CH2</f>
        <v>#NAME?</v>
      </c>
      <c r="CH55" s="84" t="e">
        <f>'CMM4 - AUX DEPREC'!CI2</f>
        <v>#NAME?</v>
      </c>
      <c r="CI55" s="84" t="e">
        <f>'CMM4 - AUX DEPREC'!CJ2</f>
        <v>#NAME?</v>
      </c>
      <c r="CJ55" s="84" t="e">
        <f>'CMM4 - AUX DEPREC'!CK2</f>
        <v>#NAME?</v>
      </c>
      <c r="CK55" s="84" t="e">
        <f>'CMM4 - AUX DEPREC'!CL2</f>
        <v>#NAME?</v>
      </c>
      <c r="CL55" s="84" t="e">
        <f>'CMM4 - AUX DEPREC'!CM2</f>
        <v>#NAME?</v>
      </c>
      <c r="CM55" s="84" t="e">
        <f>'CMM4 - AUX DEPREC'!CN2</f>
        <v>#NAME?</v>
      </c>
      <c r="CN55" s="84" t="e">
        <f>'CMM4 - AUX DEPREC'!CO2</f>
        <v>#NAME?</v>
      </c>
      <c r="CO55" s="84" t="e">
        <f>'CMM4 - AUX DEPREC'!CP2</f>
        <v>#NAME?</v>
      </c>
      <c r="CP55" s="84" t="e">
        <f>'CMM4 - AUX DEPREC'!CQ2</f>
        <v>#NAME?</v>
      </c>
      <c r="CQ55" s="84" t="e">
        <f>'CMM4 - AUX DEPREC'!CR2</f>
        <v>#NAME?</v>
      </c>
      <c r="CR55" s="84" t="e">
        <f>'CMM4 - AUX DEPREC'!CS2</f>
        <v>#NAME?</v>
      </c>
      <c r="CS55" s="84" t="e">
        <f>'CMM4 - AUX DEPREC'!CT2</f>
        <v>#NAME?</v>
      </c>
      <c r="CT55" s="84" t="e">
        <f>'CMM4 - AUX DEPREC'!CU2</f>
        <v>#NAME?</v>
      </c>
      <c r="CU55" s="84" t="e">
        <f>'CMM4 - AUX DEPREC'!CV2</f>
        <v>#NAME?</v>
      </c>
      <c r="CV55" s="84" t="e">
        <f>'CMM4 - AUX DEPREC'!CW2</f>
        <v>#NAME?</v>
      </c>
      <c r="CW55" s="84" t="e">
        <f>'CMM4 - AUX DEPREC'!CX2</f>
        <v>#NAME?</v>
      </c>
      <c r="CX55" s="84" t="e">
        <f>'CMM4 - AUX DEPREC'!CY2</f>
        <v>#NAME?</v>
      </c>
      <c r="CY55" s="84" t="e">
        <f>'CMM4 - AUX DEPREC'!CZ2</f>
        <v>#NAME?</v>
      </c>
      <c r="CZ55" s="84" t="e">
        <f>'CMM4 - AUX DEPREC'!DA2</f>
        <v>#NAME?</v>
      </c>
      <c r="DA55" s="84" t="e">
        <f>'CMM4 - AUX DEPREC'!DB2</f>
        <v>#NAME?</v>
      </c>
      <c r="DB55" s="84" t="e">
        <f>'CMM4 - AUX DEPREC'!DC2</f>
        <v>#NAME?</v>
      </c>
      <c r="DC55" s="84" t="e">
        <f>'CMM4 - AUX DEPREC'!DD2</f>
        <v>#NAME?</v>
      </c>
      <c r="DD55" s="84" t="e">
        <f>'CMM4 - AUX DEPREC'!DE2</f>
        <v>#NAME?</v>
      </c>
      <c r="DE55" s="84" t="e">
        <f>'CMM4 - AUX DEPREC'!DF2</f>
        <v>#NAME?</v>
      </c>
      <c r="DF55" s="84" t="e">
        <f>'CMM4 - AUX DEPREC'!DG2</f>
        <v>#NAME?</v>
      </c>
      <c r="DG55" s="84" t="e">
        <f>'CMM4 - AUX DEPREC'!DH2</f>
        <v>#NAME?</v>
      </c>
      <c r="DH55" s="84" t="e">
        <f>'CMM4 - AUX DEPREC'!DI2</f>
        <v>#NAME?</v>
      </c>
      <c r="DI55" s="84" t="e">
        <f>'CMM4 - AUX DEPREC'!DJ2</f>
        <v>#NAME?</v>
      </c>
      <c r="DJ55" s="84" t="e">
        <f>'CMM4 - AUX DEPREC'!DK2</f>
        <v>#NAME?</v>
      </c>
      <c r="DK55" s="84" t="e">
        <f>'CMM4 - AUX DEPREC'!DL2</f>
        <v>#NAME?</v>
      </c>
      <c r="DL55" s="84" t="e">
        <f>'CMM4 - AUX DEPREC'!DM2</f>
        <v>#NAME?</v>
      </c>
      <c r="DM55" s="84" t="e">
        <f>'CMM4 - AUX DEPREC'!DN2</f>
        <v>#NAME?</v>
      </c>
      <c r="DN55" s="84" t="e">
        <f>'CMM4 - AUX DEPREC'!DO2</f>
        <v>#NAME?</v>
      </c>
      <c r="DO55" s="84" t="e">
        <f>'CMM4 - AUX DEPREC'!DP2</f>
        <v>#NAME?</v>
      </c>
      <c r="DP55" s="84" t="e">
        <f>'CMM4 - AUX DEPREC'!DQ2</f>
        <v>#NAME?</v>
      </c>
      <c r="DQ55" s="84" t="e">
        <f>'CMM4 - AUX DEPREC'!DR2</f>
        <v>#NAME?</v>
      </c>
      <c r="DR55" s="84" t="e">
        <f>'CMM4 - AUX DEPREC'!DS2</f>
        <v>#NAME?</v>
      </c>
      <c r="DS55" s="84" t="e">
        <f>'CMM4 - AUX DEPREC'!DT2</f>
        <v>#NAME?</v>
      </c>
      <c r="DT55" s="84" t="e">
        <f>'CMM4 - AUX DEPREC'!DU2</f>
        <v>#NAME?</v>
      </c>
      <c r="DU55" s="84" t="e">
        <f>'CMM4 - AUX DEPREC'!DV2</f>
        <v>#NAME?</v>
      </c>
      <c r="DV55" s="84" t="e">
        <f>'CMM4 - AUX DEPREC'!DW2</f>
        <v>#NAME?</v>
      </c>
      <c r="DW55" s="84" t="e">
        <f>'CMM4 - AUX DEPREC'!DX2</f>
        <v>#NAME?</v>
      </c>
      <c r="DX55" s="84" t="e">
        <f>'CMM4 - AUX DEPREC'!DY2</f>
        <v>#NAME?</v>
      </c>
      <c r="DY55" s="84" t="e">
        <f>'CMM4 - AUX DEPREC'!DZ2</f>
        <v>#NAME?</v>
      </c>
      <c r="DZ55" s="84" t="e">
        <f>'CMM4 - AUX DEPREC'!EA2</f>
        <v>#NAME?</v>
      </c>
      <c r="EA55" s="84" t="e">
        <f>'CMM4 - AUX DEPREC'!EB2</f>
        <v>#NAME?</v>
      </c>
      <c r="EB55" s="84" t="e">
        <f>'CMM4 - AUX DEPREC'!EC2</f>
        <v>#NAME?</v>
      </c>
      <c r="EC55" s="84" t="e">
        <f>'CMM4 - AUX DEPREC'!ED2</f>
        <v>#NAME?</v>
      </c>
      <c r="ED55" s="84" t="e">
        <f>'CMM4 - AUX DEPREC'!EE2</f>
        <v>#NAME?</v>
      </c>
      <c r="EE55" s="84" t="e">
        <f>'CMM4 - AUX DEPREC'!EF2</f>
        <v>#NAME?</v>
      </c>
      <c r="EF55" s="84" t="e">
        <f>'CMM4 - AUX DEPREC'!EG2</f>
        <v>#NAME?</v>
      </c>
      <c r="EG55" s="84" t="e">
        <f>'CMM4 - AUX DEPREC'!EH2</f>
        <v>#NAME?</v>
      </c>
      <c r="EH55" s="84" t="e">
        <f>'CMM4 - AUX DEPREC'!EI2</f>
        <v>#NAME?</v>
      </c>
      <c r="EI55" s="84" t="e">
        <f>'CMM4 - AUX DEPREC'!EJ2</f>
        <v>#NAME?</v>
      </c>
      <c r="EJ55" s="84" t="e">
        <f>'CMM4 - AUX DEPREC'!EK2</f>
        <v>#NAME?</v>
      </c>
      <c r="EK55" s="84" t="e">
        <f>'CMM4 - AUX DEPREC'!EL2</f>
        <v>#NAME?</v>
      </c>
      <c r="EL55" s="84" t="e">
        <f>'CMM4 - AUX DEPREC'!EM2</f>
        <v>#NAME?</v>
      </c>
      <c r="EM55" s="84" t="e">
        <f>'CMM4 - AUX DEPREC'!EN2</f>
        <v>#NAME?</v>
      </c>
      <c r="EN55" s="84" t="e">
        <f>'CMM4 - AUX DEPREC'!EO2</f>
        <v>#NAME?</v>
      </c>
      <c r="EO55" s="84" t="e">
        <f>'CMM4 - AUX DEPREC'!EP2</f>
        <v>#NAME?</v>
      </c>
      <c r="EP55" s="84" t="e">
        <f>'CMM4 - AUX DEPREC'!EQ2</f>
        <v>#NAME?</v>
      </c>
      <c r="EQ55" s="84" t="e">
        <f>'CMM4 - AUX DEPREC'!ER2</f>
        <v>#NAME?</v>
      </c>
      <c r="ER55" s="84" t="e">
        <f>'CMM4 - AUX DEPREC'!ES2</f>
        <v>#NAME?</v>
      </c>
      <c r="ES55" s="84" t="e">
        <f>'CMM4 - AUX DEPREC'!ET2</f>
        <v>#NAME?</v>
      </c>
      <c r="ET55" s="84" t="e">
        <f>'CMM4 - AUX DEPREC'!EU2</f>
        <v>#NAME?</v>
      </c>
      <c r="EU55" s="84" t="e">
        <f>'CMM4 - AUX DEPREC'!EV2</f>
        <v>#NAME?</v>
      </c>
      <c r="EV55" s="84" t="e">
        <f>'CMM4 - AUX DEPREC'!EW2</f>
        <v>#NAME?</v>
      </c>
      <c r="EW55" s="84" t="e">
        <f>'CMM4 - AUX DEPREC'!EX2</f>
        <v>#NAME?</v>
      </c>
      <c r="EX55" s="84" t="e">
        <f>'CMM4 - AUX DEPREC'!EY2</f>
        <v>#NAME?</v>
      </c>
      <c r="EY55" s="84" t="e">
        <f>'CMM4 - AUX DEPREC'!EZ2</f>
        <v>#NAME?</v>
      </c>
      <c r="EZ55" s="84" t="e">
        <f>'CMM4 - AUX DEPREC'!FA2</f>
        <v>#NAME?</v>
      </c>
      <c r="FA55" s="84" t="e">
        <f>'CMM4 - AUX DEPREC'!FB2</f>
        <v>#NAME?</v>
      </c>
      <c r="FB55" s="84" t="e">
        <f>'CMM4 - AUX DEPREC'!FC2</f>
        <v>#NAME?</v>
      </c>
      <c r="FC55" s="84" t="e">
        <f>'CMM4 - AUX DEPREC'!FD2</f>
        <v>#NAME?</v>
      </c>
      <c r="FD55" s="84" t="e">
        <f>'CMM4 - AUX DEPREC'!FE2</f>
        <v>#NAME?</v>
      </c>
      <c r="FE55" s="84" t="e">
        <f>'CMM4 - AUX DEPREC'!FF2</f>
        <v>#NAME?</v>
      </c>
      <c r="FF55" s="84" t="e">
        <f>'CMM4 - AUX DEPREC'!FG2</f>
        <v>#NAME?</v>
      </c>
      <c r="FG55" s="84" t="e">
        <f>'CMM4 - AUX DEPREC'!FH2</f>
        <v>#NAME?</v>
      </c>
      <c r="FH55" s="84" t="e">
        <f>'CMM4 - AUX DEPREC'!FI2</f>
        <v>#NAME?</v>
      </c>
      <c r="FI55" s="84" t="e">
        <f>'CMM4 - AUX DEPREC'!FJ2</f>
        <v>#NAME?</v>
      </c>
      <c r="FJ55" s="84" t="e">
        <f>'CMM4 - AUX DEPREC'!FK2</f>
        <v>#NAME?</v>
      </c>
      <c r="FK55" s="84" t="e">
        <f>'CMM4 - AUX DEPREC'!FL2</f>
        <v>#NAME?</v>
      </c>
      <c r="FL55" s="84" t="e">
        <f>'CMM4 - AUX DEPREC'!FM2</f>
        <v>#NAME?</v>
      </c>
      <c r="FM55" s="84" t="e">
        <f>'CMM4 - AUX DEPREC'!FN2</f>
        <v>#NAME?</v>
      </c>
      <c r="FN55" s="84" t="e">
        <f>'CMM4 - AUX DEPREC'!FO2</f>
        <v>#NAME?</v>
      </c>
      <c r="FO55" s="84" t="e">
        <f>'CMM4 - AUX DEPREC'!FP2</f>
        <v>#NAME?</v>
      </c>
      <c r="FP55" s="84" t="e">
        <f>'CMM4 - AUX DEPREC'!FQ2</f>
        <v>#NAME?</v>
      </c>
      <c r="FQ55" s="84" t="e">
        <f>'CMM4 - AUX DEPREC'!FR2</f>
        <v>#NAME?</v>
      </c>
      <c r="FR55" s="84" t="e">
        <f>'CMM4 - AUX DEPREC'!FS2</f>
        <v>#NAME?</v>
      </c>
      <c r="FS55" s="84" t="e">
        <f>'CMM4 - AUX DEPREC'!FT2</f>
        <v>#NAME?</v>
      </c>
      <c r="FT55" s="84" t="e">
        <f>'CMM4 - AUX DEPREC'!FU2</f>
        <v>#NAME?</v>
      </c>
      <c r="FU55" s="84" t="e">
        <f>'CMM4 - AUX DEPREC'!FV2</f>
        <v>#NAME?</v>
      </c>
      <c r="FV55" s="84" t="e">
        <f>'CMM4 - AUX DEPREC'!FW2</f>
        <v>#NAME?</v>
      </c>
      <c r="FW55" s="84" t="e">
        <f>'CMM4 - AUX DEPREC'!FX2</f>
        <v>#NAME?</v>
      </c>
      <c r="FX55" s="84" t="e">
        <f>'CMM4 - AUX DEPREC'!FY2</f>
        <v>#NAME?</v>
      </c>
      <c r="FY55" s="84" t="e">
        <f>'CMM4 - AUX DEPREC'!FZ2</f>
        <v>#NAME?</v>
      </c>
      <c r="FZ55" s="84" t="e">
        <f>'CMM4 - AUX DEPREC'!GA2</f>
        <v>#NAME?</v>
      </c>
      <c r="GA55" s="84" t="e">
        <f>'CMM4 - AUX DEPREC'!GB2</f>
        <v>#NAME?</v>
      </c>
      <c r="GB55" s="84" t="e">
        <f>'CMM4 - AUX DEPREC'!GC2</f>
        <v>#NAME?</v>
      </c>
      <c r="GC55" s="84" t="e">
        <f>'CMM4 - AUX DEPREC'!GD2</f>
        <v>#NAME?</v>
      </c>
      <c r="GD55" s="84" t="e">
        <f>'CMM4 - AUX DEPREC'!GE2</f>
        <v>#NAME?</v>
      </c>
      <c r="GE55" s="84" t="e">
        <f>'CMM4 - AUX DEPREC'!GF2</f>
        <v>#NAME?</v>
      </c>
      <c r="GF55" s="84" t="e">
        <f>'CMM4 - AUX DEPREC'!GG2</f>
        <v>#NAME?</v>
      </c>
      <c r="GG55" s="84" t="e">
        <f>'CMM4 - AUX DEPREC'!GH2</f>
        <v>#NAME?</v>
      </c>
      <c r="GH55" s="84" t="e">
        <f>'CMM4 - AUX DEPREC'!GI2</f>
        <v>#NAME?</v>
      </c>
      <c r="GI55" s="84" t="e">
        <f>'CMM4 - AUX DEPREC'!GJ2</f>
        <v>#NAME?</v>
      </c>
      <c r="GJ55" s="84" t="e">
        <f>'CMM4 - AUX DEPREC'!GK2</f>
        <v>#NAME?</v>
      </c>
      <c r="GK55" s="84" t="e">
        <f>'CMM4 - AUX DEPREC'!GL2</f>
        <v>#NAME?</v>
      </c>
      <c r="GL55" s="84" t="e">
        <f>'CMM4 - AUX DEPREC'!GM2</f>
        <v>#NAME?</v>
      </c>
      <c r="GM55" s="84" t="e">
        <f>'CMM4 - AUX DEPREC'!GN2</f>
        <v>#NAME?</v>
      </c>
      <c r="GN55" s="84" t="e">
        <f>'CMM4 - AUX DEPREC'!GO2</f>
        <v>#NAME?</v>
      </c>
      <c r="GO55" s="84" t="e">
        <f>'CMM4 - AUX DEPREC'!GP2</f>
        <v>#NAME?</v>
      </c>
      <c r="GP55" s="84" t="e">
        <f>'CMM4 - AUX DEPREC'!GQ2</f>
        <v>#NAME?</v>
      </c>
      <c r="GQ55" s="84" t="e">
        <f>'CMM4 - AUX DEPREC'!GR2</f>
        <v>#NAME?</v>
      </c>
      <c r="GR55" s="84" t="e">
        <f>'CMM4 - AUX DEPREC'!GS2</f>
        <v>#NAME?</v>
      </c>
      <c r="GS55" s="84" t="e">
        <f>'CMM4 - AUX DEPREC'!GT2</f>
        <v>#NAME?</v>
      </c>
      <c r="GT55" s="84" t="e">
        <f>'CMM4 - AUX DEPREC'!GU2</f>
        <v>#NAME?</v>
      </c>
      <c r="GU55" s="84" t="e">
        <f>'CMM4 - AUX DEPREC'!GV2</f>
        <v>#NAME?</v>
      </c>
      <c r="GV55" s="84" t="e">
        <f>'CMM4 - AUX DEPREC'!GW2</f>
        <v>#NAME?</v>
      </c>
      <c r="GW55" s="84" t="e">
        <f>'CMM4 - AUX DEPREC'!GX2</f>
        <v>#NAME?</v>
      </c>
      <c r="GX55" s="84" t="e">
        <f>'CMM4 - AUX DEPREC'!GY2</f>
        <v>#NAME?</v>
      </c>
      <c r="GY55" s="84" t="e">
        <f>'CMM4 - AUX DEPREC'!GZ2</f>
        <v>#NAME?</v>
      </c>
      <c r="GZ55" s="84" t="e">
        <f>'CMM4 - AUX DEPREC'!HA2</f>
        <v>#NAME?</v>
      </c>
      <c r="HA55" s="84" t="e">
        <f>'CMM4 - AUX DEPREC'!HB2</f>
        <v>#NAME?</v>
      </c>
      <c r="HB55" s="84" t="e">
        <f>'CMM4 - AUX DEPREC'!HC2</f>
        <v>#NAME?</v>
      </c>
      <c r="HC55" s="84" t="e">
        <f>'CMM4 - AUX DEPREC'!HD2</f>
        <v>#NAME?</v>
      </c>
      <c r="HD55" s="84" t="e">
        <f>'CMM4 - AUX DEPREC'!HE2</f>
        <v>#NAME?</v>
      </c>
      <c r="HE55" s="84" t="e">
        <f>'CMM4 - AUX DEPREC'!HF2</f>
        <v>#NAME?</v>
      </c>
      <c r="HF55" s="84" t="e">
        <f>'CMM4 - AUX DEPREC'!HG2</f>
        <v>#NAME?</v>
      </c>
      <c r="HG55" s="84" t="e">
        <f>'CMM4 - AUX DEPREC'!HH2</f>
        <v>#NAME?</v>
      </c>
      <c r="HH55" s="84" t="e">
        <f>'CMM4 - AUX DEPREC'!HI2</f>
        <v>#NAME?</v>
      </c>
      <c r="HI55" s="84" t="e">
        <f>'CMM4 - AUX DEPREC'!HJ2</f>
        <v>#NAME?</v>
      </c>
    </row>
    <row r="56" spans="1:217" s="22" customFormat="1" x14ac:dyDescent="0.2">
      <c r="A56" s="28" t="s">
        <v>369</v>
      </c>
      <c r="B56" s="84">
        <f>IFERROR(VLOOKUP(B$7,'CMM4 - FINAN'!$A:$F,3,0),0)</f>
        <v>0</v>
      </c>
      <c r="C56" s="84">
        <f>IFERROR(VLOOKUP(C$7,'CMM4 - FINAN'!$A:$F,3,0),0)</f>
        <v>0</v>
      </c>
      <c r="D56" s="84">
        <f>IFERROR(VLOOKUP(D$7,'CMM4 - FINAN'!$A:$F,3,0),0)</f>
        <v>0</v>
      </c>
      <c r="E56" s="84">
        <f>IFERROR(VLOOKUP(E$7,'CMM4 - FINAN'!$A:$F,3,0),0)</f>
        <v>0</v>
      </c>
      <c r="F56" s="84">
        <f>IFERROR(VLOOKUP(F$7,'CMM4 - FINAN'!$A:$F,3,0),0)</f>
        <v>0</v>
      </c>
      <c r="G56" s="84">
        <f>IFERROR(VLOOKUP(G$7,'CMM4 - FINAN'!$A:$F,3,0),0)</f>
        <v>0</v>
      </c>
      <c r="H56" s="84">
        <f>IFERROR(VLOOKUP(H$7,'CMM4 - FINAN'!$A:$F,3,0),0)</f>
        <v>0</v>
      </c>
      <c r="I56" s="84">
        <f>IFERROR(VLOOKUP(I$7,'CMM4 - FINAN'!$A:$F,3,0),0)</f>
        <v>0</v>
      </c>
      <c r="J56" s="84">
        <f>IFERROR(VLOOKUP(J$7,'CMM4 - FINAN'!$A:$F,3,0),0)</f>
        <v>0</v>
      </c>
      <c r="K56" s="84">
        <f>IFERROR(VLOOKUP(K$7,'CMM4 - FINAN'!$A:$F,3,0),0)</f>
        <v>0</v>
      </c>
      <c r="L56" s="84">
        <f>IFERROR(VLOOKUP(L$7,'CMM4 - FINAN'!$A:$F,3,0),0)</f>
        <v>0</v>
      </c>
      <c r="M56" s="84">
        <f>IFERROR(VLOOKUP(M$7,'CMM4 - FINAN'!$A:$F,3,0),0)</f>
        <v>0</v>
      </c>
      <c r="N56" s="84">
        <f>IFERROR(VLOOKUP(N$7,'CMM4 - FINAN'!$A:$F,3,0),0)</f>
        <v>0</v>
      </c>
      <c r="O56" s="84">
        <f>IFERROR(VLOOKUP(O$7,'CMM4 - FINAN'!$A:$F,3,0),0)</f>
        <v>0</v>
      </c>
      <c r="P56" s="84">
        <f>IFERROR(VLOOKUP(P$7,'CMM4 - FINAN'!$A:$F,3,0),0)</f>
        <v>0</v>
      </c>
      <c r="Q56" s="84">
        <f>IFERROR(VLOOKUP(Q$7,'CMM4 - FINAN'!$A:$F,3,0),0)</f>
        <v>0</v>
      </c>
      <c r="R56" s="84">
        <f>IFERROR(VLOOKUP(R$7,'CMM4 - FINAN'!$A:$F,3,0),0)</f>
        <v>0</v>
      </c>
      <c r="S56" s="84">
        <f>IFERROR(VLOOKUP(S$7,'CMM4 - FINAN'!$A:$F,3,0),0)</f>
        <v>0</v>
      </c>
      <c r="T56" s="84">
        <f>IFERROR(VLOOKUP(T$7,'CMM4 - FINAN'!$A:$F,3,0),0)</f>
        <v>0</v>
      </c>
      <c r="U56" s="84">
        <f>IFERROR(VLOOKUP(U$7,'CMM4 - FINAN'!$A:$F,3,0),0)</f>
        <v>0</v>
      </c>
      <c r="V56" s="84">
        <f>IFERROR(VLOOKUP(V$7,'CMM4 - FINAN'!$A:$F,3,0),0)</f>
        <v>0</v>
      </c>
      <c r="W56" s="84">
        <f>IFERROR(VLOOKUP(W$7,'CMM4 - FINAN'!$A:$F,3,0),0)</f>
        <v>0</v>
      </c>
      <c r="X56" s="84">
        <f>IFERROR(VLOOKUP(X$7,'CMM4 - FINAN'!$A:$F,3,0),0)</f>
        <v>0</v>
      </c>
      <c r="Y56" s="84">
        <f>IFERROR(VLOOKUP(Y$7,'CMM4 - FINAN'!$A:$F,3,0),0)</f>
        <v>0</v>
      </c>
      <c r="Z56" s="84">
        <f>IFERROR(VLOOKUP(Z$7,'CMM4 - FINAN'!$A:$F,3,0),0)</f>
        <v>0</v>
      </c>
      <c r="AA56" s="84">
        <f>IFERROR(VLOOKUP(AA$7,'CMM4 - FINAN'!$A:$F,3,0),0)</f>
        <v>0</v>
      </c>
      <c r="AB56" s="84">
        <f>IFERROR(VLOOKUP(AB$7,'CMM4 - FINAN'!$A:$F,3,0),0)</f>
        <v>0</v>
      </c>
      <c r="AC56" s="84">
        <f>IFERROR(VLOOKUP(AC$7,'CMM4 - FINAN'!$A:$F,3,0),0)</f>
        <v>0</v>
      </c>
      <c r="AD56" s="84">
        <f>IFERROR(VLOOKUP(AD$7,'CMM4 - FINAN'!$A:$F,3,0),0)</f>
        <v>0</v>
      </c>
      <c r="AE56" s="84">
        <f>IFERROR(VLOOKUP(AE$7,'CMM4 - FINAN'!$A:$F,3,0),0)</f>
        <v>0</v>
      </c>
      <c r="AF56" s="84">
        <f>IFERROR(VLOOKUP(AF$7,'CMM4 - FINAN'!$A:$F,3,0),0)</f>
        <v>0</v>
      </c>
      <c r="AG56" s="84">
        <f>IFERROR(VLOOKUP(AG$7,'CMM4 - FINAN'!$A:$F,3,0),0)</f>
        <v>0</v>
      </c>
      <c r="AH56" s="84">
        <f>IFERROR(VLOOKUP(AH$7,'CMM4 - FINAN'!$A:$F,3,0),0)</f>
        <v>0</v>
      </c>
      <c r="AI56" s="84">
        <f>IFERROR(VLOOKUP(AI$7,'CMM4 - FINAN'!$A:$F,3,0),0)</f>
        <v>0</v>
      </c>
      <c r="AJ56" s="84">
        <f>IFERROR(VLOOKUP(AJ$7,'CMM4 - FINAN'!$A:$F,3,0),0)</f>
        <v>0</v>
      </c>
      <c r="AK56" s="84">
        <f>IFERROR(VLOOKUP(AK$7,'CMM4 - FINAN'!$A:$F,3,0),0)</f>
        <v>0</v>
      </c>
      <c r="AL56" s="84">
        <f>IFERROR(VLOOKUP(AL$7,'CMM4 - FINAN'!$A:$F,3,0),0)</f>
        <v>0</v>
      </c>
      <c r="AM56" s="84">
        <f>IFERROR(VLOOKUP(AM$7,'CMM4 - FINAN'!$A:$F,3,0),0)</f>
        <v>0</v>
      </c>
      <c r="AN56" s="84">
        <f>IFERROR(VLOOKUP(AN$7,'CMM4 - FINAN'!$A:$F,3,0),0)</f>
        <v>0</v>
      </c>
      <c r="AO56" s="84">
        <f>IFERROR(VLOOKUP(AO$7,'CMM4 - FINAN'!$A:$F,3,0),0)</f>
        <v>0</v>
      </c>
      <c r="AP56" s="84">
        <f>IFERROR(VLOOKUP(AP$7,'CMM4 - FINAN'!$A:$F,3,0),0)</f>
        <v>0</v>
      </c>
      <c r="AQ56" s="84">
        <f>IFERROR(VLOOKUP(AQ$7,'CMM4 - FINAN'!$A:$F,3,0),0)</f>
        <v>0</v>
      </c>
      <c r="AR56" s="84">
        <f>IFERROR(VLOOKUP(AR$7,'CMM4 - FINAN'!$A:$F,3,0),0)</f>
        <v>0</v>
      </c>
      <c r="AS56" s="84">
        <f>IFERROR(VLOOKUP(AS$7,'CMM4 - FINAN'!$A:$F,3,0),0)</f>
        <v>0</v>
      </c>
      <c r="AT56" s="84">
        <f>IFERROR(VLOOKUP(AT$7,'CMM4 - FINAN'!$A:$F,3,0),0)</f>
        <v>0</v>
      </c>
      <c r="AU56" s="84">
        <f>IFERROR(VLOOKUP(AU$7,'CMM4 - FINAN'!$A:$F,3,0),0)</f>
        <v>0</v>
      </c>
      <c r="AV56" s="84">
        <f>IFERROR(VLOOKUP(AV$7,'CMM4 - FINAN'!$A:$F,3,0),0)</f>
        <v>0</v>
      </c>
      <c r="AW56" s="84">
        <f>IFERROR(VLOOKUP(AW$7,'CMM4 - FINAN'!$A:$F,3,0),0)</f>
        <v>0</v>
      </c>
      <c r="AX56" s="84">
        <f>IFERROR(VLOOKUP(AX$7,'CMM4 - FINAN'!$A:$F,3,0),0)</f>
        <v>0</v>
      </c>
      <c r="AY56" s="84">
        <f>IFERROR(VLOOKUP(AY$7,'CMM4 - FINAN'!$A:$F,3,0),0)</f>
        <v>0</v>
      </c>
      <c r="AZ56" s="84">
        <f>IFERROR(VLOOKUP(AZ$7,'CMM4 - FINAN'!$A:$F,3,0),0)</f>
        <v>0</v>
      </c>
      <c r="BA56" s="84">
        <f>IFERROR(VLOOKUP(BA$7,'CMM4 - FINAN'!$A:$F,3,0),0)</f>
        <v>0</v>
      </c>
      <c r="BB56" s="84">
        <f>IFERROR(VLOOKUP(BB$7,'CMM4 - FINAN'!$A:$F,3,0),0)</f>
        <v>0</v>
      </c>
      <c r="BC56" s="84">
        <f>IFERROR(VLOOKUP(BC$7,'CMM4 - FINAN'!$A:$F,3,0),0)</f>
        <v>0</v>
      </c>
      <c r="BD56" s="84">
        <f>IFERROR(VLOOKUP(BD$7,'CMM4 - FINAN'!$A:$F,3,0),0)</f>
        <v>0</v>
      </c>
      <c r="BE56" s="84">
        <f>IFERROR(VLOOKUP(BE$7,'CMM4 - FINAN'!$A:$F,3,0),0)</f>
        <v>0</v>
      </c>
      <c r="BF56" s="84">
        <f>IFERROR(VLOOKUP(BF$7,'CMM4 - FINAN'!$A:$F,3,0),0)</f>
        <v>0</v>
      </c>
      <c r="BG56" s="84">
        <f>IFERROR(VLOOKUP(BG$7,'CMM4 - FINAN'!$A:$F,3,0),0)</f>
        <v>0</v>
      </c>
      <c r="BH56" s="84">
        <f>IFERROR(VLOOKUP(BH$7,'CMM4 - FINAN'!$A:$F,3,0),0)</f>
        <v>0</v>
      </c>
      <c r="BI56" s="84">
        <f>IFERROR(VLOOKUP(BI$7,'CMM4 - FINAN'!$A:$F,3,0),0)</f>
        <v>0</v>
      </c>
      <c r="BJ56" s="84">
        <f>IFERROR(VLOOKUP(BJ$7,'CMM4 - FINAN'!$A:$F,3,0),0)</f>
        <v>0</v>
      </c>
      <c r="BK56" s="84">
        <f>IFERROR(VLOOKUP(BK$7,'CMM4 - FINAN'!$A:$F,3,0),0)</f>
        <v>0</v>
      </c>
      <c r="BL56" s="84">
        <f>IFERROR(VLOOKUP(BL$7,'CMM4 - FINAN'!$A:$F,3,0),0)</f>
        <v>0</v>
      </c>
      <c r="BM56" s="84">
        <f>IFERROR(VLOOKUP(BM$7,'CMM4 - FINAN'!$A:$F,3,0),0)</f>
        <v>0</v>
      </c>
      <c r="BN56" s="84">
        <f>IFERROR(VLOOKUP(BN$7,'CMM4 - FINAN'!$A:$F,3,0),0)</f>
        <v>0</v>
      </c>
      <c r="BO56" s="84">
        <f>IFERROR(VLOOKUP(BO$7,'CMM4 - FINAN'!$A:$F,3,0),0)</f>
        <v>0</v>
      </c>
      <c r="BP56" s="84">
        <f>IFERROR(VLOOKUP(BP$7,'CMM4 - FINAN'!$A:$F,3,0),0)</f>
        <v>0</v>
      </c>
      <c r="BQ56" s="84">
        <f>IFERROR(VLOOKUP(BQ$7,'CMM4 - FINAN'!$A:$F,3,0),0)</f>
        <v>0</v>
      </c>
      <c r="BR56" s="84">
        <f>IFERROR(VLOOKUP(BR$7,'CMM4 - FINAN'!$A:$F,3,0),0)</f>
        <v>0</v>
      </c>
      <c r="BS56" s="84">
        <f>IFERROR(VLOOKUP(BS$7,'CMM4 - FINAN'!$A:$F,3,0),0)</f>
        <v>0</v>
      </c>
      <c r="BT56" s="84">
        <f>IFERROR(VLOOKUP(BT$7,'CMM4 - FINAN'!$A:$F,3,0),0)</f>
        <v>0</v>
      </c>
      <c r="BU56" s="84">
        <f>IFERROR(VLOOKUP(BU$7,'CMM4 - FINAN'!$A:$F,3,0),0)</f>
        <v>0</v>
      </c>
      <c r="BV56" s="84">
        <f>IFERROR(VLOOKUP(BV$7,'CMM4 - FINAN'!$A:$F,3,0),0)</f>
        <v>0</v>
      </c>
      <c r="BW56" s="84">
        <f>IFERROR(VLOOKUP(BW$7,'CMM4 - FINAN'!$A:$F,3,0),0)</f>
        <v>0</v>
      </c>
      <c r="BX56" s="84">
        <f>IFERROR(VLOOKUP(BX$7,'CMM4 - FINAN'!$A:$F,3,0),0)</f>
        <v>0</v>
      </c>
      <c r="BY56" s="84">
        <f>IFERROR(VLOOKUP(BY$7,'CMM4 - FINAN'!$A:$F,3,0),0)</f>
        <v>0</v>
      </c>
      <c r="BZ56" s="84">
        <f>IFERROR(VLOOKUP(BZ$7,'CMM4 - FINAN'!$A:$F,3,0),0)</f>
        <v>0</v>
      </c>
      <c r="CA56" s="84">
        <f>IFERROR(VLOOKUP(CA$7,'CMM4 - FINAN'!$A:$F,3,0),0)</f>
        <v>0</v>
      </c>
      <c r="CB56" s="84">
        <f>IFERROR(VLOOKUP(CB$7,'CMM4 - FINAN'!$A:$F,3,0),0)</f>
        <v>0</v>
      </c>
      <c r="CC56" s="84">
        <f>IFERROR(VLOOKUP(CC$7,'CMM4 - FINAN'!$A:$F,3,0),0)</f>
        <v>0</v>
      </c>
      <c r="CD56" s="84">
        <f>IFERROR(VLOOKUP(CD$7,'CMM4 - FINAN'!$A:$F,3,0),0)</f>
        <v>0</v>
      </c>
      <c r="CE56" s="84">
        <f>IFERROR(VLOOKUP(CE$7,'CMM4 - FINAN'!$A:$F,3,0),0)</f>
        <v>0</v>
      </c>
      <c r="CF56" s="84">
        <f>IFERROR(VLOOKUP(CF$7,'CMM4 - FINAN'!$A:$F,3,0),0)</f>
        <v>0</v>
      </c>
      <c r="CG56" s="84">
        <f>IFERROR(VLOOKUP(CG$7,'CMM4 - FINAN'!$A:$F,3,0),0)</f>
        <v>0</v>
      </c>
      <c r="CH56" s="84">
        <f>IFERROR(VLOOKUP(CH$7,'CMM4 - FINAN'!$A:$F,3,0),0)</f>
        <v>0</v>
      </c>
      <c r="CI56" s="84">
        <f>IFERROR(VLOOKUP(CI$7,'CMM4 - FINAN'!$A:$F,3,0),0)</f>
        <v>0</v>
      </c>
      <c r="CJ56" s="84">
        <f>IFERROR(VLOOKUP(CJ$7,'CMM4 - FINAN'!$A:$F,3,0),0)</f>
        <v>0</v>
      </c>
      <c r="CK56" s="84">
        <f>IFERROR(VLOOKUP(CK$7,'CMM4 - FINAN'!$A:$F,3,0),0)</f>
        <v>0</v>
      </c>
      <c r="CL56" s="84">
        <f>IFERROR(VLOOKUP(CL$7,'CMM4 - FINAN'!$A:$F,3,0),0)</f>
        <v>0</v>
      </c>
      <c r="CM56" s="84">
        <f>IFERROR(VLOOKUP(CM$7,'CMM4 - FINAN'!$A:$F,3,0),0)</f>
        <v>0</v>
      </c>
      <c r="CN56" s="84">
        <f>IFERROR(VLOOKUP(CN$7,'CMM4 - FINAN'!$A:$F,3,0),0)</f>
        <v>0</v>
      </c>
      <c r="CO56" s="84">
        <f>IFERROR(VLOOKUP(CO$7,'CMM4 - FINAN'!$A:$F,3,0),0)</f>
        <v>0</v>
      </c>
      <c r="CP56" s="84">
        <f>IFERROR(VLOOKUP(CP$7,'CMM4 - FINAN'!$A:$F,3,0),0)</f>
        <v>0</v>
      </c>
      <c r="CQ56" s="84">
        <f>IFERROR(VLOOKUP(CQ$7,'CMM4 - FINAN'!$A:$F,3,0),0)</f>
        <v>0</v>
      </c>
      <c r="CR56" s="84">
        <f>IFERROR(VLOOKUP(CR$7,'CMM4 - FINAN'!$A:$F,3,0),0)</f>
        <v>0</v>
      </c>
      <c r="CS56" s="84">
        <f>IFERROR(VLOOKUP(CS$7,'CMM4 - FINAN'!$A:$F,3,0),0)</f>
        <v>0</v>
      </c>
      <c r="CT56" s="84">
        <f>IFERROR(VLOOKUP(CT$7,'CMM4 - FINAN'!$A:$F,3,0),0)</f>
        <v>0</v>
      </c>
      <c r="CU56" s="84">
        <f>IFERROR(VLOOKUP(CU$7,'CMM4 - FINAN'!$A:$F,3,0),0)</f>
        <v>0</v>
      </c>
      <c r="CV56" s="84">
        <f>IFERROR(VLOOKUP(CV$7,'CMM4 - FINAN'!$A:$F,3,0),0)</f>
        <v>0</v>
      </c>
      <c r="CW56" s="84">
        <f>IFERROR(VLOOKUP(CW$7,'CMM4 - FINAN'!$A:$F,3,0),0)</f>
        <v>0</v>
      </c>
      <c r="CX56" s="84">
        <f>IFERROR(VLOOKUP(CX$7,'CMM4 - FINAN'!$A:$F,3,0),0)</f>
        <v>0</v>
      </c>
      <c r="CY56" s="84">
        <f>IFERROR(VLOOKUP(CY$7,'CMM4 - FINAN'!$A:$F,3,0),0)</f>
        <v>0</v>
      </c>
      <c r="CZ56" s="84">
        <f>IFERROR(VLOOKUP(CZ$7,'CMM4 - FINAN'!$A:$F,3,0),0)</f>
        <v>0</v>
      </c>
      <c r="DA56" s="84">
        <f>IFERROR(VLOOKUP(DA$7,'CMM4 - FINAN'!$A:$F,3,0),0)</f>
        <v>0</v>
      </c>
      <c r="DB56" s="84">
        <f>IFERROR(VLOOKUP(DB$7,'CMM4 - FINAN'!$A:$F,3,0),0)</f>
        <v>0</v>
      </c>
      <c r="DC56" s="84">
        <f>IFERROR(VLOOKUP(DC$7,'CMM4 - FINAN'!$A:$F,3,0),0)</f>
        <v>0</v>
      </c>
      <c r="DD56" s="84">
        <f>IFERROR(VLOOKUP(DD$7,'CMM4 - FINAN'!$A:$F,3,0),0)</f>
        <v>0</v>
      </c>
      <c r="DE56" s="84">
        <f>IFERROR(VLOOKUP(DE$7,'CMM4 - FINAN'!$A:$F,3,0),0)</f>
        <v>0</v>
      </c>
      <c r="DF56" s="84">
        <f>IFERROR(VLOOKUP(DF$7,'CMM4 - FINAN'!$A:$F,3,0),0)</f>
        <v>0</v>
      </c>
      <c r="DG56" s="84">
        <f>IFERROR(VLOOKUP(DG$7,'CMM4 - FINAN'!$A:$F,3,0),0)</f>
        <v>0</v>
      </c>
      <c r="DH56" s="84">
        <f>IFERROR(VLOOKUP(DH$7,'CMM4 - FINAN'!$A:$F,3,0),0)</f>
        <v>0</v>
      </c>
      <c r="DI56" s="84">
        <f>IFERROR(VLOOKUP(DI$7,'CMM4 - FINAN'!$A:$F,3,0),0)</f>
        <v>0</v>
      </c>
      <c r="DJ56" s="84">
        <f>IFERROR(VLOOKUP(DJ$7,'CMM4 - FINAN'!$A:$F,3,0),0)</f>
        <v>0</v>
      </c>
      <c r="DK56" s="84">
        <f>IFERROR(VLOOKUP(DK$7,'CMM4 - FINAN'!$A:$F,3,0),0)</f>
        <v>0</v>
      </c>
      <c r="DL56" s="84">
        <f>IFERROR(VLOOKUP(DL$7,'CMM4 - FINAN'!$A:$F,3,0),0)</f>
        <v>0</v>
      </c>
      <c r="DM56" s="84">
        <f>IFERROR(VLOOKUP(DM$7,'CMM4 - FINAN'!$A:$F,3,0),0)</f>
        <v>0</v>
      </c>
      <c r="DN56" s="84">
        <f>IFERROR(VLOOKUP(DN$7,'CMM4 - FINAN'!$A:$F,3,0),0)</f>
        <v>0</v>
      </c>
      <c r="DO56" s="84">
        <f>IFERROR(VLOOKUP(DO$7,'CMM4 - FINAN'!$A:$F,3,0),0)</f>
        <v>0</v>
      </c>
      <c r="DP56" s="84">
        <f>IFERROR(VLOOKUP(DP$7,'CMM4 - FINAN'!$A:$F,3,0),0)</f>
        <v>0</v>
      </c>
      <c r="DQ56" s="84">
        <f>IFERROR(VLOOKUP(DQ$7,'CMM4 - FINAN'!$A:$F,3,0),0)</f>
        <v>0</v>
      </c>
      <c r="DR56" s="84">
        <f>IFERROR(VLOOKUP(DR$7,'CMM4 - FINAN'!$A:$F,3,0),0)</f>
        <v>0</v>
      </c>
      <c r="DS56" s="84">
        <f>IFERROR(VLOOKUP(DS$7,'CMM4 - FINAN'!$A:$F,3,0),0)</f>
        <v>0</v>
      </c>
      <c r="DT56" s="84">
        <f>IFERROR(VLOOKUP(DT$7,'CMM4 - FINAN'!$A:$F,3,0),0)</f>
        <v>0</v>
      </c>
      <c r="DU56" s="84">
        <f>IFERROR(VLOOKUP(DU$7,'CMM4 - FINAN'!$A:$F,3,0),0)</f>
        <v>0</v>
      </c>
      <c r="DV56" s="84">
        <f>IFERROR(VLOOKUP(DV$7,'CMM4 - FINAN'!$A:$F,3,0),0)</f>
        <v>0</v>
      </c>
      <c r="DW56" s="84">
        <f>IFERROR(VLOOKUP(DW$7,'CMM4 - FINAN'!$A:$F,3,0),0)</f>
        <v>0</v>
      </c>
      <c r="DX56" s="84">
        <f>IFERROR(VLOOKUP(DX$7,'CMM4 - FINAN'!$A:$F,3,0),0)</f>
        <v>0</v>
      </c>
      <c r="DY56" s="84">
        <f>IFERROR(VLOOKUP(DY$7,'CMM4 - FINAN'!$A:$F,3,0),0)</f>
        <v>0</v>
      </c>
      <c r="DZ56" s="84">
        <f>IFERROR(VLOOKUP(DZ$7,'CMM4 - FINAN'!$A:$F,3,0),0)</f>
        <v>0</v>
      </c>
      <c r="EA56" s="84">
        <f>IFERROR(VLOOKUP(EA$7,'CMM4 - FINAN'!$A:$F,3,0),0)</f>
        <v>0</v>
      </c>
      <c r="EB56" s="84">
        <f>IFERROR(VLOOKUP(EB$7,'CMM4 - FINAN'!$A:$F,3,0),0)</f>
        <v>0</v>
      </c>
      <c r="EC56" s="84">
        <f>IFERROR(VLOOKUP(EC$7,'CMM4 - FINAN'!$A:$F,3,0),0)</f>
        <v>0</v>
      </c>
      <c r="ED56" s="84">
        <f>IFERROR(VLOOKUP(ED$7,'CMM4 - FINAN'!$A:$F,3,0),0)</f>
        <v>0</v>
      </c>
      <c r="EE56" s="84">
        <f>IFERROR(VLOOKUP(EE$7,'CMM4 - FINAN'!$A:$F,3,0),0)</f>
        <v>0</v>
      </c>
      <c r="EF56" s="84">
        <f>IFERROR(VLOOKUP(EF$7,'CMM4 - FINAN'!$A:$F,3,0),0)</f>
        <v>0</v>
      </c>
      <c r="EG56" s="84">
        <f>IFERROR(VLOOKUP(EG$7,'CMM4 - FINAN'!$A:$F,3,0),0)</f>
        <v>0</v>
      </c>
      <c r="EH56" s="84">
        <f>IFERROR(VLOOKUP(EH$7,'CMM4 - FINAN'!$A:$F,3,0),0)</f>
        <v>0</v>
      </c>
      <c r="EI56" s="84">
        <f>IFERROR(VLOOKUP(EI$7,'CMM4 - FINAN'!$A:$F,3,0),0)</f>
        <v>0</v>
      </c>
      <c r="EJ56" s="84">
        <f>IFERROR(VLOOKUP(EJ$7,'CMM4 - FINAN'!$A:$F,3,0),0)</f>
        <v>0</v>
      </c>
      <c r="EK56" s="84">
        <f>IFERROR(VLOOKUP(EK$7,'CMM4 - FINAN'!$A:$F,3,0),0)</f>
        <v>0</v>
      </c>
      <c r="EL56" s="84">
        <f>IFERROR(VLOOKUP(EL$7,'CMM4 - FINAN'!$A:$F,3,0),0)</f>
        <v>0</v>
      </c>
      <c r="EM56" s="84">
        <f>IFERROR(VLOOKUP(EM$7,'CMM4 - FINAN'!$A:$F,3,0),0)</f>
        <v>0</v>
      </c>
      <c r="EN56" s="84">
        <f>IFERROR(VLOOKUP(EN$7,'CMM4 - FINAN'!$A:$F,3,0),0)</f>
        <v>0</v>
      </c>
      <c r="EO56" s="84">
        <f>IFERROR(VLOOKUP(EO$7,'CMM4 - FINAN'!$A:$F,3,0),0)</f>
        <v>0</v>
      </c>
      <c r="EP56" s="84">
        <f>IFERROR(VLOOKUP(EP$7,'CMM4 - FINAN'!$A:$F,3,0),0)</f>
        <v>0</v>
      </c>
      <c r="EQ56" s="84">
        <f>IFERROR(VLOOKUP(EQ$7,'CMM4 - FINAN'!$A:$F,3,0),0)</f>
        <v>0</v>
      </c>
      <c r="ER56" s="84">
        <f>IFERROR(VLOOKUP(ER$7,'CMM4 - FINAN'!$A:$F,3,0),0)</f>
        <v>0</v>
      </c>
      <c r="ES56" s="84">
        <f>IFERROR(VLOOKUP(ES$7,'CMM4 - FINAN'!$A:$F,3,0),0)</f>
        <v>0</v>
      </c>
      <c r="ET56" s="84">
        <f>IFERROR(VLOOKUP(ET$7,'CMM4 - FINAN'!$A:$F,3,0),0)</f>
        <v>0</v>
      </c>
      <c r="EU56" s="84">
        <f>IFERROR(VLOOKUP(EU$7,'CMM4 - FINAN'!$A:$F,3,0),0)</f>
        <v>0</v>
      </c>
      <c r="EV56" s="84">
        <f>IFERROR(VLOOKUP(EV$7,'CMM4 - FINAN'!$A:$F,3,0),0)</f>
        <v>0</v>
      </c>
      <c r="EW56" s="84">
        <f>IFERROR(VLOOKUP(EW$7,'CMM4 - FINAN'!$A:$F,3,0),0)</f>
        <v>0</v>
      </c>
      <c r="EX56" s="84">
        <f>IFERROR(VLOOKUP(EX$7,'CMM4 - FINAN'!$A:$F,3,0),0)</f>
        <v>0</v>
      </c>
      <c r="EY56" s="84">
        <f>IFERROR(VLOOKUP(EY$7,'CMM4 - FINAN'!$A:$F,3,0),0)</f>
        <v>0</v>
      </c>
      <c r="EZ56" s="84">
        <f>IFERROR(VLOOKUP(EZ$7,'CMM4 - FINAN'!$A:$F,3,0),0)</f>
        <v>0</v>
      </c>
      <c r="FA56" s="84">
        <f>IFERROR(VLOOKUP(FA$7,'CMM4 - FINAN'!$A:$F,3,0),0)</f>
        <v>0</v>
      </c>
      <c r="FB56" s="84">
        <f>IFERROR(VLOOKUP(FB$7,'CMM4 - FINAN'!$A:$F,3,0),0)</f>
        <v>0</v>
      </c>
      <c r="FC56" s="84">
        <f>IFERROR(VLOOKUP(FC$7,'CMM4 - FINAN'!$A:$F,3,0),0)</f>
        <v>0</v>
      </c>
      <c r="FD56" s="84">
        <f>IFERROR(VLOOKUP(FD$7,'CMM4 - FINAN'!$A:$F,3,0),0)</f>
        <v>0</v>
      </c>
      <c r="FE56" s="84">
        <f>IFERROR(VLOOKUP(FE$7,'CMM4 - FINAN'!$A:$F,3,0),0)</f>
        <v>0</v>
      </c>
      <c r="FF56" s="84">
        <f>IFERROR(VLOOKUP(FF$7,'CMM4 - FINAN'!$A:$F,3,0),0)</f>
        <v>0</v>
      </c>
      <c r="FG56" s="84">
        <f>IFERROR(VLOOKUP(FG$7,'CMM4 - FINAN'!$A:$F,3,0),0)</f>
        <v>0</v>
      </c>
      <c r="FH56" s="84">
        <f>IFERROR(VLOOKUP(FH$7,'CMM4 - FINAN'!$A:$F,3,0),0)</f>
        <v>0</v>
      </c>
      <c r="FI56" s="84">
        <f>IFERROR(VLOOKUP(FI$7,'CMM4 - FINAN'!$A:$F,3,0),0)</f>
        <v>0</v>
      </c>
      <c r="FJ56" s="84">
        <f>IFERROR(VLOOKUP(FJ$7,'CMM4 - FINAN'!$A:$F,3,0),0)</f>
        <v>0</v>
      </c>
      <c r="FK56" s="84">
        <f>IFERROR(VLOOKUP(FK$7,'CMM4 - FINAN'!$A:$F,3,0),0)</f>
        <v>0</v>
      </c>
      <c r="FL56" s="84">
        <f>IFERROR(VLOOKUP(FL$7,'CMM4 - FINAN'!$A:$F,3,0),0)</f>
        <v>0</v>
      </c>
      <c r="FM56" s="84">
        <f>IFERROR(VLOOKUP(FM$7,'CMM4 - FINAN'!$A:$F,3,0),0)</f>
        <v>0</v>
      </c>
      <c r="FN56" s="84">
        <f>IFERROR(VLOOKUP(FN$7,'CMM4 - FINAN'!$A:$F,3,0),0)</f>
        <v>0</v>
      </c>
      <c r="FO56" s="84">
        <f>IFERROR(VLOOKUP(FO$7,'CMM4 - FINAN'!$A:$F,3,0),0)</f>
        <v>0</v>
      </c>
      <c r="FP56" s="84">
        <f>IFERROR(VLOOKUP(FP$7,'CMM4 - FINAN'!$A:$F,3,0),0)</f>
        <v>0</v>
      </c>
      <c r="FQ56" s="84">
        <f>IFERROR(VLOOKUP(FQ$7,'CMM4 - FINAN'!$A:$F,3,0),0)</f>
        <v>0</v>
      </c>
      <c r="FR56" s="84">
        <f>IFERROR(VLOOKUP(FR$7,'CMM4 - FINAN'!$A:$F,3,0),0)</f>
        <v>0</v>
      </c>
      <c r="FS56" s="84">
        <f>IFERROR(VLOOKUP(FS$7,'CMM4 - FINAN'!$A:$F,3,0),0)</f>
        <v>0</v>
      </c>
      <c r="FT56" s="84">
        <f>IFERROR(VLOOKUP(FT$7,'CMM4 - FINAN'!$A:$F,3,0),0)</f>
        <v>0</v>
      </c>
      <c r="FU56" s="84">
        <f>IFERROR(VLOOKUP(FU$7,'CMM4 - FINAN'!$A:$F,3,0),0)</f>
        <v>0</v>
      </c>
      <c r="FV56" s="84">
        <f>IFERROR(VLOOKUP(FV$7,'CMM4 - FINAN'!$A:$F,3,0),0)</f>
        <v>0</v>
      </c>
      <c r="FW56" s="84">
        <f>IFERROR(VLOOKUP(FW$7,'CMM4 - FINAN'!$A:$F,3,0),0)</f>
        <v>0</v>
      </c>
      <c r="FX56" s="84">
        <f>IFERROR(VLOOKUP(FX$7,'CMM4 - FINAN'!$A:$F,3,0),0)</f>
        <v>0</v>
      </c>
      <c r="FY56" s="84">
        <f>IFERROR(VLOOKUP(FY$7,'CMM4 - FINAN'!$A:$F,3,0),0)</f>
        <v>0</v>
      </c>
      <c r="FZ56" s="84">
        <f>IFERROR(VLOOKUP(FZ$7,'CMM4 - FINAN'!$A:$F,3,0),0)</f>
        <v>0</v>
      </c>
      <c r="GA56" s="84">
        <f>IFERROR(VLOOKUP(GA$7,'CMM4 - FINAN'!$A:$F,3,0),0)</f>
        <v>0</v>
      </c>
      <c r="GB56" s="84">
        <f>IFERROR(VLOOKUP(GB$7,'CMM4 - FINAN'!$A:$F,3,0),0)</f>
        <v>0</v>
      </c>
      <c r="GC56" s="84">
        <f>IFERROR(VLOOKUP(GC$7,'CMM4 - FINAN'!$A:$F,3,0),0)</f>
        <v>0</v>
      </c>
      <c r="GD56" s="84">
        <f>IFERROR(VLOOKUP(GD$7,'CMM4 - FINAN'!$A:$F,3,0),0)</f>
        <v>0</v>
      </c>
      <c r="GE56" s="84">
        <f>IFERROR(VLOOKUP(GE$7,'CMM4 - FINAN'!$A:$F,3,0),0)</f>
        <v>0</v>
      </c>
      <c r="GF56" s="84">
        <f>IFERROR(VLOOKUP(GF$7,'CMM4 - FINAN'!$A:$F,3,0),0)</f>
        <v>0</v>
      </c>
      <c r="GG56" s="84">
        <f>IFERROR(VLOOKUP(GG$7,'CMM4 - FINAN'!$A:$F,3,0),0)</f>
        <v>0</v>
      </c>
      <c r="GH56" s="84">
        <f>IFERROR(VLOOKUP(GH$7,'CMM4 - FINAN'!$A:$F,3,0),0)</f>
        <v>0</v>
      </c>
      <c r="GI56" s="84">
        <f>IFERROR(VLOOKUP(GI$7,'CMM4 - FINAN'!$A:$F,3,0),0)</f>
        <v>0</v>
      </c>
      <c r="GJ56" s="84">
        <f>IFERROR(VLOOKUP(GJ$7,'CMM4 - FINAN'!$A:$F,3,0),0)</f>
        <v>0</v>
      </c>
      <c r="GK56" s="84">
        <f>IFERROR(VLOOKUP(GK$7,'CMM4 - FINAN'!$A:$F,3,0),0)</f>
        <v>0</v>
      </c>
      <c r="GL56" s="84">
        <f>IFERROR(VLOOKUP(GL$7,'CMM4 - FINAN'!$A:$F,3,0),0)</f>
        <v>0</v>
      </c>
      <c r="GM56" s="84">
        <f>IFERROR(VLOOKUP(GM$7,'CMM4 - FINAN'!$A:$F,3,0),0)</f>
        <v>0</v>
      </c>
      <c r="GN56" s="84">
        <f>IFERROR(VLOOKUP(GN$7,'CMM4 - FINAN'!$A:$F,3,0),0)</f>
        <v>0</v>
      </c>
      <c r="GO56" s="84">
        <f>IFERROR(VLOOKUP(GO$7,'CMM4 - FINAN'!$A:$F,3,0),0)</f>
        <v>0</v>
      </c>
      <c r="GP56" s="84">
        <f>IFERROR(VLOOKUP(GP$7,'CMM4 - FINAN'!$A:$F,3,0),0)</f>
        <v>0</v>
      </c>
      <c r="GQ56" s="84">
        <f>IFERROR(VLOOKUP(GQ$7,'CMM4 - FINAN'!$A:$F,3,0),0)</f>
        <v>0</v>
      </c>
      <c r="GR56" s="84">
        <f>IFERROR(VLOOKUP(GR$7,'CMM4 - FINAN'!$A:$F,3,0),0)</f>
        <v>0</v>
      </c>
      <c r="GS56" s="84">
        <f>IFERROR(VLOOKUP(GS$7,'CMM4 - FINAN'!$A:$F,3,0),0)</f>
        <v>0</v>
      </c>
      <c r="GT56" s="84">
        <f>IFERROR(VLOOKUP(GT$7,'CMM4 - FINAN'!$A:$F,3,0),0)</f>
        <v>0</v>
      </c>
      <c r="GU56" s="84">
        <f>IFERROR(VLOOKUP(GU$7,'CMM4 - FINAN'!$A:$F,3,0),0)</f>
        <v>0</v>
      </c>
      <c r="GV56" s="84">
        <f>IFERROR(VLOOKUP(GV$7,'CMM4 - FINAN'!$A:$F,3,0),0)</f>
        <v>0</v>
      </c>
      <c r="GW56" s="84">
        <f>IFERROR(VLOOKUP(GW$7,'CMM4 - FINAN'!$A:$F,3,0),0)</f>
        <v>0</v>
      </c>
      <c r="GX56" s="84">
        <f>IFERROR(VLOOKUP(GX$7,'CMM4 - FINAN'!$A:$F,3,0),0)</f>
        <v>0</v>
      </c>
      <c r="GY56" s="84">
        <f>IFERROR(VLOOKUP(GY$7,'CMM4 - FINAN'!$A:$F,3,0),0)</f>
        <v>0</v>
      </c>
      <c r="GZ56" s="84">
        <f>IFERROR(VLOOKUP(GZ$7,'CMM4 - FINAN'!$A:$F,3,0),0)</f>
        <v>0</v>
      </c>
      <c r="HA56" s="84">
        <f>IFERROR(VLOOKUP(HA$7,'CMM4 - FINAN'!$A:$F,3,0),0)</f>
        <v>0</v>
      </c>
      <c r="HB56" s="84">
        <f>IFERROR(VLOOKUP(HB$7,'CMM4 - FINAN'!$A:$F,3,0),0)</f>
        <v>0</v>
      </c>
      <c r="HC56" s="84">
        <f>IFERROR(VLOOKUP(HC$7,'CMM4 - FINAN'!$A:$F,3,0),0)</f>
        <v>0</v>
      </c>
      <c r="HD56" s="84">
        <f>IFERROR(VLOOKUP(HD$7,'CMM4 - FINAN'!$A:$F,3,0),0)</f>
        <v>0</v>
      </c>
      <c r="HE56" s="84">
        <f>IFERROR(VLOOKUP(HE$7,'CMM4 - FINAN'!$A:$F,3,0),0)</f>
        <v>0</v>
      </c>
      <c r="HF56" s="84">
        <f>IFERROR(VLOOKUP(HF$7,'CMM4 - FINAN'!$A:$F,3,0),0)</f>
        <v>0</v>
      </c>
      <c r="HG56" s="84">
        <f>IFERROR(VLOOKUP(HG$7,'CMM4 - FINAN'!$A:$F,3,0),0)</f>
        <v>0</v>
      </c>
      <c r="HH56" s="84">
        <f>IFERROR(VLOOKUP(HH$7,'CMM4 - FINAN'!$A:$F,3,0),0)</f>
        <v>0</v>
      </c>
      <c r="HI56" s="84">
        <f>IFERROR(VLOOKUP(HI$7,'CMM4 - FINAN'!$A:$F,3,0),0)</f>
        <v>0</v>
      </c>
    </row>
    <row r="57" spans="1:217" ht="13.8" x14ac:dyDescent="0.2">
      <c r="A57" s="28"/>
      <c r="B57" s="78"/>
    </row>
    <row r="58" spans="1:217" s="22" customFormat="1" x14ac:dyDescent="0.2">
      <c r="A58" s="34" t="s">
        <v>370</v>
      </c>
      <c r="B58" s="83">
        <f t="shared" ref="B58:BM58" si="63">B54-B55-B56</f>
        <v>0</v>
      </c>
      <c r="C58" s="83">
        <f t="shared" si="63"/>
        <v>0</v>
      </c>
      <c r="D58" s="83">
        <f t="shared" si="63"/>
        <v>0</v>
      </c>
      <c r="E58" s="83">
        <f t="shared" si="63"/>
        <v>0</v>
      </c>
      <c r="F58" s="83">
        <f t="shared" si="63"/>
        <v>0</v>
      </c>
      <c r="G58" s="83">
        <f t="shared" si="63"/>
        <v>0</v>
      </c>
      <c r="H58" s="83" t="e">
        <f t="shared" si="63"/>
        <v>#NAME?</v>
      </c>
      <c r="I58" s="83" t="e">
        <f t="shared" si="63"/>
        <v>#NAME?</v>
      </c>
      <c r="J58" s="83" t="e">
        <f t="shared" si="63"/>
        <v>#NAME?</v>
      </c>
      <c r="K58" s="83" t="e">
        <f t="shared" si="63"/>
        <v>#NAME?</v>
      </c>
      <c r="L58" s="83" t="e">
        <f t="shared" si="63"/>
        <v>#NAME?</v>
      </c>
      <c r="M58" s="83" t="e">
        <f t="shared" si="63"/>
        <v>#NAME?</v>
      </c>
      <c r="N58" s="83" t="e">
        <f t="shared" si="63"/>
        <v>#NAME?</v>
      </c>
      <c r="O58" s="83" t="e">
        <f t="shared" si="63"/>
        <v>#NAME?</v>
      </c>
      <c r="P58" s="83" t="e">
        <f t="shared" si="63"/>
        <v>#NAME?</v>
      </c>
      <c r="Q58" s="83" t="e">
        <f t="shared" si="63"/>
        <v>#NAME?</v>
      </c>
      <c r="R58" s="83" t="e">
        <f t="shared" si="63"/>
        <v>#NAME?</v>
      </c>
      <c r="S58" s="83" t="e">
        <f t="shared" si="63"/>
        <v>#NAME?</v>
      </c>
      <c r="T58" s="83" t="e">
        <f t="shared" si="63"/>
        <v>#NAME?</v>
      </c>
      <c r="U58" s="83" t="e">
        <f t="shared" si="63"/>
        <v>#NAME?</v>
      </c>
      <c r="V58" s="83" t="e">
        <f t="shared" si="63"/>
        <v>#NAME?</v>
      </c>
      <c r="W58" s="83" t="e">
        <f t="shared" si="63"/>
        <v>#NAME?</v>
      </c>
      <c r="X58" s="83" t="e">
        <f t="shared" si="63"/>
        <v>#NAME?</v>
      </c>
      <c r="Y58" s="83" t="e">
        <f t="shared" si="63"/>
        <v>#NAME?</v>
      </c>
      <c r="Z58" s="83" t="e">
        <f t="shared" si="63"/>
        <v>#NAME?</v>
      </c>
      <c r="AA58" s="83" t="e">
        <f t="shared" si="63"/>
        <v>#NAME?</v>
      </c>
      <c r="AB58" s="83" t="e">
        <f t="shared" si="63"/>
        <v>#NAME?</v>
      </c>
      <c r="AC58" s="83" t="e">
        <f t="shared" si="63"/>
        <v>#NAME?</v>
      </c>
      <c r="AD58" s="83" t="e">
        <f t="shared" si="63"/>
        <v>#NAME?</v>
      </c>
      <c r="AE58" s="83" t="e">
        <f t="shared" si="63"/>
        <v>#NAME?</v>
      </c>
      <c r="AF58" s="83" t="e">
        <f t="shared" si="63"/>
        <v>#NAME?</v>
      </c>
      <c r="AG58" s="83" t="e">
        <f t="shared" si="63"/>
        <v>#NAME?</v>
      </c>
      <c r="AH58" s="83" t="e">
        <f t="shared" si="63"/>
        <v>#NAME?</v>
      </c>
      <c r="AI58" s="83" t="e">
        <f t="shared" si="63"/>
        <v>#NAME?</v>
      </c>
      <c r="AJ58" s="83" t="e">
        <f t="shared" si="63"/>
        <v>#NAME?</v>
      </c>
      <c r="AK58" s="83" t="e">
        <f t="shared" si="63"/>
        <v>#NAME?</v>
      </c>
      <c r="AL58" s="83" t="e">
        <f t="shared" si="63"/>
        <v>#NAME?</v>
      </c>
      <c r="AM58" s="83" t="e">
        <f t="shared" si="63"/>
        <v>#NAME?</v>
      </c>
      <c r="AN58" s="83" t="e">
        <f t="shared" si="63"/>
        <v>#NAME?</v>
      </c>
      <c r="AO58" s="83" t="e">
        <f t="shared" si="63"/>
        <v>#NAME?</v>
      </c>
      <c r="AP58" s="83" t="e">
        <f t="shared" si="63"/>
        <v>#NAME?</v>
      </c>
      <c r="AQ58" s="83" t="e">
        <f t="shared" si="63"/>
        <v>#NAME?</v>
      </c>
      <c r="AR58" s="83" t="e">
        <f t="shared" si="63"/>
        <v>#NAME?</v>
      </c>
      <c r="AS58" s="83" t="e">
        <f t="shared" si="63"/>
        <v>#NAME?</v>
      </c>
      <c r="AT58" s="83" t="e">
        <f t="shared" si="63"/>
        <v>#NAME?</v>
      </c>
      <c r="AU58" s="83" t="e">
        <f t="shared" si="63"/>
        <v>#NAME?</v>
      </c>
      <c r="AV58" s="83" t="e">
        <f t="shared" si="63"/>
        <v>#NAME?</v>
      </c>
      <c r="AW58" s="83" t="e">
        <f t="shared" si="63"/>
        <v>#NAME?</v>
      </c>
      <c r="AX58" s="83" t="e">
        <f t="shared" si="63"/>
        <v>#NAME?</v>
      </c>
      <c r="AY58" s="83" t="e">
        <f t="shared" si="63"/>
        <v>#NAME?</v>
      </c>
      <c r="AZ58" s="83" t="e">
        <f t="shared" si="63"/>
        <v>#NAME?</v>
      </c>
      <c r="BA58" s="83" t="e">
        <f t="shared" si="63"/>
        <v>#NAME?</v>
      </c>
      <c r="BB58" s="83" t="e">
        <f t="shared" si="63"/>
        <v>#NAME?</v>
      </c>
      <c r="BC58" s="83" t="e">
        <f t="shared" si="63"/>
        <v>#NAME?</v>
      </c>
      <c r="BD58" s="83" t="e">
        <f t="shared" si="63"/>
        <v>#NAME?</v>
      </c>
      <c r="BE58" s="83" t="e">
        <f t="shared" si="63"/>
        <v>#NAME?</v>
      </c>
      <c r="BF58" s="83" t="e">
        <f t="shared" si="63"/>
        <v>#NAME?</v>
      </c>
      <c r="BG58" s="83" t="e">
        <f t="shared" si="63"/>
        <v>#NAME?</v>
      </c>
      <c r="BH58" s="83" t="e">
        <f t="shared" si="63"/>
        <v>#NAME?</v>
      </c>
      <c r="BI58" s="83" t="e">
        <f t="shared" si="63"/>
        <v>#NAME?</v>
      </c>
      <c r="BJ58" s="83" t="e">
        <f t="shared" si="63"/>
        <v>#NAME?</v>
      </c>
      <c r="BK58" s="83" t="e">
        <f t="shared" si="63"/>
        <v>#NAME?</v>
      </c>
      <c r="BL58" s="83" t="e">
        <f t="shared" si="63"/>
        <v>#NAME?</v>
      </c>
      <c r="BM58" s="83" t="e">
        <f t="shared" si="63"/>
        <v>#NAME?</v>
      </c>
      <c r="BN58" s="83" t="e">
        <f t="shared" ref="BN58:DY58" si="64">BN54-BN55-BN56</f>
        <v>#NAME?</v>
      </c>
      <c r="BO58" s="83" t="e">
        <f t="shared" si="64"/>
        <v>#NAME?</v>
      </c>
      <c r="BP58" s="83" t="e">
        <f t="shared" si="64"/>
        <v>#NAME?</v>
      </c>
      <c r="BQ58" s="83" t="e">
        <f t="shared" si="64"/>
        <v>#NAME?</v>
      </c>
      <c r="BR58" s="83" t="e">
        <f t="shared" si="64"/>
        <v>#NAME?</v>
      </c>
      <c r="BS58" s="83" t="e">
        <f t="shared" si="64"/>
        <v>#NAME?</v>
      </c>
      <c r="BT58" s="83" t="e">
        <f t="shared" si="64"/>
        <v>#NAME?</v>
      </c>
      <c r="BU58" s="83" t="e">
        <f t="shared" si="64"/>
        <v>#NAME?</v>
      </c>
      <c r="BV58" s="83" t="e">
        <f t="shared" si="64"/>
        <v>#NAME?</v>
      </c>
      <c r="BW58" s="83" t="e">
        <f t="shared" si="64"/>
        <v>#NAME?</v>
      </c>
      <c r="BX58" s="83" t="e">
        <f t="shared" si="64"/>
        <v>#NAME?</v>
      </c>
      <c r="BY58" s="83" t="e">
        <f t="shared" si="64"/>
        <v>#NAME?</v>
      </c>
      <c r="BZ58" s="83" t="e">
        <f t="shared" si="64"/>
        <v>#NAME?</v>
      </c>
      <c r="CA58" s="83" t="e">
        <f t="shared" si="64"/>
        <v>#NAME?</v>
      </c>
      <c r="CB58" s="83" t="e">
        <f t="shared" si="64"/>
        <v>#NAME?</v>
      </c>
      <c r="CC58" s="83" t="e">
        <f t="shared" si="64"/>
        <v>#NAME?</v>
      </c>
      <c r="CD58" s="83" t="e">
        <f t="shared" si="64"/>
        <v>#NAME?</v>
      </c>
      <c r="CE58" s="83" t="e">
        <f t="shared" si="64"/>
        <v>#NAME?</v>
      </c>
      <c r="CF58" s="83" t="e">
        <f t="shared" si="64"/>
        <v>#NAME?</v>
      </c>
      <c r="CG58" s="83" t="e">
        <f t="shared" si="64"/>
        <v>#NAME?</v>
      </c>
      <c r="CH58" s="83" t="e">
        <f t="shared" si="64"/>
        <v>#NAME?</v>
      </c>
      <c r="CI58" s="83" t="e">
        <f t="shared" si="64"/>
        <v>#NAME?</v>
      </c>
      <c r="CJ58" s="83" t="e">
        <f t="shared" si="64"/>
        <v>#NAME?</v>
      </c>
      <c r="CK58" s="83" t="e">
        <f t="shared" si="64"/>
        <v>#NAME?</v>
      </c>
      <c r="CL58" s="83" t="e">
        <f t="shared" si="64"/>
        <v>#NAME?</v>
      </c>
      <c r="CM58" s="83" t="e">
        <f t="shared" si="64"/>
        <v>#NAME?</v>
      </c>
      <c r="CN58" s="83" t="e">
        <f t="shared" si="64"/>
        <v>#NAME?</v>
      </c>
      <c r="CO58" s="83" t="e">
        <f t="shared" si="64"/>
        <v>#NAME?</v>
      </c>
      <c r="CP58" s="83" t="e">
        <f t="shared" si="64"/>
        <v>#NAME?</v>
      </c>
      <c r="CQ58" s="83" t="e">
        <f t="shared" si="64"/>
        <v>#NAME?</v>
      </c>
      <c r="CR58" s="83" t="e">
        <f t="shared" si="64"/>
        <v>#NAME?</v>
      </c>
      <c r="CS58" s="83" t="e">
        <f t="shared" si="64"/>
        <v>#NAME?</v>
      </c>
      <c r="CT58" s="83" t="e">
        <f t="shared" si="64"/>
        <v>#NAME?</v>
      </c>
      <c r="CU58" s="83" t="e">
        <f t="shared" si="64"/>
        <v>#NAME?</v>
      </c>
      <c r="CV58" s="83" t="e">
        <f t="shared" si="64"/>
        <v>#NAME?</v>
      </c>
      <c r="CW58" s="83" t="e">
        <f t="shared" si="64"/>
        <v>#NAME?</v>
      </c>
      <c r="CX58" s="83" t="e">
        <f t="shared" si="64"/>
        <v>#NAME?</v>
      </c>
      <c r="CY58" s="83" t="e">
        <f t="shared" si="64"/>
        <v>#NAME?</v>
      </c>
      <c r="CZ58" s="83" t="e">
        <f t="shared" si="64"/>
        <v>#NAME?</v>
      </c>
      <c r="DA58" s="83" t="e">
        <f t="shared" si="64"/>
        <v>#NAME?</v>
      </c>
      <c r="DB58" s="83" t="e">
        <f t="shared" si="64"/>
        <v>#NAME?</v>
      </c>
      <c r="DC58" s="83" t="e">
        <f t="shared" si="64"/>
        <v>#NAME?</v>
      </c>
      <c r="DD58" s="83" t="e">
        <f t="shared" si="64"/>
        <v>#NAME?</v>
      </c>
      <c r="DE58" s="83" t="e">
        <f t="shared" si="64"/>
        <v>#NAME?</v>
      </c>
      <c r="DF58" s="83" t="e">
        <f t="shared" si="64"/>
        <v>#NAME?</v>
      </c>
      <c r="DG58" s="83" t="e">
        <f t="shared" si="64"/>
        <v>#NAME?</v>
      </c>
      <c r="DH58" s="83" t="e">
        <f t="shared" si="64"/>
        <v>#NAME?</v>
      </c>
      <c r="DI58" s="83" t="e">
        <f t="shared" si="64"/>
        <v>#NAME?</v>
      </c>
      <c r="DJ58" s="83" t="e">
        <f t="shared" si="64"/>
        <v>#NAME?</v>
      </c>
      <c r="DK58" s="83" t="e">
        <f t="shared" si="64"/>
        <v>#NAME?</v>
      </c>
      <c r="DL58" s="83" t="e">
        <f t="shared" si="64"/>
        <v>#NAME?</v>
      </c>
      <c r="DM58" s="83" t="e">
        <f t="shared" si="64"/>
        <v>#NAME?</v>
      </c>
      <c r="DN58" s="83" t="e">
        <f t="shared" si="64"/>
        <v>#NAME?</v>
      </c>
      <c r="DO58" s="83" t="e">
        <f t="shared" si="64"/>
        <v>#NAME?</v>
      </c>
      <c r="DP58" s="83" t="e">
        <f t="shared" si="64"/>
        <v>#NAME?</v>
      </c>
      <c r="DQ58" s="83" t="e">
        <f t="shared" si="64"/>
        <v>#NAME?</v>
      </c>
      <c r="DR58" s="83" t="e">
        <f t="shared" si="64"/>
        <v>#NAME?</v>
      </c>
      <c r="DS58" s="83" t="e">
        <f t="shared" si="64"/>
        <v>#NAME?</v>
      </c>
      <c r="DT58" s="83" t="e">
        <f t="shared" si="64"/>
        <v>#NAME?</v>
      </c>
      <c r="DU58" s="83" t="e">
        <f t="shared" si="64"/>
        <v>#NAME?</v>
      </c>
      <c r="DV58" s="83" t="e">
        <f t="shared" si="64"/>
        <v>#NAME?</v>
      </c>
      <c r="DW58" s="83" t="e">
        <f t="shared" si="64"/>
        <v>#NAME?</v>
      </c>
      <c r="DX58" s="83" t="e">
        <f t="shared" si="64"/>
        <v>#NAME?</v>
      </c>
      <c r="DY58" s="83" t="e">
        <f t="shared" si="64"/>
        <v>#NAME?</v>
      </c>
      <c r="DZ58" s="83" t="e">
        <f t="shared" ref="DZ58:GK58" si="65">DZ54-DZ55-DZ56</f>
        <v>#NAME?</v>
      </c>
      <c r="EA58" s="83" t="e">
        <f t="shared" si="65"/>
        <v>#NAME?</v>
      </c>
      <c r="EB58" s="83" t="e">
        <f t="shared" si="65"/>
        <v>#NAME?</v>
      </c>
      <c r="EC58" s="83" t="e">
        <f t="shared" si="65"/>
        <v>#NAME?</v>
      </c>
      <c r="ED58" s="83" t="e">
        <f t="shared" si="65"/>
        <v>#NAME?</v>
      </c>
      <c r="EE58" s="83" t="e">
        <f t="shared" si="65"/>
        <v>#NAME?</v>
      </c>
      <c r="EF58" s="83" t="e">
        <f t="shared" si="65"/>
        <v>#NAME?</v>
      </c>
      <c r="EG58" s="83" t="e">
        <f t="shared" si="65"/>
        <v>#NAME?</v>
      </c>
      <c r="EH58" s="83" t="e">
        <f t="shared" si="65"/>
        <v>#NAME?</v>
      </c>
      <c r="EI58" s="83" t="e">
        <f t="shared" si="65"/>
        <v>#NAME?</v>
      </c>
      <c r="EJ58" s="83" t="e">
        <f t="shared" si="65"/>
        <v>#NAME?</v>
      </c>
      <c r="EK58" s="83" t="e">
        <f t="shared" si="65"/>
        <v>#NAME?</v>
      </c>
      <c r="EL58" s="83" t="e">
        <f t="shared" si="65"/>
        <v>#NAME?</v>
      </c>
      <c r="EM58" s="83" t="e">
        <f t="shared" si="65"/>
        <v>#NAME?</v>
      </c>
      <c r="EN58" s="83" t="e">
        <f t="shared" si="65"/>
        <v>#NAME?</v>
      </c>
      <c r="EO58" s="83" t="e">
        <f t="shared" si="65"/>
        <v>#NAME?</v>
      </c>
      <c r="EP58" s="83" t="e">
        <f t="shared" si="65"/>
        <v>#NAME?</v>
      </c>
      <c r="EQ58" s="83" t="e">
        <f t="shared" si="65"/>
        <v>#NAME?</v>
      </c>
      <c r="ER58" s="83" t="e">
        <f t="shared" si="65"/>
        <v>#NAME?</v>
      </c>
      <c r="ES58" s="83" t="e">
        <f t="shared" si="65"/>
        <v>#NAME?</v>
      </c>
      <c r="ET58" s="83" t="e">
        <f t="shared" si="65"/>
        <v>#NAME?</v>
      </c>
      <c r="EU58" s="83" t="e">
        <f t="shared" si="65"/>
        <v>#NAME?</v>
      </c>
      <c r="EV58" s="83" t="e">
        <f t="shared" si="65"/>
        <v>#NAME?</v>
      </c>
      <c r="EW58" s="83" t="e">
        <f t="shared" si="65"/>
        <v>#NAME?</v>
      </c>
      <c r="EX58" s="83" t="e">
        <f t="shared" si="65"/>
        <v>#NAME?</v>
      </c>
      <c r="EY58" s="83" t="e">
        <f t="shared" si="65"/>
        <v>#NAME?</v>
      </c>
      <c r="EZ58" s="83" t="e">
        <f t="shared" si="65"/>
        <v>#NAME?</v>
      </c>
      <c r="FA58" s="83" t="e">
        <f t="shared" si="65"/>
        <v>#NAME?</v>
      </c>
      <c r="FB58" s="83" t="e">
        <f t="shared" si="65"/>
        <v>#NAME?</v>
      </c>
      <c r="FC58" s="83" t="e">
        <f t="shared" si="65"/>
        <v>#NAME?</v>
      </c>
      <c r="FD58" s="83" t="e">
        <f t="shared" si="65"/>
        <v>#NAME?</v>
      </c>
      <c r="FE58" s="83" t="e">
        <f t="shared" si="65"/>
        <v>#NAME?</v>
      </c>
      <c r="FF58" s="83" t="e">
        <f t="shared" si="65"/>
        <v>#NAME?</v>
      </c>
      <c r="FG58" s="83" t="e">
        <f t="shared" si="65"/>
        <v>#NAME?</v>
      </c>
      <c r="FH58" s="83" t="e">
        <f t="shared" si="65"/>
        <v>#NAME?</v>
      </c>
      <c r="FI58" s="83" t="e">
        <f t="shared" si="65"/>
        <v>#NAME?</v>
      </c>
      <c r="FJ58" s="83" t="e">
        <f t="shared" si="65"/>
        <v>#NAME?</v>
      </c>
      <c r="FK58" s="83" t="e">
        <f t="shared" si="65"/>
        <v>#NAME?</v>
      </c>
      <c r="FL58" s="83" t="e">
        <f t="shared" si="65"/>
        <v>#NAME?</v>
      </c>
      <c r="FM58" s="83" t="e">
        <f t="shared" si="65"/>
        <v>#NAME?</v>
      </c>
      <c r="FN58" s="83" t="e">
        <f t="shared" si="65"/>
        <v>#NAME?</v>
      </c>
      <c r="FO58" s="83" t="e">
        <f t="shared" si="65"/>
        <v>#NAME?</v>
      </c>
      <c r="FP58" s="83" t="e">
        <f t="shared" si="65"/>
        <v>#NAME?</v>
      </c>
      <c r="FQ58" s="83" t="e">
        <f t="shared" si="65"/>
        <v>#NAME?</v>
      </c>
      <c r="FR58" s="83" t="e">
        <f t="shared" si="65"/>
        <v>#NAME?</v>
      </c>
      <c r="FS58" s="83" t="e">
        <f t="shared" si="65"/>
        <v>#NAME?</v>
      </c>
      <c r="FT58" s="83" t="e">
        <f t="shared" si="65"/>
        <v>#NAME?</v>
      </c>
      <c r="FU58" s="83" t="e">
        <f t="shared" si="65"/>
        <v>#NAME?</v>
      </c>
      <c r="FV58" s="83" t="e">
        <f t="shared" si="65"/>
        <v>#NAME?</v>
      </c>
      <c r="FW58" s="83" t="e">
        <f t="shared" si="65"/>
        <v>#NAME?</v>
      </c>
      <c r="FX58" s="83" t="e">
        <f t="shared" si="65"/>
        <v>#NAME?</v>
      </c>
      <c r="FY58" s="83" t="e">
        <f t="shared" si="65"/>
        <v>#NAME?</v>
      </c>
      <c r="FZ58" s="83" t="e">
        <f t="shared" si="65"/>
        <v>#NAME?</v>
      </c>
      <c r="GA58" s="83" t="e">
        <f t="shared" si="65"/>
        <v>#NAME?</v>
      </c>
      <c r="GB58" s="83" t="e">
        <f t="shared" si="65"/>
        <v>#NAME?</v>
      </c>
      <c r="GC58" s="83" t="e">
        <f t="shared" si="65"/>
        <v>#NAME?</v>
      </c>
      <c r="GD58" s="83" t="e">
        <f t="shared" si="65"/>
        <v>#NAME?</v>
      </c>
      <c r="GE58" s="83" t="e">
        <f t="shared" si="65"/>
        <v>#NAME?</v>
      </c>
      <c r="GF58" s="83" t="e">
        <f t="shared" si="65"/>
        <v>#NAME?</v>
      </c>
      <c r="GG58" s="83" t="e">
        <f t="shared" si="65"/>
        <v>#NAME?</v>
      </c>
      <c r="GH58" s="83" t="e">
        <f t="shared" si="65"/>
        <v>#NAME?</v>
      </c>
      <c r="GI58" s="83" t="e">
        <f t="shared" si="65"/>
        <v>#NAME?</v>
      </c>
      <c r="GJ58" s="83" t="e">
        <f t="shared" si="65"/>
        <v>#NAME?</v>
      </c>
      <c r="GK58" s="83" t="e">
        <f t="shared" si="65"/>
        <v>#NAME?</v>
      </c>
      <c r="GL58" s="83" t="e">
        <f t="shared" ref="GL58:HI58" si="66">GL54-GL55-GL56</f>
        <v>#NAME?</v>
      </c>
      <c r="GM58" s="83" t="e">
        <f t="shared" si="66"/>
        <v>#NAME?</v>
      </c>
      <c r="GN58" s="83" t="e">
        <f t="shared" si="66"/>
        <v>#NAME?</v>
      </c>
      <c r="GO58" s="83" t="e">
        <f t="shared" si="66"/>
        <v>#NAME?</v>
      </c>
      <c r="GP58" s="83" t="e">
        <f t="shared" si="66"/>
        <v>#NAME?</v>
      </c>
      <c r="GQ58" s="83" t="e">
        <f t="shared" si="66"/>
        <v>#NAME?</v>
      </c>
      <c r="GR58" s="83" t="e">
        <f t="shared" si="66"/>
        <v>#NAME?</v>
      </c>
      <c r="GS58" s="83" t="e">
        <f t="shared" si="66"/>
        <v>#NAME?</v>
      </c>
      <c r="GT58" s="83" t="e">
        <f t="shared" si="66"/>
        <v>#NAME?</v>
      </c>
      <c r="GU58" s="83" t="e">
        <f t="shared" si="66"/>
        <v>#NAME?</v>
      </c>
      <c r="GV58" s="83" t="e">
        <f t="shared" si="66"/>
        <v>#NAME?</v>
      </c>
      <c r="GW58" s="83" t="e">
        <f t="shared" si="66"/>
        <v>#NAME?</v>
      </c>
      <c r="GX58" s="83" t="e">
        <f t="shared" si="66"/>
        <v>#NAME?</v>
      </c>
      <c r="GY58" s="83" t="e">
        <f t="shared" si="66"/>
        <v>#NAME?</v>
      </c>
      <c r="GZ58" s="83" t="e">
        <f t="shared" si="66"/>
        <v>#NAME?</v>
      </c>
      <c r="HA58" s="83" t="e">
        <f t="shared" si="66"/>
        <v>#NAME?</v>
      </c>
      <c r="HB58" s="83" t="e">
        <f t="shared" si="66"/>
        <v>#NAME?</v>
      </c>
      <c r="HC58" s="83" t="e">
        <f t="shared" si="66"/>
        <v>#NAME?</v>
      </c>
      <c r="HD58" s="83" t="e">
        <f t="shared" si="66"/>
        <v>#NAME?</v>
      </c>
      <c r="HE58" s="83" t="e">
        <f t="shared" si="66"/>
        <v>#NAME?</v>
      </c>
      <c r="HF58" s="83" t="e">
        <f t="shared" si="66"/>
        <v>#NAME?</v>
      </c>
      <c r="HG58" s="83" t="e">
        <f t="shared" si="66"/>
        <v>#NAME?</v>
      </c>
      <c r="HH58" s="83" t="e">
        <f t="shared" si="66"/>
        <v>#NAME?</v>
      </c>
      <c r="HI58" s="83" t="e">
        <f t="shared" si="66"/>
        <v>#NAME?</v>
      </c>
    </row>
    <row r="59" spans="1:217" ht="13.8" x14ac:dyDescent="0.2">
      <c r="A59" s="28"/>
      <c r="B59" s="78"/>
    </row>
    <row r="60" spans="1:217" s="22" customFormat="1" x14ac:dyDescent="0.2">
      <c r="A60" s="34" t="s">
        <v>244</v>
      </c>
      <c r="B60" s="83">
        <f t="shared" ref="B60:BM60" si="67">B62+B63</f>
        <v>0</v>
      </c>
      <c r="C60" s="83">
        <f t="shared" si="67"/>
        <v>0</v>
      </c>
      <c r="D60" s="83">
        <f t="shared" si="67"/>
        <v>0</v>
      </c>
      <c r="E60" s="83">
        <f t="shared" si="67"/>
        <v>0</v>
      </c>
      <c r="F60" s="83">
        <f t="shared" si="67"/>
        <v>0</v>
      </c>
      <c r="G60" s="83">
        <f t="shared" si="67"/>
        <v>0</v>
      </c>
      <c r="H60" s="83" t="e">
        <f t="shared" si="67"/>
        <v>#NAME?</v>
      </c>
      <c r="I60" s="83" t="e">
        <f t="shared" si="67"/>
        <v>#NAME?</v>
      </c>
      <c r="J60" s="83" t="e">
        <f t="shared" si="67"/>
        <v>#NAME?</v>
      </c>
      <c r="K60" s="83" t="e">
        <f t="shared" si="67"/>
        <v>#NAME?</v>
      </c>
      <c r="L60" s="83" t="e">
        <f t="shared" si="67"/>
        <v>#NAME?</v>
      </c>
      <c r="M60" s="83" t="e">
        <f t="shared" si="67"/>
        <v>#NAME?</v>
      </c>
      <c r="N60" s="83" t="e">
        <f t="shared" si="67"/>
        <v>#NAME?</v>
      </c>
      <c r="O60" s="83" t="e">
        <f t="shared" si="67"/>
        <v>#NAME?</v>
      </c>
      <c r="P60" s="83" t="e">
        <f t="shared" si="67"/>
        <v>#NAME?</v>
      </c>
      <c r="Q60" s="83" t="e">
        <f t="shared" si="67"/>
        <v>#NAME?</v>
      </c>
      <c r="R60" s="83" t="e">
        <f t="shared" si="67"/>
        <v>#NAME?</v>
      </c>
      <c r="S60" s="83" t="e">
        <f t="shared" si="67"/>
        <v>#NAME?</v>
      </c>
      <c r="T60" s="83" t="e">
        <f t="shared" si="67"/>
        <v>#NAME?</v>
      </c>
      <c r="U60" s="83" t="e">
        <f t="shared" si="67"/>
        <v>#NAME?</v>
      </c>
      <c r="V60" s="83" t="e">
        <f t="shared" si="67"/>
        <v>#NAME?</v>
      </c>
      <c r="W60" s="83" t="e">
        <f t="shared" si="67"/>
        <v>#NAME?</v>
      </c>
      <c r="X60" s="83" t="e">
        <f t="shared" si="67"/>
        <v>#NAME?</v>
      </c>
      <c r="Y60" s="83" t="e">
        <f t="shared" si="67"/>
        <v>#NAME?</v>
      </c>
      <c r="Z60" s="83" t="e">
        <f t="shared" si="67"/>
        <v>#NAME?</v>
      </c>
      <c r="AA60" s="83" t="e">
        <f t="shared" si="67"/>
        <v>#NAME?</v>
      </c>
      <c r="AB60" s="83" t="e">
        <f t="shared" si="67"/>
        <v>#NAME?</v>
      </c>
      <c r="AC60" s="83" t="e">
        <f t="shared" si="67"/>
        <v>#NAME?</v>
      </c>
      <c r="AD60" s="83" t="e">
        <f t="shared" si="67"/>
        <v>#NAME?</v>
      </c>
      <c r="AE60" s="83" t="e">
        <f t="shared" si="67"/>
        <v>#NAME?</v>
      </c>
      <c r="AF60" s="83" t="e">
        <f t="shared" si="67"/>
        <v>#NAME?</v>
      </c>
      <c r="AG60" s="83" t="e">
        <f t="shared" si="67"/>
        <v>#NAME?</v>
      </c>
      <c r="AH60" s="83" t="e">
        <f t="shared" si="67"/>
        <v>#NAME?</v>
      </c>
      <c r="AI60" s="83" t="e">
        <f t="shared" si="67"/>
        <v>#NAME?</v>
      </c>
      <c r="AJ60" s="83" t="e">
        <f t="shared" si="67"/>
        <v>#NAME?</v>
      </c>
      <c r="AK60" s="83" t="e">
        <f t="shared" si="67"/>
        <v>#NAME?</v>
      </c>
      <c r="AL60" s="83" t="e">
        <f t="shared" si="67"/>
        <v>#NAME?</v>
      </c>
      <c r="AM60" s="83" t="e">
        <f t="shared" si="67"/>
        <v>#NAME?</v>
      </c>
      <c r="AN60" s="83" t="e">
        <f t="shared" si="67"/>
        <v>#NAME?</v>
      </c>
      <c r="AO60" s="83" t="e">
        <f t="shared" si="67"/>
        <v>#NAME?</v>
      </c>
      <c r="AP60" s="83" t="e">
        <f t="shared" si="67"/>
        <v>#NAME?</v>
      </c>
      <c r="AQ60" s="83" t="e">
        <f t="shared" si="67"/>
        <v>#NAME?</v>
      </c>
      <c r="AR60" s="83" t="e">
        <f t="shared" si="67"/>
        <v>#NAME?</v>
      </c>
      <c r="AS60" s="83" t="e">
        <f t="shared" si="67"/>
        <v>#NAME?</v>
      </c>
      <c r="AT60" s="83" t="e">
        <f t="shared" si="67"/>
        <v>#NAME?</v>
      </c>
      <c r="AU60" s="83" t="e">
        <f t="shared" si="67"/>
        <v>#NAME?</v>
      </c>
      <c r="AV60" s="83" t="e">
        <f t="shared" si="67"/>
        <v>#NAME?</v>
      </c>
      <c r="AW60" s="83" t="e">
        <f t="shared" si="67"/>
        <v>#NAME?</v>
      </c>
      <c r="AX60" s="83" t="e">
        <f t="shared" si="67"/>
        <v>#NAME?</v>
      </c>
      <c r="AY60" s="83" t="e">
        <f t="shared" si="67"/>
        <v>#NAME?</v>
      </c>
      <c r="AZ60" s="83" t="e">
        <f t="shared" si="67"/>
        <v>#NAME?</v>
      </c>
      <c r="BA60" s="83" t="e">
        <f t="shared" si="67"/>
        <v>#NAME?</v>
      </c>
      <c r="BB60" s="83" t="e">
        <f t="shared" si="67"/>
        <v>#NAME?</v>
      </c>
      <c r="BC60" s="83" t="e">
        <f t="shared" si="67"/>
        <v>#NAME?</v>
      </c>
      <c r="BD60" s="83" t="e">
        <f t="shared" si="67"/>
        <v>#NAME?</v>
      </c>
      <c r="BE60" s="83" t="e">
        <f t="shared" si="67"/>
        <v>#NAME?</v>
      </c>
      <c r="BF60" s="83" t="e">
        <f t="shared" si="67"/>
        <v>#NAME?</v>
      </c>
      <c r="BG60" s="83" t="e">
        <f t="shared" si="67"/>
        <v>#NAME?</v>
      </c>
      <c r="BH60" s="83" t="e">
        <f t="shared" si="67"/>
        <v>#NAME?</v>
      </c>
      <c r="BI60" s="83" t="e">
        <f t="shared" si="67"/>
        <v>#NAME?</v>
      </c>
      <c r="BJ60" s="83" t="e">
        <f t="shared" si="67"/>
        <v>#NAME?</v>
      </c>
      <c r="BK60" s="83" t="e">
        <f t="shared" si="67"/>
        <v>#NAME?</v>
      </c>
      <c r="BL60" s="83" t="e">
        <f t="shared" si="67"/>
        <v>#NAME?</v>
      </c>
      <c r="BM60" s="83" t="e">
        <f t="shared" si="67"/>
        <v>#NAME?</v>
      </c>
      <c r="BN60" s="83" t="e">
        <f t="shared" ref="BN60:DY60" si="68">BN62+BN63</f>
        <v>#NAME?</v>
      </c>
      <c r="BO60" s="83" t="e">
        <f t="shared" si="68"/>
        <v>#NAME?</v>
      </c>
      <c r="BP60" s="83" t="e">
        <f t="shared" si="68"/>
        <v>#NAME?</v>
      </c>
      <c r="BQ60" s="83" t="e">
        <f t="shared" si="68"/>
        <v>#NAME?</v>
      </c>
      <c r="BR60" s="83" t="e">
        <f t="shared" si="68"/>
        <v>#NAME?</v>
      </c>
      <c r="BS60" s="83" t="e">
        <f t="shared" si="68"/>
        <v>#NAME?</v>
      </c>
      <c r="BT60" s="83" t="e">
        <f t="shared" si="68"/>
        <v>#NAME?</v>
      </c>
      <c r="BU60" s="83" t="e">
        <f t="shared" si="68"/>
        <v>#NAME?</v>
      </c>
      <c r="BV60" s="83" t="e">
        <f t="shared" si="68"/>
        <v>#NAME?</v>
      </c>
      <c r="BW60" s="83" t="e">
        <f t="shared" si="68"/>
        <v>#NAME?</v>
      </c>
      <c r="BX60" s="83" t="e">
        <f t="shared" si="68"/>
        <v>#NAME?</v>
      </c>
      <c r="BY60" s="83" t="e">
        <f t="shared" si="68"/>
        <v>#NAME?</v>
      </c>
      <c r="BZ60" s="83" t="e">
        <f t="shared" si="68"/>
        <v>#NAME?</v>
      </c>
      <c r="CA60" s="83" t="e">
        <f t="shared" si="68"/>
        <v>#NAME?</v>
      </c>
      <c r="CB60" s="83" t="e">
        <f t="shared" si="68"/>
        <v>#NAME?</v>
      </c>
      <c r="CC60" s="83" t="e">
        <f t="shared" si="68"/>
        <v>#NAME?</v>
      </c>
      <c r="CD60" s="83" t="e">
        <f t="shared" si="68"/>
        <v>#NAME?</v>
      </c>
      <c r="CE60" s="83" t="e">
        <f t="shared" si="68"/>
        <v>#NAME?</v>
      </c>
      <c r="CF60" s="83" t="e">
        <f t="shared" si="68"/>
        <v>#NAME?</v>
      </c>
      <c r="CG60" s="83" t="e">
        <f t="shared" si="68"/>
        <v>#NAME?</v>
      </c>
      <c r="CH60" s="83" t="e">
        <f t="shared" si="68"/>
        <v>#NAME?</v>
      </c>
      <c r="CI60" s="83" t="e">
        <f t="shared" si="68"/>
        <v>#NAME?</v>
      </c>
      <c r="CJ60" s="83" t="e">
        <f t="shared" si="68"/>
        <v>#NAME?</v>
      </c>
      <c r="CK60" s="83" t="e">
        <f t="shared" si="68"/>
        <v>#NAME?</v>
      </c>
      <c r="CL60" s="83" t="e">
        <f t="shared" si="68"/>
        <v>#NAME?</v>
      </c>
      <c r="CM60" s="83" t="e">
        <f t="shared" si="68"/>
        <v>#NAME?</v>
      </c>
      <c r="CN60" s="83" t="e">
        <f t="shared" si="68"/>
        <v>#NAME?</v>
      </c>
      <c r="CO60" s="83" t="e">
        <f t="shared" si="68"/>
        <v>#NAME?</v>
      </c>
      <c r="CP60" s="83" t="e">
        <f t="shared" si="68"/>
        <v>#NAME?</v>
      </c>
      <c r="CQ60" s="83" t="e">
        <f t="shared" si="68"/>
        <v>#NAME?</v>
      </c>
      <c r="CR60" s="83" t="e">
        <f t="shared" si="68"/>
        <v>#NAME?</v>
      </c>
      <c r="CS60" s="83" t="e">
        <f t="shared" si="68"/>
        <v>#NAME?</v>
      </c>
      <c r="CT60" s="83" t="e">
        <f t="shared" si="68"/>
        <v>#NAME?</v>
      </c>
      <c r="CU60" s="83" t="e">
        <f t="shared" si="68"/>
        <v>#NAME?</v>
      </c>
      <c r="CV60" s="83" t="e">
        <f t="shared" si="68"/>
        <v>#NAME?</v>
      </c>
      <c r="CW60" s="83" t="e">
        <f t="shared" si="68"/>
        <v>#NAME?</v>
      </c>
      <c r="CX60" s="83" t="e">
        <f t="shared" si="68"/>
        <v>#NAME?</v>
      </c>
      <c r="CY60" s="83" t="e">
        <f t="shared" si="68"/>
        <v>#NAME?</v>
      </c>
      <c r="CZ60" s="83" t="e">
        <f t="shared" si="68"/>
        <v>#NAME?</v>
      </c>
      <c r="DA60" s="83" t="e">
        <f t="shared" si="68"/>
        <v>#NAME?</v>
      </c>
      <c r="DB60" s="83" t="e">
        <f t="shared" si="68"/>
        <v>#NAME?</v>
      </c>
      <c r="DC60" s="83" t="e">
        <f t="shared" si="68"/>
        <v>#NAME?</v>
      </c>
      <c r="DD60" s="83" t="e">
        <f t="shared" si="68"/>
        <v>#NAME?</v>
      </c>
      <c r="DE60" s="83" t="e">
        <f t="shared" si="68"/>
        <v>#NAME?</v>
      </c>
      <c r="DF60" s="83" t="e">
        <f t="shared" si="68"/>
        <v>#NAME?</v>
      </c>
      <c r="DG60" s="83" t="e">
        <f t="shared" si="68"/>
        <v>#NAME?</v>
      </c>
      <c r="DH60" s="83" t="e">
        <f t="shared" si="68"/>
        <v>#NAME?</v>
      </c>
      <c r="DI60" s="83" t="e">
        <f t="shared" si="68"/>
        <v>#NAME?</v>
      </c>
      <c r="DJ60" s="83" t="e">
        <f t="shared" si="68"/>
        <v>#NAME?</v>
      </c>
      <c r="DK60" s="83" t="e">
        <f t="shared" si="68"/>
        <v>#NAME?</v>
      </c>
      <c r="DL60" s="83" t="e">
        <f t="shared" si="68"/>
        <v>#NAME?</v>
      </c>
      <c r="DM60" s="83" t="e">
        <f t="shared" si="68"/>
        <v>#NAME?</v>
      </c>
      <c r="DN60" s="83" t="e">
        <f t="shared" si="68"/>
        <v>#NAME?</v>
      </c>
      <c r="DO60" s="83" t="e">
        <f t="shared" si="68"/>
        <v>#NAME?</v>
      </c>
      <c r="DP60" s="83" t="e">
        <f t="shared" si="68"/>
        <v>#NAME?</v>
      </c>
      <c r="DQ60" s="83" t="e">
        <f t="shared" si="68"/>
        <v>#NAME?</v>
      </c>
      <c r="DR60" s="83" t="e">
        <f t="shared" si="68"/>
        <v>#NAME?</v>
      </c>
      <c r="DS60" s="83" t="e">
        <f t="shared" si="68"/>
        <v>#NAME?</v>
      </c>
      <c r="DT60" s="83" t="e">
        <f t="shared" si="68"/>
        <v>#NAME?</v>
      </c>
      <c r="DU60" s="83" t="e">
        <f t="shared" si="68"/>
        <v>#NAME?</v>
      </c>
      <c r="DV60" s="83" t="e">
        <f t="shared" si="68"/>
        <v>#NAME?</v>
      </c>
      <c r="DW60" s="83" t="e">
        <f t="shared" si="68"/>
        <v>#NAME?</v>
      </c>
      <c r="DX60" s="83" t="e">
        <f t="shared" si="68"/>
        <v>#NAME?</v>
      </c>
      <c r="DY60" s="83" t="e">
        <f t="shared" si="68"/>
        <v>#NAME?</v>
      </c>
      <c r="DZ60" s="83" t="e">
        <f t="shared" ref="DZ60:GK60" si="69">DZ62+DZ63</f>
        <v>#NAME?</v>
      </c>
      <c r="EA60" s="83" t="e">
        <f t="shared" si="69"/>
        <v>#NAME?</v>
      </c>
      <c r="EB60" s="83" t="e">
        <f t="shared" si="69"/>
        <v>#NAME?</v>
      </c>
      <c r="EC60" s="83" t="e">
        <f t="shared" si="69"/>
        <v>#NAME?</v>
      </c>
      <c r="ED60" s="83" t="e">
        <f t="shared" si="69"/>
        <v>#NAME?</v>
      </c>
      <c r="EE60" s="83" t="e">
        <f t="shared" si="69"/>
        <v>#NAME?</v>
      </c>
      <c r="EF60" s="83" t="e">
        <f t="shared" si="69"/>
        <v>#NAME?</v>
      </c>
      <c r="EG60" s="83" t="e">
        <f t="shared" si="69"/>
        <v>#NAME?</v>
      </c>
      <c r="EH60" s="83" t="e">
        <f t="shared" si="69"/>
        <v>#NAME?</v>
      </c>
      <c r="EI60" s="83" t="e">
        <f t="shared" si="69"/>
        <v>#NAME?</v>
      </c>
      <c r="EJ60" s="83" t="e">
        <f t="shared" si="69"/>
        <v>#NAME?</v>
      </c>
      <c r="EK60" s="83" t="e">
        <f t="shared" si="69"/>
        <v>#NAME?</v>
      </c>
      <c r="EL60" s="83" t="e">
        <f t="shared" si="69"/>
        <v>#NAME?</v>
      </c>
      <c r="EM60" s="83" t="e">
        <f t="shared" si="69"/>
        <v>#NAME?</v>
      </c>
      <c r="EN60" s="83" t="e">
        <f t="shared" si="69"/>
        <v>#NAME?</v>
      </c>
      <c r="EO60" s="83" t="e">
        <f t="shared" si="69"/>
        <v>#NAME?</v>
      </c>
      <c r="EP60" s="83" t="e">
        <f t="shared" si="69"/>
        <v>#NAME?</v>
      </c>
      <c r="EQ60" s="83" t="e">
        <f t="shared" si="69"/>
        <v>#NAME?</v>
      </c>
      <c r="ER60" s="83" t="e">
        <f t="shared" si="69"/>
        <v>#NAME?</v>
      </c>
      <c r="ES60" s="83" t="e">
        <f t="shared" si="69"/>
        <v>#NAME?</v>
      </c>
      <c r="ET60" s="83" t="e">
        <f t="shared" si="69"/>
        <v>#NAME?</v>
      </c>
      <c r="EU60" s="83" t="e">
        <f t="shared" si="69"/>
        <v>#NAME?</v>
      </c>
      <c r="EV60" s="83" t="e">
        <f t="shared" si="69"/>
        <v>#NAME?</v>
      </c>
      <c r="EW60" s="83" t="e">
        <f t="shared" si="69"/>
        <v>#NAME?</v>
      </c>
      <c r="EX60" s="83" t="e">
        <f t="shared" si="69"/>
        <v>#NAME?</v>
      </c>
      <c r="EY60" s="83" t="e">
        <f t="shared" si="69"/>
        <v>#NAME?</v>
      </c>
      <c r="EZ60" s="83" t="e">
        <f t="shared" si="69"/>
        <v>#NAME?</v>
      </c>
      <c r="FA60" s="83" t="e">
        <f t="shared" si="69"/>
        <v>#NAME?</v>
      </c>
      <c r="FB60" s="83" t="e">
        <f t="shared" si="69"/>
        <v>#NAME?</v>
      </c>
      <c r="FC60" s="83" t="e">
        <f t="shared" si="69"/>
        <v>#NAME?</v>
      </c>
      <c r="FD60" s="83" t="e">
        <f t="shared" si="69"/>
        <v>#NAME?</v>
      </c>
      <c r="FE60" s="83" t="e">
        <f t="shared" si="69"/>
        <v>#NAME?</v>
      </c>
      <c r="FF60" s="83" t="e">
        <f t="shared" si="69"/>
        <v>#NAME?</v>
      </c>
      <c r="FG60" s="83" t="e">
        <f t="shared" si="69"/>
        <v>#NAME?</v>
      </c>
      <c r="FH60" s="83" t="e">
        <f t="shared" si="69"/>
        <v>#NAME?</v>
      </c>
      <c r="FI60" s="83" t="e">
        <f t="shared" si="69"/>
        <v>#NAME?</v>
      </c>
      <c r="FJ60" s="83" t="e">
        <f t="shared" si="69"/>
        <v>#NAME?</v>
      </c>
      <c r="FK60" s="83" t="e">
        <f t="shared" si="69"/>
        <v>#NAME?</v>
      </c>
      <c r="FL60" s="83" t="e">
        <f t="shared" si="69"/>
        <v>#NAME?</v>
      </c>
      <c r="FM60" s="83" t="e">
        <f t="shared" si="69"/>
        <v>#NAME?</v>
      </c>
      <c r="FN60" s="83" t="e">
        <f t="shared" si="69"/>
        <v>#NAME?</v>
      </c>
      <c r="FO60" s="83" t="e">
        <f t="shared" si="69"/>
        <v>#NAME?</v>
      </c>
      <c r="FP60" s="83" t="e">
        <f t="shared" si="69"/>
        <v>#NAME?</v>
      </c>
      <c r="FQ60" s="83" t="e">
        <f t="shared" si="69"/>
        <v>#NAME?</v>
      </c>
      <c r="FR60" s="83" t="e">
        <f t="shared" si="69"/>
        <v>#NAME?</v>
      </c>
      <c r="FS60" s="83" t="e">
        <f t="shared" si="69"/>
        <v>#NAME?</v>
      </c>
      <c r="FT60" s="83" t="e">
        <f t="shared" si="69"/>
        <v>#NAME?</v>
      </c>
      <c r="FU60" s="83" t="e">
        <f t="shared" si="69"/>
        <v>#NAME?</v>
      </c>
      <c r="FV60" s="83" t="e">
        <f t="shared" si="69"/>
        <v>#NAME?</v>
      </c>
      <c r="FW60" s="83" t="e">
        <f t="shared" si="69"/>
        <v>#NAME?</v>
      </c>
      <c r="FX60" s="83" t="e">
        <f t="shared" si="69"/>
        <v>#NAME?</v>
      </c>
      <c r="FY60" s="83" t="e">
        <f t="shared" si="69"/>
        <v>#NAME?</v>
      </c>
      <c r="FZ60" s="83" t="e">
        <f t="shared" si="69"/>
        <v>#NAME?</v>
      </c>
      <c r="GA60" s="83" t="e">
        <f t="shared" si="69"/>
        <v>#NAME?</v>
      </c>
      <c r="GB60" s="83" t="e">
        <f t="shared" si="69"/>
        <v>#NAME?</v>
      </c>
      <c r="GC60" s="83" t="e">
        <f t="shared" si="69"/>
        <v>#NAME?</v>
      </c>
      <c r="GD60" s="83" t="e">
        <f t="shared" si="69"/>
        <v>#NAME?</v>
      </c>
      <c r="GE60" s="83" t="e">
        <f t="shared" si="69"/>
        <v>#NAME?</v>
      </c>
      <c r="GF60" s="83" t="e">
        <f t="shared" si="69"/>
        <v>#NAME?</v>
      </c>
      <c r="GG60" s="83" t="e">
        <f t="shared" si="69"/>
        <v>#NAME?</v>
      </c>
      <c r="GH60" s="83" t="e">
        <f t="shared" si="69"/>
        <v>#NAME?</v>
      </c>
      <c r="GI60" s="83" t="e">
        <f t="shared" si="69"/>
        <v>#NAME?</v>
      </c>
      <c r="GJ60" s="83" t="e">
        <f t="shared" si="69"/>
        <v>#NAME?</v>
      </c>
      <c r="GK60" s="83" t="e">
        <f t="shared" si="69"/>
        <v>#NAME?</v>
      </c>
      <c r="GL60" s="83" t="e">
        <f t="shared" ref="GL60:HI60" si="70">GL62+GL63</f>
        <v>#NAME?</v>
      </c>
      <c r="GM60" s="83" t="e">
        <f t="shared" si="70"/>
        <v>#NAME?</v>
      </c>
      <c r="GN60" s="83" t="e">
        <f t="shared" si="70"/>
        <v>#NAME?</v>
      </c>
      <c r="GO60" s="83" t="e">
        <f t="shared" si="70"/>
        <v>#NAME?</v>
      </c>
      <c r="GP60" s="83" t="e">
        <f t="shared" si="70"/>
        <v>#NAME?</v>
      </c>
      <c r="GQ60" s="83" t="e">
        <f t="shared" si="70"/>
        <v>#NAME?</v>
      </c>
      <c r="GR60" s="83" t="e">
        <f t="shared" si="70"/>
        <v>#NAME?</v>
      </c>
      <c r="GS60" s="83" t="e">
        <f t="shared" si="70"/>
        <v>#NAME?</v>
      </c>
      <c r="GT60" s="83" t="e">
        <f t="shared" si="70"/>
        <v>#NAME?</v>
      </c>
      <c r="GU60" s="83" t="e">
        <f t="shared" si="70"/>
        <v>#NAME?</v>
      </c>
      <c r="GV60" s="83" t="e">
        <f t="shared" si="70"/>
        <v>#NAME?</v>
      </c>
      <c r="GW60" s="83" t="e">
        <f t="shared" si="70"/>
        <v>#NAME?</v>
      </c>
      <c r="GX60" s="83" t="e">
        <f t="shared" si="70"/>
        <v>#NAME?</v>
      </c>
      <c r="GY60" s="83" t="e">
        <f t="shared" si="70"/>
        <v>#NAME?</v>
      </c>
      <c r="GZ60" s="83" t="e">
        <f t="shared" si="70"/>
        <v>#NAME?</v>
      </c>
      <c r="HA60" s="83" t="e">
        <f t="shared" si="70"/>
        <v>#NAME?</v>
      </c>
      <c r="HB60" s="83" t="e">
        <f t="shared" si="70"/>
        <v>#NAME?</v>
      </c>
      <c r="HC60" s="83" t="e">
        <f t="shared" si="70"/>
        <v>#NAME?</v>
      </c>
      <c r="HD60" s="83" t="e">
        <f t="shared" si="70"/>
        <v>#NAME?</v>
      </c>
      <c r="HE60" s="83" t="e">
        <f t="shared" si="70"/>
        <v>#NAME?</v>
      </c>
      <c r="HF60" s="83" t="e">
        <f t="shared" si="70"/>
        <v>#NAME?</v>
      </c>
      <c r="HG60" s="83" t="e">
        <f t="shared" si="70"/>
        <v>#NAME?</v>
      </c>
      <c r="HH60" s="83" t="e">
        <f t="shared" si="70"/>
        <v>#NAME?</v>
      </c>
      <c r="HI60" s="83" t="e">
        <f t="shared" si="70"/>
        <v>#NAME?</v>
      </c>
    </row>
    <row r="61" spans="1:217" x14ac:dyDescent="0.2">
      <c r="A61" s="29" t="s">
        <v>245</v>
      </c>
      <c r="B61" s="77">
        <f t="shared" ref="B61:BM61" si="71">IF(B58&lt;=0,0,B58)</f>
        <v>0</v>
      </c>
      <c r="C61" s="77">
        <f t="shared" si="71"/>
        <v>0</v>
      </c>
      <c r="D61" s="77">
        <f t="shared" si="71"/>
        <v>0</v>
      </c>
      <c r="E61" s="77">
        <f t="shared" si="71"/>
        <v>0</v>
      </c>
      <c r="F61" s="77">
        <f t="shared" si="71"/>
        <v>0</v>
      </c>
      <c r="G61" s="77">
        <f t="shared" si="71"/>
        <v>0</v>
      </c>
      <c r="H61" s="77" t="e">
        <f t="shared" si="71"/>
        <v>#NAME?</v>
      </c>
      <c r="I61" s="77" t="e">
        <f t="shared" si="71"/>
        <v>#NAME?</v>
      </c>
      <c r="J61" s="77" t="e">
        <f t="shared" si="71"/>
        <v>#NAME?</v>
      </c>
      <c r="K61" s="77" t="e">
        <f t="shared" si="71"/>
        <v>#NAME?</v>
      </c>
      <c r="L61" s="77" t="e">
        <f t="shared" si="71"/>
        <v>#NAME?</v>
      </c>
      <c r="M61" s="77" t="e">
        <f t="shared" si="71"/>
        <v>#NAME?</v>
      </c>
      <c r="N61" s="77" t="e">
        <f t="shared" si="71"/>
        <v>#NAME?</v>
      </c>
      <c r="O61" s="77" t="e">
        <f t="shared" si="71"/>
        <v>#NAME?</v>
      </c>
      <c r="P61" s="77" t="e">
        <f t="shared" si="71"/>
        <v>#NAME?</v>
      </c>
      <c r="Q61" s="77" t="e">
        <f t="shared" si="71"/>
        <v>#NAME?</v>
      </c>
      <c r="R61" s="77" t="e">
        <f t="shared" si="71"/>
        <v>#NAME?</v>
      </c>
      <c r="S61" s="77" t="e">
        <f t="shared" si="71"/>
        <v>#NAME?</v>
      </c>
      <c r="T61" s="77" t="e">
        <f t="shared" si="71"/>
        <v>#NAME?</v>
      </c>
      <c r="U61" s="77" t="e">
        <f t="shared" si="71"/>
        <v>#NAME?</v>
      </c>
      <c r="V61" s="77" t="e">
        <f t="shared" si="71"/>
        <v>#NAME?</v>
      </c>
      <c r="W61" s="77" t="e">
        <f t="shared" si="71"/>
        <v>#NAME?</v>
      </c>
      <c r="X61" s="77" t="e">
        <f t="shared" si="71"/>
        <v>#NAME?</v>
      </c>
      <c r="Y61" s="77" t="e">
        <f t="shared" si="71"/>
        <v>#NAME?</v>
      </c>
      <c r="Z61" s="77" t="e">
        <f t="shared" si="71"/>
        <v>#NAME?</v>
      </c>
      <c r="AA61" s="77" t="e">
        <f t="shared" si="71"/>
        <v>#NAME?</v>
      </c>
      <c r="AB61" s="77" t="e">
        <f t="shared" si="71"/>
        <v>#NAME?</v>
      </c>
      <c r="AC61" s="77" t="e">
        <f t="shared" si="71"/>
        <v>#NAME?</v>
      </c>
      <c r="AD61" s="77" t="e">
        <f t="shared" si="71"/>
        <v>#NAME?</v>
      </c>
      <c r="AE61" s="77" t="e">
        <f t="shared" si="71"/>
        <v>#NAME?</v>
      </c>
      <c r="AF61" s="77" t="e">
        <f t="shared" si="71"/>
        <v>#NAME?</v>
      </c>
      <c r="AG61" s="77" t="e">
        <f t="shared" si="71"/>
        <v>#NAME?</v>
      </c>
      <c r="AH61" s="77" t="e">
        <f t="shared" si="71"/>
        <v>#NAME?</v>
      </c>
      <c r="AI61" s="77" t="e">
        <f t="shared" si="71"/>
        <v>#NAME?</v>
      </c>
      <c r="AJ61" s="77" t="e">
        <f t="shared" si="71"/>
        <v>#NAME?</v>
      </c>
      <c r="AK61" s="77" t="e">
        <f t="shared" si="71"/>
        <v>#NAME?</v>
      </c>
      <c r="AL61" s="77" t="e">
        <f t="shared" si="71"/>
        <v>#NAME?</v>
      </c>
      <c r="AM61" s="77" t="e">
        <f t="shared" si="71"/>
        <v>#NAME?</v>
      </c>
      <c r="AN61" s="77" t="e">
        <f t="shared" si="71"/>
        <v>#NAME?</v>
      </c>
      <c r="AO61" s="77" t="e">
        <f t="shared" si="71"/>
        <v>#NAME?</v>
      </c>
      <c r="AP61" s="77" t="e">
        <f t="shared" si="71"/>
        <v>#NAME?</v>
      </c>
      <c r="AQ61" s="77" t="e">
        <f t="shared" si="71"/>
        <v>#NAME?</v>
      </c>
      <c r="AR61" s="77" t="e">
        <f t="shared" si="71"/>
        <v>#NAME?</v>
      </c>
      <c r="AS61" s="77" t="e">
        <f t="shared" si="71"/>
        <v>#NAME?</v>
      </c>
      <c r="AT61" s="77" t="e">
        <f t="shared" si="71"/>
        <v>#NAME?</v>
      </c>
      <c r="AU61" s="77" t="e">
        <f t="shared" si="71"/>
        <v>#NAME?</v>
      </c>
      <c r="AV61" s="77" t="e">
        <f t="shared" si="71"/>
        <v>#NAME?</v>
      </c>
      <c r="AW61" s="77" t="e">
        <f t="shared" si="71"/>
        <v>#NAME?</v>
      </c>
      <c r="AX61" s="77" t="e">
        <f t="shared" si="71"/>
        <v>#NAME?</v>
      </c>
      <c r="AY61" s="77" t="e">
        <f t="shared" si="71"/>
        <v>#NAME?</v>
      </c>
      <c r="AZ61" s="77" t="e">
        <f t="shared" si="71"/>
        <v>#NAME?</v>
      </c>
      <c r="BA61" s="77" t="e">
        <f t="shared" si="71"/>
        <v>#NAME?</v>
      </c>
      <c r="BB61" s="77" t="e">
        <f t="shared" si="71"/>
        <v>#NAME?</v>
      </c>
      <c r="BC61" s="77" t="e">
        <f t="shared" si="71"/>
        <v>#NAME?</v>
      </c>
      <c r="BD61" s="77" t="e">
        <f t="shared" si="71"/>
        <v>#NAME?</v>
      </c>
      <c r="BE61" s="77" t="e">
        <f t="shared" si="71"/>
        <v>#NAME?</v>
      </c>
      <c r="BF61" s="77" t="e">
        <f t="shared" si="71"/>
        <v>#NAME?</v>
      </c>
      <c r="BG61" s="77" t="e">
        <f t="shared" si="71"/>
        <v>#NAME?</v>
      </c>
      <c r="BH61" s="77" t="e">
        <f t="shared" si="71"/>
        <v>#NAME?</v>
      </c>
      <c r="BI61" s="77" t="e">
        <f t="shared" si="71"/>
        <v>#NAME?</v>
      </c>
      <c r="BJ61" s="77" t="e">
        <f t="shared" si="71"/>
        <v>#NAME?</v>
      </c>
      <c r="BK61" s="77" t="e">
        <f t="shared" si="71"/>
        <v>#NAME?</v>
      </c>
      <c r="BL61" s="77" t="e">
        <f t="shared" si="71"/>
        <v>#NAME?</v>
      </c>
      <c r="BM61" s="77" t="e">
        <f t="shared" si="71"/>
        <v>#NAME?</v>
      </c>
      <c r="BN61" s="77" t="e">
        <f t="shared" ref="BN61:DY61" si="72">IF(BN58&lt;=0,0,BN58)</f>
        <v>#NAME?</v>
      </c>
      <c r="BO61" s="77" t="e">
        <f t="shared" si="72"/>
        <v>#NAME?</v>
      </c>
      <c r="BP61" s="77" t="e">
        <f t="shared" si="72"/>
        <v>#NAME?</v>
      </c>
      <c r="BQ61" s="77" t="e">
        <f t="shared" si="72"/>
        <v>#NAME?</v>
      </c>
      <c r="BR61" s="77" t="e">
        <f t="shared" si="72"/>
        <v>#NAME?</v>
      </c>
      <c r="BS61" s="77" t="e">
        <f t="shared" si="72"/>
        <v>#NAME?</v>
      </c>
      <c r="BT61" s="77" t="e">
        <f t="shared" si="72"/>
        <v>#NAME?</v>
      </c>
      <c r="BU61" s="77" t="e">
        <f t="shared" si="72"/>
        <v>#NAME?</v>
      </c>
      <c r="BV61" s="77" t="e">
        <f t="shared" si="72"/>
        <v>#NAME?</v>
      </c>
      <c r="BW61" s="77" t="e">
        <f t="shared" si="72"/>
        <v>#NAME?</v>
      </c>
      <c r="BX61" s="77" t="e">
        <f t="shared" si="72"/>
        <v>#NAME?</v>
      </c>
      <c r="BY61" s="77" t="e">
        <f t="shared" si="72"/>
        <v>#NAME?</v>
      </c>
      <c r="BZ61" s="77" t="e">
        <f t="shared" si="72"/>
        <v>#NAME?</v>
      </c>
      <c r="CA61" s="77" t="e">
        <f t="shared" si="72"/>
        <v>#NAME?</v>
      </c>
      <c r="CB61" s="77" t="e">
        <f t="shared" si="72"/>
        <v>#NAME?</v>
      </c>
      <c r="CC61" s="77" t="e">
        <f t="shared" si="72"/>
        <v>#NAME?</v>
      </c>
      <c r="CD61" s="77" t="e">
        <f t="shared" si="72"/>
        <v>#NAME?</v>
      </c>
      <c r="CE61" s="77" t="e">
        <f t="shared" si="72"/>
        <v>#NAME?</v>
      </c>
      <c r="CF61" s="77" t="e">
        <f t="shared" si="72"/>
        <v>#NAME?</v>
      </c>
      <c r="CG61" s="77" t="e">
        <f t="shared" si="72"/>
        <v>#NAME?</v>
      </c>
      <c r="CH61" s="77" t="e">
        <f t="shared" si="72"/>
        <v>#NAME?</v>
      </c>
      <c r="CI61" s="77" t="e">
        <f t="shared" si="72"/>
        <v>#NAME?</v>
      </c>
      <c r="CJ61" s="77" t="e">
        <f t="shared" si="72"/>
        <v>#NAME?</v>
      </c>
      <c r="CK61" s="77" t="e">
        <f t="shared" si="72"/>
        <v>#NAME?</v>
      </c>
      <c r="CL61" s="77" t="e">
        <f t="shared" si="72"/>
        <v>#NAME?</v>
      </c>
      <c r="CM61" s="77" t="e">
        <f t="shared" si="72"/>
        <v>#NAME?</v>
      </c>
      <c r="CN61" s="77" t="e">
        <f t="shared" si="72"/>
        <v>#NAME?</v>
      </c>
      <c r="CO61" s="77" t="e">
        <f t="shared" si="72"/>
        <v>#NAME?</v>
      </c>
      <c r="CP61" s="77" t="e">
        <f t="shared" si="72"/>
        <v>#NAME?</v>
      </c>
      <c r="CQ61" s="77" t="e">
        <f t="shared" si="72"/>
        <v>#NAME?</v>
      </c>
      <c r="CR61" s="77" t="e">
        <f t="shared" si="72"/>
        <v>#NAME?</v>
      </c>
      <c r="CS61" s="77" t="e">
        <f t="shared" si="72"/>
        <v>#NAME?</v>
      </c>
      <c r="CT61" s="77" t="e">
        <f t="shared" si="72"/>
        <v>#NAME?</v>
      </c>
      <c r="CU61" s="77" t="e">
        <f t="shared" si="72"/>
        <v>#NAME?</v>
      </c>
      <c r="CV61" s="77" t="e">
        <f t="shared" si="72"/>
        <v>#NAME?</v>
      </c>
      <c r="CW61" s="77" t="e">
        <f t="shared" si="72"/>
        <v>#NAME?</v>
      </c>
      <c r="CX61" s="77" t="e">
        <f t="shared" si="72"/>
        <v>#NAME?</v>
      </c>
      <c r="CY61" s="77" t="e">
        <f t="shared" si="72"/>
        <v>#NAME?</v>
      </c>
      <c r="CZ61" s="77" t="e">
        <f t="shared" si="72"/>
        <v>#NAME?</v>
      </c>
      <c r="DA61" s="77" t="e">
        <f t="shared" si="72"/>
        <v>#NAME?</v>
      </c>
      <c r="DB61" s="77" t="e">
        <f t="shared" si="72"/>
        <v>#NAME?</v>
      </c>
      <c r="DC61" s="77" t="e">
        <f t="shared" si="72"/>
        <v>#NAME?</v>
      </c>
      <c r="DD61" s="77" t="e">
        <f t="shared" si="72"/>
        <v>#NAME?</v>
      </c>
      <c r="DE61" s="77" t="e">
        <f t="shared" si="72"/>
        <v>#NAME?</v>
      </c>
      <c r="DF61" s="77" t="e">
        <f t="shared" si="72"/>
        <v>#NAME?</v>
      </c>
      <c r="DG61" s="77" t="e">
        <f t="shared" si="72"/>
        <v>#NAME?</v>
      </c>
      <c r="DH61" s="77" t="e">
        <f t="shared" si="72"/>
        <v>#NAME?</v>
      </c>
      <c r="DI61" s="77" t="e">
        <f t="shared" si="72"/>
        <v>#NAME?</v>
      </c>
      <c r="DJ61" s="77" t="e">
        <f t="shared" si="72"/>
        <v>#NAME?</v>
      </c>
      <c r="DK61" s="77" t="e">
        <f t="shared" si="72"/>
        <v>#NAME?</v>
      </c>
      <c r="DL61" s="77" t="e">
        <f t="shared" si="72"/>
        <v>#NAME?</v>
      </c>
      <c r="DM61" s="77" t="e">
        <f t="shared" si="72"/>
        <v>#NAME?</v>
      </c>
      <c r="DN61" s="77" t="e">
        <f t="shared" si="72"/>
        <v>#NAME?</v>
      </c>
      <c r="DO61" s="77" t="e">
        <f t="shared" si="72"/>
        <v>#NAME?</v>
      </c>
      <c r="DP61" s="77" t="e">
        <f t="shared" si="72"/>
        <v>#NAME?</v>
      </c>
      <c r="DQ61" s="77" t="e">
        <f t="shared" si="72"/>
        <v>#NAME?</v>
      </c>
      <c r="DR61" s="77" t="e">
        <f t="shared" si="72"/>
        <v>#NAME?</v>
      </c>
      <c r="DS61" s="77" t="e">
        <f t="shared" si="72"/>
        <v>#NAME?</v>
      </c>
      <c r="DT61" s="77" t="e">
        <f t="shared" si="72"/>
        <v>#NAME?</v>
      </c>
      <c r="DU61" s="77" t="e">
        <f t="shared" si="72"/>
        <v>#NAME?</v>
      </c>
      <c r="DV61" s="77" t="e">
        <f t="shared" si="72"/>
        <v>#NAME?</v>
      </c>
      <c r="DW61" s="77" t="e">
        <f t="shared" si="72"/>
        <v>#NAME?</v>
      </c>
      <c r="DX61" s="77" t="e">
        <f t="shared" si="72"/>
        <v>#NAME?</v>
      </c>
      <c r="DY61" s="77" t="e">
        <f t="shared" si="72"/>
        <v>#NAME?</v>
      </c>
      <c r="DZ61" s="77" t="e">
        <f t="shared" ref="DZ61:GK61" si="73">IF(DZ58&lt;=0,0,DZ58)</f>
        <v>#NAME?</v>
      </c>
      <c r="EA61" s="77" t="e">
        <f t="shared" si="73"/>
        <v>#NAME?</v>
      </c>
      <c r="EB61" s="77" t="e">
        <f t="shared" si="73"/>
        <v>#NAME?</v>
      </c>
      <c r="EC61" s="77" t="e">
        <f t="shared" si="73"/>
        <v>#NAME?</v>
      </c>
      <c r="ED61" s="77" t="e">
        <f t="shared" si="73"/>
        <v>#NAME?</v>
      </c>
      <c r="EE61" s="77" t="e">
        <f t="shared" si="73"/>
        <v>#NAME?</v>
      </c>
      <c r="EF61" s="77" t="e">
        <f t="shared" si="73"/>
        <v>#NAME?</v>
      </c>
      <c r="EG61" s="77" t="e">
        <f t="shared" si="73"/>
        <v>#NAME?</v>
      </c>
      <c r="EH61" s="77" t="e">
        <f t="shared" si="73"/>
        <v>#NAME?</v>
      </c>
      <c r="EI61" s="77" t="e">
        <f t="shared" si="73"/>
        <v>#NAME?</v>
      </c>
      <c r="EJ61" s="77" t="e">
        <f t="shared" si="73"/>
        <v>#NAME?</v>
      </c>
      <c r="EK61" s="77" t="e">
        <f t="shared" si="73"/>
        <v>#NAME?</v>
      </c>
      <c r="EL61" s="77" t="e">
        <f t="shared" si="73"/>
        <v>#NAME?</v>
      </c>
      <c r="EM61" s="77" t="e">
        <f t="shared" si="73"/>
        <v>#NAME?</v>
      </c>
      <c r="EN61" s="77" t="e">
        <f t="shared" si="73"/>
        <v>#NAME?</v>
      </c>
      <c r="EO61" s="77" t="e">
        <f t="shared" si="73"/>
        <v>#NAME?</v>
      </c>
      <c r="EP61" s="77" t="e">
        <f t="shared" si="73"/>
        <v>#NAME?</v>
      </c>
      <c r="EQ61" s="77" t="e">
        <f t="shared" si="73"/>
        <v>#NAME?</v>
      </c>
      <c r="ER61" s="77" t="e">
        <f t="shared" si="73"/>
        <v>#NAME?</v>
      </c>
      <c r="ES61" s="77" t="e">
        <f t="shared" si="73"/>
        <v>#NAME?</v>
      </c>
      <c r="ET61" s="77" t="e">
        <f t="shared" si="73"/>
        <v>#NAME?</v>
      </c>
      <c r="EU61" s="77" t="e">
        <f t="shared" si="73"/>
        <v>#NAME?</v>
      </c>
      <c r="EV61" s="77" t="e">
        <f t="shared" si="73"/>
        <v>#NAME?</v>
      </c>
      <c r="EW61" s="77" t="e">
        <f t="shared" si="73"/>
        <v>#NAME?</v>
      </c>
      <c r="EX61" s="77" t="e">
        <f t="shared" si="73"/>
        <v>#NAME?</v>
      </c>
      <c r="EY61" s="77" t="e">
        <f t="shared" si="73"/>
        <v>#NAME?</v>
      </c>
      <c r="EZ61" s="77" t="e">
        <f t="shared" si="73"/>
        <v>#NAME?</v>
      </c>
      <c r="FA61" s="77" t="e">
        <f t="shared" si="73"/>
        <v>#NAME?</v>
      </c>
      <c r="FB61" s="77" t="e">
        <f t="shared" si="73"/>
        <v>#NAME?</v>
      </c>
      <c r="FC61" s="77" t="e">
        <f t="shared" si="73"/>
        <v>#NAME?</v>
      </c>
      <c r="FD61" s="77" t="e">
        <f t="shared" si="73"/>
        <v>#NAME?</v>
      </c>
      <c r="FE61" s="77" t="e">
        <f t="shared" si="73"/>
        <v>#NAME?</v>
      </c>
      <c r="FF61" s="77" t="e">
        <f t="shared" si="73"/>
        <v>#NAME?</v>
      </c>
      <c r="FG61" s="77" t="e">
        <f t="shared" si="73"/>
        <v>#NAME?</v>
      </c>
      <c r="FH61" s="77" t="e">
        <f t="shared" si="73"/>
        <v>#NAME?</v>
      </c>
      <c r="FI61" s="77" t="e">
        <f t="shared" si="73"/>
        <v>#NAME?</v>
      </c>
      <c r="FJ61" s="77" t="e">
        <f t="shared" si="73"/>
        <v>#NAME?</v>
      </c>
      <c r="FK61" s="77" t="e">
        <f t="shared" si="73"/>
        <v>#NAME?</v>
      </c>
      <c r="FL61" s="77" t="e">
        <f t="shared" si="73"/>
        <v>#NAME?</v>
      </c>
      <c r="FM61" s="77" t="e">
        <f t="shared" si="73"/>
        <v>#NAME?</v>
      </c>
      <c r="FN61" s="77" t="e">
        <f t="shared" si="73"/>
        <v>#NAME?</v>
      </c>
      <c r="FO61" s="77" t="e">
        <f t="shared" si="73"/>
        <v>#NAME?</v>
      </c>
      <c r="FP61" s="77" t="e">
        <f t="shared" si="73"/>
        <v>#NAME?</v>
      </c>
      <c r="FQ61" s="77" t="e">
        <f t="shared" si="73"/>
        <v>#NAME?</v>
      </c>
      <c r="FR61" s="77" t="e">
        <f t="shared" si="73"/>
        <v>#NAME?</v>
      </c>
      <c r="FS61" s="77" t="e">
        <f t="shared" si="73"/>
        <v>#NAME?</v>
      </c>
      <c r="FT61" s="77" t="e">
        <f t="shared" si="73"/>
        <v>#NAME?</v>
      </c>
      <c r="FU61" s="77" t="e">
        <f t="shared" si="73"/>
        <v>#NAME?</v>
      </c>
      <c r="FV61" s="77" t="e">
        <f t="shared" si="73"/>
        <v>#NAME?</v>
      </c>
      <c r="FW61" s="77" t="e">
        <f t="shared" si="73"/>
        <v>#NAME?</v>
      </c>
      <c r="FX61" s="77" t="e">
        <f t="shared" si="73"/>
        <v>#NAME?</v>
      </c>
      <c r="FY61" s="77" t="e">
        <f t="shared" si="73"/>
        <v>#NAME?</v>
      </c>
      <c r="FZ61" s="77" t="e">
        <f t="shared" si="73"/>
        <v>#NAME?</v>
      </c>
      <c r="GA61" s="77" t="e">
        <f t="shared" si="73"/>
        <v>#NAME?</v>
      </c>
      <c r="GB61" s="77" t="e">
        <f t="shared" si="73"/>
        <v>#NAME?</v>
      </c>
      <c r="GC61" s="77" t="e">
        <f t="shared" si="73"/>
        <v>#NAME?</v>
      </c>
      <c r="GD61" s="77" t="e">
        <f t="shared" si="73"/>
        <v>#NAME?</v>
      </c>
      <c r="GE61" s="77" t="e">
        <f t="shared" si="73"/>
        <v>#NAME?</v>
      </c>
      <c r="GF61" s="77" t="e">
        <f t="shared" si="73"/>
        <v>#NAME?</v>
      </c>
      <c r="GG61" s="77" t="e">
        <f t="shared" si="73"/>
        <v>#NAME?</v>
      </c>
      <c r="GH61" s="77" t="e">
        <f t="shared" si="73"/>
        <v>#NAME?</v>
      </c>
      <c r="GI61" s="77" t="e">
        <f t="shared" si="73"/>
        <v>#NAME?</v>
      </c>
      <c r="GJ61" s="77" t="e">
        <f t="shared" si="73"/>
        <v>#NAME?</v>
      </c>
      <c r="GK61" s="77" t="e">
        <f t="shared" si="73"/>
        <v>#NAME?</v>
      </c>
      <c r="GL61" s="77" t="e">
        <f t="shared" ref="GL61:HI61" si="74">IF(GL58&lt;=0,0,GL58)</f>
        <v>#NAME?</v>
      </c>
      <c r="GM61" s="77" t="e">
        <f t="shared" si="74"/>
        <v>#NAME?</v>
      </c>
      <c r="GN61" s="77" t="e">
        <f t="shared" si="74"/>
        <v>#NAME?</v>
      </c>
      <c r="GO61" s="77" t="e">
        <f t="shared" si="74"/>
        <v>#NAME?</v>
      </c>
      <c r="GP61" s="77" t="e">
        <f t="shared" si="74"/>
        <v>#NAME?</v>
      </c>
      <c r="GQ61" s="77" t="e">
        <f t="shared" si="74"/>
        <v>#NAME?</v>
      </c>
      <c r="GR61" s="77" t="e">
        <f t="shared" si="74"/>
        <v>#NAME?</v>
      </c>
      <c r="GS61" s="77" t="e">
        <f t="shared" si="74"/>
        <v>#NAME?</v>
      </c>
      <c r="GT61" s="77" t="e">
        <f t="shared" si="74"/>
        <v>#NAME?</v>
      </c>
      <c r="GU61" s="77" t="e">
        <f t="shared" si="74"/>
        <v>#NAME?</v>
      </c>
      <c r="GV61" s="77" t="e">
        <f t="shared" si="74"/>
        <v>#NAME?</v>
      </c>
      <c r="GW61" s="77" t="e">
        <f t="shared" si="74"/>
        <v>#NAME?</v>
      </c>
      <c r="GX61" s="77" t="e">
        <f t="shared" si="74"/>
        <v>#NAME?</v>
      </c>
      <c r="GY61" s="77" t="e">
        <f t="shared" si="74"/>
        <v>#NAME?</v>
      </c>
      <c r="GZ61" s="77" t="e">
        <f t="shared" si="74"/>
        <v>#NAME?</v>
      </c>
      <c r="HA61" s="77" t="e">
        <f t="shared" si="74"/>
        <v>#NAME?</v>
      </c>
      <c r="HB61" s="77" t="e">
        <f t="shared" si="74"/>
        <v>#NAME?</v>
      </c>
      <c r="HC61" s="77" t="e">
        <f t="shared" si="74"/>
        <v>#NAME?</v>
      </c>
      <c r="HD61" s="77" t="e">
        <f t="shared" si="74"/>
        <v>#NAME?</v>
      </c>
      <c r="HE61" s="77" t="e">
        <f t="shared" si="74"/>
        <v>#NAME?</v>
      </c>
      <c r="HF61" s="77" t="e">
        <f t="shared" si="74"/>
        <v>#NAME?</v>
      </c>
      <c r="HG61" s="77" t="e">
        <f t="shared" si="74"/>
        <v>#NAME?</v>
      </c>
      <c r="HH61" s="77" t="e">
        <f t="shared" si="74"/>
        <v>#NAME?</v>
      </c>
      <c r="HI61" s="77" t="e">
        <f t="shared" si="74"/>
        <v>#NAME?</v>
      </c>
    </row>
    <row r="62" spans="1:217" x14ac:dyDescent="0.2">
      <c r="A62" s="29" t="s">
        <v>246</v>
      </c>
      <c r="B62" s="77">
        <f t="shared" ref="B62:BM62" si="75">_xlfn.SINGLE(IRPJ)*B61+IF(B61&gt;20,_xlfn.SINGLE(AdicionalIRPJ)*(B61-20))</f>
        <v>0</v>
      </c>
      <c r="C62" s="77">
        <f t="shared" si="75"/>
        <v>0</v>
      </c>
      <c r="D62" s="77">
        <f t="shared" si="75"/>
        <v>0</v>
      </c>
      <c r="E62" s="77">
        <f t="shared" si="75"/>
        <v>0</v>
      </c>
      <c r="F62" s="77">
        <f t="shared" si="75"/>
        <v>0</v>
      </c>
      <c r="G62" s="77">
        <f t="shared" si="75"/>
        <v>0</v>
      </c>
      <c r="H62" s="77" t="e">
        <f t="shared" si="75"/>
        <v>#NAME?</v>
      </c>
      <c r="I62" s="77" t="e">
        <f t="shared" si="75"/>
        <v>#NAME?</v>
      </c>
      <c r="J62" s="77" t="e">
        <f t="shared" si="75"/>
        <v>#NAME?</v>
      </c>
      <c r="K62" s="77" t="e">
        <f t="shared" si="75"/>
        <v>#NAME?</v>
      </c>
      <c r="L62" s="77" t="e">
        <f t="shared" si="75"/>
        <v>#NAME?</v>
      </c>
      <c r="M62" s="77" t="e">
        <f t="shared" si="75"/>
        <v>#NAME?</v>
      </c>
      <c r="N62" s="77" t="e">
        <f t="shared" si="75"/>
        <v>#NAME?</v>
      </c>
      <c r="O62" s="77" t="e">
        <f t="shared" si="75"/>
        <v>#NAME?</v>
      </c>
      <c r="P62" s="77" t="e">
        <f t="shared" si="75"/>
        <v>#NAME?</v>
      </c>
      <c r="Q62" s="77" t="e">
        <f t="shared" si="75"/>
        <v>#NAME?</v>
      </c>
      <c r="R62" s="77" t="e">
        <f t="shared" si="75"/>
        <v>#NAME?</v>
      </c>
      <c r="S62" s="77" t="e">
        <f t="shared" si="75"/>
        <v>#NAME?</v>
      </c>
      <c r="T62" s="77" t="e">
        <f t="shared" si="75"/>
        <v>#NAME?</v>
      </c>
      <c r="U62" s="77" t="e">
        <f t="shared" si="75"/>
        <v>#NAME?</v>
      </c>
      <c r="V62" s="77" t="e">
        <f t="shared" si="75"/>
        <v>#NAME?</v>
      </c>
      <c r="W62" s="77" t="e">
        <f t="shared" si="75"/>
        <v>#NAME?</v>
      </c>
      <c r="X62" s="77" t="e">
        <f t="shared" si="75"/>
        <v>#NAME?</v>
      </c>
      <c r="Y62" s="77" t="e">
        <f t="shared" si="75"/>
        <v>#NAME?</v>
      </c>
      <c r="Z62" s="77" t="e">
        <f t="shared" si="75"/>
        <v>#NAME?</v>
      </c>
      <c r="AA62" s="77" t="e">
        <f t="shared" si="75"/>
        <v>#NAME?</v>
      </c>
      <c r="AB62" s="77" t="e">
        <f t="shared" si="75"/>
        <v>#NAME?</v>
      </c>
      <c r="AC62" s="77" t="e">
        <f t="shared" si="75"/>
        <v>#NAME?</v>
      </c>
      <c r="AD62" s="77" t="e">
        <f t="shared" si="75"/>
        <v>#NAME?</v>
      </c>
      <c r="AE62" s="77" t="e">
        <f t="shared" si="75"/>
        <v>#NAME?</v>
      </c>
      <c r="AF62" s="77" t="e">
        <f t="shared" si="75"/>
        <v>#NAME?</v>
      </c>
      <c r="AG62" s="77" t="e">
        <f t="shared" si="75"/>
        <v>#NAME?</v>
      </c>
      <c r="AH62" s="77" t="e">
        <f t="shared" si="75"/>
        <v>#NAME?</v>
      </c>
      <c r="AI62" s="77" t="e">
        <f t="shared" si="75"/>
        <v>#NAME?</v>
      </c>
      <c r="AJ62" s="77" t="e">
        <f t="shared" si="75"/>
        <v>#NAME?</v>
      </c>
      <c r="AK62" s="77" t="e">
        <f t="shared" si="75"/>
        <v>#NAME?</v>
      </c>
      <c r="AL62" s="77" t="e">
        <f t="shared" si="75"/>
        <v>#NAME?</v>
      </c>
      <c r="AM62" s="77" t="e">
        <f t="shared" si="75"/>
        <v>#NAME?</v>
      </c>
      <c r="AN62" s="77" t="e">
        <f t="shared" si="75"/>
        <v>#NAME?</v>
      </c>
      <c r="AO62" s="77" t="e">
        <f t="shared" si="75"/>
        <v>#NAME?</v>
      </c>
      <c r="AP62" s="77" t="e">
        <f t="shared" si="75"/>
        <v>#NAME?</v>
      </c>
      <c r="AQ62" s="77" t="e">
        <f t="shared" si="75"/>
        <v>#NAME?</v>
      </c>
      <c r="AR62" s="77" t="e">
        <f t="shared" si="75"/>
        <v>#NAME?</v>
      </c>
      <c r="AS62" s="77" t="e">
        <f t="shared" si="75"/>
        <v>#NAME?</v>
      </c>
      <c r="AT62" s="77" t="e">
        <f t="shared" si="75"/>
        <v>#NAME?</v>
      </c>
      <c r="AU62" s="77" t="e">
        <f t="shared" si="75"/>
        <v>#NAME?</v>
      </c>
      <c r="AV62" s="77" t="e">
        <f t="shared" si="75"/>
        <v>#NAME?</v>
      </c>
      <c r="AW62" s="77" t="e">
        <f t="shared" si="75"/>
        <v>#NAME?</v>
      </c>
      <c r="AX62" s="77" t="e">
        <f t="shared" si="75"/>
        <v>#NAME?</v>
      </c>
      <c r="AY62" s="77" t="e">
        <f t="shared" si="75"/>
        <v>#NAME?</v>
      </c>
      <c r="AZ62" s="77" t="e">
        <f t="shared" si="75"/>
        <v>#NAME?</v>
      </c>
      <c r="BA62" s="77" t="e">
        <f t="shared" si="75"/>
        <v>#NAME?</v>
      </c>
      <c r="BB62" s="77" t="e">
        <f t="shared" si="75"/>
        <v>#NAME?</v>
      </c>
      <c r="BC62" s="77" t="e">
        <f t="shared" si="75"/>
        <v>#NAME?</v>
      </c>
      <c r="BD62" s="77" t="e">
        <f t="shared" si="75"/>
        <v>#NAME?</v>
      </c>
      <c r="BE62" s="77" t="e">
        <f t="shared" si="75"/>
        <v>#NAME?</v>
      </c>
      <c r="BF62" s="77" t="e">
        <f t="shared" si="75"/>
        <v>#NAME?</v>
      </c>
      <c r="BG62" s="77" t="e">
        <f t="shared" si="75"/>
        <v>#NAME?</v>
      </c>
      <c r="BH62" s="77" t="e">
        <f t="shared" si="75"/>
        <v>#NAME?</v>
      </c>
      <c r="BI62" s="77" t="e">
        <f t="shared" si="75"/>
        <v>#NAME?</v>
      </c>
      <c r="BJ62" s="77" t="e">
        <f t="shared" si="75"/>
        <v>#NAME?</v>
      </c>
      <c r="BK62" s="77" t="e">
        <f t="shared" si="75"/>
        <v>#NAME?</v>
      </c>
      <c r="BL62" s="77" t="e">
        <f t="shared" si="75"/>
        <v>#NAME?</v>
      </c>
      <c r="BM62" s="77" t="e">
        <f t="shared" si="75"/>
        <v>#NAME?</v>
      </c>
      <c r="BN62" s="77" t="e">
        <f t="shared" ref="BN62:DY62" si="76">_xlfn.SINGLE(IRPJ)*BN61+IF(BN61&gt;20,_xlfn.SINGLE(AdicionalIRPJ)*(BN61-20))</f>
        <v>#NAME?</v>
      </c>
      <c r="BO62" s="77" t="e">
        <f t="shared" si="76"/>
        <v>#NAME?</v>
      </c>
      <c r="BP62" s="77" t="e">
        <f t="shared" si="76"/>
        <v>#NAME?</v>
      </c>
      <c r="BQ62" s="77" t="e">
        <f t="shared" si="76"/>
        <v>#NAME?</v>
      </c>
      <c r="BR62" s="77" t="e">
        <f t="shared" si="76"/>
        <v>#NAME?</v>
      </c>
      <c r="BS62" s="77" t="e">
        <f t="shared" si="76"/>
        <v>#NAME?</v>
      </c>
      <c r="BT62" s="77" t="e">
        <f t="shared" si="76"/>
        <v>#NAME?</v>
      </c>
      <c r="BU62" s="77" t="e">
        <f t="shared" si="76"/>
        <v>#NAME?</v>
      </c>
      <c r="BV62" s="77" t="e">
        <f t="shared" si="76"/>
        <v>#NAME?</v>
      </c>
      <c r="BW62" s="77" t="e">
        <f t="shared" si="76"/>
        <v>#NAME?</v>
      </c>
      <c r="BX62" s="77" t="e">
        <f t="shared" si="76"/>
        <v>#NAME?</v>
      </c>
      <c r="BY62" s="77" t="e">
        <f t="shared" si="76"/>
        <v>#NAME?</v>
      </c>
      <c r="BZ62" s="77" t="e">
        <f t="shared" si="76"/>
        <v>#NAME?</v>
      </c>
      <c r="CA62" s="77" t="e">
        <f t="shared" si="76"/>
        <v>#NAME?</v>
      </c>
      <c r="CB62" s="77" t="e">
        <f t="shared" si="76"/>
        <v>#NAME?</v>
      </c>
      <c r="CC62" s="77" t="e">
        <f t="shared" si="76"/>
        <v>#NAME?</v>
      </c>
      <c r="CD62" s="77" t="e">
        <f t="shared" si="76"/>
        <v>#NAME?</v>
      </c>
      <c r="CE62" s="77" t="e">
        <f t="shared" si="76"/>
        <v>#NAME?</v>
      </c>
      <c r="CF62" s="77" t="e">
        <f t="shared" si="76"/>
        <v>#NAME?</v>
      </c>
      <c r="CG62" s="77" t="e">
        <f t="shared" si="76"/>
        <v>#NAME?</v>
      </c>
      <c r="CH62" s="77" t="e">
        <f t="shared" si="76"/>
        <v>#NAME?</v>
      </c>
      <c r="CI62" s="77" t="e">
        <f t="shared" si="76"/>
        <v>#NAME?</v>
      </c>
      <c r="CJ62" s="77" t="e">
        <f t="shared" si="76"/>
        <v>#NAME?</v>
      </c>
      <c r="CK62" s="77" t="e">
        <f t="shared" si="76"/>
        <v>#NAME?</v>
      </c>
      <c r="CL62" s="77" t="e">
        <f t="shared" si="76"/>
        <v>#NAME?</v>
      </c>
      <c r="CM62" s="77" t="e">
        <f t="shared" si="76"/>
        <v>#NAME?</v>
      </c>
      <c r="CN62" s="77" t="e">
        <f t="shared" si="76"/>
        <v>#NAME?</v>
      </c>
      <c r="CO62" s="77" t="e">
        <f t="shared" si="76"/>
        <v>#NAME?</v>
      </c>
      <c r="CP62" s="77" t="e">
        <f t="shared" si="76"/>
        <v>#NAME?</v>
      </c>
      <c r="CQ62" s="77" t="e">
        <f t="shared" si="76"/>
        <v>#NAME?</v>
      </c>
      <c r="CR62" s="77" t="e">
        <f t="shared" si="76"/>
        <v>#NAME?</v>
      </c>
      <c r="CS62" s="77" t="e">
        <f t="shared" si="76"/>
        <v>#NAME?</v>
      </c>
      <c r="CT62" s="77" t="e">
        <f t="shared" si="76"/>
        <v>#NAME?</v>
      </c>
      <c r="CU62" s="77" t="e">
        <f t="shared" si="76"/>
        <v>#NAME?</v>
      </c>
      <c r="CV62" s="77" t="e">
        <f t="shared" si="76"/>
        <v>#NAME?</v>
      </c>
      <c r="CW62" s="77" t="e">
        <f t="shared" si="76"/>
        <v>#NAME?</v>
      </c>
      <c r="CX62" s="77" t="e">
        <f t="shared" si="76"/>
        <v>#NAME?</v>
      </c>
      <c r="CY62" s="77" t="e">
        <f t="shared" si="76"/>
        <v>#NAME?</v>
      </c>
      <c r="CZ62" s="77" t="e">
        <f t="shared" si="76"/>
        <v>#NAME?</v>
      </c>
      <c r="DA62" s="77" t="e">
        <f t="shared" si="76"/>
        <v>#NAME?</v>
      </c>
      <c r="DB62" s="77" t="e">
        <f t="shared" si="76"/>
        <v>#NAME?</v>
      </c>
      <c r="DC62" s="77" t="e">
        <f t="shared" si="76"/>
        <v>#NAME?</v>
      </c>
      <c r="DD62" s="77" t="e">
        <f t="shared" si="76"/>
        <v>#NAME?</v>
      </c>
      <c r="DE62" s="77" t="e">
        <f t="shared" si="76"/>
        <v>#NAME?</v>
      </c>
      <c r="DF62" s="77" t="e">
        <f t="shared" si="76"/>
        <v>#NAME?</v>
      </c>
      <c r="DG62" s="77" t="e">
        <f t="shared" si="76"/>
        <v>#NAME?</v>
      </c>
      <c r="DH62" s="77" t="e">
        <f t="shared" si="76"/>
        <v>#NAME?</v>
      </c>
      <c r="DI62" s="77" t="e">
        <f t="shared" si="76"/>
        <v>#NAME?</v>
      </c>
      <c r="DJ62" s="77" t="e">
        <f t="shared" si="76"/>
        <v>#NAME?</v>
      </c>
      <c r="DK62" s="77" t="e">
        <f t="shared" si="76"/>
        <v>#NAME?</v>
      </c>
      <c r="DL62" s="77" t="e">
        <f t="shared" si="76"/>
        <v>#NAME?</v>
      </c>
      <c r="DM62" s="77" t="e">
        <f t="shared" si="76"/>
        <v>#NAME?</v>
      </c>
      <c r="DN62" s="77" t="e">
        <f t="shared" si="76"/>
        <v>#NAME?</v>
      </c>
      <c r="DO62" s="77" t="e">
        <f t="shared" si="76"/>
        <v>#NAME?</v>
      </c>
      <c r="DP62" s="77" t="e">
        <f t="shared" si="76"/>
        <v>#NAME?</v>
      </c>
      <c r="DQ62" s="77" t="e">
        <f t="shared" si="76"/>
        <v>#NAME?</v>
      </c>
      <c r="DR62" s="77" t="e">
        <f t="shared" si="76"/>
        <v>#NAME?</v>
      </c>
      <c r="DS62" s="77" t="e">
        <f t="shared" si="76"/>
        <v>#NAME?</v>
      </c>
      <c r="DT62" s="77" t="e">
        <f t="shared" si="76"/>
        <v>#NAME?</v>
      </c>
      <c r="DU62" s="77" t="e">
        <f t="shared" si="76"/>
        <v>#NAME?</v>
      </c>
      <c r="DV62" s="77" t="e">
        <f t="shared" si="76"/>
        <v>#NAME?</v>
      </c>
      <c r="DW62" s="77" t="e">
        <f t="shared" si="76"/>
        <v>#NAME?</v>
      </c>
      <c r="DX62" s="77" t="e">
        <f t="shared" si="76"/>
        <v>#NAME?</v>
      </c>
      <c r="DY62" s="77" t="e">
        <f t="shared" si="76"/>
        <v>#NAME?</v>
      </c>
      <c r="DZ62" s="77" t="e">
        <f t="shared" ref="DZ62:GK62" si="77">_xlfn.SINGLE(IRPJ)*DZ61+IF(DZ61&gt;20,_xlfn.SINGLE(AdicionalIRPJ)*(DZ61-20))</f>
        <v>#NAME?</v>
      </c>
      <c r="EA62" s="77" t="e">
        <f t="shared" si="77"/>
        <v>#NAME?</v>
      </c>
      <c r="EB62" s="77" t="e">
        <f t="shared" si="77"/>
        <v>#NAME?</v>
      </c>
      <c r="EC62" s="77" t="e">
        <f t="shared" si="77"/>
        <v>#NAME?</v>
      </c>
      <c r="ED62" s="77" t="e">
        <f t="shared" si="77"/>
        <v>#NAME?</v>
      </c>
      <c r="EE62" s="77" t="e">
        <f t="shared" si="77"/>
        <v>#NAME?</v>
      </c>
      <c r="EF62" s="77" t="e">
        <f t="shared" si="77"/>
        <v>#NAME?</v>
      </c>
      <c r="EG62" s="77" t="e">
        <f t="shared" si="77"/>
        <v>#NAME?</v>
      </c>
      <c r="EH62" s="77" t="e">
        <f t="shared" si="77"/>
        <v>#NAME?</v>
      </c>
      <c r="EI62" s="77" t="e">
        <f t="shared" si="77"/>
        <v>#NAME?</v>
      </c>
      <c r="EJ62" s="77" t="e">
        <f t="shared" si="77"/>
        <v>#NAME?</v>
      </c>
      <c r="EK62" s="77" t="e">
        <f t="shared" si="77"/>
        <v>#NAME?</v>
      </c>
      <c r="EL62" s="77" t="e">
        <f t="shared" si="77"/>
        <v>#NAME?</v>
      </c>
      <c r="EM62" s="77" t="e">
        <f t="shared" si="77"/>
        <v>#NAME?</v>
      </c>
      <c r="EN62" s="77" t="e">
        <f t="shared" si="77"/>
        <v>#NAME?</v>
      </c>
      <c r="EO62" s="77" t="e">
        <f t="shared" si="77"/>
        <v>#NAME?</v>
      </c>
      <c r="EP62" s="77" t="e">
        <f t="shared" si="77"/>
        <v>#NAME?</v>
      </c>
      <c r="EQ62" s="77" t="e">
        <f t="shared" si="77"/>
        <v>#NAME?</v>
      </c>
      <c r="ER62" s="77" t="e">
        <f t="shared" si="77"/>
        <v>#NAME?</v>
      </c>
      <c r="ES62" s="77" t="e">
        <f t="shared" si="77"/>
        <v>#NAME?</v>
      </c>
      <c r="ET62" s="77" t="e">
        <f t="shared" si="77"/>
        <v>#NAME?</v>
      </c>
      <c r="EU62" s="77" t="e">
        <f t="shared" si="77"/>
        <v>#NAME?</v>
      </c>
      <c r="EV62" s="77" t="e">
        <f t="shared" si="77"/>
        <v>#NAME?</v>
      </c>
      <c r="EW62" s="77" t="e">
        <f t="shared" si="77"/>
        <v>#NAME?</v>
      </c>
      <c r="EX62" s="77" t="e">
        <f t="shared" si="77"/>
        <v>#NAME?</v>
      </c>
      <c r="EY62" s="77" t="e">
        <f t="shared" si="77"/>
        <v>#NAME?</v>
      </c>
      <c r="EZ62" s="77" t="e">
        <f t="shared" si="77"/>
        <v>#NAME?</v>
      </c>
      <c r="FA62" s="77" t="e">
        <f t="shared" si="77"/>
        <v>#NAME?</v>
      </c>
      <c r="FB62" s="77" t="e">
        <f t="shared" si="77"/>
        <v>#NAME?</v>
      </c>
      <c r="FC62" s="77" t="e">
        <f t="shared" si="77"/>
        <v>#NAME?</v>
      </c>
      <c r="FD62" s="77" t="e">
        <f t="shared" si="77"/>
        <v>#NAME?</v>
      </c>
      <c r="FE62" s="77" t="e">
        <f t="shared" si="77"/>
        <v>#NAME?</v>
      </c>
      <c r="FF62" s="77" t="e">
        <f t="shared" si="77"/>
        <v>#NAME?</v>
      </c>
      <c r="FG62" s="77" t="e">
        <f t="shared" si="77"/>
        <v>#NAME?</v>
      </c>
      <c r="FH62" s="77" t="e">
        <f t="shared" si="77"/>
        <v>#NAME?</v>
      </c>
      <c r="FI62" s="77" t="e">
        <f t="shared" si="77"/>
        <v>#NAME?</v>
      </c>
      <c r="FJ62" s="77" t="e">
        <f t="shared" si="77"/>
        <v>#NAME?</v>
      </c>
      <c r="FK62" s="77" t="e">
        <f t="shared" si="77"/>
        <v>#NAME?</v>
      </c>
      <c r="FL62" s="77" t="e">
        <f t="shared" si="77"/>
        <v>#NAME?</v>
      </c>
      <c r="FM62" s="77" t="e">
        <f t="shared" si="77"/>
        <v>#NAME?</v>
      </c>
      <c r="FN62" s="77" t="e">
        <f t="shared" si="77"/>
        <v>#NAME?</v>
      </c>
      <c r="FO62" s="77" t="e">
        <f t="shared" si="77"/>
        <v>#NAME?</v>
      </c>
      <c r="FP62" s="77" t="e">
        <f t="shared" si="77"/>
        <v>#NAME?</v>
      </c>
      <c r="FQ62" s="77" t="e">
        <f t="shared" si="77"/>
        <v>#NAME?</v>
      </c>
      <c r="FR62" s="77" t="e">
        <f t="shared" si="77"/>
        <v>#NAME?</v>
      </c>
      <c r="FS62" s="77" t="e">
        <f t="shared" si="77"/>
        <v>#NAME?</v>
      </c>
      <c r="FT62" s="77" t="e">
        <f t="shared" si="77"/>
        <v>#NAME?</v>
      </c>
      <c r="FU62" s="77" t="e">
        <f t="shared" si="77"/>
        <v>#NAME?</v>
      </c>
      <c r="FV62" s="77" t="e">
        <f t="shared" si="77"/>
        <v>#NAME?</v>
      </c>
      <c r="FW62" s="77" t="e">
        <f t="shared" si="77"/>
        <v>#NAME?</v>
      </c>
      <c r="FX62" s="77" t="e">
        <f t="shared" si="77"/>
        <v>#NAME?</v>
      </c>
      <c r="FY62" s="77" t="e">
        <f t="shared" si="77"/>
        <v>#NAME?</v>
      </c>
      <c r="FZ62" s="77" t="e">
        <f t="shared" si="77"/>
        <v>#NAME?</v>
      </c>
      <c r="GA62" s="77" t="e">
        <f t="shared" si="77"/>
        <v>#NAME?</v>
      </c>
      <c r="GB62" s="77" t="e">
        <f t="shared" si="77"/>
        <v>#NAME?</v>
      </c>
      <c r="GC62" s="77" t="e">
        <f t="shared" si="77"/>
        <v>#NAME?</v>
      </c>
      <c r="GD62" s="77" t="e">
        <f t="shared" si="77"/>
        <v>#NAME?</v>
      </c>
      <c r="GE62" s="77" t="e">
        <f t="shared" si="77"/>
        <v>#NAME?</v>
      </c>
      <c r="GF62" s="77" t="e">
        <f t="shared" si="77"/>
        <v>#NAME?</v>
      </c>
      <c r="GG62" s="77" t="e">
        <f t="shared" si="77"/>
        <v>#NAME?</v>
      </c>
      <c r="GH62" s="77" t="e">
        <f t="shared" si="77"/>
        <v>#NAME?</v>
      </c>
      <c r="GI62" s="77" t="e">
        <f t="shared" si="77"/>
        <v>#NAME?</v>
      </c>
      <c r="GJ62" s="77" t="e">
        <f t="shared" si="77"/>
        <v>#NAME?</v>
      </c>
      <c r="GK62" s="77" t="e">
        <f t="shared" si="77"/>
        <v>#NAME?</v>
      </c>
      <c r="GL62" s="77" t="e">
        <f t="shared" ref="GL62:HI62" si="78">_xlfn.SINGLE(IRPJ)*GL61+IF(GL61&gt;20,_xlfn.SINGLE(AdicionalIRPJ)*(GL61-20))</f>
        <v>#NAME?</v>
      </c>
      <c r="GM62" s="77" t="e">
        <f t="shared" si="78"/>
        <v>#NAME?</v>
      </c>
      <c r="GN62" s="77" t="e">
        <f t="shared" si="78"/>
        <v>#NAME?</v>
      </c>
      <c r="GO62" s="77" t="e">
        <f t="shared" si="78"/>
        <v>#NAME?</v>
      </c>
      <c r="GP62" s="77" t="e">
        <f t="shared" si="78"/>
        <v>#NAME?</v>
      </c>
      <c r="GQ62" s="77" t="e">
        <f t="shared" si="78"/>
        <v>#NAME?</v>
      </c>
      <c r="GR62" s="77" t="e">
        <f t="shared" si="78"/>
        <v>#NAME?</v>
      </c>
      <c r="GS62" s="77" t="e">
        <f t="shared" si="78"/>
        <v>#NAME?</v>
      </c>
      <c r="GT62" s="77" t="e">
        <f t="shared" si="78"/>
        <v>#NAME?</v>
      </c>
      <c r="GU62" s="77" t="e">
        <f t="shared" si="78"/>
        <v>#NAME?</v>
      </c>
      <c r="GV62" s="77" t="e">
        <f t="shared" si="78"/>
        <v>#NAME?</v>
      </c>
      <c r="GW62" s="77" t="e">
        <f t="shared" si="78"/>
        <v>#NAME?</v>
      </c>
      <c r="GX62" s="77" t="e">
        <f t="shared" si="78"/>
        <v>#NAME?</v>
      </c>
      <c r="GY62" s="77" t="e">
        <f t="shared" si="78"/>
        <v>#NAME?</v>
      </c>
      <c r="GZ62" s="77" t="e">
        <f t="shared" si="78"/>
        <v>#NAME?</v>
      </c>
      <c r="HA62" s="77" t="e">
        <f t="shared" si="78"/>
        <v>#NAME?</v>
      </c>
      <c r="HB62" s="77" t="e">
        <f t="shared" si="78"/>
        <v>#NAME?</v>
      </c>
      <c r="HC62" s="77" t="e">
        <f t="shared" si="78"/>
        <v>#NAME?</v>
      </c>
      <c r="HD62" s="77" t="e">
        <f t="shared" si="78"/>
        <v>#NAME?</v>
      </c>
      <c r="HE62" s="77" t="e">
        <f t="shared" si="78"/>
        <v>#NAME?</v>
      </c>
      <c r="HF62" s="77" t="e">
        <f t="shared" si="78"/>
        <v>#NAME?</v>
      </c>
      <c r="HG62" s="77" t="e">
        <f t="shared" si="78"/>
        <v>#NAME?</v>
      </c>
      <c r="HH62" s="77" t="e">
        <f t="shared" si="78"/>
        <v>#NAME?</v>
      </c>
      <c r="HI62" s="77" t="e">
        <f t="shared" si="78"/>
        <v>#NAME?</v>
      </c>
    </row>
    <row r="63" spans="1:217" x14ac:dyDescent="0.2">
      <c r="A63" s="29" t="s">
        <v>247</v>
      </c>
      <c r="B63" s="77">
        <f t="shared" ref="B63:BM63" si="79">_xlfn.SINGLE(CSLL)*B61</f>
        <v>0</v>
      </c>
      <c r="C63" s="77">
        <f t="shared" si="79"/>
        <v>0</v>
      </c>
      <c r="D63" s="77">
        <f t="shared" si="79"/>
        <v>0</v>
      </c>
      <c r="E63" s="77">
        <f t="shared" si="79"/>
        <v>0</v>
      </c>
      <c r="F63" s="77">
        <f t="shared" si="79"/>
        <v>0</v>
      </c>
      <c r="G63" s="77">
        <f t="shared" si="79"/>
        <v>0</v>
      </c>
      <c r="H63" s="77" t="e">
        <f t="shared" si="79"/>
        <v>#NAME?</v>
      </c>
      <c r="I63" s="77" t="e">
        <f t="shared" si="79"/>
        <v>#NAME?</v>
      </c>
      <c r="J63" s="77" t="e">
        <f t="shared" si="79"/>
        <v>#NAME?</v>
      </c>
      <c r="K63" s="77" t="e">
        <f t="shared" si="79"/>
        <v>#NAME?</v>
      </c>
      <c r="L63" s="77" t="e">
        <f t="shared" si="79"/>
        <v>#NAME?</v>
      </c>
      <c r="M63" s="77" t="e">
        <f t="shared" si="79"/>
        <v>#NAME?</v>
      </c>
      <c r="N63" s="77" t="e">
        <f t="shared" si="79"/>
        <v>#NAME?</v>
      </c>
      <c r="O63" s="77" t="e">
        <f t="shared" si="79"/>
        <v>#NAME?</v>
      </c>
      <c r="P63" s="77" t="e">
        <f t="shared" si="79"/>
        <v>#NAME?</v>
      </c>
      <c r="Q63" s="77" t="e">
        <f t="shared" si="79"/>
        <v>#NAME?</v>
      </c>
      <c r="R63" s="77" t="e">
        <f t="shared" si="79"/>
        <v>#NAME?</v>
      </c>
      <c r="S63" s="77" t="e">
        <f t="shared" si="79"/>
        <v>#NAME?</v>
      </c>
      <c r="T63" s="77" t="e">
        <f t="shared" si="79"/>
        <v>#NAME?</v>
      </c>
      <c r="U63" s="77" t="e">
        <f t="shared" si="79"/>
        <v>#NAME?</v>
      </c>
      <c r="V63" s="77" t="e">
        <f t="shared" si="79"/>
        <v>#NAME?</v>
      </c>
      <c r="W63" s="77" t="e">
        <f t="shared" si="79"/>
        <v>#NAME?</v>
      </c>
      <c r="X63" s="77" t="e">
        <f t="shared" si="79"/>
        <v>#NAME?</v>
      </c>
      <c r="Y63" s="77" t="e">
        <f t="shared" si="79"/>
        <v>#NAME?</v>
      </c>
      <c r="Z63" s="77" t="e">
        <f t="shared" si="79"/>
        <v>#NAME?</v>
      </c>
      <c r="AA63" s="77" t="e">
        <f t="shared" si="79"/>
        <v>#NAME?</v>
      </c>
      <c r="AB63" s="77" t="e">
        <f t="shared" si="79"/>
        <v>#NAME?</v>
      </c>
      <c r="AC63" s="77" t="e">
        <f t="shared" si="79"/>
        <v>#NAME?</v>
      </c>
      <c r="AD63" s="77" t="e">
        <f t="shared" si="79"/>
        <v>#NAME?</v>
      </c>
      <c r="AE63" s="77" t="e">
        <f t="shared" si="79"/>
        <v>#NAME?</v>
      </c>
      <c r="AF63" s="77" t="e">
        <f t="shared" si="79"/>
        <v>#NAME?</v>
      </c>
      <c r="AG63" s="77" t="e">
        <f t="shared" si="79"/>
        <v>#NAME?</v>
      </c>
      <c r="AH63" s="77" t="e">
        <f t="shared" si="79"/>
        <v>#NAME?</v>
      </c>
      <c r="AI63" s="77" t="e">
        <f t="shared" si="79"/>
        <v>#NAME?</v>
      </c>
      <c r="AJ63" s="77" t="e">
        <f t="shared" si="79"/>
        <v>#NAME?</v>
      </c>
      <c r="AK63" s="77" t="e">
        <f t="shared" si="79"/>
        <v>#NAME?</v>
      </c>
      <c r="AL63" s="77" t="e">
        <f t="shared" si="79"/>
        <v>#NAME?</v>
      </c>
      <c r="AM63" s="77" t="e">
        <f t="shared" si="79"/>
        <v>#NAME?</v>
      </c>
      <c r="AN63" s="77" t="e">
        <f t="shared" si="79"/>
        <v>#NAME?</v>
      </c>
      <c r="AO63" s="77" t="e">
        <f t="shared" si="79"/>
        <v>#NAME?</v>
      </c>
      <c r="AP63" s="77" t="e">
        <f t="shared" si="79"/>
        <v>#NAME?</v>
      </c>
      <c r="AQ63" s="77" t="e">
        <f t="shared" si="79"/>
        <v>#NAME?</v>
      </c>
      <c r="AR63" s="77" t="e">
        <f t="shared" si="79"/>
        <v>#NAME?</v>
      </c>
      <c r="AS63" s="77" t="e">
        <f t="shared" si="79"/>
        <v>#NAME?</v>
      </c>
      <c r="AT63" s="77" t="e">
        <f t="shared" si="79"/>
        <v>#NAME?</v>
      </c>
      <c r="AU63" s="77" t="e">
        <f t="shared" si="79"/>
        <v>#NAME?</v>
      </c>
      <c r="AV63" s="77" t="e">
        <f t="shared" si="79"/>
        <v>#NAME?</v>
      </c>
      <c r="AW63" s="77" t="e">
        <f t="shared" si="79"/>
        <v>#NAME?</v>
      </c>
      <c r="AX63" s="77" t="e">
        <f t="shared" si="79"/>
        <v>#NAME?</v>
      </c>
      <c r="AY63" s="77" t="e">
        <f t="shared" si="79"/>
        <v>#NAME?</v>
      </c>
      <c r="AZ63" s="77" t="e">
        <f t="shared" si="79"/>
        <v>#NAME?</v>
      </c>
      <c r="BA63" s="77" t="e">
        <f t="shared" si="79"/>
        <v>#NAME?</v>
      </c>
      <c r="BB63" s="77" t="e">
        <f t="shared" si="79"/>
        <v>#NAME?</v>
      </c>
      <c r="BC63" s="77" t="e">
        <f t="shared" si="79"/>
        <v>#NAME?</v>
      </c>
      <c r="BD63" s="77" t="e">
        <f t="shared" si="79"/>
        <v>#NAME?</v>
      </c>
      <c r="BE63" s="77" t="e">
        <f t="shared" si="79"/>
        <v>#NAME?</v>
      </c>
      <c r="BF63" s="77" t="e">
        <f t="shared" si="79"/>
        <v>#NAME?</v>
      </c>
      <c r="BG63" s="77" t="e">
        <f t="shared" si="79"/>
        <v>#NAME?</v>
      </c>
      <c r="BH63" s="77" t="e">
        <f t="shared" si="79"/>
        <v>#NAME?</v>
      </c>
      <c r="BI63" s="77" t="e">
        <f t="shared" si="79"/>
        <v>#NAME?</v>
      </c>
      <c r="BJ63" s="77" t="e">
        <f t="shared" si="79"/>
        <v>#NAME?</v>
      </c>
      <c r="BK63" s="77" t="e">
        <f t="shared" si="79"/>
        <v>#NAME?</v>
      </c>
      <c r="BL63" s="77" t="e">
        <f t="shared" si="79"/>
        <v>#NAME?</v>
      </c>
      <c r="BM63" s="77" t="e">
        <f t="shared" si="79"/>
        <v>#NAME?</v>
      </c>
      <c r="BN63" s="77" t="e">
        <f t="shared" ref="BN63:DY63" si="80">_xlfn.SINGLE(CSLL)*BN61</f>
        <v>#NAME?</v>
      </c>
      <c r="BO63" s="77" t="e">
        <f t="shared" si="80"/>
        <v>#NAME?</v>
      </c>
      <c r="BP63" s="77" t="e">
        <f t="shared" si="80"/>
        <v>#NAME?</v>
      </c>
      <c r="BQ63" s="77" t="e">
        <f t="shared" si="80"/>
        <v>#NAME?</v>
      </c>
      <c r="BR63" s="77" t="e">
        <f t="shared" si="80"/>
        <v>#NAME?</v>
      </c>
      <c r="BS63" s="77" t="e">
        <f t="shared" si="80"/>
        <v>#NAME?</v>
      </c>
      <c r="BT63" s="77" t="e">
        <f t="shared" si="80"/>
        <v>#NAME?</v>
      </c>
      <c r="BU63" s="77" t="e">
        <f t="shared" si="80"/>
        <v>#NAME?</v>
      </c>
      <c r="BV63" s="77" t="e">
        <f t="shared" si="80"/>
        <v>#NAME?</v>
      </c>
      <c r="BW63" s="77" t="e">
        <f t="shared" si="80"/>
        <v>#NAME?</v>
      </c>
      <c r="BX63" s="77" t="e">
        <f t="shared" si="80"/>
        <v>#NAME?</v>
      </c>
      <c r="BY63" s="77" t="e">
        <f t="shared" si="80"/>
        <v>#NAME?</v>
      </c>
      <c r="BZ63" s="77" t="e">
        <f t="shared" si="80"/>
        <v>#NAME?</v>
      </c>
      <c r="CA63" s="77" t="e">
        <f t="shared" si="80"/>
        <v>#NAME?</v>
      </c>
      <c r="CB63" s="77" t="e">
        <f t="shared" si="80"/>
        <v>#NAME?</v>
      </c>
      <c r="CC63" s="77" t="e">
        <f t="shared" si="80"/>
        <v>#NAME?</v>
      </c>
      <c r="CD63" s="77" t="e">
        <f t="shared" si="80"/>
        <v>#NAME?</v>
      </c>
      <c r="CE63" s="77" t="e">
        <f t="shared" si="80"/>
        <v>#NAME?</v>
      </c>
      <c r="CF63" s="77" t="e">
        <f t="shared" si="80"/>
        <v>#NAME?</v>
      </c>
      <c r="CG63" s="77" t="e">
        <f t="shared" si="80"/>
        <v>#NAME?</v>
      </c>
      <c r="CH63" s="77" t="e">
        <f t="shared" si="80"/>
        <v>#NAME?</v>
      </c>
      <c r="CI63" s="77" t="e">
        <f t="shared" si="80"/>
        <v>#NAME?</v>
      </c>
      <c r="CJ63" s="77" t="e">
        <f t="shared" si="80"/>
        <v>#NAME?</v>
      </c>
      <c r="CK63" s="77" t="e">
        <f t="shared" si="80"/>
        <v>#NAME?</v>
      </c>
      <c r="CL63" s="77" t="e">
        <f t="shared" si="80"/>
        <v>#NAME?</v>
      </c>
      <c r="CM63" s="77" t="e">
        <f t="shared" si="80"/>
        <v>#NAME?</v>
      </c>
      <c r="CN63" s="77" t="e">
        <f t="shared" si="80"/>
        <v>#NAME?</v>
      </c>
      <c r="CO63" s="77" t="e">
        <f t="shared" si="80"/>
        <v>#NAME?</v>
      </c>
      <c r="CP63" s="77" t="e">
        <f t="shared" si="80"/>
        <v>#NAME?</v>
      </c>
      <c r="CQ63" s="77" t="e">
        <f t="shared" si="80"/>
        <v>#NAME?</v>
      </c>
      <c r="CR63" s="77" t="e">
        <f t="shared" si="80"/>
        <v>#NAME?</v>
      </c>
      <c r="CS63" s="77" t="e">
        <f t="shared" si="80"/>
        <v>#NAME?</v>
      </c>
      <c r="CT63" s="77" t="e">
        <f t="shared" si="80"/>
        <v>#NAME?</v>
      </c>
      <c r="CU63" s="77" t="e">
        <f t="shared" si="80"/>
        <v>#NAME?</v>
      </c>
      <c r="CV63" s="77" t="e">
        <f t="shared" si="80"/>
        <v>#NAME?</v>
      </c>
      <c r="CW63" s="77" t="e">
        <f t="shared" si="80"/>
        <v>#NAME?</v>
      </c>
      <c r="CX63" s="77" t="e">
        <f t="shared" si="80"/>
        <v>#NAME?</v>
      </c>
      <c r="CY63" s="77" t="e">
        <f t="shared" si="80"/>
        <v>#NAME?</v>
      </c>
      <c r="CZ63" s="77" t="e">
        <f t="shared" si="80"/>
        <v>#NAME?</v>
      </c>
      <c r="DA63" s="77" t="e">
        <f t="shared" si="80"/>
        <v>#NAME?</v>
      </c>
      <c r="DB63" s="77" t="e">
        <f t="shared" si="80"/>
        <v>#NAME?</v>
      </c>
      <c r="DC63" s="77" t="e">
        <f t="shared" si="80"/>
        <v>#NAME?</v>
      </c>
      <c r="DD63" s="77" t="e">
        <f t="shared" si="80"/>
        <v>#NAME?</v>
      </c>
      <c r="DE63" s="77" t="e">
        <f t="shared" si="80"/>
        <v>#NAME?</v>
      </c>
      <c r="DF63" s="77" t="e">
        <f t="shared" si="80"/>
        <v>#NAME?</v>
      </c>
      <c r="DG63" s="77" t="e">
        <f t="shared" si="80"/>
        <v>#NAME?</v>
      </c>
      <c r="DH63" s="77" t="e">
        <f t="shared" si="80"/>
        <v>#NAME?</v>
      </c>
      <c r="DI63" s="77" t="e">
        <f t="shared" si="80"/>
        <v>#NAME?</v>
      </c>
      <c r="DJ63" s="77" t="e">
        <f t="shared" si="80"/>
        <v>#NAME?</v>
      </c>
      <c r="DK63" s="77" t="e">
        <f t="shared" si="80"/>
        <v>#NAME?</v>
      </c>
      <c r="DL63" s="77" t="e">
        <f t="shared" si="80"/>
        <v>#NAME?</v>
      </c>
      <c r="DM63" s="77" t="e">
        <f t="shared" si="80"/>
        <v>#NAME?</v>
      </c>
      <c r="DN63" s="77" t="e">
        <f t="shared" si="80"/>
        <v>#NAME?</v>
      </c>
      <c r="DO63" s="77" t="e">
        <f t="shared" si="80"/>
        <v>#NAME?</v>
      </c>
      <c r="DP63" s="77" t="e">
        <f t="shared" si="80"/>
        <v>#NAME?</v>
      </c>
      <c r="DQ63" s="77" t="e">
        <f t="shared" si="80"/>
        <v>#NAME?</v>
      </c>
      <c r="DR63" s="77" t="e">
        <f t="shared" si="80"/>
        <v>#NAME?</v>
      </c>
      <c r="DS63" s="77" t="e">
        <f t="shared" si="80"/>
        <v>#NAME?</v>
      </c>
      <c r="DT63" s="77" t="e">
        <f t="shared" si="80"/>
        <v>#NAME?</v>
      </c>
      <c r="DU63" s="77" t="e">
        <f t="shared" si="80"/>
        <v>#NAME?</v>
      </c>
      <c r="DV63" s="77" t="e">
        <f t="shared" si="80"/>
        <v>#NAME?</v>
      </c>
      <c r="DW63" s="77" t="e">
        <f t="shared" si="80"/>
        <v>#NAME?</v>
      </c>
      <c r="DX63" s="77" t="e">
        <f t="shared" si="80"/>
        <v>#NAME?</v>
      </c>
      <c r="DY63" s="77" t="e">
        <f t="shared" si="80"/>
        <v>#NAME?</v>
      </c>
      <c r="DZ63" s="77" t="e">
        <f t="shared" ref="DZ63:GK63" si="81">_xlfn.SINGLE(CSLL)*DZ61</f>
        <v>#NAME?</v>
      </c>
      <c r="EA63" s="77" t="e">
        <f t="shared" si="81"/>
        <v>#NAME?</v>
      </c>
      <c r="EB63" s="77" t="e">
        <f t="shared" si="81"/>
        <v>#NAME?</v>
      </c>
      <c r="EC63" s="77" t="e">
        <f t="shared" si="81"/>
        <v>#NAME?</v>
      </c>
      <c r="ED63" s="77" t="e">
        <f t="shared" si="81"/>
        <v>#NAME?</v>
      </c>
      <c r="EE63" s="77" t="e">
        <f t="shared" si="81"/>
        <v>#NAME?</v>
      </c>
      <c r="EF63" s="77" t="e">
        <f t="shared" si="81"/>
        <v>#NAME?</v>
      </c>
      <c r="EG63" s="77" t="e">
        <f t="shared" si="81"/>
        <v>#NAME?</v>
      </c>
      <c r="EH63" s="77" t="e">
        <f t="shared" si="81"/>
        <v>#NAME?</v>
      </c>
      <c r="EI63" s="77" t="e">
        <f t="shared" si="81"/>
        <v>#NAME?</v>
      </c>
      <c r="EJ63" s="77" t="e">
        <f t="shared" si="81"/>
        <v>#NAME?</v>
      </c>
      <c r="EK63" s="77" t="e">
        <f t="shared" si="81"/>
        <v>#NAME?</v>
      </c>
      <c r="EL63" s="77" t="e">
        <f t="shared" si="81"/>
        <v>#NAME?</v>
      </c>
      <c r="EM63" s="77" t="e">
        <f t="shared" si="81"/>
        <v>#NAME?</v>
      </c>
      <c r="EN63" s="77" t="e">
        <f t="shared" si="81"/>
        <v>#NAME?</v>
      </c>
      <c r="EO63" s="77" t="e">
        <f t="shared" si="81"/>
        <v>#NAME?</v>
      </c>
      <c r="EP63" s="77" t="e">
        <f t="shared" si="81"/>
        <v>#NAME?</v>
      </c>
      <c r="EQ63" s="77" t="e">
        <f t="shared" si="81"/>
        <v>#NAME?</v>
      </c>
      <c r="ER63" s="77" t="e">
        <f t="shared" si="81"/>
        <v>#NAME?</v>
      </c>
      <c r="ES63" s="77" t="e">
        <f t="shared" si="81"/>
        <v>#NAME?</v>
      </c>
      <c r="ET63" s="77" t="e">
        <f t="shared" si="81"/>
        <v>#NAME?</v>
      </c>
      <c r="EU63" s="77" t="e">
        <f t="shared" si="81"/>
        <v>#NAME?</v>
      </c>
      <c r="EV63" s="77" t="e">
        <f t="shared" si="81"/>
        <v>#NAME?</v>
      </c>
      <c r="EW63" s="77" t="e">
        <f t="shared" si="81"/>
        <v>#NAME?</v>
      </c>
      <c r="EX63" s="77" t="e">
        <f t="shared" si="81"/>
        <v>#NAME?</v>
      </c>
      <c r="EY63" s="77" t="e">
        <f t="shared" si="81"/>
        <v>#NAME?</v>
      </c>
      <c r="EZ63" s="77" t="e">
        <f t="shared" si="81"/>
        <v>#NAME?</v>
      </c>
      <c r="FA63" s="77" t="e">
        <f t="shared" si="81"/>
        <v>#NAME?</v>
      </c>
      <c r="FB63" s="77" t="e">
        <f t="shared" si="81"/>
        <v>#NAME?</v>
      </c>
      <c r="FC63" s="77" t="e">
        <f t="shared" si="81"/>
        <v>#NAME?</v>
      </c>
      <c r="FD63" s="77" t="e">
        <f t="shared" si="81"/>
        <v>#NAME?</v>
      </c>
      <c r="FE63" s="77" t="e">
        <f t="shared" si="81"/>
        <v>#NAME?</v>
      </c>
      <c r="FF63" s="77" t="e">
        <f t="shared" si="81"/>
        <v>#NAME?</v>
      </c>
      <c r="FG63" s="77" t="e">
        <f t="shared" si="81"/>
        <v>#NAME?</v>
      </c>
      <c r="FH63" s="77" t="e">
        <f t="shared" si="81"/>
        <v>#NAME?</v>
      </c>
      <c r="FI63" s="77" t="e">
        <f t="shared" si="81"/>
        <v>#NAME?</v>
      </c>
      <c r="FJ63" s="77" t="e">
        <f t="shared" si="81"/>
        <v>#NAME?</v>
      </c>
      <c r="FK63" s="77" t="e">
        <f t="shared" si="81"/>
        <v>#NAME?</v>
      </c>
      <c r="FL63" s="77" t="e">
        <f t="shared" si="81"/>
        <v>#NAME?</v>
      </c>
      <c r="FM63" s="77" t="e">
        <f t="shared" si="81"/>
        <v>#NAME?</v>
      </c>
      <c r="FN63" s="77" t="e">
        <f t="shared" si="81"/>
        <v>#NAME?</v>
      </c>
      <c r="FO63" s="77" t="e">
        <f t="shared" si="81"/>
        <v>#NAME?</v>
      </c>
      <c r="FP63" s="77" t="e">
        <f t="shared" si="81"/>
        <v>#NAME?</v>
      </c>
      <c r="FQ63" s="77" t="e">
        <f t="shared" si="81"/>
        <v>#NAME?</v>
      </c>
      <c r="FR63" s="77" t="e">
        <f t="shared" si="81"/>
        <v>#NAME?</v>
      </c>
      <c r="FS63" s="77" t="e">
        <f t="shared" si="81"/>
        <v>#NAME?</v>
      </c>
      <c r="FT63" s="77" t="e">
        <f t="shared" si="81"/>
        <v>#NAME?</v>
      </c>
      <c r="FU63" s="77" t="e">
        <f t="shared" si="81"/>
        <v>#NAME?</v>
      </c>
      <c r="FV63" s="77" t="e">
        <f t="shared" si="81"/>
        <v>#NAME?</v>
      </c>
      <c r="FW63" s="77" t="e">
        <f t="shared" si="81"/>
        <v>#NAME?</v>
      </c>
      <c r="FX63" s="77" t="e">
        <f t="shared" si="81"/>
        <v>#NAME?</v>
      </c>
      <c r="FY63" s="77" t="e">
        <f t="shared" si="81"/>
        <v>#NAME?</v>
      </c>
      <c r="FZ63" s="77" t="e">
        <f t="shared" si="81"/>
        <v>#NAME?</v>
      </c>
      <c r="GA63" s="77" t="e">
        <f t="shared" si="81"/>
        <v>#NAME?</v>
      </c>
      <c r="GB63" s="77" t="e">
        <f t="shared" si="81"/>
        <v>#NAME?</v>
      </c>
      <c r="GC63" s="77" t="e">
        <f t="shared" si="81"/>
        <v>#NAME?</v>
      </c>
      <c r="GD63" s="77" t="e">
        <f t="shared" si="81"/>
        <v>#NAME?</v>
      </c>
      <c r="GE63" s="77" t="e">
        <f t="shared" si="81"/>
        <v>#NAME?</v>
      </c>
      <c r="GF63" s="77" t="e">
        <f t="shared" si="81"/>
        <v>#NAME?</v>
      </c>
      <c r="GG63" s="77" t="e">
        <f t="shared" si="81"/>
        <v>#NAME?</v>
      </c>
      <c r="GH63" s="77" t="e">
        <f t="shared" si="81"/>
        <v>#NAME?</v>
      </c>
      <c r="GI63" s="77" t="e">
        <f t="shared" si="81"/>
        <v>#NAME?</v>
      </c>
      <c r="GJ63" s="77" t="e">
        <f t="shared" si="81"/>
        <v>#NAME?</v>
      </c>
      <c r="GK63" s="77" t="e">
        <f t="shared" si="81"/>
        <v>#NAME?</v>
      </c>
      <c r="GL63" s="77" t="e">
        <f t="shared" ref="GL63:HI63" si="82">_xlfn.SINGLE(CSLL)*GL61</f>
        <v>#NAME?</v>
      </c>
      <c r="GM63" s="77" t="e">
        <f t="shared" si="82"/>
        <v>#NAME?</v>
      </c>
      <c r="GN63" s="77" t="e">
        <f t="shared" si="82"/>
        <v>#NAME?</v>
      </c>
      <c r="GO63" s="77" t="e">
        <f t="shared" si="82"/>
        <v>#NAME?</v>
      </c>
      <c r="GP63" s="77" t="e">
        <f t="shared" si="82"/>
        <v>#NAME?</v>
      </c>
      <c r="GQ63" s="77" t="e">
        <f t="shared" si="82"/>
        <v>#NAME?</v>
      </c>
      <c r="GR63" s="77" t="e">
        <f t="shared" si="82"/>
        <v>#NAME?</v>
      </c>
      <c r="GS63" s="77" t="e">
        <f t="shared" si="82"/>
        <v>#NAME?</v>
      </c>
      <c r="GT63" s="77" t="e">
        <f t="shared" si="82"/>
        <v>#NAME?</v>
      </c>
      <c r="GU63" s="77" t="e">
        <f t="shared" si="82"/>
        <v>#NAME?</v>
      </c>
      <c r="GV63" s="77" t="e">
        <f t="shared" si="82"/>
        <v>#NAME?</v>
      </c>
      <c r="GW63" s="77" t="e">
        <f t="shared" si="82"/>
        <v>#NAME?</v>
      </c>
      <c r="GX63" s="77" t="e">
        <f t="shared" si="82"/>
        <v>#NAME?</v>
      </c>
      <c r="GY63" s="77" t="e">
        <f t="shared" si="82"/>
        <v>#NAME?</v>
      </c>
      <c r="GZ63" s="77" t="e">
        <f t="shared" si="82"/>
        <v>#NAME?</v>
      </c>
      <c r="HA63" s="77" t="e">
        <f t="shared" si="82"/>
        <v>#NAME?</v>
      </c>
      <c r="HB63" s="77" t="e">
        <f t="shared" si="82"/>
        <v>#NAME?</v>
      </c>
      <c r="HC63" s="77" t="e">
        <f t="shared" si="82"/>
        <v>#NAME?</v>
      </c>
      <c r="HD63" s="77" t="e">
        <f t="shared" si="82"/>
        <v>#NAME?</v>
      </c>
      <c r="HE63" s="77" t="e">
        <f t="shared" si="82"/>
        <v>#NAME?</v>
      </c>
      <c r="HF63" s="77" t="e">
        <f t="shared" si="82"/>
        <v>#NAME?</v>
      </c>
      <c r="HG63" s="77" t="e">
        <f t="shared" si="82"/>
        <v>#NAME?</v>
      </c>
      <c r="HH63" s="77" t="e">
        <f t="shared" si="82"/>
        <v>#NAME?</v>
      </c>
      <c r="HI63" s="77" t="e">
        <f t="shared" si="82"/>
        <v>#NAME?</v>
      </c>
    </row>
    <row r="65" spans="1:217" s="22" customFormat="1" x14ac:dyDescent="0.2">
      <c r="A65" s="34" t="s">
        <v>248</v>
      </c>
      <c r="B65" s="83">
        <f t="shared" ref="B65:BM65" si="83">B58-B60</f>
        <v>0</v>
      </c>
      <c r="C65" s="83">
        <f t="shared" si="83"/>
        <v>0</v>
      </c>
      <c r="D65" s="83">
        <f t="shared" si="83"/>
        <v>0</v>
      </c>
      <c r="E65" s="83">
        <f t="shared" si="83"/>
        <v>0</v>
      </c>
      <c r="F65" s="83">
        <f t="shared" si="83"/>
        <v>0</v>
      </c>
      <c r="G65" s="83">
        <f t="shared" si="83"/>
        <v>0</v>
      </c>
      <c r="H65" s="83" t="e">
        <f t="shared" si="83"/>
        <v>#NAME?</v>
      </c>
      <c r="I65" s="83" t="e">
        <f t="shared" si="83"/>
        <v>#NAME?</v>
      </c>
      <c r="J65" s="83" t="e">
        <f t="shared" si="83"/>
        <v>#NAME?</v>
      </c>
      <c r="K65" s="83" t="e">
        <f t="shared" si="83"/>
        <v>#NAME?</v>
      </c>
      <c r="L65" s="83" t="e">
        <f t="shared" si="83"/>
        <v>#NAME?</v>
      </c>
      <c r="M65" s="83" t="e">
        <f t="shared" si="83"/>
        <v>#NAME?</v>
      </c>
      <c r="N65" s="83" t="e">
        <f t="shared" si="83"/>
        <v>#NAME?</v>
      </c>
      <c r="O65" s="83" t="e">
        <f t="shared" si="83"/>
        <v>#NAME?</v>
      </c>
      <c r="P65" s="83" t="e">
        <f t="shared" si="83"/>
        <v>#NAME?</v>
      </c>
      <c r="Q65" s="83" t="e">
        <f t="shared" si="83"/>
        <v>#NAME?</v>
      </c>
      <c r="R65" s="83" t="e">
        <f t="shared" si="83"/>
        <v>#NAME?</v>
      </c>
      <c r="S65" s="83" t="e">
        <f t="shared" si="83"/>
        <v>#NAME?</v>
      </c>
      <c r="T65" s="83" t="e">
        <f t="shared" si="83"/>
        <v>#NAME?</v>
      </c>
      <c r="U65" s="83" t="e">
        <f t="shared" si="83"/>
        <v>#NAME?</v>
      </c>
      <c r="V65" s="83" t="e">
        <f t="shared" si="83"/>
        <v>#NAME?</v>
      </c>
      <c r="W65" s="83" t="e">
        <f t="shared" si="83"/>
        <v>#NAME?</v>
      </c>
      <c r="X65" s="83" t="e">
        <f t="shared" si="83"/>
        <v>#NAME?</v>
      </c>
      <c r="Y65" s="83" t="e">
        <f t="shared" si="83"/>
        <v>#NAME?</v>
      </c>
      <c r="Z65" s="83" t="e">
        <f t="shared" si="83"/>
        <v>#NAME?</v>
      </c>
      <c r="AA65" s="83" t="e">
        <f t="shared" si="83"/>
        <v>#NAME?</v>
      </c>
      <c r="AB65" s="83" t="e">
        <f t="shared" si="83"/>
        <v>#NAME?</v>
      </c>
      <c r="AC65" s="83" t="e">
        <f t="shared" si="83"/>
        <v>#NAME?</v>
      </c>
      <c r="AD65" s="83" t="e">
        <f t="shared" si="83"/>
        <v>#NAME?</v>
      </c>
      <c r="AE65" s="83" t="e">
        <f t="shared" si="83"/>
        <v>#NAME?</v>
      </c>
      <c r="AF65" s="83" t="e">
        <f t="shared" si="83"/>
        <v>#NAME?</v>
      </c>
      <c r="AG65" s="83" t="e">
        <f t="shared" si="83"/>
        <v>#NAME?</v>
      </c>
      <c r="AH65" s="83" t="e">
        <f t="shared" si="83"/>
        <v>#NAME?</v>
      </c>
      <c r="AI65" s="83" t="e">
        <f t="shared" si="83"/>
        <v>#NAME?</v>
      </c>
      <c r="AJ65" s="83" t="e">
        <f t="shared" si="83"/>
        <v>#NAME?</v>
      </c>
      <c r="AK65" s="83" t="e">
        <f t="shared" si="83"/>
        <v>#NAME?</v>
      </c>
      <c r="AL65" s="83" t="e">
        <f t="shared" si="83"/>
        <v>#NAME?</v>
      </c>
      <c r="AM65" s="83" t="e">
        <f t="shared" si="83"/>
        <v>#NAME?</v>
      </c>
      <c r="AN65" s="83" t="e">
        <f t="shared" si="83"/>
        <v>#NAME?</v>
      </c>
      <c r="AO65" s="83" t="e">
        <f t="shared" si="83"/>
        <v>#NAME?</v>
      </c>
      <c r="AP65" s="83" t="e">
        <f t="shared" si="83"/>
        <v>#NAME?</v>
      </c>
      <c r="AQ65" s="83" t="e">
        <f t="shared" si="83"/>
        <v>#NAME?</v>
      </c>
      <c r="AR65" s="83" t="e">
        <f t="shared" si="83"/>
        <v>#NAME?</v>
      </c>
      <c r="AS65" s="83" t="e">
        <f t="shared" si="83"/>
        <v>#NAME?</v>
      </c>
      <c r="AT65" s="83" t="e">
        <f t="shared" si="83"/>
        <v>#NAME?</v>
      </c>
      <c r="AU65" s="83" t="e">
        <f t="shared" si="83"/>
        <v>#NAME?</v>
      </c>
      <c r="AV65" s="83" t="e">
        <f t="shared" si="83"/>
        <v>#NAME?</v>
      </c>
      <c r="AW65" s="83" t="e">
        <f t="shared" si="83"/>
        <v>#NAME?</v>
      </c>
      <c r="AX65" s="83" t="e">
        <f t="shared" si="83"/>
        <v>#NAME?</v>
      </c>
      <c r="AY65" s="83" t="e">
        <f t="shared" si="83"/>
        <v>#NAME?</v>
      </c>
      <c r="AZ65" s="83" t="e">
        <f t="shared" si="83"/>
        <v>#NAME?</v>
      </c>
      <c r="BA65" s="83" t="e">
        <f t="shared" si="83"/>
        <v>#NAME?</v>
      </c>
      <c r="BB65" s="83" t="e">
        <f t="shared" si="83"/>
        <v>#NAME?</v>
      </c>
      <c r="BC65" s="83" t="e">
        <f t="shared" si="83"/>
        <v>#NAME?</v>
      </c>
      <c r="BD65" s="83" t="e">
        <f t="shared" si="83"/>
        <v>#NAME?</v>
      </c>
      <c r="BE65" s="83" t="e">
        <f t="shared" si="83"/>
        <v>#NAME?</v>
      </c>
      <c r="BF65" s="83" t="e">
        <f t="shared" si="83"/>
        <v>#NAME?</v>
      </c>
      <c r="BG65" s="83" t="e">
        <f t="shared" si="83"/>
        <v>#NAME?</v>
      </c>
      <c r="BH65" s="83" t="e">
        <f t="shared" si="83"/>
        <v>#NAME?</v>
      </c>
      <c r="BI65" s="83" t="e">
        <f t="shared" si="83"/>
        <v>#NAME?</v>
      </c>
      <c r="BJ65" s="83" t="e">
        <f t="shared" si="83"/>
        <v>#NAME?</v>
      </c>
      <c r="BK65" s="83" t="e">
        <f t="shared" si="83"/>
        <v>#NAME?</v>
      </c>
      <c r="BL65" s="83" t="e">
        <f t="shared" si="83"/>
        <v>#NAME?</v>
      </c>
      <c r="BM65" s="83" t="e">
        <f t="shared" si="83"/>
        <v>#NAME?</v>
      </c>
      <c r="BN65" s="83" t="e">
        <f t="shared" ref="BN65:DY65" si="84">BN58-BN60</f>
        <v>#NAME?</v>
      </c>
      <c r="BO65" s="83" t="e">
        <f t="shared" si="84"/>
        <v>#NAME?</v>
      </c>
      <c r="BP65" s="83" t="e">
        <f t="shared" si="84"/>
        <v>#NAME?</v>
      </c>
      <c r="BQ65" s="83" t="e">
        <f t="shared" si="84"/>
        <v>#NAME?</v>
      </c>
      <c r="BR65" s="83" t="e">
        <f t="shared" si="84"/>
        <v>#NAME?</v>
      </c>
      <c r="BS65" s="83" t="e">
        <f t="shared" si="84"/>
        <v>#NAME?</v>
      </c>
      <c r="BT65" s="83" t="e">
        <f t="shared" si="84"/>
        <v>#NAME?</v>
      </c>
      <c r="BU65" s="83" t="e">
        <f t="shared" si="84"/>
        <v>#NAME?</v>
      </c>
      <c r="BV65" s="83" t="e">
        <f t="shared" si="84"/>
        <v>#NAME?</v>
      </c>
      <c r="BW65" s="83" t="e">
        <f t="shared" si="84"/>
        <v>#NAME?</v>
      </c>
      <c r="BX65" s="83" t="e">
        <f t="shared" si="84"/>
        <v>#NAME?</v>
      </c>
      <c r="BY65" s="83" t="e">
        <f t="shared" si="84"/>
        <v>#NAME?</v>
      </c>
      <c r="BZ65" s="83" t="e">
        <f t="shared" si="84"/>
        <v>#NAME?</v>
      </c>
      <c r="CA65" s="83" t="e">
        <f t="shared" si="84"/>
        <v>#NAME?</v>
      </c>
      <c r="CB65" s="83" t="e">
        <f t="shared" si="84"/>
        <v>#NAME?</v>
      </c>
      <c r="CC65" s="83" t="e">
        <f t="shared" si="84"/>
        <v>#NAME?</v>
      </c>
      <c r="CD65" s="83" t="e">
        <f t="shared" si="84"/>
        <v>#NAME?</v>
      </c>
      <c r="CE65" s="83" t="e">
        <f t="shared" si="84"/>
        <v>#NAME?</v>
      </c>
      <c r="CF65" s="83" t="e">
        <f t="shared" si="84"/>
        <v>#NAME?</v>
      </c>
      <c r="CG65" s="83" t="e">
        <f t="shared" si="84"/>
        <v>#NAME?</v>
      </c>
      <c r="CH65" s="83" t="e">
        <f t="shared" si="84"/>
        <v>#NAME?</v>
      </c>
      <c r="CI65" s="83" t="e">
        <f t="shared" si="84"/>
        <v>#NAME?</v>
      </c>
      <c r="CJ65" s="83" t="e">
        <f t="shared" si="84"/>
        <v>#NAME?</v>
      </c>
      <c r="CK65" s="83" t="e">
        <f t="shared" si="84"/>
        <v>#NAME?</v>
      </c>
      <c r="CL65" s="83" t="e">
        <f t="shared" si="84"/>
        <v>#NAME?</v>
      </c>
      <c r="CM65" s="83" t="e">
        <f t="shared" si="84"/>
        <v>#NAME?</v>
      </c>
      <c r="CN65" s="83" t="e">
        <f t="shared" si="84"/>
        <v>#NAME?</v>
      </c>
      <c r="CO65" s="83" t="e">
        <f t="shared" si="84"/>
        <v>#NAME?</v>
      </c>
      <c r="CP65" s="83" t="e">
        <f t="shared" si="84"/>
        <v>#NAME?</v>
      </c>
      <c r="CQ65" s="83" t="e">
        <f t="shared" si="84"/>
        <v>#NAME?</v>
      </c>
      <c r="CR65" s="83" t="e">
        <f t="shared" si="84"/>
        <v>#NAME?</v>
      </c>
      <c r="CS65" s="83" t="e">
        <f t="shared" si="84"/>
        <v>#NAME?</v>
      </c>
      <c r="CT65" s="83" t="e">
        <f t="shared" si="84"/>
        <v>#NAME?</v>
      </c>
      <c r="CU65" s="83" t="e">
        <f t="shared" si="84"/>
        <v>#NAME?</v>
      </c>
      <c r="CV65" s="83" t="e">
        <f t="shared" si="84"/>
        <v>#NAME?</v>
      </c>
      <c r="CW65" s="83" t="e">
        <f t="shared" si="84"/>
        <v>#NAME?</v>
      </c>
      <c r="CX65" s="83" t="e">
        <f t="shared" si="84"/>
        <v>#NAME?</v>
      </c>
      <c r="CY65" s="83" t="e">
        <f t="shared" si="84"/>
        <v>#NAME?</v>
      </c>
      <c r="CZ65" s="83" t="e">
        <f t="shared" si="84"/>
        <v>#NAME?</v>
      </c>
      <c r="DA65" s="83" t="e">
        <f t="shared" si="84"/>
        <v>#NAME?</v>
      </c>
      <c r="DB65" s="83" t="e">
        <f t="shared" si="84"/>
        <v>#NAME?</v>
      </c>
      <c r="DC65" s="83" t="e">
        <f t="shared" si="84"/>
        <v>#NAME?</v>
      </c>
      <c r="DD65" s="83" t="e">
        <f t="shared" si="84"/>
        <v>#NAME?</v>
      </c>
      <c r="DE65" s="83" t="e">
        <f t="shared" si="84"/>
        <v>#NAME?</v>
      </c>
      <c r="DF65" s="83" t="e">
        <f t="shared" si="84"/>
        <v>#NAME?</v>
      </c>
      <c r="DG65" s="83" t="e">
        <f t="shared" si="84"/>
        <v>#NAME?</v>
      </c>
      <c r="DH65" s="83" t="e">
        <f t="shared" si="84"/>
        <v>#NAME?</v>
      </c>
      <c r="DI65" s="83" t="e">
        <f t="shared" si="84"/>
        <v>#NAME?</v>
      </c>
      <c r="DJ65" s="83" t="e">
        <f t="shared" si="84"/>
        <v>#NAME?</v>
      </c>
      <c r="DK65" s="83" t="e">
        <f t="shared" si="84"/>
        <v>#NAME?</v>
      </c>
      <c r="DL65" s="83" t="e">
        <f t="shared" si="84"/>
        <v>#NAME?</v>
      </c>
      <c r="DM65" s="83" t="e">
        <f t="shared" si="84"/>
        <v>#NAME?</v>
      </c>
      <c r="DN65" s="83" t="e">
        <f t="shared" si="84"/>
        <v>#NAME?</v>
      </c>
      <c r="DO65" s="83" t="e">
        <f t="shared" si="84"/>
        <v>#NAME?</v>
      </c>
      <c r="DP65" s="83" t="e">
        <f t="shared" si="84"/>
        <v>#NAME?</v>
      </c>
      <c r="DQ65" s="83" t="e">
        <f t="shared" si="84"/>
        <v>#NAME?</v>
      </c>
      <c r="DR65" s="83" t="e">
        <f t="shared" si="84"/>
        <v>#NAME?</v>
      </c>
      <c r="DS65" s="83" t="e">
        <f t="shared" si="84"/>
        <v>#NAME?</v>
      </c>
      <c r="DT65" s="83" t="e">
        <f t="shared" si="84"/>
        <v>#NAME?</v>
      </c>
      <c r="DU65" s="83" t="e">
        <f t="shared" si="84"/>
        <v>#NAME?</v>
      </c>
      <c r="DV65" s="83" t="e">
        <f t="shared" si="84"/>
        <v>#NAME?</v>
      </c>
      <c r="DW65" s="83" t="e">
        <f t="shared" si="84"/>
        <v>#NAME?</v>
      </c>
      <c r="DX65" s="83" t="e">
        <f t="shared" si="84"/>
        <v>#NAME?</v>
      </c>
      <c r="DY65" s="83" t="e">
        <f t="shared" si="84"/>
        <v>#NAME?</v>
      </c>
      <c r="DZ65" s="83" t="e">
        <f t="shared" ref="DZ65:GK65" si="85">DZ58-DZ60</f>
        <v>#NAME?</v>
      </c>
      <c r="EA65" s="83" t="e">
        <f t="shared" si="85"/>
        <v>#NAME?</v>
      </c>
      <c r="EB65" s="83" t="e">
        <f t="shared" si="85"/>
        <v>#NAME?</v>
      </c>
      <c r="EC65" s="83" t="e">
        <f t="shared" si="85"/>
        <v>#NAME?</v>
      </c>
      <c r="ED65" s="83" t="e">
        <f t="shared" si="85"/>
        <v>#NAME?</v>
      </c>
      <c r="EE65" s="83" t="e">
        <f t="shared" si="85"/>
        <v>#NAME?</v>
      </c>
      <c r="EF65" s="83" t="e">
        <f t="shared" si="85"/>
        <v>#NAME?</v>
      </c>
      <c r="EG65" s="83" t="e">
        <f t="shared" si="85"/>
        <v>#NAME?</v>
      </c>
      <c r="EH65" s="83" t="e">
        <f t="shared" si="85"/>
        <v>#NAME?</v>
      </c>
      <c r="EI65" s="83" t="e">
        <f t="shared" si="85"/>
        <v>#NAME?</v>
      </c>
      <c r="EJ65" s="83" t="e">
        <f t="shared" si="85"/>
        <v>#NAME?</v>
      </c>
      <c r="EK65" s="83" t="e">
        <f t="shared" si="85"/>
        <v>#NAME?</v>
      </c>
      <c r="EL65" s="83" t="e">
        <f t="shared" si="85"/>
        <v>#NAME?</v>
      </c>
      <c r="EM65" s="83" t="e">
        <f t="shared" si="85"/>
        <v>#NAME?</v>
      </c>
      <c r="EN65" s="83" t="e">
        <f t="shared" si="85"/>
        <v>#NAME?</v>
      </c>
      <c r="EO65" s="83" t="e">
        <f t="shared" si="85"/>
        <v>#NAME?</v>
      </c>
      <c r="EP65" s="83" t="e">
        <f t="shared" si="85"/>
        <v>#NAME?</v>
      </c>
      <c r="EQ65" s="83" t="e">
        <f t="shared" si="85"/>
        <v>#NAME?</v>
      </c>
      <c r="ER65" s="83" t="e">
        <f t="shared" si="85"/>
        <v>#NAME?</v>
      </c>
      <c r="ES65" s="83" t="e">
        <f t="shared" si="85"/>
        <v>#NAME?</v>
      </c>
      <c r="ET65" s="83" t="e">
        <f t="shared" si="85"/>
        <v>#NAME?</v>
      </c>
      <c r="EU65" s="83" t="e">
        <f t="shared" si="85"/>
        <v>#NAME?</v>
      </c>
      <c r="EV65" s="83" t="e">
        <f t="shared" si="85"/>
        <v>#NAME?</v>
      </c>
      <c r="EW65" s="83" t="e">
        <f t="shared" si="85"/>
        <v>#NAME?</v>
      </c>
      <c r="EX65" s="83" t="e">
        <f t="shared" si="85"/>
        <v>#NAME?</v>
      </c>
      <c r="EY65" s="83" t="e">
        <f t="shared" si="85"/>
        <v>#NAME?</v>
      </c>
      <c r="EZ65" s="83" t="e">
        <f t="shared" si="85"/>
        <v>#NAME?</v>
      </c>
      <c r="FA65" s="83" t="e">
        <f t="shared" si="85"/>
        <v>#NAME?</v>
      </c>
      <c r="FB65" s="83" t="e">
        <f t="shared" si="85"/>
        <v>#NAME?</v>
      </c>
      <c r="FC65" s="83" t="e">
        <f t="shared" si="85"/>
        <v>#NAME?</v>
      </c>
      <c r="FD65" s="83" t="e">
        <f t="shared" si="85"/>
        <v>#NAME?</v>
      </c>
      <c r="FE65" s="83" t="e">
        <f t="shared" si="85"/>
        <v>#NAME?</v>
      </c>
      <c r="FF65" s="83" t="e">
        <f t="shared" si="85"/>
        <v>#NAME?</v>
      </c>
      <c r="FG65" s="83" t="e">
        <f t="shared" si="85"/>
        <v>#NAME?</v>
      </c>
      <c r="FH65" s="83" t="e">
        <f t="shared" si="85"/>
        <v>#NAME?</v>
      </c>
      <c r="FI65" s="83" t="e">
        <f t="shared" si="85"/>
        <v>#NAME?</v>
      </c>
      <c r="FJ65" s="83" t="e">
        <f t="shared" si="85"/>
        <v>#NAME?</v>
      </c>
      <c r="FK65" s="83" t="e">
        <f t="shared" si="85"/>
        <v>#NAME?</v>
      </c>
      <c r="FL65" s="83" t="e">
        <f t="shared" si="85"/>
        <v>#NAME?</v>
      </c>
      <c r="FM65" s="83" t="e">
        <f t="shared" si="85"/>
        <v>#NAME?</v>
      </c>
      <c r="FN65" s="83" t="e">
        <f t="shared" si="85"/>
        <v>#NAME?</v>
      </c>
      <c r="FO65" s="83" t="e">
        <f t="shared" si="85"/>
        <v>#NAME?</v>
      </c>
      <c r="FP65" s="83" t="e">
        <f t="shared" si="85"/>
        <v>#NAME?</v>
      </c>
      <c r="FQ65" s="83" t="e">
        <f t="shared" si="85"/>
        <v>#NAME?</v>
      </c>
      <c r="FR65" s="83" t="e">
        <f t="shared" si="85"/>
        <v>#NAME?</v>
      </c>
      <c r="FS65" s="83" t="e">
        <f t="shared" si="85"/>
        <v>#NAME?</v>
      </c>
      <c r="FT65" s="83" t="e">
        <f t="shared" si="85"/>
        <v>#NAME?</v>
      </c>
      <c r="FU65" s="83" t="e">
        <f t="shared" si="85"/>
        <v>#NAME?</v>
      </c>
      <c r="FV65" s="83" t="e">
        <f t="shared" si="85"/>
        <v>#NAME?</v>
      </c>
      <c r="FW65" s="83" t="e">
        <f t="shared" si="85"/>
        <v>#NAME?</v>
      </c>
      <c r="FX65" s="83" t="e">
        <f t="shared" si="85"/>
        <v>#NAME?</v>
      </c>
      <c r="FY65" s="83" t="e">
        <f t="shared" si="85"/>
        <v>#NAME?</v>
      </c>
      <c r="FZ65" s="83" t="e">
        <f t="shared" si="85"/>
        <v>#NAME?</v>
      </c>
      <c r="GA65" s="83" t="e">
        <f t="shared" si="85"/>
        <v>#NAME?</v>
      </c>
      <c r="GB65" s="83" t="e">
        <f t="shared" si="85"/>
        <v>#NAME?</v>
      </c>
      <c r="GC65" s="83" t="e">
        <f t="shared" si="85"/>
        <v>#NAME?</v>
      </c>
      <c r="GD65" s="83" t="e">
        <f t="shared" si="85"/>
        <v>#NAME?</v>
      </c>
      <c r="GE65" s="83" t="e">
        <f t="shared" si="85"/>
        <v>#NAME?</v>
      </c>
      <c r="GF65" s="83" t="e">
        <f t="shared" si="85"/>
        <v>#NAME?</v>
      </c>
      <c r="GG65" s="83" t="e">
        <f t="shared" si="85"/>
        <v>#NAME?</v>
      </c>
      <c r="GH65" s="83" t="e">
        <f t="shared" si="85"/>
        <v>#NAME?</v>
      </c>
      <c r="GI65" s="83" t="e">
        <f t="shared" si="85"/>
        <v>#NAME?</v>
      </c>
      <c r="GJ65" s="83" t="e">
        <f t="shared" si="85"/>
        <v>#NAME?</v>
      </c>
      <c r="GK65" s="83" t="e">
        <f t="shared" si="85"/>
        <v>#NAME?</v>
      </c>
      <c r="GL65" s="83" t="e">
        <f t="shared" ref="GL65:HI65" si="86">GL58-GL60</f>
        <v>#NAME?</v>
      </c>
      <c r="GM65" s="83" t="e">
        <f t="shared" si="86"/>
        <v>#NAME?</v>
      </c>
      <c r="GN65" s="83" t="e">
        <f t="shared" si="86"/>
        <v>#NAME?</v>
      </c>
      <c r="GO65" s="83" t="e">
        <f t="shared" si="86"/>
        <v>#NAME?</v>
      </c>
      <c r="GP65" s="83" t="e">
        <f t="shared" si="86"/>
        <v>#NAME?</v>
      </c>
      <c r="GQ65" s="83" t="e">
        <f t="shared" si="86"/>
        <v>#NAME?</v>
      </c>
      <c r="GR65" s="83" t="e">
        <f t="shared" si="86"/>
        <v>#NAME?</v>
      </c>
      <c r="GS65" s="83" t="e">
        <f t="shared" si="86"/>
        <v>#NAME?</v>
      </c>
      <c r="GT65" s="83" t="e">
        <f t="shared" si="86"/>
        <v>#NAME?</v>
      </c>
      <c r="GU65" s="83" t="e">
        <f t="shared" si="86"/>
        <v>#NAME?</v>
      </c>
      <c r="GV65" s="83" t="e">
        <f t="shared" si="86"/>
        <v>#NAME?</v>
      </c>
      <c r="GW65" s="83" t="e">
        <f t="shared" si="86"/>
        <v>#NAME?</v>
      </c>
      <c r="GX65" s="83" t="e">
        <f t="shared" si="86"/>
        <v>#NAME?</v>
      </c>
      <c r="GY65" s="83" t="e">
        <f t="shared" si="86"/>
        <v>#NAME?</v>
      </c>
      <c r="GZ65" s="83" t="e">
        <f t="shared" si="86"/>
        <v>#NAME?</v>
      </c>
      <c r="HA65" s="83" t="e">
        <f t="shared" si="86"/>
        <v>#NAME?</v>
      </c>
      <c r="HB65" s="83" t="e">
        <f t="shared" si="86"/>
        <v>#NAME?</v>
      </c>
      <c r="HC65" s="83" t="e">
        <f t="shared" si="86"/>
        <v>#NAME?</v>
      </c>
      <c r="HD65" s="83" t="e">
        <f t="shared" si="86"/>
        <v>#NAME?</v>
      </c>
      <c r="HE65" s="83" t="e">
        <f t="shared" si="86"/>
        <v>#NAME?</v>
      </c>
      <c r="HF65" s="83" t="e">
        <f t="shared" si="86"/>
        <v>#NAME?</v>
      </c>
      <c r="HG65" s="83" t="e">
        <f t="shared" si="86"/>
        <v>#NAME?</v>
      </c>
      <c r="HH65" s="83" t="e">
        <f t="shared" si="86"/>
        <v>#NAME?</v>
      </c>
      <c r="HI65" s="83" t="e">
        <f t="shared" si="86"/>
        <v>#NAME?</v>
      </c>
    </row>
    <row r="67" spans="1:217" s="22" customFormat="1" x14ac:dyDescent="0.2">
      <c r="A67" s="34" t="s">
        <v>249</v>
      </c>
      <c r="B67" s="83">
        <f t="shared" ref="B67:G67" si="87">SUM(B68:B89)</f>
        <v>0</v>
      </c>
      <c r="C67" s="83">
        <f t="shared" si="87"/>
        <v>0</v>
      </c>
      <c r="D67" s="83">
        <f t="shared" si="87"/>
        <v>0</v>
      </c>
      <c r="E67" s="83">
        <f t="shared" si="87"/>
        <v>0</v>
      </c>
      <c r="F67" s="83">
        <f t="shared" si="87"/>
        <v>0</v>
      </c>
      <c r="G67" s="83">
        <f t="shared" si="87"/>
        <v>0</v>
      </c>
      <c r="H67" s="83" t="e">
        <f t="shared" ref="H67:BS67" si="88">SUM(H68:H89)</f>
        <v>#NAME?</v>
      </c>
      <c r="I67" s="83" t="e">
        <f t="shared" si="88"/>
        <v>#NAME?</v>
      </c>
      <c r="J67" s="83" t="e">
        <f t="shared" si="88"/>
        <v>#NAME?</v>
      </c>
      <c r="K67" s="83" t="e">
        <f t="shared" si="88"/>
        <v>#NAME?</v>
      </c>
      <c r="L67" s="83" t="e">
        <f t="shared" si="88"/>
        <v>#NAME?</v>
      </c>
      <c r="M67" s="83" t="e">
        <f t="shared" si="88"/>
        <v>#NAME?</v>
      </c>
      <c r="N67" s="83" t="e">
        <f t="shared" si="88"/>
        <v>#NAME?</v>
      </c>
      <c r="O67" s="83" t="e">
        <f t="shared" si="88"/>
        <v>#NAME?</v>
      </c>
      <c r="P67" s="83" t="e">
        <f t="shared" si="88"/>
        <v>#NAME?</v>
      </c>
      <c r="Q67" s="83" t="e">
        <f t="shared" si="88"/>
        <v>#NAME?</v>
      </c>
      <c r="R67" s="83" t="e">
        <f t="shared" si="88"/>
        <v>#NAME?</v>
      </c>
      <c r="S67" s="83" t="e">
        <f t="shared" si="88"/>
        <v>#NAME?</v>
      </c>
      <c r="T67" s="83">
        <f t="shared" si="88"/>
        <v>0</v>
      </c>
      <c r="U67" s="83">
        <f t="shared" si="88"/>
        <v>0</v>
      </c>
      <c r="V67" s="83">
        <f t="shared" si="88"/>
        <v>0</v>
      </c>
      <c r="W67" s="83">
        <f t="shared" si="88"/>
        <v>0</v>
      </c>
      <c r="X67" s="83">
        <f t="shared" si="88"/>
        <v>0</v>
      </c>
      <c r="Y67" s="83">
        <f t="shared" si="88"/>
        <v>0</v>
      </c>
      <c r="Z67" s="83">
        <f t="shared" si="88"/>
        <v>0</v>
      </c>
      <c r="AA67" s="83">
        <f t="shared" si="88"/>
        <v>0</v>
      </c>
      <c r="AB67" s="83">
        <f t="shared" si="88"/>
        <v>0</v>
      </c>
      <c r="AC67" s="83">
        <f t="shared" si="88"/>
        <v>0</v>
      </c>
      <c r="AD67" s="83">
        <f t="shared" si="88"/>
        <v>0</v>
      </c>
      <c r="AE67" s="83">
        <f t="shared" si="88"/>
        <v>0</v>
      </c>
      <c r="AF67" s="83">
        <f t="shared" si="88"/>
        <v>0</v>
      </c>
      <c r="AG67" s="83">
        <f t="shared" si="88"/>
        <v>0</v>
      </c>
      <c r="AH67" s="83">
        <f t="shared" si="88"/>
        <v>0</v>
      </c>
      <c r="AI67" s="83">
        <f t="shared" si="88"/>
        <v>0</v>
      </c>
      <c r="AJ67" s="83">
        <f t="shared" si="88"/>
        <v>0</v>
      </c>
      <c r="AK67" s="83">
        <f t="shared" si="88"/>
        <v>0</v>
      </c>
      <c r="AL67" s="83">
        <f t="shared" si="88"/>
        <v>0</v>
      </c>
      <c r="AM67" s="83">
        <f t="shared" si="88"/>
        <v>0</v>
      </c>
      <c r="AN67" s="83">
        <f t="shared" si="88"/>
        <v>0</v>
      </c>
      <c r="AO67" s="83">
        <f t="shared" si="88"/>
        <v>0</v>
      </c>
      <c r="AP67" s="83">
        <f t="shared" si="88"/>
        <v>0</v>
      </c>
      <c r="AQ67" s="83">
        <f t="shared" si="88"/>
        <v>0</v>
      </c>
      <c r="AR67" s="83">
        <f t="shared" si="88"/>
        <v>0</v>
      </c>
      <c r="AS67" s="83">
        <f t="shared" si="88"/>
        <v>0</v>
      </c>
      <c r="AT67" s="83">
        <f t="shared" si="88"/>
        <v>0</v>
      </c>
      <c r="AU67" s="83">
        <f t="shared" si="88"/>
        <v>0</v>
      </c>
      <c r="AV67" s="83">
        <f t="shared" si="88"/>
        <v>0</v>
      </c>
      <c r="AW67" s="83">
        <f t="shared" si="88"/>
        <v>0</v>
      </c>
      <c r="AX67" s="83">
        <f t="shared" si="88"/>
        <v>0</v>
      </c>
      <c r="AY67" s="83">
        <f t="shared" si="88"/>
        <v>0</v>
      </c>
      <c r="AZ67" s="83">
        <f t="shared" si="88"/>
        <v>0</v>
      </c>
      <c r="BA67" s="83">
        <f t="shared" si="88"/>
        <v>0</v>
      </c>
      <c r="BB67" s="83">
        <f t="shared" si="88"/>
        <v>0</v>
      </c>
      <c r="BC67" s="83">
        <f t="shared" si="88"/>
        <v>0</v>
      </c>
      <c r="BD67" s="83">
        <f t="shared" si="88"/>
        <v>0</v>
      </c>
      <c r="BE67" s="83">
        <f t="shared" si="88"/>
        <v>0</v>
      </c>
      <c r="BF67" s="83">
        <f t="shared" si="88"/>
        <v>0</v>
      </c>
      <c r="BG67" s="83">
        <f t="shared" si="88"/>
        <v>0</v>
      </c>
      <c r="BH67" s="83">
        <f t="shared" si="88"/>
        <v>0</v>
      </c>
      <c r="BI67" s="83">
        <f t="shared" si="88"/>
        <v>0</v>
      </c>
      <c r="BJ67" s="83">
        <f t="shared" si="88"/>
        <v>0</v>
      </c>
      <c r="BK67" s="83">
        <f t="shared" si="88"/>
        <v>0</v>
      </c>
      <c r="BL67" s="83">
        <f t="shared" si="88"/>
        <v>0</v>
      </c>
      <c r="BM67" s="83">
        <f t="shared" si="88"/>
        <v>0</v>
      </c>
      <c r="BN67" s="83">
        <f t="shared" si="88"/>
        <v>0</v>
      </c>
      <c r="BO67" s="83">
        <f t="shared" si="88"/>
        <v>0</v>
      </c>
      <c r="BP67" s="83">
        <f t="shared" si="88"/>
        <v>0</v>
      </c>
      <c r="BQ67" s="83">
        <f t="shared" si="88"/>
        <v>0</v>
      </c>
      <c r="BR67" s="83">
        <f t="shared" si="88"/>
        <v>0</v>
      </c>
      <c r="BS67" s="83">
        <f t="shared" si="88"/>
        <v>0</v>
      </c>
      <c r="BT67" s="83">
        <f t="shared" ref="BT67:EE67" si="89">SUM(BT68:BT89)</f>
        <v>0</v>
      </c>
      <c r="BU67" s="83">
        <f t="shared" si="89"/>
        <v>0</v>
      </c>
      <c r="BV67" s="83">
        <f t="shared" si="89"/>
        <v>0</v>
      </c>
      <c r="BW67" s="83">
        <f t="shared" si="89"/>
        <v>0</v>
      </c>
      <c r="BX67" s="83">
        <f t="shared" si="89"/>
        <v>0</v>
      </c>
      <c r="BY67" s="83">
        <f t="shared" si="89"/>
        <v>0</v>
      </c>
      <c r="BZ67" s="83">
        <f t="shared" si="89"/>
        <v>0</v>
      </c>
      <c r="CA67" s="83">
        <f t="shared" si="89"/>
        <v>0</v>
      </c>
      <c r="CB67" s="83">
        <f t="shared" si="89"/>
        <v>0</v>
      </c>
      <c r="CC67" s="83">
        <f t="shared" si="89"/>
        <v>0</v>
      </c>
      <c r="CD67" s="83">
        <f t="shared" si="89"/>
        <v>0</v>
      </c>
      <c r="CE67" s="83">
        <f t="shared" si="89"/>
        <v>0</v>
      </c>
      <c r="CF67" s="83">
        <f t="shared" si="89"/>
        <v>0</v>
      </c>
      <c r="CG67" s="83">
        <f t="shared" si="89"/>
        <v>0</v>
      </c>
      <c r="CH67" s="83">
        <f t="shared" si="89"/>
        <v>0</v>
      </c>
      <c r="CI67" s="83">
        <f t="shared" si="89"/>
        <v>0</v>
      </c>
      <c r="CJ67" s="83">
        <f t="shared" si="89"/>
        <v>0</v>
      </c>
      <c r="CK67" s="83">
        <f t="shared" si="89"/>
        <v>0</v>
      </c>
      <c r="CL67" s="83">
        <f t="shared" si="89"/>
        <v>0</v>
      </c>
      <c r="CM67" s="83">
        <f t="shared" si="89"/>
        <v>0</v>
      </c>
      <c r="CN67" s="83">
        <f t="shared" si="89"/>
        <v>0</v>
      </c>
      <c r="CO67" s="83">
        <f t="shared" si="89"/>
        <v>0</v>
      </c>
      <c r="CP67" s="83">
        <f t="shared" si="89"/>
        <v>0</v>
      </c>
      <c r="CQ67" s="83">
        <f t="shared" si="89"/>
        <v>0</v>
      </c>
      <c r="CR67" s="83">
        <f t="shared" si="89"/>
        <v>0</v>
      </c>
      <c r="CS67" s="83">
        <f t="shared" si="89"/>
        <v>0</v>
      </c>
      <c r="CT67" s="83">
        <f t="shared" si="89"/>
        <v>0</v>
      </c>
      <c r="CU67" s="83">
        <f t="shared" si="89"/>
        <v>0</v>
      </c>
      <c r="CV67" s="83">
        <f t="shared" si="89"/>
        <v>0</v>
      </c>
      <c r="CW67" s="83">
        <f t="shared" si="89"/>
        <v>0</v>
      </c>
      <c r="CX67" s="83">
        <f t="shared" si="89"/>
        <v>0</v>
      </c>
      <c r="CY67" s="83">
        <f t="shared" si="89"/>
        <v>0</v>
      </c>
      <c r="CZ67" s="83">
        <f t="shared" si="89"/>
        <v>0</v>
      </c>
      <c r="DA67" s="83">
        <f t="shared" si="89"/>
        <v>0</v>
      </c>
      <c r="DB67" s="83">
        <f t="shared" si="89"/>
        <v>0</v>
      </c>
      <c r="DC67" s="83">
        <f t="shared" si="89"/>
        <v>0</v>
      </c>
      <c r="DD67" s="83">
        <f t="shared" si="89"/>
        <v>0</v>
      </c>
      <c r="DE67" s="83">
        <f t="shared" si="89"/>
        <v>0</v>
      </c>
      <c r="DF67" s="83">
        <f t="shared" si="89"/>
        <v>0</v>
      </c>
      <c r="DG67" s="83">
        <f t="shared" si="89"/>
        <v>0</v>
      </c>
      <c r="DH67" s="83">
        <f t="shared" si="89"/>
        <v>0</v>
      </c>
      <c r="DI67" s="83">
        <f t="shared" si="89"/>
        <v>0</v>
      </c>
      <c r="DJ67" s="83">
        <f t="shared" si="89"/>
        <v>0</v>
      </c>
      <c r="DK67" s="83">
        <f t="shared" si="89"/>
        <v>0</v>
      </c>
      <c r="DL67" s="83">
        <f t="shared" si="89"/>
        <v>0</v>
      </c>
      <c r="DM67" s="83">
        <f t="shared" si="89"/>
        <v>0</v>
      </c>
      <c r="DN67" s="83">
        <f t="shared" si="89"/>
        <v>0</v>
      </c>
      <c r="DO67" s="83">
        <f t="shared" si="89"/>
        <v>0</v>
      </c>
      <c r="DP67" s="83">
        <f t="shared" si="89"/>
        <v>0</v>
      </c>
      <c r="DQ67" s="83">
        <f t="shared" si="89"/>
        <v>0</v>
      </c>
      <c r="DR67" s="83">
        <f t="shared" si="89"/>
        <v>0</v>
      </c>
      <c r="DS67" s="83">
        <f t="shared" si="89"/>
        <v>0</v>
      </c>
      <c r="DT67" s="83">
        <f t="shared" si="89"/>
        <v>0</v>
      </c>
      <c r="DU67" s="83">
        <f t="shared" si="89"/>
        <v>0</v>
      </c>
      <c r="DV67" s="83">
        <f t="shared" si="89"/>
        <v>0</v>
      </c>
      <c r="DW67" s="83">
        <f t="shared" si="89"/>
        <v>0</v>
      </c>
      <c r="DX67" s="83">
        <f t="shared" si="89"/>
        <v>0</v>
      </c>
      <c r="DY67" s="83">
        <f t="shared" si="89"/>
        <v>0</v>
      </c>
      <c r="DZ67" s="83">
        <f t="shared" si="89"/>
        <v>0</v>
      </c>
      <c r="EA67" s="83">
        <f t="shared" si="89"/>
        <v>0</v>
      </c>
      <c r="EB67" s="83">
        <f t="shared" si="89"/>
        <v>0</v>
      </c>
      <c r="EC67" s="83">
        <f t="shared" si="89"/>
        <v>0</v>
      </c>
      <c r="ED67" s="83">
        <f t="shared" si="89"/>
        <v>0</v>
      </c>
      <c r="EE67" s="83">
        <f t="shared" si="89"/>
        <v>0</v>
      </c>
      <c r="EF67" s="83">
        <f t="shared" ref="EF67:GQ67" si="90">SUM(EF68:EF89)</f>
        <v>0</v>
      </c>
      <c r="EG67" s="83">
        <f t="shared" si="90"/>
        <v>0</v>
      </c>
      <c r="EH67" s="83">
        <f t="shared" si="90"/>
        <v>0</v>
      </c>
      <c r="EI67" s="83">
        <f t="shared" si="90"/>
        <v>0</v>
      </c>
      <c r="EJ67" s="83">
        <f t="shared" si="90"/>
        <v>0</v>
      </c>
      <c r="EK67" s="83">
        <f t="shared" si="90"/>
        <v>0</v>
      </c>
      <c r="EL67" s="83">
        <f t="shared" si="90"/>
        <v>0</v>
      </c>
      <c r="EM67" s="83">
        <f t="shared" si="90"/>
        <v>0</v>
      </c>
      <c r="EN67" s="83">
        <f t="shared" si="90"/>
        <v>0</v>
      </c>
      <c r="EO67" s="83">
        <f t="shared" si="90"/>
        <v>0</v>
      </c>
      <c r="EP67" s="83">
        <f t="shared" si="90"/>
        <v>0</v>
      </c>
      <c r="EQ67" s="83">
        <f t="shared" si="90"/>
        <v>0</v>
      </c>
      <c r="ER67" s="83">
        <f t="shared" si="90"/>
        <v>0</v>
      </c>
      <c r="ES67" s="83">
        <f t="shared" si="90"/>
        <v>0</v>
      </c>
      <c r="ET67" s="83">
        <f t="shared" si="90"/>
        <v>0</v>
      </c>
      <c r="EU67" s="83">
        <f t="shared" si="90"/>
        <v>0</v>
      </c>
      <c r="EV67" s="83">
        <f t="shared" si="90"/>
        <v>0</v>
      </c>
      <c r="EW67" s="83">
        <f t="shared" si="90"/>
        <v>0</v>
      </c>
      <c r="EX67" s="83">
        <f t="shared" si="90"/>
        <v>0</v>
      </c>
      <c r="EY67" s="83">
        <f t="shared" si="90"/>
        <v>0</v>
      </c>
      <c r="EZ67" s="83">
        <f t="shared" si="90"/>
        <v>0</v>
      </c>
      <c r="FA67" s="83">
        <f t="shared" si="90"/>
        <v>0</v>
      </c>
      <c r="FB67" s="83">
        <f t="shared" si="90"/>
        <v>0</v>
      </c>
      <c r="FC67" s="83">
        <f t="shared" si="90"/>
        <v>0</v>
      </c>
      <c r="FD67" s="83">
        <f t="shared" si="90"/>
        <v>0</v>
      </c>
      <c r="FE67" s="83">
        <f t="shared" si="90"/>
        <v>0</v>
      </c>
      <c r="FF67" s="83">
        <f t="shared" si="90"/>
        <v>0</v>
      </c>
      <c r="FG67" s="83">
        <f t="shared" si="90"/>
        <v>0</v>
      </c>
      <c r="FH67" s="83">
        <f t="shared" si="90"/>
        <v>0</v>
      </c>
      <c r="FI67" s="83">
        <f t="shared" si="90"/>
        <v>0</v>
      </c>
      <c r="FJ67" s="83">
        <f t="shared" si="90"/>
        <v>0</v>
      </c>
      <c r="FK67" s="83">
        <f t="shared" si="90"/>
        <v>0</v>
      </c>
      <c r="FL67" s="83">
        <f t="shared" si="90"/>
        <v>0</v>
      </c>
      <c r="FM67" s="83">
        <f t="shared" si="90"/>
        <v>0</v>
      </c>
      <c r="FN67" s="83">
        <f t="shared" si="90"/>
        <v>0</v>
      </c>
      <c r="FO67" s="83">
        <f t="shared" si="90"/>
        <v>0</v>
      </c>
      <c r="FP67" s="83">
        <f t="shared" si="90"/>
        <v>0</v>
      </c>
      <c r="FQ67" s="83">
        <f t="shared" si="90"/>
        <v>0</v>
      </c>
      <c r="FR67" s="83">
        <f t="shared" si="90"/>
        <v>0</v>
      </c>
      <c r="FS67" s="83">
        <f t="shared" si="90"/>
        <v>0</v>
      </c>
      <c r="FT67" s="83">
        <f t="shared" si="90"/>
        <v>0</v>
      </c>
      <c r="FU67" s="83">
        <f t="shared" si="90"/>
        <v>0</v>
      </c>
      <c r="FV67" s="83">
        <f t="shared" si="90"/>
        <v>0</v>
      </c>
      <c r="FW67" s="83">
        <f t="shared" si="90"/>
        <v>0</v>
      </c>
      <c r="FX67" s="83">
        <f t="shared" si="90"/>
        <v>0</v>
      </c>
      <c r="FY67" s="83">
        <f t="shared" si="90"/>
        <v>0</v>
      </c>
      <c r="FZ67" s="83">
        <f t="shared" si="90"/>
        <v>0</v>
      </c>
      <c r="GA67" s="83">
        <f t="shared" si="90"/>
        <v>0</v>
      </c>
      <c r="GB67" s="83">
        <f t="shared" si="90"/>
        <v>0</v>
      </c>
      <c r="GC67" s="83">
        <f t="shared" si="90"/>
        <v>0</v>
      </c>
      <c r="GD67" s="83">
        <f t="shared" si="90"/>
        <v>0</v>
      </c>
      <c r="GE67" s="83">
        <f t="shared" si="90"/>
        <v>0</v>
      </c>
      <c r="GF67" s="83">
        <f t="shared" si="90"/>
        <v>0</v>
      </c>
      <c r="GG67" s="83">
        <f t="shared" si="90"/>
        <v>0</v>
      </c>
      <c r="GH67" s="83">
        <f t="shared" si="90"/>
        <v>0</v>
      </c>
      <c r="GI67" s="83">
        <f t="shared" si="90"/>
        <v>0</v>
      </c>
      <c r="GJ67" s="83">
        <f t="shared" si="90"/>
        <v>0</v>
      </c>
      <c r="GK67" s="83">
        <f t="shared" si="90"/>
        <v>0</v>
      </c>
      <c r="GL67" s="83">
        <f t="shared" si="90"/>
        <v>0</v>
      </c>
      <c r="GM67" s="83">
        <f t="shared" si="90"/>
        <v>0</v>
      </c>
      <c r="GN67" s="83">
        <f t="shared" si="90"/>
        <v>0</v>
      </c>
      <c r="GO67" s="83">
        <f t="shared" si="90"/>
        <v>0</v>
      </c>
      <c r="GP67" s="83">
        <f t="shared" si="90"/>
        <v>0</v>
      </c>
      <c r="GQ67" s="83">
        <f t="shared" si="90"/>
        <v>0</v>
      </c>
      <c r="GR67" s="83">
        <f t="shared" ref="GR67:HI67" si="91">SUM(GR68:GR89)</f>
        <v>0</v>
      </c>
      <c r="GS67" s="83">
        <f t="shared" si="91"/>
        <v>0</v>
      </c>
      <c r="GT67" s="83">
        <f t="shared" si="91"/>
        <v>0</v>
      </c>
      <c r="GU67" s="83">
        <f t="shared" si="91"/>
        <v>0</v>
      </c>
      <c r="GV67" s="83">
        <f t="shared" si="91"/>
        <v>0</v>
      </c>
      <c r="GW67" s="83">
        <f t="shared" si="91"/>
        <v>0</v>
      </c>
      <c r="GX67" s="83">
        <f t="shared" si="91"/>
        <v>0</v>
      </c>
      <c r="GY67" s="83">
        <f t="shared" si="91"/>
        <v>0</v>
      </c>
      <c r="GZ67" s="83">
        <f t="shared" si="91"/>
        <v>0</v>
      </c>
      <c r="HA67" s="83">
        <f t="shared" si="91"/>
        <v>0</v>
      </c>
      <c r="HB67" s="83">
        <f t="shared" si="91"/>
        <v>0</v>
      </c>
      <c r="HC67" s="83">
        <f t="shared" si="91"/>
        <v>0</v>
      </c>
      <c r="HD67" s="83">
        <f t="shared" si="91"/>
        <v>0</v>
      </c>
      <c r="HE67" s="83">
        <f t="shared" si="91"/>
        <v>0</v>
      </c>
      <c r="HF67" s="83">
        <f t="shared" si="91"/>
        <v>0</v>
      </c>
      <c r="HG67" s="83">
        <f t="shared" si="91"/>
        <v>0</v>
      </c>
      <c r="HH67" s="83">
        <f t="shared" si="91"/>
        <v>0</v>
      </c>
      <c r="HI67" s="83">
        <f t="shared" si="91"/>
        <v>0</v>
      </c>
    </row>
    <row r="68" spans="1:217" s="109" customFormat="1" x14ac:dyDescent="0.2">
      <c r="A68" s="113" t="s">
        <v>371</v>
      </c>
      <c r="B68" s="114">
        <v>0</v>
      </c>
      <c r="C68" s="114">
        <v>0</v>
      </c>
      <c r="D68" s="114">
        <v>0</v>
      </c>
      <c r="E68" s="114">
        <v>0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0</v>
      </c>
      <c r="AI68" s="114">
        <v>0</v>
      </c>
      <c r="AJ68" s="114">
        <v>0</v>
      </c>
      <c r="AK68" s="114">
        <v>0</v>
      </c>
      <c r="AL68" s="114">
        <v>0</v>
      </c>
      <c r="AM68" s="114">
        <v>0</v>
      </c>
      <c r="AN68" s="114">
        <v>0</v>
      </c>
      <c r="AO68" s="114">
        <v>0</v>
      </c>
      <c r="AP68" s="114">
        <v>0</v>
      </c>
      <c r="AQ68" s="114">
        <v>0</v>
      </c>
      <c r="AR68" s="114">
        <v>0</v>
      </c>
      <c r="AS68" s="114">
        <v>0</v>
      </c>
      <c r="AT68" s="114">
        <v>0</v>
      </c>
      <c r="AU68" s="114">
        <v>0</v>
      </c>
      <c r="AV68" s="114">
        <v>0</v>
      </c>
      <c r="AW68" s="114">
        <v>0</v>
      </c>
      <c r="AX68" s="114">
        <v>0</v>
      </c>
      <c r="AY68" s="114">
        <v>0</v>
      </c>
      <c r="AZ68" s="114">
        <v>0</v>
      </c>
      <c r="BA68" s="114">
        <v>0</v>
      </c>
      <c r="BB68" s="114">
        <v>0</v>
      </c>
      <c r="BC68" s="114">
        <v>0</v>
      </c>
      <c r="BD68" s="114">
        <v>0</v>
      </c>
      <c r="BE68" s="114">
        <v>0</v>
      </c>
      <c r="BF68" s="114">
        <v>0</v>
      </c>
      <c r="BG68" s="114">
        <v>0</v>
      </c>
      <c r="BH68" s="114">
        <v>0</v>
      </c>
      <c r="BI68" s="114">
        <v>0</v>
      </c>
      <c r="BJ68" s="114">
        <v>0</v>
      </c>
      <c r="BK68" s="114">
        <v>0</v>
      </c>
      <c r="BL68" s="114">
        <v>0</v>
      </c>
      <c r="BM68" s="114">
        <v>0</v>
      </c>
      <c r="BN68" s="114">
        <v>0</v>
      </c>
      <c r="BO68" s="114">
        <v>0</v>
      </c>
      <c r="BP68" s="114">
        <v>0</v>
      </c>
      <c r="BQ68" s="114">
        <v>0</v>
      </c>
      <c r="BR68" s="114">
        <v>0</v>
      </c>
      <c r="BS68" s="114">
        <v>0</v>
      </c>
      <c r="BT68" s="114">
        <v>0</v>
      </c>
      <c r="BU68" s="114">
        <v>0</v>
      </c>
      <c r="BV68" s="114">
        <v>0</v>
      </c>
      <c r="BW68" s="114">
        <v>0</v>
      </c>
      <c r="BX68" s="114">
        <v>0</v>
      </c>
      <c r="BY68" s="114">
        <v>0</v>
      </c>
      <c r="BZ68" s="114">
        <v>0</v>
      </c>
      <c r="CA68" s="114">
        <v>0</v>
      </c>
      <c r="CB68" s="114">
        <v>0</v>
      </c>
      <c r="CC68" s="114">
        <v>0</v>
      </c>
      <c r="CD68" s="114">
        <v>0</v>
      </c>
      <c r="CE68" s="114">
        <v>0</v>
      </c>
      <c r="CF68" s="114">
        <v>0</v>
      </c>
      <c r="CG68" s="114">
        <v>0</v>
      </c>
      <c r="CH68" s="114">
        <v>0</v>
      </c>
      <c r="CI68" s="114">
        <v>0</v>
      </c>
      <c r="CJ68" s="114">
        <v>0</v>
      </c>
      <c r="CK68" s="114">
        <v>0</v>
      </c>
      <c r="CL68" s="114">
        <v>0</v>
      </c>
      <c r="CM68" s="114">
        <v>0</v>
      </c>
      <c r="CN68" s="114">
        <v>0</v>
      </c>
      <c r="CO68" s="114">
        <v>0</v>
      </c>
      <c r="CP68" s="114">
        <v>0</v>
      </c>
      <c r="CQ68" s="114">
        <v>0</v>
      </c>
      <c r="CR68" s="114">
        <v>0</v>
      </c>
      <c r="CS68" s="114">
        <v>0</v>
      </c>
      <c r="CT68" s="114">
        <v>0</v>
      </c>
      <c r="CU68" s="114">
        <v>0</v>
      </c>
      <c r="CV68" s="114">
        <v>0</v>
      </c>
      <c r="CW68" s="114">
        <v>0</v>
      </c>
      <c r="CX68" s="114">
        <v>0</v>
      </c>
      <c r="CY68" s="114">
        <v>0</v>
      </c>
      <c r="CZ68" s="114">
        <v>0</v>
      </c>
      <c r="DA68" s="114">
        <v>0</v>
      </c>
      <c r="DB68" s="114">
        <v>0</v>
      </c>
      <c r="DC68" s="114">
        <v>0</v>
      </c>
      <c r="DD68" s="114">
        <v>0</v>
      </c>
      <c r="DE68" s="114">
        <v>0</v>
      </c>
      <c r="DF68" s="114">
        <v>0</v>
      </c>
      <c r="DG68" s="114">
        <v>0</v>
      </c>
      <c r="DH68" s="114">
        <v>0</v>
      </c>
      <c r="DI68" s="114">
        <v>0</v>
      </c>
      <c r="DJ68" s="114">
        <v>0</v>
      </c>
      <c r="DK68" s="114">
        <v>0</v>
      </c>
      <c r="DL68" s="114">
        <v>0</v>
      </c>
      <c r="DM68" s="114">
        <v>0</v>
      </c>
      <c r="DN68" s="114">
        <v>0</v>
      </c>
      <c r="DO68" s="114">
        <v>0</v>
      </c>
      <c r="DP68" s="114">
        <v>0</v>
      </c>
      <c r="DQ68" s="114">
        <v>0</v>
      </c>
      <c r="DR68" s="114">
        <v>0</v>
      </c>
      <c r="DS68" s="114">
        <v>0</v>
      </c>
      <c r="DT68" s="114">
        <v>0</v>
      </c>
      <c r="DU68" s="114">
        <v>0</v>
      </c>
      <c r="DV68" s="114">
        <v>0</v>
      </c>
      <c r="DW68" s="114">
        <v>0</v>
      </c>
      <c r="DX68" s="114">
        <v>0</v>
      </c>
      <c r="DY68" s="114">
        <v>0</v>
      </c>
      <c r="DZ68" s="114">
        <v>0</v>
      </c>
      <c r="EA68" s="114">
        <v>0</v>
      </c>
      <c r="EB68" s="114">
        <v>0</v>
      </c>
      <c r="EC68" s="114">
        <v>0</v>
      </c>
      <c r="ED68" s="114">
        <v>0</v>
      </c>
      <c r="EE68" s="114">
        <v>0</v>
      </c>
      <c r="EF68" s="114">
        <v>0</v>
      </c>
      <c r="EG68" s="114">
        <v>0</v>
      </c>
      <c r="EH68" s="114">
        <v>0</v>
      </c>
      <c r="EI68" s="114">
        <v>0</v>
      </c>
      <c r="EJ68" s="114">
        <v>0</v>
      </c>
      <c r="EK68" s="114">
        <v>0</v>
      </c>
      <c r="EL68" s="114">
        <v>0</v>
      </c>
      <c r="EM68" s="114">
        <v>0</v>
      </c>
      <c r="EN68" s="114">
        <v>0</v>
      </c>
      <c r="EO68" s="114">
        <v>0</v>
      </c>
      <c r="EP68" s="114">
        <v>0</v>
      </c>
      <c r="EQ68" s="114">
        <v>0</v>
      </c>
      <c r="ER68" s="114">
        <v>0</v>
      </c>
      <c r="ES68" s="114">
        <v>0</v>
      </c>
      <c r="ET68" s="114">
        <v>0</v>
      </c>
      <c r="EU68" s="114">
        <v>0</v>
      </c>
      <c r="EV68" s="114">
        <v>0</v>
      </c>
      <c r="EW68" s="114">
        <v>0</v>
      </c>
      <c r="EX68" s="114">
        <v>0</v>
      </c>
      <c r="EY68" s="114">
        <v>0</v>
      </c>
      <c r="EZ68" s="114">
        <v>0</v>
      </c>
      <c r="FA68" s="114">
        <v>0</v>
      </c>
      <c r="FB68" s="114">
        <v>0</v>
      </c>
      <c r="FC68" s="114">
        <v>0</v>
      </c>
      <c r="FD68" s="114">
        <v>0</v>
      </c>
      <c r="FE68" s="114">
        <v>0</v>
      </c>
      <c r="FF68" s="114">
        <v>0</v>
      </c>
      <c r="FG68" s="114">
        <v>0</v>
      </c>
      <c r="FH68" s="114">
        <v>0</v>
      </c>
      <c r="FI68" s="114">
        <v>0</v>
      </c>
      <c r="FJ68" s="114">
        <v>0</v>
      </c>
      <c r="FK68" s="114">
        <v>0</v>
      </c>
      <c r="FL68" s="114">
        <v>0</v>
      </c>
      <c r="FM68" s="114">
        <v>0</v>
      </c>
      <c r="FN68" s="114">
        <v>0</v>
      </c>
      <c r="FO68" s="114">
        <v>0</v>
      </c>
      <c r="FP68" s="114">
        <v>0</v>
      </c>
      <c r="FQ68" s="114">
        <v>0</v>
      </c>
      <c r="FR68" s="114">
        <v>0</v>
      </c>
      <c r="FS68" s="114">
        <v>0</v>
      </c>
      <c r="FT68" s="114">
        <v>0</v>
      </c>
      <c r="FU68" s="114">
        <v>0</v>
      </c>
      <c r="FV68" s="114">
        <v>0</v>
      </c>
      <c r="FW68" s="114">
        <v>0</v>
      </c>
      <c r="FX68" s="114">
        <v>0</v>
      </c>
      <c r="FY68" s="114">
        <v>0</v>
      </c>
      <c r="FZ68" s="114">
        <v>0</v>
      </c>
      <c r="GA68" s="114">
        <v>0</v>
      </c>
      <c r="GB68" s="114">
        <v>0</v>
      </c>
      <c r="GC68" s="114">
        <v>0</v>
      </c>
      <c r="GD68" s="114">
        <v>0</v>
      </c>
      <c r="GE68" s="114">
        <v>0</v>
      </c>
      <c r="GF68" s="114">
        <v>0</v>
      </c>
      <c r="GG68" s="114">
        <v>0</v>
      </c>
      <c r="GH68" s="114">
        <v>0</v>
      </c>
      <c r="GI68" s="114">
        <v>0</v>
      </c>
      <c r="GJ68" s="114">
        <v>0</v>
      </c>
      <c r="GK68" s="114">
        <v>0</v>
      </c>
      <c r="GL68" s="114">
        <v>0</v>
      </c>
      <c r="GM68" s="114">
        <v>0</v>
      </c>
      <c r="GN68" s="114">
        <v>0</v>
      </c>
      <c r="GO68" s="114">
        <v>0</v>
      </c>
      <c r="GP68" s="114">
        <v>0</v>
      </c>
      <c r="GQ68" s="114">
        <v>0</v>
      </c>
      <c r="GR68" s="114">
        <v>0</v>
      </c>
      <c r="GS68" s="114">
        <v>0</v>
      </c>
      <c r="GT68" s="114">
        <v>0</v>
      </c>
      <c r="GU68" s="114">
        <v>0</v>
      </c>
      <c r="GV68" s="114">
        <v>0</v>
      </c>
      <c r="GW68" s="114">
        <v>0</v>
      </c>
      <c r="GX68" s="114">
        <v>0</v>
      </c>
      <c r="GY68" s="114">
        <v>0</v>
      </c>
      <c r="GZ68" s="114">
        <v>0</v>
      </c>
      <c r="HA68" s="114">
        <v>0</v>
      </c>
      <c r="HB68" s="114">
        <v>0</v>
      </c>
      <c r="HC68" s="114">
        <v>0</v>
      </c>
      <c r="HD68" s="114">
        <v>0</v>
      </c>
      <c r="HE68" s="114">
        <v>0</v>
      </c>
      <c r="HF68" s="114">
        <v>0</v>
      </c>
      <c r="HG68" s="114">
        <v>0</v>
      </c>
      <c r="HH68" s="114">
        <v>0</v>
      </c>
      <c r="HI68" s="114">
        <v>0</v>
      </c>
    </row>
    <row r="69" spans="1:217" s="109" customFormat="1" x14ac:dyDescent="0.2">
      <c r="A69" s="113" t="s">
        <v>372</v>
      </c>
      <c r="B69" s="114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  <c r="AC69" s="114">
        <v>0</v>
      </c>
      <c r="AD69" s="114">
        <v>0</v>
      </c>
      <c r="AE69" s="114">
        <v>0</v>
      </c>
      <c r="AF69" s="114">
        <v>0</v>
      </c>
      <c r="AG69" s="114">
        <v>0</v>
      </c>
      <c r="AH69" s="114">
        <v>0</v>
      </c>
      <c r="AI69" s="114">
        <v>0</v>
      </c>
      <c r="AJ69" s="114">
        <v>0</v>
      </c>
      <c r="AK69" s="114">
        <v>0</v>
      </c>
      <c r="AL69" s="114">
        <v>0</v>
      </c>
      <c r="AM69" s="114">
        <v>0</v>
      </c>
      <c r="AN69" s="114">
        <v>0</v>
      </c>
      <c r="AO69" s="114">
        <v>0</v>
      </c>
      <c r="AP69" s="114">
        <v>0</v>
      </c>
      <c r="AQ69" s="114">
        <v>0</v>
      </c>
      <c r="AR69" s="114">
        <v>0</v>
      </c>
      <c r="AS69" s="114">
        <v>0</v>
      </c>
      <c r="AT69" s="114">
        <v>0</v>
      </c>
      <c r="AU69" s="114">
        <v>0</v>
      </c>
      <c r="AV69" s="114">
        <v>0</v>
      </c>
      <c r="AW69" s="114">
        <v>0</v>
      </c>
      <c r="AX69" s="114">
        <v>0</v>
      </c>
      <c r="AY69" s="114">
        <v>0</v>
      </c>
      <c r="AZ69" s="114">
        <v>0</v>
      </c>
      <c r="BA69" s="114">
        <v>0</v>
      </c>
      <c r="BB69" s="114">
        <v>0</v>
      </c>
      <c r="BC69" s="114">
        <v>0</v>
      </c>
      <c r="BD69" s="114">
        <v>0</v>
      </c>
      <c r="BE69" s="114">
        <v>0</v>
      </c>
      <c r="BF69" s="114">
        <v>0</v>
      </c>
      <c r="BG69" s="114">
        <v>0</v>
      </c>
      <c r="BH69" s="114">
        <v>0</v>
      </c>
      <c r="BI69" s="114">
        <v>0</v>
      </c>
      <c r="BJ69" s="114">
        <v>0</v>
      </c>
      <c r="BK69" s="114">
        <v>0</v>
      </c>
      <c r="BL69" s="114">
        <v>0</v>
      </c>
      <c r="BM69" s="114">
        <v>0</v>
      </c>
      <c r="BN69" s="114">
        <v>0</v>
      </c>
      <c r="BO69" s="114">
        <v>0</v>
      </c>
      <c r="BP69" s="114">
        <v>0</v>
      </c>
      <c r="BQ69" s="114">
        <v>0</v>
      </c>
      <c r="BR69" s="114">
        <v>0</v>
      </c>
      <c r="BS69" s="114">
        <v>0</v>
      </c>
      <c r="BT69" s="114">
        <v>0</v>
      </c>
      <c r="BU69" s="114">
        <v>0</v>
      </c>
      <c r="BV69" s="114">
        <v>0</v>
      </c>
      <c r="BW69" s="114">
        <v>0</v>
      </c>
      <c r="BX69" s="114">
        <v>0</v>
      </c>
      <c r="BY69" s="114">
        <v>0</v>
      </c>
      <c r="BZ69" s="114">
        <v>0</v>
      </c>
      <c r="CA69" s="114">
        <v>0</v>
      </c>
      <c r="CB69" s="114">
        <v>0</v>
      </c>
      <c r="CC69" s="114">
        <v>0</v>
      </c>
      <c r="CD69" s="114">
        <v>0</v>
      </c>
      <c r="CE69" s="114">
        <v>0</v>
      </c>
      <c r="CF69" s="114">
        <v>0</v>
      </c>
      <c r="CG69" s="114">
        <v>0</v>
      </c>
      <c r="CH69" s="114">
        <v>0</v>
      </c>
      <c r="CI69" s="114">
        <v>0</v>
      </c>
      <c r="CJ69" s="114">
        <v>0</v>
      </c>
      <c r="CK69" s="114">
        <v>0</v>
      </c>
      <c r="CL69" s="114">
        <v>0</v>
      </c>
      <c r="CM69" s="114">
        <v>0</v>
      </c>
      <c r="CN69" s="114">
        <v>0</v>
      </c>
      <c r="CO69" s="114">
        <v>0</v>
      </c>
      <c r="CP69" s="114">
        <v>0</v>
      </c>
      <c r="CQ69" s="114">
        <v>0</v>
      </c>
      <c r="CR69" s="114">
        <v>0</v>
      </c>
      <c r="CS69" s="114">
        <v>0</v>
      </c>
      <c r="CT69" s="114">
        <v>0</v>
      </c>
      <c r="CU69" s="114">
        <v>0</v>
      </c>
      <c r="CV69" s="114">
        <v>0</v>
      </c>
      <c r="CW69" s="114">
        <v>0</v>
      </c>
      <c r="CX69" s="114">
        <v>0</v>
      </c>
      <c r="CY69" s="114">
        <v>0</v>
      </c>
      <c r="CZ69" s="114">
        <v>0</v>
      </c>
      <c r="DA69" s="114">
        <v>0</v>
      </c>
      <c r="DB69" s="114">
        <v>0</v>
      </c>
      <c r="DC69" s="114">
        <v>0</v>
      </c>
      <c r="DD69" s="114">
        <v>0</v>
      </c>
      <c r="DE69" s="114">
        <v>0</v>
      </c>
      <c r="DF69" s="114">
        <v>0</v>
      </c>
      <c r="DG69" s="114">
        <v>0</v>
      </c>
      <c r="DH69" s="114">
        <v>0</v>
      </c>
      <c r="DI69" s="114">
        <v>0</v>
      </c>
      <c r="DJ69" s="114">
        <v>0</v>
      </c>
      <c r="DK69" s="114">
        <v>0</v>
      </c>
      <c r="DL69" s="114">
        <v>0</v>
      </c>
      <c r="DM69" s="114">
        <v>0</v>
      </c>
      <c r="DN69" s="114">
        <v>0</v>
      </c>
      <c r="DO69" s="114">
        <v>0</v>
      </c>
      <c r="DP69" s="114">
        <v>0</v>
      </c>
      <c r="DQ69" s="114">
        <v>0</v>
      </c>
      <c r="DR69" s="114">
        <v>0</v>
      </c>
      <c r="DS69" s="114">
        <v>0</v>
      </c>
      <c r="DT69" s="114">
        <v>0</v>
      </c>
      <c r="DU69" s="114">
        <v>0</v>
      </c>
      <c r="DV69" s="114">
        <v>0</v>
      </c>
      <c r="DW69" s="114">
        <v>0</v>
      </c>
      <c r="DX69" s="114">
        <v>0</v>
      </c>
      <c r="DY69" s="114">
        <v>0</v>
      </c>
      <c r="DZ69" s="114">
        <v>0</v>
      </c>
      <c r="EA69" s="114">
        <v>0</v>
      </c>
      <c r="EB69" s="114">
        <v>0</v>
      </c>
      <c r="EC69" s="114">
        <v>0</v>
      </c>
      <c r="ED69" s="114">
        <v>0</v>
      </c>
      <c r="EE69" s="114">
        <v>0</v>
      </c>
      <c r="EF69" s="114">
        <v>0</v>
      </c>
      <c r="EG69" s="114">
        <v>0</v>
      </c>
      <c r="EH69" s="114">
        <v>0</v>
      </c>
      <c r="EI69" s="114">
        <v>0</v>
      </c>
      <c r="EJ69" s="114">
        <v>0</v>
      </c>
      <c r="EK69" s="114">
        <v>0</v>
      </c>
      <c r="EL69" s="114">
        <v>0</v>
      </c>
      <c r="EM69" s="114">
        <v>0</v>
      </c>
      <c r="EN69" s="114">
        <v>0</v>
      </c>
      <c r="EO69" s="114">
        <v>0</v>
      </c>
      <c r="EP69" s="114">
        <v>0</v>
      </c>
      <c r="EQ69" s="114">
        <v>0</v>
      </c>
      <c r="ER69" s="114">
        <v>0</v>
      </c>
      <c r="ES69" s="114">
        <v>0</v>
      </c>
      <c r="ET69" s="114">
        <v>0</v>
      </c>
      <c r="EU69" s="114">
        <v>0</v>
      </c>
      <c r="EV69" s="114">
        <v>0</v>
      </c>
      <c r="EW69" s="114">
        <v>0</v>
      </c>
      <c r="EX69" s="114">
        <v>0</v>
      </c>
      <c r="EY69" s="114">
        <v>0</v>
      </c>
      <c r="EZ69" s="114">
        <v>0</v>
      </c>
      <c r="FA69" s="114">
        <v>0</v>
      </c>
      <c r="FB69" s="114">
        <v>0</v>
      </c>
      <c r="FC69" s="114">
        <v>0</v>
      </c>
      <c r="FD69" s="114">
        <v>0</v>
      </c>
      <c r="FE69" s="114">
        <v>0</v>
      </c>
      <c r="FF69" s="114">
        <v>0</v>
      </c>
      <c r="FG69" s="114">
        <v>0</v>
      </c>
      <c r="FH69" s="114">
        <v>0</v>
      </c>
      <c r="FI69" s="114">
        <v>0</v>
      </c>
      <c r="FJ69" s="114">
        <v>0</v>
      </c>
      <c r="FK69" s="114">
        <v>0</v>
      </c>
      <c r="FL69" s="114">
        <v>0</v>
      </c>
      <c r="FM69" s="114">
        <v>0</v>
      </c>
      <c r="FN69" s="114">
        <v>0</v>
      </c>
      <c r="FO69" s="114">
        <v>0</v>
      </c>
      <c r="FP69" s="114">
        <v>0</v>
      </c>
      <c r="FQ69" s="114">
        <v>0</v>
      </c>
      <c r="FR69" s="114">
        <v>0</v>
      </c>
      <c r="FS69" s="114">
        <v>0</v>
      </c>
      <c r="FT69" s="114">
        <v>0</v>
      </c>
      <c r="FU69" s="114">
        <v>0</v>
      </c>
      <c r="FV69" s="114">
        <v>0</v>
      </c>
      <c r="FW69" s="114">
        <v>0</v>
      </c>
      <c r="FX69" s="114">
        <v>0</v>
      </c>
      <c r="FY69" s="114">
        <v>0</v>
      </c>
      <c r="FZ69" s="114">
        <v>0</v>
      </c>
      <c r="GA69" s="114">
        <v>0</v>
      </c>
      <c r="GB69" s="114">
        <v>0</v>
      </c>
      <c r="GC69" s="114">
        <v>0</v>
      </c>
      <c r="GD69" s="114">
        <v>0</v>
      </c>
      <c r="GE69" s="114">
        <v>0</v>
      </c>
      <c r="GF69" s="114">
        <v>0</v>
      </c>
      <c r="GG69" s="114">
        <v>0</v>
      </c>
      <c r="GH69" s="114">
        <v>0</v>
      </c>
      <c r="GI69" s="114">
        <v>0</v>
      </c>
      <c r="GJ69" s="114">
        <v>0</v>
      </c>
      <c r="GK69" s="114">
        <v>0</v>
      </c>
      <c r="GL69" s="114">
        <v>0</v>
      </c>
      <c r="GM69" s="114">
        <v>0</v>
      </c>
      <c r="GN69" s="114">
        <v>0</v>
      </c>
      <c r="GO69" s="114">
        <v>0</v>
      </c>
      <c r="GP69" s="114">
        <v>0</v>
      </c>
      <c r="GQ69" s="114">
        <v>0</v>
      </c>
      <c r="GR69" s="114">
        <v>0</v>
      </c>
      <c r="GS69" s="114">
        <v>0</v>
      </c>
      <c r="GT69" s="114">
        <v>0</v>
      </c>
      <c r="GU69" s="114">
        <v>0</v>
      </c>
      <c r="GV69" s="114">
        <v>0</v>
      </c>
      <c r="GW69" s="114">
        <v>0</v>
      </c>
      <c r="GX69" s="114">
        <v>0</v>
      </c>
      <c r="GY69" s="114">
        <v>0</v>
      </c>
      <c r="GZ69" s="114">
        <v>0</v>
      </c>
      <c r="HA69" s="114">
        <v>0</v>
      </c>
      <c r="HB69" s="114">
        <v>0</v>
      </c>
      <c r="HC69" s="114">
        <v>0</v>
      </c>
      <c r="HD69" s="114">
        <v>0</v>
      </c>
      <c r="HE69" s="114">
        <v>0</v>
      </c>
      <c r="HF69" s="114">
        <v>0</v>
      </c>
      <c r="HG69" s="114">
        <v>0</v>
      </c>
      <c r="HH69" s="114">
        <v>0</v>
      </c>
      <c r="HI69" s="114">
        <v>0</v>
      </c>
    </row>
    <row r="70" spans="1:217" s="109" customFormat="1" x14ac:dyDescent="0.2">
      <c r="A70" s="113" t="s">
        <v>373</v>
      </c>
      <c r="B70" s="114">
        <v>0</v>
      </c>
      <c r="C70" s="114">
        <v>0</v>
      </c>
      <c r="D70" s="114">
        <v>0</v>
      </c>
      <c r="E70" s="114">
        <v>0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14">
        <v>0</v>
      </c>
      <c r="AG70" s="114">
        <v>0</v>
      </c>
      <c r="AH70" s="114">
        <v>0</v>
      </c>
      <c r="AI70" s="114">
        <v>0</v>
      </c>
      <c r="AJ70" s="114">
        <v>0</v>
      </c>
      <c r="AK70" s="114">
        <v>0</v>
      </c>
      <c r="AL70" s="114">
        <v>0</v>
      </c>
      <c r="AM70" s="114">
        <v>0</v>
      </c>
      <c r="AN70" s="114">
        <v>0</v>
      </c>
      <c r="AO70" s="114">
        <v>0</v>
      </c>
      <c r="AP70" s="114">
        <v>0</v>
      </c>
      <c r="AQ70" s="114">
        <v>0</v>
      </c>
      <c r="AR70" s="114">
        <v>0</v>
      </c>
      <c r="AS70" s="114">
        <v>0</v>
      </c>
      <c r="AT70" s="114">
        <v>0</v>
      </c>
      <c r="AU70" s="114">
        <v>0</v>
      </c>
      <c r="AV70" s="114">
        <v>0</v>
      </c>
      <c r="AW70" s="114">
        <v>0</v>
      </c>
      <c r="AX70" s="114">
        <v>0</v>
      </c>
      <c r="AY70" s="114">
        <v>0</v>
      </c>
      <c r="AZ70" s="114">
        <v>0</v>
      </c>
      <c r="BA70" s="114">
        <v>0</v>
      </c>
      <c r="BB70" s="114">
        <v>0</v>
      </c>
      <c r="BC70" s="114">
        <v>0</v>
      </c>
      <c r="BD70" s="114">
        <v>0</v>
      </c>
      <c r="BE70" s="114">
        <v>0</v>
      </c>
      <c r="BF70" s="114">
        <v>0</v>
      </c>
      <c r="BG70" s="114">
        <v>0</v>
      </c>
      <c r="BH70" s="114">
        <v>0</v>
      </c>
      <c r="BI70" s="114">
        <v>0</v>
      </c>
      <c r="BJ70" s="114">
        <v>0</v>
      </c>
      <c r="BK70" s="114">
        <v>0</v>
      </c>
      <c r="BL70" s="114">
        <v>0</v>
      </c>
      <c r="BM70" s="114">
        <v>0</v>
      </c>
      <c r="BN70" s="114">
        <v>0</v>
      </c>
      <c r="BO70" s="114">
        <v>0</v>
      </c>
      <c r="BP70" s="114">
        <v>0</v>
      </c>
      <c r="BQ70" s="114">
        <v>0</v>
      </c>
      <c r="BR70" s="114">
        <v>0</v>
      </c>
      <c r="BS70" s="114">
        <v>0</v>
      </c>
      <c r="BT70" s="114">
        <v>0</v>
      </c>
      <c r="BU70" s="114">
        <v>0</v>
      </c>
      <c r="BV70" s="114">
        <v>0</v>
      </c>
      <c r="BW70" s="114">
        <v>0</v>
      </c>
      <c r="BX70" s="114">
        <v>0</v>
      </c>
      <c r="BY70" s="114">
        <v>0</v>
      </c>
      <c r="BZ70" s="114">
        <v>0</v>
      </c>
      <c r="CA70" s="114">
        <v>0</v>
      </c>
      <c r="CB70" s="114">
        <v>0</v>
      </c>
      <c r="CC70" s="114">
        <v>0</v>
      </c>
      <c r="CD70" s="114">
        <v>0</v>
      </c>
      <c r="CE70" s="114">
        <v>0</v>
      </c>
      <c r="CF70" s="114">
        <v>0</v>
      </c>
      <c r="CG70" s="114">
        <v>0</v>
      </c>
      <c r="CH70" s="114">
        <v>0</v>
      </c>
      <c r="CI70" s="114">
        <v>0</v>
      </c>
      <c r="CJ70" s="114">
        <v>0</v>
      </c>
      <c r="CK70" s="114">
        <v>0</v>
      </c>
      <c r="CL70" s="114">
        <v>0</v>
      </c>
      <c r="CM70" s="114">
        <v>0</v>
      </c>
      <c r="CN70" s="114">
        <v>0</v>
      </c>
      <c r="CO70" s="114">
        <v>0</v>
      </c>
      <c r="CP70" s="114">
        <v>0</v>
      </c>
      <c r="CQ70" s="114">
        <v>0</v>
      </c>
      <c r="CR70" s="114">
        <v>0</v>
      </c>
      <c r="CS70" s="114">
        <v>0</v>
      </c>
      <c r="CT70" s="114">
        <v>0</v>
      </c>
      <c r="CU70" s="114">
        <v>0</v>
      </c>
      <c r="CV70" s="114">
        <v>0</v>
      </c>
      <c r="CW70" s="114">
        <v>0</v>
      </c>
      <c r="CX70" s="114">
        <v>0</v>
      </c>
      <c r="CY70" s="114">
        <v>0</v>
      </c>
      <c r="CZ70" s="114">
        <v>0</v>
      </c>
      <c r="DA70" s="114">
        <v>0</v>
      </c>
      <c r="DB70" s="114">
        <v>0</v>
      </c>
      <c r="DC70" s="114">
        <v>0</v>
      </c>
      <c r="DD70" s="114">
        <v>0</v>
      </c>
      <c r="DE70" s="114">
        <v>0</v>
      </c>
      <c r="DF70" s="114">
        <v>0</v>
      </c>
      <c r="DG70" s="114">
        <v>0</v>
      </c>
      <c r="DH70" s="114">
        <v>0</v>
      </c>
      <c r="DI70" s="114">
        <v>0</v>
      </c>
      <c r="DJ70" s="114">
        <v>0</v>
      </c>
      <c r="DK70" s="114">
        <v>0</v>
      </c>
      <c r="DL70" s="114">
        <v>0</v>
      </c>
      <c r="DM70" s="114">
        <v>0</v>
      </c>
      <c r="DN70" s="114">
        <v>0</v>
      </c>
      <c r="DO70" s="114">
        <v>0</v>
      </c>
      <c r="DP70" s="114">
        <v>0</v>
      </c>
      <c r="DQ70" s="114">
        <v>0</v>
      </c>
      <c r="DR70" s="114">
        <v>0</v>
      </c>
      <c r="DS70" s="114">
        <v>0</v>
      </c>
      <c r="DT70" s="114">
        <v>0</v>
      </c>
      <c r="DU70" s="114">
        <v>0</v>
      </c>
      <c r="DV70" s="114">
        <v>0</v>
      </c>
      <c r="DW70" s="114">
        <v>0</v>
      </c>
      <c r="DX70" s="114">
        <v>0</v>
      </c>
      <c r="DY70" s="114">
        <v>0</v>
      </c>
      <c r="DZ70" s="114">
        <v>0</v>
      </c>
      <c r="EA70" s="114">
        <v>0</v>
      </c>
      <c r="EB70" s="114">
        <v>0</v>
      </c>
      <c r="EC70" s="114">
        <v>0</v>
      </c>
      <c r="ED70" s="114">
        <v>0</v>
      </c>
      <c r="EE70" s="114">
        <v>0</v>
      </c>
      <c r="EF70" s="114">
        <v>0</v>
      </c>
      <c r="EG70" s="114">
        <v>0</v>
      </c>
      <c r="EH70" s="114">
        <v>0</v>
      </c>
      <c r="EI70" s="114">
        <v>0</v>
      </c>
      <c r="EJ70" s="114">
        <v>0</v>
      </c>
      <c r="EK70" s="114">
        <v>0</v>
      </c>
      <c r="EL70" s="114">
        <v>0</v>
      </c>
      <c r="EM70" s="114">
        <v>0</v>
      </c>
      <c r="EN70" s="114">
        <v>0</v>
      </c>
      <c r="EO70" s="114">
        <v>0</v>
      </c>
      <c r="EP70" s="114">
        <v>0</v>
      </c>
      <c r="EQ70" s="114">
        <v>0</v>
      </c>
      <c r="ER70" s="114">
        <v>0</v>
      </c>
      <c r="ES70" s="114">
        <v>0</v>
      </c>
      <c r="ET70" s="114">
        <v>0</v>
      </c>
      <c r="EU70" s="114">
        <v>0</v>
      </c>
      <c r="EV70" s="114">
        <v>0</v>
      </c>
      <c r="EW70" s="114">
        <v>0</v>
      </c>
      <c r="EX70" s="114">
        <v>0</v>
      </c>
      <c r="EY70" s="114">
        <v>0</v>
      </c>
      <c r="EZ70" s="114">
        <v>0</v>
      </c>
      <c r="FA70" s="114">
        <v>0</v>
      </c>
      <c r="FB70" s="114">
        <v>0</v>
      </c>
      <c r="FC70" s="114">
        <v>0</v>
      </c>
      <c r="FD70" s="114">
        <v>0</v>
      </c>
      <c r="FE70" s="114">
        <v>0</v>
      </c>
      <c r="FF70" s="114">
        <v>0</v>
      </c>
      <c r="FG70" s="114">
        <v>0</v>
      </c>
      <c r="FH70" s="114">
        <v>0</v>
      </c>
      <c r="FI70" s="114">
        <v>0</v>
      </c>
      <c r="FJ70" s="114">
        <v>0</v>
      </c>
      <c r="FK70" s="114">
        <v>0</v>
      </c>
      <c r="FL70" s="114">
        <v>0</v>
      </c>
      <c r="FM70" s="114">
        <v>0</v>
      </c>
      <c r="FN70" s="114">
        <v>0</v>
      </c>
      <c r="FO70" s="114">
        <v>0</v>
      </c>
      <c r="FP70" s="114">
        <v>0</v>
      </c>
      <c r="FQ70" s="114">
        <v>0</v>
      </c>
      <c r="FR70" s="114">
        <v>0</v>
      </c>
      <c r="FS70" s="114">
        <v>0</v>
      </c>
      <c r="FT70" s="114">
        <v>0</v>
      </c>
      <c r="FU70" s="114">
        <v>0</v>
      </c>
      <c r="FV70" s="114">
        <v>0</v>
      </c>
      <c r="FW70" s="114">
        <v>0</v>
      </c>
      <c r="FX70" s="114">
        <v>0</v>
      </c>
      <c r="FY70" s="114">
        <v>0</v>
      </c>
      <c r="FZ70" s="114">
        <v>0</v>
      </c>
      <c r="GA70" s="114">
        <v>0</v>
      </c>
      <c r="GB70" s="114">
        <v>0</v>
      </c>
      <c r="GC70" s="114">
        <v>0</v>
      </c>
      <c r="GD70" s="114">
        <v>0</v>
      </c>
      <c r="GE70" s="114">
        <v>0</v>
      </c>
      <c r="GF70" s="114">
        <v>0</v>
      </c>
      <c r="GG70" s="114">
        <v>0</v>
      </c>
      <c r="GH70" s="114">
        <v>0</v>
      </c>
      <c r="GI70" s="114">
        <v>0</v>
      </c>
      <c r="GJ70" s="114">
        <v>0</v>
      </c>
      <c r="GK70" s="114">
        <v>0</v>
      </c>
      <c r="GL70" s="114">
        <v>0</v>
      </c>
      <c r="GM70" s="114">
        <v>0</v>
      </c>
      <c r="GN70" s="114">
        <v>0</v>
      </c>
      <c r="GO70" s="114">
        <v>0</v>
      </c>
      <c r="GP70" s="114">
        <v>0</v>
      </c>
      <c r="GQ70" s="114">
        <v>0</v>
      </c>
      <c r="GR70" s="114">
        <v>0</v>
      </c>
      <c r="GS70" s="114">
        <v>0</v>
      </c>
      <c r="GT70" s="114">
        <v>0</v>
      </c>
      <c r="GU70" s="114">
        <v>0</v>
      </c>
      <c r="GV70" s="114">
        <v>0</v>
      </c>
      <c r="GW70" s="114">
        <v>0</v>
      </c>
      <c r="GX70" s="114">
        <v>0</v>
      </c>
      <c r="GY70" s="114">
        <v>0</v>
      </c>
      <c r="GZ70" s="114">
        <v>0</v>
      </c>
      <c r="HA70" s="114">
        <v>0</v>
      </c>
      <c r="HB70" s="114">
        <v>0</v>
      </c>
      <c r="HC70" s="114">
        <v>0</v>
      </c>
      <c r="HD70" s="114">
        <v>0</v>
      </c>
      <c r="HE70" s="114">
        <v>0</v>
      </c>
      <c r="HF70" s="114">
        <v>0</v>
      </c>
      <c r="HG70" s="114">
        <v>0</v>
      </c>
      <c r="HH70" s="114">
        <v>0</v>
      </c>
      <c r="HI70" s="114">
        <v>0</v>
      </c>
    </row>
    <row r="71" spans="1:217" s="109" customFormat="1" x14ac:dyDescent="0.2">
      <c r="A71" s="113" t="s">
        <v>374</v>
      </c>
      <c r="B71" s="114">
        <v>0</v>
      </c>
      <c r="C71" s="114">
        <v>0</v>
      </c>
      <c r="D71" s="114">
        <v>0</v>
      </c>
      <c r="E71" s="114">
        <v>0</v>
      </c>
      <c r="F71" s="114">
        <v>0</v>
      </c>
      <c r="G71" s="114">
        <v>0</v>
      </c>
      <c r="H71" s="114">
        <v>0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4">
        <v>0</v>
      </c>
      <c r="AD71" s="114">
        <v>0</v>
      </c>
      <c r="AE71" s="114">
        <v>0</v>
      </c>
      <c r="AF71" s="114">
        <v>0</v>
      </c>
      <c r="AG71" s="114">
        <v>0</v>
      </c>
      <c r="AH71" s="114">
        <v>0</v>
      </c>
      <c r="AI71" s="114">
        <v>0</v>
      </c>
      <c r="AJ71" s="114">
        <v>0</v>
      </c>
      <c r="AK71" s="114">
        <v>0</v>
      </c>
      <c r="AL71" s="114">
        <v>0</v>
      </c>
      <c r="AM71" s="114">
        <v>0</v>
      </c>
      <c r="AN71" s="114">
        <v>0</v>
      </c>
      <c r="AO71" s="114">
        <v>0</v>
      </c>
      <c r="AP71" s="114">
        <v>0</v>
      </c>
      <c r="AQ71" s="114">
        <v>0</v>
      </c>
      <c r="AR71" s="114">
        <v>0</v>
      </c>
      <c r="AS71" s="114">
        <v>0</v>
      </c>
      <c r="AT71" s="114">
        <v>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AZ71" s="114">
        <v>0</v>
      </c>
      <c r="BA71" s="114">
        <v>0</v>
      </c>
      <c r="BB71" s="114">
        <v>0</v>
      </c>
      <c r="BC71" s="114">
        <v>0</v>
      </c>
      <c r="BD71" s="114">
        <v>0</v>
      </c>
      <c r="BE71" s="114">
        <v>0</v>
      </c>
      <c r="BF71" s="114">
        <v>0</v>
      </c>
      <c r="BG71" s="114">
        <v>0</v>
      </c>
      <c r="BH71" s="114">
        <v>0</v>
      </c>
      <c r="BI71" s="114">
        <v>0</v>
      </c>
      <c r="BJ71" s="114">
        <v>0</v>
      </c>
      <c r="BK71" s="114">
        <v>0</v>
      </c>
      <c r="BL71" s="114">
        <v>0</v>
      </c>
      <c r="BM71" s="114">
        <v>0</v>
      </c>
      <c r="BN71" s="114">
        <v>0</v>
      </c>
      <c r="BO71" s="114">
        <v>0</v>
      </c>
      <c r="BP71" s="114">
        <v>0</v>
      </c>
      <c r="BQ71" s="114">
        <v>0</v>
      </c>
      <c r="BR71" s="114">
        <v>0</v>
      </c>
      <c r="BS71" s="114">
        <v>0</v>
      </c>
      <c r="BT71" s="114">
        <v>0</v>
      </c>
      <c r="BU71" s="114">
        <v>0</v>
      </c>
      <c r="BV71" s="114">
        <v>0</v>
      </c>
      <c r="BW71" s="114">
        <v>0</v>
      </c>
      <c r="BX71" s="114">
        <v>0</v>
      </c>
      <c r="BY71" s="114">
        <v>0</v>
      </c>
      <c r="BZ71" s="114">
        <v>0</v>
      </c>
      <c r="CA71" s="114">
        <v>0</v>
      </c>
      <c r="CB71" s="114">
        <v>0</v>
      </c>
      <c r="CC71" s="114">
        <v>0</v>
      </c>
      <c r="CD71" s="114">
        <v>0</v>
      </c>
      <c r="CE71" s="114">
        <v>0</v>
      </c>
      <c r="CF71" s="114">
        <v>0</v>
      </c>
      <c r="CG71" s="114">
        <v>0</v>
      </c>
      <c r="CH71" s="114">
        <v>0</v>
      </c>
      <c r="CI71" s="114">
        <v>0</v>
      </c>
      <c r="CJ71" s="114">
        <v>0</v>
      </c>
      <c r="CK71" s="114">
        <v>0</v>
      </c>
      <c r="CL71" s="114">
        <v>0</v>
      </c>
      <c r="CM71" s="114">
        <v>0</v>
      </c>
      <c r="CN71" s="114">
        <v>0</v>
      </c>
      <c r="CO71" s="114">
        <v>0</v>
      </c>
      <c r="CP71" s="114">
        <v>0</v>
      </c>
      <c r="CQ71" s="114">
        <v>0</v>
      </c>
      <c r="CR71" s="114">
        <v>0</v>
      </c>
      <c r="CS71" s="114">
        <v>0</v>
      </c>
      <c r="CT71" s="114">
        <v>0</v>
      </c>
      <c r="CU71" s="114">
        <v>0</v>
      </c>
      <c r="CV71" s="114">
        <v>0</v>
      </c>
      <c r="CW71" s="114">
        <v>0</v>
      </c>
      <c r="CX71" s="114">
        <v>0</v>
      </c>
      <c r="CY71" s="114">
        <v>0</v>
      </c>
      <c r="CZ71" s="114">
        <v>0</v>
      </c>
      <c r="DA71" s="114">
        <v>0</v>
      </c>
      <c r="DB71" s="114">
        <v>0</v>
      </c>
      <c r="DC71" s="114">
        <v>0</v>
      </c>
      <c r="DD71" s="114">
        <v>0</v>
      </c>
      <c r="DE71" s="114">
        <v>0</v>
      </c>
      <c r="DF71" s="114">
        <v>0</v>
      </c>
      <c r="DG71" s="114">
        <v>0</v>
      </c>
      <c r="DH71" s="114">
        <v>0</v>
      </c>
      <c r="DI71" s="114">
        <v>0</v>
      </c>
      <c r="DJ71" s="114">
        <v>0</v>
      </c>
      <c r="DK71" s="114">
        <v>0</v>
      </c>
      <c r="DL71" s="114">
        <v>0</v>
      </c>
      <c r="DM71" s="114">
        <v>0</v>
      </c>
      <c r="DN71" s="114">
        <v>0</v>
      </c>
      <c r="DO71" s="114">
        <v>0</v>
      </c>
      <c r="DP71" s="114">
        <v>0</v>
      </c>
      <c r="DQ71" s="114">
        <v>0</v>
      </c>
      <c r="DR71" s="114">
        <v>0</v>
      </c>
      <c r="DS71" s="114">
        <v>0</v>
      </c>
      <c r="DT71" s="114">
        <v>0</v>
      </c>
      <c r="DU71" s="114">
        <v>0</v>
      </c>
      <c r="DV71" s="114">
        <v>0</v>
      </c>
      <c r="DW71" s="114">
        <v>0</v>
      </c>
      <c r="DX71" s="114">
        <v>0</v>
      </c>
      <c r="DY71" s="114">
        <v>0</v>
      </c>
      <c r="DZ71" s="114">
        <v>0</v>
      </c>
      <c r="EA71" s="114">
        <v>0</v>
      </c>
      <c r="EB71" s="114">
        <v>0</v>
      </c>
      <c r="EC71" s="114">
        <v>0</v>
      </c>
      <c r="ED71" s="114">
        <v>0</v>
      </c>
      <c r="EE71" s="114">
        <v>0</v>
      </c>
      <c r="EF71" s="114">
        <v>0</v>
      </c>
      <c r="EG71" s="114">
        <v>0</v>
      </c>
      <c r="EH71" s="114">
        <v>0</v>
      </c>
      <c r="EI71" s="114">
        <v>0</v>
      </c>
      <c r="EJ71" s="114">
        <v>0</v>
      </c>
      <c r="EK71" s="114">
        <v>0</v>
      </c>
      <c r="EL71" s="114">
        <v>0</v>
      </c>
      <c r="EM71" s="114">
        <v>0</v>
      </c>
      <c r="EN71" s="114">
        <v>0</v>
      </c>
      <c r="EO71" s="114">
        <v>0</v>
      </c>
      <c r="EP71" s="114">
        <v>0</v>
      </c>
      <c r="EQ71" s="114">
        <v>0</v>
      </c>
      <c r="ER71" s="114">
        <v>0</v>
      </c>
      <c r="ES71" s="114">
        <v>0</v>
      </c>
      <c r="ET71" s="114">
        <v>0</v>
      </c>
      <c r="EU71" s="114">
        <v>0</v>
      </c>
      <c r="EV71" s="114">
        <v>0</v>
      </c>
      <c r="EW71" s="114">
        <v>0</v>
      </c>
      <c r="EX71" s="114">
        <v>0</v>
      </c>
      <c r="EY71" s="114">
        <v>0</v>
      </c>
      <c r="EZ71" s="114">
        <v>0</v>
      </c>
      <c r="FA71" s="114">
        <v>0</v>
      </c>
      <c r="FB71" s="114">
        <v>0</v>
      </c>
      <c r="FC71" s="114">
        <v>0</v>
      </c>
      <c r="FD71" s="114">
        <v>0</v>
      </c>
      <c r="FE71" s="114">
        <v>0</v>
      </c>
      <c r="FF71" s="114">
        <v>0</v>
      </c>
      <c r="FG71" s="114">
        <v>0</v>
      </c>
      <c r="FH71" s="114">
        <v>0</v>
      </c>
      <c r="FI71" s="114">
        <v>0</v>
      </c>
      <c r="FJ71" s="114">
        <v>0</v>
      </c>
      <c r="FK71" s="114">
        <v>0</v>
      </c>
      <c r="FL71" s="114">
        <v>0</v>
      </c>
      <c r="FM71" s="114">
        <v>0</v>
      </c>
      <c r="FN71" s="114">
        <v>0</v>
      </c>
      <c r="FO71" s="114">
        <v>0</v>
      </c>
      <c r="FP71" s="114">
        <v>0</v>
      </c>
      <c r="FQ71" s="114">
        <v>0</v>
      </c>
      <c r="FR71" s="114">
        <v>0</v>
      </c>
      <c r="FS71" s="114">
        <v>0</v>
      </c>
      <c r="FT71" s="114">
        <v>0</v>
      </c>
      <c r="FU71" s="114">
        <v>0</v>
      </c>
      <c r="FV71" s="114">
        <v>0</v>
      </c>
      <c r="FW71" s="114">
        <v>0</v>
      </c>
      <c r="FX71" s="114">
        <v>0</v>
      </c>
      <c r="FY71" s="114">
        <v>0</v>
      </c>
      <c r="FZ71" s="114">
        <v>0</v>
      </c>
      <c r="GA71" s="114">
        <v>0</v>
      </c>
      <c r="GB71" s="114">
        <v>0</v>
      </c>
      <c r="GC71" s="114">
        <v>0</v>
      </c>
      <c r="GD71" s="114">
        <v>0</v>
      </c>
      <c r="GE71" s="114">
        <v>0</v>
      </c>
      <c r="GF71" s="114">
        <v>0</v>
      </c>
      <c r="GG71" s="114">
        <v>0</v>
      </c>
      <c r="GH71" s="114">
        <v>0</v>
      </c>
      <c r="GI71" s="114">
        <v>0</v>
      </c>
      <c r="GJ71" s="114">
        <v>0</v>
      </c>
      <c r="GK71" s="114">
        <v>0</v>
      </c>
      <c r="GL71" s="114">
        <v>0</v>
      </c>
      <c r="GM71" s="114">
        <v>0</v>
      </c>
      <c r="GN71" s="114">
        <v>0</v>
      </c>
      <c r="GO71" s="114">
        <v>0</v>
      </c>
      <c r="GP71" s="114">
        <v>0</v>
      </c>
      <c r="GQ71" s="114">
        <v>0</v>
      </c>
      <c r="GR71" s="114">
        <v>0</v>
      </c>
      <c r="GS71" s="114">
        <v>0</v>
      </c>
      <c r="GT71" s="114">
        <v>0</v>
      </c>
      <c r="GU71" s="114">
        <v>0</v>
      </c>
      <c r="GV71" s="114">
        <v>0</v>
      </c>
      <c r="GW71" s="114">
        <v>0</v>
      </c>
      <c r="GX71" s="114">
        <v>0</v>
      </c>
      <c r="GY71" s="114">
        <v>0</v>
      </c>
      <c r="GZ71" s="114">
        <v>0</v>
      </c>
      <c r="HA71" s="114">
        <v>0</v>
      </c>
      <c r="HB71" s="114">
        <v>0</v>
      </c>
      <c r="HC71" s="114">
        <v>0</v>
      </c>
      <c r="HD71" s="114">
        <v>0</v>
      </c>
      <c r="HE71" s="114">
        <v>0</v>
      </c>
      <c r="HF71" s="114">
        <v>0</v>
      </c>
      <c r="HG71" s="114">
        <v>0</v>
      </c>
      <c r="HH71" s="114">
        <v>0</v>
      </c>
      <c r="HI71" s="114">
        <v>0</v>
      </c>
    </row>
    <row r="72" spans="1:217" x14ac:dyDescent="0.2">
      <c r="A72" s="29" t="s">
        <v>375</v>
      </c>
      <c r="B72" s="77">
        <v>0</v>
      </c>
      <c r="C72" s="77">
        <v>0</v>
      </c>
      <c r="D72" s="77">
        <v>0</v>
      </c>
      <c r="E72" s="77">
        <v>0</v>
      </c>
      <c r="F72" s="77">
        <v>0</v>
      </c>
      <c r="G72" s="77">
        <v>0</v>
      </c>
      <c r="H72" s="77" t="e">
        <f t="shared" ref="H72:S72" si="92">CAPEX_festividades/PrazoModerniz</f>
        <v>#NAME?</v>
      </c>
      <c r="I72" s="77" t="e">
        <f t="shared" si="92"/>
        <v>#NAME?</v>
      </c>
      <c r="J72" s="77" t="e">
        <f t="shared" si="92"/>
        <v>#NAME?</v>
      </c>
      <c r="K72" s="77" t="e">
        <f t="shared" si="92"/>
        <v>#NAME?</v>
      </c>
      <c r="L72" s="77" t="e">
        <f t="shared" si="92"/>
        <v>#NAME?</v>
      </c>
      <c r="M72" s="77" t="e">
        <f t="shared" si="92"/>
        <v>#NAME?</v>
      </c>
      <c r="N72" s="77" t="e">
        <f t="shared" si="92"/>
        <v>#NAME?</v>
      </c>
      <c r="O72" s="77" t="e">
        <f t="shared" si="92"/>
        <v>#NAME?</v>
      </c>
      <c r="P72" s="77" t="e">
        <f t="shared" si="92"/>
        <v>#NAME?</v>
      </c>
      <c r="Q72" s="77" t="e">
        <f t="shared" si="92"/>
        <v>#NAME?</v>
      </c>
      <c r="R72" s="77" t="e">
        <f t="shared" si="92"/>
        <v>#NAME?</v>
      </c>
      <c r="S72" s="77" t="e">
        <f t="shared" si="92"/>
        <v>#NAME?</v>
      </c>
      <c r="T72" s="77">
        <v>0</v>
      </c>
      <c r="U72" s="77">
        <v>0</v>
      </c>
      <c r="V72" s="77">
        <v>0</v>
      </c>
      <c r="W72" s="77">
        <v>0</v>
      </c>
      <c r="X72" s="77">
        <v>0</v>
      </c>
      <c r="Y72" s="77">
        <v>0</v>
      </c>
      <c r="Z72" s="77">
        <v>0</v>
      </c>
      <c r="AA72" s="77">
        <v>0</v>
      </c>
      <c r="AB72" s="77">
        <v>0</v>
      </c>
      <c r="AC72" s="77">
        <v>0</v>
      </c>
      <c r="AD72" s="77">
        <v>0</v>
      </c>
      <c r="AE72" s="77">
        <v>0</v>
      </c>
      <c r="AF72" s="77">
        <v>0</v>
      </c>
      <c r="AG72" s="77">
        <v>0</v>
      </c>
      <c r="AH72" s="77">
        <v>0</v>
      </c>
      <c r="AI72" s="77">
        <v>0</v>
      </c>
      <c r="AJ72" s="77">
        <v>0</v>
      </c>
      <c r="AK72" s="77">
        <v>0</v>
      </c>
      <c r="AL72" s="77">
        <v>0</v>
      </c>
      <c r="AM72" s="77">
        <v>0</v>
      </c>
      <c r="AN72" s="77">
        <v>0</v>
      </c>
      <c r="AO72" s="77">
        <v>0</v>
      </c>
      <c r="AP72" s="77">
        <v>0</v>
      </c>
      <c r="AQ72" s="77">
        <v>0</v>
      </c>
      <c r="AR72" s="77">
        <v>0</v>
      </c>
      <c r="AS72" s="77">
        <v>0</v>
      </c>
      <c r="AT72" s="77">
        <v>0</v>
      </c>
      <c r="AU72" s="77">
        <v>0</v>
      </c>
      <c r="AV72" s="77">
        <v>0</v>
      </c>
      <c r="AW72" s="77">
        <v>0</v>
      </c>
      <c r="AX72" s="77">
        <v>0</v>
      </c>
      <c r="AY72" s="77">
        <v>0</v>
      </c>
      <c r="AZ72" s="77">
        <v>0</v>
      </c>
      <c r="BA72" s="77">
        <v>0</v>
      </c>
      <c r="BB72" s="77">
        <v>0</v>
      </c>
      <c r="BC72" s="77">
        <v>0</v>
      </c>
      <c r="BD72" s="77">
        <v>0</v>
      </c>
      <c r="BE72" s="77">
        <v>0</v>
      </c>
      <c r="BF72" s="77">
        <v>0</v>
      </c>
      <c r="BG72" s="77">
        <v>0</v>
      </c>
      <c r="BH72" s="77">
        <v>0</v>
      </c>
      <c r="BI72" s="77">
        <v>0</v>
      </c>
      <c r="BJ72" s="77">
        <v>0</v>
      </c>
      <c r="BK72" s="77">
        <v>0</v>
      </c>
      <c r="BL72" s="77">
        <v>0</v>
      </c>
      <c r="BM72" s="77">
        <v>0</v>
      </c>
      <c r="BN72" s="77">
        <v>0</v>
      </c>
      <c r="BO72" s="77">
        <v>0</v>
      </c>
      <c r="BP72" s="77">
        <v>0</v>
      </c>
      <c r="BQ72" s="77">
        <v>0</v>
      </c>
      <c r="BR72" s="77">
        <v>0</v>
      </c>
      <c r="BS72" s="77">
        <v>0</v>
      </c>
      <c r="BT72" s="77">
        <v>0</v>
      </c>
      <c r="BU72" s="77">
        <v>0</v>
      </c>
      <c r="BV72" s="77">
        <v>0</v>
      </c>
      <c r="BW72" s="77">
        <v>0</v>
      </c>
      <c r="BX72" s="77">
        <v>0</v>
      </c>
      <c r="BY72" s="77">
        <v>0</v>
      </c>
      <c r="BZ72" s="77">
        <v>0</v>
      </c>
      <c r="CA72" s="77">
        <v>0</v>
      </c>
      <c r="CB72" s="77">
        <v>0</v>
      </c>
      <c r="CC72" s="77">
        <v>0</v>
      </c>
      <c r="CD72" s="77">
        <v>0</v>
      </c>
      <c r="CE72" s="77">
        <v>0</v>
      </c>
      <c r="CF72" s="77">
        <v>0</v>
      </c>
      <c r="CG72" s="77">
        <v>0</v>
      </c>
      <c r="CH72" s="77">
        <v>0</v>
      </c>
      <c r="CI72" s="77">
        <v>0</v>
      </c>
      <c r="CJ72" s="77">
        <v>0</v>
      </c>
      <c r="CK72" s="77">
        <v>0</v>
      </c>
      <c r="CL72" s="77">
        <v>0</v>
      </c>
      <c r="CM72" s="77">
        <v>0</v>
      </c>
      <c r="CN72" s="77">
        <v>0</v>
      </c>
      <c r="CO72" s="77">
        <v>0</v>
      </c>
      <c r="CP72" s="77">
        <v>0</v>
      </c>
      <c r="CQ72" s="77">
        <v>0</v>
      </c>
      <c r="CR72" s="77">
        <v>0</v>
      </c>
      <c r="CS72" s="77">
        <v>0</v>
      </c>
      <c r="CT72" s="77">
        <v>0</v>
      </c>
      <c r="CU72" s="77">
        <v>0</v>
      </c>
      <c r="CV72" s="77">
        <v>0</v>
      </c>
      <c r="CW72" s="77">
        <v>0</v>
      </c>
      <c r="CX72" s="77">
        <v>0</v>
      </c>
      <c r="CY72" s="77">
        <v>0</v>
      </c>
      <c r="CZ72" s="77">
        <v>0</v>
      </c>
      <c r="DA72" s="77">
        <v>0</v>
      </c>
      <c r="DB72" s="77">
        <v>0</v>
      </c>
      <c r="DC72" s="77">
        <v>0</v>
      </c>
      <c r="DD72" s="77">
        <v>0</v>
      </c>
      <c r="DE72" s="77">
        <v>0</v>
      </c>
      <c r="DF72" s="77">
        <v>0</v>
      </c>
      <c r="DG72" s="77">
        <v>0</v>
      </c>
      <c r="DH72" s="77">
        <v>0</v>
      </c>
      <c r="DI72" s="77">
        <v>0</v>
      </c>
      <c r="DJ72" s="77">
        <v>0</v>
      </c>
      <c r="DK72" s="77">
        <v>0</v>
      </c>
      <c r="DL72" s="77">
        <v>0</v>
      </c>
      <c r="DM72" s="77">
        <v>0</v>
      </c>
      <c r="DN72" s="77">
        <v>0</v>
      </c>
      <c r="DO72" s="77">
        <v>0</v>
      </c>
      <c r="DP72" s="77">
        <v>0</v>
      </c>
      <c r="DQ72" s="77">
        <v>0</v>
      </c>
      <c r="DR72" s="77">
        <v>0</v>
      </c>
      <c r="DS72" s="77">
        <v>0</v>
      </c>
      <c r="DT72" s="77">
        <v>0</v>
      </c>
      <c r="DU72" s="77">
        <v>0</v>
      </c>
      <c r="DV72" s="77">
        <v>0</v>
      </c>
      <c r="DW72" s="77">
        <v>0</v>
      </c>
      <c r="DX72" s="77">
        <v>0</v>
      </c>
      <c r="DY72" s="77">
        <v>0</v>
      </c>
      <c r="DZ72" s="77">
        <v>0</v>
      </c>
      <c r="EA72" s="77">
        <v>0</v>
      </c>
      <c r="EB72" s="77">
        <v>0</v>
      </c>
      <c r="EC72" s="77">
        <v>0</v>
      </c>
      <c r="ED72" s="77">
        <v>0</v>
      </c>
      <c r="EE72" s="77">
        <v>0</v>
      </c>
      <c r="EF72" s="77">
        <v>0</v>
      </c>
      <c r="EG72" s="77">
        <v>0</v>
      </c>
      <c r="EH72" s="77">
        <v>0</v>
      </c>
      <c r="EI72" s="77">
        <v>0</v>
      </c>
      <c r="EJ72" s="77">
        <v>0</v>
      </c>
      <c r="EK72" s="77">
        <v>0</v>
      </c>
      <c r="EL72" s="77">
        <v>0</v>
      </c>
      <c r="EM72" s="77">
        <v>0</v>
      </c>
      <c r="EN72" s="77">
        <v>0</v>
      </c>
      <c r="EO72" s="77">
        <v>0</v>
      </c>
      <c r="EP72" s="77">
        <v>0</v>
      </c>
      <c r="EQ72" s="77">
        <v>0</v>
      </c>
      <c r="ER72" s="77">
        <v>0</v>
      </c>
      <c r="ES72" s="77">
        <v>0</v>
      </c>
      <c r="ET72" s="77">
        <v>0</v>
      </c>
      <c r="EU72" s="77">
        <v>0</v>
      </c>
      <c r="EV72" s="77">
        <v>0</v>
      </c>
      <c r="EW72" s="77">
        <v>0</v>
      </c>
      <c r="EX72" s="77">
        <v>0</v>
      </c>
      <c r="EY72" s="77">
        <v>0</v>
      </c>
      <c r="EZ72" s="77">
        <v>0</v>
      </c>
      <c r="FA72" s="77">
        <v>0</v>
      </c>
      <c r="FB72" s="77">
        <v>0</v>
      </c>
      <c r="FC72" s="77">
        <v>0</v>
      </c>
      <c r="FD72" s="77">
        <v>0</v>
      </c>
      <c r="FE72" s="77">
        <v>0</v>
      </c>
      <c r="FF72" s="77">
        <v>0</v>
      </c>
      <c r="FG72" s="77">
        <v>0</v>
      </c>
      <c r="FH72" s="77">
        <v>0</v>
      </c>
      <c r="FI72" s="77">
        <v>0</v>
      </c>
      <c r="FJ72" s="77">
        <v>0</v>
      </c>
      <c r="FK72" s="77">
        <v>0</v>
      </c>
      <c r="FL72" s="77">
        <v>0</v>
      </c>
      <c r="FM72" s="77">
        <v>0</v>
      </c>
      <c r="FN72" s="77">
        <v>0</v>
      </c>
      <c r="FO72" s="77">
        <v>0</v>
      </c>
      <c r="FP72" s="77">
        <v>0</v>
      </c>
      <c r="FQ72" s="77">
        <v>0</v>
      </c>
      <c r="FR72" s="77">
        <v>0</v>
      </c>
      <c r="FS72" s="77">
        <v>0</v>
      </c>
      <c r="FT72" s="77">
        <v>0</v>
      </c>
      <c r="FU72" s="77">
        <v>0</v>
      </c>
      <c r="FV72" s="77">
        <v>0</v>
      </c>
      <c r="FW72" s="77">
        <v>0</v>
      </c>
      <c r="FX72" s="77">
        <v>0</v>
      </c>
      <c r="FY72" s="77">
        <v>0</v>
      </c>
      <c r="FZ72" s="77">
        <v>0</v>
      </c>
      <c r="GA72" s="77">
        <v>0</v>
      </c>
      <c r="GB72" s="77">
        <v>0</v>
      </c>
      <c r="GC72" s="77">
        <v>0</v>
      </c>
      <c r="GD72" s="77">
        <v>0</v>
      </c>
      <c r="GE72" s="77">
        <v>0</v>
      </c>
      <c r="GF72" s="77">
        <v>0</v>
      </c>
      <c r="GG72" s="77">
        <v>0</v>
      </c>
      <c r="GH72" s="77">
        <v>0</v>
      </c>
      <c r="GI72" s="77">
        <v>0</v>
      </c>
      <c r="GJ72" s="77">
        <v>0</v>
      </c>
      <c r="GK72" s="77">
        <v>0</v>
      </c>
      <c r="GL72" s="77">
        <v>0</v>
      </c>
      <c r="GM72" s="77">
        <v>0</v>
      </c>
      <c r="GN72" s="77">
        <v>0</v>
      </c>
      <c r="GO72" s="77">
        <v>0</v>
      </c>
      <c r="GP72" s="77">
        <v>0</v>
      </c>
      <c r="GQ72" s="77">
        <v>0</v>
      </c>
      <c r="GR72" s="77">
        <v>0</v>
      </c>
      <c r="GS72" s="77">
        <v>0</v>
      </c>
      <c r="GT72" s="77">
        <v>0</v>
      </c>
      <c r="GU72" s="77">
        <v>0</v>
      </c>
      <c r="GV72" s="77">
        <v>0</v>
      </c>
      <c r="GW72" s="77">
        <v>0</v>
      </c>
      <c r="GX72" s="77">
        <v>0</v>
      </c>
      <c r="GY72" s="77">
        <v>0</v>
      </c>
      <c r="GZ72" s="77">
        <v>0</v>
      </c>
      <c r="HA72" s="77">
        <v>0</v>
      </c>
      <c r="HB72" s="77">
        <v>0</v>
      </c>
      <c r="HC72" s="77">
        <v>0</v>
      </c>
      <c r="HD72" s="77">
        <v>0</v>
      </c>
      <c r="HE72" s="77">
        <v>0</v>
      </c>
      <c r="HF72" s="77">
        <v>0</v>
      </c>
      <c r="HG72" s="77">
        <v>0</v>
      </c>
      <c r="HH72" s="77">
        <v>0</v>
      </c>
      <c r="HI72" s="77">
        <v>0</v>
      </c>
    </row>
    <row r="73" spans="1:217" s="109" customFormat="1" x14ac:dyDescent="0.2">
      <c r="A73" s="113" t="s">
        <v>376</v>
      </c>
      <c r="B73" s="114">
        <v>0</v>
      </c>
      <c r="C73" s="114">
        <v>0</v>
      </c>
      <c r="D73" s="114">
        <v>0</v>
      </c>
      <c r="E73" s="114">
        <v>0</v>
      </c>
      <c r="F73" s="114">
        <v>0</v>
      </c>
      <c r="G73" s="114">
        <v>0</v>
      </c>
      <c r="H73" s="114">
        <v>0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  <c r="AC73" s="114">
        <v>0</v>
      </c>
      <c r="AD73" s="114">
        <v>0</v>
      </c>
      <c r="AE73" s="114">
        <v>0</v>
      </c>
      <c r="AF73" s="114">
        <v>0</v>
      </c>
      <c r="AG73" s="114">
        <v>0</v>
      </c>
      <c r="AH73" s="114">
        <v>0</v>
      </c>
      <c r="AI73" s="114">
        <v>0</v>
      </c>
      <c r="AJ73" s="114">
        <v>0</v>
      </c>
      <c r="AK73" s="114">
        <v>0</v>
      </c>
      <c r="AL73" s="114">
        <v>0</v>
      </c>
      <c r="AM73" s="114">
        <v>0</v>
      </c>
      <c r="AN73" s="114">
        <v>0</v>
      </c>
      <c r="AO73" s="114">
        <v>0</v>
      </c>
      <c r="AP73" s="114">
        <v>0</v>
      </c>
      <c r="AQ73" s="114">
        <v>0</v>
      </c>
      <c r="AR73" s="114">
        <v>0</v>
      </c>
      <c r="AS73" s="114">
        <v>0</v>
      </c>
      <c r="AT73" s="114">
        <v>0</v>
      </c>
      <c r="AU73" s="114">
        <v>0</v>
      </c>
      <c r="AV73" s="114">
        <v>0</v>
      </c>
      <c r="AW73" s="114">
        <v>0</v>
      </c>
      <c r="AX73" s="114">
        <v>0</v>
      </c>
      <c r="AY73" s="114">
        <v>0</v>
      </c>
      <c r="AZ73" s="114">
        <v>0</v>
      </c>
      <c r="BA73" s="114">
        <v>0</v>
      </c>
      <c r="BB73" s="114">
        <v>0</v>
      </c>
      <c r="BC73" s="114">
        <v>0</v>
      </c>
      <c r="BD73" s="114">
        <v>0</v>
      </c>
      <c r="BE73" s="114">
        <v>0</v>
      </c>
      <c r="BF73" s="114">
        <v>0</v>
      </c>
      <c r="BG73" s="114">
        <v>0</v>
      </c>
      <c r="BH73" s="114">
        <v>0</v>
      </c>
      <c r="BI73" s="114">
        <v>0</v>
      </c>
      <c r="BJ73" s="114">
        <v>0</v>
      </c>
      <c r="BK73" s="114">
        <v>0</v>
      </c>
      <c r="BL73" s="114">
        <v>0</v>
      </c>
      <c r="BM73" s="114">
        <v>0</v>
      </c>
      <c r="BN73" s="114">
        <v>0</v>
      </c>
      <c r="BO73" s="114">
        <v>0</v>
      </c>
      <c r="BP73" s="114">
        <v>0</v>
      </c>
      <c r="BQ73" s="114">
        <v>0</v>
      </c>
      <c r="BR73" s="114">
        <v>0</v>
      </c>
      <c r="BS73" s="114">
        <v>0</v>
      </c>
      <c r="BT73" s="114">
        <v>0</v>
      </c>
      <c r="BU73" s="114">
        <v>0</v>
      </c>
      <c r="BV73" s="114">
        <v>0</v>
      </c>
      <c r="BW73" s="114">
        <v>0</v>
      </c>
      <c r="BX73" s="114">
        <v>0</v>
      </c>
      <c r="BY73" s="114">
        <v>0</v>
      </c>
      <c r="BZ73" s="114">
        <v>0</v>
      </c>
      <c r="CA73" s="114">
        <v>0</v>
      </c>
      <c r="CB73" s="114">
        <v>0</v>
      </c>
      <c r="CC73" s="114">
        <v>0</v>
      </c>
      <c r="CD73" s="114">
        <v>0</v>
      </c>
      <c r="CE73" s="114">
        <v>0</v>
      </c>
      <c r="CF73" s="114">
        <v>0</v>
      </c>
      <c r="CG73" s="114">
        <v>0</v>
      </c>
      <c r="CH73" s="114">
        <v>0</v>
      </c>
      <c r="CI73" s="114">
        <v>0</v>
      </c>
      <c r="CJ73" s="114">
        <v>0</v>
      </c>
      <c r="CK73" s="114">
        <v>0</v>
      </c>
      <c r="CL73" s="114">
        <v>0</v>
      </c>
      <c r="CM73" s="114">
        <v>0</v>
      </c>
      <c r="CN73" s="114">
        <v>0</v>
      </c>
      <c r="CO73" s="114">
        <v>0</v>
      </c>
      <c r="CP73" s="114">
        <v>0</v>
      </c>
      <c r="CQ73" s="114">
        <v>0</v>
      </c>
      <c r="CR73" s="114">
        <v>0</v>
      </c>
      <c r="CS73" s="114">
        <v>0</v>
      </c>
      <c r="CT73" s="114">
        <v>0</v>
      </c>
      <c r="CU73" s="114">
        <v>0</v>
      </c>
      <c r="CV73" s="114">
        <v>0</v>
      </c>
      <c r="CW73" s="114">
        <v>0</v>
      </c>
      <c r="CX73" s="114">
        <v>0</v>
      </c>
      <c r="CY73" s="114">
        <v>0</v>
      </c>
      <c r="CZ73" s="114">
        <v>0</v>
      </c>
      <c r="DA73" s="114">
        <v>0</v>
      </c>
      <c r="DB73" s="114">
        <v>0</v>
      </c>
      <c r="DC73" s="114">
        <v>0</v>
      </c>
      <c r="DD73" s="114">
        <v>0</v>
      </c>
      <c r="DE73" s="114">
        <v>0</v>
      </c>
      <c r="DF73" s="114">
        <v>0</v>
      </c>
      <c r="DG73" s="114">
        <v>0</v>
      </c>
      <c r="DH73" s="114">
        <v>0</v>
      </c>
      <c r="DI73" s="114">
        <v>0</v>
      </c>
      <c r="DJ73" s="114">
        <v>0</v>
      </c>
      <c r="DK73" s="114">
        <v>0</v>
      </c>
      <c r="DL73" s="114">
        <v>0</v>
      </c>
      <c r="DM73" s="114">
        <v>0</v>
      </c>
      <c r="DN73" s="114">
        <v>0</v>
      </c>
      <c r="DO73" s="114">
        <v>0</v>
      </c>
      <c r="DP73" s="114">
        <v>0</v>
      </c>
      <c r="DQ73" s="114">
        <v>0</v>
      </c>
      <c r="DR73" s="114">
        <v>0</v>
      </c>
      <c r="DS73" s="114">
        <v>0</v>
      </c>
      <c r="DT73" s="114">
        <v>0</v>
      </c>
      <c r="DU73" s="114">
        <v>0</v>
      </c>
      <c r="DV73" s="114">
        <v>0</v>
      </c>
      <c r="DW73" s="114">
        <v>0</v>
      </c>
      <c r="DX73" s="114">
        <v>0</v>
      </c>
      <c r="DY73" s="114">
        <v>0</v>
      </c>
      <c r="DZ73" s="114">
        <v>0</v>
      </c>
      <c r="EA73" s="114">
        <v>0</v>
      </c>
      <c r="EB73" s="114">
        <v>0</v>
      </c>
      <c r="EC73" s="114">
        <v>0</v>
      </c>
      <c r="ED73" s="114">
        <v>0</v>
      </c>
      <c r="EE73" s="114">
        <v>0</v>
      </c>
      <c r="EF73" s="114">
        <v>0</v>
      </c>
      <c r="EG73" s="114">
        <v>0</v>
      </c>
      <c r="EH73" s="114">
        <v>0</v>
      </c>
      <c r="EI73" s="114">
        <v>0</v>
      </c>
      <c r="EJ73" s="114">
        <v>0</v>
      </c>
      <c r="EK73" s="114">
        <v>0</v>
      </c>
      <c r="EL73" s="114">
        <v>0</v>
      </c>
      <c r="EM73" s="114">
        <v>0</v>
      </c>
      <c r="EN73" s="114">
        <v>0</v>
      </c>
      <c r="EO73" s="114">
        <v>0</v>
      </c>
      <c r="EP73" s="114">
        <v>0</v>
      </c>
      <c r="EQ73" s="114">
        <v>0</v>
      </c>
      <c r="ER73" s="114">
        <v>0</v>
      </c>
      <c r="ES73" s="114">
        <v>0</v>
      </c>
      <c r="ET73" s="114">
        <v>0</v>
      </c>
      <c r="EU73" s="114">
        <v>0</v>
      </c>
      <c r="EV73" s="114">
        <v>0</v>
      </c>
      <c r="EW73" s="114">
        <v>0</v>
      </c>
      <c r="EX73" s="114">
        <v>0</v>
      </c>
      <c r="EY73" s="114">
        <v>0</v>
      </c>
      <c r="EZ73" s="114">
        <v>0</v>
      </c>
      <c r="FA73" s="114">
        <v>0</v>
      </c>
      <c r="FB73" s="114">
        <v>0</v>
      </c>
      <c r="FC73" s="114">
        <v>0</v>
      </c>
      <c r="FD73" s="114">
        <v>0</v>
      </c>
      <c r="FE73" s="114">
        <v>0</v>
      </c>
      <c r="FF73" s="114">
        <v>0</v>
      </c>
      <c r="FG73" s="114">
        <v>0</v>
      </c>
      <c r="FH73" s="114">
        <v>0</v>
      </c>
      <c r="FI73" s="114">
        <v>0</v>
      </c>
      <c r="FJ73" s="114">
        <v>0</v>
      </c>
      <c r="FK73" s="114">
        <v>0</v>
      </c>
      <c r="FL73" s="114">
        <v>0</v>
      </c>
      <c r="FM73" s="114">
        <v>0</v>
      </c>
      <c r="FN73" s="114">
        <v>0</v>
      </c>
      <c r="FO73" s="114">
        <v>0</v>
      </c>
      <c r="FP73" s="114">
        <v>0</v>
      </c>
      <c r="FQ73" s="114">
        <v>0</v>
      </c>
      <c r="FR73" s="114">
        <v>0</v>
      </c>
      <c r="FS73" s="114">
        <v>0</v>
      </c>
      <c r="FT73" s="114">
        <v>0</v>
      </c>
      <c r="FU73" s="114">
        <v>0</v>
      </c>
      <c r="FV73" s="114">
        <v>0</v>
      </c>
      <c r="FW73" s="114">
        <v>0</v>
      </c>
      <c r="FX73" s="114">
        <v>0</v>
      </c>
      <c r="FY73" s="114">
        <v>0</v>
      </c>
      <c r="FZ73" s="114">
        <v>0</v>
      </c>
      <c r="GA73" s="114">
        <v>0</v>
      </c>
      <c r="GB73" s="114">
        <v>0</v>
      </c>
      <c r="GC73" s="114">
        <v>0</v>
      </c>
      <c r="GD73" s="114">
        <v>0</v>
      </c>
      <c r="GE73" s="114">
        <v>0</v>
      </c>
      <c r="GF73" s="114">
        <v>0</v>
      </c>
      <c r="GG73" s="114">
        <v>0</v>
      </c>
      <c r="GH73" s="114">
        <v>0</v>
      </c>
      <c r="GI73" s="114">
        <v>0</v>
      </c>
      <c r="GJ73" s="114">
        <v>0</v>
      </c>
      <c r="GK73" s="114">
        <v>0</v>
      </c>
      <c r="GL73" s="114">
        <v>0</v>
      </c>
      <c r="GM73" s="114">
        <v>0</v>
      </c>
      <c r="GN73" s="114">
        <v>0</v>
      </c>
      <c r="GO73" s="114">
        <v>0</v>
      </c>
      <c r="GP73" s="114">
        <v>0</v>
      </c>
      <c r="GQ73" s="114">
        <v>0</v>
      </c>
      <c r="GR73" s="114">
        <v>0</v>
      </c>
      <c r="GS73" s="114">
        <v>0</v>
      </c>
      <c r="GT73" s="114">
        <v>0</v>
      </c>
      <c r="GU73" s="114">
        <v>0</v>
      </c>
      <c r="GV73" s="114">
        <v>0</v>
      </c>
      <c r="GW73" s="114">
        <v>0</v>
      </c>
      <c r="GX73" s="114">
        <v>0</v>
      </c>
      <c r="GY73" s="114">
        <v>0</v>
      </c>
      <c r="GZ73" s="114">
        <v>0</v>
      </c>
      <c r="HA73" s="114">
        <v>0</v>
      </c>
      <c r="HB73" s="114">
        <v>0</v>
      </c>
      <c r="HC73" s="114">
        <v>0</v>
      </c>
      <c r="HD73" s="114">
        <v>0</v>
      </c>
      <c r="HE73" s="114">
        <v>0</v>
      </c>
      <c r="HF73" s="114">
        <v>0</v>
      </c>
      <c r="HG73" s="114">
        <v>0</v>
      </c>
      <c r="HH73" s="114">
        <v>0</v>
      </c>
      <c r="HI73" s="114">
        <v>0</v>
      </c>
    </row>
    <row r="74" spans="1:217" s="109" customFormat="1" x14ac:dyDescent="0.2">
      <c r="A74" s="113" t="s">
        <v>377</v>
      </c>
      <c r="B74" s="114">
        <v>0</v>
      </c>
      <c r="C74" s="114">
        <v>0</v>
      </c>
      <c r="D74" s="114">
        <v>0</v>
      </c>
      <c r="E74" s="114">
        <v>0</v>
      </c>
      <c r="F74" s="114">
        <v>0</v>
      </c>
      <c r="G74" s="114">
        <v>0</v>
      </c>
      <c r="H74" s="114">
        <v>0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4">
        <v>0</v>
      </c>
      <c r="AD74" s="114">
        <v>0</v>
      </c>
      <c r="AE74" s="114">
        <v>0</v>
      </c>
      <c r="AF74" s="114">
        <v>0</v>
      </c>
      <c r="AG74" s="114">
        <v>0</v>
      </c>
      <c r="AH74" s="114">
        <v>0</v>
      </c>
      <c r="AI74" s="114">
        <v>0</v>
      </c>
      <c r="AJ74" s="114">
        <v>0</v>
      </c>
      <c r="AK74" s="114">
        <v>0</v>
      </c>
      <c r="AL74" s="114">
        <v>0</v>
      </c>
      <c r="AM74" s="114">
        <v>0</v>
      </c>
      <c r="AN74" s="114">
        <v>0</v>
      </c>
      <c r="AO74" s="114">
        <v>0</v>
      </c>
      <c r="AP74" s="114">
        <v>0</v>
      </c>
      <c r="AQ74" s="114">
        <v>0</v>
      </c>
      <c r="AR74" s="114">
        <v>0</v>
      </c>
      <c r="AS74" s="114">
        <v>0</v>
      </c>
      <c r="AT74" s="114">
        <v>0</v>
      </c>
      <c r="AU74" s="114">
        <v>0</v>
      </c>
      <c r="AV74" s="114">
        <v>0</v>
      </c>
      <c r="AW74" s="114">
        <v>0</v>
      </c>
      <c r="AX74" s="114">
        <v>0</v>
      </c>
      <c r="AY74" s="114">
        <v>0</v>
      </c>
      <c r="AZ74" s="114">
        <v>0</v>
      </c>
      <c r="BA74" s="114">
        <v>0</v>
      </c>
      <c r="BB74" s="114">
        <v>0</v>
      </c>
      <c r="BC74" s="114">
        <v>0</v>
      </c>
      <c r="BD74" s="114">
        <v>0</v>
      </c>
      <c r="BE74" s="114">
        <v>0</v>
      </c>
      <c r="BF74" s="114">
        <v>0</v>
      </c>
      <c r="BG74" s="114">
        <v>0</v>
      </c>
      <c r="BH74" s="114">
        <v>0</v>
      </c>
      <c r="BI74" s="114">
        <v>0</v>
      </c>
      <c r="BJ74" s="114">
        <v>0</v>
      </c>
      <c r="BK74" s="114">
        <v>0</v>
      </c>
      <c r="BL74" s="114">
        <v>0</v>
      </c>
      <c r="BM74" s="114">
        <v>0</v>
      </c>
      <c r="BN74" s="114">
        <v>0</v>
      </c>
      <c r="BO74" s="114">
        <v>0</v>
      </c>
      <c r="BP74" s="114">
        <v>0</v>
      </c>
      <c r="BQ74" s="114">
        <v>0</v>
      </c>
      <c r="BR74" s="114">
        <v>0</v>
      </c>
      <c r="BS74" s="114">
        <v>0</v>
      </c>
      <c r="BT74" s="114">
        <v>0</v>
      </c>
      <c r="BU74" s="114">
        <v>0</v>
      </c>
      <c r="BV74" s="114">
        <v>0</v>
      </c>
      <c r="BW74" s="114">
        <v>0</v>
      </c>
      <c r="BX74" s="114">
        <v>0</v>
      </c>
      <c r="BY74" s="114">
        <v>0</v>
      </c>
      <c r="BZ74" s="114">
        <v>0</v>
      </c>
      <c r="CA74" s="114">
        <v>0</v>
      </c>
      <c r="CB74" s="114">
        <v>0</v>
      </c>
      <c r="CC74" s="114">
        <v>0</v>
      </c>
      <c r="CD74" s="114">
        <v>0</v>
      </c>
      <c r="CE74" s="114">
        <v>0</v>
      </c>
      <c r="CF74" s="114">
        <v>0</v>
      </c>
      <c r="CG74" s="114">
        <v>0</v>
      </c>
      <c r="CH74" s="114">
        <v>0</v>
      </c>
      <c r="CI74" s="114">
        <v>0</v>
      </c>
      <c r="CJ74" s="114">
        <v>0</v>
      </c>
      <c r="CK74" s="114">
        <v>0</v>
      </c>
      <c r="CL74" s="114">
        <v>0</v>
      </c>
      <c r="CM74" s="114">
        <v>0</v>
      </c>
      <c r="CN74" s="114">
        <v>0</v>
      </c>
      <c r="CO74" s="114">
        <v>0</v>
      </c>
      <c r="CP74" s="114">
        <v>0</v>
      </c>
      <c r="CQ74" s="114">
        <v>0</v>
      </c>
      <c r="CR74" s="114">
        <v>0</v>
      </c>
      <c r="CS74" s="114">
        <v>0</v>
      </c>
      <c r="CT74" s="114">
        <v>0</v>
      </c>
      <c r="CU74" s="114">
        <v>0</v>
      </c>
      <c r="CV74" s="114">
        <v>0</v>
      </c>
      <c r="CW74" s="114">
        <v>0</v>
      </c>
      <c r="CX74" s="114">
        <v>0</v>
      </c>
      <c r="CY74" s="114">
        <v>0</v>
      </c>
      <c r="CZ74" s="114">
        <v>0</v>
      </c>
      <c r="DA74" s="114">
        <v>0</v>
      </c>
      <c r="DB74" s="114">
        <v>0</v>
      </c>
      <c r="DC74" s="114">
        <v>0</v>
      </c>
      <c r="DD74" s="114">
        <v>0</v>
      </c>
      <c r="DE74" s="114">
        <v>0</v>
      </c>
      <c r="DF74" s="114">
        <v>0</v>
      </c>
      <c r="DG74" s="114">
        <v>0</v>
      </c>
      <c r="DH74" s="114">
        <v>0</v>
      </c>
      <c r="DI74" s="114">
        <v>0</v>
      </c>
      <c r="DJ74" s="114">
        <v>0</v>
      </c>
      <c r="DK74" s="114">
        <v>0</v>
      </c>
      <c r="DL74" s="114">
        <v>0</v>
      </c>
      <c r="DM74" s="114">
        <v>0</v>
      </c>
      <c r="DN74" s="114">
        <v>0</v>
      </c>
      <c r="DO74" s="114">
        <v>0</v>
      </c>
      <c r="DP74" s="114">
        <v>0</v>
      </c>
      <c r="DQ74" s="114">
        <v>0</v>
      </c>
      <c r="DR74" s="114">
        <v>0</v>
      </c>
      <c r="DS74" s="114">
        <v>0</v>
      </c>
      <c r="DT74" s="114">
        <v>0</v>
      </c>
      <c r="DU74" s="114">
        <v>0</v>
      </c>
      <c r="DV74" s="114">
        <v>0</v>
      </c>
      <c r="DW74" s="114">
        <v>0</v>
      </c>
      <c r="DX74" s="114">
        <v>0</v>
      </c>
      <c r="DY74" s="114">
        <v>0</v>
      </c>
      <c r="DZ74" s="114">
        <v>0</v>
      </c>
      <c r="EA74" s="114">
        <v>0</v>
      </c>
      <c r="EB74" s="114">
        <v>0</v>
      </c>
      <c r="EC74" s="114">
        <v>0</v>
      </c>
      <c r="ED74" s="114">
        <v>0</v>
      </c>
      <c r="EE74" s="114">
        <v>0</v>
      </c>
      <c r="EF74" s="114">
        <v>0</v>
      </c>
      <c r="EG74" s="114">
        <v>0</v>
      </c>
      <c r="EH74" s="114">
        <v>0</v>
      </c>
      <c r="EI74" s="114">
        <v>0</v>
      </c>
      <c r="EJ74" s="114">
        <v>0</v>
      </c>
      <c r="EK74" s="114">
        <v>0</v>
      </c>
      <c r="EL74" s="114">
        <v>0</v>
      </c>
      <c r="EM74" s="114">
        <v>0</v>
      </c>
      <c r="EN74" s="114">
        <v>0</v>
      </c>
      <c r="EO74" s="114">
        <v>0</v>
      </c>
      <c r="EP74" s="114">
        <v>0</v>
      </c>
      <c r="EQ74" s="114">
        <v>0</v>
      </c>
      <c r="ER74" s="114">
        <v>0</v>
      </c>
      <c r="ES74" s="114">
        <v>0</v>
      </c>
      <c r="ET74" s="114">
        <v>0</v>
      </c>
      <c r="EU74" s="114">
        <v>0</v>
      </c>
      <c r="EV74" s="114">
        <v>0</v>
      </c>
      <c r="EW74" s="114">
        <v>0</v>
      </c>
      <c r="EX74" s="114">
        <v>0</v>
      </c>
      <c r="EY74" s="114">
        <v>0</v>
      </c>
      <c r="EZ74" s="114">
        <v>0</v>
      </c>
      <c r="FA74" s="114">
        <v>0</v>
      </c>
      <c r="FB74" s="114">
        <v>0</v>
      </c>
      <c r="FC74" s="114">
        <v>0</v>
      </c>
      <c r="FD74" s="114">
        <v>0</v>
      </c>
      <c r="FE74" s="114">
        <v>0</v>
      </c>
      <c r="FF74" s="114">
        <v>0</v>
      </c>
      <c r="FG74" s="114">
        <v>0</v>
      </c>
      <c r="FH74" s="114">
        <v>0</v>
      </c>
      <c r="FI74" s="114">
        <v>0</v>
      </c>
      <c r="FJ74" s="114">
        <v>0</v>
      </c>
      <c r="FK74" s="114">
        <v>0</v>
      </c>
      <c r="FL74" s="114">
        <v>0</v>
      </c>
      <c r="FM74" s="114">
        <v>0</v>
      </c>
      <c r="FN74" s="114">
        <v>0</v>
      </c>
      <c r="FO74" s="114">
        <v>0</v>
      </c>
      <c r="FP74" s="114">
        <v>0</v>
      </c>
      <c r="FQ74" s="114">
        <v>0</v>
      </c>
      <c r="FR74" s="114">
        <v>0</v>
      </c>
      <c r="FS74" s="114">
        <v>0</v>
      </c>
      <c r="FT74" s="114">
        <v>0</v>
      </c>
      <c r="FU74" s="114">
        <v>0</v>
      </c>
      <c r="FV74" s="114">
        <v>0</v>
      </c>
      <c r="FW74" s="114">
        <v>0</v>
      </c>
      <c r="FX74" s="114">
        <v>0</v>
      </c>
      <c r="FY74" s="114">
        <v>0</v>
      </c>
      <c r="FZ74" s="114">
        <v>0</v>
      </c>
      <c r="GA74" s="114">
        <v>0</v>
      </c>
      <c r="GB74" s="114">
        <v>0</v>
      </c>
      <c r="GC74" s="114">
        <v>0</v>
      </c>
      <c r="GD74" s="114">
        <v>0</v>
      </c>
      <c r="GE74" s="114">
        <v>0</v>
      </c>
      <c r="GF74" s="114">
        <v>0</v>
      </c>
      <c r="GG74" s="114">
        <v>0</v>
      </c>
      <c r="GH74" s="114">
        <v>0</v>
      </c>
      <c r="GI74" s="114">
        <v>0</v>
      </c>
      <c r="GJ74" s="114">
        <v>0</v>
      </c>
      <c r="GK74" s="114">
        <v>0</v>
      </c>
      <c r="GL74" s="114">
        <v>0</v>
      </c>
      <c r="GM74" s="114">
        <v>0</v>
      </c>
      <c r="GN74" s="114">
        <v>0</v>
      </c>
      <c r="GO74" s="114">
        <v>0</v>
      </c>
      <c r="GP74" s="114">
        <v>0</v>
      </c>
      <c r="GQ74" s="114">
        <v>0</v>
      </c>
      <c r="GR74" s="114">
        <v>0</v>
      </c>
      <c r="GS74" s="114">
        <v>0</v>
      </c>
      <c r="GT74" s="114">
        <v>0</v>
      </c>
      <c r="GU74" s="114">
        <v>0</v>
      </c>
      <c r="GV74" s="114">
        <v>0</v>
      </c>
      <c r="GW74" s="114">
        <v>0</v>
      </c>
      <c r="GX74" s="114">
        <v>0</v>
      </c>
      <c r="GY74" s="114">
        <v>0</v>
      </c>
      <c r="GZ74" s="114">
        <v>0</v>
      </c>
      <c r="HA74" s="114">
        <v>0</v>
      </c>
      <c r="HB74" s="114">
        <v>0</v>
      </c>
      <c r="HC74" s="114">
        <v>0</v>
      </c>
      <c r="HD74" s="114">
        <v>0</v>
      </c>
      <c r="HE74" s="114">
        <v>0</v>
      </c>
      <c r="HF74" s="114">
        <v>0</v>
      </c>
      <c r="HG74" s="114">
        <v>0</v>
      </c>
      <c r="HH74" s="114">
        <v>0</v>
      </c>
      <c r="HI74" s="114">
        <v>0</v>
      </c>
    </row>
    <row r="75" spans="1:217" s="109" customFormat="1" x14ac:dyDescent="0.2">
      <c r="A75" s="113" t="s">
        <v>378</v>
      </c>
      <c r="B75" s="114">
        <v>0</v>
      </c>
      <c r="C75" s="114">
        <v>0</v>
      </c>
      <c r="D75" s="114">
        <v>0</v>
      </c>
      <c r="E75" s="114">
        <v>0</v>
      </c>
      <c r="F75" s="114">
        <v>0</v>
      </c>
      <c r="G75" s="114">
        <v>0</v>
      </c>
      <c r="H75" s="114">
        <v>0</v>
      </c>
      <c r="I75" s="114">
        <v>0</v>
      </c>
      <c r="J75" s="114">
        <v>0</v>
      </c>
      <c r="K75" s="11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  <c r="AC75" s="114">
        <v>0</v>
      </c>
      <c r="AD75" s="114">
        <v>0</v>
      </c>
      <c r="AE75" s="114">
        <v>0</v>
      </c>
      <c r="AF75" s="114">
        <v>0</v>
      </c>
      <c r="AG75" s="114">
        <v>0</v>
      </c>
      <c r="AH75" s="114">
        <v>0</v>
      </c>
      <c r="AI75" s="114">
        <v>0</v>
      </c>
      <c r="AJ75" s="114">
        <v>0</v>
      </c>
      <c r="AK75" s="114">
        <v>0</v>
      </c>
      <c r="AL75" s="114">
        <v>0</v>
      </c>
      <c r="AM75" s="114">
        <v>0</v>
      </c>
      <c r="AN75" s="114">
        <v>0</v>
      </c>
      <c r="AO75" s="114">
        <v>0</v>
      </c>
      <c r="AP75" s="114">
        <v>0</v>
      </c>
      <c r="AQ75" s="114">
        <v>0</v>
      </c>
      <c r="AR75" s="114">
        <v>0</v>
      </c>
      <c r="AS75" s="114">
        <v>0</v>
      </c>
      <c r="AT75" s="114">
        <v>0</v>
      </c>
      <c r="AU75" s="114">
        <v>0</v>
      </c>
      <c r="AV75" s="114">
        <v>0</v>
      </c>
      <c r="AW75" s="114">
        <v>0</v>
      </c>
      <c r="AX75" s="114">
        <v>0</v>
      </c>
      <c r="AY75" s="114">
        <v>0</v>
      </c>
      <c r="AZ75" s="114">
        <v>0</v>
      </c>
      <c r="BA75" s="114">
        <v>0</v>
      </c>
      <c r="BB75" s="114">
        <v>0</v>
      </c>
      <c r="BC75" s="114">
        <v>0</v>
      </c>
      <c r="BD75" s="114">
        <v>0</v>
      </c>
      <c r="BE75" s="114">
        <v>0</v>
      </c>
      <c r="BF75" s="114">
        <v>0</v>
      </c>
      <c r="BG75" s="114">
        <v>0</v>
      </c>
      <c r="BH75" s="114">
        <v>0</v>
      </c>
      <c r="BI75" s="114">
        <v>0</v>
      </c>
      <c r="BJ75" s="114">
        <v>0</v>
      </c>
      <c r="BK75" s="114">
        <v>0</v>
      </c>
      <c r="BL75" s="114">
        <v>0</v>
      </c>
      <c r="BM75" s="114">
        <v>0</v>
      </c>
      <c r="BN75" s="114">
        <v>0</v>
      </c>
      <c r="BO75" s="114">
        <v>0</v>
      </c>
      <c r="BP75" s="114">
        <v>0</v>
      </c>
      <c r="BQ75" s="114">
        <v>0</v>
      </c>
      <c r="BR75" s="114">
        <v>0</v>
      </c>
      <c r="BS75" s="114">
        <v>0</v>
      </c>
      <c r="BT75" s="114">
        <v>0</v>
      </c>
      <c r="BU75" s="114">
        <v>0</v>
      </c>
      <c r="BV75" s="114">
        <v>0</v>
      </c>
      <c r="BW75" s="114">
        <v>0</v>
      </c>
      <c r="BX75" s="114">
        <v>0</v>
      </c>
      <c r="BY75" s="114">
        <v>0</v>
      </c>
      <c r="BZ75" s="114">
        <v>0</v>
      </c>
      <c r="CA75" s="114">
        <v>0</v>
      </c>
      <c r="CB75" s="114">
        <v>0</v>
      </c>
      <c r="CC75" s="114">
        <v>0</v>
      </c>
      <c r="CD75" s="114">
        <v>0</v>
      </c>
      <c r="CE75" s="114">
        <v>0</v>
      </c>
      <c r="CF75" s="114">
        <v>0</v>
      </c>
      <c r="CG75" s="114">
        <v>0</v>
      </c>
      <c r="CH75" s="114">
        <v>0</v>
      </c>
      <c r="CI75" s="114">
        <v>0</v>
      </c>
      <c r="CJ75" s="114">
        <v>0</v>
      </c>
      <c r="CK75" s="114">
        <v>0</v>
      </c>
      <c r="CL75" s="114">
        <v>0</v>
      </c>
      <c r="CM75" s="114">
        <v>0</v>
      </c>
      <c r="CN75" s="114">
        <v>0</v>
      </c>
      <c r="CO75" s="114">
        <v>0</v>
      </c>
      <c r="CP75" s="114">
        <v>0</v>
      </c>
      <c r="CQ75" s="114">
        <v>0</v>
      </c>
      <c r="CR75" s="114">
        <v>0</v>
      </c>
      <c r="CS75" s="114">
        <v>0</v>
      </c>
      <c r="CT75" s="114">
        <v>0</v>
      </c>
      <c r="CU75" s="114">
        <v>0</v>
      </c>
      <c r="CV75" s="114">
        <v>0</v>
      </c>
      <c r="CW75" s="114">
        <v>0</v>
      </c>
      <c r="CX75" s="114">
        <v>0</v>
      </c>
      <c r="CY75" s="114">
        <v>0</v>
      </c>
      <c r="CZ75" s="114">
        <v>0</v>
      </c>
      <c r="DA75" s="114">
        <v>0</v>
      </c>
      <c r="DB75" s="114">
        <v>0</v>
      </c>
      <c r="DC75" s="114">
        <v>0</v>
      </c>
      <c r="DD75" s="114">
        <v>0</v>
      </c>
      <c r="DE75" s="114">
        <v>0</v>
      </c>
      <c r="DF75" s="114">
        <v>0</v>
      </c>
      <c r="DG75" s="114">
        <v>0</v>
      </c>
      <c r="DH75" s="114">
        <v>0</v>
      </c>
      <c r="DI75" s="114">
        <v>0</v>
      </c>
      <c r="DJ75" s="114">
        <v>0</v>
      </c>
      <c r="DK75" s="114">
        <v>0</v>
      </c>
      <c r="DL75" s="114">
        <v>0</v>
      </c>
      <c r="DM75" s="114">
        <v>0</v>
      </c>
      <c r="DN75" s="114">
        <v>0</v>
      </c>
      <c r="DO75" s="114">
        <v>0</v>
      </c>
      <c r="DP75" s="114">
        <v>0</v>
      </c>
      <c r="DQ75" s="114">
        <v>0</v>
      </c>
      <c r="DR75" s="114">
        <v>0</v>
      </c>
      <c r="DS75" s="114">
        <v>0</v>
      </c>
      <c r="DT75" s="114">
        <v>0</v>
      </c>
      <c r="DU75" s="114">
        <v>0</v>
      </c>
      <c r="DV75" s="114">
        <v>0</v>
      </c>
      <c r="DW75" s="114">
        <v>0</v>
      </c>
      <c r="DX75" s="114">
        <v>0</v>
      </c>
      <c r="DY75" s="114">
        <v>0</v>
      </c>
      <c r="DZ75" s="114">
        <v>0</v>
      </c>
      <c r="EA75" s="114">
        <v>0</v>
      </c>
      <c r="EB75" s="114">
        <v>0</v>
      </c>
      <c r="EC75" s="114">
        <v>0</v>
      </c>
      <c r="ED75" s="114">
        <v>0</v>
      </c>
      <c r="EE75" s="114">
        <v>0</v>
      </c>
      <c r="EF75" s="114">
        <v>0</v>
      </c>
      <c r="EG75" s="114">
        <v>0</v>
      </c>
      <c r="EH75" s="114">
        <v>0</v>
      </c>
      <c r="EI75" s="114">
        <v>0</v>
      </c>
      <c r="EJ75" s="114">
        <v>0</v>
      </c>
      <c r="EK75" s="114">
        <v>0</v>
      </c>
      <c r="EL75" s="114">
        <v>0</v>
      </c>
      <c r="EM75" s="114">
        <v>0</v>
      </c>
      <c r="EN75" s="114">
        <v>0</v>
      </c>
      <c r="EO75" s="114">
        <v>0</v>
      </c>
      <c r="EP75" s="114">
        <v>0</v>
      </c>
      <c r="EQ75" s="114">
        <v>0</v>
      </c>
      <c r="ER75" s="114">
        <v>0</v>
      </c>
      <c r="ES75" s="114">
        <v>0</v>
      </c>
      <c r="ET75" s="114">
        <v>0</v>
      </c>
      <c r="EU75" s="114">
        <v>0</v>
      </c>
      <c r="EV75" s="114">
        <v>0</v>
      </c>
      <c r="EW75" s="114">
        <v>0</v>
      </c>
      <c r="EX75" s="114">
        <v>0</v>
      </c>
      <c r="EY75" s="114">
        <v>0</v>
      </c>
      <c r="EZ75" s="114">
        <v>0</v>
      </c>
      <c r="FA75" s="114">
        <v>0</v>
      </c>
      <c r="FB75" s="114">
        <v>0</v>
      </c>
      <c r="FC75" s="114">
        <v>0</v>
      </c>
      <c r="FD75" s="114">
        <v>0</v>
      </c>
      <c r="FE75" s="114">
        <v>0</v>
      </c>
      <c r="FF75" s="114">
        <v>0</v>
      </c>
      <c r="FG75" s="114">
        <v>0</v>
      </c>
      <c r="FH75" s="114">
        <v>0</v>
      </c>
      <c r="FI75" s="114">
        <v>0</v>
      </c>
      <c r="FJ75" s="114">
        <v>0</v>
      </c>
      <c r="FK75" s="114">
        <v>0</v>
      </c>
      <c r="FL75" s="114">
        <v>0</v>
      </c>
      <c r="FM75" s="114">
        <v>0</v>
      </c>
      <c r="FN75" s="114">
        <v>0</v>
      </c>
      <c r="FO75" s="114">
        <v>0</v>
      </c>
      <c r="FP75" s="114">
        <v>0</v>
      </c>
      <c r="FQ75" s="114">
        <v>0</v>
      </c>
      <c r="FR75" s="114">
        <v>0</v>
      </c>
      <c r="FS75" s="114">
        <v>0</v>
      </c>
      <c r="FT75" s="114">
        <v>0</v>
      </c>
      <c r="FU75" s="114">
        <v>0</v>
      </c>
      <c r="FV75" s="114">
        <v>0</v>
      </c>
      <c r="FW75" s="114">
        <v>0</v>
      </c>
      <c r="FX75" s="114">
        <v>0</v>
      </c>
      <c r="FY75" s="114">
        <v>0</v>
      </c>
      <c r="FZ75" s="114">
        <v>0</v>
      </c>
      <c r="GA75" s="114">
        <v>0</v>
      </c>
      <c r="GB75" s="114">
        <v>0</v>
      </c>
      <c r="GC75" s="114">
        <v>0</v>
      </c>
      <c r="GD75" s="114">
        <v>0</v>
      </c>
      <c r="GE75" s="114">
        <v>0</v>
      </c>
      <c r="GF75" s="114">
        <v>0</v>
      </c>
      <c r="GG75" s="114">
        <v>0</v>
      </c>
      <c r="GH75" s="114">
        <v>0</v>
      </c>
      <c r="GI75" s="114">
        <v>0</v>
      </c>
      <c r="GJ75" s="114">
        <v>0</v>
      </c>
      <c r="GK75" s="114">
        <v>0</v>
      </c>
      <c r="GL75" s="114">
        <v>0</v>
      </c>
      <c r="GM75" s="114">
        <v>0</v>
      </c>
      <c r="GN75" s="114">
        <v>0</v>
      </c>
      <c r="GO75" s="114">
        <v>0</v>
      </c>
      <c r="GP75" s="114">
        <v>0</v>
      </c>
      <c r="GQ75" s="114">
        <v>0</v>
      </c>
      <c r="GR75" s="114">
        <v>0</v>
      </c>
      <c r="GS75" s="114">
        <v>0</v>
      </c>
      <c r="GT75" s="114">
        <v>0</v>
      </c>
      <c r="GU75" s="114">
        <v>0</v>
      </c>
      <c r="GV75" s="114">
        <v>0</v>
      </c>
      <c r="GW75" s="114">
        <v>0</v>
      </c>
      <c r="GX75" s="114">
        <v>0</v>
      </c>
      <c r="GY75" s="114">
        <v>0</v>
      </c>
      <c r="GZ75" s="114">
        <v>0</v>
      </c>
      <c r="HA75" s="114">
        <v>0</v>
      </c>
      <c r="HB75" s="114">
        <v>0</v>
      </c>
      <c r="HC75" s="114">
        <v>0</v>
      </c>
      <c r="HD75" s="114">
        <v>0</v>
      </c>
      <c r="HE75" s="114">
        <v>0</v>
      </c>
      <c r="HF75" s="114">
        <v>0</v>
      </c>
      <c r="HG75" s="114">
        <v>0</v>
      </c>
      <c r="HH75" s="114">
        <v>0</v>
      </c>
      <c r="HI75" s="114">
        <v>0</v>
      </c>
    </row>
    <row r="76" spans="1:217" s="109" customFormat="1" x14ac:dyDescent="0.2">
      <c r="A76" s="113" t="s">
        <v>379</v>
      </c>
      <c r="B76" s="114">
        <v>0</v>
      </c>
      <c r="C76" s="114">
        <v>0</v>
      </c>
      <c r="D76" s="114">
        <v>0</v>
      </c>
      <c r="E76" s="114">
        <v>0</v>
      </c>
      <c r="F76" s="114">
        <v>0</v>
      </c>
      <c r="G76" s="114">
        <v>0</v>
      </c>
      <c r="H76" s="114">
        <v>0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  <c r="AC76" s="114">
        <v>0</v>
      </c>
      <c r="AD76" s="114">
        <v>0</v>
      </c>
      <c r="AE76" s="114">
        <v>0</v>
      </c>
      <c r="AF76" s="114">
        <v>0</v>
      </c>
      <c r="AG76" s="114">
        <v>0</v>
      </c>
      <c r="AH76" s="114">
        <v>0</v>
      </c>
      <c r="AI76" s="114">
        <v>0</v>
      </c>
      <c r="AJ76" s="114">
        <v>0</v>
      </c>
      <c r="AK76" s="114">
        <v>0</v>
      </c>
      <c r="AL76" s="114">
        <v>0</v>
      </c>
      <c r="AM76" s="114">
        <v>0</v>
      </c>
      <c r="AN76" s="114">
        <v>0</v>
      </c>
      <c r="AO76" s="114">
        <v>0</v>
      </c>
      <c r="AP76" s="114">
        <v>0</v>
      </c>
      <c r="AQ76" s="114">
        <v>0</v>
      </c>
      <c r="AR76" s="114">
        <v>0</v>
      </c>
      <c r="AS76" s="114">
        <v>0</v>
      </c>
      <c r="AT76" s="114">
        <v>0</v>
      </c>
      <c r="AU76" s="114">
        <v>0</v>
      </c>
      <c r="AV76" s="114">
        <v>0</v>
      </c>
      <c r="AW76" s="114">
        <v>0</v>
      </c>
      <c r="AX76" s="114">
        <v>0</v>
      </c>
      <c r="AY76" s="114">
        <v>0</v>
      </c>
      <c r="AZ76" s="114">
        <v>0</v>
      </c>
      <c r="BA76" s="114">
        <v>0</v>
      </c>
      <c r="BB76" s="114">
        <v>0</v>
      </c>
      <c r="BC76" s="114">
        <v>0</v>
      </c>
      <c r="BD76" s="114">
        <v>0</v>
      </c>
      <c r="BE76" s="114">
        <v>0</v>
      </c>
      <c r="BF76" s="114">
        <v>0</v>
      </c>
      <c r="BG76" s="114">
        <v>0</v>
      </c>
      <c r="BH76" s="114">
        <v>0</v>
      </c>
      <c r="BI76" s="114">
        <v>0</v>
      </c>
      <c r="BJ76" s="114">
        <v>0</v>
      </c>
      <c r="BK76" s="114">
        <v>0</v>
      </c>
      <c r="BL76" s="114">
        <v>0</v>
      </c>
      <c r="BM76" s="114">
        <v>0</v>
      </c>
      <c r="BN76" s="114">
        <v>0</v>
      </c>
      <c r="BO76" s="114">
        <v>0</v>
      </c>
      <c r="BP76" s="114">
        <v>0</v>
      </c>
      <c r="BQ76" s="114">
        <v>0</v>
      </c>
      <c r="BR76" s="114">
        <v>0</v>
      </c>
      <c r="BS76" s="114">
        <v>0</v>
      </c>
      <c r="BT76" s="114">
        <v>0</v>
      </c>
      <c r="BU76" s="114">
        <v>0</v>
      </c>
      <c r="BV76" s="114">
        <v>0</v>
      </c>
      <c r="BW76" s="114">
        <v>0</v>
      </c>
      <c r="BX76" s="114">
        <v>0</v>
      </c>
      <c r="BY76" s="114">
        <v>0</v>
      </c>
      <c r="BZ76" s="114">
        <v>0</v>
      </c>
      <c r="CA76" s="114">
        <v>0</v>
      </c>
      <c r="CB76" s="114">
        <v>0</v>
      </c>
      <c r="CC76" s="114">
        <v>0</v>
      </c>
      <c r="CD76" s="114">
        <v>0</v>
      </c>
      <c r="CE76" s="114">
        <v>0</v>
      </c>
      <c r="CF76" s="114">
        <v>0</v>
      </c>
      <c r="CG76" s="114">
        <v>0</v>
      </c>
      <c r="CH76" s="114">
        <v>0</v>
      </c>
      <c r="CI76" s="114">
        <v>0</v>
      </c>
      <c r="CJ76" s="114">
        <v>0</v>
      </c>
      <c r="CK76" s="114">
        <v>0</v>
      </c>
      <c r="CL76" s="114">
        <v>0</v>
      </c>
      <c r="CM76" s="114">
        <v>0</v>
      </c>
      <c r="CN76" s="114">
        <v>0</v>
      </c>
      <c r="CO76" s="114">
        <v>0</v>
      </c>
      <c r="CP76" s="114">
        <v>0</v>
      </c>
      <c r="CQ76" s="114">
        <v>0</v>
      </c>
      <c r="CR76" s="114">
        <v>0</v>
      </c>
      <c r="CS76" s="114">
        <v>0</v>
      </c>
      <c r="CT76" s="114">
        <v>0</v>
      </c>
      <c r="CU76" s="114">
        <v>0</v>
      </c>
      <c r="CV76" s="114">
        <v>0</v>
      </c>
      <c r="CW76" s="114">
        <v>0</v>
      </c>
      <c r="CX76" s="114">
        <v>0</v>
      </c>
      <c r="CY76" s="114">
        <v>0</v>
      </c>
      <c r="CZ76" s="114">
        <v>0</v>
      </c>
      <c r="DA76" s="114">
        <v>0</v>
      </c>
      <c r="DB76" s="114">
        <v>0</v>
      </c>
      <c r="DC76" s="114">
        <v>0</v>
      </c>
      <c r="DD76" s="114">
        <v>0</v>
      </c>
      <c r="DE76" s="114">
        <v>0</v>
      </c>
      <c r="DF76" s="114">
        <v>0</v>
      </c>
      <c r="DG76" s="114">
        <v>0</v>
      </c>
      <c r="DH76" s="114">
        <v>0</v>
      </c>
      <c r="DI76" s="114">
        <v>0</v>
      </c>
      <c r="DJ76" s="114">
        <v>0</v>
      </c>
      <c r="DK76" s="114">
        <v>0</v>
      </c>
      <c r="DL76" s="114">
        <v>0</v>
      </c>
      <c r="DM76" s="114">
        <v>0</v>
      </c>
      <c r="DN76" s="114">
        <v>0</v>
      </c>
      <c r="DO76" s="114">
        <v>0</v>
      </c>
      <c r="DP76" s="114">
        <v>0</v>
      </c>
      <c r="DQ76" s="114">
        <v>0</v>
      </c>
      <c r="DR76" s="114">
        <v>0</v>
      </c>
      <c r="DS76" s="114">
        <v>0</v>
      </c>
      <c r="DT76" s="114">
        <v>0</v>
      </c>
      <c r="DU76" s="114">
        <v>0</v>
      </c>
      <c r="DV76" s="114">
        <v>0</v>
      </c>
      <c r="DW76" s="114">
        <v>0</v>
      </c>
      <c r="DX76" s="114">
        <v>0</v>
      </c>
      <c r="DY76" s="114">
        <v>0</v>
      </c>
      <c r="DZ76" s="114">
        <v>0</v>
      </c>
      <c r="EA76" s="114">
        <v>0</v>
      </c>
      <c r="EB76" s="114">
        <v>0</v>
      </c>
      <c r="EC76" s="114">
        <v>0</v>
      </c>
      <c r="ED76" s="114">
        <v>0</v>
      </c>
      <c r="EE76" s="114">
        <v>0</v>
      </c>
      <c r="EF76" s="114">
        <v>0</v>
      </c>
      <c r="EG76" s="114">
        <v>0</v>
      </c>
      <c r="EH76" s="114">
        <v>0</v>
      </c>
      <c r="EI76" s="114">
        <v>0</v>
      </c>
      <c r="EJ76" s="114">
        <v>0</v>
      </c>
      <c r="EK76" s="114">
        <v>0</v>
      </c>
      <c r="EL76" s="114">
        <v>0</v>
      </c>
      <c r="EM76" s="114">
        <v>0</v>
      </c>
      <c r="EN76" s="114">
        <v>0</v>
      </c>
      <c r="EO76" s="114">
        <v>0</v>
      </c>
      <c r="EP76" s="114">
        <v>0</v>
      </c>
      <c r="EQ76" s="114">
        <v>0</v>
      </c>
      <c r="ER76" s="114">
        <v>0</v>
      </c>
      <c r="ES76" s="114">
        <v>0</v>
      </c>
      <c r="ET76" s="114">
        <v>0</v>
      </c>
      <c r="EU76" s="114">
        <v>0</v>
      </c>
      <c r="EV76" s="114">
        <v>0</v>
      </c>
      <c r="EW76" s="114">
        <v>0</v>
      </c>
      <c r="EX76" s="114">
        <v>0</v>
      </c>
      <c r="EY76" s="114">
        <v>0</v>
      </c>
      <c r="EZ76" s="114">
        <v>0</v>
      </c>
      <c r="FA76" s="114">
        <v>0</v>
      </c>
      <c r="FB76" s="114">
        <v>0</v>
      </c>
      <c r="FC76" s="114">
        <v>0</v>
      </c>
      <c r="FD76" s="114">
        <v>0</v>
      </c>
      <c r="FE76" s="114">
        <v>0</v>
      </c>
      <c r="FF76" s="114">
        <v>0</v>
      </c>
      <c r="FG76" s="114">
        <v>0</v>
      </c>
      <c r="FH76" s="114">
        <v>0</v>
      </c>
      <c r="FI76" s="114">
        <v>0</v>
      </c>
      <c r="FJ76" s="114">
        <v>0</v>
      </c>
      <c r="FK76" s="114">
        <v>0</v>
      </c>
      <c r="FL76" s="114">
        <v>0</v>
      </c>
      <c r="FM76" s="114">
        <v>0</v>
      </c>
      <c r="FN76" s="114">
        <v>0</v>
      </c>
      <c r="FO76" s="114">
        <v>0</v>
      </c>
      <c r="FP76" s="114">
        <v>0</v>
      </c>
      <c r="FQ76" s="114">
        <v>0</v>
      </c>
      <c r="FR76" s="114">
        <v>0</v>
      </c>
      <c r="FS76" s="114">
        <v>0</v>
      </c>
      <c r="FT76" s="114">
        <v>0</v>
      </c>
      <c r="FU76" s="114">
        <v>0</v>
      </c>
      <c r="FV76" s="114">
        <v>0</v>
      </c>
      <c r="FW76" s="114">
        <v>0</v>
      </c>
      <c r="FX76" s="114">
        <v>0</v>
      </c>
      <c r="FY76" s="114">
        <v>0</v>
      </c>
      <c r="FZ76" s="114">
        <v>0</v>
      </c>
      <c r="GA76" s="114">
        <v>0</v>
      </c>
      <c r="GB76" s="114">
        <v>0</v>
      </c>
      <c r="GC76" s="114">
        <v>0</v>
      </c>
      <c r="GD76" s="114">
        <v>0</v>
      </c>
      <c r="GE76" s="114">
        <v>0</v>
      </c>
      <c r="GF76" s="114">
        <v>0</v>
      </c>
      <c r="GG76" s="114">
        <v>0</v>
      </c>
      <c r="GH76" s="114">
        <v>0</v>
      </c>
      <c r="GI76" s="114">
        <v>0</v>
      </c>
      <c r="GJ76" s="114">
        <v>0</v>
      </c>
      <c r="GK76" s="114">
        <v>0</v>
      </c>
      <c r="GL76" s="114">
        <v>0</v>
      </c>
      <c r="GM76" s="114">
        <v>0</v>
      </c>
      <c r="GN76" s="114">
        <v>0</v>
      </c>
      <c r="GO76" s="114">
        <v>0</v>
      </c>
      <c r="GP76" s="114">
        <v>0</v>
      </c>
      <c r="GQ76" s="114">
        <v>0</v>
      </c>
      <c r="GR76" s="114">
        <v>0</v>
      </c>
      <c r="GS76" s="114">
        <v>0</v>
      </c>
      <c r="GT76" s="114">
        <v>0</v>
      </c>
      <c r="GU76" s="114">
        <v>0</v>
      </c>
      <c r="GV76" s="114">
        <v>0</v>
      </c>
      <c r="GW76" s="114">
        <v>0</v>
      </c>
      <c r="GX76" s="114">
        <v>0</v>
      </c>
      <c r="GY76" s="114">
        <v>0</v>
      </c>
      <c r="GZ76" s="114">
        <v>0</v>
      </c>
      <c r="HA76" s="114">
        <v>0</v>
      </c>
      <c r="HB76" s="114">
        <v>0</v>
      </c>
      <c r="HC76" s="114">
        <v>0</v>
      </c>
      <c r="HD76" s="114">
        <v>0</v>
      </c>
      <c r="HE76" s="114">
        <v>0</v>
      </c>
      <c r="HF76" s="114">
        <v>0</v>
      </c>
      <c r="HG76" s="114">
        <v>0</v>
      </c>
      <c r="HH76" s="114">
        <v>0</v>
      </c>
      <c r="HI76" s="114">
        <v>0</v>
      </c>
    </row>
    <row r="77" spans="1:217" s="109" customFormat="1" x14ac:dyDescent="0.2">
      <c r="A77" s="113" t="s">
        <v>380</v>
      </c>
      <c r="B77" s="114">
        <v>0</v>
      </c>
      <c r="C77" s="114">
        <v>0</v>
      </c>
      <c r="D77" s="114">
        <v>0</v>
      </c>
      <c r="E77" s="114">
        <v>0</v>
      </c>
      <c r="F77" s="114">
        <v>0</v>
      </c>
      <c r="G77" s="114">
        <v>0</v>
      </c>
      <c r="H77" s="114">
        <v>0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  <c r="AC77" s="114">
        <v>0</v>
      </c>
      <c r="AD77" s="114">
        <v>0</v>
      </c>
      <c r="AE77" s="114">
        <v>0</v>
      </c>
      <c r="AF77" s="114">
        <v>0</v>
      </c>
      <c r="AG77" s="114">
        <v>0</v>
      </c>
      <c r="AH77" s="114">
        <v>0</v>
      </c>
      <c r="AI77" s="114">
        <v>0</v>
      </c>
      <c r="AJ77" s="114">
        <v>0</v>
      </c>
      <c r="AK77" s="114">
        <v>0</v>
      </c>
      <c r="AL77" s="114">
        <v>0</v>
      </c>
      <c r="AM77" s="114">
        <v>0</v>
      </c>
      <c r="AN77" s="114">
        <v>0</v>
      </c>
      <c r="AO77" s="114">
        <v>0</v>
      </c>
      <c r="AP77" s="114">
        <v>0</v>
      </c>
      <c r="AQ77" s="114">
        <v>0</v>
      </c>
      <c r="AR77" s="114">
        <v>0</v>
      </c>
      <c r="AS77" s="114">
        <v>0</v>
      </c>
      <c r="AT77" s="114">
        <v>0</v>
      </c>
      <c r="AU77" s="114">
        <v>0</v>
      </c>
      <c r="AV77" s="114">
        <v>0</v>
      </c>
      <c r="AW77" s="114">
        <v>0</v>
      </c>
      <c r="AX77" s="114">
        <v>0</v>
      </c>
      <c r="AY77" s="114">
        <v>0</v>
      </c>
      <c r="AZ77" s="114">
        <v>0</v>
      </c>
      <c r="BA77" s="114">
        <v>0</v>
      </c>
      <c r="BB77" s="114">
        <v>0</v>
      </c>
      <c r="BC77" s="114">
        <v>0</v>
      </c>
      <c r="BD77" s="114">
        <v>0</v>
      </c>
      <c r="BE77" s="114">
        <v>0</v>
      </c>
      <c r="BF77" s="114">
        <v>0</v>
      </c>
      <c r="BG77" s="114">
        <v>0</v>
      </c>
      <c r="BH77" s="114">
        <v>0</v>
      </c>
      <c r="BI77" s="114">
        <v>0</v>
      </c>
      <c r="BJ77" s="114">
        <v>0</v>
      </c>
      <c r="BK77" s="114">
        <v>0</v>
      </c>
      <c r="BL77" s="114">
        <v>0</v>
      </c>
      <c r="BM77" s="114">
        <v>0</v>
      </c>
      <c r="BN77" s="114">
        <v>0</v>
      </c>
      <c r="BO77" s="114">
        <v>0</v>
      </c>
      <c r="BP77" s="114">
        <v>0</v>
      </c>
      <c r="BQ77" s="114">
        <v>0</v>
      </c>
      <c r="BR77" s="114">
        <v>0</v>
      </c>
      <c r="BS77" s="114">
        <v>0</v>
      </c>
      <c r="BT77" s="114">
        <v>0</v>
      </c>
      <c r="BU77" s="114">
        <v>0</v>
      </c>
      <c r="BV77" s="114">
        <v>0</v>
      </c>
      <c r="BW77" s="114">
        <v>0</v>
      </c>
      <c r="BX77" s="114">
        <v>0</v>
      </c>
      <c r="BY77" s="114">
        <v>0</v>
      </c>
      <c r="BZ77" s="114">
        <v>0</v>
      </c>
      <c r="CA77" s="114">
        <v>0</v>
      </c>
      <c r="CB77" s="114">
        <v>0</v>
      </c>
      <c r="CC77" s="114">
        <v>0</v>
      </c>
      <c r="CD77" s="114">
        <v>0</v>
      </c>
      <c r="CE77" s="114">
        <v>0</v>
      </c>
      <c r="CF77" s="114">
        <v>0</v>
      </c>
      <c r="CG77" s="114">
        <v>0</v>
      </c>
      <c r="CH77" s="114">
        <v>0</v>
      </c>
      <c r="CI77" s="114">
        <v>0</v>
      </c>
      <c r="CJ77" s="114">
        <v>0</v>
      </c>
      <c r="CK77" s="114">
        <v>0</v>
      </c>
      <c r="CL77" s="114">
        <v>0</v>
      </c>
      <c r="CM77" s="114">
        <v>0</v>
      </c>
      <c r="CN77" s="114">
        <v>0</v>
      </c>
      <c r="CO77" s="114">
        <v>0</v>
      </c>
      <c r="CP77" s="114">
        <v>0</v>
      </c>
      <c r="CQ77" s="114">
        <v>0</v>
      </c>
      <c r="CR77" s="114">
        <v>0</v>
      </c>
      <c r="CS77" s="114">
        <v>0</v>
      </c>
      <c r="CT77" s="114">
        <v>0</v>
      </c>
      <c r="CU77" s="114">
        <v>0</v>
      </c>
      <c r="CV77" s="114">
        <v>0</v>
      </c>
      <c r="CW77" s="114">
        <v>0</v>
      </c>
      <c r="CX77" s="114">
        <v>0</v>
      </c>
      <c r="CY77" s="114">
        <v>0</v>
      </c>
      <c r="CZ77" s="114">
        <v>0</v>
      </c>
      <c r="DA77" s="114">
        <v>0</v>
      </c>
      <c r="DB77" s="114">
        <v>0</v>
      </c>
      <c r="DC77" s="114">
        <v>0</v>
      </c>
      <c r="DD77" s="114">
        <v>0</v>
      </c>
      <c r="DE77" s="114">
        <v>0</v>
      </c>
      <c r="DF77" s="114">
        <v>0</v>
      </c>
      <c r="DG77" s="114">
        <v>0</v>
      </c>
      <c r="DH77" s="114">
        <v>0</v>
      </c>
      <c r="DI77" s="114">
        <v>0</v>
      </c>
      <c r="DJ77" s="114">
        <v>0</v>
      </c>
      <c r="DK77" s="114">
        <v>0</v>
      </c>
      <c r="DL77" s="114">
        <v>0</v>
      </c>
      <c r="DM77" s="114">
        <v>0</v>
      </c>
      <c r="DN77" s="114">
        <v>0</v>
      </c>
      <c r="DO77" s="114">
        <v>0</v>
      </c>
      <c r="DP77" s="114">
        <v>0</v>
      </c>
      <c r="DQ77" s="114">
        <v>0</v>
      </c>
      <c r="DR77" s="114">
        <v>0</v>
      </c>
      <c r="DS77" s="114">
        <v>0</v>
      </c>
      <c r="DT77" s="114">
        <v>0</v>
      </c>
      <c r="DU77" s="114">
        <v>0</v>
      </c>
      <c r="DV77" s="114">
        <v>0</v>
      </c>
      <c r="DW77" s="114">
        <v>0</v>
      </c>
      <c r="DX77" s="114">
        <v>0</v>
      </c>
      <c r="DY77" s="114">
        <v>0</v>
      </c>
      <c r="DZ77" s="114">
        <v>0</v>
      </c>
      <c r="EA77" s="114">
        <v>0</v>
      </c>
      <c r="EB77" s="114">
        <v>0</v>
      </c>
      <c r="EC77" s="114">
        <v>0</v>
      </c>
      <c r="ED77" s="114">
        <v>0</v>
      </c>
      <c r="EE77" s="114">
        <v>0</v>
      </c>
      <c r="EF77" s="114">
        <v>0</v>
      </c>
      <c r="EG77" s="114">
        <v>0</v>
      </c>
      <c r="EH77" s="114">
        <v>0</v>
      </c>
      <c r="EI77" s="114">
        <v>0</v>
      </c>
      <c r="EJ77" s="114">
        <v>0</v>
      </c>
      <c r="EK77" s="114">
        <v>0</v>
      </c>
      <c r="EL77" s="114">
        <v>0</v>
      </c>
      <c r="EM77" s="114">
        <v>0</v>
      </c>
      <c r="EN77" s="114">
        <v>0</v>
      </c>
      <c r="EO77" s="114">
        <v>0</v>
      </c>
      <c r="EP77" s="114">
        <v>0</v>
      </c>
      <c r="EQ77" s="114">
        <v>0</v>
      </c>
      <c r="ER77" s="114">
        <v>0</v>
      </c>
      <c r="ES77" s="114">
        <v>0</v>
      </c>
      <c r="ET77" s="114">
        <v>0</v>
      </c>
      <c r="EU77" s="114">
        <v>0</v>
      </c>
      <c r="EV77" s="114">
        <v>0</v>
      </c>
      <c r="EW77" s="114">
        <v>0</v>
      </c>
      <c r="EX77" s="114">
        <v>0</v>
      </c>
      <c r="EY77" s="114">
        <v>0</v>
      </c>
      <c r="EZ77" s="114">
        <v>0</v>
      </c>
      <c r="FA77" s="114">
        <v>0</v>
      </c>
      <c r="FB77" s="114">
        <v>0</v>
      </c>
      <c r="FC77" s="114">
        <v>0</v>
      </c>
      <c r="FD77" s="114">
        <v>0</v>
      </c>
      <c r="FE77" s="114">
        <v>0</v>
      </c>
      <c r="FF77" s="114">
        <v>0</v>
      </c>
      <c r="FG77" s="114">
        <v>0</v>
      </c>
      <c r="FH77" s="114">
        <v>0</v>
      </c>
      <c r="FI77" s="114">
        <v>0</v>
      </c>
      <c r="FJ77" s="114">
        <v>0</v>
      </c>
      <c r="FK77" s="114">
        <v>0</v>
      </c>
      <c r="FL77" s="114">
        <v>0</v>
      </c>
      <c r="FM77" s="114">
        <v>0</v>
      </c>
      <c r="FN77" s="114">
        <v>0</v>
      </c>
      <c r="FO77" s="114">
        <v>0</v>
      </c>
      <c r="FP77" s="114">
        <v>0</v>
      </c>
      <c r="FQ77" s="114">
        <v>0</v>
      </c>
      <c r="FR77" s="114">
        <v>0</v>
      </c>
      <c r="FS77" s="114">
        <v>0</v>
      </c>
      <c r="FT77" s="114">
        <v>0</v>
      </c>
      <c r="FU77" s="114">
        <v>0</v>
      </c>
      <c r="FV77" s="114">
        <v>0</v>
      </c>
      <c r="FW77" s="114">
        <v>0</v>
      </c>
      <c r="FX77" s="114">
        <v>0</v>
      </c>
      <c r="FY77" s="114">
        <v>0</v>
      </c>
      <c r="FZ77" s="114">
        <v>0</v>
      </c>
      <c r="GA77" s="114">
        <v>0</v>
      </c>
      <c r="GB77" s="114">
        <v>0</v>
      </c>
      <c r="GC77" s="114">
        <v>0</v>
      </c>
      <c r="GD77" s="114">
        <v>0</v>
      </c>
      <c r="GE77" s="114">
        <v>0</v>
      </c>
      <c r="GF77" s="114">
        <v>0</v>
      </c>
      <c r="GG77" s="114">
        <v>0</v>
      </c>
      <c r="GH77" s="114">
        <v>0</v>
      </c>
      <c r="GI77" s="114">
        <v>0</v>
      </c>
      <c r="GJ77" s="114">
        <v>0</v>
      </c>
      <c r="GK77" s="114">
        <v>0</v>
      </c>
      <c r="GL77" s="114">
        <v>0</v>
      </c>
      <c r="GM77" s="114">
        <v>0</v>
      </c>
      <c r="GN77" s="114">
        <v>0</v>
      </c>
      <c r="GO77" s="114">
        <v>0</v>
      </c>
      <c r="GP77" s="114">
        <v>0</v>
      </c>
      <c r="GQ77" s="114">
        <v>0</v>
      </c>
      <c r="GR77" s="114">
        <v>0</v>
      </c>
      <c r="GS77" s="114">
        <v>0</v>
      </c>
      <c r="GT77" s="114">
        <v>0</v>
      </c>
      <c r="GU77" s="114">
        <v>0</v>
      </c>
      <c r="GV77" s="114">
        <v>0</v>
      </c>
      <c r="GW77" s="114">
        <v>0</v>
      </c>
      <c r="GX77" s="114">
        <v>0</v>
      </c>
      <c r="GY77" s="114">
        <v>0</v>
      </c>
      <c r="GZ77" s="114">
        <v>0</v>
      </c>
      <c r="HA77" s="114">
        <v>0</v>
      </c>
      <c r="HB77" s="114">
        <v>0</v>
      </c>
      <c r="HC77" s="114">
        <v>0</v>
      </c>
      <c r="HD77" s="114">
        <v>0</v>
      </c>
      <c r="HE77" s="114">
        <v>0</v>
      </c>
      <c r="HF77" s="114">
        <v>0</v>
      </c>
      <c r="HG77" s="114">
        <v>0</v>
      </c>
      <c r="HH77" s="114">
        <v>0</v>
      </c>
      <c r="HI77" s="114">
        <v>0</v>
      </c>
    </row>
    <row r="78" spans="1:217" s="109" customFormat="1" x14ac:dyDescent="0.2">
      <c r="A78" s="113" t="s">
        <v>381</v>
      </c>
      <c r="B78" s="114">
        <v>0</v>
      </c>
      <c r="C78" s="114">
        <v>0</v>
      </c>
      <c r="D78" s="114">
        <v>0</v>
      </c>
      <c r="E78" s="114">
        <v>0</v>
      </c>
      <c r="F78" s="114">
        <v>0</v>
      </c>
      <c r="G78" s="114">
        <v>0</v>
      </c>
      <c r="H78" s="114">
        <v>0</v>
      </c>
      <c r="I78" s="114">
        <v>0</v>
      </c>
      <c r="J78" s="114">
        <v>0</v>
      </c>
      <c r="K78" s="114">
        <v>0</v>
      </c>
      <c r="L78" s="114">
        <v>0</v>
      </c>
      <c r="M78" s="114">
        <v>0</v>
      </c>
      <c r="N78" s="114">
        <v>0</v>
      </c>
      <c r="O78" s="114">
        <v>0</v>
      </c>
      <c r="P78" s="114">
        <v>0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>
        <v>0</v>
      </c>
      <c r="AC78" s="114">
        <v>0</v>
      </c>
      <c r="AD78" s="114">
        <v>0</v>
      </c>
      <c r="AE78" s="114">
        <v>0</v>
      </c>
      <c r="AF78" s="114">
        <v>0</v>
      </c>
      <c r="AG78" s="114">
        <v>0</v>
      </c>
      <c r="AH78" s="114">
        <v>0</v>
      </c>
      <c r="AI78" s="114">
        <v>0</v>
      </c>
      <c r="AJ78" s="114">
        <v>0</v>
      </c>
      <c r="AK78" s="114">
        <v>0</v>
      </c>
      <c r="AL78" s="114">
        <v>0</v>
      </c>
      <c r="AM78" s="114">
        <v>0</v>
      </c>
      <c r="AN78" s="114">
        <v>0</v>
      </c>
      <c r="AO78" s="114">
        <v>0</v>
      </c>
      <c r="AP78" s="114">
        <v>0</v>
      </c>
      <c r="AQ78" s="114">
        <v>0</v>
      </c>
      <c r="AR78" s="114">
        <v>0</v>
      </c>
      <c r="AS78" s="114">
        <v>0</v>
      </c>
      <c r="AT78" s="114">
        <v>0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AZ78" s="114">
        <v>0</v>
      </c>
      <c r="BA78" s="114">
        <v>0</v>
      </c>
      <c r="BB78" s="114">
        <v>0</v>
      </c>
      <c r="BC78" s="114">
        <v>0</v>
      </c>
      <c r="BD78" s="114">
        <v>0</v>
      </c>
      <c r="BE78" s="114">
        <v>0</v>
      </c>
      <c r="BF78" s="114">
        <v>0</v>
      </c>
      <c r="BG78" s="114">
        <v>0</v>
      </c>
      <c r="BH78" s="114">
        <v>0</v>
      </c>
      <c r="BI78" s="114">
        <v>0</v>
      </c>
      <c r="BJ78" s="114">
        <v>0</v>
      </c>
      <c r="BK78" s="114">
        <v>0</v>
      </c>
      <c r="BL78" s="114">
        <v>0</v>
      </c>
      <c r="BM78" s="114">
        <v>0</v>
      </c>
      <c r="BN78" s="114">
        <v>0</v>
      </c>
      <c r="BO78" s="114">
        <v>0</v>
      </c>
      <c r="BP78" s="114">
        <v>0</v>
      </c>
      <c r="BQ78" s="114">
        <v>0</v>
      </c>
      <c r="BR78" s="114">
        <v>0</v>
      </c>
      <c r="BS78" s="114">
        <v>0</v>
      </c>
      <c r="BT78" s="114">
        <v>0</v>
      </c>
      <c r="BU78" s="114">
        <v>0</v>
      </c>
      <c r="BV78" s="114">
        <v>0</v>
      </c>
      <c r="BW78" s="114">
        <v>0</v>
      </c>
      <c r="BX78" s="114">
        <v>0</v>
      </c>
      <c r="BY78" s="114">
        <v>0</v>
      </c>
      <c r="BZ78" s="114">
        <v>0</v>
      </c>
      <c r="CA78" s="114">
        <v>0</v>
      </c>
      <c r="CB78" s="114">
        <v>0</v>
      </c>
      <c r="CC78" s="114">
        <v>0</v>
      </c>
      <c r="CD78" s="114">
        <v>0</v>
      </c>
      <c r="CE78" s="114">
        <v>0</v>
      </c>
      <c r="CF78" s="114">
        <v>0</v>
      </c>
      <c r="CG78" s="114">
        <v>0</v>
      </c>
      <c r="CH78" s="114">
        <v>0</v>
      </c>
      <c r="CI78" s="114">
        <v>0</v>
      </c>
      <c r="CJ78" s="114">
        <v>0</v>
      </c>
      <c r="CK78" s="114">
        <v>0</v>
      </c>
      <c r="CL78" s="114">
        <v>0</v>
      </c>
      <c r="CM78" s="114">
        <v>0</v>
      </c>
      <c r="CN78" s="114">
        <v>0</v>
      </c>
      <c r="CO78" s="114">
        <v>0</v>
      </c>
      <c r="CP78" s="114">
        <v>0</v>
      </c>
      <c r="CQ78" s="114">
        <v>0</v>
      </c>
      <c r="CR78" s="114">
        <v>0</v>
      </c>
      <c r="CS78" s="114">
        <v>0</v>
      </c>
      <c r="CT78" s="114">
        <v>0</v>
      </c>
      <c r="CU78" s="114">
        <v>0</v>
      </c>
      <c r="CV78" s="114">
        <v>0</v>
      </c>
      <c r="CW78" s="114">
        <v>0</v>
      </c>
      <c r="CX78" s="114">
        <v>0</v>
      </c>
      <c r="CY78" s="114">
        <v>0</v>
      </c>
      <c r="CZ78" s="114">
        <v>0</v>
      </c>
      <c r="DA78" s="114">
        <v>0</v>
      </c>
      <c r="DB78" s="114">
        <v>0</v>
      </c>
      <c r="DC78" s="114">
        <v>0</v>
      </c>
      <c r="DD78" s="114">
        <v>0</v>
      </c>
      <c r="DE78" s="114">
        <v>0</v>
      </c>
      <c r="DF78" s="114">
        <v>0</v>
      </c>
      <c r="DG78" s="114">
        <v>0</v>
      </c>
      <c r="DH78" s="114">
        <v>0</v>
      </c>
      <c r="DI78" s="114">
        <v>0</v>
      </c>
      <c r="DJ78" s="114">
        <v>0</v>
      </c>
      <c r="DK78" s="114">
        <v>0</v>
      </c>
      <c r="DL78" s="114">
        <v>0</v>
      </c>
      <c r="DM78" s="114">
        <v>0</v>
      </c>
      <c r="DN78" s="114">
        <v>0</v>
      </c>
      <c r="DO78" s="114">
        <v>0</v>
      </c>
      <c r="DP78" s="114">
        <v>0</v>
      </c>
      <c r="DQ78" s="114">
        <v>0</v>
      </c>
      <c r="DR78" s="114">
        <v>0</v>
      </c>
      <c r="DS78" s="114">
        <v>0</v>
      </c>
      <c r="DT78" s="114">
        <v>0</v>
      </c>
      <c r="DU78" s="114">
        <v>0</v>
      </c>
      <c r="DV78" s="114">
        <v>0</v>
      </c>
      <c r="DW78" s="114">
        <v>0</v>
      </c>
      <c r="DX78" s="114">
        <v>0</v>
      </c>
      <c r="DY78" s="114">
        <v>0</v>
      </c>
      <c r="DZ78" s="114">
        <v>0</v>
      </c>
      <c r="EA78" s="114">
        <v>0</v>
      </c>
      <c r="EB78" s="114">
        <v>0</v>
      </c>
      <c r="EC78" s="114">
        <v>0</v>
      </c>
      <c r="ED78" s="114">
        <v>0</v>
      </c>
      <c r="EE78" s="114">
        <v>0</v>
      </c>
      <c r="EF78" s="114">
        <v>0</v>
      </c>
      <c r="EG78" s="114">
        <v>0</v>
      </c>
      <c r="EH78" s="114">
        <v>0</v>
      </c>
      <c r="EI78" s="114">
        <v>0</v>
      </c>
      <c r="EJ78" s="114">
        <v>0</v>
      </c>
      <c r="EK78" s="114">
        <v>0</v>
      </c>
      <c r="EL78" s="114">
        <v>0</v>
      </c>
      <c r="EM78" s="114">
        <v>0</v>
      </c>
      <c r="EN78" s="114">
        <v>0</v>
      </c>
      <c r="EO78" s="114">
        <v>0</v>
      </c>
      <c r="EP78" s="114">
        <v>0</v>
      </c>
      <c r="EQ78" s="114">
        <v>0</v>
      </c>
      <c r="ER78" s="114">
        <v>0</v>
      </c>
      <c r="ES78" s="114">
        <v>0</v>
      </c>
      <c r="ET78" s="114">
        <v>0</v>
      </c>
      <c r="EU78" s="114">
        <v>0</v>
      </c>
      <c r="EV78" s="114">
        <v>0</v>
      </c>
      <c r="EW78" s="114">
        <v>0</v>
      </c>
      <c r="EX78" s="114">
        <v>0</v>
      </c>
      <c r="EY78" s="114">
        <v>0</v>
      </c>
      <c r="EZ78" s="114">
        <v>0</v>
      </c>
      <c r="FA78" s="114">
        <v>0</v>
      </c>
      <c r="FB78" s="114">
        <v>0</v>
      </c>
      <c r="FC78" s="114">
        <v>0</v>
      </c>
      <c r="FD78" s="114">
        <v>0</v>
      </c>
      <c r="FE78" s="114">
        <v>0</v>
      </c>
      <c r="FF78" s="114">
        <v>0</v>
      </c>
      <c r="FG78" s="114">
        <v>0</v>
      </c>
      <c r="FH78" s="114">
        <v>0</v>
      </c>
      <c r="FI78" s="114">
        <v>0</v>
      </c>
      <c r="FJ78" s="114">
        <v>0</v>
      </c>
      <c r="FK78" s="114">
        <v>0</v>
      </c>
      <c r="FL78" s="114">
        <v>0</v>
      </c>
      <c r="FM78" s="114">
        <v>0</v>
      </c>
      <c r="FN78" s="114">
        <v>0</v>
      </c>
      <c r="FO78" s="114">
        <v>0</v>
      </c>
      <c r="FP78" s="114">
        <v>0</v>
      </c>
      <c r="FQ78" s="114">
        <v>0</v>
      </c>
      <c r="FR78" s="114">
        <v>0</v>
      </c>
      <c r="FS78" s="114">
        <v>0</v>
      </c>
      <c r="FT78" s="114">
        <v>0</v>
      </c>
      <c r="FU78" s="114">
        <v>0</v>
      </c>
      <c r="FV78" s="114">
        <v>0</v>
      </c>
      <c r="FW78" s="114">
        <v>0</v>
      </c>
      <c r="FX78" s="114">
        <v>0</v>
      </c>
      <c r="FY78" s="114">
        <v>0</v>
      </c>
      <c r="FZ78" s="114">
        <v>0</v>
      </c>
      <c r="GA78" s="114">
        <v>0</v>
      </c>
      <c r="GB78" s="114">
        <v>0</v>
      </c>
      <c r="GC78" s="114">
        <v>0</v>
      </c>
      <c r="GD78" s="114">
        <v>0</v>
      </c>
      <c r="GE78" s="114">
        <v>0</v>
      </c>
      <c r="GF78" s="114">
        <v>0</v>
      </c>
      <c r="GG78" s="114">
        <v>0</v>
      </c>
      <c r="GH78" s="114">
        <v>0</v>
      </c>
      <c r="GI78" s="114">
        <v>0</v>
      </c>
      <c r="GJ78" s="114">
        <v>0</v>
      </c>
      <c r="GK78" s="114">
        <v>0</v>
      </c>
      <c r="GL78" s="114">
        <v>0</v>
      </c>
      <c r="GM78" s="114">
        <v>0</v>
      </c>
      <c r="GN78" s="114">
        <v>0</v>
      </c>
      <c r="GO78" s="114">
        <v>0</v>
      </c>
      <c r="GP78" s="114">
        <v>0</v>
      </c>
      <c r="GQ78" s="114">
        <v>0</v>
      </c>
      <c r="GR78" s="114">
        <v>0</v>
      </c>
      <c r="GS78" s="114">
        <v>0</v>
      </c>
      <c r="GT78" s="114">
        <v>0</v>
      </c>
      <c r="GU78" s="114">
        <v>0</v>
      </c>
      <c r="GV78" s="114">
        <v>0</v>
      </c>
      <c r="GW78" s="114">
        <v>0</v>
      </c>
      <c r="GX78" s="114">
        <v>0</v>
      </c>
      <c r="GY78" s="114">
        <v>0</v>
      </c>
      <c r="GZ78" s="114">
        <v>0</v>
      </c>
      <c r="HA78" s="114">
        <v>0</v>
      </c>
      <c r="HB78" s="114">
        <v>0</v>
      </c>
      <c r="HC78" s="114">
        <v>0</v>
      </c>
      <c r="HD78" s="114">
        <v>0</v>
      </c>
      <c r="HE78" s="114">
        <v>0</v>
      </c>
      <c r="HF78" s="114">
        <v>0</v>
      </c>
      <c r="HG78" s="114">
        <v>0</v>
      </c>
      <c r="HH78" s="114">
        <v>0</v>
      </c>
      <c r="HI78" s="114">
        <v>0</v>
      </c>
    </row>
    <row r="79" spans="1:217" s="109" customFormat="1" x14ac:dyDescent="0.2">
      <c r="A79" s="113" t="s">
        <v>382</v>
      </c>
      <c r="B79" s="114">
        <v>0</v>
      </c>
      <c r="C79" s="114">
        <v>0</v>
      </c>
      <c r="D79" s="114">
        <v>0</v>
      </c>
      <c r="E79" s="114">
        <v>0</v>
      </c>
      <c r="F79" s="114">
        <v>0</v>
      </c>
      <c r="G79" s="114">
        <v>0</v>
      </c>
      <c r="H79" s="114">
        <v>0</v>
      </c>
      <c r="I79" s="114">
        <v>0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  <c r="AC79" s="114">
        <v>0</v>
      </c>
      <c r="AD79" s="114">
        <v>0</v>
      </c>
      <c r="AE79" s="114">
        <v>0</v>
      </c>
      <c r="AF79" s="114">
        <v>0</v>
      </c>
      <c r="AG79" s="114">
        <v>0</v>
      </c>
      <c r="AH79" s="114">
        <v>0</v>
      </c>
      <c r="AI79" s="114">
        <v>0</v>
      </c>
      <c r="AJ79" s="114">
        <v>0</v>
      </c>
      <c r="AK79" s="114">
        <v>0</v>
      </c>
      <c r="AL79" s="114">
        <v>0</v>
      </c>
      <c r="AM79" s="114">
        <v>0</v>
      </c>
      <c r="AN79" s="114">
        <v>0</v>
      </c>
      <c r="AO79" s="114">
        <v>0</v>
      </c>
      <c r="AP79" s="114">
        <v>0</v>
      </c>
      <c r="AQ79" s="114">
        <v>0</v>
      </c>
      <c r="AR79" s="114">
        <v>0</v>
      </c>
      <c r="AS79" s="114">
        <v>0</v>
      </c>
      <c r="AT79" s="114">
        <v>0</v>
      </c>
      <c r="AU79" s="114">
        <v>0</v>
      </c>
      <c r="AV79" s="114">
        <v>0</v>
      </c>
      <c r="AW79" s="114">
        <v>0</v>
      </c>
      <c r="AX79" s="114">
        <v>0</v>
      </c>
      <c r="AY79" s="114">
        <v>0</v>
      </c>
      <c r="AZ79" s="114">
        <v>0</v>
      </c>
      <c r="BA79" s="114">
        <v>0</v>
      </c>
      <c r="BB79" s="114">
        <v>0</v>
      </c>
      <c r="BC79" s="114">
        <v>0</v>
      </c>
      <c r="BD79" s="114">
        <v>0</v>
      </c>
      <c r="BE79" s="114">
        <v>0</v>
      </c>
      <c r="BF79" s="114">
        <v>0</v>
      </c>
      <c r="BG79" s="114">
        <v>0</v>
      </c>
      <c r="BH79" s="114">
        <v>0</v>
      </c>
      <c r="BI79" s="114">
        <v>0</v>
      </c>
      <c r="BJ79" s="114">
        <v>0</v>
      </c>
      <c r="BK79" s="114">
        <v>0</v>
      </c>
      <c r="BL79" s="114">
        <v>0</v>
      </c>
      <c r="BM79" s="114">
        <v>0</v>
      </c>
      <c r="BN79" s="114">
        <v>0</v>
      </c>
      <c r="BO79" s="114">
        <v>0</v>
      </c>
      <c r="BP79" s="114">
        <v>0</v>
      </c>
      <c r="BQ79" s="114">
        <v>0</v>
      </c>
      <c r="BR79" s="114">
        <v>0</v>
      </c>
      <c r="BS79" s="114">
        <v>0</v>
      </c>
      <c r="BT79" s="114">
        <v>0</v>
      </c>
      <c r="BU79" s="114">
        <v>0</v>
      </c>
      <c r="BV79" s="114">
        <v>0</v>
      </c>
      <c r="BW79" s="114">
        <v>0</v>
      </c>
      <c r="BX79" s="114">
        <v>0</v>
      </c>
      <c r="BY79" s="114">
        <v>0</v>
      </c>
      <c r="BZ79" s="114">
        <v>0</v>
      </c>
      <c r="CA79" s="114">
        <v>0</v>
      </c>
      <c r="CB79" s="114">
        <v>0</v>
      </c>
      <c r="CC79" s="114">
        <v>0</v>
      </c>
      <c r="CD79" s="114">
        <v>0</v>
      </c>
      <c r="CE79" s="114">
        <v>0</v>
      </c>
      <c r="CF79" s="114">
        <v>0</v>
      </c>
      <c r="CG79" s="114">
        <v>0</v>
      </c>
      <c r="CH79" s="114">
        <v>0</v>
      </c>
      <c r="CI79" s="114">
        <v>0</v>
      </c>
      <c r="CJ79" s="114">
        <v>0</v>
      </c>
      <c r="CK79" s="114">
        <v>0</v>
      </c>
      <c r="CL79" s="114">
        <v>0</v>
      </c>
      <c r="CM79" s="114">
        <v>0</v>
      </c>
      <c r="CN79" s="114">
        <v>0</v>
      </c>
      <c r="CO79" s="114">
        <v>0</v>
      </c>
      <c r="CP79" s="114">
        <v>0</v>
      </c>
      <c r="CQ79" s="114">
        <v>0</v>
      </c>
      <c r="CR79" s="114">
        <v>0</v>
      </c>
      <c r="CS79" s="114">
        <v>0</v>
      </c>
      <c r="CT79" s="114">
        <v>0</v>
      </c>
      <c r="CU79" s="114">
        <v>0</v>
      </c>
      <c r="CV79" s="114">
        <v>0</v>
      </c>
      <c r="CW79" s="114">
        <v>0</v>
      </c>
      <c r="CX79" s="114">
        <v>0</v>
      </c>
      <c r="CY79" s="114">
        <v>0</v>
      </c>
      <c r="CZ79" s="114">
        <v>0</v>
      </c>
      <c r="DA79" s="114">
        <v>0</v>
      </c>
      <c r="DB79" s="114">
        <v>0</v>
      </c>
      <c r="DC79" s="114">
        <v>0</v>
      </c>
      <c r="DD79" s="114">
        <v>0</v>
      </c>
      <c r="DE79" s="114">
        <v>0</v>
      </c>
      <c r="DF79" s="114">
        <v>0</v>
      </c>
      <c r="DG79" s="114">
        <v>0</v>
      </c>
      <c r="DH79" s="114">
        <v>0</v>
      </c>
      <c r="DI79" s="114">
        <v>0</v>
      </c>
      <c r="DJ79" s="114">
        <v>0</v>
      </c>
      <c r="DK79" s="114">
        <v>0</v>
      </c>
      <c r="DL79" s="114">
        <v>0</v>
      </c>
      <c r="DM79" s="114">
        <v>0</v>
      </c>
      <c r="DN79" s="114">
        <v>0</v>
      </c>
      <c r="DO79" s="114">
        <v>0</v>
      </c>
      <c r="DP79" s="114">
        <v>0</v>
      </c>
      <c r="DQ79" s="114">
        <v>0</v>
      </c>
      <c r="DR79" s="114">
        <v>0</v>
      </c>
      <c r="DS79" s="114">
        <v>0</v>
      </c>
      <c r="DT79" s="114">
        <v>0</v>
      </c>
      <c r="DU79" s="114">
        <v>0</v>
      </c>
      <c r="DV79" s="114">
        <v>0</v>
      </c>
      <c r="DW79" s="114">
        <v>0</v>
      </c>
      <c r="DX79" s="114">
        <v>0</v>
      </c>
      <c r="DY79" s="114">
        <v>0</v>
      </c>
      <c r="DZ79" s="114">
        <v>0</v>
      </c>
      <c r="EA79" s="114">
        <v>0</v>
      </c>
      <c r="EB79" s="114">
        <v>0</v>
      </c>
      <c r="EC79" s="114">
        <v>0</v>
      </c>
      <c r="ED79" s="114">
        <v>0</v>
      </c>
      <c r="EE79" s="114">
        <v>0</v>
      </c>
      <c r="EF79" s="114">
        <v>0</v>
      </c>
      <c r="EG79" s="114">
        <v>0</v>
      </c>
      <c r="EH79" s="114">
        <v>0</v>
      </c>
      <c r="EI79" s="114">
        <v>0</v>
      </c>
      <c r="EJ79" s="114">
        <v>0</v>
      </c>
      <c r="EK79" s="114">
        <v>0</v>
      </c>
      <c r="EL79" s="114">
        <v>0</v>
      </c>
      <c r="EM79" s="114">
        <v>0</v>
      </c>
      <c r="EN79" s="114">
        <v>0</v>
      </c>
      <c r="EO79" s="114">
        <v>0</v>
      </c>
      <c r="EP79" s="114">
        <v>0</v>
      </c>
      <c r="EQ79" s="114">
        <v>0</v>
      </c>
      <c r="ER79" s="114">
        <v>0</v>
      </c>
      <c r="ES79" s="114">
        <v>0</v>
      </c>
      <c r="ET79" s="114">
        <v>0</v>
      </c>
      <c r="EU79" s="114">
        <v>0</v>
      </c>
      <c r="EV79" s="114">
        <v>0</v>
      </c>
      <c r="EW79" s="114">
        <v>0</v>
      </c>
      <c r="EX79" s="114">
        <v>0</v>
      </c>
      <c r="EY79" s="114">
        <v>0</v>
      </c>
      <c r="EZ79" s="114">
        <v>0</v>
      </c>
      <c r="FA79" s="114">
        <v>0</v>
      </c>
      <c r="FB79" s="114">
        <v>0</v>
      </c>
      <c r="FC79" s="114">
        <v>0</v>
      </c>
      <c r="FD79" s="114">
        <v>0</v>
      </c>
      <c r="FE79" s="114">
        <v>0</v>
      </c>
      <c r="FF79" s="114">
        <v>0</v>
      </c>
      <c r="FG79" s="114">
        <v>0</v>
      </c>
      <c r="FH79" s="114">
        <v>0</v>
      </c>
      <c r="FI79" s="114">
        <v>0</v>
      </c>
      <c r="FJ79" s="114">
        <v>0</v>
      </c>
      <c r="FK79" s="114">
        <v>0</v>
      </c>
      <c r="FL79" s="114">
        <v>0</v>
      </c>
      <c r="FM79" s="114">
        <v>0</v>
      </c>
      <c r="FN79" s="114">
        <v>0</v>
      </c>
      <c r="FO79" s="114">
        <v>0</v>
      </c>
      <c r="FP79" s="114">
        <v>0</v>
      </c>
      <c r="FQ79" s="114">
        <v>0</v>
      </c>
      <c r="FR79" s="114">
        <v>0</v>
      </c>
      <c r="FS79" s="114">
        <v>0</v>
      </c>
      <c r="FT79" s="114">
        <v>0</v>
      </c>
      <c r="FU79" s="114">
        <v>0</v>
      </c>
      <c r="FV79" s="114">
        <v>0</v>
      </c>
      <c r="FW79" s="114">
        <v>0</v>
      </c>
      <c r="FX79" s="114">
        <v>0</v>
      </c>
      <c r="FY79" s="114">
        <v>0</v>
      </c>
      <c r="FZ79" s="114">
        <v>0</v>
      </c>
      <c r="GA79" s="114">
        <v>0</v>
      </c>
      <c r="GB79" s="114">
        <v>0</v>
      </c>
      <c r="GC79" s="114">
        <v>0</v>
      </c>
      <c r="GD79" s="114">
        <v>0</v>
      </c>
      <c r="GE79" s="114">
        <v>0</v>
      </c>
      <c r="GF79" s="114">
        <v>0</v>
      </c>
      <c r="GG79" s="114">
        <v>0</v>
      </c>
      <c r="GH79" s="114">
        <v>0</v>
      </c>
      <c r="GI79" s="114">
        <v>0</v>
      </c>
      <c r="GJ79" s="114">
        <v>0</v>
      </c>
      <c r="GK79" s="114">
        <v>0</v>
      </c>
      <c r="GL79" s="114">
        <v>0</v>
      </c>
      <c r="GM79" s="114">
        <v>0</v>
      </c>
      <c r="GN79" s="114">
        <v>0</v>
      </c>
      <c r="GO79" s="114">
        <v>0</v>
      </c>
      <c r="GP79" s="114">
        <v>0</v>
      </c>
      <c r="GQ79" s="114">
        <v>0</v>
      </c>
      <c r="GR79" s="114">
        <v>0</v>
      </c>
      <c r="GS79" s="114">
        <v>0</v>
      </c>
      <c r="GT79" s="114">
        <v>0</v>
      </c>
      <c r="GU79" s="114">
        <v>0</v>
      </c>
      <c r="GV79" s="114">
        <v>0</v>
      </c>
      <c r="GW79" s="114">
        <v>0</v>
      </c>
      <c r="GX79" s="114">
        <v>0</v>
      </c>
      <c r="GY79" s="114">
        <v>0</v>
      </c>
      <c r="GZ79" s="114">
        <v>0</v>
      </c>
      <c r="HA79" s="114">
        <v>0</v>
      </c>
      <c r="HB79" s="114">
        <v>0</v>
      </c>
      <c r="HC79" s="114">
        <v>0</v>
      </c>
      <c r="HD79" s="114">
        <v>0</v>
      </c>
      <c r="HE79" s="114">
        <v>0</v>
      </c>
      <c r="HF79" s="114">
        <v>0</v>
      </c>
      <c r="HG79" s="114">
        <v>0</v>
      </c>
      <c r="HH79" s="114">
        <v>0</v>
      </c>
      <c r="HI79" s="114">
        <v>0</v>
      </c>
    </row>
    <row r="80" spans="1:217" x14ac:dyDescent="0.2">
      <c r="A80" s="29" t="s">
        <v>383</v>
      </c>
      <c r="B80" s="77">
        <v>0</v>
      </c>
      <c r="C80" s="77">
        <v>0</v>
      </c>
      <c r="D80" s="77">
        <v>0</v>
      </c>
      <c r="E80" s="77">
        <v>0</v>
      </c>
      <c r="F80" s="77">
        <v>0</v>
      </c>
      <c r="G80" s="77">
        <v>0</v>
      </c>
      <c r="H80" s="77" t="e">
        <f t="shared" ref="H80:S80" si="93">CAPEX_IE/PrazoModerniz</f>
        <v>#NAME?</v>
      </c>
      <c r="I80" s="77" t="e">
        <f t="shared" si="93"/>
        <v>#NAME?</v>
      </c>
      <c r="J80" s="77" t="e">
        <f t="shared" si="93"/>
        <v>#NAME?</v>
      </c>
      <c r="K80" s="77" t="e">
        <f t="shared" si="93"/>
        <v>#NAME?</v>
      </c>
      <c r="L80" s="77" t="e">
        <f t="shared" si="93"/>
        <v>#NAME?</v>
      </c>
      <c r="M80" s="77" t="e">
        <f t="shared" si="93"/>
        <v>#NAME?</v>
      </c>
      <c r="N80" s="77" t="e">
        <f t="shared" si="93"/>
        <v>#NAME?</v>
      </c>
      <c r="O80" s="77" t="e">
        <f t="shared" si="93"/>
        <v>#NAME?</v>
      </c>
      <c r="P80" s="77" t="e">
        <f t="shared" si="93"/>
        <v>#NAME?</v>
      </c>
      <c r="Q80" s="77" t="e">
        <f t="shared" si="93"/>
        <v>#NAME?</v>
      </c>
      <c r="R80" s="77" t="e">
        <f t="shared" si="93"/>
        <v>#NAME?</v>
      </c>
      <c r="S80" s="77" t="e">
        <f t="shared" si="93"/>
        <v>#NAME?</v>
      </c>
      <c r="T80" s="77">
        <v>0</v>
      </c>
      <c r="U80" s="77">
        <v>0</v>
      </c>
      <c r="V80" s="77">
        <v>0</v>
      </c>
      <c r="W80" s="77">
        <v>0</v>
      </c>
      <c r="X80" s="77">
        <v>0</v>
      </c>
      <c r="Y80" s="77">
        <v>0</v>
      </c>
      <c r="Z80" s="77">
        <v>0</v>
      </c>
      <c r="AA80" s="77">
        <v>0</v>
      </c>
      <c r="AB80" s="77">
        <v>0</v>
      </c>
      <c r="AC80" s="77">
        <v>0</v>
      </c>
      <c r="AD80" s="77">
        <v>0</v>
      </c>
      <c r="AE80" s="77">
        <v>0</v>
      </c>
      <c r="AF80" s="77">
        <v>0</v>
      </c>
      <c r="AG80" s="77">
        <v>0</v>
      </c>
      <c r="AH80" s="77">
        <v>0</v>
      </c>
      <c r="AI80" s="77">
        <v>0</v>
      </c>
      <c r="AJ80" s="77">
        <v>0</v>
      </c>
      <c r="AK80" s="77">
        <v>0</v>
      </c>
      <c r="AL80" s="77">
        <v>0</v>
      </c>
      <c r="AM80" s="77">
        <v>0</v>
      </c>
      <c r="AN80" s="77">
        <v>0</v>
      </c>
      <c r="AO80" s="77">
        <v>0</v>
      </c>
      <c r="AP80" s="77">
        <v>0</v>
      </c>
      <c r="AQ80" s="77">
        <v>0</v>
      </c>
      <c r="AR80" s="77">
        <v>0</v>
      </c>
      <c r="AS80" s="77">
        <v>0</v>
      </c>
      <c r="AT80" s="77">
        <v>0</v>
      </c>
      <c r="AU80" s="77">
        <v>0</v>
      </c>
      <c r="AV80" s="77">
        <v>0</v>
      </c>
      <c r="AW80" s="77">
        <v>0</v>
      </c>
      <c r="AX80" s="77">
        <v>0</v>
      </c>
      <c r="AY80" s="77">
        <v>0</v>
      </c>
      <c r="AZ80" s="77">
        <v>0</v>
      </c>
      <c r="BA80" s="77">
        <v>0</v>
      </c>
      <c r="BB80" s="77">
        <v>0</v>
      </c>
      <c r="BC80" s="77">
        <v>0</v>
      </c>
      <c r="BD80" s="77">
        <v>0</v>
      </c>
      <c r="BE80" s="77">
        <v>0</v>
      </c>
      <c r="BF80" s="77">
        <v>0</v>
      </c>
      <c r="BG80" s="77">
        <v>0</v>
      </c>
      <c r="BH80" s="77">
        <v>0</v>
      </c>
      <c r="BI80" s="77">
        <v>0</v>
      </c>
      <c r="BJ80" s="77">
        <v>0</v>
      </c>
      <c r="BK80" s="77">
        <v>0</v>
      </c>
      <c r="BL80" s="77">
        <v>0</v>
      </c>
      <c r="BM80" s="77">
        <v>0</v>
      </c>
      <c r="BN80" s="77">
        <v>0</v>
      </c>
      <c r="BO80" s="77">
        <v>0</v>
      </c>
      <c r="BP80" s="77">
        <v>0</v>
      </c>
      <c r="BQ80" s="77">
        <v>0</v>
      </c>
      <c r="BR80" s="77">
        <v>0</v>
      </c>
      <c r="BS80" s="77">
        <v>0</v>
      </c>
      <c r="BT80" s="77">
        <v>0</v>
      </c>
      <c r="BU80" s="77">
        <v>0</v>
      </c>
      <c r="BV80" s="77">
        <v>0</v>
      </c>
      <c r="BW80" s="77">
        <v>0</v>
      </c>
      <c r="BX80" s="77">
        <v>0</v>
      </c>
      <c r="BY80" s="77">
        <v>0</v>
      </c>
      <c r="BZ80" s="77">
        <v>0</v>
      </c>
      <c r="CA80" s="77">
        <v>0</v>
      </c>
      <c r="CB80" s="77">
        <v>0</v>
      </c>
      <c r="CC80" s="77">
        <v>0</v>
      </c>
      <c r="CD80" s="77">
        <v>0</v>
      </c>
      <c r="CE80" s="77">
        <v>0</v>
      </c>
      <c r="CF80" s="77">
        <v>0</v>
      </c>
      <c r="CG80" s="77">
        <v>0</v>
      </c>
      <c r="CH80" s="77">
        <v>0</v>
      </c>
      <c r="CI80" s="77">
        <v>0</v>
      </c>
      <c r="CJ80" s="77">
        <v>0</v>
      </c>
      <c r="CK80" s="77">
        <v>0</v>
      </c>
      <c r="CL80" s="77">
        <v>0</v>
      </c>
      <c r="CM80" s="77">
        <v>0</v>
      </c>
      <c r="CN80" s="77">
        <v>0</v>
      </c>
      <c r="CO80" s="77">
        <v>0</v>
      </c>
      <c r="CP80" s="77">
        <v>0</v>
      </c>
      <c r="CQ80" s="77">
        <v>0</v>
      </c>
      <c r="CR80" s="77">
        <v>0</v>
      </c>
      <c r="CS80" s="77">
        <v>0</v>
      </c>
      <c r="CT80" s="77">
        <v>0</v>
      </c>
      <c r="CU80" s="77">
        <v>0</v>
      </c>
      <c r="CV80" s="77">
        <v>0</v>
      </c>
      <c r="CW80" s="77">
        <v>0</v>
      </c>
      <c r="CX80" s="77">
        <v>0</v>
      </c>
      <c r="CY80" s="77">
        <v>0</v>
      </c>
      <c r="CZ80" s="77">
        <v>0</v>
      </c>
      <c r="DA80" s="77">
        <v>0</v>
      </c>
      <c r="DB80" s="77">
        <v>0</v>
      </c>
      <c r="DC80" s="77">
        <v>0</v>
      </c>
      <c r="DD80" s="77">
        <v>0</v>
      </c>
      <c r="DE80" s="77">
        <v>0</v>
      </c>
      <c r="DF80" s="77">
        <v>0</v>
      </c>
      <c r="DG80" s="77">
        <v>0</v>
      </c>
      <c r="DH80" s="77">
        <v>0</v>
      </c>
      <c r="DI80" s="77">
        <v>0</v>
      </c>
      <c r="DJ80" s="77">
        <v>0</v>
      </c>
      <c r="DK80" s="77">
        <v>0</v>
      </c>
      <c r="DL80" s="77">
        <v>0</v>
      </c>
      <c r="DM80" s="77">
        <v>0</v>
      </c>
      <c r="DN80" s="77">
        <v>0</v>
      </c>
      <c r="DO80" s="77">
        <v>0</v>
      </c>
      <c r="DP80" s="77">
        <v>0</v>
      </c>
      <c r="DQ80" s="77">
        <v>0</v>
      </c>
      <c r="DR80" s="77">
        <v>0</v>
      </c>
      <c r="DS80" s="77">
        <v>0</v>
      </c>
      <c r="DT80" s="77">
        <v>0</v>
      </c>
      <c r="DU80" s="77">
        <v>0</v>
      </c>
      <c r="DV80" s="77">
        <v>0</v>
      </c>
      <c r="DW80" s="77">
        <v>0</v>
      </c>
      <c r="DX80" s="77">
        <v>0</v>
      </c>
      <c r="DY80" s="77">
        <v>0</v>
      </c>
      <c r="DZ80" s="77">
        <v>0</v>
      </c>
      <c r="EA80" s="77">
        <v>0</v>
      </c>
      <c r="EB80" s="77">
        <v>0</v>
      </c>
      <c r="EC80" s="77">
        <v>0</v>
      </c>
      <c r="ED80" s="77">
        <v>0</v>
      </c>
      <c r="EE80" s="77">
        <v>0</v>
      </c>
      <c r="EF80" s="77">
        <v>0</v>
      </c>
      <c r="EG80" s="77">
        <v>0</v>
      </c>
      <c r="EH80" s="77">
        <v>0</v>
      </c>
      <c r="EI80" s="77">
        <v>0</v>
      </c>
      <c r="EJ80" s="77">
        <v>0</v>
      </c>
      <c r="EK80" s="77">
        <v>0</v>
      </c>
      <c r="EL80" s="77">
        <v>0</v>
      </c>
      <c r="EM80" s="77">
        <v>0</v>
      </c>
      <c r="EN80" s="77">
        <v>0</v>
      </c>
      <c r="EO80" s="77">
        <v>0</v>
      </c>
      <c r="EP80" s="77">
        <v>0</v>
      </c>
      <c r="EQ80" s="77">
        <v>0</v>
      </c>
      <c r="ER80" s="77">
        <v>0</v>
      </c>
      <c r="ES80" s="77">
        <v>0</v>
      </c>
      <c r="ET80" s="77">
        <v>0</v>
      </c>
      <c r="EU80" s="77">
        <v>0</v>
      </c>
      <c r="EV80" s="77">
        <v>0</v>
      </c>
      <c r="EW80" s="77">
        <v>0</v>
      </c>
      <c r="EX80" s="77">
        <v>0</v>
      </c>
      <c r="EY80" s="77">
        <v>0</v>
      </c>
      <c r="EZ80" s="77">
        <v>0</v>
      </c>
      <c r="FA80" s="77">
        <v>0</v>
      </c>
      <c r="FB80" s="77">
        <v>0</v>
      </c>
      <c r="FC80" s="77">
        <v>0</v>
      </c>
      <c r="FD80" s="77">
        <v>0</v>
      </c>
      <c r="FE80" s="77">
        <v>0</v>
      </c>
      <c r="FF80" s="77">
        <v>0</v>
      </c>
      <c r="FG80" s="77">
        <v>0</v>
      </c>
      <c r="FH80" s="77">
        <v>0</v>
      </c>
      <c r="FI80" s="77">
        <v>0</v>
      </c>
      <c r="FJ80" s="77">
        <v>0</v>
      </c>
      <c r="FK80" s="77">
        <v>0</v>
      </c>
      <c r="FL80" s="77">
        <v>0</v>
      </c>
      <c r="FM80" s="77">
        <v>0</v>
      </c>
      <c r="FN80" s="77">
        <v>0</v>
      </c>
      <c r="FO80" s="77">
        <v>0</v>
      </c>
      <c r="FP80" s="77">
        <v>0</v>
      </c>
      <c r="FQ80" s="77">
        <v>0</v>
      </c>
      <c r="FR80" s="77">
        <v>0</v>
      </c>
      <c r="FS80" s="77">
        <v>0</v>
      </c>
      <c r="FT80" s="77">
        <v>0</v>
      </c>
      <c r="FU80" s="77">
        <v>0</v>
      </c>
      <c r="FV80" s="77">
        <v>0</v>
      </c>
      <c r="FW80" s="77">
        <v>0</v>
      </c>
      <c r="FX80" s="77">
        <v>0</v>
      </c>
      <c r="FY80" s="77">
        <v>0</v>
      </c>
      <c r="FZ80" s="77">
        <v>0</v>
      </c>
      <c r="GA80" s="77">
        <v>0</v>
      </c>
      <c r="GB80" s="77">
        <v>0</v>
      </c>
      <c r="GC80" s="77">
        <v>0</v>
      </c>
      <c r="GD80" s="77">
        <v>0</v>
      </c>
      <c r="GE80" s="77">
        <v>0</v>
      </c>
      <c r="GF80" s="77">
        <v>0</v>
      </c>
      <c r="GG80" s="77">
        <v>0</v>
      </c>
      <c r="GH80" s="77">
        <v>0</v>
      </c>
      <c r="GI80" s="77">
        <v>0</v>
      </c>
      <c r="GJ80" s="77">
        <v>0</v>
      </c>
      <c r="GK80" s="77">
        <v>0</v>
      </c>
      <c r="GL80" s="77">
        <v>0</v>
      </c>
      <c r="GM80" s="77">
        <v>0</v>
      </c>
      <c r="GN80" s="77">
        <v>0</v>
      </c>
      <c r="GO80" s="77">
        <v>0</v>
      </c>
      <c r="GP80" s="77">
        <v>0</v>
      </c>
      <c r="GQ80" s="77">
        <v>0</v>
      </c>
      <c r="GR80" s="77">
        <v>0</v>
      </c>
      <c r="GS80" s="77">
        <v>0</v>
      </c>
      <c r="GT80" s="77">
        <v>0</v>
      </c>
      <c r="GU80" s="77">
        <v>0</v>
      </c>
      <c r="GV80" s="77">
        <v>0</v>
      </c>
      <c r="GW80" s="77">
        <v>0</v>
      </c>
      <c r="GX80" s="77">
        <v>0</v>
      </c>
      <c r="GY80" s="77">
        <v>0</v>
      </c>
      <c r="GZ80" s="77">
        <v>0</v>
      </c>
      <c r="HA80" s="77">
        <v>0</v>
      </c>
      <c r="HB80" s="77">
        <v>0</v>
      </c>
      <c r="HC80" s="77">
        <v>0</v>
      </c>
      <c r="HD80" s="77">
        <v>0</v>
      </c>
      <c r="HE80" s="77">
        <v>0</v>
      </c>
      <c r="HF80" s="77">
        <v>0</v>
      </c>
      <c r="HG80" s="77">
        <v>0</v>
      </c>
      <c r="HH80" s="77">
        <v>0</v>
      </c>
      <c r="HI80" s="77">
        <v>0</v>
      </c>
    </row>
    <row r="81" spans="1:217" s="109" customFormat="1" x14ac:dyDescent="0.2">
      <c r="A81" s="113" t="s">
        <v>384</v>
      </c>
      <c r="B81" s="114">
        <v>0</v>
      </c>
      <c r="C81" s="114">
        <v>0</v>
      </c>
      <c r="D81" s="114">
        <v>0</v>
      </c>
      <c r="E81" s="114">
        <v>0</v>
      </c>
      <c r="F81" s="114">
        <v>0</v>
      </c>
      <c r="G81" s="114">
        <v>0</v>
      </c>
      <c r="H81" s="114">
        <v>0</v>
      </c>
      <c r="I81" s="114">
        <v>0</v>
      </c>
      <c r="J81" s="114">
        <v>0</v>
      </c>
      <c r="K81" s="114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14">
        <v>0</v>
      </c>
      <c r="AF81" s="114">
        <v>0</v>
      </c>
      <c r="AG81" s="114">
        <v>0</v>
      </c>
      <c r="AH81" s="114">
        <v>0</v>
      </c>
      <c r="AI81" s="114">
        <v>0</v>
      </c>
      <c r="AJ81" s="114">
        <v>0</v>
      </c>
      <c r="AK81" s="114">
        <v>0</v>
      </c>
      <c r="AL81" s="114">
        <v>0</v>
      </c>
      <c r="AM81" s="114">
        <v>0</v>
      </c>
      <c r="AN81" s="114">
        <v>0</v>
      </c>
      <c r="AO81" s="114">
        <v>0</v>
      </c>
      <c r="AP81" s="114">
        <v>0</v>
      </c>
      <c r="AQ81" s="114">
        <v>0</v>
      </c>
      <c r="AR81" s="114">
        <v>0</v>
      </c>
      <c r="AS81" s="114">
        <v>0</v>
      </c>
      <c r="AT81" s="114">
        <v>0</v>
      </c>
      <c r="AU81" s="114">
        <v>0</v>
      </c>
      <c r="AV81" s="114">
        <v>0</v>
      </c>
      <c r="AW81" s="114">
        <v>0</v>
      </c>
      <c r="AX81" s="114">
        <v>0</v>
      </c>
      <c r="AY81" s="114">
        <v>0</v>
      </c>
      <c r="AZ81" s="114">
        <v>0</v>
      </c>
      <c r="BA81" s="114">
        <v>0</v>
      </c>
      <c r="BB81" s="114">
        <v>0</v>
      </c>
      <c r="BC81" s="114">
        <v>0</v>
      </c>
      <c r="BD81" s="114">
        <v>0</v>
      </c>
      <c r="BE81" s="114">
        <v>0</v>
      </c>
      <c r="BF81" s="114">
        <v>0</v>
      </c>
      <c r="BG81" s="114">
        <v>0</v>
      </c>
      <c r="BH81" s="114">
        <v>0</v>
      </c>
      <c r="BI81" s="114">
        <v>0</v>
      </c>
      <c r="BJ81" s="114">
        <v>0</v>
      </c>
      <c r="BK81" s="114">
        <v>0</v>
      </c>
      <c r="BL81" s="114">
        <v>0</v>
      </c>
      <c r="BM81" s="114">
        <v>0</v>
      </c>
      <c r="BN81" s="114">
        <v>0</v>
      </c>
      <c r="BO81" s="114">
        <v>0</v>
      </c>
      <c r="BP81" s="114">
        <v>0</v>
      </c>
      <c r="BQ81" s="114">
        <v>0</v>
      </c>
      <c r="BR81" s="114">
        <v>0</v>
      </c>
      <c r="BS81" s="114">
        <v>0</v>
      </c>
      <c r="BT81" s="114">
        <v>0</v>
      </c>
      <c r="BU81" s="114">
        <v>0</v>
      </c>
      <c r="BV81" s="114">
        <v>0</v>
      </c>
      <c r="BW81" s="114">
        <v>0</v>
      </c>
      <c r="BX81" s="114">
        <v>0</v>
      </c>
      <c r="BY81" s="114">
        <v>0</v>
      </c>
      <c r="BZ81" s="114">
        <v>0</v>
      </c>
      <c r="CA81" s="114">
        <v>0</v>
      </c>
      <c r="CB81" s="114">
        <v>0</v>
      </c>
      <c r="CC81" s="114">
        <v>0</v>
      </c>
      <c r="CD81" s="114">
        <v>0</v>
      </c>
      <c r="CE81" s="114">
        <v>0</v>
      </c>
      <c r="CF81" s="114">
        <v>0</v>
      </c>
      <c r="CG81" s="114">
        <v>0</v>
      </c>
      <c r="CH81" s="114">
        <v>0</v>
      </c>
      <c r="CI81" s="114">
        <v>0</v>
      </c>
      <c r="CJ81" s="114">
        <v>0</v>
      </c>
      <c r="CK81" s="114">
        <v>0</v>
      </c>
      <c r="CL81" s="114">
        <v>0</v>
      </c>
      <c r="CM81" s="114">
        <v>0</v>
      </c>
      <c r="CN81" s="114">
        <v>0</v>
      </c>
      <c r="CO81" s="114">
        <v>0</v>
      </c>
      <c r="CP81" s="114">
        <v>0</v>
      </c>
      <c r="CQ81" s="114">
        <v>0</v>
      </c>
      <c r="CR81" s="114">
        <v>0</v>
      </c>
      <c r="CS81" s="114">
        <v>0</v>
      </c>
      <c r="CT81" s="114">
        <v>0</v>
      </c>
      <c r="CU81" s="114">
        <v>0</v>
      </c>
      <c r="CV81" s="114">
        <v>0</v>
      </c>
      <c r="CW81" s="114">
        <v>0</v>
      </c>
      <c r="CX81" s="114">
        <v>0</v>
      </c>
      <c r="CY81" s="114">
        <v>0</v>
      </c>
      <c r="CZ81" s="114">
        <v>0</v>
      </c>
      <c r="DA81" s="114">
        <v>0</v>
      </c>
      <c r="DB81" s="114">
        <v>0</v>
      </c>
      <c r="DC81" s="114">
        <v>0</v>
      </c>
      <c r="DD81" s="114">
        <v>0</v>
      </c>
      <c r="DE81" s="114">
        <v>0</v>
      </c>
      <c r="DF81" s="114">
        <v>0</v>
      </c>
      <c r="DG81" s="114">
        <v>0</v>
      </c>
      <c r="DH81" s="114">
        <v>0</v>
      </c>
      <c r="DI81" s="114">
        <v>0</v>
      </c>
      <c r="DJ81" s="114">
        <v>0</v>
      </c>
      <c r="DK81" s="114">
        <v>0</v>
      </c>
      <c r="DL81" s="114">
        <v>0</v>
      </c>
      <c r="DM81" s="114">
        <v>0</v>
      </c>
      <c r="DN81" s="114">
        <v>0</v>
      </c>
      <c r="DO81" s="114">
        <v>0</v>
      </c>
      <c r="DP81" s="114">
        <v>0</v>
      </c>
      <c r="DQ81" s="114">
        <v>0</v>
      </c>
      <c r="DR81" s="114">
        <v>0</v>
      </c>
      <c r="DS81" s="114">
        <v>0</v>
      </c>
      <c r="DT81" s="114">
        <v>0</v>
      </c>
      <c r="DU81" s="114">
        <v>0</v>
      </c>
      <c r="DV81" s="114">
        <v>0</v>
      </c>
      <c r="DW81" s="114">
        <v>0</v>
      </c>
      <c r="DX81" s="114">
        <v>0</v>
      </c>
      <c r="DY81" s="114">
        <v>0</v>
      </c>
      <c r="DZ81" s="114">
        <v>0</v>
      </c>
      <c r="EA81" s="114">
        <v>0</v>
      </c>
      <c r="EB81" s="114">
        <v>0</v>
      </c>
      <c r="EC81" s="114">
        <v>0</v>
      </c>
      <c r="ED81" s="114">
        <v>0</v>
      </c>
      <c r="EE81" s="114">
        <v>0</v>
      </c>
      <c r="EF81" s="114">
        <v>0</v>
      </c>
      <c r="EG81" s="114">
        <v>0</v>
      </c>
      <c r="EH81" s="114">
        <v>0</v>
      </c>
      <c r="EI81" s="114">
        <v>0</v>
      </c>
      <c r="EJ81" s="114">
        <v>0</v>
      </c>
      <c r="EK81" s="114">
        <v>0</v>
      </c>
      <c r="EL81" s="114">
        <v>0</v>
      </c>
      <c r="EM81" s="114">
        <v>0</v>
      </c>
      <c r="EN81" s="114">
        <v>0</v>
      </c>
      <c r="EO81" s="114">
        <v>0</v>
      </c>
      <c r="EP81" s="114">
        <v>0</v>
      </c>
      <c r="EQ81" s="114">
        <v>0</v>
      </c>
      <c r="ER81" s="114">
        <v>0</v>
      </c>
      <c r="ES81" s="114">
        <v>0</v>
      </c>
      <c r="ET81" s="114">
        <v>0</v>
      </c>
      <c r="EU81" s="114">
        <v>0</v>
      </c>
      <c r="EV81" s="114">
        <v>0</v>
      </c>
      <c r="EW81" s="114">
        <v>0</v>
      </c>
      <c r="EX81" s="114">
        <v>0</v>
      </c>
      <c r="EY81" s="114">
        <v>0</v>
      </c>
      <c r="EZ81" s="114">
        <v>0</v>
      </c>
      <c r="FA81" s="114">
        <v>0</v>
      </c>
      <c r="FB81" s="114">
        <v>0</v>
      </c>
      <c r="FC81" s="114">
        <v>0</v>
      </c>
      <c r="FD81" s="114">
        <v>0</v>
      </c>
      <c r="FE81" s="114">
        <v>0</v>
      </c>
      <c r="FF81" s="114">
        <v>0</v>
      </c>
      <c r="FG81" s="114">
        <v>0</v>
      </c>
      <c r="FH81" s="114">
        <v>0</v>
      </c>
      <c r="FI81" s="114">
        <v>0</v>
      </c>
      <c r="FJ81" s="114">
        <v>0</v>
      </c>
      <c r="FK81" s="114">
        <v>0</v>
      </c>
      <c r="FL81" s="114">
        <v>0</v>
      </c>
      <c r="FM81" s="114">
        <v>0</v>
      </c>
      <c r="FN81" s="114">
        <v>0</v>
      </c>
      <c r="FO81" s="114">
        <v>0</v>
      </c>
      <c r="FP81" s="114">
        <v>0</v>
      </c>
      <c r="FQ81" s="114">
        <v>0</v>
      </c>
      <c r="FR81" s="114">
        <v>0</v>
      </c>
      <c r="FS81" s="114">
        <v>0</v>
      </c>
      <c r="FT81" s="114">
        <v>0</v>
      </c>
      <c r="FU81" s="114">
        <v>0</v>
      </c>
      <c r="FV81" s="114">
        <v>0</v>
      </c>
      <c r="FW81" s="114">
        <v>0</v>
      </c>
      <c r="FX81" s="114">
        <v>0</v>
      </c>
      <c r="FY81" s="114">
        <v>0</v>
      </c>
      <c r="FZ81" s="114">
        <v>0</v>
      </c>
      <c r="GA81" s="114">
        <v>0</v>
      </c>
      <c r="GB81" s="114">
        <v>0</v>
      </c>
      <c r="GC81" s="114">
        <v>0</v>
      </c>
      <c r="GD81" s="114">
        <v>0</v>
      </c>
      <c r="GE81" s="114">
        <v>0</v>
      </c>
      <c r="GF81" s="114">
        <v>0</v>
      </c>
      <c r="GG81" s="114">
        <v>0</v>
      </c>
      <c r="GH81" s="114">
        <v>0</v>
      </c>
      <c r="GI81" s="114">
        <v>0</v>
      </c>
      <c r="GJ81" s="114">
        <v>0</v>
      </c>
      <c r="GK81" s="114">
        <v>0</v>
      </c>
      <c r="GL81" s="114">
        <v>0</v>
      </c>
      <c r="GM81" s="114">
        <v>0</v>
      </c>
      <c r="GN81" s="114">
        <v>0</v>
      </c>
      <c r="GO81" s="114">
        <v>0</v>
      </c>
      <c r="GP81" s="114">
        <v>0</v>
      </c>
      <c r="GQ81" s="114">
        <v>0</v>
      </c>
      <c r="GR81" s="114">
        <v>0</v>
      </c>
      <c r="GS81" s="114">
        <v>0</v>
      </c>
      <c r="GT81" s="114">
        <v>0</v>
      </c>
      <c r="GU81" s="114">
        <v>0</v>
      </c>
      <c r="GV81" s="114">
        <v>0</v>
      </c>
      <c r="GW81" s="114">
        <v>0</v>
      </c>
      <c r="GX81" s="114">
        <v>0</v>
      </c>
      <c r="GY81" s="114">
        <v>0</v>
      </c>
      <c r="GZ81" s="114">
        <v>0</v>
      </c>
      <c r="HA81" s="114">
        <v>0</v>
      </c>
      <c r="HB81" s="114">
        <v>0</v>
      </c>
      <c r="HC81" s="114">
        <v>0</v>
      </c>
      <c r="HD81" s="114">
        <v>0</v>
      </c>
      <c r="HE81" s="114">
        <v>0</v>
      </c>
      <c r="HF81" s="114">
        <v>0</v>
      </c>
      <c r="HG81" s="114">
        <v>0</v>
      </c>
      <c r="HH81" s="114">
        <v>0</v>
      </c>
      <c r="HI81" s="114">
        <v>0</v>
      </c>
    </row>
    <row r="82" spans="1:217" s="109" customFormat="1" x14ac:dyDescent="0.2">
      <c r="A82" s="113" t="s">
        <v>385</v>
      </c>
      <c r="B82" s="114">
        <v>0</v>
      </c>
      <c r="C82" s="114">
        <v>0</v>
      </c>
      <c r="D82" s="115">
        <v>0</v>
      </c>
      <c r="E82" s="115">
        <v>0</v>
      </c>
      <c r="F82" s="115">
        <v>0</v>
      </c>
      <c r="G82" s="115">
        <v>0</v>
      </c>
      <c r="H82" s="115">
        <v>0</v>
      </c>
      <c r="I82" s="115">
        <v>0</v>
      </c>
      <c r="J82" s="115">
        <v>0</v>
      </c>
      <c r="K82" s="115">
        <v>0</v>
      </c>
      <c r="L82" s="115">
        <v>0</v>
      </c>
      <c r="M82" s="115">
        <v>0</v>
      </c>
      <c r="N82" s="115">
        <v>0</v>
      </c>
      <c r="O82" s="115">
        <v>0</v>
      </c>
      <c r="P82" s="115">
        <v>0</v>
      </c>
      <c r="Q82" s="115">
        <v>0</v>
      </c>
      <c r="R82" s="115">
        <v>0</v>
      </c>
      <c r="S82" s="115">
        <v>0</v>
      </c>
      <c r="T82" s="115">
        <v>0</v>
      </c>
      <c r="U82" s="115">
        <v>0</v>
      </c>
      <c r="V82" s="115">
        <v>0</v>
      </c>
      <c r="W82" s="115">
        <v>0</v>
      </c>
      <c r="X82" s="115">
        <v>0</v>
      </c>
      <c r="Y82" s="115">
        <v>0</v>
      </c>
      <c r="Z82" s="115">
        <v>0</v>
      </c>
      <c r="AA82" s="115">
        <v>0</v>
      </c>
      <c r="AB82" s="115">
        <v>0</v>
      </c>
      <c r="AC82" s="115">
        <v>0</v>
      </c>
      <c r="AD82" s="115">
        <v>0</v>
      </c>
      <c r="AE82" s="115">
        <v>0</v>
      </c>
      <c r="AF82" s="115">
        <v>0</v>
      </c>
      <c r="AG82" s="115">
        <v>0</v>
      </c>
      <c r="AH82" s="115"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v>0</v>
      </c>
      <c r="AR82" s="115">
        <v>0</v>
      </c>
      <c r="AS82" s="115">
        <v>0</v>
      </c>
      <c r="AT82" s="115">
        <v>0</v>
      </c>
      <c r="AU82" s="115">
        <v>0</v>
      </c>
      <c r="AV82" s="115">
        <v>0</v>
      </c>
      <c r="AW82" s="115">
        <v>0</v>
      </c>
      <c r="AX82" s="115">
        <v>0</v>
      </c>
      <c r="AY82" s="115">
        <v>0</v>
      </c>
      <c r="AZ82" s="115">
        <v>0</v>
      </c>
      <c r="BA82" s="115">
        <v>0</v>
      </c>
      <c r="BB82" s="115">
        <v>0</v>
      </c>
      <c r="BC82" s="115">
        <v>0</v>
      </c>
      <c r="BD82" s="115">
        <v>0</v>
      </c>
      <c r="BE82" s="115">
        <v>0</v>
      </c>
      <c r="BF82" s="115">
        <v>0</v>
      </c>
      <c r="BG82" s="115">
        <v>0</v>
      </c>
      <c r="BH82" s="115">
        <v>0</v>
      </c>
      <c r="BI82" s="115">
        <v>0</v>
      </c>
      <c r="BJ82" s="115">
        <v>0</v>
      </c>
      <c r="BK82" s="115">
        <v>0</v>
      </c>
      <c r="BL82" s="115">
        <v>0</v>
      </c>
      <c r="BM82" s="115">
        <v>0</v>
      </c>
      <c r="BN82" s="115">
        <v>0</v>
      </c>
      <c r="BO82" s="115">
        <v>0</v>
      </c>
      <c r="BP82" s="115">
        <v>0</v>
      </c>
      <c r="BQ82" s="115">
        <v>0</v>
      </c>
      <c r="BR82" s="115">
        <v>0</v>
      </c>
      <c r="BS82" s="115">
        <v>0</v>
      </c>
      <c r="BT82" s="115">
        <v>0</v>
      </c>
      <c r="BU82" s="115">
        <v>0</v>
      </c>
      <c r="BV82" s="115">
        <v>0</v>
      </c>
      <c r="BW82" s="115">
        <v>0</v>
      </c>
      <c r="BX82" s="115">
        <v>0</v>
      </c>
      <c r="BY82" s="115">
        <v>0</v>
      </c>
      <c r="BZ82" s="115">
        <v>0</v>
      </c>
      <c r="CA82" s="115">
        <v>0</v>
      </c>
      <c r="CB82" s="115">
        <v>0</v>
      </c>
      <c r="CC82" s="115">
        <v>0</v>
      </c>
      <c r="CD82" s="115">
        <v>0</v>
      </c>
      <c r="CE82" s="115">
        <v>0</v>
      </c>
      <c r="CF82" s="115">
        <v>0</v>
      </c>
      <c r="CG82" s="115">
        <v>0</v>
      </c>
      <c r="CH82" s="115">
        <v>0</v>
      </c>
      <c r="CI82" s="115">
        <v>0</v>
      </c>
      <c r="CJ82" s="115">
        <v>0</v>
      </c>
      <c r="CK82" s="115">
        <v>0</v>
      </c>
      <c r="CL82" s="115">
        <v>0</v>
      </c>
      <c r="CM82" s="115">
        <v>0</v>
      </c>
      <c r="CN82" s="115">
        <v>0</v>
      </c>
      <c r="CO82" s="115">
        <v>0</v>
      </c>
      <c r="CP82" s="115">
        <v>0</v>
      </c>
      <c r="CQ82" s="115">
        <v>0</v>
      </c>
      <c r="CR82" s="115">
        <v>0</v>
      </c>
      <c r="CS82" s="115">
        <v>0</v>
      </c>
      <c r="CT82" s="115">
        <v>0</v>
      </c>
      <c r="CU82" s="115">
        <v>0</v>
      </c>
      <c r="CV82" s="115">
        <v>0</v>
      </c>
      <c r="CW82" s="115">
        <v>0</v>
      </c>
      <c r="CX82" s="115">
        <v>0</v>
      </c>
      <c r="CY82" s="115">
        <v>0</v>
      </c>
      <c r="CZ82" s="115">
        <v>0</v>
      </c>
      <c r="DA82" s="115">
        <v>0</v>
      </c>
      <c r="DB82" s="115">
        <v>0</v>
      </c>
      <c r="DC82" s="115">
        <v>0</v>
      </c>
      <c r="DD82" s="115">
        <v>0</v>
      </c>
      <c r="DE82" s="115">
        <v>0</v>
      </c>
      <c r="DF82" s="115">
        <v>0</v>
      </c>
      <c r="DG82" s="115">
        <v>0</v>
      </c>
      <c r="DH82" s="115">
        <v>0</v>
      </c>
      <c r="DI82" s="115">
        <v>0</v>
      </c>
      <c r="DJ82" s="115">
        <v>0</v>
      </c>
      <c r="DK82" s="115">
        <v>0</v>
      </c>
      <c r="DL82" s="115">
        <v>0</v>
      </c>
      <c r="DM82" s="115">
        <v>0</v>
      </c>
      <c r="DN82" s="115">
        <v>0</v>
      </c>
      <c r="DO82" s="115">
        <v>0</v>
      </c>
      <c r="DP82" s="115">
        <v>0</v>
      </c>
      <c r="DQ82" s="115">
        <v>0</v>
      </c>
      <c r="DR82" s="115">
        <v>0</v>
      </c>
      <c r="DS82" s="115">
        <v>0</v>
      </c>
      <c r="DT82" s="115">
        <v>0</v>
      </c>
      <c r="DU82" s="115">
        <v>0</v>
      </c>
      <c r="DV82" s="115">
        <v>0</v>
      </c>
      <c r="DW82" s="115">
        <v>0</v>
      </c>
      <c r="DX82" s="115">
        <v>0</v>
      </c>
      <c r="DY82" s="115">
        <v>0</v>
      </c>
      <c r="DZ82" s="115">
        <v>0</v>
      </c>
      <c r="EA82" s="115">
        <v>0</v>
      </c>
      <c r="EB82" s="115">
        <v>0</v>
      </c>
      <c r="EC82" s="115">
        <v>0</v>
      </c>
      <c r="ED82" s="115">
        <v>0</v>
      </c>
      <c r="EE82" s="115">
        <v>0</v>
      </c>
      <c r="EF82" s="115">
        <v>0</v>
      </c>
      <c r="EG82" s="115">
        <v>0</v>
      </c>
      <c r="EH82" s="115">
        <v>0</v>
      </c>
      <c r="EI82" s="115">
        <v>0</v>
      </c>
      <c r="EJ82" s="115">
        <v>0</v>
      </c>
      <c r="EK82" s="115">
        <v>0</v>
      </c>
      <c r="EL82" s="115">
        <v>0</v>
      </c>
      <c r="EM82" s="115">
        <v>0</v>
      </c>
      <c r="EN82" s="115">
        <v>0</v>
      </c>
      <c r="EO82" s="115">
        <v>0</v>
      </c>
      <c r="EP82" s="115">
        <v>0</v>
      </c>
      <c r="EQ82" s="115">
        <v>0</v>
      </c>
      <c r="ER82" s="115">
        <v>0</v>
      </c>
      <c r="ES82" s="115">
        <v>0</v>
      </c>
      <c r="ET82" s="115">
        <v>0</v>
      </c>
      <c r="EU82" s="115">
        <v>0</v>
      </c>
      <c r="EV82" s="115">
        <v>0</v>
      </c>
      <c r="EW82" s="115">
        <v>0</v>
      </c>
      <c r="EX82" s="115">
        <v>0</v>
      </c>
      <c r="EY82" s="115">
        <v>0</v>
      </c>
      <c r="EZ82" s="115">
        <v>0</v>
      </c>
      <c r="FA82" s="115">
        <v>0</v>
      </c>
      <c r="FB82" s="115">
        <v>0</v>
      </c>
      <c r="FC82" s="115">
        <v>0</v>
      </c>
      <c r="FD82" s="115">
        <v>0</v>
      </c>
      <c r="FE82" s="115">
        <v>0</v>
      </c>
      <c r="FF82" s="115">
        <v>0</v>
      </c>
      <c r="FG82" s="115">
        <v>0</v>
      </c>
      <c r="FH82" s="115">
        <v>0</v>
      </c>
      <c r="FI82" s="115">
        <v>0</v>
      </c>
      <c r="FJ82" s="115">
        <v>0</v>
      </c>
      <c r="FK82" s="115">
        <v>0</v>
      </c>
      <c r="FL82" s="115">
        <v>0</v>
      </c>
      <c r="FM82" s="115">
        <v>0</v>
      </c>
      <c r="FN82" s="115">
        <v>0</v>
      </c>
      <c r="FO82" s="115">
        <v>0</v>
      </c>
      <c r="FP82" s="115">
        <v>0</v>
      </c>
      <c r="FQ82" s="115">
        <v>0</v>
      </c>
      <c r="FR82" s="115">
        <v>0</v>
      </c>
      <c r="FS82" s="115">
        <v>0</v>
      </c>
      <c r="FT82" s="115">
        <v>0</v>
      </c>
      <c r="FU82" s="115">
        <v>0</v>
      </c>
      <c r="FV82" s="115">
        <v>0</v>
      </c>
      <c r="FW82" s="115">
        <v>0</v>
      </c>
      <c r="FX82" s="115">
        <v>0</v>
      </c>
      <c r="FY82" s="115">
        <v>0</v>
      </c>
      <c r="FZ82" s="115">
        <v>0</v>
      </c>
      <c r="GA82" s="115">
        <v>0</v>
      </c>
      <c r="GB82" s="115">
        <v>0</v>
      </c>
      <c r="GC82" s="115">
        <v>0</v>
      </c>
      <c r="GD82" s="115">
        <v>0</v>
      </c>
      <c r="GE82" s="115">
        <v>0</v>
      </c>
      <c r="GF82" s="115">
        <v>0</v>
      </c>
      <c r="GG82" s="115">
        <v>0</v>
      </c>
      <c r="GH82" s="115">
        <v>0</v>
      </c>
      <c r="GI82" s="115">
        <v>0</v>
      </c>
      <c r="GJ82" s="115">
        <v>0</v>
      </c>
      <c r="GK82" s="115">
        <v>0</v>
      </c>
      <c r="GL82" s="115">
        <v>0</v>
      </c>
      <c r="GM82" s="115">
        <v>0</v>
      </c>
      <c r="GN82" s="115">
        <v>0</v>
      </c>
      <c r="GO82" s="115">
        <v>0</v>
      </c>
      <c r="GP82" s="115">
        <v>0</v>
      </c>
      <c r="GQ82" s="115">
        <v>0</v>
      </c>
      <c r="GR82" s="115">
        <v>0</v>
      </c>
      <c r="GS82" s="115">
        <v>0</v>
      </c>
      <c r="GT82" s="115">
        <v>0</v>
      </c>
      <c r="GU82" s="115">
        <v>0</v>
      </c>
      <c r="GV82" s="115">
        <v>0</v>
      </c>
      <c r="GW82" s="115">
        <v>0</v>
      </c>
      <c r="GX82" s="115">
        <v>0</v>
      </c>
      <c r="GY82" s="115">
        <v>0</v>
      </c>
      <c r="GZ82" s="115">
        <v>0</v>
      </c>
      <c r="HA82" s="115">
        <v>0</v>
      </c>
      <c r="HB82" s="115">
        <v>0</v>
      </c>
      <c r="HC82" s="115">
        <v>0</v>
      </c>
      <c r="HD82" s="115">
        <v>0</v>
      </c>
      <c r="HE82" s="115">
        <v>0</v>
      </c>
      <c r="HF82" s="115">
        <v>0</v>
      </c>
      <c r="HG82" s="115">
        <v>0</v>
      </c>
      <c r="HH82" s="115">
        <v>0</v>
      </c>
      <c r="HI82" s="115">
        <v>0</v>
      </c>
    </row>
    <row r="83" spans="1:217" s="109" customFormat="1" x14ac:dyDescent="0.2">
      <c r="A83" s="113" t="s">
        <v>386</v>
      </c>
      <c r="B83" s="114">
        <v>0</v>
      </c>
      <c r="C83" s="114">
        <v>0</v>
      </c>
      <c r="D83" s="115">
        <v>0</v>
      </c>
      <c r="E83" s="115">
        <v>0</v>
      </c>
      <c r="F83" s="115">
        <v>0</v>
      </c>
      <c r="G83" s="115">
        <v>0</v>
      </c>
      <c r="H83" s="115">
        <v>0</v>
      </c>
      <c r="I83" s="115">
        <v>0</v>
      </c>
      <c r="J83" s="115">
        <v>0</v>
      </c>
      <c r="K83" s="115">
        <v>0</v>
      </c>
      <c r="L83" s="115">
        <v>0</v>
      </c>
      <c r="M83" s="115">
        <v>0</v>
      </c>
      <c r="N83" s="115">
        <v>0</v>
      </c>
      <c r="O83" s="115">
        <v>0</v>
      </c>
      <c r="P83" s="115">
        <v>0</v>
      </c>
      <c r="Q83" s="115">
        <v>0</v>
      </c>
      <c r="R83" s="115">
        <v>0</v>
      </c>
      <c r="S83" s="115">
        <v>0</v>
      </c>
      <c r="T83" s="115">
        <v>0</v>
      </c>
      <c r="U83" s="115">
        <v>0</v>
      </c>
      <c r="V83" s="115">
        <v>0</v>
      </c>
      <c r="W83" s="115">
        <v>0</v>
      </c>
      <c r="X83" s="115">
        <v>0</v>
      </c>
      <c r="Y83" s="115">
        <v>0</v>
      </c>
      <c r="Z83" s="115">
        <v>0</v>
      </c>
      <c r="AA83" s="115">
        <v>0</v>
      </c>
      <c r="AB83" s="115">
        <v>0</v>
      </c>
      <c r="AC83" s="115">
        <v>0</v>
      </c>
      <c r="AD83" s="115">
        <v>0</v>
      </c>
      <c r="AE83" s="115">
        <v>0</v>
      </c>
      <c r="AF83" s="115">
        <v>0</v>
      </c>
      <c r="AG83" s="115">
        <v>0</v>
      </c>
      <c r="AH83" s="115"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v>0</v>
      </c>
      <c r="AR83" s="115">
        <v>0</v>
      </c>
      <c r="AS83" s="115">
        <v>0</v>
      </c>
      <c r="AT83" s="115">
        <v>0</v>
      </c>
      <c r="AU83" s="115">
        <v>0</v>
      </c>
      <c r="AV83" s="115">
        <v>0</v>
      </c>
      <c r="AW83" s="115">
        <v>0</v>
      </c>
      <c r="AX83" s="115">
        <v>0</v>
      </c>
      <c r="AY83" s="115">
        <v>0</v>
      </c>
      <c r="AZ83" s="115">
        <v>0</v>
      </c>
      <c r="BA83" s="115">
        <v>0</v>
      </c>
      <c r="BB83" s="115">
        <v>0</v>
      </c>
      <c r="BC83" s="115">
        <v>0</v>
      </c>
      <c r="BD83" s="115">
        <v>0</v>
      </c>
      <c r="BE83" s="115">
        <v>0</v>
      </c>
      <c r="BF83" s="115">
        <v>0</v>
      </c>
      <c r="BG83" s="115">
        <v>0</v>
      </c>
      <c r="BH83" s="115">
        <v>0</v>
      </c>
      <c r="BI83" s="115">
        <v>0</v>
      </c>
      <c r="BJ83" s="115">
        <v>0</v>
      </c>
      <c r="BK83" s="115">
        <v>0</v>
      </c>
      <c r="BL83" s="115">
        <v>0</v>
      </c>
      <c r="BM83" s="115">
        <v>0</v>
      </c>
      <c r="BN83" s="115">
        <v>0</v>
      </c>
      <c r="BO83" s="115">
        <v>0</v>
      </c>
      <c r="BP83" s="115">
        <v>0</v>
      </c>
      <c r="BQ83" s="115">
        <v>0</v>
      </c>
      <c r="BR83" s="115">
        <v>0</v>
      </c>
      <c r="BS83" s="115">
        <v>0</v>
      </c>
      <c r="BT83" s="115">
        <v>0</v>
      </c>
      <c r="BU83" s="115">
        <v>0</v>
      </c>
      <c r="BV83" s="115">
        <v>0</v>
      </c>
      <c r="BW83" s="115">
        <v>0</v>
      </c>
      <c r="BX83" s="115">
        <v>0</v>
      </c>
      <c r="BY83" s="115">
        <v>0</v>
      </c>
      <c r="BZ83" s="115">
        <v>0</v>
      </c>
      <c r="CA83" s="115">
        <v>0</v>
      </c>
      <c r="CB83" s="115">
        <v>0</v>
      </c>
      <c r="CC83" s="115">
        <v>0</v>
      </c>
      <c r="CD83" s="115">
        <v>0</v>
      </c>
      <c r="CE83" s="115">
        <v>0</v>
      </c>
      <c r="CF83" s="115">
        <v>0</v>
      </c>
      <c r="CG83" s="115">
        <v>0</v>
      </c>
      <c r="CH83" s="115">
        <v>0</v>
      </c>
      <c r="CI83" s="115">
        <v>0</v>
      </c>
      <c r="CJ83" s="115">
        <v>0</v>
      </c>
      <c r="CK83" s="115">
        <v>0</v>
      </c>
      <c r="CL83" s="115">
        <v>0</v>
      </c>
      <c r="CM83" s="115">
        <v>0</v>
      </c>
      <c r="CN83" s="115">
        <v>0</v>
      </c>
      <c r="CO83" s="115">
        <v>0</v>
      </c>
      <c r="CP83" s="115">
        <v>0</v>
      </c>
      <c r="CQ83" s="115">
        <v>0</v>
      </c>
      <c r="CR83" s="115">
        <v>0</v>
      </c>
      <c r="CS83" s="115">
        <v>0</v>
      </c>
      <c r="CT83" s="115">
        <v>0</v>
      </c>
      <c r="CU83" s="115">
        <v>0</v>
      </c>
      <c r="CV83" s="115">
        <v>0</v>
      </c>
      <c r="CW83" s="115">
        <v>0</v>
      </c>
      <c r="CX83" s="115">
        <v>0</v>
      </c>
      <c r="CY83" s="115">
        <v>0</v>
      </c>
      <c r="CZ83" s="115">
        <v>0</v>
      </c>
      <c r="DA83" s="115">
        <v>0</v>
      </c>
      <c r="DB83" s="115">
        <v>0</v>
      </c>
      <c r="DC83" s="115">
        <v>0</v>
      </c>
      <c r="DD83" s="115">
        <v>0</v>
      </c>
      <c r="DE83" s="115">
        <v>0</v>
      </c>
      <c r="DF83" s="115">
        <v>0</v>
      </c>
      <c r="DG83" s="115">
        <v>0</v>
      </c>
      <c r="DH83" s="115">
        <v>0</v>
      </c>
      <c r="DI83" s="115">
        <v>0</v>
      </c>
      <c r="DJ83" s="115">
        <v>0</v>
      </c>
      <c r="DK83" s="115">
        <v>0</v>
      </c>
      <c r="DL83" s="115">
        <v>0</v>
      </c>
      <c r="DM83" s="115">
        <v>0</v>
      </c>
      <c r="DN83" s="115">
        <v>0</v>
      </c>
      <c r="DO83" s="115">
        <v>0</v>
      </c>
      <c r="DP83" s="115">
        <v>0</v>
      </c>
      <c r="DQ83" s="115">
        <v>0</v>
      </c>
      <c r="DR83" s="115">
        <v>0</v>
      </c>
      <c r="DS83" s="115">
        <v>0</v>
      </c>
      <c r="DT83" s="115">
        <v>0</v>
      </c>
      <c r="DU83" s="115">
        <v>0</v>
      </c>
      <c r="DV83" s="115">
        <v>0</v>
      </c>
      <c r="DW83" s="115">
        <v>0</v>
      </c>
      <c r="DX83" s="115">
        <v>0</v>
      </c>
      <c r="DY83" s="115">
        <v>0</v>
      </c>
      <c r="DZ83" s="115">
        <v>0</v>
      </c>
      <c r="EA83" s="115">
        <v>0</v>
      </c>
      <c r="EB83" s="115">
        <v>0</v>
      </c>
      <c r="EC83" s="115">
        <v>0</v>
      </c>
      <c r="ED83" s="115">
        <v>0</v>
      </c>
      <c r="EE83" s="115">
        <v>0</v>
      </c>
      <c r="EF83" s="115">
        <v>0</v>
      </c>
      <c r="EG83" s="115">
        <v>0</v>
      </c>
      <c r="EH83" s="115">
        <v>0</v>
      </c>
      <c r="EI83" s="115">
        <v>0</v>
      </c>
      <c r="EJ83" s="115">
        <v>0</v>
      </c>
      <c r="EK83" s="115">
        <v>0</v>
      </c>
      <c r="EL83" s="115">
        <v>0</v>
      </c>
      <c r="EM83" s="115">
        <v>0</v>
      </c>
      <c r="EN83" s="115">
        <v>0</v>
      </c>
      <c r="EO83" s="115">
        <v>0</v>
      </c>
      <c r="EP83" s="115">
        <v>0</v>
      </c>
      <c r="EQ83" s="115">
        <v>0</v>
      </c>
      <c r="ER83" s="115">
        <v>0</v>
      </c>
      <c r="ES83" s="115">
        <v>0</v>
      </c>
      <c r="ET83" s="115">
        <v>0</v>
      </c>
      <c r="EU83" s="115">
        <v>0</v>
      </c>
      <c r="EV83" s="115">
        <v>0</v>
      </c>
      <c r="EW83" s="115">
        <v>0</v>
      </c>
      <c r="EX83" s="115">
        <v>0</v>
      </c>
      <c r="EY83" s="115">
        <v>0</v>
      </c>
      <c r="EZ83" s="115">
        <v>0</v>
      </c>
      <c r="FA83" s="115">
        <v>0</v>
      </c>
      <c r="FB83" s="115">
        <v>0</v>
      </c>
      <c r="FC83" s="115">
        <v>0</v>
      </c>
      <c r="FD83" s="115">
        <v>0</v>
      </c>
      <c r="FE83" s="115">
        <v>0</v>
      </c>
      <c r="FF83" s="115">
        <v>0</v>
      </c>
      <c r="FG83" s="115">
        <v>0</v>
      </c>
      <c r="FH83" s="115">
        <v>0</v>
      </c>
      <c r="FI83" s="115">
        <v>0</v>
      </c>
      <c r="FJ83" s="115">
        <v>0</v>
      </c>
      <c r="FK83" s="115">
        <v>0</v>
      </c>
      <c r="FL83" s="115">
        <v>0</v>
      </c>
      <c r="FM83" s="115">
        <v>0</v>
      </c>
      <c r="FN83" s="115">
        <v>0</v>
      </c>
      <c r="FO83" s="115">
        <v>0</v>
      </c>
      <c r="FP83" s="115">
        <v>0</v>
      </c>
      <c r="FQ83" s="115">
        <v>0</v>
      </c>
      <c r="FR83" s="115">
        <v>0</v>
      </c>
      <c r="FS83" s="115">
        <v>0</v>
      </c>
      <c r="FT83" s="115">
        <v>0</v>
      </c>
      <c r="FU83" s="115">
        <v>0</v>
      </c>
      <c r="FV83" s="115">
        <v>0</v>
      </c>
      <c r="FW83" s="115">
        <v>0</v>
      </c>
      <c r="FX83" s="115">
        <v>0</v>
      </c>
      <c r="FY83" s="115">
        <v>0</v>
      </c>
      <c r="FZ83" s="115">
        <v>0</v>
      </c>
      <c r="GA83" s="115">
        <v>0</v>
      </c>
      <c r="GB83" s="115">
        <v>0</v>
      </c>
      <c r="GC83" s="115">
        <v>0</v>
      </c>
      <c r="GD83" s="115">
        <v>0</v>
      </c>
      <c r="GE83" s="115">
        <v>0</v>
      </c>
      <c r="GF83" s="115">
        <v>0</v>
      </c>
      <c r="GG83" s="115">
        <v>0</v>
      </c>
      <c r="GH83" s="115">
        <v>0</v>
      </c>
      <c r="GI83" s="115">
        <v>0</v>
      </c>
      <c r="GJ83" s="115">
        <v>0</v>
      </c>
      <c r="GK83" s="115">
        <v>0</v>
      </c>
      <c r="GL83" s="115">
        <v>0</v>
      </c>
      <c r="GM83" s="115">
        <v>0</v>
      </c>
      <c r="GN83" s="115">
        <v>0</v>
      </c>
      <c r="GO83" s="115">
        <v>0</v>
      </c>
      <c r="GP83" s="115">
        <v>0</v>
      </c>
      <c r="GQ83" s="115">
        <v>0</v>
      </c>
      <c r="GR83" s="115">
        <v>0</v>
      </c>
      <c r="GS83" s="115">
        <v>0</v>
      </c>
      <c r="GT83" s="115">
        <v>0</v>
      </c>
      <c r="GU83" s="115">
        <v>0</v>
      </c>
      <c r="GV83" s="115">
        <v>0</v>
      </c>
      <c r="GW83" s="115">
        <v>0</v>
      </c>
      <c r="GX83" s="115">
        <v>0</v>
      </c>
      <c r="GY83" s="115">
        <v>0</v>
      </c>
      <c r="GZ83" s="115">
        <v>0</v>
      </c>
      <c r="HA83" s="115">
        <v>0</v>
      </c>
      <c r="HB83" s="115">
        <v>0</v>
      </c>
      <c r="HC83" s="115">
        <v>0</v>
      </c>
      <c r="HD83" s="115">
        <v>0</v>
      </c>
      <c r="HE83" s="115">
        <v>0</v>
      </c>
      <c r="HF83" s="115">
        <v>0</v>
      </c>
      <c r="HG83" s="115">
        <v>0</v>
      </c>
      <c r="HH83" s="115">
        <v>0</v>
      </c>
      <c r="HI83" s="115">
        <v>0</v>
      </c>
    </row>
    <row r="84" spans="1:217" s="109" customFormat="1" x14ac:dyDescent="0.2">
      <c r="A84" s="113" t="s">
        <v>387</v>
      </c>
      <c r="B84" s="114">
        <v>0</v>
      </c>
      <c r="C84" s="114">
        <v>0</v>
      </c>
      <c r="D84" s="115">
        <v>0</v>
      </c>
      <c r="E84" s="115">
        <v>0</v>
      </c>
      <c r="F84" s="115">
        <v>0</v>
      </c>
      <c r="G84" s="115">
        <v>0</v>
      </c>
      <c r="H84" s="115">
        <v>0</v>
      </c>
      <c r="I84" s="115">
        <v>0</v>
      </c>
      <c r="J84" s="115">
        <v>0</v>
      </c>
      <c r="K84" s="115">
        <v>0</v>
      </c>
      <c r="L84" s="115">
        <v>0</v>
      </c>
      <c r="M84" s="115">
        <v>0</v>
      </c>
      <c r="N84" s="115">
        <v>0</v>
      </c>
      <c r="O84" s="115">
        <v>0</v>
      </c>
      <c r="P84" s="115">
        <v>0</v>
      </c>
      <c r="Q84" s="115">
        <v>0</v>
      </c>
      <c r="R84" s="115">
        <v>0</v>
      </c>
      <c r="S84" s="115">
        <v>0</v>
      </c>
      <c r="T84" s="115">
        <v>0</v>
      </c>
      <c r="U84" s="115">
        <v>0</v>
      </c>
      <c r="V84" s="115">
        <v>0</v>
      </c>
      <c r="W84" s="115">
        <v>0</v>
      </c>
      <c r="X84" s="115">
        <v>0</v>
      </c>
      <c r="Y84" s="115">
        <v>0</v>
      </c>
      <c r="Z84" s="115">
        <v>0</v>
      </c>
      <c r="AA84" s="115">
        <v>0</v>
      </c>
      <c r="AB84" s="115">
        <v>0</v>
      </c>
      <c r="AC84" s="115">
        <v>0</v>
      </c>
      <c r="AD84" s="115">
        <v>0</v>
      </c>
      <c r="AE84" s="115">
        <v>0</v>
      </c>
      <c r="AF84" s="115">
        <v>0</v>
      </c>
      <c r="AG84" s="115">
        <v>0</v>
      </c>
      <c r="AH84" s="115"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v>0</v>
      </c>
      <c r="AR84" s="115">
        <v>0</v>
      </c>
      <c r="AS84" s="115">
        <v>0</v>
      </c>
      <c r="AT84" s="115">
        <v>0</v>
      </c>
      <c r="AU84" s="115">
        <v>0</v>
      </c>
      <c r="AV84" s="115">
        <v>0</v>
      </c>
      <c r="AW84" s="115">
        <v>0</v>
      </c>
      <c r="AX84" s="115">
        <v>0</v>
      </c>
      <c r="AY84" s="115">
        <v>0</v>
      </c>
      <c r="AZ84" s="115">
        <v>0</v>
      </c>
      <c r="BA84" s="115">
        <v>0</v>
      </c>
      <c r="BB84" s="115">
        <v>0</v>
      </c>
      <c r="BC84" s="115">
        <v>0</v>
      </c>
      <c r="BD84" s="115">
        <v>0</v>
      </c>
      <c r="BE84" s="115">
        <v>0</v>
      </c>
      <c r="BF84" s="115">
        <v>0</v>
      </c>
      <c r="BG84" s="115">
        <v>0</v>
      </c>
      <c r="BH84" s="115">
        <v>0</v>
      </c>
      <c r="BI84" s="115">
        <v>0</v>
      </c>
      <c r="BJ84" s="115">
        <v>0</v>
      </c>
      <c r="BK84" s="115">
        <v>0</v>
      </c>
      <c r="BL84" s="115">
        <v>0</v>
      </c>
      <c r="BM84" s="115">
        <v>0</v>
      </c>
      <c r="BN84" s="115">
        <v>0</v>
      </c>
      <c r="BO84" s="115">
        <v>0</v>
      </c>
      <c r="BP84" s="115">
        <v>0</v>
      </c>
      <c r="BQ84" s="115">
        <v>0</v>
      </c>
      <c r="BR84" s="115">
        <v>0</v>
      </c>
      <c r="BS84" s="115">
        <v>0</v>
      </c>
      <c r="BT84" s="115">
        <v>0</v>
      </c>
      <c r="BU84" s="115">
        <v>0</v>
      </c>
      <c r="BV84" s="115">
        <v>0</v>
      </c>
      <c r="BW84" s="115">
        <v>0</v>
      </c>
      <c r="BX84" s="115">
        <v>0</v>
      </c>
      <c r="BY84" s="115">
        <v>0</v>
      </c>
      <c r="BZ84" s="115">
        <v>0</v>
      </c>
      <c r="CA84" s="115">
        <v>0</v>
      </c>
      <c r="CB84" s="115">
        <v>0</v>
      </c>
      <c r="CC84" s="115">
        <v>0</v>
      </c>
      <c r="CD84" s="115">
        <v>0</v>
      </c>
      <c r="CE84" s="115">
        <v>0</v>
      </c>
      <c r="CF84" s="115">
        <v>0</v>
      </c>
      <c r="CG84" s="115">
        <v>0</v>
      </c>
      <c r="CH84" s="115">
        <v>0</v>
      </c>
      <c r="CI84" s="115">
        <v>0</v>
      </c>
      <c r="CJ84" s="115">
        <v>0</v>
      </c>
      <c r="CK84" s="115">
        <v>0</v>
      </c>
      <c r="CL84" s="115">
        <v>0</v>
      </c>
      <c r="CM84" s="115">
        <v>0</v>
      </c>
      <c r="CN84" s="115">
        <v>0</v>
      </c>
      <c r="CO84" s="115">
        <v>0</v>
      </c>
      <c r="CP84" s="115">
        <v>0</v>
      </c>
      <c r="CQ84" s="115">
        <v>0</v>
      </c>
      <c r="CR84" s="115">
        <v>0</v>
      </c>
      <c r="CS84" s="115">
        <v>0</v>
      </c>
      <c r="CT84" s="115">
        <v>0</v>
      </c>
      <c r="CU84" s="115">
        <v>0</v>
      </c>
      <c r="CV84" s="115">
        <v>0</v>
      </c>
      <c r="CW84" s="115">
        <v>0</v>
      </c>
      <c r="CX84" s="115">
        <v>0</v>
      </c>
      <c r="CY84" s="115">
        <v>0</v>
      </c>
      <c r="CZ84" s="115">
        <v>0</v>
      </c>
      <c r="DA84" s="115">
        <v>0</v>
      </c>
      <c r="DB84" s="115">
        <v>0</v>
      </c>
      <c r="DC84" s="115">
        <v>0</v>
      </c>
      <c r="DD84" s="115">
        <v>0</v>
      </c>
      <c r="DE84" s="115">
        <v>0</v>
      </c>
      <c r="DF84" s="115">
        <v>0</v>
      </c>
      <c r="DG84" s="115">
        <v>0</v>
      </c>
      <c r="DH84" s="115">
        <v>0</v>
      </c>
      <c r="DI84" s="115">
        <v>0</v>
      </c>
      <c r="DJ84" s="115">
        <v>0</v>
      </c>
      <c r="DK84" s="115">
        <v>0</v>
      </c>
      <c r="DL84" s="115">
        <v>0</v>
      </c>
      <c r="DM84" s="115">
        <v>0</v>
      </c>
      <c r="DN84" s="115">
        <v>0</v>
      </c>
      <c r="DO84" s="115">
        <v>0</v>
      </c>
      <c r="DP84" s="115">
        <v>0</v>
      </c>
      <c r="DQ84" s="115">
        <v>0</v>
      </c>
      <c r="DR84" s="115">
        <v>0</v>
      </c>
      <c r="DS84" s="115">
        <v>0</v>
      </c>
      <c r="DT84" s="115">
        <v>0</v>
      </c>
      <c r="DU84" s="115">
        <v>0</v>
      </c>
      <c r="DV84" s="115">
        <v>0</v>
      </c>
      <c r="DW84" s="115">
        <v>0</v>
      </c>
      <c r="DX84" s="115">
        <v>0</v>
      </c>
      <c r="DY84" s="115">
        <v>0</v>
      </c>
      <c r="DZ84" s="115">
        <v>0</v>
      </c>
      <c r="EA84" s="115">
        <v>0</v>
      </c>
      <c r="EB84" s="115">
        <v>0</v>
      </c>
      <c r="EC84" s="115">
        <v>0</v>
      </c>
      <c r="ED84" s="115">
        <v>0</v>
      </c>
      <c r="EE84" s="115">
        <v>0</v>
      </c>
      <c r="EF84" s="115">
        <v>0</v>
      </c>
      <c r="EG84" s="115">
        <v>0</v>
      </c>
      <c r="EH84" s="115">
        <v>0</v>
      </c>
      <c r="EI84" s="115">
        <v>0</v>
      </c>
      <c r="EJ84" s="115">
        <v>0</v>
      </c>
      <c r="EK84" s="115">
        <v>0</v>
      </c>
      <c r="EL84" s="115">
        <v>0</v>
      </c>
      <c r="EM84" s="115">
        <v>0</v>
      </c>
      <c r="EN84" s="115">
        <v>0</v>
      </c>
      <c r="EO84" s="115">
        <v>0</v>
      </c>
      <c r="EP84" s="115">
        <v>0</v>
      </c>
      <c r="EQ84" s="115">
        <v>0</v>
      </c>
      <c r="ER84" s="115">
        <v>0</v>
      </c>
      <c r="ES84" s="115">
        <v>0</v>
      </c>
      <c r="ET84" s="115">
        <v>0</v>
      </c>
      <c r="EU84" s="115">
        <v>0</v>
      </c>
      <c r="EV84" s="115">
        <v>0</v>
      </c>
      <c r="EW84" s="115">
        <v>0</v>
      </c>
      <c r="EX84" s="115">
        <v>0</v>
      </c>
      <c r="EY84" s="115">
        <v>0</v>
      </c>
      <c r="EZ84" s="115">
        <v>0</v>
      </c>
      <c r="FA84" s="115">
        <v>0</v>
      </c>
      <c r="FB84" s="115">
        <v>0</v>
      </c>
      <c r="FC84" s="115">
        <v>0</v>
      </c>
      <c r="FD84" s="115">
        <v>0</v>
      </c>
      <c r="FE84" s="115">
        <v>0</v>
      </c>
      <c r="FF84" s="115">
        <v>0</v>
      </c>
      <c r="FG84" s="115">
        <v>0</v>
      </c>
      <c r="FH84" s="115">
        <v>0</v>
      </c>
      <c r="FI84" s="115">
        <v>0</v>
      </c>
      <c r="FJ84" s="115">
        <v>0</v>
      </c>
      <c r="FK84" s="115">
        <v>0</v>
      </c>
      <c r="FL84" s="115">
        <v>0</v>
      </c>
      <c r="FM84" s="115">
        <v>0</v>
      </c>
      <c r="FN84" s="115">
        <v>0</v>
      </c>
      <c r="FO84" s="115">
        <v>0</v>
      </c>
      <c r="FP84" s="115">
        <v>0</v>
      </c>
      <c r="FQ84" s="115">
        <v>0</v>
      </c>
      <c r="FR84" s="115">
        <v>0</v>
      </c>
      <c r="FS84" s="115">
        <v>0</v>
      </c>
      <c r="FT84" s="115">
        <v>0</v>
      </c>
      <c r="FU84" s="115">
        <v>0</v>
      </c>
      <c r="FV84" s="115">
        <v>0</v>
      </c>
      <c r="FW84" s="115">
        <v>0</v>
      </c>
      <c r="FX84" s="115">
        <v>0</v>
      </c>
      <c r="FY84" s="115">
        <v>0</v>
      </c>
      <c r="FZ84" s="115">
        <v>0</v>
      </c>
      <c r="GA84" s="115">
        <v>0</v>
      </c>
      <c r="GB84" s="115">
        <v>0</v>
      </c>
      <c r="GC84" s="115">
        <v>0</v>
      </c>
      <c r="GD84" s="115">
        <v>0</v>
      </c>
      <c r="GE84" s="115">
        <v>0</v>
      </c>
      <c r="GF84" s="115">
        <v>0</v>
      </c>
      <c r="GG84" s="115">
        <v>0</v>
      </c>
      <c r="GH84" s="115">
        <v>0</v>
      </c>
      <c r="GI84" s="115">
        <v>0</v>
      </c>
      <c r="GJ84" s="115">
        <v>0</v>
      </c>
      <c r="GK84" s="115">
        <v>0</v>
      </c>
      <c r="GL84" s="115">
        <v>0</v>
      </c>
      <c r="GM84" s="115">
        <v>0</v>
      </c>
      <c r="GN84" s="115">
        <v>0</v>
      </c>
      <c r="GO84" s="115">
        <v>0</v>
      </c>
      <c r="GP84" s="115">
        <v>0</v>
      </c>
      <c r="GQ84" s="115">
        <v>0</v>
      </c>
      <c r="GR84" s="115">
        <v>0</v>
      </c>
      <c r="GS84" s="115">
        <v>0</v>
      </c>
      <c r="GT84" s="115">
        <v>0</v>
      </c>
      <c r="GU84" s="115">
        <v>0</v>
      </c>
      <c r="GV84" s="115">
        <v>0</v>
      </c>
      <c r="GW84" s="115">
        <v>0</v>
      </c>
      <c r="GX84" s="115">
        <v>0</v>
      </c>
      <c r="GY84" s="115">
        <v>0</v>
      </c>
      <c r="GZ84" s="115">
        <v>0</v>
      </c>
      <c r="HA84" s="115">
        <v>0</v>
      </c>
      <c r="HB84" s="115">
        <v>0</v>
      </c>
      <c r="HC84" s="115">
        <v>0</v>
      </c>
      <c r="HD84" s="115">
        <v>0</v>
      </c>
      <c r="HE84" s="115">
        <v>0</v>
      </c>
      <c r="HF84" s="115">
        <v>0</v>
      </c>
      <c r="HG84" s="115">
        <v>0</v>
      </c>
      <c r="HH84" s="115">
        <v>0</v>
      </c>
      <c r="HI84" s="115">
        <v>0</v>
      </c>
    </row>
    <row r="85" spans="1:217" s="109" customFormat="1" x14ac:dyDescent="0.2">
      <c r="A85" s="113" t="s">
        <v>388</v>
      </c>
      <c r="B85" s="114">
        <v>0</v>
      </c>
      <c r="C85" s="114">
        <v>0</v>
      </c>
      <c r="D85" s="115">
        <v>0</v>
      </c>
      <c r="E85" s="115">
        <v>0</v>
      </c>
      <c r="F85" s="115">
        <v>0</v>
      </c>
      <c r="G85" s="115">
        <v>0</v>
      </c>
      <c r="H85" s="115">
        <v>0</v>
      </c>
      <c r="I85" s="115">
        <v>0</v>
      </c>
      <c r="J85" s="115">
        <v>0</v>
      </c>
      <c r="K85" s="115">
        <v>0</v>
      </c>
      <c r="L85" s="115">
        <v>0</v>
      </c>
      <c r="M85" s="115">
        <v>0</v>
      </c>
      <c r="N85" s="115">
        <v>0</v>
      </c>
      <c r="O85" s="115">
        <v>0</v>
      </c>
      <c r="P85" s="115">
        <v>0</v>
      </c>
      <c r="Q85" s="115">
        <v>0</v>
      </c>
      <c r="R85" s="115">
        <v>0</v>
      </c>
      <c r="S85" s="115">
        <v>0</v>
      </c>
      <c r="T85" s="115">
        <v>0</v>
      </c>
      <c r="U85" s="115">
        <v>0</v>
      </c>
      <c r="V85" s="115">
        <v>0</v>
      </c>
      <c r="W85" s="115">
        <v>0</v>
      </c>
      <c r="X85" s="115">
        <v>0</v>
      </c>
      <c r="Y85" s="115">
        <v>0</v>
      </c>
      <c r="Z85" s="115">
        <v>0</v>
      </c>
      <c r="AA85" s="115">
        <v>0</v>
      </c>
      <c r="AB85" s="115">
        <v>0</v>
      </c>
      <c r="AC85" s="115">
        <v>0</v>
      </c>
      <c r="AD85" s="115">
        <v>0</v>
      </c>
      <c r="AE85" s="115">
        <v>0</v>
      </c>
      <c r="AF85" s="115">
        <v>0</v>
      </c>
      <c r="AG85" s="115">
        <v>0</v>
      </c>
      <c r="AH85" s="115"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v>0</v>
      </c>
      <c r="AR85" s="115">
        <v>0</v>
      </c>
      <c r="AS85" s="115">
        <v>0</v>
      </c>
      <c r="AT85" s="115">
        <v>0</v>
      </c>
      <c r="AU85" s="115">
        <v>0</v>
      </c>
      <c r="AV85" s="115">
        <v>0</v>
      </c>
      <c r="AW85" s="115">
        <v>0</v>
      </c>
      <c r="AX85" s="115">
        <v>0</v>
      </c>
      <c r="AY85" s="115">
        <v>0</v>
      </c>
      <c r="AZ85" s="115">
        <v>0</v>
      </c>
      <c r="BA85" s="115">
        <v>0</v>
      </c>
      <c r="BB85" s="115">
        <v>0</v>
      </c>
      <c r="BC85" s="115">
        <v>0</v>
      </c>
      <c r="BD85" s="115">
        <v>0</v>
      </c>
      <c r="BE85" s="115">
        <v>0</v>
      </c>
      <c r="BF85" s="115">
        <v>0</v>
      </c>
      <c r="BG85" s="115">
        <v>0</v>
      </c>
      <c r="BH85" s="115">
        <v>0</v>
      </c>
      <c r="BI85" s="115">
        <v>0</v>
      </c>
      <c r="BJ85" s="115">
        <v>0</v>
      </c>
      <c r="BK85" s="115">
        <v>0</v>
      </c>
      <c r="BL85" s="115">
        <v>0</v>
      </c>
      <c r="BM85" s="115">
        <v>0</v>
      </c>
      <c r="BN85" s="115">
        <v>0</v>
      </c>
      <c r="BO85" s="115">
        <v>0</v>
      </c>
      <c r="BP85" s="115">
        <v>0</v>
      </c>
      <c r="BQ85" s="115">
        <v>0</v>
      </c>
      <c r="BR85" s="115">
        <v>0</v>
      </c>
      <c r="BS85" s="115">
        <v>0</v>
      </c>
      <c r="BT85" s="115">
        <v>0</v>
      </c>
      <c r="BU85" s="115">
        <v>0</v>
      </c>
      <c r="BV85" s="115">
        <v>0</v>
      </c>
      <c r="BW85" s="115">
        <v>0</v>
      </c>
      <c r="BX85" s="115">
        <v>0</v>
      </c>
      <c r="BY85" s="115">
        <v>0</v>
      </c>
      <c r="BZ85" s="115">
        <v>0</v>
      </c>
      <c r="CA85" s="115">
        <v>0</v>
      </c>
      <c r="CB85" s="115">
        <v>0</v>
      </c>
      <c r="CC85" s="115">
        <v>0</v>
      </c>
      <c r="CD85" s="115">
        <v>0</v>
      </c>
      <c r="CE85" s="115">
        <v>0</v>
      </c>
      <c r="CF85" s="115">
        <v>0</v>
      </c>
      <c r="CG85" s="115">
        <v>0</v>
      </c>
      <c r="CH85" s="115">
        <v>0</v>
      </c>
      <c r="CI85" s="115">
        <v>0</v>
      </c>
      <c r="CJ85" s="115">
        <v>0</v>
      </c>
      <c r="CK85" s="115">
        <v>0</v>
      </c>
      <c r="CL85" s="115">
        <v>0</v>
      </c>
      <c r="CM85" s="115">
        <v>0</v>
      </c>
      <c r="CN85" s="115">
        <v>0</v>
      </c>
      <c r="CO85" s="115">
        <v>0</v>
      </c>
      <c r="CP85" s="115">
        <v>0</v>
      </c>
      <c r="CQ85" s="115">
        <v>0</v>
      </c>
      <c r="CR85" s="115">
        <v>0</v>
      </c>
      <c r="CS85" s="115">
        <v>0</v>
      </c>
      <c r="CT85" s="115">
        <v>0</v>
      </c>
      <c r="CU85" s="115">
        <v>0</v>
      </c>
      <c r="CV85" s="115">
        <v>0</v>
      </c>
      <c r="CW85" s="115">
        <v>0</v>
      </c>
      <c r="CX85" s="115">
        <v>0</v>
      </c>
      <c r="CY85" s="115">
        <v>0</v>
      </c>
      <c r="CZ85" s="115">
        <v>0</v>
      </c>
      <c r="DA85" s="115">
        <v>0</v>
      </c>
      <c r="DB85" s="115">
        <v>0</v>
      </c>
      <c r="DC85" s="115">
        <v>0</v>
      </c>
      <c r="DD85" s="115">
        <v>0</v>
      </c>
      <c r="DE85" s="115">
        <v>0</v>
      </c>
      <c r="DF85" s="115">
        <v>0</v>
      </c>
      <c r="DG85" s="115">
        <v>0</v>
      </c>
      <c r="DH85" s="115">
        <v>0</v>
      </c>
      <c r="DI85" s="115">
        <v>0</v>
      </c>
      <c r="DJ85" s="115">
        <v>0</v>
      </c>
      <c r="DK85" s="115">
        <v>0</v>
      </c>
      <c r="DL85" s="115">
        <v>0</v>
      </c>
      <c r="DM85" s="115">
        <v>0</v>
      </c>
      <c r="DN85" s="115">
        <v>0</v>
      </c>
      <c r="DO85" s="115">
        <v>0</v>
      </c>
      <c r="DP85" s="115">
        <v>0</v>
      </c>
      <c r="DQ85" s="115">
        <v>0</v>
      </c>
      <c r="DR85" s="115">
        <v>0</v>
      </c>
      <c r="DS85" s="115">
        <v>0</v>
      </c>
      <c r="DT85" s="115">
        <v>0</v>
      </c>
      <c r="DU85" s="115">
        <v>0</v>
      </c>
      <c r="DV85" s="115">
        <v>0</v>
      </c>
      <c r="DW85" s="115">
        <v>0</v>
      </c>
      <c r="DX85" s="115">
        <v>0</v>
      </c>
      <c r="DY85" s="115">
        <v>0</v>
      </c>
      <c r="DZ85" s="115">
        <v>0</v>
      </c>
      <c r="EA85" s="115">
        <v>0</v>
      </c>
      <c r="EB85" s="115">
        <v>0</v>
      </c>
      <c r="EC85" s="115">
        <v>0</v>
      </c>
      <c r="ED85" s="115">
        <v>0</v>
      </c>
      <c r="EE85" s="115">
        <v>0</v>
      </c>
      <c r="EF85" s="115">
        <v>0</v>
      </c>
      <c r="EG85" s="115">
        <v>0</v>
      </c>
      <c r="EH85" s="115">
        <v>0</v>
      </c>
      <c r="EI85" s="115">
        <v>0</v>
      </c>
      <c r="EJ85" s="115">
        <v>0</v>
      </c>
      <c r="EK85" s="115">
        <v>0</v>
      </c>
      <c r="EL85" s="115">
        <v>0</v>
      </c>
      <c r="EM85" s="115">
        <v>0</v>
      </c>
      <c r="EN85" s="115">
        <v>0</v>
      </c>
      <c r="EO85" s="115">
        <v>0</v>
      </c>
      <c r="EP85" s="115">
        <v>0</v>
      </c>
      <c r="EQ85" s="115">
        <v>0</v>
      </c>
      <c r="ER85" s="115">
        <v>0</v>
      </c>
      <c r="ES85" s="115">
        <v>0</v>
      </c>
      <c r="ET85" s="115">
        <v>0</v>
      </c>
      <c r="EU85" s="115">
        <v>0</v>
      </c>
      <c r="EV85" s="115">
        <v>0</v>
      </c>
      <c r="EW85" s="115">
        <v>0</v>
      </c>
      <c r="EX85" s="115">
        <v>0</v>
      </c>
      <c r="EY85" s="115">
        <v>0</v>
      </c>
      <c r="EZ85" s="115">
        <v>0</v>
      </c>
      <c r="FA85" s="115">
        <v>0</v>
      </c>
      <c r="FB85" s="115">
        <v>0</v>
      </c>
      <c r="FC85" s="115">
        <v>0</v>
      </c>
      <c r="FD85" s="115">
        <v>0</v>
      </c>
      <c r="FE85" s="115">
        <v>0</v>
      </c>
      <c r="FF85" s="115">
        <v>0</v>
      </c>
      <c r="FG85" s="115">
        <v>0</v>
      </c>
      <c r="FH85" s="115">
        <v>0</v>
      </c>
      <c r="FI85" s="115">
        <v>0</v>
      </c>
      <c r="FJ85" s="115">
        <v>0</v>
      </c>
      <c r="FK85" s="115">
        <v>0</v>
      </c>
      <c r="FL85" s="115">
        <v>0</v>
      </c>
      <c r="FM85" s="115">
        <v>0</v>
      </c>
      <c r="FN85" s="115">
        <v>0</v>
      </c>
      <c r="FO85" s="115">
        <v>0</v>
      </c>
      <c r="FP85" s="115">
        <v>0</v>
      </c>
      <c r="FQ85" s="115">
        <v>0</v>
      </c>
      <c r="FR85" s="115">
        <v>0</v>
      </c>
      <c r="FS85" s="115">
        <v>0</v>
      </c>
      <c r="FT85" s="115">
        <v>0</v>
      </c>
      <c r="FU85" s="115">
        <v>0</v>
      </c>
      <c r="FV85" s="115">
        <v>0</v>
      </c>
      <c r="FW85" s="115">
        <v>0</v>
      </c>
      <c r="FX85" s="115">
        <v>0</v>
      </c>
      <c r="FY85" s="115">
        <v>0</v>
      </c>
      <c r="FZ85" s="115">
        <v>0</v>
      </c>
      <c r="GA85" s="115">
        <v>0</v>
      </c>
      <c r="GB85" s="115">
        <v>0</v>
      </c>
      <c r="GC85" s="115">
        <v>0</v>
      </c>
      <c r="GD85" s="115">
        <v>0</v>
      </c>
      <c r="GE85" s="115">
        <v>0</v>
      </c>
      <c r="GF85" s="115">
        <v>0</v>
      </c>
      <c r="GG85" s="115">
        <v>0</v>
      </c>
      <c r="GH85" s="115">
        <v>0</v>
      </c>
      <c r="GI85" s="115">
        <v>0</v>
      </c>
      <c r="GJ85" s="115">
        <v>0</v>
      </c>
      <c r="GK85" s="115">
        <v>0</v>
      </c>
      <c r="GL85" s="115">
        <v>0</v>
      </c>
      <c r="GM85" s="115">
        <v>0</v>
      </c>
      <c r="GN85" s="115">
        <v>0</v>
      </c>
      <c r="GO85" s="115">
        <v>0</v>
      </c>
      <c r="GP85" s="115">
        <v>0</v>
      </c>
      <c r="GQ85" s="115">
        <v>0</v>
      </c>
      <c r="GR85" s="115">
        <v>0</v>
      </c>
      <c r="GS85" s="115">
        <v>0</v>
      </c>
      <c r="GT85" s="115">
        <v>0</v>
      </c>
      <c r="GU85" s="115">
        <v>0</v>
      </c>
      <c r="GV85" s="115">
        <v>0</v>
      </c>
      <c r="GW85" s="115">
        <v>0</v>
      </c>
      <c r="GX85" s="115">
        <v>0</v>
      </c>
      <c r="GY85" s="115">
        <v>0</v>
      </c>
      <c r="GZ85" s="115">
        <v>0</v>
      </c>
      <c r="HA85" s="115">
        <v>0</v>
      </c>
      <c r="HB85" s="115">
        <v>0</v>
      </c>
      <c r="HC85" s="115">
        <v>0</v>
      </c>
      <c r="HD85" s="115">
        <v>0</v>
      </c>
      <c r="HE85" s="115">
        <v>0</v>
      </c>
      <c r="HF85" s="115">
        <v>0</v>
      </c>
      <c r="HG85" s="115">
        <v>0</v>
      </c>
      <c r="HH85" s="115">
        <v>0</v>
      </c>
      <c r="HI85" s="115">
        <v>0</v>
      </c>
    </row>
    <row r="86" spans="1:217" s="109" customFormat="1" x14ac:dyDescent="0.2">
      <c r="A86" s="113" t="s">
        <v>389</v>
      </c>
      <c r="B86" s="114">
        <v>0</v>
      </c>
      <c r="C86" s="114">
        <v>0</v>
      </c>
      <c r="D86" s="115">
        <v>0</v>
      </c>
      <c r="E86" s="115">
        <v>0</v>
      </c>
      <c r="F86" s="115">
        <v>0</v>
      </c>
      <c r="G86" s="115">
        <v>0</v>
      </c>
      <c r="H86" s="115">
        <v>0</v>
      </c>
      <c r="I86" s="115">
        <v>0</v>
      </c>
      <c r="J86" s="115">
        <v>0</v>
      </c>
      <c r="K86" s="115">
        <v>0</v>
      </c>
      <c r="L86" s="115">
        <v>0</v>
      </c>
      <c r="M86" s="115">
        <v>0</v>
      </c>
      <c r="N86" s="115">
        <v>0</v>
      </c>
      <c r="O86" s="115">
        <v>0</v>
      </c>
      <c r="P86" s="115">
        <v>0</v>
      </c>
      <c r="Q86" s="115">
        <v>0</v>
      </c>
      <c r="R86" s="115">
        <v>0</v>
      </c>
      <c r="S86" s="115">
        <v>0</v>
      </c>
      <c r="T86" s="115">
        <v>0</v>
      </c>
      <c r="U86" s="115">
        <v>0</v>
      </c>
      <c r="V86" s="115">
        <v>0</v>
      </c>
      <c r="W86" s="115">
        <v>0</v>
      </c>
      <c r="X86" s="115">
        <v>0</v>
      </c>
      <c r="Y86" s="115">
        <v>0</v>
      </c>
      <c r="Z86" s="115">
        <v>0</v>
      </c>
      <c r="AA86" s="115">
        <v>0</v>
      </c>
      <c r="AB86" s="115">
        <v>0</v>
      </c>
      <c r="AC86" s="115">
        <v>0</v>
      </c>
      <c r="AD86" s="115">
        <v>0</v>
      </c>
      <c r="AE86" s="115">
        <v>0</v>
      </c>
      <c r="AF86" s="115">
        <v>0</v>
      </c>
      <c r="AG86" s="115">
        <v>0</v>
      </c>
      <c r="AH86" s="115"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115">
        <v>0</v>
      </c>
      <c r="AU86" s="115">
        <v>0</v>
      </c>
      <c r="AV86" s="115">
        <v>0</v>
      </c>
      <c r="AW86" s="115">
        <v>0</v>
      </c>
      <c r="AX86" s="115">
        <v>0</v>
      </c>
      <c r="AY86" s="115">
        <v>0</v>
      </c>
      <c r="AZ86" s="115">
        <v>0</v>
      </c>
      <c r="BA86" s="115">
        <v>0</v>
      </c>
      <c r="BB86" s="115">
        <v>0</v>
      </c>
      <c r="BC86" s="115">
        <v>0</v>
      </c>
      <c r="BD86" s="115">
        <v>0</v>
      </c>
      <c r="BE86" s="115">
        <v>0</v>
      </c>
      <c r="BF86" s="115">
        <v>0</v>
      </c>
      <c r="BG86" s="115">
        <v>0</v>
      </c>
      <c r="BH86" s="115">
        <v>0</v>
      </c>
      <c r="BI86" s="115">
        <v>0</v>
      </c>
      <c r="BJ86" s="115">
        <v>0</v>
      </c>
      <c r="BK86" s="115">
        <v>0</v>
      </c>
      <c r="BL86" s="115">
        <v>0</v>
      </c>
      <c r="BM86" s="115">
        <v>0</v>
      </c>
      <c r="BN86" s="115">
        <v>0</v>
      </c>
      <c r="BO86" s="115">
        <v>0</v>
      </c>
      <c r="BP86" s="115">
        <v>0</v>
      </c>
      <c r="BQ86" s="115">
        <v>0</v>
      </c>
      <c r="BR86" s="115">
        <v>0</v>
      </c>
      <c r="BS86" s="115">
        <v>0</v>
      </c>
      <c r="BT86" s="115">
        <v>0</v>
      </c>
      <c r="BU86" s="115">
        <v>0</v>
      </c>
      <c r="BV86" s="115">
        <v>0</v>
      </c>
      <c r="BW86" s="115">
        <v>0</v>
      </c>
      <c r="BX86" s="115">
        <v>0</v>
      </c>
      <c r="BY86" s="115">
        <v>0</v>
      </c>
      <c r="BZ86" s="115">
        <v>0</v>
      </c>
      <c r="CA86" s="115">
        <v>0</v>
      </c>
      <c r="CB86" s="115">
        <v>0</v>
      </c>
      <c r="CC86" s="115">
        <v>0</v>
      </c>
      <c r="CD86" s="115">
        <v>0</v>
      </c>
      <c r="CE86" s="115">
        <v>0</v>
      </c>
      <c r="CF86" s="115">
        <v>0</v>
      </c>
      <c r="CG86" s="115">
        <v>0</v>
      </c>
      <c r="CH86" s="115">
        <v>0</v>
      </c>
      <c r="CI86" s="115">
        <v>0</v>
      </c>
      <c r="CJ86" s="115">
        <v>0</v>
      </c>
      <c r="CK86" s="115">
        <v>0</v>
      </c>
      <c r="CL86" s="115">
        <v>0</v>
      </c>
      <c r="CM86" s="115">
        <v>0</v>
      </c>
      <c r="CN86" s="115">
        <v>0</v>
      </c>
      <c r="CO86" s="115">
        <v>0</v>
      </c>
      <c r="CP86" s="115">
        <v>0</v>
      </c>
      <c r="CQ86" s="115">
        <v>0</v>
      </c>
      <c r="CR86" s="115">
        <v>0</v>
      </c>
      <c r="CS86" s="115">
        <v>0</v>
      </c>
      <c r="CT86" s="115">
        <v>0</v>
      </c>
      <c r="CU86" s="115">
        <v>0</v>
      </c>
      <c r="CV86" s="115">
        <v>0</v>
      </c>
      <c r="CW86" s="115">
        <v>0</v>
      </c>
      <c r="CX86" s="115">
        <v>0</v>
      </c>
      <c r="CY86" s="115">
        <v>0</v>
      </c>
      <c r="CZ86" s="115">
        <v>0</v>
      </c>
      <c r="DA86" s="115">
        <v>0</v>
      </c>
      <c r="DB86" s="115">
        <v>0</v>
      </c>
      <c r="DC86" s="115">
        <v>0</v>
      </c>
      <c r="DD86" s="115">
        <v>0</v>
      </c>
      <c r="DE86" s="115">
        <v>0</v>
      </c>
      <c r="DF86" s="115">
        <v>0</v>
      </c>
      <c r="DG86" s="115">
        <v>0</v>
      </c>
      <c r="DH86" s="115">
        <v>0</v>
      </c>
      <c r="DI86" s="115">
        <v>0</v>
      </c>
      <c r="DJ86" s="115">
        <v>0</v>
      </c>
      <c r="DK86" s="115">
        <v>0</v>
      </c>
      <c r="DL86" s="115">
        <v>0</v>
      </c>
      <c r="DM86" s="115">
        <v>0</v>
      </c>
      <c r="DN86" s="115">
        <v>0</v>
      </c>
      <c r="DO86" s="115">
        <v>0</v>
      </c>
      <c r="DP86" s="115">
        <v>0</v>
      </c>
      <c r="DQ86" s="115">
        <v>0</v>
      </c>
      <c r="DR86" s="115">
        <v>0</v>
      </c>
      <c r="DS86" s="115">
        <v>0</v>
      </c>
      <c r="DT86" s="115">
        <v>0</v>
      </c>
      <c r="DU86" s="115">
        <v>0</v>
      </c>
      <c r="DV86" s="115">
        <v>0</v>
      </c>
      <c r="DW86" s="115">
        <v>0</v>
      </c>
      <c r="DX86" s="115">
        <v>0</v>
      </c>
      <c r="DY86" s="115">
        <v>0</v>
      </c>
      <c r="DZ86" s="115">
        <v>0</v>
      </c>
      <c r="EA86" s="115">
        <v>0</v>
      </c>
      <c r="EB86" s="115">
        <v>0</v>
      </c>
      <c r="EC86" s="115">
        <v>0</v>
      </c>
      <c r="ED86" s="115">
        <v>0</v>
      </c>
      <c r="EE86" s="115">
        <v>0</v>
      </c>
      <c r="EF86" s="115">
        <v>0</v>
      </c>
      <c r="EG86" s="115">
        <v>0</v>
      </c>
      <c r="EH86" s="115">
        <v>0</v>
      </c>
      <c r="EI86" s="115">
        <v>0</v>
      </c>
      <c r="EJ86" s="115">
        <v>0</v>
      </c>
      <c r="EK86" s="115">
        <v>0</v>
      </c>
      <c r="EL86" s="115">
        <v>0</v>
      </c>
      <c r="EM86" s="115">
        <v>0</v>
      </c>
      <c r="EN86" s="115">
        <v>0</v>
      </c>
      <c r="EO86" s="115">
        <v>0</v>
      </c>
      <c r="EP86" s="115">
        <v>0</v>
      </c>
      <c r="EQ86" s="115">
        <v>0</v>
      </c>
      <c r="ER86" s="115">
        <v>0</v>
      </c>
      <c r="ES86" s="115">
        <v>0</v>
      </c>
      <c r="ET86" s="115">
        <v>0</v>
      </c>
      <c r="EU86" s="115">
        <v>0</v>
      </c>
      <c r="EV86" s="115">
        <v>0</v>
      </c>
      <c r="EW86" s="115">
        <v>0</v>
      </c>
      <c r="EX86" s="115">
        <v>0</v>
      </c>
      <c r="EY86" s="115">
        <v>0</v>
      </c>
      <c r="EZ86" s="115">
        <v>0</v>
      </c>
      <c r="FA86" s="115">
        <v>0</v>
      </c>
      <c r="FB86" s="115">
        <v>0</v>
      </c>
      <c r="FC86" s="115">
        <v>0</v>
      </c>
      <c r="FD86" s="115">
        <v>0</v>
      </c>
      <c r="FE86" s="115">
        <v>0</v>
      </c>
      <c r="FF86" s="115">
        <v>0</v>
      </c>
      <c r="FG86" s="115">
        <v>0</v>
      </c>
      <c r="FH86" s="115">
        <v>0</v>
      </c>
      <c r="FI86" s="115">
        <v>0</v>
      </c>
      <c r="FJ86" s="115">
        <v>0</v>
      </c>
      <c r="FK86" s="115">
        <v>0</v>
      </c>
      <c r="FL86" s="115">
        <v>0</v>
      </c>
      <c r="FM86" s="115">
        <v>0</v>
      </c>
      <c r="FN86" s="115">
        <v>0</v>
      </c>
      <c r="FO86" s="115">
        <v>0</v>
      </c>
      <c r="FP86" s="115">
        <v>0</v>
      </c>
      <c r="FQ86" s="115">
        <v>0</v>
      </c>
      <c r="FR86" s="115">
        <v>0</v>
      </c>
      <c r="FS86" s="115">
        <v>0</v>
      </c>
      <c r="FT86" s="115">
        <v>0</v>
      </c>
      <c r="FU86" s="115">
        <v>0</v>
      </c>
      <c r="FV86" s="115">
        <v>0</v>
      </c>
      <c r="FW86" s="115">
        <v>0</v>
      </c>
      <c r="FX86" s="115">
        <v>0</v>
      </c>
      <c r="FY86" s="115">
        <v>0</v>
      </c>
      <c r="FZ86" s="115">
        <v>0</v>
      </c>
      <c r="GA86" s="115">
        <v>0</v>
      </c>
      <c r="GB86" s="115">
        <v>0</v>
      </c>
      <c r="GC86" s="115">
        <v>0</v>
      </c>
      <c r="GD86" s="115">
        <v>0</v>
      </c>
      <c r="GE86" s="115">
        <v>0</v>
      </c>
      <c r="GF86" s="115">
        <v>0</v>
      </c>
      <c r="GG86" s="115">
        <v>0</v>
      </c>
      <c r="GH86" s="115">
        <v>0</v>
      </c>
      <c r="GI86" s="115">
        <v>0</v>
      </c>
      <c r="GJ86" s="115">
        <v>0</v>
      </c>
      <c r="GK86" s="115">
        <v>0</v>
      </c>
      <c r="GL86" s="115">
        <v>0</v>
      </c>
      <c r="GM86" s="115">
        <v>0</v>
      </c>
      <c r="GN86" s="115">
        <v>0</v>
      </c>
      <c r="GO86" s="115">
        <v>0</v>
      </c>
      <c r="GP86" s="115">
        <v>0</v>
      </c>
      <c r="GQ86" s="115">
        <v>0</v>
      </c>
      <c r="GR86" s="115">
        <v>0</v>
      </c>
      <c r="GS86" s="115">
        <v>0</v>
      </c>
      <c r="GT86" s="115">
        <v>0</v>
      </c>
      <c r="GU86" s="115">
        <v>0</v>
      </c>
      <c r="GV86" s="115">
        <v>0</v>
      </c>
      <c r="GW86" s="115">
        <v>0</v>
      </c>
      <c r="GX86" s="115">
        <v>0</v>
      </c>
      <c r="GY86" s="115">
        <v>0</v>
      </c>
      <c r="GZ86" s="115">
        <v>0</v>
      </c>
      <c r="HA86" s="115">
        <v>0</v>
      </c>
      <c r="HB86" s="115">
        <v>0</v>
      </c>
      <c r="HC86" s="115">
        <v>0</v>
      </c>
      <c r="HD86" s="115">
        <v>0</v>
      </c>
      <c r="HE86" s="115">
        <v>0</v>
      </c>
      <c r="HF86" s="115">
        <v>0</v>
      </c>
      <c r="HG86" s="115">
        <v>0</v>
      </c>
      <c r="HH86" s="115">
        <v>0</v>
      </c>
      <c r="HI86" s="115">
        <v>0</v>
      </c>
    </row>
    <row r="87" spans="1:217" s="109" customFormat="1" x14ac:dyDescent="0.2">
      <c r="A87" s="113" t="s">
        <v>390</v>
      </c>
      <c r="B87" s="114">
        <v>0</v>
      </c>
      <c r="C87" s="114">
        <v>0</v>
      </c>
      <c r="D87" s="115">
        <v>0</v>
      </c>
      <c r="E87" s="115">
        <v>0</v>
      </c>
      <c r="F87" s="115">
        <v>0</v>
      </c>
      <c r="G87" s="115">
        <v>0</v>
      </c>
      <c r="H87" s="115">
        <v>0</v>
      </c>
      <c r="I87" s="115">
        <v>0</v>
      </c>
      <c r="J87" s="115">
        <v>0</v>
      </c>
      <c r="K87" s="115">
        <v>0</v>
      </c>
      <c r="L87" s="115">
        <v>0</v>
      </c>
      <c r="M87" s="115">
        <v>0</v>
      </c>
      <c r="N87" s="115">
        <v>0</v>
      </c>
      <c r="O87" s="115">
        <v>0</v>
      </c>
      <c r="P87" s="115">
        <v>0</v>
      </c>
      <c r="Q87" s="115">
        <v>0</v>
      </c>
      <c r="R87" s="115">
        <v>0</v>
      </c>
      <c r="S87" s="115">
        <v>0</v>
      </c>
      <c r="T87" s="115">
        <v>0</v>
      </c>
      <c r="U87" s="115">
        <v>0</v>
      </c>
      <c r="V87" s="115">
        <v>0</v>
      </c>
      <c r="W87" s="115">
        <v>0</v>
      </c>
      <c r="X87" s="115">
        <v>0</v>
      </c>
      <c r="Y87" s="115">
        <v>0</v>
      </c>
      <c r="Z87" s="115">
        <v>0</v>
      </c>
      <c r="AA87" s="115">
        <v>0</v>
      </c>
      <c r="AB87" s="115">
        <v>0</v>
      </c>
      <c r="AC87" s="115">
        <v>0</v>
      </c>
      <c r="AD87" s="115">
        <v>0</v>
      </c>
      <c r="AE87" s="115">
        <v>0</v>
      </c>
      <c r="AF87" s="115">
        <v>0</v>
      </c>
      <c r="AG87" s="115">
        <v>0</v>
      </c>
      <c r="AH87" s="115"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v>0</v>
      </c>
      <c r="AR87" s="115">
        <v>0</v>
      </c>
      <c r="AS87" s="115">
        <v>0</v>
      </c>
      <c r="AT87" s="115">
        <v>0</v>
      </c>
      <c r="AU87" s="115">
        <v>0</v>
      </c>
      <c r="AV87" s="115">
        <v>0</v>
      </c>
      <c r="AW87" s="115">
        <v>0</v>
      </c>
      <c r="AX87" s="115">
        <v>0</v>
      </c>
      <c r="AY87" s="115">
        <v>0</v>
      </c>
      <c r="AZ87" s="115">
        <v>0</v>
      </c>
      <c r="BA87" s="115">
        <v>0</v>
      </c>
      <c r="BB87" s="115">
        <v>0</v>
      </c>
      <c r="BC87" s="115">
        <v>0</v>
      </c>
      <c r="BD87" s="115">
        <v>0</v>
      </c>
      <c r="BE87" s="115">
        <v>0</v>
      </c>
      <c r="BF87" s="115">
        <v>0</v>
      </c>
      <c r="BG87" s="115">
        <v>0</v>
      </c>
      <c r="BH87" s="115">
        <v>0</v>
      </c>
      <c r="BI87" s="115">
        <v>0</v>
      </c>
      <c r="BJ87" s="115">
        <v>0</v>
      </c>
      <c r="BK87" s="115">
        <v>0</v>
      </c>
      <c r="BL87" s="115">
        <v>0</v>
      </c>
      <c r="BM87" s="115">
        <v>0</v>
      </c>
      <c r="BN87" s="115">
        <v>0</v>
      </c>
      <c r="BO87" s="115">
        <v>0</v>
      </c>
      <c r="BP87" s="115">
        <v>0</v>
      </c>
      <c r="BQ87" s="115">
        <v>0</v>
      </c>
      <c r="BR87" s="115">
        <v>0</v>
      </c>
      <c r="BS87" s="115">
        <v>0</v>
      </c>
      <c r="BT87" s="115">
        <v>0</v>
      </c>
      <c r="BU87" s="115">
        <v>0</v>
      </c>
      <c r="BV87" s="115">
        <v>0</v>
      </c>
      <c r="BW87" s="115">
        <v>0</v>
      </c>
      <c r="BX87" s="115">
        <v>0</v>
      </c>
      <c r="BY87" s="115">
        <v>0</v>
      </c>
      <c r="BZ87" s="115">
        <v>0</v>
      </c>
      <c r="CA87" s="115">
        <v>0</v>
      </c>
      <c r="CB87" s="115">
        <v>0</v>
      </c>
      <c r="CC87" s="115">
        <v>0</v>
      </c>
      <c r="CD87" s="115">
        <v>0</v>
      </c>
      <c r="CE87" s="115">
        <v>0</v>
      </c>
      <c r="CF87" s="115">
        <v>0</v>
      </c>
      <c r="CG87" s="115">
        <v>0</v>
      </c>
      <c r="CH87" s="115">
        <v>0</v>
      </c>
      <c r="CI87" s="115">
        <v>0</v>
      </c>
      <c r="CJ87" s="115">
        <v>0</v>
      </c>
      <c r="CK87" s="115">
        <v>0</v>
      </c>
      <c r="CL87" s="115">
        <v>0</v>
      </c>
      <c r="CM87" s="115">
        <v>0</v>
      </c>
      <c r="CN87" s="115">
        <v>0</v>
      </c>
      <c r="CO87" s="115">
        <v>0</v>
      </c>
      <c r="CP87" s="115">
        <v>0</v>
      </c>
      <c r="CQ87" s="115">
        <v>0</v>
      </c>
      <c r="CR87" s="115">
        <v>0</v>
      </c>
      <c r="CS87" s="115">
        <v>0</v>
      </c>
      <c r="CT87" s="115">
        <v>0</v>
      </c>
      <c r="CU87" s="115">
        <v>0</v>
      </c>
      <c r="CV87" s="115">
        <v>0</v>
      </c>
      <c r="CW87" s="115">
        <v>0</v>
      </c>
      <c r="CX87" s="115">
        <v>0</v>
      </c>
      <c r="CY87" s="115">
        <v>0</v>
      </c>
      <c r="CZ87" s="115">
        <v>0</v>
      </c>
      <c r="DA87" s="115">
        <v>0</v>
      </c>
      <c r="DB87" s="115">
        <v>0</v>
      </c>
      <c r="DC87" s="115">
        <v>0</v>
      </c>
      <c r="DD87" s="115">
        <v>0</v>
      </c>
      <c r="DE87" s="115">
        <v>0</v>
      </c>
      <c r="DF87" s="115">
        <v>0</v>
      </c>
      <c r="DG87" s="115">
        <v>0</v>
      </c>
      <c r="DH87" s="115">
        <v>0</v>
      </c>
      <c r="DI87" s="115">
        <v>0</v>
      </c>
      <c r="DJ87" s="115">
        <v>0</v>
      </c>
      <c r="DK87" s="115">
        <v>0</v>
      </c>
      <c r="DL87" s="115">
        <v>0</v>
      </c>
      <c r="DM87" s="115">
        <v>0</v>
      </c>
      <c r="DN87" s="115">
        <v>0</v>
      </c>
      <c r="DO87" s="115">
        <v>0</v>
      </c>
      <c r="DP87" s="115">
        <v>0</v>
      </c>
      <c r="DQ87" s="115">
        <v>0</v>
      </c>
      <c r="DR87" s="115">
        <v>0</v>
      </c>
      <c r="DS87" s="115">
        <v>0</v>
      </c>
      <c r="DT87" s="115">
        <v>0</v>
      </c>
      <c r="DU87" s="115">
        <v>0</v>
      </c>
      <c r="DV87" s="115">
        <v>0</v>
      </c>
      <c r="DW87" s="115">
        <v>0</v>
      </c>
      <c r="DX87" s="115">
        <v>0</v>
      </c>
      <c r="DY87" s="115">
        <v>0</v>
      </c>
      <c r="DZ87" s="115">
        <v>0</v>
      </c>
      <c r="EA87" s="115">
        <v>0</v>
      </c>
      <c r="EB87" s="115">
        <v>0</v>
      </c>
      <c r="EC87" s="115">
        <v>0</v>
      </c>
      <c r="ED87" s="115">
        <v>0</v>
      </c>
      <c r="EE87" s="115">
        <v>0</v>
      </c>
      <c r="EF87" s="115">
        <v>0</v>
      </c>
      <c r="EG87" s="115">
        <v>0</v>
      </c>
      <c r="EH87" s="115">
        <v>0</v>
      </c>
      <c r="EI87" s="115">
        <v>0</v>
      </c>
      <c r="EJ87" s="115">
        <v>0</v>
      </c>
      <c r="EK87" s="115">
        <v>0</v>
      </c>
      <c r="EL87" s="115">
        <v>0</v>
      </c>
      <c r="EM87" s="115">
        <v>0</v>
      </c>
      <c r="EN87" s="115">
        <v>0</v>
      </c>
      <c r="EO87" s="115">
        <v>0</v>
      </c>
      <c r="EP87" s="115">
        <v>0</v>
      </c>
      <c r="EQ87" s="115">
        <v>0</v>
      </c>
      <c r="ER87" s="115">
        <v>0</v>
      </c>
      <c r="ES87" s="115">
        <v>0</v>
      </c>
      <c r="ET87" s="115">
        <v>0</v>
      </c>
      <c r="EU87" s="115">
        <v>0</v>
      </c>
      <c r="EV87" s="115">
        <v>0</v>
      </c>
      <c r="EW87" s="115">
        <v>0</v>
      </c>
      <c r="EX87" s="115">
        <v>0</v>
      </c>
      <c r="EY87" s="115">
        <v>0</v>
      </c>
      <c r="EZ87" s="115">
        <v>0</v>
      </c>
      <c r="FA87" s="115">
        <v>0</v>
      </c>
      <c r="FB87" s="115">
        <v>0</v>
      </c>
      <c r="FC87" s="115">
        <v>0</v>
      </c>
      <c r="FD87" s="115">
        <v>0</v>
      </c>
      <c r="FE87" s="115">
        <v>0</v>
      </c>
      <c r="FF87" s="115">
        <v>0</v>
      </c>
      <c r="FG87" s="115">
        <v>0</v>
      </c>
      <c r="FH87" s="115">
        <v>0</v>
      </c>
      <c r="FI87" s="115">
        <v>0</v>
      </c>
      <c r="FJ87" s="115">
        <v>0</v>
      </c>
      <c r="FK87" s="115">
        <v>0</v>
      </c>
      <c r="FL87" s="115">
        <v>0</v>
      </c>
      <c r="FM87" s="115">
        <v>0</v>
      </c>
      <c r="FN87" s="115">
        <v>0</v>
      </c>
      <c r="FO87" s="115">
        <v>0</v>
      </c>
      <c r="FP87" s="115">
        <v>0</v>
      </c>
      <c r="FQ87" s="115">
        <v>0</v>
      </c>
      <c r="FR87" s="115">
        <v>0</v>
      </c>
      <c r="FS87" s="115">
        <v>0</v>
      </c>
      <c r="FT87" s="115">
        <v>0</v>
      </c>
      <c r="FU87" s="115">
        <v>0</v>
      </c>
      <c r="FV87" s="115">
        <v>0</v>
      </c>
      <c r="FW87" s="115">
        <v>0</v>
      </c>
      <c r="FX87" s="115">
        <v>0</v>
      </c>
      <c r="FY87" s="115">
        <v>0</v>
      </c>
      <c r="FZ87" s="115">
        <v>0</v>
      </c>
      <c r="GA87" s="115">
        <v>0</v>
      </c>
      <c r="GB87" s="115">
        <v>0</v>
      </c>
      <c r="GC87" s="115">
        <v>0</v>
      </c>
      <c r="GD87" s="115">
        <v>0</v>
      </c>
      <c r="GE87" s="115">
        <v>0</v>
      </c>
      <c r="GF87" s="115">
        <v>0</v>
      </c>
      <c r="GG87" s="115">
        <v>0</v>
      </c>
      <c r="GH87" s="115">
        <v>0</v>
      </c>
      <c r="GI87" s="115">
        <v>0</v>
      </c>
      <c r="GJ87" s="115">
        <v>0</v>
      </c>
      <c r="GK87" s="115">
        <v>0</v>
      </c>
      <c r="GL87" s="115">
        <v>0</v>
      </c>
      <c r="GM87" s="115">
        <v>0</v>
      </c>
      <c r="GN87" s="115">
        <v>0</v>
      </c>
      <c r="GO87" s="115">
        <v>0</v>
      </c>
      <c r="GP87" s="115">
        <v>0</v>
      </c>
      <c r="GQ87" s="115">
        <v>0</v>
      </c>
      <c r="GR87" s="115">
        <v>0</v>
      </c>
      <c r="GS87" s="115">
        <v>0</v>
      </c>
      <c r="GT87" s="115">
        <v>0</v>
      </c>
      <c r="GU87" s="115">
        <v>0</v>
      </c>
      <c r="GV87" s="115">
        <v>0</v>
      </c>
      <c r="GW87" s="115">
        <v>0</v>
      </c>
      <c r="GX87" s="115">
        <v>0</v>
      </c>
      <c r="GY87" s="115">
        <v>0</v>
      </c>
      <c r="GZ87" s="115">
        <v>0</v>
      </c>
      <c r="HA87" s="115">
        <v>0</v>
      </c>
      <c r="HB87" s="115">
        <v>0</v>
      </c>
      <c r="HC87" s="115">
        <v>0</v>
      </c>
      <c r="HD87" s="115">
        <v>0</v>
      </c>
      <c r="HE87" s="115">
        <v>0</v>
      </c>
      <c r="HF87" s="115">
        <v>0</v>
      </c>
      <c r="HG87" s="115">
        <v>0</v>
      </c>
      <c r="HH87" s="115">
        <v>0</v>
      </c>
      <c r="HI87" s="115">
        <v>0</v>
      </c>
    </row>
    <row r="88" spans="1:217" s="109" customFormat="1" x14ac:dyDescent="0.2">
      <c r="A88" s="113" t="s">
        <v>391</v>
      </c>
      <c r="B88" s="114">
        <v>0</v>
      </c>
      <c r="C88" s="114">
        <v>0</v>
      </c>
      <c r="D88" s="115">
        <v>0</v>
      </c>
      <c r="E88" s="115">
        <v>0</v>
      </c>
      <c r="F88" s="115">
        <v>0</v>
      </c>
      <c r="G88" s="115">
        <v>0</v>
      </c>
      <c r="H88" s="115">
        <v>0</v>
      </c>
      <c r="I88" s="115">
        <v>0</v>
      </c>
      <c r="J88" s="115">
        <v>0</v>
      </c>
      <c r="K88" s="115">
        <v>0</v>
      </c>
      <c r="L88" s="115">
        <v>0</v>
      </c>
      <c r="M88" s="115">
        <v>0</v>
      </c>
      <c r="N88" s="115">
        <v>0</v>
      </c>
      <c r="O88" s="115">
        <v>0</v>
      </c>
      <c r="P88" s="115">
        <v>0</v>
      </c>
      <c r="Q88" s="115">
        <v>0</v>
      </c>
      <c r="R88" s="115">
        <v>0</v>
      </c>
      <c r="S88" s="115">
        <v>0</v>
      </c>
      <c r="T88" s="115">
        <v>0</v>
      </c>
      <c r="U88" s="115">
        <v>0</v>
      </c>
      <c r="V88" s="115">
        <v>0</v>
      </c>
      <c r="W88" s="115">
        <v>0</v>
      </c>
      <c r="X88" s="115">
        <v>0</v>
      </c>
      <c r="Y88" s="115">
        <v>0</v>
      </c>
      <c r="Z88" s="115">
        <v>0</v>
      </c>
      <c r="AA88" s="115">
        <v>0</v>
      </c>
      <c r="AB88" s="115">
        <v>0</v>
      </c>
      <c r="AC88" s="115">
        <v>0</v>
      </c>
      <c r="AD88" s="115">
        <v>0</v>
      </c>
      <c r="AE88" s="115">
        <v>0</v>
      </c>
      <c r="AF88" s="115">
        <v>0</v>
      </c>
      <c r="AG88" s="115">
        <v>0</v>
      </c>
      <c r="AH88" s="115"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v>0</v>
      </c>
      <c r="AR88" s="115">
        <v>0</v>
      </c>
      <c r="AS88" s="115">
        <v>0</v>
      </c>
      <c r="AT88" s="115">
        <v>0</v>
      </c>
      <c r="AU88" s="115">
        <v>0</v>
      </c>
      <c r="AV88" s="115">
        <v>0</v>
      </c>
      <c r="AW88" s="115">
        <v>0</v>
      </c>
      <c r="AX88" s="115">
        <v>0</v>
      </c>
      <c r="AY88" s="115">
        <v>0</v>
      </c>
      <c r="AZ88" s="115">
        <v>0</v>
      </c>
      <c r="BA88" s="115">
        <v>0</v>
      </c>
      <c r="BB88" s="115">
        <v>0</v>
      </c>
      <c r="BC88" s="115">
        <v>0</v>
      </c>
      <c r="BD88" s="115">
        <v>0</v>
      </c>
      <c r="BE88" s="115">
        <v>0</v>
      </c>
      <c r="BF88" s="115">
        <v>0</v>
      </c>
      <c r="BG88" s="115">
        <v>0</v>
      </c>
      <c r="BH88" s="115">
        <v>0</v>
      </c>
      <c r="BI88" s="115">
        <v>0</v>
      </c>
      <c r="BJ88" s="115">
        <v>0</v>
      </c>
      <c r="BK88" s="115">
        <v>0</v>
      </c>
      <c r="BL88" s="115">
        <v>0</v>
      </c>
      <c r="BM88" s="115">
        <v>0</v>
      </c>
      <c r="BN88" s="115">
        <v>0</v>
      </c>
      <c r="BO88" s="115">
        <v>0</v>
      </c>
      <c r="BP88" s="115">
        <v>0</v>
      </c>
      <c r="BQ88" s="115">
        <v>0</v>
      </c>
      <c r="BR88" s="115">
        <v>0</v>
      </c>
      <c r="BS88" s="115">
        <v>0</v>
      </c>
      <c r="BT88" s="115">
        <v>0</v>
      </c>
      <c r="BU88" s="115">
        <v>0</v>
      </c>
      <c r="BV88" s="115">
        <v>0</v>
      </c>
      <c r="BW88" s="115">
        <v>0</v>
      </c>
      <c r="BX88" s="115">
        <v>0</v>
      </c>
      <c r="BY88" s="115">
        <v>0</v>
      </c>
      <c r="BZ88" s="115">
        <v>0</v>
      </c>
      <c r="CA88" s="115">
        <v>0</v>
      </c>
      <c r="CB88" s="115">
        <v>0</v>
      </c>
      <c r="CC88" s="115">
        <v>0</v>
      </c>
      <c r="CD88" s="115">
        <v>0</v>
      </c>
      <c r="CE88" s="115">
        <v>0</v>
      </c>
      <c r="CF88" s="115">
        <v>0</v>
      </c>
      <c r="CG88" s="115">
        <v>0</v>
      </c>
      <c r="CH88" s="115">
        <v>0</v>
      </c>
      <c r="CI88" s="115">
        <v>0</v>
      </c>
      <c r="CJ88" s="115">
        <v>0</v>
      </c>
      <c r="CK88" s="115">
        <v>0</v>
      </c>
      <c r="CL88" s="115">
        <v>0</v>
      </c>
      <c r="CM88" s="115">
        <v>0</v>
      </c>
      <c r="CN88" s="115">
        <v>0</v>
      </c>
      <c r="CO88" s="115">
        <v>0</v>
      </c>
      <c r="CP88" s="115">
        <v>0</v>
      </c>
      <c r="CQ88" s="115">
        <v>0</v>
      </c>
      <c r="CR88" s="115">
        <v>0</v>
      </c>
      <c r="CS88" s="115">
        <v>0</v>
      </c>
      <c r="CT88" s="115">
        <v>0</v>
      </c>
      <c r="CU88" s="115">
        <v>0</v>
      </c>
      <c r="CV88" s="115">
        <v>0</v>
      </c>
      <c r="CW88" s="115">
        <v>0</v>
      </c>
      <c r="CX88" s="115">
        <v>0</v>
      </c>
      <c r="CY88" s="115">
        <v>0</v>
      </c>
      <c r="CZ88" s="115">
        <v>0</v>
      </c>
      <c r="DA88" s="115">
        <v>0</v>
      </c>
      <c r="DB88" s="115">
        <v>0</v>
      </c>
      <c r="DC88" s="115">
        <v>0</v>
      </c>
      <c r="DD88" s="115">
        <v>0</v>
      </c>
      <c r="DE88" s="115">
        <v>0</v>
      </c>
      <c r="DF88" s="115">
        <v>0</v>
      </c>
      <c r="DG88" s="115">
        <v>0</v>
      </c>
      <c r="DH88" s="115">
        <v>0</v>
      </c>
      <c r="DI88" s="115">
        <v>0</v>
      </c>
      <c r="DJ88" s="115">
        <v>0</v>
      </c>
      <c r="DK88" s="115">
        <v>0</v>
      </c>
      <c r="DL88" s="115">
        <v>0</v>
      </c>
      <c r="DM88" s="115">
        <v>0</v>
      </c>
      <c r="DN88" s="115">
        <v>0</v>
      </c>
      <c r="DO88" s="115">
        <v>0</v>
      </c>
      <c r="DP88" s="115">
        <v>0</v>
      </c>
      <c r="DQ88" s="115">
        <v>0</v>
      </c>
      <c r="DR88" s="115">
        <v>0</v>
      </c>
      <c r="DS88" s="115">
        <v>0</v>
      </c>
      <c r="DT88" s="115">
        <v>0</v>
      </c>
      <c r="DU88" s="115">
        <v>0</v>
      </c>
      <c r="DV88" s="115">
        <v>0</v>
      </c>
      <c r="DW88" s="115">
        <v>0</v>
      </c>
      <c r="DX88" s="115">
        <v>0</v>
      </c>
      <c r="DY88" s="115">
        <v>0</v>
      </c>
      <c r="DZ88" s="115">
        <v>0</v>
      </c>
      <c r="EA88" s="115">
        <v>0</v>
      </c>
      <c r="EB88" s="115">
        <v>0</v>
      </c>
      <c r="EC88" s="115">
        <v>0</v>
      </c>
      <c r="ED88" s="115">
        <v>0</v>
      </c>
      <c r="EE88" s="115">
        <v>0</v>
      </c>
      <c r="EF88" s="115">
        <v>0</v>
      </c>
      <c r="EG88" s="115">
        <v>0</v>
      </c>
      <c r="EH88" s="115">
        <v>0</v>
      </c>
      <c r="EI88" s="115">
        <v>0</v>
      </c>
      <c r="EJ88" s="115">
        <v>0</v>
      </c>
      <c r="EK88" s="115">
        <v>0</v>
      </c>
      <c r="EL88" s="115">
        <v>0</v>
      </c>
      <c r="EM88" s="115">
        <v>0</v>
      </c>
      <c r="EN88" s="115">
        <v>0</v>
      </c>
      <c r="EO88" s="115">
        <v>0</v>
      </c>
      <c r="EP88" s="115">
        <v>0</v>
      </c>
      <c r="EQ88" s="115">
        <v>0</v>
      </c>
      <c r="ER88" s="115">
        <v>0</v>
      </c>
      <c r="ES88" s="115">
        <v>0</v>
      </c>
      <c r="ET88" s="115">
        <v>0</v>
      </c>
      <c r="EU88" s="115">
        <v>0</v>
      </c>
      <c r="EV88" s="115">
        <v>0</v>
      </c>
      <c r="EW88" s="115">
        <v>0</v>
      </c>
      <c r="EX88" s="115">
        <v>0</v>
      </c>
      <c r="EY88" s="115">
        <v>0</v>
      </c>
      <c r="EZ88" s="115">
        <v>0</v>
      </c>
      <c r="FA88" s="115">
        <v>0</v>
      </c>
      <c r="FB88" s="115">
        <v>0</v>
      </c>
      <c r="FC88" s="115">
        <v>0</v>
      </c>
      <c r="FD88" s="115">
        <v>0</v>
      </c>
      <c r="FE88" s="115">
        <v>0</v>
      </c>
      <c r="FF88" s="115">
        <v>0</v>
      </c>
      <c r="FG88" s="115">
        <v>0</v>
      </c>
      <c r="FH88" s="115">
        <v>0</v>
      </c>
      <c r="FI88" s="115">
        <v>0</v>
      </c>
      <c r="FJ88" s="115">
        <v>0</v>
      </c>
      <c r="FK88" s="115">
        <v>0</v>
      </c>
      <c r="FL88" s="115">
        <v>0</v>
      </c>
      <c r="FM88" s="115">
        <v>0</v>
      </c>
      <c r="FN88" s="115">
        <v>0</v>
      </c>
      <c r="FO88" s="115">
        <v>0</v>
      </c>
      <c r="FP88" s="115">
        <v>0</v>
      </c>
      <c r="FQ88" s="115">
        <v>0</v>
      </c>
      <c r="FR88" s="115">
        <v>0</v>
      </c>
      <c r="FS88" s="115">
        <v>0</v>
      </c>
      <c r="FT88" s="115">
        <v>0</v>
      </c>
      <c r="FU88" s="115">
        <v>0</v>
      </c>
      <c r="FV88" s="115">
        <v>0</v>
      </c>
      <c r="FW88" s="115">
        <v>0</v>
      </c>
      <c r="FX88" s="115">
        <v>0</v>
      </c>
      <c r="FY88" s="115">
        <v>0</v>
      </c>
      <c r="FZ88" s="115">
        <v>0</v>
      </c>
      <c r="GA88" s="115">
        <v>0</v>
      </c>
      <c r="GB88" s="115">
        <v>0</v>
      </c>
      <c r="GC88" s="115">
        <v>0</v>
      </c>
      <c r="GD88" s="115">
        <v>0</v>
      </c>
      <c r="GE88" s="115">
        <v>0</v>
      </c>
      <c r="GF88" s="115">
        <v>0</v>
      </c>
      <c r="GG88" s="115">
        <v>0</v>
      </c>
      <c r="GH88" s="115">
        <v>0</v>
      </c>
      <c r="GI88" s="115">
        <v>0</v>
      </c>
      <c r="GJ88" s="115">
        <v>0</v>
      </c>
      <c r="GK88" s="115">
        <v>0</v>
      </c>
      <c r="GL88" s="115">
        <v>0</v>
      </c>
      <c r="GM88" s="115">
        <v>0</v>
      </c>
      <c r="GN88" s="115">
        <v>0</v>
      </c>
      <c r="GO88" s="115">
        <v>0</v>
      </c>
      <c r="GP88" s="115">
        <v>0</v>
      </c>
      <c r="GQ88" s="115">
        <v>0</v>
      </c>
      <c r="GR88" s="115">
        <v>0</v>
      </c>
      <c r="GS88" s="115">
        <v>0</v>
      </c>
      <c r="GT88" s="115">
        <v>0</v>
      </c>
      <c r="GU88" s="115">
        <v>0</v>
      </c>
      <c r="GV88" s="115">
        <v>0</v>
      </c>
      <c r="GW88" s="115">
        <v>0</v>
      </c>
      <c r="GX88" s="115">
        <v>0</v>
      </c>
      <c r="GY88" s="115">
        <v>0</v>
      </c>
      <c r="GZ88" s="115">
        <v>0</v>
      </c>
      <c r="HA88" s="115">
        <v>0</v>
      </c>
      <c r="HB88" s="115">
        <v>0</v>
      </c>
      <c r="HC88" s="115">
        <v>0</v>
      </c>
      <c r="HD88" s="115">
        <v>0</v>
      </c>
      <c r="HE88" s="115">
        <v>0</v>
      </c>
      <c r="HF88" s="115">
        <v>0</v>
      </c>
      <c r="HG88" s="115">
        <v>0</v>
      </c>
      <c r="HH88" s="115">
        <v>0</v>
      </c>
      <c r="HI88" s="115">
        <v>0</v>
      </c>
    </row>
    <row r="89" spans="1:217" s="109" customFormat="1" x14ac:dyDescent="0.2">
      <c r="A89" s="113" t="s">
        <v>392</v>
      </c>
      <c r="B89" s="114">
        <v>0</v>
      </c>
      <c r="C89" s="114">
        <v>0</v>
      </c>
      <c r="D89" s="115">
        <v>0</v>
      </c>
      <c r="E89" s="115">
        <v>0</v>
      </c>
      <c r="F89" s="115">
        <v>0</v>
      </c>
      <c r="G89" s="115">
        <v>0</v>
      </c>
      <c r="H89" s="115">
        <v>0</v>
      </c>
      <c r="I89" s="115">
        <v>0</v>
      </c>
      <c r="J89" s="115">
        <v>0</v>
      </c>
      <c r="K89" s="115">
        <v>0</v>
      </c>
      <c r="L89" s="115">
        <v>0</v>
      </c>
      <c r="M89" s="115">
        <v>0</v>
      </c>
      <c r="N89" s="115">
        <v>0</v>
      </c>
      <c r="O89" s="115">
        <v>0</v>
      </c>
      <c r="P89" s="115">
        <v>0</v>
      </c>
      <c r="Q89" s="115">
        <v>0</v>
      </c>
      <c r="R89" s="115">
        <v>0</v>
      </c>
      <c r="S89" s="115">
        <v>0</v>
      </c>
      <c r="T89" s="115">
        <v>0</v>
      </c>
      <c r="U89" s="115">
        <v>0</v>
      </c>
      <c r="V89" s="115">
        <v>0</v>
      </c>
      <c r="W89" s="115">
        <v>0</v>
      </c>
      <c r="X89" s="115">
        <v>0</v>
      </c>
      <c r="Y89" s="115">
        <v>0</v>
      </c>
      <c r="Z89" s="115">
        <v>0</v>
      </c>
      <c r="AA89" s="115">
        <v>0</v>
      </c>
      <c r="AB89" s="115">
        <v>0</v>
      </c>
      <c r="AC89" s="115">
        <v>0</v>
      </c>
      <c r="AD89" s="115">
        <v>0</v>
      </c>
      <c r="AE89" s="115">
        <v>0</v>
      </c>
      <c r="AF89" s="115">
        <v>0</v>
      </c>
      <c r="AG89" s="115">
        <v>0</v>
      </c>
      <c r="AH89" s="115">
        <v>0</v>
      </c>
      <c r="AI89" s="115">
        <v>0</v>
      </c>
      <c r="AJ89" s="115"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v>0</v>
      </c>
      <c r="AR89" s="115">
        <v>0</v>
      </c>
      <c r="AS89" s="115">
        <v>0</v>
      </c>
      <c r="AT89" s="115">
        <v>0</v>
      </c>
      <c r="AU89" s="115">
        <v>0</v>
      </c>
      <c r="AV89" s="115">
        <v>0</v>
      </c>
      <c r="AW89" s="115">
        <v>0</v>
      </c>
      <c r="AX89" s="115">
        <v>0</v>
      </c>
      <c r="AY89" s="115">
        <v>0</v>
      </c>
      <c r="AZ89" s="115">
        <v>0</v>
      </c>
      <c r="BA89" s="115">
        <v>0</v>
      </c>
      <c r="BB89" s="115">
        <v>0</v>
      </c>
      <c r="BC89" s="115">
        <v>0</v>
      </c>
      <c r="BD89" s="115">
        <v>0</v>
      </c>
      <c r="BE89" s="115">
        <v>0</v>
      </c>
      <c r="BF89" s="115">
        <v>0</v>
      </c>
      <c r="BG89" s="115">
        <v>0</v>
      </c>
      <c r="BH89" s="115">
        <v>0</v>
      </c>
      <c r="BI89" s="115">
        <v>0</v>
      </c>
      <c r="BJ89" s="115">
        <v>0</v>
      </c>
      <c r="BK89" s="115">
        <v>0</v>
      </c>
      <c r="BL89" s="115">
        <v>0</v>
      </c>
      <c r="BM89" s="115">
        <v>0</v>
      </c>
      <c r="BN89" s="115">
        <v>0</v>
      </c>
      <c r="BO89" s="115">
        <v>0</v>
      </c>
      <c r="BP89" s="115">
        <v>0</v>
      </c>
      <c r="BQ89" s="115">
        <v>0</v>
      </c>
      <c r="BR89" s="115">
        <v>0</v>
      </c>
      <c r="BS89" s="115">
        <v>0</v>
      </c>
      <c r="BT89" s="115">
        <v>0</v>
      </c>
      <c r="BU89" s="115">
        <v>0</v>
      </c>
      <c r="BV89" s="115">
        <v>0</v>
      </c>
      <c r="BW89" s="115">
        <v>0</v>
      </c>
      <c r="BX89" s="115">
        <v>0</v>
      </c>
      <c r="BY89" s="115">
        <v>0</v>
      </c>
      <c r="BZ89" s="115">
        <v>0</v>
      </c>
      <c r="CA89" s="115">
        <v>0</v>
      </c>
      <c r="CB89" s="115">
        <v>0</v>
      </c>
      <c r="CC89" s="115">
        <v>0</v>
      </c>
      <c r="CD89" s="115">
        <v>0</v>
      </c>
      <c r="CE89" s="115">
        <v>0</v>
      </c>
      <c r="CF89" s="115">
        <v>0</v>
      </c>
      <c r="CG89" s="115">
        <v>0</v>
      </c>
      <c r="CH89" s="115">
        <v>0</v>
      </c>
      <c r="CI89" s="115">
        <v>0</v>
      </c>
      <c r="CJ89" s="115">
        <v>0</v>
      </c>
      <c r="CK89" s="115">
        <v>0</v>
      </c>
      <c r="CL89" s="115">
        <v>0</v>
      </c>
      <c r="CM89" s="115">
        <v>0</v>
      </c>
      <c r="CN89" s="115">
        <v>0</v>
      </c>
      <c r="CO89" s="115">
        <v>0</v>
      </c>
      <c r="CP89" s="115">
        <v>0</v>
      </c>
      <c r="CQ89" s="115">
        <v>0</v>
      </c>
      <c r="CR89" s="115">
        <v>0</v>
      </c>
      <c r="CS89" s="115">
        <v>0</v>
      </c>
      <c r="CT89" s="115">
        <v>0</v>
      </c>
      <c r="CU89" s="115">
        <v>0</v>
      </c>
      <c r="CV89" s="115">
        <v>0</v>
      </c>
      <c r="CW89" s="115">
        <v>0</v>
      </c>
      <c r="CX89" s="115">
        <v>0</v>
      </c>
      <c r="CY89" s="115">
        <v>0</v>
      </c>
      <c r="CZ89" s="115">
        <v>0</v>
      </c>
      <c r="DA89" s="115">
        <v>0</v>
      </c>
      <c r="DB89" s="115">
        <v>0</v>
      </c>
      <c r="DC89" s="115">
        <v>0</v>
      </c>
      <c r="DD89" s="115">
        <v>0</v>
      </c>
      <c r="DE89" s="115">
        <v>0</v>
      </c>
      <c r="DF89" s="115">
        <v>0</v>
      </c>
      <c r="DG89" s="115">
        <v>0</v>
      </c>
      <c r="DH89" s="115">
        <v>0</v>
      </c>
      <c r="DI89" s="115">
        <v>0</v>
      </c>
      <c r="DJ89" s="115">
        <v>0</v>
      </c>
      <c r="DK89" s="115">
        <v>0</v>
      </c>
      <c r="DL89" s="115">
        <v>0</v>
      </c>
      <c r="DM89" s="115">
        <v>0</v>
      </c>
      <c r="DN89" s="115">
        <v>0</v>
      </c>
      <c r="DO89" s="115">
        <v>0</v>
      </c>
      <c r="DP89" s="115">
        <v>0</v>
      </c>
      <c r="DQ89" s="115">
        <v>0</v>
      </c>
      <c r="DR89" s="115">
        <v>0</v>
      </c>
      <c r="DS89" s="115">
        <v>0</v>
      </c>
      <c r="DT89" s="115">
        <v>0</v>
      </c>
      <c r="DU89" s="115">
        <v>0</v>
      </c>
      <c r="DV89" s="115">
        <v>0</v>
      </c>
      <c r="DW89" s="115">
        <v>0</v>
      </c>
      <c r="DX89" s="115">
        <v>0</v>
      </c>
      <c r="DY89" s="115">
        <v>0</v>
      </c>
      <c r="DZ89" s="115">
        <v>0</v>
      </c>
      <c r="EA89" s="115">
        <v>0</v>
      </c>
      <c r="EB89" s="115">
        <v>0</v>
      </c>
      <c r="EC89" s="115">
        <v>0</v>
      </c>
      <c r="ED89" s="115">
        <v>0</v>
      </c>
      <c r="EE89" s="115">
        <v>0</v>
      </c>
      <c r="EF89" s="115">
        <v>0</v>
      </c>
      <c r="EG89" s="115">
        <v>0</v>
      </c>
      <c r="EH89" s="115">
        <v>0</v>
      </c>
      <c r="EI89" s="115">
        <v>0</v>
      </c>
      <c r="EJ89" s="115">
        <v>0</v>
      </c>
      <c r="EK89" s="115">
        <v>0</v>
      </c>
      <c r="EL89" s="115">
        <v>0</v>
      </c>
      <c r="EM89" s="115">
        <v>0</v>
      </c>
      <c r="EN89" s="115">
        <v>0</v>
      </c>
      <c r="EO89" s="115">
        <v>0</v>
      </c>
      <c r="EP89" s="115">
        <v>0</v>
      </c>
      <c r="EQ89" s="115">
        <v>0</v>
      </c>
      <c r="ER89" s="115">
        <v>0</v>
      </c>
      <c r="ES89" s="115">
        <v>0</v>
      </c>
      <c r="ET89" s="115">
        <v>0</v>
      </c>
      <c r="EU89" s="115">
        <v>0</v>
      </c>
      <c r="EV89" s="115">
        <v>0</v>
      </c>
      <c r="EW89" s="115">
        <v>0</v>
      </c>
      <c r="EX89" s="115">
        <v>0</v>
      </c>
      <c r="EY89" s="115">
        <v>0</v>
      </c>
      <c r="EZ89" s="115">
        <v>0</v>
      </c>
      <c r="FA89" s="115">
        <v>0</v>
      </c>
      <c r="FB89" s="115">
        <v>0</v>
      </c>
      <c r="FC89" s="115">
        <v>0</v>
      </c>
      <c r="FD89" s="115">
        <v>0</v>
      </c>
      <c r="FE89" s="115">
        <v>0</v>
      </c>
      <c r="FF89" s="115">
        <v>0</v>
      </c>
      <c r="FG89" s="115">
        <v>0</v>
      </c>
      <c r="FH89" s="115">
        <v>0</v>
      </c>
      <c r="FI89" s="115">
        <v>0</v>
      </c>
      <c r="FJ89" s="115">
        <v>0</v>
      </c>
      <c r="FK89" s="115">
        <v>0</v>
      </c>
      <c r="FL89" s="115">
        <v>0</v>
      </c>
      <c r="FM89" s="115">
        <v>0</v>
      </c>
      <c r="FN89" s="115">
        <v>0</v>
      </c>
      <c r="FO89" s="115">
        <v>0</v>
      </c>
      <c r="FP89" s="115">
        <v>0</v>
      </c>
      <c r="FQ89" s="115">
        <v>0</v>
      </c>
      <c r="FR89" s="115">
        <v>0</v>
      </c>
      <c r="FS89" s="115">
        <v>0</v>
      </c>
      <c r="FT89" s="115">
        <v>0</v>
      </c>
      <c r="FU89" s="115">
        <v>0</v>
      </c>
      <c r="FV89" s="115">
        <v>0</v>
      </c>
      <c r="FW89" s="115">
        <v>0</v>
      </c>
      <c r="FX89" s="115">
        <v>0</v>
      </c>
      <c r="FY89" s="115">
        <v>0</v>
      </c>
      <c r="FZ89" s="115">
        <v>0</v>
      </c>
      <c r="GA89" s="115">
        <v>0</v>
      </c>
      <c r="GB89" s="115">
        <v>0</v>
      </c>
      <c r="GC89" s="115">
        <v>0</v>
      </c>
      <c r="GD89" s="115">
        <v>0</v>
      </c>
      <c r="GE89" s="115">
        <v>0</v>
      </c>
      <c r="GF89" s="115">
        <v>0</v>
      </c>
      <c r="GG89" s="115">
        <v>0</v>
      </c>
      <c r="GH89" s="115">
        <v>0</v>
      </c>
      <c r="GI89" s="115">
        <v>0</v>
      </c>
      <c r="GJ89" s="115">
        <v>0</v>
      </c>
      <c r="GK89" s="115">
        <v>0</v>
      </c>
      <c r="GL89" s="115">
        <v>0</v>
      </c>
      <c r="GM89" s="115">
        <v>0</v>
      </c>
      <c r="GN89" s="115">
        <v>0</v>
      </c>
      <c r="GO89" s="115">
        <v>0</v>
      </c>
      <c r="GP89" s="115">
        <v>0</v>
      </c>
      <c r="GQ89" s="115">
        <v>0</v>
      </c>
      <c r="GR89" s="115">
        <v>0</v>
      </c>
      <c r="GS89" s="115">
        <v>0</v>
      </c>
      <c r="GT89" s="115">
        <v>0</v>
      </c>
      <c r="GU89" s="115">
        <v>0</v>
      </c>
      <c r="GV89" s="115">
        <v>0</v>
      </c>
      <c r="GW89" s="115">
        <v>0</v>
      </c>
      <c r="GX89" s="115">
        <v>0</v>
      </c>
      <c r="GY89" s="115">
        <v>0</v>
      </c>
      <c r="GZ89" s="115">
        <v>0</v>
      </c>
      <c r="HA89" s="115">
        <v>0</v>
      </c>
      <c r="HB89" s="115">
        <v>0</v>
      </c>
      <c r="HC89" s="115">
        <v>0</v>
      </c>
      <c r="HD89" s="115">
        <v>0</v>
      </c>
      <c r="HE89" s="115">
        <v>0</v>
      </c>
      <c r="HF89" s="115">
        <v>0</v>
      </c>
      <c r="HG89" s="115">
        <v>0</v>
      </c>
      <c r="HH89" s="115">
        <v>0</v>
      </c>
      <c r="HI89" s="115">
        <v>0</v>
      </c>
    </row>
    <row r="91" spans="1:217" s="22" customFormat="1" x14ac:dyDescent="0.2">
      <c r="A91" s="34" t="s">
        <v>251</v>
      </c>
      <c r="B91" s="83">
        <f>IFERROR(VLOOKUP(B$7,'CMM4 - FINAN'!$A:$F,4,0),0)</f>
        <v>0</v>
      </c>
      <c r="C91" s="83">
        <f>IFERROR(VLOOKUP(C$7,'CMM4 - FINAN'!$A:$F,4,0),0)</f>
        <v>0</v>
      </c>
      <c r="D91" s="83">
        <f>IFERROR(VLOOKUP(D$7,'CMM4 - FINAN'!$A:$F,4,0),0)</f>
        <v>0</v>
      </c>
      <c r="E91" s="83">
        <f>IFERROR(VLOOKUP(E$7,'CMM4 - FINAN'!$A:$F,4,0),0)</f>
        <v>0</v>
      </c>
      <c r="F91" s="83">
        <f>IFERROR(VLOOKUP(F$7,'CMM4 - FINAN'!$A:$F,4,0),0)</f>
        <v>0</v>
      </c>
      <c r="G91" s="83">
        <f>IFERROR(VLOOKUP(G$7,'CMM4 - FINAN'!$A:$F,4,0),0)</f>
        <v>0</v>
      </c>
      <c r="H91" s="83">
        <f>IFERROR(VLOOKUP(H$7,'CMM4 - FINAN'!$A:$F,4,0),0)</f>
        <v>0</v>
      </c>
      <c r="I91" s="83">
        <f>IFERROR(VLOOKUP(I$7,'CMM4 - FINAN'!$A:$F,4,0),0)</f>
        <v>0</v>
      </c>
      <c r="J91" s="83">
        <f>IFERROR(VLOOKUP(J$7,'CMM4 - FINAN'!$A:$F,4,0),0)</f>
        <v>0</v>
      </c>
      <c r="K91" s="83">
        <f>IFERROR(VLOOKUP(K$7,'CMM4 - FINAN'!$A:$F,4,0),0)</f>
        <v>0</v>
      </c>
      <c r="L91" s="83">
        <f>IFERROR(VLOOKUP(L$7,'CMM4 - FINAN'!$A:$F,4,0),0)</f>
        <v>0</v>
      </c>
      <c r="M91" s="83">
        <f>IFERROR(VLOOKUP(M$7,'CMM4 - FINAN'!$A:$F,4,0),0)</f>
        <v>0</v>
      </c>
      <c r="N91" s="83">
        <f>IFERROR(VLOOKUP(N$7,'CMM4 - FINAN'!$A:$F,4,0),0)</f>
        <v>0</v>
      </c>
      <c r="O91" s="83">
        <f>IFERROR(VLOOKUP(O$7,'CMM4 - FINAN'!$A:$F,4,0),0)</f>
        <v>0</v>
      </c>
      <c r="P91" s="83">
        <f>IFERROR(VLOOKUP(P$7,'CMM4 - FINAN'!$A:$F,4,0),0)</f>
        <v>0</v>
      </c>
      <c r="Q91" s="83">
        <f>IFERROR(VLOOKUP(Q$7,'CMM4 - FINAN'!$A:$F,4,0),0)</f>
        <v>0</v>
      </c>
      <c r="R91" s="83">
        <f>IFERROR(VLOOKUP(R$7,'CMM4 - FINAN'!$A:$F,4,0),0)</f>
        <v>0</v>
      </c>
      <c r="S91" s="83">
        <f>IFERROR(VLOOKUP(S$7,'CMM4 - FINAN'!$A:$F,4,0),0)</f>
        <v>0</v>
      </c>
      <c r="T91" s="83">
        <f>IFERROR(VLOOKUP(T$7,'CMM4 - FINAN'!$A:$F,4,0),0)</f>
        <v>0</v>
      </c>
      <c r="U91" s="83">
        <f>IFERROR(VLOOKUP(U$7,'CMM4 - FINAN'!$A:$F,4,0),0)</f>
        <v>0</v>
      </c>
      <c r="V91" s="83">
        <f>IFERROR(VLOOKUP(V$7,'CMM4 - FINAN'!$A:$F,4,0),0)</f>
        <v>0</v>
      </c>
      <c r="W91" s="83">
        <f>IFERROR(VLOOKUP(W$7,'CMM4 - FINAN'!$A:$F,4,0),0)</f>
        <v>0</v>
      </c>
      <c r="X91" s="83">
        <f>IFERROR(VLOOKUP(X$7,'CMM4 - FINAN'!$A:$F,4,0),0)</f>
        <v>0</v>
      </c>
      <c r="Y91" s="83">
        <f>IFERROR(VLOOKUP(Y$7,'CMM4 - FINAN'!$A:$F,4,0),0)</f>
        <v>0</v>
      </c>
      <c r="Z91" s="83">
        <f>IFERROR(VLOOKUP(Z$7,'CMM4 - FINAN'!$A:$F,4,0),0)</f>
        <v>41.13455621363827</v>
      </c>
      <c r="AA91" s="83">
        <f>IFERROR(VLOOKUP(AA$7,'CMM4 - FINAN'!$A:$F,4,0),0)</f>
        <v>41.13455621363827</v>
      </c>
      <c r="AB91" s="83">
        <f>IFERROR(VLOOKUP(AB$7,'CMM4 - FINAN'!$A:$F,4,0),0)</f>
        <v>41.13455621363827</v>
      </c>
      <c r="AC91" s="83">
        <f>IFERROR(VLOOKUP(AC$7,'CMM4 - FINAN'!$A:$F,4,0),0)</f>
        <v>41.13455621363827</v>
      </c>
      <c r="AD91" s="83">
        <f>IFERROR(VLOOKUP(AD$7,'CMM4 - FINAN'!$A:$F,4,0),0)</f>
        <v>41.13455621363827</v>
      </c>
      <c r="AE91" s="83">
        <f>IFERROR(VLOOKUP(AE$7,'CMM4 - FINAN'!$A:$F,4,0),0)</f>
        <v>41.13455621363827</v>
      </c>
      <c r="AF91" s="83">
        <f>IFERROR(VLOOKUP(AF$7,'CMM4 - FINAN'!$A:$F,4,0),0)</f>
        <v>41.13455621363827</v>
      </c>
      <c r="AG91" s="83">
        <f>IFERROR(VLOOKUP(AG$7,'CMM4 - FINAN'!$A:$F,4,0),0)</f>
        <v>41.13455621363827</v>
      </c>
      <c r="AH91" s="83">
        <f>IFERROR(VLOOKUP(AH$7,'CMM4 - FINAN'!$A:$F,4,0),0)</f>
        <v>41.13455621363827</v>
      </c>
      <c r="AI91" s="83">
        <f>IFERROR(VLOOKUP(AI$7,'CMM4 - FINAN'!$A:$F,4,0),0)</f>
        <v>41.13455621363827</v>
      </c>
      <c r="AJ91" s="83">
        <f>IFERROR(VLOOKUP(AJ$7,'CMM4 - FINAN'!$A:$F,4,0),0)</f>
        <v>41.13455621363827</v>
      </c>
      <c r="AK91" s="83">
        <f>IFERROR(VLOOKUP(AK$7,'CMM4 - FINAN'!$A:$F,4,0),0)</f>
        <v>41.13455621363827</v>
      </c>
      <c r="AL91" s="83">
        <f>IFERROR(VLOOKUP(AL$7,'CMM4 - FINAN'!$A:$F,4,0),0)</f>
        <v>41.13455621363827</v>
      </c>
      <c r="AM91" s="83">
        <f>IFERROR(VLOOKUP(AM$7,'CMM4 - FINAN'!$A:$F,4,0),0)</f>
        <v>41.13455621363827</v>
      </c>
      <c r="AN91" s="83">
        <f>IFERROR(VLOOKUP(AN$7,'CMM4 - FINAN'!$A:$F,4,0),0)</f>
        <v>41.13455621363827</v>
      </c>
      <c r="AO91" s="83">
        <f>IFERROR(VLOOKUP(AO$7,'CMM4 - FINAN'!$A:$F,4,0),0)</f>
        <v>41.13455621363827</v>
      </c>
      <c r="AP91" s="83">
        <f>IFERROR(VLOOKUP(AP$7,'CMM4 - FINAN'!$A:$F,4,0),0)</f>
        <v>41.13455621363827</v>
      </c>
      <c r="AQ91" s="83">
        <f>IFERROR(VLOOKUP(AQ$7,'CMM4 - FINAN'!$A:$F,4,0),0)</f>
        <v>41.13455621363827</v>
      </c>
      <c r="AR91" s="83">
        <f>IFERROR(VLOOKUP(AR$7,'CMM4 - FINAN'!$A:$F,4,0),0)</f>
        <v>41.13455621363827</v>
      </c>
      <c r="AS91" s="83">
        <f>IFERROR(VLOOKUP(AS$7,'CMM4 - FINAN'!$A:$F,4,0),0)</f>
        <v>41.13455621363827</v>
      </c>
      <c r="AT91" s="83">
        <f>IFERROR(VLOOKUP(AT$7,'CMM4 - FINAN'!$A:$F,4,0),0)</f>
        <v>41.13455621363827</v>
      </c>
      <c r="AU91" s="83">
        <f>IFERROR(VLOOKUP(AU$7,'CMM4 - FINAN'!$A:$F,4,0),0)</f>
        <v>41.13455621363827</v>
      </c>
      <c r="AV91" s="83">
        <f>IFERROR(VLOOKUP(AV$7,'CMM4 - FINAN'!$A:$F,4,0),0)</f>
        <v>41.13455621363827</v>
      </c>
      <c r="AW91" s="83">
        <f>IFERROR(VLOOKUP(AW$7,'CMM4 - FINAN'!$A:$F,4,0),0)</f>
        <v>41.13455621363827</v>
      </c>
      <c r="AX91" s="83">
        <f>IFERROR(VLOOKUP(AX$7,'CMM4 - FINAN'!$A:$F,4,0),0)</f>
        <v>41.13455621363827</v>
      </c>
      <c r="AY91" s="83">
        <f>IFERROR(VLOOKUP(AY$7,'CMM4 - FINAN'!$A:$F,4,0),0)</f>
        <v>41.13455621363827</v>
      </c>
      <c r="AZ91" s="83">
        <f>IFERROR(VLOOKUP(AZ$7,'CMM4 - FINAN'!$A:$F,4,0),0)</f>
        <v>41.13455621363827</v>
      </c>
      <c r="BA91" s="83">
        <f>IFERROR(VLOOKUP(BA$7,'CMM4 - FINAN'!$A:$F,4,0),0)</f>
        <v>41.13455621363827</v>
      </c>
      <c r="BB91" s="83">
        <f>IFERROR(VLOOKUP(BB$7,'CMM4 - FINAN'!$A:$F,4,0),0)</f>
        <v>41.13455621363827</v>
      </c>
      <c r="BC91" s="83">
        <f>IFERROR(VLOOKUP(BC$7,'CMM4 - FINAN'!$A:$F,4,0),0)</f>
        <v>41.13455621363827</v>
      </c>
      <c r="BD91" s="83">
        <f>IFERROR(VLOOKUP(BD$7,'CMM4 - FINAN'!$A:$F,4,0),0)</f>
        <v>41.13455621363827</v>
      </c>
      <c r="BE91" s="83">
        <f>IFERROR(VLOOKUP(BE$7,'CMM4 - FINAN'!$A:$F,4,0),0)</f>
        <v>41.13455621363827</v>
      </c>
      <c r="BF91" s="83">
        <f>IFERROR(VLOOKUP(BF$7,'CMM4 - FINAN'!$A:$F,4,0),0)</f>
        <v>41.13455621363827</v>
      </c>
      <c r="BG91" s="83">
        <f>IFERROR(VLOOKUP(BG$7,'CMM4 - FINAN'!$A:$F,4,0),0)</f>
        <v>41.13455621363827</v>
      </c>
      <c r="BH91" s="83">
        <f>IFERROR(VLOOKUP(BH$7,'CMM4 - FINAN'!$A:$F,4,0),0)</f>
        <v>41.13455621363827</v>
      </c>
      <c r="BI91" s="83">
        <f>IFERROR(VLOOKUP(BI$7,'CMM4 - FINAN'!$A:$F,4,0),0)</f>
        <v>41.13455621363827</v>
      </c>
      <c r="BJ91" s="83">
        <f>IFERROR(VLOOKUP(BJ$7,'CMM4 - FINAN'!$A:$F,4,0),0)</f>
        <v>41.13455621363827</v>
      </c>
      <c r="BK91" s="83">
        <f>IFERROR(VLOOKUP(BK$7,'CMM4 - FINAN'!$A:$F,4,0),0)</f>
        <v>41.13455621363827</v>
      </c>
      <c r="BL91" s="83">
        <f>IFERROR(VLOOKUP(BL$7,'CMM4 - FINAN'!$A:$F,4,0),0)</f>
        <v>41.13455621363827</v>
      </c>
      <c r="BM91" s="83">
        <f>IFERROR(VLOOKUP(BM$7,'CMM4 - FINAN'!$A:$F,4,0),0)</f>
        <v>41.13455621363827</v>
      </c>
      <c r="BN91" s="83">
        <f>IFERROR(VLOOKUP(BN$7,'CMM4 - FINAN'!$A:$F,4,0),0)</f>
        <v>41.13455621363827</v>
      </c>
      <c r="BO91" s="83">
        <f>IFERROR(VLOOKUP(BO$7,'CMM4 - FINAN'!$A:$F,4,0),0)</f>
        <v>41.13455621363827</v>
      </c>
      <c r="BP91" s="83">
        <f>IFERROR(VLOOKUP(BP$7,'CMM4 - FINAN'!$A:$F,4,0),0)</f>
        <v>41.13455621363827</v>
      </c>
      <c r="BQ91" s="83">
        <f>IFERROR(VLOOKUP(BQ$7,'CMM4 - FINAN'!$A:$F,4,0),0)</f>
        <v>41.13455621363827</v>
      </c>
      <c r="BR91" s="83">
        <f>IFERROR(VLOOKUP(BR$7,'CMM4 - FINAN'!$A:$F,4,0),0)</f>
        <v>41.13455621363827</v>
      </c>
      <c r="BS91" s="83">
        <f>IFERROR(VLOOKUP(BS$7,'CMM4 - FINAN'!$A:$F,4,0),0)</f>
        <v>41.13455621363827</v>
      </c>
      <c r="BT91" s="83">
        <f>IFERROR(VLOOKUP(BT$7,'CMM4 - FINAN'!$A:$F,4,0),0)</f>
        <v>41.13455621363827</v>
      </c>
      <c r="BU91" s="83">
        <f>IFERROR(VLOOKUP(BU$7,'CMM4 - FINAN'!$A:$F,4,0),0)</f>
        <v>41.13455621363827</v>
      </c>
      <c r="BV91" s="83">
        <f>IFERROR(VLOOKUP(BV$7,'CMM4 - FINAN'!$A:$F,4,0),0)</f>
        <v>41.13455621363827</v>
      </c>
      <c r="BW91" s="83">
        <f>IFERROR(VLOOKUP(BW$7,'CMM4 - FINAN'!$A:$F,4,0),0)</f>
        <v>41.13455621363827</v>
      </c>
      <c r="BX91" s="83">
        <f>IFERROR(VLOOKUP(BX$7,'CMM4 - FINAN'!$A:$F,4,0),0)</f>
        <v>41.13455621363827</v>
      </c>
      <c r="BY91" s="83">
        <f>IFERROR(VLOOKUP(BY$7,'CMM4 - FINAN'!$A:$F,4,0),0)</f>
        <v>41.13455621363827</v>
      </c>
      <c r="BZ91" s="83">
        <f>IFERROR(VLOOKUP(BZ$7,'CMM4 - FINAN'!$A:$F,4,0),0)</f>
        <v>41.13455621363827</v>
      </c>
      <c r="CA91" s="83">
        <f>IFERROR(VLOOKUP(CA$7,'CMM4 - FINAN'!$A:$F,4,0),0)</f>
        <v>41.13455621363827</v>
      </c>
      <c r="CB91" s="83">
        <f>IFERROR(VLOOKUP(CB$7,'CMM4 - FINAN'!$A:$F,4,0),0)</f>
        <v>41.13455621363827</v>
      </c>
      <c r="CC91" s="83">
        <f>IFERROR(VLOOKUP(CC$7,'CMM4 - FINAN'!$A:$F,4,0),0)</f>
        <v>41.13455621363827</v>
      </c>
      <c r="CD91" s="83">
        <f>IFERROR(VLOOKUP(CD$7,'CMM4 - FINAN'!$A:$F,4,0),0)</f>
        <v>41.13455621363827</v>
      </c>
      <c r="CE91" s="83">
        <f>IFERROR(VLOOKUP(CE$7,'CMM4 - FINAN'!$A:$F,4,0),0)</f>
        <v>41.13455621363827</v>
      </c>
      <c r="CF91" s="83">
        <f>IFERROR(VLOOKUP(CF$7,'CMM4 - FINAN'!$A:$F,4,0),0)</f>
        <v>41.13455621363827</v>
      </c>
      <c r="CG91" s="83">
        <f>IFERROR(VLOOKUP(CG$7,'CMM4 - FINAN'!$A:$F,4,0),0)</f>
        <v>41.13455621363827</v>
      </c>
      <c r="CH91" s="83">
        <f>IFERROR(VLOOKUP(CH$7,'CMM4 - FINAN'!$A:$F,4,0),0)</f>
        <v>41.13455621363827</v>
      </c>
      <c r="CI91" s="83">
        <f>IFERROR(VLOOKUP(CI$7,'CMM4 - FINAN'!$A:$F,4,0),0)</f>
        <v>41.13455621363827</v>
      </c>
      <c r="CJ91" s="83">
        <f>IFERROR(VLOOKUP(CJ$7,'CMM4 - FINAN'!$A:$F,4,0),0)</f>
        <v>41.13455621363827</v>
      </c>
      <c r="CK91" s="83">
        <f>IFERROR(VLOOKUP(CK$7,'CMM4 - FINAN'!$A:$F,4,0),0)</f>
        <v>41.13455621363827</v>
      </c>
      <c r="CL91" s="83">
        <f>IFERROR(VLOOKUP(CL$7,'CMM4 - FINAN'!$A:$F,4,0),0)</f>
        <v>41.13455621363827</v>
      </c>
      <c r="CM91" s="83">
        <f>IFERROR(VLOOKUP(CM$7,'CMM4 - FINAN'!$A:$F,4,0),0)</f>
        <v>41.13455621363827</v>
      </c>
      <c r="CN91" s="83">
        <f>IFERROR(VLOOKUP(CN$7,'CMM4 - FINAN'!$A:$F,4,0),0)</f>
        <v>41.13455621363827</v>
      </c>
      <c r="CO91" s="83">
        <f>IFERROR(VLOOKUP(CO$7,'CMM4 - FINAN'!$A:$F,4,0),0)</f>
        <v>41.13455621363827</v>
      </c>
      <c r="CP91" s="83">
        <f>IFERROR(VLOOKUP(CP$7,'CMM4 - FINAN'!$A:$F,4,0),0)</f>
        <v>41.13455621363827</v>
      </c>
      <c r="CQ91" s="83">
        <f>IFERROR(VLOOKUP(CQ$7,'CMM4 - FINAN'!$A:$F,4,0),0)</f>
        <v>41.13455621363827</v>
      </c>
      <c r="CR91" s="83">
        <f>IFERROR(VLOOKUP(CR$7,'CMM4 - FINAN'!$A:$F,4,0),0)</f>
        <v>41.13455621363827</v>
      </c>
      <c r="CS91" s="83">
        <f>IFERROR(VLOOKUP(CS$7,'CMM4 - FINAN'!$A:$F,4,0),0)</f>
        <v>41.13455621363827</v>
      </c>
      <c r="CT91" s="83">
        <f>IFERROR(VLOOKUP(CT$7,'CMM4 - FINAN'!$A:$F,4,0),0)</f>
        <v>41.13455621363827</v>
      </c>
      <c r="CU91" s="83">
        <f>IFERROR(VLOOKUP(CU$7,'CMM4 - FINAN'!$A:$F,4,0),0)</f>
        <v>41.13455621363827</v>
      </c>
      <c r="CV91" s="83">
        <f>IFERROR(VLOOKUP(CV$7,'CMM4 - FINAN'!$A:$F,4,0),0)</f>
        <v>41.13455621363827</v>
      </c>
      <c r="CW91" s="83">
        <f>IFERROR(VLOOKUP(CW$7,'CMM4 - FINAN'!$A:$F,4,0),0)</f>
        <v>41.13455621363827</v>
      </c>
      <c r="CX91" s="83">
        <f>IFERROR(VLOOKUP(CX$7,'CMM4 - FINAN'!$A:$F,4,0),0)</f>
        <v>41.13455621363827</v>
      </c>
      <c r="CY91" s="83">
        <f>IFERROR(VLOOKUP(CY$7,'CMM4 - FINAN'!$A:$F,4,0),0)</f>
        <v>41.13455621363827</v>
      </c>
      <c r="CZ91" s="83">
        <f>IFERROR(VLOOKUP(CZ$7,'CMM4 - FINAN'!$A:$F,4,0),0)</f>
        <v>41.13455621363827</v>
      </c>
      <c r="DA91" s="83">
        <f>IFERROR(VLOOKUP(DA$7,'CMM4 - FINAN'!$A:$F,4,0),0)</f>
        <v>41.13455621363827</v>
      </c>
      <c r="DB91" s="83">
        <f>IFERROR(VLOOKUP(DB$7,'CMM4 - FINAN'!$A:$F,4,0),0)</f>
        <v>41.13455621363827</v>
      </c>
      <c r="DC91" s="83">
        <f>IFERROR(VLOOKUP(DC$7,'CMM4 - FINAN'!$A:$F,4,0),0)</f>
        <v>41.13455621363827</v>
      </c>
      <c r="DD91" s="83">
        <f>IFERROR(VLOOKUP(DD$7,'CMM4 - FINAN'!$A:$F,4,0),0)</f>
        <v>41.13455621363827</v>
      </c>
      <c r="DE91" s="83">
        <f>IFERROR(VLOOKUP(DE$7,'CMM4 - FINAN'!$A:$F,4,0),0)</f>
        <v>41.13455621363827</v>
      </c>
      <c r="DF91" s="83">
        <f>IFERROR(VLOOKUP(DF$7,'CMM4 - FINAN'!$A:$F,4,0),0)</f>
        <v>41.13455621363827</v>
      </c>
      <c r="DG91" s="83">
        <f>IFERROR(VLOOKUP(DG$7,'CMM4 - FINAN'!$A:$F,4,0),0)</f>
        <v>41.13455621363827</v>
      </c>
      <c r="DH91" s="83">
        <f>IFERROR(VLOOKUP(DH$7,'CMM4 - FINAN'!$A:$F,4,0),0)</f>
        <v>41.13455621363827</v>
      </c>
      <c r="DI91" s="83">
        <f>IFERROR(VLOOKUP(DI$7,'CMM4 - FINAN'!$A:$F,4,0),0)</f>
        <v>41.13455621363827</v>
      </c>
      <c r="DJ91" s="83">
        <f>IFERROR(VLOOKUP(DJ$7,'CMM4 - FINAN'!$A:$F,4,0),0)</f>
        <v>41.13455621363827</v>
      </c>
      <c r="DK91" s="83">
        <f>IFERROR(VLOOKUP(DK$7,'CMM4 - FINAN'!$A:$F,4,0),0)</f>
        <v>41.13455621363827</v>
      </c>
      <c r="DL91" s="83">
        <f>IFERROR(VLOOKUP(DL$7,'CMM4 - FINAN'!$A:$F,4,0),0)</f>
        <v>41.13455621363827</v>
      </c>
      <c r="DM91" s="83">
        <f>IFERROR(VLOOKUP(DM$7,'CMM4 - FINAN'!$A:$F,4,0),0)</f>
        <v>41.13455621363827</v>
      </c>
      <c r="DN91" s="83">
        <f>IFERROR(VLOOKUP(DN$7,'CMM4 - FINAN'!$A:$F,4,0),0)</f>
        <v>41.13455621363827</v>
      </c>
      <c r="DO91" s="83">
        <f>IFERROR(VLOOKUP(DO$7,'CMM4 - FINAN'!$A:$F,4,0),0)</f>
        <v>41.13455621363827</v>
      </c>
      <c r="DP91" s="83">
        <f>IFERROR(VLOOKUP(DP$7,'CMM4 - FINAN'!$A:$F,4,0),0)</f>
        <v>41.13455621363827</v>
      </c>
      <c r="DQ91" s="83">
        <f>IFERROR(VLOOKUP(DQ$7,'CMM4 - FINAN'!$A:$F,4,0),0)</f>
        <v>41.13455621363827</v>
      </c>
      <c r="DR91" s="83">
        <f>IFERROR(VLOOKUP(DR$7,'CMM4 - FINAN'!$A:$F,4,0),0)</f>
        <v>0</v>
      </c>
      <c r="DS91" s="83">
        <f>IFERROR(VLOOKUP(DS$7,'CMM4 - FINAN'!$A:$F,4,0),0)</f>
        <v>0</v>
      </c>
      <c r="DT91" s="83">
        <f>IFERROR(VLOOKUP(DT$7,'CMM4 - FINAN'!$A:$F,4,0),0)</f>
        <v>0</v>
      </c>
      <c r="DU91" s="83">
        <f>IFERROR(VLOOKUP(DU$7,'CMM4 - FINAN'!$A:$F,4,0),0)</f>
        <v>0</v>
      </c>
      <c r="DV91" s="83">
        <f>IFERROR(VLOOKUP(DV$7,'CMM4 - FINAN'!$A:$F,4,0),0)</f>
        <v>0</v>
      </c>
      <c r="DW91" s="83">
        <f>IFERROR(VLOOKUP(DW$7,'CMM4 - FINAN'!$A:$F,4,0),0)</f>
        <v>0</v>
      </c>
      <c r="DX91" s="83">
        <f>IFERROR(VLOOKUP(DX$7,'CMM4 - FINAN'!$A:$F,4,0),0)</f>
        <v>0</v>
      </c>
      <c r="DY91" s="83">
        <f>IFERROR(VLOOKUP(DY$7,'CMM4 - FINAN'!$A:$F,4,0),0)</f>
        <v>0</v>
      </c>
      <c r="DZ91" s="83">
        <f>IFERROR(VLOOKUP(DZ$7,'CMM4 - FINAN'!$A:$F,4,0),0)</f>
        <v>0</v>
      </c>
      <c r="EA91" s="83">
        <f>IFERROR(VLOOKUP(EA$7,'CMM4 - FINAN'!$A:$F,4,0),0)</f>
        <v>0</v>
      </c>
      <c r="EB91" s="83">
        <f>IFERROR(VLOOKUP(EB$7,'CMM4 - FINAN'!$A:$F,4,0),0)</f>
        <v>0</v>
      </c>
      <c r="EC91" s="83">
        <f>IFERROR(VLOOKUP(EC$7,'CMM4 - FINAN'!$A:$F,4,0),0)</f>
        <v>0</v>
      </c>
      <c r="ED91" s="83">
        <f>IFERROR(VLOOKUP(ED$7,'CMM4 - FINAN'!$A:$F,4,0),0)</f>
        <v>0</v>
      </c>
      <c r="EE91" s="83">
        <f>IFERROR(VLOOKUP(EE$7,'CMM4 - FINAN'!$A:$F,4,0),0)</f>
        <v>0</v>
      </c>
      <c r="EF91" s="83">
        <f>IFERROR(VLOOKUP(EF$7,'CMM4 - FINAN'!$A:$F,4,0),0)</f>
        <v>0</v>
      </c>
      <c r="EG91" s="83">
        <f>IFERROR(VLOOKUP(EG$7,'CMM4 - FINAN'!$A:$F,4,0),0)</f>
        <v>0</v>
      </c>
      <c r="EH91" s="83">
        <f>IFERROR(VLOOKUP(EH$7,'CMM4 - FINAN'!$A:$F,4,0),0)</f>
        <v>0</v>
      </c>
      <c r="EI91" s="83">
        <f>IFERROR(VLOOKUP(EI$7,'CMM4 - FINAN'!$A:$F,4,0),0)</f>
        <v>0</v>
      </c>
      <c r="EJ91" s="83">
        <f>IFERROR(VLOOKUP(EJ$7,'CMM4 - FINAN'!$A:$F,4,0),0)</f>
        <v>0</v>
      </c>
      <c r="EK91" s="83">
        <f>IFERROR(VLOOKUP(EK$7,'CMM4 - FINAN'!$A:$F,4,0),0)</f>
        <v>0</v>
      </c>
      <c r="EL91" s="83">
        <f>IFERROR(VLOOKUP(EL$7,'CMM4 - FINAN'!$A:$F,4,0),0)</f>
        <v>0</v>
      </c>
      <c r="EM91" s="83">
        <f>IFERROR(VLOOKUP(EM$7,'CMM4 - FINAN'!$A:$F,4,0),0)</f>
        <v>0</v>
      </c>
      <c r="EN91" s="83">
        <f>IFERROR(VLOOKUP(EN$7,'CMM4 - FINAN'!$A:$F,4,0),0)</f>
        <v>0</v>
      </c>
      <c r="EO91" s="83">
        <f>IFERROR(VLOOKUP(EO$7,'CMM4 - FINAN'!$A:$F,4,0),0)</f>
        <v>0</v>
      </c>
      <c r="EP91" s="83">
        <f>IFERROR(VLOOKUP(EP$7,'CMM4 - FINAN'!$A:$F,4,0),0)</f>
        <v>0</v>
      </c>
      <c r="EQ91" s="83">
        <f>IFERROR(VLOOKUP(EQ$7,'CMM4 - FINAN'!$A:$F,4,0),0)</f>
        <v>0</v>
      </c>
      <c r="ER91" s="83">
        <f>IFERROR(VLOOKUP(ER$7,'CMM4 - FINAN'!$A:$F,4,0),0)</f>
        <v>0</v>
      </c>
      <c r="ES91" s="83">
        <f>IFERROR(VLOOKUP(ES$7,'CMM4 - FINAN'!$A:$F,4,0),0)</f>
        <v>0</v>
      </c>
      <c r="ET91" s="83">
        <f>IFERROR(VLOOKUP(ET$7,'CMM4 - FINAN'!$A:$F,4,0),0)</f>
        <v>0</v>
      </c>
      <c r="EU91" s="83">
        <f>IFERROR(VLOOKUP(EU$7,'CMM4 - FINAN'!$A:$F,4,0),0)</f>
        <v>0</v>
      </c>
      <c r="EV91" s="83">
        <f>IFERROR(VLOOKUP(EV$7,'CMM4 - FINAN'!$A:$F,4,0),0)</f>
        <v>0</v>
      </c>
      <c r="EW91" s="83">
        <f>IFERROR(VLOOKUP(EW$7,'CMM4 - FINAN'!$A:$F,4,0),0)</f>
        <v>0</v>
      </c>
      <c r="EX91" s="83">
        <f>IFERROR(VLOOKUP(EX$7,'CMM4 - FINAN'!$A:$F,4,0),0)</f>
        <v>0</v>
      </c>
      <c r="EY91" s="83">
        <f>IFERROR(VLOOKUP(EY$7,'CMM4 - FINAN'!$A:$F,4,0),0)</f>
        <v>0</v>
      </c>
      <c r="EZ91" s="83">
        <f>IFERROR(VLOOKUP(EZ$7,'CMM4 - FINAN'!$A:$F,4,0),0)</f>
        <v>0</v>
      </c>
      <c r="FA91" s="83">
        <f>IFERROR(VLOOKUP(FA$7,'CMM4 - FINAN'!$A:$F,4,0),0)</f>
        <v>0</v>
      </c>
      <c r="FB91" s="83">
        <f>IFERROR(VLOOKUP(FB$7,'CMM4 - FINAN'!$A:$F,4,0),0)</f>
        <v>0</v>
      </c>
      <c r="FC91" s="83">
        <f>IFERROR(VLOOKUP(FC$7,'CMM4 - FINAN'!$A:$F,4,0),0)</f>
        <v>0</v>
      </c>
      <c r="FD91" s="83">
        <f>IFERROR(VLOOKUP(FD$7,'CMM4 - FINAN'!$A:$F,4,0),0)</f>
        <v>0</v>
      </c>
      <c r="FE91" s="83">
        <f>IFERROR(VLOOKUP(FE$7,'CMM4 - FINAN'!$A:$F,4,0),0)</f>
        <v>0</v>
      </c>
      <c r="FF91" s="83">
        <f>IFERROR(VLOOKUP(FF$7,'CMM4 - FINAN'!$A:$F,4,0),0)</f>
        <v>0</v>
      </c>
      <c r="FG91" s="83">
        <f>IFERROR(VLOOKUP(FG$7,'CMM4 - FINAN'!$A:$F,4,0),0)</f>
        <v>0</v>
      </c>
      <c r="FH91" s="83">
        <f>IFERROR(VLOOKUP(FH$7,'CMM4 - FINAN'!$A:$F,4,0),0)</f>
        <v>0</v>
      </c>
      <c r="FI91" s="83">
        <f>IFERROR(VLOOKUP(FI$7,'CMM4 - FINAN'!$A:$F,4,0),0)</f>
        <v>0</v>
      </c>
      <c r="FJ91" s="83">
        <f>IFERROR(VLOOKUP(FJ$7,'CMM4 - FINAN'!$A:$F,4,0),0)</f>
        <v>0</v>
      </c>
      <c r="FK91" s="83">
        <f>IFERROR(VLOOKUP(FK$7,'CMM4 - FINAN'!$A:$F,4,0),0)</f>
        <v>0</v>
      </c>
      <c r="FL91" s="83">
        <f>IFERROR(VLOOKUP(FL$7,'CMM4 - FINAN'!$A:$F,4,0),0)</f>
        <v>0</v>
      </c>
      <c r="FM91" s="83">
        <f>IFERROR(VLOOKUP(FM$7,'CMM4 - FINAN'!$A:$F,4,0),0)</f>
        <v>0</v>
      </c>
      <c r="FN91" s="83">
        <f>IFERROR(VLOOKUP(FN$7,'CMM4 - FINAN'!$A:$F,4,0),0)</f>
        <v>0</v>
      </c>
      <c r="FO91" s="83">
        <f>IFERROR(VLOOKUP(FO$7,'CMM4 - FINAN'!$A:$F,4,0),0)</f>
        <v>0</v>
      </c>
      <c r="FP91" s="83">
        <f>IFERROR(VLOOKUP(FP$7,'CMM4 - FINAN'!$A:$F,4,0),0)</f>
        <v>0</v>
      </c>
      <c r="FQ91" s="83">
        <f>IFERROR(VLOOKUP(FQ$7,'CMM4 - FINAN'!$A:$F,4,0),0)</f>
        <v>0</v>
      </c>
      <c r="FR91" s="83">
        <f>IFERROR(VLOOKUP(FR$7,'CMM4 - FINAN'!$A:$F,4,0),0)</f>
        <v>0</v>
      </c>
      <c r="FS91" s="83">
        <f>IFERROR(VLOOKUP(FS$7,'CMM4 - FINAN'!$A:$F,4,0),0)</f>
        <v>0</v>
      </c>
      <c r="FT91" s="83">
        <f>IFERROR(VLOOKUP(FT$7,'CMM4 - FINAN'!$A:$F,4,0),0)</f>
        <v>0</v>
      </c>
      <c r="FU91" s="83">
        <f>IFERROR(VLOOKUP(FU$7,'CMM4 - FINAN'!$A:$F,4,0),0)</f>
        <v>0</v>
      </c>
      <c r="FV91" s="83">
        <f>IFERROR(VLOOKUP(FV$7,'CMM4 - FINAN'!$A:$F,4,0),0)</f>
        <v>0</v>
      </c>
      <c r="FW91" s="83">
        <f>IFERROR(VLOOKUP(FW$7,'CMM4 - FINAN'!$A:$F,4,0),0)</f>
        <v>0</v>
      </c>
      <c r="FX91" s="83">
        <f>IFERROR(VLOOKUP(FX$7,'CMM4 - FINAN'!$A:$F,4,0),0)</f>
        <v>0</v>
      </c>
      <c r="FY91" s="83">
        <f>IFERROR(VLOOKUP(FY$7,'CMM4 - FINAN'!$A:$F,4,0),0)</f>
        <v>0</v>
      </c>
      <c r="FZ91" s="83">
        <f>IFERROR(VLOOKUP(FZ$7,'CMM4 - FINAN'!$A:$F,4,0),0)</f>
        <v>0</v>
      </c>
      <c r="GA91" s="83">
        <f>IFERROR(VLOOKUP(GA$7,'CMM4 - FINAN'!$A:$F,4,0),0)</f>
        <v>0</v>
      </c>
      <c r="GB91" s="83">
        <f>IFERROR(VLOOKUP(GB$7,'CMM4 - FINAN'!$A:$F,4,0),0)</f>
        <v>0</v>
      </c>
      <c r="GC91" s="83">
        <f>IFERROR(VLOOKUP(GC$7,'CMM4 - FINAN'!$A:$F,4,0),0)</f>
        <v>0</v>
      </c>
      <c r="GD91" s="83">
        <f>IFERROR(VLOOKUP(GD$7,'CMM4 - FINAN'!$A:$F,4,0),0)</f>
        <v>0</v>
      </c>
      <c r="GE91" s="83">
        <f>IFERROR(VLOOKUP(GE$7,'CMM4 - FINAN'!$A:$F,4,0),0)</f>
        <v>0</v>
      </c>
      <c r="GF91" s="83">
        <f>IFERROR(VLOOKUP(GF$7,'CMM4 - FINAN'!$A:$F,4,0),0)</f>
        <v>0</v>
      </c>
      <c r="GG91" s="83">
        <f>IFERROR(VLOOKUP(GG$7,'CMM4 - FINAN'!$A:$F,4,0),0)</f>
        <v>0</v>
      </c>
      <c r="GH91" s="83">
        <f>IFERROR(VLOOKUP(GH$7,'CMM4 - FINAN'!$A:$F,4,0),0)</f>
        <v>0</v>
      </c>
      <c r="GI91" s="83">
        <f>IFERROR(VLOOKUP(GI$7,'CMM4 - FINAN'!$A:$F,4,0),0)</f>
        <v>0</v>
      </c>
      <c r="GJ91" s="83">
        <f>IFERROR(VLOOKUP(GJ$7,'CMM4 - FINAN'!$A:$F,4,0),0)</f>
        <v>0</v>
      </c>
      <c r="GK91" s="83">
        <f>IFERROR(VLOOKUP(GK$7,'CMM4 - FINAN'!$A:$F,4,0),0)</f>
        <v>0</v>
      </c>
      <c r="GL91" s="83">
        <f>IFERROR(VLOOKUP(GL$7,'CMM4 - FINAN'!$A:$F,4,0),0)</f>
        <v>0</v>
      </c>
      <c r="GM91" s="83">
        <f>IFERROR(VLOOKUP(GM$7,'CMM4 - FINAN'!$A:$F,4,0),0)</f>
        <v>0</v>
      </c>
      <c r="GN91" s="83">
        <f>IFERROR(VLOOKUP(GN$7,'CMM4 - FINAN'!$A:$F,4,0),0)</f>
        <v>0</v>
      </c>
      <c r="GO91" s="83">
        <f>IFERROR(VLOOKUP(GO$7,'CMM4 - FINAN'!$A:$F,4,0),0)</f>
        <v>0</v>
      </c>
      <c r="GP91" s="83">
        <f>IFERROR(VLOOKUP(GP$7,'CMM4 - FINAN'!$A:$F,4,0),0)</f>
        <v>0</v>
      </c>
      <c r="GQ91" s="83">
        <f>IFERROR(VLOOKUP(GQ$7,'CMM4 - FINAN'!$A:$F,4,0),0)</f>
        <v>0</v>
      </c>
      <c r="GR91" s="83">
        <f>IFERROR(VLOOKUP(GR$7,'CMM4 - FINAN'!$A:$F,4,0),0)</f>
        <v>0</v>
      </c>
      <c r="GS91" s="83">
        <f>IFERROR(VLOOKUP(GS$7,'CMM4 - FINAN'!$A:$F,4,0),0)</f>
        <v>0</v>
      </c>
      <c r="GT91" s="83">
        <f>IFERROR(VLOOKUP(GT$7,'CMM4 - FINAN'!$A:$F,4,0),0)</f>
        <v>0</v>
      </c>
      <c r="GU91" s="83">
        <f>IFERROR(VLOOKUP(GU$7,'CMM4 - FINAN'!$A:$F,4,0),0)</f>
        <v>0</v>
      </c>
      <c r="GV91" s="83">
        <f>IFERROR(VLOOKUP(GV$7,'CMM4 - FINAN'!$A:$F,4,0),0)</f>
        <v>0</v>
      </c>
      <c r="GW91" s="83">
        <f>IFERROR(VLOOKUP(GW$7,'CMM4 - FINAN'!$A:$F,4,0),0)</f>
        <v>0</v>
      </c>
      <c r="GX91" s="83">
        <f>IFERROR(VLOOKUP(GX$7,'CMM4 - FINAN'!$A:$F,4,0),0)</f>
        <v>0</v>
      </c>
      <c r="GY91" s="83">
        <f>IFERROR(VLOOKUP(GY$7,'CMM4 - FINAN'!$A:$F,4,0),0)</f>
        <v>0</v>
      </c>
      <c r="GZ91" s="83">
        <f>IFERROR(VLOOKUP(GZ$7,'CMM4 - FINAN'!$A:$F,4,0),0)</f>
        <v>0</v>
      </c>
      <c r="HA91" s="83">
        <f>IFERROR(VLOOKUP(HA$7,'CMM4 - FINAN'!$A:$F,4,0),0)</f>
        <v>0</v>
      </c>
      <c r="HB91" s="83">
        <f>IFERROR(VLOOKUP(HB$7,'CMM4 - FINAN'!$A:$F,4,0),0)</f>
        <v>0</v>
      </c>
      <c r="HC91" s="83">
        <f>IFERROR(VLOOKUP(HC$7,'CMM4 - FINAN'!$A:$F,4,0),0)</f>
        <v>0</v>
      </c>
      <c r="HD91" s="83">
        <f>IFERROR(VLOOKUP(HD$7,'CMM4 - FINAN'!$A:$F,4,0),0)</f>
        <v>0</v>
      </c>
      <c r="HE91" s="83">
        <f>IFERROR(VLOOKUP(HE$7,'CMM4 - FINAN'!$A:$F,4,0),0)</f>
        <v>0</v>
      </c>
      <c r="HF91" s="83">
        <f>IFERROR(VLOOKUP(HF$7,'CMM4 - FINAN'!$A:$F,4,0),0)</f>
        <v>0</v>
      </c>
      <c r="HG91" s="83">
        <f>IFERROR(VLOOKUP(HG$7,'CMM4 - FINAN'!$A:$F,4,0),0)</f>
        <v>0</v>
      </c>
      <c r="HH91" s="83">
        <f>IFERROR(VLOOKUP(HH$7,'CMM4 - FINAN'!$A:$F,4,0),0)</f>
        <v>0</v>
      </c>
      <c r="HI91" s="83">
        <f>IFERROR(VLOOKUP(HI$7,'CMM4 - FINAN'!$A:$F,4,0),0)</f>
        <v>0</v>
      </c>
    </row>
    <row r="92" spans="1:217" x14ac:dyDescent="0.2">
      <c r="A92" s="29" t="s">
        <v>252</v>
      </c>
      <c r="B92" s="77" t="e">
        <f>_xlfn.SINGLE(estruturacaoOpe)*SUM('CMM4 - FINAN'!B:B)</f>
        <v>#NAME?</v>
      </c>
      <c r="C92" s="77">
        <v>0</v>
      </c>
      <c r="D92" s="77">
        <v>0</v>
      </c>
      <c r="E92" s="77">
        <v>0</v>
      </c>
      <c r="F92" s="77">
        <v>0</v>
      </c>
      <c r="G92" s="77">
        <v>0</v>
      </c>
      <c r="H92" s="77">
        <v>0</v>
      </c>
      <c r="I92" s="77">
        <v>0</v>
      </c>
      <c r="J92" s="77">
        <v>0</v>
      </c>
      <c r="K92" s="77">
        <v>0</v>
      </c>
      <c r="L92" s="77">
        <v>0</v>
      </c>
      <c r="M92" s="77">
        <v>0</v>
      </c>
      <c r="N92" s="77">
        <v>0</v>
      </c>
      <c r="O92" s="77">
        <v>0</v>
      </c>
      <c r="P92" s="77">
        <v>0</v>
      </c>
      <c r="Q92" s="77">
        <v>0</v>
      </c>
      <c r="R92" s="77">
        <v>0</v>
      </c>
      <c r="S92" s="77">
        <v>0</v>
      </c>
      <c r="T92" s="77">
        <v>0</v>
      </c>
      <c r="U92" s="77">
        <v>0</v>
      </c>
      <c r="V92" s="77">
        <v>0</v>
      </c>
      <c r="W92" s="77">
        <v>0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0</v>
      </c>
      <c r="AE92" s="77">
        <v>0</v>
      </c>
      <c r="AF92" s="77">
        <v>0</v>
      </c>
      <c r="AG92" s="77">
        <v>0</v>
      </c>
      <c r="AH92" s="77">
        <v>0</v>
      </c>
      <c r="AI92" s="77">
        <v>0</v>
      </c>
      <c r="AJ92" s="77">
        <v>0</v>
      </c>
      <c r="AK92" s="77">
        <v>0</v>
      </c>
      <c r="AL92" s="77">
        <v>0</v>
      </c>
      <c r="AM92" s="77">
        <v>0</v>
      </c>
      <c r="AN92" s="77">
        <v>0</v>
      </c>
      <c r="AO92" s="77">
        <v>0</v>
      </c>
      <c r="AP92" s="77">
        <v>0</v>
      </c>
      <c r="AQ92" s="77">
        <v>0</v>
      </c>
      <c r="AR92" s="77">
        <v>0</v>
      </c>
      <c r="AS92" s="77">
        <v>0</v>
      </c>
      <c r="AT92" s="77">
        <v>0</v>
      </c>
      <c r="AU92" s="77">
        <v>0</v>
      </c>
      <c r="AV92" s="77">
        <v>0</v>
      </c>
      <c r="AW92" s="77">
        <v>0</v>
      </c>
      <c r="AX92" s="77">
        <v>0</v>
      </c>
      <c r="AY92" s="77">
        <v>0</v>
      </c>
      <c r="AZ92" s="77">
        <v>0</v>
      </c>
      <c r="BA92" s="77">
        <v>0</v>
      </c>
      <c r="BB92" s="77">
        <v>0</v>
      </c>
      <c r="BC92" s="77">
        <v>0</v>
      </c>
      <c r="BD92" s="77">
        <v>0</v>
      </c>
      <c r="BE92" s="77">
        <v>0</v>
      </c>
      <c r="BF92" s="77">
        <v>0</v>
      </c>
      <c r="BG92" s="77">
        <v>0</v>
      </c>
      <c r="BH92" s="77">
        <v>0</v>
      </c>
      <c r="BI92" s="77">
        <v>0</v>
      </c>
      <c r="BJ92" s="77">
        <v>0</v>
      </c>
      <c r="BK92" s="77">
        <v>0</v>
      </c>
      <c r="BL92" s="77">
        <v>0</v>
      </c>
      <c r="BM92" s="77">
        <v>0</v>
      </c>
      <c r="BN92" s="77">
        <v>0</v>
      </c>
      <c r="BO92" s="77">
        <v>0</v>
      </c>
      <c r="BP92" s="77">
        <v>0</v>
      </c>
      <c r="BQ92" s="77">
        <v>0</v>
      </c>
      <c r="BR92" s="77">
        <v>0</v>
      </c>
      <c r="BS92" s="77">
        <v>0</v>
      </c>
      <c r="BT92" s="77">
        <v>0</v>
      </c>
      <c r="BU92" s="77">
        <v>0</v>
      </c>
      <c r="BV92" s="77">
        <v>0</v>
      </c>
      <c r="BW92" s="77">
        <v>0</v>
      </c>
      <c r="BX92" s="77">
        <v>0</v>
      </c>
      <c r="BY92" s="77">
        <v>0</v>
      </c>
      <c r="BZ92" s="77">
        <v>0</v>
      </c>
      <c r="CA92" s="77">
        <v>0</v>
      </c>
      <c r="CB92" s="77">
        <v>0</v>
      </c>
      <c r="CC92" s="77">
        <v>0</v>
      </c>
      <c r="CD92" s="77">
        <v>0</v>
      </c>
      <c r="CE92" s="77">
        <v>0</v>
      </c>
      <c r="CF92" s="77">
        <v>0</v>
      </c>
      <c r="CG92" s="77">
        <v>0</v>
      </c>
      <c r="CH92" s="77">
        <v>0</v>
      </c>
      <c r="CI92" s="77">
        <v>0</v>
      </c>
      <c r="CJ92" s="77">
        <v>0</v>
      </c>
      <c r="CK92" s="77">
        <v>0</v>
      </c>
      <c r="CL92" s="77">
        <v>0</v>
      </c>
      <c r="CM92" s="77">
        <v>0</v>
      </c>
      <c r="CN92" s="77">
        <v>0</v>
      </c>
      <c r="CO92" s="77">
        <v>0</v>
      </c>
      <c r="CP92" s="77">
        <v>0</v>
      </c>
      <c r="CQ92" s="77">
        <v>0</v>
      </c>
      <c r="CR92" s="77">
        <v>0</v>
      </c>
      <c r="CS92" s="77">
        <v>0</v>
      </c>
      <c r="CT92" s="77">
        <v>0</v>
      </c>
      <c r="CU92" s="77">
        <v>0</v>
      </c>
      <c r="CV92" s="77">
        <v>0</v>
      </c>
      <c r="CW92" s="77">
        <v>0</v>
      </c>
      <c r="CX92" s="77">
        <v>0</v>
      </c>
      <c r="CY92" s="77">
        <v>0</v>
      </c>
      <c r="CZ92" s="77">
        <v>0</v>
      </c>
      <c r="DA92" s="77">
        <v>0</v>
      </c>
      <c r="DB92" s="77">
        <v>0</v>
      </c>
      <c r="DC92" s="77">
        <v>0</v>
      </c>
      <c r="DD92" s="77">
        <v>0</v>
      </c>
      <c r="DE92" s="77">
        <v>0</v>
      </c>
      <c r="DF92" s="77">
        <v>0</v>
      </c>
      <c r="DG92" s="77">
        <v>0</v>
      </c>
      <c r="DH92" s="77">
        <v>0</v>
      </c>
      <c r="DI92" s="77">
        <v>0</v>
      </c>
      <c r="DJ92" s="77">
        <v>0</v>
      </c>
      <c r="DK92" s="77">
        <v>0</v>
      </c>
      <c r="DL92" s="77">
        <v>0</v>
      </c>
      <c r="DM92" s="77">
        <v>0</v>
      </c>
      <c r="DN92" s="77">
        <v>0</v>
      </c>
      <c r="DO92" s="77">
        <v>0</v>
      </c>
      <c r="DP92" s="77">
        <v>0</v>
      </c>
      <c r="DQ92" s="77">
        <v>0</v>
      </c>
      <c r="DR92" s="77">
        <v>0</v>
      </c>
      <c r="DS92" s="77">
        <v>0</v>
      </c>
      <c r="DT92" s="77">
        <v>0</v>
      </c>
      <c r="DU92" s="77">
        <v>0</v>
      </c>
      <c r="DV92" s="77">
        <v>0</v>
      </c>
      <c r="DW92" s="77">
        <v>0</v>
      </c>
      <c r="DX92" s="77">
        <v>0</v>
      </c>
      <c r="DY92" s="77">
        <v>0</v>
      </c>
      <c r="DZ92" s="77">
        <v>0</v>
      </c>
      <c r="EA92" s="77">
        <v>0</v>
      </c>
      <c r="EB92" s="77">
        <v>0</v>
      </c>
      <c r="EC92" s="77">
        <v>0</v>
      </c>
      <c r="ED92" s="77">
        <v>0</v>
      </c>
      <c r="EE92" s="77">
        <v>0</v>
      </c>
      <c r="EF92" s="77">
        <v>0</v>
      </c>
      <c r="EG92" s="77">
        <v>0</v>
      </c>
      <c r="EH92" s="77">
        <v>0</v>
      </c>
      <c r="EI92" s="77">
        <v>0</v>
      </c>
      <c r="EJ92" s="77">
        <v>0</v>
      </c>
      <c r="EK92" s="77">
        <v>0</v>
      </c>
      <c r="EL92" s="77">
        <v>0</v>
      </c>
      <c r="EM92" s="77">
        <v>0</v>
      </c>
      <c r="EN92" s="77">
        <v>0</v>
      </c>
      <c r="EO92" s="77">
        <v>0</v>
      </c>
      <c r="EP92" s="77">
        <v>0</v>
      </c>
      <c r="EQ92" s="77">
        <v>0</v>
      </c>
      <c r="ER92" s="77">
        <v>0</v>
      </c>
      <c r="ES92" s="77">
        <v>0</v>
      </c>
      <c r="ET92" s="77">
        <v>0</v>
      </c>
      <c r="EU92" s="77">
        <v>0</v>
      </c>
      <c r="EV92" s="77">
        <v>0</v>
      </c>
      <c r="EW92" s="77">
        <v>0</v>
      </c>
      <c r="EX92" s="77">
        <v>0</v>
      </c>
      <c r="EY92" s="77">
        <v>0</v>
      </c>
      <c r="EZ92" s="77">
        <v>0</v>
      </c>
      <c r="FA92" s="77">
        <v>0</v>
      </c>
      <c r="FB92" s="77">
        <v>0</v>
      </c>
      <c r="FC92" s="77">
        <v>0</v>
      </c>
      <c r="FD92" s="77">
        <v>0</v>
      </c>
      <c r="FE92" s="77">
        <v>0</v>
      </c>
      <c r="FF92" s="77">
        <v>0</v>
      </c>
      <c r="FG92" s="77">
        <v>0</v>
      </c>
      <c r="FH92" s="77">
        <v>0</v>
      </c>
      <c r="FI92" s="77">
        <v>0</v>
      </c>
      <c r="FJ92" s="77">
        <v>0</v>
      </c>
      <c r="FK92" s="77">
        <v>0</v>
      </c>
      <c r="FL92" s="77">
        <v>0</v>
      </c>
      <c r="FM92" s="77">
        <v>0</v>
      </c>
      <c r="FN92" s="77">
        <v>0</v>
      </c>
      <c r="FO92" s="77">
        <v>0</v>
      </c>
      <c r="FP92" s="77">
        <v>0</v>
      </c>
      <c r="FQ92" s="77">
        <v>0</v>
      </c>
      <c r="FR92" s="77">
        <v>0</v>
      </c>
      <c r="FS92" s="77">
        <v>0</v>
      </c>
      <c r="FT92" s="77">
        <v>0</v>
      </c>
      <c r="FU92" s="77">
        <v>0</v>
      </c>
      <c r="FV92" s="77">
        <v>0</v>
      </c>
      <c r="FW92" s="77">
        <v>0</v>
      </c>
      <c r="FX92" s="77">
        <v>0</v>
      </c>
      <c r="FY92" s="77">
        <v>0</v>
      </c>
      <c r="FZ92" s="77">
        <v>0</v>
      </c>
      <c r="GA92" s="77">
        <v>0</v>
      </c>
      <c r="GB92" s="77">
        <v>0</v>
      </c>
      <c r="GC92" s="77">
        <v>0</v>
      </c>
      <c r="GD92" s="77">
        <v>0</v>
      </c>
      <c r="GE92" s="77">
        <v>0</v>
      </c>
      <c r="GF92" s="77">
        <v>0</v>
      </c>
      <c r="GG92" s="77">
        <v>0</v>
      </c>
      <c r="GH92" s="77">
        <v>0</v>
      </c>
      <c r="GI92" s="77">
        <v>0</v>
      </c>
      <c r="GJ92" s="77">
        <v>0</v>
      </c>
      <c r="GK92" s="77">
        <v>0</v>
      </c>
      <c r="GL92" s="77">
        <v>0</v>
      </c>
      <c r="GM92" s="77">
        <v>0</v>
      </c>
      <c r="GN92" s="77">
        <v>0</v>
      </c>
      <c r="GO92" s="77">
        <v>0</v>
      </c>
      <c r="GP92" s="77">
        <v>0</v>
      </c>
      <c r="GQ92" s="77">
        <v>0</v>
      </c>
      <c r="GR92" s="77">
        <v>0</v>
      </c>
      <c r="GS92" s="77">
        <v>0</v>
      </c>
      <c r="GT92" s="77">
        <v>0</v>
      </c>
      <c r="GU92" s="77">
        <v>0</v>
      </c>
      <c r="GV92" s="77">
        <v>0</v>
      </c>
      <c r="GW92" s="77">
        <v>0</v>
      </c>
      <c r="GX92" s="77">
        <v>0</v>
      </c>
      <c r="GY92" s="77">
        <v>0</v>
      </c>
      <c r="GZ92" s="77">
        <v>0</v>
      </c>
      <c r="HA92" s="77">
        <v>0</v>
      </c>
      <c r="HB92" s="77">
        <v>0</v>
      </c>
      <c r="HC92" s="77">
        <v>0</v>
      </c>
      <c r="HD92" s="77">
        <v>0</v>
      </c>
      <c r="HE92" s="77">
        <v>0</v>
      </c>
      <c r="HF92" s="77">
        <v>0</v>
      </c>
      <c r="HG92" s="77">
        <v>0</v>
      </c>
      <c r="HH92" s="77">
        <v>0</v>
      </c>
      <c r="HI92" s="77">
        <v>0</v>
      </c>
    </row>
    <row r="93" spans="1:217" x14ac:dyDescent="0.2">
      <c r="A93" s="29" t="s">
        <v>253</v>
      </c>
      <c r="B93" s="77" t="e">
        <f>IF(B7&lt;=_xlfn.SINGLE(PrazoFin)*12,_xlfn.SINGLE(compromisso)*MAX('CMM4 - FINAN'!$F:$F),0)</f>
        <v>#NAME?</v>
      </c>
      <c r="C93" s="77" t="e">
        <f>IF(C7&lt;=_xlfn.SINGLE(PrazoFin)*12,_xlfn.SINGLE(compromisso)*MAX('CMM4 - FINAN'!$F:$F),0)</f>
        <v>#NAME?</v>
      </c>
      <c r="D93" s="77" t="e">
        <f>IF(D7&lt;=_xlfn.SINGLE(PrazoFin)*12,_xlfn.SINGLE(compromisso)*MAX('CMM4 - FINAN'!$F:$F),0)</f>
        <v>#NAME?</v>
      </c>
      <c r="E93" s="77" t="e">
        <f>IF(E7&lt;=_xlfn.SINGLE(PrazoFin)*12,_xlfn.SINGLE(compromisso)*MAX('CMM4 - FINAN'!$F:$F),0)</f>
        <v>#NAME?</v>
      </c>
      <c r="F93" s="77" t="e">
        <f>IF(F7&lt;=_xlfn.SINGLE(PrazoFin)*12,_xlfn.SINGLE(compromisso)*MAX('CMM4 - FINAN'!$F:$F),0)</f>
        <v>#NAME?</v>
      </c>
      <c r="G93" s="77" t="e">
        <f>IF(G7&lt;=_xlfn.SINGLE(PrazoFin)*12,_xlfn.SINGLE(compromisso)*MAX('CMM4 - FINAN'!$F:$F),0)</f>
        <v>#NAME?</v>
      </c>
      <c r="H93" s="77" t="e">
        <f>IF(H7&lt;=_xlfn.SINGLE(PrazoFin)*12,_xlfn.SINGLE(compromisso)*MAX('CMM4 - FINAN'!$F:$F),0)</f>
        <v>#NAME?</v>
      </c>
      <c r="I93" s="77" t="e">
        <f>IF(I7&lt;=_xlfn.SINGLE(PrazoFin)*12,_xlfn.SINGLE(compromisso)*MAX('CMM4 - FINAN'!$F:$F),0)</f>
        <v>#NAME?</v>
      </c>
      <c r="J93" s="77" t="e">
        <f>IF(J7&lt;=_xlfn.SINGLE(PrazoFin)*12,_xlfn.SINGLE(compromisso)*MAX('CMM4 - FINAN'!$F:$F),0)</f>
        <v>#NAME?</v>
      </c>
      <c r="K93" s="77" t="e">
        <f>IF(K7&lt;=_xlfn.SINGLE(PrazoFin)*12,_xlfn.SINGLE(compromisso)*MAX('CMM4 - FINAN'!$F:$F),0)</f>
        <v>#NAME?</v>
      </c>
      <c r="L93" s="77" t="e">
        <f>IF(L7&lt;=_xlfn.SINGLE(PrazoFin)*12,_xlfn.SINGLE(compromisso)*MAX('CMM4 - FINAN'!$F:$F),0)</f>
        <v>#NAME?</v>
      </c>
      <c r="M93" s="77" t="e">
        <f>IF(M7&lt;=_xlfn.SINGLE(PrazoFin)*12,_xlfn.SINGLE(compromisso)*MAX('CMM4 - FINAN'!$F:$F),0)</f>
        <v>#NAME?</v>
      </c>
      <c r="N93" s="77" t="e">
        <f>IF(N7&lt;=_xlfn.SINGLE(PrazoFin)*12,_xlfn.SINGLE(compromisso)*MAX('CMM4 - FINAN'!$F:$F),0)</f>
        <v>#NAME?</v>
      </c>
      <c r="O93" s="77" t="e">
        <f>IF(O7&lt;=_xlfn.SINGLE(PrazoFin)*12,_xlfn.SINGLE(compromisso)*MAX('CMM4 - FINAN'!$F:$F),0)</f>
        <v>#NAME?</v>
      </c>
      <c r="P93" s="77" t="e">
        <f>IF(P7&lt;=_xlfn.SINGLE(PrazoFin)*12,_xlfn.SINGLE(compromisso)*MAX('CMM4 - FINAN'!$F:$F),0)</f>
        <v>#NAME?</v>
      </c>
      <c r="Q93" s="77" t="e">
        <f>IF(Q7&lt;=_xlfn.SINGLE(PrazoFin)*12,_xlfn.SINGLE(compromisso)*MAX('CMM4 - FINAN'!$F:$F),0)</f>
        <v>#NAME?</v>
      </c>
      <c r="R93" s="77" t="e">
        <f>IF(R7&lt;=_xlfn.SINGLE(PrazoFin)*12,_xlfn.SINGLE(compromisso)*MAX('CMM4 - FINAN'!$F:$F),0)</f>
        <v>#NAME?</v>
      </c>
      <c r="S93" s="77" t="e">
        <f>IF(S7&lt;=_xlfn.SINGLE(PrazoFin)*12,_xlfn.SINGLE(compromisso)*MAX('CMM4 - FINAN'!$F:$F),0)</f>
        <v>#NAME?</v>
      </c>
      <c r="T93" s="77" t="e">
        <f>IF(T7&lt;=_xlfn.SINGLE(PrazoFin)*12,_xlfn.SINGLE(compromisso)*MAX('CMM4 - FINAN'!$F:$F),0)</f>
        <v>#NAME?</v>
      </c>
      <c r="U93" s="77" t="e">
        <f>IF(U7&lt;=_xlfn.SINGLE(PrazoFin)*12,_xlfn.SINGLE(compromisso)*MAX('CMM4 - FINAN'!$F:$F),0)</f>
        <v>#NAME?</v>
      </c>
      <c r="V93" s="77" t="e">
        <f>IF(V7&lt;=_xlfn.SINGLE(PrazoFin)*12,_xlfn.SINGLE(compromisso)*MAX('CMM4 - FINAN'!$F:$F),0)</f>
        <v>#NAME?</v>
      </c>
      <c r="W93" s="77" t="e">
        <f>IF(W7&lt;=_xlfn.SINGLE(PrazoFin)*12,_xlfn.SINGLE(compromisso)*MAX('CMM4 - FINAN'!$F:$F),0)</f>
        <v>#NAME?</v>
      </c>
      <c r="X93" s="77" t="e">
        <f>IF(X7&lt;=_xlfn.SINGLE(PrazoFin)*12,_xlfn.SINGLE(compromisso)*MAX('CMM4 - FINAN'!$F:$F),0)</f>
        <v>#NAME?</v>
      </c>
      <c r="Y93" s="77" t="e">
        <f>IF(Y7&lt;=_xlfn.SINGLE(PrazoFin)*12,_xlfn.SINGLE(compromisso)*MAX('CMM4 - FINAN'!$F:$F),0)</f>
        <v>#NAME?</v>
      </c>
      <c r="Z93" s="77" t="e">
        <f>IF(Z7&lt;=_xlfn.SINGLE(PrazoFin)*12,_xlfn.SINGLE(compromisso)*MAX('CMM4 - FINAN'!$F:$F),0)</f>
        <v>#NAME?</v>
      </c>
      <c r="AA93" s="77" t="e">
        <f>IF(AA7&lt;=_xlfn.SINGLE(PrazoFin)*12,_xlfn.SINGLE(compromisso)*MAX('CMM4 - FINAN'!$F:$F),0)</f>
        <v>#NAME?</v>
      </c>
      <c r="AB93" s="77" t="e">
        <f>IF(AB7&lt;=_xlfn.SINGLE(PrazoFin)*12,_xlfn.SINGLE(compromisso)*MAX('CMM4 - FINAN'!$F:$F),0)</f>
        <v>#NAME?</v>
      </c>
      <c r="AC93" s="77" t="e">
        <f>IF(AC7&lt;=_xlfn.SINGLE(PrazoFin)*12,_xlfn.SINGLE(compromisso)*MAX('CMM4 - FINAN'!$F:$F),0)</f>
        <v>#NAME?</v>
      </c>
      <c r="AD93" s="77" t="e">
        <f>IF(AD7&lt;=_xlfn.SINGLE(PrazoFin)*12,_xlfn.SINGLE(compromisso)*MAX('CMM4 - FINAN'!$F:$F),0)</f>
        <v>#NAME?</v>
      </c>
      <c r="AE93" s="77" t="e">
        <f>IF(AE7&lt;=_xlfn.SINGLE(PrazoFin)*12,_xlfn.SINGLE(compromisso)*MAX('CMM4 - FINAN'!$F:$F),0)</f>
        <v>#NAME?</v>
      </c>
      <c r="AF93" s="77" t="e">
        <f>IF(AF7&lt;=_xlfn.SINGLE(PrazoFin)*12,_xlfn.SINGLE(compromisso)*MAX('CMM4 - FINAN'!$F:$F),0)</f>
        <v>#NAME?</v>
      </c>
      <c r="AG93" s="77" t="e">
        <f>IF(AG7&lt;=_xlfn.SINGLE(PrazoFin)*12,_xlfn.SINGLE(compromisso)*MAX('CMM4 - FINAN'!$F:$F),0)</f>
        <v>#NAME?</v>
      </c>
      <c r="AH93" s="77" t="e">
        <f>IF(AH7&lt;=_xlfn.SINGLE(PrazoFin)*12,_xlfn.SINGLE(compromisso)*MAX('CMM4 - FINAN'!$F:$F),0)</f>
        <v>#NAME?</v>
      </c>
      <c r="AI93" s="77" t="e">
        <f>IF(AI7&lt;=_xlfn.SINGLE(PrazoFin)*12,_xlfn.SINGLE(compromisso)*MAX('CMM4 - FINAN'!$F:$F),0)</f>
        <v>#NAME?</v>
      </c>
      <c r="AJ93" s="77" t="e">
        <f>IF(AJ7&lt;=_xlfn.SINGLE(PrazoFin)*12,_xlfn.SINGLE(compromisso)*MAX('CMM4 - FINAN'!$F:$F),0)</f>
        <v>#NAME?</v>
      </c>
      <c r="AK93" s="77" t="e">
        <f>IF(AK7&lt;=_xlfn.SINGLE(PrazoFin)*12,_xlfn.SINGLE(compromisso)*MAX('CMM4 - FINAN'!$F:$F),0)</f>
        <v>#NAME?</v>
      </c>
      <c r="AL93" s="77" t="e">
        <f>IF(AL7&lt;=_xlfn.SINGLE(PrazoFin)*12,_xlfn.SINGLE(compromisso)*MAX('CMM4 - FINAN'!$F:$F),0)</f>
        <v>#NAME?</v>
      </c>
      <c r="AM93" s="77" t="e">
        <f>IF(AM7&lt;=_xlfn.SINGLE(PrazoFin)*12,_xlfn.SINGLE(compromisso)*MAX('CMM4 - FINAN'!$F:$F),0)</f>
        <v>#NAME?</v>
      </c>
      <c r="AN93" s="77" t="e">
        <f>IF(AN7&lt;=_xlfn.SINGLE(PrazoFin)*12,_xlfn.SINGLE(compromisso)*MAX('CMM4 - FINAN'!$F:$F),0)</f>
        <v>#NAME?</v>
      </c>
      <c r="AO93" s="77" t="e">
        <f>IF(AO7&lt;=_xlfn.SINGLE(PrazoFin)*12,_xlfn.SINGLE(compromisso)*MAX('CMM4 - FINAN'!$F:$F),0)</f>
        <v>#NAME?</v>
      </c>
      <c r="AP93" s="77" t="e">
        <f>IF(AP7&lt;=_xlfn.SINGLE(PrazoFin)*12,_xlfn.SINGLE(compromisso)*MAX('CMM4 - FINAN'!$F:$F),0)</f>
        <v>#NAME?</v>
      </c>
      <c r="AQ93" s="77" t="e">
        <f>IF(AQ7&lt;=_xlfn.SINGLE(PrazoFin)*12,_xlfn.SINGLE(compromisso)*MAX('CMM4 - FINAN'!$F:$F),0)</f>
        <v>#NAME?</v>
      </c>
      <c r="AR93" s="77" t="e">
        <f>IF(AR7&lt;=_xlfn.SINGLE(PrazoFin)*12,_xlfn.SINGLE(compromisso)*MAX('CMM4 - FINAN'!$F:$F),0)</f>
        <v>#NAME?</v>
      </c>
      <c r="AS93" s="77" t="e">
        <f>IF(AS7&lt;=_xlfn.SINGLE(PrazoFin)*12,_xlfn.SINGLE(compromisso)*MAX('CMM4 - FINAN'!$F:$F),0)</f>
        <v>#NAME?</v>
      </c>
      <c r="AT93" s="77" t="e">
        <f>IF(AT7&lt;=_xlfn.SINGLE(PrazoFin)*12,_xlfn.SINGLE(compromisso)*MAX('CMM4 - FINAN'!$F:$F),0)</f>
        <v>#NAME?</v>
      </c>
      <c r="AU93" s="77" t="e">
        <f>IF(AU7&lt;=_xlfn.SINGLE(PrazoFin)*12,_xlfn.SINGLE(compromisso)*MAX('CMM4 - FINAN'!$F:$F),0)</f>
        <v>#NAME?</v>
      </c>
      <c r="AV93" s="77" t="e">
        <f>IF(AV7&lt;=_xlfn.SINGLE(PrazoFin)*12,_xlfn.SINGLE(compromisso)*MAX('CMM4 - FINAN'!$F:$F),0)</f>
        <v>#NAME?</v>
      </c>
      <c r="AW93" s="77" t="e">
        <f>IF(AW7&lt;=_xlfn.SINGLE(PrazoFin)*12,_xlfn.SINGLE(compromisso)*MAX('CMM4 - FINAN'!$F:$F),0)</f>
        <v>#NAME?</v>
      </c>
      <c r="AX93" s="77" t="e">
        <f>IF(AX7&lt;=_xlfn.SINGLE(PrazoFin)*12,_xlfn.SINGLE(compromisso)*MAX('CMM4 - FINAN'!$F:$F),0)</f>
        <v>#NAME?</v>
      </c>
      <c r="AY93" s="77" t="e">
        <f>IF(AY7&lt;=_xlfn.SINGLE(PrazoFin)*12,_xlfn.SINGLE(compromisso)*MAX('CMM4 - FINAN'!$F:$F),0)</f>
        <v>#NAME?</v>
      </c>
      <c r="AZ93" s="77" t="e">
        <f>IF(AZ7&lt;=_xlfn.SINGLE(PrazoFin)*12,_xlfn.SINGLE(compromisso)*MAX('CMM4 - FINAN'!$F:$F),0)</f>
        <v>#NAME?</v>
      </c>
      <c r="BA93" s="77" t="e">
        <f>IF(BA7&lt;=_xlfn.SINGLE(PrazoFin)*12,_xlfn.SINGLE(compromisso)*MAX('CMM4 - FINAN'!$F:$F),0)</f>
        <v>#NAME?</v>
      </c>
      <c r="BB93" s="77" t="e">
        <f>IF(BB7&lt;=_xlfn.SINGLE(PrazoFin)*12,_xlfn.SINGLE(compromisso)*MAX('CMM4 - FINAN'!$F:$F),0)</f>
        <v>#NAME?</v>
      </c>
      <c r="BC93" s="77" t="e">
        <f>IF(BC7&lt;=_xlfn.SINGLE(PrazoFin)*12,_xlfn.SINGLE(compromisso)*MAX('CMM4 - FINAN'!$F:$F),0)</f>
        <v>#NAME?</v>
      </c>
      <c r="BD93" s="77" t="e">
        <f>IF(BD7&lt;=_xlfn.SINGLE(PrazoFin)*12,_xlfn.SINGLE(compromisso)*MAX('CMM4 - FINAN'!$F:$F),0)</f>
        <v>#NAME?</v>
      </c>
      <c r="BE93" s="77" t="e">
        <f>IF(BE7&lt;=_xlfn.SINGLE(PrazoFin)*12,_xlfn.SINGLE(compromisso)*MAX('CMM4 - FINAN'!$F:$F),0)</f>
        <v>#NAME?</v>
      </c>
      <c r="BF93" s="77" t="e">
        <f>IF(BF7&lt;=_xlfn.SINGLE(PrazoFin)*12,_xlfn.SINGLE(compromisso)*MAX('CMM4 - FINAN'!$F:$F),0)</f>
        <v>#NAME?</v>
      </c>
      <c r="BG93" s="77" t="e">
        <f>IF(BG7&lt;=_xlfn.SINGLE(PrazoFin)*12,_xlfn.SINGLE(compromisso)*MAX('CMM4 - FINAN'!$F:$F),0)</f>
        <v>#NAME?</v>
      </c>
      <c r="BH93" s="77" t="e">
        <f>IF(BH7&lt;=_xlfn.SINGLE(PrazoFin)*12,_xlfn.SINGLE(compromisso)*MAX('CMM4 - FINAN'!$F:$F),0)</f>
        <v>#NAME?</v>
      </c>
      <c r="BI93" s="77" t="e">
        <f>IF(BI7&lt;=_xlfn.SINGLE(PrazoFin)*12,_xlfn.SINGLE(compromisso)*MAX('CMM4 - FINAN'!$F:$F),0)</f>
        <v>#NAME?</v>
      </c>
      <c r="BJ93" s="77" t="e">
        <f>IF(BJ7&lt;=_xlfn.SINGLE(PrazoFin)*12,_xlfn.SINGLE(compromisso)*MAX('CMM4 - FINAN'!$F:$F),0)</f>
        <v>#NAME?</v>
      </c>
      <c r="BK93" s="77" t="e">
        <f>IF(BK7&lt;=_xlfn.SINGLE(PrazoFin)*12,_xlfn.SINGLE(compromisso)*MAX('CMM4 - FINAN'!$F:$F),0)</f>
        <v>#NAME?</v>
      </c>
      <c r="BL93" s="77" t="e">
        <f>IF(BL7&lt;=_xlfn.SINGLE(PrazoFin)*12,_xlfn.SINGLE(compromisso)*MAX('CMM4 - FINAN'!$F:$F),0)</f>
        <v>#NAME?</v>
      </c>
      <c r="BM93" s="77" t="e">
        <f>IF(BM7&lt;=_xlfn.SINGLE(PrazoFin)*12,_xlfn.SINGLE(compromisso)*MAX('CMM4 - FINAN'!$F:$F),0)</f>
        <v>#NAME?</v>
      </c>
      <c r="BN93" s="77" t="e">
        <f>IF(BN7&lt;=_xlfn.SINGLE(PrazoFin)*12,_xlfn.SINGLE(compromisso)*MAX('CMM4 - FINAN'!$F:$F),0)</f>
        <v>#NAME?</v>
      </c>
      <c r="BO93" s="77" t="e">
        <f>IF(BO7&lt;=_xlfn.SINGLE(PrazoFin)*12,_xlfn.SINGLE(compromisso)*MAX('CMM4 - FINAN'!$F:$F),0)</f>
        <v>#NAME?</v>
      </c>
      <c r="BP93" s="77" t="e">
        <f>IF(BP7&lt;=_xlfn.SINGLE(PrazoFin)*12,_xlfn.SINGLE(compromisso)*MAX('CMM4 - FINAN'!$F:$F),0)</f>
        <v>#NAME?</v>
      </c>
      <c r="BQ93" s="77" t="e">
        <f>IF(BQ7&lt;=_xlfn.SINGLE(PrazoFin)*12,_xlfn.SINGLE(compromisso)*MAX('CMM4 - FINAN'!$F:$F),0)</f>
        <v>#NAME?</v>
      </c>
      <c r="BR93" s="77" t="e">
        <f>IF(BR7&lt;=_xlfn.SINGLE(PrazoFin)*12,_xlfn.SINGLE(compromisso)*MAX('CMM4 - FINAN'!$F:$F),0)</f>
        <v>#NAME?</v>
      </c>
      <c r="BS93" s="77" t="e">
        <f>IF(BS7&lt;=_xlfn.SINGLE(PrazoFin)*12,_xlfn.SINGLE(compromisso)*MAX('CMM4 - FINAN'!$F:$F),0)</f>
        <v>#NAME?</v>
      </c>
      <c r="BT93" s="77" t="e">
        <f>IF(BT7&lt;=_xlfn.SINGLE(PrazoFin)*12,_xlfn.SINGLE(compromisso)*MAX('CMM4 - FINAN'!$F:$F),0)</f>
        <v>#NAME?</v>
      </c>
      <c r="BU93" s="77" t="e">
        <f>IF(BU7&lt;=_xlfn.SINGLE(PrazoFin)*12,_xlfn.SINGLE(compromisso)*MAX('CMM4 - FINAN'!$F:$F),0)</f>
        <v>#NAME?</v>
      </c>
      <c r="BV93" s="77" t="e">
        <f>IF(BV7&lt;=_xlfn.SINGLE(PrazoFin)*12,_xlfn.SINGLE(compromisso)*MAX('CMM4 - FINAN'!$F:$F),0)</f>
        <v>#NAME?</v>
      </c>
      <c r="BW93" s="77" t="e">
        <f>IF(BW7&lt;=_xlfn.SINGLE(PrazoFin)*12,_xlfn.SINGLE(compromisso)*MAX('CMM4 - FINAN'!$F:$F),0)</f>
        <v>#NAME?</v>
      </c>
      <c r="BX93" s="77" t="e">
        <f>IF(BX7&lt;=_xlfn.SINGLE(PrazoFin)*12,_xlfn.SINGLE(compromisso)*MAX('CMM4 - FINAN'!$F:$F),0)</f>
        <v>#NAME?</v>
      </c>
      <c r="BY93" s="77" t="e">
        <f>IF(BY7&lt;=_xlfn.SINGLE(PrazoFin)*12,_xlfn.SINGLE(compromisso)*MAX('CMM4 - FINAN'!$F:$F),0)</f>
        <v>#NAME?</v>
      </c>
      <c r="BZ93" s="77" t="e">
        <f>IF(BZ7&lt;=_xlfn.SINGLE(PrazoFin)*12,_xlfn.SINGLE(compromisso)*MAX('CMM4 - FINAN'!$F:$F),0)</f>
        <v>#NAME?</v>
      </c>
      <c r="CA93" s="77" t="e">
        <f>IF(CA7&lt;=_xlfn.SINGLE(PrazoFin)*12,_xlfn.SINGLE(compromisso)*MAX('CMM4 - FINAN'!$F:$F),0)</f>
        <v>#NAME?</v>
      </c>
      <c r="CB93" s="77" t="e">
        <f>IF(CB7&lt;=_xlfn.SINGLE(PrazoFin)*12,_xlfn.SINGLE(compromisso)*MAX('CMM4 - FINAN'!$F:$F),0)</f>
        <v>#NAME?</v>
      </c>
      <c r="CC93" s="77" t="e">
        <f>IF(CC7&lt;=_xlfn.SINGLE(PrazoFin)*12,_xlfn.SINGLE(compromisso)*MAX('CMM4 - FINAN'!$F:$F),0)</f>
        <v>#NAME?</v>
      </c>
      <c r="CD93" s="77" t="e">
        <f>IF(CD7&lt;=_xlfn.SINGLE(PrazoFin)*12,_xlfn.SINGLE(compromisso)*MAX('CMM4 - FINAN'!$F:$F),0)</f>
        <v>#NAME?</v>
      </c>
      <c r="CE93" s="77" t="e">
        <f>IF(CE7&lt;=_xlfn.SINGLE(PrazoFin)*12,_xlfn.SINGLE(compromisso)*MAX('CMM4 - FINAN'!$F:$F),0)</f>
        <v>#NAME?</v>
      </c>
      <c r="CF93" s="77" t="e">
        <f>IF(CF7&lt;=_xlfn.SINGLE(PrazoFin)*12,_xlfn.SINGLE(compromisso)*MAX('CMM4 - FINAN'!$F:$F),0)</f>
        <v>#NAME?</v>
      </c>
      <c r="CG93" s="77" t="e">
        <f>IF(CG7&lt;=_xlfn.SINGLE(PrazoFin)*12,_xlfn.SINGLE(compromisso)*MAX('CMM4 - FINAN'!$F:$F),0)</f>
        <v>#NAME?</v>
      </c>
      <c r="CH93" s="77" t="e">
        <f>IF(CH7&lt;=_xlfn.SINGLE(PrazoFin)*12,_xlfn.SINGLE(compromisso)*MAX('CMM4 - FINAN'!$F:$F),0)</f>
        <v>#NAME?</v>
      </c>
      <c r="CI93" s="77" t="e">
        <f>IF(CI7&lt;=_xlfn.SINGLE(PrazoFin)*12,_xlfn.SINGLE(compromisso)*MAX('CMM4 - FINAN'!$F:$F),0)</f>
        <v>#NAME?</v>
      </c>
      <c r="CJ93" s="77" t="e">
        <f>IF(CJ7&lt;=_xlfn.SINGLE(PrazoFin)*12,_xlfn.SINGLE(compromisso)*MAX('CMM4 - FINAN'!$F:$F),0)</f>
        <v>#NAME?</v>
      </c>
      <c r="CK93" s="77" t="e">
        <f>IF(CK7&lt;=_xlfn.SINGLE(PrazoFin)*12,_xlfn.SINGLE(compromisso)*MAX('CMM4 - FINAN'!$F:$F),0)</f>
        <v>#NAME?</v>
      </c>
      <c r="CL93" s="77" t="e">
        <f>IF(CL7&lt;=_xlfn.SINGLE(PrazoFin)*12,_xlfn.SINGLE(compromisso)*MAX('CMM4 - FINAN'!$F:$F),0)</f>
        <v>#NAME?</v>
      </c>
      <c r="CM93" s="77" t="e">
        <f>IF(CM7&lt;=_xlfn.SINGLE(PrazoFin)*12,_xlfn.SINGLE(compromisso)*MAX('CMM4 - FINAN'!$F:$F),0)</f>
        <v>#NAME?</v>
      </c>
      <c r="CN93" s="77" t="e">
        <f>IF(CN7&lt;=_xlfn.SINGLE(PrazoFin)*12,_xlfn.SINGLE(compromisso)*MAX('CMM4 - FINAN'!$F:$F),0)</f>
        <v>#NAME?</v>
      </c>
      <c r="CO93" s="77" t="e">
        <f>IF(CO7&lt;=_xlfn.SINGLE(PrazoFin)*12,_xlfn.SINGLE(compromisso)*MAX('CMM4 - FINAN'!$F:$F),0)</f>
        <v>#NAME?</v>
      </c>
      <c r="CP93" s="77" t="e">
        <f>IF(CP7&lt;=_xlfn.SINGLE(PrazoFin)*12,_xlfn.SINGLE(compromisso)*MAX('CMM4 - FINAN'!$F:$F),0)</f>
        <v>#NAME?</v>
      </c>
      <c r="CQ93" s="77" t="e">
        <f>IF(CQ7&lt;=_xlfn.SINGLE(PrazoFin)*12,_xlfn.SINGLE(compromisso)*MAX('CMM4 - FINAN'!$F:$F),0)</f>
        <v>#NAME?</v>
      </c>
      <c r="CR93" s="77" t="e">
        <f>IF(CR7&lt;=_xlfn.SINGLE(PrazoFin)*12,_xlfn.SINGLE(compromisso)*MAX('CMM4 - FINAN'!$F:$F),0)</f>
        <v>#NAME?</v>
      </c>
      <c r="CS93" s="77" t="e">
        <f>IF(CS7&lt;=_xlfn.SINGLE(PrazoFin)*12,_xlfn.SINGLE(compromisso)*MAX('CMM4 - FINAN'!$F:$F),0)</f>
        <v>#NAME?</v>
      </c>
      <c r="CT93" s="77">
        <f>IF(CT7&lt;=_xlfn.SINGLE(PrazoFin)*12,_xlfn.SINGLE(compromisso)*MAX('CMM4 - FINAN'!$F:$F),0)</f>
        <v>0</v>
      </c>
      <c r="CU93" s="77">
        <f>IF(CU7&lt;=_xlfn.SINGLE(PrazoFin)*12,_xlfn.SINGLE(compromisso)*MAX('CMM4 - FINAN'!$F:$F),0)</f>
        <v>0</v>
      </c>
      <c r="CV93" s="77">
        <f>IF(CV7&lt;=_xlfn.SINGLE(PrazoFin)*12,_xlfn.SINGLE(compromisso)*MAX('CMM4 - FINAN'!$F:$F),0)</f>
        <v>0</v>
      </c>
      <c r="CW93" s="77">
        <f>IF(CW7&lt;=_xlfn.SINGLE(PrazoFin)*12,_xlfn.SINGLE(compromisso)*MAX('CMM4 - FINAN'!$F:$F),0)</f>
        <v>0</v>
      </c>
      <c r="CX93" s="77">
        <f>IF(CX7&lt;=_xlfn.SINGLE(PrazoFin)*12,_xlfn.SINGLE(compromisso)*MAX('CMM4 - FINAN'!$F:$F),0)</f>
        <v>0</v>
      </c>
      <c r="CY93" s="77">
        <f>IF(CY7&lt;=_xlfn.SINGLE(PrazoFin)*12,_xlfn.SINGLE(compromisso)*MAX('CMM4 - FINAN'!$F:$F),0)</f>
        <v>0</v>
      </c>
      <c r="CZ93" s="77">
        <f>IF(CZ7&lt;=_xlfn.SINGLE(PrazoFin)*12,_xlfn.SINGLE(compromisso)*MAX('CMM4 - FINAN'!$F:$F),0)</f>
        <v>0</v>
      </c>
      <c r="DA93" s="77">
        <f>IF(DA7&lt;=_xlfn.SINGLE(PrazoFin)*12,_xlfn.SINGLE(compromisso)*MAX('CMM4 - FINAN'!$F:$F),0)</f>
        <v>0</v>
      </c>
      <c r="DB93" s="77">
        <f>IF(DB7&lt;=_xlfn.SINGLE(PrazoFin)*12,_xlfn.SINGLE(compromisso)*MAX('CMM4 - FINAN'!$F:$F),0)</f>
        <v>0</v>
      </c>
      <c r="DC93" s="77">
        <f>IF(DC7&lt;=_xlfn.SINGLE(PrazoFin)*12,_xlfn.SINGLE(compromisso)*MAX('CMM4 - FINAN'!$F:$F),0)</f>
        <v>0</v>
      </c>
      <c r="DD93" s="77">
        <f>IF(DD7&lt;=_xlfn.SINGLE(PrazoFin)*12,_xlfn.SINGLE(compromisso)*MAX('CMM4 - FINAN'!$F:$F),0)</f>
        <v>0</v>
      </c>
      <c r="DE93" s="77">
        <f>IF(DE7&lt;=_xlfn.SINGLE(PrazoFin)*12,_xlfn.SINGLE(compromisso)*MAX('CMM4 - FINAN'!$F:$F),0)</f>
        <v>0</v>
      </c>
      <c r="DF93" s="77">
        <f>IF(DF7&lt;=_xlfn.SINGLE(PrazoFin)*12,_xlfn.SINGLE(compromisso)*MAX('CMM4 - FINAN'!$F:$F),0)</f>
        <v>0</v>
      </c>
      <c r="DG93" s="77">
        <f>IF(DG7&lt;=_xlfn.SINGLE(PrazoFin)*12,_xlfn.SINGLE(compromisso)*MAX('CMM4 - FINAN'!$F:$F),0)</f>
        <v>0</v>
      </c>
      <c r="DH93" s="77">
        <f>IF(DH7&lt;=_xlfn.SINGLE(PrazoFin)*12,_xlfn.SINGLE(compromisso)*MAX('CMM4 - FINAN'!$F:$F),0)</f>
        <v>0</v>
      </c>
      <c r="DI93" s="77">
        <f>IF(DI7&lt;=_xlfn.SINGLE(PrazoFin)*12,_xlfn.SINGLE(compromisso)*MAX('CMM4 - FINAN'!$F:$F),0)</f>
        <v>0</v>
      </c>
      <c r="DJ93" s="77">
        <f>IF(DJ7&lt;=_xlfn.SINGLE(PrazoFin)*12,_xlfn.SINGLE(compromisso)*MAX('CMM4 - FINAN'!$F:$F),0)</f>
        <v>0</v>
      </c>
      <c r="DK93" s="77">
        <f>IF(DK7&lt;=_xlfn.SINGLE(PrazoFin)*12,_xlfn.SINGLE(compromisso)*MAX('CMM4 - FINAN'!$F:$F),0)</f>
        <v>0</v>
      </c>
      <c r="DL93" s="77">
        <f>IF(DL7&lt;=_xlfn.SINGLE(PrazoFin)*12,_xlfn.SINGLE(compromisso)*MAX('CMM4 - FINAN'!$F:$F),0)</f>
        <v>0</v>
      </c>
      <c r="DM93" s="77">
        <f>IF(DM7&lt;=_xlfn.SINGLE(PrazoFin)*12,_xlfn.SINGLE(compromisso)*MAX('CMM4 - FINAN'!$F:$F),0)</f>
        <v>0</v>
      </c>
      <c r="DN93" s="77">
        <f>IF(DN7&lt;=_xlfn.SINGLE(PrazoFin)*12,_xlfn.SINGLE(compromisso)*MAX('CMM4 - FINAN'!$F:$F),0)</f>
        <v>0</v>
      </c>
      <c r="DO93" s="77">
        <f>IF(DO7&lt;=_xlfn.SINGLE(PrazoFin)*12,_xlfn.SINGLE(compromisso)*MAX('CMM4 - FINAN'!$F:$F),0)</f>
        <v>0</v>
      </c>
      <c r="DP93" s="77">
        <f>IF(DP7&lt;=_xlfn.SINGLE(PrazoFin)*12,_xlfn.SINGLE(compromisso)*MAX('CMM4 - FINAN'!$F:$F),0)</f>
        <v>0</v>
      </c>
      <c r="DQ93" s="77">
        <f>IF(DQ7&lt;=_xlfn.SINGLE(PrazoFin)*12,_xlfn.SINGLE(compromisso)*MAX('CMM4 - FINAN'!$F:$F),0)</f>
        <v>0</v>
      </c>
      <c r="DR93" s="77">
        <f>IF(DR7&lt;=_xlfn.SINGLE(PrazoFin)*12,_xlfn.SINGLE(compromisso)*MAX('CMM4 - FINAN'!$F:$F),0)</f>
        <v>0</v>
      </c>
      <c r="DS93" s="77">
        <f>IF(DS7&lt;=_xlfn.SINGLE(PrazoFin)*12,_xlfn.SINGLE(compromisso)*MAX('CMM4 - FINAN'!$F:$F),0)</f>
        <v>0</v>
      </c>
      <c r="DT93" s="77">
        <f>IF(DT7&lt;=_xlfn.SINGLE(PrazoFin)*12,_xlfn.SINGLE(compromisso)*MAX('CMM4 - FINAN'!$F:$F),0)</f>
        <v>0</v>
      </c>
      <c r="DU93" s="77">
        <f>IF(DU7&lt;=_xlfn.SINGLE(PrazoFin)*12,_xlfn.SINGLE(compromisso)*MAX('CMM4 - FINAN'!$F:$F),0)</f>
        <v>0</v>
      </c>
      <c r="DV93" s="77">
        <f>IF(DV7&lt;=_xlfn.SINGLE(PrazoFin)*12,_xlfn.SINGLE(compromisso)*MAX('CMM4 - FINAN'!$F:$F),0)</f>
        <v>0</v>
      </c>
      <c r="DW93" s="77">
        <f>IF(DW7&lt;=_xlfn.SINGLE(PrazoFin)*12,_xlfn.SINGLE(compromisso)*MAX('CMM4 - FINAN'!$F:$F),0)</f>
        <v>0</v>
      </c>
      <c r="DX93" s="77">
        <f>IF(DX7&lt;=_xlfn.SINGLE(PrazoFin)*12,_xlfn.SINGLE(compromisso)*MAX('CMM4 - FINAN'!$F:$F),0)</f>
        <v>0</v>
      </c>
      <c r="DY93" s="77">
        <f>IF(DY7&lt;=_xlfn.SINGLE(PrazoFin)*12,_xlfn.SINGLE(compromisso)*MAX('CMM4 - FINAN'!$F:$F),0)</f>
        <v>0</v>
      </c>
      <c r="DZ93" s="77">
        <f>IF(DZ7&lt;=_xlfn.SINGLE(PrazoFin)*12,_xlfn.SINGLE(compromisso)*MAX('CMM4 - FINAN'!$F:$F),0)</f>
        <v>0</v>
      </c>
      <c r="EA93" s="77">
        <f>IF(EA7&lt;=_xlfn.SINGLE(PrazoFin)*12,_xlfn.SINGLE(compromisso)*MAX('CMM4 - FINAN'!$F:$F),0)</f>
        <v>0</v>
      </c>
      <c r="EB93" s="77">
        <f>IF(EB7&lt;=_xlfn.SINGLE(PrazoFin)*12,_xlfn.SINGLE(compromisso)*MAX('CMM4 - FINAN'!$F:$F),0)</f>
        <v>0</v>
      </c>
      <c r="EC93" s="77">
        <f>IF(EC7&lt;=_xlfn.SINGLE(PrazoFin)*12,_xlfn.SINGLE(compromisso)*MAX('CMM4 - FINAN'!$F:$F),0)</f>
        <v>0</v>
      </c>
      <c r="ED93" s="77">
        <f>IF(ED7&lt;=_xlfn.SINGLE(PrazoFin)*12,_xlfn.SINGLE(compromisso)*MAX('CMM4 - FINAN'!$F:$F),0)</f>
        <v>0</v>
      </c>
      <c r="EE93" s="77">
        <f>IF(EE7&lt;=_xlfn.SINGLE(PrazoFin)*12,_xlfn.SINGLE(compromisso)*MAX('CMM4 - FINAN'!$F:$F),0)</f>
        <v>0</v>
      </c>
      <c r="EF93" s="77">
        <f>IF(EF7&lt;=_xlfn.SINGLE(PrazoFin)*12,_xlfn.SINGLE(compromisso)*MAX('CMM4 - FINAN'!$F:$F),0)</f>
        <v>0</v>
      </c>
      <c r="EG93" s="77">
        <f>IF(EG7&lt;=_xlfn.SINGLE(PrazoFin)*12,_xlfn.SINGLE(compromisso)*MAX('CMM4 - FINAN'!$F:$F),0)</f>
        <v>0</v>
      </c>
      <c r="EH93" s="77">
        <f>IF(EH7&lt;=_xlfn.SINGLE(PrazoFin)*12,_xlfn.SINGLE(compromisso)*MAX('CMM4 - FINAN'!$F:$F),0)</f>
        <v>0</v>
      </c>
      <c r="EI93" s="77">
        <f>IF(EI7&lt;=_xlfn.SINGLE(PrazoFin)*12,_xlfn.SINGLE(compromisso)*MAX('CMM4 - FINAN'!$F:$F),0)</f>
        <v>0</v>
      </c>
      <c r="EJ93" s="77">
        <f>IF(EJ7&lt;=_xlfn.SINGLE(PrazoFin)*12,_xlfn.SINGLE(compromisso)*MAX('CMM4 - FINAN'!$F:$F),0)</f>
        <v>0</v>
      </c>
      <c r="EK93" s="77">
        <f>IF(EK7&lt;=_xlfn.SINGLE(PrazoFin)*12,_xlfn.SINGLE(compromisso)*MAX('CMM4 - FINAN'!$F:$F),0)</f>
        <v>0</v>
      </c>
      <c r="EL93" s="77">
        <f>IF(EL7&lt;=_xlfn.SINGLE(PrazoFin)*12,_xlfn.SINGLE(compromisso)*MAX('CMM4 - FINAN'!$F:$F),0)</f>
        <v>0</v>
      </c>
      <c r="EM93" s="77">
        <f>IF(EM7&lt;=_xlfn.SINGLE(PrazoFin)*12,_xlfn.SINGLE(compromisso)*MAX('CMM4 - FINAN'!$F:$F),0)</f>
        <v>0</v>
      </c>
      <c r="EN93" s="77">
        <f>IF(EN7&lt;=_xlfn.SINGLE(PrazoFin)*12,_xlfn.SINGLE(compromisso)*MAX('CMM4 - FINAN'!$F:$F),0)</f>
        <v>0</v>
      </c>
      <c r="EO93" s="77">
        <f>IF(EO7&lt;=_xlfn.SINGLE(PrazoFin)*12,_xlfn.SINGLE(compromisso)*MAX('CMM4 - FINAN'!$F:$F),0)</f>
        <v>0</v>
      </c>
      <c r="EP93" s="77">
        <f>IF(EP7&lt;=_xlfn.SINGLE(PrazoFin)*12,_xlfn.SINGLE(compromisso)*MAX('CMM4 - FINAN'!$F:$F),0)</f>
        <v>0</v>
      </c>
      <c r="EQ93" s="77">
        <f>IF(EQ7&lt;=_xlfn.SINGLE(PrazoFin)*12,_xlfn.SINGLE(compromisso)*MAX('CMM4 - FINAN'!$F:$F),0)</f>
        <v>0</v>
      </c>
      <c r="ER93" s="77">
        <f>IF(ER7&lt;=_xlfn.SINGLE(PrazoFin)*12,_xlfn.SINGLE(compromisso)*MAX('CMM4 - FINAN'!$F:$F),0)</f>
        <v>0</v>
      </c>
      <c r="ES93" s="77">
        <f>IF(ES7&lt;=_xlfn.SINGLE(PrazoFin)*12,_xlfn.SINGLE(compromisso)*MAX('CMM4 - FINAN'!$F:$F),0)</f>
        <v>0</v>
      </c>
      <c r="ET93" s="77">
        <f>IF(ET7&lt;=_xlfn.SINGLE(PrazoFin)*12,_xlfn.SINGLE(compromisso)*MAX('CMM4 - FINAN'!$F:$F),0)</f>
        <v>0</v>
      </c>
      <c r="EU93" s="77">
        <f>IF(EU7&lt;=_xlfn.SINGLE(PrazoFin)*12,_xlfn.SINGLE(compromisso)*MAX('CMM4 - FINAN'!$F:$F),0)</f>
        <v>0</v>
      </c>
      <c r="EV93" s="77">
        <f>IF(EV7&lt;=_xlfn.SINGLE(PrazoFin)*12,_xlfn.SINGLE(compromisso)*MAX('CMM4 - FINAN'!$F:$F),0)</f>
        <v>0</v>
      </c>
      <c r="EW93" s="77">
        <f>IF(EW7&lt;=_xlfn.SINGLE(PrazoFin)*12,_xlfn.SINGLE(compromisso)*MAX('CMM4 - FINAN'!$F:$F),0)</f>
        <v>0</v>
      </c>
      <c r="EX93" s="77">
        <f>IF(EX7&lt;=_xlfn.SINGLE(PrazoFin)*12,_xlfn.SINGLE(compromisso)*MAX('CMM4 - FINAN'!$F:$F),0)</f>
        <v>0</v>
      </c>
      <c r="EY93" s="77">
        <f>IF(EY7&lt;=_xlfn.SINGLE(PrazoFin)*12,_xlfn.SINGLE(compromisso)*MAX('CMM4 - FINAN'!$F:$F),0)</f>
        <v>0</v>
      </c>
      <c r="EZ93" s="77">
        <f>IF(EZ7&lt;=_xlfn.SINGLE(PrazoFin)*12,_xlfn.SINGLE(compromisso)*MAX('CMM4 - FINAN'!$F:$F),0)</f>
        <v>0</v>
      </c>
      <c r="FA93" s="77">
        <f>IF(FA7&lt;=_xlfn.SINGLE(PrazoFin)*12,_xlfn.SINGLE(compromisso)*MAX('CMM4 - FINAN'!$F:$F),0)</f>
        <v>0</v>
      </c>
      <c r="FB93" s="77">
        <f>IF(FB7&lt;=_xlfn.SINGLE(PrazoFin)*12,_xlfn.SINGLE(compromisso)*MAX('CMM4 - FINAN'!$F:$F),0)</f>
        <v>0</v>
      </c>
      <c r="FC93" s="77">
        <f>IF(FC7&lt;=_xlfn.SINGLE(PrazoFin)*12,_xlfn.SINGLE(compromisso)*MAX('CMM4 - FINAN'!$F:$F),0)</f>
        <v>0</v>
      </c>
      <c r="FD93" s="77">
        <f>IF(FD7&lt;=_xlfn.SINGLE(PrazoFin)*12,_xlfn.SINGLE(compromisso)*MAX('CMM4 - FINAN'!$F:$F),0)</f>
        <v>0</v>
      </c>
      <c r="FE93" s="77">
        <f>IF(FE7&lt;=_xlfn.SINGLE(PrazoFin)*12,_xlfn.SINGLE(compromisso)*MAX('CMM4 - FINAN'!$F:$F),0)</f>
        <v>0</v>
      </c>
      <c r="FF93" s="77">
        <f>IF(FF7&lt;=_xlfn.SINGLE(PrazoFin)*12,_xlfn.SINGLE(compromisso)*MAX('CMM4 - FINAN'!$F:$F),0)</f>
        <v>0</v>
      </c>
      <c r="FG93" s="77">
        <f>IF(FG7&lt;=_xlfn.SINGLE(PrazoFin)*12,_xlfn.SINGLE(compromisso)*MAX('CMM4 - FINAN'!$F:$F),0)</f>
        <v>0</v>
      </c>
      <c r="FH93" s="77">
        <f>IF(FH7&lt;=_xlfn.SINGLE(PrazoFin)*12,_xlfn.SINGLE(compromisso)*MAX('CMM4 - FINAN'!$F:$F),0)</f>
        <v>0</v>
      </c>
      <c r="FI93" s="77">
        <f>IF(FI7&lt;=_xlfn.SINGLE(PrazoFin)*12,_xlfn.SINGLE(compromisso)*MAX('CMM4 - FINAN'!$F:$F),0)</f>
        <v>0</v>
      </c>
      <c r="FJ93" s="77">
        <f>IF(FJ7&lt;=_xlfn.SINGLE(PrazoFin)*12,_xlfn.SINGLE(compromisso)*MAX('CMM4 - FINAN'!$F:$F),0)</f>
        <v>0</v>
      </c>
      <c r="FK93" s="77">
        <f>IF(FK7&lt;=_xlfn.SINGLE(PrazoFin)*12,_xlfn.SINGLE(compromisso)*MAX('CMM4 - FINAN'!$F:$F),0)</f>
        <v>0</v>
      </c>
      <c r="FL93" s="77">
        <f>IF(FL7&lt;=_xlfn.SINGLE(PrazoFin)*12,_xlfn.SINGLE(compromisso)*MAX('CMM4 - FINAN'!$F:$F),0)</f>
        <v>0</v>
      </c>
      <c r="FM93" s="77">
        <f>IF(FM7&lt;=_xlfn.SINGLE(PrazoFin)*12,_xlfn.SINGLE(compromisso)*MAX('CMM4 - FINAN'!$F:$F),0)</f>
        <v>0</v>
      </c>
      <c r="FN93" s="77">
        <f>IF(FN7&lt;=_xlfn.SINGLE(PrazoFin)*12,_xlfn.SINGLE(compromisso)*MAX('CMM4 - FINAN'!$F:$F),0)</f>
        <v>0</v>
      </c>
      <c r="FO93" s="77">
        <f>IF(FO7&lt;=_xlfn.SINGLE(PrazoFin)*12,_xlfn.SINGLE(compromisso)*MAX('CMM4 - FINAN'!$F:$F),0)</f>
        <v>0</v>
      </c>
      <c r="FP93" s="77">
        <f>IF(FP7&lt;=_xlfn.SINGLE(PrazoFin)*12,_xlfn.SINGLE(compromisso)*MAX('CMM4 - FINAN'!$F:$F),0)</f>
        <v>0</v>
      </c>
      <c r="FQ93" s="77">
        <f>IF(FQ7&lt;=_xlfn.SINGLE(PrazoFin)*12,_xlfn.SINGLE(compromisso)*MAX('CMM4 - FINAN'!$F:$F),0)</f>
        <v>0</v>
      </c>
      <c r="FR93" s="77">
        <f>IF(FR7&lt;=_xlfn.SINGLE(PrazoFin)*12,_xlfn.SINGLE(compromisso)*MAX('CMM4 - FINAN'!$F:$F),0)</f>
        <v>0</v>
      </c>
      <c r="FS93" s="77">
        <f>IF(FS7&lt;=_xlfn.SINGLE(PrazoFin)*12,_xlfn.SINGLE(compromisso)*MAX('CMM4 - FINAN'!$F:$F),0)</f>
        <v>0</v>
      </c>
      <c r="FT93" s="77">
        <f>IF(FT7&lt;=_xlfn.SINGLE(PrazoFin)*12,_xlfn.SINGLE(compromisso)*MAX('CMM4 - FINAN'!$F:$F),0)</f>
        <v>0</v>
      </c>
      <c r="FU93" s="77">
        <f>IF(FU7&lt;=_xlfn.SINGLE(PrazoFin)*12,_xlfn.SINGLE(compromisso)*MAX('CMM4 - FINAN'!$F:$F),0)</f>
        <v>0</v>
      </c>
      <c r="FV93" s="77">
        <f>IF(FV7&lt;=_xlfn.SINGLE(PrazoFin)*12,_xlfn.SINGLE(compromisso)*MAX('CMM4 - FINAN'!$F:$F),0)</f>
        <v>0</v>
      </c>
      <c r="FW93" s="77">
        <f>IF(FW7&lt;=_xlfn.SINGLE(PrazoFin)*12,_xlfn.SINGLE(compromisso)*MAX('CMM4 - FINAN'!$F:$F),0)</f>
        <v>0</v>
      </c>
      <c r="FX93" s="77">
        <f>IF(FX7&lt;=_xlfn.SINGLE(PrazoFin)*12,_xlfn.SINGLE(compromisso)*MAX('CMM4 - FINAN'!$F:$F),0)</f>
        <v>0</v>
      </c>
      <c r="FY93" s="77">
        <f>IF(FY7&lt;=_xlfn.SINGLE(PrazoFin)*12,_xlfn.SINGLE(compromisso)*MAX('CMM4 - FINAN'!$F:$F),0)</f>
        <v>0</v>
      </c>
      <c r="FZ93" s="77">
        <f>IF(FZ7&lt;=_xlfn.SINGLE(PrazoFin)*12,_xlfn.SINGLE(compromisso)*MAX('CMM4 - FINAN'!$F:$F),0)</f>
        <v>0</v>
      </c>
      <c r="GA93" s="77">
        <f>IF(GA7&lt;=_xlfn.SINGLE(PrazoFin)*12,_xlfn.SINGLE(compromisso)*MAX('CMM4 - FINAN'!$F:$F),0)</f>
        <v>0</v>
      </c>
      <c r="GB93" s="77">
        <f>IF(GB7&lt;=_xlfn.SINGLE(PrazoFin)*12,_xlfn.SINGLE(compromisso)*MAX('CMM4 - FINAN'!$F:$F),0)</f>
        <v>0</v>
      </c>
      <c r="GC93" s="77">
        <f>IF(GC7&lt;=_xlfn.SINGLE(PrazoFin)*12,_xlfn.SINGLE(compromisso)*MAX('CMM4 - FINAN'!$F:$F),0)</f>
        <v>0</v>
      </c>
      <c r="GD93" s="77">
        <f>IF(GD7&lt;=_xlfn.SINGLE(PrazoFin)*12,_xlfn.SINGLE(compromisso)*MAX('CMM4 - FINAN'!$F:$F),0)</f>
        <v>0</v>
      </c>
      <c r="GE93" s="77">
        <f>IF(GE7&lt;=_xlfn.SINGLE(PrazoFin)*12,_xlfn.SINGLE(compromisso)*MAX('CMM4 - FINAN'!$F:$F),0)</f>
        <v>0</v>
      </c>
      <c r="GF93" s="77">
        <f>IF(GF7&lt;=_xlfn.SINGLE(PrazoFin)*12,_xlfn.SINGLE(compromisso)*MAX('CMM4 - FINAN'!$F:$F),0)</f>
        <v>0</v>
      </c>
      <c r="GG93" s="77">
        <f>IF(GG7&lt;=_xlfn.SINGLE(PrazoFin)*12,_xlfn.SINGLE(compromisso)*MAX('CMM4 - FINAN'!$F:$F),0)</f>
        <v>0</v>
      </c>
      <c r="GH93" s="77">
        <f>IF(GH7&lt;=_xlfn.SINGLE(PrazoFin)*12,_xlfn.SINGLE(compromisso)*MAX('CMM4 - FINAN'!$F:$F),0)</f>
        <v>0</v>
      </c>
      <c r="GI93" s="77">
        <f>IF(GI7&lt;=_xlfn.SINGLE(PrazoFin)*12,_xlfn.SINGLE(compromisso)*MAX('CMM4 - FINAN'!$F:$F),0)</f>
        <v>0</v>
      </c>
      <c r="GJ93" s="77">
        <f>IF(GJ7&lt;=_xlfn.SINGLE(PrazoFin)*12,_xlfn.SINGLE(compromisso)*MAX('CMM4 - FINAN'!$F:$F),0)</f>
        <v>0</v>
      </c>
      <c r="GK93" s="77">
        <f>IF(GK7&lt;=_xlfn.SINGLE(PrazoFin)*12,_xlfn.SINGLE(compromisso)*MAX('CMM4 - FINAN'!$F:$F),0)</f>
        <v>0</v>
      </c>
      <c r="GL93" s="77">
        <f>IF(GL7&lt;=_xlfn.SINGLE(PrazoFin)*12,_xlfn.SINGLE(compromisso)*MAX('CMM4 - FINAN'!$F:$F),0)</f>
        <v>0</v>
      </c>
      <c r="GM93" s="77">
        <f>IF(GM7&lt;=_xlfn.SINGLE(PrazoFin)*12,_xlfn.SINGLE(compromisso)*MAX('CMM4 - FINAN'!$F:$F),0)</f>
        <v>0</v>
      </c>
      <c r="GN93" s="77">
        <f>IF(GN7&lt;=_xlfn.SINGLE(PrazoFin)*12,_xlfn.SINGLE(compromisso)*MAX('CMM4 - FINAN'!$F:$F),0)</f>
        <v>0</v>
      </c>
      <c r="GO93" s="77">
        <f>IF(GO7&lt;=_xlfn.SINGLE(PrazoFin)*12,_xlfn.SINGLE(compromisso)*MAX('CMM4 - FINAN'!$F:$F),0)</f>
        <v>0</v>
      </c>
      <c r="GP93" s="77">
        <f>IF(GP7&lt;=_xlfn.SINGLE(PrazoFin)*12,_xlfn.SINGLE(compromisso)*MAX('CMM4 - FINAN'!$F:$F),0)</f>
        <v>0</v>
      </c>
      <c r="GQ93" s="77">
        <f>IF(GQ7&lt;=_xlfn.SINGLE(PrazoFin)*12,_xlfn.SINGLE(compromisso)*MAX('CMM4 - FINAN'!$F:$F),0)</f>
        <v>0</v>
      </c>
      <c r="GR93" s="77">
        <f>IF(GR7&lt;=_xlfn.SINGLE(PrazoFin)*12,_xlfn.SINGLE(compromisso)*MAX('CMM4 - FINAN'!$F:$F),0)</f>
        <v>0</v>
      </c>
      <c r="GS93" s="77">
        <f>IF(GS7&lt;=_xlfn.SINGLE(PrazoFin)*12,_xlfn.SINGLE(compromisso)*MAX('CMM4 - FINAN'!$F:$F),0)</f>
        <v>0</v>
      </c>
      <c r="GT93" s="77">
        <f>IF(GT7&lt;=_xlfn.SINGLE(PrazoFin)*12,_xlfn.SINGLE(compromisso)*MAX('CMM4 - FINAN'!$F:$F),0)</f>
        <v>0</v>
      </c>
      <c r="GU93" s="77">
        <f>IF(GU7&lt;=_xlfn.SINGLE(PrazoFin)*12,_xlfn.SINGLE(compromisso)*MAX('CMM4 - FINAN'!$F:$F),0)</f>
        <v>0</v>
      </c>
      <c r="GV93" s="77">
        <f>IF(GV7&lt;=_xlfn.SINGLE(PrazoFin)*12,_xlfn.SINGLE(compromisso)*MAX('CMM4 - FINAN'!$F:$F),0)</f>
        <v>0</v>
      </c>
      <c r="GW93" s="77">
        <f>IF(GW7&lt;=_xlfn.SINGLE(PrazoFin)*12,_xlfn.SINGLE(compromisso)*MAX('CMM4 - FINAN'!$F:$F),0)</f>
        <v>0</v>
      </c>
      <c r="GX93" s="77">
        <f>IF(GX7&lt;=_xlfn.SINGLE(PrazoFin)*12,_xlfn.SINGLE(compromisso)*MAX('CMM4 - FINAN'!$F:$F),0)</f>
        <v>0</v>
      </c>
      <c r="GY93" s="77">
        <f>IF(GY7&lt;=_xlfn.SINGLE(PrazoFin)*12,_xlfn.SINGLE(compromisso)*MAX('CMM4 - FINAN'!$F:$F),0)</f>
        <v>0</v>
      </c>
      <c r="GZ93" s="77">
        <f>IF(GZ7&lt;=_xlfn.SINGLE(PrazoFin)*12,_xlfn.SINGLE(compromisso)*MAX('CMM4 - FINAN'!$F:$F),0)</f>
        <v>0</v>
      </c>
      <c r="HA93" s="77">
        <f>IF(HA7&lt;=_xlfn.SINGLE(PrazoFin)*12,_xlfn.SINGLE(compromisso)*MAX('CMM4 - FINAN'!$F:$F),0)</f>
        <v>0</v>
      </c>
      <c r="HB93" s="77">
        <f>IF(HB7&lt;=_xlfn.SINGLE(PrazoFin)*12,_xlfn.SINGLE(compromisso)*MAX('CMM4 - FINAN'!$F:$F),0)</f>
        <v>0</v>
      </c>
      <c r="HC93" s="77">
        <f>IF(HC7&lt;=_xlfn.SINGLE(PrazoFin)*12,_xlfn.SINGLE(compromisso)*MAX('CMM4 - FINAN'!$F:$F),0)</f>
        <v>0</v>
      </c>
      <c r="HD93" s="77">
        <f>IF(HD7&lt;=_xlfn.SINGLE(PrazoFin)*12,_xlfn.SINGLE(compromisso)*MAX('CMM4 - FINAN'!$F:$F),0)</f>
        <v>0</v>
      </c>
      <c r="HE93" s="77">
        <f>IF(HE7&lt;=_xlfn.SINGLE(PrazoFin)*12,_xlfn.SINGLE(compromisso)*MAX('CMM4 - FINAN'!$F:$F),0)</f>
        <v>0</v>
      </c>
      <c r="HF93" s="77">
        <f>IF(HF7&lt;=_xlfn.SINGLE(PrazoFin)*12,_xlfn.SINGLE(compromisso)*MAX('CMM4 - FINAN'!$F:$F),0)</f>
        <v>0</v>
      </c>
      <c r="HG93" s="77">
        <f>IF(HG7&lt;=_xlfn.SINGLE(PrazoFin)*12,_xlfn.SINGLE(compromisso)*MAX('CMM4 - FINAN'!$F:$F),0)</f>
        <v>0</v>
      </c>
      <c r="HH93" s="77">
        <f>IF(HH7&lt;=_xlfn.SINGLE(PrazoFin)*12,_xlfn.SINGLE(compromisso)*MAX('CMM4 - FINAN'!$F:$F),0)</f>
        <v>0</v>
      </c>
      <c r="HI93" s="77">
        <f>IF(HI7&lt;=_xlfn.SINGLE(PrazoFin)*12,_xlfn.SINGLE(compromisso)*MAX('CMM4 - FINAN'!$F:$F),0)</f>
        <v>0</v>
      </c>
    </row>
    <row r="94" spans="1:217" ht="14.4" x14ac:dyDescent="0.3">
      <c r="A94" s="31"/>
    </row>
    <row r="95" spans="1:217" s="22" customFormat="1" x14ac:dyDescent="0.2">
      <c r="A95" s="34" t="s">
        <v>254</v>
      </c>
      <c r="B95" s="83">
        <f>IFERROR(VLOOKUP(B$7,'CMM4 - FINAN'!$A:$F,5,0),0)</f>
        <v>0</v>
      </c>
      <c r="C95" s="83">
        <f>IFERROR(VLOOKUP(C$7,'CMM4 - FINAN'!$A:$F,5,0),0)</f>
        <v>0</v>
      </c>
      <c r="D95" s="83">
        <f>IFERROR(VLOOKUP(D$7,'CMM4 - FINAN'!$A:$F,5,0),0)</f>
        <v>0</v>
      </c>
      <c r="E95" s="83">
        <f>IFERROR(VLOOKUP(E$7,'CMM4 - FINAN'!$A:$F,5,0),0)</f>
        <v>0</v>
      </c>
      <c r="F95" s="83">
        <f>IFERROR(VLOOKUP(F$7,'CMM4 - FINAN'!$A:$F,5,0),0)</f>
        <v>0</v>
      </c>
      <c r="G95" s="83">
        <f>IFERROR(VLOOKUP(G$7,'CMM4 - FINAN'!$A:$F,5,0),0)</f>
        <v>0</v>
      </c>
      <c r="H95" s="83">
        <f>IFERROR(VLOOKUP(H$7,'CMM4 - FINAN'!$A:$F,5,0),0)</f>
        <v>0</v>
      </c>
      <c r="I95" s="83">
        <f>IFERROR(VLOOKUP(I$7,'CMM4 - FINAN'!$A:$F,5,0),0)</f>
        <v>0</v>
      </c>
      <c r="J95" s="83">
        <f>IFERROR(VLOOKUP(J$7,'CMM4 - FINAN'!$A:$F,5,0),0)</f>
        <v>0</v>
      </c>
      <c r="K95" s="83">
        <f>IFERROR(VLOOKUP(K$7,'CMM4 - FINAN'!$A:$F,5,0),0)</f>
        <v>0</v>
      </c>
      <c r="L95" s="83">
        <f>IFERROR(VLOOKUP(L$7,'CMM4 - FINAN'!$A:$F,5,0),0)</f>
        <v>0</v>
      </c>
      <c r="M95" s="83">
        <f>IFERROR(VLOOKUP(M$7,'CMM4 - FINAN'!$A:$F,5,0),0)</f>
        <v>0</v>
      </c>
      <c r="N95" s="83">
        <f>IFERROR(VLOOKUP(N$7,'CMM4 - FINAN'!$A:$F,5,0),0)</f>
        <v>0</v>
      </c>
      <c r="O95" s="83">
        <f>IFERROR(VLOOKUP(O$7,'CMM4 - FINAN'!$A:$F,5,0),0)</f>
        <v>0</v>
      </c>
      <c r="P95" s="83">
        <f>IFERROR(VLOOKUP(P$7,'CMM4 - FINAN'!$A:$F,5,0),0)</f>
        <v>0</v>
      </c>
      <c r="Q95" s="83">
        <f>IFERROR(VLOOKUP(Q$7,'CMM4 - FINAN'!$A:$F,5,0),0)</f>
        <v>0</v>
      </c>
      <c r="R95" s="83">
        <f>IFERROR(VLOOKUP(R$7,'CMM4 - FINAN'!$A:$F,5,0),0)</f>
        <v>0</v>
      </c>
      <c r="S95" s="83">
        <f>IFERROR(VLOOKUP(S$7,'CMM4 - FINAN'!$A:$F,5,0),0)</f>
        <v>0</v>
      </c>
      <c r="T95" s="83">
        <f>IFERROR(VLOOKUP(T$7,'CMM4 - FINAN'!$A:$F,5,0),0)</f>
        <v>0</v>
      </c>
      <c r="U95" s="83">
        <f>IFERROR(VLOOKUP(U$7,'CMM4 - FINAN'!$A:$F,5,0),0)</f>
        <v>0</v>
      </c>
      <c r="V95" s="83">
        <f>IFERROR(VLOOKUP(V$7,'CMM4 - FINAN'!$A:$F,5,0),0)</f>
        <v>0</v>
      </c>
      <c r="W95" s="83">
        <f>IFERROR(VLOOKUP(W$7,'CMM4 - FINAN'!$A:$F,5,0),0)</f>
        <v>0</v>
      </c>
      <c r="X95" s="83">
        <f>IFERROR(VLOOKUP(X$7,'CMM4 - FINAN'!$A:$F,5,0),0)</f>
        <v>0</v>
      </c>
      <c r="Y95" s="83">
        <f>IFERROR(VLOOKUP(Y$7,'CMM4 - FINAN'!$A:$F,5,0),0)</f>
        <v>0</v>
      </c>
      <c r="Z95" s="83">
        <f>IFERROR(VLOOKUP(Z$7,'CMM4 - FINAN'!$A:$F,5,0),0)</f>
        <v>0</v>
      </c>
      <c r="AA95" s="83">
        <f>IFERROR(VLOOKUP(AA$7,'CMM4 - FINAN'!$A:$F,5,0),0)</f>
        <v>0</v>
      </c>
      <c r="AB95" s="83">
        <f>IFERROR(VLOOKUP(AB$7,'CMM4 - FINAN'!$A:$F,5,0),0)</f>
        <v>0</v>
      </c>
      <c r="AC95" s="83">
        <f>IFERROR(VLOOKUP(AC$7,'CMM4 - FINAN'!$A:$F,5,0),0)</f>
        <v>0</v>
      </c>
      <c r="AD95" s="83">
        <f>IFERROR(VLOOKUP(AD$7,'CMM4 - FINAN'!$A:$F,5,0),0)</f>
        <v>0</v>
      </c>
      <c r="AE95" s="83">
        <f>IFERROR(VLOOKUP(AE$7,'CMM4 - FINAN'!$A:$F,5,0),0)</f>
        <v>0</v>
      </c>
      <c r="AF95" s="83">
        <f>IFERROR(VLOOKUP(AF$7,'CMM4 - FINAN'!$A:$F,5,0),0)</f>
        <v>0</v>
      </c>
      <c r="AG95" s="83">
        <f>IFERROR(VLOOKUP(AG$7,'CMM4 - FINAN'!$A:$F,5,0),0)</f>
        <v>0</v>
      </c>
      <c r="AH95" s="83">
        <f>IFERROR(VLOOKUP(AH$7,'CMM4 - FINAN'!$A:$F,5,0),0)</f>
        <v>0</v>
      </c>
      <c r="AI95" s="83">
        <f>IFERROR(VLOOKUP(AI$7,'CMM4 - FINAN'!$A:$F,5,0),0)</f>
        <v>0</v>
      </c>
      <c r="AJ95" s="83">
        <f>IFERROR(VLOOKUP(AJ$7,'CMM4 - FINAN'!$A:$F,5,0),0)</f>
        <v>0</v>
      </c>
      <c r="AK95" s="83">
        <f>IFERROR(VLOOKUP(AK$7,'CMM4 - FINAN'!$A:$F,5,0),0)</f>
        <v>0</v>
      </c>
      <c r="AL95" s="83">
        <f>IFERROR(VLOOKUP(AL$7,'CMM4 - FINAN'!$A:$F,5,0),0)</f>
        <v>0</v>
      </c>
      <c r="AM95" s="83">
        <f>IFERROR(VLOOKUP(AM$7,'CMM4 - FINAN'!$A:$F,5,0),0)</f>
        <v>0</v>
      </c>
      <c r="AN95" s="83">
        <f>IFERROR(VLOOKUP(AN$7,'CMM4 - FINAN'!$A:$F,5,0),0)</f>
        <v>0</v>
      </c>
      <c r="AO95" s="83">
        <f>IFERROR(VLOOKUP(AO$7,'CMM4 - FINAN'!$A:$F,5,0),0)</f>
        <v>0</v>
      </c>
      <c r="AP95" s="83">
        <f>IFERROR(VLOOKUP(AP$7,'CMM4 - FINAN'!$A:$F,5,0),0)</f>
        <v>0</v>
      </c>
      <c r="AQ95" s="83">
        <f>IFERROR(VLOOKUP(AQ$7,'CMM4 - FINAN'!$A:$F,5,0),0)</f>
        <v>0</v>
      </c>
      <c r="AR95" s="83">
        <f>IFERROR(VLOOKUP(AR$7,'CMM4 - FINAN'!$A:$F,5,0),0)</f>
        <v>0</v>
      </c>
      <c r="AS95" s="83">
        <f>IFERROR(VLOOKUP(AS$7,'CMM4 - FINAN'!$A:$F,5,0),0)</f>
        <v>0</v>
      </c>
      <c r="AT95" s="83">
        <f>IFERROR(VLOOKUP(AT$7,'CMM4 - FINAN'!$A:$F,5,0),0)</f>
        <v>0</v>
      </c>
      <c r="AU95" s="83">
        <f>IFERROR(VLOOKUP(AU$7,'CMM4 - FINAN'!$A:$F,5,0),0)</f>
        <v>0</v>
      </c>
      <c r="AV95" s="83">
        <f>IFERROR(VLOOKUP(AV$7,'CMM4 - FINAN'!$A:$F,5,0),0)</f>
        <v>0</v>
      </c>
      <c r="AW95" s="83">
        <f>IFERROR(VLOOKUP(AW$7,'CMM4 - FINAN'!$A:$F,5,0),0)</f>
        <v>0</v>
      </c>
      <c r="AX95" s="83">
        <f>IFERROR(VLOOKUP(AX$7,'CMM4 - FINAN'!$A:$F,5,0),0)</f>
        <v>0</v>
      </c>
      <c r="AY95" s="83">
        <f>IFERROR(VLOOKUP(AY$7,'CMM4 - FINAN'!$A:$F,5,0),0)</f>
        <v>0</v>
      </c>
      <c r="AZ95" s="83">
        <f>IFERROR(VLOOKUP(AZ$7,'CMM4 - FINAN'!$A:$F,5,0),0)</f>
        <v>0</v>
      </c>
      <c r="BA95" s="83">
        <f>IFERROR(VLOOKUP(BA$7,'CMM4 - FINAN'!$A:$F,5,0),0)</f>
        <v>0</v>
      </c>
      <c r="BB95" s="83">
        <f>IFERROR(VLOOKUP(BB$7,'CMM4 - FINAN'!$A:$F,5,0),0)</f>
        <v>0</v>
      </c>
      <c r="BC95" s="83">
        <f>IFERROR(VLOOKUP(BC$7,'CMM4 - FINAN'!$A:$F,5,0),0)</f>
        <v>0</v>
      </c>
      <c r="BD95" s="83">
        <f>IFERROR(VLOOKUP(BD$7,'CMM4 - FINAN'!$A:$F,5,0),0)</f>
        <v>0</v>
      </c>
      <c r="BE95" s="83">
        <f>IFERROR(VLOOKUP(BE$7,'CMM4 - FINAN'!$A:$F,5,0),0)</f>
        <v>0</v>
      </c>
      <c r="BF95" s="83">
        <f>IFERROR(VLOOKUP(BF$7,'CMM4 - FINAN'!$A:$F,5,0),0)</f>
        <v>0</v>
      </c>
      <c r="BG95" s="83">
        <f>IFERROR(VLOOKUP(BG$7,'CMM4 - FINAN'!$A:$F,5,0),0)</f>
        <v>0</v>
      </c>
      <c r="BH95" s="83">
        <f>IFERROR(VLOOKUP(BH$7,'CMM4 - FINAN'!$A:$F,5,0),0)</f>
        <v>0</v>
      </c>
      <c r="BI95" s="83">
        <f>IFERROR(VLOOKUP(BI$7,'CMM4 - FINAN'!$A:$F,5,0),0)</f>
        <v>0</v>
      </c>
      <c r="BJ95" s="83">
        <f>IFERROR(VLOOKUP(BJ$7,'CMM4 - FINAN'!$A:$F,5,0),0)</f>
        <v>0</v>
      </c>
      <c r="BK95" s="83">
        <f>IFERROR(VLOOKUP(BK$7,'CMM4 - FINAN'!$A:$F,5,0),0)</f>
        <v>0</v>
      </c>
      <c r="BL95" s="83">
        <f>IFERROR(VLOOKUP(BL$7,'CMM4 - FINAN'!$A:$F,5,0),0)</f>
        <v>0</v>
      </c>
      <c r="BM95" s="83">
        <f>IFERROR(VLOOKUP(BM$7,'CMM4 - FINAN'!$A:$F,5,0),0)</f>
        <v>0</v>
      </c>
      <c r="BN95" s="83">
        <f>IFERROR(VLOOKUP(BN$7,'CMM4 - FINAN'!$A:$F,5,0),0)</f>
        <v>0</v>
      </c>
      <c r="BO95" s="83">
        <f>IFERROR(VLOOKUP(BO$7,'CMM4 - FINAN'!$A:$F,5,0),0)</f>
        <v>0</v>
      </c>
      <c r="BP95" s="83">
        <f>IFERROR(VLOOKUP(BP$7,'CMM4 - FINAN'!$A:$F,5,0),0)</f>
        <v>0</v>
      </c>
      <c r="BQ95" s="83">
        <f>IFERROR(VLOOKUP(BQ$7,'CMM4 - FINAN'!$A:$F,5,0),0)</f>
        <v>0</v>
      </c>
      <c r="BR95" s="83">
        <f>IFERROR(VLOOKUP(BR$7,'CMM4 - FINAN'!$A:$F,5,0),0)</f>
        <v>0</v>
      </c>
      <c r="BS95" s="83">
        <f>IFERROR(VLOOKUP(BS$7,'CMM4 - FINAN'!$A:$F,5,0),0)</f>
        <v>0</v>
      </c>
      <c r="BT95" s="83">
        <f>IFERROR(VLOOKUP(BT$7,'CMM4 - FINAN'!$A:$F,5,0),0)</f>
        <v>0</v>
      </c>
      <c r="BU95" s="83">
        <f>IFERROR(VLOOKUP(BU$7,'CMM4 - FINAN'!$A:$F,5,0),0)</f>
        <v>0</v>
      </c>
      <c r="BV95" s="83">
        <f>IFERROR(VLOOKUP(BV$7,'CMM4 - FINAN'!$A:$F,5,0),0)</f>
        <v>0</v>
      </c>
      <c r="BW95" s="83">
        <f>IFERROR(VLOOKUP(BW$7,'CMM4 - FINAN'!$A:$F,5,0),0)</f>
        <v>0</v>
      </c>
      <c r="BX95" s="83">
        <f>IFERROR(VLOOKUP(BX$7,'CMM4 - FINAN'!$A:$F,5,0),0)</f>
        <v>0</v>
      </c>
      <c r="BY95" s="83">
        <f>IFERROR(VLOOKUP(BY$7,'CMM4 - FINAN'!$A:$F,5,0),0)</f>
        <v>0</v>
      </c>
      <c r="BZ95" s="83">
        <f>IFERROR(VLOOKUP(BZ$7,'CMM4 - FINAN'!$A:$F,5,0),0)</f>
        <v>0</v>
      </c>
      <c r="CA95" s="83">
        <f>IFERROR(VLOOKUP(CA$7,'CMM4 - FINAN'!$A:$F,5,0),0)</f>
        <v>0</v>
      </c>
      <c r="CB95" s="83">
        <f>IFERROR(VLOOKUP(CB$7,'CMM4 - FINAN'!$A:$F,5,0),0)</f>
        <v>0</v>
      </c>
      <c r="CC95" s="83">
        <f>IFERROR(VLOOKUP(CC$7,'CMM4 - FINAN'!$A:$F,5,0),0)</f>
        <v>0</v>
      </c>
      <c r="CD95" s="83">
        <f>IFERROR(VLOOKUP(CD$7,'CMM4 - FINAN'!$A:$F,5,0),0)</f>
        <v>0</v>
      </c>
      <c r="CE95" s="83">
        <f>IFERROR(VLOOKUP(CE$7,'CMM4 - FINAN'!$A:$F,5,0),0)</f>
        <v>0</v>
      </c>
      <c r="CF95" s="83">
        <f>IFERROR(VLOOKUP(CF$7,'CMM4 - FINAN'!$A:$F,5,0),0)</f>
        <v>0</v>
      </c>
      <c r="CG95" s="83">
        <f>IFERROR(VLOOKUP(CG$7,'CMM4 - FINAN'!$A:$F,5,0),0)</f>
        <v>0</v>
      </c>
      <c r="CH95" s="83">
        <f>IFERROR(VLOOKUP(CH$7,'CMM4 - FINAN'!$A:$F,5,0),0)</f>
        <v>0</v>
      </c>
      <c r="CI95" s="83">
        <f>IFERROR(VLOOKUP(CI$7,'CMM4 - FINAN'!$A:$F,5,0),0)</f>
        <v>0</v>
      </c>
      <c r="CJ95" s="83">
        <f>IFERROR(VLOOKUP(CJ$7,'CMM4 - FINAN'!$A:$F,5,0),0)</f>
        <v>0</v>
      </c>
      <c r="CK95" s="83">
        <f>IFERROR(VLOOKUP(CK$7,'CMM4 - FINAN'!$A:$F,5,0),0)</f>
        <v>0</v>
      </c>
      <c r="CL95" s="83">
        <f>IFERROR(VLOOKUP(CL$7,'CMM4 - FINAN'!$A:$F,5,0),0)</f>
        <v>0</v>
      </c>
      <c r="CM95" s="83">
        <f>IFERROR(VLOOKUP(CM$7,'CMM4 - FINAN'!$A:$F,5,0),0)</f>
        <v>0</v>
      </c>
      <c r="CN95" s="83">
        <f>IFERROR(VLOOKUP(CN$7,'CMM4 - FINAN'!$A:$F,5,0),0)</f>
        <v>0</v>
      </c>
      <c r="CO95" s="83">
        <f>IFERROR(VLOOKUP(CO$7,'CMM4 - FINAN'!$A:$F,5,0),0)</f>
        <v>0</v>
      </c>
      <c r="CP95" s="83">
        <f>IFERROR(VLOOKUP(CP$7,'CMM4 - FINAN'!$A:$F,5,0),0)</f>
        <v>0</v>
      </c>
      <c r="CQ95" s="83">
        <f>IFERROR(VLOOKUP(CQ$7,'CMM4 - FINAN'!$A:$F,5,0),0)</f>
        <v>0</v>
      </c>
      <c r="CR95" s="83">
        <f>IFERROR(VLOOKUP(CR$7,'CMM4 - FINAN'!$A:$F,5,0),0)</f>
        <v>0</v>
      </c>
      <c r="CS95" s="83">
        <f>IFERROR(VLOOKUP(CS$7,'CMM4 - FINAN'!$A:$F,5,0),0)</f>
        <v>0</v>
      </c>
      <c r="CT95" s="83">
        <f>IFERROR(VLOOKUP(CT$7,'CMM4 - FINAN'!$A:$F,5,0),0)</f>
        <v>0</v>
      </c>
      <c r="CU95" s="83">
        <f>IFERROR(VLOOKUP(CU$7,'CMM4 - FINAN'!$A:$F,5,0),0)</f>
        <v>0</v>
      </c>
      <c r="CV95" s="83">
        <f>IFERROR(VLOOKUP(CV$7,'CMM4 - FINAN'!$A:$F,5,0),0)</f>
        <v>0</v>
      </c>
      <c r="CW95" s="83">
        <f>IFERROR(VLOOKUP(CW$7,'CMM4 - FINAN'!$A:$F,5,0),0)</f>
        <v>0</v>
      </c>
      <c r="CX95" s="83">
        <f>IFERROR(VLOOKUP(CX$7,'CMM4 - FINAN'!$A:$F,5,0),0)</f>
        <v>0</v>
      </c>
      <c r="CY95" s="83">
        <f>IFERROR(VLOOKUP(CY$7,'CMM4 - FINAN'!$A:$F,5,0),0)</f>
        <v>0</v>
      </c>
      <c r="CZ95" s="83">
        <f>IFERROR(VLOOKUP(CZ$7,'CMM4 - FINAN'!$A:$F,5,0),0)</f>
        <v>0</v>
      </c>
      <c r="DA95" s="83">
        <f>IFERROR(VLOOKUP(DA$7,'CMM4 - FINAN'!$A:$F,5,0),0)</f>
        <v>0</v>
      </c>
      <c r="DB95" s="83">
        <f>IFERROR(VLOOKUP(DB$7,'CMM4 - FINAN'!$A:$F,5,0),0)</f>
        <v>0</v>
      </c>
      <c r="DC95" s="83">
        <f>IFERROR(VLOOKUP(DC$7,'CMM4 - FINAN'!$A:$F,5,0),0)</f>
        <v>0</v>
      </c>
      <c r="DD95" s="83">
        <f>IFERROR(VLOOKUP(DD$7,'CMM4 - FINAN'!$A:$F,5,0),0)</f>
        <v>0</v>
      </c>
      <c r="DE95" s="83">
        <f>IFERROR(VLOOKUP(DE$7,'CMM4 - FINAN'!$A:$F,5,0),0)</f>
        <v>0</v>
      </c>
      <c r="DF95" s="83">
        <f>IFERROR(VLOOKUP(DF$7,'CMM4 - FINAN'!$A:$F,5,0),0)</f>
        <v>0</v>
      </c>
      <c r="DG95" s="83">
        <f>IFERROR(VLOOKUP(DG$7,'CMM4 - FINAN'!$A:$F,5,0),0)</f>
        <v>0</v>
      </c>
      <c r="DH95" s="83">
        <f>IFERROR(VLOOKUP(DH$7,'CMM4 - FINAN'!$A:$F,5,0),0)</f>
        <v>0</v>
      </c>
      <c r="DI95" s="83">
        <f>IFERROR(VLOOKUP(DI$7,'CMM4 - FINAN'!$A:$F,5,0),0)</f>
        <v>0</v>
      </c>
      <c r="DJ95" s="83">
        <f>IFERROR(VLOOKUP(DJ$7,'CMM4 - FINAN'!$A:$F,5,0),0)</f>
        <v>0</v>
      </c>
      <c r="DK95" s="83">
        <f>IFERROR(VLOOKUP(DK$7,'CMM4 - FINAN'!$A:$F,5,0),0)</f>
        <v>0</v>
      </c>
      <c r="DL95" s="83">
        <f>IFERROR(VLOOKUP(DL$7,'CMM4 - FINAN'!$A:$F,5,0),0)</f>
        <v>0</v>
      </c>
      <c r="DM95" s="83">
        <f>IFERROR(VLOOKUP(DM$7,'CMM4 - FINAN'!$A:$F,5,0),0)</f>
        <v>0</v>
      </c>
      <c r="DN95" s="83">
        <f>IFERROR(VLOOKUP(DN$7,'CMM4 - FINAN'!$A:$F,5,0),0)</f>
        <v>0</v>
      </c>
      <c r="DO95" s="83">
        <f>IFERROR(VLOOKUP(DO$7,'CMM4 - FINAN'!$A:$F,5,0),0)</f>
        <v>0</v>
      </c>
      <c r="DP95" s="83">
        <f>IFERROR(VLOOKUP(DP$7,'CMM4 - FINAN'!$A:$F,5,0),0)</f>
        <v>0</v>
      </c>
      <c r="DQ95" s="83">
        <f>IFERROR(VLOOKUP(DQ$7,'CMM4 - FINAN'!$A:$F,5,0),0)</f>
        <v>0</v>
      </c>
      <c r="DR95" s="83">
        <f>IFERROR(VLOOKUP(DR$7,'CMM4 - FINAN'!$A:$F,5,0),0)</f>
        <v>0</v>
      </c>
      <c r="DS95" s="83">
        <f>IFERROR(VLOOKUP(DS$7,'CMM4 - FINAN'!$A:$F,5,0),0)</f>
        <v>0</v>
      </c>
      <c r="DT95" s="83">
        <f>IFERROR(VLOOKUP(DT$7,'CMM4 - FINAN'!$A:$F,5,0),0)</f>
        <v>0</v>
      </c>
      <c r="DU95" s="83">
        <f>IFERROR(VLOOKUP(DU$7,'CMM4 - FINAN'!$A:$F,5,0),0)</f>
        <v>0</v>
      </c>
      <c r="DV95" s="83">
        <f>IFERROR(VLOOKUP(DV$7,'CMM4 - FINAN'!$A:$F,5,0),0)</f>
        <v>0</v>
      </c>
      <c r="DW95" s="83">
        <f>IFERROR(VLOOKUP(DW$7,'CMM4 - FINAN'!$A:$F,5,0),0)</f>
        <v>0</v>
      </c>
      <c r="DX95" s="83">
        <f>IFERROR(VLOOKUP(DX$7,'CMM4 - FINAN'!$A:$F,5,0),0)</f>
        <v>0</v>
      </c>
      <c r="DY95" s="83">
        <f>IFERROR(VLOOKUP(DY$7,'CMM4 - FINAN'!$A:$F,5,0),0)</f>
        <v>0</v>
      </c>
      <c r="DZ95" s="83">
        <f>IFERROR(VLOOKUP(DZ$7,'CMM4 - FINAN'!$A:$F,5,0),0)</f>
        <v>0</v>
      </c>
      <c r="EA95" s="83">
        <f>IFERROR(VLOOKUP(EA$7,'CMM4 - FINAN'!$A:$F,5,0),0)</f>
        <v>0</v>
      </c>
      <c r="EB95" s="83">
        <f>IFERROR(VLOOKUP(EB$7,'CMM4 - FINAN'!$A:$F,5,0),0)</f>
        <v>0</v>
      </c>
      <c r="EC95" s="83">
        <f>IFERROR(VLOOKUP(EC$7,'CMM4 - FINAN'!$A:$F,5,0),0)</f>
        <v>0</v>
      </c>
      <c r="ED95" s="83">
        <f>IFERROR(VLOOKUP(ED$7,'CMM4 - FINAN'!$A:$F,5,0),0)</f>
        <v>0</v>
      </c>
      <c r="EE95" s="83">
        <f>IFERROR(VLOOKUP(EE$7,'CMM4 - FINAN'!$A:$F,5,0),0)</f>
        <v>0</v>
      </c>
      <c r="EF95" s="83">
        <f>IFERROR(VLOOKUP(EF$7,'CMM4 - FINAN'!$A:$F,5,0),0)</f>
        <v>0</v>
      </c>
      <c r="EG95" s="83">
        <f>IFERROR(VLOOKUP(EG$7,'CMM4 - FINAN'!$A:$F,5,0),0)</f>
        <v>0</v>
      </c>
      <c r="EH95" s="83">
        <f>IFERROR(VLOOKUP(EH$7,'CMM4 - FINAN'!$A:$F,5,0),0)</f>
        <v>0</v>
      </c>
      <c r="EI95" s="83">
        <f>IFERROR(VLOOKUP(EI$7,'CMM4 - FINAN'!$A:$F,5,0),0)</f>
        <v>0</v>
      </c>
      <c r="EJ95" s="83">
        <f>IFERROR(VLOOKUP(EJ$7,'CMM4 - FINAN'!$A:$F,5,0),0)</f>
        <v>0</v>
      </c>
      <c r="EK95" s="83">
        <f>IFERROR(VLOOKUP(EK$7,'CMM4 - FINAN'!$A:$F,5,0),0)</f>
        <v>0</v>
      </c>
      <c r="EL95" s="83">
        <f>IFERROR(VLOOKUP(EL$7,'CMM4 - FINAN'!$A:$F,5,0),0)</f>
        <v>0</v>
      </c>
      <c r="EM95" s="83">
        <f>IFERROR(VLOOKUP(EM$7,'CMM4 - FINAN'!$A:$F,5,0),0)</f>
        <v>0</v>
      </c>
      <c r="EN95" s="83">
        <f>IFERROR(VLOOKUP(EN$7,'CMM4 - FINAN'!$A:$F,5,0),0)</f>
        <v>0</v>
      </c>
      <c r="EO95" s="83">
        <f>IFERROR(VLOOKUP(EO$7,'CMM4 - FINAN'!$A:$F,5,0),0)</f>
        <v>0</v>
      </c>
      <c r="EP95" s="83">
        <f>IFERROR(VLOOKUP(EP$7,'CMM4 - FINAN'!$A:$F,5,0),0)</f>
        <v>0</v>
      </c>
      <c r="EQ95" s="83">
        <f>IFERROR(VLOOKUP(EQ$7,'CMM4 - FINAN'!$A:$F,5,0),0)</f>
        <v>0</v>
      </c>
      <c r="ER95" s="83">
        <f>IFERROR(VLOOKUP(ER$7,'CMM4 - FINAN'!$A:$F,5,0),0)</f>
        <v>0</v>
      </c>
      <c r="ES95" s="83">
        <f>IFERROR(VLOOKUP(ES$7,'CMM4 - FINAN'!$A:$F,5,0),0)</f>
        <v>0</v>
      </c>
      <c r="ET95" s="83">
        <f>IFERROR(VLOOKUP(ET$7,'CMM4 - FINAN'!$A:$F,5,0),0)</f>
        <v>0</v>
      </c>
      <c r="EU95" s="83">
        <f>IFERROR(VLOOKUP(EU$7,'CMM4 - FINAN'!$A:$F,5,0),0)</f>
        <v>0</v>
      </c>
      <c r="EV95" s="83">
        <f>IFERROR(VLOOKUP(EV$7,'CMM4 - FINAN'!$A:$F,5,0),0)</f>
        <v>0</v>
      </c>
      <c r="EW95" s="83">
        <f>IFERROR(VLOOKUP(EW$7,'CMM4 - FINAN'!$A:$F,5,0),0)</f>
        <v>0</v>
      </c>
      <c r="EX95" s="83">
        <f>IFERROR(VLOOKUP(EX$7,'CMM4 - FINAN'!$A:$F,5,0),0)</f>
        <v>0</v>
      </c>
      <c r="EY95" s="83">
        <f>IFERROR(VLOOKUP(EY$7,'CMM4 - FINAN'!$A:$F,5,0),0)</f>
        <v>0</v>
      </c>
      <c r="EZ95" s="83">
        <f>IFERROR(VLOOKUP(EZ$7,'CMM4 - FINAN'!$A:$F,5,0),0)</f>
        <v>0</v>
      </c>
      <c r="FA95" s="83">
        <f>IFERROR(VLOOKUP(FA$7,'CMM4 - FINAN'!$A:$F,5,0),0)</f>
        <v>0</v>
      </c>
      <c r="FB95" s="83">
        <f>IFERROR(VLOOKUP(FB$7,'CMM4 - FINAN'!$A:$F,5,0),0)</f>
        <v>0</v>
      </c>
      <c r="FC95" s="83">
        <f>IFERROR(VLOOKUP(FC$7,'CMM4 - FINAN'!$A:$F,5,0),0)</f>
        <v>0</v>
      </c>
      <c r="FD95" s="83">
        <f>IFERROR(VLOOKUP(FD$7,'CMM4 - FINAN'!$A:$F,5,0),0)</f>
        <v>0</v>
      </c>
      <c r="FE95" s="83">
        <f>IFERROR(VLOOKUP(FE$7,'CMM4 - FINAN'!$A:$F,5,0),0)</f>
        <v>0</v>
      </c>
      <c r="FF95" s="83">
        <f>IFERROR(VLOOKUP(FF$7,'CMM4 - FINAN'!$A:$F,5,0),0)</f>
        <v>0</v>
      </c>
      <c r="FG95" s="83">
        <f>IFERROR(VLOOKUP(FG$7,'CMM4 - FINAN'!$A:$F,5,0),0)</f>
        <v>0</v>
      </c>
      <c r="FH95" s="83">
        <f>IFERROR(VLOOKUP(FH$7,'CMM4 - FINAN'!$A:$F,5,0),0)</f>
        <v>0</v>
      </c>
      <c r="FI95" s="83">
        <f>IFERROR(VLOOKUP(FI$7,'CMM4 - FINAN'!$A:$F,5,0),0)</f>
        <v>0</v>
      </c>
      <c r="FJ95" s="83">
        <f>IFERROR(VLOOKUP(FJ$7,'CMM4 - FINAN'!$A:$F,5,0),0)</f>
        <v>0</v>
      </c>
      <c r="FK95" s="83">
        <f>IFERROR(VLOOKUP(FK$7,'CMM4 - FINAN'!$A:$F,5,0),0)</f>
        <v>0</v>
      </c>
      <c r="FL95" s="83">
        <f>IFERROR(VLOOKUP(FL$7,'CMM4 - FINAN'!$A:$F,5,0),0)</f>
        <v>0</v>
      </c>
      <c r="FM95" s="83">
        <f>IFERROR(VLOOKUP(FM$7,'CMM4 - FINAN'!$A:$F,5,0),0)</f>
        <v>0</v>
      </c>
      <c r="FN95" s="83">
        <f>IFERROR(VLOOKUP(FN$7,'CMM4 - FINAN'!$A:$F,5,0),0)</f>
        <v>0</v>
      </c>
      <c r="FO95" s="83">
        <f>IFERROR(VLOOKUP(FO$7,'CMM4 - FINAN'!$A:$F,5,0),0)</f>
        <v>0</v>
      </c>
      <c r="FP95" s="83">
        <f>IFERROR(VLOOKUP(FP$7,'CMM4 - FINAN'!$A:$F,5,0),0)</f>
        <v>0</v>
      </c>
      <c r="FQ95" s="83">
        <f>IFERROR(VLOOKUP(FQ$7,'CMM4 - FINAN'!$A:$F,5,0),0)</f>
        <v>0</v>
      </c>
      <c r="FR95" s="83">
        <f>IFERROR(VLOOKUP(FR$7,'CMM4 - FINAN'!$A:$F,5,0),0)</f>
        <v>0</v>
      </c>
      <c r="FS95" s="83">
        <f>IFERROR(VLOOKUP(FS$7,'CMM4 - FINAN'!$A:$F,5,0),0)</f>
        <v>0</v>
      </c>
      <c r="FT95" s="83">
        <f>IFERROR(VLOOKUP(FT$7,'CMM4 - FINAN'!$A:$F,5,0),0)</f>
        <v>0</v>
      </c>
      <c r="FU95" s="83">
        <f>IFERROR(VLOOKUP(FU$7,'CMM4 - FINAN'!$A:$F,5,0),0)</f>
        <v>0</v>
      </c>
      <c r="FV95" s="83">
        <f>IFERROR(VLOOKUP(FV$7,'CMM4 - FINAN'!$A:$F,5,0),0)</f>
        <v>0</v>
      </c>
      <c r="FW95" s="83">
        <f>IFERROR(VLOOKUP(FW$7,'CMM4 - FINAN'!$A:$F,5,0),0)</f>
        <v>0</v>
      </c>
      <c r="FX95" s="83">
        <f>IFERROR(VLOOKUP(FX$7,'CMM4 - FINAN'!$A:$F,5,0),0)</f>
        <v>0</v>
      </c>
      <c r="FY95" s="83">
        <f>IFERROR(VLOOKUP(FY$7,'CMM4 - FINAN'!$A:$F,5,0),0)</f>
        <v>0</v>
      </c>
      <c r="FZ95" s="83">
        <f>IFERROR(VLOOKUP(FZ$7,'CMM4 - FINAN'!$A:$F,5,0),0)</f>
        <v>0</v>
      </c>
      <c r="GA95" s="83">
        <f>IFERROR(VLOOKUP(GA$7,'CMM4 - FINAN'!$A:$F,5,0),0)</f>
        <v>0</v>
      </c>
      <c r="GB95" s="83">
        <f>IFERROR(VLOOKUP(GB$7,'CMM4 - FINAN'!$A:$F,5,0),0)</f>
        <v>0</v>
      </c>
      <c r="GC95" s="83">
        <f>IFERROR(VLOOKUP(GC$7,'CMM4 - FINAN'!$A:$F,5,0),0)</f>
        <v>0</v>
      </c>
      <c r="GD95" s="83">
        <f>IFERROR(VLOOKUP(GD$7,'CMM4 - FINAN'!$A:$F,5,0),0)</f>
        <v>0</v>
      </c>
      <c r="GE95" s="83">
        <f>IFERROR(VLOOKUP(GE$7,'CMM4 - FINAN'!$A:$F,5,0),0)</f>
        <v>0</v>
      </c>
      <c r="GF95" s="83">
        <f>IFERROR(VLOOKUP(GF$7,'CMM4 - FINAN'!$A:$F,5,0),0)</f>
        <v>0</v>
      </c>
      <c r="GG95" s="83">
        <f>IFERROR(VLOOKUP(GG$7,'CMM4 - FINAN'!$A:$F,5,0),0)</f>
        <v>0</v>
      </c>
      <c r="GH95" s="83">
        <f>IFERROR(VLOOKUP(GH$7,'CMM4 - FINAN'!$A:$F,5,0),0)</f>
        <v>0</v>
      </c>
      <c r="GI95" s="83">
        <f>IFERROR(VLOOKUP(GI$7,'CMM4 - FINAN'!$A:$F,5,0),0)</f>
        <v>0</v>
      </c>
      <c r="GJ95" s="83">
        <f>IFERROR(VLOOKUP(GJ$7,'CMM4 - FINAN'!$A:$F,5,0),0)</f>
        <v>0</v>
      </c>
      <c r="GK95" s="83">
        <f>IFERROR(VLOOKUP(GK$7,'CMM4 - FINAN'!$A:$F,5,0),0)</f>
        <v>0</v>
      </c>
      <c r="GL95" s="83">
        <f>IFERROR(VLOOKUP(GL$7,'CMM4 - FINAN'!$A:$F,5,0),0)</f>
        <v>0</v>
      </c>
      <c r="GM95" s="83">
        <f>IFERROR(VLOOKUP(GM$7,'CMM4 - FINAN'!$A:$F,5,0),0)</f>
        <v>0</v>
      </c>
      <c r="GN95" s="83">
        <f>IFERROR(VLOOKUP(GN$7,'CMM4 - FINAN'!$A:$F,5,0),0)</f>
        <v>0</v>
      </c>
      <c r="GO95" s="83">
        <f>IFERROR(VLOOKUP(GO$7,'CMM4 - FINAN'!$A:$F,5,0),0)</f>
        <v>0</v>
      </c>
      <c r="GP95" s="83">
        <f>IFERROR(VLOOKUP(GP$7,'CMM4 - FINAN'!$A:$F,5,0),0)</f>
        <v>0</v>
      </c>
      <c r="GQ95" s="83">
        <f>IFERROR(VLOOKUP(GQ$7,'CMM4 - FINAN'!$A:$F,5,0),0)</f>
        <v>0</v>
      </c>
      <c r="GR95" s="83">
        <f>IFERROR(VLOOKUP(GR$7,'CMM4 - FINAN'!$A:$F,5,0),0)</f>
        <v>0</v>
      </c>
      <c r="GS95" s="83">
        <f>IFERROR(VLOOKUP(GS$7,'CMM4 - FINAN'!$A:$F,5,0),0)</f>
        <v>0</v>
      </c>
      <c r="GT95" s="83">
        <f>IFERROR(VLOOKUP(GT$7,'CMM4 - FINAN'!$A:$F,5,0),0)</f>
        <v>0</v>
      </c>
      <c r="GU95" s="83">
        <f>IFERROR(VLOOKUP(GU$7,'CMM4 - FINAN'!$A:$F,5,0),0)</f>
        <v>0</v>
      </c>
      <c r="GV95" s="83">
        <f>IFERROR(VLOOKUP(GV$7,'CMM4 - FINAN'!$A:$F,5,0),0)</f>
        <v>0</v>
      </c>
      <c r="GW95" s="83">
        <f>IFERROR(VLOOKUP(GW$7,'CMM4 - FINAN'!$A:$F,5,0),0)</f>
        <v>0</v>
      </c>
      <c r="GX95" s="83">
        <f>IFERROR(VLOOKUP(GX$7,'CMM4 - FINAN'!$A:$F,5,0),0)</f>
        <v>0</v>
      </c>
      <c r="GY95" s="83">
        <f>IFERROR(VLOOKUP(GY$7,'CMM4 - FINAN'!$A:$F,5,0),0)</f>
        <v>0</v>
      </c>
      <c r="GZ95" s="83">
        <f>IFERROR(VLOOKUP(GZ$7,'CMM4 - FINAN'!$A:$F,5,0),0)</f>
        <v>0</v>
      </c>
      <c r="HA95" s="83">
        <f>IFERROR(VLOOKUP(HA$7,'CMM4 - FINAN'!$A:$F,5,0),0)</f>
        <v>0</v>
      </c>
      <c r="HB95" s="83">
        <f>IFERROR(VLOOKUP(HB$7,'CMM4 - FINAN'!$A:$F,5,0),0)</f>
        <v>0</v>
      </c>
      <c r="HC95" s="83">
        <f>IFERROR(VLOOKUP(HC$7,'CMM4 - FINAN'!$A:$F,5,0),0)</f>
        <v>0</v>
      </c>
      <c r="HD95" s="83">
        <f>IFERROR(VLOOKUP(HD$7,'CMM4 - FINAN'!$A:$F,5,0),0)</f>
        <v>0</v>
      </c>
      <c r="HE95" s="83">
        <f>IFERROR(VLOOKUP(HE$7,'CMM4 - FINAN'!$A:$F,5,0),0)</f>
        <v>0</v>
      </c>
      <c r="HF95" s="83">
        <f>IFERROR(VLOOKUP(HF$7,'CMM4 - FINAN'!$A:$F,5,0),0)</f>
        <v>0</v>
      </c>
      <c r="HG95" s="83">
        <f>IFERROR(VLOOKUP(HG$7,'CMM4 - FINAN'!$A:$F,5,0),0)</f>
        <v>0</v>
      </c>
      <c r="HH95" s="83">
        <f>IFERROR(VLOOKUP(HH$7,'CMM4 - FINAN'!$A:$F,5,0),0)</f>
        <v>0</v>
      </c>
      <c r="HI95" s="83">
        <f>IFERROR(VLOOKUP(HI$7,'CMM4 - FINAN'!$A:$F,5,0),0)</f>
        <v>0</v>
      </c>
    </row>
    <row r="96" spans="1:217" ht="14.4" x14ac:dyDescent="0.3">
      <c r="A96" s="31"/>
    </row>
    <row r="97" spans="1:217" s="22" customFormat="1" x14ac:dyDescent="0.2">
      <c r="A97" s="34" t="s">
        <v>255</v>
      </c>
      <c r="B97" s="83" t="e">
        <f t="shared" ref="B97" si="94">B65+B55-B67+B91-B92-B93-B95</f>
        <v>#NAME?</v>
      </c>
      <c r="C97" s="83" t="e">
        <f t="shared" ref="C97:BM97" si="95">C65+C55-C67+C91-C92-C93-C95</f>
        <v>#NAME?</v>
      </c>
      <c r="D97" s="83" t="e">
        <f t="shared" si="95"/>
        <v>#NAME?</v>
      </c>
      <c r="E97" s="83" t="e">
        <f t="shared" si="95"/>
        <v>#NAME?</v>
      </c>
      <c r="F97" s="83" t="e">
        <f t="shared" si="95"/>
        <v>#NAME?</v>
      </c>
      <c r="G97" s="83" t="e">
        <f t="shared" si="95"/>
        <v>#NAME?</v>
      </c>
      <c r="H97" s="83" t="e">
        <f t="shared" si="95"/>
        <v>#NAME?</v>
      </c>
      <c r="I97" s="83" t="e">
        <f t="shared" si="95"/>
        <v>#NAME?</v>
      </c>
      <c r="J97" s="83" t="e">
        <f t="shared" si="95"/>
        <v>#NAME?</v>
      </c>
      <c r="K97" s="83" t="e">
        <f t="shared" si="95"/>
        <v>#NAME?</v>
      </c>
      <c r="L97" s="83" t="e">
        <f t="shared" si="95"/>
        <v>#NAME?</v>
      </c>
      <c r="M97" s="83" t="e">
        <f t="shared" si="95"/>
        <v>#NAME?</v>
      </c>
      <c r="N97" s="83" t="e">
        <f t="shared" si="95"/>
        <v>#NAME?</v>
      </c>
      <c r="O97" s="83" t="e">
        <f t="shared" si="95"/>
        <v>#NAME?</v>
      </c>
      <c r="P97" s="83" t="e">
        <f t="shared" si="95"/>
        <v>#NAME?</v>
      </c>
      <c r="Q97" s="83" t="e">
        <f t="shared" si="95"/>
        <v>#NAME?</v>
      </c>
      <c r="R97" s="83" t="e">
        <f t="shared" si="95"/>
        <v>#NAME?</v>
      </c>
      <c r="S97" s="83" t="e">
        <f t="shared" si="95"/>
        <v>#NAME?</v>
      </c>
      <c r="T97" s="83" t="e">
        <f t="shared" si="95"/>
        <v>#NAME?</v>
      </c>
      <c r="U97" s="83" t="e">
        <f t="shared" si="95"/>
        <v>#NAME?</v>
      </c>
      <c r="V97" s="83" t="e">
        <f t="shared" si="95"/>
        <v>#NAME?</v>
      </c>
      <c r="W97" s="83" t="e">
        <f t="shared" si="95"/>
        <v>#NAME?</v>
      </c>
      <c r="X97" s="83" t="e">
        <f t="shared" si="95"/>
        <v>#NAME?</v>
      </c>
      <c r="Y97" s="83" t="e">
        <f t="shared" si="95"/>
        <v>#NAME?</v>
      </c>
      <c r="Z97" s="83" t="e">
        <f t="shared" si="95"/>
        <v>#NAME?</v>
      </c>
      <c r="AA97" s="83" t="e">
        <f t="shared" si="95"/>
        <v>#NAME?</v>
      </c>
      <c r="AB97" s="83" t="e">
        <f t="shared" si="95"/>
        <v>#NAME?</v>
      </c>
      <c r="AC97" s="83" t="e">
        <f t="shared" si="95"/>
        <v>#NAME?</v>
      </c>
      <c r="AD97" s="83" t="e">
        <f t="shared" si="95"/>
        <v>#NAME?</v>
      </c>
      <c r="AE97" s="83" t="e">
        <f t="shared" si="95"/>
        <v>#NAME?</v>
      </c>
      <c r="AF97" s="83" t="e">
        <f t="shared" si="95"/>
        <v>#NAME?</v>
      </c>
      <c r="AG97" s="83" t="e">
        <f t="shared" si="95"/>
        <v>#NAME?</v>
      </c>
      <c r="AH97" s="83" t="e">
        <f t="shared" si="95"/>
        <v>#NAME?</v>
      </c>
      <c r="AI97" s="83" t="e">
        <f t="shared" si="95"/>
        <v>#NAME?</v>
      </c>
      <c r="AJ97" s="83" t="e">
        <f t="shared" si="95"/>
        <v>#NAME?</v>
      </c>
      <c r="AK97" s="83" t="e">
        <f t="shared" si="95"/>
        <v>#NAME?</v>
      </c>
      <c r="AL97" s="83" t="e">
        <f t="shared" si="95"/>
        <v>#NAME?</v>
      </c>
      <c r="AM97" s="83" t="e">
        <f t="shared" si="95"/>
        <v>#NAME?</v>
      </c>
      <c r="AN97" s="83" t="e">
        <f t="shared" si="95"/>
        <v>#NAME?</v>
      </c>
      <c r="AO97" s="83" t="e">
        <f t="shared" si="95"/>
        <v>#NAME?</v>
      </c>
      <c r="AP97" s="83" t="e">
        <f t="shared" si="95"/>
        <v>#NAME?</v>
      </c>
      <c r="AQ97" s="83" t="e">
        <f t="shared" si="95"/>
        <v>#NAME?</v>
      </c>
      <c r="AR97" s="83" t="e">
        <f t="shared" si="95"/>
        <v>#NAME?</v>
      </c>
      <c r="AS97" s="83" t="e">
        <f t="shared" si="95"/>
        <v>#NAME?</v>
      </c>
      <c r="AT97" s="83" t="e">
        <f t="shared" si="95"/>
        <v>#NAME?</v>
      </c>
      <c r="AU97" s="83" t="e">
        <f t="shared" si="95"/>
        <v>#NAME?</v>
      </c>
      <c r="AV97" s="83" t="e">
        <f t="shared" si="95"/>
        <v>#NAME?</v>
      </c>
      <c r="AW97" s="83" t="e">
        <f t="shared" si="95"/>
        <v>#NAME?</v>
      </c>
      <c r="AX97" s="83" t="e">
        <f t="shared" si="95"/>
        <v>#NAME?</v>
      </c>
      <c r="AY97" s="83" t="e">
        <f t="shared" si="95"/>
        <v>#NAME?</v>
      </c>
      <c r="AZ97" s="83" t="e">
        <f t="shared" si="95"/>
        <v>#NAME?</v>
      </c>
      <c r="BA97" s="83" t="e">
        <f t="shared" si="95"/>
        <v>#NAME?</v>
      </c>
      <c r="BB97" s="83" t="e">
        <f t="shared" si="95"/>
        <v>#NAME?</v>
      </c>
      <c r="BC97" s="83" t="e">
        <f t="shared" si="95"/>
        <v>#NAME?</v>
      </c>
      <c r="BD97" s="83" t="e">
        <f t="shared" si="95"/>
        <v>#NAME?</v>
      </c>
      <c r="BE97" s="83" t="e">
        <f t="shared" si="95"/>
        <v>#NAME?</v>
      </c>
      <c r="BF97" s="83" t="e">
        <f t="shared" si="95"/>
        <v>#NAME?</v>
      </c>
      <c r="BG97" s="83" t="e">
        <f t="shared" si="95"/>
        <v>#NAME?</v>
      </c>
      <c r="BH97" s="83" t="e">
        <f t="shared" si="95"/>
        <v>#NAME?</v>
      </c>
      <c r="BI97" s="83" t="e">
        <f t="shared" si="95"/>
        <v>#NAME?</v>
      </c>
      <c r="BJ97" s="83" t="e">
        <f t="shared" si="95"/>
        <v>#NAME?</v>
      </c>
      <c r="BK97" s="83" t="e">
        <f t="shared" si="95"/>
        <v>#NAME?</v>
      </c>
      <c r="BL97" s="83" t="e">
        <f t="shared" si="95"/>
        <v>#NAME?</v>
      </c>
      <c r="BM97" s="83" t="e">
        <f t="shared" si="95"/>
        <v>#NAME?</v>
      </c>
      <c r="BN97" s="83" t="e">
        <f t="shared" ref="BN97:DY97" si="96">BN65+BN55-BN67+BN91-BN92-BN93-BN95</f>
        <v>#NAME?</v>
      </c>
      <c r="BO97" s="83" t="e">
        <f t="shared" si="96"/>
        <v>#NAME?</v>
      </c>
      <c r="BP97" s="83" t="e">
        <f t="shared" si="96"/>
        <v>#NAME?</v>
      </c>
      <c r="BQ97" s="83" t="e">
        <f t="shared" si="96"/>
        <v>#NAME?</v>
      </c>
      <c r="BR97" s="83" t="e">
        <f t="shared" si="96"/>
        <v>#NAME?</v>
      </c>
      <c r="BS97" s="83" t="e">
        <f t="shared" si="96"/>
        <v>#NAME?</v>
      </c>
      <c r="BT97" s="83" t="e">
        <f t="shared" si="96"/>
        <v>#NAME?</v>
      </c>
      <c r="BU97" s="83" t="e">
        <f t="shared" si="96"/>
        <v>#NAME?</v>
      </c>
      <c r="BV97" s="83" t="e">
        <f t="shared" si="96"/>
        <v>#NAME?</v>
      </c>
      <c r="BW97" s="83" t="e">
        <f t="shared" si="96"/>
        <v>#NAME?</v>
      </c>
      <c r="BX97" s="83" t="e">
        <f t="shared" si="96"/>
        <v>#NAME?</v>
      </c>
      <c r="BY97" s="83" t="e">
        <f t="shared" si="96"/>
        <v>#NAME?</v>
      </c>
      <c r="BZ97" s="83" t="e">
        <f t="shared" si="96"/>
        <v>#NAME?</v>
      </c>
      <c r="CA97" s="83" t="e">
        <f t="shared" si="96"/>
        <v>#NAME?</v>
      </c>
      <c r="CB97" s="83" t="e">
        <f t="shared" si="96"/>
        <v>#NAME?</v>
      </c>
      <c r="CC97" s="83" t="e">
        <f t="shared" si="96"/>
        <v>#NAME?</v>
      </c>
      <c r="CD97" s="83" t="e">
        <f t="shared" si="96"/>
        <v>#NAME?</v>
      </c>
      <c r="CE97" s="83" t="e">
        <f t="shared" si="96"/>
        <v>#NAME?</v>
      </c>
      <c r="CF97" s="83" t="e">
        <f t="shared" si="96"/>
        <v>#NAME?</v>
      </c>
      <c r="CG97" s="83" t="e">
        <f t="shared" si="96"/>
        <v>#NAME?</v>
      </c>
      <c r="CH97" s="83" t="e">
        <f t="shared" si="96"/>
        <v>#NAME?</v>
      </c>
      <c r="CI97" s="83" t="e">
        <f t="shared" si="96"/>
        <v>#NAME?</v>
      </c>
      <c r="CJ97" s="83" t="e">
        <f t="shared" si="96"/>
        <v>#NAME?</v>
      </c>
      <c r="CK97" s="83" t="e">
        <f t="shared" si="96"/>
        <v>#NAME?</v>
      </c>
      <c r="CL97" s="83" t="e">
        <f t="shared" si="96"/>
        <v>#NAME?</v>
      </c>
      <c r="CM97" s="83" t="e">
        <f t="shared" si="96"/>
        <v>#NAME?</v>
      </c>
      <c r="CN97" s="83" t="e">
        <f t="shared" si="96"/>
        <v>#NAME?</v>
      </c>
      <c r="CO97" s="83" t="e">
        <f t="shared" si="96"/>
        <v>#NAME?</v>
      </c>
      <c r="CP97" s="83" t="e">
        <f t="shared" si="96"/>
        <v>#NAME?</v>
      </c>
      <c r="CQ97" s="83" t="e">
        <f t="shared" si="96"/>
        <v>#NAME?</v>
      </c>
      <c r="CR97" s="83" t="e">
        <f t="shared" si="96"/>
        <v>#NAME?</v>
      </c>
      <c r="CS97" s="83" t="e">
        <f t="shared" si="96"/>
        <v>#NAME?</v>
      </c>
      <c r="CT97" s="83" t="e">
        <f t="shared" si="96"/>
        <v>#NAME?</v>
      </c>
      <c r="CU97" s="83" t="e">
        <f t="shared" si="96"/>
        <v>#NAME?</v>
      </c>
      <c r="CV97" s="83" t="e">
        <f t="shared" si="96"/>
        <v>#NAME?</v>
      </c>
      <c r="CW97" s="83" t="e">
        <f t="shared" si="96"/>
        <v>#NAME?</v>
      </c>
      <c r="CX97" s="83" t="e">
        <f t="shared" si="96"/>
        <v>#NAME?</v>
      </c>
      <c r="CY97" s="83" t="e">
        <f t="shared" si="96"/>
        <v>#NAME?</v>
      </c>
      <c r="CZ97" s="83" t="e">
        <f t="shared" si="96"/>
        <v>#NAME?</v>
      </c>
      <c r="DA97" s="83" t="e">
        <f t="shared" si="96"/>
        <v>#NAME?</v>
      </c>
      <c r="DB97" s="83" t="e">
        <f t="shared" si="96"/>
        <v>#NAME?</v>
      </c>
      <c r="DC97" s="83" t="e">
        <f t="shared" si="96"/>
        <v>#NAME?</v>
      </c>
      <c r="DD97" s="83" t="e">
        <f t="shared" si="96"/>
        <v>#NAME?</v>
      </c>
      <c r="DE97" s="83" t="e">
        <f t="shared" si="96"/>
        <v>#NAME?</v>
      </c>
      <c r="DF97" s="83" t="e">
        <f t="shared" si="96"/>
        <v>#NAME?</v>
      </c>
      <c r="DG97" s="83" t="e">
        <f t="shared" si="96"/>
        <v>#NAME?</v>
      </c>
      <c r="DH97" s="83" t="e">
        <f t="shared" si="96"/>
        <v>#NAME?</v>
      </c>
      <c r="DI97" s="83" t="e">
        <f t="shared" si="96"/>
        <v>#NAME?</v>
      </c>
      <c r="DJ97" s="83" t="e">
        <f t="shared" si="96"/>
        <v>#NAME?</v>
      </c>
      <c r="DK97" s="83" t="e">
        <f t="shared" si="96"/>
        <v>#NAME?</v>
      </c>
      <c r="DL97" s="83" t="e">
        <f t="shared" si="96"/>
        <v>#NAME?</v>
      </c>
      <c r="DM97" s="83" t="e">
        <f t="shared" si="96"/>
        <v>#NAME?</v>
      </c>
      <c r="DN97" s="83" t="e">
        <f t="shared" si="96"/>
        <v>#NAME?</v>
      </c>
      <c r="DO97" s="83" t="e">
        <f t="shared" si="96"/>
        <v>#NAME?</v>
      </c>
      <c r="DP97" s="83" t="e">
        <f t="shared" si="96"/>
        <v>#NAME?</v>
      </c>
      <c r="DQ97" s="83" t="e">
        <f t="shared" si="96"/>
        <v>#NAME?</v>
      </c>
      <c r="DR97" s="83" t="e">
        <f t="shared" si="96"/>
        <v>#NAME?</v>
      </c>
      <c r="DS97" s="83" t="e">
        <f t="shared" si="96"/>
        <v>#NAME?</v>
      </c>
      <c r="DT97" s="83" t="e">
        <f t="shared" si="96"/>
        <v>#NAME?</v>
      </c>
      <c r="DU97" s="83" t="e">
        <f t="shared" si="96"/>
        <v>#NAME?</v>
      </c>
      <c r="DV97" s="83" t="e">
        <f t="shared" si="96"/>
        <v>#NAME?</v>
      </c>
      <c r="DW97" s="83" t="e">
        <f t="shared" si="96"/>
        <v>#NAME?</v>
      </c>
      <c r="DX97" s="83" t="e">
        <f t="shared" si="96"/>
        <v>#NAME?</v>
      </c>
      <c r="DY97" s="83" t="e">
        <f t="shared" si="96"/>
        <v>#NAME?</v>
      </c>
      <c r="DZ97" s="83" t="e">
        <f t="shared" ref="DZ97:GK97" si="97">DZ65+DZ55-DZ67+DZ91-DZ92-DZ93-DZ95</f>
        <v>#NAME?</v>
      </c>
      <c r="EA97" s="83" t="e">
        <f t="shared" si="97"/>
        <v>#NAME?</v>
      </c>
      <c r="EB97" s="83" t="e">
        <f t="shared" si="97"/>
        <v>#NAME?</v>
      </c>
      <c r="EC97" s="83" t="e">
        <f t="shared" si="97"/>
        <v>#NAME?</v>
      </c>
      <c r="ED97" s="83" t="e">
        <f t="shared" si="97"/>
        <v>#NAME?</v>
      </c>
      <c r="EE97" s="83" t="e">
        <f t="shared" si="97"/>
        <v>#NAME?</v>
      </c>
      <c r="EF97" s="83" t="e">
        <f t="shared" si="97"/>
        <v>#NAME?</v>
      </c>
      <c r="EG97" s="83" t="e">
        <f t="shared" si="97"/>
        <v>#NAME?</v>
      </c>
      <c r="EH97" s="83" t="e">
        <f t="shared" si="97"/>
        <v>#NAME?</v>
      </c>
      <c r="EI97" s="83" t="e">
        <f t="shared" si="97"/>
        <v>#NAME?</v>
      </c>
      <c r="EJ97" s="83" t="e">
        <f t="shared" si="97"/>
        <v>#NAME?</v>
      </c>
      <c r="EK97" s="83" t="e">
        <f t="shared" si="97"/>
        <v>#NAME?</v>
      </c>
      <c r="EL97" s="83" t="e">
        <f t="shared" si="97"/>
        <v>#NAME?</v>
      </c>
      <c r="EM97" s="83" t="e">
        <f t="shared" si="97"/>
        <v>#NAME?</v>
      </c>
      <c r="EN97" s="83" t="e">
        <f t="shared" si="97"/>
        <v>#NAME?</v>
      </c>
      <c r="EO97" s="83" t="e">
        <f t="shared" si="97"/>
        <v>#NAME?</v>
      </c>
      <c r="EP97" s="83" t="e">
        <f t="shared" si="97"/>
        <v>#NAME?</v>
      </c>
      <c r="EQ97" s="83" t="e">
        <f t="shared" si="97"/>
        <v>#NAME?</v>
      </c>
      <c r="ER97" s="83" t="e">
        <f t="shared" si="97"/>
        <v>#NAME?</v>
      </c>
      <c r="ES97" s="83" t="e">
        <f t="shared" si="97"/>
        <v>#NAME?</v>
      </c>
      <c r="ET97" s="83" t="e">
        <f t="shared" si="97"/>
        <v>#NAME?</v>
      </c>
      <c r="EU97" s="83" t="e">
        <f t="shared" si="97"/>
        <v>#NAME?</v>
      </c>
      <c r="EV97" s="83" t="e">
        <f t="shared" si="97"/>
        <v>#NAME?</v>
      </c>
      <c r="EW97" s="83" t="e">
        <f t="shared" si="97"/>
        <v>#NAME?</v>
      </c>
      <c r="EX97" s="83" t="e">
        <f t="shared" si="97"/>
        <v>#NAME?</v>
      </c>
      <c r="EY97" s="83" t="e">
        <f t="shared" si="97"/>
        <v>#NAME?</v>
      </c>
      <c r="EZ97" s="83" t="e">
        <f t="shared" si="97"/>
        <v>#NAME?</v>
      </c>
      <c r="FA97" s="83" t="e">
        <f t="shared" si="97"/>
        <v>#NAME?</v>
      </c>
      <c r="FB97" s="83" t="e">
        <f t="shared" si="97"/>
        <v>#NAME?</v>
      </c>
      <c r="FC97" s="83" t="e">
        <f t="shared" si="97"/>
        <v>#NAME?</v>
      </c>
      <c r="FD97" s="83" t="e">
        <f t="shared" si="97"/>
        <v>#NAME?</v>
      </c>
      <c r="FE97" s="83" t="e">
        <f t="shared" si="97"/>
        <v>#NAME?</v>
      </c>
      <c r="FF97" s="83" t="e">
        <f t="shared" si="97"/>
        <v>#NAME?</v>
      </c>
      <c r="FG97" s="83" t="e">
        <f t="shared" si="97"/>
        <v>#NAME?</v>
      </c>
      <c r="FH97" s="83" t="e">
        <f t="shared" si="97"/>
        <v>#NAME?</v>
      </c>
      <c r="FI97" s="83" t="e">
        <f t="shared" si="97"/>
        <v>#NAME?</v>
      </c>
      <c r="FJ97" s="83" t="e">
        <f t="shared" si="97"/>
        <v>#NAME?</v>
      </c>
      <c r="FK97" s="83" t="e">
        <f t="shared" si="97"/>
        <v>#NAME?</v>
      </c>
      <c r="FL97" s="83" t="e">
        <f t="shared" si="97"/>
        <v>#NAME?</v>
      </c>
      <c r="FM97" s="83" t="e">
        <f t="shared" si="97"/>
        <v>#NAME?</v>
      </c>
      <c r="FN97" s="83" t="e">
        <f t="shared" si="97"/>
        <v>#NAME?</v>
      </c>
      <c r="FO97" s="83" t="e">
        <f t="shared" si="97"/>
        <v>#NAME?</v>
      </c>
      <c r="FP97" s="83" t="e">
        <f t="shared" si="97"/>
        <v>#NAME?</v>
      </c>
      <c r="FQ97" s="83" t="e">
        <f t="shared" si="97"/>
        <v>#NAME?</v>
      </c>
      <c r="FR97" s="83" t="e">
        <f t="shared" si="97"/>
        <v>#NAME?</v>
      </c>
      <c r="FS97" s="83" t="e">
        <f t="shared" si="97"/>
        <v>#NAME?</v>
      </c>
      <c r="FT97" s="83" t="e">
        <f t="shared" si="97"/>
        <v>#NAME?</v>
      </c>
      <c r="FU97" s="83" t="e">
        <f t="shared" si="97"/>
        <v>#NAME?</v>
      </c>
      <c r="FV97" s="83" t="e">
        <f t="shared" si="97"/>
        <v>#NAME?</v>
      </c>
      <c r="FW97" s="83" t="e">
        <f t="shared" si="97"/>
        <v>#NAME?</v>
      </c>
      <c r="FX97" s="83" t="e">
        <f t="shared" si="97"/>
        <v>#NAME?</v>
      </c>
      <c r="FY97" s="83" t="e">
        <f t="shared" si="97"/>
        <v>#NAME?</v>
      </c>
      <c r="FZ97" s="83" t="e">
        <f t="shared" si="97"/>
        <v>#NAME?</v>
      </c>
      <c r="GA97" s="83" t="e">
        <f t="shared" si="97"/>
        <v>#NAME?</v>
      </c>
      <c r="GB97" s="83" t="e">
        <f t="shared" si="97"/>
        <v>#NAME?</v>
      </c>
      <c r="GC97" s="83" t="e">
        <f t="shared" si="97"/>
        <v>#NAME?</v>
      </c>
      <c r="GD97" s="83" t="e">
        <f t="shared" si="97"/>
        <v>#NAME?</v>
      </c>
      <c r="GE97" s="83" t="e">
        <f t="shared" si="97"/>
        <v>#NAME?</v>
      </c>
      <c r="GF97" s="83" t="e">
        <f t="shared" si="97"/>
        <v>#NAME?</v>
      </c>
      <c r="GG97" s="83" t="e">
        <f t="shared" si="97"/>
        <v>#NAME?</v>
      </c>
      <c r="GH97" s="83" t="e">
        <f t="shared" si="97"/>
        <v>#NAME?</v>
      </c>
      <c r="GI97" s="83" t="e">
        <f t="shared" si="97"/>
        <v>#NAME?</v>
      </c>
      <c r="GJ97" s="83" t="e">
        <f t="shared" si="97"/>
        <v>#NAME?</v>
      </c>
      <c r="GK97" s="83" t="e">
        <f t="shared" si="97"/>
        <v>#NAME?</v>
      </c>
      <c r="GL97" s="83" t="e">
        <f t="shared" ref="GL97:HI97" si="98">GL65+GL55-GL67+GL91-GL92-GL93-GL95</f>
        <v>#NAME?</v>
      </c>
      <c r="GM97" s="83" t="e">
        <f t="shared" si="98"/>
        <v>#NAME?</v>
      </c>
      <c r="GN97" s="83" t="e">
        <f t="shared" si="98"/>
        <v>#NAME?</v>
      </c>
      <c r="GO97" s="83" t="e">
        <f t="shared" si="98"/>
        <v>#NAME?</v>
      </c>
      <c r="GP97" s="83" t="e">
        <f t="shared" si="98"/>
        <v>#NAME?</v>
      </c>
      <c r="GQ97" s="83" t="e">
        <f t="shared" si="98"/>
        <v>#NAME?</v>
      </c>
      <c r="GR97" s="83" t="e">
        <f t="shared" si="98"/>
        <v>#NAME?</v>
      </c>
      <c r="GS97" s="83" t="e">
        <f t="shared" si="98"/>
        <v>#NAME?</v>
      </c>
      <c r="GT97" s="83" t="e">
        <f t="shared" si="98"/>
        <v>#NAME?</v>
      </c>
      <c r="GU97" s="83" t="e">
        <f t="shared" si="98"/>
        <v>#NAME?</v>
      </c>
      <c r="GV97" s="83" t="e">
        <f t="shared" si="98"/>
        <v>#NAME?</v>
      </c>
      <c r="GW97" s="83" t="e">
        <f t="shared" si="98"/>
        <v>#NAME?</v>
      </c>
      <c r="GX97" s="83" t="e">
        <f t="shared" si="98"/>
        <v>#NAME?</v>
      </c>
      <c r="GY97" s="83" t="e">
        <f t="shared" si="98"/>
        <v>#NAME?</v>
      </c>
      <c r="GZ97" s="83" t="e">
        <f t="shared" si="98"/>
        <v>#NAME?</v>
      </c>
      <c r="HA97" s="83" t="e">
        <f t="shared" si="98"/>
        <v>#NAME?</v>
      </c>
      <c r="HB97" s="83" t="e">
        <f t="shared" si="98"/>
        <v>#NAME?</v>
      </c>
      <c r="HC97" s="83" t="e">
        <f t="shared" si="98"/>
        <v>#NAME?</v>
      </c>
      <c r="HD97" s="83" t="e">
        <f t="shared" si="98"/>
        <v>#NAME?</v>
      </c>
      <c r="HE97" s="83" t="e">
        <f t="shared" si="98"/>
        <v>#NAME?</v>
      </c>
      <c r="HF97" s="83" t="e">
        <f t="shared" si="98"/>
        <v>#NAME?</v>
      </c>
      <c r="HG97" s="83" t="e">
        <f t="shared" si="98"/>
        <v>#NAME?</v>
      </c>
      <c r="HH97" s="83" t="e">
        <f t="shared" si="98"/>
        <v>#NAME?</v>
      </c>
      <c r="HI97" s="83" t="e">
        <f t="shared" si="98"/>
        <v>#NAME?</v>
      </c>
    </row>
    <row r="98" spans="1:217" x14ac:dyDescent="0.2">
      <c r="A98" s="28" t="s">
        <v>256</v>
      </c>
      <c r="B98" s="77" t="e">
        <f>B97</f>
        <v>#NAME?</v>
      </c>
      <c r="C98" s="77" t="e">
        <f t="shared" ref="C98:BN98" si="99">B98+C97</f>
        <v>#NAME?</v>
      </c>
      <c r="D98" s="77" t="e">
        <f t="shared" si="99"/>
        <v>#NAME?</v>
      </c>
      <c r="E98" s="77" t="e">
        <f t="shared" si="99"/>
        <v>#NAME?</v>
      </c>
      <c r="F98" s="77" t="e">
        <f t="shared" si="99"/>
        <v>#NAME?</v>
      </c>
      <c r="G98" s="77" t="e">
        <f t="shared" si="99"/>
        <v>#NAME?</v>
      </c>
      <c r="H98" s="77" t="e">
        <f t="shared" si="99"/>
        <v>#NAME?</v>
      </c>
      <c r="I98" s="77" t="e">
        <f t="shared" si="99"/>
        <v>#NAME?</v>
      </c>
      <c r="J98" s="77" t="e">
        <f t="shared" si="99"/>
        <v>#NAME?</v>
      </c>
      <c r="K98" s="77" t="e">
        <f t="shared" si="99"/>
        <v>#NAME?</v>
      </c>
      <c r="L98" s="77" t="e">
        <f t="shared" si="99"/>
        <v>#NAME?</v>
      </c>
      <c r="M98" s="77" t="e">
        <f t="shared" si="99"/>
        <v>#NAME?</v>
      </c>
      <c r="N98" s="77" t="e">
        <f t="shared" si="99"/>
        <v>#NAME?</v>
      </c>
      <c r="O98" s="77" t="e">
        <f t="shared" si="99"/>
        <v>#NAME?</v>
      </c>
      <c r="P98" s="77" t="e">
        <f t="shared" si="99"/>
        <v>#NAME?</v>
      </c>
      <c r="Q98" s="77" t="e">
        <f t="shared" si="99"/>
        <v>#NAME?</v>
      </c>
      <c r="R98" s="77" t="e">
        <f t="shared" si="99"/>
        <v>#NAME?</v>
      </c>
      <c r="S98" s="77" t="e">
        <f t="shared" si="99"/>
        <v>#NAME?</v>
      </c>
      <c r="T98" s="77" t="e">
        <f t="shared" si="99"/>
        <v>#NAME?</v>
      </c>
      <c r="U98" s="77" t="e">
        <f t="shared" si="99"/>
        <v>#NAME?</v>
      </c>
      <c r="V98" s="77" t="e">
        <f t="shared" si="99"/>
        <v>#NAME?</v>
      </c>
      <c r="W98" s="77" t="e">
        <f t="shared" si="99"/>
        <v>#NAME?</v>
      </c>
      <c r="X98" s="77" t="e">
        <f t="shared" si="99"/>
        <v>#NAME?</v>
      </c>
      <c r="Y98" s="77" t="e">
        <f t="shared" si="99"/>
        <v>#NAME?</v>
      </c>
      <c r="Z98" s="77" t="e">
        <f t="shared" si="99"/>
        <v>#NAME?</v>
      </c>
      <c r="AA98" s="77" t="e">
        <f t="shared" si="99"/>
        <v>#NAME?</v>
      </c>
      <c r="AB98" s="77" t="e">
        <f t="shared" si="99"/>
        <v>#NAME?</v>
      </c>
      <c r="AC98" s="77" t="e">
        <f t="shared" si="99"/>
        <v>#NAME?</v>
      </c>
      <c r="AD98" s="77" t="e">
        <f t="shared" si="99"/>
        <v>#NAME?</v>
      </c>
      <c r="AE98" s="77" t="e">
        <f t="shared" si="99"/>
        <v>#NAME?</v>
      </c>
      <c r="AF98" s="77" t="e">
        <f t="shared" si="99"/>
        <v>#NAME?</v>
      </c>
      <c r="AG98" s="77" t="e">
        <f t="shared" si="99"/>
        <v>#NAME?</v>
      </c>
      <c r="AH98" s="77" t="e">
        <f t="shared" si="99"/>
        <v>#NAME?</v>
      </c>
      <c r="AI98" s="77" t="e">
        <f t="shared" si="99"/>
        <v>#NAME?</v>
      </c>
      <c r="AJ98" s="77" t="e">
        <f t="shared" si="99"/>
        <v>#NAME?</v>
      </c>
      <c r="AK98" s="77" t="e">
        <f t="shared" si="99"/>
        <v>#NAME?</v>
      </c>
      <c r="AL98" s="77" t="e">
        <f t="shared" si="99"/>
        <v>#NAME?</v>
      </c>
      <c r="AM98" s="77" t="e">
        <f t="shared" si="99"/>
        <v>#NAME?</v>
      </c>
      <c r="AN98" s="77" t="e">
        <f t="shared" si="99"/>
        <v>#NAME?</v>
      </c>
      <c r="AO98" s="77" t="e">
        <f t="shared" si="99"/>
        <v>#NAME?</v>
      </c>
      <c r="AP98" s="77" t="e">
        <f t="shared" si="99"/>
        <v>#NAME?</v>
      </c>
      <c r="AQ98" s="77" t="e">
        <f t="shared" si="99"/>
        <v>#NAME?</v>
      </c>
      <c r="AR98" s="77" t="e">
        <f t="shared" si="99"/>
        <v>#NAME?</v>
      </c>
      <c r="AS98" s="77" t="e">
        <f t="shared" si="99"/>
        <v>#NAME?</v>
      </c>
      <c r="AT98" s="77" t="e">
        <f t="shared" si="99"/>
        <v>#NAME?</v>
      </c>
      <c r="AU98" s="77" t="e">
        <f t="shared" si="99"/>
        <v>#NAME?</v>
      </c>
      <c r="AV98" s="77" t="e">
        <f t="shared" si="99"/>
        <v>#NAME?</v>
      </c>
      <c r="AW98" s="77" t="e">
        <f t="shared" si="99"/>
        <v>#NAME?</v>
      </c>
      <c r="AX98" s="77" t="e">
        <f t="shared" si="99"/>
        <v>#NAME?</v>
      </c>
      <c r="AY98" s="77" t="e">
        <f t="shared" si="99"/>
        <v>#NAME?</v>
      </c>
      <c r="AZ98" s="77" t="e">
        <f t="shared" si="99"/>
        <v>#NAME?</v>
      </c>
      <c r="BA98" s="77" t="e">
        <f t="shared" si="99"/>
        <v>#NAME?</v>
      </c>
      <c r="BB98" s="77" t="e">
        <f t="shared" si="99"/>
        <v>#NAME?</v>
      </c>
      <c r="BC98" s="77" t="e">
        <f t="shared" si="99"/>
        <v>#NAME?</v>
      </c>
      <c r="BD98" s="77" t="e">
        <f t="shared" si="99"/>
        <v>#NAME?</v>
      </c>
      <c r="BE98" s="77" t="e">
        <f t="shared" si="99"/>
        <v>#NAME?</v>
      </c>
      <c r="BF98" s="77" t="e">
        <f t="shared" si="99"/>
        <v>#NAME?</v>
      </c>
      <c r="BG98" s="77" t="e">
        <f t="shared" si="99"/>
        <v>#NAME?</v>
      </c>
      <c r="BH98" s="77" t="e">
        <f t="shared" si="99"/>
        <v>#NAME?</v>
      </c>
      <c r="BI98" s="77" t="e">
        <f t="shared" si="99"/>
        <v>#NAME?</v>
      </c>
      <c r="BJ98" s="77" t="e">
        <f t="shared" si="99"/>
        <v>#NAME?</v>
      </c>
      <c r="BK98" s="77" t="e">
        <f t="shared" si="99"/>
        <v>#NAME?</v>
      </c>
      <c r="BL98" s="77" t="e">
        <f t="shared" si="99"/>
        <v>#NAME?</v>
      </c>
      <c r="BM98" s="77" t="e">
        <f t="shared" si="99"/>
        <v>#NAME?</v>
      </c>
      <c r="BN98" s="77" t="e">
        <f t="shared" si="99"/>
        <v>#NAME?</v>
      </c>
      <c r="BO98" s="77" t="e">
        <f t="shared" ref="BO98:DZ98" si="100">BN98+BO97</f>
        <v>#NAME?</v>
      </c>
      <c r="BP98" s="77" t="e">
        <f t="shared" si="100"/>
        <v>#NAME?</v>
      </c>
      <c r="BQ98" s="77" t="e">
        <f t="shared" si="100"/>
        <v>#NAME?</v>
      </c>
      <c r="BR98" s="77" t="e">
        <f t="shared" si="100"/>
        <v>#NAME?</v>
      </c>
      <c r="BS98" s="77" t="e">
        <f t="shared" si="100"/>
        <v>#NAME?</v>
      </c>
      <c r="BT98" s="77" t="e">
        <f t="shared" si="100"/>
        <v>#NAME?</v>
      </c>
      <c r="BU98" s="77" t="e">
        <f t="shared" si="100"/>
        <v>#NAME?</v>
      </c>
      <c r="BV98" s="77" t="e">
        <f t="shared" si="100"/>
        <v>#NAME?</v>
      </c>
      <c r="BW98" s="77" t="e">
        <f t="shared" si="100"/>
        <v>#NAME?</v>
      </c>
      <c r="BX98" s="77" t="e">
        <f t="shared" si="100"/>
        <v>#NAME?</v>
      </c>
      <c r="BY98" s="77" t="e">
        <f t="shared" si="100"/>
        <v>#NAME?</v>
      </c>
      <c r="BZ98" s="77" t="e">
        <f t="shared" si="100"/>
        <v>#NAME?</v>
      </c>
      <c r="CA98" s="77" t="e">
        <f t="shared" si="100"/>
        <v>#NAME?</v>
      </c>
      <c r="CB98" s="77" t="e">
        <f t="shared" si="100"/>
        <v>#NAME?</v>
      </c>
      <c r="CC98" s="77" t="e">
        <f t="shared" si="100"/>
        <v>#NAME?</v>
      </c>
      <c r="CD98" s="77" t="e">
        <f t="shared" si="100"/>
        <v>#NAME?</v>
      </c>
      <c r="CE98" s="77" t="e">
        <f t="shared" si="100"/>
        <v>#NAME?</v>
      </c>
      <c r="CF98" s="77" t="e">
        <f t="shared" si="100"/>
        <v>#NAME?</v>
      </c>
      <c r="CG98" s="77" t="e">
        <f t="shared" si="100"/>
        <v>#NAME?</v>
      </c>
      <c r="CH98" s="77" t="e">
        <f t="shared" si="100"/>
        <v>#NAME?</v>
      </c>
      <c r="CI98" s="77" t="e">
        <f t="shared" si="100"/>
        <v>#NAME?</v>
      </c>
      <c r="CJ98" s="77" t="e">
        <f t="shared" si="100"/>
        <v>#NAME?</v>
      </c>
      <c r="CK98" s="77" t="e">
        <f t="shared" si="100"/>
        <v>#NAME?</v>
      </c>
      <c r="CL98" s="77" t="e">
        <f t="shared" si="100"/>
        <v>#NAME?</v>
      </c>
      <c r="CM98" s="77" t="e">
        <f t="shared" si="100"/>
        <v>#NAME?</v>
      </c>
      <c r="CN98" s="77" t="e">
        <f t="shared" si="100"/>
        <v>#NAME?</v>
      </c>
      <c r="CO98" s="77" t="e">
        <f t="shared" si="100"/>
        <v>#NAME?</v>
      </c>
      <c r="CP98" s="77" t="e">
        <f t="shared" si="100"/>
        <v>#NAME?</v>
      </c>
      <c r="CQ98" s="77" t="e">
        <f t="shared" si="100"/>
        <v>#NAME?</v>
      </c>
      <c r="CR98" s="77" t="e">
        <f t="shared" si="100"/>
        <v>#NAME?</v>
      </c>
      <c r="CS98" s="77" t="e">
        <f t="shared" si="100"/>
        <v>#NAME?</v>
      </c>
      <c r="CT98" s="77" t="e">
        <f t="shared" si="100"/>
        <v>#NAME?</v>
      </c>
      <c r="CU98" s="77" t="e">
        <f t="shared" si="100"/>
        <v>#NAME?</v>
      </c>
      <c r="CV98" s="77" t="e">
        <f t="shared" si="100"/>
        <v>#NAME?</v>
      </c>
      <c r="CW98" s="77" t="e">
        <f t="shared" si="100"/>
        <v>#NAME?</v>
      </c>
      <c r="CX98" s="77" t="e">
        <f t="shared" si="100"/>
        <v>#NAME?</v>
      </c>
      <c r="CY98" s="77" t="e">
        <f t="shared" si="100"/>
        <v>#NAME?</v>
      </c>
      <c r="CZ98" s="77" t="e">
        <f t="shared" si="100"/>
        <v>#NAME?</v>
      </c>
      <c r="DA98" s="77" t="e">
        <f t="shared" si="100"/>
        <v>#NAME?</v>
      </c>
      <c r="DB98" s="77" t="e">
        <f t="shared" si="100"/>
        <v>#NAME?</v>
      </c>
      <c r="DC98" s="77" t="e">
        <f t="shared" si="100"/>
        <v>#NAME?</v>
      </c>
      <c r="DD98" s="77" t="e">
        <f t="shared" si="100"/>
        <v>#NAME?</v>
      </c>
      <c r="DE98" s="77" t="e">
        <f t="shared" si="100"/>
        <v>#NAME?</v>
      </c>
      <c r="DF98" s="77" t="e">
        <f t="shared" si="100"/>
        <v>#NAME?</v>
      </c>
      <c r="DG98" s="77" t="e">
        <f t="shared" si="100"/>
        <v>#NAME?</v>
      </c>
      <c r="DH98" s="77" t="e">
        <f t="shared" si="100"/>
        <v>#NAME?</v>
      </c>
      <c r="DI98" s="77" t="e">
        <f t="shared" si="100"/>
        <v>#NAME?</v>
      </c>
      <c r="DJ98" s="77" t="e">
        <f t="shared" si="100"/>
        <v>#NAME?</v>
      </c>
      <c r="DK98" s="77" t="e">
        <f t="shared" si="100"/>
        <v>#NAME?</v>
      </c>
      <c r="DL98" s="77" t="e">
        <f t="shared" si="100"/>
        <v>#NAME?</v>
      </c>
      <c r="DM98" s="77" t="e">
        <f t="shared" si="100"/>
        <v>#NAME?</v>
      </c>
      <c r="DN98" s="77" t="e">
        <f t="shared" si="100"/>
        <v>#NAME?</v>
      </c>
      <c r="DO98" s="77" t="e">
        <f t="shared" si="100"/>
        <v>#NAME?</v>
      </c>
      <c r="DP98" s="77" t="e">
        <f t="shared" si="100"/>
        <v>#NAME?</v>
      </c>
      <c r="DQ98" s="77" t="e">
        <f t="shared" si="100"/>
        <v>#NAME?</v>
      </c>
      <c r="DR98" s="77" t="e">
        <f t="shared" si="100"/>
        <v>#NAME?</v>
      </c>
      <c r="DS98" s="77" t="e">
        <f t="shared" si="100"/>
        <v>#NAME?</v>
      </c>
      <c r="DT98" s="77" t="e">
        <f t="shared" si="100"/>
        <v>#NAME?</v>
      </c>
      <c r="DU98" s="77" t="e">
        <f t="shared" si="100"/>
        <v>#NAME?</v>
      </c>
      <c r="DV98" s="77" t="e">
        <f t="shared" si="100"/>
        <v>#NAME?</v>
      </c>
      <c r="DW98" s="77" t="e">
        <f t="shared" si="100"/>
        <v>#NAME?</v>
      </c>
      <c r="DX98" s="77" t="e">
        <f t="shared" si="100"/>
        <v>#NAME?</v>
      </c>
      <c r="DY98" s="77" t="e">
        <f t="shared" si="100"/>
        <v>#NAME?</v>
      </c>
      <c r="DZ98" s="77" t="e">
        <f t="shared" si="100"/>
        <v>#NAME?</v>
      </c>
      <c r="EA98" s="77" t="e">
        <f t="shared" ref="EA98:GL98" si="101">DZ98+EA97</f>
        <v>#NAME?</v>
      </c>
      <c r="EB98" s="77" t="e">
        <f t="shared" si="101"/>
        <v>#NAME?</v>
      </c>
      <c r="EC98" s="77" t="e">
        <f t="shared" si="101"/>
        <v>#NAME?</v>
      </c>
      <c r="ED98" s="77" t="e">
        <f t="shared" si="101"/>
        <v>#NAME?</v>
      </c>
      <c r="EE98" s="77" t="e">
        <f t="shared" si="101"/>
        <v>#NAME?</v>
      </c>
      <c r="EF98" s="77" t="e">
        <f t="shared" si="101"/>
        <v>#NAME?</v>
      </c>
      <c r="EG98" s="77" t="e">
        <f t="shared" si="101"/>
        <v>#NAME?</v>
      </c>
      <c r="EH98" s="77" t="e">
        <f t="shared" si="101"/>
        <v>#NAME?</v>
      </c>
      <c r="EI98" s="77" t="e">
        <f t="shared" si="101"/>
        <v>#NAME?</v>
      </c>
      <c r="EJ98" s="77" t="e">
        <f t="shared" si="101"/>
        <v>#NAME?</v>
      </c>
      <c r="EK98" s="77" t="e">
        <f t="shared" si="101"/>
        <v>#NAME?</v>
      </c>
      <c r="EL98" s="77" t="e">
        <f t="shared" si="101"/>
        <v>#NAME?</v>
      </c>
      <c r="EM98" s="77" t="e">
        <f t="shared" si="101"/>
        <v>#NAME?</v>
      </c>
      <c r="EN98" s="77" t="e">
        <f t="shared" si="101"/>
        <v>#NAME?</v>
      </c>
      <c r="EO98" s="77" t="e">
        <f t="shared" si="101"/>
        <v>#NAME?</v>
      </c>
      <c r="EP98" s="77" t="e">
        <f t="shared" si="101"/>
        <v>#NAME?</v>
      </c>
      <c r="EQ98" s="77" t="e">
        <f t="shared" si="101"/>
        <v>#NAME?</v>
      </c>
      <c r="ER98" s="77" t="e">
        <f t="shared" si="101"/>
        <v>#NAME?</v>
      </c>
      <c r="ES98" s="77" t="e">
        <f t="shared" si="101"/>
        <v>#NAME?</v>
      </c>
      <c r="ET98" s="77" t="e">
        <f t="shared" si="101"/>
        <v>#NAME?</v>
      </c>
      <c r="EU98" s="77" t="e">
        <f t="shared" si="101"/>
        <v>#NAME?</v>
      </c>
      <c r="EV98" s="77" t="e">
        <f t="shared" si="101"/>
        <v>#NAME?</v>
      </c>
      <c r="EW98" s="77" t="e">
        <f t="shared" si="101"/>
        <v>#NAME?</v>
      </c>
      <c r="EX98" s="77" t="e">
        <f t="shared" si="101"/>
        <v>#NAME?</v>
      </c>
      <c r="EY98" s="77" t="e">
        <f t="shared" si="101"/>
        <v>#NAME?</v>
      </c>
      <c r="EZ98" s="77" t="e">
        <f t="shared" si="101"/>
        <v>#NAME?</v>
      </c>
      <c r="FA98" s="77" t="e">
        <f t="shared" si="101"/>
        <v>#NAME?</v>
      </c>
      <c r="FB98" s="77" t="e">
        <f t="shared" si="101"/>
        <v>#NAME?</v>
      </c>
      <c r="FC98" s="77" t="e">
        <f t="shared" si="101"/>
        <v>#NAME?</v>
      </c>
      <c r="FD98" s="77" t="e">
        <f t="shared" si="101"/>
        <v>#NAME?</v>
      </c>
      <c r="FE98" s="77" t="e">
        <f t="shared" si="101"/>
        <v>#NAME?</v>
      </c>
      <c r="FF98" s="77" t="e">
        <f t="shared" si="101"/>
        <v>#NAME?</v>
      </c>
      <c r="FG98" s="77" t="e">
        <f t="shared" si="101"/>
        <v>#NAME?</v>
      </c>
      <c r="FH98" s="77" t="e">
        <f t="shared" si="101"/>
        <v>#NAME?</v>
      </c>
      <c r="FI98" s="77" t="e">
        <f t="shared" si="101"/>
        <v>#NAME?</v>
      </c>
      <c r="FJ98" s="77" t="e">
        <f t="shared" si="101"/>
        <v>#NAME?</v>
      </c>
      <c r="FK98" s="77" t="e">
        <f t="shared" si="101"/>
        <v>#NAME?</v>
      </c>
      <c r="FL98" s="77" t="e">
        <f t="shared" si="101"/>
        <v>#NAME?</v>
      </c>
      <c r="FM98" s="77" t="e">
        <f t="shared" si="101"/>
        <v>#NAME?</v>
      </c>
      <c r="FN98" s="77" t="e">
        <f t="shared" si="101"/>
        <v>#NAME?</v>
      </c>
      <c r="FO98" s="77" t="e">
        <f t="shared" si="101"/>
        <v>#NAME?</v>
      </c>
      <c r="FP98" s="77" t="e">
        <f t="shared" si="101"/>
        <v>#NAME?</v>
      </c>
      <c r="FQ98" s="77" t="e">
        <f t="shared" si="101"/>
        <v>#NAME?</v>
      </c>
      <c r="FR98" s="77" t="e">
        <f t="shared" si="101"/>
        <v>#NAME?</v>
      </c>
      <c r="FS98" s="77" t="e">
        <f t="shared" si="101"/>
        <v>#NAME?</v>
      </c>
      <c r="FT98" s="77" t="e">
        <f t="shared" si="101"/>
        <v>#NAME?</v>
      </c>
      <c r="FU98" s="77" t="e">
        <f t="shared" si="101"/>
        <v>#NAME?</v>
      </c>
      <c r="FV98" s="77" t="e">
        <f t="shared" si="101"/>
        <v>#NAME?</v>
      </c>
      <c r="FW98" s="77" t="e">
        <f t="shared" si="101"/>
        <v>#NAME?</v>
      </c>
      <c r="FX98" s="77" t="e">
        <f t="shared" si="101"/>
        <v>#NAME?</v>
      </c>
      <c r="FY98" s="77" t="e">
        <f t="shared" si="101"/>
        <v>#NAME?</v>
      </c>
      <c r="FZ98" s="77" t="e">
        <f t="shared" si="101"/>
        <v>#NAME?</v>
      </c>
      <c r="GA98" s="77" t="e">
        <f t="shared" si="101"/>
        <v>#NAME?</v>
      </c>
      <c r="GB98" s="77" t="e">
        <f t="shared" si="101"/>
        <v>#NAME?</v>
      </c>
      <c r="GC98" s="77" t="e">
        <f t="shared" si="101"/>
        <v>#NAME?</v>
      </c>
      <c r="GD98" s="77" t="e">
        <f t="shared" si="101"/>
        <v>#NAME?</v>
      </c>
      <c r="GE98" s="77" t="e">
        <f t="shared" si="101"/>
        <v>#NAME?</v>
      </c>
      <c r="GF98" s="77" t="e">
        <f t="shared" si="101"/>
        <v>#NAME?</v>
      </c>
      <c r="GG98" s="77" t="e">
        <f t="shared" si="101"/>
        <v>#NAME?</v>
      </c>
      <c r="GH98" s="77" t="e">
        <f t="shared" si="101"/>
        <v>#NAME?</v>
      </c>
      <c r="GI98" s="77" t="e">
        <f t="shared" si="101"/>
        <v>#NAME?</v>
      </c>
      <c r="GJ98" s="77" t="e">
        <f t="shared" si="101"/>
        <v>#NAME?</v>
      </c>
      <c r="GK98" s="77" t="e">
        <f t="shared" si="101"/>
        <v>#NAME?</v>
      </c>
      <c r="GL98" s="77" t="e">
        <f t="shared" si="101"/>
        <v>#NAME?</v>
      </c>
      <c r="GM98" s="77" t="e">
        <f t="shared" ref="GM98:HI98" si="102">GL98+GM97</f>
        <v>#NAME?</v>
      </c>
      <c r="GN98" s="77" t="e">
        <f t="shared" si="102"/>
        <v>#NAME?</v>
      </c>
      <c r="GO98" s="77" t="e">
        <f t="shared" si="102"/>
        <v>#NAME?</v>
      </c>
      <c r="GP98" s="77" t="e">
        <f t="shared" si="102"/>
        <v>#NAME?</v>
      </c>
      <c r="GQ98" s="77" t="e">
        <f t="shared" si="102"/>
        <v>#NAME?</v>
      </c>
      <c r="GR98" s="77" t="e">
        <f t="shared" si="102"/>
        <v>#NAME?</v>
      </c>
      <c r="GS98" s="77" t="e">
        <f t="shared" si="102"/>
        <v>#NAME?</v>
      </c>
      <c r="GT98" s="77" t="e">
        <f t="shared" si="102"/>
        <v>#NAME?</v>
      </c>
      <c r="GU98" s="77" t="e">
        <f t="shared" si="102"/>
        <v>#NAME?</v>
      </c>
      <c r="GV98" s="77" t="e">
        <f t="shared" si="102"/>
        <v>#NAME?</v>
      </c>
      <c r="GW98" s="77" t="e">
        <f t="shared" si="102"/>
        <v>#NAME?</v>
      </c>
      <c r="GX98" s="77" t="e">
        <f t="shared" si="102"/>
        <v>#NAME?</v>
      </c>
      <c r="GY98" s="77" t="e">
        <f t="shared" si="102"/>
        <v>#NAME?</v>
      </c>
      <c r="GZ98" s="77" t="e">
        <f t="shared" si="102"/>
        <v>#NAME?</v>
      </c>
      <c r="HA98" s="77" t="e">
        <f t="shared" si="102"/>
        <v>#NAME?</v>
      </c>
      <c r="HB98" s="77" t="e">
        <f t="shared" si="102"/>
        <v>#NAME?</v>
      </c>
      <c r="HC98" s="77" t="e">
        <f t="shared" si="102"/>
        <v>#NAME?</v>
      </c>
      <c r="HD98" s="77" t="e">
        <f t="shared" si="102"/>
        <v>#NAME?</v>
      </c>
      <c r="HE98" s="77" t="e">
        <f t="shared" si="102"/>
        <v>#NAME?</v>
      </c>
      <c r="HF98" s="77" t="e">
        <f t="shared" si="102"/>
        <v>#NAME?</v>
      </c>
      <c r="HG98" s="77" t="e">
        <f t="shared" si="102"/>
        <v>#NAME?</v>
      </c>
      <c r="HH98" s="77" t="e">
        <f t="shared" si="102"/>
        <v>#NAME?</v>
      </c>
      <c r="HI98" s="77" t="e">
        <f t="shared" si="102"/>
        <v>#NAME?</v>
      </c>
    </row>
    <row r="99" spans="1:217" ht="13.8" x14ac:dyDescent="0.2">
      <c r="A99" s="28"/>
      <c r="D99" s="6"/>
    </row>
    <row r="100" spans="1:217" x14ac:dyDescent="0.2">
      <c r="A100" s="29" t="s">
        <v>270</v>
      </c>
      <c r="B100" s="77" t="e">
        <f>IF(AND(B98&lt;0,C98&gt;0),D$7,"-")</f>
        <v>#NAME?</v>
      </c>
      <c r="C100" s="77" t="e">
        <f t="shared" ref="C100:BN100" si="103">IF(AND(B98&lt;0,C98&gt;0),C$7,"-")</f>
        <v>#NAME?</v>
      </c>
      <c r="D100" s="79" t="e">
        <f t="shared" si="103"/>
        <v>#NAME?</v>
      </c>
      <c r="E100" s="79" t="e">
        <f t="shared" si="103"/>
        <v>#NAME?</v>
      </c>
      <c r="F100" s="79" t="e">
        <f t="shared" si="103"/>
        <v>#NAME?</v>
      </c>
      <c r="G100" s="79" t="e">
        <f t="shared" si="103"/>
        <v>#NAME?</v>
      </c>
      <c r="H100" s="79" t="e">
        <f t="shared" si="103"/>
        <v>#NAME?</v>
      </c>
      <c r="I100" s="79" t="e">
        <f t="shared" si="103"/>
        <v>#NAME?</v>
      </c>
      <c r="J100" s="79" t="e">
        <f t="shared" si="103"/>
        <v>#NAME?</v>
      </c>
      <c r="K100" s="79" t="e">
        <f t="shared" si="103"/>
        <v>#NAME?</v>
      </c>
      <c r="L100" s="79" t="e">
        <f t="shared" si="103"/>
        <v>#NAME?</v>
      </c>
      <c r="M100" s="79" t="e">
        <f t="shared" si="103"/>
        <v>#NAME?</v>
      </c>
      <c r="N100" s="79" t="e">
        <f t="shared" si="103"/>
        <v>#NAME?</v>
      </c>
      <c r="O100" s="79" t="e">
        <f t="shared" si="103"/>
        <v>#NAME?</v>
      </c>
      <c r="P100" s="79" t="e">
        <f t="shared" si="103"/>
        <v>#NAME?</v>
      </c>
      <c r="Q100" s="79" t="e">
        <f t="shared" si="103"/>
        <v>#NAME?</v>
      </c>
      <c r="R100" s="79" t="e">
        <f t="shared" si="103"/>
        <v>#NAME?</v>
      </c>
      <c r="S100" s="79" t="e">
        <f t="shared" si="103"/>
        <v>#NAME?</v>
      </c>
      <c r="T100" s="79" t="e">
        <f t="shared" si="103"/>
        <v>#NAME?</v>
      </c>
      <c r="U100" s="79" t="e">
        <f t="shared" si="103"/>
        <v>#NAME?</v>
      </c>
      <c r="V100" s="79" t="e">
        <f t="shared" si="103"/>
        <v>#NAME?</v>
      </c>
      <c r="W100" s="79" t="e">
        <f t="shared" si="103"/>
        <v>#NAME?</v>
      </c>
      <c r="X100" s="79" t="e">
        <f t="shared" si="103"/>
        <v>#NAME?</v>
      </c>
      <c r="Y100" s="79" t="e">
        <f t="shared" si="103"/>
        <v>#NAME?</v>
      </c>
      <c r="Z100" s="79" t="e">
        <f t="shared" si="103"/>
        <v>#NAME?</v>
      </c>
      <c r="AA100" s="79" t="e">
        <f t="shared" si="103"/>
        <v>#NAME?</v>
      </c>
      <c r="AB100" s="79" t="e">
        <f t="shared" si="103"/>
        <v>#NAME?</v>
      </c>
      <c r="AC100" s="79" t="e">
        <f t="shared" si="103"/>
        <v>#NAME?</v>
      </c>
      <c r="AD100" s="79" t="e">
        <f t="shared" si="103"/>
        <v>#NAME?</v>
      </c>
      <c r="AE100" s="79" t="e">
        <f t="shared" si="103"/>
        <v>#NAME?</v>
      </c>
      <c r="AF100" s="79" t="e">
        <f t="shared" si="103"/>
        <v>#NAME?</v>
      </c>
      <c r="AG100" s="79" t="e">
        <f t="shared" si="103"/>
        <v>#NAME?</v>
      </c>
      <c r="AH100" s="79" t="e">
        <f t="shared" si="103"/>
        <v>#NAME?</v>
      </c>
      <c r="AI100" s="79" t="e">
        <f t="shared" si="103"/>
        <v>#NAME?</v>
      </c>
      <c r="AJ100" s="79" t="e">
        <f t="shared" si="103"/>
        <v>#NAME?</v>
      </c>
      <c r="AK100" s="79" t="e">
        <f t="shared" si="103"/>
        <v>#NAME?</v>
      </c>
      <c r="AL100" s="79" t="e">
        <f t="shared" si="103"/>
        <v>#NAME?</v>
      </c>
      <c r="AM100" s="79" t="e">
        <f t="shared" si="103"/>
        <v>#NAME?</v>
      </c>
      <c r="AN100" s="79" t="e">
        <f t="shared" si="103"/>
        <v>#NAME?</v>
      </c>
      <c r="AO100" s="79" t="e">
        <f t="shared" si="103"/>
        <v>#NAME?</v>
      </c>
      <c r="AP100" s="79" t="e">
        <f t="shared" si="103"/>
        <v>#NAME?</v>
      </c>
      <c r="AQ100" s="79" t="e">
        <f t="shared" si="103"/>
        <v>#NAME?</v>
      </c>
      <c r="AR100" s="79" t="e">
        <f t="shared" si="103"/>
        <v>#NAME?</v>
      </c>
      <c r="AS100" s="79" t="e">
        <f t="shared" si="103"/>
        <v>#NAME?</v>
      </c>
      <c r="AT100" s="79" t="e">
        <f t="shared" si="103"/>
        <v>#NAME?</v>
      </c>
      <c r="AU100" s="79" t="e">
        <f t="shared" si="103"/>
        <v>#NAME?</v>
      </c>
      <c r="AV100" s="79" t="e">
        <f t="shared" si="103"/>
        <v>#NAME?</v>
      </c>
      <c r="AW100" s="79" t="e">
        <f t="shared" si="103"/>
        <v>#NAME?</v>
      </c>
      <c r="AX100" s="79" t="e">
        <f t="shared" si="103"/>
        <v>#NAME?</v>
      </c>
      <c r="AY100" s="79" t="e">
        <f t="shared" si="103"/>
        <v>#NAME?</v>
      </c>
      <c r="AZ100" s="79" t="e">
        <f t="shared" si="103"/>
        <v>#NAME?</v>
      </c>
      <c r="BA100" s="79" t="e">
        <f t="shared" si="103"/>
        <v>#NAME?</v>
      </c>
      <c r="BB100" s="79" t="e">
        <f t="shared" si="103"/>
        <v>#NAME?</v>
      </c>
      <c r="BC100" s="79" t="e">
        <f t="shared" si="103"/>
        <v>#NAME?</v>
      </c>
      <c r="BD100" s="79" t="e">
        <f t="shared" si="103"/>
        <v>#NAME?</v>
      </c>
      <c r="BE100" s="79" t="e">
        <f t="shared" si="103"/>
        <v>#NAME?</v>
      </c>
      <c r="BF100" s="79" t="e">
        <f t="shared" si="103"/>
        <v>#NAME?</v>
      </c>
      <c r="BG100" s="79" t="e">
        <f t="shared" si="103"/>
        <v>#NAME?</v>
      </c>
      <c r="BH100" s="79" t="e">
        <f t="shared" si="103"/>
        <v>#NAME?</v>
      </c>
      <c r="BI100" s="79" t="e">
        <f t="shared" si="103"/>
        <v>#NAME?</v>
      </c>
      <c r="BJ100" s="79" t="e">
        <f t="shared" si="103"/>
        <v>#NAME?</v>
      </c>
      <c r="BK100" s="79" t="e">
        <f t="shared" si="103"/>
        <v>#NAME?</v>
      </c>
      <c r="BL100" s="79" t="e">
        <f t="shared" si="103"/>
        <v>#NAME?</v>
      </c>
      <c r="BM100" s="79" t="e">
        <f t="shared" si="103"/>
        <v>#NAME?</v>
      </c>
      <c r="BN100" s="79" t="e">
        <f t="shared" si="103"/>
        <v>#NAME?</v>
      </c>
      <c r="BO100" s="79" t="e">
        <f t="shared" ref="BO100:DZ100" si="104">IF(AND(BN98&lt;0,BO98&gt;0),BO$7,"-")</f>
        <v>#NAME?</v>
      </c>
      <c r="BP100" s="79" t="e">
        <f t="shared" si="104"/>
        <v>#NAME?</v>
      </c>
      <c r="BQ100" s="79" t="e">
        <f t="shared" si="104"/>
        <v>#NAME?</v>
      </c>
      <c r="BR100" s="79" t="e">
        <f t="shared" si="104"/>
        <v>#NAME?</v>
      </c>
      <c r="BS100" s="79" t="e">
        <f t="shared" si="104"/>
        <v>#NAME?</v>
      </c>
      <c r="BT100" s="79" t="e">
        <f t="shared" si="104"/>
        <v>#NAME?</v>
      </c>
      <c r="BU100" s="79" t="e">
        <f t="shared" si="104"/>
        <v>#NAME?</v>
      </c>
      <c r="BV100" s="79" t="e">
        <f t="shared" si="104"/>
        <v>#NAME?</v>
      </c>
      <c r="BW100" s="79" t="e">
        <f t="shared" si="104"/>
        <v>#NAME?</v>
      </c>
      <c r="BX100" s="79" t="e">
        <f t="shared" si="104"/>
        <v>#NAME?</v>
      </c>
      <c r="BY100" s="79" t="e">
        <f t="shared" si="104"/>
        <v>#NAME?</v>
      </c>
      <c r="BZ100" s="79" t="e">
        <f t="shared" si="104"/>
        <v>#NAME?</v>
      </c>
      <c r="CA100" s="79" t="e">
        <f t="shared" si="104"/>
        <v>#NAME?</v>
      </c>
      <c r="CB100" s="79" t="e">
        <f t="shared" si="104"/>
        <v>#NAME?</v>
      </c>
      <c r="CC100" s="79" t="e">
        <f t="shared" si="104"/>
        <v>#NAME?</v>
      </c>
      <c r="CD100" s="79" t="e">
        <f t="shared" si="104"/>
        <v>#NAME?</v>
      </c>
      <c r="CE100" s="79" t="e">
        <f t="shared" si="104"/>
        <v>#NAME?</v>
      </c>
      <c r="CF100" s="79" t="e">
        <f t="shared" si="104"/>
        <v>#NAME?</v>
      </c>
      <c r="CG100" s="79" t="e">
        <f t="shared" si="104"/>
        <v>#NAME?</v>
      </c>
      <c r="CH100" s="79" t="e">
        <f t="shared" si="104"/>
        <v>#NAME?</v>
      </c>
      <c r="CI100" s="79" t="e">
        <f t="shared" si="104"/>
        <v>#NAME?</v>
      </c>
      <c r="CJ100" s="79" t="e">
        <f t="shared" si="104"/>
        <v>#NAME?</v>
      </c>
      <c r="CK100" s="79" t="e">
        <f t="shared" si="104"/>
        <v>#NAME?</v>
      </c>
      <c r="CL100" s="79" t="e">
        <f t="shared" si="104"/>
        <v>#NAME?</v>
      </c>
      <c r="CM100" s="79" t="e">
        <f t="shared" si="104"/>
        <v>#NAME?</v>
      </c>
      <c r="CN100" s="79" t="e">
        <f t="shared" si="104"/>
        <v>#NAME?</v>
      </c>
      <c r="CO100" s="79" t="e">
        <f t="shared" si="104"/>
        <v>#NAME?</v>
      </c>
      <c r="CP100" s="79" t="e">
        <f t="shared" si="104"/>
        <v>#NAME?</v>
      </c>
      <c r="CQ100" s="79" t="e">
        <f t="shared" si="104"/>
        <v>#NAME?</v>
      </c>
      <c r="CR100" s="79" t="e">
        <f t="shared" si="104"/>
        <v>#NAME?</v>
      </c>
      <c r="CS100" s="79" t="e">
        <f t="shared" si="104"/>
        <v>#NAME?</v>
      </c>
      <c r="CT100" s="79" t="e">
        <f t="shared" si="104"/>
        <v>#NAME?</v>
      </c>
      <c r="CU100" s="79" t="e">
        <f t="shared" si="104"/>
        <v>#NAME?</v>
      </c>
      <c r="CV100" s="79" t="e">
        <f t="shared" si="104"/>
        <v>#NAME?</v>
      </c>
      <c r="CW100" s="79" t="e">
        <f t="shared" si="104"/>
        <v>#NAME?</v>
      </c>
      <c r="CX100" s="79" t="e">
        <f t="shared" si="104"/>
        <v>#NAME?</v>
      </c>
      <c r="CY100" s="79" t="e">
        <f t="shared" si="104"/>
        <v>#NAME?</v>
      </c>
      <c r="CZ100" s="79" t="e">
        <f t="shared" si="104"/>
        <v>#NAME?</v>
      </c>
      <c r="DA100" s="79" t="e">
        <f t="shared" si="104"/>
        <v>#NAME?</v>
      </c>
      <c r="DB100" s="79" t="e">
        <f t="shared" si="104"/>
        <v>#NAME?</v>
      </c>
      <c r="DC100" s="79" t="e">
        <f t="shared" si="104"/>
        <v>#NAME?</v>
      </c>
      <c r="DD100" s="79" t="e">
        <f t="shared" si="104"/>
        <v>#NAME?</v>
      </c>
      <c r="DE100" s="79" t="e">
        <f t="shared" si="104"/>
        <v>#NAME?</v>
      </c>
      <c r="DF100" s="79" t="e">
        <f t="shared" si="104"/>
        <v>#NAME?</v>
      </c>
      <c r="DG100" s="79" t="e">
        <f t="shared" si="104"/>
        <v>#NAME?</v>
      </c>
      <c r="DH100" s="79" t="e">
        <f t="shared" si="104"/>
        <v>#NAME?</v>
      </c>
      <c r="DI100" s="79" t="e">
        <f t="shared" si="104"/>
        <v>#NAME?</v>
      </c>
      <c r="DJ100" s="79" t="e">
        <f t="shared" si="104"/>
        <v>#NAME?</v>
      </c>
      <c r="DK100" s="79" t="e">
        <f t="shared" si="104"/>
        <v>#NAME?</v>
      </c>
      <c r="DL100" s="79" t="e">
        <f t="shared" si="104"/>
        <v>#NAME?</v>
      </c>
      <c r="DM100" s="79" t="e">
        <f t="shared" si="104"/>
        <v>#NAME?</v>
      </c>
      <c r="DN100" s="79" t="e">
        <f t="shared" si="104"/>
        <v>#NAME?</v>
      </c>
      <c r="DO100" s="79" t="e">
        <f t="shared" si="104"/>
        <v>#NAME?</v>
      </c>
      <c r="DP100" s="79" t="e">
        <f t="shared" si="104"/>
        <v>#NAME?</v>
      </c>
      <c r="DQ100" s="79" t="e">
        <f t="shared" si="104"/>
        <v>#NAME?</v>
      </c>
      <c r="DR100" s="79" t="e">
        <f t="shared" si="104"/>
        <v>#NAME?</v>
      </c>
      <c r="DS100" s="79" t="e">
        <f t="shared" si="104"/>
        <v>#NAME?</v>
      </c>
      <c r="DT100" s="79" t="e">
        <f t="shared" si="104"/>
        <v>#NAME?</v>
      </c>
      <c r="DU100" s="79" t="e">
        <f t="shared" si="104"/>
        <v>#NAME?</v>
      </c>
      <c r="DV100" s="79" t="e">
        <f t="shared" si="104"/>
        <v>#NAME?</v>
      </c>
      <c r="DW100" s="79" t="e">
        <f t="shared" si="104"/>
        <v>#NAME?</v>
      </c>
      <c r="DX100" s="79" t="e">
        <f t="shared" si="104"/>
        <v>#NAME?</v>
      </c>
      <c r="DY100" s="79" t="e">
        <f t="shared" si="104"/>
        <v>#NAME?</v>
      </c>
      <c r="DZ100" s="79" t="e">
        <f t="shared" si="104"/>
        <v>#NAME?</v>
      </c>
      <c r="EA100" s="79" t="e">
        <f t="shared" ref="EA100:GL100" si="105">IF(AND(DZ98&lt;0,EA98&gt;0),EA$7,"-")</f>
        <v>#NAME?</v>
      </c>
      <c r="EB100" s="79" t="e">
        <f t="shared" si="105"/>
        <v>#NAME?</v>
      </c>
      <c r="EC100" s="79" t="e">
        <f t="shared" si="105"/>
        <v>#NAME?</v>
      </c>
      <c r="ED100" s="79" t="e">
        <f t="shared" si="105"/>
        <v>#NAME?</v>
      </c>
      <c r="EE100" s="79" t="e">
        <f t="shared" si="105"/>
        <v>#NAME?</v>
      </c>
      <c r="EF100" s="79" t="e">
        <f t="shared" si="105"/>
        <v>#NAME?</v>
      </c>
      <c r="EG100" s="79" t="e">
        <f t="shared" si="105"/>
        <v>#NAME?</v>
      </c>
      <c r="EH100" s="79" t="e">
        <f t="shared" si="105"/>
        <v>#NAME?</v>
      </c>
      <c r="EI100" s="79" t="e">
        <f t="shared" si="105"/>
        <v>#NAME?</v>
      </c>
      <c r="EJ100" s="79" t="e">
        <f t="shared" si="105"/>
        <v>#NAME?</v>
      </c>
      <c r="EK100" s="79" t="e">
        <f t="shared" si="105"/>
        <v>#NAME?</v>
      </c>
      <c r="EL100" s="79" t="e">
        <f t="shared" si="105"/>
        <v>#NAME?</v>
      </c>
      <c r="EM100" s="79" t="e">
        <f t="shared" si="105"/>
        <v>#NAME?</v>
      </c>
      <c r="EN100" s="79" t="e">
        <f t="shared" si="105"/>
        <v>#NAME?</v>
      </c>
      <c r="EO100" s="79" t="e">
        <f t="shared" si="105"/>
        <v>#NAME?</v>
      </c>
      <c r="EP100" s="79" t="e">
        <f t="shared" si="105"/>
        <v>#NAME?</v>
      </c>
      <c r="EQ100" s="79" t="e">
        <f t="shared" si="105"/>
        <v>#NAME?</v>
      </c>
      <c r="ER100" s="79" t="e">
        <f t="shared" si="105"/>
        <v>#NAME?</v>
      </c>
      <c r="ES100" s="79" t="e">
        <f t="shared" si="105"/>
        <v>#NAME?</v>
      </c>
      <c r="ET100" s="79" t="e">
        <f t="shared" si="105"/>
        <v>#NAME?</v>
      </c>
      <c r="EU100" s="79" t="e">
        <f t="shared" si="105"/>
        <v>#NAME?</v>
      </c>
      <c r="EV100" s="79" t="e">
        <f t="shared" si="105"/>
        <v>#NAME?</v>
      </c>
      <c r="EW100" s="79" t="e">
        <f t="shared" si="105"/>
        <v>#NAME?</v>
      </c>
      <c r="EX100" s="79" t="e">
        <f t="shared" si="105"/>
        <v>#NAME?</v>
      </c>
      <c r="EY100" s="79" t="e">
        <f t="shared" si="105"/>
        <v>#NAME?</v>
      </c>
      <c r="EZ100" s="79" t="e">
        <f t="shared" si="105"/>
        <v>#NAME?</v>
      </c>
      <c r="FA100" s="79" t="e">
        <f t="shared" si="105"/>
        <v>#NAME?</v>
      </c>
      <c r="FB100" s="79" t="e">
        <f t="shared" si="105"/>
        <v>#NAME?</v>
      </c>
      <c r="FC100" s="79" t="e">
        <f t="shared" si="105"/>
        <v>#NAME?</v>
      </c>
      <c r="FD100" s="79" t="e">
        <f t="shared" si="105"/>
        <v>#NAME?</v>
      </c>
      <c r="FE100" s="79" t="e">
        <f t="shared" si="105"/>
        <v>#NAME?</v>
      </c>
      <c r="FF100" s="79" t="e">
        <f t="shared" si="105"/>
        <v>#NAME?</v>
      </c>
      <c r="FG100" s="79" t="e">
        <f t="shared" si="105"/>
        <v>#NAME?</v>
      </c>
      <c r="FH100" s="79" t="e">
        <f t="shared" si="105"/>
        <v>#NAME?</v>
      </c>
      <c r="FI100" s="79" t="e">
        <f t="shared" si="105"/>
        <v>#NAME?</v>
      </c>
      <c r="FJ100" s="79" t="e">
        <f t="shared" si="105"/>
        <v>#NAME?</v>
      </c>
      <c r="FK100" s="79" t="e">
        <f t="shared" si="105"/>
        <v>#NAME?</v>
      </c>
      <c r="FL100" s="79" t="e">
        <f t="shared" si="105"/>
        <v>#NAME?</v>
      </c>
      <c r="FM100" s="79" t="e">
        <f t="shared" si="105"/>
        <v>#NAME?</v>
      </c>
      <c r="FN100" s="79" t="e">
        <f t="shared" si="105"/>
        <v>#NAME?</v>
      </c>
      <c r="FO100" s="79" t="e">
        <f t="shared" si="105"/>
        <v>#NAME?</v>
      </c>
      <c r="FP100" s="79" t="e">
        <f t="shared" si="105"/>
        <v>#NAME?</v>
      </c>
      <c r="FQ100" s="79" t="e">
        <f t="shared" si="105"/>
        <v>#NAME?</v>
      </c>
      <c r="FR100" s="79" t="e">
        <f t="shared" si="105"/>
        <v>#NAME?</v>
      </c>
      <c r="FS100" s="79" t="e">
        <f t="shared" si="105"/>
        <v>#NAME?</v>
      </c>
      <c r="FT100" s="79" t="e">
        <f t="shared" si="105"/>
        <v>#NAME?</v>
      </c>
      <c r="FU100" s="79" t="e">
        <f t="shared" si="105"/>
        <v>#NAME?</v>
      </c>
      <c r="FV100" s="79" t="e">
        <f t="shared" si="105"/>
        <v>#NAME?</v>
      </c>
      <c r="FW100" s="79" t="e">
        <f t="shared" si="105"/>
        <v>#NAME?</v>
      </c>
      <c r="FX100" s="79" t="e">
        <f t="shared" si="105"/>
        <v>#NAME?</v>
      </c>
      <c r="FY100" s="79" t="e">
        <f t="shared" si="105"/>
        <v>#NAME?</v>
      </c>
      <c r="FZ100" s="79" t="e">
        <f t="shared" si="105"/>
        <v>#NAME?</v>
      </c>
      <c r="GA100" s="79" t="e">
        <f t="shared" si="105"/>
        <v>#NAME?</v>
      </c>
      <c r="GB100" s="79" t="e">
        <f t="shared" si="105"/>
        <v>#NAME?</v>
      </c>
      <c r="GC100" s="79" t="e">
        <f t="shared" si="105"/>
        <v>#NAME?</v>
      </c>
      <c r="GD100" s="79" t="e">
        <f t="shared" si="105"/>
        <v>#NAME?</v>
      </c>
      <c r="GE100" s="79" t="e">
        <f t="shared" si="105"/>
        <v>#NAME?</v>
      </c>
      <c r="GF100" s="79" t="e">
        <f t="shared" si="105"/>
        <v>#NAME?</v>
      </c>
      <c r="GG100" s="79" t="e">
        <f t="shared" si="105"/>
        <v>#NAME?</v>
      </c>
      <c r="GH100" s="79" t="e">
        <f t="shared" si="105"/>
        <v>#NAME?</v>
      </c>
      <c r="GI100" s="79" t="e">
        <f t="shared" si="105"/>
        <v>#NAME?</v>
      </c>
      <c r="GJ100" s="79" t="e">
        <f t="shared" si="105"/>
        <v>#NAME?</v>
      </c>
      <c r="GK100" s="79" t="e">
        <f t="shared" si="105"/>
        <v>#NAME?</v>
      </c>
      <c r="GL100" s="79" t="e">
        <f t="shared" si="105"/>
        <v>#NAME?</v>
      </c>
      <c r="GM100" s="79" t="e">
        <f t="shared" ref="GM100:HI100" si="106">IF(AND(GL98&lt;0,GM98&gt;0),GM$7,"-")</f>
        <v>#NAME?</v>
      </c>
      <c r="GN100" s="79" t="e">
        <f t="shared" si="106"/>
        <v>#NAME?</v>
      </c>
      <c r="GO100" s="79" t="e">
        <f t="shared" si="106"/>
        <v>#NAME?</v>
      </c>
      <c r="GP100" s="79" t="e">
        <f t="shared" si="106"/>
        <v>#NAME?</v>
      </c>
      <c r="GQ100" s="79" t="e">
        <f t="shared" si="106"/>
        <v>#NAME?</v>
      </c>
      <c r="GR100" s="79" t="e">
        <f t="shared" si="106"/>
        <v>#NAME?</v>
      </c>
      <c r="GS100" s="79" t="e">
        <f t="shared" si="106"/>
        <v>#NAME?</v>
      </c>
      <c r="GT100" s="79" t="e">
        <f t="shared" si="106"/>
        <v>#NAME?</v>
      </c>
      <c r="GU100" s="79" t="e">
        <f t="shared" si="106"/>
        <v>#NAME?</v>
      </c>
      <c r="GV100" s="79" t="e">
        <f t="shared" si="106"/>
        <v>#NAME?</v>
      </c>
      <c r="GW100" s="79" t="e">
        <f t="shared" si="106"/>
        <v>#NAME?</v>
      </c>
      <c r="GX100" s="79" t="e">
        <f t="shared" si="106"/>
        <v>#NAME?</v>
      </c>
      <c r="GY100" s="79" t="e">
        <f t="shared" si="106"/>
        <v>#NAME?</v>
      </c>
      <c r="GZ100" s="79" t="e">
        <f t="shared" si="106"/>
        <v>#NAME?</v>
      </c>
      <c r="HA100" s="79" t="e">
        <f t="shared" si="106"/>
        <v>#NAME?</v>
      </c>
      <c r="HB100" s="79" t="e">
        <f t="shared" si="106"/>
        <v>#NAME?</v>
      </c>
      <c r="HC100" s="79" t="e">
        <f t="shared" si="106"/>
        <v>#NAME?</v>
      </c>
      <c r="HD100" s="79" t="e">
        <f t="shared" si="106"/>
        <v>#NAME?</v>
      </c>
      <c r="HE100" s="79" t="e">
        <f t="shared" si="106"/>
        <v>#NAME?</v>
      </c>
      <c r="HF100" s="79" t="e">
        <f t="shared" si="106"/>
        <v>#NAME?</v>
      </c>
      <c r="HG100" s="79" t="e">
        <f t="shared" si="106"/>
        <v>#NAME?</v>
      </c>
      <c r="HH100" s="79" t="e">
        <f t="shared" si="106"/>
        <v>#NAME?</v>
      </c>
      <c r="HI100" s="79" t="e">
        <f t="shared" si="106"/>
        <v>#NAME?</v>
      </c>
    </row>
    <row r="101" spans="1:217" ht="13.8" x14ac:dyDescent="0.2">
      <c r="A101" s="86" t="s">
        <v>271</v>
      </c>
      <c r="B101" s="87" t="e">
        <f>SMALL(B100:HI100,1)</f>
        <v>#NAME?</v>
      </c>
      <c r="D101" s="6"/>
    </row>
    <row r="102" spans="1:217" x14ac:dyDescent="0.2">
      <c r="A102" s="88" t="s">
        <v>5</v>
      </c>
      <c r="B102" s="90" t="e">
        <f>IRR(B97:HI97,1%)</f>
        <v>#VALUE!</v>
      </c>
      <c r="C102" s="91"/>
    </row>
    <row r="103" spans="1:217" x14ac:dyDescent="0.2">
      <c r="A103" s="89" t="s">
        <v>1</v>
      </c>
      <c r="B103" s="105" t="e">
        <f>NPV((POWER(1+_xlfn.SINGLE(wacc),1/12)-1),B97:HI97)</f>
        <v>#NAME?</v>
      </c>
    </row>
  </sheetData>
  <conditionalFormatting sqref="A6:A10">
    <cfRule type="cellIs" dxfId="21" priority="10" operator="lessThan">
      <formula>0</formula>
    </cfRule>
  </conditionalFormatting>
  <conditionalFormatting sqref="A12">
    <cfRule type="cellIs" dxfId="20" priority="9" operator="lessThan">
      <formula>0</formula>
    </cfRule>
  </conditionalFormatting>
  <conditionalFormatting sqref="A34">
    <cfRule type="cellIs" dxfId="19" priority="6" operator="lessThan">
      <formula>0</formula>
    </cfRule>
  </conditionalFormatting>
  <conditionalFormatting sqref="A41">
    <cfRule type="cellIs" dxfId="18" priority="8" operator="lessThan">
      <formula>0</formula>
    </cfRule>
  </conditionalFormatting>
  <conditionalFormatting sqref="A43">
    <cfRule type="cellIs" dxfId="17" priority="7" operator="lessThan">
      <formula>0</formula>
    </cfRule>
  </conditionalFormatting>
  <conditionalFormatting sqref="A53:A60">
    <cfRule type="cellIs" dxfId="16" priority="3" operator="lessThan">
      <formula>0</formula>
    </cfRule>
  </conditionalFormatting>
  <conditionalFormatting sqref="A65">
    <cfRule type="cellIs" dxfId="15" priority="5" operator="lessThan">
      <formula>0</formula>
    </cfRule>
  </conditionalFormatting>
  <conditionalFormatting sqref="A67">
    <cfRule type="cellIs" dxfId="14" priority="4" operator="lessThan">
      <formula>0</formula>
    </cfRule>
  </conditionalFormatting>
  <conditionalFormatting sqref="A91">
    <cfRule type="cellIs" dxfId="13" priority="2" operator="lessThan">
      <formula>0</formula>
    </cfRule>
  </conditionalFormatting>
  <conditionalFormatting sqref="A94:A103">
    <cfRule type="cellIs" dxfId="12" priority="1" operator="lessThan">
      <formula>0</formula>
    </cfRule>
  </conditionalFormatting>
  <dataValidations disablePrompts="1" count="1">
    <dataValidation type="list" allowBlank="1" showInputMessage="1" showErrorMessage="1" sqref="B9:HI9" xr:uid="{2290730C-9F53-4A74-983D-95AF748A5E96}">
      <formula1>"REAL, PRESUMIDO"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01FC6-C309-4339-8122-8206CBA46AE2}">
  <sheetPr codeName="Planilha16">
    <tabColor theme="8" tint="0.59999389629810485"/>
    <pageSetUpPr fitToPage="1"/>
  </sheetPr>
  <dimension ref="A1:HJ249"/>
  <sheetViews>
    <sheetView zoomScaleNormal="100" zoomScaleSheetLayoutView="100" workbookViewId="0">
      <selection activeCell="B103" sqref="B103"/>
    </sheetView>
  </sheetViews>
  <sheetFormatPr defaultColWidth="9.109375" defaultRowHeight="10.199999999999999" x14ac:dyDescent="0.2"/>
  <cols>
    <col min="1" max="1" width="34.33203125" style="20" customWidth="1"/>
    <col min="2" max="2" width="14" style="20" customWidth="1"/>
    <col min="3" max="16" width="9.33203125" style="20" bestFit="1" customWidth="1"/>
    <col min="17" max="218" width="10.109375" style="20" bestFit="1" customWidth="1"/>
    <col min="219" max="16384" width="9.109375" style="20"/>
  </cols>
  <sheetData>
    <row r="1" spans="1:218" ht="14.4" x14ac:dyDescent="0.3">
      <c r="A1" s="38" t="s">
        <v>106</v>
      </c>
      <c r="B1" s="38"/>
      <c r="C1" s="45">
        <v>1</v>
      </c>
      <c r="D1" s="45">
        <v>1</v>
      </c>
      <c r="E1" s="45">
        <v>1</v>
      </c>
      <c r="F1" s="45">
        <v>1</v>
      </c>
      <c r="G1" s="45">
        <v>1</v>
      </c>
      <c r="H1" s="45">
        <v>1</v>
      </c>
      <c r="I1" s="45">
        <v>1</v>
      </c>
      <c r="J1" s="45">
        <v>1</v>
      </c>
      <c r="K1" s="45">
        <v>1</v>
      </c>
      <c r="L1" s="45">
        <v>1</v>
      </c>
      <c r="M1" s="45">
        <v>1</v>
      </c>
      <c r="N1" s="45">
        <v>1</v>
      </c>
      <c r="O1" s="45">
        <v>2</v>
      </c>
      <c r="P1" s="45">
        <v>2</v>
      </c>
      <c r="Q1" s="45">
        <v>2</v>
      </c>
      <c r="R1" s="45">
        <v>2</v>
      </c>
      <c r="S1" s="45">
        <v>2</v>
      </c>
      <c r="T1" s="45">
        <v>2</v>
      </c>
      <c r="U1" s="45">
        <v>2</v>
      </c>
      <c r="V1" s="45">
        <v>2</v>
      </c>
      <c r="W1" s="45">
        <v>2</v>
      </c>
      <c r="X1" s="45">
        <v>2</v>
      </c>
      <c r="Y1" s="45">
        <v>2</v>
      </c>
      <c r="Z1" s="45">
        <v>2</v>
      </c>
      <c r="AA1" s="45">
        <f t="shared" ref="AA1:CL1" si="0">O1+1</f>
        <v>3</v>
      </c>
      <c r="AB1" s="45">
        <f t="shared" si="0"/>
        <v>3</v>
      </c>
      <c r="AC1" s="45">
        <f t="shared" si="0"/>
        <v>3</v>
      </c>
      <c r="AD1" s="45">
        <f t="shared" si="0"/>
        <v>3</v>
      </c>
      <c r="AE1" s="45">
        <f t="shared" si="0"/>
        <v>3</v>
      </c>
      <c r="AF1" s="45">
        <f t="shared" si="0"/>
        <v>3</v>
      </c>
      <c r="AG1" s="45">
        <f t="shared" si="0"/>
        <v>3</v>
      </c>
      <c r="AH1" s="45">
        <f t="shared" si="0"/>
        <v>3</v>
      </c>
      <c r="AI1" s="45">
        <f t="shared" si="0"/>
        <v>3</v>
      </c>
      <c r="AJ1" s="45">
        <f t="shared" si="0"/>
        <v>3</v>
      </c>
      <c r="AK1" s="45">
        <f t="shared" si="0"/>
        <v>3</v>
      </c>
      <c r="AL1" s="45">
        <f t="shared" si="0"/>
        <v>3</v>
      </c>
      <c r="AM1" s="45">
        <f t="shared" si="0"/>
        <v>4</v>
      </c>
      <c r="AN1" s="45">
        <f t="shared" si="0"/>
        <v>4</v>
      </c>
      <c r="AO1" s="45">
        <f t="shared" si="0"/>
        <v>4</v>
      </c>
      <c r="AP1" s="45">
        <f t="shared" si="0"/>
        <v>4</v>
      </c>
      <c r="AQ1" s="45">
        <f t="shared" si="0"/>
        <v>4</v>
      </c>
      <c r="AR1" s="45">
        <f t="shared" si="0"/>
        <v>4</v>
      </c>
      <c r="AS1" s="45">
        <f t="shared" si="0"/>
        <v>4</v>
      </c>
      <c r="AT1" s="45">
        <f t="shared" si="0"/>
        <v>4</v>
      </c>
      <c r="AU1" s="45">
        <f t="shared" si="0"/>
        <v>4</v>
      </c>
      <c r="AV1" s="45">
        <f t="shared" si="0"/>
        <v>4</v>
      </c>
      <c r="AW1" s="45">
        <f t="shared" si="0"/>
        <v>4</v>
      </c>
      <c r="AX1" s="45">
        <f t="shared" si="0"/>
        <v>4</v>
      </c>
      <c r="AY1" s="46">
        <f t="shared" si="0"/>
        <v>5</v>
      </c>
      <c r="AZ1" s="46">
        <f t="shared" si="0"/>
        <v>5</v>
      </c>
      <c r="BA1" s="46">
        <f t="shared" si="0"/>
        <v>5</v>
      </c>
      <c r="BB1" s="46">
        <f t="shared" si="0"/>
        <v>5</v>
      </c>
      <c r="BC1" s="46">
        <f t="shared" si="0"/>
        <v>5</v>
      </c>
      <c r="BD1" s="46">
        <f t="shared" si="0"/>
        <v>5</v>
      </c>
      <c r="BE1" s="46">
        <f t="shared" si="0"/>
        <v>5</v>
      </c>
      <c r="BF1" s="46">
        <f t="shared" si="0"/>
        <v>5</v>
      </c>
      <c r="BG1" s="46">
        <f t="shared" si="0"/>
        <v>5</v>
      </c>
      <c r="BH1" s="46">
        <f t="shared" si="0"/>
        <v>5</v>
      </c>
      <c r="BI1" s="46">
        <f t="shared" si="0"/>
        <v>5</v>
      </c>
      <c r="BJ1" s="46">
        <f t="shared" si="0"/>
        <v>5</v>
      </c>
      <c r="BK1" s="46">
        <f t="shared" si="0"/>
        <v>6</v>
      </c>
      <c r="BL1" s="46">
        <f t="shared" si="0"/>
        <v>6</v>
      </c>
      <c r="BM1" s="46">
        <f t="shared" si="0"/>
        <v>6</v>
      </c>
      <c r="BN1" s="46">
        <f t="shared" si="0"/>
        <v>6</v>
      </c>
      <c r="BO1" s="46">
        <f t="shared" si="0"/>
        <v>6</v>
      </c>
      <c r="BP1" s="46">
        <f t="shared" si="0"/>
        <v>6</v>
      </c>
      <c r="BQ1" s="46">
        <f t="shared" si="0"/>
        <v>6</v>
      </c>
      <c r="BR1" s="46">
        <f t="shared" si="0"/>
        <v>6</v>
      </c>
      <c r="BS1" s="46">
        <f t="shared" si="0"/>
        <v>6</v>
      </c>
      <c r="BT1" s="46">
        <f t="shared" si="0"/>
        <v>6</v>
      </c>
      <c r="BU1" s="46">
        <f t="shared" si="0"/>
        <v>6</v>
      </c>
      <c r="BV1" s="46">
        <f t="shared" si="0"/>
        <v>6</v>
      </c>
      <c r="BW1" s="46">
        <f t="shared" si="0"/>
        <v>7</v>
      </c>
      <c r="BX1" s="46">
        <f t="shared" si="0"/>
        <v>7</v>
      </c>
      <c r="BY1" s="46">
        <f t="shared" si="0"/>
        <v>7</v>
      </c>
      <c r="BZ1" s="46">
        <f t="shared" si="0"/>
        <v>7</v>
      </c>
      <c r="CA1" s="46">
        <f t="shared" si="0"/>
        <v>7</v>
      </c>
      <c r="CB1" s="46">
        <f t="shared" si="0"/>
        <v>7</v>
      </c>
      <c r="CC1" s="46">
        <f t="shared" si="0"/>
        <v>7</v>
      </c>
      <c r="CD1" s="46">
        <f t="shared" si="0"/>
        <v>7</v>
      </c>
      <c r="CE1" s="46">
        <f t="shared" si="0"/>
        <v>7</v>
      </c>
      <c r="CF1" s="46">
        <f t="shared" si="0"/>
        <v>7</v>
      </c>
      <c r="CG1" s="46">
        <f t="shared" si="0"/>
        <v>7</v>
      </c>
      <c r="CH1" s="46">
        <f t="shared" si="0"/>
        <v>7</v>
      </c>
      <c r="CI1" s="46">
        <f t="shared" si="0"/>
        <v>8</v>
      </c>
      <c r="CJ1" s="46">
        <f t="shared" si="0"/>
        <v>8</v>
      </c>
      <c r="CK1" s="46">
        <f t="shared" si="0"/>
        <v>8</v>
      </c>
      <c r="CL1" s="46">
        <f t="shared" si="0"/>
        <v>8</v>
      </c>
      <c r="CM1" s="46">
        <f t="shared" ref="CM1:EX1" si="1">CA1+1</f>
        <v>8</v>
      </c>
      <c r="CN1" s="46">
        <f t="shared" si="1"/>
        <v>8</v>
      </c>
      <c r="CO1" s="46">
        <f t="shared" si="1"/>
        <v>8</v>
      </c>
      <c r="CP1" s="46">
        <f t="shared" si="1"/>
        <v>8</v>
      </c>
      <c r="CQ1" s="46">
        <f t="shared" si="1"/>
        <v>8</v>
      </c>
      <c r="CR1" s="46">
        <f t="shared" si="1"/>
        <v>8</v>
      </c>
      <c r="CS1" s="46">
        <f t="shared" si="1"/>
        <v>8</v>
      </c>
      <c r="CT1" s="46">
        <f t="shared" si="1"/>
        <v>8</v>
      </c>
      <c r="CU1" s="46">
        <f t="shared" si="1"/>
        <v>9</v>
      </c>
      <c r="CV1" s="46">
        <f t="shared" si="1"/>
        <v>9</v>
      </c>
      <c r="CW1" s="46">
        <f t="shared" si="1"/>
        <v>9</v>
      </c>
      <c r="CX1" s="46">
        <f t="shared" si="1"/>
        <v>9</v>
      </c>
      <c r="CY1" s="46">
        <f t="shared" si="1"/>
        <v>9</v>
      </c>
      <c r="CZ1" s="46">
        <f t="shared" si="1"/>
        <v>9</v>
      </c>
      <c r="DA1" s="46">
        <f t="shared" si="1"/>
        <v>9</v>
      </c>
      <c r="DB1" s="46">
        <f t="shared" si="1"/>
        <v>9</v>
      </c>
      <c r="DC1" s="46">
        <f t="shared" si="1"/>
        <v>9</v>
      </c>
      <c r="DD1" s="46">
        <f t="shared" si="1"/>
        <v>9</v>
      </c>
      <c r="DE1" s="46">
        <f t="shared" si="1"/>
        <v>9</v>
      </c>
      <c r="DF1" s="46">
        <f t="shared" si="1"/>
        <v>9</v>
      </c>
      <c r="DG1" s="46">
        <f t="shared" si="1"/>
        <v>10</v>
      </c>
      <c r="DH1" s="46">
        <f t="shared" si="1"/>
        <v>10</v>
      </c>
      <c r="DI1" s="46">
        <f t="shared" si="1"/>
        <v>10</v>
      </c>
      <c r="DJ1" s="46">
        <f t="shared" si="1"/>
        <v>10</v>
      </c>
      <c r="DK1" s="46">
        <f t="shared" si="1"/>
        <v>10</v>
      </c>
      <c r="DL1" s="46">
        <f t="shared" si="1"/>
        <v>10</v>
      </c>
      <c r="DM1" s="46">
        <f t="shared" si="1"/>
        <v>10</v>
      </c>
      <c r="DN1" s="46">
        <f t="shared" si="1"/>
        <v>10</v>
      </c>
      <c r="DO1" s="46">
        <f t="shared" si="1"/>
        <v>10</v>
      </c>
      <c r="DP1" s="46">
        <f t="shared" si="1"/>
        <v>10</v>
      </c>
      <c r="DQ1" s="46">
        <f t="shared" si="1"/>
        <v>10</v>
      </c>
      <c r="DR1" s="46">
        <f t="shared" si="1"/>
        <v>10</v>
      </c>
      <c r="DS1" s="46">
        <f t="shared" si="1"/>
        <v>11</v>
      </c>
      <c r="DT1" s="46">
        <f t="shared" si="1"/>
        <v>11</v>
      </c>
      <c r="DU1" s="46">
        <f t="shared" si="1"/>
        <v>11</v>
      </c>
      <c r="DV1" s="46">
        <f t="shared" si="1"/>
        <v>11</v>
      </c>
      <c r="DW1" s="46">
        <f t="shared" si="1"/>
        <v>11</v>
      </c>
      <c r="DX1" s="46">
        <f t="shared" si="1"/>
        <v>11</v>
      </c>
      <c r="DY1" s="46">
        <f t="shared" si="1"/>
        <v>11</v>
      </c>
      <c r="DZ1" s="46">
        <f t="shared" si="1"/>
        <v>11</v>
      </c>
      <c r="EA1" s="46">
        <f t="shared" si="1"/>
        <v>11</v>
      </c>
      <c r="EB1" s="46">
        <f t="shared" si="1"/>
        <v>11</v>
      </c>
      <c r="EC1" s="46">
        <f t="shared" si="1"/>
        <v>11</v>
      </c>
      <c r="ED1" s="46">
        <f t="shared" si="1"/>
        <v>11</v>
      </c>
      <c r="EE1" s="46">
        <f t="shared" si="1"/>
        <v>12</v>
      </c>
      <c r="EF1" s="46">
        <f t="shared" si="1"/>
        <v>12</v>
      </c>
      <c r="EG1" s="46">
        <f t="shared" si="1"/>
        <v>12</v>
      </c>
      <c r="EH1" s="46">
        <f t="shared" si="1"/>
        <v>12</v>
      </c>
      <c r="EI1" s="46">
        <f t="shared" si="1"/>
        <v>12</v>
      </c>
      <c r="EJ1" s="46">
        <f t="shared" si="1"/>
        <v>12</v>
      </c>
      <c r="EK1" s="46">
        <f t="shared" si="1"/>
        <v>12</v>
      </c>
      <c r="EL1" s="46">
        <f t="shared" si="1"/>
        <v>12</v>
      </c>
      <c r="EM1" s="46">
        <f t="shared" si="1"/>
        <v>12</v>
      </c>
      <c r="EN1" s="46">
        <f t="shared" si="1"/>
        <v>12</v>
      </c>
      <c r="EO1" s="46">
        <f t="shared" si="1"/>
        <v>12</v>
      </c>
      <c r="EP1" s="46">
        <f t="shared" si="1"/>
        <v>12</v>
      </c>
      <c r="EQ1" s="46">
        <f t="shared" si="1"/>
        <v>13</v>
      </c>
      <c r="ER1" s="46">
        <f t="shared" si="1"/>
        <v>13</v>
      </c>
      <c r="ES1" s="46">
        <f t="shared" si="1"/>
        <v>13</v>
      </c>
      <c r="ET1" s="46">
        <f t="shared" si="1"/>
        <v>13</v>
      </c>
      <c r="EU1" s="46">
        <f t="shared" si="1"/>
        <v>13</v>
      </c>
      <c r="EV1" s="46">
        <f t="shared" si="1"/>
        <v>13</v>
      </c>
      <c r="EW1" s="46">
        <f t="shared" si="1"/>
        <v>13</v>
      </c>
      <c r="EX1" s="46">
        <f t="shared" si="1"/>
        <v>13</v>
      </c>
      <c r="EY1" s="46">
        <f t="shared" ref="EY1:HJ1" si="2">EM1+1</f>
        <v>13</v>
      </c>
      <c r="EZ1" s="46">
        <f t="shared" si="2"/>
        <v>13</v>
      </c>
      <c r="FA1" s="46">
        <f t="shared" si="2"/>
        <v>13</v>
      </c>
      <c r="FB1" s="46">
        <f t="shared" si="2"/>
        <v>13</v>
      </c>
      <c r="FC1" s="46">
        <f t="shared" si="2"/>
        <v>14</v>
      </c>
      <c r="FD1" s="46">
        <f t="shared" si="2"/>
        <v>14</v>
      </c>
      <c r="FE1" s="46">
        <f t="shared" si="2"/>
        <v>14</v>
      </c>
      <c r="FF1" s="46">
        <f t="shared" si="2"/>
        <v>14</v>
      </c>
      <c r="FG1" s="46">
        <f t="shared" si="2"/>
        <v>14</v>
      </c>
      <c r="FH1" s="46">
        <f t="shared" si="2"/>
        <v>14</v>
      </c>
      <c r="FI1" s="46">
        <f t="shared" si="2"/>
        <v>14</v>
      </c>
      <c r="FJ1" s="46">
        <f t="shared" si="2"/>
        <v>14</v>
      </c>
      <c r="FK1" s="46">
        <f t="shared" si="2"/>
        <v>14</v>
      </c>
      <c r="FL1" s="46">
        <f t="shared" si="2"/>
        <v>14</v>
      </c>
      <c r="FM1" s="46">
        <f t="shared" si="2"/>
        <v>14</v>
      </c>
      <c r="FN1" s="46">
        <f t="shared" si="2"/>
        <v>14</v>
      </c>
      <c r="FO1" s="46">
        <f t="shared" si="2"/>
        <v>15</v>
      </c>
      <c r="FP1" s="46">
        <f t="shared" si="2"/>
        <v>15</v>
      </c>
      <c r="FQ1" s="46">
        <f t="shared" si="2"/>
        <v>15</v>
      </c>
      <c r="FR1" s="46">
        <f t="shared" si="2"/>
        <v>15</v>
      </c>
      <c r="FS1" s="46">
        <f t="shared" si="2"/>
        <v>15</v>
      </c>
      <c r="FT1" s="46">
        <f t="shared" si="2"/>
        <v>15</v>
      </c>
      <c r="FU1" s="46">
        <f t="shared" si="2"/>
        <v>15</v>
      </c>
      <c r="FV1" s="46">
        <f t="shared" si="2"/>
        <v>15</v>
      </c>
      <c r="FW1" s="46">
        <f t="shared" si="2"/>
        <v>15</v>
      </c>
      <c r="FX1" s="46">
        <f t="shared" si="2"/>
        <v>15</v>
      </c>
      <c r="FY1" s="46">
        <f t="shared" si="2"/>
        <v>15</v>
      </c>
      <c r="FZ1" s="46">
        <f t="shared" si="2"/>
        <v>15</v>
      </c>
      <c r="GA1" s="46">
        <f t="shared" si="2"/>
        <v>16</v>
      </c>
      <c r="GB1" s="46">
        <f t="shared" si="2"/>
        <v>16</v>
      </c>
      <c r="GC1" s="46">
        <f t="shared" si="2"/>
        <v>16</v>
      </c>
      <c r="GD1" s="46">
        <f t="shared" si="2"/>
        <v>16</v>
      </c>
      <c r="GE1" s="46">
        <f t="shared" si="2"/>
        <v>16</v>
      </c>
      <c r="GF1" s="46">
        <f t="shared" si="2"/>
        <v>16</v>
      </c>
      <c r="GG1" s="46">
        <f t="shared" si="2"/>
        <v>16</v>
      </c>
      <c r="GH1" s="46">
        <f t="shared" si="2"/>
        <v>16</v>
      </c>
      <c r="GI1" s="46">
        <f t="shared" si="2"/>
        <v>16</v>
      </c>
      <c r="GJ1" s="46">
        <f t="shared" si="2"/>
        <v>16</v>
      </c>
      <c r="GK1" s="46">
        <f t="shared" si="2"/>
        <v>16</v>
      </c>
      <c r="GL1" s="46">
        <f t="shared" si="2"/>
        <v>16</v>
      </c>
      <c r="GM1" s="46">
        <f t="shared" si="2"/>
        <v>17</v>
      </c>
      <c r="GN1" s="46">
        <f t="shared" si="2"/>
        <v>17</v>
      </c>
      <c r="GO1" s="46">
        <f t="shared" si="2"/>
        <v>17</v>
      </c>
      <c r="GP1" s="46">
        <f t="shared" si="2"/>
        <v>17</v>
      </c>
      <c r="GQ1" s="46">
        <f t="shared" si="2"/>
        <v>17</v>
      </c>
      <c r="GR1" s="46">
        <f t="shared" si="2"/>
        <v>17</v>
      </c>
      <c r="GS1" s="46">
        <f t="shared" si="2"/>
        <v>17</v>
      </c>
      <c r="GT1" s="46">
        <f t="shared" si="2"/>
        <v>17</v>
      </c>
      <c r="GU1" s="46">
        <f t="shared" si="2"/>
        <v>17</v>
      </c>
      <c r="GV1" s="46">
        <f t="shared" si="2"/>
        <v>17</v>
      </c>
      <c r="GW1" s="46">
        <f t="shared" si="2"/>
        <v>17</v>
      </c>
      <c r="GX1" s="46">
        <f t="shared" si="2"/>
        <v>17</v>
      </c>
      <c r="GY1" s="46">
        <f t="shared" si="2"/>
        <v>18</v>
      </c>
      <c r="GZ1" s="46">
        <f t="shared" si="2"/>
        <v>18</v>
      </c>
      <c r="HA1" s="46">
        <f t="shared" si="2"/>
        <v>18</v>
      </c>
      <c r="HB1" s="46">
        <f t="shared" si="2"/>
        <v>18</v>
      </c>
      <c r="HC1" s="46">
        <f t="shared" si="2"/>
        <v>18</v>
      </c>
      <c r="HD1" s="46">
        <f t="shared" si="2"/>
        <v>18</v>
      </c>
      <c r="HE1" s="46">
        <f t="shared" si="2"/>
        <v>18</v>
      </c>
      <c r="HF1" s="46">
        <f t="shared" si="2"/>
        <v>18</v>
      </c>
      <c r="HG1" s="46">
        <f t="shared" si="2"/>
        <v>18</v>
      </c>
      <c r="HH1" s="46">
        <f t="shared" si="2"/>
        <v>18</v>
      </c>
      <c r="HI1" s="46">
        <f t="shared" si="2"/>
        <v>18</v>
      </c>
      <c r="HJ1" s="46">
        <f t="shared" si="2"/>
        <v>18</v>
      </c>
    </row>
    <row r="2" spans="1:218" ht="14.4" x14ac:dyDescent="0.3">
      <c r="A2" s="38" t="s">
        <v>394</v>
      </c>
      <c r="B2" s="39" t="e">
        <f t="shared" ref="B2:BN2" si="3">SUM(B4:B219)</f>
        <v>#NAME?</v>
      </c>
      <c r="C2" s="44">
        <f t="shared" si="3"/>
        <v>0</v>
      </c>
      <c r="D2" s="44">
        <f t="shared" si="3"/>
        <v>0</v>
      </c>
      <c r="E2" s="44">
        <f t="shared" si="3"/>
        <v>0</v>
      </c>
      <c r="F2" s="44">
        <f t="shared" si="3"/>
        <v>0</v>
      </c>
      <c r="G2" s="44">
        <f t="shared" si="3"/>
        <v>0</v>
      </c>
      <c r="H2" s="44">
        <f t="shared" si="3"/>
        <v>0</v>
      </c>
      <c r="I2" s="44" t="e">
        <f t="shared" si="3"/>
        <v>#NAME?</v>
      </c>
      <c r="J2" s="44" t="e">
        <f t="shared" si="3"/>
        <v>#NAME?</v>
      </c>
      <c r="K2" s="44" t="e">
        <f t="shared" si="3"/>
        <v>#NAME?</v>
      </c>
      <c r="L2" s="44" t="e">
        <f t="shared" si="3"/>
        <v>#NAME?</v>
      </c>
      <c r="M2" s="44" t="e">
        <f t="shared" si="3"/>
        <v>#NAME?</v>
      </c>
      <c r="N2" s="44" t="e">
        <f t="shared" si="3"/>
        <v>#NAME?</v>
      </c>
      <c r="O2" s="44" t="e">
        <f t="shared" si="3"/>
        <v>#NAME?</v>
      </c>
      <c r="P2" s="44" t="e">
        <f t="shared" si="3"/>
        <v>#NAME?</v>
      </c>
      <c r="Q2" s="44" t="e">
        <f t="shared" si="3"/>
        <v>#NAME?</v>
      </c>
      <c r="R2" s="44" t="e">
        <f t="shared" si="3"/>
        <v>#NAME?</v>
      </c>
      <c r="S2" s="44" t="e">
        <f t="shared" si="3"/>
        <v>#NAME?</v>
      </c>
      <c r="T2" s="44" t="e">
        <f t="shared" si="3"/>
        <v>#NAME?</v>
      </c>
      <c r="U2" s="44" t="e">
        <f t="shared" si="3"/>
        <v>#NAME?</v>
      </c>
      <c r="V2" s="44" t="e">
        <f t="shared" si="3"/>
        <v>#NAME?</v>
      </c>
      <c r="W2" s="44" t="e">
        <f t="shared" si="3"/>
        <v>#NAME?</v>
      </c>
      <c r="X2" s="44" t="e">
        <f t="shared" si="3"/>
        <v>#NAME?</v>
      </c>
      <c r="Y2" s="44" t="e">
        <f t="shared" si="3"/>
        <v>#NAME?</v>
      </c>
      <c r="Z2" s="44" t="e">
        <f t="shared" si="3"/>
        <v>#NAME?</v>
      </c>
      <c r="AA2" s="44" t="e">
        <f t="shared" si="3"/>
        <v>#NAME?</v>
      </c>
      <c r="AB2" s="44" t="e">
        <f t="shared" si="3"/>
        <v>#NAME?</v>
      </c>
      <c r="AC2" s="44" t="e">
        <f t="shared" si="3"/>
        <v>#NAME?</v>
      </c>
      <c r="AD2" s="44" t="e">
        <f t="shared" si="3"/>
        <v>#NAME?</v>
      </c>
      <c r="AE2" s="44" t="e">
        <f t="shared" si="3"/>
        <v>#NAME?</v>
      </c>
      <c r="AF2" s="44" t="e">
        <f t="shared" si="3"/>
        <v>#NAME?</v>
      </c>
      <c r="AG2" s="44" t="e">
        <f t="shared" si="3"/>
        <v>#NAME?</v>
      </c>
      <c r="AH2" s="44" t="e">
        <f t="shared" si="3"/>
        <v>#NAME?</v>
      </c>
      <c r="AI2" s="44" t="e">
        <f t="shared" si="3"/>
        <v>#NAME?</v>
      </c>
      <c r="AJ2" s="44" t="e">
        <f t="shared" si="3"/>
        <v>#NAME?</v>
      </c>
      <c r="AK2" s="44" t="e">
        <f t="shared" si="3"/>
        <v>#NAME?</v>
      </c>
      <c r="AL2" s="44" t="e">
        <f t="shared" si="3"/>
        <v>#NAME?</v>
      </c>
      <c r="AM2" s="44" t="e">
        <f t="shared" si="3"/>
        <v>#NAME?</v>
      </c>
      <c r="AN2" s="44" t="e">
        <f t="shared" si="3"/>
        <v>#NAME?</v>
      </c>
      <c r="AO2" s="44" t="e">
        <f t="shared" si="3"/>
        <v>#NAME?</v>
      </c>
      <c r="AP2" s="44" t="e">
        <f t="shared" si="3"/>
        <v>#NAME?</v>
      </c>
      <c r="AQ2" s="44" t="e">
        <f t="shared" si="3"/>
        <v>#NAME?</v>
      </c>
      <c r="AR2" s="44" t="e">
        <f t="shared" si="3"/>
        <v>#NAME?</v>
      </c>
      <c r="AS2" s="44" t="e">
        <f t="shared" si="3"/>
        <v>#NAME?</v>
      </c>
      <c r="AT2" s="44" t="e">
        <f t="shared" si="3"/>
        <v>#NAME?</v>
      </c>
      <c r="AU2" s="44" t="e">
        <f t="shared" si="3"/>
        <v>#NAME?</v>
      </c>
      <c r="AV2" s="44" t="e">
        <f t="shared" si="3"/>
        <v>#NAME?</v>
      </c>
      <c r="AW2" s="44" t="e">
        <f t="shared" si="3"/>
        <v>#NAME?</v>
      </c>
      <c r="AX2" s="44" t="e">
        <f t="shared" si="3"/>
        <v>#NAME?</v>
      </c>
      <c r="AY2" s="44" t="e">
        <f t="shared" si="3"/>
        <v>#NAME?</v>
      </c>
      <c r="AZ2" s="44" t="e">
        <f t="shared" si="3"/>
        <v>#NAME?</v>
      </c>
      <c r="BA2" s="44" t="e">
        <f t="shared" si="3"/>
        <v>#NAME?</v>
      </c>
      <c r="BB2" s="44" t="e">
        <f t="shared" si="3"/>
        <v>#NAME?</v>
      </c>
      <c r="BC2" s="44" t="e">
        <f t="shared" si="3"/>
        <v>#NAME?</v>
      </c>
      <c r="BD2" s="44" t="e">
        <f t="shared" si="3"/>
        <v>#NAME?</v>
      </c>
      <c r="BE2" s="44" t="e">
        <f t="shared" si="3"/>
        <v>#NAME?</v>
      </c>
      <c r="BF2" s="44" t="e">
        <f t="shared" si="3"/>
        <v>#NAME?</v>
      </c>
      <c r="BG2" s="44" t="e">
        <f t="shared" si="3"/>
        <v>#NAME?</v>
      </c>
      <c r="BH2" s="44" t="e">
        <f t="shared" si="3"/>
        <v>#NAME?</v>
      </c>
      <c r="BI2" s="44" t="e">
        <f t="shared" si="3"/>
        <v>#NAME?</v>
      </c>
      <c r="BJ2" s="44" t="e">
        <f t="shared" si="3"/>
        <v>#NAME?</v>
      </c>
      <c r="BK2" s="44" t="e">
        <f t="shared" si="3"/>
        <v>#NAME?</v>
      </c>
      <c r="BL2" s="44" t="e">
        <f t="shared" si="3"/>
        <v>#NAME?</v>
      </c>
      <c r="BM2" s="44" t="e">
        <f t="shared" si="3"/>
        <v>#NAME?</v>
      </c>
      <c r="BN2" s="44" t="e">
        <f t="shared" si="3"/>
        <v>#NAME?</v>
      </c>
      <c r="BO2" s="44" t="e">
        <f t="shared" ref="BO2:DZ2" si="4">SUM(BO4:BO219)</f>
        <v>#NAME?</v>
      </c>
      <c r="BP2" s="44" t="e">
        <f t="shared" si="4"/>
        <v>#NAME?</v>
      </c>
      <c r="BQ2" s="44" t="e">
        <f t="shared" si="4"/>
        <v>#NAME?</v>
      </c>
      <c r="BR2" s="44" t="e">
        <f t="shared" si="4"/>
        <v>#NAME?</v>
      </c>
      <c r="BS2" s="44" t="e">
        <f t="shared" si="4"/>
        <v>#NAME?</v>
      </c>
      <c r="BT2" s="44" t="e">
        <f t="shared" si="4"/>
        <v>#NAME?</v>
      </c>
      <c r="BU2" s="44" t="e">
        <f t="shared" si="4"/>
        <v>#NAME?</v>
      </c>
      <c r="BV2" s="44" t="e">
        <f t="shared" si="4"/>
        <v>#NAME?</v>
      </c>
      <c r="BW2" s="44" t="e">
        <f t="shared" si="4"/>
        <v>#NAME?</v>
      </c>
      <c r="BX2" s="44" t="e">
        <f t="shared" si="4"/>
        <v>#NAME?</v>
      </c>
      <c r="BY2" s="44" t="e">
        <f t="shared" si="4"/>
        <v>#NAME?</v>
      </c>
      <c r="BZ2" s="44" t="e">
        <f t="shared" si="4"/>
        <v>#NAME?</v>
      </c>
      <c r="CA2" s="44" t="e">
        <f t="shared" si="4"/>
        <v>#NAME?</v>
      </c>
      <c r="CB2" s="44" t="e">
        <f t="shared" si="4"/>
        <v>#NAME?</v>
      </c>
      <c r="CC2" s="44" t="e">
        <f t="shared" si="4"/>
        <v>#NAME?</v>
      </c>
      <c r="CD2" s="44" t="e">
        <f t="shared" si="4"/>
        <v>#NAME?</v>
      </c>
      <c r="CE2" s="44" t="e">
        <f t="shared" si="4"/>
        <v>#NAME?</v>
      </c>
      <c r="CF2" s="44" t="e">
        <f t="shared" si="4"/>
        <v>#NAME?</v>
      </c>
      <c r="CG2" s="44" t="e">
        <f t="shared" si="4"/>
        <v>#NAME?</v>
      </c>
      <c r="CH2" s="44" t="e">
        <f t="shared" si="4"/>
        <v>#NAME?</v>
      </c>
      <c r="CI2" s="44" t="e">
        <f t="shared" si="4"/>
        <v>#NAME?</v>
      </c>
      <c r="CJ2" s="44" t="e">
        <f t="shared" si="4"/>
        <v>#NAME?</v>
      </c>
      <c r="CK2" s="44" t="e">
        <f t="shared" si="4"/>
        <v>#NAME?</v>
      </c>
      <c r="CL2" s="44" t="e">
        <f t="shared" si="4"/>
        <v>#NAME?</v>
      </c>
      <c r="CM2" s="44" t="e">
        <f t="shared" si="4"/>
        <v>#NAME?</v>
      </c>
      <c r="CN2" s="44" t="e">
        <f t="shared" si="4"/>
        <v>#NAME?</v>
      </c>
      <c r="CO2" s="44" t="e">
        <f t="shared" si="4"/>
        <v>#NAME?</v>
      </c>
      <c r="CP2" s="44" t="e">
        <f t="shared" si="4"/>
        <v>#NAME?</v>
      </c>
      <c r="CQ2" s="44" t="e">
        <f t="shared" si="4"/>
        <v>#NAME?</v>
      </c>
      <c r="CR2" s="44" t="e">
        <f t="shared" si="4"/>
        <v>#NAME?</v>
      </c>
      <c r="CS2" s="44" t="e">
        <f t="shared" si="4"/>
        <v>#NAME?</v>
      </c>
      <c r="CT2" s="44" t="e">
        <f t="shared" si="4"/>
        <v>#NAME?</v>
      </c>
      <c r="CU2" s="44" t="e">
        <f t="shared" si="4"/>
        <v>#NAME?</v>
      </c>
      <c r="CV2" s="44" t="e">
        <f t="shared" si="4"/>
        <v>#NAME?</v>
      </c>
      <c r="CW2" s="44" t="e">
        <f t="shared" si="4"/>
        <v>#NAME?</v>
      </c>
      <c r="CX2" s="44" t="e">
        <f t="shared" si="4"/>
        <v>#NAME?</v>
      </c>
      <c r="CY2" s="44" t="e">
        <f t="shared" si="4"/>
        <v>#NAME?</v>
      </c>
      <c r="CZ2" s="44" t="e">
        <f t="shared" si="4"/>
        <v>#NAME?</v>
      </c>
      <c r="DA2" s="44" t="e">
        <f t="shared" si="4"/>
        <v>#NAME?</v>
      </c>
      <c r="DB2" s="44" t="e">
        <f t="shared" si="4"/>
        <v>#NAME?</v>
      </c>
      <c r="DC2" s="44" t="e">
        <f t="shared" si="4"/>
        <v>#NAME?</v>
      </c>
      <c r="DD2" s="44" t="e">
        <f t="shared" si="4"/>
        <v>#NAME?</v>
      </c>
      <c r="DE2" s="44" t="e">
        <f t="shared" si="4"/>
        <v>#NAME?</v>
      </c>
      <c r="DF2" s="44" t="e">
        <f t="shared" si="4"/>
        <v>#NAME?</v>
      </c>
      <c r="DG2" s="44" t="e">
        <f t="shared" si="4"/>
        <v>#NAME?</v>
      </c>
      <c r="DH2" s="44" t="e">
        <f t="shared" si="4"/>
        <v>#NAME?</v>
      </c>
      <c r="DI2" s="44" t="e">
        <f t="shared" si="4"/>
        <v>#NAME?</v>
      </c>
      <c r="DJ2" s="44" t="e">
        <f t="shared" si="4"/>
        <v>#NAME?</v>
      </c>
      <c r="DK2" s="44" t="e">
        <f t="shared" si="4"/>
        <v>#NAME?</v>
      </c>
      <c r="DL2" s="44" t="e">
        <f t="shared" si="4"/>
        <v>#NAME?</v>
      </c>
      <c r="DM2" s="44" t="e">
        <f t="shared" si="4"/>
        <v>#NAME?</v>
      </c>
      <c r="DN2" s="44" t="e">
        <f t="shared" si="4"/>
        <v>#NAME?</v>
      </c>
      <c r="DO2" s="44" t="e">
        <f t="shared" si="4"/>
        <v>#NAME?</v>
      </c>
      <c r="DP2" s="44" t="e">
        <f t="shared" si="4"/>
        <v>#NAME?</v>
      </c>
      <c r="DQ2" s="44" t="e">
        <f t="shared" si="4"/>
        <v>#NAME?</v>
      </c>
      <c r="DR2" s="44" t="e">
        <f t="shared" si="4"/>
        <v>#NAME?</v>
      </c>
      <c r="DS2" s="44" t="e">
        <f t="shared" si="4"/>
        <v>#NAME?</v>
      </c>
      <c r="DT2" s="44" t="e">
        <f t="shared" si="4"/>
        <v>#NAME?</v>
      </c>
      <c r="DU2" s="44" t="e">
        <f t="shared" si="4"/>
        <v>#NAME?</v>
      </c>
      <c r="DV2" s="44" t="e">
        <f t="shared" si="4"/>
        <v>#NAME?</v>
      </c>
      <c r="DW2" s="44" t="e">
        <f t="shared" si="4"/>
        <v>#NAME?</v>
      </c>
      <c r="DX2" s="44" t="e">
        <f t="shared" si="4"/>
        <v>#NAME?</v>
      </c>
      <c r="DY2" s="44" t="e">
        <f t="shared" si="4"/>
        <v>#NAME?</v>
      </c>
      <c r="DZ2" s="44" t="e">
        <f t="shared" si="4"/>
        <v>#NAME?</v>
      </c>
      <c r="EA2" s="44" t="e">
        <f t="shared" ref="EA2:GL2" si="5">SUM(EA4:EA219)</f>
        <v>#NAME?</v>
      </c>
      <c r="EB2" s="44" t="e">
        <f t="shared" si="5"/>
        <v>#NAME?</v>
      </c>
      <c r="EC2" s="44" t="e">
        <f t="shared" si="5"/>
        <v>#NAME?</v>
      </c>
      <c r="ED2" s="44" t="e">
        <f t="shared" si="5"/>
        <v>#NAME?</v>
      </c>
      <c r="EE2" s="44" t="e">
        <f t="shared" si="5"/>
        <v>#NAME?</v>
      </c>
      <c r="EF2" s="44" t="e">
        <f t="shared" si="5"/>
        <v>#NAME?</v>
      </c>
      <c r="EG2" s="44" t="e">
        <f t="shared" si="5"/>
        <v>#NAME?</v>
      </c>
      <c r="EH2" s="44" t="e">
        <f t="shared" si="5"/>
        <v>#NAME?</v>
      </c>
      <c r="EI2" s="44" t="e">
        <f t="shared" si="5"/>
        <v>#NAME?</v>
      </c>
      <c r="EJ2" s="44" t="e">
        <f t="shared" si="5"/>
        <v>#NAME?</v>
      </c>
      <c r="EK2" s="44" t="e">
        <f t="shared" si="5"/>
        <v>#NAME?</v>
      </c>
      <c r="EL2" s="44" t="e">
        <f t="shared" si="5"/>
        <v>#NAME?</v>
      </c>
      <c r="EM2" s="44" t="e">
        <f t="shared" si="5"/>
        <v>#NAME?</v>
      </c>
      <c r="EN2" s="44" t="e">
        <f t="shared" si="5"/>
        <v>#NAME?</v>
      </c>
      <c r="EO2" s="44" t="e">
        <f t="shared" si="5"/>
        <v>#NAME?</v>
      </c>
      <c r="EP2" s="44" t="e">
        <f t="shared" si="5"/>
        <v>#NAME?</v>
      </c>
      <c r="EQ2" s="44" t="e">
        <f t="shared" si="5"/>
        <v>#NAME?</v>
      </c>
      <c r="ER2" s="44" t="e">
        <f t="shared" si="5"/>
        <v>#NAME?</v>
      </c>
      <c r="ES2" s="44" t="e">
        <f t="shared" si="5"/>
        <v>#NAME?</v>
      </c>
      <c r="ET2" s="44" t="e">
        <f t="shared" si="5"/>
        <v>#NAME?</v>
      </c>
      <c r="EU2" s="44" t="e">
        <f t="shared" si="5"/>
        <v>#NAME?</v>
      </c>
      <c r="EV2" s="44" t="e">
        <f t="shared" si="5"/>
        <v>#NAME?</v>
      </c>
      <c r="EW2" s="44" t="e">
        <f t="shared" si="5"/>
        <v>#NAME?</v>
      </c>
      <c r="EX2" s="44" t="e">
        <f t="shared" si="5"/>
        <v>#NAME?</v>
      </c>
      <c r="EY2" s="44" t="e">
        <f t="shared" si="5"/>
        <v>#NAME?</v>
      </c>
      <c r="EZ2" s="44" t="e">
        <f t="shared" si="5"/>
        <v>#NAME?</v>
      </c>
      <c r="FA2" s="44" t="e">
        <f t="shared" si="5"/>
        <v>#NAME?</v>
      </c>
      <c r="FB2" s="44" t="e">
        <f t="shared" si="5"/>
        <v>#NAME?</v>
      </c>
      <c r="FC2" s="44" t="e">
        <f t="shared" si="5"/>
        <v>#NAME?</v>
      </c>
      <c r="FD2" s="44" t="e">
        <f t="shared" si="5"/>
        <v>#NAME?</v>
      </c>
      <c r="FE2" s="44" t="e">
        <f t="shared" si="5"/>
        <v>#NAME?</v>
      </c>
      <c r="FF2" s="44" t="e">
        <f t="shared" si="5"/>
        <v>#NAME?</v>
      </c>
      <c r="FG2" s="44" t="e">
        <f t="shared" si="5"/>
        <v>#NAME?</v>
      </c>
      <c r="FH2" s="44" t="e">
        <f t="shared" si="5"/>
        <v>#NAME?</v>
      </c>
      <c r="FI2" s="44" t="e">
        <f t="shared" si="5"/>
        <v>#NAME?</v>
      </c>
      <c r="FJ2" s="44" t="e">
        <f t="shared" si="5"/>
        <v>#NAME?</v>
      </c>
      <c r="FK2" s="44" t="e">
        <f t="shared" si="5"/>
        <v>#NAME?</v>
      </c>
      <c r="FL2" s="44" t="e">
        <f t="shared" si="5"/>
        <v>#NAME?</v>
      </c>
      <c r="FM2" s="44" t="e">
        <f t="shared" si="5"/>
        <v>#NAME?</v>
      </c>
      <c r="FN2" s="44" t="e">
        <f t="shared" si="5"/>
        <v>#NAME?</v>
      </c>
      <c r="FO2" s="44" t="e">
        <f t="shared" si="5"/>
        <v>#NAME?</v>
      </c>
      <c r="FP2" s="44" t="e">
        <f t="shared" si="5"/>
        <v>#NAME?</v>
      </c>
      <c r="FQ2" s="44" t="e">
        <f t="shared" si="5"/>
        <v>#NAME?</v>
      </c>
      <c r="FR2" s="44" t="e">
        <f t="shared" si="5"/>
        <v>#NAME?</v>
      </c>
      <c r="FS2" s="44" t="e">
        <f t="shared" si="5"/>
        <v>#NAME?</v>
      </c>
      <c r="FT2" s="44" t="e">
        <f t="shared" si="5"/>
        <v>#NAME?</v>
      </c>
      <c r="FU2" s="44" t="e">
        <f t="shared" si="5"/>
        <v>#NAME?</v>
      </c>
      <c r="FV2" s="44" t="e">
        <f t="shared" si="5"/>
        <v>#NAME?</v>
      </c>
      <c r="FW2" s="44" t="e">
        <f t="shared" si="5"/>
        <v>#NAME?</v>
      </c>
      <c r="FX2" s="44" t="e">
        <f t="shared" si="5"/>
        <v>#NAME?</v>
      </c>
      <c r="FY2" s="44" t="e">
        <f t="shared" si="5"/>
        <v>#NAME?</v>
      </c>
      <c r="FZ2" s="44" t="e">
        <f t="shared" si="5"/>
        <v>#NAME?</v>
      </c>
      <c r="GA2" s="44" t="e">
        <f t="shared" si="5"/>
        <v>#NAME?</v>
      </c>
      <c r="GB2" s="44" t="e">
        <f t="shared" si="5"/>
        <v>#NAME?</v>
      </c>
      <c r="GC2" s="44" t="e">
        <f t="shared" si="5"/>
        <v>#NAME?</v>
      </c>
      <c r="GD2" s="44" t="e">
        <f t="shared" si="5"/>
        <v>#NAME?</v>
      </c>
      <c r="GE2" s="44" t="e">
        <f t="shared" si="5"/>
        <v>#NAME?</v>
      </c>
      <c r="GF2" s="44" t="e">
        <f t="shared" si="5"/>
        <v>#NAME?</v>
      </c>
      <c r="GG2" s="44" t="e">
        <f t="shared" si="5"/>
        <v>#NAME?</v>
      </c>
      <c r="GH2" s="44" t="e">
        <f t="shared" si="5"/>
        <v>#NAME?</v>
      </c>
      <c r="GI2" s="44" t="e">
        <f t="shared" si="5"/>
        <v>#NAME?</v>
      </c>
      <c r="GJ2" s="44" t="e">
        <f t="shared" si="5"/>
        <v>#NAME?</v>
      </c>
      <c r="GK2" s="44" t="e">
        <f t="shared" si="5"/>
        <v>#NAME?</v>
      </c>
      <c r="GL2" s="44" t="e">
        <f t="shared" si="5"/>
        <v>#NAME?</v>
      </c>
      <c r="GM2" s="44" t="e">
        <f t="shared" ref="GM2:HJ2" si="6">SUM(GM4:GM219)</f>
        <v>#NAME?</v>
      </c>
      <c r="GN2" s="44" t="e">
        <f t="shared" si="6"/>
        <v>#NAME?</v>
      </c>
      <c r="GO2" s="44" t="e">
        <f t="shared" si="6"/>
        <v>#NAME?</v>
      </c>
      <c r="GP2" s="44" t="e">
        <f t="shared" si="6"/>
        <v>#NAME?</v>
      </c>
      <c r="GQ2" s="44" t="e">
        <f t="shared" si="6"/>
        <v>#NAME?</v>
      </c>
      <c r="GR2" s="44" t="e">
        <f t="shared" si="6"/>
        <v>#NAME?</v>
      </c>
      <c r="GS2" s="44" t="e">
        <f t="shared" si="6"/>
        <v>#NAME?</v>
      </c>
      <c r="GT2" s="44" t="e">
        <f t="shared" si="6"/>
        <v>#NAME?</v>
      </c>
      <c r="GU2" s="44" t="e">
        <f t="shared" si="6"/>
        <v>#NAME?</v>
      </c>
      <c r="GV2" s="44" t="e">
        <f t="shared" si="6"/>
        <v>#NAME?</v>
      </c>
      <c r="GW2" s="44" t="e">
        <f t="shared" si="6"/>
        <v>#NAME?</v>
      </c>
      <c r="GX2" s="44" t="e">
        <f t="shared" si="6"/>
        <v>#NAME?</v>
      </c>
      <c r="GY2" s="44" t="e">
        <f t="shared" si="6"/>
        <v>#NAME?</v>
      </c>
      <c r="GZ2" s="44" t="e">
        <f t="shared" si="6"/>
        <v>#NAME?</v>
      </c>
      <c r="HA2" s="44" t="e">
        <f t="shared" si="6"/>
        <v>#NAME?</v>
      </c>
      <c r="HB2" s="44" t="e">
        <f t="shared" si="6"/>
        <v>#NAME?</v>
      </c>
      <c r="HC2" s="44" t="e">
        <f t="shared" si="6"/>
        <v>#NAME?</v>
      </c>
      <c r="HD2" s="44" t="e">
        <f t="shared" si="6"/>
        <v>#NAME?</v>
      </c>
      <c r="HE2" s="44" t="e">
        <f t="shared" si="6"/>
        <v>#NAME?</v>
      </c>
      <c r="HF2" s="44" t="e">
        <f t="shared" si="6"/>
        <v>#NAME?</v>
      </c>
      <c r="HG2" s="44" t="e">
        <f t="shared" si="6"/>
        <v>#NAME?</v>
      </c>
      <c r="HH2" s="44" t="e">
        <f t="shared" si="6"/>
        <v>#NAME?</v>
      </c>
      <c r="HI2" s="44" t="e">
        <f t="shared" si="6"/>
        <v>#NAME?</v>
      </c>
      <c r="HJ2" s="44" t="e">
        <f t="shared" si="6"/>
        <v>#NAME?</v>
      </c>
    </row>
    <row r="3" spans="1:218" x14ac:dyDescent="0.2">
      <c r="A3" s="23" t="s">
        <v>214</v>
      </c>
      <c r="B3" s="24" t="s">
        <v>111</v>
      </c>
      <c r="C3" s="24"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5">
        <v>48</v>
      </c>
      <c r="AY3" s="25">
        <v>49</v>
      </c>
      <c r="AZ3" s="25">
        <v>50</v>
      </c>
      <c r="BA3" s="25">
        <v>51</v>
      </c>
      <c r="BB3" s="25">
        <v>52</v>
      </c>
      <c r="BC3" s="25">
        <v>53</v>
      </c>
      <c r="BD3" s="25">
        <v>54</v>
      </c>
      <c r="BE3" s="25">
        <v>55</v>
      </c>
      <c r="BF3" s="25">
        <v>56</v>
      </c>
      <c r="BG3" s="25">
        <v>57</v>
      </c>
      <c r="BH3" s="25">
        <v>58</v>
      </c>
      <c r="BI3" s="25">
        <v>59</v>
      </c>
      <c r="BJ3" s="25">
        <v>60</v>
      </c>
      <c r="BK3" s="25">
        <v>61</v>
      </c>
      <c r="BL3" s="25">
        <v>62</v>
      </c>
      <c r="BM3" s="25">
        <v>63</v>
      </c>
      <c r="BN3" s="25">
        <v>64</v>
      </c>
      <c r="BO3" s="25">
        <v>65</v>
      </c>
      <c r="BP3" s="25">
        <v>66</v>
      </c>
      <c r="BQ3" s="25">
        <v>67</v>
      </c>
      <c r="BR3" s="25">
        <v>68</v>
      </c>
      <c r="BS3" s="25">
        <v>69</v>
      </c>
      <c r="BT3" s="25">
        <v>70</v>
      </c>
      <c r="BU3" s="25">
        <v>71</v>
      </c>
      <c r="BV3" s="25">
        <v>72</v>
      </c>
      <c r="BW3" s="25">
        <v>73</v>
      </c>
      <c r="BX3" s="25">
        <v>74</v>
      </c>
      <c r="BY3" s="25">
        <v>75</v>
      </c>
      <c r="BZ3" s="25">
        <v>76</v>
      </c>
      <c r="CA3" s="25">
        <v>77</v>
      </c>
      <c r="CB3" s="25">
        <v>78</v>
      </c>
      <c r="CC3" s="25">
        <v>79</v>
      </c>
      <c r="CD3" s="25">
        <v>80</v>
      </c>
      <c r="CE3" s="25">
        <v>81</v>
      </c>
      <c r="CF3" s="25">
        <v>82</v>
      </c>
      <c r="CG3" s="25">
        <v>83</v>
      </c>
      <c r="CH3" s="25">
        <v>84</v>
      </c>
      <c r="CI3" s="25">
        <v>85</v>
      </c>
      <c r="CJ3" s="25">
        <v>86</v>
      </c>
      <c r="CK3" s="25">
        <v>87</v>
      </c>
      <c r="CL3" s="25">
        <v>88</v>
      </c>
      <c r="CM3" s="25">
        <v>89</v>
      </c>
      <c r="CN3" s="25">
        <v>90</v>
      </c>
      <c r="CO3" s="25">
        <v>91</v>
      </c>
      <c r="CP3" s="25">
        <v>92</v>
      </c>
      <c r="CQ3" s="25">
        <v>93</v>
      </c>
      <c r="CR3" s="25">
        <v>94</v>
      </c>
      <c r="CS3" s="25">
        <v>95</v>
      </c>
      <c r="CT3" s="25">
        <v>96</v>
      </c>
      <c r="CU3" s="25">
        <v>97</v>
      </c>
      <c r="CV3" s="25">
        <v>98</v>
      </c>
      <c r="CW3" s="25">
        <v>99</v>
      </c>
      <c r="CX3" s="25">
        <v>100</v>
      </c>
      <c r="CY3" s="25">
        <v>101</v>
      </c>
      <c r="CZ3" s="25">
        <v>102</v>
      </c>
      <c r="DA3" s="25">
        <v>103</v>
      </c>
      <c r="DB3" s="25">
        <v>104</v>
      </c>
      <c r="DC3" s="25">
        <v>105</v>
      </c>
      <c r="DD3" s="25">
        <v>106</v>
      </c>
      <c r="DE3" s="25">
        <v>107</v>
      </c>
      <c r="DF3" s="25">
        <v>108</v>
      </c>
      <c r="DG3" s="25">
        <v>109</v>
      </c>
      <c r="DH3" s="25">
        <v>110</v>
      </c>
      <c r="DI3" s="25">
        <v>111</v>
      </c>
      <c r="DJ3" s="25">
        <v>112</v>
      </c>
      <c r="DK3" s="25">
        <v>113</v>
      </c>
      <c r="DL3" s="25">
        <v>114</v>
      </c>
      <c r="DM3" s="25">
        <v>115</v>
      </c>
      <c r="DN3" s="25">
        <v>116</v>
      </c>
      <c r="DO3" s="25">
        <v>117</v>
      </c>
      <c r="DP3" s="25">
        <v>118</v>
      </c>
      <c r="DQ3" s="25">
        <v>119</v>
      </c>
      <c r="DR3" s="25">
        <v>120</v>
      </c>
      <c r="DS3" s="25">
        <v>121</v>
      </c>
      <c r="DT3" s="25">
        <v>122</v>
      </c>
      <c r="DU3" s="25">
        <v>123</v>
      </c>
      <c r="DV3" s="25">
        <v>124</v>
      </c>
      <c r="DW3" s="25">
        <v>125</v>
      </c>
      <c r="DX3" s="25">
        <v>126</v>
      </c>
      <c r="DY3" s="25">
        <v>127</v>
      </c>
      <c r="DZ3" s="25">
        <v>128</v>
      </c>
      <c r="EA3" s="25">
        <v>129</v>
      </c>
      <c r="EB3" s="25">
        <v>130</v>
      </c>
      <c r="EC3" s="25">
        <v>131</v>
      </c>
      <c r="ED3" s="25">
        <v>132</v>
      </c>
      <c r="EE3" s="25">
        <v>133</v>
      </c>
      <c r="EF3" s="25">
        <v>134</v>
      </c>
      <c r="EG3" s="25">
        <v>135</v>
      </c>
      <c r="EH3" s="25">
        <v>136</v>
      </c>
      <c r="EI3" s="25">
        <v>137</v>
      </c>
      <c r="EJ3" s="25">
        <v>138</v>
      </c>
      <c r="EK3" s="25">
        <v>139</v>
      </c>
      <c r="EL3" s="25">
        <v>140</v>
      </c>
      <c r="EM3" s="25">
        <v>141</v>
      </c>
      <c r="EN3" s="25">
        <v>142</v>
      </c>
      <c r="EO3" s="25">
        <v>143</v>
      </c>
      <c r="EP3" s="25">
        <v>144</v>
      </c>
      <c r="EQ3" s="25">
        <v>145</v>
      </c>
      <c r="ER3" s="25">
        <v>146</v>
      </c>
      <c r="ES3" s="25">
        <v>147</v>
      </c>
      <c r="ET3" s="25">
        <v>148</v>
      </c>
      <c r="EU3" s="25">
        <v>149</v>
      </c>
      <c r="EV3" s="25">
        <v>150</v>
      </c>
      <c r="EW3" s="25">
        <v>151</v>
      </c>
      <c r="EX3" s="25">
        <v>152</v>
      </c>
      <c r="EY3" s="25">
        <v>153</v>
      </c>
      <c r="EZ3" s="25">
        <v>154</v>
      </c>
      <c r="FA3" s="25">
        <v>155</v>
      </c>
      <c r="FB3" s="25">
        <v>156</v>
      </c>
      <c r="FC3" s="25">
        <v>157</v>
      </c>
      <c r="FD3" s="25">
        <v>158</v>
      </c>
      <c r="FE3" s="25">
        <v>159</v>
      </c>
      <c r="FF3" s="25">
        <v>160</v>
      </c>
      <c r="FG3" s="25">
        <v>161</v>
      </c>
      <c r="FH3" s="25">
        <v>162</v>
      </c>
      <c r="FI3" s="25">
        <v>163</v>
      </c>
      <c r="FJ3" s="25">
        <v>164</v>
      </c>
      <c r="FK3" s="25">
        <v>165</v>
      </c>
      <c r="FL3" s="25">
        <v>166</v>
      </c>
      <c r="FM3" s="25">
        <v>167</v>
      </c>
      <c r="FN3" s="25">
        <v>168</v>
      </c>
      <c r="FO3" s="25">
        <v>169</v>
      </c>
      <c r="FP3" s="25">
        <v>170</v>
      </c>
      <c r="FQ3" s="25">
        <v>171</v>
      </c>
      <c r="FR3" s="25">
        <v>172</v>
      </c>
      <c r="FS3" s="25">
        <v>173</v>
      </c>
      <c r="FT3" s="25">
        <v>174</v>
      </c>
      <c r="FU3" s="25">
        <v>175</v>
      </c>
      <c r="FV3" s="25">
        <v>176</v>
      </c>
      <c r="FW3" s="25">
        <v>177</v>
      </c>
      <c r="FX3" s="25">
        <v>178</v>
      </c>
      <c r="FY3" s="25">
        <v>179</v>
      </c>
      <c r="FZ3" s="25">
        <v>180</v>
      </c>
      <c r="GA3" s="25">
        <v>181</v>
      </c>
      <c r="GB3" s="25">
        <v>182</v>
      </c>
      <c r="GC3" s="25">
        <v>183</v>
      </c>
      <c r="GD3" s="25">
        <v>184</v>
      </c>
      <c r="GE3" s="25">
        <v>185</v>
      </c>
      <c r="GF3" s="25">
        <v>186</v>
      </c>
      <c r="GG3" s="25">
        <v>187</v>
      </c>
      <c r="GH3" s="25">
        <v>188</v>
      </c>
      <c r="GI3" s="25">
        <v>189</v>
      </c>
      <c r="GJ3" s="25">
        <v>190</v>
      </c>
      <c r="GK3" s="25">
        <v>191</v>
      </c>
      <c r="GL3" s="25">
        <v>192</v>
      </c>
      <c r="GM3" s="25">
        <v>193</v>
      </c>
      <c r="GN3" s="25">
        <v>194</v>
      </c>
      <c r="GO3" s="25">
        <v>195</v>
      </c>
      <c r="GP3" s="25">
        <v>196</v>
      </c>
      <c r="GQ3" s="25">
        <v>197</v>
      </c>
      <c r="GR3" s="25">
        <v>198</v>
      </c>
      <c r="GS3" s="25">
        <v>199</v>
      </c>
      <c r="GT3" s="25">
        <v>200</v>
      </c>
      <c r="GU3" s="25">
        <v>201</v>
      </c>
      <c r="GV3" s="25">
        <v>202</v>
      </c>
      <c r="GW3" s="25">
        <v>203</v>
      </c>
      <c r="GX3" s="25">
        <v>204</v>
      </c>
      <c r="GY3" s="25">
        <v>205</v>
      </c>
      <c r="GZ3" s="25">
        <v>206</v>
      </c>
      <c r="HA3" s="25">
        <v>207</v>
      </c>
      <c r="HB3" s="25">
        <v>208</v>
      </c>
      <c r="HC3" s="25">
        <v>209</v>
      </c>
      <c r="HD3" s="25">
        <v>210</v>
      </c>
      <c r="HE3" s="25">
        <v>211</v>
      </c>
      <c r="HF3" s="25">
        <v>212</v>
      </c>
      <c r="HG3" s="25">
        <v>213</v>
      </c>
      <c r="HH3" s="25">
        <v>214</v>
      </c>
      <c r="HI3" s="25">
        <v>215</v>
      </c>
      <c r="HJ3" s="25">
        <v>216</v>
      </c>
    </row>
    <row r="4" spans="1:218" s="22" customFormat="1" ht="14.4" x14ac:dyDescent="0.3">
      <c r="A4" s="42">
        <v>1</v>
      </c>
      <c r="B4" s="43">
        <f>'CMM4 - AUX CALC'!$B$67</f>
        <v>0</v>
      </c>
      <c r="C4" s="41">
        <f>$B4/(_xlfn.SINGLE(PrazoConcessao)*12-C$3+1)</f>
        <v>0</v>
      </c>
      <c r="D4" s="41">
        <f t="shared" ref="D4:S19" si="7">C4</f>
        <v>0</v>
      </c>
      <c r="E4" s="41">
        <f t="shared" si="7"/>
        <v>0</v>
      </c>
      <c r="F4" s="41">
        <f t="shared" si="7"/>
        <v>0</v>
      </c>
      <c r="G4" s="41">
        <f t="shared" si="7"/>
        <v>0</v>
      </c>
      <c r="H4" s="41">
        <f t="shared" si="7"/>
        <v>0</v>
      </c>
      <c r="I4" s="41">
        <f t="shared" si="7"/>
        <v>0</v>
      </c>
      <c r="J4" s="41">
        <f t="shared" si="7"/>
        <v>0</v>
      </c>
      <c r="K4" s="41">
        <f t="shared" si="7"/>
        <v>0</v>
      </c>
      <c r="L4" s="41">
        <f t="shared" si="7"/>
        <v>0</v>
      </c>
      <c r="M4" s="41">
        <f t="shared" si="7"/>
        <v>0</v>
      </c>
      <c r="N4" s="41">
        <f t="shared" si="7"/>
        <v>0</v>
      </c>
      <c r="O4" s="41">
        <f t="shared" si="7"/>
        <v>0</v>
      </c>
      <c r="P4" s="41">
        <f t="shared" si="7"/>
        <v>0</v>
      </c>
      <c r="Q4" s="41">
        <f t="shared" si="7"/>
        <v>0</v>
      </c>
      <c r="R4" s="41">
        <f t="shared" si="7"/>
        <v>0</v>
      </c>
      <c r="S4" s="41">
        <f t="shared" si="7"/>
        <v>0</v>
      </c>
      <c r="T4" s="41">
        <f t="shared" ref="T4:AI19" si="8">S4</f>
        <v>0</v>
      </c>
      <c r="U4" s="41">
        <f t="shared" si="8"/>
        <v>0</v>
      </c>
      <c r="V4" s="41">
        <f t="shared" si="8"/>
        <v>0</v>
      </c>
      <c r="W4" s="41">
        <f t="shared" si="8"/>
        <v>0</v>
      </c>
      <c r="X4" s="41">
        <f t="shared" si="8"/>
        <v>0</v>
      </c>
      <c r="Y4" s="41">
        <f t="shared" si="8"/>
        <v>0</v>
      </c>
      <c r="Z4" s="41">
        <f t="shared" si="8"/>
        <v>0</v>
      </c>
      <c r="AA4" s="41">
        <f t="shared" si="8"/>
        <v>0</v>
      </c>
      <c r="AB4" s="41">
        <f t="shared" si="8"/>
        <v>0</v>
      </c>
      <c r="AC4" s="41">
        <f t="shared" si="8"/>
        <v>0</v>
      </c>
      <c r="AD4" s="41">
        <f t="shared" si="8"/>
        <v>0</v>
      </c>
      <c r="AE4" s="41">
        <f t="shared" si="8"/>
        <v>0</v>
      </c>
      <c r="AF4" s="41">
        <f t="shared" si="8"/>
        <v>0</v>
      </c>
      <c r="AG4" s="41">
        <f t="shared" si="8"/>
        <v>0</v>
      </c>
      <c r="AH4" s="41">
        <f t="shared" si="8"/>
        <v>0</v>
      </c>
      <c r="AI4" s="41">
        <f t="shared" si="8"/>
        <v>0</v>
      </c>
      <c r="AJ4" s="41">
        <f t="shared" ref="AJ4:AY19" si="9">AI4</f>
        <v>0</v>
      </c>
      <c r="AK4" s="41">
        <f t="shared" si="9"/>
        <v>0</v>
      </c>
      <c r="AL4" s="41">
        <f t="shared" si="9"/>
        <v>0</v>
      </c>
      <c r="AM4" s="41">
        <f t="shared" si="9"/>
        <v>0</v>
      </c>
      <c r="AN4" s="41">
        <f t="shared" si="9"/>
        <v>0</v>
      </c>
      <c r="AO4" s="41">
        <f t="shared" si="9"/>
        <v>0</v>
      </c>
      <c r="AP4" s="41">
        <f t="shared" si="9"/>
        <v>0</v>
      </c>
      <c r="AQ4" s="41">
        <f t="shared" si="9"/>
        <v>0</v>
      </c>
      <c r="AR4" s="41">
        <f t="shared" si="9"/>
        <v>0</v>
      </c>
      <c r="AS4" s="41">
        <f t="shared" si="9"/>
        <v>0</v>
      </c>
      <c r="AT4" s="41">
        <f t="shared" si="9"/>
        <v>0</v>
      </c>
      <c r="AU4" s="41">
        <f t="shared" si="9"/>
        <v>0</v>
      </c>
      <c r="AV4" s="41">
        <f t="shared" si="9"/>
        <v>0</v>
      </c>
      <c r="AW4" s="41">
        <f t="shared" si="9"/>
        <v>0</v>
      </c>
      <c r="AX4" s="41">
        <f t="shared" si="9"/>
        <v>0</v>
      </c>
      <c r="AY4" s="41">
        <f t="shared" si="9"/>
        <v>0</v>
      </c>
      <c r="AZ4" s="41">
        <f t="shared" ref="AZ4:BO19" si="10">AY4</f>
        <v>0</v>
      </c>
      <c r="BA4" s="41">
        <f t="shared" si="10"/>
        <v>0</v>
      </c>
      <c r="BB4" s="41">
        <f t="shared" si="10"/>
        <v>0</v>
      </c>
      <c r="BC4" s="41">
        <f t="shared" si="10"/>
        <v>0</v>
      </c>
      <c r="BD4" s="41">
        <f t="shared" si="10"/>
        <v>0</v>
      </c>
      <c r="BE4" s="41">
        <f t="shared" si="10"/>
        <v>0</v>
      </c>
      <c r="BF4" s="41">
        <f t="shared" si="10"/>
        <v>0</v>
      </c>
      <c r="BG4" s="41">
        <f t="shared" si="10"/>
        <v>0</v>
      </c>
      <c r="BH4" s="41">
        <f t="shared" si="10"/>
        <v>0</v>
      </c>
      <c r="BI4" s="41">
        <f t="shared" si="10"/>
        <v>0</v>
      </c>
      <c r="BJ4" s="41">
        <f t="shared" si="10"/>
        <v>0</v>
      </c>
      <c r="BK4" s="41">
        <f t="shared" si="10"/>
        <v>0</v>
      </c>
      <c r="BL4" s="41">
        <f t="shared" si="10"/>
        <v>0</v>
      </c>
      <c r="BM4" s="41">
        <f t="shared" si="10"/>
        <v>0</v>
      </c>
      <c r="BN4" s="41">
        <f t="shared" si="10"/>
        <v>0</v>
      </c>
      <c r="BO4" s="41">
        <f t="shared" si="10"/>
        <v>0</v>
      </c>
      <c r="BP4" s="41">
        <f t="shared" ref="BP4:CE19" si="11">BO4</f>
        <v>0</v>
      </c>
      <c r="BQ4" s="41">
        <f t="shared" si="11"/>
        <v>0</v>
      </c>
      <c r="BR4" s="41">
        <f t="shared" si="11"/>
        <v>0</v>
      </c>
      <c r="BS4" s="41">
        <f t="shared" si="11"/>
        <v>0</v>
      </c>
      <c r="BT4" s="41">
        <f t="shared" si="11"/>
        <v>0</v>
      </c>
      <c r="BU4" s="41">
        <f t="shared" si="11"/>
        <v>0</v>
      </c>
      <c r="BV4" s="41">
        <f t="shared" si="11"/>
        <v>0</v>
      </c>
      <c r="BW4" s="41">
        <f t="shared" si="11"/>
        <v>0</v>
      </c>
      <c r="BX4" s="41">
        <f t="shared" si="11"/>
        <v>0</v>
      </c>
      <c r="BY4" s="41">
        <f t="shared" si="11"/>
        <v>0</v>
      </c>
      <c r="BZ4" s="41">
        <f t="shared" si="11"/>
        <v>0</v>
      </c>
      <c r="CA4" s="41">
        <f t="shared" si="11"/>
        <v>0</v>
      </c>
      <c r="CB4" s="41">
        <f t="shared" si="11"/>
        <v>0</v>
      </c>
      <c r="CC4" s="41">
        <f t="shared" si="11"/>
        <v>0</v>
      </c>
      <c r="CD4" s="41">
        <f t="shared" si="11"/>
        <v>0</v>
      </c>
      <c r="CE4" s="41">
        <f t="shared" si="11"/>
        <v>0</v>
      </c>
      <c r="CF4" s="41">
        <f t="shared" ref="CF4:CU19" si="12">CE4</f>
        <v>0</v>
      </c>
      <c r="CG4" s="41">
        <f t="shared" si="12"/>
        <v>0</v>
      </c>
      <c r="CH4" s="41">
        <f t="shared" si="12"/>
        <v>0</v>
      </c>
      <c r="CI4" s="41">
        <f t="shared" si="12"/>
        <v>0</v>
      </c>
      <c r="CJ4" s="41">
        <f t="shared" si="12"/>
        <v>0</v>
      </c>
      <c r="CK4" s="41">
        <f t="shared" si="12"/>
        <v>0</v>
      </c>
      <c r="CL4" s="41">
        <f t="shared" si="12"/>
        <v>0</v>
      </c>
      <c r="CM4" s="41">
        <f t="shared" si="12"/>
        <v>0</v>
      </c>
      <c r="CN4" s="41">
        <f t="shared" si="12"/>
        <v>0</v>
      </c>
      <c r="CO4" s="41">
        <f t="shared" si="12"/>
        <v>0</v>
      </c>
      <c r="CP4" s="41">
        <f t="shared" si="12"/>
        <v>0</v>
      </c>
      <c r="CQ4" s="41">
        <f t="shared" si="12"/>
        <v>0</v>
      </c>
      <c r="CR4" s="41">
        <f t="shared" si="12"/>
        <v>0</v>
      </c>
      <c r="CS4" s="41">
        <f t="shared" si="12"/>
        <v>0</v>
      </c>
      <c r="CT4" s="41">
        <f t="shared" si="12"/>
        <v>0</v>
      </c>
      <c r="CU4" s="41">
        <f t="shared" si="12"/>
        <v>0</v>
      </c>
      <c r="CV4" s="41">
        <f t="shared" ref="CV4:DK19" si="13">CU4</f>
        <v>0</v>
      </c>
      <c r="CW4" s="41">
        <f t="shared" si="13"/>
        <v>0</v>
      </c>
      <c r="CX4" s="41">
        <f t="shared" si="13"/>
        <v>0</v>
      </c>
      <c r="CY4" s="41">
        <f t="shared" si="13"/>
        <v>0</v>
      </c>
      <c r="CZ4" s="41">
        <f t="shared" si="13"/>
        <v>0</v>
      </c>
      <c r="DA4" s="41">
        <f t="shared" si="13"/>
        <v>0</v>
      </c>
      <c r="DB4" s="41">
        <f t="shared" si="13"/>
        <v>0</v>
      </c>
      <c r="DC4" s="41">
        <f t="shared" si="13"/>
        <v>0</v>
      </c>
      <c r="DD4" s="41">
        <f t="shared" si="13"/>
        <v>0</v>
      </c>
      <c r="DE4" s="41">
        <f t="shared" si="13"/>
        <v>0</v>
      </c>
      <c r="DF4" s="41">
        <f t="shared" si="13"/>
        <v>0</v>
      </c>
      <c r="DG4" s="41">
        <f t="shared" si="13"/>
        <v>0</v>
      </c>
      <c r="DH4" s="41">
        <f t="shared" si="13"/>
        <v>0</v>
      </c>
      <c r="DI4" s="41">
        <f t="shared" si="13"/>
        <v>0</v>
      </c>
      <c r="DJ4" s="41">
        <f t="shared" si="13"/>
        <v>0</v>
      </c>
      <c r="DK4" s="41">
        <f t="shared" si="13"/>
        <v>0</v>
      </c>
      <c r="DL4" s="41">
        <f t="shared" ref="DL4:EA19" si="14">DK4</f>
        <v>0</v>
      </c>
      <c r="DM4" s="41">
        <f t="shared" si="14"/>
        <v>0</v>
      </c>
      <c r="DN4" s="41">
        <f t="shared" si="14"/>
        <v>0</v>
      </c>
      <c r="DO4" s="41">
        <f t="shared" si="14"/>
        <v>0</v>
      </c>
      <c r="DP4" s="41">
        <f t="shared" si="14"/>
        <v>0</v>
      </c>
      <c r="DQ4" s="41">
        <f t="shared" si="14"/>
        <v>0</v>
      </c>
      <c r="DR4" s="41">
        <f t="shared" si="14"/>
        <v>0</v>
      </c>
      <c r="DS4" s="41">
        <f t="shared" si="14"/>
        <v>0</v>
      </c>
      <c r="DT4" s="41">
        <f t="shared" si="14"/>
        <v>0</v>
      </c>
      <c r="DU4" s="41">
        <f t="shared" si="14"/>
        <v>0</v>
      </c>
      <c r="DV4" s="41">
        <f t="shared" si="14"/>
        <v>0</v>
      </c>
      <c r="DW4" s="41">
        <f t="shared" si="14"/>
        <v>0</v>
      </c>
      <c r="DX4" s="41">
        <f t="shared" si="14"/>
        <v>0</v>
      </c>
      <c r="DY4" s="41">
        <f t="shared" si="14"/>
        <v>0</v>
      </c>
      <c r="DZ4" s="41">
        <f t="shared" si="14"/>
        <v>0</v>
      </c>
      <c r="EA4" s="41">
        <f t="shared" si="14"/>
        <v>0</v>
      </c>
      <c r="EB4" s="41">
        <f t="shared" ref="EB4:EQ19" si="15">EA4</f>
        <v>0</v>
      </c>
      <c r="EC4" s="41">
        <f t="shared" si="15"/>
        <v>0</v>
      </c>
      <c r="ED4" s="41">
        <f t="shared" si="15"/>
        <v>0</v>
      </c>
      <c r="EE4" s="41">
        <f t="shared" si="15"/>
        <v>0</v>
      </c>
      <c r="EF4" s="41">
        <f t="shared" si="15"/>
        <v>0</v>
      </c>
      <c r="EG4" s="41">
        <f t="shared" si="15"/>
        <v>0</v>
      </c>
      <c r="EH4" s="41">
        <f t="shared" si="15"/>
        <v>0</v>
      </c>
      <c r="EI4" s="41">
        <f t="shared" si="15"/>
        <v>0</v>
      </c>
      <c r="EJ4" s="41">
        <f t="shared" si="15"/>
        <v>0</v>
      </c>
      <c r="EK4" s="41">
        <f t="shared" si="15"/>
        <v>0</v>
      </c>
      <c r="EL4" s="41">
        <f t="shared" si="15"/>
        <v>0</v>
      </c>
      <c r="EM4" s="41">
        <f t="shared" si="15"/>
        <v>0</v>
      </c>
      <c r="EN4" s="41">
        <f t="shared" si="15"/>
        <v>0</v>
      </c>
      <c r="EO4" s="41">
        <f t="shared" si="15"/>
        <v>0</v>
      </c>
      <c r="EP4" s="41">
        <f t="shared" si="15"/>
        <v>0</v>
      </c>
      <c r="EQ4" s="41">
        <f t="shared" si="15"/>
        <v>0</v>
      </c>
      <c r="ER4" s="41">
        <f t="shared" ref="ER4:FG19" si="16">EQ4</f>
        <v>0</v>
      </c>
      <c r="ES4" s="41">
        <f t="shared" si="16"/>
        <v>0</v>
      </c>
      <c r="ET4" s="41">
        <f t="shared" si="16"/>
        <v>0</v>
      </c>
      <c r="EU4" s="41">
        <f t="shared" si="16"/>
        <v>0</v>
      </c>
      <c r="EV4" s="41">
        <f t="shared" si="16"/>
        <v>0</v>
      </c>
      <c r="EW4" s="41">
        <f t="shared" si="16"/>
        <v>0</v>
      </c>
      <c r="EX4" s="41">
        <f t="shared" si="16"/>
        <v>0</v>
      </c>
      <c r="EY4" s="41">
        <f t="shared" si="16"/>
        <v>0</v>
      </c>
      <c r="EZ4" s="41">
        <f t="shared" si="16"/>
        <v>0</v>
      </c>
      <c r="FA4" s="41">
        <f t="shared" si="16"/>
        <v>0</v>
      </c>
      <c r="FB4" s="41">
        <f t="shared" si="16"/>
        <v>0</v>
      </c>
      <c r="FC4" s="41">
        <f t="shared" si="16"/>
        <v>0</v>
      </c>
      <c r="FD4" s="41">
        <f t="shared" si="16"/>
        <v>0</v>
      </c>
      <c r="FE4" s="41">
        <f t="shared" si="16"/>
        <v>0</v>
      </c>
      <c r="FF4" s="41">
        <f t="shared" si="16"/>
        <v>0</v>
      </c>
      <c r="FG4" s="41">
        <f t="shared" si="16"/>
        <v>0</v>
      </c>
      <c r="FH4" s="41">
        <f t="shared" ref="FH4:FW19" si="17">FG4</f>
        <v>0</v>
      </c>
      <c r="FI4" s="41">
        <f t="shared" si="17"/>
        <v>0</v>
      </c>
      <c r="FJ4" s="41">
        <f t="shared" si="17"/>
        <v>0</v>
      </c>
      <c r="FK4" s="41">
        <f t="shared" si="17"/>
        <v>0</v>
      </c>
      <c r="FL4" s="41">
        <f t="shared" si="17"/>
        <v>0</v>
      </c>
      <c r="FM4" s="41">
        <f t="shared" si="17"/>
        <v>0</v>
      </c>
      <c r="FN4" s="41">
        <f t="shared" si="17"/>
        <v>0</v>
      </c>
      <c r="FO4" s="41">
        <f t="shared" si="17"/>
        <v>0</v>
      </c>
      <c r="FP4" s="41">
        <f t="shared" si="17"/>
        <v>0</v>
      </c>
      <c r="FQ4" s="41">
        <f t="shared" si="17"/>
        <v>0</v>
      </c>
      <c r="FR4" s="41">
        <f t="shared" si="17"/>
        <v>0</v>
      </c>
      <c r="FS4" s="41">
        <f t="shared" si="17"/>
        <v>0</v>
      </c>
      <c r="FT4" s="41">
        <f t="shared" si="17"/>
        <v>0</v>
      </c>
      <c r="FU4" s="41">
        <f t="shared" si="17"/>
        <v>0</v>
      </c>
      <c r="FV4" s="41">
        <f t="shared" si="17"/>
        <v>0</v>
      </c>
      <c r="FW4" s="41">
        <f t="shared" si="17"/>
        <v>0</v>
      </c>
      <c r="FX4" s="41">
        <f t="shared" ref="FX4:GM19" si="18">FW4</f>
        <v>0</v>
      </c>
      <c r="FY4" s="41">
        <f t="shared" si="18"/>
        <v>0</v>
      </c>
      <c r="FZ4" s="41">
        <f t="shared" si="18"/>
        <v>0</v>
      </c>
      <c r="GA4" s="41">
        <f t="shared" si="18"/>
        <v>0</v>
      </c>
      <c r="GB4" s="41">
        <f t="shared" si="18"/>
        <v>0</v>
      </c>
      <c r="GC4" s="41">
        <f t="shared" si="18"/>
        <v>0</v>
      </c>
      <c r="GD4" s="41">
        <f t="shared" si="18"/>
        <v>0</v>
      </c>
      <c r="GE4" s="41">
        <f t="shared" si="18"/>
        <v>0</v>
      </c>
      <c r="GF4" s="41">
        <f t="shared" si="18"/>
        <v>0</v>
      </c>
      <c r="GG4" s="41">
        <f t="shared" si="18"/>
        <v>0</v>
      </c>
      <c r="GH4" s="41">
        <f t="shared" si="18"/>
        <v>0</v>
      </c>
      <c r="GI4" s="41">
        <f t="shared" si="18"/>
        <v>0</v>
      </c>
      <c r="GJ4" s="41">
        <f t="shared" si="18"/>
        <v>0</v>
      </c>
      <c r="GK4" s="41">
        <f t="shared" si="18"/>
        <v>0</v>
      </c>
      <c r="GL4" s="41">
        <f t="shared" si="18"/>
        <v>0</v>
      </c>
      <c r="GM4" s="41">
        <f t="shared" si="18"/>
        <v>0</v>
      </c>
      <c r="GN4" s="41">
        <f t="shared" ref="GN4:HC19" si="19">GM4</f>
        <v>0</v>
      </c>
      <c r="GO4" s="41">
        <f t="shared" si="19"/>
        <v>0</v>
      </c>
      <c r="GP4" s="41">
        <f t="shared" si="19"/>
        <v>0</v>
      </c>
      <c r="GQ4" s="41">
        <f t="shared" si="19"/>
        <v>0</v>
      </c>
      <c r="GR4" s="41">
        <f t="shared" si="19"/>
        <v>0</v>
      </c>
      <c r="GS4" s="41">
        <f t="shared" si="19"/>
        <v>0</v>
      </c>
      <c r="GT4" s="41">
        <f t="shared" si="19"/>
        <v>0</v>
      </c>
      <c r="GU4" s="41">
        <f t="shared" si="19"/>
        <v>0</v>
      </c>
      <c r="GV4" s="41">
        <f t="shared" si="19"/>
        <v>0</v>
      </c>
      <c r="GW4" s="41">
        <f t="shared" si="19"/>
        <v>0</v>
      </c>
      <c r="GX4" s="41">
        <f t="shared" si="19"/>
        <v>0</v>
      </c>
      <c r="GY4" s="41">
        <f t="shared" si="19"/>
        <v>0</v>
      </c>
      <c r="GZ4" s="41">
        <f t="shared" si="19"/>
        <v>0</v>
      </c>
      <c r="HA4" s="41">
        <f t="shared" si="19"/>
        <v>0</v>
      </c>
      <c r="HB4" s="41">
        <f t="shared" si="19"/>
        <v>0</v>
      </c>
      <c r="HC4" s="41">
        <f t="shared" si="19"/>
        <v>0</v>
      </c>
      <c r="HD4" s="41">
        <f t="shared" ref="HD4:HJ18" si="20">HC4</f>
        <v>0</v>
      </c>
      <c r="HE4" s="41">
        <f t="shared" si="20"/>
        <v>0</v>
      </c>
      <c r="HF4" s="41">
        <f t="shared" si="20"/>
        <v>0</v>
      </c>
      <c r="HG4" s="41">
        <f t="shared" si="20"/>
        <v>0</v>
      </c>
      <c r="HH4" s="41">
        <f t="shared" si="20"/>
        <v>0</v>
      </c>
      <c r="HI4" s="41">
        <f t="shared" si="20"/>
        <v>0</v>
      </c>
      <c r="HJ4" s="41">
        <f t="shared" si="20"/>
        <v>0</v>
      </c>
    </row>
    <row r="5" spans="1:218" ht="14.4" x14ac:dyDescent="0.3">
      <c r="A5" s="42">
        <v>2</v>
      </c>
      <c r="B5" s="43">
        <f>'CMM4 - AUX CALC'!$C$67</f>
        <v>0</v>
      </c>
      <c r="C5" s="41"/>
      <c r="D5" s="41">
        <f>$B5/(_xlfn.SINGLE(PrazoConcessao)*12-D$3+1)</f>
        <v>0</v>
      </c>
      <c r="E5" s="41">
        <f t="shared" si="7"/>
        <v>0</v>
      </c>
      <c r="F5" s="41">
        <f t="shared" si="7"/>
        <v>0</v>
      </c>
      <c r="G5" s="41">
        <f t="shared" si="7"/>
        <v>0</v>
      </c>
      <c r="H5" s="41">
        <f t="shared" si="7"/>
        <v>0</v>
      </c>
      <c r="I5" s="41">
        <f t="shared" si="7"/>
        <v>0</v>
      </c>
      <c r="J5" s="41">
        <f t="shared" si="7"/>
        <v>0</v>
      </c>
      <c r="K5" s="41">
        <f t="shared" si="7"/>
        <v>0</v>
      </c>
      <c r="L5" s="41">
        <f t="shared" si="7"/>
        <v>0</v>
      </c>
      <c r="M5" s="41">
        <f t="shared" si="7"/>
        <v>0</v>
      </c>
      <c r="N5" s="41">
        <f t="shared" si="7"/>
        <v>0</v>
      </c>
      <c r="O5" s="41">
        <f t="shared" si="7"/>
        <v>0</v>
      </c>
      <c r="P5" s="41">
        <f t="shared" si="7"/>
        <v>0</v>
      </c>
      <c r="Q5" s="41">
        <f t="shared" si="7"/>
        <v>0</v>
      </c>
      <c r="R5" s="41">
        <f t="shared" si="7"/>
        <v>0</v>
      </c>
      <c r="S5" s="41">
        <f t="shared" si="7"/>
        <v>0</v>
      </c>
      <c r="T5" s="41">
        <f t="shared" si="8"/>
        <v>0</v>
      </c>
      <c r="U5" s="41">
        <f t="shared" si="8"/>
        <v>0</v>
      </c>
      <c r="V5" s="41">
        <f t="shared" si="8"/>
        <v>0</v>
      </c>
      <c r="W5" s="41">
        <f t="shared" si="8"/>
        <v>0</v>
      </c>
      <c r="X5" s="41">
        <f t="shared" si="8"/>
        <v>0</v>
      </c>
      <c r="Y5" s="41">
        <f t="shared" si="8"/>
        <v>0</v>
      </c>
      <c r="Z5" s="41">
        <f t="shared" si="8"/>
        <v>0</v>
      </c>
      <c r="AA5" s="41">
        <f t="shared" si="8"/>
        <v>0</v>
      </c>
      <c r="AB5" s="41">
        <f t="shared" si="8"/>
        <v>0</v>
      </c>
      <c r="AC5" s="41">
        <f t="shared" si="8"/>
        <v>0</v>
      </c>
      <c r="AD5" s="41">
        <f t="shared" si="8"/>
        <v>0</v>
      </c>
      <c r="AE5" s="41">
        <f t="shared" si="8"/>
        <v>0</v>
      </c>
      <c r="AF5" s="41">
        <f t="shared" si="8"/>
        <v>0</v>
      </c>
      <c r="AG5" s="41">
        <f t="shared" si="8"/>
        <v>0</v>
      </c>
      <c r="AH5" s="41">
        <f t="shared" si="8"/>
        <v>0</v>
      </c>
      <c r="AI5" s="41">
        <f t="shared" si="8"/>
        <v>0</v>
      </c>
      <c r="AJ5" s="41">
        <f t="shared" si="9"/>
        <v>0</v>
      </c>
      <c r="AK5" s="41">
        <f t="shared" si="9"/>
        <v>0</v>
      </c>
      <c r="AL5" s="41">
        <f t="shared" si="9"/>
        <v>0</v>
      </c>
      <c r="AM5" s="41">
        <f t="shared" si="9"/>
        <v>0</v>
      </c>
      <c r="AN5" s="41">
        <f t="shared" si="9"/>
        <v>0</v>
      </c>
      <c r="AO5" s="41">
        <f t="shared" si="9"/>
        <v>0</v>
      </c>
      <c r="AP5" s="41">
        <f t="shared" si="9"/>
        <v>0</v>
      </c>
      <c r="AQ5" s="41">
        <f t="shared" si="9"/>
        <v>0</v>
      </c>
      <c r="AR5" s="41">
        <f t="shared" si="9"/>
        <v>0</v>
      </c>
      <c r="AS5" s="41">
        <f t="shared" si="9"/>
        <v>0</v>
      </c>
      <c r="AT5" s="41">
        <f t="shared" si="9"/>
        <v>0</v>
      </c>
      <c r="AU5" s="41">
        <f t="shared" si="9"/>
        <v>0</v>
      </c>
      <c r="AV5" s="41">
        <f t="shared" si="9"/>
        <v>0</v>
      </c>
      <c r="AW5" s="41">
        <f t="shared" si="9"/>
        <v>0</v>
      </c>
      <c r="AX5" s="41">
        <f t="shared" si="9"/>
        <v>0</v>
      </c>
      <c r="AY5" s="41">
        <f t="shared" si="9"/>
        <v>0</v>
      </c>
      <c r="AZ5" s="41">
        <f t="shared" si="10"/>
        <v>0</v>
      </c>
      <c r="BA5" s="41">
        <f t="shared" si="10"/>
        <v>0</v>
      </c>
      <c r="BB5" s="41">
        <f t="shared" si="10"/>
        <v>0</v>
      </c>
      <c r="BC5" s="41">
        <f t="shared" si="10"/>
        <v>0</v>
      </c>
      <c r="BD5" s="41">
        <f t="shared" si="10"/>
        <v>0</v>
      </c>
      <c r="BE5" s="41">
        <f t="shared" si="10"/>
        <v>0</v>
      </c>
      <c r="BF5" s="41">
        <f t="shared" si="10"/>
        <v>0</v>
      </c>
      <c r="BG5" s="41">
        <f t="shared" si="10"/>
        <v>0</v>
      </c>
      <c r="BH5" s="41">
        <f t="shared" si="10"/>
        <v>0</v>
      </c>
      <c r="BI5" s="41">
        <f t="shared" si="10"/>
        <v>0</v>
      </c>
      <c r="BJ5" s="41">
        <f t="shared" si="10"/>
        <v>0</v>
      </c>
      <c r="BK5" s="41">
        <f t="shared" si="10"/>
        <v>0</v>
      </c>
      <c r="BL5" s="41">
        <f t="shared" si="10"/>
        <v>0</v>
      </c>
      <c r="BM5" s="41">
        <f t="shared" si="10"/>
        <v>0</v>
      </c>
      <c r="BN5" s="41">
        <f t="shared" si="10"/>
        <v>0</v>
      </c>
      <c r="BO5" s="41">
        <f t="shared" si="10"/>
        <v>0</v>
      </c>
      <c r="BP5" s="41">
        <f t="shared" si="11"/>
        <v>0</v>
      </c>
      <c r="BQ5" s="41">
        <f t="shared" si="11"/>
        <v>0</v>
      </c>
      <c r="BR5" s="41">
        <f t="shared" si="11"/>
        <v>0</v>
      </c>
      <c r="BS5" s="41">
        <f t="shared" si="11"/>
        <v>0</v>
      </c>
      <c r="BT5" s="41">
        <f t="shared" si="11"/>
        <v>0</v>
      </c>
      <c r="BU5" s="41">
        <f t="shared" si="11"/>
        <v>0</v>
      </c>
      <c r="BV5" s="41">
        <f t="shared" si="11"/>
        <v>0</v>
      </c>
      <c r="BW5" s="41">
        <f t="shared" si="11"/>
        <v>0</v>
      </c>
      <c r="BX5" s="41">
        <f t="shared" si="11"/>
        <v>0</v>
      </c>
      <c r="BY5" s="41">
        <f t="shared" si="11"/>
        <v>0</v>
      </c>
      <c r="BZ5" s="41">
        <f t="shared" si="11"/>
        <v>0</v>
      </c>
      <c r="CA5" s="41">
        <f t="shared" si="11"/>
        <v>0</v>
      </c>
      <c r="CB5" s="41">
        <f t="shared" si="11"/>
        <v>0</v>
      </c>
      <c r="CC5" s="41">
        <f t="shared" si="11"/>
        <v>0</v>
      </c>
      <c r="CD5" s="41">
        <f t="shared" si="11"/>
        <v>0</v>
      </c>
      <c r="CE5" s="41">
        <f t="shared" si="11"/>
        <v>0</v>
      </c>
      <c r="CF5" s="41">
        <f t="shared" si="12"/>
        <v>0</v>
      </c>
      <c r="CG5" s="41">
        <f t="shared" si="12"/>
        <v>0</v>
      </c>
      <c r="CH5" s="41">
        <f t="shared" si="12"/>
        <v>0</v>
      </c>
      <c r="CI5" s="41">
        <f t="shared" si="12"/>
        <v>0</v>
      </c>
      <c r="CJ5" s="41">
        <f t="shared" si="12"/>
        <v>0</v>
      </c>
      <c r="CK5" s="41">
        <f t="shared" si="12"/>
        <v>0</v>
      </c>
      <c r="CL5" s="41">
        <f t="shared" si="12"/>
        <v>0</v>
      </c>
      <c r="CM5" s="41">
        <f t="shared" si="12"/>
        <v>0</v>
      </c>
      <c r="CN5" s="41">
        <f t="shared" si="12"/>
        <v>0</v>
      </c>
      <c r="CO5" s="41">
        <f t="shared" si="12"/>
        <v>0</v>
      </c>
      <c r="CP5" s="41">
        <f t="shared" si="12"/>
        <v>0</v>
      </c>
      <c r="CQ5" s="41">
        <f t="shared" si="12"/>
        <v>0</v>
      </c>
      <c r="CR5" s="41">
        <f t="shared" si="12"/>
        <v>0</v>
      </c>
      <c r="CS5" s="41">
        <f t="shared" si="12"/>
        <v>0</v>
      </c>
      <c r="CT5" s="41">
        <f t="shared" si="12"/>
        <v>0</v>
      </c>
      <c r="CU5" s="41">
        <f t="shared" si="12"/>
        <v>0</v>
      </c>
      <c r="CV5" s="41">
        <f t="shared" si="13"/>
        <v>0</v>
      </c>
      <c r="CW5" s="41">
        <f t="shared" si="13"/>
        <v>0</v>
      </c>
      <c r="CX5" s="41">
        <f t="shared" si="13"/>
        <v>0</v>
      </c>
      <c r="CY5" s="41">
        <f t="shared" si="13"/>
        <v>0</v>
      </c>
      <c r="CZ5" s="41">
        <f t="shared" si="13"/>
        <v>0</v>
      </c>
      <c r="DA5" s="41">
        <f t="shared" si="13"/>
        <v>0</v>
      </c>
      <c r="DB5" s="41">
        <f t="shared" si="13"/>
        <v>0</v>
      </c>
      <c r="DC5" s="41">
        <f t="shared" si="13"/>
        <v>0</v>
      </c>
      <c r="DD5" s="41">
        <f t="shared" si="13"/>
        <v>0</v>
      </c>
      <c r="DE5" s="41">
        <f t="shared" si="13"/>
        <v>0</v>
      </c>
      <c r="DF5" s="41">
        <f t="shared" si="13"/>
        <v>0</v>
      </c>
      <c r="DG5" s="41">
        <f t="shared" si="13"/>
        <v>0</v>
      </c>
      <c r="DH5" s="41">
        <f t="shared" si="13"/>
        <v>0</v>
      </c>
      <c r="DI5" s="41">
        <f t="shared" si="13"/>
        <v>0</v>
      </c>
      <c r="DJ5" s="41">
        <f t="shared" si="13"/>
        <v>0</v>
      </c>
      <c r="DK5" s="41">
        <f t="shared" si="13"/>
        <v>0</v>
      </c>
      <c r="DL5" s="41">
        <f t="shared" si="14"/>
        <v>0</v>
      </c>
      <c r="DM5" s="41">
        <f t="shared" si="14"/>
        <v>0</v>
      </c>
      <c r="DN5" s="41">
        <f t="shared" si="14"/>
        <v>0</v>
      </c>
      <c r="DO5" s="41">
        <f t="shared" si="14"/>
        <v>0</v>
      </c>
      <c r="DP5" s="41">
        <f t="shared" si="14"/>
        <v>0</v>
      </c>
      <c r="DQ5" s="41">
        <f t="shared" si="14"/>
        <v>0</v>
      </c>
      <c r="DR5" s="41">
        <f t="shared" si="14"/>
        <v>0</v>
      </c>
      <c r="DS5" s="41">
        <f t="shared" si="14"/>
        <v>0</v>
      </c>
      <c r="DT5" s="41">
        <f t="shared" si="14"/>
        <v>0</v>
      </c>
      <c r="DU5" s="41">
        <f t="shared" si="14"/>
        <v>0</v>
      </c>
      <c r="DV5" s="41">
        <f t="shared" si="14"/>
        <v>0</v>
      </c>
      <c r="DW5" s="41">
        <f t="shared" si="14"/>
        <v>0</v>
      </c>
      <c r="DX5" s="41">
        <f t="shared" si="14"/>
        <v>0</v>
      </c>
      <c r="DY5" s="41">
        <f t="shared" si="14"/>
        <v>0</v>
      </c>
      <c r="DZ5" s="41">
        <f t="shared" si="14"/>
        <v>0</v>
      </c>
      <c r="EA5" s="41">
        <f t="shared" si="14"/>
        <v>0</v>
      </c>
      <c r="EB5" s="41">
        <f t="shared" si="15"/>
        <v>0</v>
      </c>
      <c r="EC5" s="41">
        <f t="shared" si="15"/>
        <v>0</v>
      </c>
      <c r="ED5" s="41">
        <f t="shared" si="15"/>
        <v>0</v>
      </c>
      <c r="EE5" s="41">
        <f t="shared" si="15"/>
        <v>0</v>
      </c>
      <c r="EF5" s="41">
        <f t="shared" si="15"/>
        <v>0</v>
      </c>
      <c r="EG5" s="41">
        <f t="shared" si="15"/>
        <v>0</v>
      </c>
      <c r="EH5" s="41">
        <f t="shared" si="15"/>
        <v>0</v>
      </c>
      <c r="EI5" s="41">
        <f t="shared" si="15"/>
        <v>0</v>
      </c>
      <c r="EJ5" s="41">
        <f t="shared" si="15"/>
        <v>0</v>
      </c>
      <c r="EK5" s="41">
        <f t="shared" si="15"/>
        <v>0</v>
      </c>
      <c r="EL5" s="41">
        <f t="shared" si="15"/>
        <v>0</v>
      </c>
      <c r="EM5" s="41">
        <f t="shared" si="15"/>
        <v>0</v>
      </c>
      <c r="EN5" s="41">
        <f t="shared" si="15"/>
        <v>0</v>
      </c>
      <c r="EO5" s="41">
        <f t="shared" si="15"/>
        <v>0</v>
      </c>
      <c r="EP5" s="41">
        <f t="shared" si="15"/>
        <v>0</v>
      </c>
      <c r="EQ5" s="41">
        <f t="shared" si="15"/>
        <v>0</v>
      </c>
      <c r="ER5" s="41">
        <f t="shared" si="16"/>
        <v>0</v>
      </c>
      <c r="ES5" s="41">
        <f t="shared" si="16"/>
        <v>0</v>
      </c>
      <c r="ET5" s="41">
        <f t="shared" si="16"/>
        <v>0</v>
      </c>
      <c r="EU5" s="41">
        <f t="shared" si="16"/>
        <v>0</v>
      </c>
      <c r="EV5" s="41">
        <f t="shared" si="16"/>
        <v>0</v>
      </c>
      <c r="EW5" s="41">
        <f t="shared" si="16"/>
        <v>0</v>
      </c>
      <c r="EX5" s="41">
        <f t="shared" si="16"/>
        <v>0</v>
      </c>
      <c r="EY5" s="41">
        <f t="shared" si="16"/>
        <v>0</v>
      </c>
      <c r="EZ5" s="41">
        <f t="shared" si="16"/>
        <v>0</v>
      </c>
      <c r="FA5" s="41">
        <f t="shared" si="16"/>
        <v>0</v>
      </c>
      <c r="FB5" s="41">
        <f t="shared" si="16"/>
        <v>0</v>
      </c>
      <c r="FC5" s="41">
        <f t="shared" si="16"/>
        <v>0</v>
      </c>
      <c r="FD5" s="41">
        <f t="shared" si="16"/>
        <v>0</v>
      </c>
      <c r="FE5" s="41">
        <f t="shared" si="16"/>
        <v>0</v>
      </c>
      <c r="FF5" s="41">
        <f t="shared" si="16"/>
        <v>0</v>
      </c>
      <c r="FG5" s="41">
        <f t="shared" si="16"/>
        <v>0</v>
      </c>
      <c r="FH5" s="41">
        <f t="shared" si="17"/>
        <v>0</v>
      </c>
      <c r="FI5" s="41">
        <f t="shared" si="17"/>
        <v>0</v>
      </c>
      <c r="FJ5" s="41">
        <f t="shared" si="17"/>
        <v>0</v>
      </c>
      <c r="FK5" s="41">
        <f t="shared" si="17"/>
        <v>0</v>
      </c>
      <c r="FL5" s="41">
        <f t="shared" si="17"/>
        <v>0</v>
      </c>
      <c r="FM5" s="41">
        <f t="shared" si="17"/>
        <v>0</v>
      </c>
      <c r="FN5" s="41">
        <f t="shared" si="17"/>
        <v>0</v>
      </c>
      <c r="FO5" s="41">
        <f t="shared" si="17"/>
        <v>0</v>
      </c>
      <c r="FP5" s="41">
        <f t="shared" si="17"/>
        <v>0</v>
      </c>
      <c r="FQ5" s="41">
        <f t="shared" si="17"/>
        <v>0</v>
      </c>
      <c r="FR5" s="41">
        <f t="shared" si="17"/>
        <v>0</v>
      </c>
      <c r="FS5" s="41">
        <f t="shared" si="17"/>
        <v>0</v>
      </c>
      <c r="FT5" s="41">
        <f t="shared" si="17"/>
        <v>0</v>
      </c>
      <c r="FU5" s="41">
        <f t="shared" si="17"/>
        <v>0</v>
      </c>
      <c r="FV5" s="41">
        <f t="shared" si="17"/>
        <v>0</v>
      </c>
      <c r="FW5" s="41">
        <f t="shared" si="17"/>
        <v>0</v>
      </c>
      <c r="FX5" s="41">
        <f t="shared" si="18"/>
        <v>0</v>
      </c>
      <c r="FY5" s="41">
        <f t="shared" si="18"/>
        <v>0</v>
      </c>
      <c r="FZ5" s="41">
        <f t="shared" si="18"/>
        <v>0</v>
      </c>
      <c r="GA5" s="41">
        <f t="shared" si="18"/>
        <v>0</v>
      </c>
      <c r="GB5" s="41">
        <f t="shared" si="18"/>
        <v>0</v>
      </c>
      <c r="GC5" s="41">
        <f t="shared" si="18"/>
        <v>0</v>
      </c>
      <c r="GD5" s="41">
        <f t="shared" si="18"/>
        <v>0</v>
      </c>
      <c r="GE5" s="41">
        <f t="shared" si="18"/>
        <v>0</v>
      </c>
      <c r="GF5" s="41">
        <f t="shared" si="18"/>
        <v>0</v>
      </c>
      <c r="GG5" s="41">
        <f t="shared" si="18"/>
        <v>0</v>
      </c>
      <c r="GH5" s="41">
        <f t="shared" si="18"/>
        <v>0</v>
      </c>
      <c r="GI5" s="41">
        <f t="shared" si="18"/>
        <v>0</v>
      </c>
      <c r="GJ5" s="41">
        <f t="shared" si="18"/>
        <v>0</v>
      </c>
      <c r="GK5" s="41">
        <f t="shared" si="18"/>
        <v>0</v>
      </c>
      <c r="GL5" s="41">
        <f t="shared" si="18"/>
        <v>0</v>
      </c>
      <c r="GM5" s="41">
        <f t="shared" si="18"/>
        <v>0</v>
      </c>
      <c r="GN5" s="41">
        <f t="shared" si="19"/>
        <v>0</v>
      </c>
      <c r="GO5" s="41">
        <f t="shared" si="19"/>
        <v>0</v>
      </c>
      <c r="GP5" s="41">
        <f t="shared" si="19"/>
        <v>0</v>
      </c>
      <c r="GQ5" s="41">
        <f t="shared" si="19"/>
        <v>0</v>
      </c>
      <c r="GR5" s="41">
        <f t="shared" si="19"/>
        <v>0</v>
      </c>
      <c r="GS5" s="41">
        <f t="shared" si="19"/>
        <v>0</v>
      </c>
      <c r="GT5" s="41">
        <f t="shared" si="19"/>
        <v>0</v>
      </c>
      <c r="GU5" s="41">
        <f t="shared" si="19"/>
        <v>0</v>
      </c>
      <c r="GV5" s="41">
        <f t="shared" si="19"/>
        <v>0</v>
      </c>
      <c r="GW5" s="41">
        <f t="shared" si="19"/>
        <v>0</v>
      </c>
      <c r="GX5" s="41">
        <f t="shared" si="19"/>
        <v>0</v>
      </c>
      <c r="GY5" s="41">
        <f t="shared" si="19"/>
        <v>0</v>
      </c>
      <c r="GZ5" s="41">
        <f t="shared" si="19"/>
        <v>0</v>
      </c>
      <c r="HA5" s="41">
        <f t="shared" si="19"/>
        <v>0</v>
      </c>
      <c r="HB5" s="41">
        <f t="shared" si="19"/>
        <v>0</v>
      </c>
      <c r="HC5" s="41">
        <f t="shared" si="19"/>
        <v>0</v>
      </c>
      <c r="HD5" s="41">
        <f t="shared" si="20"/>
        <v>0</v>
      </c>
      <c r="HE5" s="41">
        <f t="shared" si="20"/>
        <v>0</v>
      </c>
      <c r="HF5" s="41">
        <f t="shared" si="20"/>
        <v>0</v>
      </c>
      <c r="HG5" s="41">
        <f t="shared" si="20"/>
        <v>0</v>
      </c>
      <c r="HH5" s="41">
        <f t="shared" si="20"/>
        <v>0</v>
      </c>
      <c r="HI5" s="41">
        <f t="shared" si="20"/>
        <v>0</v>
      </c>
      <c r="HJ5" s="41">
        <f t="shared" si="20"/>
        <v>0</v>
      </c>
    </row>
    <row r="6" spans="1:218" ht="14.4" x14ac:dyDescent="0.3">
      <c r="A6" s="42">
        <v>3</v>
      </c>
      <c r="B6" s="43">
        <f>'CMM4 - AUX CALC'!$D$67</f>
        <v>0</v>
      </c>
      <c r="C6" s="41"/>
      <c r="D6" s="41"/>
      <c r="E6" s="41">
        <f>$B6/(_xlfn.SINGLE(PrazoConcessao)*12-E$3+1)</f>
        <v>0</v>
      </c>
      <c r="F6" s="41">
        <f t="shared" si="7"/>
        <v>0</v>
      </c>
      <c r="G6" s="41">
        <f t="shared" si="7"/>
        <v>0</v>
      </c>
      <c r="H6" s="41">
        <f t="shared" si="7"/>
        <v>0</v>
      </c>
      <c r="I6" s="41">
        <f t="shared" si="7"/>
        <v>0</v>
      </c>
      <c r="J6" s="41">
        <f t="shared" si="7"/>
        <v>0</v>
      </c>
      <c r="K6" s="41">
        <f t="shared" si="7"/>
        <v>0</v>
      </c>
      <c r="L6" s="41">
        <f t="shared" si="7"/>
        <v>0</v>
      </c>
      <c r="M6" s="41">
        <f t="shared" si="7"/>
        <v>0</v>
      </c>
      <c r="N6" s="41">
        <f t="shared" si="7"/>
        <v>0</v>
      </c>
      <c r="O6" s="41">
        <f t="shared" si="7"/>
        <v>0</v>
      </c>
      <c r="P6" s="41">
        <f t="shared" si="7"/>
        <v>0</v>
      </c>
      <c r="Q6" s="41">
        <f t="shared" si="7"/>
        <v>0</v>
      </c>
      <c r="R6" s="41">
        <f t="shared" si="7"/>
        <v>0</v>
      </c>
      <c r="S6" s="41">
        <f t="shared" si="7"/>
        <v>0</v>
      </c>
      <c r="T6" s="41">
        <f t="shared" si="8"/>
        <v>0</v>
      </c>
      <c r="U6" s="41">
        <f t="shared" si="8"/>
        <v>0</v>
      </c>
      <c r="V6" s="41">
        <f t="shared" si="8"/>
        <v>0</v>
      </c>
      <c r="W6" s="41">
        <f t="shared" si="8"/>
        <v>0</v>
      </c>
      <c r="X6" s="41">
        <f t="shared" si="8"/>
        <v>0</v>
      </c>
      <c r="Y6" s="41">
        <f t="shared" si="8"/>
        <v>0</v>
      </c>
      <c r="Z6" s="41">
        <f t="shared" si="8"/>
        <v>0</v>
      </c>
      <c r="AA6" s="41">
        <f t="shared" si="8"/>
        <v>0</v>
      </c>
      <c r="AB6" s="41">
        <f t="shared" si="8"/>
        <v>0</v>
      </c>
      <c r="AC6" s="41">
        <f t="shared" si="8"/>
        <v>0</v>
      </c>
      <c r="AD6" s="41">
        <f t="shared" si="8"/>
        <v>0</v>
      </c>
      <c r="AE6" s="41">
        <f t="shared" si="8"/>
        <v>0</v>
      </c>
      <c r="AF6" s="41">
        <f t="shared" si="8"/>
        <v>0</v>
      </c>
      <c r="AG6" s="41">
        <f t="shared" si="8"/>
        <v>0</v>
      </c>
      <c r="AH6" s="41">
        <f t="shared" si="8"/>
        <v>0</v>
      </c>
      <c r="AI6" s="41">
        <f t="shared" si="8"/>
        <v>0</v>
      </c>
      <c r="AJ6" s="41">
        <f t="shared" si="9"/>
        <v>0</v>
      </c>
      <c r="AK6" s="41">
        <f t="shared" si="9"/>
        <v>0</v>
      </c>
      <c r="AL6" s="41">
        <f t="shared" si="9"/>
        <v>0</v>
      </c>
      <c r="AM6" s="41">
        <f t="shared" si="9"/>
        <v>0</v>
      </c>
      <c r="AN6" s="41">
        <f t="shared" si="9"/>
        <v>0</v>
      </c>
      <c r="AO6" s="41">
        <f t="shared" si="9"/>
        <v>0</v>
      </c>
      <c r="AP6" s="41">
        <f t="shared" si="9"/>
        <v>0</v>
      </c>
      <c r="AQ6" s="41">
        <f t="shared" si="9"/>
        <v>0</v>
      </c>
      <c r="AR6" s="41">
        <f t="shared" si="9"/>
        <v>0</v>
      </c>
      <c r="AS6" s="41">
        <f t="shared" si="9"/>
        <v>0</v>
      </c>
      <c r="AT6" s="41">
        <f t="shared" si="9"/>
        <v>0</v>
      </c>
      <c r="AU6" s="41">
        <f t="shared" si="9"/>
        <v>0</v>
      </c>
      <c r="AV6" s="41">
        <f t="shared" si="9"/>
        <v>0</v>
      </c>
      <c r="AW6" s="41">
        <f t="shared" si="9"/>
        <v>0</v>
      </c>
      <c r="AX6" s="41">
        <f t="shared" si="9"/>
        <v>0</v>
      </c>
      <c r="AY6" s="41">
        <f t="shared" si="9"/>
        <v>0</v>
      </c>
      <c r="AZ6" s="41">
        <f t="shared" si="10"/>
        <v>0</v>
      </c>
      <c r="BA6" s="41">
        <f t="shared" si="10"/>
        <v>0</v>
      </c>
      <c r="BB6" s="41">
        <f t="shared" si="10"/>
        <v>0</v>
      </c>
      <c r="BC6" s="41">
        <f t="shared" si="10"/>
        <v>0</v>
      </c>
      <c r="BD6" s="41">
        <f t="shared" si="10"/>
        <v>0</v>
      </c>
      <c r="BE6" s="41">
        <f t="shared" si="10"/>
        <v>0</v>
      </c>
      <c r="BF6" s="41">
        <f t="shared" si="10"/>
        <v>0</v>
      </c>
      <c r="BG6" s="41">
        <f t="shared" si="10"/>
        <v>0</v>
      </c>
      <c r="BH6" s="41">
        <f t="shared" si="10"/>
        <v>0</v>
      </c>
      <c r="BI6" s="41">
        <f t="shared" si="10"/>
        <v>0</v>
      </c>
      <c r="BJ6" s="41">
        <f t="shared" si="10"/>
        <v>0</v>
      </c>
      <c r="BK6" s="41">
        <f t="shared" si="10"/>
        <v>0</v>
      </c>
      <c r="BL6" s="41">
        <f t="shared" si="10"/>
        <v>0</v>
      </c>
      <c r="BM6" s="41">
        <f t="shared" si="10"/>
        <v>0</v>
      </c>
      <c r="BN6" s="41">
        <f t="shared" si="10"/>
        <v>0</v>
      </c>
      <c r="BO6" s="41">
        <f t="shared" si="10"/>
        <v>0</v>
      </c>
      <c r="BP6" s="41">
        <f t="shared" si="11"/>
        <v>0</v>
      </c>
      <c r="BQ6" s="41">
        <f t="shared" si="11"/>
        <v>0</v>
      </c>
      <c r="BR6" s="41">
        <f t="shared" si="11"/>
        <v>0</v>
      </c>
      <c r="BS6" s="41">
        <f t="shared" si="11"/>
        <v>0</v>
      </c>
      <c r="BT6" s="41">
        <f t="shared" si="11"/>
        <v>0</v>
      </c>
      <c r="BU6" s="41">
        <f t="shared" si="11"/>
        <v>0</v>
      </c>
      <c r="BV6" s="41">
        <f t="shared" si="11"/>
        <v>0</v>
      </c>
      <c r="BW6" s="41">
        <f t="shared" si="11"/>
        <v>0</v>
      </c>
      <c r="BX6" s="41">
        <f t="shared" si="11"/>
        <v>0</v>
      </c>
      <c r="BY6" s="41">
        <f t="shared" si="11"/>
        <v>0</v>
      </c>
      <c r="BZ6" s="41">
        <f t="shared" si="11"/>
        <v>0</v>
      </c>
      <c r="CA6" s="41">
        <f t="shared" si="11"/>
        <v>0</v>
      </c>
      <c r="CB6" s="41">
        <f t="shared" si="11"/>
        <v>0</v>
      </c>
      <c r="CC6" s="41">
        <f t="shared" si="11"/>
        <v>0</v>
      </c>
      <c r="CD6" s="41">
        <f t="shared" si="11"/>
        <v>0</v>
      </c>
      <c r="CE6" s="41">
        <f t="shared" si="11"/>
        <v>0</v>
      </c>
      <c r="CF6" s="41">
        <f t="shared" si="12"/>
        <v>0</v>
      </c>
      <c r="CG6" s="41">
        <f t="shared" si="12"/>
        <v>0</v>
      </c>
      <c r="CH6" s="41">
        <f t="shared" si="12"/>
        <v>0</v>
      </c>
      <c r="CI6" s="41">
        <f t="shared" si="12"/>
        <v>0</v>
      </c>
      <c r="CJ6" s="41">
        <f t="shared" si="12"/>
        <v>0</v>
      </c>
      <c r="CK6" s="41">
        <f t="shared" si="12"/>
        <v>0</v>
      </c>
      <c r="CL6" s="41">
        <f t="shared" si="12"/>
        <v>0</v>
      </c>
      <c r="CM6" s="41">
        <f t="shared" si="12"/>
        <v>0</v>
      </c>
      <c r="CN6" s="41">
        <f t="shared" si="12"/>
        <v>0</v>
      </c>
      <c r="CO6" s="41">
        <f t="shared" si="12"/>
        <v>0</v>
      </c>
      <c r="CP6" s="41">
        <f t="shared" si="12"/>
        <v>0</v>
      </c>
      <c r="CQ6" s="41">
        <f t="shared" si="12"/>
        <v>0</v>
      </c>
      <c r="CR6" s="41">
        <f t="shared" si="12"/>
        <v>0</v>
      </c>
      <c r="CS6" s="41">
        <f t="shared" si="12"/>
        <v>0</v>
      </c>
      <c r="CT6" s="41">
        <f t="shared" si="12"/>
        <v>0</v>
      </c>
      <c r="CU6" s="41">
        <f t="shared" si="12"/>
        <v>0</v>
      </c>
      <c r="CV6" s="41">
        <f t="shared" si="13"/>
        <v>0</v>
      </c>
      <c r="CW6" s="41">
        <f t="shared" si="13"/>
        <v>0</v>
      </c>
      <c r="CX6" s="41">
        <f t="shared" si="13"/>
        <v>0</v>
      </c>
      <c r="CY6" s="41">
        <f t="shared" si="13"/>
        <v>0</v>
      </c>
      <c r="CZ6" s="41">
        <f t="shared" si="13"/>
        <v>0</v>
      </c>
      <c r="DA6" s="41">
        <f t="shared" si="13"/>
        <v>0</v>
      </c>
      <c r="DB6" s="41">
        <f t="shared" si="13"/>
        <v>0</v>
      </c>
      <c r="DC6" s="41">
        <f t="shared" si="13"/>
        <v>0</v>
      </c>
      <c r="DD6" s="41">
        <f t="shared" si="13"/>
        <v>0</v>
      </c>
      <c r="DE6" s="41">
        <f t="shared" si="13"/>
        <v>0</v>
      </c>
      <c r="DF6" s="41">
        <f t="shared" si="13"/>
        <v>0</v>
      </c>
      <c r="DG6" s="41">
        <f t="shared" si="13"/>
        <v>0</v>
      </c>
      <c r="DH6" s="41">
        <f t="shared" si="13"/>
        <v>0</v>
      </c>
      <c r="DI6" s="41">
        <f t="shared" si="13"/>
        <v>0</v>
      </c>
      <c r="DJ6" s="41">
        <f t="shared" si="13"/>
        <v>0</v>
      </c>
      <c r="DK6" s="41">
        <f t="shared" si="13"/>
        <v>0</v>
      </c>
      <c r="DL6" s="41">
        <f t="shared" si="14"/>
        <v>0</v>
      </c>
      <c r="DM6" s="41">
        <f t="shared" si="14"/>
        <v>0</v>
      </c>
      <c r="DN6" s="41">
        <f t="shared" si="14"/>
        <v>0</v>
      </c>
      <c r="DO6" s="41">
        <f t="shared" si="14"/>
        <v>0</v>
      </c>
      <c r="DP6" s="41">
        <f t="shared" si="14"/>
        <v>0</v>
      </c>
      <c r="DQ6" s="41">
        <f t="shared" si="14"/>
        <v>0</v>
      </c>
      <c r="DR6" s="41">
        <f t="shared" si="14"/>
        <v>0</v>
      </c>
      <c r="DS6" s="41">
        <f t="shared" si="14"/>
        <v>0</v>
      </c>
      <c r="DT6" s="41">
        <f t="shared" si="14"/>
        <v>0</v>
      </c>
      <c r="DU6" s="41">
        <f t="shared" si="14"/>
        <v>0</v>
      </c>
      <c r="DV6" s="41">
        <f t="shared" si="14"/>
        <v>0</v>
      </c>
      <c r="DW6" s="41">
        <f t="shared" si="14"/>
        <v>0</v>
      </c>
      <c r="DX6" s="41">
        <f t="shared" si="14"/>
        <v>0</v>
      </c>
      <c r="DY6" s="41">
        <f t="shared" si="14"/>
        <v>0</v>
      </c>
      <c r="DZ6" s="41">
        <f t="shared" si="14"/>
        <v>0</v>
      </c>
      <c r="EA6" s="41">
        <f t="shared" si="14"/>
        <v>0</v>
      </c>
      <c r="EB6" s="41">
        <f t="shared" si="15"/>
        <v>0</v>
      </c>
      <c r="EC6" s="41">
        <f t="shared" si="15"/>
        <v>0</v>
      </c>
      <c r="ED6" s="41">
        <f t="shared" si="15"/>
        <v>0</v>
      </c>
      <c r="EE6" s="41">
        <f t="shared" si="15"/>
        <v>0</v>
      </c>
      <c r="EF6" s="41">
        <f t="shared" si="15"/>
        <v>0</v>
      </c>
      <c r="EG6" s="41">
        <f t="shared" si="15"/>
        <v>0</v>
      </c>
      <c r="EH6" s="41">
        <f t="shared" si="15"/>
        <v>0</v>
      </c>
      <c r="EI6" s="41">
        <f t="shared" si="15"/>
        <v>0</v>
      </c>
      <c r="EJ6" s="41">
        <f t="shared" si="15"/>
        <v>0</v>
      </c>
      <c r="EK6" s="41">
        <f t="shared" si="15"/>
        <v>0</v>
      </c>
      <c r="EL6" s="41">
        <f t="shared" si="15"/>
        <v>0</v>
      </c>
      <c r="EM6" s="41">
        <f t="shared" si="15"/>
        <v>0</v>
      </c>
      <c r="EN6" s="41">
        <f t="shared" si="15"/>
        <v>0</v>
      </c>
      <c r="EO6" s="41">
        <f t="shared" si="15"/>
        <v>0</v>
      </c>
      <c r="EP6" s="41">
        <f t="shared" si="15"/>
        <v>0</v>
      </c>
      <c r="EQ6" s="41">
        <f t="shared" si="15"/>
        <v>0</v>
      </c>
      <c r="ER6" s="41">
        <f t="shared" si="16"/>
        <v>0</v>
      </c>
      <c r="ES6" s="41">
        <f t="shared" si="16"/>
        <v>0</v>
      </c>
      <c r="ET6" s="41">
        <f t="shared" si="16"/>
        <v>0</v>
      </c>
      <c r="EU6" s="41">
        <f t="shared" si="16"/>
        <v>0</v>
      </c>
      <c r="EV6" s="41">
        <f t="shared" si="16"/>
        <v>0</v>
      </c>
      <c r="EW6" s="41">
        <f t="shared" si="16"/>
        <v>0</v>
      </c>
      <c r="EX6" s="41">
        <f t="shared" si="16"/>
        <v>0</v>
      </c>
      <c r="EY6" s="41">
        <f t="shared" si="16"/>
        <v>0</v>
      </c>
      <c r="EZ6" s="41">
        <f t="shared" si="16"/>
        <v>0</v>
      </c>
      <c r="FA6" s="41">
        <f t="shared" si="16"/>
        <v>0</v>
      </c>
      <c r="FB6" s="41">
        <f t="shared" si="16"/>
        <v>0</v>
      </c>
      <c r="FC6" s="41">
        <f t="shared" si="16"/>
        <v>0</v>
      </c>
      <c r="FD6" s="41">
        <f t="shared" si="16"/>
        <v>0</v>
      </c>
      <c r="FE6" s="41">
        <f t="shared" si="16"/>
        <v>0</v>
      </c>
      <c r="FF6" s="41">
        <f t="shared" si="16"/>
        <v>0</v>
      </c>
      <c r="FG6" s="41">
        <f t="shared" si="16"/>
        <v>0</v>
      </c>
      <c r="FH6" s="41">
        <f t="shared" si="17"/>
        <v>0</v>
      </c>
      <c r="FI6" s="41">
        <f t="shared" si="17"/>
        <v>0</v>
      </c>
      <c r="FJ6" s="41">
        <f t="shared" si="17"/>
        <v>0</v>
      </c>
      <c r="FK6" s="41">
        <f t="shared" si="17"/>
        <v>0</v>
      </c>
      <c r="FL6" s="41">
        <f t="shared" si="17"/>
        <v>0</v>
      </c>
      <c r="FM6" s="41">
        <f t="shared" si="17"/>
        <v>0</v>
      </c>
      <c r="FN6" s="41">
        <f t="shared" si="17"/>
        <v>0</v>
      </c>
      <c r="FO6" s="41">
        <f t="shared" si="17"/>
        <v>0</v>
      </c>
      <c r="FP6" s="41">
        <f t="shared" si="17"/>
        <v>0</v>
      </c>
      <c r="FQ6" s="41">
        <f t="shared" si="17"/>
        <v>0</v>
      </c>
      <c r="FR6" s="41">
        <f t="shared" si="17"/>
        <v>0</v>
      </c>
      <c r="FS6" s="41">
        <f t="shared" si="17"/>
        <v>0</v>
      </c>
      <c r="FT6" s="41">
        <f t="shared" si="17"/>
        <v>0</v>
      </c>
      <c r="FU6" s="41">
        <f t="shared" si="17"/>
        <v>0</v>
      </c>
      <c r="FV6" s="41">
        <f t="shared" si="17"/>
        <v>0</v>
      </c>
      <c r="FW6" s="41">
        <f t="shared" si="17"/>
        <v>0</v>
      </c>
      <c r="FX6" s="41">
        <f t="shared" si="18"/>
        <v>0</v>
      </c>
      <c r="FY6" s="41">
        <f t="shared" si="18"/>
        <v>0</v>
      </c>
      <c r="FZ6" s="41">
        <f t="shared" si="18"/>
        <v>0</v>
      </c>
      <c r="GA6" s="41">
        <f t="shared" si="18"/>
        <v>0</v>
      </c>
      <c r="GB6" s="41">
        <f t="shared" si="18"/>
        <v>0</v>
      </c>
      <c r="GC6" s="41">
        <f t="shared" si="18"/>
        <v>0</v>
      </c>
      <c r="GD6" s="41">
        <f t="shared" si="18"/>
        <v>0</v>
      </c>
      <c r="GE6" s="41">
        <f t="shared" si="18"/>
        <v>0</v>
      </c>
      <c r="GF6" s="41">
        <f t="shared" si="18"/>
        <v>0</v>
      </c>
      <c r="GG6" s="41">
        <f t="shared" si="18"/>
        <v>0</v>
      </c>
      <c r="GH6" s="41">
        <f t="shared" si="18"/>
        <v>0</v>
      </c>
      <c r="GI6" s="41">
        <f t="shared" si="18"/>
        <v>0</v>
      </c>
      <c r="GJ6" s="41">
        <f t="shared" si="18"/>
        <v>0</v>
      </c>
      <c r="GK6" s="41">
        <f t="shared" si="18"/>
        <v>0</v>
      </c>
      <c r="GL6" s="41">
        <f t="shared" si="18"/>
        <v>0</v>
      </c>
      <c r="GM6" s="41">
        <f t="shared" si="18"/>
        <v>0</v>
      </c>
      <c r="GN6" s="41">
        <f t="shared" si="19"/>
        <v>0</v>
      </c>
      <c r="GO6" s="41">
        <f t="shared" si="19"/>
        <v>0</v>
      </c>
      <c r="GP6" s="41">
        <f t="shared" si="19"/>
        <v>0</v>
      </c>
      <c r="GQ6" s="41">
        <f t="shared" si="19"/>
        <v>0</v>
      </c>
      <c r="GR6" s="41">
        <f t="shared" si="19"/>
        <v>0</v>
      </c>
      <c r="GS6" s="41">
        <f t="shared" si="19"/>
        <v>0</v>
      </c>
      <c r="GT6" s="41">
        <f t="shared" si="19"/>
        <v>0</v>
      </c>
      <c r="GU6" s="41">
        <f t="shared" si="19"/>
        <v>0</v>
      </c>
      <c r="GV6" s="41">
        <f t="shared" si="19"/>
        <v>0</v>
      </c>
      <c r="GW6" s="41">
        <f t="shared" si="19"/>
        <v>0</v>
      </c>
      <c r="GX6" s="41">
        <f t="shared" si="19"/>
        <v>0</v>
      </c>
      <c r="GY6" s="41">
        <f t="shared" si="19"/>
        <v>0</v>
      </c>
      <c r="GZ6" s="41">
        <f t="shared" si="19"/>
        <v>0</v>
      </c>
      <c r="HA6" s="41">
        <f t="shared" si="19"/>
        <v>0</v>
      </c>
      <c r="HB6" s="41">
        <f t="shared" si="19"/>
        <v>0</v>
      </c>
      <c r="HC6" s="41">
        <f t="shared" si="19"/>
        <v>0</v>
      </c>
      <c r="HD6" s="41">
        <f t="shared" si="20"/>
        <v>0</v>
      </c>
      <c r="HE6" s="41">
        <f t="shared" si="20"/>
        <v>0</v>
      </c>
      <c r="HF6" s="41">
        <f t="shared" si="20"/>
        <v>0</v>
      </c>
      <c r="HG6" s="41">
        <f t="shared" si="20"/>
        <v>0</v>
      </c>
      <c r="HH6" s="41">
        <f t="shared" si="20"/>
        <v>0</v>
      </c>
      <c r="HI6" s="41">
        <f t="shared" si="20"/>
        <v>0</v>
      </c>
      <c r="HJ6" s="41">
        <f t="shared" si="20"/>
        <v>0</v>
      </c>
    </row>
    <row r="7" spans="1:218" ht="14.4" x14ac:dyDescent="0.3">
      <c r="A7" s="42">
        <v>4</v>
      </c>
      <c r="B7" s="43">
        <f>'CMM4 - AUX CALC'!$E$67</f>
        <v>0</v>
      </c>
      <c r="C7" s="41"/>
      <c r="D7" s="41"/>
      <c r="E7" s="41"/>
      <c r="F7" s="41">
        <f>$B7/(_xlfn.SINGLE(PrazoConcessao)*12-F$3+1)</f>
        <v>0</v>
      </c>
      <c r="G7" s="41">
        <f t="shared" si="7"/>
        <v>0</v>
      </c>
      <c r="H7" s="41">
        <f t="shared" si="7"/>
        <v>0</v>
      </c>
      <c r="I7" s="41">
        <f t="shared" si="7"/>
        <v>0</v>
      </c>
      <c r="J7" s="41">
        <f t="shared" si="7"/>
        <v>0</v>
      </c>
      <c r="K7" s="41">
        <f t="shared" si="7"/>
        <v>0</v>
      </c>
      <c r="L7" s="41">
        <f t="shared" si="7"/>
        <v>0</v>
      </c>
      <c r="M7" s="41">
        <f t="shared" si="7"/>
        <v>0</v>
      </c>
      <c r="N7" s="41">
        <f t="shared" si="7"/>
        <v>0</v>
      </c>
      <c r="O7" s="41">
        <f t="shared" si="7"/>
        <v>0</v>
      </c>
      <c r="P7" s="41">
        <f t="shared" si="7"/>
        <v>0</v>
      </c>
      <c r="Q7" s="41">
        <f t="shared" si="7"/>
        <v>0</v>
      </c>
      <c r="R7" s="41">
        <f t="shared" si="7"/>
        <v>0</v>
      </c>
      <c r="S7" s="41">
        <f t="shared" si="7"/>
        <v>0</v>
      </c>
      <c r="T7" s="41">
        <f t="shared" si="8"/>
        <v>0</v>
      </c>
      <c r="U7" s="41">
        <f t="shared" si="8"/>
        <v>0</v>
      </c>
      <c r="V7" s="41">
        <f t="shared" si="8"/>
        <v>0</v>
      </c>
      <c r="W7" s="41">
        <f t="shared" si="8"/>
        <v>0</v>
      </c>
      <c r="X7" s="41">
        <f t="shared" si="8"/>
        <v>0</v>
      </c>
      <c r="Y7" s="41">
        <f t="shared" si="8"/>
        <v>0</v>
      </c>
      <c r="Z7" s="41">
        <f t="shared" si="8"/>
        <v>0</v>
      </c>
      <c r="AA7" s="41">
        <f t="shared" si="8"/>
        <v>0</v>
      </c>
      <c r="AB7" s="41">
        <f t="shared" si="8"/>
        <v>0</v>
      </c>
      <c r="AC7" s="41">
        <f t="shared" si="8"/>
        <v>0</v>
      </c>
      <c r="AD7" s="41">
        <f t="shared" si="8"/>
        <v>0</v>
      </c>
      <c r="AE7" s="41">
        <f t="shared" si="8"/>
        <v>0</v>
      </c>
      <c r="AF7" s="41">
        <f t="shared" si="8"/>
        <v>0</v>
      </c>
      <c r="AG7" s="41">
        <f t="shared" si="8"/>
        <v>0</v>
      </c>
      <c r="AH7" s="41">
        <f t="shared" si="8"/>
        <v>0</v>
      </c>
      <c r="AI7" s="41">
        <f t="shared" si="8"/>
        <v>0</v>
      </c>
      <c r="AJ7" s="41">
        <f t="shared" si="9"/>
        <v>0</v>
      </c>
      <c r="AK7" s="41">
        <f t="shared" si="9"/>
        <v>0</v>
      </c>
      <c r="AL7" s="41">
        <f t="shared" si="9"/>
        <v>0</v>
      </c>
      <c r="AM7" s="41">
        <f t="shared" si="9"/>
        <v>0</v>
      </c>
      <c r="AN7" s="41">
        <f t="shared" si="9"/>
        <v>0</v>
      </c>
      <c r="AO7" s="41">
        <f t="shared" si="9"/>
        <v>0</v>
      </c>
      <c r="AP7" s="41">
        <f t="shared" si="9"/>
        <v>0</v>
      </c>
      <c r="AQ7" s="41">
        <f t="shared" si="9"/>
        <v>0</v>
      </c>
      <c r="AR7" s="41">
        <f t="shared" si="9"/>
        <v>0</v>
      </c>
      <c r="AS7" s="41">
        <f t="shared" si="9"/>
        <v>0</v>
      </c>
      <c r="AT7" s="41">
        <f t="shared" si="9"/>
        <v>0</v>
      </c>
      <c r="AU7" s="41">
        <f t="shared" si="9"/>
        <v>0</v>
      </c>
      <c r="AV7" s="41">
        <f t="shared" si="9"/>
        <v>0</v>
      </c>
      <c r="AW7" s="41">
        <f t="shared" si="9"/>
        <v>0</v>
      </c>
      <c r="AX7" s="41">
        <f t="shared" si="9"/>
        <v>0</v>
      </c>
      <c r="AY7" s="41">
        <f t="shared" si="9"/>
        <v>0</v>
      </c>
      <c r="AZ7" s="41">
        <f t="shared" si="10"/>
        <v>0</v>
      </c>
      <c r="BA7" s="41">
        <f t="shared" si="10"/>
        <v>0</v>
      </c>
      <c r="BB7" s="41">
        <f t="shared" si="10"/>
        <v>0</v>
      </c>
      <c r="BC7" s="41">
        <f t="shared" si="10"/>
        <v>0</v>
      </c>
      <c r="BD7" s="41">
        <f t="shared" si="10"/>
        <v>0</v>
      </c>
      <c r="BE7" s="41">
        <f t="shared" si="10"/>
        <v>0</v>
      </c>
      <c r="BF7" s="41">
        <f t="shared" si="10"/>
        <v>0</v>
      </c>
      <c r="BG7" s="41">
        <f t="shared" si="10"/>
        <v>0</v>
      </c>
      <c r="BH7" s="41">
        <f t="shared" si="10"/>
        <v>0</v>
      </c>
      <c r="BI7" s="41">
        <f t="shared" si="10"/>
        <v>0</v>
      </c>
      <c r="BJ7" s="41">
        <f t="shared" si="10"/>
        <v>0</v>
      </c>
      <c r="BK7" s="41">
        <f t="shared" si="10"/>
        <v>0</v>
      </c>
      <c r="BL7" s="41">
        <f t="shared" si="10"/>
        <v>0</v>
      </c>
      <c r="BM7" s="41">
        <f t="shared" si="10"/>
        <v>0</v>
      </c>
      <c r="BN7" s="41">
        <f t="shared" si="10"/>
        <v>0</v>
      </c>
      <c r="BO7" s="41">
        <f t="shared" si="10"/>
        <v>0</v>
      </c>
      <c r="BP7" s="41">
        <f t="shared" si="11"/>
        <v>0</v>
      </c>
      <c r="BQ7" s="41">
        <f t="shared" si="11"/>
        <v>0</v>
      </c>
      <c r="BR7" s="41">
        <f t="shared" si="11"/>
        <v>0</v>
      </c>
      <c r="BS7" s="41">
        <f t="shared" si="11"/>
        <v>0</v>
      </c>
      <c r="BT7" s="41">
        <f t="shared" si="11"/>
        <v>0</v>
      </c>
      <c r="BU7" s="41">
        <f t="shared" si="11"/>
        <v>0</v>
      </c>
      <c r="BV7" s="41">
        <f t="shared" si="11"/>
        <v>0</v>
      </c>
      <c r="BW7" s="41">
        <f t="shared" si="11"/>
        <v>0</v>
      </c>
      <c r="BX7" s="41">
        <f t="shared" si="11"/>
        <v>0</v>
      </c>
      <c r="BY7" s="41">
        <f t="shared" si="11"/>
        <v>0</v>
      </c>
      <c r="BZ7" s="41">
        <f t="shared" si="11"/>
        <v>0</v>
      </c>
      <c r="CA7" s="41">
        <f t="shared" si="11"/>
        <v>0</v>
      </c>
      <c r="CB7" s="41">
        <f t="shared" si="11"/>
        <v>0</v>
      </c>
      <c r="CC7" s="41">
        <f t="shared" si="11"/>
        <v>0</v>
      </c>
      <c r="CD7" s="41">
        <f t="shared" si="11"/>
        <v>0</v>
      </c>
      <c r="CE7" s="41">
        <f t="shared" si="11"/>
        <v>0</v>
      </c>
      <c r="CF7" s="41">
        <f t="shared" si="12"/>
        <v>0</v>
      </c>
      <c r="CG7" s="41">
        <f t="shared" si="12"/>
        <v>0</v>
      </c>
      <c r="CH7" s="41">
        <f t="shared" si="12"/>
        <v>0</v>
      </c>
      <c r="CI7" s="41">
        <f t="shared" si="12"/>
        <v>0</v>
      </c>
      <c r="CJ7" s="41">
        <f t="shared" si="12"/>
        <v>0</v>
      </c>
      <c r="CK7" s="41">
        <f t="shared" si="12"/>
        <v>0</v>
      </c>
      <c r="CL7" s="41">
        <f t="shared" si="12"/>
        <v>0</v>
      </c>
      <c r="CM7" s="41">
        <f t="shared" si="12"/>
        <v>0</v>
      </c>
      <c r="CN7" s="41">
        <f t="shared" si="12"/>
        <v>0</v>
      </c>
      <c r="CO7" s="41">
        <f t="shared" si="12"/>
        <v>0</v>
      </c>
      <c r="CP7" s="41">
        <f t="shared" si="12"/>
        <v>0</v>
      </c>
      <c r="CQ7" s="41">
        <f t="shared" si="12"/>
        <v>0</v>
      </c>
      <c r="CR7" s="41">
        <f t="shared" si="12"/>
        <v>0</v>
      </c>
      <c r="CS7" s="41">
        <f t="shared" si="12"/>
        <v>0</v>
      </c>
      <c r="CT7" s="41">
        <f t="shared" si="12"/>
        <v>0</v>
      </c>
      <c r="CU7" s="41">
        <f t="shared" si="12"/>
        <v>0</v>
      </c>
      <c r="CV7" s="41">
        <f t="shared" si="13"/>
        <v>0</v>
      </c>
      <c r="CW7" s="41">
        <f t="shared" si="13"/>
        <v>0</v>
      </c>
      <c r="CX7" s="41">
        <f t="shared" si="13"/>
        <v>0</v>
      </c>
      <c r="CY7" s="41">
        <f t="shared" si="13"/>
        <v>0</v>
      </c>
      <c r="CZ7" s="41">
        <f t="shared" si="13"/>
        <v>0</v>
      </c>
      <c r="DA7" s="41">
        <f t="shared" si="13"/>
        <v>0</v>
      </c>
      <c r="DB7" s="41">
        <f t="shared" si="13"/>
        <v>0</v>
      </c>
      <c r="DC7" s="41">
        <f t="shared" si="13"/>
        <v>0</v>
      </c>
      <c r="DD7" s="41">
        <f t="shared" si="13"/>
        <v>0</v>
      </c>
      <c r="DE7" s="41">
        <f t="shared" si="13"/>
        <v>0</v>
      </c>
      <c r="DF7" s="41">
        <f t="shared" si="13"/>
        <v>0</v>
      </c>
      <c r="DG7" s="41">
        <f t="shared" si="13"/>
        <v>0</v>
      </c>
      <c r="DH7" s="41">
        <f t="shared" si="13"/>
        <v>0</v>
      </c>
      <c r="DI7" s="41">
        <f t="shared" si="13"/>
        <v>0</v>
      </c>
      <c r="DJ7" s="41">
        <f t="shared" si="13"/>
        <v>0</v>
      </c>
      <c r="DK7" s="41">
        <f t="shared" si="13"/>
        <v>0</v>
      </c>
      <c r="DL7" s="41">
        <f t="shared" si="14"/>
        <v>0</v>
      </c>
      <c r="DM7" s="41">
        <f t="shared" si="14"/>
        <v>0</v>
      </c>
      <c r="DN7" s="41">
        <f t="shared" si="14"/>
        <v>0</v>
      </c>
      <c r="DO7" s="41">
        <f t="shared" si="14"/>
        <v>0</v>
      </c>
      <c r="DP7" s="41">
        <f t="shared" si="14"/>
        <v>0</v>
      </c>
      <c r="DQ7" s="41">
        <f t="shared" si="14"/>
        <v>0</v>
      </c>
      <c r="DR7" s="41">
        <f t="shared" si="14"/>
        <v>0</v>
      </c>
      <c r="DS7" s="41">
        <f t="shared" si="14"/>
        <v>0</v>
      </c>
      <c r="DT7" s="41">
        <f t="shared" si="14"/>
        <v>0</v>
      </c>
      <c r="DU7" s="41">
        <f t="shared" si="14"/>
        <v>0</v>
      </c>
      <c r="DV7" s="41">
        <f t="shared" si="14"/>
        <v>0</v>
      </c>
      <c r="DW7" s="41">
        <f t="shared" si="14"/>
        <v>0</v>
      </c>
      <c r="DX7" s="41">
        <f t="shared" si="14"/>
        <v>0</v>
      </c>
      <c r="DY7" s="41">
        <f t="shared" si="14"/>
        <v>0</v>
      </c>
      <c r="DZ7" s="41">
        <f t="shared" si="14"/>
        <v>0</v>
      </c>
      <c r="EA7" s="41">
        <f t="shared" si="14"/>
        <v>0</v>
      </c>
      <c r="EB7" s="41">
        <f t="shared" si="15"/>
        <v>0</v>
      </c>
      <c r="EC7" s="41">
        <f t="shared" si="15"/>
        <v>0</v>
      </c>
      <c r="ED7" s="41">
        <f t="shared" si="15"/>
        <v>0</v>
      </c>
      <c r="EE7" s="41">
        <f t="shared" si="15"/>
        <v>0</v>
      </c>
      <c r="EF7" s="41">
        <f t="shared" si="15"/>
        <v>0</v>
      </c>
      <c r="EG7" s="41">
        <f t="shared" si="15"/>
        <v>0</v>
      </c>
      <c r="EH7" s="41">
        <f t="shared" si="15"/>
        <v>0</v>
      </c>
      <c r="EI7" s="41">
        <f t="shared" si="15"/>
        <v>0</v>
      </c>
      <c r="EJ7" s="41">
        <f t="shared" si="15"/>
        <v>0</v>
      </c>
      <c r="EK7" s="41">
        <f t="shared" si="15"/>
        <v>0</v>
      </c>
      <c r="EL7" s="41">
        <f t="shared" si="15"/>
        <v>0</v>
      </c>
      <c r="EM7" s="41">
        <f t="shared" si="15"/>
        <v>0</v>
      </c>
      <c r="EN7" s="41">
        <f t="shared" si="15"/>
        <v>0</v>
      </c>
      <c r="EO7" s="41">
        <f t="shared" si="15"/>
        <v>0</v>
      </c>
      <c r="EP7" s="41">
        <f t="shared" si="15"/>
        <v>0</v>
      </c>
      <c r="EQ7" s="41">
        <f t="shared" si="15"/>
        <v>0</v>
      </c>
      <c r="ER7" s="41">
        <f t="shared" si="16"/>
        <v>0</v>
      </c>
      <c r="ES7" s="41">
        <f t="shared" si="16"/>
        <v>0</v>
      </c>
      <c r="ET7" s="41">
        <f t="shared" si="16"/>
        <v>0</v>
      </c>
      <c r="EU7" s="41">
        <f t="shared" si="16"/>
        <v>0</v>
      </c>
      <c r="EV7" s="41">
        <f t="shared" si="16"/>
        <v>0</v>
      </c>
      <c r="EW7" s="41">
        <f t="shared" si="16"/>
        <v>0</v>
      </c>
      <c r="EX7" s="41">
        <f t="shared" si="16"/>
        <v>0</v>
      </c>
      <c r="EY7" s="41">
        <f t="shared" si="16"/>
        <v>0</v>
      </c>
      <c r="EZ7" s="41">
        <f t="shared" si="16"/>
        <v>0</v>
      </c>
      <c r="FA7" s="41">
        <f t="shared" si="16"/>
        <v>0</v>
      </c>
      <c r="FB7" s="41">
        <f t="shared" si="16"/>
        <v>0</v>
      </c>
      <c r="FC7" s="41">
        <f t="shared" si="16"/>
        <v>0</v>
      </c>
      <c r="FD7" s="41">
        <f t="shared" si="16"/>
        <v>0</v>
      </c>
      <c r="FE7" s="41">
        <f t="shared" si="16"/>
        <v>0</v>
      </c>
      <c r="FF7" s="41">
        <f t="shared" si="16"/>
        <v>0</v>
      </c>
      <c r="FG7" s="41">
        <f t="shared" si="16"/>
        <v>0</v>
      </c>
      <c r="FH7" s="41">
        <f t="shared" si="17"/>
        <v>0</v>
      </c>
      <c r="FI7" s="41">
        <f t="shared" si="17"/>
        <v>0</v>
      </c>
      <c r="FJ7" s="41">
        <f t="shared" si="17"/>
        <v>0</v>
      </c>
      <c r="FK7" s="41">
        <f t="shared" si="17"/>
        <v>0</v>
      </c>
      <c r="FL7" s="41">
        <f t="shared" si="17"/>
        <v>0</v>
      </c>
      <c r="FM7" s="41">
        <f t="shared" si="17"/>
        <v>0</v>
      </c>
      <c r="FN7" s="41">
        <f t="shared" si="17"/>
        <v>0</v>
      </c>
      <c r="FO7" s="41">
        <f t="shared" si="17"/>
        <v>0</v>
      </c>
      <c r="FP7" s="41">
        <f t="shared" si="17"/>
        <v>0</v>
      </c>
      <c r="FQ7" s="41">
        <f t="shared" si="17"/>
        <v>0</v>
      </c>
      <c r="FR7" s="41">
        <f t="shared" si="17"/>
        <v>0</v>
      </c>
      <c r="FS7" s="41">
        <f t="shared" si="17"/>
        <v>0</v>
      </c>
      <c r="FT7" s="41">
        <f t="shared" si="17"/>
        <v>0</v>
      </c>
      <c r="FU7" s="41">
        <f t="shared" si="17"/>
        <v>0</v>
      </c>
      <c r="FV7" s="41">
        <f t="shared" si="17"/>
        <v>0</v>
      </c>
      <c r="FW7" s="41">
        <f t="shared" si="17"/>
        <v>0</v>
      </c>
      <c r="FX7" s="41">
        <f t="shared" si="18"/>
        <v>0</v>
      </c>
      <c r="FY7" s="41">
        <f t="shared" si="18"/>
        <v>0</v>
      </c>
      <c r="FZ7" s="41">
        <f t="shared" si="18"/>
        <v>0</v>
      </c>
      <c r="GA7" s="41">
        <f t="shared" si="18"/>
        <v>0</v>
      </c>
      <c r="GB7" s="41">
        <f t="shared" si="18"/>
        <v>0</v>
      </c>
      <c r="GC7" s="41">
        <f t="shared" si="18"/>
        <v>0</v>
      </c>
      <c r="GD7" s="41">
        <f t="shared" si="18"/>
        <v>0</v>
      </c>
      <c r="GE7" s="41">
        <f t="shared" si="18"/>
        <v>0</v>
      </c>
      <c r="GF7" s="41">
        <f t="shared" si="18"/>
        <v>0</v>
      </c>
      <c r="GG7" s="41">
        <f t="shared" si="18"/>
        <v>0</v>
      </c>
      <c r="GH7" s="41">
        <f t="shared" si="18"/>
        <v>0</v>
      </c>
      <c r="GI7" s="41">
        <f t="shared" si="18"/>
        <v>0</v>
      </c>
      <c r="GJ7" s="41">
        <f t="shared" si="18"/>
        <v>0</v>
      </c>
      <c r="GK7" s="41">
        <f t="shared" si="18"/>
        <v>0</v>
      </c>
      <c r="GL7" s="41">
        <f t="shared" si="18"/>
        <v>0</v>
      </c>
      <c r="GM7" s="41">
        <f t="shared" si="18"/>
        <v>0</v>
      </c>
      <c r="GN7" s="41">
        <f t="shared" si="19"/>
        <v>0</v>
      </c>
      <c r="GO7" s="41">
        <f t="shared" si="19"/>
        <v>0</v>
      </c>
      <c r="GP7" s="41">
        <f t="shared" si="19"/>
        <v>0</v>
      </c>
      <c r="GQ7" s="41">
        <f t="shared" si="19"/>
        <v>0</v>
      </c>
      <c r="GR7" s="41">
        <f t="shared" si="19"/>
        <v>0</v>
      </c>
      <c r="GS7" s="41">
        <f t="shared" si="19"/>
        <v>0</v>
      </c>
      <c r="GT7" s="41">
        <f t="shared" si="19"/>
        <v>0</v>
      </c>
      <c r="GU7" s="41">
        <f t="shared" si="19"/>
        <v>0</v>
      </c>
      <c r="GV7" s="41">
        <f t="shared" si="19"/>
        <v>0</v>
      </c>
      <c r="GW7" s="41">
        <f t="shared" si="19"/>
        <v>0</v>
      </c>
      <c r="GX7" s="41">
        <f t="shared" si="19"/>
        <v>0</v>
      </c>
      <c r="GY7" s="41">
        <f t="shared" si="19"/>
        <v>0</v>
      </c>
      <c r="GZ7" s="41">
        <f t="shared" si="19"/>
        <v>0</v>
      </c>
      <c r="HA7" s="41">
        <f t="shared" si="19"/>
        <v>0</v>
      </c>
      <c r="HB7" s="41">
        <f t="shared" si="19"/>
        <v>0</v>
      </c>
      <c r="HC7" s="41">
        <f t="shared" si="19"/>
        <v>0</v>
      </c>
      <c r="HD7" s="41">
        <f t="shared" si="20"/>
        <v>0</v>
      </c>
      <c r="HE7" s="41">
        <f t="shared" si="20"/>
        <v>0</v>
      </c>
      <c r="HF7" s="41">
        <f t="shared" si="20"/>
        <v>0</v>
      </c>
      <c r="HG7" s="41">
        <f t="shared" si="20"/>
        <v>0</v>
      </c>
      <c r="HH7" s="41">
        <f t="shared" si="20"/>
        <v>0</v>
      </c>
      <c r="HI7" s="41">
        <f t="shared" si="20"/>
        <v>0</v>
      </c>
      <c r="HJ7" s="41">
        <f t="shared" si="20"/>
        <v>0</v>
      </c>
    </row>
    <row r="8" spans="1:218" ht="14.4" x14ac:dyDescent="0.3">
      <c r="A8" s="42">
        <v>5</v>
      </c>
      <c r="B8" s="43">
        <f>'CMM4 - AUX CALC'!$F$67</f>
        <v>0</v>
      </c>
      <c r="C8" s="41"/>
      <c r="D8" s="41"/>
      <c r="E8" s="41"/>
      <c r="F8" s="41"/>
      <c r="G8" s="41">
        <f>$B8/(_xlfn.SINGLE(PrazoConcessao)*12-G$3+1)</f>
        <v>0</v>
      </c>
      <c r="H8" s="41">
        <f t="shared" si="7"/>
        <v>0</v>
      </c>
      <c r="I8" s="41">
        <f t="shared" si="7"/>
        <v>0</v>
      </c>
      <c r="J8" s="41">
        <f t="shared" si="7"/>
        <v>0</v>
      </c>
      <c r="K8" s="41">
        <f t="shared" si="7"/>
        <v>0</v>
      </c>
      <c r="L8" s="41">
        <f t="shared" si="7"/>
        <v>0</v>
      </c>
      <c r="M8" s="41">
        <f t="shared" si="7"/>
        <v>0</v>
      </c>
      <c r="N8" s="41">
        <f t="shared" si="7"/>
        <v>0</v>
      </c>
      <c r="O8" s="41">
        <f t="shared" si="7"/>
        <v>0</v>
      </c>
      <c r="P8" s="41">
        <f t="shared" si="7"/>
        <v>0</v>
      </c>
      <c r="Q8" s="41">
        <f t="shared" si="7"/>
        <v>0</v>
      </c>
      <c r="R8" s="41">
        <f t="shared" si="7"/>
        <v>0</v>
      </c>
      <c r="S8" s="41">
        <f t="shared" si="7"/>
        <v>0</v>
      </c>
      <c r="T8" s="41">
        <f t="shared" si="8"/>
        <v>0</v>
      </c>
      <c r="U8" s="41">
        <f t="shared" si="8"/>
        <v>0</v>
      </c>
      <c r="V8" s="41">
        <f t="shared" si="8"/>
        <v>0</v>
      </c>
      <c r="W8" s="41">
        <f t="shared" si="8"/>
        <v>0</v>
      </c>
      <c r="X8" s="41">
        <f t="shared" si="8"/>
        <v>0</v>
      </c>
      <c r="Y8" s="41">
        <f t="shared" si="8"/>
        <v>0</v>
      </c>
      <c r="Z8" s="41">
        <f t="shared" si="8"/>
        <v>0</v>
      </c>
      <c r="AA8" s="41">
        <f t="shared" si="8"/>
        <v>0</v>
      </c>
      <c r="AB8" s="41">
        <f t="shared" si="8"/>
        <v>0</v>
      </c>
      <c r="AC8" s="41">
        <f t="shared" si="8"/>
        <v>0</v>
      </c>
      <c r="AD8" s="41">
        <f t="shared" si="8"/>
        <v>0</v>
      </c>
      <c r="AE8" s="41">
        <f t="shared" si="8"/>
        <v>0</v>
      </c>
      <c r="AF8" s="41">
        <f t="shared" si="8"/>
        <v>0</v>
      </c>
      <c r="AG8" s="41">
        <f t="shared" si="8"/>
        <v>0</v>
      </c>
      <c r="AH8" s="41">
        <f t="shared" si="8"/>
        <v>0</v>
      </c>
      <c r="AI8" s="41">
        <f t="shared" si="8"/>
        <v>0</v>
      </c>
      <c r="AJ8" s="41">
        <f t="shared" si="9"/>
        <v>0</v>
      </c>
      <c r="AK8" s="41">
        <f t="shared" si="9"/>
        <v>0</v>
      </c>
      <c r="AL8" s="41">
        <f t="shared" si="9"/>
        <v>0</v>
      </c>
      <c r="AM8" s="41">
        <f t="shared" si="9"/>
        <v>0</v>
      </c>
      <c r="AN8" s="41">
        <f t="shared" si="9"/>
        <v>0</v>
      </c>
      <c r="AO8" s="41">
        <f t="shared" si="9"/>
        <v>0</v>
      </c>
      <c r="AP8" s="41">
        <f t="shared" si="9"/>
        <v>0</v>
      </c>
      <c r="AQ8" s="41">
        <f t="shared" si="9"/>
        <v>0</v>
      </c>
      <c r="AR8" s="41">
        <f t="shared" si="9"/>
        <v>0</v>
      </c>
      <c r="AS8" s="41">
        <f t="shared" si="9"/>
        <v>0</v>
      </c>
      <c r="AT8" s="41">
        <f t="shared" si="9"/>
        <v>0</v>
      </c>
      <c r="AU8" s="41">
        <f t="shared" si="9"/>
        <v>0</v>
      </c>
      <c r="AV8" s="41">
        <f t="shared" si="9"/>
        <v>0</v>
      </c>
      <c r="AW8" s="41">
        <f t="shared" si="9"/>
        <v>0</v>
      </c>
      <c r="AX8" s="41">
        <f t="shared" si="9"/>
        <v>0</v>
      </c>
      <c r="AY8" s="41">
        <f t="shared" si="9"/>
        <v>0</v>
      </c>
      <c r="AZ8" s="41">
        <f t="shared" si="10"/>
        <v>0</v>
      </c>
      <c r="BA8" s="41">
        <f t="shared" si="10"/>
        <v>0</v>
      </c>
      <c r="BB8" s="41">
        <f t="shared" si="10"/>
        <v>0</v>
      </c>
      <c r="BC8" s="41">
        <f t="shared" si="10"/>
        <v>0</v>
      </c>
      <c r="BD8" s="41">
        <f t="shared" si="10"/>
        <v>0</v>
      </c>
      <c r="BE8" s="41">
        <f t="shared" si="10"/>
        <v>0</v>
      </c>
      <c r="BF8" s="41">
        <f t="shared" si="10"/>
        <v>0</v>
      </c>
      <c r="BG8" s="41">
        <f t="shared" si="10"/>
        <v>0</v>
      </c>
      <c r="BH8" s="41">
        <f t="shared" si="10"/>
        <v>0</v>
      </c>
      <c r="BI8" s="41">
        <f t="shared" si="10"/>
        <v>0</v>
      </c>
      <c r="BJ8" s="41">
        <f t="shared" si="10"/>
        <v>0</v>
      </c>
      <c r="BK8" s="41">
        <f t="shared" si="10"/>
        <v>0</v>
      </c>
      <c r="BL8" s="41">
        <f t="shared" si="10"/>
        <v>0</v>
      </c>
      <c r="BM8" s="41">
        <f t="shared" si="10"/>
        <v>0</v>
      </c>
      <c r="BN8" s="41">
        <f t="shared" si="10"/>
        <v>0</v>
      </c>
      <c r="BO8" s="41">
        <f t="shared" si="10"/>
        <v>0</v>
      </c>
      <c r="BP8" s="41">
        <f t="shared" si="11"/>
        <v>0</v>
      </c>
      <c r="BQ8" s="41">
        <f t="shared" si="11"/>
        <v>0</v>
      </c>
      <c r="BR8" s="41">
        <f t="shared" si="11"/>
        <v>0</v>
      </c>
      <c r="BS8" s="41">
        <f t="shared" si="11"/>
        <v>0</v>
      </c>
      <c r="BT8" s="41">
        <f t="shared" si="11"/>
        <v>0</v>
      </c>
      <c r="BU8" s="41">
        <f t="shared" si="11"/>
        <v>0</v>
      </c>
      <c r="BV8" s="41">
        <f t="shared" si="11"/>
        <v>0</v>
      </c>
      <c r="BW8" s="41">
        <f t="shared" si="11"/>
        <v>0</v>
      </c>
      <c r="BX8" s="41">
        <f t="shared" si="11"/>
        <v>0</v>
      </c>
      <c r="BY8" s="41">
        <f t="shared" si="11"/>
        <v>0</v>
      </c>
      <c r="BZ8" s="41">
        <f t="shared" si="11"/>
        <v>0</v>
      </c>
      <c r="CA8" s="41">
        <f t="shared" si="11"/>
        <v>0</v>
      </c>
      <c r="CB8" s="41">
        <f t="shared" si="11"/>
        <v>0</v>
      </c>
      <c r="CC8" s="41">
        <f t="shared" si="11"/>
        <v>0</v>
      </c>
      <c r="CD8" s="41">
        <f t="shared" si="11"/>
        <v>0</v>
      </c>
      <c r="CE8" s="41">
        <f t="shared" si="11"/>
        <v>0</v>
      </c>
      <c r="CF8" s="41">
        <f t="shared" si="12"/>
        <v>0</v>
      </c>
      <c r="CG8" s="41">
        <f t="shared" si="12"/>
        <v>0</v>
      </c>
      <c r="CH8" s="41">
        <f t="shared" si="12"/>
        <v>0</v>
      </c>
      <c r="CI8" s="41">
        <f t="shared" si="12"/>
        <v>0</v>
      </c>
      <c r="CJ8" s="41">
        <f t="shared" si="12"/>
        <v>0</v>
      </c>
      <c r="CK8" s="41">
        <f t="shared" si="12"/>
        <v>0</v>
      </c>
      <c r="CL8" s="41">
        <f t="shared" si="12"/>
        <v>0</v>
      </c>
      <c r="CM8" s="41">
        <f t="shared" si="12"/>
        <v>0</v>
      </c>
      <c r="CN8" s="41">
        <f t="shared" si="12"/>
        <v>0</v>
      </c>
      <c r="CO8" s="41">
        <f t="shared" si="12"/>
        <v>0</v>
      </c>
      <c r="CP8" s="41">
        <f t="shared" si="12"/>
        <v>0</v>
      </c>
      <c r="CQ8" s="41">
        <f t="shared" si="12"/>
        <v>0</v>
      </c>
      <c r="CR8" s="41">
        <f t="shared" si="12"/>
        <v>0</v>
      </c>
      <c r="CS8" s="41">
        <f t="shared" si="12"/>
        <v>0</v>
      </c>
      <c r="CT8" s="41">
        <f t="shared" si="12"/>
        <v>0</v>
      </c>
      <c r="CU8" s="41">
        <f t="shared" si="12"/>
        <v>0</v>
      </c>
      <c r="CV8" s="41">
        <f t="shared" si="13"/>
        <v>0</v>
      </c>
      <c r="CW8" s="41">
        <f t="shared" si="13"/>
        <v>0</v>
      </c>
      <c r="CX8" s="41">
        <f t="shared" si="13"/>
        <v>0</v>
      </c>
      <c r="CY8" s="41">
        <f t="shared" si="13"/>
        <v>0</v>
      </c>
      <c r="CZ8" s="41">
        <f t="shared" si="13"/>
        <v>0</v>
      </c>
      <c r="DA8" s="41">
        <f t="shared" si="13"/>
        <v>0</v>
      </c>
      <c r="DB8" s="41">
        <f t="shared" si="13"/>
        <v>0</v>
      </c>
      <c r="DC8" s="41">
        <f t="shared" si="13"/>
        <v>0</v>
      </c>
      <c r="DD8" s="41">
        <f t="shared" si="13"/>
        <v>0</v>
      </c>
      <c r="DE8" s="41">
        <f t="shared" si="13"/>
        <v>0</v>
      </c>
      <c r="DF8" s="41">
        <f t="shared" si="13"/>
        <v>0</v>
      </c>
      <c r="DG8" s="41">
        <f t="shared" si="13"/>
        <v>0</v>
      </c>
      <c r="DH8" s="41">
        <f t="shared" si="13"/>
        <v>0</v>
      </c>
      <c r="DI8" s="41">
        <f t="shared" si="13"/>
        <v>0</v>
      </c>
      <c r="DJ8" s="41">
        <f t="shared" si="13"/>
        <v>0</v>
      </c>
      <c r="DK8" s="41">
        <f t="shared" si="13"/>
        <v>0</v>
      </c>
      <c r="DL8" s="41">
        <f t="shared" si="14"/>
        <v>0</v>
      </c>
      <c r="DM8" s="41">
        <f t="shared" si="14"/>
        <v>0</v>
      </c>
      <c r="DN8" s="41">
        <f t="shared" si="14"/>
        <v>0</v>
      </c>
      <c r="DO8" s="41">
        <f t="shared" si="14"/>
        <v>0</v>
      </c>
      <c r="DP8" s="41">
        <f t="shared" si="14"/>
        <v>0</v>
      </c>
      <c r="DQ8" s="41">
        <f t="shared" si="14"/>
        <v>0</v>
      </c>
      <c r="DR8" s="41">
        <f t="shared" si="14"/>
        <v>0</v>
      </c>
      <c r="DS8" s="41">
        <f t="shared" si="14"/>
        <v>0</v>
      </c>
      <c r="DT8" s="41">
        <f t="shared" si="14"/>
        <v>0</v>
      </c>
      <c r="DU8" s="41">
        <f t="shared" si="14"/>
        <v>0</v>
      </c>
      <c r="DV8" s="41">
        <f t="shared" si="14"/>
        <v>0</v>
      </c>
      <c r="DW8" s="41">
        <f t="shared" si="14"/>
        <v>0</v>
      </c>
      <c r="DX8" s="41">
        <f t="shared" si="14"/>
        <v>0</v>
      </c>
      <c r="DY8" s="41">
        <f t="shared" si="14"/>
        <v>0</v>
      </c>
      <c r="DZ8" s="41">
        <f t="shared" si="14"/>
        <v>0</v>
      </c>
      <c r="EA8" s="41">
        <f t="shared" si="14"/>
        <v>0</v>
      </c>
      <c r="EB8" s="41">
        <f t="shared" si="15"/>
        <v>0</v>
      </c>
      <c r="EC8" s="41">
        <f t="shared" si="15"/>
        <v>0</v>
      </c>
      <c r="ED8" s="41">
        <f t="shared" si="15"/>
        <v>0</v>
      </c>
      <c r="EE8" s="41">
        <f t="shared" si="15"/>
        <v>0</v>
      </c>
      <c r="EF8" s="41">
        <f t="shared" si="15"/>
        <v>0</v>
      </c>
      <c r="EG8" s="41">
        <f t="shared" si="15"/>
        <v>0</v>
      </c>
      <c r="EH8" s="41">
        <f t="shared" si="15"/>
        <v>0</v>
      </c>
      <c r="EI8" s="41">
        <f t="shared" si="15"/>
        <v>0</v>
      </c>
      <c r="EJ8" s="41">
        <f t="shared" si="15"/>
        <v>0</v>
      </c>
      <c r="EK8" s="41">
        <f t="shared" si="15"/>
        <v>0</v>
      </c>
      <c r="EL8" s="41">
        <f t="shared" si="15"/>
        <v>0</v>
      </c>
      <c r="EM8" s="41">
        <f t="shared" si="15"/>
        <v>0</v>
      </c>
      <c r="EN8" s="41">
        <f t="shared" si="15"/>
        <v>0</v>
      </c>
      <c r="EO8" s="41">
        <f t="shared" si="15"/>
        <v>0</v>
      </c>
      <c r="EP8" s="41">
        <f t="shared" si="15"/>
        <v>0</v>
      </c>
      <c r="EQ8" s="41">
        <f t="shared" si="15"/>
        <v>0</v>
      </c>
      <c r="ER8" s="41">
        <f t="shared" si="16"/>
        <v>0</v>
      </c>
      <c r="ES8" s="41">
        <f t="shared" si="16"/>
        <v>0</v>
      </c>
      <c r="ET8" s="41">
        <f t="shared" si="16"/>
        <v>0</v>
      </c>
      <c r="EU8" s="41">
        <f t="shared" si="16"/>
        <v>0</v>
      </c>
      <c r="EV8" s="41">
        <f t="shared" si="16"/>
        <v>0</v>
      </c>
      <c r="EW8" s="41">
        <f t="shared" si="16"/>
        <v>0</v>
      </c>
      <c r="EX8" s="41">
        <f t="shared" si="16"/>
        <v>0</v>
      </c>
      <c r="EY8" s="41">
        <f t="shared" si="16"/>
        <v>0</v>
      </c>
      <c r="EZ8" s="41">
        <f t="shared" si="16"/>
        <v>0</v>
      </c>
      <c r="FA8" s="41">
        <f t="shared" si="16"/>
        <v>0</v>
      </c>
      <c r="FB8" s="41">
        <f t="shared" si="16"/>
        <v>0</v>
      </c>
      <c r="FC8" s="41">
        <f t="shared" si="16"/>
        <v>0</v>
      </c>
      <c r="FD8" s="41">
        <f t="shared" si="16"/>
        <v>0</v>
      </c>
      <c r="FE8" s="41">
        <f t="shared" si="16"/>
        <v>0</v>
      </c>
      <c r="FF8" s="41">
        <f t="shared" si="16"/>
        <v>0</v>
      </c>
      <c r="FG8" s="41">
        <f t="shared" si="16"/>
        <v>0</v>
      </c>
      <c r="FH8" s="41">
        <f t="shared" si="17"/>
        <v>0</v>
      </c>
      <c r="FI8" s="41">
        <f t="shared" si="17"/>
        <v>0</v>
      </c>
      <c r="FJ8" s="41">
        <f t="shared" si="17"/>
        <v>0</v>
      </c>
      <c r="FK8" s="41">
        <f t="shared" si="17"/>
        <v>0</v>
      </c>
      <c r="FL8" s="41">
        <f t="shared" si="17"/>
        <v>0</v>
      </c>
      <c r="FM8" s="41">
        <f t="shared" si="17"/>
        <v>0</v>
      </c>
      <c r="FN8" s="41">
        <f t="shared" si="17"/>
        <v>0</v>
      </c>
      <c r="FO8" s="41">
        <f t="shared" si="17"/>
        <v>0</v>
      </c>
      <c r="FP8" s="41">
        <f t="shared" si="17"/>
        <v>0</v>
      </c>
      <c r="FQ8" s="41">
        <f t="shared" si="17"/>
        <v>0</v>
      </c>
      <c r="FR8" s="41">
        <f t="shared" si="17"/>
        <v>0</v>
      </c>
      <c r="FS8" s="41">
        <f t="shared" si="17"/>
        <v>0</v>
      </c>
      <c r="FT8" s="41">
        <f t="shared" si="17"/>
        <v>0</v>
      </c>
      <c r="FU8" s="41">
        <f t="shared" si="17"/>
        <v>0</v>
      </c>
      <c r="FV8" s="41">
        <f t="shared" si="17"/>
        <v>0</v>
      </c>
      <c r="FW8" s="41">
        <f t="shared" si="17"/>
        <v>0</v>
      </c>
      <c r="FX8" s="41">
        <f t="shared" si="18"/>
        <v>0</v>
      </c>
      <c r="FY8" s="41">
        <f t="shared" si="18"/>
        <v>0</v>
      </c>
      <c r="FZ8" s="41">
        <f t="shared" si="18"/>
        <v>0</v>
      </c>
      <c r="GA8" s="41">
        <f t="shared" si="18"/>
        <v>0</v>
      </c>
      <c r="GB8" s="41">
        <f t="shared" si="18"/>
        <v>0</v>
      </c>
      <c r="GC8" s="41">
        <f t="shared" si="18"/>
        <v>0</v>
      </c>
      <c r="GD8" s="41">
        <f t="shared" si="18"/>
        <v>0</v>
      </c>
      <c r="GE8" s="41">
        <f t="shared" si="18"/>
        <v>0</v>
      </c>
      <c r="GF8" s="41">
        <f t="shared" si="18"/>
        <v>0</v>
      </c>
      <c r="GG8" s="41">
        <f t="shared" si="18"/>
        <v>0</v>
      </c>
      <c r="GH8" s="41">
        <f t="shared" si="18"/>
        <v>0</v>
      </c>
      <c r="GI8" s="41">
        <f t="shared" si="18"/>
        <v>0</v>
      </c>
      <c r="GJ8" s="41">
        <f t="shared" si="18"/>
        <v>0</v>
      </c>
      <c r="GK8" s="41">
        <f t="shared" si="18"/>
        <v>0</v>
      </c>
      <c r="GL8" s="41">
        <f t="shared" si="18"/>
        <v>0</v>
      </c>
      <c r="GM8" s="41">
        <f t="shared" si="18"/>
        <v>0</v>
      </c>
      <c r="GN8" s="41">
        <f t="shared" si="19"/>
        <v>0</v>
      </c>
      <c r="GO8" s="41">
        <f t="shared" si="19"/>
        <v>0</v>
      </c>
      <c r="GP8" s="41">
        <f t="shared" si="19"/>
        <v>0</v>
      </c>
      <c r="GQ8" s="41">
        <f t="shared" si="19"/>
        <v>0</v>
      </c>
      <c r="GR8" s="41">
        <f t="shared" si="19"/>
        <v>0</v>
      </c>
      <c r="GS8" s="41">
        <f t="shared" si="19"/>
        <v>0</v>
      </c>
      <c r="GT8" s="41">
        <f t="shared" si="19"/>
        <v>0</v>
      </c>
      <c r="GU8" s="41">
        <f t="shared" si="19"/>
        <v>0</v>
      </c>
      <c r="GV8" s="41">
        <f t="shared" si="19"/>
        <v>0</v>
      </c>
      <c r="GW8" s="41">
        <f t="shared" si="19"/>
        <v>0</v>
      </c>
      <c r="GX8" s="41">
        <f t="shared" si="19"/>
        <v>0</v>
      </c>
      <c r="GY8" s="41">
        <f t="shared" si="19"/>
        <v>0</v>
      </c>
      <c r="GZ8" s="41">
        <f t="shared" si="19"/>
        <v>0</v>
      </c>
      <c r="HA8" s="41">
        <f t="shared" si="19"/>
        <v>0</v>
      </c>
      <c r="HB8" s="41">
        <f t="shared" si="19"/>
        <v>0</v>
      </c>
      <c r="HC8" s="41">
        <f t="shared" si="19"/>
        <v>0</v>
      </c>
      <c r="HD8" s="41">
        <f t="shared" si="20"/>
        <v>0</v>
      </c>
      <c r="HE8" s="41">
        <f t="shared" si="20"/>
        <v>0</v>
      </c>
      <c r="HF8" s="41">
        <f t="shared" si="20"/>
        <v>0</v>
      </c>
      <c r="HG8" s="41">
        <f t="shared" si="20"/>
        <v>0</v>
      </c>
      <c r="HH8" s="41">
        <f t="shared" si="20"/>
        <v>0</v>
      </c>
      <c r="HI8" s="41">
        <f t="shared" si="20"/>
        <v>0</v>
      </c>
      <c r="HJ8" s="41">
        <f t="shared" si="20"/>
        <v>0</v>
      </c>
    </row>
    <row r="9" spans="1:218" ht="14.4" x14ac:dyDescent="0.3">
      <c r="A9" s="42">
        <v>6</v>
      </c>
      <c r="B9" s="43">
        <f>'CMM4 - AUX CALC'!$G$67</f>
        <v>0</v>
      </c>
      <c r="C9" s="41"/>
      <c r="D9" s="41"/>
      <c r="E9" s="41"/>
      <c r="F9" s="41"/>
      <c r="G9" s="41"/>
      <c r="H9" s="41">
        <f>$B9/(_xlfn.SINGLE(PrazoConcessao)*12-H$3+1)</f>
        <v>0</v>
      </c>
      <c r="I9" s="41">
        <f t="shared" si="7"/>
        <v>0</v>
      </c>
      <c r="J9" s="41">
        <f t="shared" si="7"/>
        <v>0</v>
      </c>
      <c r="K9" s="41">
        <f t="shared" si="7"/>
        <v>0</v>
      </c>
      <c r="L9" s="41">
        <f t="shared" si="7"/>
        <v>0</v>
      </c>
      <c r="M9" s="41">
        <f t="shared" si="7"/>
        <v>0</v>
      </c>
      <c r="N9" s="41">
        <f t="shared" si="7"/>
        <v>0</v>
      </c>
      <c r="O9" s="41">
        <f t="shared" si="7"/>
        <v>0</v>
      </c>
      <c r="P9" s="41">
        <f t="shared" si="7"/>
        <v>0</v>
      </c>
      <c r="Q9" s="41">
        <f t="shared" si="7"/>
        <v>0</v>
      </c>
      <c r="R9" s="41">
        <f t="shared" si="7"/>
        <v>0</v>
      </c>
      <c r="S9" s="41">
        <f t="shared" si="7"/>
        <v>0</v>
      </c>
      <c r="T9" s="41">
        <f t="shared" si="8"/>
        <v>0</v>
      </c>
      <c r="U9" s="41">
        <f t="shared" si="8"/>
        <v>0</v>
      </c>
      <c r="V9" s="41">
        <f t="shared" si="8"/>
        <v>0</v>
      </c>
      <c r="W9" s="41">
        <f t="shared" si="8"/>
        <v>0</v>
      </c>
      <c r="X9" s="41">
        <f t="shared" si="8"/>
        <v>0</v>
      </c>
      <c r="Y9" s="41">
        <f t="shared" si="8"/>
        <v>0</v>
      </c>
      <c r="Z9" s="41">
        <f t="shared" si="8"/>
        <v>0</v>
      </c>
      <c r="AA9" s="41">
        <f t="shared" si="8"/>
        <v>0</v>
      </c>
      <c r="AB9" s="41">
        <f t="shared" si="8"/>
        <v>0</v>
      </c>
      <c r="AC9" s="41">
        <f t="shared" si="8"/>
        <v>0</v>
      </c>
      <c r="AD9" s="41">
        <f t="shared" si="8"/>
        <v>0</v>
      </c>
      <c r="AE9" s="41">
        <f t="shared" si="8"/>
        <v>0</v>
      </c>
      <c r="AF9" s="41">
        <f t="shared" si="8"/>
        <v>0</v>
      </c>
      <c r="AG9" s="41">
        <f t="shared" si="8"/>
        <v>0</v>
      </c>
      <c r="AH9" s="41">
        <f t="shared" si="8"/>
        <v>0</v>
      </c>
      <c r="AI9" s="41">
        <f t="shared" si="8"/>
        <v>0</v>
      </c>
      <c r="AJ9" s="41">
        <f t="shared" si="9"/>
        <v>0</v>
      </c>
      <c r="AK9" s="41">
        <f t="shared" si="9"/>
        <v>0</v>
      </c>
      <c r="AL9" s="41">
        <f t="shared" si="9"/>
        <v>0</v>
      </c>
      <c r="AM9" s="41">
        <f t="shared" si="9"/>
        <v>0</v>
      </c>
      <c r="AN9" s="41">
        <f t="shared" si="9"/>
        <v>0</v>
      </c>
      <c r="AO9" s="41">
        <f t="shared" si="9"/>
        <v>0</v>
      </c>
      <c r="AP9" s="41">
        <f t="shared" si="9"/>
        <v>0</v>
      </c>
      <c r="AQ9" s="41">
        <f t="shared" si="9"/>
        <v>0</v>
      </c>
      <c r="AR9" s="41">
        <f t="shared" si="9"/>
        <v>0</v>
      </c>
      <c r="AS9" s="41">
        <f t="shared" si="9"/>
        <v>0</v>
      </c>
      <c r="AT9" s="41">
        <f t="shared" si="9"/>
        <v>0</v>
      </c>
      <c r="AU9" s="41">
        <f t="shared" si="9"/>
        <v>0</v>
      </c>
      <c r="AV9" s="41">
        <f t="shared" si="9"/>
        <v>0</v>
      </c>
      <c r="AW9" s="41">
        <f t="shared" si="9"/>
        <v>0</v>
      </c>
      <c r="AX9" s="41">
        <f t="shared" si="9"/>
        <v>0</v>
      </c>
      <c r="AY9" s="41">
        <f t="shared" si="9"/>
        <v>0</v>
      </c>
      <c r="AZ9" s="41">
        <f t="shared" si="10"/>
        <v>0</v>
      </c>
      <c r="BA9" s="41">
        <f t="shared" si="10"/>
        <v>0</v>
      </c>
      <c r="BB9" s="41">
        <f t="shared" si="10"/>
        <v>0</v>
      </c>
      <c r="BC9" s="41">
        <f t="shared" si="10"/>
        <v>0</v>
      </c>
      <c r="BD9" s="41">
        <f t="shared" si="10"/>
        <v>0</v>
      </c>
      <c r="BE9" s="41">
        <f t="shared" si="10"/>
        <v>0</v>
      </c>
      <c r="BF9" s="41">
        <f t="shared" si="10"/>
        <v>0</v>
      </c>
      <c r="BG9" s="41">
        <f t="shared" si="10"/>
        <v>0</v>
      </c>
      <c r="BH9" s="41">
        <f t="shared" si="10"/>
        <v>0</v>
      </c>
      <c r="BI9" s="41">
        <f t="shared" si="10"/>
        <v>0</v>
      </c>
      <c r="BJ9" s="41">
        <f t="shared" si="10"/>
        <v>0</v>
      </c>
      <c r="BK9" s="41">
        <f t="shared" si="10"/>
        <v>0</v>
      </c>
      <c r="BL9" s="41">
        <f t="shared" si="10"/>
        <v>0</v>
      </c>
      <c r="BM9" s="41">
        <f t="shared" si="10"/>
        <v>0</v>
      </c>
      <c r="BN9" s="41">
        <f t="shared" si="10"/>
        <v>0</v>
      </c>
      <c r="BO9" s="41">
        <f t="shared" si="10"/>
        <v>0</v>
      </c>
      <c r="BP9" s="41">
        <f t="shared" si="11"/>
        <v>0</v>
      </c>
      <c r="BQ9" s="41">
        <f t="shared" si="11"/>
        <v>0</v>
      </c>
      <c r="BR9" s="41">
        <f t="shared" si="11"/>
        <v>0</v>
      </c>
      <c r="BS9" s="41">
        <f t="shared" si="11"/>
        <v>0</v>
      </c>
      <c r="BT9" s="41">
        <f t="shared" si="11"/>
        <v>0</v>
      </c>
      <c r="BU9" s="41">
        <f t="shared" si="11"/>
        <v>0</v>
      </c>
      <c r="BV9" s="41">
        <f t="shared" si="11"/>
        <v>0</v>
      </c>
      <c r="BW9" s="41">
        <f t="shared" si="11"/>
        <v>0</v>
      </c>
      <c r="BX9" s="41">
        <f t="shared" si="11"/>
        <v>0</v>
      </c>
      <c r="BY9" s="41">
        <f t="shared" si="11"/>
        <v>0</v>
      </c>
      <c r="BZ9" s="41">
        <f t="shared" si="11"/>
        <v>0</v>
      </c>
      <c r="CA9" s="41">
        <f t="shared" si="11"/>
        <v>0</v>
      </c>
      <c r="CB9" s="41">
        <f t="shared" si="11"/>
        <v>0</v>
      </c>
      <c r="CC9" s="41">
        <f t="shared" si="11"/>
        <v>0</v>
      </c>
      <c r="CD9" s="41">
        <f t="shared" si="11"/>
        <v>0</v>
      </c>
      <c r="CE9" s="41">
        <f t="shared" si="11"/>
        <v>0</v>
      </c>
      <c r="CF9" s="41">
        <f t="shared" si="12"/>
        <v>0</v>
      </c>
      <c r="CG9" s="41">
        <f t="shared" si="12"/>
        <v>0</v>
      </c>
      <c r="CH9" s="41">
        <f t="shared" si="12"/>
        <v>0</v>
      </c>
      <c r="CI9" s="41">
        <f t="shared" si="12"/>
        <v>0</v>
      </c>
      <c r="CJ9" s="41">
        <f t="shared" si="12"/>
        <v>0</v>
      </c>
      <c r="CK9" s="41">
        <f t="shared" si="12"/>
        <v>0</v>
      </c>
      <c r="CL9" s="41">
        <f t="shared" si="12"/>
        <v>0</v>
      </c>
      <c r="CM9" s="41">
        <f t="shared" si="12"/>
        <v>0</v>
      </c>
      <c r="CN9" s="41">
        <f t="shared" si="12"/>
        <v>0</v>
      </c>
      <c r="CO9" s="41">
        <f t="shared" si="12"/>
        <v>0</v>
      </c>
      <c r="CP9" s="41">
        <f t="shared" si="12"/>
        <v>0</v>
      </c>
      <c r="CQ9" s="41">
        <f t="shared" si="12"/>
        <v>0</v>
      </c>
      <c r="CR9" s="41">
        <f t="shared" si="12"/>
        <v>0</v>
      </c>
      <c r="CS9" s="41">
        <f t="shared" si="12"/>
        <v>0</v>
      </c>
      <c r="CT9" s="41">
        <f t="shared" si="12"/>
        <v>0</v>
      </c>
      <c r="CU9" s="41">
        <f t="shared" si="12"/>
        <v>0</v>
      </c>
      <c r="CV9" s="41">
        <f t="shared" si="13"/>
        <v>0</v>
      </c>
      <c r="CW9" s="41">
        <f t="shared" si="13"/>
        <v>0</v>
      </c>
      <c r="CX9" s="41">
        <f t="shared" si="13"/>
        <v>0</v>
      </c>
      <c r="CY9" s="41">
        <f t="shared" si="13"/>
        <v>0</v>
      </c>
      <c r="CZ9" s="41">
        <f t="shared" si="13"/>
        <v>0</v>
      </c>
      <c r="DA9" s="41">
        <f t="shared" si="13"/>
        <v>0</v>
      </c>
      <c r="DB9" s="41">
        <f t="shared" si="13"/>
        <v>0</v>
      </c>
      <c r="DC9" s="41">
        <f t="shared" si="13"/>
        <v>0</v>
      </c>
      <c r="DD9" s="41">
        <f t="shared" si="13"/>
        <v>0</v>
      </c>
      <c r="DE9" s="41">
        <f t="shared" si="13"/>
        <v>0</v>
      </c>
      <c r="DF9" s="41">
        <f t="shared" si="13"/>
        <v>0</v>
      </c>
      <c r="DG9" s="41">
        <f t="shared" si="13"/>
        <v>0</v>
      </c>
      <c r="DH9" s="41">
        <f t="shared" si="13"/>
        <v>0</v>
      </c>
      <c r="DI9" s="41">
        <f t="shared" si="13"/>
        <v>0</v>
      </c>
      <c r="DJ9" s="41">
        <f t="shared" si="13"/>
        <v>0</v>
      </c>
      <c r="DK9" s="41">
        <f t="shared" si="13"/>
        <v>0</v>
      </c>
      <c r="DL9" s="41">
        <f t="shared" si="14"/>
        <v>0</v>
      </c>
      <c r="DM9" s="41">
        <f t="shared" si="14"/>
        <v>0</v>
      </c>
      <c r="DN9" s="41">
        <f t="shared" si="14"/>
        <v>0</v>
      </c>
      <c r="DO9" s="41">
        <f t="shared" si="14"/>
        <v>0</v>
      </c>
      <c r="DP9" s="41">
        <f t="shared" si="14"/>
        <v>0</v>
      </c>
      <c r="DQ9" s="41">
        <f t="shared" si="14"/>
        <v>0</v>
      </c>
      <c r="DR9" s="41">
        <f t="shared" si="14"/>
        <v>0</v>
      </c>
      <c r="DS9" s="41">
        <f t="shared" si="14"/>
        <v>0</v>
      </c>
      <c r="DT9" s="41">
        <f t="shared" si="14"/>
        <v>0</v>
      </c>
      <c r="DU9" s="41">
        <f t="shared" si="14"/>
        <v>0</v>
      </c>
      <c r="DV9" s="41">
        <f t="shared" si="14"/>
        <v>0</v>
      </c>
      <c r="DW9" s="41">
        <f t="shared" si="14"/>
        <v>0</v>
      </c>
      <c r="DX9" s="41">
        <f t="shared" si="14"/>
        <v>0</v>
      </c>
      <c r="DY9" s="41">
        <f t="shared" si="14"/>
        <v>0</v>
      </c>
      <c r="DZ9" s="41">
        <f t="shared" si="14"/>
        <v>0</v>
      </c>
      <c r="EA9" s="41">
        <f t="shared" si="14"/>
        <v>0</v>
      </c>
      <c r="EB9" s="41">
        <f t="shared" si="15"/>
        <v>0</v>
      </c>
      <c r="EC9" s="41">
        <f t="shared" si="15"/>
        <v>0</v>
      </c>
      <c r="ED9" s="41">
        <f t="shared" si="15"/>
        <v>0</v>
      </c>
      <c r="EE9" s="41">
        <f t="shared" si="15"/>
        <v>0</v>
      </c>
      <c r="EF9" s="41">
        <f t="shared" si="15"/>
        <v>0</v>
      </c>
      <c r="EG9" s="41">
        <f t="shared" si="15"/>
        <v>0</v>
      </c>
      <c r="EH9" s="41">
        <f t="shared" si="15"/>
        <v>0</v>
      </c>
      <c r="EI9" s="41">
        <f t="shared" si="15"/>
        <v>0</v>
      </c>
      <c r="EJ9" s="41">
        <f t="shared" si="15"/>
        <v>0</v>
      </c>
      <c r="EK9" s="41">
        <f t="shared" si="15"/>
        <v>0</v>
      </c>
      <c r="EL9" s="41">
        <f t="shared" si="15"/>
        <v>0</v>
      </c>
      <c r="EM9" s="41">
        <f t="shared" si="15"/>
        <v>0</v>
      </c>
      <c r="EN9" s="41">
        <f t="shared" si="15"/>
        <v>0</v>
      </c>
      <c r="EO9" s="41">
        <f t="shared" si="15"/>
        <v>0</v>
      </c>
      <c r="EP9" s="41">
        <f t="shared" si="15"/>
        <v>0</v>
      </c>
      <c r="EQ9" s="41">
        <f t="shared" si="15"/>
        <v>0</v>
      </c>
      <c r="ER9" s="41">
        <f t="shared" si="16"/>
        <v>0</v>
      </c>
      <c r="ES9" s="41">
        <f t="shared" si="16"/>
        <v>0</v>
      </c>
      <c r="ET9" s="41">
        <f t="shared" si="16"/>
        <v>0</v>
      </c>
      <c r="EU9" s="41">
        <f t="shared" si="16"/>
        <v>0</v>
      </c>
      <c r="EV9" s="41">
        <f t="shared" si="16"/>
        <v>0</v>
      </c>
      <c r="EW9" s="41">
        <f t="shared" si="16"/>
        <v>0</v>
      </c>
      <c r="EX9" s="41">
        <f t="shared" si="16"/>
        <v>0</v>
      </c>
      <c r="EY9" s="41">
        <f t="shared" si="16"/>
        <v>0</v>
      </c>
      <c r="EZ9" s="41">
        <f t="shared" si="16"/>
        <v>0</v>
      </c>
      <c r="FA9" s="41">
        <f t="shared" si="16"/>
        <v>0</v>
      </c>
      <c r="FB9" s="41">
        <f t="shared" si="16"/>
        <v>0</v>
      </c>
      <c r="FC9" s="41">
        <f t="shared" si="16"/>
        <v>0</v>
      </c>
      <c r="FD9" s="41">
        <f t="shared" si="16"/>
        <v>0</v>
      </c>
      <c r="FE9" s="41">
        <f t="shared" si="16"/>
        <v>0</v>
      </c>
      <c r="FF9" s="41">
        <f t="shared" si="16"/>
        <v>0</v>
      </c>
      <c r="FG9" s="41">
        <f t="shared" si="16"/>
        <v>0</v>
      </c>
      <c r="FH9" s="41">
        <f t="shared" si="17"/>
        <v>0</v>
      </c>
      <c r="FI9" s="41">
        <f t="shared" si="17"/>
        <v>0</v>
      </c>
      <c r="FJ9" s="41">
        <f t="shared" si="17"/>
        <v>0</v>
      </c>
      <c r="FK9" s="41">
        <f t="shared" si="17"/>
        <v>0</v>
      </c>
      <c r="FL9" s="41">
        <f t="shared" si="17"/>
        <v>0</v>
      </c>
      <c r="FM9" s="41">
        <f t="shared" si="17"/>
        <v>0</v>
      </c>
      <c r="FN9" s="41">
        <f t="shared" si="17"/>
        <v>0</v>
      </c>
      <c r="FO9" s="41">
        <f t="shared" si="17"/>
        <v>0</v>
      </c>
      <c r="FP9" s="41">
        <f t="shared" si="17"/>
        <v>0</v>
      </c>
      <c r="FQ9" s="41">
        <f t="shared" si="17"/>
        <v>0</v>
      </c>
      <c r="FR9" s="41">
        <f t="shared" si="17"/>
        <v>0</v>
      </c>
      <c r="FS9" s="41">
        <f t="shared" si="17"/>
        <v>0</v>
      </c>
      <c r="FT9" s="41">
        <f t="shared" si="17"/>
        <v>0</v>
      </c>
      <c r="FU9" s="41">
        <f t="shared" si="17"/>
        <v>0</v>
      </c>
      <c r="FV9" s="41">
        <f t="shared" si="17"/>
        <v>0</v>
      </c>
      <c r="FW9" s="41">
        <f t="shared" si="17"/>
        <v>0</v>
      </c>
      <c r="FX9" s="41">
        <f t="shared" si="18"/>
        <v>0</v>
      </c>
      <c r="FY9" s="41">
        <f t="shared" si="18"/>
        <v>0</v>
      </c>
      <c r="FZ9" s="41">
        <f t="shared" si="18"/>
        <v>0</v>
      </c>
      <c r="GA9" s="41">
        <f t="shared" si="18"/>
        <v>0</v>
      </c>
      <c r="GB9" s="41">
        <f t="shared" si="18"/>
        <v>0</v>
      </c>
      <c r="GC9" s="41">
        <f t="shared" si="18"/>
        <v>0</v>
      </c>
      <c r="GD9" s="41">
        <f t="shared" si="18"/>
        <v>0</v>
      </c>
      <c r="GE9" s="41">
        <f t="shared" si="18"/>
        <v>0</v>
      </c>
      <c r="GF9" s="41">
        <f t="shared" si="18"/>
        <v>0</v>
      </c>
      <c r="GG9" s="41">
        <f t="shared" si="18"/>
        <v>0</v>
      </c>
      <c r="GH9" s="41">
        <f t="shared" si="18"/>
        <v>0</v>
      </c>
      <c r="GI9" s="41">
        <f t="shared" si="18"/>
        <v>0</v>
      </c>
      <c r="GJ9" s="41">
        <f t="shared" si="18"/>
        <v>0</v>
      </c>
      <c r="GK9" s="41">
        <f t="shared" si="18"/>
        <v>0</v>
      </c>
      <c r="GL9" s="41">
        <f t="shared" si="18"/>
        <v>0</v>
      </c>
      <c r="GM9" s="41">
        <f t="shared" si="18"/>
        <v>0</v>
      </c>
      <c r="GN9" s="41">
        <f t="shared" si="19"/>
        <v>0</v>
      </c>
      <c r="GO9" s="41">
        <f t="shared" si="19"/>
        <v>0</v>
      </c>
      <c r="GP9" s="41">
        <f t="shared" si="19"/>
        <v>0</v>
      </c>
      <c r="GQ9" s="41">
        <f t="shared" si="19"/>
        <v>0</v>
      </c>
      <c r="GR9" s="41">
        <f t="shared" si="19"/>
        <v>0</v>
      </c>
      <c r="GS9" s="41">
        <f t="shared" si="19"/>
        <v>0</v>
      </c>
      <c r="GT9" s="41">
        <f t="shared" si="19"/>
        <v>0</v>
      </c>
      <c r="GU9" s="41">
        <f t="shared" si="19"/>
        <v>0</v>
      </c>
      <c r="GV9" s="41">
        <f t="shared" si="19"/>
        <v>0</v>
      </c>
      <c r="GW9" s="41">
        <f t="shared" si="19"/>
        <v>0</v>
      </c>
      <c r="GX9" s="41">
        <f t="shared" si="19"/>
        <v>0</v>
      </c>
      <c r="GY9" s="41">
        <f t="shared" si="19"/>
        <v>0</v>
      </c>
      <c r="GZ9" s="41">
        <f t="shared" si="19"/>
        <v>0</v>
      </c>
      <c r="HA9" s="41">
        <f t="shared" si="19"/>
        <v>0</v>
      </c>
      <c r="HB9" s="41">
        <f t="shared" si="19"/>
        <v>0</v>
      </c>
      <c r="HC9" s="41">
        <f t="shared" si="19"/>
        <v>0</v>
      </c>
      <c r="HD9" s="41">
        <f t="shared" si="20"/>
        <v>0</v>
      </c>
      <c r="HE9" s="41">
        <f t="shared" si="20"/>
        <v>0</v>
      </c>
      <c r="HF9" s="41">
        <f t="shared" si="20"/>
        <v>0</v>
      </c>
      <c r="HG9" s="41">
        <f t="shared" si="20"/>
        <v>0</v>
      </c>
      <c r="HH9" s="41">
        <f t="shared" si="20"/>
        <v>0</v>
      </c>
      <c r="HI9" s="41">
        <f t="shared" si="20"/>
        <v>0</v>
      </c>
      <c r="HJ9" s="41">
        <f t="shared" si="20"/>
        <v>0</v>
      </c>
    </row>
    <row r="10" spans="1:218" ht="14.4" x14ac:dyDescent="0.3">
      <c r="A10" s="42">
        <v>7</v>
      </c>
      <c r="B10" s="43" t="e">
        <f>'CMM4 - AUX CALC'!$H$67</f>
        <v>#NAME?</v>
      </c>
      <c r="C10" s="41"/>
      <c r="D10" s="41"/>
      <c r="E10" s="41"/>
      <c r="F10" s="41"/>
      <c r="G10" s="41"/>
      <c r="H10" s="41"/>
      <c r="I10" s="41" t="e">
        <f>$B10/(_xlfn.SINGLE(PrazoConcessao)*12-I$3+1)</f>
        <v>#NAME?</v>
      </c>
      <c r="J10" s="41" t="e">
        <f t="shared" si="7"/>
        <v>#NAME?</v>
      </c>
      <c r="K10" s="41" t="e">
        <f t="shared" si="7"/>
        <v>#NAME?</v>
      </c>
      <c r="L10" s="41" t="e">
        <f t="shared" si="7"/>
        <v>#NAME?</v>
      </c>
      <c r="M10" s="41" t="e">
        <f t="shared" si="7"/>
        <v>#NAME?</v>
      </c>
      <c r="N10" s="41" t="e">
        <f t="shared" si="7"/>
        <v>#NAME?</v>
      </c>
      <c r="O10" s="41" t="e">
        <f t="shared" si="7"/>
        <v>#NAME?</v>
      </c>
      <c r="P10" s="41" t="e">
        <f t="shared" si="7"/>
        <v>#NAME?</v>
      </c>
      <c r="Q10" s="41" t="e">
        <f t="shared" si="7"/>
        <v>#NAME?</v>
      </c>
      <c r="R10" s="41" t="e">
        <f t="shared" si="7"/>
        <v>#NAME?</v>
      </c>
      <c r="S10" s="41" t="e">
        <f t="shared" si="7"/>
        <v>#NAME?</v>
      </c>
      <c r="T10" s="41" t="e">
        <f t="shared" si="8"/>
        <v>#NAME?</v>
      </c>
      <c r="U10" s="41" t="e">
        <f t="shared" si="8"/>
        <v>#NAME?</v>
      </c>
      <c r="V10" s="41" t="e">
        <f t="shared" si="8"/>
        <v>#NAME?</v>
      </c>
      <c r="W10" s="41" t="e">
        <f t="shared" si="8"/>
        <v>#NAME?</v>
      </c>
      <c r="X10" s="41" t="e">
        <f t="shared" si="8"/>
        <v>#NAME?</v>
      </c>
      <c r="Y10" s="41" t="e">
        <f t="shared" si="8"/>
        <v>#NAME?</v>
      </c>
      <c r="Z10" s="41" t="e">
        <f t="shared" si="8"/>
        <v>#NAME?</v>
      </c>
      <c r="AA10" s="41" t="e">
        <f t="shared" si="8"/>
        <v>#NAME?</v>
      </c>
      <c r="AB10" s="41" t="e">
        <f t="shared" si="8"/>
        <v>#NAME?</v>
      </c>
      <c r="AC10" s="41" t="e">
        <f t="shared" si="8"/>
        <v>#NAME?</v>
      </c>
      <c r="AD10" s="41" t="e">
        <f t="shared" si="8"/>
        <v>#NAME?</v>
      </c>
      <c r="AE10" s="41" t="e">
        <f t="shared" si="8"/>
        <v>#NAME?</v>
      </c>
      <c r="AF10" s="41" t="e">
        <f t="shared" si="8"/>
        <v>#NAME?</v>
      </c>
      <c r="AG10" s="41" t="e">
        <f t="shared" si="8"/>
        <v>#NAME?</v>
      </c>
      <c r="AH10" s="41" t="e">
        <f t="shared" si="8"/>
        <v>#NAME?</v>
      </c>
      <c r="AI10" s="41" t="e">
        <f t="shared" si="8"/>
        <v>#NAME?</v>
      </c>
      <c r="AJ10" s="41" t="e">
        <f t="shared" si="9"/>
        <v>#NAME?</v>
      </c>
      <c r="AK10" s="41" t="e">
        <f t="shared" si="9"/>
        <v>#NAME?</v>
      </c>
      <c r="AL10" s="41" t="e">
        <f t="shared" si="9"/>
        <v>#NAME?</v>
      </c>
      <c r="AM10" s="41" t="e">
        <f t="shared" si="9"/>
        <v>#NAME?</v>
      </c>
      <c r="AN10" s="41" t="e">
        <f t="shared" si="9"/>
        <v>#NAME?</v>
      </c>
      <c r="AO10" s="41" t="e">
        <f t="shared" si="9"/>
        <v>#NAME?</v>
      </c>
      <c r="AP10" s="41" t="e">
        <f t="shared" si="9"/>
        <v>#NAME?</v>
      </c>
      <c r="AQ10" s="41" t="e">
        <f t="shared" si="9"/>
        <v>#NAME?</v>
      </c>
      <c r="AR10" s="41" t="e">
        <f t="shared" si="9"/>
        <v>#NAME?</v>
      </c>
      <c r="AS10" s="41" t="e">
        <f t="shared" si="9"/>
        <v>#NAME?</v>
      </c>
      <c r="AT10" s="41" t="e">
        <f t="shared" si="9"/>
        <v>#NAME?</v>
      </c>
      <c r="AU10" s="41" t="e">
        <f t="shared" si="9"/>
        <v>#NAME?</v>
      </c>
      <c r="AV10" s="41" t="e">
        <f t="shared" si="9"/>
        <v>#NAME?</v>
      </c>
      <c r="AW10" s="41" t="e">
        <f t="shared" si="9"/>
        <v>#NAME?</v>
      </c>
      <c r="AX10" s="41" t="e">
        <f t="shared" si="9"/>
        <v>#NAME?</v>
      </c>
      <c r="AY10" s="41" t="e">
        <f t="shared" si="9"/>
        <v>#NAME?</v>
      </c>
      <c r="AZ10" s="41" t="e">
        <f t="shared" si="10"/>
        <v>#NAME?</v>
      </c>
      <c r="BA10" s="41" t="e">
        <f t="shared" si="10"/>
        <v>#NAME?</v>
      </c>
      <c r="BB10" s="41" t="e">
        <f t="shared" si="10"/>
        <v>#NAME?</v>
      </c>
      <c r="BC10" s="41" t="e">
        <f t="shared" si="10"/>
        <v>#NAME?</v>
      </c>
      <c r="BD10" s="41" t="e">
        <f t="shared" si="10"/>
        <v>#NAME?</v>
      </c>
      <c r="BE10" s="41" t="e">
        <f t="shared" si="10"/>
        <v>#NAME?</v>
      </c>
      <c r="BF10" s="41" t="e">
        <f t="shared" si="10"/>
        <v>#NAME?</v>
      </c>
      <c r="BG10" s="41" t="e">
        <f t="shared" si="10"/>
        <v>#NAME?</v>
      </c>
      <c r="BH10" s="41" t="e">
        <f t="shared" si="10"/>
        <v>#NAME?</v>
      </c>
      <c r="BI10" s="41" t="e">
        <f t="shared" si="10"/>
        <v>#NAME?</v>
      </c>
      <c r="BJ10" s="41" t="e">
        <f t="shared" si="10"/>
        <v>#NAME?</v>
      </c>
      <c r="BK10" s="41" t="e">
        <f t="shared" si="10"/>
        <v>#NAME?</v>
      </c>
      <c r="BL10" s="41" t="e">
        <f t="shared" si="10"/>
        <v>#NAME?</v>
      </c>
      <c r="BM10" s="41" t="e">
        <f t="shared" si="10"/>
        <v>#NAME?</v>
      </c>
      <c r="BN10" s="41" t="e">
        <f t="shared" si="10"/>
        <v>#NAME?</v>
      </c>
      <c r="BO10" s="41" t="e">
        <f t="shared" si="10"/>
        <v>#NAME?</v>
      </c>
      <c r="BP10" s="41" t="e">
        <f t="shared" si="11"/>
        <v>#NAME?</v>
      </c>
      <c r="BQ10" s="41" t="e">
        <f t="shared" si="11"/>
        <v>#NAME?</v>
      </c>
      <c r="BR10" s="41" t="e">
        <f t="shared" si="11"/>
        <v>#NAME?</v>
      </c>
      <c r="BS10" s="41" t="e">
        <f t="shared" si="11"/>
        <v>#NAME?</v>
      </c>
      <c r="BT10" s="41" t="e">
        <f t="shared" si="11"/>
        <v>#NAME?</v>
      </c>
      <c r="BU10" s="41" t="e">
        <f t="shared" si="11"/>
        <v>#NAME?</v>
      </c>
      <c r="BV10" s="41" t="e">
        <f t="shared" si="11"/>
        <v>#NAME?</v>
      </c>
      <c r="BW10" s="41" t="e">
        <f t="shared" si="11"/>
        <v>#NAME?</v>
      </c>
      <c r="BX10" s="41" t="e">
        <f t="shared" si="11"/>
        <v>#NAME?</v>
      </c>
      <c r="BY10" s="41" t="e">
        <f t="shared" si="11"/>
        <v>#NAME?</v>
      </c>
      <c r="BZ10" s="41" t="e">
        <f t="shared" si="11"/>
        <v>#NAME?</v>
      </c>
      <c r="CA10" s="41" t="e">
        <f t="shared" si="11"/>
        <v>#NAME?</v>
      </c>
      <c r="CB10" s="41" t="e">
        <f t="shared" si="11"/>
        <v>#NAME?</v>
      </c>
      <c r="CC10" s="41" t="e">
        <f t="shared" si="11"/>
        <v>#NAME?</v>
      </c>
      <c r="CD10" s="41" t="e">
        <f t="shared" si="11"/>
        <v>#NAME?</v>
      </c>
      <c r="CE10" s="41" t="e">
        <f t="shared" si="11"/>
        <v>#NAME?</v>
      </c>
      <c r="CF10" s="41" t="e">
        <f t="shared" si="12"/>
        <v>#NAME?</v>
      </c>
      <c r="CG10" s="41" t="e">
        <f t="shared" si="12"/>
        <v>#NAME?</v>
      </c>
      <c r="CH10" s="41" t="e">
        <f t="shared" si="12"/>
        <v>#NAME?</v>
      </c>
      <c r="CI10" s="41" t="e">
        <f t="shared" si="12"/>
        <v>#NAME?</v>
      </c>
      <c r="CJ10" s="41" t="e">
        <f t="shared" si="12"/>
        <v>#NAME?</v>
      </c>
      <c r="CK10" s="41" t="e">
        <f t="shared" si="12"/>
        <v>#NAME?</v>
      </c>
      <c r="CL10" s="41" t="e">
        <f t="shared" si="12"/>
        <v>#NAME?</v>
      </c>
      <c r="CM10" s="41" t="e">
        <f t="shared" si="12"/>
        <v>#NAME?</v>
      </c>
      <c r="CN10" s="41" t="e">
        <f t="shared" si="12"/>
        <v>#NAME?</v>
      </c>
      <c r="CO10" s="41" t="e">
        <f t="shared" si="12"/>
        <v>#NAME?</v>
      </c>
      <c r="CP10" s="41" t="e">
        <f t="shared" si="12"/>
        <v>#NAME?</v>
      </c>
      <c r="CQ10" s="41" t="e">
        <f t="shared" si="12"/>
        <v>#NAME?</v>
      </c>
      <c r="CR10" s="41" t="e">
        <f t="shared" si="12"/>
        <v>#NAME?</v>
      </c>
      <c r="CS10" s="41" t="e">
        <f t="shared" si="12"/>
        <v>#NAME?</v>
      </c>
      <c r="CT10" s="41" t="e">
        <f t="shared" si="12"/>
        <v>#NAME?</v>
      </c>
      <c r="CU10" s="41" t="e">
        <f t="shared" si="12"/>
        <v>#NAME?</v>
      </c>
      <c r="CV10" s="41" t="e">
        <f t="shared" si="13"/>
        <v>#NAME?</v>
      </c>
      <c r="CW10" s="41" t="e">
        <f t="shared" si="13"/>
        <v>#NAME?</v>
      </c>
      <c r="CX10" s="41" t="e">
        <f t="shared" si="13"/>
        <v>#NAME?</v>
      </c>
      <c r="CY10" s="41" t="e">
        <f t="shared" si="13"/>
        <v>#NAME?</v>
      </c>
      <c r="CZ10" s="41" t="e">
        <f t="shared" si="13"/>
        <v>#NAME?</v>
      </c>
      <c r="DA10" s="41" t="e">
        <f t="shared" si="13"/>
        <v>#NAME?</v>
      </c>
      <c r="DB10" s="41" t="e">
        <f t="shared" si="13"/>
        <v>#NAME?</v>
      </c>
      <c r="DC10" s="41" t="e">
        <f t="shared" si="13"/>
        <v>#NAME?</v>
      </c>
      <c r="DD10" s="41" t="e">
        <f t="shared" si="13"/>
        <v>#NAME?</v>
      </c>
      <c r="DE10" s="41" t="e">
        <f t="shared" si="13"/>
        <v>#NAME?</v>
      </c>
      <c r="DF10" s="41" t="e">
        <f t="shared" si="13"/>
        <v>#NAME?</v>
      </c>
      <c r="DG10" s="41" t="e">
        <f t="shared" si="13"/>
        <v>#NAME?</v>
      </c>
      <c r="DH10" s="41" t="e">
        <f t="shared" si="13"/>
        <v>#NAME?</v>
      </c>
      <c r="DI10" s="41" t="e">
        <f t="shared" si="13"/>
        <v>#NAME?</v>
      </c>
      <c r="DJ10" s="41" t="e">
        <f t="shared" si="13"/>
        <v>#NAME?</v>
      </c>
      <c r="DK10" s="41" t="e">
        <f t="shared" si="13"/>
        <v>#NAME?</v>
      </c>
      <c r="DL10" s="41" t="e">
        <f t="shared" si="14"/>
        <v>#NAME?</v>
      </c>
      <c r="DM10" s="41" t="e">
        <f t="shared" si="14"/>
        <v>#NAME?</v>
      </c>
      <c r="DN10" s="41" t="e">
        <f t="shared" si="14"/>
        <v>#NAME?</v>
      </c>
      <c r="DO10" s="41" t="e">
        <f t="shared" si="14"/>
        <v>#NAME?</v>
      </c>
      <c r="DP10" s="41" t="e">
        <f t="shared" si="14"/>
        <v>#NAME?</v>
      </c>
      <c r="DQ10" s="41" t="e">
        <f t="shared" si="14"/>
        <v>#NAME?</v>
      </c>
      <c r="DR10" s="41" t="e">
        <f t="shared" si="14"/>
        <v>#NAME?</v>
      </c>
      <c r="DS10" s="41" t="e">
        <f t="shared" si="14"/>
        <v>#NAME?</v>
      </c>
      <c r="DT10" s="41" t="e">
        <f t="shared" si="14"/>
        <v>#NAME?</v>
      </c>
      <c r="DU10" s="41" t="e">
        <f t="shared" si="14"/>
        <v>#NAME?</v>
      </c>
      <c r="DV10" s="41" t="e">
        <f t="shared" si="14"/>
        <v>#NAME?</v>
      </c>
      <c r="DW10" s="41" t="e">
        <f t="shared" si="14"/>
        <v>#NAME?</v>
      </c>
      <c r="DX10" s="41" t="e">
        <f t="shared" si="14"/>
        <v>#NAME?</v>
      </c>
      <c r="DY10" s="41" t="e">
        <f t="shared" si="14"/>
        <v>#NAME?</v>
      </c>
      <c r="DZ10" s="41" t="e">
        <f t="shared" si="14"/>
        <v>#NAME?</v>
      </c>
      <c r="EA10" s="41" t="e">
        <f t="shared" si="14"/>
        <v>#NAME?</v>
      </c>
      <c r="EB10" s="41" t="e">
        <f t="shared" si="15"/>
        <v>#NAME?</v>
      </c>
      <c r="EC10" s="41" t="e">
        <f t="shared" si="15"/>
        <v>#NAME?</v>
      </c>
      <c r="ED10" s="41" t="e">
        <f t="shared" si="15"/>
        <v>#NAME?</v>
      </c>
      <c r="EE10" s="41" t="e">
        <f t="shared" si="15"/>
        <v>#NAME?</v>
      </c>
      <c r="EF10" s="41" t="e">
        <f t="shared" si="15"/>
        <v>#NAME?</v>
      </c>
      <c r="EG10" s="41" t="e">
        <f t="shared" si="15"/>
        <v>#NAME?</v>
      </c>
      <c r="EH10" s="41" t="e">
        <f t="shared" si="15"/>
        <v>#NAME?</v>
      </c>
      <c r="EI10" s="41" t="e">
        <f t="shared" si="15"/>
        <v>#NAME?</v>
      </c>
      <c r="EJ10" s="41" t="e">
        <f t="shared" si="15"/>
        <v>#NAME?</v>
      </c>
      <c r="EK10" s="41" t="e">
        <f t="shared" si="15"/>
        <v>#NAME?</v>
      </c>
      <c r="EL10" s="41" t="e">
        <f t="shared" si="15"/>
        <v>#NAME?</v>
      </c>
      <c r="EM10" s="41" t="e">
        <f t="shared" si="15"/>
        <v>#NAME?</v>
      </c>
      <c r="EN10" s="41" t="e">
        <f t="shared" si="15"/>
        <v>#NAME?</v>
      </c>
      <c r="EO10" s="41" t="e">
        <f t="shared" si="15"/>
        <v>#NAME?</v>
      </c>
      <c r="EP10" s="41" t="e">
        <f t="shared" si="15"/>
        <v>#NAME?</v>
      </c>
      <c r="EQ10" s="41" t="e">
        <f t="shared" si="15"/>
        <v>#NAME?</v>
      </c>
      <c r="ER10" s="41" t="e">
        <f t="shared" si="16"/>
        <v>#NAME?</v>
      </c>
      <c r="ES10" s="41" t="e">
        <f t="shared" si="16"/>
        <v>#NAME?</v>
      </c>
      <c r="ET10" s="41" t="e">
        <f t="shared" si="16"/>
        <v>#NAME?</v>
      </c>
      <c r="EU10" s="41" t="e">
        <f t="shared" si="16"/>
        <v>#NAME?</v>
      </c>
      <c r="EV10" s="41" t="e">
        <f t="shared" si="16"/>
        <v>#NAME?</v>
      </c>
      <c r="EW10" s="41" t="e">
        <f t="shared" si="16"/>
        <v>#NAME?</v>
      </c>
      <c r="EX10" s="41" t="e">
        <f t="shared" si="16"/>
        <v>#NAME?</v>
      </c>
      <c r="EY10" s="41" t="e">
        <f t="shared" si="16"/>
        <v>#NAME?</v>
      </c>
      <c r="EZ10" s="41" t="e">
        <f t="shared" si="16"/>
        <v>#NAME?</v>
      </c>
      <c r="FA10" s="41" t="e">
        <f t="shared" si="16"/>
        <v>#NAME?</v>
      </c>
      <c r="FB10" s="41" t="e">
        <f t="shared" si="16"/>
        <v>#NAME?</v>
      </c>
      <c r="FC10" s="41" t="e">
        <f t="shared" si="16"/>
        <v>#NAME?</v>
      </c>
      <c r="FD10" s="41" t="e">
        <f t="shared" si="16"/>
        <v>#NAME?</v>
      </c>
      <c r="FE10" s="41" t="e">
        <f t="shared" si="16"/>
        <v>#NAME?</v>
      </c>
      <c r="FF10" s="41" t="e">
        <f t="shared" si="16"/>
        <v>#NAME?</v>
      </c>
      <c r="FG10" s="41" t="e">
        <f t="shared" si="16"/>
        <v>#NAME?</v>
      </c>
      <c r="FH10" s="41" t="e">
        <f t="shared" si="17"/>
        <v>#NAME?</v>
      </c>
      <c r="FI10" s="41" t="e">
        <f t="shared" si="17"/>
        <v>#NAME?</v>
      </c>
      <c r="FJ10" s="41" t="e">
        <f t="shared" si="17"/>
        <v>#NAME?</v>
      </c>
      <c r="FK10" s="41" t="e">
        <f t="shared" si="17"/>
        <v>#NAME?</v>
      </c>
      <c r="FL10" s="41" t="e">
        <f t="shared" si="17"/>
        <v>#NAME?</v>
      </c>
      <c r="FM10" s="41" t="e">
        <f t="shared" si="17"/>
        <v>#NAME?</v>
      </c>
      <c r="FN10" s="41" t="e">
        <f t="shared" si="17"/>
        <v>#NAME?</v>
      </c>
      <c r="FO10" s="41" t="e">
        <f t="shared" si="17"/>
        <v>#NAME?</v>
      </c>
      <c r="FP10" s="41" t="e">
        <f t="shared" si="17"/>
        <v>#NAME?</v>
      </c>
      <c r="FQ10" s="41" t="e">
        <f t="shared" si="17"/>
        <v>#NAME?</v>
      </c>
      <c r="FR10" s="41" t="e">
        <f t="shared" si="17"/>
        <v>#NAME?</v>
      </c>
      <c r="FS10" s="41" t="e">
        <f t="shared" si="17"/>
        <v>#NAME?</v>
      </c>
      <c r="FT10" s="41" t="e">
        <f t="shared" si="17"/>
        <v>#NAME?</v>
      </c>
      <c r="FU10" s="41" t="e">
        <f t="shared" si="17"/>
        <v>#NAME?</v>
      </c>
      <c r="FV10" s="41" t="e">
        <f t="shared" si="17"/>
        <v>#NAME?</v>
      </c>
      <c r="FW10" s="41" t="e">
        <f t="shared" si="17"/>
        <v>#NAME?</v>
      </c>
      <c r="FX10" s="41" t="e">
        <f t="shared" si="18"/>
        <v>#NAME?</v>
      </c>
      <c r="FY10" s="41" t="e">
        <f t="shared" si="18"/>
        <v>#NAME?</v>
      </c>
      <c r="FZ10" s="41" t="e">
        <f t="shared" si="18"/>
        <v>#NAME?</v>
      </c>
      <c r="GA10" s="41" t="e">
        <f t="shared" si="18"/>
        <v>#NAME?</v>
      </c>
      <c r="GB10" s="41" t="e">
        <f t="shared" si="18"/>
        <v>#NAME?</v>
      </c>
      <c r="GC10" s="41" t="e">
        <f t="shared" si="18"/>
        <v>#NAME?</v>
      </c>
      <c r="GD10" s="41" t="e">
        <f t="shared" si="18"/>
        <v>#NAME?</v>
      </c>
      <c r="GE10" s="41" t="e">
        <f t="shared" si="18"/>
        <v>#NAME?</v>
      </c>
      <c r="GF10" s="41" t="e">
        <f t="shared" si="18"/>
        <v>#NAME?</v>
      </c>
      <c r="GG10" s="41" t="e">
        <f t="shared" si="18"/>
        <v>#NAME?</v>
      </c>
      <c r="GH10" s="41" t="e">
        <f t="shared" si="18"/>
        <v>#NAME?</v>
      </c>
      <c r="GI10" s="41" t="e">
        <f t="shared" si="18"/>
        <v>#NAME?</v>
      </c>
      <c r="GJ10" s="41" t="e">
        <f t="shared" si="18"/>
        <v>#NAME?</v>
      </c>
      <c r="GK10" s="41" t="e">
        <f t="shared" si="18"/>
        <v>#NAME?</v>
      </c>
      <c r="GL10" s="41" t="e">
        <f t="shared" si="18"/>
        <v>#NAME?</v>
      </c>
      <c r="GM10" s="41" t="e">
        <f t="shared" si="18"/>
        <v>#NAME?</v>
      </c>
      <c r="GN10" s="41" t="e">
        <f t="shared" si="19"/>
        <v>#NAME?</v>
      </c>
      <c r="GO10" s="41" t="e">
        <f t="shared" si="19"/>
        <v>#NAME?</v>
      </c>
      <c r="GP10" s="41" t="e">
        <f t="shared" si="19"/>
        <v>#NAME?</v>
      </c>
      <c r="GQ10" s="41" t="e">
        <f t="shared" si="19"/>
        <v>#NAME?</v>
      </c>
      <c r="GR10" s="41" t="e">
        <f t="shared" si="19"/>
        <v>#NAME?</v>
      </c>
      <c r="GS10" s="41" t="e">
        <f t="shared" si="19"/>
        <v>#NAME?</v>
      </c>
      <c r="GT10" s="41" t="e">
        <f t="shared" si="19"/>
        <v>#NAME?</v>
      </c>
      <c r="GU10" s="41" t="e">
        <f t="shared" si="19"/>
        <v>#NAME?</v>
      </c>
      <c r="GV10" s="41" t="e">
        <f t="shared" si="19"/>
        <v>#NAME?</v>
      </c>
      <c r="GW10" s="41" t="e">
        <f t="shared" si="19"/>
        <v>#NAME?</v>
      </c>
      <c r="GX10" s="41" t="e">
        <f t="shared" si="19"/>
        <v>#NAME?</v>
      </c>
      <c r="GY10" s="41" t="e">
        <f t="shared" si="19"/>
        <v>#NAME?</v>
      </c>
      <c r="GZ10" s="41" t="e">
        <f t="shared" si="19"/>
        <v>#NAME?</v>
      </c>
      <c r="HA10" s="41" t="e">
        <f t="shared" si="19"/>
        <v>#NAME?</v>
      </c>
      <c r="HB10" s="41" t="e">
        <f t="shared" si="19"/>
        <v>#NAME?</v>
      </c>
      <c r="HC10" s="41" t="e">
        <f t="shared" si="19"/>
        <v>#NAME?</v>
      </c>
      <c r="HD10" s="41" t="e">
        <f t="shared" si="20"/>
        <v>#NAME?</v>
      </c>
      <c r="HE10" s="41" t="e">
        <f t="shared" si="20"/>
        <v>#NAME?</v>
      </c>
      <c r="HF10" s="41" t="e">
        <f t="shared" si="20"/>
        <v>#NAME?</v>
      </c>
      <c r="HG10" s="41" t="e">
        <f t="shared" si="20"/>
        <v>#NAME?</v>
      </c>
      <c r="HH10" s="41" t="e">
        <f t="shared" si="20"/>
        <v>#NAME?</v>
      </c>
      <c r="HI10" s="41" t="e">
        <f t="shared" si="20"/>
        <v>#NAME?</v>
      </c>
      <c r="HJ10" s="41" t="e">
        <f t="shared" si="20"/>
        <v>#NAME?</v>
      </c>
    </row>
    <row r="11" spans="1:218" ht="14.4" x14ac:dyDescent="0.3">
      <c r="A11" s="42">
        <v>8</v>
      </c>
      <c r="B11" s="43" t="e">
        <f>'CMM4 - AUX CALC'!$I$67</f>
        <v>#NAME?</v>
      </c>
      <c r="C11" s="41"/>
      <c r="D11" s="41"/>
      <c r="E11" s="41"/>
      <c r="F11" s="41"/>
      <c r="G11" s="41"/>
      <c r="H11" s="41"/>
      <c r="I11" s="41"/>
      <c r="J11" s="41" t="e">
        <f>$B11/(_xlfn.SINGLE(PrazoConcessao)*12-J$3+1)</f>
        <v>#NAME?</v>
      </c>
      <c r="K11" s="41" t="e">
        <f t="shared" si="7"/>
        <v>#NAME?</v>
      </c>
      <c r="L11" s="41" t="e">
        <f t="shared" si="7"/>
        <v>#NAME?</v>
      </c>
      <c r="M11" s="41" t="e">
        <f t="shared" si="7"/>
        <v>#NAME?</v>
      </c>
      <c r="N11" s="41" t="e">
        <f t="shared" si="7"/>
        <v>#NAME?</v>
      </c>
      <c r="O11" s="41" t="e">
        <f t="shared" si="7"/>
        <v>#NAME?</v>
      </c>
      <c r="P11" s="41" t="e">
        <f t="shared" si="7"/>
        <v>#NAME?</v>
      </c>
      <c r="Q11" s="41" t="e">
        <f t="shared" si="7"/>
        <v>#NAME?</v>
      </c>
      <c r="R11" s="41" t="e">
        <f t="shared" si="7"/>
        <v>#NAME?</v>
      </c>
      <c r="S11" s="41" t="e">
        <f t="shared" si="7"/>
        <v>#NAME?</v>
      </c>
      <c r="T11" s="41" t="e">
        <f t="shared" si="8"/>
        <v>#NAME?</v>
      </c>
      <c r="U11" s="41" t="e">
        <f t="shared" si="8"/>
        <v>#NAME?</v>
      </c>
      <c r="V11" s="41" t="e">
        <f t="shared" si="8"/>
        <v>#NAME?</v>
      </c>
      <c r="W11" s="41" t="e">
        <f t="shared" si="8"/>
        <v>#NAME?</v>
      </c>
      <c r="X11" s="41" t="e">
        <f t="shared" si="8"/>
        <v>#NAME?</v>
      </c>
      <c r="Y11" s="41" t="e">
        <f t="shared" si="8"/>
        <v>#NAME?</v>
      </c>
      <c r="Z11" s="41" t="e">
        <f t="shared" si="8"/>
        <v>#NAME?</v>
      </c>
      <c r="AA11" s="41" t="e">
        <f t="shared" si="8"/>
        <v>#NAME?</v>
      </c>
      <c r="AB11" s="41" t="e">
        <f t="shared" si="8"/>
        <v>#NAME?</v>
      </c>
      <c r="AC11" s="41" t="e">
        <f t="shared" si="8"/>
        <v>#NAME?</v>
      </c>
      <c r="AD11" s="41" t="e">
        <f t="shared" si="8"/>
        <v>#NAME?</v>
      </c>
      <c r="AE11" s="41" t="e">
        <f t="shared" si="8"/>
        <v>#NAME?</v>
      </c>
      <c r="AF11" s="41" t="e">
        <f t="shared" si="8"/>
        <v>#NAME?</v>
      </c>
      <c r="AG11" s="41" t="e">
        <f t="shared" si="8"/>
        <v>#NAME?</v>
      </c>
      <c r="AH11" s="41" t="e">
        <f t="shared" si="8"/>
        <v>#NAME?</v>
      </c>
      <c r="AI11" s="41" t="e">
        <f t="shared" si="8"/>
        <v>#NAME?</v>
      </c>
      <c r="AJ11" s="41" t="e">
        <f t="shared" si="9"/>
        <v>#NAME?</v>
      </c>
      <c r="AK11" s="41" t="e">
        <f t="shared" si="9"/>
        <v>#NAME?</v>
      </c>
      <c r="AL11" s="41" t="e">
        <f t="shared" si="9"/>
        <v>#NAME?</v>
      </c>
      <c r="AM11" s="41" t="e">
        <f t="shared" si="9"/>
        <v>#NAME?</v>
      </c>
      <c r="AN11" s="41" t="e">
        <f t="shared" si="9"/>
        <v>#NAME?</v>
      </c>
      <c r="AO11" s="41" t="e">
        <f t="shared" si="9"/>
        <v>#NAME?</v>
      </c>
      <c r="AP11" s="41" t="e">
        <f t="shared" si="9"/>
        <v>#NAME?</v>
      </c>
      <c r="AQ11" s="41" t="e">
        <f t="shared" si="9"/>
        <v>#NAME?</v>
      </c>
      <c r="AR11" s="41" t="e">
        <f t="shared" si="9"/>
        <v>#NAME?</v>
      </c>
      <c r="AS11" s="41" t="e">
        <f t="shared" si="9"/>
        <v>#NAME?</v>
      </c>
      <c r="AT11" s="41" t="e">
        <f t="shared" si="9"/>
        <v>#NAME?</v>
      </c>
      <c r="AU11" s="41" t="e">
        <f t="shared" si="9"/>
        <v>#NAME?</v>
      </c>
      <c r="AV11" s="41" t="e">
        <f t="shared" si="9"/>
        <v>#NAME?</v>
      </c>
      <c r="AW11" s="41" t="e">
        <f t="shared" si="9"/>
        <v>#NAME?</v>
      </c>
      <c r="AX11" s="41" t="e">
        <f t="shared" si="9"/>
        <v>#NAME?</v>
      </c>
      <c r="AY11" s="41" t="e">
        <f t="shared" si="9"/>
        <v>#NAME?</v>
      </c>
      <c r="AZ11" s="41" t="e">
        <f t="shared" si="10"/>
        <v>#NAME?</v>
      </c>
      <c r="BA11" s="41" t="e">
        <f t="shared" si="10"/>
        <v>#NAME?</v>
      </c>
      <c r="BB11" s="41" t="e">
        <f t="shared" si="10"/>
        <v>#NAME?</v>
      </c>
      <c r="BC11" s="41" t="e">
        <f t="shared" si="10"/>
        <v>#NAME?</v>
      </c>
      <c r="BD11" s="41" t="e">
        <f t="shared" si="10"/>
        <v>#NAME?</v>
      </c>
      <c r="BE11" s="41" t="e">
        <f t="shared" si="10"/>
        <v>#NAME?</v>
      </c>
      <c r="BF11" s="41" t="e">
        <f t="shared" si="10"/>
        <v>#NAME?</v>
      </c>
      <c r="BG11" s="41" t="e">
        <f t="shared" si="10"/>
        <v>#NAME?</v>
      </c>
      <c r="BH11" s="41" t="e">
        <f t="shared" si="10"/>
        <v>#NAME?</v>
      </c>
      <c r="BI11" s="41" t="e">
        <f t="shared" si="10"/>
        <v>#NAME?</v>
      </c>
      <c r="BJ11" s="41" t="e">
        <f t="shared" si="10"/>
        <v>#NAME?</v>
      </c>
      <c r="BK11" s="41" t="e">
        <f t="shared" si="10"/>
        <v>#NAME?</v>
      </c>
      <c r="BL11" s="41" t="e">
        <f t="shared" si="10"/>
        <v>#NAME?</v>
      </c>
      <c r="BM11" s="41" t="e">
        <f t="shared" si="10"/>
        <v>#NAME?</v>
      </c>
      <c r="BN11" s="41" t="e">
        <f t="shared" si="10"/>
        <v>#NAME?</v>
      </c>
      <c r="BO11" s="41" t="e">
        <f t="shared" si="10"/>
        <v>#NAME?</v>
      </c>
      <c r="BP11" s="41" t="e">
        <f t="shared" si="11"/>
        <v>#NAME?</v>
      </c>
      <c r="BQ11" s="41" t="e">
        <f t="shared" si="11"/>
        <v>#NAME?</v>
      </c>
      <c r="BR11" s="41" t="e">
        <f t="shared" si="11"/>
        <v>#NAME?</v>
      </c>
      <c r="BS11" s="41" t="e">
        <f t="shared" si="11"/>
        <v>#NAME?</v>
      </c>
      <c r="BT11" s="41" t="e">
        <f t="shared" si="11"/>
        <v>#NAME?</v>
      </c>
      <c r="BU11" s="41" t="e">
        <f t="shared" si="11"/>
        <v>#NAME?</v>
      </c>
      <c r="BV11" s="41" t="e">
        <f t="shared" si="11"/>
        <v>#NAME?</v>
      </c>
      <c r="BW11" s="41" t="e">
        <f t="shared" si="11"/>
        <v>#NAME?</v>
      </c>
      <c r="BX11" s="41" t="e">
        <f t="shared" si="11"/>
        <v>#NAME?</v>
      </c>
      <c r="BY11" s="41" t="e">
        <f t="shared" si="11"/>
        <v>#NAME?</v>
      </c>
      <c r="BZ11" s="41" t="e">
        <f t="shared" si="11"/>
        <v>#NAME?</v>
      </c>
      <c r="CA11" s="41" t="e">
        <f t="shared" si="11"/>
        <v>#NAME?</v>
      </c>
      <c r="CB11" s="41" t="e">
        <f t="shared" si="11"/>
        <v>#NAME?</v>
      </c>
      <c r="CC11" s="41" t="e">
        <f t="shared" si="11"/>
        <v>#NAME?</v>
      </c>
      <c r="CD11" s="41" t="e">
        <f t="shared" si="11"/>
        <v>#NAME?</v>
      </c>
      <c r="CE11" s="41" t="e">
        <f t="shared" si="11"/>
        <v>#NAME?</v>
      </c>
      <c r="CF11" s="41" t="e">
        <f t="shared" si="12"/>
        <v>#NAME?</v>
      </c>
      <c r="CG11" s="41" t="e">
        <f t="shared" si="12"/>
        <v>#NAME?</v>
      </c>
      <c r="CH11" s="41" t="e">
        <f t="shared" si="12"/>
        <v>#NAME?</v>
      </c>
      <c r="CI11" s="41" t="e">
        <f t="shared" si="12"/>
        <v>#NAME?</v>
      </c>
      <c r="CJ11" s="41" t="e">
        <f t="shared" si="12"/>
        <v>#NAME?</v>
      </c>
      <c r="CK11" s="41" t="e">
        <f t="shared" si="12"/>
        <v>#NAME?</v>
      </c>
      <c r="CL11" s="41" t="e">
        <f t="shared" si="12"/>
        <v>#NAME?</v>
      </c>
      <c r="CM11" s="41" t="e">
        <f t="shared" si="12"/>
        <v>#NAME?</v>
      </c>
      <c r="CN11" s="41" t="e">
        <f t="shared" si="12"/>
        <v>#NAME?</v>
      </c>
      <c r="CO11" s="41" t="e">
        <f t="shared" si="12"/>
        <v>#NAME?</v>
      </c>
      <c r="CP11" s="41" t="e">
        <f t="shared" si="12"/>
        <v>#NAME?</v>
      </c>
      <c r="CQ11" s="41" t="e">
        <f t="shared" si="12"/>
        <v>#NAME?</v>
      </c>
      <c r="CR11" s="41" t="e">
        <f t="shared" si="12"/>
        <v>#NAME?</v>
      </c>
      <c r="CS11" s="41" t="e">
        <f t="shared" si="12"/>
        <v>#NAME?</v>
      </c>
      <c r="CT11" s="41" t="e">
        <f t="shared" si="12"/>
        <v>#NAME?</v>
      </c>
      <c r="CU11" s="41" t="e">
        <f t="shared" si="12"/>
        <v>#NAME?</v>
      </c>
      <c r="CV11" s="41" t="e">
        <f t="shared" si="13"/>
        <v>#NAME?</v>
      </c>
      <c r="CW11" s="41" t="e">
        <f t="shared" si="13"/>
        <v>#NAME?</v>
      </c>
      <c r="CX11" s="41" t="e">
        <f t="shared" si="13"/>
        <v>#NAME?</v>
      </c>
      <c r="CY11" s="41" t="e">
        <f t="shared" si="13"/>
        <v>#NAME?</v>
      </c>
      <c r="CZ11" s="41" t="e">
        <f t="shared" si="13"/>
        <v>#NAME?</v>
      </c>
      <c r="DA11" s="41" t="e">
        <f t="shared" si="13"/>
        <v>#NAME?</v>
      </c>
      <c r="DB11" s="41" t="e">
        <f t="shared" si="13"/>
        <v>#NAME?</v>
      </c>
      <c r="DC11" s="41" t="e">
        <f t="shared" si="13"/>
        <v>#NAME?</v>
      </c>
      <c r="DD11" s="41" t="e">
        <f t="shared" si="13"/>
        <v>#NAME?</v>
      </c>
      <c r="DE11" s="41" t="e">
        <f t="shared" si="13"/>
        <v>#NAME?</v>
      </c>
      <c r="DF11" s="41" t="e">
        <f t="shared" si="13"/>
        <v>#NAME?</v>
      </c>
      <c r="DG11" s="41" t="e">
        <f t="shared" si="13"/>
        <v>#NAME?</v>
      </c>
      <c r="DH11" s="41" t="e">
        <f t="shared" si="13"/>
        <v>#NAME?</v>
      </c>
      <c r="DI11" s="41" t="e">
        <f t="shared" si="13"/>
        <v>#NAME?</v>
      </c>
      <c r="DJ11" s="41" t="e">
        <f t="shared" si="13"/>
        <v>#NAME?</v>
      </c>
      <c r="DK11" s="41" t="e">
        <f t="shared" si="13"/>
        <v>#NAME?</v>
      </c>
      <c r="DL11" s="41" t="e">
        <f t="shared" si="14"/>
        <v>#NAME?</v>
      </c>
      <c r="DM11" s="41" t="e">
        <f t="shared" si="14"/>
        <v>#NAME?</v>
      </c>
      <c r="DN11" s="41" t="e">
        <f t="shared" si="14"/>
        <v>#NAME?</v>
      </c>
      <c r="DO11" s="41" t="e">
        <f t="shared" si="14"/>
        <v>#NAME?</v>
      </c>
      <c r="DP11" s="41" t="e">
        <f t="shared" si="14"/>
        <v>#NAME?</v>
      </c>
      <c r="DQ11" s="41" t="e">
        <f t="shared" si="14"/>
        <v>#NAME?</v>
      </c>
      <c r="DR11" s="41" t="e">
        <f t="shared" si="14"/>
        <v>#NAME?</v>
      </c>
      <c r="DS11" s="41" t="e">
        <f t="shared" si="14"/>
        <v>#NAME?</v>
      </c>
      <c r="DT11" s="41" t="e">
        <f t="shared" si="14"/>
        <v>#NAME?</v>
      </c>
      <c r="DU11" s="41" t="e">
        <f t="shared" si="14"/>
        <v>#NAME?</v>
      </c>
      <c r="DV11" s="41" t="e">
        <f t="shared" si="14"/>
        <v>#NAME?</v>
      </c>
      <c r="DW11" s="41" t="e">
        <f t="shared" si="14"/>
        <v>#NAME?</v>
      </c>
      <c r="DX11" s="41" t="e">
        <f t="shared" si="14"/>
        <v>#NAME?</v>
      </c>
      <c r="DY11" s="41" t="e">
        <f t="shared" si="14"/>
        <v>#NAME?</v>
      </c>
      <c r="DZ11" s="41" t="e">
        <f t="shared" si="14"/>
        <v>#NAME?</v>
      </c>
      <c r="EA11" s="41" t="e">
        <f t="shared" si="14"/>
        <v>#NAME?</v>
      </c>
      <c r="EB11" s="41" t="e">
        <f t="shared" si="15"/>
        <v>#NAME?</v>
      </c>
      <c r="EC11" s="41" t="e">
        <f t="shared" si="15"/>
        <v>#NAME?</v>
      </c>
      <c r="ED11" s="41" t="e">
        <f t="shared" si="15"/>
        <v>#NAME?</v>
      </c>
      <c r="EE11" s="41" t="e">
        <f t="shared" si="15"/>
        <v>#NAME?</v>
      </c>
      <c r="EF11" s="41" t="e">
        <f t="shared" si="15"/>
        <v>#NAME?</v>
      </c>
      <c r="EG11" s="41" t="e">
        <f t="shared" si="15"/>
        <v>#NAME?</v>
      </c>
      <c r="EH11" s="41" t="e">
        <f t="shared" si="15"/>
        <v>#NAME?</v>
      </c>
      <c r="EI11" s="41" t="e">
        <f t="shared" si="15"/>
        <v>#NAME?</v>
      </c>
      <c r="EJ11" s="41" t="e">
        <f t="shared" si="15"/>
        <v>#NAME?</v>
      </c>
      <c r="EK11" s="41" t="e">
        <f t="shared" si="15"/>
        <v>#NAME?</v>
      </c>
      <c r="EL11" s="41" t="e">
        <f t="shared" si="15"/>
        <v>#NAME?</v>
      </c>
      <c r="EM11" s="41" t="e">
        <f t="shared" si="15"/>
        <v>#NAME?</v>
      </c>
      <c r="EN11" s="41" t="e">
        <f t="shared" si="15"/>
        <v>#NAME?</v>
      </c>
      <c r="EO11" s="41" t="e">
        <f t="shared" si="15"/>
        <v>#NAME?</v>
      </c>
      <c r="EP11" s="41" t="e">
        <f t="shared" si="15"/>
        <v>#NAME?</v>
      </c>
      <c r="EQ11" s="41" t="e">
        <f t="shared" si="15"/>
        <v>#NAME?</v>
      </c>
      <c r="ER11" s="41" t="e">
        <f t="shared" si="16"/>
        <v>#NAME?</v>
      </c>
      <c r="ES11" s="41" t="e">
        <f t="shared" si="16"/>
        <v>#NAME?</v>
      </c>
      <c r="ET11" s="41" t="e">
        <f t="shared" si="16"/>
        <v>#NAME?</v>
      </c>
      <c r="EU11" s="41" t="e">
        <f t="shared" si="16"/>
        <v>#NAME?</v>
      </c>
      <c r="EV11" s="41" t="e">
        <f t="shared" si="16"/>
        <v>#NAME?</v>
      </c>
      <c r="EW11" s="41" t="e">
        <f t="shared" si="16"/>
        <v>#NAME?</v>
      </c>
      <c r="EX11" s="41" t="e">
        <f t="shared" si="16"/>
        <v>#NAME?</v>
      </c>
      <c r="EY11" s="41" t="e">
        <f t="shared" si="16"/>
        <v>#NAME?</v>
      </c>
      <c r="EZ11" s="41" t="e">
        <f t="shared" si="16"/>
        <v>#NAME?</v>
      </c>
      <c r="FA11" s="41" t="e">
        <f t="shared" si="16"/>
        <v>#NAME?</v>
      </c>
      <c r="FB11" s="41" t="e">
        <f t="shared" si="16"/>
        <v>#NAME?</v>
      </c>
      <c r="FC11" s="41" t="e">
        <f t="shared" si="16"/>
        <v>#NAME?</v>
      </c>
      <c r="FD11" s="41" t="e">
        <f t="shared" si="16"/>
        <v>#NAME?</v>
      </c>
      <c r="FE11" s="41" t="e">
        <f t="shared" si="16"/>
        <v>#NAME?</v>
      </c>
      <c r="FF11" s="41" t="e">
        <f t="shared" si="16"/>
        <v>#NAME?</v>
      </c>
      <c r="FG11" s="41" t="e">
        <f t="shared" si="16"/>
        <v>#NAME?</v>
      </c>
      <c r="FH11" s="41" t="e">
        <f t="shared" si="17"/>
        <v>#NAME?</v>
      </c>
      <c r="FI11" s="41" t="e">
        <f t="shared" si="17"/>
        <v>#NAME?</v>
      </c>
      <c r="FJ11" s="41" t="e">
        <f t="shared" si="17"/>
        <v>#NAME?</v>
      </c>
      <c r="FK11" s="41" t="e">
        <f t="shared" si="17"/>
        <v>#NAME?</v>
      </c>
      <c r="FL11" s="41" t="e">
        <f t="shared" si="17"/>
        <v>#NAME?</v>
      </c>
      <c r="FM11" s="41" t="e">
        <f t="shared" si="17"/>
        <v>#NAME?</v>
      </c>
      <c r="FN11" s="41" t="e">
        <f t="shared" si="17"/>
        <v>#NAME?</v>
      </c>
      <c r="FO11" s="41" t="e">
        <f t="shared" si="17"/>
        <v>#NAME?</v>
      </c>
      <c r="FP11" s="41" t="e">
        <f t="shared" si="17"/>
        <v>#NAME?</v>
      </c>
      <c r="FQ11" s="41" t="e">
        <f t="shared" si="17"/>
        <v>#NAME?</v>
      </c>
      <c r="FR11" s="41" t="e">
        <f t="shared" si="17"/>
        <v>#NAME?</v>
      </c>
      <c r="FS11" s="41" t="e">
        <f t="shared" si="17"/>
        <v>#NAME?</v>
      </c>
      <c r="FT11" s="41" t="e">
        <f t="shared" si="17"/>
        <v>#NAME?</v>
      </c>
      <c r="FU11" s="41" t="e">
        <f t="shared" si="17"/>
        <v>#NAME?</v>
      </c>
      <c r="FV11" s="41" t="e">
        <f t="shared" si="17"/>
        <v>#NAME?</v>
      </c>
      <c r="FW11" s="41" t="e">
        <f t="shared" si="17"/>
        <v>#NAME?</v>
      </c>
      <c r="FX11" s="41" t="e">
        <f t="shared" si="18"/>
        <v>#NAME?</v>
      </c>
      <c r="FY11" s="41" t="e">
        <f t="shared" si="18"/>
        <v>#NAME?</v>
      </c>
      <c r="FZ11" s="41" t="e">
        <f t="shared" si="18"/>
        <v>#NAME?</v>
      </c>
      <c r="GA11" s="41" t="e">
        <f t="shared" si="18"/>
        <v>#NAME?</v>
      </c>
      <c r="GB11" s="41" t="e">
        <f t="shared" si="18"/>
        <v>#NAME?</v>
      </c>
      <c r="GC11" s="41" t="e">
        <f t="shared" si="18"/>
        <v>#NAME?</v>
      </c>
      <c r="GD11" s="41" t="e">
        <f t="shared" si="18"/>
        <v>#NAME?</v>
      </c>
      <c r="GE11" s="41" t="e">
        <f t="shared" si="18"/>
        <v>#NAME?</v>
      </c>
      <c r="GF11" s="41" t="e">
        <f t="shared" si="18"/>
        <v>#NAME?</v>
      </c>
      <c r="GG11" s="41" t="e">
        <f t="shared" si="18"/>
        <v>#NAME?</v>
      </c>
      <c r="GH11" s="41" t="e">
        <f t="shared" si="18"/>
        <v>#NAME?</v>
      </c>
      <c r="GI11" s="41" t="e">
        <f t="shared" si="18"/>
        <v>#NAME?</v>
      </c>
      <c r="GJ11" s="41" t="e">
        <f t="shared" si="18"/>
        <v>#NAME?</v>
      </c>
      <c r="GK11" s="41" t="e">
        <f t="shared" si="18"/>
        <v>#NAME?</v>
      </c>
      <c r="GL11" s="41" t="e">
        <f t="shared" si="18"/>
        <v>#NAME?</v>
      </c>
      <c r="GM11" s="41" t="e">
        <f t="shared" si="18"/>
        <v>#NAME?</v>
      </c>
      <c r="GN11" s="41" t="e">
        <f t="shared" si="19"/>
        <v>#NAME?</v>
      </c>
      <c r="GO11" s="41" t="e">
        <f t="shared" si="19"/>
        <v>#NAME?</v>
      </c>
      <c r="GP11" s="41" t="e">
        <f t="shared" si="19"/>
        <v>#NAME?</v>
      </c>
      <c r="GQ11" s="41" t="e">
        <f t="shared" si="19"/>
        <v>#NAME?</v>
      </c>
      <c r="GR11" s="41" t="e">
        <f t="shared" si="19"/>
        <v>#NAME?</v>
      </c>
      <c r="GS11" s="41" t="e">
        <f t="shared" si="19"/>
        <v>#NAME?</v>
      </c>
      <c r="GT11" s="41" t="e">
        <f t="shared" si="19"/>
        <v>#NAME?</v>
      </c>
      <c r="GU11" s="41" t="e">
        <f t="shared" si="19"/>
        <v>#NAME?</v>
      </c>
      <c r="GV11" s="41" t="e">
        <f t="shared" si="19"/>
        <v>#NAME?</v>
      </c>
      <c r="GW11" s="41" t="e">
        <f t="shared" si="19"/>
        <v>#NAME?</v>
      </c>
      <c r="GX11" s="41" t="e">
        <f t="shared" si="19"/>
        <v>#NAME?</v>
      </c>
      <c r="GY11" s="41" t="e">
        <f t="shared" si="19"/>
        <v>#NAME?</v>
      </c>
      <c r="GZ11" s="41" t="e">
        <f t="shared" si="19"/>
        <v>#NAME?</v>
      </c>
      <c r="HA11" s="41" t="e">
        <f t="shared" si="19"/>
        <v>#NAME?</v>
      </c>
      <c r="HB11" s="41" t="e">
        <f t="shared" si="19"/>
        <v>#NAME?</v>
      </c>
      <c r="HC11" s="41" t="e">
        <f t="shared" si="19"/>
        <v>#NAME?</v>
      </c>
      <c r="HD11" s="41" t="e">
        <f t="shared" si="20"/>
        <v>#NAME?</v>
      </c>
      <c r="HE11" s="41" t="e">
        <f t="shared" si="20"/>
        <v>#NAME?</v>
      </c>
      <c r="HF11" s="41" t="e">
        <f t="shared" si="20"/>
        <v>#NAME?</v>
      </c>
      <c r="HG11" s="41" t="e">
        <f t="shared" si="20"/>
        <v>#NAME?</v>
      </c>
      <c r="HH11" s="41" t="e">
        <f t="shared" si="20"/>
        <v>#NAME?</v>
      </c>
      <c r="HI11" s="41" t="e">
        <f t="shared" si="20"/>
        <v>#NAME?</v>
      </c>
      <c r="HJ11" s="41" t="e">
        <f t="shared" si="20"/>
        <v>#NAME?</v>
      </c>
    </row>
    <row r="12" spans="1:218" ht="14.4" x14ac:dyDescent="0.3">
      <c r="A12" s="42">
        <v>9</v>
      </c>
      <c r="B12" s="43" t="e">
        <f>'CMM4 - AUX CALC'!$J$67</f>
        <v>#NAME?</v>
      </c>
      <c r="C12" s="41"/>
      <c r="D12" s="41"/>
      <c r="E12" s="41"/>
      <c r="F12" s="41"/>
      <c r="G12" s="41"/>
      <c r="H12" s="41"/>
      <c r="I12" s="41"/>
      <c r="J12" s="41"/>
      <c r="K12" s="41" t="e">
        <f>$B12/(_xlfn.SINGLE(PrazoConcessao)*12-K$3+1)</f>
        <v>#NAME?</v>
      </c>
      <c r="L12" s="41" t="e">
        <f t="shared" si="7"/>
        <v>#NAME?</v>
      </c>
      <c r="M12" s="41" t="e">
        <f t="shared" si="7"/>
        <v>#NAME?</v>
      </c>
      <c r="N12" s="41" t="e">
        <f t="shared" si="7"/>
        <v>#NAME?</v>
      </c>
      <c r="O12" s="41" t="e">
        <f t="shared" si="7"/>
        <v>#NAME?</v>
      </c>
      <c r="P12" s="41" t="e">
        <f t="shared" si="7"/>
        <v>#NAME?</v>
      </c>
      <c r="Q12" s="41" t="e">
        <f t="shared" si="7"/>
        <v>#NAME?</v>
      </c>
      <c r="R12" s="41" t="e">
        <f t="shared" si="7"/>
        <v>#NAME?</v>
      </c>
      <c r="S12" s="41" t="e">
        <f t="shared" si="7"/>
        <v>#NAME?</v>
      </c>
      <c r="T12" s="41" t="e">
        <f t="shared" si="8"/>
        <v>#NAME?</v>
      </c>
      <c r="U12" s="41" t="e">
        <f t="shared" si="8"/>
        <v>#NAME?</v>
      </c>
      <c r="V12" s="41" t="e">
        <f t="shared" si="8"/>
        <v>#NAME?</v>
      </c>
      <c r="W12" s="41" t="e">
        <f t="shared" si="8"/>
        <v>#NAME?</v>
      </c>
      <c r="X12" s="41" t="e">
        <f t="shared" si="8"/>
        <v>#NAME?</v>
      </c>
      <c r="Y12" s="41" t="e">
        <f t="shared" si="8"/>
        <v>#NAME?</v>
      </c>
      <c r="Z12" s="41" t="e">
        <f t="shared" si="8"/>
        <v>#NAME?</v>
      </c>
      <c r="AA12" s="41" t="e">
        <f t="shared" si="8"/>
        <v>#NAME?</v>
      </c>
      <c r="AB12" s="41" t="e">
        <f t="shared" si="8"/>
        <v>#NAME?</v>
      </c>
      <c r="AC12" s="41" t="e">
        <f t="shared" si="8"/>
        <v>#NAME?</v>
      </c>
      <c r="AD12" s="41" t="e">
        <f t="shared" si="8"/>
        <v>#NAME?</v>
      </c>
      <c r="AE12" s="41" t="e">
        <f t="shared" si="8"/>
        <v>#NAME?</v>
      </c>
      <c r="AF12" s="41" t="e">
        <f t="shared" si="8"/>
        <v>#NAME?</v>
      </c>
      <c r="AG12" s="41" t="e">
        <f t="shared" si="8"/>
        <v>#NAME?</v>
      </c>
      <c r="AH12" s="41" t="e">
        <f t="shared" si="8"/>
        <v>#NAME?</v>
      </c>
      <c r="AI12" s="41" t="e">
        <f t="shared" si="8"/>
        <v>#NAME?</v>
      </c>
      <c r="AJ12" s="41" t="e">
        <f t="shared" si="9"/>
        <v>#NAME?</v>
      </c>
      <c r="AK12" s="41" t="e">
        <f t="shared" si="9"/>
        <v>#NAME?</v>
      </c>
      <c r="AL12" s="41" t="e">
        <f t="shared" si="9"/>
        <v>#NAME?</v>
      </c>
      <c r="AM12" s="41" t="e">
        <f t="shared" si="9"/>
        <v>#NAME?</v>
      </c>
      <c r="AN12" s="41" t="e">
        <f t="shared" si="9"/>
        <v>#NAME?</v>
      </c>
      <c r="AO12" s="41" t="e">
        <f t="shared" si="9"/>
        <v>#NAME?</v>
      </c>
      <c r="AP12" s="41" t="e">
        <f t="shared" si="9"/>
        <v>#NAME?</v>
      </c>
      <c r="AQ12" s="41" t="e">
        <f t="shared" si="9"/>
        <v>#NAME?</v>
      </c>
      <c r="AR12" s="41" t="e">
        <f t="shared" si="9"/>
        <v>#NAME?</v>
      </c>
      <c r="AS12" s="41" t="e">
        <f t="shared" si="9"/>
        <v>#NAME?</v>
      </c>
      <c r="AT12" s="41" t="e">
        <f t="shared" si="9"/>
        <v>#NAME?</v>
      </c>
      <c r="AU12" s="41" t="e">
        <f t="shared" si="9"/>
        <v>#NAME?</v>
      </c>
      <c r="AV12" s="41" t="e">
        <f t="shared" si="9"/>
        <v>#NAME?</v>
      </c>
      <c r="AW12" s="41" t="e">
        <f t="shared" si="9"/>
        <v>#NAME?</v>
      </c>
      <c r="AX12" s="41" t="e">
        <f t="shared" si="9"/>
        <v>#NAME?</v>
      </c>
      <c r="AY12" s="41" t="e">
        <f t="shared" si="9"/>
        <v>#NAME?</v>
      </c>
      <c r="AZ12" s="41" t="e">
        <f t="shared" si="10"/>
        <v>#NAME?</v>
      </c>
      <c r="BA12" s="41" t="e">
        <f t="shared" si="10"/>
        <v>#NAME?</v>
      </c>
      <c r="BB12" s="41" t="e">
        <f t="shared" si="10"/>
        <v>#NAME?</v>
      </c>
      <c r="BC12" s="41" t="e">
        <f t="shared" si="10"/>
        <v>#NAME?</v>
      </c>
      <c r="BD12" s="41" t="e">
        <f t="shared" si="10"/>
        <v>#NAME?</v>
      </c>
      <c r="BE12" s="41" t="e">
        <f t="shared" si="10"/>
        <v>#NAME?</v>
      </c>
      <c r="BF12" s="41" t="e">
        <f t="shared" si="10"/>
        <v>#NAME?</v>
      </c>
      <c r="BG12" s="41" t="e">
        <f t="shared" si="10"/>
        <v>#NAME?</v>
      </c>
      <c r="BH12" s="41" t="e">
        <f t="shared" si="10"/>
        <v>#NAME?</v>
      </c>
      <c r="BI12" s="41" t="e">
        <f t="shared" si="10"/>
        <v>#NAME?</v>
      </c>
      <c r="BJ12" s="41" t="e">
        <f t="shared" si="10"/>
        <v>#NAME?</v>
      </c>
      <c r="BK12" s="41" t="e">
        <f t="shared" si="10"/>
        <v>#NAME?</v>
      </c>
      <c r="BL12" s="41" t="e">
        <f t="shared" si="10"/>
        <v>#NAME?</v>
      </c>
      <c r="BM12" s="41" t="e">
        <f t="shared" si="10"/>
        <v>#NAME?</v>
      </c>
      <c r="BN12" s="41" t="e">
        <f t="shared" si="10"/>
        <v>#NAME?</v>
      </c>
      <c r="BO12" s="41" t="e">
        <f t="shared" si="10"/>
        <v>#NAME?</v>
      </c>
      <c r="BP12" s="41" t="e">
        <f t="shared" si="11"/>
        <v>#NAME?</v>
      </c>
      <c r="BQ12" s="41" t="e">
        <f t="shared" si="11"/>
        <v>#NAME?</v>
      </c>
      <c r="BR12" s="41" t="e">
        <f t="shared" si="11"/>
        <v>#NAME?</v>
      </c>
      <c r="BS12" s="41" t="e">
        <f t="shared" si="11"/>
        <v>#NAME?</v>
      </c>
      <c r="BT12" s="41" t="e">
        <f t="shared" si="11"/>
        <v>#NAME?</v>
      </c>
      <c r="BU12" s="41" t="e">
        <f t="shared" si="11"/>
        <v>#NAME?</v>
      </c>
      <c r="BV12" s="41" t="e">
        <f t="shared" si="11"/>
        <v>#NAME?</v>
      </c>
      <c r="BW12" s="41" t="e">
        <f t="shared" si="11"/>
        <v>#NAME?</v>
      </c>
      <c r="BX12" s="41" t="e">
        <f t="shared" si="11"/>
        <v>#NAME?</v>
      </c>
      <c r="BY12" s="41" t="e">
        <f t="shared" si="11"/>
        <v>#NAME?</v>
      </c>
      <c r="BZ12" s="41" t="e">
        <f t="shared" si="11"/>
        <v>#NAME?</v>
      </c>
      <c r="CA12" s="41" t="e">
        <f t="shared" si="11"/>
        <v>#NAME?</v>
      </c>
      <c r="CB12" s="41" t="e">
        <f t="shared" si="11"/>
        <v>#NAME?</v>
      </c>
      <c r="CC12" s="41" t="e">
        <f t="shared" si="11"/>
        <v>#NAME?</v>
      </c>
      <c r="CD12" s="41" t="e">
        <f t="shared" si="11"/>
        <v>#NAME?</v>
      </c>
      <c r="CE12" s="41" t="e">
        <f t="shared" si="11"/>
        <v>#NAME?</v>
      </c>
      <c r="CF12" s="41" t="e">
        <f t="shared" si="12"/>
        <v>#NAME?</v>
      </c>
      <c r="CG12" s="41" t="e">
        <f t="shared" si="12"/>
        <v>#NAME?</v>
      </c>
      <c r="CH12" s="41" t="e">
        <f t="shared" si="12"/>
        <v>#NAME?</v>
      </c>
      <c r="CI12" s="41" t="e">
        <f t="shared" si="12"/>
        <v>#NAME?</v>
      </c>
      <c r="CJ12" s="41" t="e">
        <f t="shared" si="12"/>
        <v>#NAME?</v>
      </c>
      <c r="CK12" s="41" t="e">
        <f t="shared" si="12"/>
        <v>#NAME?</v>
      </c>
      <c r="CL12" s="41" t="e">
        <f t="shared" si="12"/>
        <v>#NAME?</v>
      </c>
      <c r="CM12" s="41" t="e">
        <f t="shared" si="12"/>
        <v>#NAME?</v>
      </c>
      <c r="CN12" s="41" t="e">
        <f t="shared" si="12"/>
        <v>#NAME?</v>
      </c>
      <c r="CO12" s="41" t="e">
        <f t="shared" si="12"/>
        <v>#NAME?</v>
      </c>
      <c r="CP12" s="41" t="e">
        <f t="shared" si="12"/>
        <v>#NAME?</v>
      </c>
      <c r="CQ12" s="41" t="e">
        <f t="shared" si="12"/>
        <v>#NAME?</v>
      </c>
      <c r="CR12" s="41" t="e">
        <f t="shared" si="12"/>
        <v>#NAME?</v>
      </c>
      <c r="CS12" s="41" t="e">
        <f t="shared" si="12"/>
        <v>#NAME?</v>
      </c>
      <c r="CT12" s="41" t="e">
        <f t="shared" si="12"/>
        <v>#NAME?</v>
      </c>
      <c r="CU12" s="41" t="e">
        <f t="shared" si="12"/>
        <v>#NAME?</v>
      </c>
      <c r="CV12" s="41" t="e">
        <f t="shared" si="13"/>
        <v>#NAME?</v>
      </c>
      <c r="CW12" s="41" t="e">
        <f t="shared" si="13"/>
        <v>#NAME?</v>
      </c>
      <c r="CX12" s="41" t="e">
        <f t="shared" si="13"/>
        <v>#NAME?</v>
      </c>
      <c r="CY12" s="41" t="e">
        <f t="shared" si="13"/>
        <v>#NAME?</v>
      </c>
      <c r="CZ12" s="41" t="e">
        <f t="shared" si="13"/>
        <v>#NAME?</v>
      </c>
      <c r="DA12" s="41" t="e">
        <f t="shared" si="13"/>
        <v>#NAME?</v>
      </c>
      <c r="DB12" s="41" t="e">
        <f t="shared" si="13"/>
        <v>#NAME?</v>
      </c>
      <c r="DC12" s="41" t="e">
        <f t="shared" si="13"/>
        <v>#NAME?</v>
      </c>
      <c r="DD12" s="41" t="e">
        <f t="shared" si="13"/>
        <v>#NAME?</v>
      </c>
      <c r="DE12" s="41" t="e">
        <f t="shared" si="13"/>
        <v>#NAME?</v>
      </c>
      <c r="DF12" s="41" t="e">
        <f t="shared" si="13"/>
        <v>#NAME?</v>
      </c>
      <c r="DG12" s="41" t="e">
        <f t="shared" si="13"/>
        <v>#NAME?</v>
      </c>
      <c r="DH12" s="41" t="e">
        <f t="shared" si="13"/>
        <v>#NAME?</v>
      </c>
      <c r="DI12" s="41" t="e">
        <f t="shared" si="13"/>
        <v>#NAME?</v>
      </c>
      <c r="DJ12" s="41" t="e">
        <f t="shared" si="13"/>
        <v>#NAME?</v>
      </c>
      <c r="DK12" s="41" t="e">
        <f t="shared" si="13"/>
        <v>#NAME?</v>
      </c>
      <c r="DL12" s="41" t="e">
        <f t="shared" si="14"/>
        <v>#NAME?</v>
      </c>
      <c r="DM12" s="41" t="e">
        <f t="shared" si="14"/>
        <v>#NAME?</v>
      </c>
      <c r="DN12" s="41" t="e">
        <f t="shared" si="14"/>
        <v>#NAME?</v>
      </c>
      <c r="DO12" s="41" t="e">
        <f t="shared" si="14"/>
        <v>#NAME?</v>
      </c>
      <c r="DP12" s="41" t="e">
        <f t="shared" si="14"/>
        <v>#NAME?</v>
      </c>
      <c r="DQ12" s="41" t="e">
        <f t="shared" si="14"/>
        <v>#NAME?</v>
      </c>
      <c r="DR12" s="41" t="e">
        <f t="shared" si="14"/>
        <v>#NAME?</v>
      </c>
      <c r="DS12" s="41" t="e">
        <f t="shared" si="14"/>
        <v>#NAME?</v>
      </c>
      <c r="DT12" s="41" t="e">
        <f t="shared" si="14"/>
        <v>#NAME?</v>
      </c>
      <c r="DU12" s="41" t="e">
        <f t="shared" si="14"/>
        <v>#NAME?</v>
      </c>
      <c r="DV12" s="41" t="e">
        <f t="shared" si="14"/>
        <v>#NAME?</v>
      </c>
      <c r="DW12" s="41" t="e">
        <f t="shared" si="14"/>
        <v>#NAME?</v>
      </c>
      <c r="DX12" s="41" t="e">
        <f t="shared" si="14"/>
        <v>#NAME?</v>
      </c>
      <c r="DY12" s="41" t="e">
        <f t="shared" si="14"/>
        <v>#NAME?</v>
      </c>
      <c r="DZ12" s="41" t="e">
        <f t="shared" si="14"/>
        <v>#NAME?</v>
      </c>
      <c r="EA12" s="41" t="e">
        <f t="shared" si="14"/>
        <v>#NAME?</v>
      </c>
      <c r="EB12" s="41" t="e">
        <f t="shared" si="15"/>
        <v>#NAME?</v>
      </c>
      <c r="EC12" s="41" t="e">
        <f t="shared" si="15"/>
        <v>#NAME?</v>
      </c>
      <c r="ED12" s="41" t="e">
        <f t="shared" si="15"/>
        <v>#NAME?</v>
      </c>
      <c r="EE12" s="41" t="e">
        <f t="shared" si="15"/>
        <v>#NAME?</v>
      </c>
      <c r="EF12" s="41" t="e">
        <f t="shared" si="15"/>
        <v>#NAME?</v>
      </c>
      <c r="EG12" s="41" t="e">
        <f t="shared" si="15"/>
        <v>#NAME?</v>
      </c>
      <c r="EH12" s="41" t="e">
        <f t="shared" si="15"/>
        <v>#NAME?</v>
      </c>
      <c r="EI12" s="41" t="e">
        <f t="shared" si="15"/>
        <v>#NAME?</v>
      </c>
      <c r="EJ12" s="41" t="e">
        <f t="shared" si="15"/>
        <v>#NAME?</v>
      </c>
      <c r="EK12" s="41" t="e">
        <f t="shared" si="15"/>
        <v>#NAME?</v>
      </c>
      <c r="EL12" s="41" t="e">
        <f t="shared" si="15"/>
        <v>#NAME?</v>
      </c>
      <c r="EM12" s="41" t="e">
        <f t="shared" si="15"/>
        <v>#NAME?</v>
      </c>
      <c r="EN12" s="41" t="e">
        <f t="shared" si="15"/>
        <v>#NAME?</v>
      </c>
      <c r="EO12" s="41" t="e">
        <f t="shared" si="15"/>
        <v>#NAME?</v>
      </c>
      <c r="EP12" s="41" t="e">
        <f t="shared" si="15"/>
        <v>#NAME?</v>
      </c>
      <c r="EQ12" s="41" t="e">
        <f t="shared" si="15"/>
        <v>#NAME?</v>
      </c>
      <c r="ER12" s="41" t="e">
        <f t="shared" si="16"/>
        <v>#NAME?</v>
      </c>
      <c r="ES12" s="41" t="e">
        <f t="shared" si="16"/>
        <v>#NAME?</v>
      </c>
      <c r="ET12" s="41" t="e">
        <f t="shared" si="16"/>
        <v>#NAME?</v>
      </c>
      <c r="EU12" s="41" t="e">
        <f t="shared" si="16"/>
        <v>#NAME?</v>
      </c>
      <c r="EV12" s="41" t="e">
        <f t="shared" si="16"/>
        <v>#NAME?</v>
      </c>
      <c r="EW12" s="41" t="e">
        <f t="shared" si="16"/>
        <v>#NAME?</v>
      </c>
      <c r="EX12" s="41" t="e">
        <f t="shared" si="16"/>
        <v>#NAME?</v>
      </c>
      <c r="EY12" s="41" t="e">
        <f t="shared" si="16"/>
        <v>#NAME?</v>
      </c>
      <c r="EZ12" s="41" t="e">
        <f t="shared" si="16"/>
        <v>#NAME?</v>
      </c>
      <c r="FA12" s="41" t="e">
        <f t="shared" si="16"/>
        <v>#NAME?</v>
      </c>
      <c r="FB12" s="41" t="e">
        <f t="shared" si="16"/>
        <v>#NAME?</v>
      </c>
      <c r="FC12" s="41" t="e">
        <f t="shared" si="16"/>
        <v>#NAME?</v>
      </c>
      <c r="FD12" s="41" t="e">
        <f t="shared" si="16"/>
        <v>#NAME?</v>
      </c>
      <c r="FE12" s="41" t="e">
        <f t="shared" si="16"/>
        <v>#NAME?</v>
      </c>
      <c r="FF12" s="41" t="e">
        <f t="shared" si="16"/>
        <v>#NAME?</v>
      </c>
      <c r="FG12" s="41" t="e">
        <f t="shared" si="16"/>
        <v>#NAME?</v>
      </c>
      <c r="FH12" s="41" t="e">
        <f t="shared" si="17"/>
        <v>#NAME?</v>
      </c>
      <c r="FI12" s="41" t="e">
        <f t="shared" si="17"/>
        <v>#NAME?</v>
      </c>
      <c r="FJ12" s="41" t="e">
        <f t="shared" si="17"/>
        <v>#NAME?</v>
      </c>
      <c r="FK12" s="41" t="e">
        <f t="shared" si="17"/>
        <v>#NAME?</v>
      </c>
      <c r="FL12" s="41" t="e">
        <f t="shared" si="17"/>
        <v>#NAME?</v>
      </c>
      <c r="FM12" s="41" t="e">
        <f t="shared" si="17"/>
        <v>#NAME?</v>
      </c>
      <c r="FN12" s="41" t="e">
        <f t="shared" si="17"/>
        <v>#NAME?</v>
      </c>
      <c r="FO12" s="41" t="e">
        <f t="shared" si="17"/>
        <v>#NAME?</v>
      </c>
      <c r="FP12" s="41" t="e">
        <f t="shared" si="17"/>
        <v>#NAME?</v>
      </c>
      <c r="FQ12" s="41" t="e">
        <f t="shared" si="17"/>
        <v>#NAME?</v>
      </c>
      <c r="FR12" s="41" t="e">
        <f t="shared" si="17"/>
        <v>#NAME?</v>
      </c>
      <c r="FS12" s="41" t="e">
        <f t="shared" si="17"/>
        <v>#NAME?</v>
      </c>
      <c r="FT12" s="41" t="e">
        <f t="shared" si="17"/>
        <v>#NAME?</v>
      </c>
      <c r="FU12" s="41" t="e">
        <f t="shared" si="17"/>
        <v>#NAME?</v>
      </c>
      <c r="FV12" s="41" t="e">
        <f t="shared" si="17"/>
        <v>#NAME?</v>
      </c>
      <c r="FW12" s="41" t="e">
        <f t="shared" si="17"/>
        <v>#NAME?</v>
      </c>
      <c r="FX12" s="41" t="e">
        <f t="shared" si="18"/>
        <v>#NAME?</v>
      </c>
      <c r="FY12" s="41" t="e">
        <f t="shared" si="18"/>
        <v>#NAME?</v>
      </c>
      <c r="FZ12" s="41" t="e">
        <f t="shared" si="18"/>
        <v>#NAME?</v>
      </c>
      <c r="GA12" s="41" t="e">
        <f t="shared" si="18"/>
        <v>#NAME?</v>
      </c>
      <c r="GB12" s="41" t="e">
        <f t="shared" si="18"/>
        <v>#NAME?</v>
      </c>
      <c r="GC12" s="41" t="e">
        <f t="shared" si="18"/>
        <v>#NAME?</v>
      </c>
      <c r="GD12" s="41" t="e">
        <f t="shared" si="18"/>
        <v>#NAME?</v>
      </c>
      <c r="GE12" s="41" t="e">
        <f t="shared" si="18"/>
        <v>#NAME?</v>
      </c>
      <c r="GF12" s="41" t="e">
        <f t="shared" si="18"/>
        <v>#NAME?</v>
      </c>
      <c r="GG12" s="41" t="e">
        <f t="shared" si="18"/>
        <v>#NAME?</v>
      </c>
      <c r="GH12" s="41" t="e">
        <f t="shared" si="18"/>
        <v>#NAME?</v>
      </c>
      <c r="GI12" s="41" t="e">
        <f t="shared" si="18"/>
        <v>#NAME?</v>
      </c>
      <c r="GJ12" s="41" t="e">
        <f t="shared" si="18"/>
        <v>#NAME?</v>
      </c>
      <c r="GK12" s="41" t="e">
        <f t="shared" si="18"/>
        <v>#NAME?</v>
      </c>
      <c r="GL12" s="41" t="e">
        <f t="shared" si="18"/>
        <v>#NAME?</v>
      </c>
      <c r="GM12" s="41" t="e">
        <f t="shared" si="18"/>
        <v>#NAME?</v>
      </c>
      <c r="GN12" s="41" t="e">
        <f t="shared" si="19"/>
        <v>#NAME?</v>
      </c>
      <c r="GO12" s="41" t="e">
        <f t="shared" si="19"/>
        <v>#NAME?</v>
      </c>
      <c r="GP12" s="41" t="e">
        <f t="shared" si="19"/>
        <v>#NAME?</v>
      </c>
      <c r="GQ12" s="41" t="e">
        <f t="shared" si="19"/>
        <v>#NAME?</v>
      </c>
      <c r="GR12" s="41" t="e">
        <f t="shared" si="19"/>
        <v>#NAME?</v>
      </c>
      <c r="GS12" s="41" t="e">
        <f t="shared" si="19"/>
        <v>#NAME?</v>
      </c>
      <c r="GT12" s="41" t="e">
        <f t="shared" si="19"/>
        <v>#NAME?</v>
      </c>
      <c r="GU12" s="41" t="e">
        <f t="shared" si="19"/>
        <v>#NAME?</v>
      </c>
      <c r="GV12" s="41" t="e">
        <f t="shared" si="19"/>
        <v>#NAME?</v>
      </c>
      <c r="GW12" s="41" t="e">
        <f t="shared" si="19"/>
        <v>#NAME?</v>
      </c>
      <c r="GX12" s="41" t="e">
        <f t="shared" si="19"/>
        <v>#NAME?</v>
      </c>
      <c r="GY12" s="41" t="e">
        <f t="shared" si="19"/>
        <v>#NAME?</v>
      </c>
      <c r="GZ12" s="41" t="e">
        <f t="shared" si="19"/>
        <v>#NAME?</v>
      </c>
      <c r="HA12" s="41" t="e">
        <f t="shared" si="19"/>
        <v>#NAME?</v>
      </c>
      <c r="HB12" s="41" t="e">
        <f t="shared" si="19"/>
        <v>#NAME?</v>
      </c>
      <c r="HC12" s="41" t="e">
        <f t="shared" si="19"/>
        <v>#NAME?</v>
      </c>
      <c r="HD12" s="41" t="e">
        <f t="shared" si="20"/>
        <v>#NAME?</v>
      </c>
      <c r="HE12" s="41" t="e">
        <f t="shared" si="20"/>
        <v>#NAME?</v>
      </c>
      <c r="HF12" s="41" t="e">
        <f t="shared" si="20"/>
        <v>#NAME?</v>
      </c>
      <c r="HG12" s="41" t="e">
        <f t="shared" si="20"/>
        <v>#NAME?</v>
      </c>
      <c r="HH12" s="41" t="e">
        <f t="shared" si="20"/>
        <v>#NAME?</v>
      </c>
      <c r="HI12" s="41" t="e">
        <f t="shared" si="20"/>
        <v>#NAME?</v>
      </c>
      <c r="HJ12" s="41" t="e">
        <f t="shared" si="20"/>
        <v>#NAME?</v>
      </c>
    </row>
    <row r="13" spans="1:218" ht="14.4" x14ac:dyDescent="0.3">
      <c r="A13" s="42">
        <v>10</v>
      </c>
      <c r="B13" s="43" t="e">
        <f>'CMM4 - AUX CALC'!$K$67</f>
        <v>#NAME?</v>
      </c>
      <c r="C13" s="41"/>
      <c r="D13" s="41"/>
      <c r="E13" s="41"/>
      <c r="F13" s="41"/>
      <c r="G13" s="41"/>
      <c r="H13" s="41"/>
      <c r="I13" s="41"/>
      <c r="J13" s="41"/>
      <c r="K13" s="41"/>
      <c r="L13" s="41" t="e">
        <f>$B13/(_xlfn.SINGLE(PrazoConcessao)*12-L$3+1)</f>
        <v>#NAME?</v>
      </c>
      <c r="M13" s="41" t="e">
        <f t="shared" si="7"/>
        <v>#NAME?</v>
      </c>
      <c r="N13" s="41" t="e">
        <f t="shared" si="7"/>
        <v>#NAME?</v>
      </c>
      <c r="O13" s="41" t="e">
        <f t="shared" si="7"/>
        <v>#NAME?</v>
      </c>
      <c r="P13" s="41" t="e">
        <f t="shared" si="7"/>
        <v>#NAME?</v>
      </c>
      <c r="Q13" s="41" t="e">
        <f t="shared" si="7"/>
        <v>#NAME?</v>
      </c>
      <c r="R13" s="41" t="e">
        <f t="shared" si="7"/>
        <v>#NAME?</v>
      </c>
      <c r="S13" s="41" t="e">
        <f t="shared" si="7"/>
        <v>#NAME?</v>
      </c>
      <c r="T13" s="41" t="e">
        <f t="shared" si="8"/>
        <v>#NAME?</v>
      </c>
      <c r="U13" s="41" t="e">
        <f t="shared" si="8"/>
        <v>#NAME?</v>
      </c>
      <c r="V13" s="41" t="e">
        <f t="shared" si="8"/>
        <v>#NAME?</v>
      </c>
      <c r="W13" s="41" t="e">
        <f t="shared" si="8"/>
        <v>#NAME?</v>
      </c>
      <c r="X13" s="41" t="e">
        <f t="shared" si="8"/>
        <v>#NAME?</v>
      </c>
      <c r="Y13" s="41" t="e">
        <f t="shared" si="8"/>
        <v>#NAME?</v>
      </c>
      <c r="Z13" s="41" t="e">
        <f t="shared" si="8"/>
        <v>#NAME?</v>
      </c>
      <c r="AA13" s="41" t="e">
        <f t="shared" si="8"/>
        <v>#NAME?</v>
      </c>
      <c r="AB13" s="41" t="e">
        <f t="shared" si="8"/>
        <v>#NAME?</v>
      </c>
      <c r="AC13" s="41" t="e">
        <f t="shared" si="8"/>
        <v>#NAME?</v>
      </c>
      <c r="AD13" s="41" t="e">
        <f t="shared" si="8"/>
        <v>#NAME?</v>
      </c>
      <c r="AE13" s="41" t="e">
        <f t="shared" si="8"/>
        <v>#NAME?</v>
      </c>
      <c r="AF13" s="41" t="e">
        <f t="shared" si="8"/>
        <v>#NAME?</v>
      </c>
      <c r="AG13" s="41" t="e">
        <f t="shared" si="8"/>
        <v>#NAME?</v>
      </c>
      <c r="AH13" s="41" t="e">
        <f t="shared" si="8"/>
        <v>#NAME?</v>
      </c>
      <c r="AI13" s="41" t="e">
        <f t="shared" si="8"/>
        <v>#NAME?</v>
      </c>
      <c r="AJ13" s="41" t="e">
        <f t="shared" si="9"/>
        <v>#NAME?</v>
      </c>
      <c r="AK13" s="41" t="e">
        <f t="shared" si="9"/>
        <v>#NAME?</v>
      </c>
      <c r="AL13" s="41" t="e">
        <f t="shared" si="9"/>
        <v>#NAME?</v>
      </c>
      <c r="AM13" s="41" t="e">
        <f t="shared" si="9"/>
        <v>#NAME?</v>
      </c>
      <c r="AN13" s="41" t="e">
        <f t="shared" si="9"/>
        <v>#NAME?</v>
      </c>
      <c r="AO13" s="41" t="e">
        <f t="shared" si="9"/>
        <v>#NAME?</v>
      </c>
      <c r="AP13" s="41" t="e">
        <f t="shared" si="9"/>
        <v>#NAME?</v>
      </c>
      <c r="AQ13" s="41" t="e">
        <f t="shared" si="9"/>
        <v>#NAME?</v>
      </c>
      <c r="AR13" s="41" t="e">
        <f t="shared" si="9"/>
        <v>#NAME?</v>
      </c>
      <c r="AS13" s="41" t="e">
        <f t="shared" si="9"/>
        <v>#NAME?</v>
      </c>
      <c r="AT13" s="41" t="e">
        <f t="shared" si="9"/>
        <v>#NAME?</v>
      </c>
      <c r="AU13" s="41" t="e">
        <f t="shared" si="9"/>
        <v>#NAME?</v>
      </c>
      <c r="AV13" s="41" t="e">
        <f t="shared" si="9"/>
        <v>#NAME?</v>
      </c>
      <c r="AW13" s="41" t="e">
        <f t="shared" si="9"/>
        <v>#NAME?</v>
      </c>
      <c r="AX13" s="41" t="e">
        <f t="shared" si="9"/>
        <v>#NAME?</v>
      </c>
      <c r="AY13" s="41" t="e">
        <f t="shared" si="9"/>
        <v>#NAME?</v>
      </c>
      <c r="AZ13" s="41" t="e">
        <f t="shared" si="10"/>
        <v>#NAME?</v>
      </c>
      <c r="BA13" s="41" t="e">
        <f t="shared" si="10"/>
        <v>#NAME?</v>
      </c>
      <c r="BB13" s="41" t="e">
        <f t="shared" si="10"/>
        <v>#NAME?</v>
      </c>
      <c r="BC13" s="41" t="e">
        <f t="shared" si="10"/>
        <v>#NAME?</v>
      </c>
      <c r="BD13" s="41" t="e">
        <f t="shared" si="10"/>
        <v>#NAME?</v>
      </c>
      <c r="BE13" s="41" t="e">
        <f t="shared" si="10"/>
        <v>#NAME?</v>
      </c>
      <c r="BF13" s="41" t="e">
        <f t="shared" si="10"/>
        <v>#NAME?</v>
      </c>
      <c r="BG13" s="41" t="e">
        <f t="shared" si="10"/>
        <v>#NAME?</v>
      </c>
      <c r="BH13" s="41" t="e">
        <f t="shared" si="10"/>
        <v>#NAME?</v>
      </c>
      <c r="BI13" s="41" t="e">
        <f t="shared" si="10"/>
        <v>#NAME?</v>
      </c>
      <c r="BJ13" s="41" t="e">
        <f t="shared" si="10"/>
        <v>#NAME?</v>
      </c>
      <c r="BK13" s="41" t="e">
        <f t="shared" si="10"/>
        <v>#NAME?</v>
      </c>
      <c r="BL13" s="41" t="e">
        <f t="shared" si="10"/>
        <v>#NAME?</v>
      </c>
      <c r="BM13" s="41" t="e">
        <f t="shared" si="10"/>
        <v>#NAME?</v>
      </c>
      <c r="BN13" s="41" t="e">
        <f t="shared" si="10"/>
        <v>#NAME?</v>
      </c>
      <c r="BO13" s="41" t="e">
        <f t="shared" si="10"/>
        <v>#NAME?</v>
      </c>
      <c r="BP13" s="41" t="e">
        <f t="shared" si="11"/>
        <v>#NAME?</v>
      </c>
      <c r="BQ13" s="41" t="e">
        <f t="shared" si="11"/>
        <v>#NAME?</v>
      </c>
      <c r="BR13" s="41" t="e">
        <f t="shared" si="11"/>
        <v>#NAME?</v>
      </c>
      <c r="BS13" s="41" t="e">
        <f t="shared" si="11"/>
        <v>#NAME?</v>
      </c>
      <c r="BT13" s="41" t="e">
        <f t="shared" si="11"/>
        <v>#NAME?</v>
      </c>
      <c r="BU13" s="41" t="e">
        <f t="shared" si="11"/>
        <v>#NAME?</v>
      </c>
      <c r="BV13" s="41" t="e">
        <f t="shared" si="11"/>
        <v>#NAME?</v>
      </c>
      <c r="BW13" s="41" t="e">
        <f t="shared" si="11"/>
        <v>#NAME?</v>
      </c>
      <c r="BX13" s="41" t="e">
        <f t="shared" si="11"/>
        <v>#NAME?</v>
      </c>
      <c r="BY13" s="41" t="e">
        <f t="shared" si="11"/>
        <v>#NAME?</v>
      </c>
      <c r="BZ13" s="41" t="e">
        <f t="shared" si="11"/>
        <v>#NAME?</v>
      </c>
      <c r="CA13" s="41" t="e">
        <f t="shared" si="11"/>
        <v>#NAME?</v>
      </c>
      <c r="CB13" s="41" t="e">
        <f t="shared" si="11"/>
        <v>#NAME?</v>
      </c>
      <c r="CC13" s="41" t="e">
        <f t="shared" si="11"/>
        <v>#NAME?</v>
      </c>
      <c r="CD13" s="41" t="e">
        <f t="shared" si="11"/>
        <v>#NAME?</v>
      </c>
      <c r="CE13" s="41" t="e">
        <f t="shared" si="11"/>
        <v>#NAME?</v>
      </c>
      <c r="CF13" s="41" t="e">
        <f t="shared" si="12"/>
        <v>#NAME?</v>
      </c>
      <c r="CG13" s="41" t="e">
        <f t="shared" si="12"/>
        <v>#NAME?</v>
      </c>
      <c r="CH13" s="41" t="e">
        <f t="shared" si="12"/>
        <v>#NAME?</v>
      </c>
      <c r="CI13" s="41" t="e">
        <f t="shared" si="12"/>
        <v>#NAME?</v>
      </c>
      <c r="CJ13" s="41" t="e">
        <f t="shared" si="12"/>
        <v>#NAME?</v>
      </c>
      <c r="CK13" s="41" t="e">
        <f t="shared" si="12"/>
        <v>#NAME?</v>
      </c>
      <c r="CL13" s="41" t="e">
        <f t="shared" si="12"/>
        <v>#NAME?</v>
      </c>
      <c r="CM13" s="41" t="e">
        <f t="shared" si="12"/>
        <v>#NAME?</v>
      </c>
      <c r="CN13" s="41" t="e">
        <f t="shared" si="12"/>
        <v>#NAME?</v>
      </c>
      <c r="CO13" s="41" t="e">
        <f t="shared" si="12"/>
        <v>#NAME?</v>
      </c>
      <c r="CP13" s="41" t="e">
        <f t="shared" si="12"/>
        <v>#NAME?</v>
      </c>
      <c r="CQ13" s="41" t="e">
        <f t="shared" si="12"/>
        <v>#NAME?</v>
      </c>
      <c r="CR13" s="41" t="e">
        <f t="shared" si="12"/>
        <v>#NAME?</v>
      </c>
      <c r="CS13" s="41" t="e">
        <f t="shared" si="12"/>
        <v>#NAME?</v>
      </c>
      <c r="CT13" s="41" t="e">
        <f t="shared" si="12"/>
        <v>#NAME?</v>
      </c>
      <c r="CU13" s="41" t="e">
        <f t="shared" si="12"/>
        <v>#NAME?</v>
      </c>
      <c r="CV13" s="41" t="e">
        <f t="shared" si="13"/>
        <v>#NAME?</v>
      </c>
      <c r="CW13" s="41" t="e">
        <f t="shared" si="13"/>
        <v>#NAME?</v>
      </c>
      <c r="CX13" s="41" t="e">
        <f t="shared" si="13"/>
        <v>#NAME?</v>
      </c>
      <c r="CY13" s="41" t="e">
        <f t="shared" si="13"/>
        <v>#NAME?</v>
      </c>
      <c r="CZ13" s="41" t="e">
        <f t="shared" si="13"/>
        <v>#NAME?</v>
      </c>
      <c r="DA13" s="41" t="e">
        <f t="shared" si="13"/>
        <v>#NAME?</v>
      </c>
      <c r="DB13" s="41" t="e">
        <f t="shared" si="13"/>
        <v>#NAME?</v>
      </c>
      <c r="DC13" s="41" t="e">
        <f t="shared" si="13"/>
        <v>#NAME?</v>
      </c>
      <c r="DD13" s="41" t="e">
        <f t="shared" si="13"/>
        <v>#NAME?</v>
      </c>
      <c r="DE13" s="41" t="e">
        <f t="shared" si="13"/>
        <v>#NAME?</v>
      </c>
      <c r="DF13" s="41" t="e">
        <f t="shared" si="13"/>
        <v>#NAME?</v>
      </c>
      <c r="DG13" s="41" t="e">
        <f t="shared" si="13"/>
        <v>#NAME?</v>
      </c>
      <c r="DH13" s="41" t="e">
        <f t="shared" si="13"/>
        <v>#NAME?</v>
      </c>
      <c r="DI13" s="41" t="e">
        <f t="shared" si="13"/>
        <v>#NAME?</v>
      </c>
      <c r="DJ13" s="41" t="e">
        <f t="shared" si="13"/>
        <v>#NAME?</v>
      </c>
      <c r="DK13" s="41" t="e">
        <f t="shared" si="13"/>
        <v>#NAME?</v>
      </c>
      <c r="DL13" s="41" t="e">
        <f t="shared" si="14"/>
        <v>#NAME?</v>
      </c>
      <c r="DM13" s="41" t="e">
        <f t="shared" si="14"/>
        <v>#NAME?</v>
      </c>
      <c r="DN13" s="41" t="e">
        <f t="shared" si="14"/>
        <v>#NAME?</v>
      </c>
      <c r="DO13" s="41" t="e">
        <f t="shared" si="14"/>
        <v>#NAME?</v>
      </c>
      <c r="DP13" s="41" t="e">
        <f t="shared" si="14"/>
        <v>#NAME?</v>
      </c>
      <c r="DQ13" s="41" t="e">
        <f t="shared" si="14"/>
        <v>#NAME?</v>
      </c>
      <c r="DR13" s="41" t="e">
        <f t="shared" si="14"/>
        <v>#NAME?</v>
      </c>
      <c r="DS13" s="41" t="e">
        <f t="shared" si="14"/>
        <v>#NAME?</v>
      </c>
      <c r="DT13" s="41" t="e">
        <f t="shared" si="14"/>
        <v>#NAME?</v>
      </c>
      <c r="DU13" s="41" t="e">
        <f t="shared" si="14"/>
        <v>#NAME?</v>
      </c>
      <c r="DV13" s="41" t="e">
        <f t="shared" si="14"/>
        <v>#NAME?</v>
      </c>
      <c r="DW13" s="41" t="e">
        <f t="shared" si="14"/>
        <v>#NAME?</v>
      </c>
      <c r="DX13" s="41" t="e">
        <f t="shared" si="14"/>
        <v>#NAME?</v>
      </c>
      <c r="DY13" s="41" t="e">
        <f t="shared" si="14"/>
        <v>#NAME?</v>
      </c>
      <c r="DZ13" s="41" t="e">
        <f t="shared" si="14"/>
        <v>#NAME?</v>
      </c>
      <c r="EA13" s="41" t="e">
        <f t="shared" si="14"/>
        <v>#NAME?</v>
      </c>
      <c r="EB13" s="41" t="e">
        <f t="shared" si="15"/>
        <v>#NAME?</v>
      </c>
      <c r="EC13" s="41" t="e">
        <f t="shared" si="15"/>
        <v>#NAME?</v>
      </c>
      <c r="ED13" s="41" t="e">
        <f t="shared" si="15"/>
        <v>#NAME?</v>
      </c>
      <c r="EE13" s="41" t="e">
        <f t="shared" si="15"/>
        <v>#NAME?</v>
      </c>
      <c r="EF13" s="41" t="e">
        <f t="shared" si="15"/>
        <v>#NAME?</v>
      </c>
      <c r="EG13" s="41" t="e">
        <f t="shared" si="15"/>
        <v>#NAME?</v>
      </c>
      <c r="EH13" s="41" t="e">
        <f t="shared" si="15"/>
        <v>#NAME?</v>
      </c>
      <c r="EI13" s="41" t="e">
        <f t="shared" si="15"/>
        <v>#NAME?</v>
      </c>
      <c r="EJ13" s="41" t="e">
        <f t="shared" si="15"/>
        <v>#NAME?</v>
      </c>
      <c r="EK13" s="41" t="e">
        <f t="shared" si="15"/>
        <v>#NAME?</v>
      </c>
      <c r="EL13" s="41" t="e">
        <f t="shared" si="15"/>
        <v>#NAME?</v>
      </c>
      <c r="EM13" s="41" t="e">
        <f t="shared" si="15"/>
        <v>#NAME?</v>
      </c>
      <c r="EN13" s="41" t="e">
        <f t="shared" si="15"/>
        <v>#NAME?</v>
      </c>
      <c r="EO13" s="41" t="e">
        <f t="shared" si="15"/>
        <v>#NAME?</v>
      </c>
      <c r="EP13" s="41" t="e">
        <f t="shared" si="15"/>
        <v>#NAME?</v>
      </c>
      <c r="EQ13" s="41" t="e">
        <f t="shared" si="15"/>
        <v>#NAME?</v>
      </c>
      <c r="ER13" s="41" t="e">
        <f t="shared" si="16"/>
        <v>#NAME?</v>
      </c>
      <c r="ES13" s="41" t="e">
        <f t="shared" si="16"/>
        <v>#NAME?</v>
      </c>
      <c r="ET13" s="41" t="e">
        <f t="shared" si="16"/>
        <v>#NAME?</v>
      </c>
      <c r="EU13" s="41" t="e">
        <f t="shared" si="16"/>
        <v>#NAME?</v>
      </c>
      <c r="EV13" s="41" t="e">
        <f t="shared" si="16"/>
        <v>#NAME?</v>
      </c>
      <c r="EW13" s="41" t="e">
        <f t="shared" si="16"/>
        <v>#NAME?</v>
      </c>
      <c r="EX13" s="41" t="e">
        <f t="shared" si="16"/>
        <v>#NAME?</v>
      </c>
      <c r="EY13" s="41" t="e">
        <f t="shared" si="16"/>
        <v>#NAME?</v>
      </c>
      <c r="EZ13" s="41" t="e">
        <f t="shared" si="16"/>
        <v>#NAME?</v>
      </c>
      <c r="FA13" s="41" t="e">
        <f t="shared" si="16"/>
        <v>#NAME?</v>
      </c>
      <c r="FB13" s="41" t="e">
        <f t="shared" si="16"/>
        <v>#NAME?</v>
      </c>
      <c r="FC13" s="41" t="e">
        <f t="shared" si="16"/>
        <v>#NAME?</v>
      </c>
      <c r="FD13" s="41" t="e">
        <f t="shared" si="16"/>
        <v>#NAME?</v>
      </c>
      <c r="FE13" s="41" t="e">
        <f t="shared" si="16"/>
        <v>#NAME?</v>
      </c>
      <c r="FF13" s="41" t="e">
        <f t="shared" si="16"/>
        <v>#NAME?</v>
      </c>
      <c r="FG13" s="41" t="e">
        <f t="shared" si="16"/>
        <v>#NAME?</v>
      </c>
      <c r="FH13" s="41" t="e">
        <f t="shared" si="17"/>
        <v>#NAME?</v>
      </c>
      <c r="FI13" s="41" t="e">
        <f t="shared" si="17"/>
        <v>#NAME?</v>
      </c>
      <c r="FJ13" s="41" t="e">
        <f t="shared" si="17"/>
        <v>#NAME?</v>
      </c>
      <c r="FK13" s="41" t="e">
        <f t="shared" si="17"/>
        <v>#NAME?</v>
      </c>
      <c r="FL13" s="41" t="e">
        <f t="shared" si="17"/>
        <v>#NAME?</v>
      </c>
      <c r="FM13" s="41" t="e">
        <f t="shared" si="17"/>
        <v>#NAME?</v>
      </c>
      <c r="FN13" s="41" t="e">
        <f t="shared" si="17"/>
        <v>#NAME?</v>
      </c>
      <c r="FO13" s="41" t="e">
        <f t="shared" si="17"/>
        <v>#NAME?</v>
      </c>
      <c r="FP13" s="41" t="e">
        <f t="shared" si="17"/>
        <v>#NAME?</v>
      </c>
      <c r="FQ13" s="41" t="e">
        <f t="shared" si="17"/>
        <v>#NAME?</v>
      </c>
      <c r="FR13" s="41" t="e">
        <f t="shared" si="17"/>
        <v>#NAME?</v>
      </c>
      <c r="FS13" s="41" t="e">
        <f t="shared" si="17"/>
        <v>#NAME?</v>
      </c>
      <c r="FT13" s="41" t="e">
        <f t="shared" si="17"/>
        <v>#NAME?</v>
      </c>
      <c r="FU13" s="41" t="e">
        <f t="shared" si="17"/>
        <v>#NAME?</v>
      </c>
      <c r="FV13" s="41" t="e">
        <f t="shared" si="17"/>
        <v>#NAME?</v>
      </c>
      <c r="FW13" s="41" t="e">
        <f t="shared" si="17"/>
        <v>#NAME?</v>
      </c>
      <c r="FX13" s="41" t="e">
        <f t="shared" si="18"/>
        <v>#NAME?</v>
      </c>
      <c r="FY13" s="41" t="e">
        <f t="shared" si="18"/>
        <v>#NAME?</v>
      </c>
      <c r="FZ13" s="41" t="e">
        <f t="shared" si="18"/>
        <v>#NAME?</v>
      </c>
      <c r="GA13" s="41" t="e">
        <f t="shared" si="18"/>
        <v>#NAME?</v>
      </c>
      <c r="GB13" s="41" t="e">
        <f t="shared" si="18"/>
        <v>#NAME?</v>
      </c>
      <c r="GC13" s="41" t="e">
        <f t="shared" si="18"/>
        <v>#NAME?</v>
      </c>
      <c r="GD13" s="41" t="e">
        <f t="shared" si="18"/>
        <v>#NAME?</v>
      </c>
      <c r="GE13" s="41" t="e">
        <f t="shared" si="18"/>
        <v>#NAME?</v>
      </c>
      <c r="GF13" s="41" t="e">
        <f t="shared" si="18"/>
        <v>#NAME?</v>
      </c>
      <c r="GG13" s="41" t="e">
        <f t="shared" si="18"/>
        <v>#NAME?</v>
      </c>
      <c r="GH13" s="41" t="e">
        <f t="shared" si="18"/>
        <v>#NAME?</v>
      </c>
      <c r="GI13" s="41" t="e">
        <f t="shared" si="18"/>
        <v>#NAME?</v>
      </c>
      <c r="GJ13" s="41" t="e">
        <f t="shared" si="18"/>
        <v>#NAME?</v>
      </c>
      <c r="GK13" s="41" t="e">
        <f t="shared" si="18"/>
        <v>#NAME?</v>
      </c>
      <c r="GL13" s="41" t="e">
        <f t="shared" si="18"/>
        <v>#NAME?</v>
      </c>
      <c r="GM13" s="41" t="e">
        <f t="shared" si="18"/>
        <v>#NAME?</v>
      </c>
      <c r="GN13" s="41" t="e">
        <f t="shared" si="19"/>
        <v>#NAME?</v>
      </c>
      <c r="GO13" s="41" t="e">
        <f t="shared" si="19"/>
        <v>#NAME?</v>
      </c>
      <c r="GP13" s="41" t="e">
        <f t="shared" si="19"/>
        <v>#NAME?</v>
      </c>
      <c r="GQ13" s="41" t="e">
        <f t="shared" si="19"/>
        <v>#NAME?</v>
      </c>
      <c r="GR13" s="41" t="e">
        <f t="shared" si="19"/>
        <v>#NAME?</v>
      </c>
      <c r="GS13" s="41" t="e">
        <f t="shared" si="19"/>
        <v>#NAME?</v>
      </c>
      <c r="GT13" s="41" t="e">
        <f t="shared" si="19"/>
        <v>#NAME?</v>
      </c>
      <c r="GU13" s="41" t="e">
        <f t="shared" si="19"/>
        <v>#NAME?</v>
      </c>
      <c r="GV13" s="41" t="e">
        <f t="shared" si="19"/>
        <v>#NAME?</v>
      </c>
      <c r="GW13" s="41" t="e">
        <f t="shared" si="19"/>
        <v>#NAME?</v>
      </c>
      <c r="GX13" s="41" t="e">
        <f t="shared" si="19"/>
        <v>#NAME?</v>
      </c>
      <c r="GY13" s="41" t="e">
        <f t="shared" si="19"/>
        <v>#NAME?</v>
      </c>
      <c r="GZ13" s="41" t="e">
        <f t="shared" si="19"/>
        <v>#NAME?</v>
      </c>
      <c r="HA13" s="41" t="e">
        <f t="shared" si="19"/>
        <v>#NAME?</v>
      </c>
      <c r="HB13" s="41" t="e">
        <f t="shared" si="19"/>
        <v>#NAME?</v>
      </c>
      <c r="HC13" s="41" t="e">
        <f t="shared" si="19"/>
        <v>#NAME?</v>
      </c>
      <c r="HD13" s="41" t="e">
        <f t="shared" si="20"/>
        <v>#NAME?</v>
      </c>
      <c r="HE13" s="41" t="e">
        <f t="shared" si="20"/>
        <v>#NAME?</v>
      </c>
      <c r="HF13" s="41" t="e">
        <f t="shared" si="20"/>
        <v>#NAME?</v>
      </c>
      <c r="HG13" s="41" t="e">
        <f t="shared" si="20"/>
        <v>#NAME?</v>
      </c>
      <c r="HH13" s="41" t="e">
        <f t="shared" si="20"/>
        <v>#NAME?</v>
      </c>
      <c r="HI13" s="41" t="e">
        <f t="shared" si="20"/>
        <v>#NAME?</v>
      </c>
      <c r="HJ13" s="41" t="e">
        <f t="shared" si="20"/>
        <v>#NAME?</v>
      </c>
    </row>
    <row r="14" spans="1:218" ht="14.4" x14ac:dyDescent="0.3">
      <c r="A14" s="42">
        <v>11</v>
      </c>
      <c r="B14" s="43" t="e">
        <f>'CMM4 - AUX CALC'!$L$67</f>
        <v>#NAME?</v>
      </c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 t="e">
        <f>$B14/(_xlfn.SINGLE(PrazoConcessao)*12-M$3+1)</f>
        <v>#NAME?</v>
      </c>
      <c r="N14" s="41" t="e">
        <f t="shared" si="7"/>
        <v>#NAME?</v>
      </c>
      <c r="O14" s="41" t="e">
        <f t="shared" si="7"/>
        <v>#NAME?</v>
      </c>
      <c r="P14" s="41" t="e">
        <f t="shared" si="7"/>
        <v>#NAME?</v>
      </c>
      <c r="Q14" s="41" t="e">
        <f t="shared" si="7"/>
        <v>#NAME?</v>
      </c>
      <c r="R14" s="41" t="e">
        <f t="shared" si="7"/>
        <v>#NAME?</v>
      </c>
      <c r="S14" s="41" t="e">
        <f t="shared" si="7"/>
        <v>#NAME?</v>
      </c>
      <c r="T14" s="41" t="e">
        <f t="shared" si="8"/>
        <v>#NAME?</v>
      </c>
      <c r="U14" s="41" t="e">
        <f t="shared" si="8"/>
        <v>#NAME?</v>
      </c>
      <c r="V14" s="41" t="e">
        <f t="shared" si="8"/>
        <v>#NAME?</v>
      </c>
      <c r="W14" s="41" t="e">
        <f t="shared" si="8"/>
        <v>#NAME?</v>
      </c>
      <c r="X14" s="41" t="e">
        <f t="shared" si="8"/>
        <v>#NAME?</v>
      </c>
      <c r="Y14" s="41" t="e">
        <f t="shared" si="8"/>
        <v>#NAME?</v>
      </c>
      <c r="Z14" s="41" t="e">
        <f t="shared" si="8"/>
        <v>#NAME?</v>
      </c>
      <c r="AA14" s="41" t="e">
        <f t="shared" si="8"/>
        <v>#NAME?</v>
      </c>
      <c r="AB14" s="41" t="e">
        <f t="shared" si="8"/>
        <v>#NAME?</v>
      </c>
      <c r="AC14" s="41" t="e">
        <f t="shared" si="8"/>
        <v>#NAME?</v>
      </c>
      <c r="AD14" s="41" t="e">
        <f t="shared" si="8"/>
        <v>#NAME?</v>
      </c>
      <c r="AE14" s="41" t="e">
        <f t="shared" si="8"/>
        <v>#NAME?</v>
      </c>
      <c r="AF14" s="41" t="e">
        <f t="shared" si="8"/>
        <v>#NAME?</v>
      </c>
      <c r="AG14" s="41" t="e">
        <f t="shared" si="8"/>
        <v>#NAME?</v>
      </c>
      <c r="AH14" s="41" t="e">
        <f t="shared" si="8"/>
        <v>#NAME?</v>
      </c>
      <c r="AI14" s="41" t="e">
        <f t="shared" si="8"/>
        <v>#NAME?</v>
      </c>
      <c r="AJ14" s="41" t="e">
        <f t="shared" si="9"/>
        <v>#NAME?</v>
      </c>
      <c r="AK14" s="41" t="e">
        <f t="shared" si="9"/>
        <v>#NAME?</v>
      </c>
      <c r="AL14" s="41" t="e">
        <f t="shared" si="9"/>
        <v>#NAME?</v>
      </c>
      <c r="AM14" s="41" t="e">
        <f t="shared" si="9"/>
        <v>#NAME?</v>
      </c>
      <c r="AN14" s="41" t="e">
        <f t="shared" si="9"/>
        <v>#NAME?</v>
      </c>
      <c r="AO14" s="41" t="e">
        <f t="shared" si="9"/>
        <v>#NAME?</v>
      </c>
      <c r="AP14" s="41" t="e">
        <f t="shared" si="9"/>
        <v>#NAME?</v>
      </c>
      <c r="AQ14" s="41" t="e">
        <f t="shared" si="9"/>
        <v>#NAME?</v>
      </c>
      <c r="AR14" s="41" t="e">
        <f t="shared" si="9"/>
        <v>#NAME?</v>
      </c>
      <c r="AS14" s="41" t="e">
        <f t="shared" si="9"/>
        <v>#NAME?</v>
      </c>
      <c r="AT14" s="41" t="e">
        <f t="shared" si="9"/>
        <v>#NAME?</v>
      </c>
      <c r="AU14" s="41" t="e">
        <f t="shared" si="9"/>
        <v>#NAME?</v>
      </c>
      <c r="AV14" s="41" t="e">
        <f t="shared" si="9"/>
        <v>#NAME?</v>
      </c>
      <c r="AW14" s="41" t="e">
        <f t="shared" si="9"/>
        <v>#NAME?</v>
      </c>
      <c r="AX14" s="41" t="e">
        <f t="shared" si="9"/>
        <v>#NAME?</v>
      </c>
      <c r="AY14" s="41" t="e">
        <f t="shared" si="9"/>
        <v>#NAME?</v>
      </c>
      <c r="AZ14" s="41" t="e">
        <f t="shared" si="10"/>
        <v>#NAME?</v>
      </c>
      <c r="BA14" s="41" t="e">
        <f t="shared" si="10"/>
        <v>#NAME?</v>
      </c>
      <c r="BB14" s="41" t="e">
        <f t="shared" si="10"/>
        <v>#NAME?</v>
      </c>
      <c r="BC14" s="41" t="e">
        <f t="shared" si="10"/>
        <v>#NAME?</v>
      </c>
      <c r="BD14" s="41" t="e">
        <f t="shared" si="10"/>
        <v>#NAME?</v>
      </c>
      <c r="BE14" s="41" t="e">
        <f t="shared" si="10"/>
        <v>#NAME?</v>
      </c>
      <c r="BF14" s="41" t="e">
        <f t="shared" si="10"/>
        <v>#NAME?</v>
      </c>
      <c r="BG14" s="41" t="e">
        <f t="shared" si="10"/>
        <v>#NAME?</v>
      </c>
      <c r="BH14" s="41" t="e">
        <f t="shared" si="10"/>
        <v>#NAME?</v>
      </c>
      <c r="BI14" s="41" t="e">
        <f t="shared" si="10"/>
        <v>#NAME?</v>
      </c>
      <c r="BJ14" s="41" t="e">
        <f t="shared" si="10"/>
        <v>#NAME?</v>
      </c>
      <c r="BK14" s="41" t="e">
        <f t="shared" si="10"/>
        <v>#NAME?</v>
      </c>
      <c r="BL14" s="41" t="e">
        <f t="shared" si="10"/>
        <v>#NAME?</v>
      </c>
      <c r="BM14" s="41" t="e">
        <f t="shared" si="10"/>
        <v>#NAME?</v>
      </c>
      <c r="BN14" s="41" t="e">
        <f t="shared" si="10"/>
        <v>#NAME?</v>
      </c>
      <c r="BO14" s="41" t="e">
        <f t="shared" si="10"/>
        <v>#NAME?</v>
      </c>
      <c r="BP14" s="41" t="e">
        <f t="shared" si="11"/>
        <v>#NAME?</v>
      </c>
      <c r="BQ14" s="41" t="e">
        <f t="shared" si="11"/>
        <v>#NAME?</v>
      </c>
      <c r="BR14" s="41" t="e">
        <f t="shared" si="11"/>
        <v>#NAME?</v>
      </c>
      <c r="BS14" s="41" t="e">
        <f t="shared" si="11"/>
        <v>#NAME?</v>
      </c>
      <c r="BT14" s="41" t="e">
        <f t="shared" si="11"/>
        <v>#NAME?</v>
      </c>
      <c r="BU14" s="41" t="e">
        <f t="shared" si="11"/>
        <v>#NAME?</v>
      </c>
      <c r="BV14" s="41" t="e">
        <f t="shared" si="11"/>
        <v>#NAME?</v>
      </c>
      <c r="BW14" s="41" t="e">
        <f t="shared" si="11"/>
        <v>#NAME?</v>
      </c>
      <c r="BX14" s="41" t="e">
        <f t="shared" si="11"/>
        <v>#NAME?</v>
      </c>
      <c r="BY14" s="41" t="e">
        <f t="shared" si="11"/>
        <v>#NAME?</v>
      </c>
      <c r="BZ14" s="41" t="e">
        <f t="shared" si="11"/>
        <v>#NAME?</v>
      </c>
      <c r="CA14" s="41" t="e">
        <f t="shared" si="11"/>
        <v>#NAME?</v>
      </c>
      <c r="CB14" s="41" t="e">
        <f t="shared" si="11"/>
        <v>#NAME?</v>
      </c>
      <c r="CC14" s="41" t="e">
        <f t="shared" si="11"/>
        <v>#NAME?</v>
      </c>
      <c r="CD14" s="41" t="e">
        <f t="shared" si="11"/>
        <v>#NAME?</v>
      </c>
      <c r="CE14" s="41" t="e">
        <f t="shared" si="11"/>
        <v>#NAME?</v>
      </c>
      <c r="CF14" s="41" t="e">
        <f t="shared" si="12"/>
        <v>#NAME?</v>
      </c>
      <c r="CG14" s="41" t="e">
        <f t="shared" si="12"/>
        <v>#NAME?</v>
      </c>
      <c r="CH14" s="41" t="e">
        <f t="shared" si="12"/>
        <v>#NAME?</v>
      </c>
      <c r="CI14" s="41" t="e">
        <f t="shared" si="12"/>
        <v>#NAME?</v>
      </c>
      <c r="CJ14" s="41" t="e">
        <f t="shared" si="12"/>
        <v>#NAME?</v>
      </c>
      <c r="CK14" s="41" t="e">
        <f t="shared" si="12"/>
        <v>#NAME?</v>
      </c>
      <c r="CL14" s="41" t="e">
        <f t="shared" si="12"/>
        <v>#NAME?</v>
      </c>
      <c r="CM14" s="41" t="e">
        <f t="shared" si="12"/>
        <v>#NAME?</v>
      </c>
      <c r="CN14" s="41" t="e">
        <f t="shared" si="12"/>
        <v>#NAME?</v>
      </c>
      <c r="CO14" s="41" t="e">
        <f t="shared" si="12"/>
        <v>#NAME?</v>
      </c>
      <c r="CP14" s="41" t="e">
        <f t="shared" si="12"/>
        <v>#NAME?</v>
      </c>
      <c r="CQ14" s="41" t="e">
        <f t="shared" si="12"/>
        <v>#NAME?</v>
      </c>
      <c r="CR14" s="41" t="e">
        <f t="shared" si="12"/>
        <v>#NAME?</v>
      </c>
      <c r="CS14" s="41" t="e">
        <f t="shared" si="12"/>
        <v>#NAME?</v>
      </c>
      <c r="CT14" s="41" t="e">
        <f t="shared" si="12"/>
        <v>#NAME?</v>
      </c>
      <c r="CU14" s="41" t="e">
        <f t="shared" si="12"/>
        <v>#NAME?</v>
      </c>
      <c r="CV14" s="41" t="e">
        <f t="shared" si="13"/>
        <v>#NAME?</v>
      </c>
      <c r="CW14" s="41" t="e">
        <f t="shared" si="13"/>
        <v>#NAME?</v>
      </c>
      <c r="CX14" s="41" t="e">
        <f t="shared" si="13"/>
        <v>#NAME?</v>
      </c>
      <c r="CY14" s="41" t="e">
        <f t="shared" si="13"/>
        <v>#NAME?</v>
      </c>
      <c r="CZ14" s="41" t="e">
        <f t="shared" si="13"/>
        <v>#NAME?</v>
      </c>
      <c r="DA14" s="41" t="e">
        <f t="shared" si="13"/>
        <v>#NAME?</v>
      </c>
      <c r="DB14" s="41" t="e">
        <f t="shared" si="13"/>
        <v>#NAME?</v>
      </c>
      <c r="DC14" s="41" t="e">
        <f t="shared" si="13"/>
        <v>#NAME?</v>
      </c>
      <c r="DD14" s="41" t="e">
        <f t="shared" si="13"/>
        <v>#NAME?</v>
      </c>
      <c r="DE14" s="41" t="e">
        <f t="shared" si="13"/>
        <v>#NAME?</v>
      </c>
      <c r="DF14" s="41" t="e">
        <f t="shared" si="13"/>
        <v>#NAME?</v>
      </c>
      <c r="DG14" s="41" t="e">
        <f t="shared" si="13"/>
        <v>#NAME?</v>
      </c>
      <c r="DH14" s="41" t="e">
        <f t="shared" si="13"/>
        <v>#NAME?</v>
      </c>
      <c r="DI14" s="41" t="e">
        <f t="shared" si="13"/>
        <v>#NAME?</v>
      </c>
      <c r="DJ14" s="41" t="e">
        <f t="shared" si="13"/>
        <v>#NAME?</v>
      </c>
      <c r="DK14" s="41" t="e">
        <f t="shared" si="13"/>
        <v>#NAME?</v>
      </c>
      <c r="DL14" s="41" t="e">
        <f t="shared" si="14"/>
        <v>#NAME?</v>
      </c>
      <c r="DM14" s="41" t="e">
        <f t="shared" si="14"/>
        <v>#NAME?</v>
      </c>
      <c r="DN14" s="41" t="e">
        <f t="shared" si="14"/>
        <v>#NAME?</v>
      </c>
      <c r="DO14" s="41" t="e">
        <f t="shared" si="14"/>
        <v>#NAME?</v>
      </c>
      <c r="DP14" s="41" t="e">
        <f t="shared" si="14"/>
        <v>#NAME?</v>
      </c>
      <c r="DQ14" s="41" t="e">
        <f t="shared" si="14"/>
        <v>#NAME?</v>
      </c>
      <c r="DR14" s="41" t="e">
        <f t="shared" si="14"/>
        <v>#NAME?</v>
      </c>
      <c r="DS14" s="41" t="e">
        <f t="shared" si="14"/>
        <v>#NAME?</v>
      </c>
      <c r="DT14" s="41" t="e">
        <f t="shared" si="14"/>
        <v>#NAME?</v>
      </c>
      <c r="DU14" s="41" t="e">
        <f t="shared" si="14"/>
        <v>#NAME?</v>
      </c>
      <c r="DV14" s="41" t="e">
        <f t="shared" si="14"/>
        <v>#NAME?</v>
      </c>
      <c r="DW14" s="41" t="e">
        <f t="shared" si="14"/>
        <v>#NAME?</v>
      </c>
      <c r="DX14" s="41" t="e">
        <f t="shared" si="14"/>
        <v>#NAME?</v>
      </c>
      <c r="DY14" s="41" t="e">
        <f t="shared" si="14"/>
        <v>#NAME?</v>
      </c>
      <c r="DZ14" s="41" t="e">
        <f t="shared" si="14"/>
        <v>#NAME?</v>
      </c>
      <c r="EA14" s="41" t="e">
        <f t="shared" si="14"/>
        <v>#NAME?</v>
      </c>
      <c r="EB14" s="41" t="e">
        <f t="shared" si="15"/>
        <v>#NAME?</v>
      </c>
      <c r="EC14" s="41" t="e">
        <f t="shared" si="15"/>
        <v>#NAME?</v>
      </c>
      <c r="ED14" s="41" t="e">
        <f t="shared" si="15"/>
        <v>#NAME?</v>
      </c>
      <c r="EE14" s="41" t="e">
        <f t="shared" si="15"/>
        <v>#NAME?</v>
      </c>
      <c r="EF14" s="41" t="e">
        <f t="shared" si="15"/>
        <v>#NAME?</v>
      </c>
      <c r="EG14" s="41" t="e">
        <f t="shared" si="15"/>
        <v>#NAME?</v>
      </c>
      <c r="EH14" s="41" t="e">
        <f t="shared" si="15"/>
        <v>#NAME?</v>
      </c>
      <c r="EI14" s="41" t="e">
        <f t="shared" si="15"/>
        <v>#NAME?</v>
      </c>
      <c r="EJ14" s="41" t="e">
        <f t="shared" si="15"/>
        <v>#NAME?</v>
      </c>
      <c r="EK14" s="41" t="e">
        <f t="shared" si="15"/>
        <v>#NAME?</v>
      </c>
      <c r="EL14" s="41" t="e">
        <f t="shared" si="15"/>
        <v>#NAME?</v>
      </c>
      <c r="EM14" s="41" t="e">
        <f t="shared" si="15"/>
        <v>#NAME?</v>
      </c>
      <c r="EN14" s="41" t="e">
        <f t="shared" si="15"/>
        <v>#NAME?</v>
      </c>
      <c r="EO14" s="41" t="e">
        <f t="shared" si="15"/>
        <v>#NAME?</v>
      </c>
      <c r="EP14" s="41" t="e">
        <f t="shared" si="15"/>
        <v>#NAME?</v>
      </c>
      <c r="EQ14" s="41" t="e">
        <f t="shared" si="15"/>
        <v>#NAME?</v>
      </c>
      <c r="ER14" s="41" t="e">
        <f t="shared" si="16"/>
        <v>#NAME?</v>
      </c>
      <c r="ES14" s="41" t="e">
        <f t="shared" si="16"/>
        <v>#NAME?</v>
      </c>
      <c r="ET14" s="41" t="e">
        <f t="shared" si="16"/>
        <v>#NAME?</v>
      </c>
      <c r="EU14" s="41" t="e">
        <f t="shared" si="16"/>
        <v>#NAME?</v>
      </c>
      <c r="EV14" s="41" t="e">
        <f t="shared" si="16"/>
        <v>#NAME?</v>
      </c>
      <c r="EW14" s="41" t="e">
        <f t="shared" si="16"/>
        <v>#NAME?</v>
      </c>
      <c r="EX14" s="41" t="e">
        <f t="shared" si="16"/>
        <v>#NAME?</v>
      </c>
      <c r="EY14" s="41" t="e">
        <f t="shared" si="16"/>
        <v>#NAME?</v>
      </c>
      <c r="EZ14" s="41" t="e">
        <f t="shared" si="16"/>
        <v>#NAME?</v>
      </c>
      <c r="FA14" s="41" t="e">
        <f t="shared" si="16"/>
        <v>#NAME?</v>
      </c>
      <c r="FB14" s="41" t="e">
        <f t="shared" si="16"/>
        <v>#NAME?</v>
      </c>
      <c r="FC14" s="41" t="e">
        <f t="shared" si="16"/>
        <v>#NAME?</v>
      </c>
      <c r="FD14" s="41" t="e">
        <f t="shared" si="16"/>
        <v>#NAME?</v>
      </c>
      <c r="FE14" s="41" t="e">
        <f t="shared" si="16"/>
        <v>#NAME?</v>
      </c>
      <c r="FF14" s="41" t="e">
        <f t="shared" si="16"/>
        <v>#NAME?</v>
      </c>
      <c r="FG14" s="41" t="e">
        <f t="shared" si="16"/>
        <v>#NAME?</v>
      </c>
      <c r="FH14" s="41" t="e">
        <f t="shared" si="17"/>
        <v>#NAME?</v>
      </c>
      <c r="FI14" s="41" t="e">
        <f t="shared" si="17"/>
        <v>#NAME?</v>
      </c>
      <c r="FJ14" s="41" t="e">
        <f t="shared" si="17"/>
        <v>#NAME?</v>
      </c>
      <c r="FK14" s="41" t="e">
        <f t="shared" si="17"/>
        <v>#NAME?</v>
      </c>
      <c r="FL14" s="41" t="e">
        <f t="shared" si="17"/>
        <v>#NAME?</v>
      </c>
      <c r="FM14" s="41" t="e">
        <f t="shared" si="17"/>
        <v>#NAME?</v>
      </c>
      <c r="FN14" s="41" t="e">
        <f t="shared" si="17"/>
        <v>#NAME?</v>
      </c>
      <c r="FO14" s="41" t="e">
        <f t="shared" si="17"/>
        <v>#NAME?</v>
      </c>
      <c r="FP14" s="41" t="e">
        <f t="shared" si="17"/>
        <v>#NAME?</v>
      </c>
      <c r="FQ14" s="41" t="e">
        <f t="shared" si="17"/>
        <v>#NAME?</v>
      </c>
      <c r="FR14" s="41" t="e">
        <f t="shared" si="17"/>
        <v>#NAME?</v>
      </c>
      <c r="FS14" s="41" t="e">
        <f t="shared" si="17"/>
        <v>#NAME?</v>
      </c>
      <c r="FT14" s="41" t="e">
        <f t="shared" si="17"/>
        <v>#NAME?</v>
      </c>
      <c r="FU14" s="41" t="e">
        <f t="shared" si="17"/>
        <v>#NAME?</v>
      </c>
      <c r="FV14" s="41" t="e">
        <f t="shared" si="17"/>
        <v>#NAME?</v>
      </c>
      <c r="FW14" s="41" t="e">
        <f t="shared" si="17"/>
        <v>#NAME?</v>
      </c>
      <c r="FX14" s="41" t="e">
        <f t="shared" si="18"/>
        <v>#NAME?</v>
      </c>
      <c r="FY14" s="41" t="e">
        <f t="shared" si="18"/>
        <v>#NAME?</v>
      </c>
      <c r="FZ14" s="41" t="e">
        <f t="shared" si="18"/>
        <v>#NAME?</v>
      </c>
      <c r="GA14" s="41" t="e">
        <f t="shared" si="18"/>
        <v>#NAME?</v>
      </c>
      <c r="GB14" s="41" t="e">
        <f t="shared" si="18"/>
        <v>#NAME?</v>
      </c>
      <c r="GC14" s="41" t="e">
        <f t="shared" si="18"/>
        <v>#NAME?</v>
      </c>
      <c r="GD14" s="41" t="e">
        <f t="shared" si="18"/>
        <v>#NAME?</v>
      </c>
      <c r="GE14" s="41" t="e">
        <f t="shared" si="18"/>
        <v>#NAME?</v>
      </c>
      <c r="GF14" s="41" t="e">
        <f t="shared" si="18"/>
        <v>#NAME?</v>
      </c>
      <c r="GG14" s="41" t="e">
        <f t="shared" si="18"/>
        <v>#NAME?</v>
      </c>
      <c r="GH14" s="41" t="e">
        <f t="shared" si="18"/>
        <v>#NAME?</v>
      </c>
      <c r="GI14" s="41" t="e">
        <f t="shared" si="18"/>
        <v>#NAME?</v>
      </c>
      <c r="GJ14" s="41" t="e">
        <f t="shared" si="18"/>
        <v>#NAME?</v>
      </c>
      <c r="GK14" s="41" t="e">
        <f t="shared" si="18"/>
        <v>#NAME?</v>
      </c>
      <c r="GL14" s="41" t="e">
        <f t="shared" si="18"/>
        <v>#NAME?</v>
      </c>
      <c r="GM14" s="41" t="e">
        <f t="shared" si="18"/>
        <v>#NAME?</v>
      </c>
      <c r="GN14" s="41" t="e">
        <f t="shared" si="19"/>
        <v>#NAME?</v>
      </c>
      <c r="GO14" s="41" t="e">
        <f t="shared" si="19"/>
        <v>#NAME?</v>
      </c>
      <c r="GP14" s="41" t="e">
        <f t="shared" si="19"/>
        <v>#NAME?</v>
      </c>
      <c r="GQ14" s="41" t="e">
        <f t="shared" si="19"/>
        <v>#NAME?</v>
      </c>
      <c r="GR14" s="41" t="e">
        <f t="shared" si="19"/>
        <v>#NAME?</v>
      </c>
      <c r="GS14" s="41" t="e">
        <f t="shared" si="19"/>
        <v>#NAME?</v>
      </c>
      <c r="GT14" s="41" t="e">
        <f t="shared" si="19"/>
        <v>#NAME?</v>
      </c>
      <c r="GU14" s="41" t="e">
        <f t="shared" si="19"/>
        <v>#NAME?</v>
      </c>
      <c r="GV14" s="41" t="e">
        <f t="shared" si="19"/>
        <v>#NAME?</v>
      </c>
      <c r="GW14" s="41" t="e">
        <f t="shared" si="19"/>
        <v>#NAME?</v>
      </c>
      <c r="GX14" s="41" t="e">
        <f t="shared" si="19"/>
        <v>#NAME?</v>
      </c>
      <c r="GY14" s="41" t="e">
        <f t="shared" si="19"/>
        <v>#NAME?</v>
      </c>
      <c r="GZ14" s="41" t="e">
        <f t="shared" si="19"/>
        <v>#NAME?</v>
      </c>
      <c r="HA14" s="41" t="e">
        <f t="shared" si="19"/>
        <v>#NAME?</v>
      </c>
      <c r="HB14" s="41" t="e">
        <f t="shared" si="19"/>
        <v>#NAME?</v>
      </c>
      <c r="HC14" s="41" t="e">
        <f t="shared" si="19"/>
        <v>#NAME?</v>
      </c>
      <c r="HD14" s="41" t="e">
        <f t="shared" si="20"/>
        <v>#NAME?</v>
      </c>
      <c r="HE14" s="41" t="e">
        <f t="shared" si="20"/>
        <v>#NAME?</v>
      </c>
      <c r="HF14" s="41" t="e">
        <f t="shared" si="20"/>
        <v>#NAME?</v>
      </c>
      <c r="HG14" s="41" t="e">
        <f t="shared" si="20"/>
        <v>#NAME?</v>
      </c>
      <c r="HH14" s="41" t="e">
        <f t="shared" si="20"/>
        <v>#NAME?</v>
      </c>
      <c r="HI14" s="41" t="e">
        <f t="shared" si="20"/>
        <v>#NAME?</v>
      </c>
      <c r="HJ14" s="41" t="e">
        <f t="shared" si="20"/>
        <v>#NAME?</v>
      </c>
    </row>
    <row r="15" spans="1:218" ht="14.4" x14ac:dyDescent="0.3">
      <c r="A15" s="42">
        <v>12</v>
      </c>
      <c r="B15" s="43" t="e">
        <f>'CMM4 - AUX CALC'!$M$67</f>
        <v>#NAME?</v>
      </c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 t="e">
        <f>$B15/(_xlfn.SINGLE(PrazoConcessao)*12-N$3+1)</f>
        <v>#NAME?</v>
      </c>
      <c r="O15" s="41" t="e">
        <f t="shared" si="7"/>
        <v>#NAME?</v>
      </c>
      <c r="P15" s="41" t="e">
        <f t="shared" si="7"/>
        <v>#NAME?</v>
      </c>
      <c r="Q15" s="41" t="e">
        <f t="shared" si="7"/>
        <v>#NAME?</v>
      </c>
      <c r="R15" s="41" t="e">
        <f t="shared" si="7"/>
        <v>#NAME?</v>
      </c>
      <c r="S15" s="41" t="e">
        <f t="shared" si="7"/>
        <v>#NAME?</v>
      </c>
      <c r="T15" s="41" t="e">
        <f t="shared" si="8"/>
        <v>#NAME?</v>
      </c>
      <c r="U15" s="41" t="e">
        <f t="shared" si="8"/>
        <v>#NAME?</v>
      </c>
      <c r="V15" s="41" t="e">
        <f t="shared" si="8"/>
        <v>#NAME?</v>
      </c>
      <c r="W15" s="41" t="e">
        <f t="shared" si="8"/>
        <v>#NAME?</v>
      </c>
      <c r="X15" s="41" t="e">
        <f t="shared" si="8"/>
        <v>#NAME?</v>
      </c>
      <c r="Y15" s="41" t="e">
        <f t="shared" si="8"/>
        <v>#NAME?</v>
      </c>
      <c r="Z15" s="41" t="e">
        <f t="shared" si="8"/>
        <v>#NAME?</v>
      </c>
      <c r="AA15" s="41" t="e">
        <f t="shared" si="8"/>
        <v>#NAME?</v>
      </c>
      <c r="AB15" s="41" t="e">
        <f t="shared" si="8"/>
        <v>#NAME?</v>
      </c>
      <c r="AC15" s="41" t="e">
        <f t="shared" si="8"/>
        <v>#NAME?</v>
      </c>
      <c r="AD15" s="41" t="e">
        <f t="shared" si="8"/>
        <v>#NAME?</v>
      </c>
      <c r="AE15" s="41" t="e">
        <f t="shared" si="8"/>
        <v>#NAME?</v>
      </c>
      <c r="AF15" s="41" t="e">
        <f t="shared" si="8"/>
        <v>#NAME?</v>
      </c>
      <c r="AG15" s="41" t="e">
        <f t="shared" si="8"/>
        <v>#NAME?</v>
      </c>
      <c r="AH15" s="41" t="e">
        <f t="shared" si="8"/>
        <v>#NAME?</v>
      </c>
      <c r="AI15" s="41" t="e">
        <f t="shared" si="8"/>
        <v>#NAME?</v>
      </c>
      <c r="AJ15" s="41" t="e">
        <f t="shared" si="9"/>
        <v>#NAME?</v>
      </c>
      <c r="AK15" s="41" t="e">
        <f t="shared" si="9"/>
        <v>#NAME?</v>
      </c>
      <c r="AL15" s="41" t="e">
        <f t="shared" si="9"/>
        <v>#NAME?</v>
      </c>
      <c r="AM15" s="41" t="e">
        <f t="shared" si="9"/>
        <v>#NAME?</v>
      </c>
      <c r="AN15" s="41" t="e">
        <f t="shared" si="9"/>
        <v>#NAME?</v>
      </c>
      <c r="AO15" s="41" t="e">
        <f t="shared" si="9"/>
        <v>#NAME?</v>
      </c>
      <c r="AP15" s="41" t="e">
        <f t="shared" si="9"/>
        <v>#NAME?</v>
      </c>
      <c r="AQ15" s="41" t="e">
        <f t="shared" si="9"/>
        <v>#NAME?</v>
      </c>
      <c r="AR15" s="41" t="e">
        <f t="shared" si="9"/>
        <v>#NAME?</v>
      </c>
      <c r="AS15" s="41" t="e">
        <f t="shared" si="9"/>
        <v>#NAME?</v>
      </c>
      <c r="AT15" s="41" t="e">
        <f t="shared" si="9"/>
        <v>#NAME?</v>
      </c>
      <c r="AU15" s="41" t="e">
        <f t="shared" si="9"/>
        <v>#NAME?</v>
      </c>
      <c r="AV15" s="41" t="e">
        <f t="shared" si="9"/>
        <v>#NAME?</v>
      </c>
      <c r="AW15" s="41" t="e">
        <f t="shared" si="9"/>
        <v>#NAME?</v>
      </c>
      <c r="AX15" s="41" t="e">
        <f t="shared" si="9"/>
        <v>#NAME?</v>
      </c>
      <c r="AY15" s="41" t="e">
        <f t="shared" si="9"/>
        <v>#NAME?</v>
      </c>
      <c r="AZ15" s="41" t="e">
        <f t="shared" si="10"/>
        <v>#NAME?</v>
      </c>
      <c r="BA15" s="41" t="e">
        <f t="shared" si="10"/>
        <v>#NAME?</v>
      </c>
      <c r="BB15" s="41" t="e">
        <f t="shared" si="10"/>
        <v>#NAME?</v>
      </c>
      <c r="BC15" s="41" t="e">
        <f t="shared" si="10"/>
        <v>#NAME?</v>
      </c>
      <c r="BD15" s="41" t="e">
        <f t="shared" si="10"/>
        <v>#NAME?</v>
      </c>
      <c r="BE15" s="41" t="e">
        <f t="shared" si="10"/>
        <v>#NAME?</v>
      </c>
      <c r="BF15" s="41" t="e">
        <f t="shared" si="10"/>
        <v>#NAME?</v>
      </c>
      <c r="BG15" s="41" t="e">
        <f t="shared" si="10"/>
        <v>#NAME?</v>
      </c>
      <c r="BH15" s="41" t="e">
        <f t="shared" si="10"/>
        <v>#NAME?</v>
      </c>
      <c r="BI15" s="41" t="e">
        <f t="shared" si="10"/>
        <v>#NAME?</v>
      </c>
      <c r="BJ15" s="41" t="e">
        <f t="shared" si="10"/>
        <v>#NAME?</v>
      </c>
      <c r="BK15" s="41" t="e">
        <f t="shared" si="10"/>
        <v>#NAME?</v>
      </c>
      <c r="BL15" s="41" t="e">
        <f t="shared" si="10"/>
        <v>#NAME?</v>
      </c>
      <c r="BM15" s="41" t="e">
        <f t="shared" si="10"/>
        <v>#NAME?</v>
      </c>
      <c r="BN15" s="41" t="e">
        <f t="shared" si="10"/>
        <v>#NAME?</v>
      </c>
      <c r="BO15" s="41" t="e">
        <f t="shared" si="10"/>
        <v>#NAME?</v>
      </c>
      <c r="BP15" s="41" t="e">
        <f t="shared" si="11"/>
        <v>#NAME?</v>
      </c>
      <c r="BQ15" s="41" t="e">
        <f t="shared" si="11"/>
        <v>#NAME?</v>
      </c>
      <c r="BR15" s="41" t="e">
        <f t="shared" si="11"/>
        <v>#NAME?</v>
      </c>
      <c r="BS15" s="41" t="e">
        <f t="shared" si="11"/>
        <v>#NAME?</v>
      </c>
      <c r="BT15" s="41" t="e">
        <f t="shared" si="11"/>
        <v>#NAME?</v>
      </c>
      <c r="BU15" s="41" t="e">
        <f t="shared" si="11"/>
        <v>#NAME?</v>
      </c>
      <c r="BV15" s="41" t="e">
        <f t="shared" si="11"/>
        <v>#NAME?</v>
      </c>
      <c r="BW15" s="41" t="e">
        <f t="shared" si="11"/>
        <v>#NAME?</v>
      </c>
      <c r="BX15" s="41" t="e">
        <f t="shared" si="11"/>
        <v>#NAME?</v>
      </c>
      <c r="BY15" s="41" t="e">
        <f t="shared" si="11"/>
        <v>#NAME?</v>
      </c>
      <c r="BZ15" s="41" t="e">
        <f t="shared" si="11"/>
        <v>#NAME?</v>
      </c>
      <c r="CA15" s="41" t="e">
        <f t="shared" si="11"/>
        <v>#NAME?</v>
      </c>
      <c r="CB15" s="41" t="e">
        <f t="shared" si="11"/>
        <v>#NAME?</v>
      </c>
      <c r="CC15" s="41" t="e">
        <f t="shared" si="11"/>
        <v>#NAME?</v>
      </c>
      <c r="CD15" s="41" t="e">
        <f t="shared" si="11"/>
        <v>#NAME?</v>
      </c>
      <c r="CE15" s="41" t="e">
        <f t="shared" si="11"/>
        <v>#NAME?</v>
      </c>
      <c r="CF15" s="41" t="e">
        <f t="shared" si="12"/>
        <v>#NAME?</v>
      </c>
      <c r="CG15" s="41" t="e">
        <f t="shared" si="12"/>
        <v>#NAME?</v>
      </c>
      <c r="CH15" s="41" t="e">
        <f t="shared" si="12"/>
        <v>#NAME?</v>
      </c>
      <c r="CI15" s="41" t="e">
        <f t="shared" si="12"/>
        <v>#NAME?</v>
      </c>
      <c r="CJ15" s="41" t="e">
        <f t="shared" si="12"/>
        <v>#NAME?</v>
      </c>
      <c r="CK15" s="41" t="e">
        <f t="shared" si="12"/>
        <v>#NAME?</v>
      </c>
      <c r="CL15" s="41" t="e">
        <f t="shared" si="12"/>
        <v>#NAME?</v>
      </c>
      <c r="CM15" s="41" t="e">
        <f t="shared" si="12"/>
        <v>#NAME?</v>
      </c>
      <c r="CN15" s="41" t="e">
        <f t="shared" si="12"/>
        <v>#NAME?</v>
      </c>
      <c r="CO15" s="41" t="e">
        <f t="shared" si="12"/>
        <v>#NAME?</v>
      </c>
      <c r="CP15" s="41" t="e">
        <f t="shared" si="12"/>
        <v>#NAME?</v>
      </c>
      <c r="CQ15" s="41" t="e">
        <f t="shared" si="12"/>
        <v>#NAME?</v>
      </c>
      <c r="CR15" s="41" t="e">
        <f t="shared" si="12"/>
        <v>#NAME?</v>
      </c>
      <c r="CS15" s="41" t="e">
        <f t="shared" si="12"/>
        <v>#NAME?</v>
      </c>
      <c r="CT15" s="41" t="e">
        <f t="shared" si="12"/>
        <v>#NAME?</v>
      </c>
      <c r="CU15" s="41" t="e">
        <f t="shared" si="12"/>
        <v>#NAME?</v>
      </c>
      <c r="CV15" s="41" t="e">
        <f t="shared" si="13"/>
        <v>#NAME?</v>
      </c>
      <c r="CW15" s="41" t="e">
        <f t="shared" si="13"/>
        <v>#NAME?</v>
      </c>
      <c r="CX15" s="41" t="e">
        <f t="shared" si="13"/>
        <v>#NAME?</v>
      </c>
      <c r="CY15" s="41" t="e">
        <f t="shared" si="13"/>
        <v>#NAME?</v>
      </c>
      <c r="CZ15" s="41" t="e">
        <f t="shared" si="13"/>
        <v>#NAME?</v>
      </c>
      <c r="DA15" s="41" t="e">
        <f t="shared" si="13"/>
        <v>#NAME?</v>
      </c>
      <c r="DB15" s="41" t="e">
        <f t="shared" si="13"/>
        <v>#NAME?</v>
      </c>
      <c r="DC15" s="41" t="e">
        <f t="shared" si="13"/>
        <v>#NAME?</v>
      </c>
      <c r="DD15" s="41" t="e">
        <f t="shared" si="13"/>
        <v>#NAME?</v>
      </c>
      <c r="DE15" s="41" t="e">
        <f t="shared" si="13"/>
        <v>#NAME?</v>
      </c>
      <c r="DF15" s="41" t="e">
        <f t="shared" si="13"/>
        <v>#NAME?</v>
      </c>
      <c r="DG15" s="41" t="e">
        <f t="shared" si="13"/>
        <v>#NAME?</v>
      </c>
      <c r="DH15" s="41" t="e">
        <f t="shared" si="13"/>
        <v>#NAME?</v>
      </c>
      <c r="DI15" s="41" t="e">
        <f t="shared" si="13"/>
        <v>#NAME?</v>
      </c>
      <c r="DJ15" s="41" t="e">
        <f t="shared" si="13"/>
        <v>#NAME?</v>
      </c>
      <c r="DK15" s="41" t="e">
        <f t="shared" si="13"/>
        <v>#NAME?</v>
      </c>
      <c r="DL15" s="41" t="e">
        <f t="shared" si="14"/>
        <v>#NAME?</v>
      </c>
      <c r="DM15" s="41" t="e">
        <f t="shared" si="14"/>
        <v>#NAME?</v>
      </c>
      <c r="DN15" s="41" t="e">
        <f t="shared" si="14"/>
        <v>#NAME?</v>
      </c>
      <c r="DO15" s="41" t="e">
        <f t="shared" si="14"/>
        <v>#NAME?</v>
      </c>
      <c r="DP15" s="41" t="e">
        <f t="shared" si="14"/>
        <v>#NAME?</v>
      </c>
      <c r="DQ15" s="41" t="e">
        <f t="shared" si="14"/>
        <v>#NAME?</v>
      </c>
      <c r="DR15" s="41" t="e">
        <f t="shared" si="14"/>
        <v>#NAME?</v>
      </c>
      <c r="DS15" s="41" t="e">
        <f t="shared" si="14"/>
        <v>#NAME?</v>
      </c>
      <c r="DT15" s="41" t="e">
        <f t="shared" si="14"/>
        <v>#NAME?</v>
      </c>
      <c r="DU15" s="41" t="e">
        <f t="shared" si="14"/>
        <v>#NAME?</v>
      </c>
      <c r="DV15" s="41" t="e">
        <f t="shared" si="14"/>
        <v>#NAME?</v>
      </c>
      <c r="DW15" s="41" t="e">
        <f t="shared" si="14"/>
        <v>#NAME?</v>
      </c>
      <c r="DX15" s="41" t="e">
        <f t="shared" si="14"/>
        <v>#NAME?</v>
      </c>
      <c r="DY15" s="41" t="e">
        <f t="shared" si="14"/>
        <v>#NAME?</v>
      </c>
      <c r="DZ15" s="41" t="e">
        <f t="shared" si="14"/>
        <v>#NAME?</v>
      </c>
      <c r="EA15" s="41" t="e">
        <f t="shared" si="14"/>
        <v>#NAME?</v>
      </c>
      <c r="EB15" s="41" t="e">
        <f t="shared" si="15"/>
        <v>#NAME?</v>
      </c>
      <c r="EC15" s="41" t="e">
        <f t="shared" si="15"/>
        <v>#NAME?</v>
      </c>
      <c r="ED15" s="41" t="e">
        <f t="shared" si="15"/>
        <v>#NAME?</v>
      </c>
      <c r="EE15" s="41" t="e">
        <f t="shared" si="15"/>
        <v>#NAME?</v>
      </c>
      <c r="EF15" s="41" t="e">
        <f t="shared" si="15"/>
        <v>#NAME?</v>
      </c>
      <c r="EG15" s="41" t="e">
        <f t="shared" si="15"/>
        <v>#NAME?</v>
      </c>
      <c r="EH15" s="41" t="e">
        <f t="shared" si="15"/>
        <v>#NAME?</v>
      </c>
      <c r="EI15" s="41" t="e">
        <f t="shared" si="15"/>
        <v>#NAME?</v>
      </c>
      <c r="EJ15" s="41" t="e">
        <f t="shared" si="15"/>
        <v>#NAME?</v>
      </c>
      <c r="EK15" s="41" t="e">
        <f t="shared" si="15"/>
        <v>#NAME?</v>
      </c>
      <c r="EL15" s="41" t="e">
        <f t="shared" si="15"/>
        <v>#NAME?</v>
      </c>
      <c r="EM15" s="41" t="e">
        <f t="shared" si="15"/>
        <v>#NAME?</v>
      </c>
      <c r="EN15" s="41" t="e">
        <f t="shared" si="15"/>
        <v>#NAME?</v>
      </c>
      <c r="EO15" s="41" t="e">
        <f t="shared" si="15"/>
        <v>#NAME?</v>
      </c>
      <c r="EP15" s="41" t="e">
        <f t="shared" si="15"/>
        <v>#NAME?</v>
      </c>
      <c r="EQ15" s="41" t="e">
        <f t="shared" si="15"/>
        <v>#NAME?</v>
      </c>
      <c r="ER15" s="41" t="e">
        <f t="shared" si="16"/>
        <v>#NAME?</v>
      </c>
      <c r="ES15" s="41" t="e">
        <f t="shared" si="16"/>
        <v>#NAME?</v>
      </c>
      <c r="ET15" s="41" t="e">
        <f t="shared" si="16"/>
        <v>#NAME?</v>
      </c>
      <c r="EU15" s="41" t="e">
        <f t="shared" si="16"/>
        <v>#NAME?</v>
      </c>
      <c r="EV15" s="41" t="e">
        <f t="shared" si="16"/>
        <v>#NAME?</v>
      </c>
      <c r="EW15" s="41" t="e">
        <f t="shared" si="16"/>
        <v>#NAME?</v>
      </c>
      <c r="EX15" s="41" t="e">
        <f t="shared" si="16"/>
        <v>#NAME?</v>
      </c>
      <c r="EY15" s="41" t="e">
        <f t="shared" si="16"/>
        <v>#NAME?</v>
      </c>
      <c r="EZ15" s="41" t="e">
        <f t="shared" si="16"/>
        <v>#NAME?</v>
      </c>
      <c r="FA15" s="41" t="e">
        <f t="shared" si="16"/>
        <v>#NAME?</v>
      </c>
      <c r="FB15" s="41" t="e">
        <f t="shared" si="16"/>
        <v>#NAME?</v>
      </c>
      <c r="FC15" s="41" t="e">
        <f t="shared" si="16"/>
        <v>#NAME?</v>
      </c>
      <c r="FD15" s="41" t="e">
        <f t="shared" si="16"/>
        <v>#NAME?</v>
      </c>
      <c r="FE15" s="41" t="e">
        <f t="shared" si="16"/>
        <v>#NAME?</v>
      </c>
      <c r="FF15" s="41" t="e">
        <f t="shared" si="16"/>
        <v>#NAME?</v>
      </c>
      <c r="FG15" s="41" t="e">
        <f t="shared" si="16"/>
        <v>#NAME?</v>
      </c>
      <c r="FH15" s="41" t="e">
        <f t="shared" si="17"/>
        <v>#NAME?</v>
      </c>
      <c r="FI15" s="41" t="e">
        <f t="shared" si="17"/>
        <v>#NAME?</v>
      </c>
      <c r="FJ15" s="41" t="e">
        <f t="shared" si="17"/>
        <v>#NAME?</v>
      </c>
      <c r="FK15" s="41" t="e">
        <f t="shared" si="17"/>
        <v>#NAME?</v>
      </c>
      <c r="FL15" s="41" t="e">
        <f t="shared" si="17"/>
        <v>#NAME?</v>
      </c>
      <c r="FM15" s="41" t="e">
        <f t="shared" si="17"/>
        <v>#NAME?</v>
      </c>
      <c r="FN15" s="41" t="e">
        <f t="shared" si="17"/>
        <v>#NAME?</v>
      </c>
      <c r="FO15" s="41" t="e">
        <f t="shared" si="17"/>
        <v>#NAME?</v>
      </c>
      <c r="FP15" s="41" t="e">
        <f t="shared" si="17"/>
        <v>#NAME?</v>
      </c>
      <c r="FQ15" s="41" t="e">
        <f t="shared" si="17"/>
        <v>#NAME?</v>
      </c>
      <c r="FR15" s="41" t="e">
        <f t="shared" si="17"/>
        <v>#NAME?</v>
      </c>
      <c r="FS15" s="41" t="e">
        <f t="shared" si="17"/>
        <v>#NAME?</v>
      </c>
      <c r="FT15" s="41" t="e">
        <f t="shared" si="17"/>
        <v>#NAME?</v>
      </c>
      <c r="FU15" s="41" t="e">
        <f t="shared" si="17"/>
        <v>#NAME?</v>
      </c>
      <c r="FV15" s="41" t="e">
        <f t="shared" si="17"/>
        <v>#NAME?</v>
      </c>
      <c r="FW15" s="41" t="e">
        <f t="shared" si="17"/>
        <v>#NAME?</v>
      </c>
      <c r="FX15" s="41" t="e">
        <f t="shared" si="18"/>
        <v>#NAME?</v>
      </c>
      <c r="FY15" s="41" t="e">
        <f t="shared" si="18"/>
        <v>#NAME?</v>
      </c>
      <c r="FZ15" s="41" t="e">
        <f t="shared" si="18"/>
        <v>#NAME?</v>
      </c>
      <c r="GA15" s="41" t="e">
        <f t="shared" si="18"/>
        <v>#NAME?</v>
      </c>
      <c r="GB15" s="41" t="e">
        <f t="shared" si="18"/>
        <v>#NAME?</v>
      </c>
      <c r="GC15" s="41" t="e">
        <f t="shared" si="18"/>
        <v>#NAME?</v>
      </c>
      <c r="GD15" s="41" t="e">
        <f t="shared" si="18"/>
        <v>#NAME?</v>
      </c>
      <c r="GE15" s="41" t="e">
        <f t="shared" si="18"/>
        <v>#NAME?</v>
      </c>
      <c r="GF15" s="41" t="e">
        <f t="shared" si="18"/>
        <v>#NAME?</v>
      </c>
      <c r="GG15" s="41" t="e">
        <f t="shared" si="18"/>
        <v>#NAME?</v>
      </c>
      <c r="GH15" s="41" t="e">
        <f t="shared" si="18"/>
        <v>#NAME?</v>
      </c>
      <c r="GI15" s="41" t="e">
        <f t="shared" si="18"/>
        <v>#NAME?</v>
      </c>
      <c r="GJ15" s="41" t="e">
        <f t="shared" si="18"/>
        <v>#NAME?</v>
      </c>
      <c r="GK15" s="41" t="e">
        <f t="shared" si="18"/>
        <v>#NAME?</v>
      </c>
      <c r="GL15" s="41" t="e">
        <f t="shared" si="18"/>
        <v>#NAME?</v>
      </c>
      <c r="GM15" s="41" t="e">
        <f t="shared" si="18"/>
        <v>#NAME?</v>
      </c>
      <c r="GN15" s="41" t="e">
        <f t="shared" si="19"/>
        <v>#NAME?</v>
      </c>
      <c r="GO15" s="41" t="e">
        <f t="shared" si="19"/>
        <v>#NAME?</v>
      </c>
      <c r="GP15" s="41" t="e">
        <f t="shared" si="19"/>
        <v>#NAME?</v>
      </c>
      <c r="GQ15" s="41" t="e">
        <f t="shared" si="19"/>
        <v>#NAME?</v>
      </c>
      <c r="GR15" s="41" t="e">
        <f t="shared" si="19"/>
        <v>#NAME?</v>
      </c>
      <c r="GS15" s="41" t="e">
        <f t="shared" si="19"/>
        <v>#NAME?</v>
      </c>
      <c r="GT15" s="41" t="e">
        <f t="shared" si="19"/>
        <v>#NAME?</v>
      </c>
      <c r="GU15" s="41" t="e">
        <f t="shared" si="19"/>
        <v>#NAME?</v>
      </c>
      <c r="GV15" s="41" t="e">
        <f t="shared" si="19"/>
        <v>#NAME?</v>
      </c>
      <c r="GW15" s="41" t="e">
        <f t="shared" si="19"/>
        <v>#NAME?</v>
      </c>
      <c r="GX15" s="41" t="e">
        <f t="shared" si="19"/>
        <v>#NAME?</v>
      </c>
      <c r="GY15" s="41" t="e">
        <f t="shared" si="19"/>
        <v>#NAME?</v>
      </c>
      <c r="GZ15" s="41" t="e">
        <f t="shared" si="19"/>
        <v>#NAME?</v>
      </c>
      <c r="HA15" s="41" t="e">
        <f t="shared" si="19"/>
        <v>#NAME?</v>
      </c>
      <c r="HB15" s="41" t="e">
        <f t="shared" si="19"/>
        <v>#NAME?</v>
      </c>
      <c r="HC15" s="41" t="e">
        <f t="shared" si="19"/>
        <v>#NAME?</v>
      </c>
      <c r="HD15" s="41" t="e">
        <f t="shared" si="20"/>
        <v>#NAME?</v>
      </c>
      <c r="HE15" s="41" t="e">
        <f t="shared" si="20"/>
        <v>#NAME?</v>
      </c>
      <c r="HF15" s="41" t="e">
        <f t="shared" si="20"/>
        <v>#NAME?</v>
      </c>
      <c r="HG15" s="41" t="e">
        <f t="shared" si="20"/>
        <v>#NAME?</v>
      </c>
      <c r="HH15" s="41" t="e">
        <f t="shared" si="20"/>
        <v>#NAME?</v>
      </c>
      <c r="HI15" s="41" t="e">
        <f t="shared" si="20"/>
        <v>#NAME?</v>
      </c>
      <c r="HJ15" s="41" t="e">
        <f t="shared" si="20"/>
        <v>#NAME?</v>
      </c>
    </row>
    <row r="16" spans="1:218" ht="14.4" x14ac:dyDescent="0.3">
      <c r="A16" s="42">
        <v>13</v>
      </c>
      <c r="B16" s="43" t="e">
        <f>'CMM4 - AUX CALC'!$N$67</f>
        <v>#NAME?</v>
      </c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 t="e">
        <f>$B16/(_xlfn.SINGLE(PrazoConcessao)*12-O$3+1)</f>
        <v>#NAME?</v>
      </c>
      <c r="P16" s="41" t="e">
        <f t="shared" si="7"/>
        <v>#NAME?</v>
      </c>
      <c r="Q16" s="41" t="e">
        <f t="shared" si="7"/>
        <v>#NAME?</v>
      </c>
      <c r="R16" s="41" t="e">
        <f t="shared" si="7"/>
        <v>#NAME?</v>
      </c>
      <c r="S16" s="41" t="e">
        <f t="shared" si="7"/>
        <v>#NAME?</v>
      </c>
      <c r="T16" s="41" t="e">
        <f t="shared" si="8"/>
        <v>#NAME?</v>
      </c>
      <c r="U16" s="41" t="e">
        <f t="shared" si="8"/>
        <v>#NAME?</v>
      </c>
      <c r="V16" s="41" t="e">
        <f t="shared" si="8"/>
        <v>#NAME?</v>
      </c>
      <c r="W16" s="41" t="e">
        <f t="shared" si="8"/>
        <v>#NAME?</v>
      </c>
      <c r="X16" s="41" t="e">
        <f t="shared" si="8"/>
        <v>#NAME?</v>
      </c>
      <c r="Y16" s="41" t="e">
        <f t="shared" si="8"/>
        <v>#NAME?</v>
      </c>
      <c r="Z16" s="41" t="e">
        <f t="shared" si="8"/>
        <v>#NAME?</v>
      </c>
      <c r="AA16" s="41" t="e">
        <f t="shared" si="8"/>
        <v>#NAME?</v>
      </c>
      <c r="AB16" s="41" t="e">
        <f t="shared" si="8"/>
        <v>#NAME?</v>
      </c>
      <c r="AC16" s="41" t="e">
        <f t="shared" si="8"/>
        <v>#NAME?</v>
      </c>
      <c r="AD16" s="41" t="e">
        <f t="shared" si="8"/>
        <v>#NAME?</v>
      </c>
      <c r="AE16" s="41" t="e">
        <f t="shared" si="8"/>
        <v>#NAME?</v>
      </c>
      <c r="AF16" s="41" t="e">
        <f t="shared" si="8"/>
        <v>#NAME?</v>
      </c>
      <c r="AG16" s="41" t="e">
        <f t="shared" si="8"/>
        <v>#NAME?</v>
      </c>
      <c r="AH16" s="41" t="e">
        <f t="shared" si="8"/>
        <v>#NAME?</v>
      </c>
      <c r="AI16" s="41" t="e">
        <f t="shared" si="8"/>
        <v>#NAME?</v>
      </c>
      <c r="AJ16" s="41" t="e">
        <f t="shared" si="9"/>
        <v>#NAME?</v>
      </c>
      <c r="AK16" s="41" t="e">
        <f t="shared" si="9"/>
        <v>#NAME?</v>
      </c>
      <c r="AL16" s="41" t="e">
        <f t="shared" si="9"/>
        <v>#NAME?</v>
      </c>
      <c r="AM16" s="41" t="e">
        <f t="shared" si="9"/>
        <v>#NAME?</v>
      </c>
      <c r="AN16" s="41" t="e">
        <f t="shared" si="9"/>
        <v>#NAME?</v>
      </c>
      <c r="AO16" s="41" t="e">
        <f t="shared" si="9"/>
        <v>#NAME?</v>
      </c>
      <c r="AP16" s="41" t="e">
        <f t="shared" si="9"/>
        <v>#NAME?</v>
      </c>
      <c r="AQ16" s="41" t="e">
        <f t="shared" si="9"/>
        <v>#NAME?</v>
      </c>
      <c r="AR16" s="41" t="e">
        <f t="shared" si="9"/>
        <v>#NAME?</v>
      </c>
      <c r="AS16" s="41" t="e">
        <f t="shared" si="9"/>
        <v>#NAME?</v>
      </c>
      <c r="AT16" s="41" t="e">
        <f t="shared" si="9"/>
        <v>#NAME?</v>
      </c>
      <c r="AU16" s="41" t="e">
        <f t="shared" si="9"/>
        <v>#NAME?</v>
      </c>
      <c r="AV16" s="41" t="e">
        <f t="shared" si="9"/>
        <v>#NAME?</v>
      </c>
      <c r="AW16" s="41" t="e">
        <f t="shared" si="9"/>
        <v>#NAME?</v>
      </c>
      <c r="AX16" s="41" t="e">
        <f t="shared" si="9"/>
        <v>#NAME?</v>
      </c>
      <c r="AY16" s="41" t="e">
        <f t="shared" si="9"/>
        <v>#NAME?</v>
      </c>
      <c r="AZ16" s="41" t="e">
        <f t="shared" si="10"/>
        <v>#NAME?</v>
      </c>
      <c r="BA16" s="41" t="e">
        <f t="shared" si="10"/>
        <v>#NAME?</v>
      </c>
      <c r="BB16" s="41" t="e">
        <f t="shared" si="10"/>
        <v>#NAME?</v>
      </c>
      <c r="BC16" s="41" t="e">
        <f t="shared" si="10"/>
        <v>#NAME?</v>
      </c>
      <c r="BD16" s="41" t="e">
        <f t="shared" si="10"/>
        <v>#NAME?</v>
      </c>
      <c r="BE16" s="41" t="e">
        <f t="shared" si="10"/>
        <v>#NAME?</v>
      </c>
      <c r="BF16" s="41" t="e">
        <f t="shared" si="10"/>
        <v>#NAME?</v>
      </c>
      <c r="BG16" s="41" t="e">
        <f t="shared" si="10"/>
        <v>#NAME?</v>
      </c>
      <c r="BH16" s="41" t="e">
        <f t="shared" si="10"/>
        <v>#NAME?</v>
      </c>
      <c r="BI16" s="41" t="e">
        <f t="shared" si="10"/>
        <v>#NAME?</v>
      </c>
      <c r="BJ16" s="41" t="e">
        <f t="shared" si="10"/>
        <v>#NAME?</v>
      </c>
      <c r="BK16" s="41" t="e">
        <f t="shared" si="10"/>
        <v>#NAME?</v>
      </c>
      <c r="BL16" s="41" t="e">
        <f t="shared" si="10"/>
        <v>#NAME?</v>
      </c>
      <c r="BM16" s="41" t="e">
        <f t="shared" si="10"/>
        <v>#NAME?</v>
      </c>
      <c r="BN16" s="41" t="e">
        <f t="shared" si="10"/>
        <v>#NAME?</v>
      </c>
      <c r="BO16" s="41" t="e">
        <f t="shared" si="10"/>
        <v>#NAME?</v>
      </c>
      <c r="BP16" s="41" t="e">
        <f t="shared" si="11"/>
        <v>#NAME?</v>
      </c>
      <c r="BQ16" s="41" t="e">
        <f t="shared" si="11"/>
        <v>#NAME?</v>
      </c>
      <c r="BR16" s="41" t="e">
        <f t="shared" si="11"/>
        <v>#NAME?</v>
      </c>
      <c r="BS16" s="41" t="e">
        <f t="shared" si="11"/>
        <v>#NAME?</v>
      </c>
      <c r="BT16" s="41" t="e">
        <f t="shared" si="11"/>
        <v>#NAME?</v>
      </c>
      <c r="BU16" s="41" t="e">
        <f t="shared" si="11"/>
        <v>#NAME?</v>
      </c>
      <c r="BV16" s="41" t="e">
        <f t="shared" si="11"/>
        <v>#NAME?</v>
      </c>
      <c r="BW16" s="41" t="e">
        <f t="shared" si="11"/>
        <v>#NAME?</v>
      </c>
      <c r="BX16" s="41" t="e">
        <f t="shared" si="11"/>
        <v>#NAME?</v>
      </c>
      <c r="BY16" s="41" t="e">
        <f t="shared" si="11"/>
        <v>#NAME?</v>
      </c>
      <c r="BZ16" s="41" t="e">
        <f t="shared" si="11"/>
        <v>#NAME?</v>
      </c>
      <c r="CA16" s="41" t="e">
        <f t="shared" si="11"/>
        <v>#NAME?</v>
      </c>
      <c r="CB16" s="41" t="e">
        <f t="shared" si="11"/>
        <v>#NAME?</v>
      </c>
      <c r="CC16" s="41" t="e">
        <f t="shared" si="11"/>
        <v>#NAME?</v>
      </c>
      <c r="CD16" s="41" t="e">
        <f t="shared" si="11"/>
        <v>#NAME?</v>
      </c>
      <c r="CE16" s="41" t="e">
        <f t="shared" si="11"/>
        <v>#NAME?</v>
      </c>
      <c r="CF16" s="41" t="e">
        <f t="shared" si="12"/>
        <v>#NAME?</v>
      </c>
      <c r="CG16" s="41" t="e">
        <f t="shared" si="12"/>
        <v>#NAME?</v>
      </c>
      <c r="CH16" s="41" t="e">
        <f t="shared" si="12"/>
        <v>#NAME?</v>
      </c>
      <c r="CI16" s="41" t="e">
        <f t="shared" si="12"/>
        <v>#NAME?</v>
      </c>
      <c r="CJ16" s="41" t="e">
        <f t="shared" si="12"/>
        <v>#NAME?</v>
      </c>
      <c r="CK16" s="41" t="e">
        <f t="shared" si="12"/>
        <v>#NAME?</v>
      </c>
      <c r="CL16" s="41" t="e">
        <f t="shared" si="12"/>
        <v>#NAME?</v>
      </c>
      <c r="CM16" s="41" t="e">
        <f t="shared" si="12"/>
        <v>#NAME?</v>
      </c>
      <c r="CN16" s="41" t="e">
        <f t="shared" si="12"/>
        <v>#NAME?</v>
      </c>
      <c r="CO16" s="41" t="e">
        <f t="shared" si="12"/>
        <v>#NAME?</v>
      </c>
      <c r="CP16" s="41" t="e">
        <f t="shared" si="12"/>
        <v>#NAME?</v>
      </c>
      <c r="CQ16" s="41" t="e">
        <f t="shared" si="12"/>
        <v>#NAME?</v>
      </c>
      <c r="CR16" s="41" t="e">
        <f t="shared" si="12"/>
        <v>#NAME?</v>
      </c>
      <c r="CS16" s="41" t="e">
        <f t="shared" si="12"/>
        <v>#NAME?</v>
      </c>
      <c r="CT16" s="41" t="e">
        <f t="shared" si="12"/>
        <v>#NAME?</v>
      </c>
      <c r="CU16" s="41" t="e">
        <f t="shared" si="12"/>
        <v>#NAME?</v>
      </c>
      <c r="CV16" s="41" t="e">
        <f t="shared" si="13"/>
        <v>#NAME?</v>
      </c>
      <c r="CW16" s="41" t="e">
        <f t="shared" si="13"/>
        <v>#NAME?</v>
      </c>
      <c r="CX16" s="41" t="e">
        <f t="shared" si="13"/>
        <v>#NAME?</v>
      </c>
      <c r="CY16" s="41" t="e">
        <f t="shared" si="13"/>
        <v>#NAME?</v>
      </c>
      <c r="CZ16" s="41" t="e">
        <f t="shared" si="13"/>
        <v>#NAME?</v>
      </c>
      <c r="DA16" s="41" t="e">
        <f t="shared" si="13"/>
        <v>#NAME?</v>
      </c>
      <c r="DB16" s="41" t="e">
        <f t="shared" si="13"/>
        <v>#NAME?</v>
      </c>
      <c r="DC16" s="41" t="e">
        <f t="shared" si="13"/>
        <v>#NAME?</v>
      </c>
      <c r="DD16" s="41" t="e">
        <f t="shared" si="13"/>
        <v>#NAME?</v>
      </c>
      <c r="DE16" s="41" t="e">
        <f t="shared" si="13"/>
        <v>#NAME?</v>
      </c>
      <c r="DF16" s="41" t="e">
        <f t="shared" si="13"/>
        <v>#NAME?</v>
      </c>
      <c r="DG16" s="41" t="e">
        <f t="shared" si="13"/>
        <v>#NAME?</v>
      </c>
      <c r="DH16" s="41" t="e">
        <f t="shared" si="13"/>
        <v>#NAME?</v>
      </c>
      <c r="DI16" s="41" t="e">
        <f t="shared" si="13"/>
        <v>#NAME?</v>
      </c>
      <c r="DJ16" s="41" t="e">
        <f t="shared" si="13"/>
        <v>#NAME?</v>
      </c>
      <c r="DK16" s="41" t="e">
        <f t="shared" si="13"/>
        <v>#NAME?</v>
      </c>
      <c r="DL16" s="41" t="e">
        <f t="shared" si="14"/>
        <v>#NAME?</v>
      </c>
      <c r="DM16" s="41" t="e">
        <f t="shared" si="14"/>
        <v>#NAME?</v>
      </c>
      <c r="DN16" s="41" t="e">
        <f t="shared" si="14"/>
        <v>#NAME?</v>
      </c>
      <c r="DO16" s="41" t="e">
        <f t="shared" si="14"/>
        <v>#NAME?</v>
      </c>
      <c r="DP16" s="41" t="e">
        <f t="shared" si="14"/>
        <v>#NAME?</v>
      </c>
      <c r="DQ16" s="41" t="e">
        <f t="shared" si="14"/>
        <v>#NAME?</v>
      </c>
      <c r="DR16" s="41" t="e">
        <f t="shared" si="14"/>
        <v>#NAME?</v>
      </c>
      <c r="DS16" s="41" t="e">
        <f t="shared" si="14"/>
        <v>#NAME?</v>
      </c>
      <c r="DT16" s="41" t="e">
        <f t="shared" si="14"/>
        <v>#NAME?</v>
      </c>
      <c r="DU16" s="41" t="e">
        <f t="shared" si="14"/>
        <v>#NAME?</v>
      </c>
      <c r="DV16" s="41" t="e">
        <f t="shared" si="14"/>
        <v>#NAME?</v>
      </c>
      <c r="DW16" s="41" t="e">
        <f t="shared" si="14"/>
        <v>#NAME?</v>
      </c>
      <c r="DX16" s="41" t="e">
        <f t="shared" si="14"/>
        <v>#NAME?</v>
      </c>
      <c r="DY16" s="41" t="e">
        <f t="shared" si="14"/>
        <v>#NAME?</v>
      </c>
      <c r="DZ16" s="41" t="e">
        <f t="shared" si="14"/>
        <v>#NAME?</v>
      </c>
      <c r="EA16" s="41" t="e">
        <f t="shared" si="14"/>
        <v>#NAME?</v>
      </c>
      <c r="EB16" s="41" t="e">
        <f t="shared" si="15"/>
        <v>#NAME?</v>
      </c>
      <c r="EC16" s="41" t="e">
        <f t="shared" si="15"/>
        <v>#NAME?</v>
      </c>
      <c r="ED16" s="41" t="e">
        <f t="shared" si="15"/>
        <v>#NAME?</v>
      </c>
      <c r="EE16" s="41" t="e">
        <f t="shared" si="15"/>
        <v>#NAME?</v>
      </c>
      <c r="EF16" s="41" t="e">
        <f t="shared" si="15"/>
        <v>#NAME?</v>
      </c>
      <c r="EG16" s="41" t="e">
        <f t="shared" si="15"/>
        <v>#NAME?</v>
      </c>
      <c r="EH16" s="41" t="e">
        <f t="shared" si="15"/>
        <v>#NAME?</v>
      </c>
      <c r="EI16" s="41" t="e">
        <f t="shared" si="15"/>
        <v>#NAME?</v>
      </c>
      <c r="EJ16" s="41" t="e">
        <f t="shared" si="15"/>
        <v>#NAME?</v>
      </c>
      <c r="EK16" s="41" t="e">
        <f t="shared" si="15"/>
        <v>#NAME?</v>
      </c>
      <c r="EL16" s="41" t="e">
        <f t="shared" si="15"/>
        <v>#NAME?</v>
      </c>
      <c r="EM16" s="41" t="e">
        <f t="shared" si="15"/>
        <v>#NAME?</v>
      </c>
      <c r="EN16" s="41" t="e">
        <f t="shared" si="15"/>
        <v>#NAME?</v>
      </c>
      <c r="EO16" s="41" t="e">
        <f t="shared" si="15"/>
        <v>#NAME?</v>
      </c>
      <c r="EP16" s="41" t="e">
        <f t="shared" si="15"/>
        <v>#NAME?</v>
      </c>
      <c r="EQ16" s="41" t="e">
        <f t="shared" si="15"/>
        <v>#NAME?</v>
      </c>
      <c r="ER16" s="41" t="e">
        <f t="shared" si="16"/>
        <v>#NAME?</v>
      </c>
      <c r="ES16" s="41" t="e">
        <f t="shared" si="16"/>
        <v>#NAME?</v>
      </c>
      <c r="ET16" s="41" t="e">
        <f t="shared" si="16"/>
        <v>#NAME?</v>
      </c>
      <c r="EU16" s="41" t="e">
        <f t="shared" si="16"/>
        <v>#NAME?</v>
      </c>
      <c r="EV16" s="41" t="e">
        <f t="shared" si="16"/>
        <v>#NAME?</v>
      </c>
      <c r="EW16" s="41" t="e">
        <f t="shared" si="16"/>
        <v>#NAME?</v>
      </c>
      <c r="EX16" s="41" t="e">
        <f t="shared" si="16"/>
        <v>#NAME?</v>
      </c>
      <c r="EY16" s="41" t="e">
        <f t="shared" si="16"/>
        <v>#NAME?</v>
      </c>
      <c r="EZ16" s="41" t="e">
        <f t="shared" si="16"/>
        <v>#NAME?</v>
      </c>
      <c r="FA16" s="41" t="e">
        <f t="shared" si="16"/>
        <v>#NAME?</v>
      </c>
      <c r="FB16" s="41" t="e">
        <f t="shared" si="16"/>
        <v>#NAME?</v>
      </c>
      <c r="FC16" s="41" t="e">
        <f t="shared" si="16"/>
        <v>#NAME?</v>
      </c>
      <c r="FD16" s="41" t="e">
        <f t="shared" si="16"/>
        <v>#NAME?</v>
      </c>
      <c r="FE16" s="41" t="e">
        <f t="shared" si="16"/>
        <v>#NAME?</v>
      </c>
      <c r="FF16" s="41" t="e">
        <f t="shared" si="16"/>
        <v>#NAME?</v>
      </c>
      <c r="FG16" s="41" t="e">
        <f t="shared" si="16"/>
        <v>#NAME?</v>
      </c>
      <c r="FH16" s="41" t="e">
        <f t="shared" si="17"/>
        <v>#NAME?</v>
      </c>
      <c r="FI16" s="41" t="e">
        <f t="shared" si="17"/>
        <v>#NAME?</v>
      </c>
      <c r="FJ16" s="41" t="e">
        <f t="shared" si="17"/>
        <v>#NAME?</v>
      </c>
      <c r="FK16" s="41" t="e">
        <f t="shared" si="17"/>
        <v>#NAME?</v>
      </c>
      <c r="FL16" s="41" t="e">
        <f t="shared" si="17"/>
        <v>#NAME?</v>
      </c>
      <c r="FM16" s="41" t="e">
        <f t="shared" si="17"/>
        <v>#NAME?</v>
      </c>
      <c r="FN16" s="41" t="e">
        <f t="shared" si="17"/>
        <v>#NAME?</v>
      </c>
      <c r="FO16" s="41" t="e">
        <f t="shared" si="17"/>
        <v>#NAME?</v>
      </c>
      <c r="FP16" s="41" t="e">
        <f t="shared" si="17"/>
        <v>#NAME?</v>
      </c>
      <c r="FQ16" s="41" t="e">
        <f t="shared" si="17"/>
        <v>#NAME?</v>
      </c>
      <c r="FR16" s="41" t="e">
        <f t="shared" si="17"/>
        <v>#NAME?</v>
      </c>
      <c r="FS16" s="41" t="e">
        <f t="shared" si="17"/>
        <v>#NAME?</v>
      </c>
      <c r="FT16" s="41" t="e">
        <f t="shared" si="17"/>
        <v>#NAME?</v>
      </c>
      <c r="FU16" s="41" t="e">
        <f t="shared" si="17"/>
        <v>#NAME?</v>
      </c>
      <c r="FV16" s="41" t="e">
        <f t="shared" si="17"/>
        <v>#NAME?</v>
      </c>
      <c r="FW16" s="41" t="e">
        <f t="shared" si="17"/>
        <v>#NAME?</v>
      </c>
      <c r="FX16" s="41" t="e">
        <f t="shared" si="18"/>
        <v>#NAME?</v>
      </c>
      <c r="FY16" s="41" t="e">
        <f t="shared" si="18"/>
        <v>#NAME?</v>
      </c>
      <c r="FZ16" s="41" t="e">
        <f t="shared" si="18"/>
        <v>#NAME?</v>
      </c>
      <c r="GA16" s="41" t="e">
        <f t="shared" si="18"/>
        <v>#NAME?</v>
      </c>
      <c r="GB16" s="41" t="e">
        <f t="shared" si="18"/>
        <v>#NAME?</v>
      </c>
      <c r="GC16" s="41" t="e">
        <f t="shared" si="18"/>
        <v>#NAME?</v>
      </c>
      <c r="GD16" s="41" t="e">
        <f t="shared" si="18"/>
        <v>#NAME?</v>
      </c>
      <c r="GE16" s="41" t="e">
        <f t="shared" si="18"/>
        <v>#NAME?</v>
      </c>
      <c r="GF16" s="41" t="e">
        <f t="shared" si="18"/>
        <v>#NAME?</v>
      </c>
      <c r="GG16" s="41" t="e">
        <f t="shared" si="18"/>
        <v>#NAME?</v>
      </c>
      <c r="GH16" s="41" t="e">
        <f t="shared" si="18"/>
        <v>#NAME?</v>
      </c>
      <c r="GI16" s="41" t="e">
        <f t="shared" si="18"/>
        <v>#NAME?</v>
      </c>
      <c r="GJ16" s="41" t="e">
        <f t="shared" si="18"/>
        <v>#NAME?</v>
      </c>
      <c r="GK16" s="41" t="e">
        <f t="shared" si="18"/>
        <v>#NAME?</v>
      </c>
      <c r="GL16" s="41" t="e">
        <f t="shared" si="18"/>
        <v>#NAME?</v>
      </c>
      <c r="GM16" s="41" t="e">
        <f t="shared" si="18"/>
        <v>#NAME?</v>
      </c>
      <c r="GN16" s="41" t="e">
        <f t="shared" si="19"/>
        <v>#NAME?</v>
      </c>
      <c r="GO16" s="41" t="e">
        <f t="shared" si="19"/>
        <v>#NAME?</v>
      </c>
      <c r="GP16" s="41" t="e">
        <f t="shared" si="19"/>
        <v>#NAME?</v>
      </c>
      <c r="GQ16" s="41" t="e">
        <f t="shared" si="19"/>
        <v>#NAME?</v>
      </c>
      <c r="GR16" s="41" t="e">
        <f t="shared" si="19"/>
        <v>#NAME?</v>
      </c>
      <c r="GS16" s="41" t="e">
        <f t="shared" si="19"/>
        <v>#NAME?</v>
      </c>
      <c r="GT16" s="41" t="e">
        <f t="shared" si="19"/>
        <v>#NAME?</v>
      </c>
      <c r="GU16" s="41" t="e">
        <f t="shared" si="19"/>
        <v>#NAME?</v>
      </c>
      <c r="GV16" s="41" t="e">
        <f t="shared" si="19"/>
        <v>#NAME?</v>
      </c>
      <c r="GW16" s="41" t="e">
        <f t="shared" si="19"/>
        <v>#NAME?</v>
      </c>
      <c r="GX16" s="41" t="e">
        <f t="shared" si="19"/>
        <v>#NAME?</v>
      </c>
      <c r="GY16" s="41" t="e">
        <f t="shared" si="19"/>
        <v>#NAME?</v>
      </c>
      <c r="GZ16" s="41" t="e">
        <f t="shared" si="19"/>
        <v>#NAME?</v>
      </c>
      <c r="HA16" s="41" t="e">
        <f t="shared" si="19"/>
        <v>#NAME?</v>
      </c>
      <c r="HB16" s="41" t="e">
        <f t="shared" si="19"/>
        <v>#NAME?</v>
      </c>
      <c r="HC16" s="41" t="e">
        <f t="shared" si="19"/>
        <v>#NAME?</v>
      </c>
      <c r="HD16" s="41" t="e">
        <f t="shared" si="20"/>
        <v>#NAME?</v>
      </c>
      <c r="HE16" s="41" t="e">
        <f t="shared" si="20"/>
        <v>#NAME?</v>
      </c>
      <c r="HF16" s="41" t="e">
        <f t="shared" si="20"/>
        <v>#NAME?</v>
      </c>
      <c r="HG16" s="41" t="e">
        <f t="shared" si="20"/>
        <v>#NAME?</v>
      </c>
      <c r="HH16" s="41" t="e">
        <f t="shared" si="20"/>
        <v>#NAME?</v>
      </c>
      <c r="HI16" s="41" t="e">
        <f t="shared" si="20"/>
        <v>#NAME?</v>
      </c>
      <c r="HJ16" s="41" t="e">
        <f t="shared" si="20"/>
        <v>#NAME?</v>
      </c>
    </row>
    <row r="17" spans="1:218" ht="14.4" x14ac:dyDescent="0.3">
      <c r="A17" s="42">
        <v>14</v>
      </c>
      <c r="B17" s="43" t="e">
        <f>'CMM4 - AUX CALC'!$O$67</f>
        <v>#NAME?</v>
      </c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 t="e">
        <f>$B17/(_xlfn.SINGLE(PrazoConcessao)*12-P$3+1)</f>
        <v>#NAME?</v>
      </c>
      <c r="Q17" s="41" t="e">
        <f t="shared" si="7"/>
        <v>#NAME?</v>
      </c>
      <c r="R17" s="41" t="e">
        <f t="shared" si="7"/>
        <v>#NAME?</v>
      </c>
      <c r="S17" s="41" t="e">
        <f t="shared" si="7"/>
        <v>#NAME?</v>
      </c>
      <c r="T17" s="41" t="e">
        <f t="shared" si="8"/>
        <v>#NAME?</v>
      </c>
      <c r="U17" s="41" t="e">
        <f t="shared" si="8"/>
        <v>#NAME?</v>
      </c>
      <c r="V17" s="41" t="e">
        <f t="shared" si="8"/>
        <v>#NAME?</v>
      </c>
      <c r="W17" s="41" t="e">
        <f t="shared" si="8"/>
        <v>#NAME?</v>
      </c>
      <c r="X17" s="41" t="e">
        <f t="shared" si="8"/>
        <v>#NAME?</v>
      </c>
      <c r="Y17" s="41" t="e">
        <f t="shared" si="8"/>
        <v>#NAME?</v>
      </c>
      <c r="Z17" s="41" t="e">
        <f t="shared" si="8"/>
        <v>#NAME?</v>
      </c>
      <c r="AA17" s="41" t="e">
        <f t="shared" si="8"/>
        <v>#NAME?</v>
      </c>
      <c r="AB17" s="41" t="e">
        <f t="shared" si="8"/>
        <v>#NAME?</v>
      </c>
      <c r="AC17" s="41" t="e">
        <f t="shared" si="8"/>
        <v>#NAME?</v>
      </c>
      <c r="AD17" s="41" t="e">
        <f t="shared" si="8"/>
        <v>#NAME?</v>
      </c>
      <c r="AE17" s="41" t="e">
        <f t="shared" si="8"/>
        <v>#NAME?</v>
      </c>
      <c r="AF17" s="41" t="e">
        <f t="shared" si="8"/>
        <v>#NAME?</v>
      </c>
      <c r="AG17" s="41" t="e">
        <f t="shared" si="8"/>
        <v>#NAME?</v>
      </c>
      <c r="AH17" s="41" t="e">
        <f t="shared" si="8"/>
        <v>#NAME?</v>
      </c>
      <c r="AI17" s="41" t="e">
        <f t="shared" si="8"/>
        <v>#NAME?</v>
      </c>
      <c r="AJ17" s="41" t="e">
        <f t="shared" si="9"/>
        <v>#NAME?</v>
      </c>
      <c r="AK17" s="41" t="e">
        <f t="shared" si="9"/>
        <v>#NAME?</v>
      </c>
      <c r="AL17" s="41" t="e">
        <f t="shared" si="9"/>
        <v>#NAME?</v>
      </c>
      <c r="AM17" s="41" t="e">
        <f t="shared" si="9"/>
        <v>#NAME?</v>
      </c>
      <c r="AN17" s="41" t="e">
        <f t="shared" si="9"/>
        <v>#NAME?</v>
      </c>
      <c r="AO17" s="41" t="e">
        <f t="shared" si="9"/>
        <v>#NAME?</v>
      </c>
      <c r="AP17" s="41" t="e">
        <f t="shared" si="9"/>
        <v>#NAME?</v>
      </c>
      <c r="AQ17" s="41" t="e">
        <f t="shared" si="9"/>
        <v>#NAME?</v>
      </c>
      <c r="AR17" s="41" t="e">
        <f t="shared" si="9"/>
        <v>#NAME?</v>
      </c>
      <c r="AS17" s="41" t="e">
        <f t="shared" si="9"/>
        <v>#NAME?</v>
      </c>
      <c r="AT17" s="41" t="e">
        <f t="shared" si="9"/>
        <v>#NAME?</v>
      </c>
      <c r="AU17" s="41" t="e">
        <f t="shared" si="9"/>
        <v>#NAME?</v>
      </c>
      <c r="AV17" s="41" t="e">
        <f t="shared" si="9"/>
        <v>#NAME?</v>
      </c>
      <c r="AW17" s="41" t="e">
        <f t="shared" si="9"/>
        <v>#NAME?</v>
      </c>
      <c r="AX17" s="41" t="e">
        <f t="shared" si="9"/>
        <v>#NAME?</v>
      </c>
      <c r="AY17" s="41" t="e">
        <f t="shared" si="9"/>
        <v>#NAME?</v>
      </c>
      <c r="AZ17" s="41" t="e">
        <f t="shared" si="10"/>
        <v>#NAME?</v>
      </c>
      <c r="BA17" s="41" t="e">
        <f t="shared" si="10"/>
        <v>#NAME?</v>
      </c>
      <c r="BB17" s="41" t="e">
        <f t="shared" si="10"/>
        <v>#NAME?</v>
      </c>
      <c r="BC17" s="41" t="e">
        <f t="shared" si="10"/>
        <v>#NAME?</v>
      </c>
      <c r="BD17" s="41" t="e">
        <f t="shared" si="10"/>
        <v>#NAME?</v>
      </c>
      <c r="BE17" s="41" t="e">
        <f t="shared" si="10"/>
        <v>#NAME?</v>
      </c>
      <c r="BF17" s="41" t="e">
        <f t="shared" si="10"/>
        <v>#NAME?</v>
      </c>
      <c r="BG17" s="41" t="e">
        <f t="shared" si="10"/>
        <v>#NAME?</v>
      </c>
      <c r="BH17" s="41" t="e">
        <f t="shared" si="10"/>
        <v>#NAME?</v>
      </c>
      <c r="BI17" s="41" t="e">
        <f t="shared" si="10"/>
        <v>#NAME?</v>
      </c>
      <c r="BJ17" s="41" t="e">
        <f t="shared" si="10"/>
        <v>#NAME?</v>
      </c>
      <c r="BK17" s="41" t="e">
        <f t="shared" si="10"/>
        <v>#NAME?</v>
      </c>
      <c r="BL17" s="41" t="e">
        <f t="shared" si="10"/>
        <v>#NAME?</v>
      </c>
      <c r="BM17" s="41" t="e">
        <f t="shared" si="10"/>
        <v>#NAME?</v>
      </c>
      <c r="BN17" s="41" t="e">
        <f t="shared" si="10"/>
        <v>#NAME?</v>
      </c>
      <c r="BO17" s="41" t="e">
        <f t="shared" si="10"/>
        <v>#NAME?</v>
      </c>
      <c r="BP17" s="41" t="e">
        <f t="shared" si="11"/>
        <v>#NAME?</v>
      </c>
      <c r="BQ17" s="41" t="e">
        <f t="shared" si="11"/>
        <v>#NAME?</v>
      </c>
      <c r="BR17" s="41" t="e">
        <f t="shared" si="11"/>
        <v>#NAME?</v>
      </c>
      <c r="BS17" s="41" t="e">
        <f t="shared" si="11"/>
        <v>#NAME?</v>
      </c>
      <c r="BT17" s="41" t="e">
        <f t="shared" si="11"/>
        <v>#NAME?</v>
      </c>
      <c r="BU17" s="41" t="e">
        <f t="shared" si="11"/>
        <v>#NAME?</v>
      </c>
      <c r="BV17" s="41" t="e">
        <f t="shared" si="11"/>
        <v>#NAME?</v>
      </c>
      <c r="BW17" s="41" t="e">
        <f t="shared" si="11"/>
        <v>#NAME?</v>
      </c>
      <c r="BX17" s="41" t="e">
        <f t="shared" si="11"/>
        <v>#NAME?</v>
      </c>
      <c r="BY17" s="41" t="e">
        <f t="shared" si="11"/>
        <v>#NAME?</v>
      </c>
      <c r="BZ17" s="41" t="e">
        <f t="shared" si="11"/>
        <v>#NAME?</v>
      </c>
      <c r="CA17" s="41" t="e">
        <f t="shared" si="11"/>
        <v>#NAME?</v>
      </c>
      <c r="CB17" s="41" t="e">
        <f t="shared" si="11"/>
        <v>#NAME?</v>
      </c>
      <c r="CC17" s="41" t="e">
        <f t="shared" si="11"/>
        <v>#NAME?</v>
      </c>
      <c r="CD17" s="41" t="e">
        <f t="shared" si="11"/>
        <v>#NAME?</v>
      </c>
      <c r="CE17" s="41" t="e">
        <f t="shared" si="11"/>
        <v>#NAME?</v>
      </c>
      <c r="CF17" s="41" t="e">
        <f t="shared" si="12"/>
        <v>#NAME?</v>
      </c>
      <c r="CG17" s="41" t="e">
        <f t="shared" si="12"/>
        <v>#NAME?</v>
      </c>
      <c r="CH17" s="41" t="e">
        <f t="shared" si="12"/>
        <v>#NAME?</v>
      </c>
      <c r="CI17" s="41" t="e">
        <f t="shared" si="12"/>
        <v>#NAME?</v>
      </c>
      <c r="CJ17" s="41" t="e">
        <f t="shared" si="12"/>
        <v>#NAME?</v>
      </c>
      <c r="CK17" s="41" t="e">
        <f t="shared" si="12"/>
        <v>#NAME?</v>
      </c>
      <c r="CL17" s="41" t="e">
        <f t="shared" si="12"/>
        <v>#NAME?</v>
      </c>
      <c r="CM17" s="41" t="e">
        <f t="shared" si="12"/>
        <v>#NAME?</v>
      </c>
      <c r="CN17" s="41" t="e">
        <f t="shared" si="12"/>
        <v>#NAME?</v>
      </c>
      <c r="CO17" s="41" t="e">
        <f t="shared" si="12"/>
        <v>#NAME?</v>
      </c>
      <c r="CP17" s="41" t="e">
        <f t="shared" si="12"/>
        <v>#NAME?</v>
      </c>
      <c r="CQ17" s="41" t="e">
        <f t="shared" si="12"/>
        <v>#NAME?</v>
      </c>
      <c r="CR17" s="41" t="e">
        <f t="shared" si="12"/>
        <v>#NAME?</v>
      </c>
      <c r="CS17" s="41" t="e">
        <f t="shared" si="12"/>
        <v>#NAME?</v>
      </c>
      <c r="CT17" s="41" t="e">
        <f t="shared" si="12"/>
        <v>#NAME?</v>
      </c>
      <c r="CU17" s="41" t="e">
        <f t="shared" si="12"/>
        <v>#NAME?</v>
      </c>
      <c r="CV17" s="41" t="e">
        <f t="shared" si="13"/>
        <v>#NAME?</v>
      </c>
      <c r="CW17" s="41" t="e">
        <f t="shared" si="13"/>
        <v>#NAME?</v>
      </c>
      <c r="CX17" s="41" t="e">
        <f t="shared" si="13"/>
        <v>#NAME?</v>
      </c>
      <c r="CY17" s="41" t="e">
        <f t="shared" si="13"/>
        <v>#NAME?</v>
      </c>
      <c r="CZ17" s="41" t="e">
        <f t="shared" si="13"/>
        <v>#NAME?</v>
      </c>
      <c r="DA17" s="41" t="e">
        <f t="shared" si="13"/>
        <v>#NAME?</v>
      </c>
      <c r="DB17" s="41" t="e">
        <f t="shared" si="13"/>
        <v>#NAME?</v>
      </c>
      <c r="DC17" s="41" t="e">
        <f t="shared" si="13"/>
        <v>#NAME?</v>
      </c>
      <c r="DD17" s="41" t="e">
        <f t="shared" si="13"/>
        <v>#NAME?</v>
      </c>
      <c r="DE17" s="41" t="e">
        <f t="shared" si="13"/>
        <v>#NAME?</v>
      </c>
      <c r="DF17" s="41" t="e">
        <f t="shared" si="13"/>
        <v>#NAME?</v>
      </c>
      <c r="DG17" s="41" t="e">
        <f t="shared" si="13"/>
        <v>#NAME?</v>
      </c>
      <c r="DH17" s="41" t="e">
        <f t="shared" si="13"/>
        <v>#NAME?</v>
      </c>
      <c r="DI17" s="41" t="e">
        <f t="shared" si="13"/>
        <v>#NAME?</v>
      </c>
      <c r="DJ17" s="41" t="e">
        <f t="shared" si="13"/>
        <v>#NAME?</v>
      </c>
      <c r="DK17" s="41" t="e">
        <f t="shared" si="13"/>
        <v>#NAME?</v>
      </c>
      <c r="DL17" s="41" t="e">
        <f t="shared" si="14"/>
        <v>#NAME?</v>
      </c>
      <c r="DM17" s="41" t="e">
        <f t="shared" si="14"/>
        <v>#NAME?</v>
      </c>
      <c r="DN17" s="41" t="e">
        <f t="shared" si="14"/>
        <v>#NAME?</v>
      </c>
      <c r="DO17" s="41" t="e">
        <f t="shared" si="14"/>
        <v>#NAME?</v>
      </c>
      <c r="DP17" s="41" t="e">
        <f t="shared" si="14"/>
        <v>#NAME?</v>
      </c>
      <c r="DQ17" s="41" t="e">
        <f t="shared" si="14"/>
        <v>#NAME?</v>
      </c>
      <c r="DR17" s="41" t="e">
        <f t="shared" si="14"/>
        <v>#NAME?</v>
      </c>
      <c r="DS17" s="41" t="e">
        <f t="shared" si="14"/>
        <v>#NAME?</v>
      </c>
      <c r="DT17" s="41" t="e">
        <f t="shared" si="14"/>
        <v>#NAME?</v>
      </c>
      <c r="DU17" s="41" t="e">
        <f t="shared" si="14"/>
        <v>#NAME?</v>
      </c>
      <c r="DV17" s="41" t="e">
        <f t="shared" si="14"/>
        <v>#NAME?</v>
      </c>
      <c r="DW17" s="41" t="e">
        <f t="shared" si="14"/>
        <v>#NAME?</v>
      </c>
      <c r="DX17" s="41" t="e">
        <f t="shared" si="14"/>
        <v>#NAME?</v>
      </c>
      <c r="DY17" s="41" t="e">
        <f t="shared" si="14"/>
        <v>#NAME?</v>
      </c>
      <c r="DZ17" s="41" t="e">
        <f t="shared" si="14"/>
        <v>#NAME?</v>
      </c>
      <c r="EA17" s="41" t="e">
        <f t="shared" si="14"/>
        <v>#NAME?</v>
      </c>
      <c r="EB17" s="41" t="e">
        <f t="shared" si="15"/>
        <v>#NAME?</v>
      </c>
      <c r="EC17" s="41" t="e">
        <f t="shared" si="15"/>
        <v>#NAME?</v>
      </c>
      <c r="ED17" s="41" t="e">
        <f t="shared" si="15"/>
        <v>#NAME?</v>
      </c>
      <c r="EE17" s="41" t="e">
        <f t="shared" si="15"/>
        <v>#NAME?</v>
      </c>
      <c r="EF17" s="41" t="e">
        <f t="shared" si="15"/>
        <v>#NAME?</v>
      </c>
      <c r="EG17" s="41" t="e">
        <f t="shared" si="15"/>
        <v>#NAME?</v>
      </c>
      <c r="EH17" s="41" t="e">
        <f t="shared" si="15"/>
        <v>#NAME?</v>
      </c>
      <c r="EI17" s="41" t="e">
        <f t="shared" si="15"/>
        <v>#NAME?</v>
      </c>
      <c r="EJ17" s="41" t="e">
        <f t="shared" si="15"/>
        <v>#NAME?</v>
      </c>
      <c r="EK17" s="41" t="e">
        <f t="shared" si="15"/>
        <v>#NAME?</v>
      </c>
      <c r="EL17" s="41" t="e">
        <f t="shared" si="15"/>
        <v>#NAME?</v>
      </c>
      <c r="EM17" s="41" t="e">
        <f t="shared" si="15"/>
        <v>#NAME?</v>
      </c>
      <c r="EN17" s="41" t="e">
        <f t="shared" si="15"/>
        <v>#NAME?</v>
      </c>
      <c r="EO17" s="41" t="e">
        <f t="shared" si="15"/>
        <v>#NAME?</v>
      </c>
      <c r="EP17" s="41" t="e">
        <f t="shared" si="15"/>
        <v>#NAME?</v>
      </c>
      <c r="EQ17" s="41" t="e">
        <f t="shared" si="15"/>
        <v>#NAME?</v>
      </c>
      <c r="ER17" s="41" t="e">
        <f t="shared" si="16"/>
        <v>#NAME?</v>
      </c>
      <c r="ES17" s="41" t="e">
        <f t="shared" si="16"/>
        <v>#NAME?</v>
      </c>
      <c r="ET17" s="41" t="e">
        <f t="shared" si="16"/>
        <v>#NAME?</v>
      </c>
      <c r="EU17" s="41" t="e">
        <f t="shared" si="16"/>
        <v>#NAME?</v>
      </c>
      <c r="EV17" s="41" t="e">
        <f t="shared" si="16"/>
        <v>#NAME?</v>
      </c>
      <c r="EW17" s="41" t="e">
        <f t="shared" si="16"/>
        <v>#NAME?</v>
      </c>
      <c r="EX17" s="41" t="e">
        <f t="shared" si="16"/>
        <v>#NAME?</v>
      </c>
      <c r="EY17" s="41" t="e">
        <f t="shared" si="16"/>
        <v>#NAME?</v>
      </c>
      <c r="EZ17" s="41" t="e">
        <f t="shared" si="16"/>
        <v>#NAME?</v>
      </c>
      <c r="FA17" s="41" t="e">
        <f t="shared" si="16"/>
        <v>#NAME?</v>
      </c>
      <c r="FB17" s="41" t="e">
        <f t="shared" si="16"/>
        <v>#NAME?</v>
      </c>
      <c r="FC17" s="41" t="e">
        <f t="shared" si="16"/>
        <v>#NAME?</v>
      </c>
      <c r="FD17" s="41" t="e">
        <f t="shared" si="16"/>
        <v>#NAME?</v>
      </c>
      <c r="FE17" s="41" t="e">
        <f t="shared" si="16"/>
        <v>#NAME?</v>
      </c>
      <c r="FF17" s="41" t="e">
        <f t="shared" si="16"/>
        <v>#NAME?</v>
      </c>
      <c r="FG17" s="41" t="e">
        <f t="shared" si="16"/>
        <v>#NAME?</v>
      </c>
      <c r="FH17" s="41" t="e">
        <f t="shared" si="17"/>
        <v>#NAME?</v>
      </c>
      <c r="FI17" s="41" t="e">
        <f t="shared" si="17"/>
        <v>#NAME?</v>
      </c>
      <c r="FJ17" s="41" t="e">
        <f t="shared" si="17"/>
        <v>#NAME?</v>
      </c>
      <c r="FK17" s="41" t="e">
        <f t="shared" si="17"/>
        <v>#NAME?</v>
      </c>
      <c r="FL17" s="41" t="e">
        <f t="shared" si="17"/>
        <v>#NAME?</v>
      </c>
      <c r="FM17" s="41" t="e">
        <f t="shared" si="17"/>
        <v>#NAME?</v>
      </c>
      <c r="FN17" s="41" t="e">
        <f t="shared" si="17"/>
        <v>#NAME?</v>
      </c>
      <c r="FO17" s="41" t="e">
        <f t="shared" si="17"/>
        <v>#NAME?</v>
      </c>
      <c r="FP17" s="41" t="e">
        <f t="shared" si="17"/>
        <v>#NAME?</v>
      </c>
      <c r="FQ17" s="41" t="e">
        <f t="shared" si="17"/>
        <v>#NAME?</v>
      </c>
      <c r="FR17" s="41" t="e">
        <f t="shared" si="17"/>
        <v>#NAME?</v>
      </c>
      <c r="FS17" s="41" t="e">
        <f t="shared" si="17"/>
        <v>#NAME?</v>
      </c>
      <c r="FT17" s="41" t="e">
        <f t="shared" si="17"/>
        <v>#NAME?</v>
      </c>
      <c r="FU17" s="41" t="e">
        <f t="shared" si="17"/>
        <v>#NAME?</v>
      </c>
      <c r="FV17" s="41" t="e">
        <f t="shared" si="17"/>
        <v>#NAME?</v>
      </c>
      <c r="FW17" s="41" t="e">
        <f t="shared" si="17"/>
        <v>#NAME?</v>
      </c>
      <c r="FX17" s="41" t="e">
        <f t="shared" si="18"/>
        <v>#NAME?</v>
      </c>
      <c r="FY17" s="41" t="e">
        <f t="shared" si="18"/>
        <v>#NAME?</v>
      </c>
      <c r="FZ17" s="41" t="e">
        <f t="shared" si="18"/>
        <v>#NAME?</v>
      </c>
      <c r="GA17" s="41" t="e">
        <f t="shared" si="18"/>
        <v>#NAME?</v>
      </c>
      <c r="GB17" s="41" t="e">
        <f t="shared" si="18"/>
        <v>#NAME?</v>
      </c>
      <c r="GC17" s="41" t="e">
        <f t="shared" si="18"/>
        <v>#NAME?</v>
      </c>
      <c r="GD17" s="41" t="e">
        <f t="shared" si="18"/>
        <v>#NAME?</v>
      </c>
      <c r="GE17" s="41" t="e">
        <f t="shared" si="18"/>
        <v>#NAME?</v>
      </c>
      <c r="GF17" s="41" t="e">
        <f t="shared" si="18"/>
        <v>#NAME?</v>
      </c>
      <c r="GG17" s="41" t="e">
        <f t="shared" si="18"/>
        <v>#NAME?</v>
      </c>
      <c r="GH17" s="41" t="e">
        <f t="shared" si="18"/>
        <v>#NAME?</v>
      </c>
      <c r="GI17" s="41" t="e">
        <f t="shared" si="18"/>
        <v>#NAME?</v>
      </c>
      <c r="GJ17" s="41" t="e">
        <f t="shared" si="18"/>
        <v>#NAME?</v>
      </c>
      <c r="GK17" s="41" t="e">
        <f t="shared" si="18"/>
        <v>#NAME?</v>
      </c>
      <c r="GL17" s="41" t="e">
        <f t="shared" si="18"/>
        <v>#NAME?</v>
      </c>
      <c r="GM17" s="41" t="e">
        <f t="shared" si="18"/>
        <v>#NAME?</v>
      </c>
      <c r="GN17" s="41" t="e">
        <f t="shared" si="19"/>
        <v>#NAME?</v>
      </c>
      <c r="GO17" s="41" t="e">
        <f t="shared" si="19"/>
        <v>#NAME?</v>
      </c>
      <c r="GP17" s="41" t="e">
        <f t="shared" si="19"/>
        <v>#NAME?</v>
      </c>
      <c r="GQ17" s="41" t="e">
        <f t="shared" si="19"/>
        <v>#NAME?</v>
      </c>
      <c r="GR17" s="41" t="e">
        <f t="shared" si="19"/>
        <v>#NAME?</v>
      </c>
      <c r="GS17" s="41" t="e">
        <f t="shared" si="19"/>
        <v>#NAME?</v>
      </c>
      <c r="GT17" s="41" t="e">
        <f t="shared" si="19"/>
        <v>#NAME?</v>
      </c>
      <c r="GU17" s="41" t="e">
        <f t="shared" si="19"/>
        <v>#NAME?</v>
      </c>
      <c r="GV17" s="41" t="e">
        <f t="shared" si="19"/>
        <v>#NAME?</v>
      </c>
      <c r="GW17" s="41" t="e">
        <f t="shared" si="19"/>
        <v>#NAME?</v>
      </c>
      <c r="GX17" s="41" t="e">
        <f t="shared" si="19"/>
        <v>#NAME?</v>
      </c>
      <c r="GY17" s="41" t="e">
        <f t="shared" si="19"/>
        <v>#NAME?</v>
      </c>
      <c r="GZ17" s="41" t="e">
        <f t="shared" si="19"/>
        <v>#NAME?</v>
      </c>
      <c r="HA17" s="41" t="e">
        <f t="shared" si="19"/>
        <v>#NAME?</v>
      </c>
      <c r="HB17" s="41" t="e">
        <f t="shared" si="19"/>
        <v>#NAME?</v>
      </c>
      <c r="HC17" s="41" t="e">
        <f t="shared" si="19"/>
        <v>#NAME?</v>
      </c>
      <c r="HD17" s="41" t="e">
        <f t="shared" si="20"/>
        <v>#NAME?</v>
      </c>
      <c r="HE17" s="41" t="e">
        <f t="shared" si="20"/>
        <v>#NAME?</v>
      </c>
      <c r="HF17" s="41" t="e">
        <f t="shared" si="20"/>
        <v>#NAME?</v>
      </c>
      <c r="HG17" s="41" t="e">
        <f t="shared" si="20"/>
        <v>#NAME?</v>
      </c>
      <c r="HH17" s="41" t="e">
        <f t="shared" si="20"/>
        <v>#NAME?</v>
      </c>
      <c r="HI17" s="41" t="e">
        <f t="shared" si="20"/>
        <v>#NAME?</v>
      </c>
      <c r="HJ17" s="41" t="e">
        <f t="shared" si="20"/>
        <v>#NAME?</v>
      </c>
    </row>
    <row r="18" spans="1:218" ht="14.4" x14ac:dyDescent="0.3">
      <c r="A18" s="42">
        <v>15</v>
      </c>
      <c r="B18" s="43" t="e">
        <f>'CMM4 - AUX CALC'!$P$67</f>
        <v>#NAME?</v>
      </c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 t="e">
        <f>$B18/(_xlfn.SINGLE(PrazoConcessao)*12-Q$3+1)</f>
        <v>#NAME?</v>
      </c>
      <c r="R18" s="41" t="e">
        <f t="shared" si="7"/>
        <v>#NAME?</v>
      </c>
      <c r="S18" s="41" t="e">
        <f t="shared" si="7"/>
        <v>#NAME?</v>
      </c>
      <c r="T18" s="41" t="e">
        <f t="shared" si="8"/>
        <v>#NAME?</v>
      </c>
      <c r="U18" s="41" t="e">
        <f t="shared" si="8"/>
        <v>#NAME?</v>
      </c>
      <c r="V18" s="41" t="e">
        <f t="shared" si="8"/>
        <v>#NAME?</v>
      </c>
      <c r="W18" s="41" t="e">
        <f t="shared" si="8"/>
        <v>#NAME?</v>
      </c>
      <c r="X18" s="41" t="e">
        <f t="shared" si="8"/>
        <v>#NAME?</v>
      </c>
      <c r="Y18" s="41" t="e">
        <f t="shared" si="8"/>
        <v>#NAME?</v>
      </c>
      <c r="Z18" s="41" t="e">
        <f t="shared" si="8"/>
        <v>#NAME?</v>
      </c>
      <c r="AA18" s="41" t="e">
        <f t="shared" si="8"/>
        <v>#NAME?</v>
      </c>
      <c r="AB18" s="41" t="e">
        <f t="shared" si="8"/>
        <v>#NAME?</v>
      </c>
      <c r="AC18" s="41" t="e">
        <f t="shared" si="8"/>
        <v>#NAME?</v>
      </c>
      <c r="AD18" s="41" t="e">
        <f t="shared" si="8"/>
        <v>#NAME?</v>
      </c>
      <c r="AE18" s="41" t="e">
        <f t="shared" si="8"/>
        <v>#NAME?</v>
      </c>
      <c r="AF18" s="41" t="e">
        <f t="shared" si="8"/>
        <v>#NAME?</v>
      </c>
      <c r="AG18" s="41" t="e">
        <f t="shared" si="8"/>
        <v>#NAME?</v>
      </c>
      <c r="AH18" s="41" t="e">
        <f t="shared" si="8"/>
        <v>#NAME?</v>
      </c>
      <c r="AI18" s="41" t="e">
        <f t="shared" si="8"/>
        <v>#NAME?</v>
      </c>
      <c r="AJ18" s="41" t="e">
        <f t="shared" si="9"/>
        <v>#NAME?</v>
      </c>
      <c r="AK18" s="41" t="e">
        <f t="shared" si="9"/>
        <v>#NAME?</v>
      </c>
      <c r="AL18" s="41" t="e">
        <f t="shared" si="9"/>
        <v>#NAME?</v>
      </c>
      <c r="AM18" s="41" t="e">
        <f t="shared" si="9"/>
        <v>#NAME?</v>
      </c>
      <c r="AN18" s="41" t="e">
        <f t="shared" si="9"/>
        <v>#NAME?</v>
      </c>
      <c r="AO18" s="41" t="e">
        <f t="shared" si="9"/>
        <v>#NAME?</v>
      </c>
      <c r="AP18" s="41" t="e">
        <f t="shared" si="9"/>
        <v>#NAME?</v>
      </c>
      <c r="AQ18" s="41" t="e">
        <f t="shared" si="9"/>
        <v>#NAME?</v>
      </c>
      <c r="AR18" s="41" t="e">
        <f t="shared" si="9"/>
        <v>#NAME?</v>
      </c>
      <c r="AS18" s="41" t="e">
        <f t="shared" si="9"/>
        <v>#NAME?</v>
      </c>
      <c r="AT18" s="41" t="e">
        <f t="shared" si="9"/>
        <v>#NAME?</v>
      </c>
      <c r="AU18" s="41" t="e">
        <f t="shared" si="9"/>
        <v>#NAME?</v>
      </c>
      <c r="AV18" s="41" t="e">
        <f t="shared" si="9"/>
        <v>#NAME?</v>
      </c>
      <c r="AW18" s="41" t="e">
        <f t="shared" si="9"/>
        <v>#NAME?</v>
      </c>
      <c r="AX18" s="41" t="e">
        <f t="shared" si="9"/>
        <v>#NAME?</v>
      </c>
      <c r="AY18" s="41" t="e">
        <f t="shared" si="9"/>
        <v>#NAME?</v>
      </c>
      <c r="AZ18" s="41" t="e">
        <f t="shared" si="10"/>
        <v>#NAME?</v>
      </c>
      <c r="BA18" s="41" t="e">
        <f t="shared" si="10"/>
        <v>#NAME?</v>
      </c>
      <c r="BB18" s="41" t="e">
        <f t="shared" si="10"/>
        <v>#NAME?</v>
      </c>
      <c r="BC18" s="41" t="e">
        <f t="shared" si="10"/>
        <v>#NAME?</v>
      </c>
      <c r="BD18" s="41" t="e">
        <f t="shared" si="10"/>
        <v>#NAME?</v>
      </c>
      <c r="BE18" s="41" t="e">
        <f t="shared" si="10"/>
        <v>#NAME?</v>
      </c>
      <c r="BF18" s="41" t="e">
        <f t="shared" si="10"/>
        <v>#NAME?</v>
      </c>
      <c r="BG18" s="41" t="e">
        <f t="shared" si="10"/>
        <v>#NAME?</v>
      </c>
      <c r="BH18" s="41" t="e">
        <f t="shared" si="10"/>
        <v>#NAME?</v>
      </c>
      <c r="BI18" s="41" t="e">
        <f t="shared" si="10"/>
        <v>#NAME?</v>
      </c>
      <c r="BJ18" s="41" t="e">
        <f t="shared" si="10"/>
        <v>#NAME?</v>
      </c>
      <c r="BK18" s="41" t="e">
        <f t="shared" si="10"/>
        <v>#NAME?</v>
      </c>
      <c r="BL18" s="41" t="e">
        <f t="shared" si="10"/>
        <v>#NAME?</v>
      </c>
      <c r="BM18" s="41" t="e">
        <f t="shared" si="10"/>
        <v>#NAME?</v>
      </c>
      <c r="BN18" s="41" t="e">
        <f t="shared" si="10"/>
        <v>#NAME?</v>
      </c>
      <c r="BO18" s="41" t="e">
        <f t="shared" si="10"/>
        <v>#NAME?</v>
      </c>
      <c r="BP18" s="41" t="e">
        <f t="shared" si="11"/>
        <v>#NAME?</v>
      </c>
      <c r="BQ18" s="41" t="e">
        <f t="shared" si="11"/>
        <v>#NAME?</v>
      </c>
      <c r="BR18" s="41" t="e">
        <f t="shared" si="11"/>
        <v>#NAME?</v>
      </c>
      <c r="BS18" s="41" t="e">
        <f t="shared" si="11"/>
        <v>#NAME?</v>
      </c>
      <c r="BT18" s="41" t="e">
        <f t="shared" si="11"/>
        <v>#NAME?</v>
      </c>
      <c r="BU18" s="41" t="e">
        <f t="shared" si="11"/>
        <v>#NAME?</v>
      </c>
      <c r="BV18" s="41" t="e">
        <f t="shared" si="11"/>
        <v>#NAME?</v>
      </c>
      <c r="BW18" s="41" t="e">
        <f t="shared" si="11"/>
        <v>#NAME?</v>
      </c>
      <c r="BX18" s="41" t="e">
        <f t="shared" si="11"/>
        <v>#NAME?</v>
      </c>
      <c r="BY18" s="41" t="e">
        <f t="shared" si="11"/>
        <v>#NAME?</v>
      </c>
      <c r="BZ18" s="41" t="e">
        <f t="shared" si="11"/>
        <v>#NAME?</v>
      </c>
      <c r="CA18" s="41" t="e">
        <f t="shared" si="11"/>
        <v>#NAME?</v>
      </c>
      <c r="CB18" s="41" t="e">
        <f t="shared" si="11"/>
        <v>#NAME?</v>
      </c>
      <c r="CC18" s="41" t="e">
        <f t="shared" si="11"/>
        <v>#NAME?</v>
      </c>
      <c r="CD18" s="41" t="e">
        <f t="shared" si="11"/>
        <v>#NAME?</v>
      </c>
      <c r="CE18" s="41" t="e">
        <f t="shared" si="11"/>
        <v>#NAME?</v>
      </c>
      <c r="CF18" s="41" t="e">
        <f t="shared" si="12"/>
        <v>#NAME?</v>
      </c>
      <c r="CG18" s="41" t="e">
        <f t="shared" si="12"/>
        <v>#NAME?</v>
      </c>
      <c r="CH18" s="41" t="e">
        <f t="shared" si="12"/>
        <v>#NAME?</v>
      </c>
      <c r="CI18" s="41" t="e">
        <f t="shared" si="12"/>
        <v>#NAME?</v>
      </c>
      <c r="CJ18" s="41" t="e">
        <f t="shared" si="12"/>
        <v>#NAME?</v>
      </c>
      <c r="CK18" s="41" t="e">
        <f t="shared" si="12"/>
        <v>#NAME?</v>
      </c>
      <c r="CL18" s="41" t="e">
        <f t="shared" si="12"/>
        <v>#NAME?</v>
      </c>
      <c r="CM18" s="41" t="e">
        <f t="shared" si="12"/>
        <v>#NAME?</v>
      </c>
      <c r="CN18" s="41" t="e">
        <f t="shared" si="12"/>
        <v>#NAME?</v>
      </c>
      <c r="CO18" s="41" t="e">
        <f t="shared" si="12"/>
        <v>#NAME?</v>
      </c>
      <c r="CP18" s="41" t="e">
        <f t="shared" si="12"/>
        <v>#NAME?</v>
      </c>
      <c r="CQ18" s="41" t="e">
        <f t="shared" si="12"/>
        <v>#NAME?</v>
      </c>
      <c r="CR18" s="41" t="e">
        <f t="shared" si="12"/>
        <v>#NAME?</v>
      </c>
      <c r="CS18" s="41" t="e">
        <f t="shared" si="12"/>
        <v>#NAME?</v>
      </c>
      <c r="CT18" s="41" t="e">
        <f t="shared" si="12"/>
        <v>#NAME?</v>
      </c>
      <c r="CU18" s="41" t="e">
        <f t="shared" si="12"/>
        <v>#NAME?</v>
      </c>
      <c r="CV18" s="41" t="e">
        <f t="shared" si="13"/>
        <v>#NAME?</v>
      </c>
      <c r="CW18" s="41" t="e">
        <f t="shared" si="13"/>
        <v>#NAME?</v>
      </c>
      <c r="CX18" s="41" t="e">
        <f t="shared" si="13"/>
        <v>#NAME?</v>
      </c>
      <c r="CY18" s="41" t="e">
        <f t="shared" si="13"/>
        <v>#NAME?</v>
      </c>
      <c r="CZ18" s="41" t="e">
        <f t="shared" si="13"/>
        <v>#NAME?</v>
      </c>
      <c r="DA18" s="41" t="e">
        <f t="shared" si="13"/>
        <v>#NAME?</v>
      </c>
      <c r="DB18" s="41" t="e">
        <f t="shared" si="13"/>
        <v>#NAME?</v>
      </c>
      <c r="DC18" s="41" t="e">
        <f t="shared" si="13"/>
        <v>#NAME?</v>
      </c>
      <c r="DD18" s="41" t="e">
        <f t="shared" si="13"/>
        <v>#NAME?</v>
      </c>
      <c r="DE18" s="41" t="e">
        <f t="shared" si="13"/>
        <v>#NAME?</v>
      </c>
      <c r="DF18" s="41" t="e">
        <f t="shared" si="13"/>
        <v>#NAME?</v>
      </c>
      <c r="DG18" s="41" t="e">
        <f t="shared" si="13"/>
        <v>#NAME?</v>
      </c>
      <c r="DH18" s="41" t="e">
        <f t="shared" si="13"/>
        <v>#NAME?</v>
      </c>
      <c r="DI18" s="41" t="e">
        <f t="shared" si="13"/>
        <v>#NAME?</v>
      </c>
      <c r="DJ18" s="41" t="e">
        <f t="shared" si="13"/>
        <v>#NAME?</v>
      </c>
      <c r="DK18" s="41" t="e">
        <f t="shared" si="13"/>
        <v>#NAME?</v>
      </c>
      <c r="DL18" s="41" t="e">
        <f t="shared" si="14"/>
        <v>#NAME?</v>
      </c>
      <c r="DM18" s="41" t="e">
        <f t="shared" si="14"/>
        <v>#NAME?</v>
      </c>
      <c r="DN18" s="41" t="e">
        <f t="shared" si="14"/>
        <v>#NAME?</v>
      </c>
      <c r="DO18" s="41" t="e">
        <f t="shared" si="14"/>
        <v>#NAME?</v>
      </c>
      <c r="DP18" s="41" t="e">
        <f t="shared" si="14"/>
        <v>#NAME?</v>
      </c>
      <c r="DQ18" s="41" t="e">
        <f t="shared" si="14"/>
        <v>#NAME?</v>
      </c>
      <c r="DR18" s="41" t="e">
        <f t="shared" si="14"/>
        <v>#NAME?</v>
      </c>
      <c r="DS18" s="41" t="e">
        <f t="shared" si="14"/>
        <v>#NAME?</v>
      </c>
      <c r="DT18" s="41" t="e">
        <f t="shared" si="14"/>
        <v>#NAME?</v>
      </c>
      <c r="DU18" s="41" t="e">
        <f t="shared" si="14"/>
        <v>#NAME?</v>
      </c>
      <c r="DV18" s="41" t="e">
        <f t="shared" si="14"/>
        <v>#NAME?</v>
      </c>
      <c r="DW18" s="41" t="e">
        <f t="shared" si="14"/>
        <v>#NAME?</v>
      </c>
      <c r="DX18" s="41" t="e">
        <f t="shared" si="14"/>
        <v>#NAME?</v>
      </c>
      <c r="DY18" s="41" t="e">
        <f t="shared" si="14"/>
        <v>#NAME?</v>
      </c>
      <c r="DZ18" s="41" t="e">
        <f t="shared" si="14"/>
        <v>#NAME?</v>
      </c>
      <c r="EA18" s="41" t="e">
        <f t="shared" si="14"/>
        <v>#NAME?</v>
      </c>
      <c r="EB18" s="41" t="e">
        <f t="shared" si="15"/>
        <v>#NAME?</v>
      </c>
      <c r="EC18" s="41" t="e">
        <f t="shared" si="15"/>
        <v>#NAME?</v>
      </c>
      <c r="ED18" s="41" t="e">
        <f t="shared" si="15"/>
        <v>#NAME?</v>
      </c>
      <c r="EE18" s="41" t="e">
        <f t="shared" si="15"/>
        <v>#NAME?</v>
      </c>
      <c r="EF18" s="41" t="e">
        <f t="shared" si="15"/>
        <v>#NAME?</v>
      </c>
      <c r="EG18" s="41" t="e">
        <f t="shared" si="15"/>
        <v>#NAME?</v>
      </c>
      <c r="EH18" s="41" t="e">
        <f t="shared" si="15"/>
        <v>#NAME?</v>
      </c>
      <c r="EI18" s="41" t="e">
        <f t="shared" si="15"/>
        <v>#NAME?</v>
      </c>
      <c r="EJ18" s="41" t="e">
        <f t="shared" si="15"/>
        <v>#NAME?</v>
      </c>
      <c r="EK18" s="41" t="e">
        <f t="shared" si="15"/>
        <v>#NAME?</v>
      </c>
      <c r="EL18" s="41" t="e">
        <f t="shared" si="15"/>
        <v>#NAME?</v>
      </c>
      <c r="EM18" s="41" t="e">
        <f t="shared" si="15"/>
        <v>#NAME?</v>
      </c>
      <c r="EN18" s="41" t="e">
        <f t="shared" si="15"/>
        <v>#NAME?</v>
      </c>
      <c r="EO18" s="41" t="e">
        <f t="shared" si="15"/>
        <v>#NAME?</v>
      </c>
      <c r="EP18" s="41" t="e">
        <f t="shared" si="15"/>
        <v>#NAME?</v>
      </c>
      <c r="EQ18" s="41" t="e">
        <f t="shared" si="15"/>
        <v>#NAME?</v>
      </c>
      <c r="ER18" s="41" t="e">
        <f t="shared" si="16"/>
        <v>#NAME?</v>
      </c>
      <c r="ES18" s="41" t="e">
        <f t="shared" si="16"/>
        <v>#NAME?</v>
      </c>
      <c r="ET18" s="41" t="e">
        <f t="shared" si="16"/>
        <v>#NAME?</v>
      </c>
      <c r="EU18" s="41" t="e">
        <f t="shared" si="16"/>
        <v>#NAME?</v>
      </c>
      <c r="EV18" s="41" t="e">
        <f t="shared" si="16"/>
        <v>#NAME?</v>
      </c>
      <c r="EW18" s="41" t="e">
        <f t="shared" si="16"/>
        <v>#NAME?</v>
      </c>
      <c r="EX18" s="41" t="e">
        <f t="shared" si="16"/>
        <v>#NAME?</v>
      </c>
      <c r="EY18" s="41" t="e">
        <f t="shared" si="16"/>
        <v>#NAME?</v>
      </c>
      <c r="EZ18" s="41" t="e">
        <f t="shared" si="16"/>
        <v>#NAME?</v>
      </c>
      <c r="FA18" s="41" t="e">
        <f t="shared" si="16"/>
        <v>#NAME?</v>
      </c>
      <c r="FB18" s="41" t="e">
        <f t="shared" si="16"/>
        <v>#NAME?</v>
      </c>
      <c r="FC18" s="41" t="e">
        <f t="shared" si="16"/>
        <v>#NAME?</v>
      </c>
      <c r="FD18" s="41" t="e">
        <f t="shared" si="16"/>
        <v>#NAME?</v>
      </c>
      <c r="FE18" s="41" t="e">
        <f t="shared" si="16"/>
        <v>#NAME?</v>
      </c>
      <c r="FF18" s="41" t="e">
        <f t="shared" si="16"/>
        <v>#NAME?</v>
      </c>
      <c r="FG18" s="41" t="e">
        <f t="shared" si="16"/>
        <v>#NAME?</v>
      </c>
      <c r="FH18" s="41" t="e">
        <f t="shared" si="17"/>
        <v>#NAME?</v>
      </c>
      <c r="FI18" s="41" t="e">
        <f t="shared" si="17"/>
        <v>#NAME?</v>
      </c>
      <c r="FJ18" s="41" t="e">
        <f t="shared" si="17"/>
        <v>#NAME?</v>
      </c>
      <c r="FK18" s="41" t="e">
        <f t="shared" si="17"/>
        <v>#NAME?</v>
      </c>
      <c r="FL18" s="41" t="e">
        <f t="shared" si="17"/>
        <v>#NAME?</v>
      </c>
      <c r="FM18" s="41" t="e">
        <f t="shared" si="17"/>
        <v>#NAME?</v>
      </c>
      <c r="FN18" s="41" t="e">
        <f t="shared" si="17"/>
        <v>#NAME?</v>
      </c>
      <c r="FO18" s="41" t="e">
        <f t="shared" si="17"/>
        <v>#NAME?</v>
      </c>
      <c r="FP18" s="41" t="e">
        <f t="shared" si="17"/>
        <v>#NAME?</v>
      </c>
      <c r="FQ18" s="41" t="e">
        <f t="shared" si="17"/>
        <v>#NAME?</v>
      </c>
      <c r="FR18" s="41" t="e">
        <f t="shared" si="17"/>
        <v>#NAME?</v>
      </c>
      <c r="FS18" s="41" t="e">
        <f t="shared" si="17"/>
        <v>#NAME?</v>
      </c>
      <c r="FT18" s="41" t="e">
        <f t="shared" si="17"/>
        <v>#NAME?</v>
      </c>
      <c r="FU18" s="41" t="e">
        <f t="shared" si="17"/>
        <v>#NAME?</v>
      </c>
      <c r="FV18" s="41" t="e">
        <f t="shared" si="17"/>
        <v>#NAME?</v>
      </c>
      <c r="FW18" s="41" t="e">
        <f t="shared" si="17"/>
        <v>#NAME?</v>
      </c>
      <c r="FX18" s="41" t="e">
        <f t="shared" si="18"/>
        <v>#NAME?</v>
      </c>
      <c r="FY18" s="41" t="e">
        <f t="shared" si="18"/>
        <v>#NAME?</v>
      </c>
      <c r="FZ18" s="41" t="e">
        <f t="shared" si="18"/>
        <v>#NAME?</v>
      </c>
      <c r="GA18" s="41" t="e">
        <f t="shared" si="18"/>
        <v>#NAME?</v>
      </c>
      <c r="GB18" s="41" t="e">
        <f t="shared" si="18"/>
        <v>#NAME?</v>
      </c>
      <c r="GC18" s="41" t="e">
        <f t="shared" si="18"/>
        <v>#NAME?</v>
      </c>
      <c r="GD18" s="41" t="e">
        <f t="shared" si="18"/>
        <v>#NAME?</v>
      </c>
      <c r="GE18" s="41" t="e">
        <f t="shared" si="18"/>
        <v>#NAME?</v>
      </c>
      <c r="GF18" s="41" t="e">
        <f t="shared" si="18"/>
        <v>#NAME?</v>
      </c>
      <c r="GG18" s="41" t="e">
        <f t="shared" si="18"/>
        <v>#NAME?</v>
      </c>
      <c r="GH18" s="41" t="e">
        <f t="shared" si="18"/>
        <v>#NAME?</v>
      </c>
      <c r="GI18" s="41" t="e">
        <f t="shared" si="18"/>
        <v>#NAME?</v>
      </c>
      <c r="GJ18" s="41" t="e">
        <f t="shared" si="18"/>
        <v>#NAME?</v>
      </c>
      <c r="GK18" s="41" t="e">
        <f t="shared" si="18"/>
        <v>#NAME?</v>
      </c>
      <c r="GL18" s="41" t="e">
        <f t="shared" si="18"/>
        <v>#NAME?</v>
      </c>
      <c r="GM18" s="41" t="e">
        <f t="shared" si="18"/>
        <v>#NAME?</v>
      </c>
      <c r="GN18" s="41" t="e">
        <f t="shared" si="19"/>
        <v>#NAME?</v>
      </c>
      <c r="GO18" s="41" t="e">
        <f t="shared" si="19"/>
        <v>#NAME?</v>
      </c>
      <c r="GP18" s="41" t="e">
        <f t="shared" si="19"/>
        <v>#NAME?</v>
      </c>
      <c r="GQ18" s="41" t="e">
        <f t="shared" si="19"/>
        <v>#NAME?</v>
      </c>
      <c r="GR18" s="41" t="e">
        <f t="shared" si="19"/>
        <v>#NAME?</v>
      </c>
      <c r="GS18" s="41" t="e">
        <f t="shared" si="19"/>
        <v>#NAME?</v>
      </c>
      <c r="GT18" s="41" t="e">
        <f t="shared" si="19"/>
        <v>#NAME?</v>
      </c>
      <c r="GU18" s="41" t="e">
        <f t="shared" si="19"/>
        <v>#NAME?</v>
      </c>
      <c r="GV18" s="41" t="e">
        <f t="shared" si="19"/>
        <v>#NAME?</v>
      </c>
      <c r="GW18" s="41" t="e">
        <f t="shared" si="19"/>
        <v>#NAME?</v>
      </c>
      <c r="GX18" s="41" t="e">
        <f t="shared" si="19"/>
        <v>#NAME?</v>
      </c>
      <c r="GY18" s="41" t="e">
        <f t="shared" si="19"/>
        <v>#NAME?</v>
      </c>
      <c r="GZ18" s="41" t="e">
        <f t="shared" si="19"/>
        <v>#NAME?</v>
      </c>
      <c r="HA18" s="41" t="e">
        <f t="shared" si="19"/>
        <v>#NAME?</v>
      </c>
      <c r="HB18" s="41" t="e">
        <f t="shared" si="19"/>
        <v>#NAME?</v>
      </c>
      <c r="HC18" s="41" t="e">
        <f t="shared" si="19"/>
        <v>#NAME?</v>
      </c>
      <c r="HD18" s="41" t="e">
        <f t="shared" si="20"/>
        <v>#NAME?</v>
      </c>
      <c r="HE18" s="41" t="e">
        <f t="shared" si="20"/>
        <v>#NAME?</v>
      </c>
      <c r="HF18" s="41" t="e">
        <f t="shared" si="20"/>
        <v>#NAME?</v>
      </c>
      <c r="HG18" s="41" t="e">
        <f t="shared" si="20"/>
        <v>#NAME?</v>
      </c>
      <c r="HH18" s="41" t="e">
        <f t="shared" si="20"/>
        <v>#NAME?</v>
      </c>
      <c r="HI18" s="41" t="e">
        <f t="shared" si="20"/>
        <v>#NAME?</v>
      </c>
      <c r="HJ18" s="41" t="e">
        <f t="shared" si="20"/>
        <v>#NAME?</v>
      </c>
    </row>
    <row r="19" spans="1:218" ht="14.4" x14ac:dyDescent="0.3">
      <c r="A19" s="42">
        <v>16</v>
      </c>
      <c r="B19" s="43" t="e">
        <f>'CMM4 - AUX CALC'!$Q$67</f>
        <v>#NAME?</v>
      </c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 t="e">
        <f>$B19/(_xlfn.SINGLE(PrazoConcessao)*12-R$3+1)</f>
        <v>#NAME?</v>
      </c>
      <c r="S19" s="41" t="e">
        <f t="shared" si="7"/>
        <v>#NAME?</v>
      </c>
      <c r="T19" s="41" t="e">
        <f t="shared" si="8"/>
        <v>#NAME?</v>
      </c>
      <c r="U19" s="41" t="e">
        <f t="shared" si="8"/>
        <v>#NAME?</v>
      </c>
      <c r="V19" s="41" t="e">
        <f t="shared" si="8"/>
        <v>#NAME?</v>
      </c>
      <c r="W19" s="41" t="e">
        <f t="shared" si="8"/>
        <v>#NAME?</v>
      </c>
      <c r="X19" s="41" t="e">
        <f t="shared" si="8"/>
        <v>#NAME?</v>
      </c>
      <c r="Y19" s="41" t="e">
        <f t="shared" si="8"/>
        <v>#NAME?</v>
      </c>
      <c r="Z19" s="41" t="e">
        <f t="shared" si="8"/>
        <v>#NAME?</v>
      </c>
      <c r="AA19" s="41" t="e">
        <f t="shared" si="8"/>
        <v>#NAME?</v>
      </c>
      <c r="AB19" s="41" t="e">
        <f t="shared" si="8"/>
        <v>#NAME?</v>
      </c>
      <c r="AC19" s="41" t="e">
        <f t="shared" si="8"/>
        <v>#NAME?</v>
      </c>
      <c r="AD19" s="41" t="e">
        <f t="shared" si="8"/>
        <v>#NAME?</v>
      </c>
      <c r="AE19" s="41" t="e">
        <f t="shared" si="8"/>
        <v>#NAME?</v>
      </c>
      <c r="AF19" s="41" t="e">
        <f t="shared" si="8"/>
        <v>#NAME?</v>
      </c>
      <c r="AG19" s="41" t="e">
        <f t="shared" si="8"/>
        <v>#NAME?</v>
      </c>
      <c r="AH19" s="41" t="e">
        <f t="shared" si="8"/>
        <v>#NAME?</v>
      </c>
      <c r="AI19" s="41" t="e">
        <f t="shared" ref="AI19:AX34" si="21">AH19</f>
        <v>#NAME?</v>
      </c>
      <c r="AJ19" s="41" t="e">
        <f t="shared" si="21"/>
        <v>#NAME?</v>
      </c>
      <c r="AK19" s="41" t="e">
        <f t="shared" si="21"/>
        <v>#NAME?</v>
      </c>
      <c r="AL19" s="41" t="e">
        <f t="shared" si="21"/>
        <v>#NAME?</v>
      </c>
      <c r="AM19" s="41" t="e">
        <f t="shared" si="21"/>
        <v>#NAME?</v>
      </c>
      <c r="AN19" s="41" t="e">
        <f t="shared" si="21"/>
        <v>#NAME?</v>
      </c>
      <c r="AO19" s="41" t="e">
        <f t="shared" si="21"/>
        <v>#NAME?</v>
      </c>
      <c r="AP19" s="41" t="e">
        <f t="shared" si="21"/>
        <v>#NAME?</v>
      </c>
      <c r="AQ19" s="41" t="e">
        <f t="shared" si="21"/>
        <v>#NAME?</v>
      </c>
      <c r="AR19" s="41" t="e">
        <f t="shared" si="21"/>
        <v>#NAME?</v>
      </c>
      <c r="AS19" s="41" t="e">
        <f t="shared" si="21"/>
        <v>#NAME?</v>
      </c>
      <c r="AT19" s="41" t="e">
        <f t="shared" si="21"/>
        <v>#NAME?</v>
      </c>
      <c r="AU19" s="41" t="e">
        <f t="shared" si="21"/>
        <v>#NAME?</v>
      </c>
      <c r="AV19" s="41" t="e">
        <f t="shared" si="21"/>
        <v>#NAME?</v>
      </c>
      <c r="AW19" s="41" t="e">
        <f t="shared" si="21"/>
        <v>#NAME?</v>
      </c>
      <c r="AX19" s="41" t="e">
        <f t="shared" si="21"/>
        <v>#NAME?</v>
      </c>
      <c r="AY19" s="41" t="e">
        <f t="shared" si="9"/>
        <v>#NAME?</v>
      </c>
      <c r="AZ19" s="41" t="e">
        <f t="shared" si="10"/>
        <v>#NAME?</v>
      </c>
      <c r="BA19" s="41" t="e">
        <f t="shared" si="10"/>
        <v>#NAME?</v>
      </c>
      <c r="BB19" s="41" t="e">
        <f t="shared" si="10"/>
        <v>#NAME?</v>
      </c>
      <c r="BC19" s="41" t="e">
        <f t="shared" si="10"/>
        <v>#NAME?</v>
      </c>
      <c r="BD19" s="41" t="e">
        <f t="shared" si="10"/>
        <v>#NAME?</v>
      </c>
      <c r="BE19" s="41" t="e">
        <f t="shared" si="10"/>
        <v>#NAME?</v>
      </c>
      <c r="BF19" s="41" t="e">
        <f t="shared" si="10"/>
        <v>#NAME?</v>
      </c>
      <c r="BG19" s="41" t="e">
        <f t="shared" si="10"/>
        <v>#NAME?</v>
      </c>
      <c r="BH19" s="41" t="e">
        <f t="shared" si="10"/>
        <v>#NAME?</v>
      </c>
      <c r="BI19" s="41" t="e">
        <f t="shared" si="10"/>
        <v>#NAME?</v>
      </c>
      <c r="BJ19" s="41" t="e">
        <f t="shared" si="10"/>
        <v>#NAME?</v>
      </c>
      <c r="BK19" s="41" t="e">
        <f t="shared" si="10"/>
        <v>#NAME?</v>
      </c>
      <c r="BL19" s="41" t="e">
        <f t="shared" si="10"/>
        <v>#NAME?</v>
      </c>
      <c r="BM19" s="41" t="e">
        <f t="shared" si="10"/>
        <v>#NAME?</v>
      </c>
      <c r="BN19" s="41" t="e">
        <f t="shared" si="10"/>
        <v>#NAME?</v>
      </c>
      <c r="BO19" s="41" t="e">
        <f t="shared" ref="BO19:CD34" si="22">BN19</f>
        <v>#NAME?</v>
      </c>
      <c r="BP19" s="41" t="e">
        <f t="shared" si="11"/>
        <v>#NAME?</v>
      </c>
      <c r="BQ19" s="41" t="e">
        <f t="shared" si="11"/>
        <v>#NAME?</v>
      </c>
      <c r="BR19" s="41" t="e">
        <f t="shared" si="11"/>
        <v>#NAME?</v>
      </c>
      <c r="BS19" s="41" t="e">
        <f t="shared" si="11"/>
        <v>#NAME?</v>
      </c>
      <c r="BT19" s="41" t="e">
        <f t="shared" si="11"/>
        <v>#NAME?</v>
      </c>
      <c r="BU19" s="41" t="e">
        <f t="shared" si="11"/>
        <v>#NAME?</v>
      </c>
      <c r="BV19" s="41" t="e">
        <f t="shared" si="11"/>
        <v>#NAME?</v>
      </c>
      <c r="BW19" s="41" t="e">
        <f t="shared" si="11"/>
        <v>#NAME?</v>
      </c>
      <c r="BX19" s="41" t="e">
        <f t="shared" si="11"/>
        <v>#NAME?</v>
      </c>
      <c r="BY19" s="41" t="e">
        <f t="shared" si="11"/>
        <v>#NAME?</v>
      </c>
      <c r="BZ19" s="41" t="e">
        <f t="shared" si="11"/>
        <v>#NAME?</v>
      </c>
      <c r="CA19" s="41" t="e">
        <f t="shared" si="11"/>
        <v>#NAME?</v>
      </c>
      <c r="CB19" s="41" t="e">
        <f t="shared" si="11"/>
        <v>#NAME?</v>
      </c>
      <c r="CC19" s="41" t="e">
        <f t="shared" si="11"/>
        <v>#NAME?</v>
      </c>
      <c r="CD19" s="41" t="e">
        <f t="shared" si="11"/>
        <v>#NAME?</v>
      </c>
      <c r="CE19" s="41" t="e">
        <f t="shared" ref="CE19:CT34" si="23">CD19</f>
        <v>#NAME?</v>
      </c>
      <c r="CF19" s="41" t="e">
        <f t="shared" si="23"/>
        <v>#NAME?</v>
      </c>
      <c r="CG19" s="41" t="e">
        <f t="shared" si="23"/>
        <v>#NAME?</v>
      </c>
      <c r="CH19" s="41" t="e">
        <f t="shared" si="23"/>
        <v>#NAME?</v>
      </c>
      <c r="CI19" s="41" t="e">
        <f t="shared" si="23"/>
        <v>#NAME?</v>
      </c>
      <c r="CJ19" s="41" t="e">
        <f t="shared" si="23"/>
        <v>#NAME?</v>
      </c>
      <c r="CK19" s="41" t="e">
        <f t="shared" si="23"/>
        <v>#NAME?</v>
      </c>
      <c r="CL19" s="41" t="e">
        <f t="shared" si="23"/>
        <v>#NAME?</v>
      </c>
      <c r="CM19" s="41" t="e">
        <f t="shared" si="23"/>
        <v>#NAME?</v>
      </c>
      <c r="CN19" s="41" t="e">
        <f t="shared" si="23"/>
        <v>#NAME?</v>
      </c>
      <c r="CO19" s="41" t="e">
        <f t="shared" si="23"/>
        <v>#NAME?</v>
      </c>
      <c r="CP19" s="41" t="e">
        <f t="shared" si="23"/>
        <v>#NAME?</v>
      </c>
      <c r="CQ19" s="41" t="e">
        <f t="shared" si="23"/>
        <v>#NAME?</v>
      </c>
      <c r="CR19" s="41" t="e">
        <f t="shared" si="23"/>
        <v>#NAME?</v>
      </c>
      <c r="CS19" s="41" t="e">
        <f t="shared" si="23"/>
        <v>#NAME?</v>
      </c>
      <c r="CT19" s="41" t="e">
        <f t="shared" si="23"/>
        <v>#NAME?</v>
      </c>
      <c r="CU19" s="41" t="e">
        <f t="shared" si="12"/>
        <v>#NAME?</v>
      </c>
      <c r="CV19" s="41" t="e">
        <f t="shared" si="13"/>
        <v>#NAME?</v>
      </c>
      <c r="CW19" s="41" t="e">
        <f t="shared" si="13"/>
        <v>#NAME?</v>
      </c>
      <c r="CX19" s="41" t="e">
        <f t="shared" si="13"/>
        <v>#NAME?</v>
      </c>
      <c r="CY19" s="41" t="e">
        <f t="shared" si="13"/>
        <v>#NAME?</v>
      </c>
      <c r="CZ19" s="41" t="e">
        <f t="shared" si="13"/>
        <v>#NAME?</v>
      </c>
      <c r="DA19" s="41" t="e">
        <f t="shared" si="13"/>
        <v>#NAME?</v>
      </c>
      <c r="DB19" s="41" t="e">
        <f t="shared" si="13"/>
        <v>#NAME?</v>
      </c>
      <c r="DC19" s="41" t="e">
        <f t="shared" si="13"/>
        <v>#NAME?</v>
      </c>
      <c r="DD19" s="41" t="e">
        <f t="shared" si="13"/>
        <v>#NAME?</v>
      </c>
      <c r="DE19" s="41" t="e">
        <f t="shared" si="13"/>
        <v>#NAME?</v>
      </c>
      <c r="DF19" s="41" t="e">
        <f t="shared" si="13"/>
        <v>#NAME?</v>
      </c>
      <c r="DG19" s="41" t="e">
        <f t="shared" si="13"/>
        <v>#NAME?</v>
      </c>
      <c r="DH19" s="41" t="e">
        <f t="shared" si="13"/>
        <v>#NAME?</v>
      </c>
      <c r="DI19" s="41" t="e">
        <f t="shared" si="13"/>
        <v>#NAME?</v>
      </c>
      <c r="DJ19" s="41" t="e">
        <f t="shared" si="13"/>
        <v>#NAME?</v>
      </c>
      <c r="DK19" s="41" t="e">
        <f t="shared" ref="DK19:DZ34" si="24">DJ19</f>
        <v>#NAME?</v>
      </c>
      <c r="DL19" s="41" t="e">
        <f t="shared" si="24"/>
        <v>#NAME?</v>
      </c>
      <c r="DM19" s="41" t="e">
        <f t="shared" si="24"/>
        <v>#NAME?</v>
      </c>
      <c r="DN19" s="41" t="e">
        <f t="shared" si="24"/>
        <v>#NAME?</v>
      </c>
      <c r="DO19" s="41" t="e">
        <f t="shared" si="24"/>
        <v>#NAME?</v>
      </c>
      <c r="DP19" s="41" t="e">
        <f t="shared" si="24"/>
        <v>#NAME?</v>
      </c>
      <c r="DQ19" s="41" t="e">
        <f t="shared" si="24"/>
        <v>#NAME?</v>
      </c>
      <c r="DR19" s="41" t="e">
        <f t="shared" si="24"/>
        <v>#NAME?</v>
      </c>
      <c r="DS19" s="41" t="e">
        <f t="shared" si="24"/>
        <v>#NAME?</v>
      </c>
      <c r="DT19" s="41" t="e">
        <f t="shared" si="24"/>
        <v>#NAME?</v>
      </c>
      <c r="DU19" s="41" t="e">
        <f t="shared" si="24"/>
        <v>#NAME?</v>
      </c>
      <c r="DV19" s="41" t="e">
        <f t="shared" si="24"/>
        <v>#NAME?</v>
      </c>
      <c r="DW19" s="41" t="e">
        <f t="shared" si="24"/>
        <v>#NAME?</v>
      </c>
      <c r="DX19" s="41" t="e">
        <f t="shared" si="24"/>
        <v>#NAME?</v>
      </c>
      <c r="DY19" s="41" t="e">
        <f t="shared" si="24"/>
        <v>#NAME?</v>
      </c>
      <c r="DZ19" s="41" t="e">
        <f t="shared" si="24"/>
        <v>#NAME?</v>
      </c>
      <c r="EA19" s="41" t="e">
        <f t="shared" si="14"/>
        <v>#NAME?</v>
      </c>
      <c r="EB19" s="41" t="e">
        <f t="shared" si="15"/>
        <v>#NAME?</v>
      </c>
      <c r="EC19" s="41" t="e">
        <f t="shared" si="15"/>
        <v>#NAME?</v>
      </c>
      <c r="ED19" s="41" t="e">
        <f t="shared" si="15"/>
        <v>#NAME?</v>
      </c>
      <c r="EE19" s="41" t="e">
        <f t="shared" si="15"/>
        <v>#NAME?</v>
      </c>
      <c r="EF19" s="41" t="e">
        <f t="shared" si="15"/>
        <v>#NAME?</v>
      </c>
      <c r="EG19" s="41" t="e">
        <f t="shared" si="15"/>
        <v>#NAME?</v>
      </c>
      <c r="EH19" s="41" t="e">
        <f t="shared" si="15"/>
        <v>#NAME?</v>
      </c>
      <c r="EI19" s="41" t="e">
        <f t="shared" si="15"/>
        <v>#NAME?</v>
      </c>
      <c r="EJ19" s="41" t="e">
        <f t="shared" si="15"/>
        <v>#NAME?</v>
      </c>
      <c r="EK19" s="41" t="e">
        <f t="shared" si="15"/>
        <v>#NAME?</v>
      </c>
      <c r="EL19" s="41" t="e">
        <f t="shared" si="15"/>
        <v>#NAME?</v>
      </c>
      <c r="EM19" s="41" t="e">
        <f t="shared" si="15"/>
        <v>#NAME?</v>
      </c>
      <c r="EN19" s="41" t="e">
        <f t="shared" si="15"/>
        <v>#NAME?</v>
      </c>
      <c r="EO19" s="41" t="e">
        <f t="shared" si="15"/>
        <v>#NAME?</v>
      </c>
      <c r="EP19" s="41" t="e">
        <f t="shared" si="15"/>
        <v>#NAME?</v>
      </c>
      <c r="EQ19" s="41" t="e">
        <f t="shared" ref="EQ19:FF34" si="25">EP19</f>
        <v>#NAME?</v>
      </c>
      <c r="ER19" s="41" t="e">
        <f t="shared" si="25"/>
        <v>#NAME?</v>
      </c>
      <c r="ES19" s="41" t="e">
        <f t="shared" si="25"/>
        <v>#NAME?</v>
      </c>
      <c r="ET19" s="41" t="e">
        <f t="shared" si="25"/>
        <v>#NAME?</v>
      </c>
      <c r="EU19" s="41" t="e">
        <f t="shared" si="25"/>
        <v>#NAME?</v>
      </c>
      <c r="EV19" s="41" t="e">
        <f t="shared" si="25"/>
        <v>#NAME?</v>
      </c>
      <c r="EW19" s="41" t="e">
        <f t="shared" si="25"/>
        <v>#NAME?</v>
      </c>
      <c r="EX19" s="41" t="e">
        <f t="shared" si="25"/>
        <v>#NAME?</v>
      </c>
      <c r="EY19" s="41" t="e">
        <f t="shared" si="25"/>
        <v>#NAME?</v>
      </c>
      <c r="EZ19" s="41" t="e">
        <f t="shared" si="25"/>
        <v>#NAME?</v>
      </c>
      <c r="FA19" s="41" t="e">
        <f t="shared" si="25"/>
        <v>#NAME?</v>
      </c>
      <c r="FB19" s="41" t="e">
        <f t="shared" si="25"/>
        <v>#NAME?</v>
      </c>
      <c r="FC19" s="41" t="e">
        <f t="shared" si="25"/>
        <v>#NAME?</v>
      </c>
      <c r="FD19" s="41" t="e">
        <f t="shared" si="25"/>
        <v>#NAME?</v>
      </c>
      <c r="FE19" s="41" t="e">
        <f t="shared" si="25"/>
        <v>#NAME?</v>
      </c>
      <c r="FF19" s="41" t="e">
        <f t="shared" si="25"/>
        <v>#NAME?</v>
      </c>
      <c r="FG19" s="41" t="e">
        <f t="shared" si="16"/>
        <v>#NAME?</v>
      </c>
      <c r="FH19" s="41" t="e">
        <f t="shared" si="17"/>
        <v>#NAME?</v>
      </c>
      <c r="FI19" s="41" t="e">
        <f t="shared" si="17"/>
        <v>#NAME?</v>
      </c>
      <c r="FJ19" s="41" t="e">
        <f t="shared" si="17"/>
        <v>#NAME?</v>
      </c>
      <c r="FK19" s="41" t="e">
        <f t="shared" si="17"/>
        <v>#NAME?</v>
      </c>
      <c r="FL19" s="41" t="e">
        <f t="shared" si="17"/>
        <v>#NAME?</v>
      </c>
      <c r="FM19" s="41" t="e">
        <f t="shared" si="17"/>
        <v>#NAME?</v>
      </c>
      <c r="FN19" s="41" t="e">
        <f t="shared" si="17"/>
        <v>#NAME?</v>
      </c>
      <c r="FO19" s="41" t="e">
        <f t="shared" si="17"/>
        <v>#NAME?</v>
      </c>
      <c r="FP19" s="41" t="e">
        <f t="shared" si="17"/>
        <v>#NAME?</v>
      </c>
      <c r="FQ19" s="41" t="e">
        <f t="shared" si="17"/>
        <v>#NAME?</v>
      </c>
      <c r="FR19" s="41" t="e">
        <f t="shared" si="17"/>
        <v>#NAME?</v>
      </c>
      <c r="FS19" s="41" t="e">
        <f t="shared" si="17"/>
        <v>#NAME?</v>
      </c>
      <c r="FT19" s="41" t="e">
        <f t="shared" si="17"/>
        <v>#NAME?</v>
      </c>
      <c r="FU19" s="41" t="e">
        <f t="shared" si="17"/>
        <v>#NAME?</v>
      </c>
      <c r="FV19" s="41" t="e">
        <f t="shared" si="17"/>
        <v>#NAME?</v>
      </c>
      <c r="FW19" s="41" t="e">
        <f t="shared" ref="FW19:GL34" si="26">FV19</f>
        <v>#NAME?</v>
      </c>
      <c r="FX19" s="41" t="e">
        <f t="shared" si="26"/>
        <v>#NAME?</v>
      </c>
      <c r="FY19" s="41" t="e">
        <f t="shared" si="26"/>
        <v>#NAME?</v>
      </c>
      <c r="FZ19" s="41" t="e">
        <f t="shared" si="26"/>
        <v>#NAME?</v>
      </c>
      <c r="GA19" s="41" t="e">
        <f t="shared" si="26"/>
        <v>#NAME?</v>
      </c>
      <c r="GB19" s="41" t="e">
        <f t="shared" si="26"/>
        <v>#NAME?</v>
      </c>
      <c r="GC19" s="41" t="e">
        <f t="shared" si="26"/>
        <v>#NAME?</v>
      </c>
      <c r="GD19" s="41" t="e">
        <f t="shared" si="26"/>
        <v>#NAME?</v>
      </c>
      <c r="GE19" s="41" t="e">
        <f t="shared" si="26"/>
        <v>#NAME?</v>
      </c>
      <c r="GF19" s="41" t="e">
        <f t="shared" si="26"/>
        <v>#NAME?</v>
      </c>
      <c r="GG19" s="41" t="e">
        <f t="shared" si="26"/>
        <v>#NAME?</v>
      </c>
      <c r="GH19" s="41" t="e">
        <f t="shared" si="26"/>
        <v>#NAME?</v>
      </c>
      <c r="GI19" s="41" t="e">
        <f t="shared" si="26"/>
        <v>#NAME?</v>
      </c>
      <c r="GJ19" s="41" t="e">
        <f t="shared" si="26"/>
        <v>#NAME?</v>
      </c>
      <c r="GK19" s="41" t="e">
        <f t="shared" si="26"/>
        <v>#NAME?</v>
      </c>
      <c r="GL19" s="41" t="e">
        <f t="shared" si="26"/>
        <v>#NAME?</v>
      </c>
      <c r="GM19" s="41" t="e">
        <f t="shared" si="18"/>
        <v>#NAME?</v>
      </c>
      <c r="GN19" s="41" t="e">
        <f t="shared" si="19"/>
        <v>#NAME?</v>
      </c>
      <c r="GO19" s="41" t="e">
        <f t="shared" si="19"/>
        <v>#NAME?</v>
      </c>
      <c r="GP19" s="41" t="e">
        <f t="shared" si="19"/>
        <v>#NAME?</v>
      </c>
      <c r="GQ19" s="41" t="e">
        <f t="shared" si="19"/>
        <v>#NAME?</v>
      </c>
      <c r="GR19" s="41" t="e">
        <f t="shared" si="19"/>
        <v>#NAME?</v>
      </c>
      <c r="GS19" s="41" t="e">
        <f t="shared" si="19"/>
        <v>#NAME?</v>
      </c>
      <c r="GT19" s="41" t="e">
        <f t="shared" si="19"/>
        <v>#NAME?</v>
      </c>
      <c r="GU19" s="41" t="e">
        <f t="shared" si="19"/>
        <v>#NAME?</v>
      </c>
      <c r="GV19" s="41" t="e">
        <f t="shared" si="19"/>
        <v>#NAME?</v>
      </c>
      <c r="GW19" s="41" t="e">
        <f t="shared" si="19"/>
        <v>#NAME?</v>
      </c>
      <c r="GX19" s="41" t="e">
        <f t="shared" si="19"/>
        <v>#NAME?</v>
      </c>
      <c r="GY19" s="41" t="e">
        <f t="shared" si="19"/>
        <v>#NAME?</v>
      </c>
      <c r="GZ19" s="41" t="e">
        <f t="shared" si="19"/>
        <v>#NAME?</v>
      </c>
      <c r="HA19" s="41" t="e">
        <f t="shared" si="19"/>
        <v>#NAME?</v>
      </c>
      <c r="HB19" s="41" t="e">
        <f t="shared" si="19"/>
        <v>#NAME?</v>
      </c>
      <c r="HC19" s="41" t="e">
        <f t="shared" ref="HC19:HJ34" si="27">HB19</f>
        <v>#NAME?</v>
      </c>
      <c r="HD19" s="41" t="e">
        <f t="shared" si="27"/>
        <v>#NAME?</v>
      </c>
      <c r="HE19" s="41" t="e">
        <f t="shared" si="27"/>
        <v>#NAME?</v>
      </c>
      <c r="HF19" s="41" t="e">
        <f t="shared" si="27"/>
        <v>#NAME?</v>
      </c>
      <c r="HG19" s="41" t="e">
        <f t="shared" si="27"/>
        <v>#NAME?</v>
      </c>
      <c r="HH19" s="41" t="e">
        <f t="shared" si="27"/>
        <v>#NAME?</v>
      </c>
      <c r="HI19" s="41" t="e">
        <f t="shared" si="27"/>
        <v>#NAME?</v>
      </c>
      <c r="HJ19" s="41" t="e">
        <f t="shared" si="27"/>
        <v>#NAME?</v>
      </c>
    </row>
    <row r="20" spans="1:218" ht="14.4" x14ac:dyDescent="0.3">
      <c r="A20" s="42">
        <v>17</v>
      </c>
      <c r="B20" s="43" t="e">
        <f>'CMM4 - AUX CALC'!$R$67</f>
        <v>#NAME?</v>
      </c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 t="e">
        <f>$B20/(_xlfn.SINGLE(PrazoConcessao)*12-S$3+1)</f>
        <v>#NAME?</v>
      </c>
      <c r="T20" s="41" t="e">
        <f t="shared" ref="T20:AI35" si="28">S20</f>
        <v>#NAME?</v>
      </c>
      <c r="U20" s="41" t="e">
        <f t="shared" si="28"/>
        <v>#NAME?</v>
      </c>
      <c r="V20" s="41" t="e">
        <f t="shared" si="28"/>
        <v>#NAME?</v>
      </c>
      <c r="W20" s="41" t="e">
        <f t="shared" si="28"/>
        <v>#NAME?</v>
      </c>
      <c r="X20" s="41" t="e">
        <f t="shared" si="28"/>
        <v>#NAME?</v>
      </c>
      <c r="Y20" s="41" t="e">
        <f t="shared" si="28"/>
        <v>#NAME?</v>
      </c>
      <c r="Z20" s="41" t="e">
        <f t="shared" si="28"/>
        <v>#NAME?</v>
      </c>
      <c r="AA20" s="41" t="e">
        <f t="shared" si="28"/>
        <v>#NAME?</v>
      </c>
      <c r="AB20" s="41" t="e">
        <f t="shared" si="28"/>
        <v>#NAME?</v>
      </c>
      <c r="AC20" s="41" t="e">
        <f t="shared" si="28"/>
        <v>#NAME?</v>
      </c>
      <c r="AD20" s="41" t="e">
        <f t="shared" si="28"/>
        <v>#NAME?</v>
      </c>
      <c r="AE20" s="41" t="e">
        <f t="shared" si="28"/>
        <v>#NAME?</v>
      </c>
      <c r="AF20" s="41" t="e">
        <f t="shared" si="28"/>
        <v>#NAME?</v>
      </c>
      <c r="AG20" s="41" t="e">
        <f t="shared" si="28"/>
        <v>#NAME?</v>
      </c>
      <c r="AH20" s="41" t="e">
        <f t="shared" si="28"/>
        <v>#NAME?</v>
      </c>
      <c r="AI20" s="41" t="e">
        <f t="shared" si="28"/>
        <v>#NAME?</v>
      </c>
      <c r="AJ20" s="41" t="e">
        <f t="shared" si="21"/>
        <v>#NAME?</v>
      </c>
      <c r="AK20" s="41" t="e">
        <f t="shared" si="21"/>
        <v>#NAME?</v>
      </c>
      <c r="AL20" s="41" t="e">
        <f t="shared" si="21"/>
        <v>#NAME?</v>
      </c>
      <c r="AM20" s="41" t="e">
        <f t="shared" si="21"/>
        <v>#NAME?</v>
      </c>
      <c r="AN20" s="41" t="e">
        <f t="shared" si="21"/>
        <v>#NAME?</v>
      </c>
      <c r="AO20" s="41" t="e">
        <f t="shared" si="21"/>
        <v>#NAME?</v>
      </c>
      <c r="AP20" s="41" t="e">
        <f t="shared" si="21"/>
        <v>#NAME?</v>
      </c>
      <c r="AQ20" s="41" t="e">
        <f t="shared" si="21"/>
        <v>#NAME?</v>
      </c>
      <c r="AR20" s="41" t="e">
        <f t="shared" si="21"/>
        <v>#NAME?</v>
      </c>
      <c r="AS20" s="41" t="e">
        <f t="shared" si="21"/>
        <v>#NAME?</v>
      </c>
      <c r="AT20" s="41" t="e">
        <f t="shared" si="21"/>
        <v>#NAME?</v>
      </c>
      <c r="AU20" s="41" t="e">
        <f t="shared" si="21"/>
        <v>#NAME?</v>
      </c>
      <c r="AV20" s="41" t="e">
        <f t="shared" si="21"/>
        <v>#NAME?</v>
      </c>
      <c r="AW20" s="41" t="e">
        <f t="shared" si="21"/>
        <v>#NAME?</v>
      </c>
      <c r="AX20" s="41" t="e">
        <f t="shared" si="21"/>
        <v>#NAME?</v>
      </c>
      <c r="AY20" s="41" t="e">
        <f t="shared" ref="AY20:BN35" si="29">AX20</f>
        <v>#NAME?</v>
      </c>
      <c r="AZ20" s="41" t="e">
        <f t="shared" si="29"/>
        <v>#NAME?</v>
      </c>
      <c r="BA20" s="41" t="e">
        <f t="shared" si="29"/>
        <v>#NAME?</v>
      </c>
      <c r="BB20" s="41" t="e">
        <f t="shared" si="29"/>
        <v>#NAME?</v>
      </c>
      <c r="BC20" s="41" t="e">
        <f t="shared" si="29"/>
        <v>#NAME?</v>
      </c>
      <c r="BD20" s="41" t="e">
        <f t="shared" si="29"/>
        <v>#NAME?</v>
      </c>
      <c r="BE20" s="41" t="e">
        <f t="shared" si="29"/>
        <v>#NAME?</v>
      </c>
      <c r="BF20" s="41" t="e">
        <f t="shared" si="29"/>
        <v>#NAME?</v>
      </c>
      <c r="BG20" s="41" t="e">
        <f t="shared" si="29"/>
        <v>#NAME?</v>
      </c>
      <c r="BH20" s="41" t="e">
        <f t="shared" si="29"/>
        <v>#NAME?</v>
      </c>
      <c r="BI20" s="41" t="e">
        <f t="shared" si="29"/>
        <v>#NAME?</v>
      </c>
      <c r="BJ20" s="41" t="e">
        <f t="shared" si="29"/>
        <v>#NAME?</v>
      </c>
      <c r="BK20" s="41" t="e">
        <f t="shared" si="29"/>
        <v>#NAME?</v>
      </c>
      <c r="BL20" s="41" t="e">
        <f t="shared" si="29"/>
        <v>#NAME?</v>
      </c>
      <c r="BM20" s="41" t="e">
        <f t="shared" si="29"/>
        <v>#NAME?</v>
      </c>
      <c r="BN20" s="41" t="e">
        <f t="shared" si="29"/>
        <v>#NAME?</v>
      </c>
      <c r="BO20" s="41" t="e">
        <f t="shared" si="22"/>
        <v>#NAME?</v>
      </c>
      <c r="BP20" s="41" t="e">
        <f t="shared" si="22"/>
        <v>#NAME?</v>
      </c>
      <c r="BQ20" s="41" t="e">
        <f t="shared" si="22"/>
        <v>#NAME?</v>
      </c>
      <c r="BR20" s="41" t="e">
        <f t="shared" si="22"/>
        <v>#NAME?</v>
      </c>
      <c r="BS20" s="41" t="e">
        <f t="shared" si="22"/>
        <v>#NAME?</v>
      </c>
      <c r="BT20" s="41" t="e">
        <f t="shared" si="22"/>
        <v>#NAME?</v>
      </c>
      <c r="BU20" s="41" t="e">
        <f t="shared" si="22"/>
        <v>#NAME?</v>
      </c>
      <c r="BV20" s="41" t="e">
        <f t="shared" si="22"/>
        <v>#NAME?</v>
      </c>
      <c r="BW20" s="41" t="e">
        <f t="shared" si="22"/>
        <v>#NAME?</v>
      </c>
      <c r="BX20" s="41" t="e">
        <f t="shared" si="22"/>
        <v>#NAME?</v>
      </c>
      <c r="BY20" s="41" t="e">
        <f t="shared" si="22"/>
        <v>#NAME?</v>
      </c>
      <c r="BZ20" s="41" t="e">
        <f t="shared" si="22"/>
        <v>#NAME?</v>
      </c>
      <c r="CA20" s="41" t="e">
        <f t="shared" si="22"/>
        <v>#NAME?</v>
      </c>
      <c r="CB20" s="41" t="e">
        <f t="shared" si="22"/>
        <v>#NAME?</v>
      </c>
      <c r="CC20" s="41" t="e">
        <f t="shared" si="22"/>
        <v>#NAME?</v>
      </c>
      <c r="CD20" s="41" t="e">
        <f t="shared" si="22"/>
        <v>#NAME?</v>
      </c>
      <c r="CE20" s="41" t="e">
        <f t="shared" si="23"/>
        <v>#NAME?</v>
      </c>
      <c r="CF20" s="41" t="e">
        <f t="shared" si="23"/>
        <v>#NAME?</v>
      </c>
      <c r="CG20" s="41" t="e">
        <f t="shared" si="23"/>
        <v>#NAME?</v>
      </c>
      <c r="CH20" s="41" t="e">
        <f t="shared" si="23"/>
        <v>#NAME?</v>
      </c>
      <c r="CI20" s="41" t="e">
        <f t="shared" si="23"/>
        <v>#NAME?</v>
      </c>
      <c r="CJ20" s="41" t="e">
        <f t="shared" si="23"/>
        <v>#NAME?</v>
      </c>
      <c r="CK20" s="41" t="e">
        <f t="shared" si="23"/>
        <v>#NAME?</v>
      </c>
      <c r="CL20" s="41" t="e">
        <f t="shared" si="23"/>
        <v>#NAME?</v>
      </c>
      <c r="CM20" s="41" t="e">
        <f t="shared" si="23"/>
        <v>#NAME?</v>
      </c>
      <c r="CN20" s="41" t="e">
        <f t="shared" si="23"/>
        <v>#NAME?</v>
      </c>
      <c r="CO20" s="41" t="e">
        <f t="shared" si="23"/>
        <v>#NAME?</v>
      </c>
      <c r="CP20" s="41" t="e">
        <f t="shared" si="23"/>
        <v>#NAME?</v>
      </c>
      <c r="CQ20" s="41" t="e">
        <f t="shared" si="23"/>
        <v>#NAME?</v>
      </c>
      <c r="CR20" s="41" t="e">
        <f t="shared" si="23"/>
        <v>#NAME?</v>
      </c>
      <c r="CS20" s="41" t="e">
        <f t="shared" si="23"/>
        <v>#NAME?</v>
      </c>
      <c r="CT20" s="41" t="e">
        <f t="shared" si="23"/>
        <v>#NAME?</v>
      </c>
      <c r="CU20" s="41" t="e">
        <f t="shared" ref="CU20:DJ35" si="30">CT20</f>
        <v>#NAME?</v>
      </c>
      <c r="CV20" s="41" t="e">
        <f t="shared" si="30"/>
        <v>#NAME?</v>
      </c>
      <c r="CW20" s="41" t="e">
        <f t="shared" si="30"/>
        <v>#NAME?</v>
      </c>
      <c r="CX20" s="41" t="e">
        <f t="shared" si="30"/>
        <v>#NAME?</v>
      </c>
      <c r="CY20" s="41" t="e">
        <f t="shared" si="30"/>
        <v>#NAME?</v>
      </c>
      <c r="CZ20" s="41" t="e">
        <f t="shared" si="30"/>
        <v>#NAME?</v>
      </c>
      <c r="DA20" s="41" t="e">
        <f t="shared" si="30"/>
        <v>#NAME?</v>
      </c>
      <c r="DB20" s="41" t="e">
        <f t="shared" si="30"/>
        <v>#NAME?</v>
      </c>
      <c r="DC20" s="41" t="e">
        <f t="shared" si="30"/>
        <v>#NAME?</v>
      </c>
      <c r="DD20" s="41" t="e">
        <f t="shared" si="30"/>
        <v>#NAME?</v>
      </c>
      <c r="DE20" s="41" t="e">
        <f t="shared" si="30"/>
        <v>#NAME?</v>
      </c>
      <c r="DF20" s="41" t="e">
        <f t="shared" si="30"/>
        <v>#NAME?</v>
      </c>
      <c r="DG20" s="41" t="e">
        <f t="shared" si="30"/>
        <v>#NAME?</v>
      </c>
      <c r="DH20" s="41" t="e">
        <f t="shared" si="30"/>
        <v>#NAME?</v>
      </c>
      <c r="DI20" s="41" t="e">
        <f t="shared" si="30"/>
        <v>#NAME?</v>
      </c>
      <c r="DJ20" s="41" t="e">
        <f t="shared" si="30"/>
        <v>#NAME?</v>
      </c>
      <c r="DK20" s="41" t="e">
        <f t="shared" si="24"/>
        <v>#NAME?</v>
      </c>
      <c r="DL20" s="41" t="e">
        <f t="shared" si="24"/>
        <v>#NAME?</v>
      </c>
      <c r="DM20" s="41" t="e">
        <f t="shared" si="24"/>
        <v>#NAME?</v>
      </c>
      <c r="DN20" s="41" t="e">
        <f t="shared" si="24"/>
        <v>#NAME?</v>
      </c>
      <c r="DO20" s="41" t="e">
        <f t="shared" si="24"/>
        <v>#NAME?</v>
      </c>
      <c r="DP20" s="41" t="e">
        <f t="shared" si="24"/>
        <v>#NAME?</v>
      </c>
      <c r="DQ20" s="41" t="e">
        <f t="shared" si="24"/>
        <v>#NAME?</v>
      </c>
      <c r="DR20" s="41" t="e">
        <f t="shared" si="24"/>
        <v>#NAME?</v>
      </c>
      <c r="DS20" s="41" t="e">
        <f t="shared" si="24"/>
        <v>#NAME?</v>
      </c>
      <c r="DT20" s="41" t="e">
        <f t="shared" si="24"/>
        <v>#NAME?</v>
      </c>
      <c r="DU20" s="41" t="e">
        <f t="shared" si="24"/>
        <v>#NAME?</v>
      </c>
      <c r="DV20" s="41" t="e">
        <f t="shared" si="24"/>
        <v>#NAME?</v>
      </c>
      <c r="DW20" s="41" t="e">
        <f t="shared" si="24"/>
        <v>#NAME?</v>
      </c>
      <c r="DX20" s="41" t="e">
        <f t="shared" si="24"/>
        <v>#NAME?</v>
      </c>
      <c r="DY20" s="41" t="e">
        <f t="shared" si="24"/>
        <v>#NAME?</v>
      </c>
      <c r="DZ20" s="41" t="e">
        <f t="shared" si="24"/>
        <v>#NAME?</v>
      </c>
      <c r="EA20" s="41" t="e">
        <f t="shared" ref="EA20:EP35" si="31">DZ20</f>
        <v>#NAME?</v>
      </c>
      <c r="EB20" s="41" t="e">
        <f t="shared" si="31"/>
        <v>#NAME?</v>
      </c>
      <c r="EC20" s="41" t="e">
        <f t="shared" si="31"/>
        <v>#NAME?</v>
      </c>
      <c r="ED20" s="41" t="e">
        <f t="shared" si="31"/>
        <v>#NAME?</v>
      </c>
      <c r="EE20" s="41" t="e">
        <f t="shared" si="31"/>
        <v>#NAME?</v>
      </c>
      <c r="EF20" s="41" t="e">
        <f t="shared" si="31"/>
        <v>#NAME?</v>
      </c>
      <c r="EG20" s="41" t="e">
        <f t="shared" si="31"/>
        <v>#NAME?</v>
      </c>
      <c r="EH20" s="41" t="e">
        <f t="shared" si="31"/>
        <v>#NAME?</v>
      </c>
      <c r="EI20" s="41" t="e">
        <f t="shared" si="31"/>
        <v>#NAME?</v>
      </c>
      <c r="EJ20" s="41" t="e">
        <f t="shared" si="31"/>
        <v>#NAME?</v>
      </c>
      <c r="EK20" s="41" t="e">
        <f t="shared" si="31"/>
        <v>#NAME?</v>
      </c>
      <c r="EL20" s="41" t="e">
        <f t="shared" si="31"/>
        <v>#NAME?</v>
      </c>
      <c r="EM20" s="41" t="e">
        <f t="shared" si="31"/>
        <v>#NAME?</v>
      </c>
      <c r="EN20" s="41" t="e">
        <f t="shared" si="31"/>
        <v>#NAME?</v>
      </c>
      <c r="EO20" s="41" t="e">
        <f t="shared" si="31"/>
        <v>#NAME?</v>
      </c>
      <c r="EP20" s="41" t="e">
        <f t="shared" si="31"/>
        <v>#NAME?</v>
      </c>
      <c r="EQ20" s="41" t="e">
        <f t="shared" si="25"/>
        <v>#NAME?</v>
      </c>
      <c r="ER20" s="41" t="e">
        <f t="shared" si="25"/>
        <v>#NAME?</v>
      </c>
      <c r="ES20" s="41" t="e">
        <f t="shared" si="25"/>
        <v>#NAME?</v>
      </c>
      <c r="ET20" s="41" t="e">
        <f t="shared" si="25"/>
        <v>#NAME?</v>
      </c>
      <c r="EU20" s="41" t="e">
        <f t="shared" si="25"/>
        <v>#NAME?</v>
      </c>
      <c r="EV20" s="41" t="e">
        <f t="shared" si="25"/>
        <v>#NAME?</v>
      </c>
      <c r="EW20" s="41" t="e">
        <f t="shared" si="25"/>
        <v>#NAME?</v>
      </c>
      <c r="EX20" s="41" t="e">
        <f t="shared" si="25"/>
        <v>#NAME?</v>
      </c>
      <c r="EY20" s="41" t="e">
        <f t="shared" si="25"/>
        <v>#NAME?</v>
      </c>
      <c r="EZ20" s="41" t="e">
        <f t="shared" si="25"/>
        <v>#NAME?</v>
      </c>
      <c r="FA20" s="41" t="e">
        <f t="shared" si="25"/>
        <v>#NAME?</v>
      </c>
      <c r="FB20" s="41" t="e">
        <f t="shared" si="25"/>
        <v>#NAME?</v>
      </c>
      <c r="FC20" s="41" t="e">
        <f t="shared" si="25"/>
        <v>#NAME?</v>
      </c>
      <c r="FD20" s="41" t="e">
        <f t="shared" si="25"/>
        <v>#NAME?</v>
      </c>
      <c r="FE20" s="41" t="e">
        <f t="shared" si="25"/>
        <v>#NAME?</v>
      </c>
      <c r="FF20" s="41" t="e">
        <f t="shared" si="25"/>
        <v>#NAME?</v>
      </c>
      <c r="FG20" s="41" t="e">
        <f t="shared" ref="FG20:FV35" si="32">FF20</f>
        <v>#NAME?</v>
      </c>
      <c r="FH20" s="41" t="e">
        <f t="shared" si="32"/>
        <v>#NAME?</v>
      </c>
      <c r="FI20" s="41" t="e">
        <f t="shared" si="32"/>
        <v>#NAME?</v>
      </c>
      <c r="FJ20" s="41" t="e">
        <f t="shared" si="32"/>
        <v>#NAME?</v>
      </c>
      <c r="FK20" s="41" t="e">
        <f t="shared" si="32"/>
        <v>#NAME?</v>
      </c>
      <c r="FL20" s="41" t="e">
        <f t="shared" si="32"/>
        <v>#NAME?</v>
      </c>
      <c r="FM20" s="41" t="e">
        <f t="shared" si="32"/>
        <v>#NAME?</v>
      </c>
      <c r="FN20" s="41" t="e">
        <f t="shared" si="32"/>
        <v>#NAME?</v>
      </c>
      <c r="FO20" s="41" t="e">
        <f t="shared" si="32"/>
        <v>#NAME?</v>
      </c>
      <c r="FP20" s="41" t="e">
        <f t="shared" si="32"/>
        <v>#NAME?</v>
      </c>
      <c r="FQ20" s="41" t="e">
        <f t="shared" si="32"/>
        <v>#NAME?</v>
      </c>
      <c r="FR20" s="41" t="e">
        <f t="shared" si="32"/>
        <v>#NAME?</v>
      </c>
      <c r="FS20" s="41" t="e">
        <f t="shared" si="32"/>
        <v>#NAME?</v>
      </c>
      <c r="FT20" s="41" t="e">
        <f t="shared" si="32"/>
        <v>#NAME?</v>
      </c>
      <c r="FU20" s="41" t="e">
        <f t="shared" si="32"/>
        <v>#NAME?</v>
      </c>
      <c r="FV20" s="41" t="e">
        <f t="shared" si="32"/>
        <v>#NAME?</v>
      </c>
      <c r="FW20" s="41" t="e">
        <f t="shared" si="26"/>
        <v>#NAME?</v>
      </c>
      <c r="FX20" s="41" t="e">
        <f t="shared" si="26"/>
        <v>#NAME?</v>
      </c>
      <c r="FY20" s="41" t="e">
        <f t="shared" si="26"/>
        <v>#NAME?</v>
      </c>
      <c r="FZ20" s="41" t="e">
        <f t="shared" si="26"/>
        <v>#NAME?</v>
      </c>
      <c r="GA20" s="41" t="e">
        <f t="shared" si="26"/>
        <v>#NAME?</v>
      </c>
      <c r="GB20" s="41" t="e">
        <f t="shared" si="26"/>
        <v>#NAME?</v>
      </c>
      <c r="GC20" s="41" t="e">
        <f t="shared" si="26"/>
        <v>#NAME?</v>
      </c>
      <c r="GD20" s="41" t="e">
        <f t="shared" si="26"/>
        <v>#NAME?</v>
      </c>
      <c r="GE20" s="41" t="e">
        <f t="shared" si="26"/>
        <v>#NAME?</v>
      </c>
      <c r="GF20" s="41" t="e">
        <f t="shared" si="26"/>
        <v>#NAME?</v>
      </c>
      <c r="GG20" s="41" t="e">
        <f t="shared" si="26"/>
        <v>#NAME?</v>
      </c>
      <c r="GH20" s="41" t="e">
        <f t="shared" si="26"/>
        <v>#NAME?</v>
      </c>
      <c r="GI20" s="41" t="e">
        <f t="shared" si="26"/>
        <v>#NAME?</v>
      </c>
      <c r="GJ20" s="41" t="e">
        <f t="shared" si="26"/>
        <v>#NAME?</v>
      </c>
      <c r="GK20" s="41" t="e">
        <f t="shared" si="26"/>
        <v>#NAME?</v>
      </c>
      <c r="GL20" s="41" t="e">
        <f t="shared" si="26"/>
        <v>#NAME?</v>
      </c>
      <c r="GM20" s="41" t="e">
        <f t="shared" ref="GM20:HB35" si="33">GL20</f>
        <v>#NAME?</v>
      </c>
      <c r="GN20" s="41" t="e">
        <f t="shared" si="33"/>
        <v>#NAME?</v>
      </c>
      <c r="GO20" s="41" t="e">
        <f t="shared" si="33"/>
        <v>#NAME?</v>
      </c>
      <c r="GP20" s="41" t="e">
        <f t="shared" si="33"/>
        <v>#NAME?</v>
      </c>
      <c r="GQ20" s="41" t="e">
        <f t="shared" si="33"/>
        <v>#NAME?</v>
      </c>
      <c r="GR20" s="41" t="e">
        <f t="shared" si="33"/>
        <v>#NAME?</v>
      </c>
      <c r="GS20" s="41" t="e">
        <f t="shared" si="33"/>
        <v>#NAME?</v>
      </c>
      <c r="GT20" s="41" t="e">
        <f t="shared" si="33"/>
        <v>#NAME?</v>
      </c>
      <c r="GU20" s="41" t="e">
        <f t="shared" si="33"/>
        <v>#NAME?</v>
      </c>
      <c r="GV20" s="41" t="e">
        <f t="shared" si="33"/>
        <v>#NAME?</v>
      </c>
      <c r="GW20" s="41" t="e">
        <f t="shared" si="33"/>
        <v>#NAME?</v>
      </c>
      <c r="GX20" s="41" t="e">
        <f t="shared" si="33"/>
        <v>#NAME?</v>
      </c>
      <c r="GY20" s="41" t="e">
        <f t="shared" si="33"/>
        <v>#NAME?</v>
      </c>
      <c r="GZ20" s="41" t="e">
        <f t="shared" si="33"/>
        <v>#NAME?</v>
      </c>
      <c r="HA20" s="41" t="e">
        <f t="shared" si="33"/>
        <v>#NAME?</v>
      </c>
      <c r="HB20" s="41" t="e">
        <f t="shared" si="33"/>
        <v>#NAME?</v>
      </c>
      <c r="HC20" s="41" t="e">
        <f t="shared" si="27"/>
        <v>#NAME?</v>
      </c>
      <c r="HD20" s="41" t="e">
        <f t="shared" si="27"/>
        <v>#NAME?</v>
      </c>
      <c r="HE20" s="41" t="e">
        <f t="shared" si="27"/>
        <v>#NAME?</v>
      </c>
      <c r="HF20" s="41" t="e">
        <f t="shared" si="27"/>
        <v>#NAME?</v>
      </c>
      <c r="HG20" s="41" t="e">
        <f t="shared" si="27"/>
        <v>#NAME?</v>
      </c>
      <c r="HH20" s="41" t="e">
        <f t="shared" si="27"/>
        <v>#NAME?</v>
      </c>
      <c r="HI20" s="41" t="e">
        <f t="shared" si="27"/>
        <v>#NAME?</v>
      </c>
      <c r="HJ20" s="41" t="e">
        <f t="shared" si="27"/>
        <v>#NAME?</v>
      </c>
    </row>
    <row r="21" spans="1:218" ht="14.4" x14ac:dyDescent="0.3">
      <c r="A21" s="42">
        <v>18</v>
      </c>
      <c r="B21" s="43" t="e">
        <f>'CMM4 - AUX CALC'!$S$67</f>
        <v>#NAME?</v>
      </c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 t="e">
        <f>$B21/(_xlfn.SINGLE(PrazoConcessao)*12-T$3+1)</f>
        <v>#NAME?</v>
      </c>
      <c r="U21" s="41" t="e">
        <f t="shared" si="28"/>
        <v>#NAME?</v>
      </c>
      <c r="V21" s="41" t="e">
        <f t="shared" si="28"/>
        <v>#NAME?</v>
      </c>
      <c r="W21" s="41" t="e">
        <f t="shared" si="28"/>
        <v>#NAME?</v>
      </c>
      <c r="X21" s="41" t="e">
        <f t="shared" si="28"/>
        <v>#NAME?</v>
      </c>
      <c r="Y21" s="41" t="e">
        <f t="shared" si="28"/>
        <v>#NAME?</v>
      </c>
      <c r="Z21" s="41" t="e">
        <f t="shared" si="28"/>
        <v>#NAME?</v>
      </c>
      <c r="AA21" s="41" t="e">
        <f t="shared" si="28"/>
        <v>#NAME?</v>
      </c>
      <c r="AB21" s="41" t="e">
        <f t="shared" si="28"/>
        <v>#NAME?</v>
      </c>
      <c r="AC21" s="41" t="e">
        <f t="shared" si="28"/>
        <v>#NAME?</v>
      </c>
      <c r="AD21" s="41" t="e">
        <f t="shared" si="28"/>
        <v>#NAME?</v>
      </c>
      <c r="AE21" s="41" t="e">
        <f t="shared" si="28"/>
        <v>#NAME?</v>
      </c>
      <c r="AF21" s="41" t="e">
        <f t="shared" si="28"/>
        <v>#NAME?</v>
      </c>
      <c r="AG21" s="41" t="e">
        <f t="shared" si="28"/>
        <v>#NAME?</v>
      </c>
      <c r="AH21" s="41" t="e">
        <f t="shared" si="28"/>
        <v>#NAME?</v>
      </c>
      <c r="AI21" s="41" t="e">
        <f t="shared" si="28"/>
        <v>#NAME?</v>
      </c>
      <c r="AJ21" s="41" t="e">
        <f t="shared" si="21"/>
        <v>#NAME?</v>
      </c>
      <c r="AK21" s="41" t="e">
        <f t="shared" si="21"/>
        <v>#NAME?</v>
      </c>
      <c r="AL21" s="41" t="e">
        <f t="shared" si="21"/>
        <v>#NAME?</v>
      </c>
      <c r="AM21" s="41" t="e">
        <f t="shared" si="21"/>
        <v>#NAME?</v>
      </c>
      <c r="AN21" s="41" t="e">
        <f t="shared" si="21"/>
        <v>#NAME?</v>
      </c>
      <c r="AO21" s="41" t="e">
        <f t="shared" si="21"/>
        <v>#NAME?</v>
      </c>
      <c r="AP21" s="41" t="e">
        <f t="shared" si="21"/>
        <v>#NAME?</v>
      </c>
      <c r="AQ21" s="41" t="e">
        <f t="shared" si="21"/>
        <v>#NAME?</v>
      </c>
      <c r="AR21" s="41" t="e">
        <f t="shared" si="21"/>
        <v>#NAME?</v>
      </c>
      <c r="AS21" s="41" t="e">
        <f t="shared" si="21"/>
        <v>#NAME?</v>
      </c>
      <c r="AT21" s="41" t="e">
        <f t="shared" si="21"/>
        <v>#NAME?</v>
      </c>
      <c r="AU21" s="41" t="e">
        <f t="shared" si="21"/>
        <v>#NAME?</v>
      </c>
      <c r="AV21" s="41" t="e">
        <f t="shared" si="21"/>
        <v>#NAME?</v>
      </c>
      <c r="AW21" s="41" t="e">
        <f t="shared" si="21"/>
        <v>#NAME?</v>
      </c>
      <c r="AX21" s="41" t="e">
        <f t="shared" si="21"/>
        <v>#NAME?</v>
      </c>
      <c r="AY21" s="41" t="e">
        <f t="shared" si="29"/>
        <v>#NAME?</v>
      </c>
      <c r="AZ21" s="41" t="e">
        <f t="shared" si="29"/>
        <v>#NAME?</v>
      </c>
      <c r="BA21" s="41" t="e">
        <f t="shared" si="29"/>
        <v>#NAME?</v>
      </c>
      <c r="BB21" s="41" t="e">
        <f t="shared" si="29"/>
        <v>#NAME?</v>
      </c>
      <c r="BC21" s="41" t="e">
        <f t="shared" si="29"/>
        <v>#NAME?</v>
      </c>
      <c r="BD21" s="41" t="e">
        <f t="shared" si="29"/>
        <v>#NAME?</v>
      </c>
      <c r="BE21" s="41" t="e">
        <f t="shared" si="29"/>
        <v>#NAME?</v>
      </c>
      <c r="BF21" s="41" t="e">
        <f t="shared" si="29"/>
        <v>#NAME?</v>
      </c>
      <c r="BG21" s="41" t="e">
        <f t="shared" si="29"/>
        <v>#NAME?</v>
      </c>
      <c r="BH21" s="41" t="e">
        <f t="shared" si="29"/>
        <v>#NAME?</v>
      </c>
      <c r="BI21" s="41" t="e">
        <f t="shared" si="29"/>
        <v>#NAME?</v>
      </c>
      <c r="BJ21" s="41" t="e">
        <f t="shared" si="29"/>
        <v>#NAME?</v>
      </c>
      <c r="BK21" s="41" t="e">
        <f t="shared" si="29"/>
        <v>#NAME?</v>
      </c>
      <c r="BL21" s="41" t="e">
        <f t="shared" si="29"/>
        <v>#NAME?</v>
      </c>
      <c r="BM21" s="41" t="e">
        <f t="shared" si="29"/>
        <v>#NAME?</v>
      </c>
      <c r="BN21" s="41" t="e">
        <f t="shared" si="29"/>
        <v>#NAME?</v>
      </c>
      <c r="BO21" s="41" t="e">
        <f t="shared" si="22"/>
        <v>#NAME?</v>
      </c>
      <c r="BP21" s="41" t="e">
        <f t="shared" si="22"/>
        <v>#NAME?</v>
      </c>
      <c r="BQ21" s="41" t="e">
        <f t="shared" si="22"/>
        <v>#NAME?</v>
      </c>
      <c r="BR21" s="41" t="e">
        <f t="shared" si="22"/>
        <v>#NAME?</v>
      </c>
      <c r="BS21" s="41" t="e">
        <f t="shared" si="22"/>
        <v>#NAME?</v>
      </c>
      <c r="BT21" s="41" t="e">
        <f t="shared" si="22"/>
        <v>#NAME?</v>
      </c>
      <c r="BU21" s="41" t="e">
        <f t="shared" si="22"/>
        <v>#NAME?</v>
      </c>
      <c r="BV21" s="41" t="e">
        <f t="shared" si="22"/>
        <v>#NAME?</v>
      </c>
      <c r="BW21" s="41" t="e">
        <f t="shared" si="22"/>
        <v>#NAME?</v>
      </c>
      <c r="BX21" s="41" t="e">
        <f t="shared" si="22"/>
        <v>#NAME?</v>
      </c>
      <c r="BY21" s="41" t="e">
        <f t="shared" si="22"/>
        <v>#NAME?</v>
      </c>
      <c r="BZ21" s="41" t="e">
        <f t="shared" si="22"/>
        <v>#NAME?</v>
      </c>
      <c r="CA21" s="41" t="e">
        <f t="shared" si="22"/>
        <v>#NAME?</v>
      </c>
      <c r="CB21" s="41" t="e">
        <f t="shared" si="22"/>
        <v>#NAME?</v>
      </c>
      <c r="CC21" s="41" t="e">
        <f t="shared" si="22"/>
        <v>#NAME?</v>
      </c>
      <c r="CD21" s="41" t="e">
        <f t="shared" si="22"/>
        <v>#NAME?</v>
      </c>
      <c r="CE21" s="41" t="e">
        <f t="shared" si="23"/>
        <v>#NAME?</v>
      </c>
      <c r="CF21" s="41" t="e">
        <f t="shared" si="23"/>
        <v>#NAME?</v>
      </c>
      <c r="CG21" s="41" t="e">
        <f t="shared" si="23"/>
        <v>#NAME?</v>
      </c>
      <c r="CH21" s="41" t="e">
        <f t="shared" si="23"/>
        <v>#NAME?</v>
      </c>
      <c r="CI21" s="41" t="e">
        <f t="shared" si="23"/>
        <v>#NAME?</v>
      </c>
      <c r="CJ21" s="41" t="e">
        <f t="shared" si="23"/>
        <v>#NAME?</v>
      </c>
      <c r="CK21" s="41" t="e">
        <f t="shared" si="23"/>
        <v>#NAME?</v>
      </c>
      <c r="CL21" s="41" t="e">
        <f t="shared" si="23"/>
        <v>#NAME?</v>
      </c>
      <c r="CM21" s="41" t="e">
        <f t="shared" si="23"/>
        <v>#NAME?</v>
      </c>
      <c r="CN21" s="41" t="e">
        <f t="shared" si="23"/>
        <v>#NAME?</v>
      </c>
      <c r="CO21" s="41" t="e">
        <f t="shared" si="23"/>
        <v>#NAME?</v>
      </c>
      <c r="CP21" s="41" t="e">
        <f t="shared" si="23"/>
        <v>#NAME?</v>
      </c>
      <c r="CQ21" s="41" t="e">
        <f t="shared" si="23"/>
        <v>#NAME?</v>
      </c>
      <c r="CR21" s="41" t="e">
        <f t="shared" si="23"/>
        <v>#NAME?</v>
      </c>
      <c r="CS21" s="41" t="e">
        <f t="shared" si="23"/>
        <v>#NAME?</v>
      </c>
      <c r="CT21" s="41" t="e">
        <f t="shared" si="23"/>
        <v>#NAME?</v>
      </c>
      <c r="CU21" s="41" t="e">
        <f t="shared" si="30"/>
        <v>#NAME?</v>
      </c>
      <c r="CV21" s="41" t="e">
        <f t="shared" si="30"/>
        <v>#NAME?</v>
      </c>
      <c r="CW21" s="41" t="e">
        <f t="shared" si="30"/>
        <v>#NAME?</v>
      </c>
      <c r="CX21" s="41" t="e">
        <f t="shared" si="30"/>
        <v>#NAME?</v>
      </c>
      <c r="CY21" s="41" t="e">
        <f t="shared" si="30"/>
        <v>#NAME?</v>
      </c>
      <c r="CZ21" s="41" t="e">
        <f t="shared" si="30"/>
        <v>#NAME?</v>
      </c>
      <c r="DA21" s="41" t="e">
        <f t="shared" si="30"/>
        <v>#NAME?</v>
      </c>
      <c r="DB21" s="41" t="e">
        <f t="shared" si="30"/>
        <v>#NAME?</v>
      </c>
      <c r="DC21" s="41" t="e">
        <f t="shared" si="30"/>
        <v>#NAME?</v>
      </c>
      <c r="DD21" s="41" t="e">
        <f t="shared" si="30"/>
        <v>#NAME?</v>
      </c>
      <c r="DE21" s="41" t="e">
        <f t="shared" si="30"/>
        <v>#NAME?</v>
      </c>
      <c r="DF21" s="41" t="e">
        <f t="shared" si="30"/>
        <v>#NAME?</v>
      </c>
      <c r="DG21" s="41" t="e">
        <f t="shared" si="30"/>
        <v>#NAME?</v>
      </c>
      <c r="DH21" s="41" t="e">
        <f t="shared" si="30"/>
        <v>#NAME?</v>
      </c>
      <c r="DI21" s="41" t="e">
        <f t="shared" si="30"/>
        <v>#NAME?</v>
      </c>
      <c r="DJ21" s="41" t="e">
        <f t="shared" si="30"/>
        <v>#NAME?</v>
      </c>
      <c r="DK21" s="41" t="e">
        <f t="shared" si="24"/>
        <v>#NAME?</v>
      </c>
      <c r="DL21" s="41" t="e">
        <f t="shared" si="24"/>
        <v>#NAME?</v>
      </c>
      <c r="DM21" s="41" t="e">
        <f t="shared" si="24"/>
        <v>#NAME?</v>
      </c>
      <c r="DN21" s="41" t="e">
        <f t="shared" si="24"/>
        <v>#NAME?</v>
      </c>
      <c r="DO21" s="41" t="e">
        <f t="shared" si="24"/>
        <v>#NAME?</v>
      </c>
      <c r="DP21" s="41" t="e">
        <f t="shared" si="24"/>
        <v>#NAME?</v>
      </c>
      <c r="DQ21" s="41" t="e">
        <f t="shared" si="24"/>
        <v>#NAME?</v>
      </c>
      <c r="DR21" s="41" t="e">
        <f t="shared" si="24"/>
        <v>#NAME?</v>
      </c>
      <c r="DS21" s="41" t="e">
        <f t="shared" si="24"/>
        <v>#NAME?</v>
      </c>
      <c r="DT21" s="41" t="e">
        <f t="shared" si="24"/>
        <v>#NAME?</v>
      </c>
      <c r="DU21" s="41" t="e">
        <f t="shared" si="24"/>
        <v>#NAME?</v>
      </c>
      <c r="DV21" s="41" t="e">
        <f t="shared" si="24"/>
        <v>#NAME?</v>
      </c>
      <c r="DW21" s="41" t="e">
        <f t="shared" si="24"/>
        <v>#NAME?</v>
      </c>
      <c r="DX21" s="41" t="e">
        <f t="shared" si="24"/>
        <v>#NAME?</v>
      </c>
      <c r="DY21" s="41" t="e">
        <f t="shared" si="24"/>
        <v>#NAME?</v>
      </c>
      <c r="DZ21" s="41" t="e">
        <f t="shared" si="24"/>
        <v>#NAME?</v>
      </c>
      <c r="EA21" s="41" t="e">
        <f t="shared" si="31"/>
        <v>#NAME?</v>
      </c>
      <c r="EB21" s="41" t="e">
        <f t="shared" si="31"/>
        <v>#NAME?</v>
      </c>
      <c r="EC21" s="41" t="e">
        <f t="shared" si="31"/>
        <v>#NAME?</v>
      </c>
      <c r="ED21" s="41" t="e">
        <f t="shared" si="31"/>
        <v>#NAME?</v>
      </c>
      <c r="EE21" s="41" t="e">
        <f t="shared" si="31"/>
        <v>#NAME?</v>
      </c>
      <c r="EF21" s="41" t="e">
        <f t="shared" si="31"/>
        <v>#NAME?</v>
      </c>
      <c r="EG21" s="41" t="e">
        <f t="shared" si="31"/>
        <v>#NAME?</v>
      </c>
      <c r="EH21" s="41" t="e">
        <f t="shared" si="31"/>
        <v>#NAME?</v>
      </c>
      <c r="EI21" s="41" t="e">
        <f t="shared" si="31"/>
        <v>#NAME?</v>
      </c>
      <c r="EJ21" s="41" t="e">
        <f t="shared" si="31"/>
        <v>#NAME?</v>
      </c>
      <c r="EK21" s="41" t="e">
        <f t="shared" si="31"/>
        <v>#NAME?</v>
      </c>
      <c r="EL21" s="41" t="e">
        <f t="shared" si="31"/>
        <v>#NAME?</v>
      </c>
      <c r="EM21" s="41" t="e">
        <f t="shared" si="31"/>
        <v>#NAME?</v>
      </c>
      <c r="EN21" s="41" t="e">
        <f t="shared" si="31"/>
        <v>#NAME?</v>
      </c>
      <c r="EO21" s="41" t="e">
        <f t="shared" si="31"/>
        <v>#NAME?</v>
      </c>
      <c r="EP21" s="41" t="e">
        <f t="shared" si="31"/>
        <v>#NAME?</v>
      </c>
      <c r="EQ21" s="41" t="e">
        <f t="shared" si="25"/>
        <v>#NAME?</v>
      </c>
      <c r="ER21" s="41" t="e">
        <f t="shared" si="25"/>
        <v>#NAME?</v>
      </c>
      <c r="ES21" s="41" t="e">
        <f t="shared" si="25"/>
        <v>#NAME?</v>
      </c>
      <c r="ET21" s="41" t="e">
        <f t="shared" si="25"/>
        <v>#NAME?</v>
      </c>
      <c r="EU21" s="41" t="e">
        <f t="shared" si="25"/>
        <v>#NAME?</v>
      </c>
      <c r="EV21" s="41" t="e">
        <f t="shared" si="25"/>
        <v>#NAME?</v>
      </c>
      <c r="EW21" s="41" t="e">
        <f t="shared" si="25"/>
        <v>#NAME?</v>
      </c>
      <c r="EX21" s="41" t="e">
        <f t="shared" si="25"/>
        <v>#NAME?</v>
      </c>
      <c r="EY21" s="41" t="e">
        <f t="shared" si="25"/>
        <v>#NAME?</v>
      </c>
      <c r="EZ21" s="41" t="e">
        <f t="shared" si="25"/>
        <v>#NAME?</v>
      </c>
      <c r="FA21" s="41" t="e">
        <f t="shared" si="25"/>
        <v>#NAME?</v>
      </c>
      <c r="FB21" s="41" t="e">
        <f t="shared" si="25"/>
        <v>#NAME?</v>
      </c>
      <c r="FC21" s="41" t="e">
        <f t="shared" si="25"/>
        <v>#NAME?</v>
      </c>
      <c r="FD21" s="41" t="e">
        <f t="shared" si="25"/>
        <v>#NAME?</v>
      </c>
      <c r="FE21" s="41" t="e">
        <f t="shared" si="25"/>
        <v>#NAME?</v>
      </c>
      <c r="FF21" s="41" t="e">
        <f t="shared" si="25"/>
        <v>#NAME?</v>
      </c>
      <c r="FG21" s="41" t="e">
        <f t="shared" si="32"/>
        <v>#NAME?</v>
      </c>
      <c r="FH21" s="41" t="e">
        <f t="shared" si="32"/>
        <v>#NAME?</v>
      </c>
      <c r="FI21" s="41" t="e">
        <f t="shared" si="32"/>
        <v>#NAME?</v>
      </c>
      <c r="FJ21" s="41" t="e">
        <f t="shared" si="32"/>
        <v>#NAME?</v>
      </c>
      <c r="FK21" s="41" t="e">
        <f t="shared" si="32"/>
        <v>#NAME?</v>
      </c>
      <c r="FL21" s="41" t="e">
        <f t="shared" si="32"/>
        <v>#NAME?</v>
      </c>
      <c r="FM21" s="41" t="e">
        <f t="shared" si="32"/>
        <v>#NAME?</v>
      </c>
      <c r="FN21" s="41" t="e">
        <f t="shared" si="32"/>
        <v>#NAME?</v>
      </c>
      <c r="FO21" s="41" t="e">
        <f t="shared" si="32"/>
        <v>#NAME?</v>
      </c>
      <c r="FP21" s="41" t="e">
        <f t="shared" si="32"/>
        <v>#NAME?</v>
      </c>
      <c r="FQ21" s="41" t="e">
        <f t="shared" si="32"/>
        <v>#NAME?</v>
      </c>
      <c r="FR21" s="41" t="e">
        <f t="shared" si="32"/>
        <v>#NAME?</v>
      </c>
      <c r="FS21" s="41" t="e">
        <f t="shared" si="32"/>
        <v>#NAME?</v>
      </c>
      <c r="FT21" s="41" t="e">
        <f t="shared" si="32"/>
        <v>#NAME?</v>
      </c>
      <c r="FU21" s="41" t="e">
        <f t="shared" si="32"/>
        <v>#NAME?</v>
      </c>
      <c r="FV21" s="41" t="e">
        <f t="shared" si="32"/>
        <v>#NAME?</v>
      </c>
      <c r="FW21" s="41" t="e">
        <f t="shared" si="26"/>
        <v>#NAME?</v>
      </c>
      <c r="FX21" s="41" t="e">
        <f t="shared" si="26"/>
        <v>#NAME?</v>
      </c>
      <c r="FY21" s="41" t="e">
        <f t="shared" si="26"/>
        <v>#NAME?</v>
      </c>
      <c r="FZ21" s="41" t="e">
        <f t="shared" si="26"/>
        <v>#NAME?</v>
      </c>
      <c r="GA21" s="41" t="e">
        <f t="shared" si="26"/>
        <v>#NAME?</v>
      </c>
      <c r="GB21" s="41" t="e">
        <f t="shared" si="26"/>
        <v>#NAME?</v>
      </c>
      <c r="GC21" s="41" t="e">
        <f t="shared" si="26"/>
        <v>#NAME?</v>
      </c>
      <c r="GD21" s="41" t="e">
        <f t="shared" si="26"/>
        <v>#NAME?</v>
      </c>
      <c r="GE21" s="41" t="e">
        <f t="shared" si="26"/>
        <v>#NAME?</v>
      </c>
      <c r="GF21" s="41" t="e">
        <f t="shared" si="26"/>
        <v>#NAME?</v>
      </c>
      <c r="GG21" s="41" t="e">
        <f t="shared" si="26"/>
        <v>#NAME?</v>
      </c>
      <c r="GH21" s="41" t="e">
        <f t="shared" si="26"/>
        <v>#NAME?</v>
      </c>
      <c r="GI21" s="41" t="e">
        <f t="shared" si="26"/>
        <v>#NAME?</v>
      </c>
      <c r="GJ21" s="41" t="e">
        <f t="shared" si="26"/>
        <v>#NAME?</v>
      </c>
      <c r="GK21" s="41" t="e">
        <f t="shared" si="26"/>
        <v>#NAME?</v>
      </c>
      <c r="GL21" s="41" t="e">
        <f t="shared" si="26"/>
        <v>#NAME?</v>
      </c>
      <c r="GM21" s="41" t="e">
        <f t="shared" si="33"/>
        <v>#NAME?</v>
      </c>
      <c r="GN21" s="41" t="e">
        <f t="shared" si="33"/>
        <v>#NAME?</v>
      </c>
      <c r="GO21" s="41" t="e">
        <f t="shared" si="33"/>
        <v>#NAME?</v>
      </c>
      <c r="GP21" s="41" t="e">
        <f t="shared" si="33"/>
        <v>#NAME?</v>
      </c>
      <c r="GQ21" s="41" t="e">
        <f t="shared" si="33"/>
        <v>#NAME?</v>
      </c>
      <c r="GR21" s="41" t="e">
        <f t="shared" si="33"/>
        <v>#NAME?</v>
      </c>
      <c r="GS21" s="41" t="e">
        <f t="shared" si="33"/>
        <v>#NAME?</v>
      </c>
      <c r="GT21" s="41" t="e">
        <f t="shared" si="33"/>
        <v>#NAME?</v>
      </c>
      <c r="GU21" s="41" t="e">
        <f t="shared" si="33"/>
        <v>#NAME?</v>
      </c>
      <c r="GV21" s="41" t="e">
        <f t="shared" si="33"/>
        <v>#NAME?</v>
      </c>
      <c r="GW21" s="41" t="e">
        <f t="shared" si="33"/>
        <v>#NAME?</v>
      </c>
      <c r="GX21" s="41" t="e">
        <f t="shared" si="33"/>
        <v>#NAME?</v>
      </c>
      <c r="GY21" s="41" t="e">
        <f t="shared" si="33"/>
        <v>#NAME?</v>
      </c>
      <c r="GZ21" s="41" t="e">
        <f t="shared" si="33"/>
        <v>#NAME?</v>
      </c>
      <c r="HA21" s="41" t="e">
        <f t="shared" si="33"/>
        <v>#NAME?</v>
      </c>
      <c r="HB21" s="41" t="e">
        <f t="shared" si="33"/>
        <v>#NAME?</v>
      </c>
      <c r="HC21" s="41" t="e">
        <f t="shared" si="27"/>
        <v>#NAME?</v>
      </c>
      <c r="HD21" s="41" t="e">
        <f t="shared" si="27"/>
        <v>#NAME?</v>
      </c>
      <c r="HE21" s="41" t="e">
        <f t="shared" si="27"/>
        <v>#NAME?</v>
      </c>
      <c r="HF21" s="41" t="e">
        <f t="shared" si="27"/>
        <v>#NAME?</v>
      </c>
      <c r="HG21" s="41" t="e">
        <f t="shared" si="27"/>
        <v>#NAME?</v>
      </c>
      <c r="HH21" s="41" t="e">
        <f t="shared" si="27"/>
        <v>#NAME?</v>
      </c>
      <c r="HI21" s="41" t="e">
        <f t="shared" si="27"/>
        <v>#NAME?</v>
      </c>
      <c r="HJ21" s="41" t="e">
        <f t="shared" si="27"/>
        <v>#NAME?</v>
      </c>
    </row>
    <row r="22" spans="1:218" ht="14.4" x14ac:dyDescent="0.3">
      <c r="A22" s="42">
        <v>19</v>
      </c>
      <c r="B22" s="43">
        <f>'CMM4 - AUX CALC'!$T$67</f>
        <v>0</v>
      </c>
      <c r="U22" s="41">
        <f>$B22/(_xlfn.SINGLE(PrazoConcessao)*12-U$3+1)</f>
        <v>0</v>
      </c>
      <c r="V22" s="41">
        <f t="shared" si="28"/>
        <v>0</v>
      </c>
      <c r="W22" s="41">
        <f t="shared" si="28"/>
        <v>0</v>
      </c>
      <c r="X22" s="41">
        <f t="shared" si="28"/>
        <v>0</v>
      </c>
      <c r="Y22" s="41">
        <f t="shared" si="28"/>
        <v>0</v>
      </c>
      <c r="Z22" s="41">
        <f t="shared" si="28"/>
        <v>0</v>
      </c>
      <c r="AA22" s="41">
        <f t="shared" si="28"/>
        <v>0</v>
      </c>
      <c r="AB22" s="41">
        <f t="shared" si="28"/>
        <v>0</v>
      </c>
      <c r="AC22" s="41">
        <f t="shared" si="28"/>
        <v>0</v>
      </c>
      <c r="AD22" s="41">
        <f t="shared" si="28"/>
        <v>0</v>
      </c>
      <c r="AE22" s="41">
        <f t="shared" si="28"/>
        <v>0</v>
      </c>
      <c r="AF22" s="41">
        <f t="shared" si="28"/>
        <v>0</v>
      </c>
      <c r="AG22" s="41">
        <f t="shared" si="28"/>
        <v>0</v>
      </c>
      <c r="AH22" s="41">
        <f t="shared" si="28"/>
        <v>0</v>
      </c>
      <c r="AI22" s="41">
        <f t="shared" si="28"/>
        <v>0</v>
      </c>
      <c r="AJ22" s="41">
        <f t="shared" si="21"/>
        <v>0</v>
      </c>
      <c r="AK22" s="41">
        <f t="shared" si="21"/>
        <v>0</v>
      </c>
      <c r="AL22" s="41">
        <f t="shared" si="21"/>
        <v>0</v>
      </c>
      <c r="AM22" s="41">
        <f t="shared" si="21"/>
        <v>0</v>
      </c>
      <c r="AN22" s="41">
        <f t="shared" si="21"/>
        <v>0</v>
      </c>
      <c r="AO22" s="41">
        <f t="shared" si="21"/>
        <v>0</v>
      </c>
      <c r="AP22" s="41">
        <f t="shared" si="21"/>
        <v>0</v>
      </c>
      <c r="AQ22" s="41">
        <f t="shared" si="21"/>
        <v>0</v>
      </c>
      <c r="AR22" s="41">
        <f t="shared" si="21"/>
        <v>0</v>
      </c>
      <c r="AS22" s="41">
        <f t="shared" si="21"/>
        <v>0</v>
      </c>
      <c r="AT22" s="41">
        <f t="shared" si="21"/>
        <v>0</v>
      </c>
      <c r="AU22" s="41">
        <f t="shared" si="21"/>
        <v>0</v>
      </c>
      <c r="AV22" s="41">
        <f t="shared" si="21"/>
        <v>0</v>
      </c>
      <c r="AW22" s="41">
        <f t="shared" si="21"/>
        <v>0</v>
      </c>
      <c r="AX22" s="41">
        <f t="shared" si="21"/>
        <v>0</v>
      </c>
      <c r="AY22" s="41">
        <f t="shared" si="29"/>
        <v>0</v>
      </c>
      <c r="AZ22" s="41">
        <f t="shared" si="29"/>
        <v>0</v>
      </c>
      <c r="BA22" s="41">
        <f t="shared" si="29"/>
        <v>0</v>
      </c>
      <c r="BB22" s="41">
        <f t="shared" si="29"/>
        <v>0</v>
      </c>
      <c r="BC22" s="41">
        <f t="shared" si="29"/>
        <v>0</v>
      </c>
      <c r="BD22" s="41">
        <f t="shared" si="29"/>
        <v>0</v>
      </c>
      <c r="BE22" s="41">
        <f t="shared" si="29"/>
        <v>0</v>
      </c>
      <c r="BF22" s="41">
        <f t="shared" si="29"/>
        <v>0</v>
      </c>
      <c r="BG22" s="41">
        <f t="shared" si="29"/>
        <v>0</v>
      </c>
      <c r="BH22" s="41">
        <f t="shared" si="29"/>
        <v>0</v>
      </c>
      <c r="BI22" s="41">
        <f t="shared" si="29"/>
        <v>0</v>
      </c>
      <c r="BJ22" s="41">
        <f t="shared" si="29"/>
        <v>0</v>
      </c>
      <c r="BK22" s="41">
        <f t="shared" si="29"/>
        <v>0</v>
      </c>
      <c r="BL22" s="41">
        <f t="shared" si="29"/>
        <v>0</v>
      </c>
      <c r="BM22" s="41">
        <f t="shared" si="29"/>
        <v>0</v>
      </c>
      <c r="BN22" s="41">
        <f t="shared" si="29"/>
        <v>0</v>
      </c>
      <c r="BO22" s="41">
        <f t="shared" si="22"/>
        <v>0</v>
      </c>
      <c r="BP22" s="41">
        <f t="shared" si="22"/>
        <v>0</v>
      </c>
      <c r="BQ22" s="41">
        <f t="shared" si="22"/>
        <v>0</v>
      </c>
      <c r="BR22" s="41">
        <f t="shared" si="22"/>
        <v>0</v>
      </c>
      <c r="BS22" s="41">
        <f t="shared" si="22"/>
        <v>0</v>
      </c>
      <c r="BT22" s="41">
        <f t="shared" si="22"/>
        <v>0</v>
      </c>
      <c r="BU22" s="41">
        <f t="shared" si="22"/>
        <v>0</v>
      </c>
      <c r="BV22" s="41">
        <f t="shared" si="22"/>
        <v>0</v>
      </c>
      <c r="BW22" s="41">
        <f t="shared" si="22"/>
        <v>0</v>
      </c>
      <c r="BX22" s="41">
        <f t="shared" si="22"/>
        <v>0</v>
      </c>
      <c r="BY22" s="41">
        <f t="shared" si="22"/>
        <v>0</v>
      </c>
      <c r="BZ22" s="41">
        <f t="shared" si="22"/>
        <v>0</v>
      </c>
      <c r="CA22" s="41">
        <f t="shared" si="22"/>
        <v>0</v>
      </c>
      <c r="CB22" s="41">
        <f t="shared" si="22"/>
        <v>0</v>
      </c>
      <c r="CC22" s="41">
        <f t="shared" si="22"/>
        <v>0</v>
      </c>
      <c r="CD22" s="41">
        <f t="shared" si="22"/>
        <v>0</v>
      </c>
      <c r="CE22" s="41">
        <f t="shared" si="23"/>
        <v>0</v>
      </c>
      <c r="CF22" s="41">
        <f t="shared" si="23"/>
        <v>0</v>
      </c>
      <c r="CG22" s="41">
        <f t="shared" si="23"/>
        <v>0</v>
      </c>
      <c r="CH22" s="41">
        <f t="shared" si="23"/>
        <v>0</v>
      </c>
      <c r="CI22" s="41">
        <f t="shared" si="23"/>
        <v>0</v>
      </c>
      <c r="CJ22" s="41">
        <f t="shared" si="23"/>
        <v>0</v>
      </c>
      <c r="CK22" s="41">
        <f t="shared" si="23"/>
        <v>0</v>
      </c>
      <c r="CL22" s="41">
        <f t="shared" si="23"/>
        <v>0</v>
      </c>
      <c r="CM22" s="41">
        <f t="shared" si="23"/>
        <v>0</v>
      </c>
      <c r="CN22" s="41">
        <f t="shared" si="23"/>
        <v>0</v>
      </c>
      <c r="CO22" s="41">
        <f t="shared" si="23"/>
        <v>0</v>
      </c>
      <c r="CP22" s="41">
        <f t="shared" si="23"/>
        <v>0</v>
      </c>
      <c r="CQ22" s="41">
        <f t="shared" si="23"/>
        <v>0</v>
      </c>
      <c r="CR22" s="41">
        <f t="shared" si="23"/>
        <v>0</v>
      </c>
      <c r="CS22" s="41">
        <f t="shared" si="23"/>
        <v>0</v>
      </c>
      <c r="CT22" s="41">
        <f t="shared" si="23"/>
        <v>0</v>
      </c>
      <c r="CU22" s="41">
        <f t="shared" si="30"/>
        <v>0</v>
      </c>
      <c r="CV22" s="41">
        <f t="shared" si="30"/>
        <v>0</v>
      </c>
      <c r="CW22" s="41">
        <f t="shared" si="30"/>
        <v>0</v>
      </c>
      <c r="CX22" s="41">
        <f t="shared" si="30"/>
        <v>0</v>
      </c>
      <c r="CY22" s="41">
        <f t="shared" si="30"/>
        <v>0</v>
      </c>
      <c r="CZ22" s="41">
        <f t="shared" si="30"/>
        <v>0</v>
      </c>
      <c r="DA22" s="41">
        <f t="shared" si="30"/>
        <v>0</v>
      </c>
      <c r="DB22" s="41">
        <f t="shared" si="30"/>
        <v>0</v>
      </c>
      <c r="DC22" s="41">
        <f t="shared" si="30"/>
        <v>0</v>
      </c>
      <c r="DD22" s="41">
        <f t="shared" si="30"/>
        <v>0</v>
      </c>
      <c r="DE22" s="41">
        <f t="shared" si="30"/>
        <v>0</v>
      </c>
      <c r="DF22" s="41">
        <f t="shared" si="30"/>
        <v>0</v>
      </c>
      <c r="DG22" s="41">
        <f t="shared" si="30"/>
        <v>0</v>
      </c>
      <c r="DH22" s="41">
        <f t="shared" si="30"/>
        <v>0</v>
      </c>
      <c r="DI22" s="41">
        <f t="shared" si="30"/>
        <v>0</v>
      </c>
      <c r="DJ22" s="41">
        <f t="shared" si="30"/>
        <v>0</v>
      </c>
      <c r="DK22" s="41">
        <f t="shared" si="24"/>
        <v>0</v>
      </c>
      <c r="DL22" s="41">
        <f t="shared" si="24"/>
        <v>0</v>
      </c>
      <c r="DM22" s="41">
        <f t="shared" si="24"/>
        <v>0</v>
      </c>
      <c r="DN22" s="41">
        <f t="shared" si="24"/>
        <v>0</v>
      </c>
      <c r="DO22" s="41">
        <f t="shared" si="24"/>
        <v>0</v>
      </c>
      <c r="DP22" s="41">
        <f t="shared" si="24"/>
        <v>0</v>
      </c>
      <c r="DQ22" s="41">
        <f t="shared" si="24"/>
        <v>0</v>
      </c>
      <c r="DR22" s="41">
        <f t="shared" si="24"/>
        <v>0</v>
      </c>
      <c r="DS22" s="41">
        <f t="shared" si="24"/>
        <v>0</v>
      </c>
      <c r="DT22" s="41">
        <f t="shared" si="24"/>
        <v>0</v>
      </c>
      <c r="DU22" s="41">
        <f t="shared" si="24"/>
        <v>0</v>
      </c>
      <c r="DV22" s="41">
        <f t="shared" si="24"/>
        <v>0</v>
      </c>
      <c r="DW22" s="41">
        <f t="shared" si="24"/>
        <v>0</v>
      </c>
      <c r="DX22" s="41">
        <f t="shared" si="24"/>
        <v>0</v>
      </c>
      <c r="DY22" s="41">
        <f t="shared" si="24"/>
        <v>0</v>
      </c>
      <c r="DZ22" s="41">
        <f t="shared" si="24"/>
        <v>0</v>
      </c>
      <c r="EA22" s="41">
        <f t="shared" si="31"/>
        <v>0</v>
      </c>
      <c r="EB22" s="41">
        <f t="shared" si="31"/>
        <v>0</v>
      </c>
      <c r="EC22" s="41">
        <f t="shared" si="31"/>
        <v>0</v>
      </c>
      <c r="ED22" s="41">
        <f t="shared" si="31"/>
        <v>0</v>
      </c>
      <c r="EE22" s="41">
        <f t="shared" si="31"/>
        <v>0</v>
      </c>
      <c r="EF22" s="41">
        <f t="shared" si="31"/>
        <v>0</v>
      </c>
      <c r="EG22" s="41">
        <f t="shared" si="31"/>
        <v>0</v>
      </c>
      <c r="EH22" s="41">
        <f t="shared" si="31"/>
        <v>0</v>
      </c>
      <c r="EI22" s="41">
        <f t="shared" si="31"/>
        <v>0</v>
      </c>
      <c r="EJ22" s="41">
        <f t="shared" si="31"/>
        <v>0</v>
      </c>
      <c r="EK22" s="41">
        <f t="shared" si="31"/>
        <v>0</v>
      </c>
      <c r="EL22" s="41">
        <f t="shared" si="31"/>
        <v>0</v>
      </c>
      <c r="EM22" s="41">
        <f t="shared" si="31"/>
        <v>0</v>
      </c>
      <c r="EN22" s="41">
        <f t="shared" si="31"/>
        <v>0</v>
      </c>
      <c r="EO22" s="41">
        <f t="shared" si="31"/>
        <v>0</v>
      </c>
      <c r="EP22" s="41">
        <f t="shared" si="31"/>
        <v>0</v>
      </c>
      <c r="EQ22" s="41">
        <f t="shared" si="25"/>
        <v>0</v>
      </c>
      <c r="ER22" s="41">
        <f t="shared" si="25"/>
        <v>0</v>
      </c>
      <c r="ES22" s="41">
        <f t="shared" si="25"/>
        <v>0</v>
      </c>
      <c r="ET22" s="41">
        <f t="shared" si="25"/>
        <v>0</v>
      </c>
      <c r="EU22" s="41">
        <f t="shared" si="25"/>
        <v>0</v>
      </c>
      <c r="EV22" s="41">
        <f t="shared" si="25"/>
        <v>0</v>
      </c>
      <c r="EW22" s="41">
        <f t="shared" si="25"/>
        <v>0</v>
      </c>
      <c r="EX22" s="41">
        <f t="shared" si="25"/>
        <v>0</v>
      </c>
      <c r="EY22" s="41">
        <f t="shared" si="25"/>
        <v>0</v>
      </c>
      <c r="EZ22" s="41">
        <f t="shared" si="25"/>
        <v>0</v>
      </c>
      <c r="FA22" s="41">
        <f t="shared" si="25"/>
        <v>0</v>
      </c>
      <c r="FB22" s="41">
        <f t="shared" si="25"/>
        <v>0</v>
      </c>
      <c r="FC22" s="41">
        <f t="shared" si="25"/>
        <v>0</v>
      </c>
      <c r="FD22" s="41">
        <f t="shared" si="25"/>
        <v>0</v>
      </c>
      <c r="FE22" s="41">
        <f t="shared" si="25"/>
        <v>0</v>
      </c>
      <c r="FF22" s="41">
        <f t="shared" si="25"/>
        <v>0</v>
      </c>
      <c r="FG22" s="41">
        <f t="shared" si="32"/>
        <v>0</v>
      </c>
      <c r="FH22" s="41">
        <f t="shared" si="32"/>
        <v>0</v>
      </c>
      <c r="FI22" s="41">
        <f t="shared" si="32"/>
        <v>0</v>
      </c>
      <c r="FJ22" s="41">
        <f t="shared" si="32"/>
        <v>0</v>
      </c>
      <c r="FK22" s="41">
        <f t="shared" si="32"/>
        <v>0</v>
      </c>
      <c r="FL22" s="41">
        <f t="shared" si="32"/>
        <v>0</v>
      </c>
      <c r="FM22" s="41">
        <f t="shared" si="32"/>
        <v>0</v>
      </c>
      <c r="FN22" s="41">
        <f t="shared" si="32"/>
        <v>0</v>
      </c>
      <c r="FO22" s="41">
        <f t="shared" si="32"/>
        <v>0</v>
      </c>
      <c r="FP22" s="41">
        <f t="shared" si="32"/>
        <v>0</v>
      </c>
      <c r="FQ22" s="41">
        <f t="shared" si="32"/>
        <v>0</v>
      </c>
      <c r="FR22" s="41">
        <f t="shared" si="32"/>
        <v>0</v>
      </c>
      <c r="FS22" s="41">
        <f t="shared" si="32"/>
        <v>0</v>
      </c>
      <c r="FT22" s="41">
        <f t="shared" si="32"/>
        <v>0</v>
      </c>
      <c r="FU22" s="41">
        <f t="shared" si="32"/>
        <v>0</v>
      </c>
      <c r="FV22" s="41">
        <f t="shared" si="32"/>
        <v>0</v>
      </c>
      <c r="FW22" s="41">
        <f t="shared" si="26"/>
        <v>0</v>
      </c>
      <c r="FX22" s="41">
        <f t="shared" si="26"/>
        <v>0</v>
      </c>
      <c r="FY22" s="41">
        <f t="shared" si="26"/>
        <v>0</v>
      </c>
      <c r="FZ22" s="41">
        <f t="shared" si="26"/>
        <v>0</v>
      </c>
      <c r="GA22" s="41">
        <f t="shared" si="26"/>
        <v>0</v>
      </c>
      <c r="GB22" s="41">
        <f t="shared" si="26"/>
        <v>0</v>
      </c>
      <c r="GC22" s="41">
        <f t="shared" si="26"/>
        <v>0</v>
      </c>
      <c r="GD22" s="41">
        <f t="shared" si="26"/>
        <v>0</v>
      </c>
      <c r="GE22" s="41">
        <f t="shared" si="26"/>
        <v>0</v>
      </c>
      <c r="GF22" s="41">
        <f t="shared" si="26"/>
        <v>0</v>
      </c>
      <c r="GG22" s="41">
        <f t="shared" si="26"/>
        <v>0</v>
      </c>
      <c r="GH22" s="41">
        <f t="shared" si="26"/>
        <v>0</v>
      </c>
      <c r="GI22" s="41">
        <f t="shared" si="26"/>
        <v>0</v>
      </c>
      <c r="GJ22" s="41">
        <f t="shared" si="26"/>
        <v>0</v>
      </c>
      <c r="GK22" s="41">
        <f t="shared" si="26"/>
        <v>0</v>
      </c>
      <c r="GL22" s="41">
        <f t="shared" si="26"/>
        <v>0</v>
      </c>
      <c r="GM22" s="41">
        <f t="shared" si="33"/>
        <v>0</v>
      </c>
      <c r="GN22" s="41">
        <f t="shared" si="33"/>
        <v>0</v>
      </c>
      <c r="GO22" s="41">
        <f t="shared" si="33"/>
        <v>0</v>
      </c>
      <c r="GP22" s="41">
        <f t="shared" si="33"/>
        <v>0</v>
      </c>
      <c r="GQ22" s="41">
        <f t="shared" si="33"/>
        <v>0</v>
      </c>
      <c r="GR22" s="41">
        <f t="shared" si="33"/>
        <v>0</v>
      </c>
      <c r="GS22" s="41">
        <f t="shared" si="33"/>
        <v>0</v>
      </c>
      <c r="GT22" s="41">
        <f t="shared" si="33"/>
        <v>0</v>
      </c>
      <c r="GU22" s="41">
        <f t="shared" si="33"/>
        <v>0</v>
      </c>
      <c r="GV22" s="41">
        <f t="shared" si="33"/>
        <v>0</v>
      </c>
      <c r="GW22" s="41">
        <f t="shared" si="33"/>
        <v>0</v>
      </c>
      <c r="GX22" s="41">
        <f t="shared" si="33"/>
        <v>0</v>
      </c>
      <c r="GY22" s="41">
        <f t="shared" si="33"/>
        <v>0</v>
      </c>
      <c r="GZ22" s="41">
        <f t="shared" si="33"/>
        <v>0</v>
      </c>
      <c r="HA22" s="41">
        <f t="shared" si="33"/>
        <v>0</v>
      </c>
      <c r="HB22" s="41">
        <f t="shared" si="33"/>
        <v>0</v>
      </c>
      <c r="HC22" s="41">
        <f t="shared" si="27"/>
        <v>0</v>
      </c>
      <c r="HD22" s="41">
        <f t="shared" si="27"/>
        <v>0</v>
      </c>
      <c r="HE22" s="41">
        <f t="shared" si="27"/>
        <v>0</v>
      </c>
      <c r="HF22" s="41">
        <f t="shared" si="27"/>
        <v>0</v>
      </c>
      <c r="HG22" s="41">
        <f t="shared" si="27"/>
        <v>0</v>
      </c>
      <c r="HH22" s="41">
        <f t="shared" si="27"/>
        <v>0</v>
      </c>
      <c r="HI22" s="41">
        <f t="shared" si="27"/>
        <v>0</v>
      </c>
      <c r="HJ22" s="41">
        <f t="shared" si="27"/>
        <v>0</v>
      </c>
    </row>
    <row r="23" spans="1:218" ht="14.4" x14ac:dyDescent="0.3">
      <c r="A23" s="42">
        <v>20</v>
      </c>
      <c r="B23" s="43">
        <f>'CMM4 - AUX CALC'!$U$67</f>
        <v>0</v>
      </c>
      <c r="V23" s="41">
        <f>$B23/(_xlfn.SINGLE(PrazoConcessao)*12-V$3+1)</f>
        <v>0</v>
      </c>
      <c r="W23" s="41">
        <f t="shared" si="28"/>
        <v>0</v>
      </c>
      <c r="X23" s="41">
        <f t="shared" si="28"/>
        <v>0</v>
      </c>
      <c r="Y23" s="41">
        <f t="shared" si="28"/>
        <v>0</v>
      </c>
      <c r="Z23" s="41">
        <f t="shared" si="28"/>
        <v>0</v>
      </c>
      <c r="AA23" s="41">
        <f t="shared" si="28"/>
        <v>0</v>
      </c>
      <c r="AB23" s="41">
        <f t="shared" si="28"/>
        <v>0</v>
      </c>
      <c r="AC23" s="41">
        <f t="shared" si="28"/>
        <v>0</v>
      </c>
      <c r="AD23" s="41">
        <f t="shared" si="28"/>
        <v>0</v>
      </c>
      <c r="AE23" s="41">
        <f t="shared" si="28"/>
        <v>0</v>
      </c>
      <c r="AF23" s="41">
        <f t="shared" si="28"/>
        <v>0</v>
      </c>
      <c r="AG23" s="41">
        <f t="shared" si="28"/>
        <v>0</v>
      </c>
      <c r="AH23" s="41">
        <f t="shared" si="28"/>
        <v>0</v>
      </c>
      <c r="AI23" s="41">
        <f t="shared" si="28"/>
        <v>0</v>
      </c>
      <c r="AJ23" s="41">
        <f t="shared" si="21"/>
        <v>0</v>
      </c>
      <c r="AK23" s="41">
        <f t="shared" si="21"/>
        <v>0</v>
      </c>
      <c r="AL23" s="41">
        <f t="shared" si="21"/>
        <v>0</v>
      </c>
      <c r="AM23" s="41">
        <f t="shared" si="21"/>
        <v>0</v>
      </c>
      <c r="AN23" s="41">
        <f t="shared" si="21"/>
        <v>0</v>
      </c>
      <c r="AO23" s="41">
        <f t="shared" si="21"/>
        <v>0</v>
      </c>
      <c r="AP23" s="41">
        <f t="shared" si="21"/>
        <v>0</v>
      </c>
      <c r="AQ23" s="41">
        <f t="shared" si="21"/>
        <v>0</v>
      </c>
      <c r="AR23" s="41">
        <f t="shared" si="21"/>
        <v>0</v>
      </c>
      <c r="AS23" s="41">
        <f t="shared" si="21"/>
        <v>0</v>
      </c>
      <c r="AT23" s="41">
        <f t="shared" si="21"/>
        <v>0</v>
      </c>
      <c r="AU23" s="41">
        <f t="shared" si="21"/>
        <v>0</v>
      </c>
      <c r="AV23" s="41">
        <f t="shared" si="21"/>
        <v>0</v>
      </c>
      <c r="AW23" s="41">
        <f t="shared" si="21"/>
        <v>0</v>
      </c>
      <c r="AX23" s="41">
        <f t="shared" si="21"/>
        <v>0</v>
      </c>
      <c r="AY23" s="41">
        <f t="shared" si="29"/>
        <v>0</v>
      </c>
      <c r="AZ23" s="41">
        <f t="shared" si="29"/>
        <v>0</v>
      </c>
      <c r="BA23" s="41">
        <f t="shared" si="29"/>
        <v>0</v>
      </c>
      <c r="BB23" s="41">
        <f t="shared" si="29"/>
        <v>0</v>
      </c>
      <c r="BC23" s="41">
        <f t="shared" si="29"/>
        <v>0</v>
      </c>
      <c r="BD23" s="41">
        <f t="shared" si="29"/>
        <v>0</v>
      </c>
      <c r="BE23" s="41">
        <f t="shared" si="29"/>
        <v>0</v>
      </c>
      <c r="BF23" s="41">
        <f t="shared" si="29"/>
        <v>0</v>
      </c>
      <c r="BG23" s="41">
        <f t="shared" si="29"/>
        <v>0</v>
      </c>
      <c r="BH23" s="41">
        <f t="shared" si="29"/>
        <v>0</v>
      </c>
      <c r="BI23" s="41">
        <f t="shared" si="29"/>
        <v>0</v>
      </c>
      <c r="BJ23" s="41">
        <f t="shared" si="29"/>
        <v>0</v>
      </c>
      <c r="BK23" s="41">
        <f t="shared" si="29"/>
        <v>0</v>
      </c>
      <c r="BL23" s="41">
        <f t="shared" si="29"/>
        <v>0</v>
      </c>
      <c r="BM23" s="41">
        <f t="shared" si="29"/>
        <v>0</v>
      </c>
      <c r="BN23" s="41">
        <f t="shared" si="29"/>
        <v>0</v>
      </c>
      <c r="BO23" s="41">
        <f t="shared" si="22"/>
        <v>0</v>
      </c>
      <c r="BP23" s="41">
        <f t="shared" si="22"/>
        <v>0</v>
      </c>
      <c r="BQ23" s="41">
        <f t="shared" si="22"/>
        <v>0</v>
      </c>
      <c r="BR23" s="41">
        <f t="shared" si="22"/>
        <v>0</v>
      </c>
      <c r="BS23" s="41">
        <f t="shared" si="22"/>
        <v>0</v>
      </c>
      <c r="BT23" s="41">
        <f t="shared" si="22"/>
        <v>0</v>
      </c>
      <c r="BU23" s="41">
        <f t="shared" si="22"/>
        <v>0</v>
      </c>
      <c r="BV23" s="41">
        <f t="shared" si="22"/>
        <v>0</v>
      </c>
      <c r="BW23" s="41">
        <f t="shared" si="22"/>
        <v>0</v>
      </c>
      <c r="BX23" s="41">
        <f t="shared" si="22"/>
        <v>0</v>
      </c>
      <c r="BY23" s="41">
        <f t="shared" si="22"/>
        <v>0</v>
      </c>
      <c r="BZ23" s="41">
        <f t="shared" si="22"/>
        <v>0</v>
      </c>
      <c r="CA23" s="41">
        <f t="shared" si="22"/>
        <v>0</v>
      </c>
      <c r="CB23" s="41">
        <f t="shared" si="22"/>
        <v>0</v>
      </c>
      <c r="CC23" s="41">
        <f t="shared" si="22"/>
        <v>0</v>
      </c>
      <c r="CD23" s="41">
        <f t="shared" si="22"/>
        <v>0</v>
      </c>
      <c r="CE23" s="41">
        <f t="shared" si="23"/>
        <v>0</v>
      </c>
      <c r="CF23" s="41">
        <f t="shared" si="23"/>
        <v>0</v>
      </c>
      <c r="CG23" s="41">
        <f t="shared" si="23"/>
        <v>0</v>
      </c>
      <c r="CH23" s="41">
        <f t="shared" si="23"/>
        <v>0</v>
      </c>
      <c r="CI23" s="41">
        <f t="shared" si="23"/>
        <v>0</v>
      </c>
      <c r="CJ23" s="41">
        <f t="shared" si="23"/>
        <v>0</v>
      </c>
      <c r="CK23" s="41">
        <f t="shared" si="23"/>
        <v>0</v>
      </c>
      <c r="CL23" s="41">
        <f t="shared" si="23"/>
        <v>0</v>
      </c>
      <c r="CM23" s="41">
        <f t="shared" si="23"/>
        <v>0</v>
      </c>
      <c r="CN23" s="41">
        <f t="shared" si="23"/>
        <v>0</v>
      </c>
      <c r="CO23" s="41">
        <f t="shared" si="23"/>
        <v>0</v>
      </c>
      <c r="CP23" s="41">
        <f t="shared" si="23"/>
        <v>0</v>
      </c>
      <c r="CQ23" s="41">
        <f t="shared" si="23"/>
        <v>0</v>
      </c>
      <c r="CR23" s="41">
        <f t="shared" si="23"/>
        <v>0</v>
      </c>
      <c r="CS23" s="41">
        <f t="shared" si="23"/>
        <v>0</v>
      </c>
      <c r="CT23" s="41">
        <f t="shared" si="23"/>
        <v>0</v>
      </c>
      <c r="CU23" s="41">
        <f t="shared" si="30"/>
        <v>0</v>
      </c>
      <c r="CV23" s="41">
        <f t="shared" si="30"/>
        <v>0</v>
      </c>
      <c r="CW23" s="41">
        <f t="shared" si="30"/>
        <v>0</v>
      </c>
      <c r="CX23" s="41">
        <f t="shared" si="30"/>
        <v>0</v>
      </c>
      <c r="CY23" s="41">
        <f t="shared" si="30"/>
        <v>0</v>
      </c>
      <c r="CZ23" s="41">
        <f t="shared" si="30"/>
        <v>0</v>
      </c>
      <c r="DA23" s="41">
        <f t="shared" si="30"/>
        <v>0</v>
      </c>
      <c r="DB23" s="41">
        <f t="shared" si="30"/>
        <v>0</v>
      </c>
      <c r="DC23" s="41">
        <f t="shared" si="30"/>
        <v>0</v>
      </c>
      <c r="DD23" s="41">
        <f t="shared" si="30"/>
        <v>0</v>
      </c>
      <c r="DE23" s="41">
        <f t="shared" si="30"/>
        <v>0</v>
      </c>
      <c r="DF23" s="41">
        <f t="shared" si="30"/>
        <v>0</v>
      </c>
      <c r="DG23" s="41">
        <f t="shared" si="30"/>
        <v>0</v>
      </c>
      <c r="DH23" s="41">
        <f t="shared" si="30"/>
        <v>0</v>
      </c>
      <c r="DI23" s="41">
        <f t="shared" si="30"/>
        <v>0</v>
      </c>
      <c r="DJ23" s="41">
        <f t="shared" si="30"/>
        <v>0</v>
      </c>
      <c r="DK23" s="41">
        <f t="shared" si="24"/>
        <v>0</v>
      </c>
      <c r="DL23" s="41">
        <f t="shared" si="24"/>
        <v>0</v>
      </c>
      <c r="DM23" s="41">
        <f t="shared" si="24"/>
        <v>0</v>
      </c>
      <c r="DN23" s="41">
        <f t="shared" si="24"/>
        <v>0</v>
      </c>
      <c r="DO23" s="41">
        <f t="shared" si="24"/>
        <v>0</v>
      </c>
      <c r="DP23" s="41">
        <f t="shared" si="24"/>
        <v>0</v>
      </c>
      <c r="DQ23" s="41">
        <f t="shared" si="24"/>
        <v>0</v>
      </c>
      <c r="DR23" s="41">
        <f t="shared" si="24"/>
        <v>0</v>
      </c>
      <c r="DS23" s="41">
        <f t="shared" si="24"/>
        <v>0</v>
      </c>
      <c r="DT23" s="41">
        <f t="shared" si="24"/>
        <v>0</v>
      </c>
      <c r="DU23" s="41">
        <f t="shared" si="24"/>
        <v>0</v>
      </c>
      <c r="DV23" s="41">
        <f t="shared" si="24"/>
        <v>0</v>
      </c>
      <c r="DW23" s="41">
        <f t="shared" si="24"/>
        <v>0</v>
      </c>
      <c r="DX23" s="41">
        <f t="shared" si="24"/>
        <v>0</v>
      </c>
      <c r="DY23" s="41">
        <f t="shared" si="24"/>
        <v>0</v>
      </c>
      <c r="DZ23" s="41">
        <f t="shared" si="24"/>
        <v>0</v>
      </c>
      <c r="EA23" s="41">
        <f t="shared" si="31"/>
        <v>0</v>
      </c>
      <c r="EB23" s="41">
        <f t="shared" si="31"/>
        <v>0</v>
      </c>
      <c r="EC23" s="41">
        <f t="shared" si="31"/>
        <v>0</v>
      </c>
      <c r="ED23" s="41">
        <f t="shared" si="31"/>
        <v>0</v>
      </c>
      <c r="EE23" s="41">
        <f t="shared" si="31"/>
        <v>0</v>
      </c>
      <c r="EF23" s="41">
        <f t="shared" si="31"/>
        <v>0</v>
      </c>
      <c r="EG23" s="41">
        <f t="shared" si="31"/>
        <v>0</v>
      </c>
      <c r="EH23" s="41">
        <f t="shared" si="31"/>
        <v>0</v>
      </c>
      <c r="EI23" s="41">
        <f t="shared" si="31"/>
        <v>0</v>
      </c>
      <c r="EJ23" s="41">
        <f t="shared" si="31"/>
        <v>0</v>
      </c>
      <c r="EK23" s="41">
        <f t="shared" si="31"/>
        <v>0</v>
      </c>
      <c r="EL23" s="41">
        <f t="shared" si="31"/>
        <v>0</v>
      </c>
      <c r="EM23" s="41">
        <f t="shared" si="31"/>
        <v>0</v>
      </c>
      <c r="EN23" s="41">
        <f t="shared" si="31"/>
        <v>0</v>
      </c>
      <c r="EO23" s="41">
        <f t="shared" si="31"/>
        <v>0</v>
      </c>
      <c r="EP23" s="41">
        <f t="shared" si="31"/>
        <v>0</v>
      </c>
      <c r="EQ23" s="41">
        <f t="shared" si="25"/>
        <v>0</v>
      </c>
      <c r="ER23" s="41">
        <f t="shared" si="25"/>
        <v>0</v>
      </c>
      <c r="ES23" s="41">
        <f t="shared" si="25"/>
        <v>0</v>
      </c>
      <c r="ET23" s="41">
        <f t="shared" si="25"/>
        <v>0</v>
      </c>
      <c r="EU23" s="41">
        <f t="shared" si="25"/>
        <v>0</v>
      </c>
      <c r="EV23" s="41">
        <f t="shared" si="25"/>
        <v>0</v>
      </c>
      <c r="EW23" s="41">
        <f t="shared" si="25"/>
        <v>0</v>
      </c>
      <c r="EX23" s="41">
        <f t="shared" si="25"/>
        <v>0</v>
      </c>
      <c r="EY23" s="41">
        <f t="shared" si="25"/>
        <v>0</v>
      </c>
      <c r="EZ23" s="41">
        <f t="shared" si="25"/>
        <v>0</v>
      </c>
      <c r="FA23" s="41">
        <f t="shared" si="25"/>
        <v>0</v>
      </c>
      <c r="FB23" s="41">
        <f t="shared" si="25"/>
        <v>0</v>
      </c>
      <c r="FC23" s="41">
        <f t="shared" si="25"/>
        <v>0</v>
      </c>
      <c r="FD23" s="41">
        <f t="shared" si="25"/>
        <v>0</v>
      </c>
      <c r="FE23" s="41">
        <f t="shared" si="25"/>
        <v>0</v>
      </c>
      <c r="FF23" s="41">
        <f t="shared" si="25"/>
        <v>0</v>
      </c>
      <c r="FG23" s="41">
        <f t="shared" si="32"/>
        <v>0</v>
      </c>
      <c r="FH23" s="41">
        <f t="shared" si="32"/>
        <v>0</v>
      </c>
      <c r="FI23" s="41">
        <f t="shared" si="32"/>
        <v>0</v>
      </c>
      <c r="FJ23" s="41">
        <f t="shared" si="32"/>
        <v>0</v>
      </c>
      <c r="FK23" s="41">
        <f t="shared" si="32"/>
        <v>0</v>
      </c>
      <c r="FL23" s="41">
        <f t="shared" si="32"/>
        <v>0</v>
      </c>
      <c r="FM23" s="41">
        <f t="shared" si="32"/>
        <v>0</v>
      </c>
      <c r="FN23" s="41">
        <f t="shared" si="32"/>
        <v>0</v>
      </c>
      <c r="FO23" s="41">
        <f t="shared" si="32"/>
        <v>0</v>
      </c>
      <c r="FP23" s="41">
        <f t="shared" si="32"/>
        <v>0</v>
      </c>
      <c r="FQ23" s="41">
        <f t="shared" si="32"/>
        <v>0</v>
      </c>
      <c r="FR23" s="41">
        <f t="shared" si="32"/>
        <v>0</v>
      </c>
      <c r="FS23" s="41">
        <f t="shared" si="32"/>
        <v>0</v>
      </c>
      <c r="FT23" s="41">
        <f t="shared" si="32"/>
        <v>0</v>
      </c>
      <c r="FU23" s="41">
        <f t="shared" si="32"/>
        <v>0</v>
      </c>
      <c r="FV23" s="41">
        <f t="shared" si="32"/>
        <v>0</v>
      </c>
      <c r="FW23" s="41">
        <f t="shared" si="26"/>
        <v>0</v>
      </c>
      <c r="FX23" s="41">
        <f t="shared" si="26"/>
        <v>0</v>
      </c>
      <c r="FY23" s="41">
        <f t="shared" si="26"/>
        <v>0</v>
      </c>
      <c r="FZ23" s="41">
        <f t="shared" si="26"/>
        <v>0</v>
      </c>
      <c r="GA23" s="41">
        <f t="shared" si="26"/>
        <v>0</v>
      </c>
      <c r="GB23" s="41">
        <f t="shared" si="26"/>
        <v>0</v>
      </c>
      <c r="GC23" s="41">
        <f t="shared" si="26"/>
        <v>0</v>
      </c>
      <c r="GD23" s="41">
        <f t="shared" si="26"/>
        <v>0</v>
      </c>
      <c r="GE23" s="41">
        <f t="shared" si="26"/>
        <v>0</v>
      </c>
      <c r="GF23" s="41">
        <f t="shared" si="26"/>
        <v>0</v>
      </c>
      <c r="GG23" s="41">
        <f t="shared" si="26"/>
        <v>0</v>
      </c>
      <c r="GH23" s="41">
        <f t="shared" si="26"/>
        <v>0</v>
      </c>
      <c r="GI23" s="41">
        <f t="shared" si="26"/>
        <v>0</v>
      </c>
      <c r="GJ23" s="41">
        <f t="shared" si="26"/>
        <v>0</v>
      </c>
      <c r="GK23" s="41">
        <f t="shared" si="26"/>
        <v>0</v>
      </c>
      <c r="GL23" s="41">
        <f t="shared" si="26"/>
        <v>0</v>
      </c>
      <c r="GM23" s="41">
        <f t="shared" si="33"/>
        <v>0</v>
      </c>
      <c r="GN23" s="41">
        <f t="shared" si="33"/>
        <v>0</v>
      </c>
      <c r="GO23" s="41">
        <f t="shared" si="33"/>
        <v>0</v>
      </c>
      <c r="GP23" s="41">
        <f t="shared" si="33"/>
        <v>0</v>
      </c>
      <c r="GQ23" s="41">
        <f t="shared" si="33"/>
        <v>0</v>
      </c>
      <c r="GR23" s="41">
        <f t="shared" si="33"/>
        <v>0</v>
      </c>
      <c r="GS23" s="41">
        <f t="shared" si="33"/>
        <v>0</v>
      </c>
      <c r="GT23" s="41">
        <f t="shared" si="33"/>
        <v>0</v>
      </c>
      <c r="GU23" s="41">
        <f t="shared" si="33"/>
        <v>0</v>
      </c>
      <c r="GV23" s="41">
        <f t="shared" si="33"/>
        <v>0</v>
      </c>
      <c r="GW23" s="41">
        <f t="shared" si="33"/>
        <v>0</v>
      </c>
      <c r="GX23" s="41">
        <f t="shared" si="33"/>
        <v>0</v>
      </c>
      <c r="GY23" s="41">
        <f t="shared" si="33"/>
        <v>0</v>
      </c>
      <c r="GZ23" s="41">
        <f t="shared" si="33"/>
        <v>0</v>
      </c>
      <c r="HA23" s="41">
        <f t="shared" si="33"/>
        <v>0</v>
      </c>
      <c r="HB23" s="41">
        <f t="shared" si="33"/>
        <v>0</v>
      </c>
      <c r="HC23" s="41">
        <f t="shared" si="27"/>
        <v>0</v>
      </c>
      <c r="HD23" s="41">
        <f t="shared" si="27"/>
        <v>0</v>
      </c>
      <c r="HE23" s="41">
        <f t="shared" si="27"/>
        <v>0</v>
      </c>
      <c r="HF23" s="41">
        <f t="shared" si="27"/>
        <v>0</v>
      </c>
      <c r="HG23" s="41">
        <f t="shared" si="27"/>
        <v>0</v>
      </c>
      <c r="HH23" s="41">
        <f t="shared" si="27"/>
        <v>0</v>
      </c>
      <c r="HI23" s="41">
        <f t="shared" si="27"/>
        <v>0</v>
      </c>
      <c r="HJ23" s="41">
        <f t="shared" si="27"/>
        <v>0</v>
      </c>
    </row>
    <row r="24" spans="1:218" ht="14.4" x14ac:dyDescent="0.3">
      <c r="A24" s="42">
        <v>21</v>
      </c>
      <c r="B24" s="43">
        <f>'CMM4 - AUX CALC'!$V$67</f>
        <v>0</v>
      </c>
      <c r="W24" s="41">
        <f>$B24/(_xlfn.SINGLE(PrazoConcessao)*12-W$3+1)</f>
        <v>0</v>
      </c>
      <c r="X24" s="41">
        <f t="shared" si="28"/>
        <v>0</v>
      </c>
      <c r="Y24" s="41">
        <f t="shared" si="28"/>
        <v>0</v>
      </c>
      <c r="Z24" s="41">
        <f t="shared" si="28"/>
        <v>0</v>
      </c>
      <c r="AA24" s="41">
        <f t="shared" si="28"/>
        <v>0</v>
      </c>
      <c r="AB24" s="41">
        <f t="shared" si="28"/>
        <v>0</v>
      </c>
      <c r="AC24" s="41">
        <f t="shared" si="28"/>
        <v>0</v>
      </c>
      <c r="AD24" s="41">
        <f t="shared" si="28"/>
        <v>0</v>
      </c>
      <c r="AE24" s="41">
        <f t="shared" si="28"/>
        <v>0</v>
      </c>
      <c r="AF24" s="41">
        <f t="shared" si="28"/>
        <v>0</v>
      </c>
      <c r="AG24" s="41">
        <f t="shared" si="28"/>
        <v>0</v>
      </c>
      <c r="AH24" s="41">
        <f t="shared" si="28"/>
        <v>0</v>
      </c>
      <c r="AI24" s="41">
        <f t="shared" si="28"/>
        <v>0</v>
      </c>
      <c r="AJ24" s="41">
        <f t="shared" si="21"/>
        <v>0</v>
      </c>
      <c r="AK24" s="41">
        <f t="shared" si="21"/>
        <v>0</v>
      </c>
      <c r="AL24" s="41">
        <f t="shared" si="21"/>
        <v>0</v>
      </c>
      <c r="AM24" s="41">
        <f t="shared" si="21"/>
        <v>0</v>
      </c>
      <c r="AN24" s="41">
        <f t="shared" si="21"/>
        <v>0</v>
      </c>
      <c r="AO24" s="41">
        <f t="shared" si="21"/>
        <v>0</v>
      </c>
      <c r="AP24" s="41">
        <f t="shared" si="21"/>
        <v>0</v>
      </c>
      <c r="AQ24" s="41">
        <f t="shared" si="21"/>
        <v>0</v>
      </c>
      <c r="AR24" s="41">
        <f t="shared" si="21"/>
        <v>0</v>
      </c>
      <c r="AS24" s="41">
        <f t="shared" si="21"/>
        <v>0</v>
      </c>
      <c r="AT24" s="41">
        <f t="shared" si="21"/>
        <v>0</v>
      </c>
      <c r="AU24" s="41">
        <f t="shared" si="21"/>
        <v>0</v>
      </c>
      <c r="AV24" s="41">
        <f t="shared" si="21"/>
        <v>0</v>
      </c>
      <c r="AW24" s="41">
        <f t="shared" si="21"/>
        <v>0</v>
      </c>
      <c r="AX24" s="41">
        <f t="shared" si="21"/>
        <v>0</v>
      </c>
      <c r="AY24" s="41">
        <f t="shared" si="29"/>
        <v>0</v>
      </c>
      <c r="AZ24" s="41">
        <f t="shared" si="29"/>
        <v>0</v>
      </c>
      <c r="BA24" s="41">
        <f t="shared" si="29"/>
        <v>0</v>
      </c>
      <c r="BB24" s="41">
        <f t="shared" si="29"/>
        <v>0</v>
      </c>
      <c r="BC24" s="41">
        <f t="shared" si="29"/>
        <v>0</v>
      </c>
      <c r="BD24" s="41">
        <f t="shared" si="29"/>
        <v>0</v>
      </c>
      <c r="BE24" s="41">
        <f t="shared" si="29"/>
        <v>0</v>
      </c>
      <c r="BF24" s="41">
        <f t="shared" si="29"/>
        <v>0</v>
      </c>
      <c r="BG24" s="41">
        <f t="shared" si="29"/>
        <v>0</v>
      </c>
      <c r="BH24" s="41">
        <f t="shared" si="29"/>
        <v>0</v>
      </c>
      <c r="BI24" s="41">
        <f t="shared" si="29"/>
        <v>0</v>
      </c>
      <c r="BJ24" s="41">
        <f t="shared" si="29"/>
        <v>0</v>
      </c>
      <c r="BK24" s="41">
        <f t="shared" si="29"/>
        <v>0</v>
      </c>
      <c r="BL24" s="41">
        <f t="shared" si="29"/>
        <v>0</v>
      </c>
      <c r="BM24" s="41">
        <f t="shared" si="29"/>
        <v>0</v>
      </c>
      <c r="BN24" s="41">
        <f t="shared" si="29"/>
        <v>0</v>
      </c>
      <c r="BO24" s="41">
        <f t="shared" si="22"/>
        <v>0</v>
      </c>
      <c r="BP24" s="41">
        <f t="shared" si="22"/>
        <v>0</v>
      </c>
      <c r="BQ24" s="41">
        <f t="shared" si="22"/>
        <v>0</v>
      </c>
      <c r="BR24" s="41">
        <f t="shared" si="22"/>
        <v>0</v>
      </c>
      <c r="BS24" s="41">
        <f t="shared" si="22"/>
        <v>0</v>
      </c>
      <c r="BT24" s="41">
        <f t="shared" si="22"/>
        <v>0</v>
      </c>
      <c r="BU24" s="41">
        <f t="shared" si="22"/>
        <v>0</v>
      </c>
      <c r="BV24" s="41">
        <f t="shared" si="22"/>
        <v>0</v>
      </c>
      <c r="BW24" s="41">
        <f t="shared" si="22"/>
        <v>0</v>
      </c>
      <c r="BX24" s="41">
        <f t="shared" si="22"/>
        <v>0</v>
      </c>
      <c r="BY24" s="41">
        <f t="shared" si="22"/>
        <v>0</v>
      </c>
      <c r="BZ24" s="41">
        <f t="shared" si="22"/>
        <v>0</v>
      </c>
      <c r="CA24" s="41">
        <f t="shared" si="22"/>
        <v>0</v>
      </c>
      <c r="CB24" s="41">
        <f t="shared" si="22"/>
        <v>0</v>
      </c>
      <c r="CC24" s="41">
        <f t="shared" si="22"/>
        <v>0</v>
      </c>
      <c r="CD24" s="41">
        <f t="shared" si="22"/>
        <v>0</v>
      </c>
      <c r="CE24" s="41">
        <f t="shared" si="23"/>
        <v>0</v>
      </c>
      <c r="CF24" s="41">
        <f t="shared" si="23"/>
        <v>0</v>
      </c>
      <c r="CG24" s="41">
        <f t="shared" si="23"/>
        <v>0</v>
      </c>
      <c r="CH24" s="41">
        <f t="shared" si="23"/>
        <v>0</v>
      </c>
      <c r="CI24" s="41">
        <f t="shared" si="23"/>
        <v>0</v>
      </c>
      <c r="CJ24" s="41">
        <f t="shared" si="23"/>
        <v>0</v>
      </c>
      <c r="CK24" s="41">
        <f t="shared" si="23"/>
        <v>0</v>
      </c>
      <c r="CL24" s="41">
        <f t="shared" si="23"/>
        <v>0</v>
      </c>
      <c r="CM24" s="41">
        <f t="shared" si="23"/>
        <v>0</v>
      </c>
      <c r="CN24" s="41">
        <f t="shared" si="23"/>
        <v>0</v>
      </c>
      <c r="CO24" s="41">
        <f t="shared" si="23"/>
        <v>0</v>
      </c>
      <c r="CP24" s="41">
        <f t="shared" si="23"/>
        <v>0</v>
      </c>
      <c r="CQ24" s="41">
        <f t="shared" si="23"/>
        <v>0</v>
      </c>
      <c r="CR24" s="41">
        <f t="shared" si="23"/>
        <v>0</v>
      </c>
      <c r="CS24" s="41">
        <f t="shared" si="23"/>
        <v>0</v>
      </c>
      <c r="CT24" s="41">
        <f t="shared" si="23"/>
        <v>0</v>
      </c>
      <c r="CU24" s="41">
        <f t="shared" si="30"/>
        <v>0</v>
      </c>
      <c r="CV24" s="41">
        <f t="shared" si="30"/>
        <v>0</v>
      </c>
      <c r="CW24" s="41">
        <f t="shared" si="30"/>
        <v>0</v>
      </c>
      <c r="CX24" s="41">
        <f t="shared" si="30"/>
        <v>0</v>
      </c>
      <c r="CY24" s="41">
        <f t="shared" si="30"/>
        <v>0</v>
      </c>
      <c r="CZ24" s="41">
        <f t="shared" si="30"/>
        <v>0</v>
      </c>
      <c r="DA24" s="41">
        <f t="shared" si="30"/>
        <v>0</v>
      </c>
      <c r="DB24" s="41">
        <f t="shared" si="30"/>
        <v>0</v>
      </c>
      <c r="DC24" s="41">
        <f t="shared" si="30"/>
        <v>0</v>
      </c>
      <c r="DD24" s="41">
        <f t="shared" si="30"/>
        <v>0</v>
      </c>
      <c r="DE24" s="41">
        <f t="shared" si="30"/>
        <v>0</v>
      </c>
      <c r="DF24" s="41">
        <f t="shared" si="30"/>
        <v>0</v>
      </c>
      <c r="DG24" s="41">
        <f t="shared" si="30"/>
        <v>0</v>
      </c>
      <c r="DH24" s="41">
        <f t="shared" si="30"/>
        <v>0</v>
      </c>
      <c r="DI24" s="41">
        <f t="shared" si="30"/>
        <v>0</v>
      </c>
      <c r="DJ24" s="41">
        <f t="shared" si="30"/>
        <v>0</v>
      </c>
      <c r="DK24" s="41">
        <f t="shared" si="24"/>
        <v>0</v>
      </c>
      <c r="DL24" s="41">
        <f t="shared" si="24"/>
        <v>0</v>
      </c>
      <c r="DM24" s="41">
        <f t="shared" si="24"/>
        <v>0</v>
      </c>
      <c r="DN24" s="41">
        <f t="shared" si="24"/>
        <v>0</v>
      </c>
      <c r="DO24" s="41">
        <f t="shared" si="24"/>
        <v>0</v>
      </c>
      <c r="DP24" s="41">
        <f t="shared" si="24"/>
        <v>0</v>
      </c>
      <c r="DQ24" s="41">
        <f t="shared" si="24"/>
        <v>0</v>
      </c>
      <c r="DR24" s="41">
        <f t="shared" si="24"/>
        <v>0</v>
      </c>
      <c r="DS24" s="41">
        <f t="shared" si="24"/>
        <v>0</v>
      </c>
      <c r="DT24" s="41">
        <f t="shared" si="24"/>
        <v>0</v>
      </c>
      <c r="DU24" s="41">
        <f t="shared" si="24"/>
        <v>0</v>
      </c>
      <c r="DV24" s="41">
        <f t="shared" si="24"/>
        <v>0</v>
      </c>
      <c r="DW24" s="41">
        <f t="shared" si="24"/>
        <v>0</v>
      </c>
      <c r="DX24" s="41">
        <f t="shared" si="24"/>
        <v>0</v>
      </c>
      <c r="DY24" s="41">
        <f t="shared" si="24"/>
        <v>0</v>
      </c>
      <c r="DZ24" s="41">
        <f t="shared" si="24"/>
        <v>0</v>
      </c>
      <c r="EA24" s="41">
        <f t="shared" si="31"/>
        <v>0</v>
      </c>
      <c r="EB24" s="41">
        <f t="shared" si="31"/>
        <v>0</v>
      </c>
      <c r="EC24" s="41">
        <f t="shared" si="31"/>
        <v>0</v>
      </c>
      <c r="ED24" s="41">
        <f t="shared" si="31"/>
        <v>0</v>
      </c>
      <c r="EE24" s="41">
        <f t="shared" si="31"/>
        <v>0</v>
      </c>
      <c r="EF24" s="41">
        <f t="shared" si="31"/>
        <v>0</v>
      </c>
      <c r="EG24" s="41">
        <f t="shared" si="31"/>
        <v>0</v>
      </c>
      <c r="EH24" s="41">
        <f t="shared" si="31"/>
        <v>0</v>
      </c>
      <c r="EI24" s="41">
        <f t="shared" si="31"/>
        <v>0</v>
      </c>
      <c r="EJ24" s="41">
        <f t="shared" si="31"/>
        <v>0</v>
      </c>
      <c r="EK24" s="41">
        <f t="shared" si="31"/>
        <v>0</v>
      </c>
      <c r="EL24" s="41">
        <f t="shared" si="31"/>
        <v>0</v>
      </c>
      <c r="EM24" s="41">
        <f t="shared" si="31"/>
        <v>0</v>
      </c>
      <c r="EN24" s="41">
        <f t="shared" si="31"/>
        <v>0</v>
      </c>
      <c r="EO24" s="41">
        <f t="shared" si="31"/>
        <v>0</v>
      </c>
      <c r="EP24" s="41">
        <f t="shared" si="31"/>
        <v>0</v>
      </c>
      <c r="EQ24" s="41">
        <f t="shared" si="25"/>
        <v>0</v>
      </c>
      <c r="ER24" s="41">
        <f t="shared" si="25"/>
        <v>0</v>
      </c>
      <c r="ES24" s="41">
        <f t="shared" si="25"/>
        <v>0</v>
      </c>
      <c r="ET24" s="41">
        <f t="shared" si="25"/>
        <v>0</v>
      </c>
      <c r="EU24" s="41">
        <f t="shared" si="25"/>
        <v>0</v>
      </c>
      <c r="EV24" s="41">
        <f t="shared" si="25"/>
        <v>0</v>
      </c>
      <c r="EW24" s="41">
        <f t="shared" si="25"/>
        <v>0</v>
      </c>
      <c r="EX24" s="41">
        <f t="shared" si="25"/>
        <v>0</v>
      </c>
      <c r="EY24" s="41">
        <f t="shared" si="25"/>
        <v>0</v>
      </c>
      <c r="EZ24" s="41">
        <f t="shared" si="25"/>
        <v>0</v>
      </c>
      <c r="FA24" s="41">
        <f t="shared" si="25"/>
        <v>0</v>
      </c>
      <c r="FB24" s="41">
        <f t="shared" si="25"/>
        <v>0</v>
      </c>
      <c r="FC24" s="41">
        <f t="shared" si="25"/>
        <v>0</v>
      </c>
      <c r="FD24" s="41">
        <f t="shared" si="25"/>
        <v>0</v>
      </c>
      <c r="FE24" s="41">
        <f t="shared" si="25"/>
        <v>0</v>
      </c>
      <c r="FF24" s="41">
        <f t="shared" si="25"/>
        <v>0</v>
      </c>
      <c r="FG24" s="41">
        <f t="shared" si="32"/>
        <v>0</v>
      </c>
      <c r="FH24" s="41">
        <f t="shared" si="32"/>
        <v>0</v>
      </c>
      <c r="FI24" s="41">
        <f t="shared" si="32"/>
        <v>0</v>
      </c>
      <c r="FJ24" s="41">
        <f t="shared" si="32"/>
        <v>0</v>
      </c>
      <c r="FK24" s="41">
        <f t="shared" si="32"/>
        <v>0</v>
      </c>
      <c r="FL24" s="41">
        <f t="shared" si="32"/>
        <v>0</v>
      </c>
      <c r="FM24" s="41">
        <f t="shared" si="32"/>
        <v>0</v>
      </c>
      <c r="FN24" s="41">
        <f t="shared" si="32"/>
        <v>0</v>
      </c>
      <c r="FO24" s="41">
        <f t="shared" si="32"/>
        <v>0</v>
      </c>
      <c r="FP24" s="41">
        <f t="shared" si="32"/>
        <v>0</v>
      </c>
      <c r="FQ24" s="41">
        <f t="shared" si="32"/>
        <v>0</v>
      </c>
      <c r="FR24" s="41">
        <f t="shared" si="32"/>
        <v>0</v>
      </c>
      <c r="FS24" s="41">
        <f t="shared" si="32"/>
        <v>0</v>
      </c>
      <c r="FT24" s="41">
        <f t="shared" si="32"/>
        <v>0</v>
      </c>
      <c r="FU24" s="41">
        <f t="shared" si="32"/>
        <v>0</v>
      </c>
      <c r="FV24" s="41">
        <f t="shared" si="32"/>
        <v>0</v>
      </c>
      <c r="FW24" s="41">
        <f t="shared" si="26"/>
        <v>0</v>
      </c>
      <c r="FX24" s="41">
        <f t="shared" si="26"/>
        <v>0</v>
      </c>
      <c r="FY24" s="41">
        <f t="shared" si="26"/>
        <v>0</v>
      </c>
      <c r="FZ24" s="41">
        <f t="shared" si="26"/>
        <v>0</v>
      </c>
      <c r="GA24" s="41">
        <f t="shared" si="26"/>
        <v>0</v>
      </c>
      <c r="GB24" s="41">
        <f t="shared" si="26"/>
        <v>0</v>
      </c>
      <c r="GC24" s="41">
        <f t="shared" si="26"/>
        <v>0</v>
      </c>
      <c r="GD24" s="41">
        <f t="shared" si="26"/>
        <v>0</v>
      </c>
      <c r="GE24" s="41">
        <f t="shared" si="26"/>
        <v>0</v>
      </c>
      <c r="GF24" s="41">
        <f t="shared" si="26"/>
        <v>0</v>
      </c>
      <c r="GG24" s="41">
        <f t="shared" si="26"/>
        <v>0</v>
      </c>
      <c r="GH24" s="41">
        <f t="shared" si="26"/>
        <v>0</v>
      </c>
      <c r="GI24" s="41">
        <f t="shared" si="26"/>
        <v>0</v>
      </c>
      <c r="GJ24" s="41">
        <f t="shared" si="26"/>
        <v>0</v>
      </c>
      <c r="GK24" s="41">
        <f t="shared" si="26"/>
        <v>0</v>
      </c>
      <c r="GL24" s="41">
        <f t="shared" si="26"/>
        <v>0</v>
      </c>
      <c r="GM24" s="41">
        <f t="shared" si="33"/>
        <v>0</v>
      </c>
      <c r="GN24" s="41">
        <f t="shared" si="33"/>
        <v>0</v>
      </c>
      <c r="GO24" s="41">
        <f t="shared" si="33"/>
        <v>0</v>
      </c>
      <c r="GP24" s="41">
        <f t="shared" si="33"/>
        <v>0</v>
      </c>
      <c r="GQ24" s="41">
        <f t="shared" si="33"/>
        <v>0</v>
      </c>
      <c r="GR24" s="41">
        <f t="shared" si="33"/>
        <v>0</v>
      </c>
      <c r="GS24" s="41">
        <f t="shared" si="33"/>
        <v>0</v>
      </c>
      <c r="GT24" s="41">
        <f t="shared" si="33"/>
        <v>0</v>
      </c>
      <c r="GU24" s="41">
        <f t="shared" si="33"/>
        <v>0</v>
      </c>
      <c r="GV24" s="41">
        <f t="shared" si="33"/>
        <v>0</v>
      </c>
      <c r="GW24" s="41">
        <f t="shared" si="33"/>
        <v>0</v>
      </c>
      <c r="GX24" s="41">
        <f t="shared" si="33"/>
        <v>0</v>
      </c>
      <c r="GY24" s="41">
        <f t="shared" si="33"/>
        <v>0</v>
      </c>
      <c r="GZ24" s="41">
        <f t="shared" si="33"/>
        <v>0</v>
      </c>
      <c r="HA24" s="41">
        <f t="shared" si="33"/>
        <v>0</v>
      </c>
      <c r="HB24" s="41">
        <f t="shared" si="33"/>
        <v>0</v>
      </c>
      <c r="HC24" s="41">
        <f t="shared" si="27"/>
        <v>0</v>
      </c>
      <c r="HD24" s="41">
        <f t="shared" si="27"/>
        <v>0</v>
      </c>
      <c r="HE24" s="41">
        <f t="shared" si="27"/>
        <v>0</v>
      </c>
      <c r="HF24" s="41">
        <f t="shared" si="27"/>
        <v>0</v>
      </c>
      <c r="HG24" s="41">
        <f t="shared" si="27"/>
        <v>0</v>
      </c>
      <c r="HH24" s="41">
        <f t="shared" si="27"/>
        <v>0</v>
      </c>
      <c r="HI24" s="41">
        <f t="shared" si="27"/>
        <v>0</v>
      </c>
      <c r="HJ24" s="41">
        <f t="shared" si="27"/>
        <v>0</v>
      </c>
    </row>
    <row r="25" spans="1:218" ht="14.4" x14ac:dyDescent="0.3">
      <c r="A25" s="42">
        <v>22</v>
      </c>
      <c r="B25" s="43">
        <f>'CMM4 - AUX CALC'!$W$67</f>
        <v>0</v>
      </c>
      <c r="X25" s="41">
        <f>$B25/(_xlfn.SINGLE(PrazoConcessao)*12-X$3+1)</f>
        <v>0</v>
      </c>
      <c r="Y25" s="41">
        <f t="shared" si="28"/>
        <v>0</v>
      </c>
      <c r="Z25" s="41">
        <f t="shared" si="28"/>
        <v>0</v>
      </c>
      <c r="AA25" s="41">
        <f t="shared" si="28"/>
        <v>0</v>
      </c>
      <c r="AB25" s="41">
        <f t="shared" si="28"/>
        <v>0</v>
      </c>
      <c r="AC25" s="41">
        <f t="shared" si="28"/>
        <v>0</v>
      </c>
      <c r="AD25" s="41">
        <f t="shared" si="28"/>
        <v>0</v>
      </c>
      <c r="AE25" s="41">
        <f t="shared" si="28"/>
        <v>0</v>
      </c>
      <c r="AF25" s="41">
        <f t="shared" si="28"/>
        <v>0</v>
      </c>
      <c r="AG25" s="41">
        <f t="shared" si="28"/>
        <v>0</v>
      </c>
      <c r="AH25" s="41">
        <f t="shared" si="28"/>
        <v>0</v>
      </c>
      <c r="AI25" s="41">
        <f t="shared" si="28"/>
        <v>0</v>
      </c>
      <c r="AJ25" s="41">
        <f t="shared" si="21"/>
        <v>0</v>
      </c>
      <c r="AK25" s="41">
        <f t="shared" si="21"/>
        <v>0</v>
      </c>
      <c r="AL25" s="41">
        <f t="shared" si="21"/>
        <v>0</v>
      </c>
      <c r="AM25" s="41">
        <f t="shared" si="21"/>
        <v>0</v>
      </c>
      <c r="AN25" s="41">
        <f t="shared" si="21"/>
        <v>0</v>
      </c>
      <c r="AO25" s="41">
        <f t="shared" si="21"/>
        <v>0</v>
      </c>
      <c r="AP25" s="41">
        <f t="shared" si="21"/>
        <v>0</v>
      </c>
      <c r="AQ25" s="41">
        <f t="shared" si="21"/>
        <v>0</v>
      </c>
      <c r="AR25" s="41">
        <f t="shared" si="21"/>
        <v>0</v>
      </c>
      <c r="AS25" s="41">
        <f t="shared" si="21"/>
        <v>0</v>
      </c>
      <c r="AT25" s="41">
        <f t="shared" si="21"/>
        <v>0</v>
      </c>
      <c r="AU25" s="41">
        <f t="shared" si="21"/>
        <v>0</v>
      </c>
      <c r="AV25" s="41">
        <f t="shared" si="21"/>
        <v>0</v>
      </c>
      <c r="AW25" s="41">
        <f t="shared" si="21"/>
        <v>0</v>
      </c>
      <c r="AX25" s="41">
        <f t="shared" si="21"/>
        <v>0</v>
      </c>
      <c r="AY25" s="41">
        <f t="shared" si="29"/>
        <v>0</v>
      </c>
      <c r="AZ25" s="41">
        <f t="shared" si="29"/>
        <v>0</v>
      </c>
      <c r="BA25" s="41">
        <f t="shared" si="29"/>
        <v>0</v>
      </c>
      <c r="BB25" s="41">
        <f t="shared" si="29"/>
        <v>0</v>
      </c>
      <c r="BC25" s="41">
        <f t="shared" si="29"/>
        <v>0</v>
      </c>
      <c r="BD25" s="41">
        <f t="shared" si="29"/>
        <v>0</v>
      </c>
      <c r="BE25" s="41">
        <f t="shared" si="29"/>
        <v>0</v>
      </c>
      <c r="BF25" s="41">
        <f t="shared" si="29"/>
        <v>0</v>
      </c>
      <c r="BG25" s="41">
        <f t="shared" si="29"/>
        <v>0</v>
      </c>
      <c r="BH25" s="41">
        <f t="shared" si="29"/>
        <v>0</v>
      </c>
      <c r="BI25" s="41">
        <f t="shared" si="29"/>
        <v>0</v>
      </c>
      <c r="BJ25" s="41">
        <f t="shared" si="29"/>
        <v>0</v>
      </c>
      <c r="BK25" s="41">
        <f t="shared" si="29"/>
        <v>0</v>
      </c>
      <c r="BL25" s="41">
        <f t="shared" si="29"/>
        <v>0</v>
      </c>
      <c r="BM25" s="41">
        <f t="shared" si="29"/>
        <v>0</v>
      </c>
      <c r="BN25" s="41">
        <f t="shared" si="29"/>
        <v>0</v>
      </c>
      <c r="BO25" s="41">
        <f t="shared" si="22"/>
        <v>0</v>
      </c>
      <c r="BP25" s="41">
        <f t="shared" si="22"/>
        <v>0</v>
      </c>
      <c r="BQ25" s="41">
        <f t="shared" si="22"/>
        <v>0</v>
      </c>
      <c r="BR25" s="41">
        <f t="shared" si="22"/>
        <v>0</v>
      </c>
      <c r="BS25" s="41">
        <f t="shared" si="22"/>
        <v>0</v>
      </c>
      <c r="BT25" s="41">
        <f t="shared" si="22"/>
        <v>0</v>
      </c>
      <c r="BU25" s="41">
        <f t="shared" si="22"/>
        <v>0</v>
      </c>
      <c r="BV25" s="41">
        <f t="shared" si="22"/>
        <v>0</v>
      </c>
      <c r="BW25" s="41">
        <f t="shared" si="22"/>
        <v>0</v>
      </c>
      <c r="BX25" s="41">
        <f t="shared" si="22"/>
        <v>0</v>
      </c>
      <c r="BY25" s="41">
        <f t="shared" si="22"/>
        <v>0</v>
      </c>
      <c r="BZ25" s="41">
        <f t="shared" si="22"/>
        <v>0</v>
      </c>
      <c r="CA25" s="41">
        <f t="shared" si="22"/>
        <v>0</v>
      </c>
      <c r="CB25" s="41">
        <f t="shared" si="22"/>
        <v>0</v>
      </c>
      <c r="CC25" s="41">
        <f t="shared" si="22"/>
        <v>0</v>
      </c>
      <c r="CD25" s="41">
        <f t="shared" si="22"/>
        <v>0</v>
      </c>
      <c r="CE25" s="41">
        <f t="shared" si="23"/>
        <v>0</v>
      </c>
      <c r="CF25" s="41">
        <f t="shared" si="23"/>
        <v>0</v>
      </c>
      <c r="CG25" s="41">
        <f t="shared" si="23"/>
        <v>0</v>
      </c>
      <c r="CH25" s="41">
        <f t="shared" si="23"/>
        <v>0</v>
      </c>
      <c r="CI25" s="41">
        <f t="shared" si="23"/>
        <v>0</v>
      </c>
      <c r="CJ25" s="41">
        <f t="shared" si="23"/>
        <v>0</v>
      </c>
      <c r="CK25" s="41">
        <f t="shared" si="23"/>
        <v>0</v>
      </c>
      <c r="CL25" s="41">
        <f t="shared" si="23"/>
        <v>0</v>
      </c>
      <c r="CM25" s="41">
        <f t="shared" si="23"/>
        <v>0</v>
      </c>
      <c r="CN25" s="41">
        <f t="shared" si="23"/>
        <v>0</v>
      </c>
      <c r="CO25" s="41">
        <f t="shared" si="23"/>
        <v>0</v>
      </c>
      <c r="CP25" s="41">
        <f t="shared" si="23"/>
        <v>0</v>
      </c>
      <c r="CQ25" s="41">
        <f t="shared" si="23"/>
        <v>0</v>
      </c>
      <c r="CR25" s="41">
        <f t="shared" si="23"/>
        <v>0</v>
      </c>
      <c r="CS25" s="41">
        <f t="shared" si="23"/>
        <v>0</v>
      </c>
      <c r="CT25" s="41">
        <f t="shared" si="23"/>
        <v>0</v>
      </c>
      <c r="CU25" s="41">
        <f t="shared" si="30"/>
        <v>0</v>
      </c>
      <c r="CV25" s="41">
        <f t="shared" si="30"/>
        <v>0</v>
      </c>
      <c r="CW25" s="41">
        <f t="shared" si="30"/>
        <v>0</v>
      </c>
      <c r="CX25" s="41">
        <f t="shared" si="30"/>
        <v>0</v>
      </c>
      <c r="CY25" s="41">
        <f t="shared" si="30"/>
        <v>0</v>
      </c>
      <c r="CZ25" s="41">
        <f t="shared" si="30"/>
        <v>0</v>
      </c>
      <c r="DA25" s="41">
        <f t="shared" si="30"/>
        <v>0</v>
      </c>
      <c r="DB25" s="41">
        <f t="shared" si="30"/>
        <v>0</v>
      </c>
      <c r="DC25" s="41">
        <f t="shared" si="30"/>
        <v>0</v>
      </c>
      <c r="DD25" s="41">
        <f t="shared" si="30"/>
        <v>0</v>
      </c>
      <c r="DE25" s="41">
        <f t="shared" si="30"/>
        <v>0</v>
      </c>
      <c r="DF25" s="41">
        <f t="shared" si="30"/>
        <v>0</v>
      </c>
      <c r="DG25" s="41">
        <f t="shared" si="30"/>
        <v>0</v>
      </c>
      <c r="DH25" s="41">
        <f t="shared" si="30"/>
        <v>0</v>
      </c>
      <c r="DI25" s="41">
        <f t="shared" si="30"/>
        <v>0</v>
      </c>
      <c r="DJ25" s="41">
        <f t="shared" si="30"/>
        <v>0</v>
      </c>
      <c r="DK25" s="41">
        <f t="shared" si="24"/>
        <v>0</v>
      </c>
      <c r="DL25" s="41">
        <f t="shared" si="24"/>
        <v>0</v>
      </c>
      <c r="DM25" s="41">
        <f t="shared" si="24"/>
        <v>0</v>
      </c>
      <c r="DN25" s="41">
        <f t="shared" si="24"/>
        <v>0</v>
      </c>
      <c r="DO25" s="41">
        <f t="shared" si="24"/>
        <v>0</v>
      </c>
      <c r="DP25" s="41">
        <f t="shared" si="24"/>
        <v>0</v>
      </c>
      <c r="DQ25" s="41">
        <f t="shared" si="24"/>
        <v>0</v>
      </c>
      <c r="DR25" s="41">
        <f t="shared" si="24"/>
        <v>0</v>
      </c>
      <c r="DS25" s="41">
        <f t="shared" si="24"/>
        <v>0</v>
      </c>
      <c r="DT25" s="41">
        <f t="shared" si="24"/>
        <v>0</v>
      </c>
      <c r="DU25" s="41">
        <f t="shared" si="24"/>
        <v>0</v>
      </c>
      <c r="DV25" s="41">
        <f t="shared" si="24"/>
        <v>0</v>
      </c>
      <c r="DW25" s="41">
        <f t="shared" si="24"/>
        <v>0</v>
      </c>
      <c r="DX25" s="41">
        <f t="shared" si="24"/>
        <v>0</v>
      </c>
      <c r="DY25" s="41">
        <f t="shared" si="24"/>
        <v>0</v>
      </c>
      <c r="DZ25" s="41">
        <f t="shared" si="24"/>
        <v>0</v>
      </c>
      <c r="EA25" s="41">
        <f t="shared" si="31"/>
        <v>0</v>
      </c>
      <c r="EB25" s="41">
        <f t="shared" si="31"/>
        <v>0</v>
      </c>
      <c r="EC25" s="41">
        <f t="shared" si="31"/>
        <v>0</v>
      </c>
      <c r="ED25" s="41">
        <f t="shared" si="31"/>
        <v>0</v>
      </c>
      <c r="EE25" s="41">
        <f t="shared" si="31"/>
        <v>0</v>
      </c>
      <c r="EF25" s="41">
        <f t="shared" si="31"/>
        <v>0</v>
      </c>
      <c r="EG25" s="41">
        <f t="shared" si="31"/>
        <v>0</v>
      </c>
      <c r="EH25" s="41">
        <f t="shared" si="31"/>
        <v>0</v>
      </c>
      <c r="EI25" s="41">
        <f t="shared" si="31"/>
        <v>0</v>
      </c>
      <c r="EJ25" s="41">
        <f t="shared" si="31"/>
        <v>0</v>
      </c>
      <c r="EK25" s="41">
        <f t="shared" si="31"/>
        <v>0</v>
      </c>
      <c r="EL25" s="41">
        <f t="shared" si="31"/>
        <v>0</v>
      </c>
      <c r="EM25" s="41">
        <f t="shared" si="31"/>
        <v>0</v>
      </c>
      <c r="EN25" s="41">
        <f t="shared" si="31"/>
        <v>0</v>
      </c>
      <c r="EO25" s="41">
        <f t="shared" si="31"/>
        <v>0</v>
      </c>
      <c r="EP25" s="41">
        <f t="shared" si="31"/>
        <v>0</v>
      </c>
      <c r="EQ25" s="41">
        <f t="shared" si="25"/>
        <v>0</v>
      </c>
      <c r="ER25" s="41">
        <f t="shared" si="25"/>
        <v>0</v>
      </c>
      <c r="ES25" s="41">
        <f t="shared" si="25"/>
        <v>0</v>
      </c>
      <c r="ET25" s="41">
        <f t="shared" si="25"/>
        <v>0</v>
      </c>
      <c r="EU25" s="41">
        <f t="shared" si="25"/>
        <v>0</v>
      </c>
      <c r="EV25" s="41">
        <f t="shared" si="25"/>
        <v>0</v>
      </c>
      <c r="EW25" s="41">
        <f t="shared" si="25"/>
        <v>0</v>
      </c>
      <c r="EX25" s="41">
        <f t="shared" si="25"/>
        <v>0</v>
      </c>
      <c r="EY25" s="41">
        <f t="shared" si="25"/>
        <v>0</v>
      </c>
      <c r="EZ25" s="41">
        <f t="shared" si="25"/>
        <v>0</v>
      </c>
      <c r="FA25" s="41">
        <f t="shared" si="25"/>
        <v>0</v>
      </c>
      <c r="FB25" s="41">
        <f t="shared" si="25"/>
        <v>0</v>
      </c>
      <c r="FC25" s="41">
        <f t="shared" si="25"/>
        <v>0</v>
      </c>
      <c r="FD25" s="41">
        <f t="shared" si="25"/>
        <v>0</v>
      </c>
      <c r="FE25" s="41">
        <f t="shared" si="25"/>
        <v>0</v>
      </c>
      <c r="FF25" s="41">
        <f t="shared" si="25"/>
        <v>0</v>
      </c>
      <c r="FG25" s="41">
        <f t="shared" si="32"/>
        <v>0</v>
      </c>
      <c r="FH25" s="41">
        <f t="shared" si="32"/>
        <v>0</v>
      </c>
      <c r="FI25" s="41">
        <f t="shared" si="32"/>
        <v>0</v>
      </c>
      <c r="FJ25" s="41">
        <f t="shared" si="32"/>
        <v>0</v>
      </c>
      <c r="FK25" s="41">
        <f t="shared" si="32"/>
        <v>0</v>
      </c>
      <c r="FL25" s="41">
        <f t="shared" si="32"/>
        <v>0</v>
      </c>
      <c r="FM25" s="41">
        <f t="shared" si="32"/>
        <v>0</v>
      </c>
      <c r="FN25" s="41">
        <f t="shared" si="32"/>
        <v>0</v>
      </c>
      <c r="FO25" s="41">
        <f t="shared" si="32"/>
        <v>0</v>
      </c>
      <c r="FP25" s="41">
        <f t="shared" si="32"/>
        <v>0</v>
      </c>
      <c r="FQ25" s="41">
        <f t="shared" si="32"/>
        <v>0</v>
      </c>
      <c r="FR25" s="41">
        <f t="shared" si="32"/>
        <v>0</v>
      </c>
      <c r="FS25" s="41">
        <f t="shared" si="32"/>
        <v>0</v>
      </c>
      <c r="FT25" s="41">
        <f t="shared" si="32"/>
        <v>0</v>
      </c>
      <c r="FU25" s="41">
        <f t="shared" si="32"/>
        <v>0</v>
      </c>
      <c r="FV25" s="41">
        <f t="shared" si="32"/>
        <v>0</v>
      </c>
      <c r="FW25" s="41">
        <f t="shared" si="26"/>
        <v>0</v>
      </c>
      <c r="FX25" s="41">
        <f t="shared" si="26"/>
        <v>0</v>
      </c>
      <c r="FY25" s="41">
        <f t="shared" si="26"/>
        <v>0</v>
      </c>
      <c r="FZ25" s="41">
        <f t="shared" si="26"/>
        <v>0</v>
      </c>
      <c r="GA25" s="41">
        <f t="shared" si="26"/>
        <v>0</v>
      </c>
      <c r="GB25" s="41">
        <f t="shared" si="26"/>
        <v>0</v>
      </c>
      <c r="GC25" s="41">
        <f t="shared" si="26"/>
        <v>0</v>
      </c>
      <c r="GD25" s="41">
        <f t="shared" si="26"/>
        <v>0</v>
      </c>
      <c r="GE25" s="41">
        <f t="shared" si="26"/>
        <v>0</v>
      </c>
      <c r="GF25" s="41">
        <f t="shared" si="26"/>
        <v>0</v>
      </c>
      <c r="GG25" s="41">
        <f t="shared" si="26"/>
        <v>0</v>
      </c>
      <c r="GH25" s="41">
        <f t="shared" si="26"/>
        <v>0</v>
      </c>
      <c r="GI25" s="41">
        <f t="shared" si="26"/>
        <v>0</v>
      </c>
      <c r="GJ25" s="41">
        <f t="shared" si="26"/>
        <v>0</v>
      </c>
      <c r="GK25" s="41">
        <f t="shared" si="26"/>
        <v>0</v>
      </c>
      <c r="GL25" s="41">
        <f t="shared" si="26"/>
        <v>0</v>
      </c>
      <c r="GM25" s="41">
        <f t="shared" si="33"/>
        <v>0</v>
      </c>
      <c r="GN25" s="41">
        <f t="shared" si="33"/>
        <v>0</v>
      </c>
      <c r="GO25" s="41">
        <f t="shared" si="33"/>
        <v>0</v>
      </c>
      <c r="GP25" s="41">
        <f t="shared" si="33"/>
        <v>0</v>
      </c>
      <c r="GQ25" s="41">
        <f t="shared" si="33"/>
        <v>0</v>
      </c>
      <c r="GR25" s="41">
        <f t="shared" si="33"/>
        <v>0</v>
      </c>
      <c r="GS25" s="41">
        <f t="shared" si="33"/>
        <v>0</v>
      </c>
      <c r="GT25" s="41">
        <f t="shared" si="33"/>
        <v>0</v>
      </c>
      <c r="GU25" s="41">
        <f t="shared" si="33"/>
        <v>0</v>
      </c>
      <c r="GV25" s="41">
        <f t="shared" si="33"/>
        <v>0</v>
      </c>
      <c r="GW25" s="41">
        <f t="shared" si="33"/>
        <v>0</v>
      </c>
      <c r="GX25" s="41">
        <f t="shared" si="33"/>
        <v>0</v>
      </c>
      <c r="GY25" s="41">
        <f t="shared" si="33"/>
        <v>0</v>
      </c>
      <c r="GZ25" s="41">
        <f t="shared" si="33"/>
        <v>0</v>
      </c>
      <c r="HA25" s="41">
        <f t="shared" si="33"/>
        <v>0</v>
      </c>
      <c r="HB25" s="41">
        <f t="shared" si="33"/>
        <v>0</v>
      </c>
      <c r="HC25" s="41">
        <f t="shared" si="27"/>
        <v>0</v>
      </c>
      <c r="HD25" s="41">
        <f t="shared" si="27"/>
        <v>0</v>
      </c>
      <c r="HE25" s="41">
        <f t="shared" si="27"/>
        <v>0</v>
      </c>
      <c r="HF25" s="41">
        <f t="shared" si="27"/>
        <v>0</v>
      </c>
      <c r="HG25" s="41">
        <f t="shared" si="27"/>
        <v>0</v>
      </c>
      <c r="HH25" s="41">
        <f t="shared" si="27"/>
        <v>0</v>
      </c>
      <c r="HI25" s="41">
        <f t="shared" si="27"/>
        <v>0</v>
      </c>
      <c r="HJ25" s="41">
        <f t="shared" si="27"/>
        <v>0</v>
      </c>
    </row>
    <row r="26" spans="1:218" ht="14.4" x14ac:dyDescent="0.3">
      <c r="A26" s="42">
        <v>23</v>
      </c>
      <c r="B26" s="43">
        <f>'CMM4 - AUX CALC'!$X$67</f>
        <v>0</v>
      </c>
      <c r="Y26" s="41">
        <f>$B26/(_xlfn.SINGLE(PrazoConcessao)*12-Y$3+1)</f>
        <v>0</v>
      </c>
      <c r="Z26" s="41">
        <f t="shared" si="28"/>
        <v>0</v>
      </c>
      <c r="AA26" s="41">
        <f t="shared" si="28"/>
        <v>0</v>
      </c>
      <c r="AB26" s="41">
        <f t="shared" si="28"/>
        <v>0</v>
      </c>
      <c r="AC26" s="41">
        <f t="shared" si="28"/>
        <v>0</v>
      </c>
      <c r="AD26" s="41">
        <f t="shared" si="28"/>
        <v>0</v>
      </c>
      <c r="AE26" s="41">
        <f t="shared" si="28"/>
        <v>0</v>
      </c>
      <c r="AF26" s="41">
        <f t="shared" si="28"/>
        <v>0</v>
      </c>
      <c r="AG26" s="41">
        <f t="shared" si="28"/>
        <v>0</v>
      </c>
      <c r="AH26" s="41">
        <f t="shared" si="28"/>
        <v>0</v>
      </c>
      <c r="AI26" s="41">
        <f t="shared" si="28"/>
        <v>0</v>
      </c>
      <c r="AJ26" s="41">
        <f t="shared" si="21"/>
        <v>0</v>
      </c>
      <c r="AK26" s="41">
        <f t="shared" si="21"/>
        <v>0</v>
      </c>
      <c r="AL26" s="41">
        <f t="shared" si="21"/>
        <v>0</v>
      </c>
      <c r="AM26" s="41">
        <f t="shared" si="21"/>
        <v>0</v>
      </c>
      <c r="AN26" s="41">
        <f t="shared" si="21"/>
        <v>0</v>
      </c>
      <c r="AO26" s="41">
        <f t="shared" si="21"/>
        <v>0</v>
      </c>
      <c r="AP26" s="41">
        <f t="shared" si="21"/>
        <v>0</v>
      </c>
      <c r="AQ26" s="41">
        <f t="shared" si="21"/>
        <v>0</v>
      </c>
      <c r="AR26" s="41">
        <f t="shared" si="21"/>
        <v>0</v>
      </c>
      <c r="AS26" s="41">
        <f t="shared" si="21"/>
        <v>0</v>
      </c>
      <c r="AT26" s="41">
        <f t="shared" si="21"/>
        <v>0</v>
      </c>
      <c r="AU26" s="41">
        <f t="shared" si="21"/>
        <v>0</v>
      </c>
      <c r="AV26" s="41">
        <f t="shared" si="21"/>
        <v>0</v>
      </c>
      <c r="AW26" s="41">
        <f t="shared" si="21"/>
        <v>0</v>
      </c>
      <c r="AX26" s="41">
        <f t="shared" si="21"/>
        <v>0</v>
      </c>
      <c r="AY26" s="41">
        <f t="shared" si="29"/>
        <v>0</v>
      </c>
      <c r="AZ26" s="41">
        <f t="shared" si="29"/>
        <v>0</v>
      </c>
      <c r="BA26" s="41">
        <f t="shared" si="29"/>
        <v>0</v>
      </c>
      <c r="BB26" s="41">
        <f t="shared" si="29"/>
        <v>0</v>
      </c>
      <c r="BC26" s="41">
        <f t="shared" si="29"/>
        <v>0</v>
      </c>
      <c r="BD26" s="41">
        <f t="shared" si="29"/>
        <v>0</v>
      </c>
      <c r="BE26" s="41">
        <f t="shared" si="29"/>
        <v>0</v>
      </c>
      <c r="BF26" s="41">
        <f t="shared" si="29"/>
        <v>0</v>
      </c>
      <c r="BG26" s="41">
        <f t="shared" si="29"/>
        <v>0</v>
      </c>
      <c r="BH26" s="41">
        <f t="shared" si="29"/>
        <v>0</v>
      </c>
      <c r="BI26" s="41">
        <f t="shared" si="29"/>
        <v>0</v>
      </c>
      <c r="BJ26" s="41">
        <f t="shared" si="29"/>
        <v>0</v>
      </c>
      <c r="BK26" s="41">
        <f t="shared" si="29"/>
        <v>0</v>
      </c>
      <c r="BL26" s="41">
        <f t="shared" si="29"/>
        <v>0</v>
      </c>
      <c r="BM26" s="41">
        <f t="shared" si="29"/>
        <v>0</v>
      </c>
      <c r="BN26" s="41">
        <f t="shared" si="29"/>
        <v>0</v>
      </c>
      <c r="BO26" s="41">
        <f t="shared" si="22"/>
        <v>0</v>
      </c>
      <c r="BP26" s="41">
        <f t="shared" si="22"/>
        <v>0</v>
      </c>
      <c r="BQ26" s="41">
        <f t="shared" si="22"/>
        <v>0</v>
      </c>
      <c r="BR26" s="41">
        <f t="shared" si="22"/>
        <v>0</v>
      </c>
      <c r="BS26" s="41">
        <f t="shared" si="22"/>
        <v>0</v>
      </c>
      <c r="BT26" s="41">
        <f t="shared" si="22"/>
        <v>0</v>
      </c>
      <c r="BU26" s="41">
        <f t="shared" si="22"/>
        <v>0</v>
      </c>
      <c r="BV26" s="41">
        <f t="shared" si="22"/>
        <v>0</v>
      </c>
      <c r="BW26" s="41">
        <f t="shared" si="22"/>
        <v>0</v>
      </c>
      <c r="BX26" s="41">
        <f t="shared" si="22"/>
        <v>0</v>
      </c>
      <c r="BY26" s="41">
        <f t="shared" si="22"/>
        <v>0</v>
      </c>
      <c r="BZ26" s="41">
        <f t="shared" si="22"/>
        <v>0</v>
      </c>
      <c r="CA26" s="41">
        <f t="shared" si="22"/>
        <v>0</v>
      </c>
      <c r="CB26" s="41">
        <f t="shared" si="22"/>
        <v>0</v>
      </c>
      <c r="CC26" s="41">
        <f t="shared" si="22"/>
        <v>0</v>
      </c>
      <c r="CD26" s="41">
        <f t="shared" si="22"/>
        <v>0</v>
      </c>
      <c r="CE26" s="41">
        <f t="shared" si="23"/>
        <v>0</v>
      </c>
      <c r="CF26" s="41">
        <f t="shared" si="23"/>
        <v>0</v>
      </c>
      <c r="CG26" s="41">
        <f t="shared" si="23"/>
        <v>0</v>
      </c>
      <c r="CH26" s="41">
        <f t="shared" si="23"/>
        <v>0</v>
      </c>
      <c r="CI26" s="41">
        <f t="shared" si="23"/>
        <v>0</v>
      </c>
      <c r="CJ26" s="41">
        <f t="shared" si="23"/>
        <v>0</v>
      </c>
      <c r="CK26" s="41">
        <f t="shared" si="23"/>
        <v>0</v>
      </c>
      <c r="CL26" s="41">
        <f t="shared" si="23"/>
        <v>0</v>
      </c>
      <c r="CM26" s="41">
        <f t="shared" si="23"/>
        <v>0</v>
      </c>
      <c r="CN26" s="41">
        <f t="shared" si="23"/>
        <v>0</v>
      </c>
      <c r="CO26" s="41">
        <f t="shared" si="23"/>
        <v>0</v>
      </c>
      <c r="CP26" s="41">
        <f t="shared" si="23"/>
        <v>0</v>
      </c>
      <c r="CQ26" s="41">
        <f t="shared" si="23"/>
        <v>0</v>
      </c>
      <c r="CR26" s="41">
        <f t="shared" si="23"/>
        <v>0</v>
      </c>
      <c r="CS26" s="41">
        <f t="shared" si="23"/>
        <v>0</v>
      </c>
      <c r="CT26" s="41">
        <f t="shared" si="23"/>
        <v>0</v>
      </c>
      <c r="CU26" s="41">
        <f t="shared" si="30"/>
        <v>0</v>
      </c>
      <c r="CV26" s="41">
        <f t="shared" si="30"/>
        <v>0</v>
      </c>
      <c r="CW26" s="41">
        <f t="shared" si="30"/>
        <v>0</v>
      </c>
      <c r="CX26" s="41">
        <f t="shared" si="30"/>
        <v>0</v>
      </c>
      <c r="CY26" s="41">
        <f t="shared" si="30"/>
        <v>0</v>
      </c>
      <c r="CZ26" s="41">
        <f t="shared" si="30"/>
        <v>0</v>
      </c>
      <c r="DA26" s="41">
        <f t="shared" si="30"/>
        <v>0</v>
      </c>
      <c r="DB26" s="41">
        <f t="shared" si="30"/>
        <v>0</v>
      </c>
      <c r="DC26" s="41">
        <f t="shared" si="30"/>
        <v>0</v>
      </c>
      <c r="DD26" s="41">
        <f t="shared" si="30"/>
        <v>0</v>
      </c>
      <c r="DE26" s="41">
        <f t="shared" si="30"/>
        <v>0</v>
      </c>
      <c r="DF26" s="41">
        <f t="shared" si="30"/>
        <v>0</v>
      </c>
      <c r="DG26" s="41">
        <f t="shared" si="30"/>
        <v>0</v>
      </c>
      <c r="DH26" s="41">
        <f t="shared" si="30"/>
        <v>0</v>
      </c>
      <c r="DI26" s="41">
        <f t="shared" si="30"/>
        <v>0</v>
      </c>
      <c r="DJ26" s="41">
        <f t="shared" si="30"/>
        <v>0</v>
      </c>
      <c r="DK26" s="41">
        <f t="shared" si="24"/>
        <v>0</v>
      </c>
      <c r="DL26" s="41">
        <f t="shared" si="24"/>
        <v>0</v>
      </c>
      <c r="DM26" s="41">
        <f t="shared" si="24"/>
        <v>0</v>
      </c>
      <c r="DN26" s="41">
        <f t="shared" si="24"/>
        <v>0</v>
      </c>
      <c r="DO26" s="41">
        <f t="shared" si="24"/>
        <v>0</v>
      </c>
      <c r="DP26" s="41">
        <f t="shared" si="24"/>
        <v>0</v>
      </c>
      <c r="DQ26" s="41">
        <f t="shared" si="24"/>
        <v>0</v>
      </c>
      <c r="DR26" s="41">
        <f t="shared" si="24"/>
        <v>0</v>
      </c>
      <c r="DS26" s="41">
        <f t="shared" si="24"/>
        <v>0</v>
      </c>
      <c r="DT26" s="41">
        <f t="shared" si="24"/>
        <v>0</v>
      </c>
      <c r="DU26" s="41">
        <f t="shared" si="24"/>
        <v>0</v>
      </c>
      <c r="DV26" s="41">
        <f t="shared" si="24"/>
        <v>0</v>
      </c>
      <c r="DW26" s="41">
        <f t="shared" si="24"/>
        <v>0</v>
      </c>
      <c r="DX26" s="41">
        <f t="shared" si="24"/>
        <v>0</v>
      </c>
      <c r="DY26" s="41">
        <f t="shared" si="24"/>
        <v>0</v>
      </c>
      <c r="DZ26" s="41">
        <f t="shared" si="24"/>
        <v>0</v>
      </c>
      <c r="EA26" s="41">
        <f t="shared" si="31"/>
        <v>0</v>
      </c>
      <c r="EB26" s="41">
        <f t="shared" si="31"/>
        <v>0</v>
      </c>
      <c r="EC26" s="41">
        <f t="shared" si="31"/>
        <v>0</v>
      </c>
      <c r="ED26" s="41">
        <f t="shared" si="31"/>
        <v>0</v>
      </c>
      <c r="EE26" s="41">
        <f t="shared" si="31"/>
        <v>0</v>
      </c>
      <c r="EF26" s="41">
        <f t="shared" si="31"/>
        <v>0</v>
      </c>
      <c r="EG26" s="41">
        <f t="shared" si="31"/>
        <v>0</v>
      </c>
      <c r="EH26" s="41">
        <f t="shared" si="31"/>
        <v>0</v>
      </c>
      <c r="EI26" s="41">
        <f t="shared" si="31"/>
        <v>0</v>
      </c>
      <c r="EJ26" s="41">
        <f t="shared" si="31"/>
        <v>0</v>
      </c>
      <c r="EK26" s="41">
        <f t="shared" si="31"/>
        <v>0</v>
      </c>
      <c r="EL26" s="41">
        <f t="shared" si="31"/>
        <v>0</v>
      </c>
      <c r="EM26" s="41">
        <f t="shared" si="31"/>
        <v>0</v>
      </c>
      <c r="EN26" s="41">
        <f t="shared" si="31"/>
        <v>0</v>
      </c>
      <c r="EO26" s="41">
        <f t="shared" si="31"/>
        <v>0</v>
      </c>
      <c r="EP26" s="41">
        <f t="shared" si="31"/>
        <v>0</v>
      </c>
      <c r="EQ26" s="41">
        <f t="shared" si="25"/>
        <v>0</v>
      </c>
      <c r="ER26" s="41">
        <f t="shared" si="25"/>
        <v>0</v>
      </c>
      <c r="ES26" s="41">
        <f t="shared" si="25"/>
        <v>0</v>
      </c>
      <c r="ET26" s="41">
        <f t="shared" si="25"/>
        <v>0</v>
      </c>
      <c r="EU26" s="41">
        <f t="shared" si="25"/>
        <v>0</v>
      </c>
      <c r="EV26" s="41">
        <f t="shared" si="25"/>
        <v>0</v>
      </c>
      <c r="EW26" s="41">
        <f t="shared" si="25"/>
        <v>0</v>
      </c>
      <c r="EX26" s="41">
        <f t="shared" si="25"/>
        <v>0</v>
      </c>
      <c r="EY26" s="41">
        <f t="shared" si="25"/>
        <v>0</v>
      </c>
      <c r="EZ26" s="41">
        <f t="shared" si="25"/>
        <v>0</v>
      </c>
      <c r="FA26" s="41">
        <f t="shared" si="25"/>
        <v>0</v>
      </c>
      <c r="FB26" s="41">
        <f t="shared" si="25"/>
        <v>0</v>
      </c>
      <c r="FC26" s="41">
        <f t="shared" si="25"/>
        <v>0</v>
      </c>
      <c r="FD26" s="41">
        <f t="shared" si="25"/>
        <v>0</v>
      </c>
      <c r="FE26" s="41">
        <f t="shared" si="25"/>
        <v>0</v>
      </c>
      <c r="FF26" s="41">
        <f t="shared" si="25"/>
        <v>0</v>
      </c>
      <c r="FG26" s="41">
        <f t="shared" si="32"/>
        <v>0</v>
      </c>
      <c r="FH26" s="41">
        <f t="shared" si="32"/>
        <v>0</v>
      </c>
      <c r="FI26" s="41">
        <f t="shared" si="32"/>
        <v>0</v>
      </c>
      <c r="FJ26" s="41">
        <f t="shared" si="32"/>
        <v>0</v>
      </c>
      <c r="FK26" s="41">
        <f t="shared" si="32"/>
        <v>0</v>
      </c>
      <c r="FL26" s="41">
        <f t="shared" si="32"/>
        <v>0</v>
      </c>
      <c r="FM26" s="41">
        <f t="shared" si="32"/>
        <v>0</v>
      </c>
      <c r="FN26" s="41">
        <f t="shared" si="32"/>
        <v>0</v>
      </c>
      <c r="FO26" s="41">
        <f t="shared" si="32"/>
        <v>0</v>
      </c>
      <c r="FP26" s="41">
        <f t="shared" si="32"/>
        <v>0</v>
      </c>
      <c r="FQ26" s="41">
        <f t="shared" si="32"/>
        <v>0</v>
      </c>
      <c r="FR26" s="41">
        <f t="shared" si="32"/>
        <v>0</v>
      </c>
      <c r="FS26" s="41">
        <f t="shared" si="32"/>
        <v>0</v>
      </c>
      <c r="FT26" s="41">
        <f t="shared" si="32"/>
        <v>0</v>
      </c>
      <c r="FU26" s="41">
        <f t="shared" si="32"/>
        <v>0</v>
      </c>
      <c r="FV26" s="41">
        <f t="shared" si="32"/>
        <v>0</v>
      </c>
      <c r="FW26" s="41">
        <f t="shared" si="26"/>
        <v>0</v>
      </c>
      <c r="FX26" s="41">
        <f t="shared" si="26"/>
        <v>0</v>
      </c>
      <c r="FY26" s="41">
        <f t="shared" si="26"/>
        <v>0</v>
      </c>
      <c r="FZ26" s="41">
        <f t="shared" si="26"/>
        <v>0</v>
      </c>
      <c r="GA26" s="41">
        <f t="shared" si="26"/>
        <v>0</v>
      </c>
      <c r="GB26" s="41">
        <f t="shared" si="26"/>
        <v>0</v>
      </c>
      <c r="GC26" s="41">
        <f t="shared" si="26"/>
        <v>0</v>
      </c>
      <c r="GD26" s="41">
        <f t="shared" si="26"/>
        <v>0</v>
      </c>
      <c r="GE26" s="41">
        <f t="shared" si="26"/>
        <v>0</v>
      </c>
      <c r="GF26" s="41">
        <f t="shared" si="26"/>
        <v>0</v>
      </c>
      <c r="GG26" s="41">
        <f t="shared" si="26"/>
        <v>0</v>
      </c>
      <c r="GH26" s="41">
        <f t="shared" si="26"/>
        <v>0</v>
      </c>
      <c r="GI26" s="41">
        <f t="shared" si="26"/>
        <v>0</v>
      </c>
      <c r="GJ26" s="41">
        <f t="shared" si="26"/>
        <v>0</v>
      </c>
      <c r="GK26" s="41">
        <f t="shared" si="26"/>
        <v>0</v>
      </c>
      <c r="GL26" s="41">
        <f t="shared" si="26"/>
        <v>0</v>
      </c>
      <c r="GM26" s="41">
        <f t="shared" si="33"/>
        <v>0</v>
      </c>
      <c r="GN26" s="41">
        <f t="shared" si="33"/>
        <v>0</v>
      </c>
      <c r="GO26" s="41">
        <f t="shared" si="33"/>
        <v>0</v>
      </c>
      <c r="GP26" s="41">
        <f t="shared" si="33"/>
        <v>0</v>
      </c>
      <c r="GQ26" s="41">
        <f t="shared" si="33"/>
        <v>0</v>
      </c>
      <c r="GR26" s="41">
        <f t="shared" si="33"/>
        <v>0</v>
      </c>
      <c r="GS26" s="41">
        <f t="shared" si="33"/>
        <v>0</v>
      </c>
      <c r="GT26" s="41">
        <f t="shared" si="33"/>
        <v>0</v>
      </c>
      <c r="GU26" s="41">
        <f t="shared" si="33"/>
        <v>0</v>
      </c>
      <c r="GV26" s="41">
        <f t="shared" si="33"/>
        <v>0</v>
      </c>
      <c r="GW26" s="41">
        <f t="shared" si="33"/>
        <v>0</v>
      </c>
      <c r="GX26" s="41">
        <f t="shared" si="33"/>
        <v>0</v>
      </c>
      <c r="GY26" s="41">
        <f t="shared" si="33"/>
        <v>0</v>
      </c>
      <c r="GZ26" s="41">
        <f t="shared" si="33"/>
        <v>0</v>
      </c>
      <c r="HA26" s="41">
        <f t="shared" si="33"/>
        <v>0</v>
      </c>
      <c r="HB26" s="41">
        <f t="shared" si="33"/>
        <v>0</v>
      </c>
      <c r="HC26" s="41">
        <f t="shared" si="27"/>
        <v>0</v>
      </c>
      <c r="HD26" s="41">
        <f t="shared" si="27"/>
        <v>0</v>
      </c>
      <c r="HE26" s="41">
        <f t="shared" si="27"/>
        <v>0</v>
      </c>
      <c r="HF26" s="41">
        <f t="shared" si="27"/>
        <v>0</v>
      </c>
      <c r="HG26" s="41">
        <f t="shared" si="27"/>
        <v>0</v>
      </c>
      <c r="HH26" s="41">
        <f t="shared" si="27"/>
        <v>0</v>
      </c>
      <c r="HI26" s="41">
        <f t="shared" si="27"/>
        <v>0</v>
      </c>
      <c r="HJ26" s="41">
        <f t="shared" si="27"/>
        <v>0</v>
      </c>
    </row>
    <row r="27" spans="1:218" ht="14.4" x14ac:dyDescent="0.3">
      <c r="A27" s="42">
        <v>24</v>
      </c>
      <c r="B27" s="43">
        <f>'CMM4 - AUX CALC'!$Y$67</f>
        <v>0</v>
      </c>
      <c r="Z27" s="41">
        <f>$B27/(_xlfn.SINGLE(PrazoConcessao)*12-Z$3+1)</f>
        <v>0</v>
      </c>
      <c r="AA27" s="41">
        <f t="shared" si="28"/>
        <v>0</v>
      </c>
      <c r="AB27" s="41">
        <f t="shared" si="28"/>
        <v>0</v>
      </c>
      <c r="AC27" s="41">
        <f t="shared" si="28"/>
        <v>0</v>
      </c>
      <c r="AD27" s="41">
        <f t="shared" si="28"/>
        <v>0</v>
      </c>
      <c r="AE27" s="41">
        <f t="shared" si="28"/>
        <v>0</v>
      </c>
      <c r="AF27" s="41">
        <f t="shared" si="28"/>
        <v>0</v>
      </c>
      <c r="AG27" s="41">
        <f t="shared" si="28"/>
        <v>0</v>
      </c>
      <c r="AH27" s="41">
        <f t="shared" si="28"/>
        <v>0</v>
      </c>
      <c r="AI27" s="41">
        <f t="shared" si="28"/>
        <v>0</v>
      </c>
      <c r="AJ27" s="41">
        <f t="shared" si="21"/>
        <v>0</v>
      </c>
      <c r="AK27" s="41">
        <f t="shared" si="21"/>
        <v>0</v>
      </c>
      <c r="AL27" s="41">
        <f t="shared" si="21"/>
        <v>0</v>
      </c>
      <c r="AM27" s="41">
        <f t="shared" si="21"/>
        <v>0</v>
      </c>
      <c r="AN27" s="41">
        <f t="shared" si="21"/>
        <v>0</v>
      </c>
      <c r="AO27" s="41">
        <f t="shared" si="21"/>
        <v>0</v>
      </c>
      <c r="AP27" s="41">
        <f t="shared" si="21"/>
        <v>0</v>
      </c>
      <c r="AQ27" s="41">
        <f t="shared" si="21"/>
        <v>0</v>
      </c>
      <c r="AR27" s="41">
        <f t="shared" si="21"/>
        <v>0</v>
      </c>
      <c r="AS27" s="41">
        <f t="shared" si="21"/>
        <v>0</v>
      </c>
      <c r="AT27" s="41">
        <f t="shared" si="21"/>
        <v>0</v>
      </c>
      <c r="AU27" s="41">
        <f t="shared" si="21"/>
        <v>0</v>
      </c>
      <c r="AV27" s="41">
        <f t="shared" si="21"/>
        <v>0</v>
      </c>
      <c r="AW27" s="41">
        <f t="shared" si="21"/>
        <v>0</v>
      </c>
      <c r="AX27" s="41">
        <f t="shared" si="21"/>
        <v>0</v>
      </c>
      <c r="AY27" s="41">
        <f t="shared" si="29"/>
        <v>0</v>
      </c>
      <c r="AZ27" s="41">
        <f t="shared" si="29"/>
        <v>0</v>
      </c>
      <c r="BA27" s="41">
        <f t="shared" si="29"/>
        <v>0</v>
      </c>
      <c r="BB27" s="41">
        <f t="shared" si="29"/>
        <v>0</v>
      </c>
      <c r="BC27" s="41">
        <f t="shared" si="29"/>
        <v>0</v>
      </c>
      <c r="BD27" s="41">
        <f t="shared" si="29"/>
        <v>0</v>
      </c>
      <c r="BE27" s="41">
        <f t="shared" si="29"/>
        <v>0</v>
      </c>
      <c r="BF27" s="41">
        <f t="shared" si="29"/>
        <v>0</v>
      </c>
      <c r="BG27" s="41">
        <f t="shared" si="29"/>
        <v>0</v>
      </c>
      <c r="BH27" s="41">
        <f t="shared" si="29"/>
        <v>0</v>
      </c>
      <c r="BI27" s="41">
        <f t="shared" si="29"/>
        <v>0</v>
      </c>
      <c r="BJ27" s="41">
        <f t="shared" si="29"/>
        <v>0</v>
      </c>
      <c r="BK27" s="41">
        <f t="shared" si="29"/>
        <v>0</v>
      </c>
      <c r="BL27" s="41">
        <f t="shared" si="29"/>
        <v>0</v>
      </c>
      <c r="BM27" s="41">
        <f t="shared" si="29"/>
        <v>0</v>
      </c>
      <c r="BN27" s="41">
        <f t="shared" si="29"/>
        <v>0</v>
      </c>
      <c r="BO27" s="41">
        <f t="shared" si="22"/>
        <v>0</v>
      </c>
      <c r="BP27" s="41">
        <f t="shared" si="22"/>
        <v>0</v>
      </c>
      <c r="BQ27" s="41">
        <f t="shared" si="22"/>
        <v>0</v>
      </c>
      <c r="BR27" s="41">
        <f t="shared" si="22"/>
        <v>0</v>
      </c>
      <c r="BS27" s="41">
        <f t="shared" si="22"/>
        <v>0</v>
      </c>
      <c r="BT27" s="41">
        <f t="shared" si="22"/>
        <v>0</v>
      </c>
      <c r="BU27" s="41">
        <f t="shared" si="22"/>
        <v>0</v>
      </c>
      <c r="BV27" s="41">
        <f t="shared" si="22"/>
        <v>0</v>
      </c>
      <c r="BW27" s="41">
        <f t="shared" si="22"/>
        <v>0</v>
      </c>
      <c r="BX27" s="41">
        <f t="shared" si="22"/>
        <v>0</v>
      </c>
      <c r="BY27" s="41">
        <f t="shared" si="22"/>
        <v>0</v>
      </c>
      <c r="BZ27" s="41">
        <f t="shared" si="22"/>
        <v>0</v>
      </c>
      <c r="CA27" s="41">
        <f t="shared" si="22"/>
        <v>0</v>
      </c>
      <c r="CB27" s="41">
        <f t="shared" si="22"/>
        <v>0</v>
      </c>
      <c r="CC27" s="41">
        <f t="shared" si="22"/>
        <v>0</v>
      </c>
      <c r="CD27" s="41">
        <f t="shared" si="22"/>
        <v>0</v>
      </c>
      <c r="CE27" s="41">
        <f t="shared" si="23"/>
        <v>0</v>
      </c>
      <c r="CF27" s="41">
        <f t="shared" si="23"/>
        <v>0</v>
      </c>
      <c r="CG27" s="41">
        <f t="shared" si="23"/>
        <v>0</v>
      </c>
      <c r="CH27" s="41">
        <f t="shared" si="23"/>
        <v>0</v>
      </c>
      <c r="CI27" s="41">
        <f t="shared" si="23"/>
        <v>0</v>
      </c>
      <c r="CJ27" s="41">
        <f t="shared" si="23"/>
        <v>0</v>
      </c>
      <c r="CK27" s="41">
        <f t="shared" si="23"/>
        <v>0</v>
      </c>
      <c r="CL27" s="41">
        <f t="shared" si="23"/>
        <v>0</v>
      </c>
      <c r="CM27" s="41">
        <f t="shared" si="23"/>
        <v>0</v>
      </c>
      <c r="CN27" s="41">
        <f t="shared" si="23"/>
        <v>0</v>
      </c>
      <c r="CO27" s="41">
        <f t="shared" si="23"/>
        <v>0</v>
      </c>
      <c r="CP27" s="41">
        <f t="shared" si="23"/>
        <v>0</v>
      </c>
      <c r="CQ27" s="41">
        <f t="shared" si="23"/>
        <v>0</v>
      </c>
      <c r="CR27" s="41">
        <f t="shared" si="23"/>
        <v>0</v>
      </c>
      <c r="CS27" s="41">
        <f t="shared" si="23"/>
        <v>0</v>
      </c>
      <c r="CT27" s="41">
        <f t="shared" si="23"/>
        <v>0</v>
      </c>
      <c r="CU27" s="41">
        <f t="shared" si="30"/>
        <v>0</v>
      </c>
      <c r="CV27" s="41">
        <f t="shared" si="30"/>
        <v>0</v>
      </c>
      <c r="CW27" s="41">
        <f t="shared" si="30"/>
        <v>0</v>
      </c>
      <c r="CX27" s="41">
        <f t="shared" si="30"/>
        <v>0</v>
      </c>
      <c r="CY27" s="41">
        <f t="shared" si="30"/>
        <v>0</v>
      </c>
      <c r="CZ27" s="41">
        <f t="shared" si="30"/>
        <v>0</v>
      </c>
      <c r="DA27" s="41">
        <f t="shared" si="30"/>
        <v>0</v>
      </c>
      <c r="DB27" s="41">
        <f t="shared" si="30"/>
        <v>0</v>
      </c>
      <c r="DC27" s="41">
        <f t="shared" si="30"/>
        <v>0</v>
      </c>
      <c r="DD27" s="41">
        <f t="shared" si="30"/>
        <v>0</v>
      </c>
      <c r="DE27" s="41">
        <f t="shared" si="30"/>
        <v>0</v>
      </c>
      <c r="DF27" s="41">
        <f t="shared" si="30"/>
        <v>0</v>
      </c>
      <c r="DG27" s="41">
        <f t="shared" si="30"/>
        <v>0</v>
      </c>
      <c r="DH27" s="41">
        <f t="shared" si="30"/>
        <v>0</v>
      </c>
      <c r="DI27" s="41">
        <f t="shared" si="30"/>
        <v>0</v>
      </c>
      <c r="DJ27" s="41">
        <f t="shared" si="30"/>
        <v>0</v>
      </c>
      <c r="DK27" s="41">
        <f t="shared" si="24"/>
        <v>0</v>
      </c>
      <c r="DL27" s="41">
        <f t="shared" si="24"/>
        <v>0</v>
      </c>
      <c r="DM27" s="41">
        <f t="shared" si="24"/>
        <v>0</v>
      </c>
      <c r="DN27" s="41">
        <f t="shared" si="24"/>
        <v>0</v>
      </c>
      <c r="DO27" s="41">
        <f t="shared" si="24"/>
        <v>0</v>
      </c>
      <c r="DP27" s="41">
        <f t="shared" si="24"/>
        <v>0</v>
      </c>
      <c r="DQ27" s="41">
        <f t="shared" si="24"/>
        <v>0</v>
      </c>
      <c r="DR27" s="41">
        <f t="shared" si="24"/>
        <v>0</v>
      </c>
      <c r="DS27" s="41">
        <f t="shared" si="24"/>
        <v>0</v>
      </c>
      <c r="DT27" s="41">
        <f t="shared" si="24"/>
        <v>0</v>
      </c>
      <c r="DU27" s="41">
        <f t="shared" si="24"/>
        <v>0</v>
      </c>
      <c r="DV27" s="41">
        <f t="shared" si="24"/>
        <v>0</v>
      </c>
      <c r="DW27" s="41">
        <f t="shared" si="24"/>
        <v>0</v>
      </c>
      <c r="DX27" s="41">
        <f t="shared" si="24"/>
        <v>0</v>
      </c>
      <c r="DY27" s="41">
        <f t="shared" si="24"/>
        <v>0</v>
      </c>
      <c r="DZ27" s="41">
        <f t="shared" si="24"/>
        <v>0</v>
      </c>
      <c r="EA27" s="41">
        <f t="shared" si="31"/>
        <v>0</v>
      </c>
      <c r="EB27" s="41">
        <f t="shared" si="31"/>
        <v>0</v>
      </c>
      <c r="EC27" s="41">
        <f t="shared" si="31"/>
        <v>0</v>
      </c>
      <c r="ED27" s="41">
        <f t="shared" si="31"/>
        <v>0</v>
      </c>
      <c r="EE27" s="41">
        <f t="shared" si="31"/>
        <v>0</v>
      </c>
      <c r="EF27" s="41">
        <f t="shared" si="31"/>
        <v>0</v>
      </c>
      <c r="EG27" s="41">
        <f t="shared" si="31"/>
        <v>0</v>
      </c>
      <c r="EH27" s="41">
        <f t="shared" si="31"/>
        <v>0</v>
      </c>
      <c r="EI27" s="41">
        <f t="shared" si="31"/>
        <v>0</v>
      </c>
      <c r="EJ27" s="41">
        <f t="shared" si="31"/>
        <v>0</v>
      </c>
      <c r="EK27" s="41">
        <f t="shared" si="31"/>
        <v>0</v>
      </c>
      <c r="EL27" s="41">
        <f t="shared" si="31"/>
        <v>0</v>
      </c>
      <c r="EM27" s="41">
        <f t="shared" si="31"/>
        <v>0</v>
      </c>
      <c r="EN27" s="41">
        <f t="shared" si="31"/>
        <v>0</v>
      </c>
      <c r="EO27" s="41">
        <f t="shared" si="31"/>
        <v>0</v>
      </c>
      <c r="EP27" s="41">
        <f t="shared" si="31"/>
        <v>0</v>
      </c>
      <c r="EQ27" s="41">
        <f t="shared" si="25"/>
        <v>0</v>
      </c>
      <c r="ER27" s="41">
        <f t="shared" si="25"/>
        <v>0</v>
      </c>
      <c r="ES27" s="41">
        <f t="shared" si="25"/>
        <v>0</v>
      </c>
      <c r="ET27" s="41">
        <f t="shared" si="25"/>
        <v>0</v>
      </c>
      <c r="EU27" s="41">
        <f t="shared" si="25"/>
        <v>0</v>
      </c>
      <c r="EV27" s="41">
        <f t="shared" si="25"/>
        <v>0</v>
      </c>
      <c r="EW27" s="41">
        <f t="shared" si="25"/>
        <v>0</v>
      </c>
      <c r="EX27" s="41">
        <f t="shared" si="25"/>
        <v>0</v>
      </c>
      <c r="EY27" s="41">
        <f t="shared" si="25"/>
        <v>0</v>
      </c>
      <c r="EZ27" s="41">
        <f t="shared" si="25"/>
        <v>0</v>
      </c>
      <c r="FA27" s="41">
        <f t="shared" si="25"/>
        <v>0</v>
      </c>
      <c r="FB27" s="41">
        <f t="shared" si="25"/>
        <v>0</v>
      </c>
      <c r="FC27" s="41">
        <f t="shared" si="25"/>
        <v>0</v>
      </c>
      <c r="FD27" s="41">
        <f t="shared" si="25"/>
        <v>0</v>
      </c>
      <c r="FE27" s="41">
        <f t="shared" si="25"/>
        <v>0</v>
      </c>
      <c r="FF27" s="41">
        <f t="shared" si="25"/>
        <v>0</v>
      </c>
      <c r="FG27" s="41">
        <f t="shared" si="32"/>
        <v>0</v>
      </c>
      <c r="FH27" s="41">
        <f t="shared" si="32"/>
        <v>0</v>
      </c>
      <c r="FI27" s="41">
        <f t="shared" si="32"/>
        <v>0</v>
      </c>
      <c r="FJ27" s="41">
        <f t="shared" si="32"/>
        <v>0</v>
      </c>
      <c r="FK27" s="41">
        <f t="shared" si="32"/>
        <v>0</v>
      </c>
      <c r="FL27" s="41">
        <f t="shared" si="32"/>
        <v>0</v>
      </c>
      <c r="FM27" s="41">
        <f t="shared" si="32"/>
        <v>0</v>
      </c>
      <c r="FN27" s="41">
        <f t="shared" si="32"/>
        <v>0</v>
      </c>
      <c r="FO27" s="41">
        <f t="shared" si="32"/>
        <v>0</v>
      </c>
      <c r="FP27" s="41">
        <f t="shared" si="32"/>
        <v>0</v>
      </c>
      <c r="FQ27" s="41">
        <f t="shared" si="32"/>
        <v>0</v>
      </c>
      <c r="FR27" s="41">
        <f t="shared" si="32"/>
        <v>0</v>
      </c>
      <c r="FS27" s="41">
        <f t="shared" si="32"/>
        <v>0</v>
      </c>
      <c r="FT27" s="41">
        <f t="shared" si="32"/>
        <v>0</v>
      </c>
      <c r="FU27" s="41">
        <f t="shared" si="32"/>
        <v>0</v>
      </c>
      <c r="FV27" s="41">
        <f t="shared" si="32"/>
        <v>0</v>
      </c>
      <c r="FW27" s="41">
        <f t="shared" si="26"/>
        <v>0</v>
      </c>
      <c r="FX27" s="41">
        <f t="shared" si="26"/>
        <v>0</v>
      </c>
      <c r="FY27" s="41">
        <f t="shared" si="26"/>
        <v>0</v>
      </c>
      <c r="FZ27" s="41">
        <f t="shared" si="26"/>
        <v>0</v>
      </c>
      <c r="GA27" s="41">
        <f t="shared" si="26"/>
        <v>0</v>
      </c>
      <c r="GB27" s="41">
        <f t="shared" si="26"/>
        <v>0</v>
      </c>
      <c r="GC27" s="41">
        <f t="shared" si="26"/>
        <v>0</v>
      </c>
      <c r="GD27" s="41">
        <f t="shared" si="26"/>
        <v>0</v>
      </c>
      <c r="GE27" s="41">
        <f t="shared" si="26"/>
        <v>0</v>
      </c>
      <c r="GF27" s="41">
        <f t="shared" si="26"/>
        <v>0</v>
      </c>
      <c r="GG27" s="41">
        <f t="shared" si="26"/>
        <v>0</v>
      </c>
      <c r="GH27" s="41">
        <f t="shared" si="26"/>
        <v>0</v>
      </c>
      <c r="GI27" s="41">
        <f t="shared" si="26"/>
        <v>0</v>
      </c>
      <c r="GJ27" s="41">
        <f t="shared" si="26"/>
        <v>0</v>
      </c>
      <c r="GK27" s="41">
        <f t="shared" si="26"/>
        <v>0</v>
      </c>
      <c r="GL27" s="41">
        <f t="shared" si="26"/>
        <v>0</v>
      </c>
      <c r="GM27" s="41">
        <f t="shared" si="33"/>
        <v>0</v>
      </c>
      <c r="GN27" s="41">
        <f t="shared" si="33"/>
        <v>0</v>
      </c>
      <c r="GO27" s="41">
        <f t="shared" si="33"/>
        <v>0</v>
      </c>
      <c r="GP27" s="41">
        <f t="shared" si="33"/>
        <v>0</v>
      </c>
      <c r="GQ27" s="41">
        <f t="shared" si="33"/>
        <v>0</v>
      </c>
      <c r="GR27" s="41">
        <f t="shared" si="33"/>
        <v>0</v>
      </c>
      <c r="GS27" s="41">
        <f t="shared" si="33"/>
        <v>0</v>
      </c>
      <c r="GT27" s="41">
        <f t="shared" si="33"/>
        <v>0</v>
      </c>
      <c r="GU27" s="41">
        <f t="shared" si="33"/>
        <v>0</v>
      </c>
      <c r="GV27" s="41">
        <f t="shared" si="33"/>
        <v>0</v>
      </c>
      <c r="GW27" s="41">
        <f t="shared" si="33"/>
        <v>0</v>
      </c>
      <c r="GX27" s="41">
        <f t="shared" si="33"/>
        <v>0</v>
      </c>
      <c r="GY27" s="41">
        <f t="shared" si="33"/>
        <v>0</v>
      </c>
      <c r="GZ27" s="41">
        <f t="shared" si="33"/>
        <v>0</v>
      </c>
      <c r="HA27" s="41">
        <f t="shared" si="33"/>
        <v>0</v>
      </c>
      <c r="HB27" s="41">
        <f t="shared" si="33"/>
        <v>0</v>
      </c>
      <c r="HC27" s="41">
        <f t="shared" si="27"/>
        <v>0</v>
      </c>
      <c r="HD27" s="41">
        <f t="shared" si="27"/>
        <v>0</v>
      </c>
      <c r="HE27" s="41">
        <f t="shared" si="27"/>
        <v>0</v>
      </c>
      <c r="HF27" s="41">
        <f t="shared" si="27"/>
        <v>0</v>
      </c>
      <c r="HG27" s="41">
        <f t="shared" si="27"/>
        <v>0</v>
      </c>
      <c r="HH27" s="41">
        <f t="shared" si="27"/>
        <v>0</v>
      </c>
      <c r="HI27" s="41">
        <f t="shared" si="27"/>
        <v>0</v>
      </c>
      <c r="HJ27" s="41">
        <f t="shared" si="27"/>
        <v>0</v>
      </c>
    </row>
    <row r="28" spans="1:218" ht="14.4" x14ac:dyDescent="0.3">
      <c r="A28" s="42">
        <v>25</v>
      </c>
      <c r="B28" s="43">
        <f>'CMM4 - AUX CALC'!$Z$67</f>
        <v>0</v>
      </c>
      <c r="AA28" s="41">
        <f>$B28/(_xlfn.SINGLE(PrazoConcessao)*12-AA$3+1)</f>
        <v>0</v>
      </c>
      <c r="AB28" s="41">
        <f t="shared" si="28"/>
        <v>0</v>
      </c>
      <c r="AC28" s="41">
        <f t="shared" si="28"/>
        <v>0</v>
      </c>
      <c r="AD28" s="41">
        <f t="shared" si="28"/>
        <v>0</v>
      </c>
      <c r="AE28" s="41">
        <f t="shared" si="28"/>
        <v>0</v>
      </c>
      <c r="AF28" s="41">
        <f t="shared" si="28"/>
        <v>0</v>
      </c>
      <c r="AG28" s="41">
        <f t="shared" si="28"/>
        <v>0</v>
      </c>
      <c r="AH28" s="41">
        <f t="shared" si="28"/>
        <v>0</v>
      </c>
      <c r="AI28" s="41">
        <f t="shared" si="28"/>
        <v>0</v>
      </c>
      <c r="AJ28" s="41">
        <f t="shared" si="21"/>
        <v>0</v>
      </c>
      <c r="AK28" s="41">
        <f t="shared" si="21"/>
        <v>0</v>
      </c>
      <c r="AL28" s="41">
        <f t="shared" si="21"/>
        <v>0</v>
      </c>
      <c r="AM28" s="41">
        <f t="shared" si="21"/>
        <v>0</v>
      </c>
      <c r="AN28" s="41">
        <f t="shared" si="21"/>
        <v>0</v>
      </c>
      <c r="AO28" s="41">
        <f t="shared" si="21"/>
        <v>0</v>
      </c>
      <c r="AP28" s="41">
        <f t="shared" si="21"/>
        <v>0</v>
      </c>
      <c r="AQ28" s="41">
        <f t="shared" si="21"/>
        <v>0</v>
      </c>
      <c r="AR28" s="41">
        <f t="shared" si="21"/>
        <v>0</v>
      </c>
      <c r="AS28" s="41">
        <f t="shared" si="21"/>
        <v>0</v>
      </c>
      <c r="AT28" s="41">
        <f t="shared" si="21"/>
        <v>0</v>
      </c>
      <c r="AU28" s="41">
        <f t="shared" si="21"/>
        <v>0</v>
      </c>
      <c r="AV28" s="41">
        <f t="shared" si="21"/>
        <v>0</v>
      </c>
      <c r="AW28" s="41">
        <f t="shared" si="21"/>
        <v>0</v>
      </c>
      <c r="AX28" s="41">
        <f t="shared" si="21"/>
        <v>0</v>
      </c>
      <c r="AY28" s="41">
        <f t="shared" si="29"/>
        <v>0</v>
      </c>
      <c r="AZ28" s="41">
        <f t="shared" si="29"/>
        <v>0</v>
      </c>
      <c r="BA28" s="41">
        <f t="shared" si="29"/>
        <v>0</v>
      </c>
      <c r="BB28" s="41">
        <f t="shared" si="29"/>
        <v>0</v>
      </c>
      <c r="BC28" s="41">
        <f t="shared" si="29"/>
        <v>0</v>
      </c>
      <c r="BD28" s="41">
        <f t="shared" si="29"/>
        <v>0</v>
      </c>
      <c r="BE28" s="41">
        <f t="shared" si="29"/>
        <v>0</v>
      </c>
      <c r="BF28" s="41">
        <f t="shared" si="29"/>
        <v>0</v>
      </c>
      <c r="BG28" s="41">
        <f t="shared" si="29"/>
        <v>0</v>
      </c>
      <c r="BH28" s="41">
        <f t="shared" si="29"/>
        <v>0</v>
      </c>
      <c r="BI28" s="41">
        <f t="shared" si="29"/>
        <v>0</v>
      </c>
      <c r="BJ28" s="41">
        <f t="shared" si="29"/>
        <v>0</v>
      </c>
      <c r="BK28" s="41">
        <f t="shared" si="29"/>
        <v>0</v>
      </c>
      <c r="BL28" s="41">
        <f t="shared" si="29"/>
        <v>0</v>
      </c>
      <c r="BM28" s="41">
        <f t="shared" si="29"/>
        <v>0</v>
      </c>
      <c r="BN28" s="41">
        <f t="shared" si="29"/>
        <v>0</v>
      </c>
      <c r="BO28" s="41">
        <f t="shared" si="22"/>
        <v>0</v>
      </c>
      <c r="BP28" s="41">
        <f t="shared" si="22"/>
        <v>0</v>
      </c>
      <c r="BQ28" s="41">
        <f t="shared" si="22"/>
        <v>0</v>
      </c>
      <c r="BR28" s="41">
        <f t="shared" si="22"/>
        <v>0</v>
      </c>
      <c r="BS28" s="41">
        <f t="shared" si="22"/>
        <v>0</v>
      </c>
      <c r="BT28" s="41">
        <f t="shared" si="22"/>
        <v>0</v>
      </c>
      <c r="BU28" s="41">
        <f t="shared" si="22"/>
        <v>0</v>
      </c>
      <c r="BV28" s="41">
        <f t="shared" si="22"/>
        <v>0</v>
      </c>
      <c r="BW28" s="41">
        <f t="shared" si="22"/>
        <v>0</v>
      </c>
      <c r="BX28" s="41">
        <f t="shared" si="22"/>
        <v>0</v>
      </c>
      <c r="BY28" s="41">
        <f t="shared" si="22"/>
        <v>0</v>
      </c>
      <c r="BZ28" s="41">
        <f t="shared" si="22"/>
        <v>0</v>
      </c>
      <c r="CA28" s="41">
        <f t="shared" si="22"/>
        <v>0</v>
      </c>
      <c r="CB28" s="41">
        <f t="shared" si="22"/>
        <v>0</v>
      </c>
      <c r="CC28" s="41">
        <f t="shared" si="22"/>
        <v>0</v>
      </c>
      <c r="CD28" s="41">
        <f t="shared" si="22"/>
        <v>0</v>
      </c>
      <c r="CE28" s="41">
        <f t="shared" si="23"/>
        <v>0</v>
      </c>
      <c r="CF28" s="41">
        <f t="shared" si="23"/>
        <v>0</v>
      </c>
      <c r="CG28" s="41">
        <f t="shared" si="23"/>
        <v>0</v>
      </c>
      <c r="CH28" s="41">
        <f t="shared" si="23"/>
        <v>0</v>
      </c>
      <c r="CI28" s="41">
        <f t="shared" si="23"/>
        <v>0</v>
      </c>
      <c r="CJ28" s="41">
        <f t="shared" si="23"/>
        <v>0</v>
      </c>
      <c r="CK28" s="41">
        <f t="shared" si="23"/>
        <v>0</v>
      </c>
      <c r="CL28" s="41">
        <f t="shared" si="23"/>
        <v>0</v>
      </c>
      <c r="CM28" s="41">
        <f t="shared" si="23"/>
        <v>0</v>
      </c>
      <c r="CN28" s="41">
        <f t="shared" si="23"/>
        <v>0</v>
      </c>
      <c r="CO28" s="41">
        <f t="shared" si="23"/>
        <v>0</v>
      </c>
      <c r="CP28" s="41">
        <f t="shared" si="23"/>
        <v>0</v>
      </c>
      <c r="CQ28" s="41">
        <f t="shared" si="23"/>
        <v>0</v>
      </c>
      <c r="CR28" s="41">
        <f t="shared" si="23"/>
        <v>0</v>
      </c>
      <c r="CS28" s="41">
        <f t="shared" si="23"/>
        <v>0</v>
      </c>
      <c r="CT28" s="41">
        <f t="shared" si="23"/>
        <v>0</v>
      </c>
      <c r="CU28" s="41">
        <f t="shared" si="30"/>
        <v>0</v>
      </c>
      <c r="CV28" s="41">
        <f t="shared" si="30"/>
        <v>0</v>
      </c>
      <c r="CW28" s="41">
        <f t="shared" si="30"/>
        <v>0</v>
      </c>
      <c r="CX28" s="41">
        <f t="shared" si="30"/>
        <v>0</v>
      </c>
      <c r="CY28" s="41">
        <f t="shared" si="30"/>
        <v>0</v>
      </c>
      <c r="CZ28" s="41">
        <f t="shared" si="30"/>
        <v>0</v>
      </c>
      <c r="DA28" s="41">
        <f t="shared" si="30"/>
        <v>0</v>
      </c>
      <c r="DB28" s="41">
        <f t="shared" si="30"/>
        <v>0</v>
      </c>
      <c r="DC28" s="41">
        <f t="shared" si="30"/>
        <v>0</v>
      </c>
      <c r="DD28" s="41">
        <f t="shared" si="30"/>
        <v>0</v>
      </c>
      <c r="DE28" s="41">
        <f t="shared" si="30"/>
        <v>0</v>
      </c>
      <c r="DF28" s="41">
        <f t="shared" si="30"/>
        <v>0</v>
      </c>
      <c r="DG28" s="41">
        <f t="shared" si="30"/>
        <v>0</v>
      </c>
      <c r="DH28" s="41">
        <f t="shared" si="30"/>
        <v>0</v>
      </c>
      <c r="DI28" s="41">
        <f t="shared" si="30"/>
        <v>0</v>
      </c>
      <c r="DJ28" s="41">
        <f t="shared" si="30"/>
        <v>0</v>
      </c>
      <c r="DK28" s="41">
        <f t="shared" si="24"/>
        <v>0</v>
      </c>
      <c r="DL28" s="41">
        <f t="shared" si="24"/>
        <v>0</v>
      </c>
      <c r="DM28" s="41">
        <f t="shared" si="24"/>
        <v>0</v>
      </c>
      <c r="DN28" s="41">
        <f t="shared" si="24"/>
        <v>0</v>
      </c>
      <c r="DO28" s="41">
        <f t="shared" si="24"/>
        <v>0</v>
      </c>
      <c r="DP28" s="41">
        <f t="shared" si="24"/>
        <v>0</v>
      </c>
      <c r="DQ28" s="41">
        <f t="shared" si="24"/>
        <v>0</v>
      </c>
      <c r="DR28" s="41">
        <f t="shared" si="24"/>
        <v>0</v>
      </c>
      <c r="DS28" s="41">
        <f t="shared" si="24"/>
        <v>0</v>
      </c>
      <c r="DT28" s="41">
        <f t="shared" si="24"/>
        <v>0</v>
      </c>
      <c r="DU28" s="41">
        <f t="shared" si="24"/>
        <v>0</v>
      </c>
      <c r="DV28" s="41">
        <f t="shared" si="24"/>
        <v>0</v>
      </c>
      <c r="DW28" s="41">
        <f t="shared" si="24"/>
        <v>0</v>
      </c>
      <c r="DX28" s="41">
        <f t="shared" si="24"/>
        <v>0</v>
      </c>
      <c r="DY28" s="41">
        <f t="shared" si="24"/>
        <v>0</v>
      </c>
      <c r="DZ28" s="41">
        <f t="shared" si="24"/>
        <v>0</v>
      </c>
      <c r="EA28" s="41">
        <f t="shared" si="31"/>
        <v>0</v>
      </c>
      <c r="EB28" s="41">
        <f t="shared" si="31"/>
        <v>0</v>
      </c>
      <c r="EC28" s="41">
        <f t="shared" si="31"/>
        <v>0</v>
      </c>
      <c r="ED28" s="41">
        <f t="shared" si="31"/>
        <v>0</v>
      </c>
      <c r="EE28" s="41">
        <f t="shared" si="31"/>
        <v>0</v>
      </c>
      <c r="EF28" s="41">
        <f t="shared" si="31"/>
        <v>0</v>
      </c>
      <c r="EG28" s="41">
        <f t="shared" si="31"/>
        <v>0</v>
      </c>
      <c r="EH28" s="41">
        <f t="shared" si="31"/>
        <v>0</v>
      </c>
      <c r="EI28" s="41">
        <f t="shared" si="31"/>
        <v>0</v>
      </c>
      <c r="EJ28" s="41">
        <f t="shared" si="31"/>
        <v>0</v>
      </c>
      <c r="EK28" s="41">
        <f t="shared" si="31"/>
        <v>0</v>
      </c>
      <c r="EL28" s="41">
        <f t="shared" si="31"/>
        <v>0</v>
      </c>
      <c r="EM28" s="41">
        <f t="shared" si="31"/>
        <v>0</v>
      </c>
      <c r="EN28" s="41">
        <f t="shared" si="31"/>
        <v>0</v>
      </c>
      <c r="EO28" s="41">
        <f t="shared" si="31"/>
        <v>0</v>
      </c>
      <c r="EP28" s="41">
        <f t="shared" si="31"/>
        <v>0</v>
      </c>
      <c r="EQ28" s="41">
        <f t="shared" si="25"/>
        <v>0</v>
      </c>
      <c r="ER28" s="41">
        <f t="shared" si="25"/>
        <v>0</v>
      </c>
      <c r="ES28" s="41">
        <f t="shared" si="25"/>
        <v>0</v>
      </c>
      <c r="ET28" s="41">
        <f t="shared" si="25"/>
        <v>0</v>
      </c>
      <c r="EU28" s="41">
        <f t="shared" si="25"/>
        <v>0</v>
      </c>
      <c r="EV28" s="41">
        <f t="shared" si="25"/>
        <v>0</v>
      </c>
      <c r="EW28" s="41">
        <f t="shared" si="25"/>
        <v>0</v>
      </c>
      <c r="EX28" s="41">
        <f t="shared" si="25"/>
        <v>0</v>
      </c>
      <c r="EY28" s="41">
        <f t="shared" si="25"/>
        <v>0</v>
      </c>
      <c r="EZ28" s="41">
        <f t="shared" si="25"/>
        <v>0</v>
      </c>
      <c r="FA28" s="41">
        <f t="shared" si="25"/>
        <v>0</v>
      </c>
      <c r="FB28" s="41">
        <f t="shared" si="25"/>
        <v>0</v>
      </c>
      <c r="FC28" s="41">
        <f t="shared" si="25"/>
        <v>0</v>
      </c>
      <c r="FD28" s="41">
        <f t="shared" si="25"/>
        <v>0</v>
      </c>
      <c r="FE28" s="41">
        <f t="shared" si="25"/>
        <v>0</v>
      </c>
      <c r="FF28" s="41">
        <f t="shared" si="25"/>
        <v>0</v>
      </c>
      <c r="FG28" s="41">
        <f t="shared" si="32"/>
        <v>0</v>
      </c>
      <c r="FH28" s="41">
        <f t="shared" si="32"/>
        <v>0</v>
      </c>
      <c r="FI28" s="41">
        <f t="shared" si="32"/>
        <v>0</v>
      </c>
      <c r="FJ28" s="41">
        <f t="shared" si="32"/>
        <v>0</v>
      </c>
      <c r="FK28" s="41">
        <f t="shared" si="32"/>
        <v>0</v>
      </c>
      <c r="FL28" s="41">
        <f t="shared" si="32"/>
        <v>0</v>
      </c>
      <c r="FM28" s="41">
        <f t="shared" si="32"/>
        <v>0</v>
      </c>
      <c r="FN28" s="41">
        <f t="shared" si="32"/>
        <v>0</v>
      </c>
      <c r="FO28" s="41">
        <f t="shared" si="32"/>
        <v>0</v>
      </c>
      <c r="FP28" s="41">
        <f t="shared" si="32"/>
        <v>0</v>
      </c>
      <c r="FQ28" s="41">
        <f t="shared" si="32"/>
        <v>0</v>
      </c>
      <c r="FR28" s="41">
        <f t="shared" si="32"/>
        <v>0</v>
      </c>
      <c r="FS28" s="41">
        <f t="shared" si="32"/>
        <v>0</v>
      </c>
      <c r="FT28" s="41">
        <f t="shared" si="32"/>
        <v>0</v>
      </c>
      <c r="FU28" s="41">
        <f t="shared" si="32"/>
        <v>0</v>
      </c>
      <c r="FV28" s="41">
        <f t="shared" si="32"/>
        <v>0</v>
      </c>
      <c r="FW28" s="41">
        <f t="shared" si="26"/>
        <v>0</v>
      </c>
      <c r="FX28" s="41">
        <f t="shared" si="26"/>
        <v>0</v>
      </c>
      <c r="FY28" s="41">
        <f t="shared" si="26"/>
        <v>0</v>
      </c>
      <c r="FZ28" s="41">
        <f t="shared" si="26"/>
        <v>0</v>
      </c>
      <c r="GA28" s="41">
        <f t="shared" si="26"/>
        <v>0</v>
      </c>
      <c r="GB28" s="41">
        <f t="shared" si="26"/>
        <v>0</v>
      </c>
      <c r="GC28" s="41">
        <f t="shared" si="26"/>
        <v>0</v>
      </c>
      <c r="GD28" s="41">
        <f t="shared" si="26"/>
        <v>0</v>
      </c>
      <c r="GE28" s="41">
        <f t="shared" si="26"/>
        <v>0</v>
      </c>
      <c r="GF28" s="41">
        <f t="shared" si="26"/>
        <v>0</v>
      </c>
      <c r="GG28" s="41">
        <f t="shared" si="26"/>
        <v>0</v>
      </c>
      <c r="GH28" s="41">
        <f t="shared" si="26"/>
        <v>0</v>
      </c>
      <c r="GI28" s="41">
        <f t="shared" si="26"/>
        <v>0</v>
      </c>
      <c r="GJ28" s="41">
        <f t="shared" si="26"/>
        <v>0</v>
      </c>
      <c r="GK28" s="41">
        <f t="shared" si="26"/>
        <v>0</v>
      </c>
      <c r="GL28" s="41">
        <f t="shared" si="26"/>
        <v>0</v>
      </c>
      <c r="GM28" s="41">
        <f t="shared" si="33"/>
        <v>0</v>
      </c>
      <c r="GN28" s="41">
        <f t="shared" si="33"/>
        <v>0</v>
      </c>
      <c r="GO28" s="41">
        <f t="shared" si="33"/>
        <v>0</v>
      </c>
      <c r="GP28" s="41">
        <f t="shared" si="33"/>
        <v>0</v>
      </c>
      <c r="GQ28" s="41">
        <f t="shared" si="33"/>
        <v>0</v>
      </c>
      <c r="GR28" s="41">
        <f t="shared" si="33"/>
        <v>0</v>
      </c>
      <c r="GS28" s="41">
        <f t="shared" si="33"/>
        <v>0</v>
      </c>
      <c r="GT28" s="41">
        <f t="shared" si="33"/>
        <v>0</v>
      </c>
      <c r="GU28" s="41">
        <f t="shared" si="33"/>
        <v>0</v>
      </c>
      <c r="GV28" s="41">
        <f t="shared" si="33"/>
        <v>0</v>
      </c>
      <c r="GW28" s="41">
        <f t="shared" si="33"/>
        <v>0</v>
      </c>
      <c r="GX28" s="41">
        <f t="shared" si="33"/>
        <v>0</v>
      </c>
      <c r="GY28" s="41">
        <f t="shared" si="33"/>
        <v>0</v>
      </c>
      <c r="GZ28" s="41">
        <f t="shared" si="33"/>
        <v>0</v>
      </c>
      <c r="HA28" s="41">
        <f t="shared" si="33"/>
        <v>0</v>
      </c>
      <c r="HB28" s="41">
        <f t="shared" si="33"/>
        <v>0</v>
      </c>
      <c r="HC28" s="41">
        <f t="shared" si="27"/>
        <v>0</v>
      </c>
      <c r="HD28" s="41">
        <f t="shared" si="27"/>
        <v>0</v>
      </c>
      <c r="HE28" s="41">
        <f t="shared" si="27"/>
        <v>0</v>
      </c>
      <c r="HF28" s="41">
        <f t="shared" si="27"/>
        <v>0</v>
      </c>
      <c r="HG28" s="41">
        <f t="shared" si="27"/>
        <v>0</v>
      </c>
      <c r="HH28" s="41">
        <f t="shared" si="27"/>
        <v>0</v>
      </c>
      <c r="HI28" s="41">
        <f t="shared" si="27"/>
        <v>0</v>
      </c>
      <c r="HJ28" s="41">
        <f t="shared" si="27"/>
        <v>0</v>
      </c>
    </row>
    <row r="29" spans="1:218" ht="14.4" x14ac:dyDescent="0.3">
      <c r="A29" s="42">
        <v>26</v>
      </c>
      <c r="B29" s="43">
        <f>'CMM4 - AUX CALC'!$AA$67</f>
        <v>0</v>
      </c>
      <c r="AB29" s="41">
        <f>$B29/(_xlfn.SINGLE(PrazoConcessao)*12-AB$3+1)</f>
        <v>0</v>
      </c>
      <c r="AC29" s="41">
        <f t="shared" si="28"/>
        <v>0</v>
      </c>
      <c r="AD29" s="41">
        <f t="shared" si="28"/>
        <v>0</v>
      </c>
      <c r="AE29" s="41">
        <f t="shared" si="28"/>
        <v>0</v>
      </c>
      <c r="AF29" s="41">
        <f t="shared" si="28"/>
        <v>0</v>
      </c>
      <c r="AG29" s="41">
        <f t="shared" si="28"/>
        <v>0</v>
      </c>
      <c r="AH29" s="41">
        <f t="shared" si="28"/>
        <v>0</v>
      </c>
      <c r="AI29" s="41">
        <f t="shared" si="28"/>
        <v>0</v>
      </c>
      <c r="AJ29" s="41">
        <f t="shared" si="21"/>
        <v>0</v>
      </c>
      <c r="AK29" s="41">
        <f t="shared" si="21"/>
        <v>0</v>
      </c>
      <c r="AL29" s="41">
        <f t="shared" si="21"/>
        <v>0</v>
      </c>
      <c r="AM29" s="41">
        <f t="shared" si="21"/>
        <v>0</v>
      </c>
      <c r="AN29" s="41">
        <f t="shared" si="21"/>
        <v>0</v>
      </c>
      <c r="AO29" s="41">
        <f t="shared" si="21"/>
        <v>0</v>
      </c>
      <c r="AP29" s="41">
        <f t="shared" si="21"/>
        <v>0</v>
      </c>
      <c r="AQ29" s="41">
        <f t="shared" si="21"/>
        <v>0</v>
      </c>
      <c r="AR29" s="41">
        <f t="shared" si="21"/>
        <v>0</v>
      </c>
      <c r="AS29" s="41">
        <f t="shared" si="21"/>
        <v>0</v>
      </c>
      <c r="AT29" s="41">
        <f t="shared" si="21"/>
        <v>0</v>
      </c>
      <c r="AU29" s="41">
        <f t="shared" si="21"/>
        <v>0</v>
      </c>
      <c r="AV29" s="41">
        <f t="shared" si="21"/>
        <v>0</v>
      </c>
      <c r="AW29" s="41">
        <f t="shared" si="21"/>
        <v>0</v>
      </c>
      <c r="AX29" s="41">
        <f t="shared" si="21"/>
        <v>0</v>
      </c>
      <c r="AY29" s="41">
        <f t="shared" si="29"/>
        <v>0</v>
      </c>
      <c r="AZ29" s="41">
        <f t="shared" si="29"/>
        <v>0</v>
      </c>
      <c r="BA29" s="41">
        <f t="shared" si="29"/>
        <v>0</v>
      </c>
      <c r="BB29" s="41">
        <f t="shared" si="29"/>
        <v>0</v>
      </c>
      <c r="BC29" s="41">
        <f t="shared" si="29"/>
        <v>0</v>
      </c>
      <c r="BD29" s="41">
        <f t="shared" si="29"/>
        <v>0</v>
      </c>
      <c r="BE29" s="41">
        <f t="shared" si="29"/>
        <v>0</v>
      </c>
      <c r="BF29" s="41">
        <f t="shared" si="29"/>
        <v>0</v>
      </c>
      <c r="BG29" s="41">
        <f t="shared" si="29"/>
        <v>0</v>
      </c>
      <c r="BH29" s="41">
        <f t="shared" si="29"/>
        <v>0</v>
      </c>
      <c r="BI29" s="41">
        <f t="shared" si="29"/>
        <v>0</v>
      </c>
      <c r="BJ29" s="41">
        <f t="shared" si="29"/>
        <v>0</v>
      </c>
      <c r="BK29" s="41">
        <f t="shared" si="29"/>
        <v>0</v>
      </c>
      <c r="BL29" s="41">
        <f t="shared" si="29"/>
        <v>0</v>
      </c>
      <c r="BM29" s="41">
        <f t="shared" si="29"/>
        <v>0</v>
      </c>
      <c r="BN29" s="41">
        <f t="shared" si="29"/>
        <v>0</v>
      </c>
      <c r="BO29" s="41">
        <f t="shared" si="22"/>
        <v>0</v>
      </c>
      <c r="BP29" s="41">
        <f t="shared" si="22"/>
        <v>0</v>
      </c>
      <c r="BQ29" s="41">
        <f t="shared" si="22"/>
        <v>0</v>
      </c>
      <c r="BR29" s="41">
        <f t="shared" si="22"/>
        <v>0</v>
      </c>
      <c r="BS29" s="41">
        <f t="shared" si="22"/>
        <v>0</v>
      </c>
      <c r="BT29" s="41">
        <f t="shared" si="22"/>
        <v>0</v>
      </c>
      <c r="BU29" s="41">
        <f t="shared" si="22"/>
        <v>0</v>
      </c>
      <c r="BV29" s="41">
        <f t="shared" si="22"/>
        <v>0</v>
      </c>
      <c r="BW29" s="41">
        <f t="shared" si="22"/>
        <v>0</v>
      </c>
      <c r="BX29" s="41">
        <f t="shared" si="22"/>
        <v>0</v>
      </c>
      <c r="BY29" s="41">
        <f t="shared" si="22"/>
        <v>0</v>
      </c>
      <c r="BZ29" s="41">
        <f t="shared" si="22"/>
        <v>0</v>
      </c>
      <c r="CA29" s="41">
        <f t="shared" si="22"/>
        <v>0</v>
      </c>
      <c r="CB29" s="41">
        <f t="shared" si="22"/>
        <v>0</v>
      </c>
      <c r="CC29" s="41">
        <f t="shared" si="22"/>
        <v>0</v>
      </c>
      <c r="CD29" s="41">
        <f t="shared" si="22"/>
        <v>0</v>
      </c>
      <c r="CE29" s="41">
        <f t="shared" si="23"/>
        <v>0</v>
      </c>
      <c r="CF29" s="41">
        <f t="shared" si="23"/>
        <v>0</v>
      </c>
      <c r="CG29" s="41">
        <f t="shared" si="23"/>
        <v>0</v>
      </c>
      <c r="CH29" s="41">
        <f t="shared" si="23"/>
        <v>0</v>
      </c>
      <c r="CI29" s="41">
        <f t="shared" si="23"/>
        <v>0</v>
      </c>
      <c r="CJ29" s="41">
        <f t="shared" si="23"/>
        <v>0</v>
      </c>
      <c r="CK29" s="41">
        <f t="shared" si="23"/>
        <v>0</v>
      </c>
      <c r="CL29" s="41">
        <f t="shared" si="23"/>
        <v>0</v>
      </c>
      <c r="CM29" s="41">
        <f t="shared" si="23"/>
        <v>0</v>
      </c>
      <c r="CN29" s="41">
        <f t="shared" si="23"/>
        <v>0</v>
      </c>
      <c r="CO29" s="41">
        <f t="shared" si="23"/>
        <v>0</v>
      </c>
      <c r="CP29" s="41">
        <f t="shared" si="23"/>
        <v>0</v>
      </c>
      <c r="CQ29" s="41">
        <f t="shared" si="23"/>
        <v>0</v>
      </c>
      <c r="CR29" s="41">
        <f t="shared" si="23"/>
        <v>0</v>
      </c>
      <c r="CS29" s="41">
        <f t="shared" si="23"/>
        <v>0</v>
      </c>
      <c r="CT29" s="41">
        <f t="shared" si="23"/>
        <v>0</v>
      </c>
      <c r="CU29" s="41">
        <f t="shared" si="30"/>
        <v>0</v>
      </c>
      <c r="CV29" s="41">
        <f t="shared" si="30"/>
        <v>0</v>
      </c>
      <c r="CW29" s="41">
        <f t="shared" si="30"/>
        <v>0</v>
      </c>
      <c r="CX29" s="41">
        <f t="shared" si="30"/>
        <v>0</v>
      </c>
      <c r="CY29" s="41">
        <f t="shared" si="30"/>
        <v>0</v>
      </c>
      <c r="CZ29" s="41">
        <f t="shared" si="30"/>
        <v>0</v>
      </c>
      <c r="DA29" s="41">
        <f t="shared" si="30"/>
        <v>0</v>
      </c>
      <c r="DB29" s="41">
        <f t="shared" si="30"/>
        <v>0</v>
      </c>
      <c r="DC29" s="41">
        <f t="shared" si="30"/>
        <v>0</v>
      </c>
      <c r="DD29" s="41">
        <f t="shared" si="30"/>
        <v>0</v>
      </c>
      <c r="DE29" s="41">
        <f t="shared" si="30"/>
        <v>0</v>
      </c>
      <c r="DF29" s="41">
        <f t="shared" si="30"/>
        <v>0</v>
      </c>
      <c r="DG29" s="41">
        <f t="shared" si="30"/>
        <v>0</v>
      </c>
      <c r="DH29" s="41">
        <f t="shared" si="30"/>
        <v>0</v>
      </c>
      <c r="DI29" s="41">
        <f t="shared" si="30"/>
        <v>0</v>
      </c>
      <c r="DJ29" s="41">
        <f t="shared" si="30"/>
        <v>0</v>
      </c>
      <c r="DK29" s="41">
        <f t="shared" si="24"/>
        <v>0</v>
      </c>
      <c r="DL29" s="41">
        <f t="shared" si="24"/>
        <v>0</v>
      </c>
      <c r="DM29" s="41">
        <f t="shared" si="24"/>
        <v>0</v>
      </c>
      <c r="DN29" s="41">
        <f t="shared" si="24"/>
        <v>0</v>
      </c>
      <c r="DO29" s="41">
        <f t="shared" si="24"/>
        <v>0</v>
      </c>
      <c r="DP29" s="41">
        <f t="shared" si="24"/>
        <v>0</v>
      </c>
      <c r="DQ29" s="41">
        <f t="shared" si="24"/>
        <v>0</v>
      </c>
      <c r="DR29" s="41">
        <f t="shared" si="24"/>
        <v>0</v>
      </c>
      <c r="DS29" s="41">
        <f t="shared" si="24"/>
        <v>0</v>
      </c>
      <c r="DT29" s="41">
        <f t="shared" si="24"/>
        <v>0</v>
      </c>
      <c r="DU29" s="41">
        <f t="shared" si="24"/>
        <v>0</v>
      </c>
      <c r="DV29" s="41">
        <f t="shared" si="24"/>
        <v>0</v>
      </c>
      <c r="DW29" s="41">
        <f t="shared" si="24"/>
        <v>0</v>
      </c>
      <c r="DX29" s="41">
        <f t="shared" si="24"/>
        <v>0</v>
      </c>
      <c r="DY29" s="41">
        <f t="shared" si="24"/>
        <v>0</v>
      </c>
      <c r="DZ29" s="41">
        <f t="shared" si="24"/>
        <v>0</v>
      </c>
      <c r="EA29" s="41">
        <f t="shared" si="31"/>
        <v>0</v>
      </c>
      <c r="EB29" s="41">
        <f t="shared" si="31"/>
        <v>0</v>
      </c>
      <c r="EC29" s="41">
        <f t="shared" si="31"/>
        <v>0</v>
      </c>
      <c r="ED29" s="41">
        <f t="shared" si="31"/>
        <v>0</v>
      </c>
      <c r="EE29" s="41">
        <f t="shared" si="31"/>
        <v>0</v>
      </c>
      <c r="EF29" s="41">
        <f t="shared" si="31"/>
        <v>0</v>
      </c>
      <c r="EG29" s="41">
        <f t="shared" si="31"/>
        <v>0</v>
      </c>
      <c r="EH29" s="41">
        <f t="shared" si="31"/>
        <v>0</v>
      </c>
      <c r="EI29" s="41">
        <f t="shared" si="31"/>
        <v>0</v>
      </c>
      <c r="EJ29" s="41">
        <f t="shared" si="31"/>
        <v>0</v>
      </c>
      <c r="EK29" s="41">
        <f t="shared" si="31"/>
        <v>0</v>
      </c>
      <c r="EL29" s="41">
        <f t="shared" si="31"/>
        <v>0</v>
      </c>
      <c r="EM29" s="41">
        <f t="shared" si="31"/>
        <v>0</v>
      </c>
      <c r="EN29" s="41">
        <f t="shared" si="31"/>
        <v>0</v>
      </c>
      <c r="EO29" s="41">
        <f t="shared" si="31"/>
        <v>0</v>
      </c>
      <c r="EP29" s="41">
        <f t="shared" si="31"/>
        <v>0</v>
      </c>
      <c r="EQ29" s="41">
        <f t="shared" si="25"/>
        <v>0</v>
      </c>
      <c r="ER29" s="41">
        <f t="shared" si="25"/>
        <v>0</v>
      </c>
      <c r="ES29" s="41">
        <f t="shared" si="25"/>
        <v>0</v>
      </c>
      <c r="ET29" s="41">
        <f t="shared" si="25"/>
        <v>0</v>
      </c>
      <c r="EU29" s="41">
        <f t="shared" si="25"/>
        <v>0</v>
      </c>
      <c r="EV29" s="41">
        <f t="shared" si="25"/>
        <v>0</v>
      </c>
      <c r="EW29" s="41">
        <f t="shared" si="25"/>
        <v>0</v>
      </c>
      <c r="EX29" s="41">
        <f t="shared" si="25"/>
        <v>0</v>
      </c>
      <c r="EY29" s="41">
        <f t="shared" si="25"/>
        <v>0</v>
      </c>
      <c r="EZ29" s="41">
        <f t="shared" si="25"/>
        <v>0</v>
      </c>
      <c r="FA29" s="41">
        <f t="shared" si="25"/>
        <v>0</v>
      </c>
      <c r="FB29" s="41">
        <f t="shared" si="25"/>
        <v>0</v>
      </c>
      <c r="FC29" s="41">
        <f t="shared" si="25"/>
        <v>0</v>
      </c>
      <c r="FD29" s="41">
        <f t="shared" si="25"/>
        <v>0</v>
      </c>
      <c r="FE29" s="41">
        <f t="shared" si="25"/>
        <v>0</v>
      </c>
      <c r="FF29" s="41">
        <f t="shared" si="25"/>
        <v>0</v>
      </c>
      <c r="FG29" s="41">
        <f t="shared" si="32"/>
        <v>0</v>
      </c>
      <c r="FH29" s="41">
        <f t="shared" si="32"/>
        <v>0</v>
      </c>
      <c r="FI29" s="41">
        <f t="shared" si="32"/>
        <v>0</v>
      </c>
      <c r="FJ29" s="41">
        <f t="shared" si="32"/>
        <v>0</v>
      </c>
      <c r="FK29" s="41">
        <f t="shared" si="32"/>
        <v>0</v>
      </c>
      <c r="FL29" s="41">
        <f t="shared" si="32"/>
        <v>0</v>
      </c>
      <c r="FM29" s="41">
        <f t="shared" si="32"/>
        <v>0</v>
      </c>
      <c r="FN29" s="41">
        <f t="shared" si="32"/>
        <v>0</v>
      </c>
      <c r="FO29" s="41">
        <f t="shared" si="32"/>
        <v>0</v>
      </c>
      <c r="FP29" s="41">
        <f t="shared" si="32"/>
        <v>0</v>
      </c>
      <c r="FQ29" s="41">
        <f t="shared" si="32"/>
        <v>0</v>
      </c>
      <c r="FR29" s="41">
        <f t="shared" si="32"/>
        <v>0</v>
      </c>
      <c r="FS29" s="41">
        <f t="shared" si="32"/>
        <v>0</v>
      </c>
      <c r="FT29" s="41">
        <f t="shared" si="32"/>
        <v>0</v>
      </c>
      <c r="FU29" s="41">
        <f t="shared" si="32"/>
        <v>0</v>
      </c>
      <c r="FV29" s="41">
        <f t="shared" si="32"/>
        <v>0</v>
      </c>
      <c r="FW29" s="41">
        <f t="shared" si="26"/>
        <v>0</v>
      </c>
      <c r="FX29" s="41">
        <f t="shared" si="26"/>
        <v>0</v>
      </c>
      <c r="FY29" s="41">
        <f t="shared" si="26"/>
        <v>0</v>
      </c>
      <c r="FZ29" s="41">
        <f t="shared" si="26"/>
        <v>0</v>
      </c>
      <c r="GA29" s="41">
        <f t="shared" si="26"/>
        <v>0</v>
      </c>
      <c r="GB29" s="41">
        <f t="shared" si="26"/>
        <v>0</v>
      </c>
      <c r="GC29" s="41">
        <f t="shared" si="26"/>
        <v>0</v>
      </c>
      <c r="GD29" s="41">
        <f t="shared" si="26"/>
        <v>0</v>
      </c>
      <c r="GE29" s="41">
        <f t="shared" si="26"/>
        <v>0</v>
      </c>
      <c r="GF29" s="41">
        <f t="shared" si="26"/>
        <v>0</v>
      </c>
      <c r="GG29" s="41">
        <f t="shared" si="26"/>
        <v>0</v>
      </c>
      <c r="GH29" s="41">
        <f t="shared" si="26"/>
        <v>0</v>
      </c>
      <c r="GI29" s="41">
        <f t="shared" si="26"/>
        <v>0</v>
      </c>
      <c r="GJ29" s="41">
        <f t="shared" si="26"/>
        <v>0</v>
      </c>
      <c r="GK29" s="41">
        <f t="shared" si="26"/>
        <v>0</v>
      </c>
      <c r="GL29" s="41">
        <f t="shared" si="26"/>
        <v>0</v>
      </c>
      <c r="GM29" s="41">
        <f t="shared" si="33"/>
        <v>0</v>
      </c>
      <c r="GN29" s="41">
        <f t="shared" si="33"/>
        <v>0</v>
      </c>
      <c r="GO29" s="41">
        <f t="shared" si="33"/>
        <v>0</v>
      </c>
      <c r="GP29" s="41">
        <f t="shared" si="33"/>
        <v>0</v>
      </c>
      <c r="GQ29" s="41">
        <f t="shared" si="33"/>
        <v>0</v>
      </c>
      <c r="GR29" s="41">
        <f t="shared" si="33"/>
        <v>0</v>
      </c>
      <c r="GS29" s="41">
        <f t="shared" si="33"/>
        <v>0</v>
      </c>
      <c r="GT29" s="41">
        <f t="shared" si="33"/>
        <v>0</v>
      </c>
      <c r="GU29" s="41">
        <f t="shared" si="33"/>
        <v>0</v>
      </c>
      <c r="GV29" s="41">
        <f t="shared" si="33"/>
        <v>0</v>
      </c>
      <c r="GW29" s="41">
        <f t="shared" si="33"/>
        <v>0</v>
      </c>
      <c r="GX29" s="41">
        <f t="shared" si="33"/>
        <v>0</v>
      </c>
      <c r="GY29" s="41">
        <f t="shared" si="33"/>
        <v>0</v>
      </c>
      <c r="GZ29" s="41">
        <f t="shared" si="33"/>
        <v>0</v>
      </c>
      <c r="HA29" s="41">
        <f t="shared" si="33"/>
        <v>0</v>
      </c>
      <c r="HB29" s="41">
        <f t="shared" si="33"/>
        <v>0</v>
      </c>
      <c r="HC29" s="41">
        <f t="shared" si="27"/>
        <v>0</v>
      </c>
      <c r="HD29" s="41">
        <f t="shared" si="27"/>
        <v>0</v>
      </c>
      <c r="HE29" s="41">
        <f t="shared" si="27"/>
        <v>0</v>
      </c>
      <c r="HF29" s="41">
        <f t="shared" si="27"/>
        <v>0</v>
      </c>
      <c r="HG29" s="41">
        <f t="shared" si="27"/>
        <v>0</v>
      </c>
      <c r="HH29" s="41">
        <f t="shared" si="27"/>
        <v>0</v>
      </c>
      <c r="HI29" s="41">
        <f t="shared" si="27"/>
        <v>0</v>
      </c>
      <c r="HJ29" s="41">
        <f t="shared" si="27"/>
        <v>0</v>
      </c>
    </row>
    <row r="30" spans="1:218" ht="14.4" x14ac:dyDescent="0.3">
      <c r="A30" s="42">
        <v>27</v>
      </c>
      <c r="B30" s="43">
        <f>'CMM4 - AUX CALC'!$AB$67</f>
        <v>0</v>
      </c>
      <c r="AC30" s="41">
        <f>$B30/(_xlfn.SINGLE(PrazoConcessao)*12-AC$3+1)</f>
        <v>0</v>
      </c>
      <c r="AD30" s="41">
        <f t="shared" si="28"/>
        <v>0</v>
      </c>
      <c r="AE30" s="41">
        <f t="shared" si="28"/>
        <v>0</v>
      </c>
      <c r="AF30" s="41">
        <f t="shared" si="28"/>
        <v>0</v>
      </c>
      <c r="AG30" s="41">
        <f t="shared" si="28"/>
        <v>0</v>
      </c>
      <c r="AH30" s="41">
        <f t="shared" si="28"/>
        <v>0</v>
      </c>
      <c r="AI30" s="41">
        <f t="shared" si="28"/>
        <v>0</v>
      </c>
      <c r="AJ30" s="41">
        <f t="shared" si="21"/>
        <v>0</v>
      </c>
      <c r="AK30" s="41">
        <f t="shared" si="21"/>
        <v>0</v>
      </c>
      <c r="AL30" s="41">
        <f t="shared" si="21"/>
        <v>0</v>
      </c>
      <c r="AM30" s="41">
        <f t="shared" si="21"/>
        <v>0</v>
      </c>
      <c r="AN30" s="41">
        <f t="shared" si="21"/>
        <v>0</v>
      </c>
      <c r="AO30" s="41">
        <f t="shared" si="21"/>
        <v>0</v>
      </c>
      <c r="AP30" s="41">
        <f t="shared" si="21"/>
        <v>0</v>
      </c>
      <c r="AQ30" s="41">
        <f t="shared" si="21"/>
        <v>0</v>
      </c>
      <c r="AR30" s="41">
        <f t="shared" si="21"/>
        <v>0</v>
      </c>
      <c r="AS30" s="41">
        <f t="shared" si="21"/>
        <v>0</v>
      </c>
      <c r="AT30" s="41">
        <f t="shared" si="21"/>
        <v>0</v>
      </c>
      <c r="AU30" s="41">
        <f t="shared" si="21"/>
        <v>0</v>
      </c>
      <c r="AV30" s="41">
        <f t="shared" si="21"/>
        <v>0</v>
      </c>
      <c r="AW30" s="41">
        <f t="shared" si="21"/>
        <v>0</v>
      </c>
      <c r="AX30" s="41">
        <f t="shared" si="21"/>
        <v>0</v>
      </c>
      <c r="AY30" s="41">
        <f t="shared" si="29"/>
        <v>0</v>
      </c>
      <c r="AZ30" s="41">
        <f t="shared" si="29"/>
        <v>0</v>
      </c>
      <c r="BA30" s="41">
        <f t="shared" si="29"/>
        <v>0</v>
      </c>
      <c r="BB30" s="41">
        <f t="shared" si="29"/>
        <v>0</v>
      </c>
      <c r="BC30" s="41">
        <f t="shared" si="29"/>
        <v>0</v>
      </c>
      <c r="BD30" s="41">
        <f t="shared" si="29"/>
        <v>0</v>
      </c>
      <c r="BE30" s="41">
        <f t="shared" si="29"/>
        <v>0</v>
      </c>
      <c r="BF30" s="41">
        <f t="shared" si="29"/>
        <v>0</v>
      </c>
      <c r="BG30" s="41">
        <f t="shared" si="29"/>
        <v>0</v>
      </c>
      <c r="BH30" s="41">
        <f t="shared" si="29"/>
        <v>0</v>
      </c>
      <c r="BI30" s="41">
        <f t="shared" si="29"/>
        <v>0</v>
      </c>
      <c r="BJ30" s="41">
        <f t="shared" si="29"/>
        <v>0</v>
      </c>
      <c r="BK30" s="41">
        <f t="shared" si="29"/>
        <v>0</v>
      </c>
      <c r="BL30" s="41">
        <f t="shared" si="29"/>
        <v>0</v>
      </c>
      <c r="BM30" s="41">
        <f t="shared" si="29"/>
        <v>0</v>
      </c>
      <c r="BN30" s="41">
        <f t="shared" si="29"/>
        <v>0</v>
      </c>
      <c r="BO30" s="41">
        <f t="shared" si="22"/>
        <v>0</v>
      </c>
      <c r="BP30" s="41">
        <f t="shared" si="22"/>
        <v>0</v>
      </c>
      <c r="BQ30" s="41">
        <f t="shared" si="22"/>
        <v>0</v>
      </c>
      <c r="BR30" s="41">
        <f t="shared" si="22"/>
        <v>0</v>
      </c>
      <c r="BS30" s="41">
        <f t="shared" si="22"/>
        <v>0</v>
      </c>
      <c r="BT30" s="41">
        <f t="shared" si="22"/>
        <v>0</v>
      </c>
      <c r="BU30" s="41">
        <f t="shared" si="22"/>
        <v>0</v>
      </c>
      <c r="BV30" s="41">
        <f t="shared" si="22"/>
        <v>0</v>
      </c>
      <c r="BW30" s="41">
        <f t="shared" si="22"/>
        <v>0</v>
      </c>
      <c r="BX30" s="41">
        <f t="shared" si="22"/>
        <v>0</v>
      </c>
      <c r="BY30" s="41">
        <f t="shared" si="22"/>
        <v>0</v>
      </c>
      <c r="BZ30" s="41">
        <f t="shared" si="22"/>
        <v>0</v>
      </c>
      <c r="CA30" s="41">
        <f t="shared" si="22"/>
        <v>0</v>
      </c>
      <c r="CB30" s="41">
        <f t="shared" si="22"/>
        <v>0</v>
      </c>
      <c r="CC30" s="41">
        <f t="shared" si="22"/>
        <v>0</v>
      </c>
      <c r="CD30" s="41">
        <f t="shared" si="22"/>
        <v>0</v>
      </c>
      <c r="CE30" s="41">
        <f t="shared" si="23"/>
        <v>0</v>
      </c>
      <c r="CF30" s="41">
        <f t="shared" si="23"/>
        <v>0</v>
      </c>
      <c r="CG30" s="41">
        <f t="shared" si="23"/>
        <v>0</v>
      </c>
      <c r="CH30" s="41">
        <f t="shared" si="23"/>
        <v>0</v>
      </c>
      <c r="CI30" s="41">
        <f t="shared" si="23"/>
        <v>0</v>
      </c>
      <c r="CJ30" s="41">
        <f t="shared" si="23"/>
        <v>0</v>
      </c>
      <c r="CK30" s="41">
        <f t="shared" si="23"/>
        <v>0</v>
      </c>
      <c r="CL30" s="41">
        <f t="shared" si="23"/>
        <v>0</v>
      </c>
      <c r="CM30" s="41">
        <f t="shared" si="23"/>
        <v>0</v>
      </c>
      <c r="CN30" s="41">
        <f t="shared" si="23"/>
        <v>0</v>
      </c>
      <c r="CO30" s="41">
        <f t="shared" si="23"/>
        <v>0</v>
      </c>
      <c r="CP30" s="41">
        <f t="shared" si="23"/>
        <v>0</v>
      </c>
      <c r="CQ30" s="41">
        <f t="shared" si="23"/>
        <v>0</v>
      </c>
      <c r="CR30" s="41">
        <f t="shared" si="23"/>
        <v>0</v>
      </c>
      <c r="CS30" s="41">
        <f t="shared" si="23"/>
        <v>0</v>
      </c>
      <c r="CT30" s="41">
        <f t="shared" si="23"/>
        <v>0</v>
      </c>
      <c r="CU30" s="41">
        <f t="shared" si="30"/>
        <v>0</v>
      </c>
      <c r="CV30" s="41">
        <f t="shared" si="30"/>
        <v>0</v>
      </c>
      <c r="CW30" s="41">
        <f t="shared" si="30"/>
        <v>0</v>
      </c>
      <c r="CX30" s="41">
        <f t="shared" si="30"/>
        <v>0</v>
      </c>
      <c r="CY30" s="41">
        <f t="shared" si="30"/>
        <v>0</v>
      </c>
      <c r="CZ30" s="41">
        <f t="shared" si="30"/>
        <v>0</v>
      </c>
      <c r="DA30" s="41">
        <f t="shared" si="30"/>
        <v>0</v>
      </c>
      <c r="DB30" s="41">
        <f t="shared" si="30"/>
        <v>0</v>
      </c>
      <c r="DC30" s="41">
        <f t="shared" si="30"/>
        <v>0</v>
      </c>
      <c r="DD30" s="41">
        <f t="shared" si="30"/>
        <v>0</v>
      </c>
      <c r="DE30" s="41">
        <f t="shared" si="30"/>
        <v>0</v>
      </c>
      <c r="DF30" s="41">
        <f t="shared" si="30"/>
        <v>0</v>
      </c>
      <c r="DG30" s="41">
        <f t="shared" si="30"/>
        <v>0</v>
      </c>
      <c r="DH30" s="41">
        <f t="shared" si="30"/>
        <v>0</v>
      </c>
      <c r="DI30" s="41">
        <f t="shared" si="30"/>
        <v>0</v>
      </c>
      <c r="DJ30" s="41">
        <f t="shared" si="30"/>
        <v>0</v>
      </c>
      <c r="DK30" s="41">
        <f t="shared" si="24"/>
        <v>0</v>
      </c>
      <c r="DL30" s="41">
        <f t="shared" si="24"/>
        <v>0</v>
      </c>
      <c r="DM30" s="41">
        <f t="shared" si="24"/>
        <v>0</v>
      </c>
      <c r="DN30" s="41">
        <f t="shared" si="24"/>
        <v>0</v>
      </c>
      <c r="DO30" s="41">
        <f t="shared" si="24"/>
        <v>0</v>
      </c>
      <c r="DP30" s="41">
        <f t="shared" si="24"/>
        <v>0</v>
      </c>
      <c r="DQ30" s="41">
        <f t="shared" si="24"/>
        <v>0</v>
      </c>
      <c r="DR30" s="41">
        <f t="shared" si="24"/>
        <v>0</v>
      </c>
      <c r="DS30" s="41">
        <f t="shared" si="24"/>
        <v>0</v>
      </c>
      <c r="DT30" s="41">
        <f t="shared" si="24"/>
        <v>0</v>
      </c>
      <c r="DU30" s="41">
        <f t="shared" si="24"/>
        <v>0</v>
      </c>
      <c r="DV30" s="41">
        <f t="shared" si="24"/>
        <v>0</v>
      </c>
      <c r="DW30" s="41">
        <f t="shared" si="24"/>
        <v>0</v>
      </c>
      <c r="DX30" s="41">
        <f t="shared" si="24"/>
        <v>0</v>
      </c>
      <c r="DY30" s="41">
        <f t="shared" si="24"/>
        <v>0</v>
      </c>
      <c r="DZ30" s="41">
        <f t="shared" si="24"/>
        <v>0</v>
      </c>
      <c r="EA30" s="41">
        <f t="shared" si="31"/>
        <v>0</v>
      </c>
      <c r="EB30" s="41">
        <f t="shared" si="31"/>
        <v>0</v>
      </c>
      <c r="EC30" s="41">
        <f t="shared" si="31"/>
        <v>0</v>
      </c>
      <c r="ED30" s="41">
        <f t="shared" si="31"/>
        <v>0</v>
      </c>
      <c r="EE30" s="41">
        <f t="shared" si="31"/>
        <v>0</v>
      </c>
      <c r="EF30" s="41">
        <f t="shared" si="31"/>
        <v>0</v>
      </c>
      <c r="EG30" s="41">
        <f t="shared" si="31"/>
        <v>0</v>
      </c>
      <c r="EH30" s="41">
        <f t="shared" si="31"/>
        <v>0</v>
      </c>
      <c r="EI30" s="41">
        <f t="shared" si="31"/>
        <v>0</v>
      </c>
      <c r="EJ30" s="41">
        <f t="shared" si="31"/>
        <v>0</v>
      </c>
      <c r="EK30" s="41">
        <f t="shared" si="31"/>
        <v>0</v>
      </c>
      <c r="EL30" s="41">
        <f t="shared" si="31"/>
        <v>0</v>
      </c>
      <c r="EM30" s="41">
        <f t="shared" si="31"/>
        <v>0</v>
      </c>
      <c r="EN30" s="41">
        <f t="shared" si="31"/>
        <v>0</v>
      </c>
      <c r="EO30" s="41">
        <f t="shared" si="31"/>
        <v>0</v>
      </c>
      <c r="EP30" s="41">
        <f t="shared" si="31"/>
        <v>0</v>
      </c>
      <c r="EQ30" s="41">
        <f t="shared" si="25"/>
        <v>0</v>
      </c>
      <c r="ER30" s="41">
        <f t="shared" si="25"/>
        <v>0</v>
      </c>
      <c r="ES30" s="41">
        <f t="shared" si="25"/>
        <v>0</v>
      </c>
      <c r="ET30" s="41">
        <f t="shared" si="25"/>
        <v>0</v>
      </c>
      <c r="EU30" s="41">
        <f t="shared" si="25"/>
        <v>0</v>
      </c>
      <c r="EV30" s="41">
        <f t="shared" si="25"/>
        <v>0</v>
      </c>
      <c r="EW30" s="41">
        <f t="shared" si="25"/>
        <v>0</v>
      </c>
      <c r="EX30" s="41">
        <f t="shared" si="25"/>
        <v>0</v>
      </c>
      <c r="EY30" s="41">
        <f t="shared" si="25"/>
        <v>0</v>
      </c>
      <c r="EZ30" s="41">
        <f t="shared" si="25"/>
        <v>0</v>
      </c>
      <c r="FA30" s="41">
        <f t="shared" si="25"/>
        <v>0</v>
      </c>
      <c r="FB30" s="41">
        <f t="shared" si="25"/>
        <v>0</v>
      </c>
      <c r="FC30" s="41">
        <f t="shared" si="25"/>
        <v>0</v>
      </c>
      <c r="FD30" s="41">
        <f t="shared" si="25"/>
        <v>0</v>
      </c>
      <c r="FE30" s="41">
        <f t="shared" si="25"/>
        <v>0</v>
      </c>
      <c r="FF30" s="41">
        <f t="shared" si="25"/>
        <v>0</v>
      </c>
      <c r="FG30" s="41">
        <f t="shared" si="32"/>
        <v>0</v>
      </c>
      <c r="FH30" s="41">
        <f t="shared" si="32"/>
        <v>0</v>
      </c>
      <c r="FI30" s="41">
        <f t="shared" si="32"/>
        <v>0</v>
      </c>
      <c r="FJ30" s="41">
        <f t="shared" si="32"/>
        <v>0</v>
      </c>
      <c r="FK30" s="41">
        <f t="shared" si="32"/>
        <v>0</v>
      </c>
      <c r="FL30" s="41">
        <f t="shared" si="32"/>
        <v>0</v>
      </c>
      <c r="FM30" s="41">
        <f t="shared" si="32"/>
        <v>0</v>
      </c>
      <c r="FN30" s="41">
        <f t="shared" si="32"/>
        <v>0</v>
      </c>
      <c r="FO30" s="41">
        <f t="shared" si="32"/>
        <v>0</v>
      </c>
      <c r="FP30" s="41">
        <f t="shared" si="32"/>
        <v>0</v>
      </c>
      <c r="FQ30" s="41">
        <f t="shared" si="32"/>
        <v>0</v>
      </c>
      <c r="FR30" s="41">
        <f t="shared" si="32"/>
        <v>0</v>
      </c>
      <c r="FS30" s="41">
        <f t="shared" si="32"/>
        <v>0</v>
      </c>
      <c r="FT30" s="41">
        <f t="shared" si="32"/>
        <v>0</v>
      </c>
      <c r="FU30" s="41">
        <f t="shared" si="32"/>
        <v>0</v>
      </c>
      <c r="FV30" s="41">
        <f t="shared" si="32"/>
        <v>0</v>
      </c>
      <c r="FW30" s="41">
        <f t="shared" si="26"/>
        <v>0</v>
      </c>
      <c r="FX30" s="41">
        <f t="shared" si="26"/>
        <v>0</v>
      </c>
      <c r="FY30" s="41">
        <f t="shared" si="26"/>
        <v>0</v>
      </c>
      <c r="FZ30" s="41">
        <f t="shared" si="26"/>
        <v>0</v>
      </c>
      <c r="GA30" s="41">
        <f t="shared" si="26"/>
        <v>0</v>
      </c>
      <c r="GB30" s="41">
        <f t="shared" si="26"/>
        <v>0</v>
      </c>
      <c r="GC30" s="41">
        <f t="shared" si="26"/>
        <v>0</v>
      </c>
      <c r="GD30" s="41">
        <f t="shared" si="26"/>
        <v>0</v>
      </c>
      <c r="GE30" s="41">
        <f t="shared" si="26"/>
        <v>0</v>
      </c>
      <c r="GF30" s="41">
        <f t="shared" si="26"/>
        <v>0</v>
      </c>
      <c r="GG30" s="41">
        <f t="shared" si="26"/>
        <v>0</v>
      </c>
      <c r="GH30" s="41">
        <f t="shared" si="26"/>
        <v>0</v>
      </c>
      <c r="GI30" s="41">
        <f t="shared" si="26"/>
        <v>0</v>
      </c>
      <c r="GJ30" s="41">
        <f t="shared" si="26"/>
        <v>0</v>
      </c>
      <c r="GK30" s="41">
        <f t="shared" si="26"/>
        <v>0</v>
      </c>
      <c r="GL30" s="41">
        <f t="shared" si="26"/>
        <v>0</v>
      </c>
      <c r="GM30" s="41">
        <f t="shared" si="33"/>
        <v>0</v>
      </c>
      <c r="GN30" s="41">
        <f t="shared" si="33"/>
        <v>0</v>
      </c>
      <c r="GO30" s="41">
        <f t="shared" si="33"/>
        <v>0</v>
      </c>
      <c r="GP30" s="41">
        <f t="shared" si="33"/>
        <v>0</v>
      </c>
      <c r="GQ30" s="41">
        <f t="shared" si="33"/>
        <v>0</v>
      </c>
      <c r="GR30" s="41">
        <f t="shared" si="33"/>
        <v>0</v>
      </c>
      <c r="GS30" s="41">
        <f t="shared" si="33"/>
        <v>0</v>
      </c>
      <c r="GT30" s="41">
        <f t="shared" si="33"/>
        <v>0</v>
      </c>
      <c r="GU30" s="41">
        <f t="shared" si="33"/>
        <v>0</v>
      </c>
      <c r="GV30" s="41">
        <f t="shared" si="33"/>
        <v>0</v>
      </c>
      <c r="GW30" s="41">
        <f t="shared" si="33"/>
        <v>0</v>
      </c>
      <c r="GX30" s="41">
        <f t="shared" si="33"/>
        <v>0</v>
      </c>
      <c r="GY30" s="41">
        <f t="shared" si="33"/>
        <v>0</v>
      </c>
      <c r="GZ30" s="41">
        <f t="shared" si="33"/>
        <v>0</v>
      </c>
      <c r="HA30" s="41">
        <f t="shared" si="33"/>
        <v>0</v>
      </c>
      <c r="HB30" s="41">
        <f t="shared" si="33"/>
        <v>0</v>
      </c>
      <c r="HC30" s="41">
        <f t="shared" si="27"/>
        <v>0</v>
      </c>
      <c r="HD30" s="41">
        <f t="shared" si="27"/>
        <v>0</v>
      </c>
      <c r="HE30" s="41">
        <f t="shared" si="27"/>
        <v>0</v>
      </c>
      <c r="HF30" s="41">
        <f t="shared" si="27"/>
        <v>0</v>
      </c>
      <c r="HG30" s="41">
        <f t="shared" si="27"/>
        <v>0</v>
      </c>
      <c r="HH30" s="41">
        <f t="shared" si="27"/>
        <v>0</v>
      </c>
      <c r="HI30" s="41">
        <f t="shared" si="27"/>
        <v>0</v>
      </c>
      <c r="HJ30" s="41">
        <f t="shared" si="27"/>
        <v>0</v>
      </c>
    </row>
    <row r="31" spans="1:218" ht="14.4" x14ac:dyDescent="0.3">
      <c r="A31" s="42">
        <v>28</v>
      </c>
      <c r="B31" s="43">
        <f>'CMM4 - AUX CALC'!$AC$67</f>
        <v>0</v>
      </c>
      <c r="AD31" s="41">
        <f>$B31/(_xlfn.SINGLE(PrazoConcessao)*12-AD$3+1)</f>
        <v>0</v>
      </c>
      <c r="AE31" s="41">
        <f t="shared" si="28"/>
        <v>0</v>
      </c>
      <c r="AF31" s="41">
        <f t="shared" si="28"/>
        <v>0</v>
      </c>
      <c r="AG31" s="41">
        <f t="shared" si="28"/>
        <v>0</v>
      </c>
      <c r="AH31" s="41">
        <f t="shared" si="28"/>
        <v>0</v>
      </c>
      <c r="AI31" s="41">
        <f t="shared" si="28"/>
        <v>0</v>
      </c>
      <c r="AJ31" s="41">
        <f t="shared" si="21"/>
        <v>0</v>
      </c>
      <c r="AK31" s="41">
        <f t="shared" si="21"/>
        <v>0</v>
      </c>
      <c r="AL31" s="41">
        <f t="shared" si="21"/>
        <v>0</v>
      </c>
      <c r="AM31" s="41">
        <f t="shared" si="21"/>
        <v>0</v>
      </c>
      <c r="AN31" s="41">
        <f t="shared" si="21"/>
        <v>0</v>
      </c>
      <c r="AO31" s="41">
        <f t="shared" si="21"/>
        <v>0</v>
      </c>
      <c r="AP31" s="41">
        <f t="shared" si="21"/>
        <v>0</v>
      </c>
      <c r="AQ31" s="41">
        <f t="shared" si="21"/>
        <v>0</v>
      </c>
      <c r="AR31" s="41">
        <f t="shared" si="21"/>
        <v>0</v>
      </c>
      <c r="AS31" s="41">
        <f t="shared" si="21"/>
        <v>0</v>
      </c>
      <c r="AT31" s="41">
        <f t="shared" si="21"/>
        <v>0</v>
      </c>
      <c r="AU31" s="41">
        <f t="shared" si="21"/>
        <v>0</v>
      </c>
      <c r="AV31" s="41">
        <f t="shared" si="21"/>
        <v>0</v>
      </c>
      <c r="AW31" s="41">
        <f t="shared" si="21"/>
        <v>0</v>
      </c>
      <c r="AX31" s="41">
        <f t="shared" si="21"/>
        <v>0</v>
      </c>
      <c r="AY31" s="41">
        <f t="shared" si="29"/>
        <v>0</v>
      </c>
      <c r="AZ31" s="41">
        <f t="shared" si="29"/>
        <v>0</v>
      </c>
      <c r="BA31" s="41">
        <f t="shared" si="29"/>
        <v>0</v>
      </c>
      <c r="BB31" s="41">
        <f t="shared" si="29"/>
        <v>0</v>
      </c>
      <c r="BC31" s="41">
        <f t="shared" si="29"/>
        <v>0</v>
      </c>
      <c r="BD31" s="41">
        <f t="shared" si="29"/>
        <v>0</v>
      </c>
      <c r="BE31" s="41">
        <f t="shared" si="29"/>
        <v>0</v>
      </c>
      <c r="BF31" s="41">
        <f t="shared" si="29"/>
        <v>0</v>
      </c>
      <c r="BG31" s="41">
        <f t="shared" si="29"/>
        <v>0</v>
      </c>
      <c r="BH31" s="41">
        <f t="shared" si="29"/>
        <v>0</v>
      </c>
      <c r="BI31" s="41">
        <f t="shared" si="29"/>
        <v>0</v>
      </c>
      <c r="BJ31" s="41">
        <f t="shared" si="29"/>
        <v>0</v>
      </c>
      <c r="BK31" s="41">
        <f t="shared" si="29"/>
        <v>0</v>
      </c>
      <c r="BL31" s="41">
        <f t="shared" si="29"/>
        <v>0</v>
      </c>
      <c r="BM31" s="41">
        <f t="shared" si="29"/>
        <v>0</v>
      </c>
      <c r="BN31" s="41">
        <f t="shared" si="29"/>
        <v>0</v>
      </c>
      <c r="BO31" s="41">
        <f t="shared" si="22"/>
        <v>0</v>
      </c>
      <c r="BP31" s="41">
        <f t="shared" si="22"/>
        <v>0</v>
      </c>
      <c r="BQ31" s="41">
        <f t="shared" si="22"/>
        <v>0</v>
      </c>
      <c r="BR31" s="41">
        <f t="shared" si="22"/>
        <v>0</v>
      </c>
      <c r="BS31" s="41">
        <f t="shared" si="22"/>
        <v>0</v>
      </c>
      <c r="BT31" s="41">
        <f t="shared" si="22"/>
        <v>0</v>
      </c>
      <c r="BU31" s="41">
        <f t="shared" si="22"/>
        <v>0</v>
      </c>
      <c r="BV31" s="41">
        <f t="shared" si="22"/>
        <v>0</v>
      </c>
      <c r="BW31" s="41">
        <f t="shared" si="22"/>
        <v>0</v>
      </c>
      <c r="BX31" s="41">
        <f t="shared" si="22"/>
        <v>0</v>
      </c>
      <c r="BY31" s="41">
        <f t="shared" si="22"/>
        <v>0</v>
      </c>
      <c r="BZ31" s="41">
        <f t="shared" si="22"/>
        <v>0</v>
      </c>
      <c r="CA31" s="41">
        <f t="shared" si="22"/>
        <v>0</v>
      </c>
      <c r="CB31" s="41">
        <f t="shared" si="22"/>
        <v>0</v>
      </c>
      <c r="CC31" s="41">
        <f t="shared" si="22"/>
        <v>0</v>
      </c>
      <c r="CD31" s="41">
        <f t="shared" si="22"/>
        <v>0</v>
      </c>
      <c r="CE31" s="41">
        <f t="shared" si="23"/>
        <v>0</v>
      </c>
      <c r="CF31" s="41">
        <f t="shared" si="23"/>
        <v>0</v>
      </c>
      <c r="CG31" s="41">
        <f t="shared" si="23"/>
        <v>0</v>
      </c>
      <c r="CH31" s="41">
        <f t="shared" si="23"/>
        <v>0</v>
      </c>
      <c r="CI31" s="41">
        <f t="shared" si="23"/>
        <v>0</v>
      </c>
      <c r="CJ31" s="41">
        <f t="shared" si="23"/>
        <v>0</v>
      </c>
      <c r="CK31" s="41">
        <f t="shared" si="23"/>
        <v>0</v>
      </c>
      <c r="CL31" s="41">
        <f t="shared" si="23"/>
        <v>0</v>
      </c>
      <c r="CM31" s="41">
        <f t="shared" si="23"/>
        <v>0</v>
      </c>
      <c r="CN31" s="41">
        <f t="shared" si="23"/>
        <v>0</v>
      </c>
      <c r="CO31" s="41">
        <f t="shared" si="23"/>
        <v>0</v>
      </c>
      <c r="CP31" s="41">
        <f t="shared" si="23"/>
        <v>0</v>
      </c>
      <c r="CQ31" s="41">
        <f t="shared" si="23"/>
        <v>0</v>
      </c>
      <c r="CR31" s="41">
        <f t="shared" si="23"/>
        <v>0</v>
      </c>
      <c r="CS31" s="41">
        <f t="shared" si="23"/>
        <v>0</v>
      </c>
      <c r="CT31" s="41">
        <f t="shared" si="23"/>
        <v>0</v>
      </c>
      <c r="CU31" s="41">
        <f t="shared" si="30"/>
        <v>0</v>
      </c>
      <c r="CV31" s="41">
        <f t="shared" si="30"/>
        <v>0</v>
      </c>
      <c r="CW31" s="41">
        <f t="shared" si="30"/>
        <v>0</v>
      </c>
      <c r="CX31" s="41">
        <f t="shared" si="30"/>
        <v>0</v>
      </c>
      <c r="CY31" s="41">
        <f t="shared" si="30"/>
        <v>0</v>
      </c>
      <c r="CZ31" s="41">
        <f t="shared" si="30"/>
        <v>0</v>
      </c>
      <c r="DA31" s="41">
        <f t="shared" si="30"/>
        <v>0</v>
      </c>
      <c r="DB31" s="41">
        <f t="shared" si="30"/>
        <v>0</v>
      </c>
      <c r="DC31" s="41">
        <f t="shared" si="30"/>
        <v>0</v>
      </c>
      <c r="DD31" s="41">
        <f t="shared" si="30"/>
        <v>0</v>
      </c>
      <c r="DE31" s="41">
        <f t="shared" si="30"/>
        <v>0</v>
      </c>
      <c r="DF31" s="41">
        <f t="shared" si="30"/>
        <v>0</v>
      </c>
      <c r="DG31" s="41">
        <f t="shared" si="30"/>
        <v>0</v>
      </c>
      <c r="DH31" s="41">
        <f t="shared" si="30"/>
        <v>0</v>
      </c>
      <c r="DI31" s="41">
        <f t="shared" si="30"/>
        <v>0</v>
      </c>
      <c r="DJ31" s="41">
        <f t="shared" si="30"/>
        <v>0</v>
      </c>
      <c r="DK31" s="41">
        <f t="shared" si="24"/>
        <v>0</v>
      </c>
      <c r="DL31" s="41">
        <f t="shared" si="24"/>
        <v>0</v>
      </c>
      <c r="DM31" s="41">
        <f t="shared" si="24"/>
        <v>0</v>
      </c>
      <c r="DN31" s="41">
        <f t="shared" si="24"/>
        <v>0</v>
      </c>
      <c r="DO31" s="41">
        <f t="shared" si="24"/>
        <v>0</v>
      </c>
      <c r="DP31" s="41">
        <f t="shared" si="24"/>
        <v>0</v>
      </c>
      <c r="DQ31" s="41">
        <f t="shared" si="24"/>
        <v>0</v>
      </c>
      <c r="DR31" s="41">
        <f t="shared" si="24"/>
        <v>0</v>
      </c>
      <c r="DS31" s="41">
        <f t="shared" si="24"/>
        <v>0</v>
      </c>
      <c r="DT31" s="41">
        <f t="shared" si="24"/>
        <v>0</v>
      </c>
      <c r="DU31" s="41">
        <f t="shared" si="24"/>
        <v>0</v>
      </c>
      <c r="DV31" s="41">
        <f t="shared" si="24"/>
        <v>0</v>
      </c>
      <c r="DW31" s="41">
        <f t="shared" si="24"/>
        <v>0</v>
      </c>
      <c r="DX31" s="41">
        <f t="shared" si="24"/>
        <v>0</v>
      </c>
      <c r="DY31" s="41">
        <f t="shared" si="24"/>
        <v>0</v>
      </c>
      <c r="DZ31" s="41">
        <f t="shared" si="24"/>
        <v>0</v>
      </c>
      <c r="EA31" s="41">
        <f t="shared" si="31"/>
        <v>0</v>
      </c>
      <c r="EB31" s="41">
        <f t="shared" si="31"/>
        <v>0</v>
      </c>
      <c r="EC31" s="41">
        <f t="shared" si="31"/>
        <v>0</v>
      </c>
      <c r="ED31" s="41">
        <f t="shared" si="31"/>
        <v>0</v>
      </c>
      <c r="EE31" s="41">
        <f t="shared" si="31"/>
        <v>0</v>
      </c>
      <c r="EF31" s="41">
        <f t="shared" si="31"/>
        <v>0</v>
      </c>
      <c r="EG31" s="41">
        <f t="shared" si="31"/>
        <v>0</v>
      </c>
      <c r="EH31" s="41">
        <f t="shared" si="31"/>
        <v>0</v>
      </c>
      <c r="EI31" s="41">
        <f t="shared" si="31"/>
        <v>0</v>
      </c>
      <c r="EJ31" s="41">
        <f t="shared" si="31"/>
        <v>0</v>
      </c>
      <c r="EK31" s="41">
        <f t="shared" si="31"/>
        <v>0</v>
      </c>
      <c r="EL31" s="41">
        <f t="shared" si="31"/>
        <v>0</v>
      </c>
      <c r="EM31" s="41">
        <f t="shared" si="31"/>
        <v>0</v>
      </c>
      <c r="EN31" s="41">
        <f t="shared" si="31"/>
        <v>0</v>
      </c>
      <c r="EO31" s="41">
        <f t="shared" si="31"/>
        <v>0</v>
      </c>
      <c r="EP31" s="41">
        <f t="shared" si="31"/>
        <v>0</v>
      </c>
      <c r="EQ31" s="41">
        <f t="shared" si="25"/>
        <v>0</v>
      </c>
      <c r="ER31" s="41">
        <f t="shared" si="25"/>
        <v>0</v>
      </c>
      <c r="ES31" s="41">
        <f t="shared" si="25"/>
        <v>0</v>
      </c>
      <c r="ET31" s="41">
        <f t="shared" si="25"/>
        <v>0</v>
      </c>
      <c r="EU31" s="41">
        <f t="shared" si="25"/>
        <v>0</v>
      </c>
      <c r="EV31" s="41">
        <f t="shared" si="25"/>
        <v>0</v>
      </c>
      <c r="EW31" s="41">
        <f t="shared" si="25"/>
        <v>0</v>
      </c>
      <c r="EX31" s="41">
        <f t="shared" si="25"/>
        <v>0</v>
      </c>
      <c r="EY31" s="41">
        <f t="shared" si="25"/>
        <v>0</v>
      </c>
      <c r="EZ31" s="41">
        <f t="shared" si="25"/>
        <v>0</v>
      </c>
      <c r="FA31" s="41">
        <f t="shared" si="25"/>
        <v>0</v>
      </c>
      <c r="FB31" s="41">
        <f t="shared" si="25"/>
        <v>0</v>
      </c>
      <c r="FC31" s="41">
        <f t="shared" si="25"/>
        <v>0</v>
      </c>
      <c r="FD31" s="41">
        <f t="shared" si="25"/>
        <v>0</v>
      </c>
      <c r="FE31" s="41">
        <f t="shared" si="25"/>
        <v>0</v>
      </c>
      <c r="FF31" s="41">
        <f t="shared" si="25"/>
        <v>0</v>
      </c>
      <c r="FG31" s="41">
        <f t="shared" si="32"/>
        <v>0</v>
      </c>
      <c r="FH31" s="41">
        <f t="shared" si="32"/>
        <v>0</v>
      </c>
      <c r="FI31" s="41">
        <f t="shared" si="32"/>
        <v>0</v>
      </c>
      <c r="FJ31" s="41">
        <f t="shared" si="32"/>
        <v>0</v>
      </c>
      <c r="FK31" s="41">
        <f t="shared" si="32"/>
        <v>0</v>
      </c>
      <c r="FL31" s="41">
        <f t="shared" si="32"/>
        <v>0</v>
      </c>
      <c r="FM31" s="41">
        <f t="shared" si="32"/>
        <v>0</v>
      </c>
      <c r="FN31" s="41">
        <f t="shared" si="32"/>
        <v>0</v>
      </c>
      <c r="FO31" s="41">
        <f t="shared" si="32"/>
        <v>0</v>
      </c>
      <c r="FP31" s="41">
        <f t="shared" si="32"/>
        <v>0</v>
      </c>
      <c r="FQ31" s="41">
        <f t="shared" si="32"/>
        <v>0</v>
      </c>
      <c r="FR31" s="41">
        <f t="shared" si="32"/>
        <v>0</v>
      </c>
      <c r="FS31" s="41">
        <f t="shared" si="32"/>
        <v>0</v>
      </c>
      <c r="FT31" s="41">
        <f t="shared" si="32"/>
        <v>0</v>
      </c>
      <c r="FU31" s="41">
        <f t="shared" si="32"/>
        <v>0</v>
      </c>
      <c r="FV31" s="41">
        <f t="shared" si="32"/>
        <v>0</v>
      </c>
      <c r="FW31" s="41">
        <f t="shared" si="26"/>
        <v>0</v>
      </c>
      <c r="FX31" s="41">
        <f t="shared" si="26"/>
        <v>0</v>
      </c>
      <c r="FY31" s="41">
        <f t="shared" si="26"/>
        <v>0</v>
      </c>
      <c r="FZ31" s="41">
        <f t="shared" si="26"/>
        <v>0</v>
      </c>
      <c r="GA31" s="41">
        <f t="shared" si="26"/>
        <v>0</v>
      </c>
      <c r="GB31" s="41">
        <f t="shared" si="26"/>
        <v>0</v>
      </c>
      <c r="GC31" s="41">
        <f t="shared" si="26"/>
        <v>0</v>
      </c>
      <c r="GD31" s="41">
        <f t="shared" si="26"/>
        <v>0</v>
      </c>
      <c r="GE31" s="41">
        <f t="shared" si="26"/>
        <v>0</v>
      </c>
      <c r="GF31" s="41">
        <f t="shared" si="26"/>
        <v>0</v>
      </c>
      <c r="GG31" s="41">
        <f t="shared" si="26"/>
        <v>0</v>
      </c>
      <c r="GH31" s="41">
        <f t="shared" si="26"/>
        <v>0</v>
      </c>
      <c r="GI31" s="41">
        <f t="shared" si="26"/>
        <v>0</v>
      </c>
      <c r="GJ31" s="41">
        <f t="shared" si="26"/>
        <v>0</v>
      </c>
      <c r="GK31" s="41">
        <f t="shared" si="26"/>
        <v>0</v>
      </c>
      <c r="GL31" s="41">
        <f t="shared" si="26"/>
        <v>0</v>
      </c>
      <c r="GM31" s="41">
        <f t="shared" si="33"/>
        <v>0</v>
      </c>
      <c r="GN31" s="41">
        <f t="shared" si="33"/>
        <v>0</v>
      </c>
      <c r="GO31" s="41">
        <f t="shared" si="33"/>
        <v>0</v>
      </c>
      <c r="GP31" s="41">
        <f t="shared" si="33"/>
        <v>0</v>
      </c>
      <c r="GQ31" s="41">
        <f t="shared" si="33"/>
        <v>0</v>
      </c>
      <c r="GR31" s="41">
        <f t="shared" si="33"/>
        <v>0</v>
      </c>
      <c r="GS31" s="41">
        <f t="shared" si="33"/>
        <v>0</v>
      </c>
      <c r="GT31" s="41">
        <f t="shared" si="33"/>
        <v>0</v>
      </c>
      <c r="GU31" s="41">
        <f t="shared" si="33"/>
        <v>0</v>
      </c>
      <c r="GV31" s="41">
        <f t="shared" si="33"/>
        <v>0</v>
      </c>
      <c r="GW31" s="41">
        <f t="shared" si="33"/>
        <v>0</v>
      </c>
      <c r="GX31" s="41">
        <f t="shared" si="33"/>
        <v>0</v>
      </c>
      <c r="GY31" s="41">
        <f t="shared" si="33"/>
        <v>0</v>
      </c>
      <c r="GZ31" s="41">
        <f t="shared" si="33"/>
        <v>0</v>
      </c>
      <c r="HA31" s="41">
        <f t="shared" si="33"/>
        <v>0</v>
      </c>
      <c r="HB31" s="41">
        <f t="shared" si="33"/>
        <v>0</v>
      </c>
      <c r="HC31" s="41">
        <f t="shared" si="27"/>
        <v>0</v>
      </c>
      <c r="HD31" s="41">
        <f t="shared" si="27"/>
        <v>0</v>
      </c>
      <c r="HE31" s="41">
        <f t="shared" si="27"/>
        <v>0</v>
      </c>
      <c r="HF31" s="41">
        <f t="shared" si="27"/>
        <v>0</v>
      </c>
      <c r="HG31" s="41">
        <f t="shared" si="27"/>
        <v>0</v>
      </c>
      <c r="HH31" s="41">
        <f t="shared" si="27"/>
        <v>0</v>
      </c>
      <c r="HI31" s="41">
        <f t="shared" si="27"/>
        <v>0</v>
      </c>
      <c r="HJ31" s="41">
        <f t="shared" si="27"/>
        <v>0</v>
      </c>
    </row>
    <row r="32" spans="1:218" ht="14.4" x14ac:dyDescent="0.3">
      <c r="A32" s="42">
        <v>29</v>
      </c>
      <c r="B32" s="43">
        <f>'CMM4 - AUX CALC'!$AD$67</f>
        <v>0</v>
      </c>
      <c r="AE32" s="41">
        <f>$B32/(_xlfn.SINGLE(PrazoConcessao)*12-AE$3+1)</f>
        <v>0</v>
      </c>
      <c r="AF32" s="41">
        <f t="shared" si="28"/>
        <v>0</v>
      </c>
      <c r="AG32" s="41">
        <f t="shared" si="28"/>
        <v>0</v>
      </c>
      <c r="AH32" s="41">
        <f t="shared" si="28"/>
        <v>0</v>
      </c>
      <c r="AI32" s="41">
        <f t="shared" si="28"/>
        <v>0</v>
      </c>
      <c r="AJ32" s="41">
        <f t="shared" si="21"/>
        <v>0</v>
      </c>
      <c r="AK32" s="41">
        <f t="shared" si="21"/>
        <v>0</v>
      </c>
      <c r="AL32" s="41">
        <f t="shared" si="21"/>
        <v>0</v>
      </c>
      <c r="AM32" s="41">
        <f t="shared" si="21"/>
        <v>0</v>
      </c>
      <c r="AN32" s="41">
        <f t="shared" si="21"/>
        <v>0</v>
      </c>
      <c r="AO32" s="41">
        <f t="shared" si="21"/>
        <v>0</v>
      </c>
      <c r="AP32" s="41">
        <f t="shared" si="21"/>
        <v>0</v>
      </c>
      <c r="AQ32" s="41">
        <f t="shared" si="21"/>
        <v>0</v>
      </c>
      <c r="AR32" s="41">
        <f t="shared" si="21"/>
        <v>0</v>
      </c>
      <c r="AS32" s="41">
        <f t="shared" si="21"/>
        <v>0</v>
      </c>
      <c r="AT32" s="41">
        <f t="shared" si="21"/>
        <v>0</v>
      </c>
      <c r="AU32" s="41">
        <f t="shared" si="21"/>
        <v>0</v>
      </c>
      <c r="AV32" s="41">
        <f t="shared" si="21"/>
        <v>0</v>
      </c>
      <c r="AW32" s="41">
        <f t="shared" si="21"/>
        <v>0</v>
      </c>
      <c r="AX32" s="41">
        <f t="shared" si="21"/>
        <v>0</v>
      </c>
      <c r="AY32" s="41">
        <f t="shared" si="29"/>
        <v>0</v>
      </c>
      <c r="AZ32" s="41">
        <f t="shared" si="29"/>
        <v>0</v>
      </c>
      <c r="BA32" s="41">
        <f t="shared" si="29"/>
        <v>0</v>
      </c>
      <c r="BB32" s="41">
        <f t="shared" si="29"/>
        <v>0</v>
      </c>
      <c r="BC32" s="41">
        <f t="shared" si="29"/>
        <v>0</v>
      </c>
      <c r="BD32" s="41">
        <f t="shared" si="29"/>
        <v>0</v>
      </c>
      <c r="BE32" s="41">
        <f t="shared" si="29"/>
        <v>0</v>
      </c>
      <c r="BF32" s="41">
        <f t="shared" si="29"/>
        <v>0</v>
      </c>
      <c r="BG32" s="41">
        <f t="shared" si="29"/>
        <v>0</v>
      </c>
      <c r="BH32" s="41">
        <f t="shared" si="29"/>
        <v>0</v>
      </c>
      <c r="BI32" s="41">
        <f t="shared" si="29"/>
        <v>0</v>
      </c>
      <c r="BJ32" s="41">
        <f t="shared" si="29"/>
        <v>0</v>
      </c>
      <c r="BK32" s="41">
        <f t="shared" si="29"/>
        <v>0</v>
      </c>
      <c r="BL32" s="41">
        <f t="shared" si="29"/>
        <v>0</v>
      </c>
      <c r="BM32" s="41">
        <f t="shared" si="29"/>
        <v>0</v>
      </c>
      <c r="BN32" s="41">
        <f t="shared" si="29"/>
        <v>0</v>
      </c>
      <c r="BO32" s="41">
        <f t="shared" si="22"/>
        <v>0</v>
      </c>
      <c r="BP32" s="41">
        <f t="shared" si="22"/>
        <v>0</v>
      </c>
      <c r="BQ32" s="41">
        <f t="shared" si="22"/>
        <v>0</v>
      </c>
      <c r="BR32" s="41">
        <f t="shared" si="22"/>
        <v>0</v>
      </c>
      <c r="BS32" s="41">
        <f t="shared" si="22"/>
        <v>0</v>
      </c>
      <c r="BT32" s="41">
        <f t="shared" si="22"/>
        <v>0</v>
      </c>
      <c r="BU32" s="41">
        <f t="shared" si="22"/>
        <v>0</v>
      </c>
      <c r="BV32" s="41">
        <f t="shared" si="22"/>
        <v>0</v>
      </c>
      <c r="BW32" s="41">
        <f t="shared" si="22"/>
        <v>0</v>
      </c>
      <c r="BX32" s="41">
        <f t="shared" si="22"/>
        <v>0</v>
      </c>
      <c r="BY32" s="41">
        <f t="shared" si="22"/>
        <v>0</v>
      </c>
      <c r="BZ32" s="41">
        <f t="shared" si="22"/>
        <v>0</v>
      </c>
      <c r="CA32" s="41">
        <f t="shared" si="22"/>
        <v>0</v>
      </c>
      <c r="CB32" s="41">
        <f t="shared" si="22"/>
        <v>0</v>
      </c>
      <c r="CC32" s="41">
        <f t="shared" si="22"/>
        <v>0</v>
      </c>
      <c r="CD32" s="41">
        <f t="shared" si="22"/>
        <v>0</v>
      </c>
      <c r="CE32" s="41">
        <f t="shared" si="23"/>
        <v>0</v>
      </c>
      <c r="CF32" s="41">
        <f t="shared" si="23"/>
        <v>0</v>
      </c>
      <c r="CG32" s="41">
        <f t="shared" si="23"/>
        <v>0</v>
      </c>
      <c r="CH32" s="41">
        <f t="shared" si="23"/>
        <v>0</v>
      </c>
      <c r="CI32" s="41">
        <f t="shared" si="23"/>
        <v>0</v>
      </c>
      <c r="CJ32" s="41">
        <f t="shared" si="23"/>
        <v>0</v>
      </c>
      <c r="CK32" s="41">
        <f t="shared" si="23"/>
        <v>0</v>
      </c>
      <c r="CL32" s="41">
        <f t="shared" si="23"/>
        <v>0</v>
      </c>
      <c r="CM32" s="41">
        <f t="shared" si="23"/>
        <v>0</v>
      </c>
      <c r="CN32" s="41">
        <f t="shared" si="23"/>
        <v>0</v>
      </c>
      <c r="CO32" s="41">
        <f t="shared" si="23"/>
        <v>0</v>
      </c>
      <c r="CP32" s="41">
        <f t="shared" si="23"/>
        <v>0</v>
      </c>
      <c r="CQ32" s="41">
        <f t="shared" si="23"/>
        <v>0</v>
      </c>
      <c r="CR32" s="41">
        <f t="shared" si="23"/>
        <v>0</v>
      </c>
      <c r="CS32" s="41">
        <f t="shared" si="23"/>
        <v>0</v>
      </c>
      <c r="CT32" s="41">
        <f t="shared" si="23"/>
        <v>0</v>
      </c>
      <c r="CU32" s="41">
        <f t="shared" si="30"/>
        <v>0</v>
      </c>
      <c r="CV32" s="41">
        <f t="shared" si="30"/>
        <v>0</v>
      </c>
      <c r="CW32" s="41">
        <f t="shared" si="30"/>
        <v>0</v>
      </c>
      <c r="CX32" s="41">
        <f t="shared" si="30"/>
        <v>0</v>
      </c>
      <c r="CY32" s="41">
        <f t="shared" si="30"/>
        <v>0</v>
      </c>
      <c r="CZ32" s="41">
        <f t="shared" si="30"/>
        <v>0</v>
      </c>
      <c r="DA32" s="41">
        <f t="shared" si="30"/>
        <v>0</v>
      </c>
      <c r="DB32" s="41">
        <f t="shared" si="30"/>
        <v>0</v>
      </c>
      <c r="DC32" s="41">
        <f t="shared" si="30"/>
        <v>0</v>
      </c>
      <c r="DD32" s="41">
        <f t="shared" si="30"/>
        <v>0</v>
      </c>
      <c r="DE32" s="41">
        <f t="shared" si="30"/>
        <v>0</v>
      </c>
      <c r="DF32" s="41">
        <f t="shared" si="30"/>
        <v>0</v>
      </c>
      <c r="DG32" s="41">
        <f t="shared" si="30"/>
        <v>0</v>
      </c>
      <c r="DH32" s="41">
        <f t="shared" si="30"/>
        <v>0</v>
      </c>
      <c r="DI32" s="41">
        <f t="shared" si="30"/>
        <v>0</v>
      </c>
      <c r="DJ32" s="41">
        <f t="shared" si="30"/>
        <v>0</v>
      </c>
      <c r="DK32" s="41">
        <f t="shared" si="24"/>
        <v>0</v>
      </c>
      <c r="DL32" s="41">
        <f t="shared" si="24"/>
        <v>0</v>
      </c>
      <c r="DM32" s="41">
        <f t="shared" si="24"/>
        <v>0</v>
      </c>
      <c r="DN32" s="41">
        <f t="shared" si="24"/>
        <v>0</v>
      </c>
      <c r="DO32" s="41">
        <f t="shared" si="24"/>
        <v>0</v>
      </c>
      <c r="DP32" s="41">
        <f t="shared" si="24"/>
        <v>0</v>
      </c>
      <c r="DQ32" s="41">
        <f t="shared" si="24"/>
        <v>0</v>
      </c>
      <c r="DR32" s="41">
        <f t="shared" si="24"/>
        <v>0</v>
      </c>
      <c r="DS32" s="41">
        <f t="shared" si="24"/>
        <v>0</v>
      </c>
      <c r="DT32" s="41">
        <f t="shared" si="24"/>
        <v>0</v>
      </c>
      <c r="DU32" s="41">
        <f t="shared" si="24"/>
        <v>0</v>
      </c>
      <c r="DV32" s="41">
        <f t="shared" si="24"/>
        <v>0</v>
      </c>
      <c r="DW32" s="41">
        <f t="shared" si="24"/>
        <v>0</v>
      </c>
      <c r="DX32" s="41">
        <f t="shared" si="24"/>
        <v>0</v>
      </c>
      <c r="DY32" s="41">
        <f t="shared" si="24"/>
        <v>0</v>
      </c>
      <c r="DZ32" s="41">
        <f t="shared" si="24"/>
        <v>0</v>
      </c>
      <c r="EA32" s="41">
        <f t="shared" si="31"/>
        <v>0</v>
      </c>
      <c r="EB32" s="41">
        <f t="shared" si="31"/>
        <v>0</v>
      </c>
      <c r="EC32" s="41">
        <f t="shared" si="31"/>
        <v>0</v>
      </c>
      <c r="ED32" s="41">
        <f t="shared" si="31"/>
        <v>0</v>
      </c>
      <c r="EE32" s="41">
        <f t="shared" si="31"/>
        <v>0</v>
      </c>
      <c r="EF32" s="41">
        <f t="shared" si="31"/>
        <v>0</v>
      </c>
      <c r="EG32" s="41">
        <f t="shared" si="31"/>
        <v>0</v>
      </c>
      <c r="EH32" s="41">
        <f t="shared" si="31"/>
        <v>0</v>
      </c>
      <c r="EI32" s="41">
        <f t="shared" si="31"/>
        <v>0</v>
      </c>
      <c r="EJ32" s="41">
        <f t="shared" si="31"/>
        <v>0</v>
      </c>
      <c r="EK32" s="41">
        <f t="shared" si="31"/>
        <v>0</v>
      </c>
      <c r="EL32" s="41">
        <f t="shared" si="31"/>
        <v>0</v>
      </c>
      <c r="EM32" s="41">
        <f t="shared" si="31"/>
        <v>0</v>
      </c>
      <c r="EN32" s="41">
        <f t="shared" si="31"/>
        <v>0</v>
      </c>
      <c r="EO32" s="41">
        <f t="shared" si="31"/>
        <v>0</v>
      </c>
      <c r="EP32" s="41">
        <f t="shared" si="31"/>
        <v>0</v>
      </c>
      <c r="EQ32" s="41">
        <f t="shared" si="25"/>
        <v>0</v>
      </c>
      <c r="ER32" s="41">
        <f t="shared" si="25"/>
        <v>0</v>
      </c>
      <c r="ES32" s="41">
        <f t="shared" si="25"/>
        <v>0</v>
      </c>
      <c r="ET32" s="41">
        <f t="shared" si="25"/>
        <v>0</v>
      </c>
      <c r="EU32" s="41">
        <f t="shared" si="25"/>
        <v>0</v>
      </c>
      <c r="EV32" s="41">
        <f t="shared" si="25"/>
        <v>0</v>
      </c>
      <c r="EW32" s="41">
        <f t="shared" si="25"/>
        <v>0</v>
      </c>
      <c r="EX32" s="41">
        <f t="shared" si="25"/>
        <v>0</v>
      </c>
      <c r="EY32" s="41">
        <f t="shared" si="25"/>
        <v>0</v>
      </c>
      <c r="EZ32" s="41">
        <f t="shared" si="25"/>
        <v>0</v>
      </c>
      <c r="FA32" s="41">
        <f t="shared" si="25"/>
        <v>0</v>
      </c>
      <c r="FB32" s="41">
        <f t="shared" si="25"/>
        <v>0</v>
      </c>
      <c r="FC32" s="41">
        <f t="shared" si="25"/>
        <v>0</v>
      </c>
      <c r="FD32" s="41">
        <f t="shared" si="25"/>
        <v>0</v>
      </c>
      <c r="FE32" s="41">
        <f t="shared" si="25"/>
        <v>0</v>
      </c>
      <c r="FF32" s="41">
        <f t="shared" si="25"/>
        <v>0</v>
      </c>
      <c r="FG32" s="41">
        <f t="shared" si="32"/>
        <v>0</v>
      </c>
      <c r="FH32" s="41">
        <f t="shared" si="32"/>
        <v>0</v>
      </c>
      <c r="FI32" s="41">
        <f t="shared" si="32"/>
        <v>0</v>
      </c>
      <c r="FJ32" s="41">
        <f t="shared" si="32"/>
        <v>0</v>
      </c>
      <c r="FK32" s="41">
        <f t="shared" si="32"/>
        <v>0</v>
      </c>
      <c r="FL32" s="41">
        <f t="shared" si="32"/>
        <v>0</v>
      </c>
      <c r="FM32" s="41">
        <f t="shared" si="32"/>
        <v>0</v>
      </c>
      <c r="FN32" s="41">
        <f t="shared" si="32"/>
        <v>0</v>
      </c>
      <c r="FO32" s="41">
        <f t="shared" si="32"/>
        <v>0</v>
      </c>
      <c r="FP32" s="41">
        <f t="shared" si="32"/>
        <v>0</v>
      </c>
      <c r="FQ32" s="41">
        <f t="shared" si="32"/>
        <v>0</v>
      </c>
      <c r="FR32" s="41">
        <f t="shared" si="32"/>
        <v>0</v>
      </c>
      <c r="FS32" s="41">
        <f t="shared" si="32"/>
        <v>0</v>
      </c>
      <c r="FT32" s="41">
        <f t="shared" si="32"/>
        <v>0</v>
      </c>
      <c r="FU32" s="41">
        <f t="shared" si="32"/>
        <v>0</v>
      </c>
      <c r="FV32" s="41">
        <f t="shared" si="32"/>
        <v>0</v>
      </c>
      <c r="FW32" s="41">
        <f t="shared" si="26"/>
        <v>0</v>
      </c>
      <c r="FX32" s="41">
        <f t="shared" si="26"/>
        <v>0</v>
      </c>
      <c r="FY32" s="41">
        <f t="shared" si="26"/>
        <v>0</v>
      </c>
      <c r="FZ32" s="41">
        <f t="shared" si="26"/>
        <v>0</v>
      </c>
      <c r="GA32" s="41">
        <f t="shared" si="26"/>
        <v>0</v>
      </c>
      <c r="GB32" s="41">
        <f t="shared" si="26"/>
        <v>0</v>
      </c>
      <c r="GC32" s="41">
        <f t="shared" si="26"/>
        <v>0</v>
      </c>
      <c r="GD32" s="41">
        <f t="shared" si="26"/>
        <v>0</v>
      </c>
      <c r="GE32" s="41">
        <f t="shared" si="26"/>
        <v>0</v>
      </c>
      <c r="GF32" s="41">
        <f t="shared" si="26"/>
        <v>0</v>
      </c>
      <c r="GG32" s="41">
        <f t="shared" si="26"/>
        <v>0</v>
      </c>
      <c r="GH32" s="41">
        <f t="shared" si="26"/>
        <v>0</v>
      </c>
      <c r="GI32" s="41">
        <f t="shared" si="26"/>
        <v>0</v>
      </c>
      <c r="GJ32" s="41">
        <f t="shared" si="26"/>
        <v>0</v>
      </c>
      <c r="GK32" s="41">
        <f t="shared" si="26"/>
        <v>0</v>
      </c>
      <c r="GL32" s="41">
        <f t="shared" si="26"/>
        <v>0</v>
      </c>
      <c r="GM32" s="41">
        <f t="shared" si="33"/>
        <v>0</v>
      </c>
      <c r="GN32" s="41">
        <f t="shared" si="33"/>
        <v>0</v>
      </c>
      <c r="GO32" s="41">
        <f t="shared" si="33"/>
        <v>0</v>
      </c>
      <c r="GP32" s="41">
        <f t="shared" si="33"/>
        <v>0</v>
      </c>
      <c r="GQ32" s="41">
        <f t="shared" si="33"/>
        <v>0</v>
      </c>
      <c r="GR32" s="41">
        <f t="shared" si="33"/>
        <v>0</v>
      </c>
      <c r="GS32" s="41">
        <f t="shared" si="33"/>
        <v>0</v>
      </c>
      <c r="GT32" s="41">
        <f t="shared" si="33"/>
        <v>0</v>
      </c>
      <c r="GU32" s="41">
        <f t="shared" si="33"/>
        <v>0</v>
      </c>
      <c r="GV32" s="41">
        <f t="shared" si="33"/>
        <v>0</v>
      </c>
      <c r="GW32" s="41">
        <f t="shared" si="33"/>
        <v>0</v>
      </c>
      <c r="GX32" s="41">
        <f t="shared" si="33"/>
        <v>0</v>
      </c>
      <c r="GY32" s="41">
        <f t="shared" si="33"/>
        <v>0</v>
      </c>
      <c r="GZ32" s="41">
        <f t="shared" si="33"/>
        <v>0</v>
      </c>
      <c r="HA32" s="41">
        <f t="shared" si="33"/>
        <v>0</v>
      </c>
      <c r="HB32" s="41">
        <f t="shared" si="33"/>
        <v>0</v>
      </c>
      <c r="HC32" s="41">
        <f t="shared" si="27"/>
        <v>0</v>
      </c>
      <c r="HD32" s="41">
        <f t="shared" si="27"/>
        <v>0</v>
      </c>
      <c r="HE32" s="41">
        <f t="shared" si="27"/>
        <v>0</v>
      </c>
      <c r="HF32" s="41">
        <f t="shared" si="27"/>
        <v>0</v>
      </c>
      <c r="HG32" s="41">
        <f t="shared" si="27"/>
        <v>0</v>
      </c>
      <c r="HH32" s="41">
        <f t="shared" si="27"/>
        <v>0</v>
      </c>
      <c r="HI32" s="41">
        <f t="shared" si="27"/>
        <v>0</v>
      </c>
      <c r="HJ32" s="41">
        <f t="shared" si="27"/>
        <v>0</v>
      </c>
    </row>
    <row r="33" spans="1:218" ht="14.4" x14ac:dyDescent="0.3">
      <c r="A33" s="42">
        <v>30</v>
      </c>
      <c r="B33" s="43">
        <f>'CMM4 - AUX CALC'!$AE$67</f>
        <v>0</v>
      </c>
      <c r="AF33" s="41">
        <f>$B33/(_xlfn.SINGLE(PrazoConcessao)*12-AF$3+1)</f>
        <v>0</v>
      </c>
      <c r="AG33" s="41">
        <f t="shared" si="28"/>
        <v>0</v>
      </c>
      <c r="AH33" s="41">
        <f t="shared" si="28"/>
        <v>0</v>
      </c>
      <c r="AI33" s="41">
        <f t="shared" si="28"/>
        <v>0</v>
      </c>
      <c r="AJ33" s="41">
        <f t="shared" si="21"/>
        <v>0</v>
      </c>
      <c r="AK33" s="41">
        <f t="shared" si="21"/>
        <v>0</v>
      </c>
      <c r="AL33" s="41">
        <f t="shared" si="21"/>
        <v>0</v>
      </c>
      <c r="AM33" s="41">
        <f t="shared" si="21"/>
        <v>0</v>
      </c>
      <c r="AN33" s="41">
        <f t="shared" si="21"/>
        <v>0</v>
      </c>
      <c r="AO33" s="41">
        <f t="shared" si="21"/>
        <v>0</v>
      </c>
      <c r="AP33" s="41">
        <f t="shared" si="21"/>
        <v>0</v>
      </c>
      <c r="AQ33" s="41">
        <f t="shared" si="21"/>
        <v>0</v>
      </c>
      <c r="AR33" s="41">
        <f t="shared" si="21"/>
        <v>0</v>
      </c>
      <c r="AS33" s="41">
        <f t="shared" si="21"/>
        <v>0</v>
      </c>
      <c r="AT33" s="41">
        <f t="shared" si="21"/>
        <v>0</v>
      </c>
      <c r="AU33" s="41">
        <f t="shared" si="21"/>
        <v>0</v>
      </c>
      <c r="AV33" s="41">
        <f t="shared" si="21"/>
        <v>0</v>
      </c>
      <c r="AW33" s="41">
        <f t="shared" si="21"/>
        <v>0</v>
      </c>
      <c r="AX33" s="41">
        <f t="shared" si="21"/>
        <v>0</v>
      </c>
      <c r="AY33" s="41">
        <f t="shared" si="29"/>
        <v>0</v>
      </c>
      <c r="AZ33" s="41">
        <f t="shared" si="29"/>
        <v>0</v>
      </c>
      <c r="BA33" s="41">
        <f t="shared" si="29"/>
        <v>0</v>
      </c>
      <c r="BB33" s="41">
        <f t="shared" si="29"/>
        <v>0</v>
      </c>
      <c r="BC33" s="41">
        <f t="shared" si="29"/>
        <v>0</v>
      </c>
      <c r="BD33" s="41">
        <f t="shared" si="29"/>
        <v>0</v>
      </c>
      <c r="BE33" s="41">
        <f t="shared" si="29"/>
        <v>0</v>
      </c>
      <c r="BF33" s="41">
        <f t="shared" si="29"/>
        <v>0</v>
      </c>
      <c r="BG33" s="41">
        <f t="shared" si="29"/>
        <v>0</v>
      </c>
      <c r="BH33" s="41">
        <f t="shared" si="29"/>
        <v>0</v>
      </c>
      <c r="BI33" s="41">
        <f t="shared" si="29"/>
        <v>0</v>
      </c>
      <c r="BJ33" s="41">
        <f t="shared" si="29"/>
        <v>0</v>
      </c>
      <c r="BK33" s="41">
        <f t="shared" si="29"/>
        <v>0</v>
      </c>
      <c r="BL33" s="41">
        <f t="shared" si="29"/>
        <v>0</v>
      </c>
      <c r="BM33" s="41">
        <f t="shared" si="29"/>
        <v>0</v>
      </c>
      <c r="BN33" s="41">
        <f t="shared" si="29"/>
        <v>0</v>
      </c>
      <c r="BO33" s="41">
        <f t="shared" si="22"/>
        <v>0</v>
      </c>
      <c r="BP33" s="41">
        <f t="shared" si="22"/>
        <v>0</v>
      </c>
      <c r="BQ33" s="41">
        <f t="shared" si="22"/>
        <v>0</v>
      </c>
      <c r="BR33" s="41">
        <f t="shared" si="22"/>
        <v>0</v>
      </c>
      <c r="BS33" s="41">
        <f t="shared" si="22"/>
        <v>0</v>
      </c>
      <c r="BT33" s="41">
        <f t="shared" si="22"/>
        <v>0</v>
      </c>
      <c r="BU33" s="41">
        <f t="shared" si="22"/>
        <v>0</v>
      </c>
      <c r="BV33" s="41">
        <f t="shared" si="22"/>
        <v>0</v>
      </c>
      <c r="BW33" s="41">
        <f t="shared" si="22"/>
        <v>0</v>
      </c>
      <c r="BX33" s="41">
        <f t="shared" si="22"/>
        <v>0</v>
      </c>
      <c r="BY33" s="41">
        <f t="shared" si="22"/>
        <v>0</v>
      </c>
      <c r="BZ33" s="41">
        <f t="shared" si="22"/>
        <v>0</v>
      </c>
      <c r="CA33" s="41">
        <f t="shared" si="22"/>
        <v>0</v>
      </c>
      <c r="CB33" s="41">
        <f t="shared" si="22"/>
        <v>0</v>
      </c>
      <c r="CC33" s="41">
        <f t="shared" si="22"/>
        <v>0</v>
      </c>
      <c r="CD33" s="41">
        <f t="shared" si="22"/>
        <v>0</v>
      </c>
      <c r="CE33" s="41">
        <f t="shared" si="23"/>
        <v>0</v>
      </c>
      <c r="CF33" s="41">
        <f t="shared" si="23"/>
        <v>0</v>
      </c>
      <c r="CG33" s="41">
        <f t="shared" si="23"/>
        <v>0</v>
      </c>
      <c r="CH33" s="41">
        <f t="shared" si="23"/>
        <v>0</v>
      </c>
      <c r="CI33" s="41">
        <f t="shared" si="23"/>
        <v>0</v>
      </c>
      <c r="CJ33" s="41">
        <f t="shared" si="23"/>
        <v>0</v>
      </c>
      <c r="CK33" s="41">
        <f t="shared" si="23"/>
        <v>0</v>
      </c>
      <c r="CL33" s="41">
        <f t="shared" si="23"/>
        <v>0</v>
      </c>
      <c r="CM33" s="41">
        <f t="shared" si="23"/>
        <v>0</v>
      </c>
      <c r="CN33" s="41">
        <f t="shared" si="23"/>
        <v>0</v>
      </c>
      <c r="CO33" s="41">
        <f t="shared" si="23"/>
        <v>0</v>
      </c>
      <c r="CP33" s="41">
        <f t="shared" si="23"/>
        <v>0</v>
      </c>
      <c r="CQ33" s="41">
        <f t="shared" si="23"/>
        <v>0</v>
      </c>
      <c r="CR33" s="41">
        <f t="shared" si="23"/>
        <v>0</v>
      </c>
      <c r="CS33" s="41">
        <f t="shared" si="23"/>
        <v>0</v>
      </c>
      <c r="CT33" s="41">
        <f t="shared" si="23"/>
        <v>0</v>
      </c>
      <c r="CU33" s="41">
        <f t="shared" si="30"/>
        <v>0</v>
      </c>
      <c r="CV33" s="41">
        <f t="shared" si="30"/>
        <v>0</v>
      </c>
      <c r="CW33" s="41">
        <f t="shared" si="30"/>
        <v>0</v>
      </c>
      <c r="CX33" s="41">
        <f t="shared" si="30"/>
        <v>0</v>
      </c>
      <c r="CY33" s="41">
        <f t="shared" si="30"/>
        <v>0</v>
      </c>
      <c r="CZ33" s="41">
        <f t="shared" si="30"/>
        <v>0</v>
      </c>
      <c r="DA33" s="41">
        <f t="shared" si="30"/>
        <v>0</v>
      </c>
      <c r="DB33" s="41">
        <f t="shared" si="30"/>
        <v>0</v>
      </c>
      <c r="DC33" s="41">
        <f t="shared" si="30"/>
        <v>0</v>
      </c>
      <c r="DD33" s="41">
        <f t="shared" si="30"/>
        <v>0</v>
      </c>
      <c r="DE33" s="41">
        <f t="shared" si="30"/>
        <v>0</v>
      </c>
      <c r="DF33" s="41">
        <f t="shared" si="30"/>
        <v>0</v>
      </c>
      <c r="DG33" s="41">
        <f t="shared" si="30"/>
        <v>0</v>
      </c>
      <c r="DH33" s="41">
        <f t="shared" si="30"/>
        <v>0</v>
      </c>
      <c r="DI33" s="41">
        <f t="shared" si="30"/>
        <v>0</v>
      </c>
      <c r="DJ33" s="41">
        <f t="shared" si="30"/>
        <v>0</v>
      </c>
      <c r="DK33" s="41">
        <f t="shared" si="24"/>
        <v>0</v>
      </c>
      <c r="DL33" s="41">
        <f t="shared" si="24"/>
        <v>0</v>
      </c>
      <c r="DM33" s="41">
        <f t="shared" si="24"/>
        <v>0</v>
      </c>
      <c r="DN33" s="41">
        <f t="shared" si="24"/>
        <v>0</v>
      </c>
      <c r="DO33" s="41">
        <f t="shared" si="24"/>
        <v>0</v>
      </c>
      <c r="DP33" s="41">
        <f t="shared" si="24"/>
        <v>0</v>
      </c>
      <c r="DQ33" s="41">
        <f t="shared" si="24"/>
        <v>0</v>
      </c>
      <c r="DR33" s="41">
        <f t="shared" si="24"/>
        <v>0</v>
      </c>
      <c r="DS33" s="41">
        <f t="shared" si="24"/>
        <v>0</v>
      </c>
      <c r="DT33" s="41">
        <f t="shared" si="24"/>
        <v>0</v>
      </c>
      <c r="DU33" s="41">
        <f t="shared" si="24"/>
        <v>0</v>
      </c>
      <c r="DV33" s="41">
        <f t="shared" si="24"/>
        <v>0</v>
      </c>
      <c r="DW33" s="41">
        <f t="shared" si="24"/>
        <v>0</v>
      </c>
      <c r="DX33" s="41">
        <f t="shared" si="24"/>
        <v>0</v>
      </c>
      <c r="DY33" s="41">
        <f t="shared" si="24"/>
        <v>0</v>
      </c>
      <c r="DZ33" s="41">
        <f t="shared" si="24"/>
        <v>0</v>
      </c>
      <c r="EA33" s="41">
        <f t="shared" si="31"/>
        <v>0</v>
      </c>
      <c r="EB33" s="41">
        <f t="shared" si="31"/>
        <v>0</v>
      </c>
      <c r="EC33" s="41">
        <f t="shared" si="31"/>
        <v>0</v>
      </c>
      <c r="ED33" s="41">
        <f t="shared" si="31"/>
        <v>0</v>
      </c>
      <c r="EE33" s="41">
        <f t="shared" si="31"/>
        <v>0</v>
      </c>
      <c r="EF33" s="41">
        <f t="shared" si="31"/>
        <v>0</v>
      </c>
      <c r="EG33" s="41">
        <f t="shared" si="31"/>
        <v>0</v>
      </c>
      <c r="EH33" s="41">
        <f t="shared" si="31"/>
        <v>0</v>
      </c>
      <c r="EI33" s="41">
        <f t="shared" si="31"/>
        <v>0</v>
      </c>
      <c r="EJ33" s="41">
        <f t="shared" si="31"/>
        <v>0</v>
      </c>
      <c r="EK33" s="41">
        <f t="shared" si="31"/>
        <v>0</v>
      </c>
      <c r="EL33" s="41">
        <f t="shared" si="31"/>
        <v>0</v>
      </c>
      <c r="EM33" s="41">
        <f t="shared" si="31"/>
        <v>0</v>
      </c>
      <c r="EN33" s="41">
        <f t="shared" si="31"/>
        <v>0</v>
      </c>
      <c r="EO33" s="41">
        <f t="shared" si="31"/>
        <v>0</v>
      </c>
      <c r="EP33" s="41">
        <f t="shared" si="31"/>
        <v>0</v>
      </c>
      <c r="EQ33" s="41">
        <f t="shared" si="25"/>
        <v>0</v>
      </c>
      <c r="ER33" s="41">
        <f t="shared" si="25"/>
        <v>0</v>
      </c>
      <c r="ES33" s="41">
        <f t="shared" si="25"/>
        <v>0</v>
      </c>
      <c r="ET33" s="41">
        <f t="shared" si="25"/>
        <v>0</v>
      </c>
      <c r="EU33" s="41">
        <f t="shared" si="25"/>
        <v>0</v>
      </c>
      <c r="EV33" s="41">
        <f t="shared" si="25"/>
        <v>0</v>
      </c>
      <c r="EW33" s="41">
        <f t="shared" si="25"/>
        <v>0</v>
      </c>
      <c r="EX33" s="41">
        <f t="shared" si="25"/>
        <v>0</v>
      </c>
      <c r="EY33" s="41">
        <f t="shared" si="25"/>
        <v>0</v>
      </c>
      <c r="EZ33" s="41">
        <f t="shared" si="25"/>
        <v>0</v>
      </c>
      <c r="FA33" s="41">
        <f t="shared" si="25"/>
        <v>0</v>
      </c>
      <c r="FB33" s="41">
        <f t="shared" si="25"/>
        <v>0</v>
      </c>
      <c r="FC33" s="41">
        <f t="shared" si="25"/>
        <v>0</v>
      </c>
      <c r="FD33" s="41">
        <f t="shared" si="25"/>
        <v>0</v>
      </c>
      <c r="FE33" s="41">
        <f t="shared" si="25"/>
        <v>0</v>
      </c>
      <c r="FF33" s="41">
        <f t="shared" si="25"/>
        <v>0</v>
      </c>
      <c r="FG33" s="41">
        <f t="shared" si="32"/>
        <v>0</v>
      </c>
      <c r="FH33" s="41">
        <f t="shared" si="32"/>
        <v>0</v>
      </c>
      <c r="FI33" s="41">
        <f t="shared" si="32"/>
        <v>0</v>
      </c>
      <c r="FJ33" s="41">
        <f t="shared" si="32"/>
        <v>0</v>
      </c>
      <c r="FK33" s="41">
        <f t="shared" si="32"/>
        <v>0</v>
      </c>
      <c r="FL33" s="41">
        <f t="shared" si="32"/>
        <v>0</v>
      </c>
      <c r="FM33" s="41">
        <f t="shared" si="32"/>
        <v>0</v>
      </c>
      <c r="FN33" s="41">
        <f t="shared" si="32"/>
        <v>0</v>
      </c>
      <c r="FO33" s="41">
        <f t="shared" si="32"/>
        <v>0</v>
      </c>
      <c r="FP33" s="41">
        <f t="shared" si="32"/>
        <v>0</v>
      </c>
      <c r="FQ33" s="41">
        <f t="shared" si="32"/>
        <v>0</v>
      </c>
      <c r="FR33" s="41">
        <f t="shared" si="32"/>
        <v>0</v>
      </c>
      <c r="FS33" s="41">
        <f t="shared" si="32"/>
        <v>0</v>
      </c>
      <c r="FT33" s="41">
        <f t="shared" si="32"/>
        <v>0</v>
      </c>
      <c r="FU33" s="41">
        <f t="shared" si="32"/>
        <v>0</v>
      </c>
      <c r="FV33" s="41">
        <f t="shared" si="32"/>
        <v>0</v>
      </c>
      <c r="FW33" s="41">
        <f t="shared" si="26"/>
        <v>0</v>
      </c>
      <c r="FX33" s="41">
        <f t="shared" si="26"/>
        <v>0</v>
      </c>
      <c r="FY33" s="41">
        <f t="shared" si="26"/>
        <v>0</v>
      </c>
      <c r="FZ33" s="41">
        <f t="shared" si="26"/>
        <v>0</v>
      </c>
      <c r="GA33" s="41">
        <f t="shared" si="26"/>
        <v>0</v>
      </c>
      <c r="GB33" s="41">
        <f t="shared" si="26"/>
        <v>0</v>
      </c>
      <c r="GC33" s="41">
        <f t="shared" si="26"/>
        <v>0</v>
      </c>
      <c r="GD33" s="41">
        <f t="shared" si="26"/>
        <v>0</v>
      </c>
      <c r="GE33" s="41">
        <f t="shared" si="26"/>
        <v>0</v>
      </c>
      <c r="GF33" s="41">
        <f t="shared" si="26"/>
        <v>0</v>
      </c>
      <c r="GG33" s="41">
        <f t="shared" si="26"/>
        <v>0</v>
      </c>
      <c r="GH33" s="41">
        <f t="shared" si="26"/>
        <v>0</v>
      </c>
      <c r="GI33" s="41">
        <f t="shared" si="26"/>
        <v>0</v>
      </c>
      <c r="GJ33" s="41">
        <f t="shared" si="26"/>
        <v>0</v>
      </c>
      <c r="GK33" s="41">
        <f t="shared" si="26"/>
        <v>0</v>
      </c>
      <c r="GL33" s="41">
        <f t="shared" si="26"/>
        <v>0</v>
      </c>
      <c r="GM33" s="41">
        <f t="shared" si="33"/>
        <v>0</v>
      </c>
      <c r="GN33" s="41">
        <f t="shared" si="33"/>
        <v>0</v>
      </c>
      <c r="GO33" s="41">
        <f t="shared" si="33"/>
        <v>0</v>
      </c>
      <c r="GP33" s="41">
        <f t="shared" si="33"/>
        <v>0</v>
      </c>
      <c r="GQ33" s="41">
        <f t="shared" si="33"/>
        <v>0</v>
      </c>
      <c r="GR33" s="41">
        <f t="shared" si="33"/>
        <v>0</v>
      </c>
      <c r="GS33" s="41">
        <f t="shared" si="33"/>
        <v>0</v>
      </c>
      <c r="GT33" s="41">
        <f t="shared" si="33"/>
        <v>0</v>
      </c>
      <c r="GU33" s="41">
        <f t="shared" si="33"/>
        <v>0</v>
      </c>
      <c r="GV33" s="41">
        <f t="shared" si="33"/>
        <v>0</v>
      </c>
      <c r="GW33" s="41">
        <f t="shared" si="33"/>
        <v>0</v>
      </c>
      <c r="GX33" s="41">
        <f t="shared" si="33"/>
        <v>0</v>
      </c>
      <c r="GY33" s="41">
        <f t="shared" si="33"/>
        <v>0</v>
      </c>
      <c r="GZ33" s="41">
        <f t="shared" si="33"/>
        <v>0</v>
      </c>
      <c r="HA33" s="41">
        <f t="shared" si="33"/>
        <v>0</v>
      </c>
      <c r="HB33" s="41">
        <f t="shared" si="33"/>
        <v>0</v>
      </c>
      <c r="HC33" s="41">
        <f t="shared" si="27"/>
        <v>0</v>
      </c>
      <c r="HD33" s="41">
        <f t="shared" si="27"/>
        <v>0</v>
      </c>
      <c r="HE33" s="41">
        <f t="shared" si="27"/>
        <v>0</v>
      </c>
      <c r="HF33" s="41">
        <f t="shared" si="27"/>
        <v>0</v>
      </c>
      <c r="HG33" s="41">
        <f t="shared" si="27"/>
        <v>0</v>
      </c>
      <c r="HH33" s="41">
        <f t="shared" si="27"/>
        <v>0</v>
      </c>
      <c r="HI33" s="41">
        <f t="shared" si="27"/>
        <v>0</v>
      </c>
      <c r="HJ33" s="41">
        <f t="shared" si="27"/>
        <v>0</v>
      </c>
    </row>
    <row r="34" spans="1:218" ht="14.4" x14ac:dyDescent="0.3">
      <c r="A34" s="42">
        <v>31</v>
      </c>
      <c r="B34" s="43">
        <f>'CMM4 - AUX CALC'!$AF$67</f>
        <v>0</v>
      </c>
      <c r="AG34" s="41">
        <f>$B34/(_xlfn.SINGLE(PrazoConcessao)*12-AG$3+1)</f>
        <v>0</v>
      </c>
      <c r="AH34" s="41">
        <f t="shared" si="28"/>
        <v>0</v>
      </c>
      <c r="AI34" s="41">
        <f t="shared" si="28"/>
        <v>0</v>
      </c>
      <c r="AJ34" s="41">
        <f t="shared" si="21"/>
        <v>0</v>
      </c>
      <c r="AK34" s="41">
        <f t="shared" si="21"/>
        <v>0</v>
      </c>
      <c r="AL34" s="41">
        <f t="shared" si="21"/>
        <v>0</v>
      </c>
      <c r="AM34" s="41">
        <f t="shared" si="21"/>
        <v>0</v>
      </c>
      <c r="AN34" s="41">
        <f t="shared" si="21"/>
        <v>0</v>
      </c>
      <c r="AO34" s="41">
        <f t="shared" si="21"/>
        <v>0</v>
      </c>
      <c r="AP34" s="41">
        <f t="shared" si="21"/>
        <v>0</v>
      </c>
      <c r="AQ34" s="41">
        <f t="shared" si="21"/>
        <v>0</v>
      </c>
      <c r="AR34" s="41">
        <f t="shared" si="21"/>
        <v>0</v>
      </c>
      <c r="AS34" s="41">
        <f t="shared" si="21"/>
        <v>0</v>
      </c>
      <c r="AT34" s="41">
        <f t="shared" si="21"/>
        <v>0</v>
      </c>
      <c r="AU34" s="41">
        <f t="shared" si="21"/>
        <v>0</v>
      </c>
      <c r="AV34" s="41">
        <f t="shared" si="21"/>
        <v>0</v>
      </c>
      <c r="AW34" s="41">
        <f t="shared" si="21"/>
        <v>0</v>
      </c>
      <c r="AX34" s="41">
        <f t="shared" si="21"/>
        <v>0</v>
      </c>
      <c r="AY34" s="41">
        <f t="shared" si="29"/>
        <v>0</v>
      </c>
      <c r="AZ34" s="41">
        <f t="shared" si="29"/>
        <v>0</v>
      </c>
      <c r="BA34" s="41">
        <f t="shared" si="29"/>
        <v>0</v>
      </c>
      <c r="BB34" s="41">
        <f t="shared" si="29"/>
        <v>0</v>
      </c>
      <c r="BC34" s="41">
        <f t="shared" si="29"/>
        <v>0</v>
      </c>
      <c r="BD34" s="41">
        <f t="shared" si="29"/>
        <v>0</v>
      </c>
      <c r="BE34" s="41">
        <f t="shared" si="29"/>
        <v>0</v>
      </c>
      <c r="BF34" s="41">
        <f t="shared" si="29"/>
        <v>0</v>
      </c>
      <c r="BG34" s="41">
        <f t="shared" si="29"/>
        <v>0</v>
      </c>
      <c r="BH34" s="41">
        <f t="shared" si="29"/>
        <v>0</v>
      </c>
      <c r="BI34" s="41">
        <f t="shared" si="29"/>
        <v>0</v>
      </c>
      <c r="BJ34" s="41">
        <f t="shared" si="29"/>
        <v>0</v>
      </c>
      <c r="BK34" s="41">
        <f t="shared" si="29"/>
        <v>0</v>
      </c>
      <c r="BL34" s="41">
        <f t="shared" si="29"/>
        <v>0</v>
      </c>
      <c r="BM34" s="41">
        <f t="shared" si="29"/>
        <v>0</v>
      </c>
      <c r="BN34" s="41">
        <f t="shared" si="29"/>
        <v>0</v>
      </c>
      <c r="BO34" s="41">
        <f t="shared" si="22"/>
        <v>0</v>
      </c>
      <c r="BP34" s="41">
        <f t="shared" si="22"/>
        <v>0</v>
      </c>
      <c r="BQ34" s="41">
        <f t="shared" si="22"/>
        <v>0</v>
      </c>
      <c r="BR34" s="41">
        <f t="shared" si="22"/>
        <v>0</v>
      </c>
      <c r="BS34" s="41">
        <f t="shared" si="22"/>
        <v>0</v>
      </c>
      <c r="BT34" s="41">
        <f t="shared" si="22"/>
        <v>0</v>
      </c>
      <c r="BU34" s="41">
        <f t="shared" si="22"/>
        <v>0</v>
      </c>
      <c r="BV34" s="41">
        <f t="shared" si="22"/>
        <v>0</v>
      </c>
      <c r="BW34" s="41">
        <f t="shared" si="22"/>
        <v>0</v>
      </c>
      <c r="BX34" s="41">
        <f t="shared" si="22"/>
        <v>0</v>
      </c>
      <c r="BY34" s="41">
        <f t="shared" si="22"/>
        <v>0</v>
      </c>
      <c r="BZ34" s="41">
        <f t="shared" si="22"/>
        <v>0</v>
      </c>
      <c r="CA34" s="41">
        <f t="shared" si="22"/>
        <v>0</v>
      </c>
      <c r="CB34" s="41">
        <f t="shared" si="22"/>
        <v>0</v>
      </c>
      <c r="CC34" s="41">
        <f t="shared" si="22"/>
        <v>0</v>
      </c>
      <c r="CD34" s="41">
        <f t="shared" si="22"/>
        <v>0</v>
      </c>
      <c r="CE34" s="41">
        <f t="shared" si="23"/>
        <v>0</v>
      </c>
      <c r="CF34" s="41">
        <f t="shared" si="23"/>
        <v>0</v>
      </c>
      <c r="CG34" s="41">
        <f t="shared" si="23"/>
        <v>0</v>
      </c>
      <c r="CH34" s="41">
        <f t="shared" si="23"/>
        <v>0</v>
      </c>
      <c r="CI34" s="41">
        <f t="shared" si="23"/>
        <v>0</v>
      </c>
      <c r="CJ34" s="41">
        <f t="shared" si="23"/>
        <v>0</v>
      </c>
      <c r="CK34" s="41">
        <f t="shared" si="23"/>
        <v>0</v>
      </c>
      <c r="CL34" s="41">
        <f t="shared" si="23"/>
        <v>0</v>
      </c>
      <c r="CM34" s="41">
        <f t="shared" si="23"/>
        <v>0</v>
      </c>
      <c r="CN34" s="41">
        <f t="shared" si="23"/>
        <v>0</v>
      </c>
      <c r="CO34" s="41">
        <f t="shared" si="23"/>
        <v>0</v>
      </c>
      <c r="CP34" s="41">
        <f t="shared" si="23"/>
        <v>0</v>
      </c>
      <c r="CQ34" s="41">
        <f t="shared" si="23"/>
        <v>0</v>
      </c>
      <c r="CR34" s="41">
        <f t="shared" si="23"/>
        <v>0</v>
      </c>
      <c r="CS34" s="41">
        <f t="shared" si="23"/>
        <v>0</v>
      </c>
      <c r="CT34" s="41">
        <f t="shared" ref="CT34:DI51" si="34">CS34</f>
        <v>0</v>
      </c>
      <c r="CU34" s="41">
        <f t="shared" si="30"/>
        <v>0</v>
      </c>
      <c r="CV34" s="41">
        <f t="shared" si="30"/>
        <v>0</v>
      </c>
      <c r="CW34" s="41">
        <f t="shared" si="30"/>
        <v>0</v>
      </c>
      <c r="CX34" s="41">
        <f t="shared" si="30"/>
        <v>0</v>
      </c>
      <c r="CY34" s="41">
        <f t="shared" si="30"/>
        <v>0</v>
      </c>
      <c r="CZ34" s="41">
        <f t="shared" si="30"/>
        <v>0</v>
      </c>
      <c r="DA34" s="41">
        <f t="shared" si="30"/>
        <v>0</v>
      </c>
      <c r="DB34" s="41">
        <f t="shared" si="30"/>
        <v>0</v>
      </c>
      <c r="DC34" s="41">
        <f t="shared" si="30"/>
        <v>0</v>
      </c>
      <c r="DD34" s="41">
        <f t="shared" si="30"/>
        <v>0</v>
      </c>
      <c r="DE34" s="41">
        <f t="shared" si="30"/>
        <v>0</v>
      </c>
      <c r="DF34" s="41">
        <f t="shared" si="30"/>
        <v>0</v>
      </c>
      <c r="DG34" s="41">
        <f t="shared" si="30"/>
        <v>0</v>
      </c>
      <c r="DH34" s="41">
        <f t="shared" si="30"/>
        <v>0</v>
      </c>
      <c r="DI34" s="41">
        <f t="shared" si="30"/>
        <v>0</v>
      </c>
      <c r="DJ34" s="41">
        <f t="shared" si="30"/>
        <v>0</v>
      </c>
      <c r="DK34" s="41">
        <f t="shared" si="24"/>
        <v>0</v>
      </c>
      <c r="DL34" s="41">
        <f t="shared" si="24"/>
        <v>0</v>
      </c>
      <c r="DM34" s="41">
        <f t="shared" si="24"/>
        <v>0</v>
      </c>
      <c r="DN34" s="41">
        <f t="shared" si="24"/>
        <v>0</v>
      </c>
      <c r="DO34" s="41">
        <f t="shared" si="24"/>
        <v>0</v>
      </c>
      <c r="DP34" s="41">
        <f t="shared" si="24"/>
        <v>0</v>
      </c>
      <c r="DQ34" s="41">
        <f t="shared" si="24"/>
        <v>0</v>
      </c>
      <c r="DR34" s="41">
        <f t="shared" si="24"/>
        <v>0</v>
      </c>
      <c r="DS34" s="41">
        <f t="shared" si="24"/>
        <v>0</v>
      </c>
      <c r="DT34" s="41">
        <f t="shared" si="24"/>
        <v>0</v>
      </c>
      <c r="DU34" s="41">
        <f t="shared" si="24"/>
        <v>0</v>
      </c>
      <c r="DV34" s="41">
        <f t="shared" si="24"/>
        <v>0</v>
      </c>
      <c r="DW34" s="41">
        <f t="shared" si="24"/>
        <v>0</v>
      </c>
      <c r="DX34" s="41">
        <f t="shared" si="24"/>
        <v>0</v>
      </c>
      <c r="DY34" s="41">
        <f t="shared" si="24"/>
        <v>0</v>
      </c>
      <c r="DZ34" s="41">
        <f t="shared" ref="DZ34:EO51" si="35">DY34</f>
        <v>0</v>
      </c>
      <c r="EA34" s="41">
        <f t="shared" si="31"/>
        <v>0</v>
      </c>
      <c r="EB34" s="41">
        <f t="shared" si="31"/>
        <v>0</v>
      </c>
      <c r="EC34" s="41">
        <f t="shared" si="31"/>
        <v>0</v>
      </c>
      <c r="ED34" s="41">
        <f t="shared" si="31"/>
        <v>0</v>
      </c>
      <c r="EE34" s="41">
        <f t="shared" si="31"/>
        <v>0</v>
      </c>
      <c r="EF34" s="41">
        <f t="shared" si="31"/>
        <v>0</v>
      </c>
      <c r="EG34" s="41">
        <f t="shared" si="31"/>
        <v>0</v>
      </c>
      <c r="EH34" s="41">
        <f t="shared" si="31"/>
        <v>0</v>
      </c>
      <c r="EI34" s="41">
        <f t="shared" si="31"/>
        <v>0</v>
      </c>
      <c r="EJ34" s="41">
        <f t="shared" si="31"/>
        <v>0</v>
      </c>
      <c r="EK34" s="41">
        <f t="shared" si="31"/>
        <v>0</v>
      </c>
      <c r="EL34" s="41">
        <f t="shared" si="31"/>
        <v>0</v>
      </c>
      <c r="EM34" s="41">
        <f t="shared" si="31"/>
        <v>0</v>
      </c>
      <c r="EN34" s="41">
        <f t="shared" si="31"/>
        <v>0</v>
      </c>
      <c r="EO34" s="41">
        <f t="shared" si="31"/>
        <v>0</v>
      </c>
      <c r="EP34" s="41">
        <f t="shared" si="31"/>
        <v>0</v>
      </c>
      <c r="EQ34" s="41">
        <f t="shared" si="25"/>
        <v>0</v>
      </c>
      <c r="ER34" s="41">
        <f t="shared" si="25"/>
        <v>0</v>
      </c>
      <c r="ES34" s="41">
        <f t="shared" si="25"/>
        <v>0</v>
      </c>
      <c r="ET34" s="41">
        <f t="shared" si="25"/>
        <v>0</v>
      </c>
      <c r="EU34" s="41">
        <f t="shared" si="25"/>
        <v>0</v>
      </c>
      <c r="EV34" s="41">
        <f t="shared" si="25"/>
        <v>0</v>
      </c>
      <c r="EW34" s="41">
        <f t="shared" si="25"/>
        <v>0</v>
      </c>
      <c r="EX34" s="41">
        <f t="shared" si="25"/>
        <v>0</v>
      </c>
      <c r="EY34" s="41">
        <f t="shared" si="25"/>
        <v>0</v>
      </c>
      <c r="EZ34" s="41">
        <f t="shared" si="25"/>
        <v>0</v>
      </c>
      <c r="FA34" s="41">
        <f t="shared" si="25"/>
        <v>0</v>
      </c>
      <c r="FB34" s="41">
        <f t="shared" si="25"/>
        <v>0</v>
      </c>
      <c r="FC34" s="41">
        <f t="shared" si="25"/>
        <v>0</v>
      </c>
      <c r="FD34" s="41">
        <f t="shared" si="25"/>
        <v>0</v>
      </c>
      <c r="FE34" s="41">
        <f t="shared" si="25"/>
        <v>0</v>
      </c>
      <c r="FF34" s="41">
        <f t="shared" ref="FF34:FU51" si="36">FE34</f>
        <v>0</v>
      </c>
      <c r="FG34" s="41">
        <f t="shared" si="32"/>
        <v>0</v>
      </c>
      <c r="FH34" s="41">
        <f t="shared" si="32"/>
        <v>0</v>
      </c>
      <c r="FI34" s="41">
        <f t="shared" si="32"/>
        <v>0</v>
      </c>
      <c r="FJ34" s="41">
        <f t="shared" si="32"/>
        <v>0</v>
      </c>
      <c r="FK34" s="41">
        <f t="shared" si="32"/>
        <v>0</v>
      </c>
      <c r="FL34" s="41">
        <f t="shared" si="32"/>
        <v>0</v>
      </c>
      <c r="FM34" s="41">
        <f t="shared" si="32"/>
        <v>0</v>
      </c>
      <c r="FN34" s="41">
        <f t="shared" si="32"/>
        <v>0</v>
      </c>
      <c r="FO34" s="41">
        <f t="shared" si="32"/>
        <v>0</v>
      </c>
      <c r="FP34" s="41">
        <f t="shared" si="32"/>
        <v>0</v>
      </c>
      <c r="FQ34" s="41">
        <f t="shared" si="32"/>
        <v>0</v>
      </c>
      <c r="FR34" s="41">
        <f t="shared" si="32"/>
        <v>0</v>
      </c>
      <c r="FS34" s="41">
        <f t="shared" si="32"/>
        <v>0</v>
      </c>
      <c r="FT34" s="41">
        <f t="shared" si="32"/>
        <v>0</v>
      </c>
      <c r="FU34" s="41">
        <f t="shared" si="32"/>
        <v>0</v>
      </c>
      <c r="FV34" s="41">
        <f t="shared" si="32"/>
        <v>0</v>
      </c>
      <c r="FW34" s="41">
        <f t="shared" si="26"/>
        <v>0</v>
      </c>
      <c r="FX34" s="41">
        <f t="shared" si="26"/>
        <v>0</v>
      </c>
      <c r="FY34" s="41">
        <f t="shared" si="26"/>
        <v>0</v>
      </c>
      <c r="FZ34" s="41">
        <f t="shared" si="26"/>
        <v>0</v>
      </c>
      <c r="GA34" s="41">
        <f t="shared" si="26"/>
        <v>0</v>
      </c>
      <c r="GB34" s="41">
        <f t="shared" si="26"/>
        <v>0</v>
      </c>
      <c r="GC34" s="41">
        <f t="shared" si="26"/>
        <v>0</v>
      </c>
      <c r="GD34" s="41">
        <f t="shared" si="26"/>
        <v>0</v>
      </c>
      <c r="GE34" s="41">
        <f t="shared" si="26"/>
        <v>0</v>
      </c>
      <c r="GF34" s="41">
        <f t="shared" si="26"/>
        <v>0</v>
      </c>
      <c r="GG34" s="41">
        <f t="shared" si="26"/>
        <v>0</v>
      </c>
      <c r="GH34" s="41">
        <f t="shared" si="26"/>
        <v>0</v>
      </c>
      <c r="GI34" s="41">
        <f t="shared" si="26"/>
        <v>0</v>
      </c>
      <c r="GJ34" s="41">
        <f t="shared" si="26"/>
        <v>0</v>
      </c>
      <c r="GK34" s="41">
        <f t="shared" si="26"/>
        <v>0</v>
      </c>
      <c r="GL34" s="41">
        <f t="shared" ref="GL34:HA51" si="37">GK34</f>
        <v>0</v>
      </c>
      <c r="GM34" s="41">
        <f t="shared" si="33"/>
        <v>0</v>
      </c>
      <c r="GN34" s="41">
        <f t="shared" si="33"/>
        <v>0</v>
      </c>
      <c r="GO34" s="41">
        <f t="shared" si="33"/>
        <v>0</v>
      </c>
      <c r="GP34" s="41">
        <f t="shared" si="33"/>
        <v>0</v>
      </c>
      <c r="GQ34" s="41">
        <f t="shared" si="33"/>
        <v>0</v>
      </c>
      <c r="GR34" s="41">
        <f t="shared" si="33"/>
        <v>0</v>
      </c>
      <c r="GS34" s="41">
        <f t="shared" si="33"/>
        <v>0</v>
      </c>
      <c r="GT34" s="41">
        <f t="shared" si="33"/>
        <v>0</v>
      </c>
      <c r="GU34" s="41">
        <f t="shared" si="33"/>
        <v>0</v>
      </c>
      <c r="GV34" s="41">
        <f t="shared" si="33"/>
        <v>0</v>
      </c>
      <c r="GW34" s="41">
        <f t="shared" si="33"/>
        <v>0</v>
      </c>
      <c r="GX34" s="41">
        <f t="shared" si="33"/>
        <v>0</v>
      </c>
      <c r="GY34" s="41">
        <f t="shared" si="33"/>
        <v>0</v>
      </c>
      <c r="GZ34" s="41">
        <f t="shared" si="33"/>
        <v>0</v>
      </c>
      <c r="HA34" s="41">
        <f t="shared" si="33"/>
        <v>0</v>
      </c>
      <c r="HB34" s="41">
        <f t="shared" si="33"/>
        <v>0</v>
      </c>
      <c r="HC34" s="41">
        <f t="shared" si="27"/>
        <v>0</v>
      </c>
      <c r="HD34" s="41">
        <f t="shared" si="27"/>
        <v>0</v>
      </c>
      <c r="HE34" s="41">
        <f t="shared" si="27"/>
        <v>0</v>
      </c>
      <c r="HF34" s="41">
        <f t="shared" si="27"/>
        <v>0</v>
      </c>
      <c r="HG34" s="41">
        <f t="shared" si="27"/>
        <v>0</v>
      </c>
      <c r="HH34" s="41">
        <f t="shared" si="27"/>
        <v>0</v>
      </c>
      <c r="HI34" s="41">
        <f t="shared" si="27"/>
        <v>0</v>
      </c>
      <c r="HJ34" s="41">
        <f t="shared" si="27"/>
        <v>0</v>
      </c>
    </row>
    <row r="35" spans="1:218" ht="14.4" x14ac:dyDescent="0.3">
      <c r="A35" s="42">
        <v>32</v>
      </c>
      <c r="B35" s="43">
        <f>'CMM4 - AUX CALC'!$AG$67</f>
        <v>0</v>
      </c>
      <c r="AH35" s="41">
        <f>$B35/(_xlfn.SINGLE(PrazoConcessao)*12-AH$3+1)</f>
        <v>0</v>
      </c>
      <c r="AI35" s="41">
        <f t="shared" si="28"/>
        <v>0</v>
      </c>
      <c r="AJ35" s="41">
        <f t="shared" ref="AJ35:AY50" si="38">AI35</f>
        <v>0</v>
      </c>
      <c r="AK35" s="41">
        <f t="shared" si="38"/>
        <v>0</v>
      </c>
      <c r="AL35" s="41">
        <f t="shared" si="38"/>
        <v>0</v>
      </c>
      <c r="AM35" s="41">
        <f t="shared" si="38"/>
        <v>0</v>
      </c>
      <c r="AN35" s="41">
        <f t="shared" si="38"/>
        <v>0</v>
      </c>
      <c r="AO35" s="41">
        <f t="shared" si="38"/>
        <v>0</v>
      </c>
      <c r="AP35" s="41">
        <f t="shared" si="38"/>
        <v>0</v>
      </c>
      <c r="AQ35" s="41">
        <f t="shared" si="38"/>
        <v>0</v>
      </c>
      <c r="AR35" s="41">
        <f t="shared" si="38"/>
        <v>0</v>
      </c>
      <c r="AS35" s="41">
        <f t="shared" si="38"/>
        <v>0</v>
      </c>
      <c r="AT35" s="41">
        <f t="shared" si="38"/>
        <v>0</v>
      </c>
      <c r="AU35" s="41">
        <f t="shared" si="38"/>
        <v>0</v>
      </c>
      <c r="AV35" s="41">
        <f t="shared" si="38"/>
        <v>0</v>
      </c>
      <c r="AW35" s="41">
        <f t="shared" si="38"/>
        <v>0</v>
      </c>
      <c r="AX35" s="41">
        <f t="shared" si="38"/>
        <v>0</v>
      </c>
      <c r="AY35" s="41">
        <f t="shared" si="29"/>
        <v>0</v>
      </c>
      <c r="AZ35" s="41">
        <f t="shared" si="29"/>
        <v>0</v>
      </c>
      <c r="BA35" s="41">
        <f t="shared" si="29"/>
        <v>0</v>
      </c>
      <c r="BB35" s="41">
        <f t="shared" si="29"/>
        <v>0</v>
      </c>
      <c r="BC35" s="41">
        <f t="shared" si="29"/>
        <v>0</v>
      </c>
      <c r="BD35" s="41">
        <f t="shared" si="29"/>
        <v>0</v>
      </c>
      <c r="BE35" s="41">
        <f t="shared" si="29"/>
        <v>0</v>
      </c>
      <c r="BF35" s="41">
        <f t="shared" si="29"/>
        <v>0</v>
      </c>
      <c r="BG35" s="41">
        <f t="shared" si="29"/>
        <v>0</v>
      </c>
      <c r="BH35" s="41">
        <f t="shared" si="29"/>
        <v>0</v>
      </c>
      <c r="BI35" s="41">
        <f t="shared" si="29"/>
        <v>0</v>
      </c>
      <c r="BJ35" s="41">
        <f t="shared" si="29"/>
        <v>0</v>
      </c>
      <c r="BK35" s="41">
        <f t="shared" si="29"/>
        <v>0</v>
      </c>
      <c r="BL35" s="41">
        <f t="shared" si="29"/>
        <v>0</v>
      </c>
      <c r="BM35" s="41">
        <f t="shared" si="29"/>
        <v>0</v>
      </c>
      <c r="BN35" s="41">
        <f t="shared" ref="BN35:CC50" si="39">BM35</f>
        <v>0</v>
      </c>
      <c r="BO35" s="41">
        <f t="shared" si="39"/>
        <v>0</v>
      </c>
      <c r="BP35" s="41">
        <f t="shared" si="39"/>
        <v>0</v>
      </c>
      <c r="BQ35" s="41">
        <f t="shared" si="39"/>
        <v>0</v>
      </c>
      <c r="BR35" s="41">
        <f t="shared" si="39"/>
        <v>0</v>
      </c>
      <c r="BS35" s="41">
        <f t="shared" si="39"/>
        <v>0</v>
      </c>
      <c r="BT35" s="41">
        <f t="shared" si="39"/>
        <v>0</v>
      </c>
      <c r="BU35" s="41">
        <f t="shared" si="39"/>
        <v>0</v>
      </c>
      <c r="BV35" s="41">
        <f t="shared" si="39"/>
        <v>0</v>
      </c>
      <c r="BW35" s="41">
        <f t="shared" si="39"/>
        <v>0</v>
      </c>
      <c r="BX35" s="41">
        <f t="shared" si="39"/>
        <v>0</v>
      </c>
      <c r="BY35" s="41">
        <f t="shared" si="39"/>
        <v>0</v>
      </c>
      <c r="BZ35" s="41">
        <f t="shared" si="39"/>
        <v>0</v>
      </c>
      <c r="CA35" s="41">
        <f t="shared" si="39"/>
        <v>0</v>
      </c>
      <c r="CB35" s="41">
        <f t="shared" si="39"/>
        <v>0</v>
      </c>
      <c r="CC35" s="41">
        <f t="shared" si="39"/>
        <v>0</v>
      </c>
      <c r="CD35" s="41">
        <f t="shared" ref="CD35:CS50" si="40">CC35</f>
        <v>0</v>
      </c>
      <c r="CE35" s="41">
        <f t="shared" si="40"/>
        <v>0</v>
      </c>
      <c r="CF35" s="41">
        <f t="shared" si="40"/>
        <v>0</v>
      </c>
      <c r="CG35" s="41">
        <f t="shared" si="40"/>
        <v>0</v>
      </c>
      <c r="CH35" s="41">
        <f t="shared" si="40"/>
        <v>0</v>
      </c>
      <c r="CI35" s="41">
        <f t="shared" si="40"/>
        <v>0</v>
      </c>
      <c r="CJ35" s="41">
        <f t="shared" si="40"/>
        <v>0</v>
      </c>
      <c r="CK35" s="41">
        <f t="shared" si="40"/>
        <v>0</v>
      </c>
      <c r="CL35" s="41">
        <f t="shared" si="40"/>
        <v>0</v>
      </c>
      <c r="CM35" s="41">
        <f t="shared" si="40"/>
        <v>0</v>
      </c>
      <c r="CN35" s="41">
        <f t="shared" si="40"/>
        <v>0</v>
      </c>
      <c r="CO35" s="41">
        <f t="shared" si="40"/>
        <v>0</v>
      </c>
      <c r="CP35" s="41">
        <f t="shared" si="40"/>
        <v>0</v>
      </c>
      <c r="CQ35" s="41">
        <f t="shared" si="40"/>
        <v>0</v>
      </c>
      <c r="CR35" s="41">
        <f t="shared" si="40"/>
        <v>0</v>
      </c>
      <c r="CS35" s="41">
        <f t="shared" si="40"/>
        <v>0</v>
      </c>
      <c r="CT35" s="41">
        <f t="shared" si="34"/>
        <v>0</v>
      </c>
      <c r="CU35" s="41">
        <f t="shared" si="30"/>
        <v>0</v>
      </c>
      <c r="CV35" s="41">
        <f t="shared" si="30"/>
        <v>0</v>
      </c>
      <c r="CW35" s="41">
        <f t="shared" si="30"/>
        <v>0</v>
      </c>
      <c r="CX35" s="41">
        <f t="shared" si="30"/>
        <v>0</v>
      </c>
      <c r="CY35" s="41">
        <f t="shared" si="30"/>
        <v>0</v>
      </c>
      <c r="CZ35" s="41">
        <f t="shared" si="30"/>
        <v>0</v>
      </c>
      <c r="DA35" s="41">
        <f t="shared" si="30"/>
        <v>0</v>
      </c>
      <c r="DB35" s="41">
        <f t="shared" si="30"/>
        <v>0</v>
      </c>
      <c r="DC35" s="41">
        <f t="shared" si="30"/>
        <v>0</v>
      </c>
      <c r="DD35" s="41">
        <f t="shared" si="30"/>
        <v>0</v>
      </c>
      <c r="DE35" s="41">
        <f t="shared" si="30"/>
        <v>0</v>
      </c>
      <c r="DF35" s="41">
        <f t="shared" si="30"/>
        <v>0</v>
      </c>
      <c r="DG35" s="41">
        <f t="shared" si="30"/>
        <v>0</v>
      </c>
      <c r="DH35" s="41">
        <f t="shared" si="30"/>
        <v>0</v>
      </c>
      <c r="DI35" s="41">
        <f t="shared" si="30"/>
        <v>0</v>
      </c>
      <c r="DJ35" s="41">
        <f t="shared" ref="DJ35:DY50" si="41">DI35</f>
        <v>0</v>
      </c>
      <c r="DK35" s="41">
        <f t="shared" si="41"/>
        <v>0</v>
      </c>
      <c r="DL35" s="41">
        <f t="shared" si="41"/>
        <v>0</v>
      </c>
      <c r="DM35" s="41">
        <f t="shared" si="41"/>
        <v>0</v>
      </c>
      <c r="DN35" s="41">
        <f t="shared" si="41"/>
        <v>0</v>
      </c>
      <c r="DO35" s="41">
        <f t="shared" si="41"/>
        <v>0</v>
      </c>
      <c r="DP35" s="41">
        <f t="shared" si="41"/>
        <v>0</v>
      </c>
      <c r="DQ35" s="41">
        <f t="shared" si="41"/>
        <v>0</v>
      </c>
      <c r="DR35" s="41">
        <f t="shared" si="41"/>
        <v>0</v>
      </c>
      <c r="DS35" s="41">
        <f t="shared" si="41"/>
        <v>0</v>
      </c>
      <c r="DT35" s="41">
        <f t="shared" si="41"/>
        <v>0</v>
      </c>
      <c r="DU35" s="41">
        <f t="shared" si="41"/>
        <v>0</v>
      </c>
      <c r="DV35" s="41">
        <f t="shared" si="41"/>
        <v>0</v>
      </c>
      <c r="DW35" s="41">
        <f t="shared" si="41"/>
        <v>0</v>
      </c>
      <c r="DX35" s="41">
        <f t="shared" si="41"/>
        <v>0</v>
      </c>
      <c r="DY35" s="41">
        <f t="shared" si="41"/>
        <v>0</v>
      </c>
      <c r="DZ35" s="41">
        <f t="shared" si="35"/>
        <v>0</v>
      </c>
      <c r="EA35" s="41">
        <f t="shared" si="31"/>
        <v>0</v>
      </c>
      <c r="EB35" s="41">
        <f t="shared" si="31"/>
        <v>0</v>
      </c>
      <c r="EC35" s="41">
        <f t="shared" si="31"/>
        <v>0</v>
      </c>
      <c r="ED35" s="41">
        <f t="shared" si="31"/>
        <v>0</v>
      </c>
      <c r="EE35" s="41">
        <f t="shared" si="31"/>
        <v>0</v>
      </c>
      <c r="EF35" s="41">
        <f t="shared" si="31"/>
        <v>0</v>
      </c>
      <c r="EG35" s="41">
        <f t="shared" si="31"/>
        <v>0</v>
      </c>
      <c r="EH35" s="41">
        <f t="shared" si="31"/>
        <v>0</v>
      </c>
      <c r="EI35" s="41">
        <f t="shared" si="31"/>
        <v>0</v>
      </c>
      <c r="EJ35" s="41">
        <f t="shared" si="31"/>
        <v>0</v>
      </c>
      <c r="EK35" s="41">
        <f t="shared" si="31"/>
        <v>0</v>
      </c>
      <c r="EL35" s="41">
        <f t="shared" si="31"/>
        <v>0</v>
      </c>
      <c r="EM35" s="41">
        <f t="shared" si="31"/>
        <v>0</v>
      </c>
      <c r="EN35" s="41">
        <f t="shared" si="31"/>
        <v>0</v>
      </c>
      <c r="EO35" s="41">
        <f t="shared" si="31"/>
        <v>0</v>
      </c>
      <c r="EP35" s="41">
        <f t="shared" ref="EP35:FE50" si="42">EO35</f>
        <v>0</v>
      </c>
      <c r="EQ35" s="41">
        <f t="shared" si="42"/>
        <v>0</v>
      </c>
      <c r="ER35" s="41">
        <f t="shared" si="42"/>
        <v>0</v>
      </c>
      <c r="ES35" s="41">
        <f t="shared" si="42"/>
        <v>0</v>
      </c>
      <c r="ET35" s="41">
        <f t="shared" si="42"/>
        <v>0</v>
      </c>
      <c r="EU35" s="41">
        <f t="shared" si="42"/>
        <v>0</v>
      </c>
      <c r="EV35" s="41">
        <f t="shared" si="42"/>
        <v>0</v>
      </c>
      <c r="EW35" s="41">
        <f t="shared" si="42"/>
        <v>0</v>
      </c>
      <c r="EX35" s="41">
        <f t="shared" si="42"/>
        <v>0</v>
      </c>
      <c r="EY35" s="41">
        <f t="shared" si="42"/>
        <v>0</v>
      </c>
      <c r="EZ35" s="41">
        <f t="shared" si="42"/>
        <v>0</v>
      </c>
      <c r="FA35" s="41">
        <f t="shared" si="42"/>
        <v>0</v>
      </c>
      <c r="FB35" s="41">
        <f t="shared" si="42"/>
        <v>0</v>
      </c>
      <c r="FC35" s="41">
        <f t="shared" si="42"/>
        <v>0</v>
      </c>
      <c r="FD35" s="41">
        <f t="shared" si="42"/>
        <v>0</v>
      </c>
      <c r="FE35" s="41">
        <f t="shared" si="42"/>
        <v>0</v>
      </c>
      <c r="FF35" s="41">
        <f t="shared" si="36"/>
        <v>0</v>
      </c>
      <c r="FG35" s="41">
        <f t="shared" si="32"/>
        <v>0</v>
      </c>
      <c r="FH35" s="41">
        <f t="shared" si="32"/>
        <v>0</v>
      </c>
      <c r="FI35" s="41">
        <f t="shared" si="32"/>
        <v>0</v>
      </c>
      <c r="FJ35" s="41">
        <f t="shared" si="32"/>
        <v>0</v>
      </c>
      <c r="FK35" s="41">
        <f t="shared" si="32"/>
        <v>0</v>
      </c>
      <c r="FL35" s="41">
        <f t="shared" si="32"/>
        <v>0</v>
      </c>
      <c r="FM35" s="41">
        <f t="shared" si="32"/>
        <v>0</v>
      </c>
      <c r="FN35" s="41">
        <f t="shared" si="32"/>
        <v>0</v>
      </c>
      <c r="FO35" s="41">
        <f t="shared" si="32"/>
        <v>0</v>
      </c>
      <c r="FP35" s="41">
        <f t="shared" si="32"/>
        <v>0</v>
      </c>
      <c r="FQ35" s="41">
        <f t="shared" si="32"/>
        <v>0</v>
      </c>
      <c r="FR35" s="41">
        <f t="shared" si="32"/>
        <v>0</v>
      </c>
      <c r="FS35" s="41">
        <f t="shared" si="32"/>
        <v>0</v>
      </c>
      <c r="FT35" s="41">
        <f t="shared" si="32"/>
        <v>0</v>
      </c>
      <c r="FU35" s="41">
        <f t="shared" si="32"/>
        <v>0</v>
      </c>
      <c r="FV35" s="41">
        <f t="shared" ref="FV35:GK50" si="43">FU35</f>
        <v>0</v>
      </c>
      <c r="FW35" s="41">
        <f t="shared" si="43"/>
        <v>0</v>
      </c>
      <c r="FX35" s="41">
        <f t="shared" si="43"/>
        <v>0</v>
      </c>
      <c r="FY35" s="41">
        <f t="shared" si="43"/>
        <v>0</v>
      </c>
      <c r="FZ35" s="41">
        <f t="shared" si="43"/>
        <v>0</v>
      </c>
      <c r="GA35" s="41">
        <f t="shared" si="43"/>
        <v>0</v>
      </c>
      <c r="GB35" s="41">
        <f t="shared" si="43"/>
        <v>0</v>
      </c>
      <c r="GC35" s="41">
        <f t="shared" si="43"/>
        <v>0</v>
      </c>
      <c r="GD35" s="41">
        <f t="shared" si="43"/>
        <v>0</v>
      </c>
      <c r="GE35" s="41">
        <f t="shared" si="43"/>
        <v>0</v>
      </c>
      <c r="GF35" s="41">
        <f t="shared" si="43"/>
        <v>0</v>
      </c>
      <c r="GG35" s="41">
        <f t="shared" si="43"/>
        <v>0</v>
      </c>
      <c r="GH35" s="41">
        <f t="shared" si="43"/>
        <v>0</v>
      </c>
      <c r="GI35" s="41">
        <f t="shared" si="43"/>
        <v>0</v>
      </c>
      <c r="GJ35" s="41">
        <f t="shared" si="43"/>
        <v>0</v>
      </c>
      <c r="GK35" s="41">
        <f t="shared" si="43"/>
        <v>0</v>
      </c>
      <c r="GL35" s="41">
        <f t="shared" si="37"/>
        <v>0</v>
      </c>
      <c r="GM35" s="41">
        <f t="shared" si="33"/>
        <v>0</v>
      </c>
      <c r="GN35" s="41">
        <f t="shared" si="33"/>
        <v>0</v>
      </c>
      <c r="GO35" s="41">
        <f t="shared" si="33"/>
        <v>0</v>
      </c>
      <c r="GP35" s="41">
        <f t="shared" si="33"/>
        <v>0</v>
      </c>
      <c r="GQ35" s="41">
        <f t="shared" si="33"/>
        <v>0</v>
      </c>
      <c r="GR35" s="41">
        <f t="shared" si="33"/>
        <v>0</v>
      </c>
      <c r="GS35" s="41">
        <f t="shared" si="33"/>
        <v>0</v>
      </c>
      <c r="GT35" s="41">
        <f t="shared" si="33"/>
        <v>0</v>
      </c>
      <c r="GU35" s="41">
        <f t="shared" si="33"/>
        <v>0</v>
      </c>
      <c r="GV35" s="41">
        <f t="shared" si="33"/>
        <v>0</v>
      </c>
      <c r="GW35" s="41">
        <f t="shared" si="33"/>
        <v>0</v>
      </c>
      <c r="GX35" s="41">
        <f t="shared" si="33"/>
        <v>0</v>
      </c>
      <c r="GY35" s="41">
        <f t="shared" si="33"/>
        <v>0</v>
      </c>
      <c r="GZ35" s="41">
        <f t="shared" si="33"/>
        <v>0</v>
      </c>
      <c r="HA35" s="41">
        <f t="shared" si="33"/>
        <v>0</v>
      </c>
      <c r="HB35" s="41">
        <f t="shared" ref="HB35:HJ63" si="44">HA35</f>
        <v>0</v>
      </c>
      <c r="HC35" s="41">
        <f t="shared" si="44"/>
        <v>0</v>
      </c>
      <c r="HD35" s="41">
        <f t="shared" si="44"/>
        <v>0</v>
      </c>
      <c r="HE35" s="41">
        <f t="shared" si="44"/>
        <v>0</v>
      </c>
      <c r="HF35" s="41">
        <f t="shared" si="44"/>
        <v>0</v>
      </c>
      <c r="HG35" s="41">
        <f t="shared" si="44"/>
        <v>0</v>
      </c>
      <c r="HH35" s="41">
        <f t="shared" si="44"/>
        <v>0</v>
      </c>
      <c r="HI35" s="41">
        <f t="shared" si="44"/>
        <v>0</v>
      </c>
      <c r="HJ35" s="41">
        <f t="shared" si="44"/>
        <v>0</v>
      </c>
    </row>
    <row r="36" spans="1:218" ht="14.4" x14ac:dyDescent="0.3">
      <c r="A36" s="42">
        <v>33</v>
      </c>
      <c r="B36" s="43">
        <f>'CMM4 - AUX CALC'!$AH$67</f>
        <v>0</v>
      </c>
      <c r="AI36" s="41">
        <f>$B36/(_xlfn.SINGLE(PrazoConcessao)*12-AI$3+1)</f>
        <v>0</v>
      </c>
      <c r="AJ36" s="41">
        <f t="shared" si="38"/>
        <v>0</v>
      </c>
      <c r="AK36" s="41">
        <f t="shared" si="38"/>
        <v>0</v>
      </c>
      <c r="AL36" s="41">
        <f t="shared" si="38"/>
        <v>0</v>
      </c>
      <c r="AM36" s="41">
        <f t="shared" si="38"/>
        <v>0</v>
      </c>
      <c r="AN36" s="41">
        <f t="shared" si="38"/>
        <v>0</v>
      </c>
      <c r="AO36" s="41">
        <f t="shared" si="38"/>
        <v>0</v>
      </c>
      <c r="AP36" s="41">
        <f t="shared" si="38"/>
        <v>0</v>
      </c>
      <c r="AQ36" s="41">
        <f t="shared" si="38"/>
        <v>0</v>
      </c>
      <c r="AR36" s="41">
        <f t="shared" si="38"/>
        <v>0</v>
      </c>
      <c r="AS36" s="41">
        <f t="shared" si="38"/>
        <v>0</v>
      </c>
      <c r="AT36" s="41">
        <f t="shared" si="38"/>
        <v>0</v>
      </c>
      <c r="AU36" s="41">
        <f t="shared" si="38"/>
        <v>0</v>
      </c>
      <c r="AV36" s="41">
        <f t="shared" si="38"/>
        <v>0</v>
      </c>
      <c r="AW36" s="41">
        <f t="shared" si="38"/>
        <v>0</v>
      </c>
      <c r="AX36" s="41">
        <f t="shared" si="38"/>
        <v>0</v>
      </c>
      <c r="AY36" s="41">
        <f t="shared" si="38"/>
        <v>0</v>
      </c>
      <c r="AZ36" s="41">
        <f t="shared" ref="AZ36:BO53" si="45">AY36</f>
        <v>0</v>
      </c>
      <c r="BA36" s="41">
        <f t="shared" si="45"/>
        <v>0</v>
      </c>
      <c r="BB36" s="41">
        <f t="shared" si="45"/>
        <v>0</v>
      </c>
      <c r="BC36" s="41">
        <f t="shared" si="45"/>
        <v>0</v>
      </c>
      <c r="BD36" s="41">
        <f t="shared" si="45"/>
        <v>0</v>
      </c>
      <c r="BE36" s="41">
        <f t="shared" si="45"/>
        <v>0</v>
      </c>
      <c r="BF36" s="41">
        <f t="shared" si="45"/>
        <v>0</v>
      </c>
      <c r="BG36" s="41">
        <f t="shared" si="45"/>
        <v>0</v>
      </c>
      <c r="BH36" s="41">
        <f t="shared" si="45"/>
        <v>0</v>
      </c>
      <c r="BI36" s="41">
        <f t="shared" si="45"/>
        <v>0</v>
      </c>
      <c r="BJ36" s="41">
        <f t="shared" si="45"/>
        <v>0</v>
      </c>
      <c r="BK36" s="41">
        <f t="shared" si="45"/>
        <v>0</v>
      </c>
      <c r="BL36" s="41">
        <f t="shared" si="45"/>
        <v>0</v>
      </c>
      <c r="BM36" s="41">
        <f t="shared" si="45"/>
        <v>0</v>
      </c>
      <c r="BN36" s="41">
        <f t="shared" si="39"/>
        <v>0</v>
      </c>
      <c r="BO36" s="41">
        <f t="shared" si="39"/>
        <v>0</v>
      </c>
      <c r="BP36" s="41">
        <f t="shared" si="39"/>
        <v>0</v>
      </c>
      <c r="BQ36" s="41">
        <f t="shared" si="39"/>
        <v>0</v>
      </c>
      <c r="BR36" s="41">
        <f t="shared" si="39"/>
        <v>0</v>
      </c>
      <c r="BS36" s="41">
        <f t="shared" si="39"/>
        <v>0</v>
      </c>
      <c r="BT36" s="41">
        <f t="shared" si="39"/>
        <v>0</v>
      </c>
      <c r="BU36" s="41">
        <f t="shared" si="39"/>
        <v>0</v>
      </c>
      <c r="BV36" s="41">
        <f t="shared" si="39"/>
        <v>0</v>
      </c>
      <c r="BW36" s="41">
        <f t="shared" si="39"/>
        <v>0</v>
      </c>
      <c r="BX36" s="41">
        <f t="shared" si="39"/>
        <v>0</v>
      </c>
      <c r="BY36" s="41">
        <f t="shared" si="39"/>
        <v>0</v>
      </c>
      <c r="BZ36" s="41">
        <f t="shared" si="39"/>
        <v>0</v>
      </c>
      <c r="CA36" s="41">
        <f t="shared" si="39"/>
        <v>0</v>
      </c>
      <c r="CB36" s="41">
        <f t="shared" si="39"/>
        <v>0</v>
      </c>
      <c r="CC36" s="41">
        <f t="shared" si="39"/>
        <v>0</v>
      </c>
      <c r="CD36" s="41">
        <f t="shared" si="40"/>
        <v>0</v>
      </c>
      <c r="CE36" s="41">
        <f t="shared" si="40"/>
        <v>0</v>
      </c>
      <c r="CF36" s="41">
        <f t="shared" si="40"/>
        <v>0</v>
      </c>
      <c r="CG36" s="41">
        <f t="shared" si="40"/>
        <v>0</v>
      </c>
      <c r="CH36" s="41">
        <f t="shared" si="40"/>
        <v>0</v>
      </c>
      <c r="CI36" s="41">
        <f t="shared" si="40"/>
        <v>0</v>
      </c>
      <c r="CJ36" s="41">
        <f t="shared" si="40"/>
        <v>0</v>
      </c>
      <c r="CK36" s="41">
        <f t="shared" si="40"/>
        <v>0</v>
      </c>
      <c r="CL36" s="41">
        <f t="shared" si="40"/>
        <v>0</v>
      </c>
      <c r="CM36" s="41">
        <f t="shared" si="40"/>
        <v>0</v>
      </c>
      <c r="CN36" s="41">
        <f t="shared" si="40"/>
        <v>0</v>
      </c>
      <c r="CO36" s="41">
        <f t="shared" si="40"/>
        <v>0</v>
      </c>
      <c r="CP36" s="41">
        <f t="shared" si="40"/>
        <v>0</v>
      </c>
      <c r="CQ36" s="41">
        <f t="shared" si="40"/>
        <v>0</v>
      </c>
      <c r="CR36" s="41">
        <f t="shared" si="40"/>
        <v>0</v>
      </c>
      <c r="CS36" s="41">
        <f t="shared" si="40"/>
        <v>0</v>
      </c>
      <c r="CT36" s="41">
        <f t="shared" si="34"/>
        <v>0</v>
      </c>
      <c r="CU36" s="41">
        <f t="shared" si="34"/>
        <v>0</v>
      </c>
      <c r="CV36" s="41">
        <f t="shared" si="34"/>
        <v>0</v>
      </c>
      <c r="CW36" s="41">
        <f t="shared" si="34"/>
        <v>0</v>
      </c>
      <c r="CX36" s="41">
        <f t="shared" si="34"/>
        <v>0</v>
      </c>
      <c r="CY36" s="41">
        <f t="shared" si="34"/>
        <v>0</v>
      </c>
      <c r="CZ36" s="41">
        <f t="shared" si="34"/>
        <v>0</v>
      </c>
      <c r="DA36" s="41">
        <f t="shared" si="34"/>
        <v>0</v>
      </c>
      <c r="DB36" s="41">
        <f t="shared" si="34"/>
        <v>0</v>
      </c>
      <c r="DC36" s="41">
        <f t="shared" si="34"/>
        <v>0</v>
      </c>
      <c r="DD36" s="41">
        <f t="shared" si="34"/>
        <v>0</v>
      </c>
      <c r="DE36" s="41">
        <f t="shared" si="34"/>
        <v>0</v>
      </c>
      <c r="DF36" s="41">
        <f t="shared" si="34"/>
        <v>0</v>
      </c>
      <c r="DG36" s="41">
        <f t="shared" si="34"/>
        <v>0</v>
      </c>
      <c r="DH36" s="41">
        <f t="shared" si="34"/>
        <v>0</v>
      </c>
      <c r="DI36" s="41">
        <f t="shared" si="34"/>
        <v>0</v>
      </c>
      <c r="DJ36" s="41">
        <f t="shared" si="41"/>
        <v>0</v>
      </c>
      <c r="DK36" s="41">
        <f t="shared" si="41"/>
        <v>0</v>
      </c>
      <c r="DL36" s="41">
        <f t="shared" si="41"/>
        <v>0</v>
      </c>
      <c r="DM36" s="41">
        <f t="shared" si="41"/>
        <v>0</v>
      </c>
      <c r="DN36" s="41">
        <f t="shared" si="41"/>
        <v>0</v>
      </c>
      <c r="DO36" s="41">
        <f t="shared" si="41"/>
        <v>0</v>
      </c>
      <c r="DP36" s="41">
        <f t="shared" si="41"/>
        <v>0</v>
      </c>
      <c r="DQ36" s="41">
        <f t="shared" si="41"/>
        <v>0</v>
      </c>
      <c r="DR36" s="41">
        <f t="shared" si="41"/>
        <v>0</v>
      </c>
      <c r="DS36" s="41">
        <f t="shared" si="41"/>
        <v>0</v>
      </c>
      <c r="DT36" s="41">
        <f t="shared" si="41"/>
        <v>0</v>
      </c>
      <c r="DU36" s="41">
        <f t="shared" si="41"/>
        <v>0</v>
      </c>
      <c r="DV36" s="41">
        <f t="shared" si="41"/>
        <v>0</v>
      </c>
      <c r="DW36" s="41">
        <f t="shared" si="41"/>
        <v>0</v>
      </c>
      <c r="DX36" s="41">
        <f t="shared" si="41"/>
        <v>0</v>
      </c>
      <c r="DY36" s="41">
        <f t="shared" si="41"/>
        <v>0</v>
      </c>
      <c r="DZ36" s="41">
        <f t="shared" si="35"/>
        <v>0</v>
      </c>
      <c r="EA36" s="41">
        <f t="shared" si="35"/>
        <v>0</v>
      </c>
      <c r="EB36" s="41">
        <f t="shared" si="35"/>
        <v>0</v>
      </c>
      <c r="EC36" s="41">
        <f t="shared" si="35"/>
        <v>0</v>
      </c>
      <c r="ED36" s="41">
        <f t="shared" si="35"/>
        <v>0</v>
      </c>
      <c r="EE36" s="41">
        <f t="shared" si="35"/>
        <v>0</v>
      </c>
      <c r="EF36" s="41">
        <f t="shared" si="35"/>
        <v>0</v>
      </c>
      <c r="EG36" s="41">
        <f t="shared" si="35"/>
        <v>0</v>
      </c>
      <c r="EH36" s="41">
        <f t="shared" si="35"/>
        <v>0</v>
      </c>
      <c r="EI36" s="41">
        <f t="shared" si="35"/>
        <v>0</v>
      </c>
      <c r="EJ36" s="41">
        <f t="shared" si="35"/>
        <v>0</v>
      </c>
      <c r="EK36" s="41">
        <f t="shared" si="35"/>
        <v>0</v>
      </c>
      <c r="EL36" s="41">
        <f t="shared" si="35"/>
        <v>0</v>
      </c>
      <c r="EM36" s="41">
        <f t="shared" si="35"/>
        <v>0</v>
      </c>
      <c r="EN36" s="41">
        <f t="shared" si="35"/>
        <v>0</v>
      </c>
      <c r="EO36" s="41">
        <f t="shared" si="35"/>
        <v>0</v>
      </c>
      <c r="EP36" s="41">
        <f t="shared" si="42"/>
        <v>0</v>
      </c>
      <c r="EQ36" s="41">
        <f t="shared" si="42"/>
        <v>0</v>
      </c>
      <c r="ER36" s="41">
        <f t="shared" si="42"/>
        <v>0</v>
      </c>
      <c r="ES36" s="41">
        <f t="shared" si="42"/>
        <v>0</v>
      </c>
      <c r="ET36" s="41">
        <f t="shared" si="42"/>
        <v>0</v>
      </c>
      <c r="EU36" s="41">
        <f t="shared" si="42"/>
        <v>0</v>
      </c>
      <c r="EV36" s="41">
        <f t="shared" si="42"/>
        <v>0</v>
      </c>
      <c r="EW36" s="41">
        <f t="shared" si="42"/>
        <v>0</v>
      </c>
      <c r="EX36" s="41">
        <f t="shared" si="42"/>
        <v>0</v>
      </c>
      <c r="EY36" s="41">
        <f t="shared" si="42"/>
        <v>0</v>
      </c>
      <c r="EZ36" s="41">
        <f t="shared" si="42"/>
        <v>0</v>
      </c>
      <c r="FA36" s="41">
        <f t="shared" si="42"/>
        <v>0</v>
      </c>
      <c r="FB36" s="41">
        <f t="shared" si="42"/>
        <v>0</v>
      </c>
      <c r="FC36" s="41">
        <f t="shared" si="42"/>
        <v>0</v>
      </c>
      <c r="FD36" s="41">
        <f t="shared" si="42"/>
        <v>0</v>
      </c>
      <c r="FE36" s="41">
        <f t="shared" si="42"/>
        <v>0</v>
      </c>
      <c r="FF36" s="41">
        <f t="shared" si="36"/>
        <v>0</v>
      </c>
      <c r="FG36" s="41">
        <f t="shared" si="36"/>
        <v>0</v>
      </c>
      <c r="FH36" s="41">
        <f t="shared" si="36"/>
        <v>0</v>
      </c>
      <c r="FI36" s="41">
        <f t="shared" si="36"/>
        <v>0</v>
      </c>
      <c r="FJ36" s="41">
        <f t="shared" si="36"/>
        <v>0</v>
      </c>
      <c r="FK36" s="41">
        <f t="shared" si="36"/>
        <v>0</v>
      </c>
      <c r="FL36" s="41">
        <f t="shared" si="36"/>
        <v>0</v>
      </c>
      <c r="FM36" s="41">
        <f t="shared" si="36"/>
        <v>0</v>
      </c>
      <c r="FN36" s="41">
        <f t="shared" si="36"/>
        <v>0</v>
      </c>
      <c r="FO36" s="41">
        <f t="shared" si="36"/>
        <v>0</v>
      </c>
      <c r="FP36" s="41">
        <f t="shared" si="36"/>
        <v>0</v>
      </c>
      <c r="FQ36" s="41">
        <f t="shared" si="36"/>
        <v>0</v>
      </c>
      <c r="FR36" s="41">
        <f t="shared" si="36"/>
        <v>0</v>
      </c>
      <c r="FS36" s="41">
        <f t="shared" si="36"/>
        <v>0</v>
      </c>
      <c r="FT36" s="41">
        <f t="shared" si="36"/>
        <v>0</v>
      </c>
      <c r="FU36" s="41">
        <f t="shared" si="36"/>
        <v>0</v>
      </c>
      <c r="FV36" s="41">
        <f t="shared" si="43"/>
        <v>0</v>
      </c>
      <c r="FW36" s="41">
        <f t="shared" si="43"/>
        <v>0</v>
      </c>
      <c r="FX36" s="41">
        <f t="shared" si="43"/>
        <v>0</v>
      </c>
      <c r="FY36" s="41">
        <f t="shared" si="43"/>
        <v>0</v>
      </c>
      <c r="FZ36" s="41">
        <f t="shared" si="43"/>
        <v>0</v>
      </c>
      <c r="GA36" s="41">
        <f t="shared" si="43"/>
        <v>0</v>
      </c>
      <c r="GB36" s="41">
        <f t="shared" si="43"/>
        <v>0</v>
      </c>
      <c r="GC36" s="41">
        <f t="shared" si="43"/>
        <v>0</v>
      </c>
      <c r="GD36" s="41">
        <f t="shared" si="43"/>
        <v>0</v>
      </c>
      <c r="GE36" s="41">
        <f t="shared" si="43"/>
        <v>0</v>
      </c>
      <c r="GF36" s="41">
        <f t="shared" si="43"/>
        <v>0</v>
      </c>
      <c r="GG36" s="41">
        <f t="shared" si="43"/>
        <v>0</v>
      </c>
      <c r="GH36" s="41">
        <f t="shared" si="43"/>
        <v>0</v>
      </c>
      <c r="GI36" s="41">
        <f t="shared" si="43"/>
        <v>0</v>
      </c>
      <c r="GJ36" s="41">
        <f t="shared" si="43"/>
        <v>0</v>
      </c>
      <c r="GK36" s="41">
        <f t="shared" si="43"/>
        <v>0</v>
      </c>
      <c r="GL36" s="41">
        <f t="shared" si="37"/>
        <v>0</v>
      </c>
      <c r="GM36" s="41">
        <f t="shared" si="37"/>
        <v>0</v>
      </c>
      <c r="GN36" s="41">
        <f t="shared" si="37"/>
        <v>0</v>
      </c>
      <c r="GO36" s="41">
        <f t="shared" si="37"/>
        <v>0</v>
      </c>
      <c r="GP36" s="41">
        <f t="shared" si="37"/>
        <v>0</v>
      </c>
      <c r="GQ36" s="41">
        <f t="shared" si="37"/>
        <v>0</v>
      </c>
      <c r="GR36" s="41">
        <f t="shared" si="37"/>
        <v>0</v>
      </c>
      <c r="GS36" s="41">
        <f t="shared" si="37"/>
        <v>0</v>
      </c>
      <c r="GT36" s="41">
        <f t="shared" si="37"/>
        <v>0</v>
      </c>
      <c r="GU36" s="41">
        <f t="shared" si="37"/>
        <v>0</v>
      </c>
      <c r="GV36" s="41">
        <f t="shared" si="37"/>
        <v>0</v>
      </c>
      <c r="GW36" s="41">
        <f t="shared" si="37"/>
        <v>0</v>
      </c>
      <c r="GX36" s="41">
        <f t="shared" si="37"/>
        <v>0</v>
      </c>
      <c r="GY36" s="41">
        <f t="shared" si="37"/>
        <v>0</v>
      </c>
      <c r="GZ36" s="41">
        <f t="shared" si="37"/>
        <v>0</v>
      </c>
      <c r="HA36" s="41">
        <f t="shared" si="37"/>
        <v>0</v>
      </c>
      <c r="HB36" s="41">
        <f t="shared" si="44"/>
        <v>0</v>
      </c>
      <c r="HC36" s="41">
        <f t="shared" si="44"/>
        <v>0</v>
      </c>
      <c r="HD36" s="41">
        <f t="shared" si="44"/>
        <v>0</v>
      </c>
      <c r="HE36" s="41">
        <f t="shared" si="44"/>
        <v>0</v>
      </c>
      <c r="HF36" s="41">
        <f t="shared" si="44"/>
        <v>0</v>
      </c>
      <c r="HG36" s="41">
        <f t="shared" si="44"/>
        <v>0</v>
      </c>
      <c r="HH36" s="41">
        <f t="shared" si="44"/>
        <v>0</v>
      </c>
      <c r="HI36" s="41">
        <f t="shared" si="44"/>
        <v>0</v>
      </c>
      <c r="HJ36" s="41">
        <f t="shared" si="44"/>
        <v>0</v>
      </c>
    </row>
    <row r="37" spans="1:218" ht="14.4" x14ac:dyDescent="0.3">
      <c r="A37" s="42">
        <v>34</v>
      </c>
      <c r="B37" s="43">
        <f>'CMM4 - AUX CALC'!$AI$67</f>
        <v>0</v>
      </c>
      <c r="AJ37" s="41">
        <f>$B37/(_xlfn.SINGLE(PrazoConcessao)*12-AJ$3+1)</f>
        <v>0</v>
      </c>
      <c r="AK37" s="41">
        <f t="shared" si="38"/>
        <v>0</v>
      </c>
      <c r="AL37" s="41">
        <f t="shared" si="38"/>
        <v>0</v>
      </c>
      <c r="AM37" s="41">
        <f t="shared" si="38"/>
        <v>0</v>
      </c>
      <c r="AN37" s="41">
        <f t="shared" si="38"/>
        <v>0</v>
      </c>
      <c r="AO37" s="41">
        <f t="shared" si="38"/>
        <v>0</v>
      </c>
      <c r="AP37" s="41">
        <f t="shared" si="38"/>
        <v>0</v>
      </c>
      <c r="AQ37" s="41">
        <f t="shared" si="38"/>
        <v>0</v>
      </c>
      <c r="AR37" s="41">
        <f t="shared" si="38"/>
        <v>0</v>
      </c>
      <c r="AS37" s="41">
        <f t="shared" si="38"/>
        <v>0</v>
      </c>
      <c r="AT37" s="41">
        <f t="shared" si="38"/>
        <v>0</v>
      </c>
      <c r="AU37" s="41">
        <f t="shared" si="38"/>
        <v>0</v>
      </c>
      <c r="AV37" s="41">
        <f t="shared" si="38"/>
        <v>0</v>
      </c>
      <c r="AW37" s="41">
        <f t="shared" si="38"/>
        <v>0</v>
      </c>
      <c r="AX37" s="41">
        <f t="shared" si="38"/>
        <v>0</v>
      </c>
      <c r="AY37" s="41">
        <f t="shared" si="38"/>
        <v>0</v>
      </c>
      <c r="AZ37" s="41">
        <f t="shared" si="45"/>
        <v>0</v>
      </c>
      <c r="BA37" s="41">
        <f t="shared" si="45"/>
        <v>0</v>
      </c>
      <c r="BB37" s="41">
        <f t="shared" si="45"/>
        <v>0</v>
      </c>
      <c r="BC37" s="41">
        <f t="shared" si="45"/>
        <v>0</v>
      </c>
      <c r="BD37" s="41">
        <f t="shared" si="45"/>
        <v>0</v>
      </c>
      <c r="BE37" s="41">
        <f t="shared" si="45"/>
        <v>0</v>
      </c>
      <c r="BF37" s="41">
        <f t="shared" si="45"/>
        <v>0</v>
      </c>
      <c r="BG37" s="41">
        <f t="shared" si="45"/>
        <v>0</v>
      </c>
      <c r="BH37" s="41">
        <f t="shared" si="45"/>
        <v>0</v>
      </c>
      <c r="BI37" s="41">
        <f t="shared" si="45"/>
        <v>0</v>
      </c>
      <c r="BJ37" s="41">
        <f t="shared" si="45"/>
        <v>0</v>
      </c>
      <c r="BK37" s="41">
        <f t="shared" si="45"/>
        <v>0</v>
      </c>
      <c r="BL37" s="41">
        <f t="shared" si="45"/>
        <v>0</v>
      </c>
      <c r="BM37" s="41">
        <f t="shared" si="45"/>
        <v>0</v>
      </c>
      <c r="BN37" s="41">
        <f t="shared" si="39"/>
        <v>0</v>
      </c>
      <c r="BO37" s="41">
        <f t="shared" si="39"/>
        <v>0</v>
      </c>
      <c r="BP37" s="41">
        <f t="shared" si="39"/>
        <v>0</v>
      </c>
      <c r="BQ37" s="41">
        <f t="shared" si="39"/>
        <v>0</v>
      </c>
      <c r="BR37" s="41">
        <f t="shared" si="39"/>
        <v>0</v>
      </c>
      <c r="BS37" s="41">
        <f t="shared" si="39"/>
        <v>0</v>
      </c>
      <c r="BT37" s="41">
        <f t="shared" si="39"/>
        <v>0</v>
      </c>
      <c r="BU37" s="41">
        <f t="shared" si="39"/>
        <v>0</v>
      </c>
      <c r="BV37" s="41">
        <f t="shared" si="39"/>
        <v>0</v>
      </c>
      <c r="BW37" s="41">
        <f t="shared" si="39"/>
        <v>0</v>
      </c>
      <c r="BX37" s="41">
        <f t="shared" si="39"/>
        <v>0</v>
      </c>
      <c r="BY37" s="41">
        <f t="shared" si="39"/>
        <v>0</v>
      </c>
      <c r="BZ37" s="41">
        <f t="shared" si="39"/>
        <v>0</v>
      </c>
      <c r="CA37" s="41">
        <f t="shared" si="39"/>
        <v>0</v>
      </c>
      <c r="CB37" s="41">
        <f t="shared" si="39"/>
        <v>0</v>
      </c>
      <c r="CC37" s="41">
        <f t="shared" si="39"/>
        <v>0</v>
      </c>
      <c r="CD37" s="41">
        <f t="shared" si="40"/>
        <v>0</v>
      </c>
      <c r="CE37" s="41">
        <f t="shared" si="40"/>
        <v>0</v>
      </c>
      <c r="CF37" s="41">
        <f t="shared" si="40"/>
        <v>0</v>
      </c>
      <c r="CG37" s="41">
        <f t="shared" si="40"/>
        <v>0</v>
      </c>
      <c r="CH37" s="41">
        <f t="shared" si="40"/>
        <v>0</v>
      </c>
      <c r="CI37" s="41">
        <f t="shared" si="40"/>
        <v>0</v>
      </c>
      <c r="CJ37" s="41">
        <f t="shared" si="40"/>
        <v>0</v>
      </c>
      <c r="CK37" s="41">
        <f t="shared" si="40"/>
        <v>0</v>
      </c>
      <c r="CL37" s="41">
        <f t="shared" si="40"/>
        <v>0</v>
      </c>
      <c r="CM37" s="41">
        <f t="shared" si="40"/>
        <v>0</v>
      </c>
      <c r="CN37" s="41">
        <f t="shared" si="40"/>
        <v>0</v>
      </c>
      <c r="CO37" s="41">
        <f t="shared" si="40"/>
        <v>0</v>
      </c>
      <c r="CP37" s="41">
        <f t="shared" si="40"/>
        <v>0</v>
      </c>
      <c r="CQ37" s="41">
        <f t="shared" si="40"/>
        <v>0</v>
      </c>
      <c r="CR37" s="41">
        <f t="shared" si="40"/>
        <v>0</v>
      </c>
      <c r="CS37" s="41">
        <f t="shared" si="40"/>
        <v>0</v>
      </c>
      <c r="CT37" s="41">
        <f t="shared" si="34"/>
        <v>0</v>
      </c>
      <c r="CU37" s="41">
        <f t="shared" si="34"/>
        <v>0</v>
      </c>
      <c r="CV37" s="41">
        <f t="shared" si="34"/>
        <v>0</v>
      </c>
      <c r="CW37" s="41">
        <f t="shared" si="34"/>
        <v>0</v>
      </c>
      <c r="CX37" s="41">
        <f t="shared" si="34"/>
        <v>0</v>
      </c>
      <c r="CY37" s="41">
        <f t="shared" si="34"/>
        <v>0</v>
      </c>
      <c r="CZ37" s="41">
        <f t="shared" si="34"/>
        <v>0</v>
      </c>
      <c r="DA37" s="41">
        <f t="shared" si="34"/>
        <v>0</v>
      </c>
      <c r="DB37" s="41">
        <f t="shared" si="34"/>
        <v>0</v>
      </c>
      <c r="DC37" s="41">
        <f t="shared" si="34"/>
        <v>0</v>
      </c>
      <c r="DD37" s="41">
        <f t="shared" si="34"/>
        <v>0</v>
      </c>
      <c r="DE37" s="41">
        <f t="shared" si="34"/>
        <v>0</v>
      </c>
      <c r="DF37" s="41">
        <f t="shared" si="34"/>
        <v>0</v>
      </c>
      <c r="DG37" s="41">
        <f t="shared" si="34"/>
        <v>0</v>
      </c>
      <c r="DH37" s="41">
        <f t="shared" si="34"/>
        <v>0</v>
      </c>
      <c r="DI37" s="41">
        <f t="shared" si="34"/>
        <v>0</v>
      </c>
      <c r="DJ37" s="41">
        <f t="shared" si="41"/>
        <v>0</v>
      </c>
      <c r="DK37" s="41">
        <f t="shared" si="41"/>
        <v>0</v>
      </c>
      <c r="DL37" s="41">
        <f t="shared" si="41"/>
        <v>0</v>
      </c>
      <c r="DM37" s="41">
        <f t="shared" si="41"/>
        <v>0</v>
      </c>
      <c r="DN37" s="41">
        <f t="shared" si="41"/>
        <v>0</v>
      </c>
      <c r="DO37" s="41">
        <f t="shared" si="41"/>
        <v>0</v>
      </c>
      <c r="DP37" s="41">
        <f t="shared" si="41"/>
        <v>0</v>
      </c>
      <c r="DQ37" s="41">
        <f t="shared" si="41"/>
        <v>0</v>
      </c>
      <c r="DR37" s="41">
        <f t="shared" si="41"/>
        <v>0</v>
      </c>
      <c r="DS37" s="41">
        <f t="shared" si="41"/>
        <v>0</v>
      </c>
      <c r="DT37" s="41">
        <f t="shared" si="41"/>
        <v>0</v>
      </c>
      <c r="DU37" s="41">
        <f t="shared" si="41"/>
        <v>0</v>
      </c>
      <c r="DV37" s="41">
        <f t="shared" si="41"/>
        <v>0</v>
      </c>
      <c r="DW37" s="41">
        <f t="shared" si="41"/>
        <v>0</v>
      </c>
      <c r="DX37" s="41">
        <f t="shared" si="41"/>
        <v>0</v>
      </c>
      <c r="DY37" s="41">
        <f t="shared" si="41"/>
        <v>0</v>
      </c>
      <c r="DZ37" s="41">
        <f t="shared" si="35"/>
        <v>0</v>
      </c>
      <c r="EA37" s="41">
        <f t="shared" si="35"/>
        <v>0</v>
      </c>
      <c r="EB37" s="41">
        <f t="shared" si="35"/>
        <v>0</v>
      </c>
      <c r="EC37" s="41">
        <f t="shared" si="35"/>
        <v>0</v>
      </c>
      <c r="ED37" s="41">
        <f t="shared" si="35"/>
        <v>0</v>
      </c>
      <c r="EE37" s="41">
        <f t="shared" si="35"/>
        <v>0</v>
      </c>
      <c r="EF37" s="41">
        <f t="shared" si="35"/>
        <v>0</v>
      </c>
      <c r="EG37" s="41">
        <f t="shared" si="35"/>
        <v>0</v>
      </c>
      <c r="EH37" s="41">
        <f t="shared" si="35"/>
        <v>0</v>
      </c>
      <c r="EI37" s="41">
        <f t="shared" si="35"/>
        <v>0</v>
      </c>
      <c r="EJ37" s="41">
        <f t="shared" si="35"/>
        <v>0</v>
      </c>
      <c r="EK37" s="41">
        <f t="shared" si="35"/>
        <v>0</v>
      </c>
      <c r="EL37" s="41">
        <f t="shared" si="35"/>
        <v>0</v>
      </c>
      <c r="EM37" s="41">
        <f t="shared" si="35"/>
        <v>0</v>
      </c>
      <c r="EN37" s="41">
        <f t="shared" si="35"/>
        <v>0</v>
      </c>
      <c r="EO37" s="41">
        <f t="shared" si="35"/>
        <v>0</v>
      </c>
      <c r="EP37" s="41">
        <f t="shared" si="42"/>
        <v>0</v>
      </c>
      <c r="EQ37" s="41">
        <f t="shared" si="42"/>
        <v>0</v>
      </c>
      <c r="ER37" s="41">
        <f t="shared" si="42"/>
        <v>0</v>
      </c>
      <c r="ES37" s="41">
        <f t="shared" si="42"/>
        <v>0</v>
      </c>
      <c r="ET37" s="41">
        <f t="shared" si="42"/>
        <v>0</v>
      </c>
      <c r="EU37" s="41">
        <f t="shared" si="42"/>
        <v>0</v>
      </c>
      <c r="EV37" s="41">
        <f t="shared" si="42"/>
        <v>0</v>
      </c>
      <c r="EW37" s="41">
        <f t="shared" si="42"/>
        <v>0</v>
      </c>
      <c r="EX37" s="41">
        <f t="shared" si="42"/>
        <v>0</v>
      </c>
      <c r="EY37" s="41">
        <f t="shared" si="42"/>
        <v>0</v>
      </c>
      <c r="EZ37" s="41">
        <f t="shared" si="42"/>
        <v>0</v>
      </c>
      <c r="FA37" s="41">
        <f t="shared" si="42"/>
        <v>0</v>
      </c>
      <c r="FB37" s="41">
        <f t="shared" si="42"/>
        <v>0</v>
      </c>
      <c r="FC37" s="41">
        <f t="shared" si="42"/>
        <v>0</v>
      </c>
      <c r="FD37" s="41">
        <f t="shared" si="42"/>
        <v>0</v>
      </c>
      <c r="FE37" s="41">
        <f t="shared" si="42"/>
        <v>0</v>
      </c>
      <c r="FF37" s="41">
        <f t="shared" si="36"/>
        <v>0</v>
      </c>
      <c r="FG37" s="41">
        <f t="shared" si="36"/>
        <v>0</v>
      </c>
      <c r="FH37" s="41">
        <f t="shared" si="36"/>
        <v>0</v>
      </c>
      <c r="FI37" s="41">
        <f t="shared" si="36"/>
        <v>0</v>
      </c>
      <c r="FJ37" s="41">
        <f t="shared" si="36"/>
        <v>0</v>
      </c>
      <c r="FK37" s="41">
        <f t="shared" si="36"/>
        <v>0</v>
      </c>
      <c r="FL37" s="41">
        <f t="shared" si="36"/>
        <v>0</v>
      </c>
      <c r="FM37" s="41">
        <f t="shared" si="36"/>
        <v>0</v>
      </c>
      <c r="FN37" s="41">
        <f t="shared" si="36"/>
        <v>0</v>
      </c>
      <c r="FO37" s="41">
        <f t="shared" si="36"/>
        <v>0</v>
      </c>
      <c r="FP37" s="41">
        <f t="shared" si="36"/>
        <v>0</v>
      </c>
      <c r="FQ37" s="41">
        <f t="shared" si="36"/>
        <v>0</v>
      </c>
      <c r="FR37" s="41">
        <f t="shared" si="36"/>
        <v>0</v>
      </c>
      <c r="FS37" s="41">
        <f t="shared" si="36"/>
        <v>0</v>
      </c>
      <c r="FT37" s="41">
        <f t="shared" si="36"/>
        <v>0</v>
      </c>
      <c r="FU37" s="41">
        <f t="shared" si="36"/>
        <v>0</v>
      </c>
      <c r="FV37" s="41">
        <f t="shared" si="43"/>
        <v>0</v>
      </c>
      <c r="FW37" s="41">
        <f t="shared" si="43"/>
        <v>0</v>
      </c>
      <c r="FX37" s="41">
        <f t="shared" si="43"/>
        <v>0</v>
      </c>
      <c r="FY37" s="41">
        <f t="shared" si="43"/>
        <v>0</v>
      </c>
      <c r="FZ37" s="41">
        <f t="shared" si="43"/>
        <v>0</v>
      </c>
      <c r="GA37" s="41">
        <f t="shared" si="43"/>
        <v>0</v>
      </c>
      <c r="GB37" s="41">
        <f t="shared" si="43"/>
        <v>0</v>
      </c>
      <c r="GC37" s="41">
        <f t="shared" si="43"/>
        <v>0</v>
      </c>
      <c r="GD37" s="41">
        <f t="shared" si="43"/>
        <v>0</v>
      </c>
      <c r="GE37" s="41">
        <f t="shared" si="43"/>
        <v>0</v>
      </c>
      <c r="GF37" s="41">
        <f t="shared" si="43"/>
        <v>0</v>
      </c>
      <c r="GG37" s="41">
        <f t="shared" si="43"/>
        <v>0</v>
      </c>
      <c r="GH37" s="41">
        <f t="shared" si="43"/>
        <v>0</v>
      </c>
      <c r="GI37" s="41">
        <f t="shared" si="43"/>
        <v>0</v>
      </c>
      <c r="GJ37" s="41">
        <f t="shared" si="43"/>
        <v>0</v>
      </c>
      <c r="GK37" s="41">
        <f t="shared" si="43"/>
        <v>0</v>
      </c>
      <c r="GL37" s="41">
        <f t="shared" si="37"/>
        <v>0</v>
      </c>
      <c r="GM37" s="41">
        <f t="shared" si="37"/>
        <v>0</v>
      </c>
      <c r="GN37" s="41">
        <f t="shared" si="37"/>
        <v>0</v>
      </c>
      <c r="GO37" s="41">
        <f t="shared" si="37"/>
        <v>0</v>
      </c>
      <c r="GP37" s="41">
        <f t="shared" si="37"/>
        <v>0</v>
      </c>
      <c r="GQ37" s="41">
        <f t="shared" si="37"/>
        <v>0</v>
      </c>
      <c r="GR37" s="41">
        <f t="shared" si="37"/>
        <v>0</v>
      </c>
      <c r="GS37" s="41">
        <f t="shared" si="37"/>
        <v>0</v>
      </c>
      <c r="GT37" s="41">
        <f t="shared" si="37"/>
        <v>0</v>
      </c>
      <c r="GU37" s="41">
        <f t="shared" si="37"/>
        <v>0</v>
      </c>
      <c r="GV37" s="41">
        <f t="shared" si="37"/>
        <v>0</v>
      </c>
      <c r="GW37" s="41">
        <f t="shared" si="37"/>
        <v>0</v>
      </c>
      <c r="GX37" s="41">
        <f t="shared" si="37"/>
        <v>0</v>
      </c>
      <c r="GY37" s="41">
        <f t="shared" si="37"/>
        <v>0</v>
      </c>
      <c r="GZ37" s="41">
        <f t="shared" si="37"/>
        <v>0</v>
      </c>
      <c r="HA37" s="41">
        <f t="shared" si="37"/>
        <v>0</v>
      </c>
      <c r="HB37" s="41">
        <f t="shared" si="44"/>
        <v>0</v>
      </c>
      <c r="HC37" s="41">
        <f t="shared" si="44"/>
        <v>0</v>
      </c>
      <c r="HD37" s="41">
        <f t="shared" si="44"/>
        <v>0</v>
      </c>
      <c r="HE37" s="41">
        <f t="shared" si="44"/>
        <v>0</v>
      </c>
      <c r="HF37" s="41">
        <f t="shared" si="44"/>
        <v>0</v>
      </c>
      <c r="HG37" s="41">
        <f t="shared" si="44"/>
        <v>0</v>
      </c>
      <c r="HH37" s="41">
        <f t="shared" si="44"/>
        <v>0</v>
      </c>
      <c r="HI37" s="41">
        <f t="shared" si="44"/>
        <v>0</v>
      </c>
      <c r="HJ37" s="41">
        <f t="shared" si="44"/>
        <v>0</v>
      </c>
    </row>
    <row r="38" spans="1:218" ht="14.4" x14ac:dyDescent="0.3">
      <c r="A38" s="42">
        <v>35</v>
      </c>
      <c r="B38" s="43">
        <f>'CMM4 - AUX CALC'!$AJ$67</f>
        <v>0</v>
      </c>
      <c r="AK38" s="41">
        <f>$B38/(_xlfn.SINGLE(PrazoConcessao)*12-AK$3+1)</f>
        <v>0</v>
      </c>
      <c r="AL38" s="41">
        <f t="shared" si="38"/>
        <v>0</v>
      </c>
      <c r="AM38" s="41">
        <f t="shared" si="38"/>
        <v>0</v>
      </c>
      <c r="AN38" s="41">
        <f t="shared" si="38"/>
        <v>0</v>
      </c>
      <c r="AO38" s="41">
        <f t="shared" si="38"/>
        <v>0</v>
      </c>
      <c r="AP38" s="41">
        <f t="shared" si="38"/>
        <v>0</v>
      </c>
      <c r="AQ38" s="41">
        <f t="shared" si="38"/>
        <v>0</v>
      </c>
      <c r="AR38" s="41">
        <f t="shared" si="38"/>
        <v>0</v>
      </c>
      <c r="AS38" s="41">
        <f t="shared" si="38"/>
        <v>0</v>
      </c>
      <c r="AT38" s="41">
        <f t="shared" si="38"/>
        <v>0</v>
      </c>
      <c r="AU38" s="41">
        <f t="shared" si="38"/>
        <v>0</v>
      </c>
      <c r="AV38" s="41">
        <f t="shared" si="38"/>
        <v>0</v>
      </c>
      <c r="AW38" s="41">
        <f t="shared" si="38"/>
        <v>0</v>
      </c>
      <c r="AX38" s="41">
        <f t="shared" si="38"/>
        <v>0</v>
      </c>
      <c r="AY38" s="41">
        <f t="shared" si="38"/>
        <v>0</v>
      </c>
      <c r="AZ38" s="41">
        <f t="shared" si="45"/>
        <v>0</v>
      </c>
      <c r="BA38" s="41">
        <f t="shared" si="45"/>
        <v>0</v>
      </c>
      <c r="BB38" s="41">
        <f t="shared" si="45"/>
        <v>0</v>
      </c>
      <c r="BC38" s="41">
        <f t="shared" si="45"/>
        <v>0</v>
      </c>
      <c r="BD38" s="41">
        <f t="shared" si="45"/>
        <v>0</v>
      </c>
      <c r="BE38" s="41">
        <f t="shared" si="45"/>
        <v>0</v>
      </c>
      <c r="BF38" s="41">
        <f t="shared" si="45"/>
        <v>0</v>
      </c>
      <c r="BG38" s="41">
        <f t="shared" si="45"/>
        <v>0</v>
      </c>
      <c r="BH38" s="41">
        <f t="shared" si="45"/>
        <v>0</v>
      </c>
      <c r="BI38" s="41">
        <f t="shared" si="45"/>
        <v>0</v>
      </c>
      <c r="BJ38" s="41">
        <f t="shared" si="45"/>
        <v>0</v>
      </c>
      <c r="BK38" s="41">
        <f t="shared" si="45"/>
        <v>0</v>
      </c>
      <c r="BL38" s="41">
        <f t="shared" si="45"/>
        <v>0</v>
      </c>
      <c r="BM38" s="41">
        <f t="shared" si="45"/>
        <v>0</v>
      </c>
      <c r="BN38" s="41">
        <f t="shared" si="39"/>
        <v>0</v>
      </c>
      <c r="BO38" s="41">
        <f t="shared" si="39"/>
        <v>0</v>
      </c>
      <c r="BP38" s="41">
        <f t="shared" si="39"/>
        <v>0</v>
      </c>
      <c r="BQ38" s="41">
        <f t="shared" si="39"/>
        <v>0</v>
      </c>
      <c r="BR38" s="41">
        <f t="shared" si="39"/>
        <v>0</v>
      </c>
      <c r="BS38" s="41">
        <f t="shared" si="39"/>
        <v>0</v>
      </c>
      <c r="BT38" s="41">
        <f t="shared" si="39"/>
        <v>0</v>
      </c>
      <c r="BU38" s="41">
        <f t="shared" si="39"/>
        <v>0</v>
      </c>
      <c r="BV38" s="41">
        <f t="shared" si="39"/>
        <v>0</v>
      </c>
      <c r="BW38" s="41">
        <f t="shared" si="39"/>
        <v>0</v>
      </c>
      <c r="BX38" s="41">
        <f t="shared" si="39"/>
        <v>0</v>
      </c>
      <c r="BY38" s="41">
        <f t="shared" si="39"/>
        <v>0</v>
      </c>
      <c r="BZ38" s="41">
        <f t="shared" si="39"/>
        <v>0</v>
      </c>
      <c r="CA38" s="41">
        <f t="shared" si="39"/>
        <v>0</v>
      </c>
      <c r="CB38" s="41">
        <f t="shared" si="39"/>
        <v>0</v>
      </c>
      <c r="CC38" s="41">
        <f t="shared" si="39"/>
        <v>0</v>
      </c>
      <c r="CD38" s="41">
        <f t="shared" si="40"/>
        <v>0</v>
      </c>
      <c r="CE38" s="41">
        <f t="shared" si="40"/>
        <v>0</v>
      </c>
      <c r="CF38" s="41">
        <f t="shared" si="40"/>
        <v>0</v>
      </c>
      <c r="CG38" s="41">
        <f t="shared" si="40"/>
        <v>0</v>
      </c>
      <c r="CH38" s="41">
        <f t="shared" si="40"/>
        <v>0</v>
      </c>
      <c r="CI38" s="41">
        <f t="shared" si="40"/>
        <v>0</v>
      </c>
      <c r="CJ38" s="41">
        <f t="shared" si="40"/>
        <v>0</v>
      </c>
      <c r="CK38" s="41">
        <f t="shared" si="40"/>
        <v>0</v>
      </c>
      <c r="CL38" s="41">
        <f t="shared" si="40"/>
        <v>0</v>
      </c>
      <c r="CM38" s="41">
        <f t="shared" si="40"/>
        <v>0</v>
      </c>
      <c r="CN38" s="41">
        <f t="shared" si="40"/>
        <v>0</v>
      </c>
      <c r="CO38" s="41">
        <f t="shared" si="40"/>
        <v>0</v>
      </c>
      <c r="CP38" s="41">
        <f t="shared" si="40"/>
        <v>0</v>
      </c>
      <c r="CQ38" s="41">
        <f t="shared" si="40"/>
        <v>0</v>
      </c>
      <c r="CR38" s="41">
        <f t="shared" si="40"/>
        <v>0</v>
      </c>
      <c r="CS38" s="41">
        <f t="shared" si="40"/>
        <v>0</v>
      </c>
      <c r="CT38" s="41">
        <f t="shared" si="34"/>
        <v>0</v>
      </c>
      <c r="CU38" s="41">
        <f t="shared" si="34"/>
        <v>0</v>
      </c>
      <c r="CV38" s="41">
        <f t="shared" si="34"/>
        <v>0</v>
      </c>
      <c r="CW38" s="41">
        <f t="shared" si="34"/>
        <v>0</v>
      </c>
      <c r="CX38" s="41">
        <f t="shared" si="34"/>
        <v>0</v>
      </c>
      <c r="CY38" s="41">
        <f t="shared" si="34"/>
        <v>0</v>
      </c>
      <c r="CZ38" s="41">
        <f t="shared" si="34"/>
        <v>0</v>
      </c>
      <c r="DA38" s="41">
        <f t="shared" si="34"/>
        <v>0</v>
      </c>
      <c r="DB38" s="41">
        <f t="shared" si="34"/>
        <v>0</v>
      </c>
      <c r="DC38" s="41">
        <f t="shared" si="34"/>
        <v>0</v>
      </c>
      <c r="DD38" s="41">
        <f t="shared" si="34"/>
        <v>0</v>
      </c>
      <c r="DE38" s="41">
        <f t="shared" si="34"/>
        <v>0</v>
      </c>
      <c r="DF38" s="41">
        <f t="shared" si="34"/>
        <v>0</v>
      </c>
      <c r="DG38" s="41">
        <f t="shared" si="34"/>
        <v>0</v>
      </c>
      <c r="DH38" s="41">
        <f t="shared" si="34"/>
        <v>0</v>
      </c>
      <c r="DI38" s="41">
        <f t="shared" si="34"/>
        <v>0</v>
      </c>
      <c r="DJ38" s="41">
        <f t="shared" si="41"/>
        <v>0</v>
      </c>
      <c r="DK38" s="41">
        <f t="shared" si="41"/>
        <v>0</v>
      </c>
      <c r="DL38" s="41">
        <f t="shared" si="41"/>
        <v>0</v>
      </c>
      <c r="DM38" s="41">
        <f t="shared" si="41"/>
        <v>0</v>
      </c>
      <c r="DN38" s="41">
        <f t="shared" si="41"/>
        <v>0</v>
      </c>
      <c r="DO38" s="41">
        <f t="shared" si="41"/>
        <v>0</v>
      </c>
      <c r="DP38" s="41">
        <f t="shared" si="41"/>
        <v>0</v>
      </c>
      <c r="DQ38" s="41">
        <f t="shared" si="41"/>
        <v>0</v>
      </c>
      <c r="DR38" s="41">
        <f t="shared" si="41"/>
        <v>0</v>
      </c>
      <c r="DS38" s="41">
        <f t="shared" si="41"/>
        <v>0</v>
      </c>
      <c r="DT38" s="41">
        <f t="shared" si="41"/>
        <v>0</v>
      </c>
      <c r="DU38" s="41">
        <f t="shared" si="41"/>
        <v>0</v>
      </c>
      <c r="DV38" s="41">
        <f t="shared" si="41"/>
        <v>0</v>
      </c>
      <c r="DW38" s="41">
        <f t="shared" si="41"/>
        <v>0</v>
      </c>
      <c r="DX38" s="41">
        <f t="shared" si="41"/>
        <v>0</v>
      </c>
      <c r="DY38" s="41">
        <f t="shared" si="41"/>
        <v>0</v>
      </c>
      <c r="DZ38" s="41">
        <f t="shared" si="35"/>
        <v>0</v>
      </c>
      <c r="EA38" s="41">
        <f t="shared" si="35"/>
        <v>0</v>
      </c>
      <c r="EB38" s="41">
        <f t="shared" si="35"/>
        <v>0</v>
      </c>
      <c r="EC38" s="41">
        <f t="shared" si="35"/>
        <v>0</v>
      </c>
      <c r="ED38" s="41">
        <f t="shared" si="35"/>
        <v>0</v>
      </c>
      <c r="EE38" s="41">
        <f t="shared" si="35"/>
        <v>0</v>
      </c>
      <c r="EF38" s="41">
        <f t="shared" si="35"/>
        <v>0</v>
      </c>
      <c r="EG38" s="41">
        <f t="shared" si="35"/>
        <v>0</v>
      </c>
      <c r="EH38" s="41">
        <f t="shared" si="35"/>
        <v>0</v>
      </c>
      <c r="EI38" s="41">
        <f t="shared" si="35"/>
        <v>0</v>
      </c>
      <c r="EJ38" s="41">
        <f t="shared" si="35"/>
        <v>0</v>
      </c>
      <c r="EK38" s="41">
        <f t="shared" si="35"/>
        <v>0</v>
      </c>
      <c r="EL38" s="41">
        <f t="shared" si="35"/>
        <v>0</v>
      </c>
      <c r="EM38" s="41">
        <f t="shared" si="35"/>
        <v>0</v>
      </c>
      <c r="EN38" s="41">
        <f t="shared" si="35"/>
        <v>0</v>
      </c>
      <c r="EO38" s="41">
        <f t="shared" si="35"/>
        <v>0</v>
      </c>
      <c r="EP38" s="41">
        <f t="shared" si="42"/>
        <v>0</v>
      </c>
      <c r="EQ38" s="41">
        <f t="shared" si="42"/>
        <v>0</v>
      </c>
      <c r="ER38" s="41">
        <f t="shared" si="42"/>
        <v>0</v>
      </c>
      <c r="ES38" s="41">
        <f t="shared" si="42"/>
        <v>0</v>
      </c>
      <c r="ET38" s="41">
        <f t="shared" si="42"/>
        <v>0</v>
      </c>
      <c r="EU38" s="41">
        <f t="shared" si="42"/>
        <v>0</v>
      </c>
      <c r="EV38" s="41">
        <f t="shared" si="42"/>
        <v>0</v>
      </c>
      <c r="EW38" s="41">
        <f t="shared" si="42"/>
        <v>0</v>
      </c>
      <c r="EX38" s="41">
        <f t="shared" si="42"/>
        <v>0</v>
      </c>
      <c r="EY38" s="41">
        <f t="shared" si="42"/>
        <v>0</v>
      </c>
      <c r="EZ38" s="41">
        <f t="shared" si="42"/>
        <v>0</v>
      </c>
      <c r="FA38" s="41">
        <f t="shared" si="42"/>
        <v>0</v>
      </c>
      <c r="FB38" s="41">
        <f t="shared" si="42"/>
        <v>0</v>
      </c>
      <c r="FC38" s="41">
        <f t="shared" si="42"/>
        <v>0</v>
      </c>
      <c r="FD38" s="41">
        <f t="shared" si="42"/>
        <v>0</v>
      </c>
      <c r="FE38" s="41">
        <f t="shared" si="42"/>
        <v>0</v>
      </c>
      <c r="FF38" s="41">
        <f t="shared" si="36"/>
        <v>0</v>
      </c>
      <c r="FG38" s="41">
        <f t="shared" si="36"/>
        <v>0</v>
      </c>
      <c r="FH38" s="41">
        <f t="shared" si="36"/>
        <v>0</v>
      </c>
      <c r="FI38" s="41">
        <f t="shared" si="36"/>
        <v>0</v>
      </c>
      <c r="FJ38" s="41">
        <f t="shared" si="36"/>
        <v>0</v>
      </c>
      <c r="FK38" s="41">
        <f t="shared" si="36"/>
        <v>0</v>
      </c>
      <c r="FL38" s="41">
        <f t="shared" si="36"/>
        <v>0</v>
      </c>
      <c r="FM38" s="41">
        <f t="shared" si="36"/>
        <v>0</v>
      </c>
      <c r="FN38" s="41">
        <f t="shared" si="36"/>
        <v>0</v>
      </c>
      <c r="FO38" s="41">
        <f t="shared" si="36"/>
        <v>0</v>
      </c>
      <c r="FP38" s="41">
        <f t="shared" si="36"/>
        <v>0</v>
      </c>
      <c r="FQ38" s="41">
        <f t="shared" si="36"/>
        <v>0</v>
      </c>
      <c r="FR38" s="41">
        <f t="shared" si="36"/>
        <v>0</v>
      </c>
      <c r="FS38" s="41">
        <f t="shared" si="36"/>
        <v>0</v>
      </c>
      <c r="FT38" s="41">
        <f t="shared" si="36"/>
        <v>0</v>
      </c>
      <c r="FU38" s="41">
        <f t="shared" si="36"/>
        <v>0</v>
      </c>
      <c r="FV38" s="41">
        <f t="shared" si="43"/>
        <v>0</v>
      </c>
      <c r="FW38" s="41">
        <f t="shared" si="43"/>
        <v>0</v>
      </c>
      <c r="FX38" s="41">
        <f t="shared" si="43"/>
        <v>0</v>
      </c>
      <c r="FY38" s="41">
        <f t="shared" si="43"/>
        <v>0</v>
      </c>
      <c r="FZ38" s="41">
        <f t="shared" si="43"/>
        <v>0</v>
      </c>
      <c r="GA38" s="41">
        <f t="shared" si="43"/>
        <v>0</v>
      </c>
      <c r="GB38" s="41">
        <f t="shared" si="43"/>
        <v>0</v>
      </c>
      <c r="GC38" s="41">
        <f t="shared" si="43"/>
        <v>0</v>
      </c>
      <c r="GD38" s="41">
        <f t="shared" si="43"/>
        <v>0</v>
      </c>
      <c r="GE38" s="41">
        <f t="shared" si="43"/>
        <v>0</v>
      </c>
      <c r="GF38" s="41">
        <f t="shared" si="43"/>
        <v>0</v>
      </c>
      <c r="GG38" s="41">
        <f t="shared" si="43"/>
        <v>0</v>
      </c>
      <c r="GH38" s="41">
        <f t="shared" si="43"/>
        <v>0</v>
      </c>
      <c r="GI38" s="41">
        <f t="shared" si="43"/>
        <v>0</v>
      </c>
      <c r="GJ38" s="41">
        <f t="shared" si="43"/>
        <v>0</v>
      </c>
      <c r="GK38" s="41">
        <f t="shared" si="43"/>
        <v>0</v>
      </c>
      <c r="GL38" s="41">
        <f t="shared" si="37"/>
        <v>0</v>
      </c>
      <c r="GM38" s="41">
        <f t="shared" si="37"/>
        <v>0</v>
      </c>
      <c r="GN38" s="41">
        <f t="shared" si="37"/>
        <v>0</v>
      </c>
      <c r="GO38" s="41">
        <f t="shared" si="37"/>
        <v>0</v>
      </c>
      <c r="GP38" s="41">
        <f t="shared" si="37"/>
        <v>0</v>
      </c>
      <c r="GQ38" s="41">
        <f t="shared" si="37"/>
        <v>0</v>
      </c>
      <c r="GR38" s="41">
        <f t="shared" si="37"/>
        <v>0</v>
      </c>
      <c r="GS38" s="41">
        <f t="shared" si="37"/>
        <v>0</v>
      </c>
      <c r="GT38" s="41">
        <f t="shared" si="37"/>
        <v>0</v>
      </c>
      <c r="GU38" s="41">
        <f t="shared" si="37"/>
        <v>0</v>
      </c>
      <c r="GV38" s="41">
        <f t="shared" si="37"/>
        <v>0</v>
      </c>
      <c r="GW38" s="41">
        <f t="shared" si="37"/>
        <v>0</v>
      </c>
      <c r="GX38" s="41">
        <f t="shared" si="37"/>
        <v>0</v>
      </c>
      <c r="GY38" s="41">
        <f t="shared" si="37"/>
        <v>0</v>
      </c>
      <c r="GZ38" s="41">
        <f t="shared" si="37"/>
        <v>0</v>
      </c>
      <c r="HA38" s="41">
        <f t="shared" si="37"/>
        <v>0</v>
      </c>
      <c r="HB38" s="41">
        <f t="shared" si="44"/>
        <v>0</v>
      </c>
      <c r="HC38" s="41">
        <f t="shared" si="44"/>
        <v>0</v>
      </c>
      <c r="HD38" s="41">
        <f t="shared" si="44"/>
        <v>0</v>
      </c>
      <c r="HE38" s="41">
        <f t="shared" si="44"/>
        <v>0</v>
      </c>
      <c r="HF38" s="41">
        <f t="shared" si="44"/>
        <v>0</v>
      </c>
      <c r="HG38" s="41">
        <f t="shared" si="44"/>
        <v>0</v>
      </c>
      <c r="HH38" s="41">
        <f t="shared" si="44"/>
        <v>0</v>
      </c>
      <c r="HI38" s="41">
        <f t="shared" si="44"/>
        <v>0</v>
      </c>
      <c r="HJ38" s="41">
        <f t="shared" si="44"/>
        <v>0</v>
      </c>
    </row>
    <row r="39" spans="1:218" ht="14.4" x14ac:dyDescent="0.3">
      <c r="A39" s="42">
        <v>36</v>
      </c>
      <c r="B39" s="43">
        <f>'CMM4 - AUX CALC'!$AK$67</f>
        <v>0</v>
      </c>
      <c r="AL39" s="41">
        <f>$B39/(_xlfn.SINGLE(PrazoConcessao)*12-AL$3+1)</f>
        <v>0</v>
      </c>
      <c r="AM39" s="41">
        <f t="shared" si="38"/>
        <v>0</v>
      </c>
      <c r="AN39" s="41">
        <f t="shared" si="38"/>
        <v>0</v>
      </c>
      <c r="AO39" s="41">
        <f t="shared" si="38"/>
        <v>0</v>
      </c>
      <c r="AP39" s="41">
        <f t="shared" si="38"/>
        <v>0</v>
      </c>
      <c r="AQ39" s="41">
        <f t="shared" si="38"/>
        <v>0</v>
      </c>
      <c r="AR39" s="41">
        <f t="shared" si="38"/>
        <v>0</v>
      </c>
      <c r="AS39" s="41">
        <f t="shared" si="38"/>
        <v>0</v>
      </c>
      <c r="AT39" s="41">
        <f t="shared" si="38"/>
        <v>0</v>
      </c>
      <c r="AU39" s="41">
        <f t="shared" si="38"/>
        <v>0</v>
      </c>
      <c r="AV39" s="41">
        <f t="shared" si="38"/>
        <v>0</v>
      </c>
      <c r="AW39" s="41">
        <f t="shared" si="38"/>
        <v>0</v>
      </c>
      <c r="AX39" s="41">
        <f t="shared" si="38"/>
        <v>0</v>
      </c>
      <c r="AY39" s="41">
        <f t="shared" si="38"/>
        <v>0</v>
      </c>
      <c r="AZ39" s="41">
        <f t="shared" si="45"/>
        <v>0</v>
      </c>
      <c r="BA39" s="41">
        <f t="shared" si="45"/>
        <v>0</v>
      </c>
      <c r="BB39" s="41">
        <f t="shared" si="45"/>
        <v>0</v>
      </c>
      <c r="BC39" s="41">
        <f t="shared" si="45"/>
        <v>0</v>
      </c>
      <c r="BD39" s="41">
        <f t="shared" si="45"/>
        <v>0</v>
      </c>
      <c r="BE39" s="41">
        <f t="shared" si="45"/>
        <v>0</v>
      </c>
      <c r="BF39" s="41">
        <f t="shared" si="45"/>
        <v>0</v>
      </c>
      <c r="BG39" s="41">
        <f t="shared" si="45"/>
        <v>0</v>
      </c>
      <c r="BH39" s="41">
        <f t="shared" si="45"/>
        <v>0</v>
      </c>
      <c r="BI39" s="41">
        <f t="shared" si="45"/>
        <v>0</v>
      </c>
      <c r="BJ39" s="41">
        <f t="shared" si="45"/>
        <v>0</v>
      </c>
      <c r="BK39" s="41">
        <f t="shared" si="45"/>
        <v>0</v>
      </c>
      <c r="BL39" s="41">
        <f t="shared" si="45"/>
        <v>0</v>
      </c>
      <c r="BM39" s="41">
        <f t="shared" si="45"/>
        <v>0</v>
      </c>
      <c r="BN39" s="41">
        <f t="shared" si="39"/>
        <v>0</v>
      </c>
      <c r="BO39" s="41">
        <f t="shared" si="39"/>
        <v>0</v>
      </c>
      <c r="BP39" s="41">
        <f t="shared" si="39"/>
        <v>0</v>
      </c>
      <c r="BQ39" s="41">
        <f t="shared" si="39"/>
        <v>0</v>
      </c>
      <c r="BR39" s="41">
        <f t="shared" si="39"/>
        <v>0</v>
      </c>
      <c r="BS39" s="41">
        <f t="shared" si="39"/>
        <v>0</v>
      </c>
      <c r="BT39" s="41">
        <f t="shared" si="39"/>
        <v>0</v>
      </c>
      <c r="BU39" s="41">
        <f t="shared" si="39"/>
        <v>0</v>
      </c>
      <c r="BV39" s="41">
        <f t="shared" si="39"/>
        <v>0</v>
      </c>
      <c r="BW39" s="41">
        <f t="shared" si="39"/>
        <v>0</v>
      </c>
      <c r="BX39" s="41">
        <f t="shared" si="39"/>
        <v>0</v>
      </c>
      <c r="BY39" s="41">
        <f t="shared" si="39"/>
        <v>0</v>
      </c>
      <c r="BZ39" s="41">
        <f t="shared" si="39"/>
        <v>0</v>
      </c>
      <c r="CA39" s="41">
        <f t="shared" si="39"/>
        <v>0</v>
      </c>
      <c r="CB39" s="41">
        <f t="shared" si="39"/>
        <v>0</v>
      </c>
      <c r="CC39" s="41">
        <f t="shared" si="39"/>
        <v>0</v>
      </c>
      <c r="CD39" s="41">
        <f t="shared" si="40"/>
        <v>0</v>
      </c>
      <c r="CE39" s="41">
        <f t="shared" si="40"/>
        <v>0</v>
      </c>
      <c r="CF39" s="41">
        <f t="shared" si="40"/>
        <v>0</v>
      </c>
      <c r="CG39" s="41">
        <f t="shared" si="40"/>
        <v>0</v>
      </c>
      <c r="CH39" s="41">
        <f t="shared" si="40"/>
        <v>0</v>
      </c>
      <c r="CI39" s="41">
        <f t="shared" si="40"/>
        <v>0</v>
      </c>
      <c r="CJ39" s="41">
        <f t="shared" si="40"/>
        <v>0</v>
      </c>
      <c r="CK39" s="41">
        <f t="shared" si="40"/>
        <v>0</v>
      </c>
      <c r="CL39" s="41">
        <f t="shared" si="40"/>
        <v>0</v>
      </c>
      <c r="CM39" s="41">
        <f t="shared" si="40"/>
        <v>0</v>
      </c>
      <c r="CN39" s="41">
        <f t="shared" si="40"/>
        <v>0</v>
      </c>
      <c r="CO39" s="41">
        <f t="shared" si="40"/>
        <v>0</v>
      </c>
      <c r="CP39" s="41">
        <f t="shared" si="40"/>
        <v>0</v>
      </c>
      <c r="CQ39" s="41">
        <f t="shared" si="40"/>
        <v>0</v>
      </c>
      <c r="CR39" s="41">
        <f t="shared" si="40"/>
        <v>0</v>
      </c>
      <c r="CS39" s="41">
        <f t="shared" si="40"/>
        <v>0</v>
      </c>
      <c r="CT39" s="41">
        <f t="shared" si="34"/>
        <v>0</v>
      </c>
      <c r="CU39" s="41">
        <f t="shared" si="34"/>
        <v>0</v>
      </c>
      <c r="CV39" s="41">
        <f t="shared" si="34"/>
        <v>0</v>
      </c>
      <c r="CW39" s="41">
        <f t="shared" si="34"/>
        <v>0</v>
      </c>
      <c r="CX39" s="41">
        <f t="shared" si="34"/>
        <v>0</v>
      </c>
      <c r="CY39" s="41">
        <f t="shared" si="34"/>
        <v>0</v>
      </c>
      <c r="CZ39" s="41">
        <f t="shared" si="34"/>
        <v>0</v>
      </c>
      <c r="DA39" s="41">
        <f t="shared" si="34"/>
        <v>0</v>
      </c>
      <c r="DB39" s="41">
        <f t="shared" si="34"/>
        <v>0</v>
      </c>
      <c r="DC39" s="41">
        <f t="shared" si="34"/>
        <v>0</v>
      </c>
      <c r="DD39" s="41">
        <f t="shared" si="34"/>
        <v>0</v>
      </c>
      <c r="DE39" s="41">
        <f t="shared" si="34"/>
        <v>0</v>
      </c>
      <c r="DF39" s="41">
        <f t="shared" si="34"/>
        <v>0</v>
      </c>
      <c r="DG39" s="41">
        <f t="shared" si="34"/>
        <v>0</v>
      </c>
      <c r="DH39" s="41">
        <f t="shared" si="34"/>
        <v>0</v>
      </c>
      <c r="DI39" s="41">
        <f t="shared" si="34"/>
        <v>0</v>
      </c>
      <c r="DJ39" s="41">
        <f t="shared" si="41"/>
        <v>0</v>
      </c>
      <c r="DK39" s="41">
        <f t="shared" si="41"/>
        <v>0</v>
      </c>
      <c r="DL39" s="41">
        <f t="shared" si="41"/>
        <v>0</v>
      </c>
      <c r="DM39" s="41">
        <f t="shared" si="41"/>
        <v>0</v>
      </c>
      <c r="DN39" s="41">
        <f t="shared" si="41"/>
        <v>0</v>
      </c>
      <c r="DO39" s="41">
        <f t="shared" si="41"/>
        <v>0</v>
      </c>
      <c r="DP39" s="41">
        <f t="shared" si="41"/>
        <v>0</v>
      </c>
      <c r="DQ39" s="41">
        <f t="shared" si="41"/>
        <v>0</v>
      </c>
      <c r="DR39" s="41">
        <f t="shared" si="41"/>
        <v>0</v>
      </c>
      <c r="DS39" s="41">
        <f t="shared" si="41"/>
        <v>0</v>
      </c>
      <c r="DT39" s="41">
        <f t="shared" si="41"/>
        <v>0</v>
      </c>
      <c r="DU39" s="41">
        <f t="shared" si="41"/>
        <v>0</v>
      </c>
      <c r="DV39" s="41">
        <f t="shared" si="41"/>
        <v>0</v>
      </c>
      <c r="DW39" s="41">
        <f t="shared" si="41"/>
        <v>0</v>
      </c>
      <c r="DX39" s="41">
        <f t="shared" si="41"/>
        <v>0</v>
      </c>
      <c r="DY39" s="41">
        <f t="shared" si="41"/>
        <v>0</v>
      </c>
      <c r="DZ39" s="41">
        <f t="shared" si="35"/>
        <v>0</v>
      </c>
      <c r="EA39" s="41">
        <f t="shared" si="35"/>
        <v>0</v>
      </c>
      <c r="EB39" s="41">
        <f t="shared" si="35"/>
        <v>0</v>
      </c>
      <c r="EC39" s="41">
        <f t="shared" si="35"/>
        <v>0</v>
      </c>
      <c r="ED39" s="41">
        <f t="shared" si="35"/>
        <v>0</v>
      </c>
      <c r="EE39" s="41">
        <f t="shared" si="35"/>
        <v>0</v>
      </c>
      <c r="EF39" s="41">
        <f t="shared" si="35"/>
        <v>0</v>
      </c>
      <c r="EG39" s="41">
        <f t="shared" si="35"/>
        <v>0</v>
      </c>
      <c r="EH39" s="41">
        <f t="shared" si="35"/>
        <v>0</v>
      </c>
      <c r="EI39" s="41">
        <f t="shared" si="35"/>
        <v>0</v>
      </c>
      <c r="EJ39" s="41">
        <f t="shared" si="35"/>
        <v>0</v>
      </c>
      <c r="EK39" s="41">
        <f t="shared" si="35"/>
        <v>0</v>
      </c>
      <c r="EL39" s="41">
        <f t="shared" si="35"/>
        <v>0</v>
      </c>
      <c r="EM39" s="41">
        <f t="shared" si="35"/>
        <v>0</v>
      </c>
      <c r="EN39" s="41">
        <f t="shared" si="35"/>
        <v>0</v>
      </c>
      <c r="EO39" s="41">
        <f t="shared" si="35"/>
        <v>0</v>
      </c>
      <c r="EP39" s="41">
        <f t="shared" si="42"/>
        <v>0</v>
      </c>
      <c r="EQ39" s="41">
        <f t="shared" si="42"/>
        <v>0</v>
      </c>
      <c r="ER39" s="41">
        <f t="shared" si="42"/>
        <v>0</v>
      </c>
      <c r="ES39" s="41">
        <f t="shared" si="42"/>
        <v>0</v>
      </c>
      <c r="ET39" s="41">
        <f t="shared" si="42"/>
        <v>0</v>
      </c>
      <c r="EU39" s="41">
        <f t="shared" si="42"/>
        <v>0</v>
      </c>
      <c r="EV39" s="41">
        <f t="shared" si="42"/>
        <v>0</v>
      </c>
      <c r="EW39" s="41">
        <f t="shared" si="42"/>
        <v>0</v>
      </c>
      <c r="EX39" s="41">
        <f t="shared" si="42"/>
        <v>0</v>
      </c>
      <c r="EY39" s="41">
        <f t="shared" si="42"/>
        <v>0</v>
      </c>
      <c r="EZ39" s="41">
        <f t="shared" si="42"/>
        <v>0</v>
      </c>
      <c r="FA39" s="41">
        <f t="shared" si="42"/>
        <v>0</v>
      </c>
      <c r="FB39" s="41">
        <f t="shared" si="42"/>
        <v>0</v>
      </c>
      <c r="FC39" s="41">
        <f t="shared" si="42"/>
        <v>0</v>
      </c>
      <c r="FD39" s="41">
        <f t="shared" si="42"/>
        <v>0</v>
      </c>
      <c r="FE39" s="41">
        <f t="shared" si="42"/>
        <v>0</v>
      </c>
      <c r="FF39" s="41">
        <f t="shared" si="36"/>
        <v>0</v>
      </c>
      <c r="FG39" s="41">
        <f t="shared" si="36"/>
        <v>0</v>
      </c>
      <c r="FH39" s="41">
        <f t="shared" si="36"/>
        <v>0</v>
      </c>
      <c r="FI39" s="41">
        <f t="shared" si="36"/>
        <v>0</v>
      </c>
      <c r="FJ39" s="41">
        <f t="shared" si="36"/>
        <v>0</v>
      </c>
      <c r="FK39" s="41">
        <f t="shared" si="36"/>
        <v>0</v>
      </c>
      <c r="FL39" s="41">
        <f t="shared" si="36"/>
        <v>0</v>
      </c>
      <c r="FM39" s="41">
        <f t="shared" si="36"/>
        <v>0</v>
      </c>
      <c r="FN39" s="41">
        <f t="shared" si="36"/>
        <v>0</v>
      </c>
      <c r="FO39" s="41">
        <f t="shared" si="36"/>
        <v>0</v>
      </c>
      <c r="FP39" s="41">
        <f t="shared" si="36"/>
        <v>0</v>
      </c>
      <c r="FQ39" s="41">
        <f t="shared" si="36"/>
        <v>0</v>
      </c>
      <c r="FR39" s="41">
        <f t="shared" si="36"/>
        <v>0</v>
      </c>
      <c r="FS39" s="41">
        <f t="shared" si="36"/>
        <v>0</v>
      </c>
      <c r="FT39" s="41">
        <f t="shared" si="36"/>
        <v>0</v>
      </c>
      <c r="FU39" s="41">
        <f t="shared" si="36"/>
        <v>0</v>
      </c>
      <c r="FV39" s="41">
        <f t="shared" si="43"/>
        <v>0</v>
      </c>
      <c r="FW39" s="41">
        <f t="shared" si="43"/>
        <v>0</v>
      </c>
      <c r="FX39" s="41">
        <f t="shared" si="43"/>
        <v>0</v>
      </c>
      <c r="FY39" s="41">
        <f t="shared" si="43"/>
        <v>0</v>
      </c>
      <c r="FZ39" s="41">
        <f t="shared" si="43"/>
        <v>0</v>
      </c>
      <c r="GA39" s="41">
        <f t="shared" si="43"/>
        <v>0</v>
      </c>
      <c r="GB39" s="41">
        <f t="shared" si="43"/>
        <v>0</v>
      </c>
      <c r="GC39" s="41">
        <f t="shared" si="43"/>
        <v>0</v>
      </c>
      <c r="GD39" s="41">
        <f t="shared" si="43"/>
        <v>0</v>
      </c>
      <c r="GE39" s="41">
        <f t="shared" si="43"/>
        <v>0</v>
      </c>
      <c r="GF39" s="41">
        <f t="shared" si="43"/>
        <v>0</v>
      </c>
      <c r="GG39" s="41">
        <f t="shared" si="43"/>
        <v>0</v>
      </c>
      <c r="GH39" s="41">
        <f t="shared" si="43"/>
        <v>0</v>
      </c>
      <c r="GI39" s="41">
        <f t="shared" si="43"/>
        <v>0</v>
      </c>
      <c r="GJ39" s="41">
        <f t="shared" si="43"/>
        <v>0</v>
      </c>
      <c r="GK39" s="41">
        <f t="shared" si="43"/>
        <v>0</v>
      </c>
      <c r="GL39" s="41">
        <f t="shared" si="37"/>
        <v>0</v>
      </c>
      <c r="GM39" s="41">
        <f t="shared" si="37"/>
        <v>0</v>
      </c>
      <c r="GN39" s="41">
        <f t="shared" si="37"/>
        <v>0</v>
      </c>
      <c r="GO39" s="41">
        <f t="shared" si="37"/>
        <v>0</v>
      </c>
      <c r="GP39" s="41">
        <f t="shared" si="37"/>
        <v>0</v>
      </c>
      <c r="GQ39" s="41">
        <f t="shared" si="37"/>
        <v>0</v>
      </c>
      <c r="GR39" s="41">
        <f t="shared" si="37"/>
        <v>0</v>
      </c>
      <c r="GS39" s="41">
        <f t="shared" si="37"/>
        <v>0</v>
      </c>
      <c r="GT39" s="41">
        <f t="shared" si="37"/>
        <v>0</v>
      </c>
      <c r="GU39" s="41">
        <f t="shared" si="37"/>
        <v>0</v>
      </c>
      <c r="GV39" s="41">
        <f t="shared" si="37"/>
        <v>0</v>
      </c>
      <c r="GW39" s="41">
        <f t="shared" si="37"/>
        <v>0</v>
      </c>
      <c r="GX39" s="41">
        <f t="shared" si="37"/>
        <v>0</v>
      </c>
      <c r="GY39" s="41">
        <f t="shared" si="37"/>
        <v>0</v>
      </c>
      <c r="GZ39" s="41">
        <f t="shared" si="37"/>
        <v>0</v>
      </c>
      <c r="HA39" s="41">
        <f t="shared" si="37"/>
        <v>0</v>
      </c>
      <c r="HB39" s="41">
        <f t="shared" si="44"/>
        <v>0</v>
      </c>
      <c r="HC39" s="41">
        <f t="shared" si="44"/>
        <v>0</v>
      </c>
      <c r="HD39" s="41">
        <f t="shared" si="44"/>
        <v>0</v>
      </c>
      <c r="HE39" s="41">
        <f t="shared" si="44"/>
        <v>0</v>
      </c>
      <c r="HF39" s="41">
        <f t="shared" si="44"/>
        <v>0</v>
      </c>
      <c r="HG39" s="41">
        <f t="shared" si="44"/>
        <v>0</v>
      </c>
      <c r="HH39" s="41">
        <f t="shared" si="44"/>
        <v>0</v>
      </c>
      <c r="HI39" s="41">
        <f t="shared" si="44"/>
        <v>0</v>
      </c>
      <c r="HJ39" s="41">
        <f t="shared" si="44"/>
        <v>0</v>
      </c>
    </row>
    <row r="40" spans="1:218" ht="14.4" x14ac:dyDescent="0.3">
      <c r="A40" s="42">
        <v>37</v>
      </c>
      <c r="B40" s="43">
        <f>'CMM4 - AUX CALC'!$AL$67</f>
        <v>0</v>
      </c>
      <c r="AM40" s="41">
        <f>$B40/(_xlfn.SINGLE(PrazoConcessao)*12-AM$3+1)</f>
        <v>0</v>
      </c>
      <c r="AN40" s="41">
        <f t="shared" si="38"/>
        <v>0</v>
      </c>
      <c r="AO40" s="41">
        <f t="shared" si="38"/>
        <v>0</v>
      </c>
      <c r="AP40" s="41">
        <f t="shared" si="38"/>
        <v>0</v>
      </c>
      <c r="AQ40" s="41">
        <f t="shared" si="38"/>
        <v>0</v>
      </c>
      <c r="AR40" s="41">
        <f t="shared" si="38"/>
        <v>0</v>
      </c>
      <c r="AS40" s="41">
        <f t="shared" si="38"/>
        <v>0</v>
      </c>
      <c r="AT40" s="41">
        <f t="shared" si="38"/>
        <v>0</v>
      </c>
      <c r="AU40" s="41">
        <f t="shared" si="38"/>
        <v>0</v>
      </c>
      <c r="AV40" s="41">
        <f t="shared" si="38"/>
        <v>0</v>
      </c>
      <c r="AW40" s="41">
        <f t="shared" si="38"/>
        <v>0</v>
      </c>
      <c r="AX40" s="41">
        <f t="shared" si="38"/>
        <v>0</v>
      </c>
      <c r="AY40" s="41">
        <f t="shared" si="38"/>
        <v>0</v>
      </c>
      <c r="AZ40" s="41">
        <f t="shared" si="45"/>
        <v>0</v>
      </c>
      <c r="BA40" s="41">
        <f t="shared" si="45"/>
        <v>0</v>
      </c>
      <c r="BB40" s="41">
        <f t="shared" si="45"/>
        <v>0</v>
      </c>
      <c r="BC40" s="41">
        <f t="shared" si="45"/>
        <v>0</v>
      </c>
      <c r="BD40" s="41">
        <f t="shared" si="45"/>
        <v>0</v>
      </c>
      <c r="BE40" s="41">
        <f t="shared" si="45"/>
        <v>0</v>
      </c>
      <c r="BF40" s="41">
        <f t="shared" si="45"/>
        <v>0</v>
      </c>
      <c r="BG40" s="41">
        <f t="shared" si="45"/>
        <v>0</v>
      </c>
      <c r="BH40" s="41">
        <f t="shared" si="45"/>
        <v>0</v>
      </c>
      <c r="BI40" s="41">
        <f t="shared" si="45"/>
        <v>0</v>
      </c>
      <c r="BJ40" s="41">
        <f t="shared" si="45"/>
        <v>0</v>
      </c>
      <c r="BK40" s="41">
        <f t="shared" si="45"/>
        <v>0</v>
      </c>
      <c r="BL40" s="41">
        <f t="shared" si="45"/>
        <v>0</v>
      </c>
      <c r="BM40" s="41">
        <f t="shared" si="45"/>
        <v>0</v>
      </c>
      <c r="BN40" s="41">
        <f t="shared" si="39"/>
        <v>0</v>
      </c>
      <c r="BO40" s="41">
        <f t="shared" si="39"/>
        <v>0</v>
      </c>
      <c r="BP40" s="41">
        <f t="shared" si="39"/>
        <v>0</v>
      </c>
      <c r="BQ40" s="41">
        <f t="shared" si="39"/>
        <v>0</v>
      </c>
      <c r="BR40" s="41">
        <f t="shared" si="39"/>
        <v>0</v>
      </c>
      <c r="BS40" s="41">
        <f t="shared" si="39"/>
        <v>0</v>
      </c>
      <c r="BT40" s="41">
        <f t="shared" si="39"/>
        <v>0</v>
      </c>
      <c r="BU40" s="41">
        <f t="shared" si="39"/>
        <v>0</v>
      </c>
      <c r="BV40" s="41">
        <f t="shared" si="39"/>
        <v>0</v>
      </c>
      <c r="BW40" s="41">
        <f t="shared" si="39"/>
        <v>0</v>
      </c>
      <c r="BX40" s="41">
        <f t="shared" si="39"/>
        <v>0</v>
      </c>
      <c r="BY40" s="41">
        <f t="shared" si="39"/>
        <v>0</v>
      </c>
      <c r="BZ40" s="41">
        <f t="shared" si="39"/>
        <v>0</v>
      </c>
      <c r="CA40" s="41">
        <f t="shared" si="39"/>
        <v>0</v>
      </c>
      <c r="CB40" s="41">
        <f t="shared" si="39"/>
        <v>0</v>
      </c>
      <c r="CC40" s="41">
        <f t="shared" si="39"/>
        <v>0</v>
      </c>
      <c r="CD40" s="41">
        <f t="shared" si="40"/>
        <v>0</v>
      </c>
      <c r="CE40" s="41">
        <f t="shared" si="40"/>
        <v>0</v>
      </c>
      <c r="CF40" s="41">
        <f t="shared" si="40"/>
        <v>0</v>
      </c>
      <c r="CG40" s="41">
        <f t="shared" si="40"/>
        <v>0</v>
      </c>
      <c r="CH40" s="41">
        <f t="shared" si="40"/>
        <v>0</v>
      </c>
      <c r="CI40" s="41">
        <f t="shared" si="40"/>
        <v>0</v>
      </c>
      <c r="CJ40" s="41">
        <f t="shared" si="40"/>
        <v>0</v>
      </c>
      <c r="CK40" s="41">
        <f t="shared" si="40"/>
        <v>0</v>
      </c>
      <c r="CL40" s="41">
        <f t="shared" si="40"/>
        <v>0</v>
      </c>
      <c r="CM40" s="41">
        <f t="shared" si="40"/>
        <v>0</v>
      </c>
      <c r="CN40" s="41">
        <f t="shared" si="40"/>
        <v>0</v>
      </c>
      <c r="CO40" s="41">
        <f t="shared" si="40"/>
        <v>0</v>
      </c>
      <c r="CP40" s="41">
        <f t="shared" si="40"/>
        <v>0</v>
      </c>
      <c r="CQ40" s="41">
        <f t="shared" si="40"/>
        <v>0</v>
      </c>
      <c r="CR40" s="41">
        <f t="shared" si="40"/>
        <v>0</v>
      </c>
      <c r="CS40" s="41">
        <f t="shared" si="40"/>
        <v>0</v>
      </c>
      <c r="CT40" s="41">
        <f t="shared" si="34"/>
        <v>0</v>
      </c>
      <c r="CU40" s="41">
        <f t="shared" si="34"/>
        <v>0</v>
      </c>
      <c r="CV40" s="41">
        <f t="shared" si="34"/>
        <v>0</v>
      </c>
      <c r="CW40" s="41">
        <f t="shared" si="34"/>
        <v>0</v>
      </c>
      <c r="CX40" s="41">
        <f t="shared" si="34"/>
        <v>0</v>
      </c>
      <c r="CY40" s="41">
        <f t="shared" si="34"/>
        <v>0</v>
      </c>
      <c r="CZ40" s="41">
        <f t="shared" si="34"/>
        <v>0</v>
      </c>
      <c r="DA40" s="41">
        <f t="shared" si="34"/>
        <v>0</v>
      </c>
      <c r="DB40" s="41">
        <f t="shared" si="34"/>
        <v>0</v>
      </c>
      <c r="DC40" s="41">
        <f t="shared" si="34"/>
        <v>0</v>
      </c>
      <c r="DD40" s="41">
        <f t="shared" si="34"/>
        <v>0</v>
      </c>
      <c r="DE40" s="41">
        <f t="shared" si="34"/>
        <v>0</v>
      </c>
      <c r="DF40" s="41">
        <f t="shared" si="34"/>
        <v>0</v>
      </c>
      <c r="DG40" s="41">
        <f t="shared" si="34"/>
        <v>0</v>
      </c>
      <c r="DH40" s="41">
        <f t="shared" si="34"/>
        <v>0</v>
      </c>
      <c r="DI40" s="41">
        <f t="shared" si="34"/>
        <v>0</v>
      </c>
      <c r="DJ40" s="41">
        <f t="shared" si="41"/>
        <v>0</v>
      </c>
      <c r="DK40" s="41">
        <f t="shared" si="41"/>
        <v>0</v>
      </c>
      <c r="DL40" s="41">
        <f t="shared" si="41"/>
        <v>0</v>
      </c>
      <c r="DM40" s="41">
        <f t="shared" si="41"/>
        <v>0</v>
      </c>
      <c r="DN40" s="41">
        <f t="shared" si="41"/>
        <v>0</v>
      </c>
      <c r="DO40" s="41">
        <f t="shared" si="41"/>
        <v>0</v>
      </c>
      <c r="DP40" s="41">
        <f t="shared" si="41"/>
        <v>0</v>
      </c>
      <c r="DQ40" s="41">
        <f t="shared" si="41"/>
        <v>0</v>
      </c>
      <c r="DR40" s="41">
        <f t="shared" si="41"/>
        <v>0</v>
      </c>
      <c r="DS40" s="41">
        <f t="shared" si="41"/>
        <v>0</v>
      </c>
      <c r="DT40" s="41">
        <f t="shared" si="41"/>
        <v>0</v>
      </c>
      <c r="DU40" s="41">
        <f t="shared" si="41"/>
        <v>0</v>
      </c>
      <c r="DV40" s="41">
        <f t="shared" si="41"/>
        <v>0</v>
      </c>
      <c r="DW40" s="41">
        <f t="shared" si="41"/>
        <v>0</v>
      </c>
      <c r="DX40" s="41">
        <f t="shared" si="41"/>
        <v>0</v>
      </c>
      <c r="DY40" s="41">
        <f t="shared" si="41"/>
        <v>0</v>
      </c>
      <c r="DZ40" s="41">
        <f t="shared" si="35"/>
        <v>0</v>
      </c>
      <c r="EA40" s="41">
        <f t="shared" si="35"/>
        <v>0</v>
      </c>
      <c r="EB40" s="41">
        <f t="shared" si="35"/>
        <v>0</v>
      </c>
      <c r="EC40" s="41">
        <f t="shared" si="35"/>
        <v>0</v>
      </c>
      <c r="ED40" s="41">
        <f t="shared" si="35"/>
        <v>0</v>
      </c>
      <c r="EE40" s="41">
        <f t="shared" si="35"/>
        <v>0</v>
      </c>
      <c r="EF40" s="41">
        <f t="shared" si="35"/>
        <v>0</v>
      </c>
      <c r="EG40" s="41">
        <f t="shared" si="35"/>
        <v>0</v>
      </c>
      <c r="EH40" s="41">
        <f t="shared" si="35"/>
        <v>0</v>
      </c>
      <c r="EI40" s="41">
        <f t="shared" si="35"/>
        <v>0</v>
      </c>
      <c r="EJ40" s="41">
        <f t="shared" si="35"/>
        <v>0</v>
      </c>
      <c r="EK40" s="41">
        <f t="shared" si="35"/>
        <v>0</v>
      </c>
      <c r="EL40" s="41">
        <f t="shared" si="35"/>
        <v>0</v>
      </c>
      <c r="EM40" s="41">
        <f t="shared" si="35"/>
        <v>0</v>
      </c>
      <c r="EN40" s="41">
        <f t="shared" si="35"/>
        <v>0</v>
      </c>
      <c r="EO40" s="41">
        <f t="shared" si="35"/>
        <v>0</v>
      </c>
      <c r="EP40" s="41">
        <f t="shared" si="42"/>
        <v>0</v>
      </c>
      <c r="EQ40" s="41">
        <f t="shared" si="42"/>
        <v>0</v>
      </c>
      <c r="ER40" s="41">
        <f t="shared" si="42"/>
        <v>0</v>
      </c>
      <c r="ES40" s="41">
        <f t="shared" si="42"/>
        <v>0</v>
      </c>
      <c r="ET40" s="41">
        <f t="shared" si="42"/>
        <v>0</v>
      </c>
      <c r="EU40" s="41">
        <f t="shared" si="42"/>
        <v>0</v>
      </c>
      <c r="EV40" s="41">
        <f t="shared" si="42"/>
        <v>0</v>
      </c>
      <c r="EW40" s="41">
        <f t="shared" si="42"/>
        <v>0</v>
      </c>
      <c r="EX40" s="41">
        <f t="shared" si="42"/>
        <v>0</v>
      </c>
      <c r="EY40" s="41">
        <f t="shared" si="42"/>
        <v>0</v>
      </c>
      <c r="EZ40" s="41">
        <f t="shared" si="42"/>
        <v>0</v>
      </c>
      <c r="FA40" s="41">
        <f t="shared" si="42"/>
        <v>0</v>
      </c>
      <c r="FB40" s="41">
        <f t="shared" si="42"/>
        <v>0</v>
      </c>
      <c r="FC40" s="41">
        <f t="shared" si="42"/>
        <v>0</v>
      </c>
      <c r="FD40" s="41">
        <f t="shared" si="42"/>
        <v>0</v>
      </c>
      <c r="FE40" s="41">
        <f t="shared" si="42"/>
        <v>0</v>
      </c>
      <c r="FF40" s="41">
        <f t="shared" si="36"/>
        <v>0</v>
      </c>
      <c r="FG40" s="41">
        <f t="shared" si="36"/>
        <v>0</v>
      </c>
      <c r="FH40" s="41">
        <f t="shared" si="36"/>
        <v>0</v>
      </c>
      <c r="FI40" s="41">
        <f t="shared" si="36"/>
        <v>0</v>
      </c>
      <c r="FJ40" s="41">
        <f t="shared" si="36"/>
        <v>0</v>
      </c>
      <c r="FK40" s="41">
        <f t="shared" si="36"/>
        <v>0</v>
      </c>
      <c r="FL40" s="41">
        <f t="shared" si="36"/>
        <v>0</v>
      </c>
      <c r="FM40" s="41">
        <f t="shared" si="36"/>
        <v>0</v>
      </c>
      <c r="FN40" s="41">
        <f t="shared" si="36"/>
        <v>0</v>
      </c>
      <c r="FO40" s="41">
        <f t="shared" si="36"/>
        <v>0</v>
      </c>
      <c r="FP40" s="41">
        <f t="shared" si="36"/>
        <v>0</v>
      </c>
      <c r="FQ40" s="41">
        <f t="shared" si="36"/>
        <v>0</v>
      </c>
      <c r="FR40" s="41">
        <f t="shared" si="36"/>
        <v>0</v>
      </c>
      <c r="FS40" s="41">
        <f t="shared" si="36"/>
        <v>0</v>
      </c>
      <c r="FT40" s="41">
        <f t="shared" si="36"/>
        <v>0</v>
      </c>
      <c r="FU40" s="41">
        <f t="shared" si="36"/>
        <v>0</v>
      </c>
      <c r="FV40" s="41">
        <f t="shared" si="43"/>
        <v>0</v>
      </c>
      <c r="FW40" s="41">
        <f t="shared" si="43"/>
        <v>0</v>
      </c>
      <c r="FX40" s="41">
        <f t="shared" si="43"/>
        <v>0</v>
      </c>
      <c r="FY40" s="41">
        <f t="shared" si="43"/>
        <v>0</v>
      </c>
      <c r="FZ40" s="41">
        <f t="shared" si="43"/>
        <v>0</v>
      </c>
      <c r="GA40" s="41">
        <f t="shared" si="43"/>
        <v>0</v>
      </c>
      <c r="GB40" s="41">
        <f t="shared" si="43"/>
        <v>0</v>
      </c>
      <c r="GC40" s="41">
        <f t="shared" si="43"/>
        <v>0</v>
      </c>
      <c r="GD40" s="41">
        <f t="shared" si="43"/>
        <v>0</v>
      </c>
      <c r="GE40" s="41">
        <f t="shared" si="43"/>
        <v>0</v>
      </c>
      <c r="GF40" s="41">
        <f t="shared" si="43"/>
        <v>0</v>
      </c>
      <c r="GG40" s="41">
        <f t="shared" si="43"/>
        <v>0</v>
      </c>
      <c r="GH40" s="41">
        <f t="shared" si="43"/>
        <v>0</v>
      </c>
      <c r="GI40" s="41">
        <f t="shared" si="43"/>
        <v>0</v>
      </c>
      <c r="GJ40" s="41">
        <f t="shared" si="43"/>
        <v>0</v>
      </c>
      <c r="GK40" s="41">
        <f t="shared" si="43"/>
        <v>0</v>
      </c>
      <c r="GL40" s="41">
        <f t="shared" si="37"/>
        <v>0</v>
      </c>
      <c r="GM40" s="41">
        <f t="shared" si="37"/>
        <v>0</v>
      </c>
      <c r="GN40" s="41">
        <f t="shared" si="37"/>
        <v>0</v>
      </c>
      <c r="GO40" s="41">
        <f t="shared" si="37"/>
        <v>0</v>
      </c>
      <c r="GP40" s="41">
        <f t="shared" si="37"/>
        <v>0</v>
      </c>
      <c r="GQ40" s="41">
        <f t="shared" si="37"/>
        <v>0</v>
      </c>
      <c r="GR40" s="41">
        <f t="shared" si="37"/>
        <v>0</v>
      </c>
      <c r="GS40" s="41">
        <f t="shared" si="37"/>
        <v>0</v>
      </c>
      <c r="GT40" s="41">
        <f t="shared" si="37"/>
        <v>0</v>
      </c>
      <c r="GU40" s="41">
        <f t="shared" si="37"/>
        <v>0</v>
      </c>
      <c r="GV40" s="41">
        <f t="shared" si="37"/>
        <v>0</v>
      </c>
      <c r="GW40" s="41">
        <f t="shared" si="37"/>
        <v>0</v>
      </c>
      <c r="GX40" s="41">
        <f t="shared" si="37"/>
        <v>0</v>
      </c>
      <c r="GY40" s="41">
        <f t="shared" si="37"/>
        <v>0</v>
      </c>
      <c r="GZ40" s="41">
        <f t="shared" si="37"/>
        <v>0</v>
      </c>
      <c r="HA40" s="41">
        <f t="shared" si="37"/>
        <v>0</v>
      </c>
      <c r="HB40" s="41">
        <f t="shared" si="44"/>
        <v>0</v>
      </c>
      <c r="HC40" s="41">
        <f t="shared" si="44"/>
        <v>0</v>
      </c>
      <c r="HD40" s="41">
        <f t="shared" si="44"/>
        <v>0</v>
      </c>
      <c r="HE40" s="41">
        <f t="shared" si="44"/>
        <v>0</v>
      </c>
      <c r="HF40" s="41">
        <f t="shared" si="44"/>
        <v>0</v>
      </c>
      <c r="HG40" s="41">
        <f t="shared" si="44"/>
        <v>0</v>
      </c>
      <c r="HH40" s="41">
        <f t="shared" si="44"/>
        <v>0</v>
      </c>
      <c r="HI40" s="41">
        <f t="shared" si="44"/>
        <v>0</v>
      </c>
      <c r="HJ40" s="41">
        <f t="shared" si="44"/>
        <v>0</v>
      </c>
    </row>
    <row r="41" spans="1:218" ht="14.4" x14ac:dyDescent="0.3">
      <c r="A41" s="42">
        <v>38</v>
      </c>
      <c r="B41" s="43">
        <f>'CMM4 - AUX CALC'!$AM$67</f>
        <v>0</v>
      </c>
      <c r="AN41" s="41">
        <f>$B41/(_xlfn.SINGLE(PrazoConcessao)*12-AN$3+1)</f>
        <v>0</v>
      </c>
      <c r="AO41" s="41">
        <f t="shared" si="38"/>
        <v>0</v>
      </c>
      <c r="AP41" s="41">
        <f t="shared" si="38"/>
        <v>0</v>
      </c>
      <c r="AQ41" s="41">
        <f t="shared" si="38"/>
        <v>0</v>
      </c>
      <c r="AR41" s="41">
        <f t="shared" si="38"/>
        <v>0</v>
      </c>
      <c r="AS41" s="41">
        <f t="shared" si="38"/>
        <v>0</v>
      </c>
      <c r="AT41" s="41">
        <f t="shared" si="38"/>
        <v>0</v>
      </c>
      <c r="AU41" s="41">
        <f t="shared" si="38"/>
        <v>0</v>
      </c>
      <c r="AV41" s="41">
        <f t="shared" si="38"/>
        <v>0</v>
      </c>
      <c r="AW41" s="41">
        <f t="shared" si="38"/>
        <v>0</v>
      </c>
      <c r="AX41" s="41">
        <f t="shared" si="38"/>
        <v>0</v>
      </c>
      <c r="AY41" s="41">
        <f t="shared" si="38"/>
        <v>0</v>
      </c>
      <c r="AZ41" s="41">
        <f t="shared" si="45"/>
        <v>0</v>
      </c>
      <c r="BA41" s="41">
        <f t="shared" si="45"/>
        <v>0</v>
      </c>
      <c r="BB41" s="41">
        <f t="shared" si="45"/>
        <v>0</v>
      </c>
      <c r="BC41" s="41">
        <f t="shared" si="45"/>
        <v>0</v>
      </c>
      <c r="BD41" s="41">
        <f t="shared" si="45"/>
        <v>0</v>
      </c>
      <c r="BE41" s="41">
        <f t="shared" si="45"/>
        <v>0</v>
      </c>
      <c r="BF41" s="41">
        <f t="shared" si="45"/>
        <v>0</v>
      </c>
      <c r="BG41" s="41">
        <f t="shared" si="45"/>
        <v>0</v>
      </c>
      <c r="BH41" s="41">
        <f t="shared" si="45"/>
        <v>0</v>
      </c>
      <c r="BI41" s="41">
        <f t="shared" si="45"/>
        <v>0</v>
      </c>
      <c r="BJ41" s="41">
        <f t="shared" si="45"/>
        <v>0</v>
      </c>
      <c r="BK41" s="41">
        <f t="shared" si="45"/>
        <v>0</v>
      </c>
      <c r="BL41" s="41">
        <f t="shared" si="45"/>
        <v>0</v>
      </c>
      <c r="BM41" s="41">
        <f t="shared" si="45"/>
        <v>0</v>
      </c>
      <c r="BN41" s="41">
        <f t="shared" si="39"/>
        <v>0</v>
      </c>
      <c r="BO41" s="41">
        <f t="shared" si="39"/>
        <v>0</v>
      </c>
      <c r="BP41" s="41">
        <f t="shared" si="39"/>
        <v>0</v>
      </c>
      <c r="BQ41" s="41">
        <f t="shared" si="39"/>
        <v>0</v>
      </c>
      <c r="BR41" s="41">
        <f t="shared" si="39"/>
        <v>0</v>
      </c>
      <c r="BS41" s="41">
        <f t="shared" si="39"/>
        <v>0</v>
      </c>
      <c r="BT41" s="41">
        <f t="shared" si="39"/>
        <v>0</v>
      </c>
      <c r="BU41" s="41">
        <f t="shared" si="39"/>
        <v>0</v>
      </c>
      <c r="BV41" s="41">
        <f t="shared" si="39"/>
        <v>0</v>
      </c>
      <c r="BW41" s="41">
        <f t="shared" si="39"/>
        <v>0</v>
      </c>
      <c r="BX41" s="41">
        <f t="shared" si="39"/>
        <v>0</v>
      </c>
      <c r="BY41" s="41">
        <f t="shared" si="39"/>
        <v>0</v>
      </c>
      <c r="BZ41" s="41">
        <f t="shared" si="39"/>
        <v>0</v>
      </c>
      <c r="CA41" s="41">
        <f t="shared" si="39"/>
        <v>0</v>
      </c>
      <c r="CB41" s="41">
        <f t="shared" si="39"/>
        <v>0</v>
      </c>
      <c r="CC41" s="41">
        <f t="shared" si="39"/>
        <v>0</v>
      </c>
      <c r="CD41" s="41">
        <f t="shared" si="40"/>
        <v>0</v>
      </c>
      <c r="CE41" s="41">
        <f t="shared" si="40"/>
        <v>0</v>
      </c>
      <c r="CF41" s="41">
        <f t="shared" si="40"/>
        <v>0</v>
      </c>
      <c r="CG41" s="41">
        <f t="shared" si="40"/>
        <v>0</v>
      </c>
      <c r="CH41" s="41">
        <f t="shared" si="40"/>
        <v>0</v>
      </c>
      <c r="CI41" s="41">
        <f t="shared" si="40"/>
        <v>0</v>
      </c>
      <c r="CJ41" s="41">
        <f t="shared" si="40"/>
        <v>0</v>
      </c>
      <c r="CK41" s="41">
        <f t="shared" si="40"/>
        <v>0</v>
      </c>
      <c r="CL41" s="41">
        <f t="shared" si="40"/>
        <v>0</v>
      </c>
      <c r="CM41" s="41">
        <f t="shared" si="40"/>
        <v>0</v>
      </c>
      <c r="CN41" s="41">
        <f t="shared" si="40"/>
        <v>0</v>
      </c>
      <c r="CO41" s="41">
        <f t="shared" si="40"/>
        <v>0</v>
      </c>
      <c r="CP41" s="41">
        <f t="shared" si="40"/>
        <v>0</v>
      </c>
      <c r="CQ41" s="41">
        <f t="shared" si="40"/>
        <v>0</v>
      </c>
      <c r="CR41" s="41">
        <f t="shared" si="40"/>
        <v>0</v>
      </c>
      <c r="CS41" s="41">
        <f t="shared" si="40"/>
        <v>0</v>
      </c>
      <c r="CT41" s="41">
        <f t="shared" si="34"/>
        <v>0</v>
      </c>
      <c r="CU41" s="41">
        <f t="shared" si="34"/>
        <v>0</v>
      </c>
      <c r="CV41" s="41">
        <f t="shared" si="34"/>
        <v>0</v>
      </c>
      <c r="CW41" s="41">
        <f t="shared" si="34"/>
        <v>0</v>
      </c>
      <c r="CX41" s="41">
        <f t="shared" si="34"/>
        <v>0</v>
      </c>
      <c r="CY41" s="41">
        <f t="shared" si="34"/>
        <v>0</v>
      </c>
      <c r="CZ41" s="41">
        <f t="shared" si="34"/>
        <v>0</v>
      </c>
      <c r="DA41" s="41">
        <f t="shared" si="34"/>
        <v>0</v>
      </c>
      <c r="DB41" s="41">
        <f t="shared" si="34"/>
        <v>0</v>
      </c>
      <c r="DC41" s="41">
        <f t="shared" si="34"/>
        <v>0</v>
      </c>
      <c r="DD41" s="41">
        <f t="shared" si="34"/>
        <v>0</v>
      </c>
      <c r="DE41" s="41">
        <f t="shared" si="34"/>
        <v>0</v>
      </c>
      <c r="DF41" s="41">
        <f t="shared" si="34"/>
        <v>0</v>
      </c>
      <c r="DG41" s="41">
        <f t="shared" si="34"/>
        <v>0</v>
      </c>
      <c r="DH41" s="41">
        <f t="shared" si="34"/>
        <v>0</v>
      </c>
      <c r="DI41" s="41">
        <f t="shared" si="34"/>
        <v>0</v>
      </c>
      <c r="DJ41" s="41">
        <f t="shared" si="41"/>
        <v>0</v>
      </c>
      <c r="DK41" s="41">
        <f t="shared" si="41"/>
        <v>0</v>
      </c>
      <c r="DL41" s="41">
        <f t="shared" si="41"/>
        <v>0</v>
      </c>
      <c r="DM41" s="41">
        <f t="shared" si="41"/>
        <v>0</v>
      </c>
      <c r="DN41" s="41">
        <f t="shared" si="41"/>
        <v>0</v>
      </c>
      <c r="DO41" s="41">
        <f t="shared" si="41"/>
        <v>0</v>
      </c>
      <c r="DP41" s="41">
        <f t="shared" si="41"/>
        <v>0</v>
      </c>
      <c r="DQ41" s="41">
        <f t="shared" si="41"/>
        <v>0</v>
      </c>
      <c r="DR41" s="41">
        <f t="shared" si="41"/>
        <v>0</v>
      </c>
      <c r="DS41" s="41">
        <f t="shared" si="41"/>
        <v>0</v>
      </c>
      <c r="DT41" s="41">
        <f t="shared" si="41"/>
        <v>0</v>
      </c>
      <c r="DU41" s="41">
        <f t="shared" si="41"/>
        <v>0</v>
      </c>
      <c r="DV41" s="41">
        <f t="shared" si="41"/>
        <v>0</v>
      </c>
      <c r="DW41" s="41">
        <f t="shared" si="41"/>
        <v>0</v>
      </c>
      <c r="DX41" s="41">
        <f t="shared" si="41"/>
        <v>0</v>
      </c>
      <c r="DY41" s="41">
        <f t="shared" si="41"/>
        <v>0</v>
      </c>
      <c r="DZ41" s="41">
        <f t="shared" si="35"/>
        <v>0</v>
      </c>
      <c r="EA41" s="41">
        <f t="shared" si="35"/>
        <v>0</v>
      </c>
      <c r="EB41" s="41">
        <f t="shared" si="35"/>
        <v>0</v>
      </c>
      <c r="EC41" s="41">
        <f t="shared" si="35"/>
        <v>0</v>
      </c>
      <c r="ED41" s="41">
        <f t="shared" si="35"/>
        <v>0</v>
      </c>
      <c r="EE41" s="41">
        <f t="shared" si="35"/>
        <v>0</v>
      </c>
      <c r="EF41" s="41">
        <f t="shared" si="35"/>
        <v>0</v>
      </c>
      <c r="EG41" s="41">
        <f t="shared" si="35"/>
        <v>0</v>
      </c>
      <c r="EH41" s="41">
        <f t="shared" si="35"/>
        <v>0</v>
      </c>
      <c r="EI41" s="41">
        <f t="shared" si="35"/>
        <v>0</v>
      </c>
      <c r="EJ41" s="41">
        <f t="shared" si="35"/>
        <v>0</v>
      </c>
      <c r="EK41" s="41">
        <f t="shared" si="35"/>
        <v>0</v>
      </c>
      <c r="EL41" s="41">
        <f t="shared" si="35"/>
        <v>0</v>
      </c>
      <c r="EM41" s="41">
        <f t="shared" si="35"/>
        <v>0</v>
      </c>
      <c r="EN41" s="41">
        <f t="shared" si="35"/>
        <v>0</v>
      </c>
      <c r="EO41" s="41">
        <f t="shared" si="35"/>
        <v>0</v>
      </c>
      <c r="EP41" s="41">
        <f t="shared" si="42"/>
        <v>0</v>
      </c>
      <c r="EQ41" s="41">
        <f t="shared" si="42"/>
        <v>0</v>
      </c>
      <c r="ER41" s="41">
        <f t="shared" si="42"/>
        <v>0</v>
      </c>
      <c r="ES41" s="41">
        <f t="shared" si="42"/>
        <v>0</v>
      </c>
      <c r="ET41" s="41">
        <f t="shared" si="42"/>
        <v>0</v>
      </c>
      <c r="EU41" s="41">
        <f t="shared" si="42"/>
        <v>0</v>
      </c>
      <c r="EV41" s="41">
        <f t="shared" si="42"/>
        <v>0</v>
      </c>
      <c r="EW41" s="41">
        <f t="shared" si="42"/>
        <v>0</v>
      </c>
      <c r="EX41" s="41">
        <f t="shared" si="42"/>
        <v>0</v>
      </c>
      <c r="EY41" s="41">
        <f t="shared" si="42"/>
        <v>0</v>
      </c>
      <c r="EZ41" s="41">
        <f t="shared" si="42"/>
        <v>0</v>
      </c>
      <c r="FA41" s="41">
        <f t="shared" si="42"/>
        <v>0</v>
      </c>
      <c r="FB41" s="41">
        <f t="shared" si="42"/>
        <v>0</v>
      </c>
      <c r="FC41" s="41">
        <f t="shared" si="42"/>
        <v>0</v>
      </c>
      <c r="FD41" s="41">
        <f t="shared" si="42"/>
        <v>0</v>
      </c>
      <c r="FE41" s="41">
        <f t="shared" si="42"/>
        <v>0</v>
      </c>
      <c r="FF41" s="41">
        <f t="shared" si="36"/>
        <v>0</v>
      </c>
      <c r="FG41" s="41">
        <f t="shared" si="36"/>
        <v>0</v>
      </c>
      <c r="FH41" s="41">
        <f t="shared" si="36"/>
        <v>0</v>
      </c>
      <c r="FI41" s="41">
        <f t="shared" si="36"/>
        <v>0</v>
      </c>
      <c r="FJ41" s="41">
        <f t="shared" si="36"/>
        <v>0</v>
      </c>
      <c r="FK41" s="41">
        <f t="shared" si="36"/>
        <v>0</v>
      </c>
      <c r="FL41" s="41">
        <f t="shared" si="36"/>
        <v>0</v>
      </c>
      <c r="FM41" s="41">
        <f t="shared" si="36"/>
        <v>0</v>
      </c>
      <c r="FN41" s="41">
        <f t="shared" si="36"/>
        <v>0</v>
      </c>
      <c r="FO41" s="41">
        <f t="shared" si="36"/>
        <v>0</v>
      </c>
      <c r="FP41" s="41">
        <f t="shared" si="36"/>
        <v>0</v>
      </c>
      <c r="FQ41" s="41">
        <f t="shared" si="36"/>
        <v>0</v>
      </c>
      <c r="FR41" s="41">
        <f t="shared" si="36"/>
        <v>0</v>
      </c>
      <c r="FS41" s="41">
        <f t="shared" si="36"/>
        <v>0</v>
      </c>
      <c r="FT41" s="41">
        <f t="shared" si="36"/>
        <v>0</v>
      </c>
      <c r="FU41" s="41">
        <f t="shared" si="36"/>
        <v>0</v>
      </c>
      <c r="FV41" s="41">
        <f t="shared" si="43"/>
        <v>0</v>
      </c>
      <c r="FW41" s="41">
        <f t="shared" si="43"/>
        <v>0</v>
      </c>
      <c r="FX41" s="41">
        <f t="shared" si="43"/>
        <v>0</v>
      </c>
      <c r="FY41" s="41">
        <f t="shared" si="43"/>
        <v>0</v>
      </c>
      <c r="FZ41" s="41">
        <f t="shared" si="43"/>
        <v>0</v>
      </c>
      <c r="GA41" s="41">
        <f t="shared" si="43"/>
        <v>0</v>
      </c>
      <c r="GB41" s="41">
        <f t="shared" si="43"/>
        <v>0</v>
      </c>
      <c r="GC41" s="41">
        <f t="shared" si="43"/>
        <v>0</v>
      </c>
      <c r="GD41" s="41">
        <f t="shared" si="43"/>
        <v>0</v>
      </c>
      <c r="GE41" s="41">
        <f t="shared" si="43"/>
        <v>0</v>
      </c>
      <c r="GF41" s="41">
        <f t="shared" si="43"/>
        <v>0</v>
      </c>
      <c r="GG41" s="41">
        <f t="shared" si="43"/>
        <v>0</v>
      </c>
      <c r="GH41" s="41">
        <f t="shared" si="43"/>
        <v>0</v>
      </c>
      <c r="GI41" s="41">
        <f t="shared" si="43"/>
        <v>0</v>
      </c>
      <c r="GJ41" s="41">
        <f t="shared" si="43"/>
        <v>0</v>
      </c>
      <c r="GK41" s="41">
        <f t="shared" si="43"/>
        <v>0</v>
      </c>
      <c r="GL41" s="41">
        <f t="shared" si="37"/>
        <v>0</v>
      </c>
      <c r="GM41" s="41">
        <f t="shared" si="37"/>
        <v>0</v>
      </c>
      <c r="GN41" s="41">
        <f t="shared" si="37"/>
        <v>0</v>
      </c>
      <c r="GO41" s="41">
        <f t="shared" si="37"/>
        <v>0</v>
      </c>
      <c r="GP41" s="41">
        <f t="shared" si="37"/>
        <v>0</v>
      </c>
      <c r="GQ41" s="41">
        <f t="shared" si="37"/>
        <v>0</v>
      </c>
      <c r="GR41" s="41">
        <f t="shared" si="37"/>
        <v>0</v>
      </c>
      <c r="GS41" s="41">
        <f t="shared" si="37"/>
        <v>0</v>
      </c>
      <c r="GT41" s="41">
        <f t="shared" si="37"/>
        <v>0</v>
      </c>
      <c r="GU41" s="41">
        <f t="shared" si="37"/>
        <v>0</v>
      </c>
      <c r="GV41" s="41">
        <f t="shared" si="37"/>
        <v>0</v>
      </c>
      <c r="GW41" s="41">
        <f t="shared" si="37"/>
        <v>0</v>
      </c>
      <c r="GX41" s="41">
        <f t="shared" si="37"/>
        <v>0</v>
      </c>
      <c r="GY41" s="41">
        <f t="shared" si="37"/>
        <v>0</v>
      </c>
      <c r="GZ41" s="41">
        <f t="shared" si="37"/>
        <v>0</v>
      </c>
      <c r="HA41" s="41">
        <f t="shared" si="37"/>
        <v>0</v>
      </c>
      <c r="HB41" s="41">
        <f t="shared" si="44"/>
        <v>0</v>
      </c>
      <c r="HC41" s="41">
        <f t="shared" si="44"/>
        <v>0</v>
      </c>
      <c r="HD41" s="41">
        <f t="shared" si="44"/>
        <v>0</v>
      </c>
      <c r="HE41" s="41">
        <f t="shared" si="44"/>
        <v>0</v>
      </c>
      <c r="HF41" s="41">
        <f t="shared" si="44"/>
        <v>0</v>
      </c>
      <c r="HG41" s="41">
        <f t="shared" si="44"/>
        <v>0</v>
      </c>
      <c r="HH41" s="41">
        <f t="shared" si="44"/>
        <v>0</v>
      </c>
      <c r="HI41" s="41">
        <f t="shared" si="44"/>
        <v>0</v>
      </c>
      <c r="HJ41" s="41">
        <f t="shared" si="44"/>
        <v>0</v>
      </c>
    </row>
    <row r="42" spans="1:218" ht="14.4" x14ac:dyDescent="0.3">
      <c r="A42" s="42">
        <v>39</v>
      </c>
      <c r="B42" s="43">
        <f>'CMM4 - AUX CALC'!$AN$67</f>
        <v>0</v>
      </c>
      <c r="AO42" s="41">
        <f>$B42/(_xlfn.SINGLE(PrazoConcessao)*12-AO$3+1)</f>
        <v>0</v>
      </c>
      <c r="AP42" s="41">
        <f t="shared" si="38"/>
        <v>0</v>
      </c>
      <c r="AQ42" s="41">
        <f t="shared" si="38"/>
        <v>0</v>
      </c>
      <c r="AR42" s="41">
        <f t="shared" si="38"/>
        <v>0</v>
      </c>
      <c r="AS42" s="41">
        <f t="shared" si="38"/>
        <v>0</v>
      </c>
      <c r="AT42" s="41">
        <f t="shared" si="38"/>
        <v>0</v>
      </c>
      <c r="AU42" s="41">
        <f t="shared" si="38"/>
        <v>0</v>
      </c>
      <c r="AV42" s="41">
        <f t="shared" si="38"/>
        <v>0</v>
      </c>
      <c r="AW42" s="41">
        <f t="shared" si="38"/>
        <v>0</v>
      </c>
      <c r="AX42" s="41">
        <f t="shared" si="38"/>
        <v>0</v>
      </c>
      <c r="AY42" s="41">
        <f t="shared" si="38"/>
        <v>0</v>
      </c>
      <c r="AZ42" s="41">
        <f t="shared" si="45"/>
        <v>0</v>
      </c>
      <c r="BA42" s="41">
        <f t="shared" si="45"/>
        <v>0</v>
      </c>
      <c r="BB42" s="41">
        <f t="shared" si="45"/>
        <v>0</v>
      </c>
      <c r="BC42" s="41">
        <f t="shared" si="45"/>
        <v>0</v>
      </c>
      <c r="BD42" s="41">
        <f t="shared" si="45"/>
        <v>0</v>
      </c>
      <c r="BE42" s="41">
        <f t="shared" si="45"/>
        <v>0</v>
      </c>
      <c r="BF42" s="41">
        <f t="shared" si="45"/>
        <v>0</v>
      </c>
      <c r="BG42" s="41">
        <f t="shared" si="45"/>
        <v>0</v>
      </c>
      <c r="BH42" s="41">
        <f t="shared" si="45"/>
        <v>0</v>
      </c>
      <c r="BI42" s="41">
        <f t="shared" si="45"/>
        <v>0</v>
      </c>
      <c r="BJ42" s="41">
        <f t="shared" si="45"/>
        <v>0</v>
      </c>
      <c r="BK42" s="41">
        <f t="shared" si="45"/>
        <v>0</v>
      </c>
      <c r="BL42" s="41">
        <f t="shared" si="45"/>
        <v>0</v>
      </c>
      <c r="BM42" s="41">
        <f t="shared" si="45"/>
        <v>0</v>
      </c>
      <c r="BN42" s="41">
        <f t="shared" si="39"/>
        <v>0</v>
      </c>
      <c r="BO42" s="41">
        <f t="shared" si="39"/>
        <v>0</v>
      </c>
      <c r="BP42" s="41">
        <f t="shared" si="39"/>
        <v>0</v>
      </c>
      <c r="BQ42" s="41">
        <f t="shared" si="39"/>
        <v>0</v>
      </c>
      <c r="BR42" s="41">
        <f t="shared" si="39"/>
        <v>0</v>
      </c>
      <c r="BS42" s="41">
        <f t="shared" si="39"/>
        <v>0</v>
      </c>
      <c r="BT42" s="41">
        <f t="shared" si="39"/>
        <v>0</v>
      </c>
      <c r="BU42" s="41">
        <f t="shared" si="39"/>
        <v>0</v>
      </c>
      <c r="BV42" s="41">
        <f t="shared" si="39"/>
        <v>0</v>
      </c>
      <c r="BW42" s="41">
        <f t="shared" si="39"/>
        <v>0</v>
      </c>
      <c r="BX42" s="41">
        <f t="shared" si="39"/>
        <v>0</v>
      </c>
      <c r="BY42" s="41">
        <f t="shared" si="39"/>
        <v>0</v>
      </c>
      <c r="BZ42" s="41">
        <f t="shared" si="39"/>
        <v>0</v>
      </c>
      <c r="CA42" s="41">
        <f t="shared" si="39"/>
        <v>0</v>
      </c>
      <c r="CB42" s="41">
        <f t="shared" si="39"/>
        <v>0</v>
      </c>
      <c r="CC42" s="41">
        <f t="shared" si="39"/>
        <v>0</v>
      </c>
      <c r="CD42" s="41">
        <f t="shared" si="40"/>
        <v>0</v>
      </c>
      <c r="CE42" s="41">
        <f t="shared" si="40"/>
        <v>0</v>
      </c>
      <c r="CF42" s="41">
        <f t="shared" si="40"/>
        <v>0</v>
      </c>
      <c r="CG42" s="41">
        <f t="shared" si="40"/>
        <v>0</v>
      </c>
      <c r="CH42" s="41">
        <f t="shared" si="40"/>
        <v>0</v>
      </c>
      <c r="CI42" s="41">
        <f t="shared" si="40"/>
        <v>0</v>
      </c>
      <c r="CJ42" s="41">
        <f t="shared" si="40"/>
        <v>0</v>
      </c>
      <c r="CK42" s="41">
        <f t="shared" si="40"/>
        <v>0</v>
      </c>
      <c r="CL42" s="41">
        <f t="shared" si="40"/>
        <v>0</v>
      </c>
      <c r="CM42" s="41">
        <f t="shared" si="40"/>
        <v>0</v>
      </c>
      <c r="CN42" s="41">
        <f t="shared" si="40"/>
        <v>0</v>
      </c>
      <c r="CO42" s="41">
        <f t="shared" si="40"/>
        <v>0</v>
      </c>
      <c r="CP42" s="41">
        <f t="shared" si="40"/>
        <v>0</v>
      </c>
      <c r="CQ42" s="41">
        <f t="shared" si="40"/>
        <v>0</v>
      </c>
      <c r="CR42" s="41">
        <f t="shared" si="40"/>
        <v>0</v>
      </c>
      <c r="CS42" s="41">
        <f t="shared" si="40"/>
        <v>0</v>
      </c>
      <c r="CT42" s="41">
        <f t="shared" si="34"/>
        <v>0</v>
      </c>
      <c r="CU42" s="41">
        <f t="shared" si="34"/>
        <v>0</v>
      </c>
      <c r="CV42" s="41">
        <f t="shared" si="34"/>
        <v>0</v>
      </c>
      <c r="CW42" s="41">
        <f t="shared" si="34"/>
        <v>0</v>
      </c>
      <c r="CX42" s="41">
        <f t="shared" si="34"/>
        <v>0</v>
      </c>
      <c r="CY42" s="41">
        <f t="shared" si="34"/>
        <v>0</v>
      </c>
      <c r="CZ42" s="41">
        <f t="shared" si="34"/>
        <v>0</v>
      </c>
      <c r="DA42" s="41">
        <f t="shared" si="34"/>
        <v>0</v>
      </c>
      <c r="DB42" s="41">
        <f t="shared" si="34"/>
        <v>0</v>
      </c>
      <c r="DC42" s="41">
        <f t="shared" si="34"/>
        <v>0</v>
      </c>
      <c r="DD42" s="41">
        <f t="shared" si="34"/>
        <v>0</v>
      </c>
      <c r="DE42" s="41">
        <f t="shared" si="34"/>
        <v>0</v>
      </c>
      <c r="DF42" s="41">
        <f t="shared" si="34"/>
        <v>0</v>
      </c>
      <c r="DG42" s="41">
        <f t="shared" si="34"/>
        <v>0</v>
      </c>
      <c r="DH42" s="41">
        <f t="shared" si="34"/>
        <v>0</v>
      </c>
      <c r="DI42" s="41">
        <f t="shared" si="34"/>
        <v>0</v>
      </c>
      <c r="DJ42" s="41">
        <f t="shared" si="41"/>
        <v>0</v>
      </c>
      <c r="DK42" s="41">
        <f t="shared" si="41"/>
        <v>0</v>
      </c>
      <c r="DL42" s="41">
        <f t="shared" si="41"/>
        <v>0</v>
      </c>
      <c r="DM42" s="41">
        <f t="shared" si="41"/>
        <v>0</v>
      </c>
      <c r="DN42" s="41">
        <f t="shared" si="41"/>
        <v>0</v>
      </c>
      <c r="DO42" s="41">
        <f t="shared" si="41"/>
        <v>0</v>
      </c>
      <c r="DP42" s="41">
        <f t="shared" si="41"/>
        <v>0</v>
      </c>
      <c r="DQ42" s="41">
        <f t="shared" si="41"/>
        <v>0</v>
      </c>
      <c r="DR42" s="41">
        <f t="shared" si="41"/>
        <v>0</v>
      </c>
      <c r="DS42" s="41">
        <f t="shared" si="41"/>
        <v>0</v>
      </c>
      <c r="DT42" s="41">
        <f t="shared" si="41"/>
        <v>0</v>
      </c>
      <c r="DU42" s="41">
        <f t="shared" si="41"/>
        <v>0</v>
      </c>
      <c r="DV42" s="41">
        <f t="shared" si="41"/>
        <v>0</v>
      </c>
      <c r="DW42" s="41">
        <f t="shared" si="41"/>
        <v>0</v>
      </c>
      <c r="DX42" s="41">
        <f t="shared" si="41"/>
        <v>0</v>
      </c>
      <c r="DY42" s="41">
        <f t="shared" si="41"/>
        <v>0</v>
      </c>
      <c r="DZ42" s="41">
        <f t="shared" si="35"/>
        <v>0</v>
      </c>
      <c r="EA42" s="41">
        <f t="shared" si="35"/>
        <v>0</v>
      </c>
      <c r="EB42" s="41">
        <f t="shared" si="35"/>
        <v>0</v>
      </c>
      <c r="EC42" s="41">
        <f t="shared" si="35"/>
        <v>0</v>
      </c>
      <c r="ED42" s="41">
        <f t="shared" si="35"/>
        <v>0</v>
      </c>
      <c r="EE42" s="41">
        <f t="shared" si="35"/>
        <v>0</v>
      </c>
      <c r="EF42" s="41">
        <f t="shared" si="35"/>
        <v>0</v>
      </c>
      <c r="EG42" s="41">
        <f t="shared" si="35"/>
        <v>0</v>
      </c>
      <c r="EH42" s="41">
        <f t="shared" si="35"/>
        <v>0</v>
      </c>
      <c r="EI42" s="41">
        <f t="shared" si="35"/>
        <v>0</v>
      </c>
      <c r="EJ42" s="41">
        <f t="shared" si="35"/>
        <v>0</v>
      </c>
      <c r="EK42" s="41">
        <f t="shared" si="35"/>
        <v>0</v>
      </c>
      <c r="EL42" s="41">
        <f t="shared" si="35"/>
        <v>0</v>
      </c>
      <c r="EM42" s="41">
        <f t="shared" si="35"/>
        <v>0</v>
      </c>
      <c r="EN42" s="41">
        <f t="shared" si="35"/>
        <v>0</v>
      </c>
      <c r="EO42" s="41">
        <f t="shared" si="35"/>
        <v>0</v>
      </c>
      <c r="EP42" s="41">
        <f t="shared" si="42"/>
        <v>0</v>
      </c>
      <c r="EQ42" s="41">
        <f t="shared" si="42"/>
        <v>0</v>
      </c>
      <c r="ER42" s="41">
        <f t="shared" si="42"/>
        <v>0</v>
      </c>
      <c r="ES42" s="41">
        <f t="shared" si="42"/>
        <v>0</v>
      </c>
      <c r="ET42" s="41">
        <f t="shared" si="42"/>
        <v>0</v>
      </c>
      <c r="EU42" s="41">
        <f t="shared" si="42"/>
        <v>0</v>
      </c>
      <c r="EV42" s="41">
        <f t="shared" si="42"/>
        <v>0</v>
      </c>
      <c r="EW42" s="41">
        <f t="shared" si="42"/>
        <v>0</v>
      </c>
      <c r="EX42" s="41">
        <f t="shared" si="42"/>
        <v>0</v>
      </c>
      <c r="EY42" s="41">
        <f t="shared" si="42"/>
        <v>0</v>
      </c>
      <c r="EZ42" s="41">
        <f t="shared" si="42"/>
        <v>0</v>
      </c>
      <c r="FA42" s="41">
        <f t="shared" si="42"/>
        <v>0</v>
      </c>
      <c r="FB42" s="41">
        <f t="shared" si="42"/>
        <v>0</v>
      </c>
      <c r="FC42" s="41">
        <f t="shared" si="42"/>
        <v>0</v>
      </c>
      <c r="FD42" s="41">
        <f t="shared" si="42"/>
        <v>0</v>
      </c>
      <c r="FE42" s="41">
        <f t="shared" si="42"/>
        <v>0</v>
      </c>
      <c r="FF42" s="41">
        <f t="shared" si="36"/>
        <v>0</v>
      </c>
      <c r="FG42" s="41">
        <f t="shared" si="36"/>
        <v>0</v>
      </c>
      <c r="FH42" s="41">
        <f t="shared" si="36"/>
        <v>0</v>
      </c>
      <c r="FI42" s="41">
        <f t="shared" si="36"/>
        <v>0</v>
      </c>
      <c r="FJ42" s="41">
        <f t="shared" si="36"/>
        <v>0</v>
      </c>
      <c r="FK42" s="41">
        <f t="shared" si="36"/>
        <v>0</v>
      </c>
      <c r="FL42" s="41">
        <f t="shared" si="36"/>
        <v>0</v>
      </c>
      <c r="FM42" s="41">
        <f t="shared" si="36"/>
        <v>0</v>
      </c>
      <c r="FN42" s="41">
        <f t="shared" si="36"/>
        <v>0</v>
      </c>
      <c r="FO42" s="41">
        <f t="shared" si="36"/>
        <v>0</v>
      </c>
      <c r="FP42" s="41">
        <f t="shared" si="36"/>
        <v>0</v>
      </c>
      <c r="FQ42" s="41">
        <f t="shared" si="36"/>
        <v>0</v>
      </c>
      <c r="FR42" s="41">
        <f t="shared" si="36"/>
        <v>0</v>
      </c>
      <c r="FS42" s="41">
        <f t="shared" si="36"/>
        <v>0</v>
      </c>
      <c r="FT42" s="41">
        <f t="shared" si="36"/>
        <v>0</v>
      </c>
      <c r="FU42" s="41">
        <f t="shared" si="36"/>
        <v>0</v>
      </c>
      <c r="FV42" s="41">
        <f t="shared" si="43"/>
        <v>0</v>
      </c>
      <c r="FW42" s="41">
        <f t="shared" si="43"/>
        <v>0</v>
      </c>
      <c r="FX42" s="41">
        <f t="shared" si="43"/>
        <v>0</v>
      </c>
      <c r="FY42" s="41">
        <f t="shared" si="43"/>
        <v>0</v>
      </c>
      <c r="FZ42" s="41">
        <f t="shared" si="43"/>
        <v>0</v>
      </c>
      <c r="GA42" s="41">
        <f t="shared" si="43"/>
        <v>0</v>
      </c>
      <c r="GB42" s="41">
        <f t="shared" si="43"/>
        <v>0</v>
      </c>
      <c r="GC42" s="41">
        <f t="shared" si="43"/>
        <v>0</v>
      </c>
      <c r="GD42" s="41">
        <f t="shared" si="43"/>
        <v>0</v>
      </c>
      <c r="GE42" s="41">
        <f t="shared" si="43"/>
        <v>0</v>
      </c>
      <c r="GF42" s="41">
        <f t="shared" si="43"/>
        <v>0</v>
      </c>
      <c r="GG42" s="41">
        <f t="shared" si="43"/>
        <v>0</v>
      </c>
      <c r="GH42" s="41">
        <f t="shared" si="43"/>
        <v>0</v>
      </c>
      <c r="GI42" s="41">
        <f t="shared" si="43"/>
        <v>0</v>
      </c>
      <c r="GJ42" s="41">
        <f t="shared" si="43"/>
        <v>0</v>
      </c>
      <c r="GK42" s="41">
        <f t="shared" si="43"/>
        <v>0</v>
      </c>
      <c r="GL42" s="41">
        <f t="shared" si="37"/>
        <v>0</v>
      </c>
      <c r="GM42" s="41">
        <f t="shared" si="37"/>
        <v>0</v>
      </c>
      <c r="GN42" s="41">
        <f t="shared" si="37"/>
        <v>0</v>
      </c>
      <c r="GO42" s="41">
        <f t="shared" si="37"/>
        <v>0</v>
      </c>
      <c r="GP42" s="41">
        <f t="shared" si="37"/>
        <v>0</v>
      </c>
      <c r="GQ42" s="41">
        <f t="shared" si="37"/>
        <v>0</v>
      </c>
      <c r="GR42" s="41">
        <f t="shared" si="37"/>
        <v>0</v>
      </c>
      <c r="GS42" s="41">
        <f t="shared" si="37"/>
        <v>0</v>
      </c>
      <c r="GT42" s="41">
        <f t="shared" si="37"/>
        <v>0</v>
      </c>
      <c r="GU42" s="41">
        <f t="shared" si="37"/>
        <v>0</v>
      </c>
      <c r="GV42" s="41">
        <f t="shared" si="37"/>
        <v>0</v>
      </c>
      <c r="GW42" s="41">
        <f t="shared" si="37"/>
        <v>0</v>
      </c>
      <c r="GX42" s="41">
        <f t="shared" si="37"/>
        <v>0</v>
      </c>
      <c r="GY42" s="41">
        <f t="shared" si="37"/>
        <v>0</v>
      </c>
      <c r="GZ42" s="41">
        <f t="shared" si="37"/>
        <v>0</v>
      </c>
      <c r="HA42" s="41">
        <f t="shared" si="37"/>
        <v>0</v>
      </c>
      <c r="HB42" s="41">
        <f t="shared" si="44"/>
        <v>0</v>
      </c>
      <c r="HC42" s="41">
        <f t="shared" si="44"/>
        <v>0</v>
      </c>
      <c r="HD42" s="41">
        <f t="shared" si="44"/>
        <v>0</v>
      </c>
      <c r="HE42" s="41">
        <f t="shared" si="44"/>
        <v>0</v>
      </c>
      <c r="HF42" s="41">
        <f t="shared" si="44"/>
        <v>0</v>
      </c>
      <c r="HG42" s="41">
        <f t="shared" si="44"/>
        <v>0</v>
      </c>
      <c r="HH42" s="41">
        <f t="shared" si="44"/>
        <v>0</v>
      </c>
      <c r="HI42" s="41">
        <f t="shared" si="44"/>
        <v>0</v>
      </c>
      <c r="HJ42" s="41">
        <f t="shared" si="44"/>
        <v>0</v>
      </c>
    </row>
    <row r="43" spans="1:218" ht="14.4" x14ac:dyDescent="0.3">
      <c r="A43" s="42">
        <v>40</v>
      </c>
      <c r="B43" s="43">
        <f>'CMM4 - AUX CALC'!$AO$67</f>
        <v>0</v>
      </c>
      <c r="AP43" s="41">
        <f>$B43/(_xlfn.SINGLE(PrazoConcessao)*12-AP$3+1)</f>
        <v>0</v>
      </c>
      <c r="AQ43" s="41">
        <f t="shared" si="38"/>
        <v>0</v>
      </c>
      <c r="AR43" s="41">
        <f t="shared" si="38"/>
        <v>0</v>
      </c>
      <c r="AS43" s="41">
        <f t="shared" si="38"/>
        <v>0</v>
      </c>
      <c r="AT43" s="41">
        <f t="shared" si="38"/>
        <v>0</v>
      </c>
      <c r="AU43" s="41">
        <f t="shared" si="38"/>
        <v>0</v>
      </c>
      <c r="AV43" s="41">
        <f t="shared" si="38"/>
        <v>0</v>
      </c>
      <c r="AW43" s="41">
        <f t="shared" si="38"/>
        <v>0</v>
      </c>
      <c r="AX43" s="41">
        <f t="shared" si="38"/>
        <v>0</v>
      </c>
      <c r="AY43" s="41">
        <f t="shared" si="38"/>
        <v>0</v>
      </c>
      <c r="AZ43" s="41">
        <f t="shared" si="45"/>
        <v>0</v>
      </c>
      <c r="BA43" s="41">
        <f t="shared" si="45"/>
        <v>0</v>
      </c>
      <c r="BB43" s="41">
        <f t="shared" si="45"/>
        <v>0</v>
      </c>
      <c r="BC43" s="41">
        <f t="shared" si="45"/>
        <v>0</v>
      </c>
      <c r="BD43" s="41">
        <f t="shared" si="45"/>
        <v>0</v>
      </c>
      <c r="BE43" s="41">
        <f t="shared" si="45"/>
        <v>0</v>
      </c>
      <c r="BF43" s="41">
        <f t="shared" si="45"/>
        <v>0</v>
      </c>
      <c r="BG43" s="41">
        <f t="shared" si="45"/>
        <v>0</v>
      </c>
      <c r="BH43" s="41">
        <f t="shared" si="45"/>
        <v>0</v>
      </c>
      <c r="BI43" s="41">
        <f t="shared" si="45"/>
        <v>0</v>
      </c>
      <c r="BJ43" s="41">
        <f t="shared" si="45"/>
        <v>0</v>
      </c>
      <c r="BK43" s="41">
        <f t="shared" si="45"/>
        <v>0</v>
      </c>
      <c r="BL43" s="41">
        <f t="shared" si="45"/>
        <v>0</v>
      </c>
      <c r="BM43" s="41">
        <f t="shared" si="45"/>
        <v>0</v>
      </c>
      <c r="BN43" s="41">
        <f t="shared" si="39"/>
        <v>0</v>
      </c>
      <c r="BO43" s="41">
        <f t="shared" si="39"/>
        <v>0</v>
      </c>
      <c r="BP43" s="41">
        <f t="shared" si="39"/>
        <v>0</v>
      </c>
      <c r="BQ43" s="41">
        <f t="shared" si="39"/>
        <v>0</v>
      </c>
      <c r="BR43" s="41">
        <f t="shared" si="39"/>
        <v>0</v>
      </c>
      <c r="BS43" s="41">
        <f t="shared" si="39"/>
        <v>0</v>
      </c>
      <c r="BT43" s="41">
        <f t="shared" si="39"/>
        <v>0</v>
      </c>
      <c r="BU43" s="41">
        <f t="shared" si="39"/>
        <v>0</v>
      </c>
      <c r="BV43" s="41">
        <f t="shared" si="39"/>
        <v>0</v>
      </c>
      <c r="BW43" s="41">
        <f t="shared" si="39"/>
        <v>0</v>
      </c>
      <c r="BX43" s="41">
        <f t="shared" si="39"/>
        <v>0</v>
      </c>
      <c r="BY43" s="41">
        <f t="shared" si="39"/>
        <v>0</v>
      </c>
      <c r="BZ43" s="41">
        <f t="shared" si="39"/>
        <v>0</v>
      </c>
      <c r="CA43" s="41">
        <f t="shared" si="39"/>
        <v>0</v>
      </c>
      <c r="CB43" s="41">
        <f t="shared" si="39"/>
        <v>0</v>
      </c>
      <c r="CC43" s="41">
        <f t="shared" si="39"/>
        <v>0</v>
      </c>
      <c r="CD43" s="41">
        <f t="shared" si="40"/>
        <v>0</v>
      </c>
      <c r="CE43" s="41">
        <f t="shared" si="40"/>
        <v>0</v>
      </c>
      <c r="CF43" s="41">
        <f t="shared" si="40"/>
        <v>0</v>
      </c>
      <c r="CG43" s="41">
        <f t="shared" si="40"/>
        <v>0</v>
      </c>
      <c r="CH43" s="41">
        <f t="shared" si="40"/>
        <v>0</v>
      </c>
      <c r="CI43" s="41">
        <f t="shared" si="40"/>
        <v>0</v>
      </c>
      <c r="CJ43" s="41">
        <f t="shared" si="40"/>
        <v>0</v>
      </c>
      <c r="CK43" s="41">
        <f t="shared" si="40"/>
        <v>0</v>
      </c>
      <c r="CL43" s="41">
        <f t="shared" si="40"/>
        <v>0</v>
      </c>
      <c r="CM43" s="41">
        <f t="shared" si="40"/>
        <v>0</v>
      </c>
      <c r="CN43" s="41">
        <f t="shared" si="40"/>
        <v>0</v>
      </c>
      <c r="CO43" s="41">
        <f t="shared" si="40"/>
        <v>0</v>
      </c>
      <c r="CP43" s="41">
        <f t="shared" si="40"/>
        <v>0</v>
      </c>
      <c r="CQ43" s="41">
        <f t="shared" si="40"/>
        <v>0</v>
      </c>
      <c r="CR43" s="41">
        <f t="shared" si="40"/>
        <v>0</v>
      </c>
      <c r="CS43" s="41">
        <f t="shared" si="40"/>
        <v>0</v>
      </c>
      <c r="CT43" s="41">
        <f t="shared" si="34"/>
        <v>0</v>
      </c>
      <c r="CU43" s="41">
        <f t="shared" si="34"/>
        <v>0</v>
      </c>
      <c r="CV43" s="41">
        <f t="shared" si="34"/>
        <v>0</v>
      </c>
      <c r="CW43" s="41">
        <f t="shared" si="34"/>
        <v>0</v>
      </c>
      <c r="CX43" s="41">
        <f t="shared" si="34"/>
        <v>0</v>
      </c>
      <c r="CY43" s="41">
        <f t="shared" si="34"/>
        <v>0</v>
      </c>
      <c r="CZ43" s="41">
        <f t="shared" si="34"/>
        <v>0</v>
      </c>
      <c r="DA43" s="41">
        <f t="shared" si="34"/>
        <v>0</v>
      </c>
      <c r="DB43" s="41">
        <f t="shared" si="34"/>
        <v>0</v>
      </c>
      <c r="DC43" s="41">
        <f t="shared" si="34"/>
        <v>0</v>
      </c>
      <c r="DD43" s="41">
        <f t="shared" si="34"/>
        <v>0</v>
      </c>
      <c r="DE43" s="41">
        <f t="shared" si="34"/>
        <v>0</v>
      </c>
      <c r="DF43" s="41">
        <f t="shared" si="34"/>
        <v>0</v>
      </c>
      <c r="DG43" s="41">
        <f t="shared" si="34"/>
        <v>0</v>
      </c>
      <c r="DH43" s="41">
        <f t="shared" si="34"/>
        <v>0</v>
      </c>
      <c r="DI43" s="41">
        <f t="shared" si="34"/>
        <v>0</v>
      </c>
      <c r="DJ43" s="41">
        <f t="shared" si="41"/>
        <v>0</v>
      </c>
      <c r="DK43" s="41">
        <f t="shared" si="41"/>
        <v>0</v>
      </c>
      <c r="DL43" s="41">
        <f t="shared" si="41"/>
        <v>0</v>
      </c>
      <c r="DM43" s="41">
        <f t="shared" si="41"/>
        <v>0</v>
      </c>
      <c r="DN43" s="41">
        <f t="shared" si="41"/>
        <v>0</v>
      </c>
      <c r="DO43" s="41">
        <f t="shared" si="41"/>
        <v>0</v>
      </c>
      <c r="DP43" s="41">
        <f t="shared" si="41"/>
        <v>0</v>
      </c>
      <c r="DQ43" s="41">
        <f t="shared" si="41"/>
        <v>0</v>
      </c>
      <c r="DR43" s="41">
        <f t="shared" si="41"/>
        <v>0</v>
      </c>
      <c r="DS43" s="41">
        <f t="shared" si="41"/>
        <v>0</v>
      </c>
      <c r="DT43" s="41">
        <f t="shared" si="41"/>
        <v>0</v>
      </c>
      <c r="DU43" s="41">
        <f t="shared" si="41"/>
        <v>0</v>
      </c>
      <c r="DV43" s="41">
        <f t="shared" si="41"/>
        <v>0</v>
      </c>
      <c r="DW43" s="41">
        <f t="shared" si="41"/>
        <v>0</v>
      </c>
      <c r="DX43" s="41">
        <f t="shared" si="41"/>
        <v>0</v>
      </c>
      <c r="DY43" s="41">
        <f t="shared" si="41"/>
        <v>0</v>
      </c>
      <c r="DZ43" s="41">
        <f t="shared" si="35"/>
        <v>0</v>
      </c>
      <c r="EA43" s="41">
        <f t="shared" si="35"/>
        <v>0</v>
      </c>
      <c r="EB43" s="41">
        <f t="shared" si="35"/>
        <v>0</v>
      </c>
      <c r="EC43" s="41">
        <f t="shared" si="35"/>
        <v>0</v>
      </c>
      <c r="ED43" s="41">
        <f t="shared" si="35"/>
        <v>0</v>
      </c>
      <c r="EE43" s="41">
        <f t="shared" si="35"/>
        <v>0</v>
      </c>
      <c r="EF43" s="41">
        <f t="shared" si="35"/>
        <v>0</v>
      </c>
      <c r="EG43" s="41">
        <f t="shared" si="35"/>
        <v>0</v>
      </c>
      <c r="EH43" s="41">
        <f t="shared" si="35"/>
        <v>0</v>
      </c>
      <c r="EI43" s="41">
        <f t="shared" si="35"/>
        <v>0</v>
      </c>
      <c r="EJ43" s="41">
        <f t="shared" si="35"/>
        <v>0</v>
      </c>
      <c r="EK43" s="41">
        <f t="shared" si="35"/>
        <v>0</v>
      </c>
      <c r="EL43" s="41">
        <f t="shared" si="35"/>
        <v>0</v>
      </c>
      <c r="EM43" s="41">
        <f t="shared" si="35"/>
        <v>0</v>
      </c>
      <c r="EN43" s="41">
        <f t="shared" si="35"/>
        <v>0</v>
      </c>
      <c r="EO43" s="41">
        <f t="shared" si="35"/>
        <v>0</v>
      </c>
      <c r="EP43" s="41">
        <f t="shared" si="42"/>
        <v>0</v>
      </c>
      <c r="EQ43" s="41">
        <f t="shared" si="42"/>
        <v>0</v>
      </c>
      <c r="ER43" s="41">
        <f t="shared" si="42"/>
        <v>0</v>
      </c>
      <c r="ES43" s="41">
        <f t="shared" si="42"/>
        <v>0</v>
      </c>
      <c r="ET43" s="41">
        <f t="shared" si="42"/>
        <v>0</v>
      </c>
      <c r="EU43" s="41">
        <f t="shared" si="42"/>
        <v>0</v>
      </c>
      <c r="EV43" s="41">
        <f t="shared" si="42"/>
        <v>0</v>
      </c>
      <c r="EW43" s="41">
        <f t="shared" si="42"/>
        <v>0</v>
      </c>
      <c r="EX43" s="41">
        <f t="shared" si="42"/>
        <v>0</v>
      </c>
      <c r="EY43" s="41">
        <f t="shared" si="42"/>
        <v>0</v>
      </c>
      <c r="EZ43" s="41">
        <f t="shared" si="42"/>
        <v>0</v>
      </c>
      <c r="FA43" s="41">
        <f t="shared" si="42"/>
        <v>0</v>
      </c>
      <c r="FB43" s="41">
        <f t="shared" si="42"/>
        <v>0</v>
      </c>
      <c r="FC43" s="41">
        <f t="shared" si="42"/>
        <v>0</v>
      </c>
      <c r="FD43" s="41">
        <f t="shared" si="42"/>
        <v>0</v>
      </c>
      <c r="FE43" s="41">
        <f t="shared" si="42"/>
        <v>0</v>
      </c>
      <c r="FF43" s="41">
        <f t="shared" si="36"/>
        <v>0</v>
      </c>
      <c r="FG43" s="41">
        <f t="shared" si="36"/>
        <v>0</v>
      </c>
      <c r="FH43" s="41">
        <f t="shared" si="36"/>
        <v>0</v>
      </c>
      <c r="FI43" s="41">
        <f t="shared" si="36"/>
        <v>0</v>
      </c>
      <c r="FJ43" s="41">
        <f t="shared" si="36"/>
        <v>0</v>
      </c>
      <c r="FK43" s="41">
        <f t="shared" si="36"/>
        <v>0</v>
      </c>
      <c r="FL43" s="41">
        <f t="shared" si="36"/>
        <v>0</v>
      </c>
      <c r="FM43" s="41">
        <f t="shared" si="36"/>
        <v>0</v>
      </c>
      <c r="FN43" s="41">
        <f t="shared" si="36"/>
        <v>0</v>
      </c>
      <c r="FO43" s="41">
        <f t="shared" si="36"/>
        <v>0</v>
      </c>
      <c r="FP43" s="41">
        <f t="shared" si="36"/>
        <v>0</v>
      </c>
      <c r="FQ43" s="41">
        <f t="shared" si="36"/>
        <v>0</v>
      </c>
      <c r="FR43" s="41">
        <f t="shared" si="36"/>
        <v>0</v>
      </c>
      <c r="FS43" s="41">
        <f t="shared" si="36"/>
        <v>0</v>
      </c>
      <c r="FT43" s="41">
        <f t="shared" si="36"/>
        <v>0</v>
      </c>
      <c r="FU43" s="41">
        <f t="shared" si="36"/>
        <v>0</v>
      </c>
      <c r="FV43" s="41">
        <f t="shared" si="43"/>
        <v>0</v>
      </c>
      <c r="FW43" s="41">
        <f t="shared" si="43"/>
        <v>0</v>
      </c>
      <c r="FX43" s="41">
        <f t="shared" si="43"/>
        <v>0</v>
      </c>
      <c r="FY43" s="41">
        <f t="shared" si="43"/>
        <v>0</v>
      </c>
      <c r="FZ43" s="41">
        <f t="shared" si="43"/>
        <v>0</v>
      </c>
      <c r="GA43" s="41">
        <f t="shared" si="43"/>
        <v>0</v>
      </c>
      <c r="GB43" s="41">
        <f t="shared" si="43"/>
        <v>0</v>
      </c>
      <c r="GC43" s="41">
        <f t="shared" si="43"/>
        <v>0</v>
      </c>
      <c r="GD43" s="41">
        <f t="shared" si="43"/>
        <v>0</v>
      </c>
      <c r="GE43" s="41">
        <f t="shared" si="43"/>
        <v>0</v>
      </c>
      <c r="GF43" s="41">
        <f t="shared" si="43"/>
        <v>0</v>
      </c>
      <c r="GG43" s="41">
        <f t="shared" si="43"/>
        <v>0</v>
      </c>
      <c r="GH43" s="41">
        <f t="shared" si="43"/>
        <v>0</v>
      </c>
      <c r="GI43" s="41">
        <f t="shared" si="43"/>
        <v>0</v>
      </c>
      <c r="GJ43" s="41">
        <f t="shared" si="43"/>
        <v>0</v>
      </c>
      <c r="GK43" s="41">
        <f t="shared" si="43"/>
        <v>0</v>
      </c>
      <c r="GL43" s="41">
        <f t="shared" si="37"/>
        <v>0</v>
      </c>
      <c r="GM43" s="41">
        <f t="shared" si="37"/>
        <v>0</v>
      </c>
      <c r="GN43" s="41">
        <f t="shared" si="37"/>
        <v>0</v>
      </c>
      <c r="GO43" s="41">
        <f t="shared" si="37"/>
        <v>0</v>
      </c>
      <c r="GP43" s="41">
        <f t="shared" si="37"/>
        <v>0</v>
      </c>
      <c r="GQ43" s="41">
        <f t="shared" si="37"/>
        <v>0</v>
      </c>
      <c r="GR43" s="41">
        <f t="shared" si="37"/>
        <v>0</v>
      </c>
      <c r="GS43" s="41">
        <f t="shared" si="37"/>
        <v>0</v>
      </c>
      <c r="GT43" s="41">
        <f t="shared" si="37"/>
        <v>0</v>
      </c>
      <c r="GU43" s="41">
        <f t="shared" si="37"/>
        <v>0</v>
      </c>
      <c r="GV43" s="41">
        <f t="shared" si="37"/>
        <v>0</v>
      </c>
      <c r="GW43" s="41">
        <f t="shared" si="37"/>
        <v>0</v>
      </c>
      <c r="GX43" s="41">
        <f t="shared" si="37"/>
        <v>0</v>
      </c>
      <c r="GY43" s="41">
        <f t="shared" si="37"/>
        <v>0</v>
      </c>
      <c r="GZ43" s="41">
        <f t="shared" si="37"/>
        <v>0</v>
      </c>
      <c r="HA43" s="41">
        <f t="shared" si="37"/>
        <v>0</v>
      </c>
      <c r="HB43" s="41">
        <f t="shared" si="44"/>
        <v>0</v>
      </c>
      <c r="HC43" s="41">
        <f t="shared" si="44"/>
        <v>0</v>
      </c>
      <c r="HD43" s="41">
        <f t="shared" si="44"/>
        <v>0</v>
      </c>
      <c r="HE43" s="41">
        <f t="shared" si="44"/>
        <v>0</v>
      </c>
      <c r="HF43" s="41">
        <f t="shared" si="44"/>
        <v>0</v>
      </c>
      <c r="HG43" s="41">
        <f t="shared" si="44"/>
        <v>0</v>
      </c>
      <c r="HH43" s="41">
        <f t="shared" si="44"/>
        <v>0</v>
      </c>
      <c r="HI43" s="41">
        <f t="shared" si="44"/>
        <v>0</v>
      </c>
      <c r="HJ43" s="41">
        <f t="shared" si="44"/>
        <v>0</v>
      </c>
    </row>
    <row r="44" spans="1:218" ht="14.4" x14ac:dyDescent="0.3">
      <c r="A44" s="42">
        <v>41</v>
      </c>
      <c r="B44" s="43">
        <f>'CMM4 - AUX CALC'!$AP$67</f>
        <v>0</v>
      </c>
      <c r="AQ44" s="41">
        <f>$B44/(_xlfn.SINGLE(PrazoConcessao)*12-AQ$3+1)</f>
        <v>0</v>
      </c>
      <c r="AR44" s="41">
        <f t="shared" si="38"/>
        <v>0</v>
      </c>
      <c r="AS44" s="41">
        <f t="shared" si="38"/>
        <v>0</v>
      </c>
      <c r="AT44" s="41">
        <f t="shared" si="38"/>
        <v>0</v>
      </c>
      <c r="AU44" s="41">
        <f t="shared" si="38"/>
        <v>0</v>
      </c>
      <c r="AV44" s="41">
        <f t="shared" si="38"/>
        <v>0</v>
      </c>
      <c r="AW44" s="41">
        <f t="shared" si="38"/>
        <v>0</v>
      </c>
      <c r="AX44" s="41">
        <f t="shared" si="38"/>
        <v>0</v>
      </c>
      <c r="AY44" s="41">
        <f t="shared" si="38"/>
        <v>0</v>
      </c>
      <c r="AZ44" s="41">
        <f t="shared" si="45"/>
        <v>0</v>
      </c>
      <c r="BA44" s="41">
        <f t="shared" si="45"/>
        <v>0</v>
      </c>
      <c r="BB44" s="41">
        <f t="shared" si="45"/>
        <v>0</v>
      </c>
      <c r="BC44" s="41">
        <f t="shared" si="45"/>
        <v>0</v>
      </c>
      <c r="BD44" s="41">
        <f t="shared" si="45"/>
        <v>0</v>
      </c>
      <c r="BE44" s="41">
        <f t="shared" si="45"/>
        <v>0</v>
      </c>
      <c r="BF44" s="41">
        <f t="shared" si="45"/>
        <v>0</v>
      </c>
      <c r="BG44" s="41">
        <f t="shared" si="45"/>
        <v>0</v>
      </c>
      <c r="BH44" s="41">
        <f t="shared" si="45"/>
        <v>0</v>
      </c>
      <c r="BI44" s="41">
        <f t="shared" si="45"/>
        <v>0</v>
      </c>
      <c r="BJ44" s="41">
        <f t="shared" si="45"/>
        <v>0</v>
      </c>
      <c r="BK44" s="41">
        <f t="shared" si="45"/>
        <v>0</v>
      </c>
      <c r="BL44" s="41">
        <f t="shared" si="45"/>
        <v>0</v>
      </c>
      <c r="BM44" s="41">
        <f t="shared" si="45"/>
        <v>0</v>
      </c>
      <c r="BN44" s="41">
        <f t="shared" si="39"/>
        <v>0</v>
      </c>
      <c r="BO44" s="41">
        <f t="shared" si="39"/>
        <v>0</v>
      </c>
      <c r="BP44" s="41">
        <f t="shared" si="39"/>
        <v>0</v>
      </c>
      <c r="BQ44" s="41">
        <f t="shared" si="39"/>
        <v>0</v>
      </c>
      <c r="BR44" s="41">
        <f t="shared" si="39"/>
        <v>0</v>
      </c>
      <c r="BS44" s="41">
        <f t="shared" si="39"/>
        <v>0</v>
      </c>
      <c r="BT44" s="41">
        <f t="shared" si="39"/>
        <v>0</v>
      </c>
      <c r="BU44" s="41">
        <f t="shared" si="39"/>
        <v>0</v>
      </c>
      <c r="BV44" s="41">
        <f t="shared" si="39"/>
        <v>0</v>
      </c>
      <c r="BW44" s="41">
        <f t="shared" si="39"/>
        <v>0</v>
      </c>
      <c r="BX44" s="41">
        <f t="shared" si="39"/>
        <v>0</v>
      </c>
      <c r="BY44" s="41">
        <f t="shared" si="39"/>
        <v>0</v>
      </c>
      <c r="BZ44" s="41">
        <f t="shared" si="39"/>
        <v>0</v>
      </c>
      <c r="CA44" s="41">
        <f t="shared" si="39"/>
        <v>0</v>
      </c>
      <c r="CB44" s="41">
        <f t="shared" si="39"/>
        <v>0</v>
      </c>
      <c r="CC44" s="41">
        <f t="shared" si="39"/>
        <v>0</v>
      </c>
      <c r="CD44" s="41">
        <f t="shared" si="40"/>
        <v>0</v>
      </c>
      <c r="CE44" s="41">
        <f t="shared" si="40"/>
        <v>0</v>
      </c>
      <c r="CF44" s="41">
        <f t="shared" si="40"/>
        <v>0</v>
      </c>
      <c r="CG44" s="41">
        <f t="shared" si="40"/>
        <v>0</v>
      </c>
      <c r="CH44" s="41">
        <f t="shared" si="40"/>
        <v>0</v>
      </c>
      <c r="CI44" s="41">
        <f t="shared" si="40"/>
        <v>0</v>
      </c>
      <c r="CJ44" s="41">
        <f t="shared" si="40"/>
        <v>0</v>
      </c>
      <c r="CK44" s="41">
        <f t="shared" si="40"/>
        <v>0</v>
      </c>
      <c r="CL44" s="41">
        <f t="shared" si="40"/>
        <v>0</v>
      </c>
      <c r="CM44" s="41">
        <f t="shared" si="40"/>
        <v>0</v>
      </c>
      <c r="CN44" s="41">
        <f t="shared" si="40"/>
        <v>0</v>
      </c>
      <c r="CO44" s="41">
        <f t="shared" si="40"/>
        <v>0</v>
      </c>
      <c r="CP44" s="41">
        <f t="shared" si="40"/>
        <v>0</v>
      </c>
      <c r="CQ44" s="41">
        <f t="shared" si="40"/>
        <v>0</v>
      </c>
      <c r="CR44" s="41">
        <f t="shared" si="40"/>
        <v>0</v>
      </c>
      <c r="CS44" s="41">
        <f t="shared" si="40"/>
        <v>0</v>
      </c>
      <c r="CT44" s="41">
        <f t="shared" si="34"/>
        <v>0</v>
      </c>
      <c r="CU44" s="41">
        <f t="shared" si="34"/>
        <v>0</v>
      </c>
      <c r="CV44" s="41">
        <f t="shared" si="34"/>
        <v>0</v>
      </c>
      <c r="CW44" s="41">
        <f t="shared" si="34"/>
        <v>0</v>
      </c>
      <c r="CX44" s="41">
        <f t="shared" si="34"/>
        <v>0</v>
      </c>
      <c r="CY44" s="41">
        <f t="shared" si="34"/>
        <v>0</v>
      </c>
      <c r="CZ44" s="41">
        <f t="shared" si="34"/>
        <v>0</v>
      </c>
      <c r="DA44" s="41">
        <f t="shared" si="34"/>
        <v>0</v>
      </c>
      <c r="DB44" s="41">
        <f t="shared" si="34"/>
        <v>0</v>
      </c>
      <c r="DC44" s="41">
        <f t="shared" si="34"/>
        <v>0</v>
      </c>
      <c r="DD44" s="41">
        <f t="shared" si="34"/>
        <v>0</v>
      </c>
      <c r="DE44" s="41">
        <f t="shared" si="34"/>
        <v>0</v>
      </c>
      <c r="DF44" s="41">
        <f t="shared" si="34"/>
        <v>0</v>
      </c>
      <c r="DG44" s="41">
        <f t="shared" si="34"/>
        <v>0</v>
      </c>
      <c r="DH44" s="41">
        <f t="shared" si="34"/>
        <v>0</v>
      </c>
      <c r="DI44" s="41">
        <f t="shared" si="34"/>
        <v>0</v>
      </c>
      <c r="DJ44" s="41">
        <f t="shared" si="41"/>
        <v>0</v>
      </c>
      <c r="DK44" s="41">
        <f t="shared" si="41"/>
        <v>0</v>
      </c>
      <c r="DL44" s="41">
        <f t="shared" si="41"/>
        <v>0</v>
      </c>
      <c r="DM44" s="41">
        <f t="shared" si="41"/>
        <v>0</v>
      </c>
      <c r="DN44" s="41">
        <f t="shared" si="41"/>
        <v>0</v>
      </c>
      <c r="DO44" s="41">
        <f t="shared" si="41"/>
        <v>0</v>
      </c>
      <c r="DP44" s="41">
        <f t="shared" si="41"/>
        <v>0</v>
      </c>
      <c r="DQ44" s="41">
        <f t="shared" si="41"/>
        <v>0</v>
      </c>
      <c r="DR44" s="41">
        <f t="shared" si="41"/>
        <v>0</v>
      </c>
      <c r="DS44" s="41">
        <f t="shared" si="41"/>
        <v>0</v>
      </c>
      <c r="DT44" s="41">
        <f t="shared" si="41"/>
        <v>0</v>
      </c>
      <c r="DU44" s="41">
        <f t="shared" si="41"/>
        <v>0</v>
      </c>
      <c r="DV44" s="41">
        <f t="shared" si="41"/>
        <v>0</v>
      </c>
      <c r="DW44" s="41">
        <f t="shared" si="41"/>
        <v>0</v>
      </c>
      <c r="DX44" s="41">
        <f t="shared" si="41"/>
        <v>0</v>
      </c>
      <c r="DY44" s="41">
        <f t="shared" si="41"/>
        <v>0</v>
      </c>
      <c r="DZ44" s="41">
        <f t="shared" si="35"/>
        <v>0</v>
      </c>
      <c r="EA44" s="41">
        <f t="shared" si="35"/>
        <v>0</v>
      </c>
      <c r="EB44" s="41">
        <f t="shared" si="35"/>
        <v>0</v>
      </c>
      <c r="EC44" s="41">
        <f t="shared" si="35"/>
        <v>0</v>
      </c>
      <c r="ED44" s="41">
        <f t="shared" si="35"/>
        <v>0</v>
      </c>
      <c r="EE44" s="41">
        <f t="shared" si="35"/>
        <v>0</v>
      </c>
      <c r="EF44" s="41">
        <f t="shared" si="35"/>
        <v>0</v>
      </c>
      <c r="EG44" s="41">
        <f t="shared" si="35"/>
        <v>0</v>
      </c>
      <c r="EH44" s="41">
        <f t="shared" si="35"/>
        <v>0</v>
      </c>
      <c r="EI44" s="41">
        <f t="shared" si="35"/>
        <v>0</v>
      </c>
      <c r="EJ44" s="41">
        <f t="shared" si="35"/>
        <v>0</v>
      </c>
      <c r="EK44" s="41">
        <f t="shared" si="35"/>
        <v>0</v>
      </c>
      <c r="EL44" s="41">
        <f t="shared" si="35"/>
        <v>0</v>
      </c>
      <c r="EM44" s="41">
        <f t="shared" si="35"/>
        <v>0</v>
      </c>
      <c r="EN44" s="41">
        <f t="shared" si="35"/>
        <v>0</v>
      </c>
      <c r="EO44" s="41">
        <f t="shared" si="35"/>
        <v>0</v>
      </c>
      <c r="EP44" s="41">
        <f t="shared" si="42"/>
        <v>0</v>
      </c>
      <c r="EQ44" s="41">
        <f t="shared" si="42"/>
        <v>0</v>
      </c>
      <c r="ER44" s="41">
        <f t="shared" si="42"/>
        <v>0</v>
      </c>
      <c r="ES44" s="41">
        <f t="shared" si="42"/>
        <v>0</v>
      </c>
      <c r="ET44" s="41">
        <f t="shared" si="42"/>
        <v>0</v>
      </c>
      <c r="EU44" s="41">
        <f t="shared" si="42"/>
        <v>0</v>
      </c>
      <c r="EV44" s="41">
        <f t="shared" si="42"/>
        <v>0</v>
      </c>
      <c r="EW44" s="41">
        <f t="shared" si="42"/>
        <v>0</v>
      </c>
      <c r="EX44" s="41">
        <f t="shared" si="42"/>
        <v>0</v>
      </c>
      <c r="EY44" s="41">
        <f t="shared" si="42"/>
        <v>0</v>
      </c>
      <c r="EZ44" s="41">
        <f t="shared" si="42"/>
        <v>0</v>
      </c>
      <c r="FA44" s="41">
        <f t="shared" si="42"/>
        <v>0</v>
      </c>
      <c r="FB44" s="41">
        <f t="shared" si="42"/>
        <v>0</v>
      </c>
      <c r="FC44" s="41">
        <f t="shared" si="42"/>
        <v>0</v>
      </c>
      <c r="FD44" s="41">
        <f t="shared" si="42"/>
        <v>0</v>
      </c>
      <c r="FE44" s="41">
        <f t="shared" si="42"/>
        <v>0</v>
      </c>
      <c r="FF44" s="41">
        <f t="shared" si="36"/>
        <v>0</v>
      </c>
      <c r="FG44" s="41">
        <f t="shared" si="36"/>
        <v>0</v>
      </c>
      <c r="FH44" s="41">
        <f t="shared" si="36"/>
        <v>0</v>
      </c>
      <c r="FI44" s="41">
        <f t="shared" si="36"/>
        <v>0</v>
      </c>
      <c r="FJ44" s="41">
        <f t="shared" si="36"/>
        <v>0</v>
      </c>
      <c r="FK44" s="41">
        <f t="shared" si="36"/>
        <v>0</v>
      </c>
      <c r="FL44" s="41">
        <f t="shared" si="36"/>
        <v>0</v>
      </c>
      <c r="FM44" s="41">
        <f t="shared" si="36"/>
        <v>0</v>
      </c>
      <c r="FN44" s="41">
        <f t="shared" si="36"/>
        <v>0</v>
      </c>
      <c r="FO44" s="41">
        <f t="shared" si="36"/>
        <v>0</v>
      </c>
      <c r="FP44" s="41">
        <f t="shared" si="36"/>
        <v>0</v>
      </c>
      <c r="FQ44" s="41">
        <f t="shared" si="36"/>
        <v>0</v>
      </c>
      <c r="FR44" s="41">
        <f t="shared" si="36"/>
        <v>0</v>
      </c>
      <c r="FS44" s="41">
        <f t="shared" si="36"/>
        <v>0</v>
      </c>
      <c r="FT44" s="41">
        <f t="shared" si="36"/>
        <v>0</v>
      </c>
      <c r="FU44" s="41">
        <f t="shared" si="36"/>
        <v>0</v>
      </c>
      <c r="FV44" s="41">
        <f t="shared" si="43"/>
        <v>0</v>
      </c>
      <c r="FW44" s="41">
        <f t="shared" si="43"/>
        <v>0</v>
      </c>
      <c r="FX44" s="41">
        <f t="shared" si="43"/>
        <v>0</v>
      </c>
      <c r="FY44" s="41">
        <f t="shared" si="43"/>
        <v>0</v>
      </c>
      <c r="FZ44" s="41">
        <f t="shared" si="43"/>
        <v>0</v>
      </c>
      <c r="GA44" s="41">
        <f t="shared" si="43"/>
        <v>0</v>
      </c>
      <c r="GB44" s="41">
        <f t="shared" si="43"/>
        <v>0</v>
      </c>
      <c r="GC44" s="41">
        <f t="shared" si="43"/>
        <v>0</v>
      </c>
      <c r="GD44" s="41">
        <f t="shared" si="43"/>
        <v>0</v>
      </c>
      <c r="GE44" s="41">
        <f t="shared" si="43"/>
        <v>0</v>
      </c>
      <c r="GF44" s="41">
        <f t="shared" si="43"/>
        <v>0</v>
      </c>
      <c r="GG44" s="41">
        <f t="shared" si="43"/>
        <v>0</v>
      </c>
      <c r="GH44" s="41">
        <f t="shared" si="43"/>
        <v>0</v>
      </c>
      <c r="GI44" s="41">
        <f t="shared" si="43"/>
        <v>0</v>
      </c>
      <c r="GJ44" s="41">
        <f t="shared" si="43"/>
        <v>0</v>
      </c>
      <c r="GK44" s="41">
        <f t="shared" si="43"/>
        <v>0</v>
      </c>
      <c r="GL44" s="41">
        <f t="shared" si="37"/>
        <v>0</v>
      </c>
      <c r="GM44" s="41">
        <f t="shared" si="37"/>
        <v>0</v>
      </c>
      <c r="GN44" s="41">
        <f t="shared" si="37"/>
        <v>0</v>
      </c>
      <c r="GO44" s="41">
        <f t="shared" si="37"/>
        <v>0</v>
      </c>
      <c r="GP44" s="41">
        <f t="shared" si="37"/>
        <v>0</v>
      </c>
      <c r="GQ44" s="41">
        <f t="shared" si="37"/>
        <v>0</v>
      </c>
      <c r="GR44" s="41">
        <f t="shared" si="37"/>
        <v>0</v>
      </c>
      <c r="GS44" s="41">
        <f t="shared" si="37"/>
        <v>0</v>
      </c>
      <c r="GT44" s="41">
        <f t="shared" si="37"/>
        <v>0</v>
      </c>
      <c r="GU44" s="41">
        <f t="shared" si="37"/>
        <v>0</v>
      </c>
      <c r="GV44" s="41">
        <f t="shared" si="37"/>
        <v>0</v>
      </c>
      <c r="GW44" s="41">
        <f t="shared" si="37"/>
        <v>0</v>
      </c>
      <c r="GX44" s="41">
        <f t="shared" si="37"/>
        <v>0</v>
      </c>
      <c r="GY44" s="41">
        <f t="shared" si="37"/>
        <v>0</v>
      </c>
      <c r="GZ44" s="41">
        <f t="shared" si="37"/>
        <v>0</v>
      </c>
      <c r="HA44" s="41">
        <f t="shared" si="37"/>
        <v>0</v>
      </c>
      <c r="HB44" s="41">
        <f t="shared" si="44"/>
        <v>0</v>
      </c>
      <c r="HC44" s="41">
        <f t="shared" si="44"/>
        <v>0</v>
      </c>
      <c r="HD44" s="41">
        <f t="shared" si="44"/>
        <v>0</v>
      </c>
      <c r="HE44" s="41">
        <f t="shared" si="44"/>
        <v>0</v>
      </c>
      <c r="HF44" s="41">
        <f t="shared" si="44"/>
        <v>0</v>
      </c>
      <c r="HG44" s="41">
        <f t="shared" si="44"/>
        <v>0</v>
      </c>
      <c r="HH44" s="41">
        <f t="shared" si="44"/>
        <v>0</v>
      </c>
      <c r="HI44" s="41">
        <f t="shared" si="44"/>
        <v>0</v>
      </c>
      <c r="HJ44" s="41">
        <f t="shared" si="44"/>
        <v>0</v>
      </c>
    </row>
    <row r="45" spans="1:218" ht="14.4" x14ac:dyDescent="0.3">
      <c r="A45" s="42">
        <v>42</v>
      </c>
      <c r="B45" s="43">
        <f>'CMM4 - AUX CALC'!$AQ$67</f>
        <v>0</v>
      </c>
      <c r="AR45" s="41">
        <f>$B45/(_xlfn.SINGLE(PrazoConcessao)*12-AR$3+1)</f>
        <v>0</v>
      </c>
      <c r="AS45" s="41">
        <f t="shared" si="38"/>
        <v>0</v>
      </c>
      <c r="AT45" s="41">
        <f t="shared" si="38"/>
        <v>0</v>
      </c>
      <c r="AU45" s="41">
        <f t="shared" si="38"/>
        <v>0</v>
      </c>
      <c r="AV45" s="41">
        <f t="shared" si="38"/>
        <v>0</v>
      </c>
      <c r="AW45" s="41">
        <f t="shared" si="38"/>
        <v>0</v>
      </c>
      <c r="AX45" s="41">
        <f t="shared" si="38"/>
        <v>0</v>
      </c>
      <c r="AY45" s="41">
        <f t="shared" si="38"/>
        <v>0</v>
      </c>
      <c r="AZ45" s="41">
        <f t="shared" si="45"/>
        <v>0</v>
      </c>
      <c r="BA45" s="41">
        <f t="shared" si="45"/>
        <v>0</v>
      </c>
      <c r="BB45" s="41">
        <f t="shared" si="45"/>
        <v>0</v>
      </c>
      <c r="BC45" s="41">
        <f t="shared" si="45"/>
        <v>0</v>
      </c>
      <c r="BD45" s="41">
        <f t="shared" si="45"/>
        <v>0</v>
      </c>
      <c r="BE45" s="41">
        <f t="shared" si="45"/>
        <v>0</v>
      </c>
      <c r="BF45" s="41">
        <f t="shared" si="45"/>
        <v>0</v>
      </c>
      <c r="BG45" s="41">
        <f t="shared" si="45"/>
        <v>0</v>
      </c>
      <c r="BH45" s="41">
        <f t="shared" si="45"/>
        <v>0</v>
      </c>
      <c r="BI45" s="41">
        <f t="shared" si="45"/>
        <v>0</v>
      </c>
      <c r="BJ45" s="41">
        <f t="shared" si="45"/>
        <v>0</v>
      </c>
      <c r="BK45" s="41">
        <f t="shared" si="45"/>
        <v>0</v>
      </c>
      <c r="BL45" s="41">
        <f t="shared" si="45"/>
        <v>0</v>
      </c>
      <c r="BM45" s="41">
        <f t="shared" si="45"/>
        <v>0</v>
      </c>
      <c r="BN45" s="41">
        <f t="shared" si="39"/>
        <v>0</v>
      </c>
      <c r="BO45" s="41">
        <f t="shared" si="39"/>
        <v>0</v>
      </c>
      <c r="BP45" s="41">
        <f t="shared" si="39"/>
        <v>0</v>
      </c>
      <c r="BQ45" s="41">
        <f t="shared" si="39"/>
        <v>0</v>
      </c>
      <c r="BR45" s="41">
        <f t="shared" si="39"/>
        <v>0</v>
      </c>
      <c r="BS45" s="41">
        <f t="shared" si="39"/>
        <v>0</v>
      </c>
      <c r="BT45" s="41">
        <f t="shared" si="39"/>
        <v>0</v>
      </c>
      <c r="BU45" s="41">
        <f t="shared" si="39"/>
        <v>0</v>
      </c>
      <c r="BV45" s="41">
        <f t="shared" si="39"/>
        <v>0</v>
      </c>
      <c r="BW45" s="41">
        <f t="shared" si="39"/>
        <v>0</v>
      </c>
      <c r="BX45" s="41">
        <f t="shared" si="39"/>
        <v>0</v>
      </c>
      <c r="BY45" s="41">
        <f t="shared" si="39"/>
        <v>0</v>
      </c>
      <c r="BZ45" s="41">
        <f t="shared" si="39"/>
        <v>0</v>
      </c>
      <c r="CA45" s="41">
        <f t="shared" si="39"/>
        <v>0</v>
      </c>
      <c r="CB45" s="41">
        <f t="shared" si="39"/>
        <v>0</v>
      </c>
      <c r="CC45" s="41">
        <f t="shared" si="39"/>
        <v>0</v>
      </c>
      <c r="CD45" s="41">
        <f t="shared" si="40"/>
        <v>0</v>
      </c>
      <c r="CE45" s="41">
        <f t="shared" si="40"/>
        <v>0</v>
      </c>
      <c r="CF45" s="41">
        <f t="shared" si="40"/>
        <v>0</v>
      </c>
      <c r="CG45" s="41">
        <f t="shared" si="40"/>
        <v>0</v>
      </c>
      <c r="CH45" s="41">
        <f t="shared" si="40"/>
        <v>0</v>
      </c>
      <c r="CI45" s="41">
        <f t="shared" si="40"/>
        <v>0</v>
      </c>
      <c r="CJ45" s="41">
        <f t="shared" si="40"/>
        <v>0</v>
      </c>
      <c r="CK45" s="41">
        <f t="shared" si="40"/>
        <v>0</v>
      </c>
      <c r="CL45" s="41">
        <f t="shared" si="40"/>
        <v>0</v>
      </c>
      <c r="CM45" s="41">
        <f t="shared" si="40"/>
        <v>0</v>
      </c>
      <c r="CN45" s="41">
        <f t="shared" si="40"/>
        <v>0</v>
      </c>
      <c r="CO45" s="41">
        <f t="shared" si="40"/>
        <v>0</v>
      </c>
      <c r="CP45" s="41">
        <f t="shared" si="40"/>
        <v>0</v>
      </c>
      <c r="CQ45" s="41">
        <f t="shared" si="40"/>
        <v>0</v>
      </c>
      <c r="CR45" s="41">
        <f t="shared" si="40"/>
        <v>0</v>
      </c>
      <c r="CS45" s="41">
        <f t="shared" si="40"/>
        <v>0</v>
      </c>
      <c r="CT45" s="41">
        <f t="shared" si="34"/>
        <v>0</v>
      </c>
      <c r="CU45" s="41">
        <f t="shared" si="34"/>
        <v>0</v>
      </c>
      <c r="CV45" s="41">
        <f t="shared" si="34"/>
        <v>0</v>
      </c>
      <c r="CW45" s="41">
        <f t="shared" si="34"/>
        <v>0</v>
      </c>
      <c r="CX45" s="41">
        <f t="shared" si="34"/>
        <v>0</v>
      </c>
      <c r="CY45" s="41">
        <f t="shared" si="34"/>
        <v>0</v>
      </c>
      <c r="CZ45" s="41">
        <f t="shared" si="34"/>
        <v>0</v>
      </c>
      <c r="DA45" s="41">
        <f t="shared" si="34"/>
        <v>0</v>
      </c>
      <c r="DB45" s="41">
        <f t="shared" si="34"/>
        <v>0</v>
      </c>
      <c r="DC45" s="41">
        <f t="shared" si="34"/>
        <v>0</v>
      </c>
      <c r="DD45" s="41">
        <f t="shared" si="34"/>
        <v>0</v>
      </c>
      <c r="DE45" s="41">
        <f t="shared" si="34"/>
        <v>0</v>
      </c>
      <c r="DF45" s="41">
        <f t="shared" si="34"/>
        <v>0</v>
      </c>
      <c r="DG45" s="41">
        <f t="shared" si="34"/>
        <v>0</v>
      </c>
      <c r="DH45" s="41">
        <f t="shared" si="34"/>
        <v>0</v>
      </c>
      <c r="DI45" s="41">
        <f t="shared" si="34"/>
        <v>0</v>
      </c>
      <c r="DJ45" s="41">
        <f t="shared" si="41"/>
        <v>0</v>
      </c>
      <c r="DK45" s="41">
        <f t="shared" si="41"/>
        <v>0</v>
      </c>
      <c r="DL45" s="41">
        <f t="shared" si="41"/>
        <v>0</v>
      </c>
      <c r="DM45" s="41">
        <f t="shared" si="41"/>
        <v>0</v>
      </c>
      <c r="DN45" s="41">
        <f t="shared" si="41"/>
        <v>0</v>
      </c>
      <c r="DO45" s="41">
        <f t="shared" si="41"/>
        <v>0</v>
      </c>
      <c r="DP45" s="41">
        <f t="shared" si="41"/>
        <v>0</v>
      </c>
      <c r="DQ45" s="41">
        <f t="shared" si="41"/>
        <v>0</v>
      </c>
      <c r="DR45" s="41">
        <f t="shared" si="41"/>
        <v>0</v>
      </c>
      <c r="DS45" s="41">
        <f t="shared" si="41"/>
        <v>0</v>
      </c>
      <c r="DT45" s="41">
        <f t="shared" si="41"/>
        <v>0</v>
      </c>
      <c r="DU45" s="41">
        <f t="shared" si="41"/>
        <v>0</v>
      </c>
      <c r="DV45" s="41">
        <f t="shared" si="41"/>
        <v>0</v>
      </c>
      <c r="DW45" s="41">
        <f t="shared" si="41"/>
        <v>0</v>
      </c>
      <c r="DX45" s="41">
        <f t="shared" si="41"/>
        <v>0</v>
      </c>
      <c r="DY45" s="41">
        <f t="shared" si="41"/>
        <v>0</v>
      </c>
      <c r="DZ45" s="41">
        <f t="shared" si="35"/>
        <v>0</v>
      </c>
      <c r="EA45" s="41">
        <f t="shared" si="35"/>
        <v>0</v>
      </c>
      <c r="EB45" s="41">
        <f t="shared" si="35"/>
        <v>0</v>
      </c>
      <c r="EC45" s="41">
        <f t="shared" si="35"/>
        <v>0</v>
      </c>
      <c r="ED45" s="41">
        <f t="shared" si="35"/>
        <v>0</v>
      </c>
      <c r="EE45" s="41">
        <f t="shared" si="35"/>
        <v>0</v>
      </c>
      <c r="EF45" s="41">
        <f t="shared" si="35"/>
        <v>0</v>
      </c>
      <c r="EG45" s="41">
        <f t="shared" si="35"/>
        <v>0</v>
      </c>
      <c r="EH45" s="41">
        <f t="shared" si="35"/>
        <v>0</v>
      </c>
      <c r="EI45" s="41">
        <f t="shared" si="35"/>
        <v>0</v>
      </c>
      <c r="EJ45" s="41">
        <f t="shared" si="35"/>
        <v>0</v>
      </c>
      <c r="EK45" s="41">
        <f t="shared" si="35"/>
        <v>0</v>
      </c>
      <c r="EL45" s="41">
        <f t="shared" si="35"/>
        <v>0</v>
      </c>
      <c r="EM45" s="41">
        <f t="shared" si="35"/>
        <v>0</v>
      </c>
      <c r="EN45" s="41">
        <f t="shared" si="35"/>
        <v>0</v>
      </c>
      <c r="EO45" s="41">
        <f t="shared" si="35"/>
        <v>0</v>
      </c>
      <c r="EP45" s="41">
        <f t="shared" si="42"/>
        <v>0</v>
      </c>
      <c r="EQ45" s="41">
        <f t="shared" si="42"/>
        <v>0</v>
      </c>
      <c r="ER45" s="41">
        <f t="shared" si="42"/>
        <v>0</v>
      </c>
      <c r="ES45" s="41">
        <f t="shared" si="42"/>
        <v>0</v>
      </c>
      <c r="ET45" s="41">
        <f t="shared" si="42"/>
        <v>0</v>
      </c>
      <c r="EU45" s="41">
        <f t="shared" si="42"/>
        <v>0</v>
      </c>
      <c r="EV45" s="41">
        <f t="shared" si="42"/>
        <v>0</v>
      </c>
      <c r="EW45" s="41">
        <f t="shared" si="42"/>
        <v>0</v>
      </c>
      <c r="EX45" s="41">
        <f t="shared" si="42"/>
        <v>0</v>
      </c>
      <c r="EY45" s="41">
        <f t="shared" si="42"/>
        <v>0</v>
      </c>
      <c r="EZ45" s="41">
        <f t="shared" si="42"/>
        <v>0</v>
      </c>
      <c r="FA45" s="41">
        <f t="shared" si="42"/>
        <v>0</v>
      </c>
      <c r="FB45" s="41">
        <f t="shared" si="42"/>
        <v>0</v>
      </c>
      <c r="FC45" s="41">
        <f t="shared" si="42"/>
        <v>0</v>
      </c>
      <c r="FD45" s="41">
        <f t="shared" si="42"/>
        <v>0</v>
      </c>
      <c r="FE45" s="41">
        <f t="shared" si="42"/>
        <v>0</v>
      </c>
      <c r="FF45" s="41">
        <f t="shared" si="36"/>
        <v>0</v>
      </c>
      <c r="FG45" s="41">
        <f t="shared" si="36"/>
        <v>0</v>
      </c>
      <c r="FH45" s="41">
        <f t="shared" si="36"/>
        <v>0</v>
      </c>
      <c r="FI45" s="41">
        <f t="shared" si="36"/>
        <v>0</v>
      </c>
      <c r="FJ45" s="41">
        <f t="shared" si="36"/>
        <v>0</v>
      </c>
      <c r="FK45" s="41">
        <f t="shared" si="36"/>
        <v>0</v>
      </c>
      <c r="FL45" s="41">
        <f t="shared" si="36"/>
        <v>0</v>
      </c>
      <c r="FM45" s="41">
        <f t="shared" si="36"/>
        <v>0</v>
      </c>
      <c r="FN45" s="41">
        <f t="shared" si="36"/>
        <v>0</v>
      </c>
      <c r="FO45" s="41">
        <f t="shared" si="36"/>
        <v>0</v>
      </c>
      <c r="FP45" s="41">
        <f t="shared" si="36"/>
        <v>0</v>
      </c>
      <c r="FQ45" s="41">
        <f t="shared" si="36"/>
        <v>0</v>
      </c>
      <c r="FR45" s="41">
        <f t="shared" si="36"/>
        <v>0</v>
      </c>
      <c r="FS45" s="41">
        <f t="shared" si="36"/>
        <v>0</v>
      </c>
      <c r="FT45" s="41">
        <f t="shared" si="36"/>
        <v>0</v>
      </c>
      <c r="FU45" s="41">
        <f t="shared" si="36"/>
        <v>0</v>
      </c>
      <c r="FV45" s="41">
        <f t="shared" si="43"/>
        <v>0</v>
      </c>
      <c r="FW45" s="41">
        <f t="shared" si="43"/>
        <v>0</v>
      </c>
      <c r="FX45" s="41">
        <f t="shared" si="43"/>
        <v>0</v>
      </c>
      <c r="FY45" s="41">
        <f t="shared" si="43"/>
        <v>0</v>
      </c>
      <c r="FZ45" s="41">
        <f t="shared" si="43"/>
        <v>0</v>
      </c>
      <c r="GA45" s="41">
        <f t="shared" si="43"/>
        <v>0</v>
      </c>
      <c r="GB45" s="41">
        <f t="shared" si="43"/>
        <v>0</v>
      </c>
      <c r="GC45" s="41">
        <f t="shared" si="43"/>
        <v>0</v>
      </c>
      <c r="GD45" s="41">
        <f t="shared" si="43"/>
        <v>0</v>
      </c>
      <c r="GE45" s="41">
        <f t="shared" si="43"/>
        <v>0</v>
      </c>
      <c r="GF45" s="41">
        <f t="shared" si="43"/>
        <v>0</v>
      </c>
      <c r="GG45" s="41">
        <f t="shared" si="43"/>
        <v>0</v>
      </c>
      <c r="GH45" s="41">
        <f t="shared" si="43"/>
        <v>0</v>
      </c>
      <c r="GI45" s="41">
        <f t="shared" si="43"/>
        <v>0</v>
      </c>
      <c r="GJ45" s="41">
        <f t="shared" si="43"/>
        <v>0</v>
      </c>
      <c r="GK45" s="41">
        <f t="shared" si="43"/>
        <v>0</v>
      </c>
      <c r="GL45" s="41">
        <f t="shared" si="37"/>
        <v>0</v>
      </c>
      <c r="GM45" s="41">
        <f t="shared" si="37"/>
        <v>0</v>
      </c>
      <c r="GN45" s="41">
        <f t="shared" si="37"/>
        <v>0</v>
      </c>
      <c r="GO45" s="41">
        <f t="shared" si="37"/>
        <v>0</v>
      </c>
      <c r="GP45" s="41">
        <f t="shared" si="37"/>
        <v>0</v>
      </c>
      <c r="GQ45" s="41">
        <f t="shared" si="37"/>
        <v>0</v>
      </c>
      <c r="GR45" s="41">
        <f t="shared" si="37"/>
        <v>0</v>
      </c>
      <c r="GS45" s="41">
        <f t="shared" si="37"/>
        <v>0</v>
      </c>
      <c r="GT45" s="41">
        <f t="shared" si="37"/>
        <v>0</v>
      </c>
      <c r="GU45" s="41">
        <f t="shared" si="37"/>
        <v>0</v>
      </c>
      <c r="GV45" s="41">
        <f t="shared" si="37"/>
        <v>0</v>
      </c>
      <c r="GW45" s="41">
        <f t="shared" si="37"/>
        <v>0</v>
      </c>
      <c r="GX45" s="41">
        <f t="shared" si="37"/>
        <v>0</v>
      </c>
      <c r="GY45" s="41">
        <f t="shared" si="37"/>
        <v>0</v>
      </c>
      <c r="GZ45" s="41">
        <f t="shared" si="37"/>
        <v>0</v>
      </c>
      <c r="HA45" s="41">
        <f t="shared" si="37"/>
        <v>0</v>
      </c>
      <c r="HB45" s="41">
        <f t="shared" si="44"/>
        <v>0</v>
      </c>
      <c r="HC45" s="41">
        <f t="shared" si="44"/>
        <v>0</v>
      </c>
      <c r="HD45" s="41">
        <f t="shared" si="44"/>
        <v>0</v>
      </c>
      <c r="HE45" s="41">
        <f t="shared" si="44"/>
        <v>0</v>
      </c>
      <c r="HF45" s="41">
        <f t="shared" si="44"/>
        <v>0</v>
      </c>
      <c r="HG45" s="41">
        <f t="shared" si="44"/>
        <v>0</v>
      </c>
      <c r="HH45" s="41">
        <f t="shared" si="44"/>
        <v>0</v>
      </c>
      <c r="HI45" s="41">
        <f t="shared" si="44"/>
        <v>0</v>
      </c>
      <c r="HJ45" s="41">
        <f t="shared" si="44"/>
        <v>0</v>
      </c>
    </row>
    <row r="46" spans="1:218" ht="14.4" x14ac:dyDescent="0.3">
      <c r="A46" s="42">
        <v>43</v>
      </c>
      <c r="B46" s="43">
        <f>'CMM4 - AUX CALC'!$AR$67</f>
        <v>0</v>
      </c>
      <c r="AS46" s="41">
        <f>$B46/(_xlfn.SINGLE(PrazoConcessao)*12-AS$3+1)</f>
        <v>0</v>
      </c>
      <c r="AT46" s="41">
        <f t="shared" si="38"/>
        <v>0</v>
      </c>
      <c r="AU46" s="41">
        <f t="shared" si="38"/>
        <v>0</v>
      </c>
      <c r="AV46" s="41">
        <f t="shared" si="38"/>
        <v>0</v>
      </c>
      <c r="AW46" s="41">
        <f t="shared" si="38"/>
        <v>0</v>
      </c>
      <c r="AX46" s="41">
        <f t="shared" si="38"/>
        <v>0</v>
      </c>
      <c r="AY46" s="41">
        <f t="shared" si="38"/>
        <v>0</v>
      </c>
      <c r="AZ46" s="41">
        <f t="shared" si="45"/>
        <v>0</v>
      </c>
      <c r="BA46" s="41">
        <f t="shared" si="45"/>
        <v>0</v>
      </c>
      <c r="BB46" s="41">
        <f t="shared" si="45"/>
        <v>0</v>
      </c>
      <c r="BC46" s="41">
        <f t="shared" si="45"/>
        <v>0</v>
      </c>
      <c r="BD46" s="41">
        <f t="shared" si="45"/>
        <v>0</v>
      </c>
      <c r="BE46" s="41">
        <f t="shared" si="45"/>
        <v>0</v>
      </c>
      <c r="BF46" s="41">
        <f t="shared" si="45"/>
        <v>0</v>
      </c>
      <c r="BG46" s="41">
        <f t="shared" si="45"/>
        <v>0</v>
      </c>
      <c r="BH46" s="41">
        <f t="shared" si="45"/>
        <v>0</v>
      </c>
      <c r="BI46" s="41">
        <f t="shared" si="45"/>
        <v>0</v>
      </c>
      <c r="BJ46" s="41">
        <f t="shared" si="45"/>
        <v>0</v>
      </c>
      <c r="BK46" s="41">
        <f t="shared" si="45"/>
        <v>0</v>
      </c>
      <c r="BL46" s="41">
        <f t="shared" si="45"/>
        <v>0</v>
      </c>
      <c r="BM46" s="41">
        <f t="shared" si="45"/>
        <v>0</v>
      </c>
      <c r="BN46" s="41">
        <f t="shared" si="39"/>
        <v>0</v>
      </c>
      <c r="BO46" s="41">
        <f t="shared" si="39"/>
        <v>0</v>
      </c>
      <c r="BP46" s="41">
        <f t="shared" si="39"/>
        <v>0</v>
      </c>
      <c r="BQ46" s="41">
        <f t="shared" si="39"/>
        <v>0</v>
      </c>
      <c r="BR46" s="41">
        <f t="shared" si="39"/>
        <v>0</v>
      </c>
      <c r="BS46" s="41">
        <f t="shared" si="39"/>
        <v>0</v>
      </c>
      <c r="BT46" s="41">
        <f t="shared" si="39"/>
        <v>0</v>
      </c>
      <c r="BU46" s="41">
        <f t="shared" si="39"/>
        <v>0</v>
      </c>
      <c r="BV46" s="41">
        <f t="shared" si="39"/>
        <v>0</v>
      </c>
      <c r="BW46" s="41">
        <f t="shared" si="39"/>
        <v>0</v>
      </c>
      <c r="BX46" s="41">
        <f t="shared" si="39"/>
        <v>0</v>
      </c>
      <c r="BY46" s="41">
        <f t="shared" si="39"/>
        <v>0</v>
      </c>
      <c r="BZ46" s="41">
        <f t="shared" si="39"/>
        <v>0</v>
      </c>
      <c r="CA46" s="41">
        <f t="shared" si="39"/>
        <v>0</v>
      </c>
      <c r="CB46" s="41">
        <f t="shared" si="39"/>
        <v>0</v>
      </c>
      <c r="CC46" s="41">
        <f t="shared" si="39"/>
        <v>0</v>
      </c>
      <c r="CD46" s="41">
        <f t="shared" si="40"/>
        <v>0</v>
      </c>
      <c r="CE46" s="41">
        <f t="shared" si="40"/>
        <v>0</v>
      </c>
      <c r="CF46" s="41">
        <f t="shared" si="40"/>
        <v>0</v>
      </c>
      <c r="CG46" s="41">
        <f t="shared" si="40"/>
        <v>0</v>
      </c>
      <c r="CH46" s="41">
        <f t="shared" si="40"/>
        <v>0</v>
      </c>
      <c r="CI46" s="41">
        <f t="shared" si="40"/>
        <v>0</v>
      </c>
      <c r="CJ46" s="41">
        <f t="shared" si="40"/>
        <v>0</v>
      </c>
      <c r="CK46" s="41">
        <f t="shared" si="40"/>
        <v>0</v>
      </c>
      <c r="CL46" s="41">
        <f t="shared" si="40"/>
        <v>0</v>
      </c>
      <c r="CM46" s="41">
        <f t="shared" si="40"/>
        <v>0</v>
      </c>
      <c r="CN46" s="41">
        <f t="shared" si="40"/>
        <v>0</v>
      </c>
      <c r="CO46" s="41">
        <f t="shared" si="40"/>
        <v>0</v>
      </c>
      <c r="CP46" s="41">
        <f t="shared" si="40"/>
        <v>0</v>
      </c>
      <c r="CQ46" s="41">
        <f t="shared" si="40"/>
        <v>0</v>
      </c>
      <c r="CR46" s="41">
        <f t="shared" si="40"/>
        <v>0</v>
      </c>
      <c r="CS46" s="41">
        <f t="shared" si="40"/>
        <v>0</v>
      </c>
      <c r="CT46" s="41">
        <f t="shared" si="34"/>
        <v>0</v>
      </c>
      <c r="CU46" s="41">
        <f t="shared" si="34"/>
        <v>0</v>
      </c>
      <c r="CV46" s="41">
        <f t="shared" si="34"/>
        <v>0</v>
      </c>
      <c r="CW46" s="41">
        <f t="shared" si="34"/>
        <v>0</v>
      </c>
      <c r="CX46" s="41">
        <f t="shared" si="34"/>
        <v>0</v>
      </c>
      <c r="CY46" s="41">
        <f t="shared" si="34"/>
        <v>0</v>
      </c>
      <c r="CZ46" s="41">
        <f t="shared" si="34"/>
        <v>0</v>
      </c>
      <c r="DA46" s="41">
        <f t="shared" si="34"/>
        <v>0</v>
      </c>
      <c r="DB46" s="41">
        <f t="shared" si="34"/>
        <v>0</v>
      </c>
      <c r="DC46" s="41">
        <f t="shared" si="34"/>
        <v>0</v>
      </c>
      <c r="DD46" s="41">
        <f t="shared" si="34"/>
        <v>0</v>
      </c>
      <c r="DE46" s="41">
        <f t="shared" si="34"/>
        <v>0</v>
      </c>
      <c r="DF46" s="41">
        <f t="shared" si="34"/>
        <v>0</v>
      </c>
      <c r="DG46" s="41">
        <f t="shared" si="34"/>
        <v>0</v>
      </c>
      <c r="DH46" s="41">
        <f t="shared" si="34"/>
        <v>0</v>
      </c>
      <c r="DI46" s="41">
        <f t="shared" si="34"/>
        <v>0</v>
      </c>
      <c r="DJ46" s="41">
        <f t="shared" si="41"/>
        <v>0</v>
      </c>
      <c r="DK46" s="41">
        <f t="shared" si="41"/>
        <v>0</v>
      </c>
      <c r="DL46" s="41">
        <f t="shared" si="41"/>
        <v>0</v>
      </c>
      <c r="DM46" s="41">
        <f t="shared" si="41"/>
        <v>0</v>
      </c>
      <c r="DN46" s="41">
        <f t="shared" si="41"/>
        <v>0</v>
      </c>
      <c r="DO46" s="41">
        <f t="shared" si="41"/>
        <v>0</v>
      </c>
      <c r="DP46" s="41">
        <f t="shared" si="41"/>
        <v>0</v>
      </c>
      <c r="DQ46" s="41">
        <f t="shared" si="41"/>
        <v>0</v>
      </c>
      <c r="DR46" s="41">
        <f t="shared" si="41"/>
        <v>0</v>
      </c>
      <c r="DS46" s="41">
        <f t="shared" si="41"/>
        <v>0</v>
      </c>
      <c r="DT46" s="41">
        <f t="shared" si="41"/>
        <v>0</v>
      </c>
      <c r="DU46" s="41">
        <f t="shared" si="41"/>
        <v>0</v>
      </c>
      <c r="DV46" s="41">
        <f t="shared" si="41"/>
        <v>0</v>
      </c>
      <c r="DW46" s="41">
        <f t="shared" si="41"/>
        <v>0</v>
      </c>
      <c r="DX46" s="41">
        <f t="shared" si="41"/>
        <v>0</v>
      </c>
      <c r="DY46" s="41">
        <f t="shared" si="41"/>
        <v>0</v>
      </c>
      <c r="DZ46" s="41">
        <f t="shared" si="35"/>
        <v>0</v>
      </c>
      <c r="EA46" s="41">
        <f t="shared" si="35"/>
        <v>0</v>
      </c>
      <c r="EB46" s="41">
        <f t="shared" si="35"/>
        <v>0</v>
      </c>
      <c r="EC46" s="41">
        <f t="shared" si="35"/>
        <v>0</v>
      </c>
      <c r="ED46" s="41">
        <f t="shared" si="35"/>
        <v>0</v>
      </c>
      <c r="EE46" s="41">
        <f t="shared" si="35"/>
        <v>0</v>
      </c>
      <c r="EF46" s="41">
        <f t="shared" si="35"/>
        <v>0</v>
      </c>
      <c r="EG46" s="41">
        <f t="shared" si="35"/>
        <v>0</v>
      </c>
      <c r="EH46" s="41">
        <f t="shared" si="35"/>
        <v>0</v>
      </c>
      <c r="EI46" s="41">
        <f t="shared" si="35"/>
        <v>0</v>
      </c>
      <c r="EJ46" s="41">
        <f t="shared" si="35"/>
        <v>0</v>
      </c>
      <c r="EK46" s="41">
        <f t="shared" si="35"/>
        <v>0</v>
      </c>
      <c r="EL46" s="41">
        <f t="shared" si="35"/>
        <v>0</v>
      </c>
      <c r="EM46" s="41">
        <f t="shared" si="35"/>
        <v>0</v>
      </c>
      <c r="EN46" s="41">
        <f t="shared" si="35"/>
        <v>0</v>
      </c>
      <c r="EO46" s="41">
        <f t="shared" si="35"/>
        <v>0</v>
      </c>
      <c r="EP46" s="41">
        <f t="shared" si="42"/>
        <v>0</v>
      </c>
      <c r="EQ46" s="41">
        <f t="shared" si="42"/>
        <v>0</v>
      </c>
      <c r="ER46" s="41">
        <f t="shared" si="42"/>
        <v>0</v>
      </c>
      <c r="ES46" s="41">
        <f t="shared" si="42"/>
        <v>0</v>
      </c>
      <c r="ET46" s="41">
        <f t="shared" si="42"/>
        <v>0</v>
      </c>
      <c r="EU46" s="41">
        <f t="shared" si="42"/>
        <v>0</v>
      </c>
      <c r="EV46" s="41">
        <f t="shared" si="42"/>
        <v>0</v>
      </c>
      <c r="EW46" s="41">
        <f t="shared" si="42"/>
        <v>0</v>
      </c>
      <c r="EX46" s="41">
        <f t="shared" si="42"/>
        <v>0</v>
      </c>
      <c r="EY46" s="41">
        <f t="shared" si="42"/>
        <v>0</v>
      </c>
      <c r="EZ46" s="41">
        <f t="shared" si="42"/>
        <v>0</v>
      </c>
      <c r="FA46" s="41">
        <f t="shared" si="42"/>
        <v>0</v>
      </c>
      <c r="FB46" s="41">
        <f t="shared" si="42"/>
        <v>0</v>
      </c>
      <c r="FC46" s="41">
        <f t="shared" si="42"/>
        <v>0</v>
      </c>
      <c r="FD46" s="41">
        <f t="shared" si="42"/>
        <v>0</v>
      </c>
      <c r="FE46" s="41">
        <f t="shared" si="42"/>
        <v>0</v>
      </c>
      <c r="FF46" s="41">
        <f t="shared" si="36"/>
        <v>0</v>
      </c>
      <c r="FG46" s="41">
        <f t="shared" si="36"/>
        <v>0</v>
      </c>
      <c r="FH46" s="41">
        <f t="shared" si="36"/>
        <v>0</v>
      </c>
      <c r="FI46" s="41">
        <f t="shared" si="36"/>
        <v>0</v>
      </c>
      <c r="FJ46" s="41">
        <f t="shared" si="36"/>
        <v>0</v>
      </c>
      <c r="FK46" s="41">
        <f t="shared" si="36"/>
        <v>0</v>
      </c>
      <c r="FL46" s="41">
        <f t="shared" si="36"/>
        <v>0</v>
      </c>
      <c r="FM46" s="41">
        <f t="shared" si="36"/>
        <v>0</v>
      </c>
      <c r="FN46" s="41">
        <f t="shared" si="36"/>
        <v>0</v>
      </c>
      <c r="FO46" s="41">
        <f t="shared" si="36"/>
        <v>0</v>
      </c>
      <c r="FP46" s="41">
        <f t="shared" si="36"/>
        <v>0</v>
      </c>
      <c r="FQ46" s="41">
        <f t="shared" si="36"/>
        <v>0</v>
      </c>
      <c r="FR46" s="41">
        <f t="shared" si="36"/>
        <v>0</v>
      </c>
      <c r="FS46" s="41">
        <f t="shared" si="36"/>
        <v>0</v>
      </c>
      <c r="FT46" s="41">
        <f t="shared" si="36"/>
        <v>0</v>
      </c>
      <c r="FU46" s="41">
        <f t="shared" si="36"/>
        <v>0</v>
      </c>
      <c r="FV46" s="41">
        <f t="shared" si="43"/>
        <v>0</v>
      </c>
      <c r="FW46" s="41">
        <f t="shared" si="43"/>
        <v>0</v>
      </c>
      <c r="FX46" s="41">
        <f t="shared" si="43"/>
        <v>0</v>
      </c>
      <c r="FY46" s="41">
        <f t="shared" si="43"/>
        <v>0</v>
      </c>
      <c r="FZ46" s="41">
        <f t="shared" si="43"/>
        <v>0</v>
      </c>
      <c r="GA46" s="41">
        <f t="shared" si="43"/>
        <v>0</v>
      </c>
      <c r="GB46" s="41">
        <f t="shared" si="43"/>
        <v>0</v>
      </c>
      <c r="GC46" s="41">
        <f t="shared" si="43"/>
        <v>0</v>
      </c>
      <c r="GD46" s="41">
        <f t="shared" si="43"/>
        <v>0</v>
      </c>
      <c r="GE46" s="41">
        <f t="shared" si="43"/>
        <v>0</v>
      </c>
      <c r="GF46" s="41">
        <f t="shared" si="43"/>
        <v>0</v>
      </c>
      <c r="GG46" s="41">
        <f t="shared" si="43"/>
        <v>0</v>
      </c>
      <c r="GH46" s="41">
        <f t="shared" si="43"/>
        <v>0</v>
      </c>
      <c r="GI46" s="41">
        <f t="shared" si="43"/>
        <v>0</v>
      </c>
      <c r="GJ46" s="41">
        <f t="shared" si="43"/>
        <v>0</v>
      </c>
      <c r="GK46" s="41">
        <f t="shared" si="43"/>
        <v>0</v>
      </c>
      <c r="GL46" s="41">
        <f t="shared" si="37"/>
        <v>0</v>
      </c>
      <c r="GM46" s="41">
        <f t="shared" si="37"/>
        <v>0</v>
      </c>
      <c r="GN46" s="41">
        <f t="shared" si="37"/>
        <v>0</v>
      </c>
      <c r="GO46" s="41">
        <f t="shared" si="37"/>
        <v>0</v>
      </c>
      <c r="GP46" s="41">
        <f t="shared" si="37"/>
        <v>0</v>
      </c>
      <c r="GQ46" s="41">
        <f t="shared" si="37"/>
        <v>0</v>
      </c>
      <c r="GR46" s="41">
        <f t="shared" si="37"/>
        <v>0</v>
      </c>
      <c r="GS46" s="41">
        <f t="shared" si="37"/>
        <v>0</v>
      </c>
      <c r="GT46" s="41">
        <f t="shared" si="37"/>
        <v>0</v>
      </c>
      <c r="GU46" s="41">
        <f t="shared" si="37"/>
        <v>0</v>
      </c>
      <c r="GV46" s="41">
        <f t="shared" si="37"/>
        <v>0</v>
      </c>
      <c r="GW46" s="41">
        <f t="shared" si="37"/>
        <v>0</v>
      </c>
      <c r="GX46" s="41">
        <f t="shared" si="37"/>
        <v>0</v>
      </c>
      <c r="GY46" s="41">
        <f t="shared" si="37"/>
        <v>0</v>
      </c>
      <c r="GZ46" s="41">
        <f t="shared" si="37"/>
        <v>0</v>
      </c>
      <c r="HA46" s="41">
        <f t="shared" si="37"/>
        <v>0</v>
      </c>
      <c r="HB46" s="41">
        <f t="shared" si="44"/>
        <v>0</v>
      </c>
      <c r="HC46" s="41">
        <f t="shared" si="44"/>
        <v>0</v>
      </c>
      <c r="HD46" s="41">
        <f t="shared" si="44"/>
        <v>0</v>
      </c>
      <c r="HE46" s="41">
        <f t="shared" si="44"/>
        <v>0</v>
      </c>
      <c r="HF46" s="41">
        <f t="shared" si="44"/>
        <v>0</v>
      </c>
      <c r="HG46" s="41">
        <f t="shared" si="44"/>
        <v>0</v>
      </c>
      <c r="HH46" s="41">
        <f t="shared" si="44"/>
        <v>0</v>
      </c>
      <c r="HI46" s="41">
        <f t="shared" si="44"/>
        <v>0</v>
      </c>
      <c r="HJ46" s="41">
        <f t="shared" si="44"/>
        <v>0</v>
      </c>
    </row>
    <row r="47" spans="1:218" ht="14.4" x14ac:dyDescent="0.3">
      <c r="A47" s="42">
        <v>44</v>
      </c>
      <c r="B47" s="43">
        <f>'CMM4 - AUX CALC'!$AS$67</f>
        <v>0</v>
      </c>
      <c r="AT47" s="41">
        <f>$B47/(_xlfn.SINGLE(PrazoConcessao)*12-AT$3+1)</f>
        <v>0</v>
      </c>
      <c r="AU47" s="41">
        <f t="shared" si="38"/>
        <v>0</v>
      </c>
      <c r="AV47" s="41">
        <f t="shared" si="38"/>
        <v>0</v>
      </c>
      <c r="AW47" s="41">
        <f t="shared" si="38"/>
        <v>0</v>
      </c>
      <c r="AX47" s="41">
        <f t="shared" si="38"/>
        <v>0</v>
      </c>
      <c r="AY47" s="41">
        <f t="shared" si="38"/>
        <v>0</v>
      </c>
      <c r="AZ47" s="41">
        <f t="shared" si="45"/>
        <v>0</v>
      </c>
      <c r="BA47" s="41">
        <f t="shared" si="45"/>
        <v>0</v>
      </c>
      <c r="BB47" s="41">
        <f t="shared" si="45"/>
        <v>0</v>
      </c>
      <c r="BC47" s="41">
        <f t="shared" si="45"/>
        <v>0</v>
      </c>
      <c r="BD47" s="41">
        <f t="shared" si="45"/>
        <v>0</v>
      </c>
      <c r="BE47" s="41">
        <f t="shared" si="45"/>
        <v>0</v>
      </c>
      <c r="BF47" s="41">
        <f t="shared" si="45"/>
        <v>0</v>
      </c>
      <c r="BG47" s="41">
        <f t="shared" si="45"/>
        <v>0</v>
      </c>
      <c r="BH47" s="41">
        <f t="shared" si="45"/>
        <v>0</v>
      </c>
      <c r="BI47" s="41">
        <f t="shared" si="45"/>
        <v>0</v>
      </c>
      <c r="BJ47" s="41">
        <f t="shared" si="45"/>
        <v>0</v>
      </c>
      <c r="BK47" s="41">
        <f t="shared" si="45"/>
        <v>0</v>
      </c>
      <c r="BL47" s="41">
        <f t="shared" si="45"/>
        <v>0</v>
      </c>
      <c r="BM47" s="41">
        <f t="shared" si="45"/>
        <v>0</v>
      </c>
      <c r="BN47" s="41">
        <f t="shared" si="39"/>
        <v>0</v>
      </c>
      <c r="BO47" s="41">
        <f t="shared" si="39"/>
        <v>0</v>
      </c>
      <c r="BP47" s="41">
        <f t="shared" si="39"/>
        <v>0</v>
      </c>
      <c r="BQ47" s="41">
        <f t="shared" si="39"/>
        <v>0</v>
      </c>
      <c r="BR47" s="41">
        <f t="shared" si="39"/>
        <v>0</v>
      </c>
      <c r="BS47" s="41">
        <f t="shared" si="39"/>
        <v>0</v>
      </c>
      <c r="BT47" s="41">
        <f t="shared" si="39"/>
        <v>0</v>
      </c>
      <c r="BU47" s="41">
        <f t="shared" si="39"/>
        <v>0</v>
      </c>
      <c r="BV47" s="41">
        <f t="shared" si="39"/>
        <v>0</v>
      </c>
      <c r="BW47" s="41">
        <f t="shared" si="39"/>
        <v>0</v>
      </c>
      <c r="BX47" s="41">
        <f t="shared" si="39"/>
        <v>0</v>
      </c>
      <c r="BY47" s="41">
        <f t="shared" si="39"/>
        <v>0</v>
      </c>
      <c r="BZ47" s="41">
        <f t="shared" si="39"/>
        <v>0</v>
      </c>
      <c r="CA47" s="41">
        <f t="shared" si="39"/>
        <v>0</v>
      </c>
      <c r="CB47" s="41">
        <f t="shared" si="39"/>
        <v>0</v>
      </c>
      <c r="CC47" s="41">
        <f t="shared" si="39"/>
        <v>0</v>
      </c>
      <c r="CD47" s="41">
        <f t="shared" si="40"/>
        <v>0</v>
      </c>
      <c r="CE47" s="41">
        <f t="shared" si="40"/>
        <v>0</v>
      </c>
      <c r="CF47" s="41">
        <f t="shared" si="40"/>
        <v>0</v>
      </c>
      <c r="CG47" s="41">
        <f t="shared" si="40"/>
        <v>0</v>
      </c>
      <c r="CH47" s="41">
        <f t="shared" si="40"/>
        <v>0</v>
      </c>
      <c r="CI47" s="41">
        <f t="shared" si="40"/>
        <v>0</v>
      </c>
      <c r="CJ47" s="41">
        <f t="shared" si="40"/>
        <v>0</v>
      </c>
      <c r="CK47" s="41">
        <f t="shared" si="40"/>
        <v>0</v>
      </c>
      <c r="CL47" s="41">
        <f t="shared" si="40"/>
        <v>0</v>
      </c>
      <c r="CM47" s="41">
        <f t="shared" si="40"/>
        <v>0</v>
      </c>
      <c r="CN47" s="41">
        <f t="shared" si="40"/>
        <v>0</v>
      </c>
      <c r="CO47" s="41">
        <f t="shared" si="40"/>
        <v>0</v>
      </c>
      <c r="CP47" s="41">
        <f t="shared" si="40"/>
        <v>0</v>
      </c>
      <c r="CQ47" s="41">
        <f t="shared" si="40"/>
        <v>0</v>
      </c>
      <c r="CR47" s="41">
        <f t="shared" si="40"/>
        <v>0</v>
      </c>
      <c r="CS47" s="41">
        <f t="shared" si="40"/>
        <v>0</v>
      </c>
      <c r="CT47" s="41">
        <f t="shared" si="34"/>
        <v>0</v>
      </c>
      <c r="CU47" s="41">
        <f t="shared" si="34"/>
        <v>0</v>
      </c>
      <c r="CV47" s="41">
        <f t="shared" si="34"/>
        <v>0</v>
      </c>
      <c r="CW47" s="41">
        <f t="shared" si="34"/>
        <v>0</v>
      </c>
      <c r="CX47" s="41">
        <f t="shared" si="34"/>
        <v>0</v>
      </c>
      <c r="CY47" s="41">
        <f t="shared" si="34"/>
        <v>0</v>
      </c>
      <c r="CZ47" s="41">
        <f t="shared" si="34"/>
        <v>0</v>
      </c>
      <c r="DA47" s="41">
        <f t="shared" si="34"/>
        <v>0</v>
      </c>
      <c r="DB47" s="41">
        <f t="shared" si="34"/>
        <v>0</v>
      </c>
      <c r="DC47" s="41">
        <f t="shared" si="34"/>
        <v>0</v>
      </c>
      <c r="DD47" s="41">
        <f t="shared" si="34"/>
        <v>0</v>
      </c>
      <c r="DE47" s="41">
        <f t="shared" si="34"/>
        <v>0</v>
      </c>
      <c r="DF47" s="41">
        <f t="shared" si="34"/>
        <v>0</v>
      </c>
      <c r="DG47" s="41">
        <f t="shared" si="34"/>
        <v>0</v>
      </c>
      <c r="DH47" s="41">
        <f t="shared" si="34"/>
        <v>0</v>
      </c>
      <c r="DI47" s="41">
        <f t="shared" si="34"/>
        <v>0</v>
      </c>
      <c r="DJ47" s="41">
        <f t="shared" si="41"/>
        <v>0</v>
      </c>
      <c r="DK47" s="41">
        <f t="shared" si="41"/>
        <v>0</v>
      </c>
      <c r="DL47" s="41">
        <f t="shared" si="41"/>
        <v>0</v>
      </c>
      <c r="DM47" s="41">
        <f t="shared" si="41"/>
        <v>0</v>
      </c>
      <c r="DN47" s="41">
        <f t="shared" si="41"/>
        <v>0</v>
      </c>
      <c r="DO47" s="41">
        <f t="shared" si="41"/>
        <v>0</v>
      </c>
      <c r="DP47" s="41">
        <f t="shared" si="41"/>
        <v>0</v>
      </c>
      <c r="DQ47" s="41">
        <f t="shared" si="41"/>
        <v>0</v>
      </c>
      <c r="DR47" s="41">
        <f t="shared" si="41"/>
        <v>0</v>
      </c>
      <c r="DS47" s="41">
        <f t="shared" si="41"/>
        <v>0</v>
      </c>
      <c r="DT47" s="41">
        <f t="shared" si="41"/>
        <v>0</v>
      </c>
      <c r="DU47" s="41">
        <f t="shared" si="41"/>
        <v>0</v>
      </c>
      <c r="DV47" s="41">
        <f t="shared" si="41"/>
        <v>0</v>
      </c>
      <c r="DW47" s="41">
        <f t="shared" si="41"/>
        <v>0</v>
      </c>
      <c r="DX47" s="41">
        <f t="shared" si="41"/>
        <v>0</v>
      </c>
      <c r="DY47" s="41">
        <f t="shared" si="41"/>
        <v>0</v>
      </c>
      <c r="DZ47" s="41">
        <f t="shared" si="35"/>
        <v>0</v>
      </c>
      <c r="EA47" s="41">
        <f t="shared" si="35"/>
        <v>0</v>
      </c>
      <c r="EB47" s="41">
        <f t="shared" si="35"/>
        <v>0</v>
      </c>
      <c r="EC47" s="41">
        <f t="shared" si="35"/>
        <v>0</v>
      </c>
      <c r="ED47" s="41">
        <f t="shared" si="35"/>
        <v>0</v>
      </c>
      <c r="EE47" s="41">
        <f t="shared" si="35"/>
        <v>0</v>
      </c>
      <c r="EF47" s="41">
        <f t="shared" si="35"/>
        <v>0</v>
      </c>
      <c r="EG47" s="41">
        <f t="shared" si="35"/>
        <v>0</v>
      </c>
      <c r="EH47" s="41">
        <f t="shared" si="35"/>
        <v>0</v>
      </c>
      <c r="EI47" s="41">
        <f t="shared" si="35"/>
        <v>0</v>
      </c>
      <c r="EJ47" s="41">
        <f t="shared" si="35"/>
        <v>0</v>
      </c>
      <c r="EK47" s="41">
        <f t="shared" si="35"/>
        <v>0</v>
      </c>
      <c r="EL47" s="41">
        <f t="shared" si="35"/>
        <v>0</v>
      </c>
      <c r="EM47" s="41">
        <f t="shared" si="35"/>
        <v>0</v>
      </c>
      <c r="EN47" s="41">
        <f t="shared" si="35"/>
        <v>0</v>
      </c>
      <c r="EO47" s="41">
        <f t="shared" si="35"/>
        <v>0</v>
      </c>
      <c r="EP47" s="41">
        <f t="shared" si="42"/>
        <v>0</v>
      </c>
      <c r="EQ47" s="41">
        <f t="shared" si="42"/>
        <v>0</v>
      </c>
      <c r="ER47" s="41">
        <f t="shared" si="42"/>
        <v>0</v>
      </c>
      <c r="ES47" s="41">
        <f t="shared" si="42"/>
        <v>0</v>
      </c>
      <c r="ET47" s="41">
        <f t="shared" si="42"/>
        <v>0</v>
      </c>
      <c r="EU47" s="41">
        <f t="shared" si="42"/>
        <v>0</v>
      </c>
      <c r="EV47" s="41">
        <f t="shared" si="42"/>
        <v>0</v>
      </c>
      <c r="EW47" s="41">
        <f t="shared" si="42"/>
        <v>0</v>
      </c>
      <c r="EX47" s="41">
        <f t="shared" si="42"/>
        <v>0</v>
      </c>
      <c r="EY47" s="41">
        <f t="shared" si="42"/>
        <v>0</v>
      </c>
      <c r="EZ47" s="41">
        <f t="shared" si="42"/>
        <v>0</v>
      </c>
      <c r="FA47" s="41">
        <f t="shared" si="42"/>
        <v>0</v>
      </c>
      <c r="FB47" s="41">
        <f t="shared" si="42"/>
        <v>0</v>
      </c>
      <c r="FC47" s="41">
        <f t="shared" si="42"/>
        <v>0</v>
      </c>
      <c r="FD47" s="41">
        <f t="shared" si="42"/>
        <v>0</v>
      </c>
      <c r="FE47" s="41">
        <f t="shared" si="42"/>
        <v>0</v>
      </c>
      <c r="FF47" s="41">
        <f t="shared" si="36"/>
        <v>0</v>
      </c>
      <c r="FG47" s="41">
        <f t="shared" si="36"/>
        <v>0</v>
      </c>
      <c r="FH47" s="41">
        <f t="shared" si="36"/>
        <v>0</v>
      </c>
      <c r="FI47" s="41">
        <f t="shared" si="36"/>
        <v>0</v>
      </c>
      <c r="FJ47" s="41">
        <f t="shared" si="36"/>
        <v>0</v>
      </c>
      <c r="FK47" s="41">
        <f t="shared" si="36"/>
        <v>0</v>
      </c>
      <c r="FL47" s="41">
        <f t="shared" si="36"/>
        <v>0</v>
      </c>
      <c r="FM47" s="41">
        <f t="shared" si="36"/>
        <v>0</v>
      </c>
      <c r="FN47" s="41">
        <f t="shared" si="36"/>
        <v>0</v>
      </c>
      <c r="FO47" s="41">
        <f t="shared" si="36"/>
        <v>0</v>
      </c>
      <c r="FP47" s="41">
        <f t="shared" si="36"/>
        <v>0</v>
      </c>
      <c r="FQ47" s="41">
        <f t="shared" si="36"/>
        <v>0</v>
      </c>
      <c r="FR47" s="41">
        <f t="shared" si="36"/>
        <v>0</v>
      </c>
      <c r="FS47" s="41">
        <f t="shared" si="36"/>
        <v>0</v>
      </c>
      <c r="FT47" s="41">
        <f t="shared" si="36"/>
        <v>0</v>
      </c>
      <c r="FU47" s="41">
        <f t="shared" si="36"/>
        <v>0</v>
      </c>
      <c r="FV47" s="41">
        <f t="shared" si="43"/>
        <v>0</v>
      </c>
      <c r="FW47" s="41">
        <f t="shared" si="43"/>
        <v>0</v>
      </c>
      <c r="FX47" s="41">
        <f t="shared" si="43"/>
        <v>0</v>
      </c>
      <c r="FY47" s="41">
        <f t="shared" si="43"/>
        <v>0</v>
      </c>
      <c r="FZ47" s="41">
        <f t="shared" si="43"/>
        <v>0</v>
      </c>
      <c r="GA47" s="41">
        <f t="shared" si="43"/>
        <v>0</v>
      </c>
      <c r="GB47" s="41">
        <f t="shared" si="43"/>
        <v>0</v>
      </c>
      <c r="GC47" s="41">
        <f t="shared" si="43"/>
        <v>0</v>
      </c>
      <c r="GD47" s="41">
        <f t="shared" si="43"/>
        <v>0</v>
      </c>
      <c r="GE47" s="41">
        <f t="shared" si="43"/>
        <v>0</v>
      </c>
      <c r="GF47" s="41">
        <f t="shared" si="43"/>
        <v>0</v>
      </c>
      <c r="GG47" s="41">
        <f t="shared" si="43"/>
        <v>0</v>
      </c>
      <c r="GH47" s="41">
        <f t="shared" si="43"/>
        <v>0</v>
      </c>
      <c r="GI47" s="41">
        <f t="shared" si="43"/>
        <v>0</v>
      </c>
      <c r="GJ47" s="41">
        <f t="shared" si="43"/>
        <v>0</v>
      </c>
      <c r="GK47" s="41">
        <f t="shared" si="43"/>
        <v>0</v>
      </c>
      <c r="GL47" s="41">
        <f t="shared" si="37"/>
        <v>0</v>
      </c>
      <c r="GM47" s="41">
        <f t="shared" si="37"/>
        <v>0</v>
      </c>
      <c r="GN47" s="41">
        <f t="shared" si="37"/>
        <v>0</v>
      </c>
      <c r="GO47" s="41">
        <f t="shared" si="37"/>
        <v>0</v>
      </c>
      <c r="GP47" s="41">
        <f t="shared" si="37"/>
        <v>0</v>
      </c>
      <c r="GQ47" s="41">
        <f t="shared" si="37"/>
        <v>0</v>
      </c>
      <c r="GR47" s="41">
        <f t="shared" si="37"/>
        <v>0</v>
      </c>
      <c r="GS47" s="41">
        <f t="shared" si="37"/>
        <v>0</v>
      </c>
      <c r="GT47" s="41">
        <f t="shared" si="37"/>
        <v>0</v>
      </c>
      <c r="GU47" s="41">
        <f t="shared" si="37"/>
        <v>0</v>
      </c>
      <c r="GV47" s="41">
        <f t="shared" si="37"/>
        <v>0</v>
      </c>
      <c r="GW47" s="41">
        <f t="shared" si="37"/>
        <v>0</v>
      </c>
      <c r="GX47" s="41">
        <f t="shared" si="37"/>
        <v>0</v>
      </c>
      <c r="GY47" s="41">
        <f t="shared" si="37"/>
        <v>0</v>
      </c>
      <c r="GZ47" s="41">
        <f t="shared" si="37"/>
        <v>0</v>
      </c>
      <c r="HA47" s="41">
        <f t="shared" si="37"/>
        <v>0</v>
      </c>
      <c r="HB47" s="41">
        <f t="shared" si="44"/>
        <v>0</v>
      </c>
      <c r="HC47" s="41">
        <f t="shared" si="44"/>
        <v>0</v>
      </c>
      <c r="HD47" s="41">
        <f t="shared" si="44"/>
        <v>0</v>
      </c>
      <c r="HE47" s="41">
        <f t="shared" si="44"/>
        <v>0</v>
      </c>
      <c r="HF47" s="41">
        <f t="shared" si="44"/>
        <v>0</v>
      </c>
      <c r="HG47" s="41">
        <f t="shared" si="44"/>
        <v>0</v>
      </c>
      <c r="HH47" s="41">
        <f t="shared" si="44"/>
        <v>0</v>
      </c>
      <c r="HI47" s="41">
        <f t="shared" si="44"/>
        <v>0</v>
      </c>
      <c r="HJ47" s="41">
        <f t="shared" si="44"/>
        <v>0</v>
      </c>
    </row>
    <row r="48" spans="1:218" ht="14.4" x14ac:dyDescent="0.3">
      <c r="A48" s="42">
        <v>45</v>
      </c>
      <c r="B48" s="43">
        <f>'CMM4 - AUX CALC'!$AT$67</f>
        <v>0</v>
      </c>
      <c r="AU48" s="41">
        <f>$B48/(_xlfn.SINGLE(PrazoConcessao)*12-AU$3+1)</f>
        <v>0</v>
      </c>
      <c r="AV48" s="41">
        <f t="shared" si="38"/>
        <v>0</v>
      </c>
      <c r="AW48" s="41">
        <f t="shared" si="38"/>
        <v>0</v>
      </c>
      <c r="AX48" s="41">
        <f t="shared" si="38"/>
        <v>0</v>
      </c>
      <c r="AY48" s="41">
        <f t="shared" si="38"/>
        <v>0</v>
      </c>
      <c r="AZ48" s="41">
        <f t="shared" si="45"/>
        <v>0</v>
      </c>
      <c r="BA48" s="41">
        <f t="shared" si="45"/>
        <v>0</v>
      </c>
      <c r="BB48" s="41">
        <f t="shared" si="45"/>
        <v>0</v>
      </c>
      <c r="BC48" s="41">
        <f t="shared" si="45"/>
        <v>0</v>
      </c>
      <c r="BD48" s="41">
        <f t="shared" si="45"/>
        <v>0</v>
      </c>
      <c r="BE48" s="41">
        <f t="shared" si="45"/>
        <v>0</v>
      </c>
      <c r="BF48" s="41">
        <f t="shared" si="45"/>
        <v>0</v>
      </c>
      <c r="BG48" s="41">
        <f t="shared" si="45"/>
        <v>0</v>
      </c>
      <c r="BH48" s="41">
        <f t="shared" si="45"/>
        <v>0</v>
      </c>
      <c r="BI48" s="41">
        <f t="shared" si="45"/>
        <v>0</v>
      </c>
      <c r="BJ48" s="41">
        <f t="shared" si="45"/>
        <v>0</v>
      </c>
      <c r="BK48" s="41">
        <f t="shared" si="45"/>
        <v>0</v>
      </c>
      <c r="BL48" s="41">
        <f t="shared" si="45"/>
        <v>0</v>
      </c>
      <c r="BM48" s="41">
        <f t="shared" si="45"/>
        <v>0</v>
      </c>
      <c r="BN48" s="41">
        <f t="shared" si="39"/>
        <v>0</v>
      </c>
      <c r="BO48" s="41">
        <f t="shared" si="39"/>
        <v>0</v>
      </c>
      <c r="BP48" s="41">
        <f t="shared" si="39"/>
        <v>0</v>
      </c>
      <c r="BQ48" s="41">
        <f t="shared" si="39"/>
        <v>0</v>
      </c>
      <c r="BR48" s="41">
        <f t="shared" si="39"/>
        <v>0</v>
      </c>
      <c r="BS48" s="41">
        <f t="shared" si="39"/>
        <v>0</v>
      </c>
      <c r="BT48" s="41">
        <f t="shared" si="39"/>
        <v>0</v>
      </c>
      <c r="BU48" s="41">
        <f t="shared" si="39"/>
        <v>0</v>
      </c>
      <c r="BV48" s="41">
        <f t="shared" si="39"/>
        <v>0</v>
      </c>
      <c r="BW48" s="41">
        <f t="shared" si="39"/>
        <v>0</v>
      </c>
      <c r="BX48" s="41">
        <f t="shared" si="39"/>
        <v>0</v>
      </c>
      <c r="BY48" s="41">
        <f t="shared" si="39"/>
        <v>0</v>
      </c>
      <c r="BZ48" s="41">
        <f t="shared" si="39"/>
        <v>0</v>
      </c>
      <c r="CA48" s="41">
        <f t="shared" si="39"/>
        <v>0</v>
      </c>
      <c r="CB48" s="41">
        <f t="shared" si="39"/>
        <v>0</v>
      </c>
      <c r="CC48" s="41">
        <f t="shared" si="39"/>
        <v>0</v>
      </c>
      <c r="CD48" s="41">
        <f t="shared" si="40"/>
        <v>0</v>
      </c>
      <c r="CE48" s="41">
        <f t="shared" si="40"/>
        <v>0</v>
      </c>
      <c r="CF48" s="41">
        <f t="shared" si="40"/>
        <v>0</v>
      </c>
      <c r="CG48" s="41">
        <f t="shared" si="40"/>
        <v>0</v>
      </c>
      <c r="CH48" s="41">
        <f t="shared" si="40"/>
        <v>0</v>
      </c>
      <c r="CI48" s="41">
        <f t="shared" si="40"/>
        <v>0</v>
      </c>
      <c r="CJ48" s="41">
        <f t="shared" si="40"/>
        <v>0</v>
      </c>
      <c r="CK48" s="41">
        <f t="shared" si="40"/>
        <v>0</v>
      </c>
      <c r="CL48" s="41">
        <f t="shared" si="40"/>
        <v>0</v>
      </c>
      <c r="CM48" s="41">
        <f t="shared" si="40"/>
        <v>0</v>
      </c>
      <c r="CN48" s="41">
        <f t="shared" si="40"/>
        <v>0</v>
      </c>
      <c r="CO48" s="41">
        <f t="shared" si="40"/>
        <v>0</v>
      </c>
      <c r="CP48" s="41">
        <f t="shared" si="40"/>
        <v>0</v>
      </c>
      <c r="CQ48" s="41">
        <f t="shared" si="40"/>
        <v>0</v>
      </c>
      <c r="CR48" s="41">
        <f t="shared" si="40"/>
        <v>0</v>
      </c>
      <c r="CS48" s="41">
        <f t="shared" si="40"/>
        <v>0</v>
      </c>
      <c r="CT48" s="41">
        <f t="shared" si="34"/>
        <v>0</v>
      </c>
      <c r="CU48" s="41">
        <f t="shared" si="34"/>
        <v>0</v>
      </c>
      <c r="CV48" s="41">
        <f t="shared" si="34"/>
        <v>0</v>
      </c>
      <c r="CW48" s="41">
        <f t="shared" si="34"/>
        <v>0</v>
      </c>
      <c r="CX48" s="41">
        <f t="shared" si="34"/>
        <v>0</v>
      </c>
      <c r="CY48" s="41">
        <f t="shared" si="34"/>
        <v>0</v>
      </c>
      <c r="CZ48" s="41">
        <f t="shared" si="34"/>
        <v>0</v>
      </c>
      <c r="DA48" s="41">
        <f t="shared" si="34"/>
        <v>0</v>
      </c>
      <c r="DB48" s="41">
        <f t="shared" si="34"/>
        <v>0</v>
      </c>
      <c r="DC48" s="41">
        <f t="shared" si="34"/>
        <v>0</v>
      </c>
      <c r="DD48" s="41">
        <f t="shared" si="34"/>
        <v>0</v>
      </c>
      <c r="DE48" s="41">
        <f t="shared" si="34"/>
        <v>0</v>
      </c>
      <c r="DF48" s="41">
        <f t="shared" si="34"/>
        <v>0</v>
      </c>
      <c r="DG48" s="41">
        <f t="shared" si="34"/>
        <v>0</v>
      </c>
      <c r="DH48" s="41">
        <f t="shared" si="34"/>
        <v>0</v>
      </c>
      <c r="DI48" s="41">
        <f t="shared" si="34"/>
        <v>0</v>
      </c>
      <c r="DJ48" s="41">
        <f t="shared" si="41"/>
        <v>0</v>
      </c>
      <c r="DK48" s="41">
        <f t="shared" si="41"/>
        <v>0</v>
      </c>
      <c r="DL48" s="41">
        <f t="shared" si="41"/>
        <v>0</v>
      </c>
      <c r="DM48" s="41">
        <f t="shared" si="41"/>
        <v>0</v>
      </c>
      <c r="DN48" s="41">
        <f t="shared" si="41"/>
        <v>0</v>
      </c>
      <c r="DO48" s="41">
        <f t="shared" si="41"/>
        <v>0</v>
      </c>
      <c r="DP48" s="41">
        <f t="shared" si="41"/>
        <v>0</v>
      </c>
      <c r="DQ48" s="41">
        <f t="shared" si="41"/>
        <v>0</v>
      </c>
      <c r="DR48" s="41">
        <f t="shared" si="41"/>
        <v>0</v>
      </c>
      <c r="DS48" s="41">
        <f t="shared" si="41"/>
        <v>0</v>
      </c>
      <c r="DT48" s="41">
        <f t="shared" si="41"/>
        <v>0</v>
      </c>
      <c r="DU48" s="41">
        <f t="shared" si="41"/>
        <v>0</v>
      </c>
      <c r="DV48" s="41">
        <f t="shared" si="41"/>
        <v>0</v>
      </c>
      <c r="DW48" s="41">
        <f t="shared" si="41"/>
        <v>0</v>
      </c>
      <c r="DX48" s="41">
        <f t="shared" si="41"/>
        <v>0</v>
      </c>
      <c r="DY48" s="41">
        <f t="shared" si="41"/>
        <v>0</v>
      </c>
      <c r="DZ48" s="41">
        <f t="shared" si="35"/>
        <v>0</v>
      </c>
      <c r="EA48" s="41">
        <f t="shared" si="35"/>
        <v>0</v>
      </c>
      <c r="EB48" s="41">
        <f t="shared" si="35"/>
        <v>0</v>
      </c>
      <c r="EC48" s="41">
        <f t="shared" si="35"/>
        <v>0</v>
      </c>
      <c r="ED48" s="41">
        <f t="shared" si="35"/>
        <v>0</v>
      </c>
      <c r="EE48" s="41">
        <f t="shared" si="35"/>
        <v>0</v>
      </c>
      <c r="EF48" s="41">
        <f t="shared" si="35"/>
        <v>0</v>
      </c>
      <c r="EG48" s="41">
        <f t="shared" si="35"/>
        <v>0</v>
      </c>
      <c r="EH48" s="41">
        <f t="shared" si="35"/>
        <v>0</v>
      </c>
      <c r="EI48" s="41">
        <f t="shared" si="35"/>
        <v>0</v>
      </c>
      <c r="EJ48" s="41">
        <f t="shared" si="35"/>
        <v>0</v>
      </c>
      <c r="EK48" s="41">
        <f t="shared" si="35"/>
        <v>0</v>
      </c>
      <c r="EL48" s="41">
        <f t="shared" si="35"/>
        <v>0</v>
      </c>
      <c r="EM48" s="41">
        <f t="shared" si="35"/>
        <v>0</v>
      </c>
      <c r="EN48" s="41">
        <f t="shared" si="35"/>
        <v>0</v>
      </c>
      <c r="EO48" s="41">
        <f t="shared" si="35"/>
        <v>0</v>
      </c>
      <c r="EP48" s="41">
        <f t="shared" si="42"/>
        <v>0</v>
      </c>
      <c r="EQ48" s="41">
        <f t="shared" si="42"/>
        <v>0</v>
      </c>
      <c r="ER48" s="41">
        <f t="shared" si="42"/>
        <v>0</v>
      </c>
      <c r="ES48" s="41">
        <f t="shared" si="42"/>
        <v>0</v>
      </c>
      <c r="ET48" s="41">
        <f t="shared" si="42"/>
        <v>0</v>
      </c>
      <c r="EU48" s="41">
        <f t="shared" si="42"/>
        <v>0</v>
      </c>
      <c r="EV48" s="41">
        <f t="shared" si="42"/>
        <v>0</v>
      </c>
      <c r="EW48" s="41">
        <f t="shared" si="42"/>
        <v>0</v>
      </c>
      <c r="EX48" s="41">
        <f t="shared" si="42"/>
        <v>0</v>
      </c>
      <c r="EY48" s="41">
        <f t="shared" si="42"/>
        <v>0</v>
      </c>
      <c r="EZ48" s="41">
        <f t="shared" si="42"/>
        <v>0</v>
      </c>
      <c r="FA48" s="41">
        <f t="shared" si="42"/>
        <v>0</v>
      </c>
      <c r="FB48" s="41">
        <f t="shared" si="42"/>
        <v>0</v>
      </c>
      <c r="FC48" s="41">
        <f t="shared" si="42"/>
        <v>0</v>
      </c>
      <c r="FD48" s="41">
        <f t="shared" si="42"/>
        <v>0</v>
      </c>
      <c r="FE48" s="41">
        <f t="shared" si="42"/>
        <v>0</v>
      </c>
      <c r="FF48" s="41">
        <f t="shared" si="36"/>
        <v>0</v>
      </c>
      <c r="FG48" s="41">
        <f t="shared" si="36"/>
        <v>0</v>
      </c>
      <c r="FH48" s="41">
        <f t="shared" si="36"/>
        <v>0</v>
      </c>
      <c r="FI48" s="41">
        <f t="shared" si="36"/>
        <v>0</v>
      </c>
      <c r="FJ48" s="41">
        <f t="shared" si="36"/>
        <v>0</v>
      </c>
      <c r="FK48" s="41">
        <f t="shared" si="36"/>
        <v>0</v>
      </c>
      <c r="FL48" s="41">
        <f t="shared" si="36"/>
        <v>0</v>
      </c>
      <c r="FM48" s="41">
        <f t="shared" si="36"/>
        <v>0</v>
      </c>
      <c r="FN48" s="41">
        <f t="shared" si="36"/>
        <v>0</v>
      </c>
      <c r="FO48" s="41">
        <f t="shared" si="36"/>
        <v>0</v>
      </c>
      <c r="FP48" s="41">
        <f t="shared" si="36"/>
        <v>0</v>
      </c>
      <c r="FQ48" s="41">
        <f t="shared" si="36"/>
        <v>0</v>
      </c>
      <c r="FR48" s="41">
        <f t="shared" si="36"/>
        <v>0</v>
      </c>
      <c r="FS48" s="41">
        <f t="shared" si="36"/>
        <v>0</v>
      </c>
      <c r="FT48" s="41">
        <f t="shared" si="36"/>
        <v>0</v>
      </c>
      <c r="FU48" s="41">
        <f t="shared" si="36"/>
        <v>0</v>
      </c>
      <c r="FV48" s="41">
        <f t="shared" si="43"/>
        <v>0</v>
      </c>
      <c r="FW48" s="41">
        <f t="shared" si="43"/>
        <v>0</v>
      </c>
      <c r="FX48" s="41">
        <f t="shared" si="43"/>
        <v>0</v>
      </c>
      <c r="FY48" s="41">
        <f t="shared" si="43"/>
        <v>0</v>
      </c>
      <c r="FZ48" s="41">
        <f t="shared" si="43"/>
        <v>0</v>
      </c>
      <c r="GA48" s="41">
        <f t="shared" si="43"/>
        <v>0</v>
      </c>
      <c r="GB48" s="41">
        <f t="shared" si="43"/>
        <v>0</v>
      </c>
      <c r="GC48" s="41">
        <f t="shared" si="43"/>
        <v>0</v>
      </c>
      <c r="GD48" s="41">
        <f t="shared" si="43"/>
        <v>0</v>
      </c>
      <c r="GE48" s="41">
        <f t="shared" si="43"/>
        <v>0</v>
      </c>
      <c r="GF48" s="41">
        <f t="shared" si="43"/>
        <v>0</v>
      </c>
      <c r="GG48" s="41">
        <f t="shared" si="43"/>
        <v>0</v>
      </c>
      <c r="GH48" s="41">
        <f t="shared" si="43"/>
        <v>0</v>
      </c>
      <c r="GI48" s="41">
        <f t="shared" si="43"/>
        <v>0</v>
      </c>
      <c r="GJ48" s="41">
        <f t="shared" si="43"/>
        <v>0</v>
      </c>
      <c r="GK48" s="41">
        <f t="shared" si="43"/>
        <v>0</v>
      </c>
      <c r="GL48" s="41">
        <f t="shared" si="37"/>
        <v>0</v>
      </c>
      <c r="GM48" s="41">
        <f t="shared" si="37"/>
        <v>0</v>
      </c>
      <c r="GN48" s="41">
        <f t="shared" si="37"/>
        <v>0</v>
      </c>
      <c r="GO48" s="41">
        <f t="shared" si="37"/>
        <v>0</v>
      </c>
      <c r="GP48" s="41">
        <f t="shared" si="37"/>
        <v>0</v>
      </c>
      <c r="GQ48" s="41">
        <f t="shared" si="37"/>
        <v>0</v>
      </c>
      <c r="GR48" s="41">
        <f t="shared" si="37"/>
        <v>0</v>
      </c>
      <c r="GS48" s="41">
        <f t="shared" si="37"/>
        <v>0</v>
      </c>
      <c r="GT48" s="41">
        <f t="shared" si="37"/>
        <v>0</v>
      </c>
      <c r="GU48" s="41">
        <f t="shared" si="37"/>
        <v>0</v>
      </c>
      <c r="GV48" s="41">
        <f t="shared" si="37"/>
        <v>0</v>
      </c>
      <c r="GW48" s="41">
        <f t="shared" si="37"/>
        <v>0</v>
      </c>
      <c r="GX48" s="41">
        <f t="shared" si="37"/>
        <v>0</v>
      </c>
      <c r="GY48" s="41">
        <f t="shared" si="37"/>
        <v>0</v>
      </c>
      <c r="GZ48" s="41">
        <f t="shared" si="37"/>
        <v>0</v>
      </c>
      <c r="HA48" s="41">
        <f t="shared" si="37"/>
        <v>0</v>
      </c>
      <c r="HB48" s="41">
        <f t="shared" si="44"/>
        <v>0</v>
      </c>
      <c r="HC48" s="41">
        <f t="shared" si="44"/>
        <v>0</v>
      </c>
      <c r="HD48" s="41">
        <f t="shared" si="44"/>
        <v>0</v>
      </c>
      <c r="HE48" s="41">
        <f t="shared" si="44"/>
        <v>0</v>
      </c>
      <c r="HF48" s="41">
        <f t="shared" si="44"/>
        <v>0</v>
      </c>
      <c r="HG48" s="41">
        <f t="shared" si="44"/>
        <v>0</v>
      </c>
      <c r="HH48" s="41">
        <f t="shared" si="44"/>
        <v>0</v>
      </c>
      <c r="HI48" s="41">
        <f t="shared" si="44"/>
        <v>0</v>
      </c>
      <c r="HJ48" s="41">
        <f t="shared" si="44"/>
        <v>0</v>
      </c>
    </row>
    <row r="49" spans="1:218" ht="14.4" x14ac:dyDescent="0.3">
      <c r="A49" s="42">
        <v>46</v>
      </c>
      <c r="B49" s="43">
        <f>'CMM4 - AUX CALC'!$AU$67</f>
        <v>0</v>
      </c>
      <c r="AV49" s="41">
        <f>$B49/(_xlfn.SINGLE(PrazoConcessao)*12-AV$3+1)</f>
        <v>0</v>
      </c>
      <c r="AW49" s="41">
        <f t="shared" si="38"/>
        <v>0</v>
      </c>
      <c r="AX49" s="41">
        <f t="shared" si="38"/>
        <v>0</v>
      </c>
      <c r="AY49" s="41">
        <f t="shared" si="38"/>
        <v>0</v>
      </c>
      <c r="AZ49" s="41">
        <f t="shared" si="45"/>
        <v>0</v>
      </c>
      <c r="BA49" s="41">
        <f t="shared" si="45"/>
        <v>0</v>
      </c>
      <c r="BB49" s="41">
        <f t="shared" si="45"/>
        <v>0</v>
      </c>
      <c r="BC49" s="41">
        <f t="shared" si="45"/>
        <v>0</v>
      </c>
      <c r="BD49" s="41">
        <f t="shared" si="45"/>
        <v>0</v>
      </c>
      <c r="BE49" s="41">
        <f t="shared" si="45"/>
        <v>0</v>
      </c>
      <c r="BF49" s="41">
        <f t="shared" si="45"/>
        <v>0</v>
      </c>
      <c r="BG49" s="41">
        <f t="shared" si="45"/>
        <v>0</v>
      </c>
      <c r="BH49" s="41">
        <f t="shared" si="45"/>
        <v>0</v>
      </c>
      <c r="BI49" s="41">
        <f t="shared" si="45"/>
        <v>0</v>
      </c>
      <c r="BJ49" s="41">
        <f t="shared" si="45"/>
        <v>0</v>
      </c>
      <c r="BK49" s="41">
        <f t="shared" si="45"/>
        <v>0</v>
      </c>
      <c r="BL49" s="41">
        <f t="shared" si="45"/>
        <v>0</v>
      </c>
      <c r="BM49" s="41">
        <f t="shared" si="45"/>
        <v>0</v>
      </c>
      <c r="BN49" s="41">
        <f t="shared" si="39"/>
        <v>0</v>
      </c>
      <c r="BO49" s="41">
        <f t="shared" si="39"/>
        <v>0</v>
      </c>
      <c r="BP49" s="41">
        <f t="shared" si="39"/>
        <v>0</v>
      </c>
      <c r="BQ49" s="41">
        <f t="shared" si="39"/>
        <v>0</v>
      </c>
      <c r="BR49" s="41">
        <f t="shared" si="39"/>
        <v>0</v>
      </c>
      <c r="BS49" s="41">
        <f t="shared" si="39"/>
        <v>0</v>
      </c>
      <c r="BT49" s="41">
        <f t="shared" si="39"/>
        <v>0</v>
      </c>
      <c r="BU49" s="41">
        <f t="shared" si="39"/>
        <v>0</v>
      </c>
      <c r="BV49" s="41">
        <f t="shared" si="39"/>
        <v>0</v>
      </c>
      <c r="BW49" s="41">
        <f t="shared" si="39"/>
        <v>0</v>
      </c>
      <c r="BX49" s="41">
        <f t="shared" si="39"/>
        <v>0</v>
      </c>
      <c r="BY49" s="41">
        <f t="shared" si="39"/>
        <v>0</v>
      </c>
      <c r="BZ49" s="41">
        <f t="shared" si="39"/>
        <v>0</v>
      </c>
      <c r="CA49" s="41">
        <f t="shared" si="39"/>
        <v>0</v>
      </c>
      <c r="CB49" s="41">
        <f t="shared" si="39"/>
        <v>0</v>
      </c>
      <c r="CC49" s="41">
        <f t="shared" si="39"/>
        <v>0</v>
      </c>
      <c r="CD49" s="41">
        <f t="shared" si="40"/>
        <v>0</v>
      </c>
      <c r="CE49" s="41">
        <f t="shared" si="40"/>
        <v>0</v>
      </c>
      <c r="CF49" s="41">
        <f t="shared" si="40"/>
        <v>0</v>
      </c>
      <c r="CG49" s="41">
        <f t="shared" si="40"/>
        <v>0</v>
      </c>
      <c r="CH49" s="41">
        <f t="shared" si="40"/>
        <v>0</v>
      </c>
      <c r="CI49" s="41">
        <f t="shared" si="40"/>
        <v>0</v>
      </c>
      <c r="CJ49" s="41">
        <f t="shared" si="40"/>
        <v>0</v>
      </c>
      <c r="CK49" s="41">
        <f t="shared" si="40"/>
        <v>0</v>
      </c>
      <c r="CL49" s="41">
        <f t="shared" si="40"/>
        <v>0</v>
      </c>
      <c r="CM49" s="41">
        <f t="shared" si="40"/>
        <v>0</v>
      </c>
      <c r="CN49" s="41">
        <f t="shared" si="40"/>
        <v>0</v>
      </c>
      <c r="CO49" s="41">
        <f t="shared" si="40"/>
        <v>0</v>
      </c>
      <c r="CP49" s="41">
        <f t="shared" si="40"/>
        <v>0</v>
      </c>
      <c r="CQ49" s="41">
        <f t="shared" si="40"/>
        <v>0</v>
      </c>
      <c r="CR49" s="41">
        <f t="shared" si="40"/>
        <v>0</v>
      </c>
      <c r="CS49" s="41">
        <f t="shared" si="40"/>
        <v>0</v>
      </c>
      <c r="CT49" s="41">
        <f t="shared" si="34"/>
        <v>0</v>
      </c>
      <c r="CU49" s="41">
        <f t="shared" si="34"/>
        <v>0</v>
      </c>
      <c r="CV49" s="41">
        <f t="shared" si="34"/>
        <v>0</v>
      </c>
      <c r="CW49" s="41">
        <f t="shared" si="34"/>
        <v>0</v>
      </c>
      <c r="CX49" s="41">
        <f t="shared" si="34"/>
        <v>0</v>
      </c>
      <c r="CY49" s="41">
        <f t="shared" si="34"/>
        <v>0</v>
      </c>
      <c r="CZ49" s="41">
        <f t="shared" si="34"/>
        <v>0</v>
      </c>
      <c r="DA49" s="41">
        <f t="shared" si="34"/>
        <v>0</v>
      </c>
      <c r="DB49" s="41">
        <f t="shared" si="34"/>
        <v>0</v>
      </c>
      <c r="DC49" s="41">
        <f t="shared" si="34"/>
        <v>0</v>
      </c>
      <c r="DD49" s="41">
        <f t="shared" si="34"/>
        <v>0</v>
      </c>
      <c r="DE49" s="41">
        <f t="shared" si="34"/>
        <v>0</v>
      </c>
      <c r="DF49" s="41">
        <f t="shared" si="34"/>
        <v>0</v>
      </c>
      <c r="DG49" s="41">
        <f t="shared" si="34"/>
        <v>0</v>
      </c>
      <c r="DH49" s="41">
        <f t="shared" si="34"/>
        <v>0</v>
      </c>
      <c r="DI49" s="41">
        <f t="shared" si="34"/>
        <v>0</v>
      </c>
      <c r="DJ49" s="41">
        <f t="shared" si="41"/>
        <v>0</v>
      </c>
      <c r="DK49" s="41">
        <f t="shared" si="41"/>
        <v>0</v>
      </c>
      <c r="DL49" s="41">
        <f t="shared" si="41"/>
        <v>0</v>
      </c>
      <c r="DM49" s="41">
        <f t="shared" si="41"/>
        <v>0</v>
      </c>
      <c r="DN49" s="41">
        <f t="shared" si="41"/>
        <v>0</v>
      </c>
      <c r="DO49" s="41">
        <f t="shared" si="41"/>
        <v>0</v>
      </c>
      <c r="DP49" s="41">
        <f t="shared" si="41"/>
        <v>0</v>
      </c>
      <c r="DQ49" s="41">
        <f t="shared" si="41"/>
        <v>0</v>
      </c>
      <c r="DR49" s="41">
        <f t="shared" si="41"/>
        <v>0</v>
      </c>
      <c r="DS49" s="41">
        <f t="shared" si="41"/>
        <v>0</v>
      </c>
      <c r="DT49" s="41">
        <f t="shared" si="41"/>
        <v>0</v>
      </c>
      <c r="DU49" s="41">
        <f t="shared" si="41"/>
        <v>0</v>
      </c>
      <c r="DV49" s="41">
        <f t="shared" si="41"/>
        <v>0</v>
      </c>
      <c r="DW49" s="41">
        <f t="shared" si="41"/>
        <v>0</v>
      </c>
      <c r="DX49" s="41">
        <f t="shared" si="41"/>
        <v>0</v>
      </c>
      <c r="DY49" s="41">
        <f t="shared" si="41"/>
        <v>0</v>
      </c>
      <c r="DZ49" s="41">
        <f t="shared" si="35"/>
        <v>0</v>
      </c>
      <c r="EA49" s="41">
        <f t="shared" si="35"/>
        <v>0</v>
      </c>
      <c r="EB49" s="41">
        <f t="shared" si="35"/>
        <v>0</v>
      </c>
      <c r="EC49" s="41">
        <f t="shared" si="35"/>
        <v>0</v>
      </c>
      <c r="ED49" s="41">
        <f t="shared" si="35"/>
        <v>0</v>
      </c>
      <c r="EE49" s="41">
        <f t="shared" si="35"/>
        <v>0</v>
      </c>
      <c r="EF49" s="41">
        <f t="shared" si="35"/>
        <v>0</v>
      </c>
      <c r="EG49" s="41">
        <f t="shared" si="35"/>
        <v>0</v>
      </c>
      <c r="EH49" s="41">
        <f t="shared" si="35"/>
        <v>0</v>
      </c>
      <c r="EI49" s="41">
        <f t="shared" si="35"/>
        <v>0</v>
      </c>
      <c r="EJ49" s="41">
        <f t="shared" si="35"/>
        <v>0</v>
      </c>
      <c r="EK49" s="41">
        <f t="shared" si="35"/>
        <v>0</v>
      </c>
      <c r="EL49" s="41">
        <f t="shared" si="35"/>
        <v>0</v>
      </c>
      <c r="EM49" s="41">
        <f t="shared" si="35"/>
        <v>0</v>
      </c>
      <c r="EN49" s="41">
        <f t="shared" si="35"/>
        <v>0</v>
      </c>
      <c r="EO49" s="41">
        <f t="shared" si="35"/>
        <v>0</v>
      </c>
      <c r="EP49" s="41">
        <f t="shared" si="42"/>
        <v>0</v>
      </c>
      <c r="EQ49" s="41">
        <f t="shared" si="42"/>
        <v>0</v>
      </c>
      <c r="ER49" s="41">
        <f t="shared" si="42"/>
        <v>0</v>
      </c>
      <c r="ES49" s="41">
        <f t="shared" si="42"/>
        <v>0</v>
      </c>
      <c r="ET49" s="41">
        <f t="shared" si="42"/>
        <v>0</v>
      </c>
      <c r="EU49" s="41">
        <f t="shared" si="42"/>
        <v>0</v>
      </c>
      <c r="EV49" s="41">
        <f t="shared" si="42"/>
        <v>0</v>
      </c>
      <c r="EW49" s="41">
        <f t="shared" si="42"/>
        <v>0</v>
      </c>
      <c r="EX49" s="41">
        <f t="shared" si="42"/>
        <v>0</v>
      </c>
      <c r="EY49" s="41">
        <f t="shared" si="42"/>
        <v>0</v>
      </c>
      <c r="EZ49" s="41">
        <f t="shared" si="42"/>
        <v>0</v>
      </c>
      <c r="FA49" s="41">
        <f t="shared" si="42"/>
        <v>0</v>
      </c>
      <c r="FB49" s="41">
        <f t="shared" si="42"/>
        <v>0</v>
      </c>
      <c r="FC49" s="41">
        <f t="shared" si="42"/>
        <v>0</v>
      </c>
      <c r="FD49" s="41">
        <f t="shared" si="42"/>
        <v>0</v>
      </c>
      <c r="FE49" s="41">
        <f t="shared" si="42"/>
        <v>0</v>
      </c>
      <c r="FF49" s="41">
        <f t="shared" si="36"/>
        <v>0</v>
      </c>
      <c r="FG49" s="41">
        <f t="shared" si="36"/>
        <v>0</v>
      </c>
      <c r="FH49" s="41">
        <f t="shared" si="36"/>
        <v>0</v>
      </c>
      <c r="FI49" s="41">
        <f t="shared" si="36"/>
        <v>0</v>
      </c>
      <c r="FJ49" s="41">
        <f t="shared" si="36"/>
        <v>0</v>
      </c>
      <c r="FK49" s="41">
        <f t="shared" si="36"/>
        <v>0</v>
      </c>
      <c r="FL49" s="41">
        <f t="shared" si="36"/>
        <v>0</v>
      </c>
      <c r="FM49" s="41">
        <f t="shared" si="36"/>
        <v>0</v>
      </c>
      <c r="FN49" s="41">
        <f t="shared" si="36"/>
        <v>0</v>
      </c>
      <c r="FO49" s="41">
        <f t="shared" si="36"/>
        <v>0</v>
      </c>
      <c r="FP49" s="41">
        <f t="shared" si="36"/>
        <v>0</v>
      </c>
      <c r="FQ49" s="41">
        <f t="shared" si="36"/>
        <v>0</v>
      </c>
      <c r="FR49" s="41">
        <f t="shared" si="36"/>
        <v>0</v>
      </c>
      <c r="FS49" s="41">
        <f t="shared" si="36"/>
        <v>0</v>
      </c>
      <c r="FT49" s="41">
        <f t="shared" si="36"/>
        <v>0</v>
      </c>
      <c r="FU49" s="41">
        <f t="shared" si="36"/>
        <v>0</v>
      </c>
      <c r="FV49" s="41">
        <f t="shared" si="43"/>
        <v>0</v>
      </c>
      <c r="FW49" s="41">
        <f t="shared" si="43"/>
        <v>0</v>
      </c>
      <c r="FX49" s="41">
        <f t="shared" si="43"/>
        <v>0</v>
      </c>
      <c r="FY49" s="41">
        <f t="shared" si="43"/>
        <v>0</v>
      </c>
      <c r="FZ49" s="41">
        <f t="shared" si="43"/>
        <v>0</v>
      </c>
      <c r="GA49" s="41">
        <f t="shared" si="43"/>
        <v>0</v>
      </c>
      <c r="GB49" s="41">
        <f t="shared" si="43"/>
        <v>0</v>
      </c>
      <c r="GC49" s="41">
        <f t="shared" si="43"/>
        <v>0</v>
      </c>
      <c r="GD49" s="41">
        <f t="shared" si="43"/>
        <v>0</v>
      </c>
      <c r="GE49" s="41">
        <f t="shared" si="43"/>
        <v>0</v>
      </c>
      <c r="GF49" s="41">
        <f t="shared" si="43"/>
        <v>0</v>
      </c>
      <c r="GG49" s="41">
        <f t="shared" si="43"/>
        <v>0</v>
      </c>
      <c r="GH49" s="41">
        <f t="shared" si="43"/>
        <v>0</v>
      </c>
      <c r="GI49" s="41">
        <f t="shared" si="43"/>
        <v>0</v>
      </c>
      <c r="GJ49" s="41">
        <f t="shared" si="43"/>
        <v>0</v>
      </c>
      <c r="GK49" s="41">
        <f t="shared" si="43"/>
        <v>0</v>
      </c>
      <c r="GL49" s="41">
        <f t="shared" si="37"/>
        <v>0</v>
      </c>
      <c r="GM49" s="41">
        <f t="shared" si="37"/>
        <v>0</v>
      </c>
      <c r="GN49" s="41">
        <f t="shared" si="37"/>
        <v>0</v>
      </c>
      <c r="GO49" s="41">
        <f t="shared" si="37"/>
        <v>0</v>
      </c>
      <c r="GP49" s="41">
        <f t="shared" si="37"/>
        <v>0</v>
      </c>
      <c r="GQ49" s="41">
        <f t="shared" si="37"/>
        <v>0</v>
      </c>
      <c r="GR49" s="41">
        <f t="shared" si="37"/>
        <v>0</v>
      </c>
      <c r="GS49" s="41">
        <f t="shared" si="37"/>
        <v>0</v>
      </c>
      <c r="GT49" s="41">
        <f t="shared" si="37"/>
        <v>0</v>
      </c>
      <c r="GU49" s="41">
        <f t="shared" si="37"/>
        <v>0</v>
      </c>
      <c r="GV49" s="41">
        <f t="shared" si="37"/>
        <v>0</v>
      </c>
      <c r="GW49" s="41">
        <f t="shared" si="37"/>
        <v>0</v>
      </c>
      <c r="GX49" s="41">
        <f t="shared" si="37"/>
        <v>0</v>
      </c>
      <c r="GY49" s="41">
        <f t="shared" si="37"/>
        <v>0</v>
      </c>
      <c r="GZ49" s="41">
        <f t="shared" si="37"/>
        <v>0</v>
      </c>
      <c r="HA49" s="41">
        <f t="shared" si="37"/>
        <v>0</v>
      </c>
      <c r="HB49" s="41">
        <f t="shared" si="44"/>
        <v>0</v>
      </c>
      <c r="HC49" s="41">
        <f t="shared" si="44"/>
        <v>0</v>
      </c>
      <c r="HD49" s="41">
        <f t="shared" si="44"/>
        <v>0</v>
      </c>
      <c r="HE49" s="41">
        <f t="shared" si="44"/>
        <v>0</v>
      </c>
      <c r="HF49" s="41">
        <f t="shared" si="44"/>
        <v>0</v>
      </c>
      <c r="HG49" s="41">
        <f t="shared" si="44"/>
        <v>0</v>
      </c>
      <c r="HH49" s="41">
        <f t="shared" si="44"/>
        <v>0</v>
      </c>
      <c r="HI49" s="41">
        <f t="shared" si="44"/>
        <v>0</v>
      </c>
      <c r="HJ49" s="41">
        <f t="shared" si="44"/>
        <v>0</v>
      </c>
    </row>
    <row r="50" spans="1:218" ht="14.4" x14ac:dyDescent="0.3">
      <c r="A50" s="42">
        <v>47</v>
      </c>
      <c r="B50" s="43">
        <f>'CMM4 - AUX CALC'!$AV$67</f>
        <v>0</v>
      </c>
      <c r="AW50" s="41">
        <f>$B50/(_xlfn.SINGLE(PrazoConcessao)*12-AW$3+1)</f>
        <v>0</v>
      </c>
      <c r="AX50" s="41">
        <f t="shared" si="38"/>
        <v>0</v>
      </c>
      <c r="AY50" s="41">
        <f t="shared" si="38"/>
        <v>0</v>
      </c>
      <c r="AZ50" s="41">
        <f t="shared" si="45"/>
        <v>0</v>
      </c>
      <c r="BA50" s="41">
        <f t="shared" si="45"/>
        <v>0</v>
      </c>
      <c r="BB50" s="41">
        <f t="shared" si="45"/>
        <v>0</v>
      </c>
      <c r="BC50" s="41">
        <f t="shared" si="45"/>
        <v>0</v>
      </c>
      <c r="BD50" s="41">
        <f t="shared" si="45"/>
        <v>0</v>
      </c>
      <c r="BE50" s="41">
        <f t="shared" si="45"/>
        <v>0</v>
      </c>
      <c r="BF50" s="41">
        <f t="shared" si="45"/>
        <v>0</v>
      </c>
      <c r="BG50" s="41">
        <f t="shared" si="45"/>
        <v>0</v>
      </c>
      <c r="BH50" s="41">
        <f t="shared" si="45"/>
        <v>0</v>
      </c>
      <c r="BI50" s="41">
        <f t="shared" si="45"/>
        <v>0</v>
      </c>
      <c r="BJ50" s="41">
        <f t="shared" si="45"/>
        <v>0</v>
      </c>
      <c r="BK50" s="41">
        <f t="shared" si="45"/>
        <v>0</v>
      </c>
      <c r="BL50" s="41">
        <f t="shared" si="45"/>
        <v>0</v>
      </c>
      <c r="BM50" s="41">
        <f t="shared" si="45"/>
        <v>0</v>
      </c>
      <c r="BN50" s="41">
        <f t="shared" si="39"/>
        <v>0</v>
      </c>
      <c r="BO50" s="41">
        <f t="shared" si="39"/>
        <v>0</v>
      </c>
      <c r="BP50" s="41">
        <f t="shared" si="39"/>
        <v>0</v>
      </c>
      <c r="BQ50" s="41">
        <f t="shared" si="39"/>
        <v>0</v>
      </c>
      <c r="BR50" s="41">
        <f t="shared" si="39"/>
        <v>0</v>
      </c>
      <c r="BS50" s="41">
        <f t="shared" si="39"/>
        <v>0</v>
      </c>
      <c r="BT50" s="41">
        <f t="shared" si="39"/>
        <v>0</v>
      </c>
      <c r="BU50" s="41">
        <f t="shared" si="39"/>
        <v>0</v>
      </c>
      <c r="BV50" s="41">
        <f t="shared" si="39"/>
        <v>0</v>
      </c>
      <c r="BW50" s="41">
        <f t="shared" si="39"/>
        <v>0</v>
      </c>
      <c r="BX50" s="41">
        <f t="shared" si="39"/>
        <v>0</v>
      </c>
      <c r="BY50" s="41">
        <f t="shared" si="39"/>
        <v>0</v>
      </c>
      <c r="BZ50" s="41">
        <f t="shared" si="39"/>
        <v>0</v>
      </c>
      <c r="CA50" s="41">
        <f t="shared" si="39"/>
        <v>0</v>
      </c>
      <c r="CB50" s="41">
        <f t="shared" si="39"/>
        <v>0</v>
      </c>
      <c r="CC50" s="41">
        <f t="shared" ref="CC50:CR66" si="46">CB50</f>
        <v>0</v>
      </c>
      <c r="CD50" s="41">
        <f t="shared" si="40"/>
        <v>0</v>
      </c>
      <c r="CE50" s="41">
        <f t="shared" si="40"/>
        <v>0</v>
      </c>
      <c r="CF50" s="41">
        <f t="shared" si="40"/>
        <v>0</v>
      </c>
      <c r="CG50" s="41">
        <f t="shared" si="40"/>
        <v>0</v>
      </c>
      <c r="CH50" s="41">
        <f t="shared" si="40"/>
        <v>0</v>
      </c>
      <c r="CI50" s="41">
        <f t="shared" si="40"/>
        <v>0</v>
      </c>
      <c r="CJ50" s="41">
        <f t="shared" si="40"/>
        <v>0</v>
      </c>
      <c r="CK50" s="41">
        <f t="shared" si="40"/>
        <v>0</v>
      </c>
      <c r="CL50" s="41">
        <f t="shared" si="40"/>
        <v>0</v>
      </c>
      <c r="CM50" s="41">
        <f t="shared" si="40"/>
        <v>0</v>
      </c>
      <c r="CN50" s="41">
        <f t="shared" si="40"/>
        <v>0</v>
      </c>
      <c r="CO50" s="41">
        <f t="shared" si="40"/>
        <v>0</v>
      </c>
      <c r="CP50" s="41">
        <f t="shared" si="40"/>
        <v>0</v>
      </c>
      <c r="CQ50" s="41">
        <f t="shared" si="40"/>
        <v>0</v>
      </c>
      <c r="CR50" s="41">
        <f t="shared" si="40"/>
        <v>0</v>
      </c>
      <c r="CS50" s="41">
        <f t="shared" ref="CS50:DH69" si="47">CR50</f>
        <v>0</v>
      </c>
      <c r="CT50" s="41">
        <f t="shared" si="34"/>
        <v>0</v>
      </c>
      <c r="CU50" s="41">
        <f t="shared" si="34"/>
        <v>0</v>
      </c>
      <c r="CV50" s="41">
        <f t="shared" si="34"/>
        <v>0</v>
      </c>
      <c r="CW50" s="41">
        <f t="shared" si="34"/>
        <v>0</v>
      </c>
      <c r="CX50" s="41">
        <f t="shared" si="34"/>
        <v>0</v>
      </c>
      <c r="CY50" s="41">
        <f t="shared" si="34"/>
        <v>0</v>
      </c>
      <c r="CZ50" s="41">
        <f t="shared" si="34"/>
        <v>0</v>
      </c>
      <c r="DA50" s="41">
        <f t="shared" si="34"/>
        <v>0</v>
      </c>
      <c r="DB50" s="41">
        <f t="shared" si="34"/>
        <v>0</v>
      </c>
      <c r="DC50" s="41">
        <f t="shared" si="34"/>
        <v>0</v>
      </c>
      <c r="DD50" s="41">
        <f t="shared" si="34"/>
        <v>0</v>
      </c>
      <c r="DE50" s="41">
        <f t="shared" si="34"/>
        <v>0</v>
      </c>
      <c r="DF50" s="41">
        <f t="shared" si="34"/>
        <v>0</v>
      </c>
      <c r="DG50" s="41">
        <f t="shared" si="34"/>
        <v>0</v>
      </c>
      <c r="DH50" s="41">
        <f t="shared" si="34"/>
        <v>0</v>
      </c>
      <c r="DI50" s="41">
        <f t="shared" si="34"/>
        <v>0</v>
      </c>
      <c r="DJ50" s="41">
        <f t="shared" si="41"/>
        <v>0</v>
      </c>
      <c r="DK50" s="41">
        <f t="shared" si="41"/>
        <v>0</v>
      </c>
      <c r="DL50" s="41">
        <f t="shared" si="41"/>
        <v>0</v>
      </c>
      <c r="DM50" s="41">
        <f t="shared" si="41"/>
        <v>0</v>
      </c>
      <c r="DN50" s="41">
        <f t="shared" si="41"/>
        <v>0</v>
      </c>
      <c r="DO50" s="41">
        <f t="shared" si="41"/>
        <v>0</v>
      </c>
      <c r="DP50" s="41">
        <f t="shared" si="41"/>
        <v>0</v>
      </c>
      <c r="DQ50" s="41">
        <f t="shared" si="41"/>
        <v>0</v>
      </c>
      <c r="DR50" s="41">
        <f t="shared" si="41"/>
        <v>0</v>
      </c>
      <c r="DS50" s="41">
        <f t="shared" si="41"/>
        <v>0</v>
      </c>
      <c r="DT50" s="41">
        <f t="shared" si="41"/>
        <v>0</v>
      </c>
      <c r="DU50" s="41">
        <f t="shared" si="41"/>
        <v>0</v>
      </c>
      <c r="DV50" s="41">
        <f t="shared" si="41"/>
        <v>0</v>
      </c>
      <c r="DW50" s="41">
        <f t="shared" si="41"/>
        <v>0</v>
      </c>
      <c r="DX50" s="41">
        <f t="shared" si="41"/>
        <v>0</v>
      </c>
      <c r="DY50" s="41">
        <f t="shared" ref="DY50:EN69" si="48">DX50</f>
        <v>0</v>
      </c>
      <c r="DZ50" s="41">
        <f t="shared" si="35"/>
        <v>0</v>
      </c>
      <c r="EA50" s="41">
        <f t="shared" si="35"/>
        <v>0</v>
      </c>
      <c r="EB50" s="41">
        <f t="shared" si="35"/>
        <v>0</v>
      </c>
      <c r="EC50" s="41">
        <f t="shared" si="35"/>
        <v>0</v>
      </c>
      <c r="ED50" s="41">
        <f t="shared" si="35"/>
        <v>0</v>
      </c>
      <c r="EE50" s="41">
        <f t="shared" si="35"/>
        <v>0</v>
      </c>
      <c r="EF50" s="41">
        <f t="shared" si="35"/>
        <v>0</v>
      </c>
      <c r="EG50" s="41">
        <f t="shared" si="35"/>
        <v>0</v>
      </c>
      <c r="EH50" s="41">
        <f t="shared" si="35"/>
        <v>0</v>
      </c>
      <c r="EI50" s="41">
        <f t="shared" si="35"/>
        <v>0</v>
      </c>
      <c r="EJ50" s="41">
        <f t="shared" si="35"/>
        <v>0</v>
      </c>
      <c r="EK50" s="41">
        <f t="shared" si="35"/>
        <v>0</v>
      </c>
      <c r="EL50" s="41">
        <f t="shared" si="35"/>
        <v>0</v>
      </c>
      <c r="EM50" s="41">
        <f t="shared" si="35"/>
        <v>0</v>
      </c>
      <c r="EN50" s="41">
        <f t="shared" si="35"/>
        <v>0</v>
      </c>
      <c r="EO50" s="41">
        <f t="shared" si="35"/>
        <v>0</v>
      </c>
      <c r="EP50" s="41">
        <f t="shared" si="42"/>
        <v>0</v>
      </c>
      <c r="EQ50" s="41">
        <f t="shared" si="42"/>
        <v>0</v>
      </c>
      <c r="ER50" s="41">
        <f t="shared" si="42"/>
        <v>0</v>
      </c>
      <c r="ES50" s="41">
        <f t="shared" si="42"/>
        <v>0</v>
      </c>
      <c r="ET50" s="41">
        <f t="shared" si="42"/>
        <v>0</v>
      </c>
      <c r="EU50" s="41">
        <f t="shared" si="42"/>
        <v>0</v>
      </c>
      <c r="EV50" s="41">
        <f t="shared" si="42"/>
        <v>0</v>
      </c>
      <c r="EW50" s="41">
        <f t="shared" si="42"/>
        <v>0</v>
      </c>
      <c r="EX50" s="41">
        <f t="shared" si="42"/>
        <v>0</v>
      </c>
      <c r="EY50" s="41">
        <f t="shared" si="42"/>
        <v>0</v>
      </c>
      <c r="EZ50" s="41">
        <f t="shared" si="42"/>
        <v>0</v>
      </c>
      <c r="FA50" s="41">
        <f t="shared" si="42"/>
        <v>0</v>
      </c>
      <c r="FB50" s="41">
        <f t="shared" si="42"/>
        <v>0</v>
      </c>
      <c r="FC50" s="41">
        <f t="shared" si="42"/>
        <v>0</v>
      </c>
      <c r="FD50" s="41">
        <f t="shared" si="42"/>
        <v>0</v>
      </c>
      <c r="FE50" s="41">
        <f t="shared" ref="FE50:FT69" si="49">FD50</f>
        <v>0</v>
      </c>
      <c r="FF50" s="41">
        <f t="shared" si="36"/>
        <v>0</v>
      </c>
      <c r="FG50" s="41">
        <f t="shared" si="36"/>
        <v>0</v>
      </c>
      <c r="FH50" s="41">
        <f t="shared" si="36"/>
        <v>0</v>
      </c>
      <c r="FI50" s="41">
        <f t="shared" si="36"/>
        <v>0</v>
      </c>
      <c r="FJ50" s="41">
        <f t="shared" si="36"/>
        <v>0</v>
      </c>
      <c r="FK50" s="41">
        <f t="shared" si="36"/>
        <v>0</v>
      </c>
      <c r="FL50" s="41">
        <f t="shared" si="36"/>
        <v>0</v>
      </c>
      <c r="FM50" s="41">
        <f t="shared" si="36"/>
        <v>0</v>
      </c>
      <c r="FN50" s="41">
        <f t="shared" si="36"/>
        <v>0</v>
      </c>
      <c r="FO50" s="41">
        <f t="shared" si="36"/>
        <v>0</v>
      </c>
      <c r="FP50" s="41">
        <f t="shared" si="36"/>
        <v>0</v>
      </c>
      <c r="FQ50" s="41">
        <f t="shared" si="36"/>
        <v>0</v>
      </c>
      <c r="FR50" s="41">
        <f t="shared" si="36"/>
        <v>0</v>
      </c>
      <c r="FS50" s="41">
        <f t="shared" si="36"/>
        <v>0</v>
      </c>
      <c r="FT50" s="41">
        <f t="shared" si="36"/>
        <v>0</v>
      </c>
      <c r="FU50" s="41">
        <f t="shared" si="36"/>
        <v>0</v>
      </c>
      <c r="FV50" s="41">
        <f t="shared" si="43"/>
        <v>0</v>
      </c>
      <c r="FW50" s="41">
        <f t="shared" si="43"/>
        <v>0</v>
      </c>
      <c r="FX50" s="41">
        <f t="shared" si="43"/>
        <v>0</v>
      </c>
      <c r="FY50" s="41">
        <f t="shared" si="43"/>
        <v>0</v>
      </c>
      <c r="FZ50" s="41">
        <f t="shared" si="43"/>
        <v>0</v>
      </c>
      <c r="GA50" s="41">
        <f t="shared" si="43"/>
        <v>0</v>
      </c>
      <c r="GB50" s="41">
        <f t="shared" si="43"/>
        <v>0</v>
      </c>
      <c r="GC50" s="41">
        <f t="shared" si="43"/>
        <v>0</v>
      </c>
      <c r="GD50" s="41">
        <f t="shared" si="43"/>
        <v>0</v>
      </c>
      <c r="GE50" s="41">
        <f t="shared" si="43"/>
        <v>0</v>
      </c>
      <c r="GF50" s="41">
        <f t="shared" si="43"/>
        <v>0</v>
      </c>
      <c r="GG50" s="41">
        <f t="shared" si="43"/>
        <v>0</v>
      </c>
      <c r="GH50" s="41">
        <f t="shared" si="43"/>
        <v>0</v>
      </c>
      <c r="GI50" s="41">
        <f t="shared" si="43"/>
        <v>0</v>
      </c>
      <c r="GJ50" s="41">
        <f t="shared" si="43"/>
        <v>0</v>
      </c>
      <c r="GK50" s="41">
        <f t="shared" ref="GK50:GX70" si="50">GJ50</f>
        <v>0</v>
      </c>
      <c r="GL50" s="41">
        <f t="shared" si="37"/>
        <v>0</v>
      </c>
      <c r="GM50" s="41">
        <f t="shared" si="37"/>
        <v>0</v>
      </c>
      <c r="GN50" s="41">
        <f t="shared" si="37"/>
        <v>0</v>
      </c>
      <c r="GO50" s="41">
        <f t="shared" si="37"/>
        <v>0</v>
      </c>
      <c r="GP50" s="41">
        <f t="shared" si="37"/>
        <v>0</v>
      </c>
      <c r="GQ50" s="41">
        <f t="shared" si="37"/>
        <v>0</v>
      </c>
      <c r="GR50" s="41">
        <f t="shared" si="37"/>
        <v>0</v>
      </c>
      <c r="GS50" s="41">
        <f t="shared" si="37"/>
        <v>0</v>
      </c>
      <c r="GT50" s="41">
        <f t="shared" si="37"/>
        <v>0</v>
      </c>
      <c r="GU50" s="41">
        <f t="shared" si="37"/>
        <v>0</v>
      </c>
      <c r="GV50" s="41">
        <f t="shared" si="37"/>
        <v>0</v>
      </c>
      <c r="GW50" s="41">
        <f t="shared" si="37"/>
        <v>0</v>
      </c>
      <c r="GX50" s="41">
        <f t="shared" si="37"/>
        <v>0</v>
      </c>
      <c r="GY50" s="41">
        <f t="shared" si="37"/>
        <v>0</v>
      </c>
      <c r="GZ50" s="41">
        <f t="shared" si="37"/>
        <v>0</v>
      </c>
      <c r="HA50" s="41">
        <f t="shared" si="37"/>
        <v>0</v>
      </c>
      <c r="HB50" s="41">
        <f t="shared" si="44"/>
        <v>0</v>
      </c>
      <c r="HC50" s="41">
        <f t="shared" si="44"/>
        <v>0</v>
      </c>
      <c r="HD50" s="41">
        <f t="shared" si="44"/>
        <v>0</v>
      </c>
      <c r="HE50" s="41">
        <f t="shared" si="44"/>
        <v>0</v>
      </c>
      <c r="HF50" s="41">
        <f t="shared" si="44"/>
        <v>0</v>
      </c>
      <c r="HG50" s="41">
        <f t="shared" si="44"/>
        <v>0</v>
      </c>
      <c r="HH50" s="41">
        <f t="shared" si="44"/>
        <v>0</v>
      </c>
      <c r="HI50" s="41">
        <f t="shared" si="44"/>
        <v>0</v>
      </c>
      <c r="HJ50" s="41">
        <f t="shared" si="44"/>
        <v>0</v>
      </c>
    </row>
    <row r="51" spans="1:218" ht="14.4" x14ac:dyDescent="0.3">
      <c r="A51" s="42">
        <v>48</v>
      </c>
      <c r="B51" s="43">
        <f>'CMM4 - AUX CALC'!$AW$67</f>
        <v>0</v>
      </c>
      <c r="AX51" s="41">
        <f>$B51/(_xlfn.SINGLE(PrazoConcessao)*12-AX$3+1)</f>
        <v>0</v>
      </c>
      <c r="AY51" s="41">
        <f t="shared" ref="AY51" si="51">AX51</f>
        <v>0</v>
      </c>
      <c r="AZ51" s="41">
        <f t="shared" si="45"/>
        <v>0</v>
      </c>
      <c r="BA51" s="41">
        <f t="shared" si="45"/>
        <v>0</v>
      </c>
      <c r="BB51" s="41">
        <f t="shared" si="45"/>
        <v>0</v>
      </c>
      <c r="BC51" s="41">
        <f t="shared" si="45"/>
        <v>0</v>
      </c>
      <c r="BD51" s="41">
        <f t="shared" si="45"/>
        <v>0</v>
      </c>
      <c r="BE51" s="41">
        <f t="shared" si="45"/>
        <v>0</v>
      </c>
      <c r="BF51" s="41">
        <f t="shared" si="45"/>
        <v>0</v>
      </c>
      <c r="BG51" s="41">
        <f t="shared" si="45"/>
        <v>0</v>
      </c>
      <c r="BH51" s="41">
        <f t="shared" si="45"/>
        <v>0</v>
      </c>
      <c r="BI51" s="41">
        <f t="shared" si="45"/>
        <v>0</v>
      </c>
      <c r="BJ51" s="41">
        <f t="shared" si="45"/>
        <v>0</v>
      </c>
      <c r="BK51" s="41">
        <f t="shared" si="45"/>
        <v>0</v>
      </c>
      <c r="BL51" s="41">
        <f t="shared" si="45"/>
        <v>0</v>
      </c>
      <c r="BM51" s="41">
        <f t="shared" si="45"/>
        <v>0</v>
      </c>
      <c r="BN51" s="41">
        <f t="shared" si="45"/>
        <v>0</v>
      </c>
      <c r="BO51" s="41">
        <f t="shared" si="45"/>
        <v>0</v>
      </c>
      <c r="BP51" s="41">
        <f t="shared" ref="BP51:CE69" si="52">BO51</f>
        <v>0</v>
      </c>
      <c r="BQ51" s="41">
        <f t="shared" si="52"/>
        <v>0</v>
      </c>
      <c r="BR51" s="41">
        <f t="shared" si="52"/>
        <v>0</v>
      </c>
      <c r="BS51" s="41">
        <f t="shared" si="52"/>
        <v>0</v>
      </c>
      <c r="BT51" s="41">
        <f t="shared" si="52"/>
        <v>0</v>
      </c>
      <c r="BU51" s="41">
        <f t="shared" si="52"/>
        <v>0</v>
      </c>
      <c r="BV51" s="41">
        <f t="shared" si="52"/>
        <v>0</v>
      </c>
      <c r="BW51" s="41">
        <f t="shared" si="52"/>
        <v>0</v>
      </c>
      <c r="BX51" s="41">
        <f t="shared" si="52"/>
        <v>0</v>
      </c>
      <c r="BY51" s="41">
        <f t="shared" si="52"/>
        <v>0</v>
      </c>
      <c r="BZ51" s="41">
        <f t="shared" si="52"/>
        <v>0</v>
      </c>
      <c r="CA51" s="41">
        <f t="shared" si="52"/>
        <v>0</v>
      </c>
      <c r="CB51" s="41">
        <f t="shared" si="52"/>
        <v>0</v>
      </c>
      <c r="CC51" s="41">
        <f t="shared" si="46"/>
        <v>0</v>
      </c>
      <c r="CD51" s="41">
        <f t="shared" si="46"/>
        <v>0</v>
      </c>
      <c r="CE51" s="41">
        <f t="shared" si="46"/>
        <v>0</v>
      </c>
      <c r="CF51" s="41">
        <f t="shared" si="46"/>
        <v>0</v>
      </c>
      <c r="CG51" s="41">
        <f t="shared" si="46"/>
        <v>0</v>
      </c>
      <c r="CH51" s="41">
        <f t="shared" si="46"/>
        <v>0</v>
      </c>
      <c r="CI51" s="41">
        <f t="shared" si="46"/>
        <v>0</v>
      </c>
      <c r="CJ51" s="41">
        <f t="shared" si="46"/>
        <v>0</v>
      </c>
      <c r="CK51" s="41">
        <f t="shared" si="46"/>
        <v>0</v>
      </c>
      <c r="CL51" s="41">
        <f t="shared" si="46"/>
        <v>0</v>
      </c>
      <c r="CM51" s="41">
        <f t="shared" si="46"/>
        <v>0</v>
      </c>
      <c r="CN51" s="41">
        <f t="shared" si="46"/>
        <v>0</v>
      </c>
      <c r="CO51" s="41">
        <f t="shared" si="46"/>
        <v>0</v>
      </c>
      <c r="CP51" s="41">
        <f t="shared" si="46"/>
        <v>0</v>
      </c>
      <c r="CQ51" s="41">
        <f t="shared" si="46"/>
        <v>0</v>
      </c>
      <c r="CR51" s="41">
        <f t="shared" si="46"/>
        <v>0</v>
      </c>
      <c r="CS51" s="41">
        <f t="shared" si="47"/>
        <v>0</v>
      </c>
      <c r="CT51" s="41">
        <f t="shared" si="34"/>
        <v>0</v>
      </c>
      <c r="CU51" s="41">
        <f t="shared" si="34"/>
        <v>0</v>
      </c>
      <c r="CV51" s="41">
        <f t="shared" si="34"/>
        <v>0</v>
      </c>
      <c r="CW51" s="41">
        <f t="shared" si="34"/>
        <v>0</v>
      </c>
      <c r="CX51" s="41">
        <f t="shared" si="34"/>
        <v>0</v>
      </c>
      <c r="CY51" s="41">
        <f t="shared" si="34"/>
        <v>0</v>
      </c>
      <c r="CZ51" s="41">
        <f t="shared" si="34"/>
        <v>0</v>
      </c>
      <c r="DA51" s="41">
        <f t="shared" si="34"/>
        <v>0</v>
      </c>
      <c r="DB51" s="41">
        <f t="shared" si="34"/>
        <v>0</v>
      </c>
      <c r="DC51" s="41">
        <f t="shared" si="34"/>
        <v>0</v>
      </c>
      <c r="DD51" s="41">
        <f t="shared" si="34"/>
        <v>0</v>
      </c>
      <c r="DE51" s="41">
        <f t="shared" si="34"/>
        <v>0</v>
      </c>
      <c r="DF51" s="41">
        <f t="shared" si="34"/>
        <v>0</v>
      </c>
      <c r="DG51" s="41">
        <f t="shared" ref="DG51:DV66" si="53">DF51</f>
        <v>0</v>
      </c>
      <c r="DH51" s="41">
        <f t="shared" si="53"/>
        <v>0</v>
      </c>
      <c r="DI51" s="41">
        <f t="shared" si="53"/>
        <v>0</v>
      </c>
      <c r="DJ51" s="41">
        <f t="shared" si="53"/>
        <v>0</v>
      </c>
      <c r="DK51" s="41">
        <f t="shared" si="53"/>
        <v>0</v>
      </c>
      <c r="DL51" s="41">
        <f t="shared" si="53"/>
        <v>0</v>
      </c>
      <c r="DM51" s="41">
        <f t="shared" si="53"/>
        <v>0</v>
      </c>
      <c r="DN51" s="41">
        <f t="shared" si="53"/>
        <v>0</v>
      </c>
      <c r="DO51" s="41">
        <f t="shared" si="53"/>
        <v>0</v>
      </c>
      <c r="DP51" s="41">
        <f t="shared" si="53"/>
        <v>0</v>
      </c>
      <c r="DQ51" s="41">
        <f t="shared" si="53"/>
        <v>0</v>
      </c>
      <c r="DR51" s="41">
        <f t="shared" si="53"/>
        <v>0</v>
      </c>
      <c r="DS51" s="41">
        <f t="shared" si="53"/>
        <v>0</v>
      </c>
      <c r="DT51" s="41">
        <f t="shared" si="53"/>
        <v>0</v>
      </c>
      <c r="DU51" s="41">
        <f t="shared" si="53"/>
        <v>0</v>
      </c>
      <c r="DV51" s="41">
        <f t="shared" si="53"/>
        <v>0</v>
      </c>
      <c r="DW51" s="41">
        <f t="shared" ref="DW51:EI86" si="54">DV51</f>
        <v>0</v>
      </c>
      <c r="DX51" s="41">
        <f t="shared" si="54"/>
        <v>0</v>
      </c>
      <c r="DY51" s="41">
        <f t="shared" si="48"/>
        <v>0</v>
      </c>
      <c r="DZ51" s="41">
        <f t="shared" si="35"/>
        <v>0</v>
      </c>
      <c r="EA51" s="41">
        <f t="shared" si="35"/>
        <v>0</v>
      </c>
      <c r="EB51" s="41">
        <f t="shared" si="35"/>
        <v>0</v>
      </c>
      <c r="EC51" s="41">
        <f t="shared" si="35"/>
        <v>0</v>
      </c>
      <c r="ED51" s="41">
        <f t="shared" si="35"/>
        <v>0</v>
      </c>
      <c r="EE51" s="41">
        <f t="shared" si="35"/>
        <v>0</v>
      </c>
      <c r="EF51" s="41">
        <f t="shared" si="35"/>
        <v>0</v>
      </c>
      <c r="EG51" s="41">
        <f t="shared" si="35"/>
        <v>0</v>
      </c>
      <c r="EH51" s="41">
        <f t="shared" si="35"/>
        <v>0</v>
      </c>
      <c r="EI51" s="41">
        <f t="shared" si="35"/>
        <v>0</v>
      </c>
      <c r="EJ51" s="41">
        <f t="shared" si="35"/>
        <v>0</v>
      </c>
      <c r="EK51" s="41">
        <f t="shared" si="35"/>
        <v>0</v>
      </c>
      <c r="EL51" s="41">
        <f t="shared" si="35"/>
        <v>0</v>
      </c>
      <c r="EM51" s="41">
        <f t="shared" ref="EM51:FB66" si="55">EL51</f>
        <v>0</v>
      </c>
      <c r="EN51" s="41">
        <f t="shared" si="55"/>
        <v>0</v>
      </c>
      <c r="EO51" s="41">
        <f t="shared" si="55"/>
        <v>0</v>
      </c>
      <c r="EP51" s="41">
        <f t="shared" si="55"/>
        <v>0</v>
      </c>
      <c r="EQ51" s="41">
        <f t="shared" si="55"/>
        <v>0</v>
      </c>
      <c r="ER51" s="41">
        <f t="shared" si="55"/>
        <v>0</v>
      </c>
      <c r="ES51" s="41">
        <f t="shared" si="55"/>
        <v>0</v>
      </c>
      <c r="ET51" s="41">
        <f t="shared" si="55"/>
        <v>0</v>
      </c>
      <c r="EU51" s="41">
        <f t="shared" si="55"/>
        <v>0</v>
      </c>
      <c r="EV51" s="41">
        <f t="shared" si="55"/>
        <v>0</v>
      </c>
      <c r="EW51" s="41">
        <f t="shared" si="55"/>
        <v>0</v>
      </c>
      <c r="EX51" s="41">
        <f t="shared" si="55"/>
        <v>0</v>
      </c>
      <c r="EY51" s="41">
        <f t="shared" si="55"/>
        <v>0</v>
      </c>
      <c r="EZ51" s="41">
        <f t="shared" si="55"/>
        <v>0</v>
      </c>
      <c r="FA51" s="41">
        <f t="shared" si="55"/>
        <v>0</v>
      </c>
      <c r="FB51" s="41">
        <f t="shared" si="55"/>
        <v>0</v>
      </c>
      <c r="FC51" s="41">
        <f t="shared" ref="FC51:FO86" si="56">FB51</f>
        <v>0</v>
      </c>
      <c r="FD51" s="41">
        <f t="shared" si="56"/>
        <v>0</v>
      </c>
      <c r="FE51" s="41">
        <f t="shared" si="49"/>
        <v>0</v>
      </c>
      <c r="FF51" s="41">
        <f t="shared" si="36"/>
        <v>0</v>
      </c>
      <c r="FG51" s="41">
        <f t="shared" si="36"/>
        <v>0</v>
      </c>
      <c r="FH51" s="41">
        <f t="shared" si="36"/>
        <v>0</v>
      </c>
      <c r="FI51" s="41">
        <f t="shared" si="36"/>
        <v>0</v>
      </c>
      <c r="FJ51" s="41">
        <f t="shared" si="36"/>
        <v>0</v>
      </c>
      <c r="FK51" s="41">
        <f t="shared" si="36"/>
        <v>0</v>
      </c>
      <c r="FL51" s="41">
        <f t="shared" si="36"/>
        <v>0</v>
      </c>
      <c r="FM51" s="41">
        <f t="shared" si="36"/>
        <v>0</v>
      </c>
      <c r="FN51" s="41">
        <f t="shared" si="36"/>
        <v>0</v>
      </c>
      <c r="FO51" s="41">
        <f t="shared" si="36"/>
        <v>0</v>
      </c>
      <c r="FP51" s="41">
        <f t="shared" si="36"/>
        <v>0</v>
      </c>
      <c r="FQ51" s="41">
        <f t="shared" si="36"/>
        <v>0</v>
      </c>
      <c r="FR51" s="41">
        <f t="shared" si="36"/>
        <v>0</v>
      </c>
      <c r="FS51" s="41">
        <f t="shared" ref="FS51:GH66" si="57">FR51</f>
        <v>0</v>
      </c>
      <c r="FT51" s="41">
        <f t="shared" si="57"/>
        <v>0</v>
      </c>
      <c r="FU51" s="41">
        <f t="shared" si="57"/>
        <v>0</v>
      </c>
      <c r="FV51" s="41">
        <f t="shared" si="57"/>
        <v>0</v>
      </c>
      <c r="FW51" s="41">
        <f t="shared" si="57"/>
        <v>0</v>
      </c>
      <c r="FX51" s="41">
        <f t="shared" si="57"/>
        <v>0</v>
      </c>
      <c r="FY51" s="41">
        <f t="shared" si="57"/>
        <v>0</v>
      </c>
      <c r="FZ51" s="41">
        <f t="shared" si="57"/>
        <v>0</v>
      </c>
      <c r="GA51" s="41">
        <f t="shared" si="57"/>
        <v>0</v>
      </c>
      <c r="GB51" s="41">
        <f t="shared" si="57"/>
        <v>0</v>
      </c>
      <c r="GC51" s="41">
        <f t="shared" si="57"/>
        <v>0</v>
      </c>
      <c r="GD51" s="41">
        <f t="shared" si="57"/>
        <v>0</v>
      </c>
      <c r="GE51" s="41">
        <f t="shared" si="57"/>
        <v>0</v>
      </c>
      <c r="GF51" s="41">
        <f t="shared" si="57"/>
        <v>0</v>
      </c>
      <c r="GG51" s="41">
        <f t="shared" si="57"/>
        <v>0</v>
      </c>
      <c r="GH51" s="41">
        <f t="shared" si="57"/>
        <v>0</v>
      </c>
      <c r="GI51" s="41">
        <f t="shared" ref="GI51:GS104" si="58">GH51</f>
        <v>0</v>
      </c>
      <c r="GJ51" s="41">
        <f t="shared" si="58"/>
        <v>0</v>
      </c>
      <c r="GK51" s="41">
        <f t="shared" si="50"/>
        <v>0</v>
      </c>
      <c r="GL51" s="41">
        <f t="shared" si="37"/>
        <v>0</v>
      </c>
      <c r="GM51" s="41">
        <f t="shared" si="37"/>
        <v>0</v>
      </c>
      <c r="GN51" s="41">
        <f t="shared" si="37"/>
        <v>0</v>
      </c>
      <c r="GO51" s="41">
        <f t="shared" si="37"/>
        <v>0</v>
      </c>
      <c r="GP51" s="41">
        <f t="shared" si="37"/>
        <v>0</v>
      </c>
      <c r="GQ51" s="41">
        <f t="shared" si="37"/>
        <v>0</v>
      </c>
      <c r="GR51" s="41">
        <f t="shared" si="37"/>
        <v>0</v>
      </c>
      <c r="GS51" s="41">
        <f t="shared" si="37"/>
        <v>0</v>
      </c>
      <c r="GT51" s="41">
        <f t="shared" si="37"/>
        <v>0</v>
      </c>
      <c r="GU51" s="41">
        <f t="shared" si="37"/>
        <v>0</v>
      </c>
      <c r="GV51" s="41">
        <f t="shared" si="37"/>
        <v>0</v>
      </c>
      <c r="GW51" s="41">
        <f t="shared" si="37"/>
        <v>0</v>
      </c>
      <c r="GX51" s="41">
        <f t="shared" si="37"/>
        <v>0</v>
      </c>
      <c r="GY51" s="41">
        <f t="shared" ref="GY51:HD99" si="59">GX51</f>
        <v>0</v>
      </c>
      <c r="GZ51" s="41">
        <f t="shared" si="59"/>
        <v>0</v>
      </c>
      <c r="HA51" s="41">
        <f t="shared" si="59"/>
        <v>0</v>
      </c>
      <c r="HB51" s="41">
        <f t="shared" si="44"/>
        <v>0</v>
      </c>
      <c r="HC51" s="41">
        <f t="shared" si="44"/>
        <v>0</v>
      </c>
      <c r="HD51" s="41">
        <f t="shared" si="44"/>
        <v>0</v>
      </c>
      <c r="HE51" s="41">
        <f t="shared" si="44"/>
        <v>0</v>
      </c>
      <c r="HF51" s="41">
        <f t="shared" si="44"/>
        <v>0</v>
      </c>
      <c r="HG51" s="41">
        <f t="shared" si="44"/>
        <v>0</v>
      </c>
      <c r="HH51" s="41">
        <f t="shared" si="44"/>
        <v>0</v>
      </c>
      <c r="HI51" s="41">
        <f t="shared" si="44"/>
        <v>0</v>
      </c>
      <c r="HJ51" s="41">
        <f t="shared" si="44"/>
        <v>0</v>
      </c>
    </row>
    <row r="52" spans="1:218" ht="14.4" x14ac:dyDescent="0.3">
      <c r="A52" s="42">
        <v>49</v>
      </c>
      <c r="B52" s="43">
        <f>'CMM4 - AUX CALC'!$AX$67</f>
        <v>0</v>
      </c>
      <c r="AY52" s="41">
        <f>$B52/(_xlfn.SINGLE(PrazoConcessao)*12-AY$3+1)</f>
        <v>0</v>
      </c>
      <c r="AZ52" s="41">
        <f t="shared" si="45"/>
        <v>0</v>
      </c>
      <c r="BA52" s="41">
        <f t="shared" si="45"/>
        <v>0</v>
      </c>
      <c r="BB52" s="41">
        <f t="shared" si="45"/>
        <v>0</v>
      </c>
      <c r="BC52" s="41">
        <f t="shared" si="45"/>
        <v>0</v>
      </c>
      <c r="BD52" s="41">
        <f t="shared" si="45"/>
        <v>0</v>
      </c>
      <c r="BE52" s="41">
        <f t="shared" si="45"/>
        <v>0</v>
      </c>
      <c r="BF52" s="41">
        <f t="shared" si="45"/>
        <v>0</v>
      </c>
      <c r="BG52" s="41">
        <f t="shared" si="45"/>
        <v>0</v>
      </c>
      <c r="BH52" s="41">
        <f t="shared" si="45"/>
        <v>0</v>
      </c>
      <c r="BI52" s="41">
        <f t="shared" si="45"/>
        <v>0</v>
      </c>
      <c r="BJ52" s="41">
        <f t="shared" si="45"/>
        <v>0</v>
      </c>
      <c r="BK52" s="41">
        <f t="shared" si="45"/>
        <v>0</v>
      </c>
      <c r="BL52" s="41">
        <f t="shared" si="45"/>
        <v>0</v>
      </c>
      <c r="BM52" s="41">
        <f t="shared" si="45"/>
        <v>0</v>
      </c>
      <c r="BN52" s="41">
        <f t="shared" si="45"/>
        <v>0</v>
      </c>
      <c r="BO52" s="41">
        <f t="shared" si="45"/>
        <v>0</v>
      </c>
      <c r="BP52" s="41">
        <f t="shared" si="52"/>
        <v>0</v>
      </c>
      <c r="BQ52" s="41">
        <f t="shared" si="52"/>
        <v>0</v>
      </c>
      <c r="BR52" s="41">
        <f t="shared" si="52"/>
        <v>0</v>
      </c>
      <c r="BS52" s="41">
        <f t="shared" si="52"/>
        <v>0</v>
      </c>
      <c r="BT52" s="41">
        <f t="shared" si="52"/>
        <v>0</v>
      </c>
      <c r="BU52" s="41">
        <f t="shared" si="52"/>
        <v>0</v>
      </c>
      <c r="BV52" s="41">
        <f t="shared" si="52"/>
        <v>0</v>
      </c>
      <c r="BW52" s="41">
        <f t="shared" si="52"/>
        <v>0</v>
      </c>
      <c r="BX52" s="41">
        <f t="shared" si="52"/>
        <v>0</v>
      </c>
      <c r="BY52" s="41">
        <f t="shared" si="52"/>
        <v>0</v>
      </c>
      <c r="BZ52" s="41">
        <f t="shared" si="52"/>
        <v>0</v>
      </c>
      <c r="CA52" s="41">
        <f t="shared" si="52"/>
        <v>0</v>
      </c>
      <c r="CB52" s="41">
        <f t="shared" si="52"/>
        <v>0</v>
      </c>
      <c r="CC52" s="41">
        <f t="shared" si="46"/>
        <v>0</v>
      </c>
      <c r="CD52" s="41">
        <f t="shared" si="46"/>
        <v>0</v>
      </c>
      <c r="CE52" s="41">
        <f t="shared" si="46"/>
        <v>0</v>
      </c>
      <c r="CF52" s="41">
        <f t="shared" si="46"/>
        <v>0</v>
      </c>
      <c r="CG52" s="41">
        <f t="shared" si="46"/>
        <v>0</v>
      </c>
      <c r="CH52" s="41">
        <f t="shared" si="46"/>
        <v>0</v>
      </c>
      <c r="CI52" s="41">
        <f t="shared" si="46"/>
        <v>0</v>
      </c>
      <c r="CJ52" s="41">
        <f t="shared" si="46"/>
        <v>0</v>
      </c>
      <c r="CK52" s="41">
        <f t="shared" si="46"/>
        <v>0</v>
      </c>
      <c r="CL52" s="41">
        <f t="shared" si="46"/>
        <v>0</v>
      </c>
      <c r="CM52" s="41">
        <f t="shared" si="46"/>
        <v>0</v>
      </c>
      <c r="CN52" s="41">
        <f t="shared" si="46"/>
        <v>0</v>
      </c>
      <c r="CO52" s="41">
        <f t="shared" si="46"/>
        <v>0</v>
      </c>
      <c r="CP52" s="41">
        <f t="shared" si="46"/>
        <v>0</v>
      </c>
      <c r="CQ52" s="41">
        <f t="shared" si="46"/>
        <v>0</v>
      </c>
      <c r="CR52" s="41">
        <f t="shared" si="46"/>
        <v>0</v>
      </c>
      <c r="CS52" s="41">
        <f t="shared" si="47"/>
        <v>0</v>
      </c>
      <c r="CT52" s="41">
        <f t="shared" si="47"/>
        <v>0</v>
      </c>
      <c r="CU52" s="41">
        <f t="shared" si="47"/>
        <v>0</v>
      </c>
      <c r="CV52" s="41">
        <f t="shared" si="47"/>
        <v>0</v>
      </c>
      <c r="CW52" s="41">
        <f t="shared" si="47"/>
        <v>0</v>
      </c>
      <c r="CX52" s="41">
        <f t="shared" si="47"/>
        <v>0</v>
      </c>
      <c r="CY52" s="41">
        <f t="shared" si="47"/>
        <v>0</v>
      </c>
      <c r="CZ52" s="41">
        <f t="shared" si="47"/>
        <v>0</v>
      </c>
      <c r="DA52" s="41">
        <f t="shared" si="47"/>
        <v>0</v>
      </c>
      <c r="DB52" s="41">
        <f t="shared" si="47"/>
        <v>0</v>
      </c>
      <c r="DC52" s="41">
        <f t="shared" si="47"/>
        <v>0</v>
      </c>
      <c r="DD52" s="41">
        <f t="shared" si="47"/>
        <v>0</v>
      </c>
      <c r="DE52" s="41">
        <f t="shared" si="47"/>
        <v>0</v>
      </c>
      <c r="DF52" s="41">
        <f t="shared" si="47"/>
        <v>0</v>
      </c>
      <c r="DG52" s="41">
        <f t="shared" si="53"/>
        <v>0</v>
      </c>
      <c r="DH52" s="41">
        <f t="shared" si="53"/>
        <v>0</v>
      </c>
      <c r="DI52" s="41">
        <f t="shared" si="53"/>
        <v>0</v>
      </c>
      <c r="DJ52" s="41">
        <f t="shared" si="53"/>
        <v>0</v>
      </c>
      <c r="DK52" s="41">
        <f t="shared" si="53"/>
        <v>0</v>
      </c>
      <c r="DL52" s="41">
        <f t="shared" si="53"/>
        <v>0</v>
      </c>
      <c r="DM52" s="41">
        <f t="shared" si="53"/>
        <v>0</v>
      </c>
      <c r="DN52" s="41">
        <f t="shared" si="53"/>
        <v>0</v>
      </c>
      <c r="DO52" s="41">
        <f t="shared" si="53"/>
        <v>0</v>
      </c>
      <c r="DP52" s="41">
        <f t="shared" si="53"/>
        <v>0</v>
      </c>
      <c r="DQ52" s="41">
        <f t="shared" si="53"/>
        <v>0</v>
      </c>
      <c r="DR52" s="41">
        <f t="shared" si="53"/>
        <v>0</v>
      </c>
      <c r="DS52" s="41">
        <f t="shared" si="53"/>
        <v>0</v>
      </c>
      <c r="DT52" s="41">
        <f t="shared" si="53"/>
        <v>0</v>
      </c>
      <c r="DU52" s="41">
        <f t="shared" si="53"/>
        <v>0</v>
      </c>
      <c r="DV52" s="41">
        <f t="shared" si="53"/>
        <v>0</v>
      </c>
      <c r="DW52" s="41">
        <f t="shared" si="54"/>
        <v>0</v>
      </c>
      <c r="DX52" s="41">
        <f t="shared" si="54"/>
        <v>0</v>
      </c>
      <c r="DY52" s="41">
        <f t="shared" si="48"/>
        <v>0</v>
      </c>
      <c r="DZ52" s="41">
        <f t="shared" si="48"/>
        <v>0</v>
      </c>
      <c r="EA52" s="41">
        <f t="shared" si="48"/>
        <v>0</v>
      </c>
      <c r="EB52" s="41">
        <f t="shared" si="48"/>
        <v>0</v>
      </c>
      <c r="EC52" s="41">
        <f t="shared" si="48"/>
        <v>0</v>
      </c>
      <c r="ED52" s="41">
        <f t="shared" si="48"/>
        <v>0</v>
      </c>
      <c r="EE52" s="41">
        <f t="shared" si="48"/>
        <v>0</v>
      </c>
      <c r="EF52" s="41">
        <f t="shared" si="48"/>
        <v>0</v>
      </c>
      <c r="EG52" s="41">
        <f t="shared" si="48"/>
        <v>0</v>
      </c>
      <c r="EH52" s="41">
        <f t="shared" si="48"/>
        <v>0</v>
      </c>
      <c r="EI52" s="41">
        <f t="shared" si="48"/>
        <v>0</v>
      </c>
      <c r="EJ52" s="41">
        <f t="shared" si="48"/>
        <v>0</v>
      </c>
      <c r="EK52" s="41">
        <f t="shared" si="48"/>
        <v>0</v>
      </c>
      <c r="EL52" s="41">
        <f t="shared" si="48"/>
        <v>0</v>
      </c>
      <c r="EM52" s="41">
        <f t="shared" si="55"/>
        <v>0</v>
      </c>
      <c r="EN52" s="41">
        <f t="shared" si="55"/>
        <v>0</v>
      </c>
      <c r="EO52" s="41">
        <f t="shared" si="55"/>
        <v>0</v>
      </c>
      <c r="EP52" s="41">
        <f t="shared" si="55"/>
        <v>0</v>
      </c>
      <c r="EQ52" s="41">
        <f t="shared" si="55"/>
        <v>0</v>
      </c>
      <c r="ER52" s="41">
        <f t="shared" si="55"/>
        <v>0</v>
      </c>
      <c r="ES52" s="41">
        <f t="shared" si="55"/>
        <v>0</v>
      </c>
      <c r="ET52" s="41">
        <f t="shared" si="55"/>
        <v>0</v>
      </c>
      <c r="EU52" s="41">
        <f t="shared" si="55"/>
        <v>0</v>
      </c>
      <c r="EV52" s="41">
        <f t="shared" si="55"/>
        <v>0</v>
      </c>
      <c r="EW52" s="41">
        <f t="shared" si="55"/>
        <v>0</v>
      </c>
      <c r="EX52" s="41">
        <f t="shared" si="55"/>
        <v>0</v>
      </c>
      <c r="EY52" s="41">
        <f t="shared" si="55"/>
        <v>0</v>
      </c>
      <c r="EZ52" s="41">
        <f t="shared" si="55"/>
        <v>0</v>
      </c>
      <c r="FA52" s="41">
        <f t="shared" si="55"/>
        <v>0</v>
      </c>
      <c r="FB52" s="41">
        <f t="shared" si="55"/>
        <v>0</v>
      </c>
      <c r="FC52" s="41">
        <f t="shared" si="56"/>
        <v>0</v>
      </c>
      <c r="FD52" s="41">
        <f t="shared" si="56"/>
        <v>0</v>
      </c>
      <c r="FE52" s="41">
        <f t="shared" si="49"/>
        <v>0</v>
      </c>
      <c r="FF52" s="41">
        <f t="shared" si="49"/>
        <v>0</v>
      </c>
      <c r="FG52" s="41">
        <f t="shared" si="49"/>
        <v>0</v>
      </c>
      <c r="FH52" s="41">
        <f t="shared" si="49"/>
        <v>0</v>
      </c>
      <c r="FI52" s="41">
        <f t="shared" si="49"/>
        <v>0</v>
      </c>
      <c r="FJ52" s="41">
        <f t="shared" si="49"/>
        <v>0</v>
      </c>
      <c r="FK52" s="41">
        <f t="shared" si="49"/>
        <v>0</v>
      </c>
      <c r="FL52" s="41">
        <f t="shared" si="49"/>
        <v>0</v>
      </c>
      <c r="FM52" s="41">
        <f t="shared" si="49"/>
        <v>0</v>
      </c>
      <c r="FN52" s="41">
        <f t="shared" si="49"/>
        <v>0</v>
      </c>
      <c r="FO52" s="41">
        <f t="shared" si="49"/>
        <v>0</v>
      </c>
      <c r="FP52" s="41">
        <f t="shared" si="49"/>
        <v>0</v>
      </c>
      <c r="FQ52" s="41">
        <f t="shared" si="49"/>
        <v>0</v>
      </c>
      <c r="FR52" s="41">
        <f t="shared" si="49"/>
        <v>0</v>
      </c>
      <c r="FS52" s="41">
        <f t="shared" si="57"/>
        <v>0</v>
      </c>
      <c r="FT52" s="41">
        <f t="shared" si="57"/>
        <v>0</v>
      </c>
      <c r="FU52" s="41">
        <f t="shared" si="57"/>
        <v>0</v>
      </c>
      <c r="FV52" s="41">
        <f t="shared" si="57"/>
        <v>0</v>
      </c>
      <c r="FW52" s="41">
        <f t="shared" si="57"/>
        <v>0</v>
      </c>
      <c r="FX52" s="41">
        <f t="shared" si="57"/>
        <v>0</v>
      </c>
      <c r="FY52" s="41">
        <f t="shared" si="57"/>
        <v>0</v>
      </c>
      <c r="FZ52" s="41">
        <f t="shared" si="57"/>
        <v>0</v>
      </c>
      <c r="GA52" s="41">
        <f t="shared" si="57"/>
        <v>0</v>
      </c>
      <c r="GB52" s="41">
        <f t="shared" si="57"/>
        <v>0</v>
      </c>
      <c r="GC52" s="41">
        <f t="shared" si="57"/>
        <v>0</v>
      </c>
      <c r="GD52" s="41">
        <f t="shared" si="57"/>
        <v>0</v>
      </c>
      <c r="GE52" s="41">
        <f t="shared" si="57"/>
        <v>0</v>
      </c>
      <c r="GF52" s="41">
        <f t="shared" si="57"/>
        <v>0</v>
      </c>
      <c r="GG52" s="41">
        <f t="shared" si="57"/>
        <v>0</v>
      </c>
      <c r="GH52" s="41">
        <f t="shared" si="57"/>
        <v>0</v>
      </c>
      <c r="GI52" s="41">
        <f t="shared" si="58"/>
        <v>0</v>
      </c>
      <c r="GJ52" s="41">
        <f t="shared" si="58"/>
        <v>0</v>
      </c>
      <c r="GK52" s="41">
        <f t="shared" si="50"/>
        <v>0</v>
      </c>
      <c r="GL52" s="41">
        <f t="shared" si="50"/>
        <v>0</v>
      </c>
      <c r="GM52" s="41">
        <f t="shared" si="50"/>
        <v>0</v>
      </c>
      <c r="GN52" s="41">
        <f t="shared" si="50"/>
        <v>0</v>
      </c>
      <c r="GO52" s="41">
        <f t="shared" si="50"/>
        <v>0</v>
      </c>
      <c r="GP52" s="41">
        <f t="shared" si="50"/>
        <v>0</v>
      </c>
      <c r="GQ52" s="41">
        <f t="shared" si="50"/>
        <v>0</v>
      </c>
      <c r="GR52" s="41">
        <f t="shared" si="50"/>
        <v>0</v>
      </c>
      <c r="GS52" s="41">
        <f t="shared" si="50"/>
        <v>0</v>
      </c>
      <c r="GT52" s="41">
        <f t="shared" si="50"/>
        <v>0</v>
      </c>
      <c r="GU52" s="41">
        <f t="shared" si="50"/>
        <v>0</v>
      </c>
      <c r="GV52" s="41">
        <f t="shared" si="50"/>
        <v>0</v>
      </c>
      <c r="GW52" s="41">
        <f t="shared" si="50"/>
        <v>0</v>
      </c>
      <c r="GX52" s="41">
        <f t="shared" si="50"/>
        <v>0</v>
      </c>
      <c r="GY52" s="41">
        <f t="shared" si="59"/>
        <v>0</v>
      </c>
      <c r="GZ52" s="41">
        <f t="shared" si="59"/>
        <v>0</v>
      </c>
      <c r="HA52" s="41">
        <f t="shared" si="59"/>
        <v>0</v>
      </c>
      <c r="HB52" s="41">
        <f t="shared" si="44"/>
        <v>0</v>
      </c>
      <c r="HC52" s="41">
        <f t="shared" si="44"/>
        <v>0</v>
      </c>
      <c r="HD52" s="41">
        <f t="shared" si="44"/>
        <v>0</v>
      </c>
      <c r="HE52" s="41">
        <f t="shared" si="44"/>
        <v>0</v>
      </c>
      <c r="HF52" s="41">
        <f t="shared" si="44"/>
        <v>0</v>
      </c>
      <c r="HG52" s="41">
        <f t="shared" si="44"/>
        <v>0</v>
      </c>
      <c r="HH52" s="41">
        <f t="shared" si="44"/>
        <v>0</v>
      </c>
      <c r="HI52" s="41">
        <f t="shared" si="44"/>
        <v>0</v>
      </c>
      <c r="HJ52" s="41">
        <f t="shared" si="44"/>
        <v>0</v>
      </c>
    </row>
    <row r="53" spans="1:218" ht="14.4" x14ac:dyDescent="0.3">
      <c r="A53" s="42">
        <v>50</v>
      </c>
      <c r="B53" s="43">
        <f>'CMM4 - AUX CALC'!$AY$67</f>
        <v>0</v>
      </c>
      <c r="AZ53" s="41">
        <f>$B53/(_xlfn.SINGLE(PrazoConcessao)*12-AZ$3+1)</f>
        <v>0</v>
      </c>
      <c r="BA53" s="41">
        <f t="shared" si="45"/>
        <v>0</v>
      </c>
      <c r="BB53" s="41">
        <f t="shared" si="45"/>
        <v>0</v>
      </c>
      <c r="BC53" s="41">
        <f t="shared" si="45"/>
        <v>0</v>
      </c>
      <c r="BD53" s="41">
        <f t="shared" si="45"/>
        <v>0</v>
      </c>
      <c r="BE53" s="41">
        <f t="shared" si="45"/>
        <v>0</v>
      </c>
      <c r="BF53" s="41">
        <f t="shared" si="45"/>
        <v>0</v>
      </c>
      <c r="BG53" s="41">
        <f t="shared" si="45"/>
        <v>0</v>
      </c>
      <c r="BH53" s="41">
        <f t="shared" si="45"/>
        <v>0</v>
      </c>
      <c r="BI53" s="41">
        <f t="shared" si="45"/>
        <v>0</v>
      </c>
      <c r="BJ53" s="41">
        <f t="shared" si="45"/>
        <v>0</v>
      </c>
      <c r="BK53" s="41">
        <f t="shared" si="45"/>
        <v>0</v>
      </c>
      <c r="BL53" s="41">
        <f t="shared" si="45"/>
        <v>0</v>
      </c>
      <c r="BM53" s="41">
        <f t="shared" si="45"/>
        <v>0</v>
      </c>
      <c r="BN53" s="41">
        <f t="shared" ref="BN53:BO67" si="60">BM53</f>
        <v>0</v>
      </c>
      <c r="BO53" s="41">
        <f t="shared" si="60"/>
        <v>0</v>
      </c>
      <c r="BP53" s="41">
        <f t="shared" si="52"/>
        <v>0</v>
      </c>
      <c r="BQ53" s="41">
        <f t="shared" si="52"/>
        <v>0</v>
      </c>
      <c r="BR53" s="41">
        <f t="shared" si="52"/>
        <v>0</v>
      </c>
      <c r="BS53" s="41">
        <f t="shared" si="52"/>
        <v>0</v>
      </c>
      <c r="BT53" s="41">
        <f t="shared" si="52"/>
        <v>0</v>
      </c>
      <c r="BU53" s="41">
        <f t="shared" si="52"/>
        <v>0</v>
      </c>
      <c r="BV53" s="41">
        <f t="shared" si="52"/>
        <v>0</v>
      </c>
      <c r="BW53" s="41">
        <f t="shared" si="52"/>
        <v>0</v>
      </c>
      <c r="BX53" s="41">
        <f t="shared" si="52"/>
        <v>0</v>
      </c>
      <c r="BY53" s="41">
        <f t="shared" si="52"/>
        <v>0</v>
      </c>
      <c r="BZ53" s="41">
        <f t="shared" si="52"/>
        <v>0</v>
      </c>
      <c r="CA53" s="41">
        <f t="shared" si="52"/>
        <v>0</v>
      </c>
      <c r="CB53" s="41">
        <f t="shared" si="52"/>
        <v>0</v>
      </c>
      <c r="CC53" s="41">
        <f t="shared" si="46"/>
        <v>0</v>
      </c>
      <c r="CD53" s="41">
        <f t="shared" si="46"/>
        <v>0</v>
      </c>
      <c r="CE53" s="41">
        <f t="shared" si="46"/>
        <v>0</v>
      </c>
      <c r="CF53" s="41">
        <f t="shared" si="46"/>
        <v>0</v>
      </c>
      <c r="CG53" s="41">
        <f t="shared" si="46"/>
        <v>0</v>
      </c>
      <c r="CH53" s="41">
        <f t="shared" si="46"/>
        <v>0</v>
      </c>
      <c r="CI53" s="41">
        <f t="shared" si="46"/>
        <v>0</v>
      </c>
      <c r="CJ53" s="41">
        <f t="shared" si="46"/>
        <v>0</v>
      </c>
      <c r="CK53" s="41">
        <f t="shared" si="46"/>
        <v>0</v>
      </c>
      <c r="CL53" s="41">
        <f t="shared" si="46"/>
        <v>0</v>
      </c>
      <c r="CM53" s="41">
        <f t="shared" si="46"/>
        <v>0</v>
      </c>
      <c r="CN53" s="41">
        <f t="shared" si="46"/>
        <v>0</v>
      </c>
      <c r="CO53" s="41">
        <f t="shared" si="46"/>
        <v>0</v>
      </c>
      <c r="CP53" s="41">
        <f t="shared" si="46"/>
        <v>0</v>
      </c>
      <c r="CQ53" s="41">
        <f t="shared" si="46"/>
        <v>0</v>
      </c>
      <c r="CR53" s="41">
        <f t="shared" si="46"/>
        <v>0</v>
      </c>
      <c r="CS53" s="41">
        <f t="shared" si="47"/>
        <v>0</v>
      </c>
      <c r="CT53" s="41">
        <f t="shared" si="47"/>
        <v>0</v>
      </c>
      <c r="CU53" s="41">
        <f t="shared" si="47"/>
        <v>0</v>
      </c>
      <c r="CV53" s="41">
        <f t="shared" si="47"/>
        <v>0</v>
      </c>
      <c r="CW53" s="41">
        <f t="shared" si="47"/>
        <v>0</v>
      </c>
      <c r="CX53" s="41">
        <f t="shared" si="47"/>
        <v>0</v>
      </c>
      <c r="CY53" s="41">
        <f t="shared" si="47"/>
        <v>0</v>
      </c>
      <c r="CZ53" s="41">
        <f t="shared" si="47"/>
        <v>0</v>
      </c>
      <c r="DA53" s="41">
        <f t="shared" si="47"/>
        <v>0</v>
      </c>
      <c r="DB53" s="41">
        <f t="shared" si="47"/>
        <v>0</v>
      </c>
      <c r="DC53" s="41">
        <f t="shared" si="47"/>
        <v>0</v>
      </c>
      <c r="DD53" s="41">
        <f t="shared" si="47"/>
        <v>0</v>
      </c>
      <c r="DE53" s="41">
        <f t="shared" si="47"/>
        <v>0</v>
      </c>
      <c r="DF53" s="41">
        <f t="shared" si="47"/>
        <v>0</v>
      </c>
      <c r="DG53" s="41">
        <f t="shared" si="53"/>
        <v>0</v>
      </c>
      <c r="DH53" s="41">
        <f t="shared" si="53"/>
        <v>0</v>
      </c>
      <c r="DI53" s="41">
        <f t="shared" si="53"/>
        <v>0</v>
      </c>
      <c r="DJ53" s="41">
        <f t="shared" si="53"/>
        <v>0</v>
      </c>
      <c r="DK53" s="41">
        <f t="shared" si="53"/>
        <v>0</v>
      </c>
      <c r="DL53" s="41">
        <f t="shared" si="53"/>
        <v>0</v>
      </c>
      <c r="DM53" s="41">
        <f t="shared" si="53"/>
        <v>0</v>
      </c>
      <c r="DN53" s="41">
        <f t="shared" si="53"/>
        <v>0</v>
      </c>
      <c r="DO53" s="41">
        <f t="shared" si="53"/>
        <v>0</v>
      </c>
      <c r="DP53" s="41">
        <f t="shared" si="53"/>
        <v>0</v>
      </c>
      <c r="DQ53" s="41">
        <f t="shared" si="53"/>
        <v>0</v>
      </c>
      <c r="DR53" s="41">
        <f t="shared" si="53"/>
        <v>0</v>
      </c>
      <c r="DS53" s="41">
        <f t="shared" si="53"/>
        <v>0</v>
      </c>
      <c r="DT53" s="41">
        <f t="shared" si="53"/>
        <v>0</v>
      </c>
      <c r="DU53" s="41">
        <f t="shared" si="53"/>
        <v>0</v>
      </c>
      <c r="DV53" s="41">
        <f t="shared" si="53"/>
        <v>0</v>
      </c>
      <c r="DW53" s="41">
        <f t="shared" si="54"/>
        <v>0</v>
      </c>
      <c r="DX53" s="41">
        <f t="shared" si="54"/>
        <v>0</v>
      </c>
      <c r="DY53" s="41">
        <f t="shared" si="48"/>
        <v>0</v>
      </c>
      <c r="DZ53" s="41">
        <f t="shared" si="48"/>
        <v>0</v>
      </c>
      <c r="EA53" s="41">
        <f t="shared" si="48"/>
        <v>0</v>
      </c>
      <c r="EB53" s="41">
        <f t="shared" si="48"/>
        <v>0</v>
      </c>
      <c r="EC53" s="41">
        <f t="shared" si="48"/>
        <v>0</v>
      </c>
      <c r="ED53" s="41">
        <f t="shared" si="48"/>
        <v>0</v>
      </c>
      <c r="EE53" s="41">
        <f t="shared" si="48"/>
        <v>0</v>
      </c>
      <c r="EF53" s="41">
        <f t="shared" si="48"/>
        <v>0</v>
      </c>
      <c r="EG53" s="41">
        <f t="shared" si="48"/>
        <v>0</v>
      </c>
      <c r="EH53" s="41">
        <f t="shared" si="48"/>
        <v>0</v>
      </c>
      <c r="EI53" s="41">
        <f t="shared" si="48"/>
        <v>0</v>
      </c>
      <c r="EJ53" s="41">
        <f t="shared" si="48"/>
        <v>0</v>
      </c>
      <c r="EK53" s="41">
        <f t="shared" si="48"/>
        <v>0</v>
      </c>
      <c r="EL53" s="41">
        <f t="shared" si="48"/>
        <v>0</v>
      </c>
      <c r="EM53" s="41">
        <f t="shared" si="55"/>
        <v>0</v>
      </c>
      <c r="EN53" s="41">
        <f t="shared" si="55"/>
        <v>0</v>
      </c>
      <c r="EO53" s="41">
        <f t="shared" si="55"/>
        <v>0</v>
      </c>
      <c r="EP53" s="41">
        <f t="shared" si="55"/>
        <v>0</v>
      </c>
      <c r="EQ53" s="41">
        <f t="shared" si="55"/>
        <v>0</v>
      </c>
      <c r="ER53" s="41">
        <f t="shared" si="55"/>
        <v>0</v>
      </c>
      <c r="ES53" s="41">
        <f t="shared" si="55"/>
        <v>0</v>
      </c>
      <c r="ET53" s="41">
        <f t="shared" si="55"/>
        <v>0</v>
      </c>
      <c r="EU53" s="41">
        <f t="shared" si="55"/>
        <v>0</v>
      </c>
      <c r="EV53" s="41">
        <f t="shared" si="55"/>
        <v>0</v>
      </c>
      <c r="EW53" s="41">
        <f t="shared" si="55"/>
        <v>0</v>
      </c>
      <c r="EX53" s="41">
        <f t="shared" si="55"/>
        <v>0</v>
      </c>
      <c r="EY53" s="41">
        <f t="shared" si="55"/>
        <v>0</v>
      </c>
      <c r="EZ53" s="41">
        <f t="shared" si="55"/>
        <v>0</v>
      </c>
      <c r="FA53" s="41">
        <f t="shared" si="55"/>
        <v>0</v>
      </c>
      <c r="FB53" s="41">
        <f t="shared" si="55"/>
        <v>0</v>
      </c>
      <c r="FC53" s="41">
        <f t="shared" si="56"/>
        <v>0</v>
      </c>
      <c r="FD53" s="41">
        <f t="shared" si="56"/>
        <v>0</v>
      </c>
      <c r="FE53" s="41">
        <f t="shared" si="49"/>
        <v>0</v>
      </c>
      <c r="FF53" s="41">
        <f t="shared" si="49"/>
        <v>0</v>
      </c>
      <c r="FG53" s="41">
        <f t="shared" si="49"/>
        <v>0</v>
      </c>
      <c r="FH53" s="41">
        <f t="shared" si="49"/>
        <v>0</v>
      </c>
      <c r="FI53" s="41">
        <f t="shared" si="49"/>
        <v>0</v>
      </c>
      <c r="FJ53" s="41">
        <f t="shared" si="49"/>
        <v>0</v>
      </c>
      <c r="FK53" s="41">
        <f t="shared" si="49"/>
        <v>0</v>
      </c>
      <c r="FL53" s="41">
        <f t="shared" si="49"/>
        <v>0</v>
      </c>
      <c r="FM53" s="41">
        <f t="shared" si="49"/>
        <v>0</v>
      </c>
      <c r="FN53" s="41">
        <f t="shared" si="49"/>
        <v>0</v>
      </c>
      <c r="FO53" s="41">
        <f t="shared" si="49"/>
        <v>0</v>
      </c>
      <c r="FP53" s="41">
        <f t="shared" si="49"/>
        <v>0</v>
      </c>
      <c r="FQ53" s="41">
        <f t="shared" si="49"/>
        <v>0</v>
      </c>
      <c r="FR53" s="41">
        <f t="shared" si="49"/>
        <v>0</v>
      </c>
      <c r="FS53" s="41">
        <f t="shared" si="57"/>
        <v>0</v>
      </c>
      <c r="FT53" s="41">
        <f t="shared" si="57"/>
        <v>0</v>
      </c>
      <c r="FU53" s="41">
        <f t="shared" si="57"/>
        <v>0</v>
      </c>
      <c r="FV53" s="41">
        <f t="shared" si="57"/>
        <v>0</v>
      </c>
      <c r="FW53" s="41">
        <f t="shared" si="57"/>
        <v>0</v>
      </c>
      <c r="FX53" s="41">
        <f t="shared" si="57"/>
        <v>0</v>
      </c>
      <c r="FY53" s="41">
        <f t="shared" si="57"/>
        <v>0</v>
      </c>
      <c r="FZ53" s="41">
        <f t="shared" si="57"/>
        <v>0</v>
      </c>
      <c r="GA53" s="41">
        <f t="shared" si="57"/>
        <v>0</v>
      </c>
      <c r="GB53" s="41">
        <f t="shared" si="57"/>
        <v>0</v>
      </c>
      <c r="GC53" s="41">
        <f t="shared" si="57"/>
        <v>0</v>
      </c>
      <c r="GD53" s="41">
        <f t="shared" si="57"/>
        <v>0</v>
      </c>
      <c r="GE53" s="41">
        <f t="shared" si="57"/>
        <v>0</v>
      </c>
      <c r="GF53" s="41">
        <f t="shared" si="57"/>
        <v>0</v>
      </c>
      <c r="GG53" s="41">
        <f t="shared" si="57"/>
        <v>0</v>
      </c>
      <c r="GH53" s="41">
        <f t="shared" si="57"/>
        <v>0</v>
      </c>
      <c r="GI53" s="41">
        <f t="shared" si="58"/>
        <v>0</v>
      </c>
      <c r="GJ53" s="41">
        <f t="shared" si="58"/>
        <v>0</v>
      </c>
      <c r="GK53" s="41">
        <f t="shared" si="50"/>
        <v>0</v>
      </c>
      <c r="GL53" s="41">
        <f t="shared" si="50"/>
        <v>0</v>
      </c>
      <c r="GM53" s="41">
        <f t="shared" si="50"/>
        <v>0</v>
      </c>
      <c r="GN53" s="41">
        <f t="shared" si="50"/>
        <v>0</v>
      </c>
      <c r="GO53" s="41">
        <f t="shared" si="50"/>
        <v>0</v>
      </c>
      <c r="GP53" s="41">
        <f t="shared" si="50"/>
        <v>0</v>
      </c>
      <c r="GQ53" s="41">
        <f t="shared" si="50"/>
        <v>0</v>
      </c>
      <c r="GR53" s="41">
        <f t="shared" si="50"/>
        <v>0</v>
      </c>
      <c r="GS53" s="41">
        <f t="shared" si="50"/>
        <v>0</v>
      </c>
      <c r="GT53" s="41">
        <f t="shared" si="50"/>
        <v>0</v>
      </c>
      <c r="GU53" s="41">
        <f t="shared" si="50"/>
        <v>0</v>
      </c>
      <c r="GV53" s="41">
        <f t="shared" si="50"/>
        <v>0</v>
      </c>
      <c r="GW53" s="41">
        <f t="shared" si="50"/>
        <v>0</v>
      </c>
      <c r="GX53" s="41">
        <f t="shared" si="50"/>
        <v>0</v>
      </c>
      <c r="GY53" s="41">
        <f t="shared" si="59"/>
        <v>0</v>
      </c>
      <c r="GZ53" s="41">
        <f t="shared" si="59"/>
        <v>0</v>
      </c>
      <c r="HA53" s="41">
        <f t="shared" si="59"/>
        <v>0</v>
      </c>
      <c r="HB53" s="41">
        <f t="shared" si="44"/>
        <v>0</v>
      </c>
      <c r="HC53" s="41">
        <f t="shared" si="44"/>
        <v>0</v>
      </c>
      <c r="HD53" s="41">
        <f t="shared" si="44"/>
        <v>0</v>
      </c>
      <c r="HE53" s="41">
        <f t="shared" si="44"/>
        <v>0</v>
      </c>
      <c r="HF53" s="41">
        <f t="shared" si="44"/>
        <v>0</v>
      </c>
      <c r="HG53" s="41">
        <f t="shared" si="44"/>
        <v>0</v>
      </c>
      <c r="HH53" s="41">
        <f t="shared" si="44"/>
        <v>0</v>
      </c>
      <c r="HI53" s="41">
        <f t="shared" si="44"/>
        <v>0</v>
      </c>
      <c r="HJ53" s="41">
        <f t="shared" si="44"/>
        <v>0</v>
      </c>
    </row>
    <row r="54" spans="1:218" ht="14.4" x14ac:dyDescent="0.3">
      <c r="A54" s="42">
        <v>51</v>
      </c>
      <c r="B54" s="43">
        <f>'CMM4 - AUX CALC'!$AZ$67</f>
        <v>0</v>
      </c>
      <c r="BA54" s="41">
        <f>$B54/(_xlfn.SINGLE(PrazoConcessao)*12-BA$3+1)</f>
        <v>0</v>
      </c>
      <c r="BB54" s="41">
        <f t="shared" ref="BB54:BM65" si="61">BA54</f>
        <v>0</v>
      </c>
      <c r="BC54" s="41">
        <f t="shared" si="61"/>
        <v>0</v>
      </c>
      <c r="BD54" s="41">
        <f t="shared" si="61"/>
        <v>0</v>
      </c>
      <c r="BE54" s="41">
        <f t="shared" si="61"/>
        <v>0</v>
      </c>
      <c r="BF54" s="41">
        <f t="shared" si="61"/>
        <v>0</v>
      </c>
      <c r="BG54" s="41">
        <f t="shared" si="61"/>
        <v>0</v>
      </c>
      <c r="BH54" s="41">
        <f t="shared" si="61"/>
        <v>0</v>
      </c>
      <c r="BI54" s="41">
        <f t="shared" si="61"/>
        <v>0</v>
      </c>
      <c r="BJ54" s="41">
        <f t="shared" si="61"/>
        <v>0</v>
      </c>
      <c r="BK54" s="41">
        <f t="shared" si="61"/>
        <v>0</v>
      </c>
      <c r="BL54" s="41">
        <f t="shared" si="61"/>
        <v>0</v>
      </c>
      <c r="BM54" s="41">
        <f t="shared" si="61"/>
        <v>0</v>
      </c>
      <c r="BN54" s="41">
        <f t="shared" si="60"/>
        <v>0</v>
      </c>
      <c r="BO54" s="41">
        <f t="shared" si="60"/>
        <v>0</v>
      </c>
      <c r="BP54" s="41">
        <f t="shared" si="52"/>
        <v>0</v>
      </c>
      <c r="BQ54" s="41">
        <f t="shared" si="52"/>
        <v>0</v>
      </c>
      <c r="BR54" s="41">
        <f t="shared" si="52"/>
        <v>0</v>
      </c>
      <c r="BS54" s="41">
        <f t="shared" si="52"/>
        <v>0</v>
      </c>
      <c r="BT54" s="41">
        <f t="shared" si="52"/>
        <v>0</v>
      </c>
      <c r="BU54" s="41">
        <f t="shared" si="52"/>
        <v>0</v>
      </c>
      <c r="BV54" s="41">
        <f t="shared" si="52"/>
        <v>0</v>
      </c>
      <c r="BW54" s="41">
        <f t="shared" si="52"/>
        <v>0</v>
      </c>
      <c r="BX54" s="41">
        <f t="shared" si="52"/>
        <v>0</v>
      </c>
      <c r="BY54" s="41">
        <f t="shared" si="52"/>
        <v>0</v>
      </c>
      <c r="BZ54" s="41">
        <f t="shared" si="52"/>
        <v>0</v>
      </c>
      <c r="CA54" s="41">
        <f t="shared" si="52"/>
        <v>0</v>
      </c>
      <c r="CB54" s="41">
        <f t="shared" si="52"/>
        <v>0</v>
      </c>
      <c r="CC54" s="41">
        <f t="shared" si="46"/>
        <v>0</v>
      </c>
      <c r="CD54" s="41">
        <f t="shared" si="46"/>
        <v>0</v>
      </c>
      <c r="CE54" s="41">
        <f t="shared" si="46"/>
        <v>0</v>
      </c>
      <c r="CF54" s="41">
        <f t="shared" si="46"/>
        <v>0</v>
      </c>
      <c r="CG54" s="41">
        <f t="shared" si="46"/>
        <v>0</v>
      </c>
      <c r="CH54" s="41">
        <f t="shared" si="46"/>
        <v>0</v>
      </c>
      <c r="CI54" s="41">
        <f t="shared" si="46"/>
        <v>0</v>
      </c>
      <c r="CJ54" s="41">
        <f t="shared" si="46"/>
        <v>0</v>
      </c>
      <c r="CK54" s="41">
        <f t="shared" si="46"/>
        <v>0</v>
      </c>
      <c r="CL54" s="41">
        <f t="shared" si="46"/>
        <v>0</v>
      </c>
      <c r="CM54" s="41">
        <f t="shared" si="46"/>
        <v>0</v>
      </c>
      <c r="CN54" s="41">
        <f t="shared" si="46"/>
        <v>0</v>
      </c>
      <c r="CO54" s="41">
        <f t="shared" si="46"/>
        <v>0</v>
      </c>
      <c r="CP54" s="41">
        <f t="shared" si="46"/>
        <v>0</v>
      </c>
      <c r="CQ54" s="41">
        <f t="shared" si="46"/>
        <v>0</v>
      </c>
      <c r="CR54" s="41">
        <f t="shared" si="46"/>
        <v>0</v>
      </c>
      <c r="CS54" s="41">
        <f t="shared" si="47"/>
        <v>0</v>
      </c>
      <c r="CT54" s="41">
        <f t="shared" si="47"/>
        <v>0</v>
      </c>
      <c r="CU54" s="41">
        <f t="shared" si="47"/>
        <v>0</v>
      </c>
      <c r="CV54" s="41">
        <f t="shared" si="47"/>
        <v>0</v>
      </c>
      <c r="CW54" s="41">
        <f t="shared" si="47"/>
        <v>0</v>
      </c>
      <c r="CX54" s="41">
        <f t="shared" si="47"/>
        <v>0</v>
      </c>
      <c r="CY54" s="41">
        <f t="shared" si="47"/>
        <v>0</v>
      </c>
      <c r="CZ54" s="41">
        <f t="shared" si="47"/>
        <v>0</v>
      </c>
      <c r="DA54" s="41">
        <f t="shared" si="47"/>
        <v>0</v>
      </c>
      <c r="DB54" s="41">
        <f t="shared" si="47"/>
        <v>0</v>
      </c>
      <c r="DC54" s="41">
        <f t="shared" si="47"/>
        <v>0</v>
      </c>
      <c r="DD54" s="41">
        <f t="shared" si="47"/>
        <v>0</v>
      </c>
      <c r="DE54" s="41">
        <f t="shared" si="47"/>
        <v>0</v>
      </c>
      <c r="DF54" s="41">
        <f t="shared" si="47"/>
        <v>0</v>
      </c>
      <c r="DG54" s="41">
        <f t="shared" si="53"/>
        <v>0</v>
      </c>
      <c r="DH54" s="41">
        <f t="shared" si="53"/>
        <v>0</v>
      </c>
      <c r="DI54" s="41">
        <f t="shared" si="53"/>
        <v>0</v>
      </c>
      <c r="DJ54" s="41">
        <f t="shared" si="53"/>
        <v>0</v>
      </c>
      <c r="DK54" s="41">
        <f t="shared" si="53"/>
        <v>0</v>
      </c>
      <c r="DL54" s="41">
        <f t="shared" si="53"/>
        <v>0</v>
      </c>
      <c r="DM54" s="41">
        <f t="shared" si="53"/>
        <v>0</v>
      </c>
      <c r="DN54" s="41">
        <f t="shared" si="53"/>
        <v>0</v>
      </c>
      <c r="DO54" s="41">
        <f t="shared" si="53"/>
        <v>0</v>
      </c>
      <c r="DP54" s="41">
        <f t="shared" si="53"/>
        <v>0</v>
      </c>
      <c r="DQ54" s="41">
        <f t="shared" si="53"/>
        <v>0</v>
      </c>
      <c r="DR54" s="41">
        <f t="shared" si="53"/>
        <v>0</v>
      </c>
      <c r="DS54" s="41">
        <f t="shared" si="53"/>
        <v>0</v>
      </c>
      <c r="DT54" s="41">
        <f t="shared" si="53"/>
        <v>0</v>
      </c>
      <c r="DU54" s="41">
        <f t="shared" si="53"/>
        <v>0</v>
      </c>
      <c r="DV54" s="41">
        <f t="shared" si="53"/>
        <v>0</v>
      </c>
      <c r="DW54" s="41">
        <f t="shared" si="54"/>
        <v>0</v>
      </c>
      <c r="DX54" s="41">
        <f t="shared" si="54"/>
        <v>0</v>
      </c>
      <c r="DY54" s="41">
        <f t="shared" si="48"/>
        <v>0</v>
      </c>
      <c r="DZ54" s="41">
        <f t="shared" si="48"/>
        <v>0</v>
      </c>
      <c r="EA54" s="41">
        <f t="shared" si="48"/>
        <v>0</v>
      </c>
      <c r="EB54" s="41">
        <f t="shared" si="48"/>
        <v>0</v>
      </c>
      <c r="EC54" s="41">
        <f t="shared" si="48"/>
        <v>0</v>
      </c>
      <c r="ED54" s="41">
        <f t="shared" si="48"/>
        <v>0</v>
      </c>
      <c r="EE54" s="41">
        <f t="shared" si="48"/>
        <v>0</v>
      </c>
      <c r="EF54" s="41">
        <f t="shared" si="48"/>
        <v>0</v>
      </c>
      <c r="EG54" s="41">
        <f t="shared" si="48"/>
        <v>0</v>
      </c>
      <c r="EH54" s="41">
        <f t="shared" si="48"/>
        <v>0</v>
      </c>
      <c r="EI54" s="41">
        <f t="shared" si="48"/>
        <v>0</v>
      </c>
      <c r="EJ54" s="41">
        <f t="shared" si="48"/>
        <v>0</v>
      </c>
      <c r="EK54" s="41">
        <f t="shared" si="48"/>
        <v>0</v>
      </c>
      <c r="EL54" s="41">
        <f t="shared" si="48"/>
        <v>0</v>
      </c>
      <c r="EM54" s="41">
        <f t="shared" si="55"/>
        <v>0</v>
      </c>
      <c r="EN54" s="41">
        <f t="shared" si="55"/>
        <v>0</v>
      </c>
      <c r="EO54" s="41">
        <f t="shared" si="55"/>
        <v>0</v>
      </c>
      <c r="EP54" s="41">
        <f t="shared" si="55"/>
        <v>0</v>
      </c>
      <c r="EQ54" s="41">
        <f t="shared" si="55"/>
        <v>0</v>
      </c>
      <c r="ER54" s="41">
        <f t="shared" si="55"/>
        <v>0</v>
      </c>
      <c r="ES54" s="41">
        <f t="shared" si="55"/>
        <v>0</v>
      </c>
      <c r="ET54" s="41">
        <f t="shared" si="55"/>
        <v>0</v>
      </c>
      <c r="EU54" s="41">
        <f t="shared" si="55"/>
        <v>0</v>
      </c>
      <c r="EV54" s="41">
        <f t="shared" si="55"/>
        <v>0</v>
      </c>
      <c r="EW54" s="41">
        <f t="shared" si="55"/>
        <v>0</v>
      </c>
      <c r="EX54" s="41">
        <f t="shared" si="55"/>
        <v>0</v>
      </c>
      <c r="EY54" s="41">
        <f t="shared" si="55"/>
        <v>0</v>
      </c>
      <c r="EZ54" s="41">
        <f t="shared" si="55"/>
        <v>0</v>
      </c>
      <c r="FA54" s="41">
        <f t="shared" si="55"/>
        <v>0</v>
      </c>
      <c r="FB54" s="41">
        <f t="shared" si="55"/>
        <v>0</v>
      </c>
      <c r="FC54" s="41">
        <f t="shared" si="56"/>
        <v>0</v>
      </c>
      <c r="FD54" s="41">
        <f t="shared" si="56"/>
        <v>0</v>
      </c>
      <c r="FE54" s="41">
        <f t="shared" si="49"/>
        <v>0</v>
      </c>
      <c r="FF54" s="41">
        <f t="shared" si="49"/>
        <v>0</v>
      </c>
      <c r="FG54" s="41">
        <f t="shared" si="49"/>
        <v>0</v>
      </c>
      <c r="FH54" s="41">
        <f t="shared" si="49"/>
        <v>0</v>
      </c>
      <c r="FI54" s="41">
        <f t="shared" si="49"/>
        <v>0</v>
      </c>
      <c r="FJ54" s="41">
        <f t="shared" si="49"/>
        <v>0</v>
      </c>
      <c r="FK54" s="41">
        <f t="shared" si="49"/>
        <v>0</v>
      </c>
      <c r="FL54" s="41">
        <f t="shared" si="49"/>
        <v>0</v>
      </c>
      <c r="FM54" s="41">
        <f t="shared" si="49"/>
        <v>0</v>
      </c>
      <c r="FN54" s="41">
        <f t="shared" si="49"/>
        <v>0</v>
      </c>
      <c r="FO54" s="41">
        <f t="shared" si="49"/>
        <v>0</v>
      </c>
      <c r="FP54" s="41">
        <f t="shared" si="49"/>
        <v>0</v>
      </c>
      <c r="FQ54" s="41">
        <f t="shared" si="49"/>
        <v>0</v>
      </c>
      <c r="FR54" s="41">
        <f t="shared" si="49"/>
        <v>0</v>
      </c>
      <c r="FS54" s="41">
        <f t="shared" si="57"/>
        <v>0</v>
      </c>
      <c r="FT54" s="41">
        <f t="shared" si="57"/>
        <v>0</v>
      </c>
      <c r="FU54" s="41">
        <f t="shared" si="57"/>
        <v>0</v>
      </c>
      <c r="FV54" s="41">
        <f t="shared" si="57"/>
        <v>0</v>
      </c>
      <c r="FW54" s="41">
        <f t="shared" si="57"/>
        <v>0</v>
      </c>
      <c r="FX54" s="41">
        <f t="shared" si="57"/>
        <v>0</v>
      </c>
      <c r="FY54" s="41">
        <f t="shared" si="57"/>
        <v>0</v>
      </c>
      <c r="FZ54" s="41">
        <f t="shared" si="57"/>
        <v>0</v>
      </c>
      <c r="GA54" s="41">
        <f t="shared" si="57"/>
        <v>0</v>
      </c>
      <c r="GB54" s="41">
        <f t="shared" si="57"/>
        <v>0</v>
      </c>
      <c r="GC54" s="41">
        <f t="shared" si="57"/>
        <v>0</v>
      </c>
      <c r="GD54" s="41">
        <f t="shared" si="57"/>
        <v>0</v>
      </c>
      <c r="GE54" s="41">
        <f t="shared" si="57"/>
        <v>0</v>
      </c>
      <c r="GF54" s="41">
        <f t="shared" si="57"/>
        <v>0</v>
      </c>
      <c r="GG54" s="41">
        <f t="shared" si="57"/>
        <v>0</v>
      </c>
      <c r="GH54" s="41">
        <f t="shared" si="57"/>
        <v>0</v>
      </c>
      <c r="GI54" s="41">
        <f t="shared" si="58"/>
        <v>0</v>
      </c>
      <c r="GJ54" s="41">
        <f t="shared" si="58"/>
        <v>0</v>
      </c>
      <c r="GK54" s="41">
        <f t="shared" si="50"/>
        <v>0</v>
      </c>
      <c r="GL54" s="41">
        <f t="shared" si="50"/>
        <v>0</v>
      </c>
      <c r="GM54" s="41">
        <f t="shared" si="50"/>
        <v>0</v>
      </c>
      <c r="GN54" s="41">
        <f t="shared" si="50"/>
        <v>0</v>
      </c>
      <c r="GO54" s="41">
        <f t="shared" si="50"/>
        <v>0</v>
      </c>
      <c r="GP54" s="41">
        <f t="shared" si="50"/>
        <v>0</v>
      </c>
      <c r="GQ54" s="41">
        <f t="shared" si="50"/>
        <v>0</v>
      </c>
      <c r="GR54" s="41">
        <f t="shared" si="50"/>
        <v>0</v>
      </c>
      <c r="GS54" s="41">
        <f t="shared" si="50"/>
        <v>0</v>
      </c>
      <c r="GT54" s="41">
        <f t="shared" si="50"/>
        <v>0</v>
      </c>
      <c r="GU54" s="41">
        <f t="shared" si="50"/>
        <v>0</v>
      </c>
      <c r="GV54" s="41">
        <f t="shared" si="50"/>
        <v>0</v>
      </c>
      <c r="GW54" s="41">
        <f t="shared" si="50"/>
        <v>0</v>
      </c>
      <c r="GX54" s="41">
        <f t="shared" si="50"/>
        <v>0</v>
      </c>
      <c r="GY54" s="41">
        <f t="shared" si="59"/>
        <v>0</v>
      </c>
      <c r="GZ54" s="41">
        <f t="shared" si="59"/>
        <v>0</v>
      </c>
      <c r="HA54" s="41">
        <f t="shared" si="59"/>
        <v>0</v>
      </c>
      <c r="HB54" s="41">
        <f t="shared" si="44"/>
        <v>0</v>
      </c>
      <c r="HC54" s="41">
        <f t="shared" si="44"/>
        <v>0</v>
      </c>
      <c r="HD54" s="41">
        <f t="shared" si="44"/>
        <v>0</v>
      </c>
      <c r="HE54" s="41">
        <f t="shared" si="44"/>
        <v>0</v>
      </c>
      <c r="HF54" s="41">
        <f t="shared" si="44"/>
        <v>0</v>
      </c>
      <c r="HG54" s="41">
        <f t="shared" si="44"/>
        <v>0</v>
      </c>
      <c r="HH54" s="41">
        <f t="shared" si="44"/>
        <v>0</v>
      </c>
      <c r="HI54" s="41">
        <f t="shared" si="44"/>
        <v>0</v>
      </c>
      <c r="HJ54" s="41">
        <f t="shared" si="44"/>
        <v>0</v>
      </c>
    </row>
    <row r="55" spans="1:218" ht="14.4" x14ac:dyDescent="0.3">
      <c r="A55" s="42">
        <v>52</v>
      </c>
      <c r="B55" s="43">
        <f>'CMM4 - AUX CALC'!$BA$67</f>
        <v>0</v>
      </c>
      <c r="BB55" s="41">
        <f>$B55/(_xlfn.SINGLE(PrazoConcessao)*12-BB$3+1)</f>
        <v>0</v>
      </c>
      <c r="BC55" s="41">
        <f t="shared" si="61"/>
        <v>0</v>
      </c>
      <c r="BD55" s="41">
        <f t="shared" si="61"/>
        <v>0</v>
      </c>
      <c r="BE55" s="41">
        <f t="shared" si="61"/>
        <v>0</v>
      </c>
      <c r="BF55" s="41">
        <f t="shared" si="61"/>
        <v>0</v>
      </c>
      <c r="BG55" s="41">
        <f t="shared" si="61"/>
        <v>0</v>
      </c>
      <c r="BH55" s="41">
        <f t="shared" si="61"/>
        <v>0</v>
      </c>
      <c r="BI55" s="41">
        <f t="shared" si="61"/>
        <v>0</v>
      </c>
      <c r="BJ55" s="41">
        <f t="shared" si="61"/>
        <v>0</v>
      </c>
      <c r="BK55" s="41">
        <f t="shared" si="61"/>
        <v>0</v>
      </c>
      <c r="BL55" s="41">
        <f t="shared" si="61"/>
        <v>0</v>
      </c>
      <c r="BM55" s="41">
        <f t="shared" si="61"/>
        <v>0</v>
      </c>
      <c r="BN55" s="41">
        <f t="shared" si="60"/>
        <v>0</v>
      </c>
      <c r="BO55" s="41">
        <f t="shared" si="60"/>
        <v>0</v>
      </c>
      <c r="BP55" s="41">
        <f t="shared" si="52"/>
        <v>0</v>
      </c>
      <c r="BQ55" s="41">
        <f t="shared" si="52"/>
        <v>0</v>
      </c>
      <c r="BR55" s="41">
        <f t="shared" si="52"/>
        <v>0</v>
      </c>
      <c r="BS55" s="41">
        <f t="shared" si="52"/>
        <v>0</v>
      </c>
      <c r="BT55" s="41">
        <f t="shared" si="52"/>
        <v>0</v>
      </c>
      <c r="BU55" s="41">
        <f t="shared" si="52"/>
        <v>0</v>
      </c>
      <c r="BV55" s="41">
        <f t="shared" si="52"/>
        <v>0</v>
      </c>
      <c r="BW55" s="41">
        <f t="shared" si="52"/>
        <v>0</v>
      </c>
      <c r="BX55" s="41">
        <f t="shared" si="52"/>
        <v>0</v>
      </c>
      <c r="BY55" s="41">
        <f t="shared" si="52"/>
        <v>0</v>
      </c>
      <c r="BZ55" s="41">
        <f t="shared" si="52"/>
        <v>0</v>
      </c>
      <c r="CA55" s="41">
        <f t="shared" si="52"/>
        <v>0</v>
      </c>
      <c r="CB55" s="41">
        <f t="shared" si="52"/>
        <v>0</v>
      </c>
      <c r="CC55" s="41">
        <f t="shared" si="46"/>
        <v>0</v>
      </c>
      <c r="CD55" s="41">
        <f t="shared" si="46"/>
        <v>0</v>
      </c>
      <c r="CE55" s="41">
        <f t="shared" si="46"/>
        <v>0</v>
      </c>
      <c r="CF55" s="41">
        <f t="shared" si="46"/>
        <v>0</v>
      </c>
      <c r="CG55" s="41">
        <f t="shared" si="46"/>
        <v>0</v>
      </c>
      <c r="CH55" s="41">
        <f t="shared" si="46"/>
        <v>0</v>
      </c>
      <c r="CI55" s="41">
        <f t="shared" si="46"/>
        <v>0</v>
      </c>
      <c r="CJ55" s="41">
        <f t="shared" si="46"/>
        <v>0</v>
      </c>
      <c r="CK55" s="41">
        <f t="shared" si="46"/>
        <v>0</v>
      </c>
      <c r="CL55" s="41">
        <f t="shared" si="46"/>
        <v>0</v>
      </c>
      <c r="CM55" s="41">
        <f t="shared" si="46"/>
        <v>0</v>
      </c>
      <c r="CN55" s="41">
        <f t="shared" si="46"/>
        <v>0</v>
      </c>
      <c r="CO55" s="41">
        <f t="shared" si="46"/>
        <v>0</v>
      </c>
      <c r="CP55" s="41">
        <f t="shared" si="46"/>
        <v>0</v>
      </c>
      <c r="CQ55" s="41">
        <f t="shared" si="46"/>
        <v>0</v>
      </c>
      <c r="CR55" s="41">
        <f t="shared" si="46"/>
        <v>0</v>
      </c>
      <c r="CS55" s="41">
        <f t="shared" si="47"/>
        <v>0</v>
      </c>
      <c r="CT55" s="41">
        <f t="shared" si="47"/>
        <v>0</v>
      </c>
      <c r="CU55" s="41">
        <f t="shared" si="47"/>
        <v>0</v>
      </c>
      <c r="CV55" s="41">
        <f t="shared" si="47"/>
        <v>0</v>
      </c>
      <c r="CW55" s="41">
        <f t="shared" si="47"/>
        <v>0</v>
      </c>
      <c r="CX55" s="41">
        <f t="shared" si="47"/>
        <v>0</v>
      </c>
      <c r="CY55" s="41">
        <f t="shared" si="47"/>
        <v>0</v>
      </c>
      <c r="CZ55" s="41">
        <f t="shared" si="47"/>
        <v>0</v>
      </c>
      <c r="DA55" s="41">
        <f t="shared" si="47"/>
        <v>0</v>
      </c>
      <c r="DB55" s="41">
        <f t="shared" si="47"/>
        <v>0</v>
      </c>
      <c r="DC55" s="41">
        <f t="shared" si="47"/>
        <v>0</v>
      </c>
      <c r="DD55" s="41">
        <f t="shared" si="47"/>
        <v>0</v>
      </c>
      <c r="DE55" s="41">
        <f t="shared" si="47"/>
        <v>0</v>
      </c>
      <c r="DF55" s="41">
        <f t="shared" si="47"/>
        <v>0</v>
      </c>
      <c r="DG55" s="41">
        <f t="shared" si="53"/>
        <v>0</v>
      </c>
      <c r="DH55" s="41">
        <f t="shared" si="53"/>
        <v>0</v>
      </c>
      <c r="DI55" s="41">
        <f t="shared" si="53"/>
        <v>0</v>
      </c>
      <c r="DJ55" s="41">
        <f t="shared" si="53"/>
        <v>0</v>
      </c>
      <c r="DK55" s="41">
        <f t="shared" si="53"/>
        <v>0</v>
      </c>
      <c r="DL55" s="41">
        <f t="shared" si="53"/>
        <v>0</v>
      </c>
      <c r="DM55" s="41">
        <f t="shared" si="53"/>
        <v>0</v>
      </c>
      <c r="DN55" s="41">
        <f t="shared" si="53"/>
        <v>0</v>
      </c>
      <c r="DO55" s="41">
        <f t="shared" si="53"/>
        <v>0</v>
      </c>
      <c r="DP55" s="41">
        <f t="shared" si="53"/>
        <v>0</v>
      </c>
      <c r="DQ55" s="41">
        <f t="shared" si="53"/>
        <v>0</v>
      </c>
      <c r="DR55" s="41">
        <f t="shared" si="53"/>
        <v>0</v>
      </c>
      <c r="DS55" s="41">
        <f t="shared" si="53"/>
        <v>0</v>
      </c>
      <c r="DT55" s="41">
        <f t="shared" si="53"/>
        <v>0</v>
      </c>
      <c r="DU55" s="41">
        <f t="shared" si="53"/>
        <v>0</v>
      </c>
      <c r="DV55" s="41">
        <f t="shared" si="53"/>
        <v>0</v>
      </c>
      <c r="DW55" s="41">
        <f t="shared" si="54"/>
        <v>0</v>
      </c>
      <c r="DX55" s="41">
        <f t="shared" si="54"/>
        <v>0</v>
      </c>
      <c r="DY55" s="41">
        <f t="shared" si="48"/>
        <v>0</v>
      </c>
      <c r="DZ55" s="41">
        <f t="shared" si="48"/>
        <v>0</v>
      </c>
      <c r="EA55" s="41">
        <f t="shared" si="48"/>
        <v>0</v>
      </c>
      <c r="EB55" s="41">
        <f t="shared" si="48"/>
        <v>0</v>
      </c>
      <c r="EC55" s="41">
        <f t="shared" si="48"/>
        <v>0</v>
      </c>
      <c r="ED55" s="41">
        <f t="shared" si="48"/>
        <v>0</v>
      </c>
      <c r="EE55" s="41">
        <f t="shared" si="48"/>
        <v>0</v>
      </c>
      <c r="EF55" s="41">
        <f t="shared" si="48"/>
        <v>0</v>
      </c>
      <c r="EG55" s="41">
        <f t="shared" si="48"/>
        <v>0</v>
      </c>
      <c r="EH55" s="41">
        <f t="shared" si="48"/>
        <v>0</v>
      </c>
      <c r="EI55" s="41">
        <f t="shared" si="48"/>
        <v>0</v>
      </c>
      <c r="EJ55" s="41">
        <f t="shared" si="48"/>
        <v>0</v>
      </c>
      <c r="EK55" s="41">
        <f t="shared" si="48"/>
        <v>0</v>
      </c>
      <c r="EL55" s="41">
        <f t="shared" si="48"/>
        <v>0</v>
      </c>
      <c r="EM55" s="41">
        <f t="shared" si="55"/>
        <v>0</v>
      </c>
      <c r="EN55" s="41">
        <f t="shared" si="55"/>
        <v>0</v>
      </c>
      <c r="EO55" s="41">
        <f t="shared" si="55"/>
        <v>0</v>
      </c>
      <c r="EP55" s="41">
        <f t="shared" si="55"/>
        <v>0</v>
      </c>
      <c r="EQ55" s="41">
        <f t="shared" si="55"/>
        <v>0</v>
      </c>
      <c r="ER55" s="41">
        <f t="shared" si="55"/>
        <v>0</v>
      </c>
      <c r="ES55" s="41">
        <f t="shared" si="55"/>
        <v>0</v>
      </c>
      <c r="ET55" s="41">
        <f t="shared" si="55"/>
        <v>0</v>
      </c>
      <c r="EU55" s="41">
        <f t="shared" si="55"/>
        <v>0</v>
      </c>
      <c r="EV55" s="41">
        <f t="shared" si="55"/>
        <v>0</v>
      </c>
      <c r="EW55" s="41">
        <f t="shared" si="55"/>
        <v>0</v>
      </c>
      <c r="EX55" s="41">
        <f t="shared" si="55"/>
        <v>0</v>
      </c>
      <c r="EY55" s="41">
        <f t="shared" si="55"/>
        <v>0</v>
      </c>
      <c r="EZ55" s="41">
        <f t="shared" si="55"/>
        <v>0</v>
      </c>
      <c r="FA55" s="41">
        <f t="shared" si="55"/>
        <v>0</v>
      </c>
      <c r="FB55" s="41">
        <f t="shared" si="55"/>
        <v>0</v>
      </c>
      <c r="FC55" s="41">
        <f t="shared" si="56"/>
        <v>0</v>
      </c>
      <c r="FD55" s="41">
        <f t="shared" si="56"/>
        <v>0</v>
      </c>
      <c r="FE55" s="41">
        <f t="shared" si="49"/>
        <v>0</v>
      </c>
      <c r="FF55" s="41">
        <f t="shared" si="49"/>
        <v>0</v>
      </c>
      <c r="FG55" s="41">
        <f t="shared" si="49"/>
        <v>0</v>
      </c>
      <c r="FH55" s="41">
        <f t="shared" si="49"/>
        <v>0</v>
      </c>
      <c r="FI55" s="41">
        <f t="shared" si="49"/>
        <v>0</v>
      </c>
      <c r="FJ55" s="41">
        <f t="shared" si="49"/>
        <v>0</v>
      </c>
      <c r="FK55" s="41">
        <f t="shared" si="49"/>
        <v>0</v>
      </c>
      <c r="FL55" s="41">
        <f t="shared" si="49"/>
        <v>0</v>
      </c>
      <c r="FM55" s="41">
        <f t="shared" si="49"/>
        <v>0</v>
      </c>
      <c r="FN55" s="41">
        <f t="shared" si="49"/>
        <v>0</v>
      </c>
      <c r="FO55" s="41">
        <f t="shared" si="49"/>
        <v>0</v>
      </c>
      <c r="FP55" s="41">
        <f t="shared" si="49"/>
        <v>0</v>
      </c>
      <c r="FQ55" s="41">
        <f t="shared" si="49"/>
        <v>0</v>
      </c>
      <c r="FR55" s="41">
        <f t="shared" si="49"/>
        <v>0</v>
      </c>
      <c r="FS55" s="41">
        <f t="shared" si="57"/>
        <v>0</v>
      </c>
      <c r="FT55" s="41">
        <f t="shared" si="57"/>
        <v>0</v>
      </c>
      <c r="FU55" s="41">
        <f t="shared" si="57"/>
        <v>0</v>
      </c>
      <c r="FV55" s="41">
        <f t="shared" si="57"/>
        <v>0</v>
      </c>
      <c r="FW55" s="41">
        <f t="shared" si="57"/>
        <v>0</v>
      </c>
      <c r="FX55" s="41">
        <f t="shared" si="57"/>
        <v>0</v>
      </c>
      <c r="FY55" s="41">
        <f t="shared" si="57"/>
        <v>0</v>
      </c>
      <c r="FZ55" s="41">
        <f t="shared" si="57"/>
        <v>0</v>
      </c>
      <c r="GA55" s="41">
        <f t="shared" si="57"/>
        <v>0</v>
      </c>
      <c r="GB55" s="41">
        <f t="shared" si="57"/>
        <v>0</v>
      </c>
      <c r="GC55" s="41">
        <f t="shared" si="57"/>
        <v>0</v>
      </c>
      <c r="GD55" s="41">
        <f t="shared" si="57"/>
        <v>0</v>
      </c>
      <c r="GE55" s="41">
        <f t="shared" si="57"/>
        <v>0</v>
      </c>
      <c r="GF55" s="41">
        <f t="shared" si="57"/>
        <v>0</v>
      </c>
      <c r="GG55" s="41">
        <f t="shared" si="57"/>
        <v>0</v>
      </c>
      <c r="GH55" s="41">
        <f t="shared" si="57"/>
        <v>0</v>
      </c>
      <c r="GI55" s="41">
        <f t="shared" si="58"/>
        <v>0</v>
      </c>
      <c r="GJ55" s="41">
        <f t="shared" si="58"/>
        <v>0</v>
      </c>
      <c r="GK55" s="41">
        <f t="shared" si="50"/>
        <v>0</v>
      </c>
      <c r="GL55" s="41">
        <f t="shared" si="50"/>
        <v>0</v>
      </c>
      <c r="GM55" s="41">
        <f t="shared" si="50"/>
        <v>0</v>
      </c>
      <c r="GN55" s="41">
        <f t="shared" si="50"/>
        <v>0</v>
      </c>
      <c r="GO55" s="41">
        <f t="shared" si="50"/>
        <v>0</v>
      </c>
      <c r="GP55" s="41">
        <f t="shared" si="50"/>
        <v>0</v>
      </c>
      <c r="GQ55" s="41">
        <f t="shared" si="50"/>
        <v>0</v>
      </c>
      <c r="GR55" s="41">
        <f t="shared" si="50"/>
        <v>0</v>
      </c>
      <c r="GS55" s="41">
        <f t="shared" si="50"/>
        <v>0</v>
      </c>
      <c r="GT55" s="41">
        <f t="shared" si="50"/>
        <v>0</v>
      </c>
      <c r="GU55" s="41">
        <f t="shared" si="50"/>
        <v>0</v>
      </c>
      <c r="GV55" s="41">
        <f t="shared" si="50"/>
        <v>0</v>
      </c>
      <c r="GW55" s="41">
        <f t="shared" si="50"/>
        <v>0</v>
      </c>
      <c r="GX55" s="41">
        <f t="shared" si="50"/>
        <v>0</v>
      </c>
      <c r="GY55" s="41">
        <f t="shared" si="59"/>
        <v>0</v>
      </c>
      <c r="GZ55" s="41">
        <f t="shared" si="59"/>
        <v>0</v>
      </c>
      <c r="HA55" s="41">
        <f t="shared" si="59"/>
        <v>0</v>
      </c>
      <c r="HB55" s="41">
        <f t="shared" si="44"/>
        <v>0</v>
      </c>
      <c r="HC55" s="41">
        <f t="shared" si="44"/>
        <v>0</v>
      </c>
      <c r="HD55" s="41">
        <f t="shared" si="44"/>
        <v>0</v>
      </c>
      <c r="HE55" s="41">
        <f t="shared" si="44"/>
        <v>0</v>
      </c>
      <c r="HF55" s="41">
        <f t="shared" si="44"/>
        <v>0</v>
      </c>
      <c r="HG55" s="41">
        <f t="shared" si="44"/>
        <v>0</v>
      </c>
      <c r="HH55" s="41">
        <f t="shared" si="44"/>
        <v>0</v>
      </c>
      <c r="HI55" s="41">
        <f t="shared" si="44"/>
        <v>0</v>
      </c>
      <c r="HJ55" s="41">
        <f t="shared" si="44"/>
        <v>0</v>
      </c>
    </row>
    <row r="56" spans="1:218" ht="14.4" x14ac:dyDescent="0.3">
      <c r="A56" s="42">
        <v>53</v>
      </c>
      <c r="B56" s="43">
        <f>'CMM4 - AUX CALC'!$BB$67</f>
        <v>0</v>
      </c>
      <c r="BC56" s="41">
        <f>$B56/(_xlfn.SINGLE(PrazoConcessao)*12-BC$3+1)</f>
        <v>0</v>
      </c>
      <c r="BD56" s="41">
        <f t="shared" si="61"/>
        <v>0</v>
      </c>
      <c r="BE56" s="41">
        <f t="shared" si="61"/>
        <v>0</v>
      </c>
      <c r="BF56" s="41">
        <f t="shared" si="61"/>
        <v>0</v>
      </c>
      <c r="BG56" s="41">
        <f t="shared" si="61"/>
        <v>0</v>
      </c>
      <c r="BH56" s="41">
        <f t="shared" si="61"/>
        <v>0</v>
      </c>
      <c r="BI56" s="41">
        <f t="shared" si="61"/>
        <v>0</v>
      </c>
      <c r="BJ56" s="41">
        <f t="shared" si="61"/>
        <v>0</v>
      </c>
      <c r="BK56" s="41">
        <f t="shared" si="61"/>
        <v>0</v>
      </c>
      <c r="BL56" s="41">
        <f t="shared" si="61"/>
        <v>0</v>
      </c>
      <c r="BM56" s="41">
        <f t="shared" si="61"/>
        <v>0</v>
      </c>
      <c r="BN56" s="41">
        <f t="shared" si="60"/>
        <v>0</v>
      </c>
      <c r="BO56" s="41">
        <f t="shared" si="60"/>
        <v>0</v>
      </c>
      <c r="BP56" s="41">
        <f t="shared" si="52"/>
        <v>0</v>
      </c>
      <c r="BQ56" s="41">
        <f t="shared" si="52"/>
        <v>0</v>
      </c>
      <c r="BR56" s="41">
        <f t="shared" si="52"/>
        <v>0</v>
      </c>
      <c r="BS56" s="41">
        <f t="shared" si="52"/>
        <v>0</v>
      </c>
      <c r="BT56" s="41">
        <f t="shared" si="52"/>
        <v>0</v>
      </c>
      <c r="BU56" s="41">
        <f t="shared" si="52"/>
        <v>0</v>
      </c>
      <c r="BV56" s="41">
        <f t="shared" si="52"/>
        <v>0</v>
      </c>
      <c r="BW56" s="41">
        <f t="shared" si="52"/>
        <v>0</v>
      </c>
      <c r="BX56" s="41">
        <f t="shared" si="52"/>
        <v>0</v>
      </c>
      <c r="BY56" s="41">
        <f t="shared" si="52"/>
        <v>0</v>
      </c>
      <c r="BZ56" s="41">
        <f t="shared" si="52"/>
        <v>0</v>
      </c>
      <c r="CA56" s="41">
        <f t="shared" si="52"/>
        <v>0</v>
      </c>
      <c r="CB56" s="41">
        <f t="shared" si="52"/>
        <v>0</v>
      </c>
      <c r="CC56" s="41">
        <f t="shared" si="46"/>
        <v>0</v>
      </c>
      <c r="CD56" s="41">
        <f t="shared" si="46"/>
        <v>0</v>
      </c>
      <c r="CE56" s="41">
        <f t="shared" si="46"/>
        <v>0</v>
      </c>
      <c r="CF56" s="41">
        <f t="shared" si="46"/>
        <v>0</v>
      </c>
      <c r="CG56" s="41">
        <f t="shared" si="46"/>
        <v>0</v>
      </c>
      <c r="CH56" s="41">
        <f t="shared" si="46"/>
        <v>0</v>
      </c>
      <c r="CI56" s="41">
        <f t="shared" si="46"/>
        <v>0</v>
      </c>
      <c r="CJ56" s="41">
        <f t="shared" si="46"/>
        <v>0</v>
      </c>
      <c r="CK56" s="41">
        <f t="shared" si="46"/>
        <v>0</v>
      </c>
      <c r="CL56" s="41">
        <f t="shared" si="46"/>
        <v>0</v>
      </c>
      <c r="CM56" s="41">
        <f t="shared" si="46"/>
        <v>0</v>
      </c>
      <c r="CN56" s="41">
        <f t="shared" si="46"/>
        <v>0</v>
      </c>
      <c r="CO56" s="41">
        <f t="shared" si="46"/>
        <v>0</v>
      </c>
      <c r="CP56" s="41">
        <f t="shared" si="46"/>
        <v>0</v>
      </c>
      <c r="CQ56" s="41">
        <f t="shared" si="46"/>
        <v>0</v>
      </c>
      <c r="CR56" s="41">
        <f t="shared" si="46"/>
        <v>0</v>
      </c>
      <c r="CS56" s="41">
        <f t="shared" si="47"/>
        <v>0</v>
      </c>
      <c r="CT56" s="41">
        <f t="shared" si="47"/>
        <v>0</v>
      </c>
      <c r="CU56" s="41">
        <f t="shared" si="47"/>
        <v>0</v>
      </c>
      <c r="CV56" s="41">
        <f t="shared" si="47"/>
        <v>0</v>
      </c>
      <c r="CW56" s="41">
        <f t="shared" si="47"/>
        <v>0</v>
      </c>
      <c r="CX56" s="41">
        <f t="shared" si="47"/>
        <v>0</v>
      </c>
      <c r="CY56" s="41">
        <f t="shared" si="47"/>
        <v>0</v>
      </c>
      <c r="CZ56" s="41">
        <f t="shared" si="47"/>
        <v>0</v>
      </c>
      <c r="DA56" s="41">
        <f t="shared" si="47"/>
        <v>0</v>
      </c>
      <c r="DB56" s="41">
        <f t="shared" si="47"/>
        <v>0</v>
      </c>
      <c r="DC56" s="41">
        <f t="shared" si="47"/>
        <v>0</v>
      </c>
      <c r="DD56" s="41">
        <f t="shared" si="47"/>
        <v>0</v>
      </c>
      <c r="DE56" s="41">
        <f t="shared" si="47"/>
        <v>0</v>
      </c>
      <c r="DF56" s="41">
        <f t="shared" si="47"/>
        <v>0</v>
      </c>
      <c r="DG56" s="41">
        <f t="shared" si="53"/>
        <v>0</v>
      </c>
      <c r="DH56" s="41">
        <f t="shared" si="53"/>
        <v>0</v>
      </c>
      <c r="DI56" s="41">
        <f t="shared" si="53"/>
        <v>0</v>
      </c>
      <c r="DJ56" s="41">
        <f t="shared" si="53"/>
        <v>0</v>
      </c>
      <c r="DK56" s="41">
        <f t="shared" si="53"/>
        <v>0</v>
      </c>
      <c r="DL56" s="41">
        <f t="shared" si="53"/>
        <v>0</v>
      </c>
      <c r="DM56" s="41">
        <f t="shared" si="53"/>
        <v>0</v>
      </c>
      <c r="DN56" s="41">
        <f t="shared" si="53"/>
        <v>0</v>
      </c>
      <c r="DO56" s="41">
        <f t="shared" si="53"/>
        <v>0</v>
      </c>
      <c r="DP56" s="41">
        <f t="shared" si="53"/>
        <v>0</v>
      </c>
      <c r="DQ56" s="41">
        <f t="shared" si="53"/>
        <v>0</v>
      </c>
      <c r="DR56" s="41">
        <f t="shared" si="53"/>
        <v>0</v>
      </c>
      <c r="DS56" s="41">
        <f t="shared" si="53"/>
        <v>0</v>
      </c>
      <c r="DT56" s="41">
        <f t="shared" si="53"/>
        <v>0</v>
      </c>
      <c r="DU56" s="41">
        <f t="shared" si="53"/>
        <v>0</v>
      </c>
      <c r="DV56" s="41">
        <f t="shared" si="53"/>
        <v>0</v>
      </c>
      <c r="DW56" s="41">
        <f t="shared" si="54"/>
        <v>0</v>
      </c>
      <c r="DX56" s="41">
        <f t="shared" si="54"/>
        <v>0</v>
      </c>
      <c r="DY56" s="41">
        <f t="shared" si="48"/>
        <v>0</v>
      </c>
      <c r="DZ56" s="41">
        <f t="shared" si="48"/>
        <v>0</v>
      </c>
      <c r="EA56" s="41">
        <f t="shared" si="48"/>
        <v>0</v>
      </c>
      <c r="EB56" s="41">
        <f t="shared" si="48"/>
        <v>0</v>
      </c>
      <c r="EC56" s="41">
        <f t="shared" si="48"/>
        <v>0</v>
      </c>
      <c r="ED56" s="41">
        <f t="shared" si="48"/>
        <v>0</v>
      </c>
      <c r="EE56" s="41">
        <f t="shared" si="48"/>
        <v>0</v>
      </c>
      <c r="EF56" s="41">
        <f t="shared" si="48"/>
        <v>0</v>
      </c>
      <c r="EG56" s="41">
        <f t="shared" si="48"/>
        <v>0</v>
      </c>
      <c r="EH56" s="41">
        <f t="shared" si="48"/>
        <v>0</v>
      </c>
      <c r="EI56" s="41">
        <f t="shared" si="48"/>
        <v>0</v>
      </c>
      <c r="EJ56" s="41">
        <f t="shared" si="48"/>
        <v>0</v>
      </c>
      <c r="EK56" s="41">
        <f t="shared" si="48"/>
        <v>0</v>
      </c>
      <c r="EL56" s="41">
        <f t="shared" si="48"/>
        <v>0</v>
      </c>
      <c r="EM56" s="41">
        <f t="shared" si="55"/>
        <v>0</v>
      </c>
      <c r="EN56" s="41">
        <f t="shared" si="55"/>
        <v>0</v>
      </c>
      <c r="EO56" s="41">
        <f t="shared" si="55"/>
        <v>0</v>
      </c>
      <c r="EP56" s="41">
        <f t="shared" si="55"/>
        <v>0</v>
      </c>
      <c r="EQ56" s="41">
        <f t="shared" si="55"/>
        <v>0</v>
      </c>
      <c r="ER56" s="41">
        <f t="shared" si="55"/>
        <v>0</v>
      </c>
      <c r="ES56" s="41">
        <f t="shared" si="55"/>
        <v>0</v>
      </c>
      <c r="ET56" s="41">
        <f t="shared" si="55"/>
        <v>0</v>
      </c>
      <c r="EU56" s="41">
        <f t="shared" si="55"/>
        <v>0</v>
      </c>
      <c r="EV56" s="41">
        <f t="shared" si="55"/>
        <v>0</v>
      </c>
      <c r="EW56" s="41">
        <f t="shared" si="55"/>
        <v>0</v>
      </c>
      <c r="EX56" s="41">
        <f t="shared" si="55"/>
        <v>0</v>
      </c>
      <c r="EY56" s="41">
        <f t="shared" si="55"/>
        <v>0</v>
      </c>
      <c r="EZ56" s="41">
        <f t="shared" si="55"/>
        <v>0</v>
      </c>
      <c r="FA56" s="41">
        <f t="shared" si="55"/>
        <v>0</v>
      </c>
      <c r="FB56" s="41">
        <f t="shared" si="55"/>
        <v>0</v>
      </c>
      <c r="FC56" s="41">
        <f t="shared" si="56"/>
        <v>0</v>
      </c>
      <c r="FD56" s="41">
        <f t="shared" si="56"/>
        <v>0</v>
      </c>
      <c r="FE56" s="41">
        <f t="shared" si="49"/>
        <v>0</v>
      </c>
      <c r="FF56" s="41">
        <f t="shared" si="49"/>
        <v>0</v>
      </c>
      <c r="FG56" s="41">
        <f t="shared" si="49"/>
        <v>0</v>
      </c>
      <c r="FH56" s="41">
        <f t="shared" si="49"/>
        <v>0</v>
      </c>
      <c r="FI56" s="41">
        <f t="shared" si="49"/>
        <v>0</v>
      </c>
      <c r="FJ56" s="41">
        <f t="shared" si="49"/>
        <v>0</v>
      </c>
      <c r="FK56" s="41">
        <f t="shared" si="49"/>
        <v>0</v>
      </c>
      <c r="FL56" s="41">
        <f t="shared" si="49"/>
        <v>0</v>
      </c>
      <c r="FM56" s="41">
        <f t="shared" si="49"/>
        <v>0</v>
      </c>
      <c r="FN56" s="41">
        <f t="shared" si="49"/>
        <v>0</v>
      </c>
      <c r="FO56" s="41">
        <f t="shared" si="49"/>
        <v>0</v>
      </c>
      <c r="FP56" s="41">
        <f t="shared" si="49"/>
        <v>0</v>
      </c>
      <c r="FQ56" s="41">
        <f t="shared" si="49"/>
        <v>0</v>
      </c>
      <c r="FR56" s="41">
        <f t="shared" si="49"/>
        <v>0</v>
      </c>
      <c r="FS56" s="41">
        <f t="shared" si="57"/>
        <v>0</v>
      </c>
      <c r="FT56" s="41">
        <f t="shared" si="57"/>
        <v>0</v>
      </c>
      <c r="FU56" s="41">
        <f t="shared" si="57"/>
        <v>0</v>
      </c>
      <c r="FV56" s="41">
        <f t="shared" si="57"/>
        <v>0</v>
      </c>
      <c r="FW56" s="41">
        <f t="shared" si="57"/>
        <v>0</v>
      </c>
      <c r="FX56" s="41">
        <f t="shared" si="57"/>
        <v>0</v>
      </c>
      <c r="FY56" s="41">
        <f t="shared" si="57"/>
        <v>0</v>
      </c>
      <c r="FZ56" s="41">
        <f t="shared" si="57"/>
        <v>0</v>
      </c>
      <c r="GA56" s="41">
        <f t="shared" si="57"/>
        <v>0</v>
      </c>
      <c r="GB56" s="41">
        <f t="shared" si="57"/>
        <v>0</v>
      </c>
      <c r="GC56" s="41">
        <f t="shared" si="57"/>
        <v>0</v>
      </c>
      <c r="GD56" s="41">
        <f t="shared" si="57"/>
        <v>0</v>
      </c>
      <c r="GE56" s="41">
        <f t="shared" si="57"/>
        <v>0</v>
      </c>
      <c r="GF56" s="41">
        <f t="shared" si="57"/>
        <v>0</v>
      </c>
      <c r="GG56" s="41">
        <f t="shared" si="57"/>
        <v>0</v>
      </c>
      <c r="GH56" s="41">
        <f t="shared" si="57"/>
        <v>0</v>
      </c>
      <c r="GI56" s="41">
        <f t="shared" si="58"/>
        <v>0</v>
      </c>
      <c r="GJ56" s="41">
        <f t="shared" si="58"/>
        <v>0</v>
      </c>
      <c r="GK56" s="41">
        <f t="shared" si="50"/>
        <v>0</v>
      </c>
      <c r="GL56" s="41">
        <f t="shared" si="50"/>
        <v>0</v>
      </c>
      <c r="GM56" s="41">
        <f t="shared" si="50"/>
        <v>0</v>
      </c>
      <c r="GN56" s="41">
        <f t="shared" si="50"/>
        <v>0</v>
      </c>
      <c r="GO56" s="41">
        <f t="shared" si="50"/>
        <v>0</v>
      </c>
      <c r="GP56" s="41">
        <f t="shared" si="50"/>
        <v>0</v>
      </c>
      <c r="GQ56" s="41">
        <f t="shared" si="50"/>
        <v>0</v>
      </c>
      <c r="GR56" s="41">
        <f t="shared" si="50"/>
        <v>0</v>
      </c>
      <c r="GS56" s="41">
        <f t="shared" si="50"/>
        <v>0</v>
      </c>
      <c r="GT56" s="41">
        <f t="shared" si="50"/>
        <v>0</v>
      </c>
      <c r="GU56" s="41">
        <f t="shared" si="50"/>
        <v>0</v>
      </c>
      <c r="GV56" s="41">
        <f t="shared" si="50"/>
        <v>0</v>
      </c>
      <c r="GW56" s="41">
        <f t="shared" si="50"/>
        <v>0</v>
      </c>
      <c r="GX56" s="41">
        <f t="shared" si="50"/>
        <v>0</v>
      </c>
      <c r="GY56" s="41">
        <f t="shared" si="59"/>
        <v>0</v>
      </c>
      <c r="GZ56" s="41">
        <f t="shared" si="59"/>
        <v>0</v>
      </c>
      <c r="HA56" s="41">
        <f t="shared" si="59"/>
        <v>0</v>
      </c>
      <c r="HB56" s="41">
        <f t="shared" si="44"/>
        <v>0</v>
      </c>
      <c r="HC56" s="41">
        <f t="shared" si="44"/>
        <v>0</v>
      </c>
      <c r="HD56" s="41">
        <f t="shared" si="44"/>
        <v>0</v>
      </c>
      <c r="HE56" s="41">
        <f t="shared" si="44"/>
        <v>0</v>
      </c>
      <c r="HF56" s="41">
        <f t="shared" si="44"/>
        <v>0</v>
      </c>
      <c r="HG56" s="41">
        <f t="shared" si="44"/>
        <v>0</v>
      </c>
      <c r="HH56" s="41">
        <f t="shared" si="44"/>
        <v>0</v>
      </c>
      <c r="HI56" s="41">
        <f t="shared" si="44"/>
        <v>0</v>
      </c>
      <c r="HJ56" s="41">
        <f t="shared" si="44"/>
        <v>0</v>
      </c>
    </row>
    <row r="57" spans="1:218" ht="14.4" x14ac:dyDescent="0.3">
      <c r="A57" s="42">
        <v>54</v>
      </c>
      <c r="B57" s="43">
        <f>'CMM4 - AUX CALC'!$BC$67</f>
        <v>0</v>
      </c>
      <c r="BD57" s="41">
        <f>$B57/(_xlfn.SINGLE(PrazoConcessao)*12-BD$3+1)</f>
        <v>0</v>
      </c>
      <c r="BE57" s="41">
        <f t="shared" si="61"/>
        <v>0</v>
      </c>
      <c r="BF57" s="41">
        <f t="shared" si="61"/>
        <v>0</v>
      </c>
      <c r="BG57" s="41">
        <f t="shared" si="61"/>
        <v>0</v>
      </c>
      <c r="BH57" s="41">
        <f t="shared" si="61"/>
        <v>0</v>
      </c>
      <c r="BI57" s="41">
        <f t="shared" si="61"/>
        <v>0</v>
      </c>
      <c r="BJ57" s="41">
        <f t="shared" si="61"/>
        <v>0</v>
      </c>
      <c r="BK57" s="41">
        <f t="shared" si="61"/>
        <v>0</v>
      </c>
      <c r="BL57" s="41">
        <f t="shared" si="61"/>
        <v>0</v>
      </c>
      <c r="BM57" s="41">
        <f t="shared" si="61"/>
        <v>0</v>
      </c>
      <c r="BN57" s="41">
        <f t="shared" si="60"/>
        <v>0</v>
      </c>
      <c r="BO57" s="41">
        <f t="shared" si="60"/>
        <v>0</v>
      </c>
      <c r="BP57" s="41">
        <f t="shared" si="52"/>
        <v>0</v>
      </c>
      <c r="BQ57" s="41">
        <f t="shared" si="52"/>
        <v>0</v>
      </c>
      <c r="BR57" s="41">
        <f t="shared" si="52"/>
        <v>0</v>
      </c>
      <c r="BS57" s="41">
        <f t="shared" si="52"/>
        <v>0</v>
      </c>
      <c r="BT57" s="41">
        <f t="shared" si="52"/>
        <v>0</v>
      </c>
      <c r="BU57" s="41">
        <f t="shared" si="52"/>
        <v>0</v>
      </c>
      <c r="BV57" s="41">
        <f t="shared" si="52"/>
        <v>0</v>
      </c>
      <c r="BW57" s="41">
        <f t="shared" si="52"/>
        <v>0</v>
      </c>
      <c r="BX57" s="41">
        <f t="shared" si="52"/>
        <v>0</v>
      </c>
      <c r="BY57" s="41">
        <f t="shared" si="52"/>
        <v>0</v>
      </c>
      <c r="BZ57" s="41">
        <f t="shared" si="52"/>
        <v>0</v>
      </c>
      <c r="CA57" s="41">
        <f t="shared" si="52"/>
        <v>0</v>
      </c>
      <c r="CB57" s="41">
        <f t="shared" si="52"/>
        <v>0</v>
      </c>
      <c r="CC57" s="41">
        <f t="shared" si="46"/>
        <v>0</v>
      </c>
      <c r="CD57" s="41">
        <f t="shared" si="46"/>
        <v>0</v>
      </c>
      <c r="CE57" s="41">
        <f t="shared" si="46"/>
        <v>0</v>
      </c>
      <c r="CF57" s="41">
        <f t="shared" si="46"/>
        <v>0</v>
      </c>
      <c r="CG57" s="41">
        <f t="shared" si="46"/>
        <v>0</v>
      </c>
      <c r="CH57" s="41">
        <f t="shared" si="46"/>
        <v>0</v>
      </c>
      <c r="CI57" s="41">
        <f t="shared" si="46"/>
        <v>0</v>
      </c>
      <c r="CJ57" s="41">
        <f t="shared" si="46"/>
        <v>0</v>
      </c>
      <c r="CK57" s="41">
        <f t="shared" si="46"/>
        <v>0</v>
      </c>
      <c r="CL57" s="41">
        <f t="shared" si="46"/>
        <v>0</v>
      </c>
      <c r="CM57" s="41">
        <f t="shared" si="46"/>
        <v>0</v>
      </c>
      <c r="CN57" s="41">
        <f t="shared" si="46"/>
        <v>0</v>
      </c>
      <c r="CO57" s="41">
        <f t="shared" si="46"/>
        <v>0</v>
      </c>
      <c r="CP57" s="41">
        <f t="shared" si="46"/>
        <v>0</v>
      </c>
      <c r="CQ57" s="41">
        <f t="shared" si="46"/>
        <v>0</v>
      </c>
      <c r="CR57" s="41">
        <f t="shared" si="46"/>
        <v>0</v>
      </c>
      <c r="CS57" s="41">
        <f t="shared" si="47"/>
        <v>0</v>
      </c>
      <c r="CT57" s="41">
        <f t="shared" si="47"/>
        <v>0</v>
      </c>
      <c r="CU57" s="41">
        <f t="shared" si="47"/>
        <v>0</v>
      </c>
      <c r="CV57" s="41">
        <f t="shared" si="47"/>
        <v>0</v>
      </c>
      <c r="CW57" s="41">
        <f t="shared" si="47"/>
        <v>0</v>
      </c>
      <c r="CX57" s="41">
        <f t="shared" si="47"/>
        <v>0</v>
      </c>
      <c r="CY57" s="41">
        <f t="shared" si="47"/>
        <v>0</v>
      </c>
      <c r="CZ57" s="41">
        <f t="shared" si="47"/>
        <v>0</v>
      </c>
      <c r="DA57" s="41">
        <f t="shared" si="47"/>
        <v>0</v>
      </c>
      <c r="DB57" s="41">
        <f t="shared" si="47"/>
        <v>0</v>
      </c>
      <c r="DC57" s="41">
        <f t="shared" si="47"/>
        <v>0</v>
      </c>
      <c r="DD57" s="41">
        <f t="shared" si="47"/>
        <v>0</v>
      </c>
      <c r="DE57" s="41">
        <f t="shared" si="47"/>
        <v>0</v>
      </c>
      <c r="DF57" s="41">
        <f t="shared" si="47"/>
        <v>0</v>
      </c>
      <c r="DG57" s="41">
        <f t="shared" si="53"/>
        <v>0</v>
      </c>
      <c r="DH57" s="41">
        <f t="shared" si="53"/>
        <v>0</v>
      </c>
      <c r="DI57" s="41">
        <f t="shared" si="53"/>
        <v>0</v>
      </c>
      <c r="DJ57" s="41">
        <f t="shared" si="53"/>
        <v>0</v>
      </c>
      <c r="DK57" s="41">
        <f t="shared" si="53"/>
        <v>0</v>
      </c>
      <c r="DL57" s="41">
        <f t="shared" si="53"/>
        <v>0</v>
      </c>
      <c r="DM57" s="41">
        <f t="shared" si="53"/>
        <v>0</v>
      </c>
      <c r="DN57" s="41">
        <f t="shared" si="53"/>
        <v>0</v>
      </c>
      <c r="DO57" s="41">
        <f t="shared" si="53"/>
        <v>0</v>
      </c>
      <c r="DP57" s="41">
        <f t="shared" si="53"/>
        <v>0</v>
      </c>
      <c r="DQ57" s="41">
        <f t="shared" si="53"/>
        <v>0</v>
      </c>
      <c r="DR57" s="41">
        <f t="shared" si="53"/>
        <v>0</v>
      </c>
      <c r="DS57" s="41">
        <f t="shared" si="53"/>
        <v>0</v>
      </c>
      <c r="DT57" s="41">
        <f t="shared" si="53"/>
        <v>0</v>
      </c>
      <c r="DU57" s="41">
        <f t="shared" si="53"/>
        <v>0</v>
      </c>
      <c r="DV57" s="41">
        <f t="shared" si="53"/>
        <v>0</v>
      </c>
      <c r="DW57" s="41">
        <f t="shared" si="54"/>
        <v>0</v>
      </c>
      <c r="DX57" s="41">
        <f t="shared" si="54"/>
        <v>0</v>
      </c>
      <c r="DY57" s="41">
        <f t="shared" si="48"/>
        <v>0</v>
      </c>
      <c r="DZ57" s="41">
        <f t="shared" si="48"/>
        <v>0</v>
      </c>
      <c r="EA57" s="41">
        <f t="shared" si="48"/>
        <v>0</v>
      </c>
      <c r="EB57" s="41">
        <f t="shared" si="48"/>
        <v>0</v>
      </c>
      <c r="EC57" s="41">
        <f t="shared" si="48"/>
        <v>0</v>
      </c>
      <c r="ED57" s="41">
        <f t="shared" si="48"/>
        <v>0</v>
      </c>
      <c r="EE57" s="41">
        <f t="shared" si="48"/>
        <v>0</v>
      </c>
      <c r="EF57" s="41">
        <f t="shared" si="48"/>
        <v>0</v>
      </c>
      <c r="EG57" s="41">
        <f t="shared" si="48"/>
        <v>0</v>
      </c>
      <c r="EH57" s="41">
        <f t="shared" si="48"/>
        <v>0</v>
      </c>
      <c r="EI57" s="41">
        <f t="shared" si="48"/>
        <v>0</v>
      </c>
      <c r="EJ57" s="41">
        <f t="shared" si="48"/>
        <v>0</v>
      </c>
      <c r="EK57" s="41">
        <f t="shared" si="48"/>
        <v>0</v>
      </c>
      <c r="EL57" s="41">
        <f t="shared" si="48"/>
        <v>0</v>
      </c>
      <c r="EM57" s="41">
        <f t="shared" si="55"/>
        <v>0</v>
      </c>
      <c r="EN57" s="41">
        <f t="shared" si="55"/>
        <v>0</v>
      </c>
      <c r="EO57" s="41">
        <f t="shared" si="55"/>
        <v>0</v>
      </c>
      <c r="EP57" s="41">
        <f t="shared" si="55"/>
        <v>0</v>
      </c>
      <c r="EQ57" s="41">
        <f t="shared" si="55"/>
        <v>0</v>
      </c>
      <c r="ER57" s="41">
        <f t="shared" si="55"/>
        <v>0</v>
      </c>
      <c r="ES57" s="41">
        <f t="shared" si="55"/>
        <v>0</v>
      </c>
      <c r="ET57" s="41">
        <f t="shared" si="55"/>
        <v>0</v>
      </c>
      <c r="EU57" s="41">
        <f t="shared" si="55"/>
        <v>0</v>
      </c>
      <c r="EV57" s="41">
        <f t="shared" si="55"/>
        <v>0</v>
      </c>
      <c r="EW57" s="41">
        <f t="shared" si="55"/>
        <v>0</v>
      </c>
      <c r="EX57" s="41">
        <f t="shared" si="55"/>
        <v>0</v>
      </c>
      <c r="EY57" s="41">
        <f t="shared" si="55"/>
        <v>0</v>
      </c>
      <c r="EZ57" s="41">
        <f t="shared" si="55"/>
        <v>0</v>
      </c>
      <c r="FA57" s="41">
        <f t="shared" si="55"/>
        <v>0</v>
      </c>
      <c r="FB57" s="41">
        <f t="shared" si="55"/>
        <v>0</v>
      </c>
      <c r="FC57" s="41">
        <f t="shared" si="56"/>
        <v>0</v>
      </c>
      <c r="FD57" s="41">
        <f t="shared" si="56"/>
        <v>0</v>
      </c>
      <c r="FE57" s="41">
        <f t="shared" si="49"/>
        <v>0</v>
      </c>
      <c r="FF57" s="41">
        <f t="shared" si="49"/>
        <v>0</v>
      </c>
      <c r="FG57" s="41">
        <f t="shared" si="49"/>
        <v>0</v>
      </c>
      <c r="FH57" s="41">
        <f t="shared" si="49"/>
        <v>0</v>
      </c>
      <c r="FI57" s="41">
        <f t="shared" si="49"/>
        <v>0</v>
      </c>
      <c r="FJ57" s="41">
        <f t="shared" si="49"/>
        <v>0</v>
      </c>
      <c r="FK57" s="41">
        <f t="shared" si="49"/>
        <v>0</v>
      </c>
      <c r="FL57" s="41">
        <f t="shared" si="49"/>
        <v>0</v>
      </c>
      <c r="FM57" s="41">
        <f t="shared" si="49"/>
        <v>0</v>
      </c>
      <c r="FN57" s="41">
        <f t="shared" si="49"/>
        <v>0</v>
      </c>
      <c r="FO57" s="41">
        <f t="shared" si="49"/>
        <v>0</v>
      </c>
      <c r="FP57" s="41">
        <f t="shared" si="49"/>
        <v>0</v>
      </c>
      <c r="FQ57" s="41">
        <f t="shared" si="49"/>
        <v>0</v>
      </c>
      <c r="FR57" s="41">
        <f t="shared" si="49"/>
        <v>0</v>
      </c>
      <c r="FS57" s="41">
        <f t="shared" si="57"/>
        <v>0</v>
      </c>
      <c r="FT57" s="41">
        <f t="shared" si="57"/>
        <v>0</v>
      </c>
      <c r="FU57" s="41">
        <f t="shared" si="57"/>
        <v>0</v>
      </c>
      <c r="FV57" s="41">
        <f t="shared" si="57"/>
        <v>0</v>
      </c>
      <c r="FW57" s="41">
        <f t="shared" si="57"/>
        <v>0</v>
      </c>
      <c r="FX57" s="41">
        <f t="shared" si="57"/>
        <v>0</v>
      </c>
      <c r="FY57" s="41">
        <f t="shared" si="57"/>
        <v>0</v>
      </c>
      <c r="FZ57" s="41">
        <f t="shared" si="57"/>
        <v>0</v>
      </c>
      <c r="GA57" s="41">
        <f t="shared" si="57"/>
        <v>0</v>
      </c>
      <c r="GB57" s="41">
        <f t="shared" si="57"/>
        <v>0</v>
      </c>
      <c r="GC57" s="41">
        <f t="shared" si="57"/>
        <v>0</v>
      </c>
      <c r="GD57" s="41">
        <f t="shared" si="57"/>
        <v>0</v>
      </c>
      <c r="GE57" s="41">
        <f t="shared" si="57"/>
        <v>0</v>
      </c>
      <c r="GF57" s="41">
        <f t="shared" si="57"/>
        <v>0</v>
      </c>
      <c r="GG57" s="41">
        <f t="shared" si="57"/>
        <v>0</v>
      </c>
      <c r="GH57" s="41">
        <f t="shared" si="57"/>
        <v>0</v>
      </c>
      <c r="GI57" s="41">
        <f t="shared" si="58"/>
        <v>0</v>
      </c>
      <c r="GJ57" s="41">
        <f t="shared" si="58"/>
        <v>0</v>
      </c>
      <c r="GK57" s="41">
        <f t="shared" si="50"/>
        <v>0</v>
      </c>
      <c r="GL57" s="41">
        <f t="shared" si="50"/>
        <v>0</v>
      </c>
      <c r="GM57" s="41">
        <f t="shared" si="50"/>
        <v>0</v>
      </c>
      <c r="GN57" s="41">
        <f t="shared" si="50"/>
        <v>0</v>
      </c>
      <c r="GO57" s="41">
        <f t="shared" si="50"/>
        <v>0</v>
      </c>
      <c r="GP57" s="41">
        <f t="shared" si="50"/>
        <v>0</v>
      </c>
      <c r="GQ57" s="41">
        <f t="shared" si="50"/>
        <v>0</v>
      </c>
      <c r="GR57" s="41">
        <f t="shared" si="50"/>
        <v>0</v>
      </c>
      <c r="GS57" s="41">
        <f t="shared" si="50"/>
        <v>0</v>
      </c>
      <c r="GT57" s="41">
        <f t="shared" si="50"/>
        <v>0</v>
      </c>
      <c r="GU57" s="41">
        <f t="shared" si="50"/>
        <v>0</v>
      </c>
      <c r="GV57" s="41">
        <f t="shared" si="50"/>
        <v>0</v>
      </c>
      <c r="GW57" s="41">
        <f t="shared" si="50"/>
        <v>0</v>
      </c>
      <c r="GX57" s="41">
        <f t="shared" si="50"/>
        <v>0</v>
      </c>
      <c r="GY57" s="41">
        <f t="shared" si="59"/>
        <v>0</v>
      </c>
      <c r="GZ57" s="41">
        <f t="shared" si="59"/>
        <v>0</v>
      </c>
      <c r="HA57" s="41">
        <f t="shared" si="59"/>
        <v>0</v>
      </c>
      <c r="HB57" s="41">
        <f t="shared" si="44"/>
        <v>0</v>
      </c>
      <c r="HC57" s="41">
        <f t="shared" si="44"/>
        <v>0</v>
      </c>
      <c r="HD57" s="41">
        <f t="shared" si="44"/>
        <v>0</v>
      </c>
      <c r="HE57" s="41">
        <f t="shared" si="44"/>
        <v>0</v>
      </c>
      <c r="HF57" s="41">
        <f t="shared" si="44"/>
        <v>0</v>
      </c>
      <c r="HG57" s="41">
        <f t="shared" si="44"/>
        <v>0</v>
      </c>
      <c r="HH57" s="41">
        <f t="shared" si="44"/>
        <v>0</v>
      </c>
      <c r="HI57" s="41">
        <f t="shared" si="44"/>
        <v>0</v>
      </c>
      <c r="HJ57" s="41">
        <f t="shared" si="44"/>
        <v>0</v>
      </c>
    </row>
    <row r="58" spans="1:218" ht="14.4" x14ac:dyDescent="0.3">
      <c r="A58" s="42">
        <v>55</v>
      </c>
      <c r="B58" s="43">
        <f>'CMM4 - AUX CALC'!$BD$67</f>
        <v>0</v>
      </c>
      <c r="BE58" s="41">
        <f>$B58/(_xlfn.SINGLE(PrazoConcessao)*12-BE$3+1)</f>
        <v>0</v>
      </c>
      <c r="BF58" s="41">
        <f t="shared" si="61"/>
        <v>0</v>
      </c>
      <c r="BG58" s="41">
        <f t="shared" si="61"/>
        <v>0</v>
      </c>
      <c r="BH58" s="41">
        <f t="shared" si="61"/>
        <v>0</v>
      </c>
      <c r="BI58" s="41">
        <f t="shared" si="61"/>
        <v>0</v>
      </c>
      <c r="BJ58" s="41">
        <f t="shared" si="61"/>
        <v>0</v>
      </c>
      <c r="BK58" s="41">
        <f t="shared" si="61"/>
        <v>0</v>
      </c>
      <c r="BL58" s="41">
        <f t="shared" si="61"/>
        <v>0</v>
      </c>
      <c r="BM58" s="41">
        <f t="shared" si="61"/>
        <v>0</v>
      </c>
      <c r="BN58" s="41">
        <f t="shared" si="60"/>
        <v>0</v>
      </c>
      <c r="BO58" s="41">
        <f t="shared" si="60"/>
        <v>0</v>
      </c>
      <c r="BP58" s="41">
        <f t="shared" si="52"/>
        <v>0</v>
      </c>
      <c r="BQ58" s="41">
        <f t="shared" si="52"/>
        <v>0</v>
      </c>
      <c r="BR58" s="41">
        <f t="shared" si="52"/>
        <v>0</v>
      </c>
      <c r="BS58" s="41">
        <f t="shared" si="52"/>
        <v>0</v>
      </c>
      <c r="BT58" s="41">
        <f t="shared" si="52"/>
        <v>0</v>
      </c>
      <c r="BU58" s="41">
        <f t="shared" si="52"/>
        <v>0</v>
      </c>
      <c r="BV58" s="41">
        <f t="shared" si="52"/>
        <v>0</v>
      </c>
      <c r="BW58" s="41">
        <f t="shared" si="52"/>
        <v>0</v>
      </c>
      <c r="BX58" s="41">
        <f t="shared" si="52"/>
        <v>0</v>
      </c>
      <c r="BY58" s="41">
        <f t="shared" si="52"/>
        <v>0</v>
      </c>
      <c r="BZ58" s="41">
        <f t="shared" si="52"/>
        <v>0</v>
      </c>
      <c r="CA58" s="41">
        <f t="shared" si="52"/>
        <v>0</v>
      </c>
      <c r="CB58" s="41">
        <f t="shared" si="52"/>
        <v>0</v>
      </c>
      <c r="CC58" s="41">
        <f t="shared" si="46"/>
        <v>0</v>
      </c>
      <c r="CD58" s="41">
        <f t="shared" si="46"/>
        <v>0</v>
      </c>
      <c r="CE58" s="41">
        <f t="shared" si="46"/>
        <v>0</v>
      </c>
      <c r="CF58" s="41">
        <f t="shared" si="46"/>
        <v>0</v>
      </c>
      <c r="CG58" s="41">
        <f t="shared" si="46"/>
        <v>0</v>
      </c>
      <c r="CH58" s="41">
        <f t="shared" si="46"/>
        <v>0</v>
      </c>
      <c r="CI58" s="41">
        <f t="shared" si="46"/>
        <v>0</v>
      </c>
      <c r="CJ58" s="41">
        <f t="shared" si="46"/>
        <v>0</v>
      </c>
      <c r="CK58" s="41">
        <f t="shared" si="46"/>
        <v>0</v>
      </c>
      <c r="CL58" s="41">
        <f t="shared" si="46"/>
        <v>0</v>
      </c>
      <c r="CM58" s="41">
        <f t="shared" si="46"/>
        <v>0</v>
      </c>
      <c r="CN58" s="41">
        <f t="shared" si="46"/>
        <v>0</v>
      </c>
      <c r="CO58" s="41">
        <f t="shared" si="46"/>
        <v>0</v>
      </c>
      <c r="CP58" s="41">
        <f t="shared" si="46"/>
        <v>0</v>
      </c>
      <c r="CQ58" s="41">
        <f t="shared" si="46"/>
        <v>0</v>
      </c>
      <c r="CR58" s="41">
        <f t="shared" si="46"/>
        <v>0</v>
      </c>
      <c r="CS58" s="41">
        <f t="shared" si="47"/>
        <v>0</v>
      </c>
      <c r="CT58" s="41">
        <f t="shared" si="47"/>
        <v>0</v>
      </c>
      <c r="CU58" s="41">
        <f t="shared" si="47"/>
        <v>0</v>
      </c>
      <c r="CV58" s="41">
        <f t="shared" si="47"/>
        <v>0</v>
      </c>
      <c r="CW58" s="41">
        <f t="shared" si="47"/>
        <v>0</v>
      </c>
      <c r="CX58" s="41">
        <f t="shared" si="47"/>
        <v>0</v>
      </c>
      <c r="CY58" s="41">
        <f t="shared" si="47"/>
        <v>0</v>
      </c>
      <c r="CZ58" s="41">
        <f t="shared" si="47"/>
        <v>0</v>
      </c>
      <c r="DA58" s="41">
        <f t="shared" si="47"/>
        <v>0</v>
      </c>
      <c r="DB58" s="41">
        <f t="shared" si="47"/>
        <v>0</v>
      </c>
      <c r="DC58" s="41">
        <f t="shared" si="47"/>
        <v>0</v>
      </c>
      <c r="DD58" s="41">
        <f t="shared" si="47"/>
        <v>0</v>
      </c>
      <c r="DE58" s="41">
        <f t="shared" si="47"/>
        <v>0</v>
      </c>
      <c r="DF58" s="41">
        <f t="shared" si="47"/>
        <v>0</v>
      </c>
      <c r="DG58" s="41">
        <f t="shared" si="53"/>
        <v>0</v>
      </c>
      <c r="DH58" s="41">
        <f t="shared" si="53"/>
        <v>0</v>
      </c>
      <c r="DI58" s="41">
        <f t="shared" si="53"/>
        <v>0</v>
      </c>
      <c r="DJ58" s="41">
        <f t="shared" si="53"/>
        <v>0</v>
      </c>
      <c r="DK58" s="41">
        <f t="shared" si="53"/>
        <v>0</v>
      </c>
      <c r="DL58" s="41">
        <f t="shared" si="53"/>
        <v>0</v>
      </c>
      <c r="DM58" s="41">
        <f t="shared" si="53"/>
        <v>0</v>
      </c>
      <c r="DN58" s="41">
        <f t="shared" si="53"/>
        <v>0</v>
      </c>
      <c r="DO58" s="41">
        <f t="shared" si="53"/>
        <v>0</v>
      </c>
      <c r="DP58" s="41">
        <f t="shared" si="53"/>
        <v>0</v>
      </c>
      <c r="DQ58" s="41">
        <f t="shared" si="53"/>
        <v>0</v>
      </c>
      <c r="DR58" s="41">
        <f t="shared" si="53"/>
        <v>0</v>
      </c>
      <c r="DS58" s="41">
        <f t="shared" si="53"/>
        <v>0</v>
      </c>
      <c r="DT58" s="41">
        <f t="shared" si="53"/>
        <v>0</v>
      </c>
      <c r="DU58" s="41">
        <f t="shared" si="53"/>
        <v>0</v>
      </c>
      <c r="DV58" s="41">
        <f t="shared" si="53"/>
        <v>0</v>
      </c>
      <c r="DW58" s="41">
        <f t="shared" si="54"/>
        <v>0</v>
      </c>
      <c r="DX58" s="41">
        <f t="shared" si="54"/>
        <v>0</v>
      </c>
      <c r="DY58" s="41">
        <f t="shared" si="48"/>
        <v>0</v>
      </c>
      <c r="DZ58" s="41">
        <f t="shared" si="48"/>
        <v>0</v>
      </c>
      <c r="EA58" s="41">
        <f t="shared" si="48"/>
        <v>0</v>
      </c>
      <c r="EB58" s="41">
        <f t="shared" si="48"/>
        <v>0</v>
      </c>
      <c r="EC58" s="41">
        <f t="shared" si="48"/>
        <v>0</v>
      </c>
      <c r="ED58" s="41">
        <f t="shared" si="48"/>
        <v>0</v>
      </c>
      <c r="EE58" s="41">
        <f t="shared" si="48"/>
        <v>0</v>
      </c>
      <c r="EF58" s="41">
        <f t="shared" si="48"/>
        <v>0</v>
      </c>
      <c r="EG58" s="41">
        <f t="shared" si="48"/>
        <v>0</v>
      </c>
      <c r="EH58" s="41">
        <f t="shared" si="48"/>
        <v>0</v>
      </c>
      <c r="EI58" s="41">
        <f t="shared" si="48"/>
        <v>0</v>
      </c>
      <c r="EJ58" s="41">
        <f t="shared" si="48"/>
        <v>0</v>
      </c>
      <c r="EK58" s="41">
        <f t="shared" si="48"/>
        <v>0</v>
      </c>
      <c r="EL58" s="41">
        <f t="shared" si="48"/>
        <v>0</v>
      </c>
      <c r="EM58" s="41">
        <f t="shared" si="55"/>
        <v>0</v>
      </c>
      <c r="EN58" s="41">
        <f t="shared" si="55"/>
        <v>0</v>
      </c>
      <c r="EO58" s="41">
        <f t="shared" si="55"/>
        <v>0</v>
      </c>
      <c r="EP58" s="41">
        <f t="shared" si="55"/>
        <v>0</v>
      </c>
      <c r="EQ58" s="41">
        <f t="shared" si="55"/>
        <v>0</v>
      </c>
      <c r="ER58" s="41">
        <f t="shared" si="55"/>
        <v>0</v>
      </c>
      <c r="ES58" s="41">
        <f t="shared" si="55"/>
        <v>0</v>
      </c>
      <c r="ET58" s="41">
        <f t="shared" si="55"/>
        <v>0</v>
      </c>
      <c r="EU58" s="41">
        <f t="shared" si="55"/>
        <v>0</v>
      </c>
      <c r="EV58" s="41">
        <f t="shared" si="55"/>
        <v>0</v>
      </c>
      <c r="EW58" s="41">
        <f t="shared" si="55"/>
        <v>0</v>
      </c>
      <c r="EX58" s="41">
        <f t="shared" si="55"/>
        <v>0</v>
      </c>
      <c r="EY58" s="41">
        <f t="shared" si="55"/>
        <v>0</v>
      </c>
      <c r="EZ58" s="41">
        <f t="shared" si="55"/>
        <v>0</v>
      </c>
      <c r="FA58" s="41">
        <f t="shared" si="55"/>
        <v>0</v>
      </c>
      <c r="FB58" s="41">
        <f t="shared" si="55"/>
        <v>0</v>
      </c>
      <c r="FC58" s="41">
        <f t="shared" si="56"/>
        <v>0</v>
      </c>
      <c r="FD58" s="41">
        <f t="shared" si="56"/>
        <v>0</v>
      </c>
      <c r="FE58" s="41">
        <f t="shared" si="49"/>
        <v>0</v>
      </c>
      <c r="FF58" s="41">
        <f t="shared" si="49"/>
        <v>0</v>
      </c>
      <c r="FG58" s="41">
        <f t="shared" si="49"/>
        <v>0</v>
      </c>
      <c r="FH58" s="41">
        <f t="shared" si="49"/>
        <v>0</v>
      </c>
      <c r="FI58" s="41">
        <f t="shared" si="49"/>
        <v>0</v>
      </c>
      <c r="FJ58" s="41">
        <f t="shared" si="49"/>
        <v>0</v>
      </c>
      <c r="FK58" s="41">
        <f t="shared" si="49"/>
        <v>0</v>
      </c>
      <c r="FL58" s="41">
        <f t="shared" si="49"/>
        <v>0</v>
      </c>
      <c r="FM58" s="41">
        <f t="shared" si="49"/>
        <v>0</v>
      </c>
      <c r="FN58" s="41">
        <f t="shared" si="49"/>
        <v>0</v>
      </c>
      <c r="FO58" s="41">
        <f t="shared" si="49"/>
        <v>0</v>
      </c>
      <c r="FP58" s="41">
        <f t="shared" si="49"/>
        <v>0</v>
      </c>
      <c r="FQ58" s="41">
        <f t="shared" si="49"/>
        <v>0</v>
      </c>
      <c r="FR58" s="41">
        <f t="shared" si="49"/>
        <v>0</v>
      </c>
      <c r="FS58" s="41">
        <f t="shared" si="57"/>
        <v>0</v>
      </c>
      <c r="FT58" s="41">
        <f t="shared" si="57"/>
        <v>0</v>
      </c>
      <c r="FU58" s="41">
        <f t="shared" si="57"/>
        <v>0</v>
      </c>
      <c r="FV58" s="41">
        <f t="shared" si="57"/>
        <v>0</v>
      </c>
      <c r="FW58" s="41">
        <f t="shared" si="57"/>
        <v>0</v>
      </c>
      <c r="FX58" s="41">
        <f t="shared" si="57"/>
        <v>0</v>
      </c>
      <c r="FY58" s="41">
        <f t="shared" si="57"/>
        <v>0</v>
      </c>
      <c r="FZ58" s="41">
        <f t="shared" si="57"/>
        <v>0</v>
      </c>
      <c r="GA58" s="41">
        <f t="shared" si="57"/>
        <v>0</v>
      </c>
      <c r="GB58" s="41">
        <f t="shared" si="57"/>
        <v>0</v>
      </c>
      <c r="GC58" s="41">
        <f t="shared" si="57"/>
        <v>0</v>
      </c>
      <c r="GD58" s="41">
        <f t="shared" si="57"/>
        <v>0</v>
      </c>
      <c r="GE58" s="41">
        <f t="shared" si="57"/>
        <v>0</v>
      </c>
      <c r="GF58" s="41">
        <f t="shared" si="57"/>
        <v>0</v>
      </c>
      <c r="GG58" s="41">
        <f t="shared" si="57"/>
        <v>0</v>
      </c>
      <c r="GH58" s="41">
        <f t="shared" si="57"/>
        <v>0</v>
      </c>
      <c r="GI58" s="41">
        <f t="shared" si="58"/>
        <v>0</v>
      </c>
      <c r="GJ58" s="41">
        <f t="shared" si="58"/>
        <v>0</v>
      </c>
      <c r="GK58" s="41">
        <f t="shared" si="50"/>
        <v>0</v>
      </c>
      <c r="GL58" s="41">
        <f t="shared" si="50"/>
        <v>0</v>
      </c>
      <c r="GM58" s="41">
        <f t="shared" si="50"/>
        <v>0</v>
      </c>
      <c r="GN58" s="41">
        <f t="shared" si="50"/>
        <v>0</v>
      </c>
      <c r="GO58" s="41">
        <f t="shared" si="50"/>
        <v>0</v>
      </c>
      <c r="GP58" s="41">
        <f t="shared" si="50"/>
        <v>0</v>
      </c>
      <c r="GQ58" s="41">
        <f t="shared" si="50"/>
        <v>0</v>
      </c>
      <c r="GR58" s="41">
        <f t="shared" si="50"/>
        <v>0</v>
      </c>
      <c r="GS58" s="41">
        <f t="shared" si="50"/>
        <v>0</v>
      </c>
      <c r="GT58" s="41">
        <f t="shared" si="50"/>
        <v>0</v>
      </c>
      <c r="GU58" s="41">
        <f t="shared" si="50"/>
        <v>0</v>
      </c>
      <c r="GV58" s="41">
        <f t="shared" si="50"/>
        <v>0</v>
      </c>
      <c r="GW58" s="41">
        <f t="shared" si="50"/>
        <v>0</v>
      </c>
      <c r="GX58" s="41">
        <f t="shared" si="50"/>
        <v>0</v>
      </c>
      <c r="GY58" s="41">
        <f t="shared" si="59"/>
        <v>0</v>
      </c>
      <c r="GZ58" s="41">
        <f t="shared" si="59"/>
        <v>0</v>
      </c>
      <c r="HA58" s="41">
        <f t="shared" si="59"/>
        <v>0</v>
      </c>
      <c r="HB58" s="41">
        <f t="shared" si="44"/>
        <v>0</v>
      </c>
      <c r="HC58" s="41">
        <f t="shared" si="44"/>
        <v>0</v>
      </c>
      <c r="HD58" s="41">
        <f t="shared" si="44"/>
        <v>0</v>
      </c>
      <c r="HE58" s="41">
        <f t="shared" si="44"/>
        <v>0</v>
      </c>
      <c r="HF58" s="41">
        <f t="shared" si="44"/>
        <v>0</v>
      </c>
      <c r="HG58" s="41">
        <f t="shared" si="44"/>
        <v>0</v>
      </c>
      <c r="HH58" s="41">
        <f t="shared" si="44"/>
        <v>0</v>
      </c>
      <c r="HI58" s="41">
        <f t="shared" si="44"/>
        <v>0</v>
      </c>
      <c r="HJ58" s="41">
        <f t="shared" si="44"/>
        <v>0</v>
      </c>
    </row>
    <row r="59" spans="1:218" ht="14.4" x14ac:dyDescent="0.3">
      <c r="A59" s="42">
        <v>56</v>
      </c>
      <c r="B59" s="43">
        <f>'CMM4 - AUX CALC'!$BE$67</f>
        <v>0</v>
      </c>
      <c r="BF59" s="41">
        <f>$B59/(_xlfn.SINGLE(PrazoConcessao)*12-BF$3+1)</f>
        <v>0</v>
      </c>
      <c r="BG59" s="41">
        <f t="shared" si="61"/>
        <v>0</v>
      </c>
      <c r="BH59" s="41">
        <f t="shared" si="61"/>
        <v>0</v>
      </c>
      <c r="BI59" s="41">
        <f t="shared" si="61"/>
        <v>0</v>
      </c>
      <c r="BJ59" s="41">
        <f t="shared" si="61"/>
        <v>0</v>
      </c>
      <c r="BK59" s="41">
        <f t="shared" si="61"/>
        <v>0</v>
      </c>
      <c r="BL59" s="41">
        <f t="shared" si="61"/>
        <v>0</v>
      </c>
      <c r="BM59" s="41">
        <f t="shared" si="61"/>
        <v>0</v>
      </c>
      <c r="BN59" s="41">
        <f t="shared" si="60"/>
        <v>0</v>
      </c>
      <c r="BO59" s="41">
        <f t="shared" si="60"/>
        <v>0</v>
      </c>
      <c r="BP59" s="41">
        <f t="shared" si="52"/>
        <v>0</v>
      </c>
      <c r="BQ59" s="41">
        <f t="shared" si="52"/>
        <v>0</v>
      </c>
      <c r="BR59" s="41">
        <f t="shared" si="52"/>
        <v>0</v>
      </c>
      <c r="BS59" s="41">
        <f t="shared" si="52"/>
        <v>0</v>
      </c>
      <c r="BT59" s="41">
        <f t="shared" si="52"/>
        <v>0</v>
      </c>
      <c r="BU59" s="41">
        <f t="shared" si="52"/>
        <v>0</v>
      </c>
      <c r="BV59" s="41">
        <f t="shared" si="52"/>
        <v>0</v>
      </c>
      <c r="BW59" s="41">
        <f t="shared" si="52"/>
        <v>0</v>
      </c>
      <c r="BX59" s="41">
        <f t="shared" si="52"/>
        <v>0</v>
      </c>
      <c r="BY59" s="41">
        <f t="shared" si="52"/>
        <v>0</v>
      </c>
      <c r="BZ59" s="41">
        <f t="shared" si="52"/>
        <v>0</v>
      </c>
      <c r="CA59" s="41">
        <f t="shared" si="52"/>
        <v>0</v>
      </c>
      <c r="CB59" s="41">
        <f t="shared" si="52"/>
        <v>0</v>
      </c>
      <c r="CC59" s="41">
        <f t="shared" si="46"/>
        <v>0</v>
      </c>
      <c r="CD59" s="41">
        <f t="shared" si="46"/>
        <v>0</v>
      </c>
      <c r="CE59" s="41">
        <f t="shared" si="46"/>
        <v>0</v>
      </c>
      <c r="CF59" s="41">
        <f t="shared" si="46"/>
        <v>0</v>
      </c>
      <c r="CG59" s="41">
        <f t="shared" si="46"/>
        <v>0</v>
      </c>
      <c r="CH59" s="41">
        <f t="shared" si="46"/>
        <v>0</v>
      </c>
      <c r="CI59" s="41">
        <f t="shared" si="46"/>
        <v>0</v>
      </c>
      <c r="CJ59" s="41">
        <f t="shared" si="46"/>
        <v>0</v>
      </c>
      <c r="CK59" s="41">
        <f t="shared" si="46"/>
        <v>0</v>
      </c>
      <c r="CL59" s="41">
        <f t="shared" si="46"/>
        <v>0</v>
      </c>
      <c r="CM59" s="41">
        <f t="shared" si="46"/>
        <v>0</v>
      </c>
      <c r="CN59" s="41">
        <f t="shared" si="46"/>
        <v>0</v>
      </c>
      <c r="CO59" s="41">
        <f t="shared" si="46"/>
        <v>0</v>
      </c>
      <c r="CP59" s="41">
        <f t="shared" si="46"/>
        <v>0</v>
      </c>
      <c r="CQ59" s="41">
        <f t="shared" si="46"/>
        <v>0</v>
      </c>
      <c r="CR59" s="41">
        <f t="shared" si="46"/>
        <v>0</v>
      </c>
      <c r="CS59" s="41">
        <f t="shared" si="47"/>
        <v>0</v>
      </c>
      <c r="CT59" s="41">
        <f t="shared" si="47"/>
        <v>0</v>
      </c>
      <c r="CU59" s="41">
        <f t="shared" si="47"/>
        <v>0</v>
      </c>
      <c r="CV59" s="41">
        <f t="shared" si="47"/>
        <v>0</v>
      </c>
      <c r="CW59" s="41">
        <f t="shared" si="47"/>
        <v>0</v>
      </c>
      <c r="CX59" s="41">
        <f t="shared" si="47"/>
        <v>0</v>
      </c>
      <c r="CY59" s="41">
        <f t="shared" si="47"/>
        <v>0</v>
      </c>
      <c r="CZ59" s="41">
        <f t="shared" si="47"/>
        <v>0</v>
      </c>
      <c r="DA59" s="41">
        <f t="shared" si="47"/>
        <v>0</v>
      </c>
      <c r="DB59" s="41">
        <f t="shared" si="47"/>
        <v>0</v>
      </c>
      <c r="DC59" s="41">
        <f t="shared" si="47"/>
        <v>0</v>
      </c>
      <c r="DD59" s="41">
        <f t="shared" si="47"/>
        <v>0</v>
      </c>
      <c r="DE59" s="41">
        <f t="shared" si="47"/>
        <v>0</v>
      </c>
      <c r="DF59" s="41">
        <f t="shared" si="47"/>
        <v>0</v>
      </c>
      <c r="DG59" s="41">
        <f t="shared" si="53"/>
        <v>0</v>
      </c>
      <c r="DH59" s="41">
        <f t="shared" si="53"/>
        <v>0</v>
      </c>
      <c r="DI59" s="41">
        <f t="shared" si="53"/>
        <v>0</v>
      </c>
      <c r="DJ59" s="41">
        <f t="shared" si="53"/>
        <v>0</v>
      </c>
      <c r="DK59" s="41">
        <f t="shared" si="53"/>
        <v>0</v>
      </c>
      <c r="DL59" s="41">
        <f t="shared" si="53"/>
        <v>0</v>
      </c>
      <c r="DM59" s="41">
        <f t="shared" si="53"/>
        <v>0</v>
      </c>
      <c r="DN59" s="41">
        <f t="shared" si="53"/>
        <v>0</v>
      </c>
      <c r="DO59" s="41">
        <f t="shared" si="53"/>
        <v>0</v>
      </c>
      <c r="DP59" s="41">
        <f t="shared" si="53"/>
        <v>0</v>
      </c>
      <c r="DQ59" s="41">
        <f t="shared" si="53"/>
        <v>0</v>
      </c>
      <c r="DR59" s="41">
        <f t="shared" si="53"/>
        <v>0</v>
      </c>
      <c r="DS59" s="41">
        <f t="shared" si="53"/>
        <v>0</v>
      </c>
      <c r="DT59" s="41">
        <f t="shared" si="53"/>
        <v>0</v>
      </c>
      <c r="DU59" s="41">
        <f t="shared" si="53"/>
        <v>0</v>
      </c>
      <c r="DV59" s="41">
        <f t="shared" si="53"/>
        <v>0</v>
      </c>
      <c r="DW59" s="41">
        <f t="shared" si="54"/>
        <v>0</v>
      </c>
      <c r="DX59" s="41">
        <f t="shared" si="54"/>
        <v>0</v>
      </c>
      <c r="DY59" s="41">
        <f t="shared" si="48"/>
        <v>0</v>
      </c>
      <c r="DZ59" s="41">
        <f t="shared" si="48"/>
        <v>0</v>
      </c>
      <c r="EA59" s="41">
        <f t="shared" si="48"/>
        <v>0</v>
      </c>
      <c r="EB59" s="41">
        <f t="shared" si="48"/>
        <v>0</v>
      </c>
      <c r="EC59" s="41">
        <f t="shared" si="48"/>
        <v>0</v>
      </c>
      <c r="ED59" s="41">
        <f t="shared" si="48"/>
        <v>0</v>
      </c>
      <c r="EE59" s="41">
        <f t="shared" si="48"/>
        <v>0</v>
      </c>
      <c r="EF59" s="41">
        <f t="shared" si="48"/>
        <v>0</v>
      </c>
      <c r="EG59" s="41">
        <f t="shared" si="48"/>
        <v>0</v>
      </c>
      <c r="EH59" s="41">
        <f t="shared" si="48"/>
        <v>0</v>
      </c>
      <c r="EI59" s="41">
        <f t="shared" si="48"/>
        <v>0</v>
      </c>
      <c r="EJ59" s="41">
        <f t="shared" si="48"/>
        <v>0</v>
      </c>
      <c r="EK59" s="41">
        <f t="shared" si="48"/>
        <v>0</v>
      </c>
      <c r="EL59" s="41">
        <f t="shared" si="48"/>
        <v>0</v>
      </c>
      <c r="EM59" s="41">
        <f t="shared" si="55"/>
        <v>0</v>
      </c>
      <c r="EN59" s="41">
        <f t="shared" si="55"/>
        <v>0</v>
      </c>
      <c r="EO59" s="41">
        <f t="shared" si="55"/>
        <v>0</v>
      </c>
      <c r="EP59" s="41">
        <f t="shared" si="55"/>
        <v>0</v>
      </c>
      <c r="EQ59" s="41">
        <f t="shared" si="55"/>
        <v>0</v>
      </c>
      <c r="ER59" s="41">
        <f t="shared" si="55"/>
        <v>0</v>
      </c>
      <c r="ES59" s="41">
        <f t="shared" si="55"/>
        <v>0</v>
      </c>
      <c r="ET59" s="41">
        <f t="shared" si="55"/>
        <v>0</v>
      </c>
      <c r="EU59" s="41">
        <f t="shared" si="55"/>
        <v>0</v>
      </c>
      <c r="EV59" s="41">
        <f t="shared" si="55"/>
        <v>0</v>
      </c>
      <c r="EW59" s="41">
        <f t="shared" si="55"/>
        <v>0</v>
      </c>
      <c r="EX59" s="41">
        <f t="shared" si="55"/>
        <v>0</v>
      </c>
      <c r="EY59" s="41">
        <f t="shared" si="55"/>
        <v>0</v>
      </c>
      <c r="EZ59" s="41">
        <f t="shared" si="55"/>
        <v>0</v>
      </c>
      <c r="FA59" s="41">
        <f t="shared" si="55"/>
        <v>0</v>
      </c>
      <c r="FB59" s="41">
        <f t="shared" si="55"/>
        <v>0</v>
      </c>
      <c r="FC59" s="41">
        <f t="shared" si="56"/>
        <v>0</v>
      </c>
      <c r="FD59" s="41">
        <f t="shared" si="56"/>
        <v>0</v>
      </c>
      <c r="FE59" s="41">
        <f t="shared" si="49"/>
        <v>0</v>
      </c>
      <c r="FF59" s="41">
        <f t="shared" si="49"/>
        <v>0</v>
      </c>
      <c r="FG59" s="41">
        <f t="shared" si="49"/>
        <v>0</v>
      </c>
      <c r="FH59" s="41">
        <f t="shared" si="49"/>
        <v>0</v>
      </c>
      <c r="FI59" s="41">
        <f t="shared" si="49"/>
        <v>0</v>
      </c>
      <c r="FJ59" s="41">
        <f t="shared" si="49"/>
        <v>0</v>
      </c>
      <c r="FK59" s="41">
        <f t="shared" si="49"/>
        <v>0</v>
      </c>
      <c r="FL59" s="41">
        <f t="shared" si="49"/>
        <v>0</v>
      </c>
      <c r="FM59" s="41">
        <f t="shared" si="49"/>
        <v>0</v>
      </c>
      <c r="FN59" s="41">
        <f t="shared" si="49"/>
        <v>0</v>
      </c>
      <c r="FO59" s="41">
        <f t="shared" si="49"/>
        <v>0</v>
      </c>
      <c r="FP59" s="41">
        <f t="shared" si="49"/>
        <v>0</v>
      </c>
      <c r="FQ59" s="41">
        <f t="shared" si="49"/>
        <v>0</v>
      </c>
      <c r="FR59" s="41">
        <f t="shared" si="49"/>
        <v>0</v>
      </c>
      <c r="FS59" s="41">
        <f t="shared" si="57"/>
        <v>0</v>
      </c>
      <c r="FT59" s="41">
        <f t="shared" si="57"/>
        <v>0</v>
      </c>
      <c r="FU59" s="41">
        <f t="shared" si="57"/>
        <v>0</v>
      </c>
      <c r="FV59" s="41">
        <f t="shared" si="57"/>
        <v>0</v>
      </c>
      <c r="FW59" s="41">
        <f t="shared" si="57"/>
        <v>0</v>
      </c>
      <c r="FX59" s="41">
        <f t="shared" si="57"/>
        <v>0</v>
      </c>
      <c r="FY59" s="41">
        <f t="shared" si="57"/>
        <v>0</v>
      </c>
      <c r="FZ59" s="41">
        <f t="shared" si="57"/>
        <v>0</v>
      </c>
      <c r="GA59" s="41">
        <f t="shared" si="57"/>
        <v>0</v>
      </c>
      <c r="GB59" s="41">
        <f t="shared" si="57"/>
        <v>0</v>
      </c>
      <c r="GC59" s="41">
        <f t="shared" si="57"/>
        <v>0</v>
      </c>
      <c r="GD59" s="41">
        <f t="shared" si="57"/>
        <v>0</v>
      </c>
      <c r="GE59" s="41">
        <f t="shared" si="57"/>
        <v>0</v>
      </c>
      <c r="GF59" s="41">
        <f t="shared" si="57"/>
        <v>0</v>
      </c>
      <c r="GG59" s="41">
        <f t="shared" si="57"/>
        <v>0</v>
      </c>
      <c r="GH59" s="41">
        <f t="shared" si="57"/>
        <v>0</v>
      </c>
      <c r="GI59" s="41">
        <f t="shared" si="58"/>
        <v>0</v>
      </c>
      <c r="GJ59" s="41">
        <f t="shared" si="58"/>
        <v>0</v>
      </c>
      <c r="GK59" s="41">
        <f t="shared" si="50"/>
        <v>0</v>
      </c>
      <c r="GL59" s="41">
        <f t="shared" si="50"/>
        <v>0</v>
      </c>
      <c r="GM59" s="41">
        <f t="shared" si="50"/>
        <v>0</v>
      </c>
      <c r="GN59" s="41">
        <f t="shared" si="50"/>
        <v>0</v>
      </c>
      <c r="GO59" s="41">
        <f t="shared" si="50"/>
        <v>0</v>
      </c>
      <c r="GP59" s="41">
        <f t="shared" si="50"/>
        <v>0</v>
      </c>
      <c r="GQ59" s="41">
        <f t="shared" si="50"/>
        <v>0</v>
      </c>
      <c r="GR59" s="41">
        <f t="shared" si="50"/>
        <v>0</v>
      </c>
      <c r="GS59" s="41">
        <f t="shared" si="50"/>
        <v>0</v>
      </c>
      <c r="GT59" s="41">
        <f t="shared" si="50"/>
        <v>0</v>
      </c>
      <c r="GU59" s="41">
        <f t="shared" si="50"/>
        <v>0</v>
      </c>
      <c r="GV59" s="41">
        <f t="shared" si="50"/>
        <v>0</v>
      </c>
      <c r="GW59" s="41">
        <f t="shared" si="50"/>
        <v>0</v>
      </c>
      <c r="GX59" s="41">
        <f t="shared" si="50"/>
        <v>0</v>
      </c>
      <c r="GY59" s="41">
        <f t="shared" si="59"/>
        <v>0</v>
      </c>
      <c r="GZ59" s="41">
        <f t="shared" si="59"/>
        <v>0</v>
      </c>
      <c r="HA59" s="41">
        <f t="shared" si="59"/>
        <v>0</v>
      </c>
      <c r="HB59" s="41">
        <f t="shared" si="44"/>
        <v>0</v>
      </c>
      <c r="HC59" s="41">
        <f t="shared" si="44"/>
        <v>0</v>
      </c>
      <c r="HD59" s="41">
        <f t="shared" si="44"/>
        <v>0</v>
      </c>
      <c r="HE59" s="41">
        <f t="shared" si="44"/>
        <v>0</v>
      </c>
      <c r="HF59" s="41">
        <f t="shared" si="44"/>
        <v>0</v>
      </c>
      <c r="HG59" s="41">
        <f t="shared" si="44"/>
        <v>0</v>
      </c>
      <c r="HH59" s="41">
        <f t="shared" si="44"/>
        <v>0</v>
      </c>
      <c r="HI59" s="41">
        <f t="shared" si="44"/>
        <v>0</v>
      </c>
      <c r="HJ59" s="41">
        <f t="shared" si="44"/>
        <v>0</v>
      </c>
    </row>
    <row r="60" spans="1:218" ht="14.4" x14ac:dyDescent="0.3">
      <c r="A60" s="42">
        <v>57</v>
      </c>
      <c r="B60" s="43">
        <f>'CMM4 - AUX CALC'!$BF$67</f>
        <v>0</v>
      </c>
      <c r="BG60" s="41">
        <f>$B60/(_xlfn.SINGLE(PrazoConcessao)*12-BG$3+1)</f>
        <v>0</v>
      </c>
      <c r="BH60" s="41">
        <f t="shared" si="61"/>
        <v>0</v>
      </c>
      <c r="BI60" s="41">
        <f t="shared" si="61"/>
        <v>0</v>
      </c>
      <c r="BJ60" s="41">
        <f t="shared" si="61"/>
        <v>0</v>
      </c>
      <c r="BK60" s="41">
        <f t="shared" si="61"/>
        <v>0</v>
      </c>
      <c r="BL60" s="41">
        <f t="shared" si="61"/>
        <v>0</v>
      </c>
      <c r="BM60" s="41">
        <f t="shared" si="61"/>
        <v>0</v>
      </c>
      <c r="BN60" s="41">
        <f t="shared" si="60"/>
        <v>0</v>
      </c>
      <c r="BO60" s="41">
        <f t="shared" si="60"/>
        <v>0</v>
      </c>
      <c r="BP60" s="41">
        <f t="shared" si="52"/>
        <v>0</v>
      </c>
      <c r="BQ60" s="41">
        <f t="shared" si="52"/>
        <v>0</v>
      </c>
      <c r="BR60" s="41">
        <f t="shared" si="52"/>
        <v>0</v>
      </c>
      <c r="BS60" s="41">
        <f t="shared" si="52"/>
        <v>0</v>
      </c>
      <c r="BT60" s="41">
        <f t="shared" si="52"/>
        <v>0</v>
      </c>
      <c r="BU60" s="41">
        <f t="shared" si="52"/>
        <v>0</v>
      </c>
      <c r="BV60" s="41">
        <f t="shared" si="52"/>
        <v>0</v>
      </c>
      <c r="BW60" s="41">
        <f t="shared" si="52"/>
        <v>0</v>
      </c>
      <c r="BX60" s="41">
        <f t="shared" si="52"/>
        <v>0</v>
      </c>
      <c r="BY60" s="41">
        <f t="shared" si="52"/>
        <v>0</v>
      </c>
      <c r="BZ60" s="41">
        <f t="shared" si="52"/>
        <v>0</v>
      </c>
      <c r="CA60" s="41">
        <f t="shared" si="52"/>
        <v>0</v>
      </c>
      <c r="CB60" s="41">
        <f t="shared" si="52"/>
        <v>0</v>
      </c>
      <c r="CC60" s="41">
        <f t="shared" si="46"/>
        <v>0</v>
      </c>
      <c r="CD60" s="41">
        <f t="shared" si="46"/>
        <v>0</v>
      </c>
      <c r="CE60" s="41">
        <f t="shared" si="46"/>
        <v>0</v>
      </c>
      <c r="CF60" s="41">
        <f t="shared" si="46"/>
        <v>0</v>
      </c>
      <c r="CG60" s="41">
        <f t="shared" si="46"/>
        <v>0</v>
      </c>
      <c r="CH60" s="41">
        <f t="shared" si="46"/>
        <v>0</v>
      </c>
      <c r="CI60" s="41">
        <f t="shared" si="46"/>
        <v>0</v>
      </c>
      <c r="CJ60" s="41">
        <f t="shared" si="46"/>
        <v>0</v>
      </c>
      <c r="CK60" s="41">
        <f t="shared" si="46"/>
        <v>0</v>
      </c>
      <c r="CL60" s="41">
        <f t="shared" si="46"/>
        <v>0</v>
      </c>
      <c r="CM60" s="41">
        <f t="shared" si="46"/>
        <v>0</v>
      </c>
      <c r="CN60" s="41">
        <f t="shared" si="46"/>
        <v>0</v>
      </c>
      <c r="CO60" s="41">
        <f t="shared" si="46"/>
        <v>0</v>
      </c>
      <c r="CP60" s="41">
        <f t="shared" si="46"/>
        <v>0</v>
      </c>
      <c r="CQ60" s="41">
        <f t="shared" si="46"/>
        <v>0</v>
      </c>
      <c r="CR60" s="41">
        <f t="shared" si="46"/>
        <v>0</v>
      </c>
      <c r="CS60" s="41">
        <f t="shared" si="47"/>
        <v>0</v>
      </c>
      <c r="CT60" s="41">
        <f t="shared" si="47"/>
        <v>0</v>
      </c>
      <c r="CU60" s="41">
        <f t="shared" si="47"/>
        <v>0</v>
      </c>
      <c r="CV60" s="41">
        <f t="shared" si="47"/>
        <v>0</v>
      </c>
      <c r="CW60" s="41">
        <f t="shared" si="47"/>
        <v>0</v>
      </c>
      <c r="CX60" s="41">
        <f t="shared" si="47"/>
        <v>0</v>
      </c>
      <c r="CY60" s="41">
        <f t="shared" si="47"/>
        <v>0</v>
      </c>
      <c r="CZ60" s="41">
        <f t="shared" si="47"/>
        <v>0</v>
      </c>
      <c r="DA60" s="41">
        <f t="shared" si="47"/>
        <v>0</v>
      </c>
      <c r="DB60" s="41">
        <f t="shared" si="47"/>
        <v>0</v>
      </c>
      <c r="DC60" s="41">
        <f t="shared" si="47"/>
        <v>0</v>
      </c>
      <c r="DD60" s="41">
        <f t="shared" si="47"/>
        <v>0</v>
      </c>
      <c r="DE60" s="41">
        <f t="shared" si="47"/>
        <v>0</v>
      </c>
      <c r="DF60" s="41">
        <f t="shared" si="47"/>
        <v>0</v>
      </c>
      <c r="DG60" s="41">
        <f t="shared" si="53"/>
        <v>0</v>
      </c>
      <c r="DH60" s="41">
        <f t="shared" si="53"/>
        <v>0</v>
      </c>
      <c r="DI60" s="41">
        <f t="shared" si="53"/>
        <v>0</v>
      </c>
      <c r="DJ60" s="41">
        <f t="shared" si="53"/>
        <v>0</v>
      </c>
      <c r="DK60" s="41">
        <f t="shared" si="53"/>
        <v>0</v>
      </c>
      <c r="DL60" s="41">
        <f t="shared" si="53"/>
        <v>0</v>
      </c>
      <c r="DM60" s="41">
        <f t="shared" si="53"/>
        <v>0</v>
      </c>
      <c r="DN60" s="41">
        <f t="shared" si="53"/>
        <v>0</v>
      </c>
      <c r="DO60" s="41">
        <f t="shared" si="53"/>
        <v>0</v>
      </c>
      <c r="DP60" s="41">
        <f t="shared" si="53"/>
        <v>0</v>
      </c>
      <c r="DQ60" s="41">
        <f t="shared" si="53"/>
        <v>0</v>
      </c>
      <c r="DR60" s="41">
        <f t="shared" si="53"/>
        <v>0</v>
      </c>
      <c r="DS60" s="41">
        <f t="shared" si="53"/>
        <v>0</v>
      </c>
      <c r="DT60" s="41">
        <f t="shared" si="53"/>
        <v>0</v>
      </c>
      <c r="DU60" s="41">
        <f t="shared" si="53"/>
        <v>0</v>
      </c>
      <c r="DV60" s="41">
        <f t="shared" si="53"/>
        <v>0</v>
      </c>
      <c r="DW60" s="41">
        <f t="shared" si="54"/>
        <v>0</v>
      </c>
      <c r="DX60" s="41">
        <f t="shared" si="54"/>
        <v>0</v>
      </c>
      <c r="DY60" s="41">
        <f t="shared" si="48"/>
        <v>0</v>
      </c>
      <c r="DZ60" s="41">
        <f t="shared" si="48"/>
        <v>0</v>
      </c>
      <c r="EA60" s="41">
        <f t="shared" si="48"/>
        <v>0</v>
      </c>
      <c r="EB60" s="41">
        <f t="shared" si="48"/>
        <v>0</v>
      </c>
      <c r="EC60" s="41">
        <f t="shared" si="48"/>
        <v>0</v>
      </c>
      <c r="ED60" s="41">
        <f t="shared" si="48"/>
        <v>0</v>
      </c>
      <c r="EE60" s="41">
        <f t="shared" si="48"/>
        <v>0</v>
      </c>
      <c r="EF60" s="41">
        <f t="shared" si="48"/>
        <v>0</v>
      </c>
      <c r="EG60" s="41">
        <f t="shared" si="48"/>
        <v>0</v>
      </c>
      <c r="EH60" s="41">
        <f t="shared" si="48"/>
        <v>0</v>
      </c>
      <c r="EI60" s="41">
        <f t="shared" si="48"/>
        <v>0</v>
      </c>
      <c r="EJ60" s="41">
        <f t="shared" si="48"/>
        <v>0</v>
      </c>
      <c r="EK60" s="41">
        <f t="shared" si="48"/>
        <v>0</v>
      </c>
      <c r="EL60" s="41">
        <f t="shared" si="48"/>
        <v>0</v>
      </c>
      <c r="EM60" s="41">
        <f t="shared" si="55"/>
        <v>0</v>
      </c>
      <c r="EN60" s="41">
        <f t="shared" si="55"/>
        <v>0</v>
      </c>
      <c r="EO60" s="41">
        <f t="shared" si="55"/>
        <v>0</v>
      </c>
      <c r="EP60" s="41">
        <f t="shared" si="55"/>
        <v>0</v>
      </c>
      <c r="EQ60" s="41">
        <f t="shared" si="55"/>
        <v>0</v>
      </c>
      <c r="ER60" s="41">
        <f t="shared" si="55"/>
        <v>0</v>
      </c>
      <c r="ES60" s="41">
        <f t="shared" si="55"/>
        <v>0</v>
      </c>
      <c r="ET60" s="41">
        <f t="shared" si="55"/>
        <v>0</v>
      </c>
      <c r="EU60" s="41">
        <f t="shared" si="55"/>
        <v>0</v>
      </c>
      <c r="EV60" s="41">
        <f t="shared" si="55"/>
        <v>0</v>
      </c>
      <c r="EW60" s="41">
        <f t="shared" si="55"/>
        <v>0</v>
      </c>
      <c r="EX60" s="41">
        <f t="shared" si="55"/>
        <v>0</v>
      </c>
      <c r="EY60" s="41">
        <f t="shared" si="55"/>
        <v>0</v>
      </c>
      <c r="EZ60" s="41">
        <f t="shared" si="55"/>
        <v>0</v>
      </c>
      <c r="FA60" s="41">
        <f t="shared" si="55"/>
        <v>0</v>
      </c>
      <c r="FB60" s="41">
        <f t="shared" si="55"/>
        <v>0</v>
      </c>
      <c r="FC60" s="41">
        <f t="shared" si="56"/>
        <v>0</v>
      </c>
      <c r="FD60" s="41">
        <f t="shared" si="56"/>
        <v>0</v>
      </c>
      <c r="FE60" s="41">
        <f t="shared" si="49"/>
        <v>0</v>
      </c>
      <c r="FF60" s="41">
        <f t="shared" si="49"/>
        <v>0</v>
      </c>
      <c r="FG60" s="41">
        <f t="shared" si="49"/>
        <v>0</v>
      </c>
      <c r="FH60" s="41">
        <f t="shared" si="49"/>
        <v>0</v>
      </c>
      <c r="FI60" s="41">
        <f t="shared" si="49"/>
        <v>0</v>
      </c>
      <c r="FJ60" s="41">
        <f t="shared" si="49"/>
        <v>0</v>
      </c>
      <c r="FK60" s="41">
        <f t="shared" si="49"/>
        <v>0</v>
      </c>
      <c r="FL60" s="41">
        <f t="shared" si="49"/>
        <v>0</v>
      </c>
      <c r="FM60" s="41">
        <f t="shared" si="49"/>
        <v>0</v>
      </c>
      <c r="FN60" s="41">
        <f t="shared" si="49"/>
        <v>0</v>
      </c>
      <c r="FO60" s="41">
        <f t="shared" si="49"/>
        <v>0</v>
      </c>
      <c r="FP60" s="41">
        <f t="shared" si="49"/>
        <v>0</v>
      </c>
      <c r="FQ60" s="41">
        <f t="shared" si="49"/>
        <v>0</v>
      </c>
      <c r="FR60" s="41">
        <f t="shared" si="49"/>
        <v>0</v>
      </c>
      <c r="FS60" s="41">
        <f t="shared" si="57"/>
        <v>0</v>
      </c>
      <c r="FT60" s="41">
        <f t="shared" si="57"/>
        <v>0</v>
      </c>
      <c r="FU60" s="41">
        <f t="shared" si="57"/>
        <v>0</v>
      </c>
      <c r="FV60" s="41">
        <f t="shared" si="57"/>
        <v>0</v>
      </c>
      <c r="FW60" s="41">
        <f t="shared" si="57"/>
        <v>0</v>
      </c>
      <c r="FX60" s="41">
        <f t="shared" si="57"/>
        <v>0</v>
      </c>
      <c r="FY60" s="41">
        <f t="shared" si="57"/>
        <v>0</v>
      </c>
      <c r="FZ60" s="41">
        <f t="shared" si="57"/>
        <v>0</v>
      </c>
      <c r="GA60" s="41">
        <f t="shared" si="57"/>
        <v>0</v>
      </c>
      <c r="GB60" s="41">
        <f t="shared" si="57"/>
        <v>0</v>
      </c>
      <c r="GC60" s="41">
        <f t="shared" si="57"/>
        <v>0</v>
      </c>
      <c r="GD60" s="41">
        <f t="shared" si="57"/>
        <v>0</v>
      </c>
      <c r="GE60" s="41">
        <f t="shared" si="57"/>
        <v>0</v>
      </c>
      <c r="GF60" s="41">
        <f t="shared" si="57"/>
        <v>0</v>
      </c>
      <c r="GG60" s="41">
        <f t="shared" si="57"/>
        <v>0</v>
      </c>
      <c r="GH60" s="41">
        <f t="shared" si="57"/>
        <v>0</v>
      </c>
      <c r="GI60" s="41">
        <f t="shared" si="58"/>
        <v>0</v>
      </c>
      <c r="GJ60" s="41">
        <f t="shared" si="58"/>
        <v>0</v>
      </c>
      <c r="GK60" s="41">
        <f t="shared" si="50"/>
        <v>0</v>
      </c>
      <c r="GL60" s="41">
        <f t="shared" si="50"/>
        <v>0</v>
      </c>
      <c r="GM60" s="41">
        <f t="shared" si="50"/>
        <v>0</v>
      </c>
      <c r="GN60" s="41">
        <f t="shared" si="50"/>
        <v>0</v>
      </c>
      <c r="GO60" s="41">
        <f t="shared" si="50"/>
        <v>0</v>
      </c>
      <c r="GP60" s="41">
        <f t="shared" si="50"/>
        <v>0</v>
      </c>
      <c r="GQ60" s="41">
        <f t="shared" si="50"/>
        <v>0</v>
      </c>
      <c r="GR60" s="41">
        <f t="shared" si="50"/>
        <v>0</v>
      </c>
      <c r="GS60" s="41">
        <f t="shared" si="50"/>
        <v>0</v>
      </c>
      <c r="GT60" s="41">
        <f t="shared" si="50"/>
        <v>0</v>
      </c>
      <c r="GU60" s="41">
        <f t="shared" si="50"/>
        <v>0</v>
      </c>
      <c r="GV60" s="41">
        <f t="shared" si="50"/>
        <v>0</v>
      </c>
      <c r="GW60" s="41">
        <f t="shared" si="50"/>
        <v>0</v>
      </c>
      <c r="GX60" s="41">
        <f t="shared" si="50"/>
        <v>0</v>
      </c>
      <c r="GY60" s="41">
        <f t="shared" si="59"/>
        <v>0</v>
      </c>
      <c r="GZ60" s="41">
        <f t="shared" si="59"/>
        <v>0</v>
      </c>
      <c r="HA60" s="41">
        <f t="shared" si="59"/>
        <v>0</v>
      </c>
      <c r="HB60" s="41">
        <f t="shared" si="44"/>
        <v>0</v>
      </c>
      <c r="HC60" s="41">
        <f t="shared" si="44"/>
        <v>0</v>
      </c>
      <c r="HD60" s="41">
        <f t="shared" si="44"/>
        <v>0</v>
      </c>
      <c r="HE60" s="41">
        <f t="shared" si="44"/>
        <v>0</v>
      </c>
      <c r="HF60" s="41">
        <f t="shared" si="44"/>
        <v>0</v>
      </c>
      <c r="HG60" s="41">
        <f t="shared" si="44"/>
        <v>0</v>
      </c>
      <c r="HH60" s="41">
        <f t="shared" si="44"/>
        <v>0</v>
      </c>
      <c r="HI60" s="41">
        <f t="shared" si="44"/>
        <v>0</v>
      </c>
      <c r="HJ60" s="41">
        <f t="shared" si="44"/>
        <v>0</v>
      </c>
    </row>
    <row r="61" spans="1:218" ht="14.4" x14ac:dyDescent="0.3">
      <c r="A61" s="42">
        <v>58</v>
      </c>
      <c r="B61" s="43">
        <f>'CMM4 - AUX CALC'!$BG$67</f>
        <v>0</v>
      </c>
      <c r="BH61" s="41">
        <f>$B61/(_xlfn.SINGLE(PrazoConcessao)*12-BH$3+1)</f>
        <v>0</v>
      </c>
      <c r="BI61" s="41">
        <f t="shared" si="61"/>
        <v>0</v>
      </c>
      <c r="BJ61" s="41">
        <f t="shared" si="61"/>
        <v>0</v>
      </c>
      <c r="BK61" s="41">
        <f t="shared" si="61"/>
        <v>0</v>
      </c>
      <c r="BL61" s="41">
        <f t="shared" si="61"/>
        <v>0</v>
      </c>
      <c r="BM61" s="41">
        <f t="shared" si="61"/>
        <v>0</v>
      </c>
      <c r="BN61" s="41">
        <f t="shared" si="60"/>
        <v>0</v>
      </c>
      <c r="BO61" s="41">
        <f t="shared" si="60"/>
        <v>0</v>
      </c>
      <c r="BP61" s="41">
        <f t="shared" si="52"/>
        <v>0</v>
      </c>
      <c r="BQ61" s="41">
        <f t="shared" si="52"/>
        <v>0</v>
      </c>
      <c r="BR61" s="41">
        <f t="shared" si="52"/>
        <v>0</v>
      </c>
      <c r="BS61" s="41">
        <f t="shared" si="52"/>
        <v>0</v>
      </c>
      <c r="BT61" s="41">
        <f t="shared" si="52"/>
        <v>0</v>
      </c>
      <c r="BU61" s="41">
        <f t="shared" si="52"/>
        <v>0</v>
      </c>
      <c r="BV61" s="41">
        <f t="shared" si="52"/>
        <v>0</v>
      </c>
      <c r="BW61" s="41">
        <f t="shared" si="52"/>
        <v>0</v>
      </c>
      <c r="BX61" s="41">
        <f t="shared" si="52"/>
        <v>0</v>
      </c>
      <c r="BY61" s="41">
        <f t="shared" si="52"/>
        <v>0</v>
      </c>
      <c r="BZ61" s="41">
        <f t="shared" si="52"/>
        <v>0</v>
      </c>
      <c r="CA61" s="41">
        <f t="shared" si="52"/>
        <v>0</v>
      </c>
      <c r="CB61" s="41">
        <f t="shared" si="52"/>
        <v>0</v>
      </c>
      <c r="CC61" s="41">
        <f t="shared" si="46"/>
        <v>0</v>
      </c>
      <c r="CD61" s="41">
        <f t="shared" si="46"/>
        <v>0</v>
      </c>
      <c r="CE61" s="41">
        <f t="shared" si="46"/>
        <v>0</v>
      </c>
      <c r="CF61" s="41">
        <f t="shared" si="46"/>
        <v>0</v>
      </c>
      <c r="CG61" s="41">
        <f t="shared" si="46"/>
        <v>0</v>
      </c>
      <c r="CH61" s="41">
        <f t="shared" si="46"/>
        <v>0</v>
      </c>
      <c r="CI61" s="41">
        <f t="shared" si="46"/>
        <v>0</v>
      </c>
      <c r="CJ61" s="41">
        <f t="shared" si="46"/>
        <v>0</v>
      </c>
      <c r="CK61" s="41">
        <f t="shared" si="46"/>
        <v>0</v>
      </c>
      <c r="CL61" s="41">
        <f t="shared" si="46"/>
        <v>0</v>
      </c>
      <c r="CM61" s="41">
        <f t="shared" si="46"/>
        <v>0</v>
      </c>
      <c r="CN61" s="41">
        <f t="shared" si="46"/>
        <v>0</v>
      </c>
      <c r="CO61" s="41">
        <f t="shared" si="46"/>
        <v>0</v>
      </c>
      <c r="CP61" s="41">
        <f t="shared" si="46"/>
        <v>0</v>
      </c>
      <c r="CQ61" s="41">
        <f t="shared" si="46"/>
        <v>0</v>
      </c>
      <c r="CR61" s="41">
        <f t="shared" si="46"/>
        <v>0</v>
      </c>
      <c r="CS61" s="41">
        <f t="shared" si="47"/>
        <v>0</v>
      </c>
      <c r="CT61" s="41">
        <f t="shared" si="47"/>
        <v>0</v>
      </c>
      <c r="CU61" s="41">
        <f t="shared" si="47"/>
        <v>0</v>
      </c>
      <c r="CV61" s="41">
        <f t="shared" si="47"/>
        <v>0</v>
      </c>
      <c r="CW61" s="41">
        <f t="shared" si="47"/>
        <v>0</v>
      </c>
      <c r="CX61" s="41">
        <f t="shared" si="47"/>
        <v>0</v>
      </c>
      <c r="CY61" s="41">
        <f t="shared" si="47"/>
        <v>0</v>
      </c>
      <c r="CZ61" s="41">
        <f t="shared" si="47"/>
        <v>0</v>
      </c>
      <c r="DA61" s="41">
        <f t="shared" si="47"/>
        <v>0</v>
      </c>
      <c r="DB61" s="41">
        <f t="shared" si="47"/>
        <v>0</v>
      </c>
      <c r="DC61" s="41">
        <f t="shared" si="47"/>
        <v>0</v>
      </c>
      <c r="DD61" s="41">
        <f t="shared" si="47"/>
        <v>0</v>
      </c>
      <c r="DE61" s="41">
        <f t="shared" si="47"/>
        <v>0</v>
      </c>
      <c r="DF61" s="41">
        <f t="shared" si="47"/>
        <v>0</v>
      </c>
      <c r="DG61" s="41">
        <f t="shared" si="53"/>
        <v>0</v>
      </c>
      <c r="DH61" s="41">
        <f t="shared" si="53"/>
        <v>0</v>
      </c>
      <c r="DI61" s="41">
        <f t="shared" si="53"/>
        <v>0</v>
      </c>
      <c r="DJ61" s="41">
        <f t="shared" si="53"/>
        <v>0</v>
      </c>
      <c r="DK61" s="41">
        <f t="shared" si="53"/>
        <v>0</v>
      </c>
      <c r="DL61" s="41">
        <f t="shared" si="53"/>
        <v>0</v>
      </c>
      <c r="DM61" s="41">
        <f t="shared" si="53"/>
        <v>0</v>
      </c>
      <c r="DN61" s="41">
        <f t="shared" si="53"/>
        <v>0</v>
      </c>
      <c r="DO61" s="41">
        <f t="shared" si="53"/>
        <v>0</v>
      </c>
      <c r="DP61" s="41">
        <f t="shared" si="53"/>
        <v>0</v>
      </c>
      <c r="DQ61" s="41">
        <f t="shared" si="53"/>
        <v>0</v>
      </c>
      <c r="DR61" s="41">
        <f t="shared" si="53"/>
        <v>0</v>
      </c>
      <c r="DS61" s="41">
        <f t="shared" si="53"/>
        <v>0</v>
      </c>
      <c r="DT61" s="41">
        <f t="shared" si="53"/>
        <v>0</v>
      </c>
      <c r="DU61" s="41">
        <f t="shared" si="53"/>
        <v>0</v>
      </c>
      <c r="DV61" s="41">
        <f t="shared" si="53"/>
        <v>0</v>
      </c>
      <c r="DW61" s="41">
        <f t="shared" si="54"/>
        <v>0</v>
      </c>
      <c r="DX61" s="41">
        <f t="shared" si="54"/>
        <v>0</v>
      </c>
      <c r="DY61" s="41">
        <f t="shared" si="48"/>
        <v>0</v>
      </c>
      <c r="DZ61" s="41">
        <f t="shared" si="48"/>
        <v>0</v>
      </c>
      <c r="EA61" s="41">
        <f t="shared" si="48"/>
        <v>0</v>
      </c>
      <c r="EB61" s="41">
        <f t="shared" si="48"/>
        <v>0</v>
      </c>
      <c r="EC61" s="41">
        <f t="shared" si="48"/>
        <v>0</v>
      </c>
      <c r="ED61" s="41">
        <f t="shared" si="48"/>
        <v>0</v>
      </c>
      <c r="EE61" s="41">
        <f t="shared" si="48"/>
        <v>0</v>
      </c>
      <c r="EF61" s="41">
        <f t="shared" si="48"/>
        <v>0</v>
      </c>
      <c r="EG61" s="41">
        <f t="shared" si="48"/>
        <v>0</v>
      </c>
      <c r="EH61" s="41">
        <f t="shared" si="48"/>
        <v>0</v>
      </c>
      <c r="EI61" s="41">
        <f t="shared" si="48"/>
        <v>0</v>
      </c>
      <c r="EJ61" s="41">
        <f t="shared" si="48"/>
        <v>0</v>
      </c>
      <c r="EK61" s="41">
        <f t="shared" si="48"/>
        <v>0</v>
      </c>
      <c r="EL61" s="41">
        <f t="shared" si="48"/>
        <v>0</v>
      </c>
      <c r="EM61" s="41">
        <f t="shared" si="55"/>
        <v>0</v>
      </c>
      <c r="EN61" s="41">
        <f t="shared" si="55"/>
        <v>0</v>
      </c>
      <c r="EO61" s="41">
        <f t="shared" si="55"/>
        <v>0</v>
      </c>
      <c r="EP61" s="41">
        <f t="shared" si="55"/>
        <v>0</v>
      </c>
      <c r="EQ61" s="41">
        <f t="shared" si="55"/>
        <v>0</v>
      </c>
      <c r="ER61" s="41">
        <f t="shared" si="55"/>
        <v>0</v>
      </c>
      <c r="ES61" s="41">
        <f t="shared" si="55"/>
        <v>0</v>
      </c>
      <c r="ET61" s="41">
        <f t="shared" si="55"/>
        <v>0</v>
      </c>
      <c r="EU61" s="41">
        <f t="shared" si="55"/>
        <v>0</v>
      </c>
      <c r="EV61" s="41">
        <f t="shared" si="55"/>
        <v>0</v>
      </c>
      <c r="EW61" s="41">
        <f t="shared" si="55"/>
        <v>0</v>
      </c>
      <c r="EX61" s="41">
        <f t="shared" si="55"/>
        <v>0</v>
      </c>
      <c r="EY61" s="41">
        <f t="shared" si="55"/>
        <v>0</v>
      </c>
      <c r="EZ61" s="41">
        <f t="shared" si="55"/>
        <v>0</v>
      </c>
      <c r="FA61" s="41">
        <f t="shared" si="55"/>
        <v>0</v>
      </c>
      <c r="FB61" s="41">
        <f t="shared" si="55"/>
        <v>0</v>
      </c>
      <c r="FC61" s="41">
        <f t="shared" si="56"/>
        <v>0</v>
      </c>
      <c r="FD61" s="41">
        <f t="shared" si="56"/>
        <v>0</v>
      </c>
      <c r="FE61" s="41">
        <f t="shared" si="49"/>
        <v>0</v>
      </c>
      <c r="FF61" s="41">
        <f t="shared" si="49"/>
        <v>0</v>
      </c>
      <c r="FG61" s="41">
        <f t="shared" si="49"/>
        <v>0</v>
      </c>
      <c r="FH61" s="41">
        <f t="shared" si="49"/>
        <v>0</v>
      </c>
      <c r="FI61" s="41">
        <f t="shared" si="49"/>
        <v>0</v>
      </c>
      <c r="FJ61" s="41">
        <f t="shared" si="49"/>
        <v>0</v>
      </c>
      <c r="FK61" s="41">
        <f t="shared" si="49"/>
        <v>0</v>
      </c>
      <c r="FL61" s="41">
        <f t="shared" si="49"/>
        <v>0</v>
      </c>
      <c r="FM61" s="41">
        <f t="shared" si="49"/>
        <v>0</v>
      </c>
      <c r="FN61" s="41">
        <f t="shared" si="49"/>
        <v>0</v>
      </c>
      <c r="FO61" s="41">
        <f t="shared" si="49"/>
        <v>0</v>
      </c>
      <c r="FP61" s="41">
        <f t="shared" si="49"/>
        <v>0</v>
      </c>
      <c r="FQ61" s="41">
        <f t="shared" si="49"/>
        <v>0</v>
      </c>
      <c r="FR61" s="41">
        <f t="shared" si="49"/>
        <v>0</v>
      </c>
      <c r="FS61" s="41">
        <f t="shared" si="57"/>
        <v>0</v>
      </c>
      <c r="FT61" s="41">
        <f t="shared" si="57"/>
        <v>0</v>
      </c>
      <c r="FU61" s="41">
        <f t="shared" si="57"/>
        <v>0</v>
      </c>
      <c r="FV61" s="41">
        <f t="shared" si="57"/>
        <v>0</v>
      </c>
      <c r="FW61" s="41">
        <f t="shared" si="57"/>
        <v>0</v>
      </c>
      <c r="FX61" s="41">
        <f t="shared" si="57"/>
        <v>0</v>
      </c>
      <c r="FY61" s="41">
        <f t="shared" si="57"/>
        <v>0</v>
      </c>
      <c r="FZ61" s="41">
        <f t="shared" si="57"/>
        <v>0</v>
      </c>
      <c r="GA61" s="41">
        <f t="shared" si="57"/>
        <v>0</v>
      </c>
      <c r="GB61" s="41">
        <f t="shared" si="57"/>
        <v>0</v>
      </c>
      <c r="GC61" s="41">
        <f t="shared" si="57"/>
        <v>0</v>
      </c>
      <c r="GD61" s="41">
        <f t="shared" si="57"/>
        <v>0</v>
      </c>
      <c r="GE61" s="41">
        <f t="shared" si="57"/>
        <v>0</v>
      </c>
      <c r="GF61" s="41">
        <f t="shared" si="57"/>
        <v>0</v>
      </c>
      <c r="GG61" s="41">
        <f t="shared" si="57"/>
        <v>0</v>
      </c>
      <c r="GH61" s="41">
        <f t="shared" si="57"/>
        <v>0</v>
      </c>
      <c r="GI61" s="41">
        <f t="shared" si="58"/>
        <v>0</v>
      </c>
      <c r="GJ61" s="41">
        <f t="shared" si="58"/>
        <v>0</v>
      </c>
      <c r="GK61" s="41">
        <f t="shared" si="50"/>
        <v>0</v>
      </c>
      <c r="GL61" s="41">
        <f t="shared" si="50"/>
        <v>0</v>
      </c>
      <c r="GM61" s="41">
        <f t="shared" si="50"/>
        <v>0</v>
      </c>
      <c r="GN61" s="41">
        <f t="shared" si="50"/>
        <v>0</v>
      </c>
      <c r="GO61" s="41">
        <f t="shared" si="50"/>
        <v>0</v>
      </c>
      <c r="GP61" s="41">
        <f t="shared" si="50"/>
        <v>0</v>
      </c>
      <c r="GQ61" s="41">
        <f t="shared" si="50"/>
        <v>0</v>
      </c>
      <c r="GR61" s="41">
        <f t="shared" si="50"/>
        <v>0</v>
      </c>
      <c r="GS61" s="41">
        <f t="shared" si="50"/>
        <v>0</v>
      </c>
      <c r="GT61" s="41">
        <f t="shared" si="50"/>
        <v>0</v>
      </c>
      <c r="GU61" s="41">
        <f t="shared" si="50"/>
        <v>0</v>
      </c>
      <c r="GV61" s="41">
        <f t="shared" si="50"/>
        <v>0</v>
      </c>
      <c r="GW61" s="41">
        <f t="shared" si="50"/>
        <v>0</v>
      </c>
      <c r="GX61" s="41">
        <f t="shared" si="50"/>
        <v>0</v>
      </c>
      <c r="GY61" s="41">
        <f t="shared" si="59"/>
        <v>0</v>
      </c>
      <c r="GZ61" s="41">
        <f t="shared" si="59"/>
        <v>0</v>
      </c>
      <c r="HA61" s="41">
        <f t="shared" si="59"/>
        <v>0</v>
      </c>
      <c r="HB61" s="41">
        <f t="shared" si="44"/>
        <v>0</v>
      </c>
      <c r="HC61" s="41">
        <f t="shared" si="44"/>
        <v>0</v>
      </c>
      <c r="HD61" s="41">
        <f t="shared" si="44"/>
        <v>0</v>
      </c>
      <c r="HE61" s="41">
        <f t="shared" si="44"/>
        <v>0</v>
      </c>
      <c r="HF61" s="41">
        <f t="shared" si="44"/>
        <v>0</v>
      </c>
      <c r="HG61" s="41">
        <f t="shared" si="44"/>
        <v>0</v>
      </c>
      <c r="HH61" s="41">
        <f t="shared" si="44"/>
        <v>0</v>
      </c>
      <c r="HI61" s="41">
        <f t="shared" si="44"/>
        <v>0</v>
      </c>
      <c r="HJ61" s="41">
        <f t="shared" si="44"/>
        <v>0</v>
      </c>
    </row>
    <row r="62" spans="1:218" ht="14.4" x14ac:dyDescent="0.3">
      <c r="A62" s="42">
        <v>59</v>
      </c>
      <c r="B62" s="43">
        <f>'CMM4 - AUX CALC'!$BH$67</f>
        <v>0</v>
      </c>
      <c r="BI62" s="41">
        <f>$B62/(_xlfn.SINGLE(PrazoConcessao)*12-BI$3+1)</f>
        <v>0</v>
      </c>
      <c r="BJ62" s="41">
        <f t="shared" si="61"/>
        <v>0</v>
      </c>
      <c r="BK62" s="41">
        <f t="shared" si="61"/>
        <v>0</v>
      </c>
      <c r="BL62" s="41">
        <f t="shared" si="61"/>
        <v>0</v>
      </c>
      <c r="BM62" s="41">
        <f t="shared" si="61"/>
        <v>0</v>
      </c>
      <c r="BN62" s="41">
        <f t="shared" si="60"/>
        <v>0</v>
      </c>
      <c r="BO62" s="41">
        <f t="shared" si="60"/>
        <v>0</v>
      </c>
      <c r="BP62" s="41">
        <f t="shared" si="52"/>
        <v>0</v>
      </c>
      <c r="BQ62" s="41">
        <f t="shared" si="52"/>
        <v>0</v>
      </c>
      <c r="BR62" s="41">
        <f t="shared" si="52"/>
        <v>0</v>
      </c>
      <c r="BS62" s="41">
        <f t="shared" si="52"/>
        <v>0</v>
      </c>
      <c r="BT62" s="41">
        <f t="shared" si="52"/>
        <v>0</v>
      </c>
      <c r="BU62" s="41">
        <f t="shared" si="52"/>
        <v>0</v>
      </c>
      <c r="BV62" s="41">
        <f t="shared" si="52"/>
        <v>0</v>
      </c>
      <c r="BW62" s="41">
        <f t="shared" si="52"/>
        <v>0</v>
      </c>
      <c r="BX62" s="41">
        <f t="shared" si="52"/>
        <v>0</v>
      </c>
      <c r="BY62" s="41">
        <f t="shared" si="52"/>
        <v>0</v>
      </c>
      <c r="BZ62" s="41">
        <f t="shared" si="52"/>
        <v>0</v>
      </c>
      <c r="CA62" s="41">
        <f t="shared" si="52"/>
        <v>0</v>
      </c>
      <c r="CB62" s="41">
        <f t="shared" si="52"/>
        <v>0</v>
      </c>
      <c r="CC62" s="41">
        <f t="shared" si="46"/>
        <v>0</v>
      </c>
      <c r="CD62" s="41">
        <f t="shared" si="46"/>
        <v>0</v>
      </c>
      <c r="CE62" s="41">
        <f t="shared" si="46"/>
        <v>0</v>
      </c>
      <c r="CF62" s="41">
        <f t="shared" si="46"/>
        <v>0</v>
      </c>
      <c r="CG62" s="41">
        <f t="shared" si="46"/>
        <v>0</v>
      </c>
      <c r="CH62" s="41">
        <f t="shared" si="46"/>
        <v>0</v>
      </c>
      <c r="CI62" s="41">
        <f t="shared" si="46"/>
        <v>0</v>
      </c>
      <c r="CJ62" s="41">
        <f t="shared" si="46"/>
        <v>0</v>
      </c>
      <c r="CK62" s="41">
        <f t="shared" si="46"/>
        <v>0</v>
      </c>
      <c r="CL62" s="41">
        <f t="shared" si="46"/>
        <v>0</v>
      </c>
      <c r="CM62" s="41">
        <f t="shared" si="46"/>
        <v>0</v>
      </c>
      <c r="CN62" s="41">
        <f t="shared" si="46"/>
        <v>0</v>
      </c>
      <c r="CO62" s="41">
        <f t="shared" si="46"/>
        <v>0</v>
      </c>
      <c r="CP62" s="41">
        <f t="shared" si="46"/>
        <v>0</v>
      </c>
      <c r="CQ62" s="41">
        <f t="shared" si="46"/>
        <v>0</v>
      </c>
      <c r="CR62" s="41">
        <f t="shared" si="46"/>
        <v>0</v>
      </c>
      <c r="CS62" s="41">
        <f t="shared" si="47"/>
        <v>0</v>
      </c>
      <c r="CT62" s="41">
        <f t="shared" si="47"/>
        <v>0</v>
      </c>
      <c r="CU62" s="41">
        <f t="shared" si="47"/>
        <v>0</v>
      </c>
      <c r="CV62" s="41">
        <f t="shared" si="47"/>
        <v>0</v>
      </c>
      <c r="CW62" s="41">
        <f t="shared" si="47"/>
        <v>0</v>
      </c>
      <c r="CX62" s="41">
        <f t="shared" si="47"/>
        <v>0</v>
      </c>
      <c r="CY62" s="41">
        <f t="shared" si="47"/>
        <v>0</v>
      </c>
      <c r="CZ62" s="41">
        <f t="shared" si="47"/>
        <v>0</v>
      </c>
      <c r="DA62" s="41">
        <f t="shared" si="47"/>
        <v>0</v>
      </c>
      <c r="DB62" s="41">
        <f t="shared" si="47"/>
        <v>0</v>
      </c>
      <c r="DC62" s="41">
        <f t="shared" si="47"/>
        <v>0</v>
      </c>
      <c r="DD62" s="41">
        <f t="shared" si="47"/>
        <v>0</v>
      </c>
      <c r="DE62" s="41">
        <f t="shared" si="47"/>
        <v>0</v>
      </c>
      <c r="DF62" s="41">
        <f t="shared" si="47"/>
        <v>0</v>
      </c>
      <c r="DG62" s="41">
        <f t="shared" si="53"/>
        <v>0</v>
      </c>
      <c r="DH62" s="41">
        <f t="shared" si="53"/>
        <v>0</v>
      </c>
      <c r="DI62" s="41">
        <f t="shared" si="53"/>
        <v>0</v>
      </c>
      <c r="DJ62" s="41">
        <f t="shared" si="53"/>
        <v>0</v>
      </c>
      <c r="DK62" s="41">
        <f t="shared" si="53"/>
        <v>0</v>
      </c>
      <c r="DL62" s="41">
        <f t="shared" si="53"/>
        <v>0</v>
      </c>
      <c r="DM62" s="41">
        <f t="shared" si="53"/>
        <v>0</v>
      </c>
      <c r="DN62" s="41">
        <f t="shared" si="53"/>
        <v>0</v>
      </c>
      <c r="DO62" s="41">
        <f t="shared" si="53"/>
        <v>0</v>
      </c>
      <c r="DP62" s="41">
        <f t="shared" si="53"/>
        <v>0</v>
      </c>
      <c r="DQ62" s="41">
        <f t="shared" si="53"/>
        <v>0</v>
      </c>
      <c r="DR62" s="41">
        <f t="shared" si="53"/>
        <v>0</v>
      </c>
      <c r="DS62" s="41">
        <f t="shared" si="53"/>
        <v>0</v>
      </c>
      <c r="DT62" s="41">
        <f t="shared" si="53"/>
        <v>0</v>
      </c>
      <c r="DU62" s="41">
        <f t="shared" si="53"/>
        <v>0</v>
      </c>
      <c r="DV62" s="41">
        <f t="shared" si="53"/>
        <v>0</v>
      </c>
      <c r="DW62" s="41">
        <f t="shared" si="54"/>
        <v>0</v>
      </c>
      <c r="DX62" s="41">
        <f t="shared" si="54"/>
        <v>0</v>
      </c>
      <c r="DY62" s="41">
        <f t="shared" si="48"/>
        <v>0</v>
      </c>
      <c r="DZ62" s="41">
        <f t="shared" si="48"/>
        <v>0</v>
      </c>
      <c r="EA62" s="41">
        <f t="shared" si="48"/>
        <v>0</v>
      </c>
      <c r="EB62" s="41">
        <f t="shared" si="48"/>
        <v>0</v>
      </c>
      <c r="EC62" s="41">
        <f t="shared" si="48"/>
        <v>0</v>
      </c>
      <c r="ED62" s="41">
        <f t="shared" si="48"/>
        <v>0</v>
      </c>
      <c r="EE62" s="41">
        <f t="shared" si="48"/>
        <v>0</v>
      </c>
      <c r="EF62" s="41">
        <f t="shared" si="48"/>
        <v>0</v>
      </c>
      <c r="EG62" s="41">
        <f t="shared" si="48"/>
        <v>0</v>
      </c>
      <c r="EH62" s="41">
        <f t="shared" si="48"/>
        <v>0</v>
      </c>
      <c r="EI62" s="41">
        <f t="shared" si="48"/>
        <v>0</v>
      </c>
      <c r="EJ62" s="41">
        <f t="shared" si="48"/>
        <v>0</v>
      </c>
      <c r="EK62" s="41">
        <f t="shared" si="48"/>
        <v>0</v>
      </c>
      <c r="EL62" s="41">
        <f t="shared" si="48"/>
        <v>0</v>
      </c>
      <c r="EM62" s="41">
        <f t="shared" si="55"/>
        <v>0</v>
      </c>
      <c r="EN62" s="41">
        <f t="shared" si="55"/>
        <v>0</v>
      </c>
      <c r="EO62" s="41">
        <f t="shared" si="55"/>
        <v>0</v>
      </c>
      <c r="EP62" s="41">
        <f t="shared" si="55"/>
        <v>0</v>
      </c>
      <c r="EQ62" s="41">
        <f t="shared" si="55"/>
        <v>0</v>
      </c>
      <c r="ER62" s="41">
        <f t="shared" si="55"/>
        <v>0</v>
      </c>
      <c r="ES62" s="41">
        <f t="shared" si="55"/>
        <v>0</v>
      </c>
      <c r="ET62" s="41">
        <f t="shared" si="55"/>
        <v>0</v>
      </c>
      <c r="EU62" s="41">
        <f t="shared" si="55"/>
        <v>0</v>
      </c>
      <c r="EV62" s="41">
        <f t="shared" si="55"/>
        <v>0</v>
      </c>
      <c r="EW62" s="41">
        <f t="shared" si="55"/>
        <v>0</v>
      </c>
      <c r="EX62" s="41">
        <f t="shared" si="55"/>
        <v>0</v>
      </c>
      <c r="EY62" s="41">
        <f t="shared" si="55"/>
        <v>0</v>
      </c>
      <c r="EZ62" s="41">
        <f t="shared" si="55"/>
        <v>0</v>
      </c>
      <c r="FA62" s="41">
        <f t="shared" si="55"/>
        <v>0</v>
      </c>
      <c r="FB62" s="41">
        <f t="shared" si="55"/>
        <v>0</v>
      </c>
      <c r="FC62" s="41">
        <f t="shared" si="56"/>
        <v>0</v>
      </c>
      <c r="FD62" s="41">
        <f t="shared" si="56"/>
        <v>0</v>
      </c>
      <c r="FE62" s="41">
        <f t="shared" si="49"/>
        <v>0</v>
      </c>
      <c r="FF62" s="41">
        <f t="shared" si="49"/>
        <v>0</v>
      </c>
      <c r="FG62" s="41">
        <f t="shared" si="49"/>
        <v>0</v>
      </c>
      <c r="FH62" s="41">
        <f t="shared" si="49"/>
        <v>0</v>
      </c>
      <c r="FI62" s="41">
        <f t="shared" si="49"/>
        <v>0</v>
      </c>
      <c r="FJ62" s="41">
        <f t="shared" si="49"/>
        <v>0</v>
      </c>
      <c r="FK62" s="41">
        <f t="shared" si="49"/>
        <v>0</v>
      </c>
      <c r="FL62" s="41">
        <f t="shared" si="49"/>
        <v>0</v>
      </c>
      <c r="FM62" s="41">
        <f t="shared" si="49"/>
        <v>0</v>
      </c>
      <c r="FN62" s="41">
        <f t="shared" si="49"/>
        <v>0</v>
      </c>
      <c r="FO62" s="41">
        <f t="shared" si="49"/>
        <v>0</v>
      </c>
      <c r="FP62" s="41">
        <f t="shared" si="49"/>
        <v>0</v>
      </c>
      <c r="FQ62" s="41">
        <f t="shared" si="49"/>
        <v>0</v>
      </c>
      <c r="FR62" s="41">
        <f t="shared" si="49"/>
        <v>0</v>
      </c>
      <c r="FS62" s="41">
        <f t="shared" si="57"/>
        <v>0</v>
      </c>
      <c r="FT62" s="41">
        <f t="shared" si="57"/>
        <v>0</v>
      </c>
      <c r="FU62" s="41">
        <f t="shared" si="57"/>
        <v>0</v>
      </c>
      <c r="FV62" s="41">
        <f t="shared" si="57"/>
        <v>0</v>
      </c>
      <c r="FW62" s="41">
        <f t="shared" si="57"/>
        <v>0</v>
      </c>
      <c r="FX62" s="41">
        <f t="shared" si="57"/>
        <v>0</v>
      </c>
      <c r="FY62" s="41">
        <f t="shared" si="57"/>
        <v>0</v>
      </c>
      <c r="FZ62" s="41">
        <f t="shared" si="57"/>
        <v>0</v>
      </c>
      <c r="GA62" s="41">
        <f t="shared" si="57"/>
        <v>0</v>
      </c>
      <c r="GB62" s="41">
        <f t="shared" si="57"/>
        <v>0</v>
      </c>
      <c r="GC62" s="41">
        <f t="shared" si="57"/>
        <v>0</v>
      </c>
      <c r="GD62" s="41">
        <f t="shared" si="57"/>
        <v>0</v>
      </c>
      <c r="GE62" s="41">
        <f t="shared" si="57"/>
        <v>0</v>
      </c>
      <c r="GF62" s="41">
        <f t="shared" si="57"/>
        <v>0</v>
      </c>
      <c r="GG62" s="41">
        <f t="shared" si="57"/>
        <v>0</v>
      </c>
      <c r="GH62" s="41">
        <f t="shared" si="57"/>
        <v>0</v>
      </c>
      <c r="GI62" s="41">
        <f t="shared" si="58"/>
        <v>0</v>
      </c>
      <c r="GJ62" s="41">
        <f t="shared" si="58"/>
        <v>0</v>
      </c>
      <c r="GK62" s="41">
        <f t="shared" si="50"/>
        <v>0</v>
      </c>
      <c r="GL62" s="41">
        <f t="shared" si="50"/>
        <v>0</v>
      </c>
      <c r="GM62" s="41">
        <f t="shared" si="50"/>
        <v>0</v>
      </c>
      <c r="GN62" s="41">
        <f t="shared" si="50"/>
        <v>0</v>
      </c>
      <c r="GO62" s="41">
        <f t="shared" si="50"/>
        <v>0</v>
      </c>
      <c r="GP62" s="41">
        <f t="shared" si="50"/>
        <v>0</v>
      </c>
      <c r="GQ62" s="41">
        <f t="shared" si="50"/>
        <v>0</v>
      </c>
      <c r="GR62" s="41">
        <f t="shared" si="50"/>
        <v>0</v>
      </c>
      <c r="GS62" s="41">
        <f t="shared" si="50"/>
        <v>0</v>
      </c>
      <c r="GT62" s="41">
        <f t="shared" si="50"/>
        <v>0</v>
      </c>
      <c r="GU62" s="41">
        <f t="shared" si="50"/>
        <v>0</v>
      </c>
      <c r="GV62" s="41">
        <f t="shared" si="50"/>
        <v>0</v>
      </c>
      <c r="GW62" s="41">
        <f t="shared" si="50"/>
        <v>0</v>
      </c>
      <c r="GX62" s="41">
        <f t="shared" si="50"/>
        <v>0</v>
      </c>
      <c r="GY62" s="41">
        <f t="shared" si="59"/>
        <v>0</v>
      </c>
      <c r="GZ62" s="41">
        <f t="shared" si="59"/>
        <v>0</v>
      </c>
      <c r="HA62" s="41">
        <f t="shared" si="59"/>
        <v>0</v>
      </c>
      <c r="HB62" s="41">
        <f t="shared" si="44"/>
        <v>0</v>
      </c>
      <c r="HC62" s="41">
        <f t="shared" si="44"/>
        <v>0</v>
      </c>
      <c r="HD62" s="41">
        <f t="shared" si="44"/>
        <v>0</v>
      </c>
      <c r="HE62" s="41">
        <f t="shared" si="44"/>
        <v>0</v>
      </c>
      <c r="HF62" s="41">
        <f t="shared" si="44"/>
        <v>0</v>
      </c>
      <c r="HG62" s="41">
        <f t="shared" si="44"/>
        <v>0</v>
      </c>
      <c r="HH62" s="41">
        <f t="shared" si="44"/>
        <v>0</v>
      </c>
      <c r="HI62" s="41">
        <f t="shared" si="44"/>
        <v>0</v>
      </c>
      <c r="HJ62" s="41">
        <f t="shared" si="44"/>
        <v>0</v>
      </c>
    </row>
    <row r="63" spans="1:218" ht="14.4" x14ac:dyDescent="0.3">
      <c r="A63" s="42">
        <v>60</v>
      </c>
      <c r="B63" s="43">
        <f>'CMM4 - AUX CALC'!$BI$67</f>
        <v>0</v>
      </c>
      <c r="BJ63" s="41">
        <f>$B63/(_xlfn.SINGLE(PrazoConcessao)*12-BJ$3+1)</f>
        <v>0</v>
      </c>
      <c r="BK63" s="41">
        <f t="shared" si="61"/>
        <v>0</v>
      </c>
      <c r="BL63" s="41">
        <f t="shared" si="61"/>
        <v>0</v>
      </c>
      <c r="BM63" s="41">
        <f t="shared" si="61"/>
        <v>0</v>
      </c>
      <c r="BN63" s="41">
        <f t="shared" si="60"/>
        <v>0</v>
      </c>
      <c r="BO63" s="41">
        <f t="shared" si="60"/>
        <v>0</v>
      </c>
      <c r="BP63" s="41">
        <f t="shared" si="52"/>
        <v>0</v>
      </c>
      <c r="BQ63" s="41">
        <f t="shared" si="52"/>
        <v>0</v>
      </c>
      <c r="BR63" s="41">
        <f t="shared" si="52"/>
        <v>0</v>
      </c>
      <c r="BS63" s="41">
        <f t="shared" si="52"/>
        <v>0</v>
      </c>
      <c r="BT63" s="41">
        <f t="shared" si="52"/>
        <v>0</v>
      </c>
      <c r="BU63" s="41">
        <f t="shared" si="52"/>
        <v>0</v>
      </c>
      <c r="BV63" s="41">
        <f t="shared" si="52"/>
        <v>0</v>
      </c>
      <c r="BW63" s="41">
        <f t="shared" si="52"/>
        <v>0</v>
      </c>
      <c r="BX63" s="41">
        <f t="shared" si="52"/>
        <v>0</v>
      </c>
      <c r="BY63" s="41">
        <f t="shared" si="52"/>
        <v>0</v>
      </c>
      <c r="BZ63" s="41">
        <f t="shared" si="52"/>
        <v>0</v>
      </c>
      <c r="CA63" s="41">
        <f t="shared" si="52"/>
        <v>0</v>
      </c>
      <c r="CB63" s="41">
        <f t="shared" si="52"/>
        <v>0</v>
      </c>
      <c r="CC63" s="41">
        <f t="shared" si="46"/>
        <v>0</v>
      </c>
      <c r="CD63" s="41">
        <f t="shared" si="46"/>
        <v>0</v>
      </c>
      <c r="CE63" s="41">
        <f t="shared" si="46"/>
        <v>0</v>
      </c>
      <c r="CF63" s="41">
        <f t="shared" si="46"/>
        <v>0</v>
      </c>
      <c r="CG63" s="41">
        <f t="shared" si="46"/>
        <v>0</v>
      </c>
      <c r="CH63" s="41">
        <f t="shared" si="46"/>
        <v>0</v>
      </c>
      <c r="CI63" s="41">
        <f t="shared" si="46"/>
        <v>0</v>
      </c>
      <c r="CJ63" s="41">
        <f t="shared" si="46"/>
        <v>0</v>
      </c>
      <c r="CK63" s="41">
        <f t="shared" si="46"/>
        <v>0</v>
      </c>
      <c r="CL63" s="41">
        <f t="shared" si="46"/>
        <v>0</v>
      </c>
      <c r="CM63" s="41">
        <f t="shared" si="46"/>
        <v>0</v>
      </c>
      <c r="CN63" s="41">
        <f t="shared" si="46"/>
        <v>0</v>
      </c>
      <c r="CO63" s="41">
        <f t="shared" si="46"/>
        <v>0</v>
      </c>
      <c r="CP63" s="41">
        <f t="shared" si="46"/>
        <v>0</v>
      </c>
      <c r="CQ63" s="41">
        <f t="shared" si="46"/>
        <v>0</v>
      </c>
      <c r="CR63" s="41">
        <f t="shared" si="46"/>
        <v>0</v>
      </c>
      <c r="CS63" s="41">
        <f t="shared" si="47"/>
        <v>0</v>
      </c>
      <c r="CT63" s="41">
        <f t="shared" si="47"/>
        <v>0</v>
      </c>
      <c r="CU63" s="41">
        <f t="shared" si="47"/>
        <v>0</v>
      </c>
      <c r="CV63" s="41">
        <f t="shared" si="47"/>
        <v>0</v>
      </c>
      <c r="CW63" s="41">
        <f t="shared" si="47"/>
        <v>0</v>
      </c>
      <c r="CX63" s="41">
        <f t="shared" si="47"/>
        <v>0</v>
      </c>
      <c r="CY63" s="41">
        <f t="shared" si="47"/>
        <v>0</v>
      </c>
      <c r="CZ63" s="41">
        <f t="shared" si="47"/>
        <v>0</v>
      </c>
      <c r="DA63" s="41">
        <f t="shared" si="47"/>
        <v>0</v>
      </c>
      <c r="DB63" s="41">
        <f t="shared" si="47"/>
        <v>0</v>
      </c>
      <c r="DC63" s="41">
        <f t="shared" si="47"/>
        <v>0</v>
      </c>
      <c r="DD63" s="41">
        <f t="shared" si="47"/>
        <v>0</v>
      </c>
      <c r="DE63" s="41">
        <f t="shared" si="47"/>
        <v>0</v>
      </c>
      <c r="DF63" s="41">
        <f t="shared" si="47"/>
        <v>0</v>
      </c>
      <c r="DG63" s="41">
        <f t="shared" si="53"/>
        <v>0</v>
      </c>
      <c r="DH63" s="41">
        <f t="shared" si="53"/>
        <v>0</v>
      </c>
      <c r="DI63" s="41">
        <f t="shared" si="53"/>
        <v>0</v>
      </c>
      <c r="DJ63" s="41">
        <f t="shared" si="53"/>
        <v>0</v>
      </c>
      <c r="DK63" s="41">
        <f t="shared" si="53"/>
        <v>0</v>
      </c>
      <c r="DL63" s="41">
        <f t="shared" si="53"/>
        <v>0</v>
      </c>
      <c r="DM63" s="41">
        <f t="shared" si="53"/>
        <v>0</v>
      </c>
      <c r="DN63" s="41">
        <f t="shared" si="53"/>
        <v>0</v>
      </c>
      <c r="DO63" s="41">
        <f t="shared" si="53"/>
        <v>0</v>
      </c>
      <c r="DP63" s="41">
        <f t="shared" si="53"/>
        <v>0</v>
      </c>
      <c r="DQ63" s="41">
        <f t="shared" si="53"/>
        <v>0</v>
      </c>
      <c r="DR63" s="41">
        <f t="shared" si="53"/>
        <v>0</v>
      </c>
      <c r="DS63" s="41">
        <f t="shared" si="53"/>
        <v>0</v>
      </c>
      <c r="DT63" s="41">
        <f t="shared" si="53"/>
        <v>0</v>
      </c>
      <c r="DU63" s="41">
        <f t="shared" si="53"/>
        <v>0</v>
      </c>
      <c r="DV63" s="41">
        <f t="shared" si="53"/>
        <v>0</v>
      </c>
      <c r="DW63" s="41">
        <f t="shared" si="54"/>
        <v>0</v>
      </c>
      <c r="DX63" s="41">
        <f t="shared" si="54"/>
        <v>0</v>
      </c>
      <c r="DY63" s="41">
        <f t="shared" si="48"/>
        <v>0</v>
      </c>
      <c r="DZ63" s="41">
        <f t="shared" si="48"/>
        <v>0</v>
      </c>
      <c r="EA63" s="41">
        <f t="shared" si="48"/>
        <v>0</v>
      </c>
      <c r="EB63" s="41">
        <f t="shared" si="48"/>
        <v>0</v>
      </c>
      <c r="EC63" s="41">
        <f t="shared" si="48"/>
        <v>0</v>
      </c>
      <c r="ED63" s="41">
        <f t="shared" si="48"/>
        <v>0</v>
      </c>
      <c r="EE63" s="41">
        <f t="shared" si="48"/>
        <v>0</v>
      </c>
      <c r="EF63" s="41">
        <f t="shared" si="48"/>
        <v>0</v>
      </c>
      <c r="EG63" s="41">
        <f t="shared" si="48"/>
        <v>0</v>
      </c>
      <c r="EH63" s="41">
        <f t="shared" si="48"/>
        <v>0</v>
      </c>
      <c r="EI63" s="41">
        <f t="shared" si="48"/>
        <v>0</v>
      </c>
      <c r="EJ63" s="41">
        <f t="shared" si="48"/>
        <v>0</v>
      </c>
      <c r="EK63" s="41">
        <f t="shared" si="48"/>
        <v>0</v>
      </c>
      <c r="EL63" s="41">
        <f t="shared" si="48"/>
        <v>0</v>
      </c>
      <c r="EM63" s="41">
        <f t="shared" si="55"/>
        <v>0</v>
      </c>
      <c r="EN63" s="41">
        <f t="shared" si="55"/>
        <v>0</v>
      </c>
      <c r="EO63" s="41">
        <f t="shared" si="55"/>
        <v>0</v>
      </c>
      <c r="EP63" s="41">
        <f t="shared" si="55"/>
        <v>0</v>
      </c>
      <c r="EQ63" s="41">
        <f t="shared" si="55"/>
        <v>0</v>
      </c>
      <c r="ER63" s="41">
        <f t="shared" si="55"/>
        <v>0</v>
      </c>
      <c r="ES63" s="41">
        <f t="shared" si="55"/>
        <v>0</v>
      </c>
      <c r="ET63" s="41">
        <f t="shared" si="55"/>
        <v>0</v>
      </c>
      <c r="EU63" s="41">
        <f t="shared" si="55"/>
        <v>0</v>
      </c>
      <c r="EV63" s="41">
        <f t="shared" si="55"/>
        <v>0</v>
      </c>
      <c r="EW63" s="41">
        <f t="shared" si="55"/>
        <v>0</v>
      </c>
      <c r="EX63" s="41">
        <f t="shared" si="55"/>
        <v>0</v>
      </c>
      <c r="EY63" s="41">
        <f t="shared" si="55"/>
        <v>0</v>
      </c>
      <c r="EZ63" s="41">
        <f t="shared" si="55"/>
        <v>0</v>
      </c>
      <c r="FA63" s="41">
        <f t="shared" si="55"/>
        <v>0</v>
      </c>
      <c r="FB63" s="41">
        <f t="shared" si="55"/>
        <v>0</v>
      </c>
      <c r="FC63" s="41">
        <f t="shared" si="56"/>
        <v>0</v>
      </c>
      <c r="FD63" s="41">
        <f t="shared" si="56"/>
        <v>0</v>
      </c>
      <c r="FE63" s="41">
        <f t="shared" si="49"/>
        <v>0</v>
      </c>
      <c r="FF63" s="41">
        <f t="shared" si="49"/>
        <v>0</v>
      </c>
      <c r="FG63" s="41">
        <f t="shared" si="49"/>
        <v>0</v>
      </c>
      <c r="FH63" s="41">
        <f t="shared" si="49"/>
        <v>0</v>
      </c>
      <c r="FI63" s="41">
        <f t="shared" si="49"/>
        <v>0</v>
      </c>
      <c r="FJ63" s="41">
        <f t="shared" si="49"/>
        <v>0</v>
      </c>
      <c r="FK63" s="41">
        <f t="shared" si="49"/>
        <v>0</v>
      </c>
      <c r="FL63" s="41">
        <f t="shared" si="49"/>
        <v>0</v>
      </c>
      <c r="FM63" s="41">
        <f t="shared" si="49"/>
        <v>0</v>
      </c>
      <c r="FN63" s="41">
        <f t="shared" si="49"/>
        <v>0</v>
      </c>
      <c r="FO63" s="41">
        <f t="shared" si="49"/>
        <v>0</v>
      </c>
      <c r="FP63" s="41">
        <f t="shared" si="49"/>
        <v>0</v>
      </c>
      <c r="FQ63" s="41">
        <f t="shared" si="49"/>
        <v>0</v>
      </c>
      <c r="FR63" s="41">
        <f t="shared" si="49"/>
        <v>0</v>
      </c>
      <c r="FS63" s="41">
        <f t="shared" si="57"/>
        <v>0</v>
      </c>
      <c r="FT63" s="41">
        <f t="shared" si="57"/>
        <v>0</v>
      </c>
      <c r="FU63" s="41">
        <f t="shared" si="57"/>
        <v>0</v>
      </c>
      <c r="FV63" s="41">
        <f t="shared" si="57"/>
        <v>0</v>
      </c>
      <c r="FW63" s="41">
        <f t="shared" si="57"/>
        <v>0</v>
      </c>
      <c r="FX63" s="41">
        <f t="shared" si="57"/>
        <v>0</v>
      </c>
      <c r="FY63" s="41">
        <f t="shared" si="57"/>
        <v>0</v>
      </c>
      <c r="FZ63" s="41">
        <f t="shared" si="57"/>
        <v>0</v>
      </c>
      <c r="GA63" s="41">
        <f t="shared" si="57"/>
        <v>0</v>
      </c>
      <c r="GB63" s="41">
        <f t="shared" si="57"/>
        <v>0</v>
      </c>
      <c r="GC63" s="41">
        <f t="shared" si="57"/>
        <v>0</v>
      </c>
      <c r="GD63" s="41">
        <f t="shared" si="57"/>
        <v>0</v>
      </c>
      <c r="GE63" s="41">
        <f t="shared" si="57"/>
        <v>0</v>
      </c>
      <c r="GF63" s="41">
        <f t="shared" si="57"/>
        <v>0</v>
      </c>
      <c r="GG63" s="41">
        <f t="shared" si="57"/>
        <v>0</v>
      </c>
      <c r="GH63" s="41">
        <f t="shared" si="57"/>
        <v>0</v>
      </c>
      <c r="GI63" s="41">
        <f t="shared" si="58"/>
        <v>0</v>
      </c>
      <c r="GJ63" s="41">
        <f t="shared" si="58"/>
        <v>0</v>
      </c>
      <c r="GK63" s="41">
        <f t="shared" si="50"/>
        <v>0</v>
      </c>
      <c r="GL63" s="41">
        <f t="shared" si="50"/>
        <v>0</v>
      </c>
      <c r="GM63" s="41">
        <f t="shared" si="50"/>
        <v>0</v>
      </c>
      <c r="GN63" s="41">
        <f t="shared" si="50"/>
        <v>0</v>
      </c>
      <c r="GO63" s="41">
        <f t="shared" si="50"/>
        <v>0</v>
      </c>
      <c r="GP63" s="41">
        <f t="shared" si="50"/>
        <v>0</v>
      </c>
      <c r="GQ63" s="41">
        <f t="shared" si="50"/>
        <v>0</v>
      </c>
      <c r="GR63" s="41">
        <f t="shared" si="50"/>
        <v>0</v>
      </c>
      <c r="GS63" s="41">
        <f t="shared" si="50"/>
        <v>0</v>
      </c>
      <c r="GT63" s="41">
        <f t="shared" si="50"/>
        <v>0</v>
      </c>
      <c r="GU63" s="41">
        <f t="shared" si="50"/>
        <v>0</v>
      </c>
      <c r="GV63" s="41">
        <f t="shared" si="50"/>
        <v>0</v>
      </c>
      <c r="GW63" s="41">
        <f t="shared" si="50"/>
        <v>0</v>
      </c>
      <c r="GX63" s="41">
        <f t="shared" si="50"/>
        <v>0</v>
      </c>
      <c r="GY63" s="41">
        <f t="shared" si="59"/>
        <v>0</v>
      </c>
      <c r="GZ63" s="41">
        <f t="shared" si="59"/>
        <v>0</v>
      </c>
      <c r="HA63" s="41">
        <f t="shared" si="59"/>
        <v>0</v>
      </c>
      <c r="HB63" s="41">
        <f t="shared" si="44"/>
        <v>0</v>
      </c>
      <c r="HC63" s="41">
        <f t="shared" si="44"/>
        <v>0</v>
      </c>
      <c r="HD63" s="41">
        <f t="shared" si="44"/>
        <v>0</v>
      </c>
      <c r="HE63" s="41">
        <f t="shared" ref="HE63:HJ105" si="62">HD63</f>
        <v>0</v>
      </c>
      <c r="HF63" s="41">
        <f t="shared" si="62"/>
        <v>0</v>
      </c>
      <c r="HG63" s="41">
        <f t="shared" si="62"/>
        <v>0</v>
      </c>
      <c r="HH63" s="41">
        <f t="shared" si="62"/>
        <v>0</v>
      </c>
      <c r="HI63" s="41">
        <f t="shared" si="62"/>
        <v>0</v>
      </c>
      <c r="HJ63" s="41">
        <f t="shared" si="62"/>
        <v>0</v>
      </c>
    </row>
    <row r="64" spans="1:218" ht="14.4" x14ac:dyDescent="0.3">
      <c r="A64" s="42">
        <v>61</v>
      </c>
      <c r="B64" s="43">
        <f>'CMM4 - AUX CALC'!$BJ$67</f>
        <v>0</v>
      </c>
      <c r="BK64" s="41">
        <f>$B64/(_xlfn.SINGLE(PrazoConcessao)*12-BK$3+1)</f>
        <v>0</v>
      </c>
      <c r="BL64" s="41">
        <f t="shared" si="61"/>
        <v>0</v>
      </c>
      <c r="BM64" s="41">
        <f t="shared" si="61"/>
        <v>0</v>
      </c>
      <c r="BN64" s="41">
        <f t="shared" si="60"/>
        <v>0</v>
      </c>
      <c r="BO64" s="41">
        <f t="shared" si="60"/>
        <v>0</v>
      </c>
      <c r="BP64" s="41">
        <f t="shared" si="52"/>
        <v>0</v>
      </c>
      <c r="BQ64" s="41">
        <f t="shared" si="52"/>
        <v>0</v>
      </c>
      <c r="BR64" s="41">
        <f t="shared" si="52"/>
        <v>0</v>
      </c>
      <c r="BS64" s="41">
        <f t="shared" si="52"/>
        <v>0</v>
      </c>
      <c r="BT64" s="41">
        <f t="shared" si="52"/>
        <v>0</v>
      </c>
      <c r="BU64" s="41">
        <f t="shared" si="52"/>
        <v>0</v>
      </c>
      <c r="BV64" s="41">
        <f t="shared" si="52"/>
        <v>0</v>
      </c>
      <c r="BW64" s="41">
        <f t="shared" si="52"/>
        <v>0</v>
      </c>
      <c r="BX64" s="41">
        <f t="shared" si="52"/>
        <v>0</v>
      </c>
      <c r="BY64" s="41">
        <f t="shared" si="52"/>
        <v>0</v>
      </c>
      <c r="BZ64" s="41">
        <f t="shared" si="52"/>
        <v>0</v>
      </c>
      <c r="CA64" s="41">
        <f t="shared" si="52"/>
        <v>0</v>
      </c>
      <c r="CB64" s="41">
        <f t="shared" si="52"/>
        <v>0</v>
      </c>
      <c r="CC64" s="41">
        <f t="shared" si="46"/>
        <v>0</v>
      </c>
      <c r="CD64" s="41">
        <f t="shared" si="46"/>
        <v>0</v>
      </c>
      <c r="CE64" s="41">
        <f t="shared" si="46"/>
        <v>0</v>
      </c>
      <c r="CF64" s="41">
        <f t="shared" si="46"/>
        <v>0</v>
      </c>
      <c r="CG64" s="41">
        <f t="shared" si="46"/>
        <v>0</v>
      </c>
      <c r="CH64" s="41">
        <f t="shared" si="46"/>
        <v>0</v>
      </c>
      <c r="CI64" s="41">
        <f t="shared" si="46"/>
        <v>0</v>
      </c>
      <c r="CJ64" s="41">
        <f t="shared" si="46"/>
        <v>0</v>
      </c>
      <c r="CK64" s="41">
        <f t="shared" si="46"/>
        <v>0</v>
      </c>
      <c r="CL64" s="41">
        <f t="shared" si="46"/>
        <v>0</v>
      </c>
      <c r="CM64" s="41">
        <f t="shared" si="46"/>
        <v>0</v>
      </c>
      <c r="CN64" s="41">
        <f t="shared" si="46"/>
        <v>0</v>
      </c>
      <c r="CO64" s="41">
        <f t="shared" si="46"/>
        <v>0</v>
      </c>
      <c r="CP64" s="41">
        <f t="shared" si="46"/>
        <v>0</v>
      </c>
      <c r="CQ64" s="41">
        <f t="shared" si="46"/>
        <v>0</v>
      </c>
      <c r="CR64" s="41">
        <f t="shared" si="46"/>
        <v>0</v>
      </c>
      <c r="CS64" s="41">
        <f t="shared" si="47"/>
        <v>0</v>
      </c>
      <c r="CT64" s="41">
        <f t="shared" si="47"/>
        <v>0</v>
      </c>
      <c r="CU64" s="41">
        <f t="shared" si="47"/>
        <v>0</v>
      </c>
      <c r="CV64" s="41">
        <f t="shared" si="47"/>
        <v>0</v>
      </c>
      <c r="CW64" s="41">
        <f t="shared" si="47"/>
        <v>0</v>
      </c>
      <c r="CX64" s="41">
        <f t="shared" si="47"/>
        <v>0</v>
      </c>
      <c r="CY64" s="41">
        <f t="shared" si="47"/>
        <v>0</v>
      </c>
      <c r="CZ64" s="41">
        <f t="shared" si="47"/>
        <v>0</v>
      </c>
      <c r="DA64" s="41">
        <f t="shared" si="47"/>
        <v>0</v>
      </c>
      <c r="DB64" s="41">
        <f t="shared" si="47"/>
        <v>0</v>
      </c>
      <c r="DC64" s="41">
        <f t="shared" si="47"/>
        <v>0</v>
      </c>
      <c r="DD64" s="41">
        <f t="shared" si="47"/>
        <v>0</v>
      </c>
      <c r="DE64" s="41">
        <f t="shared" si="47"/>
        <v>0</v>
      </c>
      <c r="DF64" s="41">
        <f t="shared" si="47"/>
        <v>0</v>
      </c>
      <c r="DG64" s="41">
        <f t="shared" si="53"/>
        <v>0</v>
      </c>
      <c r="DH64" s="41">
        <f t="shared" si="53"/>
        <v>0</v>
      </c>
      <c r="DI64" s="41">
        <f t="shared" si="53"/>
        <v>0</v>
      </c>
      <c r="DJ64" s="41">
        <f t="shared" si="53"/>
        <v>0</v>
      </c>
      <c r="DK64" s="41">
        <f t="shared" si="53"/>
        <v>0</v>
      </c>
      <c r="DL64" s="41">
        <f t="shared" si="53"/>
        <v>0</v>
      </c>
      <c r="DM64" s="41">
        <f t="shared" si="53"/>
        <v>0</v>
      </c>
      <c r="DN64" s="41">
        <f t="shared" si="53"/>
        <v>0</v>
      </c>
      <c r="DO64" s="41">
        <f t="shared" si="53"/>
        <v>0</v>
      </c>
      <c r="DP64" s="41">
        <f t="shared" si="53"/>
        <v>0</v>
      </c>
      <c r="DQ64" s="41">
        <f t="shared" si="53"/>
        <v>0</v>
      </c>
      <c r="DR64" s="41">
        <f t="shared" si="53"/>
        <v>0</v>
      </c>
      <c r="DS64" s="41">
        <f t="shared" si="53"/>
        <v>0</v>
      </c>
      <c r="DT64" s="41">
        <f t="shared" si="53"/>
        <v>0</v>
      </c>
      <c r="DU64" s="41">
        <f t="shared" si="53"/>
        <v>0</v>
      </c>
      <c r="DV64" s="41">
        <f t="shared" si="53"/>
        <v>0</v>
      </c>
      <c r="DW64" s="41">
        <f t="shared" si="54"/>
        <v>0</v>
      </c>
      <c r="DX64" s="41">
        <f t="shared" si="54"/>
        <v>0</v>
      </c>
      <c r="DY64" s="41">
        <f t="shared" si="48"/>
        <v>0</v>
      </c>
      <c r="DZ64" s="41">
        <f t="shared" si="48"/>
        <v>0</v>
      </c>
      <c r="EA64" s="41">
        <f t="shared" si="48"/>
        <v>0</v>
      </c>
      <c r="EB64" s="41">
        <f t="shared" si="48"/>
        <v>0</v>
      </c>
      <c r="EC64" s="41">
        <f t="shared" si="48"/>
        <v>0</v>
      </c>
      <c r="ED64" s="41">
        <f t="shared" si="48"/>
        <v>0</v>
      </c>
      <c r="EE64" s="41">
        <f t="shared" si="48"/>
        <v>0</v>
      </c>
      <c r="EF64" s="41">
        <f t="shared" si="48"/>
        <v>0</v>
      </c>
      <c r="EG64" s="41">
        <f t="shared" si="48"/>
        <v>0</v>
      </c>
      <c r="EH64" s="41">
        <f t="shared" si="48"/>
        <v>0</v>
      </c>
      <c r="EI64" s="41">
        <f t="shared" si="48"/>
        <v>0</v>
      </c>
      <c r="EJ64" s="41">
        <f t="shared" si="48"/>
        <v>0</v>
      </c>
      <c r="EK64" s="41">
        <f t="shared" si="48"/>
        <v>0</v>
      </c>
      <c r="EL64" s="41">
        <f t="shared" si="48"/>
        <v>0</v>
      </c>
      <c r="EM64" s="41">
        <f t="shared" si="55"/>
        <v>0</v>
      </c>
      <c r="EN64" s="41">
        <f t="shared" si="55"/>
        <v>0</v>
      </c>
      <c r="EO64" s="41">
        <f t="shared" si="55"/>
        <v>0</v>
      </c>
      <c r="EP64" s="41">
        <f t="shared" si="55"/>
        <v>0</v>
      </c>
      <c r="EQ64" s="41">
        <f t="shared" si="55"/>
        <v>0</v>
      </c>
      <c r="ER64" s="41">
        <f t="shared" si="55"/>
        <v>0</v>
      </c>
      <c r="ES64" s="41">
        <f t="shared" si="55"/>
        <v>0</v>
      </c>
      <c r="ET64" s="41">
        <f t="shared" si="55"/>
        <v>0</v>
      </c>
      <c r="EU64" s="41">
        <f t="shared" si="55"/>
        <v>0</v>
      </c>
      <c r="EV64" s="41">
        <f t="shared" si="55"/>
        <v>0</v>
      </c>
      <c r="EW64" s="41">
        <f t="shared" si="55"/>
        <v>0</v>
      </c>
      <c r="EX64" s="41">
        <f t="shared" si="55"/>
        <v>0</v>
      </c>
      <c r="EY64" s="41">
        <f t="shared" si="55"/>
        <v>0</v>
      </c>
      <c r="EZ64" s="41">
        <f t="shared" si="55"/>
        <v>0</v>
      </c>
      <c r="FA64" s="41">
        <f t="shared" si="55"/>
        <v>0</v>
      </c>
      <c r="FB64" s="41">
        <f t="shared" si="55"/>
        <v>0</v>
      </c>
      <c r="FC64" s="41">
        <f t="shared" si="56"/>
        <v>0</v>
      </c>
      <c r="FD64" s="41">
        <f t="shared" si="56"/>
        <v>0</v>
      </c>
      <c r="FE64" s="41">
        <f t="shared" si="49"/>
        <v>0</v>
      </c>
      <c r="FF64" s="41">
        <f t="shared" si="49"/>
        <v>0</v>
      </c>
      <c r="FG64" s="41">
        <f t="shared" si="49"/>
        <v>0</v>
      </c>
      <c r="FH64" s="41">
        <f t="shared" si="49"/>
        <v>0</v>
      </c>
      <c r="FI64" s="41">
        <f t="shared" si="49"/>
        <v>0</v>
      </c>
      <c r="FJ64" s="41">
        <f t="shared" si="49"/>
        <v>0</v>
      </c>
      <c r="FK64" s="41">
        <f t="shared" si="49"/>
        <v>0</v>
      </c>
      <c r="FL64" s="41">
        <f t="shared" si="49"/>
        <v>0</v>
      </c>
      <c r="FM64" s="41">
        <f t="shared" si="49"/>
        <v>0</v>
      </c>
      <c r="FN64" s="41">
        <f t="shared" si="49"/>
        <v>0</v>
      </c>
      <c r="FO64" s="41">
        <f t="shared" si="49"/>
        <v>0</v>
      </c>
      <c r="FP64" s="41">
        <f t="shared" si="49"/>
        <v>0</v>
      </c>
      <c r="FQ64" s="41">
        <f t="shared" si="49"/>
        <v>0</v>
      </c>
      <c r="FR64" s="41">
        <f t="shared" si="49"/>
        <v>0</v>
      </c>
      <c r="FS64" s="41">
        <f t="shared" si="57"/>
        <v>0</v>
      </c>
      <c r="FT64" s="41">
        <f t="shared" si="57"/>
        <v>0</v>
      </c>
      <c r="FU64" s="41">
        <f t="shared" si="57"/>
        <v>0</v>
      </c>
      <c r="FV64" s="41">
        <f t="shared" si="57"/>
        <v>0</v>
      </c>
      <c r="FW64" s="41">
        <f t="shared" si="57"/>
        <v>0</v>
      </c>
      <c r="FX64" s="41">
        <f t="shared" si="57"/>
        <v>0</v>
      </c>
      <c r="FY64" s="41">
        <f t="shared" si="57"/>
        <v>0</v>
      </c>
      <c r="FZ64" s="41">
        <f t="shared" si="57"/>
        <v>0</v>
      </c>
      <c r="GA64" s="41">
        <f t="shared" si="57"/>
        <v>0</v>
      </c>
      <c r="GB64" s="41">
        <f t="shared" si="57"/>
        <v>0</v>
      </c>
      <c r="GC64" s="41">
        <f t="shared" si="57"/>
        <v>0</v>
      </c>
      <c r="GD64" s="41">
        <f t="shared" si="57"/>
        <v>0</v>
      </c>
      <c r="GE64" s="41">
        <f t="shared" si="57"/>
        <v>0</v>
      </c>
      <c r="GF64" s="41">
        <f t="shared" si="57"/>
        <v>0</v>
      </c>
      <c r="GG64" s="41">
        <f t="shared" si="57"/>
        <v>0</v>
      </c>
      <c r="GH64" s="41">
        <f t="shared" si="57"/>
        <v>0</v>
      </c>
      <c r="GI64" s="41">
        <f t="shared" si="58"/>
        <v>0</v>
      </c>
      <c r="GJ64" s="41">
        <f t="shared" si="58"/>
        <v>0</v>
      </c>
      <c r="GK64" s="41">
        <f t="shared" si="50"/>
        <v>0</v>
      </c>
      <c r="GL64" s="41">
        <f t="shared" si="50"/>
        <v>0</v>
      </c>
      <c r="GM64" s="41">
        <f t="shared" si="50"/>
        <v>0</v>
      </c>
      <c r="GN64" s="41">
        <f t="shared" si="50"/>
        <v>0</v>
      </c>
      <c r="GO64" s="41">
        <f t="shared" si="50"/>
        <v>0</v>
      </c>
      <c r="GP64" s="41">
        <f t="shared" si="50"/>
        <v>0</v>
      </c>
      <c r="GQ64" s="41">
        <f t="shared" si="50"/>
        <v>0</v>
      </c>
      <c r="GR64" s="41">
        <f t="shared" si="50"/>
        <v>0</v>
      </c>
      <c r="GS64" s="41">
        <f t="shared" si="50"/>
        <v>0</v>
      </c>
      <c r="GT64" s="41">
        <f t="shared" si="50"/>
        <v>0</v>
      </c>
      <c r="GU64" s="41">
        <f t="shared" si="50"/>
        <v>0</v>
      </c>
      <c r="GV64" s="41">
        <f t="shared" si="50"/>
        <v>0</v>
      </c>
      <c r="GW64" s="41">
        <f t="shared" si="50"/>
        <v>0</v>
      </c>
      <c r="GX64" s="41">
        <f t="shared" si="50"/>
        <v>0</v>
      </c>
      <c r="GY64" s="41">
        <f t="shared" si="59"/>
        <v>0</v>
      </c>
      <c r="GZ64" s="41">
        <f t="shared" si="59"/>
        <v>0</v>
      </c>
      <c r="HA64" s="41">
        <f t="shared" si="59"/>
        <v>0</v>
      </c>
      <c r="HB64" s="41">
        <f t="shared" si="59"/>
        <v>0</v>
      </c>
      <c r="HC64" s="41">
        <f t="shared" si="59"/>
        <v>0</v>
      </c>
      <c r="HD64" s="41">
        <f t="shared" si="59"/>
        <v>0</v>
      </c>
      <c r="HE64" s="41">
        <f t="shared" si="62"/>
        <v>0</v>
      </c>
      <c r="HF64" s="41">
        <f t="shared" si="62"/>
        <v>0</v>
      </c>
      <c r="HG64" s="41">
        <f t="shared" si="62"/>
        <v>0</v>
      </c>
      <c r="HH64" s="41">
        <f t="shared" si="62"/>
        <v>0</v>
      </c>
      <c r="HI64" s="41">
        <f t="shared" si="62"/>
        <v>0</v>
      </c>
      <c r="HJ64" s="41">
        <f t="shared" si="62"/>
        <v>0</v>
      </c>
    </row>
    <row r="65" spans="1:218" ht="14.4" x14ac:dyDescent="0.3">
      <c r="A65" s="42">
        <v>62</v>
      </c>
      <c r="B65" s="43">
        <f>'CMM4 - AUX CALC'!$BK$67</f>
        <v>0</v>
      </c>
      <c r="BL65" s="41">
        <f>$B65/(_xlfn.SINGLE(PrazoConcessao)*12-BL$3+1)</f>
        <v>0</v>
      </c>
      <c r="BM65" s="41">
        <f t="shared" si="61"/>
        <v>0</v>
      </c>
      <c r="BN65" s="41">
        <f t="shared" si="60"/>
        <v>0</v>
      </c>
      <c r="BO65" s="41">
        <f t="shared" si="60"/>
        <v>0</v>
      </c>
      <c r="BP65" s="41">
        <f t="shared" si="52"/>
        <v>0</v>
      </c>
      <c r="BQ65" s="41">
        <f t="shared" si="52"/>
        <v>0</v>
      </c>
      <c r="BR65" s="41">
        <f t="shared" si="52"/>
        <v>0</v>
      </c>
      <c r="BS65" s="41">
        <f t="shared" si="52"/>
        <v>0</v>
      </c>
      <c r="BT65" s="41">
        <f t="shared" si="52"/>
        <v>0</v>
      </c>
      <c r="BU65" s="41">
        <f t="shared" si="52"/>
        <v>0</v>
      </c>
      <c r="BV65" s="41">
        <f t="shared" si="52"/>
        <v>0</v>
      </c>
      <c r="BW65" s="41">
        <f t="shared" si="52"/>
        <v>0</v>
      </c>
      <c r="BX65" s="41">
        <f t="shared" si="52"/>
        <v>0</v>
      </c>
      <c r="BY65" s="41">
        <f t="shared" si="52"/>
        <v>0</v>
      </c>
      <c r="BZ65" s="41">
        <f t="shared" si="52"/>
        <v>0</v>
      </c>
      <c r="CA65" s="41">
        <f t="shared" si="52"/>
        <v>0</v>
      </c>
      <c r="CB65" s="41">
        <f t="shared" si="52"/>
        <v>0</v>
      </c>
      <c r="CC65" s="41">
        <f t="shared" si="46"/>
        <v>0</v>
      </c>
      <c r="CD65" s="41">
        <f t="shared" si="46"/>
        <v>0</v>
      </c>
      <c r="CE65" s="41">
        <f t="shared" si="46"/>
        <v>0</v>
      </c>
      <c r="CF65" s="41">
        <f t="shared" si="46"/>
        <v>0</v>
      </c>
      <c r="CG65" s="41">
        <f t="shared" si="46"/>
        <v>0</v>
      </c>
      <c r="CH65" s="41">
        <f t="shared" si="46"/>
        <v>0</v>
      </c>
      <c r="CI65" s="41">
        <f t="shared" si="46"/>
        <v>0</v>
      </c>
      <c r="CJ65" s="41">
        <f t="shared" si="46"/>
        <v>0</v>
      </c>
      <c r="CK65" s="41">
        <f t="shared" si="46"/>
        <v>0</v>
      </c>
      <c r="CL65" s="41">
        <f t="shared" si="46"/>
        <v>0</v>
      </c>
      <c r="CM65" s="41">
        <f t="shared" si="46"/>
        <v>0</v>
      </c>
      <c r="CN65" s="41">
        <f t="shared" si="46"/>
        <v>0</v>
      </c>
      <c r="CO65" s="41">
        <f t="shared" si="46"/>
        <v>0</v>
      </c>
      <c r="CP65" s="41">
        <f t="shared" si="46"/>
        <v>0</v>
      </c>
      <c r="CQ65" s="41">
        <f t="shared" si="46"/>
        <v>0</v>
      </c>
      <c r="CR65" s="41">
        <f t="shared" si="46"/>
        <v>0</v>
      </c>
      <c r="CS65" s="41">
        <f t="shared" si="47"/>
        <v>0</v>
      </c>
      <c r="CT65" s="41">
        <f t="shared" si="47"/>
        <v>0</v>
      </c>
      <c r="CU65" s="41">
        <f t="shared" si="47"/>
        <v>0</v>
      </c>
      <c r="CV65" s="41">
        <f t="shared" si="47"/>
        <v>0</v>
      </c>
      <c r="CW65" s="41">
        <f t="shared" si="47"/>
        <v>0</v>
      </c>
      <c r="CX65" s="41">
        <f t="shared" si="47"/>
        <v>0</v>
      </c>
      <c r="CY65" s="41">
        <f t="shared" si="47"/>
        <v>0</v>
      </c>
      <c r="CZ65" s="41">
        <f t="shared" si="47"/>
        <v>0</v>
      </c>
      <c r="DA65" s="41">
        <f t="shared" si="47"/>
        <v>0</v>
      </c>
      <c r="DB65" s="41">
        <f t="shared" si="47"/>
        <v>0</v>
      </c>
      <c r="DC65" s="41">
        <f t="shared" si="47"/>
        <v>0</v>
      </c>
      <c r="DD65" s="41">
        <f t="shared" si="47"/>
        <v>0</v>
      </c>
      <c r="DE65" s="41">
        <f t="shared" si="47"/>
        <v>0</v>
      </c>
      <c r="DF65" s="41">
        <f t="shared" si="47"/>
        <v>0</v>
      </c>
      <c r="DG65" s="41">
        <f t="shared" si="53"/>
        <v>0</v>
      </c>
      <c r="DH65" s="41">
        <f t="shared" si="53"/>
        <v>0</v>
      </c>
      <c r="DI65" s="41">
        <f t="shared" si="53"/>
        <v>0</v>
      </c>
      <c r="DJ65" s="41">
        <f t="shared" si="53"/>
        <v>0</v>
      </c>
      <c r="DK65" s="41">
        <f t="shared" si="53"/>
        <v>0</v>
      </c>
      <c r="DL65" s="41">
        <f t="shared" si="53"/>
        <v>0</v>
      </c>
      <c r="DM65" s="41">
        <f t="shared" si="53"/>
        <v>0</v>
      </c>
      <c r="DN65" s="41">
        <f t="shared" si="53"/>
        <v>0</v>
      </c>
      <c r="DO65" s="41">
        <f t="shared" si="53"/>
        <v>0</v>
      </c>
      <c r="DP65" s="41">
        <f t="shared" si="53"/>
        <v>0</v>
      </c>
      <c r="DQ65" s="41">
        <f t="shared" si="53"/>
        <v>0</v>
      </c>
      <c r="DR65" s="41">
        <f t="shared" si="53"/>
        <v>0</v>
      </c>
      <c r="DS65" s="41">
        <f t="shared" si="53"/>
        <v>0</v>
      </c>
      <c r="DT65" s="41">
        <f t="shared" si="53"/>
        <v>0</v>
      </c>
      <c r="DU65" s="41">
        <f t="shared" si="53"/>
        <v>0</v>
      </c>
      <c r="DV65" s="41">
        <f t="shared" si="53"/>
        <v>0</v>
      </c>
      <c r="DW65" s="41">
        <f t="shared" si="54"/>
        <v>0</v>
      </c>
      <c r="DX65" s="41">
        <f t="shared" si="54"/>
        <v>0</v>
      </c>
      <c r="DY65" s="41">
        <f t="shared" si="48"/>
        <v>0</v>
      </c>
      <c r="DZ65" s="41">
        <f t="shared" si="48"/>
        <v>0</v>
      </c>
      <c r="EA65" s="41">
        <f t="shared" si="48"/>
        <v>0</v>
      </c>
      <c r="EB65" s="41">
        <f t="shared" si="48"/>
        <v>0</v>
      </c>
      <c r="EC65" s="41">
        <f t="shared" si="48"/>
        <v>0</v>
      </c>
      <c r="ED65" s="41">
        <f t="shared" si="48"/>
        <v>0</v>
      </c>
      <c r="EE65" s="41">
        <f t="shared" si="48"/>
        <v>0</v>
      </c>
      <c r="EF65" s="41">
        <f t="shared" si="48"/>
        <v>0</v>
      </c>
      <c r="EG65" s="41">
        <f t="shared" si="48"/>
        <v>0</v>
      </c>
      <c r="EH65" s="41">
        <f t="shared" si="48"/>
        <v>0</v>
      </c>
      <c r="EI65" s="41">
        <f t="shared" si="48"/>
        <v>0</v>
      </c>
      <c r="EJ65" s="41">
        <f t="shared" si="48"/>
        <v>0</v>
      </c>
      <c r="EK65" s="41">
        <f t="shared" si="48"/>
        <v>0</v>
      </c>
      <c r="EL65" s="41">
        <f t="shared" si="48"/>
        <v>0</v>
      </c>
      <c r="EM65" s="41">
        <f t="shared" si="55"/>
        <v>0</v>
      </c>
      <c r="EN65" s="41">
        <f t="shared" si="55"/>
        <v>0</v>
      </c>
      <c r="EO65" s="41">
        <f t="shared" si="55"/>
        <v>0</v>
      </c>
      <c r="EP65" s="41">
        <f t="shared" si="55"/>
        <v>0</v>
      </c>
      <c r="EQ65" s="41">
        <f t="shared" si="55"/>
        <v>0</v>
      </c>
      <c r="ER65" s="41">
        <f t="shared" si="55"/>
        <v>0</v>
      </c>
      <c r="ES65" s="41">
        <f t="shared" si="55"/>
        <v>0</v>
      </c>
      <c r="ET65" s="41">
        <f t="shared" si="55"/>
        <v>0</v>
      </c>
      <c r="EU65" s="41">
        <f t="shared" si="55"/>
        <v>0</v>
      </c>
      <c r="EV65" s="41">
        <f t="shared" si="55"/>
        <v>0</v>
      </c>
      <c r="EW65" s="41">
        <f t="shared" si="55"/>
        <v>0</v>
      </c>
      <c r="EX65" s="41">
        <f t="shared" si="55"/>
        <v>0</v>
      </c>
      <c r="EY65" s="41">
        <f t="shared" si="55"/>
        <v>0</v>
      </c>
      <c r="EZ65" s="41">
        <f t="shared" si="55"/>
        <v>0</v>
      </c>
      <c r="FA65" s="41">
        <f t="shared" si="55"/>
        <v>0</v>
      </c>
      <c r="FB65" s="41">
        <f t="shared" si="55"/>
        <v>0</v>
      </c>
      <c r="FC65" s="41">
        <f t="shared" si="56"/>
        <v>0</v>
      </c>
      <c r="FD65" s="41">
        <f t="shared" si="56"/>
        <v>0</v>
      </c>
      <c r="FE65" s="41">
        <f t="shared" si="49"/>
        <v>0</v>
      </c>
      <c r="FF65" s="41">
        <f t="shared" si="49"/>
        <v>0</v>
      </c>
      <c r="FG65" s="41">
        <f t="shared" si="49"/>
        <v>0</v>
      </c>
      <c r="FH65" s="41">
        <f t="shared" si="49"/>
        <v>0</v>
      </c>
      <c r="FI65" s="41">
        <f t="shared" si="49"/>
        <v>0</v>
      </c>
      <c r="FJ65" s="41">
        <f t="shared" si="49"/>
        <v>0</v>
      </c>
      <c r="FK65" s="41">
        <f t="shared" si="49"/>
        <v>0</v>
      </c>
      <c r="FL65" s="41">
        <f t="shared" si="49"/>
        <v>0</v>
      </c>
      <c r="FM65" s="41">
        <f t="shared" si="49"/>
        <v>0</v>
      </c>
      <c r="FN65" s="41">
        <f t="shared" si="49"/>
        <v>0</v>
      </c>
      <c r="FO65" s="41">
        <f t="shared" si="49"/>
        <v>0</v>
      </c>
      <c r="FP65" s="41">
        <f t="shared" si="49"/>
        <v>0</v>
      </c>
      <c r="FQ65" s="41">
        <f t="shared" si="49"/>
        <v>0</v>
      </c>
      <c r="FR65" s="41">
        <f t="shared" si="49"/>
        <v>0</v>
      </c>
      <c r="FS65" s="41">
        <f t="shared" si="57"/>
        <v>0</v>
      </c>
      <c r="FT65" s="41">
        <f t="shared" si="57"/>
        <v>0</v>
      </c>
      <c r="FU65" s="41">
        <f t="shared" si="57"/>
        <v>0</v>
      </c>
      <c r="FV65" s="41">
        <f t="shared" si="57"/>
        <v>0</v>
      </c>
      <c r="FW65" s="41">
        <f t="shared" si="57"/>
        <v>0</v>
      </c>
      <c r="FX65" s="41">
        <f t="shared" si="57"/>
        <v>0</v>
      </c>
      <c r="FY65" s="41">
        <f t="shared" si="57"/>
        <v>0</v>
      </c>
      <c r="FZ65" s="41">
        <f t="shared" si="57"/>
        <v>0</v>
      </c>
      <c r="GA65" s="41">
        <f t="shared" si="57"/>
        <v>0</v>
      </c>
      <c r="GB65" s="41">
        <f t="shared" si="57"/>
        <v>0</v>
      </c>
      <c r="GC65" s="41">
        <f t="shared" si="57"/>
        <v>0</v>
      </c>
      <c r="GD65" s="41">
        <f t="shared" si="57"/>
        <v>0</v>
      </c>
      <c r="GE65" s="41">
        <f t="shared" si="57"/>
        <v>0</v>
      </c>
      <c r="GF65" s="41">
        <f t="shared" si="57"/>
        <v>0</v>
      </c>
      <c r="GG65" s="41">
        <f t="shared" si="57"/>
        <v>0</v>
      </c>
      <c r="GH65" s="41">
        <f t="shared" si="57"/>
        <v>0</v>
      </c>
      <c r="GI65" s="41">
        <f t="shared" si="58"/>
        <v>0</v>
      </c>
      <c r="GJ65" s="41">
        <f t="shared" si="58"/>
        <v>0</v>
      </c>
      <c r="GK65" s="41">
        <f t="shared" si="50"/>
        <v>0</v>
      </c>
      <c r="GL65" s="41">
        <f t="shared" si="50"/>
        <v>0</v>
      </c>
      <c r="GM65" s="41">
        <f t="shared" si="50"/>
        <v>0</v>
      </c>
      <c r="GN65" s="41">
        <f t="shared" si="50"/>
        <v>0</v>
      </c>
      <c r="GO65" s="41">
        <f t="shared" si="50"/>
        <v>0</v>
      </c>
      <c r="GP65" s="41">
        <f t="shared" si="50"/>
        <v>0</v>
      </c>
      <c r="GQ65" s="41">
        <f t="shared" si="50"/>
        <v>0</v>
      </c>
      <c r="GR65" s="41">
        <f t="shared" si="50"/>
        <v>0</v>
      </c>
      <c r="GS65" s="41">
        <f t="shared" si="50"/>
        <v>0</v>
      </c>
      <c r="GT65" s="41">
        <f t="shared" si="50"/>
        <v>0</v>
      </c>
      <c r="GU65" s="41">
        <f t="shared" si="50"/>
        <v>0</v>
      </c>
      <c r="GV65" s="41">
        <f t="shared" si="50"/>
        <v>0</v>
      </c>
      <c r="GW65" s="41">
        <f t="shared" si="50"/>
        <v>0</v>
      </c>
      <c r="GX65" s="41">
        <f t="shared" si="50"/>
        <v>0</v>
      </c>
      <c r="GY65" s="41">
        <f t="shared" si="59"/>
        <v>0</v>
      </c>
      <c r="GZ65" s="41">
        <f t="shared" si="59"/>
        <v>0</v>
      </c>
      <c r="HA65" s="41">
        <f t="shared" si="59"/>
        <v>0</v>
      </c>
      <c r="HB65" s="41">
        <f t="shared" si="59"/>
        <v>0</v>
      </c>
      <c r="HC65" s="41">
        <f t="shared" si="59"/>
        <v>0</v>
      </c>
      <c r="HD65" s="41">
        <f t="shared" si="59"/>
        <v>0</v>
      </c>
      <c r="HE65" s="41">
        <f t="shared" si="62"/>
        <v>0</v>
      </c>
      <c r="HF65" s="41">
        <f t="shared" si="62"/>
        <v>0</v>
      </c>
      <c r="HG65" s="41">
        <f t="shared" si="62"/>
        <v>0</v>
      </c>
      <c r="HH65" s="41">
        <f t="shared" si="62"/>
        <v>0</v>
      </c>
      <c r="HI65" s="41">
        <f t="shared" si="62"/>
        <v>0</v>
      </c>
      <c r="HJ65" s="41">
        <f t="shared" si="62"/>
        <v>0</v>
      </c>
    </row>
    <row r="66" spans="1:218" ht="14.4" x14ac:dyDescent="0.3">
      <c r="A66" s="42">
        <v>63</v>
      </c>
      <c r="B66" s="43">
        <f>'CMM4 - AUX CALC'!$BL$67</f>
        <v>0</v>
      </c>
      <c r="BM66" s="41">
        <f>$B66/(_xlfn.SINGLE(PrazoConcessao)*12-BM$3+1)</f>
        <v>0</v>
      </c>
      <c r="BN66" s="41">
        <f t="shared" si="60"/>
        <v>0</v>
      </c>
      <c r="BO66" s="41">
        <f t="shared" si="60"/>
        <v>0</v>
      </c>
      <c r="BP66" s="41">
        <f t="shared" si="52"/>
        <v>0</v>
      </c>
      <c r="BQ66" s="41">
        <f t="shared" si="52"/>
        <v>0</v>
      </c>
      <c r="BR66" s="41">
        <f t="shared" si="52"/>
        <v>0</v>
      </c>
      <c r="BS66" s="41">
        <f t="shared" si="52"/>
        <v>0</v>
      </c>
      <c r="BT66" s="41">
        <f t="shared" si="52"/>
        <v>0</v>
      </c>
      <c r="BU66" s="41">
        <f t="shared" si="52"/>
        <v>0</v>
      </c>
      <c r="BV66" s="41">
        <f t="shared" si="52"/>
        <v>0</v>
      </c>
      <c r="BW66" s="41">
        <f t="shared" si="52"/>
        <v>0</v>
      </c>
      <c r="BX66" s="41">
        <f t="shared" si="52"/>
        <v>0</v>
      </c>
      <c r="BY66" s="41">
        <f t="shared" si="52"/>
        <v>0</v>
      </c>
      <c r="BZ66" s="41">
        <f t="shared" si="52"/>
        <v>0</v>
      </c>
      <c r="CA66" s="41">
        <f t="shared" si="52"/>
        <v>0</v>
      </c>
      <c r="CB66" s="41">
        <f t="shared" si="52"/>
        <v>0</v>
      </c>
      <c r="CC66" s="41">
        <f t="shared" si="46"/>
        <v>0</v>
      </c>
      <c r="CD66" s="41">
        <f t="shared" si="46"/>
        <v>0</v>
      </c>
      <c r="CE66" s="41">
        <f t="shared" si="46"/>
        <v>0</v>
      </c>
      <c r="CF66" s="41">
        <f t="shared" si="46"/>
        <v>0</v>
      </c>
      <c r="CG66" s="41">
        <f t="shared" si="46"/>
        <v>0</v>
      </c>
      <c r="CH66" s="41">
        <f t="shared" si="46"/>
        <v>0</v>
      </c>
      <c r="CI66" s="41">
        <f t="shared" si="46"/>
        <v>0</v>
      </c>
      <c r="CJ66" s="41">
        <f t="shared" si="46"/>
        <v>0</v>
      </c>
      <c r="CK66" s="41">
        <f t="shared" si="46"/>
        <v>0</v>
      </c>
      <c r="CL66" s="41">
        <f t="shared" si="46"/>
        <v>0</v>
      </c>
      <c r="CM66" s="41">
        <f t="shared" si="46"/>
        <v>0</v>
      </c>
      <c r="CN66" s="41">
        <f t="shared" si="46"/>
        <v>0</v>
      </c>
      <c r="CO66" s="41">
        <f t="shared" si="46"/>
        <v>0</v>
      </c>
      <c r="CP66" s="41">
        <f t="shared" si="46"/>
        <v>0</v>
      </c>
      <c r="CQ66" s="41">
        <f t="shared" ref="CQ66:DC88" si="63">CP66</f>
        <v>0</v>
      </c>
      <c r="CR66" s="41">
        <f t="shared" si="63"/>
        <v>0</v>
      </c>
      <c r="CS66" s="41">
        <f t="shared" si="47"/>
        <v>0</v>
      </c>
      <c r="CT66" s="41">
        <f t="shared" si="47"/>
        <v>0</v>
      </c>
      <c r="CU66" s="41">
        <f t="shared" si="47"/>
        <v>0</v>
      </c>
      <c r="CV66" s="41">
        <f t="shared" si="47"/>
        <v>0</v>
      </c>
      <c r="CW66" s="41">
        <f t="shared" si="47"/>
        <v>0</v>
      </c>
      <c r="CX66" s="41">
        <f t="shared" si="47"/>
        <v>0</v>
      </c>
      <c r="CY66" s="41">
        <f t="shared" si="47"/>
        <v>0</v>
      </c>
      <c r="CZ66" s="41">
        <f t="shared" si="47"/>
        <v>0</v>
      </c>
      <c r="DA66" s="41">
        <f t="shared" si="47"/>
        <v>0</v>
      </c>
      <c r="DB66" s="41">
        <f t="shared" si="47"/>
        <v>0</v>
      </c>
      <c r="DC66" s="41">
        <f t="shared" si="47"/>
        <v>0</v>
      </c>
      <c r="DD66" s="41">
        <f t="shared" si="47"/>
        <v>0</v>
      </c>
      <c r="DE66" s="41">
        <f t="shared" si="47"/>
        <v>0</v>
      </c>
      <c r="DF66" s="41">
        <f t="shared" si="47"/>
        <v>0</v>
      </c>
      <c r="DG66" s="41">
        <f t="shared" si="53"/>
        <v>0</v>
      </c>
      <c r="DH66" s="41">
        <f t="shared" si="53"/>
        <v>0</v>
      </c>
      <c r="DI66" s="41">
        <f t="shared" si="53"/>
        <v>0</v>
      </c>
      <c r="DJ66" s="41">
        <f t="shared" si="53"/>
        <v>0</v>
      </c>
      <c r="DK66" s="41">
        <f t="shared" si="53"/>
        <v>0</v>
      </c>
      <c r="DL66" s="41">
        <f t="shared" si="53"/>
        <v>0</v>
      </c>
      <c r="DM66" s="41">
        <f t="shared" si="53"/>
        <v>0</v>
      </c>
      <c r="DN66" s="41">
        <f t="shared" si="53"/>
        <v>0</v>
      </c>
      <c r="DO66" s="41">
        <f t="shared" si="53"/>
        <v>0</v>
      </c>
      <c r="DP66" s="41">
        <f t="shared" si="53"/>
        <v>0</v>
      </c>
      <c r="DQ66" s="41">
        <f t="shared" si="53"/>
        <v>0</v>
      </c>
      <c r="DR66" s="41">
        <f t="shared" si="53"/>
        <v>0</v>
      </c>
      <c r="DS66" s="41">
        <f t="shared" si="53"/>
        <v>0</v>
      </c>
      <c r="DT66" s="41">
        <f t="shared" si="53"/>
        <v>0</v>
      </c>
      <c r="DU66" s="41">
        <f t="shared" si="53"/>
        <v>0</v>
      </c>
      <c r="DV66" s="41">
        <f t="shared" ref="DV66:EE110" si="64">DU66</f>
        <v>0</v>
      </c>
      <c r="DW66" s="41">
        <f t="shared" si="54"/>
        <v>0</v>
      </c>
      <c r="DX66" s="41">
        <f t="shared" si="54"/>
        <v>0</v>
      </c>
      <c r="DY66" s="41">
        <f t="shared" si="48"/>
        <v>0</v>
      </c>
      <c r="DZ66" s="41">
        <f t="shared" si="48"/>
        <v>0</v>
      </c>
      <c r="EA66" s="41">
        <f t="shared" si="48"/>
        <v>0</v>
      </c>
      <c r="EB66" s="41">
        <f t="shared" si="48"/>
        <v>0</v>
      </c>
      <c r="EC66" s="41">
        <f t="shared" si="48"/>
        <v>0</v>
      </c>
      <c r="ED66" s="41">
        <f t="shared" si="48"/>
        <v>0</v>
      </c>
      <c r="EE66" s="41">
        <f t="shared" si="48"/>
        <v>0</v>
      </c>
      <c r="EF66" s="41">
        <f t="shared" si="48"/>
        <v>0</v>
      </c>
      <c r="EG66" s="41">
        <f t="shared" si="48"/>
        <v>0</v>
      </c>
      <c r="EH66" s="41">
        <f t="shared" si="48"/>
        <v>0</v>
      </c>
      <c r="EI66" s="41">
        <f t="shared" si="48"/>
        <v>0</v>
      </c>
      <c r="EJ66" s="41">
        <f t="shared" si="48"/>
        <v>0</v>
      </c>
      <c r="EK66" s="41">
        <f t="shared" si="48"/>
        <v>0</v>
      </c>
      <c r="EL66" s="41">
        <f t="shared" si="48"/>
        <v>0</v>
      </c>
      <c r="EM66" s="41">
        <f t="shared" si="55"/>
        <v>0</v>
      </c>
      <c r="EN66" s="41">
        <f t="shared" si="55"/>
        <v>0</v>
      </c>
      <c r="EO66" s="41">
        <f t="shared" si="55"/>
        <v>0</v>
      </c>
      <c r="EP66" s="41">
        <f t="shared" si="55"/>
        <v>0</v>
      </c>
      <c r="EQ66" s="41">
        <f t="shared" si="55"/>
        <v>0</v>
      </c>
      <c r="ER66" s="41">
        <f t="shared" si="55"/>
        <v>0</v>
      </c>
      <c r="ES66" s="41">
        <f t="shared" si="55"/>
        <v>0</v>
      </c>
      <c r="ET66" s="41">
        <f t="shared" si="55"/>
        <v>0</v>
      </c>
      <c r="EU66" s="41">
        <f t="shared" si="55"/>
        <v>0</v>
      </c>
      <c r="EV66" s="41">
        <f t="shared" si="55"/>
        <v>0</v>
      </c>
      <c r="EW66" s="41">
        <f t="shared" si="55"/>
        <v>0</v>
      </c>
      <c r="EX66" s="41">
        <f t="shared" si="55"/>
        <v>0</v>
      </c>
      <c r="EY66" s="41">
        <f t="shared" si="55"/>
        <v>0</v>
      </c>
      <c r="EZ66" s="41">
        <f t="shared" si="55"/>
        <v>0</v>
      </c>
      <c r="FA66" s="41">
        <f t="shared" si="55"/>
        <v>0</v>
      </c>
      <c r="FB66" s="41">
        <f t="shared" ref="FB66:FK110" si="65">FA66</f>
        <v>0</v>
      </c>
      <c r="FC66" s="41">
        <f t="shared" si="56"/>
        <v>0</v>
      </c>
      <c r="FD66" s="41">
        <f t="shared" si="56"/>
        <v>0</v>
      </c>
      <c r="FE66" s="41">
        <f t="shared" si="49"/>
        <v>0</v>
      </c>
      <c r="FF66" s="41">
        <f t="shared" si="49"/>
        <v>0</v>
      </c>
      <c r="FG66" s="41">
        <f t="shared" si="49"/>
        <v>0</v>
      </c>
      <c r="FH66" s="41">
        <f t="shared" si="49"/>
        <v>0</v>
      </c>
      <c r="FI66" s="41">
        <f t="shared" si="49"/>
        <v>0</v>
      </c>
      <c r="FJ66" s="41">
        <f t="shared" si="49"/>
        <v>0</v>
      </c>
      <c r="FK66" s="41">
        <f t="shared" si="49"/>
        <v>0</v>
      </c>
      <c r="FL66" s="41">
        <f t="shared" si="49"/>
        <v>0</v>
      </c>
      <c r="FM66" s="41">
        <f t="shared" si="49"/>
        <v>0</v>
      </c>
      <c r="FN66" s="41">
        <f t="shared" si="49"/>
        <v>0</v>
      </c>
      <c r="FO66" s="41">
        <f t="shared" si="49"/>
        <v>0</v>
      </c>
      <c r="FP66" s="41">
        <f t="shared" si="49"/>
        <v>0</v>
      </c>
      <c r="FQ66" s="41">
        <f t="shared" si="49"/>
        <v>0</v>
      </c>
      <c r="FR66" s="41">
        <f t="shared" si="49"/>
        <v>0</v>
      </c>
      <c r="FS66" s="41">
        <f t="shared" si="57"/>
        <v>0</v>
      </c>
      <c r="FT66" s="41">
        <f t="shared" si="57"/>
        <v>0</v>
      </c>
      <c r="FU66" s="41">
        <f t="shared" si="57"/>
        <v>0</v>
      </c>
      <c r="FV66" s="41">
        <f t="shared" si="57"/>
        <v>0</v>
      </c>
      <c r="FW66" s="41">
        <f t="shared" si="57"/>
        <v>0</v>
      </c>
      <c r="FX66" s="41">
        <f t="shared" si="57"/>
        <v>0</v>
      </c>
      <c r="FY66" s="41">
        <f t="shared" si="57"/>
        <v>0</v>
      </c>
      <c r="FZ66" s="41">
        <f t="shared" si="57"/>
        <v>0</v>
      </c>
      <c r="GA66" s="41">
        <f t="shared" si="57"/>
        <v>0</v>
      </c>
      <c r="GB66" s="41">
        <f t="shared" si="57"/>
        <v>0</v>
      </c>
      <c r="GC66" s="41">
        <f t="shared" si="57"/>
        <v>0</v>
      </c>
      <c r="GD66" s="41">
        <f t="shared" si="57"/>
        <v>0</v>
      </c>
      <c r="GE66" s="41">
        <f t="shared" si="57"/>
        <v>0</v>
      </c>
      <c r="GF66" s="41">
        <f t="shared" si="57"/>
        <v>0</v>
      </c>
      <c r="GG66" s="41">
        <f t="shared" si="57"/>
        <v>0</v>
      </c>
      <c r="GH66" s="41">
        <f t="shared" ref="GH66:GR129" si="66">GG66</f>
        <v>0</v>
      </c>
      <c r="GI66" s="41">
        <f t="shared" si="58"/>
        <v>0</v>
      </c>
      <c r="GJ66" s="41">
        <f t="shared" si="58"/>
        <v>0</v>
      </c>
      <c r="GK66" s="41">
        <f t="shared" si="50"/>
        <v>0</v>
      </c>
      <c r="GL66" s="41">
        <f t="shared" si="50"/>
        <v>0</v>
      </c>
      <c r="GM66" s="41">
        <f t="shared" si="50"/>
        <v>0</v>
      </c>
      <c r="GN66" s="41">
        <f t="shared" si="50"/>
        <v>0</v>
      </c>
      <c r="GO66" s="41">
        <f t="shared" si="50"/>
        <v>0</v>
      </c>
      <c r="GP66" s="41">
        <f t="shared" si="50"/>
        <v>0</v>
      </c>
      <c r="GQ66" s="41">
        <f t="shared" si="50"/>
        <v>0</v>
      </c>
      <c r="GR66" s="41">
        <f t="shared" si="50"/>
        <v>0</v>
      </c>
      <c r="GS66" s="41">
        <f t="shared" si="50"/>
        <v>0</v>
      </c>
      <c r="GT66" s="41">
        <f t="shared" si="50"/>
        <v>0</v>
      </c>
      <c r="GU66" s="41">
        <f t="shared" si="50"/>
        <v>0</v>
      </c>
      <c r="GV66" s="41">
        <f t="shared" si="50"/>
        <v>0</v>
      </c>
      <c r="GW66" s="41">
        <f t="shared" si="50"/>
        <v>0</v>
      </c>
      <c r="GX66" s="41">
        <f t="shared" si="50"/>
        <v>0</v>
      </c>
      <c r="GY66" s="41">
        <f t="shared" si="59"/>
        <v>0</v>
      </c>
      <c r="GZ66" s="41">
        <f t="shared" si="59"/>
        <v>0</v>
      </c>
      <c r="HA66" s="41">
        <f t="shared" si="59"/>
        <v>0</v>
      </c>
      <c r="HB66" s="41">
        <f t="shared" si="59"/>
        <v>0</v>
      </c>
      <c r="HC66" s="41">
        <f t="shared" si="59"/>
        <v>0</v>
      </c>
      <c r="HD66" s="41">
        <f t="shared" si="59"/>
        <v>0</v>
      </c>
      <c r="HE66" s="41">
        <f t="shared" si="62"/>
        <v>0</v>
      </c>
      <c r="HF66" s="41">
        <f t="shared" si="62"/>
        <v>0</v>
      </c>
      <c r="HG66" s="41">
        <f t="shared" si="62"/>
        <v>0</v>
      </c>
      <c r="HH66" s="41">
        <f t="shared" si="62"/>
        <v>0</v>
      </c>
      <c r="HI66" s="41">
        <f t="shared" si="62"/>
        <v>0</v>
      </c>
      <c r="HJ66" s="41">
        <f t="shared" si="62"/>
        <v>0</v>
      </c>
    </row>
    <row r="67" spans="1:218" ht="14.4" x14ac:dyDescent="0.3">
      <c r="A67" s="42">
        <v>64</v>
      </c>
      <c r="B67" s="43">
        <f>'CMM4 - AUX CALC'!$BM$67</f>
        <v>0</v>
      </c>
      <c r="BN67" s="41">
        <f>$B67/(_xlfn.SINGLE(PrazoConcessao)*12-BN$3+1)</f>
        <v>0</v>
      </c>
      <c r="BO67" s="41">
        <f t="shared" si="60"/>
        <v>0</v>
      </c>
      <c r="BP67" s="41">
        <f t="shared" si="52"/>
        <v>0</v>
      </c>
      <c r="BQ67" s="41">
        <f t="shared" si="52"/>
        <v>0</v>
      </c>
      <c r="BR67" s="41">
        <f t="shared" si="52"/>
        <v>0</v>
      </c>
      <c r="BS67" s="41">
        <f t="shared" si="52"/>
        <v>0</v>
      </c>
      <c r="BT67" s="41">
        <f t="shared" si="52"/>
        <v>0</v>
      </c>
      <c r="BU67" s="41">
        <f t="shared" si="52"/>
        <v>0</v>
      </c>
      <c r="BV67" s="41">
        <f t="shared" si="52"/>
        <v>0</v>
      </c>
      <c r="BW67" s="41">
        <f t="shared" si="52"/>
        <v>0</v>
      </c>
      <c r="BX67" s="41">
        <f t="shared" si="52"/>
        <v>0</v>
      </c>
      <c r="BY67" s="41">
        <f t="shared" si="52"/>
        <v>0</v>
      </c>
      <c r="BZ67" s="41">
        <f t="shared" si="52"/>
        <v>0</v>
      </c>
      <c r="CA67" s="41">
        <f t="shared" si="52"/>
        <v>0</v>
      </c>
      <c r="CB67" s="41">
        <f t="shared" si="52"/>
        <v>0</v>
      </c>
      <c r="CC67" s="41">
        <f t="shared" si="52"/>
        <v>0</v>
      </c>
      <c r="CD67" s="41">
        <f t="shared" si="52"/>
        <v>0</v>
      </c>
      <c r="CE67" s="41">
        <f t="shared" si="52"/>
        <v>0</v>
      </c>
      <c r="CF67" s="41">
        <f t="shared" ref="CF67:CU91" si="67">CE67</f>
        <v>0</v>
      </c>
      <c r="CG67" s="41">
        <f t="shared" si="67"/>
        <v>0</v>
      </c>
      <c r="CH67" s="41">
        <f t="shared" si="67"/>
        <v>0</v>
      </c>
      <c r="CI67" s="41">
        <f t="shared" si="67"/>
        <v>0</v>
      </c>
      <c r="CJ67" s="41">
        <f t="shared" si="67"/>
        <v>0</v>
      </c>
      <c r="CK67" s="41">
        <f t="shared" si="67"/>
        <v>0</v>
      </c>
      <c r="CL67" s="41">
        <f t="shared" si="67"/>
        <v>0</v>
      </c>
      <c r="CM67" s="41">
        <f t="shared" si="67"/>
        <v>0</v>
      </c>
      <c r="CN67" s="41">
        <f t="shared" si="67"/>
        <v>0</v>
      </c>
      <c r="CO67" s="41">
        <f t="shared" si="67"/>
        <v>0</v>
      </c>
      <c r="CP67" s="41">
        <f t="shared" si="67"/>
        <v>0</v>
      </c>
      <c r="CQ67" s="41">
        <f t="shared" si="63"/>
        <v>0</v>
      </c>
      <c r="CR67" s="41">
        <f t="shared" si="63"/>
        <v>0</v>
      </c>
      <c r="CS67" s="41">
        <f t="shared" si="47"/>
        <v>0</v>
      </c>
      <c r="CT67" s="41">
        <f t="shared" si="47"/>
        <v>0</v>
      </c>
      <c r="CU67" s="41">
        <f t="shared" si="47"/>
        <v>0</v>
      </c>
      <c r="CV67" s="41">
        <f t="shared" si="47"/>
        <v>0</v>
      </c>
      <c r="CW67" s="41">
        <f t="shared" si="47"/>
        <v>0</v>
      </c>
      <c r="CX67" s="41">
        <f t="shared" si="47"/>
        <v>0</v>
      </c>
      <c r="CY67" s="41">
        <f t="shared" si="47"/>
        <v>0</v>
      </c>
      <c r="CZ67" s="41">
        <f t="shared" si="47"/>
        <v>0</v>
      </c>
      <c r="DA67" s="41">
        <f t="shared" si="47"/>
        <v>0</v>
      </c>
      <c r="DB67" s="41">
        <f t="shared" si="47"/>
        <v>0</v>
      </c>
      <c r="DC67" s="41">
        <f t="shared" si="47"/>
        <v>0</v>
      </c>
      <c r="DD67" s="41">
        <f t="shared" si="47"/>
        <v>0</v>
      </c>
      <c r="DE67" s="41">
        <f t="shared" si="47"/>
        <v>0</v>
      </c>
      <c r="DF67" s="41">
        <f t="shared" si="47"/>
        <v>0</v>
      </c>
      <c r="DG67" s="41">
        <f t="shared" si="47"/>
        <v>0</v>
      </c>
      <c r="DH67" s="41">
        <f t="shared" si="47"/>
        <v>0</v>
      </c>
      <c r="DI67" s="41">
        <f t="shared" ref="DI67:DU86" si="68">DH67</f>
        <v>0</v>
      </c>
      <c r="DJ67" s="41">
        <f t="shared" si="68"/>
        <v>0</v>
      </c>
      <c r="DK67" s="41">
        <f t="shared" si="68"/>
        <v>0</v>
      </c>
      <c r="DL67" s="41">
        <f t="shared" si="68"/>
        <v>0</v>
      </c>
      <c r="DM67" s="41">
        <f t="shared" si="68"/>
        <v>0</v>
      </c>
      <c r="DN67" s="41">
        <f t="shared" si="68"/>
        <v>0</v>
      </c>
      <c r="DO67" s="41">
        <f t="shared" si="68"/>
        <v>0</v>
      </c>
      <c r="DP67" s="41">
        <f t="shared" si="68"/>
        <v>0</v>
      </c>
      <c r="DQ67" s="41">
        <f t="shared" si="68"/>
        <v>0</v>
      </c>
      <c r="DR67" s="41">
        <f t="shared" si="68"/>
        <v>0</v>
      </c>
      <c r="DS67" s="41">
        <f t="shared" si="68"/>
        <v>0</v>
      </c>
      <c r="DT67" s="41">
        <f t="shared" si="68"/>
        <v>0</v>
      </c>
      <c r="DU67" s="41">
        <f t="shared" si="68"/>
        <v>0</v>
      </c>
      <c r="DV67" s="41">
        <f t="shared" si="64"/>
        <v>0</v>
      </c>
      <c r="DW67" s="41">
        <f t="shared" si="54"/>
        <v>0</v>
      </c>
      <c r="DX67" s="41">
        <f t="shared" si="54"/>
        <v>0</v>
      </c>
      <c r="DY67" s="41">
        <f t="shared" si="48"/>
        <v>0</v>
      </c>
      <c r="DZ67" s="41">
        <f t="shared" si="48"/>
        <v>0</v>
      </c>
      <c r="EA67" s="41">
        <f t="shared" si="48"/>
        <v>0</v>
      </c>
      <c r="EB67" s="41">
        <f t="shared" si="48"/>
        <v>0</v>
      </c>
      <c r="EC67" s="41">
        <f t="shared" si="48"/>
        <v>0</v>
      </c>
      <c r="ED67" s="41">
        <f t="shared" si="48"/>
        <v>0</v>
      </c>
      <c r="EE67" s="41">
        <f t="shared" si="48"/>
        <v>0</v>
      </c>
      <c r="EF67" s="41">
        <f t="shared" si="48"/>
        <v>0</v>
      </c>
      <c r="EG67" s="41">
        <f t="shared" si="48"/>
        <v>0</v>
      </c>
      <c r="EH67" s="41">
        <f t="shared" si="48"/>
        <v>0</v>
      </c>
      <c r="EI67" s="41">
        <f t="shared" si="48"/>
        <v>0</v>
      </c>
      <c r="EJ67" s="41">
        <f t="shared" si="48"/>
        <v>0</v>
      </c>
      <c r="EK67" s="41">
        <f t="shared" si="48"/>
        <v>0</v>
      </c>
      <c r="EL67" s="41">
        <f t="shared" si="48"/>
        <v>0</v>
      </c>
      <c r="EM67" s="41">
        <f t="shared" si="48"/>
        <v>0</v>
      </c>
      <c r="EN67" s="41">
        <f t="shared" si="48"/>
        <v>0</v>
      </c>
      <c r="EO67" s="41">
        <f t="shared" ref="EO67:FA86" si="69">EN67</f>
        <v>0</v>
      </c>
      <c r="EP67" s="41">
        <f t="shared" si="69"/>
        <v>0</v>
      </c>
      <c r="EQ67" s="41">
        <f t="shared" si="69"/>
        <v>0</v>
      </c>
      <c r="ER67" s="41">
        <f t="shared" si="69"/>
        <v>0</v>
      </c>
      <c r="ES67" s="41">
        <f t="shared" si="69"/>
        <v>0</v>
      </c>
      <c r="ET67" s="41">
        <f t="shared" si="69"/>
        <v>0</v>
      </c>
      <c r="EU67" s="41">
        <f t="shared" si="69"/>
        <v>0</v>
      </c>
      <c r="EV67" s="41">
        <f t="shared" si="69"/>
        <v>0</v>
      </c>
      <c r="EW67" s="41">
        <f t="shared" si="69"/>
        <v>0</v>
      </c>
      <c r="EX67" s="41">
        <f t="shared" si="69"/>
        <v>0</v>
      </c>
      <c r="EY67" s="41">
        <f t="shared" si="69"/>
        <v>0</v>
      </c>
      <c r="EZ67" s="41">
        <f t="shared" si="69"/>
        <v>0</v>
      </c>
      <c r="FA67" s="41">
        <f t="shared" si="69"/>
        <v>0</v>
      </c>
      <c r="FB67" s="41">
        <f t="shared" si="65"/>
        <v>0</v>
      </c>
      <c r="FC67" s="41">
        <f t="shared" si="56"/>
        <v>0</v>
      </c>
      <c r="FD67" s="41">
        <f t="shared" si="56"/>
        <v>0</v>
      </c>
      <c r="FE67" s="41">
        <f t="shared" si="49"/>
        <v>0</v>
      </c>
      <c r="FF67" s="41">
        <f t="shared" si="49"/>
        <v>0</v>
      </c>
      <c r="FG67" s="41">
        <f t="shared" si="49"/>
        <v>0</v>
      </c>
      <c r="FH67" s="41">
        <f t="shared" si="49"/>
        <v>0</v>
      </c>
      <c r="FI67" s="41">
        <f t="shared" si="49"/>
        <v>0</v>
      </c>
      <c r="FJ67" s="41">
        <f t="shared" si="49"/>
        <v>0</v>
      </c>
      <c r="FK67" s="41">
        <f t="shared" si="49"/>
        <v>0</v>
      </c>
      <c r="FL67" s="41">
        <f t="shared" si="49"/>
        <v>0</v>
      </c>
      <c r="FM67" s="41">
        <f t="shared" si="49"/>
        <v>0</v>
      </c>
      <c r="FN67" s="41">
        <f t="shared" si="49"/>
        <v>0</v>
      </c>
      <c r="FO67" s="41">
        <f t="shared" si="49"/>
        <v>0</v>
      </c>
      <c r="FP67" s="41">
        <f t="shared" si="49"/>
        <v>0</v>
      </c>
      <c r="FQ67" s="41">
        <f t="shared" si="49"/>
        <v>0</v>
      </c>
      <c r="FR67" s="41">
        <f t="shared" si="49"/>
        <v>0</v>
      </c>
      <c r="FS67" s="41">
        <f t="shared" si="49"/>
        <v>0</v>
      </c>
      <c r="FT67" s="41">
        <f t="shared" si="49"/>
        <v>0</v>
      </c>
      <c r="FU67" s="41">
        <f t="shared" ref="FU67:GG86" si="70">FT67</f>
        <v>0</v>
      </c>
      <c r="FV67" s="41">
        <f t="shared" si="70"/>
        <v>0</v>
      </c>
      <c r="FW67" s="41">
        <f t="shared" si="70"/>
        <v>0</v>
      </c>
      <c r="FX67" s="41">
        <f t="shared" si="70"/>
        <v>0</v>
      </c>
      <c r="FY67" s="41">
        <f t="shared" si="70"/>
        <v>0</v>
      </c>
      <c r="FZ67" s="41">
        <f t="shared" si="70"/>
        <v>0</v>
      </c>
      <c r="GA67" s="41">
        <f t="shared" si="70"/>
        <v>0</v>
      </c>
      <c r="GB67" s="41">
        <f t="shared" si="70"/>
        <v>0</v>
      </c>
      <c r="GC67" s="41">
        <f t="shared" si="70"/>
        <v>0</v>
      </c>
      <c r="GD67" s="41">
        <f t="shared" si="70"/>
        <v>0</v>
      </c>
      <c r="GE67" s="41">
        <f t="shared" si="70"/>
        <v>0</v>
      </c>
      <c r="GF67" s="41">
        <f t="shared" si="70"/>
        <v>0</v>
      </c>
      <c r="GG67" s="41">
        <f t="shared" si="70"/>
        <v>0</v>
      </c>
      <c r="GH67" s="41">
        <f t="shared" si="66"/>
        <v>0</v>
      </c>
      <c r="GI67" s="41">
        <f t="shared" si="58"/>
        <v>0</v>
      </c>
      <c r="GJ67" s="41">
        <f t="shared" si="58"/>
        <v>0</v>
      </c>
      <c r="GK67" s="41">
        <f t="shared" si="50"/>
        <v>0</v>
      </c>
      <c r="GL67" s="41">
        <f t="shared" si="50"/>
        <v>0</v>
      </c>
      <c r="GM67" s="41">
        <f t="shared" si="50"/>
        <v>0</v>
      </c>
      <c r="GN67" s="41">
        <f t="shared" si="50"/>
        <v>0</v>
      </c>
      <c r="GO67" s="41">
        <f t="shared" si="50"/>
        <v>0</v>
      </c>
      <c r="GP67" s="41">
        <f t="shared" si="50"/>
        <v>0</v>
      </c>
      <c r="GQ67" s="41">
        <f t="shared" si="50"/>
        <v>0</v>
      </c>
      <c r="GR67" s="41">
        <f t="shared" si="50"/>
        <v>0</v>
      </c>
      <c r="GS67" s="41">
        <f t="shared" si="50"/>
        <v>0</v>
      </c>
      <c r="GT67" s="41">
        <f t="shared" si="50"/>
        <v>0</v>
      </c>
      <c r="GU67" s="41">
        <f t="shared" si="50"/>
        <v>0</v>
      </c>
      <c r="GV67" s="41">
        <f t="shared" si="50"/>
        <v>0</v>
      </c>
      <c r="GW67" s="41">
        <f t="shared" si="50"/>
        <v>0</v>
      </c>
      <c r="GX67" s="41">
        <f t="shared" si="50"/>
        <v>0</v>
      </c>
      <c r="GY67" s="41">
        <f t="shared" si="59"/>
        <v>0</v>
      </c>
      <c r="GZ67" s="41">
        <f t="shared" si="59"/>
        <v>0</v>
      </c>
      <c r="HA67" s="41">
        <f t="shared" si="59"/>
        <v>0</v>
      </c>
      <c r="HB67" s="41">
        <f t="shared" si="59"/>
        <v>0</v>
      </c>
      <c r="HC67" s="41">
        <f t="shared" si="59"/>
        <v>0</v>
      </c>
      <c r="HD67" s="41">
        <f t="shared" si="59"/>
        <v>0</v>
      </c>
      <c r="HE67" s="41">
        <f t="shared" si="62"/>
        <v>0</v>
      </c>
      <c r="HF67" s="41">
        <f t="shared" si="62"/>
        <v>0</v>
      </c>
      <c r="HG67" s="41">
        <f t="shared" si="62"/>
        <v>0</v>
      </c>
      <c r="HH67" s="41">
        <f t="shared" si="62"/>
        <v>0</v>
      </c>
      <c r="HI67" s="41">
        <f t="shared" si="62"/>
        <v>0</v>
      </c>
      <c r="HJ67" s="41">
        <f t="shared" si="62"/>
        <v>0</v>
      </c>
    </row>
    <row r="68" spans="1:218" ht="14.4" x14ac:dyDescent="0.3">
      <c r="A68" s="42">
        <v>65</v>
      </c>
      <c r="B68" s="43">
        <f>'CMM4 - AUX CALC'!$BN$67</f>
        <v>0</v>
      </c>
      <c r="BO68" s="41">
        <f>$B68/(_xlfn.SINGLE(PrazoConcessao)*12-BO$3+1)</f>
        <v>0</v>
      </c>
      <c r="BP68" s="41">
        <f t="shared" si="52"/>
        <v>0</v>
      </c>
      <c r="BQ68" s="41">
        <f t="shared" si="52"/>
        <v>0</v>
      </c>
      <c r="BR68" s="41">
        <f t="shared" si="52"/>
        <v>0</v>
      </c>
      <c r="BS68" s="41">
        <f t="shared" si="52"/>
        <v>0</v>
      </c>
      <c r="BT68" s="41">
        <f t="shared" si="52"/>
        <v>0</v>
      </c>
      <c r="BU68" s="41">
        <f t="shared" si="52"/>
        <v>0</v>
      </c>
      <c r="BV68" s="41">
        <f t="shared" si="52"/>
        <v>0</v>
      </c>
      <c r="BW68" s="41">
        <f t="shared" si="52"/>
        <v>0</v>
      </c>
      <c r="BX68" s="41">
        <f t="shared" si="52"/>
        <v>0</v>
      </c>
      <c r="BY68" s="41">
        <f t="shared" si="52"/>
        <v>0</v>
      </c>
      <c r="BZ68" s="41">
        <f t="shared" si="52"/>
        <v>0</v>
      </c>
      <c r="CA68" s="41">
        <f t="shared" si="52"/>
        <v>0</v>
      </c>
      <c r="CB68" s="41">
        <f t="shared" si="52"/>
        <v>0</v>
      </c>
      <c r="CC68" s="41">
        <f t="shared" si="52"/>
        <v>0</v>
      </c>
      <c r="CD68" s="41">
        <f t="shared" si="52"/>
        <v>0</v>
      </c>
      <c r="CE68" s="41">
        <f t="shared" si="52"/>
        <v>0</v>
      </c>
      <c r="CF68" s="41">
        <f t="shared" si="67"/>
        <v>0</v>
      </c>
      <c r="CG68" s="41">
        <f t="shared" si="67"/>
        <v>0</v>
      </c>
      <c r="CH68" s="41">
        <f t="shared" si="67"/>
        <v>0</v>
      </c>
      <c r="CI68" s="41">
        <f t="shared" si="67"/>
        <v>0</v>
      </c>
      <c r="CJ68" s="41">
        <f t="shared" si="67"/>
        <v>0</v>
      </c>
      <c r="CK68" s="41">
        <f t="shared" si="67"/>
        <v>0</v>
      </c>
      <c r="CL68" s="41">
        <f t="shared" si="67"/>
        <v>0</v>
      </c>
      <c r="CM68" s="41">
        <f t="shared" si="67"/>
        <v>0</v>
      </c>
      <c r="CN68" s="41">
        <f t="shared" si="67"/>
        <v>0</v>
      </c>
      <c r="CO68" s="41">
        <f t="shared" si="67"/>
        <v>0</v>
      </c>
      <c r="CP68" s="41">
        <f t="shared" si="67"/>
        <v>0</v>
      </c>
      <c r="CQ68" s="41">
        <f t="shared" si="63"/>
        <v>0</v>
      </c>
      <c r="CR68" s="41">
        <f t="shared" si="63"/>
        <v>0</v>
      </c>
      <c r="CS68" s="41">
        <f t="shared" si="47"/>
        <v>0</v>
      </c>
      <c r="CT68" s="41">
        <f t="shared" si="47"/>
        <v>0</v>
      </c>
      <c r="CU68" s="41">
        <f t="shared" si="47"/>
        <v>0</v>
      </c>
      <c r="CV68" s="41">
        <f t="shared" si="47"/>
        <v>0</v>
      </c>
      <c r="CW68" s="41">
        <f t="shared" si="47"/>
        <v>0</v>
      </c>
      <c r="CX68" s="41">
        <f t="shared" si="47"/>
        <v>0</v>
      </c>
      <c r="CY68" s="41">
        <f t="shared" si="47"/>
        <v>0</v>
      </c>
      <c r="CZ68" s="41">
        <f t="shared" si="47"/>
        <v>0</v>
      </c>
      <c r="DA68" s="41">
        <f t="shared" si="47"/>
        <v>0</v>
      </c>
      <c r="DB68" s="41">
        <f t="shared" si="47"/>
        <v>0</v>
      </c>
      <c r="DC68" s="41">
        <f t="shared" si="47"/>
        <v>0</v>
      </c>
      <c r="DD68" s="41">
        <f t="shared" si="47"/>
        <v>0</v>
      </c>
      <c r="DE68" s="41">
        <f t="shared" si="47"/>
        <v>0</v>
      </c>
      <c r="DF68" s="41">
        <f t="shared" si="47"/>
        <v>0</v>
      </c>
      <c r="DG68" s="41">
        <f t="shared" si="47"/>
        <v>0</v>
      </c>
      <c r="DH68" s="41">
        <f t="shared" si="47"/>
        <v>0</v>
      </c>
      <c r="DI68" s="41">
        <f t="shared" si="68"/>
        <v>0</v>
      </c>
      <c r="DJ68" s="41">
        <f t="shared" si="68"/>
        <v>0</v>
      </c>
      <c r="DK68" s="41">
        <f t="shared" si="68"/>
        <v>0</v>
      </c>
      <c r="DL68" s="41">
        <f t="shared" si="68"/>
        <v>0</v>
      </c>
      <c r="DM68" s="41">
        <f t="shared" si="68"/>
        <v>0</v>
      </c>
      <c r="DN68" s="41">
        <f t="shared" si="68"/>
        <v>0</v>
      </c>
      <c r="DO68" s="41">
        <f t="shared" si="68"/>
        <v>0</v>
      </c>
      <c r="DP68" s="41">
        <f t="shared" si="68"/>
        <v>0</v>
      </c>
      <c r="DQ68" s="41">
        <f t="shared" si="68"/>
        <v>0</v>
      </c>
      <c r="DR68" s="41">
        <f t="shared" si="68"/>
        <v>0</v>
      </c>
      <c r="DS68" s="41">
        <f t="shared" si="68"/>
        <v>0</v>
      </c>
      <c r="DT68" s="41">
        <f t="shared" si="68"/>
        <v>0</v>
      </c>
      <c r="DU68" s="41">
        <f t="shared" si="68"/>
        <v>0</v>
      </c>
      <c r="DV68" s="41">
        <f t="shared" si="64"/>
        <v>0</v>
      </c>
      <c r="DW68" s="41">
        <f t="shared" si="54"/>
        <v>0</v>
      </c>
      <c r="DX68" s="41">
        <f t="shared" si="54"/>
        <v>0</v>
      </c>
      <c r="DY68" s="41">
        <f t="shared" si="48"/>
        <v>0</v>
      </c>
      <c r="DZ68" s="41">
        <f t="shared" si="48"/>
        <v>0</v>
      </c>
      <c r="EA68" s="41">
        <f t="shared" si="48"/>
        <v>0</v>
      </c>
      <c r="EB68" s="41">
        <f t="shared" si="48"/>
        <v>0</v>
      </c>
      <c r="EC68" s="41">
        <f t="shared" si="48"/>
        <v>0</v>
      </c>
      <c r="ED68" s="41">
        <f t="shared" si="48"/>
        <v>0</v>
      </c>
      <c r="EE68" s="41">
        <f t="shared" si="48"/>
        <v>0</v>
      </c>
      <c r="EF68" s="41">
        <f t="shared" si="48"/>
        <v>0</v>
      </c>
      <c r="EG68" s="41">
        <f t="shared" si="48"/>
        <v>0</v>
      </c>
      <c r="EH68" s="41">
        <f t="shared" si="48"/>
        <v>0</v>
      </c>
      <c r="EI68" s="41">
        <f t="shared" si="48"/>
        <v>0</v>
      </c>
      <c r="EJ68" s="41">
        <f t="shared" si="48"/>
        <v>0</v>
      </c>
      <c r="EK68" s="41">
        <f t="shared" si="48"/>
        <v>0</v>
      </c>
      <c r="EL68" s="41">
        <f t="shared" si="48"/>
        <v>0</v>
      </c>
      <c r="EM68" s="41">
        <f t="shared" si="48"/>
        <v>0</v>
      </c>
      <c r="EN68" s="41">
        <f t="shared" si="48"/>
        <v>0</v>
      </c>
      <c r="EO68" s="41">
        <f t="shared" si="69"/>
        <v>0</v>
      </c>
      <c r="EP68" s="41">
        <f t="shared" si="69"/>
        <v>0</v>
      </c>
      <c r="EQ68" s="41">
        <f t="shared" si="69"/>
        <v>0</v>
      </c>
      <c r="ER68" s="41">
        <f t="shared" si="69"/>
        <v>0</v>
      </c>
      <c r="ES68" s="41">
        <f t="shared" si="69"/>
        <v>0</v>
      </c>
      <c r="ET68" s="41">
        <f t="shared" si="69"/>
        <v>0</v>
      </c>
      <c r="EU68" s="41">
        <f t="shared" si="69"/>
        <v>0</v>
      </c>
      <c r="EV68" s="41">
        <f t="shared" si="69"/>
        <v>0</v>
      </c>
      <c r="EW68" s="41">
        <f t="shared" si="69"/>
        <v>0</v>
      </c>
      <c r="EX68" s="41">
        <f t="shared" si="69"/>
        <v>0</v>
      </c>
      <c r="EY68" s="41">
        <f t="shared" si="69"/>
        <v>0</v>
      </c>
      <c r="EZ68" s="41">
        <f t="shared" si="69"/>
        <v>0</v>
      </c>
      <c r="FA68" s="41">
        <f t="shared" si="69"/>
        <v>0</v>
      </c>
      <c r="FB68" s="41">
        <f t="shared" si="65"/>
        <v>0</v>
      </c>
      <c r="FC68" s="41">
        <f t="shared" si="56"/>
        <v>0</v>
      </c>
      <c r="FD68" s="41">
        <f t="shared" si="56"/>
        <v>0</v>
      </c>
      <c r="FE68" s="41">
        <f t="shared" si="49"/>
        <v>0</v>
      </c>
      <c r="FF68" s="41">
        <f t="shared" si="49"/>
        <v>0</v>
      </c>
      <c r="FG68" s="41">
        <f t="shared" si="49"/>
        <v>0</v>
      </c>
      <c r="FH68" s="41">
        <f t="shared" si="49"/>
        <v>0</v>
      </c>
      <c r="FI68" s="41">
        <f t="shared" si="49"/>
        <v>0</v>
      </c>
      <c r="FJ68" s="41">
        <f t="shared" si="49"/>
        <v>0</v>
      </c>
      <c r="FK68" s="41">
        <f t="shared" si="49"/>
        <v>0</v>
      </c>
      <c r="FL68" s="41">
        <f t="shared" si="49"/>
        <v>0</v>
      </c>
      <c r="FM68" s="41">
        <f t="shared" si="49"/>
        <v>0</v>
      </c>
      <c r="FN68" s="41">
        <f t="shared" si="49"/>
        <v>0</v>
      </c>
      <c r="FO68" s="41">
        <f t="shared" si="49"/>
        <v>0</v>
      </c>
      <c r="FP68" s="41">
        <f t="shared" si="49"/>
        <v>0</v>
      </c>
      <c r="FQ68" s="41">
        <f t="shared" si="49"/>
        <v>0</v>
      </c>
      <c r="FR68" s="41">
        <f t="shared" si="49"/>
        <v>0</v>
      </c>
      <c r="FS68" s="41">
        <f t="shared" si="49"/>
        <v>0</v>
      </c>
      <c r="FT68" s="41">
        <f t="shared" si="49"/>
        <v>0</v>
      </c>
      <c r="FU68" s="41">
        <f t="shared" si="70"/>
        <v>0</v>
      </c>
      <c r="FV68" s="41">
        <f t="shared" si="70"/>
        <v>0</v>
      </c>
      <c r="FW68" s="41">
        <f t="shared" si="70"/>
        <v>0</v>
      </c>
      <c r="FX68" s="41">
        <f t="shared" si="70"/>
        <v>0</v>
      </c>
      <c r="FY68" s="41">
        <f t="shared" si="70"/>
        <v>0</v>
      </c>
      <c r="FZ68" s="41">
        <f t="shared" si="70"/>
        <v>0</v>
      </c>
      <c r="GA68" s="41">
        <f t="shared" si="70"/>
        <v>0</v>
      </c>
      <c r="GB68" s="41">
        <f t="shared" si="70"/>
        <v>0</v>
      </c>
      <c r="GC68" s="41">
        <f t="shared" si="70"/>
        <v>0</v>
      </c>
      <c r="GD68" s="41">
        <f t="shared" si="70"/>
        <v>0</v>
      </c>
      <c r="GE68" s="41">
        <f t="shared" si="70"/>
        <v>0</v>
      </c>
      <c r="GF68" s="41">
        <f t="shared" si="70"/>
        <v>0</v>
      </c>
      <c r="GG68" s="41">
        <f t="shared" si="70"/>
        <v>0</v>
      </c>
      <c r="GH68" s="41">
        <f t="shared" si="66"/>
        <v>0</v>
      </c>
      <c r="GI68" s="41">
        <f t="shared" si="58"/>
        <v>0</v>
      </c>
      <c r="GJ68" s="41">
        <f t="shared" si="58"/>
        <v>0</v>
      </c>
      <c r="GK68" s="41">
        <f t="shared" si="50"/>
        <v>0</v>
      </c>
      <c r="GL68" s="41">
        <f t="shared" si="50"/>
        <v>0</v>
      </c>
      <c r="GM68" s="41">
        <f t="shared" si="50"/>
        <v>0</v>
      </c>
      <c r="GN68" s="41">
        <f t="shared" si="50"/>
        <v>0</v>
      </c>
      <c r="GO68" s="41">
        <f t="shared" si="50"/>
        <v>0</v>
      </c>
      <c r="GP68" s="41">
        <f t="shared" si="50"/>
        <v>0</v>
      </c>
      <c r="GQ68" s="41">
        <f t="shared" si="50"/>
        <v>0</v>
      </c>
      <c r="GR68" s="41">
        <f t="shared" si="50"/>
        <v>0</v>
      </c>
      <c r="GS68" s="41">
        <f t="shared" si="50"/>
        <v>0</v>
      </c>
      <c r="GT68" s="41">
        <f t="shared" si="50"/>
        <v>0</v>
      </c>
      <c r="GU68" s="41">
        <f t="shared" si="50"/>
        <v>0</v>
      </c>
      <c r="GV68" s="41">
        <f t="shared" si="50"/>
        <v>0</v>
      </c>
      <c r="GW68" s="41">
        <f t="shared" si="50"/>
        <v>0</v>
      </c>
      <c r="GX68" s="41">
        <f t="shared" si="50"/>
        <v>0</v>
      </c>
      <c r="GY68" s="41">
        <f t="shared" si="59"/>
        <v>0</v>
      </c>
      <c r="GZ68" s="41">
        <f t="shared" si="59"/>
        <v>0</v>
      </c>
      <c r="HA68" s="41">
        <f t="shared" si="59"/>
        <v>0</v>
      </c>
      <c r="HB68" s="41">
        <f t="shared" si="59"/>
        <v>0</v>
      </c>
      <c r="HC68" s="41">
        <f t="shared" si="59"/>
        <v>0</v>
      </c>
      <c r="HD68" s="41">
        <f t="shared" si="59"/>
        <v>0</v>
      </c>
      <c r="HE68" s="41">
        <f t="shared" si="62"/>
        <v>0</v>
      </c>
      <c r="HF68" s="41">
        <f t="shared" si="62"/>
        <v>0</v>
      </c>
      <c r="HG68" s="41">
        <f t="shared" si="62"/>
        <v>0</v>
      </c>
      <c r="HH68" s="41">
        <f t="shared" si="62"/>
        <v>0</v>
      </c>
      <c r="HI68" s="41">
        <f t="shared" si="62"/>
        <v>0</v>
      </c>
      <c r="HJ68" s="41">
        <f t="shared" si="62"/>
        <v>0</v>
      </c>
    </row>
    <row r="69" spans="1:218" ht="14.4" x14ac:dyDescent="0.3">
      <c r="A69" s="42">
        <v>66</v>
      </c>
      <c r="B69" s="43">
        <f>'CMM4 - AUX CALC'!$BO$67</f>
        <v>0</v>
      </c>
      <c r="BP69" s="41">
        <f>$B69/(_xlfn.SINGLE(PrazoConcessao)*12-BP$3+1)</f>
        <v>0</v>
      </c>
      <c r="BQ69" s="41">
        <f t="shared" si="52"/>
        <v>0</v>
      </c>
      <c r="BR69" s="41">
        <f t="shared" si="52"/>
        <v>0</v>
      </c>
      <c r="BS69" s="41">
        <f t="shared" si="52"/>
        <v>0</v>
      </c>
      <c r="BT69" s="41">
        <f t="shared" si="52"/>
        <v>0</v>
      </c>
      <c r="BU69" s="41">
        <f t="shared" si="52"/>
        <v>0</v>
      </c>
      <c r="BV69" s="41">
        <f t="shared" si="52"/>
        <v>0</v>
      </c>
      <c r="BW69" s="41">
        <f t="shared" si="52"/>
        <v>0</v>
      </c>
      <c r="BX69" s="41">
        <f t="shared" si="52"/>
        <v>0</v>
      </c>
      <c r="BY69" s="41">
        <f t="shared" si="52"/>
        <v>0</v>
      </c>
      <c r="BZ69" s="41">
        <f t="shared" si="52"/>
        <v>0</v>
      </c>
      <c r="CA69" s="41">
        <f t="shared" si="52"/>
        <v>0</v>
      </c>
      <c r="CB69" s="41">
        <f t="shared" si="52"/>
        <v>0</v>
      </c>
      <c r="CC69" s="41">
        <f t="shared" si="52"/>
        <v>0</v>
      </c>
      <c r="CD69" s="41">
        <f t="shared" si="52"/>
        <v>0</v>
      </c>
      <c r="CE69" s="41">
        <f t="shared" si="52"/>
        <v>0</v>
      </c>
      <c r="CF69" s="41">
        <f t="shared" si="67"/>
        <v>0</v>
      </c>
      <c r="CG69" s="41">
        <f t="shared" si="67"/>
        <v>0</v>
      </c>
      <c r="CH69" s="41">
        <f t="shared" si="67"/>
        <v>0</v>
      </c>
      <c r="CI69" s="41">
        <f t="shared" si="67"/>
        <v>0</v>
      </c>
      <c r="CJ69" s="41">
        <f t="shared" si="67"/>
        <v>0</v>
      </c>
      <c r="CK69" s="41">
        <f t="shared" si="67"/>
        <v>0</v>
      </c>
      <c r="CL69" s="41">
        <f t="shared" si="67"/>
        <v>0</v>
      </c>
      <c r="CM69" s="41">
        <f t="shared" si="67"/>
        <v>0</v>
      </c>
      <c r="CN69" s="41">
        <f t="shared" si="67"/>
        <v>0</v>
      </c>
      <c r="CO69" s="41">
        <f t="shared" si="67"/>
        <v>0</v>
      </c>
      <c r="CP69" s="41">
        <f t="shared" si="67"/>
        <v>0</v>
      </c>
      <c r="CQ69" s="41">
        <f t="shared" si="63"/>
        <v>0</v>
      </c>
      <c r="CR69" s="41">
        <f t="shared" si="63"/>
        <v>0</v>
      </c>
      <c r="CS69" s="41">
        <f t="shared" si="47"/>
        <v>0</v>
      </c>
      <c r="CT69" s="41">
        <f t="shared" si="47"/>
        <v>0</v>
      </c>
      <c r="CU69" s="41">
        <f t="shared" si="47"/>
        <v>0</v>
      </c>
      <c r="CV69" s="41">
        <f t="shared" si="47"/>
        <v>0</v>
      </c>
      <c r="CW69" s="41">
        <f t="shared" si="47"/>
        <v>0</v>
      </c>
      <c r="CX69" s="41">
        <f t="shared" si="47"/>
        <v>0</v>
      </c>
      <c r="CY69" s="41">
        <f t="shared" si="47"/>
        <v>0</v>
      </c>
      <c r="CZ69" s="41">
        <f t="shared" si="47"/>
        <v>0</v>
      </c>
      <c r="DA69" s="41">
        <f t="shared" si="47"/>
        <v>0</v>
      </c>
      <c r="DB69" s="41">
        <f t="shared" si="47"/>
        <v>0</v>
      </c>
      <c r="DC69" s="41">
        <f t="shared" si="47"/>
        <v>0</v>
      </c>
      <c r="DD69" s="41">
        <f t="shared" ref="DD69:DP99" si="71">DC69</f>
        <v>0</v>
      </c>
      <c r="DE69" s="41">
        <f t="shared" si="71"/>
        <v>0</v>
      </c>
      <c r="DF69" s="41">
        <f t="shared" si="71"/>
        <v>0</v>
      </c>
      <c r="DG69" s="41">
        <f t="shared" si="71"/>
        <v>0</v>
      </c>
      <c r="DH69" s="41">
        <f t="shared" si="71"/>
        <v>0</v>
      </c>
      <c r="DI69" s="41">
        <f t="shared" si="68"/>
        <v>0</v>
      </c>
      <c r="DJ69" s="41">
        <f t="shared" si="68"/>
        <v>0</v>
      </c>
      <c r="DK69" s="41">
        <f t="shared" si="68"/>
        <v>0</v>
      </c>
      <c r="DL69" s="41">
        <f t="shared" si="68"/>
        <v>0</v>
      </c>
      <c r="DM69" s="41">
        <f t="shared" si="68"/>
        <v>0</v>
      </c>
      <c r="DN69" s="41">
        <f t="shared" si="68"/>
        <v>0</v>
      </c>
      <c r="DO69" s="41">
        <f t="shared" si="68"/>
        <v>0</v>
      </c>
      <c r="DP69" s="41">
        <f t="shared" si="68"/>
        <v>0</v>
      </c>
      <c r="DQ69" s="41">
        <f t="shared" si="68"/>
        <v>0</v>
      </c>
      <c r="DR69" s="41">
        <f t="shared" si="68"/>
        <v>0</v>
      </c>
      <c r="DS69" s="41">
        <f t="shared" si="68"/>
        <v>0</v>
      </c>
      <c r="DT69" s="41">
        <f t="shared" si="68"/>
        <v>0</v>
      </c>
      <c r="DU69" s="41">
        <f t="shared" si="68"/>
        <v>0</v>
      </c>
      <c r="DV69" s="41">
        <f t="shared" si="64"/>
        <v>0</v>
      </c>
      <c r="DW69" s="41">
        <f t="shared" si="54"/>
        <v>0</v>
      </c>
      <c r="DX69" s="41">
        <f t="shared" si="54"/>
        <v>0</v>
      </c>
      <c r="DY69" s="41">
        <f t="shared" si="48"/>
        <v>0</v>
      </c>
      <c r="DZ69" s="41">
        <f t="shared" si="48"/>
        <v>0</v>
      </c>
      <c r="EA69" s="41">
        <f t="shared" si="48"/>
        <v>0</v>
      </c>
      <c r="EB69" s="41">
        <f t="shared" si="48"/>
        <v>0</v>
      </c>
      <c r="EC69" s="41">
        <f t="shared" si="48"/>
        <v>0</v>
      </c>
      <c r="ED69" s="41">
        <f t="shared" si="48"/>
        <v>0</v>
      </c>
      <c r="EE69" s="41">
        <f t="shared" si="48"/>
        <v>0</v>
      </c>
      <c r="EF69" s="41">
        <f t="shared" si="48"/>
        <v>0</v>
      </c>
      <c r="EG69" s="41">
        <f t="shared" si="48"/>
        <v>0</v>
      </c>
      <c r="EH69" s="41">
        <f t="shared" si="48"/>
        <v>0</v>
      </c>
      <c r="EI69" s="41">
        <f t="shared" si="48"/>
        <v>0</v>
      </c>
      <c r="EJ69" s="41">
        <f t="shared" ref="EJ69:EV99" si="72">EI69</f>
        <v>0</v>
      </c>
      <c r="EK69" s="41">
        <f t="shared" si="72"/>
        <v>0</v>
      </c>
      <c r="EL69" s="41">
        <f t="shared" si="72"/>
        <v>0</v>
      </c>
      <c r="EM69" s="41">
        <f t="shared" si="72"/>
        <v>0</v>
      </c>
      <c r="EN69" s="41">
        <f t="shared" si="72"/>
        <v>0</v>
      </c>
      <c r="EO69" s="41">
        <f t="shared" si="69"/>
        <v>0</v>
      </c>
      <c r="EP69" s="41">
        <f t="shared" si="69"/>
        <v>0</v>
      </c>
      <c r="EQ69" s="41">
        <f t="shared" si="69"/>
        <v>0</v>
      </c>
      <c r="ER69" s="41">
        <f t="shared" si="69"/>
        <v>0</v>
      </c>
      <c r="ES69" s="41">
        <f t="shared" si="69"/>
        <v>0</v>
      </c>
      <c r="ET69" s="41">
        <f t="shared" si="69"/>
        <v>0</v>
      </c>
      <c r="EU69" s="41">
        <f t="shared" si="69"/>
        <v>0</v>
      </c>
      <c r="EV69" s="41">
        <f t="shared" si="69"/>
        <v>0</v>
      </c>
      <c r="EW69" s="41">
        <f t="shared" si="69"/>
        <v>0</v>
      </c>
      <c r="EX69" s="41">
        <f t="shared" si="69"/>
        <v>0</v>
      </c>
      <c r="EY69" s="41">
        <f t="shared" si="69"/>
        <v>0</v>
      </c>
      <c r="EZ69" s="41">
        <f t="shared" si="69"/>
        <v>0</v>
      </c>
      <c r="FA69" s="41">
        <f t="shared" si="69"/>
        <v>0</v>
      </c>
      <c r="FB69" s="41">
        <f t="shared" si="65"/>
        <v>0</v>
      </c>
      <c r="FC69" s="41">
        <f t="shared" si="56"/>
        <v>0</v>
      </c>
      <c r="FD69" s="41">
        <f t="shared" si="56"/>
        <v>0</v>
      </c>
      <c r="FE69" s="41">
        <f t="shared" si="49"/>
        <v>0</v>
      </c>
      <c r="FF69" s="41">
        <f t="shared" si="49"/>
        <v>0</v>
      </c>
      <c r="FG69" s="41">
        <f t="shared" si="49"/>
        <v>0</v>
      </c>
      <c r="FH69" s="41">
        <f t="shared" si="49"/>
        <v>0</v>
      </c>
      <c r="FI69" s="41">
        <f t="shared" si="49"/>
        <v>0</v>
      </c>
      <c r="FJ69" s="41">
        <f t="shared" si="49"/>
        <v>0</v>
      </c>
      <c r="FK69" s="41">
        <f t="shared" si="49"/>
        <v>0</v>
      </c>
      <c r="FL69" s="41">
        <f t="shared" si="49"/>
        <v>0</v>
      </c>
      <c r="FM69" s="41">
        <f t="shared" si="49"/>
        <v>0</v>
      </c>
      <c r="FN69" s="41">
        <f t="shared" si="49"/>
        <v>0</v>
      </c>
      <c r="FO69" s="41">
        <f t="shared" si="49"/>
        <v>0</v>
      </c>
      <c r="FP69" s="41">
        <f t="shared" ref="FP69:GB99" si="73">FO69</f>
        <v>0</v>
      </c>
      <c r="FQ69" s="41">
        <f t="shared" si="73"/>
        <v>0</v>
      </c>
      <c r="FR69" s="41">
        <f t="shared" si="73"/>
        <v>0</v>
      </c>
      <c r="FS69" s="41">
        <f t="shared" si="73"/>
        <v>0</v>
      </c>
      <c r="FT69" s="41">
        <f t="shared" si="73"/>
        <v>0</v>
      </c>
      <c r="FU69" s="41">
        <f t="shared" si="70"/>
        <v>0</v>
      </c>
      <c r="FV69" s="41">
        <f t="shared" si="70"/>
        <v>0</v>
      </c>
      <c r="FW69" s="41">
        <f t="shared" si="70"/>
        <v>0</v>
      </c>
      <c r="FX69" s="41">
        <f t="shared" si="70"/>
        <v>0</v>
      </c>
      <c r="FY69" s="41">
        <f t="shared" si="70"/>
        <v>0</v>
      </c>
      <c r="FZ69" s="41">
        <f t="shared" si="70"/>
        <v>0</v>
      </c>
      <c r="GA69" s="41">
        <f t="shared" si="70"/>
        <v>0</v>
      </c>
      <c r="GB69" s="41">
        <f t="shared" si="70"/>
        <v>0</v>
      </c>
      <c r="GC69" s="41">
        <f t="shared" si="70"/>
        <v>0</v>
      </c>
      <c r="GD69" s="41">
        <f t="shared" si="70"/>
        <v>0</v>
      </c>
      <c r="GE69" s="41">
        <f t="shared" si="70"/>
        <v>0</v>
      </c>
      <c r="GF69" s="41">
        <f t="shared" si="70"/>
        <v>0</v>
      </c>
      <c r="GG69" s="41">
        <f t="shared" si="70"/>
        <v>0</v>
      </c>
      <c r="GH69" s="41">
        <f t="shared" si="66"/>
        <v>0</v>
      </c>
      <c r="GI69" s="41">
        <f t="shared" si="58"/>
        <v>0</v>
      </c>
      <c r="GJ69" s="41">
        <f t="shared" si="58"/>
        <v>0</v>
      </c>
      <c r="GK69" s="41">
        <f t="shared" si="50"/>
        <v>0</v>
      </c>
      <c r="GL69" s="41">
        <f t="shared" si="50"/>
        <v>0</v>
      </c>
      <c r="GM69" s="41">
        <f t="shared" si="50"/>
        <v>0</v>
      </c>
      <c r="GN69" s="41">
        <f t="shared" si="50"/>
        <v>0</v>
      </c>
      <c r="GO69" s="41">
        <f t="shared" si="50"/>
        <v>0</v>
      </c>
      <c r="GP69" s="41">
        <f t="shared" si="50"/>
        <v>0</v>
      </c>
      <c r="GQ69" s="41">
        <f t="shared" si="50"/>
        <v>0</v>
      </c>
      <c r="GR69" s="41">
        <f t="shared" si="50"/>
        <v>0</v>
      </c>
      <c r="GS69" s="41">
        <f t="shared" si="50"/>
        <v>0</v>
      </c>
      <c r="GT69" s="41">
        <f t="shared" si="50"/>
        <v>0</v>
      </c>
      <c r="GU69" s="41">
        <f t="shared" si="50"/>
        <v>0</v>
      </c>
      <c r="GV69" s="41">
        <f t="shared" si="50"/>
        <v>0</v>
      </c>
      <c r="GW69" s="41">
        <f t="shared" si="50"/>
        <v>0</v>
      </c>
      <c r="GX69" s="41">
        <f t="shared" si="50"/>
        <v>0</v>
      </c>
      <c r="GY69" s="41">
        <f t="shared" si="59"/>
        <v>0</v>
      </c>
      <c r="GZ69" s="41">
        <f t="shared" si="59"/>
        <v>0</v>
      </c>
      <c r="HA69" s="41">
        <f t="shared" si="59"/>
        <v>0</v>
      </c>
      <c r="HB69" s="41">
        <f t="shared" si="59"/>
        <v>0</v>
      </c>
      <c r="HC69" s="41">
        <f t="shared" si="59"/>
        <v>0</v>
      </c>
      <c r="HD69" s="41">
        <f t="shared" si="59"/>
        <v>0</v>
      </c>
      <c r="HE69" s="41">
        <f t="shared" si="62"/>
        <v>0</v>
      </c>
      <c r="HF69" s="41">
        <f t="shared" si="62"/>
        <v>0</v>
      </c>
      <c r="HG69" s="41">
        <f t="shared" si="62"/>
        <v>0</v>
      </c>
      <c r="HH69" s="41">
        <f t="shared" si="62"/>
        <v>0</v>
      </c>
      <c r="HI69" s="41">
        <f t="shared" si="62"/>
        <v>0</v>
      </c>
      <c r="HJ69" s="41">
        <f t="shared" si="62"/>
        <v>0</v>
      </c>
    </row>
    <row r="70" spans="1:218" ht="14.4" x14ac:dyDescent="0.3">
      <c r="A70" s="42">
        <v>67</v>
      </c>
      <c r="B70" s="43">
        <f>'CMM4 - AUX CALC'!$BP$67</f>
        <v>0</v>
      </c>
      <c r="BQ70" s="41">
        <f>$B70/(_xlfn.SINGLE(PrazoConcessao)*12-BQ$3+1)</f>
        <v>0</v>
      </c>
      <c r="BR70" s="41">
        <f t="shared" ref="BR70:CE83" si="74">BQ70</f>
        <v>0</v>
      </c>
      <c r="BS70" s="41">
        <f t="shared" si="74"/>
        <v>0</v>
      </c>
      <c r="BT70" s="41">
        <f t="shared" si="74"/>
        <v>0</v>
      </c>
      <c r="BU70" s="41">
        <f t="shared" si="74"/>
        <v>0</v>
      </c>
      <c r="BV70" s="41">
        <f t="shared" si="74"/>
        <v>0</v>
      </c>
      <c r="BW70" s="41">
        <f t="shared" si="74"/>
        <v>0</v>
      </c>
      <c r="BX70" s="41">
        <f t="shared" si="74"/>
        <v>0</v>
      </c>
      <c r="BY70" s="41">
        <f t="shared" si="74"/>
        <v>0</v>
      </c>
      <c r="BZ70" s="41">
        <f t="shared" si="74"/>
        <v>0</v>
      </c>
      <c r="CA70" s="41">
        <f t="shared" si="74"/>
        <v>0</v>
      </c>
      <c r="CB70" s="41">
        <f t="shared" si="74"/>
        <v>0</v>
      </c>
      <c r="CC70" s="41">
        <f t="shared" si="74"/>
        <v>0</v>
      </c>
      <c r="CD70" s="41">
        <f t="shared" si="74"/>
        <v>0</v>
      </c>
      <c r="CE70" s="41">
        <f t="shared" si="74"/>
        <v>0</v>
      </c>
      <c r="CF70" s="41">
        <f t="shared" si="67"/>
        <v>0</v>
      </c>
      <c r="CG70" s="41">
        <f t="shared" si="67"/>
        <v>0</v>
      </c>
      <c r="CH70" s="41">
        <f t="shared" si="67"/>
        <v>0</v>
      </c>
      <c r="CI70" s="41">
        <f t="shared" si="67"/>
        <v>0</v>
      </c>
      <c r="CJ70" s="41">
        <f t="shared" si="67"/>
        <v>0</v>
      </c>
      <c r="CK70" s="41">
        <f t="shared" si="67"/>
        <v>0</v>
      </c>
      <c r="CL70" s="41">
        <f t="shared" si="67"/>
        <v>0</v>
      </c>
      <c r="CM70" s="41">
        <f t="shared" si="67"/>
        <v>0</v>
      </c>
      <c r="CN70" s="41">
        <f t="shared" si="67"/>
        <v>0</v>
      </c>
      <c r="CO70" s="41">
        <f t="shared" si="67"/>
        <v>0</v>
      </c>
      <c r="CP70" s="41">
        <f t="shared" si="67"/>
        <v>0</v>
      </c>
      <c r="CQ70" s="41">
        <f t="shared" si="63"/>
        <v>0</v>
      </c>
      <c r="CR70" s="41">
        <f t="shared" si="63"/>
        <v>0</v>
      </c>
      <c r="CS70" s="41">
        <f t="shared" si="63"/>
        <v>0</v>
      </c>
      <c r="CT70" s="41">
        <f t="shared" si="63"/>
        <v>0</v>
      </c>
      <c r="CU70" s="41">
        <f t="shared" si="63"/>
        <v>0</v>
      </c>
      <c r="CV70" s="41">
        <f t="shared" si="63"/>
        <v>0</v>
      </c>
      <c r="CW70" s="41">
        <f t="shared" si="63"/>
        <v>0</v>
      </c>
      <c r="CX70" s="41">
        <f t="shared" si="63"/>
        <v>0</v>
      </c>
      <c r="CY70" s="41">
        <f t="shared" si="63"/>
        <v>0</v>
      </c>
      <c r="CZ70" s="41">
        <f t="shared" si="63"/>
        <v>0</v>
      </c>
      <c r="DA70" s="41">
        <f t="shared" si="63"/>
        <v>0</v>
      </c>
      <c r="DB70" s="41">
        <f t="shared" si="63"/>
        <v>0</v>
      </c>
      <c r="DC70" s="41">
        <f t="shared" si="63"/>
        <v>0</v>
      </c>
      <c r="DD70" s="41">
        <f t="shared" si="71"/>
        <v>0</v>
      </c>
      <c r="DE70" s="41">
        <f t="shared" si="71"/>
        <v>0</v>
      </c>
      <c r="DF70" s="41">
        <f t="shared" si="71"/>
        <v>0</v>
      </c>
      <c r="DG70" s="41">
        <f t="shared" si="71"/>
        <v>0</v>
      </c>
      <c r="DH70" s="41">
        <f t="shared" si="71"/>
        <v>0</v>
      </c>
      <c r="DI70" s="41">
        <f t="shared" si="68"/>
        <v>0</v>
      </c>
      <c r="DJ70" s="41">
        <f t="shared" si="68"/>
        <v>0</v>
      </c>
      <c r="DK70" s="41">
        <f t="shared" si="68"/>
        <v>0</v>
      </c>
      <c r="DL70" s="41">
        <f t="shared" si="68"/>
        <v>0</v>
      </c>
      <c r="DM70" s="41">
        <f t="shared" si="68"/>
        <v>0</v>
      </c>
      <c r="DN70" s="41">
        <f t="shared" si="68"/>
        <v>0</v>
      </c>
      <c r="DO70" s="41">
        <f t="shared" si="68"/>
        <v>0</v>
      </c>
      <c r="DP70" s="41">
        <f t="shared" si="68"/>
        <v>0</v>
      </c>
      <c r="DQ70" s="41">
        <f t="shared" si="68"/>
        <v>0</v>
      </c>
      <c r="DR70" s="41">
        <f t="shared" si="68"/>
        <v>0</v>
      </c>
      <c r="DS70" s="41">
        <f t="shared" si="68"/>
        <v>0</v>
      </c>
      <c r="DT70" s="41">
        <f t="shared" si="68"/>
        <v>0</v>
      </c>
      <c r="DU70" s="41">
        <f t="shared" si="68"/>
        <v>0</v>
      </c>
      <c r="DV70" s="41">
        <f t="shared" si="64"/>
        <v>0</v>
      </c>
      <c r="DW70" s="41">
        <f t="shared" si="54"/>
        <v>0</v>
      </c>
      <c r="DX70" s="41">
        <f t="shared" si="54"/>
        <v>0</v>
      </c>
      <c r="DY70" s="41">
        <f t="shared" si="54"/>
        <v>0</v>
      </c>
      <c r="DZ70" s="41">
        <f t="shared" si="54"/>
        <v>0</v>
      </c>
      <c r="EA70" s="41">
        <f t="shared" si="54"/>
        <v>0</v>
      </c>
      <c r="EB70" s="41">
        <f t="shared" si="54"/>
        <v>0</v>
      </c>
      <c r="EC70" s="41">
        <f t="shared" si="54"/>
        <v>0</v>
      </c>
      <c r="ED70" s="41">
        <f t="shared" si="54"/>
        <v>0</v>
      </c>
      <c r="EE70" s="41">
        <f t="shared" si="54"/>
        <v>0</v>
      </c>
      <c r="EF70" s="41">
        <f t="shared" si="54"/>
        <v>0</v>
      </c>
      <c r="EG70" s="41">
        <f t="shared" si="54"/>
        <v>0</v>
      </c>
      <c r="EH70" s="41">
        <f t="shared" si="54"/>
        <v>0</v>
      </c>
      <c r="EI70" s="41">
        <f t="shared" si="54"/>
        <v>0</v>
      </c>
      <c r="EJ70" s="41">
        <f t="shared" si="72"/>
        <v>0</v>
      </c>
      <c r="EK70" s="41">
        <f t="shared" si="72"/>
        <v>0</v>
      </c>
      <c r="EL70" s="41">
        <f t="shared" si="72"/>
        <v>0</v>
      </c>
      <c r="EM70" s="41">
        <f t="shared" si="72"/>
        <v>0</v>
      </c>
      <c r="EN70" s="41">
        <f t="shared" si="72"/>
        <v>0</v>
      </c>
      <c r="EO70" s="41">
        <f t="shared" si="69"/>
        <v>0</v>
      </c>
      <c r="EP70" s="41">
        <f t="shared" si="69"/>
        <v>0</v>
      </c>
      <c r="EQ70" s="41">
        <f t="shared" si="69"/>
        <v>0</v>
      </c>
      <c r="ER70" s="41">
        <f t="shared" si="69"/>
        <v>0</v>
      </c>
      <c r="ES70" s="41">
        <f t="shared" si="69"/>
        <v>0</v>
      </c>
      <c r="ET70" s="41">
        <f t="shared" si="69"/>
        <v>0</v>
      </c>
      <c r="EU70" s="41">
        <f t="shared" si="69"/>
        <v>0</v>
      </c>
      <c r="EV70" s="41">
        <f t="shared" si="69"/>
        <v>0</v>
      </c>
      <c r="EW70" s="41">
        <f t="shared" si="69"/>
        <v>0</v>
      </c>
      <c r="EX70" s="41">
        <f t="shared" si="69"/>
        <v>0</v>
      </c>
      <c r="EY70" s="41">
        <f t="shared" si="69"/>
        <v>0</v>
      </c>
      <c r="EZ70" s="41">
        <f t="shared" si="69"/>
        <v>0</v>
      </c>
      <c r="FA70" s="41">
        <f t="shared" si="69"/>
        <v>0</v>
      </c>
      <c r="FB70" s="41">
        <f t="shared" si="65"/>
        <v>0</v>
      </c>
      <c r="FC70" s="41">
        <f t="shared" si="56"/>
        <v>0</v>
      </c>
      <c r="FD70" s="41">
        <f t="shared" si="56"/>
        <v>0</v>
      </c>
      <c r="FE70" s="41">
        <f t="shared" si="56"/>
        <v>0</v>
      </c>
      <c r="FF70" s="41">
        <f t="shared" si="56"/>
        <v>0</v>
      </c>
      <c r="FG70" s="41">
        <f t="shared" si="56"/>
        <v>0</v>
      </c>
      <c r="FH70" s="41">
        <f t="shared" si="56"/>
        <v>0</v>
      </c>
      <c r="FI70" s="41">
        <f t="shared" si="56"/>
        <v>0</v>
      </c>
      <c r="FJ70" s="41">
        <f t="shared" si="56"/>
        <v>0</v>
      </c>
      <c r="FK70" s="41">
        <f t="shared" si="56"/>
        <v>0</v>
      </c>
      <c r="FL70" s="41">
        <f t="shared" si="56"/>
        <v>0</v>
      </c>
      <c r="FM70" s="41">
        <f t="shared" si="56"/>
        <v>0</v>
      </c>
      <c r="FN70" s="41">
        <f t="shared" si="56"/>
        <v>0</v>
      </c>
      <c r="FO70" s="41">
        <f t="shared" si="56"/>
        <v>0</v>
      </c>
      <c r="FP70" s="41">
        <f t="shared" si="73"/>
        <v>0</v>
      </c>
      <c r="FQ70" s="41">
        <f t="shared" si="73"/>
        <v>0</v>
      </c>
      <c r="FR70" s="41">
        <f t="shared" si="73"/>
        <v>0</v>
      </c>
      <c r="FS70" s="41">
        <f t="shared" si="73"/>
        <v>0</v>
      </c>
      <c r="FT70" s="41">
        <f t="shared" si="73"/>
        <v>0</v>
      </c>
      <c r="FU70" s="41">
        <f t="shared" si="70"/>
        <v>0</v>
      </c>
      <c r="FV70" s="41">
        <f t="shared" si="70"/>
        <v>0</v>
      </c>
      <c r="FW70" s="41">
        <f t="shared" si="70"/>
        <v>0</v>
      </c>
      <c r="FX70" s="41">
        <f t="shared" si="70"/>
        <v>0</v>
      </c>
      <c r="FY70" s="41">
        <f t="shared" si="70"/>
        <v>0</v>
      </c>
      <c r="FZ70" s="41">
        <f t="shared" si="70"/>
        <v>0</v>
      </c>
      <c r="GA70" s="41">
        <f t="shared" si="70"/>
        <v>0</v>
      </c>
      <c r="GB70" s="41">
        <f t="shared" si="70"/>
        <v>0</v>
      </c>
      <c r="GC70" s="41">
        <f t="shared" si="70"/>
        <v>0</v>
      </c>
      <c r="GD70" s="41">
        <f t="shared" si="70"/>
        <v>0</v>
      </c>
      <c r="GE70" s="41">
        <f t="shared" si="70"/>
        <v>0</v>
      </c>
      <c r="GF70" s="41">
        <f t="shared" si="70"/>
        <v>0</v>
      </c>
      <c r="GG70" s="41">
        <f t="shared" si="70"/>
        <v>0</v>
      </c>
      <c r="GH70" s="41">
        <f t="shared" si="66"/>
        <v>0</v>
      </c>
      <c r="GI70" s="41">
        <f t="shared" si="58"/>
        <v>0</v>
      </c>
      <c r="GJ70" s="41">
        <f t="shared" si="58"/>
        <v>0</v>
      </c>
      <c r="GK70" s="41">
        <f t="shared" si="50"/>
        <v>0</v>
      </c>
      <c r="GL70" s="41">
        <f t="shared" ref="GL70:GX89" si="75">GK70</f>
        <v>0</v>
      </c>
      <c r="GM70" s="41">
        <f t="shared" si="75"/>
        <v>0</v>
      </c>
      <c r="GN70" s="41">
        <f t="shared" si="75"/>
        <v>0</v>
      </c>
      <c r="GO70" s="41">
        <f t="shared" si="75"/>
        <v>0</v>
      </c>
      <c r="GP70" s="41">
        <f t="shared" si="75"/>
        <v>0</v>
      </c>
      <c r="GQ70" s="41">
        <f t="shared" si="75"/>
        <v>0</v>
      </c>
      <c r="GR70" s="41">
        <f t="shared" si="75"/>
        <v>0</v>
      </c>
      <c r="GS70" s="41">
        <f t="shared" si="75"/>
        <v>0</v>
      </c>
      <c r="GT70" s="41">
        <f t="shared" si="75"/>
        <v>0</v>
      </c>
      <c r="GU70" s="41">
        <f t="shared" si="75"/>
        <v>0</v>
      </c>
      <c r="GV70" s="41">
        <f t="shared" si="75"/>
        <v>0</v>
      </c>
      <c r="GW70" s="41">
        <f t="shared" si="75"/>
        <v>0</v>
      </c>
      <c r="GX70" s="41">
        <f t="shared" si="75"/>
        <v>0</v>
      </c>
      <c r="GY70" s="41">
        <f t="shared" si="59"/>
        <v>0</v>
      </c>
      <c r="GZ70" s="41">
        <f t="shared" si="59"/>
        <v>0</v>
      </c>
      <c r="HA70" s="41">
        <f t="shared" si="59"/>
        <v>0</v>
      </c>
      <c r="HB70" s="41">
        <f t="shared" si="59"/>
        <v>0</v>
      </c>
      <c r="HC70" s="41">
        <f t="shared" si="59"/>
        <v>0</v>
      </c>
      <c r="HD70" s="41">
        <f t="shared" si="59"/>
        <v>0</v>
      </c>
      <c r="HE70" s="41">
        <f t="shared" si="62"/>
        <v>0</v>
      </c>
      <c r="HF70" s="41">
        <f t="shared" si="62"/>
        <v>0</v>
      </c>
      <c r="HG70" s="41">
        <f t="shared" si="62"/>
        <v>0</v>
      </c>
      <c r="HH70" s="41">
        <f t="shared" si="62"/>
        <v>0</v>
      </c>
      <c r="HI70" s="41">
        <f t="shared" si="62"/>
        <v>0</v>
      </c>
      <c r="HJ70" s="41">
        <f t="shared" si="62"/>
        <v>0</v>
      </c>
    </row>
    <row r="71" spans="1:218" ht="14.4" x14ac:dyDescent="0.3">
      <c r="A71" s="42">
        <v>68</v>
      </c>
      <c r="B71" s="43">
        <f>'CMM4 - AUX CALC'!$BQ$67</f>
        <v>0</v>
      </c>
      <c r="BR71" s="41">
        <f>$B71/(_xlfn.SINGLE(PrazoConcessao)*12-BR$3+1)</f>
        <v>0</v>
      </c>
      <c r="BS71" s="41">
        <f t="shared" si="74"/>
        <v>0</v>
      </c>
      <c r="BT71" s="41">
        <f t="shared" si="74"/>
        <v>0</v>
      </c>
      <c r="BU71" s="41">
        <f t="shared" si="74"/>
        <v>0</v>
      </c>
      <c r="BV71" s="41">
        <f t="shared" si="74"/>
        <v>0</v>
      </c>
      <c r="BW71" s="41">
        <f t="shared" si="74"/>
        <v>0</v>
      </c>
      <c r="BX71" s="41">
        <f t="shared" si="74"/>
        <v>0</v>
      </c>
      <c r="BY71" s="41">
        <f t="shared" si="74"/>
        <v>0</v>
      </c>
      <c r="BZ71" s="41">
        <f t="shared" si="74"/>
        <v>0</v>
      </c>
      <c r="CA71" s="41">
        <f t="shared" si="74"/>
        <v>0</v>
      </c>
      <c r="CB71" s="41">
        <f t="shared" si="74"/>
        <v>0</v>
      </c>
      <c r="CC71" s="41">
        <f t="shared" si="74"/>
        <v>0</v>
      </c>
      <c r="CD71" s="41">
        <f t="shared" si="74"/>
        <v>0</v>
      </c>
      <c r="CE71" s="41">
        <f t="shared" si="74"/>
        <v>0</v>
      </c>
      <c r="CF71" s="41">
        <f t="shared" si="67"/>
        <v>0</v>
      </c>
      <c r="CG71" s="41">
        <f t="shared" si="67"/>
        <v>0</v>
      </c>
      <c r="CH71" s="41">
        <f t="shared" si="67"/>
        <v>0</v>
      </c>
      <c r="CI71" s="41">
        <f t="shared" si="67"/>
        <v>0</v>
      </c>
      <c r="CJ71" s="41">
        <f t="shared" si="67"/>
        <v>0</v>
      </c>
      <c r="CK71" s="41">
        <f t="shared" si="67"/>
        <v>0</v>
      </c>
      <c r="CL71" s="41">
        <f t="shared" si="67"/>
        <v>0</v>
      </c>
      <c r="CM71" s="41">
        <f t="shared" si="67"/>
        <v>0</v>
      </c>
      <c r="CN71" s="41">
        <f t="shared" si="67"/>
        <v>0</v>
      </c>
      <c r="CO71" s="41">
        <f t="shared" si="67"/>
        <v>0</v>
      </c>
      <c r="CP71" s="41">
        <f t="shared" si="67"/>
        <v>0</v>
      </c>
      <c r="CQ71" s="41">
        <f t="shared" si="63"/>
        <v>0</v>
      </c>
      <c r="CR71" s="41">
        <f t="shared" si="63"/>
        <v>0</v>
      </c>
      <c r="CS71" s="41">
        <f t="shared" si="63"/>
        <v>0</v>
      </c>
      <c r="CT71" s="41">
        <f t="shared" si="63"/>
        <v>0</v>
      </c>
      <c r="CU71" s="41">
        <f t="shared" si="63"/>
        <v>0</v>
      </c>
      <c r="CV71" s="41">
        <f t="shared" si="63"/>
        <v>0</v>
      </c>
      <c r="CW71" s="41">
        <f t="shared" si="63"/>
        <v>0</v>
      </c>
      <c r="CX71" s="41">
        <f t="shared" si="63"/>
        <v>0</v>
      </c>
      <c r="CY71" s="41">
        <f t="shared" si="63"/>
        <v>0</v>
      </c>
      <c r="CZ71" s="41">
        <f t="shared" si="63"/>
        <v>0</v>
      </c>
      <c r="DA71" s="41">
        <f t="shared" si="63"/>
        <v>0</v>
      </c>
      <c r="DB71" s="41">
        <f t="shared" si="63"/>
        <v>0</v>
      </c>
      <c r="DC71" s="41">
        <f t="shared" si="63"/>
        <v>0</v>
      </c>
      <c r="DD71" s="41">
        <f t="shared" si="71"/>
        <v>0</v>
      </c>
      <c r="DE71" s="41">
        <f t="shared" si="71"/>
        <v>0</v>
      </c>
      <c r="DF71" s="41">
        <f t="shared" si="71"/>
        <v>0</v>
      </c>
      <c r="DG71" s="41">
        <f t="shared" si="71"/>
        <v>0</v>
      </c>
      <c r="DH71" s="41">
        <f t="shared" si="71"/>
        <v>0</v>
      </c>
      <c r="DI71" s="41">
        <f t="shared" si="68"/>
        <v>0</v>
      </c>
      <c r="DJ71" s="41">
        <f t="shared" si="68"/>
        <v>0</v>
      </c>
      <c r="DK71" s="41">
        <f t="shared" si="68"/>
        <v>0</v>
      </c>
      <c r="DL71" s="41">
        <f t="shared" si="68"/>
        <v>0</v>
      </c>
      <c r="DM71" s="41">
        <f t="shared" si="68"/>
        <v>0</v>
      </c>
      <c r="DN71" s="41">
        <f t="shared" si="68"/>
        <v>0</v>
      </c>
      <c r="DO71" s="41">
        <f t="shared" si="68"/>
        <v>0</v>
      </c>
      <c r="DP71" s="41">
        <f t="shared" si="68"/>
        <v>0</v>
      </c>
      <c r="DQ71" s="41">
        <f t="shared" si="68"/>
        <v>0</v>
      </c>
      <c r="DR71" s="41">
        <f t="shared" si="68"/>
        <v>0</v>
      </c>
      <c r="DS71" s="41">
        <f t="shared" si="68"/>
        <v>0</v>
      </c>
      <c r="DT71" s="41">
        <f t="shared" si="68"/>
        <v>0</v>
      </c>
      <c r="DU71" s="41">
        <f t="shared" si="68"/>
        <v>0</v>
      </c>
      <c r="DV71" s="41">
        <f t="shared" si="64"/>
        <v>0</v>
      </c>
      <c r="DW71" s="41">
        <f t="shared" si="54"/>
        <v>0</v>
      </c>
      <c r="DX71" s="41">
        <f t="shared" si="54"/>
        <v>0</v>
      </c>
      <c r="DY71" s="41">
        <f t="shared" si="54"/>
        <v>0</v>
      </c>
      <c r="DZ71" s="41">
        <f t="shared" si="54"/>
        <v>0</v>
      </c>
      <c r="EA71" s="41">
        <f t="shared" si="54"/>
        <v>0</v>
      </c>
      <c r="EB71" s="41">
        <f t="shared" si="54"/>
        <v>0</v>
      </c>
      <c r="EC71" s="41">
        <f t="shared" si="54"/>
        <v>0</v>
      </c>
      <c r="ED71" s="41">
        <f t="shared" si="54"/>
        <v>0</v>
      </c>
      <c r="EE71" s="41">
        <f t="shared" si="54"/>
        <v>0</v>
      </c>
      <c r="EF71" s="41">
        <f t="shared" si="54"/>
        <v>0</v>
      </c>
      <c r="EG71" s="41">
        <f t="shared" si="54"/>
        <v>0</v>
      </c>
      <c r="EH71" s="41">
        <f t="shared" si="54"/>
        <v>0</v>
      </c>
      <c r="EI71" s="41">
        <f t="shared" si="54"/>
        <v>0</v>
      </c>
      <c r="EJ71" s="41">
        <f t="shared" si="72"/>
        <v>0</v>
      </c>
      <c r="EK71" s="41">
        <f t="shared" si="72"/>
        <v>0</v>
      </c>
      <c r="EL71" s="41">
        <f t="shared" si="72"/>
        <v>0</v>
      </c>
      <c r="EM71" s="41">
        <f t="shared" si="72"/>
        <v>0</v>
      </c>
      <c r="EN71" s="41">
        <f t="shared" si="72"/>
        <v>0</v>
      </c>
      <c r="EO71" s="41">
        <f t="shared" si="69"/>
        <v>0</v>
      </c>
      <c r="EP71" s="41">
        <f t="shared" si="69"/>
        <v>0</v>
      </c>
      <c r="EQ71" s="41">
        <f t="shared" si="69"/>
        <v>0</v>
      </c>
      <c r="ER71" s="41">
        <f t="shared" si="69"/>
        <v>0</v>
      </c>
      <c r="ES71" s="41">
        <f t="shared" si="69"/>
        <v>0</v>
      </c>
      <c r="ET71" s="41">
        <f t="shared" si="69"/>
        <v>0</v>
      </c>
      <c r="EU71" s="41">
        <f t="shared" si="69"/>
        <v>0</v>
      </c>
      <c r="EV71" s="41">
        <f t="shared" si="69"/>
        <v>0</v>
      </c>
      <c r="EW71" s="41">
        <f t="shared" si="69"/>
        <v>0</v>
      </c>
      <c r="EX71" s="41">
        <f t="shared" si="69"/>
        <v>0</v>
      </c>
      <c r="EY71" s="41">
        <f t="shared" si="69"/>
        <v>0</v>
      </c>
      <c r="EZ71" s="41">
        <f t="shared" si="69"/>
        <v>0</v>
      </c>
      <c r="FA71" s="41">
        <f t="shared" si="69"/>
        <v>0</v>
      </c>
      <c r="FB71" s="41">
        <f t="shared" si="65"/>
        <v>0</v>
      </c>
      <c r="FC71" s="41">
        <f t="shared" si="56"/>
        <v>0</v>
      </c>
      <c r="FD71" s="41">
        <f t="shared" si="56"/>
        <v>0</v>
      </c>
      <c r="FE71" s="41">
        <f t="shared" si="56"/>
        <v>0</v>
      </c>
      <c r="FF71" s="41">
        <f t="shared" si="56"/>
        <v>0</v>
      </c>
      <c r="FG71" s="41">
        <f t="shared" si="56"/>
        <v>0</v>
      </c>
      <c r="FH71" s="41">
        <f t="shared" si="56"/>
        <v>0</v>
      </c>
      <c r="FI71" s="41">
        <f t="shared" si="56"/>
        <v>0</v>
      </c>
      <c r="FJ71" s="41">
        <f t="shared" si="56"/>
        <v>0</v>
      </c>
      <c r="FK71" s="41">
        <f t="shared" si="56"/>
        <v>0</v>
      </c>
      <c r="FL71" s="41">
        <f t="shared" si="56"/>
        <v>0</v>
      </c>
      <c r="FM71" s="41">
        <f t="shared" si="56"/>
        <v>0</v>
      </c>
      <c r="FN71" s="41">
        <f t="shared" si="56"/>
        <v>0</v>
      </c>
      <c r="FO71" s="41">
        <f t="shared" si="56"/>
        <v>0</v>
      </c>
      <c r="FP71" s="41">
        <f t="shared" si="73"/>
        <v>0</v>
      </c>
      <c r="FQ71" s="41">
        <f t="shared" si="73"/>
        <v>0</v>
      </c>
      <c r="FR71" s="41">
        <f t="shared" si="73"/>
        <v>0</v>
      </c>
      <c r="FS71" s="41">
        <f t="shared" si="73"/>
        <v>0</v>
      </c>
      <c r="FT71" s="41">
        <f t="shared" si="73"/>
        <v>0</v>
      </c>
      <c r="FU71" s="41">
        <f t="shared" si="70"/>
        <v>0</v>
      </c>
      <c r="FV71" s="41">
        <f t="shared" si="70"/>
        <v>0</v>
      </c>
      <c r="FW71" s="41">
        <f t="shared" si="70"/>
        <v>0</v>
      </c>
      <c r="FX71" s="41">
        <f t="shared" si="70"/>
        <v>0</v>
      </c>
      <c r="FY71" s="41">
        <f t="shared" si="70"/>
        <v>0</v>
      </c>
      <c r="FZ71" s="41">
        <f t="shared" si="70"/>
        <v>0</v>
      </c>
      <c r="GA71" s="41">
        <f t="shared" si="70"/>
        <v>0</v>
      </c>
      <c r="GB71" s="41">
        <f t="shared" si="70"/>
        <v>0</v>
      </c>
      <c r="GC71" s="41">
        <f t="shared" si="70"/>
        <v>0</v>
      </c>
      <c r="GD71" s="41">
        <f t="shared" si="70"/>
        <v>0</v>
      </c>
      <c r="GE71" s="41">
        <f t="shared" si="70"/>
        <v>0</v>
      </c>
      <c r="GF71" s="41">
        <f t="shared" si="70"/>
        <v>0</v>
      </c>
      <c r="GG71" s="41">
        <f t="shared" si="70"/>
        <v>0</v>
      </c>
      <c r="GH71" s="41">
        <f t="shared" si="66"/>
        <v>0</v>
      </c>
      <c r="GI71" s="41">
        <f t="shared" si="58"/>
        <v>0</v>
      </c>
      <c r="GJ71" s="41">
        <f t="shared" si="58"/>
        <v>0</v>
      </c>
      <c r="GK71" s="41">
        <f t="shared" si="58"/>
        <v>0</v>
      </c>
      <c r="GL71" s="41">
        <f t="shared" si="75"/>
        <v>0</v>
      </c>
      <c r="GM71" s="41">
        <f t="shared" si="75"/>
        <v>0</v>
      </c>
      <c r="GN71" s="41">
        <f t="shared" si="75"/>
        <v>0</v>
      </c>
      <c r="GO71" s="41">
        <f t="shared" si="75"/>
        <v>0</v>
      </c>
      <c r="GP71" s="41">
        <f t="shared" si="75"/>
        <v>0</v>
      </c>
      <c r="GQ71" s="41">
        <f t="shared" si="75"/>
        <v>0</v>
      </c>
      <c r="GR71" s="41">
        <f t="shared" si="75"/>
        <v>0</v>
      </c>
      <c r="GS71" s="41">
        <f t="shared" si="75"/>
        <v>0</v>
      </c>
      <c r="GT71" s="41">
        <f t="shared" si="75"/>
        <v>0</v>
      </c>
      <c r="GU71" s="41">
        <f t="shared" si="75"/>
        <v>0</v>
      </c>
      <c r="GV71" s="41">
        <f t="shared" si="75"/>
        <v>0</v>
      </c>
      <c r="GW71" s="41">
        <f t="shared" si="75"/>
        <v>0</v>
      </c>
      <c r="GX71" s="41">
        <f t="shared" si="75"/>
        <v>0</v>
      </c>
      <c r="GY71" s="41">
        <f t="shared" si="59"/>
        <v>0</v>
      </c>
      <c r="GZ71" s="41">
        <f t="shared" si="59"/>
        <v>0</v>
      </c>
      <c r="HA71" s="41">
        <f t="shared" si="59"/>
        <v>0</v>
      </c>
      <c r="HB71" s="41">
        <f t="shared" si="59"/>
        <v>0</v>
      </c>
      <c r="HC71" s="41">
        <f t="shared" si="59"/>
        <v>0</v>
      </c>
      <c r="HD71" s="41">
        <f t="shared" si="59"/>
        <v>0</v>
      </c>
      <c r="HE71" s="41">
        <f t="shared" si="62"/>
        <v>0</v>
      </c>
      <c r="HF71" s="41">
        <f t="shared" si="62"/>
        <v>0</v>
      </c>
      <c r="HG71" s="41">
        <f t="shared" si="62"/>
        <v>0</v>
      </c>
      <c r="HH71" s="41">
        <f t="shared" si="62"/>
        <v>0</v>
      </c>
      <c r="HI71" s="41">
        <f t="shared" si="62"/>
        <v>0</v>
      </c>
      <c r="HJ71" s="41">
        <f t="shared" si="62"/>
        <v>0</v>
      </c>
    </row>
    <row r="72" spans="1:218" ht="14.4" x14ac:dyDescent="0.3">
      <c r="A72" s="42">
        <v>69</v>
      </c>
      <c r="B72" s="43">
        <f>'CMM4 - AUX CALC'!$BR$67</f>
        <v>0</v>
      </c>
      <c r="BS72" s="41">
        <f>$B72/(_xlfn.SINGLE(PrazoConcessao)*12-BS$3+1)</f>
        <v>0</v>
      </c>
      <c r="BT72" s="41">
        <f t="shared" si="74"/>
        <v>0</v>
      </c>
      <c r="BU72" s="41">
        <f t="shared" si="74"/>
        <v>0</v>
      </c>
      <c r="BV72" s="41">
        <f t="shared" si="74"/>
        <v>0</v>
      </c>
      <c r="BW72" s="41">
        <f t="shared" si="74"/>
        <v>0</v>
      </c>
      <c r="BX72" s="41">
        <f t="shared" si="74"/>
        <v>0</v>
      </c>
      <c r="BY72" s="41">
        <f t="shared" si="74"/>
        <v>0</v>
      </c>
      <c r="BZ72" s="41">
        <f t="shared" si="74"/>
        <v>0</v>
      </c>
      <c r="CA72" s="41">
        <f t="shared" si="74"/>
        <v>0</v>
      </c>
      <c r="CB72" s="41">
        <f t="shared" si="74"/>
        <v>0</v>
      </c>
      <c r="CC72" s="41">
        <f t="shared" si="74"/>
        <v>0</v>
      </c>
      <c r="CD72" s="41">
        <f t="shared" si="74"/>
        <v>0</v>
      </c>
      <c r="CE72" s="41">
        <f t="shared" si="74"/>
        <v>0</v>
      </c>
      <c r="CF72" s="41">
        <f t="shared" si="67"/>
        <v>0</v>
      </c>
      <c r="CG72" s="41">
        <f t="shared" si="67"/>
        <v>0</v>
      </c>
      <c r="CH72" s="41">
        <f t="shared" si="67"/>
        <v>0</v>
      </c>
      <c r="CI72" s="41">
        <f t="shared" si="67"/>
        <v>0</v>
      </c>
      <c r="CJ72" s="41">
        <f t="shared" si="67"/>
        <v>0</v>
      </c>
      <c r="CK72" s="41">
        <f t="shared" si="67"/>
        <v>0</v>
      </c>
      <c r="CL72" s="41">
        <f t="shared" si="67"/>
        <v>0</v>
      </c>
      <c r="CM72" s="41">
        <f t="shared" si="67"/>
        <v>0</v>
      </c>
      <c r="CN72" s="41">
        <f t="shared" si="67"/>
        <v>0</v>
      </c>
      <c r="CO72" s="41">
        <f t="shared" si="67"/>
        <v>0</v>
      </c>
      <c r="CP72" s="41">
        <f t="shared" si="67"/>
        <v>0</v>
      </c>
      <c r="CQ72" s="41">
        <f t="shared" si="63"/>
        <v>0</v>
      </c>
      <c r="CR72" s="41">
        <f t="shared" si="63"/>
        <v>0</v>
      </c>
      <c r="CS72" s="41">
        <f t="shared" si="63"/>
        <v>0</v>
      </c>
      <c r="CT72" s="41">
        <f t="shared" si="63"/>
        <v>0</v>
      </c>
      <c r="CU72" s="41">
        <f t="shared" si="63"/>
        <v>0</v>
      </c>
      <c r="CV72" s="41">
        <f t="shared" si="63"/>
        <v>0</v>
      </c>
      <c r="CW72" s="41">
        <f t="shared" si="63"/>
        <v>0</v>
      </c>
      <c r="CX72" s="41">
        <f t="shared" si="63"/>
        <v>0</v>
      </c>
      <c r="CY72" s="41">
        <f t="shared" si="63"/>
        <v>0</v>
      </c>
      <c r="CZ72" s="41">
        <f t="shared" si="63"/>
        <v>0</v>
      </c>
      <c r="DA72" s="41">
        <f t="shared" si="63"/>
        <v>0</v>
      </c>
      <c r="DB72" s="41">
        <f t="shared" si="63"/>
        <v>0</v>
      </c>
      <c r="DC72" s="41">
        <f t="shared" si="63"/>
        <v>0</v>
      </c>
      <c r="DD72" s="41">
        <f t="shared" si="71"/>
        <v>0</v>
      </c>
      <c r="DE72" s="41">
        <f t="shared" si="71"/>
        <v>0</v>
      </c>
      <c r="DF72" s="41">
        <f t="shared" si="71"/>
        <v>0</v>
      </c>
      <c r="DG72" s="41">
        <f t="shared" si="71"/>
        <v>0</v>
      </c>
      <c r="DH72" s="41">
        <f t="shared" si="71"/>
        <v>0</v>
      </c>
      <c r="DI72" s="41">
        <f t="shared" si="68"/>
        <v>0</v>
      </c>
      <c r="DJ72" s="41">
        <f t="shared" si="68"/>
        <v>0</v>
      </c>
      <c r="DK72" s="41">
        <f t="shared" si="68"/>
        <v>0</v>
      </c>
      <c r="DL72" s="41">
        <f t="shared" si="68"/>
        <v>0</v>
      </c>
      <c r="DM72" s="41">
        <f t="shared" si="68"/>
        <v>0</v>
      </c>
      <c r="DN72" s="41">
        <f t="shared" si="68"/>
        <v>0</v>
      </c>
      <c r="DO72" s="41">
        <f t="shared" si="68"/>
        <v>0</v>
      </c>
      <c r="DP72" s="41">
        <f t="shared" si="68"/>
        <v>0</v>
      </c>
      <c r="DQ72" s="41">
        <f t="shared" si="68"/>
        <v>0</v>
      </c>
      <c r="DR72" s="41">
        <f t="shared" si="68"/>
        <v>0</v>
      </c>
      <c r="DS72" s="41">
        <f t="shared" si="68"/>
        <v>0</v>
      </c>
      <c r="DT72" s="41">
        <f t="shared" si="68"/>
        <v>0</v>
      </c>
      <c r="DU72" s="41">
        <f t="shared" si="68"/>
        <v>0</v>
      </c>
      <c r="DV72" s="41">
        <f t="shared" si="64"/>
        <v>0</v>
      </c>
      <c r="DW72" s="41">
        <f t="shared" si="54"/>
        <v>0</v>
      </c>
      <c r="DX72" s="41">
        <f t="shared" si="54"/>
        <v>0</v>
      </c>
      <c r="DY72" s="41">
        <f t="shared" si="54"/>
        <v>0</v>
      </c>
      <c r="DZ72" s="41">
        <f t="shared" si="54"/>
        <v>0</v>
      </c>
      <c r="EA72" s="41">
        <f t="shared" si="54"/>
        <v>0</v>
      </c>
      <c r="EB72" s="41">
        <f t="shared" si="54"/>
        <v>0</v>
      </c>
      <c r="EC72" s="41">
        <f t="shared" si="54"/>
        <v>0</v>
      </c>
      <c r="ED72" s="41">
        <f t="shared" si="54"/>
        <v>0</v>
      </c>
      <c r="EE72" s="41">
        <f t="shared" si="54"/>
        <v>0</v>
      </c>
      <c r="EF72" s="41">
        <f t="shared" si="54"/>
        <v>0</v>
      </c>
      <c r="EG72" s="41">
        <f t="shared" si="54"/>
        <v>0</v>
      </c>
      <c r="EH72" s="41">
        <f t="shared" si="54"/>
        <v>0</v>
      </c>
      <c r="EI72" s="41">
        <f t="shared" si="54"/>
        <v>0</v>
      </c>
      <c r="EJ72" s="41">
        <f t="shared" si="72"/>
        <v>0</v>
      </c>
      <c r="EK72" s="41">
        <f t="shared" si="72"/>
        <v>0</v>
      </c>
      <c r="EL72" s="41">
        <f t="shared" si="72"/>
        <v>0</v>
      </c>
      <c r="EM72" s="41">
        <f t="shared" si="72"/>
        <v>0</v>
      </c>
      <c r="EN72" s="41">
        <f t="shared" si="72"/>
        <v>0</v>
      </c>
      <c r="EO72" s="41">
        <f t="shared" si="69"/>
        <v>0</v>
      </c>
      <c r="EP72" s="41">
        <f t="shared" si="69"/>
        <v>0</v>
      </c>
      <c r="EQ72" s="41">
        <f t="shared" si="69"/>
        <v>0</v>
      </c>
      <c r="ER72" s="41">
        <f t="shared" si="69"/>
        <v>0</v>
      </c>
      <c r="ES72" s="41">
        <f t="shared" si="69"/>
        <v>0</v>
      </c>
      <c r="ET72" s="41">
        <f t="shared" si="69"/>
        <v>0</v>
      </c>
      <c r="EU72" s="41">
        <f t="shared" si="69"/>
        <v>0</v>
      </c>
      <c r="EV72" s="41">
        <f t="shared" si="69"/>
        <v>0</v>
      </c>
      <c r="EW72" s="41">
        <f t="shared" si="69"/>
        <v>0</v>
      </c>
      <c r="EX72" s="41">
        <f t="shared" si="69"/>
        <v>0</v>
      </c>
      <c r="EY72" s="41">
        <f t="shared" si="69"/>
        <v>0</v>
      </c>
      <c r="EZ72" s="41">
        <f t="shared" si="69"/>
        <v>0</v>
      </c>
      <c r="FA72" s="41">
        <f t="shared" si="69"/>
        <v>0</v>
      </c>
      <c r="FB72" s="41">
        <f t="shared" si="65"/>
        <v>0</v>
      </c>
      <c r="FC72" s="41">
        <f t="shared" si="56"/>
        <v>0</v>
      </c>
      <c r="FD72" s="41">
        <f t="shared" si="56"/>
        <v>0</v>
      </c>
      <c r="FE72" s="41">
        <f t="shared" si="56"/>
        <v>0</v>
      </c>
      <c r="FF72" s="41">
        <f t="shared" si="56"/>
        <v>0</v>
      </c>
      <c r="FG72" s="41">
        <f t="shared" si="56"/>
        <v>0</v>
      </c>
      <c r="FH72" s="41">
        <f t="shared" si="56"/>
        <v>0</v>
      </c>
      <c r="FI72" s="41">
        <f t="shared" si="56"/>
        <v>0</v>
      </c>
      <c r="FJ72" s="41">
        <f t="shared" si="56"/>
        <v>0</v>
      </c>
      <c r="FK72" s="41">
        <f t="shared" si="56"/>
        <v>0</v>
      </c>
      <c r="FL72" s="41">
        <f t="shared" si="56"/>
        <v>0</v>
      </c>
      <c r="FM72" s="41">
        <f t="shared" si="56"/>
        <v>0</v>
      </c>
      <c r="FN72" s="41">
        <f t="shared" si="56"/>
        <v>0</v>
      </c>
      <c r="FO72" s="41">
        <f t="shared" si="56"/>
        <v>0</v>
      </c>
      <c r="FP72" s="41">
        <f t="shared" si="73"/>
        <v>0</v>
      </c>
      <c r="FQ72" s="41">
        <f t="shared" si="73"/>
        <v>0</v>
      </c>
      <c r="FR72" s="41">
        <f t="shared" si="73"/>
        <v>0</v>
      </c>
      <c r="FS72" s="41">
        <f t="shared" si="73"/>
        <v>0</v>
      </c>
      <c r="FT72" s="41">
        <f t="shared" si="73"/>
        <v>0</v>
      </c>
      <c r="FU72" s="41">
        <f t="shared" si="70"/>
        <v>0</v>
      </c>
      <c r="FV72" s="41">
        <f t="shared" si="70"/>
        <v>0</v>
      </c>
      <c r="FW72" s="41">
        <f t="shared" si="70"/>
        <v>0</v>
      </c>
      <c r="FX72" s="41">
        <f t="shared" si="70"/>
        <v>0</v>
      </c>
      <c r="FY72" s="41">
        <f t="shared" si="70"/>
        <v>0</v>
      </c>
      <c r="FZ72" s="41">
        <f t="shared" si="70"/>
        <v>0</v>
      </c>
      <c r="GA72" s="41">
        <f t="shared" si="70"/>
        <v>0</v>
      </c>
      <c r="GB72" s="41">
        <f t="shared" si="70"/>
        <v>0</v>
      </c>
      <c r="GC72" s="41">
        <f t="shared" si="70"/>
        <v>0</v>
      </c>
      <c r="GD72" s="41">
        <f t="shared" si="70"/>
        <v>0</v>
      </c>
      <c r="GE72" s="41">
        <f t="shared" si="70"/>
        <v>0</v>
      </c>
      <c r="GF72" s="41">
        <f t="shared" si="70"/>
        <v>0</v>
      </c>
      <c r="GG72" s="41">
        <f t="shared" si="70"/>
        <v>0</v>
      </c>
      <c r="GH72" s="41">
        <f t="shared" si="66"/>
        <v>0</v>
      </c>
      <c r="GI72" s="41">
        <f t="shared" si="58"/>
        <v>0</v>
      </c>
      <c r="GJ72" s="41">
        <f t="shared" si="58"/>
        <v>0</v>
      </c>
      <c r="GK72" s="41">
        <f t="shared" si="58"/>
        <v>0</v>
      </c>
      <c r="GL72" s="41">
        <f t="shared" si="75"/>
        <v>0</v>
      </c>
      <c r="GM72" s="41">
        <f t="shared" si="75"/>
        <v>0</v>
      </c>
      <c r="GN72" s="41">
        <f t="shared" si="75"/>
        <v>0</v>
      </c>
      <c r="GO72" s="41">
        <f t="shared" si="75"/>
        <v>0</v>
      </c>
      <c r="GP72" s="41">
        <f t="shared" si="75"/>
        <v>0</v>
      </c>
      <c r="GQ72" s="41">
        <f t="shared" si="75"/>
        <v>0</v>
      </c>
      <c r="GR72" s="41">
        <f t="shared" si="75"/>
        <v>0</v>
      </c>
      <c r="GS72" s="41">
        <f t="shared" si="75"/>
        <v>0</v>
      </c>
      <c r="GT72" s="41">
        <f t="shared" si="75"/>
        <v>0</v>
      </c>
      <c r="GU72" s="41">
        <f t="shared" si="75"/>
        <v>0</v>
      </c>
      <c r="GV72" s="41">
        <f t="shared" si="75"/>
        <v>0</v>
      </c>
      <c r="GW72" s="41">
        <f t="shared" si="75"/>
        <v>0</v>
      </c>
      <c r="GX72" s="41">
        <f t="shared" si="75"/>
        <v>0</v>
      </c>
      <c r="GY72" s="41">
        <f t="shared" si="59"/>
        <v>0</v>
      </c>
      <c r="GZ72" s="41">
        <f t="shared" si="59"/>
        <v>0</v>
      </c>
      <c r="HA72" s="41">
        <f t="shared" si="59"/>
        <v>0</v>
      </c>
      <c r="HB72" s="41">
        <f t="shared" si="59"/>
        <v>0</v>
      </c>
      <c r="HC72" s="41">
        <f t="shared" si="59"/>
        <v>0</v>
      </c>
      <c r="HD72" s="41">
        <f t="shared" si="59"/>
        <v>0</v>
      </c>
      <c r="HE72" s="41">
        <f t="shared" si="62"/>
        <v>0</v>
      </c>
      <c r="HF72" s="41">
        <f t="shared" si="62"/>
        <v>0</v>
      </c>
      <c r="HG72" s="41">
        <f t="shared" si="62"/>
        <v>0</v>
      </c>
      <c r="HH72" s="41">
        <f t="shared" si="62"/>
        <v>0</v>
      </c>
      <c r="HI72" s="41">
        <f t="shared" si="62"/>
        <v>0</v>
      </c>
      <c r="HJ72" s="41">
        <f t="shared" si="62"/>
        <v>0</v>
      </c>
    </row>
    <row r="73" spans="1:218" ht="14.4" x14ac:dyDescent="0.3">
      <c r="A73" s="42">
        <v>70</v>
      </c>
      <c r="B73" s="43">
        <f>'CMM4 - AUX CALC'!$BS$67</f>
        <v>0</v>
      </c>
      <c r="BT73" s="41">
        <f>$B73/(_xlfn.SINGLE(PrazoConcessao)*12-BT$3+1)</f>
        <v>0</v>
      </c>
      <c r="BU73" s="41">
        <f t="shared" si="74"/>
        <v>0</v>
      </c>
      <c r="BV73" s="41">
        <f t="shared" si="74"/>
        <v>0</v>
      </c>
      <c r="BW73" s="41">
        <f t="shared" si="74"/>
        <v>0</v>
      </c>
      <c r="BX73" s="41">
        <f t="shared" si="74"/>
        <v>0</v>
      </c>
      <c r="BY73" s="41">
        <f t="shared" si="74"/>
        <v>0</v>
      </c>
      <c r="BZ73" s="41">
        <f t="shared" si="74"/>
        <v>0</v>
      </c>
      <c r="CA73" s="41">
        <f t="shared" si="74"/>
        <v>0</v>
      </c>
      <c r="CB73" s="41">
        <f t="shared" si="74"/>
        <v>0</v>
      </c>
      <c r="CC73" s="41">
        <f t="shared" si="74"/>
        <v>0</v>
      </c>
      <c r="CD73" s="41">
        <f t="shared" si="74"/>
        <v>0</v>
      </c>
      <c r="CE73" s="41">
        <f t="shared" si="74"/>
        <v>0</v>
      </c>
      <c r="CF73" s="41">
        <f t="shared" si="67"/>
        <v>0</v>
      </c>
      <c r="CG73" s="41">
        <f t="shared" si="67"/>
        <v>0</v>
      </c>
      <c r="CH73" s="41">
        <f t="shared" si="67"/>
        <v>0</v>
      </c>
      <c r="CI73" s="41">
        <f t="shared" si="67"/>
        <v>0</v>
      </c>
      <c r="CJ73" s="41">
        <f t="shared" si="67"/>
        <v>0</v>
      </c>
      <c r="CK73" s="41">
        <f t="shared" si="67"/>
        <v>0</v>
      </c>
      <c r="CL73" s="41">
        <f t="shared" si="67"/>
        <v>0</v>
      </c>
      <c r="CM73" s="41">
        <f t="shared" si="67"/>
        <v>0</v>
      </c>
      <c r="CN73" s="41">
        <f t="shared" si="67"/>
        <v>0</v>
      </c>
      <c r="CO73" s="41">
        <f t="shared" si="67"/>
        <v>0</v>
      </c>
      <c r="CP73" s="41">
        <f t="shared" si="67"/>
        <v>0</v>
      </c>
      <c r="CQ73" s="41">
        <f t="shared" si="63"/>
        <v>0</v>
      </c>
      <c r="CR73" s="41">
        <f t="shared" si="63"/>
        <v>0</v>
      </c>
      <c r="CS73" s="41">
        <f t="shared" si="63"/>
        <v>0</v>
      </c>
      <c r="CT73" s="41">
        <f t="shared" si="63"/>
        <v>0</v>
      </c>
      <c r="CU73" s="41">
        <f t="shared" si="63"/>
        <v>0</v>
      </c>
      <c r="CV73" s="41">
        <f t="shared" si="63"/>
        <v>0</v>
      </c>
      <c r="CW73" s="41">
        <f t="shared" si="63"/>
        <v>0</v>
      </c>
      <c r="CX73" s="41">
        <f t="shared" si="63"/>
        <v>0</v>
      </c>
      <c r="CY73" s="41">
        <f t="shared" si="63"/>
        <v>0</v>
      </c>
      <c r="CZ73" s="41">
        <f t="shared" si="63"/>
        <v>0</v>
      </c>
      <c r="DA73" s="41">
        <f t="shared" si="63"/>
        <v>0</v>
      </c>
      <c r="DB73" s="41">
        <f t="shared" si="63"/>
        <v>0</v>
      </c>
      <c r="DC73" s="41">
        <f t="shared" si="63"/>
        <v>0</v>
      </c>
      <c r="DD73" s="41">
        <f t="shared" si="71"/>
        <v>0</v>
      </c>
      <c r="DE73" s="41">
        <f t="shared" si="71"/>
        <v>0</v>
      </c>
      <c r="DF73" s="41">
        <f t="shared" si="71"/>
        <v>0</v>
      </c>
      <c r="DG73" s="41">
        <f t="shared" si="71"/>
        <v>0</v>
      </c>
      <c r="DH73" s="41">
        <f t="shared" si="71"/>
        <v>0</v>
      </c>
      <c r="DI73" s="41">
        <f t="shared" si="68"/>
        <v>0</v>
      </c>
      <c r="DJ73" s="41">
        <f t="shared" si="68"/>
        <v>0</v>
      </c>
      <c r="DK73" s="41">
        <f t="shared" si="68"/>
        <v>0</v>
      </c>
      <c r="DL73" s="41">
        <f t="shared" si="68"/>
        <v>0</v>
      </c>
      <c r="DM73" s="41">
        <f t="shared" si="68"/>
        <v>0</v>
      </c>
      <c r="DN73" s="41">
        <f t="shared" si="68"/>
        <v>0</v>
      </c>
      <c r="DO73" s="41">
        <f t="shared" si="68"/>
        <v>0</v>
      </c>
      <c r="DP73" s="41">
        <f t="shared" si="68"/>
        <v>0</v>
      </c>
      <c r="DQ73" s="41">
        <f t="shared" si="68"/>
        <v>0</v>
      </c>
      <c r="DR73" s="41">
        <f t="shared" si="68"/>
        <v>0</v>
      </c>
      <c r="DS73" s="41">
        <f t="shared" si="68"/>
        <v>0</v>
      </c>
      <c r="DT73" s="41">
        <f t="shared" si="68"/>
        <v>0</v>
      </c>
      <c r="DU73" s="41">
        <f t="shared" si="68"/>
        <v>0</v>
      </c>
      <c r="DV73" s="41">
        <f t="shared" si="64"/>
        <v>0</v>
      </c>
      <c r="DW73" s="41">
        <f t="shared" si="54"/>
        <v>0</v>
      </c>
      <c r="DX73" s="41">
        <f t="shared" si="54"/>
        <v>0</v>
      </c>
      <c r="DY73" s="41">
        <f t="shared" si="54"/>
        <v>0</v>
      </c>
      <c r="DZ73" s="41">
        <f t="shared" si="54"/>
        <v>0</v>
      </c>
      <c r="EA73" s="41">
        <f t="shared" si="54"/>
        <v>0</v>
      </c>
      <c r="EB73" s="41">
        <f t="shared" si="54"/>
        <v>0</v>
      </c>
      <c r="EC73" s="41">
        <f t="shared" si="54"/>
        <v>0</v>
      </c>
      <c r="ED73" s="41">
        <f t="shared" si="54"/>
        <v>0</v>
      </c>
      <c r="EE73" s="41">
        <f t="shared" si="54"/>
        <v>0</v>
      </c>
      <c r="EF73" s="41">
        <f t="shared" si="54"/>
        <v>0</v>
      </c>
      <c r="EG73" s="41">
        <f t="shared" si="54"/>
        <v>0</v>
      </c>
      <c r="EH73" s="41">
        <f t="shared" si="54"/>
        <v>0</v>
      </c>
      <c r="EI73" s="41">
        <f t="shared" si="54"/>
        <v>0</v>
      </c>
      <c r="EJ73" s="41">
        <f t="shared" si="72"/>
        <v>0</v>
      </c>
      <c r="EK73" s="41">
        <f t="shared" si="72"/>
        <v>0</v>
      </c>
      <c r="EL73" s="41">
        <f t="shared" si="72"/>
        <v>0</v>
      </c>
      <c r="EM73" s="41">
        <f t="shared" si="72"/>
        <v>0</v>
      </c>
      <c r="EN73" s="41">
        <f t="shared" si="72"/>
        <v>0</v>
      </c>
      <c r="EO73" s="41">
        <f t="shared" si="69"/>
        <v>0</v>
      </c>
      <c r="EP73" s="41">
        <f t="shared" si="69"/>
        <v>0</v>
      </c>
      <c r="EQ73" s="41">
        <f t="shared" si="69"/>
        <v>0</v>
      </c>
      <c r="ER73" s="41">
        <f t="shared" si="69"/>
        <v>0</v>
      </c>
      <c r="ES73" s="41">
        <f t="shared" si="69"/>
        <v>0</v>
      </c>
      <c r="ET73" s="41">
        <f t="shared" si="69"/>
        <v>0</v>
      </c>
      <c r="EU73" s="41">
        <f t="shared" si="69"/>
        <v>0</v>
      </c>
      <c r="EV73" s="41">
        <f t="shared" si="69"/>
        <v>0</v>
      </c>
      <c r="EW73" s="41">
        <f t="shared" si="69"/>
        <v>0</v>
      </c>
      <c r="EX73" s="41">
        <f t="shared" si="69"/>
        <v>0</v>
      </c>
      <c r="EY73" s="41">
        <f t="shared" si="69"/>
        <v>0</v>
      </c>
      <c r="EZ73" s="41">
        <f t="shared" si="69"/>
        <v>0</v>
      </c>
      <c r="FA73" s="41">
        <f t="shared" si="69"/>
        <v>0</v>
      </c>
      <c r="FB73" s="41">
        <f t="shared" si="65"/>
        <v>0</v>
      </c>
      <c r="FC73" s="41">
        <f t="shared" si="56"/>
        <v>0</v>
      </c>
      <c r="FD73" s="41">
        <f t="shared" si="56"/>
        <v>0</v>
      </c>
      <c r="FE73" s="41">
        <f t="shared" si="56"/>
        <v>0</v>
      </c>
      <c r="FF73" s="41">
        <f t="shared" si="56"/>
        <v>0</v>
      </c>
      <c r="FG73" s="41">
        <f t="shared" si="56"/>
        <v>0</v>
      </c>
      <c r="FH73" s="41">
        <f t="shared" si="56"/>
        <v>0</v>
      </c>
      <c r="FI73" s="41">
        <f t="shared" si="56"/>
        <v>0</v>
      </c>
      <c r="FJ73" s="41">
        <f t="shared" si="56"/>
        <v>0</v>
      </c>
      <c r="FK73" s="41">
        <f t="shared" si="56"/>
        <v>0</v>
      </c>
      <c r="FL73" s="41">
        <f t="shared" si="56"/>
        <v>0</v>
      </c>
      <c r="FM73" s="41">
        <f t="shared" si="56"/>
        <v>0</v>
      </c>
      <c r="FN73" s="41">
        <f t="shared" si="56"/>
        <v>0</v>
      </c>
      <c r="FO73" s="41">
        <f t="shared" si="56"/>
        <v>0</v>
      </c>
      <c r="FP73" s="41">
        <f t="shared" si="73"/>
        <v>0</v>
      </c>
      <c r="FQ73" s="41">
        <f t="shared" si="73"/>
        <v>0</v>
      </c>
      <c r="FR73" s="41">
        <f t="shared" si="73"/>
        <v>0</v>
      </c>
      <c r="FS73" s="41">
        <f t="shared" si="73"/>
        <v>0</v>
      </c>
      <c r="FT73" s="41">
        <f t="shared" si="73"/>
        <v>0</v>
      </c>
      <c r="FU73" s="41">
        <f t="shared" si="70"/>
        <v>0</v>
      </c>
      <c r="FV73" s="41">
        <f t="shared" si="70"/>
        <v>0</v>
      </c>
      <c r="FW73" s="41">
        <f t="shared" si="70"/>
        <v>0</v>
      </c>
      <c r="FX73" s="41">
        <f t="shared" si="70"/>
        <v>0</v>
      </c>
      <c r="FY73" s="41">
        <f t="shared" si="70"/>
        <v>0</v>
      </c>
      <c r="FZ73" s="41">
        <f t="shared" si="70"/>
        <v>0</v>
      </c>
      <c r="GA73" s="41">
        <f t="shared" si="70"/>
        <v>0</v>
      </c>
      <c r="GB73" s="41">
        <f t="shared" si="70"/>
        <v>0</v>
      </c>
      <c r="GC73" s="41">
        <f t="shared" si="70"/>
        <v>0</v>
      </c>
      <c r="GD73" s="41">
        <f t="shared" si="70"/>
        <v>0</v>
      </c>
      <c r="GE73" s="41">
        <f t="shared" si="70"/>
        <v>0</v>
      </c>
      <c r="GF73" s="41">
        <f t="shared" si="70"/>
        <v>0</v>
      </c>
      <c r="GG73" s="41">
        <f t="shared" si="70"/>
        <v>0</v>
      </c>
      <c r="GH73" s="41">
        <f t="shared" si="66"/>
        <v>0</v>
      </c>
      <c r="GI73" s="41">
        <f t="shared" si="58"/>
        <v>0</v>
      </c>
      <c r="GJ73" s="41">
        <f t="shared" si="58"/>
        <v>0</v>
      </c>
      <c r="GK73" s="41">
        <f t="shared" si="58"/>
        <v>0</v>
      </c>
      <c r="GL73" s="41">
        <f t="shared" si="75"/>
        <v>0</v>
      </c>
      <c r="GM73" s="41">
        <f t="shared" si="75"/>
        <v>0</v>
      </c>
      <c r="GN73" s="41">
        <f t="shared" si="75"/>
        <v>0</v>
      </c>
      <c r="GO73" s="41">
        <f t="shared" si="75"/>
        <v>0</v>
      </c>
      <c r="GP73" s="41">
        <f t="shared" si="75"/>
        <v>0</v>
      </c>
      <c r="GQ73" s="41">
        <f t="shared" si="75"/>
        <v>0</v>
      </c>
      <c r="GR73" s="41">
        <f t="shared" si="75"/>
        <v>0</v>
      </c>
      <c r="GS73" s="41">
        <f t="shared" si="75"/>
        <v>0</v>
      </c>
      <c r="GT73" s="41">
        <f t="shared" si="75"/>
        <v>0</v>
      </c>
      <c r="GU73" s="41">
        <f t="shared" si="75"/>
        <v>0</v>
      </c>
      <c r="GV73" s="41">
        <f t="shared" si="75"/>
        <v>0</v>
      </c>
      <c r="GW73" s="41">
        <f t="shared" si="75"/>
        <v>0</v>
      </c>
      <c r="GX73" s="41">
        <f t="shared" si="75"/>
        <v>0</v>
      </c>
      <c r="GY73" s="41">
        <f t="shared" si="59"/>
        <v>0</v>
      </c>
      <c r="GZ73" s="41">
        <f t="shared" si="59"/>
        <v>0</v>
      </c>
      <c r="HA73" s="41">
        <f t="shared" si="59"/>
        <v>0</v>
      </c>
      <c r="HB73" s="41">
        <f t="shared" si="59"/>
        <v>0</v>
      </c>
      <c r="HC73" s="41">
        <f t="shared" si="59"/>
        <v>0</v>
      </c>
      <c r="HD73" s="41">
        <f t="shared" si="59"/>
        <v>0</v>
      </c>
      <c r="HE73" s="41">
        <f t="shared" si="62"/>
        <v>0</v>
      </c>
      <c r="HF73" s="41">
        <f t="shared" si="62"/>
        <v>0</v>
      </c>
      <c r="HG73" s="41">
        <f t="shared" si="62"/>
        <v>0</v>
      </c>
      <c r="HH73" s="41">
        <f t="shared" si="62"/>
        <v>0</v>
      </c>
      <c r="HI73" s="41">
        <f t="shared" si="62"/>
        <v>0</v>
      </c>
      <c r="HJ73" s="41">
        <f t="shared" si="62"/>
        <v>0</v>
      </c>
    </row>
    <row r="74" spans="1:218" ht="14.4" x14ac:dyDescent="0.3">
      <c r="A74" s="42">
        <v>71</v>
      </c>
      <c r="B74" s="43">
        <f>'CMM4 - AUX CALC'!$BT$67</f>
        <v>0</v>
      </c>
      <c r="BU74" s="41">
        <f>$B74/(_xlfn.SINGLE(PrazoConcessao)*12-BU$3+1)</f>
        <v>0</v>
      </c>
      <c r="BV74" s="41">
        <f t="shared" si="74"/>
        <v>0</v>
      </c>
      <c r="BW74" s="41">
        <f t="shared" si="74"/>
        <v>0</v>
      </c>
      <c r="BX74" s="41">
        <f t="shared" si="74"/>
        <v>0</v>
      </c>
      <c r="BY74" s="41">
        <f t="shared" si="74"/>
        <v>0</v>
      </c>
      <c r="BZ74" s="41">
        <f t="shared" si="74"/>
        <v>0</v>
      </c>
      <c r="CA74" s="41">
        <f t="shared" si="74"/>
        <v>0</v>
      </c>
      <c r="CB74" s="41">
        <f t="shared" si="74"/>
        <v>0</v>
      </c>
      <c r="CC74" s="41">
        <f t="shared" si="74"/>
        <v>0</v>
      </c>
      <c r="CD74" s="41">
        <f t="shared" si="74"/>
        <v>0</v>
      </c>
      <c r="CE74" s="41">
        <f t="shared" si="74"/>
        <v>0</v>
      </c>
      <c r="CF74" s="41">
        <f t="shared" si="67"/>
        <v>0</v>
      </c>
      <c r="CG74" s="41">
        <f t="shared" si="67"/>
        <v>0</v>
      </c>
      <c r="CH74" s="41">
        <f t="shared" si="67"/>
        <v>0</v>
      </c>
      <c r="CI74" s="41">
        <f t="shared" si="67"/>
        <v>0</v>
      </c>
      <c r="CJ74" s="41">
        <f t="shared" si="67"/>
        <v>0</v>
      </c>
      <c r="CK74" s="41">
        <f t="shared" si="67"/>
        <v>0</v>
      </c>
      <c r="CL74" s="41">
        <f t="shared" si="67"/>
        <v>0</v>
      </c>
      <c r="CM74" s="41">
        <f t="shared" si="67"/>
        <v>0</v>
      </c>
      <c r="CN74" s="41">
        <f t="shared" si="67"/>
        <v>0</v>
      </c>
      <c r="CO74" s="41">
        <f t="shared" si="67"/>
        <v>0</v>
      </c>
      <c r="CP74" s="41">
        <f t="shared" si="67"/>
        <v>0</v>
      </c>
      <c r="CQ74" s="41">
        <f t="shared" si="63"/>
        <v>0</v>
      </c>
      <c r="CR74" s="41">
        <f t="shared" si="63"/>
        <v>0</v>
      </c>
      <c r="CS74" s="41">
        <f t="shared" si="63"/>
        <v>0</v>
      </c>
      <c r="CT74" s="41">
        <f t="shared" si="63"/>
        <v>0</v>
      </c>
      <c r="CU74" s="41">
        <f t="shared" si="63"/>
        <v>0</v>
      </c>
      <c r="CV74" s="41">
        <f t="shared" si="63"/>
        <v>0</v>
      </c>
      <c r="CW74" s="41">
        <f t="shared" si="63"/>
        <v>0</v>
      </c>
      <c r="CX74" s="41">
        <f t="shared" si="63"/>
        <v>0</v>
      </c>
      <c r="CY74" s="41">
        <f t="shared" si="63"/>
        <v>0</v>
      </c>
      <c r="CZ74" s="41">
        <f t="shared" si="63"/>
        <v>0</v>
      </c>
      <c r="DA74" s="41">
        <f t="shared" si="63"/>
        <v>0</v>
      </c>
      <c r="DB74" s="41">
        <f t="shared" si="63"/>
        <v>0</v>
      </c>
      <c r="DC74" s="41">
        <f t="shared" si="63"/>
        <v>0</v>
      </c>
      <c r="DD74" s="41">
        <f t="shared" si="71"/>
        <v>0</v>
      </c>
      <c r="DE74" s="41">
        <f t="shared" si="71"/>
        <v>0</v>
      </c>
      <c r="DF74" s="41">
        <f t="shared" si="71"/>
        <v>0</v>
      </c>
      <c r="DG74" s="41">
        <f t="shared" si="71"/>
        <v>0</v>
      </c>
      <c r="DH74" s="41">
        <f t="shared" si="71"/>
        <v>0</v>
      </c>
      <c r="DI74" s="41">
        <f t="shared" si="68"/>
        <v>0</v>
      </c>
      <c r="DJ74" s="41">
        <f t="shared" si="68"/>
        <v>0</v>
      </c>
      <c r="DK74" s="41">
        <f t="shared" si="68"/>
        <v>0</v>
      </c>
      <c r="DL74" s="41">
        <f t="shared" si="68"/>
        <v>0</v>
      </c>
      <c r="DM74" s="41">
        <f t="shared" si="68"/>
        <v>0</v>
      </c>
      <c r="DN74" s="41">
        <f t="shared" si="68"/>
        <v>0</v>
      </c>
      <c r="DO74" s="41">
        <f t="shared" si="68"/>
        <v>0</v>
      </c>
      <c r="DP74" s="41">
        <f t="shared" si="68"/>
        <v>0</v>
      </c>
      <c r="DQ74" s="41">
        <f t="shared" si="68"/>
        <v>0</v>
      </c>
      <c r="DR74" s="41">
        <f t="shared" si="68"/>
        <v>0</v>
      </c>
      <c r="DS74" s="41">
        <f t="shared" si="68"/>
        <v>0</v>
      </c>
      <c r="DT74" s="41">
        <f t="shared" si="68"/>
        <v>0</v>
      </c>
      <c r="DU74" s="41">
        <f t="shared" si="68"/>
        <v>0</v>
      </c>
      <c r="DV74" s="41">
        <f t="shared" si="64"/>
        <v>0</v>
      </c>
      <c r="DW74" s="41">
        <f t="shared" si="54"/>
        <v>0</v>
      </c>
      <c r="DX74" s="41">
        <f t="shared" si="54"/>
        <v>0</v>
      </c>
      <c r="DY74" s="41">
        <f t="shared" si="54"/>
        <v>0</v>
      </c>
      <c r="DZ74" s="41">
        <f t="shared" si="54"/>
        <v>0</v>
      </c>
      <c r="EA74" s="41">
        <f t="shared" si="54"/>
        <v>0</v>
      </c>
      <c r="EB74" s="41">
        <f t="shared" si="54"/>
        <v>0</v>
      </c>
      <c r="EC74" s="41">
        <f t="shared" si="54"/>
        <v>0</v>
      </c>
      <c r="ED74" s="41">
        <f t="shared" si="54"/>
        <v>0</v>
      </c>
      <c r="EE74" s="41">
        <f t="shared" si="54"/>
        <v>0</v>
      </c>
      <c r="EF74" s="41">
        <f t="shared" si="54"/>
        <v>0</v>
      </c>
      <c r="EG74" s="41">
        <f t="shared" si="54"/>
        <v>0</v>
      </c>
      <c r="EH74" s="41">
        <f t="shared" si="54"/>
        <v>0</v>
      </c>
      <c r="EI74" s="41">
        <f t="shared" si="54"/>
        <v>0</v>
      </c>
      <c r="EJ74" s="41">
        <f t="shared" si="72"/>
        <v>0</v>
      </c>
      <c r="EK74" s="41">
        <f t="shared" si="72"/>
        <v>0</v>
      </c>
      <c r="EL74" s="41">
        <f t="shared" si="72"/>
        <v>0</v>
      </c>
      <c r="EM74" s="41">
        <f t="shared" si="72"/>
        <v>0</v>
      </c>
      <c r="EN74" s="41">
        <f t="shared" si="72"/>
        <v>0</v>
      </c>
      <c r="EO74" s="41">
        <f t="shared" si="69"/>
        <v>0</v>
      </c>
      <c r="EP74" s="41">
        <f t="shared" si="69"/>
        <v>0</v>
      </c>
      <c r="EQ74" s="41">
        <f t="shared" si="69"/>
        <v>0</v>
      </c>
      <c r="ER74" s="41">
        <f t="shared" si="69"/>
        <v>0</v>
      </c>
      <c r="ES74" s="41">
        <f t="shared" si="69"/>
        <v>0</v>
      </c>
      <c r="ET74" s="41">
        <f t="shared" si="69"/>
        <v>0</v>
      </c>
      <c r="EU74" s="41">
        <f t="shared" si="69"/>
        <v>0</v>
      </c>
      <c r="EV74" s="41">
        <f t="shared" si="69"/>
        <v>0</v>
      </c>
      <c r="EW74" s="41">
        <f t="shared" si="69"/>
        <v>0</v>
      </c>
      <c r="EX74" s="41">
        <f t="shared" si="69"/>
        <v>0</v>
      </c>
      <c r="EY74" s="41">
        <f t="shared" si="69"/>
        <v>0</v>
      </c>
      <c r="EZ74" s="41">
        <f t="shared" si="69"/>
        <v>0</v>
      </c>
      <c r="FA74" s="41">
        <f t="shared" si="69"/>
        <v>0</v>
      </c>
      <c r="FB74" s="41">
        <f t="shared" si="65"/>
        <v>0</v>
      </c>
      <c r="FC74" s="41">
        <f t="shared" si="56"/>
        <v>0</v>
      </c>
      <c r="FD74" s="41">
        <f t="shared" si="56"/>
        <v>0</v>
      </c>
      <c r="FE74" s="41">
        <f t="shared" si="56"/>
        <v>0</v>
      </c>
      <c r="FF74" s="41">
        <f t="shared" si="56"/>
        <v>0</v>
      </c>
      <c r="FG74" s="41">
        <f t="shared" si="56"/>
        <v>0</v>
      </c>
      <c r="FH74" s="41">
        <f t="shared" si="56"/>
        <v>0</v>
      </c>
      <c r="FI74" s="41">
        <f t="shared" si="56"/>
        <v>0</v>
      </c>
      <c r="FJ74" s="41">
        <f t="shared" si="56"/>
        <v>0</v>
      </c>
      <c r="FK74" s="41">
        <f t="shared" si="56"/>
        <v>0</v>
      </c>
      <c r="FL74" s="41">
        <f t="shared" si="56"/>
        <v>0</v>
      </c>
      <c r="FM74" s="41">
        <f t="shared" si="56"/>
        <v>0</v>
      </c>
      <c r="FN74" s="41">
        <f t="shared" si="56"/>
        <v>0</v>
      </c>
      <c r="FO74" s="41">
        <f t="shared" si="56"/>
        <v>0</v>
      </c>
      <c r="FP74" s="41">
        <f t="shared" si="73"/>
        <v>0</v>
      </c>
      <c r="FQ74" s="41">
        <f t="shared" si="73"/>
        <v>0</v>
      </c>
      <c r="FR74" s="41">
        <f t="shared" si="73"/>
        <v>0</v>
      </c>
      <c r="FS74" s="41">
        <f t="shared" si="73"/>
        <v>0</v>
      </c>
      <c r="FT74" s="41">
        <f t="shared" si="73"/>
        <v>0</v>
      </c>
      <c r="FU74" s="41">
        <f t="shared" si="70"/>
        <v>0</v>
      </c>
      <c r="FV74" s="41">
        <f t="shared" si="70"/>
        <v>0</v>
      </c>
      <c r="FW74" s="41">
        <f t="shared" si="70"/>
        <v>0</v>
      </c>
      <c r="FX74" s="41">
        <f t="shared" si="70"/>
        <v>0</v>
      </c>
      <c r="FY74" s="41">
        <f t="shared" si="70"/>
        <v>0</v>
      </c>
      <c r="FZ74" s="41">
        <f t="shared" si="70"/>
        <v>0</v>
      </c>
      <c r="GA74" s="41">
        <f t="shared" si="70"/>
        <v>0</v>
      </c>
      <c r="GB74" s="41">
        <f t="shared" si="70"/>
        <v>0</v>
      </c>
      <c r="GC74" s="41">
        <f t="shared" si="70"/>
        <v>0</v>
      </c>
      <c r="GD74" s="41">
        <f t="shared" si="70"/>
        <v>0</v>
      </c>
      <c r="GE74" s="41">
        <f t="shared" si="70"/>
        <v>0</v>
      </c>
      <c r="GF74" s="41">
        <f t="shared" si="70"/>
        <v>0</v>
      </c>
      <c r="GG74" s="41">
        <f t="shared" si="70"/>
        <v>0</v>
      </c>
      <c r="GH74" s="41">
        <f t="shared" si="66"/>
        <v>0</v>
      </c>
      <c r="GI74" s="41">
        <f t="shared" si="58"/>
        <v>0</v>
      </c>
      <c r="GJ74" s="41">
        <f t="shared" si="58"/>
        <v>0</v>
      </c>
      <c r="GK74" s="41">
        <f t="shared" si="58"/>
        <v>0</v>
      </c>
      <c r="GL74" s="41">
        <f t="shared" si="75"/>
        <v>0</v>
      </c>
      <c r="GM74" s="41">
        <f t="shared" si="75"/>
        <v>0</v>
      </c>
      <c r="GN74" s="41">
        <f t="shared" si="75"/>
        <v>0</v>
      </c>
      <c r="GO74" s="41">
        <f t="shared" si="75"/>
        <v>0</v>
      </c>
      <c r="GP74" s="41">
        <f t="shared" si="75"/>
        <v>0</v>
      </c>
      <c r="GQ74" s="41">
        <f t="shared" si="75"/>
        <v>0</v>
      </c>
      <c r="GR74" s="41">
        <f t="shared" si="75"/>
        <v>0</v>
      </c>
      <c r="GS74" s="41">
        <f t="shared" si="75"/>
        <v>0</v>
      </c>
      <c r="GT74" s="41">
        <f t="shared" si="75"/>
        <v>0</v>
      </c>
      <c r="GU74" s="41">
        <f t="shared" si="75"/>
        <v>0</v>
      </c>
      <c r="GV74" s="41">
        <f t="shared" si="75"/>
        <v>0</v>
      </c>
      <c r="GW74" s="41">
        <f t="shared" si="75"/>
        <v>0</v>
      </c>
      <c r="GX74" s="41">
        <f t="shared" si="75"/>
        <v>0</v>
      </c>
      <c r="GY74" s="41">
        <f t="shared" si="59"/>
        <v>0</v>
      </c>
      <c r="GZ74" s="41">
        <f t="shared" si="59"/>
        <v>0</v>
      </c>
      <c r="HA74" s="41">
        <f t="shared" si="59"/>
        <v>0</v>
      </c>
      <c r="HB74" s="41">
        <f t="shared" si="59"/>
        <v>0</v>
      </c>
      <c r="HC74" s="41">
        <f t="shared" si="59"/>
        <v>0</v>
      </c>
      <c r="HD74" s="41">
        <f t="shared" si="59"/>
        <v>0</v>
      </c>
      <c r="HE74" s="41">
        <f t="shared" si="62"/>
        <v>0</v>
      </c>
      <c r="HF74" s="41">
        <f t="shared" si="62"/>
        <v>0</v>
      </c>
      <c r="HG74" s="41">
        <f t="shared" si="62"/>
        <v>0</v>
      </c>
      <c r="HH74" s="41">
        <f t="shared" si="62"/>
        <v>0</v>
      </c>
      <c r="HI74" s="41">
        <f t="shared" si="62"/>
        <v>0</v>
      </c>
      <c r="HJ74" s="41">
        <f t="shared" si="62"/>
        <v>0</v>
      </c>
    </row>
    <row r="75" spans="1:218" ht="14.4" x14ac:dyDescent="0.3">
      <c r="A75" s="42">
        <v>72</v>
      </c>
      <c r="B75" s="43">
        <f>'CMM4 - AUX CALC'!$BU$67</f>
        <v>0</v>
      </c>
      <c r="BV75" s="41">
        <f>$B75/(_xlfn.SINGLE(PrazoConcessao)*12-BV$3+1)</f>
        <v>0</v>
      </c>
      <c r="BW75" s="41">
        <f t="shared" si="74"/>
        <v>0</v>
      </c>
      <c r="BX75" s="41">
        <f t="shared" si="74"/>
        <v>0</v>
      </c>
      <c r="BY75" s="41">
        <f t="shared" si="74"/>
        <v>0</v>
      </c>
      <c r="BZ75" s="41">
        <f t="shared" si="74"/>
        <v>0</v>
      </c>
      <c r="CA75" s="41">
        <f t="shared" si="74"/>
        <v>0</v>
      </c>
      <c r="CB75" s="41">
        <f t="shared" si="74"/>
        <v>0</v>
      </c>
      <c r="CC75" s="41">
        <f t="shared" si="74"/>
        <v>0</v>
      </c>
      <c r="CD75" s="41">
        <f t="shared" si="74"/>
        <v>0</v>
      </c>
      <c r="CE75" s="41">
        <f t="shared" si="74"/>
        <v>0</v>
      </c>
      <c r="CF75" s="41">
        <f t="shared" si="67"/>
        <v>0</v>
      </c>
      <c r="CG75" s="41">
        <f t="shared" si="67"/>
        <v>0</v>
      </c>
      <c r="CH75" s="41">
        <f t="shared" si="67"/>
        <v>0</v>
      </c>
      <c r="CI75" s="41">
        <f t="shared" si="67"/>
        <v>0</v>
      </c>
      <c r="CJ75" s="41">
        <f t="shared" si="67"/>
        <v>0</v>
      </c>
      <c r="CK75" s="41">
        <f t="shared" si="67"/>
        <v>0</v>
      </c>
      <c r="CL75" s="41">
        <f t="shared" si="67"/>
        <v>0</v>
      </c>
      <c r="CM75" s="41">
        <f t="shared" si="67"/>
        <v>0</v>
      </c>
      <c r="CN75" s="41">
        <f t="shared" si="67"/>
        <v>0</v>
      </c>
      <c r="CO75" s="41">
        <f t="shared" si="67"/>
        <v>0</v>
      </c>
      <c r="CP75" s="41">
        <f t="shared" si="67"/>
        <v>0</v>
      </c>
      <c r="CQ75" s="41">
        <f t="shared" si="63"/>
        <v>0</v>
      </c>
      <c r="CR75" s="41">
        <f t="shared" si="63"/>
        <v>0</v>
      </c>
      <c r="CS75" s="41">
        <f t="shared" si="63"/>
        <v>0</v>
      </c>
      <c r="CT75" s="41">
        <f t="shared" si="63"/>
        <v>0</v>
      </c>
      <c r="CU75" s="41">
        <f t="shared" si="63"/>
        <v>0</v>
      </c>
      <c r="CV75" s="41">
        <f t="shared" si="63"/>
        <v>0</v>
      </c>
      <c r="CW75" s="41">
        <f t="shared" si="63"/>
        <v>0</v>
      </c>
      <c r="CX75" s="41">
        <f t="shared" si="63"/>
        <v>0</v>
      </c>
      <c r="CY75" s="41">
        <f t="shared" si="63"/>
        <v>0</v>
      </c>
      <c r="CZ75" s="41">
        <f t="shared" si="63"/>
        <v>0</v>
      </c>
      <c r="DA75" s="41">
        <f t="shared" si="63"/>
        <v>0</v>
      </c>
      <c r="DB75" s="41">
        <f t="shared" si="63"/>
        <v>0</v>
      </c>
      <c r="DC75" s="41">
        <f t="shared" si="63"/>
        <v>0</v>
      </c>
      <c r="DD75" s="41">
        <f t="shared" si="71"/>
        <v>0</v>
      </c>
      <c r="DE75" s="41">
        <f t="shared" si="71"/>
        <v>0</v>
      </c>
      <c r="DF75" s="41">
        <f t="shared" si="71"/>
        <v>0</v>
      </c>
      <c r="DG75" s="41">
        <f t="shared" si="71"/>
        <v>0</v>
      </c>
      <c r="DH75" s="41">
        <f t="shared" si="71"/>
        <v>0</v>
      </c>
      <c r="DI75" s="41">
        <f t="shared" si="68"/>
        <v>0</v>
      </c>
      <c r="DJ75" s="41">
        <f t="shared" si="68"/>
        <v>0</v>
      </c>
      <c r="DK75" s="41">
        <f t="shared" si="68"/>
        <v>0</v>
      </c>
      <c r="DL75" s="41">
        <f t="shared" si="68"/>
        <v>0</v>
      </c>
      <c r="DM75" s="41">
        <f t="shared" si="68"/>
        <v>0</v>
      </c>
      <c r="DN75" s="41">
        <f t="shared" si="68"/>
        <v>0</v>
      </c>
      <c r="DO75" s="41">
        <f t="shared" si="68"/>
        <v>0</v>
      </c>
      <c r="DP75" s="41">
        <f t="shared" si="68"/>
        <v>0</v>
      </c>
      <c r="DQ75" s="41">
        <f t="shared" si="68"/>
        <v>0</v>
      </c>
      <c r="DR75" s="41">
        <f t="shared" si="68"/>
        <v>0</v>
      </c>
      <c r="DS75" s="41">
        <f t="shared" si="68"/>
        <v>0</v>
      </c>
      <c r="DT75" s="41">
        <f t="shared" si="68"/>
        <v>0</v>
      </c>
      <c r="DU75" s="41">
        <f t="shared" si="68"/>
        <v>0</v>
      </c>
      <c r="DV75" s="41">
        <f t="shared" si="64"/>
        <v>0</v>
      </c>
      <c r="DW75" s="41">
        <f t="shared" si="54"/>
        <v>0</v>
      </c>
      <c r="DX75" s="41">
        <f t="shared" si="54"/>
        <v>0</v>
      </c>
      <c r="DY75" s="41">
        <f t="shared" si="54"/>
        <v>0</v>
      </c>
      <c r="DZ75" s="41">
        <f t="shared" si="54"/>
        <v>0</v>
      </c>
      <c r="EA75" s="41">
        <f t="shared" si="54"/>
        <v>0</v>
      </c>
      <c r="EB75" s="41">
        <f t="shared" si="54"/>
        <v>0</v>
      </c>
      <c r="EC75" s="41">
        <f t="shared" si="54"/>
        <v>0</v>
      </c>
      <c r="ED75" s="41">
        <f t="shared" si="54"/>
        <v>0</v>
      </c>
      <c r="EE75" s="41">
        <f t="shared" si="54"/>
        <v>0</v>
      </c>
      <c r="EF75" s="41">
        <f t="shared" si="54"/>
        <v>0</v>
      </c>
      <c r="EG75" s="41">
        <f t="shared" si="54"/>
        <v>0</v>
      </c>
      <c r="EH75" s="41">
        <f t="shared" si="54"/>
        <v>0</v>
      </c>
      <c r="EI75" s="41">
        <f t="shared" si="54"/>
        <v>0</v>
      </c>
      <c r="EJ75" s="41">
        <f t="shared" si="72"/>
        <v>0</v>
      </c>
      <c r="EK75" s="41">
        <f t="shared" si="72"/>
        <v>0</v>
      </c>
      <c r="EL75" s="41">
        <f t="shared" si="72"/>
        <v>0</v>
      </c>
      <c r="EM75" s="41">
        <f t="shared" si="72"/>
        <v>0</v>
      </c>
      <c r="EN75" s="41">
        <f t="shared" si="72"/>
        <v>0</v>
      </c>
      <c r="EO75" s="41">
        <f t="shared" si="69"/>
        <v>0</v>
      </c>
      <c r="EP75" s="41">
        <f t="shared" si="69"/>
        <v>0</v>
      </c>
      <c r="EQ75" s="41">
        <f t="shared" si="69"/>
        <v>0</v>
      </c>
      <c r="ER75" s="41">
        <f t="shared" si="69"/>
        <v>0</v>
      </c>
      <c r="ES75" s="41">
        <f t="shared" si="69"/>
        <v>0</v>
      </c>
      <c r="ET75" s="41">
        <f t="shared" si="69"/>
        <v>0</v>
      </c>
      <c r="EU75" s="41">
        <f t="shared" si="69"/>
        <v>0</v>
      </c>
      <c r="EV75" s="41">
        <f t="shared" si="69"/>
        <v>0</v>
      </c>
      <c r="EW75" s="41">
        <f t="shared" si="69"/>
        <v>0</v>
      </c>
      <c r="EX75" s="41">
        <f t="shared" si="69"/>
        <v>0</v>
      </c>
      <c r="EY75" s="41">
        <f t="shared" si="69"/>
        <v>0</v>
      </c>
      <c r="EZ75" s="41">
        <f t="shared" si="69"/>
        <v>0</v>
      </c>
      <c r="FA75" s="41">
        <f t="shared" si="69"/>
        <v>0</v>
      </c>
      <c r="FB75" s="41">
        <f t="shared" si="65"/>
        <v>0</v>
      </c>
      <c r="FC75" s="41">
        <f t="shared" si="56"/>
        <v>0</v>
      </c>
      <c r="FD75" s="41">
        <f t="shared" si="56"/>
        <v>0</v>
      </c>
      <c r="FE75" s="41">
        <f t="shared" si="56"/>
        <v>0</v>
      </c>
      <c r="FF75" s="41">
        <f t="shared" si="56"/>
        <v>0</v>
      </c>
      <c r="FG75" s="41">
        <f t="shared" si="56"/>
        <v>0</v>
      </c>
      <c r="FH75" s="41">
        <f t="shared" si="56"/>
        <v>0</v>
      </c>
      <c r="FI75" s="41">
        <f t="shared" si="56"/>
        <v>0</v>
      </c>
      <c r="FJ75" s="41">
        <f t="shared" si="56"/>
        <v>0</v>
      </c>
      <c r="FK75" s="41">
        <f t="shared" si="56"/>
        <v>0</v>
      </c>
      <c r="FL75" s="41">
        <f t="shared" si="56"/>
        <v>0</v>
      </c>
      <c r="FM75" s="41">
        <f t="shared" si="56"/>
        <v>0</v>
      </c>
      <c r="FN75" s="41">
        <f t="shared" si="56"/>
        <v>0</v>
      </c>
      <c r="FO75" s="41">
        <f t="shared" si="56"/>
        <v>0</v>
      </c>
      <c r="FP75" s="41">
        <f t="shared" si="73"/>
        <v>0</v>
      </c>
      <c r="FQ75" s="41">
        <f t="shared" si="73"/>
        <v>0</v>
      </c>
      <c r="FR75" s="41">
        <f t="shared" si="73"/>
        <v>0</v>
      </c>
      <c r="FS75" s="41">
        <f t="shared" si="73"/>
        <v>0</v>
      </c>
      <c r="FT75" s="41">
        <f t="shared" si="73"/>
        <v>0</v>
      </c>
      <c r="FU75" s="41">
        <f t="shared" si="70"/>
        <v>0</v>
      </c>
      <c r="FV75" s="41">
        <f t="shared" si="70"/>
        <v>0</v>
      </c>
      <c r="FW75" s="41">
        <f t="shared" si="70"/>
        <v>0</v>
      </c>
      <c r="FX75" s="41">
        <f t="shared" si="70"/>
        <v>0</v>
      </c>
      <c r="FY75" s="41">
        <f t="shared" si="70"/>
        <v>0</v>
      </c>
      <c r="FZ75" s="41">
        <f t="shared" si="70"/>
        <v>0</v>
      </c>
      <c r="GA75" s="41">
        <f t="shared" si="70"/>
        <v>0</v>
      </c>
      <c r="GB75" s="41">
        <f t="shared" si="70"/>
        <v>0</v>
      </c>
      <c r="GC75" s="41">
        <f t="shared" si="70"/>
        <v>0</v>
      </c>
      <c r="GD75" s="41">
        <f t="shared" si="70"/>
        <v>0</v>
      </c>
      <c r="GE75" s="41">
        <f t="shared" si="70"/>
        <v>0</v>
      </c>
      <c r="GF75" s="41">
        <f t="shared" si="70"/>
        <v>0</v>
      </c>
      <c r="GG75" s="41">
        <f t="shared" si="70"/>
        <v>0</v>
      </c>
      <c r="GH75" s="41">
        <f t="shared" si="66"/>
        <v>0</v>
      </c>
      <c r="GI75" s="41">
        <f t="shared" si="58"/>
        <v>0</v>
      </c>
      <c r="GJ75" s="41">
        <f t="shared" si="58"/>
        <v>0</v>
      </c>
      <c r="GK75" s="41">
        <f t="shared" si="58"/>
        <v>0</v>
      </c>
      <c r="GL75" s="41">
        <f t="shared" si="75"/>
        <v>0</v>
      </c>
      <c r="GM75" s="41">
        <f t="shared" si="75"/>
        <v>0</v>
      </c>
      <c r="GN75" s="41">
        <f t="shared" si="75"/>
        <v>0</v>
      </c>
      <c r="GO75" s="41">
        <f t="shared" si="75"/>
        <v>0</v>
      </c>
      <c r="GP75" s="41">
        <f t="shared" si="75"/>
        <v>0</v>
      </c>
      <c r="GQ75" s="41">
        <f t="shared" si="75"/>
        <v>0</v>
      </c>
      <c r="GR75" s="41">
        <f t="shared" si="75"/>
        <v>0</v>
      </c>
      <c r="GS75" s="41">
        <f t="shared" si="75"/>
        <v>0</v>
      </c>
      <c r="GT75" s="41">
        <f t="shared" si="75"/>
        <v>0</v>
      </c>
      <c r="GU75" s="41">
        <f t="shared" si="75"/>
        <v>0</v>
      </c>
      <c r="GV75" s="41">
        <f t="shared" si="75"/>
        <v>0</v>
      </c>
      <c r="GW75" s="41">
        <f t="shared" si="75"/>
        <v>0</v>
      </c>
      <c r="GX75" s="41">
        <f t="shared" si="75"/>
        <v>0</v>
      </c>
      <c r="GY75" s="41">
        <f t="shared" si="59"/>
        <v>0</v>
      </c>
      <c r="GZ75" s="41">
        <f t="shared" si="59"/>
        <v>0</v>
      </c>
      <c r="HA75" s="41">
        <f t="shared" si="59"/>
        <v>0</v>
      </c>
      <c r="HB75" s="41">
        <f t="shared" si="59"/>
        <v>0</v>
      </c>
      <c r="HC75" s="41">
        <f t="shared" si="59"/>
        <v>0</v>
      </c>
      <c r="HD75" s="41">
        <f t="shared" si="59"/>
        <v>0</v>
      </c>
      <c r="HE75" s="41">
        <f t="shared" si="62"/>
        <v>0</v>
      </c>
      <c r="HF75" s="41">
        <f t="shared" si="62"/>
        <v>0</v>
      </c>
      <c r="HG75" s="41">
        <f t="shared" si="62"/>
        <v>0</v>
      </c>
      <c r="HH75" s="41">
        <f t="shared" si="62"/>
        <v>0</v>
      </c>
      <c r="HI75" s="41">
        <f t="shared" si="62"/>
        <v>0</v>
      </c>
      <c r="HJ75" s="41">
        <f t="shared" si="62"/>
        <v>0</v>
      </c>
    </row>
    <row r="76" spans="1:218" ht="14.4" x14ac:dyDescent="0.3">
      <c r="A76" s="42">
        <v>73</v>
      </c>
      <c r="B76" s="43">
        <f>'CMM4 - AUX CALC'!$BV$67</f>
        <v>0</v>
      </c>
      <c r="BW76" s="41">
        <f>$B76/(_xlfn.SINGLE(PrazoConcessao)*12-BW$3+1)</f>
        <v>0</v>
      </c>
      <c r="BX76" s="41">
        <f t="shared" si="74"/>
        <v>0</v>
      </c>
      <c r="BY76" s="41">
        <f t="shared" si="74"/>
        <v>0</v>
      </c>
      <c r="BZ76" s="41">
        <f t="shared" si="74"/>
        <v>0</v>
      </c>
      <c r="CA76" s="41">
        <f t="shared" si="74"/>
        <v>0</v>
      </c>
      <c r="CB76" s="41">
        <f t="shared" si="74"/>
        <v>0</v>
      </c>
      <c r="CC76" s="41">
        <f t="shared" si="74"/>
        <v>0</v>
      </c>
      <c r="CD76" s="41">
        <f t="shared" si="74"/>
        <v>0</v>
      </c>
      <c r="CE76" s="41">
        <f t="shared" si="74"/>
        <v>0</v>
      </c>
      <c r="CF76" s="41">
        <f t="shared" si="67"/>
        <v>0</v>
      </c>
      <c r="CG76" s="41">
        <f t="shared" si="67"/>
        <v>0</v>
      </c>
      <c r="CH76" s="41">
        <f t="shared" si="67"/>
        <v>0</v>
      </c>
      <c r="CI76" s="41">
        <f t="shared" si="67"/>
        <v>0</v>
      </c>
      <c r="CJ76" s="41">
        <f t="shared" si="67"/>
        <v>0</v>
      </c>
      <c r="CK76" s="41">
        <f t="shared" si="67"/>
        <v>0</v>
      </c>
      <c r="CL76" s="41">
        <f t="shared" si="67"/>
        <v>0</v>
      </c>
      <c r="CM76" s="41">
        <f t="shared" si="67"/>
        <v>0</v>
      </c>
      <c r="CN76" s="41">
        <f t="shared" si="67"/>
        <v>0</v>
      </c>
      <c r="CO76" s="41">
        <f t="shared" si="67"/>
        <v>0</v>
      </c>
      <c r="CP76" s="41">
        <f t="shared" si="67"/>
        <v>0</v>
      </c>
      <c r="CQ76" s="41">
        <f t="shared" si="63"/>
        <v>0</v>
      </c>
      <c r="CR76" s="41">
        <f t="shared" si="63"/>
        <v>0</v>
      </c>
      <c r="CS76" s="41">
        <f t="shared" si="63"/>
        <v>0</v>
      </c>
      <c r="CT76" s="41">
        <f t="shared" si="63"/>
        <v>0</v>
      </c>
      <c r="CU76" s="41">
        <f t="shared" si="63"/>
        <v>0</v>
      </c>
      <c r="CV76" s="41">
        <f t="shared" si="63"/>
        <v>0</v>
      </c>
      <c r="CW76" s="41">
        <f t="shared" si="63"/>
        <v>0</v>
      </c>
      <c r="CX76" s="41">
        <f t="shared" si="63"/>
        <v>0</v>
      </c>
      <c r="CY76" s="41">
        <f t="shared" si="63"/>
        <v>0</v>
      </c>
      <c r="CZ76" s="41">
        <f t="shared" si="63"/>
        <v>0</v>
      </c>
      <c r="DA76" s="41">
        <f t="shared" si="63"/>
        <v>0</v>
      </c>
      <c r="DB76" s="41">
        <f t="shared" si="63"/>
        <v>0</v>
      </c>
      <c r="DC76" s="41">
        <f t="shared" si="63"/>
        <v>0</v>
      </c>
      <c r="DD76" s="41">
        <f t="shared" si="71"/>
        <v>0</v>
      </c>
      <c r="DE76" s="41">
        <f t="shared" si="71"/>
        <v>0</v>
      </c>
      <c r="DF76" s="41">
        <f t="shared" si="71"/>
        <v>0</v>
      </c>
      <c r="DG76" s="41">
        <f t="shared" si="71"/>
        <v>0</v>
      </c>
      <c r="DH76" s="41">
        <f t="shared" si="71"/>
        <v>0</v>
      </c>
      <c r="DI76" s="41">
        <f t="shared" si="68"/>
        <v>0</v>
      </c>
      <c r="DJ76" s="41">
        <f t="shared" si="68"/>
        <v>0</v>
      </c>
      <c r="DK76" s="41">
        <f t="shared" si="68"/>
        <v>0</v>
      </c>
      <c r="DL76" s="41">
        <f t="shared" si="68"/>
        <v>0</v>
      </c>
      <c r="DM76" s="41">
        <f t="shared" si="68"/>
        <v>0</v>
      </c>
      <c r="DN76" s="41">
        <f t="shared" si="68"/>
        <v>0</v>
      </c>
      <c r="DO76" s="41">
        <f t="shared" si="68"/>
        <v>0</v>
      </c>
      <c r="DP76" s="41">
        <f t="shared" si="68"/>
        <v>0</v>
      </c>
      <c r="DQ76" s="41">
        <f t="shared" si="68"/>
        <v>0</v>
      </c>
      <c r="DR76" s="41">
        <f t="shared" si="68"/>
        <v>0</v>
      </c>
      <c r="DS76" s="41">
        <f t="shared" si="68"/>
        <v>0</v>
      </c>
      <c r="DT76" s="41">
        <f t="shared" si="68"/>
        <v>0</v>
      </c>
      <c r="DU76" s="41">
        <f t="shared" si="68"/>
        <v>0</v>
      </c>
      <c r="DV76" s="41">
        <f t="shared" si="64"/>
        <v>0</v>
      </c>
      <c r="DW76" s="41">
        <f t="shared" si="54"/>
        <v>0</v>
      </c>
      <c r="DX76" s="41">
        <f t="shared" si="54"/>
        <v>0</v>
      </c>
      <c r="DY76" s="41">
        <f t="shared" si="54"/>
        <v>0</v>
      </c>
      <c r="DZ76" s="41">
        <f t="shared" si="54"/>
        <v>0</v>
      </c>
      <c r="EA76" s="41">
        <f t="shared" si="54"/>
        <v>0</v>
      </c>
      <c r="EB76" s="41">
        <f t="shared" si="54"/>
        <v>0</v>
      </c>
      <c r="EC76" s="41">
        <f t="shared" si="54"/>
        <v>0</v>
      </c>
      <c r="ED76" s="41">
        <f t="shared" si="54"/>
        <v>0</v>
      </c>
      <c r="EE76" s="41">
        <f t="shared" si="54"/>
        <v>0</v>
      </c>
      <c r="EF76" s="41">
        <f t="shared" si="54"/>
        <v>0</v>
      </c>
      <c r="EG76" s="41">
        <f t="shared" si="54"/>
        <v>0</v>
      </c>
      <c r="EH76" s="41">
        <f t="shared" si="54"/>
        <v>0</v>
      </c>
      <c r="EI76" s="41">
        <f t="shared" si="54"/>
        <v>0</v>
      </c>
      <c r="EJ76" s="41">
        <f t="shared" si="72"/>
        <v>0</v>
      </c>
      <c r="EK76" s="41">
        <f t="shared" si="72"/>
        <v>0</v>
      </c>
      <c r="EL76" s="41">
        <f t="shared" si="72"/>
        <v>0</v>
      </c>
      <c r="EM76" s="41">
        <f t="shared" si="72"/>
        <v>0</v>
      </c>
      <c r="EN76" s="41">
        <f t="shared" si="72"/>
        <v>0</v>
      </c>
      <c r="EO76" s="41">
        <f t="shared" si="69"/>
        <v>0</v>
      </c>
      <c r="EP76" s="41">
        <f t="shared" si="69"/>
        <v>0</v>
      </c>
      <c r="EQ76" s="41">
        <f t="shared" si="69"/>
        <v>0</v>
      </c>
      <c r="ER76" s="41">
        <f t="shared" si="69"/>
        <v>0</v>
      </c>
      <c r="ES76" s="41">
        <f t="shared" si="69"/>
        <v>0</v>
      </c>
      <c r="ET76" s="41">
        <f t="shared" si="69"/>
        <v>0</v>
      </c>
      <c r="EU76" s="41">
        <f t="shared" si="69"/>
        <v>0</v>
      </c>
      <c r="EV76" s="41">
        <f t="shared" si="69"/>
        <v>0</v>
      </c>
      <c r="EW76" s="41">
        <f t="shared" si="69"/>
        <v>0</v>
      </c>
      <c r="EX76" s="41">
        <f t="shared" si="69"/>
        <v>0</v>
      </c>
      <c r="EY76" s="41">
        <f t="shared" si="69"/>
        <v>0</v>
      </c>
      <c r="EZ76" s="41">
        <f t="shared" si="69"/>
        <v>0</v>
      </c>
      <c r="FA76" s="41">
        <f t="shared" si="69"/>
        <v>0</v>
      </c>
      <c r="FB76" s="41">
        <f t="shared" si="65"/>
        <v>0</v>
      </c>
      <c r="FC76" s="41">
        <f t="shared" si="56"/>
        <v>0</v>
      </c>
      <c r="FD76" s="41">
        <f t="shared" si="56"/>
        <v>0</v>
      </c>
      <c r="FE76" s="41">
        <f t="shared" si="56"/>
        <v>0</v>
      </c>
      <c r="FF76" s="41">
        <f t="shared" si="56"/>
        <v>0</v>
      </c>
      <c r="FG76" s="41">
        <f t="shared" si="56"/>
        <v>0</v>
      </c>
      <c r="FH76" s="41">
        <f t="shared" si="56"/>
        <v>0</v>
      </c>
      <c r="FI76" s="41">
        <f t="shared" si="56"/>
        <v>0</v>
      </c>
      <c r="FJ76" s="41">
        <f t="shared" si="56"/>
        <v>0</v>
      </c>
      <c r="FK76" s="41">
        <f t="shared" si="56"/>
        <v>0</v>
      </c>
      <c r="FL76" s="41">
        <f t="shared" si="56"/>
        <v>0</v>
      </c>
      <c r="FM76" s="41">
        <f t="shared" si="56"/>
        <v>0</v>
      </c>
      <c r="FN76" s="41">
        <f t="shared" si="56"/>
        <v>0</v>
      </c>
      <c r="FO76" s="41">
        <f t="shared" si="56"/>
        <v>0</v>
      </c>
      <c r="FP76" s="41">
        <f t="shared" si="73"/>
        <v>0</v>
      </c>
      <c r="FQ76" s="41">
        <f t="shared" si="73"/>
        <v>0</v>
      </c>
      <c r="FR76" s="41">
        <f t="shared" si="73"/>
        <v>0</v>
      </c>
      <c r="FS76" s="41">
        <f t="shared" si="73"/>
        <v>0</v>
      </c>
      <c r="FT76" s="41">
        <f t="shared" si="73"/>
        <v>0</v>
      </c>
      <c r="FU76" s="41">
        <f t="shared" si="70"/>
        <v>0</v>
      </c>
      <c r="FV76" s="41">
        <f t="shared" si="70"/>
        <v>0</v>
      </c>
      <c r="FW76" s="41">
        <f t="shared" si="70"/>
        <v>0</v>
      </c>
      <c r="FX76" s="41">
        <f t="shared" si="70"/>
        <v>0</v>
      </c>
      <c r="FY76" s="41">
        <f t="shared" si="70"/>
        <v>0</v>
      </c>
      <c r="FZ76" s="41">
        <f t="shared" si="70"/>
        <v>0</v>
      </c>
      <c r="GA76" s="41">
        <f t="shared" si="70"/>
        <v>0</v>
      </c>
      <c r="GB76" s="41">
        <f t="shared" si="70"/>
        <v>0</v>
      </c>
      <c r="GC76" s="41">
        <f t="shared" si="70"/>
        <v>0</v>
      </c>
      <c r="GD76" s="41">
        <f t="shared" si="70"/>
        <v>0</v>
      </c>
      <c r="GE76" s="41">
        <f t="shared" si="70"/>
        <v>0</v>
      </c>
      <c r="GF76" s="41">
        <f t="shared" si="70"/>
        <v>0</v>
      </c>
      <c r="GG76" s="41">
        <f t="shared" si="70"/>
        <v>0</v>
      </c>
      <c r="GH76" s="41">
        <f t="shared" si="66"/>
        <v>0</v>
      </c>
      <c r="GI76" s="41">
        <f t="shared" si="58"/>
        <v>0</v>
      </c>
      <c r="GJ76" s="41">
        <f t="shared" si="58"/>
        <v>0</v>
      </c>
      <c r="GK76" s="41">
        <f t="shared" si="58"/>
        <v>0</v>
      </c>
      <c r="GL76" s="41">
        <f t="shared" si="75"/>
        <v>0</v>
      </c>
      <c r="GM76" s="41">
        <f t="shared" si="75"/>
        <v>0</v>
      </c>
      <c r="GN76" s="41">
        <f t="shared" si="75"/>
        <v>0</v>
      </c>
      <c r="GO76" s="41">
        <f t="shared" si="75"/>
        <v>0</v>
      </c>
      <c r="GP76" s="41">
        <f t="shared" si="75"/>
        <v>0</v>
      </c>
      <c r="GQ76" s="41">
        <f t="shared" si="75"/>
        <v>0</v>
      </c>
      <c r="GR76" s="41">
        <f t="shared" si="75"/>
        <v>0</v>
      </c>
      <c r="GS76" s="41">
        <f t="shared" si="75"/>
        <v>0</v>
      </c>
      <c r="GT76" s="41">
        <f t="shared" si="75"/>
        <v>0</v>
      </c>
      <c r="GU76" s="41">
        <f t="shared" si="75"/>
        <v>0</v>
      </c>
      <c r="GV76" s="41">
        <f t="shared" si="75"/>
        <v>0</v>
      </c>
      <c r="GW76" s="41">
        <f t="shared" si="75"/>
        <v>0</v>
      </c>
      <c r="GX76" s="41">
        <f t="shared" si="75"/>
        <v>0</v>
      </c>
      <c r="GY76" s="41">
        <f t="shared" si="59"/>
        <v>0</v>
      </c>
      <c r="GZ76" s="41">
        <f t="shared" si="59"/>
        <v>0</v>
      </c>
      <c r="HA76" s="41">
        <f t="shared" si="59"/>
        <v>0</v>
      </c>
      <c r="HB76" s="41">
        <f t="shared" si="59"/>
        <v>0</v>
      </c>
      <c r="HC76" s="41">
        <f t="shared" si="59"/>
        <v>0</v>
      </c>
      <c r="HD76" s="41">
        <f t="shared" si="59"/>
        <v>0</v>
      </c>
      <c r="HE76" s="41">
        <f t="shared" si="62"/>
        <v>0</v>
      </c>
      <c r="HF76" s="41">
        <f t="shared" si="62"/>
        <v>0</v>
      </c>
      <c r="HG76" s="41">
        <f t="shared" si="62"/>
        <v>0</v>
      </c>
      <c r="HH76" s="41">
        <f t="shared" si="62"/>
        <v>0</v>
      </c>
      <c r="HI76" s="41">
        <f t="shared" si="62"/>
        <v>0</v>
      </c>
      <c r="HJ76" s="41">
        <f t="shared" si="62"/>
        <v>0</v>
      </c>
    </row>
    <row r="77" spans="1:218" ht="14.4" x14ac:dyDescent="0.3">
      <c r="A77" s="42">
        <v>74</v>
      </c>
      <c r="B77" s="43">
        <f>'CMM4 - AUX CALC'!$BW$67</f>
        <v>0</v>
      </c>
      <c r="BX77" s="41">
        <f>$B77/(_xlfn.SINGLE(PrazoConcessao)*12-BX$3+1)</f>
        <v>0</v>
      </c>
      <c r="BY77" s="41">
        <f t="shared" si="74"/>
        <v>0</v>
      </c>
      <c r="BZ77" s="41">
        <f t="shared" si="74"/>
        <v>0</v>
      </c>
      <c r="CA77" s="41">
        <f t="shared" si="74"/>
        <v>0</v>
      </c>
      <c r="CB77" s="41">
        <f t="shared" si="74"/>
        <v>0</v>
      </c>
      <c r="CC77" s="41">
        <f t="shared" si="74"/>
        <v>0</v>
      </c>
      <c r="CD77" s="41">
        <f t="shared" si="74"/>
        <v>0</v>
      </c>
      <c r="CE77" s="41">
        <f t="shared" si="74"/>
        <v>0</v>
      </c>
      <c r="CF77" s="41">
        <f t="shared" si="67"/>
        <v>0</v>
      </c>
      <c r="CG77" s="41">
        <f t="shared" si="67"/>
        <v>0</v>
      </c>
      <c r="CH77" s="41">
        <f t="shared" si="67"/>
        <v>0</v>
      </c>
      <c r="CI77" s="41">
        <f t="shared" si="67"/>
        <v>0</v>
      </c>
      <c r="CJ77" s="41">
        <f t="shared" si="67"/>
        <v>0</v>
      </c>
      <c r="CK77" s="41">
        <f t="shared" si="67"/>
        <v>0</v>
      </c>
      <c r="CL77" s="41">
        <f t="shared" si="67"/>
        <v>0</v>
      </c>
      <c r="CM77" s="41">
        <f t="shared" si="67"/>
        <v>0</v>
      </c>
      <c r="CN77" s="41">
        <f t="shared" si="67"/>
        <v>0</v>
      </c>
      <c r="CO77" s="41">
        <f t="shared" si="67"/>
        <v>0</v>
      </c>
      <c r="CP77" s="41">
        <f t="shared" si="67"/>
        <v>0</v>
      </c>
      <c r="CQ77" s="41">
        <f t="shared" si="63"/>
        <v>0</v>
      </c>
      <c r="CR77" s="41">
        <f t="shared" si="63"/>
        <v>0</v>
      </c>
      <c r="CS77" s="41">
        <f t="shared" si="63"/>
        <v>0</v>
      </c>
      <c r="CT77" s="41">
        <f t="shared" si="63"/>
        <v>0</v>
      </c>
      <c r="CU77" s="41">
        <f t="shared" si="63"/>
        <v>0</v>
      </c>
      <c r="CV77" s="41">
        <f t="shared" si="63"/>
        <v>0</v>
      </c>
      <c r="CW77" s="41">
        <f t="shared" si="63"/>
        <v>0</v>
      </c>
      <c r="CX77" s="41">
        <f t="shared" si="63"/>
        <v>0</v>
      </c>
      <c r="CY77" s="41">
        <f t="shared" si="63"/>
        <v>0</v>
      </c>
      <c r="CZ77" s="41">
        <f t="shared" si="63"/>
        <v>0</v>
      </c>
      <c r="DA77" s="41">
        <f t="shared" si="63"/>
        <v>0</v>
      </c>
      <c r="DB77" s="41">
        <f t="shared" si="63"/>
        <v>0</v>
      </c>
      <c r="DC77" s="41">
        <f t="shared" si="63"/>
        <v>0</v>
      </c>
      <c r="DD77" s="41">
        <f t="shared" si="71"/>
        <v>0</v>
      </c>
      <c r="DE77" s="41">
        <f t="shared" si="71"/>
        <v>0</v>
      </c>
      <c r="DF77" s="41">
        <f t="shared" si="71"/>
        <v>0</v>
      </c>
      <c r="DG77" s="41">
        <f t="shared" si="71"/>
        <v>0</v>
      </c>
      <c r="DH77" s="41">
        <f t="shared" si="71"/>
        <v>0</v>
      </c>
      <c r="DI77" s="41">
        <f t="shared" si="68"/>
        <v>0</v>
      </c>
      <c r="DJ77" s="41">
        <f t="shared" si="68"/>
        <v>0</v>
      </c>
      <c r="DK77" s="41">
        <f t="shared" si="68"/>
        <v>0</v>
      </c>
      <c r="DL77" s="41">
        <f t="shared" si="68"/>
        <v>0</v>
      </c>
      <c r="DM77" s="41">
        <f t="shared" si="68"/>
        <v>0</v>
      </c>
      <c r="DN77" s="41">
        <f t="shared" si="68"/>
        <v>0</v>
      </c>
      <c r="DO77" s="41">
        <f t="shared" si="68"/>
        <v>0</v>
      </c>
      <c r="DP77" s="41">
        <f t="shared" si="68"/>
        <v>0</v>
      </c>
      <c r="DQ77" s="41">
        <f t="shared" si="68"/>
        <v>0</v>
      </c>
      <c r="DR77" s="41">
        <f t="shared" si="68"/>
        <v>0</v>
      </c>
      <c r="DS77" s="41">
        <f t="shared" si="68"/>
        <v>0</v>
      </c>
      <c r="DT77" s="41">
        <f t="shared" si="68"/>
        <v>0</v>
      </c>
      <c r="DU77" s="41">
        <f t="shared" si="68"/>
        <v>0</v>
      </c>
      <c r="DV77" s="41">
        <f t="shared" si="64"/>
        <v>0</v>
      </c>
      <c r="DW77" s="41">
        <f t="shared" si="54"/>
        <v>0</v>
      </c>
      <c r="DX77" s="41">
        <f t="shared" si="54"/>
        <v>0</v>
      </c>
      <c r="DY77" s="41">
        <f t="shared" si="54"/>
        <v>0</v>
      </c>
      <c r="DZ77" s="41">
        <f t="shared" si="54"/>
        <v>0</v>
      </c>
      <c r="EA77" s="41">
        <f t="shared" si="54"/>
        <v>0</v>
      </c>
      <c r="EB77" s="41">
        <f t="shared" si="54"/>
        <v>0</v>
      </c>
      <c r="EC77" s="41">
        <f t="shared" si="54"/>
        <v>0</v>
      </c>
      <c r="ED77" s="41">
        <f t="shared" si="54"/>
        <v>0</v>
      </c>
      <c r="EE77" s="41">
        <f t="shared" si="54"/>
        <v>0</v>
      </c>
      <c r="EF77" s="41">
        <f t="shared" si="54"/>
        <v>0</v>
      </c>
      <c r="EG77" s="41">
        <f t="shared" si="54"/>
        <v>0</v>
      </c>
      <c r="EH77" s="41">
        <f t="shared" si="54"/>
        <v>0</v>
      </c>
      <c r="EI77" s="41">
        <f t="shared" si="54"/>
        <v>0</v>
      </c>
      <c r="EJ77" s="41">
        <f t="shared" si="72"/>
        <v>0</v>
      </c>
      <c r="EK77" s="41">
        <f t="shared" si="72"/>
        <v>0</v>
      </c>
      <c r="EL77" s="41">
        <f t="shared" si="72"/>
        <v>0</v>
      </c>
      <c r="EM77" s="41">
        <f t="shared" si="72"/>
        <v>0</v>
      </c>
      <c r="EN77" s="41">
        <f t="shared" si="72"/>
        <v>0</v>
      </c>
      <c r="EO77" s="41">
        <f t="shared" si="69"/>
        <v>0</v>
      </c>
      <c r="EP77" s="41">
        <f t="shared" si="69"/>
        <v>0</v>
      </c>
      <c r="EQ77" s="41">
        <f t="shared" si="69"/>
        <v>0</v>
      </c>
      <c r="ER77" s="41">
        <f t="shared" si="69"/>
        <v>0</v>
      </c>
      <c r="ES77" s="41">
        <f t="shared" si="69"/>
        <v>0</v>
      </c>
      <c r="ET77" s="41">
        <f t="shared" si="69"/>
        <v>0</v>
      </c>
      <c r="EU77" s="41">
        <f t="shared" si="69"/>
        <v>0</v>
      </c>
      <c r="EV77" s="41">
        <f t="shared" si="69"/>
        <v>0</v>
      </c>
      <c r="EW77" s="41">
        <f t="shared" si="69"/>
        <v>0</v>
      </c>
      <c r="EX77" s="41">
        <f t="shared" si="69"/>
        <v>0</v>
      </c>
      <c r="EY77" s="41">
        <f t="shared" si="69"/>
        <v>0</v>
      </c>
      <c r="EZ77" s="41">
        <f t="shared" si="69"/>
        <v>0</v>
      </c>
      <c r="FA77" s="41">
        <f t="shared" si="69"/>
        <v>0</v>
      </c>
      <c r="FB77" s="41">
        <f t="shared" si="65"/>
        <v>0</v>
      </c>
      <c r="FC77" s="41">
        <f t="shared" si="56"/>
        <v>0</v>
      </c>
      <c r="FD77" s="41">
        <f t="shared" si="56"/>
        <v>0</v>
      </c>
      <c r="FE77" s="41">
        <f t="shared" si="56"/>
        <v>0</v>
      </c>
      <c r="FF77" s="41">
        <f t="shared" si="56"/>
        <v>0</v>
      </c>
      <c r="FG77" s="41">
        <f t="shared" si="56"/>
        <v>0</v>
      </c>
      <c r="FH77" s="41">
        <f t="shared" si="56"/>
        <v>0</v>
      </c>
      <c r="FI77" s="41">
        <f t="shared" si="56"/>
        <v>0</v>
      </c>
      <c r="FJ77" s="41">
        <f t="shared" si="56"/>
        <v>0</v>
      </c>
      <c r="FK77" s="41">
        <f t="shared" si="56"/>
        <v>0</v>
      </c>
      <c r="FL77" s="41">
        <f t="shared" si="56"/>
        <v>0</v>
      </c>
      <c r="FM77" s="41">
        <f t="shared" si="56"/>
        <v>0</v>
      </c>
      <c r="FN77" s="41">
        <f t="shared" si="56"/>
        <v>0</v>
      </c>
      <c r="FO77" s="41">
        <f t="shared" si="56"/>
        <v>0</v>
      </c>
      <c r="FP77" s="41">
        <f t="shared" si="73"/>
        <v>0</v>
      </c>
      <c r="FQ77" s="41">
        <f t="shared" si="73"/>
        <v>0</v>
      </c>
      <c r="FR77" s="41">
        <f t="shared" si="73"/>
        <v>0</v>
      </c>
      <c r="FS77" s="41">
        <f t="shared" si="73"/>
        <v>0</v>
      </c>
      <c r="FT77" s="41">
        <f t="shared" si="73"/>
        <v>0</v>
      </c>
      <c r="FU77" s="41">
        <f t="shared" si="70"/>
        <v>0</v>
      </c>
      <c r="FV77" s="41">
        <f t="shared" si="70"/>
        <v>0</v>
      </c>
      <c r="FW77" s="41">
        <f t="shared" si="70"/>
        <v>0</v>
      </c>
      <c r="FX77" s="41">
        <f t="shared" si="70"/>
        <v>0</v>
      </c>
      <c r="FY77" s="41">
        <f t="shared" si="70"/>
        <v>0</v>
      </c>
      <c r="FZ77" s="41">
        <f t="shared" si="70"/>
        <v>0</v>
      </c>
      <c r="GA77" s="41">
        <f t="shared" si="70"/>
        <v>0</v>
      </c>
      <c r="GB77" s="41">
        <f t="shared" si="70"/>
        <v>0</v>
      </c>
      <c r="GC77" s="41">
        <f t="shared" si="70"/>
        <v>0</v>
      </c>
      <c r="GD77" s="41">
        <f t="shared" si="70"/>
        <v>0</v>
      </c>
      <c r="GE77" s="41">
        <f t="shared" si="70"/>
        <v>0</v>
      </c>
      <c r="GF77" s="41">
        <f t="shared" si="70"/>
        <v>0</v>
      </c>
      <c r="GG77" s="41">
        <f t="shared" si="70"/>
        <v>0</v>
      </c>
      <c r="GH77" s="41">
        <f t="shared" si="66"/>
        <v>0</v>
      </c>
      <c r="GI77" s="41">
        <f t="shared" si="58"/>
        <v>0</v>
      </c>
      <c r="GJ77" s="41">
        <f t="shared" si="58"/>
        <v>0</v>
      </c>
      <c r="GK77" s="41">
        <f t="shared" si="58"/>
        <v>0</v>
      </c>
      <c r="GL77" s="41">
        <f t="shared" si="75"/>
        <v>0</v>
      </c>
      <c r="GM77" s="41">
        <f t="shared" si="75"/>
        <v>0</v>
      </c>
      <c r="GN77" s="41">
        <f t="shared" si="75"/>
        <v>0</v>
      </c>
      <c r="GO77" s="41">
        <f t="shared" si="75"/>
        <v>0</v>
      </c>
      <c r="GP77" s="41">
        <f t="shared" si="75"/>
        <v>0</v>
      </c>
      <c r="GQ77" s="41">
        <f t="shared" si="75"/>
        <v>0</v>
      </c>
      <c r="GR77" s="41">
        <f t="shared" si="75"/>
        <v>0</v>
      </c>
      <c r="GS77" s="41">
        <f t="shared" si="75"/>
        <v>0</v>
      </c>
      <c r="GT77" s="41">
        <f t="shared" si="75"/>
        <v>0</v>
      </c>
      <c r="GU77" s="41">
        <f t="shared" si="75"/>
        <v>0</v>
      </c>
      <c r="GV77" s="41">
        <f t="shared" si="75"/>
        <v>0</v>
      </c>
      <c r="GW77" s="41">
        <f t="shared" si="75"/>
        <v>0</v>
      </c>
      <c r="GX77" s="41">
        <f t="shared" si="75"/>
        <v>0</v>
      </c>
      <c r="GY77" s="41">
        <f t="shared" si="59"/>
        <v>0</v>
      </c>
      <c r="GZ77" s="41">
        <f t="shared" si="59"/>
        <v>0</v>
      </c>
      <c r="HA77" s="41">
        <f t="shared" si="59"/>
        <v>0</v>
      </c>
      <c r="HB77" s="41">
        <f t="shared" si="59"/>
        <v>0</v>
      </c>
      <c r="HC77" s="41">
        <f t="shared" si="59"/>
        <v>0</v>
      </c>
      <c r="HD77" s="41">
        <f t="shared" si="59"/>
        <v>0</v>
      </c>
      <c r="HE77" s="41">
        <f t="shared" si="62"/>
        <v>0</v>
      </c>
      <c r="HF77" s="41">
        <f t="shared" si="62"/>
        <v>0</v>
      </c>
      <c r="HG77" s="41">
        <f t="shared" si="62"/>
        <v>0</v>
      </c>
      <c r="HH77" s="41">
        <f t="shared" si="62"/>
        <v>0</v>
      </c>
      <c r="HI77" s="41">
        <f t="shared" si="62"/>
        <v>0</v>
      </c>
      <c r="HJ77" s="41">
        <f t="shared" si="62"/>
        <v>0</v>
      </c>
    </row>
    <row r="78" spans="1:218" ht="14.4" x14ac:dyDescent="0.3">
      <c r="A78" s="42">
        <v>75</v>
      </c>
      <c r="B78" s="43">
        <f>'CMM4 - AUX CALC'!$BX$67</f>
        <v>0</v>
      </c>
      <c r="BY78" s="41">
        <f>$B78/(_xlfn.SINGLE(PrazoConcessao)*12-BY$3+1)</f>
        <v>0</v>
      </c>
      <c r="BZ78" s="41">
        <f t="shared" si="74"/>
        <v>0</v>
      </c>
      <c r="CA78" s="41">
        <f t="shared" si="74"/>
        <v>0</v>
      </c>
      <c r="CB78" s="41">
        <f t="shared" si="74"/>
        <v>0</v>
      </c>
      <c r="CC78" s="41">
        <f t="shared" si="74"/>
        <v>0</v>
      </c>
      <c r="CD78" s="41">
        <f t="shared" si="74"/>
        <v>0</v>
      </c>
      <c r="CE78" s="41">
        <f t="shared" si="74"/>
        <v>0</v>
      </c>
      <c r="CF78" s="41">
        <f t="shared" si="67"/>
        <v>0</v>
      </c>
      <c r="CG78" s="41">
        <f t="shared" si="67"/>
        <v>0</v>
      </c>
      <c r="CH78" s="41">
        <f t="shared" si="67"/>
        <v>0</v>
      </c>
      <c r="CI78" s="41">
        <f t="shared" si="67"/>
        <v>0</v>
      </c>
      <c r="CJ78" s="41">
        <f t="shared" si="67"/>
        <v>0</v>
      </c>
      <c r="CK78" s="41">
        <f t="shared" si="67"/>
        <v>0</v>
      </c>
      <c r="CL78" s="41">
        <f t="shared" si="67"/>
        <v>0</v>
      </c>
      <c r="CM78" s="41">
        <f t="shared" si="67"/>
        <v>0</v>
      </c>
      <c r="CN78" s="41">
        <f t="shared" si="67"/>
        <v>0</v>
      </c>
      <c r="CO78" s="41">
        <f t="shared" si="67"/>
        <v>0</v>
      </c>
      <c r="CP78" s="41">
        <f t="shared" si="67"/>
        <v>0</v>
      </c>
      <c r="CQ78" s="41">
        <f t="shared" si="63"/>
        <v>0</v>
      </c>
      <c r="CR78" s="41">
        <f t="shared" si="63"/>
        <v>0</v>
      </c>
      <c r="CS78" s="41">
        <f t="shared" si="63"/>
        <v>0</v>
      </c>
      <c r="CT78" s="41">
        <f t="shared" si="63"/>
        <v>0</v>
      </c>
      <c r="CU78" s="41">
        <f t="shared" si="63"/>
        <v>0</v>
      </c>
      <c r="CV78" s="41">
        <f t="shared" si="63"/>
        <v>0</v>
      </c>
      <c r="CW78" s="41">
        <f t="shared" si="63"/>
        <v>0</v>
      </c>
      <c r="CX78" s="41">
        <f t="shared" si="63"/>
        <v>0</v>
      </c>
      <c r="CY78" s="41">
        <f t="shared" si="63"/>
        <v>0</v>
      </c>
      <c r="CZ78" s="41">
        <f t="shared" si="63"/>
        <v>0</v>
      </c>
      <c r="DA78" s="41">
        <f t="shared" si="63"/>
        <v>0</v>
      </c>
      <c r="DB78" s="41">
        <f t="shared" si="63"/>
        <v>0</v>
      </c>
      <c r="DC78" s="41">
        <f t="shared" si="63"/>
        <v>0</v>
      </c>
      <c r="DD78" s="41">
        <f t="shared" si="71"/>
        <v>0</v>
      </c>
      <c r="DE78" s="41">
        <f t="shared" si="71"/>
        <v>0</v>
      </c>
      <c r="DF78" s="41">
        <f t="shared" si="71"/>
        <v>0</v>
      </c>
      <c r="DG78" s="41">
        <f t="shared" si="71"/>
        <v>0</v>
      </c>
      <c r="DH78" s="41">
        <f t="shared" si="71"/>
        <v>0</v>
      </c>
      <c r="DI78" s="41">
        <f t="shared" si="68"/>
        <v>0</v>
      </c>
      <c r="DJ78" s="41">
        <f t="shared" si="68"/>
        <v>0</v>
      </c>
      <c r="DK78" s="41">
        <f t="shared" si="68"/>
        <v>0</v>
      </c>
      <c r="DL78" s="41">
        <f t="shared" si="68"/>
        <v>0</v>
      </c>
      <c r="DM78" s="41">
        <f t="shared" si="68"/>
        <v>0</v>
      </c>
      <c r="DN78" s="41">
        <f t="shared" si="68"/>
        <v>0</v>
      </c>
      <c r="DO78" s="41">
        <f t="shared" si="68"/>
        <v>0</v>
      </c>
      <c r="DP78" s="41">
        <f t="shared" si="68"/>
        <v>0</v>
      </c>
      <c r="DQ78" s="41">
        <f t="shared" si="68"/>
        <v>0</v>
      </c>
      <c r="DR78" s="41">
        <f t="shared" si="68"/>
        <v>0</v>
      </c>
      <c r="DS78" s="41">
        <f t="shared" si="68"/>
        <v>0</v>
      </c>
      <c r="DT78" s="41">
        <f t="shared" si="68"/>
        <v>0</v>
      </c>
      <c r="DU78" s="41">
        <f t="shared" si="68"/>
        <v>0</v>
      </c>
      <c r="DV78" s="41">
        <f t="shared" si="64"/>
        <v>0</v>
      </c>
      <c r="DW78" s="41">
        <f t="shared" si="54"/>
        <v>0</v>
      </c>
      <c r="DX78" s="41">
        <f t="shared" si="54"/>
        <v>0</v>
      </c>
      <c r="DY78" s="41">
        <f t="shared" si="54"/>
        <v>0</v>
      </c>
      <c r="DZ78" s="41">
        <f t="shared" si="54"/>
        <v>0</v>
      </c>
      <c r="EA78" s="41">
        <f t="shared" si="54"/>
        <v>0</v>
      </c>
      <c r="EB78" s="41">
        <f t="shared" si="54"/>
        <v>0</v>
      </c>
      <c r="EC78" s="41">
        <f t="shared" si="54"/>
        <v>0</v>
      </c>
      <c r="ED78" s="41">
        <f t="shared" si="54"/>
        <v>0</v>
      </c>
      <c r="EE78" s="41">
        <f t="shared" si="54"/>
        <v>0</v>
      </c>
      <c r="EF78" s="41">
        <f t="shared" si="54"/>
        <v>0</v>
      </c>
      <c r="EG78" s="41">
        <f t="shared" si="54"/>
        <v>0</v>
      </c>
      <c r="EH78" s="41">
        <f t="shared" si="54"/>
        <v>0</v>
      </c>
      <c r="EI78" s="41">
        <f t="shared" si="54"/>
        <v>0</v>
      </c>
      <c r="EJ78" s="41">
        <f t="shared" si="72"/>
        <v>0</v>
      </c>
      <c r="EK78" s="41">
        <f t="shared" si="72"/>
        <v>0</v>
      </c>
      <c r="EL78" s="41">
        <f t="shared" si="72"/>
        <v>0</v>
      </c>
      <c r="EM78" s="41">
        <f t="shared" si="72"/>
        <v>0</v>
      </c>
      <c r="EN78" s="41">
        <f t="shared" si="72"/>
        <v>0</v>
      </c>
      <c r="EO78" s="41">
        <f t="shared" si="69"/>
        <v>0</v>
      </c>
      <c r="EP78" s="41">
        <f t="shared" si="69"/>
        <v>0</v>
      </c>
      <c r="EQ78" s="41">
        <f t="shared" si="69"/>
        <v>0</v>
      </c>
      <c r="ER78" s="41">
        <f t="shared" si="69"/>
        <v>0</v>
      </c>
      <c r="ES78" s="41">
        <f t="shared" si="69"/>
        <v>0</v>
      </c>
      <c r="ET78" s="41">
        <f t="shared" si="69"/>
        <v>0</v>
      </c>
      <c r="EU78" s="41">
        <f t="shared" si="69"/>
        <v>0</v>
      </c>
      <c r="EV78" s="41">
        <f t="shared" si="69"/>
        <v>0</v>
      </c>
      <c r="EW78" s="41">
        <f t="shared" si="69"/>
        <v>0</v>
      </c>
      <c r="EX78" s="41">
        <f t="shared" si="69"/>
        <v>0</v>
      </c>
      <c r="EY78" s="41">
        <f t="shared" si="69"/>
        <v>0</v>
      </c>
      <c r="EZ78" s="41">
        <f t="shared" si="69"/>
        <v>0</v>
      </c>
      <c r="FA78" s="41">
        <f t="shared" si="69"/>
        <v>0</v>
      </c>
      <c r="FB78" s="41">
        <f t="shared" si="65"/>
        <v>0</v>
      </c>
      <c r="FC78" s="41">
        <f t="shared" si="56"/>
        <v>0</v>
      </c>
      <c r="FD78" s="41">
        <f t="shared" si="56"/>
        <v>0</v>
      </c>
      <c r="FE78" s="41">
        <f t="shared" si="56"/>
        <v>0</v>
      </c>
      <c r="FF78" s="41">
        <f t="shared" si="56"/>
        <v>0</v>
      </c>
      <c r="FG78" s="41">
        <f t="shared" si="56"/>
        <v>0</v>
      </c>
      <c r="FH78" s="41">
        <f t="shared" si="56"/>
        <v>0</v>
      </c>
      <c r="FI78" s="41">
        <f t="shared" si="56"/>
        <v>0</v>
      </c>
      <c r="FJ78" s="41">
        <f t="shared" si="56"/>
        <v>0</v>
      </c>
      <c r="FK78" s="41">
        <f t="shared" si="56"/>
        <v>0</v>
      </c>
      <c r="FL78" s="41">
        <f t="shared" si="56"/>
        <v>0</v>
      </c>
      <c r="FM78" s="41">
        <f t="shared" si="56"/>
        <v>0</v>
      </c>
      <c r="FN78" s="41">
        <f t="shared" si="56"/>
        <v>0</v>
      </c>
      <c r="FO78" s="41">
        <f t="shared" si="56"/>
        <v>0</v>
      </c>
      <c r="FP78" s="41">
        <f t="shared" si="73"/>
        <v>0</v>
      </c>
      <c r="FQ78" s="41">
        <f t="shared" si="73"/>
        <v>0</v>
      </c>
      <c r="FR78" s="41">
        <f t="shared" si="73"/>
        <v>0</v>
      </c>
      <c r="FS78" s="41">
        <f t="shared" si="73"/>
        <v>0</v>
      </c>
      <c r="FT78" s="41">
        <f t="shared" si="73"/>
        <v>0</v>
      </c>
      <c r="FU78" s="41">
        <f t="shared" si="70"/>
        <v>0</v>
      </c>
      <c r="FV78" s="41">
        <f t="shared" si="70"/>
        <v>0</v>
      </c>
      <c r="FW78" s="41">
        <f t="shared" si="70"/>
        <v>0</v>
      </c>
      <c r="FX78" s="41">
        <f t="shared" si="70"/>
        <v>0</v>
      </c>
      <c r="FY78" s="41">
        <f t="shared" si="70"/>
        <v>0</v>
      </c>
      <c r="FZ78" s="41">
        <f t="shared" si="70"/>
        <v>0</v>
      </c>
      <c r="GA78" s="41">
        <f t="shared" si="70"/>
        <v>0</v>
      </c>
      <c r="GB78" s="41">
        <f t="shared" si="70"/>
        <v>0</v>
      </c>
      <c r="GC78" s="41">
        <f t="shared" si="70"/>
        <v>0</v>
      </c>
      <c r="GD78" s="41">
        <f t="shared" si="70"/>
        <v>0</v>
      </c>
      <c r="GE78" s="41">
        <f t="shared" si="70"/>
        <v>0</v>
      </c>
      <c r="GF78" s="41">
        <f t="shared" si="70"/>
        <v>0</v>
      </c>
      <c r="GG78" s="41">
        <f t="shared" si="70"/>
        <v>0</v>
      </c>
      <c r="GH78" s="41">
        <f t="shared" si="66"/>
        <v>0</v>
      </c>
      <c r="GI78" s="41">
        <f t="shared" si="58"/>
        <v>0</v>
      </c>
      <c r="GJ78" s="41">
        <f t="shared" si="58"/>
        <v>0</v>
      </c>
      <c r="GK78" s="41">
        <f t="shared" si="58"/>
        <v>0</v>
      </c>
      <c r="GL78" s="41">
        <f t="shared" si="75"/>
        <v>0</v>
      </c>
      <c r="GM78" s="41">
        <f t="shared" si="75"/>
        <v>0</v>
      </c>
      <c r="GN78" s="41">
        <f t="shared" si="75"/>
        <v>0</v>
      </c>
      <c r="GO78" s="41">
        <f t="shared" si="75"/>
        <v>0</v>
      </c>
      <c r="GP78" s="41">
        <f t="shared" si="75"/>
        <v>0</v>
      </c>
      <c r="GQ78" s="41">
        <f t="shared" si="75"/>
        <v>0</v>
      </c>
      <c r="GR78" s="41">
        <f t="shared" si="75"/>
        <v>0</v>
      </c>
      <c r="GS78" s="41">
        <f t="shared" si="75"/>
        <v>0</v>
      </c>
      <c r="GT78" s="41">
        <f t="shared" si="75"/>
        <v>0</v>
      </c>
      <c r="GU78" s="41">
        <f t="shared" si="75"/>
        <v>0</v>
      </c>
      <c r="GV78" s="41">
        <f t="shared" si="75"/>
        <v>0</v>
      </c>
      <c r="GW78" s="41">
        <f t="shared" si="75"/>
        <v>0</v>
      </c>
      <c r="GX78" s="41">
        <f t="shared" si="75"/>
        <v>0</v>
      </c>
      <c r="GY78" s="41">
        <f t="shared" si="59"/>
        <v>0</v>
      </c>
      <c r="GZ78" s="41">
        <f t="shared" si="59"/>
        <v>0</v>
      </c>
      <c r="HA78" s="41">
        <f t="shared" si="59"/>
        <v>0</v>
      </c>
      <c r="HB78" s="41">
        <f t="shared" si="59"/>
        <v>0</v>
      </c>
      <c r="HC78" s="41">
        <f t="shared" si="59"/>
        <v>0</v>
      </c>
      <c r="HD78" s="41">
        <f t="shared" si="59"/>
        <v>0</v>
      </c>
      <c r="HE78" s="41">
        <f t="shared" si="62"/>
        <v>0</v>
      </c>
      <c r="HF78" s="41">
        <f t="shared" si="62"/>
        <v>0</v>
      </c>
      <c r="HG78" s="41">
        <f t="shared" si="62"/>
        <v>0</v>
      </c>
      <c r="HH78" s="41">
        <f t="shared" si="62"/>
        <v>0</v>
      </c>
      <c r="HI78" s="41">
        <f t="shared" si="62"/>
        <v>0</v>
      </c>
      <c r="HJ78" s="41">
        <f t="shared" si="62"/>
        <v>0</v>
      </c>
    </row>
    <row r="79" spans="1:218" ht="14.4" x14ac:dyDescent="0.3">
      <c r="A79" s="42">
        <v>76</v>
      </c>
      <c r="B79" s="43">
        <f>'CMM4 - AUX CALC'!$BY$67</f>
        <v>0</v>
      </c>
      <c r="BZ79" s="41">
        <f>$B79/(_xlfn.SINGLE(PrazoConcessao)*12-BZ$3+1)</f>
        <v>0</v>
      </c>
      <c r="CA79" s="41">
        <f t="shared" si="74"/>
        <v>0</v>
      </c>
      <c r="CB79" s="41">
        <f t="shared" si="74"/>
        <v>0</v>
      </c>
      <c r="CC79" s="41">
        <f t="shared" si="74"/>
        <v>0</v>
      </c>
      <c r="CD79" s="41">
        <f t="shared" si="74"/>
        <v>0</v>
      </c>
      <c r="CE79" s="41">
        <f t="shared" si="74"/>
        <v>0</v>
      </c>
      <c r="CF79" s="41">
        <f t="shared" si="67"/>
        <v>0</v>
      </c>
      <c r="CG79" s="41">
        <f t="shared" si="67"/>
        <v>0</v>
      </c>
      <c r="CH79" s="41">
        <f t="shared" si="67"/>
        <v>0</v>
      </c>
      <c r="CI79" s="41">
        <f t="shared" si="67"/>
        <v>0</v>
      </c>
      <c r="CJ79" s="41">
        <f t="shared" si="67"/>
        <v>0</v>
      </c>
      <c r="CK79" s="41">
        <f t="shared" si="67"/>
        <v>0</v>
      </c>
      <c r="CL79" s="41">
        <f t="shared" si="67"/>
        <v>0</v>
      </c>
      <c r="CM79" s="41">
        <f t="shared" si="67"/>
        <v>0</v>
      </c>
      <c r="CN79" s="41">
        <f t="shared" si="67"/>
        <v>0</v>
      </c>
      <c r="CO79" s="41">
        <f t="shared" si="67"/>
        <v>0</v>
      </c>
      <c r="CP79" s="41">
        <f t="shared" si="67"/>
        <v>0</v>
      </c>
      <c r="CQ79" s="41">
        <f t="shared" si="63"/>
        <v>0</v>
      </c>
      <c r="CR79" s="41">
        <f t="shared" si="63"/>
        <v>0</v>
      </c>
      <c r="CS79" s="41">
        <f t="shared" si="63"/>
        <v>0</v>
      </c>
      <c r="CT79" s="41">
        <f t="shared" si="63"/>
        <v>0</v>
      </c>
      <c r="CU79" s="41">
        <f t="shared" si="63"/>
        <v>0</v>
      </c>
      <c r="CV79" s="41">
        <f t="shared" si="63"/>
        <v>0</v>
      </c>
      <c r="CW79" s="41">
        <f t="shared" si="63"/>
        <v>0</v>
      </c>
      <c r="CX79" s="41">
        <f t="shared" si="63"/>
        <v>0</v>
      </c>
      <c r="CY79" s="41">
        <f t="shared" si="63"/>
        <v>0</v>
      </c>
      <c r="CZ79" s="41">
        <f t="shared" si="63"/>
        <v>0</v>
      </c>
      <c r="DA79" s="41">
        <f t="shared" si="63"/>
        <v>0</v>
      </c>
      <c r="DB79" s="41">
        <f t="shared" si="63"/>
        <v>0</v>
      </c>
      <c r="DC79" s="41">
        <f t="shared" si="63"/>
        <v>0</v>
      </c>
      <c r="DD79" s="41">
        <f t="shared" si="71"/>
        <v>0</v>
      </c>
      <c r="DE79" s="41">
        <f t="shared" si="71"/>
        <v>0</v>
      </c>
      <c r="DF79" s="41">
        <f t="shared" si="71"/>
        <v>0</v>
      </c>
      <c r="DG79" s="41">
        <f t="shared" si="71"/>
        <v>0</v>
      </c>
      <c r="DH79" s="41">
        <f t="shared" si="71"/>
        <v>0</v>
      </c>
      <c r="DI79" s="41">
        <f t="shared" si="68"/>
        <v>0</v>
      </c>
      <c r="DJ79" s="41">
        <f t="shared" si="68"/>
        <v>0</v>
      </c>
      <c r="DK79" s="41">
        <f t="shared" si="68"/>
        <v>0</v>
      </c>
      <c r="DL79" s="41">
        <f t="shared" si="68"/>
        <v>0</v>
      </c>
      <c r="DM79" s="41">
        <f t="shared" si="68"/>
        <v>0</v>
      </c>
      <c r="DN79" s="41">
        <f t="shared" si="68"/>
        <v>0</v>
      </c>
      <c r="DO79" s="41">
        <f t="shared" si="68"/>
        <v>0</v>
      </c>
      <c r="DP79" s="41">
        <f t="shared" si="68"/>
        <v>0</v>
      </c>
      <c r="DQ79" s="41">
        <f t="shared" si="68"/>
        <v>0</v>
      </c>
      <c r="DR79" s="41">
        <f t="shared" si="68"/>
        <v>0</v>
      </c>
      <c r="DS79" s="41">
        <f t="shared" si="68"/>
        <v>0</v>
      </c>
      <c r="DT79" s="41">
        <f t="shared" si="68"/>
        <v>0</v>
      </c>
      <c r="DU79" s="41">
        <f t="shared" si="68"/>
        <v>0</v>
      </c>
      <c r="DV79" s="41">
        <f t="shared" si="64"/>
        <v>0</v>
      </c>
      <c r="DW79" s="41">
        <f t="shared" si="54"/>
        <v>0</v>
      </c>
      <c r="DX79" s="41">
        <f t="shared" si="54"/>
        <v>0</v>
      </c>
      <c r="DY79" s="41">
        <f t="shared" si="54"/>
        <v>0</v>
      </c>
      <c r="DZ79" s="41">
        <f t="shared" si="54"/>
        <v>0</v>
      </c>
      <c r="EA79" s="41">
        <f t="shared" si="54"/>
        <v>0</v>
      </c>
      <c r="EB79" s="41">
        <f t="shared" si="54"/>
        <v>0</v>
      </c>
      <c r="EC79" s="41">
        <f t="shared" si="54"/>
        <v>0</v>
      </c>
      <c r="ED79" s="41">
        <f t="shared" si="54"/>
        <v>0</v>
      </c>
      <c r="EE79" s="41">
        <f t="shared" si="54"/>
        <v>0</v>
      </c>
      <c r="EF79" s="41">
        <f t="shared" si="54"/>
        <v>0</v>
      </c>
      <c r="EG79" s="41">
        <f t="shared" si="54"/>
        <v>0</v>
      </c>
      <c r="EH79" s="41">
        <f t="shared" si="54"/>
        <v>0</v>
      </c>
      <c r="EI79" s="41">
        <f t="shared" si="54"/>
        <v>0</v>
      </c>
      <c r="EJ79" s="41">
        <f t="shared" si="72"/>
        <v>0</v>
      </c>
      <c r="EK79" s="41">
        <f t="shared" si="72"/>
        <v>0</v>
      </c>
      <c r="EL79" s="41">
        <f t="shared" si="72"/>
        <v>0</v>
      </c>
      <c r="EM79" s="41">
        <f t="shared" si="72"/>
        <v>0</v>
      </c>
      <c r="EN79" s="41">
        <f t="shared" si="72"/>
        <v>0</v>
      </c>
      <c r="EO79" s="41">
        <f t="shared" si="69"/>
        <v>0</v>
      </c>
      <c r="EP79" s="41">
        <f t="shared" si="69"/>
        <v>0</v>
      </c>
      <c r="EQ79" s="41">
        <f t="shared" si="69"/>
        <v>0</v>
      </c>
      <c r="ER79" s="41">
        <f t="shared" si="69"/>
        <v>0</v>
      </c>
      <c r="ES79" s="41">
        <f t="shared" si="69"/>
        <v>0</v>
      </c>
      <c r="ET79" s="41">
        <f t="shared" si="69"/>
        <v>0</v>
      </c>
      <c r="EU79" s="41">
        <f t="shared" si="69"/>
        <v>0</v>
      </c>
      <c r="EV79" s="41">
        <f t="shared" si="69"/>
        <v>0</v>
      </c>
      <c r="EW79" s="41">
        <f t="shared" si="69"/>
        <v>0</v>
      </c>
      <c r="EX79" s="41">
        <f t="shared" si="69"/>
        <v>0</v>
      </c>
      <c r="EY79" s="41">
        <f t="shared" si="69"/>
        <v>0</v>
      </c>
      <c r="EZ79" s="41">
        <f t="shared" si="69"/>
        <v>0</v>
      </c>
      <c r="FA79" s="41">
        <f t="shared" si="69"/>
        <v>0</v>
      </c>
      <c r="FB79" s="41">
        <f t="shared" si="65"/>
        <v>0</v>
      </c>
      <c r="FC79" s="41">
        <f t="shared" si="56"/>
        <v>0</v>
      </c>
      <c r="FD79" s="41">
        <f t="shared" si="56"/>
        <v>0</v>
      </c>
      <c r="FE79" s="41">
        <f t="shared" si="56"/>
        <v>0</v>
      </c>
      <c r="FF79" s="41">
        <f t="shared" si="56"/>
        <v>0</v>
      </c>
      <c r="FG79" s="41">
        <f t="shared" si="56"/>
        <v>0</v>
      </c>
      <c r="FH79" s="41">
        <f t="shared" si="56"/>
        <v>0</v>
      </c>
      <c r="FI79" s="41">
        <f t="shared" si="56"/>
        <v>0</v>
      </c>
      <c r="FJ79" s="41">
        <f t="shared" si="56"/>
        <v>0</v>
      </c>
      <c r="FK79" s="41">
        <f t="shared" si="56"/>
        <v>0</v>
      </c>
      <c r="FL79" s="41">
        <f t="shared" si="56"/>
        <v>0</v>
      </c>
      <c r="FM79" s="41">
        <f t="shared" si="56"/>
        <v>0</v>
      </c>
      <c r="FN79" s="41">
        <f t="shared" si="56"/>
        <v>0</v>
      </c>
      <c r="FO79" s="41">
        <f t="shared" si="56"/>
        <v>0</v>
      </c>
      <c r="FP79" s="41">
        <f t="shared" si="73"/>
        <v>0</v>
      </c>
      <c r="FQ79" s="41">
        <f t="shared" si="73"/>
        <v>0</v>
      </c>
      <c r="FR79" s="41">
        <f t="shared" si="73"/>
        <v>0</v>
      </c>
      <c r="FS79" s="41">
        <f t="shared" si="73"/>
        <v>0</v>
      </c>
      <c r="FT79" s="41">
        <f t="shared" si="73"/>
        <v>0</v>
      </c>
      <c r="FU79" s="41">
        <f t="shared" si="70"/>
        <v>0</v>
      </c>
      <c r="FV79" s="41">
        <f t="shared" si="70"/>
        <v>0</v>
      </c>
      <c r="FW79" s="41">
        <f t="shared" si="70"/>
        <v>0</v>
      </c>
      <c r="FX79" s="41">
        <f t="shared" si="70"/>
        <v>0</v>
      </c>
      <c r="FY79" s="41">
        <f t="shared" si="70"/>
        <v>0</v>
      </c>
      <c r="FZ79" s="41">
        <f t="shared" si="70"/>
        <v>0</v>
      </c>
      <c r="GA79" s="41">
        <f t="shared" si="70"/>
        <v>0</v>
      </c>
      <c r="GB79" s="41">
        <f t="shared" si="70"/>
        <v>0</v>
      </c>
      <c r="GC79" s="41">
        <f t="shared" si="70"/>
        <v>0</v>
      </c>
      <c r="GD79" s="41">
        <f t="shared" si="70"/>
        <v>0</v>
      </c>
      <c r="GE79" s="41">
        <f t="shared" si="70"/>
        <v>0</v>
      </c>
      <c r="GF79" s="41">
        <f t="shared" si="70"/>
        <v>0</v>
      </c>
      <c r="GG79" s="41">
        <f t="shared" si="70"/>
        <v>0</v>
      </c>
      <c r="GH79" s="41">
        <f t="shared" si="66"/>
        <v>0</v>
      </c>
      <c r="GI79" s="41">
        <f t="shared" si="58"/>
        <v>0</v>
      </c>
      <c r="GJ79" s="41">
        <f t="shared" si="58"/>
        <v>0</v>
      </c>
      <c r="GK79" s="41">
        <f t="shared" si="58"/>
        <v>0</v>
      </c>
      <c r="GL79" s="41">
        <f t="shared" si="75"/>
        <v>0</v>
      </c>
      <c r="GM79" s="41">
        <f t="shared" si="75"/>
        <v>0</v>
      </c>
      <c r="GN79" s="41">
        <f t="shared" si="75"/>
        <v>0</v>
      </c>
      <c r="GO79" s="41">
        <f t="shared" si="75"/>
        <v>0</v>
      </c>
      <c r="GP79" s="41">
        <f t="shared" si="75"/>
        <v>0</v>
      </c>
      <c r="GQ79" s="41">
        <f t="shared" si="75"/>
        <v>0</v>
      </c>
      <c r="GR79" s="41">
        <f t="shared" si="75"/>
        <v>0</v>
      </c>
      <c r="GS79" s="41">
        <f t="shared" si="75"/>
        <v>0</v>
      </c>
      <c r="GT79" s="41">
        <f t="shared" si="75"/>
        <v>0</v>
      </c>
      <c r="GU79" s="41">
        <f t="shared" si="75"/>
        <v>0</v>
      </c>
      <c r="GV79" s="41">
        <f t="shared" si="75"/>
        <v>0</v>
      </c>
      <c r="GW79" s="41">
        <f t="shared" si="75"/>
        <v>0</v>
      </c>
      <c r="GX79" s="41">
        <f t="shared" si="75"/>
        <v>0</v>
      </c>
      <c r="GY79" s="41">
        <f t="shared" si="59"/>
        <v>0</v>
      </c>
      <c r="GZ79" s="41">
        <f t="shared" si="59"/>
        <v>0</v>
      </c>
      <c r="HA79" s="41">
        <f t="shared" si="59"/>
        <v>0</v>
      </c>
      <c r="HB79" s="41">
        <f t="shared" si="59"/>
        <v>0</v>
      </c>
      <c r="HC79" s="41">
        <f t="shared" si="59"/>
        <v>0</v>
      </c>
      <c r="HD79" s="41">
        <f t="shared" si="59"/>
        <v>0</v>
      </c>
      <c r="HE79" s="41">
        <f t="shared" si="62"/>
        <v>0</v>
      </c>
      <c r="HF79" s="41">
        <f t="shared" si="62"/>
        <v>0</v>
      </c>
      <c r="HG79" s="41">
        <f t="shared" si="62"/>
        <v>0</v>
      </c>
      <c r="HH79" s="41">
        <f t="shared" si="62"/>
        <v>0</v>
      </c>
      <c r="HI79" s="41">
        <f t="shared" si="62"/>
        <v>0</v>
      </c>
      <c r="HJ79" s="41">
        <f t="shared" si="62"/>
        <v>0</v>
      </c>
    </row>
    <row r="80" spans="1:218" ht="14.4" x14ac:dyDescent="0.3">
      <c r="A80" s="42">
        <v>77</v>
      </c>
      <c r="B80" s="43">
        <f>'CMM4 - AUX CALC'!$BZ$67</f>
        <v>0</v>
      </c>
      <c r="CA80" s="41">
        <f>$B80/(_xlfn.SINGLE(PrazoConcessao)*12-CA$3+1)</f>
        <v>0</v>
      </c>
      <c r="CB80" s="41">
        <f t="shared" si="74"/>
        <v>0</v>
      </c>
      <c r="CC80" s="41">
        <f t="shared" si="74"/>
        <v>0</v>
      </c>
      <c r="CD80" s="41">
        <f t="shared" si="74"/>
        <v>0</v>
      </c>
      <c r="CE80" s="41">
        <f t="shared" si="74"/>
        <v>0</v>
      </c>
      <c r="CF80" s="41">
        <f t="shared" si="67"/>
        <v>0</v>
      </c>
      <c r="CG80" s="41">
        <f t="shared" si="67"/>
        <v>0</v>
      </c>
      <c r="CH80" s="41">
        <f t="shared" si="67"/>
        <v>0</v>
      </c>
      <c r="CI80" s="41">
        <f t="shared" si="67"/>
        <v>0</v>
      </c>
      <c r="CJ80" s="41">
        <f t="shared" si="67"/>
        <v>0</v>
      </c>
      <c r="CK80" s="41">
        <f t="shared" si="67"/>
        <v>0</v>
      </c>
      <c r="CL80" s="41">
        <f t="shared" si="67"/>
        <v>0</v>
      </c>
      <c r="CM80" s="41">
        <f t="shared" si="67"/>
        <v>0</v>
      </c>
      <c r="CN80" s="41">
        <f t="shared" si="67"/>
        <v>0</v>
      </c>
      <c r="CO80" s="41">
        <f t="shared" si="67"/>
        <v>0</v>
      </c>
      <c r="CP80" s="41">
        <f t="shared" si="67"/>
        <v>0</v>
      </c>
      <c r="CQ80" s="41">
        <f t="shared" si="63"/>
        <v>0</v>
      </c>
      <c r="CR80" s="41">
        <f t="shared" si="63"/>
        <v>0</v>
      </c>
      <c r="CS80" s="41">
        <f t="shared" si="63"/>
        <v>0</v>
      </c>
      <c r="CT80" s="41">
        <f t="shared" si="63"/>
        <v>0</v>
      </c>
      <c r="CU80" s="41">
        <f t="shared" si="63"/>
        <v>0</v>
      </c>
      <c r="CV80" s="41">
        <f t="shared" si="63"/>
        <v>0</v>
      </c>
      <c r="CW80" s="41">
        <f t="shared" si="63"/>
        <v>0</v>
      </c>
      <c r="CX80" s="41">
        <f t="shared" si="63"/>
        <v>0</v>
      </c>
      <c r="CY80" s="41">
        <f t="shared" si="63"/>
        <v>0</v>
      </c>
      <c r="CZ80" s="41">
        <f t="shared" si="63"/>
        <v>0</v>
      </c>
      <c r="DA80" s="41">
        <f t="shared" si="63"/>
        <v>0</v>
      </c>
      <c r="DB80" s="41">
        <f t="shared" si="63"/>
        <v>0</v>
      </c>
      <c r="DC80" s="41">
        <f t="shared" si="63"/>
        <v>0</v>
      </c>
      <c r="DD80" s="41">
        <f t="shared" si="71"/>
        <v>0</v>
      </c>
      <c r="DE80" s="41">
        <f t="shared" si="71"/>
        <v>0</v>
      </c>
      <c r="DF80" s="41">
        <f t="shared" si="71"/>
        <v>0</v>
      </c>
      <c r="DG80" s="41">
        <f t="shared" si="71"/>
        <v>0</v>
      </c>
      <c r="DH80" s="41">
        <f t="shared" si="71"/>
        <v>0</v>
      </c>
      <c r="DI80" s="41">
        <f t="shared" si="68"/>
        <v>0</v>
      </c>
      <c r="DJ80" s="41">
        <f t="shared" si="68"/>
        <v>0</v>
      </c>
      <c r="DK80" s="41">
        <f t="shared" si="68"/>
        <v>0</v>
      </c>
      <c r="DL80" s="41">
        <f t="shared" si="68"/>
        <v>0</v>
      </c>
      <c r="DM80" s="41">
        <f t="shared" si="68"/>
        <v>0</v>
      </c>
      <c r="DN80" s="41">
        <f t="shared" si="68"/>
        <v>0</v>
      </c>
      <c r="DO80" s="41">
        <f t="shared" si="68"/>
        <v>0</v>
      </c>
      <c r="DP80" s="41">
        <f t="shared" si="68"/>
        <v>0</v>
      </c>
      <c r="DQ80" s="41">
        <f t="shared" si="68"/>
        <v>0</v>
      </c>
      <c r="DR80" s="41">
        <f t="shared" si="68"/>
        <v>0</v>
      </c>
      <c r="DS80" s="41">
        <f t="shared" si="68"/>
        <v>0</v>
      </c>
      <c r="DT80" s="41">
        <f t="shared" si="68"/>
        <v>0</v>
      </c>
      <c r="DU80" s="41">
        <f t="shared" si="68"/>
        <v>0</v>
      </c>
      <c r="DV80" s="41">
        <f t="shared" si="64"/>
        <v>0</v>
      </c>
      <c r="DW80" s="41">
        <f t="shared" si="54"/>
        <v>0</v>
      </c>
      <c r="DX80" s="41">
        <f t="shared" si="54"/>
        <v>0</v>
      </c>
      <c r="DY80" s="41">
        <f t="shared" si="54"/>
        <v>0</v>
      </c>
      <c r="DZ80" s="41">
        <f t="shared" si="54"/>
        <v>0</v>
      </c>
      <c r="EA80" s="41">
        <f t="shared" si="54"/>
        <v>0</v>
      </c>
      <c r="EB80" s="41">
        <f t="shared" si="54"/>
        <v>0</v>
      </c>
      <c r="EC80" s="41">
        <f t="shared" si="54"/>
        <v>0</v>
      </c>
      <c r="ED80" s="41">
        <f t="shared" si="54"/>
        <v>0</v>
      </c>
      <c r="EE80" s="41">
        <f t="shared" si="54"/>
        <v>0</v>
      </c>
      <c r="EF80" s="41">
        <f t="shared" si="54"/>
        <v>0</v>
      </c>
      <c r="EG80" s="41">
        <f t="shared" si="54"/>
        <v>0</v>
      </c>
      <c r="EH80" s="41">
        <f t="shared" si="54"/>
        <v>0</v>
      </c>
      <c r="EI80" s="41">
        <f t="shared" si="54"/>
        <v>0</v>
      </c>
      <c r="EJ80" s="41">
        <f t="shared" si="72"/>
        <v>0</v>
      </c>
      <c r="EK80" s="41">
        <f t="shared" si="72"/>
        <v>0</v>
      </c>
      <c r="EL80" s="41">
        <f t="shared" si="72"/>
        <v>0</v>
      </c>
      <c r="EM80" s="41">
        <f t="shared" si="72"/>
        <v>0</v>
      </c>
      <c r="EN80" s="41">
        <f t="shared" si="72"/>
        <v>0</v>
      </c>
      <c r="EO80" s="41">
        <f t="shared" si="69"/>
        <v>0</v>
      </c>
      <c r="EP80" s="41">
        <f t="shared" si="69"/>
        <v>0</v>
      </c>
      <c r="EQ80" s="41">
        <f t="shared" si="69"/>
        <v>0</v>
      </c>
      <c r="ER80" s="41">
        <f t="shared" si="69"/>
        <v>0</v>
      </c>
      <c r="ES80" s="41">
        <f t="shared" si="69"/>
        <v>0</v>
      </c>
      <c r="ET80" s="41">
        <f t="shared" si="69"/>
        <v>0</v>
      </c>
      <c r="EU80" s="41">
        <f t="shared" si="69"/>
        <v>0</v>
      </c>
      <c r="EV80" s="41">
        <f t="shared" si="69"/>
        <v>0</v>
      </c>
      <c r="EW80" s="41">
        <f t="shared" si="69"/>
        <v>0</v>
      </c>
      <c r="EX80" s="41">
        <f t="shared" si="69"/>
        <v>0</v>
      </c>
      <c r="EY80" s="41">
        <f t="shared" si="69"/>
        <v>0</v>
      </c>
      <c r="EZ80" s="41">
        <f t="shared" si="69"/>
        <v>0</v>
      </c>
      <c r="FA80" s="41">
        <f t="shared" si="69"/>
        <v>0</v>
      </c>
      <c r="FB80" s="41">
        <f t="shared" si="65"/>
        <v>0</v>
      </c>
      <c r="FC80" s="41">
        <f t="shared" si="56"/>
        <v>0</v>
      </c>
      <c r="FD80" s="41">
        <f t="shared" si="56"/>
        <v>0</v>
      </c>
      <c r="FE80" s="41">
        <f t="shared" si="56"/>
        <v>0</v>
      </c>
      <c r="FF80" s="41">
        <f t="shared" si="56"/>
        <v>0</v>
      </c>
      <c r="FG80" s="41">
        <f t="shared" si="56"/>
        <v>0</v>
      </c>
      <c r="FH80" s="41">
        <f t="shared" si="56"/>
        <v>0</v>
      </c>
      <c r="FI80" s="41">
        <f t="shared" si="56"/>
        <v>0</v>
      </c>
      <c r="FJ80" s="41">
        <f t="shared" si="56"/>
        <v>0</v>
      </c>
      <c r="FK80" s="41">
        <f t="shared" si="56"/>
        <v>0</v>
      </c>
      <c r="FL80" s="41">
        <f t="shared" si="56"/>
        <v>0</v>
      </c>
      <c r="FM80" s="41">
        <f t="shared" si="56"/>
        <v>0</v>
      </c>
      <c r="FN80" s="41">
        <f t="shared" si="56"/>
        <v>0</v>
      </c>
      <c r="FO80" s="41">
        <f t="shared" si="56"/>
        <v>0</v>
      </c>
      <c r="FP80" s="41">
        <f t="shared" si="73"/>
        <v>0</v>
      </c>
      <c r="FQ80" s="41">
        <f t="shared" si="73"/>
        <v>0</v>
      </c>
      <c r="FR80" s="41">
        <f t="shared" si="73"/>
        <v>0</v>
      </c>
      <c r="FS80" s="41">
        <f t="shared" si="73"/>
        <v>0</v>
      </c>
      <c r="FT80" s="41">
        <f t="shared" si="73"/>
        <v>0</v>
      </c>
      <c r="FU80" s="41">
        <f t="shared" si="70"/>
        <v>0</v>
      </c>
      <c r="FV80" s="41">
        <f t="shared" si="70"/>
        <v>0</v>
      </c>
      <c r="FW80" s="41">
        <f t="shared" si="70"/>
        <v>0</v>
      </c>
      <c r="FX80" s="41">
        <f t="shared" si="70"/>
        <v>0</v>
      </c>
      <c r="FY80" s="41">
        <f t="shared" si="70"/>
        <v>0</v>
      </c>
      <c r="FZ80" s="41">
        <f t="shared" si="70"/>
        <v>0</v>
      </c>
      <c r="GA80" s="41">
        <f t="shared" si="70"/>
        <v>0</v>
      </c>
      <c r="GB80" s="41">
        <f t="shared" si="70"/>
        <v>0</v>
      </c>
      <c r="GC80" s="41">
        <f t="shared" si="70"/>
        <v>0</v>
      </c>
      <c r="GD80" s="41">
        <f t="shared" si="70"/>
        <v>0</v>
      </c>
      <c r="GE80" s="41">
        <f t="shared" si="70"/>
        <v>0</v>
      </c>
      <c r="GF80" s="41">
        <f t="shared" si="70"/>
        <v>0</v>
      </c>
      <c r="GG80" s="41">
        <f t="shared" si="70"/>
        <v>0</v>
      </c>
      <c r="GH80" s="41">
        <f t="shared" si="66"/>
        <v>0</v>
      </c>
      <c r="GI80" s="41">
        <f t="shared" si="58"/>
        <v>0</v>
      </c>
      <c r="GJ80" s="41">
        <f t="shared" si="58"/>
        <v>0</v>
      </c>
      <c r="GK80" s="41">
        <f t="shared" si="58"/>
        <v>0</v>
      </c>
      <c r="GL80" s="41">
        <f t="shared" si="75"/>
        <v>0</v>
      </c>
      <c r="GM80" s="41">
        <f t="shared" si="75"/>
        <v>0</v>
      </c>
      <c r="GN80" s="41">
        <f t="shared" si="75"/>
        <v>0</v>
      </c>
      <c r="GO80" s="41">
        <f t="shared" si="75"/>
        <v>0</v>
      </c>
      <c r="GP80" s="41">
        <f t="shared" si="75"/>
        <v>0</v>
      </c>
      <c r="GQ80" s="41">
        <f t="shared" si="75"/>
        <v>0</v>
      </c>
      <c r="GR80" s="41">
        <f t="shared" si="75"/>
        <v>0</v>
      </c>
      <c r="GS80" s="41">
        <f t="shared" si="75"/>
        <v>0</v>
      </c>
      <c r="GT80" s="41">
        <f t="shared" si="75"/>
        <v>0</v>
      </c>
      <c r="GU80" s="41">
        <f t="shared" si="75"/>
        <v>0</v>
      </c>
      <c r="GV80" s="41">
        <f t="shared" si="75"/>
        <v>0</v>
      </c>
      <c r="GW80" s="41">
        <f t="shared" si="75"/>
        <v>0</v>
      </c>
      <c r="GX80" s="41">
        <f t="shared" si="75"/>
        <v>0</v>
      </c>
      <c r="GY80" s="41">
        <f t="shared" si="59"/>
        <v>0</v>
      </c>
      <c r="GZ80" s="41">
        <f t="shared" si="59"/>
        <v>0</v>
      </c>
      <c r="HA80" s="41">
        <f t="shared" si="59"/>
        <v>0</v>
      </c>
      <c r="HB80" s="41">
        <f t="shared" si="59"/>
        <v>0</v>
      </c>
      <c r="HC80" s="41">
        <f t="shared" si="59"/>
        <v>0</v>
      </c>
      <c r="HD80" s="41">
        <f t="shared" si="59"/>
        <v>0</v>
      </c>
      <c r="HE80" s="41">
        <f t="shared" si="62"/>
        <v>0</v>
      </c>
      <c r="HF80" s="41">
        <f t="shared" si="62"/>
        <v>0</v>
      </c>
      <c r="HG80" s="41">
        <f t="shared" si="62"/>
        <v>0</v>
      </c>
      <c r="HH80" s="41">
        <f t="shared" si="62"/>
        <v>0</v>
      </c>
      <c r="HI80" s="41">
        <f t="shared" si="62"/>
        <v>0</v>
      </c>
      <c r="HJ80" s="41">
        <f t="shared" si="62"/>
        <v>0</v>
      </c>
    </row>
    <row r="81" spans="1:218" ht="14.4" x14ac:dyDescent="0.3">
      <c r="A81" s="42">
        <v>78</v>
      </c>
      <c r="B81" s="43">
        <f>'CMM4 - AUX CALC'!$CA$67</f>
        <v>0</v>
      </c>
      <c r="CB81" s="41">
        <f>$B81/(_xlfn.SINGLE(PrazoConcessao)*12-CB$3+1)</f>
        <v>0</v>
      </c>
      <c r="CC81" s="41">
        <f t="shared" si="74"/>
        <v>0</v>
      </c>
      <c r="CD81" s="41">
        <f t="shared" si="74"/>
        <v>0</v>
      </c>
      <c r="CE81" s="41">
        <f t="shared" si="74"/>
        <v>0</v>
      </c>
      <c r="CF81" s="41">
        <f t="shared" si="67"/>
        <v>0</v>
      </c>
      <c r="CG81" s="41">
        <f t="shared" si="67"/>
        <v>0</v>
      </c>
      <c r="CH81" s="41">
        <f t="shared" si="67"/>
        <v>0</v>
      </c>
      <c r="CI81" s="41">
        <f t="shared" si="67"/>
        <v>0</v>
      </c>
      <c r="CJ81" s="41">
        <f t="shared" si="67"/>
        <v>0</v>
      </c>
      <c r="CK81" s="41">
        <f t="shared" si="67"/>
        <v>0</v>
      </c>
      <c r="CL81" s="41">
        <f t="shared" si="67"/>
        <v>0</v>
      </c>
      <c r="CM81" s="41">
        <f t="shared" si="67"/>
        <v>0</v>
      </c>
      <c r="CN81" s="41">
        <f t="shared" si="67"/>
        <v>0</v>
      </c>
      <c r="CO81" s="41">
        <f t="shared" si="67"/>
        <v>0</v>
      </c>
      <c r="CP81" s="41">
        <f t="shared" si="67"/>
        <v>0</v>
      </c>
      <c r="CQ81" s="41">
        <f t="shared" si="63"/>
        <v>0</v>
      </c>
      <c r="CR81" s="41">
        <f t="shared" si="63"/>
        <v>0</v>
      </c>
      <c r="CS81" s="41">
        <f t="shared" si="63"/>
        <v>0</v>
      </c>
      <c r="CT81" s="41">
        <f t="shared" si="63"/>
        <v>0</v>
      </c>
      <c r="CU81" s="41">
        <f t="shared" si="63"/>
        <v>0</v>
      </c>
      <c r="CV81" s="41">
        <f t="shared" si="63"/>
        <v>0</v>
      </c>
      <c r="CW81" s="41">
        <f t="shared" si="63"/>
        <v>0</v>
      </c>
      <c r="CX81" s="41">
        <f t="shared" si="63"/>
        <v>0</v>
      </c>
      <c r="CY81" s="41">
        <f t="shared" si="63"/>
        <v>0</v>
      </c>
      <c r="CZ81" s="41">
        <f t="shared" si="63"/>
        <v>0</v>
      </c>
      <c r="DA81" s="41">
        <f t="shared" si="63"/>
        <v>0</v>
      </c>
      <c r="DB81" s="41">
        <f t="shared" si="63"/>
        <v>0</v>
      </c>
      <c r="DC81" s="41">
        <f t="shared" si="63"/>
        <v>0</v>
      </c>
      <c r="DD81" s="41">
        <f t="shared" si="71"/>
        <v>0</v>
      </c>
      <c r="DE81" s="41">
        <f t="shared" si="71"/>
        <v>0</v>
      </c>
      <c r="DF81" s="41">
        <f t="shared" si="71"/>
        <v>0</v>
      </c>
      <c r="DG81" s="41">
        <f t="shared" si="71"/>
        <v>0</v>
      </c>
      <c r="DH81" s="41">
        <f t="shared" si="71"/>
        <v>0</v>
      </c>
      <c r="DI81" s="41">
        <f t="shared" si="68"/>
        <v>0</v>
      </c>
      <c r="DJ81" s="41">
        <f t="shared" si="68"/>
        <v>0</v>
      </c>
      <c r="DK81" s="41">
        <f t="shared" si="68"/>
        <v>0</v>
      </c>
      <c r="DL81" s="41">
        <f t="shared" si="68"/>
        <v>0</v>
      </c>
      <c r="DM81" s="41">
        <f t="shared" si="68"/>
        <v>0</v>
      </c>
      <c r="DN81" s="41">
        <f t="shared" si="68"/>
        <v>0</v>
      </c>
      <c r="DO81" s="41">
        <f t="shared" si="68"/>
        <v>0</v>
      </c>
      <c r="DP81" s="41">
        <f t="shared" si="68"/>
        <v>0</v>
      </c>
      <c r="DQ81" s="41">
        <f t="shared" si="68"/>
        <v>0</v>
      </c>
      <c r="DR81" s="41">
        <f t="shared" si="68"/>
        <v>0</v>
      </c>
      <c r="DS81" s="41">
        <f t="shared" si="68"/>
        <v>0</v>
      </c>
      <c r="DT81" s="41">
        <f t="shared" si="68"/>
        <v>0</v>
      </c>
      <c r="DU81" s="41">
        <f t="shared" si="68"/>
        <v>0</v>
      </c>
      <c r="DV81" s="41">
        <f t="shared" si="64"/>
        <v>0</v>
      </c>
      <c r="DW81" s="41">
        <f t="shared" si="54"/>
        <v>0</v>
      </c>
      <c r="DX81" s="41">
        <f t="shared" si="54"/>
        <v>0</v>
      </c>
      <c r="DY81" s="41">
        <f t="shared" si="54"/>
        <v>0</v>
      </c>
      <c r="DZ81" s="41">
        <f t="shared" si="54"/>
        <v>0</v>
      </c>
      <c r="EA81" s="41">
        <f t="shared" si="54"/>
        <v>0</v>
      </c>
      <c r="EB81" s="41">
        <f t="shared" si="54"/>
        <v>0</v>
      </c>
      <c r="EC81" s="41">
        <f t="shared" si="54"/>
        <v>0</v>
      </c>
      <c r="ED81" s="41">
        <f t="shared" si="54"/>
        <v>0</v>
      </c>
      <c r="EE81" s="41">
        <f t="shared" si="54"/>
        <v>0</v>
      </c>
      <c r="EF81" s="41">
        <f t="shared" si="54"/>
        <v>0</v>
      </c>
      <c r="EG81" s="41">
        <f t="shared" si="54"/>
        <v>0</v>
      </c>
      <c r="EH81" s="41">
        <f t="shared" si="54"/>
        <v>0</v>
      </c>
      <c r="EI81" s="41">
        <f t="shared" si="54"/>
        <v>0</v>
      </c>
      <c r="EJ81" s="41">
        <f t="shared" si="72"/>
        <v>0</v>
      </c>
      <c r="EK81" s="41">
        <f t="shared" si="72"/>
        <v>0</v>
      </c>
      <c r="EL81" s="41">
        <f t="shared" si="72"/>
        <v>0</v>
      </c>
      <c r="EM81" s="41">
        <f t="shared" si="72"/>
        <v>0</v>
      </c>
      <c r="EN81" s="41">
        <f t="shared" si="72"/>
        <v>0</v>
      </c>
      <c r="EO81" s="41">
        <f t="shared" si="69"/>
        <v>0</v>
      </c>
      <c r="EP81" s="41">
        <f t="shared" si="69"/>
        <v>0</v>
      </c>
      <c r="EQ81" s="41">
        <f t="shared" si="69"/>
        <v>0</v>
      </c>
      <c r="ER81" s="41">
        <f t="shared" si="69"/>
        <v>0</v>
      </c>
      <c r="ES81" s="41">
        <f t="shared" si="69"/>
        <v>0</v>
      </c>
      <c r="ET81" s="41">
        <f t="shared" si="69"/>
        <v>0</v>
      </c>
      <c r="EU81" s="41">
        <f t="shared" si="69"/>
        <v>0</v>
      </c>
      <c r="EV81" s="41">
        <f t="shared" si="69"/>
        <v>0</v>
      </c>
      <c r="EW81" s="41">
        <f t="shared" si="69"/>
        <v>0</v>
      </c>
      <c r="EX81" s="41">
        <f t="shared" si="69"/>
        <v>0</v>
      </c>
      <c r="EY81" s="41">
        <f t="shared" si="69"/>
        <v>0</v>
      </c>
      <c r="EZ81" s="41">
        <f t="shared" si="69"/>
        <v>0</v>
      </c>
      <c r="FA81" s="41">
        <f t="shared" si="69"/>
        <v>0</v>
      </c>
      <c r="FB81" s="41">
        <f t="shared" si="65"/>
        <v>0</v>
      </c>
      <c r="FC81" s="41">
        <f t="shared" si="56"/>
        <v>0</v>
      </c>
      <c r="FD81" s="41">
        <f t="shared" si="56"/>
        <v>0</v>
      </c>
      <c r="FE81" s="41">
        <f t="shared" si="56"/>
        <v>0</v>
      </c>
      <c r="FF81" s="41">
        <f t="shared" si="56"/>
        <v>0</v>
      </c>
      <c r="FG81" s="41">
        <f t="shared" si="56"/>
        <v>0</v>
      </c>
      <c r="FH81" s="41">
        <f t="shared" si="56"/>
        <v>0</v>
      </c>
      <c r="FI81" s="41">
        <f t="shared" si="56"/>
        <v>0</v>
      </c>
      <c r="FJ81" s="41">
        <f t="shared" si="56"/>
        <v>0</v>
      </c>
      <c r="FK81" s="41">
        <f t="shared" si="56"/>
        <v>0</v>
      </c>
      <c r="FL81" s="41">
        <f t="shared" si="56"/>
        <v>0</v>
      </c>
      <c r="FM81" s="41">
        <f t="shared" si="56"/>
        <v>0</v>
      </c>
      <c r="FN81" s="41">
        <f t="shared" si="56"/>
        <v>0</v>
      </c>
      <c r="FO81" s="41">
        <f t="shared" si="56"/>
        <v>0</v>
      </c>
      <c r="FP81" s="41">
        <f t="shared" si="73"/>
        <v>0</v>
      </c>
      <c r="FQ81" s="41">
        <f t="shared" si="73"/>
        <v>0</v>
      </c>
      <c r="FR81" s="41">
        <f t="shared" si="73"/>
        <v>0</v>
      </c>
      <c r="FS81" s="41">
        <f t="shared" si="73"/>
        <v>0</v>
      </c>
      <c r="FT81" s="41">
        <f t="shared" si="73"/>
        <v>0</v>
      </c>
      <c r="FU81" s="41">
        <f t="shared" si="70"/>
        <v>0</v>
      </c>
      <c r="FV81" s="41">
        <f t="shared" si="70"/>
        <v>0</v>
      </c>
      <c r="FW81" s="41">
        <f t="shared" si="70"/>
        <v>0</v>
      </c>
      <c r="FX81" s="41">
        <f t="shared" si="70"/>
        <v>0</v>
      </c>
      <c r="FY81" s="41">
        <f t="shared" si="70"/>
        <v>0</v>
      </c>
      <c r="FZ81" s="41">
        <f t="shared" si="70"/>
        <v>0</v>
      </c>
      <c r="GA81" s="41">
        <f t="shared" si="70"/>
        <v>0</v>
      </c>
      <c r="GB81" s="41">
        <f t="shared" si="70"/>
        <v>0</v>
      </c>
      <c r="GC81" s="41">
        <f t="shared" si="70"/>
        <v>0</v>
      </c>
      <c r="GD81" s="41">
        <f t="shared" si="70"/>
        <v>0</v>
      </c>
      <c r="GE81" s="41">
        <f t="shared" si="70"/>
        <v>0</v>
      </c>
      <c r="GF81" s="41">
        <f t="shared" si="70"/>
        <v>0</v>
      </c>
      <c r="GG81" s="41">
        <f t="shared" si="70"/>
        <v>0</v>
      </c>
      <c r="GH81" s="41">
        <f t="shared" si="66"/>
        <v>0</v>
      </c>
      <c r="GI81" s="41">
        <f t="shared" si="58"/>
        <v>0</v>
      </c>
      <c r="GJ81" s="41">
        <f t="shared" si="58"/>
        <v>0</v>
      </c>
      <c r="GK81" s="41">
        <f t="shared" si="58"/>
        <v>0</v>
      </c>
      <c r="GL81" s="41">
        <f t="shared" si="75"/>
        <v>0</v>
      </c>
      <c r="GM81" s="41">
        <f t="shared" si="75"/>
        <v>0</v>
      </c>
      <c r="GN81" s="41">
        <f t="shared" si="75"/>
        <v>0</v>
      </c>
      <c r="GO81" s="41">
        <f t="shared" si="75"/>
        <v>0</v>
      </c>
      <c r="GP81" s="41">
        <f t="shared" si="75"/>
        <v>0</v>
      </c>
      <c r="GQ81" s="41">
        <f t="shared" si="75"/>
        <v>0</v>
      </c>
      <c r="GR81" s="41">
        <f t="shared" si="75"/>
        <v>0</v>
      </c>
      <c r="GS81" s="41">
        <f t="shared" si="75"/>
        <v>0</v>
      </c>
      <c r="GT81" s="41">
        <f t="shared" si="75"/>
        <v>0</v>
      </c>
      <c r="GU81" s="41">
        <f t="shared" si="75"/>
        <v>0</v>
      </c>
      <c r="GV81" s="41">
        <f t="shared" si="75"/>
        <v>0</v>
      </c>
      <c r="GW81" s="41">
        <f t="shared" si="75"/>
        <v>0</v>
      </c>
      <c r="GX81" s="41">
        <f t="shared" si="75"/>
        <v>0</v>
      </c>
      <c r="GY81" s="41">
        <f t="shared" si="59"/>
        <v>0</v>
      </c>
      <c r="GZ81" s="41">
        <f t="shared" si="59"/>
        <v>0</v>
      </c>
      <c r="HA81" s="41">
        <f t="shared" si="59"/>
        <v>0</v>
      </c>
      <c r="HB81" s="41">
        <f t="shared" si="59"/>
        <v>0</v>
      </c>
      <c r="HC81" s="41">
        <f t="shared" si="59"/>
        <v>0</v>
      </c>
      <c r="HD81" s="41">
        <f t="shared" si="59"/>
        <v>0</v>
      </c>
      <c r="HE81" s="41">
        <f t="shared" si="62"/>
        <v>0</v>
      </c>
      <c r="HF81" s="41">
        <f t="shared" si="62"/>
        <v>0</v>
      </c>
      <c r="HG81" s="41">
        <f t="shared" si="62"/>
        <v>0</v>
      </c>
      <c r="HH81" s="41">
        <f t="shared" si="62"/>
        <v>0</v>
      </c>
      <c r="HI81" s="41">
        <f t="shared" si="62"/>
        <v>0</v>
      </c>
      <c r="HJ81" s="41">
        <f t="shared" si="62"/>
        <v>0</v>
      </c>
    </row>
    <row r="82" spans="1:218" ht="14.4" x14ac:dyDescent="0.3">
      <c r="A82" s="42">
        <v>79</v>
      </c>
      <c r="B82" s="43">
        <f>'CMM4 - AUX CALC'!$CB$67</f>
        <v>0</v>
      </c>
      <c r="CC82" s="41">
        <f>$B82/(_xlfn.SINGLE(PrazoConcessao)*12-CC$3+1)</f>
        <v>0</v>
      </c>
      <c r="CD82" s="41">
        <f t="shared" si="74"/>
        <v>0</v>
      </c>
      <c r="CE82" s="41">
        <f t="shared" si="74"/>
        <v>0</v>
      </c>
      <c r="CF82" s="41">
        <f t="shared" si="67"/>
        <v>0</v>
      </c>
      <c r="CG82" s="41">
        <f t="shared" si="67"/>
        <v>0</v>
      </c>
      <c r="CH82" s="41">
        <f t="shared" si="67"/>
        <v>0</v>
      </c>
      <c r="CI82" s="41">
        <f t="shared" si="67"/>
        <v>0</v>
      </c>
      <c r="CJ82" s="41">
        <f t="shared" si="67"/>
        <v>0</v>
      </c>
      <c r="CK82" s="41">
        <f t="shared" si="67"/>
        <v>0</v>
      </c>
      <c r="CL82" s="41">
        <f t="shared" si="67"/>
        <v>0</v>
      </c>
      <c r="CM82" s="41">
        <f t="shared" si="67"/>
        <v>0</v>
      </c>
      <c r="CN82" s="41">
        <f t="shared" si="67"/>
        <v>0</v>
      </c>
      <c r="CO82" s="41">
        <f t="shared" si="67"/>
        <v>0</v>
      </c>
      <c r="CP82" s="41">
        <f t="shared" si="67"/>
        <v>0</v>
      </c>
      <c r="CQ82" s="41">
        <f t="shared" si="63"/>
        <v>0</v>
      </c>
      <c r="CR82" s="41">
        <f t="shared" si="63"/>
        <v>0</v>
      </c>
      <c r="CS82" s="41">
        <f t="shared" si="63"/>
        <v>0</v>
      </c>
      <c r="CT82" s="41">
        <f t="shared" si="63"/>
        <v>0</v>
      </c>
      <c r="CU82" s="41">
        <f t="shared" si="63"/>
        <v>0</v>
      </c>
      <c r="CV82" s="41">
        <f t="shared" si="63"/>
        <v>0</v>
      </c>
      <c r="CW82" s="41">
        <f t="shared" si="63"/>
        <v>0</v>
      </c>
      <c r="CX82" s="41">
        <f t="shared" si="63"/>
        <v>0</v>
      </c>
      <c r="CY82" s="41">
        <f t="shared" si="63"/>
        <v>0</v>
      </c>
      <c r="CZ82" s="41">
        <f t="shared" si="63"/>
        <v>0</v>
      </c>
      <c r="DA82" s="41">
        <f t="shared" si="63"/>
        <v>0</v>
      </c>
      <c r="DB82" s="41">
        <f t="shared" si="63"/>
        <v>0</v>
      </c>
      <c r="DC82" s="41">
        <f t="shared" si="63"/>
        <v>0</v>
      </c>
      <c r="DD82" s="41">
        <f t="shared" si="71"/>
        <v>0</v>
      </c>
      <c r="DE82" s="41">
        <f t="shared" si="71"/>
        <v>0</v>
      </c>
      <c r="DF82" s="41">
        <f t="shared" si="71"/>
        <v>0</v>
      </c>
      <c r="DG82" s="41">
        <f t="shared" si="71"/>
        <v>0</v>
      </c>
      <c r="DH82" s="41">
        <f t="shared" si="71"/>
        <v>0</v>
      </c>
      <c r="DI82" s="41">
        <f t="shared" si="68"/>
        <v>0</v>
      </c>
      <c r="DJ82" s="41">
        <f t="shared" si="68"/>
        <v>0</v>
      </c>
      <c r="DK82" s="41">
        <f t="shared" si="68"/>
        <v>0</v>
      </c>
      <c r="DL82" s="41">
        <f t="shared" si="68"/>
        <v>0</v>
      </c>
      <c r="DM82" s="41">
        <f t="shared" si="68"/>
        <v>0</v>
      </c>
      <c r="DN82" s="41">
        <f t="shared" si="68"/>
        <v>0</v>
      </c>
      <c r="DO82" s="41">
        <f t="shared" si="68"/>
        <v>0</v>
      </c>
      <c r="DP82" s="41">
        <f t="shared" si="68"/>
        <v>0</v>
      </c>
      <c r="DQ82" s="41">
        <f t="shared" si="68"/>
        <v>0</v>
      </c>
      <c r="DR82" s="41">
        <f t="shared" si="68"/>
        <v>0</v>
      </c>
      <c r="DS82" s="41">
        <f t="shared" si="68"/>
        <v>0</v>
      </c>
      <c r="DT82" s="41">
        <f t="shared" si="68"/>
        <v>0</v>
      </c>
      <c r="DU82" s="41">
        <f t="shared" si="68"/>
        <v>0</v>
      </c>
      <c r="DV82" s="41">
        <f t="shared" si="64"/>
        <v>0</v>
      </c>
      <c r="DW82" s="41">
        <f t="shared" si="54"/>
        <v>0</v>
      </c>
      <c r="DX82" s="41">
        <f t="shared" si="54"/>
        <v>0</v>
      </c>
      <c r="DY82" s="41">
        <f t="shared" si="54"/>
        <v>0</v>
      </c>
      <c r="DZ82" s="41">
        <f t="shared" si="54"/>
        <v>0</v>
      </c>
      <c r="EA82" s="41">
        <f t="shared" si="54"/>
        <v>0</v>
      </c>
      <c r="EB82" s="41">
        <f t="shared" si="54"/>
        <v>0</v>
      </c>
      <c r="EC82" s="41">
        <f t="shared" si="54"/>
        <v>0</v>
      </c>
      <c r="ED82" s="41">
        <f t="shared" si="54"/>
        <v>0</v>
      </c>
      <c r="EE82" s="41">
        <f t="shared" si="54"/>
        <v>0</v>
      </c>
      <c r="EF82" s="41">
        <f t="shared" si="54"/>
        <v>0</v>
      </c>
      <c r="EG82" s="41">
        <f t="shared" si="54"/>
        <v>0</v>
      </c>
      <c r="EH82" s="41">
        <f t="shared" si="54"/>
        <v>0</v>
      </c>
      <c r="EI82" s="41">
        <f t="shared" si="54"/>
        <v>0</v>
      </c>
      <c r="EJ82" s="41">
        <f t="shared" si="72"/>
        <v>0</v>
      </c>
      <c r="EK82" s="41">
        <f t="shared" si="72"/>
        <v>0</v>
      </c>
      <c r="EL82" s="41">
        <f t="shared" si="72"/>
        <v>0</v>
      </c>
      <c r="EM82" s="41">
        <f t="shared" si="72"/>
        <v>0</v>
      </c>
      <c r="EN82" s="41">
        <f t="shared" si="72"/>
        <v>0</v>
      </c>
      <c r="EO82" s="41">
        <f t="shared" si="69"/>
        <v>0</v>
      </c>
      <c r="EP82" s="41">
        <f t="shared" si="69"/>
        <v>0</v>
      </c>
      <c r="EQ82" s="41">
        <f t="shared" si="69"/>
        <v>0</v>
      </c>
      <c r="ER82" s="41">
        <f t="shared" si="69"/>
        <v>0</v>
      </c>
      <c r="ES82" s="41">
        <f t="shared" si="69"/>
        <v>0</v>
      </c>
      <c r="ET82" s="41">
        <f t="shared" si="69"/>
        <v>0</v>
      </c>
      <c r="EU82" s="41">
        <f t="shared" si="69"/>
        <v>0</v>
      </c>
      <c r="EV82" s="41">
        <f t="shared" si="69"/>
        <v>0</v>
      </c>
      <c r="EW82" s="41">
        <f t="shared" si="69"/>
        <v>0</v>
      </c>
      <c r="EX82" s="41">
        <f t="shared" si="69"/>
        <v>0</v>
      </c>
      <c r="EY82" s="41">
        <f t="shared" si="69"/>
        <v>0</v>
      </c>
      <c r="EZ82" s="41">
        <f t="shared" si="69"/>
        <v>0</v>
      </c>
      <c r="FA82" s="41">
        <f t="shared" si="69"/>
        <v>0</v>
      </c>
      <c r="FB82" s="41">
        <f t="shared" si="65"/>
        <v>0</v>
      </c>
      <c r="FC82" s="41">
        <f t="shared" si="56"/>
        <v>0</v>
      </c>
      <c r="FD82" s="41">
        <f t="shared" si="56"/>
        <v>0</v>
      </c>
      <c r="FE82" s="41">
        <f t="shared" si="56"/>
        <v>0</v>
      </c>
      <c r="FF82" s="41">
        <f t="shared" si="56"/>
        <v>0</v>
      </c>
      <c r="FG82" s="41">
        <f t="shared" si="56"/>
        <v>0</v>
      </c>
      <c r="FH82" s="41">
        <f t="shared" si="56"/>
        <v>0</v>
      </c>
      <c r="FI82" s="41">
        <f t="shared" si="56"/>
        <v>0</v>
      </c>
      <c r="FJ82" s="41">
        <f t="shared" si="56"/>
        <v>0</v>
      </c>
      <c r="FK82" s="41">
        <f t="shared" si="56"/>
        <v>0</v>
      </c>
      <c r="FL82" s="41">
        <f t="shared" si="56"/>
        <v>0</v>
      </c>
      <c r="FM82" s="41">
        <f t="shared" si="56"/>
        <v>0</v>
      </c>
      <c r="FN82" s="41">
        <f t="shared" si="56"/>
        <v>0</v>
      </c>
      <c r="FO82" s="41">
        <f t="shared" si="56"/>
        <v>0</v>
      </c>
      <c r="FP82" s="41">
        <f t="shared" si="73"/>
        <v>0</v>
      </c>
      <c r="FQ82" s="41">
        <f t="shared" si="73"/>
        <v>0</v>
      </c>
      <c r="FR82" s="41">
        <f t="shared" si="73"/>
        <v>0</v>
      </c>
      <c r="FS82" s="41">
        <f t="shared" si="73"/>
        <v>0</v>
      </c>
      <c r="FT82" s="41">
        <f t="shared" si="73"/>
        <v>0</v>
      </c>
      <c r="FU82" s="41">
        <f t="shared" si="70"/>
        <v>0</v>
      </c>
      <c r="FV82" s="41">
        <f t="shared" si="70"/>
        <v>0</v>
      </c>
      <c r="FW82" s="41">
        <f t="shared" si="70"/>
        <v>0</v>
      </c>
      <c r="FX82" s="41">
        <f t="shared" si="70"/>
        <v>0</v>
      </c>
      <c r="FY82" s="41">
        <f t="shared" si="70"/>
        <v>0</v>
      </c>
      <c r="FZ82" s="41">
        <f t="shared" si="70"/>
        <v>0</v>
      </c>
      <c r="GA82" s="41">
        <f t="shared" si="70"/>
        <v>0</v>
      </c>
      <c r="GB82" s="41">
        <f t="shared" si="70"/>
        <v>0</v>
      </c>
      <c r="GC82" s="41">
        <f t="shared" si="70"/>
        <v>0</v>
      </c>
      <c r="GD82" s="41">
        <f t="shared" si="70"/>
        <v>0</v>
      </c>
      <c r="GE82" s="41">
        <f t="shared" si="70"/>
        <v>0</v>
      </c>
      <c r="GF82" s="41">
        <f t="shared" si="70"/>
        <v>0</v>
      </c>
      <c r="GG82" s="41">
        <f t="shared" si="70"/>
        <v>0</v>
      </c>
      <c r="GH82" s="41">
        <f t="shared" si="66"/>
        <v>0</v>
      </c>
      <c r="GI82" s="41">
        <f t="shared" si="58"/>
        <v>0</v>
      </c>
      <c r="GJ82" s="41">
        <f t="shared" si="58"/>
        <v>0</v>
      </c>
      <c r="GK82" s="41">
        <f t="shared" si="58"/>
        <v>0</v>
      </c>
      <c r="GL82" s="41">
        <f t="shared" si="75"/>
        <v>0</v>
      </c>
      <c r="GM82" s="41">
        <f t="shared" si="75"/>
        <v>0</v>
      </c>
      <c r="GN82" s="41">
        <f t="shared" si="75"/>
        <v>0</v>
      </c>
      <c r="GO82" s="41">
        <f t="shared" si="75"/>
        <v>0</v>
      </c>
      <c r="GP82" s="41">
        <f t="shared" si="75"/>
        <v>0</v>
      </c>
      <c r="GQ82" s="41">
        <f t="shared" si="75"/>
        <v>0</v>
      </c>
      <c r="GR82" s="41">
        <f t="shared" si="75"/>
        <v>0</v>
      </c>
      <c r="GS82" s="41">
        <f t="shared" si="75"/>
        <v>0</v>
      </c>
      <c r="GT82" s="41">
        <f t="shared" si="75"/>
        <v>0</v>
      </c>
      <c r="GU82" s="41">
        <f t="shared" si="75"/>
        <v>0</v>
      </c>
      <c r="GV82" s="41">
        <f t="shared" si="75"/>
        <v>0</v>
      </c>
      <c r="GW82" s="41">
        <f t="shared" si="75"/>
        <v>0</v>
      </c>
      <c r="GX82" s="41">
        <f t="shared" si="75"/>
        <v>0</v>
      </c>
      <c r="GY82" s="41">
        <f t="shared" si="59"/>
        <v>0</v>
      </c>
      <c r="GZ82" s="41">
        <f t="shared" si="59"/>
        <v>0</v>
      </c>
      <c r="HA82" s="41">
        <f t="shared" si="59"/>
        <v>0</v>
      </c>
      <c r="HB82" s="41">
        <f t="shared" si="59"/>
        <v>0</v>
      </c>
      <c r="HC82" s="41">
        <f t="shared" si="59"/>
        <v>0</v>
      </c>
      <c r="HD82" s="41">
        <f t="shared" si="59"/>
        <v>0</v>
      </c>
      <c r="HE82" s="41">
        <f t="shared" si="62"/>
        <v>0</v>
      </c>
      <c r="HF82" s="41">
        <f t="shared" si="62"/>
        <v>0</v>
      </c>
      <c r="HG82" s="41">
        <f t="shared" si="62"/>
        <v>0</v>
      </c>
      <c r="HH82" s="41">
        <f t="shared" si="62"/>
        <v>0</v>
      </c>
      <c r="HI82" s="41">
        <f t="shared" si="62"/>
        <v>0</v>
      </c>
      <c r="HJ82" s="41">
        <f t="shared" si="62"/>
        <v>0</v>
      </c>
    </row>
    <row r="83" spans="1:218" ht="14.4" x14ac:dyDescent="0.3">
      <c r="A83" s="42">
        <v>80</v>
      </c>
      <c r="B83" s="43">
        <f>'CMM4 - AUX CALC'!$CC$67</f>
        <v>0</v>
      </c>
      <c r="CD83" s="41">
        <f>$B83/(_xlfn.SINGLE(PrazoConcessao)*12-CD$3+1)</f>
        <v>0</v>
      </c>
      <c r="CE83" s="41">
        <f t="shared" si="74"/>
        <v>0</v>
      </c>
      <c r="CF83" s="41">
        <f t="shared" si="67"/>
        <v>0</v>
      </c>
      <c r="CG83" s="41">
        <f t="shared" si="67"/>
        <v>0</v>
      </c>
      <c r="CH83" s="41">
        <f t="shared" si="67"/>
        <v>0</v>
      </c>
      <c r="CI83" s="41">
        <f t="shared" si="67"/>
        <v>0</v>
      </c>
      <c r="CJ83" s="41">
        <f t="shared" si="67"/>
        <v>0</v>
      </c>
      <c r="CK83" s="41">
        <f t="shared" si="67"/>
        <v>0</v>
      </c>
      <c r="CL83" s="41">
        <f t="shared" si="67"/>
        <v>0</v>
      </c>
      <c r="CM83" s="41">
        <f t="shared" si="67"/>
        <v>0</v>
      </c>
      <c r="CN83" s="41">
        <f t="shared" si="67"/>
        <v>0</v>
      </c>
      <c r="CO83" s="41">
        <f t="shared" si="67"/>
        <v>0</v>
      </c>
      <c r="CP83" s="41">
        <f t="shared" si="67"/>
        <v>0</v>
      </c>
      <c r="CQ83" s="41">
        <f t="shared" si="63"/>
        <v>0</v>
      </c>
      <c r="CR83" s="41">
        <f t="shared" si="63"/>
        <v>0</v>
      </c>
      <c r="CS83" s="41">
        <f t="shared" si="63"/>
        <v>0</v>
      </c>
      <c r="CT83" s="41">
        <f t="shared" si="63"/>
        <v>0</v>
      </c>
      <c r="CU83" s="41">
        <f t="shared" si="63"/>
        <v>0</v>
      </c>
      <c r="CV83" s="41">
        <f t="shared" si="63"/>
        <v>0</v>
      </c>
      <c r="CW83" s="41">
        <f t="shared" si="63"/>
        <v>0</v>
      </c>
      <c r="CX83" s="41">
        <f t="shared" si="63"/>
        <v>0</v>
      </c>
      <c r="CY83" s="41">
        <f t="shared" si="63"/>
        <v>0</v>
      </c>
      <c r="CZ83" s="41">
        <f t="shared" si="63"/>
        <v>0</v>
      </c>
      <c r="DA83" s="41">
        <f t="shared" si="63"/>
        <v>0</v>
      </c>
      <c r="DB83" s="41">
        <f t="shared" si="63"/>
        <v>0</v>
      </c>
      <c r="DC83" s="41">
        <f t="shared" si="63"/>
        <v>0</v>
      </c>
      <c r="DD83" s="41">
        <f t="shared" si="71"/>
        <v>0</v>
      </c>
      <c r="DE83" s="41">
        <f t="shared" si="71"/>
        <v>0</v>
      </c>
      <c r="DF83" s="41">
        <f t="shared" si="71"/>
        <v>0</v>
      </c>
      <c r="DG83" s="41">
        <f t="shared" si="71"/>
        <v>0</v>
      </c>
      <c r="DH83" s="41">
        <f t="shared" si="71"/>
        <v>0</v>
      </c>
      <c r="DI83" s="41">
        <f t="shared" si="68"/>
        <v>0</v>
      </c>
      <c r="DJ83" s="41">
        <f t="shared" si="68"/>
        <v>0</v>
      </c>
      <c r="DK83" s="41">
        <f t="shared" si="68"/>
        <v>0</v>
      </c>
      <c r="DL83" s="41">
        <f t="shared" si="68"/>
        <v>0</v>
      </c>
      <c r="DM83" s="41">
        <f t="shared" si="68"/>
        <v>0</v>
      </c>
      <c r="DN83" s="41">
        <f t="shared" si="68"/>
        <v>0</v>
      </c>
      <c r="DO83" s="41">
        <f t="shared" si="68"/>
        <v>0</v>
      </c>
      <c r="DP83" s="41">
        <f t="shared" si="68"/>
        <v>0</v>
      </c>
      <c r="DQ83" s="41">
        <f t="shared" si="68"/>
        <v>0</v>
      </c>
      <c r="DR83" s="41">
        <f t="shared" si="68"/>
        <v>0</v>
      </c>
      <c r="DS83" s="41">
        <f t="shared" si="68"/>
        <v>0</v>
      </c>
      <c r="DT83" s="41">
        <f t="shared" si="68"/>
        <v>0</v>
      </c>
      <c r="DU83" s="41">
        <f t="shared" si="68"/>
        <v>0</v>
      </c>
      <c r="DV83" s="41">
        <f t="shared" si="64"/>
        <v>0</v>
      </c>
      <c r="DW83" s="41">
        <f t="shared" si="54"/>
        <v>0</v>
      </c>
      <c r="DX83" s="41">
        <f t="shared" si="54"/>
        <v>0</v>
      </c>
      <c r="DY83" s="41">
        <f t="shared" si="54"/>
        <v>0</v>
      </c>
      <c r="DZ83" s="41">
        <f t="shared" si="54"/>
        <v>0</v>
      </c>
      <c r="EA83" s="41">
        <f t="shared" si="54"/>
        <v>0</v>
      </c>
      <c r="EB83" s="41">
        <f t="shared" si="54"/>
        <v>0</v>
      </c>
      <c r="EC83" s="41">
        <f t="shared" si="54"/>
        <v>0</v>
      </c>
      <c r="ED83" s="41">
        <f t="shared" si="54"/>
        <v>0</v>
      </c>
      <c r="EE83" s="41">
        <f t="shared" si="54"/>
        <v>0</v>
      </c>
      <c r="EF83" s="41">
        <f t="shared" si="54"/>
        <v>0</v>
      </c>
      <c r="EG83" s="41">
        <f t="shared" si="54"/>
        <v>0</v>
      </c>
      <c r="EH83" s="41">
        <f t="shared" si="54"/>
        <v>0</v>
      </c>
      <c r="EI83" s="41">
        <f t="shared" si="54"/>
        <v>0</v>
      </c>
      <c r="EJ83" s="41">
        <f t="shared" si="72"/>
        <v>0</v>
      </c>
      <c r="EK83" s="41">
        <f t="shared" si="72"/>
        <v>0</v>
      </c>
      <c r="EL83" s="41">
        <f t="shared" si="72"/>
        <v>0</v>
      </c>
      <c r="EM83" s="41">
        <f t="shared" si="72"/>
        <v>0</v>
      </c>
      <c r="EN83" s="41">
        <f t="shared" si="72"/>
        <v>0</v>
      </c>
      <c r="EO83" s="41">
        <f t="shared" si="69"/>
        <v>0</v>
      </c>
      <c r="EP83" s="41">
        <f t="shared" si="69"/>
        <v>0</v>
      </c>
      <c r="EQ83" s="41">
        <f t="shared" si="69"/>
        <v>0</v>
      </c>
      <c r="ER83" s="41">
        <f t="shared" si="69"/>
        <v>0</v>
      </c>
      <c r="ES83" s="41">
        <f t="shared" si="69"/>
        <v>0</v>
      </c>
      <c r="ET83" s="41">
        <f t="shared" si="69"/>
        <v>0</v>
      </c>
      <c r="EU83" s="41">
        <f t="shared" si="69"/>
        <v>0</v>
      </c>
      <c r="EV83" s="41">
        <f t="shared" si="69"/>
        <v>0</v>
      </c>
      <c r="EW83" s="41">
        <f t="shared" si="69"/>
        <v>0</v>
      </c>
      <c r="EX83" s="41">
        <f t="shared" si="69"/>
        <v>0</v>
      </c>
      <c r="EY83" s="41">
        <f t="shared" si="69"/>
        <v>0</v>
      </c>
      <c r="EZ83" s="41">
        <f t="shared" si="69"/>
        <v>0</v>
      </c>
      <c r="FA83" s="41">
        <f t="shared" si="69"/>
        <v>0</v>
      </c>
      <c r="FB83" s="41">
        <f t="shared" si="65"/>
        <v>0</v>
      </c>
      <c r="FC83" s="41">
        <f t="shared" si="56"/>
        <v>0</v>
      </c>
      <c r="FD83" s="41">
        <f t="shared" si="56"/>
        <v>0</v>
      </c>
      <c r="FE83" s="41">
        <f t="shared" si="56"/>
        <v>0</v>
      </c>
      <c r="FF83" s="41">
        <f t="shared" si="56"/>
        <v>0</v>
      </c>
      <c r="FG83" s="41">
        <f t="shared" si="56"/>
        <v>0</v>
      </c>
      <c r="FH83" s="41">
        <f t="shared" si="56"/>
        <v>0</v>
      </c>
      <c r="FI83" s="41">
        <f t="shared" si="56"/>
        <v>0</v>
      </c>
      <c r="FJ83" s="41">
        <f t="shared" si="56"/>
        <v>0</v>
      </c>
      <c r="FK83" s="41">
        <f t="shared" si="56"/>
        <v>0</v>
      </c>
      <c r="FL83" s="41">
        <f t="shared" si="56"/>
        <v>0</v>
      </c>
      <c r="FM83" s="41">
        <f t="shared" si="56"/>
        <v>0</v>
      </c>
      <c r="FN83" s="41">
        <f t="shared" si="56"/>
        <v>0</v>
      </c>
      <c r="FO83" s="41">
        <f t="shared" si="56"/>
        <v>0</v>
      </c>
      <c r="FP83" s="41">
        <f t="shared" si="73"/>
        <v>0</v>
      </c>
      <c r="FQ83" s="41">
        <f t="shared" si="73"/>
        <v>0</v>
      </c>
      <c r="FR83" s="41">
        <f t="shared" si="73"/>
        <v>0</v>
      </c>
      <c r="FS83" s="41">
        <f t="shared" si="73"/>
        <v>0</v>
      </c>
      <c r="FT83" s="41">
        <f t="shared" si="73"/>
        <v>0</v>
      </c>
      <c r="FU83" s="41">
        <f t="shared" si="70"/>
        <v>0</v>
      </c>
      <c r="FV83" s="41">
        <f t="shared" si="70"/>
        <v>0</v>
      </c>
      <c r="FW83" s="41">
        <f t="shared" si="70"/>
        <v>0</v>
      </c>
      <c r="FX83" s="41">
        <f t="shared" si="70"/>
        <v>0</v>
      </c>
      <c r="FY83" s="41">
        <f t="shared" si="70"/>
        <v>0</v>
      </c>
      <c r="FZ83" s="41">
        <f t="shared" si="70"/>
        <v>0</v>
      </c>
      <c r="GA83" s="41">
        <f t="shared" si="70"/>
        <v>0</v>
      </c>
      <c r="GB83" s="41">
        <f t="shared" si="70"/>
        <v>0</v>
      </c>
      <c r="GC83" s="41">
        <f t="shared" si="70"/>
        <v>0</v>
      </c>
      <c r="GD83" s="41">
        <f t="shared" si="70"/>
        <v>0</v>
      </c>
      <c r="GE83" s="41">
        <f t="shared" si="70"/>
        <v>0</v>
      </c>
      <c r="GF83" s="41">
        <f t="shared" si="70"/>
        <v>0</v>
      </c>
      <c r="GG83" s="41">
        <f t="shared" si="70"/>
        <v>0</v>
      </c>
      <c r="GH83" s="41">
        <f t="shared" si="66"/>
        <v>0</v>
      </c>
      <c r="GI83" s="41">
        <f t="shared" si="58"/>
        <v>0</v>
      </c>
      <c r="GJ83" s="41">
        <f t="shared" si="58"/>
        <v>0</v>
      </c>
      <c r="GK83" s="41">
        <f t="shared" si="58"/>
        <v>0</v>
      </c>
      <c r="GL83" s="41">
        <f t="shared" si="75"/>
        <v>0</v>
      </c>
      <c r="GM83" s="41">
        <f t="shared" si="75"/>
        <v>0</v>
      </c>
      <c r="GN83" s="41">
        <f t="shared" si="75"/>
        <v>0</v>
      </c>
      <c r="GO83" s="41">
        <f t="shared" si="75"/>
        <v>0</v>
      </c>
      <c r="GP83" s="41">
        <f t="shared" si="75"/>
        <v>0</v>
      </c>
      <c r="GQ83" s="41">
        <f t="shared" si="75"/>
        <v>0</v>
      </c>
      <c r="GR83" s="41">
        <f t="shared" si="75"/>
        <v>0</v>
      </c>
      <c r="GS83" s="41">
        <f t="shared" si="75"/>
        <v>0</v>
      </c>
      <c r="GT83" s="41">
        <f t="shared" si="75"/>
        <v>0</v>
      </c>
      <c r="GU83" s="41">
        <f t="shared" si="75"/>
        <v>0</v>
      </c>
      <c r="GV83" s="41">
        <f t="shared" si="75"/>
        <v>0</v>
      </c>
      <c r="GW83" s="41">
        <f t="shared" si="75"/>
        <v>0</v>
      </c>
      <c r="GX83" s="41">
        <f t="shared" si="75"/>
        <v>0</v>
      </c>
      <c r="GY83" s="41">
        <f t="shared" si="59"/>
        <v>0</v>
      </c>
      <c r="GZ83" s="41">
        <f t="shared" si="59"/>
        <v>0</v>
      </c>
      <c r="HA83" s="41">
        <f t="shared" si="59"/>
        <v>0</v>
      </c>
      <c r="HB83" s="41">
        <f t="shared" si="59"/>
        <v>0</v>
      </c>
      <c r="HC83" s="41">
        <f t="shared" si="59"/>
        <v>0</v>
      </c>
      <c r="HD83" s="41">
        <f t="shared" si="59"/>
        <v>0</v>
      </c>
      <c r="HE83" s="41">
        <f t="shared" si="62"/>
        <v>0</v>
      </c>
      <c r="HF83" s="41">
        <f t="shared" si="62"/>
        <v>0</v>
      </c>
      <c r="HG83" s="41">
        <f t="shared" si="62"/>
        <v>0</v>
      </c>
      <c r="HH83" s="41">
        <f t="shared" si="62"/>
        <v>0</v>
      </c>
      <c r="HI83" s="41">
        <f t="shared" si="62"/>
        <v>0</v>
      </c>
      <c r="HJ83" s="41">
        <f t="shared" si="62"/>
        <v>0</v>
      </c>
    </row>
    <row r="84" spans="1:218" ht="14.4" x14ac:dyDescent="0.3">
      <c r="A84" s="42">
        <v>81</v>
      </c>
      <c r="B84" s="43">
        <f>'CMM4 - AUX CALC'!$CD$67</f>
        <v>0</v>
      </c>
      <c r="CE84" s="41">
        <f>$B84/(_xlfn.SINGLE(PrazoConcessao)*12-CE$3+1)</f>
        <v>0</v>
      </c>
      <c r="CF84" s="41">
        <f t="shared" si="67"/>
        <v>0</v>
      </c>
      <c r="CG84" s="41">
        <f t="shared" si="67"/>
        <v>0</v>
      </c>
      <c r="CH84" s="41">
        <f t="shared" si="67"/>
        <v>0</v>
      </c>
      <c r="CI84" s="41">
        <f t="shared" si="67"/>
        <v>0</v>
      </c>
      <c r="CJ84" s="41">
        <f t="shared" si="67"/>
        <v>0</v>
      </c>
      <c r="CK84" s="41">
        <f t="shared" si="67"/>
        <v>0</v>
      </c>
      <c r="CL84" s="41">
        <f t="shared" si="67"/>
        <v>0</v>
      </c>
      <c r="CM84" s="41">
        <f t="shared" si="67"/>
        <v>0</v>
      </c>
      <c r="CN84" s="41">
        <f t="shared" si="67"/>
        <v>0</v>
      </c>
      <c r="CO84" s="41">
        <f t="shared" si="67"/>
        <v>0</v>
      </c>
      <c r="CP84" s="41">
        <f t="shared" si="67"/>
        <v>0</v>
      </c>
      <c r="CQ84" s="41">
        <f t="shared" si="63"/>
        <v>0</v>
      </c>
      <c r="CR84" s="41">
        <f t="shared" si="63"/>
        <v>0</v>
      </c>
      <c r="CS84" s="41">
        <f t="shared" si="63"/>
        <v>0</v>
      </c>
      <c r="CT84" s="41">
        <f t="shared" si="63"/>
        <v>0</v>
      </c>
      <c r="CU84" s="41">
        <f t="shared" si="63"/>
        <v>0</v>
      </c>
      <c r="CV84" s="41">
        <f t="shared" si="63"/>
        <v>0</v>
      </c>
      <c r="CW84" s="41">
        <f t="shared" si="63"/>
        <v>0</v>
      </c>
      <c r="CX84" s="41">
        <f t="shared" si="63"/>
        <v>0</v>
      </c>
      <c r="CY84" s="41">
        <f t="shared" si="63"/>
        <v>0</v>
      </c>
      <c r="CZ84" s="41">
        <f t="shared" si="63"/>
        <v>0</v>
      </c>
      <c r="DA84" s="41">
        <f t="shared" si="63"/>
        <v>0</v>
      </c>
      <c r="DB84" s="41">
        <f t="shared" si="63"/>
        <v>0</v>
      </c>
      <c r="DC84" s="41">
        <f t="shared" si="63"/>
        <v>0</v>
      </c>
      <c r="DD84" s="41">
        <f t="shared" si="71"/>
        <v>0</v>
      </c>
      <c r="DE84" s="41">
        <f t="shared" si="71"/>
        <v>0</v>
      </c>
      <c r="DF84" s="41">
        <f t="shared" si="71"/>
        <v>0</v>
      </c>
      <c r="DG84" s="41">
        <f t="shared" si="71"/>
        <v>0</v>
      </c>
      <c r="DH84" s="41">
        <f t="shared" si="71"/>
        <v>0</v>
      </c>
      <c r="DI84" s="41">
        <f t="shared" si="68"/>
        <v>0</v>
      </c>
      <c r="DJ84" s="41">
        <f t="shared" si="68"/>
        <v>0</v>
      </c>
      <c r="DK84" s="41">
        <f t="shared" si="68"/>
        <v>0</v>
      </c>
      <c r="DL84" s="41">
        <f t="shared" si="68"/>
        <v>0</v>
      </c>
      <c r="DM84" s="41">
        <f t="shared" si="68"/>
        <v>0</v>
      </c>
      <c r="DN84" s="41">
        <f t="shared" si="68"/>
        <v>0</v>
      </c>
      <c r="DO84" s="41">
        <f t="shared" si="68"/>
        <v>0</v>
      </c>
      <c r="DP84" s="41">
        <f t="shared" si="68"/>
        <v>0</v>
      </c>
      <c r="DQ84" s="41">
        <f t="shared" si="68"/>
        <v>0</v>
      </c>
      <c r="DR84" s="41">
        <f t="shared" si="68"/>
        <v>0</v>
      </c>
      <c r="DS84" s="41">
        <f t="shared" si="68"/>
        <v>0</v>
      </c>
      <c r="DT84" s="41">
        <f t="shared" si="68"/>
        <v>0</v>
      </c>
      <c r="DU84" s="41">
        <f t="shared" si="68"/>
        <v>0</v>
      </c>
      <c r="DV84" s="41">
        <f t="shared" si="64"/>
        <v>0</v>
      </c>
      <c r="DW84" s="41">
        <f t="shared" si="54"/>
        <v>0</v>
      </c>
      <c r="DX84" s="41">
        <f t="shared" si="54"/>
        <v>0</v>
      </c>
      <c r="DY84" s="41">
        <f t="shared" si="54"/>
        <v>0</v>
      </c>
      <c r="DZ84" s="41">
        <f t="shared" si="54"/>
        <v>0</v>
      </c>
      <c r="EA84" s="41">
        <f t="shared" si="54"/>
        <v>0</v>
      </c>
      <c r="EB84" s="41">
        <f t="shared" si="54"/>
        <v>0</v>
      </c>
      <c r="EC84" s="41">
        <f t="shared" si="54"/>
        <v>0</v>
      </c>
      <c r="ED84" s="41">
        <f t="shared" si="54"/>
        <v>0</v>
      </c>
      <c r="EE84" s="41">
        <f t="shared" si="54"/>
        <v>0</v>
      </c>
      <c r="EF84" s="41">
        <f t="shared" si="54"/>
        <v>0</v>
      </c>
      <c r="EG84" s="41">
        <f t="shared" si="54"/>
        <v>0</v>
      </c>
      <c r="EH84" s="41">
        <f t="shared" si="54"/>
        <v>0</v>
      </c>
      <c r="EI84" s="41">
        <f t="shared" si="54"/>
        <v>0</v>
      </c>
      <c r="EJ84" s="41">
        <f t="shared" si="72"/>
        <v>0</v>
      </c>
      <c r="EK84" s="41">
        <f t="shared" si="72"/>
        <v>0</v>
      </c>
      <c r="EL84" s="41">
        <f t="shared" si="72"/>
        <v>0</v>
      </c>
      <c r="EM84" s="41">
        <f t="shared" si="72"/>
        <v>0</v>
      </c>
      <c r="EN84" s="41">
        <f t="shared" si="72"/>
        <v>0</v>
      </c>
      <c r="EO84" s="41">
        <f t="shared" si="69"/>
        <v>0</v>
      </c>
      <c r="EP84" s="41">
        <f t="shared" si="69"/>
        <v>0</v>
      </c>
      <c r="EQ84" s="41">
        <f t="shared" si="69"/>
        <v>0</v>
      </c>
      <c r="ER84" s="41">
        <f t="shared" si="69"/>
        <v>0</v>
      </c>
      <c r="ES84" s="41">
        <f t="shared" si="69"/>
        <v>0</v>
      </c>
      <c r="ET84" s="41">
        <f t="shared" si="69"/>
        <v>0</v>
      </c>
      <c r="EU84" s="41">
        <f t="shared" si="69"/>
        <v>0</v>
      </c>
      <c r="EV84" s="41">
        <f t="shared" si="69"/>
        <v>0</v>
      </c>
      <c r="EW84" s="41">
        <f t="shared" si="69"/>
        <v>0</v>
      </c>
      <c r="EX84" s="41">
        <f t="shared" si="69"/>
        <v>0</v>
      </c>
      <c r="EY84" s="41">
        <f t="shared" si="69"/>
        <v>0</v>
      </c>
      <c r="EZ84" s="41">
        <f t="shared" si="69"/>
        <v>0</v>
      </c>
      <c r="FA84" s="41">
        <f t="shared" si="69"/>
        <v>0</v>
      </c>
      <c r="FB84" s="41">
        <f t="shared" si="65"/>
        <v>0</v>
      </c>
      <c r="FC84" s="41">
        <f t="shared" si="56"/>
        <v>0</v>
      </c>
      <c r="FD84" s="41">
        <f t="shared" si="56"/>
        <v>0</v>
      </c>
      <c r="FE84" s="41">
        <f t="shared" si="56"/>
        <v>0</v>
      </c>
      <c r="FF84" s="41">
        <f t="shared" si="56"/>
        <v>0</v>
      </c>
      <c r="FG84" s="41">
        <f t="shared" si="56"/>
        <v>0</v>
      </c>
      <c r="FH84" s="41">
        <f t="shared" si="56"/>
        <v>0</v>
      </c>
      <c r="FI84" s="41">
        <f t="shared" si="56"/>
        <v>0</v>
      </c>
      <c r="FJ84" s="41">
        <f t="shared" si="56"/>
        <v>0</v>
      </c>
      <c r="FK84" s="41">
        <f t="shared" si="56"/>
        <v>0</v>
      </c>
      <c r="FL84" s="41">
        <f t="shared" si="56"/>
        <v>0</v>
      </c>
      <c r="FM84" s="41">
        <f t="shared" si="56"/>
        <v>0</v>
      </c>
      <c r="FN84" s="41">
        <f t="shared" si="56"/>
        <v>0</v>
      </c>
      <c r="FO84" s="41">
        <f t="shared" si="56"/>
        <v>0</v>
      </c>
      <c r="FP84" s="41">
        <f t="shared" si="73"/>
        <v>0</v>
      </c>
      <c r="FQ84" s="41">
        <f t="shared" si="73"/>
        <v>0</v>
      </c>
      <c r="FR84" s="41">
        <f t="shared" si="73"/>
        <v>0</v>
      </c>
      <c r="FS84" s="41">
        <f t="shared" si="73"/>
        <v>0</v>
      </c>
      <c r="FT84" s="41">
        <f t="shared" si="73"/>
        <v>0</v>
      </c>
      <c r="FU84" s="41">
        <f t="shared" si="70"/>
        <v>0</v>
      </c>
      <c r="FV84" s="41">
        <f t="shared" si="70"/>
        <v>0</v>
      </c>
      <c r="FW84" s="41">
        <f t="shared" si="70"/>
        <v>0</v>
      </c>
      <c r="FX84" s="41">
        <f t="shared" si="70"/>
        <v>0</v>
      </c>
      <c r="FY84" s="41">
        <f t="shared" si="70"/>
        <v>0</v>
      </c>
      <c r="FZ84" s="41">
        <f t="shared" si="70"/>
        <v>0</v>
      </c>
      <c r="GA84" s="41">
        <f t="shared" si="70"/>
        <v>0</v>
      </c>
      <c r="GB84" s="41">
        <f t="shared" si="70"/>
        <v>0</v>
      </c>
      <c r="GC84" s="41">
        <f t="shared" si="70"/>
        <v>0</v>
      </c>
      <c r="GD84" s="41">
        <f t="shared" si="70"/>
        <v>0</v>
      </c>
      <c r="GE84" s="41">
        <f t="shared" si="70"/>
        <v>0</v>
      </c>
      <c r="GF84" s="41">
        <f t="shared" si="70"/>
        <v>0</v>
      </c>
      <c r="GG84" s="41">
        <f t="shared" si="70"/>
        <v>0</v>
      </c>
      <c r="GH84" s="41">
        <f t="shared" si="66"/>
        <v>0</v>
      </c>
      <c r="GI84" s="41">
        <f t="shared" si="58"/>
        <v>0</v>
      </c>
      <c r="GJ84" s="41">
        <f t="shared" si="58"/>
        <v>0</v>
      </c>
      <c r="GK84" s="41">
        <f t="shared" si="58"/>
        <v>0</v>
      </c>
      <c r="GL84" s="41">
        <f t="shared" si="75"/>
        <v>0</v>
      </c>
      <c r="GM84" s="41">
        <f t="shared" si="75"/>
        <v>0</v>
      </c>
      <c r="GN84" s="41">
        <f t="shared" si="75"/>
        <v>0</v>
      </c>
      <c r="GO84" s="41">
        <f t="shared" si="75"/>
        <v>0</v>
      </c>
      <c r="GP84" s="41">
        <f t="shared" si="75"/>
        <v>0</v>
      </c>
      <c r="GQ84" s="41">
        <f t="shared" si="75"/>
        <v>0</v>
      </c>
      <c r="GR84" s="41">
        <f t="shared" si="75"/>
        <v>0</v>
      </c>
      <c r="GS84" s="41">
        <f t="shared" si="75"/>
        <v>0</v>
      </c>
      <c r="GT84" s="41">
        <f t="shared" si="75"/>
        <v>0</v>
      </c>
      <c r="GU84" s="41">
        <f t="shared" si="75"/>
        <v>0</v>
      </c>
      <c r="GV84" s="41">
        <f t="shared" si="75"/>
        <v>0</v>
      </c>
      <c r="GW84" s="41">
        <f t="shared" si="75"/>
        <v>0</v>
      </c>
      <c r="GX84" s="41">
        <f t="shared" si="75"/>
        <v>0</v>
      </c>
      <c r="GY84" s="41">
        <f t="shared" si="59"/>
        <v>0</v>
      </c>
      <c r="GZ84" s="41">
        <f t="shared" si="59"/>
        <v>0</v>
      </c>
      <c r="HA84" s="41">
        <f t="shared" si="59"/>
        <v>0</v>
      </c>
      <c r="HB84" s="41">
        <f t="shared" si="59"/>
        <v>0</v>
      </c>
      <c r="HC84" s="41">
        <f t="shared" si="59"/>
        <v>0</v>
      </c>
      <c r="HD84" s="41">
        <f t="shared" si="59"/>
        <v>0</v>
      </c>
      <c r="HE84" s="41">
        <f t="shared" si="62"/>
        <v>0</v>
      </c>
      <c r="HF84" s="41">
        <f t="shared" si="62"/>
        <v>0</v>
      </c>
      <c r="HG84" s="41">
        <f t="shared" si="62"/>
        <v>0</v>
      </c>
      <c r="HH84" s="41">
        <f t="shared" si="62"/>
        <v>0</v>
      </c>
      <c r="HI84" s="41">
        <f t="shared" si="62"/>
        <v>0</v>
      </c>
      <c r="HJ84" s="41">
        <f t="shared" si="62"/>
        <v>0</v>
      </c>
    </row>
    <row r="85" spans="1:218" ht="14.4" x14ac:dyDescent="0.3">
      <c r="A85" s="42">
        <v>82</v>
      </c>
      <c r="B85" s="43">
        <f>'CMM4 - AUX CALC'!$CE$67</f>
        <v>0</v>
      </c>
      <c r="CF85" s="41">
        <f>$B85/(_xlfn.SINGLE(PrazoConcessao)*12-CF$3+1)</f>
        <v>0</v>
      </c>
      <c r="CG85" s="41">
        <f t="shared" si="67"/>
        <v>0</v>
      </c>
      <c r="CH85" s="41">
        <f t="shared" si="67"/>
        <v>0</v>
      </c>
      <c r="CI85" s="41">
        <f t="shared" si="67"/>
        <v>0</v>
      </c>
      <c r="CJ85" s="41">
        <f t="shared" si="67"/>
        <v>0</v>
      </c>
      <c r="CK85" s="41">
        <f t="shared" si="67"/>
        <v>0</v>
      </c>
      <c r="CL85" s="41">
        <f t="shared" si="67"/>
        <v>0</v>
      </c>
      <c r="CM85" s="41">
        <f t="shared" si="67"/>
        <v>0</v>
      </c>
      <c r="CN85" s="41">
        <f t="shared" si="67"/>
        <v>0</v>
      </c>
      <c r="CO85" s="41">
        <f t="shared" si="67"/>
        <v>0</v>
      </c>
      <c r="CP85" s="41">
        <f t="shared" si="67"/>
        <v>0</v>
      </c>
      <c r="CQ85" s="41">
        <f t="shared" si="63"/>
        <v>0</v>
      </c>
      <c r="CR85" s="41">
        <f t="shared" si="63"/>
        <v>0</v>
      </c>
      <c r="CS85" s="41">
        <f t="shared" si="63"/>
        <v>0</v>
      </c>
      <c r="CT85" s="41">
        <f t="shared" si="63"/>
        <v>0</v>
      </c>
      <c r="CU85" s="41">
        <f t="shared" si="63"/>
        <v>0</v>
      </c>
      <c r="CV85" s="41">
        <f t="shared" si="63"/>
        <v>0</v>
      </c>
      <c r="CW85" s="41">
        <f t="shared" si="63"/>
        <v>0</v>
      </c>
      <c r="CX85" s="41">
        <f t="shared" si="63"/>
        <v>0</v>
      </c>
      <c r="CY85" s="41">
        <f t="shared" si="63"/>
        <v>0</v>
      </c>
      <c r="CZ85" s="41">
        <f t="shared" si="63"/>
        <v>0</v>
      </c>
      <c r="DA85" s="41">
        <f t="shared" si="63"/>
        <v>0</v>
      </c>
      <c r="DB85" s="41">
        <f t="shared" si="63"/>
        <v>0</v>
      </c>
      <c r="DC85" s="41">
        <f t="shared" si="63"/>
        <v>0</v>
      </c>
      <c r="DD85" s="41">
        <f t="shared" si="71"/>
        <v>0</v>
      </c>
      <c r="DE85" s="41">
        <f t="shared" si="71"/>
        <v>0</v>
      </c>
      <c r="DF85" s="41">
        <f t="shared" si="71"/>
        <v>0</v>
      </c>
      <c r="DG85" s="41">
        <f t="shared" si="71"/>
        <v>0</v>
      </c>
      <c r="DH85" s="41">
        <f t="shared" si="71"/>
        <v>0</v>
      </c>
      <c r="DI85" s="41">
        <f t="shared" si="68"/>
        <v>0</v>
      </c>
      <c r="DJ85" s="41">
        <f t="shared" si="68"/>
        <v>0</v>
      </c>
      <c r="DK85" s="41">
        <f t="shared" si="68"/>
        <v>0</v>
      </c>
      <c r="DL85" s="41">
        <f t="shared" si="68"/>
        <v>0</v>
      </c>
      <c r="DM85" s="41">
        <f t="shared" si="68"/>
        <v>0</v>
      </c>
      <c r="DN85" s="41">
        <f t="shared" si="68"/>
        <v>0</v>
      </c>
      <c r="DO85" s="41">
        <f t="shared" si="68"/>
        <v>0</v>
      </c>
      <c r="DP85" s="41">
        <f t="shared" si="68"/>
        <v>0</v>
      </c>
      <c r="DQ85" s="41">
        <f t="shared" si="68"/>
        <v>0</v>
      </c>
      <c r="DR85" s="41">
        <f t="shared" si="68"/>
        <v>0</v>
      </c>
      <c r="DS85" s="41">
        <f t="shared" si="68"/>
        <v>0</v>
      </c>
      <c r="DT85" s="41">
        <f t="shared" si="68"/>
        <v>0</v>
      </c>
      <c r="DU85" s="41">
        <f t="shared" si="68"/>
        <v>0</v>
      </c>
      <c r="DV85" s="41">
        <f t="shared" si="64"/>
        <v>0</v>
      </c>
      <c r="DW85" s="41">
        <f t="shared" si="54"/>
        <v>0</v>
      </c>
      <c r="DX85" s="41">
        <f t="shared" si="54"/>
        <v>0</v>
      </c>
      <c r="DY85" s="41">
        <f t="shared" si="54"/>
        <v>0</v>
      </c>
      <c r="DZ85" s="41">
        <f t="shared" si="54"/>
        <v>0</v>
      </c>
      <c r="EA85" s="41">
        <f t="shared" si="54"/>
        <v>0</v>
      </c>
      <c r="EB85" s="41">
        <f t="shared" si="54"/>
        <v>0</v>
      </c>
      <c r="EC85" s="41">
        <f t="shared" si="54"/>
        <v>0</v>
      </c>
      <c r="ED85" s="41">
        <f t="shared" si="54"/>
        <v>0</v>
      </c>
      <c r="EE85" s="41">
        <f t="shared" si="54"/>
        <v>0</v>
      </c>
      <c r="EF85" s="41">
        <f t="shared" si="54"/>
        <v>0</v>
      </c>
      <c r="EG85" s="41">
        <f t="shared" si="54"/>
        <v>0</v>
      </c>
      <c r="EH85" s="41">
        <f t="shared" si="54"/>
        <v>0</v>
      </c>
      <c r="EI85" s="41">
        <f t="shared" si="54"/>
        <v>0</v>
      </c>
      <c r="EJ85" s="41">
        <f t="shared" si="72"/>
        <v>0</v>
      </c>
      <c r="EK85" s="41">
        <f t="shared" si="72"/>
        <v>0</v>
      </c>
      <c r="EL85" s="41">
        <f t="shared" si="72"/>
        <v>0</v>
      </c>
      <c r="EM85" s="41">
        <f t="shared" si="72"/>
        <v>0</v>
      </c>
      <c r="EN85" s="41">
        <f t="shared" si="72"/>
        <v>0</v>
      </c>
      <c r="EO85" s="41">
        <f t="shared" si="69"/>
        <v>0</v>
      </c>
      <c r="EP85" s="41">
        <f t="shared" si="69"/>
        <v>0</v>
      </c>
      <c r="EQ85" s="41">
        <f t="shared" si="69"/>
        <v>0</v>
      </c>
      <c r="ER85" s="41">
        <f t="shared" si="69"/>
        <v>0</v>
      </c>
      <c r="ES85" s="41">
        <f t="shared" si="69"/>
        <v>0</v>
      </c>
      <c r="ET85" s="41">
        <f t="shared" si="69"/>
        <v>0</v>
      </c>
      <c r="EU85" s="41">
        <f t="shared" si="69"/>
        <v>0</v>
      </c>
      <c r="EV85" s="41">
        <f t="shared" si="69"/>
        <v>0</v>
      </c>
      <c r="EW85" s="41">
        <f t="shared" si="69"/>
        <v>0</v>
      </c>
      <c r="EX85" s="41">
        <f t="shared" si="69"/>
        <v>0</v>
      </c>
      <c r="EY85" s="41">
        <f t="shared" si="69"/>
        <v>0</v>
      </c>
      <c r="EZ85" s="41">
        <f t="shared" si="69"/>
        <v>0</v>
      </c>
      <c r="FA85" s="41">
        <f t="shared" si="69"/>
        <v>0</v>
      </c>
      <c r="FB85" s="41">
        <f t="shared" si="65"/>
        <v>0</v>
      </c>
      <c r="FC85" s="41">
        <f t="shared" si="56"/>
        <v>0</v>
      </c>
      <c r="FD85" s="41">
        <f t="shared" si="56"/>
        <v>0</v>
      </c>
      <c r="FE85" s="41">
        <f t="shared" si="56"/>
        <v>0</v>
      </c>
      <c r="FF85" s="41">
        <f t="shared" si="56"/>
        <v>0</v>
      </c>
      <c r="FG85" s="41">
        <f t="shared" si="56"/>
        <v>0</v>
      </c>
      <c r="FH85" s="41">
        <f t="shared" si="56"/>
        <v>0</v>
      </c>
      <c r="FI85" s="41">
        <f t="shared" si="56"/>
        <v>0</v>
      </c>
      <c r="FJ85" s="41">
        <f t="shared" si="56"/>
        <v>0</v>
      </c>
      <c r="FK85" s="41">
        <f t="shared" si="56"/>
        <v>0</v>
      </c>
      <c r="FL85" s="41">
        <f t="shared" si="56"/>
        <v>0</v>
      </c>
      <c r="FM85" s="41">
        <f t="shared" si="56"/>
        <v>0</v>
      </c>
      <c r="FN85" s="41">
        <f t="shared" si="56"/>
        <v>0</v>
      </c>
      <c r="FO85" s="41">
        <f t="shared" si="56"/>
        <v>0</v>
      </c>
      <c r="FP85" s="41">
        <f t="shared" si="73"/>
        <v>0</v>
      </c>
      <c r="FQ85" s="41">
        <f t="shared" si="73"/>
        <v>0</v>
      </c>
      <c r="FR85" s="41">
        <f t="shared" si="73"/>
        <v>0</v>
      </c>
      <c r="FS85" s="41">
        <f t="shared" si="73"/>
        <v>0</v>
      </c>
      <c r="FT85" s="41">
        <f t="shared" si="73"/>
        <v>0</v>
      </c>
      <c r="FU85" s="41">
        <f t="shared" si="70"/>
        <v>0</v>
      </c>
      <c r="FV85" s="41">
        <f t="shared" si="70"/>
        <v>0</v>
      </c>
      <c r="FW85" s="41">
        <f t="shared" si="70"/>
        <v>0</v>
      </c>
      <c r="FX85" s="41">
        <f t="shared" si="70"/>
        <v>0</v>
      </c>
      <c r="FY85" s="41">
        <f t="shared" si="70"/>
        <v>0</v>
      </c>
      <c r="FZ85" s="41">
        <f t="shared" si="70"/>
        <v>0</v>
      </c>
      <c r="GA85" s="41">
        <f t="shared" si="70"/>
        <v>0</v>
      </c>
      <c r="GB85" s="41">
        <f t="shared" si="70"/>
        <v>0</v>
      </c>
      <c r="GC85" s="41">
        <f t="shared" si="70"/>
        <v>0</v>
      </c>
      <c r="GD85" s="41">
        <f t="shared" si="70"/>
        <v>0</v>
      </c>
      <c r="GE85" s="41">
        <f t="shared" si="70"/>
        <v>0</v>
      </c>
      <c r="GF85" s="41">
        <f t="shared" si="70"/>
        <v>0</v>
      </c>
      <c r="GG85" s="41">
        <f t="shared" si="70"/>
        <v>0</v>
      </c>
      <c r="GH85" s="41">
        <f t="shared" si="66"/>
        <v>0</v>
      </c>
      <c r="GI85" s="41">
        <f t="shared" si="58"/>
        <v>0</v>
      </c>
      <c r="GJ85" s="41">
        <f t="shared" si="58"/>
        <v>0</v>
      </c>
      <c r="GK85" s="41">
        <f t="shared" si="58"/>
        <v>0</v>
      </c>
      <c r="GL85" s="41">
        <f t="shared" si="75"/>
        <v>0</v>
      </c>
      <c r="GM85" s="41">
        <f t="shared" si="75"/>
        <v>0</v>
      </c>
      <c r="GN85" s="41">
        <f t="shared" si="75"/>
        <v>0</v>
      </c>
      <c r="GO85" s="41">
        <f t="shared" si="75"/>
        <v>0</v>
      </c>
      <c r="GP85" s="41">
        <f t="shared" si="75"/>
        <v>0</v>
      </c>
      <c r="GQ85" s="41">
        <f t="shared" si="75"/>
        <v>0</v>
      </c>
      <c r="GR85" s="41">
        <f t="shared" si="75"/>
        <v>0</v>
      </c>
      <c r="GS85" s="41">
        <f t="shared" si="75"/>
        <v>0</v>
      </c>
      <c r="GT85" s="41">
        <f t="shared" si="75"/>
        <v>0</v>
      </c>
      <c r="GU85" s="41">
        <f t="shared" si="75"/>
        <v>0</v>
      </c>
      <c r="GV85" s="41">
        <f t="shared" si="75"/>
        <v>0</v>
      </c>
      <c r="GW85" s="41">
        <f t="shared" si="75"/>
        <v>0</v>
      </c>
      <c r="GX85" s="41">
        <f t="shared" si="75"/>
        <v>0</v>
      </c>
      <c r="GY85" s="41">
        <f t="shared" si="59"/>
        <v>0</v>
      </c>
      <c r="GZ85" s="41">
        <f t="shared" si="59"/>
        <v>0</v>
      </c>
      <c r="HA85" s="41">
        <f t="shared" si="59"/>
        <v>0</v>
      </c>
      <c r="HB85" s="41">
        <f t="shared" si="59"/>
        <v>0</v>
      </c>
      <c r="HC85" s="41">
        <f t="shared" si="59"/>
        <v>0</v>
      </c>
      <c r="HD85" s="41">
        <f t="shared" si="59"/>
        <v>0</v>
      </c>
      <c r="HE85" s="41">
        <f t="shared" si="62"/>
        <v>0</v>
      </c>
      <c r="HF85" s="41">
        <f t="shared" si="62"/>
        <v>0</v>
      </c>
      <c r="HG85" s="41">
        <f t="shared" si="62"/>
        <v>0</v>
      </c>
      <c r="HH85" s="41">
        <f t="shared" si="62"/>
        <v>0</v>
      </c>
      <c r="HI85" s="41">
        <f t="shared" si="62"/>
        <v>0</v>
      </c>
      <c r="HJ85" s="41">
        <f t="shared" si="62"/>
        <v>0</v>
      </c>
    </row>
    <row r="86" spans="1:218" ht="14.4" x14ac:dyDescent="0.3">
      <c r="A86" s="42">
        <v>83</v>
      </c>
      <c r="B86" s="43">
        <f>'CMM4 - AUX CALC'!$CF$67</f>
        <v>0</v>
      </c>
      <c r="CG86" s="41">
        <f>$B86/(_xlfn.SINGLE(PrazoConcessao)*12-CG$3+1)</f>
        <v>0</v>
      </c>
      <c r="CH86" s="41">
        <f t="shared" si="67"/>
        <v>0</v>
      </c>
      <c r="CI86" s="41">
        <f t="shared" si="67"/>
        <v>0</v>
      </c>
      <c r="CJ86" s="41">
        <f t="shared" si="67"/>
        <v>0</v>
      </c>
      <c r="CK86" s="41">
        <f t="shared" si="67"/>
        <v>0</v>
      </c>
      <c r="CL86" s="41">
        <f t="shared" si="67"/>
        <v>0</v>
      </c>
      <c r="CM86" s="41">
        <f t="shared" si="67"/>
        <v>0</v>
      </c>
      <c r="CN86" s="41">
        <f t="shared" si="67"/>
        <v>0</v>
      </c>
      <c r="CO86" s="41">
        <f t="shared" si="67"/>
        <v>0</v>
      </c>
      <c r="CP86" s="41">
        <f t="shared" si="67"/>
        <v>0</v>
      </c>
      <c r="CQ86" s="41">
        <f t="shared" si="63"/>
        <v>0</v>
      </c>
      <c r="CR86" s="41">
        <f t="shared" si="63"/>
        <v>0</v>
      </c>
      <c r="CS86" s="41">
        <f t="shared" si="63"/>
        <v>0</v>
      </c>
      <c r="CT86" s="41">
        <f t="shared" si="63"/>
        <v>0</v>
      </c>
      <c r="CU86" s="41">
        <f t="shared" si="63"/>
        <v>0</v>
      </c>
      <c r="CV86" s="41">
        <f t="shared" si="63"/>
        <v>0</v>
      </c>
      <c r="CW86" s="41">
        <f t="shared" si="63"/>
        <v>0</v>
      </c>
      <c r="CX86" s="41">
        <f t="shared" si="63"/>
        <v>0</v>
      </c>
      <c r="CY86" s="41">
        <f t="shared" si="63"/>
        <v>0</v>
      </c>
      <c r="CZ86" s="41">
        <f t="shared" si="63"/>
        <v>0</v>
      </c>
      <c r="DA86" s="41">
        <f t="shared" si="63"/>
        <v>0</v>
      </c>
      <c r="DB86" s="41">
        <f t="shared" si="63"/>
        <v>0</v>
      </c>
      <c r="DC86" s="41">
        <f t="shared" si="63"/>
        <v>0</v>
      </c>
      <c r="DD86" s="41">
        <f t="shared" si="71"/>
        <v>0</v>
      </c>
      <c r="DE86" s="41">
        <f t="shared" si="71"/>
        <v>0</v>
      </c>
      <c r="DF86" s="41">
        <f t="shared" si="71"/>
        <v>0</v>
      </c>
      <c r="DG86" s="41">
        <f t="shared" si="71"/>
        <v>0</v>
      </c>
      <c r="DH86" s="41">
        <f t="shared" si="71"/>
        <v>0</v>
      </c>
      <c r="DI86" s="41">
        <f t="shared" si="68"/>
        <v>0</v>
      </c>
      <c r="DJ86" s="41">
        <f t="shared" si="68"/>
        <v>0</v>
      </c>
      <c r="DK86" s="41">
        <f t="shared" si="68"/>
        <v>0</v>
      </c>
      <c r="DL86" s="41">
        <f t="shared" si="68"/>
        <v>0</v>
      </c>
      <c r="DM86" s="41">
        <f t="shared" si="68"/>
        <v>0</v>
      </c>
      <c r="DN86" s="41">
        <f t="shared" si="68"/>
        <v>0</v>
      </c>
      <c r="DO86" s="41">
        <f t="shared" si="68"/>
        <v>0</v>
      </c>
      <c r="DP86" s="41">
        <f t="shared" si="68"/>
        <v>0</v>
      </c>
      <c r="DQ86" s="41">
        <f t="shared" ref="DQ86:DY121" si="76">DP86</f>
        <v>0</v>
      </c>
      <c r="DR86" s="41">
        <f t="shared" si="76"/>
        <v>0</v>
      </c>
      <c r="DS86" s="41">
        <f t="shared" si="76"/>
        <v>0</v>
      </c>
      <c r="DT86" s="41">
        <f t="shared" si="76"/>
        <v>0</v>
      </c>
      <c r="DU86" s="41">
        <f t="shared" si="76"/>
        <v>0</v>
      </c>
      <c r="DV86" s="41">
        <f t="shared" si="64"/>
        <v>0</v>
      </c>
      <c r="DW86" s="41">
        <f t="shared" si="54"/>
        <v>0</v>
      </c>
      <c r="DX86" s="41">
        <f t="shared" si="54"/>
        <v>0</v>
      </c>
      <c r="DY86" s="41">
        <f t="shared" si="54"/>
        <v>0</v>
      </c>
      <c r="DZ86" s="41">
        <f t="shared" si="54"/>
        <v>0</v>
      </c>
      <c r="EA86" s="41">
        <f t="shared" si="54"/>
        <v>0</v>
      </c>
      <c r="EB86" s="41">
        <f t="shared" si="54"/>
        <v>0</v>
      </c>
      <c r="EC86" s="41">
        <f t="shared" si="54"/>
        <v>0</v>
      </c>
      <c r="ED86" s="41">
        <f t="shared" si="54"/>
        <v>0</v>
      </c>
      <c r="EE86" s="41">
        <f t="shared" si="54"/>
        <v>0</v>
      </c>
      <c r="EF86" s="41">
        <f t="shared" ref="EF86:ER115" si="77">EE86</f>
        <v>0</v>
      </c>
      <c r="EG86" s="41">
        <f t="shared" si="77"/>
        <v>0</v>
      </c>
      <c r="EH86" s="41">
        <f t="shared" si="77"/>
        <v>0</v>
      </c>
      <c r="EI86" s="41">
        <f t="shared" si="77"/>
        <v>0</v>
      </c>
      <c r="EJ86" s="41">
        <f t="shared" si="72"/>
        <v>0</v>
      </c>
      <c r="EK86" s="41">
        <f t="shared" si="72"/>
        <v>0</v>
      </c>
      <c r="EL86" s="41">
        <f t="shared" si="72"/>
        <v>0</v>
      </c>
      <c r="EM86" s="41">
        <f t="shared" si="72"/>
        <v>0</v>
      </c>
      <c r="EN86" s="41">
        <f t="shared" si="72"/>
        <v>0</v>
      </c>
      <c r="EO86" s="41">
        <f t="shared" si="69"/>
        <v>0</v>
      </c>
      <c r="EP86" s="41">
        <f t="shared" si="69"/>
        <v>0</v>
      </c>
      <c r="EQ86" s="41">
        <f t="shared" si="69"/>
        <v>0</v>
      </c>
      <c r="ER86" s="41">
        <f t="shared" si="69"/>
        <v>0</v>
      </c>
      <c r="ES86" s="41">
        <f t="shared" si="69"/>
        <v>0</v>
      </c>
      <c r="ET86" s="41">
        <f t="shared" si="69"/>
        <v>0</v>
      </c>
      <c r="EU86" s="41">
        <f t="shared" si="69"/>
        <v>0</v>
      </c>
      <c r="EV86" s="41">
        <f t="shared" si="69"/>
        <v>0</v>
      </c>
      <c r="EW86" s="41">
        <f t="shared" ref="EW86:FE125" si="78">EV86</f>
        <v>0</v>
      </c>
      <c r="EX86" s="41">
        <f t="shared" si="78"/>
        <v>0</v>
      </c>
      <c r="EY86" s="41">
        <f t="shared" si="78"/>
        <v>0</v>
      </c>
      <c r="EZ86" s="41">
        <f t="shared" si="78"/>
        <v>0</v>
      </c>
      <c r="FA86" s="41">
        <f t="shared" si="78"/>
        <v>0</v>
      </c>
      <c r="FB86" s="41">
        <f t="shared" si="65"/>
        <v>0</v>
      </c>
      <c r="FC86" s="41">
        <f t="shared" si="56"/>
        <v>0</v>
      </c>
      <c r="FD86" s="41">
        <f t="shared" si="56"/>
        <v>0</v>
      </c>
      <c r="FE86" s="41">
        <f t="shared" si="56"/>
        <v>0</v>
      </c>
      <c r="FF86" s="41">
        <f t="shared" si="56"/>
        <v>0</v>
      </c>
      <c r="FG86" s="41">
        <f t="shared" si="56"/>
        <v>0</v>
      </c>
      <c r="FH86" s="41">
        <f t="shared" si="56"/>
        <v>0</v>
      </c>
      <c r="FI86" s="41">
        <f t="shared" si="56"/>
        <v>0</v>
      </c>
      <c r="FJ86" s="41">
        <f t="shared" si="56"/>
        <v>0</v>
      </c>
      <c r="FK86" s="41">
        <f t="shared" si="56"/>
        <v>0</v>
      </c>
      <c r="FL86" s="41">
        <f t="shared" ref="FL86:FX115" si="79">FK86</f>
        <v>0</v>
      </c>
      <c r="FM86" s="41">
        <f t="shared" si="79"/>
        <v>0</v>
      </c>
      <c r="FN86" s="41">
        <f t="shared" si="79"/>
        <v>0</v>
      </c>
      <c r="FO86" s="41">
        <f t="shared" si="79"/>
        <v>0</v>
      </c>
      <c r="FP86" s="41">
        <f t="shared" si="73"/>
        <v>0</v>
      </c>
      <c r="FQ86" s="41">
        <f t="shared" si="73"/>
        <v>0</v>
      </c>
      <c r="FR86" s="41">
        <f t="shared" si="73"/>
        <v>0</v>
      </c>
      <c r="FS86" s="41">
        <f t="shared" si="73"/>
        <v>0</v>
      </c>
      <c r="FT86" s="41">
        <f t="shared" si="73"/>
        <v>0</v>
      </c>
      <c r="FU86" s="41">
        <f t="shared" si="70"/>
        <v>0</v>
      </c>
      <c r="FV86" s="41">
        <f t="shared" si="70"/>
        <v>0</v>
      </c>
      <c r="FW86" s="41">
        <f t="shared" si="70"/>
        <v>0</v>
      </c>
      <c r="FX86" s="41">
        <f t="shared" si="70"/>
        <v>0</v>
      </c>
      <c r="FY86" s="41">
        <f t="shared" si="70"/>
        <v>0</v>
      </c>
      <c r="FZ86" s="41">
        <f t="shared" si="70"/>
        <v>0</v>
      </c>
      <c r="GA86" s="41">
        <f t="shared" si="70"/>
        <v>0</v>
      </c>
      <c r="GB86" s="41">
        <f t="shared" si="70"/>
        <v>0</v>
      </c>
      <c r="GC86" s="41">
        <f t="shared" ref="GC86:GR132" si="80">GB86</f>
        <v>0</v>
      </c>
      <c r="GD86" s="41">
        <f t="shared" si="80"/>
        <v>0</v>
      </c>
      <c r="GE86" s="41">
        <f t="shared" si="80"/>
        <v>0</v>
      </c>
      <c r="GF86" s="41">
        <f t="shared" si="80"/>
        <v>0</v>
      </c>
      <c r="GG86" s="41">
        <f t="shared" si="80"/>
        <v>0</v>
      </c>
      <c r="GH86" s="41">
        <f t="shared" si="66"/>
        <v>0</v>
      </c>
      <c r="GI86" s="41">
        <f t="shared" si="58"/>
        <v>0</v>
      </c>
      <c r="GJ86" s="41">
        <f t="shared" si="58"/>
        <v>0</v>
      </c>
      <c r="GK86" s="41">
        <f t="shared" si="58"/>
        <v>0</v>
      </c>
      <c r="GL86" s="41">
        <f t="shared" si="75"/>
        <v>0</v>
      </c>
      <c r="GM86" s="41">
        <f t="shared" si="75"/>
        <v>0</v>
      </c>
      <c r="GN86" s="41">
        <f t="shared" si="75"/>
        <v>0</v>
      </c>
      <c r="GO86" s="41">
        <f t="shared" si="75"/>
        <v>0</v>
      </c>
      <c r="GP86" s="41">
        <f t="shared" si="75"/>
        <v>0</v>
      </c>
      <c r="GQ86" s="41">
        <f t="shared" si="75"/>
        <v>0</v>
      </c>
      <c r="GR86" s="41">
        <f t="shared" si="75"/>
        <v>0</v>
      </c>
      <c r="GS86" s="41">
        <f t="shared" si="75"/>
        <v>0</v>
      </c>
      <c r="GT86" s="41">
        <f t="shared" si="75"/>
        <v>0</v>
      </c>
      <c r="GU86" s="41">
        <f t="shared" si="75"/>
        <v>0</v>
      </c>
      <c r="GV86" s="41">
        <f t="shared" si="75"/>
        <v>0</v>
      </c>
      <c r="GW86" s="41">
        <f t="shared" si="75"/>
        <v>0</v>
      </c>
      <c r="GX86" s="41">
        <f t="shared" si="75"/>
        <v>0</v>
      </c>
      <c r="GY86" s="41">
        <f t="shared" si="59"/>
        <v>0</v>
      </c>
      <c r="GZ86" s="41">
        <f t="shared" si="59"/>
        <v>0</v>
      </c>
      <c r="HA86" s="41">
        <f t="shared" si="59"/>
        <v>0</v>
      </c>
      <c r="HB86" s="41">
        <f t="shared" si="59"/>
        <v>0</v>
      </c>
      <c r="HC86" s="41">
        <f t="shared" si="59"/>
        <v>0</v>
      </c>
      <c r="HD86" s="41">
        <f t="shared" si="59"/>
        <v>0</v>
      </c>
      <c r="HE86" s="41">
        <f t="shared" si="62"/>
        <v>0</v>
      </c>
      <c r="HF86" s="41">
        <f t="shared" si="62"/>
        <v>0</v>
      </c>
      <c r="HG86" s="41">
        <f t="shared" si="62"/>
        <v>0</v>
      </c>
      <c r="HH86" s="41">
        <f t="shared" si="62"/>
        <v>0</v>
      </c>
      <c r="HI86" s="41">
        <f t="shared" si="62"/>
        <v>0</v>
      </c>
      <c r="HJ86" s="41">
        <f t="shared" si="62"/>
        <v>0</v>
      </c>
    </row>
    <row r="87" spans="1:218" ht="14.4" x14ac:dyDescent="0.3">
      <c r="A87" s="42">
        <v>84</v>
      </c>
      <c r="B87" s="43">
        <f>'CMM4 - AUX CALC'!$CG$67</f>
        <v>0</v>
      </c>
      <c r="CH87" s="41">
        <f>$B87/(_xlfn.SINGLE(PrazoConcessao)*12-CH$3+1)</f>
        <v>0</v>
      </c>
      <c r="CI87" s="41">
        <f t="shared" si="67"/>
        <v>0</v>
      </c>
      <c r="CJ87" s="41">
        <f t="shared" si="67"/>
        <v>0</v>
      </c>
      <c r="CK87" s="41">
        <f t="shared" si="67"/>
        <v>0</v>
      </c>
      <c r="CL87" s="41">
        <f t="shared" si="67"/>
        <v>0</v>
      </c>
      <c r="CM87" s="41">
        <f t="shared" si="67"/>
        <v>0</v>
      </c>
      <c r="CN87" s="41">
        <f t="shared" si="67"/>
        <v>0</v>
      </c>
      <c r="CO87" s="41">
        <f t="shared" si="67"/>
        <v>0</v>
      </c>
      <c r="CP87" s="41">
        <f t="shared" si="67"/>
        <v>0</v>
      </c>
      <c r="CQ87" s="41">
        <f t="shared" si="63"/>
        <v>0</v>
      </c>
      <c r="CR87" s="41">
        <f t="shared" si="63"/>
        <v>0</v>
      </c>
      <c r="CS87" s="41">
        <f t="shared" si="63"/>
        <v>0</v>
      </c>
      <c r="CT87" s="41">
        <f t="shared" si="63"/>
        <v>0</v>
      </c>
      <c r="CU87" s="41">
        <f t="shared" si="63"/>
        <v>0</v>
      </c>
      <c r="CV87" s="41">
        <f t="shared" si="63"/>
        <v>0</v>
      </c>
      <c r="CW87" s="41">
        <f t="shared" si="63"/>
        <v>0</v>
      </c>
      <c r="CX87" s="41">
        <f t="shared" si="63"/>
        <v>0</v>
      </c>
      <c r="CY87" s="41">
        <f t="shared" si="63"/>
        <v>0</v>
      </c>
      <c r="CZ87" s="41">
        <f t="shared" si="63"/>
        <v>0</v>
      </c>
      <c r="DA87" s="41">
        <f t="shared" si="63"/>
        <v>0</v>
      </c>
      <c r="DB87" s="41">
        <f t="shared" si="63"/>
        <v>0</v>
      </c>
      <c r="DC87" s="41">
        <f t="shared" si="63"/>
        <v>0</v>
      </c>
      <c r="DD87" s="41">
        <f t="shared" si="71"/>
        <v>0</v>
      </c>
      <c r="DE87" s="41">
        <f t="shared" si="71"/>
        <v>0</v>
      </c>
      <c r="DF87" s="41">
        <f t="shared" si="71"/>
        <v>0</v>
      </c>
      <c r="DG87" s="41">
        <f t="shared" si="71"/>
        <v>0</v>
      </c>
      <c r="DH87" s="41">
        <f t="shared" si="71"/>
        <v>0</v>
      </c>
      <c r="DI87" s="41">
        <f t="shared" si="71"/>
        <v>0</v>
      </c>
      <c r="DJ87" s="41">
        <f t="shared" si="71"/>
        <v>0</v>
      </c>
      <c r="DK87" s="41">
        <f t="shared" si="71"/>
        <v>0</v>
      </c>
      <c r="DL87" s="41">
        <f t="shared" si="71"/>
        <v>0</v>
      </c>
      <c r="DM87" s="41">
        <f t="shared" si="71"/>
        <v>0</v>
      </c>
      <c r="DN87" s="41">
        <f t="shared" si="71"/>
        <v>0</v>
      </c>
      <c r="DO87" s="41">
        <f t="shared" si="71"/>
        <v>0</v>
      </c>
      <c r="DP87" s="41">
        <f t="shared" si="71"/>
        <v>0</v>
      </c>
      <c r="DQ87" s="41">
        <f t="shared" si="76"/>
        <v>0</v>
      </c>
      <c r="DR87" s="41">
        <f t="shared" si="76"/>
        <v>0</v>
      </c>
      <c r="DS87" s="41">
        <f t="shared" si="76"/>
        <v>0</v>
      </c>
      <c r="DT87" s="41">
        <f t="shared" si="76"/>
        <v>0</v>
      </c>
      <c r="DU87" s="41">
        <f t="shared" si="76"/>
        <v>0</v>
      </c>
      <c r="DV87" s="41">
        <f t="shared" si="64"/>
        <v>0</v>
      </c>
      <c r="DW87" s="41">
        <f t="shared" si="64"/>
        <v>0</v>
      </c>
      <c r="DX87" s="41">
        <f t="shared" si="64"/>
        <v>0</v>
      </c>
      <c r="DY87" s="41">
        <f t="shared" si="64"/>
        <v>0</v>
      </c>
      <c r="DZ87" s="41">
        <f t="shared" si="64"/>
        <v>0</v>
      </c>
      <c r="EA87" s="41">
        <f t="shared" si="64"/>
        <v>0</v>
      </c>
      <c r="EB87" s="41">
        <f t="shared" si="64"/>
        <v>0</v>
      </c>
      <c r="EC87" s="41">
        <f t="shared" si="64"/>
        <v>0</v>
      </c>
      <c r="ED87" s="41">
        <f t="shared" si="64"/>
        <v>0</v>
      </c>
      <c r="EE87" s="41">
        <f t="shared" si="64"/>
        <v>0</v>
      </c>
      <c r="EF87" s="41">
        <f t="shared" si="77"/>
        <v>0</v>
      </c>
      <c r="EG87" s="41">
        <f t="shared" si="77"/>
        <v>0</v>
      </c>
      <c r="EH87" s="41">
        <f t="shared" si="77"/>
        <v>0</v>
      </c>
      <c r="EI87" s="41">
        <f t="shared" si="77"/>
        <v>0</v>
      </c>
      <c r="EJ87" s="41">
        <f t="shared" si="72"/>
        <v>0</v>
      </c>
      <c r="EK87" s="41">
        <f t="shared" si="72"/>
        <v>0</v>
      </c>
      <c r="EL87" s="41">
        <f t="shared" si="72"/>
        <v>0</v>
      </c>
      <c r="EM87" s="41">
        <f t="shared" si="72"/>
        <v>0</v>
      </c>
      <c r="EN87" s="41">
        <f t="shared" si="72"/>
        <v>0</v>
      </c>
      <c r="EO87" s="41">
        <f t="shared" si="72"/>
        <v>0</v>
      </c>
      <c r="EP87" s="41">
        <f t="shared" si="72"/>
        <v>0</v>
      </c>
      <c r="EQ87" s="41">
        <f t="shared" si="72"/>
        <v>0</v>
      </c>
      <c r="ER87" s="41">
        <f t="shared" si="72"/>
        <v>0</v>
      </c>
      <c r="ES87" s="41">
        <f t="shared" si="72"/>
        <v>0</v>
      </c>
      <c r="ET87" s="41">
        <f t="shared" si="72"/>
        <v>0</v>
      </c>
      <c r="EU87" s="41">
        <f t="shared" si="72"/>
        <v>0</v>
      </c>
      <c r="EV87" s="41">
        <f t="shared" si="72"/>
        <v>0</v>
      </c>
      <c r="EW87" s="41">
        <f t="shared" si="78"/>
        <v>0</v>
      </c>
      <c r="EX87" s="41">
        <f t="shared" si="78"/>
        <v>0</v>
      </c>
      <c r="EY87" s="41">
        <f t="shared" si="78"/>
        <v>0</v>
      </c>
      <c r="EZ87" s="41">
        <f t="shared" si="78"/>
        <v>0</v>
      </c>
      <c r="FA87" s="41">
        <f t="shared" si="78"/>
        <v>0</v>
      </c>
      <c r="FB87" s="41">
        <f t="shared" si="65"/>
        <v>0</v>
      </c>
      <c r="FC87" s="41">
        <f t="shared" si="65"/>
        <v>0</v>
      </c>
      <c r="FD87" s="41">
        <f t="shared" si="65"/>
        <v>0</v>
      </c>
      <c r="FE87" s="41">
        <f t="shared" si="65"/>
        <v>0</v>
      </c>
      <c r="FF87" s="41">
        <f t="shared" si="65"/>
        <v>0</v>
      </c>
      <c r="FG87" s="41">
        <f t="shared" si="65"/>
        <v>0</v>
      </c>
      <c r="FH87" s="41">
        <f t="shared" si="65"/>
        <v>0</v>
      </c>
      <c r="FI87" s="41">
        <f t="shared" si="65"/>
        <v>0</v>
      </c>
      <c r="FJ87" s="41">
        <f t="shared" si="65"/>
        <v>0</v>
      </c>
      <c r="FK87" s="41">
        <f t="shared" si="65"/>
        <v>0</v>
      </c>
      <c r="FL87" s="41">
        <f t="shared" si="79"/>
        <v>0</v>
      </c>
      <c r="FM87" s="41">
        <f t="shared" si="79"/>
        <v>0</v>
      </c>
      <c r="FN87" s="41">
        <f t="shared" si="79"/>
        <v>0</v>
      </c>
      <c r="FO87" s="41">
        <f t="shared" si="79"/>
        <v>0</v>
      </c>
      <c r="FP87" s="41">
        <f t="shared" si="73"/>
        <v>0</v>
      </c>
      <c r="FQ87" s="41">
        <f t="shared" si="73"/>
        <v>0</v>
      </c>
      <c r="FR87" s="41">
        <f t="shared" si="73"/>
        <v>0</v>
      </c>
      <c r="FS87" s="41">
        <f t="shared" si="73"/>
        <v>0</v>
      </c>
      <c r="FT87" s="41">
        <f t="shared" si="73"/>
        <v>0</v>
      </c>
      <c r="FU87" s="41">
        <f t="shared" si="73"/>
        <v>0</v>
      </c>
      <c r="FV87" s="41">
        <f t="shared" si="73"/>
        <v>0</v>
      </c>
      <c r="FW87" s="41">
        <f t="shared" si="73"/>
        <v>0</v>
      </c>
      <c r="FX87" s="41">
        <f t="shared" si="73"/>
        <v>0</v>
      </c>
      <c r="FY87" s="41">
        <f t="shared" si="73"/>
        <v>0</v>
      </c>
      <c r="FZ87" s="41">
        <f t="shared" si="73"/>
        <v>0</v>
      </c>
      <c r="GA87" s="41">
        <f t="shared" si="73"/>
        <v>0</v>
      </c>
      <c r="GB87" s="41">
        <f t="shared" si="73"/>
        <v>0</v>
      </c>
      <c r="GC87" s="41">
        <f t="shared" si="80"/>
        <v>0</v>
      </c>
      <c r="GD87" s="41">
        <f t="shared" si="80"/>
        <v>0</v>
      </c>
      <c r="GE87" s="41">
        <f t="shared" si="80"/>
        <v>0</v>
      </c>
      <c r="GF87" s="41">
        <f t="shared" si="80"/>
        <v>0</v>
      </c>
      <c r="GG87" s="41">
        <f t="shared" si="80"/>
        <v>0</v>
      </c>
      <c r="GH87" s="41">
        <f t="shared" si="66"/>
        <v>0</v>
      </c>
      <c r="GI87" s="41">
        <f t="shared" si="58"/>
        <v>0</v>
      </c>
      <c r="GJ87" s="41">
        <f t="shared" si="58"/>
        <v>0</v>
      </c>
      <c r="GK87" s="41">
        <f t="shared" si="58"/>
        <v>0</v>
      </c>
      <c r="GL87" s="41">
        <f t="shared" si="75"/>
        <v>0</v>
      </c>
      <c r="GM87" s="41">
        <f t="shared" si="75"/>
        <v>0</v>
      </c>
      <c r="GN87" s="41">
        <f t="shared" si="75"/>
        <v>0</v>
      </c>
      <c r="GO87" s="41">
        <f t="shared" si="75"/>
        <v>0</v>
      </c>
      <c r="GP87" s="41">
        <f t="shared" si="75"/>
        <v>0</v>
      </c>
      <c r="GQ87" s="41">
        <f t="shared" si="75"/>
        <v>0</v>
      </c>
      <c r="GR87" s="41">
        <f t="shared" si="75"/>
        <v>0</v>
      </c>
      <c r="GS87" s="41">
        <f t="shared" si="75"/>
        <v>0</v>
      </c>
      <c r="GT87" s="41">
        <f t="shared" si="75"/>
        <v>0</v>
      </c>
      <c r="GU87" s="41">
        <f t="shared" si="75"/>
        <v>0</v>
      </c>
      <c r="GV87" s="41">
        <f t="shared" si="75"/>
        <v>0</v>
      </c>
      <c r="GW87" s="41">
        <f t="shared" si="75"/>
        <v>0</v>
      </c>
      <c r="GX87" s="41">
        <f t="shared" si="75"/>
        <v>0</v>
      </c>
      <c r="GY87" s="41">
        <f t="shared" si="59"/>
        <v>0</v>
      </c>
      <c r="GZ87" s="41">
        <f t="shared" si="59"/>
        <v>0</v>
      </c>
      <c r="HA87" s="41">
        <f t="shared" si="59"/>
        <v>0</v>
      </c>
      <c r="HB87" s="41">
        <f t="shared" si="59"/>
        <v>0</v>
      </c>
      <c r="HC87" s="41">
        <f t="shared" si="59"/>
        <v>0</v>
      </c>
      <c r="HD87" s="41">
        <f t="shared" si="59"/>
        <v>0</v>
      </c>
      <c r="HE87" s="41">
        <f t="shared" si="62"/>
        <v>0</v>
      </c>
      <c r="HF87" s="41">
        <f t="shared" si="62"/>
        <v>0</v>
      </c>
      <c r="HG87" s="41">
        <f t="shared" si="62"/>
        <v>0</v>
      </c>
      <c r="HH87" s="41">
        <f t="shared" si="62"/>
        <v>0</v>
      </c>
      <c r="HI87" s="41">
        <f t="shared" si="62"/>
        <v>0</v>
      </c>
      <c r="HJ87" s="41">
        <f t="shared" si="62"/>
        <v>0</v>
      </c>
    </row>
    <row r="88" spans="1:218" ht="14.4" x14ac:dyDescent="0.3">
      <c r="A88" s="42">
        <v>85</v>
      </c>
      <c r="B88" s="43">
        <f>'CMM4 - AUX CALC'!$CH$67</f>
        <v>0</v>
      </c>
      <c r="CI88" s="41">
        <f>$B88/(_xlfn.SINGLE(PrazoConcessao)*12-CI$3+1)</f>
        <v>0</v>
      </c>
      <c r="CJ88" s="41">
        <f t="shared" si="67"/>
        <v>0</v>
      </c>
      <c r="CK88" s="41">
        <f t="shared" si="67"/>
        <v>0</v>
      </c>
      <c r="CL88" s="41">
        <f t="shared" si="67"/>
        <v>0</v>
      </c>
      <c r="CM88" s="41">
        <f t="shared" si="67"/>
        <v>0</v>
      </c>
      <c r="CN88" s="41">
        <f t="shared" si="67"/>
        <v>0</v>
      </c>
      <c r="CO88" s="41">
        <f t="shared" si="67"/>
        <v>0</v>
      </c>
      <c r="CP88" s="41">
        <f t="shared" si="67"/>
        <v>0</v>
      </c>
      <c r="CQ88" s="41">
        <f t="shared" si="63"/>
        <v>0</v>
      </c>
      <c r="CR88" s="41">
        <f t="shared" si="63"/>
        <v>0</v>
      </c>
      <c r="CS88" s="41">
        <f t="shared" si="63"/>
        <v>0</v>
      </c>
      <c r="CT88" s="41">
        <f t="shared" si="63"/>
        <v>0</v>
      </c>
      <c r="CU88" s="41">
        <f t="shared" si="63"/>
        <v>0</v>
      </c>
      <c r="CV88" s="41">
        <f t="shared" si="63"/>
        <v>0</v>
      </c>
      <c r="CW88" s="41">
        <f t="shared" si="63"/>
        <v>0</v>
      </c>
      <c r="CX88" s="41">
        <f t="shared" si="63"/>
        <v>0</v>
      </c>
      <c r="CY88" s="41">
        <f t="shared" si="63"/>
        <v>0</v>
      </c>
      <c r="CZ88" s="41">
        <f t="shared" si="63"/>
        <v>0</v>
      </c>
      <c r="DA88" s="41">
        <f t="shared" si="63"/>
        <v>0</v>
      </c>
      <c r="DB88" s="41">
        <f t="shared" si="63"/>
        <v>0</v>
      </c>
      <c r="DC88" s="41">
        <f t="shared" si="63"/>
        <v>0</v>
      </c>
      <c r="DD88" s="41">
        <f t="shared" si="71"/>
        <v>0</v>
      </c>
      <c r="DE88" s="41">
        <f t="shared" si="71"/>
        <v>0</v>
      </c>
      <c r="DF88" s="41">
        <f t="shared" si="71"/>
        <v>0</v>
      </c>
      <c r="DG88" s="41">
        <f t="shared" si="71"/>
        <v>0</v>
      </c>
      <c r="DH88" s="41">
        <f t="shared" si="71"/>
        <v>0</v>
      </c>
      <c r="DI88" s="41">
        <f t="shared" si="71"/>
        <v>0</v>
      </c>
      <c r="DJ88" s="41">
        <f t="shared" si="71"/>
        <v>0</v>
      </c>
      <c r="DK88" s="41">
        <f t="shared" si="71"/>
        <v>0</v>
      </c>
      <c r="DL88" s="41">
        <f t="shared" si="71"/>
        <v>0</v>
      </c>
      <c r="DM88" s="41">
        <f t="shared" si="71"/>
        <v>0</v>
      </c>
      <c r="DN88" s="41">
        <f t="shared" si="71"/>
        <v>0</v>
      </c>
      <c r="DO88" s="41">
        <f t="shared" si="71"/>
        <v>0</v>
      </c>
      <c r="DP88" s="41">
        <f t="shared" si="71"/>
        <v>0</v>
      </c>
      <c r="DQ88" s="41">
        <f t="shared" si="76"/>
        <v>0</v>
      </c>
      <c r="DR88" s="41">
        <f t="shared" si="76"/>
        <v>0</v>
      </c>
      <c r="DS88" s="41">
        <f t="shared" si="76"/>
        <v>0</v>
      </c>
      <c r="DT88" s="41">
        <f t="shared" si="76"/>
        <v>0</v>
      </c>
      <c r="DU88" s="41">
        <f t="shared" si="76"/>
        <v>0</v>
      </c>
      <c r="DV88" s="41">
        <f t="shared" si="64"/>
        <v>0</v>
      </c>
      <c r="DW88" s="41">
        <f t="shared" si="64"/>
        <v>0</v>
      </c>
      <c r="DX88" s="41">
        <f t="shared" si="64"/>
        <v>0</v>
      </c>
      <c r="DY88" s="41">
        <f t="shared" si="64"/>
        <v>0</v>
      </c>
      <c r="DZ88" s="41">
        <f t="shared" si="64"/>
        <v>0</v>
      </c>
      <c r="EA88" s="41">
        <f t="shared" si="64"/>
        <v>0</v>
      </c>
      <c r="EB88" s="41">
        <f t="shared" si="64"/>
        <v>0</v>
      </c>
      <c r="EC88" s="41">
        <f t="shared" si="64"/>
        <v>0</v>
      </c>
      <c r="ED88" s="41">
        <f t="shared" si="64"/>
        <v>0</v>
      </c>
      <c r="EE88" s="41">
        <f t="shared" si="64"/>
        <v>0</v>
      </c>
      <c r="EF88" s="41">
        <f t="shared" si="77"/>
        <v>0</v>
      </c>
      <c r="EG88" s="41">
        <f t="shared" si="77"/>
        <v>0</v>
      </c>
      <c r="EH88" s="41">
        <f t="shared" si="77"/>
        <v>0</v>
      </c>
      <c r="EI88" s="41">
        <f t="shared" si="77"/>
        <v>0</v>
      </c>
      <c r="EJ88" s="41">
        <f t="shared" si="72"/>
        <v>0</v>
      </c>
      <c r="EK88" s="41">
        <f t="shared" si="72"/>
        <v>0</v>
      </c>
      <c r="EL88" s="41">
        <f t="shared" si="72"/>
        <v>0</v>
      </c>
      <c r="EM88" s="41">
        <f t="shared" si="72"/>
        <v>0</v>
      </c>
      <c r="EN88" s="41">
        <f t="shared" si="72"/>
        <v>0</v>
      </c>
      <c r="EO88" s="41">
        <f t="shared" si="72"/>
        <v>0</v>
      </c>
      <c r="EP88" s="41">
        <f t="shared" si="72"/>
        <v>0</v>
      </c>
      <c r="EQ88" s="41">
        <f t="shared" si="72"/>
        <v>0</v>
      </c>
      <c r="ER88" s="41">
        <f t="shared" si="72"/>
        <v>0</v>
      </c>
      <c r="ES88" s="41">
        <f t="shared" si="72"/>
        <v>0</v>
      </c>
      <c r="ET88" s="41">
        <f t="shared" si="72"/>
        <v>0</v>
      </c>
      <c r="EU88" s="41">
        <f t="shared" si="72"/>
        <v>0</v>
      </c>
      <c r="EV88" s="41">
        <f t="shared" si="72"/>
        <v>0</v>
      </c>
      <c r="EW88" s="41">
        <f t="shared" si="78"/>
        <v>0</v>
      </c>
      <c r="EX88" s="41">
        <f t="shared" si="78"/>
        <v>0</v>
      </c>
      <c r="EY88" s="41">
        <f t="shared" si="78"/>
        <v>0</v>
      </c>
      <c r="EZ88" s="41">
        <f t="shared" si="78"/>
        <v>0</v>
      </c>
      <c r="FA88" s="41">
        <f t="shared" si="78"/>
        <v>0</v>
      </c>
      <c r="FB88" s="41">
        <f t="shared" si="65"/>
        <v>0</v>
      </c>
      <c r="FC88" s="41">
        <f t="shared" si="65"/>
        <v>0</v>
      </c>
      <c r="FD88" s="41">
        <f t="shared" si="65"/>
        <v>0</v>
      </c>
      <c r="FE88" s="41">
        <f t="shared" si="65"/>
        <v>0</v>
      </c>
      <c r="FF88" s="41">
        <f t="shared" si="65"/>
        <v>0</v>
      </c>
      <c r="FG88" s="41">
        <f t="shared" si="65"/>
        <v>0</v>
      </c>
      <c r="FH88" s="41">
        <f t="shared" si="65"/>
        <v>0</v>
      </c>
      <c r="FI88" s="41">
        <f t="shared" si="65"/>
        <v>0</v>
      </c>
      <c r="FJ88" s="41">
        <f t="shared" si="65"/>
        <v>0</v>
      </c>
      <c r="FK88" s="41">
        <f t="shared" si="65"/>
        <v>0</v>
      </c>
      <c r="FL88" s="41">
        <f t="shared" si="79"/>
        <v>0</v>
      </c>
      <c r="FM88" s="41">
        <f t="shared" si="79"/>
        <v>0</v>
      </c>
      <c r="FN88" s="41">
        <f t="shared" si="79"/>
        <v>0</v>
      </c>
      <c r="FO88" s="41">
        <f t="shared" si="79"/>
        <v>0</v>
      </c>
      <c r="FP88" s="41">
        <f t="shared" si="73"/>
        <v>0</v>
      </c>
      <c r="FQ88" s="41">
        <f t="shared" si="73"/>
        <v>0</v>
      </c>
      <c r="FR88" s="41">
        <f t="shared" si="73"/>
        <v>0</v>
      </c>
      <c r="FS88" s="41">
        <f t="shared" si="73"/>
        <v>0</v>
      </c>
      <c r="FT88" s="41">
        <f t="shared" si="73"/>
        <v>0</v>
      </c>
      <c r="FU88" s="41">
        <f t="shared" si="73"/>
        <v>0</v>
      </c>
      <c r="FV88" s="41">
        <f t="shared" si="73"/>
        <v>0</v>
      </c>
      <c r="FW88" s="41">
        <f t="shared" si="73"/>
        <v>0</v>
      </c>
      <c r="FX88" s="41">
        <f t="shared" si="73"/>
        <v>0</v>
      </c>
      <c r="FY88" s="41">
        <f t="shared" si="73"/>
        <v>0</v>
      </c>
      <c r="FZ88" s="41">
        <f t="shared" si="73"/>
        <v>0</v>
      </c>
      <c r="GA88" s="41">
        <f t="shared" si="73"/>
        <v>0</v>
      </c>
      <c r="GB88" s="41">
        <f t="shared" si="73"/>
        <v>0</v>
      </c>
      <c r="GC88" s="41">
        <f t="shared" si="80"/>
        <v>0</v>
      </c>
      <c r="GD88" s="41">
        <f t="shared" si="80"/>
        <v>0</v>
      </c>
      <c r="GE88" s="41">
        <f t="shared" si="80"/>
        <v>0</v>
      </c>
      <c r="GF88" s="41">
        <f t="shared" si="80"/>
        <v>0</v>
      </c>
      <c r="GG88" s="41">
        <f t="shared" si="80"/>
        <v>0</v>
      </c>
      <c r="GH88" s="41">
        <f t="shared" si="66"/>
        <v>0</v>
      </c>
      <c r="GI88" s="41">
        <f t="shared" si="58"/>
        <v>0</v>
      </c>
      <c r="GJ88" s="41">
        <f t="shared" si="58"/>
        <v>0</v>
      </c>
      <c r="GK88" s="41">
        <f t="shared" si="58"/>
        <v>0</v>
      </c>
      <c r="GL88" s="41">
        <f t="shared" si="75"/>
        <v>0</v>
      </c>
      <c r="GM88" s="41">
        <f t="shared" si="75"/>
        <v>0</v>
      </c>
      <c r="GN88" s="41">
        <f t="shared" si="75"/>
        <v>0</v>
      </c>
      <c r="GO88" s="41">
        <f t="shared" si="75"/>
        <v>0</v>
      </c>
      <c r="GP88" s="41">
        <f t="shared" si="75"/>
        <v>0</v>
      </c>
      <c r="GQ88" s="41">
        <f t="shared" si="75"/>
        <v>0</v>
      </c>
      <c r="GR88" s="41">
        <f t="shared" si="75"/>
        <v>0</v>
      </c>
      <c r="GS88" s="41">
        <f t="shared" si="75"/>
        <v>0</v>
      </c>
      <c r="GT88" s="41">
        <f t="shared" si="75"/>
        <v>0</v>
      </c>
      <c r="GU88" s="41">
        <f t="shared" si="75"/>
        <v>0</v>
      </c>
      <c r="GV88" s="41">
        <f t="shared" si="75"/>
        <v>0</v>
      </c>
      <c r="GW88" s="41">
        <f t="shared" si="75"/>
        <v>0</v>
      </c>
      <c r="GX88" s="41">
        <f t="shared" si="75"/>
        <v>0</v>
      </c>
      <c r="GY88" s="41">
        <f t="shared" si="59"/>
        <v>0</v>
      </c>
      <c r="GZ88" s="41">
        <f t="shared" si="59"/>
        <v>0</v>
      </c>
      <c r="HA88" s="41">
        <f t="shared" si="59"/>
        <v>0</v>
      </c>
      <c r="HB88" s="41">
        <f t="shared" si="59"/>
        <v>0</v>
      </c>
      <c r="HC88" s="41">
        <f t="shared" si="59"/>
        <v>0</v>
      </c>
      <c r="HD88" s="41">
        <f t="shared" si="59"/>
        <v>0</v>
      </c>
      <c r="HE88" s="41">
        <f t="shared" si="62"/>
        <v>0</v>
      </c>
      <c r="HF88" s="41">
        <f t="shared" si="62"/>
        <v>0</v>
      </c>
      <c r="HG88" s="41">
        <f t="shared" si="62"/>
        <v>0</v>
      </c>
      <c r="HH88" s="41">
        <f t="shared" si="62"/>
        <v>0</v>
      </c>
      <c r="HI88" s="41">
        <f t="shared" si="62"/>
        <v>0</v>
      </c>
      <c r="HJ88" s="41">
        <f t="shared" si="62"/>
        <v>0</v>
      </c>
    </row>
    <row r="89" spans="1:218" ht="14.4" x14ac:dyDescent="0.3">
      <c r="A89" s="42">
        <v>86</v>
      </c>
      <c r="B89" s="43">
        <f>'CMM4 - AUX CALC'!$CI$67</f>
        <v>0</v>
      </c>
      <c r="CJ89" s="41">
        <f>$B89/(_xlfn.SINGLE(PrazoConcessao)*12-CJ$3+1)</f>
        <v>0</v>
      </c>
      <c r="CK89" s="41">
        <f t="shared" si="67"/>
        <v>0</v>
      </c>
      <c r="CL89" s="41">
        <f t="shared" si="67"/>
        <v>0</v>
      </c>
      <c r="CM89" s="41">
        <f t="shared" si="67"/>
        <v>0</v>
      </c>
      <c r="CN89" s="41">
        <f t="shared" si="67"/>
        <v>0</v>
      </c>
      <c r="CO89" s="41">
        <f t="shared" si="67"/>
        <v>0</v>
      </c>
      <c r="CP89" s="41">
        <f t="shared" si="67"/>
        <v>0</v>
      </c>
      <c r="CQ89" s="41">
        <f t="shared" si="67"/>
        <v>0</v>
      </c>
      <c r="CR89" s="41">
        <f t="shared" si="67"/>
        <v>0</v>
      </c>
      <c r="CS89" s="41">
        <f t="shared" si="67"/>
        <v>0</v>
      </c>
      <c r="CT89" s="41">
        <f t="shared" si="67"/>
        <v>0</v>
      </c>
      <c r="CU89" s="41">
        <f t="shared" si="67"/>
        <v>0</v>
      </c>
      <c r="CV89" s="41">
        <f t="shared" ref="CV89:DK104" si="81">CU89</f>
        <v>0</v>
      </c>
      <c r="CW89" s="41">
        <f t="shared" si="81"/>
        <v>0</v>
      </c>
      <c r="CX89" s="41">
        <f t="shared" si="81"/>
        <v>0</v>
      </c>
      <c r="CY89" s="41">
        <f t="shared" si="81"/>
        <v>0</v>
      </c>
      <c r="CZ89" s="41">
        <f t="shared" si="81"/>
        <v>0</v>
      </c>
      <c r="DA89" s="41">
        <f t="shared" si="81"/>
        <v>0</v>
      </c>
      <c r="DB89" s="41">
        <f t="shared" si="81"/>
        <v>0</v>
      </c>
      <c r="DC89" s="41">
        <f t="shared" si="81"/>
        <v>0</v>
      </c>
      <c r="DD89" s="41">
        <f t="shared" si="71"/>
        <v>0</v>
      </c>
      <c r="DE89" s="41">
        <f t="shared" si="71"/>
        <v>0</v>
      </c>
      <c r="DF89" s="41">
        <f t="shared" si="71"/>
        <v>0</v>
      </c>
      <c r="DG89" s="41">
        <f t="shared" si="71"/>
        <v>0</v>
      </c>
      <c r="DH89" s="41">
        <f t="shared" si="71"/>
        <v>0</v>
      </c>
      <c r="DI89" s="41">
        <f t="shared" si="71"/>
        <v>0</v>
      </c>
      <c r="DJ89" s="41">
        <f t="shared" si="71"/>
        <v>0</v>
      </c>
      <c r="DK89" s="41">
        <f t="shared" si="71"/>
        <v>0</v>
      </c>
      <c r="DL89" s="41">
        <f t="shared" si="71"/>
        <v>0</v>
      </c>
      <c r="DM89" s="41">
        <f t="shared" si="71"/>
        <v>0</v>
      </c>
      <c r="DN89" s="41">
        <f t="shared" si="71"/>
        <v>0</v>
      </c>
      <c r="DO89" s="41">
        <f t="shared" si="71"/>
        <v>0</v>
      </c>
      <c r="DP89" s="41">
        <f t="shared" si="71"/>
        <v>0</v>
      </c>
      <c r="DQ89" s="41">
        <f t="shared" si="76"/>
        <v>0</v>
      </c>
      <c r="DR89" s="41">
        <f t="shared" si="76"/>
        <v>0</v>
      </c>
      <c r="DS89" s="41">
        <f t="shared" si="76"/>
        <v>0</v>
      </c>
      <c r="DT89" s="41">
        <f t="shared" si="76"/>
        <v>0</v>
      </c>
      <c r="DU89" s="41">
        <f t="shared" si="76"/>
        <v>0</v>
      </c>
      <c r="DV89" s="41">
        <f t="shared" si="64"/>
        <v>0</v>
      </c>
      <c r="DW89" s="41">
        <f t="shared" si="64"/>
        <v>0</v>
      </c>
      <c r="DX89" s="41">
        <f t="shared" si="64"/>
        <v>0</v>
      </c>
      <c r="DY89" s="41">
        <f t="shared" si="64"/>
        <v>0</v>
      </c>
      <c r="DZ89" s="41">
        <f t="shared" si="64"/>
        <v>0</v>
      </c>
      <c r="EA89" s="41">
        <f t="shared" si="64"/>
        <v>0</v>
      </c>
      <c r="EB89" s="41">
        <f t="shared" si="64"/>
        <v>0</v>
      </c>
      <c r="EC89" s="41">
        <f t="shared" si="64"/>
        <v>0</v>
      </c>
      <c r="ED89" s="41">
        <f t="shared" si="64"/>
        <v>0</v>
      </c>
      <c r="EE89" s="41">
        <f t="shared" si="64"/>
        <v>0</v>
      </c>
      <c r="EF89" s="41">
        <f t="shared" si="77"/>
        <v>0</v>
      </c>
      <c r="EG89" s="41">
        <f t="shared" si="77"/>
        <v>0</v>
      </c>
      <c r="EH89" s="41">
        <f t="shared" si="77"/>
        <v>0</v>
      </c>
      <c r="EI89" s="41">
        <f t="shared" si="77"/>
        <v>0</v>
      </c>
      <c r="EJ89" s="41">
        <f t="shared" si="72"/>
        <v>0</v>
      </c>
      <c r="EK89" s="41">
        <f t="shared" si="72"/>
        <v>0</v>
      </c>
      <c r="EL89" s="41">
        <f t="shared" si="72"/>
        <v>0</v>
      </c>
      <c r="EM89" s="41">
        <f t="shared" si="72"/>
        <v>0</v>
      </c>
      <c r="EN89" s="41">
        <f t="shared" si="72"/>
        <v>0</v>
      </c>
      <c r="EO89" s="41">
        <f t="shared" si="72"/>
        <v>0</v>
      </c>
      <c r="EP89" s="41">
        <f t="shared" si="72"/>
        <v>0</v>
      </c>
      <c r="EQ89" s="41">
        <f t="shared" si="72"/>
        <v>0</v>
      </c>
      <c r="ER89" s="41">
        <f t="shared" si="72"/>
        <v>0</v>
      </c>
      <c r="ES89" s="41">
        <f t="shared" si="72"/>
        <v>0</v>
      </c>
      <c r="ET89" s="41">
        <f t="shared" si="72"/>
        <v>0</v>
      </c>
      <c r="EU89" s="41">
        <f t="shared" si="72"/>
        <v>0</v>
      </c>
      <c r="EV89" s="41">
        <f t="shared" si="72"/>
        <v>0</v>
      </c>
      <c r="EW89" s="41">
        <f t="shared" si="78"/>
        <v>0</v>
      </c>
      <c r="EX89" s="41">
        <f t="shared" si="78"/>
        <v>0</v>
      </c>
      <c r="EY89" s="41">
        <f t="shared" si="78"/>
        <v>0</v>
      </c>
      <c r="EZ89" s="41">
        <f t="shared" si="78"/>
        <v>0</v>
      </c>
      <c r="FA89" s="41">
        <f t="shared" si="78"/>
        <v>0</v>
      </c>
      <c r="FB89" s="41">
        <f t="shared" si="65"/>
        <v>0</v>
      </c>
      <c r="FC89" s="41">
        <f t="shared" si="65"/>
        <v>0</v>
      </c>
      <c r="FD89" s="41">
        <f t="shared" si="65"/>
        <v>0</v>
      </c>
      <c r="FE89" s="41">
        <f t="shared" si="65"/>
        <v>0</v>
      </c>
      <c r="FF89" s="41">
        <f t="shared" si="65"/>
        <v>0</v>
      </c>
      <c r="FG89" s="41">
        <f t="shared" si="65"/>
        <v>0</v>
      </c>
      <c r="FH89" s="41">
        <f t="shared" si="65"/>
        <v>0</v>
      </c>
      <c r="FI89" s="41">
        <f t="shared" si="65"/>
        <v>0</v>
      </c>
      <c r="FJ89" s="41">
        <f t="shared" si="65"/>
        <v>0</v>
      </c>
      <c r="FK89" s="41">
        <f t="shared" si="65"/>
        <v>0</v>
      </c>
      <c r="FL89" s="41">
        <f t="shared" si="79"/>
        <v>0</v>
      </c>
      <c r="FM89" s="41">
        <f t="shared" si="79"/>
        <v>0</v>
      </c>
      <c r="FN89" s="41">
        <f t="shared" si="79"/>
        <v>0</v>
      </c>
      <c r="FO89" s="41">
        <f t="shared" si="79"/>
        <v>0</v>
      </c>
      <c r="FP89" s="41">
        <f t="shared" si="73"/>
        <v>0</v>
      </c>
      <c r="FQ89" s="41">
        <f t="shared" si="73"/>
        <v>0</v>
      </c>
      <c r="FR89" s="41">
        <f t="shared" si="73"/>
        <v>0</v>
      </c>
      <c r="FS89" s="41">
        <f t="shared" si="73"/>
        <v>0</v>
      </c>
      <c r="FT89" s="41">
        <f t="shared" si="73"/>
        <v>0</v>
      </c>
      <c r="FU89" s="41">
        <f t="shared" si="73"/>
        <v>0</v>
      </c>
      <c r="FV89" s="41">
        <f t="shared" si="73"/>
        <v>0</v>
      </c>
      <c r="FW89" s="41">
        <f t="shared" si="73"/>
        <v>0</v>
      </c>
      <c r="FX89" s="41">
        <f t="shared" si="73"/>
        <v>0</v>
      </c>
      <c r="FY89" s="41">
        <f t="shared" si="73"/>
        <v>0</v>
      </c>
      <c r="FZ89" s="41">
        <f t="shared" si="73"/>
        <v>0</v>
      </c>
      <c r="GA89" s="41">
        <f t="shared" si="73"/>
        <v>0</v>
      </c>
      <c r="GB89" s="41">
        <f t="shared" si="73"/>
        <v>0</v>
      </c>
      <c r="GC89" s="41">
        <f t="shared" si="80"/>
        <v>0</v>
      </c>
      <c r="GD89" s="41">
        <f t="shared" si="80"/>
        <v>0</v>
      </c>
      <c r="GE89" s="41">
        <f t="shared" si="80"/>
        <v>0</v>
      </c>
      <c r="GF89" s="41">
        <f t="shared" si="80"/>
        <v>0</v>
      </c>
      <c r="GG89" s="41">
        <f t="shared" si="80"/>
        <v>0</v>
      </c>
      <c r="GH89" s="41">
        <f t="shared" si="66"/>
        <v>0</v>
      </c>
      <c r="GI89" s="41">
        <f t="shared" si="58"/>
        <v>0</v>
      </c>
      <c r="GJ89" s="41">
        <f t="shared" si="58"/>
        <v>0</v>
      </c>
      <c r="GK89" s="41">
        <f t="shared" si="58"/>
        <v>0</v>
      </c>
      <c r="GL89" s="41">
        <f t="shared" si="75"/>
        <v>0</v>
      </c>
      <c r="GM89" s="41">
        <f t="shared" si="75"/>
        <v>0</v>
      </c>
      <c r="GN89" s="41">
        <f t="shared" si="75"/>
        <v>0</v>
      </c>
      <c r="GO89" s="41">
        <f t="shared" si="75"/>
        <v>0</v>
      </c>
      <c r="GP89" s="41">
        <f t="shared" si="75"/>
        <v>0</v>
      </c>
      <c r="GQ89" s="41">
        <f t="shared" si="75"/>
        <v>0</v>
      </c>
      <c r="GR89" s="41">
        <f t="shared" si="75"/>
        <v>0</v>
      </c>
      <c r="GS89" s="41">
        <f t="shared" si="75"/>
        <v>0</v>
      </c>
      <c r="GT89" s="41">
        <f t="shared" ref="GT89:HG115" si="82">GS89</f>
        <v>0</v>
      </c>
      <c r="GU89" s="41">
        <f t="shared" si="82"/>
        <v>0</v>
      </c>
      <c r="GV89" s="41">
        <f t="shared" si="82"/>
        <v>0</v>
      </c>
      <c r="GW89" s="41">
        <f t="shared" si="82"/>
        <v>0</v>
      </c>
      <c r="GX89" s="41">
        <f t="shared" si="82"/>
        <v>0</v>
      </c>
      <c r="GY89" s="41">
        <f t="shared" si="59"/>
        <v>0</v>
      </c>
      <c r="GZ89" s="41">
        <f t="shared" si="59"/>
        <v>0</v>
      </c>
      <c r="HA89" s="41">
        <f t="shared" si="59"/>
        <v>0</v>
      </c>
      <c r="HB89" s="41">
        <f t="shared" si="59"/>
        <v>0</v>
      </c>
      <c r="HC89" s="41">
        <f t="shared" si="59"/>
        <v>0</v>
      </c>
      <c r="HD89" s="41">
        <f t="shared" si="59"/>
        <v>0</v>
      </c>
      <c r="HE89" s="41">
        <f t="shared" si="62"/>
        <v>0</v>
      </c>
      <c r="HF89" s="41">
        <f t="shared" si="62"/>
        <v>0</v>
      </c>
      <c r="HG89" s="41">
        <f t="shared" si="62"/>
        <v>0</v>
      </c>
      <c r="HH89" s="41">
        <f t="shared" si="62"/>
        <v>0</v>
      </c>
      <c r="HI89" s="41">
        <f t="shared" si="62"/>
        <v>0</v>
      </c>
      <c r="HJ89" s="41">
        <f t="shared" si="62"/>
        <v>0</v>
      </c>
    </row>
    <row r="90" spans="1:218" ht="14.4" x14ac:dyDescent="0.3">
      <c r="A90" s="42">
        <v>87</v>
      </c>
      <c r="B90" s="43">
        <f>'CMM4 - AUX CALC'!$CJ$67</f>
        <v>0</v>
      </c>
      <c r="CK90" s="41">
        <f>$B90/(_xlfn.SINGLE(PrazoConcessao)*12-CK$3+1)</f>
        <v>0</v>
      </c>
      <c r="CL90" s="41">
        <f t="shared" si="67"/>
        <v>0</v>
      </c>
      <c r="CM90" s="41">
        <f t="shared" si="67"/>
        <v>0</v>
      </c>
      <c r="CN90" s="41">
        <f t="shared" si="67"/>
        <v>0</v>
      </c>
      <c r="CO90" s="41">
        <f t="shared" si="67"/>
        <v>0</v>
      </c>
      <c r="CP90" s="41">
        <f t="shared" si="67"/>
        <v>0</v>
      </c>
      <c r="CQ90" s="41">
        <f t="shared" si="67"/>
        <v>0</v>
      </c>
      <c r="CR90" s="41">
        <f t="shared" si="67"/>
        <v>0</v>
      </c>
      <c r="CS90" s="41">
        <f t="shared" si="67"/>
        <v>0</v>
      </c>
      <c r="CT90" s="41">
        <f t="shared" si="67"/>
        <v>0</v>
      </c>
      <c r="CU90" s="41">
        <f t="shared" si="67"/>
        <v>0</v>
      </c>
      <c r="CV90" s="41">
        <f t="shared" si="81"/>
        <v>0</v>
      </c>
      <c r="CW90" s="41">
        <f t="shared" si="81"/>
        <v>0</v>
      </c>
      <c r="CX90" s="41">
        <f t="shared" si="81"/>
        <v>0</v>
      </c>
      <c r="CY90" s="41">
        <f t="shared" si="81"/>
        <v>0</v>
      </c>
      <c r="CZ90" s="41">
        <f t="shared" si="81"/>
        <v>0</v>
      </c>
      <c r="DA90" s="41">
        <f t="shared" si="81"/>
        <v>0</v>
      </c>
      <c r="DB90" s="41">
        <f t="shared" si="81"/>
        <v>0</v>
      </c>
      <c r="DC90" s="41">
        <f t="shared" si="81"/>
        <v>0</v>
      </c>
      <c r="DD90" s="41">
        <f t="shared" si="71"/>
        <v>0</v>
      </c>
      <c r="DE90" s="41">
        <f t="shared" si="71"/>
        <v>0</v>
      </c>
      <c r="DF90" s="41">
        <f t="shared" si="71"/>
        <v>0</v>
      </c>
      <c r="DG90" s="41">
        <f t="shared" si="71"/>
        <v>0</v>
      </c>
      <c r="DH90" s="41">
        <f t="shared" si="71"/>
        <v>0</v>
      </c>
      <c r="DI90" s="41">
        <f t="shared" si="71"/>
        <v>0</v>
      </c>
      <c r="DJ90" s="41">
        <f t="shared" si="71"/>
        <v>0</v>
      </c>
      <c r="DK90" s="41">
        <f t="shared" si="71"/>
        <v>0</v>
      </c>
      <c r="DL90" s="41">
        <f t="shared" si="71"/>
        <v>0</v>
      </c>
      <c r="DM90" s="41">
        <f t="shared" si="71"/>
        <v>0</v>
      </c>
      <c r="DN90" s="41">
        <f t="shared" si="71"/>
        <v>0</v>
      </c>
      <c r="DO90" s="41">
        <f t="shared" si="71"/>
        <v>0</v>
      </c>
      <c r="DP90" s="41">
        <f t="shared" si="71"/>
        <v>0</v>
      </c>
      <c r="DQ90" s="41">
        <f t="shared" si="76"/>
        <v>0</v>
      </c>
      <c r="DR90" s="41">
        <f t="shared" si="76"/>
        <v>0</v>
      </c>
      <c r="DS90" s="41">
        <f t="shared" si="76"/>
        <v>0</v>
      </c>
      <c r="DT90" s="41">
        <f t="shared" si="76"/>
        <v>0</v>
      </c>
      <c r="DU90" s="41">
        <f t="shared" si="76"/>
        <v>0</v>
      </c>
      <c r="DV90" s="41">
        <f t="shared" si="64"/>
        <v>0</v>
      </c>
      <c r="DW90" s="41">
        <f t="shared" si="64"/>
        <v>0</v>
      </c>
      <c r="DX90" s="41">
        <f t="shared" si="64"/>
        <v>0</v>
      </c>
      <c r="DY90" s="41">
        <f t="shared" si="64"/>
        <v>0</v>
      </c>
      <c r="DZ90" s="41">
        <f t="shared" si="64"/>
        <v>0</v>
      </c>
      <c r="EA90" s="41">
        <f t="shared" si="64"/>
        <v>0</v>
      </c>
      <c r="EB90" s="41">
        <f t="shared" si="64"/>
        <v>0</v>
      </c>
      <c r="EC90" s="41">
        <f t="shared" si="64"/>
        <v>0</v>
      </c>
      <c r="ED90" s="41">
        <f t="shared" si="64"/>
        <v>0</v>
      </c>
      <c r="EE90" s="41">
        <f t="shared" si="64"/>
        <v>0</v>
      </c>
      <c r="EF90" s="41">
        <f t="shared" si="77"/>
        <v>0</v>
      </c>
      <c r="EG90" s="41">
        <f t="shared" si="77"/>
        <v>0</v>
      </c>
      <c r="EH90" s="41">
        <f t="shared" si="77"/>
        <v>0</v>
      </c>
      <c r="EI90" s="41">
        <f t="shared" si="77"/>
        <v>0</v>
      </c>
      <c r="EJ90" s="41">
        <f t="shared" si="72"/>
        <v>0</v>
      </c>
      <c r="EK90" s="41">
        <f t="shared" si="72"/>
        <v>0</v>
      </c>
      <c r="EL90" s="41">
        <f t="shared" si="72"/>
        <v>0</v>
      </c>
      <c r="EM90" s="41">
        <f t="shared" si="72"/>
        <v>0</v>
      </c>
      <c r="EN90" s="41">
        <f t="shared" si="72"/>
        <v>0</v>
      </c>
      <c r="EO90" s="41">
        <f t="shared" si="72"/>
        <v>0</v>
      </c>
      <c r="EP90" s="41">
        <f t="shared" si="72"/>
        <v>0</v>
      </c>
      <c r="EQ90" s="41">
        <f t="shared" si="72"/>
        <v>0</v>
      </c>
      <c r="ER90" s="41">
        <f t="shared" si="72"/>
        <v>0</v>
      </c>
      <c r="ES90" s="41">
        <f t="shared" si="72"/>
        <v>0</v>
      </c>
      <c r="ET90" s="41">
        <f t="shared" si="72"/>
        <v>0</v>
      </c>
      <c r="EU90" s="41">
        <f t="shared" si="72"/>
        <v>0</v>
      </c>
      <c r="EV90" s="41">
        <f t="shared" si="72"/>
        <v>0</v>
      </c>
      <c r="EW90" s="41">
        <f t="shared" si="78"/>
        <v>0</v>
      </c>
      <c r="EX90" s="41">
        <f t="shared" si="78"/>
        <v>0</v>
      </c>
      <c r="EY90" s="41">
        <f t="shared" si="78"/>
        <v>0</v>
      </c>
      <c r="EZ90" s="41">
        <f t="shared" si="78"/>
        <v>0</v>
      </c>
      <c r="FA90" s="41">
        <f t="shared" si="78"/>
        <v>0</v>
      </c>
      <c r="FB90" s="41">
        <f t="shared" si="65"/>
        <v>0</v>
      </c>
      <c r="FC90" s="41">
        <f t="shared" si="65"/>
        <v>0</v>
      </c>
      <c r="FD90" s="41">
        <f t="shared" si="65"/>
        <v>0</v>
      </c>
      <c r="FE90" s="41">
        <f t="shared" si="65"/>
        <v>0</v>
      </c>
      <c r="FF90" s="41">
        <f t="shared" si="65"/>
        <v>0</v>
      </c>
      <c r="FG90" s="41">
        <f t="shared" si="65"/>
        <v>0</v>
      </c>
      <c r="FH90" s="41">
        <f t="shared" si="65"/>
        <v>0</v>
      </c>
      <c r="FI90" s="41">
        <f t="shared" si="65"/>
        <v>0</v>
      </c>
      <c r="FJ90" s="41">
        <f t="shared" si="65"/>
        <v>0</v>
      </c>
      <c r="FK90" s="41">
        <f t="shared" si="65"/>
        <v>0</v>
      </c>
      <c r="FL90" s="41">
        <f t="shared" si="79"/>
        <v>0</v>
      </c>
      <c r="FM90" s="41">
        <f t="shared" si="79"/>
        <v>0</v>
      </c>
      <c r="FN90" s="41">
        <f t="shared" si="79"/>
        <v>0</v>
      </c>
      <c r="FO90" s="41">
        <f t="shared" si="79"/>
        <v>0</v>
      </c>
      <c r="FP90" s="41">
        <f t="shared" si="73"/>
        <v>0</v>
      </c>
      <c r="FQ90" s="41">
        <f t="shared" si="73"/>
        <v>0</v>
      </c>
      <c r="FR90" s="41">
        <f t="shared" si="73"/>
        <v>0</v>
      </c>
      <c r="FS90" s="41">
        <f t="shared" si="73"/>
        <v>0</v>
      </c>
      <c r="FT90" s="41">
        <f t="shared" si="73"/>
        <v>0</v>
      </c>
      <c r="FU90" s="41">
        <f t="shared" si="73"/>
        <v>0</v>
      </c>
      <c r="FV90" s="41">
        <f t="shared" si="73"/>
        <v>0</v>
      </c>
      <c r="FW90" s="41">
        <f t="shared" si="73"/>
        <v>0</v>
      </c>
      <c r="FX90" s="41">
        <f t="shared" si="73"/>
        <v>0</v>
      </c>
      <c r="FY90" s="41">
        <f t="shared" si="73"/>
        <v>0</v>
      </c>
      <c r="FZ90" s="41">
        <f t="shared" si="73"/>
        <v>0</v>
      </c>
      <c r="GA90" s="41">
        <f t="shared" si="73"/>
        <v>0</v>
      </c>
      <c r="GB90" s="41">
        <f t="shared" si="73"/>
        <v>0</v>
      </c>
      <c r="GC90" s="41">
        <f t="shared" si="80"/>
        <v>0</v>
      </c>
      <c r="GD90" s="41">
        <f t="shared" si="80"/>
        <v>0</v>
      </c>
      <c r="GE90" s="41">
        <f t="shared" si="80"/>
        <v>0</v>
      </c>
      <c r="GF90" s="41">
        <f t="shared" si="80"/>
        <v>0</v>
      </c>
      <c r="GG90" s="41">
        <f t="shared" si="80"/>
        <v>0</v>
      </c>
      <c r="GH90" s="41">
        <f t="shared" si="66"/>
        <v>0</v>
      </c>
      <c r="GI90" s="41">
        <f t="shared" si="58"/>
        <v>0</v>
      </c>
      <c r="GJ90" s="41">
        <f t="shared" si="58"/>
        <v>0</v>
      </c>
      <c r="GK90" s="41">
        <f t="shared" si="58"/>
        <v>0</v>
      </c>
      <c r="GL90" s="41">
        <f t="shared" si="58"/>
        <v>0</v>
      </c>
      <c r="GM90" s="41">
        <f t="shared" si="58"/>
        <v>0</v>
      </c>
      <c r="GN90" s="41">
        <f t="shared" si="58"/>
        <v>0</v>
      </c>
      <c r="GO90" s="41">
        <f t="shared" si="58"/>
        <v>0</v>
      </c>
      <c r="GP90" s="41">
        <f t="shared" si="58"/>
        <v>0</v>
      </c>
      <c r="GQ90" s="41">
        <f t="shared" si="58"/>
        <v>0</v>
      </c>
      <c r="GR90" s="41">
        <f t="shared" si="58"/>
        <v>0</v>
      </c>
      <c r="GS90" s="41">
        <f t="shared" si="58"/>
        <v>0</v>
      </c>
      <c r="GT90" s="41">
        <f t="shared" si="82"/>
        <v>0</v>
      </c>
      <c r="GU90" s="41">
        <f t="shared" si="82"/>
        <v>0</v>
      </c>
      <c r="GV90" s="41">
        <f t="shared" si="82"/>
        <v>0</v>
      </c>
      <c r="GW90" s="41">
        <f t="shared" si="82"/>
        <v>0</v>
      </c>
      <c r="GX90" s="41">
        <f t="shared" si="82"/>
        <v>0</v>
      </c>
      <c r="GY90" s="41">
        <f t="shared" si="59"/>
        <v>0</v>
      </c>
      <c r="GZ90" s="41">
        <f t="shared" si="59"/>
        <v>0</v>
      </c>
      <c r="HA90" s="41">
        <f t="shared" si="59"/>
        <v>0</v>
      </c>
      <c r="HB90" s="41">
        <f t="shared" si="59"/>
        <v>0</v>
      </c>
      <c r="HC90" s="41">
        <f t="shared" si="59"/>
        <v>0</v>
      </c>
      <c r="HD90" s="41">
        <f t="shared" si="59"/>
        <v>0</v>
      </c>
      <c r="HE90" s="41">
        <f t="shared" si="62"/>
        <v>0</v>
      </c>
      <c r="HF90" s="41">
        <f t="shared" si="62"/>
        <v>0</v>
      </c>
      <c r="HG90" s="41">
        <f t="shared" si="62"/>
        <v>0</v>
      </c>
      <c r="HH90" s="41">
        <f t="shared" si="62"/>
        <v>0</v>
      </c>
      <c r="HI90" s="41">
        <f t="shared" si="62"/>
        <v>0</v>
      </c>
      <c r="HJ90" s="41">
        <f t="shared" si="62"/>
        <v>0</v>
      </c>
    </row>
    <row r="91" spans="1:218" ht="14.4" x14ac:dyDescent="0.3">
      <c r="A91" s="42">
        <v>88</v>
      </c>
      <c r="B91" s="43">
        <f>'CMM4 - AUX CALC'!$CK$67</f>
        <v>0</v>
      </c>
      <c r="CL91" s="41">
        <f>$B91/(_xlfn.SINGLE(PrazoConcessao)*12-CL$3+1)</f>
        <v>0</v>
      </c>
      <c r="CM91" s="41">
        <f t="shared" si="67"/>
        <v>0</v>
      </c>
      <c r="CN91" s="41">
        <f t="shared" si="67"/>
        <v>0</v>
      </c>
      <c r="CO91" s="41">
        <f t="shared" ref="CO91:CU99" si="83">CN91</f>
        <v>0</v>
      </c>
      <c r="CP91" s="41">
        <f t="shared" si="83"/>
        <v>0</v>
      </c>
      <c r="CQ91" s="41">
        <f t="shared" si="83"/>
        <v>0</v>
      </c>
      <c r="CR91" s="41">
        <f t="shared" si="83"/>
        <v>0</v>
      </c>
      <c r="CS91" s="41">
        <f t="shared" si="83"/>
        <v>0</v>
      </c>
      <c r="CT91" s="41">
        <f t="shared" si="83"/>
        <v>0</v>
      </c>
      <c r="CU91" s="41">
        <f t="shared" si="83"/>
        <v>0</v>
      </c>
      <c r="CV91" s="41">
        <f t="shared" si="81"/>
        <v>0</v>
      </c>
      <c r="CW91" s="41">
        <f t="shared" si="81"/>
        <v>0</v>
      </c>
      <c r="CX91" s="41">
        <f t="shared" si="81"/>
        <v>0</v>
      </c>
      <c r="CY91" s="41">
        <f t="shared" si="81"/>
        <v>0</v>
      </c>
      <c r="CZ91" s="41">
        <f t="shared" si="81"/>
        <v>0</v>
      </c>
      <c r="DA91" s="41">
        <f t="shared" si="81"/>
        <v>0</v>
      </c>
      <c r="DB91" s="41">
        <f t="shared" si="81"/>
        <v>0</v>
      </c>
      <c r="DC91" s="41">
        <f t="shared" si="81"/>
        <v>0</v>
      </c>
      <c r="DD91" s="41">
        <f t="shared" si="71"/>
        <v>0</v>
      </c>
      <c r="DE91" s="41">
        <f t="shared" si="71"/>
        <v>0</v>
      </c>
      <c r="DF91" s="41">
        <f t="shared" si="71"/>
        <v>0</v>
      </c>
      <c r="DG91" s="41">
        <f t="shared" si="71"/>
        <v>0</v>
      </c>
      <c r="DH91" s="41">
        <f t="shared" si="71"/>
        <v>0</v>
      </c>
      <c r="DI91" s="41">
        <f t="shared" si="71"/>
        <v>0</v>
      </c>
      <c r="DJ91" s="41">
        <f t="shared" si="71"/>
        <v>0</v>
      </c>
      <c r="DK91" s="41">
        <f t="shared" si="71"/>
        <v>0</v>
      </c>
      <c r="DL91" s="41">
        <f t="shared" si="71"/>
        <v>0</v>
      </c>
      <c r="DM91" s="41">
        <f t="shared" si="71"/>
        <v>0</v>
      </c>
      <c r="DN91" s="41">
        <f t="shared" si="71"/>
        <v>0</v>
      </c>
      <c r="DO91" s="41">
        <f t="shared" si="71"/>
        <v>0</v>
      </c>
      <c r="DP91" s="41">
        <f t="shared" si="71"/>
        <v>0</v>
      </c>
      <c r="DQ91" s="41">
        <f t="shared" si="76"/>
        <v>0</v>
      </c>
      <c r="DR91" s="41">
        <f t="shared" si="76"/>
        <v>0</v>
      </c>
      <c r="DS91" s="41">
        <f t="shared" si="76"/>
        <v>0</v>
      </c>
      <c r="DT91" s="41">
        <f t="shared" si="76"/>
        <v>0</v>
      </c>
      <c r="DU91" s="41">
        <f t="shared" si="76"/>
        <v>0</v>
      </c>
      <c r="DV91" s="41">
        <f t="shared" si="64"/>
        <v>0</v>
      </c>
      <c r="DW91" s="41">
        <f t="shared" si="64"/>
        <v>0</v>
      </c>
      <c r="DX91" s="41">
        <f t="shared" si="64"/>
        <v>0</v>
      </c>
      <c r="DY91" s="41">
        <f t="shared" si="64"/>
        <v>0</v>
      </c>
      <c r="DZ91" s="41">
        <f t="shared" si="64"/>
        <v>0</v>
      </c>
      <c r="EA91" s="41">
        <f t="shared" si="64"/>
        <v>0</v>
      </c>
      <c r="EB91" s="41">
        <f t="shared" si="64"/>
        <v>0</v>
      </c>
      <c r="EC91" s="41">
        <f t="shared" si="64"/>
        <v>0</v>
      </c>
      <c r="ED91" s="41">
        <f t="shared" si="64"/>
        <v>0</v>
      </c>
      <c r="EE91" s="41">
        <f t="shared" si="64"/>
        <v>0</v>
      </c>
      <c r="EF91" s="41">
        <f t="shared" si="77"/>
        <v>0</v>
      </c>
      <c r="EG91" s="41">
        <f t="shared" si="77"/>
        <v>0</v>
      </c>
      <c r="EH91" s="41">
        <f t="shared" si="77"/>
        <v>0</v>
      </c>
      <c r="EI91" s="41">
        <f t="shared" si="77"/>
        <v>0</v>
      </c>
      <c r="EJ91" s="41">
        <f t="shared" si="72"/>
        <v>0</v>
      </c>
      <c r="EK91" s="41">
        <f t="shared" si="72"/>
        <v>0</v>
      </c>
      <c r="EL91" s="41">
        <f t="shared" si="72"/>
        <v>0</v>
      </c>
      <c r="EM91" s="41">
        <f t="shared" si="72"/>
        <v>0</v>
      </c>
      <c r="EN91" s="41">
        <f t="shared" si="72"/>
        <v>0</v>
      </c>
      <c r="EO91" s="41">
        <f t="shared" si="72"/>
        <v>0</v>
      </c>
      <c r="EP91" s="41">
        <f t="shared" si="72"/>
        <v>0</v>
      </c>
      <c r="EQ91" s="41">
        <f t="shared" si="72"/>
        <v>0</v>
      </c>
      <c r="ER91" s="41">
        <f t="shared" si="72"/>
        <v>0</v>
      </c>
      <c r="ES91" s="41">
        <f t="shared" si="72"/>
        <v>0</v>
      </c>
      <c r="ET91" s="41">
        <f t="shared" si="72"/>
        <v>0</v>
      </c>
      <c r="EU91" s="41">
        <f t="shared" si="72"/>
        <v>0</v>
      </c>
      <c r="EV91" s="41">
        <f t="shared" si="72"/>
        <v>0</v>
      </c>
      <c r="EW91" s="41">
        <f t="shared" si="78"/>
        <v>0</v>
      </c>
      <c r="EX91" s="41">
        <f t="shared" si="78"/>
        <v>0</v>
      </c>
      <c r="EY91" s="41">
        <f t="shared" si="78"/>
        <v>0</v>
      </c>
      <c r="EZ91" s="41">
        <f t="shared" si="78"/>
        <v>0</v>
      </c>
      <c r="FA91" s="41">
        <f t="shared" si="78"/>
        <v>0</v>
      </c>
      <c r="FB91" s="41">
        <f t="shared" si="65"/>
        <v>0</v>
      </c>
      <c r="FC91" s="41">
        <f t="shared" si="65"/>
        <v>0</v>
      </c>
      <c r="FD91" s="41">
        <f t="shared" si="65"/>
        <v>0</v>
      </c>
      <c r="FE91" s="41">
        <f t="shared" si="65"/>
        <v>0</v>
      </c>
      <c r="FF91" s="41">
        <f t="shared" si="65"/>
        <v>0</v>
      </c>
      <c r="FG91" s="41">
        <f t="shared" si="65"/>
        <v>0</v>
      </c>
      <c r="FH91" s="41">
        <f t="shared" si="65"/>
        <v>0</v>
      </c>
      <c r="FI91" s="41">
        <f t="shared" si="65"/>
        <v>0</v>
      </c>
      <c r="FJ91" s="41">
        <f t="shared" si="65"/>
        <v>0</v>
      </c>
      <c r="FK91" s="41">
        <f t="shared" si="65"/>
        <v>0</v>
      </c>
      <c r="FL91" s="41">
        <f t="shared" si="79"/>
        <v>0</v>
      </c>
      <c r="FM91" s="41">
        <f t="shared" si="79"/>
        <v>0</v>
      </c>
      <c r="FN91" s="41">
        <f t="shared" si="79"/>
        <v>0</v>
      </c>
      <c r="FO91" s="41">
        <f t="shared" si="79"/>
        <v>0</v>
      </c>
      <c r="FP91" s="41">
        <f t="shared" si="73"/>
        <v>0</v>
      </c>
      <c r="FQ91" s="41">
        <f t="shared" si="73"/>
        <v>0</v>
      </c>
      <c r="FR91" s="41">
        <f t="shared" si="73"/>
        <v>0</v>
      </c>
      <c r="FS91" s="41">
        <f t="shared" si="73"/>
        <v>0</v>
      </c>
      <c r="FT91" s="41">
        <f t="shared" si="73"/>
        <v>0</v>
      </c>
      <c r="FU91" s="41">
        <f t="shared" si="73"/>
        <v>0</v>
      </c>
      <c r="FV91" s="41">
        <f t="shared" si="73"/>
        <v>0</v>
      </c>
      <c r="FW91" s="41">
        <f t="shared" si="73"/>
        <v>0</v>
      </c>
      <c r="FX91" s="41">
        <f t="shared" si="73"/>
        <v>0</v>
      </c>
      <c r="FY91" s="41">
        <f t="shared" si="73"/>
        <v>0</v>
      </c>
      <c r="FZ91" s="41">
        <f t="shared" si="73"/>
        <v>0</v>
      </c>
      <c r="GA91" s="41">
        <f t="shared" si="73"/>
        <v>0</v>
      </c>
      <c r="GB91" s="41">
        <f t="shared" si="73"/>
        <v>0</v>
      </c>
      <c r="GC91" s="41">
        <f t="shared" si="80"/>
        <v>0</v>
      </c>
      <c r="GD91" s="41">
        <f t="shared" si="80"/>
        <v>0</v>
      </c>
      <c r="GE91" s="41">
        <f t="shared" si="80"/>
        <v>0</v>
      </c>
      <c r="GF91" s="41">
        <f t="shared" si="80"/>
        <v>0</v>
      </c>
      <c r="GG91" s="41">
        <f t="shared" si="80"/>
        <v>0</v>
      </c>
      <c r="GH91" s="41">
        <f t="shared" si="66"/>
        <v>0</v>
      </c>
      <c r="GI91" s="41">
        <f t="shared" si="58"/>
        <v>0</v>
      </c>
      <c r="GJ91" s="41">
        <f t="shared" si="58"/>
        <v>0</v>
      </c>
      <c r="GK91" s="41">
        <f t="shared" si="58"/>
        <v>0</v>
      </c>
      <c r="GL91" s="41">
        <f t="shared" si="58"/>
        <v>0</v>
      </c>
      <c r="GM91" s="41">
        <f t="shared" si="58"/>
        <v>0</v>
      </c>
      <c r="GN91" s="41">
        <f t="shared" si="58"/>
        <v>0</v>
      </c>
      <c r="GO91" s="41">
        <f t="shared" si="58"/>
        <v>0</v>
      </c>
      <c r="GP91" s="41">
        <f t="shared" si="58"/>
        <v>0</v>
      </c>
      <c r="GQ91" s="41">
        <f t="shared" si="58"/>
        <v>0</v>
      </c>
      <c r="GR91" s="41">
        <f t="shared" si="58"/>
        <v>0</v>
      </c>
      <c r="GS91" s="41">
        <f t="shared" si="58"/>
        <v>0</v>
      </c>
      <c r="GT91" s="41">
        <f t="shared" si="82"/>
        <v>0</v>
      </c>
      <c r="GU91" s="41">
        <f t="shared" si="82"/>
        <v>0</v>
      </c>
      <c r="GV91" s="41">
        <f t="shared" si="82"/>
        <v>0</v>
      </c>
      <c r="GW91" s="41">
        <f t="shared" si="82"/>
        <v>0</v>
      </c>
      <c r="GX91" s="41">
        <f t="shared" si="82"/>
        <v>0</v>
      </c>
      <c r="GY91" s="41">
        <f t="shared" si="59"/>
        <v>0</v>
      </c>
      <c r="GZ91" s="41">
        <f t="shared" si="59"/>
        <v>0</v>
      </c>
      <c r="HA91" s="41">
        <f t="shared" si="59"/>
        <v>0</v>
      </c>
      <c r="HB91" s="41">
        <f t="shared" si="59"/>
        <v>0</v>
      </c>
      <c r="HC91" s="41">
        <f t="shared" si="59"/>
        <v>0</v>
      </c>
      <c r="HD91" s="41">
        <f t="shared" si="59"/>
        <v>0</v>
      </c>
      <c r="HE91" s="41">
        <f t="shared" si="62"/>
        <v>0</v>
      </c>
      <c r="HF91" s="41">
        <f t="shared" si="62"/>
        <v>0</v>
      </c>
      <c r="HG91" s="41">
        <f t="shared" si="62"/>
        <v>0</v>
      </c>
      <c r="HH91" s="41">
        <f t="shared" si="62"/>
        <v>0</v>
      </c>
      <c r="HI91" s="41">
        <f t="shared" si="62"/>
        <v>0</v>
      </c>
      <c r="HJ91" s="41">
        <f t="shared" si="62"/>
        <v>0</v>
      </c>
    </row>
    <row r="92" spans="1:218" ht="14.4" x14ac:dyDescent="0.3">
      <c r="A92" s="42">
        <v>89</v>
      </c>
      <c r="B92" s="43">
        <f>'CMM4 - AUX CALC'!$CL$67</f>
        <v>0</v>
      </c>
      <c r="CM92" s="41">
        <f>$B92/(_xlfn.SINGLE(PrazoConcessao)*12-CM$3+1)</f>
        <v>0</v>
      </c>
      <c r="CN92" s="41">
        <f t="shared" ref="CN92" si="84">CM92</f>
        <v>0</v>
      </c>
      <c r="CO92" s="41">
        <f t="shared" si="83"/>
        <v>0</v>
      </c>
      <c r="CP92" s="41">
        <f t="shared" si="83"/>
        <v>0</v>
      </c>
      <c r="CQ92" s="41">
        <f t="shared" si="83"/>
        <v>0</v>
      </c>
      <c r="CR92" s="41">
        <f t="shared" si="83"/>
        <v>0</v>
      </c>
      <c r="CS92" s="41">
        <f t="shared" si="83"/>
        <v>0</v>
      </c>
      <c r="CT92" s="41">
        <f t="shared" si="83"/>
        <v>0</v>
      </c>
      <c r="CU92" s="41">
        <f t="shared" si="83"/>
        <v>0</v>
      </c>
      <c r="CV92" s="41">
        <f t="shared" si="81"/>
        <v>0</v>
      </c>
      <c r="CW92" s="41">
        <f t="shared" si="81"/>
        <v>0</v>
      </c>
      <c r="CX92" s="41">
        <f t="shared" si="81"/>
        <v>0</v>
      </c>
      <c r="CY92" s="41">
        <f t="shared" si="81"/>
        <v>0</v>
      </c>
      <c r="CZ92" s="41">
        <f t="shared" si="81"/>
        <v>0</v>
      </c>
      <c r="DA92" s="41">
        <f t="shared" si="81"/>
        <v>0</v>
      </c>
      <c r="DB92" s="41">
        <f t="shared" si="81"/>
        <v>0</v>
      </c>
      <c r="DC92" s="41">
        <f t="shared" si="81"/>
        <v>0</v>
      </c>
      <c r="DD92" s="41">
        <f t="shared" si="71"/>
        <v>0</v>
      </c>
      <c r="DE92" s="41">
        <f t="shared" si="71"/>
        <v>0</v>
      </c>
      <c r="DF92" s="41">
        <f t="shared" si="71"/>
        <v>0</v>
      </c>
      <c r="DG92" s="41">
        <f t="shared" si="71"/>
        <v>0</v>
      </c>
      <c r="DH92" s="41">
        <f t="shared" si="71"/>
        <v>0</v>
      </c>
      <c r="DI92" s="41">
        <f t="shared" si="71"/>
        <v>0</v>
      </c>
      <c r="DJ92" s="41">
        <f t="shared" si="71"/>
        <v>0</v>
      </c>
      <c r="DK92" s="41">
        <f t="shared" si="71"/>
        <v>0</v>
      </c>
      <c r="DL92" s="41">
        <f t="shared" si="71"/>
        <v>0</v>
      </c>
      <c r="DM92" s="41">
        <f t="shared" si="71"/>
        <v>0</v>
      </c>
      <c r="DN92" s="41">
        <f t="shared" si="71"/>
        <v>0</v>
      </c>
      <c r="DO92" s="41">
        <f t="shared" si="71"/>
        <v>0</v>
      </c>
      <c r="DP92" s="41">
        <f t="shared" si="71"/>
        <v>0</v>
      </c>
      <c r="DQ92" s="41">
        <f t="shared" si="76"/>
        <v>0</v>
      </c>
      <c r="DR92" s="41">
        <f t="shared" si="76"/>
        <v>0</v>
      </c>
      <c r="DS92" s="41">
        <f t="shared" si="76"/>
        <v>0</v>
      </c>
      <c r="DT92" s="41">
        <f t="shared" si="76"/>
        <v>0</v>
      </c>
      <c r="DU92" s="41">
        <f t="shared" si="76"/>
        <v>0</v>
      </c>
      <c r="DV92" s="41">
        <f t="shared" si="64"/>
        <v>0</v>
      </c>
      <c r="DW92" s="41">
        <f t="shared" si="64"/>
        <v>0</v>
      </c>
      <c r="DX92" s="41">
        <f t="shared" si="64"/>
        <v>0</v>
      </c>
      <c r="DY92" s="41">
        <f t="shared" si="64"/>
        <v>0</v>
      </c>
      <c r="DZ92" s="41">
        <f t="shared" si="64"/>
        <v>0</v>
      </c>
      <c r="EA92" s="41">
        <f t="shared" si="64"/>
        <v>0</v>
      </c>
      <c r="EB92" s="41">
        <f t="shared" si="64"/>
        <v>0</v>
      </c>
      <c r="EC92" s="41">
        <f t="shared" si="64"/>
        <v>0</v>
      </c>
      <c r="ED92" s="41">
        <f t="shared" si="64"/>
        <v>0</v>
      </c>
      <c r="EE92" s="41">
        <f t="shared" si="64"/>
        <v>0</v>
      </c>
      <c r="EF92" s="41">
        <f t="shared" si="77"/>
        <v>0</v>
      </c>
      <c r="EG92" s="41">
        <f t="shared" si="77"/>
        <v>0</v>
      </c>
      <c r="EH92" s="41">
        <f t="shared" si="77"/>
        <v>0</v>
      </c>
      <c r="EI92" s="41">
        <f t="shared" si="77"/>
        <v>0</v>
      </c>
      <c r="EJ92" s="41">
        <f t="shared" si="72"/>
        <v>0</v>
      </c>
      <c r="EK92" s="41">
        <f t="shared" si="72"/>
        <v>0</v>
      </c>
      <c r="EL92" s="41">
        <f t="shared" si="72"/>
        <v>0</v>
      </c>
      <c r="EM92" s="41">
        <f t="shared" si="72"/>
        <v>0</v>
      </c>
      <c r="EN92" s="41">
        <f t="shared" si="72"/>
        <v>0</v>
      </c>
      <c r="EO92" s="41">
        <f t="shared" si="72"/>
        <v>0</v>
      </c>
      <c r="EP92" s="41">
        <f t="shared" si="72"/>
        <v>0</v>
      </c>
      <c r="EQ92" s="41">
        <f t="shared" si="72"/>
        <v>0</v>
      </c>
      <c r="ER92" s="41">
        <f t="shared" si="72"/>
        <v>0</v>
      </c>
      <c r="ES92" s="41">
        <f t="shared" si="72"/>
        <v>0</v>
      </c>
      <c r="ET92" s="41">
        <f t="shared" si="72"/>
        <v>0</v>
      </c>
      <c r="EU92" s="41">
        <f t="shared" si="72"/>
        <v>0</v>
      </c>
      <c r="EV92" s="41">
        <f t="shared" si="72"/>
        <v>0</v>
      </c>
      <c r="EW92" s="41">
        <f t="shared" si="78"/>
        <v>0</v>
      </c>
      <c r="EX92" s="41">
        <f t="shared" si="78"/>
        <v>0</v>
      </c>
      <c r="EY92" s="41">
        <f t="shared" si="78"/>
        <v>0</v>
      </c>
      <c r="EZ92" s="41">
        <f t="shared" si="78"/>
        <v>0</v>
      </c>
      <c r="FA92" s="41">
        <f t="shared" si="78"/>
        <v>0</v>
      </c>
      <c r="FB92" s="41">
        <f t="shared" si="65"/>
        <v>0</v>
      </c>
      <c r="FC92" s="41">
        <f t="shared" si="65"/>
        <v>0</v>
      </c>
      <c r="FD92" s="41">
        <f t="shared" si="65"/>
        <v>0</v>
      </c>
      <c r="FE92" s="41">
        <f t="shared" si="65"/>
        <v>0</v>
      </c>
      <c r="FF92" s="41">
        <f t="shared" si="65"/>
        <v>0</v>
      </c>
      <c r="FG92" s="41">
        <f t="shared" si="65"/>
        <v>0</v>
      </c>
      <c r="FH92" s="41">
        <f t="shared" si="65"/>
        <v>0</v>
      </c>
      <c r="FI92" s="41">
        <f t="shared" si="65"/>
        <v>0</v>
      </c>
      <c r="FJ92" s="41">
        <f t="shared" si="65"/>
        <v>0</v>
      </c>
      <c r="FK92" s="41">
        <f t="shared" si="65"/>
        <v>0</v>
      </c>
      <c r="FL92" s="41">
        <f t="shared" si="79"/>
        <v>0</v>
      </c>
      <c r="FM92" s="41">
        <f t="shared" si="79"/>
        <v>0</v>
      </c>
      <c r="FN92" s="41">
        <f t="shared" si="79"/>
        <v>0</v>
      </c>
      <c r="FO92" s="41">
        <f t="shared" si="79"/>
        <v>0</v>
      </c>
      <c r="FP92" s="41">
        <f t="shared" si="73"/>
        <v>0</v>
      </c>
      <c r="FQ92" s="41">
        <f t="shared" si="73"/>
        <v>0</v>
      </c>
      <c r="FR92" s="41">
        <f t="shared" si="73"/>
        <v>0</v>
      </c>
      <c r="FS92" s="41">
        <f t="shared" si="73"/>
        <v>0</v>
      </c>
      <c r="FT92" s="41">
        <f t="shared" si="73"/>
        <v>0</v>
      </c>
      <c r="FU92" s="41">
        <f t="shared" si="73"/>
        <v>0</v>
      </c>
      <c r="FV92" s="41">
        <f t="shared" si="73"/>
        <v>0</v>
      </c>
      <c r="FW92" s="41">
        <f t="shared" si="73"/>
        <v>0</v>
      </c>
      <c r="FX92" s="41">
        <f t="shared" si="73"/>
        <v>0</v>
      </c>
      <c r="FY92" s="41">
        <f t="shared" si="73"/>
        <v>0</v>
      </c>
      <c r="FZ92" s="41">
        <f t="shared" si="73"/>
        <v>0</v>
      </c>
      <c r="GA92" s="41">
        <f t="shared" si="73"/>
        <v>0</v>
      </c>
      <c r="GB92" s="41">
        <f t="shared" si="73"/>
        <v>0</v>
      </c>
      <c r="GC92" s="41">
        <f t="shared" si="80"/>
        <v>0</v>
      </c>
      <c r="GD92" s="41">
        <f t="shared" si="80"/>
        <v>0</v>
      </c>
      <c r="GE92" s="41">
        <f t="shared" si="80"/>
        <v>0</v>
      </c>
      <c r="GF92" s="41">
        <f t="shared" si="80"/>
        <v>0</v>
      </c>
      <c r="GG92" s="41">
        <f t="shared" si="80"/>
        <v>0</v>
      </c>
      <c r="GH92" s="41">
        <f t="shared" si="66"/>
        <v>0</v>
      </c>
      <c r="GI92" s="41">
        <f t="shared" si="58"/>
        <v>0</v>
      </c>
      <c r="GJ92" s="41">
        <f t="shared" si="58"/>
        <v>0</v>
      </c>
      <c r="GK92" s="41">
        <f t="shared" si="58"/>
        <v>0</v>
      </c>
      <c r="GL92" s="41">
        <f t="shared" si="58"/>
        <v>0</v>
      </c>
      <c r="GM92" s="41">
        <f t="shared" si="58"/>
        <v>0</v>
      </c>
      <c r="GN92" s="41">
        <f t="shared" si="58"/>
        <v>0</v>
      </c>
      <c r="GO92" s="41">
        <f t="shared" si="58"/>
        <v>0</v>
      </c>
      <c r="GP92" s="41">
        <f t="shared" si="58"/>
        <v>0</v>
      </c>
      <c r="GQ92" s="41">
        <f t="shared" si="58"/>
        <v>0</v>
      </c>
      <c r="GR92" s="41">
        <f t="shared" si="58"/>
        <v>0</v>
      </c>
      <c r="GS92" s="41">
        <f t="shared" si="58"/>
        <v>0</v>
      </c>
      <c r="GT92" s="41">
        <f t="shared" si="82"/>
        <v>0</v>
      </c>
      <c r="GU92" s="41">
        <f t="shared" si="82"/>
        <v>0</v>
      </c>
      <c r="GV92" s="41">
        <f t="shared" si="82"/>
        <v>0</v>
      </c>
      <c r="GW92" s="41">
        <f t="shared" si="82"/>
        <v>0</v>
      </c>
      <c r="GX92" s="41">
        <f t="shared" si="82"/>
        <v>0</v>
      </c>
      <c r="GY92" s="41">
        <f t="shared" si="59"/>
        <v>0</v>
      </c>
      <c r="GZ92" s="41">
        <f t="shared" si="59"/>
        <v>0</v>
      </c>
      <c r="HA92" s="41">
        <f t="shared" si="59"/>
        <v>0</v>
      </c>
      <c r="HB92" s="41">
        <f t="shared" si="59"/>
        <v>0</v>
      </c>
      <c r="HC92" s="41">
        <f t="shared" si="59"/>
        <v>0</v>
      </c>
      <c r="HD92" s="41">
        <f t="shared" si="59"/>
        <v>0</v>
      </c>
      <c r="HE92" s="41">
        <f t="shared" si="62"/>
        <v>0</v>
      </c>
      <c r="HF92" s="41">
        <f t="shared" si="62"/>
        <v>0</v>
      </c>
      <c r="HG92" s="41">
        <f t="shared" si="62"/>
        <v>0</v>
      </c>
      <c r="HH92" s="41">
        <f t="shared" si="62"/>
        <v>0</v>
      </c>
      <c r="HI92" s="41">
        <f t="shared" si="62"/>
        <v>0</v>
      </c>
      <c r="HJ92" s="41">
        <f t="shared" si="62"/>
        <v>0</v>
      </c>
    </row>
    <row r="93" spans="1:218" ht="14.4" x14ac:dyDescent="0.3">
      <c r="A93" s="42">
        <v>90</v>
      </c>
      <c r="B93" s="43">
        <f>'CMM4 - AUX CALC'!$CM$67</f>
        <v>0</v>
      </c>
      <c r="CN93" s="41">
        <f>$B93/(_xlfn.SINGLE(PrazoConcessao)*12-CN$3+1)</f>
        <v>0</v>
      </c>
      <c r="CO93" s="41">
        <f t="shared" si="83"/>
        <v>0</v>
      </c>
      <c r="CP93" s="41">
        <f t="shared" si="83"/>
        <v>0</v>
      </c>
      <c r="CQ93" s="41">
        <f t="shared" si="83"/>
        <v>0</v>
      </c>
      <c r="CR93" s="41">
        <f t="shared" si="83"/>
        <v>0</v>
      </c>
      <c r="CS93" s="41">
        <f t="shared" si="83"/>
        <v>0</v>
      </c>
      <c r="CT93" s="41">
        <f t="shared" si="83"/>
        <v>0</v>
      </c>
      <c r="CU93" s="41">
        <f t="shared" si="83"/>
        <v>0</v>
      </c>
      <c r="CV93" s="41">
        <f t="shared" si="81"/>
        <v>0</v>
      </c>
      <c r="CW93" s="41">
        <f t="shared" si="81"/>
        <v>0</v>
      </c>
      <c r="CX93" s="41">
        <f t="shared" si="81"/>
        <v>0</v>
      </c>
      <c r="CY93" s="41">
        <f t="shared" si="81"/>
        <v>0</v>
      </c>
      <c r="CZ93" s="41">
        <f t="shared" si="81"/>
        <v>0</v>
      </c>
      <c r="DA93" s="41">
        <f t="shared" si="81"/>
        <v>0</v>
      </c>
      <c r="DB93" s="41">
        <f t="shared" si="81"/>
        <v>0</v>
      </c>
      <c r="DC93" s="41">
        <f t="shared" si="81"/>
        <v>0</v>
      </c>
      <c r="DD93" s="41">
        <f t="shared" si="71"/>
        <v>0</v>
      </c>
      <c r="DE93" s="41">
        <f t="shared" si="71"/>
        <v>0</v>
      </c>
      <c r="DF93" s="41">
        <f t="shared" si="71"/>
        <v>0</v>
      </c>
      <c r="DG93" s="41">
        <f t="shared" si="71"/>
        <v>0</v>
      </c>
      <c r="DH93" s="41">
        <f t="shared" si="71"/>
        <v>0</v>
      </c>
      <c r="DI93" s="41">
        <f t="shared" si="71"/>
        <v>0</v>
      </c>
      <c r="DJ93" s="41">
        <f t="shared" si="71"/>
        <v>0</v>
      </c>
      <c r="DK93" s="41">
        <f t="shared" si="71"/>
        <v>0</v>
      </c>
      <c r="DL93" s="41">
        <f t="shared" si="71"/>
        <v>0</v>
      </c>
      <c r="DM93" s="41">
        <f t="shared" si="71"/>
        <v>0</v>
      </c>
      <c r="DN93" s="41">
        <f t="shared" si="71"/>
        <v>0</v>
      </c>
      <c r="DO93" s="41">
        <f t="shared" si="71"/>
        <v>0</v>
      </c>
      <c r="DP93" s="41">
        <f t="shared" si="71"/>
        <v>0</v>
      </c>
      <c r="DQ93" s="41">
        <f t="shared" si="76"/>
        <v>0</v>
      </c>
      <c r="DR93" s="41">
        <f t="shared" si="76"/>
        <v>0</v>
      </c>
      <c r="DS93" s="41">
        <f t="shared" si="76"/>
        <v>0</v>
      </c>
      <c r="DT93" s="41">
        <f t="shared" si="76"/>
        <v>0</v>
      </c>
      <c r="DU93" s="41">
        <f t="shared" si="76"/>
        <v>0</v>
      </c>
      <c r="DV93" s="41">
        <f t="shared" si="64"/>
        <v>0</v>
      </c>
      <c r="DW93" s="41">
        <f t="shared" si="64"/>
        <v>0</v>
      </c>
      <c r="DX93" s="41">
        <f t="shared" si="64"/>
        <v>0</v>
      </c>
      <c r="DY93" s="41">
        <f t="shared" si="64"/>
        <v>0</v>
      </c>
      <c r="DZ93" s="41">
        <f t="shared" si="64"/>
        <v>0</v>
      </c>
      <c r="EA93" s="41">
        <f t="shared" si="64"/>
        <v>0</v>
      </c>
      <c r="EB93" s="41">
        <f t="shared" si="64"/>
        <v>0</v>
      </c>
      <c r="EC93" s="41">
        <f t="shared" si="64"/>
        <v>0</v>
      </c>
      <c r="ED93" s="41">
        <f t="shared" si="64"/>
        <v>0</v>
      </c>
      <c r="EE93" s="41">
        <f t="shared" si="64"/>
        <v>0</v>
      </c>
      <c r="EF93" s="41">
        <f t="shared" si="77"/>
        <v>0</v>
      </c>
      <c r="EG93" s="41">
        <f t="shared" si="77"/>
        <v>0</v>
      </c>
      <c r="EH93" s="41">
        <f t="shared" si="77"/>
        <v>0</v>
      </c>
      <c r="EI93" s="41">
        <f t="shared" si="77"/>
        <v>0</v>
      </c>
      <c r="EJ93" s="41">
        <f t="shared" si="72"/>
        <v>0</v>
      </c>
      <c r="EK93" s="41">
        <f t="shared" si="72"/>
        <v>0</v>
      </c>
      <c r="EL93" s="41">
        <f t="shared" si="72"/>
        <v>0</v>
      </c>
      <c r="EM93" s="41">
        <f t="shared" si="72"/>
        <v>0</v>
      </c>
      <c r="EN93" s="41">
        <f t="shared" si="72"/>
        <v>0</v>
      </c>
      <c r="EO93" s="41">
        <f t="shared" si="72"/>
        <v>0</v>
      </c>
      <c r="EP93" s="41">
        <f t="shared" si="72"/>
        <v>0</v>
      </c>
      <c r="EQ93" s="41">
        <f t="shared" si="72"/>
        <v>0</v>
      </c>
      <c r="ER93" s="41">
        <f t="shared" si="72"/>
        <v>0</v>
      </c>
      <c r="ES93" s="41">
        <f t="shared" si="72"/>
        <v>0</v>
      </c>
      <c r="ET93" s="41">
        <f t="shared" si="72"/>
        <v>0</v>
      </c>
      <c r="EU93" s="41">
        <f t="shared" si="72"/>
        <v>0</v>
      </c>
      <c r="EV93" s="41">
        <f t="shared" si="72"/>
        <v>0</v>
      </c>
      <c r="EW93" s="41">
        <f t="shared" si="78"/>
        <v>0</v>
      </c>
      <c r="EX93" s="41">
        <f t="shared" si="78"/>
        <v>0</v>
      </c>
      <c r="EY93" s="41">
        <f t="shared" si="78"/>
        <v>0</v>
      </c>
      <c r="EZ93" s="41">
        <f t="shared" si="78"/>
        <v>0</v>
      </c>
      <c r="FA93" s="41">
        <f t="shared" si="78"/>
        <v>0</v>
      </c>
      <c r="FB93" s="41">
        <f t="shared" si="65"/>
        <v>0</v>
      </c>
      <c r="FC93" s="41">
        <f t="shared" si="65"/>
        <v>0</v>
      </c>
      <c r="FD93" s="41">
        <f t="shared" si="65"/>
        <v>0</v>
      </c>
      <c r="FE93" s="41">
        <f t="shared" si="65"/>
        <v>0</v>
      </c>
      <c r="FF93" s="41">
        <f t="shared" si="65"/>
        <v>0</v>
      </c>
      <c r="FG93" s="41">
        <f t="shared" si="65"/>
        <v>0</v>
      </c>
      <c r="FH93" s="41">
        <f t="shared" si="65"/>
        <v>0</v>
      </c>
      <c r="FI93" s="41">
        <f t="shared" si="65"/>
        <v>0</v>
      </c>
      <c r="FJ93" s="41">
        <f t="shared" si="65"/>
        <v>0</v>
      </c>
      <c r="FK93" s="41">
        <f t="shared" si="65"/>
        <v>0</v>
      </c>
      <c r="FL93" s="41">
        <f t="shared" si="79"/>
        <v>0</v>
      </c>
      <c r="FM93" s="41">
        <f t="shared" si="79"/>
        <v>0</v>
      </c>
      <c r="FN93" s="41">
        <f t="shared" si="79"/>
        <v>0</v>
      </c>
      <c r="FO93" s="41">
        <f t="shared" si="79"/>
        <v>0</v>
      </c>
      <c r="FP93" s="41">
        <f t="shared" si="73"/>
        <v>0</v>
      </c>
      <c r="FQ93" s="41">
        <f t="shared" si="73"/>
        <v>0</v>
      </c>
      <c r="FR93" s="41">
        <f t="shared" si="73"/>
        <v>0</v>
      </c>
      <c r="FS93" s="41">
        <f t="shared" si="73"/>
        <v>0</v>
      </c>
      <c r="FT93" s="41">
        <f t="shared" si="73"/>
        <v>0</v>
      </c>
      <c r="FU93" s="41">
        <f t="shared" si="73"/>
        <v>0</v>
      </c>
      <c r="FV93" s="41">
        <f t="shared" si="73"/>
        <v>0</v>
      </c>
      <c r="FW93" s="41">
        <f t="shared" si="73"/>
        <v>0</v>
      </c>
      <c r="FX93" s="41">
        <f t="shared" si="73"/>
        <v>0</v>
      </c>
      <c r="FY93" s="41">
        <f t="shared" si="73"/>
        <v>0</v>
      </c>
      <c r="FZ93" s="41">
        <f t="shared" si="73"/>
        <v>0</v>
      </c>
      <c r="GA93" s="41">
        <f t="shared" si="73"/>
        <v>0</v>
      </c>
      <c r="GB93" s="41">
        <f t="shared" si="73"/>
        <v>0</v>
      </c>
      <c r="GC93" s="41">
        <f t="shared" si="80"/>
        <v>0</v>
      </c>
      <c r="GD93" s="41">
        <f t="shared" si="80"/>
        <v>0</v>
      </c>
      <c r="GE93" s="41">
        <f t="shared" si="80"/>
        <v>0</v>
      </c>
      <c r="GF93" s="41">
        <f t="shared" si="80"/>
        <v>0</v>
      </c>
      <c r="GG93" s="41">
        <f t="shared" si="80"/>
        <v>0</v>
      </c>
      <c r="GH93" s="41">
        <f t="shared" si="66"/>
        <v>0</v>
      </c>
      <c r="GI93" s="41">
        <f t="shared" si="58"/>
        <v>0</v>
      </c>
      <c r="GJ93" s="41">
        <f t="shared" si="58"/>
        <v>0</v>
      </c>
      <c r="GK93" s="41">
        <f t="shared" si="58"/>
        <v>0</v>
      </c>
      <c r="GL93" s="41">
        <f t="shared" si="58"/>
        <v>0</v>
      </c>
      <c r="GM93" s="41">
        <f t="shared" si="58"/>
        <v>0</v>
      </c>
      <c r="GN93" s="41">
        <f t="shared" si="58"/>
        <v>0</v>
      </c>
      <c r="GO93" s="41">
        <f t="shared" si="58"/>
        <v>0</v>
      </c>
      <c r="GP93" s="41">
        <f t="shared" si="58"/>
        <v>0</v>
      </c>
      <c r="GQ93" s="41">
        <f t="shared" si="58"/>
        <v>0</v>
      </c>
      <c r="GR93" s="41">
        <f t="shared" si="58"/>
        <v>0</v>
      </c>
      <c r="GS93" s="41">
        <f t="shared" si="58"/>
        <v>0</v>
      </c>
      <c r="GT93" s="41">
        <f t="shared" si="82"/>
        <v>0</v>
      </c>
      <c r="GU93" s="41">
        <f t="shared" si="82"/>
        <v>0</v>
      </c>
      <c r="GV93" s="41">
        <f t="shared" si="82"/>
        <v>0</v>
      </c>
      <c r="GW93" s="41">
        <f t="shared" si="82"/>
        <v>0</v>
      </c>
      <c r="GX93" s="41">
        <f t="shared" si="82"/>
        <v>0</v>
      </c>
      <c r="GY93" s="41">
        <f t="shared" si="59"/>
        <v>0</v>
      </c>
      <c r="GZ93" s="41">
        <f t="shared" si="59"/>
        <v>0</v>
      </c>
      <c r="HA93" s="41">
        <f t="shared" si="59"/>
        <v>0</v>
      </c>
      <c r="HB93" s="41">
        <f t="shared" si="59"/>
        <v>0</v>
      </c>
      <c r="HC93" s="41">
        <f t="shared" si="59"/>
        <v>0</v>
      </c>
      <c r="HD93" s="41">
        <f t="shared" si="59"/>
        <v>0</v>
      </c>
      <c r="HE93" s="41">
        <f t="shared" si="62"/>
        <v>0</v>
      </c>
      <c r="HF93" s="41">
        <f t="shared" si="62"/>
        <v>0</v>
      </c>
      <c r="HG93" s="41">
        <f t="shared" si="62"/>
        <v>0</v>
      </c>
      <c r="HH93" s="41">
        <f t="shared" si="62"/>
        <v>0</v>
      </c>
      <c r="HI93" s="41">
        <f t="shared" si="62"/>
        <v>0</v>
      </c>
      <c r="HJ93" s="41">
        <f t="shared" si="62"/>
        <v>0</v>
      </c>
    </row>
    <row r="94" spans="1:218" ht="14.4" x14ac:dyDescent="0.3">
      <c r="A94" s="42">
        <v>91</v>
      </c>
      <c r="B94" s="43">
        <f>'CMM4 - AUX CALC'!$CN$67</f>
        <v>0</v>
      </c>
      <c r="CO94" s="41">
        <f>$B94/(_xlfn.SINGLE(PrazoConcessao)*12-CO$3+1)</f>
        <v>0</v>
      </c>
      <c r="CP94" s="41">
        <f t="shared" si="83"/>
        <v>0</v>
      </c>
      <c r="CQ94" s="41">
        <f t="shared" si="83"/>
        <v>0</v>
      </c>
      <c r="CR94" s="41">
        <f t="shared" si="83"/>
        <v>0</v>
      </c>
      <c r="CS94" s="41">
        <f t="shared" si="83"/>
        <v>0</v>
      </c>
      <c r="CT94" s="41">
        <f t="shared" si="83"/>
        <v>0</v>
      </c>
      <c r="CU94" s="41">
        <f t="shared" si="83"/>
        <v>0</v>
      </c>
      <c r="CV94" s="41">
        <f t="shared" si="81"/>
        <v>0</v>
      </c>
      <c r="CW94" s="41">
        <f t="shared" si="81"/>
        <v>0</v>
      </c>
      <c r="CX94" s="41">
        <f t="shared" si="81"/>
        <v>0</v>
      </c>
      <c r="CY94" s="41">
        <f t="shared" si="81"/>
        <v>0</v>
      </c>
      <c r="CZ94" s="41">
        <f t="shared" si="81"/>
        <v>0</v>
      </c>
      <c r="DA94" s="41">
        <f t="shared" si="81"/>
        <v>0</v>
      </c>
      <c r="DB94" s="41">
        <f t="shared" si="81"/>
        <v>0</v>
      </c>
      <c r="DC94" s="41">
        <f t="shared" si="81"/>
        <v>0</v>
      </c>
      <c r="DD94" s="41">
        <f t="shared" si="71"/>
        <v>0</v>
      </c>
      <c r="DE94" s="41">
        <f t="shared" si="71"/>
        <v>0</v>
      </c>
      <c r="DF94" s="41">
        <f t="shared" si="71"/>
        <v>0</v>
      </c>
      <c r="DG94" s="41">
        <f t="shared" si="71"/>
        <v>0</v>
      </c>
      <c r="DH94" s="41">
        <f t="shared" si="71"/>
        <v>0</v>
      </c>
      <c r="DI94" s="41">
        <f t="shared" si="71"/>
        <v>0</v>
      </c>
      <c r="DJ94" s="41">
        <f t="shared" si="71"/>
        <v>0</v>
      </c>
      <c r="DK94" s="41">
        <f t="shared" si="71"/>
        <v>0</v>
      </c>
      <c r="DL94" s="41">
        <f t="shared" si="71"/>
        <v>0</v>
      </c>
      <c r="DM94" s="41">
        <f t="shared" si="71"/>
        <v>0</v>
      </c>
      <c r="DN94" s="41">
        <f t="shared" si="71"/>
        <v>0</v>
      </c>
      <c r="DO94" s="41">
        <f t="shared" si="71"/>
        <v>0</v>
      </c>
      <c r="DP94" s="41">
        <f t="shared" si="71"/>
        <v>0</v>
      </c>
      <c r="DQ94" s="41">
        <f t="shared" si="76"/>
        <v>0</v>
      </c>
      <c r="DR94" s="41">
        <f t="shared" si="76"/>
        <v>0</v>
      </c>
      <c r="DS94" s="41">
        <f t="shared" si="76"/>
        <v>0</v>
      </c>
      <c r="DT94" s="41">
        <f t="shared" si="76"/>
        <v>0</v>
      </c>
      <c r="DU94" s="41">
        <f t="shared" si="76"/>
        <v>0</v>
      </c>
      <c r="DV94" s="41">
        <f t="shared" si="64"/>
        <v>0</v>
      </c>
      <c r="DW94" s="41">
        <f t="shared" si="64"/>
        <v>0</v>
      </c>
      <c r="DX94" s="41">
        <f t="shared" si="64"/>
        <v>0</v>
      </c>
      <c r="DY94" s="41">
        <f t="shared" si="64"/>
        <v>0</v>
      </c>
      <c r="DZ94" s="41">
        <f t="shared" si="64"/>
        <v>0</v>
      </c>
      <c r="EA94" s="41">
        <f t="shared" si="64"/>
        <v>0</v>
      </c>
      <c r="EB94" s="41">
        <f t="shared" si="64"/>
        <v>0</v>
      </c>
      <c r="EC94" s="41">
        <f t="shared" si="64"/>
        <v>0</v>
      </c>
      <c r="ED94" s="41">
        <f t="shared" si="64"/>
        <v>0</v>
      </c>
      <c r="EE94" s="41">
        <f t="shared" si="64"/>
        <v>0</v>
      </c>
      <c r="EF94" s="41">
        <f t="shared" si="77"/>
        <v>0</v>
      </c>
      <c r="EG94" s="41">
        <f t="shared" si="77"/>
        <v>0</v>
      </c>
      <c r="EH94" s="41">
        <f t="shared" si="77"/>
        <v>0</v>
      </c>
      <c r="EI94" s="41">
        <f t="shared" si="77"/>
        <v>0</v>
      </c>
      <c r="EJ94" s="41">
        <f t="shared" si="72"/>
        <v>0</v>
      </c>
      <c r="EK94" s="41">
        <f t="shared" si="72"/>
        <v>0</v>
      </c>
      <c r="EL94" s="41">
        <f t="shared" si="72"/>
        <v>0</v>
      </c>
      <c r="EM94" s="41">
        <f t="shared" si="72"/>
        <v>0</v>
      </c>
      <c r="EN94" s="41">
        <f t="shared" si="72"/>
        <v>0</v>
      </c>
      <c r="EO94" s="41">
        <f t="shared" si="72"/>
        <v>0</v>
      </c>
      <c r="EP94" s="41">
        <f t="shared" si="72"/>
        <v>0</v>
      </c>
      <c r="EQ94" s="41">
        <f t="shared" si="72"/>
        <v>0</v>
      </c>
      <c r="ER94" s="41">
        <f t="shared" si="72"/>
        <v>0</v>
      </c>
      <c r="ES94" s="41">
        <f t="shared" si="72"/>
        <v>0</v>
      </c>
      <c r="ET94" s="41">
        <f t="shared" si="72"/>
        <v>0</v>
      </c>
      <c r="EU94" s="41">
        <f t="shared" si="72"/>
        <v>0</v>
      </c>
      <c r="EV94" s="41">
        <f t="shared" si="72"/>
        <v>0</v>
      </c>
      <c r="EW94" s="41">
        <f t="shared" si="78"/>
        <v>0</v>
      </c>
      <c r="EX94" s="41">
        <f t="shared" si="78"/>
        <v>0</v>
      </c>
      <c r="EY94" s="41">
        <f t="shared" si="78"/>
        <v>0</v>
      </c>
      <c r="EZ94" s="41">
        <f t="shared" si="78"/>
        <v>0</v>
      </c>
      <c r="FA94" s="41">
        <f t="shared" si="78"/>
        <v>0</v>
      </c>
      <c r="FB94" s="41">
        <f t="shared" si="65"/>
        <v>0</v>
      </c>
      <c r="FC94" s="41">
        <f t="shared" si="65"/>
        <v>0</v>
      </c>
      <c r="FD94" s="41">
        <f t="shared" si="65"/>
        <v>0</v>
      </c>
      <c r="FE94" s="41">
        <f t="shared" si="65"/>
        <v>0</v>
      </c>
      <c r="FF94" s="41">
        <f t="shared" si="65"/>
        <v>0</v>
      </c>
      <c r="FG94" s="41">
        <f t="shared" si="65"/>
        <v>0</v>
      </c>
      <c r="FH94" s="41">
        <f t="shared" si="65"/>
        <v>0</v>
      </c>
      <c r="FI94" s="41">
        <f t="shared" si="65"/>
        <v>0</v>
      </c>
      <c r="FJ94" s="41">
        <f t="shared" si="65"/>
        <v>0</v>
      </c>
      <c r="FK94" s="41">
        <f t="shared" si="65"/>
        <v>0</v>
      </c>
      <c r="FL94" s="41">
        <f t="shared" si="79"/>
        <v>0</v>
      </c>
      <c r="FM94" s="41">
        <f t="shared" si="79"/>
        <v>0</v>
      </c>
      <c r="FN94" s="41">
        <f t="shared" si="79"/>
        <v>0</v>
      </c>
      <c r="FO94" s="41">
        <f t="shared" si="79"/>
        <v>0</v>
      </c>
      <c r="FP94" s="41">
        <f t="shared" si="73"/>
        <v>0</v>
      </c>
      <c r="FQ94" s="41">
        <f t="shared" si="73"/>
        <v>0</v>
      </c>
      <c r="FR94" s="41">
        <f t="shared" si="73"/>
        <v>0</v>
      </c>
      <c r="FS94" s="41">
        <f t="shared" si="73"/>
        <v>0</v>
      </c>
      <c r="FT94" s="41">
        <f t="shared" si="73"/>
        <v>0</v>
      </c>
      <c r="FU94" s="41">
        <f t="shared" si="73"/>
        <v>0</v>
      </c>
      <c r="FV94" s="41">
        <f t="shared" si="73"/>
        <v>0</v>
      </c>
      <c r="FW94" s="41">
        <f t="shared" si="73"/>
        <v>0</v>
      </c>
      <c r="FX94" s="41">
        <f t="shared" si="73"/>
        <v>0</v>
      </c>
      <c r="FY94" s="41">
        <f t="shared" si="73"/>
        <v>0</v>
      </c>
      <c r="FZ94" s="41">
        <f t="shared" si="73"/>
        <v>0</v>
      </c>
      <c r="GA94" s="41">
        <f t="shared" si="73"/>
        <v>0</v>
      </c>
      <c r="GB94" s="41">
        <f t="shared" si="73"/>
        <v>0</v>
      </c>
      <c r="GC94" s="41">
        <f t="shared" si="80"/>
        <v>0</v>
      </c>
      <c r="GD94" s="41">
        <f t="shared" si="80"/>
        <v>0</v>
      </c>
      <c r="GE94" s="41">
        <f t="shared" si="80"/>
        <v>0</v>
      </c>
      <c r="GF94" s="41">
        <f t="shared" si="80"/>
        <v>0</v>
      </c>
      <c r="GG94" s="41">
        <f t="shared" si="80"/>
        <v>0</v>
      </c>
      <c r="GH94" s="41">
        <f t="shared" si="66"/>
        <v>0</v>
      </c>
      <c r="GI94" s="41">
        <f t="shared" si="58"/>
        <v>0</v>
      </c>
      <c r="GJ94" s="41">
        <f t="shared" si="58"/>
        <v>0</v>
      </c>
      <c r="GK94" s="41">
        <f t="shared" si="58"/>
        <v>0</v>
      </c>
      <c r="GL94" s="41">
        <f t="shared" si="58"/>
        <v>0</v>
      </c>
      <c r="GM94" s="41">
        <f t="shared" si="58"/>
        <v>0</v>
      </c>
      <c r="GN94" s="41">
        <f t="shared" si="58"/>
        <v>0</v>
      </c>
      <c r="GO94" s="41">
        <f t="shared" si="58"/>
        <v>0</v>
      </c>
      <c r="GP94" s="41">
        <f t="shared" si="58"/>
        <v>0</v>
      </c>
      <c r="GQ94" s="41">
        <f t="shared" si="58"/>
        <v>0</v>
      </c>
      <c r="GR94" s="41">
        <f t="shared" si="58"/>
        <v>0</v>
      </c>
      <c r="GS94" s="41">
        <f t="shared" si="58"/>
        <v>0</v>
      </c>
      <c r="GT94" s="41">
        <f t="shared" si="82"/>
        <v>0</v>
      </c>
      <c r="GU94" s="41">
        <f t="shared" si="82"/>
        <v>0</v>
      </c>
      <c r="GV94" s="41">
        <f t="shared" si="82"/>
        <v>0</v>
      </c>
      <c r="GW94" s="41">
        <f t="shared" si="82"/>
        <v>0</v>
      </c>
      <c r="GX94" s="41">
        <f t="shared" si="82"/>
        <v>0</v>
      </c>
      <c r="GY94" s="41">
        <f t="shared" si="59"/>
        <v>0</v>
      </c>
      <c r="GZ94" s="41">
        <f t="shared" si="59"/>
        <v>0</v>
      </c>
      <c r="HA94" s="41">
        <f t="shared" si="59"/>
        <v>0</v>
      </c>
      <c r="HB94" s="41">
        <f t="shared" si="59"/>
        <v>0</v>
      </c>
      <c r="HC94" s="41">
        <f t="shared" si="59"/>
        <v>0</v>
      </c>
      <c r="HD94" s="41">
        <f t="shared" si="59"/>
        <v>0</v>
      </c>
      <c r="HE94" s="41">
        <f t="shared" si="62"/>
        <v>0</v>
      </c>
      <c r="HF94" s="41">
        <f t="shared" si="62"/>
        <v>0</v>
      </c>
      <c r="HG94" s="41">
        <f t="shared" si="62"/>
        <v>0</v>
      </c>
      <c r="HH94" s="41">
        <f t="shared" si="62"/>
        <v>0</v>
      </c>
      <c r="HI94" s="41">
        <f t="shared" si="62"/>
        <v>0</v>
      </c>
      <c r="HJ94" s="41">
        <f t="shared" si="62"/>
        <v>0</v>
      </c>
    </row>
    <row r="95" spans="1:218" ht="14.4" x14ac:dyDescent="0.3">
      <c r="A95" s="42">
        <v>92</v>
      </c>
      <c r="B95" s="43">
        <f>'CMM4 - AUX CALC'!$CO$67</f>
        <v>0</v>
      </c>
      <c r="CP95" s="41">
        <f>$B95/(_xlfn.SINGLE(PrazoConcessao)*12-CP$3+1)</f>
        <v>0</v>
      </c>
      <c r="CQ95" s="41">
        <f t="shared" si="83"/>
        <v>0</v>
      </c>
      <c r="CR95" s="41">
        <f t="shared" si="83"/>
        <v>0</v>
      </c>
      <c r="CS95" s="41">
        <f t="shared" si="83"/>
        <v>0</v>
      </c>
      <c r="CT95" s="41">
        <f t="shared" si="83"/>
        <v>0</v>
      </c>
      <c r="CU95" s="41">
        <f t="shared" si="83"/>
        <v>0</v>
      </c>
      <c r="CV95" s="41">
        <f t="shared" si="81"/>
        <v>0</v>
      </c>
      <c r="CW95" s="41">
        <f t="shared" si="81"/>
        <v>0</v>
      </c>
      <c r="CX95" s="41">
        <f t="shared" si="81"/>
        <v>0</v>
      </c>
      <c r="CY95" s="41">
        <f t="shared" si="81"/>
        <v>0</v>
      </c>
      <c r="CZ95" s="41">
        <f t="shared" si="81"/>
        <v>0</v>
      </c>
      <c r="DA95" s="41">
        <f t="shared" si="81"/>
        <v>0</v>
      </c>
      <c r="DB95" s="41">
        <f t="shared" si="81"/>
        <v>0</v>
      </c>
      <c r="DC95" s="41">
        <f t="shared" si="81"/>
        <v>0</v>
      </c>
      <c r="DD95" s="41">
        <f t="shared" si="71"/>
        <v>0</v>
      </c>
      <c r="DE95" s="41">
        <f t="shared" si="71"/>
        <v>0</v>
      </c>
      <c r="DF95" s="41">
        <f t="shared" si="71"/>
        <v>0</v>
      </c>
      <c r="DG95" s="41">
        <f t="shared" si="71"/>
        <v>0</v>
      </c>
      <c r="DH95" s="41">
        <f t="shared" si="71"/>
        <v>0</v>
      </c>
      <c r="DI95" s="41">
        <f t="shared" si="71"/>
        <v>0</v>
      </c>
      <c r="DJ95" s="41">
        <f t="shared" si="71"/>
        <v>0</v>
      </c>
      <c r="DK95" s="41">
        <f t="shared" si="71"/>
        <v>0</v>
      </c>
      <c r="DL95" s="41">
        <f t="shared" si="71"/>
        <v>0</v>
      </c>
      <c r="DM95" s="41">
        <f t="shared" si="71"/>
        <v>0</v>
      </c>
      <c r="DN95" s="41">
        <f t="shared" si="71"/>
        <v>0</v>
      </c>
      <c r="DO95" s="41">
        <f t="shared" si="71"/>
        <v>0</v>
      </c>
      <c r="DP95" s="41">
        <f t="shared" si="71"/>
        <v>0</v>
      </c>
      <c r="DQ95" s="41">
        <f t="shared" si="76"/>
        <v>0</v>
      </c>
      <c r="DR95" s="41">
        <f t="shared" si="76"/>
        <v>0</v>
      </c>
      <c r="DS95" s="41">
        <f t="shared" si="76"/>
        <v>0</v>
      </c>
      <c r="DT95" s="41">
        <f t="shared" si="76"/>
        <v>0</v>
      </c>
      <c r="DU95" s="41">
        <f t="shared" si="76"/>
        <v>0</v>
      </c>
      <c r="DV95" s="41">
        <f t="shared" si="64"/>
        <v>0</v>
      </c>
      <c r="DW95" s="41">
        <f t="shared" si="64"/>
        <v>0</v>
      </c>
      <c r="DX95" s="41">
        <f t="shared" si="64"/>
        <v>0</v>
      </c>
      <c r="DY95" s="41">
        <f t="shared" si="64"/>
        <v>0</v>
      </c>
      <c r="DZ95" s="41">
        <f t="shared" si="64"/>
        <v>0</v>
      </c>
      <c r="EA95" s="41">
        <f t="shared" si="64"/>
        <v>0</v>
      </c>
      <c r="EB95" s="41">
        <f t="shared" si="64"/>
        <v>0</v>
      </c>
      <c r="EC95" s="41">
        <f t="shared" si="64"/>
        <v>0</v>
      </c>
      <c r="ED95" s="41">
        <f t="shared" si="64"/>
        <v>0</v>
      </c>
      <c r="EE95" s="41">
        <f t="shared" si="64"/>
        <v>0</v>
      </c>
      <c r="EF95" s="41">
        <f t="shared" si="77"/>
        <v>0</v>
      </c>
      <c r="EG95" s="41">
        <f t="shared" si="77"/>
        <v>0</v>
      </c>
      <c r="EH95" s="41">
        <f t="shared" si="77"/>
        <v>0</v>
      </c>
      <c r="EI95" s="41">
        <f t="shared" si="77"/>
        <v>0</v>
      </c>
      <c r="EJ95" s="41">
        <f t="shared" si="72"/>
        <v>0</v>
      </c>
      <c r="EK95" s="41">
        <f t="shared" si="72"/>
        <v>0</v>
      </c>
      <c r="EL95" s="41">
        <f t="shared" si="72"/>
        <v>0</v>
      </c>
      <c r="EM95" s="41">
        <f t="shared" si="72"/>
        <v>0</v>
      </c>
      <c r="EN95" s="41">
        <f t="shared" si="72"/>
        <v>0</v>
      </c>
      <c r="EO95" s="41">
        <f t="shared" si="72"/>
        <v>0</v>
      </c>
      <c r="EP95" s="41">
        <f t="shared" si="72"/>
        <v>0</v>
      </c>
      <c r="EQ95" s="41">
        <f t="shared" si="72"/>
        <v>0</v>
      </c>
      <c r="ER95" s="41">
        <f t="shared" si="72"/>
        <v>0</v>
      </c>
      <c r="ES95" s="41">
        <f t="shared" si="72"/>
        <v>0</v>
      </c>
      <c r="ET95" s="41">
        <f t="shared" si="72"/>
        <v>0</v>
      </c>
      <c r="EU95" s="41">
        <f t="shared" si="72"/>
        <v>0</v>
      </c>
      <c r="EV95" s="41">
        <f t="shared" si="72"/>
        <v>0</v>
      </c>
      <c r="EW95" s="41">
        <f t="shared" si="78"/>
        <v>0</v>
      </c>
      <c r="EX95" s="41">
        <f t="shared" si="78"/>
        <v>0</v>
      </c>
      <c r="EY95" s="41">
        <f t="shared" si="78"/>
        <v>0</v>
      </c>
      <c r="EZ95" s="41">
        <f t="shared" si="78"/>
        <v>0</v>
      </c>
      <c r="FA95" s="41">
        <f t="shared" si="78"/>
        <v>0</v>
      </c>
      <c r="FB95" s="41">
        <f t="shared" si="65"/>
        <v>0</v>
      </c>
      <c r="FC95" s="41">
        <f t="shared" si="65"/>
        <v>0</v>
      </c>
      <c r="FD95" s="41">
        <f t="shared" si="65"/>
        <v>0</v>
      </c>
      <c r="FE95" s="41">
        <f t="shared" si="65"/>
        <v>0</v>
      </c>
      <c r="FF95" s="41">
        <f t="shared" si="65"/>
        <v>0</v>
      </c>
      <c r="FG95" s="41">
        <f t="shared" si="65"/>
        <v>0</v>
      </c>
      <c r="FH95" s="41">
        <f t="shared" si="65"/>
        <v>0</v>
      </c>
      <c r="FI95" s="41">
        <f t="shared" si="65"/>
        <v>0</v>
      </c>
      <c r="FJ95" s="41">
        <f t="shared" si="65"/>
        <v>0</v>
      </c>
      <c r="FK95" s="41">
        <f t="shared" si="65"/>
        <v>0</v>
      </c>
      <c r="FL95" s="41">
        <f t="shared" si="79"/>
        <v>0</v>
      </c>
      <c r="FM95" s="41">
        <f t="shared" si="79"/>
        <v>0</v>
      </c>
      <c r="FN95" s="41">
        <f t="shared" si="79"/>
        <v>0</v>
      </c>
      <c r="FO95" s="41">
        <f t="shared" si="79"/>
        <v>0</v>
      </c>
      <c r="FP95" s="41">
        <f t="shared" si="73"/>
        <v>0</v>
      </c>
      <c r="FQ95" s="41">
        <f t="shared" si="73"/>
        <v>0</v>
      </c>
      <c r="FR95" s="41">
        <f t="shared" si="73"/>
        <v>0</v>
      </c>
      <c r="FS95" s="41">
        <f t="shared" si="73"/>
        <v>0</v>
      </c>
      <c r="FT95" s="41">
        <f t="shared" si="73"/>
        <v>0</v>
      </c>
      <c r="FU95" s="41">
        <f t="shared" si="73"/>
        <v>0</v>
      </c>
      <c r="FV95" s="41">
        <f t="shared" si="73"/>
        <v>0</v>
      </c>
      <c r="FW95" s="41">
        <f t="shared" si="73"/>
        <v>0</v>
      </c>
      <c r="FX95" s="41">
        <f t="shared" si="73"/>
        <v>0</v>
      </c>
      <c r="FY95" s="41">
        <f t="shared" si="73"/>
        <v>0</v>
      </c>
      <c r="FZ95" s="41">
        <f t="shared" si="73"/>
        <v>0</v>
      </c>
      <c r="GA95" s="41">
        <f t="shared" si="73"/>
        <v>0</v>
      </c>
      <c r="GB95" s="41">
        <f t="shared" si="73"/>
        <v>0</v>
      </c>
      <c r="GC95" s="41">
        <f t="shared" si="80"/>
        <v>0</v>
      </c>
      <c r="GD95" s="41">
        <f t="shared" si="80"/>
        <v>0</v>
      </c>
      <c r="GE95" s="41">
        <f t="shared" si="80"/>
        <v>0</v>
      </c>
      <c r="GF95" s="41">
        <f t="shared" si="80"/>
        <v>0</v>
      </c>
      <c r="GG95" s="41">
        <f t="shared" si="80"/>
        <v>0</v>
      </c>
      <c r="GH95" s="41">
        <f t="shared" si="66"/>
        <v>0</v>
      </c>
      <c r="GI95" s="41">
        <f t="shared" si="58"/>
        <v>0</v>
      </c>
      <c r="GJ95" s="41">
        <f t="shared" si="58"/>
        <v>0</v>
      </c>
      <c r="GK95" s="41">
        <f t="shared" si="58"/>
        <v>0</v>
      </c>
      <c r="GL95" s="41">
        <f t="shared" si="58"/>
        <v>0</v>
      </c>
      <c r="GM95" s="41">
        <f t="shared" si="58"/>
        <v>0</v>
      </c>
      <c r="GN95" s="41">
        <f t="shared" si="58"/>
        <v>0</v>
      </c>
      <c r="GO95" s="41">
        <f t="shared" si="58"/>
        <v>0</v>
      </c>
      <c r="GP95" s="41">
        <f t="shared" si="58"/>
        <v>0</v>
      </c>
      <c r="GQ95" s="41">
        <f t="shared" si="58"/>
        <v>0</v>
      </c>
      <c r="GR95" s="41">
        <f t="shared" si="58"/>
        <v>0</v>
      </c>
      <c r="GS95" s="41">
        <f t="shared" si="58"/>
        <v>0</v>
      </c>
      <c r="GT95" s="41">
        <f t="shared" si="82"/>
        <v>0</v>
      </c>
      <c r="GU95" s="41">
        <f t="shared" si="82"/>
        <v>0</v>
      </c>
      <c r="GV95" s="41">
        <f t="shared" si="82"/>
        <v>0</v>
      </c>
      <c r="GW95" s="41">
        <f t="shared" si="82"/>
        <v>0</v>
      </c>
      <c r="GX95" s="41">
        <f t="shared" si="82"/>
        <v>0</v>
      </c>
      <c r="GY95" s="41">
        <f t="shared" si="59"/>
        <v>0</v>
      </c>
      <c r="GZ95" s="41">
        <f t="shared" si="59"/>
        <v>0</v>
      </c>
      <c r="HA95" s="41">
        <f t="shared" si="59"/>
        <v>0</v>
      </c>
      <c r="HB95" s="41">
        <f t="shared" si="59"/>
        <v>0</v>
      </c>
      <c r="HC95" s="41">
        <f t="shared" si="59"/>
        <v>0</v>
      </c>
      <c r="HD95" s="41">
        <f t="shared" si="59"/>
        <v>0</v>
      </c>
      <c r="HE95" s="41">
        <f t="shared" si="62"/>
        <v>0</v>
      </c>
      <c r="HF95" s="41">
        <f t="shared" si="62"/>
        <v>0</v>
      </c>
      <c r="HG95" s="41">
        <f t="shared" si="62"/>
        <v>0</v>
      </c>
      <c r="HH95" s="41">
        <f t="shared" si="62"/>
        <v>0</v>
      </c>
      <c r="HI95" s="41">
        <f t="shared" si="62"/>
        <v>0</v>
      </c>
      <c r="HJ95" s="41">
        <f t="shared" si="62"/>
        <v>0</v>
      </c>
    </row>
    <row r="96" spans="1:218" ht="14.4" x14ac:dyDescent="0.3">
      <c r="A96" s="42">
        <v>93</v>
      </c>
      <c r="B96" s="43">
        <f>'CMM4 - AUX CALC'!$CP$67</f>
        <v>0</v>
      </c>
      <c r="CQ96" s="41">
        <f>$B96/(_xlfn.SINGLE(PrazoConcessao)*12-CQ$3+1)</f>
        <v>0</v>
      </c>
      <c r="CR96" s="41">
        <f t="shared" si="83"/>
        <v>0</v>
      </c>
      <c r="CS96" s="41">
        <f t="shared" si="83"/>
        <v>0</v>
      </c>
      <c r="CT96" s="41">
        <f t="shared" si="83"/>
        <v>0</v>
      </c>
      <c r="CU96" s="41">
        <f t="shared" si="83"/>
        <v>0</v>
      </c>
      <c r="CV96" s="41">
        <f t="shared" si="81"/>
        <v>0</v>
      </c>
      <c r="CW96" s="41">
        <f t="shared" si="81"/>
        <v>0</v>
      </c>
      <c r="CX96" s="41">
        <f t="shared" si="81"/>
        <v>0</v>
      </c>
      <c r="CY96" s="41">
        <f t="shared" si="81"/>
        <v>0</v>
      </c>
      <c r="CZ96" s="41">
        <f t="shared" si="81"/>
        <v>0</v>
      </c>
      <c r="DA96" s="41">
        <f t="shared" si="81"/>
        <v>0</v>
      </c>
      <c r="DB96" s="41">
        <f t="shared" si="81"/>
        <v>0</v>
      </c>
      <c r="DC96" s="41">
        <f t="shared" si="81"/>
        <v>0</v>
      </c>
      <c r="DD96" s="41">
        <f t="shared" si="71"/>
        <v>0</v>
      </c>
      <c r="DE96" s="41">
        <f t="shared" si="71"/>
        <v>0</v>
      </c>
      <c r="DF96" s="41">
        <f t="shared" si="71"/>
        <v>0</v>
      </c>
      <c r="DG96" s="41">
        <f t="shared" si="71"/>
        <v>0</v>
      </c>
      <c r="DH96" s="41">
        <f t="shared" si="71"/>
        <v>0</v>
      </c>
      <c r="DI96" s="41">
        <f t="shared" si="71"/>
        <v>0</v>
      </c>
      <c r="DJ96" s="41">
        <f t="shared" si="71"/>
        <v>0</v>
      </c>
      <c r="DK96" s="41">
        <f t="shared" si="71"/>
        <v>0</v>
      </c>
      <c r="DL96" s="41">
        <f t="shared" si="71"/>
        <v>0</v>
      </c>
      <c r="DM96" s="41">
        <f t="shared" si="71"/>
        <v>0</v>
      </c>
      <c r="DN96" s="41">
        <f t="shared" si="71"/>
        <v>0</v>
      </c>
      <c r="DO96" s="41">
        <f t="shared" si="71"/>
        <v>0</v>
      </c>
      <c r="DP96" s="41">
        <f t="shared" si="71"/>
        <v>0</v>
      </c>
      <c r="DQ96" s="41">
        <f t="shared" si="76"/>
        <v>0</v>
      </c>
      <c r="DR96" s="41">
        <f t="shared" si="76"/>
        <v>0</v>
      </c>
      <c r="DS96" s="41">
        <f t="shared" si="76"/>
        <v>0</v>
      </c>
      <c r="DT96" s="41">
        <f t="shared" si="76"/>
        <v>0</v>
      </c>
      <c r="DU96" s="41">
        <f t="shared" si="76"/>
        <v>0</v>
      </c>
      <c r="DV96" s="41">
        <f t="shared" si="64"/>
        <v>0</v>
      </c>
      <c r="DW96" s="41">
        <f t="shared" si="64"/>
        <v>0</v>
      </c>
      <c r="DX96" s="41">
        <f t="shared" si="64"/>
        <v>0</v>
      </c>
      <c r="DY96" s="41">
        <f t="shared" si="64"/>
        <v>0</v>
      </c>
      <c r="DZ96" s="41">
        <f t="shared" si="64"/>
        <v>0</v>
      </c>
      <c r="EA96" s="41">
        <f t="shared" si="64"/>
        <v>0</v>
      </c>
      <c r="EB96" s="41">
        <f t="shared" si="64"/>
        <v>0</v>
      </c>
      <c r="EC96" s="41">
        <f t="shared" si="64"/>
        <v>0</v>
      </c>
      <c r="ED96" s="41">
        <f t="shared" si="64"/>
        <v>0</v>
      </c>
      <c r="EE96" s="41">
        <f t="shared" si="64"/>
        <v>0</v>
      </c>
      <c r="EF96" s="41">
        <f t="shared" si="77"/>
        <v>0</v>
      </c>
      <c r="EG96" s="41">
        <f t="shared" si="77"/>
        <v>0</v>
      </c>
      <c r="EH96" s="41">
        <f t="shared" si="77"/>
        <v>0</v>
      </c>
      <c r="EI96" s="41">
        <f t="shared" si="77"/>
        <v>0</v>
      </c>
      <c r="EJ96" s="41">
        <f t="shared" si="72"/>
        <v>0</v>
      </c>
      <c r="EK96" s="41">
        <f t="shared" si="72"/>
        <v>0</v>
      </c>
      <c r="EL96" s="41">
        <f t="shared" si="72"/>
        <v>0</v>
      </c>
      <c r="EM96" s="41">
        <f t="shared" si="72"/>
        <v>0</v>
      </c>
      <c r="EN96" s="41">
        <f t="shared" si="72"/>
        <v>0</v>
      </c>
      <c r="EO96" s="41">
        <f t="shared" si="72"/>
        <v>0</v>
      </c>
      <c r="EP96" s="41">
        <f t="shared" si="72"/>
        <v>0</v>
      </c>
      <c r="EQ96" s="41">
        <f t="shared" si="72"/>
        <v>0</v>
      </c>
      <c r="ER96" s="41">
        <f t="shared" si="72"/>
        <v>0</v>
      </c>
      <c r="ES96" s="41">
        <f t="shared" si="72"/>
        <v>0</v>
      </c>
      <c r="ET96" s="41">
        <f t="shared" si="72"/>
        <v>0</v>
      </c>
      <c r="EU96" s="41">
        <f t="shared" si="72"/>
        <v>0</v>
      </c>
      <c r="EV96" s="41">
        <f t="shared" si="72"/>
        <v>0</v>
      </c>
      <c r="EW96" s="41">
        <f t="shared" si="78"/>
        <v>0</v>
      </c>
      <c r="EX96" s="41">
        <f t="shared" si="78"/>
        <v>0</v>
      </c>
      <c r="EY96" s="41">
        <f t="shared" si="78"/>
        <v>0</v>
      </c>
      <c r="EZ96" s="41">
        <f t="shared" si="78"/>
        <v>0</v>
      </c>
      <c r="FA96" s="41">
        <f t="shared" si="78"/>
        <v>0</v>
      </c>
      <c r="FB96" s="41">
        <f t="shared" si="65"/>
        <v>0</v>
      </c>
      <c r="FC96" s="41">
        <f t="shared" si="65"/>
        <v>0</v>
      </c>
      <c r="FD96" s="41">
        <f t="shared" si="65"/>
        <v>0</v>
      </c>
      <c r="FE96" s="41">
        <f t="shared" si="65"/>
        <v>0</v>
      </c>
      <c r="FF96" s="41">
        <f t="shared" si="65"/>
        <v>0</v>
      </c>
      <c r="FG96" s="41">
        <f t="shared" si="65"/>
        <v>0</v>
      </c>
      <c r="FH96" s="41">
        <f t="shared" si="65"/>
        <v>0</v>
      </c>
      <c r="FI96" s="41">
        <f t="shared" si="65"/>
        <v>0</v>
      </c>
      <c r="FJ96" s="41">
        <f t="shared" si="65"/>
        <v>0</v>
      </c>
      <c r="FK96" s="41">
        <f t="shared" si="65"/>
        <v>0</v>
      </c>
      <c r="FL96" s="41">
        <f t="shared" si="79"/>
        <v>0</v>
      </c>
      <c r="FM96" s="41">
        <f t="shared" si="79"/>
        <v>0</v>
      </c>
      <c r="FN96" s="41">
        <f t="shared" si="79"/>
        <v>0</v>
      </c>
      <c r="FO96" s="41">
        <f t="shared" si="79"/>
        <v>0</v>
      </c>
      <c r="FP96" s="41">
        <f t="shared" si="73"/>
        <v>0</v>
      </c>
      <c r="FQ96" s="41">
        <f t="shared" si="73"/>
        <v>0</v>
      </c>
      <c r="FR96" s="41">
        <f t="shared" si="73"/>
        <v>0</v>
      </c>
      <c r="FS96" s="41">
        <f t="shared" si="73"/>
        <v>0</v>
      </c>
      <c r="FT96" s="41">
        <f t="shared" si="73"/>
        <v>0</v>
      </c>
      <c r="FU96" s="41">
        <f t="shared" si="73"/>
        <v>0</v>
      </c>
      <c r="FV96" s="41">
        <f t="shared" si="73"/>
        <v>0</v>
      </c>
      <c r="FW96" s="41">
        <f t="shared" si="73"/>
        <v>0</v>
      </c>
      <c r="FX96" s="41">
        <f t="shared" si="73"/>
        <v>0</v>
      </c>
      <c r="FY96" s="41">
        <f t="shared" si="73"/>
        <v>0</v>
      </c>
      <c r="FZ96" s="41">
        <f t="shared" si="73"/>
        <v>0</v>
      </c>
      <c r="GA96" s="41">
        <f t="shared" si="73"/>
        <v>0</v>
      </c>
      <c r="GB96" s="41">
        <f t="shared" si="73"/>
        <v>0</v>
      </c>
      <c r="GC96" s="41">
        <f t="shared" si="80"/>
        <v>0</v>
      </c>
      <c r="GD96" s="41">
        <f t="shared" si="80"/>
        <v>0</v>
      </c>
      <c r="GE96" s="41">
        <f t="shared" si="80"/>
        <v>0</v>
      </c>
      <c r="GF96" s="41">
        <f t="shared" si="80"/>
        <v>0</v>
      </c>
      <c r="GG96" s="41">
        <f t="shared" si="80"/>
        <v>0</v>
      </c>
      <c r="GH96" s="41">
        <f t="shared" si="66"/>
        <v>0</v>
      </c>
      <c r="GI96" s="41">
        <f t="shared" si="58"/>
        <v>0</v>
      </c>
      <c r="GJ96" s="41">
        <f t="shared" si="58"/>
        <v>0</v>
      </c>
      <c r="GK96" s="41">
        <f t="shared" si="58"/>
        <v>0</v>
      </c>
      <c r="GL96" s="41">
        <f t="shared" si="58"/>
        <v>0</v>
      </c>
      <c r="GM96" s="41">
        <f t="shared" si="58"/>
        <v>0</v>
      </c>
      <c r="GN96" s="41">
        <f t="shared" si="58"/>
        <v>0</v>
      </c>
      <c r="GO96" s="41">
        <f t="shared" si="58"/>
        <v>0</v>
      </c>
      <c r="GP96" s="41">
        <f t="shared" si="58"/>
        <v>0</v>
      </c>
      <c r="GQ96" s="41">
        <f t="shared" si="58"/>
        <v>0</v>
      </c>
      <c r="GR96" s="41">
        <f t="shared" si="58"/>
        <v>0</v>
      </c>
      <c r="GS96" s="41">
        <f t="shared" si="58"/>
        <v>0</v>
      </c>
      <c r="GT96" s="41">
        <f t="shared" si="82"/>
        <v>0</v>
      </c>
      <c r="GU96" s="41">
        <f t="shared" si="82"/>
        <v>0</v>
      </c>
      <c r="GV96" s="41">
        <f t="shared" si="82"/>
        <v>0</v>
      </c>
      <c r="GW96" s="41">
        <f t="shared" si="82"/>
        <v>0</v>
      </c>
      <c r="GX96" s="41">
        <f t="shared" si="82"/>
        <v>0</v>
      </c>
      <c r="GY96" s="41">
        <f t="shared" si="59"/>
        <v>0</v>
      </c>
      <c r="GZ96" s="41">
        <f t="shared" si="59"/>
        <v>0</v>
      </c>
      <c r="HA96" s="41">
        <f t="shared" si="59"/>
        <v>0</v>
      </c>
      <c r="HB96" s="41">
        <f t="shared" si="59"/>
        <v>0</v>
      </c>
      <c r="HC96" s="41">
        <f t="shared" si="59"/>
        <v>0</v>
      </c>
      <c r="HD96" s="41">
        <f t="shared" si="59"/>
        <v>0</v>
      </c>
      <c r="HE96" s="41">
        <f t="shared" si="62"/>
        <v>0</v>
      </c>
      <c r="HF96" s="41">
        <f t="shared" si="62"/>
        <v>0</v>
      </c>
      <c r="HG96" s="41">
        <f t="shared" si="62"/>
        <v>0</v>
      </c>
      <c r="HH96" s="41">
        <f t="shared" si="62"/>
        <v>0</v>
      </c>
      <c r="HI96" s="41">
        <f t="shared" si="62"/>
        <v>0</v>
      </c>
      <c r="HJ96" s="41">
        <f t="shared" si="62"/>
        <v>0</v>
      </c>
    </row>
    <row r="97" spans="1:218" ht="14.4" x14ac:dyDescent="0.3">
      <c r="A97" s="42">
        <v>94</v>
      </c>
      <c r="B97" s="43">
        <f>'CMM4 - AUX CALC'!$CQ$67</f>
        <v>0</v>
      </c>
      <c r="CR97" s="41">
        <f>$B97/(_xlfn.SINGLE(PrazoConcessao)*12-CR$3+1)</f>
        <v>0</v>
      </c>
      <c r="CS97" s="41">
        <f t="shared" si="83"/>
        <v>0</v>
      </c>
      <c r="CT97" s="41">
        <f t="shared" si="83"/>
        <v>0</v>
      </c>
      <c r="CU97" s="41">
        <f t="shared" si="83"/>
        <v>0</v>
      </c>
      <c r="CV97" s="41">
        <f t="shared" si="81"/>
        <v>0</v>
      </c>
      <c r="CW97" s="41">
        <f t="shared" si="81"/>
        <v>0</v>
      </c>
      <c r="CX97" s="41">
        <f t="shared" si="81"/>
        <v>0</v>
      </c>
      <c r="CY97" s="41">
        <f t="shared" si="81"/>
        <v>0</v>
      </c>
      <c r="CZ97" s="41">
        <f t="shared" si="81"/>
        <v>0</v>
      </c>
      <c r="DA97" s="41">
        <f t="shared" si="81"/>
        <v>0</v>
      </c>
      <c r="DB97" s="41">
        <f t="shared" si="81"/>
        <v>0</v>
      </c>
      <c r="DC97" s="41">
        <f t="shared" si="81"/>
        <v>0</v>
      </c>
      <c r="DD97" s="41">
        <f t="shared" si="71"/>
        <v>0</v>
      </c>
      <c r="DE97" s="41">
        <f t="shared" si="71"/>
        <v>0</v>
      </c>
      <c r="DF97" s="41">
        <f t="shared" si="71"/>
        <v>0</v>
      </c>
      <c r="DG97" s="41">
        <f t="shared" si="71"/>
        <v>0</v>
      </c>
      <c r="DH97" s="41">
        <f t="shared" si="71"/>
        <v>0</v>
      </c>
      <c r="DI97" s="41">
        <f t="shared" si="71"/>
        <v>0</v>
      </c>
      <c r="DJ97" s="41">
        <f t="shared" si="71"/>
        <v>0</v>
      </c>
      <c r="DK97" s="41">
        <f t="shared" si="71"/>
        <v>0</v>
      </c>
      <c r="DL97" s="41">
        <f t="shared" si="71"/>
        <v>0</v>
      </c>
      <c r="DM97" s="41">
        <f t="shared" si="71"/>
        <v>0</v>
      </c>
      <c r="DN97" s="41">
        <f t="shared" si="71"/>
        <v>0</v>
      </c>
      <c r="DO97" s="41">
        <f t="shared" si="71"/>
        <v>0</v>
      </c>
      <c r="DP97" s="41">
        <f t="shared" si="71"/>
        <v>0</v>
      </c>
      <c r="DQ97" s="41">
        <f t="shared" si="76"/>
        <v>0</v>
      </c>
      <c r="DR97" s="41">
        <f t="shared" si="76"/>
        <v>0</v>
      </c>
      <c r="DS97" s="41">
        <f t="shared" si="76"/>
        <v>0</v>
      </c>
      <c r="DT97" s="41">
        <f t="shared" si="76"/>
        <v>0</v>
      </c>
      <c r="DU97" s="41">
        <f t="shared" si="76"/>
        <v>0</v>
      </c>
      <c r="DV97" s="41">
        <f t="shared" si="64"/>
        <v>0</v>
      </c>
      <c r="DW97" s="41">
        <f t="shared" si="64"/>
        <v>0</v>
      </c>
      <c r="DX97" s="41">
        <f t="shared" si="64"/>
        <v>0</v>
      </c>
      <c r="DY97" s="41">
        <f t="shared" si="64"/>
        <v>0</v>
      </c>
      <c r="DZ97" s="41">
        <f t="shared" si="64"/>
        <v>0</v>
      </c>
      <c r="EA97" s="41">
        <f t="shared" si="64"/>
        <v>0</v>
      </c>
      <c r="EB97" s="41">
        <f t="shared" si="64"/>
        <v>0</v>
      </c>
      <c r="EC97" s="41">
        <f t="shared" si="64"/>
        <v>0</v>
      </c>
      <c r="ED97" s="41">
        <f t="shared" si="64"/>
        <v>0</v>
      </c>
      <c r="EE97" s="41">
        <f t="shared" si="64"/>
        <v>0</v>
      </c>
      <c r="EF97" s="41">
        <f t="shared" si="77"/>
        <v>0</v>
      </c>
      <c r="EG97" s="41">
        <f t="shared" si="77"/>
        <v>0</v>
      </c>
      <c r="EH97" s="41">
        <f t="shared" si="77"/>
        <v>0</v>
      </c>
      <c r="EI97" s="41">
        <f t="shared" si="77"/>
        <v>0</v>
      </c>
      <c r="EJ97" s="41">
        <f t="shared" si="72"/>
        <v>0</v>
      </c>
      <c r="EK97" s="41">
        <f t="shared" si="72"/>
        <v>0</v>
      </c>
      <c r="EL97" s="41">
        <f t="shared" si="72"/>
        <v>0</v>
      </c>
      <c r="EM97" s="41">
        <f t="shared" si="72"/>
        <v>0</v>
      </c>
      <c r="EN97" s="41">
        <f t="shared" si="72"/>
        <v>0</v>
      </c>
      <c r="EO97" s="41">
        <f t="shared" si="72"/>
        <v>0</v>
      </c>
      <c r="EP97" s="41">
        <f t="shared" si="72"/>
        <v>0</v>
      </c>
      <c r="EQ97" s="41">
        <f t="shared" si="72"/>
        <v>0</v>
      </c>
      <c r="ER97" s="41">
        <f t="shared" si="72"/>
        <v>0</v>
      </c>
      <c r="ES97" s="41">
        <f t="shared" si="72"/>
        <v>0</v>
      </c>
      <c r="ET97" s="41">
        <f t="shared" si="72"/>
        <v>0</v>
      </c>
      <c r="EU97" s="41">
        <f t="shared" si="72"/>
        <v>0</v>
      </c>
      <c r="EV97" s="41">
        <f t="shared" si="72"/>
        <v>0</v>
      </c>
      <c r="EW97" s="41">
        <f t="shared" si="78"/>
        <v>0</v>
      </c>
      <c r="EX97" s="41">
        <f t="shared" si="78"/>
        <v>0</v>
      </c>
      <c r="EY97" s="41">
        <f t="shared" si="78"/>
        <v>0</v>
      </c>
      <c r="EZ97" s="41">
        <f t="shared" si="78"/>
        <v>0</v>
      </c>
      <c r="FA97" s="41">
        <f t="shared" si="78"/>
        <v>0</v>
      </c>
      <c r="FB97" s="41">
        <f t="shared" si="65"/>
        <v>0</v>
      </c>
      <c r="FC97" s="41">
        <f t="shared" si="65"/>
        <v>0</v>
      </c>
      <c r="FD97" s="41">
        <f t="shared" si="65"/>
        <v>0</v>
      </c>
      <c r="FE97" s="41">
        <f t="shared" si="65"/>
        <v>0</v>
      </c>
      <c r="FF97" s="41">
        <f t="shared" si="65"/>
        <v>0</v>
      </c>
      <c r="FG97" s="41">
        <f t="shared" si="65"/>
        <v>0</v>
      </c>
      <c r="FH97" s="41">
        <f t="shared" si="65"/>
        <v>0</v>
      </c>
      <c r="FI97" s="41">
        <f t="shared" si="65"/>
        <v>0</v>
      </c>
      <c r="FJ97" s="41">
        <f t="shared" si="65"/>
        <v>0</v>
      </c>
      <c r="FK97" s="41">
        <f t="shared" si="65"/>
        <v>0</v>
      </c>
      <c r="FL97" s="41">
        <f t="shared" si="79"/>
        <v>0</v>
      </c>
      <c r="FM97" s="41">
        <f t="shared" si="79"/>
        <v>0</v>
      </c>
      <c r="FN97" s="41">
        <f t="shared" si="79"/>
        <v>0</v>
      </c>
      <c r="FO97" s="41">
        <f t="shared" si="79"/>
        <v>0</v>
      </c>
      <c r="FP97" s="41">
        <f t="shared" si="73"/>
        <v>0</v>
      </c>
      <c r="FQ97" s="41">
        <f t="shared" si="73"/>
        <v>0</v>
      </c>
      <c r="FR97" s="41">
        <f t="shared" si="73"/>
        <v>0</v>
      </c>
      <c r="FS97" s="41">
        <f t="shared" si="73"/>
        <v>0</v>
      </c>
      <c r="FT97" s="41">
        <f t="shared" si="73"/>
        <v>0</v>
      </c>
      <c r="FU97" s="41">
        <f t="shared" si="73"/>
        <v>0</v>
      </c>
      <c r="FV97" s="41">
        <f t="shared" si="73"/>
        <v>0</v>
      </c>
      <c r="FW97" s="41">
        <f t="shared" si="73"/>
        <v>0</v>
      </c>
      <c r="FX97" s="41">
        <f t="shared" si="73"/>
        <v>0</v>
      </c>
      <c r="FY97" s="41">
        <f t="shared" si="73"/>
        <v>0</v>
      </c>
      <c r="FZ97" s="41">
        <f t="shared" si="73"/>
        <v>0</v>
      </c>
      <c r="GA97" s="41">
        <f t="shared" si="73"/>
        <v>0</v>
      </c>
      <c r="GB97" s="41">
        <f t="shared" si="73"/>
        <v>0</v>
      </c>
      <c r="GC97" s="41">
        <f t="shared" si="80"/>
        <v>0</v>
      </c>
      <c r="GD97" s="41">
        <f t="shared" si="80"/>
        <v>0</v>
      </c>
      <c r="GE97" s="41">
        <f t="shared" si="80"/>
        <v>0</v>
      </c>
      <c r="GF97" s="41">
        <f t="shared" si="80"/>
        <v>0</v>
      </c>
      <c r="GG97" s="41">
        <f t="shared" si="80"/>
        <v>0</v>
      </c>
      <c r="GH97" s="41">
        <f t="shared" si="66"/>
        <v>0</v>
      </c>
      <c r="GI97" s="41">
        <f t="shared" si="58"/>
        <v>0</v>
      </c>
      <c r="GJ97" s="41">
        <f t="shared" si="58"/>
        <v>0</v>
      </c>
      <c r="GK97" s="41">
        <f t="shared" si="58"/>
        <v>0</v>
      </c>
      <c r="GL97" s="41">
        <f t="shared" si="58"/>
        <v>0</v>
      </c>
      <c r="GM97" s="41">
        <f t="shared" si="58"/>
        <v>0</v>
      </c>
      <c r="GN97" s="41">
        <f t="shared" si="58"/>
        <v>0</v>
      </c>
      <c r="GO97" s="41">
        <f t="shared" si="58"/>
        <v>0</v>
      </c>
      <c r="GP97" s="41">
        <f t="shared" si="58"/>
        <v>0</v>
      </c>
      <c r="GQ97" s="41">
        <f t="shared" si="58"/>
        <v>0</v>
      </c>
      <c r="GR97" s="41">
        <f t="shared" si="58"/>
        <v>0</v>
      </c>
      <c r="GS97" s="41">
        <f t="shared" si="58"/>
        <v>0</v>
      </c>
      <c r="GT97" s="41">
        <f t="shared" si="82"/>
        <v>0</v>
      </c>
      <c r="GU97" s="41">
        <f t="shared" si="82"/>
        <v>0</v>
      </c>
      <c r="GV97" s="41">
        <f t="shared" si="82"/>
        <v>0</v>
      </c>
      <c r="GW97" s="41">
        <f t="shared" si="82"/>
        <v>0</v>
      </c>
      <c r="GX97" s="41">
        <f t="shared" si="82"/>
        <v>0</v>
      </c>
      <c r="GY97" s="41">
        <f t="shared" si="59"/>
        <v>0</v>
      </c>
      <c r="GZ97" s="41">
        <f t="shared" si="59"/>
        <v>0</v>
      </c>
      <c r="HA97" s="41">
        <f t="shared" si="59"/>
        <v>0</v>
      </c>
      <c r="HB97" s="41">
        <f t="shared" si="59"/>
        <v>0</v>
      </c>
      <c r="HC97" s="41">
        <f t="shared" si="59"/>
        <v>0</v>
      </c>
      <c r="HD97" s="41">
        <f t="shared" si="59"/>
        <v>0</v>
      </c>
      <c r="HE97" s="41">
        <f t="shared" si="62"/>
        <v>0</v>
      </c>
      <c r="HF97" s="41">
        <f t="shared" si="62"/>
        <v>0</v>
      </c>
      <c r="HG97" s="41">
        <f t="shared" si="62"/>
        <v>0</v>
      </c>
      <c r="HH97" s="41">
        <f t="shared" si="62"/>
        <v>0</v>
      </c>
      <c r="HI97" s="41">
        <f t="shared" si="62"/>
        <v>0</v>
      </c>
      <c r="HJ97" s="41">
        <f t="shared" si="62"/>
        <v>0</v>
      </c>
    </row>
    <row r="98" spans="1:218" ht="14.4" x14ac:dyDescent="0.3">
      <c r="A98" s="42">
        <v>95</v>
      </c>
      <c r="B98" s="43">
        <f>'CMM4 - AUX CALC'!$CR$67</f>
        <v>0</v>
      </c>
      <c r="CS98" s="41">
        <f>$B98/(_xlfn.SINGLE(PrazoConcessao)*12-CS$3+1)</f>
        <v>0</v>
      </c>
      <c r="CT98" s="41">
        <f t="shared" si="83"/>
        <v>0</v>
      </c>
      <c r="CU98" s="41">
        <f t="shared" si="83"/>
        <v>0</v>
      </c>
      <c r="CV98" s="41">
        <f t="shared" si="81"/>
        <v>0</v>
      </c>
      <c r="CW98" s="41">
        <f t="shared" si="81"/>
        <v>0</v>
      </c>
      <c r="CX98" s="41">
        <f t="shared" si="81"/>
        <v>0</v>
      </c>
      <c r="CY98" s="41">
        <f t="shared" si="81"/>
        <v>0</v>
      </c>
      <c r="CZ98" s="41">
        <f t="shared" si="81"/>
        <v>0</v>
      </c>
      <c r="DA98" s="41">
        <f t="shared" si="81"/>
        <v>0</v>
      </c>
      <c r="DB98" s="41">
        <f t="shared" si="81"/>
        <v>0</v>
      </c>
      <c r="DC98" s="41">
        <f t="shared" si="81"/>
        <v>0</v>
      </c>
      <c r="DD98" s="41">
        <f t="shared" si="71"/>
        <v>0</v>
      </c>
      <c r="DE98" s="41">
        <f t="shared" si="71"/>
        <v>0</v>
      </c>
      <c r="DF98" s="41">
        <f t="shared" si="71"/>
        <v>0</v>
      </c>
      <c r="DG98" s="41">
        <f t="shared" si="71"/>
        <v>0</v>
      </c>
      <c r="DH98" s="41">
        <f t="shared" si="71"/>
        <v>0</v>
      </c>
      <c r="DI98" s="41">
        <f t="shared" si="71"/>
        <v>0</v>
      </c>
      <c r="DJ98" s="41">
        <f t="shared" si="71"/>
        <v>0</v>
      </c>
      <c r="DK98" s="41">
        <f t="shared" si="71"/>
        <v>0</v>
      </c>
      <c r="DL98" s="41">
        <f t="shared" si="71"/>
        <v>0</v>
      </c>
      <c r="DM98" s="41">
        <f t="shared" si="71"/>
        <v>0</v>
      </c>
      <c r="DN98" s="41">
        <f t="shared" si="71"/>
        <v>0</v>
      </c>
      <c r="DO98" s="41">
        <f t="shared" si="71"/>
        <v>0</v>
      </c>
      <c r="DP98" s="41">
        <f t="shared" si="71"/>
        <v>0</v>
      </c>
      <c r="DQ98" s="41">
        <f t="shared" si="76"/>
        <v>0</v>
      </c>
      <c r="DR98" s="41">
        <f t="shared" si="76"/>
        <v>0</v>
      </c>
      <c r="DS98" s="41">
        <f t="shared" si="76"/>
        <v>0</v>
      </c>
      <c r="DT98" s="41">
        <f t="shared" si="76"/>
        <v>0</v>
      </c>
      <c r="DU98" s="41">
        <f t="shared" si="76"/>
        <v>0</v>
      </c>
      <c r="DV98" s="41">
        <f t="shared" si="64"/>
        <v>0</v>
      </c>
      <c r="DW98" s="41">
        <f t="shared" si="64"/>
        <v>0</v>
      </c>
      <c r="DX98" s="41">
        <f t="shared" si="64"/>
        <v>0</v>
      </c>
      <c r="DY98" s="41">
        <f t="shared" si="64"/>
        <v>0</v>
      </c>
      <c r="DZ98" s="41">
        <f t="shared" si="64"/>
        <v>0</v>
      </c>
      <c r="EA98" s="41">
        <f t="shared" si="64"/>
        <v>0</v>
      </c>
      <c r="EB98" s="41">
        <f t="shared" si="64"/>
        <v>0</v>
      </c>
      <c r="EC98" s="41">
        <f t="shared" si="64"/>
        <v>0</v>
      </c>
      <c r="ED98" s="41">
        <f t="shared" si="64"/>
        <v>0</v>
      </c>
      <c r="EE98" s="41">
        <f t="shared" si="64"/>
        <v>0</v>
      </c>
      <c r="EF98" s="41">
        <f t="shared" si="77"/>
        <v>0</v>
      </c>
      <c r="EG98" s="41">
        <f t="shared" si="77"/>
        <v>0</v>
      </c>
      <c r="EH98" s="41">
        <f t="shared" si="77"/>
        <v>0</v>
      </c>
      <c r="EI98" s="41">
        <f t="shared" si="77"/>
        <v>0</v>
      </c>
      <c r="EJ98" s="41">
        <f t="shared" si="72"/>
        <v>0</v>
      </c>
      <c r="EK98" s="41">
        <f t="shared" si="72"/>
        <v>0</v>
      </c>
      <c r="EL98" s="41">
        <f t="shared" si="72"/>
        <v>0</v>
      </c>
      <c r="EM98" s="41">
        <f t="shared" si="72"/>
        <v>0</v>
      </c>
      <c r="EN98" s="41">
        <f t="shared" si="72"/>
        <v>0</v>
      </c>
      <c r="EO98" s="41">
        <f t="shared" si="72"/>
        <v>0</v>
      </c>
      <c r="EP98" s="41">
        <f t="shared" si="72"/>
        <v>0</v>
      </c>
      <c r="EQ98" s="41">
        <f t="shared" si="72"/>
        <v>0</v>
      </c>
      <c r="ER98" s="41">
        <f t="shared" si="72"/>
        <v>0</v>
      </c>
      <c r="ES98" s="41">
        <f t="shared" si="72"/>
        <v>0</v>
      </c>
      <c r="ET98" s="41">
        <f t="shared" si="72"/>
        <v>0</v>
      </c>
      <c r="EU98" s="41">
        <f t="shared" si="72"/>
        <v>0</v>
      </c>
      <c r="EV98" s="41">
        <f t="shared" si="72"/>
        <v>0</v>
      </c>
      <c r="EW98" s="41">
        <f t="shared" si="78"/>
        <v>0</v>
      </c>
      <c r="EX98" s="41">
        <f t="shared" si="78"/>
        <v>0</v>
      </c>
      <c r="EY98" s="41">
        <f t="shared" si="78"/>
        <v>0</v>
      </c>
      <c r="EZ98" s="41">
        <f t="shared" si="78"/>
        <v>0</v>
      </c>
      <c r="FA98" s="41">
        <f t="shared" si="78"/>
        <v>0</v>
      </c>
      <c r="FB98" s="41">
        <f t="shared" si="65"/>
        <v>0</v>
      </c>
      <c r="FC98" s="41">
        <f t="shared" si="65"/>
        <v>0</v>
      </c>
      <c r="FD98" s="41">
        <f t="shared" si="65"/>
        <v>0</v>
      </c>
      <c r="FE98" s="41">
        <f t="shared" si="65"/>
        <v>0</v>
      </c>
      <c r="FF98" s="41">
        <f t="shared" si="65"/>
        <v>0</v>
      </c>
      <c r="FG98" s="41">
        <f t="shared" si="65"/>
        <v>0</v>
      </c>
      <c r="FH98" s="41">
        <f t="shared" si="65"/>
        <v>0</v>
      </c>
      <c r="FI98" s="41">
        <f t="shared" si="65"/>
        <v>0</v>
      </c>
      <c r="FJ98" s="41">
        <f t="shared" si="65"/>
        <v>0</v>
      </c>
      <c r="FK98" s="41">
        <f t="shared" si="65"/>
        <v>0</v>
      </c>
      <c r="FL98" s="41">
        <f t="shared" si="79"/>
        <v>0</v>
      </c>
      <c r="FM98" s="41">
        <f t="shared" si="79"/>
        <v>0</v>
      </c>
      <c r="FN98" s="41">
        <f t="shared" si="79"/>
        <v>0</v>
      </c>
      <c r="FO98" s="41">
        <f t="shared" si="79"/>
        <v>0</v>
      </c>
      <c r="FP98" s="41">
        <f t="shared" si="73"/>
        <v>0</v>
      </c>
      <c r="FQ98" s="41">
        <f t="shared" si="73"/>
        <v>0</v>
      </c>
      <c r="FR98" s="41">
        <f t="shared" si="73"/>
        <v>0</v>
      </c>
      <c r="FS98" s="41">
        <f t="shared" si="73"/>
        <v>0</v>
      </c>
      <c r="FT98" s="41">
        <f t="shared" si="73"/>
        <v>0</v>
      </c>
      <c r="FU98" s="41">
        <f t="shared" si="73"/>
        <v>0</v>
      </c>
      <c r="FV98" s="41">
        <f t="shared" si="73"/>
        <v>0</v>
      </c>
      <c r="FW98" s="41">
        <f t="shared" si="73"/>
        <v>0</v>
      </c>
      <c r="FX98" s="41">
        <f t="shared" si="73"/>
        <v>0</v>
      </c>
      <c r="FY98" s="41">
        <f t="shared" si="73"/>
        <v>0</v>
      </c>
      <c r="FZ98" s="41">
        <f t="shared" si="73"/>
        <v>0</v>
      </c>
      <c r="GA98" s="41">
        <f t="shared" si="73"/>
        <v>0</v>
      </c>
      <c r="GB98" s="41">
        <f t="shared" si="73"/>
        <v>0</v>
      </c>
      <c r="GC98" s="41">
        <f t="shared" si="80"/>
        <v>0</v>
      </c>
      <c r="GD98" s="41">
        <f t="shared" si="80"/>
        <v>0</v>
      </c>
      <c r="GE98" s="41">
        <f t="shared" si="80"/>
        <v>0</v>
      </c>
      <c r="GF98" s="41">
        <f t="shared" si="80"/>
        <v>0</v>
      </c>
      <c r="GG98" s="41">
        <f t="shared" si="80"/>
        <v>0</v>
      </c>
      <c r="GH98" s="41">
        <f t="shared" si="66"/>
        <v>0</v>
      </c>
      <c r="GI98" s="41">
        <f t="shared" si="58"/>
        <v>0</v>
      </c>
      <c r="GJ98" s="41">
        <f t="shared" si="58"/>
        <v>0</v>
      </c>
      <c r="GK98" s="41">
        <f t="shared" si="58"/>
        <v>0</v>
      </c>
      <c r="GL98" s="41">
        <f t="shared" si="58"/>
        <v>0</v>
      </c>
      <c r="GM98" s="41">
        <f t="shared" si="58"/>
        <v>0</v>
      </c>
      <c r="GN98" s="41">
        <f t="shared" si="58"/>
        <v>0</v>
      </c>
      <c r="GO98" s="41">
        <f t="shared" si="58"/>
        <v>0</v>
      </c>
      <c r="GP98" s="41">
        <f t="shared" si="58"/>
        <v>0</v>
      </c>
      <c r="GQ98" s="41">
        <f t="shared" si="58"/>
        <v>0</v>
      </c>
      <c r="GR98" s="41">
        <f t="shared" si="58"/>
        <v>0</v>
      </c>
      <c r="GS98" s="41">
        <f t="shared" si="58"/>
        <v>0</v>
      </c>
      <c r="GT98" s="41">
        <f t="shared" si="82"/>
        <v>0</v>
      </c>
      <c r="GU98" s="41">
        <f t="shared" si="82"/>
        <v>0</v>
      </c>
      <c r="GV98" s="41">
        <f t="shared" si="82"/>
        <v>0</v>
      </c>
      <c r="GW98" s="41">
        <f t="shared" si="82"/>
        <v>0</v>
      </c>
      <c r="GX98" s="41">
        <f t="shared" si="82"/>
        <v>0</v>
      </c>
      <c r="GY98" s="41">
        <f t="shared" si="59"/>
        <v>0</v>
      </c>
      <c r="GZ98" s="41">
        <f t="shared" si="59"/>
        <v>0</v>
      </c>
      <c r="HA98" s="41">
        <f t="shared" si="59"/>
        <v>0</v>
      </c>
      <c r="HB98" s="41">
        <f t="shared" si="59"/>
        <v>0</v>
      </c>
      <c r="HC98" s="41">
        <f t="shared" si="59"/>
        <v>0</v>
      </c>
      <c r="HD98" s="41">
        <f t="shared" si="59"/>
        <v>0</v>
      </c>
      <c r="HE98" s="41">
        <f t="shared" si="62"/>
        <v>0</v>
      </c>
      <c r="HF98" s="41">
        <f t="shared" si="62"/>
        <v>0</v>
      </c>
      <c r="HG98" s="41">
        <f t="shared" si="62"/>
        <v>0</v>
      </c>
      <c r="HH98" s="41">
        <f t="shared" si="62"/>
        <v>0</v>
      </c>
      <c r="HI98" s="41">
        <f t="shared" si="62"/>
        <v>0</v>
      </c>
      <c r="HJ98" s="41">
        <f t="shared" si="62"/>
        <v>0</v>
      </c>
    </row>
    <row r="99" spans="1:218" ht="14.4" x14ac:dyDescent="0.3">
      <c r="A99" s="42">
        <v>96</v>
      </c>
      <c r="B99" s="43">
        <f>'CMM4 - AUX CALC'!$CS$67</f>
        <v>0</v>
      </c>
      <c r="CT99" s="41">
        <f>$B99/(_xlfn.SINGLE(PrazoConcessao)*12-CT$3+1)</f>
        <v>0</v>
      </c>
      <c r="CU99" s="41">
        <f t="shared" si="83"/>
        <v>0</v>
      </c>
      <c r="CV99" s="41">
        <f t="shared" si="81"/>
        <v>0</v>
      </c>
      <c r="CW99" s="41">
        <f t="shared" si="81"/>
        <v>0</v>
      </c>
      <c r="CX99" s="41">
        <f t="shared" si="81"/>
        <v>0</v>
      </c>
      <c r="CY99" s="41">
        <f t="shared" si="81"/>
        <v>0</v>
      </c>
      <c r="CZ99" s="41">
        <f t="shared" si="81"/>
        <v>0</v>
      </c>
      <c r="DA99" s="41">
        <f t="shared" si="81"/>
        <v>0</v>
      </c>
      <c r="DB99" s="41">
        <f t="shared" si="81"/>
        <v>0</v>
      </c>
      <c r="DC99" s="41">
        <f t="shared" si="81"/>
        <v>0</v>
      </c>
      <c r="DD99" s="41">
        <f t="shared" si="71"/>
        <v>0</v>
      </c>
      <c r="DE99" s="41">
        <f t="shared" si="71"/>
        <v>0</v>
      </c>
      <c r="DF99" s="41">
        <f t="shared" si="71"/>
        <v>0</v>
      </c>
      <c r="DG99" s="41">
        <f t="shared" si="71"/>
        <v>0</v>
      </c>
      <c r="DH99" s="41">
        <f t="shared" si="71"/>
        <v>0</v>
      </c>
      <c r="DI99" s="41">
        <f t="shared" si="71"/>
        <v>0</v>
      </c>
      <c r="DJ99" s="41">
        <f t="shared" si="71"/>
        <v>0</v>
      </c>
      <c r="DK99" s="41">
        <f t="shared" si="71"/>
        <v>0</v>
      </c>
      <c r="DL99" s="41">
        <f t="shared" si="71"/>
        <v>0</v>
      </c>
      <c r="DM99" s="41">
        <f t="shared" ref="DM99:DP120" si="85">DL99</f>
        <v>0</v>
      </c>
      <c r="DN99" s="41">
        <f t="shared" si="85"/>
        <v>0</v>
      </c>
      <c r="DO99" s="41">
        <f t="shared" si="85"/>
        <v>0</v>
      </c>
      <c r="DP99" s="41">
        <f t="shared" si="85"/>
        <v>0</v>
      </c>
      <c r="DQ99" s="41">
        <f t="shared" si="76"/>
        <v>0</v>
      </c>
      <c r="DR99" s="41">
        <f t="shared" si="76"/>
        <v>0</v>
      </c>
      <c r="DS99" s="41">
        <f t="shared" si="76"/>
        <v>0</v>
      </c>
      <c r="DT99" s="41">
        <f t="shared" si="76"/>
        <v>0</v>
      </c>
      <c r="DU99" s="41">
        <f t="shared" si="76"/>
        <v>0</v>
      </c>
      <c r="DV99" s="41">
        <f t="shared" si="64"/>
        <v>0</v>
      </c>
      <c r="DW99" s="41">
        <f t="shared" si="64"/>
        <v>0</v>
      </c>
      <c r="DX99" s="41">
        <f t="shared" si="64"/>
        <v>0</v>
      </c>
      <c r="DY99" s="41">
        <f t="shared" si="64"/>
        <v>0</v>
      </c>
      <c r="DZ99" s="41">
        <f t="shared" si="64"/>
        <v>0</v>
      </c>
      <c r="EA99" s="41">
        <f t="shared" si="64"/>
        <v>0</v>
      </c>
      <c r="EB99" s="41">
        <f t="shared" si="64"/>
        <v>0</v>
      </c>
      <c r="EC99" s="41">
        <f t="shared" si="64"/>
        <v>0</v>
      </c>
      <c r="ED99" s="41">
        <f t="shared" si="64"/>
        <v>0</v>
      </c>
      <c r="EE99" s="41">
        <f t="shared" si="64"/>
        <v>0</v>
      </c>
      <c r="EF99" s="41">
        <f t="shared" si="77"/>
        <v>0</v>
      </c>
      <c r="EG99" s="41">
        <f t="shared" si="77"/>
        <v>0</v>
      </c>
      <c r="EH99" s="41">
        <f t="shared" si="77"/>
        <v>0</v>
      </c>
      <c r="EI99" s="41">
        <f t="shared" si="77"/>
        <v>0</v>
      </c>
      <c r="EJ99" s="41">
        <f t="shared" si="72"/>
        <v>0</v>
      </c>
      <c r="EK99" s="41">
        <f t="shared" si="72"/>
        <v>0</v>
      </c>
      <c r="EL99" s="41">
        <f t="shared" si="72"/>
        <v>0</v>
      </c>
      <c r="EM99" s="41">
        <f t="shared" si="72"/>
        <v>0</v>
      </c>
      <c r="EN99" s="41">
        <f t="shared" si="72"/>
        <v>0</v>
      </c>
      <c r="EO99" s="41">
        <f t="shared" si="72"/>
        <v>0</v>
      </c>
      <c r="EP99" s="41">
        <f t="shared" si="72"/>
        <v>0</v>
      </c>
      <c r="EQ99" s="41">
        <f t="shared" si="72"/>
        <v>0</v>
      </c>
      <c r="ER99" s="41">
        <f t="shared" si="72"/>
        <v>0</v>
      </c>
      <c r="ES99" s="41">
        <f t="shared" ref="ES99:EZ144" si="86">ER99</f>
        <v>0</v>
      </c>
      <c r="ET99" s="41">
        <f t="shared" si="86"/>
        <v>0</v>
      </c>
      <c r="EU99" s="41">
        <f t="shared" si="86"/>
        <v>0</v>
      </c>
      <c r="EV99" s="41">
        <f t="shared" si="86"/>
        <v>0</v>
      </c>
      <c r="EW99" s="41">
        <f t="shared" si="78"/>
        <v>0</v>
      </c>
      <c r="EX99" s="41">
        <f t="shared" si="78"/>
        <v>0</v>
      </c>
      <c r="EY99" s="41">
        <f t="shared" si="78"/>
        <v>0</v>
      </c>
      <c r="EZ99" s="41">
        <f t="shared" si="78"/>
        <v>0</v>
      </c>
      <c r="FA99" s="41">
        <f t="shared" si="78"/>
        <v>0</v>
      </c>
      <c r="FB99" s="41">
        <f t="shared" si="65"/>
        <v>0</v>
      </c>
      <c r="FC99" s="41">
        <f t="shared" si="65"/>
        <v>0</v>
      </c>
      <c r="FD99" s="41">
        <f t="shared" si="65"/>
        <v>0</v>
      </c>
      <c r="FE99" s="41">
        <f t="shared" si="65"/>
        <v>0</v>
      </c>
      <c r="FF99" s="41">
        <f t="shared" si="65"/>
        <v>0</v>
      </c>
      <c r="FG99" s="41">
        <f t="shared" si="65"/>
        <v>0</v>
      </c>
      <c r="FH99" s="41">
        <f t="shared" si="65"/>
        <v>0</v>
      </c>
      <c r="FI99" s="41">
        <f t="shared" si="65"/>
        <v>0</v>
      </c>
      <c r="FJ99" s="41">
        <f t="shared" si="65"/>
        <v>0</v>
      </c>
      <c r="FK99" s="41">
        <f t="shared" si="65"/>
        <v>0</v>
      </c>
      <c r="FL99" s="41">
        <f t="shared" si="79"/>
        <v>0</v>
      </c>
      <c r="FM99" s="41">
        <f t="shared" si="79"/>
        <v>0</v>
      </c>
      <c r="FN99" s="41">
        <f t="shared" si="79"/>
        <v>0</v>
      </c>
      <c r="FO99" s="41">
        <f t="shared" si="79"/>
        <v>0</v>
      </c>
      <c r="FP99" s="41">
        <f t="shared" si="73"/>
        <v>0</v>
      </c>
      <c r="FQ99" s="41">
        <f t="shared" si="73"/>
        <v>0</v>
      </c>
      <c r="FR99" s="41">
        <f t="shared" si="73"/>
        <v>0</v>
      </c>
      <c r="FS99" s="41">
        <f t="shared" si="73"/>
        <v>0</v>
      </c>
      <c r="FT99" s="41">
        <f t="shared" si="73"/>
        <v>0</v>
      </c>
      <c r="FU99" s="41">
        <f t="shared" si="73"/>
        <v>0</v>
      </c>
      <c r="FV99" s="41">
        <f t="shared" si="73"/>
        <v>0</v>
      </c>
      <c r="FW99" s="41">
        <f t="shared" si="73"/>
        <v>0</v>
      </c>
      <c r="FX99" s="41">
        <f t="shared" si="73"/>
        <v>0</v>
      </c>
      <c r="FY99" s="41">
        <f t="shared" ref="FY99:GE149" si="87">FX99</f>
        <v>0</v>
      </c>
      <c r="FZ99" s="41">
        <f t="shared" si="87"/>
        <v>0</v>
      </c>
      <c r="GA99" s="41">
        <f t="shared" si="87"/>
        <v>0</v>
      </c>
      <c r="GB99" s="41">
        <f t="shared" si="87"/>
        <v>0</v>
      </c>
      <c r="GC99" s="41">
        <f t="shared" si="80"/>
        <v>0</v>
      </c>
      <c r="GD99" s="41">
        <f t="shared" si="80"/>
        <v>0</v>
      </c>
      <c r="GE99" s="41">
        <f t="shared" si="80"/>
        <v>0</v>
      </c>
      <c r="GF99" s="41">
        <f t="shared" si="80"/>
        <v>0</v>
      </c>
      <c r="GG99" s="41">
        <f t="shared" si="80"/>
        <v>0</v>
      </c>
      <c r="GH99" s="41">
        <f t="shared" si="66"/>
        <v>0</v>
      </c>
      <c r="GI99" s="41">
        <f t="shared" si="58"/>
        <v>0</v>
      </c>
      <c r="GJ99" s="41">
        <f t="shared" si="58"/>
        <v>0</v>
      </c>
      <c r="GK99" s="41">
        <f t="shared" si="58"/>
        <v>0</v>
      </c>
      <c r="GL99" s="41">
        <f t="shared" si="58"/>
        <v>0</v>
      </c>
      <c r="GM99" s="41">
        <f t="shared" si="58"/>
        <v>0</v>
      </c>
      <c r="GN99" s="41">
        <f t="shared" si="58"/>
        <v>0</v>
      </c>
      <c r="GO99" s="41">
        <f t="shared" si="58"/>
        <v>0</v>
      </c>
      <c r="GP99" s="41">
        <f t="shared" si="58"/>
        <v>0</v>
      </c>
      <c r="GQ99" s="41">
        <f t="shared" si="58"/>
        <v>0</v>
      </c>
      <c r="GR99" s="41">
        <f t="shared" si="58"/>
        <v>0</v>
      </c>
      <c r="GS99" s="41">
        <f t="shared" si="58"/>
        <v>0</v>
      </c>
      <c r="GT99" s="41">
        <f t="shared" si="82"/>
        <v>0</v>
      </c>
      <c r="GU99" s="41">
        <f t="shared" si="82"/>
        <v>0</v>
      </c>
      <c r="GV99" s="41">
        <f t="shared" si="82"/>
        <v>0</v>
      </c>
      <c r="GW99" s="41">
        <f t="shared" si="82"/>
        <v>0</v>
      </c>
      <c r="GX99" s="41">
        <f t="shared" si="82"/>
        <v>0</v>
      </c>
      <c r="GY99" s="41">
        <f t="shared" si="59"/>
        <v>0</v>
      </c>
      <c r="GZ99" s="41">
        <f t="shared" si="59"/>
        <v>0</v>
      </c>
      <c r="HA99" s="41">
        <f t="shared" si="59"/>
        <v>0</v>
      </c>
      <c r="HB99" s="41">
        <f t="shared" si="59"/>
        <v>0</v>
      </c>
      <c r="HC99" s="41">
        <f t="shared" si="59"/>
        <v>0</v>
      </c>
      <c r="HD99" s="41">
        <f t="shared" si="59"/>
        <v>0</v>
      </c>
      <c r="HE99" s="41">
        <f t="shared" si="62"/>
        <v>0</v>
      </c>
      <c r="HF99" s="41">
        <f t="shared" si="62"/>
        <v>0</v>
      </c>
      <c r="HG99" s="41">
        <f t="shared" si="62"/>
        <v>0</v>
      </c>
      <c r="HH99" s="41">
        <f t="shared" si="62"/>
        <v>0</v>
      </c>
      <c r="HI99" s="41">
        <f t="shared" si="62"/>
        <v>0</v>
      </c>
      <c r="HJ99" s="41">
        <f t="shared" si="62"/>
        <v>0</v>
      </c>
    </row>
    <row r="100" spans="1:218" ht="14.4" x14ac:dyDescent="0.3">
      <c r="A100" s="42">
        <v>97</v>
      </c>
      <c r="B100" s="43">
        <f>'CMM4 - AUX CALC'!$CT$67</f>
        <v>0</v>
      </c>
      <c r="CU100" s="41">
        <f>$B100/(_xlfn.SINGLE(PrazoConcessao)*12-CU$3+1)</f>
        <v>0</v>
      </c>
      <c r="CV100" s="41">
        <f t="shared" si="81"/>
        <v>0</v>
      </c>
      <c r="CW100" s="41">
        <f t="shared" si="81"/>
        <v>0</v>
      </c>
      <c r="CX100" s="41">
        <f t="shared" si="81"/>
        <v>0</v>
      </c>
      <c r="CY100" s="41">
        <f t="shared" si="81"/>
        <v>0</v>
      </c>
      <c r="CZ100" s="41">
        <f t="shared" si="81"/>
        <v>0</v>
      </c>
      <c r="DA100" s="41">
        <f t="shared" si="81"/>
        <v>0</v>
      </c>
      <c r="DB100" s="41">
        <f t="shared" si="81"/>
        <v>0</v>
      </c>
      <c r="DC100" s="41">
        <f t="shared" si="81"/>
        <v>0</v>
      </c>
      <c r="DD100" s="41">
        <f t="shared" si="81"/>
        <v>0</v>
      </c>
      <c r="DE100" s="41">
        <f t="shared" si="81"/>
        <v>0</v>
      </c>
      <c r="DF100" s="41">
        <f t="shared" si="81"/>
        <v>0</v>
      </c>
      <c r="DG100" s="41">
        <f t="shared" si="81"/>
        <v>0</v>
      </c>
      <c r="DH100" s="41">
        <f t="shared" si="81"/>
        <v>0</v>
      </c>
      <c r="DI100" s="41">
        <f t="shared" si="81"/>
        <v>0</v>
      </c>
      <c r="DJ100" s="41">
        <f t="shared" si="81"/>
        <v>0</v>
      </c>
      <c r="DK100" s="41">
        <f t="shared" si="81"/>
        <v>0</v>
      </c>
      <c r="DL100" s="41">
        <f t="shared" ref="DL100:DL116" si="88">DK100</f>
        <v>0</v>
      </c>
      <c r="DM100" s="41">
        <f t="shared" si="85"/>
        <v>0</v>
      </c>
      <c r="DN100" s="41">
        <f t="shared" si="85"/>
        <v>0</v>
      </c>
      <c r="DO100" s="41">
        <f t="shared" si="85"/>
        <v>0</v>
      </c>
      <c r="DP100" s="41">
        <f t="shared" si="85"/>
        <v>0</v>
      </c>
      <c r="DQ100" s="41">
        <f t="shared" si="76"/>
        <v>0</v>
      </c>
      <c r="DR100" s="41">
        <f t="shared" si="76"/>
        <v>0</v>
      </c>
      <c r="DS100" s="41">
        <f t="shared" si="76"/>
        <v>0</v>
      </c>
      <c r="DT100" s="41">
        <f t="shared" si="76"/>
        <v>0</v>
      </c>
      <c r="DU100" s="41">
        <f t="shared" si="76"/>
        <v>0</v>
      </c>
      <c r="DV100" s="41">
        <f t="shared" si="64"/>
        <v>0</v>
      </c>
      <c r="DW100" s="41">
        <f t="shared" si="64"/>
        <v>0</v>
      </c>
      <c r="DX100" s="41">
        <f t="shared" si="64"/>
        <v>0</v>
      </c>
      <c r="DY100" s="41">
        <f t="shared" si="64"/>
        <v>0</v>
      </c>
      <c r="DZ100" s="41">
        <f t="shared" si="64"/>
        <v>0</v>
      </c>
      <c r="EA100" s="41">
        <f t="shared" si="64"/>
        <v>0</v>
      </c>
      <c r="EB100" s="41">
        <f t="shared" si="64"/>
        <v>0</v>
      </c>
      <c r="EC100" s="41">
        <f t="shared" si="64"/>
        <v>0</v>
      </c>
      <c r="ED100" s="41">
        <f t="shared" si="64"/>
        <v>0</v>
      </c>
      <c r="EE100" s="41">
        <f t="shared" si="64"/>
        <v>0</v>
      </c>
      <c r="EF100" s="41">
        <f t="shared" si="77"/>
        <v>0</v>
      </c>
      <c r="EG100" s="41">
        <f t="shared" si="77"/>
        <v>0</v>
      </c>
      <c r="EH100" s="41">
        <f t="shared" si="77"/>
        <v>0</v>
      </c>
      <c r="EI100" s="41">
        <f t="shared" si="77"/>
        <v>0</v>
      </c>
      <c r="EJ100" s="41">
        <f t="shared" si="77"/>
        <v>0</v>
      </c>
      <c r="EK100" s="41">
        <f t="shared" si="77"/>
        <v>0</v>
      </c>
      <c r="EL100" s="41">
        <f t="shared" si="77"/>
        <v>0</v>
      </c>
      <c r="EM100" s="41">
        <f t="shared" si="77"/>
        <v>0</v>
      </c>
      <c r="EN100" s="41">
        <f t="shared" si="77"/>
        <v>0</v>
      </c>
      <c r="EO100" s="41">
        <f t="shared" si="77"/>
        <v>0</v>
      </c>
      <c r="EP100" s="41">
        <f t="shared" si="77"/>
        <v>0</v>
      </c>
      <c r="EQ100" s="41">
        <f t="shared" si="77"/>
        <v>0</v>
      </c>
      <c r="ER100" s="41">
        <f t="shared" si="77"/>
        <v>0</v>
      </c>
      <c r="ES100" s="41">
        <f t="shared" si="86"/>
        <v>0</v>
      </c>
      <c r="ET100" s="41">
        <f t="shared" si="86"/>
        <v>0</v>
      </c>
      <c r="EU100" s="41">
        <f t="shared" si="86"/>
        <v>0</v>
      </c>
      <c r="EV100" s="41">
        <f t="shared" si="86"/>
        <v>0</v>
      </c>
      <c r="EW100" s="41">
        <f t="shared" si="78"/>
        <v>0</v>
      </c>
      <c r="EX100" s="41">
        <f t="shared" si="78"/>
        <v>0</v>
      </c>
      <c r="EY100" s="41">
        <f t="shared" si="78"/>
        <v>0</v>
      </c>
      <c r="EZ100" s="41">
        <f t="shared" si="78"/>
        <v>0</v>
      </c>
      <c r="FA100" s="41">
        <f t="shared" si="78"/>
        <v>0</v>
      </c>
      <c r="FB100" s="41">
        <f t="shared" si="65"/>
        <v>0</v>
      </c>
      <c r="FC100" s="41">
        <f t="shared" si="65"/>
        <v>0</v>
      </c>
      <c r="FD100" s="41">
        <f t="shared" si="65"/>
        <v>0</v>
      </c>
      <c r="FE100" s="41">
        <f t="shared" si="65"/>
        <v>0</v>
      </c>
      <c r="FF100" s="41">
        <f t="shared" si="65"/>
        <v>0</v>
      </c>
      <c r="FG100" s="41">
        <f t="shared" si="65"/>
        <v>0</v>
      </c>
      <c r="FH100" s="41">
        <f t="shared" si="65"/>
        <v>0</v>
      </c>
      <c r="FI100" s="41">
        <f t="shared" si="65"/>
        <v>0</v>
      </c>
      <c r="FJ100" s="41">
        <f t="shared" si="65"/>
        <v>0</v>
      </c>
      <c r="FK100" s="41">
        <f t="shared" si="65"/>
        <v>0</v>
      </c>
      <c r="FL100" s="41">
        <f t="shared" si="79"/>
        <v>0</v>
      </c>
      <c r="FM100" s="41">
        <f t="shared" si="79"/>
        <v>0</v>
      </c>
      <c r="FN100" s="41">
        <f t="shared" si="79"/>
        <v>0</v>
      </c>
      <c r="FO100" s="41">
        <f t="shared" si="79"/>
        <v>0</v>
      </c>
      <c r="FP100" s="41">
        <f t="shared" si="79"/>
        <v>0</v>
      </c>
      <c r="FQ100" s="41">
        <f t="shared" si="79"/>
        <v>0</v>
      </c>
      <c r="FR100" s="41">
        <f t="shared" si="79"/>
        <v>0</v>
      </c>
      <c r="FS100" s="41">
        <f t="shared" si="79"/>
        <v>0</v>
      </c>
      <c r="FT100" s="41">
        <f t="shared" si="79"/>
        <v>0</v>
      </c>
      <c r="FU100" s="41">
        <f t="shared" si="79"/>
        <v>0</v>
      </c>
      <c r="FV100" s="41">
        <f t="shared" si="79"/>
        <v>0</v>
      </c>
      <c r="FW100" s="41">
        <f t="shared" si="79"/>
        <v>0</v>
      </c>
      <c r="FX100" s="41">
        <f t="shared" si="79"/>
        <v>0</v>
      </c>
      <c r="FY100" s="41">
        <f t="shared" si="87"/>
        <v>0</v>
      </c>
      <c r="FZ100" s="41">
        <f t="shared" si="87"/>
        <v>0</v>
      </c>
      <c r="GA100" s="41">
        <f t="shared" si="87"/>
        <v>0</v>
      </c>
      <c r="GB100" s="41">
        <f t="shared" si="87"/>
        <v>0</v>
      </c>
      <c r="GC100" s="41">
        <f t="shared" si="80"/>
        <v>0</v>
      </c>
      <c r="GD100" s="41">
        <f t="shared" si="80"/>
        <v>0</v>
      </c>
      <c r="GE100" s="41">
        <f t="shared" si="80"/>
        <v>0</v>
      </c>
      <c r="GF100" s="41">
        <f t="shared" si="80"/>
        <v>0</v>
      </c>
      <c r="GG100" s="41">
        <f t="shared" si="80"/>
        <v>0</v>
      </c>
      <c r="GH100" s="41">
        <f t="shared" si="66"/>
        <v>0</v>
      </c>
      <c r="GI100" s="41">
        <f t="shared" si="58"/>
        <v>0</v>
      </c>
      <c r="GJ100" s="41">
        <f t="shared" si="58"/>
        <v>0</v>
      </c>
      <c r="GK100" s="41">
        <f t="shared" si="58"/>
        <v>0</v>
      </c>
      <c r="GL100" s="41">
        <f t="shared" si="58"/>
        <v>0</v>
      </c>
      <c r="GM100" s="41">
        <f t="shared" si="58"/>
        <v>0</v>
      </c>
      <c r="GN100" s="41">
        <f t="shared" si="58"/>
        <v>0</v>
      </c>
      <c r="GO100" s="41">
        <f t="shared" si="58"/>
        <v>0</v>
      </c>
      <c r="GP100" s="41">
        <f t="shared" si="58"/>
        <v>0</v>
      </c>
      <c r="GQ100" s="41">
        <f t="shared" si="58"/>
        <v>0</v>
      </c>
      <c r="GR100" s="41">
        <f t="shared" si="58"/>
        <v>0</v>
      </c>
      <c r="GS100" s="41">
        <f t="shared" si="58"/>
        <v>0</v>
      </c>
      <c r="GT100" s="41">
        <f t="shared" si="82"/>
        <v>0</v>
      </c>
      <c r="GU100" s="41">
        <f t="shared" si="82"/>
        <v>0</v>
      </c>
      <c r="GV100" s="41">
        <f t="shared" si="82"/>
        <v>0</v>
      </c>
      <c r="GW100" s="41">
        <f t="shared" si="82"/>
        <v>0</v>
      </c>
      <c r="GX100" s="41">
        <f t="shared" si="82"/>
        <v>0</v>
      </c>
      <c r="GY100" s="41">
        <f t="shared" si="82"/>
        <v>0</v>
      </c>
      <c r="GZ100" s="41">
        <f t="shared" si="82"/>
        <v>0</v>
      </c>
      <c r="HA100" s="41">
        <f t="shared" si="82"/>
        <v>0</v>
      </c>
      <c r="HB100" s="41">
        <f t="shared" si="82"/>
        <v>0</v>
      </c>
      <c r="HC100" s="41">
        <f t="shared" si="82"/>
        <v>0</v>
      </c>
      <c r="HD100" s="41">
        <f t="shared" si="82"/>
        <v>0</v>
      </c>
      <c r="HE100" s="41">
        <f t="shared" si="62"/>
        <v>0</v>
      </c>
      <c r="HF100" s="41">
        <f t="shared" si="62"/>
        <v>0</v>
      </c>
      <c r="HG100" s="41">
        <f t="shared" si="62"/>
        <v>0</v>
      </c>
      <c r="HH100" s="41">
        <f t="shared" si="62"/>
        <v>0</v>
      </c>
      <c r="HI100" s="41">
        <f t="shared" si="62"/>
        <v>0</v>
      </c>
      <c r="HJ100" s="41">
        <f t="shared" si="62"/>
        <v>0</v>
      </c>
    </row>
    <row r="101" spans="1:218" ht="14.4" x14ac:dyDescent="0.3">
      <c r="A101" s="42">
        <v>98</v>
      </c>
      <c r="B101" s="43">
        <f>'CMM4 - AUX CALC'!$CU$67</f>
        <v>0</v>
      </c>
      <c r="CV101" s="41">
        <f>$B101/(_xlfn.SINGLE(PrazoConcessao)*12-CV$3+1)</f>
        <v>0</v>
      </c>
      <c r="CW101" s="41">
        <f t="shared" si="81"/>
        <v>0</v>
      </c>
      <c r="CX101" s="41">
        <f t="shared" si="81"/>
        <v>0</v>
      </c>
      <c r="CY101" s="41">
        <f t="shared" si="81"/>
        <v>0</v>
      </c>
      <c r="CZ101" s="41">
        <f t="shared" si="81"/>
        <v>0</v>
      </c>
      <c r="DA101" s="41">
        <f t="shared" si="81"/>
        <v>0</v>
      </c>
      <c r="DB101" s="41">
        <f t="shared" si="81"/>
        <v>0</v>
      </c>
      <c r="DC101" s="41">
        <f t="shared" si="81"/>
        <v>0</v>
      </c>
      <c r="DD101" s="41">
        <f t="shared" si="81"/>
        <v>0</v>
      </c>
      <c r="DE101" s="41">
        <f t="shared" si="81"/>
        <v>0</v>
      </c>
      <c r="DF101" s="41">
        <f t="shared" si="81"/>
        <v>0</v>
      </c>
      <c r="DG101" s="41">
        <f t="shared" si="81"/>
        <v>0</v>
      </c>
      <c r="DH101" s="41">
        <f t="shared" si="81"/>
        <v>0</v>
      </c>
      <c r="DI101" s="41">
        <f t="shared" si="81"/>
        <v>0</v>
      </c>
      <c r="DJ101" s="41">
        <f t="shared" si="81"/>
        <v>0</v>
      </c>
      <c r="DK101" s="41">
        <f t="shared" si="81"/>
        <v>0</v>
      </c>
      <c r="DL101" s="41">
        <f t="shared" si="88"/>
        <v>0</v>
      </c>
      <c r="DM101" s="41">
        <f t="shared" si="85"/>
        <v>0</v>
      </c>
      <c r="DN101" s="41">
        <f t="shared" si="85"/>
        <v>0</v>
      </c>
      <c r="DO101" s="41">
        <f t="shared" si="85"/>
        <v>0</v>
      </c>
      <c r="DP101" s="41">
        <f t="shared" si="85"/>
        <v>0</v>
      </c>
      <c r="DQ101" s="41">
        <f t="shared" si="76"/>
        <v>0</v>
      </c>
      <c r="DR101" s="41">
        <f t="shared" si="76"/>
        <v>0</v>
      </c>
      <c r="DS101" s="41">
        <f t="shared" si="76"/>
        <v>0</v>
      </c>
      <c r="DT101" s="41">
        <f t="shared" si="76"/>
        <v>0</v>
      </c>
      <c r="DU101" s="41">
        <f t="shared" si="76"/>
        <v>0</v>
      </c>
      <c r="DV101" s="41">
        <f t="shared" si="64"/>
        <v>0</v>
      </c>
      <c r="DW101" s="41">
        <f t="shared" si="64"/>
        <v>0</v>
      </c>
      <c r="DX101" s="41">
        <f t="shared" si="64"/>
        <v>0</v>
      </c>
      <c r="DY101" s="41">
        <f t="shared" si="64"/>
        <v>0</v>
      </c>
      <c r="DZ101" s="41">
        <f t="shared" si="64"/>
        <v>0</v>
      </c>
      <c r="EA101" s="41">
        <f t="shared" si="64"/>
        <v>0</v>
      </c>
      <c r="EB101" s="41">
        <f t="shared" si="64"/>
        <v>0</v>
      </c>
      <c r="EC101" s="41">
        <f t="shared" si="64"/>
        <v>0</v>
      </c>
      <c r="ED101" s="41">
        <f t="shared" si="64"/>
        <v>0</v>
      </c>
      <c r="EE101" s="41">
        <f t="shared" si="64"/>
        <v>0</v>
      </c>
      <c r="EF101" s="41">
        <f t="shared" si="77"/>
        <v>0</v>
      </c>
      <c r="EG101" s="41">
        <f t="shared" si="77"/>
        <v>0</v>
      </c>
      <c r="EH101" s="41">
        <f t="shared" si="77"/>
        <v>0</v>
      </c>
      <c r="EI101" s="41">
        <f t="shared" si="77"/>
        <v>0</v>
      </c>
      <c r="EJ101" s="41">
        <f t="shared" si="77"/>
        <v>0</v>
      </c>
      <c r="EK101" s="41">
        <f t="shared" si="77"/>
        <v>0</v>
      </c>
      <c r="EL101" s="41">
        <f t="shared" si="77"/>
        <v>0</v>
      </c>
      <c r="EM101" s="41">
        <f t="shared" si="77"/>
        <v>0</v>
      </c>
      <c r="EN101" s="41">
        <f t="shared" si="77"/>
        <v>0</v>
      </c>
      <c r="EO101" s="41">
        <f t="shared" si="77"/>
        <v>0</v>
      </c>
      <c r="EP101" s="41">
        <f t="shared" si="77"/>
        <v>0</v>
      </c>
      <c r="EQ101" s="41">
        <f t="shared" si="77"/>
        <v>0</v>
      </c>
      <c r="ER101" s="41">
        <f t="shared" si="77"/>
        <v>0</v>
      </c>
      <c r="ES101" s="41">
        <f t="shared" si="86"/>
        <v>0</v>
      </c>
      <c r="ET101" s="41">
        <f t="shared" si="86"/>
        <v>0</v>
      </c>
      <c r="EU101" s="41">
        <f t="shared" si="86"/>
        <v>0</v>
      </c>
      <c r="EV101" s="41">
        <f t="shared" si="86"/>
        <v>0</v>
      </c>
      <c r="EW101" s="41">
        <f t="shared" si="78"/>
        <v>0</v>
      </c>
      <c r="EX101" s="41">
        <f t="shared" si="78"/>
        <v>0</v>
      </c>
      <c r="EY101" s="41">
        <f t="shared" si="78"/>
        <v>0</v>
      </c>
      <c r="EZ101" s="41">
        <f t="shared" si="78"/>
        <v>0</v>
      </c>
      <c r="FA101" s="41">
        <f t="shared" si="78"/>
        <v>0</v>
      </c>
      <c r="FB101" s="41">
        <f t="shared" si="65"/>
        <v>0</v>
      </c>
      <c r="FC101" s="41">
        <f t="shared" si="65"/>
        <v>0</v>
      </c>
      <c r="FD101" s="41">
        <f t="shared" si="65"/>
        <v>0</v>
      </c>
      <c r="FE101" s="41">
        <f t="shared" si="65"/>
        <v>0</v>
      </c>
      <c r="FF101" s="41">
        <f t="shared" si="65"/>
        <v>0</v>
      </c>
      <c r="FG101" s="41">
        <f t="shared" si="65"/>
        <v>0</v>
      </c>
      <c r="FH101" s="41">
        <f t="shared" si="65"/>
        <v>0</v>
      </c>
      <c r="FI101" s="41">
        <f t="shared" si="65"/>
        <v>0</v>
      </c>
      <c r="FJ101" s="41">
        <f t="shared" si="65"/>
        <v>0</v>
      </c>
      <c r="FK101" s="41">
        <f t="shared" si="65"/>
        <v>0</v>
      </c>
      <c r="FL101" s="41">
        <f t="shared" si="79"/>
        <v>0</v>
      </c>
      <c r="FM101" s="41">
        <f t="shared" si="79"/>
        <v>0</v>
      </c>
      <c r="FN101" s="41">
        <f t="shared" si="79"/>
        <v>0</v>
      </c>
      <c r="FO101" s="41">
        <f t="shared" si="79"/>
        <v>0</v>
      </c>
      <c r="FP101" s="41">
        <f t="shared" si="79"/>
        <v>0</v>
      </c>
      <c r="FQ101" s="41">
        <f t="shared" si="79"/>
        <v>0</v>
      </c>
      <c r="FR101" s="41">
        <f t="shared" si="79"/>
        <v>0</v>
      </c>
      <c r="FS101" s="41">
        <f t="shared" si="79"/>
        <v>0</v>
      </c>
      <c r="FT101" s="41">
        <f t="shared" si="79"/>
        <v>0</v>
      </c>
      <c r="FU101" s="41">
        <f t="shared" si="79"/>
        <v>0</v>
      </c>
      <c r="FV101" s="41">
        <f t="shared" si="79"/>
        <v>0</v>
      </c>
      <c r="FW101" s="41">
        <f t="shared" si="79"/>
        <v>0</v>
      </c>
      <c r="FX101" s="41">
        <f t="shared" si="79"/>
        <v>0</v>
      </c>
      <c r="FY101" s="41">
        <f t="shared" si="87"/>
        <v>0</v>
      </c>
      <c r="FZ101" s="41">
        <f t="shared" si="87"/>
        <v>0</v>
      </c>
      <c r="GA101" s="41">
        <f t="shared" si="87"/>
        <v>0</v>
      </c>
      <c r="GB101" s="41">
        <f t="shared" si="87"/>
        <v>0</v>
      </c>
      <c r="GC101" s="41">
        <f t="shared" si="80"/>
        <v>0</v>
      </c>
      <c r="GD101" s="41">
        <f t="shared" si="80"/>
        <v>0</v>
      </c>
      <c r="GE101" s="41">
        <f t="shared" si="80"/>
        <v>0</v>
      </c>
      <c r="GF101" s="41">
        <f t="shared" si="80"/>
        <v>0</v>
      </c>
      <c r="GG101" s="41">
        <f t="shared" si="80"/>
        <v>0</v>
      </c>
      <c r="GH101" s="41">
        <f t="shared" si="66"/>
        <v>0</v>
      </c>
      <c r="GI101" s="41">
        <f t="shared" si="58"/>
        <v>0</v>
      </c>
      <c r="GJ101" s="41">
        <f t="shared" si="58"/>
        <v>0</v>
      </c>
      <c r="GK101" s="41">
        <f t="shared" si="58"/>
        <v>0</v>
      </c>
      <c r="GL101" s="41">
        <f t="shared" si="58"/>
        <v>0</v>
      </c>
      <c r="GM101" s="41">
        <f t="shared" si="58"/>
        <v>0</v>
      </c>
      <c r="GN101" s="41">
        <f t="shared" si="58"/>
        <v>0</v>
      </c>
      <c r="GO101" s="41">
        <f t="shared" si="58"/>
        <v>0</v>
      </c>
      <c r="GP101" s="41">
        <f t="shared" si="58"/>
        <v>0</v>
      </c>
      <c r="GQ101" s="41">
        <f t="shared" si="58"/>
        <v>0</v>
      </c>
      <c r="GR101" s="41">
        <f t="shared" si="58"/>
        <v>0</v>
      </c>
      <c r="GS101" s="41">
        <f t="shared" si="58"/>
        <v>0</v>
      </c>
      <c r="GT101" s="41">
        <f t="shared" si="82"/>
        <v>0</v>
      </c>
      <c r="GU101" s="41">
        <f t="shared" si="82"/>
        <v>0</v>
      </c>
      <c r="GV101" s="41">
        <f t="shared" si="82"/>
        <v>0</v>
      </c>
      <c r="GW101" s="41">
        <f t="shared" si="82"/>
        <v>0</v>
      </c>
      <c r="GX101" s="41">
        <f t="shared" si="82"/>
        <v>0</v>
      </c>
      <c r="GY101" s="41">
        <f t="shared" si="82"/>
        <v>0</v>
      </c>
      <c r="GZ101" s="41">
        <f t="shared" si="82"/>
        <v>0</v>
      </c>
      <c r="HA101" s="41">
        <f t="shared" si="82"/>
        <v>0</v>
      </c>
      <c r="HB101" s="41">
        <f t="shared" si="82"/>
        <v>0</v>
      </c>
      <c r="HC101" s="41">
        <f t="shared" si="82"/>
        <v>0</v>
      </c>
      <c r="HD101" s="41">
        <f t="shared" si="82"/>
        <v>0</v>
      </c>
      <c r="HE101" s="41">
        <f t="shared" si="62"/>
        <v>0</v>
      </c>
      <c r="HF101" s="41">
        <f t="shared" si="62"/>
        <v>0</v>
      </c>
      <c r="HG101" s="41">
        <f t="shared" si="62"/>
        <v>0</v>
      </c>
      <c r="HH101" s="41">
        <f t="shared" si="62"/>
        <v>0</v>
      </c>
      <c r="HI101" s="41">
        <f t="shared" si="62"/>
        <v>0</v>
      </c>
      <c r="HJ101" s="41">
        <f t="shared" si="62"/>
        <v>0</v>
      </c>
    </row>
    <row r="102" spans="1:218" ht="14.4" x14ac:dyDescent="0.3">
      <c r="A102" s="42">
        <v>99</v>
      </c>
      <c r="B102" s="43">
        <f>'CMM4 - AUX CALC'!$CV$67</f>
        <v>0</v>
      </c>
      <c r="CW102" s="41">
        <f>$B102/(_xlfn.SINGLE(PrazoConcessao)*12-CW$3+1)</f>
        <v>0</v>
      </c>
      <c r="CX102" s="41">
        <f t="shared" si="81"/>
        <v>0</v>
      </c>
      <c r="CY102" s="41">
        <f t="shared" si="81"/>
        <v>0</v>
      </c>
      <c r="CZ102" s="41">
        <f t="shared" si="81"/>
        <v>0</v>
      </c>
      <c r="DA102" s="41">
        <f t="shared" si="81"/>
        <v>0</v>
      </c>
      <c r="DB102" s="41">
        <f t="shared" si="81"/>
        <v>0</v>
      </c>
      <c r="DC102" s="41">
        <f t="shared" si="81"/>
        <v>0</v>
      </c>
      <c r="DD102" s="41">
        <f t="shared" si="81"/>
        <v>0</v>
      </c>
      <c r="DE102" s="41">
        <f t="shared" si="81"/>
        <v>0</v>
      </c>
      <c r="DF102" s="41">
        <f t="shared" si="81"/>
        <v>0</v>
      </c>
      <c r="DG102" s="41">
        <f t="shared" si="81"/>
        <v>0</v>
      </c>
      <c r="DH102" s="41">
        <f t="shared" si="81"/>
        <v>0</v>
      </c>
      <c r="DI102" s="41">
        <f t="shared" si="81"/>
        <v>0</v>
      </c>
      <c r="DJ102" s="41">
        <f t="shared" si="81"/>
        <v>0</v>
      </c>
      <c r="DK102" s="41">
        <f t="shared" si="81"/>
        <v>0</v>
      </c>
      <c r="DL102" s="41">
        <f t="shared" si="88"/>
        <v>0</v>
      </c>
      <c r="DM102" s="41">
        <f t="shared" si="85"/>
        <v>0</v>
      </c>
      <c r="DN102" s="41">
        <f t="shared" si="85"/>
        <v>0</v>
      </c>
      <c r="DO102" s="41">
        <f t="shared" si="85"/>
        <v>0</v>
      </c>
      <c r="DP102" s="41">
        <f t="shared" si="85"/>
        <v>0</v>
      </c>
      <c r="DQ102" s="41">
        <f t="shared" si="76"/>
        <v>0</v>
      </c>
      <c r="DR102" s="41">
        <f t="shared" si="76"/>
        <v>0</v>
      </c>
      <c r="DS102" s="41">
        <f t="shared" si="76"/>
        <v>0</v>
      </c>
      <c r="DT102" s="41">
        <f t="shared" si="76"/>
        <v>0</v>
      </c>
      <c r="DU102" s="41">
        <f t="shared" si="76"/>
        <v>0</v>
      </c>
      <c r="DV102" s="41">
        <f t="shared" si="64"/>
        <v>0</v>
      </c>
      <c r="DW102" s="41">
        <f t="shared" si="64"/>
        <v>0</v>
      </c>
      <c r="DX102" s="41">
        <f t="shared" si="64"/>
        <v>0</v>
      </c>
      <c r="DY102" s="41">
        <f t="shared" si="64"/>
        <v>0</v>
      </c>
      <c r="DZ102" s="41">
        <f t="shared" si="64"/>
        <v>0</v>
      </c>
      <c r="EA102" s="41">
        <f t="shared" si="64"/>
        <v>0</v>
      </c>
      <c r="EB102" s="41">
        <f t="shared" si="64"/>
        <v>0</v>
      </c>
      <c r="EC102" s="41">
        <f t="shared" si="64"/>
        <v>0</v>
      </c>
      <c r="ED102" s="41">
        <f t="shared" si="64"/>
        <v>0</v>
      </c>
      <c r="EE102" s="41">
        <f t="shared" si="64"/>
        <v>0</v>
      </c>
      <c r="EF102" s="41">
        <f t="shared" si="77"/>
        <v>0</v>
      </c>
      <c r="EG102" s="41">
        <f t="shared" si="77"/>
        <v>0</v>
      </c>
      <c r="EH102" s="41">
        <f t="shared" si="77"/>
        <v>0</v>
      </c>
      <c r="EI102" s="41">
        <f t="shared" si="77"/>
        <v>0</v>
      </c>
      <c r="EJ102" s="41">
        <f t="shared" si="77"/>
        <v>0</v>
      </c>
      <c r="EK102" s="41">
        <f t="shared" si="77"/>
        <v>0</v>
      </c>
      <c r="EL102" s="41">
        <f t="shared" si="77"/>
        <v>0</v>
      </c>
      <c r="EM102" s="41">
        <f t="shared" si="77"/>
        <v>0</v>
      </c>
      <c r="EN102" s="41">
        <f t="shared" si="77"/>
        <v>0</v>
      </c>
      <c r="EO102" s="41">
        <f t="shared" si="77"/>
        <v>0</v>
      </c>
      <c r="EP102" s="41">
        <f t="shared" si="77"/>
        <v>0</v>
      </c>
      <c r="EQ102" s="41">
        <f t="shared" si="77"/>
        <v>0</v>
      </c>
      <c r="ER102" s="41">
        <f t="shared" si="77"/>
        <v>0</v>
      </c>
      <c r="ES102" s="41">
        <f t="shared" si="86"/>
        <v>0</v>
      </c>
      <c r="ET102" s="41">
        <f t="shared" si="86"/>
        <v>0</v>
      </c>
      <c r="EU102" s="41">
        <f t="shared" si="86"/>
        <v>0</v>
      </c>
      <c r="EV102" s="41">
        <f t="shared" si="86"/>
        <v>0</v>
      </c>
      <c r="EW102" s="41">
        <f t="shared" si="78"/>
        <v>0</v>
      </c>
      <c r="EX102" s="41">
        <f t="shared" si="78"/>
        <v>0</v>
      </c>
      <c r="EY102" s="41">
        <f t="shared" si="78"/>
        <v>0</v>
      </c>
      <c r="EZ102" s="41">
        <f t="shared" si="78"/>
        <v>0</v>
      </c>
      <c r="FA102" s="41">
        <f t="shared" si="78"/>
        <v>0</v>
      </c>
      <c r="FB102" s="41">
        <f t="shared" si="65"/>
        <v>0</v>
      </c>
      <c r="FC102" s="41">
        <f t="shared" si="65"/>
        <v>0</v>
      </c>
      <c r="FD102" s="41">
        <f t="shared" si="65"/>
        <v>0</v>
      </c>
      <c r="FE102" s="41">
        <f t="shared" si="65"/>
        <v>0</v>
      </c>
      <c r="FF102" s="41">
        <f t="shared" si="65"/>
        <v>0</v>
      </c>
      <c r="FG102" s="41">
        <f t="shared" si="65"/>
        <v>0</v>
      </c>
      <c r="FH102" s="41">
        <f t="shared" si="65"/>
        <v>0</v>
      </c>
      <c r="FI102" s="41">
        <f t="shared" si="65"/>
        <v>0</v>
      </c>
      <c r="FJ102" s="41">
        <f t="shared" si="65"/>
        <v>0</v>
      </c>
      <c r="FK102" s="41">
        <f t="shared" si="65"/>
        <v>0</v>
      </c>
      <c r="FL102" s="41">
        <f t="shared" si="79"/>
        <v>0</v>
      </c>
      <c r="FM102" s="41">
        <f t="shared" si="79"/>
        <v>0</v>
      </c>
      <c r="FN102" s="41">
        <f t="shared" si="79"/>
        <v>0</v>
      </c>
      <c r="FO102" s="41">
        <f t="shared" si="79"/>
        <v>0</v>
      </c>
      <c r="FP102" s="41">
        <f t="shared" si="79"/>
        <v>0</v>
      </c>
      <c r="FQ102" s="41">
        <f t="shared" si="79"/>
        <v>0</v>
      </c>
      <c r="FR102" s="41">
        <f t="shared" si="79"/>
        <v>0</v>
      </c>
      <c r="FS102" s="41">
        <f t="shared" si="79"/>
        <v>0</v>
      </c>
      <c r="FT102" s="41">
        <f t="shared" si="79"/>
        <v>0</v>
      </c>
      <c r="FU102" s="41">
        <f t="shared" si="79"/>
        <v>0</v>
      </c>
      <c r="FV102" s="41">
        <f t="shared" si="79"/>
        <v>0</v>
      </c>
      <c r="FW102" s="41">
        <f t="shared" si="79"/>
        <v>0</v>
      </c>
      <c r="FX102" s="41">
        <f t="shared" si="79"/>
        <v>0</v>
      </c>
      <c r="FY102" s="41">
        <f t="shared" si="87"/>
        <v>0</v>
      </c>
      <c r="FZ102" s="41">
        <f t="shared" si="87"/>
        <v>0</v>
      </c>
      <c r="GA102" s="41">
        <f t="shared" si="87"/>
        <v>0</v>
      </c>
      <c r="GB102" s="41">
        <f t="shared" si="87"/>
        <v>0</v>
      </c>
      <c r="GC102" s="41">
        <f t="shared" si="80"/>
        <v>0</v>
      </c>
      <c r="GD102" s="41">
        <f t="shared" si="80"/>
        <v>0</v>
      </c>
      <c r="GE102" s="41">
        <f t="shared" si="80"/>
        <v>0</v>
      </c>
      <c r="GF102" s="41">
        <f t="shared" si="80"/>
        <v>0</v>
      </c>
      <c r="GG102" s="41">
        <f t="shared" si="80"/>
        <v>0</v>
      </c>
      <c r="GH102" s="41">
        <f t="shared" si="66"/>
        <v>0</v>
      </c>
      <c r="GI102" s="41">
        <f t="shared" si="58"/>
        <v>0</v>
      </c>
      <c r="GJ102" s="41">
        <f t="shared" si="58"/>
        <v>0</v>
      </c>
      <c r="GK102" s="41">
        <f t="shared" si="58"/>
        <v>0</v>
      </c>
      <c r="GL102" s="41">
        <f t="shared" si="58"/>
        <v>0</v>
      </c>
      <c r="GM102" s="41">
        <f t="shared" si="58"/>
        <v>0</v>
      </c>
      <c r="GN102" s="41">
        <f t="shared" si="58"/>
        <v>0</v>
      </c>
      <c r="GO102" s="41">
        <f t="shared" si="58"/>
        <v>0</v>
      </c>
      <c r="GP102" s="41">
        <f t="shared" si="58"/>
        <v>0</v>
      </c>
      <c r="GQ102" s="41">
        <f t="shared" si="58"/>
        <v>0</v>
      </c>
      <c r="GR102" s="41">
        <f t="shared" si="58"/>
        <v>0</v>
      </c>
      <c r="GS102" s="41">
        <f t="shared" si="58"/>
        <v>0</v>
      </c>
      <c r="GT102" s="41">
        <f t="shared" si="82"/>
        <v>0</v>
      </c>
      <c r="GU102" s="41">
        <f t="shared" si="82"/>
        <v>0</v>
      </c>
      <c r="GV102" s="41">
        <f t="shared" si="82"/>
        <v>0</v>
      </c>
      <c r="GW102" s="41">
        <f t="shared" si="82"/>
        <v>0</v>
      </c>
      <c r="GX102" s="41">
        <f t="shared" si="82"/>
        <v>0</v>
      </c>
      <c r="GY102" s="41">
        <f t="shared" si="82"/>
        <v>0</v>
      </c>
      <c r="GZ102" s="41">
        <f t="shared" si="82"/>
        <v>0</v>
      </c>
      <c r="HA102" s="41">
        <f t="shared" si="82"/>
        <v>0</v>
      </c>
      <c r="HB102" s="41">
        <f t="shared" si="82"/>
        <v>0</v>
      </c>
      <c r="HC102" s="41">
        <f t="shared" si="82"/>
        <v>0</v>
      </c>
      <c r="HD102" s="41">
        <f t="shared" si="82"/>
        <v>0</v>
      </c>
      <c r="HE102" s="41">
        <f t="shared" si="62"/>
        <v>0</v>
      </c>
      <c r="HF102" s="41">
        <f t="shared" si="62"/>
        <v>0</v>
      </c>
      <c r="HG102" s="41">
        <f t="shared" si="62"/>
        <v>0</v>
      </c>
      <c r="HH102" s="41">
        <f t="shared" si="62"/>
        <v>0</v>
      </c>
      <c r="HI102" s="41">
        <f t="shared" si="62"/>
        <v>0</v>
      </c>
      <c r="HJ102" s="41">
        <f t="shared" si="62"/>
        <v>0</v>
      </c>
    </row>
    <row r="103" spans="1:218" ht="14.4" x14ac:dyDescent="0.3">
      <c r="A103" s="42">
        <v>100</v>
      </c>
      <c r="B103" s="43">
        <f>'CMM4 - AUX CALC'!$CW$67</f>
        <v>0</v>
      </c>
      <c r="CX103" s="41">
        <f>$B103/(_xlfn.SINGLE(PrazoConcessao)*12-CX$3+1)</f>
        <v>0</v>
      </c>
      <c r="CY103" s="41">
        <f t="shared" si="81"/>
        <v>0</v>
      </c>
      <c r="CZ103" s="41">
        <f t="shared" si="81"/>
        <v>0</v>
      </c>
      <c r="DA103" s="41">
        <f t="shared" si="81"/>
        <v>0</v>
      </c>
      <c r="DB103" s="41">
        <f t="shared" si="81"/>
        <v>0</v>
      </c>
      <c r="DC103" s="41">
        <f t="shared" si="81"/>
        <v>0</v>
      </c>
      <c r="DD103" s="41">
        <f t="shared" si="81"/>
        <v>0</v>
      </c>
      <c r="DE103" s="41">
        <f t="shared" si="81"/>
        <v>0</v>
      </c>
      <c r="DF103" s="41">
        <f t="shared" si="81"/>
        <v>0</v>
      </c>
      <c r="DG103" s="41">
        <f t="shared" si="81"/>
        <v>0</v>
      </c>
      <c r="DH103" s="41">
        <f t="shared" si="81"/>
        <v>0</v>
      </c>
      <c r="DI103" s="41">
        <f t="shared" si="81"/>
        <v>0</v>
      </c>
      <c r="DJ103" s="41">
        <f t="shared" si="81"/>
        <v>0</v>
      </c>
      <c r="DK103" s="41">
        <f t="shared" si="81"/>
        <v>0</v>
      </c>
      <c r="DL103" s="41">
        <f t="shared" si="88"/>
        <v>0</v>
      </c>
      <c r="DM103" s="41">
        <f t="shared" si="85"/>
        <v>0</v>
      </c>
      <c r="DN103" s="41">
        <f t="shared" si="85"/>
        <v>0</v>
      </c>
      <c r="DO103" s="41">
        <f t="shared" si="85"/>
        <v>0</v>
      </c>
      <c r="DP103" s="41">
        <f t="shared" si="85"/>
        <v>0</v>
      </c>
      <c r="DQ103" s="41">
        <f t="shared" si="76"/>
        <v>0</v>
      </c>
      <c r="DR103" s="41">
        <f t="shared" si="76"/>
        <v>0</v>
      </c>
      <c r="DS103" s="41">
        <f t="shared" si="76"/>
        <v>0</v>
      </c>
      <c r="DT103" s="41">
        <f t="shared" si="76"/>
        <v>0</v>
      </c>
      <c r="DU103" s="41">
        <f t="shared" si="76"/>
        <v>0</v>
      </c>
      <c r="DV103" s="41">
        <f t="shared" si="64"/>
        <v>0</v>
      </c>
      <c r="DW103" s="41">
        <f t="shared" si="64"/>
        <v>0</v>
      </c>
      <c r="DX103" s="41">
        <f t="shared" si="64"/>
        <v>0</v>
      </c>
      <c r="DY103" s="41">
        <f t="shared" si="64"/>
        <v>0</v>
      </c>
      <c r="DZ103" s="41">
        <f t="shared" si="64"/>
        <v>0</v>
      </c>
      <c r="EA103" s="41">
        <f t="shared" si="64"/>
        <v>0</v>
      </c>
      <c r="EB103" s="41">
        <f t="shared" si="64"/>
        <v>0</v>
      </c>
      <c r="EC103" s="41">
        <f t="shared" si="64"/>
        <v>0</v>
      </c>
      <c r="ED103" s="41">
        <f t="shared" si="64"/>
        <v>0</v>
      </c>
      <c r="EE103" s="41">
        <f t="shared" si="64"/>
        <v>0</v>
      </c>
      <c r="EF103" s="41">
        <f t="shared" si="77"/>
        <v>0</v>
      </c>
      <c r="EG103" s="41">
        <f t="shared" si="77"/>
        <v>0</v>
      </c>
      <c r="EH103" s="41">
        <f t="shared" si="77"/>
        <v>0</v>
      </c>
      <c r="EI103" s="41">
        <f t="shared" si="77"/>
        <v>0</v>
      </c>
      <c r="EJ103" s="41">
        <f t="shared" si="77"/>
        <v>0</v>
      </c>
      <c r="EK103" s="41">
        <f t="shared" si="77"/>
        <v>0</v>
      </c>
      <c r="EL103" s="41">
        <f t="shared" si="77"/>
        <v>0</v>
      </c>
      <c r="EM103" s="41">
        <f t="shared" si="77"/>
        <v>0</v>
      </c>
      <c r="EN103" s="41">
        <f t="shared" si="77"/>
        <v>0</v>
      </c>
      <c r="EO103" s="41">
        <f t="shared" si="77"/>
        <v>0</v>
      </c>
      <c r="EP103" s="41">
        <f t="shared" si="77"/>
        <v>0</v>
      </c>
      <c r="EQ103" s="41">
        <f t="shared" si="77"/>
        <v>0</v>
      </c>
      <c r="ER103" s="41">
        <f t="shared" si="77"/>
        <v>0</v>
      </c>
      <c r="ES103" s="41">
        <f t="shared" si="86"/>
        <v>0</v>
      </c>
      <c r="ET103" s="41">
        <f t="shared" si="86"/>
        <v>0</v>
      </c>
      <c r="EU103" s="41">
        <f t="shared" si="86"/>
        <v>0</v>
      </c>
      <c r="EV103" s="41">
        <f t="shared" si="86"/>
        <v>0</v>
      </c>
      <c r="EW103" s="41">
        <f t="shared" si="78"/>
        <v>0</v>
      </c>
      <c r="EX103" s="41">
        <f t="shared" si="78"/>
        <v>0</v>
      </c>
      <c r="EY103" s="41">
        <f t="shared" si="78"/>
        <v>0</v>
      </c>
      <c r="EZ103" s="41">
        <f t="shared" si="78"/>
        <v>0</v>
      </c>
      <c r="FA103" s="41">
        <f t="shared" si="78"/>
        <v>0</v>
      </c>
      <c r="FB103" s="41">
        <f t="shared" si="65"/>
        <v>0</v>
      </c>
      <c r="FC103" s="41">
        <f t="shared" si="65"/>
        <v>0</v>
      </c>
      <c r="FD103" s="41">
        <f t="shared" si="65"/>
        <v>0</v>
      </c>
      <c r="FE103" s="41">
        <f t="shared" si="65"/>
        <v>0</v>
      </c>
      <c r="FF103" s="41">
        <f t="shared" si="65"/>
        <v>0</v>
      </c>
      <c r="FG103" s="41">
        <f t="shared" si="65"/>
        <v>0</v>
      </c>
      <c r="FH103" s="41">
        <f t="shared" si="65"/>
        <v>0</v>
      </c>
      <c r="FI103" s="41">
        <f t="shared" si="65"/>
        <v>0</v>
      </c>
      <c r="FJ103" s="41">
        <f t="shared" si="65"/>
        <v>0</v>
      </c>
      <c r="FK103" s="41">
        <f t="shared" si="65"/>
        <v>0</v>
      </c>
      <c r="FL103" s="41">
        <f t="shared" si="79"/>
        <v>0</v>
      </c>
      <c r="FM103" s="41">
        <f t="shared" si="79"/>
        <v>0</v>
      </c>
      <c r="FN103" s="41">
        <f t="shared" si="79"/>
        <v>0</v>
      </c>
      <c r="FO103" s="41">
        <f t="shared" si="79"/>
        <v>0</v>
      </c>
      <c r="FP103" s="41">
        <f t="shared" si="79"/>
        <v>0</v>
      </c>
      <c r="FQ103" s="41">
        <f t="shared" si="79"/>
        <v>0</v>
      </c>
      <c r="FR103" s="41">
        <f t="shared" si="79"/>
        <v>0</v>
      </c>
      <c r="FS103" s="41">
        <f t="shared" si="79"/>
        <v>0</v>
      </c>
      <c r="FT103" s="41">
        <f t="shared" si="79"/>
        <v>0</v>
      </c>
      <c r="FU103" s="41">
        <f t="shared" si="79"/>
        <v>0</v>
      </c>
      <c r="FV103" s="41">
        <f t="shared" si="79"/>
        <v>0</v>
      </c>
      <c r="FW103" s="41">
        <f t="shared" si="79"/>
        <v>0</v>
      </c>
      <c r="FX103" s="41">
        <f t="shared" si="79"/>
        <v>0</v>
      </c>
      <c r="FY103" s="41">
        <f t="shared" si="87"/>
        <v>0</v>
      </c>
      <c r="FZ103" s="41">
        <f t="shared" si="87"/>
        <v>0</v>
      </c>
      <c r="GA103" s="41">
        <f t="shared" si="87"/>
        <v>0</v>
      </c>
      <c r="GB103" s="41">
        <f t="shared" si="87"/>
        <v>0</v>
      </c>
      <c r="GC103" s="41">
        <f t="shared" si="80"/>
        <v>0</v>
      </c>
      <c r="GD103" s="41">
        <f t="shared" si="80"/>
        <v>0</v>
      </c>
      <c r="GE103" s="41">
        <f t="shared" si="80"/>
        <v>0</v>
      </c>
      <c r="GF103" s="41">
        <f t="shared" si="80"/>
        <v>0</v>
      </c>
      <c r="GG103" s="41">
        <f t="shared" si="80"/>
        <v>0</v>
      </c>
      <c r="GH103" s="41">
        <f t="shared" si="66"/>
        <v>0</v>
      </c>
      <c r="GI103" s="41">
        <f t="shared" si="58"/>
        <v>0</v>
      </c>
      <c r="GJ103" s="41">
        <f t="shared" si="58"/>
        <v>0</v>
      </c>
      <c r="GK103" s="41">
        <f t="shared" si="58"/>
        <v>0</v>
      </c>
      <c r="GL103" s="41">
        <f t="shared" si="58"/>
        <v>0</v>
      </c>
      <c r="GM103" s="41">
        <f t="shared" si="58"/>
        <v>0</v>
      </c>
      <c r="GN103" s="41">
        <f t="shared" si="58"/>
        <v>0</v>
      </c>
      <c r="GO103" s="41">
        <f t="shared" si="58"/>
        <v>0</v>
      </c>
      <c r="GP103" s="41">
        <f t="shared" si="58"/>
        <v>0</v>
      </c>
      <c r="GQ103" s="41">
        <f t="shared" si="58"/>
        <v>0</v>
      </c>
      <c r="GR103" s="41">
        <f t="shared" si="58"/>
        <v>0</v>
      </c>
      <c r="GS103" s="41">
        <f t="shared" si="58"/>
        <v>0</v>
      </c>
      <c r="GT103" s="41">
        <f t="shared" si="82"/>
        <v>0</v>
      </c>
      <c r="GU103" s="41">
        <f t="shared" si="82"/>
        <v>0</v>
      </c>
      <c r="GV103" s="41">
        <f t="shared" si="82"/>
        <v>0</v>
      </c>
      <c r="GW103" s="41">
        <f t="shared" si="82"/>
        <v>0</v>
      </c>
      <c r="GX103" s="41">
        <f t="shared" si="82"/>
        <v>0</v>
      </c>
      <c r="GY103" s="41">
        <f t="shared" si="82"/>
        <v>0</v>
      </c>
      <c r="GZ103" s="41">
        <f t="shared" si="82"/>
        <v>0</v>
      </c>
      <c r="HA103" s="41">
        <f t="shared" si="82"/>
        <v>0</v>
      </c>
      <c r="HB103" s="41">
        <f t="shared" si="82"/>
        <v>0</v>
      </c>
      <c r="HC103" s="41">
        <f t="shared" si="82"/>
        <v>0</v>
      </c>
      <c r="HD103" s="41">
        <f t="shared" si="82"/>
        <v>0</v>
      </c>
      <c r="HE103" s="41">
        <f t="shared" si="62"/>
        <v>0</v>
      </c>
      <c r="HF103" s="41">
        <f t="shared" si="62"/>
        <v>0</v>
      </c>
      <c r="HG103" s="41">
        <f t="shared" si="62"/>
        <v>0</v>
      </c>
      <c r="HH103" s="41">
        <f t="shared" si="62"/>
        <v>0</v>
      </c>
      <c r="HI103" s="41">
        <f t="shared" si="62"/>
        <v>0</v>
      </c>
      <c r="HJ103" s="41">
        <f t="shared" si="62"/>
        <v>0</v>
      </c>
    </row>
    <row r="104" spans="1:218" ht="14.4" x14ac:dyDescent="0.3">
      <c r="A104" s="42">
        <v>101</v>
      </c>
      <c r="B104" s="43">
        <f>'CMM4 - AUX CALC'!$CX$67</f>
        <v>0</v>
      </c>
      <c r="CY104" s="41">
        <f>$B104/(_xlfn.SINGLE(PrazoConcessao)*12-CY$3+1)</f>
        <v>0</v>
      </c>
      <c r="CZ104" s="41">
        <f t="shared" si="81"/>
        <v>0</v>
      </c>
      <c r="DA104" s="41">
        <f t="shared" si="81"/>
        <v>0</v>
      </c>
      <c r="DB104" s="41">
        <f t="shared" si="81"/>
        <v>0</v>
      </c>
      <c r="DC104" s="41">
        <f t="shared" si="81"/>
        <v>0</v>
      </c>
      <c r="DD104" s="41">
        <f t="shared" si="81"/>
        <v>0</v>
      </c>
      <c r="DE104" s="41">
        <f t="shared" si="81"/>
        <v>0</v>
      </c>
      <c r="DF104" s="41">
        <f t="shared" si="81"/>
        <v>0</v>
      </c>
      <c r="DG104" s="41">
        <f t="shared" si="81"/>
        <v>0</v>
      </c>
      <c r="DH104" s="41">
        <f t="shared" si="81"/>
        <v>0</v>
      </c>
      <c r="DI104" s="41">
        <f t="shared" si="81"/>
        <v>0</v>
      </c>
      <c r="DJ104" s="41">
        <f t="shared" si="81"/>
        <v>0</v>
      </c>
      <c r="DK104" s="41">
        <f t="shared" si="81"/>
        <v>0</v>
      </c>
      <c r="DL104" s="41">
        <f t="shared" si="88"/>
        <v>0</v>
      </c>
      <c r="DM104" s="41">
        <f t="shared" si="85"/>
        <v>0</v>
      </c>
      <c r="DN104" s="41">
        <f t="shared" si="85"/>
        <v>0</v>
      </c>
      <c r="DO104" s="41">
        <f t="shared" si="85"/>
        <v>0</v>
      </c>
      <c r="DP104" s="41">
        <f t="shared" si="85"/>
        <v>0</v>
      </c>
      <c r="DQ104" s="41">
        <f t="shared" si="76"/>
        <v>0</v>
      </c>
      <c r="DR104" s="41">
        <f t="shared" si="76"/>
        <v>0</v>
      </c>
      <c r="DS104" s="41">
        <f t="shared" si="76"/>
        <v>0</v>
      </c>
      <c r="DT104" s="41">
        <f t="shared" si="76"/>
        <v>0</v>
      </c>
      <c r="DU104" s="41">
        <f t="shared" si="76"/>
        <v>0</v>
      </c>
      <c r="DV104" s="41">
        <f t="shared" si="64"/>
        <v>0</v>
      </c>
      <c r="DW104" s="41">
        <f t="shared" si="64"/>
        <v>0</v>
      </c>
      <c r="DX104" s="41">
        <f t="shared" si="64"/>
        <v>0</v>
      </c>
      <c r="DY104" s="41">
        <f t="shared" si="64"/>
        <v>0</v>
      </c>
      <c r="DZ104" s="41">
        <f t="shared" si="64"/>
        <v>0</v>
      </c>
      <c r="EA104" s="41">
        <f t="shared" si="64"/>
        <v>0</v>
      </c>
      <c r="EB104" s="41">
        <f t="shared" si="64"/>
        <v>0</v>
      </c>
      <c r="EC104" s="41">
        <f t="shared" si="64"/>
        <v>0</v>
      </c>
      <c r="ED104" s="41">
        <f t="shared" si="64"/>
        <v>0</v>
      </c>
      <c r="EE104" s="41">
        <f t="shared" si="64"/>
        <v>0</v>
      </c>
      <c r="EF104" s="41">
        <f t="shared" si="77"/>
        <v>0</v>
      </c>
      <c r="EG104" s="41">
        <f t="shared" si="77"/>
        <v>0</v>
      </c>
      <c r="EH104" s="41">
        <f t="shared" si="77"/>
        <v>0</v>
      </c>
      <c r="EI104" s="41">
        <f t="shared" si="77"/>
        <v>0</v>
      </c>
      <c r="EJ104" s="41">
        <f t="shared" si="77"/>
        <v>0</v>
      </c>
      <c r="EK104" s="41">
        <f t="shared" si="77"/>
        <v>0</v>
      </c>
      <c r="EL104" s="41">
        <f t="shared" si="77"/>
        <v>0</v>
      </c>
      <c r="EM104" s="41">
        <f t="shared" si="77"/>
        <v>0</v>
      </c>
      <c r="EN104" s="41">
        <f t="shared" si="77"/>
        <v>0</v>
      </c>
      <c r="EO104" s="41">
        <f t="shared" si="77"/>
        <v>0</v>
      </c>
      <c r="EP104" s="41">
        <f t="shared" si="77"/>
        <v>0</v>
      </c>
      <c r="EQ104" s="41">
        <f t="shared" si="77"/>
        <v>0</v>
      </c>
      <c r="ER104" s="41">
        <f t="shared" si="77"/>
        <v>0</v>
      </c>
      <c r="ES104" s="41">
        <f t="shared" si="86"/>
        <v>0</v>
      </c>
      <c r="ET104" s="41">
        <f t="shared" si="86"/>
        <v>0</v>
      </c>
      <c r="EU104" s="41">
        <f t="shared" si="86"/>
        <v>0</v>
      </c>
      <c r="EV104" s="41">
        <f t="shared" si="86"/>
        <v>0</v>
      </c>
      <c r="EW104" s="41">
        <f t="shared" si="78"/>
        <v>0</v>
      </c>
      <c r="EX104" s="41">
        <f t="shared" si="78"/>
        <v>0</v>
      </c>
      <c r="EY104" s="41">
        <f t="shared" si="78"/>
        <v>0</v>
      </c>
      <c r="EZ104" s="41">
        <f t="shared" si="78"/>
        <v>0</v>
      </c>
      <c r="FA104" s="41">
        <f t="shared" si="78"/>
        <v>0</v>
      </c>
      <c r="FB104" s="41">
        <f t="shared" si="65"/>
        <v>0</v>
      </c>
      <c r="FC104" s="41">
        <f t="shared" si="65"/>
        <v>0</v>
      </c>
      <c r="FD104" s="41">
        <f t="shared" si="65"/>
        <v>0</v>
      </c>
      <c r="FE104" s="41">
        <f t="shared" si="65"/>
        <v>0</v>
      </c>
      <c r="FF104" s="41">
        <f t="shared" si="65"/>
        <v>0</v>
      </c>
      <c r="FG104" s="41">
        <f t="shared" si="65"/>
        <v>0</v>
      </c>
      <c r="FH104" s="41">
        <f t="shared" si="65"/>
        <v>0</v>
      </c>
      <c r="FI104" s="41">
        <f t="shared" si="65"/>
        <v>0</v>
      </c>
      <c r="FJ104" s="41">
        <f t="shared" si="65"/>
        <v>0</v>
      </c>
      <c r="FK104" s="41">
        <f t="shared" si="65"/>
        <v>0</v>
      </c>
      <c r="FL104" s="41">
        <f t="shared" si="79"/>
        <v>0</v>
      </c>
      <c r="FM104" s="41">
        <f t="shared" si="79"/>
        <v>0</v>
      </c>
      <c r="FN104" s="41">
        <f t="shared" si="79"/>
        <v>0</v>
      </c>
      <c r="FO104" s="41">
        <f t="shared" si="79"/>
        <v>0</v>
      </c>
      <c r="FP104" s="41">
        <f t="shared" si="79"/>
        <v>0</v>
      </c>
      <c r="FQ104" s="41">
        <f t="shared" si="79"/>
        <v>0</v>
      </c>
      <c r="FR104" s="41">
        <f t="shared" si="79"/>
        <v>0</v>
      </c>
      <c r="FS104" s="41">
        <f t="shared" si="79"/>
        <v>0</v>
      </c>
      <c r="FT104" s="41">
        <f t="shared" si="79"/>
        <v>0</v>
      </c>
      <c r="FU104" s="41">
        <f t="shared" si="79"/>
        <v>0</v>
      </c>
      <c r="FV104" s="41">
        <f t="shared" si="79"/>
        <v>0</v>
      </c>
      <c r="FW104" s="41">
        <f t="shared" si="79"/>
        <v>0</v>
      </c>
      <c r="FX104" s="41">
        <f t="shared" si="79"/>
        <v>0</v>
      </c>
      <c r="FY104" s="41">
        <f t="shared" si="87"/>
        <v>0</v>
      </c>
      <c r="FZ104" s="41">
        <f t="shared" si="87"/>
        <v>0</v>
      </c>
      <c r="GA104" s="41">
        <f t="shared" si="87"/>
        <v>0</v>
      </c>
      <c r="GB104" s="41">
        <f t="shared" si="87"/>
        <v>0</v>
      </c>
      <c r="GC104" s="41">
        <f t="shared" si="80"/>
        <v>0</v>
      </c>
      <c r="GD104" s="41">
        <f t="shared" si="80"/>
        <v>0</v>
      </c>
      <c r="GE104" s="41">
        <f t="shared" si="80"/>
        <v>0</v>
      </c>
      <c r="GF104" s="41">
        <f t="shared" si="80"/>
        <v>0</v>
      </c>
      <c r="GG104" s="41">
        <f t="shared" si="80"/>
        <v>0</v>
      </c>
      <c r="GH104" s="41">
        <f t="shared" si="66"/>
        <v>0</v>
      </c>
      <c r="GI104" s="41">
        <f t="shared" si="58"/>
        <v>0</v>
      </c>
      <c r="GJ104" s="41">
        <f t="shared" si="58"/>
        <v>0</v>
      </c>
      <c r="GK104" s="41">
        <f t="shared" si="58"/>
        <v>0</v>
      </c>
      <c r="GL104" s="41">
        <f t="shared" si="58"/>
        <v>0</v>
      </c>
      <c r="GM104" s="41">
        <f t="shared" ref="GM104:HA127" si="89">GL104</f>
        <v>0</v>
      </c>
      <c r="GN104" s="41">
        <f t="shared" si="89"/>
        <v>0</v>
      </c>
      <c r="GO104" s="41">
        <f t="shared" si="89"/>
        <v>0</v>
      </c>
      <c r="GP104" s="41">
        <f t="shared" si="89"/>
        <v>0</v>
      </c>
      <c r="GQ104" s="41">
        <f t="shared" si="89"/>
        <v>0</v>
      </c>
      <c r="GR104" s="41">
        <f t="shared" si="89"/>
        <v>0</v>
      </c>
      <c r="GS104" s="41">
        <f t="shared" si="89"/>
        <v>0</v>
      </c>
      <c r="GT104" s="41">
        <f t="shared" si="82"/>
        <v>0</v>
      </c>
      <c r="GU104" s="41">
        <f t="shared" si="82"/>
        <v>0</v>
      </c>
      <c r="GV104" s="41">
        <f t="shared" si="82"/>
        <v>0</v>
      </c>
      <c r="GW104" s="41">
        <f t="shared" si="82"/>
        <v>0</v>
      </c>
      <c r="GX104" s="41">
        <f t="shared" si="82"/>
        <v>0</v>
      </c>
      <c r="GY104" s="41">
        <f t="shared" si="82"/>
        <v>0</v>
      </c>
      <c r="GZ104" s="41">
        <f t="shared" si="82"/>
        <v>0</v>
      </c>
      <c r="HA104" s="41">
        <f t="shared" si="82"/>
        <v>0</v>
      </c>
      <c r="HB104" s="41">
        <f t="shared" si="82"/>
        <v>0</v>
      </c>
      <c r="HC104" s="41">
        <f t="shared" si="82"/>
        <v>0</v>
      </c>
      <c r="HD104" s="41">
        <f t="shared" si="82"/>
        <v>0</v>
      </c>
      <c r="HE104" s="41">
        <f t="shared" si="62"/>
        <v>0</v>
      </c>
      <c r="HF104" s="41">
        <f t="shared" si="62"/>
        <v>0</v>
      </c>
      <c r="HG104" s="41">
        <f t="shared" si="62"/>
        <v>0</v>
      </c>
      <c r="HH104" s="41">
        <f t="shared" si="62"/>
        <v>0</v>
      </c>
      <c r="HI104" s="41">
        <f t="shared" si="62"/>
        <v>0</v>
      </c>
      <c r="HJ104" s="41">
        <f t="shared" si="62"/>
        <v>0</v>
      </c>
    </row>
    <row r="105" spans="1:218" ht="14.4" x14ac:dyDescent="0.3">
      <c r="A105" s="42">
        <v>102</v>
      </c>
      <c r="B105" s="43">
        <f>'CMM4 - AUX CALC'!$CY$67</f>
        <v>0</v>
      </c>
      <c r="CZ105" s="41">
        <f>$B105/(_xlfn.SINGLE(PrazoConcessao)*12-CZ$3+1)</f>
        <v>0</v>
      </c>
      <c r="DA105" s="41">
        <f t="shared" ref="DA105:DK115" si="90">CZ105</f>
        <v>0</v>
      </c>
      <c r="DB105" s="41">
        <f t="shared" si="90"/>
        <v>0</v>
      </c>
      <c r="DC105" s="41">
        <f t="shared" si="90"/>
        <v>0</v>
      </c>
      <c r="DD105" s="41">
        <f t="shared" si="90"/>
        <v>0</v>
      </c>
      <c r="DE105" s="41">
        <f t="shared" si="90"/>
        <v>0</v>
      </c>
      <c r="DF105" s="41">
        <f t="shared" si="90"/>
        <v>0</v>
      </c>
      <c r="DG105" s="41">
        <f t="shared" si="90"/>
        <v>0</v>
      </c>
      <c r="DH105" s="41">
        <f t="shared" si="90"/>
        <v>0</v>
      </c>
      <c r="DI105" s="41">
        <f t="shared" si="90"/>
        <v>0</v>
      </c>
      <c r="DJ105" s="41">
        <f t="shared" si="90"/>
        <v>0</v>
      </c>
      <c r="DK105" s="41">
        <f t="shared" si="90"/>
        <v>0</v>
      </c>
      <c r="DL105" s="41">
        <f t="shared" si="88"/>
        <v>0</v>
      </c>
      <c r="DM105" s="41">
        <f t="shared" si="85"/>
        <v>0</v>
      </c>
      <c r="DN105" s="41">
        <f t="shared" si="85"/>
        <v>0</v>
      </c>
      <c r="DO105" s="41">
        <f t="shared" si="85"/>
        <v>0</v>
      </c>
      <c r="DP105" s="41">
        <f t="shared" si="85"/>
        <v>0</v>
      </c>
      <c r="DQ105" s="41">
        <f t="shared" si="76"/>
        <v>0</v>
      </c>
      <c r="DR105" s="41">
        <f t="shared" si="76"/>
        <v>0</v>
      </c>
      <c r="DS105" s="41">
        <f t="shared" si="76"/>
        <v>0</v>
      </c>
      <c r="DT105" s="41">
        <f t="shared" si="76"/>
        <v>0</v>
      </c>
      <c r="DU105" s="41">
        <f t="shared" si="76"/>
        <v>0</v>
      </c>
      <c r="DV105" s="41">
        <f t="shared" si="64"/>
        <v>0</v>
      </c>
      <c r="DW105" s="41">
        <f t="shared" si="64"/>
        <v>0</v>
      </c>
      <c r="DX105" s="41">
        <f t="shared" si="64"/>
        <v>0</v>
      </c>
      <c r="DY105" s="41">
        <f t="shared" si="64"/>
        <v>0</v>
      </c>
      <c r="DZ105" s="41">
        <f t="shared" si="64"/>
        <v>0</v>
      </c>
      <c r="EA105" s="41">
        <f t="shared" si="64"/>
        <v>0</v>
      </c>
      <c r="EB105" s="41">
        <f t="shared" si="64"/>
        <v>0</v>
      </c>
      <c r="EC105" s="41">
        <f t="shared" si="64"/>
        <v>0</v>
      </c>
      <c r="ED105" s="41">
        <f t="shared" si="64"/>
        <v>0</v>
      </c>
      <c r="EE105" s="41">
        <f t="shared" si="64"/>
        <v>0</v>
      </c>
      <c r="EF105" s="41">
        <f t="shared" si="77"/>
        <v>0</v>
      </c>
      <c r="EG105" s="41">
        <f t="shared" si="77"/>
        <v>0</v>
      </c>
      <c r="EH105" s="41">
        <f t="shared" si="77"/>
        <v>0</v>
      </c>
      <c r="EI105" s="41">
        <f t="shared" si="77"/>
        <v>0</v>
      </c>
      <c r="EJ105" s="41">
        <f t="shared" si="77"/>
        <v>0</v>
      </c>
      <c r="EK105" s="41">
        <f t="shared" si="77"/>
        <v>0</v>
      </c>
      <c r="EL105" s="41">
        <f t="shared" si="77"/>
        <v>0</v>
      </c>
      <c r="EM105" s="41">
        <f t="shared" si="77"/>
        <v>0</v>
      </c>
      <c r="EN105" s="41">
        <f t="shared" si="77"/>
        <v>0</v>
      </c>
      <c r="EO105" s="41">
        <f t="shared" si="77"/>
        <v>0</v>
      </c>
      <c r="EP105" s="41">
        <f t="shared" si="77"/>
        <v>0</v>
      </c>
      <c r="EQ105" s="41">
        <f t="shared" si="77"/>
        <v>0</v>
      </c>
      <c r="ER105" s="41">
        <f t="shared" si="77"/>
        <v>0</v>
      </c>
      <c r="ES105" s="41">
        <f t="shared" si="86"/>
        <v>0</v>
      </c>
      <c r="ET105" s="41">
        <f t="shared" si="86"/>
        <v>0</v>
      </c>
      <c r="EU105" s="41">
        <f t="shared" si="86"/>
        <v>0</v>
      </c>
      <c r="EV105" s="41">
        <f t="shared" si="86"/>
        <v>0</v>
      </c>
      <c r="EW105" s="41">
        <f t="shared" si="78"/>
        <v>0</v>
      </c>
      <c r="EX105" s="41">
        <f t="shared" si="78"/>
        <v>0</v>
      </c>
      <c r="EY105" s="41">
        <f t="shared" si="78"/>
        <v>0</v>
      </c>
      <c r="EZ105" s="41">
        <f t="shared" si="78"/>
        <v>0</v>
      </c>
      <c r="FA105" s="41">
        <f t="shared" si="78"/>
        <v>0</v>
      </c>
      <c r="FB105" s="41">
        <f t="shared" si="65"/>
        <v>0</v>
      </c>
      <c r="FC105" s="41">
        <f t="shared" si="65"/>
        <v>0</v>
      </c>
      <c r="FD105" s="41">
        <f t="shared" si="65"/>
        <v>0</v>
      </c>
      <c r="FE105" s="41">
        <f t="shared" si="65"/>
        <v>0</v>
      </c>
      <c r="FF105" s="41">
        <f t="shared" si="65"/>
        <v>0</v>
      </c>
      <c r="FG105" s="41">
        <f t="shared" si="65"/>
        <v>0</v>
      </c>
      <c r="FH105" s="41">
        <f t="shared" si="65"/>
        <v>0</v>
      </c>
      <c r="FI105" s="41">
        <f t="shared" si="65"/>
        <v>0</v>
      </c>
      <c r="FJ105" s="41">
        <f t="shared" si="65"/>
        <v>0</v>
      </c>
      <c r="FK105" s="41">
        <f t="shared" si="65"/>
        <v>0</v>
      </c>
      <c r="FL105" s="41">
        <f t="shared" si="79"/>
        <v>0</v>
      </c>
      <c r="FM105" s="41">
        <f t="shared" si="79"/>
        <v>0</v>
      </c>
      <c r="FN105" s="41">
        <f t="shared" si="79"/>
        <v>0</v>
      </c>
      <c r="FO105" s="41">
        <f t="shared" si="79"/>
        <v>0</v>
      </c>
      <c r="FP105" s="41">
        <f t="shared" si="79"/>
        <v>0</v>
      </c>
      <c r="FQ105" s="41">
        <f t="shared" si="79"/>
        <v>0</v>
      </c>
      <c r="FR105" s="41">
        <f t="shared" si="79"/>
        <v>0</v>
      </c>
      <c r="FS105" s="41">
        <f t="shared" si="79"/>
        <v>0</v>
      </c>
      <c r="FT105" s="41">
        <f t="shared" si="79"/>
        <v>0</v>
      </c>
      <c r="FU105" s="41">
        <f t="shared" si="79"/>
        <v>0</v>
      </c>
      <c r="FV105" s="41">
        <f t="shared" si="79"/>
        <v>0</v>
      </c>
      <c r="FW105" s="41">
        <f t="shared" si="79"/>
        <v>0</v>
      </c>
      <c r="FX105" s="41">
        <f t="shared" si="79"/>
        <v>0</v>
      </c>
      <c r="FY105" s="41">
        <f t="shared" si="87"/>
        <v>0</v>
      </c>
      <c r="FZ105" s="41">
        <f t="shared" si="87"/>
        <v>0</v>
      </c>
      <c r="GA105" s="41">
        <f t="shared" si="87"/>
        <v>0</v>
      </c>
      <c r="GB105" s="41">
        <f t="shared" si="87"/>
        <v>0</v>
      </c>
      <c r="GC105" s="41">
        <f t="shared" si="80"/>
        <v>0</v>
      </c>
      <c r="GD105" s="41">
        <f t="shared" si="80"/>
        <v>0</v>
      </c>
      <c r="GE105" s="41">
        <f t="shared" si="80"/>
        <v>0</v>
      </c>
      <c r="GF105" s="41">
        <f t="shared" si="80"/>
        <v>0</v>
      </c>
      <c r="GG105" s="41">
        <f t="shared" si="80"/>
        <v>0</v>
      </c>
      <c r="GH105" s="41">
        <f t="shared" si="66"/>
        <v>0</v>
      </c>
      <c r="GI105" s="41">
        <f t="shared" si="66"/>
        <v>0</v>
      </c>
      <c r="GJ105" s="41">
        <f t="shared" si="66"/>
        <v>0</v>
      </c>
      <c r="GK105" s="41">
        <f t="shared" si="66"/>
        <v>0</v>
      </c>
      <c r="GL105" s="41">
        <f t="shared" si="66"/>
        <v>0</v>
      </c>
      <c r="GM105" s="41">
        <f t="shared" si="89"/>
        <v>0</v>
      </c>
      <c r="GN105" s="41">
        <f t="shared" si="89"/>
        <v>0</v>
      </c>
      <c r="GO105" s="41">
        <f t="shared" si="89"/>
        <v>0</v>
      </c>
      <c r="GP105" s="41">
        <f t="shared" si="89"/>
        <v>0</v>
      </c>
      <c r="GQ105" s="41">
        <f t="shared" si="89"/>
        <v>0</v>
      </c>
      <c r="GR105" s="41">
        <f t="shared" si="89"/>
        <v>0</v>
      </c>
      <c r="GS105" s="41">
        <f t="shared" si="89"/>
        <v>0</v>
      </c>
      <c r="GT105" s="41">
        <f t="shared" si="82"/>
        <v>0</v>
      </c>
      <c r="GU105" s="41">
        <f t="shared" si="82"/>
        <v>0</v>
      </c>
      <c r="GV105" s="41">
        <f t="shared" si="82"/>
        <v>0</v>
      </c>
      <c r="GW105" s="41">
        <f t="shared" si="82"/>
        <v>0</v>
      </c>
      <c r="GX105" s="41">
        <f t="shared" si="82"/>
        <v>0</v>
      </c>
      <c r="GY105" s="41">
        <f t="shared" si="82"/>
        <v>0</v>
      </c>
      <c r="GZ105" s="41">
        <f t="shared" si="82"/>
        <v>0</v>
      </c>
      <c r="HA105" s="41">
        <f t="shared" si="82"/>
        <v>0</v>
      </c>
      <c r="HB105" s="41">
        <f t="shared" si="82"/>
        <v>0</v>
      </c>
      <c r="HC105" s="41">
        <f t="shared" si="82"/>
        <v>0</v>
      </c>
      <c r="HD105" s="41">
        <f t="shared" si="82"/>
        <v>0</v>
      </c>
      <c r="HE105" s="41">
        <f t="shared" si="62"/>
        <v>0</v>
      </c>
      <c r="HF105" s="41">
        <f t="shared" si="62"/>
        <v>0</v>
      </c>
      <c r="HG105" s="41">
        <f t="shared" si="62"/>
        <v>0</v>
      </c>
      <c r="HH105" s="41">
        <f t="shared" ref="HH105:HJ168" si="91">HG105</f>
        <v>0</v>
      </c>
      <c r="HI105" s="41">
        <f t="shared" si="91"/>
        <v>0</v>
      </c>
      <c r="HJ105" s="41">
        <f t="shared" si="91"/>
        <v>0</v>
      </c>
    </row>
    <row r="106" spans="1:218" ht="14.4" x14ac:dyDescent="0.3">
      <c r="A106" s="42">
        <v>103</v>
      </c>
      <c r="B106" s="43">
        <f>'CMM4 - AUX CALC'!$CZ$67</f>
        <v>0</v>
      </c>
      <c r="DA106" s="41">
        <f>$B106/(_xlfn.SINGLE(PrazoConcessao)*12-DA$3+1)</f>
        <v>0</v>
      </c>
      <c r="DB106" s="41">
        <f t="shared" si="90"/>
        <v>0</v>
      </c>
      <c r="DC106" s="41">
        <f t="shared" si="90"/>
        <v>0</v>
      </c>
      <c r="DD106" s="41">
        <f t="shared" si="90"/>
        <v>0</v>
      </c>
      <c r="DE106" s="41">
        <f t="shared" si="90"/>
        <v>0</v>
      </c>
      <c r="DF106" s="41">
        <f t="shared" si="90"/>
        <v>0</v>
      </c>
      <c r="DG106" s="41">
        <f t="shared" si="90"/>
        <v>0</v>
      </c>
      <c r="DH106" s="41">
        <f t="shared" si="90"/>
        <v>0</v>
      </c>
      <c r="DI106" s="41">
        <f t="shared" si="90"/>
        <v>0</v>
      </c>
      <c r="DJ106" s="41">
        <f t="shared" si="90"/>
        <v>0</v>
      </c>
      <c r="DK106" s="41">
        <f t="shared" si="90"/>
        <v>0</v>
      </c>
      <c r="DL106" s="41">
        <f t="shared" si="88"/>
        <v>0</v>
      </c>
      <c r="DM106" s="41">
        <f t="shared" si="85"/>
        <v>0</v>
      </c>
      <c r="DN106" s="41">
        <f t="shared" si="85"/>
        <v>0</v>
      </c>
      <c r="DO106" s="41">
        <f t="shared" si="85"/>
        <v>0</v>
      </c>
      <c r="DP106" s="41">
        <f t="shared" si="85"/>
        <v>0</v>
      </c>
      <c r="DQ106" s="41">
        <f t="shared" si="76"/>
        <v>0</v>
      </c>
      <c r="DR106" s="41">
        <f t="shared" si="76"/>
        <v>0</v>
      </c>
      <c r="DS106" s="41">
        <f t="shared" si="76"/>
        <v>0</v>
      </c>
      <c r="DT106" s="41">
        <f t="shared" si="76"/>
        <v>0</v>
      </c>
      <c r="DU106" s="41">
        <f t="shared" si="76"/>
        <v>0</v>
      </c>
      <c r="DV106" s="41">
        <f t="shared" si="64"/>
        <v>0</v>
      </c>
      <c r="DW106" s="41">
        <f t="shared" si="64"/>
        <v>0</v>
      </c>
      <c r="DX106" s="41">
        <f t="shared" si="64"/>
        <v>0</v>
      </c>
      <c r="DY106" s="41">
        <f t="shared" si="64"/>
        <v>0</v>
      </c>
      <c r="DZ106" s="41">
        <f t="shared" si="64"/>
        <v>0</v>
      </c>
      <c r="EA106" s="41">
        <f t="shared" si="64"/>
        <v>0</v>
      </c>
      <c r="EB106" s="41">
        <f t="shared" si="64"/>
        <v>0</v>
      </c>
      <c r="EC106" s="41">
        <f t="shared" si="64"/>
        <v>0</v>
      </c>
      <c r="ED106" s="41">
        <f t="shared" si="64"/>
        <v>0</v>
      </c>
      <c r="EE106" s="41">
        <f t="shared" si="64"/>
        <v>0</v>
      </c>
      <c r="EF106" s="41">
        <f t="shared" si="77"/>
        <v>0</v>
      </c>
      <c r="EG106" s="41">
        <f t="shared" si="77"/>
        <v>0</v>
      </c>
      <c r="EH106" s="41">
        <f t="shared" si="77"/>
        <v>0</v>
      </c>
      <c r="EI106" s="41">
        <f t="shared" si="77"/>
        <v>0</v>
      </c>
      <c r="EJ106" s="41">
        <f t="shared" si="77"/>
        <v>0</v>
      </c>
      <c r="EK106" s="41">
        <f t="shared" si="77"/>
        <v>0</v>
      </c>
      <c r="EL106" s="41">
        <f t="shared" si="77"/>
        <v>0</v>
      </c>
      <c r="EM106" s="41">
        <f t="shared" si="77"/>
        <v>0</v>
      </c>
      <c r="EN106" s="41">
        <f t="shared" si="77"/>
        <v>0</v>
      </c>
      <c r="EO106" s="41">
        <f t="shared" si="77"/>
        <v>0</v>
      </c>
      <c r="EP106" s="41">
        <f t="shared" si="77"/>
        <v>0</v>
      </c>
      <c r="EQ106" s="41">
        <f t="shared" si="77"/>
        <v>0</v>
      </c>
      <c r="ER106" s="41">
        <f t="shared" si="77"/>
        <v>0</v>
      </c>
      <c r="ES106" s="41">
        <f t="shared" si="86"/>
        <v>0</v>
      </c>
      <c r="ET106" s="41">
        <f t="shared" si="86"/>
        <v>0</v>
      </c>
      <c r="EU106" s="41">
        <f t="shared" si="86"/>
        <v>0</v>
      </c>
      <c r="EV106" s="41">
        <f t="shared" si="86"/>
        <v>0</v>
      </c>
      <c r="EW106" s="41">
        <f t="shared" si="78"/>
        <v>0</v>
      </c>
      <c r="EX106" s="41">
        <f t="shared" si="78"/>
        <v>0</v>
      </c>
      <c r="EY106" s="41">
        <f t="shared" si="78"/>
        <v>0</v>
      </c>
      <c r="EZ106" s="41">
        <f t="shared" si="78"/>
        <v>0</v>
      </c>
      <c r="FA106" s="41">
        <f t="shared" si="78"/>
        <v>0</v>
      </c>
      <c r="FB106" s="41">
        <f t="shared" si="65"/>
        <v>0</v>
      </c>
      <c r="FC106" s="41">
        <f t="shared" si="65"/>
        <v>0</v>
      </c>
      <c r="FD106" s="41">
        <f t="shared" si="65"/>
        <v>0</v>
      </c>
      <c r="FE106" s="41">
        <f t="shared" si="65"/>
        <v>0</v>
      </c>
      <c r="FF106" s="41">
        <f t="shared" si="65"/>
        <v>0</v>
      </c>
      <c r="FG106" s="41">
        <f t="shared" si="65"/>
        <v>0</v>
      </c>
      <c r="FH106" s="41">
        <f t="shared" si="65"/>
        <v>0</v>
      </c>
      <c r="FI106" s="41">
        <f t="shared" si="65"/>
        <v>0</v>
      </c>
      <c r="FJ106" s="41">
        <f t="shared" si="65"/>
        <v>0</v>
      </c>
      <c r="FK106" s="41">
        <f t="shared" si="65"/>
        <v>0</v>
      </c>
      <c r="FL106" s="41">
        <f t="shared" si="79"/>
        <v>0</v>
      </c>
      <c r="FM106" s="41">
        <f t="shared" si="79"/>
        <v>0</v>
      </c>
      <c r="FN106" s="41">
        <f t="shared" si="79"/>
        <v>0</v>
      </c>
      <c r="FO106" s="41">
        <f t="shared" si="79"/>
        <v>0</v>
      </c>
      <c r="FP106" s="41">
        <f t="shared" si="79"/>
        <v>0</v>
      </c>
      <c r="FQ106" s="41">
        <f t="shared" si="79"/>
        <v>0</v>
      </c>
      <c r="FR106" s="41">
        <f t="shared" si="79"/>
        <v>0</v>
      </c>
      <c r="FS106" s="41">
        <f t="shared" si="79"/>
        <v>0</v>
      </c>
      <c r="FT106" s="41">
        <f t="shared" si="79"/>
        <v>0</v>
      </c>
      <c r="FU106" s="41">
        <f t="shared" si="79"/>
        <v>0</v>
      </c>
      <c r="FV106" s="41">
        <f t="shared" si="79"/>
        <v>0</v>
      </c>
      <c r="FW106" s="41">
        <f t="shared" si="79"/>
        <v>0</v>
      </c>
      <c r="FX106" s="41">
        <f t="shared" si="79"/>
        <v>0</v>
      </c>
      <c r="FY106" s="41">
        <f t="shared" si="87"/>
        <v>0</v>
      </c>
      <c r="FZ106" s="41">
        <f t="shared" si="87"/>
        <v>0</v>
      </c>
      <c r="GA106" s="41">
        <f t="shared" si="87"/>
        <v>0</v>
      </c>
      <c r="GB106" s="41">
        <f t="shared" si="87"/>
        <v>0</v>
      </c>
      <c r="GC106" s="41">
        <f t="shared" si="80"/>
        <v>0</v>
      </c>
      <c r="GD106" s="41">
        <f t="shared" si="80"/>
        <v>0</v>
      </c>
      <c r="GE106" s="41">
        <f t="shared" si="80"/>
        <v>0</v>
      </c>
      <c r="GF106" s="41">
        <f t="shared" si="80"/>
        <v>0</v>
      </c>
      <c r="GG106" s="41">
        <f t="shared" si="80"/>
        <v>0</v>
      </c>
      <c r="GH106" s="41">
        <f t="shared" si="66"/>
        <v>0</v>
      </c>
      <c r="GI106" s="41">
        <f t="shared" si="66"/>
        <v>0</v>
      </c>
      <c r="GJ106" s="41">
        <f t="shared" si="66"/>
        <v>0</v>
      </c>
      <c r="GK106" s="41">
        <f t="shared" si="66"/>
        <v>0</v>
      </c>
      <c r="GL106" s="41">
        <f t="shared" si="66"/>
        <v>0</v>
      </c>
      <c r="GM106" s="41">
        <f t="shared" si="89"/>
        <v>0</v>
      </c>
      <c r="GN106" s="41">
        <f t="shared" si="89"/>
        <v>0</v>
      </c>
      <c r="GO106" s="41">
        <f t="shared" si="89"/>
        <v>0</v>
      </c>
      <c r="GP106" s="41">
        <f t="shared" si="89"/>
        <v>0</v>
      </c>
      <c r="GQ106" s="41">
        <f t="shared" si="89"/>
        <v>0</v>
      </c>
      <c r="GR106" s="41">
        <f t="shared" si="89"/>
        <v>0</v>
      </c>
      <c r="GS106" s="41">
        <f t="shared" si="89"/>
        <v>0</v>
      </c>
      <c r="GT106" s="41">
        <f t="shared" si="82"/>
        <v>0</v>
      </c>
      <c r="GU106" s="41">
        <f t="shared" si="82"/>
        <v>0</v>
      </c>
      <c r="GV106" s="41">
        <f t="shared" si="82"/>
        <v>0</v>
      </c>
      <c r="GW106" s="41">
        <f t="shared" si="82"/>
        <v>0</v>
      </c>
      <c r="GX106" s="41">
        <f t="shared" si="82"/>
        <v>0</v>
      </c>
      <c r="GY106" s="41">
        <f t="shared" si="82"/>
        <v>0</v>
      </c>
      <c r="GZ106" s="41">
        <f t="shared" si="82"/>
        <v>0</v>
      </c>
      <c r="HA106" s="41">
        <f t="shared" si="82"/>
        <v>0</v>
      </c>
      <c r="HB106" s="41">
        <f t="shared" si="82"/>
        <v>0</v>
      </c>
      <c r="HC106" s="41">
        <f t="shared" si="82"/>
        <v>0</v>
      </c>
      <c r="HD106" s="41">
        <f t="shared" si="82"/>
        <v>0</v>
      </c>
      <c r="HE106" s="41">
        <f t="shared" si="82"/>
        <v>0</v>
      </c>
      <c r="HF106" s="41">
        <f t="shared" si="82"/>
        <v>0</v>
      </c>
      <c r="HG106" s="41">
        <f t="shared" si="82"/>
        <v>0</v>
      </c>
      <c r="HH106" s="41">
        <f t="shared" si="91"/>
        <v>0</v>
      </c>
      <c r="HI106" s="41">
        <f t="shared" si="91"/>
        <v>0</v>
      </c>
      <c r="HJ106" s="41">
        <f t="shared" si="91"/>
        <v>0</v>
      </c>
    </row>
    <row r="107" spans="1:218" ht="14.4" x14ac:dyDescent="0.3">
      <c r="A107" s="42">
        <v>104</v>
      </c>
      <c r="B107" s="43">
        <f>'CMM4 - AUX CALC'!$DA$67</f>
        <v>0</v>
      </c>
      <c r="DB107" s="41">
        <f>$B107/(_xlfn.SINGLE(PrazoConcessao)*12-DB$3+1)</f>
        <v>0</v>
      </c>
      <c r="DC107" s="41">
        <f t="shared" si="90"/>
        <v>0</v>
      </c>
      <c r="DD107" s="41">
        <f t="shared" si="90"/>
        <v>0</v>
      </c>
      <c r="DE107" s="41">
        <f t="shared" si="90"/>
        <v>0</v>
      </c>
      <c r="DF107" s="41">
        <f t="shared" si="90"/>
        <v>0</v>
      </c>
      <c r="DG107" s="41">
        <f t="shared" si="90"/>
        <v>0</v>
      </c>
      <c r="DH107" s="41">
        <f t="shared" si="90"/>
        <v>0</v>
      </c>
      <c r="DI107" s="41">
        <f t="shared" si="90"/>
        <v>0</v>
      </c>
      <c r="DJ107" s="41">
        <f t="shared" si="90"/>
        <v>0</v>
      </c>
      <c r="DK107" s="41">
        <f t="shared" si="90"/>
        <v>0</v>
      </c>
      <c r="DL107" s="41">
        <f t="shared" si="88"/>
        <v>0</v>
      </c>
      <c r="DM107" s="41">
        <f t="shared" si="85"/>
        <v>0</v>
      </c>
      <c r="DN107" s="41">
        <f t="shared" si="85"/>
        <v>0</v>
      </c>
      <c r="DO107" s="41">
        <f t="shared" si="85"/>
        <v>0</v>
      </c>
      <c r="DP107" s="41">
        <f t="shared" si="85"/>
        <v>0</v>
      </c>
      <c r="DQ107" s="41">
        <f t="shared" si="76"/>
        <v>0</v>
      </c>
      <c r="DR107" s="41">
        <f t="shared" si="76"/>
        <v>0</v>
      </c>
      <c r="DS107" s="41">
        <f t="shared" si="76"/>
        <v>0</v>
      </c>
      <c r="DT107" s="41">
        <f t="shared" si="76"/>
        <v>0</v>
      </c>
      <c r="DU107" s="41">
        <f t="shared" si="76"/>
        <v>0</v>
      </c>
      <c r="DV107" s="41">
        <f t="shared" si="64"/>
        <v>0</v>
      </c>
      <c r="DW107" s="41">
        <f t="shared" si="64"/>
        <v>0</v>
      </c>
      <c r="DX107" s="41">
        <f t="shared" si="64"/>
        <v>0</v>
      </c>
      <c r="DY107" s="41">
        <f t="shared" si="64"/>
        <v>0</v>
      </c>
      <c r="DZ107" s="41">
        <f t="shared" si="64"/>
        <v>0</v>
      </c>
      <c r="EA107" s="41">
        <f t="shared" si="64"/>
        <v>0</v>
      </c>
      <c r="EB107" s="41">
        <f t="shared" si="64"/>
        <v>0</v>
      </c>
      <c r="EC107" s="41">
        <f t="shared" si="64"/>
        <v>0</v>
      </c>
      <c r="ED107" s="41">
        <f t="shared" si="64"/>
        <v>0</v>
      </c>
      <c r="EE107" s="41">
        <f t="shared" si="64"/>
        <v>0</v>
      </c>
      <c r="EF107" s="41">
        <f t="shared" si="77"/>
        <v>0</v>
      </c>
      <c r="EG107" s="41">
        <f t="shared" si="77"/>
        <v>0</v>
      </c>
      <c r="EH107" s="41">
        <f t="shared" si="77"/>
        <v>0</v>
      </c>
      <c r="EI107" s="41">
        <f t="shared" si="77"/>
        <v>0</v>
      </c>
      <c r="EJ107" s="41">
        <f t="shared" si="77"/>
        <v>0</v>
      </c>
      <c r="EK107" s="41">
        <f t="shared" si="77"/>
        <v>0</v>
      </c>
      <c r="EL107" s="41">
        <f t="shared" si="77"/>
        <v>0</v>
      </c>
      <c r="EM107" s="41">
        <f t="shared" si="77"/>
        <v>0</v>
      </c>
      <c r="EN107" s="41">
        <f t="shared" si="77"/>
        <v>0</v>
      </c>
      <c r="EO107" s="41">
        <f t="shared" si="77"/>
        <v>0</v>
      </c>
      <c r="EP107" s="41">
        <f t="shared" si="77"/>
        <v>0</v>
      </c>
      <c r="EQ107" s="41">
        <f t="shared" si="77"/>
        <v>0</v>
      </c>
      <c r="ER107" s="41">
        <f t="shared" si="77"/>
        <v>0</v>
      </c>
      <c r="ES107" s="41">
        <f t="shared" si="86"/>
        <v>0</v>
      </c>
      <c r="ET107" s="41">
        <f t="shared" si="86"/>
        <v>0</v>
      </c>
      <c r="EU107" s="41">
        <f t="shared" si="86"/>
        <v>0</v>
      </c>
      <c r="EV107" s="41">
        <f t="shared" si="86"/>
        <v>0</v>
      </c>
      <c r="EW107" s="41">
        <f t="shared" si="78"/>
        <v>0</v>
      </c>
      <c r="EX107" s="41">
        <f t="shared" si="78"/>
        <v>0</v>
      </c>
      <c r="EY107" s="41">
        <f t="shared" si="78"/>
        <v>0</v>
      </c>
      <c r="EZ107" s="41">
        <f t="shared" si="78"/>
        <v>0</v>
      </c>
      <c r="FA107" s="41">
        <f t="shared" si="78"/>
        <v>0</v>
      </c>
      <c r="FB107" s="41">
        <f t="shared" si="65"/>
        <v>0</v>
      </c>
      <c r="FC107" s="41">
        <f t="shared" si="65"/>
        <v>0</v>
      </c>
      <c r="FD107" s="41">
        <f t="shared" si="65"/>
        <v>0</v>
      </c>
      <c r="FE107" s="41">
        <f t="shared" si="65"/>
        <v>0</v>
      </c>
      <c r="FF107" s="41">
        <f t="shared" si="65"/>
        <v>0</v>
      </c>
      <c r="FG107" s="41">
        <f t="shared" si="65"/>
        <v>0</v>
      </c>
      <c r="FH107" s="41">
        <f t="shared" si="65"/>
        <v>0</v>
      </c>
      <c r="FI107" s="41">
        <f t="shared" si="65"/>
        <v>0</v>
      </c>
      <c r="FJ107" s="41">
        <f t="shared" si="65"/>
        <v>0</v>
      </c>
      <c r="FK107" s="41">
        <f t="shared" si="65"/>
        <v>0</v>
      </c>
      <c r="FL107" s="41">
        <f t="shared" si="79"/>
        <v>0</v>
      </c>
      <c r="FM107" s="41">
        <f t="shared" si="79"/>
        <v>0</v>
      </c>
      <c r="FN107" s="41">
        <f t="shared" si="79"/>
        <v>0</v>
      </c>
      <c r="FO107" s="41">
        <f t="shared" si="79"/>
        <v>0</v>
      </c>
      <c r="FP107" s="41">
        <f t="shared" si="79"/>
        <v>0</v>
      </c>
      <c r="FQ107" s="41">
        <f t="shared" si="79"/>
        <v>0</v>
      </c>
      <c r="FR107" s="41">
        <f t="shared" si="79"/>
        <v>0</v>
      </c>
      <c r="FS107" s="41">
        <f t="shared" si="79"/>
        <v>0</v>
      </c>
      <c r="FT107" s="41">
        <f t="shared" si="79"/>
        <v>0</v>
      </c>
      <c r="FU107" s="41">
        <f t="shared" si="79"/>
        <v>0</v>
      </c>
      <c r="FV107" s="41">
        <f t="shared" si="79"/>
        <v>0</v>
      </c>
      <c r="FW107" s="41">
        <f t="shared" si="79"/>
        <v>0</v>
      </c>
      <c r="FX107" s="41">
        <f t="shared" si="79"/>
        <v>0</v>
      </c>
      <c r="FY107" s="41">
        <f t="shared" si="87"/>
        <v>0</v>
      </c>
      <c r="FZ107" s="41">
        <f t="shared" si="87"/>
        <v>0</v>
      </c>
      <c r="GA107" s="41">
        <f t="shared" si="87"/>
        <v>0</v>
      </c>
      <c r="GB107" s="41">
        <f t="shared" si="87"/>
        <v>0</v>
      </c>
      <c r="GC107" s="41">
        <f t="shared" si="80"/>
        <v>0</v>
      </c>
      <c r="GD107" s="41">
        <f t="shared" si="80"/>
        <v>0</v>
      </c>
      <c r="GE107" s="41">
        <f t="shared" si="80"/>
        <v>0</v>
      </c>
      <c r="GF107" s="41">
        <f t="shared" si="80"/>
        <v>0</v>
      </c>
      <c r="GG107" s="41">
        <f t="shared" si="80"/>
        <v>0</v>
      </c>
      <c r="GH107" s="41">
        <f t="shared" si="66"/>
        <v>0</v>
      </c>
      <c r="GI107" s="41">
        <f t="shared" si="66"/>
        <v>0</v>
      </c>
      <c r="GJ107" s="41">
        <f t="shared" si="66"/>
        <v>0</v>
      </c>
      <c r="GK107" s="41">
        <f t="shared" si="66"/>
        <v>0</v>
      </c>
      <c r="GL107" s="41">
        <f t="shared" si="66"/>
        <v>0</v>
      </c>
      <c r="GM107" s="41">
        <f t="shared" si="89"/>
        <v>0</v>
      </c>
      <c r="GN107" s="41">
        <f t="shared" si="89"/>
        <v>0</v>
      </c>
      <c r="GO107" s="41">
        <f t="shared" si="89"/>
        <v>0</v>
      </c>
      <c r="GP107" s="41">
        <f t="shared" si="89"/>
        <v>0</v>
      </c>
      <c r="GQ107" s="41">
        <f t="shared" si="89"/>
        <v>0</v>
      </c>
      <c r="GR107" s="41">
        <f t="shared" si="89"/>
        <v>0</v>
      </c>
      <c r="GS107" s="41">
        <f t="shared" si="89"/>
        <v>0</v>
      </c>
      <c r="GT107" s="41">
        <f t="shared" si="82"/>
        <v>0</v>
      </c>
      <c r="GU107" s="41">
        <f t="shared" si="82"/>
        <v>0</v>
      </c>
      <c r="GV107" s="41">
        <f t="shared" si="82"/>
        <v>0</v>
      </c>
      <c r="GW107" s="41">
        <f t="shared" si="82"/>
        <v>0</v>
      </c>
      <c r="GX107" s="41">
        <f t="shared" si="82"/>
        <v>0</v>
      </c>
      <c r="GY107" s="41">
        <f t="shared" si="82"/>
        <v>0</v>
      </c>
      <c r="GZ107" s="41">
        <f t="shared" si="82"/>
        <v>0</v>
      </c>
      <c r="HA107" s="41">
        <f t="shared" si="82"/>
        <v>0</v>
      </c>
      <c r="HB107" s="41">
        <f t="shared" si="82"/>
        <v>0</v>
      </c>
      <c r="HC107" s="41">
        <f t="shared" si="82"/>
        <v>0</v>
      </c>
      <c r="HD107" s="41">
        <f t="shared" si="82"/>
        <v>0</v>
      </c>
      <c r="HE107" s="41">
        <f t="shared" si="82"/>
        <v>0</v>
      </c>
      <c r="HF107" s="41">
        <f t="shared" si="82"/>
        <v>0</v>
      </c>
      <c r="HG107" s="41">
        <f t="shared" si="82"/>
        <v>0</v>
      </c>
      <c r="HH107" s="41">
        <f t="shared" si="91"/>
        <v>0</v>
      </c>
      <c r="HI107" s="41">
        <f t="shared" si="91"/>
        <v>0</v>
      </c>
      <c r="HJ107" s="41">
        <f t="shared" si="91"/>
        <v>0</v>
      </c>
    </row>
    <row r="108" spans="1:218" ht="14.4" x14ac:dyDescent="0.3">
      <c r="A108" s="42">
        <v>105</v>
      </c>
      <c r="B108" s="43">
        <f>'CMM4 - AUX CALC'!$DB$67</f>
        <v>0</v>
      </c>
      <c r="DC108" s="41">
        <f>$B108/(_xlfn.SINGLE(PrazoConcessao)*12-DC$3+1)</f>
        <v>0</v>
      </c>
      <c r="DD108" s="41">
        <f t="shared" si="90"/>
        <v>0</v>
      </c>
      <c r="DE108" s="41">
        <f t="shared" si="90"/>
        <v>0</v>
      </c>
      <c r="DF108" s="41">
        <f t="shared" si="90"/>
        <v>0</v>
      </c>
      <c r="DG108" s="41">
        <f t="shared" si="90"/>
        <v>0</v>
      </c>
      <c r="DH108" s="41">
        <f t="shared" si="90"/>
        <v>0</v>
      </c>
      <c r="DI108" s="41">
        <f t="shared" si="90"/>
        <v>0</v>
      </c>
      <c r="DJ108" s="41">
        <f t="shared" si="90"/>
        <v>0</v>
      </c>
      <c r="DK108" s="41">
        <f t="shared" si="90"/>
        <v>0</v>
      </c>
      <c r="DL108" s="41">
        <f t="shared" si="88"/>
        <v>0</v>
      </c>
      <c r="DM108" s="41">
        <f t="shared" si="85"/>
        <v>0</v>
      </c>
      <c r="DN108" s="41">
        <f t="shared" si="85"/>
        <v>0</v>
      </c>
      <c r="DO108" s="41">
        <f t="shared" si="85"/>
        <v>0</v>
      </c>
      <c r="DP108" s="41">
        <f t="shared" si="85"/>
        <v>0</v>
      </c>
      <c r="DQ108" s="41">
        <f t="shared" si="76"/>
        <v>0</v>
      </c>
      <c r="DR108" s="41">
        <f t="shared" si="76"/>
        <v>0</v>
      </c>
      <c r="DS108" s="41">
        <f t="shared" si="76"/>
        <v>0</v>
      </c>
      <c r="DT108" s="41">
        <f t="shared" si="76"/>
        <v>0</v>
      </c>
      <c r="DU108" s="41">
        <f t="shared" si="76"/>
        <v>0</v>
      </c>
      <c r="DV108" s="41">
        <f t="shared" si="64"/>
        <v>0</v>
      </c>
      <c r="DW108" s="41">
        <f t="shared" si="64"/>
        <v>0</v>
      </c>
      <c r="DX108" s="41">
        <f t="shared" si="64"/>
        <v>0</v>
      </c>
      <c r="DY108" s="41">
        <f t="shared" si="64"/>
        <v>0</v>
      </c>
      <c r="DZ108" s="41">
        <f t="shared" si="64"/>
        <v>0</v>
      </c>
      <c r="EA108" s="41">
        <f t="shared" si="64"/>
        <v>0</v>
      </c>
      <c r="EB108" s="41">
        <f t="shared" si="64"/>
        <v>0</v>
      </c>
      <c r="EC108" s="41">
        <f t="shared" si="64"/>
        <v>0</v>
      </c>
      <c r="ED108" s="41">
        <f t="shared" si="64"/>
        <v>0</v>
      </c>
      <c r="EE108" s="41">
        <f t="shared" si="64"/>
        <v>0</v>
      </c>
      <c r="EF108" s="41">
        <f t="shared" si="77"/>
        <v>0</v>
      </c>
      <c r="EG108" s="41">
        <f t="shared" si="77"/>
        <v>0</v>
      </c>
      <c r="EH108" s="41">
        <f t="shared" si="77"/>
        <v>0</v>
      </c>
      <c r="EI108" s="41">
        <f t="shared" si="77"/>
        <v>0</v>
      </c>
      <c r="EJ108" s="41">
        <f t="shared" si="77"/>
        <v>0</v>
      </c>
      <c r="EK108" s="41">
        <f t="shared" si="77"/>
        <v>0</v>
      </c>
      <c r="EL108" s="41">
        <f t="shared" si="77"/>
        <v>0</v>
      </c>
      <c r="EM108" s="41">
        <f t="shared" si="77"/>
        <v>0</v>
      </c>
      <c r="EN108" s="41">
        <f t="shared" si="77"/>
        <v>0</v>
      </c>
      <c r="EO108" s="41">
        <f t="shared" si="77"/>
        <v>0</v>
      </c>
      <c r="EP108" s="41">
        <f t="shared" si="77"/>
        <v>0</v>
      </c>
      <c r="EQ108" s="41">
        <f t="shared" si="77"/>
        <v>0</v>
      </c>
      <c r="ER108" s="41">
        <f t="shared" si="77"/>
        <v>0</v>
      </c>
      <c r="ES108" s="41">
        <f t="shared" si="86"/>
        <v>0</v>
      </c>
      <c r="ET108" s="41">
        <f t="shared" si="86"/>
        <v>0</v>
      </c>
      <c r="EU108" s="41">
        <f t="shared" si="86"/>
        <v>0</v>
      </c>
      <c r="EV108" s="41">
        <f t="shared" si="86"/>
        <v>0</v>
      </c>
      <c r="EW108" s="41">
        <f t="shared" si="78"/>
        <v>0</v>
      </c>
      <c r="EX108" s="41">
        <f t="shared" si="78"/>
        <v>0</v>
      </c>
      <c r="EY108" s="41">
        <f t="shared" si="78"/>
        <v>0</v>
      </c>
      <c r="EZ108" s="41">
        <f t="shared" si="78"/>
        <v>0</v>
      </c>
      <c r="FA108" s="41">
        <f t="shared" si="78"/>
        <v>0</v>
      </c>
      <c r="FB108" s="41">
        <f t="shared" si="65"/>
        <v>0</v>
      </c>
      <c r="FC108" s="41">
        <f t="shared" si="65"/>
        <v>0</v>
      </c>
      <c r="FD108" s="41">
        <f t="shared" si="65"/>
        <v>0</v>
      </c>
      <c r="FE108" s="41">
        <f t="shared" si="65"/>
        <v>0</v>
      </c>
      <c r="FF108" s="41">
        <f t="shared" si="65"/>
        <v>0</v>
      </c>
      <c r="FG108" s="41">
        <f t="shared" si="65"/>
        <v>0</v>
      </c>
      <c r="FH108" s="41">
        <f t="shared" si="65"/>
        <v>0</v>
      </c>
      <c r="FI108" s="41">
        <f t="shared" si="65"/>
        <v>0</v>
      </c>
      <c r="FJ108" s="41">
        <f t="shared" si="65"/>
        <v>0</v>
      </c>
      <c r="FK108" s="41">
        <f t="shared" si="65"/>
        <v>0</v>
      </c>
      <c r="FL108" s="41">
        <f t="shared" si="79"/>
        <v>0</v>
      </c>
      <c r="FM108" s="41">
        <f t="shared" si="79"/>
        <v>0</v>
      </c>
      <c r="FN108" s="41">
        <f t="shared" si="79"/>
        <v>0</v>
      </c>
      <c r="FO108" s="41">
        <f t="shared" si="79"/>
        <v>0</v>
      </c>
      <c r="FP108" s="41">
        <f t="shared" si="79"/>
        <v>0</v>
      </c>
      <c r="FQ108" s="41">
        <f t="shared" si="79"/>
        <v>0</v>
      </c>
      <c r="FR108" s="41">
        <f t="shared" si="79"/>
        <v>0</v>
      </c>
      <c r="FS108" s="41">
        <f t="shared" si="79"/>
        <v>0</v>
      </c>
      <c r="FT108" s="41">
        <f t="shared" si="79"/>
        <v>0</v>
      </c>
      <c r="FU108" s="41">
        <f t="shared" si="79"/>
        <v>0</v>
      </c>
      <c r="FV108" s="41">
        <f t="shared" si="79"/>
        <v>0</v>
      </c>
      <c r="FW108" s="41">
        <f t="shared" si="79"/>
        <v>0</v>
      </c>
      <c r="FX108" s="41">
        <f t="shared" si="79"/>
        <v>0</v>
      </c>
      <c r="FY108" s="41">
        <f t="shared" si="87"/>
        <v>0</v>
      </c>
      <c r="FZ108" s="41">
        <f t="shared" si="87"/>
        <v>0</v>
      </c>
      <c r="GA108" s="41">
        <f t="shared" si="87"/>
        <v>0</v>
      </c>
      <c r="GB108" s="41">
        <f t="shared" si="87"/>
        <v>0</v>
      </c>
      <c r="GC108" s="41">
        <f t="shared" si="80"/>
        <v>0</v>
      </c>
      <c r="GD108" s="41">
        <f t="shared" si="80"/>
        <v>0</v>
      </c>
      <c r="GE108" s="41">
        <f t="shared" si="80"/>
        <v>0</v>
      </c>
      <c r="GF108" s="41">
        <f t="shared" si="80"/>
        <v>0</v>
      </c>
      <c r="GG108" s="41">
        <f t="shared" si="80"/>
        <v>0</v>
      </c>
      <c r="GH108" s="41">
        <f t="shared" si="66"/>
        <v>0</v>
      </c>
      <c r="GI108" s="41">
        <f t="shared" si="66"/>
        <v>0</v>
      </c>
      <c r="GJ108" s="41">
        <f t="shared" si="66"/>
        <v>0</v>
      </c>
      <c r="GK108" s="41">
        <f t="shared" si="66"/>
        <v>0</v>
      </c>
      <c r="GL108" s="41">
        <f t="shared" si="66"/>
        <v>0</v>
      </c>
      <c r="GM108" s="41">
        <f t="shared" si="89"/>
        <v>0</v>
      </c>
      <c r="GN108" s="41">
        <f t="shared" si="89"/>
        <v>0</v>
      </c>
      <c r="GO108" s="41">
        <f t="shared" si="89"/>
        <v>0</v>
      </c>
      <c r="GP108" s="41">
        <f t="shared" si="89"/>
        <v>0</v>
      </c>
      <c r="GQ108" s="41">
        <f t="shared" si="89"/>
        <v>0</v>
      </c>
      <c r="GR108" s="41">
        <f t="shared" si="89"/>
        <v>0</v>
      </c>
      <c r="GS108" s="41">
        <f t="shared" si="89"/>
        <v>0</v>
      </c>
      <c r="GT108" s="41">
        <f t="shared" si="82"/>
        <v>0</v>
      </c>
      <c r="GU108" s="41">
        <f t="shared" si="82"/>
        <v>0</v>
      </c>
      <c r="GV108" s="41">
        <f t="shared" si="82"/>
        <v>0</v>
      </c>
      <c r="GW108" s="41">
        <f t="shared" si="82"/>
        <v>0</v>
      </c>
      <c r="GX108" s="41">
        <f t="shared" si="82"/>
        <v>0</v>
      </c>
      <c r="GY108" s="41">
        <f t="shared" si="82"/>
        <v>0</v>
      </c>
      <c r="GZ108" s="41">
        <f t="shared" si="82"/>
        <v>0</v>
      </c>
      <c r="HA108" s="41">
        <f t="shared" si="82"/>
        <v>0</v>
      </c>
      <c r="HB108" s="41">
        <f t="shared" si="82"/>
        <v>0</v>
      </c>
      <c r="HC108" s="41">
        <f t="shared" si="82"/>
        <v>0</v>
      </c>
      <c r="HD108" s="41">
        <f t="shared" si="82"/>
        <v>0</v>
      </c>
      <c r="HE108" s="41">
        <f t="shared" si="82"/>
        <v>0</v>
      </c>
      <c r="HF108" s="41">
        <f t="shared" si="82"/>
        <v>0</v>
      </c>
      <c r="HG108" s="41">
        <f t="shared" si="82"/>
        <v>0</v>
      </c>
      <c r="HH108" s="41">
        <f t="shared" si="91"/>
        <v>0</v>
      </c>
      <c r="HI108" s="41">
        <f t="shared" si="91"/>
        <v>0</v>
      </c>
      <c r="HJ108" s="41">
        <f t="shared" si="91"/>
        <v>0</v>
      </c>
    </row>
    <row r="109" spans="1:218" ht="14.4" x14ac:dyDescent="0.3">
      <c r="A109" s="42">
        <v>106</v>
      </c>
      <c r="B109" s="43">
        <f>'CMM4 - AUX CALC'!$DC$67</f>
        <v>0</v>
      </c>
      <c r="DD109" s="41">
        <f>$B109/(_xlfn.SINGLE(PrazoConcessao)*12-DD$3+1)</f>
        <v>0</v>
      </c>
      <c r="DE109" s="41">
        <f t="shared" si="90"/>
        <v>0</v>
      </c>
      <c r="DF109" s="41">
        <f t="shared" si="90"/>
        <v>0</v>
      </c>
      <c r="DG109" s="41">
        <f t="shared" si="90"/>
        <v>0</v>
      </c>
      <c r="DH109" s="41">
        <f t="shared" si="90"/>
        <v>0</v>
      </c>
      <c r="DI109" s="41">
        <f t="shared" si="90"/>
        <v>0</v>
      </c>
      <c r="DJ109" s="41">
        <f t="shared" si="90"/>
        <v>0</v>
      </c>
      <c r="DK109" s="41">
        <f t="shared" si="90"/>
        <v>0</v>
      </c>
      <c r="DL109" s="41">
        <f t="shared" si="88"/>
        <v>0</v>
      </c>
      <c r="DM109" s="41">
        <f t="shared" si="85"/>
        <v>0</v>
      </c>
      <c r="DN109" s="41">
        <f t="shared" si="85"/>
        <v>0</v>
      </c>
      <c r="DO109" s="41">
        <f t="shared" si="85"/>
        <v>0</v>
      </c>
      <c r="DP109" s="41">
        <f t="shared" si="85"/>
        <v>0</v>
      </c>
      <c r="DQ109" s="41">
        <f t="shared" si="76"/>
        <v>0</v>
      </c>
      <c r="DR109" s="41">
        <f t="shared" si="76"/>
        <v>0</v>
      </c>
      <c r="DS109" s="41">
        <f t="shared" si="76"/>
        <v>0</v>
      </c>
      <c r="DT109" s="41">
        <f t="shared" si="76"/>
        <v>0</v>
      </c>
      <c r="DU109" s="41">
        <f t="shared" si="76"/>
        <v>0</v>
      </c>
      <c r="DV109" s="41">
        <f t="shared" si="64"/>
        <v>0</v>
      </c>
      <c r="DW109" s="41">
        <f t="shared" si="64"/>
        <v>0</v>
      </c>
      <c r="DX109" s="41">
        <f t="shared" si="64"/>
        <v>0</v>
      </c>
      <c r="DY109" s="41">
        <f t="shared" si="64"/>
        <v>0</v>
      </c>
      <c r="DZ109" s="41">
        <f t="shared" si="64"/>
        <v>0</v>
      </c>
      <c r="EA109" s="41">
        <f t="shared" si="64"/>
        <v>0</v>
      </c>
      <c r="EB109" s="41">
        <f t="shared" si="64"/>
        <v>0</v>
      </c>
      <c r="EC109" s="41">
        <f t="shared" si="64"/>
        <v>0</v>
      </c>
      <c r="ED109" s="41">
        <f t="shared" si="64"/>
        <v>0</v>
      </c>
      <c r="EE109" s="41">
        <f t="shared" si="64"/>
        <v>0</v>
      </c>
      <c r="EF109" s="41">
        <f t="shared" si="77"/>
        <v>0</v>
      </c>
      <c r="EG109" s="41">
        <f t="shared" si="77"/>
        <v>0</v>
      </c>
      <c r="EH109" s="41">
        <f t="shared" si="77"/>
        <v>0</v>
      </c>
      <c r="EI109" s="41">
        <f t="shared" si="77"/>
        <v>0</v>
      </c>
      <c r="EJ109" s="41">
        <f t="shared" si="77"/>
        <v>0</v>
      </c>
      <c r="EK109" s="41">
        <f t="shared" si="77"/>
        <v>0</v>
      </c>
      <c r="EL109" s="41">
        <f t="shared" si="77"/>
        <v>0</v>
      </c>
      <c r="EM109" s="41">
        <f t="shared" si="77"/>
        <v>0</v>
      </c>
      <c r="EN109" s="41">
        <f t="shared" si="77"/>
        <v>0</v>
      </c>
      <c r="EO109" s="41">
        <f t="shared" si="77"/>
        <v>0</v>
      </c>
      <c r="EP109" s="41">
        <f t="shared" si="77"/>
        <v>0</v>
      </c>
      <c r="EQ109" s="41">
        <f t="shared" si="77"/>
        <v>0</v>
      </c>
      <c r="ER109" s="41">
        <f t="shared" si="77"/>
        <v>0</v>
      </c>
      <c r="ES109" s="41">
        <f t="shared" si="86"/>
        <v>0</v>
      </c>
      <c r="ET109" s="41">
        <f t="shared" si="86"/>
        <v>0</v>
      </c>
      <c r="EU109" s="41">
        <f t="shared" si="86"/>
        <v>0</v>
      </c>
      <c r="EV109" s="41">
        <f t="shared" si="86"/>
        <v>0</v>
      </c>
      <c r="EW109" s="41">
        <f t="shared" si="78"/>
        <v>0</v>
      </c>
      <c r="EX109" s="41">
        <f t="shared" si="78"/>
        <v>0</v>
      </c>
      <c r="EY109" s="41">
        <f t="shared" si="78"/>
        <v>0</v>
      </c>
      <c r="EZ109" s="41">
        <f t="shared" si="78"/>
        <v>0</v>
      </c>
      <c r="FA109" s="41">
        <f t="shared" si="78"/>
        <v>0</v>
      </c>
      <c r="FB109" s="41">
        <f t="shared" si="65"/>
        <v>0</v>
      </c>
      <c r="FC109" s="41">
        <f t="shared" si="65"/>
        <v>0</v>
      </c>
      <c r="FD109" s="41">
        <f t="shared" si="65"/>
        <v>0</v>
      </c>
      <c r="FE109" s="41">
        <f t="shared" si="65"/>
        <v>0</v>
      </c>
      <c r="FF109" s="41">
        <f t="shared" si="65"/>
        <v>0</v>
      </c>
      <c r="FG109" s="41">
        <f t="shared" si="65"/>
        <v>0</v>
      </c>
      <c r="FH109" s="41">
        <f t="shared" si="65"/>
        <v>0</v>
      </c>
      <c r="FI109" s="41">
        <f t="shared" si="65"/>
        <v>0</v>
      </c>
      <c r="FJ109" s="41">
        <f t="shared" si="65"/>
        <v>0</v>
      </c>
      <c r="FK109" s="41">
        <f t="shared" si="65"/>
        <v>0</v>
      </c>
      <c r="FL109" s="41">
        <f t="shared" si="79"/>
        <v>0</v>
      </c>
      <c r="FM109" s="41">
        <f t="shared" si="79"/>
        <v>0</v>
      </c>
      <c r="FN109" s="41">
        <f t="shared" si="79"/>
        <v>0</v>
      </c>
      <c r="FO109" s="41">
        <f t="shared" si="79"/>
        <v>0</v>
      </c>
      <c r="FP109" s="41">
        <f t="shared" si="79"/>
        <v>0</v>
      </c>
      <c r="FQ109" s="41">
        <f t="shared" si="79"/>
        <v>0</v>
      </c>
      <c r="FR109" s="41">
        <f t="shared" si="79"/>
        <v>0</v>
      </c>
      <c r="FS109" s="41">
        <f t="shared" si="79"/>
        <v>0</v>
      </c>
      <c r="FT109" s="41">
        <f t="shared" si="79"/>
        <v>0</v>
      </c>
      <c r="FU109" s="41">
        <f t="shared" si="79"/>
        <v>0</v>
      </c>
      <c r="FV109" s="41">
        <f t="shared" si="79"/>
        <v>0</v>
      </c>
      <c r="FW109" s="41">
        <f t="shared" si="79"/>
        <v>0</v>
      </c>
      <c r="FX109" s="41">
        <f t="shared" si="79"/>
        <v>0</v>
      </c>
      <c r="FY109" s="41">
        <f t="shared" si="87"/>
        <v>0</v>
      </c>
      <c r="FZ109" s="41">
        <f t="shared" si="87"/>
        <v>0</v>
      </c>
      <c r="GA109" s="41">
        <f t="shared" si="87"/>
        <v>0</v>
      </c>
      <c r="GB109" s="41">
        <f t="shared" si="87"/>
        <v>0</v>
      </c>
      <c r="GC109" s="41">
        <f t="shared" si="80"/>
        <v>0</v>
      </c>
      <c r="GD109" s="41">
        <f t="shared" si="80"/>
        <v>0</v>
      </c>
      <c r="GE109" s="41">
        <f t="shared" si="80"/>
        <v>0</v>
      </c>
      <c r="GF109" s="41">
        <f t="shared" si="80"/>
        <v>0</v>
      </c>
      <c r="GG109" s="41">
        <f t="shared" si="80"/>
        <v>0</v>
      </c>
      <c r="GH109" s="41">
        <f t="shared" si="66"/>
        <v>0</v>
      </c>
      <c r="GI109" s="41">
        <f t="shared" si="66"/>
        <v>0</v>
      </c>
      <c r="GJ109" s="41">
        <f t="shared" si="66"/>
        <v>0</v>
      </c>
      <c r="GK109" s="41">
        <f t="shared" si="66"/>
        <v>0</v>
      </c>
      <c r="GL109" s="41">
        <f t="shared" si="66"/>
        <v>0</v>
      </c>
      <c r="GM109" s="41">
        <f t="shared" si="89"/>
        <v>0</v>
      </c>
      <c r="GN109" s="41">
        <f t="shared" si="89"/>
        <v>0</v>
      </c>
      <c r="GO109" s="41">
        <f t="shared" si="89"/>
        <v>0</v>
      </c>
      <c r="GP109" s="41">
        <f t="shared" si="89"/>
        <v>0</v>
      </c>
      <c r="GQ109" s="41">
        <f t="shared" si="89"/>
        <v>0</v>
      </c>
      <c r="GR109" s="41">
        <f t="shared" si="89"/>
        <v>0</v>
      </c>
      <c r="GS109" s="41">
        <f t="shared" si="89"/>
        <v>0</v>
      </c>
      <c r="GT109" s="41">
        <f t="shared" si="82"/>
        <v>0</v>
      </c>
      <c r="GU109" s="41">
        <f t="shared" si="82"/>
        <v>0</v>
      </c>
      <c r="GV109" s="41">
        <f t="shared" si="82"/>
        <v>0</v>
      </c>
      <c r="GW109" s="41">
        <f t="shared" si="82"/>
        <v>0</v>
      </c>
      <c r="GX109" s="41">
        <f t="shared" si="82"/>
        <v>0</v>
      </c>
      <c r="GY109" s="41">
        <f t="shared" si="82"/>
        <v>0</v>
      </c>
      <c r="GZ109" s="41">
        <f t="shared" si="82"/>
        <v>0</v>
      </c>
      <c r="HA109" s="41">
        <f t="shared" si="82"/>
        <v>0</v>
      </c>
      <c r="HB109" s="41">
        <f t="shared" si="82"/>
        <v>0</v>
      </c>
      <c r="HC109" s="41">
        <f t="shared" si="82"/>
        <v>0</v>
      </c>
      <c r="HD109" s="41">
        <f t="shared" si="82"/>
        <v>0</v>
      </c>
      <c r="HE109" s="41">
        <f t="shared" si="82"/>
        <v>0</v>
      </c>
      <c r="HF109" s="41">
        <f t="shared" si="82"/>
        <v>0</v>
      </c>
      <c r="HG109" s="41">
        <f t="shared" si="82"/>
        <v>0</v>
      </c>
      <c r="HH109" s="41">
        <f t="shared" si="91"/>
        <v>0</v>
      </c>
      <c r="HI109" s="41">
        <f t="shared" si="91"/>
        <v>0</v>
      </c>
      <c r="HJ109" s="41">
        <f t="shared" si="91"/>
        <v>0</v>
      </c>
    </row>
    <row r="110" spans="1:218" ht="14.4" x14ac:dyDescent="0.3">
      <c r="A110" s="42">
        <v>107</v>
      </c>
      <c r="B110" s="43">
        <f>'CMM4 - AUX CALC'!$DD$67</f>
        <v>0</v>
      </c>
      <c r="DE110" s="41">
        <f>$B110/(_xlfn.SINGLE(PrazoConcessao)*12-DE$3+1)</f>
        <v>0</v>
      </c>
      <c r="DF110" s="41">
        <f t="shared" si="90"/>
        <v>0</v>
      </c>
      <c r="DG110" s="41">
        <f t="shared" si="90"/>
        <v>0</v>
      </c>
      <c r="DH110" s="41">
        <f t="shared" si="90"/>
        <v>0</v>
      </c>
      <c r="DI110" s="41">
        <f t="shared" si="90"/>
        <v>0</v>
      </c>
      <c r="DJ110" s="41">
        <f t="shared" si="90"/>
        <v>0</v>
      </c>
      <c r="DK110" s="41">
        <f t="shared" si="90"/>
        <v>0</v>
      </c>
      <c r="DL110" s="41">
        <f t="shared" si="88"/>
        <v>0</v>
      </c>
      <c r="DM110" s="41">
        <f t="shared" si="85"/>
        <v>0</v>
      </c>
      <c r="DN110" s="41">
        <f t="shared" si="85"/>
        <v>0</v>
      </c>
      <c r="DO110" s="41">
        <f t="shared" si="85"/>
        <v>0</v>
      </c>
      <c r="DP110" s="41">
        <f t="shared" si="85"/>
        <v>0</v>
      </c>
      <c r="DQ110" s="41">
        <f t="shared" si="76"/>
        <v>0</v>
      </c>
      <c r="DR110" s="41">
        <f t="shared" si="76"/>
        <v>0</v>
      </c>
      <c r="DS110" s="41">
        <f t="shared" si="76"/>
        <v>0</v>
      </c>
      <c r="DT110" s="41">
        <f t="shared" si="76"/>
        <v>0</v>
      </c>
      <c r="DU110" s="41">
        <f t="shared" si="76"/>
        <v>0</v>
      </c>
      <c r="DV110" s="41">
        <f t="shared" si="64"/>
        <v>0</v>
      </c>
      <c r="DW110" s="41">
        <f t="shared" si="64"/>
        <v>0</v>
      </c>
      <c r="DX110" s="41">
        <f t="shared" si="64"/>
        <v>0</v>
      </c>
      <c r="DY110" s="41">
        <f t="shared" si="64"/>
        <v>0</v>
      </c>
      <c r="DZ110" s="41">
        <f t="shared" ref="DZ110:EI139" si="92">DY110</f>
        <v>0</v>
      </c>
      <c r="EA110" s="41">
        <f t="shared" si="92"/>
        <v>0</v>
      </c>
      <c r="EB110" s="41">
        <f t="shared" si="92"/>
        <v>0</v>
      </c>
      <c r="EC110" s="41">
        <f t="shared" si="92"/>
        <v>0</v>
      </c>
      <c r="ED110" s="41">
        <f t="shared" si="92"/>
        <v>0</v>
      </c>
      <c r="EE110" s="41">
        <f t="shared" si="92"/>
        <v>0</v>
      </c>
      <c r="EF110" s="41">
        <f t="shared" si="77"/>
        <v>0</v>
      </c>
      <c r="EG110" s="41">
        <f t="shared" si="77"/>
        <v>0</v>
      </c>
      <c r="EH110" s="41">
        <f t="shared" si="77"/>
        <v>0</v>
      </c>
      <c r="EI110" s="41">
        <f t="shared" si="77"/>
        <v>0</v>
      </c>
      <c r="EJ110" s="41">
        <f t="shared" si="77"/>
        <v>0</v>
      </c>
      <c r="EK110" s="41">
        <f t="shared" si="77"/>
        <v>0</v>
      </c>
      <c r="EL110" s="41">
        <f t="shared" si="77"/>
        <v>0</v>
      </c>
      <c r="EM110" s="41">
        <f t="shared" si="77"/>
        <v>0</v>
      </c>
      <c r="EN110" s="41">
        <f t="shared" si="77"/>
        <v>0</v>
      </c>
      <c r="EO110" s="41">
        <f t="shared" si="77"/>
        <v>0</v>
      </c>
      <c r="EP110" s="41">
        <f t="shared" si="77"/>
        <v>0</v>
      </c>
      <c r="EQ110" s="41">
        <f t="shared" si="77"/>
        <v>0</v>
      </c>
      <c r="ER110" s="41">
        <f t="shared" si="77"/>
        <v>0</v>
      </c>
      <c r="ES110" s="41">
        <f t="shared" si="86"/>
        <v>0</v>
      </c>
      <c r="ET110" s="41">
        <f t="shared" si="86"/>
        <v>0</v>
      </c>
      <c r="EU110" s="41">
        <f t="shared" si="86"/>
        <v>0</v>
      </c>
      <c r="EV110" s="41">
        <f t="shared" si="86"/>
        <v>0</v>
      </c>
      <c r="EW110" s="41">
        <f t="shared" si="78"/>
        <v>0</v>
      </c>
      <c r="EX110" s="41">
        <f t="shared" si="78"/>
        <v>0</v>
      </c>
      <c r="EY110" s="41">
        <f t="shared" si="78"/>
        <v>0</v>
      </c>
      <c r="EZ110" s="41">
        <f t="shared" si="78"/>
        <v>0</v>
      </c>
      <c r="FA110" s="41">
        <f t="shared" si="78"/>
        <v>0</v>
      </c>
      <c r="FB110" s="41">
        <f t="shared" si="65"/>
        <v>0</v>
      </c>
      <c r="FC110" s="41">
        <f t="shared" si="65"/>
        <v>0</v>
      </c>
      <c r="FD110" s="41">
        <f t="shared" si="65"/>
        <v>0</v>
      </c>
      <c r="FE110" s="41">
        <f t="shared" si="65"/>
        <v>0</v>
      </c>
      <c r="FF110" s="41">
        <f t="shared" ref="FF110:FO137" si="93">FE110</f>
        <v>0</v>
      </c>
      <c r="FG110" s="41">
        <f t="shared" si="93"/>
        <v>0</v>
      </c>
      <c r="FH110" s="41">
        <f t="shared" si="93"/>
        <v>0</v>
      </c>
      <c r="FI110" s="41">
        <f t="shared" si="93"/>
        <v>0</v>
      </c>
      <c r="FJ110" s="41">
        <f t="shared" si="93"/>
        <v>0</v>
      </c>
      <c r="FK110" s="41">
        <f t="shared" si="93"/>
        <v>0</v>
      </c>
      <c r="FL110" s="41">
        <f t="shared" si="79"/>
        <v>0</v>
      </c>
      <c r="FM110" s="41">
        <f t="shared" si="79"/>
        <v>0</v>
      </c>
      <c r="FN110" s="41">
        <f t="shared" si="79"/>
        <v>0</v>
      </c>
      <c r="FO110" s="41">
        <f t="shared" si="79"/>
        <v>0</v>
      </c>
      <c r="FP110" s="41">
        <f t="shared" si="79"/>
        <v>0</v>
      </c>
      <c r="FQ110" s="41">
        <f t="shared" si="79"/>
        <v>0</v>
      </c>
      <c r="FR110" s="41">
        <f t="shared" si="79"/>
        <v>0</v>
      </c>
      <c r="FS110" s="41">
        <f t="shared" si="79"/>
        <v>0</v>
      </c>
      <c r="FT110" s="41">
        <f t="shared" si="79"/>
        <v>0</v>
      </c>
      <c r="FU110" s="41">
        <f t="shared" si="79"/>
        <v>0</v>
      </c>
      <c r="FV110" s="41">
        <f t="shared" si="79"/>
        <v>0</v>
      </c>
      <c r="FW110" s="41">
        <f t="shared" si="79"/>
        <v>0</v>
      </c>
      <c r="FX110" s="41">
        <f t="shared" si="79"/>
        <v>0</v>
      </c>
      <c r="FY110" s="41">
        <f t="shared" si="87"/>
        <v>0</v>
      </c>
      <c r="FZ110" s="41">
        <f t="shared" si="87"/>
        <v>0</v>
      </c>
      <c r="GA110" s="41">
        <f t="shared" si="87"/>
        <v>0</v>
      </c>
      <c r="GB110" s="41">
        <f t="shared" si="87"/>
        <v>0</v>
      </c>
      <c r="GC110" s="41">
        <f t="shared" si="80"/>
        <v>0</v>
      </c>
      <c r="GD110" s="41">
        <f t="shared" si="80"/>
        <v>0</v>
      </c>
      <c r="GE110" s="41">
        <f t="shared" si="80"/>
        <v>0</v>
      </c>
      <c r="GF110" s="41">
        <f t="shared" si="80"/>
        <v>0</v>
      </c>
      <c r="GG110" s="41">
        <f t="shared" si="80"/>
        <v>0</v>
      </c>
      <c r="GH110" s="41">
        <f t="shared" si="66"/>
        <v>0</v>
      </c>
      <c r="GI110" s="41">
        <f t="shared" si="66"/>
        <v>0</v>
      </c>
      <c r="GJ110" s="41">
        <f t="shared" si="66"/>
        <v>0</v>
      </c>
      <c r="GK110" s="41">
        <f t="shared" si="66"/>
        <v>0</v>
      </c>
      <c r="GL110" s="41">
        <f t="shared" si="66"/>
        <v>0</v>
      </c>
      <c r="GM110" s="41">
        <f t="shared" si="89"/>
        <v>0</v>
      </c>
      <c r="GN110" s="41">
        <f t="shared" si="89"/>
        <v>0</v>
      </c>
      <c r="GO110" s="41">
        <f t="shared" si="89"/>
        <v>0</v>
      </c>
      <c r="GP110" s="41">
        <f t="shared" si="89"/>
        <v>0</v>
      </c>
      <c r="GQ110" s="41">
        <f t="shared" si="89"/>
        <v>0</v>
      </c>
      <c r="GR110" s="41">
        <f t="shared" si="89"/>
        <v>0</v>
      </c>
      <c r="GS110" s="41">
        <f t="shared" si="89"/>
        <v>0</v>
      </c>
      <c r="GT110" s="41">
        <f t="shared" si="82"/>
        <v>0</v>
      </c>
      <c r="GU110" s="41">
        <f t="shared" si="82"/>
        <v>0</v>
      </c>
      <c r="GV110" s="41">
        <f t="shared" si="82"/>
        <v>0</v>
      </c>
      <c r="GW110" s="41">
        <f t="shared" si="82"/>
        <v>0</v>
      </c>
      <c r="GX110" s="41">
        <f t="shared" si="82"/>
        <v>0</v>
      </c>
      <c r="GY110" s="41">
        <f t="shared" si="82"/>
        <v>0</v>
      </c>
      <c r="GZ110" s="41">
        <f t="shared" si="82"/>
        <v>0</v>
      </c>
      <c r="HA110" s="41">
        <f t="shared" si="82"/>
        <v>0</v>
      </c>
      <c r="HB110" s="41">
        <f t="shared" si="82"/>
        <v>0</v>
      </c>
      <c r="HC110" s="41">
        <f t="shared" si="82"/>
        <v>0</v>
      </c>
      <c r="HD110" s="41">
        <f t="shared" si="82"/>
        <v>0</v>
      </c>
      <c r="HE110" s="41">
        <f t="shared" si="82"/>
        <v>0</v>
      </c>
      <c r="HF110" s="41">
        <f t="shared" si="82"/>
        <v>0</v>
      </c>
      <c r="HG110" s="41">
        <f t="shared" si="82"/>
        <v>0</v>
      </c>
      <c r="HH110" s="41">
        <f t="shared" si="91"/>
        <v>0</v>
      </c>
      <c r="HI110" s="41">
        <f t="shared" si="91"/>
        <v>0</v>
      </c>
      <c r="HJ110" s="41">
        <f t="shared" si="91"/>
        <v>0</v>
      </c>
    </row>
    <row r="111" spans="1:218" ht="14.4" x14ac:dyDescent="0.3">
      <c r="A111" s="42">
        <v>108</v>
      </c>
      <c r="B111" s="43">
        <f>'CMM4 - AUX CALC'!$DE$67</f>
        <v>0</v>
      </c>
      <c r="DF111" s="41">
        <f>$B111/(_xlfn.SINGLE(PrazoConcessao)*12-DF$3+1)</f>
        <v>0</v>
      </c>
      <c r="DG111" s="41">
        <f t="shared" si="90"/>
        <v>0</v>
      </c>
      <c r="DH111" s="41">
        <f t="shared" si="90"/>
        <v>0</v>
      </c>
      <c r="DI111" s="41">
        <f t="shared" si="90"/>
        <v>0</v>
      </c>
      <c r="DJ111" s="41">
        <f t="shared" si="90"/>
        <v>0</v>
      </c>
      <c r="DK111" s="41">
        <f t="shared" si="90"/>
        <v>0</v>
      </c>
      <c r="DL111" s="41">
        <f t="shared" si="88"/>
        <v>0</v>
      </c>
      <c r="DM111" s="41">
        <f t="shared" si="85"/>
        <v>0</v>
      </c>
      <c r="DN111" s="41">
        <f t="shared" si="85"/>
        <v>0</v>
      </c>
      <c r="DO111" s="41">
        <f t="shared" si="85"/>
        <v>0</v>
      </c>
      <c r="DP111" s="41">
        <f t="shared" si="85"/>
        <v>0</v>
      </c>
      <c r="DQ111" s="41">
        <f t="shared" si="76"/>
        <v>0</v>
      </c>
      <c r="DR111" s="41">
        <f t="shared" si="76"/>
        <v>0</v>
      </c>
      <c r="DS111" s="41">
        <f t="shared" si="76"/>
        <v>0</v>
      </c>
      <c r="DT111" s="41">
        <f t="shared" si="76"/>
        <v>0</v>
      </c>
      <c r="DU111" s="41">
        <f t="shared" si="76"/>
        <v>0</v>
      </c>
      <c r="DV111" s="41">
        <f t="shared" si="76"/>
        <v>0</v>
      </c>
      <c r="DW111" s="41">
        <f t="shared" si="76"/>
        <v>0</v>
      </c>
      <c r="DX111" s="41">
        <f t="shared" si="76"/>
        <v>0</v>
      </c>
      <c r="DY111" s="41">
        <f t="shared" si="76"/>
        <v>0</v>
      </c>
      <c r="DZ111" s="41">
        <f t="shared" si="92"/>
        <v>0</v>
      </c>
      <c r="EA111" s="41">
        <f t="shared" si="92"/>
        <v>0</v>
      </c>
      <c r="EB111" s="41">
        <f t="shared" si="92"/>
        <v>0</v>
      </c>
      <c r="EC111" s="41">
        <f t="shared" si="92"/>
        <v>0</v>
      </c>
      <c r="ED111" s="41">
        <f t="shared" si="92"/>
        <v>0</v>
      </c>
      <c r="EE111" s="41">
        <f t="shared" si="92"/>
        <v>0</v>
      </c>
      <c r="EF111" s="41">
        <f t="shared" si="77"/>
        <v>0</v>
      </c>
      <c r="EG111" s="41">
        <f t="shared" si="77"/>
        <v>0</v>
      </c>
      <c r="EH111" s="41">
        <f t="shared" si="77"/>
        <v>0</v>
      </c>
      <c r="EI111" s="41">
        <f t="shared" si="77"/>
        <v>0</v>
      </c>
      <c r="EJ111" s="41">
        <f t="shared" si="77"/>
        <v>0</v>
      </c>
      <c r="EK111" s="41">
        <f t="shared" si="77"/>
        <v>0</v>
      </c>
      <c r="EL111" s="41">
        <f t="shared" si="77"/>
        <v>0</v>
      </c>
      <c r="EM111" s="41">
        <f t="shared" si="77"/>
        <v>0</v>
      </c>
      <c r="EN111" s="41">
        <f t="shared" si="77"/>
        <v>0</v>
      </c>
      <c r="EO111" s="41">
        <f t="shared" si="77"/>
        <v>0</v>
      </c>
      <c r="EP111" s="41">
        <f t="shared" si="77"/>
        <v>0</v>
      </c>
      <c r="EQ111" s="41">
        <f t="shared" si="77"/>
        <v>0</v>
      </c>
      <c r="ER111" s="41">
        <f t="shared" si="77"/>
        <v>0</v>
      </c>
      <c r="ES111" s="41">
        <f t="shared" si="86"/>
        <v>0</v>
      </c>
      <c r="ET111" s="41">
        <f t="shared" si="86"/>
        <v>0</v>
      </c>
      <c r="EU111" s="41">
        <f t="shared" si="86"/>
        <v>0</v>
      </c>
      <c r="EV111" s="41">
        <f t="shared" si="86"/>
        <v>0</v>
      </c>
      <c r="EW111" s="41">
        <f t="shared" si="78"/>
        <v>0</v>
      </c>
      <c r="EX111" s="41">
        <f t="shared" si="78"/>
        <v>0</v>
      </c>
      <c r="EY111" s="41">
        <f t="shared" si="78"/>
        <v>0</v>
      </c>
      <c r="EZ111" s="41">
        <f t="shared" si="78"/>
        <v>0</v>
      </c>
      <c r="FA111" s="41">
        <f t="shared" si="78"/>
        <v>0</v>
      </c>
      <c r="FB111" s="41">
        <f t="shared" si="78"/>
        <v>0</v>
      </c>
      <c r="FC111" s="41">
        <f t="shared" si="78"/>
        <v>0</v>
      </c>
      <c r="FD111" s="41">
        <f t="shared" si="78"/>
        <v>0</v>
      </c>
      <c r="FE111" s="41">
        <f t="shared" si="78"/>
        <v>0</v>
      </c>
      <c r="FF111" s="41">
        <f t="shared" si="93"/>
        <v>0</v>
      </c>
      <c r="FG111" s="41">
        <f t="shared" si="93"/>
        <v>0</v>
      </c>
      <c r="FH111" s="41">
        <f t="shared" si="93"/>
        <v>0</v>
      </c>
      <c r="FI111" s="41">
        <f t="shared" si="93"/>
        <v>0</v>
      </c>
      <c r="FJ111" s="41">
        <f t="shared" si="93"/>
        <v>0</v>
      </c>
      <c r="FK111" s="41">
        <f t="shared" si="93"/>
        <v>0</v>
      </c>
      <c r="FL111" s="41">
        <f t="shared" si="79"/>
        <v>0</v>
      </c>
      <c r="FM111" s="41">
        <f t="shared" si="79"/>
        <v>0</v>
      </c>
      <c r="FN111" s="41">
        <f t="shared" si="79"/>
        <v>0</v>
      </c>
      <c r="FO111" s="41">
        <f t="shared" si="79"/>
        <v>0</v>
      </c>
      <c r="FP111" s="41">
        <f t="shared" si="79"/>
        <v>0</v>
      </c>
      <c r="FQ111" s="41">
        <f t="shared" si="79"/>
        <v>0</v>
      </c>
      <c r="FR111" s="41">
        <f t="shared" si="79"/>
        <v>0</v>
      </c>
      <c r="FS111" s="41">
        <f t="shared" si="79"/>
        <v>0</v>
      </c>
      <c r="FT111" s="41">
        <f t="shared" si="79"/>
        <v>0</v>
      </c>
      <c r="FU111" s="41">
        <f t="shared" si="79"/>
        <v>0</v>
      </c>
      <c r="FV111" s="41">
        <f t="shared" si="79"/>
        <v>0</v>
      </c>
      <c r="FW111" s="41">
        <f t="shared" si="79"/>
        <v>0</v>
      </c>
      <c r="FX111" s="41">
        <f t="shared" si="79"/>
        <v>0</v>
      </c>
      <c r="FY111" s="41">
        <f t="shared" si="87"/>
        <v>0</v>
      </c>
      <c r="FZ111" s="41">
        <f t="shared" si="87"/>
        <v>0</v>
      </c>
      <c r="GA111" s="41">
        <f t="shared" si="87"/>
        <v>0</v>
      </c>
      <c r="GB111" s="41">
        <f t="shared" si="87"/>
        <v>0</v>
      </c>
      <c r="GC111" s="41">
        <f t="shared" si="80"/>
        <v>0</v>
      </c>
      <c r="GD111" s="41">
        <f t="shared" si="80"/>
        <v>0</v>
      </c>
      <c r="GE111" s="41">
        <f t="shared" si="80"/>
        <v>0</v>
      </c>
      <c r="GF111" s="41">
        <f t="shared" si="80"/>
        <v>0</v>
      </c>
      <c r="GG111" s="41">
        <f t="shared" si="80"/>
        <v>0</v>
      </c>
      <c r="GH111" s="41">
        <f t="shared" si="66"/>
        <v>0</v>
      </c>
      <c r="GI111" s="41">
        <f t="shared" si="66"/>
        <v>0</v>
      </c>
      <c r="GJ111" s="41">
        <f t="shared" si="66"/>
        <v>0</v>
      </c>
      <c r="GK111" s="41">
        <f t="shared" si="66"/>
        <v>0</v>
      </c>
      <c r="GL111" s="41">
        <f t="shared" si="66"/>
        <v>0</v>
      </c>
      <c r="GM111" s="41">
        <f t="shared" si="89"/>
        <v>0</v>
      </c>
      <c r="GN111" s="41">
        <f t="shared" si="89"/>
        <v>0</v>
      </c>
      <c r="GO111" s="41">
        <f t="shared" si="89"/>
        <v>0</v>
      </c>
      <c r="GP111" s="41">
        <f t="shared" si="89"/>
        <v>0</v>
      </c>
      <c r="GQ111" s="41">
        <f t="shared" si="89"/>
        <v>0</v>
      </c>
      <c r="GR111" s="41">
        <f t="shared" si="89"/>
        <v>0</v>
      </c>
      <c r="GS111" s="41">
        <f t="shared" si="89"/>
        <v>0</v>
      </c>
      <c r="GT111" s="41">
        <f t="shared" si="82"/>
        <v>0</v>
      </c>
      <c r="GU111" s="41">
        <f t="shared" si="82"/>
        <v>0</v>
      </c>
      <c r="GV111" s="41">
        <f t="shared" si="82"/>
        <v>0</v>
      </c>
      <c r="GW111" s="41">
        <f t="shared" si="82"/>
        <v>0</v>
      </c>
      <c r="GX111" s="41">
        <f t="shared" si="82"/>
        <v>0</v>
      </c>
      <c r="GY111" s="41">
        <f t="shared" si="82"/>
        <v>0</v>
      </c>
      <c r="GZ111" s="41">
        <f t="shared" si="82"/>
        <v>0</v>
      </c>
      <c r="HA111" s="41">
        <f t="shared" si="82"/>
        <v>0</v>
      </c>
      <c r="HB111" s="41">
        <f t="shared" si="82"/>
        <v>0</v>
      </c>
      <c r="HC111" s="41">
        <f t="shared" si="82"/>
        <v>0</v>
      </c>
      <c r="HD111" s="41">
        <f t="shared" si="82"/>
        <v>0</v>
      </c>
      <c r="HE111" s="41">
        <f t="shared" si="82"/>
        <v>0</v>
      </c>
      <c r="HF111" s="41">
        <f t="shared" si="82"/>
        <v>0</v>
      </c>
      <c r="HG111" s="41">
        <f t="shared" si="82"/>
        <v>0</v>
      </c>
      <c r="HH111" s="41">
        <f t="shared" si="91"/>
        <v>0</v>
      </c>
      <c r="HI111" s="41">
        <f t="shared" si="91"/>
        <v>0</v>
      </c>
      <c r="HJ111" s="41">
        <f t="shared" si="91"/>
        <v>0</v>
      </c>
    </row>
    <row r="112" spans="1:218" ht="14.4" x14ac:dyDescent="0.3">
      <c r="A112" s="42">
        <v>109</v>
      </c>
      <c r="B112" s="43">
        <f>'CMM4 - AUX CALC'!$DF$67</f>
        <v>0</v>
      </c>
      <c r="DG112" s="41">
        <f>$B112/(_xlfn.SINGLE(PrazoConcessao)*12-DG$3+1)</f>
        <v>0</v>
      </c>
      <c r="DH112" s="41">
        <f t="shared" si="90"/>
        <v>0</v>
      </c>
      <c r="DI112" s="41">
        <f t="shared" si="90"/>
        <v>0</v>
      </c>
      <c r="DJ112" s="41">
        <f t="shared" si="90"/>
        <v>0</v>
      </c>
      <c r="DK112" s="41">
        <f t="shared" si="90"/>
        <v>0</v>
      </c>
      <c r="DL112" s="41">
        <f t="shared" si="88"/>
        <v>0</v>
      </c>
      <c r="DM112" s="41">
        <f t="shared" si="85"/>
        <v>0</v>
      </c>
      <c r="DN112" s="41">
        <f t="shared" si="85"/>
        <v>0</v>
      </c>
      <c r="DO112" s="41">
        <f t="shared" si="85"/>
        <v>0</v>
      </c>
      <c r="DP112" s="41">
        <f t="shared" si="85"/>
        <v>0</v>
      </c>
      <c r="DQ112" s="41">
        <f t="shared" si="76"/>
        <v>0</v>
      </c>
      <c r="DR112" s="41">
        <f t="shared" si="76"/>
        <v>0</v>
      </c>
      <c r="DS112" s="41">
        <f t="shared" si="76"/>
        <v>0</v>
      </c>
      <c r="DT112" s="41">
        <f t="shared" si="76"/>
        <v>0</v>
      </c>
      <c r="DU112" s="41">
        <f t="shared" si="76"/>
        <v>0</v>
      </c>
      <c r="DV112" s="41">
        <f t="shared" si="76"/>
        <v>0</v>
      </c>
      <c r="DW112" s="41">
        <f t="shared" si="76"/>
        <v>0</v>
      </c>
      <c r="DX112" s="41">
        <f t="shared" si="76"/>
        <v>0</v>
      </c>
      <c r="DY112" s="41">
        <f t="shared" si="76"/>
        <v>0</v>
      </c>
      <c r="DZ112" s="41">
        <f t="shared" si="92"/>
        <v>0</v>
      </c>
      <c r="EA112" s="41">
        <f t="shared" si="92"/>
        <v>0</v>
      </c>
      <c r="EB112" s="41">
        <f t="shared" si="92"/>
        <v>0</v>
      </c>
      <c r="EC112" s="41">
        <f t="shared" si="92"/>
        <v>0</v>
      </c>
      <c r="ED112" s="41">
        <f t="shared" si="92"/>
        <v>0</v>
      </c>
      <c r="EE112" s="41">
        <f t="shared" si="92"/>
        <v>0</v>
      </c>
      <c r="EF112" s="41">
        <f t="shared" si="77"/>
        <v>0</v>
      </c>
      <c r="EG112" s="41">
        <f t="shared" si="77"/>
        <v>0</v>
      </c>
      <c r="EH112" s="41">
        <f t="shared" si="77"/>
        <v>0</v>
      </c>
      <c r="EI112" s="41">
        <f t="shared" si="77"/>
        <v>0</v>
      </c>
      <c r="EJ112" s="41">
        <f t="shared" si="77"/>
        <v>0</v>
      </c>
      <c r="EK112" s="41">
        <f t="shared" si="77"/>
        <v>0</v>
      </c>
      <c r="EL112" s="41">
        <f t="shared" si="77"/>
        <v>0</v>
      </c>
      <c r="EM112" s="41">
        <f t="shared" si="77"/>
        <v>0</v>
      </c>
      <c r="EN112" s="41">
        <f t="shared" si="77"/>
        <v>0</v>
      </c>
      <c r="EO112" s="41">
        <f t="shared" si="77"/>
        <v>0</v>
      </c>
      <c r="EP112" s="41">
        <f t="shared" si="77"/>
        <v>0</v>
      </c>
      <c r="EQ112" s="41">
        <f t="shared" si="77"/>
        <v>0</v>
      </c>
      <c r="ER112" s="41">
        <f t="shared" si="77"/>
        <v>0</v>
      </c>
      <c r="ES112" s="41">
        <f t="shared" si="86"/>
        <v>0</v>
      </c>
      <c r="ET112" s="41">
        <f t="shared" si="86"/>
        <v>0</v>
      </c>
      <c r="EU112" s="41">
        <f t="shared" si="86"/>
        <v>0</v>
      </c>
      <c r="EV112" s="41">
        <f t="shared" si="86"/>
        <v>0</v>
      </c>
      <c r="EW112" s="41">
        <f t="shared" si="78"/>
        <v>0</v>
      </c>
      <c r="EX112" s="41">
        <f t="shared" si="78"/>
        <v>0</v>
      </c>
      <c r="EY112" s="41">
        <f t="shared" si="78"/>
        <v>0</v>
      </c>
      <c r="EZ112" s="41">
        <f t="shared" si="78"/>
        <v>0</v>
      </c>
      <c r="FA112" s="41">
        <f t="shared" si="78"/>
        <v>0</v>
      </c>
      <c r="FB112" s="41">
        <f t="shared" si="78"/>
        <v>0</v>
      </c>
      <c r="FC112" s="41">
        <f t="shared" si="78"/>
        <v>0</v>
      </c>
      <c r="FD112" s="41">
        <f t="shared" si="78"/>
        <v>0</v>
      </c>
      <c r="FE112" s="41">
        <f t="shared" si="78"/>
        <v>0</v>
      </c>
      <c r="FF112" s="41">
        <f t="shared" si="93"/>
        <v>0</v>
      </c>
      <c r="FG112" s="41">
        <f t="shared" si="93"/>
        <v>0</v>
      </c>
      <c r="FH112" s="41">
        <f t="shared" si="93"/>
        <v>0</v>
      </c>
      <c r="FI112" s="41">
        <f t="shared" si="93"/>
        <v>0</v>
      </c>
      <c r="FJ112" s="41">
        <f t="shared" si="93"/>
        <v>0</v>
      </c>
      <c r="FK112" s="41">
        <f t="shared" si="93"/>
        <v>0</v>
      </c>
      <c r="FL112" s="41">
        <f t="shared" si="79"/>
        <v>0</v>
      </c>
      <c r="FM112" s="41">
        <f t="shared" si="79"/>
        <v>0</v>
      </c>
      <c r="FN112" s="41">
        <f t="shared" si="79"/>
        <v>0</v>
      </c>
      <c r="FO112" s="41">
        <f t="shared" si="79"/>
        <v>0</v>
      </c>
      <c r="FP112" s="41">
        <f t="shared" si="79"/>
        <v>0</v>
      </c>
      <c r="FQ112" s="41">
        <f t="shared" si="79"/>
        <v>0</v>
      </c>
      <c r="FR112" s="41">
        <f t="shared" si="79"/>
        <v>0</v>
      </c>
      <c r="FS112" s="41">
        <f t="shared" si="79"/>
        <v>0</v>
      </c>
      <c r="FT112" s="41">
        <f t="shared" si="79"/>
        <v>0</v>
      </c>
      <c r="FU112" s="41">
        <f t="shared" si="79"/>
        <v>0</v>
      </c>
      <c r="FV112" s="41">
        <f t="shared" si="79"/>
        <v>0</v>
      </c>
      <c r="FW112" s="41">
        <f t="shared" si="79"/>
        <v>0</v>
      </c>
      <c r="FX112" s="41">
        <f t="shared" si="79"/>
        <v>0</v>
      </c>
      <c r="FY112" s="41">
        <f t="shared" si="87"/>
        <v>0</v>
      </c>
      <c r="FZ112" s="41">
        <f t="shared" si="87"/>
        <v>0</v>
      </c>
      <c r="GA112" s="41">
        <f t="shared" si="87"/>
        <v>0</v>
      </c>
      <c r="GB112" s="41">
        <f t="shared" si="87"/>
        <v>0</v>
      </c>
      <c r="GC112" s="41">
        <f t="shared" si="80"/>
        <v>0</v>
      </c>
      <c r="GD112" s="41">
        <f t="shared" si="80"/>
        <v>0</v>
      </c>
      <c r="GE112" s="41">
        <f t="shared" si="80"/>
        <v>0</v>
      </c>
      <c r="GF112" s="41">
        <f t="shared" si="80"/>
        <v>0</v>
      </c>
      <c r="GG112" s="41">
        <f t="shared" si="80"/>
        <v>0</v>
      </c>
      <c r="GH112" s="41">
        <f t="shared" si="66"/>
        <v>0</v>
      </c>
      <c r="GI112" s="41">
        <f t="shared" si="66"/>
        <v>0</v>
      </c>
      <c r="GJ112" s="41">
        <f t="shared" si="66"/>
        <v>0</v>
      </c>
      <c r="GK112" s="41">
        <f t="shared" si="66"/>
        <v>0</v>
      </c>
      <c r="GL112" s="41">
        <f t="shared" si="66"/>
        <v>0</v>
      </c>
      <c r="GM112" s="41">
        <f t="shared" si="89"/>
        <v>0</v>
      </c>
      <c r="GN112" s="41">
        <f t="shared" si="89"/>
        <v>0</v>
      </c>
      <c r="GO112" s="41">
        <f t="shared" si="89"/>
        <v>0</v>
      </c>
      <c r="GP112" s="41">
        <f t="shared" si="89"/>
        <v>0</v>
      </c>
      <c r="GQ112" s="41">
        <f t="shared" si="89"/>
        <v>0</v>
      </c>
      <c r="GR112" s="41">
        <f t="shared" si="89"/>
        <v>0</v>
      </c>
      <c r="GS112" s="41">
        <f t="shared" si="89"/>
        <v>0</v>
      </c>
      <c r="GT112" s="41">
        <f t="shared" si="82"/>
        <v>0</v>
      </c>
      <c r="GU112" s="41">
        <f t="shared" si="82"/>
        <v>0</v>
      </c>
      <c r="GV112" s="41">
        <f t="shared" si="82"/>
        <v>0</v>
      </c>
      <c r="GW112" s="41">
        <f t="shared" si="82"/>
        <v>0</v>
      </c>
      <c r="GX112" s="41">
        <f t="shared" si="82"/>
        <v>0</v>
      </c>
      <c r="GY112" s="41">
        <f t="shared" si="82"/>
        <v>0</v>
      </c>
      <c r="GZ112" s="41">
        <f t="shared" si="82"/>
        <v>0</v>
      </c>
      <c r="HA112" s="41">
        <f t="shared" si="82"/>
        <v>0</v>
      </c>
      <c r="HB112" s="41">
        <f t="shared" si="82"/>
        <v>0</v>
      </c>
      <c r="HC112" s="41">
        <f t="shared" si="82"/>
        <v>0</v>
      </c>
      <c r="HD112" s="41">
        <f t="shared" si="82"/>
        <v>0</v>
      </c>
      <c r="HE112" s="41">
        <f t="shared" si="82"/>
        <v>0</v>
      </c>
      <c r="HF112" s="41">
        <f t="shared" si="82"/>
        <v>0</v>
      </c>
      <c r="HG112" s="41">
        <f t="shared" si="82"/>
        <v>0</v>
      </c>
      <c r="HH112" s="41">
        <f t="shared" si="91"/>
        <v>0</v>
      </c>
      <c r="HI112" s="41">
        <f t="shared" si="91"/>
        <v>0</v>
      </c>
      <c r="HJ112" s="41">
        <f t="shared" si="91"/>
        <v>0</v>
      </c>
    </row>
    <row r="113" spans="1:218" ht="14.4" x14ac:dyDescent="0.3">
      <c r="A113" s="42">
        <v>110</v>
      </c>
      <c r="B113" s="43">
        <f>'CMM4 - AUX CALC'!$DG$67</f>
        <v>0</v>
      </c>
      <c r="DH113" s="41">
        <f>$B113/(_xlfn.SINGLE(PrazoConcessao)*12-DH$3+1)</f>
        <v>0</v>
      </c>
      <c r="DI113" s="41">
        <f t="shared" si="90"/>
        <v>0</v>
      </c>
      <c r="DJ113" s="41">
        <f t="shared" si="90"/>
        <v>0</v>
      </c>
      <c r="DK113" s="41">
        <f t="shared" si="90"/>
        <v>0</v>
      </c>
      <c r="DL113" s="41">
        <f t="shared" si="88"/>
        <v>0</v>
      </c>
      <c r="DM113" s="41">
        <f t="shared" si="85"/>
        <v>0</v>
      </c>
      <c r="DN113" s="41">
        <f t="shared" si="85"/>
        <v>0</v>
      </c>
      <c r="DO113" s="41">
        <f t="shared" si="85"/>
        <v>0</v>
      </c>
      <c r="DP113" s="41">
        <f t="shared" si="85"/>
        <v>0</v>
      </c>
      <c r="DQ113" s="41">
        <f t="shared" si="76"/>
        <v>0</v>
      </c>
      <c r="DR113" s="41">
        <f t="shared" si="76"/>
        <v>0</v>
      </c>
      <c r="DS113" s="41">
        <f t="shared" si="76"/>
        <v>0</v>
      </c>
      <c r="DT113" s="41">
        <f t="shared" si="76"/>
        <v>0</v>
      </c>
      <c r="DU113" s="41">
        <f t="shared" si="76"/>
        <v>0</v>
      </c>
      <c r="DV113" s="41">
        <f t="shared" si="76"/>
        <v>0</v>
      </c>
      <c r="DW113" s="41">
        <f t="shared" si="76"/>
        <v>0</v>
      </c>
      <c r="DX113" s="41">
        <f t="shared" si="76"/>
        <v>0</v>
      </c>
      <c r="DY113" s="41">
        <f t="shared" si="76"/>
        <v>0</v>
      </c>
      <c r="DZ113" s="41">
        <f t="shared" si="92"/>
        <v>0</v>
      </c>
      <c r="EA113" s="41">
        <f t="shared" si="92"/>
        <v>0</v>
      </c>
      <c r="EB113" s="41">
        <f t="shared" si="92"/>
        <v>0</v>
      </c>
      <c r="EC113" s="41">
        <f t="shared" si="92"/>
        <v>0</v>
      </c>
      <c r="ED113" s="41">
        <f t="shared" si="92"/>
        <v>0</v>
      </c>
      <c r="EE113" s="41">
        <f t="shared" si="92"/>
        <v>0</v>
      </c>
      <c r="EF113" s="41">
        <f t="shared" si="77"/>
        <v>0</v>
      </c>
      <c r="EG113" s="41">
        <f t="shared" si="77"/>
        <v>0</v>
      </c>
      <c r="EH113" s="41">
        <f t="shared" si="77"/>
        <v>0</v>
      </c>
      <c r="EI113" s="41">
        <f t="shared" si="77"/>
        <v>0</v>
      </c>
      <c r="EJ113" s="41">
        <f t="shared" si="77"/>
        <v>0</v>
      </c>
      <c r="EK113" s="41">
        <f t="shared" si="77"/>
        <v>0</v>
      </c>
      <c r="EL113" s="41">
        <f t="shared" si="77"/>
        <v>0</v>
      </c>
      <c r="EM113" s="41">
        <f t="shared" si="77"/>
        <v>0</v>
      </c>
      <c r="EN113" s="41">
        <f t="shared" si="77"/>
        <v>0</v>
      </c>
      <c r="EO113" s="41">
        <f t="shared" si="77"/>
        <v>0</v>
      </c>
      <c r="EP113" s="41">
        <f t="shared" si="77"/>
        <v>0</v>
      </c>
      <c r="EQ113" s="41">
        <f t="shared" si="77"/>
        <v>0</v>
      </c>
      <c r="ER113" s="41">
        <f t="shared" si="77"/>
        <v>0</v>
      </c>
      <c r="ES113" s="41">
        <f t="shared" si="86"/>
        <v>0</v>
      </c>
      <c r="ET113" s="41">
        <f t="shared" si="86"/>
        <v>0</v>
      </c>
      <c r="EU113" s="41">
        <f t="shared" si="86"/>
        <v>0</v>
      </c>
      <c r="EV113" s="41">
        <f t="shared" si="86"/>
        <v>0</v>
      </c>
      <c r="EW113" s="41">
        <f t="shared" si="78"/>
        <v>0</v>
      </c>
      <c r="EX113" s="41">
        <f t="shared" si="78"/>
        <v>0</v>
      </c>
      <c r="EY113" s="41">
        <f t="shared" si="78"/>
        <v>0</v>
      </c>
      <c r="EZ113" s="41">
        <f t="shared" si="78"/>
        <v>0</v>
      </c>
      <c r="FA113" s="41">
        <f t="shared" si="78"/>
        <v>0</v>
      </c>
      <c r="FB113" s="41">
        <f t="shared" si="78"/>
        <v>0</v>
      </c>
      <c r="FC113" s="41">
        <f t="shared" si="78"/>
        <v>0</v>
      </c>
      <c r="FD113" s="41">
        <f t="shared" si="78"/>
        <v>0</v>
      </c>
      <c r="FE113" s="41">
        <f t="shared" si="78"/>
        <v>0</v>
      </c>
      <c r="FF113" s="41">
        <f t="shared" si="93"/>
        <v>0</v>
      </c>
      <c r="FG113" s="41">
        <f t="shared" si="93"/>
        <v>0</v>
      </c>
      <c r="FH113" s="41">
        <f t="shared" si="93"/>
        <v>0</v>
      </c>
      <c r="FI113" s="41">
        <f t="shared" si="93"/>
        <v>0</v>
      </c>
      <c r="FJ113" s="41">
        <f t="shared" si="93"/>
        <v>0</v>
      </c>
      <c r="FK113" s="41">
        <f t="shared" si="93"/>
        <v>0</v>
      </c>
      <c r="FL113" s="41">
        <f t="shared" si="79"/>
        <v>0</v>
      </c>
      <c r="FM113" s="41">
        <f t="shared" si="79"/>
        <v>0</v>
      </c>
      <c r="FN113" s="41">
        <f t="shared" si="79"/>
        <v>0</v>
      </c>
      <c r="FO113" s="41">
        <f t="shared" si="79"/>
        <v>0</v>
      </c>
      <c r="FP113" s="41">
        <f t="shared" si="79"/>
        <v>0</v>
      </c>
      <c r="FQ113" s="41">
        <f t="shared" si="79"/>
        <v>0</v>
      </c>
      <c r="FR113" s="41">
        <f t="shared" si="79"/>
        <v>0</v>
      </c>
      <c r="FS113" s="41">
        <f t="shared" si="79"/>
        <v>0</v>
      </c>
      <c r="FT113" s="41">
        <f t="shared" si="79"/>
        <v>0</v>
      </c>
      <c r="FU113" s="41">
        <f t="shared" si="79"/>
        <v>0</v>
      </c>
      <c r="FV113" s="41">
        <f t="shared" si="79"/>
        <v>0</v>
      </c>
      <c r="FW113" s="41">
        <f t="shared" si="79"/>
        <v>0</v>
      </c>
      <c r="FX113" s="41">
        <f t="shared" si="79"/>
        <v>0</v>
      </c>
      <c r="FY113" s="41">
        <f t="shared" si="87"/>
        <v>0</v>
      </c>
      <c r="FZ113" s="41">
        <f t="shared" si="87"/>
        <v>0</v>
      </c>
      <c r="GA113" s="41">
        <f t="shared" si="87"/>
        <v>0</v>
      </c>
      <c r="GB113" s="41">
        <f t="shared" si="87"/>
        <v>0</v>
      </c>
      <c r="GC113" s="41">
        <f t="shared" si="80"/>
        <v>0</v>
      </c>
      <c r="GD113" s="41">
        <f t="shared" si="80"/>
        <v>0</v>
      </c>
      <c r="GE113" s="41">
        <f t="shared" si="80"/>
        <v>0</v>
      </c>
      <c r="GF113" s="41">
        <f t="shared" si="80"/>
        <v>0</v>
      </c>
      <c r="GG113" s="41">
        <f t="shared" si="80"/>
        <v>0</v>
      </c>
      <c r="GH113" s="41">
        <f t="shared" si="66"/>
        <v>0</v>
      </c>
      <c r="GI113" s="41">
        <f t="shared" si="66"/>
        <v>0</v>
      </c>
      <c r="GJ113" s="41">
        <f t="shared" si="66"/>
        <v>0</v>
      </c>
      <c r="GK113" s="41">
        <f t="shared" si="66"/>
        <v>0</v>
      </c>
      <c r="GL113" s="41">
        <f t="shared" si="66"/>
        <v>0</v>
      </c>
      <c r="GM113" s="41">
        <f t="shared" si="89"/>
        <v>0</v>
      </c>
      <c r="GN113" s="41">
        <f t="shared" si="89"/>
        <v>0</v>
      </c>
      <c r="GO113" s="41">
        <f t="shared" si="89"/>
        <v>0</v>
      </c>
      <c r="GP113" s="41">
        <f t="shared" si="89"/>
        <v>0</v>
      </c>
      <c r="GQ113" s="41">
        <f t="shared" si="89"/>
        <v>0</v>
      </c>
      <c r="GR113" s="41">
        <f t="shared" si="89"/>
        <v>0</v>
      </c>
      <c r="GS113" s="41">
        <f t="shared" si="89"/>
        <v>0</v>
      </c>
      <c r="GT113" s="41">
        <f t="shared" si="82"/>
        <v>0</v>
      </c>
      <c r="GU113" s="41">
        <f t="shared" si="82"/>
        <v>0</v>
      </c>
      <c r="GV113" s="41">
        <f t="shared" si="82"/>
        <v>0</v>
      </c>
      <c r="GW113" s="41">
        <f t="shared" si="82"/>
        <v>0</v>
      </c>
      <c r="GX113" s="41">
        <f t="shared" si="82"/>
        <v>0</v>
      </c>
      <c r="GY113" s="41">
        <f t="shared" si="82"/>
        <v>0</v>
      </c>
      <c r="GZ113" s="41">
        <f t="shared" si="82"/>
        <v>0</v>
      </c>
      <c r="HA113" s="41">
        <f t="shared" si="82"/>
        <v>0</v>
      </c>
      <c r="HB113" s="41">
        <f t="shared" si="82"/>
        <v>0</v>
      </c>
      <c r="HC113" s="41">
        <f t="shared" si="82"/>
        <v>0</v>
      </c>
      <c r="HD113" s="41">
        <f t="shared" si="82"/>
        <v>0</v>
      </c>
      <c r="HE113" s="41">
        <f t="shared" si="82"/>
        <v>0</v>
      </c>
      <c r="HF113" s="41">
        <f t="shared" si="82"/>
        <v>0</v>
      </c>
      <c r="HG113" s="41">
        <f t="shared" si="82"/>
        <v>0</v>
      </c>
      <c r="HH113" s="41">
        <f t="shared" si="91"/>
        <v>0</v>
      </c>
      <c r="HI113" s="41">
        <f t="shared" si="91"/>
        <v>0</v>
      </c>
      <c r="HJ113" s="41">
        <f t="shared" si="91"/>
        <v>0</v>
      </c>
    </row>
    <row r="114" spans="1:218" ht="14.4" x14ac:dyDescent="0.3">
      <c r="A114" s="42">
        <v>111</v>
      </c>
      <c r="B114" s="43">
        <f>'CMM4 - AUX CALC'!$DH$67</f>
        <v>0</v>
      </c>
      <c r="DI114" s="41">
        <f>$B114/(_xlfn.SINGLE(PrazoConcessao)*12-DI$3+1)</f>
        <v>0</v>
      </c>
      <c r="DJ114" s="41">
        <f t="shared" si="90"/>
        <v>0</v>
      </c>
      <c r="DK114" s="41">
        <f t="shared" si="90"/>
        <v>0</v>
      </c>
      <c r="DL114" s="41">
        <f t="shared" si="88"/>
        <v>0</v>
      </c>
      <c r="DM114" s="41">
        <f t="shared" si="85"/>
        <v>0</v>
      </c>
      <c r="DN114" s="41">
        <f t="shared" si="85"/>
        <v>0</v>
      </c>
      <c r="DO114" s="41">
        <f t="shared" si="85"/>
        <v>0</v>
      </c>
      <c r="DP114" s="41">
        <f t="shared" si="85"/>
        <v>0</v>
      </c>
      <c r="DQ114" s="41">
        <f t="shared" si="76"/>
        <v>0</v>
      </c>
      <c r="DR114" s="41">
        <f t="shared" si="76"/>
        <v>0</v>
      </c>
      <c r="DS114" s="41">
        <f t="shared" si="76"/>
        <v>0</v>
      </c>
      <c r="DT114" s="41">
        <f t="shared" si="76"/>
        <v>0</v>
      </c>
      <c r="DU114" s="41">
        <f t="shared" si="76"/>
        <v>0</v>
      </c>
      <c r="DV114" s="41">
        <f t="shared" si="76"/>
        <v>0</v>
      </c>
      <c r="DW114" s="41">
        <f t="shared" si="76"/>
        <v>0</v>
      </c>
      <c r="DX114" s="41">
        <f t="shared" si="76"/>
        <v>0</v>
      </c>
      <c r="DY114" s="41">
        <f t="shared" si="76"/>
        <v>0</v>
      </c>
      <c r="DZ114" s="41">
        <f t="shared" si="92"/>
        <v>0</v>
      </c>
      <c r="EA114" s="41">
        <f t="shared" si="92"/>
        <v>0</v>
      </c>
      <c r="EB114" s="41">
        <f t="shared" si="92"/>
        <v>0</v>
      </c>
      <c r="EC114" s="41">
        <f t="shared" si="92"/>
        <v>0</v>
      </c>
      <c r="ED114" s="41">
        <f t="shared" si="92"/>
        <v>0</v>
      </c>
      <c r="EE114" s="41">
        <f t="shared" si="92"/>
        <v>0</v>
      </c>
      <c r="EF114" s="41">
        <f t="shared" si="77"/>
        <v>0</v>
      </c>
      <c r="EG114" s="41">
        <f t="shared" si="77"/>
        <v>0</v>
      </c>
      <c r="EH114" s="41">
        <f t="shared" si="77"/>
        <v>0</v>
      </c>
      <c r="EI114" s="41">
        <f t="shared" si="77"/>
        <v>0</v>
      </c>
      <c r="EJ114" s="41">
        <f t="shared" si="77"/>
        <v>0</v>
      </c>
      <c r="EK114" s="41">
        <f t="shared" si="77"/>
        <v>0</v>
      </c>
      <c r="EL114" s="41">
        <f t="shared" si="77"/>
        <v>0</v>
      </c>
      <c r="EM114" s="41">
        <f t="shared" si="77"/>
        <v>0</v>
      </c>
      <c r="EN114" s="41">
        <f t="shared" si="77"/>
        <v>0</v>
      </c>
      <c r="EO114" s="41">
        <f t="shared" si="77"/>
        <v>0</v>
      </c>
      <c r="EP114" s="41">
        <f t="shared" si="77"/>
        <v>0</v>
      </c>
      <c r="EQ114" s="41">
        <f t="shared" si="77"/>
        <v>0</v>
      </c>
      <c r="ER114" s="41">
        <f t="shared" si="77"/>
        <v>0</v>
      </c>
      <c r="ES114" s="41">
        <f t="shared" si="86"/>
        <v>0</v>
      </c>
      <c r="ET114" s="41">
        <f t="shared" si="86"/>
        <v>0</v>
      </c>
      <c r="EU114" s="41">
        <f t="shared" si="86"/>
        <v>0</v>
      </c>
      <c r="EV114" s="41">
        <f t="shared" si="86"/>
        <v>0</v>
      </c>
      <c r="EW114" s="41">
        <f t="shared" si="78"/>
        <v>0</v>
      </c>
      <c r="EX114" s="41">
        <f t="shared" si="78"/>
        <v>0</v>
      </c>
      <c r="EY114" s="41">
        <f t="shared" si="78"/>
        <v>0</v>
      </c>
      <c r="EZ114" s="41">
        <f t="shared" si="78"/>
        <v>0</v>
      </c>
      <c r="FA114" s="41">
        <f t="shared" si="78"/>
        <v>0</v>
      </c>
      <c r="FB114" s="41">
        <f t="shared" si="78"/>
        <v>0</v>
      </c>
      <c r="FC114" s="41">
        <f t="shared" si="78"/>
        <v>0</v>
      </c>
      <c r="FD114" s="41">
        <f t="shared" si="78"/>
        <v>0</v>
      </c>
      <c r="FE114" s="41">
        <f t="shared" si="78"/>
        <v>0</v>
      </c>
      <c r="FF114" s="41">
        <f t="shared" si="93"/>
        <v>0</v>
      </c>
      <c r="FG114" s="41">
        <f t="shared" si="93"/>
        <v>0</v>
      </c>
      <c r="FH114" s="41">
        <f t="shared" si="93"/>
        <v>0</v>
      </c>
      <c r="FI114" s="41">
        <f t="shared" si="93"/>
        <v>0</v>
      </c>
      <c r="FJ114" s="41">
        <f t="shared" si="93"/>
        <v>0</v>
      </c>
      <c r="FK114" s="41">
        <f t="shared" si="93"/>
        <v>0</v>
      </c>
      <c r="FL114" s="41">
        <f t="shared" si="79"/>
        <v>0</v>
      </c>
      <c r="FM114" s="41">
        <f t="shared" si="79"/>
        <v>0</v>
      </c>
      <c r="FN114" s="41">
        <f t="shared" si="79"/>
        <v>0</v>
      </c>
      <c r="FO114" s="41">
        <f t="shared" si="79"/>
        <v>0</v>
      </c>
      <c r="FP114" s="41">
        <f t="shared" si="79"/>
        <v>0</v>
      </c>
      <c r="FQ114" s="41">
        <f t="shared" si="79"/>
        <v>0</v>
      </c>
      <c r="FR114" s="41">
        <f t="shared" si="79"/>
        <v>0</v>
      </c>
      <c r="FS114" s="41">
        <f t="shared" si="79"/>
        <v>0</v>
      </c>
      <c r="FT114" s="41">
        <f t="shared" si="79"/>
        <v>0</v>
      </c>
      <c r="FU114" s="41">
        <f t="shared" si="79"/>
        <v>0</v>
      </c>
      <c r="FV114" s="41">
        <f t="shared" si="79"/>
        <v>0</v>
      </c>
      <c r="FW114" s="41">
        <f t="shared" si="79"/>
        <v>0</v>
      </c>
      <c r="FX114" s="41">
        <f t="shared" si="79"/>
        <v>0</v>
      </c>
      <c r="FY114" s="41">
        <f t="shared" si="87"/>
        <v>0</v>
      </c>
      <c r="FZ114" s="41">
        <f t="shared" si="87"/>
        <v>0</v>
      </c>
      <c r="GA114" s="41">
        <f t="shared" si="87"/>
        <v>0</v>
      </c>
      <c r="GB114" s="41">
        <f t="shared" si="87"/>
        <v>0</v>
      </c>
      <c r="GC114" s="41">
        <f t="shared" si="80"/>
        <v>0</v>
      </c>
      <c r="GD114" s="41">
        <f t="shared" si="80"/>
        <v>0</v>
      </c>
      <c r="GE114" s="41">
        <f t="shared" si="80"/>
        <v>0</v>
      </c>
      <c r="GF114" s="41">
        <f t="shared" si="80"/>
        <v>0</v>
      </c>
      <c r="GG114" s="41">
        <f t="shared" si="80"/>
        <v>0</v>
      </c>
      <c r="GH114" s="41">
        <f t="shared" si="66"/>
        <v>0</v>
      </c>
      <c r="GI114" s="41">
        <f t="shared" si="66"/>
        <v>0</v>
      </c>
      <c r="GJ114" s="41">
        <f t="shared" si="66"/>
        <v>0</v>
      </c>
      <c r="GK114" s="41">
        <f t="shared" si="66"/>
        <v>0</v>
      </c>
      <c r="GL114" s="41">
        <f t="shared" si="66"/>
        <v>0</v>
      </c>
      <c r="GM114" s="41">
        <f t="shared" si="89"/>
        <v>0</v>
      </c>
      <c r="GN114" s="41">
        <f t="shared" si="89"/>
        <v>0</v>
      </c>
      <c r="GO114" s="41">
        <f t="shared" si="89"/>
        <v>0</v>
      </c>
      <c r="GP114" s="41">
        <f t="shared" si="89"/>
        <v>0</v>
      </c>
      <c r="GQ114" s="41">
        <f t="shared" si="89"/>
        <v>0</v>
      </c>
      <c r="GR114" s="41">
        <f t="shared" si="89"/>
        <v>0</v>
      </c>
      <c r="GS114" s="41">
        <f t="shared" si="89"/>
        <v>0</v>
      </c>
      <c r="GT114" s="41">
        <f t="shared" si="82"/>
        <v>0</v>
      </c>
      <c r="GU114" s="41">
        <f t="shared" si="82"/>
        <v>0</v>
      </c>
      <c r="GV114" s="41">
        <f t="shared" si="82"/>
        <v>0</v>
      </c>
      <c r="GW114" s="41">
        <f t="shared" si="82"/>
        <v>0</v>
      </c>
      <c r="GX114" s="41">
        <f t="shared" si="82"/>
        <v>0</v>
      </c>
      <c r="GY114" s="41">
        <f t="shared" si="82"/>
        <v>0</v>
      </c>
      <c r="GZ114" s="41">
        <f t="shared" si="82"/>
        <v>0</v>
      </c>
      <c r="HA114" s="41">
        <f t="shared" si="82"/>
        <v>0</v>
      </c>
      <c r="HB114" s="41">
        <f t="shared" si="82"/>
        <v>0</v>
      </c>
      <c r="HC114" s="41">
        <f t="shared" si="82"/>
        <v>0</v>
      </c>
      <c r="HD114" s="41">
        <f t="shared" si="82"/>
        <v>0</v>
      </c>
      <c r="HE114" s="41">
        <f t="shared" si="82"/>
        <v>0</v>
      </c>
      <c r="HF114" s="41">
        <f t="shared" si="82"/>
        <v>0</v>
      </c>
      <c r="HG114" s="41">
        <f t="shared" si="82"/>
        <v>0</v>
      </c>
      <c r="HH114" s="41">
        <f t="shared" si="91"/>
        <v>0</v>
      </c>
      <c r="HI114" s="41">
        <f t="shared" si="91"/>
        <v>0</v>
      </c>
      <c r="HJ114" s="41">
        <f t="shared" si="91"/>
        <v>0</v>
      </c>
    </row>
    <row r="115" spans="1:218" ht="14.4" x14ac:dyDescent="0.3">
      <c r="A115" s="42">
        <v>112</v>
      </c>
      <c r="B115" s="43">
        <f>'CMM4 - AUX CALC'!$DI$67</f>
        <v>0</v>
      </c>
      <c r="DJ115" s="41">
        <f>$B115/(_xlfn.SINGLE(PrazoConcessao)*12-DJ$3+1)</f>
        <v>0</v>
      </c>
      <c r="DK115" s="41">
        <f t="shared" si="90"/>
        <v>0</v>
      </c>
      <c r="DL115" s="41">
        <f t="shared" si="88"/>
        <v>0</v>
      </c>
      <c r="DM115" s="41">
        <f t="shared" si="85"/>
        <v>0</v>
      </c>
      <c r="DN115" s="41">
        <f t="shared" si="85"/>
        <v>0</v>
      </c>
      <c r="DO115" s="41">
        <f t="shared" si="85"/>
        <v>0</v>
      </c>
      <c r="DP115" s="41">
        <f t="shared" si="85"/>
        <v>0</v>
      </c>
      <c r="DQ115" s="41">
        <f t="shared" si="76"/>
        <v>0</v>
      </c>
      <c r="DR115" s="41">
        <f t="shared" si="76"/>
        <v>0</v>
      </c>
      <c r="DS115" s="41">
        <f t="shared" si="76"/>
        <v>0</v>
      </c>
      <c r="DT115" s="41">
        <f t="shared" si="76"/>
        <v>0</v>
      </c>
      <c r="DU115" s="41">
        <f t="shared" si="76"/>
        <v>0</v>
      </c>
      <c r="DV115" s="41">
        <f t="shared" si="76"/>
        <v>0</v>
      </c>
      <c r="DW115" s="41">
        <f t="shared" si="76"/>
        <v>0</v>
      </c>
      <c r="DX115" s="41">
        <f t="shared" si="76"/>
        <v>0</v>
      </c>
      <c r="DY115" s="41">
        <f t="shared" si="76"/>
        <v>0</v>
      </c>
      <c r="DZ115" s="41">
        <f t="shared" si="92"/>
        <v>0</v>
      </c>
      <c r="EA115" s="41">
        <f t="shared" si="92"/>
        <v>0</v>
      </c>
      <c r="EB115" s="41">
        <f t="shared" si="92"/>
        <v>0</v>
      </c>
      <c r="EC115" s="41">
        <f t="shared" si="92"/>
        <v>0</v>
      </c>
      <c r="ED115" s="41">
        <f t="shared" si="92"/>
        <v>0</v>
      </c>
      <c r="EE115" s="41">
        <f t="shared" si="92"/>
        <v>0</v>
      </c>
      <c r="EF115" s="41">
        <f t="shared" si="77"/>
        <v>0</v>
      </c>
      <c r="EG115" s="41">
        <f t="shared" si="77"/>
        <v>0</v>
      </c>
      <c r="EH115" s="41">
        <f t="shared" si="77"/>
        <v>0</v>
      </c>
      <c r="EI115" s="41">
        <f t="shared" si="77"/>
        <v>0</v>
      </c>
      <c r="EJ115" s="41">
        <f t="shared" ref="EJ115:ER143" si="94">EI115</f>
        <v>0</v>
      </c>
      <c r="EK115" s="41">
        <f t="shared" si="94"/>
        <v>0</v>
      </c>
      <c r="EL115" s="41">
        <f t="shared" si="94"/>
        <v>0</v>
      </c>
      <c r="EM115" s="41">
        <f t="shared" si="94"/>
        <v>0</v>
      </c>
      <c r="EN115" s="41">
        <f t="shared" si="94"/>
        <v>0</v>
      </c>
      <c r="EO115" s="41">
        <f t="shared" si="94"/>
        <v>0</v>
      </c>
      <c r="EP115" s="41">
        <f t="shared" si="94"/>
        <v>0</v>
      </c>
      <c r="EQ115" s="41">
        <f t="shared" si="94"/>
        <v>0</v>
      </c>
      <c r="ER115" s="41">
        <f t="shared" si="94"/>
        <v>0</v>
      </c>
      <c r="ES115" s="41">
        <f t="shared" si="86"/>
        <v>0</v>
      </c>
      <c r="ET115" s="41">
        <f t="shared" si="86"/>
        <v>0</v>
      </c>
      <c r="EU115" s="41">
        <f t="shared" si="86"/>
        <v>0</v>
      </c>
      <c r="EV115" s="41">
        <f t="shared" si="86"/>
        <v>0</v>
      </c>
      <c r="EW115" s="41">
        <f t="shared" si="78"/>
        <v>0</v>
      </c>
      <c r="EX115" s="41">
        <f t="shared" si="78"/>
        <v>0</v>
      </c>
      <c r="EY115" s="41">
        <f t="shared" si="78"/>
        <v>0</v>
      </c>
      <c r="EZ115" s="41">
        <f t="shared" si="78"/>
        <v>0</v>
      </c>
      <c r="FA115" s="41">
        <f t="shared" si="78"/>
        <v>0</v>
      </c>
      <c r="FB115" s="41">
        <f t="shared" si="78"/>
        <v>0</v>
      </c>
      <c r="FC115" s="41">
        <f t="shared" si="78"/>
        <v>0</v>
      </c>
      <c r="FD115" s="41">
        <f t="shared" si="78"/>
        <v>0</v>
      </c>
      <c r="FE115" s="41">
        <f t="shared" si="78"/>
        <v>0</v>
      </c>
      <c r="FF115" s="41">
        <f t="shared" si="93"/>
        <v>0</v>
      </c>
      <c r="FG115" s="41">
        <f t="shared" si="93"/>
        <v>0</v>
      </c>
      <c r="FH115" s="41">
        <f t="shared" si="93"/>
        <v>0</v>
      </c>
      <c r="FI115" s="41">
        <f t="shared" si="93"/>
        <v>0</v>
      </c>
      <c r="FJ115" s="41">
        <f t="shared" si="93"/>
        <v>0</v>
      </c>
      <c r="FK115" s="41">
        <f t="shared" si="93"/>
        <v>0</v>
      </c>
      <c r="FL115" s="41">
        <f t="shared" si="79"/>
        <v>0</v>
      </c>
      <c r="FM115" s="41">
        <f t="shared" si="79"/>
        <v>0</v>
      </c>
      <c r="FN115" s="41">
        <f t="shared" si="79"/>
        <v>0</v>
      </c>
      <c r="FO115" s="41">
        <f t="shared" si="79"/>
        <v>0</v>
      </c>
      <c r="FP115" s="41">
        <f t="shared" ref="FP115:FX143" si="95">FO115</f>
        <v>0</v>
      </c>
      <c r="FQ115" s="41">
        <f t="shared" si="95"/>
        <v>0</v>
      </c>
      <c r="FR115" s="41">
        <f t="shared" si="95"/>
        <v>0</v>
      </c>
      <c r="FS115" s="41">
        <f t="shared" si="95"/>
        <v>0</v>
      </c>
      <c r="FT115" s="41">
        <f t="shared" si="95"/>
        <v>0</v>
      </c>
      <c r="FU115" s="41">
        <f t="shared" si="95"/>
        <v>0</v>
      </c>
      <c r="FV115" s="41">
        <f t="shared" si="95"/>
        <v>0</v>
      </c>
      <c r="FW115" s="41">
        <f t="shared" si="95"/>
        <v>0</v>
      </c>
      <c r="FX115" s="41">
        <f t="shared" si="95"/>
        <v>0</v>
      </c>
      <c r="FY115" s="41">
        <f t="shared" si="87"/>
        <v>0</v>
      </c>
      <c r="FZ115" s="41">
        <f t="shared" si="87"/>
        <v>0</v>
      </c>
      <c r="GA115" s="41">
        <f t="shared" si="87"/>
        <v>0</v>
      </c>
      <c r="GB115" s="41">
        <f t="shared" si="87"/>
        <v>0</v>
      </c>
      <c r="GC115" s="41">
        <f t="shared" si="80"/>
        <v>0</v>
      </c>
      <c r="GD115" s="41">
        <f t="shared" si="80"/>
        <v>0</v>
      </c>
      <c r="GE115" s="41">
        <f t="shared" si="80"/>
        <v>0</v>
      </c>
      <c r="GF115" s="41">
        <f t="shared" si="80"/>
        <v>0</v>
      </c>
      <c r="GG115" s="41">
        <f t="shared" si="80"/>
        <v>0</v>
      </c>
      <c r="GH115" s="41">
        <f t="shared" si="66"/>
        <v>0</v>
      </c>
      <c r="GI115" s="41">
        <f t="shared" si="66"/>
        <v>0</v>
      </c>
      <c r="GJ115" s="41">
        <f t="shared" si="66"/>
        <v>0</v>
      </c>
      <c r="GK115" s="41">
        <f t="shared" si="66"/>
        <v>0</v>
      </c>
      <c r="GL115" s="41">
        <f t="shared" si="66"/>
        <v>0</v>
      </c>
      <c r="GM115" s="41">
        <f t="shared" si="89"/>
        <v>0</v>
      </c>
      <c r="GN115" s="41">
        <f t="shared" si="89"/>
        <v>0</v>
      </c>
      <c r="GO115" s="41">
        <f t="shared" si="89"/>
        <v>0</v>
      </c>
      <c r="GP115" s="41">
        <f t="shared" si="89"/>
        <v>0</v>
      </c>
      <c r="GQ115" s="41">
        <f t="shared" si="89"/>
        <v>0</v>
      </c>
      <c r="GR115" s="41">
        <f t="shared" si="89"/>
        <v>0</v>
      </c>
      <c r="GS115" s="41">
        <f t="shared" si="89"/>
        <v>0</v>
      </c>
      <c r="GT115" s="41">
        <f t="shared" si="82"/>
        <v>0</v>
      </c>
      <c r="GU115" s="41">
        <f t="shared" si="82"/>
        <v>0</v>
      </c>
      <c r="GV115" s="41">
        <f t="shared" si="82"/>
        <v>0</v>
      </c>
      <c r="GW115" s="41">
        <f t="shared" si="82"/>
        <v>0</v>
      </c>
      <c r="GX115" s="41">
        <f t="shared" si="82"/>
        <v>0</v>
      </c>
      <c r="GY115" s="41">
        <f t="shared" si="82"/>
        <v>0</v>
      </c>
      <c r="GZ115" s="41">
        <f t="shared" si="82"/>
        <v>0</v>
      </c>
      <c r="HA115" s="41">
        <f t="shared" si="82"/>
        <v>0</v>
      </c>
      <c r="HB115" s="41">
        <f t="shared" ref="HB115:HG157" si="96">HA115</f>
        <v>0</v>
      </c>
      <c r="HC115" s="41">
        <f t="shared" si="96"/>
        <v>0</v>
      </c>
      <c r="HD115" s="41">
        <f t="shared" si="96"/>
        <v>0</v>
      </c>
      <c r="HE115" s="41">
        <f t="shared" si="96"/>
        <v>0</v>
      </c>
      <c r="HF115" s="41">
        <f t="shared" si="96"/>
        <v>0</v>
      </c>
      <c r="HG115" s="41">
        <f t="shared" si="96"/>
        <v>0</v>
      </c>
      <c r="HH115" s="41">
        <f t="shared" si="91"/>
        <v>0</v>
      </c>
      <c r="HI115" s="41">
        <f t="shared" si="91"/>
        <v>0</v>
      </c>
      <c r="HJ115" s="41">
        <f t="shared" si="91"/>
        <v>0</v>
      </c>
    </row>
    <row r="116" spans="1:218" ht="14.4" x14ac:dyDescent="0.3">
      <c r="A116" s="42">
        <v>113</v>
      </c>
      <c r="B116" s="43">
        <f>'CMM4 - AUX CALC'!$DJ$67</f>
        <v>0</v>
      </c>
      <c r="DK116" s="41">
        <f>$B116/(_xlfn.SINGLE(PrazoConcessao)*12-DK$3+1)</f>
        <v>0</v>
      </c>
      <c r="DL116" s="41">
        <f t="shared" si="88"/>
        <v>0</v>
      </c>
      <c r="DM116" s="41">
        <f t="shared" si="85"/>
        <v>0</v>
      </c>
      <c r="DN116" s="41">
        <f t="shared" si="85"/>
        <v>0</v>
      </c>
      <c r="DO116" s="41">
        <f t="shared" si="85"/>
        <v>0</v>
      </c>
      <c r="DP116" s="41">
        <f t="shared" si="85"/>
        <v>0</v>
      </c>
      <c r="DQ116" s="41">
        <f t="shared" si="76"/>
        <v>0</v>
      </c>
      <c r="DR116" s="41">
        <f t="shared" si="76"/>
        <v>0</v>
      </c>
      <c r="DS116" s="41">
        <f t="shared" si="76"/>
        <v>0</v>
      </c>
      <c r="DT116" s="41">
        <f t="shared" si="76"/>
        <v>0</v>
      </c>
      <c r="DU116" s="41">
        <f t="shared" si="76"/>
        <v>0</v>
      </c>
      <c r="DV116" s="41">
        <f t="shared" si="76"/>
        <v>0</v>
      </c>
      <c r="DW116" s="41">
        <f t="shared" si="76"/>
        <v>0</v>
      </c>
      <c r="DX116" s="41">
        <f t="shared" si="76"/>
        <v>0</v>
      </c>
      <c r="DY116" s="41">
        <f t="shared" si="76"/>
        <v>0</v>
      </c>
      <c r="DZ116" s="41">
        <f t="shared" si="92"/>
        <v>0</v>
      </c>
      <c r="EA116" s="41">
        <f t="shared" si="92"/>
        <v>0</v>
      </c>
      <c r="EB116" s="41">
        <f t="shared" si="92"/>
        <v>0</v>
      </c>
      <c r="EC116" s="41">
        <f t="shared" si="92"/>
        <v>0</v>
      </c>
      <c r="ED116" s="41">
        <f t="shared" si="92"/>
        <v>0</v>
      </c>
      <c r="EE116" s="41">
        <f t="shared" si="92"/>
        <v>0</v>
      </c>
      <c r="EF116" s="41">
        <f t="shared" si="92"/>
        <v>0</v>
      </c>
      <c r="EG116" s="41">
        <f t="shared" si="92"/>
        <v>0</v>
      </c>
      <c r="EH116" s="41">
        <f t="shared" si="92"/>
        <v>0</v>
      </c>
      <c r="EI116" s="41">
        <f t="shared" si="92"/>
        <v>0</v>
      </c>
      <c r="EJ116" s="41">
        <f t="shared" si="94"/>
        <v>0</v>
      </c>
      <c r="EK116" s="41">
        <f t="shared" si="94"/>
        <v>0</v>
      </c>
      <c r="EL116" s="41">
        <f t="shared" si="94"/>
        <v>0</v>
      </c>
      <c r="EM116" s="41">
        <f t="shared" si="94"/>
        <v>0</v>
      </c>
      <c r="EN116" s="41">
        <f t="shared" si="94"/>
        <v>0</v>
      </c>
      <c r="EO116" s="41">
        <f t="shared" si="94"/>
        <v>0</v>
      </c>
      <c r="EP116" s="41">
        <f t="shared" si="94"/>
        <v>0</v>
      </c>
      <c r="EQ116" s="41">
        <f t="shared" si="94"/>
        <v>0</v>
      </c>
      <c r="ER116" s="41">
        <f t="shared" si="94"/>
        <v>0</v>
      </c>
      <c r="ES116" s="41">
        <f t="shared" si="86"/>
        <v>0</v>
      </c>
      <c r="ET116" s="41">
        <f t="shared" si="86"/>
        <v>0</v>
      </c>
      <c r="EU116" s="41">
        <f t="shared" si="86"/>
        <v>0</v>
      </c>
      <c r="EV116" s="41">
        <f t="shared" si="86"/>
        <v>0</v>
      </c>
      <c r="EW116" s="41">
        <f t="shared" si="78"/>
        <v>0</v>
      </c>
      <c r="EX116" s="41">
        <f t="shared" si="78"/>
        <v>0</v>
      </c>
      <c r="EY116" s="41">
        <f t="shared" si="78"/>
        <v>0</v>
      </c>
      <c r="EZ116" s="41">
        <f t="shared" si="78"/>
        <v>0</v>
      </c>
      <c r="FA116" s="41">
        <f t="shared" si="78"/>
        <v>0</v>
      </c>
      <c r="FB116" s="41">
        <f t="shared" si="78"/>
        <v>0</v>
      </c>
      <c r="FC116" s="41">
        <f t="shared" si="78"/>
        <v>0</v>
      </c>
      <c r="FD116" s="41">
        <f t="shared" si="78"/>
        <v>0</v>
      </c>
      <c r="FE116" s="41">
        <f t="shared" si="78"/>
        <v>0</v>
      </c>
      <c r="FF116" s="41">
        <f t="shared" si="93"/>
        <v>0</v>
      </c>
      <c r="FG116" s="41">
        <f t="shared" si="93"/>
        <v>0</v>
      </c>
      <c r="FH116" s="41">
        <f t="shared" si="93"/>
        <v>0</v>
      </c>
      <c r="FI116" s="41">
        <f t="shared" si="93"/>
        <v>0</v>
      </c>
      <c r="FJ116" s="41">
        <f t="shared" si="93"/>
        <v>0</v>
      </c>
      <c r="FK116" s="41">
        <f t="shared" si="93"/>
        <v>0</v>
      </c>
      <c r="FL116" s="41">
        <f t="shared" si="93"/>
        <v>0</v>
      </c>
      <c r="FM116" s="41">
        <f t="shared" si="93"/>
        <v>0</v>
      </c>
      <c r="FN116" s="41">
        <f t="shared" si="93"/>
        <v>0</v>
      </c>
      <c r="FO116" s="41">
        <f t="shared" si="93"/>
        <v>0</v>
      </c>
      <c r="FP116" s="41">
        <f t="shared" si="95"/>
        <v>0</v>
      </c>
      <c r="FQ116" s="41">
        <f t="shared" si="95"/>
        <v>0</v>
      </c>
      <c r="FR116" s="41">
        <f t="shared" si="95"/>
        <v>0</v>
      </c>
      <c r="FS116" s="41">
        <f t="shared" si="95"/>
        <v>0</v>
      </c>
      <c r="FT116" s="41">
        <f t="shared" si="95"/>
        <v>0</v>
      </c>
      <c r="FU116" s="41">
        <f t="shared" si="95"/>
        <v>0</v>
      </c>
      <c r="FV116" s="41">
        <f t="shared" si="95"/>
        <v>0</v>
      </c>
      <c r="FW116" s="41">
        <f t="shared" si="95"/>
        <v>0</v>
      </c>
      <c r="FX116" s="41">
        <f t="shared" si="95"/>
        <v>0</v>
      </c>
      <c r="FY116" s="41">
        <f t="shared" si="87"/>
        <v>0</v>
      </c>
      <c r="FZ116" s="41">
        <f t="shared" si="87"/>
        <v>0</v>
      </c>
      <c r="GA116" s="41">
        <f t="shared" si="87"/>
        <v>0</v>
      </c>
      <c r="GB116" s="41">
        <f t="shared" si="87"/>
        <v>0</v>
      </c>
      <c r="GC116" s="41">
        <f t="shared" si="80"/>
        <v>0</v>
      </c>
      <c r="GD116" s="41">
        <f t="shared" si="80"/>
        <v>0</v>
      </c>
      <c r="GE116" s="41">
        <f t="shared" si="80"/>
        <v>0</v>
      </c>
      <c r="GF116" s="41">
        <f t="shared" si="80"/>
        <v>0</v>
      </c>
      <c r="GG116" s="41">
        <f t="shared" si="80"/>
        <v>0</v>
      </c>
      <c r="GH116" s="41">
        <f t="shared" si="66"/>
        <v>0</v>
      </c>
      <c r="GI116" s="41">
        <f t="shared" si="66"/>
        <v>0</v>
      </c>
      <c r="GJ116" s="41">
        <f t="shared" si="66"/>
        <v>0</v>
      </c>
      <c r="GK116" s="41">
        <f t="shared" si="66"/>
        <v>0</v>
      </c>
      <c r="GL116" s="41">
        <f t="shared" si="66"/>
        <v>0</v>
      </c>
      <c r="GM116" s="41">
        <f t="shared" si="89"/>
        <v>0</v>
      </c>
      <c r="GN116" s="41">
        <f t="shared" si="89"/>
        <v>0</v>
      </c>
      <c r="GO116" s="41">
        <f t="shared" si="89"/>
        <v>0</v>
      </c>
      <c r="GP116" s="41">
        <f t="shared" si="89"/>
        <v>0</v>
      </c>
      <c r="GQ116" s="41">
        <f t="shared" si="89"/>
        <v>0</v>
      </c>
      <c r="GR116" s="41">
        <f t="shared" si="89"/>
        <v>0</v>
      </c>
      <c r="GS116" s="41">
        <f t="shared" si="89"/>
        <v>0</v>
      </c>
      <c r="GT116" s="41">
        <f t="shared" si="89"/>
        <v>0</v>
      </c>
      <c r="GU116" s="41">
        <f t="shared" si="89"/>
        <v>0</v>
      </c>
      <c r="GV116" s="41">
        <f t="shared" si="89"/>
        <v>0</v>
      </c>
      <c r="GW116" s="41">
        <f t="shared" si="89"/>
        <v>0</v>
      </c>
      <c r="GX116" s="41">
        <f t="shared" si="89"/>
        <v>0</v>
      </c>
      <c r="GY116" s="41">
        <f t="shared" si="89"/>
        <v>0</v>
      </c>
      <c r="GZ116" s="41">
        <f t="shared" si="89"/>
        <v>0</v>
      </c>
      <c r="HA116" s="41">
        <f t="shared" si="89"/>
        <v>0</v>
      </c>
      <c r="HB116" s="41">
        <f t="shared" si="96"/>
        <v>0</v>
      </c>
      <c r="HC116" s="41">
        <f t="shared" si="96"/>
        <v>0</v>
      </c>
      <c r="HD116" s="41">
        <f t="shared" si="96"/>
        <v>0</v>
      </c>
      <c r="HE116" s="41">
        <f t="shared" si="96"/>
        <v>0</v>
      </c>
      <c r="HF116" s="41">
        <f t="shared" si="96"/>
        <v>0</v>
      </c>
      <c r="HG116" s="41">
        <f t="shared" si="96"/>
        <v>0</v>
      </c>
      <c r="HH116" s="41">
        <f t="shared" si="91"/>
        <v>0</v>
      </c>
      <c r="HI116" s="41">
        <f t="shared" si="91"/>
        <v>0</v>
      </c>
      <c r="HJ116" s="41">
        <f t="shared" si="91"/>
        <v>0</v>
      </c>
    </row>
    <row r="117" spans="1:218" ht="14.4" x14ac:dyDescent="0.3">
      <c r="A117" s="42">
        <v>114</v>
      </c>
      <c r="B117" s="43">
        <f>'CMM4 - AUX CALC'!$DK$67</f>
        <v>0</v>
      </c>
      <c r="DL117" s="41">
        <f>$B117/(_xlfn.SINGLE(PrazoConcessao)*12-DL$3+1)</f>
        <v>0</v>
      </c>
      <c r="DM117" s="41">
        <f t="shared" si="85"/>
        <v>0</v>
      </c>
      <c r="DN117" s="41">
        <f t="shared" si="85"/>
        <v>0</v>
      </c>
      <c r="DO117" s="41">
        <f t="shared" si="85"/>
        <v>0</v>
      </c>
      <c r="DP117" s="41">
        <f t="shared" si="85"/>
        <v>0</v>
      </c>
      <c r="DQ117" s="41">
        <f t="shared" si="76"/>
        <v>0</v>
      </c>
      <c r="DR117" s="41">
        <f t="shared" si="76"/>
        <v>0</v>
      </c>
      <c r="DS117" s="41">
        <f t="shared" si="76"/>
        <v>0</v>
      </c>
      <c r="DT117" s="41">
        <f t="shared" si="76"/>
        <v>0</v>
      </c>
      <c r="DU117" s="41">
        <f t="shared" si="76"/>
        <v>0</v>
      </c>
      <c r="DV117" s="41">
        <f t="shared" si="76"/>
        <v>0</v>
      </c>
      <c r="DW117" s="41">
        <f t="shared" si="76"/>
        <v>0</v>
      </c>
      <c r="DX117" s="41">
        <f t="shared" si="76"/>
        <v>0</v>
      </c>
      <c r="DY117" s="41">
        <f t="shared" si="76"/>
        <v>0</v>
      </c>
      <c r="DZ117" s="41">
        <f t="shared" si="92"/>
        <v>0</v>
      </c>
      <c r="EA117" s="41">
        <f t="shared" si="92"/>
        <v>0</v>
      </c>
      <c r="EB117" s="41">
        <f t="shared" si="92"/>
        <v>0</v>
      </c>
      <c r="EC117" s="41">
        <f t="shared" si="92"/>
        <v>0</v>
      </c>
      <c r="ED117" s="41">
        <f t="shared" si="92"/>
        <v>0</v>
      </c>
      <c r="EE117" s="41">
        <f t="shared" si="92"/>
        <v>0</v>
      </c>
      <c r="EF117" s="41">
        <f t="shared" si="92"/>
        <v>0</v>
      </c>
      <c r="EG117" s="41">
        <f t="shared" si="92"/>
        <v>0</v>
      </c>
      <c r="EH117" s="41">
        <f t="shared" si="92"/>
        <v>0</v>
      </c>
      <c r="EI117" s="41">
        <f t="shared" si="92"/>
        <v>0</v>
      </c>
      <c r="EJ117" s="41">
        <f t="shared" si="94"/>
        <v>0</v>
      </c>
      <c r="EK117" s="41">
        <f t="shared" si="94"/>
        <v>0</v>
      </c>
      <c r="EL117" s="41">
        <f t="shared" si="94"/>
        <v>0</v>
      </c>
      <c r="EM117" s="41">
        <f t="shared" si="94"/>
        <v>0</v>
      </c>
      <c r="EN117" s="41">
        <f t="shared" si="94"/>
        <v>0</v>
      </c>
      <c r="EO117" s="41">
        <f t="shared" si="94"/>
        <v>0</v>
      </c>
      <c r="EP117" s="41">
        <f t="shared" si="94"/>
        <v>0</v>
      </c>
      <c r="EQ117" s="41">
        <f t="shared" si="94"/>
        <v>0</v>
      </c>
      <c r="ER117" s="41">
        <f t="shared" si="94"/>
        <v>0</v>
      </c>
      <c r="ES117" s="41">
        <f t="shared" si="86"/>
        <v>0</v>
      </c>
      <c r="ET117" s="41">
        <f t="shared" si="86"/>
        <v>0</v>
      </c>
      <c r="EU117" s="41">
        <f t="shared" si="86"/>
        <v>0</v>
      </c>
      <c r="EV117" s="41">
        <f t="shared" si="86"/>
        <v>0</v>
      </c>
      <c r="EW117" s="41">
        <f t="shared" si="78"/>
        <v>0</v>
      </c>
      <c r="EX117" s="41">
        <f t="shared" si="78"/>
        <v>0</v>
      </c>
      <c r="EY117" s="41">
        <f t="shared" si="78"/>
        <v>0</v>
      </c>
      <c r="EZ117" s="41">
        <f t="shared" si="78"/>
        <v>0</v>
      </c>
      <c r="FA117" s="41">
        <f t="shared" si="78"/>
        <v>0</v>
      </c>
      <c r="FB117" s="41">
        <f t="shared" si="78"/>
        <v>0</v>
      </c>
      <c r="FC117" s="41">
        <f t="shared" si="78"/>
        <v>0</v>
      </c>
      <c r="FD117" s="41">
        <f t="shared" si="78"/>
        <v>0</v>
      </c>
      <c r="FE117" s="41">
        <f t="shared" si="78"/>
        <v>0</v>
      </c>
      <c r="FF117" s="41">
        <f t="shared" si="93"/>
        <v>0</v>
      </c>
      <c r="FG117" s="41">
        <f t="shared" si="93"/>
        <v>0</v>
      </c>
      <c r="FH117" s="41">
        <f t="shared" si="93"/>
        <v>0</v>
      </c>
      <c r="FI117" s="41">
        <f t="shared" si="93"/>
        <v>0</v>
      </c>
      <c r="FJ117" s="41">
        <f t="shared" si="93"/>
        <v>0</v>
      </c>
      <c r="FK117" s="41">
        <f t="shared" si="93"/>
        <v>0</v>
      </c>
      <c r="FL117" s="41">
        <f t="shared" si="93"/>
        <v>0</v>
      </c>
      <c r="FM117" s="41">
        <f t="shared" si="93"/>
        <v>0</v>
      </c>
      <c r="FN117" s="41">
        <f t="shared" si="93"/>
        <v>0</v>
      </c>
      <c r="FO117" s="41">
        <f t="shared" si="93"/>
        <v>0</v>
      </c>
      <c r="FP117" s="41">
        <f t="shared" si="95"/>
        <v>0</v>
      </c>
      <c r="FQ117" s="41">
        <f t="shared" si="95"/>
        <v>0</v>
      </c>
      <c r="FR117" s="41">
        <f t="shared" si="95"/>
        <v>0</v>
      </c>
      <c r="FS117" s="41">
        <f t="shared" si="95"/>
        <v>0</v>
      </c>
      <c r="FT117" s="41">
        <f t="shared" si="95"/>
        <v>0</v>
      </c>
      <c r="FU117" s="41">
        <f t="shared" si="95"/>
        <v>0</v>
      </c>
      <c r="FV117" s="41">
        <f t="shared" si="95"/>
        <v>0</v>
      </c>
      <c r="FW117" s="41">
        <f t="shared" si="95"/>
        <v>0</v>
      </c>
      <c r="FX117" s="41">
        <f t="shared" si="95"/>
        <v>0</v>
      </c>
      <c r="FY117" s="41">
        <f t="shared" si="87"/>
        <v>0</v>
      </c>
      <c r="FZ117" s="41">
        <f t="shared" si="87"/>
        <v>0</v>
      </c>
      <c r="GA117" s="41">
        <f t="shared" si="87"/>
        <v>0</v>
      </c>
      <c r="GB117" s="41">
        <f t="shared" si="87"/>
        <v>0</v>
      </c>
      <c r="GC117" s="41">
        <f t="shared" si="80"/>
        <v>0</v>
      </c>
      <c r="GD117" s="41">
        <f t="shared" si="80"/>
        <v>0</v>
      </c>
      <c r="GE117" s="41">
        <f t="shared" si="80"/>
        <v>0</v>
      </c>
      <c r="GF117" s="41">
        <f t="shared" si="80"/>
        <v>0</v>
      </c>
      <c r="GG117" s="41">
        <f t="shared" si="80"/>
        <v>0</v>
      </c>
      <c r="GH117" s="41">
        <f t="shared" si="66"/>
        <v>0</v>
      </c>
      <c r="GI117" s="41">
        <f t="shared" si="66"/>
        <v>0</v>
      </c>
      <c r="GJ117" s="41">
        <f t="shared" si="66"/>
        <v>0</v>
      </c>
      <c r="GK117" s="41">
        <f t="shared" si="66"/>
        <v>0</v>
      </c>
      <c r="GL117" s="41">
        <f t="shared" si="66"/>
        <v>0</v>
      </c>
      <c r="GM117" s="41">
        <f t="shared" si="89"/>
        <v>0</v>
      </c>
      <c r="GN117" s="41">
        <f t="shared" si="89"/>
        <v>0</v>
      </c>
      <c r="GO117" s="41">
        <f t="shared" si="89"/>
        <v>0</v>
      </c>
      <c r="GP117" s="41">
        <f t="shared" si="89"/>
        <v>0</v>
      </c>
      <c r="GQ117" s="41">
        <f t="shared" si="89"/>
        <v>0</v>
      </c>
      <c r="GR117" s="41">
        <f t="shared" si="89"/>
        <v>0</v>
      </c>
      <c r="GS117" s="41">
        <f t="shared" si="89"/>
        <v>0</v>
      </c>
      <c r="GT117" s="41">
        <f t="shared" si="89"/>
        <v>0</v>
      </c>
      <c r="GU117" s="41">
        <f t="shared" si="89"/>
        <v>0</v>
      </c>
      <c r="GV117" s="41">
        <f t="shared" si="89"/>
        <v>0</v>
      </c>
      <c r="GW117" s="41">
        <f t="shared" si="89"/>
        <v>0</v>
      </c>
      <c r="GX117" s="41">
        <f t="shared" si="89"/>
        <v>0</v>
      </c>
      <c r="GY117" s="41">
        <f t="shared" si="89"/>
        <v>0</v>
      </c>
      <c r="GZ117" s="41">
        <f t="shared" si="89"/>
        <v>0</v>
      </c>
      <c r="HA117" s="41">
        <f t="shared" si="89"/>
        <v>0</v>
      </c>
      <c r="HB117" s="41">
        <f t="shared" si="96"/>
        <v>0</v>
      </c>
      <c r="HC117" s="41">
        <f t="shared" si="96"/>
        <v>0</v>
      </c>
      <c r="HD117" s="41">
        <f t="shared" si="96"/>
        <v>0</v>
      </c>
      <c r="HE117" s="41">
        <f t="shared" si="96"/>
        <v>0</v>
      </c>
      <c r="HF117" s="41">
        <f t="shared" si="96"/>
        <v>0</v>
      </c>
      <c r="HG117" s="41">
        <f t="shared" si="96"/>
        <v>0</v>
      </c>
      <c r="HH117" s="41">
        <f t="shared" si="91"/>
        <v>0</v>
      </c>
      <c r="HI117" s="41">
        <f t="shared" si="91"/>
        <v>0</v>
      </c>
      <c r="HJ117" s="41">
        <f t="shared" si="91"/>
        <v>0</v>
      </c>
    </row>
    <row r="118" spans="1:218" ht="14.4" x14ac:dyDescent="0.3">
      <c r="A118" s="42">
        <v>115</v>
      </c>
      <c r="B118" s="43">
        <f>'CMM4 - AUX CALC'!$DL$67</f>
        <v>0</v>
      </c>
      <c r="DM118" s="41">
        <f>$B118/(_xlfn.SINGLE(PrazoConcessao)*12-DM$3+1)</f>
        <v>0</v>
      </c>
      <c r="DN118" s="41">
        <f t="shared" si="85"/>
        <v>0</v>
      </c>
      <c r="DO118" s="41">
        <f t="shared" si="85"/>
        <v>0</v>
      </c>
      <c r="DP118" s="41">
        <f t="shared" si="85"/>
        <v>0</v>
      </c>
      <c r="DQ118" s="41">
        <f t="shared" si="76"/>
        <v>0</v>
      </c>
      <c r="DR118" s="41">
        <f t="shared" si="76"/>
        <v>0</v>
      </c>
      <c r="DS118" s="41">
        <f t="shared" si="76"/>
        <v>0</v>
      </c>
      <c r="DT118" s="41">
        <f t="shared" si="76"/>
        <v>0</v>
      </c>
      <c r="DU118" s="41">
        <f t="shared" si="76"/>
        <v>0</v>
      </c>
      <c r="DV118" s="41">
        <f t="shared" si="76"/>
        <v>0</v>
      </c>
      <c r="DW118" s="41">
        <f t="shared" si="76"/>
        <v>0</v>
      </c>
      <c r="DX118" s="41">
        <f t="shared" si="76"/>
        <v>0</v>
      </c>
      <c r="DY118" s="41">
        <f t="shared" si="76"/>
        <v>0</v>
      </c>
      <c r="DZ118" s="41">
        <f t="shared" si="92"/>
        <v>0</v>
      </c>
      <c r="EA118" s="41">
        <f t="shared" si="92"/>
        <v>0</v>
      </c>
      <c r="EB118" s="41">
        <f t="shared" si="92"/>
        <v>0</v>
      </c>
      <c r="EC118" s="41">
        <f t="shared" si="92"/>
        <v>0</v>
      </c>
      <c r="ED118" s="41">
        <f t="shared" si="92"/>
        <v>0</v>
      </c>
      <c r="EE118" s="41">
        <f t="shared" si="92"/>
        <v>0</v>
      </c>
      <c r="EF118" s="41">
        <f t="shared" si="92"/>
        <v>0</v>
      </c>
      <c r="EG118" s="41">
        <f t="shared" si="92"/>
        <v>0</v>
      </c>
      <c r="EH118" s="41">
        <f t="shared" si="92"/>
        <v>0</v>
      </c>
      <c r="EI118" s="41">
        <f t="shared" si="92"/>
        <v>0</v>
      </c>
      <c r="EJ118" s="41">
        <f t="shared" si="94"/>
        <v>0</v>
      </c>
      <c r="EK118" s="41">
        <f t="shared" si="94"/>
        <v>0</v>
      </c>
      <c r="EL118" s="41">
        <f t="shared" si="94"/>
        <v>0</v>
      </c>
      <c r="EM118" s="41">
        <f t="shared" si="94"/>
        <v>0</v>
      </c>
      <c r="EN118" s="41">
        <f t="shared" si="94"/>
        <v>0</v>
      </c>
      <c r="EO118" s="41">
        <f t="shared" si="94"/>
        <v>0</v>
      </c>
      <c r="EP118" s="41">
        <f t="shared" si="94"/>
        <v>0</v>
      </c>
      <c r="EQ118" s="41">
        <f t="shared" si="94"/>
        <v>0</v>
      </c>
      <c r="ER118" s="41">
        <f t="shared" si="94"/>
        <v>0</v>
      </c>
      <c r="ES118" s="41">
        <f t="shared" si="86"/>
        <v>0</v>
      </c>
      <c r="ET118" s="41">
        <f t="shared" si="86"/>
        <v>0</v>
      </c>
      <c r="EU118" s="41">
        <f t="shared" si="86"/>
        <v>0</v>
      </c>
      <c r="EV118" s="41">
        <f t="shared" si="86"/>
        <v>0</v>
      </c>
      <c r="EW118" s="41">
        <f t="shared" si="78"/>
        <v>0</v>
      </c>
      <c r="EX118" s="41">
        <f t="shared" si="78"/>
        <v>0</v>
      </c>
      <c r="EY118" s="41">
        <f t="shared" si="78"/>
        <v>0</v>
      </c>
      <c r="EZ118" s="41">
        <f t="shared" si="78"/>
        <v>0</v>
      </c>
      <c r="FA118" s="41">
        <f t="shared" si="78"/>
        <v>0</v>
      </c>
      <c r="FB118" s="41">
        <f t="shared" si="78"/>
        <v>0</v>
      </c>
      <c r="FC118" s="41">
        <f t="shared" si="78"/>
        <v>0</v>
      </c>
      <c r="FD118" s="41">
        <f t="shared" si="78"/>
        <v>0</v>
      </c>
      <c r="FE118" s="41">
        <f t="shared" si="78"/>
        <v>0</v>
      </c>
      <c r="FF118" s="41">
        <f t="shared" si="93"/>
        <v>0</v>
      </c>
      <c r="FG118" s="41">
        <f t="shared" si="93"/>
        <v>0</v>
      </c>
      <c r="FH118" s="41">
        <f t="shared" si="93"/>
        <v>0</v>
      </c>
      <c r="FI118" s="41">
        <f t="shared" si="93"/>
        <v>0</v>
      </c>
      <c r="FJ118" s="41">
        <f t="shared" si="93"/>
        <v>0</v>
      </c>
      <c r="FK118" s="41">
        <f t="shared" si="93"/>
        <v>0</v>
      </c>
      <c r="FL118" s="41">
        <f t="shared" si="93"/>
        <v>0</v>
      </c>
      <c r="FM118" s="41">
        <f t="shared" si="93"/>
        <v>0</v>
      </c>
      <c r="FN118" s="41">
        <f t="shared" si="93"/>
        <v>0</v>
      </c>
      <c r="FO118" s="41">
        <f t="shared" si="93"/>
        <v>0</v>
      </c>
      <c r="FP118" s="41">
        <f t="shared" si="95"/>
        <v>0</v>
      </c>
      <c r="FQ118" s="41">
        <f t="shared" si="95"/>
        <v>0</v>
      </c>
      <c r="FR118" s="41">
        <f t="shared" si="95"/>
        <v>0</v>
      </c>
      <c r="FS118" s="41">
        <f t="shared" si="95"/>
        <v>0</v>
      </c>
      <c r="FT118" s="41">
        <f t="shared" si="95"/>
        <v>0</v>
      </c>
      <c r="FU118" s="41">
        <f t="shared" si="95"/>
        <v>0</v>
      </c>
      <c r="FV118" s="41">
        <f t="shared" si="95"/>
        <v>0</v>
      </c>
      <c r="FW118" s="41">
        <f t="shared" si="95"/>
        <v>0</v>
      </c>
      <c r="FX118" s="41">
        <f t="shared" si="95"/>
        <v>0</v>
      </c>
      <c r="FY118" s="41">
        <f t="shared" si="87"/>
        <v>0</v>
      </c>
      <c r="FZ118" s="41">
        <f t="shared" si="87"/>
        <v>0</v>
      </c>
      <c r="GA118" s="41">
        <f t="shared" si="87"/>
        <v>0</v>
      </c>
      <c r="GB118" s="41">
        <f t="shared" si="87"/>
        <v>0</v>
      </c>
      <c r="GC118" s="41">
        <f t="shared" si="80"/>
        <v>0</v>
      </c>
      <c r="GD118" s="41">
        <f t="shared" si="80"/>
        <v>0</v>
      </c>
      <c r="GE118" s="41">
        <f t="shared" si="80"/>
        <v>0</v>
      </c>
      <c r="GF118" s="41">
        <f t="shared" si="80"/>
        <v>0</v>
      </c>
      <c r="GG118" s="41">
        <f t="shared" si="80"/>
        <v>0</v>
      </c>
      <c r="GH118" s="41">
        <f t="shared" si="66"/>
        <v>0</v>
      </c>
      <c r="GI118" s="41">
        <f t="shared" si="66"/>
        <v>0</v>
      </c>
      <c r="GJ118" s="41">
        <f t="shared" si="66"/>
        <v>0</v>
      </c>
      <c r="GK118" s="41">
        <f t="shared" si="66"/>
        <v>0</v>
      </c>
      <c r="GL118" s="41">
        <f t="shared" si="66"/>
        <v>0</v>
      </c>
      <c r="GM118" s="41">
        <f t="shared" si="89"/>
        <v>0</v>
      </c>
      <c r="GN118" s="41">
        <f t="shared" si="89"/>
        <v>0</v>
      </c>
      <c r="GO118" s="41">
        <f t="shared" si="89"/>
        <v>0</v>
      </c>
      <c r="GP118" s="41">
        <f t="shared" si="89"/>
        <v>0</v>
      </c>
      <c r="GQ118" s="41">
        <f t="shared" si="89"/>
        <v>0</v>
      </c>
      <c r="GR118" s="41">
        <f t="shared" si="89"/>
        <v>0</v>
      </c>
      <c r="GS118" s="41">
        <f t="shared" si="89"/>
        <v>0</v>
      </c>
      <c r="GT118" s="41">
        <f t="shared" si="89"/>
        <v>0</v>
      </c>
      <c r="GU118" s="41">
        <f t="shared" si="89"/>
        <v>0</v>
      </c>
      <c r="GV118" s="41">
        <f t="shared" si="89"/>
        <v>0</v>
      </c>
      <c r="GW118" s="41">
        <f t="shared" si="89"/>
        <v>0</v>
      </c>
      <c r="GX118" s="41">
        <f t="shared" si="89"/>
        <v>0</v>
      </c>
      <c r="GY118" s="41">
        <f t="shared" si="89"/>
        <v>0</v>
      </c>
      <c r="GZ118" s="41">
        <f t="shared" si="89"/>
        <v>0</v>
      </c>
      <c r="HA118" s="41">
        <f t="shared" si="89"/>
        <v>0</v>
      </c>
      <c r="HB118" s="41">
        <f t="shared" si="96"/>
        <v>0</v>
      </c>
      <c r="HC118" s="41">
        <f t="shared" si="96"/>
        <v>0</v>
      </c>
      <c r="HD118" s="41">
        <f t="shared" si="96"/>
        <v>0</v>
      </c>
      <c r="HE118" s="41">
        <f t="shared" si="96"/>
        <v>0</v>
      </c>
      <c r="HF118" s="41">
        <f t="shared" si="96"/>
        <v>0</v>
      </c>
      <c r="HG118" s="41">
        <f t="shared" si="96"/>
        <v>0</v>
      </c>
      <c r="HH118" s="41">
        <f t="shared" si="91"/>
        <v>0</v>
      </c>
      <c r="HI118" s="41">
        <f t="shared" si="91"/>
        <v>0</v>
      </c>
      <c r="HJ118" s="41">
        <f t="shared" si="91"/>
        <v>0</v>
      </c>
    </row>
    <row r="119" spans="1:218" ht="14.4" x14ac:dyDescent="0.3">
      <c r="A119" s="42">
        <v>116</v>
      </c>
      <c r="B119" s="43">
        <f>'CMM4 - AUX CALC'!$DM$67</f>
        <v>0</v>
      </c>
      <c r="DN119" s="41">
        <f>$B119/(_xlfn.SINGLE(PrazoConcessao)*12-DN$3+1)</f>
        <v>0</v>
      </c>
      <c r="DO119" s="41">
        <f t="shared" si="85"/>
        <v>0</v>
      </c>
      <c r="DP119" s="41">
        <f t="shared" si="85"/>
        <v>0</v>
      </c>
      <c r="DQ119" s="41">
        <f t="shared" si="76"/>
        <v>0</v>
      </c>
      <c r="DR119" s="41">
        <f t="shared" si="76"/>
        <v>0</v>
      </c>
      <c r="DS119" s="41">
        <f t="shared" si="76"/>
        <v>0</v>
      </c>
      <c r="DT119" s="41">
        <f t="shared" si="76"/>
        <v>0</v>
      </c>
      <c r="DU119" s="41">
        <f t="shared" si="76"/>
        <v>0</v>
      </c>
      <c r="DV119" s="41">
        <f t="shared" si="76"/>
        <v>0</v>
      </c>
      <c r="DW119" s="41">
        <f t="shared" si="76"/>
        <v>0</v>
      </c>
      <c r="DX119" s="41">
        <f t="shared" si="76"/>
        <v>0</v>
      </c>
      <c r="DY119" s="41">
        <f t="shared" si="76"/>
        <v>0</v>
      </c>
      <c r="DZ119" s="41">
        <f t="shared" si="92"/>
        <v>0</v>
      </c>
      <c r="EA119" s="41">
        <f t="shared" si="92"/>
        <v>0</v>
      </c>
      <c r="EB119" s="41">
        <f t="shared" si="92"/>
        <v>0</v>
      </c>
      <c r="EC119" s="41">
        <f t="shared" si="92"/>
        <v>0</v>
      </c>
      <c r="ED119" s="41">
        <f t="shared" si="92"/>
        <v>0</v>
      </c>
      <c r="EE119" s="41">
        <f t="shared" si="92"/>
        <v>0</v>
      </c>
      <c r="EF119" s="41">
        <f t="shared" si="92"/>
        <v>0</v>
      </c>
      <c r="EG119" s="41">
        <f t="shared" si="92"/>
        <v>0</v>
      </c>
      <c r="EH119" s="41">
        <f t="shared" si="92"/>
        <v>0</v>
      </c>
      <c r="EI119" s="41">
        <f t="shared" si="92"/>
        <v>0</v>
      </c>
      <c r="EJ119" s="41">
        <f t="shared" si="94"/>
        <v>0</v>
      </c>
      <c r="EK119" s="41">
        <f t="shared" si="94"/>
        <v>0</v>
      </c>
      <c r="EL119" s="41">
        <f t="shared" si="94"/>
        <v>0</v>
      </c>
      <c r="EM119" s="41">
        <f t="shared" si="94"/>
        <v>0</v>
      </c>
      <c r="EN119" s="41">
        <f t="shared" si="94"/>
        <v>0</v>
      </c>
      <c r="EO119" s="41">
        <f t="shared" si="94"/>
        <v>0</v>
      </c>
      <c r="EP119" s="41">
        <f t="shared" si="94"/>
        <v>0</v>
      </c>
      <c r="EQ119" s="41">
        <f t="shared" si="94"/>
        <v>0</v>
      </c>
      <c r="ER119" s="41">
        <f t="shared" si="94"/>
        <v>0</v>
      </c>
      <c r="ES119" s="41">
        <f t="shared" si="86"/>
        <v>0</v>
      </c>
      <c r="ET119" s="41">
        <f t="shared" si="86"/>
        <v>0</v>
      </c>
      <c r="EU119" s="41">
        <f t="shared" si="86"/>
        <v>0</v>
      </c>
      <c r="EV119" s="41">
        <f t="shared" si="86"/>
        <v>0</v>
      </c>
      <c r="EW119" s="41">
        <f t="shared" si="78"/>
        <v>0</v>
      </c>
      <c r="EX119" s="41">
        <f t="shared" si="78"/>
        <v>0</v>
      </c>
      <c r="EY119" s="41">
        <f t="shared" si="78"/>
        <v>0</v>
      </c>
      <c r="EZ119" s="41">
        <f t="shared" si="78"/>
        <v>0</v>
      </c>
      <c r="FA119" s="41">
        <f t="shared" si="78"/>
        <v>0</v>
      </c>
      <c r="FB119" s="41">
        <f t="shared" si="78"/>
        <v>0</v>
      </c>
      <c r="FC119" s="41">
        <f t="shared" si="78"/>
        <v>0</v>
      </c>
      <c r="FD119" s="41">
        <f t="shared" si="78"/>
        <v>0</v>
      </c>
      <c r="FE119" s="41">
        <f t="shared" si="78"/>
        <v>0</v>
      </c>
      <c r="FF119" s="41">
        <f t="shared" si="93"/>
        <v>0</v>
      </c>
      <c r="FG119" s="41">
        <f t="shared" si="93"/>
        <v>0</v>
      </c>
      <c r="FH119" s="41">
        <f t="shared" si="93"/>
        <v>0</v>
      </c>
      <c r="FI119" s="41">
        <f t="shared" si="93"/>
        <v>0</v>
      </c>
      <c r="FJ119" s="41">
        <f t="shared" si="93"/>
        <v>0</v>
      </c>
      <c r="FK119" s="41">
        <f t="shared" si="93"/>
        <v>0</v>
      </c>
      <c r="FL119" s="41">
        <f t="shared" si="93"/>
        <v>0</v>
      </c>
      <c r="FM119" s="41">
        <f t="shared" si="93"/>
        <v>0</v>
      </c>
      <c r="FN119" s="41">
        <f t="shared" si="93"/>
        <v>0</v>
      </c>
      <c r="FO119" s="41">
        <f t="shared" si="93"/>
        <v>0</v>
      </c>
      <c r="FP119" s="41">
        <f t="shared" si="95"/>
        <v>0</v>
      </c>
      <c r="FQ119" s="41">
        <f t="shared" si="95"/>
        <v>0</v>
      </c>
      <c r="FR119" s="41">
        <f t="shared" si="95"/>
        <v>0</v>
      </c>
      <c r="FS119" s="41">
        <f t="shared" si="95"/>
        <v>0</v>
      </c>
      <c r="FT119" s="41">
        <f t="shared" si="95"/>
        <v>0</v>
      </c>
      <c r="FU119" s="41">
        <f t="shared" si="95"/>
        <v>0</v>
      </c>
      <c r="FV119" s="41">
        <f t="shared" si="95"/>
        <v>0</v>
      </c>
      <c r="FW119" s="41">
        <f t="shared" si="95"/>
        <v>0</v>
      </c>
      <c r="FX119" s="41">
        <f t="shared" si="95"/>
        <v>0</v>
      </c>
      <c r="FY119" s="41">
        <f t="shared" si="87"/>
        <v>0</v>
      </c>
      <c r="FZ119" s="41">
        <f t="shared" si="87"/>
        <v>0</v>
      </c>
      <c r="GA119" s="41">
        <f t="shared" si="87"/>
        <v>0</v>
      </c>
      <c r="GB119" s="41">
        <f t="shared" si="87"/>
        <v>0</v>
      </c>
      <c r="GC119" s="41">
        <f t="shared" si="80"/>
        <v>0</v>
      </c>
      <c r="GD119" s="41">
        <f t="shared" si="80"/>
        <v>0</v>
      </c>
      <c r="GE119" s="41">
        <f t="shared" si="80"/>
        <v>0</v>
      </c>
      <c r="GF119" s="41">
        <f t="shared" si="80"/>
        <v>0</v>
      </c>
      <c r="GG119" s="41">
        <f t="shared" si="80"/>
        <v>0</v>
      </c>
      <c r="GH119" s="41">
        <f t="shared" si="66"/>
        <v>0</v>
      </c>
      <c r="GI119" s="41">
        <f t="shared" si="66"/>
        <v>0</v>
      </c>
      <c r="GJ119" s="41">
        <f t="shared" si="66"/>
        <v>0</v>
      </c>
      <c r="GK119" s="41">
        <f t="shared" si="66"/>
        <v>0</v>
      </c>
      <c r="GL119" s="41">
        <f t="shared" si="66"/>
        <v>0</v>
      </c>
      <c r="GM119" s="41">
        <f t="shared" si="89"/>
        <v>0</v>
      </c>
      <c r="GN119" s="41">
        <f t="shared" si="89"/>
        <v>0</v>
      </c>
      <c r="GO119" s="41">
        <f t="shared" si="89"/>
        <v>0</v>
      </c>
      <c r="GP119" s="41">
        <f t="shared" si="89"/>
        <v>0</v>
      </c>
      <c r="GQ119" s="41">
        <f t="shared" si="89"/>
        <v>0</v>
      </c>
      <c r="GR119" s="41">
        <f t="shared" si="89"/>
        <v>0</v>
      </c>
      <c r="GS119" s="41">
        <f t="shared" si="89"/>
        <v>0</v>
      </c>
      <c r="GT119" s="41">
        <f t="shared" si="89"/>
        <v>0</v>
      </c>
      <c r="GU119" s="41">
        <f t="shared" si="89"/>
        <v>0</v>
      </c>
      <c r="GV119" s="41">
        <f t="shared" si="89"/>
        <v>0</v>
      </c>
      <c r="GW119" s="41">
        <f t="shared" si="89"/>
        <v>0</v>
      </c>
      <c r="GX119" s="41">
        <f t="shared" si="89"/>
        <v>0</v>
      </c>
      <c r="GY119" s="41">
        <f t="shared" si="89"/>
        <v>0</v>
      </c>
      <c r="GZ119" s="41">
        <f t="shared" si="89"/>
        <v>0</v>
      </c>
      <c r="HA119" s="41">
        <f t="shared" si="89"/>
        <v>0</v>
      </c>
      <c r="HB119" s="41">
        <f t="shared" si="96"/>
        <v>0</v>
      </c>
      <c r="HC119" s="41">
        <f t="shared" si="96"/>
        <v>0</v>
      </c>
      <c r="HD119" s="41">
        <f t="shared" si="96"/>
        <v>0</v>
      </c>
      <c r="HE119" s="41">
        <f t="shared" si="96"/>
        <v>0</v>
      </c>
      <c r="HF119" s="41">
        <f t="shared" si="96"/>
        <v>0</v>
      </c>
      <c r="HG119" s="41">
        <f t="shared" si="96"/>
        <v>0</v>
      </c>
      <c r="HH119" s="41">
        <f t="shared" si="91"/>
        <v>0</v>
      </c>
      <c r="HI119" s="41">
        <f t="shared" si="91"/>
        <v>0</v>
      </c>
      <c r="HJ119" s="41">
        <f t="shared" si="91"/>
        <v>0</v>
      </c>
    </row>
    <row r="120" spans="1:218" ht="14.4" x14ac:dyDescent="0.3">
      <c r="A120" s="42">
        <v>117</v>
      </c>
      <c r="B120" s="43">
        <f>'CMM4 - AUX CALC'!$DN$67</f>
        <v>0</v>
      </c>
      <c r="DO120" s="41">
        <f>$B120/(_xlfn.SINGLE(PrazoConcessao)*12-DO$3+1)</f>
        <v>0</v>
      </c>
      <c r="DP120" s="41">
        <f t="shared" si="85"/>
        <v>0</v>
      </c>
      <c r="DQ120" s="41">
        <f t="shared" si="76"/>
        <v>0</v>
      </c>
      <c r="DR120" s="41">
        <f t="shared" si="76"/>
        <v>0</v>
      </c>
      <c r="DS120" s="41">
        <f t="shared" si="76"/>
        <v>0</v>
      </c>
      <c r="DT120" s="41">
        <f t="shared" si="76"/>
        <v>0</v>
      </c>
      <c r="DU120" s="41">
        <f t="shared" si="76"/>
        <v>0</v>
      </c>
      <c r="DV120" s="41">
        <f t="shared" si="76"/>
        <v>0</v>
      </c>
      <c r="DW120" s="41">
        <f t="shared" si="76"/>
        <v>0</v>
      </c>
      <c r="DX120" s="41">
        <f t="shared" si="76"/>
        <v>0</v>
      </c>
      <c r="DY120" s="41">
        <f t="shared" si="76"/>
        <v>0</v>
      </c>
      <c r="DZ120" s="41">
        <f t="shared" si="92"/>
        <v>0</v>
      </c>
      <c r="EA120" s="41">
        <f t="shared" si="92"/>
        <v>0</v>
      </c>
      <c r="EB120" s="41">
        <f t="shared" si="92"/>
        <v>0</v>
      </c>
      <c r="EC120" s="41">
        <f t="shared" si="92"/>
        <v>0</v>
      </c>
      <c r="ED120" s="41">
        <f t="shared" si="92"/>
        <v>0</v>
      </c>
      <c r="EE120" s="41">
        <f t="shared" si="92"/>
        <v>0</v>
      </c>
      <c r="EF120" s="41">
        <f t="shared" si="92"/>
        <v>0</v>
      </c>
      <c r="EG120" s="41">
        <f t="shared" si="92"/>
        <v>0</v>
      </c>
      <c r="EH120" s="41">
        <f t="shared" si="92"/>
        <v>0</v>
      </c>
      <c r="EI120" s="41">
        <f t="shared" si="92"/>
        <v>0</v>
      </c>
      <c r="EJ120" s="41">
        <f t="shared" si="94"/>
        <v>0</v>
      </c>
      <c r="EK120" s="41">
        <f t="shared" si="94"/>
        <v>0</v>
      </c>
      <c r="EL120" s="41">
        <f t="shared" si="94"/>
        <v>0</v>
      </c>
      <c r="EM120" s="41">
        <f t="shared" si="94"/>
        <v>0</v>
      </c>
      <c r="EN120" s="41">
        <f t="shared" si="94"/>
        <v>0</v>
      </c>
      <c r="EO120" s="41">
        <f t="shared" si="94"/>
        <v>0</v>
      </c>
      <c r="EP120" s="41">
        <f t="shared" si="94"/>
        <v>0</v>
      </c>
      <c r="EQ120" s="41">
        <f t="shared" si="94"/>
        <v>0</v>
      </c>
      <c r="ER120" s="41">
        <f t="shared" si="94"/>
        <v>0</v>
      </c>
      <c r="ES120" s="41">
        <f t="shared" si="86"/>
        <v>0</v>
      </c>
      <c r="ET120" s="41">
        <f t="shared" si="86"/>
        <v>0</v>
      </c>
      <c r="EU120" s="41">
        <f t="shared" si="86"/>
        <v>0</v>
      </c>
      <c r="EV120" s="41">
        <f t="shared" si="86"/>
        <v>0</v>
      </c>
      <c r="EW120" s="41">
        <f t="shared" si="78"/>
        <v>0</v>
      </c>
      <c r="EX120" s="41">
        <f t="shared" si="78"/>
        <v>0</v>
      </c>
      <c r="EY120" s="41">
        <f t="shared" si="78"/>
        <v>0</v>
      </c>
      <c r="EZ120" s="41">
        <f t="shared" si="78"/>
        <v>0</v>
      </c>
      <c r="FA120" s="41">
        <f t="shared" si="78"/>
        <v>0</v>
      </c>
      <c r="FB120" s="41">
        <f t="shared" si="78"/>
        <v>0</v>
      </c>
      <c r="FC120" s="41">
        <f t="shared" si="78"/>
        <v>0</v>
      </c>
      <c r="FD120" s="41">
        <f t="shared" si="78"/>
        <v>0</v>
      </c>
      <c r="FE120" s="41">
        <f t="shared" si="78"/>
        <v>0</v>
      </c>
      <c r="FF120" s="41">
        <f t="shared" si="93"/>
        <v>0</v>
      </c>
      <c r="FG120" s="41">
        <f t="shared" si="93"/>
        <v>0</v>
      </c>
      <c r="FH120" s="41">
        <f t="shared" si="93"/>
        <v>0</v>
      </c>
      <c r="FI120" s="41">
        <f t="shared" si="93"/>
        <v>0</v>
      </c>
      <c r="FJ120" s="41">
        <f t="shared" si="93"/>
        <v>0</v>
      </c>
      <c r="FK120" s="41">
        <f t="shared" si="93"/>
        <v>0</v>
      </c>
      <c r="FL120" s="41">
        <f t="shared" si="93"/>
        <v>0</v>
      </c>
      <c r="FM120" s="41">
        <f t="shared" si="93"/>
        <v>0</v>
      </c>
      <c r="FN120" s="41">
        <f t="shared" si="93"/>
        <v>0</v>
      </c>
      <c r="FO120" s="41">
        <f t="shared" si="93"/>
        <v>0</v>
      </c>
      <c r="FP120" s="41">
        <f t="shared" si="95"/>
        <v>0</v>
      </c>
      <c r="FQ120" s="41">
        <f t="shared" si="95"/>
        <v>0</v>
      </c>
      <c r="FR120" s="41">
        <f t="shared" si="95"/>
        <v>0</v>
      </c>
      <c r="FS120" s="41">
        <f t="shared" si="95"/>
        <v>0</v>
      </c>
      <c r="FT120" s="41">
        <f t="shared" si="95"/>
        <v>0</v>
      </c>
      <c r="FU120" s="41">
        <f t="shared" si="95"/>
        <v>0</v>
      </c>
      <c r="FV120" s="41">
        <f t="shared" si="95"/>
        <v>0</v>
      </c>
      <c r="FW120" s="41">
        <f t="shared" si="95"/>
        <v>0</v>
      </c>
      <c r="FX120" s="41">
        <f t="shared" si="95"/>
        <v>0</v>
      </c>
      <c r="FY120" s="41">
        <f t="shared" si="87"/>
        <v>0</v>
      </c>
      <c r="FZ120" s="41">
        <f t="shared" si="87"/>
        <v>0</v>
      </c>
      <c r="GA120" s="41">
        <f t="shared" si="87"/>
        <v>0</v>
      </c>
      <c r="GB120" s="41">
        <f t="shared" si="87"/>
        <v>0</v>
      </c>
      <c r="GC120" s="41">
        <f t="shared" si="80"/>
        <v>0</v>
      </c>
      <c r="GD120" s="41">
        <f t="shared" si="80"/>
        <v>0</v>
      </c>
      <c r="GE120" s="41">
        <f t="shared" si="80"/>
        <v>0</v>
      </c>
      <c r="GF120" s="41">
        <f t="shared" si="80"/>
        <v>0</v>
      </c>
      <c r="GG120" s="41">
        <f t="shared" si="80"/>
        <v>0</v>
      </c>
      <c r="GH120" s="41">
        <f t="shared" si="66"/>
        <v>0</v>
      </c>
      <c r="GI120" s="41">
        <f t="shared" si="66"/>
        <v>0</v>
      </c>
      <c r="GJ120" s="41">
        <f t="shared" si="66"/>
        <v>0</v>
      </c>
      <c r="GK120" s="41">
        <f t="shared" si="66"/>
        <v>0</v>
      </c>
      <c r="GL120" s="41">
        <f t="shared" si="66"/>
        <v>0</v>
      </c>
      <c r="GM120" s="41">
        <f t="shared" si="89"/>
        <v>0</v>
      </c>
      <c r="GN120" s="41">
        <f t="shared" si="89"/>
        <v>0</v>
      </c>
      <c r="GO120" s="41">
        <f t="shared" si="89"/>
        <v>0</v>
      </c>
      <c r="GP120" s="41">
        <f t="shared" si="89"/>
        <v>0</v>
      </c>
      <c r="GQ120" s="41">
        <f t="shared" si="89"/>
        <v>0</v>
      </c>
      <c r="GR120" s="41">
        <f t="shared" si="89"/>
        <v>0</v>
      </c>
      <c r="GS120" s="41">
        <f t="shared" si="89"/>
        <v>0</v>
      </c>
      <c r="GT120" s="41">
        <f t="shared" si="89"/>
        <v>0</v>
      </c>
      <c r="GU120" s="41">
        <f t="shared" si="89"/>
        <v>0</v>
      </c>
      <c r="GV120" s="41">
        <f t="shared" si="89"/>
        <v>0</v>
      </c>
      <c r="GW120" s="41">
        <f t="shared" si="89"/>
        <v>0</v>
      </c>
      <c r="GX120" s="41">
        <f t="shared" si="89"/>
        <v>0</v>
      </c>
      <c r="GY120" s="41">
        <f t="shared" si="89"/>
        <v>0</v>
      </c>
      <c r="GZ120" s="41">
        <f t="shared" si="89"/>
        <v>0</v>
      </c>
      <c r="HA120" s="41">
        <f t="shared" si="89"/>
        <v>0</v>
      </c>
      <c r="HB120" s="41">
        <f t="shared" si="96"/>
        <v>0</v>
      </c>
      <c r="HC120" s="41">
        <f t="shared" si="96"/>
        <v>0</v>
      </c>
      <c r="HD120" s="41">
        <f t="shared" si="96"/>
        <v>0</v>
      </c>
      <c r="HE120" s="41">
        <f t="shared" si="96"/>
        <v>0</v>
      </c>
      <c r="HF120" s="41">
        <f t="shared" si="96"/>
        <v>0</v>
      </c>
      <c r="HG120" s="41">
        <f t="shared" si="96"/>
        <v>0</v>
      </c>
      <c r="HH120" s="41">
        <f t="shared" si="91"/>
        <v>0</v>
      </c>
      <c r="HI120" s="41">
        <f t="shared" si="91"/>
        <v>0</v>
      </c>
      <c r="HJ120" s="41">
        <f t="shared" si="91"/>
        <v>0</v>
      </c>
    </row>
    <row r="121" spans="1:218" ht="14.4" x14ac:dyDescent="0.3">
      <c r="A121" s="42">
        <v>118</v>
      </c>
      <c r="B121" s="43">
        <f>'CMM4 - AUX CALC'!$DO$67</f>
        <v>0</v>
      </c>
      <c r="DP121" s="41">
        <f>$B121/(_xlfn.SINGLE(PrazoConcessao)*12-DP$3+1)</f>
        <v>0</v>
      </c>
      <c r="DQ121" s="41">
        <f t="shared" si="76"/>
        <v>0</v>
      </c>
      <c r="DR121" s="41">
        <f t="shared" si="76"/>
        <v>0</v>
      </c>
      <c r="DS121" s="41">
        <f t="shared" si="76"/>
        <v>0</v>
      </c>
      <c r="DT121" s="41">
        <f t="shared" si="76"/>
        <v>0</v>
      </c>
      <c r="DU121" s="41">
        <f t="shared" si="76"/>
        <v>0</v>
      </c>
      <c r="DV121" s="41">
        <f t="shared" si="76"/>
        <v>0</v>
      </c>
      <c r="DW121" s="41">
        <f t="shared" si="76"/>
        <v>0</v>
      </c>
      <c r="DX121" s="41">
        <f t="shared" si="76"/>
        <v>0</v>
      </c>
      <c r="DY121" s="41">
        <f t="shared" si="76"/>
        <v>0</v>
      </c>
      <c r="DZ121" s="41">
        <f t="shared" si="92"/>
        <v>0</v>
      </c>
      <c r="EA121" s="41">
        <f t="shared" si="92"/>
        <v>0</v>
      </c>
      <c r="EB121" s="41">
        <f t="shared" si="92"/>
        <v>0</v>
      </c>
      <c r="EC121" s="41">
        <f t="shared" si="92"/>
        <v>0</v>
      </c>
      <c r="ED121" s="41">
        <f t="shared" si="92"/>
        <v>0</v>
      </c>
      <c r="EE121" s="41">
        <f t="shared" si="92"/>
        <v>0</v>
      </c>
      <c r="EF121" s="41">
        <f t="shared" si="92"/>
        <v>0</v>
      </c>
      <c r="EG121" s="41">
        <f t="shared" si="92"/>
        <v>0</v>
      </c>
      <c r="EH121" s="41">
        <f t="shared" si="92"/>
        <v>0</v>
      </c>
      <c r="EI121" s="41">
        <f t="shared" si="92"/>
        <v>0</v>
      </c>
      <c r="EJ121" s="41">
        <f t="shared" si="94"/>
        <v>0</v>
      </c>
      <c r="EK121" s="41">
        <f t="shared" si="94"/>
        <v>0</v>
      </c>
      <c r="EL121" s="41">
        <f t="shared" si="94"/>
        <v>0</v>
      </c>
      <c r="EM121" s="41">
        <f t="shared" si="94"/>
        <v>0</v>
      </c>
      <c r="EN121" s="41">
        <f t="shared" si="94"/>
        <v>0</v>
      </c>
      <c r="EO121" s="41">
        <f t="shared" si="94"/>
        <v>0</v>
      </c>
      <c r="EP121" s="41">
        <f t="shared" si="94"/>
        <v>0</v>
      </c>
      <c r="EQ121" s="41">
        <f t="shared" si="94"/>
        <v>0</v>
      </c>
      <c r="ER121" s="41">
        <f t="shared" si="94"/>
        <v>0</v>
      </c>
      <c r="ES121" s="41">
        <f t="shared" si="86"/>
        <v>0</v>
      </c>
      <c r="ET121" s="41">
        <f t="shared" si="86"/>
        <v>0</v>
      </c>
      <c r="EU121" s="41">
        <f t="shared" si="86"/>
        <v>0</v>
      </c>
      <c r="EV121" s="41">
        <f t="shared" si="86"/>
        <v>0</v>
      </c>
      <c r="EW121" s="41">
        <f t="shared" si="78"/>
        <v>0</v>
      </c>
      <c r="EX121" s="41">
        <f t="shared" si="78"/>
        <v>0</v>
      </c>
      <c r="EY121" s="41">
        <f t="shared" si="78"/>
        <v>0</v>
      </c>
      <c r="EZ121" s="41">
        <f t="shared" si="78"/>
        <v>0</v>
      </c>
      <c r="FA121" s="41">
        <f t="shared" si="78"/>
        <v>0</v>
      </c>
      <c r="FB121" s="41">
        <f t="shared" si="78"/>
        <v>0</v>
      </c>
      <c r="FC121" s="41">
        <f t="shared" si="78"/>
        <v>0</v>
      </c>
      <c r="FD121" s="41">
        <f t="shared" si="78"/>
        <v>0</v>
      </c>
      <c r="FE121" s="41">
        <f t="shared" si="78"/>
        <v>0</v>
      </c>
      <c r="FF121" s="41">
        <f t="shared" si="93"/>
        <v>0</v>
      </c>
      <c r="FG121" s="41">
        <f t="shared" si="93"/>
        <v>0</v>
      </c>
      <c r="FH121" s="41">
        <f t="shared" si="93"/>
        <v>0</v>
      </c>
      <c r="FI121" s="41">
        <f t="shared" si="93"/>
        <v>0</v>
      </c>
      <c r="FJ121" s="41">
        <f t="shared" si="93"/>
        <v>0</v>
      </c>
      <c r="FK121" s="41">
        <f t="shared" si="93"/>
        <v>0</v>
      </c>
      <c r="FL121" s="41">
        <f t="shared" si="93"/>
        <v>0</v>
      </c>
      <c r="FM121" s="41">
        <f t="shared" si="93"/>
        <v>0</v>
      </c>
      <c r="FN121" s="41">
        <f t="shared" si="93"/>
        <v>0</v>
      </c>
      <c r="FO121" s="41">
        <f t="shared" si="93"/>
        <v>0</v>
      </c>
      <c r="FP121" s="41">
        <f t="shared" si="95"/>
        <v>0</v>
      </c>
      <c r="FQ121" s="41">
        <f t="shared" si="95"/>
        <v>0</v>
      </c>
      <c r="FR121" s="41">
        <f t="shared" si="95"/>
        <v>0</v>
      </c>
      <c r="FS121" s="41">
        <f t="shared" si="95"/>
        <v>0</v>
      </c>
      <c r="FT121" s="41">
        <f t="shared" si="95"/>
        <v>0</v>
      </c>
      <c r="FU121" s="41">
        <f t="shared" si="95"/>
        <v>0</v>
      </c>
      <c r="FV121" s="41">
        <f t="shared" si="95"/>
        <v>0</v>
      </c>
      <c r="FW121" s="41">
        <f t="shared" si="95"/>
        <v>0</v>
      </c>
      <c r="FX121" s="41">
        <f t="shared" si="95"/>
        <v>0</v>
      </c>
      <c r="FY121" s="41">
        <f t="shared" si="87"/>
        <v>0</v>
      </c>
      <c r="FZ121" s="41">
        <f t="shared" si="87"/>
        <v>0</v>
      </c>
      <c r="GA121" s="41">
        <f t="shared" si="87"/>
        <v>0</v>
      </c>
      <c r="GB121" s="41">
        <f t="shared" si="87"/>
        <v>0</v>
      </c>
      <c r="GC121" s="41">
        <f t="shared" si="80"/>
        <v>0</v>
      </c>
      <c r="GD121" s="41">
        <f t="shared" si="80"/>
        <v>0</v>
      </c>
      <c r="GE121" s="41">
        <f t="shared" si="80"/>
        <v>0</v>
      </c>
      <c r="GF121" s="41">
        <f t="shared" si="80"/>
        <v>0</v>
      </c>
      <c r="GG121" s="41">
        <f t="shared" si="80"/>
        <v>0</v>
      </c>
      <c r="GH121" s="41">
        <f t="shared" si="66"/>
        <v>0</v>
      </c>
      <c r="GI121" s="41">
        <f t="shared" si="66"/>
        <v>0</v>
      </c>
      <c r="GJ121" s="41">
        <f t="shared" si="66"/>
        <v>0</v>
      </c>
      <c r="GK121" s="41">
        <f t="shared" si="66"/>
        <v>0</v>
      </c>
      <c r="GL121" s="41">
        <f t="shared" si="66"/>
        <v>0</v>
      </c>
      <c r="GM121" s="41">
        <f t="shared" si="89"/>
        <v>0</v>
      </c>
      <c r="GN121" s="41">
        <f t="shared" si="89"/>
        <v>0</v>
      </c>
      <c r="GO121" s="41">
        <f t="shared" si="89"/>
        <v>0</v>
      </c>
      <c r="GP121" s="41">
        <f t="shared" si="89"/>
        <v>0</v>
      </c>
      <c r="GQ121" s="41">
        <f t="shared" si="89"/>
        <v>0</v>
      </c>
      <c r="GR121" s="41">
        <f t="shared" si="89"/>
        <v>0</v>
      </c>
      <c r="GS121" s="41">
        <f t="shared" si="89"/>
        <v>0</v>
      </c>
      <c r="GT121" s="41">
        <f t="shared" si="89"/>
        <v>0</v>
      </c>
      <c r="GU121" s="41">
        <f t="shared" si="89"/>
        <v>0</v>
      </c>
      <c r="GV121" s="41">
        <f t="shared" si="89"/>
        <v>0</v>
      </c>
      <c r="GW121" s="41">
        <f t="shared" si="89"/>
        <v>0</v>
      </c>
      <c r="GX121" s="41">
        <f t="shared" si="89"/>
        <v>0</v>
      </c>
      <c r="GY121" s="41">
        <f t="shared" si="89"/>
        <v>0</v>
      </c>
      <c r="GZ121" s="41">
        <f t="shared" si="89"/>
        <v>0</v>
      </c>
      <c r="HA121" s="41">
        <f t="shared" si="89"/>
        <v>0</v>
      </c>
      <c r="HB121" s="41">
        <f t="shared" si="96"/>
        <v>0</v>
      </c>
      <c r="HC121" s="41">
        <f t="shared" si="96"/>
        <v>0</v>
      </c>
      <c r="HD121" s="41">
        <f t="shared" si="96"/>
        <v>0</v>
      </c>
      <c r="HE121" s="41">
        <f t="shared" si="96"/>
        <v>0</v>
      </c>
      <c r="HF121" s="41">
        <f t="shared" si="96"/>
        <v>0</v>
      </c>
      <c r="HG121" s="41">
        <f t="shared" si="96"/>
        <v>0</v>
      </c>
      <c r="HH121" s="41">
        <f t="shared" si="91"/>
        <v>0</v>
      </c>
      <c r="HI121" s="41">
        <f t="shared" si="91"/>
        <v>0</v>
      </c>
      <c r="HJ121" s="41">
        <f t="shared" si="91"/>
        <v>0</v>
      </c>
    </row>
    <row r="122" spans="1:218" ht="14.4" x14ac:dyDescent="0.3">
      <c r="A122" s="42">
        <v>119</v>
      </c>
      <c r="B122" s="43">
        <f>'CMM4 - AUX CALC'!$DP$67</f>
        <v>0</v>
      </c>
      <c r="DQ122" s="41">
        <f>$B122/(_xlfn.SINGLE(PrazoConcessao)*12-DQ$3+1)</f>
        <v>0</v>
      </c>
      <c r="DR122" s="41">
        <f t="shared" ref="DR122:DY129" si="97">DQ122</f>
        <v>0</v>
      </c>
      <c r="DS122" s="41">
        <f t="shared" si="97"/>
        <v>0</v>
      </c>
      <c r="DT122" s="41">
        <f t="shared" si="97"/>
        <v>0</v>
      </c>
      <c r="DU122" s="41">
        <f t="shared" si="97"/>
        <v>0</v>
      </c>
      <c r="DV122" s="41">
        <f t="shared" si="97"/>
        <v>0</v>
      </c>
      <c r="DW122" s="41">
        <f t="shared" si="97"/>
        <v>0</v>
      </c>
      <c r="DX122" s="41">
        <f t="shared" si="97"/>
        <v>0</v>
      </c>
      <c r="DY122" s="41">
        <f t="shared" si="97"/>
        <v>0</v>
      </c>
      <c r="DZ122" s="41">
        <f t="shared" si="92"/>
        <v>0</v>
      </c>
      <c r="EA122" s="41">
        <f t="shared" si="92"/>
        <v>0</v>
      </c>
      <c r="EB122" s="41">
        <f t="shared" si="92"/>
        <v>0</v>
      </c>
      <c r="EC122" s="41">
        <f t="shared" si="92"/>
        <v>0</v>
      </c>
      <c r="ED122" s="41">
        <f t="shared" si="92"/>
        <v>0</v>
      </c>
      <c r="EE122" s="41">
        <f t="shared" si="92"/>
        <v>0</v>
      </c>
      <c r="EF122" s="41">
        <f t="shared" si="92"/>
        <v>0</v>
      </c>
      <c r="EG122" s="41">
        <f t="shared" si="92"/>
        <v>0</v>
      </c>
      <c r="EH122" s="41">
        <f t="shared" si="92"/>
        <v>0</v>
      </c>
      <c r="EI122" s="41">
        <f t="shared" si="92"/>
        <v>0</v>
      </c>
      <c r="EJ122" s="41">
        <f t="shared" si="94"/>
        <v>0</v>
      </c>
      <c r="EK122" s="41">
        <f t="shared" si="94"/>
        <v>0</v>
      </c>
      <c r="EL122" s="41">
        <f t="shared" si="94"/>
        <v>0</v>
      </c>
      <c r="EM122" s="41">
        <f t="shared" si="94"/>
        <v>0</v>
      </c>
      <c r="EN122" s="41">
        <f t="shared" si="94"/>
        <v>0</v>
      </c>
      <c r="EO122" s="41">
        <f t="shared" si="94"/>
        <v>0</v>
      </c>
      <c r="EP122" s="41">
        <f t="shared" si="94"/>
        <v>0</v>
      </c>
      <c r="EQ122" s="41">
        <f t="shared" si="94"/>
        <v>0</v>
      </c>
      <c r="ER122" s="41">
        <f t="shared" si="94"/>
        <v>0</v>
      </c>
      <c r="ES122" s="41">
        <f t="shared" si="86"/>
        <v>0</v>
      </c>
      <c r="ET122" s="41">
        <f t="shared" si="86"/>
        <v>0</v>
      </c>
      <c r="EU122" s="41">
        <f t="shared" si="86"/>
        <v>0</v>
      </c>
      <c r="EV122" s="41">
        <f t="shared" si="86"/>
        <v>0</v>
      </c>
      <c r="EW122" s="41">
        <f t="shared" si="78"/>
        <v>0</v>
      </c>
      <c r="EX122" s="41">
        <f t="shared" si="78"/>
        <v>0</v>
      </c>
      <c r="EY122" s="41">
        <f t="shared" si="78"/>
        <v>0</v>
      </c>
      <c r="EZ122" s="41">
        <f t="shared" si="78"/>
        <v>0</v>
      </c>
      <c r="FA122" s="41">
        <f t="shared" si="78"/>
        <v>0</v>
      </c>
      <c r="FB122" s="41">
        <f t="shared" si="78"/>
        <v>0</v>
      </c>
      <c r="FC122" s="41">
        <f t="shared" si="78"/>
        <v>0</v>
      </c>
      <c r="FD122" s="41">
        <f t="shared" si="78"/>
        <v>0</v>
      </c>
      <c r="FE122" s="41">
        <f t="shared" si="78"/>
        <v>0</v>
      </c>
      <c r="FF122" s="41">
        <f t="shared" si="93"/>
        <v>0</v>
      </c>
      <c r="FG122" s="41">
        <f t="shared" si="93"/>
        <v>0</v>
      </c>
      <c r="FH122" s="41">
        <f t="shared" si="93"/>
        <v>0</v>
      </c>
      <c r="FI122" s="41">
        <f t="shared" si="93"/>
        <v>0</v>
      </c>
      <c r="FJ122" s="41">
        <f t="shared" si="93"/>
        <v>0</v>
      </c>
      <c r="FK122" s="41">
        <f t="shared" si="93"/>
        <v>0</v>
      </c>
      <c r="FL122" s="41">
        <f t="shared" si="93"/>
        <v>0</v>
      </c>
      <c r="FM122" s="41">
        <f t="shared" si="93"/>
        <v>0</v>
      </c>
      <c r="FN122" s="41">
        <f t="shared" si="93"/>
        <v>0</v>
      </c>
      <c r="FO122" s="41">
        <f t="shared" si="93"/>
        <v>0</v>
      </c>
      <c r="FP122" s="41">
        <f t="shared" si="95"/>
        <v>0</v>
      </c>
      <c r="FQ122" s="41">
        <f t="shared" si="95"/>
        <v>0</v>
      </c>
      <c r="FR122" s="41">
        <f t="shared" si="95"/>
        <v>0</v>
      </c>
      <c r="FS122" s="41">
        <f t="shared" si="95"/>
        <v>0</v>
      </c>
      <c r="FT122" s="41">
        <f t="shared" si="95"/>
        <v>0</v>
      </c>
      <c r="FU122" s="41">
        <f t="shared" si="95"/>
        <v>0</v>
      </c>
      <c r="FV122" s="41">
        <f t="shared" si="95"/>
        <v>0</v>
      </c>
      <c r="FW122" s="41">
        <f t="shared" si="95"/>
        <v>0</v>
      </c>
      <c r="FX122" s="41">
        <f t="shared" si="95"/>
        <v>0</v>
      </c>
      <c r="FY122" s="41">
        <f t="shared" si="87"/>
        <v>0</v>
      </c>
      <c r="FZ122" s="41">
        <f t="shared" si="87"/>
        <v>0</v>
      </c>
      <c r="GA122" s="41">
        <f t="shared" si="87"/>
        <v>0</v>
      </c>
      <c r="GB122" s="41">
        <f t="shared" si="87"/>
        <v>0</v>
      </c>
      <c r="GC122" s="41">
        <f t="shared" si="80"/>
        <v>0</v>
      </c>
      <c r="GD122" s="41">
        <f t="shared" si="80"/>
        <v>0</v>
      </c>
      <c r="GE122" s="41">
        <f t="shared" si="80"/>
        <v>0</v>
      </c>
      <c r="GF122" s="41">
        <f t="shared" si="80"/>
        <v>0</v>
      </c>
      <c r="GG122" s="41">
        <f t="shared" si="80"/>
        <v>0</v>
      </c>
      <c r="GH122" s="41">
        <f t="shared" si="66"/>
        <v>0</v>
      </c>
      <c r="GI122" s="41">
        <f t="shared" si="66"/>
        <v>0</v>
      </c>
      <c r="GJ122" s="41">
        <f t="shared" si="66"/>
        <v>0</v>
      </c>
      <c r="GK122" s="41">
        <f t="shared" si="66"/>
        <v>0</v>
      </c>
      <c r="GL122" s="41">
        <f t="shared" si="66"/>
        <v>0</v>
      </c>
      <c r="GM122" s="41">
        <f t="shared" si="89"/>
        <v>0</v>
      </c>
      <c r="GN122" s="41">
        <f t="shared" si="89"/>
        <v>0</v>
      </c>
      <c r="GO122" s="41">
        <f t="shared" si="89"/>
        <v>0</v>
      </c>
      <c r="GP122" s="41">
        <f t="shared" si="89"/>
        <v>0</v>
      </c>
      <c r="GQ122" s="41">
        <f t="shared" si="89"/>
        <v>0</v>
      </c>
      <c r="GR122" s="41">
        <f t="shared" si="89"/>
        <v>0</v>
      </c>
      <c r="GS122" s="41">
        <f t="shared" si="89"/>
        <v>0</v>
      </c>
      <c r="GT122" s="41">
        <f t="shared" si="89"/>
        <v>0</v>
      </c>
      <c r="GU122" s="41">
        <f t="shared" si="89"/>
        <v>0</v>
      </c>
      <c r="GV122" s="41">
        <f t="shared" si="89"/>
        <v>0</v>
      </c>
      <c r="GW122" s="41">
        <f t="shared" si="89"/>
        <v>0</v>
      </c>
      <c r="GX122" s="41">
        <f t="shared" si="89"/>
        <v>0</v>
      </c>
      <c r="GY122" s="41">
        <f t="shared" si="89"/>
        <v>0</v>
      </c>
      <c r="GZ122" s="41">
        <f t="shared" si="89"/>
        <v>0</v>
      </c>
      <c r="HA122" s="41">
        <f t="shared" si="89"/>
        <v>0</v>
      </c>
      <c r="HB122" s="41">
        <f t="shared" si="96"/>
        <v>0</v>
      </c>
      <c r="HC122" s="41">
        <f t="shared" si="96"/>
        <v>0</v>
      </c>
      <c r="HD122" s="41">
        <f t="shared" si="96"/>
        <v>0</v>
      </c>
      <c r="HE122" s="41">
        <f t="shared" si="96"/>
        <v>0</v>
      </c>
      <c r="HF122" s="41">
        <f t="shared" si="96"/>
        <v>0</v>
      </c>
      <c r="HG122" s="41">
        <f t="shared" si="96"/>
        <v>0</v>
      </c>
      <c r="HH122" s="41">
        <f t="shared" si="91"/>
        <v>0</v>
      </c>
      <c r="HI122" s="41">
        <f t="shared" si="91"/>
        <v>0</v>
      </c>
      <c r="HJ122" s="41">
        <f t="shared" si="91"/>
        <v>0</v>
      </c>
    </row>
    <row r="123" spans="1:218" ht="14.4" x14ac:dyDescent="0.3">
      <c r="A123" s="42">
        <v>120</v>
      </c>
      <c r="B123" s="43">
        <f>'CMM4 - AUX CALC'!$DQ$67</f>
        <v>0</v>
      </c>
      <c r="DR123" s="41">
        <f>$B123/(_xlfn.SINGLE(PrazoConcessao)*12-DR$3+1)</f>
        <v>0</v>
      </c>
      <c r="DS123" s="41">
        <f t="shared" si="97"/>
        <v>0</v>
      </c>
      <c r="DT123" s="41">
        <f t="shared" si="97"/>
        <v>0</v>
      </c>
      <c r="DU123" s="41">
        <f t="shared" si="97"/>
        <v>0</v>
      </c>
      <c r="DV123" s="41">
        <f t="shared" si="97"/>
        <v>0</v>
      </c>
      <c r="DW123" s="41">
        <f t="shared" si="97"/>
        <v>0</v>
      </c>
      <c r="DX123" s="41">
        <f t="shared" si="97"/>
        <v>0</v>
      </c>
      <c r="DY123" s="41">
        <f t="shared" si="97"/>
        <v>0</v>
      </c>
      <c r="DZ123" s="41">
        <f t="shared" si="92"/>
        <v>0</v>
      </c>
      <c r="EA123" s="41">
        <f t="shared" si="92"/>
        <v>0</v>
      </c>
      <c r="EB123" s="41">
        <f t="shared" si="92"/>
        <v>0</v>
      </c>
      <c r="EC123" s="41">
        <f t="shared" si="92"/>
        <v>0</v>
      </c>
      <c r="ED123" s="41">
        <f t="shared" si="92"/>
        <v>0</v>
      </c>
      <c r="EE123" s="41">
        <f t="shared" si="92"/>
        <v>0</v>
      </c>
      <c r="EF123" s="41">
        <f t="shared" si="92"/>
        <v>0</v>
      </c>
      <c r="EG123" s="41">
        <f t="shared" si="92"/>
        <v>0</v>
      </c>
      <c r="EH123" s="41">
        <f t="shared" si="92"/>
        <v>0</v>
      </c>
      <c r="EI123" s="41">
        <f t="shared" si="92"/>
        <v>0</v>
      </c>
      <c r="EJ123" s="41">
        <f t="shared" si="94"/>
        <v>0</v>
      </c>
      <c r="EK123" s="41">
        <f t="shared" si="94"/>
        <v>0</v>
      </c>
      <c r="EL123" s="41">
        <f t="shared" si="94"/>
        <v>0</v>
      </c>
      <c r="EM123" s="41">
        <f t="shared" si="94"/>
        <v>0</v>
      </c>
      <c r="EN123" s="41">
        <f t="shared" si="94"/>
        <v>0</v>
      </c>
      <c r="EO123" s="41">
        <f t="shared" si="94"/>
        <v>0</v>
      </c>
      <c r="EP123" s="41">
        <f t="shared" si="94"/>
        <v>0</v>
      </c>
      <c r="EQ123" s="41">
        <f t="shared" si="94"/>
        <v>0</v>
      </c>
      <c r="ER123" s="41">
        <f t="shared" si="94"/>
        <v>0</v>
      </c>
      <c r="ES123" s="41">
        <f t="shared" si="86"/>
        <v>0</v>
      </c>
      <c r="ET123" s="41">
        <f t="shared" si="86"/>
        <v>0</v>
      </c>
      <c r="EU123" s="41">
        <f t="shared" si="86"/>
        <v>0</v>
      </c>
      <c r="EV123" s="41">
        <f t="shared" si="86"/>
        <v>0</v>
      </c>
      <c r="EW123" s="41">
        <f t="shared" si="78"/>
        <v>0</v>
      </c>
      <c r="EX123" s="41">
        <f t="shared" si="78"/>
        <v>0</v>
      </c>
      <c r="EY123" s="41">
        <f t="shared" si="78"/>
        <v>0</v>
      </c>
      <c r="EZ123" s="41">
        <f t="shared" si="78"/>
        <v>0</v>
      </c>
      <c r="FA123" s="41">
        <f t="shared" si="78"/>
        <v>0</v>
      </c>
      <c r="FB123" s="41">
        <f t="shared" si="78"/>
        <v>0</v>
      </c>
      <c r="FC123" s="41">
        <f t="shared" si="78"/>
        <v>0</v>
      </c>
      <c r="FD123" s="41">
        <f t="shared" si="78"/>
        <v>0</v>
      </c>
      <c r="FE123" s="41">
        <f t="shared" si="78"/>
        <v>0</v>
      </c>
      <c r="FF123" s="41">
        <f t="shared" si="93"/>
        <v>0</v>
      </c>
      <c r="FG123" s="41">
        <f t="shared" si="93"/>
        <v>0</v>
      </c>
      <c r="FH123" s="41">
        <f t="shared" si="93"/>
        <v>0</v>
      </c>
      <c r="FI123" s="41">
        <f t="shared" si="93"/>
        <v>0</v>
      </c>
      <c r="FJ123" s="41">
        <f t="shared" si="93"/>
        <v>0</v>
      </c>
      <c r="FK123" s="41">
        <f t="shared" si="93"/>
        <v>0</v>
      </c>
      <c r="FL123" s="41">
        <f t="shared" si="93"/>
        <v>0</v>
      </c>
      <c r="FM123" s="41">
        <f t="shared" si="93"/>
        <v>0</v>
      </c>
      <c r="FN123" s="41">
        <f t="shared" si="93"/>
        <v>0</v>
      </c>
      <c r="FO123" s="41">
        <f t="shared" si="93"/>
        <v>0</v>
      </c>
      <c r="FP123" s="41">
        <f t="shared" si="95"/>
        <v>0</v>
      </c>
      <c r="FQ123" s="41">
        <f t="shared" si="95"/>
        <v>0</v>
      </c>
      <c r="FR123" s="41">
        <f t="shared" si="95"/>
        <v>0</v>
      </c>
      <c r="FS123" s="41">
        <f t="shared" si="95"/>
        <v>0</v>
      </c>
      <c r="FT123" s="41">
        <f t="shared" si="95"/>
        <v>0</v>
      </c>
      <c r="FU123" s="41">
        <f t="shared" si="95"/>
        <v>0</v>
      </c>
      <c r="FV123" s="41">
        <f t="shared" si="95"/>
        <v>0</v>
      </c>
      <c r="FW123" s="41">
        <f t="shared" si="95"/>
        <v>0</v>
      </c>
      <c r="FX123" s="41">
        <f t="shared" si="95"/>
        <v>0</v>
      </c>
      <c r="FY123" s="41">
        <f t="shared" si="87"/>
        <v>0</v>
      </c>
      <c r="FZ123" s="41">
        <f t="shared" si="87"/>
        <v>0</v>
      </c>
      <c r="GA123" s="41">
        <f t="shared" si="87"/>
        <v>0</v>
      </c>
      <c r="GB123" s="41">
        <f t="shared" si="87"/>
        <v>0</v>
      </c>
      <c r="GC123" s="41">
        <f t="shared" si="80"/>
        <v>0</v>
      </c>
      <c r="GD123" s="41">
        <f t="shared" si="80"/>
        <v>0</v>
      </c>
      <c r="GE123" s="41">
        <f t="shared" si="80"/>
        <v>0</v>
      </c>
      <c r="GF123" s="41">
        <f t="shared" si="80"/>
        <v>0</v>
      </c>
      <c r="GG123" s="41">
        <f t="shared" si="80"/>
        <v>0</v>
      </c>
      <c r="GH123" s="41">
        <f t="shared" si="66"/>
        <v>0</v>
      </c>
      <c r="GI123" s="41">
        <f t="shared" si="66"/>
        <v>0</v>
      </c>
      <c r="GJ123" s="41">
        <f t="shared" si="66"/>
        <v>0</v>
      </c>
      <c r="GK123" s="41">
        <f t="shared" si="66"/>
        <v>0</v>
      </c>
      <c r="GL123" s="41">
        <f t="shared" si="66"/>
        <v>0</v>
      </c>
      <c r="GM123" s="41">
        <f t="shared" si="89"/>
        <v>0</v>
      </c>
      <c r="GN123" s="41">
        <f t="shared" si="89"/>
        <v>0</v>
      </c>
      <c r="GO123" s="41">
        <f t="shared" si="89"/>
        <v>0</v>
      </c>
      <c r="GP123" s="41">
        <f t="shared" si="89"/>
        <v>0</v>
      </c>
      <c r="GQ123" s="41">
        <f t="shared" si="89"/>
        <v>0</v>
      </c>
      <c r="GR123" s="41">
        <f t="shared" si="89"/>
        <v>0</v>
      </c>
      <c r="GS123" s="41">
        <f t="shared" si="89"/>
        <v>0</v>
      </c>
      <c r="GT123" s="41">
        <f t="shared" si="89"/>
        <v>0</v>
      </c>
      <c r="GU123" s="41">
        <f t="shared" si="89"/>
        <v>0</v>
      </c>
      <c r="GV123" s="41">
        <f t="shared" si="89"/>
        <v>0</v>
      </c>
      <c r="GW123" s="41">
        <f t="shared" si="89"/>
        <v>0</v>
      </c>
      <c r="GX123" s="41">
        <f t="shared" si="89"/>
        <v>0</v>
      </c>
      <c r="GY123" s="41">
        <f t="shared" si="89"/>
        <v>0</v>
      </c>
      <c r="GZ123" s="41">
        <f t="shared" si="89"/>
        <v>0</v>
      </c>
      <c r="HA123" s="41">
        <f t="shared" si="89"/>
        <v>0</v>
      </c>
      <c r="HB123" s="41">
        <f t="shared" si="96"/>
        <v>0</v>
      </c>
      <c r="HC123" s="41">
        <f t="shared" si="96"/>
        <v>0</v>
      </c>
      <c r="HD123" s="41">
        <f t="shared" si="96"/>
        <v>0</v>
      </c>
      <c r="HE123" s="41">
        <f t="shared" si="96"/>
        <v>0</v>
      </c>
      <c r="HF123" s="41">
        <f t="shared" si="96"/>
        <v>0</v>
      </c>
      <c r="HG123" s="41">
        <f t="shared" si="96"/>
        <v>0</v>
      </c>
      <c r="HH123" s="41">
        <f t="shared" si="91"/>
        <v>0</v>
      </c>
      <c r="HI123" s="41">
        <f t="shared" si="91"/>
        <v>0</v>
      </c>
      <c r="HJ123" s="41">
        <f t="shared" si="91"/>
        <v>0</v>
      </c>
    </row>
    <row r="124" spans="1:218" ht="14.4" x14ac:dyDescent="0.3">
      <c r="A124" s="42">
        <v>121</v>
      </c>
      <c r="B124" s="43">
        <f>'CMM4 - AUX CALC'!$DR$67</f>
        <v>0</v>
      </c>
      <c r="DS124" s="41">
        <f>$B124/(_xlfn.SINGLE(PrazoConcessao)*12-DS$3+1)</f>
        <v>0</v>
      </c>
      <c r="DT124" s="41">
        <f t="shared" si="97"/>
        <v>0</v>
      </c>
      <c r="DU124" s="41">
        <f t="shared" si="97"/>
        <v>0</v>
      </c>
      <c r="DV124" s="41">
        <f t="shared" si="97"/>
        <v>0</v>
      </c>
      <c r="DW124" s="41">
        <f t="shared" si="97"/>
        <v>0</v>
      </c>
      <c r="DX124" s="41">
        <f t="shared" si="97"/>
        <v>0</v>
      </c>
      <c r="DY124" s="41">
        <f t="shared" si="97"/>
        <v>0</v>
      </c>
      <c r="DZ124" s="41">
        <f t="shared" si="92"/>
        <v>0</v>
      </c>
      <c r="EA124" s="41">
        <f t="shared" si="92"/>
        <v>0</v>
      </c>
      <c r="EB124" s="41">
        <f t="shared" si="92"/>
        <v>0</v>
      </c>
      <c r="EC124" s="41">
        <f t="shared" si="92"/>
        <v>0</v>
      </c>
      <c r="ED124" s="41">
        <f t="shared" si="92"/>
        <v>0</v>
      </c>
      <c r="EE124" s="41">
        <f t="shared" si="92"/>
        <v>0</v>
      </c>
      <c r="EF124" s="41">
        <f t="shared" si="92"/>
        <v>0</v>
      </c>
      <c r="EG124" s="41">
        <f t="shared" si="92"/>
        <v>0</v>
      </c>
      <c r="EH124" s="41">
        <f t="shared" si="92"/>
        <v>0</v>
      </c>
      <c r="EI124" s="41">
        <f t="shared" si="92"/>
        <v>0</v>
      </c>
      <c r="EJ124" s="41">
        <f t="shared" si="94"/>
        <v>0</v>
      </c>
      <c r="EK124" s="41">
        <f t="shared" si="94"/>
        <v>0</v>
      </c>
      <c r="EL124" s="41">
        <f t="shared" si="94"/>
        <v>0</v>
      </c>
      <c r="EM124" s="41">
        <f t="shared" si="94"/>
        <v>0</v>
      </c>
      <c r="EN124" s="41">
        <f t="shared" si="94"/>
        <v>0</v>
      </c>
      <c r="EO124" s="41">
        <f t="shared" si="94"/>
        <v>0</v>
      </c>
      <c r="EP124" s="41">
        <f t="shared" si="94"/>
        <v>0</v>
      </c>
      <c r="EQ124" s="41">
        <f t="shared" si="94"/>
        <v>0</v>
      </c>
      <c r="ER124" s="41">
        <f t="shared" si="94"/>
        <v>0</v>
      </c>
      <c r="ES124" s="41">
        <f t="shared" si="86"/>
        <v>0</v>
      </c>
      <c r="ET124" s="41">
        <f t="shared" si="86"/>
        <v>0</v>
      </c>
      <c r="EU124" s="41">
        <f t="shared" si="86"/>
        <v>0</v>
      </c>
      <c r="EV124" s="41">
        <f t="shared" si="86"/>
        <v>0</v>
      </c>
      <c r="EW124" s="41">
        <f t="shared" si="78"/>
        <v>0</v>
      </c>
      <c r="EX124" s="41">
        <f t="shared" si="78"/>
        <v>0</v>
      </c>
      <c r="EY124" s="41">
        <f t="shared" si="78"/>
        <v>0</v>
      </c>
      <c r="EZ124" s="41">
        <f t="shared" si="78"/>
        <v>0</v>
      </c>
      <c r="FA124" s="41">
        <f t="shared" si="78"/>
        <v>0</v>
      </c>
      <c r="FB124" s="41">
        <f t="shared" si="78"/>
        <v>0</v>
      </c>
      <c r="FC124" s="41">
        <f t="shared" si="78"/>
        <v>0</v>
      </c>
      <c r="FD124" s="41">
        <f t="shared" si="78"/>
        <v>0</v>
      </c>
      <c r="FE124" s="41">
        <f t="shared" si="78"/>
        <v>0</v>
      </c>
      <c r="FF124" s="41">
        <f t="shared" si="93"/>
        <v>0</v>
      </c>
      <c r="FG124" s="41">
        <f t="shared" si="93"/>
        <v>0</v>
      </c>
      <c r="FH124" s="41">
        <f t="shared" si="93"/>
        <v>0</v>
      </c>
      <c r="FI124" s="41">
        <f t="shared" si="93"/>
        <v>0</v>
      </c>
      <c r="FJ124" s="41">
        <f t="shared" si="93"/>
        <v>0</v>
      </c>
      <c r="FK124" s="41">
        <f t="shared" si="93"/>
        <v>0</v>
      </c>
      <c r="FL124" s="41">
        <f t="shared" si="93"/>
        <v>0</v>
      </c>
      <c r="FM124" s="41">
        <f t="shared" si="93"/>
        <v>0</v>
      </c>
      <c r="FN124" s="41">
        <f t="shared" si="93"/>
        <v>0</v>
      </c>
      <c r="FO124" s="41">
        <f t="shared" si="93"/>
        <v>0</v>
      </c>
      <c r="FP124" s="41">
        <f t="shared" si="95"/>
        <v>0</v>
      </c>
      <c r="FQ124" s="41">
        <f t="shared" si="95"/>
        <v>0</v>
      </c>
      <c r="FR124" s="41">
        <f t="shared" si="95"/>
        <v>0</v>
      </c>
      <c r="FS124" s="41">
        <f t="shared" si="95"/>
        <v>0</v>
      </c>
      <c r="FT124" s="41">
        <f t="shared" si="95"/>
        <v>0</v>
      </c>
      <c r="FU124" s="41">
        <f t="shared" si="95"/>
        <v>0</v>
      </c>
      <c r="FV124" s="41">
        <f t="shared" si="95"/>
        <v>0</v>
      </c>
      <c r="FW124" s="41">
        <f t="shared" si="95"/>
        <v>0</v>
      </c>
      <c r="FX124" s="41">
        <f t="shared" si="95"/>
        <v>0</v>
      </c>
      <c r="FY124" s="41">
        <f t="shared" si="87"/>
        <v>0</v>
      </c>
      <c r="FZ124" s="41">
        <f t="shared" si="87"/>
        <v>0</v>
      </c>
      <c r="GA124" s="41">
        <f t="shared" si="87"/>
        <v>0</v>
      </c>
      <c r="GB124" s="41">
        <f t="shared" si="87"/>
        <v>0</v>
      </c>
      <c r="GC124" s="41">
        <f t="shared" si="80"/>
        <v>0</v>
      </c>
      <c r="GD124" s="41">
        <f t="shared" si="80"/>
        <v>0</v>
      </c>
      <c r="GE124" s="41">
        <f t="shared" si="80"/>
        <v>0</v>
      </c>
      <c r="GF124" s="41">
        <f t="shared" si="80"/>
        <v>0</v>
      </c>
      <c r="GG124" s="41">
        <f t="shared" si="80"/>
        <v>0</v>
      </c>
      <c r="GH124" s="41">
        <f t="shared" si="66"/>
        <v>0</v>
      </c>
      <c r="GI124" s="41">
        <f t="shared" si="66"/>
        <v>0</v>
      </c>
      <c r="GJ124" s="41">
        <f t="shared" si="66"/>
        <v>0</v>
      </c>
      <c r="GK124" s="41">
        <f t="shared" si="66"/>
        <v>0</v>
      </c>
      <c r="GL124" s="41">
        <f t="shared" si="66"/>
        <v>0</v>
      </c>
      <c r="GM124" s="41">
        <f t="shared" si="89"/>
        <v>0</v>
      </c>
      <c r="GN124" s="41">
        <f t="shared" si="89"/>
        <v>0</v>
      </c>
      <c r="GO124" s="41">
        <f t="shared" si="89"/>
        <v>0</v>
      </c>
      <c r="GP124" s="41">
        <f t="shared" si="89"/>
        <v>0</v>
      </c>
      <c r="GQ124" s="41">
        <f t="shared" si="89"/>
        <v>0</v>
      </c>
      <c r="GR124" s="41">
        <f t="shared" si="89"/>
        <v>0</v>
      </c>
      <c r="GS124" s="41">
        <f t="shared" si="89"/>
        <v>0</v>
      </c>
      <c r="GT124" s="41">
        <f t="shared" si="89"/>
        <v>0</v>
      </c>
      <c r="GU124" s="41">
        <f t="shared" si="89"/>
        <v>0</v>
      </c>
      <c r="GV124" s="41">
        <f t="shared" si="89"/>
        <v>0</v>
      </c>
      <c r="GW124" s="41">
        <f t="shared" si="89"/>
        <v>0</v>
      </c>
      <c r="GX124" s="41">
        <f t="shared" si="89"/>
        <v>0</v>
      </c>
      <c r="GY124" s="41">
        <f t="shared" si="89"/>
        <v>0</v>
      </c>
      <c r="GZ124" s="41">
        <f t="shared" si="89"/>
        <v>0</v>
      </c>
      <c r="HA124" s="41">
        <f t="shared" si="89"/>
        <v>0</v>
      </c>
      <c r="HB124" s="41">
        <f t="shared" si="96"/>
        <v>0</v>
      </c>
      <c r="HC124" s="41">
        <f t="shared" si="96"/>
        <v>0</v>
      </c>
      <c r="HD124" s="41">
        <f t="shared" si="96"/>
        <v>0</v>
      </c>
      <c r="HE124" s="41">
        <f t="shared" si="96"/>
        <v>0</v>
      </c>
      <c r="HF124" s="41">
        <f t="shared" si="96"/>
        <v>0</v>
      </c>
      <c r="HG124" s="41">
        <f t="shared" si="96"/>
        <v>0</v>
      </c>
      <c r="HH124" s="41">
        <f t="shared" si="91"/>
        <v>0</v>
      </c>
      <c r="HI124" s="41">
        <f t="shared" si="91"/>
        <v>0</v>
      </c>
      <c r="HJ124" s="41">
        <f t="shared" si="91"/>
        <v>0</v>
      </c>
    </row>
    <row r="125" spans="1:218" ht="14.4" x14ac:dyDescent="0.3">
      <c r="A125" s="42">
        <v>122</v>
      </c>
      <c r="B125" s="43">
        <f>'CMM4 - AUX CALC'!$DS$67</f>
        <v>0</v>
      </c>
      <c r="DT125" s="41">
        <f>$B125/(_xlfn.SINGLE(PrazoConcessao)*12-DT$3+1)</f>
        <v>0</v>
      </c>
      <c r="DU125" s="41">
        <f t="shared" si="97"/>
        <v>0</v>
      </c>
      <c r="DV125" s="41">
        <f t="shared" si="97"/>
        <v>0</v>
      </c>
      <c r="DW125" s="41">
        <f t="shared" si="97"/>
        <v>0</v>
      </c>
      <c r="DX125" s="41">
        <f t="shared" si="97"/>
        <v>0</v>
      </c>
      <c r="DY125" s="41">
        <f t="shared" si="97"/>
        <v>0</v>
      </c>
      <c r="DZ125" s="41">
        <f t="shared" si="92"/>
        <v>0</v>
      </c>
      <c r="EA125" s="41">
        <f t="shared" si="92"/>
        <v>0</v>
      </c>
      <c r="EB125" s="41">
        <f t="shared" si="92"/>
        <v>0</v>
      </c>
      <c r="EC125" s="41">
        <f t="shared" si="92"/>
        <v>0</v>
      </c>
      <c r="ED125" s="41">
        <f t="shared" si="92"/>
        <v>0</v>
      </c>
      <c r="EE125" s="41">
        <f t="shared" si="92"/>
        <v>0</v>
      </c>
      <c r="EF125" s="41">
        <f t="shared" si="92"/>
        <v>0</v>
      </c>
      <c r="EG125" s="41">
        <f t="shared" si="92"/>
        <v>0</v>
      </c>
      <c r="EH125" s="41">
        <f t="shared" si="92"/>
        <v>0</v>
      </c>
      <c r="EI125" s="41">
        <f t="shared" si="92"/>
        <v>0</v>
      </c>
      <c r="EJ125" s="41">
        <f t="shared" si="94"/>
        <v>0</v>
      </c>
      <c r="EK125" s="41">
        <f t="shared" si="94"/>
        <v>0</v>
      </c>
      <c r="EL125" s="41">
        <f t="shared" si="94"/>
        <v>0</v>
      </c>
      <c r="EM125" s="41">
        <f t="shared" si="94"/>
        <v>0</v>
      </c>
      <c r="EN125" s="41">
        <f t="shared" si="94"/>
        <v>0</v>
      </c>
      <c r="EO125" s="41">
        <f t="shared" si="94"/>
        <v>0</v>
      </c>
      <c r="EP125" s="41">
        <f t="shared" si="94"/>
        <v>0</v>
      </c>
      <c r="EQ125" s="41">
        <f t="shared" si="94"/>
        <v>0</v>
      </c>
      <c r="ER125" s="41">
        <f t="shared" si="94"/>
        <v>0</v>
      </c>
      <c r="ES125" s="41">
        <f t="shared" si="86"/>
        <v>0</v>
      </c>
      <c r="ET125" s="41">
        <f t="shared" si="86"/>
        <v>0</v>
      </c>
      <c r="EU125" s="41">
        <f t="shared" si="86"/>
        <v>0</v>
      </c>
      <c r="EV125" s="41">
        <f t="shared" si="86"/>
        <v>0</v>
      </c>
      <c r="EW125" s="41">
        <f t="shared" si="78"/>
        <v>0</v>
      </c>
      <c r="EX125" s="41">
        <f t="shared" si="78"/>
        <v>0</v>
      </c>
      <c r="EY125" s="41">
        <f t="shared" si="78"/>
        <v>0</v>
      </c>
      <c r="EZ125" s="41">
        <f t="shared" si="78"/>
        <v>0</v>
      </c>
      <c r="FA125" s="41">
        <f t="shared" ref="FA125:FN151" si="98">EZ125</f>
        <v>0</v>
      </c>
      <c r="FB125" s="41">
        <f t="shared" si="98"/>
        <v>0</v>
      </c>
      <c r="FC125" s="41">
        <f t="shared" si="98"/>
        <v>0</v>
      </c>
      <c r="FD125" s="41">
        <f t="shared" si="98"/>
        <v>0</v>
      </c>
      <c r="FE125" s="41">
        <f t="shared" si="98"/>
        <v>0</v>
      </c>
      <c r="FF125" s="41">
        <f t="shared" si="93"/>
        <v>0</v>
      </c>
      <c r="FG125" s="41">
        <f t="shared" si="93"/>
        <v>0</v>
      </c>
      <c r="FH125" s="41">
        <f t="shared" si="93"/>
        <v>0</v>
      </c>
      <c r="FI125" s="41">
        <f t="shared" si="93"/>
        <v>0</v>
      </c>
      <c r="FJ125" s="41">
        <f t="shared" si="93"/>
        <v>0</v>
      </c>
      <c r="FK125" s="41">
        <f t="shared" si="93"/>
        <v>0</v>
      </c>
      <c r="FL125" s="41">
        <f t="shared" si="93"/>
        <v>0</v>
      </c>
      <c r="FM125" s="41">
        <f t="shared" si="93"/>
        <v>0</v>
      </c>
      <c r="FN125" s="41">
        <f t="shared" si="93"/>
        <v>0</v>
      </c>
      <c r="FO125" s="41">
        <f t="shared" si="93"/>
        <v>0</v>
      </c>
      <c r="FP125" s="41">
        <f t="shared" si="95"/>
        <v>0</v>
      </c>
      <c r="FQ125" s="41">
        <f t="shared" si="95"/>
        <v>0</v>
      </c>
      <c r="FR125" s="41">
        <f t="shared" si="95"/>
        <v>0</v>
      </c>
      <c r="FS125" s="41">
        <f t="shared" si="95"/>
        <v>0</v>
      </c>
      <c r="FT125" s="41">
        <f t="shared" si="95"/>
        <v>0</v>
      </c>
      <c r="FU125" s="41">
        <f t="shared" si="95"/>
        <v>0</v>
      </c>
      <c r="FV125" s="41">
        <f t="shared" si="95"/>
        <v>0</v>
      </c>
      <c r="FW125" s="41">
        <f t="shared" si="95"/>
        <v>0</v>
      </c>
      <c r="FX125" s="41">
        <f t="shared" si="95"/>
        <v>0</v>
      </c>
      <c r="FY125" s="41">
        <f t="shared" si="87"/>
        <v>0</v>
      </c>
      <c r="FZ125" s="41">
        <f t="shared" si="87"/>
        <v>0</v>
      </c>
      <c r="GA125" s="41">
        <f t="shared" si="87"/>
        <v>0</v>
      </c>
      <c r="GB125" s="41">
        <f t="shared" si="87"/>
        <v>0</v>
      </c>
      <c r="GC125" s="41">
        <f t="shared" si="80"/>
        <v>0</v>
      </c>
      <c r="GD125" s="41">
        <f t="shared" si="80"/>
        <v>0</v>
      </c>
      <c r="GE125" s="41">
        <f t="shared" si="80"/>
        <v>0</v>
      </c>
      <c r="GF125" s="41">
        <f t="shared" si="80"/>
        <v>0</v>
      </c>
      <c r="GG125" s="41">
        <f t="shared" si="80"/>
        <v>0</v>
      </c>
      <c r="GH125" s="41">
        <f t="shared" si="66"/>
        <v>0</v>
      </c>
      <c r="GI125" s="41">
        <f t="shared" si="66"/>
        <v>0</v>
      </c>
      <c r="GJ125" s="41">
        <f t="shared" si="66"/>
        <v>0</v>
      </c>
      <c r="GK125" s="41">
        <f t="shared" si="66"/>
        <v>0</v>
      </c>
      <c r="GL125" s="41">
        <f t="shared" si="66"/>
        <v>0</v>
      </c>
      <c r="GM125" s="41">
        <f t="shared" si="89"/>
        <v>0</v>
      </c>
      <c r="GN125" s="41">
        <f t="shared" si="89"/>
        <v>0</v>
      </c>
      <c r="GO125" s="41">
        <f t="shared" si="89"/>
        <v>0</v>
      </c>
      <c r="GP125" s="41">
        <f t="shared" si="89"/>
        <v>0</v>
      </c>
      <c r="GQ125" s="41">
        <f t="shared" si="89"/>
        <v>0</v>
      </c>
      <c r="GR125" s="41">
        <f t="shared" si="89"/>
        <v>0</v>
      </c>
      <c r="GS125" s="41">
        <f t="shared" si="89"/>
        <v>0</v>
      </c>
      <c r="GT125" s="41">
        <f t="shared" si="89"/>
        <v>0</v>
      </c>
      <c r="GU125" s="41">
        <f t="shared" si="89"/>
        <v>0</v>
      </c>
      <c r="GV125" s="41">
        <f t="shared" si="89"/>
        <v>0</v>
      </c>
      <c r="GW125" s="41">
        <f t="shared" si="89"/>
        <v>0</v>
      </c>
      <c r="GX125" s="41">
        <f t="shared" si="89"/>
        <v>0</v>
      </c>
      <c r="GY125" s="41">
        <f t="shared" si="89"/>
        <v>0</v>
      </c>
      <c r="GZ125" s="41">
        <f t="shared" si="89"/>
        <v>0</v>
      </c>
      <c r="HA125" s="41">
        <f t="shared" si="89"/>
        <v>0</v>
      </c>
      <c r="HB125" s="41">
        <f t="shared" si="96"/>
        <v>0</v>
      </c>
      <c r="HC125" s="41">
        <f t="shared" si="96"/>
        <v>0</v>
      </c>
      <c r="HD125" s="41">
        <f t="shared" si="96"/>
        <v>0</v>
      </c>
      <c r="HE125" s="41">
        <f t="shared" si="96"/>
        <v>0</v>
      </c>
      <c r="HF125" s="41">
        <f t="shared" si="96"/>
        <v>0</v>
      </c>
      <c r="HG125" s="41">
        <f t="shared" si="96"/>
        <v>0</v>
      </c>
      <c r="HH125" s="41">
        <f t="shared" si="91"/>
        <v>0</v>
      </c>
      <c r="HI125" s="41">
        <f t="shared" si="91"/>
        <v>0</v>
      </c>
      <c r="HJ125" s="41">
        <f t="shared" si="91"/>
        <v>0</v>
      </c>
    </row>
    <row r="126" spans="1:218" ht="14.4" x14ac:dyDescent="0.3">
      <c r="A126" s="42">
        <v>123</v>
      </c>
      <c r="B126" s="43">
        <f>'CMM4 - AUX CALC'!$DT$67</f>
        <v>0</v>
      </c>
      <c r="DU126" s="41">
        <f>$B126/(_xlfn.SINGLE(PrazoConcessao)*12-DU$3+1)</f>
        <v>0</v>
      </c>
      <c r="DV126" s="41">
        <f t="shared" si="97"/>
        <v>0</v>
      </c>
      <c r="DW126" s="41">
        <f t="shared" si="97"/>
        <v>0</v>
      </c>
      <c r="DX126" s="41">
        <f t="shared" si="97"/>
        <v>0</v>
      </c>
      <c r="DY126" s="41">
        <f t="shared" si="97"/>
        <v>0</v>
      </c>
      <c r="DZ126" s="41">
        <f t="shared" si="92"/>
        <v>0</v>
      </c>
      <c r="EA126" s="41">
        <f t="shared" si="92"/>
        <v>0</v>
      </c>
      <c r="EB126" s="41">
        <f t="shared" si="92"/>
        <v>0</v>
      </c>
      <c r="EC126" s="41">
        <f t="shared" si="92"/>
        <v>0</v>
      </c>
      <c r="ED126" s="41">
        <f t="shared" si="92"/>
        <v>0</v>
      </c>
      <c r="EE126" s="41">
        <f t="shared" si="92"/>
        <v>0</v>
      </c>
      <c r="EF126" s="41">
        <f t="shared" si="92"/>
        <v>0</v>
      </c>
      <c r="EG126" s="41">
        <f t="shared" si="92"/>
        <v>0</v>
      </c>
      <c r="EH126" s="41">
        <f t="shared" si="92"/>
        <v>0</v>
      </c>
      <c r="EI126" s="41">
        <f t="shared" si="92"/>
        <v>0</v>
      </c>
      <c r="EJ126" s="41">
        <f t="shared" si="94"/>
        <v>0</v>
      </c>
      <c r="EK126" s="41">
        <f t="shared" si="94"/>
        <v>0</v>
      </c>
      <c r="EL126" s="41">
        <f t="shared" si="94"/>
        <v>0</v>
      </c>
      <c r="EM126" s="41">
        <f t="shared" si="94"/>
        <v>0</v>
      </c>
      <c r="EN126" s="41">
        <f t="shared" si="94"/>
        <v>0</v>
      </c>
      <c r="EO126" s="41">
        <f t="shared" si="94"/>
        <v>0</v>
      </c>
      <c r="EP126" s="41">
        <f t="shared" si="94"/>
        <v>0</v>
      </c>
      <c r="EQ126" s="41">
        <f t="shared" si="94"/>
        <v>0</v>
      </c>
      <c r="ER126" s="41">
        <f t="shared" si="94"/>
        <v>0</v>
      </c>
      <c r="ES126" s="41">
        <f t="shared" si="86"/>
        <v>0</v>
      </c>
      <c r="ET126" s="41">
        <f t="shared" si="86"/>
        <v>0</v>
      </c>
      <c r="EU126" s="41">
        <f t="shared" si="86"/>
        <v>0</v>
      </c>
      <c r="EV126" s="41">
        <f t="shared" si="86"/>
        <v>0</v>
      </c>
      <c r="EW126" s="41">
        <f t="shared" si="86"/>
        <v>0</v>
      </c>
      <c r="EX126" s="41">
        <f t="shared" si="86"/>
        <v>0</v>
      </c>
      <c r="EY126" s="41">
        <f t="shared" si="86"/>
        <v>0</v>
      </c>
      <c r="EZ126" s="41">
        <f t="shared" si="86"/>
        <v>0</v>
      </c>
      <c r="FA126" s="41">
        <f t="shared" si="98"/>
        <v>0</v>
      </c>
      <c r="FB126" s="41">
        <f t="shared" si="98"/>
        <v>0</v>
      </c>
      <c r="FC126" s="41">
        <f t="shared" si="98"/>
        <v>0</v>
      </c>
      <c r="FD126" s="41">
        <f t="shared" si="98"/>
        <v>0</v>
      </c>
      <c r="FE126" s="41">
        <f t="shared" si="98"/>
        <v>0</v>
      </c>
      <c r="FF126" s="41">
        <f t="shared" si="93"/>
        <v>0</v>
      </c>
      <c r="FG126" s="41">
        <f t="shared" si="93"/>
        <v>0</v>
      </c>
      <c r="FH126" s="41">
        <f t="shared" si="93"/>
        <v>0</v>
      </c>
      <c r="FI126" s="41">
        <f t="shared" si="93"/>
        <v>0</v>
      </c>
      <c r="FJ126" s="41">
        <f t="shared" si="93"/>
        <v>0</v>
      </c>
      <c r="FK126" s="41">
        <f t="shared" si="93"/>
        <v>0</v>
      </c>
      <c r="FL126" s="41">
        <f t="shared" si="93"/>
        <v>0</v>
      </c>
      <c r="FM126" s="41">
        <f t="shared" si="93"/>
        <v>0</v>
      </c>
      <c r="FN126" s="41">
        <f t="shared" si="93"/>
        <v>0</v>
      </c>
      <c r="FO126" s="41">
        <f t="shared" si="93"/>
        <v>0</v>
      </c>
      <c r="FP126" s="41">
        <f t="shared" si="95"/>
        <v>0</v>
      </c>
      <c r="FQ126" s="41">
        <f t="shared" si="95"/>
        <v>0</v>
      </c>
      <c r="FR126" s="41">
        <f t="shared" si="95"/>
        <v>0</v>
      </c>
      <c r="FS126" s="41">
        <f t="shared" si="95"/>
        <v>0</v>
      </c>
      <c r="FT126" s="41">
        <f t="shared" si="95"/>
        <v>0</v>
      </c>
      <c r="FU126" s="41">
        <f t="shared" si="95"/>
        <v>0</v>
      </c>
      <c r="FV126" s="41">
        <f t="shared" si="95"/>
        <v>0</v>
      </c>
      <c r="FW126" s="41">
        <f t="shared" si="95"/>
        <v>0</v>
      </c>
      <c r="FX126" s="41">
        <f t="shared" si="95"/>
        <v>0</v>
      </c>
      <c r="FY126" s="41">
        <f t="shared" si="87"/>
        <v>0</v>
      </c>
      <c r="FZ126" s="41">
        <f t="shared" si="87"/>
        <v>0</v>
      </c>
      <c r="GA126" s="41">
        <f t="shared" si="87"/>
        <v>0</v>
      </c>
      <c r="GB126" s="41">
        <f t="shared" si="87"/>
        <v>0</v>
      </c>
      <c r="GC126" s="41">
        <f t="shared" si="80"/>
        <v>0</v>
      </c>
      <c r="GD126" s="41">
        <f t="shared" si="80"/>
        <v>0</v>
      </c>
      <c r="GE126" s="41">
        <f t="shared" si="80"/>
        <v>0</v>
      </c>
      <c r="GF126" s="41">
        <f t="shared" si="80"/>
        <v>0</v>
      </c>
      <c r="GG126" s="41">
        <f t="shared" si="80"/>
        <v>0</v>
      </c>
      <c r="GH126" s="41">
        <f t="shared" si="66"/>
        <v>0</v>
      </c>
      <c r="GI126" s="41">
        <f t="shared" si="66"/>
        <v>0</v>
      </c>
      <c r="GJ126" s="41">
        <f t="shared" si="66"/>
        <v>0</v>
      </c>
      <c r="GK126" s="41">
        <f t="shared" si="66"/>
        <v>0</v>
      </c>
      <c r="GL126" s="41">
        <f t="shared" si="66"/>
        <v>0</v>
      </c>
      <c r="GM126" s="41">
        <f t="shared" si="89"/>
        <v>0</v>
      </c>
      <c r="GN126" s="41">
        <f t="shared" si="89"/>
        <v>0</v>
      </c>
      <c r="GO126" s="41">
        <f t="shared" si="89"/>
        <v>0</v>
      </c>
      <c r="GP126" s="41">
        <f t="shared" si="89"/>
        <v>0</v>
      </c>
      <c r="GQ126" s="41">
        <f t="shared" si="89"/>
        <v>0</v>
      </c>
      <c r="GR126" s="41">
        <f t="shared" si="89"/>
        <v>0</v>
      </c>
      <c r="GS126" s="41">
        <f t="shared" si="89"/>
        <v>0</v>
      </c>
      <c r="GT126" s="41">
        <f t="shared" si="89"/>
        <v>0</v>
      </c>
      <c r="GU126" s="41">
        <f t="shared" si="89"/>
        <v>0</v>
      </c>
      <c r="GV126" s="41">
        <f t="shared" si="89"/>
        <v>0</v>
      </c>
      <c r="GW126" s="41">
        <f t="shared" si="89"/>
        <v>0</v>
      </c>
      <c r="GX126" s="41">
        <f t="shared" si="89"/>
        <v>0</v>
      </c>
      <c r="GY126" s="41">
        <f t="shared" si="89"/>
        <v>0</v>
      </c>
      <c r="GZ126" s="41">
        <f t="shared" si="89"/>
        <v>0</v>
      </c>
      <c r="HA126" s="41">
        <f t="shared" si="89"/>
        <v>0</v>
      </c>
      <c r="HB126" s="41">
        <f t="shared" si="96"/>
        <v>0</v>
      </c>
      <c r="HC126" s="41">
        <f t="shared" si="96"/>
        <v>0</v>
      </c>
      <c r="HD126" s="41">
        <f t="shared" si="96"/>
        <v>0</v>
      </c>
      <c r="HE126" s="41">
        <f t="shared" si="96"/>
        <v>0</v>
      </c>
      <c r="HF126" s="41">
        <f t="shared" si="96"/>
        <v>0</v>
      </c>
      <c r="HG126" s="41">
        <f t="shared" si="96"/>
        <v>0</v>
      </c>
      <c r="HH126" s="41">
        <f t="shared" si="91"/>
        <v>0</v>
      </c>
      <c r="HI126" s="41">
        <f t="shared" si="91"/>
        <v>0</v>
      </c>
      <c r="HJ126" s="41">
        <f t="shared" si="91"/>
        <v>0</v>
      </c>
    </row>
    <row r="127" spans="1:218" ht="14.4" x14ac:dyDescent="0.3">
      <c r="A127" s="42">
        <v>124</v>
      </c>
      <c r="B127" s="43">
        <f>'CMM4 - AUX CALC'!$DU$67</f>
        <v>0</v>
      </c>
      <c r="DV127" s="41">
        <f>$B127/(_xlfn.SINGLE(PrazoConcessao)*12-DV$3+1)</f>
        <v>0</v>
      </c>
      <c r="DW127" s="41">
        <f t="shared" si="97"/>
        <v>0</v>
      </c>
      <c r="DX127" s="41">
        <f t="shared" si="97"/>
        <v>0</v>
      </c>
      <c r="DY127" s="41">
        <f t="shared" si="97"/>
        <v>0</v>
      </c>
      <c r="DZ127" s="41">
        <f t="shared" si="92"/>
        <v>0</v>
      </c>
      <c r="EA127" s="41">
        <f t="shared" si="92"/>
        <v>0</v>
      </c>
      <c r="EB127" s="41">
        <f t="shared" si="92"/>
        <v>0</v>
      </c>
      <c r="EC127" s="41">
        <f t="shared" si="92"/>
        <v>0</v>
      </c>
      <c r="ED127" s="41">
        <f t="shared" si="92"/>
        <v>0</v>
      </c>
      <c r="EE127" s="41">
        <f t="shared" si="92"/>
        <v>0</v>
      </c>
      <c r="EF127" s="41">
        <f t="shared" si="92"/>
        <v>0</v>
      </c>
      <c r="EG127" s="41">
        <f t="shared" si="92"/>
        <v>0</v>
      </c>
      <c r="EH127" s="41">
        <f t="shared" si="92"/>
        <v>0</v>
      </c>
      <c r="EI127" s="41">
        <f t="shared" si="92"/>
        <v>0</v>
      </c>
      <c r="EJ127" s="41">
        <f t="shared" si="94"/>
        <v>0</v>
      </c>
      <c r="EK127" s="41">
        <f t="shared" si="94"/>
        <v>0</v>
      </c>
      <c r="EL127" s="41">
        <f t="shared" si="94"/>
        <v>0</v>
      </c>
      <c r="EM127" s="41">
        <f t="shared" si="94"/>
        <v>0</v>
      </c>
      <c r="EN127" s="41">
        <f t="shared" si="94"/>
        <v>0</v>
      </c>
      <c r="EO127" s="41">
        <f t="shared" si="94"/>
        <v>0</v>
      </c>
      <c r="EP127" s="41">
        <f t="shared" si="94"/>
        <v>0</v>
      </c>
      <c r="EQ127" s="41">
        <f t="shared" si="94"/>
        <v>0</v>
      </c>
      <c r="ER127" s="41">
        <f t="shared" si="94"/>
        <v>0</v>
      </c>
      <c r="ES127" s="41">
        <f t="shared" si="86"/>
        <v>0</v>
      </c>
      <c r="ET127" s="41">
        <f t="shared" si="86"/>
        <v>0</v>
      </c>
      <c r="EU127" s="41">
        <f t="shared" si="86"/>
        <v>0</v>
      </c>
      <c r="EV127" s="41">
        <f t="shared" si="86"/>
        <v>0</v>
      </c>
      <c r="EW127" s="41">
        <f t="shared" si="86"/>
        <v>0</v>
      </c>
      <c r="EX127" s="41">
        <f t="shared" si="86"/>
        <v>0</v>
      </c>
      <c r="EY127" s="41">
        <f t="shared" si="86"/>
        <v>0</v>
      </c>
      <c r="EZ127" s="41">
        <f t="shared" si="86"/>
        <v>0</v>
      </c>
      <c r="FA127" s="41">
        <f t="shared" si="98"/>
        <v>0</v>
      </c>
      <c r="FB127" s="41">
        <f t="shared" si="98"/>
        <v>0</v>
      </c>
      <c r="FC127" s="41">
        <f t="shared" si="98"/>
        <v>0</v>
      </c>
      <c r="FD127" s="41">
        <f t="shared" si="98"/>
        <v>0</v>
      </c>
      <c r="FE127" s="41">
        <f t="shared" si="98"/>
        <v>0</v>
      </c>
      <c r="FF127" s="41">
        <f t="shared" si="93"/>
        <v>0</v>
      </c>
      <c r="FG127" s="41">
        <f t="shared" si="93"/>
        <v>0</v>
      </c>
      <c r="FH127" s="41">
        <f t="shared" si="93"/>
        <v>0</v>
      </c>
      <c r="FI127" s="41">
        <f t="shared" si="93"/>
        <v>0</v>
      </c>
      <c r="FJ127" s="41">
        <f t="shared" si="93"/>
        <v>0</v>
      </c>
      <c r="FK127" s="41">
        <f t="shared" si="93"/>
        <v>0</v>
      </c>
      <c r="FL127" s="41">
        <f t="shared" si="93"/>
        <v>0</v>
      </c>
      <c r="FM127" s="41">
        <f t="shared" si="93"/>
        <v>0</v>
      </c>
      <c r="FN127" s="41">
        <f t="shared" si="93"/>
        <v>0</v>
      </c>
      <c r="FO127" s="41">
        <f t="shared" si="93"/>
        <v>0</v>
      </c>
      <c r="FP127" s="41">
        <f t="shared" si="95"/>
        <v>0</v>
      </c>
      <c r="FQ127" s="41">
        <f t="shared" si="95"/>
        <v>0</v>
      </c>
      <c r="FR127" s="41">
        <f t="shared" si="95"/>
        <v>0</v>
      </c>
      <c r="FS127" s="41">
        <f t="shared" si="95"/>
        <v>0</v>
      </c>
      <c r="FT127" s="41">
        <f t="shared" si="95"/>
        <v>0</v>
      </c>
      <c r="FU127" s="41">
        <f t="shared" si="95"/>
        <v>0</v>
      </c>
      <c r="FV127" s="41">
        <f t="shared" si="95"/>
        <v>0</v>
      </c>
      <c r="FW127" s="41">
        <f t="shared" si="95"/>
        <v>0</v>
      </c>
      <c r="FX127" s="41">
        <f t="shared" si="95"/>
        <v>0</v>
      </c>
      <c r="FY127" s="41">
        <f t="shared" si="87"/>
        <v>0</v>
      </c>
      <c r="FZ127" s="41">
        <f t="shared" si="87"/>
        <v>0</v>
      </c>
      <c r="GA127" s="41">
        <f t="shared" si="87"/>
        <v>0</v>
      </c>
      <c r="GB127" s="41">
        <f t="shared" si="87"/>
        <v>0</v>
      </c>
      <c r="GC127" s="41">
        <f t="shared" si="80"/>
        <v>0</v>
      </c>
      <c r="GD127" s="41">
        <f t="shared" si="80"/>
        <v>0</v>
      </c>
      <c r="GE127" s="41">
        <f t="shared" si="80"/>
        <v>0</v>
      </c>
      <c r="GF127" s="41">
        <f t="shared" si="80"/>
        <v>0</v>
      </c>
      <c r="GG127" s="41">
        <f t="shared" si="80"/>
        <v>0</v>
      </c>
      <c r="GH127" s="41">
        <f t="shared" si="66"/>
        <v>0</v>
      </c>
      <c r="GI127" s="41">
        <f t="shared" si="66"/>
        <v>0</v>
      </c>
      <c r="GJ127" s="41">
        <f t="shared" si="66"/>
        <v>0</v>
      </c>
      <c r="GK127" s="41">
        <f t="shared" si="66"/>
        <v>0</v>
      </c>
      <c r="GL127" s="41">
        <f t="shared" si="66"/>
        <v>0</v>
      </c>
      <c r="GM127" s="41">
        <f t="shared" si="89"/>
        <v>0</v>
      </c>
      <c r="GN127" s="41">
        <f t="shared" si="89"/>
        <v>0</v>
      </c>
      <c r="GO127" s="41">
        <f t="shared" si="89"/>
        <v>0</v>
      </c>
      <c r="GP127" s="41">
        <f t="shared" si="89"/>
        <v>0</v>
      </c>
      <c r="GQ127" s="41">
        <f t="shared" si="89"/>
        <v>0</v>
      </c>
      <c r="GR127" s="41">
        <f t="shared" si="89"/>
        <v>0</v>
      </c>
      <c r="GS127" s="41">
        <f t="shared" ref="GS127:HA155" si="99">GR127</f>
        <v>0</v>
      </c>
      <c r="GT127" s="41">
        <f t="shared" si="99"/>
        <v>0</v>
      </c>
      <c r="GU127" s="41">
        <f t="shared" si="99"/>
        <v>0</v>
      </c>
      <c r="GV127" s="41">
        <f t="shared" si="99"/>
        <v>0</v>
      </c>
      <c r="GW127" s="41">
        <f t="shared" si="99"/>
        <v>0</v>
      </c>
      <c r="GX127" s="41">
        <f t="shared" si="99"/>
        <v>0</v>
      </c>
      <c r="GY127" s="41">
        <f t="shared" si="99"/>
        <v>0</v>
      </c>
      <c r="GZ127" s="41">
        <f t="shared" si="99"/>
        <v>0</v>
      </c>
      <c r="HA127" s="41">
        <f t="shared" si="99"/>
        <v>0</v>
      </c>
      <c r="HB127" s="41">
        <f t="shared" si="96"/>
        <v>0</v>
      </c>
      <c r="HC127" s="41">
        <f t="shared" si="96"/>
        <v>0</v>
      </c>
      <c r="HD127" s="41">
        <f t="shared" si="96"/>
        <v>0</v>
      </c>
      <c r="HE127" s="41">
        <f t="shared" si="96"/>
        <v>0</v>
      </c>
      <c r="HF127" s="41">
        <f t="shared" si="96"/>
        <v>0</v>
      </c>
      <c r="HG127" s="41">
        <f t="shared" si="96"/>
        <v>0</v>
      </c>
      <c r="HH127" s="41">
        <f t="shared" si="91"/>
        <v>0</v>
      </c>
      <c r="HI127" s="41">
        <f t="shared" si="91"/>
        <v>0</v>
      </c>
      <c r="HJ127" s="41">
        <f t="shared" si="91"/>
        <v>0</v>
      </c>
    </row>
    <row r="128" spans="1:218" ht="14.4" x14ac:dyDescent="0.3">
      <c r="A128" s="42">
        <v>125</v>
      </c>
      <c r="B128" s="43">
        <f>'CMM4 - AUX CALC'!$DV$67</f>
        <v>0</v>
      </c>
      <c r="DW128" s="41">
        <f>$B128/(_xlfn.SINGLE(PrazoConcessao)*12-DW$3+1)</f>
        <v>0</v>
      </c>
      <c r="DX128" s="41">
        <f t="shared" si="97"/>
        <v>0</v>
      </c>
      <c r="DY128" s="41">
        <f t="shared" si="97"/>
        <v>0</v>
      </c>
      <c r="DZ128" s="41">
        <f t="shared" si="92"/>
        <v>0</v>
      </c>
      <c r="EA128" s="41">
        <f t="shared" si="92"/>
        <v>0</v>
      </c>
      <c r="EB128" s="41">
        <f t="shared" si="92"/>
        <v>0</v>
      </c>
      <c r="EC128" s="41">
        <f t="shared" si="92"/>
        <v>0</v>
      </c>
      <c r="ED128" s="41">
        <f t="shared" si="92"/>
        <v>0</v>
      </c>
      <c r="EE128" s="41">
        <f t="shared" si="92"/>
        <v>0</v>
      </c>
      <c r="EF128" s="41">
        <f t="shared" si="92"/>
        <v>0</v>
      </c>
      <c r="EG128" s="41">
        <f t="shared" si="92"/>
        <v>0</v>
      </c>
      <c r="EH128" s="41">
        <f t="shared" si="92"/>
        <v>0</v>
      </c>
      <c r="EI128" s="41">
        <f t="shared" si="92"/>
        <v>0</v>
      </c>
      <c r="EJ128" s="41">
        <f t="shared" si="94"/>
        <v>0</v>
      </c>
      <c r="EK128" s="41">
        <f t="shared" si="94"/>
        <v>0</v>
      </c>
      <c r="EL128" s="41">
        <f t="shared" si="94"/>
        <v>0</v>
      </c>
      <c r="EM128" s="41">
        <f t="shared" si="94"/>
        <v>0</v>
      </c>
      <c r="EN128" s="41">
        <f t="shared" si="94"/>
        <v>0</v>
      </c>
      <c r="EO128" s="41">
        <f t="shared" si="94"/>
        <v>0</v>
      </c>
      <c r="EP128" s="41">
        <f t="shared" si="94"/>
        <v>0</v>
      </c>
      <c r="EQ128" s="41">
        <f t="shared" si="94"/>
        <v>0</v>
      </c>
      <c r="ER128" s="41">
        <f t="shared" si="94"/>
        <v>0</v>
      </c>
      <c r="ES128" s="41">
        <f t="shared" si="86"/>
        <v>0</v>
      </c>
      <c r="ET128" s="41">
        <f t="shared" si="86"/>
        <v>0</v>
      </c>
      <c r="EU128" s="41">
        <f t="shared" si="86"/>
        <v>0</v>
      </c>
      <c r="EV128" s="41">
        <f t="shared" si="86"/>
        <v>0</v>
      </c>
      <c r="EW128" s="41">
        <f t="shared" si="86"/>
        <v>0</v>
      </c>
      <c r="EX128" s="41">
        <f t="shared" si="86"/>
        <v>0</v>
      </c>
      <c r="EY128" s="41">
        <f t="shared" si="86"/>
        <v>0</v>
      </c>
      <c r="EZ128" s="41">
        <f t="shared" si="86"/>
        <v>0</v>
      </c>
      <c r="FA128" s="41">
        <f t="shared" si="98"/>
        <v>0</v>
      </c>
      <c r="FB128" s="41">
        <f t="shared" si="98"/>
        <v>0</v>
      </c>
      <c r="FC128" s="41">
        <f t="shared" si="98"/>
        <v>0</v>
      </c>
      <c r="FD128" s="41">
        <f t="shared" si="98"/>
        <v>0</v>
      </c>
      <c r="FE128" s="41">
        <f t="shared" si="98"/>
        <v>0</v>
      </c>
      <c r="FF128" s="41">
        <f t="shared" si="93"/>
        <v>0</v>
      </c>
      <c r="FG128" s="41">
        <f t="shared" si="93"/>
        <v>0</v>
      </c>
      <c r="FH128" s="41">
        <f t="shared" si="93"/>
        <v>0</v>
      </c>
      <c r="FI128" s="41">
        <f t="shared" si="93"/>
        <v>0</v>
      </c>
      <c r="FJ128" s="41">
        <f t="shared" si="93"/>
        <v>0</v>
      </c>
      <c r="FK128" s="41">
        <f t="shared" si="93"/>
        <v>0</v>
      </c>
      <c r="FL128" s="41">
        <f t="shared" si="93"/>
        <v>0</v>
      </c>
      <c r="FM128" s="41">
        <f t="shared" si="93"/>
        <v>0</v>
      </c>
      <c r="FN128" s="41">
        <f t="shared" si="93"/>
        <v>0</v>
      </c>
      <c r="FO128" s="41">
        <f t="shared" si="93"/>
        <v>0</v>
      </c>
      <c r="FP128" s="41">
        <f t="shared" si="95"/>
        <v>0</v>
      </c>
      <c r="FQ128" s="41">
        <f t="shared" si="95"/>
        <v>0</v>
      </c>
      <c r="FR128" s="41">
        <f t="shared" si="95"/>
        <v>0</v>
      </c>
      <c r="FS128" s="41">
        <f t="shared" si="95"/>
        <v>0</v>
      </c>
      <c r="FT128" s="41">
        <f t="shared" si="95"/>
        <v>0</v>
      </c>
      <c r="FU128" s="41">
        <f t="shared" si="95"/>
        <v>0</v>
      </c>
      <c r="FV128" s="41">
        <f t="shared" si="95"/>
        <v>0</v>
      </c>
      <c r="FW128" s="41">
        <f t="shared" si="95"/>
        <v>0</v>
      </c>
      <c r="FX128" s="41">
        <f t="shared" si="95"/>
        <v>0</v>
      </c>
      <c r="FY128" s="41">
        <f t="shared" si="87"/>
        <v>0</v>
      </c>
      <c r="FZ128" s="41">
        <f t="shared" si="87"/>
        <v>0</v>
      </c>
      <c r="GA128" s="41">
        <f t="shared" si="87"/>
        <v>0</v>
      </c>
      <c r="GB128" s="41">
        <f t="shared" si="87"/>
        <v>0</v>
      </c>
      <c r="GC128" s="41">
        <f t="shared" si="80"/>
        <v>0</v>
      </c>
      <c r="GD128" s="41">
        <f t="shared" si="80"/>
        <v>0</v>
      </c>
      <c r="GE128" s="41">
        <f t="shared" si="80"/>
        <v>0</v>
      </c>
      <c r="GF128" s="41">
        <f t="shared" si="80"/>
        <v>0</v>
      </c>
      <c r="GG128" s="41">
        <f t="shared" si="80"/>
        <v>0</v>
      </c>
      <c r="GH128" s="41">
        <f t="shared" si="66"/>
        <v>0</v>
      </c>
      <c r="GI128" s="41">
        <f t="shared" si="66"/>
        <v>0</v>
      </c>
      <c r="GJ128" s="41">
        <f t="shared" si="66"/>
        <v>0</v>
      </c>
      <c r="GK128" s="41">
        <f t="shared" si="66"/>
        <v>0</v>
      </c>
      <c r="GL128" s="41">
        <f t="shared" si="66"/>
        <v>0</v>
      </c>
      <c r="GM128" s="41">
        <f t="shared" si="66"/>
        <v>0</v>
      </c>
      <c r="GN128" s="41">
        <f t="shared" si="66"/>
        <v>0</v>
      </c>
      <c r="GO128" s="41">
        <f t="shared" si="66"/>
        <v>0</v>
      </c>
      <c r="GP128" s="41">
        <f t="shared" si="66"/>
        <v>0</v>
      </c>
      <c r="GQ128" s="41">
        <f t="shared" si="66"/>
        <v>0</v>
      </c>
      <c r="GR128" s="41">
        <f t="shared" si="66"/>
        <v>0</v>
      </c>
      <c r="GS128" s="41">
        <f t="shared" si="99"/>
        <v>0</v>
      </c>
      <c r="GT128" s="41">
        <f t="shared" si="99"/>
        <v>0</v>
      </c>
      <c r="GU128" s="41">
        <f t="shared" si="99"/>
        <v>0</v>
      </c>
      <c r="GV128" s="41">
        <f t="shared" si="99"/>
        <v>0</v>
      </c>
      <c r="GW128" s="41">
        <f t="shared" si="99"/>
        <v>0</v>
      </c>
      <c r="GX128" s="41">
        <f t="shared" si="99"/>
        <v>0</v>
      </c>
      <c r="GY128" s="41">
        <f t="shared" si="99"/>
        <v>0</v>
      </c>
      <c r="GZ128" s="41">
        <f t="shared" si="99"/>
        <v>0</v>
      </c>
      <c r="HA128" s="41">
        <f t="shared" si="99"/>
        <v>0</v>
      </c>
      <c r="HB128" s="41">
        <f t="shared" si="96"/>
        <v>0</v>
      </c>
      <c r="HC128" s="41">
        <f t="shared" si="96"/>
        <v>0</v>
      </c>
      <c r="HD128" s="41">
        <f t="shared" si="96"/>
        <v>0</v>
      </c>
      <c r="HE128" s="41">
        <f t="shared" si="96"/>
        <v>0</v>
      </c>
      <c r="HF128" s="41">
        <f t="shared" si="96"/>
        <v>0</v>
      </c>
      <c r="HG128" s="41">
        <f t="shared" si="96"/>
        <v>0</v>
      </c>
      <c r="HH128" s="41">
        <f t="shared" si="91"/>
        <v>0</v>
      </c>
      <c r="HI128" s="41">
        <f t="shared" si="91"/>
        <v>0</v>
      </c>
      <c r="HJ128" s="41">
        <f t="shared" si="91"/>
        <v>0</v>
      </c>
    </row>
    <row r="129" spans="1:218" ht="14.4" x14ac:dyDescent="0.3">
      <c r="A129" s="42">
        <v>126</v>
      </c>
      <c r="B129" s="43">
        <f>'CMM4 - AUX CALC'!$DW$67</f>
        <v>0</v>
      </c>
      <c r="DX129" s="41">
        <f>$B129/(_xlfn.SINGLE(PrazoConcessao)*12-DX$3+1)</f>
        <v>0</v>
      </c>
      <c r="DY129" s="41">
        <f t="shared" si="97"/>
        <v>0</v>
      </c>
      <c r="DZ129" s="41">
        <f t="shared" si="92"/>
        <v>0</v>
      </c>
      <c r="EA129" s="41">
        <f t="shared" si="92"/>
        <v>0</v>
      </c>
      <c r="EB129" s="41">
        <f t="shared" si="92"/>
        <v>0</v>
      </c>
      <c r="EC129" s="41">
        <f t="shared" si="92"/>
        <v>0</v>
      </c>
      <c r="ED129" s="41">
        <f t="shared" si="92"/>
        <v>0</v>
      </c>
      <c r="EE129" s="41">
        <f t="shared" si="92"/>
        <v>0</v>
      </c>
      <c r="EF129" s="41">
        <f t="shared" si="92"/>
        <v>0</v>
      </c>
      <c r="EG129" s="41">
        <f t="shared" si="92"/>
        <v>0</v>
      </c>
      <c r="EH129" s="41">
        <f t="shared" si="92"/>
        <v>0</v>
      </c>
      <c r="EI129" s="41">
        <f t="shared" si="92"/>
        <v>0</v>
      </c>
      <c r="EJ129" s="41">
        <f t="shared" si="94"/>
        <v>0</v>
      </c>
      <c r="EK129" s="41">
        <f t="shared" si="94"/>
        <v>0</v>
      </c>
      <c r="EL129" s="41">
        <f t="shared" si="94"/>
        <v>0</v>
      </c>
      <c r="EM129" s="41">
        <f t="shared" si="94"/>
        <v>0</v>
      </c>
      <c r="EN129" s="41">
        <f t="shared" si="94"/>
        <v>0</v>
      </c>
      <c r="EO129" s="41">
        <f t="shared" si="94"/>
        <v>0</v>
      </c>
      <c r="EP129" s="41">
        <f t="shared" si="94"/>
        <v>0</v>
      </c>
      <c r="EQ129" s="41">
        <f t="shared" si="94"/>
        <v>0</v>
      </c>
      <c r="ER129" s="41">
        <f t="shared" si="94"/>
        <v>0</v>
      </c>
      <c r="ES129" s="41">
        <f t="shared" si="86"/>
        <v>0</v>
      </c>
      <c r="ET129" s="41">
        <f t="shared" si="86"/>
        <v>0</v>
      </c>
      <c r="EU129" s="41">
        <f t="shared" si="86"/>
        <v>0</v>
      </c>
      <c r="EV129" s="41">
        <f t="shared" si="86"/>
        <v>0</v>
      </c>
      <c r="EW129" s="41">
        <f t="shared" si="86"/>
        <v>0</v>
      </c>
      <c r="EX129" s="41">
        <f t="shared" si="86"/>
        <v>0</v>
      </c>
      <c r="EY129" s="41">
        <f t="shared" si="86"/>
        <v>0</v>
      </c>
      <c r="EZ129" s="41">
        <f t="shared" si="86"/>
        <v>0</v>
      </c>
      <c r="FA129" s="41">
        <f t="shared" si="98"/>
        <v>0</v>
      </c>
      <c r="FB129" s="41">
        <f t="shared" si="98"/>
        <v>0</v>
      </c>
      <c r="FC129" s="41">
        <f t="shared" si="98"/>
        <v>0</v>
      </c>
      <c r="FD129" s="41">
        <f t="shared" si="98"/>
        <v>0</v>
      </c>
      <c r="FE129" s="41">
        <f t="shared" si="98"/>
        <v>0</v>
      </c>
      <c r="FF129" s="41">
        <f t="shared" si="93"/>
        <v>0</v>
      </c>
      <c r="FG129" s="41">
        <f t="shared" si="93"/>
        <v>0</v>
      </c>
      <c r="FH129" s="41">
        <f t="shared" si="93"/>
        <v>0</v>
      </c>
      <c r="FI129" s="41">
        <f t="shared" si="93"/>
        <v>0</v>
      </c>
      <c r="FJ129" s="41">
        <f t="shared" si="93"/>
        <v>0</v>
      </c>
      <c r="FK129" s="41">
        <f t="shared" si="93"/>
        <v>0</v>
      </c>
      <c r="FL129" s="41">
        <f t="shared" si="93"/>
        <v>0</v>
      </c>
      <c r="FM129" s="41">
        <f t="shared" si="93"/>
        <v>0</v>
      </c>
      <c r="FN129" s="41">
        <f t="shared" si="93"/>
        <v>0</v>
      </c>
      <c r="FO129" s="41">
        <f t="shared" si="93"/>
        <v>0</v>
      </c>
      <c r="FP129" s="41">
        <f t="shared" si="95"/>
        <v>0</v>
      </c>
      <c r="FQ129" s="41">
        <f t="shared" si="95"/>
        <v>0</v>
      </c>
      <c r="FR129" s="41">
        <f t="shared" si="95"/>
        <v>0</v>
      </c>
      <c r="FS129" s="41">
        <f t="shared" si="95"/>
        <v>0</v>
      </c>
      <c r="FT129" s="41">
        <f t="shared" si="95"/>
        <v>0</v>
      </c>
      <c r="FU129" s="41">
        <f t="shared" si="95"/>
        <v>0</v>
      </c>
      <c r="FV129" s="41">
        <f t="shared" si="95"/>
        <v>0</v>
      </c>
      <c r="FW129" s="41">
        <f t="shared" si="95"/>
        <v>0</v>
      </c>
      <c r="FX129" s="41">
        <f t="shared" si="95"/>
        <v>0</v>
      </c>
      <c r="FY129" s="41">
        <f t="shared" si="87"/>
        <v>0</v>
      </c>
      <c r="FZ129" s="41">
        <f t="shared" si="87"/>
        <v>0</v>
      </c>
      <c r="GA129" s="41">
        <f t="shared" si="87"/>
        <v>0</v>
      </c>
      <c r="GB129" s="41">
        <f t="shared" si="87"/>
        <v>0</v>
      </c>
      <c r="GC129" s="41">
        <f t="shared" si="80"/>
        <v>0</v>
      </c>
      <c r="GD129" s="41">
        <f t="shared" si="80"/>
        <v>0</v>
      </c>
      <c r="GE129" s="41">
        <f t="shared" si="80"/>
        <v>0</v>
      </c>
      <c r="GF129" s="41">
        <f t="shared" si="80"/>
        <v>0</v>
      </c>
      <c r="GG129" s="41">
        <f t="shared" si="80"/>
        <v>0</v>
      </c>
      <c r="GH129" s="41">
        <f t="shared" si="66"/>
        <v>0</v>
      </c>
      <c r="GI129" s="41">
        <f t="shared" si="66"/>
        <v>0</v>
      </c>
      <c r="GJ129" s="41">
        <f t="shared" si="66"/>
        <v>0</v>
      </c>
      <c r="GK129" s="41">
        <f t="shared" si="66"/>
        <v>0</v>
      </c>
      <c r="GL129" s="41">
        <f t="shared" si="66"/>
        <v>0</v>
      </c>
      <c r="GM129" s="41">
        <f t="shared" si="66"/>
        <v>0</v>
      </c>
      <c r="GN129" s="41">
        <f t="shared" si="66"/>
        <v>0</v>
      </c>
      <c r="GO129" s="41">
        <f t="shared" si="66"/>
        <v>0</v>
      </c>
      <c r="GP129" s="41">
        <f t="shared" si="66"/>
        <v>0</v>
      </c>
      <c r="GQ129" s="41">
        <f t="shared" si="66"/>
        <v>0</v>
      </c>
      <c r="GR129" s="41">
        <f t="shared" si="66"/>
        <v>0</v>
      </c>
      <c r="GS129" s="41">
        <f t="shared" si="99"/>
        <v>0</v>
      </c>
      <c r="GT129" s="41">
        <f t="shared" si="99"/>
        <v>0</v>
      </c>
      <c r="GU129" s="41">
        <f t="shared" si="99"/>
        <v>0</v>
      </c>
      <c r="GV129" s="41">
        <f t="shared" si="99"/>
        <v>0</v>
      </c>
      <c r="GW129" s="41">
        <f t="shared" si="99"/>
        <v>0</v>
      </c>
      <c r="GX129" s="41">
        <f t="shared" si="99"/>
        <v>0</v>
      </c>
      <c r="GY129" s="41">
        <f t="shared" si="99"/>
        <v>0</v>
      </c>
      <c r="GZ129" s="41">
        <f t="shared" si="99"/>
        <v>0</v>
      </c>
      <c r="HA129" s="41">
        <f t="shared" si="99"/>
        <v>0</v>
      </c>
      <c r="HB129" s="41">
        <f t="shared" si="96"/>
        <v>0</v>
      </c>
      <c r="HC129" s="41">
        <f t="shared" si="96"/>
        <v>0</v>
      </c>
      <c r="HD129" s="41">
        <f t="shared" si="96"/>
        <v>0</v>
      </c>
      <c r="HE129" s="41">
        <f t="shared" si="96"/>
        <v>0</v>
      </c>
      <c r="HF129" s="41">
        <f t="shared" si="96"/>
        <v>0</v>
      </c>
      <c r="HG129" s="41">
        <f t="shared" si="96"/>
        <v>0</v>
      </c>
      <c r="HH129" s="41">
        <f t="shared" si="91"/>
        <v>0</v>
      </c>
      <c r="HI129" s="41">
        <f t="shared" si="91"/>
        <v>0</v>
      </c>
      <c r="HJ129" s="41">
        <f t="shared" si="91"/>
        <v>0</v>
      </c>
    </row>
    <row r="130" spans="1:218" ht="14.4" x14ac:dyDescent="0.3">
      <c r="A130" s="42">
        <v>127</v>
      </c>
      <c r="B130" s="43">
        <f>'CMM4 - AUX CALC'!$DX$67</f>
        <v>0</v>
      </c>
      <c r="DY130" s="41">
        <f>$B130/(_xlfn.SINGLE(PrazoConcessao)*12-DY$3+1)</f>
        <v>0</v>
      </c>
      <c r="DZ130" s="41">
        <f t="shared" si="92"/>
        <v>0</v>
      </c>
      <c r="EA130" s="41">
        <f t="shared" si="92"/>
        <v>0</v>
      </c>
      <c r="EB130" s="41">
        <f t="shared" si="92"/>
        <v>0</v>
      </c>
      <c r="EC130" s="41">
        <f t="shared" si="92"/>
        <v>0</v>
      </c>
      <c r="ED130" s="41">
        <f t="shared" si="92"/>
        <v>0</v>
      </c>
      <c r="EE130" s="41">
        <f t="shared" si="92"/>
        <v>0</v>
      </c>
      <c r="EF130" s="41">
        <f t="shared" si="92"/>
        <v>0</v>
      </c>
      <c r="EG130" s="41">
        <f t="shared" si="92"/>
        <v>0</v>
      </c>
      <c r="EH130" s="41">
        <f t="shared" si="92"/>
        <v>0</v>
      </c>
      <c r="EI130" s="41">
        <f t="shared" si="92"/>
        <v>0</v>
      </c>
      <c r="EJ130" s="41">
        <f t="shared" si="94"/>
        <v>0</v>
      </c>
      <c r="EK130" s="41">
        <f t="shared" si="94"/>
        <v>0</v>
      </c>
      <c r="EL130" s="41">
        <f t="shared" si="94"/>
        <v>0</v>
      </c>
      <c r="EM130" s="41">
        <f t="shared" si="94"/>
        <v>0</v>
      </c>
      <c r="EN130" s="41">
        <f t="shared" si="94"/>
        <v>0</v>
      </c>
      <c r="EO130" s="41">
        <f t="shared" si="94"/>
        <v>0</v>
      </c>
      <c r="EP130" s="41">
        <f t="shared" si="94"/>
        <v>0</v>
      </c>
      <c r="EQ130" s="41">
        <f t="shared" si="94"/>
        <v>0</v>
      </c>
      <c r="ER130" s="41">
        <f t="shared" si="94"/>
        <v>0</v>
      </c>
      <c r="ES130" s="41">
        <f t="shared" si="86"/>
        <v>0</v>
      </c>
      <c r="ET130" s="41">
        <f t="shared" si="86"/>
        <v>0</v>
      </c>
      <c r="EU130" s="41">
        <f t="shared" si="86"/>
        <v>0</v>
      </c>
      <c r="EV130" s="41">
        <f t="shared" si="86"/>
        <v>0</v>
      </c>
      <c r="EW130" s="41">
        <f t="shared" si="86"/>
        <v>0</v>
      </c>
      <c r="EX130" s="41">
        <f t="shared" si="86"/>
        <v>0</v>
      </c>
      <c r="EY130" s="41">
        <f t="shared" si="86"/>
        <v>0</v>
      </c>
      <c r="EZ130" s="41">
        <f t="shared" si="86"/>
        <v>0</v>
      </c>
      <c r="FA130" s="41">
        <f t="shared" si="98"/>
        <v>0</v>
      </c>
      <c r="FB130" s="41">
        <f t="shared" si="98"/>
        <v>0</v>
      </c>
      <c r="FC130" s="41">
        <f t="shared" si="98"/>
        <v>0</v>
      </c>
      <c r="FD130" s="41">
        <f t="shared" si="98"/>
        <v>0</v>
      </c>
      <c r="FE130" s="41">
        <f t="shared" si="98"/>
        <v>0</v>
      </c>
      <c r="FF130" s="41">
        <f t="shared" si="93"/>
        <v>0</v>
      </c>
      <c r="FG130" s="41">
        <f t="shared" si="93"/>
        <v>0</v>
      </c>
      <c r="FH130" s="41">
        <f t="shared" si="93"/>
        <v>0</v>
      </c>
      <c r="FI130" s="41">
        <f t="shared" si="93"/>
        <v>0</v>
      </c>
      <c r="FJ130" s="41">
        <f t="shared" si="93"/>
        <v>0</v>
      </c>
      <c r="FK130" s="41">
        <f t="shared" si="93"/>
        <v>0</v>
      </c>
      <c r="FL130" s="41">
        <f t="shared" si="93"/>
        <v>0</v>
      </c>
      <c r="FM130" s="41">
        <f t="shared" si="93"/>
        <v>0</v>
      </c>
      <c r="FN130" s="41">
        <f t="shared" si="93"/>
        <v>0</v>
      </c>
      <c r="FO130" s="41">
        <f t="shared" si="93"/>
        <v>0</v>
      </c>
      <c r="FP130" s="41">
        <f t="shared" si="95"/>
        <v>0</v>
      </c>
      <c r="FQ130" s="41">
        <f t="shared" si="95"/>
        <v>0</v>
      </c>
      <c r="FR130" s="41">
        <f t="shared" si="95"/>
        <v>0</v>
      </c>
      <c r="FS130" s="41">
        <f t="shared" si="95"/>
        <v>0</v>
      </c>
      <c r="FT130" s="41">
        <f t="shared" si="95"/>
        <v>0</v>
      </c>
      <c r="FU130" s="41">
        <f t="shared" si="95"/>
        <v>0</v>
      </c>
      <c r="FV130" s="41">
        <f t="shared" si="95"/>
        <v>0</v>
      </c>
      <c r="FW130" s="41">
        <f t="shared" si="95"/>
        <v>0</v>
      </c>
      <c r="FX130" s="41">
        <f t="shared" si="95"/>
        <v>0</v>
      </c>
      <c r="FY130" s="41">
        <f t="shared" si="87"/>
        <v>0</v>
      </c>
      <c r="FZ130" s="41">
        <f t="shared" si="87"/>
        <v>0</v>
      </c>
      <c r="GA130" s="41">
        <f t="shared" si="87"/>
        <v>0</v>
      </c>
      <c r="GB130" s="41">
        <f t="shared" si="87"/>
        <v>0</v>
      </c>
      <c r="GC130" s="41">
        <f t="shared" si="80"/>
        <v>0</v>
      </c>
      <c r="GD130" s="41">
        <f t="shared" si="80"/>
        <v>0</v>
      </c>
      <c r="GE130" s="41">
        <f t="shared" si="80"/>
        <v>0</v>
      </c>
      <c r="GF130" s="41">
        <f t="shared" si="80"/>
        <v>0</v>
      </c>
      <c r="GG130" s="41">
        <f t="shared" si="80"/>
        <v>0</v>
      </c>
      <c r="GH130" s="41">
        <f t="shared" si="80"/>
        <v>0</v>
      </c>
      <c r="GI130" s="41">
        <f t="shared" si="80"/>
        <v>0</v>
      </c>
      <c r="GJ130" s="41">
        <f t="shared" si="80"/>
        <v>0</v>
      </c>
      <c r="GK130" s="41">
        <f t="shared" si="80"/>
        <v>0</v>
      </c>
      <c r="GL130" s="41">
        <f t="shared" si="80"/>
        <v>0</v>
      </c>
      <c r="GM130" s="41">
        <f t="shared" si="80"/>
        <v>0</v>
      </c>
      <c r="GN130" s="41">
        <f t="shared" si="80"/>
        <v>0</v>
      </c>
      <c r="GO130" s="41">
        <f t="shared" si="80"/>
        <v>0</v>
      </c>
      <c r="GP130" s="41">
        <f t="shared" si="80"/>
        <v>0</v>
      </c>
      <c r="GQ130" s="41">
        <f t="shared" si="80"/>
        <v>0</v>
      </c>
      <c r="GR130" s="41">
        <f t="shared" si="80"/>
        <v>0</v>
      </c>
      <c r="GS130" s="41">
        <f t="shared" si="99"/>
        <v>0</v>
      </c>
      <c r="GT130" s="41">
        <f t="shared" si="99"/>
        <v>0</v>
      </c>
      <c r="GU130" s="41">
        <f t="shared" si="99"/>
        <v>0</v>
      </c>
      <c r="GV130" s="41">
        <f t="shared" si="99"/>
        <v>0</v>
      </c>
      <c r="GW130" s="41">
        <f t="shared" si="99"/>
        <v>0</v>
      </c>
      <c r="GX130" s="41">
        <f t="shared" si="99"/>
        <v>0</v>
      </c>
      <c r="GY130" s="41">
        <f t="shared" si="99"/>
        <v>0</v>
      </c>
      <c r="GZ130" s="41">
        <f t="shared" si="99"/>
        <v>0</v>
      </c>
      <c r="HA130" s="41">
        <f t="shared" si="99"/>
        <v>0</v>
      </c>
      <c r="HB130" s="41">
        <f t="shared" si="96"/>
        <v>0</v>
      </c>
      <c r="HC130" s="41">
        <f t="shared" si="96"/>
        <v>0</v>
      </c>
      <c r="HD130" s="41">
        <f t="shared" si="96"/>
        <v>0</v>
      </c>
      <c r="HE130" s="41">
        <f t="shared" si="96"/>
        <v>0</v>
      </c>
      <c r="HF130" s="41">
        <f t="shared" si="96"/>
        <v>0</v>
      </c>
      <c r="HG130" s="41">
        <f t="shared" si="96"/>
        <v>0</v>
      </c>
      <c r="HH130" s="41">
        <f t="shared" si="91"/>
        <v>0</v>
      </c>
      <c r="HI130" s="41">
        <f t="shared" si="91"/>
        <v>0</v>
      </c>
      <c r="HJ130" s="41">
        <f t="shared" si="91"/>
        <v>0</v>
      </c>
    </row>
    <row r="131" spans="1:218" ht="14.4" x14ac:dyDescent="0.3">
      <c r="A131" s="42">
        <v>128</v>
      </c>
      <c r="B131" s="43">
        <f>'CMM4 - AUX CALC'!$DY$67</f>
        <v>0</v>
      </c>
      <c r="DZ131" s="41">
        <f>$B131/(_xlfn.SINGLE(PrazoConcessao)*12-DZ$3+1)</f>
        <v>0</v>
      </c>
      <c r="EA131" s="41">
        <f t="shared" si="92"/>
        <v>0</v>
      </c>
      <c r="EB131" s="41">
        <f t="shared" si="92"/>
        <v>0</v>
      </c>
      <c r="EC131" s="41">
        <f t="shared" si="92"/>
        <v>0</v>
      </c>
      <c r="ED131" s="41">
        <f t="shared" si="92"/>
        <v>0</v>
      </c>
      <c r="EE131" s="41">
        <f t="shared" si="92"/>
        <v>0</v>
      </c>
      <c r="EF131" s="41">
        <f t="shared" si="92"/>
        <v>0</v>
      </c>
      <c r="EG131" s="41">
        <f t="shared" si="92"/>
        <v>0</v>
      </c>
      <c r="EH131" s="41">
        <f t="shared" si="92"/>
        <v>0</v>
      </c>
      <c r="EI131" s="41">
        <f t="shared" si="92"/>
        <v>0</v>
      </c>
      <c r="EJ131" s="41">
        <f t="shared" si="94"/>
        <v>0</v>
      </c>
      <c r="EK131" s="41">
        <f t="shared" si="94"/>
        <v>0</v>
      </c>
      <c r="EL131" s="41">
        <f t="shared" si="94"/>
        <v>0</v>
      </c>
      <c r="EM131" s="41">
        <f t="shared" si="94"/>
        <v>0</v>
      </c>
      <c r="EN131" s="41">
        <f t="shared" si="94"/>
        <v>0</v>
      </c>
      <c r="EO131" s="41">
        <f t="shared" si="94"/>
        <v>0</v>
      </c>
      <c r="EP131" s="41">
        <f t="shared" si="94"/>
        <v>0</v>
      </c>
      <c r="EQ131" s="41">
        <f t="shared" si="94"/>
        <v>0</v>
      </c>
      <c r="ER131" s="41">
        <f t="shared" si="94"/>
        <v>0</v>
      </c>
      <c r="ES131" s="41">
        <f t="shared" si="86"/>
        <v>0</v>
      </c>
      <c r="ET131" s="41">
        <f t="shared" si="86"/>
        <v>0</v>
      </c>
      <c r="EU131" s="41">
        <f t="shared" si="86"/>
        <v>0</v>
      </c>
      <c r="EV131" s="41">
        <f t="shared" si="86"/>
        <v>0</v>
      </c>
      <c r="EW131" s="41">
        <f t="shared" si="86"/>
        <v>0</v>
      </c>
      <c r="EX131" s="41">
        <f t="shared" si="86"/>
        <v>0</v>
      </c>
      <c r="EY131" s="41">
        <f t="shared" si="86"/>
        <v>0</v>
      </c>
      <c r="EZ131" s="41">
        <f t="shared" si="86"/>
        <v>0</v>
      </c>
      <c r="FA131" s="41">
        <f t="shared" si="98"/>
        <v>0</v>
      </c>
      <c r="FB131" s="41">
        <f t="shared" si="98"/>
        <v>0</v>
      </c>
      <c r="FC131" s="41">
        <f t="shared" si="98"/>
        <v>0</v>
      </c>
      <c r="FD131" s="41">
        <f t="shared" si="98"/>
        <v>0</v>
      </c>
      <c r="FE131" s="41">
        <f t="shared" si="98"/>
        <v>0</v>
      </c>
      <c r="FF131" s="41">
        <f t="shared" si="93"/>
        <v>0</v>
      </c>
      <c r="FG131" s="41">
        <f t="shared" si="93"/>
        <v>0</v>
      </c>
      <c r="FH131" s="41">
        <f t="shared" si="93"/>
        <v>0</v>
      </c>
      <c r="FI131" s="41">
        <f t="shared" si="93"/>
        <v>0</v>
      </c>
      <c r="FJ131" s="41">
        <f t="shared" si="93"/>
        <v>0</v>
      </c>
      <c r="FK131" s="41">
        <f t="shared" si="93"/>
        <v>0</v>
      </c>
      <c r="FL131" s="41">
        <f t="shared" si="93"/>
        <v>0</v>
      </c>
      <c r="FM131" s="41">
        <f t="shared" si="93"/>
        <v>0</v>
      </c>
      <c r="FN131" s="41">
        <f t="shared" si="93"/>
        <v>0</v>
      </c>
      <c r="FO131" s="41">
        <f t="shared" si="93"/>
        <v>0</v>
      </c>
      <c r="FP131" s="41">
        <f t="shared" si="95"/>
        <v>0</v>
      </c>
      <c r="FQ131" s="41">
        <f t="shared" si="95"/>
        <v>0</v>
      </c>
      <c r="FR131" s="41">
        <f t="shared" si="95"/>
        <v>0</v>
      </c>
      <c r="FS131" s="41">
        <f t="shared" si="95"/>
        <v>0</v>
      </c>
      <c r="FT131" s="41">
        <f t="shared" si="95"/>
        <v>0</v>
      </c>
      <c r="FU131" s="41">
        <f t="shared" si="95"/>
        <v>0</v>
      </c>
      <c r="FV131" s="41">
        <f t="shared" si="95"/>
        <v>0</v>
      </c>
      <c r="FW131" s="41">
        <f t="shared" si="95"/>
        <v>0</v>
      </c>
      <c r="FX131" s="41">
        <f t="shared" si="95"/>
        <v>0</v>
      </c>
      <c r="FY131" s="41">
        <f t="shared" si="87"/>
        <v>0</v>
      </c>
      <c r="FZ131" s="41">
        <f t="shared" si="87"/>
        <v>0</v>
      </c>
      <c r="GA131" s="41">
        <f t="shared" si="87"/>
        <v>0</v>
      </c>
      <c r="GB131" s="41">
        <f t="shared" si="87"/>
        <v>0</v>
      </c>
      <c r="GC131" s="41">
        <f t="shared" si="80"/>
        <v>0</v>
      </c>
      <c r="GD131" s="41">
        <f t="shared" si="80"/>
        <v>0</v>
      </c>
      <c r="GE131" s="41">
        <f t="shared" si="80"/>
        <v>0</v>
      </c>
      <c r="GF131" s="41">
        <f t="shared" si="80"/>
        <v>0</v>
      </c>
      <c r="GG131" s="41">
        <f t="shared" si="80"/>
        <v>0</v>
      </c>
      <c r="GH131" s="41">
        <f t="shared" si="80"/>
        <v>0</v>
      </c>
      <c r="GI131" s="41">
        <f t="shared" si="80"/>
        <v>0</v>
      </c>
      <c r="GJ131" s="41">
        <f t="shared" si="80"/>
        <v>0</v>
      </c>
      <c r="GK131" s="41">
        <f t="shared" si="80"/>
        <v>0</v>
      </c>
      <c r="GL131" s="41">
        <f t="shared" si="80"/>
        <v>0</v>
      </c>
      <c r="GM131" s="41">
        <f t="shared" si="80"/>
        <v>0</v>
      </c>
      <c r="GN131" s="41">
        <f t="shared" si="80"/>
        <v>0</v>
      </c>
      <c r="GO131" s="41">
        <f t="shared" si="80"/>
        <v>0</v>
      </c>
      <c r="GP131" s="41">
        <f t="shared" si="80"/>
        <v>0</v>
      </c>
      <c r="GQ131" s="41">
        <f t="shared" si="80"/>
        <v>0</v>
      </c>
      <c r="GR131" s="41">
        <f t="shared" si="80"/>
        <v>0</v>
      </c>
      <c r="GS131" s="41">
        <f t="shared" si="99"/>
        <v>0</v>
      </c>
      <c r="GT131" s="41">
        <f t="shared" si="99"/>
        <v>0</v>
      </c>
      <c r="GU131" s="41">
        <f t="shared" si="99"/>
        <v>0</v>
      </c>
      <c r="GV131" s="41">
        <f t="shared" si="99"/>
        <v>0</v>
      </c>
      <c r="GW131" s="41">
        <f t="shared" si="99"/>
        <v>0</v>
      </c>
      <c r="GX131" s="41">
        <f t="shared" si="99"/>
        <v>0</v>
      </c>
      <c r="GY131" s="41">
        <f t="shared" si="99"/>
        <v>0</v>
      </c>
      <c r="GZ131" s="41">
        <f t="shared" si="99"/>
        <v>0</v>
      </c>
      <c r="HA131" s="41">
        <f t="shared" si="99"/>
        <v>0</v>
      </c>
      <c r="HB131" s="41">
        <f t="shared" si="96"/>
        <v>0</v>
      </c>
      <c r="HC131" s="41">
        <f t="shared" si="96"/>
        <v>0</v>
      </c>
      <c r="HD131" s="41">
        <f t="shared" si="96"/>
        <v>0</v>
      </c>
      <c r="HE131" s="41">
        <f t="shared" si="96"/>
        <v>0</v>
      </c>
      <c r="HF131" s="41">
        <f t="shared" si="96"/>
        <v>0</v>
      </c>
      <c r="HG131" s="41">
        <f t="shared" si="96"/>
        <v>0</v>
      </c>
      <c r="HH131" s="41">
        <f t="shared" si="91"/>
        <v>0</v>
      </c>
      <c r="HI131" s="41">
        <f t="shared" si="91"/>
        <v>0</v>
      </c>
      <c r="HJ131" s="41">
        <f t="shared" si="91"/>
        <v>0</v>
      </c>
    </row>
    <row r="132" spans="1:218" ht="14.4" x14ac:dyDescent="0.3">
      <c r="A132" s="42">
        <v>129</v>
      </c>
      <c r="B132" s="43">
        <f>'CMM4 - AUX CALC'!$DZ$67</f>
        <v>0</v>
      </c>
      <c r="EA132" s="41">
        <f>$B132/(_xlfn.SINGLE(PrazoConcessao)*12-EA$3+1)</f>
        <v>0</v>
      </c>
      <c r="EB132" s="41">
        <f t="shared" si="92"/>
        <v>0</v>
      </c>
      <c r="EC132" s="41">
        <f t="shared" si="92"/>
        <v>0</v>
      </c>
      <c r="ED132" s="41">
        <f t="shared" si="92"/>
        <v>0</v>
      </c>
      <c r="EE132" s="41">
        <f t="shared" si="92"/>
        <v>0</v>
      </c>
      <c r="EF132" s="41">
        <f t="shared" si="92"/>
        <v>0</v>
      </c>
      <c r="EG132" s="41">
        <f t="shared" si="92"/>
        <v>0</v>
      </c>
      <c r="EH132" s="41">
        <f t="shared" si="92"/>
        <v>0</v>
      </c>
      <c r="EI132" s="41">
        <f t="shared" si="92"/>
        <v>0</v>
      </c>
      <c r="EJ132" s="41">
        <f t="shared" si="94"/>
        <v>0</v>
      </c>
      <c r="EK132" s="41">
        <f t="shared" si="94"/>
        <v>0</v>
      </c>
      <c r="EL132" s="41">
        <f t="shared" si="94"/>
        <v>0</v>
      </c>
      <c r="EM132" s="41">
        <f t="shared" si="94"/>
        <v>0</v>
      </c>
      <c r="EN132" s="41">
        <f t="shared" si="94"/>
        <v>0</v>
      </c>
      <c r="EO132" s="41">
        <f t="shared" si="94"/>
        <v>0</v>
      </c>
      <c r="EP132" s="41">
        <f t="shared" si="94"/>
        <v>0</v>
      </c>
      <c r="EQ132" s="41">
        <f t="shared" si="94"/>
        <v>0</v>
      </c>
      <c r="ER132" s="41">
        <f t="shared" si="94"/>
        <v>0</v>
      </c>
      <c r="ES132" s="41">
        <f t="shared" si="86"/>
        <v>0</v>
      </c>
      <c r="ET132" s="41">
        <f t="shared" si="86"/>
        <v>0</v>
      </c>
      <c r="EU132" s="41">
        <f t="shared" si="86"/>
        <v>0</v>
      </c>
      <c r="EV132" s="41">
        <f t="shared" si="86"/>
        <v>0</v>
      </c>
      <c r="EW132" s="41">
        <f t="shared" si="86"/>
        <v>0</v>
      </c>
      <c r="EX132" s="41">
        <f t="shared" si="86"/>
        <v>0</v>
      </c>
      <c r="EY132" s="41">
        <f t="shared" si="86"/>
        <v>0</v>
      </c>
      <c r="EZ132" s="41">
        <f t="shared" si="86"/>
        <v>0</v>
      </c>
      <c r="FA132" s="41">
        <f t="shared" si="98"/>
        <v>0</v>
      </c>
      <c r="FB132" s="41">
        <f t="shared" si="98"/>
        <v>0</v>
      </c>
      <c r="FC132" s="41">
        <f t="shared" si="98"/>
        <v>0</v>
      </c>
      <c r="FD132" s="41">
        <f t="shared" si="98"/>
        <v>0</v>
      </c>
      <c r="FE132" s="41">
        <f t="shared" si="98"/>
        <v>0</v>
      </c>
      <c r="FF132" s="41">
        <f t="shared" si="93"/>
        <v>0</v>
      </c>
      <c r="FG132" s="41">
        <f t="shared" si="93"/>
        <v>0</v>
      </c>
      <c r="FH132" s="41">
        <f t="shared" si="93"/>
        <v>0</v>
      </c>
      <c r="FI132" s="41">
        <f t="shared" si="93"/>
        <v>0</v>
      </c>
      <c r="FJ132" s="41">
        <f t="shared" si="93"/>
        <v>0</v>
      </c>
      <c r="FK132" s="41">
        <f t="shared" si="93"/>
        <v>0</v>
      </c>
      <c r="FL132" s="41">
        <f t="shared" si="93"/>
        <v>0</v>
      </c>
      <c r="FM132" s="41">
        <f t="shared" si="93"/>
        <v>0</v>
      </c>
      <c r="FN132" s="41">
        <f t="shared" si="93"/>
        <v>0</v>
      </c>
      <c r="FO132" s="41">
        <f t="shared" si="93"/>
        <v>0</v>
      </c>
      <c r="FP132" s="41">
        <f t="shared" si="95"/>
        <v>0</v>
      </c>
      <c r="FQ132" s="41">
        <f t="shared" si="95"/>
        <v>0</v>
      </c>
      <c r="FR132" s="41">
        <f t="shared" si="95"/>
        <v>0</v>
      </c>
      <c r="FS132" s="41">
        <f t="shared" si="95"/>
        <v>0</v>
      </c>
      <c r="FT132" s="41">
        <f t="shared" si="95"/>
        <v>0</v>
      </c>
      <c r="FU132" s="41">
        <f t="shared" si="95"/>
        <v>0</v>
      </c>
      <c r="FV132" s="41">
        <f t="shared" si="95"/>
        <v>0</v>
      </c>
      <c r="FW132" s="41">
        <f t="shared" si="95"/>
        <v>0</v>
      </c>
      <c r="FX132" s="41">
        <f t="shared" si="95"/>
        <v>0</v>
      </c>
      <c r="FY132" s="41">
        <f t="shared" si="87"/>
        <v>0</v>
      </c>
      <c r="FZ132" s="41">
        <f t="shared" si="87"/>
        <v>0</v>
      </c>
      <c r="GA132" s="41">
        <f t="shared" si="87"/>
        <v>0</v>
      </c>
      <c r="GB132" s="41">
        <f t="shared" si="87"/>
        <v>0</v>
      </c>
      <c r="GC132" s="41">
        <f t="shared" si="80"/>
        <v>0</v>
      </c>
      <c r="GD132" s="41">
        <f t="shared" si="80"/>
        <v>0</v>
      </c>
      <c r="GE132" s="41">
        <f t="shared" si="80"/>
        <v>0</v>
      </c>
      <c r="GF132" s="41">
        <f t="shared" ref="GF132:GR151" si="100">GE132</f>
        <v>0</v>
      </c>
      <c r="GG132" s="41">
        <f t="shared" si="100"/>
        <v>0</v>
      </c>
      <c r="GH132" s="41">
        <f t="shared" si="100"/>
        <v>0</v>
      </c>
      <c r="GI132" s="41">
        <f t="shared" si="100"/>
        <v>0</v>
      </c>
      <c r="GJ132" s="41">
        <f t="shared" si="100"/>
        <v>0</v>
      </c>
      <c r="GK132" s="41">
        <f t="shared" si="100"/>
        <v>0</v>
      </c>
      <c r="GL132" s="41">
        <f t="shared" si="100"/>
        <v>0</v>
      </c>
      <c r="GM132" s="41">
        <f t="shared" si="100"/>
        <v>0</v>
      </c>
      <c r="GN132" s="41">
        <f t="shared" si="100"/>
        <v>0</v>
      </c>
      <c r="GO132" s="41">
        <f t="shared" si="100"/>
        <v>0</v>
      </c>
      <c r="GP132" s="41">
        <f t="shared" si="100"/>
        <v>0</v>
      </c>
      <c r="GQ132" s="41">
        <f t="shared" si="100"/>
        <v>0</v>
      </c>
      <c r="GR132" s="41">
        <f t="shared" si="100"/>
        <v>0</v>
      </c>
      <c r="GS132" s="41">
        <f t="shared" si="99"/>
        <v>0</v>
      </c>
      <c r="GT132" s="41">
        <f t="shared" si="99"/>
        <v>0</v>
      </c>
      <c r="GU132" s="41">
        <f t="shared" si="99"/>
        <v>0</v>
      </c>
      <c r="GV132" s="41">
        <f t="shared" si="99"/>
        <v>0</v>
      </c>
      <c r="GW132" s="41">
        <f t="shared" si="99"/>
        <v>0</v>
      </c>
      <c r="GX132" s="41">
        <f t="shared" si="99"/>
        <v>0</v>
      </c>
      <c r="GY132" s="41">
        <f t="shared" si="99"/>
        <v>0</v>
      </c>
      <c r="GZ132" s="41">
        <f t="shared" si="99"/>
        <v>0</v>
      </c>
      <c r="HA132" s="41">
        <f t="shared" si="99"/>
        <v>0</v>
      </c>
      <c r="HB132" s="41">
        <f t="shared" si="96"/>
        <v>0</v>
      </c>
      <c r="HC132" s="41">
        <f t="shared" si="96"/>
        <v>0</v>
      </c>
      <c r="HD132" s="41">
        <f t="shared" si="96"/>
        <v>0</v>
      </c>
      <c r="HE132" s="41">
        <f t="shared" si="96"/>
        <v>0</v>
      </c>
      <c r="HF132" s="41">
        <f t="shared" si="96"/>
        <v>0</v>
      </c>
      <c r="HG132" s="41">
        <f t="shared" si="96"/>
        <v>0</v>
      </c>
      <c r="HH132" s="41">
        <f t="shared" si="91"/>
        <v>0</v>
      </c>
      <c r="HI132" s="41">
        <f t="shared" si="91"/>
        <v>0</v>
      </c>
      <c r="HJ132" s="41">
        <f t="shared" si="91"/>
        <v>0</v>
      </c>
    </row>
    <row r="133" spans="1:218" ht="14.4" x14ac:dyDescent="0.3">
      <c r="A133" s="42">
        <v>130</v>
      </c>
      <c r="B133" s="43">
        <f>'CMM4 - AUX CALC'!$EA$67</f>
        <v>0</v>
      </c>
      <c r="EB133" s="41">
        <f>$B133/(_xlfn.SINGLE(PrazoConcessao)*12-EB$3+1)</f>
        <v>0</v>
      </c>
      <c r="EC133" s="41">
        <f t="shared" si="92"/>
        <v>0</v>
      </c>
      <c r="ED133" s="41">
        <f t="shared" si="92"/>
        <v>0</v>
      </c>
      <c r="EE133" s="41">
        <f t="shared" si="92"/>
        <v>0</v>
      </c>
      <c r="EF133" s="41">
        <f t="shared" si="92"/>
        <v>0</v>
      </c>
      <c r="EG133" s="41">
        <f t="shared" si="92"/>
        <v>0</v>
      </c>
      <c r="EH133" s="41">
        <f t="shared" si="92"/>
        <v>0</v>
      </c>
      <c r="EI133" s="41">
        <f t="shared" si="92"/>
        <v>0</v>
      </c>
      <c r="EJ133" s="41">
        <f t="shared" si="94"/>
        <v>0</v>
      </c>
      <c r="EK133" s="41">
        <f t="shared" si="94"/>
        <v>0</v>
      </c>
      <c r="EL133" s="41">
        <f t="shared" si="94"/>
        <v>0</v>
      </c>
      <c r="EM133" s="41">
        <f t="shared" si="94"/>
        <v>0</v>
      </c>
      <c r="EN133" s="41">
        <f t="shared" si="94"/>
        <v>0</v>
      </c>
      <c r="EO133" s="41">
        <f t="shared" si="94"/>
        <v>0</v>
      </c>
      <c r="EP133" s="41">
        <f t="shared" si="94"/>
        <v>0</v>
      </c>
      <c r="EQ133" s="41">
        <f t="shared" si="94"/>
        <v>0</v>
      </c>
      <c r="ER133" s="41">
        <f t="shared" si="94"/>
        <v>0</v>
      </c>
      <c r="ES133" s="41">
        <f t="shared" si="86"/>
        <v>0</v>
      </c>
      <c r="ET133" s="41">
        <f t="shared" si="86"/>
        <v>0</v>
      </c>
      <c r="EU133" s="41">
        <f t="shared" si="86"/>
        <v>0</v>
      </c>
      <c r="EV133" s="41">
        <f t="shared" si="86"/>
        <v>0</v>
      </c>
      <c r="EW133" s="41">
        <f t="shared" si="86"/>
        <v>0</v>
      </c>
      <c r="EX133" s="41">
        <f t="shared" si="86"/>
        <v>0</v>
      </c>
      <c r="EY133" s="41">
        <f t="shared" si="86"/>
        <v>0</v>
      </c>
      <c r="EZ133" s="41">
        <f t="shared" si="86"/>
        <v>0</v>
      </c>
      <c r="FA133" s="41">
        <f t="shared" si="98"/>
        <v>0</v>
      </c>
      <c r="FB133" s="41">
        <f t="shared" si="98"/>
        <v>0</v>
      </c>
      <c r="FC133" s="41">
        <f t="shared" si="98"/>
        <v>0</v>
      </c>
      <c r="FD133" s="41">
        <f t="shared" si="98"/>
        <v>0</v>
      </c>
      <c r="FE133" s="41">
        <f t="shared" si="98"/>
        <v>0</v>
      </c>
      <c r="FF133" s="41">
        <f t="shared" si="93"/>
        <v>0</v>
      </c>
      <c r="FG133" s="41">
        <f t="shared" si="93"/>
        <v>0</v>
      </c>
      <c r="FH133" s="41">
        <f t="shared" si="93"/>
        <v>0</v>
      </c>
      <c r="FI133" s="41">
        <f t="shared" si="93"/>
        <v>0</v>
      </c>
      <c r="FJ133" s="41">
        <f t="shared" si="93"/>
        <v>0</v>
      </c>
      <c r="FK133" s="41">
        <f t="shared" si="93"/>
        <v>0</v>
      </c>
      <c r="FL133" s="41">
        <f t="shared" si="93"/>
        <v>0</v>
      </c>
      <c r="FM133" s="41">
        <f t="shared" si="93"/>
        <v>0</v>
      </c>
      <c r="FN133" s="41">
        <f t="shared" si="93"/>
        <v>0</v>
      </c>
      <c r="FO133" s="41">
        <f t="shared" si="93"/>
        <v>0</v>
      </c>
      <c r="FP133" s="41">
        <f t="shared" si="95"/>
        <v>0</v>
      </c>
      <c r="FQ133" s="41">
        <f t="shared" si="95"/>
        <v>0</v>
      </c>
      <c r="FR133" s="41">
        <f t="shared" si="95"/>
        <v>0</v>
      </c>
      <c r="FS133" s="41">
        <f t="shared" si="95"/>
        <v>0</v>
      </c>
      <c r="FT133" s="41">
        <f t="shared" si="95"/>
        <v>0</v>
      </c>
      <c r="FU133" s="41">
        <f t="shared" si="95"/>
        <v>0</v>
      </c>
      <c r="FV133" s="41">
        <f t="shared" si="95"/>
        <v>0</v>
      </c>
      <c r="FW133" s="41">
        <f t="shared" si="95"/>
        <v>0</v>
      </c>
      <c r="FX133" s="41">
        <f t="shared" si="95"/>
        <v>0</v>
      </c>
      <c r="FY133" s="41">
        <f t="shared" si="87"/>
        <v>0</v>
      </c>
      <c r="FZ133" s="41">
        <f t="shared" si="87"/>
        <v>0</v>
      </c>
      <c r="GA133" s="41">
        <f t="shared" si="87"/>
        <v>0</v>
      </c>
      <c r="GB133" s="41">
        <f t="shared" si="87"/>
        <v>0</v>
      </c>
      <c r="GC133" s="41">
        <f t="shared" si="87"/>
        <v>0</v>
      </c>
      <c r="GD133" s="41">
        <f t="shared" si="87"/>
        <v>0</v>
      </c>
      <c r="GE133" s="41">
        <f t="shared" si="87"/>
        <v>0</v>
      </c>
      <c r="GF133" s="41">
        <f t="shared" si="100"/>
        <v>0</v>
      </c>
      <c r="GG133" s="41">
        <f t="shared" si="100"/>
        <v>0</v>
      </c>
      <c r="GH133" s="41">
        <f t="shared" si="100"/>
        <v>0</v>
      </c>
      <c r="GI133" s="41">
        <f t="shared" si="100"/>
        <v>0</v>
      </c>
      <c r="GJ133" s="41">
        <f t="shared" si="100"/>
        <v>0</v>
      </c>
      <c r="GK133" s="41">
        <f t="shared" si="100"/>
        <v>0</v>
      </c>
      <c r="GL133" s="41">
        <f t="shared" si="100"/>
        <v>0</v>
      </c>
      <c r="GM133" s="41">
        <f t="shared" si="100"/>
        <v>0</v>
      </c>
      <c r="GN133" s="41">
        <f t="shared" si="100"/>
        <v>0</v>
      </c>
      <c r="GO133" s="41">
        <f t="shared" si="100"/>
        <v>0</v>
      </c>
      <c r="GP133" s="41">
        <f t="shared" si="100"/>
        <v>0</v>
      </c>
      <c r="GQ133" s="41">
        <f t="shared" si="100"/>
        <v>0</v>
      </c>
      <c r="GR133" s="41">
        <f t="shared" si="100"/>
        <v>0</v>
      </c>
      <c r="GS133" s="41">
        <f t="shared" si="99"/>
        <v>0</v>
      </c>
      <c r="GT133" s="41">
        <f t="shared" si="99"/>
        <v>0</v>
      </c>
      <c r="GU133" s="41">
        <f t="shared" si="99"/>
        <v>0</v>
      </c>
      <c r="GV133" s="41">
        <f t="shared" si="99"/>
        <v>0</v>
      </c>
      <c r="GW133" s="41">
        <f t="shared" si="99"/>
        <v>0</v>
      </c>
      <c r="GX133" s="41">
        <f t="shared" si="99"/>
        <v>0</v>
      </c>
      <c r="GY133" s="41">
        <f t="shared" si="99"/>
        <v>0</v>
      </c>
      <c r="GZ133" s="41">
        <f t="shared" si="99"/>
        <v>0</v>
      </c>
      <c r="HA133" s="41">
        <f t="shared" si="99"/>
        <v>0</v>
      </c>
      <c r="HB133" s="41">
        <f t="shared" si="96"/>
        <v>0</v>
      </c>
      <c r="HC133" s="41">
        <f t="shared" si="96"/>
        <v>0</v>
      </c>
      <c r="HD133" s="41">
        <f t="shared" si="96"/>
        <v>0</v>
      </c>
      <c r="HE133" s="41">
        <f t="shared" si="96"/>
        <v>0</v>
      </c>
      <c r="HF133" s="41">
        <f t="shared" si="96"/>
        <v>0</v>
      </c>
      <c r="HG133" s="41">
        <f t="shared" si="96"/>
        <v>0</v>
      </c>
      <c r="HH133" s="41">
        <f t="shared" si="91"/>
        <v>0</v>
      </c>
      <c r="HI133" s="41">
        <f t="shared" si="91"/>
        <v>0</v>
      </c>
      <c r="HJ133" s="41">
        <f t="shared" si="91"/>
        <v>0</v>
      </c>
    </row>
    <row r="134" spans="1:218" ht="14.4" x14ac:dyDescent="0.3">
      <c r="A134" s="42">
        <v>131</v>
      </c>
      <c r="B134" s="43">
        <f>'CMM4 - AUX CALC'!$EB$67</f>
        <v>0</v>
      </c>
      <c r="EC134" s="41">
        <f>$B134/(_xlfn.SINGLE(PrazoConcessao)*12-EC$3+1)</f>
        <v>0</v>
      </c>
      <c r="ED134" s="41">
        <f t="shared" si="92"/>
        <v>0</v>
      </c>
      <c r="EE134" s="41">
        <f t="shared" si="92"/>
        <v>0</v>
      </c>
      <c r="EF134" s="41">
        <f t="shared" si="92"/>
        <v>0</v>
      </c>
      <c r="EG134" s="41">
        <f t="shared" si="92"/>
        <v>0</v>
      </c>
      <c r="EH134" s="41">
        <f t="shared" si="92"/>
        <v>0</v>
      </c>
      <c r="EI134" s="41">
        <f t="shared" si="92"/>
        <v>0</v>
      </c>
      <c r="EJ134" s="41">
        <f t="shared" si="94"/>
        <v>0</v>
      </c>
      <c r="EK134" s="41">
        <f t="shared" si="94"/>
        <v>0</v>
      </c>
      <c r="EL134" s="41">
        <f t="shared" si="94"/>
        <v>0</v>
      </c>
      <c r="EM134" s="41">
        <f t="shared" si="94"/>
        <v>0</v>
      </c>
      <c r="EN134" s="41">
        <f t="shared" si="94"/>
        <v>0</v>
      </c>
      <c r="EO134" s="41">
        <f t="shared" si="94"/>
        <v>0</v>
      </c>
      <c r="EP134" s="41">
        <f t="shared" si="94"/>
        <v>0</v>
      </c>
      <c r="EQ134" s="41">
        <f t="shared" si="94"/>
        <v>0</v>
      </c>
      <c r="ER134" s="41">
        <f t="shared" si="94"/>
        <v>0</v>
      </c>
      <c r="ES134" s="41">
        <f t="shared" si="86"/>
        <v>0</v>
      </c>
      <c r="ET134" s="41">
        <f t="shared" si="86"/>
        <v>0</v>
      </c>
      <c r="EU134" s="41">
        <f t="shared" si="86"/>
        <v>0</v>
      </c>
      <c r="EV134" s="41">
        <f t="shared" si="86"/>
        <v>0</v>
      </c>
      <c r="EW134" s="41">
        <f t="shared" si="86"/>
        <v>0</v>
      </c>
      <c r="EX134" s="41">
        <f t="shared" si="86"/>
        <v>0</v>
      </c>
      <c r="EY134" s="41">
        <f t="shared" si="86"/>
        <v>0</v>
      </c>
      <c r="EZ134" s="41">
        <f t="shared" si="86"/>
        <v>0</v>
      </c>
      <c r="FA134" s="41">
        <f t="shared" si="98"/>
        <v>0</v>
      </c>
      <c r="FB134" s="41">
        <f t="shared" si="98"/>
        <v>0</v>
      </c>
      <c r="FC134" s="41">
        <f t="shared" si="98"/>
        <v>0</v>
      </c>
      <c r="FD134" s="41">
        <f t="shared" si="98"/>
        <v>0</v>
      </c>
      <c r="FE134" s="41">
        <f t="shared" si="98"/>
        <v>0</v>
      </c>
      <c r="FF134" s="41">
        <f t="shared" si="93"/>
        <v>0</v>
      </c>
      <c r="FG134" s="41">
        <f t="shared" si="93"/>
        <v>0</v>
      </c>
      <c r="FH134" s="41">
        <f t="shared" si="93"/>
        <v>0</v>
      </c>
      <c r="FI134" s="41">
        <f t="shared" si="93"/>
        <v>0</v>
      </c>
      <c r="FJ134" s="41">
        <f t="shared" si="93"/>
        <v>0</v>
      </c>
      <c r="FK134" s="41">
        <f t="shared" si="93"/>
        <v>0</v>
      </c>
      <c r="FL134" s="41">
        <f t="shared" si="93"/>
        <v>0</v>
      </c>
      <c r="FM134" s="41">
        <f t="shared" si="93"/>
        <v>0</v>
      </c>
      <c r="FN134" s="41">
        <f t="shared" si="93"/>
        <v>0</v>
      </c>
      <c r="FO134" s="41">
        <f t="shared" si="93"/>
        <v>0</v>
      </c>
      <c r="FP134" s="41">
        <f t="shared" si="95"/>
        <v>0</v>
      </c>
      <c r="FQ134" s="41">
        <f t="shared" si="95"/>
        <v>0</v>
      </c>
      <c r="FR134" s="41">
        <f t="shared" si="95"/>
        <v>0</v>
      </c>
      <c r="FS134" s="41">
        <f t="shared" si="95"/>
        <v>0</v>
      </c>
      <c r="FT134" s="41">
        <f t="shared" si="95"/>
        <v>0</v>
      </c>
      <c r="FU134" s="41">
        <f t="shared" si="95"/>
        <v>0</v>
      </c>
      <c r="FV134" s="41">
        <f t="shared" si="95"/>
        <v>0</v>
      </c>
      <c r="FW134" s="41">
        <f t="shared" si="95"/>
        <v>0</v>
      </c>
      <c r="FX134" s="41">
        <f t="shared" si="95"/>
        <v>0</v>
      </c>
      <c r="FY134" s="41">
        <f t="shared" si="87"/>
        <v>0</v>
      </c>
      <c r="FZ134" s="41">
        <f t="shared" si="87"/>
        <v>0</v>
      </c>
      <c r="GA134" s="41">
        <f t="shared" si="87"/>
        <v>0</v>
      </c>
      <c r="GB134" s="41">
        <f t="shared" si="87"/>
        <v>0</v>
      </c>
      <c r="GC134" s="41">
        <f t="shared" si="87"/>
        <v>0</v>
      </c>
      <c r="GD134" s="41">
        <f t="shared" si="87"/>
        <v>0</v>
      </c>
      <c r="GE134" s="41">
        <f t="shared" si="87"/>
        <v>0</v>
      </c>
      <c r="GF134" s="41">
        <f t="shared" si="100"/>
        <v>0</v>
      </c>
      <c r="GG134" s="41">
        <f t="shared" si="100"/>
        <v>0</v>
      </c>
      <c r="GH134" s="41">
        <f t="shared" si="100"/>
        <v>0</v>
      </c>
      <c r="GI134" s="41">
        <f t="shared" si="100"/>
        <v>0</v>
      </c>
      <c r="GJ134" s="41">
        <f t="shared" si="100"/>
        <v>0</v>
      </c>
      <c r="GK134" s="41">
        <f t="shared" si="100"/>
        <v>0</v>
      </c>
      <c r="GL134" s="41">
        <f t="shared" si="100"/>
        <v>0</v>
      </c>
      <c r="GM134" s="41">
        <f t="shared" si="100"/>
        <v>0</v>
      </c>
      <c r="GN134" s="41">
        <f t="shared" si="100"/>
        <v>0</v>
      </c>
      <c r="GO134" s="41">
        <f t="shared" si="100"/>
        <v>0</v>
      </c>
      <c r="GP134" s="41">
        <f t="shared" si="100"/>
        <v>0</v>
      </c>
      <c r="GQ134" s="41">
        <f t="shared" si="100"/>
        <v>0</v>
      </c>
      <c r="GR134" s="41">
        <f t="shared" si="100"/>
        <v>0</v>
      </c>
      <c r="GS134" s="41">
        <f t="shared" si="99"/>
        <v>0</v>
      </c>
      <c r="GT134" s="41">
        <f t="shared" si="99"/>
        <v>0</v>
      </c>
      <c r="GU134" s="41">
        <f t="shared" si="99"/>
        <v>0</v>
      </c>
      <c r="GV134" s="41">
        <f t="shared" si="99"/>
        <v>0</v>
      </c>
      <c r="GW134" s="41">
        <f t="shared" si="99"/>
        <v>0</v>
      </c>
      <c r="GX134" s="41">
        <f t="shared" si="99"/>
        <v>0</v>
      </c>
      <c r="GY134" s="41">
        <f t="shared" si="99"/>
        <v>0</v>
      </c>
      <c r="GZ134" s="41">
        <f t="shared" si="99"/>
        <v>0</v>
      </c>
      <c r="HA134" s="41">
        <f t="shared" si="99"/>
        <v>0</v>
      </c>
      <c r="HB134" s="41">
        <f t="shared" si="96"/>
        <v>0</v>
      </c>
      <c r="HC134" s="41">
        <f t="shared" si="96"/>
        <v>0</v>
      </c>
      <c r="HD134" s="41">
        <f t="shared" si="96"/>
        <v>0</v>
      </c>
      <c r="HE134" s="41">
        <f t="shared" si="96"/>
        <v>0</v>
      </c>
      <c r="HF134" s="41">
        <f t="shared" si="96"/>
        <v>0</v>
      </c>
      <c r="HG134" s="41">
        <f t="shared" si="96"/>
        <v>0</v>
      </c>
      <c r="HH134" s="41">
        <f t="shared" si="91"/>
        <v>0</v>
      </c>
      <c r="HI134" s="41">
        <f t="shared" si="91"/>
        <v>0</v>
      </c>
      <c r="HJ134" s="41">
        <f t="shared" si="91"/>
        <v>0</v>
      </c>
    </row>
    <row r="135" spans="1:218" ht="14.4" x14ac:dyDescent="0.3">
      <c r="A135" s="42">
        <v>132</v>
      </c>
      <c r="B135" s="43">
        <f>'CMM4 - AUX CALC'!$EC$67</f>
        <v>0</v>
      </c>
      <c r="ED135" s="41">
        <f>$B135/(_xlfn.SINGLE(PrazoConcessao)*12-ED$3+1)</f>
        <v>0</v>
      </c>
      <c r="EE135" s="41">
        <f t="shared" si="92"/>
        <v>0</v>
      </c>
      <c r="EF135" s="41">
        <f t="shared" si="92"/>
        <v>0</v>
      </c>
      <c r="EG135" s="41">
        <f t="shared" si="92"/>
        <v>0</v>
      </c>
      <c r="EH135" s="41">
        <f t="shared" si="92"/>
        <v>0</v>
      </c>
      <c r="EI135" s="41">
        <f t="shared" si="92"/>
        <v>0</v>
      </c>
      <c r="EJ135" s="41">
        <f t="shared" si="94"/>
        <v>0</v>
      </c>
      <c r="EK135" s="41">
        <f t="shared" si="94"/>
        <v>0</v>
      </c>
      <c r="EL135" s="41">
        <f t="shared" si="94"/>
        <v>0</v>
      </c>
      <c r="EM135" s="41">
        <f t="shared" si="94"/>
        <v>0</v>
      </c>
      <c r="EN135" s="41">
        <f t="shared" si="94"/>
        <v>0</v>
      </c>
      <c r="EO135" s="41">
        <f t="shared" si="94"/>
        <v>0</v>
      </c>
      <c r="EP135" s="41">
        <f t="shared" si="94"/>
        <v>0</v>
      </c>
      <c r="EQ135" s="41">
        <f t="shared" si="94"/>
        <v>0</v>
      </c>
      <c r="ER135" s="41">
        <f t="shared" si="94"/>
        <v>0</v>
      </c>
      <c r="ES135" s="41">
        <f t="shared" si="86"/>
        <v>0</v>
      </c>
      <c r="ET135" s="41">
        <f t="shared" si="86"/>
        <v>0</v>
      </c>
      <c r="EU135" s="41">
        <f t="shared" si="86"/>
        <v>0</v>
      </c>
      <c r="EV135" s="41">
        <f t="shared" si="86"/>
        <v>0</v>
      </c>
      <c r="EW135" s="41">
        <f t="shared" si="86"/>
        <v>0</v>
      </c>
      <c r="EX135" s="41">
        <f t="shared" si="86"/>
        <v>0</v>
      </c>
      <c r="EY135" s="41">
        <f t="shared" si="86"/>
        <v>0</v>
      </c>
      <c r="EZ135" s="41">
        <f t="shared" si="86"/>
        <v>0</v>
      </c>
      <c r="FA135" s="41">
        <f t="shared" si="98"/>
        <v>0</v>
      </c>
      <c r="FB135" s="41">
        <f t="shared" si="98"/>
        <v>0</v>
      </c>
      <c r="FC135" s="41">
        <f t="shared" si="98"/>
        <v>0</v>
      </c>
      <c r="FD135" s="41">
        <f t="shared" si="98"/>
        <v>0</v>
      </c>
      <c r="FE135" s="41">
        <f t="shared" si="98"/>
        <v>0</v>
      </c>
      <c r="FF135" s="41">
        <f t="shared" si="93"/>
        <v>0</v>
      </c>
      <c r="FG135" s="41">
        <f t="shared" si="93"/>
        <v>0</v>
      </c>
      <c r="FH135" s="41">
        <f t="shared" si="93"/>
        <v>0</v>
      </c>
      <c r="FI135" s="41">
        <f t="shared" si="93"/>
        <v>0</v>
      </c>
      <c r="FJ135" s="41">
        <f t="shared" si="93"/>
        <v>0</v>
      </c>
      <c r="FK135" s="41">
        <f t="shared" si="93"/>
        <v>0</v>
      </c>
      <c r="FL135" s="41">
        <f t="shared" si="93"/>
        <v>0</v>
      </c>
      <c r="FM135" s="41">
        <f t="shared" si="93"/>
        <v>0</v>
      </c>
      <c r="FN135" s="41">
        <f t="shared" si="93"/>
        <v>0</v>
      </c>
      <c r="FO135" s="41">
        <f t="shared" si="93"/>
        <v>0</v>
      </c>
      <c r="FP135" s="41">
        <f t="shared" si="95"/>
        <v>0</v>
      </c>
      <c r="FQ135" s="41">
        <f t="shared" si="95"/>
        <v>0</v>
      </c>
      <c r="FR135" s="41">
        <f t="shared" si="95"/>
        <v>0</v>
      </c>
      <c r="FS135" s="41">
        <f t="shared" si="95"/>
        <v>0</v>
      </c>
      <c r="FT135" s="41">
        <f t="shared" si="95"/>
        <v>0</v>
      </c>
      <c r="FU135" s="41">
        <f t="shared" si="95"/>
        <v>0</v>
      </c>
      <c r="FV135" s="41">
        <f t="shared" si="95"/>
        <v>0</v>
      </c>
      <c r="FW135" s="41">
        <f t="shared" si="95"/>
        <v>0</v>
      </c>
      <c r="FX135" s="41">
        <f t="shared" si="95"/>
        <v>0</v>
      </c>
      <c r="FY135" s="41">
        <f t="shared" si="87"/>
        <v>0</v>
      </c>
      <c r="FZ135" s="41">
        <f t="shared" si="87"/>
        <v>0</v>
      </c>
      <c r="GA135" s="41">
        <f t="shared" si="87"/>
        <v>0</v>
      </c>
      <c r="GB135" s="41">
        <f t="shared" si="87"/>
        <v>0</v>
      </c>
      <c r="GC135" s="41">
        <f t="shared" si="87"/>
        <v>0</v>
      </c>
      <c r="GD135" s="41">
        <f t="shared" si="87"/>
        <v>0</v>
      </c>
      <c r="GE135" s="41">
        <f t="shared" si="87"/>
        <v>0</v>
      </c>
      <c r="GF135" s="41">
        <f t="shared" si="100"/>
        <v>0</v>
      </c>
      <c r="GG135" s="41">
        <f t="shared" si="100"/>
        <v>0</v>
      </c>
      <c r="GH135" s="41">
        <f t="shared" si="100"/>
        <v>0</v>
      </c>
      <c r="GI135" s="41">
        <f t="shared" si="100"/>
        <v>0</v>
      </c>
      <c r="GJ135" s="41">
        <f t="shared" si="100"/>
        <v>0</v>
      </c>
      <c r="GK135" s="41">
        <f t="shared" si="100"/>
        <v>0</v>
      </c>
      <c r="GL135" s="41">
        <f t="shared" si="100"/>
        <v>0</v>
      </c>
      <c r="GM135" s="41">
        <f t="shared" si="100"/>
        <v>0</v>
      </c>
      <c r="GN135" s="41">
        <f t="shared" si="100"/>
        <v>0</v>
      </c>
      <c r="GO135" s="41">
        <f t="shared" si="100"/>
        <v>0</v>
      </c>
      <c r="GP135" s="41">
        <f t="shared" si="100"/>
        <v>0</v>
      </c>
      <c r="GQ135" s="41">
        <f t="shared" si="100"/>
        <v>0</v>
      </c>
      <c r="GR135" s="41">
        <f t="shared" si="100"/>
        <v>0</v>
      </c>
      <c r="GS135" s="41">
        <f t="shared" si="99"/>
        <v>0</v>
      </c>
      <c r="GT135" s="41">
        <f t="shared" si="99"/>
        <v>0</v>
      </c>
      <c r="GU135" s="41">
        <f t="shared" si="99"/>
        <v>0</v>
      </c>
      <c r="GV135" s="41">
        <f t="shared" si="99"/>
        <v>0</v>
      </c>
      <c r="GW135" s="41">
        <f t="shared" si="99"/>
        <v>0</v>
      </c>
      <c r="GX135" s="41">
        <f t="shared" si="99"/>
        <v>0</v>
      </c>
      <c r="GY135" s="41">
        <f t="shared" si="99"/>
        <v>0</v>
      </c>
      <c r="GZ135" s="41">
        <f t="shared" si="99"/>
        <v>0</v>
      </c>
      <c r="HA135" s="41">
        <f t="shared" si="99"/>
        <v>0</v>
      </c>
      <c r="HB135" s="41">
        <f t="shared" si="96"/>
        <v>0</v>
      </c>
      <c r="HC135" s="41">
        <f t="shared" si="96"/>
        <v>0</v>
      </c>
      <c r="HD135" s="41">
        <f t="shared" si="96"/>
        <v>0</v>
      </c>
      <c r="HE135" s="41">
        <f t="shared" si="96"/>
        <v>0</v>
      </c>
      <c r="HF135" s="41">
        <f t="shared" si="96"/>
        <v>0</v>
      </c>
      <c r="HG135" s="41">
        <f t="shared" si="96"/>
        <v>0</v>
      </c>
      <c r="HH135" s="41">
        <f t="shared" si="91"/>
        <v>0</v>
      </c>
      <c r="HI135" s="41">
        <f t="shared" si="91"/>
        <v>0</v>
      </c>
      <c r="HJ135" s="41">
        <f t="shared" si="91"/>
        <v>0</v>
      </c>
    </row>
    <row r="136" spans="1:218" ht="14.4" x14ac:dyDescent="0.3">
      <c r="A136" s="42">
        <v>133</v>
      </c>
      <c r="B136" s="43">
        <f>'CMM4 - AUX CALC'!$ED$67</f>
        <v>0</v>
      </c>
      <c r="EE136" s="41">
        <f>$B136/(_xlfn.SINGLE(PrazoConcessao)*12-EE$3+1)</f>
        <v>0</v>
      </c>
      <c r="EF136" s="41">
        <f t="shared" si="92"/>
        <v>0</v>
      </c>
      <c r="EG136" s="41">
        <f t="shared" si="92"/>
        <v>0</v>
      </c>
      <c r="EH136" s="41">
        <f t="shared" si="92"/>
        <v>0</v>
      </c>
      <c r="EI136" s="41">
        <f t="shared" si="92"/>
        <v>0</v>
      </c>
      <c r="EJ136" s="41">
        <f t="shared" si="94"/>
        <v>0</v>
      </c>
      <c r="EK136" s="41">
        <f t="shared" si="94"/>
        <v>0</v>
      </c>
      <c r="EL136" s="41">
        <f t="shared" si="94"/>
        <v>0</v>
      </c>
      <c r="EM136" s="41">
        <f t="shared" si="94"/>
        <v>0</v>
      </c>
      <c r="EN136" s="41">
        <f t="shared" si="94"/>
        <v>0</v>
      </c>
      <c r="EO136" s="41">
        <f t="shared" si="94"/>
        <v>0</v>
      </c>
      <c r="EP136" s="41">
        <f t="shared" si="94"/>
        <v>0</v>
      </c>
      <c r="EQ136" s="41">
        <f t="shared" si="94"/>
        <v>0</v>
      </c>
      <c r="ER136" s="41">
        <f t="shared" si="94"/>
        <v>0</v>
      </c>
      <c r="ES136" s="41">
        <f t="shared" si="86"/>
        <v>0</v>
      </c>
      <c r="ET136" s="41">
        <f t="shared" si="86"/>
        <v>0</v>
      </c>
      <c r="EU136" s="41">
        <f t="shared" si="86"/>
        <v>0</v>
      </c>
      <c r="EV136" s="41">
        <f t="shared" si="86"/>
        <v>0</v>
      </c>
      <c r="EW136" s="41">
        <f t="shared" si="86"/>
        <v>0</v>
      </c>
      <c r="EX136" s="41">
        <f t="shared" si="86"/>
        <v>0</v>
      </c>
      <c r="EY136" s="41">
        <f t="shared" si="86"/>
        <v>0</v>
      </c>
      <c r="EZ136" s="41">
        <f t="shared" si="86"/>
        <v>0</v>
      </c>
      <c r="FA136" s="41">
        <f t="shared" si="98"/>
        <v>0</v>
      </c>
      <c r="FB136" s="41">
        <f t="shared" si="98"/>
        <v>0</v>
      </c>
      <c r="FC136" s="41">
        <f t="shared" si="98"/>
        <v>0</v>
      </c>
      <c r="FD136" s="41">
        <f t="shared" si="98"/>
        <v>0</v>
      </c>
      <c r="FE136" s="41">
        <f t="shared" si="98"/>
        <v>0</v>
      </c>
      <c r="FF136" s="41">
        <f t="shared" si="93"/>
        <v>0</v>
      </c>
      <c r="FG136" s="41">
        <f t="shared" si="93"/>
        <v>0</v>
      </c>
      <c r="FH136" s="41">
        <f t="shared" si="93"/>
        <v>0</v>
      </c>
      <c r="FI136" s="41">
        <f t="shared" si="93"/>
        <v>0</v>
      </c>
      <c r="FJ136" s="41">
        <f t="shared" si="93"/>
        <v>0</v>
      </c>
      <c r="FK136" s="41">
        <f t="shared" si="93"/>
        <v>0</v>
      </c>
      <c r="FL136" s="41">
        <f t="shared" si="93"/>
        <v>0</v>
      </c>
      <c r="FM136" s="41">
        <f t="shared" si="93"/>
        <v>0</v>
      </c>
      <c r="FN136" s="41">
        <f t="shared" si="93"/>
        <v>0</v>
      </c>
      <c r="FO136" s="41">
        <f t="shared" si="93"/>
        <v>0</v>
      </c>
      <c r="FP136" s="41">
        <f t="shared" si="95"/>
        <v>0</v>
      </c>
      <c r="FQ136" s="41">
        <f t="shared" si="95"/>
        <v>0</v>
      </c>
      <c r="FR136" s="41">
        <f t="shared" si="95"/>
        <v>0</v>
      </c>
      <c r="FS136" s="41">
        <f t="shared" si="95"/>
        <v>0</v>
      </c>
      <c r="FT136" s="41">
        <f t="shared" si="95"/>
        <v>0</v>
      </c>
      <c r="FU136" s="41">
        <f t="shared" si="95"/>
        <v>0</v>
      </c>
      <c r="FV136" s="41">
        <f t="shared" si="95"/>
        <v>0</v>
      </c>
      <c r="FW136" s="41">
        <f t="shared" si="95"/>
        <v>0</v>
      </c>
      <c r="FX136" s="41">
        <f t="shared" si="95"/>
        <v>0</v>
      </c>
      <c r="FY136" s="41">
        <f t="shared" si="87"/>
        <v>0</v>
      </c>
      <c r="FZ136" s="41">
        <f t="shared" si="87"/>
        <v>0</v>
      </c>
      <c r="GA136" s="41">
        <f t="shared" si="87"/>
        <v>0</v>
      </c>
      <c r="GB136" s="41">
        <f t="shared" si="87"/>
        <v>0</v>
      </c>
      <c r="GC136" s="41">
        <f t="shared" si="87"/>
        <v>0</v>
      </c>
      <c r="GD136" s="41">
        <f t="shared" si="87"/>
        <v>0</v>
      </c>
      <c r="GE136" s="41">
        <f t="shared" si="87"/>
        <v>0</v>
      </c>
      <c r="GF136" s="41">
        <f t="shared" si="100"/>
        <v>0</v>
      </c>
      <c r="GG136" s="41">
        <f t="shared" si="100"/>
        <v>0</v>
      </c>
      <c r="GH136" s="41">
        <f t="shared" si="100"/>
        <v>0</v>
      </c>
      <c r="GI136" s="41">
        <f t="shared" si="100"/>
        <v>0</v>
      </c>
      <c r="GJ136" s="41">
        <f t="shared" si="100"/>
        <v>0</v>
      </c>
      <c r="GK136" s="41">
        <f t="shared" si="100"/>
        <v>0</v>
      </c>
      <c r="GL136" s="41">
        <f t="shared" si="100"/>
        <v>0</v>
      </c>
      <c r="GM136" s="41">
        <f t="shared" si="100"/>
        <v>0</v>
      </c>
      <c r="GN136" s="41">
        <f t="shared" si="100"/>
        <v>0</v>
      </c>
      <c r="GO136" s="41">
        <f t="shared" si="100"/>
        <v>0</v>
      </c>
      <c r="GP136" s="41">
        <f t="shared" si="100"/>
        <v>0</v>
      </c>
      <c r="GQ136" s="41">
        <f t="shared" si="100"/>
        <v>0</v>
      </c>
      <c r="GR136" s="41">
        <f t="shared" si="100"/>
        <v>0</v>
      </c>
      <c r="GS136" s="41">
        <f t="shared" si="99"/>
        <v>0</v>
      </c>
      <c r="GT136" s="41">
        <f t="shared" si="99"/>
        <v>0</v>
      </c>
      <c r="GU136" s="41">
        <f t="shared" si="99"/>
        <v>0</v>
      </c>
      <c r="GV136" s="41">
        <f t="shared" si="99"/>
        <v>0</v>
      </c>
      <c r="GW136" s="41">
        <f t="shared" si="99"/>
        <v>0</v>
      </c>
      <c r="GX136" s="41">
        <f t="shared" si="99"/>
        <v>0</v>
      </c>
      <c r="GY136" s="41">
        <f t="shared" si="99"/>
        <v>0</v>
      </c>
      <c r="GZ136" s="41">
        <f t="shared" si="99"/>
        <v>0</v>
      </c>
      <c r="HA136" s="41">
        <f t="shared" si="99"/>
        <v>0</v>
      </c>
      <c r="HB136" s="41">
        <f t="shared" si="96"/>
        <v>0</v>
      </c>
      <c r="HC136" s="41">
        <f t="shared" si="96"/>
        <v>0</v>
      </c>
      <c r="HD136" s="41">
        <f t="shared" si="96"/>
        <v>0</v>
      </c>
      <c r="HE136" s="41">
        <f t="shared" si="96"/>
        <v>0</v>
      </c>
      <c r="HF136" s="41">
        <f t="shared" si="96"/>
        <v>0</v>
      </c>
      <c r="HG136" s="41">
        <f t="shared" si="96"/>
        <v>0</v>
      </c>
      <c r="HH136" s="41">
        <f t="shared" si="91"/>
        <v>0</v>
      </c>
      <c r="HI136" s="41">
        <f t="shared" si="91"/>
        <v>0</v>
      </c>
      <c r="HJ136" s="41">
        <f t="shared" si="91"/>
        <v>0</v>
      </c>
    </row>
    <row r="137" spans="1:218" ht="14.4" x14ac:dyDescent="0.3">
      <c r="A137" s="42">
        <v>134</v>
      </c>
      <c r="B137" s="43">
        <f>'CMM4 - AUX CALC'!$EE$67</f>
        <v>0</v>
      </c>
      <c r="EF137" s="41">
        <f>$B137/(_xlfn.SINGLE(PrazoConcessao)*12-EF$3+1)</f>
        <v>0</v>
      </c>
      <c r="EG137" s="41">
        <f t="shared" si="92"/>
        <v>0</v>
      </c>
      <c r="EH137" s="41">
        <f t="shared" si="92"/>
        <v>0</v>
      </c>
      <c r="EI137" s="41">
        <f t="shared" si="92"/>
        <v>0</v>
      </c>
      <c r="EJ137" s="41">
        <f t="shared" si="94"/>
        <v>0</v>
      </c>
      <c r="EK137" s="41">
        <f t="shared" si="94"/>
        <v>0</v>
      </c>
      <c r="EL137" s="41">
        <f t="shared" si="94"/>
        <v>0</v>
      </c>
      <c r="EM137" s="41">
        <f t="shared" si="94"/>
        <v>0</v>
      </c>
      <c r="EN137" s="41">
        <f t="shared" si="94"/>
        <v>0</v>
      </c>
      <c r="EO137" s="41">
        <f t="shared" si="94"/>
        <v>0</v>
      </c>
      <c r="EP137" s="41">
        <f t="shared" si="94"/>
        <v>0</v>
      </c>
      <c r="EQ137" s="41">
        <f t="shared" si="94"/>
        <v>0</v>
      </c>
      <c r="ER137" s="41">
        <f t="shared" si="94"/>
        <v>0</v>
      </c>
      <c r="ES137" s="41">
        <f t="shared" si="86"/>
        <v>0</v>
      </c>
      <c r="ET137" s="41">
        <f t="shared" si="86"/>
        <v>0</v>
      </c>
      <c r="EU137" s="41">
        <f t="shared" si="86"/>
        <v>0</v>
      </c>
      <c r="EV137" s="41">
        <f t="shared" si="86"/>
        <v>0</v>
      </c>
      <c r="EW137" s="41">
        <f t="shared" si="86"/>
        <v>0</v>
      </c>
      <c r="EX137" s="41">
        <f t="shared" si="86"/>
        <v>0</v>
      </c>
      <c r="EY137" s="41">
        <f t="shared" si="86"/>
        <v>0</v>
      </c>
      <c r="EZ137" s="41">
        <f t="shared" si="86"/>
        <v>0</v>
      </c>
      <c r="FA137" s="41">
        <f t="shared" si="98"/>
        <v>0</v>
      </c>
      <c r="FB137" s="41">
        <f t="shared" si="98"/>
        <v>0</v>
      </c>
      <c r="FC137" s="41">
        <f t="shared" si="98"/>
        <v>0</v>
      </c>
      <c r="FD137" s="41">
        <f t="shared" si="98"/>
        <v>0</v>
      </c>
      <c r="FE137" s="41">
        <f t="shared" si="98"/>
        <v>0</v>
      </c>
      <c r="FF137" s="41">
        <f t="shared" si="93"/>
        <v>0</v>
      </c>
      <c r="FG137" s="41">
        <f t="shared" si="93"/>
        <v>0</v>
      </c>
      <c r="FH137" s="41">
        <f t="shared" si="93"/>
        <v>0</v>
      </c>
      <c r="FI137" s="41">
        <f t="shared" si="93"/>
        <v>0</v>
      </c>
      <c r="FJ137" s="41">
        <f t="shared" si="93"/>
        <v>0</v>
      </c>
      <c r="FK137" s="41">
        <f t="shared" si="93"/>
        <v>0</v>
      </c>
      <c r="FL137" s="41">
        <f t="shared" si="93"/>
        <v>0</v>
      </c>
      <c r="FM137" s="41">
        <f t="shared" si="93"/>
        <v>0</v>
      </c>
      <c r="FN137" s="41">
        <f t="shared" si="93"/>
        <v>0</v>
      </c>
      <c r="FO137" s="41">
        <f t="shared" ref="FO137:GC175" si="101">FN137</f>
        <v>0</v>
      </c>
      <c r="FP137" s="41">
        <f t="shared" si="95"/>
        <v>0</v>
      </c>
      <c r="FQ137" s="41">
        <f t="shared" si="95"/>
        <v>0</v>
      </c>
      <c r="FR137" s="41">
        <f t="shared" si="95"/>
        <v>0</v>
      </c>
      <c r="FS137" s="41">
        <f t="shared" si="95"/>
        <v>0</v>
      </c>
      <c r="FT137" s="41">
        <f t="shared" si="95"/>
        <v>0</v>
      </c>
      <c r="FU137" s="41">
        <f t="shared" si="95"/>
        <v>0</v>
      </c>
      <c r="FV137" s="41">
        <f t="shared" si="95"/>
        <v>0</v>
      </c>
      <c r="FW137" s="41">
        <f t="shared" si="95"/>
        <v>0</v>
      </c>
      <c r="FX137" s="41">
        <f t="shared" si="95"/>
        <v>0</v>
      </c>
      <c r="FY137" s="41">
        <f t="shared" si="87"/>
        <v>0</v>
      </c>
      <c r="FZ137" s="41">
        <f t="shared" si="87"/>
        <v>0</v>
      </c>
      <c r="GA137" s="41">
        <f t="shared" si="87"/>
        <v>0</v>
      </c>
      <c r="GB137" s="41">
        <f t="shared" si="87"/>
        <v>0</v>
      </c>
      <c r="GC137" s="41">
        <f t="shared" si="87"/>
        <v>0</v>
      </c>
      <c r="GD137" s="41">
        <f t="shared" si="87"/>
        <v>0</v>
      </c>
      <c r="GE137" s="41">
        <f t="shared" si="87"/>
        <v>0</v>
      </c>
      <c r="GF137" s="41">
        <f t="shared" si="100"/>
        <v>0</v>
      </c>
      <c r="GG137" s="41">
        <f t="shared" si="100"/>
        <v>0</v>
      </c>
      <c r="GH137" s="41">
        <f t="shared" si="100"/>
        <v>0</v>
      </c>
      <c r="GI137" s="41">
        <f t="shared" si="100"/>
        <v>0</v>
      </c>
      <c r="GJ137" s="41">
        <f t="shared" si="100"/>
        <v>0</v>
      </c>
      <c r="GK137" s="41">
        <f t="shared" si="100"/>
        <v>0</v>
      </c>
      <c r="GL137" s="41">
        <f t="shared" si="100"/>
        <v>0</v>
      </c>
      <c r="GM137" s="41">
        <f t="shared" si="100"/>
        <v>0</v>
      </c>
      <c r="GN137" s="41">
        <f t="shared" si="100"/>
        <v>0</v>
      </c>
      <c r="GO137" s="41">
        <f t="shared" si="100"/>
        <v>0</v>
      </c>
      <c r="GP137" s="41">
        <f t="shared" si="100"/>
        <v>0</v>
      </c>
      <c r="GQ137" s="41">
        <f t="shared" si="100"/>
        <v>0</v>
      </c>
      <c r="GR137" s="41">
        <f t="shared" si="100"/>
        <v>0</v>
      </c>
      <c r="GS137" s="41">
        <f t="shared" si="99"/>
        <v>0</v>
      </c>
      <c r="GT137" s="41">
        <f t="shared" si="99"/>
        <v>0</v>
      </c>
      <c r="GU137" s="41">
        <f t="shared" si="99"/>
        <v>0</v>
      </c>
      <c r="GV137" s="41">
        <f t="shared" si="99"/>
        <v>0</v>
      </c>
      <c r="GW137" s="41">
        <f t="shared" si="99"/>
        <v>0</v>
      </c>
      <c r="GX137" s="41">
        <f t="shared" si="99"/>
        <v>0</v>
      </c>
      <c r="GY137" s="41">
        <f t="shared" si="99"/>
        <v>0</v>
      </c>
      <c r="GZ137" s="41">
        <f t="shared" si="99"/>
        <v>0</v>
      </c>
      <c r="HA137" s="41">
        <f t="shared" si="99"/>
        <v>0</v>
      </c>
      <c r="HB137" s="41">
        <f t="shared" si="96"/>
        <v>0</v>
      </c>
      <c r="HC137" s="41">
        <f t="shared" si="96"/>
        <v>0</v>
      </c>
      <c r="HD137" s="41">
        <f t="shared" si="96"/>
        <v>0</v>
      </c>
      <c r="HE137" s="41">
        <f t="shared" si="96"/>
        <v>0</v>
      </c>
      <c r="HF137" s="41">
        <f t="shared" si="96"/>
        <v>0</v>
      </c>
      <c r="HG137" s="41">
        <f t="shared" si="96"/>
        <v>0</v>
      </c>
      <c r="HH137" s="41">
        <f t="shared" si="91"/>
        <v>0</v>
      </c>
      <c r="HI137" s="41">
        <f t="shared" si="91"/>
        <v>0</v>
      </c>
      <c r="HJ137" s="41">
        <f t="shared" si="91"/>
        <v>0</v>
      </c>
    </row>
    <row r="138" spans="1:218" ht="14.4" x14ac:dyDescent="0.3">
      <c r="A138" s="42">
        <v>135</v>
      </c>
      <c r="B138" s="43">
        <f>'CMM4 - AUX CALC'!$EF$67</f>
        <v>0</v>
      </c>
      <c r="EG138" s="41">
        <f>$B138/(_xlfn.SINGLE(PrazoConcessao)*12-EG$3+1)</f>
        <v>0</v>
      </c>
      <c r="EH138" s="41">
        <f t="shared" si="92"/>
        <v>0</v>
      </c>
      <c r="EI138" s="41">
        <f t="shared" si="92"/>
        <v>0</v>
      </c>
      <c r="EJ138" s="41">
        <f t="shared" si="94"/>
        <v>0</v>
      </c>
      <c r="EK138" s="41">
        <f t="shared" si="94"/>
        <v>0</v>
      </c>
      <c r="EL138" s="41">
        <f t="shared" si="94"/>
        <v>0</v>
      </c>
      <c r="EM138" s="41">
        <f t="shared" si="94"/>
        <v>0</v>
      </c>
      <c r="EN138" s="41">
        <f t="shared" si="94"/>
        <v>0</v>
      </c>
      <c r="EO138" s="41">
        <f t="shared" si="94"/>
        <v>0</v>
      </c>
      <c r="EP138" s="41">
        <f t="shared" si="94"/>
        <v>0</v>
      </c>
      <c r="EQ138" s="41">
        <f t="shared" si="94"/>
        <v>0</v>
      </c>
      <c r="ER138" s="41">
        <f t="shared" si="94"/>
        <v>0</v>
      </c>
      <c r="ES138" s="41">
        <f t="shared" si="86"/>
        <v>0</v>
      </c>
      <c r="ET138" s="41">
        <f t="shared" si="86"/>
        <v>0</v>
      </c>
      <c r="EU138" s="41">
        <f t="shared" si="86"/>
        <v>0</v>
      </c>
      <c r="EV138" s="41">
        <f t="shared" si="86"/>
        <v>0</v>
      </c>
      <c r="EW138" s="41">
        <f t="shared" si="86"/>
        <v>0</v>
      </c>
      <c r="EX138" s="41">
        <f t="shared" si="86"/>
        <v>0</v>
      </c>
      <c r="EY138" s="41">
        <f t="shared" si="86"/>
        <v>0</v>
      </c>
      <c r="EZ138" s="41">
        <f t="shared" si="86"/>
        <v>0</v>
      </c>
      <c r="FA138" s="41">
        <f t="shared" si="98"/>
        <v>0</v>
      </c>
      <c r="FB138" s="41">
        <f t="shared" si="98"/>
        <v>0</v>
      </c>
      <c r="FC138" s="41">
        <f t="shared" si="98"/>
        <v>0</v>
      </c>
      <c r="FD138" s="41">
        <f t="shared" si="98"/>
        <v>0</v>
      </c>
      <c r="FE138" s="41">
        <f t="shared" si="98"/>
        <v>0</v>
      </c>
      <c r="FF138" s="41">
        <f t="shared" si="98"/>
        <v>0</v>
      </c>
      <c r="FG138" s="41">
        <f t="shared" si="98"/>
        <v>0</v>
      </c>
      <c r="FH138" s="41">
        <f t="shared" si="98"/>
        <v>0</v>
      </c>
      <c r="FI138" s="41">
        <f t="shared" si="98"/>
        <v>0</v>
      </c>
      <c r="FJ138" s="41">
        <f t="shared" si="98"/>
        <v>0</v>
      </c>
      <c r="FK138" s="41">
        <f t="shared" si="98"/>
        <v>0</v>
      </c>
      <c r="FL138" s="41">
        <f t="shared" si="98"/>
        <v>0</v>
      </c>
      <c r="FM138" s="41">
        <f t="shared" si="98"/>
        <v>0</v>
      </c>
      <c r="FN138" s="41">
        <f t="shared" si="98"/>
        <v>0</v>
      </c>
      <c r="FO138" s="41">
        <f t="shared" si="101"/>
        <v>0</v>
      </c>
      <c r="FP138" s="41">
        <f t="shared" si="95"/>
        <v>0</v>
      </c>
      <c r="FQ138" s="41">
        <f t="shared" si="95"/>
        <v>0</v>
      </c>
      <c r="FR138" s="41">
        <f t="shared" si="95"/>
        <v>0</v>
      </c>
      <c r="FS138" s="41">
        <f t="shared" si="95"/>
        <v>0</v>
      </c>
      <c r="FT138" s="41">
        <f t="shared" si="95"/>
        <v>0</v>
      </c>
      <c r="FU138" s="41">
        <f t="shared" si="95"/>
        <v>0</v>
      </c>
      <c r="FV138" s="41">
        <f t="shared" si="95"/>
        <v>0</v>
      </c>
      <c r="FW138" s="41">
        <f t="shared" si="95"/>
        <v>0</v>
      </c>
      <c r="FX138" s="41">
        <f t="shared" si="95"/>
        <v>0</v>
      </c>
      <c r="FY138" s="41">
        <f t="shared" si="87"/>
        <v>0</v>
      </c>
      <c r="FZ138" s="41">
        <f t="shared" si="87"/>
        <v>0</v>
      </c>
      <c r="GA138" s="41">
        <f t="shared" si="87"/>
        <v>0</v>
      </c>
      <c r="GB138" s="41">
        <f t="shared" si="87"/>
        <v>0</v>
      </c>
      <c r="GC138" s="41">
        <f t="shared" si="87"/>
        <v>0</v>
      </c>
      <c r="GD138" s="41">
        <f t="shared" si="87"/>
        <v>0</v>
      </c>
      <c r="GE138" s="41">
        <f t="shared" si="87"/>
        <v>0</v>
      </c>
      <c r="GF138" s="41">
        <f t="shared" si="100"/>
        <v>0</v>
      </c>
      <c r="GG138" s="41">
        <f t="shared" si="100"/>
        <v>0</v>
      </c>
      <c r="GH138" s="41">
        <f t="shared" si="100"/>
        <v>0</v>
      </c>
      <c r="GI138" s="41">
        <f t="shared" si="100"/>
        <v>0</v>
      </c>
      <c r="GJ138" s="41">
        <f t="shared" si="100"/>
        <v>0</v>
      </c>
      <c r="GK138" s="41">
        <f t="shared" si="100"/>
        <v>0</v>
      </c>
      <c r="GL138" s="41">
        <f t="shared" si="100"/>
        <v>0</v>
      </c>
      <c r="GM138" s="41">
        <f t="shared" si="100"/>
        <v>0</v>
      </c>
      <c r="GN138" s="41">
        <f t="shared" si="100"/>
        <v>0</v>
      </c>
      <c r="GO138" s="41">
        <f t="shared" si="100"/>
        <v>0</v>
      </c>
      <c r="GP138" s="41">
        <f t="shared" si="100"/>
        <v>0</v>
      </c>
      <c r="GQ138" s="41">
        <f t="shared" si="100"/>
        <v>0</v>
      </c>
      <c r="GR138" s="41">
        <f t="shared" si="100"/>
        <v>0</v>
      </c>
      <c r="GS138" s="41">
        <f t="shared" si="99"/>
        <v>0</v>
      </c>
      <c r="GT138" s="41">
        <f t="shared" si="99"/>
        <v>0</v>
      </c>
      <c r="GU138" s="41">
        <f t="shared" si="99"/>
        <v>0</v>
      </c>
      <c r="GV138" s="41">
        <f t="shared" si="99"/>
        <v>0</v>
      </c>
      <c r="GW138" s="41">
        <f t="shared" si="99"/>
        <v>0</v>
      </c>
      <c r="GX138" s="41">
        <f t="shared" si="99"/>
        <v>0</v>
      </c>
      <c r="GY138" s="41">
        <f t="shared" si="99"/>
        <v>0</v>
      </c>
      <c r="GZ138" s="41">
        <f t="shared" si="99"/>
        <v>0</v>
      </c>
      <c r="HA138" s="41">
        <f t="shared" si="99"/>
        <v>0</v>
      </c>
      <c r="HB138" s="41">
        <f t="shared" si="96"/>
        <v>0</v>
      </c>
      <c r="HC138" s="41">
        <f t="shared" si="96"/>
        <v>0</v>
      </c>
      <c r="HD138" s="41">
        <f t="shared" si="96"/>
        <v>0</v>
      </c>
      <c r="HE138" s="41">
        <f t="shared" si="96"/>
        <v>0</v>
      </c>
      <c r="HF138" s="41">
        <f t="shared" si="96"/>
        <v>0</v>
      </c>
      <c r="HG138" s="41">
        <f t="shared" si="96"/>
        <v>0</v>
      </c>
      <c r="HH138" s="41">
        <f t="shared" si="91"/>
        <v>0</v>
      </c>
      <c r="HI138" s="41">
        <f t="shared" si="91"/>
        <v>0</v>
      </c>
      <c r="HJ138" s="41">
        <f t="shared" si="91"/>
        <v>0</v>
      </c>
    </row>
    <row r="139" spans="1:218" ht="14.4" x14ac:dyDescent="0.3">
      <c r="A139" s="42">
        <v>136</v>
      </c>
      <c r="B139" s="43">
        <f>'CMM4 - AUX CALC'!$EG$67</f>
        <v>0</v>
      </c>
      <c r="EH139" s="41">
        <f>$B139/(_xlfn.SINGLE(PrazoConcessao)*12-EH$3+1)</f>
        <v>0</v>
      </c>
      <c r="EI139" s="41">
        <f t="shared" si="92"/>
        <v>0</v>
      </c>
      <c r="EJ139" s="41">
        <f t="shared" si="94"/>
        <v>0</v>
      </c>
      <c r="EK139" s="41">
        <f t="shared" si="94"/>
        <v>0</v>
      </c>
      <c r="EL139" s="41">
        <f t="shared" si="94"/>
        <v>0</v>
      </c>
      <c r="EM139" s="41">
        <f t="shared" si="94"/>
        <v>0</v>
      </c>
      <c r="EN139" s="41">
        <f t="shared" si="94"/>
        <v>0</v>
      </c>
      <c r="EO139" s="41">
        <f t="shared" si="94"/>
        <v>0</v>
      </c>
      <c r="EP139" s="41">
        <f t="shared" si="94"/>
        <v>0</v>
      </c>
      <c r="EQ139" s="41">
        <f t="shared" si="94"/>
        <v>0</v>
      </c>
      <c r="ER139" s="41">
        <f t="shared" si="94"/>
        <v>0</v>
      </c>
      <c r="ES139" s="41">
        <f t="shared" si="86"/>
        <v>0</v>
      </c>
      <c r="ET139" s="41">
        <f t="shared" si="86"/>
        <v>0</v>
      </c>
      <c r="EU139" s="41">
        <f t="shared" si="86"/>
        <v>0</v>
      </c>
      <c r="EV139" s="41">
        <f t="shared" si="86"/>
        <v>0</v>
      </c>
      <c r="EW139" s="41">
        <f t="shared" si="86"/>
        <v>0</v>
      </c>
      <c r="EX139" s="41">
        <f t="shared" si="86"/>
        <v>0</v>
      </c>
      <c r="EY139" s="41">
        <f t="shared" si="86"/>
        <v>0</v>
      </c>
      <c r="EZ139" s="41">
        <f t="shared" si="86"/>
        <v>0</v>
      </c>
      <c r="FA139" s="41">
        <f t="shared" si="98"/>
        <v>0</v>
      </c>
      <c r="FB139" s="41">
        <f t="shared" si="98"/>
        <v>0</v>
      </c>
      <c r="FC139" s="41">
        <f t="shared" si="98"/>
        <v>0</v>
      </c>
      <c r="FD139" s="41">
        <f t="shared" si="98"/>
        <v>0</v>
      </c>
      <c r="FE139" s="41">
        <f t="shared" si="98"/>
        <v>0</v>
      </c>
      <c r="FF139" s="41">
        <f t="shared" si="98"/>
        <v>0</v>
      </c>
      <c r="FG139" s="41">
        <f t="shared" si="98"/>
        <v>0</v>
      </c>
      <c r="FH139" s="41">
        <f t="shared" si="98"/>
        <v>0</v>
      </c>
      <c r="FI139" s="41">
        <f t="shared" si="98"/>
        <v>0</v>
      </c>
      <c r="FJ139" s="41">
        <f t="shared" si="98"/>
        <v>0</v>
      </c>
      <c r="FK139" s="41">
        <f t="shared" si="98"/>
        <v>0</v>
      </c>
      <c r="FL139" s="41">
        <f t="shared" si="98"/>
        <v>0</v>
      </c>
      <c r="FM139" s="41">
        <f t="shared" si="98"/>
        <v>0</v>
      </c>
      <c r="FN139" s="41">
        <f t="shared" si="98"/>
        <v>0</v>
      </c>
      <c r="FO139" s="41">
        <f t="shared" si="101"/>
        <v>0</v>
      </c>
      <c r="FP139" s="41">
        <f t="shared" si="95"/>
        <v>0</v>
      </c>
      <c r="FQ139" s="41">
        <f t="shared" si="95"/>
        <v>0</v>
      </c>
      <c r="FR139" s="41">
        <f t="shared" si="95"/>
        <v>0</v>
      </c>
      <c r="FS139" s="41">
        <f t="shared" si="95"/>
        <v>0</v>
      </c>
      <c r="FT139" s="41">
        <f t="shared" si="95"/>
        <v>0</v>
      </c>
      <c r="FU139" s="41">
        <f t="shared" si="95"/>
        <v>0</v>
      </c>
      <c r="FV139" s="41">
        <f t="shared" si="95"/>
        <v>0</v>
      </c>
      <c r="FW139" s="41">
        <f t="shared" si="95"/>
        <v>0</v>
      </c>
      <c r="FX139" s="41">
        <f t="shared" si="95"/>
        <v>0</v>
      </c>
      <c r="FY139" s="41">
        <f t="shared" si="87"/>
        <v>0</v>
      </c>
      <c r="FZ139" s="41">
        <f t="shared" si="87"/>
        <v>0</v>
      </c>
      <c r="GA139" s="41">
        <f t="shared" si="87"/>
        <v>0</v>
      </c>
      <c r="GB139" s="41">
        <f t="shared" si="87"/>
        <v>0</v>
      </c>
      <c r="GC139" s="41">
        <f t="shared" si="87"/>
        <v>0</v>
      </c>
      <c r="GD139" s="41">
        <f t="shared" si="87"/>
        <v>0</v>
      </c>
      <c r="GE139" s="41">
        <f t="shared" si="87"/>
        <v>0</v>
      </c>
      <c r="GF139" s="41">
        <f t="shared" si="100"/>
        <v>0</v>
      </c>
      <c r="GG139" s="41">
        <f t="shared" si="100"/>
        <v>0</v>
      </c>
      <c r="GH139" s="41">
        <f t="shared" si="100"/>
        <v>0</v>
      </c>
      <c r="GI139" s="41">
        <f t="shared" si="100"/>
        <v>0</v>
      </c>
      <c r="GJ139" s="41">
        <f t="shared" si="100"/>
        <v>0</v>
      </c>
      <c r="GK139" s="41">
        <f t="shared" si="100"/>
        <v>0</v>
      </c>
      <c r="GL139" s="41">
        <f t="shared" si="100"/>
        <v>0</v>
      </c>
      <c r="GM139" s="41">
        <f t="shared" si="100"/>
        <v>0</v>
      </c>
      <c r="GN139" s="41">
        <f t="shared" si="100"/>
        <v>0</v>
      </c>
      <c r="GO139" s="41">
        <f t="shared" si="100"/>
        <v>0</v>
      </c>
      <c r="GP139" s="41">
        <f t="shared" si="100"/>
        <v>0</v>
      </c>
      <c r="GQ139" s="41">
        <f t="shared" si="100"/>
        <v>0</v>
      </c>
      <c r="GR139" s="41">
        <f t="shared" si="100"/>
        <v>0</v>
      </c>
      <c r="GS139" s="41">
        <f t="shared" si="99"/>
        <v>0</v>
      </c>
      <c r="GT139" s="41">
        <f t="shared" si="99"/>
        <v>0</v>
      </c>
      <c r="GU139" s="41">
        <f t="shared" si="99"/>
        <v>0</v>
      </c>
      <c r="GV139" s="41">
        <f t="shared" si="99"/>
        <v>0</v>
      </c>
      <c r="GW139" s="41">
        <f t="shared" si="99"/>
        <v>0</v>
      </c>
      <c r="GX139" s="41">
        <f t="shared" si="99"/>
        <v>0</v>
      </c>
      <c r="GY139" s="41">
        <f t="shared" si="99"/>
        <v>0</v>
      </c>
      <c r="GZ139" s="41">
        <f t="shared" si="99"/>
        <v>0</v>
      </c>
      <c r="HA139" s="41">
        <f t="shared" si="99"/>
        <v>0</v>
      </c>
      <c r="HB139" s="41">
        <f t="shared" si="96"/>
        <v>0</v>
      </c>
      <c r="HC139" s="41">
        <f t="shared" si="96"/>
        <v>0</v>
      </c>
      <c r="HD139" s="41">
        <f t="shared" si="96"/>
        <v>0</v>
      </c>
      <c r="HE139" s="41">
        <f t="shared" si="96"/>
        <v>0</v>
      </c>
      <c r="HF139" s="41">
        <f t="shared" si="96"/>
        <v>0</v>
      </c>
      <c r="HG139" s="41">
        <f t="shared" si="96"/>
        <v>0</v>
      </c>
      <c r="HH139" s="41">
        <f t="shared" si="91"/>
        <v>0</v>
      </c>
      <c r="HI139" s="41">
        <f t="shared" si="91"/>
        <v>0</v>
      </c>
      <c r="HJ139" s="41">
        <f t="shared" si="91"/>
        <v>0</v>
      </c>
    </row>
    <row r="140" spans="1:218" ht="14.4" x14ac:dyDescent="0.3">
      <c r="A140" s="42">
        <v>137</v>
      </c>
      <c r="B140" s="43">
        <f>'CMM4 - AUX CALC'!$EH$67</f>
        <v>0</v>
      </c>
      <c r="EI140" s="41">
        <f>$B140/(_xlfn.SINGLE(PrazoConcessao)*12-EI$3+1)</f>
        <v>0</v>
      </c>
      <c r="EJ140" s="41">
        <f t="shared" si="94"/>
        <v>0</v>
      </c>
      <c r="EK140" s="41">
        <f t="shared" si="94"/>
        <v>0</v>
      </c>
      <c r="EL140" s="41">
        <f t="shared" si="94"/>
        <v>0</v>
      </c>
      <c r="EM140" s="41">
        <f t="shared" si="94"/>
        <v>0</v>
      </c>
      <c r="EN140" s="41">
        <f t="shared" si="94"/>
        <v>0</v>
      </c>
      <c r="EO140" s="41">
        <f t="shared" si="94"/>
        <v>0</v>
      </c>
      <c r="EP140" s="41">
        <f t="shared" si="94"/>
        <v>0</v>
      </c>
      <c r="EQ140" s="41">
        <f t="shared" si="94"/>
        <v>0</v>
      </c>
      <c r="ER140" s="41">
        <f t="shared" si="94"/>
        <v>0</v>
      </c>
      <c r="ES140" s="41">
        <f t="shared" si="86"/>
        <v>0</v>
      </c>
      <c r="ET140" s="41">
        <f t="shared" si="86"/>
        <v>0</v>
      </c>
      <c r="EU140" s="41">
        <f t="shared" si="86"/>
        <v>0</v>
      </c>
      <c r="EV140" s="41">
        <f t="shared" si="86"/>
        <v>0</v>
      </c>
      <c r="EW140" s="41">
        <f t="shared" si="86"/>
        <v>0</v>
      </c>
      <c r="EX140" s="41">
        <f t="shared" si="86"/>
        <v>0</v>
      </c>
      <c r="EY140" s="41">
        <f t="shared" si="86"/>
        <v>0</v>
      </c>
      <c r="EZ140" s="41">
        <f t="shared" si="86"/>
        <v>0</v>
      </c>
      <c r="FA140" s="41">
        <f t="shared" si="98"/>
        <v>0</v>
      </c>
      <c r="FB140" s="41">
        <f t="shared" si="98"/>
        <v>0</v>
      </c>
      <c r="FC140" s="41">
        <f t="shared" si="98"/>
        <v>0</v>
      </c>
      <c r="FD140" s="41">
        <f t="shared" si="98"/>
        <v>0</v>
      </c>
      <c r="FE140" s="41">
        <f t="shared" si="98"/>
        <v>0</v>
      </c>
      <c r="FF140" s="41">
        <f t="shared" si="98"/>
        <v>0</v>
      </c>
      <c r="FG140" s="41">
        <f t="shared" si="98"/>
        <v>0</v>
      </c>
      <c r="FH140" s="41">
        <f t="shared" si="98"/>
        <v>0</v>
      </c>
      <c r="FI140" s="41">
        <f t="shared" si="98"/>
        <v>0</v>
      </c>
      <c r="FJ140" s="41">
        <f t="shared" si="98"/>
        <v>0</v>
      </c>
      <c r="FK140" s="41">
        <f t="shared" si="98"/>
        <v>0</v>
      </c>
      <c r="FL140" s="41">
        <f t="shared" si="98"/>
        <v>0</v>
      </c>
      <c r="FM140" s="41">
        <f t="shared" si="98"/>
        <v>0</v>
      </c>
      <c r="FN140" s="41">
        <f t="shared" si="98"/>
        <v>0</v>
      </c>
      <c r="FO140" s="41">
        <f t="shared" si="101"/>
        <v>0</v>
      </c>
      <c r="FP140" s="41">
        <f t="shared" si="95"/>
        <v>0</v>
      </c>
      <c r="FQ140" s="41">
        <f t="shared" si="95"/>
        <v>0</v>
      </c>
      <c r="FR140" s="41">
        <f t="shared" si="95"/>
        <v>0</v>
      </c>
      <c r="FS140" s="41">
        <f t="shared" si="95"/>
        <v>0</v>
      </c>
      <c r="FT140" s="41">
        <f t="shared" si="95"/>
        <v>0</v>
      </c>
      <c r="FU140" s="41">
        <f t="shared" si="95"/>
        <v>0</v>
      </c>
      <c r="FV140" s="41">
        <f t="shared" si="95"/>
        <v>0</v>
      </c>
      <c r="FW140" s="41">
        <f t="shared" si="95"/>
        <v>0</v>
      </c>
      <c r="FX140" s="41">
        <f t="shared" si="95"/>
        <v>0</v>
      </c>
      <c r="FY140" s="41">
        <f t="shared" si="87"/>
        <v>0</v>
      </c>
      <c r="FZ140" s="41">
        <f t="shared" si="87"/>
        <v>0</v>
      </c>
      <c r="GA140" s="41">
        <f t="shared" si="87"/>
        <v>0</v>
      </c>
      <c r="GB140" s="41">
        <f t="shared" si="87"/>
        <v>0</v>
      </c>
      <c r="GC140" s="41">
        <f t="shared" si="87"/>
        <v>0</v>
      </c>
      <c r="GD140" s="41">
        <f t="shared" si="87"/>
        <v>0</v>
      </c>
      <c r="GE140" s="41">
        <f t="shared" si="87"/>
        <v>0</v>
      </c>
      <c r="GF140" s="41">
        <f t="shared" si="100"/>
        <v>0</v>
      </c>
      <c r="GG140" s="41">
        <f t="shared" si="100"/>
        <v>0</v>
      </c>
      <c r="GH140" s="41">
        <f t="shared" si="100"/>
        <v>0</v>
      </c>
      <c r="GI140" s="41">
        <f t="shared" si="100"/>
        <v>0</v>
      </c>
      <c r="GJ140" s="41">
        <f t="shared" si="100"/>
        <v>0</v>
      </c>
      <c r="GK140" s="41">
        <f t="shared" si="100"/>
        <v>0</v>
      </c>
      <c r="GL140" s="41">
        <f t="shared" si="100"/>
        <v>0</v>
      </c>
      <c r="GM140" s="41">
        <f t="shared" si="100"/>
        <v>0</v>
      </c>
      <c r="GN140" s="41">
        <f t="shared" si="100"/>
        <v>0</v>
      </c>
      <c r="GO140" s="41">
        <f t="shared" si="100"/>
        <v>0</v>
      </c>
      <c r="GP140" s="41">
        <f t="shared" si="100"/>
        <v>0</v>
      </c>
      <c r="GQ140" s="41">
        <f t="shared" si="100"/>
        <v>0</v>
      </c>
      <c r="GR140" s="41">
        <f t="shared" si="100"/>
        <v>0</v>
      </c>
      <c r="GS140" s="41">
        <f t="shared" si="99"/>
        <v>0</v>
      </c>
      <c r="GT140" s="41">
        <f t="shared" si="99"/>
        <v>0</v>
      </c>
      <c r="GU140" s="41">
        <f t="shared" si="99"/>
        <v>0</v>
      </c>
      <c r="GV140" s="41">
        <f t="shared" si="99"/>
        <v>0</v>
      </c>
      <c r="GW140" s="41">
        <f t="shared" si="99"/>
        <v>0</v>
      </c>
      <c r="GX140" s="41">
        <f t="shared" si="99"/>
        <v>0</v>
      </c>
      <c r="GY140" s="41">
        <f t="shared" si="99"/>
        <v>0</v>
      </c>
      <c r="GZ140" s="41">
        <f t="shared" si="99"/>
        <v>0</v>
      </c>
      <c r="HA140" s="41">
        <f t="shared" si="99"/>
        <v>0</v>
      </c>
      <c r="HB140" s="41">
        <f t="shared" si="96"/>
        <v>0</v>
      </c>
      <c r="HC140" s="41">
        <f t="shared" si="96"/>
        <v>0</v>
      </c>
      <c r="HD140" s="41">
        <f t="shared" si="96"/>
        <v>0</v>
      </c>
      <c r="HE140" s="41">
        <f t="shared" si="96"/>
        <v>0</v>
      </c>
      <c r="HF140" s="41">
        <f t="shared" si="96"/>
        <v>0</v>
      </c>
      <c r="HG140" s="41">
        <f t="shared" si="96"/>
        <v>0</v>
      </c>
      <c r="HH140" s="41">
        <f t="shared" si="91"/>
        <v>0</v>
      </c>
      <c r="HI140" s="41">
        <f t="shared" si="91"/>
        <v>0</v>
      </c>
      <c r="HJ140" s="41">
        <f t="shared" si="91"/>
        <v>0</v>
      </c>
    </row>
    <row r="141" spans="1:218" ht="14.4" x14ac:dyDescent="0.3">
      <c r="A141" s="42">
        <v>138</v>
      </c>
      <c r="B141" s="43">
        <f>'CMM4 - AUX CALC'!$EI$67</f>
        <v>0</v>
      </c>
      <c r="EJ141" s="41">
        <f>$B141/(_xlfn.SINGLE(PrazoConcessao)*12-EJ$3+1)</f>
        <v>0</v>
      </c>
      <c r="EK141" s="41">
        <f t="shared" si="94"/>
        <v>0</v>
      </c>
      <c r="EL141" s="41">
        <f t="shared" si="94"/>
        <v>0</v>
      </c>
      <c r="EM141" s="41">
        <f t="shared" si="94"/>
        <v>0</v>
      </c>
      <c r="EN141" s="41">
        <f t="shared" si="94"/>
        <v>0</v>
      </c>
      <c r="EO141" s="41">
        <f t="shared" si="94"/>
        <v>0</v>
      </c>
      <c r="EP141" s="41">
        <f t="shared" si="94"/>
        <v>0</v>
      </c>
      <c r="EQ141" s="41">
        <f t="shared" si="94"/>
        <v>0</v>
      </c>
      <c r="ER141" s="41">
        <f t="shared" si="94"/>
        <v>0</v>
      </c>
      <c r="ES141" s="41">
        <f t="shared" si="86"/>
        <v>0</v>
      </c>
      <c r="ET141" s="41">
        <f t="shared" si="86"/>
        <v>0</v>
      </c>
      <c r="EU141" s="41">
        <f t="shared" si="86"/>
        <v>0</v>
      </c>
      <c r="EV141" s="41">
        <f t="shared" si="86"/>
        <v>0</v>
      </c>
      <c r="EW141" s="41">
        <f t="shared" si="86"/>
        <v>0</v>
      </c>
      <c r="EX141" s="41">
        <f t="shared" si="86"/>
        <v>0</v>
      </c>
      <c r="EY141" s="41">
        <f t="shared" si="86"/>
        <v>0</v>
      </c>
      <c r="EZ141" s="41">
        <f t="shared" si="86"/>
        <v>0</v>
      </c>
      <c r="FA141" s="41">
        <f t="shared" si="98"/>
        <v>0</v>
      </c>
      <c r="FB141" s="41">
        <f t="shared" si="98"/>
        <v>0</v>
      </c>
      <c r="FC141" s="41">
        <f t="shared" si="98"/>
        <v>0</v>
      </c>
      <c r="FD141" s="41">
        <f t="shared" si="98"/>
        <v>0</v>
      </c>
      <c r="FE141" s="41">
        <f t="shared" si="98"/>
        <v>0</v>
      </c>
      <c r="FF141" s="41">
        <f t="shared" si="98"/>
        <v>0</v>
      </c>
      <c r="FG141" s="41">
        <f t="shared" si="98"/>
        <v>0</v>
      </c>
      <c r="FH141" s="41">
        <f t="shared" si="98"/>
        <v>0</v>
      </c>
      <c r="FI141" s="41">
        <f t="shared" si="98"/>
        <v>0</v>
      </c>
      <c r="FJ141" s="41">
        <f t="shared" si="98"/>
        <v>0</v>
      </c>
      <c r="FK141" s="41">
        <f t="shared" si="98"/>
        <v>0</v>
      </c>
      <c r="FL141" s="41">
        <f t="shared" si="98"/>
        <v>0</v>
      </c>
      <c r="FM141" s="41">
        <f t="shared" si="98"/>
        <v>0</v>
      </c>
      <c r="FN141" s="41">
        <f t="shared" si="98"/>
        <v>0</v>
      </c>
      <c r="FO141" s="41">
        <f t="shared" si="101"/>
        <v>0</v>
      </c>
      <c r="FP141" s="41">
        <f t="shared" si="95"/>
        <v>0</v>
      </c>
      <c r="FQ141" s="41">
        <f t="shared" si="95"/>
        <v>0</v>
      </c>
      <c r="FR141" s="41">
        <f t="shared" si="95"/>
        <v>0</v>
      </c>
      <c r="FS141" s="41">
        <f t="shared" si="95"/>
        <v>0</v>
      </c>
      <c r="FT141" s="41">
        <f t="shared" si="95"/>
        <v>0</v>
      </c>
      <c r="FU141" s="41">
        <f t="shared" si="95"/>
        <v>0</v>
      </c>
      <c r="FV141" s="41">
        <f t="shared" si="95"/>
        <v>0</v>
      </c>
      <c r="FW141" s="41">
        <f t="shared" si="95"/>
        <v>0</v>
      </c>
      <c r="FX141" s="41">
        <f t="shared" si="95"/>
        <v>0</v>
      </c>
      <c r="FY141" s="41">
        <f t="shared" si="87"/>
        <v>0</v>
      </c>
      <c r="FZ141" s="41">
        <f t="shared" si="87"/>
        <v>0</v>
      </c>
      <c r="GA141" s="41">
        <f t="shared" si="87"/>
        <v>0</v>
      </c>
      <c r="GB141" s="41">
        <f t="shared" si="87"/>
        <v>0</v>
      </c>
      <c r="GC141" s="41">
        <f t="shared" si="87"/>
        <v>0</v>
      </c>
      <c r="GD141" s="41">
        <f t="shared" si="87"/>
        <v>0</v>
      </c>
      <c r="GE141" s="41">
        <f t="shared" si="87"/>
        <v>0</v>
      </c>
      <c r="GF141" s="41">
        <f t="shared" si="100"/>
        <v>0</v>
      </c>
      <c r="GG141" s="41">
        <f t="shared" si="100"/>
        <v>0</v>
      </c>
      <c r="GH141" s="41">
        <f t="shared" si="100"/>
        <v>0</v>
      </c>
      <c r="GI141" s="41">
        <f t="shared" si="100"/>
        <v>0</v>
      </c>
      <c r="GJ141" s="41">
        <f t="shared" si="100"/>
        <v>0</v>
      </c>
      <c r="GK141" s="41">
        <f t="shared" si="100"/>
        <v>0</v>
      </c>
      <c r="GL141" s="41">
        <f t="shared" si="100"/>
        <v>0</v>
      </c>
      <c r="GM141" s="41">
        <f t="shared" si="100"/>
        <v>0</v>
      </c>
      <c r="GN141" s="41">
        <f t="shared" si="100"/>
        <v>0</v>
      </c>
      <c r="GO141" s="41">
        <f t="shared" si="100"/>
        <v>0</v>
      </c>
      <c r="GP141" s="41">
        <f t="shared" si="100"/>
        <v>0</v>
      </c>
      <c r="GQ141" s="41">
        <f t="shared" si="100"/>
        <v>0</v>
      </c>
      <c r="GR141" s="41">
        <f t="shared" si="100"/>
        <v>0</v>
      </c>
      <c r="GS141" s="41">
        <f t="shared" si="99"/>
        <v>0</v>
      </c>
      <c r="GT141" s="41">
        <f t="shared" si="99"/>
        <v>0</v>
      </c>
      <c r="GU141" s="41">
        <f t="shared" si="99"/>
        <v>0</v>
      </c>
      <c r="GV141" s="41">
        <f t="shared" si="99"/>
        <v>0</v>
      </c>
      <c r="GW141" s="41">
        <f t="shared" si="99"/>
        <v>0</v>
      </c>
      <c r="GX141" s="41">
        <f t="shared" si="99"/>
        <v>0</v>
      </c>
      <c r="GY141" s="41">
        <f t="shared" si="99"/>
        <v>0</v>
      </c>
      <c r="GZ141" s="41">
        <f t="shared" si="99"/>
        <v>0</v>
      </c>
      <c r="HA141" s="41">
        <f t="shared" si="99"/>
        <v>0</v>
      </c>
      <c r="HB141" s="41">
        <f t="shared" si="96"/>
        <v>0</v>
      </c>
      <c r="HC141" s="41">
        <f t="shared" si="96"/>
        <v>0</v>
      </c>
      <c r="HD141" s="41">
        <f t="shared" si="96"/>
        <v>0</v>
      </c>
      <c r="HE141" s="41">
        <f t="shared" si="96"/>
        <v>0</v>
      </c>
      <c r="HF141" s="41">
        <f t="shared" si="96"/>
        <v>0</v>
      </c>
      <c r="HG141" s="41">
        <f t="shared" si="96"/>
        <v>0</v>
      </c>
      <c r="HH141" s="41">
        <f t="shared" si="91"/>
        <v>0</v>
      </c>
      <c r="HI141" s="41">
        <f t="shared" si="91"/>
        <v>0</v>
      </c>
      <c r="HJ141" s="41">
        <f t="shared" si="91"/>
        <v>0</v>
      </c>
    </row>
    <row r="142" spans="1:218" ht="14.4" x14ac:dyDescent="0.3">
      <c r="A142" s="42">
        <v>139</v>
      </c>
      <c r="B142" s="43">
        <f>'CMM4 - AUX CALC'!$EJ$67</f>
        <v>0</v>
      </c>
      <c r="EK142" s="41">
        <f>$B142/(_xlfn.SINGLE(PrazoConcessao)*12-EK$3+1)</f>
        <v>0</v>
      </c>
      <c r="EL142" s="41">
        <f t="shared" si="94"/>
        <v>0</v>
      </c>
      <c r="EM142" s="41">
        <f t="shared" si="94"/>
        <v>0</v>
      </c>
      <c r="EN142" s="41">
        <f t="shared" si="94"/>
        <v>0</v>
      </c>
      <c r="EO142" s="41">
        <f t="shared" si="94"/>
        <v>0</v>
      </c>
      <c r="EP142" s="41">
        <f t="shared" si="94"/>
        <v>0</v>
      </c>
      <c r="EQ142" s="41">
        <f t="shared" si="94"/>
        <v>0</v>
      </c>
      <c r="ER142" s="41">
        <f t="shared" si="94"/>
        <v>0</v>
      </c>
      <c r="ES142" s="41">
        <f t="shared" si="86"/>
        <v>0</v>
      </c>
      <c r="ET142" s="41">
        <f t="shared" si="86"/>
        <v>0</v>
      </c>
      <c r="EU142" s="41">
        <f t="shared" si="86"/>
        <v>0</v>
      </c>
      <c r="EV142" s="41">
        <f t="shared" si="86"/>
        <v>0</v>
      </c>
      <c r="EW142" s="41">
        <f t="shared" si="86"/>
        <v>0</v>
      </c>
      <c r="EX142" s="41">
        <f t="shared" si="86"/>
        <v>0</v>
      </c>
      <c r="EY142" s="41">
        <f t="shared" si="86"/>
        <v>0</v>
      </c>
      <c r="EZ142" s="41">
        <f t="shared" si="86"/>
        <v>0</v>
      </c>
      <c r="FA142" s="41">
        <f t="shared" si="98"/>
        <v>0</v>
      </c>
      <c r="FB142" s="41">
        <f t="shared" si="98"/>
        <v>0</v>
      </c>
      <c r="FC142" s="41">
        <f t="shared" si="98"/>
        <v>0</v>
      </c>
      <c r="FD142" s="41">
        <f t="shared" si="98"/>
        <v>0</v>
      </c>
      <c r="FE142" s="41">
        <f t="shared" si="98"/>
        <v>0</v>
      </c>
      <c r="FF142" s="41">
        <f t="shared" si="98"/>
        <v>0</v>
      </c>
      <c r="FG142" s="41">
        <f t="shared" si="98"/>
        <v>0</v>
      </c>
      <c r="FH142" s="41">
        <f t="shared" si="98"/>
        <v>0</v>
      </c>
      <c r="FI142" s="41">
        <f t="shared" si="98"/>
        <v>0</v>
      </c>
      <c r="FJ142" s="41">
        <f t="shared" si="98"/>
        <v>0</v>
      </c>
      <c r="FK142" s="41">
        <f t="shared" si="98"/>
        <v>0</v>
      </c>
      <c r="FL142" s="41">
        <f t="shared" si="98"/>
        <v>0</v>
      </c>
      <c r="FM142" s="41">
        <f t="shared" si="98"/>
        <v>0</v>
      </c>
      <c r="FN142" s="41">
        <f t="shared" si="98"/>
        <v>0</v>
      </c>
      <c r="FO142" s="41">
        <f t="shared" si="101"/>
        <v>0</v>
      </c>
      <c r="FP142" s="41">
        <f t="shared" si="95"/>
        <v>0</v>
      </c>
      <c r="FQ142" s="41">
        <f t="shared" si="95"/>
        <v>0</v>
      </c>
      <c r="FR142" s="41">
        <f t="shared" si="95"/>
        <v>0</v>
      </c>
      <c r="FS142" s="41">
        <f t="shared" si="95"/>
        <v>0</v>
      </c>
      <c r="FT142" s="41">
        <f t="shared" si="95"/>
        <v>0</v>
      </c>
      <c r="FU142" s="41">
        <f t="shared" si="95"/>
        <v>0</v>
      </c>
      <c r="FV142" s="41">
        <f t="shared" si="95"/>
        <v>0</v>
      </c>
      <c r="FW142" s="41">
        <f t="shared" si="95"/>
        <v>0</v>
      </c>
      <c r="FX142" s="41">
        <f t="shared" si="95"/>
        <v>0</v>
      </c>
      <c r="FY142" s="41">
        <f t="shared" si="87"/>
        <v>0</v>
      </c>
      <c r="FZ142" s="41">
        <f t="shared" si="87"/>
        <v>0</v>
      </c>
      <c r="GA142" s="41">
        <f t="shared" si="87"/>
        <v>0</v>
      </c>
      <c r="GB142" s="41">
        <f t="shared" si="87"/>
        <v>0</v>
      </c>
      <c r="GC142" s="41">
        <f t="shared" si="87"/>
        <v>0</v>
      </c>
      <c r="GD142" s="41">
        <f t="shared" si="87"/>
        <v>0</v>
      </c>
      <c r="GE142" s="41">
        <f t="shared" si="87"/>
        <v>0</v>
      </c>
      <c r="GF142" s="41">
        <f t="shared" si="100"/>
        <v>0</v>
      </c>
      <c r="GG142" s="41">
        <f t="shared" si="100"/>
        <v>0</v>
      </c>
      <c r="GH142" s="41">
        <f t="shared" si="100"/>
        <v>0</v>
      </c>
      <c r="GI142" s="41">
        <f t="shared" si="100"/>
        <v>0</v>
      </c>
      <c r="GJ142" s="41">
        <f t="shared" si="100"/>
        <v>0</v>
      </c>
      <c r="GK142" s="41">
        <f t="shared" si="100"/>
        <v>0</v>
      </c>
      <c r="GL142" s="41">
        <f t="shared" si="100"/>
        <v>0</v>
      </c>
      <c r="GM142" s="41">
        <f t="shared" si="100"/>
        <v>0</v>
      </c>
      <c r="GN142" s="41">
        <f t="shared" si="100"/>
        <v>0</v>
      </c>
      <c r="GO142" s="41">
        <f t="shared" si="100"/>
        <v>0</v>
      </c>
      <c r="GP142" s="41">
        <f t="shared" si="100"/>
        <v>0</v>
      </c>
      <c r="GQ142" s="41">
        <f t="shared" si="100"/>
        <v>0</v>
      </c>
      <c r="GR142" s="41">
        <f t="shared" si="100"/>
        <v>0</v>
      </c>
      <c r="GS142" s="41">
        <f t="shared" si="99"/>
        <v>0</v>
      </c>
      <c r="GT142" s="41">
        <f t="shared" si="99"/>
        <v>0</v>
      </c>
      <c r="GU142" s="41">
        <f t="shared" si="99"/>
        <v>0</v>
      </c>
      <c r="GV142" s="41">
        <f t="shared" si="99"/>
        <v>0</v>
      </c>
      <c r="GW142" s="41">
        <f t="shared" si="99"/>
        <v>0</v>
      </c>
      <c r="GX142" s="41">
        <f t="shared" si="99"/>
        <v>0</v>
      </c>
      <c r="GY142" s="41">
        <f t="shared" si="99"/>
        <v>0</v>
      </c>
      <c r="GZ142" s="41">
        <f t="shared" si="99"/>
        <v>0</v>
      </c>
      <c r="HA142" s="41">
        <f t="shared" si="99"/>
        <v>0</v>
      </c>
      <c r="HB142" s="41">
        <f t="shared" si="96"/>
        <v>0</v>
      </c>
      <c r="HC142" s="41">
        <f t="shared" si="96"/>
        <v>0</v>
      </c>
      <c r="HD142" s="41">
        <f t="shared" si="96"/>
        <v>0</v>
      </c>
      <c r="HE142" s="41">
        <f t="shared" si="96"/>
        <v>0</v>
      </c>
      <c r="HF142" s="41">
        <f t="shared" si="96"/>
        <v>0</v>
      </c>
      <c r="HG142" s="41">
        <f t="shared" si="96"/>
        <v>0</v>
      </c>
      <c r="HH142" s="41">
        <f t="shared" si="91"/>
        <v>0</v>
      </c>
      <c r="HI142" s="41">
        <f t="shared" si="91"/>
        <v>0</v>
      </c>
      <c r="HJ142" s="41">
        <f t="shared" si="91"/>
        <v>0</v>
      </c>
    </row>
    <row r="143" spans="1:218" ht="14.4" x14ac:dyDescent="0.3">
      <c r="A143" s="42">
        <v>140</v>
      </c>
      <c r="B143" s="43">
        <f>'CMM4 - AUX CALC'!$EK$67</f>
        <v>0</v>
      </c>
      <c r="EL143" s="41">
        <f>$B143/(_xlfn.SINGLE(PrazoConcessao)*12-EL$3+1)</f>
        <v>0</v>
      </c>
      <c r="EM143" s="41">
        <f t="shared" si="94"/>
        <v>0</v>
      </c>
      <c r="EN143" s="41">
        <f t="shared" si="94"/>
        <v>0</v>
      </c>
      <c r="EO143" s="41">
        <f t="shared" si="94"/>
        <v>0</v>
      </c>
      <c r="EP143" s="41">
        <f t="shared" si="94"/>
        <v>0</v>
      </c>
      <c r="EQ143" s="41">
        <f t="shared" si="94"/>
        <v>0</v>
      </c>
      <c r="ER143" s="41">
        <f t="shared" si="94"/>
        <v>0</v>
      </c>
      <c r="ES143" s="41">
        <f t="shared" si="86"/>
        <v>0</v>
      </c>
      <c r="ET143" s="41">
        <f t="shared" si="86"/>
        <v>0</v>
      </c>
      <c r="EU143" s="41">
        <f t="shared" si="86"/>
        <v>0</v>
      </c>
      <c r="EV143" s="41">
        <f t="shared" si="86"/>
        <v>0</v>
      </c>
      <c r="EW143" s="41">
        <f t="shared" si="86"/>
        <v>0</v>
      </c>
      <c r="EX143" s="41">
        <f t="shared" si="86"/>
        <v>0</v>
      </c>
      <c r="EY143" s="41">
        <f t="shared" si="86"/>
        <v>0</v>
      </c>
      <c r="EZ143" s="41">
        <f t="shared" si="86"/>
        <v>0</v>
      </c>
      <c r="FA143" s="41">
        <f t="shared" si="98"/>
        <v>0</v>
      </c>
      <c r="FB143" s="41">
        <f t="shared" si="98"/>
        <v>0</v>
      </c>
      <c r="FC143" s="41">
        <f t="shared" si="98"/>
        <v>0</v>
      </c>
      <c r="FD143" s="41">
        <f t="shared" si="98"/>
        <v>0</v>
      </c>
      <c r="FE143" s="41">
        <f t="shared" si="98"/>
        <v>0</v>
      </c>
      <c r="FF143" s="41">
        <f t="shared" si="98"/>
        <v>0</v>
      </c>
      <c r="FG143" s="41">
        <f t="shared" si="98"/>
        <v>0</v>
      </c>
      <c r="FH143" s="41">
        <f t="shared" si="98"/>
        <v>0</v>
      </c>
      <c r="FI143" s="41">
        <f t="shared" si="98"/>
        <v>0</v>
      </c>
      <c r="FJ143" s="41">
        <f t="shared" si="98"/>
        <v>0</v>
      </c>
      <c r="FK143" s="41">
        <f t="shared" si="98"/>
        <v>0</v>
      </c>
      <c r="FL143" s="41">
        <f t="shared" si="98"/>
        <v>0</v>
      </c>
      <c r="FM143" s="41">
        <f t="shared" si="98"/>
        <v>0</v>
      </c>
      <c r="FN143" s="41">
        <f t="shared" si="98"/>
        <v>0</v>
      </c>
      <c r="FO143" s="41">
        <f t="shared" si="101"/>
        <v>0</v>
      </c>
      <c r="FP143" s="41">
        <f t="shared" si="95"/>
        <v>0</v>
      </c>
      <c r="FQ143" s="41">
        <f t="shared" si="95"/>
        <v>0</v>
      </c>
      <c r="FR143" s="41">
        <f t="shared" si="95"/>
        <v>0</v>
      </c>
      <c r="FS143" s="41">
        <f t="shared" ref="FS143:GH163" si="102">FR143</f>
        <v>0</v>
      </c>
      <c r="FT143" s="41">
        <f t="shared" si="102"/>
        <v>0</v>
      </c>
      <c r="FU143" s="41">
        <f t="shared" si="102"/>
        <v>0</v>
      </c>
      <c r="FV143" s="41">
        <f t="shared" si="102"/>
        <v>0</v>
      </c>
      <c r="FW143" s="41">
        <f t="shared" si="102"/>
        <v>0</v>
      </c>
      <c r="FX143" s="41">
        <f t="shared" si="102"/>
        <v>0</v>
      </c>
      <c r="FY143" s="41">
        <f t="shared" si="87"/>
        <v>0</v>
      </c>
      <c r="FZ143" s="41">
        <f t="shared" si="87"/>
        <v>0</v>
      </c>
      <c r="GA143" s="41">
        <f t="shared" si="87"/>
        <v>0</v>
      </c>
      <c r="GB143" s="41">
        <f t="shared" si="87"/>
        <v>0</v>
      </c>
      <c r="GC143" s="41">
        <f t="shared" si="87"/>
        <v>0</v>
      </c>
      <c r="GD143" s="41">
        <f t="shared" si="87"/>
        <v>0</v>
      </c>
      <c r="GE143" s="41">
        <f t="shared" si="87"/>
        <v>0</v>
      </c>
      <c r="GF143" s="41">
        <f t="shared" si="100"/>
        <v>0</v>
      </c>
      <c r="GG143" s="41">
        <f t="shared" si="100"/>
        <v>0</v>
      </c>
      <c r="GH143" s="41">
        <f t="shared" si="100"/>
        <v>0</v>
      </c>
      <c r="GI143" s="41">
        <f t="shared" si="100"/>
        <v>0</v>
      </c>
      <c r="GJ143" s="41">
        <f t="shared" si="100"/>
        <v>0</v>
      </c>
      <c r="GK143" s="41">
        <f t="shared" si="100"/>
        <v>0</v>
      </c>
      <c r="GL143" s="41">
        <f t="shared" si="100"/>
        <v>0</v>
      </c>
      <c r="GM143" s="41">
        <f t="shared" si="100"/>
        <v>0</v>
      </c>
      <c r="GN143" s="41">
        <f t="shared" si="100"/>
        <v>0</v>
      </c>
      <c r="GO143" s="41">
        <f t="shared" si="100"/>
        <v>0</v>
      </c>
      <c r="GP143" s="41">
        <f t="shared" si="100"/>
        <v>0</v>
      </c>
      <c r="GQ143" s="41">
        <f t="shared" si="100"/>
        <v>0</v>
      </c>
      <c r="GR143" s="41">
        <f t="shared" si="100"/>
        <v>0</v>
      </c>
      <c r="GS143" s="41">
        <f t="shared" si="99"/>
        <v>0</v>
      </c>
      <c r="GT143" s="41">
        <f t="shared" si="99"/>
        <v>0</v>
      </c>
      <c r="GU143" s="41">
        <f t="shared" si="99"/>
        <v>0</v>
      </c>
      <c r="GV143" s="41">
        <f t="shared" si="99"/>
        <v>0</v>
      </c>
      <c r="GW143" s="41">
        <f t="shared" si="99"/>
        <v>0</v>
      </c>
      <c r="GX143" s="41">
        <f t="shared" si="99"/>
        <v>0</v>
      </c>
      <c r="GY143" s="41">
        <f t="shared" si="99"/>
        <v>0</v>
      </c>
      <c r="GZ143" s="41">
        <f t="shared" si="99"/>
        <v>0</v>
      </c>
      <c r="HA143" s="41">
        <f t="shared" si="99"/>
        <v>0</v>
      </c>
      <c r="HB143" s="41">
        <f t="shared" si="96"/>
        <v>0</v>
      </c>
      <c r="HC143" s="41">
        <f t="shared" si="96"/>
        <v>0</v>
      </c>
      <c r="HD143" s="41">
        <f t="shared" si="96"/>
        <v>0</v>
      </c>
      <c r="HE143" s="41">
        <f t="shared" si="96"/>
        <v>0</v>
      </c>
      <c r="HF143" s="41">
        <f t="shared" si="96"/>
        <v>0</v>
      </c>
      <c r="HG143" s="41">
        <f t="shared" si="96"/>
        <v>0</v>
      </c>
      <c r="HH143" s="41">
        <f t="shared" si="91"/>
        <v>0</v>
      </c>
      <c r="HI143" s="41">
        <f t="shared" si="91"/>
        <v>0</v>
      </c>
      <c r="HJ143" s="41">
        <f t="shared" si="91"/>
        <v>0</v>
      </c>
    </row>
    <row r="144" spans="1:218" ht="14.4" x14ac:dyDescent="0.3">
      <c r="A144" s="42">
        <v>141</v>
      </c>
      <c r="B144" s="43">
        <f>'CMM4 - AUX CALC'!$EL$67</f>
        <v>0</v>
      </c>
      <c r="EM144" s="41">
        <f>$B144/(_xlfn.SINGLE(PrazoConcessao)*12-EM$3+1)</f>
        <v>0</v>
      </c>
      <c r="EN144" s="41">
        <f t="shared" ref="EN144:EU151" si="103">EM144</f>
        <v>0</v>
      </c>
      <c r="EO144" s="41">
        <f t="shared" si="103"/>
        <v>0</v>
      </c>
      <c r="EP144" s="41">
        <f t="shared" si="103"/>
        <v>0</v>
      </c>
      <c r="EQ144" s="41">
        <f t="shared" si="103"/>
        <v>0</v>
      </c>
      <c r="ER144" s="41">
        <f t="shared" si="103"/>
        <v>0</v>
      </c>
      <c r="ES144" s="41">
        <f t="shared" si="86"/>
        <v>0</v>
      </c>
      <c r="ET144" s="41">
        <f t="shared" si="86"/>
        <v>0</v>
      </c>
      <c r="EU144" s="41">
        <f t="shared" si="86"/>
        <v>0</v>
      </c>
      <c r="EV144" s="41">
        <f t="shared" ref="EV144:FH164" si="104">EU144</f>
        <v>0</v>
      </c>
      <c r="EW144" s="41">
        <f t="shared" si="104"/>
        <v>0</v>
      </c>
      <c r="EX144" s="41">
        <f t="shared" si="104"/>
        <v>0</v>
      </c>
      <c r="EY144" s="41">
        <f t="shared" si="104"/>
        <v>0</v>
      </c>
      <c r="EZ144" s="41">
        <f t="shared" si="104"/>
        <v>0</v>
      </c>
      <c r="FA144" s="41">
        <f t="shared" si="98"/>
        <v>0</v>
      </c>
      <c r="FB144" s="41">
        <f t="shared" si="98"/>
        <v>0</v>
      </c>
      <c r="FC144" s="41">
        <f t="shared" si="98"/>
        <v>0</v>
      </c>
      <c r="FD144" s="41">
        <f t="shared" si="98"/>
        <v>0</v>
      </c>
      <c r="FE144" s="41">
        <f t="shared" si="98"/>
        <v>0</v>
      </c>
      <c r="FF144" s="41">
        <f t="shared" si="98"/>
        <v>0</v>
      </c>
      <c r="FG144" s="41">
        <f t="shared" si="98"/>
        <v>0</v>
      </c>
      <c r="FH144" s="41">
        <f t="shared" si="98"/>
        <v>0</v>
      </c>
      <c r="FI144" s="41">
        <f t="shared" si="98"/>
        <v>0</v>
      </c>
      <c r="FJ144" s="41">
        <f t="shared" si="98"/>
        <v>0</v>
      </c>
      <c r="FK144" s="41">
        <f t="shared" si="98"/>
        <v>0</v>
      </c>
      <c r="FL144" s="41">
        <f t="shared" si="98"/>
        <v>0</v>
      </c>
      <c r="FM144" s="41">
        <f t="shared" si="98"/>
        <v>0</v>
      </c>
      <c r="FN144" s="41">
        <f t="shared" si="98"/>
        <v>0</v>
      </c>
      <c r="FO144" s="41">
        <f t="shared" si="101"/>
        <v>0</v>
      </c>
      <c r="FP144" s="41">
        <f t="shared" si="101"/>
        <v>0</v>
      </c>
      <c r="FQ144" s="41">
        <f t="shared" si="101"/>
        <v>0</v>
      </c>
      <c r="FR144" s="41">
        <f t="shared" si="101"/>
        <v>0</v>
      </c>
      <c r="FS144" s="41">
        <f t="shared" si="102"/>
        <v>0</v>
      </c>
      <c r="FT144" s="41">
        <f t="shared" si="102"/>
        <v>0</v>
      </c>
      <c r="FU144" s="41">
        <f t="shared" si="102"/>
        <v>0</v>
      </c>
      <c r="FV144" s="41">
        <f t="shared" si="102"/>
        <v>0</v>
      </c>
      <c r="FW144" s="41">
        <f t="shared" si="102"/>
        <v>0</v>
      </c>
      <c r="FX144" s="41">
        <f t="shared" si="102"/>
        <v>0</v>
      </c>
      <c r="FY144" s="41">
        <f t="shared" si="87"/>
        <v>0</v>
      </c>
      <c r="FZ144" s="41">
        <f t="shared" si="87"/>
        <v>0</v>
      </c>
      <c r="GA144" s="41">
        <f t="shared" si="87"/>
        <v>0</v>
      </c>
      <c r="GB144" s="41">
        <f t="shared" si="87"/>
        <v>0</v>
      </c>
      <c r="GC144" s="41">
        <f t="shared" si="87"/>
        <v>0</v>
      </c>
      <c r="GD144" s="41">
        <f t="shared" si="87"/>
        <v>0</v>
      </c>
      <c r="GE144" s="41">
        <f t="shared" si="87"/>
        <v>0</v>
      </c>
      <c r="GF144" s="41">
        <f t="shared" si="100"/>
        <v>0</v>
      </c>
      <c r="GG144" s="41">
        <f t="shared" si="100"/>
        <v>0</v>
      </c>
      <c r="GH144" s="41">
        <f t="shared" si="100"/>
        <v>0</v>
      </c>
      <c r="GI144" s="41">
        <f t="shared" si="100"/>
        <v>0</v>
      </c>
      <c r="GJ144" s="41">
        <f t="shared" si="100"/>
        <v>0</v>
      </c>
      <c r="GK144" s="41">
        <f t="shared" si="100"/>
        <v>0</v>
      </c>
      <c r="GL144" s="41">
        <f t="shared" si="100"/>
        <v>0</v>
      </c>
      <c r="GM144" s="41">
        <f t="shared" si="100"/>
        <v>0</v>
      </c>
      <c r="GN144" s="41">
        <f t="shared" si="100"/>
        <v>0</v>
      </c>
      <c r="GO144" s="41">
        <f t="shared" si="100"/>
        <v>0</v>
      </c>
      <c r="GP144" s="41">
        <f t="shared" si="100"/>
        <v>0</v>
      </c>
      <c r="GQ144" s="41">
        <f t="shared" si="100"/>
        <v>0</v>
      </c>
      <c r="GR144" s="41">
        <f t="shared" si="100"/>
        <v>0</v>
      </c>
      <c r="GS144" s="41">
        <f t="shared" si="99"/>
        <v>0</v>
      </c>
      <c r="GT144" s="41">
        <f t="shared" si="99"/>
        <v>0</v>
      </c>
      <c r="GU144" s="41">
        <f t="shared" si="99"/>
        <v>0</v>
      </c>
      <c r="GV144" s="41">
        <f t="shared" si="99"/>
        <v>0</v>
      </c>
      <c r="GW144" s="41">
        <f t="shared" si="99"/>
        <v>0</v>
      </c>
      <c r="GX144" s="41">
        <f t="shared" si="99"/>
        <v>0</v>
      </c>
      <c r="GY144" s="41">
        <f t="shared" si="99"/>
        <v>0</v>
      </c>
      <c r="GZ144" s="41">
        <f t="shared" si="99"/>
        <v>0</v>
      </c>
      <c r="HA144" s="41">
        <f t="shared" si="99"/>
        <v>0</v>
      </c>
      <c r="HB144" s="41">
        <f t="shared" si="96"/>
        <v>0</v>
      </c>
      <c r="HC144" s="41">
        <f t="shared" si="96"/>
        <v>0</v>
      </c>
      <c r="HD144" s="41">
        <f t="shared" si="96"/>
        <v>0</v>
      </c>
      <c r="HE144" s="41">
        <f t="shared" si="96"/>
        <v>0</v>
      </c>
      <c r="HF144" s="41">
        <f t="shared" si="96"/>
        <v>0</v>
      </c>
      <c r="HG144" s="41">
        <f t="shared" si="96"/>
        <v>0</v>
      </c>
      <c r="HH144" s="41">
        <f t="shared" si="91"/>
        <v>0</v>
      </c>
      <c r="HI144" s="41">
        <f t="shared" si="91"/>
        <v>0</v>
      </c>
      <c r="HJ144" s="41">
        <f t="shared" si="91"/>
        <v>0</v>
      </c>
    </row>
    <row r="145" spans="1:218" ht="14.4" x14ac:dyDescent="0.3">
      <c r="A145" s="42">
        <v>142</v>
      </c>
      <c r="B145" s="43">
        <f>'CMM4 - AUX CALC'!$EM$67</f>
        <v>0</v>
      </c>
      <c r="EN145" s="41">
        <f>$B145/(_xlfn.SINGLE(PrazoConcessao)*12-EN$3+1)</f>
        <v>0</v>
      </c>
      <c r="EO145" s="41">
        <f t="shared" si="103"/>
        <v>0</v>
      </c>
      <c r="EP145" s="41">
        <f t="shared" si="103"/>
        <v>0</v>
      </c>
      <c r="EQ145" s="41">
        <f t="shared" si="103"/>
        <v>0</v>
      </c>
      <c r="ER145" s="41">
        <f t="shared" si="103"/>
        <v>0</v>
      </c>
      <c r="ES145" s="41">
        <f t="shared" si="103"/>
        <v>0</v>
      </c>
      <c r="ET145" s="41">
        <f t="shared" si="103"/>
        <v>0</v>
      </c>
      <c r="EU145" s="41">
        <f t="shared" si="103"/>
        <v>0</v>
      </c>
      <c r="EV145" s="41">
        <f t="shared" si="104"/>
        <v>0</v>
      </c>
      <c r="EW145" s="41">
        <f t="shared" si="104"/>
        <v>0</v>
      </c>
      <c r="EX145" s="41">
        <f t="shared" si="104"/>
        <v>0</v>
      </c>
      <c r="EY145" s="41">
        <f t="shared" si="104"/>
        <v>0</v>
      </c>
      <c r="EZ145" s="41">
        <f t="shared" si="104"/>
        <v>0</v>
      </c>
      <c r="FA145" s="41">
        <f t="shared" si="98"/>
        <v>0</v>
      </c>
      <c r="FB145" s="41">
        <f t="shared" si="98"/>
        <v>0</v>
      </c>
      <c r="FC145" s="41">
        <f t="shared" si="98"/>
        <v>0</v>
      </c>
      <c r="FD145" s="41">
        <f t="shared" si="98"/>
        <v>0</v>
      </c>
      <c r="FE145" s="41">
        <f t="shared" si="98"/>
        <v>0</v>
      </c>
      <c r="FF145" s="41">
        <f t="shared" si="98"/>
        <v>0</v>
      </c>
      <c r="FG145" s="41">
        <f t="shared" si="98"/>
        <v>0</v>
      </c>
      <c r="FH145" s="41">
        <f t="shared" si="98"/>
        <v>0</v>
      </c>
      <c r="FI145" s="41">
        <f t="shared" si="98"/>
        <v>0</v>
      </c>
      <c r="FJ145" s="41">
        <f t="shared" si="98"/>
        <v>0</v>
      </c>
      <c r="FK145" s="41">
        <f t="shared" si="98"/>
        <v>0</v>
      </c>
      <c r="FL145" s="41">
        <f t="shared" si="98"/>
        <v>0</v>
      </c>
      <c r="FM145" s="41">
        <f t="shared" si="98"/>
        <v>0</v>
      </c>
      <c r="FN145" s="41">
        <f t="shared" si="98"/>
        <v>0</v>
      </c>
      <c r="FO145" s="41">
        <f t="shared" si="101"/>
        <v>0</v>
      </c>
      <c r="FP145" s="41">
        <f t="shared" si="101"/>
        <v>0</v>
      </c>
      <c r="FQ145" s="41">
        <f t="shared" si="101"/>
        <v>0</v>
      </c>
      <c r="FR145" s="41">
        <f t="shared" si="101"/>
        <v>0</v>
      </c>
      <c r="FS145" s="41">
        <f t="shared" si="102"/>
        <v>0</v>
      </c>
      <c r="FT145" s="41">
        <f t="shared" si="102"/>
        <v>0</v>
      </c>
      <c r="FU145" s="41">
        <f t="shared" si="102"/>
        <v>0</v>
      </c>
      <c r="FV145" s="41">
        <f t="shared" si="102"/>
        <v>0</v>
      </c>
      <c r="FW145" s="41">
        <f t="shared" si="102"/>
        <v>0</v>
      </c>
      <c r="FX145" s="41">
        <f t="shared" si="102"/>
        <v>0</v>
      </c>
      <c r="FY145" s="41">
        <f t="shared" si="87"/>
        <v>0</v>
      </c>
      <c r="FZ145" s="41">
        <f t="shared" si="87"/>
        <v>0</v>
      </c>
      <c r="GA145" s="41">
        <f t="shared" si="87"/>
        <v>0</v>
      </c>
      <c r="GB145" s="41">
        <f t="shared" si="87"/>
        <v>0</v>
      </c>
      <c r="GC145" s="41">
        <f t="shared" si="87"/>
        <v>0</v>
      </c>
      <c r="GD145" s="41">
        <f t="shared" si="87"/>
        <v>0</v>
      </c>
      <c r="GE145" s="41">
        <f t="shared" si="87"/>
        <v>0</v>
      </c>
      <c r="GF145" s="41">
        <f t="shared" si="100"/>
        <v>0</v>
      </c>
      <c r="GG145" s="41">
        <f t="shared" si="100"/>
        <v>0</v>
      </c>
      <c r="GH145" s="41">
        <f t="shared" si="100"/>
        <v>0</v>
      </c>
      <c r="GI145" s="41">
        <f t="shared" si="100"/>
        <v>0</v>
      </c>
      <c r="GJ145" s="41">
        <f t="shared" si="100"/>
        <v>0</v>
      </c>
      <c r="GK145" s="41">
        <f t="shared" si="100"/>
        <v>0</v>
      </c>
      <c r="GL145" s="41">
        <f t="shared" si="100"/>
        <v>0</v>
      </c>
      <c r="GM145" s="41">
        <f t="shared" si="100"/>
        <v>0</v>
      </c>
      <c r="GN145" s="41">
        <f t="shared" si="100"/>
        <v>0</v>
      </c>
      <c r="GO145" s="41">
        <f t="shared" si="100"/>
        <v>0</v>
      </c>
      <c r="GP145" s="41">
        <f t="shared" si="100"/>
        <v>0</v>
      </c>
      <c r="GQ145" s="41">
        <f t="shared" si="100"/>
        <v>0</v>
      </c>
      <c r="GR145" s="41">
        <f t="shared" si="100"/>
        <v>0</v>
      </c>
      <c r="GS145" s="41">
        <f t="shared" si="99"/>
        <v>0</v>
      </c>
      <c r="GT145" s="41">
        <f t="shared" si="99"/>
        <v>0</v>
      </c>
      <c r="GU145" s="41">
        <f t="shared" si="99"/>
        <v>0</v>
      </c>
      <c r="GV145" s="41">
        <f t="shared" si="99"/>
        <v>0</v>
      </c>
      <c r="GW145" s="41">
        <f t="shared" si="99"/>
        <v>0</v>
      </c>
      <c r="GX145" s="41">
        <f t="shared" si="99"/>
        <v>0</v>
      </c>
      <c r="GY145" s="41">
        <f t="shared" si="99"/>
        <v>0</v>
      </c>
      <c r="GZ145" s="41">
        <f t="shared" si="99"/>
        <v>0</v>
      </c>
      <c r="HA145" s="41">
        <f t="shared" si="99"/>
        <v>0</v>
      </c>
      <c r="HB145" s="41">
        <f t="shared" si="96"/>
        <v>0</v>
      </c>
      <c r="HC145" s="41">
        <f t="shared" si="96"/>
        <v>0</v>
      </c>
      <c r="HD145" s="41">
        <f t="shared" si="96"/>
        <v>0</v>
      </c>
      <c r="HE145" s="41">
        <f t="shared" si="96"/>
        <v>0</v>
      </c>
      <c r="HF145" s="41">
        <f t="shared" si="96"/>
        <v>0</v>
      </c>
      <c r="HG145" s="41">
        <f t="shared" si="96"/>
        <v>0</v>
      </c>
      <c r="HH145" s="41">
        <f t="shared" si="91"/>
        <v>0</v>
      </c>
      <c r="HI145" s="41">
        <f t="shared" si="91"/>
        <v>0</v>
      </c>
      <c r="HJ145" s="41">
        <f t="shared" si="91"/>
        <v>0</v>
      </c>
    </row>
    <row r="146" spans="1:218" ht="14.4" x14ac:dyDescent="0.3">
      <c r="A146" s="42">
        <v>143</v>
      </c>
      <c r="B146" s="43">
        <f>'CMM4 - AUX CALC'!$EN$67</f>
        <v>0</v>
      </c>
      <c r="EO146" s="41">
        <f>$B146/(_xlfn.SINGLE(PrazoConcessao)*12-EO$3+1)</f>
        <v>0</v>
      </c>
      <c r="EP146" s="41">
        <f t="shared" si="103"/>
        <v>0</v>
      </c>
      <c r="EQ146" s="41">
        <f t="shared" si="103"/>
        <v>0</v>
      </c>
      <c r="ER146" s="41">
        <f t="shared" si="103"/>
        <v>0</v>
      </c>
      <c r="ES146" s="41">
        <f t="shared" si="103"/>
        <v>0</v>
      </c>
      <c r="ET146" s="41">
        <f t="shared" si="103"/>
        <v>0</v>
      </c>
      <c r="EU146" s="41">
        <f t="shared" si="103"/>
        <v>0</v>
      </c>
      <c r="EV146" s="41">
        <f t="shared" si="104"/>
        <v>0</v>
      </c>
      <c r="EW146" s="41">
        <f t="shared" si="104"/>
        <v>0</v>
      </c>
      <c r="EX146" s="41">
        <f t="shared" si="104"/>
        <v>0</v>
      </c>
      <c r="EY146" s="41">
        <f t="shared" si="104"/>
        <v>0</v>
      </c>
      <c r="EZ146" s="41">
        <f t="shared" si="104"/>
        <v>0</v>
      </c>
      <c r="FA146" s="41">
        <f t="shared" si="98"/>
        <v>0</v>
      </c>
      <c r="FB146" s="41">
        <f t="shared" si="98"/>
        <v>0</v>
      </c>
      <c r="FC146" s="41">
        <f t="shared" si="98"/>
        <v>0</v>
      </c>
      <c r="FD146" s="41">
        <f t="shared" si="98"/>
        <v>0</v>
      </c>
      <c r="FE146" s="41">
        <f t="shared" si="98"/>
        <v>0</v>
      </c>
      <c r="FF146" s="41">
        <f t="shared" si="98"/>
        <v>0</v>
      </c>
      <c r="FG146" s="41">
        <f t="shared" si="98"/>
        <v>0</v>
      </c>
      <c r="FH146" s="41">
        <f t="shared" si="98"/>
        <v>0</v>
      </c>
      <c r="FI146" s="41">
        <f t="shared" si="98"/>
        <v>0</v>
      </c>
      <c r="FJ146" s="41">
        <f t="shared" si="98"/>
        <v>0</v>
      </c>
      <c r="FK146" s="41">
        <f t="shared" si="98"/>
        <v>0</v>
      </c>
      <c r="FL146" s="41">
        <f t="shared" si="98"/>
        <v>0</v>
      </c>
      <c r="FM146" s="41">
        <f t="shared" si="98"/>
        <v>0</v>
      </c>
      <c r="FN146" s="41">
        <f t="shared" si="98"/>
        <v>0</v>
      </c>
      <c r="FO146" s="41">
        <f t="shared" si="101"/>
        <v>0</v>
      </c>
      <c r="FP146" s="41">
        <f t="shared" si="101"/>
        <v>0</v>
      </c>
      <c r="FQ146" s="41">
        <f t="shared" si="101"/>
        <v>0</v>
      </c>
      <c r="FR146" s="41">
        <f t="shared" si="101"/>
        <v>0</v>
      </c>
      <c r="FS146" s="41">
        <f t="shared" si="102"/>
        <v>0</v>
      </c>
      <c r="FT146" s="41">
        <f t="shared" si="102"/>
        <v>0</v>
      </c>
      <c r="FU146" s="41">
        <f t="shared" si="102"/>
        <v>0</v>
      </c>
      <c r="FV146" s="41">
        <f t="shared" si="102"/>
        <v>0</v>
      </c>
      <c r="FW146" s="41">
        <f t="shared" si="102"/>
        <v>0</v>
      </c>
      <c r="FX146" s="41">
        <f t="shared" si="102"/>
        <v>0</v>
      </c>
      <c r="FY146" s="41">
        <f t="shared" si="87"/>
        <v>0</v>
      </c>
      <c r="FZ146" s="41">
        <f t="shared" si="87"/>
        <v>0</v>
      </c>
      <c r="GA146" s="41">
        <f t="shared" si="87"/>
        <v>0</v>
      </c>
      <c r="GB146" s="41">
        <f t="shared" si="87"/>
        <v>0</v>
      </c>
      <c r="GC146" s="41">
        <f t="shared" si="87"/>
        <v>0</v>
      </c>
      <c r="GD146" s="41">
        <f t="shared" si="87"/>
        <v>0</v>
      </c>
      <c r="GE146" s="41">
        <f t="shared" si="87"/>
        <v>0</v>
      </c>
      <c r="GF146" s="41">
        <f t="shared" si="100"/>
        <v>0</v>
      </c>
      <c r="GG146" s="41">
        <f t="shared" si="100"/>
        <v>0</v>
      </c>
      <c r="GH146" s="41">
        <f t="shared" si="100"/>
        <v>0</v>
      </c>
      <c r="GI146" s="41">
        <f t="shared" si="100"/>
        <v>0</v>
      </c>
      <c r="GJ146" s="41">
        <f t="shared" si="100"/>
        <v>0</v>
      </c>
      <c r="GK146" s="41">
        <f t="shared" si="100"/>
        <v>0</v>
      </c>
      <c r="GL146" s="41">
        <f t="shared" si="100"/>
        <v>0</v>
      </c>
      <c r="GM146" s="41">
        <f t="shared" si="100"/>
        <v>0</v>
      </c>
      <c r="GN146" s="41">
        <f t="shared" si="100"/>
        <v>0</v>
      </c>
      <c r="GO146" s="41">
        <f t="shared" si="100"/>
        <v>0</v>
      </c>
      <c r="GP146" s="41">
        <f t="shared" si="100"/>
        <v>0</v>
      </c>
      <c r="GQ146" s="41">
        <f t="shared" si="100"/>
        <v>0</v>
      </c>
      <c r="GR146" s="41">
        <f t="shared" si="100"/>
        <v>0</v>
      </c>
      <c r="GS146" s="41">
        <f t="shared" si="99"/>
        <v>0</v>
      </c>
      <c r="GT146" s="41">
        <f t="shared" si="99"/>
        <v>0</v>
      </c>
      <c r="GU146" s="41">
        <f t="shared" si="99"/>
        <v>0</v>
      </c>
      <c r="GV146" s="41">
        <f t="shared" si="99"/>
        <v>0</v>
      </c>
      <c r="GW146" s="41">
        <f t="shared" si="99"/>
        <v>0</v>
      </c>
      <c r="GX146" s="41">
        <f t="shared" si="99"/>
        <v>0</v>
      </c>
      <c r="GY146" s="41">
        <f t="shared" si="99"/>
        <v>0</v>
      </c>
      <c r="GZ146" s="41">
        <f t="shared" si="99"/>
        <v>0</v>
      </c>
      <c r="HA146" s="41">
        <f t="shared" si="99"/>
        <v>0</v>
      </c>
      <c r="HB146" s="41">
        <f t="shared" si="96"/>
        <v>0</v>
      </c>
      <c r="HC146" s="41">
        <f t="shared" si="96"/>
        <v>0</v>
      </c>
      <c r="HD146" s="41">
        <f t="shared" si="96"/>
        <v>0</v>
      </c>
      <c r="HE146" s="41">
        <f t="shared" si="96"/>
        <v>0</v>
      </c>
      <c r="HF146" s="41">
        <f t="shared" si="96"/>
        <v>0</v>
      </c>
      <c r="HG146" s="41">
        <f t="shared" si="96"/>
        <v>0</v>
      </c>
      <c r="HH146" s="41">
        <f t="shared" si="91"/>
        <v>0</v>
      </c>
      <c r="HI146" s="41">
        <f t="shared" si="91"/>
        <v>0</v>
      </c>
      <c r="HJ146" s="41">
        <f t="shared" si="91"/>
        <v>0</v>
      </c>
    </row>
    <row r="147" spans="1:218" ht="14.4" x14ac:dyDescent="0.3">
      <c r="A147" s="42">
        <v>144</v>
      </c>
      <c r="B147" s="43">
        <f>'CMM4 - AUX CALC'!$EO$67</f>
        <v>0</v>
      </c>
      <c r="EP147" s="41">
        <f>$B147/(_xlfn.SINGLE(PrazoConcessao)*12-EP$3+1)</f>
        <v>0</v>
      </c>
      <c r="EQ147" s="41">
        <f t="shared" si="103"/>
        <v>0</v>
      </c>
      <c r="ER147" s="41">
        <f t="shared" si="103"/>
        <v>0</v>
      </c>
      <c r="ES147" s="41">
        <f t="shared" si="103"/>
        <v>0</v>
      </c>
      <c r="ET147" s="41">
        <f t="shared" si="103"/>
        <v>0</v>
      </c>
      <c r="EU147" s="41">
        <f t="shared" si="103"/>
        <v>0</v>
      </c>
      <c r="EV147" s="41">
        <f t="shared" si="104"/>
        <v>0</v>
      </c>
      <c r="EW147" s="41">
        <f t="shared" si="104"/>
        <v>0</v>
      </c>
      <c r="EX147" s="41">
        <f t="shared" si="104"/>
        <v>0</v>
      </c>
      <c r="EY147" s="41">
        <f t="shared" si="104"/>
        <v>0</v>
      </c>
      <c r="EZ147" s="41">
        <f t="shared" si="104"/>
        <v>0</v>
      </c>
      <c r="FA147" s="41">
        <f t="shared" si="98"/>
        <v>0</v>
      </c>
      <c r="FB147" s="41">
        <f t="shared" si="98"/>
        <v>0</v>
      </c>
      <c r="FC147" s="41">
        <f t="shared" si="98"/>
        <v>0</v>
      </c>
      <c r="FD147" s="41">
        <f t="shared" si="98"/>
        <v>0</v>
      </c>
      <c r="FE147" s="41">
        <f t="shared" si="98"/>
        <v>0</v>
      </c>
      <c r="FF147" s="41">
        <f t="shared" si="98"/>
        <v>0</v>
      </c>
      <c r="FG147" s="41">
        <f t="shared" si="98"/>
        <v>0</v>
      </c>
      <c r="FH147" s="41">
        <f t="shared" si="98"/>
        <v>0</v>
      </c>
      <c r="FI147" s="41">
        <f t="shared" si="98"/>
        <v>0</v>
      </c>
      <c r="FJ147" s="41">
        <f t="shared" si="98"/>
        <v>0</v>
      </c>
      <c r="FK147" s="41">
        <f t="shared" si="98"/>
        <v>0</v>
      </c>
      <c r="FL147" s="41">
        <f t="shared" si="98"/>
        <v>0</v>
      </c>
      <c r="FM147" s="41">
        <f t="shared" si="98"/>
        <v>0</v>
      </c>
      <c r="FN147" s="41">
        <f t="shared" si="98"/>
        <v>0</v>
      </c>
      <c r="FO147" s="41">
        <f t="shared" si="101"/>
        <v>0</v>
      </c>
      <c r="FP147" s="41">
        <f t="shared" si="101"/>
        <v>0</v>
      </c>
      <c r="FQ147" s="41">
        <f t="shared" si="101"/>
        <v>0</v>
      </c>
      <c r="FR147" s="41">
        <f t="shared" si="101"/>
        <v>0</v>
      </c>
      <c r="FS147" s="41">
        <f t="shared" si="102"/>
        <v>0</v>
      </c>
      <c r="FT147" s="41">
        <f t="shared" si="102"/>
        <v>0</v>
      </c>
      <c r="FU147" s="41">
        <f t="shared" si="102"/>
        <v>0</v>
      </c>
      <c r="FV147" s="41">
        <f t="shared" si="102"/>
        <v>0</v>
      </c>
      <c r="FW147" s="41">
        <f t="shared" si="102"/>
        <v>0</v>
      </c>
      <c r="FX147" s="41">
        <f t="shared" si="102"/>
        <v>0</v>
      </c>
      <c r="FY147" s="41">
        <f t="shared" si="87"/>
        <v>0</v>
      </c>
      <c r="FZ147" s="41">
        <f t="shared" si="87"/>
        <v>0</v>
      </c>
      <c r="GA147" s="41">
        <f t="shared" si="87"/>
        <v>0</v>
      </c>
      <c r="GB147" s="41">
        <f t="shared" si="87"/>
        <v>0</v>
      </c>
      <c r="GC147" s="41">
        <f t="shared" si="87"/>
        <v>0</v>
      </c>
      <c r="GD147" s="41">
        <f t="shared" si="87"/>
        <v>0</v>
      </c>
      <c r="GE147" s="41">
        <f t="shared" si="87"/>
        <v>0</v>
      </c>
      <c r="GF147" s="41">
        <f t="shared" si="100"/>
        <v>0</v>
      </c>
      <c r="GG147" s="41">
        <f t="shared" si="100"/>
        <v>0</v>
      </c>
      <c r="GH147" s="41">
        <f t="shared" si="100"/>
        <v>0</v>
      </c>
      <c r="GI147" s="41">
        <f t="shared" si="100"/>
        <v>0</v>
      </c>
      <c r="GJ147" s="41">
        <f t="shared" si="100"/>
        <v>0</v>
      </c>
      <c r="GK147" s="41">
        <f t="shared" si="100"/>
        <v>0</v>
      </c>
      <c r="GL147" s="41">
        <f t="shared" si="100"/>
        <v>0</v>
      </c>
      <c r="GM147" s="41">
        <f t="shared" si="100"/>
        <v>0</v>
      </c>
      <c r="GN147" s="41">
        <f t="shared" si="100"/>
        <v>0</v>
      </c>
      <c r="GO147" s="41">
        <f t="shared" si="100"/>
        <v>0</v>
      </c>
      <c r="GP147" s="41">
        <f t="shared" si="100"/>
        <v>0</v>
      </c>
      <c r="GQ147" s="41">
        <f t="shared" si="100"/>
        <v>0</v>
      </c>
      <c r="GR147" s="41">
        <f t="shared" si="100"/>
        <v>0</v>
      </c>
      <c r="GS147" s="41">
        <f t="shared" si="99"/>
        <v>0</v>
      </c>
      <c r="GT147" s="41">
        <f t="shared" si="99"/>
        <v>0</v>
      </c>
      <c r="GU147" s="41">
        <f t="shared" si="99"/>
        <v>0</v>
      </c>
      <c r="GV147" s="41">
        <f t="shared" si="99"/>
        <v>0</v>
      </c>
      <c r="GW147" s="41">
        <f t="shared" si="99"/>
        <v>0</v>
      </c>
      <c r="GX147" s="41">
        <f t="shared" si="99"/>
        <v>0</v>
      </c>
      <c r="GY147" s="41">
        <f t="shared" si="99"/>
        <v>0</v>
      </c>
      <c r="GZ147" s="41">
        <f t="shared" si="99"/>
        <v>0</v>
      </c>
      <c r="HA147" s="41">
        <f t="shared" si="99"/>
        <v>0</v>
      </c>
      <c r="HB147" s="41">
        <f t="shared" si="96"/>
        <v>0</v>
      </c>
      <c r="HC147" s="41">
        <f t="shared" si="96"/>
        <v>0</v>
      </c>
      <c r="HD147" s="41">
        <f t="shared" si="96"/>
        <v>0</v>
      </c>
      <c r="HE147" s="41">
        <f t="shared" si="96"/>
        <v>0</v>
      </c>
      <c r="HF147" s="41">
        <f t="shared" si="96"/>
        <v>0</v>
      </c>
      <c r="HG147" s="41">
        <f t="shared" si="96"/>
        <v>0</v>
      </c>
      <c r="HH147" s="41">
        <f t="shared" si="91"/>
        <v>0</v>
      </c>
      <c r="HI147" s="41">
        <f t="shared" si="91"/>
        <v>0</v>
      </c>
      <c r="HJ147" s="41">
        <f t="shared" si="91"/>
        <v>0</v>
      </c>
    </row>
    <row r="148" spans="1:218" ht="14.4" x14ac:dyDescent="0.3">
      <c r="A148" s="42">
        <v>145</v>
      </c>
      <c r="B148" s="43">
        <f>'CMM4 - AUX CALC'!$EP$67</f>
        <v>0</v>
      </c>
      <c r="EQ148" s="41">
        <f>$B148/(_xlfn.SINGLE(PrazoConcessao)*12-EQ$3+1)</f>
        <v>0</v>
      </c>
      <c r="ER148" s="41">
        <f t="shared" si="103"/>
        <v>0</v>
      </c>
      <c r="ES148" s="41">
        <f t="shared" si="103"/>
        <v>0</v>
      </c>
      <c r="ET148" s="41">
        <f t="shared" si="103"/>
        <v>0</v>
      </c>
      <c r="EU148" s="41">
        <f t="shared" si="103"/>
        <v>0</v>
      </c>
      <c r="EV148" s="41">
        <f t="shared" si="104"/>
        <v>0</v>
      </c>
      <c r="EW148" s="41">
        <f t="shared" si="104"/>
        <v>0</v>
      </c>
      <c r="EX148" s="41">
        <f t="shared" si="104"/>
        <v>0</v>
      </c>
      <c r="EY148" s="41">
        <f t="shared" si="104"/>
        <v>0</v>
      </c>
      <c r="EZ148" s="41">
        <f t="shared" si="104"/>
        <v>0</v>
      </c>
      <c r="FA148" s="41">
        <f t="shared" si="98"/>
        <v>0</v>
      </c>
      <c r="FB148" s="41">
        <f t="shared" si="98"/>
        <v>0</v>
      </c>
      <c r="FC148" s="41">
        <f t="shared" si="98"/>
        <v>0</v>
      </c>
      <c r="FD148" s="41">
        <f t="shared" si="98"/>
        <v>0</v>
      </c>
      <c r="FE148" s="41">
        <f t="shared" si="98"/>
        <v>0</v>
      </c>
      <c r="FF148" s="41">
        <f t="shared" si="98"/>
        <v>0</v>
      </c>
      <c r="FG148" s="41">
        <f t="shared" si="98"/>
        <v>0</v>
      </c>
      <c r="FH148" s="41">
        <f t="shared" si="98"/>
        <v>0</v>
      </c>
      <c r="FI148" s="41">
        <f t="shared" si="98"/>
        <v>0</v>
      </c>
      <c r="FJ148" s="41">
        <f t="shared" si="98"/>
        <v>0</v>
      </c>
      <c r="FK148" s="41">
        <f t="shared" si="98"/>
        <v>0</v>
      </c>
      <c r="FL148" s="41">
        <f t="shared" si="98"/>
        <v>0</v>
      </c>
      <c r="FM148" s="41">
        <f t="shared" si="98"/>
        <v>0</v>
      </c>
      <c r="FN148" s="41">
        <f t="shared" si="98"/>
        <v>0</v>
      </c>
      <c r="FO148" s="41">
        <f t="shared" si="101"/>
        <v>0</v>
      </c>
      <c r="FP148" s="41">
        <f t="shared" si="101"/>
        <v>0</v>
      </c>
      <c r="FQ148" s="41">
        <f t="shared" si="101"/>
        <v>0</v>
      </c>
      <c r="FR148" s="41">
        <f t="shared" si="101"/>
        <v>0</v>
      </c>
      <c r="FS148" s="41">
        <f t="shared" si="102"/>
        <v>0</v>
      </c>
      <c r="FT148" s="41">
        <f t="shared" si="102"/>
        <v>0</v>
      </c>
      <c r="FU148" s="41">
        <f t="shared" si="102"/>
        <v>0</v>
      </c>
      <c r="FV148" s="41">
        <f t="shared" si="102"/>
        <v>0</v>
      </c>
      <c r="FW148" s="41">
        <f t="shared" si="102"/>
        <v>0</v>
      </c>
      <c r="FX148" s="41">
        <f t="shared" si="102"/>
        <v>0</v>
      </c>
      <c r="FY148" s="41">
        <f t="shared" si="87"/>
        <v>0</v>
      </c>
      <c r="FZ148" s="41">
        <f t="shared" si="87"/>
        <v>0</v>
      </c>
      <c r="GA148" s="41">
        <f t="shared" si="87"/>
        <v>0</v>
      </c>
      <c r="GB148" s="41">
        <f t="shared" si="87"/>
        <v>0</v>
      </c>
      <c r="GC148" s="41">
        <f t="shared" si="87"/>
        <v>0</v>
      </c>
      <c r="GD148" s="41">
        <f t="shared" si="87"/>
        <v>0</v>
      </c>
      <c r="GE148" s="41">
        <f t="shared" si="87"/>
        <v>0</v>
      </c>
      <c r="GF148" s="41">
        <f t="shared" si="100"/>
        <v>0</v>
      </c>
      <c r="GG148" s="41">
        <f t="shared" si="100"/>
        <v>0</v>
      </c>
      <c r="GH148" s="41">
        <f t="shared" si="100"/>
        <v>0</v>
      </c>
      <c r="GI148" s="41">
        <f t="shared" si="100"/>
        <v>0</v>
      </c>
      <c r="GJ148" s="41">
        <f t="shared" si="100"/>
        <v>0</v>
      </c>
      <c r="GK148" s="41">
        <f t="shared" si="100"/>
        <v>0</v>
      </c>
      <c r="GL148" s="41">
        <f t="shared" si="100"/>
        <v>0</v>
      </c>
      <c r="GM148" s="41">
        <f t="shared" si="100"/>
        <v>0</v>
      </c>
      <c r="GN148" s="41">
        <f t="shared" si="100"/>
        <v>0</v>
      </c>
      <c r="GO148" s="41">
        <f t="shared" si="100"/>
        <v>0</v>
      </c>
      <c r="GP148" s="41">
        <f t="shared" si="100"/>
        <v>0</v>
      </c>
      <c r="GQ148" s="41">
        <f t="shared" si="100"/>
        <v>0</v>
      </c>
      <c r="GR148" s="41">
        <f t="shared" si="100"/>
        <v>0</v>
      </c>
      <c r="GS148" s="41">
        <f t="shared" si="99"/>
        <v>0</v>
      </c>
      <c r="GT148" s="41">
        <f t="shared" si="99"/>
        <v>0</v>
      </c>
      <c r="GU148" s="41">
        <f t="shared" si="99"/>
        <v>0</v>
      </c>
      <c r="GV148" s="41">
        <f t="shared" si="99"/>
        <v>0</v>
      </c>
      <c r="GW148" s="41">
        <f t="shared" si="99"/>
        <v>0</v>
      </c>
      <c r="GX148" s="41">
        <f t="shared" si="99"/>
        <v>0</v>
      </c>
      <c r="GY148" s="41">
        <f t="shared" si="99"/>
        <v>0</v>
      </c>
      <c r="GZ148" s="41">
        <f t="shared" si="99"/>
        <v>0</v>
      </c>
      <c r="HA148" s="41">
        <f t="shared" si="99"/>
        <v>0</v>
      </c>
      <c r="HB148" s="41">
        <f t="shared" si="96"/>
        <v>0</v>
      </c>
      <c r="HC148" s="41">
        <f t="shared" si="96"/>
        <v>0</v>
      </c>
      <c r="HD148" s="41">
        <f t="shared" si="96"/>
        <v>0</v>
      </c>
      <c r="HE148" s="41">
        <f t="shared" si="96"/>
        <v>0</v>
      </c>
      <c r="HF148" s="41">
        <f t="shared" si="96"/>
        <v>0</v>
      </c>
      <c r="HG148" s="41">
        <f t="shared" si="96"/>
        <v>0</v>
      </c>
      <c r="HH148" s="41">
        <f t="shared" si="91"/>
        <v>0</v>
      </c>
      <c r="HI148" s="41">
        <f t="shared" si="91"/>
        <v>0</v>
      </c>
      <c r="HJ148" s="41">
        <f t="shared" si="91"/>
        <v>0</v>
      </c>
    </row>
    <row r="149" spans="1:218" ht="14.4" x14ac:dyDescent="0.3">
      <c r="A149" s="42">
        <v>146</v>
      </c>
      <c r="B149" s="43">
        <f>'CMM4 - AUX CALC'!$EQ$67</f>
        <v>0</v>
      </c>
      <c r="ER149" s="41">
        <f>$B149/(_xlfn.SINGLE(PrazoConcessao)*12-ER$3+1)</f>
        <v>0</v>
      </c>
      <c r="ES149" s="41">
        <f t="shared" si="103"/>
        <v>0</v>
      </c>
      <c r="ET149" s="41">
        <f t="shared" si="103"/>
        <v>0</v>
      </c>
      <c r="EU149" s="41">
        <f t="shared" si="103"/>
        <v>0</v>
      </c>
      <c r="EV149" s="41">
        <f t="shared" si="104"/>
        <v>0</v>
      </c>
      <c r="EW149" s="41">
        <f t="shared" si="104"/>
        <v>0</v>
      </c>
      <c r="EX149" s="41">
        <f t="shared" si="104"/>
        <v>0</v>
      </c>
      <c r="EY149" s="41">
        <f t="shared" si="104"/>
        <v>0</v>
      </c>
      <c r="EZ149" s="41">
        <f t="shared" si="104"/>
        <v>0</v>
      </c>
      <c r="FA149" s="41">
        <f t="shared" si="98"/>
        <v>0</v>
      </c>
      <c r="FB149" s="41">
        <f t="shared" si="98"/>
        <v>0</v>
      </c>
      <c r="FC149" s="41">
        <f t="shared" si="98"/>
        <v>0</v>
      </c>
      <c r="FD149" s="41">
        <f t="shared" si="98"/>
        <v>0</v>
      </c>
      <c r="FE149" s="41">
        <f t="shared" si="98"/>
        <v>0</v>
      </c>
      <c r="FF149" s="41">
        <f t="shared" si="98"/>
        <v>0</v>
      </c>
      <c r="FG149" s="41">
        <f t="shared" si="98"/>
        <v>0</v>
      </c>
      <c r="FH149" s="41">
        <f t="shared" si="98"/>
        <v>0</v>
      </c>
      <c r="FI149" s="41">
        <f t="shared" si="98"/>
        <v>0</v>
      </c>
      <c r="FJ149" s="41">
        <f t="shared" si="98"/>
        <v>0</v>
      </c>
      <c r="FK149" s="41">
        <f t="shared" si="98"/>
        <v>0</v>
      </c>
      <c r="FL149" s="41">
        <f t="shared" si="98"/>
        <v>0</v>
      </c>
      <c r="FM149" s="41">
        <f t="shared" si="98"/>
        <v>0</v>
      </c>
      <c r="FN149" s="41">
        <f t="shared" si="98"/>
        <v>0</v>
      </c>
      <c r="FO149" s="41">
        <f t="shared" si="101"/>
        <v>0</v>
      </c>
      <c r="FP149" s="41">
        <f t="shared" si="101"/>
        <v>0</v>
      </c>
      <c r="FQ149" s="41">
        <f t="shared" si="101"/>
        <v>0</v>
      </c>
      <c r="FR149" s="41">
        <f t="shared" si="101"/>
        <v>0</v>
      </c>
      <c r="FS149" s="41">
        <f t="shared" si="102"/>
        <v>0</v>
      </c>
      <c r="FT149" s="41">
        <f t="shared" si="102"/>
        <v>0</v>
      </c>
      <c r="FU149" s="41">
        <f t="shared" si="102"/>
        <v>0</v>
      </c>
      <c r="FV149" s="41">
        <f t="shared" si="102"/>
        <v>0</v>
      </c>
      <c r="FW149" s="41">
        <f t="shared" si="102"/>
        <v>0</v>
      </c>
      <c r="FX149" s="41">
        <f t="shared" si="102"/>
        <v>0</v>
      </c>
      <c r="FY149" s="41">
        <f t="shared" si="87"/>
        <v>0</v>
      </c>
      <c r="FZ149" s="41">
        <f t="shared" si="87"/>
        <v>0</v>
      </c>
      <c r="GA149" s="41">
        <f t="shared" si="87"/>
        <v>0</v>
      </c>
      <c r="GB149" s="41">
        <f t="shared" si="87"/>
        <v>0</v>
      </c>
      <c r="GC149" s="41">
        <f t="shared" si="87"/>
        <v>0</v>
      </c>
      <c r="GD149" s="41">
        <f t="shared" si="87"/>
        <v>0</v>
      </c>
      <c r="GE149" s="41">
        <f t="shared" si="87"/>
        <v>0</v>
      </c>
      <c r="GF149" s="41">
        <f t="shared" si="100"/>
        <v>0</v>
      </c>
      <c r="GG149" s="41">
        <f t="shared" si="100"/>
        <v>0</v>
      </c>
      <c r="GH149" s="41">
        <f t="shared" si="100"/>
        <v>0</v>
      </c>
      <c r="GI149" s="41">
        <f t="shared" si="100"/>
        <v>0</v>
      </c>
      <c r="GJ149" s="41">
        <f t="shared" si="100"/>
        <v>0</v>
      </c>
      <c r="GK149" s="41">
        <f t="shared" si="100"/>
        <v>0</v>
      </c>
      <c r="GL149" s="41">
        <f t="shared" si="100"/>
        <v>0</v>
      </c>
      <c r="GM149" s="41">
        <f t="shared" si="100"/>
        <v>0</v>
      </c>
      <c r="GN149" s="41">
        <f t="shared" si="100"/>
        <v>0</v>
      </c>
      <c r="GO149" s="41">
        <f t="shared" si="100"/>
        <v>0</v>
      </c>
      <c r="GP149" s="41">
        <f t="shared" si="100"/>
        <v>0</v>
      </c>
      <c r="GQ149" s="41">
        <f t="shared" si="100"/>
        <v>0</v>
      </c>
      <c r="GR149" s="41">
        <f t="shared" si="100"/>
        <v>0</v>
      </c>
      <c r="GS149" s="41">
        <f t="shared" si="99"/>
        <v>0</v>
      </c>
      <c r="GT149" s="41">
        <f t="shared" si="99"/>
        <v>0</v>
      </c>
      <c r="GU149" s="41">
        <f t="shared" si="99"/>
        <v>0</v>
      </c>
      <c r="GV149" s="41">
        <f t="shared" si="99"/>
        <v>0</v>
      </c>
      <c r="GW149" s="41">
        <f t="shared" si="99"/>
        <v>0</v>
      </c>
      <c r="GX149" s="41">
        <f t="shared" si="99"/>
        <v>0</v>
      </c>
      <c r="GY149" s="41">
        <f t="shared" si="99"/>
        <v>0</v>
      </c>
      <c r="GZ149" s="41">
        <f t="shared" si="99"/>
        <v>0</v>
      </c>
      <c r="HA149" s="41">
        <f t="shared" si="99"/>
        <v>0</v>
      </c>
      <c r="HB149" s="41">
        <f t="shared" si="96"/>
        <v>0</v>
      </c>
      <c r="HC149" s="41">
        <f t="shared" si="96"/>
        <v>0</v>
      </c>
      <c r="HD149" s="41">
        <f t="shared" si="96"/>
        <v>0</v>
      </c>
      <c r="HE149" s="41">
        <f t="shared" si="96"/>
        <v>0</v>
      </c>
      <c r="HF149" s="41">
        <f t="shared" si="96"/>
        <v>0</v>
      </c>
      <c r="HG149" s="41">
        <f t="shared" si="96"/>
        <v>0</v>
      </c>
      <c r="HH149" s="41">
        <f t="shared" si="91"/>
        <v>0</v>
      </c>
      <c r="HI149" s="41">
        <f t="shared" si="91"/>
        <v>0</v>
      </c>
      <c r="HJ149" s="41">
        <f t="shared" si="91"/>
        <v>0</v>
      </c>
    </row>
    <row r="150" spans="1:218" ht="14.4" x14ac:dyDescent="0.3">
      <c r="A150" s="42">
        <v>147</v>
      </c>
      <c r="B150" s="43">
        <f>'CMM4 - AUX CALC'!$ER$67</f>
        <v>0</v>
      </c>
      <c r="ES150" s="41">
        <f>$B150/(_xlfn.SINGLE(PrazoConcessao)*12-ES$3+1)</f>
        <v>0</v>
      </c>
      <c r="ET150" s="41">
        <f t="shared" si="103"/>
        <v>0</v>
      </c>
      <c r="EU150" s="41">
        <f t="shared" si="103"/>
        <v>0</v>
      </c>
      <c r="EV150" s="41">
        <f t="shared" si="104"/>
        <v>0</v>
      </c>
      <c r="EW150" s="41">
        <f t="shared" si="104"/>
        <v>0</v>
      </c>
      <c r="EX150" s="41">
        <f t="shared" si="104"/>
        <v>0</v>
      </c>
      <c r="EY150" s="41">
        <f t="shared" si="104"/>
        <v>0</v>
      </c>
      <c r="EZ150" s="41">
        <f t="shared" si="104"/>
        <v>0</v>
      </c>
      <c r="FA150" s="41">
        <f t="shared" si="98"/>
        <v>0</v>
      </c>
      <c r="FB150" s="41">
        <f t="shared" si="98"/>
        <v>0</v>
      </c>
      <c r="FC150" s="41">
        <f t="shared" si="98"/>
        <v>0</v>
      </c>
      <c r="FD150" s="41">
        <f t="shared" si="98"/>
        <v>0</v>
      </c>
      <c r="FE150" s="41">
        <f t="shared" si="98"/>
        <v>0</v>
      </c>
      <c r="FF150" s="41">
        <f t="shared" si="98"/>
        <v>0</v>
      </c>
      <c r="FG150" s="41">
        <f t="shared" si="98"/>
        <v>0</v>
      </c>
      <c r="FH150" s="41">
        <f t="shared" si="98"/>
        <v>0</v>
      </c>
      <c r="FI150" s="41">
        <f t="shared" si="98"/>
        <v>0</v>
      </c>
      <c r="FJ150" s="41">
        <f t="shared" si="98"/>
        <v>0</v>
      </c>
      <c r="FK150" s="41">
        <f t="shared" si="98"/>
        <v>0</v>
      </c>
      <c r="FL150" s="41">
        <f t="shared" si="98"/>
        <v>0</v>
      </c>
      <c r="FM150" s="41">
        <f t="shared" si="98"/>
        <v>0</v>
      </c>
      <c r="FN150" s="41">
        <f t="shared" si="98"/>
        <v>0</v>
      </c>
      <c r="FO150" s="41">
        <f t="shared" si="101"/>
        <v>0</v>
      </c>
      <c r="FP150" s="41">
        <f t="shared" si="101"/>
        <v>0</v>
      </c>
      <c r="FQ150" s="41">
        <f t="shared" si="101"/>
        <v>0</v>
      </c>
      <c r="FR150" s="41">
        <f t="shared" si="101"/>
        <v>0</v>
      </c>
      <c r="FS150" s="41">
        <f t="shared" si="102"/>
        <v>0</v>
      </c>
      <c r="FT150" s="41">
        <f t="shared" si="102"/>
        <v>0</v>
      </c>
      <c r="FU150" s="41">
        <f t="shared" si="102"/>
        <v>0</v>
      </c>
      <c r="FV150" s="41">
        <f t="shared" si="102"/>
        <v>0</v>
      </c>
      <c r="FW150" s="41">
        <f t="shared" si="102"/>
        <v>0</v>
      </c>
      <c r="FX150" s="41">
        <f t="shared" si="102"/>
        <v>0</v>
      </c>
      <c r="FY150" s="41">
        <f t="shared" si="102"/>
        <v>0</v>
      </c>
      <c r="FZ150" s="41">
        <f t="shared" si="102"/>
        <v>0</v>
      </c>
      <c r="GA150" s="41">
        <f t="shared" si="102"/>
        <v>0</v>
      </c>
      <c r="GB150" s="41">
        <f t="shared" si="102"/>
        <v>0</v>
      </c>
      <c r="GC150" s="41">
        <f t="shared" si="102"/>
        <v>0</v>
      </c>
      <c r="GD150" s="41">
        <f t="shared" si="102"/>
        <v>0</v>
      </c>
      <c r="GE150" s="41">
        <f t="shared" si="102"/>
        <v>0</v>
      </c>
      <c r="GF150" s="41">
        <f t="shared" si="100"/>
        <v>0</v>
      </c>
      <c r="GG150" s="41">
        <f t="shared" si="100"/>
        <v>0</v>
      </c>
      <c r="GH150" s="41">
        <f t="shared" si="100"/>
        <v>0</v>
      </c>
      <c r="GI150" s="41">
        <f t="shared" si="100"/>
        <v>0</v>
      </c>
      <c r="GJ150" s="41">
        <f t="shared" si="100"/>
        <v>0</v>
      </c>
      <c r="GK150" s="41">
        <f t="shared" si="100"/>
        <v>0</v>
      </c>
      <c r="GL150" s="41">
        <f t="shared" si="100"/>
        <v>0</v>
      </c>
      <c r="GM150" s="41">
        <f t="shared" si="100"/>
        <v>0</v>
      </c>
      <c r="GN150" s="41">
        <f t="shared" si="100"/>
        <v>0</v>
      </c>
      <c r="GO150" s="41">
        <f t="shared" si="100"/>
        <v>0</v>
      </c>
      <c r="GP150" s="41">
        <f t="shared" si="100"/>
        <v>0</v>
      </c>
      <c r="GQ150" s="41">
        <f t="shared" si="100"/>
        <v>0</v>
      </c>
      <c r="GR150" s="41">
        <f t="shared" si="100"/>
        <v>0</v>
      </c>
      <c r="GS150" s="41">
        <f t="shared" si="99"/>
        <v>0</v>
      </c>
      <c r="GT150" s="41">
        <f t="shared" si="99"/>
        <v>0</v>
      </c>
      <c r="GU150" s="41">
        <f t="shared" si="99"/>
        <v>0</v>
      </c>
      <c r="GV150" s="41">
        <f t="shared" si="99"/>
        <v>0</v>
      </c>
      <c r="GW150" s="41">
        <f t="shared" si="99"/>
        <v>0</v>
      </c>
      <c r="GX150" s="41">
        <f t="shared" si="99"/>
        <v>0</v>
      </c>
      <c r="GY150" s="41">
        <f t="shared" si="99"/>
        <v>0</v>
      </c>
      <c r="GZ150" s="41">
        <f t="shared" si="99"/>
        <v>0</v>
      </c>
      <c r="HA150" s="41">
        <f t="shared" si="99"/>
        <v>0</v>
      </c>
      <c r="HB150" s="41">
        <f t="shared" si="96"/>
        <v>0</v>
      </c>
      <c r="HC150" s="41">
        <f t="shared" si="96"/>
        <v>0</v>
      </c>
      <c r="HD150" s="41">
        <f t="shared" si="96"/>
        <v>0</v>
      </c>
      <c r="HE150" s="41">
        <f t="shared" si="96"/>
        <v>0</v>
      </c>
      <c r="HF150" s="41">
        <f t="shared" si="96"/>
        <v>0</v>
      </c>
      <c r="HG150" s="41">
        <f t="shared" si="96"/>
        <v>0</v>
      </c>
      <c r="HH150" s="41">
        <f t="shared" si="91"/>
        <v>0</v>
      </c>
      <c r="HI150" s="41">
        <f t="shared" si="91"/>
        <v>0</v>
      </c>
      <c r="HJ150" s="41">
        <f t="shared" si="91"/>
        <v>0</v>
      </c>
    </row>
    <row r="151" spans="1:218" ht="14.4" x14ac:dyDescent="0.3">
      <c r="A151" s="42">
        <v>148</v>
      </c>
      <c r="B151" s="43">
        <f>'CMM4 - AUX CALC'!$ES$67</f>
        <v>0</v>
      </c>
      <c r="ET151" s="41">
        <f>$B151/(_xlfn.SINGLE(PrazoConcessao)*12-ET$3+1)</f>
        <v>0</v>
      </c>
      <c r="EU151" s="41">
        <f t="shared" si="103"/>
        <v>0</v>
      </c>
      <c r="EV151" s="41">
        <f t="shared" si="104"/>
        <v>0</v>
      </c>
      <c r="EW151" s="41">
        <f t="shared" si="104"/>
        <v>0</v>
      </c>
      <c r="EX151" s="41">
        <f t="shared" si="104"/>
        <v>0</v>
      </c>
      <c r="EY151" s="41">
        <f t="shared" si="104"/>
        <v>0</v>
      </c>
      <c r="EZ151" s="41">
        <f t="shared" si="104"/>
        <v>0</v>
      </c>
      <c r="FA151" s="41">
        <f t="shared" si="98"/>
        <v>0</v>
      </c>
      <c r="FB151" s="41">
        <f t="shared" si="98"/>
        <v>0</v>
      </c>
      <c r="FC151" s="41">
        <f t="shared" si="98"/>
        <v>0</v>
      </c>
      <c r="FD151" s="41">
        <f t="shared" si="98"/>
        <v>0</v>
      </c>
      <c r="FE151" s="41">
        <f t="shared" si="98"/>
        <v>0</v>
      </c>
      <c r="FF151" s="41">
        <f t="shared" si="98"/>
        <v>0</v>
      </c>
      <c r="FG151" s="41">
        <f t="shared" si="98"/>
        <v>0</v>
      </c>
      <c r="FH151" s="41">
        <f t="shared" si="98"/>
        <v>0</v>
      </c>
      <c r="FI151" s="41">
        <f t="shared" ref="FI151:FN166" si="105">FH151</f>
        <v>0</v>
      </c>
      <c r="FJ151" s="41">
        <f t="shared" si="105"/>
        <v>0</v>
      </c>
      <c r="FK151" s="41">
        <f t="shared" si="105"/>
        <v>0</v>
      </c>
      <c r="FL151" s="41">
        <f t="shared" si="105"/>
        <v>0</v>
      </c>
      <c r="FM151" s="41">
        <f t="shared" si="105"/>
        <v>0</v>
      </c>
      <c r="FN151" s="41">
        <f t="shared" si="105"/>
        <v>0</v>
      </c>
      <c r="FO151" s="41">
        <f t="shared" si="101"/>
        <v>0</v>
      </c>
      <c r="FP151" s="41">
        <f t="shared" si="101"/>
        <v>0</v>
      </c>
      <c r="FQ151" s="41">
        <f t="shared" si="101"/>
        <v>0</v>
      </c>
      <c r="FR151" s="41">
        <f t="shared" si="101"/>
        <v>0</v>
      </c>
      <c r="FS151" s="41">
        <f t="shared" si="102"/>
        <v>0</v>
      </c>
      <c r="FT151" s="41">
        <f t="shared" si="102"/>
        <v>0</v>
      </c>
      <c r="FU151" s="41">
        <f t="shared" si="102"/>
        <v>0</v>
      </c>
      <c r="FV151" s="41">
        <f t="shared" si="102"/>
        <v>0</v>
      </c>
      <c r="FW151" s="41">
        <f t="shared" si="102"/>
        <v>0</v>
      </c>
      <c r="FX151" s="41">
        <f t="shared" si="102"/>
        <v>0</v>
      </c>
      <c r="FY151" s="41">
        <f t="shared" si="102"/>
        <v>0</v>
      </c>
      <c r="FZ151" s="41">
        <f t="shared" si="102"/>
        <v>0</v>
      </c>
      <c r="GA151" s="41">
        <f t="shared" si="102"/>
        <v>0</v>
      </c>
      <c r="GB151" s="41">
        <f t="shared" si="102"/>
        <v>0</v>
      </c>
      <c r="GC151" s="41">
        <f t="shared" si="102"/>
        <v>0</v>
      </c>
      <c r="GD151" s="41">
        <f t="shared" si="102"/>
        <v>0</v>
      </c>
      <c r="GE151" s="41">
        <f t="shared" si="102"/>
        <v>0</v>
      </c>
      <c r="GF151" s="41">
        <f t="shared" si="100"/>
        <v>0</v>
      </c>
      <c r="GG151" s="41">
        <f t="shared" si="100"/>
        <v>0</v>
      </c>
      <c r="GH151" s="41">
        <f t="shared" si="100"/>
        <v>0</v>
      </c>
      <c r="GI151" s="41">
        <f t="shared" si="100"/>
        <v>0</v>
      </c>
      <c r="GJ151" s="41">
        <f t="shared" si="100"/>
        <v>0</v>
      </c>
      <c r="GK151" s="41">
        <f t="shared" si="100"/>
        <v>0</v>
      </c>
      <c r="GL151" s="41">
        <f t="shared" si="100"/>
        <v>0</v>
      </c>
      <c r="GM151" s="41">
        <f t="shared" si="100"/>
        <v>0</v>
      </c>
      <c r="GN151" s="41">
        <f t="shared" ref="GN151:GU184" si="106">GM151</f>
        <v>0</v>
      </c>
      <c r="GO151" s="41">
        <f t="shared" si="106"/>
        <v>0</v>
      </c>
      <c r="GP151" s="41">
        <f t="shared" si="106"/>
        <v>0</v>
      </c>
      <c r="GQ151" s="41">
        <f t="shared" si="106"/>
        <v>0</v>
      </c>
      <c r="GR151" s="41">
        <f t="shared" si="106"/>
        <v>0</v>
      </c>
      <c r="GS151" s="41">
        <f t="shared" si="99"/>
        <v>0</v>
      </c>
      <c r="GT151" s="41">
        <f t="shared" si="99"/>
        <v>0</v>
      </c>
      <c r="GU151" s="41">
        <f t="shared" si="99"/>
        <v>0</v>
      </c>
      <c r="GV151" s="41">
        <f t="shared" si="99"/>
        <v>0</v>
      </c>
      <c r="GW151" s="41">
        <f t="shared" si="99"/>
        <v>0</v>
      </c>
      <c r="GX151" s="41">
        <f t="shared" si="99"/>
        <v>0</v>
      </c>
      <c r="GY151" s="41">
        <f t="shared" si="99"/>
        <v>0</v>
      </c>
      <c r="GZ151" s="41">
        <f t="shared" si="99"/>
        <v>0</v>
      </c>
      <c r="HA151" s="41">
        <f t="shared" si="99"/>
        <v>0</v>
      </c>
      <c r="HB151" s="41">
        <f t="shared" si="96"/>
        <v>0</v>
      </c>
      <c r="HC151" s="41">
        <f t="shared" si="96"/>
        <v>0</v>
      </c>
      <c r="HD151" s="41">
        <f t="shared" si="96"/>
        <v>0</v>
      </c>
      <c r="HE151" s="41">
        <f t="shared" si="96"/>
        <v>0</v>
      </c>
      <c r="HF151" s="41">
        <f t="shared" si="96"/>
        <v>0</v>
      </c>
      <c r="HG151" s="41">
        <f t="shared" si="96"/>
        <v>0</v>
      </c>
      <c r="HH151" s="41">
        <f t="shared" si="91"/>
        <v>0</v>
      </c>
      <c r="HI151" s="41">
        <f t="shared" si="91"/>
        <v>0</v>
      </c>
      <c r="HJ151" s="41">
        <f t="shared" si="91"/>
        <v>0</v>
      </c>
    </row>
    <row r="152" spans="1:218" ht="14.4" x14ac:dyDescent="0.3">
      <c r="A152" s="42">
        <v>149</v>
      </c>
      <c r="B152" s="43">
        <f>'CMM4 - AUX CALC'!$ET$67</f>
        <v>0</v>
      </c>
      <c r="EU152" s="41">
        <f>$B152/(_xlfn.SINGLE(PrazoConcessao)*12-EU$3+1)</f>
        <v>0</v>
      </c>
      <c r="EV152" s="41">
        <f t="shared" si="104"/>
        <v>0</v>
      </c>
      <c r="EW152" s="41">
        <f t="shared" si="104"/>
        <v>0</v>
      </c>
      <c r="EX152" s="41">
        <f t="shared" si="104"/>
        <v>0</v>
      </c>
      <c r="EY152" s="41">
        <f t="shared" si="104"/>
        <v>0</v>
      </c>
      <c r="EZ152" s="41">
        <f t="shared" si="104"/>
        <v>0</v>
      </c>
      <c r="FA152" s="41">
        <f t="shared" si="104"/>
        <v>0</v>
      </c>
      <c r="FB152" s="41">
        <f t="shared" si="104"/>
        <v>0</v>
      </c>
      <c r="FC152" s="41">
        <f t="shared" si="104"/>
        <v>0</v>
      </c>
      <c r="FD152" s="41">
        <f t="shared" si="104"/>
        <v>0</v>
      </c>
      <c r="FE152" s="41">
        <f t="shared" si="104"/>
        <v>0</v>
      </c>
      <c r="FF152" s="41">
        <f t="shared" si="104"/>
        <v>0</v>
      </c>
      <c r="FG152" s="41">
        <f t="shared" si="104"/>
        <v>0</v>
      </c>
      <c r="FH152" s="41">
        <f t="shared" si="104"/>
        <v>0</v>
      </c>
      <c r="FI152" s="41">
        <f t="shared" si="105"/>
        <v>0</v>
      </c>
      <c r="FJ152" s="41">
        <f t="shared" si="105"/>
        <v>0</v>
      </c>
      <c r="FK152" s="41">
        <f t="shared" si="105"/>
        <v>0</v>
      </c>
      <c r="FL152" s="41">
        <f t="shared" si="105"/>
        <v>0</v>
      </c>
      <c r="FM152" s="41">
        <f t="shared" si="105"/>
        <v>0</v>
      </c>
      <c r="FN152" s="41">
        <f t="shared" si="105"/>
        <v>0</v>
      </c>
      <c r="FO152" s="41">
        <f t="shared" si="101"/>
        <v>0</v>
      </c>
      <c r="FP152" s="41">
        <f t="shared" si="101"/>
        <v>0</v>
      </c>
      <c r="FQ152" s="41">
        <f t="shared" si="101"/>
        <v>0</v>
      </c>
      <c r="FR152" s="41">
        <f t="shared" si="101"/>
        <v>0</v>
      </c>
      <c r="FS152" s="41">
        <f t="shared" si="102"/>
        <v>0</v>
      </c>
      <c r="FT152" s="41">
        <f t="shared" si="102"/>
        <v>0</v>
      </c>
      <c r="FU152" s="41">
        <f t="shared" si="102"/>
        <v>0</v>
      </c>
      <c r="FV152" s="41">
        <f t="shared" si="102"/>
        <v>0</v>
      </c>
      <c r="FW152" s="41">
        <f t="shared" si="102"/>
        <v>0</v>
      </c>
      <c r="FX152" s="41">
        <f t="shared" si="102"/>
        <v>0</v>
      </c>
      <c r="FY152" s="41">
        <f t="shared" si="102"/>
        <v>0</v>
      </c>
      <c r="FZ152" s="41">
        <f t="shared" si="102"/>
        <v>0</v>
      </c>
      <c r="GA152" s="41">
        <f t="shared" si="102"/>
        <v>0</v>
      </c>
      <c r="GB152" s="41">
        <f t="shared" si="102"/>
        <v>0</v>
      </c>
      <c r="GC152" s="41">
        <f t="shared" si="102"/>
        <v>0</v>
      </c>
      <c r="GD152" s="41">
        <f t="shared" si="102"/>
        <v>0</v>
      </c>
      <c r="GE152" s="41">
        <f t="shared" si="102"/>
        <v>0</v>
      </c>
      <c r="GF152" s="41">
        <f t="shared" si="102"/>
        <v>0</v>
      </c>
      <c r="GG152" s="41">
        <f t="shared" si="102"/>
        <v>0</v>
      </c>
      <c r="GH152" s="41">
        <f t="shared" si="102"/>
        <v>0</v>
      </c>
      <c r="GI152" s="41">
        <f t="shared" ref="GI152:GS193" si="107">GH152</f>
        <v>0</v>
      </c>
      <c r="GJ152" s="41">
        <f t="shared" si="107"/>
        <v>0</v>
      </c>
      <c r="GK152" s="41">
        <f t="shared" si="107"/>
        <v>0</v>
      </c>
      <c r="GL152" s="41">
        <f t="shared" si="107"/>
        <v>0</v>
      </c>
      <c r="GM152" s="41">
        <f t="shared" si="107"/>
        <v>0</v>
      </c>
      <c r="GN152" s="41">
        <f t="shared" si="106"/>
        <v>0</v>
      </c>
      <c r="GO152" s="41">
        <f t="shared" si="106"/>
        <v>0</v>
      </c>
      <c r="GP152" s="41">
        <f t="shared" si="106"/>
        <v>0</v>
      </c>
      <c r="GQ152" s="41">
        <f t="shared" si="106"/>
        <v>0</v>
      </c>
      <c r="GR152" s="41">
        <f t="shared" si="106"/>
        <v>0</v>
      </c>
      <c r="GS152" s="41">
        <f t="shared" si="99"/>
        <v>0</v>
      </c>
      <c r="GT152" s="41">
        <f t="shared" si="99"/>
        <v>0</v>
      </c>
      <c r="GU152" s="41">
        <f t="shared" si="99"/>
        <v>0</v>
      </c>
      <c r="GV152" s="41">
        <f t="shared" si="99"/>
        <v>0</v>
      </c>
      <c r="GW152" s="41">
        <f t="shared" si="99"/>
        <v>0</v>
      </c>
      <c r="GX152" s="41">
        <f t="shared" si="99"/>
        <v>0</v>
      </c>
      <c r="GY152" s="41">
        <f t="shared" si="99"/>
        <v>0</v>
      </c>
      <c r="GZ152" s="41">
        <f t="shared" si="99"/>
        <v>0</v>
      </c>
      <c r="HA152" s="41">
        <f t="shared" si="99"/>
        <v>0</v>
      </c>
      <c r="HB152" s="41">
        <f t="shared" si="96"/>
        <v>0</v>
      </c>
      <c r="HC152" s="41">
        <f t="shared" si="96"/>
        <v>0</v>
      </c>
      <c r="HD152" s="41">
        <f t="shared" si="96"/>
        <v>0</v>
      </c>
      <c r="HE152" s="41">
        <f t="shared" si="96"/>
        <v>0</v>
      </c>
      <c r="HF152" s="41">
        <f t="shared" si="96"/>
        <v>0</v>
      </c>
      <c r="HG152" s="41">
        <f t="shared" si="96"/>
        <v>0</v>
      </c>
      <c r="HH152" s="41">
        <f t="shared" si="91"/>
        <v>0</v>
      </c>
      <c r="HI152" s="41">
        <f t="shared" si="91"/>
        <v>0</v>
      </c>
      <c r="HJ152" s="41">
        <f t="shared" si="91"/>
        <v>0</v>
      </c>
    </row>
    <row r="153" spans="1:218" ht="14.4" x14ac:dyDescent="0.3">
      <c r="A153" s="42">
        <v>150</v>
      </c>
      <c r="B153" s="43">
        <f>'CMM4 - AUX CALC'!$EU$67</f>
        <v>0</v>
      </c>
      <c r="EV153" s="41">
        <f>$B153/(_xlfn.SINGLE(PrazoConcessao)*12-EV$3+1)</f>
        <v>0</v>
      </c>
      <c r="EW153" s="41">
        <f t="shared" si="104"/>
        <v>0</v>
      </c>
      <c r="EX153" s="41">
        <f t="shared" si="104"/>
        <v>0</v>
      </c>
      <c r="EY153" s="41">
        <f t="shared" si="104"/>
        <v>0</v>
      </c>
      <c r="EZ153" s="41">
        <f t="shared" si="104"/>
        <v>0</v>
      </c>
      <c r="FA153" s="41">
        <f t="shared" si="104"/>
        <v>0</v>
      </c>
      <c r="FB153" s="41">
        <f t="shared" si="104"/>
        <v>0</v>
      </c>
      <c r="FC153" s="41">
        <f t="shared" si="104"/>
        <v>0</v>
      </c>
      <c r="FD153" s="41">
        <f t="shared" si="104"/>
        <v>0</v>
      </c>
      <c r="FE153" s="41">
        <f t="shared" si="104"/>
        <v>0</v>
      </c>
      <c r="FF153" s="41">
        <f t="shared" si="104"/>
        <v>0</v>
      </c>
      <c r="FG153" s="41">
        <f t="shared" si="104"/>
        <v>0</v>
      </c>
      <c r="FH153" s="41">
        <f t="shared" si="104"/>
        <v>0</v>
      </c>
      <c r="FI153" s="41">
        <f t="shared" si="105"/>
        <v>0</v>
      </c>
      <c r="FJ153" s="41">
        <f t="shared" si="105"/>
        <v>0</v>
      </c>
      <c r="FK153" s="41">
        <f t="shared" si="105"/>
        <v>0</v>
      </c>
      <c r="FL153" s="41">
        <f t="shared" si="105"/>
        <v>0</v>
      </c>
      <c r="FM153" s="41">
        <f t="shared" si="105"/>
        <v>0</v>
      </c>
      <c r="FN153" s="41">
        <f t="shared" si="105"/>
        <v>0</v>
      </c>
      <c r="FO153" s="41">
        <f t="shared" si="101"/>
        <v>0</v>
      </c>
      <c r="FP153" s="41">
        <f t="shared" si="101"/>
        <v>0</v>
      </c>
      <c r="FQ153" s="41">
        <f t="shared" si="101"/>
        <v>0</v>
      </c>
      <c r="FR153" s="41">
        <f t="shared" si="101"/>
        <v>0</v>
      </c>
      <c r="FS153" s="41">
        <f t="shared" si="102"/>
        <v>0</v>
      </c>
      <c r="FT153" s="41">
        <f t="shared" si="102"/>
        <v>0</v>
      </c>
      <c r="FU153" s="41">
        <f t="shared" si="102"/>
        <v>0</v>
      </c>
      <c r="FV153" s="41">
        <f t="shared" si="102"/>
        <v>0</v>
      </c>
      <c r="FW153" s="41">
        <f t="shared" si="102"/>
        <v>0</v>
      </c>
      <c r="FX153" s="41">
        <f t="shared" si="102"/>
        <v>0</v>
      </c>
      <c r="FY153" s="41">
        <f t="shared" si="102"/>
        <v>0</v>
      </c>
      <c r="FZ153" s="41">
        <f t="shared" si="102"/>
        <v>0</v>
      </c>
      <c r="GA153" s="41">
        <f t="shared" si="102"/>
        <v>0</v>
      </c>
      <c r="GB153" s="41">
        <f t="shared" si="102"/>
        <v>0</v>
      </c>
      <c r="GC153" s="41">
        <f t="shared" si="102"/>
        <v>0</v>
      </c>
      <c r="GD153" s="41">
        <f t="shared" si="102"/>
        <v>0</v>
      </c>
      <c r="GE153" s="41">
        <f t="shared" si="102"/>
        <v>0</v>
      </c>
      <c r="GF153" s="41">
        <f t="shared" si="102"/>
        <v>0</v>
      </c>
      <c r="GG153" s="41">
        <f t="shared" si="102"/>
        <v>0</v>
      </c>
      <c r="GH153" s="41">
        <f t="shared" si="102"/>
        <v>0</v>
      </c>
      <c r="GI153" s="41">
        <f t="shared" si="107"/>
        <v>0</v>
      </c>
      <c r="GJ153" s="41">
        <f t="shared" si="107"/>
        <v>0</v>
      </c>
      <c r="GK153" s="41">
        <f t="shared" si="107"/>
        <v>0</v>
      </c>
      <c r="GL153" s="41">
        <f t="shared" si="107"/>
        <v>0</v>
      </c>
      <c r="GM153" s="41">
        <f t="shared" si="107"/>
        <v>0</v>
      </c>
      <c r="GN153" s="41">
        <f t="shared" si="106"/>
        <v>0</v>
      </c>
      <c r="GO153" s="41">
        <f t="shared" si="106"/>
        <v>0</v>
      </c>
      <c r="GP153" s="41">
        <f t="shared" si="106"/>
        <v>0</v>
      </c>
      <c r="GQ153" s="41">
        <f t="shared" si="106"/>
        <v>0</v>
      </c>
      <c r="GR153" s="41">
        <f t="shared" si="106"/>
        <v>0</v>
      </c>
      <c r="GS153" s="41">
        <f t="shared" si="99"/>
        <v>0</v>
      </c>
      <c r="GT153" s="41">
        <f t="shared" si="99"/>
        <v>0</v>
      </c>
      <c r="GU153" s="41">
        <f t="shared" si="99"/>
        <v>0</v>
      </c>
      <c r="GV153" s="41">
        <f t="shared" si="99"/>
        <v>0</v>
      </c>
      <c r="GW153" s="41">
        <f t="shared" si="99"/>
        <v>0</v>
      </c>
      <c r="GX153" s="41">
        <f t="shared" si="99"/>
        <v>0</v>
      </c>
      <c r="GY153" s="41">
        <f t="shared" si="99"/>
        <v>0</v>
      </c>
      <c r="GZ153" s="41">
        <f t="shared" si="99"/>
        <v>0</v>
      </c>
      <c r="HA153" s="41">
        <f t="shared" si="99"/>
        <v>0</v>
      </c>
      <c r="HB153" s="41">
        <f t="shared" si="96"/>
        <v>0</v>
      </c>
      <c r="HC153" s="41">
        <f t="shared" si="96"/>
        <v>0</v>
      </c>
      <c r="HD153" s="41">
        <f t="shared" si="96"/>
        <v>0</v>
      </c>
      <c r="HE153" s="41">
        <f t="shared" si="96"/>
        <v>0</v>
      </c>
      <c r="HF153" s="41">
        <f t="shared" si="96"/>
        <v>0</v>
      </c>
      <c r="HG153" s="41">
        <f t="shared" si="96"/>
        <v>0</v>
      </c>
      <c r="HH153" s="41">
        <f t="shared" si="91"/>
        <v>0</v>
      </c>
      <c r="HI153" s="41">
        <f t="shared" si="91"/>
        <v>0</v>
      </c>
      <c r="HJ153" s="41">
        <f t="shared" si="91"/>
        <v>0</v>
      </c>
    </row>
    <row r="154" spans="1:218" ht="14.4" x14ac:dyDescent="0.3">
      <c r="A154" s="42">
        <v>151</v>
      </c>
      <c r="B154" s="43">
        <f>'CMM4 - AUX CALC'!$EV$67</f>
        <v>0</v>
      </c>
      <c r="EW154" s="41">
        <f>$B154/(_xlfn.SINGLE(PrazoConcessao)*12-EW$3+1)</f>
        <v>0</v>
      </c>
      <c r="EX154" s="41">
        <f t="shared" si="104"/>
        <v>0</v>
      </c>
      <c r="EY154" s="41">
        <f t="shared" si="104"/>
        <v>0</v>
      </c>
      <c r="EZ154" s="41">
        <f t="shared" si="104"/>
        <v>0</v>
      </c>
      <c r="FA154" s="41">
        <f t="shared" si="104"/>
        <v>0</v>
      </c>
      <c r="FB154" s="41">
        <f t="shared" si="104"/>
        <v>0</v>
      </c>
      <c r="FC154" s="41">
        <f t="shared" si="104"/>
        <v>0</v>
      </c>
      <c r="FD154" s="41">
        <f t="shared" si="104"/>
        <v>0</v>
      </c>
      <c r="FE154" s="41">
        <f t="shared" si="104"/>
        <v>0</v>
      </c>
      <c r="FF154" s="41">
        <f t="shared" si="104"/>
        <v>0</v>
      </c>
      <c r="FG154" s="41">
        <f t="shared" si="104"/>
        <v>0</v>
      </c>
      <c r="FH154" s="41">
        <f t="shared" si="104"/>
        <v>0</v>
      </c>
      <c r="FI154" s="41">
        <f t="shared" si="105"/>
        <v>0</v>
      </c>
      <c r="FJ154" s="41">
        <f t="shared" si="105"/>
        <v>0</v>
      </c>
      <c r="FK154" s="41">
        <f t="shared" si="105"/>
        <v>0</v>
      </c>
      <c r="FL154" s="41">
        <f t="shared" si="105"/>
        <v>0</v>
      </c>
      <c r="FM154" s="41">
        <f t="shared" si="105"/>
        <v>0</v>
      </c>
      <c r="FN154" s="41">
        <f t="shared" si="105"/>
        <v>0</v>
      </c>
      <c r="FO154" s="41">
        <f t="shared" si="101"/>
        <v>0</v>
      </c>
      <c r="FP154" s="41">
        <f t="shared" si="101"/>
        <v>0</v>
      </c>
      <c r="FQ154" s="41">
        <f t="shared" si="101"/>
        <v>0</v>
      </c>
      <c r="FR154" s="41">
        <f t="shared" si="101"/>
        <v>0</v>
      </c>
      <c r="FS154" s="41">
        <f t="shared" si="102"/>
        <v>0</v>
      </c>
      <c r="FT154" s="41">
        <f t="shared" si="102"/>
        <v>0</v>
      </c>
      <c r="FU154" s="41">
        <f t="shared" si="102"/>
        <v>0</v>
      </c>
      <c r="FV154" s="41">
        <f t="shared" si="102"/>
        <v>0</v>
      </c>
      <c r="FW154" s="41">
        <f t="shared" si="102"/>
        <v>0</v>
      </c>
      <c r="FX154" s="41">
        <f t="shared" si="102"/>
        <v>0</v>
      </c>
      <c r="FY154" s="41">
        <f t="shared" si="102"/>
        <v>0</v>
      </c>
      <c r="FZ154" s="41">
        <f t="shared" si="102"/>
        <v>0</v>
      </c>
      <c r="GA154" s="41">
        <f t="shared" si="102"/>
        <v>0</v>
      </c>
      <c r="GB154" s="41">
        <f t="shared" si="102"/>
        <v>0</v>
      </c>
      <c r="GC154" s="41">
        <f t="shared" si="102"/>
        <v>0</v>
      </c>
      <c r="GD154" s="41">
        <f t="shared" si="102"/>
        <v>0</v>
      </c>
      <c r="GE154" s="41">
        <f t="shared" si="102"/>
        <v>0</v>
      </c>
      <c r="GF154" s="41">
        <f t="shared" si="102"/>
        <v>0</v>
      </c>
      <c r="GG154" s="41">
        <f t="shared" si="102"/>
        <v>0</v>
      </c>
      <c r="GH154" s="41">
        <f t="shared" si="102"/>
        <v>0</v>
      </c>
      <c r="GI154" s="41">
        <f t="shared" si="107"/>
        <v>0</v>
      </c>
      <c r="GJ154" s="41">
        <f t="shared" si="107"/>
        <v>0</v>
      </c>
      <c r="GK154" s="41">
        <f t="shared" si="107"/>
        <v>0</v>
      </c>
      <c r="GL154" s="41">
        <f t="shared" si="107"/>
        <v>0</v>
      </c>
      <c r="GM154" s="41">
        <f t="shared" si="107"/>
        <v>0</v>
      </c>
      <c r="GN154" s="41">
        <f t="shared" si="106"/>
        <v>0</v>
      </c>
      <c r="GO154" s="41">
        <f t="shared" si="106"/>
        <v>0</v>
      </c>
      <c r="GP154" s="41">
        <f t="shared" si="106"/>
        <v>0</v>
      </c>
      <c r="GQ154" s="41">
        <f t="shared" si="106"/>
        <v>0</v>
      </c>
      <c r="GR154" s="41">
        <f t="shared" si="106"/>
        <v>0</v>
      </c>
      <c r="GS154" s="41">
        <f t="shared" si="99"/>
        <v>0</v>
      </c>
      <c r="GT154" s="41">
        <f t="shared" si="99"/>
        <v>0</v>
      </c>
      <c r="GU154" s="41">
        <f t="shared" si="99"/>
        <v>0</v>
      </c>
      <c r="GV154" s="41">
        <f t="shared" si="99"/>
        <v>0</v>
      </c>
      <c r="GW154" s="41">
        <f t="shared" si="99"/>
        <v>0</v>
      </c>
      <c r="GX154" s="41">
        <f t="shared" si="99"/>
        <v>0</v>
      </c>
      <c r="GY154" s="41">
        <f t="shared" si="99"/>
        <v>0</v>
      </c>
      <c r="GZ154" s="41">
        <f t="shared" si="99"/>
        <v>0</v>
      </c>
      <c r="HA154" s="41">
        <f t="shared" si="99"/>
        <v>0</v>
      </c>
      <c r="HB154" s="41">
        <f t="shared" si="96"/>
        <v>0</v>
      </c>
      <c r="HC154" s="41">
        <f t="shared" si="96"/>
        <v>0</v>
      </c>
      <c r="HD154" s="41">
        <f t="shared" si="96"/>
        <v>0</v>
      </c>
      <c r="HE154" s="41">
        <f t="shared" si="96"/>
        <v>0</v>
      </c>
      <c r="HF154" s="41">
        <f t="shared" si="96"/>
        <v>0</v>
      </c>
      <c r="HG154" s="41">
        <f t="shared" si="96"/>
        <v>0</v>
      </c>
      <c r="HH154" s="41">
        <f t="shared" si="91"/>
        <v>0</v>
      </c>
      <c r="HI154" s="41">
        <f t="shared" si="91"/>
        <v>0</v>
      </c>
      <c r="HJ154" s="41">
        <f t="shared" si="91"/>
        <v>0</v>
      </c>
    </row>
    <row r="155" spans="1:218" ht="14.4" x14ac:dyDescent="0.3">
      <c r="A155" s="42">
        <v>152</v>
      </c>
      <c r="B155" s="43">
        <f>'CMM4 - AUX CALC'!$EW$67</f>
        <v>0</v>
      </c>
      <c r="EX155" s="41">
        <f>$B155/(_xlfn.SINGLE(PrazoConcessao)*12-EX$3+1)</f>
        <v>0</v>
      </c>
      <c r="EY155" s="41">
        <f t="shared" si="104"/>
        <v>0</v>
      </c>
      <c r="EZ155" s="41">
        <f t="shared" si="104"/>
        <v>0</v>
      </c>
      <c r="FA155" s="41">
        <f t="shared" si="104"/>
        <v>0</v>
      </c>
      <c r="FB155" s="41">
        <f t="shared" si="104"/>
        <v>0</v>
      </c>
      <c r="FC155" s="41">
        <f t="shared" si="104"/>
        <v>0</v>
      </c>
      <c r="FD155" s="41">
        <f t="shared" si="104"/>
        <v>0</v>
      </c>
      <c r="FE155" s="41">
        <f t="shared" si="104"/>
        <v>0</v>
      </c>
      <c r="FF155" s="41">
        <f t="shared" si="104"/>
        <v>0</v>
      </c>
      <c r="FG155" s="41">
        <f t="shared" si="104"/>
        <v>0</v>
      </c>
      <c r="FH155" s="41">
        <f t="shared" si="104"/>
        <v>0</v>
      </c>
      <c r="FI155" s="41">
        <f t="shared" si="105"/>
        <v>0</v>
      </c>
      <c r="FJ155" s="41">
        <f t="shared" si="105"/>
        <v>0</v>
      </c>
      <c r="FK155" s="41">
        <f t="shared" si="105"/>
        <v>0</v>
      </c>
      <c r="FL155" s="41">
        <f t="shared" si="105"/>
        <v>0</v>
      </c>
      <c r="FM155" s="41">
        <f t="shared" si="105"/>
        <v>0</v>
      </c>
      <c r="FN155" s="41">
        <f t="shared" si="105"/>
        <v>0</v>
      </c>
      <c r="FO155" s="41">
        <f t="shared" si="101"/>
        <v>0</v>
      </c>
      <c r="FP155" s="41">
        <f t="shared" si="101"/>
        <v>0</v>
      </c>
      <c r="FQ155" s="41">
        <f t="shared" si="101"/>
        <v>0</v>
      </c>
      <c r="FR155" s="41">
        <f t="shared" si="101"/>
        <v>0</v>
      </c>
      <c r="FS155" s="41">
        <f t="shared" si="102"/>
        <v>0</v>
      </c>
      <c r="FT155" s="41">
        <f t="shared" si="102"/>
        <v>0</v>
      </c>
      <c r="FU155" s="41">
        <f t="shared" si="102"/>
        <v>0</v>
      </c>
      <c r="FV155" s="41">
        <f t="shared" si="102"/>
        <v>0</v>
      </c>
      <c r="FW155" s="41">
        <f t="shared" si="102"/>
        <v>0</v>
      </c>
      <c r="FX155" s="41">
        <f t="shared" si="102"/>
        <v>0</v>
      </c>
      <c r="FY155" s="41">
        <f t="shared" si="102"/>
        <v>0</v>
      </c>
      <c r="FZ155" s="41">
        <f t="shared" si="102"/>
        <v>0</v>
      </c>
      <c r="GA155" s="41">
        <f t="shared" si="102"/>
        <v>0</v>
      </c>
      <c r="GB155" s="41">
        <f t="shared" si="102"/>
        <v>0</v>
      </c>
      <c r="GC155" s="41">
        <f t="shared" si="102"/>
        <v>0</v>
      </c>
      <c r="GD155" s="41">
        <f t="shared" si="102"/>
        <v>0</v>
      </c>
      <c r="GE155" s="41">
        <f t="shared" si="102"/>
        <v>0</v>
      </c>
      <c r="GF155" s="41">
        <f t="shared" si="102"/>
        <v>0</v>
      </c>
      <c r="GG155" s="41">
        <f t="shared" si="102"/>
        <v>0</v>
      </c>
      <c r="GH155" s="41">
        <f t="shared" si="102"/>
        <v>0</v>
      </c>
      <c r="GI155" s="41">
        <f t="shared" si="107"/>
        <v>0</v>
      </c>
      <c r="GJ155" s="41">
        <f t="shared" si="107"/>
        <v>0</v>
      </c>
      <c r="GK155" s="41">
        <f t="shared" si="107"/>
        <v>0</v>
      </c>
      <c r="GL155" s="41">
        <f t="shared" si="107"/>
        <v>0</v>
      </c>
      <c r="GM155" s="41">
        <f t="shared" si="107"/>
        <v>0</v>
      </c>
      <c r="GN155" s="41">
        <f t="shared" si="106"/>
        <v>0</v>
      </c>
      <c r="GO155" s="41">
        <f t="shared" si="106"/>
        <v>0</v>
      </c>
      <c r="GP155" s="41">
        <f t="shared" si="106"/>
        <v>0</v>
      </c>
      <c r="GQ155" s="41">
        <f t="shared" si="106"/>
        <v>0</v>
      </c>
      <c r="GR155" s="41">
        <f t="shared" si="106"/>
        <v>0</v>
      </c>
      <c r="GS155" s="41">
        <f t="shared" si="99"/>
        <v>0</v>
      </c>
      <c r="GT155" s="41">
        <f t="shared" si="99"/>
        <v>0</v>
      </c>
      <c r="GU155" s="41">
        <f t="shared" si="99"/>
        <v>0</v>
      </c>
      <c r="GV155" s="41">
        <f t="shared" ref="GV155:HD184" si="108">GU155</f>
        <v>0</v>
      </c>
      <c r="GW155" s="41">
        <f t="shared" si="108"/>
        <v>0</v>
      </c>
      <c r="GX155" s="41">
        <f t="shared" si="108"/>
        <v>0</v>
      </c>
      <c r="GY155" s="41">
        <f t="shared" si="108"/>
        <v>0</v>
      </c>
      <c r="GZ155" s="41">
        <f t="shared" si="108"/>
        <v>0</v>
      </c>
      <c r="HA155" s="41">
        <f t="shared" si="108"/>
        <v>0</v>
      </c>
      <c r="HB155" s="41">
        <f t="shared" si="96"/>
        <v>0</v>
      </c>
      <c r="HC155" s="41">
        <f t="shared" si="96"/>
        <v>0</v>
      </c>
      <c r="HD155" s="41">
        <f t="shared" si="96"/>
        <v>0</v>
      </c>
      <c r="HE155" s="41">
        <f t="shared" si="96"/>
        <v>0</v>
      </c>
      <c r="HF155" s="41">
        <f t="shared" si="96"/>
        <v>0</v>
      </c>
      <c r="HG155" s="41">
        <f t="shared" si="96"/>
        <v>0</v>
      </c>
      <c r="HH155" s="41">
        <f t="shared" si="91"/>
        <v>0</v>
      </c>
      <c r="HI155" s="41">
        <f t="shared" si="91"/>
        <v>0</v>
      </c>
      <c r="HJ155" s="41">
        <f t="shared" si="91"/>
        <v>0</v>
      </c>
    </row>
    <row r="156" spans="1:218" ht="14.4" x14ac:dyDescent="0.3">
      <c r="A156" s="42">
        <v>153</v>
      </c>
      <c r="B156" s="43">
        <f>'CMM4 - AUX CALC'!$EX$67</f>
        <v>0</v>
      </c>
      <c r="EY156" s="41">
        <f>$B156/(_xlfn.SINGLE(PrazoConcessao)*12-EY$3+1)</f>
        <v>0</v>
      </c>
      <c r="EZ156" s="41">
        <f t="shared" si="104"/>
        <v>0</v>
      </c>
      <c r="FA156" s="41">
        <f t="shared" si="104"/>
        <v>0</v>
      </c>
      <c r="FB156" s="41">
        <f t="shared" si="104"/>
        <v>0</v>
      </c>
      <c r="FC156" s="41">
        <f t="shared" si="104"/>
        <v>0</v>
      </c>
      <c r="FD156" s="41">
        <f t="shared" si="104"/>
        <v>0</v>
      </c>
      <c r="FE156" s="41">
        <f t="shared" si="104"/>
        <v>0</v>
      </c>
      <c r="FF156" s="41">
        <f t="shared" si="104"/>
        <v>0</v>
      </c>
      <c r="FG156" s="41">
        <f t="shared" si="104"/>
        <v>0</v>
      </c>
      <c r="FH156" s="41">
        <f t="shared" si="104"/>
        <v>0</v>
      </c>
      <c r="FI156" s="41">
        <f t="shared" si="105"/>
        <v>0</v>
      </c>
      <c r="FJ156" s="41">
        <f t="shared" si="105"/>
        <v>0</v>
      </c>
      <c r="FK156" s="41">
        <f t="shared" si="105"/>
        <v>0</v>
      </c>
      <c r="FL156" s="41">
        <f t="shared" si="105"/>
        <v>0</v>
      </c>
      <c r="FM156" s="41">
        <f t="shared" si="105"/>
        <v>0</v>
      </c>
      <c r="FN156" s="41">
        <f t="shared" si="105"/>
        <v>0</v>
      </c>
      <c r="FO156" s="41">
        <f t="shared" si="101"/>
        <v>0</v>
      </c>
      <c r="FP156" s="41">
        <f t="shared" si="101"/>
        <v>0</v>
      </c>
      <c r="FQ156" s="41">
        <f t="shared" si="101"/>
        <v>0</v>
      </c>
      <c r="FR156" s="41">
        <f t="shared" si="101"/>
        <v>0</v>
      </c>
      <c r="FS156" s="41">
        <f t="shared" si="102"/>
        <v>0</v>
      </c>
      <c r="FT156" s="41">
        <f t="shared" si="102"/>
        <v>0</v>
      </c>
      <c r="FU156" s="41">
        <f t="shared" si="102"/>
        <v>0</v>
      </c>
      <c r="FV156" s="41">
        <f t="shared" si="102"/>
        <v>0</v>
      </c>
      <c r="FW156" s="41">
        <f t="shared" si="102"/>
        <v>0</v>
      </c>
      <c r="FX156" s="41">
        <f t="shared" si="102"/>
        <v>0</v>
      </c>
      <c r="FY156" s="41">
        <f t="shared" si="102"/>
        <v>0</v>
      </c>
      <c r="FZ156" s="41">
        <f t="shared" si="102"/>
        <v>0</v>
      </c>
      <c r="GA156" s="41">
        <f t="shared" si="102"/>
        <v>0</v>
      </c>
      <c r="GB156" s="41">
        <f t="shared" si="102"/>
        <v>0</v>
      </c>
      <c r="GC156" s="41">
        <f t="shared" si="102"/>
        <v>0</v>
      </c>
      <c r="GD156" s="41">
        <f t="shared" si="102"/>
        <v>0</v>
      </c>
      <c r="GE156" s="41">
        <f t="shared" si="102"/>
        <v>0</v>
      </c>
      <c r="GF156" s="41">
        <f t="shared" si="102"/>
        <v>0</v>
      </c>
      <c r="GG156" s="41">
        <f t="shared" si="102"/>
        <v>0</v>
      </c>
      <c r="GH156" s="41">
        <f t="shared" si="102"/>
        <v>0</v>
      </c>
      <c r="GI156" s="41">
        <f t="shared" si="107"/>
        <v>0</v>
      </c>
      <c r="GJ156" s="41">
        <f t="shared" si="107"/>
        <v>0</v>
      </c>
      <c r="GK156" s="41">
        <f t="shared" si="107"/>
        <v>0</v>
      </c>
      <c r="GL156" s="41">
        <f t="shared" si="107"/>
        <v>0</v>
      </c>
      <c r="GM156" s="41">
        <f t="shared" si="107"/>
        <v>0</v>
      </c>
      <c r="GN156" s="41">
        <f t="shared" si="106"/>
        <v>0</v>
      </c>
      <c r="GO156" s="41">
        <f t="shared" si="106"/>
        <v>0</v>
      </c>
      <c r="GP156" s="41">
        <f t="shared" si="106"/>
        <v>0</v>
      </c>
      <c r="GQ156" s="41">
        <f t="shared" si="106"/>
        <v>0</v>
      </c>
      <c r="GR156" s="41">
        <f t="shared" si="106"/>
        <v>0</v>
      </c>
      <c r="GS156" s="41">
        <f t="shared" si="106"/>
        <v>0</v>
      </c>
      <c r="GT156" s="41">
        <f t="shared" si="106"/>
        <v>0</v>
      </c>
      <c r="GU156" s="41">
        <f t="shared" si="106"/>
        <v>0</v>
      </c>
      <c r="GV156" s="41">
        <f t="shared" si="108"/>
        <v>0</v>
      </c>
      <c r="GW156" s="41">
        <f t="shared" si="108"/>
        <v>0</v>
      </c>
      <c r="GX156" s="41">
        <f t="shared" si="108"/>
        <v>0</v>
      </c>
      <c r="GY156" s="41">
        <f t="shared" si="108"/>
        <v>0</v>
      </c>
      <c r="GZ156" s="41">
        <f t="shared" si="108"/>
        <v>0</v>
      </c>
      <c r="HA156" s="41">
        <f t="shared" si="108"/>
        <v>0</v>
      </c>
      <c r="HB156" s="41">
        <f t="shared" si="96"/>
        <v>0</v>
      </c>
      <c r="HC156" s="41">
        <f t="shared" si="96"/>
        <v>0</v>
      </c>
      <c r="HD156" s="41">
        <f t="shared" si="96"/>
        <v>0</v>
      </c>
      <c r="HE156" s="41">
        <f t="shared" si="96"/>
        <v>0</v>
      </c>
      <c r="HF156" s="41">
        <f t="shared" si="96"/>
        <v>0</v>
      </c>
      <c r="HG156" s="41">
        <f t="shared" si="96"/>
        <v>0</v>
      </c>
      <c r="HH156" s="41">
        <f t="shared" si="91"/>
        <v>0</v>
      </c>
      <c r="HI156" s="41">
        <f t="shared" si="91"/>
        <v>0</v>
      </c>
      <c r="HJ156" s="41">
        <f t="shared" si="91"/>
        <v>0</v>
      </c>
    </row>
    <row r="157" spans="1:218" ht="14.4" x14ac:dyDescent="0.3">
      <c r="A157" s="42">
        <v>154</v>
      </c>
      <c r="B157" s="43">
        <f>'CMM4 - AUX CALC'!$EY$67</f>
        <v>0</v>
      </c>
      <c r="EZ157" s="41">
        <f>$B157/(_xlfn.SINGLE(PrazoConcessao)*12-EZ$3+1)</f>
        <v>0</v>
      </c>
      <c r="FA157" s="41">
        <f t="shared" si="104"/>
        <v>0</v>
      </c>
      <c r="FB157" s="41">
        <f t="shared" si="104"/>
        <v>0</v>
      </c>
      <c r="FC157" s="41">
        <f t="shared" si="104"/>
        <v>0</v>
      </c>
      <c r="FD157" s="41">
        <f t="shared" si="104"/>
        <v>0</v>
      </c>
      <c r="FE157" s="41">
        <f t="shared" si="104"/>
        <v>0</v>
      </c>
      <c r="FF157" s="41">
        <f t="shared" si="104"/>
        <v>0</v>
      </c>
      <c r="FG157" s="41">
        <f t="shared" si="104"/>
        <v>0</v>
      </c>
      <c r="FH157" s="41">
        <f t="shared" si="104"/>
        <v>0</v>
      </c>
      <c r="FI157" s="41">
        <f t="shared" si="105"/>
        <v>0</v>
      </c>
      <c r="FJ157" s="41">
        <f t="shared" si="105"/>
        <v>0</v>
      </c>
      <c r="FK157" s="41">
        <f t="shared" si="105"/>
        <v>0</v>
      </c>
      <c r="FL157" s="41">
        <f t="shared" si="105"/>
        <v>0</v>
      </c>
      <c r="FM157" s="41">
        <f t="shared" si="105"/>
        <v>0</v>
      </c>
      <c r="FN157" s="41">
        <f t="shared" si="105"/>
        <v>0</v>
      </c>
      <c r="FO157" s="41">
        <f t="shared" si="101"/>
        <v>0</v>
      </c>
      <c r="FP157" s="41">
        <f t="shared" si="101"/>
        <v>0</v>
      </c>
      <c r="FQ157" s="41">
        <f t="shared" si="101"/>
        <v>0</v>
      </c>
      <c r="FR157" s="41">
        <f t="shared" si="101"/>
        <v>0</v>
      </c>
      <c r="FS157" s="41">
        <f t="shared" si="102"/>
        <v>0</v>
      </c>
      <c r="FT157" s="41">
        <f t="shared" si="102"/>
        <v>0</v>
      </c>
      <c r="FU157" s="41">
        <f t="shared" si="102"/>
        <v>0</v>
      </c>
      <c r="FV157" s="41">
        <f t="shared" si="102"/>
        <v>0</v>
      </c>
      <c r="FW157" s="41">
        <f t="shared" si="102"/>
        <v>0</v>
      </c>
      <c r="FX157" s="41">
        <f t="shared" si="102"/>
        <v>0</v>
      </c>
      <c r="FY157" s="41">
        <f t="shared" si="102"/>
        <v>0</v>
      </c>
      <c r="FZ157" s="41">
        <f t="shared" si="102"/>
        <v>0</v>
      </c>
      <c r="GA157" s="41">
        <f t="shared" si="102"/>
        <v>0</v>
      </c>
      <c r="GB157" s="41">
        <f t="shared" si="102"/>
        <v>0</v>
      </c>
      <c r="GC157" s="41">
        <f t="shared" si="102"/>
        <v>0</v>
      </c>
      <c r="GD157" s="41">
        <f t="shared" si="102"/>
        <v>0</v>
      </c>
      <c r="GE157" s="41">
        <f t="shared" si="102"/>
        <v>0</v>
      </c>
      <c r="GF157" s="41">
        <f t="shared" si="102"/>
        <v>0</v>
      </c>
      <c r="GG157" s="41">
        <f t="shared" si="102"/>
        <v>0</v>
      </c>
      <c r="GH157" s="41">
        <f t="shared" si="102"/>
        <v>0</v>
      </c>
      <c r="GI157" s="41">
        <f t="shared" si="107"/>
        <v>0</v>
      </c>
      <c r="GJ157" s="41">
        <f t="shared" si="107"/>
        <v>0</v>
      </c>
      <c r="GK157" s="41">
        <f t="shared" si="107"/>
        <v>0</v>
      </c>
      <c r="GL157" s="41">
        <f t="shared" si="107"/>
        <v>0</v>
      </c>
      <c r="GM157" s="41">
        <f t="shared" si="107"/>
        <v>0</v>
      </c>
      <c r="GN157" s="41">
        <f t="shared" si="106"/>
        <v>0</v>
      </c>
      <c r="GO157" s="41">
        <f t="shared" si="106"/>
        <v>0</v>
      </c>
      <c r="GP157" s="41">
        <f t="shared" si="106"/>
        <v>0</v>
      </c>
      <c r="GQ157" s="41">
        <f t="shared" si="106"/>
        <v>0</v>
      </c>
      <c r="GR157" s="41">
        <f t="shared" si="106"/>
        <v>0</v>
      </c>
      <c r="GS157" s="41">
        <f t="shared" si="106"/>
        <v>0</v>
      </c>
      <c r="GT157" s="41">
        <f t="shared" si="106"/>
        <v>0</v>
      </c>
      <c r="GU157" s="41">
        <f t="shared" si="106"/>
        <v>0</v>
      </c>
      <c r="GV157" s="41">
        <f t="shared" si="108"/>
        <v>0</v>
      </c>
      <c r="GW157" s="41">
        <f t="shared" si="108"/>
        <v>0</v>
      </c>
      <c r="GX157" s="41">
        <f t="shared" si="108"/>
        <v>0</v>
      </c>
      <c r="GY157" s="41">
        <f t="shared" si="108"/>
        <v>0</v>
      </c>
      <c r="GZ157" s="41">
        <f t="shared" si="108"/>
        <v>0</v>
      </c>
      <c r="HA157" s="41">
        <f t="shared" si="108"/>
        <v>0</v>
      </c>
      <c r="HB157" s="41">
        <f t="shared" si="96"/>
        <v>0</v>
      </c>
      <c r="HC157" s="41">
        <f t="shared" si="96"/>
        <v>0</v>
      </c>
      <c r="HD157" s="41">
        <f t="shared" si="96"/>
        <v>0</v>
      </c>
      <c r="HE157" s="41">
        <f t="shared" ref="HE157:HJ205" si="109">HD157</f>
        <v>0</v>
      </c>
      <c r="HF157" s="41">
        <f t="shared" si="109"/>
        <v>0</v>
      </c>
      <c r="HG157" s="41">
        <f t="shared" si="109"/>
        <v>0</v>
      </c>
      <c r="HH157" s="41">
        <f t="shared" si="91"/>
        <v>0</v>
      </c>
      <c r="HI157" s="41">
        <f t="shared" si="91"/>
        <v>0</v>
      </c>
      <c r="HJ157" s="41">
        <f t="shared" si="91"/>
        <v>0</v>
      </c>
    </row>
    <row r="158" spans="1:218" ht="14.4" x14ac:dyDescent="0.3">
      <c r="A158" s="42">
        <v>155</v>
      </c>
      <c r="B158" s="43">
        <f>'CMM4 - AUX CALC'!$EZ$67</f>
        <v>0</v>
      </c>
      <c r="FA158" s="41">
        <f>$B158/(_xlfn.SINGLE(PrazoConcessao)*12-FA$3+1)</f>
        <v>0</v>
      </c>
      <c r="FB158" s="41">
        <f t="shared" si="104"/>
        <v>0</v>
      </c>
      <c r="FC158" s="41">
        <f t="shared" si="104"/>
        <v>0</v>
      </c>
      <c r="FD158" s="41">
        <f t="shared" si="104"/>
        <v>0</v>
      </c>
      <c r="FE158" s="41">
        <f t="shared" si="104"/>
        <v>0</v>
      </c>
      <c r="FF158" s="41">
        <f t="shared" si="104"/>
        <v>0</v>
      </c>
      <c r="FG158" s="41">
        <f t="shared" si="104"/>
        <v>0</v>
      </c>
      <c r="FH158" s="41">
        <f t="shared" si="104"/>
        <v>0</v>
      </c>
      <c r="FI158" s="41">
        <f t="shared" si="105"/>
        <v>0</v>
      </c>
      <c r="FJ158" s="41">
        <f t="shared" si="105"/>
        <v>0</v>
      </c>
      <c r="FK158" s="41">
        <f t="shared" si="105"/>
        <v>0</v>
      </c>
      <c r="FL158" s="41">
        <f t="shared" si="105"/>
        <v>0</v>
      </c>
      <c r="FM158" s="41">
        <f t="shared" si="105"/>
        <v>0</v>
      </c>
      <c r="FN158" s="41">
        <f t="shared" si="105"/>
        <v>0</v>
      </c>
      <c r="FO158" s="41">
        <f t="shared" si="101"/>
        <v>0</v>
      </c>
      <c r="FP158" s="41">
        <f t="shared" si="101"/>
        <v>0</v>
      </c>
      <c r="FQ158" s="41">
        <f t="shared" si="101"/>
        <v>0</v>
      </c>
      <c r="FR158" s="41">
        <f t="shared" si="101"/>
        <v>0</v>
      </c>
      <c r="FS158" s="41">
        <f t="shared" si="102"/>
        <v>0</v>
      </c>
      <c r="FT158" s="41">
        <f t="shared" si="102"/>
        <v>0</v>
      </c>
      <c r="FU158" s="41">
        <f t="shared" si="102"/>
        <v>0</v>
      </c>
      <c r="FV158" s="41">
        <f t="shared" si="102"/>
        <v>0</v>
      </c>
      <c r="FW158" s="41">
        <f t="shared" si="102"/>
        <v>0</v>
      </c>
      <c r="FX158" s="41">
        <f t="shared" si="102"/>
        <v>0</v>
      </c>
      <c r="FY158" s="41">
        <f t="shared" si="102"/>
        <v>0</v>
      </c>
      <c r="FZ158" s="41">
        <f t="shared" si="102"/>
        <v>0</v>
      </c>
      <c r="GA158" s="41">
        <f t="shared" si="102"/>
        <v>0</v>
      </c>
      <c r="GB158" s="41">
        <f t="shared" si="102"/>
        <v>0</v>
      </c>
      <c r="GC158" s="41">
        <f t="shared" si="102"/>
        <v>0</v>
      </c>
      <c r="GD158" s="41">
        <f t="shared" si="102"/>
        <v>0</v>
      </c>
      <c r="GE158" s="41">
        <f t="shared" si="102"/>
        <v>0</v>
      </c>
      <c r="GF158" s="41">
        <f t="shared" si="102"/>
        <v>0</v>
      </c>
      <c r="GG158" s="41">
        <f t="shared" si="102"/>
        <v>0</v>
      </c>
      <c r="GH158" s="41">
        <f t="shared" si="102"/>
        <v>0</v>
      </c>
      <c r="GI158" s="41">
        <f t="shared" si="107"/>
        <v>0</v>
      </c>
      <c r="GJ158" s="41">
        <f t="shared" si="107"/>
        <v>0</v>
      </c>
      <c r="GK158" s="41">
        <f t="shared" si="107"/>
        <v>0</v>
      </c>
      <c r="GL158" s="41">
        <f t="shared" si="107"/>
        <v>0</v>
      </c>
      <c r="GM158" s="41">
        <f t="shared" si="107"/>
        <v>0</v>
      </c>
      <c r="GN158" s="41">
        <f t="shared" si="106"/>
        <v>0</v>
      </c>
      <c r="GO158" s="41">
        <f t="shared" si="106"/>
        <v>0</v>
      </c>
      <c r="GP158" s="41">
        <f t="shared" si="106"/>
        <v>0</v>
      </c>
      <c r="GQ158" s="41">
        <f t="shared" si="106"/>
        <v>0</v>
      </c>
      <c r="GR158" s="41">
        <f t="shared" si="106"/>
        <v>0</v>
      </c>
      <c r="GS158" s="41">
        <f t="shared" si="106"/>
        <v>0</v>
      </c>
      <c r="GT158" s="41">
        <f t="shared" si="106"/>
        <v>0</v>
      </c>
      <c r="GU158" s="41">
        <f t="shared" si="106"/>
        <v>0</v>
      </c>
      <c r="GV158" s="41">
        <f t="shared" si="108"/>
        <v>0</v>
      </c>
      <c r="GW158" s="41">
        <f t="shared" si="108"/>
        <v>0</v>
      </c>
      <c r="GX158" s="41">
        <f t="shared" si="108"/>
        <v>0</v>
      </c>
      <c r="GY158" s="41">
        <f t="shared" si="108"/>
        <v>0</v>
      </c>
      <c r="GZ158" s="41">
        <f t="shared" si="108"/>
        <v>0</v>
      </c>
      <c r="HA158" s="41">
        <f t="shared" si="108"/>
        <v>0</v>
      </c>
      <c r="HB158" s="41">
        <f t="shared" si="108"/>
        <v>0</v>
      </c>
      <c r="HC158" s="41">
        <f t="shared" si="108"/>
        <v>0</v>
      </c>
      <c r="HD158" s="41">
        <f t="shared" si="108"/>
        <v>0</v>
      </c>
      <c r="HE158" s="41">
        <f t="shared" si="109"/>
        <v>0</v>
      </c>
      <c r="HF158" s="41">
        <f t="shared" si="109"/>
        <v>0</v>
      </c>
      <c r="HG158" s="41">
        <f t="shared" si="109"/>
        <v>0</v>
      </c>
      <c r="HH158" s="41">
        <f t="shared" si="91"/>
        <v>0</v>
      </c>
      <c r="HI158" s="41">
        <f t="shared" si="91"/>
        <v>0</v>
      </c>
      <c r="HJ158" s="41">
        <f t="shared" si="91"/>
        <v>0</v>
      </c>
    </row>
    <row r="159" spans="1:218" ht="14.4" x14ac:dyDescent="0.3">
      <c r="A159" s="42">
        <v>156</v>
      </c>
      <c r="B159" s="43">
        <f>'CMM4 - AUX CALC'!$FA$67</f>
        <v>0</v>
      </c>
      <c r="FB159" s="41">
        <f>$B159/(_xlfn.SINGLE(PrazoConcessao)*12-FB$3+1)</f>
        <v>0</v>
      </c>
      <c r="FC159" s="41">
        <f t="shared" si="104"/>
        <v>0</v>
      </c>
      <c r="FD159" s="41">
        <f t="shared" si="104"/>
        <v>0</v>
      </c>
      <c r="FE159" s="41">
        <f t="shared" si="104"/>
        <v>0</v>
      </c>
      <c r="FF159" s="41">
        <f t="shared" si="104"/>
        <v>0</v>
      </c>
      <c r="FG159" s="41">
        <f t="shared" si="104"/>
        <v>0</v>
      </c>
      <c r="FH159" s="41">
        <f t="shared" si="104"/>
        <v>0</v>
      </c>
      <c r="FI159" s="41">
        <f t="shared" si="105"/>
        <v>0</v>
      </c>
      <c r="FJ159" s="41">
        <f t="shared" si="105"/>
        <v>0</v>
      </c>
      <c r="FK159" s="41">
        <f t="shared" si="105"/>
        <v>0</v>
      </c>
      <c r="FL159" s="41">
        <f t="shared" si="105"/>
        <v>0</v>
      </c>
      <c r="FM159" s="41">
        <f t="shared" si="105"/>
        <v>0</v>
      </c>
      <c r="FN159" s="41">
        <f t="shared" si="105"/>
        <v>0</v>
      </c>
      <c r="FO159" s="41">
        <f t="shared" si="101"/>
        <v>0</v>
      </c>
      <c r="FP159" s="41">
        <f t="shared" si="101"/>
        <v>0</v>
      </c>
      <c r="FQ159" s="41">
        <f t="shared" si="101"/>
        <v>0</v>
      </c>
      <c r="FR159" s="41">
        <f t="shared" si="101"/>
        <v>0</v>
      </c>
      <c r="FS159" s="41">
        <f t="shared" si="102"/>
        <v>0</v>
      </c>
      <c r="FT159" s="41">
        <f t="shared" si="102"/>
        <v>0</v>
      </c>
      <c r="FU159" s="41">
        <f t="shared" si="102"/>
        <v>0</v>
      </c>
      <c r="FV159" s="41">
        <f t="shared" si="102"/>
        <v>0</v>
      </c>
      <c r="FW159" s="41">
        <f t="shared" si="102"/>
        <v>0</v>
      </c>
      <c r="FX159" s="41">
        <f t="shared" si="102"/>
        <v>0</v>
      </c>
      <c r="FY159" s="41">
        <f t="shared" si="102"/>
        <v>0</v>
      </c>
      <c r="FZ159" s="41">
        <f t="shared" si="102"/>
        <v>0</v>
      </c>
      <c r="GA159" s="41">
        <f t="shared" si="102"/>
        <v>0</v>
      </c>
      <c r="GB159" s="41">
        <f t="shared" si="102"/>
        <v>0</v>
      </c>
      <c r="GC159" s="41">
        <f t="shared" si="102"/>
        <v>0</v>
      </c>
      <c r="GD159" s="41">
        <f t="shared" si="102"/>
        <v>0</v>
      </c>
      <c r="GE159" s="41">
        <f t="shared" si="102"/>
        <v>0</v>
      </c>
      <c r="GF159" s="41">
        <f t="shared" si="102"/>
        <v>0</v>
      </c>
      <c r="GG159" s="41">
        <f t="shared" si="102"/>
        <v>0</v>
      </c>
      <c r="GH159" s="41">
        <f t="shared" si="102"/>
        <v>0</v>
      </c>
      <c r="GI159" s="41">
        <f t="shared" si="107"/>
        <v>0</v>
      </c>
      <c r="GJ159" s="41">
        <f t="shared" si="107"/>
        <v>0</v>
      </c>
      <c r="GK159" s="41">
        <f t="shared" si="107"/>
        <v>0</v>
      </c>
      <c r="GL159" s="41">
        <f t="shared" si="107"/>
        <v>0</v>
      </c>
      <c r="GM159" s="41">
        <f t="shared" si="107"/>
        <v>0</v>
      </c>
      <c r="GN159" s="41">
        <f t="shared" si="106"/>
        <v>0</v>
      </c>
      <c r="GO159" s="41">
        <f t="shared" si="106"/>
        <v>0</v>
      </c>
      <c r="GP159" s="41">
        <f t="shared" si="106"/>
        <v>0</v>
      </c>
      <c r="GQ159" s="41">
        <f t="shared" si="106"/>
        <v>0</v>
      </c>
      <c r="GR159" s="41">
        <f t="shared" si="106"/>
        <v>0</v>
      </c>
      <c r="GS159" s="41">
        <f t="shared" si="106"/>
        <v>0</v>
      </c>
      <c r="GT159" s="41">
        <f t="shared" si="106"/>
        <v>0</v>
      </c>
      <c r="GU159" s="41">
        <f t="shared" si="106"/>
        <v>0</v>
      </c>
      <c r="GV159" s="41">
        <f t="shared" si="108"/>
        <v>0</v>
      </c>
      <c r="GW159" s="41">
        <f t="shared" si="108"/>
        <v>0</v>
      </c>
      <c r="GX159" s="41">
        <f t="shared" si="108"/>
        <v>0</v>
      </c>
      <c r="GY159" s="41">
        <f t="shared" si="108"/>
        <v>0</v>
      </c>
      <c r="GZ159" s="41">
        <f t="shared" si="108"/>
        <v>0</v>
      </c>
      <c r="HA159" s="41">
        <f t="shared" si="108"/>
        <v>0</v>
      </c>
      <c r="HB159" s="41">
        <f t="shared" si="108"/>
        <v>0</v>
      </c>
      <c r="HC159" s="41">
        <f t="shared" si="108"/>
        <v>0</v>
      </c>
      <c r="HD159" s="41">
        <f t="shared" si="108"/>
        <v>0</v>
      </c>
      <c r="HE159" s="41">
        <f t="shared" si="109"/>
        <v>0</v>
      </c>
      <c r="HF159" s="41">
        <f t="shared" si="109"/>
        <v>0</v>
      </c>
      <c r="HG159" s="41">
        <f t="shared" si="109"/>
        <v>0</v>
      </c>
      <c r="HH159" s="41">
        <f t="shared" si="91"/>
        <v>0</v>
      </c>
      <c r="HI159" s="41">
        <f t="shared" si="91"/>
        <v>0</v>
      </c>
      <c r="HJ159" s="41">
        <f t="shared" si="91"/>
        <v>0</v>
      </c>
    </row>
    <row r="160" spans="1:218" ht="14.4" x14ac:dyDescent="0.3">
      <c r="A160" s="42">
        <v>157</v>
      </c>
      <c r="B160" s="43">
        <f>'CMM4 - AUX CALC'!$FB$67</f>
        <v>0</v>
      </c>
      <c r="FC160" s="41">
        <f>$B160/(_xlfn.SINGLE(PrazoConcessao)*12-FC$3+1)</f>
        <v>0</v>
      </c>
      <c r="FD160" s="41">
        <f t="shared" si="104"/>
        <v>0</v>
      </c>
      <c r="FE160" s="41">
        <f t="shared" si="104"/>
        <v>0</v>
      </c>
      <c r="FF160" s="41">
        <f t="shared" si="104"/>
        <v>0</v>
      </c>
      <c r="FG160" s="41">
        <f t="shared" si="104"/>
        <v>0</v>
      </c>
      <c r="FH160" s="41">
        <f t="shared" si="104"/>
        <v>0</v>
      </c>
      <c r="FI160" s="41">
        <f t="shared" si="105"/>
        <v>0</v>
      </c>
      <c r="FJ160" s="41">
        <f t="shared" si="105"/>
        <v>0</v>
      </c>
      <c r="FK160" s="41">
        <f t="shared" si="105"/>
        <v>0</v>
      </c>
      <c r="FL160" s="41">
        <f t="shared" si="105"/>
        <v>0</v>
      </c>
      <c r="FM160" s="41">
        <f t="shared" si="105"/>
        <v>0</v>
      </c>
      <c r="FN160" s="41">
        <f t="shared" si="105"/>
        <v>0</v>
      </c>
      <c r="FO160" s="41">
        <f t="shared" si="101"/>
        <v>0</v>
      </c>
      <c r="FP160" s="41">
        <f t="shared" si="101"/>
        <v>0</v>
      </c>
      <c r="FQ160" s="41">
        <f t="shared" si="101"/>
        <v>0</v>
      </c>
      <c r="FR160" s="41">
        <f t="shared" si="101"/>
        <v>0</v>
      </c>
      <c r="FS160" s="41">
        <f t="shared" si="102"/>
        <v>0</v>
      </c>
      <c r="FT160" s="41">
        <f t="shared" si="102"/>
        <v>0</v>
      </c>
      <c r="FU160" s="41">
        <f t="shared" si="102"/>
        <v>0</v>
      </c>
      <c r="FV160" s="41">
        <f t="shared" si="102"/>
        <v>0</v>
      </c>
      <c r="FW160" s="41">
        <f t="shared" si="102"/>
        <v>0</v>
      </c>
      <c r="FX160" s="41">
        <f t="shared" si="102"/>
        <v>0</v>
      </c>
      <c r="FY160" s="41">
        <f t="shared" si="102"/>
        <v>0</v>
      </c>
      <c r="FZ160" s="41">
        <f t="shared" si="102"/>
        <v>0</v>
      </c>
      <c r="GA160" s="41">
        <f t="shared" si="102"/>
        <v>0</v>
      </c>
      <c r="GB160" s="41">
        <f t="shared" si="102"/>
        <v>0</v>
      </c>
      <c r="GC160" s="41">
        <f t="shared" si="102"/>
        <v>0</v>
      </c>
      <c r="GD160" s="41">
        <f t="shared" si="102"/>
        <v>0</v>
      </c>
      <c r="GE160" s="41">
        <f t="shared" si="102"/>
        <v>0</v>
      </c>
      <c r="GF160" s="41">
        <f t="shared" si="102"/>
        <v>0</v>
      </c>
      <c r="GG160" s="41">
        <f t="shared" si="102"/>
        <v>0</v>
      </c>
      <c r="GH160" s="41">
        <f t="shared" si="102"/>
        <v>0</v>
      </c>
      <c r="GI160" s="41">
        <f t="shared" si="107"/>
        <v>0</v>
      </c>
      <c r="GJ160" s="41">
        <f t="shared" si="107"/>
        <v>0</v>
      </c>
      <c r="GK160" s="41">
        <f t="shared" si="107"/>
        <v>0</v>
      </c>
      <c r="GL160" s="41">
        <f t="shared" si="107"/>
        <v>0</v>
      </c>
      <c r="GM160" s="41">
        <f t="shared" si="107"/>
        <v>0</v>
      </c>
      <c r="GN160" s="41">
        <f t="shared" si="106"/>
        <v>0</v>
      </c>
      <c r="GO160" s="41">
        <f t="shared" si="106"/>
        <v>0</v>
      </c>
      <c r="GP160" s="41">
        <f t="shared" si="106"/>
        <v>0</v>
      </c>
      <c r="GQ160" s="41">
        <f t="shared" si="106"/>
        <v>0</v>
      </c>
      <c r="GR160" s="41">
        <f t="shared" si="106"/>
        <v>0</v>
      </c>
      <c r="GS160" s="41">
        <f t="shared" si="106"/>
        <v>0</v>
      </c>
      <c r="GT160" s="41">
        <f t="shared" si="106"/>
        <v>0</v>
      </c>
      <c r="GU160" s="41">
        <f t="shared" si="106"/>
        <v>0</v>
      </c>
      <c r="GV160" s="41">
        <f t="shared" si="108"/>
        <v>0</v>
      </c>
      <c r="GW160" s="41">
        <f t="shared" si="108"/>
        <v>0</v>
      </c>
      <c r="GX160" s="41">
        <f t="shared" si="108"/>
        <v>0</v>
      </c>
      <c r="GY160" s="41">
        <f t="shared" si="108"/>
        <v>0</v>
      </c>
      <c r="GZ160" s="41">
        <f t="shared" si="108"/>
        <v>0</v>
      </c>
      <c r="HA160" s="41">
        <f t="shared" si="108"/>
        <v>0</v>
      </c>
      <c r="HB160" s="41">
        <f t="shared" si="108"/>
        <v>0</v>
      </c>
      <c r="HC160" s="41">
        <f t="shared" si="108"/>
        <v>0</v>
      </c>
      <c r="HD160" s="41">
        <f t="shared" si="108"/>
        <v>0</v>
      </c>
      <c r="HE160" s="41">
        <f t="shared" si="109"/>
        <v>0</v>
      </c>
      <c r="HF160" s="41">
        <f t="shared" si="109"/>
        <v>0</v>
      </c>
      <c r="HG160" s="41">
        <f t="shared" si="109"/>
        <v>0</v>
      </c>
      <c r="HH160" s="41">
        <f t="shared" si="91"/>
        <v>0</v>
      </c>
      <c r="HI160" s="41">
        <f t="shared" si="91"/>
        <v>0</v>
      </c>
      <c r="HJ160" s="41">
        <f t="shared" si="91"/>
        <v>0</v>
      </c>
    </row>
    <row r="161" spans="1:218" ht="14.4" x14ac:dyDescent="0.3">
      <c r="A161" s="42">
        <v>158</v>
      </c>
      <c r="B161" s="43">
        <f>'CMM4 - AUX CALC'!$FC$67</f>
        <v>0</v>
      </c>
      <c r="FD161" s="41">
        <f>$B161/(_xlfn.SINGLE(PrazoConcessao)*12-FD$3+1)</f>
        <v>0</v>
      </c>
      <c r="FE161" s="41">
        <f t="shared" si="104"/>
        <v>0</v>
      </c>
      <c r="FF161" s="41">
        <f t="shared" si="104"/>
        <v>0</v>
      </c>
      <c r="FG161" s="41">
        <f t="shared" si="104"/>
        <v>0</v>
      </c>
      <c r="FH161" s="41">
        <f t="shared" si="104"/>
        <v>0</v>
      </c>
      <c r="FI161" s="41">
        <f t="shared" si="105"/>
        <v>0</v>
      </c>
      <c r="FJ161" s="41">
        <f t="shared" si="105"/>
        <v>0</v>
      </c>
      <c r="FK161" s="41">
        <f t="shared" si="105"/>
        <v>0</v>
      </c>
      <c r="FL161" s="41">
        <f t="shared" si="105"/>
        <v>0</v>
      </c>
      <c r="FM161" s="41">
        <f t="shared" si="105"/>
        <v>0</v>
      </c>
      <c r="FN161" s="41">
        <f t="shared" si="105"/>
        <v>0</v>
      </c>
      <c r="FO161" s="41">
        <f t="shared" si="101"/>
        <v>0</v>
      </c>
      <c r="FP161" s="41">
        <f t="shared" si="101"/>
        <v>0</v>
      </c>
      <c r="FQ161" s="41">
        <f t="shared" si="101"/>
        <v>0</v>
      </c>
      <c r="FR161" s="41">
        <f t="shared" si="101"/>
        <v>0</v>
      </c>
      <c r="FS161" s="41">
        <f t="shared" si="102"/>
        <v>0</v>
      </c>
      <c r="FT161" s="41">
        <f t="shared" si="102"/>
        <v>0</v>
      </c>
      <c r="FU161" s="41">
        <f t="shared" si="102"/>
        <v>0</v>
      </c>
      <c r="FV161" s="41">
        <f t="shared" si="102"/>
        <v>0</v>
      </c>
      <c r="FW161" s="41">
        <f t="shared" si="102"/>
        <v>0</v>
      </c>
      <c r="FX161" s="41">
        <f t="shared" si="102"/>
        <v>0</v>
      </c>
      <c r="FY161" s="41">
        <f t="shared" si="102"/>
        <v>0</v>
      </c>
      <c r="FZ161" s="41">
        <f t="shared" si="102"/>
        <v>0</v>
      </c>
      <c r="GA161" s="41">
        <f t="shared" si="102"/>
        <v>0</v>
      </c>
      <c r="GB161" s="41">
        <f t="shared" si="102"/>
        <v>0</v>
      </c>
      <c r="GC161" s="41">
        <f t="shared" si="102"/>
        <v>0</v>
      </c>
      <c r="GD161" s="41">
        <f t="shared" si="102"/>
        <v>0</v>
      </c>
      <c r="GE161" s="41">
        <f t="shared" si="102"/>
        <v>0</v>
      </c>
      <c r="GF161" s="41">
        <f t="shared" si="102"/>
        <v>0</v>
      </c>
      <c r="GG161" s="41">
        <f t="shared" si="102"/>
        <v>0</v>
      </c>
      <c r="GH161" s="41">
        <f t="shared" si="102"/>
        <v>0</v>
      </c>
      <c r="GI161" s="41">
        <f t="shared" si="107"/>
        <v>0</v>
      </c>
      <c r="GJ161" s="41">
        <f t="shared" si="107"/>
        <v>0</v>
      </c>
      <c r="GK161" s="41">
        <f t="shared" si="107"/>
        <v>0</v>
      </c>
      <c r="GL161" s="41">
        <f t="shared" si="107"/>
        <v>0</v>
      </c>
      <c r="GM161" s="41">
        <f t="shared" si="107"/>
        <v>0</v>
      </c>
      <c r="GN161" s="41">
        <f t="shared" si="106"/>
        <v>0</v>
      </c>
      <c r="GO161" s="41">
        <f t="shared" si="106"/>
        <v>0</v>
      </c>
      <c r="GP161" s="41">
        <f t="shared" si="106"/>
        <v>0</v>
      </c>
      <c r="GQ161" s="41">
        <f t="shared" si="106"/>
        <v>0</v>
      </c>
      <c r="GR161" s="41">
        <f t="shared" si="106"/>
        <v>0</v>
      </c>
      <c r="GS161" s="41">
        <f t="shared" si="106"/>
        <v>0</v>
      </c>
      <c r="GT161" s="41">
        <f t="shared" si="106"/>
        <v>0</v>
      </c>
      <c r="GU161" s="41">
        <f t="shared" si="106"/>
        <v>0</v>
      </c>
      <c r="GV161" s="41">
        <f t="shared" si="108"/>
        <v>0</v>
      </c>
      <c r="GW161" s="41">
        <f t="shared" si="108"/>
        <v>0</v>
      </c>
      <c r="GX161" s="41">
        <f t="shared" si="108"/>
        <v>0</v>
      </c>
      <c r="GY161" s="41">
        <f t="shared" si="108"/>
        <v>0</v>
      </c>
      <c r="GZ161" s="41">
        <f t="shared" si="108"/>
        <v>0</v>
      </c>
      <c r="HA161" s="41">
        <f t="shared" si="108"/>
        <v>0</v>
      </c>
      <c r="HB161" s="41">
        <f t="shared" si="108"/>
        <v>0</v>
      </c>
      <c r="HC161" s="41">
        <f t="shared" si="108"/>
        <v>0</v>
      </c>
      <c r="HD161" s="41">
        <f t="shared" si="108"/>
        <v>0</v>
      </c>
      <c r="HE161" s="41">
        <f t="shared" si="109"/>
        <v>0</v>
      </c>
      <c r="HF161" s="41">
        <f t="shared" si="109"/>
        <v>0</v>
      </c>
      <c r="HG161" s="41">
        <f t="shared" si="109"/>
        <v>0</v>
      </c>
      <c r="HH161" s="41">
        <f t="shared" si="91"/>
        <v>0</v>
      </c>
      <c r="HI161" s="41">
        <f t="shared" si="91"/>
        <v>0</v>
      </c>
      <c r="HJ161" s="41">
        <f t="shared" si="91"/>
        <v>0</v>
      </c>
    </row>
    <row r="162" spans="1:218" ht="14.4" x14ac:dyDescent="0.3">
      <c r="A162" s="42">
        <v>159</v>
      </c>
      <c r="B162" s="43">
        <f>'CMM4 - AUX CALC'!$FD$67</f>
        <v>0</v>
      </c>
      <c r="FE162" s="41">
        <f>$B162/(_xlfn.SINGLE(PrazoConcessao)*12-FE$3+1)</f>
        <v>0</v>
      </c>
      <c r="FF162" s="41">
        <f t="shared" si="104"/>
        <v>0</v>
      </c>
      <c r="FG162" s="41">
        <f t="shared" si="104"/>
        <v>0</v>
      </c>
      <c r="FH162" s="41">
        <f t="shared" si="104"/>
        <v>0</v>
      </c>
      <c r="FI162" s="41">
        <f t="shared" si="105"/>
        <v>0</v>
      </c>
      <c r="FJ162" s="41">
        <f t="shared" si="105"/>
        <v>0</v>
      </c>
      <c r="FK162" s="41">
        <f t="shared" si="105"/>
        <v>0</v>
      </c>
      <c r="FL162" s="41">
        <f t="shared" si="105"/>
        <v>0</v>
      </c>
      <c r="FM162" s="41">
        <f t="shared" si="105"/>
        <v>0</v>
      </c>
      <c r="FN162" s="41">
        <f t="shared" si="105"/>
        <v>0</v>
      </c>
      <c r="FO162" s="41">
        <f t="shared" si="101"/>
        <v>0</v>
      </c>
      <c r="FP162" s="41">
        <f t="shared" si="101"/>
        <v>0</v>
      </c>
      <c r="FQ162" s="41">
        <f t="shared" si="101"/>
        <v>0</v>
      </c>
      <c r="FR162" s="41">
        <f t="shared" si="101"/>
        <v>0</v>
      </c>
      <c r="FS162" s="41">
        <f t="shared" si="102"/>
        <v>0</v>
      </c>
      <c r="FT162" s="41">
        <f t="shared" si="102"/>
        <v>0</v>
      </c>
      <c r="FU162" s="41">
        <f t="shared" si="102"/>
        <v>0</v>
      </c>
      <c r="FV162" s="41">
        <f t="shared" si="102"/>
        <v>0</v>
      </c>
      <c r="FW162" s="41">
        <f t="shared" si="102"/>
        <v>0</v>
      </c>
      <c r="FX162" s="41">
        <f t="shared" si="102"/>
        <v>0</v>
      </c>
      <c r="FY162" s="41">
        <f t="shared" si="102"/>
        <v>0</v>
      </c>
      <c r="FZ162" s="41">
        <f t="shared" si="102"/>
        <v>0</v>
      </c>
      <c r="GA162" s="41">
        <f t="shared" si="102"/>
        <v>0</v>
      </c>
      <c r="GB162" s="41">
        <f t="shared" si="102"/>
        <v>0</v>
      </c>
      <c r="GC162" s="41">
        <f t="shared" si="102"/>
        <v>0</v>
      </c>
      <c r="GD162" s="41">
        <f t="shared" si="102"/>
        <v>0</v>
      </c>
      <c r="GE162" s="41">
        <f t="shared" si="102"/>
        <v>0</v>
      </c>
      <c r="GF162" s="41">
        <f t="shared" si="102"/>
        <v>0</v>
      </c>
      <c r="GG162" s="41">
        <f t="shared" si="102"/>
        <v>0</v>
      </c>
      <c r="GH162" s="41">
        <f t="shared" si="102"/>
        <v>0</v>
      </c>
      <c r="GI162" s="41">
        <f t="shared" si="107"/>
        <v>0</v>
      </c>
      <c r="GJ162" s="41">
        <f t="shared" si="107"/>
        <v>0</v>
      </c>
      <c r="GK162" s="41">
        <f t="shared" si="107"/>
        <v>0</v>
      </c>
      <c r="GL162" s="41">
        <f t="shared" si="107"/>
        <v>0</v>
      </c>
      <c r="GM162" s="41">
        <f t="shared" si="107"/>
        <v>0</v>
      </c>
      <c r="GN162" s="41">
        <f t="shared" si="106"/>
        <v>0</v>
      </c>
      <c r="GO162" s="41">
        <f t="shared" si="106"/>
        <v>0</v>
      </c>
      <c r="GP162" s="41">
        <f t="shared" si="106"/>
        <v>0</v>
      </c>
      <c r="GQ162" s="41">
        <f t="shared" si="106"/>
        <v>0</v>
      </c>
      <c r="GR162" s="41">
        <f t="shared" si="106"/>
        <v>0</v>
      </c>
      <c r="GS162" s="41">
        <f t="shared" si="106"/>
        <v>0</v>
      </c>
      <c r="GT162" s="41">
        <f t="shared" si="106"/>
        <v>0</v>
      </c>
      <c r="GU162" s="41">
        <f t="shared" si="106"/>
        <v>0</v>
      </c>
      <c r="GV162" s="41">
        <f t="shared" si="108"/>
        <v>0</v>
      </c>
      <c r="GW162" s="41">
        <f t="shared" si="108"/>
        <v>0</v>
      </c>
      <c r="GX162" s="41">
        <f t="shared" si="108"/>
        <v>0</v>
      </c>
      <c r="GY162" s="41">
        <f t="shared" si="108"/>
        <v>0</v>
      </c>
      <c r="GZ162" s="41">
        <f t="shared" si="108"/>
        <v>0</v>
      </c>
      <c r="HA162" s="41">
        <f t="shared" si="108"/>
        <v>0</v>
      </c>
      <c r="HB162" s="41">
        <f t="shared" si="108"/>
        <v>0</v>
      </c>
      <c r="HC162" s="41">
        <f t="shared" si="108"/>
        <v>0</v>
      </c>
      <c r="HD162" s="41">
        <f t="shared" si="108"/>
        <v>0</v>
      </c>
      <c r="HE162" s="41">
        <f t="shared" si="109"/>
        <v>0</v>
      </c>
      <c r="HF162" s="41">
        <f t="shared" si="109"/>
        <v>0</v>
      </c>
      <c r="HG162" s="41">
        <f t="shared" si="109"/>
        <v>0</v>
      </c>
      <c r="HH162" s="41">
        <f t="shared" si="91"/>
        <v>0</v>
      </c>
      <c r="HI162" s="41">
        <f t="shared" si="91"/>
        <v>0</v>
      </c>
      <c r="HJ162" s="41">
        <f t="shared" si="91"/>
        <v>0</v>
      </c>
    </row>
    <row r="163" spans="1:218" ht="14.4" x14ac:dyDescent="0.3">
      <c r="A163" s="42">
        <v>160</v>
      </c>
      <c r="B163" s="43">
        <f>'CMM4 - AUX CALC'!$FE$67</f>
        <v>0</v>
      </c>
      <c r="FF163" s="41">
        <f>$B163/(_xlfn.SINGLE(PrazoConcessao)*12-FF$3+1)</f>
        <v>0</v>
      </c>
      <c r="FG163" s="41">
        <f t="shared" si="104"/>
        <v>0</v>
      </c>
      <c r="FH163" s="41">
        <f t="shared" si="104"/>
        <v>0</v>
      </c>
      <c r="FI163" s="41">
        <f t="shared" si="105"/>
        <v>0</v>
      </c>
      <c r="FJ163" s="41">
        <f t="shared" si="105"/>
        <v>0</v>
      </c>
      <c r="FK163" s="41">
        <f t="shared" si="105"/>
        <v>0</v>
      </c>
      <c r="FL163" s="41">
        <f t="shared" si="105"/>
        <v>0</v>
      </c>
      <c r="FM163" s="41">
        <f t="shared" si="105"/>
        <v>0</v>
      </c>
      <c r="FN163" s="41">
        <f t="shared" si="105"/>
        <v>0</v>
      </c>
      <c r="FO163" s="41">
        <f t="shared" si="101"/>
        <v>0</v>
      </c>
      <c r="FP163" s="41">
        <f t="shared" si="101"/>
        <v>0</v>
      </c>
      <c r="FQ163" s="41">
        <f t="shared" si="101"/>
        <v>0</v>
      </c>
      <c r="FR163" s="41">
        <f t="shared" si="101"/>
        <v>0</v>
      </c>
      <c r="FS163" s="41">
        <f t="shared" si="102"/>
        <v>0</v>
      </c>
      <c r="FT163" s="41">
        <f t="shared" si="102"/>
        <v>0</v>
      </c>
      <c r="FU163" s="41">
        <f t="shared" si="102"/>
        <v>0</v>
      </c>
      <c r="FV163" s="41">
        <f t="shared" si="102"/>
        <v>0</v>
      </c>
      <c r="FW163" s="41">
        <f t="shared" si="102"/>
        <v>0</v>
      </c>
      <c r="FX163" s="41">
        <f t="shared" si="102"/>
        <v>0</v>
      </c>
      <c r="FY163" s="41">
        <f t="shared" si="102"/>
        <v>0</v>
      </c>
      <c r="FZ163" s="41">
        <f t="shared" si="102"/>
        <v>0</v>
      </c>
      <c r="GA163" s="41">
        <f t="shared" si="102"/>
        <v>0</v>
      </c>
      <c r="GB163" s="41">
        <f t="shared" si="102"/>
        <v>0</v>
      </c>
      <c r="GC163" s="41">
        <f t="shared" si="102"/>
        <v>0</v>
      </c>
      <c r="GD163" s="41">
        <f t="shared" ref="GD163:GH190" si="110">GC163</f>
        <v>0</v>
      </c>
      <c r="GE163" s="41">
        <f t="shared" si="110"/>
        <v>0</v>
      </c>
      <c r="GF163" s="41">
        <f t="shared" si="110"/>
        <v>0</v>
      </c>
      <c r="GG163" s="41">
        <f t="shared" si="110"/>
        <v>0</v>
      </c>
      <c r="GH163" s="41">
        <f t="shared" si="110"/>
        <v>0</v>
      </c>
      <c r="GI163" s="41">
        <f t="shared" si="107"/>
        <v>0</v>
      </c>
      <c r="GJ163" s="41">
        <f t="shared" si="107"/>
        <v>0</v>
      </c>
      <c r="GK163" s="41">
        <f t="shared" si="107"/>
        <v>0</v>
      </c>
      <c r="GL163" s="41">
        <f t="shared" si="107"/>
        <v>0</v>
      </c>
      <c r="GM163" s="41">
        <f t="shared" si="107"/>
        <v>0</v>
      </c>
      <c r="GN163" s="41">
        <f t="shared" si="106"/>
        <v>0</v>
      </c>
      <c r="GO163" s="41">
        <f t="shared" si="106"/>
        <v>0</v>
      </c>
      <c r="GP163" s="41">
        <f t="shared" si="106"/>
        <v>0</v>
      </c>
      <c r="GQ163" s="41">
        <f t="shared" si="106"/>
        <v>0</v>
      </c>
      <c r="GR163" s="41">
        <f t="shared" si="106"/>
        <v>0</v>
      </c>
      <c r="GS163" s="41">
        <f t="shared" si="106"/>
        <v>0</v>
      </c>
      <c r="GT163" s="41">
        <f t="shared" si="106"/>
        <v>0</v>
      </c>
      <c r="GU163" s="41">
        <f t="shared" si="106"/>
        <v>0</v>
      </c>
      <c r="GV163" s="41">
        <f t="shared" si="108"/>
        <v>0</v>
      </c>
      <c r="GW163" s="41">
        <f t="shared" si="108"/>
        <v>0</v>
      </c>
      <c r="GX163" s="41">
        <f t="shared" si="108"/>
        <v>0</v>
      </c>
      <c r="GY163" s="41">
        <f t="shared" si="108"/>
        <v>0</v>
      </c>
      <c r="GZ163" s="41">
        <f t="shared" si="108"/>
        <v>0</v>
      </c>
      <c r="HA163" s="41">
        <f t="shared" si="108"/>
        <v>0</v>
      </c>
      <c r="HB163" s="41">
        <f t="shared" si="108"/>
        <v>0</v>
      </c>
      <c r="HC163" s="41">
        <f t="shared" si="108"/>
        <v>0</v>
      </c>
      <c r="HD163" s="41">
        <f t="shared" si="108"/>
        <v>0</v>
      </c>
      <c r="HE163" s="41">
        <f t="shared" si="109"/>
        <v>0</v>
      </c>
      <c r="HF163" s="41">
        <f t="shared" si="109"/>
        <v>0</v>
      </c>
      <c r="HG163" s="41">
        <f t="shared" si="109"/>
        <v>0</v>
      </c>
      <c r="HH163" s="41">
        <f t="shared" si="91"/>
        <v>0</v>
      </c>
      <c r="HI163" s="41">
        <f t="shared" si="91"/>
        <v>0</v>
      </c>
      <c r="HJ163" s="41">
        <f t="shared" si="91"/>
        <v>0</v>
      </c>
    </row>
    <row r="164" spans="1:218" ht="14.4" x14ac:dyDescent="0.3">
      <c r="A164" s="42">
        <v>161</v>
      </c>
      <c r="B164" s="43">
        <f>'CMM4 - AUX CALC'!$FF$67</f>
        <v>0</v>
      </c>
      <c r="FG164" s="41">
        <f>$B164/(_xlfn.SINGLE(PrazoConcessao)*12-FG$3+1)</f>
        <v>0</v>
      </c>
      <c r="FH164" s="41">
        <f t="shared" si="104"/>
        <v>0</v>
      </c>
      <c r="FI164" s="41">
        <f t="shared" si="105"/>
        <v>0</v>
      </c>
      <c r="FJ164" s="41">
        <f t="shared" si="105"/>
        <v>0</v>
      </c>
      <c r="FK164" s="41">
        <f t="shared" si="105"/>
        <v>0</v>
      </c>
      <c r="FL164" s="41">
        <f t="shared" si="105"/>
        <v>0</v>
      </c>
      <c r="FM164" s="41">
        <f t="shared" si="105"/>
        <v>0</v>
      </c>
      <c r="FN164" s="41">
        <f t="shared" si="105"/>
        <v>0</v>
      </c>
      <c r="FO164" s="41">
        <f t="shared" si="101"/>
        <v>0</v>
      </c>
      <c r="FP164" s="41">
        <f t="shared" si="101"/>
        <v>0</v>
      </c>
      <c r="FQ164" s="41">
        <f t="shared" si="101"/>
        <v>0</v>
      </c>
      <c r="FR164" s="41">
        <f t="shared" si="101"/>
        <v>0</v>
      </c>
      <c r="FS164" s="41">
        <f t="shared" si="101"/>
        <v>0</v>
      </c>
      <c r="FT164" s="41">
        <f t="shared" si="101"/>
        <v>0</v>
      </c>
      <c r="FU164" s="41">
        <f t="shared" si="101"/>
        <v>0</v>
      </c>
      <c r="FV164" s="41">
        <f t="shared" si="101"/>
        <v>0</v>
      </c>
      <c r="FW164" s="41">
        <f t="shared" si="101"/>
        <v>0</v>
      </c>
      <c r="FX164" s="41">
        <f t="shared" si="101"/>
        <v>0</v>
      </c>
      <c r="FY164" s="41">
        <f t="shared" si="101"/>
        <v>0</v>
      </c>
      <c r="FZ164" s="41">
        <f t="shared" si="101"/>
        <v>0</v>
      </c>
      <c r="GA164" s="41">
        <f t="shared" si="101"/>
        <v>0</v>
      </c>
      <c r="GB164" s="41">
        <f t="shared" si="101"/>
        <v>0</v>
      </c>
      <c r="GC164" s="41">
        <f t="shared" si="101"/>
        <v>0</v>
      </c>
      <c r="GD164" s="41">
        <f t="shared" si="110"/>
        <v>0</v>
      </c>
      <c r="GE164" s="41">
        <f t="shared" si="110"/>
        <v>0</v>
      </c>
      <c r="GF164" s="41">
        <f t="shared" si="110"/>
        <v>0</v>
      </c>
      <c r="GG164" s="41">
        <f t="shared" si="110"/>
        <v>0</v>
      </c>
      <c r="GH164" s="41">
        <f t="shared" si="110"/>
        <v>0</v>
      </c>
      <c r="GI164" s="41">
        <f t="shared" si="107"/>
        <v>0</v>
      </c>
      <c r="GJ164" s="41">
        <f t="shared" si="107"/>
        <v>0</v>
      </c>
      <c r="GK164" s="41">
        <f t="shared" si="107"/>
        <v>0</v>
      </c>
      <c r="GL164" s="41">
        <f t="shared" si="107"/>
        <v>0</v>
      </c>
      <c r="GM164" s="41">
        <f t="shared" si="107"/>
        <v>0</v>
      </c>
      <c r="GN164" s="41">
        <f t="shared" si="106"/>
        <v>0</v>
      </c>
      <c r="GO164" s="41">
        <f t="shared" si="106"/>
        <v>0</v>
      </c>
      <c r="GP164" s="41">
        <f t="shared" si="106"/>
        <v>0</v>
      </c>
      <c r="GQ164" s="41">
        <f t="shared" si="106"/>
        <v>0</v>
      </c>
      <c r="GR164" s="41">
        <f t="shared" si="106"/>
        <v>0</v>
      </c>
      <c r="GS164" s="41">
        <f t="shared" si="106"/>
        <v>0</v>
      </c>
      <c r="GT164" s="41">
        <f t="shared" si="106"/>
        <v>0</v>
      </c>
      <c r="GU164" s="41">
        <f t="shared" si="106"/>
        <v>0</v>
      </c>
      <c r="GV164" s="41">
        <f t="shared" si="108"/>
        <v>0</v>
      </c>
      <c r="GW164" s="41">
        <f t="shared" si="108"/>
        <v>0</v>
      </c>
      <c r="GX164" s="41">
        <f t="shared" si="108"/>
        <v>0</v>
      </c>
      <c r="GY164" s="41">
        <f t="shared" si="108"/>
        <v>0</v>
      </c>
      <c r="GZ164" s="41">
        <f t="shared" si="108"/>
        <v>0</v>
      </c>
      <c r="HA164" s="41">
        <f t="shared" si="108"/>
        <v>0</v>
      </c>
      <c r="HB164" s="41">
        <f t="shared" si="108"/>
        <v>0</v>
      </c>
      <c r="HC164" s="41">
        <f t="shared" si="108"/>
        <v>0</v>
      </c>
      <c r="HD164" s="41">
        <f t="shared" si="108"/>
        <v>0</v>
      </c>
      <c r="HE164" s="41">
        <f t="shared" si="109"/>
        <v>0</v>
      </c>
      <c r="HF164" s="41">
        <f t="shared" si="109"/>
        <v>0</v>
      </c>
      <c r="HG164" s="41">
        <f t="shared" si="109"/>
        <v>0</v>
      </c>
      <c r="HH164" s="41">
        <f t="shared" si="91"/>
        <v>0</v>
      </c>
      <c r="HI164" s="41">
        <f t="shared" si="91"/>
        <v>0</v>
      </c>
      <c r="HJ164" s="41">
        <f t="shared" si="91"/>
        <v>0</v>
      </c>
    </row>
    <row r="165" spans="1:218" ht="14.4" x14ac:dyDescent="0.3">
      <c r="A165" s="42">
        <v>162</v>
      </c>
      <c r="B165" s="43">
        <f>'CMM4 - AUX CALC'!$FG$67</f>
        <v>0</v>
      </c>
      <c r="FH165" s="41">
        <f>$B165/(_xlfn.SINGLE(PrazoConcessao)*12-FH$3+1)</f>
        <v>0</v>
      </c>
      <c r="FI165" s="41">
        <f t="shared" si="105"/>
        <v>0</v>
      </c>
      <c r="FJ165" s="41">
        <f t="shared" si="105"/>
        <v>0</v>
      </c>
      <c r="FK165" s="41">
        <f t="shared" si="105"/>
        <v>0</v>
      </c>
      <c r="FL165" s="41">
        <f t="shared" si="105"/>
        <v>0</v>
      </c>
      <c r="FM165" s="41">
        <f t="shared" si="105"/>
        <v>0</v>
      </c>
      <c r="FN165" s="41">
        <f t="shared" si="105"/>
        <v>0</v>
      </c>
      <c r="FO165" s="41">
        <f t="shared" si="101"/>
        <v>0</v>
      </c>
      <c r="FP165" s="41">
        <f t="shared" si="101"/>
        <v>0</v>
      </c>
      <c r="FQ165" s="41">
        <f t="shared" si="101"/>
        <v>0</v>
      </c>
      <c r="FR165" s="41">
        <f t="shared" si="101"/>
        <v>0</v>
      </c>
      <c r="FS165" s="41">
        <f t="shared" si="101"/>
        <v>0</v>
      </c>
      <c r="FT165" s="41">
        <f t="shared" si="101"/>
        <v>0</v>
      </c>
      <c r="FU165" s="41">
        <f t="shared" si="101"/>
        <v>0</v>
      </c>
      <c r="FV165" s="41">
        <f t="shared" si="101"/>
        <v>0</v>
      </c>
      <c r="FW165" s="41">
        <f t="shared" si="101"/>
        <v>0</v>
      </c>
      <c r="FX165" s="41">
        <f t="shared" si="101"/>
        <v>0</v>
      </c>
      <c r="FY165" s="41">
        <f t="shared" si="101"/>
        <v>0</v>
      </c>
      <c r="FZ165" s="41">
        <f t="shared" si="101"/>
        <v>0</v>
      </c>
      <c r="GA165" s="41">
        <f t="shared" si="101"/>
        <v>0</v>
      </c>
      <c r="GB165" s="41">
        <f t="shared" si="101"/>
        <v>0</v>
      </c>
      <c r="GC165" s="41">
        <f t="shared" si="101"/>
        <v>0</v>
      </c>
      <c r="GD165" s="41">
        <f t="shared" si="110"/>
        <v>0</v>
      </c>
      <c r="GE165" s="41">
        <f t="shared" si="110"/>
        <v>0</v>
      </c>
      <c r="GF165" s="41">
        <f t="shared" si="110"/>
        <v>0</v>
      </c>
      <c r="GG165" s="41">
        <f t="shared" si="110"/>
        <v>0</v>
      </c>
      <c r="GH165" s="41">
        <f t="shared" si="110"/>
        <v>0</v>
      </c>
      <c r="GI165" s="41">
        <f t="shared" si="107"/>
        <v>0</v>
      </c>
      <c r="GJ165" s="41">
        <f t="shared" si="107"/>
        <v>0</v>
      </c>
      <c r="GK165" s="41">
        <f t="shared" si="107"/>
        <v>0</v>
      </c>
      <c r="GL165" s="41">
        <f t="shared" si="107"/>
        <v>0</v>
      </c>
      <c r="GM165" s="41">
        <f t="shared" si="107"/>
        <v>0</v>
      </c>
      <c r="GN165" s="41">
        <f t="shared" si="106"/>
        <v>0</v>
      </c>
      <c r="GO165" s="41">
        <f t="shared" si="106"/>
        <v>0</v>
      </c>
      <c r="GP165" s="41">
        <f t="shared" si="106"/>
        <v>0</v>
      </c>
      <c r="GQ165" s="41">
        <f t="shared" si="106"/>
        <v>0</v>
      </c>
      <c r="GR165" s="41">
        <f t="shared" si="106"/>
        <v>0</v>
      </c>
      <c r="GS165" s="41">
        <f t="shared" si="106"/>
        <v>0</v>
      </c>
      <c r="GT165" s="41">
        <f t="shared" si="106"/>
        <v>0</v>
      </c>
      <c r="GU165" s="41">
        <f t="shared" si="106"/>
        <v>0</v>
      </c>
      <c r="GV165" s="41">
        <f t="shared" si="108"/>
        <v>0</v>
      </c>
      <c r="GW165" s="41">
        <f t="shared" si="108"/>
        <v>0</v>
      </c>
      <c r="GX165" s="41">
        <f t="shared" si="108"/>
        <v>0</v>
      </c>
      <c r="GY165" s="41">
        <f t="shared" si="108"/>
        <v>0</v>
      </c>
      <c r="GZ165" s="41">
        <f t="shared" si="108"/>
        <v>0</v>
      </c>
      <c r="HA165" s="41">
        <f t="shared" si="108"/>
        <v>0</v>
      </c>
      <c r="HB165" s="41">
        <f t="shared" si="108"/>
        <v>0</v>
      </c>
      <c r="HC165" s="41">
        <f t="shared" si="108"/>
        <v>0</v>
      </c>
      <c r="HD165" s="41">
        <f t="shared" si="108"/>
        <v>0</v>
      </c>
      <c r="HE165" s="41">
        <f t="shared" si="109"/>
        <v>0</v>
      </c>
      <c r="HF165" s="41">
        <f t="shared" si="109"/>
        <v>0</v>
      </c>
      <c r="HG165" s="41">
        <f t="shared" si="109"/>
        <v>0</v>
      </c>
      <c r="HH165" s="41">
        <f t="shared" si="91"/>
        <v>0</v>
      </c>
      <c r="HI165" s="41">
        <f t="shared" si="91"/>
        <v>0</v>
      </c>
      <c r="HJ165" s="41">
        <f t="shared" si="91"/>
        <v>0</v>
      </c>
    </row>
    <row r="166" spans="1:218" ht="14.4" x14ac:dyDescent="0.3">
      <c r="A166" s="42">
        <v>163</v>
      </c>
      <c r="B166" s="43">
        <f>'CMM4 - AUX CALC'!$FH$67</f>
        <v>0</v>
      </c>
      <c r="FI166" s="41">
        <f>$B166/(_xlfn.SINGLE(PrazoConcessao)*12-FI$3+1)</f>
        <v>0</v>
      </c>
      <c r="FJ166" s="41">
        <f t="shared" si="105"/>
        <v>0</v>
      </c>
      <c r="FK166" s="41">
        <f t="shared" si="105"/>
        <v>0</v>
      </c>
      <c r="FL166" s="41">
        <f t="shared" si="105"/>
        <v>0</v>
      </c>
      <c r="FM166" s="41">
        <f t="shared" si="105"/>
        <v>0</v>
      </c>
      <c r="FN166" s="41">
        <f t="shared" si="105"/>
        <v>0</v>
      </c>
      <c r="FO166" s="41">
        <f t="shared" si="101"/>
        <v>0</v>
      </c>
      <c r="FP166" s="41">
        <f t="shared" si="101"/>
        <v>0</v>
      </c>
      <c r="FQ166" s="41">
        <f t="shared" si="101"/>
        <v>0</v>
      </c>
      <c r="FR166" s="41">
        <f t="shared" si="101"/>
        <v>0</v>
      </c>
      <c r="FS166" s="41">
        <f t="shared" si="101"/>
        <v>0</v>
      </c>
      <c r="FT166" s="41">
        <f t="shared" si="101"/>
        <v>0</v>
      </c>
      <c r="FU166" s="41">
        <f t="shared" si="101"/>
        <v>0</v>
      </c>
      <c r="FV166" s="41">
        <f t="shared" si="101"/>
        <v>0</v>
      </c>
      <c r="FW166" s="41">
        <f t="shared" si="101"/>
        <v>0</v>
      </c>
      <c r="FX166" s="41">
        <f t="shared" si="101"/>
        <v>0</v>
      </c>
      <c r="FY166" s="41">
        <f t="shared" si="101"/>
        <v>0</v>
      </c>
      <c r="FZ166" s="41">
        <f t="shared" si="101"/>
        <v>0</v>
      </c>
      <c r="GA166" s="41">
        <f t="shared" si="101"/>
        <v>0</v>
      </c>
      <c r="GB166" s="41">
        <f t="shared" si="101"/>
        <v>0</v>
      </c>
      <c r="GC166" s="41">
        <f t="shared" si="101"/>
        <v>0</v>
      </c>
      <c r="GD166" s="41">
        <f t="shared" si="110"/>
        <v>0</v>
      </c>
      <c r="GE166" s="41">
        <f t="shared" si="110"/>
        <v>0</v>
      </c>
      <c r="GF166" s="41">
        <f t="shared" si="110"/>
        <v>0</v>
      </c>
      <c r="GG166" s="41">
        <f t="shared" si="110"/>
        <v>0</v>
      </c>
      <c r="GH166" s="41">
        <f t="shared" si="110"/>
        <v>0</v>
      </c>
      <c r="GI166" s="41">
        <f t="shared" si="107"/>
        <v>0</v>
      </c>
      <c r="GJ166" s="41">
        <f t="shared" si="107"/>
        <v>0</v>
      </c>
      <c r="GK166" s="41">
        <f t="shared" si="107"/>
        <v>0</v>
      </c>
      <c r="GL166" s="41">
        <f t="shared" si="107"/>
        <v>0</v>
      </c>
      <c r="GM166" s="41">
        <f t="shared" si="107"/>
        <v>0</v>
      </c>
      <c r="GN166" s="41">
        <f t="shared" si="106"/>
        <v>0</v>
      </c>
      <c r="GO166" s="41">
        <f t="shared" si="106"/>
        <v>0</v>
      </c>
      <c r="GP166" s="41">
        <f t="shared" si="106"/>
        <v>0</v>
      </c>
      <c r="GQ166" s="41">
        <f t="shared" si="106"/>
        <v>0</v>
      </c>
      <c r="GR166" s="41">
        <f t="shared" si="106"/>
        <v>0</v>
      </c>
      <c r="GS166" s="41">
        <f t="shared" si="106"/>
        <v>0</v>
      </c>
      <c r="GT166" s="41">
        <f t="shared" si="106"/>
        <v>0</v>
      </c>
      <c r="GU166" s="41">
        <f t="shared" si="106"/>
        <v>0</v>
      </c>
      <c r="GV166" s="41">
        <f t="shared" si="108"/>
        <v>0</v>
      </c>
      <c r="GW166" s="41">
        <f t="shared" si="108"/>
        <v>0</v>
      </c>
      <c r="GX166" s="41">
        <f t="shared" si="108"/>
        <v>0</v>
      </c>
      <c r="GY166" s="41">
        <f t="shared" si="108"/>
        <v>0</v>
      </c>
      <c r="GZ166" s="41">
        <f t="shared" si="108"/>
        <v>0</v>
      </c>
      <c r="HA166" s="41">
        <f t="shared" si="108"/>
        <v>0</v>
      </c>
      <c r="HB166" s="41">
        <f t="shared" si="108"/>
        <v>0</v>
      </c>
      <c r="HC166" s="41">
        <f t="shared" si="108"/>
        <v>0</v>
      </c>
      <c r="HD166" s="41">
        <f t="shared" si="108"/>
        <v>0</v>
      </c>
      <c r="HE166" s="41">
        <f t="shared" si="109"/>
        <v>0</v>
      </c>
      <c r="HF166" s="41">
        <f t="shared" si="109"/>
        <v>0</v>
      </c>
      <c r="HG166" s="41">
        <f t="shared" si="109"/>
        <v>0</v>
      </c>
      <c r="HH166" s="41">
        <f t="shared" si="91"/>
        <v>0</v>
      </c>
      <c r="HI166" s="41">
        <f t="shared" si="91"/>
        <v>0</v>
      </c>
      <c r="HJ166" s="41">
        <f t="shared" si="91"/>
        <v>0</v>
      </c>
    </row>
    <row r="167" spans="1:218" ht="14.4" x14ac:dyDescent="0.3">
      <c r="A167" s="42">
        <v>164</v>
      </c>
      <c r="B167" s="43">
        <f>'CMM4 - AUX CALC'!$FI$67</f>
        <v>0</v>
      </c>
      <c r="FJ167" s="41">
        <f>$B167/(_xlfn.SINGLE(PrazoConcessao)*12-FJ$3+1)</f>
        <v>0</v>
      </c>
      <c r="FK167" s="41">
        <f t="shared" ref="FK167:FN170" si="111">FJ167</f>
        <v>0</v>
      </c>
      <c r="FL167" s="41">
        <f t="shared" si="111"/>
        <v>0</v>
      </c>
      <c r="FM167" s="41">
        <f t="shared" si="111"/>
        <v>0</v>
      </c>
      <c r="FN167" s="41">
        <f t="shared" si="111"/>
        <v>0</v>
      </c>
      <c r="FO167" s="41">
        <f t="shared" si="101"/>
        <v>0</v>
      </c>
      <c r="FP167" s="41">
        <f t="shared" si="101"/>
        <v>0</v>
      </c>
      <c r="FQ167" s="41">
        <f t="shared" si="101"/>
        <v>0</v>
      </c>
      <c r="FR167" s="41">
        <f t="shared" si="101"/>
        <v>0</v>
      </c>
      <c r="FS167" s="41">
        <f t="shared" si="101"/>
        <v>0</v>
      </c>
      <c r="FT167" s="41">
        <f t="shared" si="101"/>
        <v>0</v>
      </c>
      <c r="FU167" s="41">
        <f t="shared" si="101"/>
        <v>0</v>
      </c>
      <c r="FV167" s="41">
        <f t="shared" si="101"/>
        <v>0</v>
      </c>
      <c r="FW167" s="41">
        <f t="shared" si="101"/>
        <v>0</v>
      </c>
      <c r="FX167" s="41">
        <f t="shared" si="101"/>
        <v>0</v>
      </c>
      <c r="FY167" s="41">
        <f t="shared" si="101"/>
        <v>0</v>
      </c>
      <c r="FZ167" s="41">
        <f t="shared" si="101"/>
        <v>0</v>
      </c>
      <c r="GA167" s="41">
        <f t="shared" si="101"/>
        <v>0</v>
      </c>
      <c r="GB167" s="41">
        <f t="shared" si="101"/>
        <v>0</v>
      </c>
      <c r="GC167" s="41">
        <f t="shared" si="101"/>
        <v>0</v>
      </c>
      <c r="GD167" s="41">
        <f t="shared" si="110"/>
        <v>0</v>
      </c>
      <c r="GE167" s="41">
        <f t="shared" si="110"/>
        <v>0</v>
      </c>
      <c r="GF167" s="41">
        <f t="shared" si="110"/>
        <v>0</v>
      </c>
      <c r="GG167" s="41">
        <f t="shared" si="110"/>
        <v>0</v>
      </c>
      <c r="GH167" s="41">
        <f t="shared" si="110"/>
        <v>0</v>
      </c>
      <c r="GI167" s="41">
        <f t="shared" si="107"/>
        <v>0</v>
      </c>
      <c r="GJ167" s="41">
        <f t="shared" si="107"/>
        <v>0</v>
      </c>
      <c r="GK167" s="41">
        <f t="shared" si="107"/>
        <v>0</v>
      </c>
      <c r="GL167" s="41">
        <f t="shared" si="107"/>
        <v>0</v>
      </c>
      <c r="GM167" s="41">
        <f t="shared" si="107"/>
        <v>0</v>
      </c>
      <c r="GN167" s="41">
        <f t="shared" si="106"/>
        <v>0</v>
      </c>
      <c r="GO167" s="41">
        <f t="shared" si="106"/>
        <v>0</v>
      </c>
      <c r="GP167" s="41">
        <f t="shared" si="106"/>
        <v>0</v>
      </c>
      <c r="GQ167" s="41">
        <f t="shared" si="106"/>
        <v>0</v>
      </c>
      <c r="GR167" s="41">
        <f t="shared" si="106"/>
        <v>0</v>
      </c>
      <c r="GS167" s="41">
        <f t="shared" si="106"/>
        <v>0</v>
      </c>
      <c r="GT167" s="41">
        <f t="shared" si="106"/>
        <v>0</v>
      </c>
      <c r="GU167" s="41">
        <f t="shared" si="106"/>
        <v>0</v>
      </c>
      <c r="GV167" s="41">
        <f t="shared" si="108"/>
        <v>0</v>
      </c>
      <c r="GW167" s="41">
        <f t="shared" si="108"/>
        <v>0</v>
      </c>
      <c r="GX167" s="41">
        <f t="shared" si="108"/>
        <v>0</v>
      </c>
      <c r="GY167" s="41">
        <f t="shared" si="108"/>
        <v>0</v>
      </c>
      <c r="GZ167" s="41">
        <f t="shared" si="108"/>
        <v>0</v>
      </c>
      <c r="HA167" s="41">
        <f t="shared" si="108"/>
        <v>0</v>
      </c>
      <c r="HB167" s="41">
        <f t="shared" si="108"/>
        <v>0</v>
      </c>
      <c r="HC167" s="41">
        <f t="shared" si="108"/>
        <v>0</v>
      </c>
      <c r="HD167" s="41">
        <f t="shared" si="108"/>
        <v>0</v>
      </c>
      <c r="HE167" s="41">
        <f t="shared" si="109"/>
        <v>0</v>
      </c>
      <c r="HF167" s="41">
        <f t="shared" si="109"/>
        <v>0</v>
      </c>
      <c r="HG167" s="41">
        <f t="shared" si="109"/>
        <v>0</v>
      </c>
      <c r="HH167" s="41">
        <f t="shared" si="91"/>
        <v>0</v>
      </c>
      <c r="HI167" s="41">
        <f t="shared" si="91"/>
        <v>0</v>
      </c>
      <c r="HJ167" s="41">
        <f t="shared" si="91"/>
        <v>0</v>
      </c>
    </row>
    <row r="168" spans="1:218" ht="14.4" x14ac:dyDescent="0.3">
      <c r="A168" s="42">
        <v>165</v>
      </c>
      <c r="B168" s="43">
        <f>'CMM4 - AUX CALC'!$FJ$67</f>
        <v>0</v>
      </c>
      <c r="FK168" s="41">
        <f>$B168/(_xlfn.SINGLE(PrazoConcessao)*12-FK$3+1)</f>
        <v>0</v>
      </c>
      <c r="FL168" s="41">
        <f t="shared" si="111"/>
        <v>0</v>
      </c>
      <c r="FM168" s="41">
        <f t="shared" si="111"/>
        <v>0</v>
      </c>
      <c r="FN168" s="41">
        <f t="shared" si="111"/>
        <v>0</v>
      </c>
      <c r="FO168" s="41">
        <f t="shared" si="101"/>
        <v>0</v>
      </c>
      <c r="FP168" s="41">
        <f t="shared" si="101"/>
        <v>0</v>
      </c>
      <c r="FQ168" s="41">
        <f t="shared" si="101"/>
        <v>0</v>
      </c>
      <c r="FR168" s="41">
        <f t="shared" si="101"/>
        <v>0</v>
      </c>
      <c r="FS168" s="41">
        <f t="shared" si="101"/>
        <v>0</v>
      </c>
      <c r="FT168" s="41">
        <f t="shared" si="101"/>
        <v>0</v>
      </c>
      <c r="FU168" s="41">
        <f t="shared" si="101"/>
        <v>0</v>
      </c>
      <c r="FV168" s="41">
        <f t="shared" si="101"/>
        <v>0</v>
      </c>
      <c r="FW168" s="41">
        <f t="shared" si="101"/>
        <v>0</v>
      </c>
      <c r="FX168" s="41">
        <f t="shared" si="101"/>
        <v>0</v>
      </c>
      <c r="FY168" s="41">
        <f t="shared" si="101"/>
        <v>0</v>
      </c>
      <c r="FZ168" s="41">
        <f t="shared" si="101"/>
        <v>0</v>
      </c>
      <c r="GA168" s="41">
        <f t="shared" si="101"/>
        <v>0</v>
      </c>
      <c r="GB168" s="41">
        <f t="shared" si="101"/>
        <v>0</v>
      </c>
      <c r="GC168" s="41">
        <f t="shared" si="101"/>
        <v>0</v>
      </c>
      <c r="GD168" s="41">
        <f t="shared" si="110"/>
        <v>0</v>
      </c>
      <c r="GE168" s="41">
        <f t="shared" si="110"/>
        <v>0</v>
      </c>
      <c r="GF168" s="41">
        <f t="shared" si="110"/>
        <v>0</v>
      </c>
      <c r="GG168" s="41">
        <f t="shared" si="110"/>
        <v>0</v>
      </c>
      <c r="GH168" s="41">
        <f t="shared" si="110"/>
        <v>0</v>
      </c>
      <c r="GI168" s="41">
        <f t="shared" si="107"/>
        <v>0</v>
      </c>
      <c r="GJ168" s="41">
        <f t="shared" si="107"/>
        <v>0</v>
      </c>
      <c r="GK168" s="41">
        <f t="shared" si="107"/>
        <v>0</v>
      </c>
      <c r="GL168" s="41">
        <f t="shared" si="107"/>
        <v>0</v>
      </c>
      <c r="GM168" s="41">
        <f t="shared" si="107"/>
        <v>0</v>
      </c>
      <c r="GN168" s="41">
        <f t="shared" si="106"/>
        <v>0</v>
      </c>
      <c r="GO168" s="41">
        <f t="shared" si="106"/>
        <v>0</v>
      </c>
      <c r="GP168" s="41">
        <f t="shared" si="106"/>
        <v>0</v>
      </c>
      <c r="GQ168" s="41">
        <f t="shared" si="106"/>
        <v>0</v>
      </c>
      <c r="GR168" s="41">
        <f t="shared" si="106"/>
        <v>0</v>
      </c>
      <c r="GS168" s="41">
        <f t="shared" si="106"/>
        <v>0</v>
      </c>
      <c r="GT168" s="41">
        <f t="shared" si="106"/>
        <v>0</v>
      </c>
      <c r="GU168" s="41">
        <f t="shared" si="106"/>
        <v>0</v>
      </c>
      <c r="GV168" s="41">
        <f t="shared" si="108"/>
        <v>0</v>
      </c>
      <c r="GW168" s="41">
        <f t="shared" si="108"/>
        <v>0</v>
      </c>
      <c r="GX168" s="41">
        <f t="shared" si="108"/>
        <v>0</v>
      </c>
      <c r="GY168" s="41">
        <f t="shared" si="108"/>
        <v>0</v>
      </c>
      <c r="GZ168" s="41">
        <f t="shared" si="108"/>
        <v>0</v>
      </c>
      <c r="HA168" s="41">
        <f t="shared" si="108"/>
        <v>0</v>
      </c>
      <c r="HB168" s="41">
        <f t="shared" si="108"/>
        <v>0</v>
      </c>
      <c r="HC168" s="41">
        <f t="shared" si="108"/>
        <v>0</v>
      </c>
      <c r="HD168" s="41">
        <f t="shared" si="108"/>
        <v>0</v>
      </c>
      <c r="HE168" s="41">
        <f t="shared" si="109"/>
        <v>0</v>
      </c>
      <c r="HF168" s="41">
        <f t="shared" si="109"/>
        <v>0</v>
      </c>
      <c r="HG168" s="41">
        <f t="shared" si="109"/>
        <v>0</v>
      </c>
      <c r="HH168" s="41">
        <f t="shared" si="91"/>
        <v>0</v>
      </c>
      <c r="HI168" s="41">
        <f t="shared" si="91"/>
        <v>0</v>
      </c>
      <c r="HJ168" s="41">
        <f t="shared" si="91"/>
        <v>0</v>
      </c>
    </row>
    <row r="169" spans="1:218" ht="14.4" x14ac:dyDescent="0.3">
      <c r="A169" s="42">
        <v>166</v>
      </c>
      <c r="B169" s="43">
        <f>'CMM4 - AUX CALC'!$FK$67</f>
        <v>0</v>
      </c>
      <c r="FL169" s="41">
        <f>$B169/(_xlfn.SINGLE(PrazoConcessao)*12-FL$3+1)</f>
        <v>0</v>
      </c>
      <c r="FM169" s="41">
        <f t="shared" si="111"/>
        <v>0</v>
      </c>
      <c r="FN169" s="41">
        <f t="shared" si="111"/>
        <v>0</v>
      </c>
      <c r="FO169" s="41">
        <f t="shared" si="101"/>
        <v>0</v>
      </c>
      <c r="FP169" s="41">
        <f t="shared" si="101"/>
        <v>0</v>
      </c>
      <c r="FQ169" s="41">
        <f t="shared" si="101"/>
        <v>0</v>
      </c>
      <c r="FR169" s="41">
        <f t="shared" si="101"/>
        <v>0</v>
      </c>
      <c r="FS169" s="41">
        <f t="shared" si="101"/>
        <v>0</v>
      </c>
      <c r="FT169" s="41">
        <f t="shared" si="101"/>
        <v>0</v>
      </c>
      <c r="FU169" s="41">
        <f t="shared" si="101"/>
        <v>0</v>
      </c>
      <c r="FV169" s="41">
        <f t="shared" si="101"/>
        <v>0</v>
      </c>
      <c r="FW169" s="41">
        <f t="shared" si="101"/>
        <v>0</v>
      </c>
      <c r="FX169" s="41">
        <f t="shared" si="101"/>
        <v>0</v>
      </c>
      <c r="FY169" s="41">
        <f t="shared" si="101"/>
        <v>0</v>
      </c>
      <c r="FZ169" s="41">
        <f t="shared" si="101"/>
        <v>0</v>
      </c>
      <c r="GA169" s="41">
        <f t="shared" si="101"/>
        <v>0</v>
      </c>
      <c r="GB169" s="41">
        <f t="shared" si="101"/>
        <v>0</v>
      </c>
      <c r="GC169" s="41">
        <f t="shared" si="101"/>
        <v>0</v>
      </c>
      <c r="GD169" s="41">
        <f t="shared" si="110"/>
        <v>0</v>
      </c>
      <c r="GE169" s="41">
        <f t="shared" si="110"/>
        <v>0</v>
      </c>
      <c r="GF169" s="41">
        <f t="shared" si="110"/>
        <v>0</v>
      </c>
      <c r="GG169" s="41">
        <f t="shared" si="110"/>
        <v>0</v>
      </c>
      <c r="GH169" s="41">
        <f t="shared" si="110"/>
        <v>0</v>
      </c>
      <c r="GI169" s="41">
        <f t="shared" si="107"/>
        <v>0</v>
      </c>
      <c r="GJ169" s="41">
        <f t="shared" si="107"/>
        <v>0</v>
      </c>
      <c r="GK169" s="41">
        <f t="shared" si="107"/>
        <v>0</v>
      </c>
      <c r="GL169" s="41">
        <f t="shared" si="107"/>
        <v>0</v>
      </c>
      <c r="GM169" s="41">
        <f t="shared" si="107"/>
        <v>0</v>
      </c>
      <c r="GN169" s="41">
        <f t="shared" si="106"/>
        <v>0</v>
      </c>
      <c r="GO169" s="41">
        <f t="shared" si="106"/>
        <v>0</v>
      </c>
      <c r="GP169" s="41">
        <f t="shared" si="106"/>
        <v>0</v>
      </c>
      <c r="GQ169" s="41">
        <f t="shared" si="106"/>
        <v>0</v>
      </c>
      <c r="GR169" s="41">
        <f t="shared" si="106"/>
        <v>0</v>
      </c>
      <c r="GS169" s="41">
        <f t="shared" si="106"/>
        <v>0</v>
      </c>
      <c r="GT169" s="41">
        <f t="shared" si="106"/>
        <v>0</v>
      </c>
      <c r="GU169" s="41">
        <f t="shared" si="106"/>
        <v>0</v>
      </c>
      <c r="GV169" s="41">
        <f t="shared" si="108"/>
        <v>0</v>
      </c>
      <c r="GW169" s="41">
        <f t="shared" si="108"/>
        <v>0</v>
      </c>
      <c r="GX169" s="41">
        <f t="shared" si="108"/>
        <v>0</v>
      </c>
      <c r="GY169" s="41">
        <f t="shared" si="108"/>
        <v>0</v>
      </c>
      <c r="GZ169" s="41">
        <f t="shared" si="108"/>
        <v>0</v>
      </c>
      <c r="HA169" s="41">
        <f t="shared" si="108"/>
        <v>0</v>
      </c>
      <c r="HB169" s="41">
        <f t="shared" si="108"/>
        <v>0</v>
      </c>
      <c r="HC169" s="41">
        <f t="shared" si="108"/>
        <v>0</v>
      </c>
      <c r="HD169" s="41">
        <f t="shared" si="108"/>
        <v>0</v>
      </c>
      <c r="HE169" s="41">
        <f t="shared" si="109"/>
        <v>0</v>
      </c>
      <c r="HF169" s="41">
        <f t="shared" si="109"/>
        <v>0</v>
      </c>
      <c r="HG169" s="41">
        <f t="shared" si="109"/>
        <v>0</v>
      </c>
      <c r="HH169" s="41">
        <f t="shared" si="109"/>
        <v>0</v>
      </c>
      <c r="HI169" s="41">
        <f t="shared" si="109"/>
        <v>0</v>
      </c>
      <c r="HJ169" s="41">
        <f t="shared" si="109"/>
        <v>0</v>
      </c>
    </row>
    <row r="170" spans="1:218" ht="14.4" x14ac:dyDescent="0.3">
      <c r="A170" s="42">
        <v>167</v>
      </c>
      <c r="B170" s="43">
        <f>'CMM4 - AUX CALC'!$FL$67</f>
        <v>0</v>
      </c>
      <c r="FM170" s="41">
        <f>$B170/(_xlfn.SINGLE(PrazoConcessao)*12-FM$3+1)</f>
        <v>0</v>
      </c>
      <c r="FN170" s="41">
        <f t="shared" si="111"/>
        <v>0</v>
      </c>
      <c r="FO170" s="41">
        <f t="shared" si="101"/>
        <v>0</v>
      </c>
      <c r="FP170" s="41">
        <f t="shared" si="101"/>
        <v>0</v>
      </c>
      <c r="FQ170" s="41">
        <f t="shared" si="101"/>
        <v>0</v>
      </c>
      <c r="FR170" s="41">
        <f t="shared" si="101"/>
        <v>0</v>
      </c>
      <c r="FS170" s="41">
        <f t="shared" si="101"/>
        <v>0</v>
      </c>
      <c r="FT170" s="41">
        <f t="shared" si="101"/>
        <v>0</v>
      </c>
      <c r="FU170" s="41">
        <f t="shared" si="101"/>
        <v>0</v>
      </c>
      <c r="FV170" s="41">
        <f t="shared" si="101"/>
        <v>0</v>
      </c>
      <c r="FW170" s="41">
        <f t="shared" si="101"/>
        <v>0</v>
      </c>
      <c r="FX170" s="41">
        <f t="shared" si="101"/>
        <v>0</v>
      </c>
      <c r="FY170" s="41">
        <f t="shared" si="101"/>
        <v>0</v>
      </c>
      <c r="FZ170" s="41">
        <f t="shared" si="101"/>
        <v>0</v>
      </c>
      <c r="GA170" s="41">
        <f t="shared" si="101"/>
        <v>0</v>
      </c>
      <c r="GB170" s="41">
        <f t="shared" si="101"/>
        <v>0</v>
      </c>
      <c r="GC170" s="41">
        <f t="shared" si="101"/>
        <v>0</v>
      </c>
      <c r="GD170" s="41">
        <f t="shared" si="110"/>
        <v>0</v>
      </c>
      <c r="GE170" s="41">
        <f t="shared" si="110"/>
        <v>0</v>
      </c>
      <c r="GF170" s="41">
        <f t="shared" si="110"/>
        <v>0</v>
      </c>
      <c r="GG170" s="41">
        <f t="shared" si="110"/>
        <v>0</v>
      </c>
      <c r="GH170" s="41">
        <f t="shared" si="110"/>
        <v>0</v>
      </c>
      <c r="GI170" s="41">
        <f t="shared" si="107"/>
        <v>0</v>
      </c>
      <c r="GJ170" s="41">
        <f t="shared" si="107"/>
        <v>0</v>
      </c>
      <c r="GK170" s="41">
        <f t="shared" si="107"/>
        <v>0</v>
      </c>
      <c r="GL170" s="41">
        <f t="shared" si="107"/>
        <v>0</v>
      </c>
      <c r="GM170" s="41">
        <f t="shared" si="107"/>
        <v>0</v>
      </c>
      <c r="GN170" s="41">
        <f t="shared" si="106"/>
        <v>0</v>
      </c>
      <c r="GO170" s="41">
        <f t="shared" si="106"/>
        <v>0</v>
      </c>
      <c r="GP170" s="41">
        <f t="shared" si="106"/>
        <v>0</v>
      </c>
      <c r="GQ170" s="41">
        <f t="shared" si="106"/>
        <v>0</v>
      </c>
      <c r="GR170" s="41">
        <f t="shared" si="106"/>
        <v>0</v>
      </c>
      <c r="GS170" s="41">
        <f t="shared" si="106"/>
        <v>0</v>
      </c>
      <c r="GT170" s="41">
        <f t="shared" si="106"/>
        <v>0</v>
      </c>
      <c r="GU170" s="41">
        <f t="shared" si="106"/>
        <v>0</v>
      </c>
      <c r="GV170" s="41">
        <f t="shared" si="108"/>
        <v>0</v>
      </c>
      <c r="GW170" s="41">
        <f t="shared" si="108"/>
        <v>0</v>
      </c>
      <c r="GX170" s="41">
        <f t="shared" si="108"/>
        <v>0</v>
      </c>
      <c r="GY170" s="41">
        <f t="shared" si="108"/>
        <v>0</v>
      </c>
      <c r="GZ170" s="41">
        <f t="shared" si="108"/>
        <v>0</v>
      </c>
      <c r="HA170" s="41">
        <f t="shared" si="108"/>
        <v>0</v>
      </c>
      <c r="HB170" s="41">
        <f t="shared" si="108"/>
        <v>0</v>
      </c>
      <c r="HC170" s="41">
        <f t="shared" si="108"/>
        <v>0</v>
      </c>
      <c r="HD170" s="41">
        <f t="shared" si="108"/>
        <v>0</v>
      </c>
      <c r="HE170" s="41">
        <f t="shared" si="109"/>
        <v>0</v>
      </c>
      <c r="HF170" s="41">
        <f t="shared" si="109"/>
        <v>0</v>
      </c>
      <c r="HG170" s="41">
        <f t="shared" si="109"/>
        <v>0</v>
      </c>
      <c r="HH170" s="41">
        <f t="shared" si="109"/>
        <v>0</v>
      </c>
      <c r="HI170" s="41">
        <f t="shared" si="109"/>
        <v>0</v>
      </c>
      <c r="HJ170" s="41">
        <f t="shared" si="109"/>
        <v>0</v>
      </c>
    </row>
    <row r="171" spans="1:218" ht="14.4" x14ac:dyDescent="0.3">
      <c r="A171" s="42">
        <v>168</v>
      </c>
      <c r="B171" s="43">
        <f>'CMM4 - AUX CALC'!$FM$67</f>
        <v>0</v>
      </c>
      <c r="FN171" s="41">
        <f>$B171/(_xlfn.SINGLE(PrazoConcessao)*12-FN$3+1)</f>
        <v>0</v>
      </c>
      <c r="FO171" s="41">
        <f t="shared" si="101"/>
        <v>0</v>
      </c>
      <c r="FP171" s="41">
        <f t="shared" si="101"/>
        <v>0</v>
      </c>
      <c r="FQ171" s="41">
        <f t="shared" si="101"/>
        <v>0</v>
      </c>
      <c r="FR171" s="41">
        <f t="shared" si="101"/>
        <v>0</v>
      </c>
      <c r="FS171" s="41">
        <f t="shared" si="101"/>
        <v>0</v>
      </c>
      <c r="FT171" s="41">
        <f t="shared" si="101"/>
        <v>0</v>
      </c>
      <c r="FU171" s="41">
        <f t="shared" si="101"/>
        <v>0</v>
      </c>
      <c r="FV171" s="41">
        <f t="shared" si="101"/>
        <v>0</v>
      </c>
      <c r="FW171" s="41">
        <f t="shared" si="101"/>
        <v>0</v>
      </c>
      <c r="FX171" s="41">
        <f t="shared" si="101"/>
        <v>0</v>
      </c>
      <c r="FY171" s="41">
        <f t="shared" si="101"/>
        <v>0</v>
      </c>
      <c r="FZ171" s="41">
        <f t="shared" si="101"/>
        <v>0</v>
      </c>
      <c r="GA171" s="41">
        <f t="shared" si="101"/>
        <v>0</v>
      </c>
      <c r="GB171" s="41">
        <f t="shared" si="101"/>
        <v>0</v>
      </c>
      <c r="GC171" s="41">
        <f t="shared" si="101"/>
        <v>0</v>
      </c>
      <c r="GD171" s="41">
        <f t="shared" si="110"/>
        <v>0</v>
      </c>
      <c r="GE171" s="41">
        <f t="shared" si="110"/>
        <v>0</v>
      </c>
      <c r="GF171" s="41">
        <f t="shared" si="110"/>
        <v>0</v>
      </c>
      <c r="GG171" s="41">
        <f t="shared" si="110"/>
        <v>0</v>
      </c>
      <c r="GH171" s="41">
        <f t="shared" si="110"/>
        <v>0</v>
      </c>
      <c r="GI171" s="41">
        <f t="shared" si="107"/>
        <v>0</v>
      </c>
      <c r="GJ171" s="41">
        <f t="shared" si="107"/>
        <v>0</v>
      </c>
      <c r="GK171" s="41">
        <f t="shared" si="107"/>
        <v>0</v>
      </c>
      <c r="GL171" s="41">
        <f t="shared" si="107"/>
        <v>0</v>
      </c>
      <c r="GM171" s="41">
        <f t="shared" si="107"/>
        <v>0</v>
      </c>
      <c r="GN171" s="41">
        <f t="shared" si="106"/>
        <v>0</v>
      </c>
      <c r="GO171" s="41">
        <f t="shared" si="106"/>
        <v>0</v>
      </c>
      <c r="GP171" s="41">
        <f t="shared" si="106"/>
        <v>0</v>
      </c>
      <c r="GQ171" s="41">
        <f t="shared" si="106"/>
        <v>0</v>
      </c>
      <c r="GR171" s="41">
        <f t="shared" si="106"/>
        <v>0</v>
      </c>
      <c r="GS171" s="41">
        <f t="shared" si="106"/>
        <v>0</v>
      </c>
      <c r="GT171" s="41">
        <f t="shared" si="106"/>
        <v>0</v>
      </c>
      <c r="GU171" s="41">
        <f t="shared" si="106"/>
        <v>0</v>
      </c>
      <c r="GV171" s="41">
        <f t="shared" si="108"/>
        <v>0</v>
      </c>
      <c r="GW171" s="41">
        <f t="shared" si="108"/>
        <v>0</v>
      </c>
      <c r="GX171" s="41">
        <f t="shared" si="108"/>
        <v>0</v>
      </c>
      <c r="GY171" s="41">
        <f t="shared" si="108"/>
        <v>0</v>
      </c>
      <c r="GZ171" s="41">
        <f t="shared" si="108"/>
        <v>0</v>
      </c>
      <c r="HA171" s="41">
        <f t="shared" si="108"/>
        <v>0</v>
      </c>
      <c r="HB171" s="41">
        <f t="shared" si="108"/>
        <v>0</v>
      </c>
      <c r="HC171" s="41">
        <f t="shared" si="108"/>
        <v>0</v>
      </c>
      <c r="HD171" s="41">
        <f t="shared" si="108"/>
        <v>0</v>
      </c>
      <c r="HE171" s="41">
        <f t="shared" si="109"/>
        <v>0</v>
      </c>
      <c r="HF171" s="41">
        <f t="shared" si="109"/>
        <v>0</v>
      </c>
      <c r="HG171" s="41">
        <f t="shared" si="109"/>
        <v>0</v>
      </c>
      <c r="HH171" s="41">
        <f t="shared" si="109"/>
        <v>0</v>
      </c>
      <c r="HI171" s="41">
        <f t="shared" si="109"/>
        <v>0</v>
      </c>
      <c r="HJ171" s="41">
        <f t="shared" si="109"/>
        <v>0</v>
      </c>
    </row>
    <row r="172" spans="1:218" ht="14.4" x14ac:dyDescent="0.3">
      <c r="A172" s="42">
        <v>169</v>
      </c>
      <c r="B172" s="43">
        <f>'CMM4 - AUX CALC'!$FN$67</f>
        <v>0</v>
      </c>
      <c r="FO172" s="41">
        <f>$B172/(_xlfn.SINGLE(PrazoConcessao)*12-FO$3+1)</f>
        <v>0</v>
      </c>
      <c r="FP172" s="41">
        <f t="shared" si="101"/>
        <v>0</v>
      </c>
      <c r="FQ172" s="41">
        <f t="shared" si="101"/>
        <v>0</v>
      </c>
      <c r="FR172" s="41">
        <f t="shared" si="101"/>
        <v>0</v>
      </c>
      <c r="FS172" s="41">
        <f t="shared" si="101"/>
        <v>0</v>
      </c>
      <c r="FT172" s="41">
        <f t="shared" si="101"/>
        <v>0</v>
      </c>
      <c r="FU172" s="41">
        <f t="shared" si="101"/>
        <v>0</v>
      </c>
      <c r="FV172" s="41">
        <f t="shared" si="101"/>
        <v>0</v>
      </c>
      <c r="FW172" s="41">
        <f t="shared" si="101"/>
        <v>0</v>
      </c>
      <c r="FX172" s="41">
        <f t="shared" si="101"/>
        <v>0</v>
      </c>
      <c r="FY172" s="41">
        <f t="shared" si="101"/>
        <v>0</v>
      </c>
      <c r="FZ172" s="41">
        <f t="shared" si="101"/>
        <v>0</v>
      </c>
      <c r="GA172" s="41">
        <f t="shared" si="101"/>
        <v>0</v>
      </c>
      <c r="GB172" s="41">
        <f t="shared" si="101"/>
        <v>0</v>
      </c>
      <c r="GC172" s="41">
        <f t="shared" si="101"/>
        <v>0</v>
      </c>
      <c r="GD172" s="41">
        <f t="shared" si="110"/>
        <v>0</v>
      </c>
      <c r="GE172" s="41">
        <f t="shared" si="110"/>
        <v>0</v>
      </c>
      <c r="GF172" s="41">
        <f t="shared" si="110"/>
        <v>0</v>
      </c>
      <c r="GG172" s="41">
        <f t="shared" si="110"/>
        <v>0</v>
      </c>
      <c r="GH172" s="41">
        <f t="shared" si="110"/>
        <v>0</v>
      </c>
      <c r="GI172" s="41">
        <f t="shared" si="107"/>
        <v>0</v>
      </c>
      <c r="GJ172" s="41">
        <f t="shared" si="107"/>
        <v>0</v>
      </c>
      <c r="GK172" s="41">
        <f t="shared" si="107"/>
        <v>0</v>
      </c>
      <c r="GL172" s="41">
        <f t="shared" si="107"/>
        <v>0</v>
      </c>
      <c r="GM172" s="41">
        <f t="shared" si="107"/>
        <v>0</v>
      </c>
      <c r="GN172" s="41">
        <f t="shared" si="106"/>
        <v>0</v>
      </c>
      <c r="GO172" s="41">
        <f t="shared" si="106"/>
        <v>0</v>
      </c>
      <c r="GP172" s="41">
        <f t="shared" si="106"/>
        <v>0</v>
      </c>
      <c r="GQ172" s="41">
        <f t="shared" si="106"/>
        <v>0</v>
      </c>
      <c r="GR172" s="41">
        <f t="shared" si="106"/>
        <v>0</v>
      </c>
      <c r="GS172" s="41">
        <f t="shared" si="106"/>
        <v>0</v>
      </c>
      <c r="GT172" s="41">
        <f t="shared" si="106"/>
        <v>0</v>
      </c>
      <c r="GU172" s="41">
        <f t="shared" si="106"/>
        <v>0</v>
      </c>
      <c r="GV172" s="41">
        <f t="shared" si="108"/>
        <v>0</v>
      </c>
      <c r="GW172" s="41">
        <f t="shared" si="108"/>
        <v>0</v>
      </c>
      <c r="GX172" s="41">
        <f t="shared" si="108"/>
        <v>0</v>
      </c>
      <c r="GY172" s="41">
        <f t="shared" si="108"/>
        <v>0</v>
      </c>
      <c r="GZ172" s="41">
        <f t="shared" si="108"/>
        <v>0</v>
      </c>
      <c r="HA172" s="41">
        <f t="shared" si="108"/>
        <v>0</v>
      </c>
      <c r="HB172" s="41">
        <f t="shared" si="108"/>
        <v>0</v>
      </c>
      <c r="HC172" s="41">
        <f t="shared" si="108"/>
        <v>0</v>
      </c>
      <c r="HD172" s="41">
        <f t="shared" si="108"/>
        <v>0</v>
      </c>
      <c r="HE172" s="41">
        <f t="shared" si="109"/>
        <v>0</v>
      </c>
      <c r="HF172" s="41">
        <f t="shared" si="109"/>
        <v>0</v>
      </c>
      <c r="HG172" s="41">
        <f t="shared" si="109"/>
        <v>0</v>
      </c>
      <c r="HH172" s="41">
        <f t="shared" si="109"/>
        <v>0</v>
      </c>
      <c r="HI172" s="41">
        <f t="shared" si="109"/>
        <v>0</v>
      </c>
      <c r="HJ172" s="41">
        <f t="shared" si="109"/>
        <v>0</v>
      </c>
    </row>
    <row r="173" spans="1:218" ht="14.4" x14ac:dyDescent="0.3">
      <c r="A173" s="42">
        <v>170</v>
      </c>
      <c r="B173" s="43">
        <f>'CMM4 - AUX CALC'!$FO$67</f>
        <v>0</v>
      </c>
      <c r="FP173" s="41">
        <f>$B173/(_xlfn.SINGLE(PrazoConcessao)*12-FP$3+1)</f>
        <v>0</v>
      </c>
      <c r="FQ173" s="41">
        <f t="shared" si="101"/>
        <v>0</v>
      </c>
      <c r="FR173" s="41">
        <f t="shared" si="101"/>
        <v>0</v>
      </c>
      <c r="FS173" s="41">
        <f t="shared" si="101"/>
        <v>0</v>
      </c>
      <c r="FT173" s="41">
        <f t="shared" si="101"/>
        <v>0</v>
      </c>
      <c r="FU173" s="41">
        <f t="shared" si="101"/>
        <v>0</v>
      </c>
      <c r="FV173" s="41">
        <f t="shared" si="101"/>
        <v>0</v>
      </c>
      <c r="FW173" s="41">
        <f t="shared" si="101"/>
        <v>0</v>
      </c>
      <c r="FX173" s="41">
        <f t="shared" si="101"/>
        <v>0</v>
      </c>
      <c r="FY173" s="41">
        <f t="shared" si="101"/>
        <v>0</v>
      </c>
      <c r="FZ173" s="41">
        <f t="shared" si="101"/>
        <v>0</v>
      </c>
      <c r="GA173" s="41">
        <f t="shared" si="101"/>
        <v>0</v>
      </c>
      <c r="GB173" s="41">
        <f t="shared" si="101"/>
        <v>0</v>
      </c>
      <c r="GC173" s="41">
        <f t="shared" si="101"/>
        <v>0</v>
      </c>
      <c r="GD173" s="41">
        <f t="shared" si="110"/>
        <v>0</v>
      </c>
      <c r="GE173" s="41">
        <f t="shared" si="110"/>
        <v>0</v>
      </c>
      <c r="GF173" s="41">
        <f t="shared" si="110"/>
        <v>0</v>
      </c>
      <c r="GG173" s="41">
        <f t="shared" si="110"/>
        <v>0</v>
      </c>
      <c r="GH173" s="41">
        <f t="shared" si="110"/>
        <v>0</v>
      </c>
      <c r="GI173" s="41">
        <f t="shared" si="107"/>
        <v>0</v>
      </c>
      <c r="GJ173" s="41">
        <f t="shared" si="107"/>
        <v>0</v>
      </c>
      <c r="GK173" s="41">
        <f t="shared" si="107"/>
        <v>0</v>
      </c>
      <c r="GL173" s="41">
        <f t="shared" si="107"/>
        <v>0</v>
      </c>
      <c r="GM173" s="41">
        <f t="shared" si="107"/>
        <v>0</v>
      </c>
      <c r="GN173" s="41">
        <f t="shared" si="106"/>
        <v>0</v>
      </c>
      <c r="GO173" s="41">
        <f t="shared" si="106"/>
        <v>0</v>
      </c>
      <c r="GP173" s="41">
        <f t="shared" si="106"/>
        <v>0</v>
      </c>
      <c r="GQ173" s="41">
        <f t="shared" si="106"/>
        <v>0</v>
      </c>
      <c r="GR173" s="41">
        <f t="shared" si="106"/>
        <v>0</v>
      </c>
      <c r="GS173" s="41">
        <f t="shared" si="106"/>
        <v>0</v>
      </c>
      <c r="GT173" s="41">
        <f t="shared" si="106"/>
        <v>0</v>
      </c>
      <c r="GU173" s="41">
        <f t="shared" si="106"/>
        <v>0</v>
      </c>
      <c r="GV173" s="41">
        <f t="shared" si="108"/>
        <v>0</v>
      </c>
      <c r="GW173" s="41">
        <f t="shared" si="108"/>
        <v>0</v>
      </c>
      <c r="GX173" s="41">
        <f t="shared" si="108"/>
        <v>0</v>
      </c>
      <c r="GY173" s="41">
        <f t="shared" si="108"/>
        <v>0</v>
      </c>
      <c r="GZ173" s="41">
        <f t="shared" si="108"/>
        <v>0</v>
      </c>
      <c r="HA173" s="41">
        <f t="shared" si="108"/>
        <v>0</v>
      </c>
      <c r="HB173" s="41">
        <f t="shared" si="108"/>
        <v>0</v>
      </c>
      <c r="HC173" s="41">
        <f t="shared" si="108"/>
        <v>0</v>
      </c>
      <c r="HD173" s="41">
        <f t="shared" si="108"/>
        <v>0</v>
      </c>
      <c r="HE173" s="41">
        <f t="shared" si="109"/>
        <v>0</v>
      </c>
      <c r="HF173" s="41">
        <f t="shared" si="109"/>
        <v>0</v>
      </c>
      <c r="HG173" s="41">
        <f t="shared" si="109"/>
        <v>0</v>
      </c>
      <c r="HH173" s="41">
        <f t="shared" si="109"/>
        <v>0</v>
      </c>
      <c r="HI173" s="41">
        <f t="shared" si="109"/>
        <v>0</v>
      </c>
      <c r="HJ173" s="41">
        <f t="shared" si="109"/>
        <v>0</v>
      </c>
    </row>
    <row r="174" spans="1:218" ht="14.4" x14ac:dyDescent="0.3">
      <c r="A174" s="42">
        <v>171</v>
      </c>
      <c r="B174" s="43">
        <f>'CMM4 - AUX CALC'!$FP$67</f>
        <v>0</v>
      </c>
      <c r="FQ174" s="41">
        <f>$B174/(_xlfn.SINGLE(PrazoConcessao)*12-FQ$3+1)</f>
        <v>0</v>
      </c>
      <c r="FR174" s="41">
        <f t="shared" si="101"/>
        <v>0</v>
      </c>
      <c r="FS174" s="41">
        <f t="shared" si="101"/>
        <v>0</v>
      </c>
      <c r="FT174" s="41">
        <f t="shared" si="101"/>
        <v>0</v>
      </c>
      <c r="FU174" s="41">
        <f t="shared" si="101"/>
        <v>0</v>
      </c>
      <c r="FV174" s="41">
        <f t="shared" si="101"/>
        <v>0</v>
      </c>
      <c r="FW174" s="41">
        <f t="shared" si="101"/>
        <v>0</v>
      </c>
      <c r="FX174" s="41">
        <f t="shared" si="101"/>
        <v>0</v>
      </c>
      <c r="FY174" s="41">
        <f t="shared" si="101"/>
        <v>0</v>
      </c>
      <c r="FZ174" s="41">
        <f t="shared" si="101"/>
        <v>0</v>
      </c>
      <c r="GA174" s="41">
        <f t="shared" si="101"/>
        <v>0</v>
      </c>
      <c r="GB174" s="41">
        <f t="shared" si="101"/>
        <v>0</v>
      </c>
      <c r="GC174" s="41">
        <f t="shared" si="101"/>
        <v>0</v>
      </c>
      <c r="GD174" s="41">
        <f t="shared" si="110"/>
        <v>0</v>
      </c>
      <c r="GE174" s="41">
        <f t="shared" si="110"/>
        <v>0</v>
      </c>
      <c r="GF174" s="41">
        <f t="shared" si="110"/>
        <v>0</v>
      </c>
      <c r="GG174" s="41">
        <f t="shared" si="110"/>
        <v>0</v>
      </c>
      <c r="GH174" s="41">
        <f t="shared" si="110"/>
        <v>0</v>
      </c>
      <c r="GI174" s="41">
        <f t="shared" si="107"/>
        <v>0</v>
      </c>
      <c r="GJ174" s="41">
        <f t="shared" si="107"/>
        <v>0</v>
      </c>
      <c r="GK174" s="41">
        <f t="shared" si="107"/>
        <v>0</v>
      </c>
      <c r="GL174" s="41">
        <f t="shared" si="107"/>
        <v>0</v>
      </c>
      <c r="GM174" s="41">
        <f t="shared" si="107"/>
        <v>0</v>
      </c>
      <c r="GN174" s="41">
        <f t="shared" si="106"/>
        <v>0</v>
      </c>
      <c r="GO174" s="41">
        <f t="shared" si="106"/>
        <v>0</v>
      </c>
      <c r="GP174" s="41">
        <f t="shared" si="106"/>
        <v>0</v>
      </c>
      <c r="GQ174" s="41">
        <f t="shared" si="106"/>
        <v>0</v>
      </c>
      <c r="GR174" s="41">
        <f t="shared" si="106"/>
        <v>0</v>
      </c>
      <c r="GS174" s="41">
        <f t="shared" si="106"/>
        <v>0</v>
      </c>
      <c r="GT174" s="41">
        <f t="shared" si="106"/>
        <v>0</v>
      </c>
      <c r="GU174" s="41">
        <f t="shared" si="106"/>
        <v>0</v>
      </c>
      <c r="GV174" s="41">
        <f t="shared" si="108"/>
        <v>0</v>
      </c>
      <c r="GW174" s="41">
        <f t="shared" si="108"/>
        <v>0</v>
      </c>
      <c r="GX174" s="41">
        <f t="shared" si="108"/>
        <v>0</v>
      </c>
      <c r="GY174" s="41">
        <f t="shared" si="108"/>
        <v>0</v>
      </c>
      <c r="GZ174" s="41">
        <f t="shared" si="108"/>
        <v>0</v>
      </c>
      <c r="HA174" s="41">
        <f t="shared" si="108"/>
        <v>0</v>
      </c>
      <c r="HB174" s="41">
        <f t="shared" si="108"/>
        <v>0</v>
      </c>
      <c r="HC174" s="41">
        <f t="shared" si="108"/>
        <v>0</v>
      </c>
      <c r="HD174" s="41">
        <f t="shared" si="108"/>
        <v>0</v>
      </c>
      <c r="HE174" s="41">
        <f t="shared" si="109"/>
        <v>0</v>
      </c>
      <c r="HF174" s="41">
        <f t="shared" si="109"/>
        <v>0</v>
      </c>
      <c r="HG174" s="41">
        <f t="shared" si="109"/>
        <v>0</v>
      </c>
      <c r="HH174" s="41">
        <f t="shared" si="109"/>
        <v>0</v>
      </c>
      <c r="HI174" s="41">
        <f t="shared" si="109"/>
        <v>0</v>
      </c>
      <c r="HJ174" s="41">
        <f t="shared" si="109"/>
        <v>0</v>
      </c>
    </row>
    <row r="175" spans="1:218" ht="14.4" x14ac:dyDescent="0.3">
      <c r="A175" s="42">
        <v>172</v>
      </c>
      <c r="B175" s="43">
        <f>'CMM4 - AUX CALC'!$FQ$67</f>
        <v>0</v>
      </c>
      <c r="FR175" s="41">
        <f>$B175/(_xlfn.SINGLE(PrazoConcessao)*12-FR$3+1)</f>
        <v>0</v>
      </c>
      <c r="FS175" s="41">
        <f t="shared" si="101"/>
        <v>0</v>
      </c>
      <c r="FT175" s="41">
        <f t="shared" si="101"/>
        <v>0</v>
      </c>
      <c r="FU175" s="41">
        <f t="shared" si="101"/>
        <v>0</v>
      </c>
      <c r="FV175" s="41">
        <f t="shared" si="101"/>
        <v>0</v>
      </c>
      <c r="FW175" s="41">
        <f t="shared" si="101"/>
        <v>0</v>
      </c>
      <c r="FX175" s="41">
        <f t="shared" si="101"/>
        <v>0</v>
      </c>
      <c r="FY175" s="41">
        <f t="shared" si="101"/>
        <v>0</v>
      </c>
      <c r="FZ175" s="41">
        <f t="shared" si="101"/>
        <v>0</v>
      </c>
      <c r="GA175" s="41">
        <f t="shared" si="101"/>
        <v>0</v>
      </c>
      <c r="GB175" s="41">
        <f t="shared" ref="GB175:GC185" si="112">GA175</f>
        <v>0</v>
      </c>
      <c r="GC175" s="41">
        <f t="shared" si="112"/>
        <v>0</v>
      </c>
      <c r="GD175" s="41">
        <f t="shared" si="110"/>
        <v>0</v>
      </c>
      <c r="GE175" s="41">
        <f t="shared" si="110"/>
        <v>0</v>
      </c>
      <c r="GF175" s="41">
        <f t="shared" si="110"/>
        <v>0</v>
      </c>
      <c r="GG175" s="41">
        <f t="shared" si="110"/>
        <v>0</v>
      </c>
      <c r="GH175" s="41">
        <f t="shared" si="110"/>
        <v>0</v>
      </c>
      <c r="GI175" s="41">
        <f t="shared" si="107"/>
        <v>0</v>
      </c>
      <c r="GJ175" s="41">
        <f t="shared" si="107"/>
        <v>0</v>
      </c>
      <c r="GK175" s="41">
        <f t="shared" si="107"/>
        <v>0</v>
      </c>
      <c r="GL175" s="41">
        <f t="shared" si="107"/>
        <v>0</v>
      </c>
      <c r="GM175" s="41">
        <f t="shared" si="107"/>
        <v>0</v>
      </c>
      <c r="GN175" s="41">
        <f t="shared" si="106"/>
        <v>0</v>
      </c>
      <c r="GO175" s="41">
        <f t="shared" si="106"/>
        <v>0</v>
      </c>
      <c r="GP175" s="41">
        <f t="shared" si="106"/>
        <v>0</v>
      </c>
      <c r="GQ175" s="41">
        <f t="shared" si="106"/>
        <v>0</v>
      </c>
      <c r="GR175" s="41">
        <f t="shared" si="106"/>
        <v>0</v>
      </c>
      <c r="GS175" s="41">
        <f t="shared" si="106"/>
        <v>0</v>
      </c>
      <c r="GT175" s="41">
        <f t="shared" si="106"/>
        <v>0</v>
      </c>
      <c r="GU175" s="41">
        <f t="shared" si="106"/>
        <v>0</v>
      </c>
      <c r="GV175" s="41">
        <f t="shared" si="108"/>
        <v>0</v>
      </c>
      <c r="GW175" s="41">
        <f t="shared" si="108"/>
        <v>0</v>
      </c>
      <c r="GX175" s="41">
        <f t="shared" si="108"/>
        <v>0</v>
      </c>
      <c r="GY175" s="41">
        <f t="shared" si="108"/>
        <v>0</v>
      </c>
      <c r="GZ175" s="41">
        <f t="shared" si="108"/>
        <v>0</v>
      </c>
      <c r="HA175" s="41">
        <f t="shared" si="108"/>
        <v>0</v>
      </c>
      <c r="HB175" s="41">
        <f t="shared" si="108"/>
        <v>0</v>
      </c>
      <c r="HC175" s="41">
        <f t="shared" si="108"/>
        <v>0</v>
      </c>
      <c r="HD175" s="41">
        <f t="shared" si="108"/>
        <v>0</v>
      </c>
      <c r="HE175" s="41">
        <f t="shared" si="109"/>
        <v>0</v>
      </c>
      <c r="HF175" s="41">
        <f t="shared" si="109"/>
        <v>0</v>
      </c>
      <c r="HG175" s="41">
        <f t="shared" si="109"/>
        <v>0</v>
      </c>
      <c r="HH175" s="41">
        <f t="shared" si="109"/>
        <v>0</v>
      </c>
      <c r="HI175" s="41">
        <f t="shared" si="109"/>
        <v>0</v>
      </c>
      <c r="HJ175" s="41">
        <f t="shared" si="109"/>
        <v>0</v>
      </c>
    </row>
    <row r="176" spans="1:218" ht="14.4" x14ac:dyDescent="0.3">
      <c r="A176" s="42">
        <v>173</v>
      </c>
      <c r="B176" s="43">
        <f>'CMM4 - AUX CALC'!$FR$67</f>
        <v>0</v>
      </c>
      <c r="FS176" s="41">
        <f>$B176/(_xlfn.SINGLE(PrazoConcessao)*12-FS$3+1)</f>
        <v>0</v>
      </c>
      <c r="FT176" s="41">
        <f t="shared" ref="FT176:GA183" si="113">FS176</f>
        <v>0</v>
      </c>
      <c r="FU176" s="41">
        <f t="shared" si="113"/>
        <v>0</v>
      </c>
      <c r="FV176" s="41">
        <f t="shared" si="113"/>
        <v>0</v>
      </c>
      <c r="FW176" s="41">
        <f t="shared" si="113"/>
        <v>0</v>
      </c>
      <c r="FX176" s="41">
        <f t="shared" si="113"/>
        <v>0</v>
      </c>
      <c r="FY176" s="41">
        <f t="shared" si="113"/>
        <v>0</v>
      </c>
      <c r="FZ176" s="41">
        <f t="shared" si="113"/>
        <v>0</v>
      </c>
      <c r="GA176" s="41">
        <f t="shared" si="113"/>
        <v>0</v>
      </c>
      <c r="GB176" s="41">
        <f t="shared" si="112"/>
        <v>0</v>
      </c>
      <c r="GC176" s="41">
        <f t="shared" si="112"/>
        <v>0</v>
      </c>
      <c r="GD176" s="41">
        <f t="shared" si="110"/>
        <v>0</v>
      </c>
      <c r="GE176" s="41">
        <f t="shared" si="110"/>
        <v>0</v>
      </c>
      <c r="GF176" s="41">
        <f t="shared" si="110"/>
        <v>0</v>
      </c>
      <c r="GG176" s="41">
        <f t="shared" si="110"/>
        <v>0</v>
      </c>
      <c r="GH176" s="41">
        <f t="shared" si="110"/>
        <v>0</v>
      </c>
      <c r="GI176" s="41">
        <f t="shared" si="107"/>
        <v>0</v>
      </c>
      <c r="GJ176" s="41">
        <f t="shared" si="107"/>
        <v>0</v>
      </c>
      <c r="GK176" s="41">
        <f t="shared" si="107"/>
        <v>0</v>
      </c>
      <c r="GL176" s="41">
        <f t="shared" si="107"/>
        <v>0</v>
      </c>
      <c r="GM176" s="41">
        <f t="shared" si="107"/>
        <v>0</v>
      </c>
      <c r="GN176" s="41">
        <f t="shared" si="106"/>
        <v>0</v>
      </c>
      <c r="GO176" s="41">
        <f t="shared" si="106"/>
        <v>0</v>
      </c>
      <c r="GP176" s="41">
        <f t="shared" si="106"/>
        <v>0</v>
      </c>
      <c r="GQ176" s="41">
        <f t="shared" si="106"/>
        <v>0</v>
      </c>
      <c r="GR176" s="41">
        <f t="shared" si="106"/>
        <v>0</v>
      </c>
      <c r="GS176" s="41">
        <f t="shared" si="106"/>
        <v>0</v>
      </c>
      <c r="GT176" s="41">
        <f t="shared" si="106"/>
        <v>0</v>
      </c>
      <c r="GU176" s="41">
        <f t="shared" si="106"/>
        <v>0</v>
      </c>
      <c r="GV176" s="41">
        <f t="shared" si="108"/>
        <v>0</v>
      </c>
      <c r="GW176" s="41">
        <f t="shared" si="108"/>
        <v>0</v>
      </c>
      <c r="GX176" s="41">
        <f t="shared" si="108"/>
        <v>0</v>
      </c>
      <c r="GY176" s="41">
        <f t="shared" si="108"/>
        <v>0</v>
      </c>
      <c r="GZ176" s="41">
        <f t="shared" si="108"/>
        <v>0</v>
      </c>
      <c r="HA176" s="41">
        <f t="shared" si="108"/>
        <v>0</v>
      </c>
      <c r="HB176" s="41">
        <f t="shared" si="108"/>
        <v>0</v>
      </c>
      <c r="HC176" s="41">
        <f t="shared" si="108"/>
        <v>0</v>
      </c>
      <c r="HD176" s="41">
        <f t="shared" si="108"/>
        <v>0</v>
      </c>
      <c r="HE176" s="41">
        <f t="shared" si="109"/>
        <v>0</v>
      </c>
      <c r="HF176" s="41">
        <f t="shared" si="109"/>
        <v>0</v>
      </c>
      <c r="HG176" s="41">
        <f t="shared" si="109"/>
        <v>0</v>
      </c>
      <c r="HH176" s="41">
        <f t="shared" si="109"/>
        <v>0</v>
      </c>
      <c r="HI176" s="41">
        <f t="shared" si="109"/>
        <v>0</v>
      </c>
      <c r="HJ176" s="41">
        <f t="shared" si="109"/>
        <v>0</v>
      </c>
    </row>
    <row r="177" spans="1:218" ht="14.4" x14ac:dyDescent="0.3">
      <c r="A177" s="42">
        <v>174</v>
      </c>
      <c r="B177" s="43">
        <f>'CMM4 - AUX CALC'!$FS$67</f>
        <v>0</v>
      </c>
      <c r="FT177" s="41">
        <f>$B177/(_xlfn.SINGLE(PrazoConcessao)*12-FT$3+1)</f>
        <v>0</v>
      </c>
      <c r="FU177" s="41">
        <f t="shared" si="113"/>
        <v>0</v>
      </c>
      <c r="FV177" s="41">
        <f t="shared" si="113"/>
        <v>0</v>
      </c>
      <c r="FW177" s="41">
        <f t="shared" si="113"/>
        <v>0</v>
      </c>
      <c r="FX177" s="41">
        <f t="shared" si="113"/>
        <v>0</v>
      </c>
      <c r="FY177" s="41">
        <f t="shared" si="113"/>
        <v>0</v>
      </c>
      <c r="FZ177" s="41">
        <f t="shared" si="113"/>
        <v>0</v>
      </c>
      <c r="GA177" s="41">
        <f t="shared" si="113"/>
        <v>0</v>
      </c>
      <c r="GB177" s="41">
        <f t="shared" si="112"/>
        <v>0</v>
      </c>
      <c r="GC177" s="41">
        <f t="shared" si="112"/>
        <v>0</v>
      </c>
      <c r="GD177" s="41">
        <f t="shared" si="110"/>
        <v>0</v>
      </c>
      <c r="GE177" s="41">
        <f t="shared" si="110"/>
        <v>0</v>
      </c>
      <c r="GF177" s="41">
        <f t="shared" si="110"/>
        <v>0</v>
      </c>
      <c r="GG177" s="41">
        <f t="shared" si="110"/>
        <v>0</v>
      </c>
      <c r="GH177" s="41">
        <f t="shared" si="110"/>
        <v>0</v>
      </c>
      <c r="GI177" s="41">
        <f t="shared" si="107"/>
        <v>0</v>
      </c>
      <c r="GJ177" s="41">
        <f t="shared" si="107"/>
        <v>0</v>
      </c>
      <c r="GK177" s="41">
        <f t="shared" si="107"/>
        <v>0</v>
      </c>
      <c r="GL177" s="41">
        <f t="shared" si="107"/>
        <v>0</v>
      </c>
      <c r="GM177" s="41">
        <f t="shared" si="107"/>
        <v>0</v>
      </c>
      <c r="GN177" s="41">
        <f t="shared" si="106"/>
        <v>0</v>
      </c>
      <c r="GO177" s="41">
        <f t="shared" si="106"/>
        <v>0</v>
      </c>
      <c r="GP177" s="41">
        <f t="shared" si="106"/>
        <v>0</v>
      </c>
      <c r="GQ177" s="41">
        <f t="shared" si="106"/>
        <v>0</v>
      </c>
      <c r="GR177" s="41">
        <f t="shared" si="106"/>
        <v>0</v>
      </c>
      <c r="GS177" s="41">
        <f t="shared" si="106"/>
        <v>0</v>
      </c>
      <c r="GT177" s="41">
        <f t="shared" si="106"/>
        <v>0</v>
      </c>
      <c r="GU177" s="41">
        <f t="shared" si="106"/>
        <v>0</v>
      </c>
      <c r="GV177" s="41">
        <f t="shared" si="108"/>
        <v>0</v>
      </c>
      <c r="GW177" s="41">
        <f t="shared" si="108"/>
        <v>0</v>
      </c>
      <c r="GX177" s="41">
        <f t="shared" si="108"/>
        <v>0</v>
      </c>
      <c r="GY177" s="41">
        <f t="shared" si="108"/>
        <v>0</v>
      </c>
      <c r="GZ177" s="41">
        <f t="shared" si="108"/>
        <v>0</v>
      </c>
      <c r="HA177" s="41">
        <f t="shared" si="108"/>
        <v>0</v>
      </c>
      <c r="HB177" s="41">
        <f t="shared" si="108"/>
        <v>0</v>
      </c>
      <c r="HC177" s="41">
        <f t="shared" si="108"/>
        <v>0</v>
      </c>
      <c r="HD177" s="41">
        <f t="shared" si="108"/>
        <v>0</v>
      </c>
      <c r="HE177" s="41">
        <f t="shared" si="109"/>
        <v>0</v>
      </c>
      <c r="HF177" s="41">
        <f t="shared" si="109"/>
        <v>0</v>
      </c>
      <c r="HG177" s="41">
        <f t="shared" si="109"/>
        <v>0</v>
      </c>
      <c r="HH177" s="41">
        <f t="shared" si="109"/>
        <v>0</v>
      </c>
      <c r="HI177" s="41">
        <f t="shared" si="109"/>
        <v>0</v>
      </c>
      <c r="HJ177" s="41">
        <f t="shared" si="109"/>
        <v>0</v>
      </c>
    </row>
    <row r="178" spans="1:218" ht="14.4" x14ac:dyDescent="0.3">
      <c r="A178" s="42">
        <v>175</v>
      </c>
      <c r="B178" s="43">
        <f>'CMM4 - AUX CALC'!$FT$67</f>
        <v>0</v>
      </c>
      <c r="FU178" s="41">
        <f>$B178/(_xlfn.SINGLE(PrazoConcessao)*12-FU$3+1)</f>
        <v>0</v>
      </c>
      <c r="FV178" s="41">
        <f t="shared" si="113"/>
        <v>0</v>
      </c>
      <c r="FW178" s="41">
        <f t="shared" si="113"/>
        <v>0</v>
      </c>
      <c r="FX178" s="41">
        <f t="shared" si="113"/>
        <v>0</v>
      </c>
      <c r="FY178" s="41">
        <f t="shared" si="113"/>
        <v>0</v>
      </c>
      <c r="FZ178" s="41">
        <f t="shared" si="113"/>
        <v>0</v>
      </c>
      <c r="GA178" s="41">
        <f t="shared" si="113"/>
        <v>0</v>
      </c>
      <c r="GB178" s="41">
        <f t="shared" si="112"/>
        <v>0</v>
      </c>
      <c r="GC178" s="41">
        <f t="shared" si="112"/>
        <v>0</v>
      </c>
      <c r="GD178" s="41">
        <f t="shared" si="110"/>
        <v>0</v>
      </c>
      <c r="GE178" s="41">
        <f t="shared" si="110"/>
        <v>0</v>
      </c>
      <c r="GF178" s="41">
        <f t="shared" si="110"/>
        <v>0</v>
      </c>
      <c r="GG178" s="41">
        <f t="shared" si="110"/>
        <v>0</v>
      </c>
      <c r="GH178" s="41">
        <f t="shared" si="110"/>
        <v>0</v>
      </c>
      <c r="GI178" s="41">
        <f t="shared" si="107"/>
        <v>0</v>
      </c>
      <c r="GJ178" s="41">
        <f t="shared" si="107"/>
        <v>0</v>
      </c>
      <c r="GK178" s="41">
        <f t="shared" si="107"/>
        <v>0</v>
      </c>
      <c r="GL178" s="41">
        <f t="shared" si="107"/>
        <v>0</v>
      </c>
      <c r="GM178" s="41">
        <f t="shared" si="107"/>
        <v>0</v>
      </c>
      <c r="GN178" s="41">
        <f t="shared" si="106"/>
        <v>0</v>
      </c>
      <c r="GO178" s="41">
        <f t="shared" si="106"/>
        <v>0</v>
      </c>
      <c r="GP178" s="41">
        <f t="shared" si="106"/>
        <v>0</v>
      </c>
      <c r="GQ178" s="41">
        <f t="shared" si="106"/>
        <v>0</v>
      </c>
      <c r="GR178" s="41">
        <f t="shared" si="106"/>
        <v>0</v>
      </c>
      <c r="GS178" s="41">
        <f t="shared" si="106"/>
        <v>0</v>
      </c>
      <c r="GT178" s="41">
        <f t="shared" si="106"/>
        <v>0</v>
      </c>
      <c r="GU178" s="41">
        <f t="shared" si="106"/>
        <v>0</v>
      </c>
      <c r="GV178" s="41">
        <f t="shared" si="108"/>
        <v>0</v>
      </c>
      <c r="GW178" s="41">
        <f t="shared" si="108"/>
        <v>0</v>
      </c>
      <c r="GX178" s="41">
        <f t="shared" si="108"/>
        <v>0</v>
      </c>
      <c r="GY178" s="41">
        <f t="shared" si="108"/>
        <v>0</v>
      </c>
      <c r="GZ178" s="41">
        <f t="shared" si="108"/>
        <v>0</v>
      </c>
      <c r="HA178" s="41">
        <f t="shared" si="108"/>
        <v>0</v>
      </c>
      <c r="HB178" s="41">
        <f t="shared" si="108"/>
        <v>0</v>
      </c>
      <c r="HC178" s="41">
        <f t="shared" si="108"/>
        <v>0</v>
      </c>
      <c r="HD178" s="41">
        <f t="shared" si="108"/>
        <v>0</v>
      </c>
      <c r="HE178" s="41">
        <f t="shared" si="109"/>
        <v>0</v>
      </c>
      <c r="HF178" s="41">
        <f t="shared" si="109"/>
        <v>0</v>
      </c>
      <c r="HG178" s="41">
        <f t="shared" si="109"/>
        <v>0</v>
      </c>
      <c r="HH178" s="41">
        <f t="shared" si="109"/>
        <v>0</v>
      </c>
      <c r="HI178" s="41">
        <f t="shared" si="109"/>
        <v>0</v>
      </c>
      <c r="HJ178" s="41">
        <f t="shared" si="109"/>
        <v>0</v>
      </c>
    </row>
    <row r="179" spans="1:218" ht="14.4" x14ac:dyDescent="0.3">
      <c r="A179" s="42">
        <v>176</v>
      </c>
      <c r="B179" s="43">
        <f>'CMM4 - AUX CALC'!$FU$67</f>
        <v>0</v>
      </c>
      <c r="FV179" s="41">
        <f>$B179/(_xlfn.SINGLE(PrazoConcessao)*12-FV$3+1)</f>
        <v>0</v>
      </c>
      <c r="FW179" s="41">
        <f t="shared" si="113"/>
        <v>0</v>
      </c>
      <c r="FX179" s="41">
        <f t="shared" si="113"/>
        <v>0</v>
      </c>
      <c r="FY179" s="41">
        <f t="shared" si="113"/>
        <v>0</v>
      </c>
      <c r="FZ179" s="41">
        <f t="shared" si="113"/>
        <v>0</v>
      </c>
      <c r="GA179" s="41">
        <f t="shared" si="113"/>
        <v>0</v>
      </c>
      <c r="GB179" s="41">
        <f t="shared" si="112"/>
        <v>0</v>
      </c>
      <c r="GC179" s="41">
        <f t="shared" si="112"/>
        <v>0</v>
      </c>
      <c r="GD179" s="41">
        <f t="shared" si="110"/>
        <v>0</v>
      </c>
      <c r="GE179" s="41">
        <f t="shared" si="110"/>
        <v>0</v>
      </c>
      <c r="GF179" s="41">
        <f t="shared" si="110"/>
        <v>0</v>
      </c>
      <c r="GG179" s="41">
        <f t="shared" si="110"/>
        <v>0</v>
      </c>
      <c r="GH179" s="41">
        <f t="shared" si="110"/>
        <v>0</v>
      </c>
      <c r="GI179" s="41">
        <f t="shared" si="107"/>
        <v>0</v>
      </c>
      <c r="GJ179" s="41">
        <f t="shared" si="107"/>
        <v>0</v>
      </c>
      <c r="GK179" s="41">
        <f t="shared" si="107"/>
        <v>0</v>
      </c>
      <c r="GL179" s="41">
        <f t="shared" si="107"/>
        <v>0</v>
      </c>
      <c r="GM179" s="41">
        <f t="shared" si="107"/>
        <v>0</v>
      </c>
      <c r="GN179" s="41">
        <f t="shared" si="106"/>
        <v>0</v>
      </c>
      <c r="GO179" s="41">
        <f t="shared" si="106"/>
        <v>0</v>
      </c>
      <c r="GP179" s="41">
        <f t="shared" si="106"/>
        <v>0</v>
      </c>
      <c r="GQ179" s="41">
        <f t="shared" si="106"/>
        <v>0</v>
      </c>
      <c r="GR179" s="41">
        <f t="shared" si="106"/>
        <v>0</v>
      </c>
      <c r="GS179" s="41">
        <f t="shared" si="106"/>
        <v>0</v>
      </c>
      <c r="GT179" s="41">
        <f t="shared" si="106"/>
        <v>0</v>
      </c>
      <c r="GU179" s="41">
        <f t="shared" si="106"/>
        <v>0</v>
      </c>
      <c r="GV179" s="41">
        <f t="shared" si="108"/>
        <v>0</v>
      </c>
      <c r="GW179" s="41">
        <f t="shared" si="108"/>
        <v>0</v>
      </c>
      <c r="GX179" s="41">
        <f t="shared" si="108"/>
        <v>0</v>
      </c>
      <c r="GY179" s="41">
        <f t="shared" si="108"/>
        <v>0</v>
      </c>
      <c r="GZ179" s="41">
        <f t="shared" si="108"/>
        <v>0</v>
      </c>
      <c r="HA179" s="41">
        <f t="shared" si="108"/>
        <v>0</v>
      </c>
      <c r="HB179" s="41">
        <f t="shared" si="108"/>
        <v>0</v>
      </c>
      <c r="HC179" s="41">
        <f t="shared" si="108"/>
        <v>0</v>
      </c>
      <c r="HD179" s="41">
        <f t="shared" si="108"/>
        <v>0</v>
      </c>
      <c r="HE179" s="41">
        <f t="shared" si="109"/>
        <v>0</v>
      </c>
      <c r="HF179" s="41">
        <f t="shared" si="109"/>
        <v>0</v>
      </c>
      <c r="HG179" s="41">
        <f t="shared" si="109"/>
        <v>0</v>
      </c>
      <c r="HH179" s="41">
        <f t="shared" si="109"/>
        <v>0</v>
      </c>
      <c r="HI179" s="41">
        <f t="shared" si="109"/>
        <v>0</v>
      </c>
      <c r="HJ179" s="41">
        <f t="shared" si="109"/>
        <v>0</v>
      </c>
    </row>
    <row r="180" spans="1:218" ht="14.4" x14ac:dyDescent="0.3">
      <c r="A180" s="42">
        <v>177</v>
      </c>
      <c r="B180" s="43">
        <f>'CMM4 - AUX CALC'!$FV$67</f>
        <v>0</v>
      </c>
      <c r="FW180" s="41">
        <f>$B180/(_xlfn.SINGLE(PrazoConcessao)*12-FW$3+1)</f>
        <v>0</v>
      </c>
      <c r="FX180" s="41">
        <f t="shared" si="113"/>
        <v>0</v>
      </c>
      <c r="FY180" s="41">
        <f t="shared" si="113"/>
        <v>0</v>
      </c>
      <c r="FZ180" s="41">
        <f t="shared" si="113"/>
        <v>0</v>
      </c>
      <c r="GA180" s="41">
        <f t="shared" si="113"/>
        <v>0</v>
      </c>
      <c r="GB180" s="41">
        <f t="shared" si="112"/>
        <v>0</v>
      </c>
      <c r="GC180" s="41">
        <f t="shared" si="112"/>
        <v>0</v>
      </c>
      <c r="GD180" s="41">
        <f t="shared" si="110"/>
        <v>0</v>
      </c>
      <c r="GE180" s="41">
        <f t="shared" si="110"/>
        <v>0</v>
      </c>
      <c r="GF180" s="41">
        <f t="shared" si="110"/>
        <v>0</v>
      </c>
      <c r="GG180" s="41">
        <f t="shared" si="110"/>
        <v>0</v>
      </c>
      <c r="GH180" s="41">
        <f t="shared" si="110"/>
        <v>0</v>
      </c>
      <c r="GI180" s="41">
        <f t="shared" si="107"/>
        <v>0</v>
      </c>
      <c r="GJ180" s="41">
        <f t="shared" si="107"/>
        <v>0</v>
      </c>
      <c r="GK180" s="41">
        <f t="shared" si="107"/>
        <v>0</v>
      </c>
      <c r="GL180" s="41">
        <f t="shared" si="107"/>
        <v>0</v>
      </c>
      <c r="GM180" s="41">
        <f t="shared" si="107"/>
        <v>0</v>
      </c>
      <c r="GN180" s="41">
        <f t="shared" si="106"/>
        <v>0</v>
      </c>
      <c r="GO180" s="41">
        <f t="shared" si="106"/>
        <v>0</v>
      </c>
      <c r="GP180" s="41">
        <f t="shared" si="106"/>
        <v>0</v>
      </c>
      <c r="GQ180" s="41">
        <f t="shared" si="106"/>
        <v>0</v>
      </c>
      <c r="GR180" s="41">
        <f t="shared" si="106"/>
        <v>0</v>
      </c>
      <c r="GS180" s="41">
        <f t="shared" si="106"/>
        <v>0</v>
      </c>
      <c r="GT180" s="41">
        <f t="shared" si="106"/>
        <v>0</v>
      </c>
      <c r="GU180" s="41">
        <f t="shared" si="106"/>
        <v>0</v>
      </c>
      <c r="GV180" s="41">
        <f t="shared" si="108"/>
        <v>0</v>
      </c>
      <c r="GW180" s="41">
        <f t="shared" si="108"/>
        <v>0</v>
      </c>
      <c r="GX180" s="41">
        <f t="shared" si="108"/>
        <v>0</v>
      </c>
      <c r="GY180" s="41">
        <f t="shared" si="108"/>
        <v>0</v>
      </c>
      <c r="GZ180" s="41">
        <f t="shared" si="108"/>
        <v>0</v>
      </c>
      <c r="HA180" s="41">
        <f t="shared" si="108"/>
        <v>0</v>
      </c>
      <c r="HB180" s="41">
        <f t="shared" si="108"/>
        <v>0</v>
      </c>
      <c r="HC180" s="41">
        <f t="shared" si="108"/>
        <v>0</v>
      </c>
      <c r="HD180" s="41">
        <f t="shared" si="108"/>
        <v>0</v>
      </c>
      <c r="HE180" s="41">
        <f t="shared" si="109"/>
        <v>0</v>
      </c>
      <c r="HF180" s="41">
        <f t="shared" si="109"/>
        <v>0</v>
      </c>
      <c r="HG180" s="41">
        <f t="shared" si="109"/>
        <v>0</v>
      </c>
      <c r="HH180" s="41">
        <f t="shared" si="109"/>
        <v>0</v>
      </c>
      <c r="HI180" s="41">
        <f t="shared" si="109"/>
        <v>0</v>
      </c>
      <c r="HJ180" s="41">
        <f t="shared" si="109"/>
        <v>0</v>
      </c>
    </row>
    <row r="181" spans="1:218" ht="14.4" x14ac:dyDescent="0.3">
      <c r="A181" s="42">
        <v>178</v>
      </c>
      <c r="B181" s="43">
        <f>'CMM4 - AUX CALC'!$FW$67</f>
        <v>0</v>
      </c>
      <c r="FX181" s="41">
        <f>$B181/(_xlfn.SINGLE(PrazoConcessao)*12-FX$3+1)</f>
        <v>0</v>
      </c>
      <c r="FY181" s="41">
        <f t="shared" si="113"/>
        <v>0</v>
      </c>
      <c r="FZ181" s="41">
        <f t="shared" si="113"/>
        <v>0</v>
      </c>
      <c r="GA181" s="41">
        <f t="shared" si="113"/>
        <v>0</v>
      </c>
      <c r="GB181" s="41">
        <f t="shared" si="112"/>
        <v>0</v>
      </c>
      <c r="GC181" s="41">
        <f t="shared" si="112"/>
        <v>0</v>
      </c>
      <c r="GD181" s="41">
        <f t="shared" si="110"/>
        <v>0</v>
      </c>
      <c r="GE181" s="41">
        <f t="shared" si="110"/>
        <v>0</v>
      </c>
      <c r="GF181" s="41">
        <f t="shared" si="110"/>
        <v>0</v>
      </c>
      <c r="GG181" s="41">
        <f t="shared" si="110"/>
        <v>0</v>
      </c>
      <c r="GH181" s="41">
        <f t="shared" si="110"/>
        <v>0</v>
      </c>
      <c r="GI181" s="41">
        <f t="shared" si="107"/>
        <v>0</v>
      </c>
      <c r="GJ181" s="41">
        <f t="shared" si="107"/>
        <v>0</v>
      </c>
      <c r="GK181" s="41">
        <f t="shared" si="107"/>
        <v>0</v>
      </c>
      <c r="GL181" s="41">
        <f t="shared" si="107"/>
        <v>0</v>
      </c>
      <c r="GM181" s="41">
        <f t="shared" si="107"/>
        <v>0</v>
      </c>
      <c r="GN181" s="41">
        <f t="shared" si="106"/>
        <v>0</v>
      </c>
      <c r="GO181" s="41">
        <f t="shared" si="106"/>
        <v>0</v>
      </c>
      <c r="GP181" s="41">
        <f t="shared" si="106"/>
        <v>0</v>
      </c>
      <c r="GQ181" s="41">
        <f t="shared" si="106"/>
        <v>0</v>
      </c>
      <c r="GR181" s="41">
        <f t="shared" si="106"/>
        <v>0</v>
      </c>
      <c r="GS181" s="41">
        <f t="shared" si="106"/>
        <v>0</v>
      </c>
      <c r="GT181" s="41">
        <f t="shared" si="106"/>
        <v>0</v>
      </c>
      <c r="GU181" s="41">
        <f t="shared" si="106"/>
        <v>0</v>
      </c>
      <c r="GV181" s="41">
        <f t="shared" si="108"/>
        <v>0</v>
      </c>
      <c r="GW181" s="41">
        <f t="shared" si="108"/>
        <v>0</v>
      </c>
      <c r="GX181" s="41">
        <f t="shared" si="108"/>
        <v>0</v>
      </c>
      <c r="GY181" s="41">
        <f t="shared" si="108"/>
        <v>0</v>
      </c>
      <c r="GZ181" s="41">
        <f t="shared" si="108"/>
        <v>0</v>
      </c>
      <c r="HA181" s="41">
        <f t="shared" si="108"/>
        <v>0</v>
      </c>
      <c r="HB181" s="41">
        <f t="shared" si="108"/>
        <v>0</v>
      </c>
      <c r="HC181" s="41">
        <f t="shared" si="108"/>
        <v>0</v>
      </c>
      <c r="HD181" s="41">
        <f t="shared" si="108"/>
        <v>0</v>
      </c>
      <c r="HE181" s="41">
        <f t="shared" si="109"/>
        <v>0</v>
      </c>
      <c r="HF181" s="41">
        <f t="shared" si="109"/>
        <v>0</v>
      </c>
      <c r="HG181" s="41">
        <f t="shared" si="109"/>
        <v>0</v>
      </c>
      <c r="HH181" s="41">
        <f t="shared" si="109"/>
        <v>0</v>
      </c>
      <c r="HI181" s="41">
        <f t="shared" si="109"/>
        <v>0</v>
      </c>
      <c r="HJ181" s="41">
        <f t="shared" si="109"/>
        <v>0</v>
      </c>
    </row>
    <row r="182" spans="1:218" ht="14.4" x14ac:dyDescent="0.3">
      <c r="A182" s="42">
        <v>179</v>
      </c>
      <c r="B182" s="43">
        <f>'CMM4 - AUX CALC'!$FX$67</f>
        <v>0</v>
      </c>
      <c r="FY182" s="41">
        <f>$B182/(_xlfn.SINGLE(PrazoConcessao)*12-FY$3+1)</f>
        <v>0</v>
      </c>
      <c r="FZ182" s="41">
        <f t="shared" si="113"/>
        <v>0</v>
      </c>
      <c r="GA182" s="41">
        <f t="shared" si="113"/>
        <v>0</v>
      </c>
      <c r="GB182" s="41">
        <f t="shared" si="112"/>
        <v>0</v>
      </c>
      <c r="GC182" s="41">
        <f t="shared" si="112"/>
        <v>0</v>
      </c>
      <c r="GD182" s="41">
        <f t="shared" si="110"/>
        <v>0</v>
      </c>
      <c r="GE182" s="41">
        <f t="shared" si="110"/>
        <v>0</v>
      </c>
      <c r="GF182" s="41">
        <f t="shared" si="110"/>
        <v>0</v>
      </c>
      <c r="GG182" s="41">
        <f t="shared" si="110"/>
        <v>0</v>
      </c>
      <c r="GH182" s="41">
        <f t="shared" si="110"/>
        <v>0</v>
      </c>
      <c r="GI182" s="41">
        <f t="shared" si="107"/>
        <v>0</v>
      </c>
      <c r="GJ182" s="41">
        <f t="shared" si="107"/>
        <v>0</v>
      </c>
      <c r="GK182" s="41">
        <f t="shared" si="107"/>
        <v>0</v>
      </c>
      <c r="GL182" s="41">
        <f t="shared" si="107"/>
        <v>0</v>
      </c>
      <c r="GM182" s="41">
        <f t="shared" si="107"/>
        <v>0</v>
      </c>
      <c r="GN182" s="41">
        <f t="shared" si="106"/>
        <v>0</v>
      </c>
      <c r="GO182" s="41">
        <f t="shared" si="106"/>
        <v>0</v>
      </c>
      <c r="GP182" s="41">
        <f t="shared" si="106"/>
        <v>0</v>
      </c>
      <c r="GQ182" s="41">
        <f t="shared" si="106"/>
        <v>0</v>
      </c>
      <c r="GR182" s="41">
        <f t="shared" si="106"/>
        <v>0</v>
      </c>
      <c r="GS182" s="41">
        <f t="shared" si="106"/>
        <v>0</v>
      </c>
      <c r="GT182" s="41">
        <f t="shared" si="106"/>
        <v>0</v>
      </c>
      <c r="GU182" s="41">
        <f t="shared" si="106"/>
        <v>0</v>
      </c>
      <c r="GV182" s="41">
        <f t="shared" si="108"/>
        <v>0</v>
      </c>
      <c r="GW182" s="41">
        <f t="shared" si="108"/>
        <v>0</v>
      </c>
      <c r="GX182" s="41">
        <f t="shared" si="108"/>
        <v>0</v>
      </c>
      <c r="GY182" s="41">
        <f t="shared" si="108"/>
        <v>0</v>
      </c>
      <c r="GZ182" s="41">
        <f t="shared" si="108"/>
        <v>0</v>
      </c>
      <c r="HA182" s="41">
        <f t="shared" si="108"/>
        <v>0</v>
      </c>
      <c r="HB182" s="41">
        <f t="shared" si="108"/>
        <v>0</v>
      </c>
      <c r="HC182" s="41">
        <f t="shared" si="108"/>
        <v>0</v>
      </c>
      <c r="HD182" s="41">
        <f t="shared" si="108"/>
        <v>0</v>
      </c>
      <c r="HE182" s="41">
        <f t="shared" si="109"/>
        <v>0</v>
      </c>
      <c r="HF182" s="41">
        <f t="shared" si="109"/>
        <v>0</v>
      </c>
      <c r="HG182" s="41">
        <f t="shared" si="109"/>
        <v>0</v>
      </c>
      <c r="HH182" s="41">
        <f t="shared" si="109"/>
        <v>0</v>
      </c>
      <c r="HI182" s="41">
        <f t="shared" si="109"/>
        <v>0</v>
      </c>
      <c r="HJ182" s="41">
        <f t="shared" si="109"/>
        <v>0</v>
      </c>
    </row>
    <row r="183" spans="1:218" ht="14.4" x14ac:dyDescent="0.3">
      <c r="A183" s="42">
        <v>180</v>
      </c>
      <c r="B183" s="43">
        <f>'CMM4 - AUX CALC'!$FY$67</f>
        <v>0</v>
      </c>
      <c r="FZ183" s="41">
        <f>$B183/(_xlfn.SINGLE(PrazoConcessao)*12-FZ$3+1)</f>
        <v>0</v>
      </c>
      <c r="GA183" s="41">
        <f t="shared" si="113"/>
        <v>0</v>
      </c>
      <c r="GB183" s="41">
        <f t="shared" si="112"/>
        <v>0</v>
      </c>
      <c r="GC183" s="41">
        <f t="shared" si="112"/>
        <v>0</v>
      </c>
      <c r="GD183" s="41">
        <f t="shared" si="110"/>
        <v>0</v>
      </c>
      <c r="GE183" s="41">
        <f t="shared" si="110"/>
        <v>0</v>
      </c>
      <c r="GF183" s="41">
        <f t="shared" si="110"/>
        <v>0</v>
      </c>
      <c r="GG183" s="41">
        <f t="shared" si="110"/>
        <v>0</v>
      </c>
      <c r="GH183" s="41">
        <f t="shared" si="110"/>
        <v>0</v>
      </c>
      <c r="GI183" s="41">
        <f t="shared" si="107"/>
        <v>0</v>
      </c>
      <c r="GJ183" s="41">
        <f t="shared" si="107"/>
        <v>0</v>
      </c>
      <c r="GK183" s="41">
        <f t="shared" si="107"/>
        <v>0</v>
      </c>
      <c r="GL183" s="41">
        <f t="shared" si="107"/>
        <v>0</v>
      </c>
      <c r="GM183" s="41">
        <f t="shared" si="107"/>
        <v>0</v>
      </c>
      <c r="GN183" s="41">
        <f t="shared" si="106"/>
        <v>0</v>
      </c>
      <c r="GO183" s="41">
        <f t="shared" si="106"/>
        <v>0</v>
      </c>
      <c r="GP183" s="41">
        <f t="shared" si="106"/>
        <v>0</v>
      </c>
      <c r="GQ183" s="41">
        <f t="shared" si="106"/>
        <v>0</v>
      </c>
      <c r="GR183" s="41">
        <f t="shared" si="106"/>
        <v>0</v>
      </c>
      <c r="GS183" s="41">
        <f t="shared" si="106"/>
        <v>0</v>
      </c>
      <c r="GT183" s="41">
        <f t="shared" si="106"/>
        <v>0</v>
      </c>
      <c r="GU183" s="41">
        <f t="shared" si="106"/>
        <v>0</v>
      </c>
      <c r="GV183" s="41">
        <f t="shared" si="108"/>
        <v>0</v>
      </c>
      <c r="GW183" s="41">
        <f t="shared" si="108"/>
        <v>0</v>
      </c>
      <c r="GX183" s="41">
        <f t="shared" si="108"/>
        <v>0</v>
      </c>
      <c r="GY183" s="41">
        <f t="shared" si="108"/>
        <v>0</v>
      </c>
      <c r="GZ183" s="41">
        <f t="shared" si="108"/>
        <v>0</v>
      </c>
      <c r="HA183" s="41">
        <f t="shared" si="108"/>
        <v>0</v>
      </c>
      <c r="HB183" s="41">
        <f t="shared" si="108"/>
        <v>0</v>
      </c>
      <c r="HC183" s="41">
        <f t="shared" si="108"/>
        <v>0</v>
      </c>
      <c r="HD183" s="41">
        <f t="shared" si="108"/>
        <v>0</v>
      </c>
      <c r="HE183" s="41">
        <f t="shared" si="109"/>
        <v>0</v>
      </c>
      <c r="HF183" s="41">
        <f t="shared" si="109"/>
        <v>0</v>
      </c>
      <c r="HG183" s="41">
        <f t="shared" si="109"/>
        <v>0</v>
      </c>
      <c r="HH183" s="41">
        <f t="shared" si="109"/>
        <v>0</v>
      </c>
      <c r="HI183" s="41">
        <f t="shared" si="109"/>
        <v>0</v>
      </c>
      <c r="HJ183" s="41">
        <f t="shared" si="109"/>
        <v>0</v>
      </c>
    </row>
    <row r="184" spans="1:218" ht="14.4" x14ac:dyDescent="0.3">
      <c r="A184" s="42">
        <v>181</v>
      </c>
      <c r="B184" s="43">
        <f>'CMM4 - AUX CALC'!$FZ$67</f>
        <v>0</v>
      </c>
      <c r="GA184" s="41">
        <f>$B184/(_xlfn.SINGLE(PrazoConcessao)*12-GA$3+1)</f>
        <v>0</v>
      </c>
      <c r="GB184" s="41">
        <f t="shared" si="112"/>
        <v>0</v>
      </c>
      <c r="GC184" s="41">
        <f t="shared" si="112"/>
        <v>0</v>
      </c>
      <c r="GD184" s="41">
        <f t="shared" si="110"/>
        <v>0</v>
      </c>
      <c r="GE184" s="41">
        <f t="shared" si="110"/>
        <v>0</v>
      </c>
      <c r="GF184" s="41">
        <f t="shared" si="110"/>
        <v>0</v>
      </c>
      <c r="GG184" s="41">
        <f t="shared" si="110"/>
        <v>0</v>
      </c>
      <c r="GH184" s="41">
        <f t="shared" si="110"/>
        <v>0</v>
      </c>
      <c r="GI184" s="41">
        <f t="shared" si="107"/>
        <v>0</v>
      </c>
      <c r="GJ184" s="41">
        <f t="shared" si="107"/>
        <v>0</v>
      </c>
      <c r="GK184" s="41">
        <f t="shared" si="107"/>
        <v>0</v>
      </c>
      <c r="GL184" s="41">
        <f t="shared" si="107"/>
        <v>0</v>
      </c>
      <c r="GM184" s="41">
        <f t="shared" si="107"/>
        <v>0</v>
      </c>
      <c r="GN184" s="41">
        <f t="shared" si="106"/>
        <v>0</v>
      </c>
      <c r="GO184" s="41">
        <f t="shared" si="106"/>
        <v>0</v>
      </c>
      <c r="GP184" s="41">
        <f t="shared" si="106"/>
        <v>0</v>
      </c>
      <c r="GQ184" s="41">
        <f t="shared" si="106"/>
        <v>0</v>
      </c>
      <c r="GR184" s="41">
        <f t="shared" si="106"/>
        <v>0</v>
      </c>
      <c r="GS184" s="41">
        <f t="shared" si="106"/>
        <v>0</v>
      </c>
      <c r="GT184" s="41">
        <f t="shared" ref="GT184:GX206" si="114">GS184</f>
        <v>0</v>
      </c>
      <c r="GU184" s="41">
        <f t="shared" si="114"/>
        <v>0</v>
      </c>
      <c r="GV184" s="41">
        <f t="shared" si="108"/>
        <v>0</v>
      </c>
      <c r="GW184" s="41">
        <f t="shared" si="108"/>
        <v>0</v>
      </c>
      <c r="GX184" s="41">
        <f t="shared" si="108"/>
        <v>0</v>
      </c>
      <c r="GY184" s="41">
        <f t="shared" ref="GY184:HG215" si="115">GX184</f>
        <v>0</v>
      </c>
      <c r="GZ184" s="41">
        <f t="shared" si="115"/>
        <v>0</v>
      </c>
      <c r="HA184" s="41">
        <f t="shared" si="115"/>
        <v>0</v>
      </c>
      <c r="HB184" s="41">
        <f t="shared" si="115"/>
        <v>0</v>
      </c>
      <c r="HC184" s="41">
        <f t="shared" si="115"/>
        <v>0</v>
      </c>
      <c r="HD184" s="41">
        <f t="shared" si="115"/>
        <v>0</v>
      </c>
      <c r="HE184" s="41">
        <f t="shared" si="109"/>
        <v>0</v>
      </c>
      <c r="HF184" s="41">
        <f t="shared" si="109"/>
        <v>0</v>
      </c>
      <c r="HG184" s="41">
        <f t="shared" si="109"/>
        <v>0</v>
      </c>
      <c r="HH184" s="41">
        <f t="shared" si="109"/>
        <v>0</v>
      </c>
      <c r="HI184" s="41">
        <f t="shared" si="109"/>
        <v>0</v>
      </c>
      <c r="HJ184" s="41">
        <f t="shared" si="109"/>
        <v>0</v>
      </c>
    </row>
    <row r="185" spans="1:218" ht="14.4" x14ac:dyDescent="0.3">
      <c r="A185" s="42">
        <v>182</v>
      </c>
      <c r="B185" s="43">
        <f>'CMM4 - AUX CALC'!$GA$67</f>
        <v>0</v>
      </c>
      <c r="GB185" s="41">
        <f>$B185/(_xlfn.SINGLE(PrazoConcessao)*12-GB$3+1)</f>
        <v>0</v>
      </c>
      <c r="GC185" s="41">
        <f t="shared" si="112"/>
        <v>0</v>
      </c>
      <c r="GD185" s="41">
        <f t="shared" si="110"/>
        <v>0</v>
      </c>
      <c r="GE185" s="41">
        <f t="shared" si="110"/>
        <v>0</v>
      </c>
      <c r="GF185" s="41">
        <f t="shared" si="110"/>
        <v>0</v>
      </c>
      <c r="GG185" s="41">
        <f t="shared" si="110"/>
        <v>0</v>
      </c>
      <c r="GH185" s="41">
        <f t="shared" si="110"/>
        <v>0</v>
      </c>
      <c r="GI185" s="41">
        <f t="shared" si="107"/>
        <v>0</v>
      </c>
      <c r="GJ185" s="41">
        <f t="shared" si="107"/>
        <v>0</v>
      </c>
      <c r="GK185" s="41">
        <f t="shared" si="107"/>
        <v>0</v>
      </c>
      <c r="GL185" s="41">
        <f t="shared" si="107"/>
        <v>0</v>
      </c>
      <c r="GM185" s="41">
        <f t="shared" si="107"/>
        <v>0</v>
      </c>
      <c r="GN185" s="41">
        <f t="shared" si="107"/>
        <v>0</v>
      </c>
      <c r="GO185" s="41">
        <f t="shared" si="107"/>
        <v>0</v>
      </c>
      <c r="GP185" s="41">
        <f t="shared" si="107"/>
        <v>0</v>
      </c>
      <c r="GQ185" s="41">
        <f t="shared" si="107"/>
        <v>0</v>
      </c>
      <c r="GR185" s="41">
        <f t="shared" si="107"/>
        <v>0</v>
      </c>
      <c r="GS185" s="41">
        <f t="shared" si="107"/>
        <v>0</v>
      </c>
      <c r="GT185" s="41">
        <f t="shared" si="114"/>
        <v>0</v>
      </c>
      <c r="GU185" s="41">
        <f t="shared" si="114"/>
        <v>0</v>
      </c>
      <c r="GV185" s="41">
        <f t="shared" si="114"/>
        <v>0</v>
      </c>
      <c r="GW185" s="41">
        <f t="shared" si="114"/>
        <v>0</v>
      </c>
      <c r="GX185" s="41">
        <f t="shared" si="114"/>
        <v>0</v>
      </c>
      <c r="GY185" s="41">
        <f t="shared" si="115"/>
        <v>0</v>
      </c>
      <c r="GZ185" s="41">
        <f t="shared" si="115"/>
        <v>0</v>
      </c>
      <c r="HA185" s="41">
        <f t="shared" si="115"/>
        <v>0</v>
      </c>
      <c r="HB185" s="41">
        <f t="shared" si="115"/>
        <v>0</v>
      </c>
      <c r="HC185" s="41">
        <f t="shared" si="115"/>
        <v>0</v>
      </c>
      <c r="HD185" s="41">
        <f t="shared" si="115"/>
        <v>0</v>
      </c>
      <c r="HE185" s="41">
        <f t="shared" si="109"/>
        <v>0</v>
      </c>
      <c r="HF185" s="41">
        <f t="shared" si="109"/>
        <v>0</v>
      </c>
      <c r="HG185" s="41">
        <f t="shared" si="109"/>
        <v>0</v>
      </c>
      <c r="HH185" s="41">
        <f t="shared" si="109"/>
        <v>0</v>
      </c>
      <c r="HI185" s="41">
        <f t="shared" si="109"/>
        <v>0</v>
      </c>
      <c r="HJ185" s="41">
        <f t="shared" si="109"/>
        <v>0</v>
      </c>
    </row>
    <row r="186" spans="1:218" ht="14.4" x14ac:dyDescent="0.3">
      <c r="A186" s="42">
        <v>183</v>
      </c>
      <c r="B186" s="43">
        <f>'CMM4 - AUX CALC'!$GB$67</f>
        <v>0</v>
      </c>
      <c r="GC186" s="41">
        <f>$B186/(_xlfn.SINGLE(PrazoConcessao)*12-GC$3+1)</f>
        <v>0</v>
      </c>
      <c r="GD186" s="41">
        <f t="shared" si="110"/>
        <v>0</v>
      </c>
      <c r="GE186" s="41">
        <f t="shared" si="110"/>
        <v>0</v>
      </c>
      <c r="GF186" s="41">
        <f t="shared" si="110"/>
        <v>0</v>
      </c>
      <c r="GG186" s="41">
        <f t="shared" si="110"/>
        <v>0</v>
      </c>
      <c r="GH186" s="41">
        <f t="shared" si="110"/>
        <v>0</v>
      </c>
      <c r="GI186" s="41">
        <f t="shared" si="107"/>
        <v>0</v>
      </c>
      <c r="GJ186" s="41">
        <f t="shared" si="107"/>
        <v>0</v>
      </c>
      <c r="GK186" s="41">
        <f t="shared" si="107"/>
        <v>0</v>
      </c>
      <c r="GL186" s="41">
        <f t="shared" si="107"/>
        <v>0</v>
      </c>
      <c r="GM186" s="41">
        <f t="shared" si="107"/>
        <v>0</v>
      </c>
      <c r="GN186" s="41">
        <f t="shared" si="107"/>
        <v>0</v>
      </c>
      <c r="GO186" s="41">
        <f t="shared" si="107"/>
        <v>0</v>
      </c>
      <c r="GP186" s="41">
        <f t="shared" si="107"/>
        <v>0</v>
      </c>
      <c r="GQ186" s="41">
        <f t="shared" si="107"/>
        <v>0</v>
      </c>
      <c r="GR186" s="41">
        <f t="shared" si="107"/>
        <v>0</v>
      </c>
      <c r="GS186" s="41">
        <f t="shared" si="107"/>
        <v>0</v>
      </c>
      <c r="GT186" s="41">
        <f t="shared" si="114"/>
        <v>0</v>
      </c>
      <c r="GU186" s="41">
        <f t="shared" si="114"/>
        <v>0</v>
      </c>
      <c r="GV186" s="41">
        <f t="shared" si="114"/>
        <v>0</v>
      </c>
      <c r="GW186" s="41">
        <f t="shared" si="114"/>
        <v>0</v>
      </c>
      <c r="GX186" s="41">
        <f t="shared" si="114"/>
        <v>0</v>
      </c>
      <c r="GY186" s="41">
        <f t="shared" si="115"/>
        <v>0</v>
      </c>
      <c r="GZ186" s="41">
        <f t="shared" si="115"/>
        <v>0</v>
      </c>
      <c r="HA186" s="41">
        <f t="shared" si="115"/>
        <v>0</v>
      </c>
      <c r="HB186" s="41">
        <f t="shared" si="115"/>
        <v>0</v>
      </c>
      <c r="HC186" s="41">
        <f t="shared" si="115"/>
        <v>0</v>
      </c>
      <c r="HD186" s="41">
        <f t="shared" si="115"/>
        <v>0</v>
      </c>
      <c r="HE186" s="41">
        <f t="shared" si="109"/>
        <v>0</v>
      </c>
      <c r="HF186" s="41">
        <f t="shared" si="109"/>
        <v>0</v>
      </c>
      <c r="HG186" s="41">
        <f t="shared" si="109"/>
        <v>0</v>
      </c>
      <c r="HH186" s="41">
        <f t="shared" si="109"/>
        <v>0</v>
      </c>
      <c r="HI186" s="41">
        <f t="shared" si="109"/>
        <v>0</v>
      </c>
      <c r="HJ186" s="41">
        <f t="shared" si="109"/>
        <v>0</v>
      </c>
    </row>
    <row r="187" spans="1:218" ht="14.4" x14ac:dyDescent="0.3">
      <c r="A187" s="42">
        <v>184</v>
      </c>
      <c r="B187" s="43">
        <f>'CMM4 - AUX CALC'!$GC$67</f>
        <v>0</v>
      </c>
      <c r="GD187" s="41">
        <f>$B187/(_xlfn.SINGLE(PrazoConcessao)*12-GD$3+1)</f>
        <v>0</v>
      </c>
      <c r="GE187" s="41">
        <f t="shared" si="110"/>
        <v>0</v>
      </c>
      <c r="GF187" s="41">
        <f t="shared" si="110"/>
        <v>0</v>
      </c>
      <c r="GG187" s="41">
        <f t="shared" si="110"/>
        <v>0</v>
      </c>
      <c r="GH187" s="41">
        <f t="shared" si="110"/>
        <v>0</v>
      </c>
      <c r="GI187" s="41">
        <f t="shared" si="107"/>
        <v>0</v>
      </c>
      <c r="GJ187" s="41">
        <f t="shared" si="107"/>
        <v>0</v>
      </c>
      <c r="GK187" s="41">
        <f t="shared" si="107"/>
        <v>0</v>
      </c>
      <c r="GL187" s="41">
        <f t="shared" si="107"/>
        <v>0</v>
      </c>
      <c r="GM187" s="41">
        <f t="shared" si="107"/>
        <v>0</v>
      </c>
      <c r="GN187" s="41">
        <f t="shared" si="107"/>
        <v>0</v>
      </c>
      <c r="GO187" s="41">
        <f t="shared" si="107"/>
        <v>0</v>
      </c>
      <c r="GP187" s="41">
        <f t="shared" si="107"/>
        <v>0</v>
      </c>
      <c r="GQ187" s="41">
        <f t="shared" si="107"/>
        <v>0</v>
      </c>
      <c r="GR187" s="41">
        <f t="shared" si="107"/>
        <v>0</v>
      </c>
      <c r="GS187" s="41">
        <f t="shared" si="107"/>
        <v>0</v>
      </c>
      <c r="GT187" s="41">
        <f t="shared" si="114"/>
        <v>0</v>
      </c>
      <c r="GU187" s="41">
        <f t="shared" si="114"/>
        <v>0</v>
      </c>
      <c r="GV187" s="41">
        <f t="shared" si="114"/>
        <v>0</v>
      </c>
      <c r="GW187" s="41">
        <f t="shared" si="114"/>
        <v>0</v>
      </c>
      <c r="GX187" s="41">
        <f t="shared" si="114"/>
        <v>0</v>
      </c>
      <c r="GY187" s="41">
        <f t="shared" si="115"/>
        <v>0</v>
      </c>
      <c r="GZ187" s="41">
        <f t="shared" si="115"/>
        <v>0</v>
      </c>
      <c r="HA187" s="41">
        <f t="shared" si="115"/>
        <v>0</v>
      </c>
      <c r="HB187" s="41">
        <f t="shared" si="115"/>
        <v>0</v>
      </c>
      <c r="HC187" s="41">
        <f t="shared" si="115"/>
        <v>0</v>
      </c>
      <c r="HD187" s="41">
        <f t="shared" si="115"/>
        <v>0</v>
      </c>
      <c r="HE187" s="41">
        <f t="shared" si="109"/>
        <v>0</v>
      </c>
      <c r="HF187" s="41">
        <f t="shared" si="109"/>
        <v>0</v>
      </c>
      <c r="HG187" s="41">
        <f t="shared" si="109"/>
        <v>0</v>
      </c>
      <c r="HH187" s="41">
        <f t="shared" si="109"/>
        <v>0</v>
      </c>
      <c r="HI187" s="41">
        <f t="shared" si="109"/>
        <v>0</v>
      </c>
      <c r="HJ187" s="41">
        <f t="shared" si="109"/>
        <v>0</v>
      </c>
    </row>
    <row r="188" spans="1:218" ht="14.4" x14ac:dyDescent="0.3">
      <c r="A188" s="42">
        <v>185</v>
      </c>
      <c r="B188" s="43">
        <f>'CMM4 - AUX CALC'!$GD$67</f>
        <v>0</v>
      </c>
      <c r="GE188" s="41">
        <f>$B188/(_xlfn.SINGLE(PrazoConcessao)*12-GE$3+1)</f>
        <v>0</v>
      </c>
      <c r="GF188" s="41">
        <f t="shared" si="110"/>
        <v>0</v>
      </c>
      <c r="GG188" s="41">
        <f t="shared" si="110"/>
        <v>0</v>
      </c>
      <c r="GH188" s="41">
        <f t="shared" si="110"/>
        <v>0</v>
      </c>
      <c r="GI188" s="41">
        <f t="shared" si="107"/>
        <v>0</v>
      </c>
      <c r="GJ188" s="41">
        <f t="shared" si="107"/>
        <v>0</v>
      </c>
      <c r="GK188" s="41">
        <f t="shared" si="107"/>
        <v>0</v>
      </c>
      <c r="GL188" s="41">
        <f t="shared" si="107"/>
        <v>0</v>
      </c>
      <c r="GM188" s="41">
        <f t="shared" si="107"/>
        <v>0</v>
      </c>
      <c r="GN188" s="41">
        <f t="shared" si="107"/>
        <v>0</v>
      </c>
      <c r="GO188" s="41">
        <f t="shared" si="107"/>
        <v>0</v>
      </c>
      <c r="GP188" s="41">
        <f t="shared" si="107"/>
        <v>0</v>
      </c>
      <c r="GQ188" s="41">
        <f t="shared" si="107"/>
        <v>0</v>
      </c>
      <c r="GR188" s="41">
        <f t="shared" si="107"/>
        <v>0</v>
      </c>
      <c r="GS188" s="41">
        <f t="shared" si="107"/>
        <v>0</v>
      </c>
      <c r="GT188" s="41">
        <f t="shared" si="114"/>
        <v>0</v>
      </c>
      <c r="GU188" s="41">
        <f t="shared" si="114"/>
        <v>0</v>
      </c>
      <c r="GV188" s="41">
        <f t="shared" si="114"/>
        <v>0</v>
      </c>
      <c r="GW188" s="41">
        <f t="shared" si="114"/>
        <v>0</v>
      </c>
      <c r="GX188" s="41">
        <f t="shared" si="114"/>
        <v>0</v>
      </c>
      <c r="GY188" s="41">
        <f t="shared" si="115"/>
        <v>0</v>
      </c>
      <c r="GZ188" s="41">
        <f t="shared" si="115"/>
        <v>0</v>
      </c>
      <c r="HA188" s="41">
        <f t="shared" si="115"/>
        <v>0</v>
      </c>
      <c r="HB188" s="41">
        <f t="shared" si="115"/>
        <v>0</v>
      </c>
      <c r="HC188" s="41">
        <f t="shared" si="115"/>
        <v>0</v>
      </c>
      <c r="HD188" s="41">
        <f t="shared" si="115"/>
        <v>0</v>
      </c>
      <c r="HE188" s="41">
        <f t="shared" si="109"/>
        <v>0</v>
      </c>
      <c r="HF188" s="41">
        <f t="shared" si="109"/>
        <v>0</v>
      </c>
      <c r="HG188" s="41">
        <f t="shared" si="109"/>
        <v>0</v>
      </c>
      <c r="HH188" s="41">
        <f t="shared" si="109"/>
        <v>0</v>
      </c>
      <c r="HI188" s="41">
        <f t="shared" si="109"/>
        <v>0</v>
      </c>
      <c r="HJ188" s="41">
        <f t="shared" si="109"/>
        <v>0</v>
      </c>
    </row>
    <row r="189" spans="1:218" ht="14.4" x14ac:dyDescent="0.3">
      <c r="A189" s="42">
        <v>186</v>
      </c>
      <c r="B189" s="43">
        <f>'CMM4 - AUX CALC'!$GE$67</f>
        <v>0</v>
      </c>
      <c r="GF189" s="41">
        <f>$B189/(_xlfn.SINGLE(PrazoConcessao)*12-GF$3+1)</f>
        <v>0</v>
      </c>
      <c r="GG189" s="41">
        <f t="shared" si="110"/>
        <v>0</v>
      </c>
      <c r="GH189" s="41">
        <f t="shared" si="110"/>
        <v>0</v>
      </c>
      <c r="GI189" s="41">
        <f t="shared" si="107"/>
        <v>0</v>
      </c>
      <c r="GJ189" s="41">
        <f t="shared" si="107"/>
        <v>0</v>
      </c>
      <c r="GK189" s="41">
        <f t="shared" si="107"/>
        <v>0</v>
      </c>
      <c r="GL189" s="41">
        <f t="shared" si="107"/>
        <v>0</v>
      </c>
      <c r="GM189" s="41">
        <f t="shared" si="107"/>
        <v>0</v>
      </c>
      <c r="GN189" s="41">
        <f t="shared" si="107"/>
        <v>0</v>
      </c>
      <c r="GO189" s="41">
        <f t="shared" si="107"/>
        <v>0</v>
      </c>
      <c r="GP189" s="41">
        <f t="shared" si="107"/>
        <v>0</v>
      </c>
      <c r="GQ189" s="41">
        <f t="shared" si="107"/>
        <v>0</v>
      </c>
      <c r="GR189" s="41">
        <f t="shared" si="107"/>
        <v>0</v>
      </c>
      <c r="GS189" s="41">
        <f t="shared" si="107"/>
        <v>0</v>
      </c>
      <c r="GT189" s="41">
        <f t="shared" si="114"/>
        <v>0</v>
      </c>
      <c r="GU189" s="41">
        <f t="shared" si="114"/>
        <v>0</v>
      </c>
      <c r="GV189" s="41">
        <f t="shared" si="114"/>
        <v>0</v>
      </c>
      <c r="GW189" s="41">
        <f t="shared" si="114"/>
        <v>0</v>
      </c>
      <c r="GX189" s="41">
        <f t="shared" si="114"/>
        <v>0</v>
      </c>
      <c r="GY189" s="41">
        <f t="shared" si="115"/>
        <v>0</v>
      </c>
      <c r="GZ189" s="41">
        <f t="shared" si="115"/>
        <v>0</v>
      </c>
      <c r="HA189" s="41">
        <f t="shared" si="115"/>
        <v>0</v>
      </c>
      <c r="HB189" s="41">
        <f t="shared" si="115"/>
        <v>0</v>
      </c>
      <c r="HC189" s="41">
        <f t="shared" si="115"/>
        <v>0</v>
      </c>
      <c r="HD189" s="41">
        <f t="shared" si="115"/>
        <v>0</v>
      </c>
      <c r="HE189" s="41">
        <f t="shared" si="109"/>
        <v>0</v>
      </c>
      <c r="HF189" s="41">
        <f t="shared" si="109"/>
        <v>0</v>
      </c>
      <c r="HG189" s="41">
        <f t="shared" si="109"/>
        <v>0</v>
      </c>
      <c r="HH189" s="41">
        <f t="shared" si="109"/>
        <v>0</v>
      </c>
      <c r="HI189" s="41">
        <f t="shared" si="109"/>
        <v>0</v>
      </c>
      <c r="HJ189" s="41">
        <f t="shared" si="109"/>
        <v>0</v>
      </c>
    </row>
    <row r="190" spans="1:218" ht="14.4" x14ac:dyDescent="0.3">
      <c r="A190" s="42">
        <v>187</v>
      </c>
      <c r="B190" s="43">
        <f>'CMM4 - AUX CALC'!$GF$67</f>
        <v>0</v>
      </c>
      <c r="GG190" s="41">
        <f>$B190/(_xlfn.SINGLE(PrazoConcessao)*12-GG$3+1)</f>
        <v>0</v>
      </c>
      <c r="GH190" s="41">
        <f t="shared" si="110"/>
        <v>0</v>
      </c>
      <c r="GI190" s="41">
        <f t="shared" si="107"/>
        <v>0</v>
      </c>
      <c r="GJ190" s="41">
        <f t="shared" si="107"/>
        <v>0</v>
      </c>
      <c r="GK190" s="41">
        <f t="shared" si="107"/>
        <v>0</v>
      </c>
      <c r="GL190" s="41">
        <f t="shared" si="107"/>
        <v>0</v>
      </c>
      <c r="GM190" s="41">
        <f t="shared" si="107"/>
        <v>0</v>
      </c>
      <c r="GN190" s="41">
        <f t="shared" si="107"/>
        <v>0</v>
      </c>
      <c r="GO190" s="41">
        <f t="shared" si="107"/>
        <v>0</v>
      </c>
      <c r="GP190" s="41">
        <f t="shared" si="107"/>
        <v>0</v>
      </c>
      <c r="GQ190" s="41">
        <f t="shared" si="107"/>
        <v>0</v>
      </c>
      <c r="GR190" s="41">
        <f t="shared" si="107"/>
        <v>0</v>
      </c>
      <c r="GS190" s="41">
        <f t="shared" si="107"/>
        <v>0</v>
      </c>
      <c r="GT190" s="41">
        <f t="shared" si="114"/>
        <v>0</v>
      </c>
      <c r="GU190" s="41">
        <f t="shared" si="114"/>
        <v>0</v>
      </c>
      <c r="GV190" s="41">
        <f t="shared" si="114"/>
        <v>0</v>
      </c>
      <c r="GW190" s="41">
        <f t="shared" si="114"/>
        <v>0</v>
      </c>
      <c r="GX190" s="41">
        <f t="shared" si="114"/>
        <v>0</v>
      </c>
      <c r="GY190" s="41">
        <f t="shared" si="115"/>
        <v>0</v>
      </c>
      <c r="GZ190" s="41">
        <f t="shared" si="115"/>
        <v>0</v>
      </c>
      <c r="HA190" s="41">
        <f t="shared" si="115"/>
        <v>0</v>
      </c>
      <c r="HB190" s="41">
        <f t="shared" si="115"/>
        <v>0</v>
      </c>
      <c r="HC190" s="41">
        <f t="shared" si="115"/>
        <v>0</v>
      </c>
      <c r="HD190" s="41">
        <f t="shared" si="115"/>
        <v>0</v>
      </c>
      <c r="HE190" s="41">
        <f t="shared" si="109"/>
        <v>0</v>
      </c>
      <c r="HF190" s="41">
        <f t="shared" si="109"/>
        <v>0</v>
      </c>
      <c r="HG190" s="41">
        <f t="shared" si="109"/>
        <v>0</v>
      </c>
      <c r="HH190" s="41">
        <f t="shared" si="109"/>
        <v>0</v>
      </c>
      <c r="HI190" s="41">
        <f t="shared" si="109"/>
        <v>0</v>
      </c>
      <c r="HJ190" s="41">
        <f t="shared" si="109"/>
        <v>0</v>
      </c>
    </row>
    <row r="191" spans="1:218" ht="14.4" x14ac:dyDescent="0.3">
      <c r="A191" s="42">
        <v>188</v>
      </c>
      <c r="B191" s="43">
        <f>'CMM4 - AUX CALC'!$GG$67</f>
        <v>0</v>
      </c>
      <c r="GH191" s="41">
        <f>$B191/(_xlfn.SINGLE(PrazoConcessao)*12-GH$3+1)</f>
        <v>0</v>
      </c>
      <c r="GI191" s="41">
        <f t="shared" si="107"/>
        <v>0</v>
      </c>
      <c r="GJ191" s="41">
        <f t="shared" si="107"/>
        <v>0</v>
      </c>
      <c r="GK191" s="41">
        <f t="shared" si="107"/>
        <v>0</v>
      </c>
      <c r="GL191" s="41">
        <f t="shared" si="107"/>
        <v>0</v>
      </c>
      <c r="GM191" s="41">
        <f t="shared" si="107"/>
        <v>0</v>
      </c>
      <c r="GN191" s="41">
        <f t="shared" si="107"/>
        <v>0</v>
      </c>
      <c r="GO191" s="41">
        <f t="shared" si="107"/>
        <v>0</v>
      </c>
      <c r="GP191" s="41">
        <f t="shared" si="107"/>
        <v>0</v>
      </c>
      <c r="GQ191" s="41">
        <f t="shared" si="107"/>
        <v>0</v>
      </c>
      <c r="GR191" s="41">
        <f t="shared" si="107"/>
        <v>0</v>
      </c>
      <c r="GS191" s="41">
        <f t="shared" si="107"/>
        <v>0</v>
      </c>
      <c r="GT191" s="41">
        <f t="shared" si="114"/>
        <v>0</v>
      </c>
      <c r="GU191" s="41">
        <f t="shared" si="114"/>
        <v>0</v>
      </c>
      <c r="GV191" s="41">
        <f t="shared" si="114"/>
        <v>0</v>
      </c>
      <c r="GW191" s="41">
        <f t="shared" si="114"/>
        <v>0</v>
      </c>
      <c r="GX191" s="41">
        <f t="shared" si="114"/>
        <v>0</v>
      </c>
      <c r="GY191" s="41">
        <f t="shared" si="115"/>
        <v>0</v>
      </c>
      <c r="GZ191" s="41">
        <f t="shared" si="115"/>
        <v>0</v>
      </c>
      <c r="HA191" s="41">
        <f t="shared" si="115"/>
        <v>0</v>
      </c>
      <c r="HB191" s="41">
        <f t="shared" si="115"/>
        <v>0</v>
      </c>
      <c r="HC191" s="41">
        <f t="shared" si="115"/>
        <v>0</v>
      </c>
      <c r="HD191" s="41">
        <f t="shared" si="115"/>
        <v>0</v>
      </c>
      <c r="HE191" s="41">
        <f t="shared" si="109"/>
        <v>0</v>
      </c>
      <c r="HF191" s="41">
        <f t="shared" si="109"/>
        <v>0</v>
      </c>
      <c r="HG191" s="41">
        <f t="shared" si="109"/>
        <v>0</v>
      </c>
      <c r="HH191" s="41">
        <f t="shared" si="109"/>
        <v>0</v>
      </c>
      <c r="HI191" s="41">
        <f t="shared" si="109"/>
        <v>0</v>
      </c>
      <c r="HJ191" s="41">
        <f t="shared" si="109"/>
        <v>0</v>
      </c>
    </row>
    <row r="192" spans="1:218" ht="14.4" x14ac:dyDescent="0.3">
      <c r="A192" s="42">
        <v>189</v>
      </c>
      <c r="B192" s="43">
        <f>'CMM4 - AUX CALC'!$GH$67</f>
        <v>0</v>
      </c>
      <c r="GI192" s="41">
        <f>$B192/(_xlfn.SINGLE(PrazoConcessao)*12-GI$3+1)</f>
        <v>0</v>
      </c>
      <c r="GJ192" s="41">
        <f t="shared" si="107"/>
        <v>0</v>
      </c>
      <c r="GK192" s="41">
        <f t="shared" si="107"/>
        <v>0</v>
      </c>
      <c r="GL192" s="41">
        <f t="shared" si="107"/>
        <v>0</v>
      </c>
      <c r="GM192" s="41">
        <f t="shared" si="107"/>
        <v>0</v>
      </c>
      <c r="GN192" s="41">
        <f t="shared" si="107"/>
        <v>0</v>
      </c>
      <c r="GO192" s="41">
        <f t="shared" si="107"/>
        <v>0</v>
      </c>
      <c r="GP192" s="41">
        <f t="shared" si="107"/>
        <v>0</v>
      </c>
      <c r="GQ192" s="41">
        <f t="shared" si="107"/>
        <v>0</v>
      </c>
      <c r="GR192" s="41">
        <f t="shared" si="107"/>
        <v>0</v>
      </c>
      <c r="GS192" s="41">
        <f t="shared" si="107"/>
        <v>0</v>
      </c>
      <c r="GT192" s="41">
        <f t="shared" si="114"/>
        <v>0</v>
      </c>
      <c r="GU192" s="41">
        <f t="shared" si="114"/>
        <v>0</v>
      </c>
      <c r="GV192" s="41">
        <f t="shared" si="114"/>
        <v>0</v>
      </c>
      <c r="GW192" s="41">
        <f t="shared" si="114"/>
        <v>0</v>
      </c>
      <c r="GX192" s="41">
        <f t="shared" si="114"/>
        <v>0</v>
      </c>
      <c r="GY192" s="41">
        <f t="shared" si="115"/>
        <v>0</v>
      </c>
      <c r="GZ192" s="41">
        <f t="shared" si="115"/>
        <v>0</v>
      </c>
      <c r="HA192" s="41">
        <f t="shared" si="115"/>
        <v>0</v>
      </c>
      <c r="HB192" s="41">
        <f t="shared" si="115"/>
        <v>0</v>
      </c>
      <c r="HC192" s="41">
        <f t="shared" si="115"/>
        <v>0</v>
      </c>
      <c r="HD192" s="41">
        <f t="shared" si="115"/>
        <v>0</v>
      </c>
      <c r="HE192" s="41">
        <f t="shared" si="109"/>
        <v>0</v>
      </c>
      <c r="HF192" s="41">
        <f t="shared" si="109"/>
        <v>0</v>
      </c>
      <c r="HG192" s="41">
        <f t="shared" si="109"/>
        <v>0</v>
      </c>
      <c r="HH192" s="41">
        <f t="shared" si="109"/>
        <v>0</v>
      </c>
      <c r="HI192" s="41">
        <f t="shared" si="109"/>
        <v>0</v>
      </c>
      <c r="HJ192" s="41">
        <f t="shared" si="109"/>
        <v>0</v>
      </c>
    </row>
    <row r="193" spans="1:218" ht="14.4" x14ac:dyDescent="0.3">
      <c r="A193" s="42">
        <v>190</v>
      </c>
      <c r="B193" s="43">
        <f>'CMM4 - AUX CALC'!$GI$67</f>
        <v>0</v>
      </c>
      <c r="GJ193" s="41">
        <f>$B193/(_xlfn.SINGLE(PrazoConcessao)*12-GJ$3+1)</f>
        <v>0</v>
      </c>
      <c r="GK193" s="41">
        <f t="shared" si="107"/>
        <v>0</v>
      </c>
      <c r="GL193" s="41">
        <f t="shared" si="107"/>
        <v>0</v>
      </c>
      <c r="GM193" s="41">
        <f t="shared" si="107"/>
        <v>0</v>
      </c>
      <c r="GN193" s="41">
        <f t="shared" ref="GN193:GS201" si="116">GM193</f>
        <v>0</v>
      </c>
      <c r="GO193" s="41">
        <f t="shared" si="116"/>
        <v>0</v>
      </c>
      <c r="GP193" s="41">
        <f t="shared" si="116"/>
        <v>0</v>
      </c>
      <c r="GQ193" s="41">
        <f t="shared" si="116"/>
        <v>0</v>
      </c>
      <c r="GR193" s="41">
        <f t="shared" si="116"/>
        <v>0</v>
      </c>
      <c r="GS193" s="41">
        <f t="shared" si="116"/>
        <v>0</v>
      </c>
      <c r="GT193" s="41">
        <f t="shared" si="114"/>
        <v>0</v>
      </c>
      <c r="GU193" s="41">
        <f t="shared" si="114"/>
        <v>0</v>
      </c>
      <c r="GV193" s="41">
        <f t="shared" si="114"/>
        <v>0</v>
      </c>
      <c r="GW193" s="41">
        <f t="shared" si="114"/>
        <v>0</v>
      </c>
      <c r="GX193" s="41">
        <f t="shared" si="114"/>
        <v>0</v>
      </c>
      <c r="GY193" s="41">
        <f t="shared" si="115"/>
        <v>0</v>
      </c>
      <c r="GZ193" s="41">
        <f t="shared" si="115"/>
        <v>0</v>
      </c>
      <c r="HA193" s="41">
        <f t="shared" si="115"/>
        <v>0</v>
      </c>
      <c r="HB193" s="41">
        <f t="shared" si="115"/>
        <v>0</v>
      </c>
      <c r="HC193" s="41">
        <f t="shared" si="115"/>
        <v>0</v>
      </c>
      <c r="HD193" s="41">
        <f t="shared" si="115"/>
        <v>0</v>
      </c>
      <c r="HE193" s="41">
        <f t="shared" si="109"/>
        <v>0</v>
      </c>
      <c r="HF193" s="41">
        <f t="shared" si="109"/>
        <v>0</v>
      </c>
      <c r="HG193" s="41">
        <f t="shared" si="109"/>
        <v>0</v>
      </c>
      <c r="HH193" s="41">
        <f t="shared" si="109"/>
        <v>0</v>
      </c>
      <c r="HI193" s="41">
        <f t="shared" si="109"/>
        <v>0</v>
      </c>
      <c r="HJ193" s="41">
        <f t="shared" si="109"/>
        <v>0</v>
      </c>
    </row>
    <row r="194" spans="1:218" ht="14.4" x14ac:dyDescent="0.3">
      <c r="A194" s="42">
        <v>191</v>
      </c>
      <c r="B194" s="43">
        <f>'CMM4 - AUX CALC'!$GJ$67</f>
        <v>0</v>
      </c>
      <c r="GK194" s="41">
        <f>$B194/(_xlfn.SINGLE(PrazoConcessao)*12-GK$3+1)</f>
        <v>0</v>
      </c>
      <c r="GL194" s="41">
        <f t="shared" ref="GL194:GM195" si="117">GK194</f>
        <v>0</v>
      </c>
      <c r="GM194" s="41">
        <f t="shared" si="117"/>
        <v>0</v>
      </c>
      <c r="GN194" s="41">
        <f t="shared" si="116"/>
        <v>0</v>
      </c>
      <c r="GO194" s="41">
        <f t="shared" si="116"/>
        <v>0</v>
      </c>
      <c r="GP194" s="41">
        <f t="shared" si="116"/>
        <v>0</v>
      </c>
      <c r="GQ194" s="41">
        <f t="shared" si="116"/>
        <v>0</v>
      </c>
      <c r="GR194" s="41">
        <f t="shared" si="116"/>
        <v>0</v>
      </c>
      <c r="GS194" s="41">
        <f t="shared" si="116"/>
        <v>0</v>
      </c>
      <c r="GT194" s="41">
        <f t="shared" si="114"/>
        <v>0</v>
      </c>
      <c r="GU194" s="41">
        <f t="shared" si="114"/>
        <v>0</v>
      </c>
      <c r="GV194" s="41">
        <f t="shared" si="114"/>
        <v>0</v>
      </c>
      <c r="GW194" s="41">
        <f t="shared" si="114"/>
        <v>0</v>
      </c>
      <c r="GX194" s="41">
        <f t="shared" si="114"/>
        <v>0</v>
      </c>
      <c r="GY194" s="41">
        <f t="shared" si="115"/>
        <v>0</v>
      </c>
      <c r="GZ194" s="41">
        <f t="shared" si="115"/>
        <v>0</v>
      </c>
      <c r="HA194" s="41">
        <f t="shared" si="115"/>
        <v>0</v>
      </c>
      <c r="HB194" s="41">
        <f t="shared" si="115"/>
        <v>0</v>
      </c>
      <c r="HC194" s="41">
        <f t="shared" si="115"/>
        <v>0</v>
      </c>
      <c r="HD194" s="41">
        <f t="shared" si="115"/>
        <v>0</v>
      </c>
      <c r="HE194" s="41">
        <f t="shared" si="109"/>
        <v>0</v>
      </c>
      <c r="HF194" s="41">
        <f t="shared" si="109"/>
        <v>0</v>
      </c>
      <c r="HG194" s="41">
        <f t="shared" si="109"/>
        <v>0</v>
      </c>
      <c r="HH194" s="41">
        <f t="shared" si="109"/>
        <v>0</v>
      </c>
      <c r="HI194" s="41">
        <f t="shared" si="109"/>
        <v>0</v>
      </c>
      <c r="HJ194" s="41">
        <f t="shared" si="109"/>
        <v>0</v>
      </c>
    </row>
    <row r="195" spans="1:218" ht="14.4" x14ac:dyDescent="0.3">
      <c r="A195" s="42">
        <v>192</v>
      </c>
      <c r="B195" s="43">
        <f>'CMM4 - AUX CALC'!$GK$67</f>
        <v>0</v>
      </c>
      <c r="GL195" s="41">
        <f>$B195/(_xlfn.SINGLE(PrazoConcessao)*12-GL$3+1)</f>
        <v>0</v>
      </c>
      <c r="GM195" s="41">
        <f t="shared" si="117"/>
        <v>0</v>
      </c>
      <c r="GN195" s="41">
        <f t="shared" si="116"/>
        <v>0</v>
      </c>
      <c r="GO195" s="41">
        <f t="shared" si="116"/>
        <v>0</v>
      </c>
      <c r="GP195" s="41">
        <f t="shared" si="116"/>
        <v>0</v>
      </c>
      <c r="GQ195" s="41">
        <f t="shared" si="116"/>
        <v>0</v>
      </c>
      <c r="GR195" s="41">
        <f t="shared" si="116"/>
        <v>0</v>
      </c>
      <c r="GS195" s="41">
        <f t="shared" si="116"/>
        <v>0</v>
      </c>
      <c r="GT195" s="41">
        <f t="shared" si="114"/>
        <v>0</v>
      </c>
      <c r="GU195" s="41">
        <f t="shared" si="114"/>
        <v>0</v>
      </c>
      <c r="GV195" s="41">
        <f t="shared" si="114"/>
        <v>0</v>
      </c>
      <c r="GW195" s="41">
        <f t="shared" si="114"/>
        <v>0</v>
      </c>
      <c r="GX195" s="41">
        <f t="shared" si="114"/>
        <v>0</v>
      </c>
      <c r="GY195" s="41">
        <f t="shared" si="115"/>
        <v>0</v>
      </c>
      <c r="GZ195" s="41">
        <f t="shared" si="115"/>
        <v>0</v>
      </c>
      <c r="HA195" s="41">
        <f t="shared" si="115"/>
        <v>0</v>
      </c>
      <c r="HB195" s="41">
        <f t="shared" si="115"/>
        <v>0</v>
      </c>
      <c r="HC195" s="41">
        <f t="shared" si="115"/>
        <v>0</v>
      </c>
      <c r="HD195" s="41">
        <f t="shared" si="115"/>
        <v>0</v>
      </c>
      <c r="HE195" s="41">
        <f t="shared" si="109"/>
        <v>0</v>
      </c>
      <c r="HF195" s="41">
        <f t="shared" si="109"/>
        <v>0</v>
      </c>
      <c r="HG195" s="41">
        <f t="shared" si="109"/>
        <v>0</v>
      </c>
      <c r="HH195" s="41">
        <f t="shared" si="109"/>
        <v>0</v>
      </c>
      <c r="HI195" s="41">
        <f t="shared" si="109"/>
        <v>0</v>
      </c>
      <c r="HJ195" s="41">
        <f t="shared" si="109"/>
        <v>0</v>
      </c>
    </row>
    <row r="196" spans="1:218" ht="14.4" x14ac:dyDescent="0.3">
      <c r="A196" s="42">
        <v>193</v>
      </c>
      <c r="B196" s="43">
        <f>'CMM4 - AUX CALC'!$GL$67</f>
        <v>0</v>
      </c>
      <c r="GM196" s="41">
        <f>$B196/(_xlfn.SINGLE(PrazoConcessao)*12-GM$3+1)</f>
        <v>0</v>
      </c>
      <c r="GN196" s="41">
        <f t="shared" si="116"/>
        <v>0</v>
      </c>
      <c r="GO196" s="41">
        <f t="shared" si="116"/>
        <v>0</v>
      </c>
      <c r="GP196" s="41">
        <f t="shared" si="116"/>
        <v>0</v>
      </c>
      <c r="GQ196" s="41">
        <f t="shared" si="116"/>
        <v>0</v>
      </c>
      <c r="GR196" s="41">
        <f t="shared" si="116"/>
        <v>0</v>
      </c>
      <c r="GS196" s="41">
        <f t="shared" si="116"/>
        <v>0</v>
      </c>
      <c r="GT196" s="41">
        <f t="shared" si="114"/>
        <v>0</v>
      </c>
      <c r="GU196" s="41">
        <f t="shared" si="114"/>
        <v>0</v>
      </c>
      <c r="GV196" s="41">
        <f t="shared" si="114"/>
        <v>0</v>
      </c>
      <c r="GW196" s="41">
        <f t="shared" si="114"/>
        <v>0</v>
      </c>
      <c r="GX196" s="41">
        <f t="shared" si="114"/>
        <v>0</v>
      </c>
      <c r="GY196" s="41">
        <f t="shared" si="115"/>
        <v>0</v>
      </c>
      <c r="GZ196" s="41">
        <f t="shared" si="115"/>
        <v>0</v>
      </c>
      <c r="HA196" s="41">
        <f t="shared" si="115"/>
        <v>0</v>
      </c>
      <c r="HB196" s="41">
        <f t="shared" si="115"/>
        <v>0</v>
      </c>
      <c r="HC196" s="41">
        <f t="shared" si="115"/>
        <v>0</v>
      </c>
      <c r="HD196" s="41">
        <f t="shared" si="115"/>
        <v>0</v>
      </c>
      <c r="HE196" s="41">
        <f t="shared" si="109"/>
        <v>0</v>
      </c>
      <c r="HF196" s="41">
        <f t="shared" si="109"/>
        <v>0</v>
      </c>
      <c r="HG196" s="41">
        <f t="shared" si="109"/>
        <v>0</v>
      </c>
      <c r="HH196" s="41">
        <f t="shared" si="109"/>
        <v>0</v>
      </c>
      <c r="HI196" s="41">
        <f t="shared" si="109"/>
        <v>0</v>
      </c>
      <c r="HJ196" s="41">
        <f t="shared" si="109"/>
        <v>0</v>
      </c>
    </row>
    <row r="197" spans="1:218" ht="14.4" x14ac:dyDescent="0.3">
      <c r="A197" s="42">
        <v>194</v>
      </c>
      <c r="B197" s="43">
        <f>'CMM4 - AUX CALC'!$GM$67</f>
        <v>0</v>
      </c>
      <c r="GN197" s="41">
        <f>$B197/(_xlfn.SINGLE(PrazoConcessao)*12-GN$3+1)</f>
        <v>0</v>
      </c>
      <c r="GO197" s="41">
        <f t="shared" si="116"/>
        <v>0</v>
      </c>
      <c r="GP197" s="41">
        <f t="shared" si="116"/>
        <v>0</v>
      </c>
      <c r="GQ197" s="41">
        <f t="shared" si="116"/>
        <v>0</v>
      </c>
      <c r="GR197" s="41">
        <f t="shared" si="116"/>
        <v>0</v>
      </c>
      <c r="GS197" s="41">
        <f t="shared" si="116"/>
        <v>0</v>
      </c>
      <c r="GT197" s="41">
        <f t="shared" si="114"/>
        <v>0</v>
      </c>
      <c r="GU197" s="41">
        <f t="shared" si="114"/>
        <v>0</v>
      </c>
      <c r="GV197" s="41">
        <f t="shared" si="114"/>
        <v>0</v>
      </c>
      <c r="GW197" s="41">
        <f t="shared" si="114"/>
        <v>0</v>
      </c>
      <c r="GX197" s="41">
        <f t="shared" si="114"/>
        <v>0</v>
      </c>
      <c r="GY197" s="41">
        <f t="shared" si="115"/>
        <v>0</v>
      </c>
      <c r="GZ197" s="41">
        <f t="shared" si="115"/>
        <v>0</v>
      </c>
      <c r="HA197" s="41">
        <f t="shared" si="115"/>
        <v>0</v>
      </c>
      <c r="HB197" s="41">
        <f t="shared" si="115"/>
        <v>0</v>
      </c>
      <c r="HC197" s="41">
        <f t="shared" si="115"/>
        <v>0</v>
      </c>
      <c r="HD197" s="41">
        <f t="shared" si="115"/>
        <v>0</v>
      </c>
      <c r="HE197" s="41">
        <f t="shared" si="109"/>
        <v>0</v>
      </c>
      <c r="HF197" s="41">
        <f t="shared" si="109"/>
        <v>0</v>
      </c>
      <c r="HG197" s="41">
        <f t="shared" si="109"/>
        <v>0</v>
      </c>
      <c r="HH197" s="41">
        <f t="shared" si="109"/>
        <v>0</v>
      </c>
      <c r="HI197" s="41">
        <f t="shared" si="109"/>
        <v>0</v>
      </c>
      <c r="HJ197" s="41">
        <f t="shared" si="109"/>
        <v>0</v>
      </c>
    </row>
    <row r="198" spans="1:218" ht="14.4" x14ac:dyDescent="0.3">
      <c r="A198" s="42">
        <v>195</v>
      </c>
      <c r="B198" s="43">
        <f>'CMM4 - AUX CALC'!$GN$67</f>
        <v>0</v>
      </c>
      <c r="GO198" s="41">
        <f>$B198/(_xlfn.SINGLE(PrazoConcessao)*12-GO$3+1)</f>
        <v>0</v>
      </c>
      <c r="GP198" s="41">
        <f t="shared" si="116"/>
        <v>0</v>
      </c>
      <c r="GQ198" s="41">
        <f t="shared" si="116"/>
        <v>0</v>
      </c>
      <c r="GR198" s="41">
        <f t="shared" si="116"/>
        <v>0</v>
      </c>
      <c r="GS198" s="41">
        <f t="shared" si="116"/>
        <v>0</v>
      </c>
      <c r="GT198" s="41">
        <f t="shared" si="114"/>
        <v>0</v>
      </c>
      <c r="GU198" s="41">
        <f t="shared" si="114"/>
        <v>0</v>
      </c>
      <c r="GV198" s="41">
        <f t="shared" si="114"/>
        <v>0</v>
      </c>
      <c r="GW198" s="41">
        <f t="shared" si="114"/>
        <v>0</v>
      </c>
      <c r="GX198" s="41">
        <f t="shared" si="114"/>
        <v>0</v>
      </c>
      <c r="GY198" s="41">
        <f t="shared" si="115"/>
        <v>0</v>
      </c>
      <c r="GZ198" s="41">
        <f t="shared" si="115"/>
        <v>0</v>
      </c>
      <c r="HA198" s="41">
        <f t="shared" si="115"/>
        <v>0</v>
      </c>
      <c r="HB198" s="41">
        <f t="shared" si="115"/>
        <v>0</v>
      </c>
      <c r="HC198" s="41">
        <f t="shared" si="115"/>
        <v>0</v>
      </c>
      <c r="HD198" s="41">
        <f t="shared" si="115"/>
        <v>0</v>
      </c>
      <c r="HE198" s="41">
        <f t="shared" si="109"/>
        <v>0</v>
      </c>
      <c r="HF198" s="41">
        <f t="shared" si="109"/>
        <v>0</v>
      </c>
      <c r="HG198" s="41">
        <f t="shared" si="109"/>
        <v>0</v>
      </c>
      <c r="HH198" s="41">
        <f t="shared" si="109"/>
        <v>0</v>
      </c>
      <c r="HI198" s="41">
        <f t="shared" si="109"/>
        <v>0</v>
      </c>
      <c r="HJ198" s="41">
        <f t="shared" si="109"/>
        <v>0</v>
      </c>
    </row>
    <row r="199" spans="1:218" ht="14.4" x14ac:dyDescent="0.3">
      <c r="A199" s="42">
        <v>196</v>
      </c>
      <c r="B199" s="43">
        <f>'CMM4 - AUX CALC'!$GO$67</f>
        <v>0</v>
      </c>
      <c r="GP199" s="41">
        <f>$B199/(_xlfn.SINGLE(PrazoConcessao)*12-GP$3+1)</f>
        <v>0</v>
      </c>
      <c r="GQ199" s="41">
        <f t="shared" si="116"/>
        <v>0</v>
      </c>
      <c r="GR199" s="41">
        <f t="shared" si="116"/>
        <v>0</v>
      </c>
      <c r="GS199" s="41">
        <f t="shared" si="116"/>
        <v>0</v>
      </c>
      <c r="GT199" s="41">
        <f t="shared" si="114"/>
        <v>0</v>
      </c>
      <c r="GU199" s="41">
        <f t="shared" si="114"/>
        <v>0</v>
      </c>
      <c r="GV199" s="41">
        <f t="shared" si="114"/>
        <v>0</v>
      </c>
      <c r="GW199" s="41">
        <f t="shared" si="114"/>
        <v>0</v>
      </c>
      <c r="GX199" s="41">
        <f t="shared" si="114"/>
        <v>0</v>
      </c>
      <c r="GY199" s="41">
        <f t="shared" si="115"/>
        <v>0</v>
      </c>
      <c r="GZ199" s="41">
        <f t="shared" si="115"/>
        <v>0</v>
      </c>
      <c r="HA199" s="41">
        <f t="shared" si="115"/>
        <v>0</v>
      </c>
      <c r="HB199" s="41">
        <f t="shared" si="115"/>
        <v>0</v>
      </c>
      <c r="HC199" s="41">
        <f t="shared" si="115"/>
        <v>0</v>
      </c>
      <c r="HD199" s="41">
        <f t="shared" si="115"/>
        <v>0</v>
      </c>
      <c r="HE199" s="41">
        <f t="shared" si="109"/>
        <v>0</v>
      </c>
      <c r="HF199" s="41">
        <f t="shared" si="109"/>
        <v>0</v>
      </c>
      <c r="HG199" s="41">
        <f t="shared" si="109"/>
        <v>0</v>
      </c>
      <c r="HH199" s="41">
        <f t="shared" si="109"/>
        <v>0</v>
      </c>
      <c r="HI199" s="41">
        <f t="shared" si="109"/>
        <v>0</v>
      </c>
      <c r="HJ199" s="41">
        <f t="shared" si="109"/>
        <v>0</v>
      </c>
    </row>
    <row r="200" spans="1:218" ht="14.4" x14ac:dyDescent="0.3">
      <c r="A200" s="42">
        <v>197</v>
      </c>
      <c r="B200" s="43">
        <f>'CMM4 - AUX CALC'!$GP$67</f>
        <v>0</v>
      </c>
      <c r="GQ200" s="41">
        <f>$B200/(_xlfn.SINGLE(PrazoConcessao)*12-GQ$3+1)</f>
        <v>0</v>
      </c>
      <c r="GR200" s="41">
        <f t="shared" si="116"/>
        <v>0</v>
      </c>
      <c r="GS200" s="41">
        <f t="shared" si="116"/>
        <v>0</v>
      </c>
      <c r="GT200" s="41">
        <f t="shared" si="114"/>
        <v>0</v>
      </c>
      <c r="GU200" s="41">
        <f t="shared" si="114"/>
        <v>0</v>
      </c>
      <c r="GV200" s="41">
        <f t="shared" si="114"/>
        <v>0</v>
      </c>
      <c r="GW200" s="41">
        <f t="shared" si="114"/>
        <v>0</v>
      </c>
      <c r="GX200" s="41">
        <f t="shared" si="114"/>
        <v>0</v>
      </c>
      <c r="GY200" s="41">
        <f t="shared" si="115"/>
        <v>0</v>
      </c>
      <c r="GZ200" s="41">
        <f t="shared" si="115"/>
        <v>0</v>
      </c>
      <c r="HA200" s="41">
        <f t="shared" si="115"/>
        <v>0</v>
      </c>
      <c r="HB200" s="41">
        <f t="shared" si="115"/>
        <v>0</v>
      </c>
      <c r="HC200" s="41">
        <f t="shared" si="115"/>
        <v>0</v>
      </c>
      <c r="HD200" s="41">
        <f t="shared" si="115"/>
        <v>0</v>
      </c>
      <c r="HE200" s="41">
        <f t="shared" si="109"/>
        <v>0</v>
      </c>
      <c r="HF200" s="41">
        <f t="shared" si="109"/>
        <v>0</v>
      </c>
      <c r="HG200" s="41">
        <f t="shared" si="109"/>
        <v>0</v>
      </c>
      <c r="HH200" s="41">
        <f t="shared" si="109"/>
        <v>0</v>
      </c>
      <c r="HI200" s="41">
        <f t="shared" si="109"/>
        <v>0</v>
      </c>
      <c r="HJ200" s="41">
        <f t="shared" si="109"/>
        <v>0</v>
      </c>
    </row>
    <row r="201" spans="1:218" ht="14.4" x14ac:dyDescent="0.3">
      <c r="A201" s="42">
        <v>198</v>
      </c>
      <c r="B201" s="43">
        <f>'CMM4 - AUX CALC'!$GQ$67</f>
        <v>0</v>
      </c>
      <c r="GR201" s="41">
        <f>$B201/(_xlfn.SINGLE(PrazoConcessao)*12-GR$3+1)</f>
        <v>0</v>
      </c>
      <c r="GS201" s="41">
        <f t="shared" si="116"/>
        <v>0</v>
      </c>
      <c r="GT201" s="41">
        <f t="shared" si="114"/>
        <v>0</v>
      </c>
      <c r="GU201" s="41">
        <f t="shared" si="114"/>
        <v>0</v>
      </c>
      <c r="GV201" s="41">
        <f t="shared" si="114"/>
        <v>0</v>
      </c>
      <c r="GW201" s="41">
        <f t="shared" si="114"/>
        <v>0</v>
      </c>
      <c r="GX201" s="41">
        <f t="shared" si="114"/>
        <v>0</v>
      </c>
      <c r="GY201" s="41">
        <f t="shared" si="115"/>
        <v>0</v>
      </c>
      <c r="GZ201" s="41">
        <f t="shared" si="115"/>
        <v>0</v>
      </c>
      <c r="HA201" s="41">
        <f t="shared" si="115"/>
        <v>0</v>
      </c>
      <c r="HB201" s="41">
        <f t="shared" si="115"/>
        <v>0</v>
      </c>
      <c r="HC201" s="41">
        <f t="shared" si="115"/>
        <v>0</v>
      </c>
      <c r="HD201" s="41">
        <f t="shared" si="115"/>
        <v>0</v>
      </c>
      <c r="HE201" s="41">
        <f t="shared" si="109"/>
        <v>0</v>
      </c>
      <c r="HF201" s="41">
        <f t="shared" si="109"/>
        <v>0</v>
      </c>
      <c r="HG201" s="41">
        <f t="shared" si="109"/>
        <v>0</v>
      </c>
      <c r="HH201" s="41">
        <f t="shared" si="109"/>
        <v>0</v>
      </c>
      <c r="HI201" s="41">
        <f t="shared" si="109"/>
        <v>0</v>
      </c>
      <c r="HJ201" s="41">
        <f t="shared" si="109"/>
        <v>0</v>
      </c>
    </row>
    <row r="202" spans="1:218" ht="14.4" x14ac:dyDescent="0.3">
      <c r="A202" s="42">
        <v>199</v>
      </c>
      <c r="B202" s="43">
        <f>'CMM4 - AUX CALC'!$GR$67</f>
        <v>0</v>
      </c>
      <c r="GS202" s="41">
        <f>$B202/(_xlfn.SINGLE(PrazoConcessao)*12-GS$3+1)</f>
        <v>0</v>
      </c>
      <c r="GT202" s="41">
        <f t="shared" si="114"/>
        <v>0</v>
      </c>
      <c r="GU202" s="41">
        <f t="shared" si="114"/>
        <v>0</v>
      </c>
      <c r="GV202" s="41">
        <f t="shared" si="114"/>
        <v>0</v>
      </c>
      <c r="GW202" s="41">
        <f t="shared" si="114"/>
        <v>0</v>
      </c>
      <c r="GX202" s="41">
        <f t="shared" si="114"/>
        <v>0</v>
      </c>
      <c r="GY202" s="41">
        <f t="shared" si="115"/>
        <v>0</v>
      </c>
      <c r="GZ202" s="41">
        <f t="shared" si="115"/>
        <v>0</v>
      </c>
      <c r="HA202" s="41">
        <f t="shared" si="115"/>
        <v>0</v>
      </c>
      <c r="HB202" s="41">
        <f t="shared" si="115"/>
        <v>0</v>
      </c>
      <c r="HC202" s="41">
        <f t="shared" si="115"/>
        <v>0</v>
      </c>
      <c r="HD202" s="41">
        <f t="shared" si="115"/>
        <v>0</v>
      </c>
      <c r="HE202" s="41">
        <f t="shared" si="109"/>
        <v>0</v>
      </c>
      <c r="HF202" s="41">
        <f t="shared" si="109"/>
        <v>0</v>
      </c>
      <c r="HG202" s="41">
        <f t="shared" si="109"/>
        <v>0</v>
      </c>
      <c r="HH202" s="41">
        <f t="shared" si="109"/>
        <v>0</v>
      </c>
      <c r="HI202" s="41">
        <f t="shared" si="109"/>
        <v>0</v>
      </c>
      <c r="HJ202" s="41">
        <f t="shared" si="109"/>
        <v>0</v>
      </c>
    </row>
    <row r="203" spans="1:218" ht="14.4" x14ac:dyDescent="0.3">
      <c r="A203" s="42">
        <v>200</v>
      </c>
      <c r="B203" s="43">
        <f>'CMM4 - AUX CALC'!$GS$67</f>
        <v>0</v>
      </c>
      <c r="GT203" s="41">
        <f>$B203/(_xlfn.SINGLE(PrazoConcessao)*12-GT$3+1)</f>
        <v>0</v>
      </c>
      <c r="GU203" s="41">
        <f t="shared" si="114"/>
        <v>0</v>
      </c>
      <c r="GV203" s="41">
        <f t="shared" si="114"/>
        <v>0</v>
      </c>
      <c r="GW203" s="41">
        <f t="shared" si="114"/>
        <v>0</v>
      </c>
      <c r="GX203" s="41">
        <f t="shared" si="114"/>
        <v>0</v>
      </c>
      <c r="GY203" s="41">
        <f t="shared" si="115"/>
        <v>0</v>
      </c>
      <c r="GZ203" s="41">
        <f t="shared" si="115"/>
        <v>0</v>
      </c>
      <c r="HA203" s="41">
        <f t="shared" si="115"/>
        <v>0</v>
      </c>
      <c r="HB203" s="41">
        <f t="shared" si="115"/>
        <v>0</v>
      </c>
      <c r="HC203" s="41">
        <f t="shared" si="115"/>
        <v>0</v>
      </c>
      <c r="HD203" s="41">
        <f t="shared" si="115"/>
        <v>0</v>
      </c>
      <c r="HE203" s="41">
        <f t="shared" si="109"/>
        <v>0</v>
      </c>
      <c r="HF203" s="41">
        <f t="shared" si="109"/>
        <v>0</v>
      </c>
      <c r="HG203" s="41">
        <f t="shared" si="109"/>
        <v>0</v>
      </c>
      <c r="HH203" s="41">
        <f t="shared" si="109"/>
        <v>0</v>
      </c>
      <c r="HI203" s="41">
        <f t="shared" si="109"/>
        <v>0</v>
      </c>
      <c r="HJ203" s="41">
        <f t="shared" si="109"/>
        <v>0</v>
      </c>
    </row>
    <row r="204" spans="1:218" ht="14.4" x14ac:dyDescent="0.3">
      <c r="A204" s="42">
        <v>201</v>
      </c>
      <c r="B204" s="43">
        <f>'CMM4 - AUX CALC'!$GT$67</f>
        <v>0</v>
      </c>
      <c r="GU204" s="41">
        <f>$B204/(_xlfn.SINGLE(PrazoConcessao)*12-GU$3+1)</f>
        <v>0</v>
      </c>
      <c r="GV204" s="41">
        <f t="shared" si="114"/>
        <v>0</v>
      </c>
      <c r="GW204" s="41">
        <f t="shared" si="114"/>
        <v>0</v>
      </c>
      <c r="GX204" s="41">
        <f t="shared" si="114"/>
        <v>0</v>
      </c>
      <c r="GY204" s="41">
        <f t="shared" si="115"/>
        <v>0</v>
      </c>
      <c r="GZ204" s="41">
        <f t="shared" si="115"/>
        <v>0</v>
      </c>
      <c r="HA204" s="41">
        <f t="shared" si="115"/>
        <v>0</v>
      </c>
      <c r="HB204" s="41">
        <f t="shared" si="115"/>
        <v>0</v>
      </c>
      <c r="HC204" s="41">
        <f t="shared" si="115"/>
        <v>0</v>
      </c>
      <c r="HD204" s="41">
        <f t="shared" si="115"/>
        <v>0</v>
      </c>
      <c r="HE204" s="41">
        <f t="shared" si="109"/>
        <v>0</v>
      </c>
      <c r="HF204" s="41">
        <f t="shared" si="109"/>
        <v>0</v>
      </c>
      <c r="HG204" s="41">
        <f t="shared" si="109"/>
        <v>0</v>
      </c>
      <c r="HH204" s="41">
        <f t="shared" si="109"/>
        <v>0</v>
      </c>
      <c r="HI204" s="41">
        <f t="shared" si="109"/>
        <v>0</v>
      </c>
      <c r="HJ204" s="41">
        <f t="shared" si="109"/>
        <v>0</v>
      </c>
    </row>
    <row r="205" spans="1:218" ht="14.4" x14ac:dyDescent="0.3">
      <c r="A205" s="42">
        <v>202</v>
      </c>
      <c r="B205" s="43">
        <f>'CMM4 - AUX CALC'!$GU$67</f>
        <v>0</v>
      </c>
      <c r="GV205" s="41">
        <f>$B205/(_xlfn.SINGLE(PrazoConcessao)*12-GV$3+1)</f>
        <v>0</v>
      </c>
      <c r="GW205" s="41">
        <f t="shared" si="114"/>
        <v>0</v>
      </c>
      <c r="GX205" s="41">
        <f t="shared" si="114"/>
        <v>0</v>
      </c>
      <c r="GY205" s="41">
        <f t="shared" si="115"/>
        <v>0</v>
      </c>
      <c r="GZ205" s="41">
        <f t="shared" si="115"/>
        <v>0</v>
      </c>
      <c r="HA205" s="41">
        <f t="shared" si="115"/>
        <v>0</v>
      </c>
      <c r="HB205" s="41">
        <f t="shared" si="115"/>
        <v>0</v>
      </c>
      <c r="HC205" s="41">
        <f t="shared" si="115"/>
        <v>0</v>
      </c>
      <c r="HD205" s="41">
        <f t="shared" si="115"/>
        <v>0</v>
      </c>
      <c r="HE205" s="41">
        <f t="shared" si="109"/>
        <v>0</v>
      </c>
      <c r="HF205" s="41">
        <f t="shared" si="109"/>
        <v>0</v>
      </c>
      <c r="HG205" s="41">
        <f t="shared" si="109"/>
        <v>0</v>
      </c>
      <c r="HH205" s="41">
        <f t="shared" ref="HH205:HJ218" si="118">HG205</f>
        <v>0</v>
      </c>
      <c r="HI205" s="41">
        <f t="shared" si="118"/>
        <v>0</v>
      </c>
      <c r="HJ205" s="41">
        <f t="shared" si="118"/>
        <v>0</v>
      </c>
    </row>
    <row r="206" spans="1:218" ht="14.4" x14ac:dyDescent="0.3">
      <c r="A206" s="42">
        <v>203</v>
      </c>
      <c r="B206" s="43">
        <f>'CMM4 - AUX CALC'!$GV$67</f>
        <v>0</v>
      </c>
      <c r="GW206" s="41">
        <f>$B206/(_xlfn.SINGLE(PrazoConcessao)*12-GW$3+1)</f>
        <v>0</v>
      </c>
      <c r="GX206" s="41">
        <f t="shared" si="114"/>
        <v>0</v>
      </c>
      <c r="GY206" s="41">
        <f t="shared" si="115"/>
        <v>0</v>
      </c>
      <c r="GZ206" s="41">
        <f t="shared" si="115"/>
        <v>0</v>
      </c>
      <c r="HA206" s="41">
        <f t="shared" si="115"/>
        <v>0</v>
      </c>
      <c r="HB206" s="41">
        <f t="shared" si="115"/>
        <v>0</v>
      </c>
      <c r="HC206" s="41">
        <f t="shared" si="115"/>
        <v>0</v>
      </c>
      <c r="HD206" s="41">
        <f t="shared" si="115"/>
        <v>0</v>
      </c>
      <c r="HE206" s="41">
        <f t="shared" si="115"/>
        <v>0</v>
      </c>
      <c r="HF206" s="41">
        <f t="shared" si="115"/>
        <v>0</v>
      </c>
      <c r="HG206" s="41">
        <f t="shared" si="115"/>
        <v>0</v>
      </c>
      <c r="HH206" s="41">
        <f t="shared" si="118"/>
        <v>0</v>
      </c>
      <c r="HI206" s="41">
        <f t="shared" si="118"/>
        <v>0</v>
      </c>
      <c r="HJ206" s="41">
        <f t="shared" si="118"/>
        <v>0</v>
      </c>
    </row>
    <row r="207" spans="1:218" ht="14.4" x14ac:dyDescent="0.3">
      <c r="A207" s="42">
        <v>204</v>
      </c>
      <c r="B207" s="43">
        <f>'CMM4 - AUX CALC'!$GW$67</f>
        <v>0</v>
      </c>
      <c r="GX207" s="41">
        <f>$B207/(_xlfn.SINGLE(PrazoConcessao)*12-GX$3+1)</f>
        <v>0</v>
      </c>
      <c r="GY207" s="41">
        <f t="shared" si="115"/>
        <v>0</v>
      </c>
      <c r="GZ207" s="41">
        <f t="shared" si="115"/>
        <v>0</v>
      </c>
      <c r="HA207" s="41">
        <f t="shared" si="115"/>
        <v>0</v>
      </c>
      <c r="HB207" s="41">
        <f t="shared" si="115"/>
        <v>0</v>
      </c>
      <c r="HC207" s="41">
        <f t="shared" si="115"/>
        <v>0</v>
      </c>
      <c r="HD207" s="41">
        <f t="shared" si="115"/>
        <v>0</v>
      </c>
      <c r="HE207" s="41">
        <f t="shared" si="115"/>
        <v>0</v>
      </c>
      <c r="HF207" s="41">
        <f t="shared" si="115"/>
        <v>0</v>
      </c>
      <c r="HG207" s="41">
        <f t="shared" si="115"/>
        <v>0</v>
      </c>
      <c r="HH207" s="41">
        <f t="shared" si="118"/>
        <v>0</v>
      </c>
      <c r="HI207" s="41">
        <f t="shared" si="118"/>
        <v>0</v>
      </c>
      <c r="HJ207" s="41">
        <f t="shared" si="118"/>
        <v>0</v>
      </c>
    </row>
    <row r="208" spans="1:218" ht="14.4" x14ac:dyDescent="0.3">
      <c r="A208" s="42">
        <v>205</v>
      </c>
      <c r="B208" s="43">
        <f>'CMM4 - AUX CALC'!$GX$67</f>
        <v>0</v>
      </c>
      <c r="GY208" s="41">
        <f>$B208/(_xlfn.SINGLE(PrazoConcessao)*12-GY$3+1)</f>
        <v>0</v>
      </c>
      <c r="GZ208" s="41">
        <f t="shared" si="115"/>
        <v>0</v>
      </c>
      <c r="HA208" s="41">
        <f t="shared" si="115"/>
        <v>0</v>
      </c>
      <c r="HB208" s="41">
        <f t="shared" si="115"/>
        <v>0</v>
      </c>
      <c r="HC208" s="41">
        <f t="shared" si="115"/>
        <v>0</v>
      </c>
      <c r="HD208" s="41">
        <f t="shared" si="115"/>
        <v>0</v>
      </c>
      <c r="HE208" s="41">
        <f t="shared" si="115"/>
        <v>0</v>
      </c>
      <c r="HF208" s="41">
        <f t="shared" si="115"/>
        <v>0</v>
      </c>
      <c r="HG208" s="41">
        <f t="shared" si="115"/>
        <v>0</v>
      </c>
      <c r="HH208" s="41">
        <f t="shared" si="118"/>
        <v>0</v>
      </c>
      <c r="HI208" s="41">
        <f t="shared" si="118"/>
        <v>0</v>
      </c>
      <c r="HJ208" s="41">
        <f t="shared" si="118"/>
        <v>0</v>
      </c>
    </row>
    <row r="209" spans="1:218" ht="14.4" x14ac:dyDescent="0.3">
      <c r="A209" s="42">
        <v>206</v>
      </c>
      <c r="B209" s="43">
        <f>'CMM4 - AUX CALC'!$GY$67</f>
        <v>0</v>
      </c>
      <c r="GZ209" s="41">
        <f>$B209/(_xlfn.SINGLE(PrazoConcessao)*12-GZ$3+1)</f>
        <v>0</v>
      </c>
      <c r="HA209" s="41">
        <f t="shared" si="115"/>
        <v>0</v>
      </c>
      <c r="HB209" s="41">
        <f t="shared" si="115"/>
        <v>0</v>
      </c>
      <c r="HC209" s="41">
        <f t="shared" si="115"/>
        <v>0</v>
      </c>
      <c r="HD209" s="41">
        <f t="shared" si="115"/>
        <v>0</v>
      </c>
      <c r="HE209" s="41">
        <f t="shared" si="115"/>
        <v>0</v>
      </c>
      <c r="HF209" s="41">
        <f t="shared" si="115"/>
        <v>0</v>
      </c>
      <c r="HG209" s="41">
        <f t="shared" si="115"/>
        <v>0</v>
      </c>
      <c r="HH209" s="41">
        <f t="shared" si="118"/>
        <v>0</v>
      </c>
      <c r="HI209" s="41">
        <f t="shared" si="118"/>
        <v>0</v>
      </c>
      <c r="HJ209" s="41">
        <f t="shared" si="118"/>
        <v>0</v>
      </c>
    </row>
    <row r="210" spans="1:218" ht="14.4" x14ac:dyDescent="0.3">
      <c r="A210" s="42">
        <v>207</v>
      </c>
      <c r="B210" s="43">
        <f>'CMM4 - AUX CALC'!$GZ$67</f>
        <v>0</v>
      </c>
      <c r="HA210" s="41">
        <f>$B210/(_xlfn.SINGLE(PrazoConcessao)*12-HA$3+1)</f>
        <v>0</v>
      </c>
      <c r="HB210" s="41">
        <f t="shared" si="115"/>
        <v>0</v>
      </c>
      <c r="HC210" s="41">
        <f t="shared" si="115"/>
        <v>0</v>
      </c>
      <c r="HD210" s="41">
        <f t="shared" si="115"/>
        <v>0</v>
      </c>
      <c r="HE210" s="41">
        <f t="shared" si="115"/>
        <v>0</v>
      </c>
      <c r="HF210" s="41">
        <f t="shared" si="115"/>
        <v>0</v>
      </c>
      <c r="HG210" s="41">
        <f t="shared" si="115"/>
        <v>0</v>
      </c>
      <c r="HH210" s="41">
        <f t="shared" si="118"/>
        <v>0</v>
      </c>
      <c r="HI210" s="41">
        <f t="shared" si="118"/>
        <v>0</v>
      </c>
      <c r="HJ210" s="41">
        <f t="shared" si="118"/>
        <v>0</v>
      </c>
    </row>
    <row r="211" spans="1:218" ht="14.4" x14ac:dyDescent="0.3">
      <c r="A211" s="42">
        <v>208</v>
      </c>
      <c r="B211" s="43">
        <f>'CMM4 - AUX CALC'!$HA$67</f>
        <v>0</v>
      </c>
      <c r="HB211" s="41">
        <f>$B211/(_xlfn.SINGLE(PrazoConcessao)*12-HB$3+1)</f>
        <v>0</v>
      </c>
      <c r="HC211" s="41">
        <f t="shared" si="115"/>
        <v>0</v>
      </c>
      <c r="HD211" s="41">
        <f t="shared" si="115"/>
        <v>0</v>
      </c>
      <c r="HE211" s="41">
        <f t="shared" si="115"/>
        <v>0</v>
      </c>
      <c r="HF211" s="41">
        <f t="shared" si="115"/>
        <v>0</v>
      </c>
      <c r="HG211" s="41">
        <f t="shared" si="115"/>
        <v>0</v>
      </c>
      <c r="HH211" s="41">
        <f t="shared" si="118"/>
        <v>0</v>
      </c>
      <c r="HI211" s="41">
        <f t="shared" si="118"/>
        <v>0</v>
      </c>
      <c r="HJ211" s="41">
        <f t="shared" si="118"/>
        <v>0</v>
      </c>
    </row>
    <row r="212" spans="1:218" ht="14.4" x14ac:dyDescent="0.3">
      <c r="A212" s="42">
        <v>209</v>
      </c>
      <c r="B212" s="43">
        <f>'CMM4 - AUX CALC'!$HB$67</f>
        <v>0</v>
      </c>
      <c r="HC212" s="41">
        <f>$B212/(_xlfn.SINGLE(PrazoConcessao)*12-HC$3+1)</f>
        <v>0</v>
      </c>
      <c r="HD212" s="41">
        <f t="shared" si="115"/>
        <v>0</v>
      </c>
      <c r="HE212" s="41">
        <f t="shared" si="115"/>
        <v>0</v>
      </c>
      <c r="HF212" s="41">
        <f t="shared" si="115"/>
        <v>0</v>
      </c>
      <c r="HG212" s="41">
        <f t="shared" si="115"/>
        <v>0</v>
      </c>
      <c r="HH212" s="41">
        <f t="shared" si="118"/>
        <v>0</v>
      </c>
      <c r="HI212" s="41">
        <f t="shared" si="118"/>
        <v>0</v>
      </c>
      <c r="HJ212" s="41">
        <f t="shared" si="118"/>
        <v>0</v>
      </c>
    </row>
    <row r="213" spans="1:218" ht="14.4" x14ac:dyDescent="0.3">
      <c r="A213" s="42">
        <v>210</v>
      </c>
      <c r="B213" s="43">
        <f>'CMM4 - AUX CALC'!$HC$67</f>
        <v>0</v>
      </c>
      <c r="HD213" s="41">
        <f>$B213/(_xlfn.SINGLE(PrazoConcessao)*12-HD$3+1)</f>
        <v>0</v>
      </c>
      <c r="HE213" s="41">
        <f t="shared" si="115"/>
        <v>0</v>
      </c>
      <c r="HF213" s="41">
        <f t="shared" si="115"/>
        <v>0</v>
      </c>
      <c r="HG213" s="41">
        <f t="shared" si="115"/>
        <v>0</v>
      </c>
      <c r="HH213" s="41">
        <f t="shared" si="118"/>
        <v>0</v>
      </c>
      <c r="HI213" s="41">
        <f t="shared" si="118"/>
        <v>0</v>
      </c>
      <c r="HJ213" s="41">
        <f t="shared" si="118"/>
        <v>0</v>
      </c>
    </row>
    <row r="214" spans="1:218" ht="14.4" x14ac:dyDescent="0.3">
      <c r="A214" s="42">
        <v>211</v>
      </c>
      <c r="B214" s="43">
        <f>'CMM4 - AUX CALC'!$HD$67</f>
        <v>0</v>
      </c>
      <c r="HE214" s="41">
        <f>$B214/(_xlfn.SINGLE(PrazoConcessao)*12-HE$3+1)</f>
        <v>0</v>
      </c>
      <c r="HF214" s="41">
        <f t="shared" si="115"/>
        <v>0</v>
      </c>
      <c r="HG214" s="41">
        <f t="shared" si="115"/>
        <v>0</v>
      </c>
      <c r="HH214" s="41">
        <f t="shared" si="118"/>
        <v>0</v>
      </c>
      <c r="HI214" s="41">
        <f t="shared" si="118"/>
        <v>0</v>
      </c>
      <c r="HJ214" s="41">
        <f t="shared" si="118"/>
        <v>0</v>
      </c>
    </row>
    <row r="215" spans="1:218" ht="14.4" x14ac:dyDescent="0.3">
      <c r="A215" s="42">
        <v>212</v>
      </c>
      <c r="B215" s="43">
        <f>'CMM4 - AUX CALC'!$HE$67</f>
        <v>0</v>
      </c>
      <c r="HF215" s="41">
        <f>$B215/(_xlfn.SINGLE(PrazoConcessao)*12-HF$3+1)</f>
        <v>0</v>
      </c>
      <c r="HG215" s="41">
        <f t="shared" si="115"/>
        <v>0</v>
      </c>
      <c r="HH215" s="41">
        <f t="shared" si="118"/>
        <v>0</v>
      </c>
      <c r="HI215" s="41">
        <f t="shared" si="118"/>
        <v>0</v>
      </c>
      <c r="HJ215" s="41">
        <f t="shared" si="118"/>
        <v>0</v>
      </c>
    </row>
    <row r="216" spans="1:218" ht="14.4" x14ac:dyDescent="0.3">
      <c r="A216" s="42">
        <v>213</v>
      </c>
      <c r="B216" s="43">
        <f>'CMM4 - AUX CALC'!$HF$67</f>
        <v>0</v>
      </c>
      <c r="HG216" s="41">
        <f>$B216/(_xlfn.SINGLE(PrazoConcessao)*12-HG$3+1)</f>
        <v>0</v>
      </c>
      <c r="HH216" s="41">
        <f t="shared" si="118"/>
        <v>0</v>
      </c>
      <c r="HI216" s="41">
        <f t="shared" si="118"/>
        <v>0</v>
      </c>
      <c r="HJ216" s="41">
        <f t="shared" si="118"/>
        <v>0</v>
      </c>
    </row>
    <row r="217" spans="1:218" ht="14.4" x14ac:dyDescent="0.3">
      <c r="A217" s="42">
        <v>214</v>
      </c>
      <c r="B217" s="43">
        <f>'CMM4 - AUX CALC'!$HG$67</f>
        <v>0</v>
      </c>
      <c r="HH217" s="41">
        <f>$B217/(_xlfn.SINGLE(PrazoConcessao)*12-HH$3+1)</f>
        <v>0</v>
      </c>
      <c r="HI217" s="41">
        <f t="shared" si="118"/>
        <v>0</v>
      </c>
      <c r="HJ217" s="41">
        <f t="shared" si="118"/>
        <v>0</v>
      </c>
    </row>
    <row r="218" spans="1:218" ht="14.4" x14ac:dyDescent="0.3">
      <c r="A218" s="42">
        <v>215</v>
      </c>
      <c r="B218" s="43">
        <f>'CMM4 - AUX CALC'!$HH$67</f>
        <v>0</v>
      </c>
      <c r="HI218" s="41">
        <f>$B218/(_xlfn.SINGLE(PrazoConcessao)*12-HI$3+1)</f>
        <v>0</v>
      </c>
      <c r="HJ218" s="41">
        <f t="shared" si="118"/>
        <v>0</v>
      </c>
    </row>
    <row r="219" spans="1:218" ht="14.4" x14ac:dyDescent="0.3">
      <c r="A219" s="42">
        <v>216</v>
      </c>
      <c r="B219" s="43">
        <f>'CMM4 - AUX CALC'!$HI$67</f>
        <v>0</v>
      </c>
      <c r="HJ219" s="41">
        <f>$B219/(_xlfn.SINGLE(PrazoConcessao)*12-HJ$3+1)</f>
        <v>0</v>
      </c>
    </row>
    <row r="220" spans="1:218" ht="14.4" x14ac:dyDescent="0.3">
      <c r="A220" s="40"/>
    </row>
    <row r="221" spans="1:218" ht="14.4" x14ac:dyDescent="0.3">
      <c r="A221" s="40"/>
    </row>
    <row r="222" spans="1:218" ht="14.4" x14ac:dyDescent="0.3">
      <c r="A222" s="40"/>
    </row>
    <row r="223" spans="1:218" ht="14.4" x14ac:dyDescent="0.3">
      <c r="A223" s="40"/>
    </row>
    <row r="224" spans="1:218" ht="14.4" x14ac:dyDescent="0.3">
      <c r="A224" s="40"/>
    </row>
    <row r="225" spans="1:1" ht="14.4" x14ac:dyDescent="0.3">
      <c r="A225" s="40"/>
    </row>
    <row r="226" spans="1:1" ht="14.4" x14ac:dyDescent="0.3">
      <c r="A226" s="40"/>
    </row>
    <row r="227" spans="1:1" ht="14.4" x14ac:dyDescent="0.3">
      <c r="A227" s="40"/>
    </row>
    <row r="228" spans="1:1" ht="14.4" x14ac:dyDescent="0.3">
      <c r="A228" s="40"/>
    </row>
    <row r="229" spans="1:1" ht="14.4" x14ac:dyDescent="0.3">
      <c r="A229" s="40"/>
    </row>
    <row r="230" spans="1:1" ht="14.4" x14ac:dyDescent="0.3">
      <c r="A230" s="40"/>
    </row>
    <row r="231" spans="1:1" ht="14.4" x14ac:dyDescent="0.3">
      <c r="A231" s="40"/>
    </row>
    <row r="232" spans="1:1" ht="14.4" x14ac:dyDescent="0.3">
      <c r="A232" s="40"/>
    </row>
    <row r="233" spans="1:1" ht="14.4" x14ac:dyDescent="0.3">
      <c r="A233" s="40"/>
    </row>
    <row r="234" spans="1:1" ht="14.4" x14ac:dyDescent="0.3">
      <c r="A234" s="40"/>
    </row>
    <row r="235" spans="1:1" ht="14.4" x14ac:dyDescent="0.3">
      <c r="A235" s="40"/>
    </row>
    <row r="236" spans="1:1" ht="14.4" x14ac:dyDescent="0.3">
      <c r="A236" s="40"/>
    </row>
    <row r="237" spans="1:1" ht="14.4" x14ac:dyDescent="0.3">
      <c r="A237" s="40"/>
    </row>
    <row r="238" spans="1:1" ht="14.4" x14ac:dyDescent="0.3">
      <c r="A238" s="40"/>
    </row>
    <row r="239" spans="1:1" ht="14.4" x14ac:dyDescent="0.3">
      <c r="A239" s="40"/>
    </row>
    <row r="240" spans="1:1" ht="14.4" x14ac:dyDescent="0.3">
      <c r="A240" s="40"/>
    </row>
    <row r="241" spans="1:1" ht="14.4" x14ac:dyDescent="0.3">
      <c r="A241" s="40"/>
    </row>
    <row r="242" spans="1:1" ht="14.4" x14ac:dyDescent="0.3">
      <c r="A242" s="40"/>
    </row>
    <row r="243" spans="1:1" ht="14.4" x14ac:dyDescent="0.3">
      <c r="A243" s="40"/>
    </row>
    <row r="244" spans="1:1" ht="14.4" x14ac:dyDescent="0.3">
      <c r="A244" s="40"/>
    </row>
    <row r="245" spans="1:1" ht="14.4" x14ac:dyDescent="0.3">
      <c r="A245" s="40"/>
    </row>
    <row r="246" spans="1:1" ht="14.4" x14ac:dyDescent="0.3">
      <c r="A246" s="40"/>
    </row>
    <row r="247" spans="1:1" ht="14.4" x14ac:dyDescent="0.3">
      <c r="A247" s="40"/>
    </row>
    <row r="248" spans="1:1" ht="14.4" x14ac:dyDescent="0.3">
      <c r="A248" s="40"/>
    </row>
    <row r="249" spans="1:1" ht="14.4" x14ac:dyDescent="0.3">
      <c r="A249" s="40"/>
    </row>
  </sheetData>
  <conditionalFormatting sqref="A2:A3">
    <cfRule type="cellIs" dxfId="11" priority="1" operator="lessThan">
      <formula>0</formula>
    </cfRule>
  </conditionalFormatting>
  <conditionalFormatting sqref="A1:B1">
    <cfRule type="cellIs" dxfId="10" priority="2" operator="lessThan">
      <formula>0</formula>
    </cfRule>
  </conditionalFormatting>
  <pageMargins left="0.51181102362204722" right="0.51181102362204722" top="0.78740157480314965" bottom="0.78740157480314965" header="0.31496062992125984" footer="0.31496062992125984"/>
  <pageSetup paperSize="9" fitToWidth="0" orientation="landscape" r:id="rId1"/>
  <headerFooter>
    <oddHeader>&amp;C&amp;G</oddHeader>
    <oddFooter>&amp;C&amp;G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11146-8BF3-4DD4-A376-23F6B86D0A0C}">
  <sheetPr codeName="Planilha17">
    <tabColor theme="8" tint="0.59999389629810485"/>
    <pageSetUpPr fitToPage="1"/>
  </sheetPr>
  <dimension ref="A1:H125"/>
  <sheetViews>
    <sheetView zoomScaleNormal="100" zoomScaleSheetLayoutView="85" workbookViewId="0">
      <selection activeCell="B103" sqref="B103"/>
    </sheetView>
  </sheetViews>
  <sheetFormatPr defaultRowHeight="14.4" x14ac:dyDescent="0.3"/>
  <cols>
    <col min="1" max="6" width="19.109375" style="63" customWidth="1"/>
    <col min="8" max="8" width="10.5546875" bestFit="1" customWidth="1"/>
  </cols>
  <sheetData>
    <row r="1" spans="1:8" ht="15.75" customHeight="1" x14ac:dyDescent="0.3"/>
    <row r="2" spans="1:8" ht="15.75" customHeight="1" x14ac:dyDescent="0.3"/>
    <row r="3" spans="1:8" ht="15.75" customHeight="1" x14ac:dyDescent="0.3"/>
    <row r="4" spans="1:8" ht="15.75" customHeight="1" x14ac:dyDescent="0.3"/>
    <row r="5" spans="1:8" s="9" customFormat="1" ht="15.75" customHeight="1" x14ac:dyDescent="0.3">
      <c r="A5" s="15" t="s">
        <v>154</v>
      </c>
      <c r="B5" s="15" t="s">
        <v>155</v>
      </c>
      <c r="C5" s="15" t="s">
        <v>393</v>
      </c>
      <c r="D5" s="15" t="s">
        <v>157</v>
      </c>
      <c r="E5" s="15" t="s">
        <v>158</v>
      </c>
      <c r="F5" s="15" t="s">
        <v>159</v>
      </c>
    </row>
    <row r="6" spans="1:8" s="9" customFormat="1" ht="15.75" customHeight="1" x14ac:dyDescent="0.3">
      <c r="A6" s="14">
        <v>1</v>
      </c>
      <c r="B6" s="68">
        <f>_xlfn.SINGLE(Alavanca)*'CMM4 - AUX CALC'!B$67</f>
        <v>0</v>
      </c>
      <c r="C6" s="68">
        <v>0</v>
      </c>
      <c r="D6" s="68">
        <v>0</v>
      </c>
      <c r="E6" s="68">
        <v>0</v>
      </c>
      <c r="F6" s="68">
        <f>B6</f>
        <v>0</v>
      </c>
      <c r="H6" s="69"/>
    </row>
    <row r="7" spans="1:8" s="9" customFormat="1" ht="15.75" customHeight="1" x14ac:dyDescent="0.3">
      <c r="A7" s="14">
        <v>2</v>
      </c>
      <c r="B7" s="68">
        <f>_xlfn.SINGLE(Alavanca)*'CMM4 - AUX CALC'!$C$67</f>
        <v>0</v>
      </c>
      <c r="C7" s="68">
        <f t="shared" ref="C7:C70" si="0">_xlfn.SINGLE(juros_financ)*F6</f>
        <v>0</v>
      </c>
      <c r="D7" s="68">
        <f t="shared" ref="D7:D29" si="1">C7</f>
        <v>0</v>
      </c>
      <c r="E7" s="68">
        <f t="shared" ref="E7:E70" si="2">D7-C7</f>
        <v>0</v>
      </c>
      <c r="F7" s="68">
        <f t="shared" ref="F7:F70" si="3">F6+B7-E7</f>
        <v>0</v>
      </c>
    </row>
    <row r="8" spans="1:8" s="9" customFormat="1" ht="15.75" customHeight="1" x14ac:dyDescent="0.3">
      <c r="A8" s="14">
        <v>3</v>
      </c>
      <c r="B8" s="68">
        <f>_xlfn.SINGLE(Alavanca)*'CMM4 - AUX CALC'!$D$67</f>
        <v>0</v>
      </c>
      <c r="C8" s="68">
        <f t="shared" si="0"/>
        <v>0</v>
      </c>
      <c r="D8" s="68">
        <f t="shared" si="1"/>
        <v>0</v>
      </c>
      <c r="E8" s="68">
        <f t="shared" si="2"/>
        <v>0</v>
      </c>
      <c r="F8" s="68">
        <f t="shared" si="3"/>
        <v>0</v>
      </c>
    </row>
    <row r="9" spans="1:8" s="9" customFormat="1" ht="15.75" customHeight="1" x14ac:dyDescent="0.3">
      <c r="A9" s="14">
        <v>4</v>
      </c>
      <c r="B9" s="68">
        <f>_xlfn.SINGLE(Alavanca)*'CMM4 - AUX CALC'!$E$67</f>
        <v>0</v>
      </c>
      <c r="C9" s="68">
        <f t="shared" si="0"/>
        <v>0</v>
      </c>
      <c r="D9" s="68">
        <f t="shared" si="1"/>
        <v>0</v>
      </c>
      <c r="E9" s="68">
        <f t="shared" si="2"/>
        <v>0</v>
      </c>
      <c r="F9" s="68">
        <f t="shared" si="3"/>
        <v>0</v>
      </c>
    </row>
    <row r="10" spans="1:8" s="9" customFormat="1" ht="15.75" customHeight="1" x14ac:dyDescent="0.3">
      <c r="A10" s="14">
        <v>5</v>
      </c>
      <c r="B10" s="68">
        <f>_xlfn.SINGLE(Alavanca)*'CMM4 - AUX CALC'!$F$67</f>
        <v>0</v>
      </c>
      <c r="C10" s="68">
        <f t="shared" si="0"/>
        <v>0</v>
      </c>
      <c r="D10" s="68">
        <f t="shared" si="1"/>
        <v>0</v>
      </c>
      <c r="E10" s="68">
        <f t="shared" si="2"/>
        <v>0</v>
      </c>
      <c r="F10" s="68">
        <f t="shared" si="3"/>
        <v>0</v>
      </c>
    </row>
    <row r="11" spans="1:8" s="9" customFormat="1" ht="15.75" customHeight="1" x14ac:dyDescent="0.3">
      <c r="A11" s="14">
        <v>6</v>
      </c>
      <c r="B11" s="68">
        <f>_xlfn.SINGLE(Alavanca)*'CMM4 - AUX CALC'!$G$67</f>
        <v>0</v>
      </c>
      <c r="C11" s="68">
        <f t="shared" si="0"/>
        <v>0</v>
      </c>
      <c r="D11" s="68">
        <f t="shared" si="1"/>
        <v>0</v>
      </c>
      <c r="E11" s="68">
        <f t="shared" si="2"/>
        <v>0</v>
      </c>
      <c r="F11" s="68">
        <f t="shared" si="3"/>
        <v>0</v>
      </c>
    </row>
    <row r="12" spans="1:8" s="9" customFormat="1" ht="15.75" customHeight="1" x14ac:dyDescent="0.3">
      <c r="A12" s="14">
        <v>7</v>
      </c>
      <c r="B12" s="68" t="e">
        <f>_xlfn.SINGLE(Alavanca)*'CMM4 - AUX CALC'!$H$67</f>
        <v>#NAME?</v>
      </c>
      <c r="C12" s="68">
        <f t="shared" si="0"/>
        <v>0</v>
      </c>
      <c r="D12" s="68">
        <f t="shared" si="1"/>
        <v>0</v>
      </c>
      <c r="E12" s="68">
        <f t="shared" si="2"/>
        <v>0</v>
      </c>
      <c r="F12" s="68" t="e">
        <f t="shared" si="3"/>
        <v>#NAME?</v>
      </c>
    </row>
    <row r="13" spans="1:8" s="9" customFormat="1" ht="15.75" customHeight="1" x14ac:dyDescent="0.3">
      <c r="A13" s="14">
        <v>8</v>
      </c>
      <c r="B13" s="68" t="e">
        <f>_xlfn.SINGLE(Alavanca)*'CMM4 - AUX CALC'!$I$67</f>
        <v>#NAME?</v>
      </c>
      <c r="C13" s="68" t="e">
        <f t="shared" si="0"/>
        <v>#NAME?</v>
      </c>
      <c r="D13" s="68" t="e">
        <f t="shared" si="1"/>
        <v>#NAME?</v>
      </c>
      <c r="E13" s="68" t="e">
        <f t="shared" si="2"/>
        <v>#NAME?</v>
      </c>
      <c r="F13" s="68" t="e">
        <f t="shared" si="3"/>
        <v>#NAME?</v>
      </c>
    </row>
    <row r="14" spans="1:8" s="9" customFormat="1" ht="15.75" customHeight="1" x14ac:dyDescent="0.3">
      <c r="A14" s="14">
        <v>9</v>
      </c>
      <c r="B14" s="68" t="e">
        <f>_xlfn.SINGLE(Alavanca)*'CMM4 - AUX CALC'!$J$67</f>
        <v>#NAME?</v>
      </c>
      <c r="C14" s="68" t="e">
        <f t="shared" si="0"/>
        <v>#NAME?</v>
      </c>
      <c r="D14" s="68" t="e">
        <f t="shared" si="1"/>
        <v>#NAME?</v>
      </c>
      <c r="E14" s="68" t="e">
        <f t="shared" si="2"/>
        <v>#NAME?</v>
      </c>
      <c r="F14" s="68" t="e">
        <f t="shared" si="3"/>
        <v>#NAME?</v>
      </c>
    </row>
    <row r="15" spans="1:8" s="9" customFormat="1" ht="15.75" customHeight="1" x14ac:dyDescent="0.3">
      <c r="A15" s="14">
        <v>10</v>
      </c>
      <c r="B15" s="68" t="e">
        <f>_xlfn.SINGLE(Alavanca)*'CMM4 - AUX CALC'!$K$67</f>
        <v>#NAME?</v>
      </c>
      <c r="C15" s="68" t="e">
        <f t="shared" si="0"/>
        <v>#NAME?</v>
      </c>
      <c r="D15" s="68" t="e">
        <f t="shared" si="1"/>
        <v>#NAME?</v>
      </c>
      <c r="E15" s="68" t="e">
        <f t="shared" si="2"/>
        <v>#NAME?</v>
      </c>
      <c r="F15" s="68" t="e">
        <f t="shared" si="3"/>
        <v>#NAME?</v>
      </c>
    </row>
    <row r="16" spans="1:8" s="9" customFormat="1" ht="15.75" customHeight="1" x14ac:dyDescent="0.3">
      <c r="A16" s="14">
        <v>11</v>
      </c>
      <c r="B16" s="68" t="e">
        <f>_xlfn.SINGLE(Alavanca)*'CMM4 - AUX CALC'!$L$67</f>
        <v>#NAME?</v>
      </c>
      <c r="C16" s="68" t="e">
        <f t="shared" si="0"/>
        <v>#NAME?</v>
      </c>
      <c r="D16" s="68" t="e">
        <f t="shared" si="1"/>
        <v>#NAME?</v>
      </c>
      <c r="E16" s="68" t="e">
        <f t="shared" si="2"/>
        <v>#NAME?</v>
      </c>
      <c r="F16" s="68" t="e">
        <f t="shared" si="3"/>
        <v>#NAME?</v>
      </c>
    </row>
    <row r="17" spans="1:6" s="9" customFormat="1" ht="15.75" customHeight="1" x14ac:dyDescent="0.3">
      <c r="A17" s="14">
        <v>12</v>
      </c>
      <c r="B17" s="68" t="e">
        <f>_xlfn.SINGLE(Alavanca)*'CMM4 - AUX CALC'!$M$67</f>
        <v>#NAME?</v>
      </c>
      <c r="C17" s="68" t="e">
        <f t="shared" si="0"/>
        <v>#NAME?</v>
      </c>
      <c r="D17" s="68" t="e">
        <f t="shared" si="1"/>
        <v>#NAME?</v>
      </c>
      <c r="E17" s="68" t="e">
        <f t="shared" si="2"/>
        <v>#NAME?</v>
      </c>
      <c r="F17" s="68" t="e">
        <f t="shared" si="3"/>
        <v>#NAME?</v>
      </c>
    </row>
    <row r="18" spans="1:6" s="9" customFormat="1" ht="15.75" customHeight="1" x14ac:dyDescent="0.3">
      <c r="A18" s="14">
        <v>13</v>
      </c>
      <c r="B18" s="68" t="e">
        <f>_xlfn.SINGLE(Alavanca)*'CMM4 - AUX CALC'!$N$67</f>
        <v>#NAME?</v>
      </c>
      <c r="C18" s="68" t="e">
        <f t="shared" si="0"/>
        <v>#NAME?</v>
      </c>
      <c r="D18" s="68" t="e">
        <f t="shared" si="1"/>
        <v>#NAME?</v>
      </c>
      <c r="E18" s="68" t="e">
        <f t="shared" si="2"/>
        <v>#NAME?</v>
      </c>
      <c r="F18" s="68" t="e">
        <f t="shared" si="3"/>
        <v>#NAME?</v>
      </c>
    </row>
    <row r="19" spans="1:6" s="9" customFormat="1" ht="15.75" customHeight="1" x14ac:dyDescent="0.3">
      <c r="A19" s="14">
        <v>14</v>
      </c>
      <c r="B19" s="68" t="e">
        <f>_xlfn.SINGLE(Alavanca)*'CMM4 - AUX CALC'!$O$67</f>
        <v>#NAME?</v>
      </c>
      <c r="C19" s="68" t="e">
        <f t="shared" si="0"/>
        <v>#NAME?</v>
      </c>
      <c r="D19" s="68" t="e">
        <f t="shared" si="1"/>
        <v>#NAME?</v>
      </c>
      <c r="E19" s="68" t="e">
        <f t="shared" si="2"/>
        <v>#NAME?</v>
      </c>
      <c r="F19" s="68" t="e">
        <f t="shared" si="3"/>
        <v>#NAME?</v>
      </c>
    </row>
    <row r="20" spans="1:6" s="9" customFormat="1" ht="15.75" customHeight="1" x14ac:dyDescent="0.3">
      <c r="A20" s="14">
        <v>15</v>
      </c>
      <c r="B20" s="68" t="e">
        <f>_xlfn.SINGLE(Alavanca)*'CMM4 - AUX CALC'!$P$67</f>
        <v>#NAME?</v>
      </c>
      <c r="C20" s="68" t="e">
        <f t="shared" si="0"/>
        <v>#NAME?</v>
      </c>
      <c r="D20" s="68" t="e">
        <f t="shared" si="1"/>
        <v>#NAME?</v>
      </c>
      <c r="E20" s="68" t="e">
        <f t="shared" si="2"/>
        <v>#NAME?</v>
      </c>
      <c r="F20" s="68" t="e">
        <f t="shared" si="3"/>
        <v>#NAME?</v>
      </c>
    </row>
    <row r="21" spans="1:6" s="9" customFormat="1" ht="15.75" customHeight="1" x14ac:dyDescent="0.3">
      <c r="A21" s="14">
        <v>16</v>
      </c>
      <c r="B21" s="68" t="e">
        <f>_xlfn.SINGLE(Alavanca)*'CMM4 - AUX CALC'!$Q$67</f>
        <v>#NAME?</v>
      </c>
      <c r="C21" s="68" t="e">
        <f t="shared" si="0"/>
        <v>#NAME?</v>
      </c>
      <c r="D21" s="68" t="e">
        <f t="shared" si="1"/>
        <v>#NAME?</v>
      </c>
      <c r="E21" s="68" t="e">
        <f t="shared" si="2"/>
        <v>#NAME?</v>
      </c>
      <c r="F21" s="68" t="e">
        <f t="shared" si="3"/>
        <v>#NAME?</v>
      </c>
    </row>
    <row r="22" spans="1:6" s="9" customFormat="1" ht="15.75" customHeight="1" x14ac:dyDescent="0.3">
      <c r="A22" s="14">
        <v>17</v>
      </c>
      <c r="B22" s="68" t="e">
        <f>_xlfn.SINGLE(Alavanca)*'CMM4 - AUX CALC'!$R$67</f>
        <v>#NAME?</v>
      </c>
      <c r="C22" s="68" t="e">
        <f t="shared" si="0"/>
        <v>#NAME?</v>
      </c>
      <c r="D22" s="68" t="e">
        <f t="shared" si="1"/>
        <v>#NAME?</v>
      </c>
      <c r="E22" s="68" t="e">
        <f t="shared" si="2"/>
        <v>#NAME?</v>
      </c>
      <c r="F22" s="68" t="e">
        <f t="shared" si="3"/>
        <v>#NAME?</v>
      </c>
    </row>
    <row r="23" spans="1:6" s="9" customFormat="1" ht="15.75" customHeight="1" x14ac:dyDescent="0.3">
      <c r="A23" s="14">
        <v>18</v>
      </c>
      <c r="B23" s="68" t="e">
        <f>_xlfn.SINGLE(Alavanca)*'CMM4 - AUX CALC'!$S$67</f>
        <v>#NAME?</v>
      </c>
      <c r="C23" s="68" t="e">
        <f t="shared" si="0"/>
        <v>#NAME?</v>
      </c>
      <c r="D23" s="68" t="e">
        <f t="shared" si="1"/>
        <v>#NAME?</v>
      </c>
      <c r="E23" s="68" t="e">
        <f t="shared" si="2"/>
        <v>#NAME?</v>
      </c>
      <c r="F23" s="68" t="e">
        <f t="shared" si="3"/>
        <v>#NAME?</v>
      </c>
    </row>
    <row r="24" spans="1:6" s="9" customFormat="1" ht="15.75" customHeight="1" x14ac:dyDescent="0.3">
      <c r="A24" s="14">
        <v>19</v>
      </c>
      <c r="B24" s="68">
        <f>_xlfn.SINGLE(Alavanca)*'CMM4 - AUX CALC'!$T$67</f>
        <v>0</v>
      </c>
      <c r="C24" s="68" t="e">
        <f t="shared" si="0"/>
        <v>#NAME?</v>
      </c>
      <c r="D24" s="68" t="e">
        <f t="shared" si="1"/>
        <v>#NAME?</v>
      </c>
      <c r="E24" s="68" t="e">
        <f t="shared" si="2"/>
        <v>#NAME?</v>
      </c>
      <c r="F24" s="68" t="e">
        <f t="shared" si="3"/>
        <v>#NAME?</v>
      </c>
    </row>
    <row r="25" spans="1:6" s="9" customFormat="1" ht="15.75" customHeight="1" x14ac:dyDescent="0.3">
      <c r="A25" s="14">
        <v>20</v>
      </c>
      <c r="B25" s="68">
        <f>_xlfn.SINGLE(Alavanca)*'CMM4 - AUX CALC'!$U$67</f>
        <v>0</v>
      </c>
      <c r="C25" s="68" t="e">
        <f t="shared" si="0"/>
        <v>#NAME?</v>
      </c>
      <c r="D25" s="68" t="e">
        <f t="shared" si="1"/>
        <v>#NAME?</v>
      </c>
      <c r="E25" s="68" t="e">
        <f t="shared" si="2"/>
        <v>#NAME?</v>
      </c>
      <c r="F25" s="68" t="e">
        <f t="shared" si="3"/>
        <v>#NAME?</v>
      </c>
    </row>
    <row r="26" spans="1:6" s="9" customFormat="1" ht="15.75" customHeight="1" x14ac:dyDescent="0.3">
      <c r="A26" s="14">
        <v>21</v>
      </c>
      <c r="B26" s="68">
        <f>_xlfn.SINGLE(Alavanca)*'CMM4 - AUX CALC'!$V$67</f>
        <v>0</v>
      </c>
      <c r="C26" s="68" t="e">
        <f t="shared" si="0"/>
        <v>#NAME?</v>
      </c>
      <c r="D26" s="68" t="e">
        <f t="shared" si="1"/>
        <v>#NAME?</v>
      </c>
      <c r="E26" s="68" t="e">
        <f t="shared" si="2"/>
        <v>#NAME?</v>
      </c>
      <c r="F26" s="68" t="e">
        <f t="shared" si="3"/>
        <v>#NAME?</v>
      </c>
    </row>
    <row r="27" spans="1:6" s="9" customFormat="1" ht="15.75" customHeight="1" x14ac:dyDescent="0.3">
      <c r="A27" s="14">
        <v>22</v>
      </c>
      <c r="B27" s="68">
        <f>_xlfn.SINGLE(Alavanca)*'CMM4 - AUX CALC'!$W$67</f>
        <v>0</v>
      </c>
      <c r="C27" s="68" t="e">
        <f t="shared" si="0"/>
        <v>#NAME?</v>
      </c>
      <c r="D27" s="68" t="e">
        <f t="shared" si="1"/>
        <v>#NAME?</v>
      </c>
      <c r="E27" s="68" t="e">
        <f t="shared" si="2"/>
        <v>#NAME?</v>
      </c>
      <c r="F27" s="68" t="e">
        <f t="shared" si="3"/>
        <v>#NAME?</v>
      </c>
    </row>
    <row r="28" spans="1:6" s="9" customFormat="1" ht="15.75" customHeight="1" x14ac:dyDescent="0.3">
      <c r="A28" s="14">
        <v>23</v>
      </c>
      <c r="B28" s="68">
        <f>_xlfn.SINGLE(Alavanca)*'CMM4 - AUX CALC'!$X$67</f>
        <v>0</v>
      </c>
      <c r="C28" s="68" t="e">
        <f t="shared" si="0"/>
        <v>#NAME?</v>
      </c>
      <c r="D28" s="68" t="e">
        <f t="shared" si="1"/>
        <v>#NAME?</v>
      </c>
      <c r="E28" s="68" t="e">
        <f t="shared" si="2"/>
        <v>#NAME?</v>
      </c>
      <c r="F28" s="68" t="e">
        <f t="shared" si="3"/>
        <v>#NAME?</v>
      </c>
    </row>
    <row r="29" spans="1:6" s="9" customFormat="1" ht="15.75" customHeight="1" x14ac:dyDescent="0.3">
      <c r="A29" s="14">
        <v>24</v>
      </c>
      <c r="B29" s="68">
        <f>_xlfn.SINGLE(Alavanca)*'CMM4 - AUX CALC'!$Y$67</f>
        <v>0</v>
      </c>
      <c r="C29" s="68" t="e">
        <f t="shared" si="0"/>
        <v>#NAME?</v>
      </c>
      <c r="D29" s="68" t="e">
        <f t="shared" si="1"/>
        <v>#NAME?</v>
      </c>
      <c r="E29" s="68" t="e">
        <f t="shared" si="2"/>
        <v>#NAME?</v>
      </c>
      <c r="F29" s="68" t="e">
        <f t="shared" si="3"/>
        <v>#NAME?</v>
      </c>
    </row>
    <row r="30" spans="1:6" s="9" customFormat="1" ht="15.75" customHeight="1" x14ac:dyDescent="0.3">
      <c r="A30" s="14">
        <v>25</v>
      </c>
      <c r="B30" s="68">
        <v>0</v>
      </c>
      <c r="C30" s="68" t="e">
        <f t="shared" si="0"/>
        <v>#NAME?</v>
      </c>
      <c r="D30" s="68">
        <v>41.13455621363827</v>
      </c>
      <c r="E30" s="68" t="e">
        <f t="shared" si="2"/>
        <v>#NAME?</v>
      </c>
      <c r="F30" s="68" t="e">
        <f t="shared" si="3"/>
        <v>#NAME?</v>
      </c>
    </row>
    <row r="31" spans="1:6" s="9" customFormat="1" ht="15.75" customHeight="1" x14ac:dyDescent="0.3">
      <c r="A31" s="14">
        <v>26</v>
      </c>
      <c r="B31" s="68">
        <v>0</v>
      </c>
      <c r="C31" s="68" t="e">
        <f t="shared" si="0"/>
        <v>#NAME?</v>
      </c>
      <c r="D31" s="68">
        <f t="shared" ref="D31:D94" si="4">D30</f>
        <v>41.13455621363827</v>
      </c>
      <c r="E31" s="68" t="e">
        <f t="shared" si="2"/>
        <v>#NAME?</v>
      </c>
      <c r="F31" s="68" t="e">
        <f t="shared" si="3"/>
        <v>#NAME?</v>
      </c>
    </row>
    <row r="32" spans="1:6" s="9" customFormat="1" ht="15.75" customHeight="1" x14ac:dyDescent="0.3">
      <c r="A32" s="14">
        <v>27</v>
      </c>
      <c r="B32" s="68">
        <v>0</v>
      </c>
      <c r="C32" s="68" t="e">
        <f t="shared" si="0"/>
        <v>#NAME?</v>
      </c>
      <c r="D32" s="68">
        <f t="shared" si="4"/>
        <v>41.13455621363827</v>
      </c>
      <c r="E32" s="68" t="e">
        <f t="shared" si="2"/>
        <v>#NAME?</v>
      </c>
      <c r="F32" s="68" t="e">
        <f t="shared" si="3"/>
        <v>#NAME?</v>
      </c>
    </row>
    <row r="33" spans="1:6" s="9" customFormat="1" ht="15.75" customHeight="1" x14ac:dyDescent="0.3">
      <c r="A33" s="14">
        <v>28</v>
      </c>
      <c r="B33" s="68">
        <v>0</v>
      </c>
      <c r="C33" s="68" t="e">
        <f t="shared" si="0"/>
        <v>#NAME?</v>
      </c>
      <c r="D33" s="68">
        <f t="shared" si="4"/>
        <v>41.13455621363827</v>
      </c>
      <c r="E33" s="68" t="e">
        <f t="shared" si="2"/>
        <v>#NAME?</v>
      </c>
      <c r="F33" s="68" t="e">
        <f t="shared" si="3"/>
        <v>#NAME?</v>
      </c>
    </row>
    <row r="34" spans="1:6" s="9" customFormat="1" ht="15.75" customHeight="1" x14ac:dyDescent="0.3">
      <c r="A34" s="14">
        <v>29</v>
      </c>
      <c r="B34" s="68">
        <v>0</v>
      </c>
      <c r="C34" s="68" t="e">
        <f t="shared" si="0"/>
        <v>#NAME?</v>
      </c>
      <c r="D34" s="68">
        <f t="shared" si="4"/>
        <v>41.13455621363827</v>
      </c>
      <c r="E34" s="68" t="e">
        <f t="shared" si="2"/>
        <v>#NAME?</v>
      </c>
      <c r="F34" s="68" t="e">
        <f t="shared" si="3"/>
        <v>#NAME?</v>
      </c>
    </row>
    <row r="35" spans="1:6" s="9" customFormat="1" ht="15.75" customHeight="1" x14ac:dyDescent="0.3">
      <c r="A35" s="14">
        <v>30</v>
      </c>
      <c r="B35" s="68">
        <v>0</v>
      </c>
      <c r="C35" s="68" t="e">
        <f t="shared" si="0"/>
        <v>#NAME?</v>
      </c>
      <c r="D35" s="68">
        <f t="shared" si="4"/>
        <v>41.13455621363827</v>
      </c>
      <c r="E35" s="68" t="e">
        <f t="shared" si="2"/>
        <v>#NAME?</v>
      </c>
      <c r="F35" s="68" t="e">
        <f t="shared" si="3"/>
        <v>#NAME?</v>
      </c>
    </row>
    <row r="36" spans="1:6" s="9" customFormat="1" ht="15.75" customHeight="1" x14ac:dyDescent="0.3">
      <c r="A36" s="14">
        <v>31</v>
      </c>
      <c r="B36" s="68">
        <v>0</v>
      </c>
      <c r="C36" s="68" t="e">
        <f t="shared" si="0"/>
        <v>#NAME?</v>
      </c>
      <c r="D36" s="68">
        <f t="shared" si="4"/>
        <v>41.13455621363827</v>
      </c>
      <c r="E36" s="68" t="e">
        <f t="shared" si="2"/>
        <v>#NAME?</v>
      </c>
      <c r="F36" s="68" t="e">
        <f t="shared" si="3"/>
        <v>#NAME?</v>
      </c>
    </row>
    <row r="37" spans="1:6" s="9" customFormat="1" ht="15.75" customHeight="1" x14ac:dyDescent="0.3">
      <c r="A37" s="14">
        <v>32</v>
      </c>
      <c r="B37" s="68">
        <v>0</v>
      </c>
      <c r="C37" s="68" t="e">
        <f t="shared" si="0"/>
        <v>#NAME?</v>
      </c>
      <c r="D37" s="68">
        <f t="shared" si="4"/>
        <v>41.13455621363827</v>
      </c>
      <c r="E37" s="68" t="e">
        <f t="shared" si="2"/>
        <v>#NAME?</v>
      </c>
      <c r="F37" s="68" t="e">
        <f t="shared" si="3"/>
        <v>#NAME?</v>
      </c>
    </row>
    <row r="38" spans="1:6" s="9" customFormat="1" ht="15.75" customHeight="1" x14ac:dyDescent="0.3">
      <c r="A38" s="14">
        <v>33</v>
      </c>
      <c r="B38" s="68">
        <v>0</v>
      </c>
      <c r="C38" s="68" t="e">
        <f t="shared" si="0"/>
        <v>#NAME?</v>
      </c>
      <c r="D38" s="68">
        <f t="shared" si="4"/>
        <v>41.13455621363827</v>
      </c>
      <c r="E38" s="68" t="e">
        <f t="shared" si="2"/>
        <v>#NAME?</v>
      </c>
      <c r="F38" s="68" t="e">
        <f t="shared" si="3"/>
        <v>#NAME?</v>
      </c>
    </row>
    <row r="39" spans="1:6" s="9" customFormat="1" ht="15.75" customHeight="1" x14ac:dyDescent="0.3">
      <c r="A39" s="14">
        <v>34</v>
      </c>
      <c r="B39" s="68">
        <v>0</v>
      </c>
      <c r="C39" s="68" t="e">
        <f t="shared" si="0"/>
        <v>#NAME?</v>
      </c>
      <c r="D39" s="68">
        <f t="shared" si="4"/>
        <v>41.13455621363827</v>
      </c>
      <c r="E39" s="68" t="e">
        <f t="shared" si="2"/>
        <v>#NAME?</v>
      </c>
      <c r="F39" s="68" t="e">
        <f t="shared" si="3"/>
        <v>#NAME?</v>
      </c>
    </row>
    <row r="40" spans="1:6" s="9" customFormat="1" ht="15.75" customHeight="1" x14ac:dyDescent="0.3">
      <c r="A40" s="14">
        <v>35</v>
      </c>
      <c r="B40" s="68">
        <v>0</v>
      </c>
      <c r="C40" s="68" t="e">
        <f t="shared" si="0"/>
        <v>#NAME?</v>
      </c>
      <c r="D40" s="68">
        <f t="shared" si="4"/>
        <v>41.13455621363827</v>
      </c>
      <c r="E40" s="68" t="e">
        <f t="shared" si="2"/>
        <v>#NAME?</v>
      </c>
      <c r="F40" s="68" t="e">
        <f t="shared" si="3"/>
        <v>#NAME?</v>
      </c>
    </row>
    <row r="41" spans="1:6" s="9" customFormat="1" ht="15.75" customHeight="1" x14ac:dyDescent="0.3">
      <c r="A41" s="14">
        <v>36</v>
      </c>
      <c r="B41" s="68">
        <v>0</v>
      </c>
      <c r="C41" s="68" t="e">
        <f t="shared" si="0"/>
        <v>#NAME?</v>
      </c>
      <c r="D41" s="68">
        <f t="shared" si="4"/>
        <v>41.13455621363827</v>
      </c>
      <c r="E41" s="68" t="e">
        <f t="shared" si="2"/>
        <v>#NAME?</v>
      </c>
      <c r="F41" s="68" t="e">
        <f t="shared" si="3"/>
        <v>#NAME?</v>
      </c>
    </row>
    <row r="42" spans="1:6" s="9" customFormat="1" ht="15.75" customHeight="1" x14ac:dyDescent="0.3">
      <c r="A42" s="14">
        <v>37</v>
      </c>
      <c r="B42" s="68">
        <v>0</v>
      </c>
      <c r="C42" s="68" t="e">
        <f t="shared" si="0"/>
        <v>#NAME?</v>
      </c>
      <c r="D42" s="68">
        <f t="shared" si="4"/>
        <v>41.13455621363827</v>
      </c>
      <c r="E42" s="68" t="e">
        <f t="shared" si="2"/>
        <v>#NAME?</v>
      </c>
      <c r="F42" s="68" t="e">
        <f t="shared" si="3"/>
        <v>#NAME?</v>
      </c>
    </row>
    <row r="43" spans="1:6" s="9" customFormat="1" ht="15.75" customHeight="1" x14ac:dyDescent="0.3">
      <c r="A43" s="14">
        <v>38</v>
      </c>
      <c r="B43" s="68">
        <v>0</v>
      </c>
      <c r="C43" s="68" t="e">
        <f t="shared" si="0"/>
        <v>#NAME?</v>
      </c>
      <c r="D43" s="68">
        <f t="shared" si="4"/>
        <v>41.13455621363827</v>
      </c>
      <c r="E43" s="68" t="e">
        <f t="shared" si="2"/>
        <v>#NAME?</v>
      </c>
      <c r="F43" s="68" t="e">
        <f t="shared" si="3"/>
        <v>#NAME?</v>
      </c>
    </row>
    <row r="44" spans="1:6" s="9" customFormat="1" ht="15.75" customHeight="1" x14ac:dyDescent="0.3">
      <c r="A44" s="14">
        <v>39</v>
      </c>
      <c r="B44" s="68">
        <v>0</v>
      </c>
      <c r="C44" s="68" t="e">
        <f t="shared" si="0"/>
        <v>#NAME?</v>
      </c>
      <c r="D44" s="68">
        <f t="shared" si="4"/>
        <v>41.13455621363827</v>
      </c>
      <c r="E44" s="68" t="e">
        <f t="shared" si="2"/>
        <v>#NAME?</v>
      </c>
      <c r="F44" s="68" t="e">
        <f t="shared" si="3"/>
        <v>#NAME?</v>
      </c>
    </row>
    <row r="45" spans="1:6" s="9" customFormat="1" ht="15.75" customHeight="1" x14ac:dyDescent="0.3">
      <c r="A45" s="14">
        <v>40</v>
      </c>
      <c r="B45" s="68">
        <v>0</v>
      </c>
      <c r="C45" s="68" t="e">
        <f t="shared" si="0"/>
        <v>#NAME?</v>
      </c>
      <c r="D45" s="68">
        <f t="shared" si="4"/>
        <v>41.13455621363827</v>
      </c>
      <c r="E45" s="68" t="e">
        <f t="shared" si="2"/>
        <v>#NAME?</v>
      </c>
      <c r="F45" s="68" t="e">
        <f t="shared" si="3"/>
        <v>#NAME?</v>
      </c>
    </row>
    <row r="46" spans="1:6" s="9" customFormat="1" ht="15.75" customHeight="1" x14ac:dyDescent="0.3">
      <c r="A46" s="14">
        <v>41</v>
      </c>
      <c r="B46" s="68">
        <v>0</v>
      </c>
      <c r="C46" s="68" t="e">
        <f t="shared" si="0"/>
        <v>#NAME?</v>
      </c>
      <c r="D46" s="68">
        <f t="shared" si="4"/>
        <v>41.13455621363827</v>
      </c>
      <c r="E46" s="68" t="e">
        <f t="shared" si="2"/>
        <v>#NAME?</v>
      </c>
      <c r="F46" s="68" t="e">
        <f t="shared" si="3"/>
        <v>#NAME?</v>
      </c>
    </row>
    <row r="47" spans="1:6" s="9" customFormat="1" ht="15.75" customHeight="1" x14ac:dyDescent="0.3">
      <c r="A47" s="14">
        <v>42</v>
      </c>
      <c r="B47" s="68">
        <v>0</v>
      </c>
      <c r="C47" s="68" t="e">
        <f t="shared" si="0"/>
        <v>#NAME?</v>
      </c>
      <c r="D47" s="68">
        <f t="shared" si="4"/>
        <v>41.13455621363827</v>
      </c>
      <c r="E47" s="68" t="e">
        <f t="shared" si="2"/>
        <v>#NAME?</v>
      </c>
      <c r="F47" s="68" t="e">
        <f t="shared" si="3"/>
        <v>#NAME?</v>
      </c>
    </row>
    <row r="48" spans="1:6" s="9" customFormat="1" ht="15.75" customHeight="1" x14ac:dyDescent="0.3">
      <c r="A48" s="14">
        <v>43</v>
      </c>
      <c r="B48" s="68">
        <v>0</v>
      </c>
      <c r="C48" s="68" t="e">
        <f t="shared" si="0"/>
        <v>#NAME?</v>
      </c>
      <c r="D48" s="68">
        <f t="shared" si="4"/>
        <v>41.13455621363827</v>
      </c>
      <c r="E48" s="68" t="e">
        <f t="shared" si="2"/>
        <v>#NAME?</v>
      </c>
      <c r="F48" s="68" t="e">
        <f t="shared" si="3"/>
        <v>#NAME?</v>
      </c>
    </row>
    <row r="49" spans="1:6" s="9" customFormat="1" ht="15.75" customHeight="1" x14ac:dyDescent="0.3">
      <c r="A49" s="14">
        <v>44</v>
      </c>
      <c r="B49" s="68">
        <v>0</v>
      </c>
      <c r="C49" s="68" t="e">
        <f t="shared" si="0"/>
        <v>#NAME?</v>
      </c>
      <c r="D49" s="68">
        <f t="shared" si="4"/>
        <v>41.13455621363827</v>
      </c>
      <c r="E49" s="68" t="e">
        <f t="shared" si="2"/>
        <v>#NAME?</v>
      </c>
      <c r="F49" s="68" t="e">
        <f t="shared" si="3"/>
        <v>#NAME?</v>
      </c>
    </row>
    <row r="50" spans="1:6" s="9" customFormat="1" ht="15.75" customHeight="1" x14ac:dyDescent="0.3">
      <c r="A50" s="14">
        <v>45</v>
      </c>
      <c r="B50" s="68">
        <v>0</v>
      </c>
      <c r="C50" s="68" t="e">
        <f t="shared" si="0"/>
        <v>#NAME?</v>
      </c>
      <c r="D50" s="68">
        <f t="shared" si="4"/>
        <v>41.13455621363827</v>
      </c>
      <c r="E50" s="68" t="e">
        <f t="shared" si="2"/>
        <v>#NAME?</v>
      </c>
      <c r="F50" s="68" t="e">
        <f t="shared" si="3"/>
        <v>#NAME?</v>
      </c>
    </row>
    <row r="51" spans="1:6" s="9" customFormat="1" ht="15.75" customHeight="1" x14ac:dyDescent="0.3">
      <c r="A51" s="14">
        <v>46</v>
      </c>
      <c r="B51" s="68">
        <v>0</v>
      </c>
      <c r="C51" s="68" t="e">
        <f t="shared" si="0"/>
        <v>#NAME?</v>
      </c>
      <c r="D51" s="68">
        <f t="shared" si="4"/>
        <v>41.13455621363827</v>
      </c>
      <c r="E51" s="68" t="e">
        <f t="shared" si="2"/>
        <v>#NAME?</v>
      </c>
      <c r="F51" s="68" t="e">
        <f t="shared" si="3"/>
        <v>#NAME?</v>
      </c>
    </row>
    <row r="52" spans="1:6" s="9" customFormat="1" ht="15.75" customHeight="1" x14ac:dyDescent="0.3">
      <c r="A52" s="14">
        <v>47</v>
      </c>
      <c r="B52" s="68">
        <v>0</v>
      </c>
      <c r="C52" s="68" t="e">
        <f t="shared" si="0"/>
        <v>#NAME?</v>
      </c>
      <c r="D52" s="68">
        <f t="shared" si="4"/>
        <v>41.13455621363827</v>
      </c>
      <c r="E52" s="68" t="e">
        <f t="shared" si="2"/>
        <v>#NAME?</v>
      </c>
      <c r="F52" s="68" t="e">
        <f t="shared" si="3"/>
        <v>#NAME?</v>
      </c>
    </row>
    <row r="53" spans="1:6" s="9" customFormat="1" ht="15.75" customHeight="1" x14ac:dyDescent="0.3">
      <c r="A53" s="14">
        <v>48</v>
      </c>
      <c r="B53" s="68">
        <v>0</v>
      </c>
      <c r="C53" s="68" t="e">
        <f t="shared" si="0"/>
        <v>#NAME?</v>
      </c>
      <c r="D53" s="68">
        <f t="shared" si="4"/>
        <v>41.13455621363827</v>
      </c>
      <c r="E53" s="68" t="e">
        <f t="shared" si="2"/>
        <v>#NAME?</v>
      </c>
      <c r="F53" s="68" t="e">
        <f t="shared" si="3"/>
        <v>#NAME?</v>
      </c>
    </row>
    <row r="54" spans="1:6" s="9" customFormat="1" ht="15.75" customHeight="1" x14ac:dyDescent="0.3">
      <c r="A54" s="14">
        <v>49</v>
      </c>
      <c r="B54" s="68">
        <v>0</v>
      </c>
      <c r="C54" s="68" t="e">
        <f t="shared" si="0"/>
        <v>#NAME?</v>
      </c>
      <c r="D54" s="68">
        <f t="shared" si="4"/>
        <v>41.13455621363827</v>
      </c>
      <c r="E54" s="68" t="e">
        <f t="shared" si="2"/>
        <v>#NAME?</v>
      </c>
      <c r="F54" s="68" t="e">
        <f t="shared" si="3"/>
        <v>#NAME?</v>
      </c>
    </row>
    <row r="55" spans="1:6" s="9" customFormat="1" ht="15.75" customHeight="1" x14ac:dyDescent="0.3">
      <c r="A55" s="14">
        <v>50</v>
      </c>
      <c r="B55" s="68">
        <v>0</v>
      </c>
      <c r="C55" s="68" t="e">
        <f t="shared" si="0"/>
        <v>#NAME?</v>
      </c>
      <c r="D55" s="68">
        <f t="shared" si="4"/>
        <v>41.13455621363827</v>
      </c>
      <c r="E55" s="68" t="e">
        <f t="shared" si="2"/>
        <v>#NAME?</v>
      </c>
      <c r="F55" s="68" t="e">
        <f t="shared" si="3"/>
        <v>#NAME?</v>
      </c>
    </row>
    <row r="56" spans="1:6" s="9" customFormat="1" ht="15.75" customHeight="1" x14ac:dyDescent="0.3">
      <c r="A56" s="14">
        <v>51</v>
      </c>
      <c r="B56" s="68">
        <v>0</v>
      </c>
      <c r="C56" s="68" t="e">
        <f t="shared" si="0"/>
        <v>#NAME?</v>
      </c>
      <c r="D56" s="68">
        <f t="shared" si="4"/>
        <v>41.13455621363827</v>
      </c>
      <c r="E56" s="68" t="e">
        <f t="shared" si="2"/>
        <v>#NAME?</v>
      </c>
      <c r="F56" s="68" t="e">
        <f t="shared" si="3"/>
        <v>#NAME?</v>
      </c>
    </row>
    <row r="57" spans="1:6" s="9" customFormat="1" ht="15.75" customHeight="1" x14ac:dyDescent="0.3">
      <c r="A57" s="14">
        <v>52</v>
      </c>
      <c r="B57" s="68">
        <v>0</v>
      </c>
      <c r="C57" s="68" t="e">
        <f t="shared" si="0"/>
        <v>#NAME?</v>
      </c>
      <c r="D57" s="68">
        <f t="shared" si="4"/>
        <v>41.13455621363827</v>
      </c>
      <c r="E57" s="68" t="e">
        <f t="shared" si="2"/>
        <v>#NAME?</v>
      </c>
      <c r="F57" s="68" t="e">
        <f t="shared" si="3"/>
        <v>#NAME?</v>
      </c>
    </row>
    <row r="58" spans="1:6" s="9" customFormat="1" ht="15.75" customHeight="1" x14ac:dyDescent="0.3">
      <c r="A58" s="14">
        <v>53</v>
      </c>
      <c r="B58" s="68">
        <v>0</v>
      </c>
      <c r="C58" s="68" t="e">
        <f t="shared" si="0"/>
        <v>#NAME?</v>
      </c>
      <c r="D58" s="68">
        <f t="shared" si="4"/>
        <v>41.13455621363827</v>
      </c>
      <c r="E58" s="68" t="e">
        <f t="shared" si="2"/>
        <v>#NAME?</v>
      </c>
      <c r="F58" s="68" t="e">
        <f t="shared" si="3"/>
        <v>#NAME?</v>
      </c>
    </row>
    <row r="59" spans="1:6" s="9" customFormat="1" ht="15.75" customHeight="1" x14ac:dyDescent="0.3">
      <c r="A59" s="14">
        <v>54</v>
      </c>
      <c r="B59" s="68">
        <v>0</v>
      </c>
      <c r="C59" s="68" t="e">
        <f t="shared" si="0"/>
        <v>#NAME?</v>
      </c>
      <c r="D59" s="68">
        <f t="shared" si="4"/>
        <v>41.13455621363827</v>
      </c>
      <c r="E59" s="68" t="e">
        <f t="shared" si="2"/>
        <v>#NAME?</v>
      </c>
      <c r="F59" s="68" t="e">
        <f t="shared" si="3"/>
        <v>#NAME?</v>
      </c>
    </row>
    <row r="60" spans="1:6" s="9" customFormat="1" ht="15.75" customHeight="1" x14ac:dyDescent="0.3">
      <c r="A60" s="14">
        <v>55</v>
      </c>
      <c r="B60" s="68">
        <v>0</v>
      </c>
      <c r="C60" s="68" t="e">
        <f t="shared" si="0"/>
        <v>#NAME?</v>
      </c>
      <c r="D60" s="68">
        <f t="shared" si="4"/>
        <v>41.13455621363827</v>
      </c>
      <c r="E60" s="68" t="e">
        <f t="shared" si="2"/>
        <v>#NAME?</v>
      </c>
      <c r="F60" s="68" t="e">
        <f t="shared" si="3"/>
        <v>#NAME?</v>
      </c>
    </row>
    <row r="61" spans="1:6" s="9" customFormat="1" ht="15.75" customHeight="1" x14ac:dyDescent="0.3">
      <c r="A61" s="14">
        <v>56</v>
      </c>
      <c r="B61" s="68">
        <v>0</v>
      </c>
      <c r="C61" s="68" t="e">
        <f t="shared" si="0"/>
        <v>#NAME?</v>
      </c>
      <c r="D61" s="68">
        <f t="shared" si="4"/>
        <v>41.13455621363827</v>
      </c>
      <c r="E61" s="68" t="e">
        <f t="shared" si="2"/>
        <v>#NAME?</v>
      </c>
      <c r="F61" s="68" t="e">
        <f t="shared" si="3"/>
        <v>#NAME?</v>
      </c>
    </row>
    <row r="62" spans="1:6" s="9" customFormat="1" ht="15.75" customHeight="1" x14ac:dyDescent="0.3">
      <c r="A62" s="14">
        <v>57</v>
      </c>
      <c r="B62" s="68">
        <v>0</v>
      </c>
      <c r="C62" s="68" t="e">
        <f t="shared" si="0"/>
        <v>#NAME?</v>
      </c>
      <c r="D62" s="68">
        <f t="shared" si="4"/>
        <v>41.13455621363827</v>
      </c>
      <c r="E62" s="68" t="e">
        <f t="shared" si="2"/>
        <v>#NAME?</v>
      </c>
      <c r="F62" s="68" t="e">
        <f t="shared" si="3"/>
        <v>#NAME?</v>
      </c>
    </row>
    <row r="63" spans="1:6" s="9" customFormat="1" ht="15.75" customHeight="1" x14ac:dyDescent="0.3">
      <c r="A63" s="14">
        <v>58</v>
      </c>
      <c r="B63" s="68">
        <v>0</v>
      </c>
      <c r="C63" s="68" t="e">
        <f t="shared" si="0"/>
        <v>#NAME?</v>
      </c>
      <c r="D63" s="68">
        <f t="shared" si="4"/>
        <v>41.13455621363827</v>
      </c>
      <c r="E63" s="68" t="e">
        <f t="shared" si="2"/>
        <v>#NAME?</v>
      </c>
      <c r="F63" s="68" t="e">
        <f t="shared" si="3"/>
        <v>#NAME?</v>
      </c>
    </row>
    <row r="64" spans="1:6" s="9" customFormat="1" ht="15.75" customHeight="1" x14ac:dyDescent="0.3">
      <c r="A64" s="14">
        <v>59</v>
      </c>
      <c r="B64" s="68">
        <v>0</v>
      </c>
      <c r="C64" s="68" t="e">
        <f t="shared" si="0"/>
        <v>#NAME?</v>
      </c>
      <c r="D64" s="68">
        <f t="shared" si="4"/>
        <v>41.13455621363827</v>
      </c>
      <c r="E64" s="68" t="e">
        <f t="shared" si="2"/>
        <v>#NAME?</v>
      </c>
      <c r="F64" s="68" t="e">
        <f t="shared" si="3"/>
        <v>#NAME?</v>
      </c>
    </row>
    <row r="65" spans="1:6" s="9" customFormat="1" ht="15.75" customHeight="1" x14ac:dyDescent="0.3">
      <c r="A65" s="14">
        <v>60</v>
      </c>
      <c r="B65" s="68">
        <v>0</v>
      </c>
      <c r="C65" s="68" t="e">
        <f t="shared" si="0"/>
        <v>#NAME?</v>
      </c>
      <c r="D65" s="68">
        <f t="shared" si="4"/>
        <v>41.13455621363827</v>
      </c>
      <c r="E65" s="68" t="e">
        <f t="shared" si="2"/>
        <v>#NAME?</v>
      </c>
      <c r="F65" s="68" t="e">
        <f t="shared" si="3"/>
        <v>#NAME?</v>
      </c>
    </row>
    <row r="66" spans="1:6" s="9" customFormat="1" ht="15.75" customHeight="1" x14ac:dyDescent="0.3">
      <c r="A66" s="14">
        <v>61</v>
      </c>
      <c r="B66" s="68">
        <v>0</v>
      </c>
      <c r="C66" s="68" t="e">
        <f t="shared" si="0"/>
        <v>#NAME?</v>
      </c>
      <c r="D66" s="68">
        <f t="shared" si="4"/>
        <v>41.13455621363827</v>
      </c>
      <c r="E66" s="68" t="e">
        <f t="shared" si="2"/>
        <v>#NAME?</v>
      </c>
      <c r="F66" s="68" t="e">
        <f t="shared" si="3"/>
        <v>#NAME?</v>
      </c>
    </row>
    <row r="67" spans="1:6" s="9" customFormat="1" ht="15.75" customHeight="1" x14ac:dyDescent="0.3">
      <c r="A67" s="14">
        <v>62</v>
      </c>
      <c r="B67" s="68">
        <v>0</v>
      </c>
      <c r="C67" s="68" t="e">
        <f t="shared" si="0"/>
        <v>#NAME?</v>
      </c>
      <c r="D67" s="68">
        <f t="shared" si="4"/>
        <v>41.13455621363827</v>
      </c>
      <c r="E67" s="68" t="e">
        <f t="shared" si="2"/>
        <v>#NAME?</v>
      </c>
      <c r="F67" s="68" t="e">
        <f t="shared" si="3"/>
        <v>#NAME?</v>
      </c>
    </row>
    <row r="68" spans="1:6" s="9" customFormat="1" ht="15.75" customHeight="1" x14ac:dyDescent="0.3">
      <c r="A68" s="14">
        <v>63</v>
      </c>
      <c r="B68" s="68">
        <v>0</v>
      </c>
      <c r="C68" s="68" t="e">
        <f t="shared" si="0"/>
        <v>#NAME?</v>
      </c>
      <c r="D68" s="68">
        <f t="shared" si="4"/>
        <v>41.13455621363827</v>
      </c>
      <c r="E68" s="68" t="e">
        <f t="shared" si="2"/>
        <v>#NAME?</v>
      </c>
      <c r="F68" s="68" t="e">
        <f t="shared" si="3"/>
        <v>#NAME?</v>
      </c>
    </row>
    <row r="69" spans="1:6" s="9" customFormat="1" ht="15.75" customHeight="1" x14ac:dyDescent="0.3">
      <c r="A69" s="14">
        <v>64</v>
      </c>
      <c r="B69" s="68">
        <v>0</v>
      </c>
      <c r="C69" s="68" t="e">
        <f t="shared" si="0"/>
        <v>#NAME?</v>
      </c>
      <c r="D69" s="68">
        <f t="shared" si="4"/>
        <v>41.13455621363827</v>
      </c>
      <c r="E69" s="68" t="e">
        <f t="shared" si="2"/>
        <v>#NAME?</v>
      </c>
      <c r="F69" s="68" t="e">
        <f t="shared" si="3"/>
        <v>#NAME?</v>
      </c>
    </row>
    <row r="70" spans="1:6" s="9" customFormat="1" ht="15.75" customHeight="1" x14ac:dyDescent="0.3">
      <c r="A70" s="14">
        <v>65</v>
      </c>
      <c r="B70" s="68">
        <v>0</v>
      </c>
      <c r="C70" s="68" t="e">
        <f t="shared" si="0"/>
        <v>#NAME?</v>
      </c>
      <c r="D70" s="68">
        <f t="shared" si="4"/>
        <v>41.13455621363827</v>
      </c>
      <c r="E70" s="68" t="e">
        <f t="shared" si="2"/>
        <v>#NAME?</v>
      </c>
      <c r="F70" s="68" t="e">
        <f t="shared" si="3"/>
        <v>#NAME?</v>
      </c>
    </row>
    <row r="71" spans="1:6" s="9" customFormat="1" ht="15.75" customHeight="1" x14ac:dyDescent="0.3">
      <c r="A71" s="14">
        <v>66</v>
      </c>
      <c r="B71" s="68">
        <v>0</v>
      </c>
      <c r="C71" s="68" t="e">
        <f t="shared" ref="C71:C125" si="5">_xlfn.SINGLE(juros_financ)*F70</f>
        <v>#NAME?</v>
      </c>
      <c r="D71" s="68">
        <f t="shared" si="4"/>
        <v>41.13455621363827</v>
      </c>
      <c r="E71" s="68" t="e">
        <f t="shared" ref="E71:E125" si="6">D71-C71</f>
        <v>#NAME?</v>
      </c>
      <c r="F71" s="68" t="e">
        <f t="shared" ref="F71:F125" si="7">F70+B71-E71</f>
        <v>#NAME?</v>
      </c>
    </row>
    <row r="72" spans="1:6" s="9" customFormat="1" ht="15.75" customHeight="1" x14ac:dyDescent="0.3">
      <c r="A72" s="14">
        <v>67</v>
      </c>
      <c r="B72" s="68">
        <v>0</v>
      </c>
      <c r="C72" s="68" t="e">
        <f t="shared" si="5"/>
        <v>#NAME?</v>
      </c>
      <c r="D72" s="68">
        <f t="shared" si="4"/>
        <v>41.13455621363827</v>
      </c>
      <c r="E72" s="68" t="e">
        <f t="shared" si="6"/>
        <v>#NAME?</v>
      </c>
      <c r="F72" s="68" t="e">
        <f t="shared" si="7"/>
        <v>#NAME?</v>
      </c>
    </row>
    <row r="73" spans="1:6" s="9" customFormat="1" ht="15.75" customHeight="1" x14ac:dyDescent="0.3">
      <c r="A73" s="14">
        <v>68</v>
      </c>
      <c r="B73" s="68">
        <v>0</v>
      </c>
      <c r="C73" s="68" t="e">
        <f t="shared" si="5"/>
        <v>#NAME?</v>
      </c>
      <c r="D73" s="68">
        <f t="shared" si="4"/>
        <v>41.13455621363827</v>
      </c>
      <c r="E73" s="68" t="e">
        <f t="shared" si="6"/>
        <v>#NAME?</v>
      </c>
      <c r="F73" s="68" t="e">
        <f t="shared" si="7"/>
        <v>#NAME?</v>
      </c>
    </row>
    <row r="74" spans="1:6" s="9" customFormat="1" ht="15.75" customHeight="1" x14ac:dyDescent="0.3">
      <c r="A74" s="14">
        <v>69</v>
      </c>
      <c r="B74" s="68">
        <v>0</v>
      </c>
      <c r="C74" s="68" t="e">
        <f t="shared" si="5"/>
        <v>#NAME?</v>
      </c>
      <c r="D74" s="68">
        <f t="shared" si="4"/>
        <v>41.13455621363827</v>
      </c>
      <c r="E74" s="68" t="e">
        <f t="shared" si="6"/>
        <v>#NAME?</v>
      </c>
      <c r="F74" s="68" t="e">
        <f t="shared" si="7"/>
        <v>#NAME?</v>
      </c>
    </row>
    <row r="75" spans="1:6" s="9" customFormat="1" ht="15.75" customHeight="1" x14ac:dyDescent="0.3">
      <c r="A75" s="14">
        <v>70</v>
      </c>
      <c r="B75" s="68">
        <v>0</v>
      </c>
      <c r="C75" s="68" t="e">
        <f t="shared" si="5"/>
        <v>#NAME?</v>
      </c>
      <c r="D75" s="68">
        <f t="shared" si="4"/>
        <v>41.13455621363827</v>
      </c>
      <c r="E75" s="68" t="e">
        <f t="shared" si="6"/>
        <v>#NAME?</v>
      </c>
      <c r="F75" s="68" t="e">
        <f t="shared" si="7"/>
        <v>#NAME?</v>
      </c>
    </row>
    <row r="76" spans="1:6" s="9" customFormat="1" ht="15.75" customHeight="1" x14ac:dyDescent="0.3">
      <c r="A76" s="14">
        <v>71</v>
      </c>
      <c r="B76" s="68">
        <v>0</v>
      </c>
      <c r="C76" s="68" t="e">
        <f t="shared" si="5"/>
        <v>#NAME?</v>
      </c>
      <c r="D76" s="68">
        <f t="shared" si="4"/>
        <v>41.13455621363827</v>
      </c>
      <c r="E76" s="68" t="e">
        <f t="shared" si="6"/>
        <v>#NAME?</v>
      </c>
      <c r="F76" s="68" t="e">
        <f t="shared" si="7"/>
        <v>#NAME?</v>
      </c>
    </row>
    <row r="77" spans="1:6" s="9" customFormat="1" ht="15.75" customHeight="1" x14ac:dyDescent="0.3">
      <c r="A77" s="14">
        <v>72</v>
      </c>
      <c r="B77" s="68">
        <v>0</v>
      </c>
      <c r="C77" s="68" t="e">
        <f t="shared" si="5"/>
        <v>#NAME?</v>
      </c>
      <c r="D77" s="68">
        <f t="shared" si="4"/>
        <v>41.13455621363827</v>
      </c>
      <c r="E77" s="68" t="e">
        <f t="shared" si="6"/>
        <v>#NAME?</v>
      </c>
      <c r="F77" s="68" t="e">
        <f t="shared" si="7"/>
        <v>#NAME?</v>
      </c>
    </row>
    <row r="78" spans="1:6" s="9" customFormat="1" ht="15.75" customHeight="1" x14ac:dyDescent="0.3">
      <c r="A78" s="14">
        <v>73</v>
      </c>
      <c r="B78" s="68">
        <v>0</v>
      </c>
      <c r="C78" s="68" t="e">
        <f t="shared" si="5"/>
        <v>#NAME?</v>
      </c>
      <c r="D78" s="68">
        <f t="shared" si="4"/>
        <v>41.13455621363827</v>
      </c>
      <c r="E78" s="68" t="e">
        <f t="shared" si="6"/>
        <v>#NAME?</v>
      </c>
      <c r="F78" s="68" t="e">
        <f t="shared" si="7"/>
        <v>#NAME?</v>
      </c>
    </row>
    <row r="79" spans="1:6" s="9" customFormat="1" ht="15.75" customHeight="1" x14ac:dyDescent="0.3">
      <c r="A79" s="14">
        <v>74</v>
      </c>
      <c r="B79" s="68">
        <v>0</v>
      </c>
      <c r="C79" s="68" t="e">
        <f t="shared" si="5"/>
        <v>#NAME?</v>
      </c>
      <c r="D79" s="68">
        <f t="shared" si="4"/>
        <v>41.13455621363827</v>
      </c>
      <c r="E79" s="68" t="e">
        <f t="shared" si="6"/>
        <v>#NAME?</v>
      </c>
      <c r="F79" s="68" t="e">
        <f t="shared" si="7"/>
        <v>#NAME?</v>
      </c>
    </row>
    <row r="80" spans="1:6" s="9" customFormat="1" ht="15.75" customHeight="1" x14ac:dyDescent="0.3">
      <c r="A80" s="14">
        <v>75</v>
      </c>
      <c r="B80" s="68">
        <v>0</v>
      </c>
      <c r="C80" s="68" t="e">
        <f t="shared" si="5"/>
        <v>#NAME?</v>
      </c>
      <c r="D80" s="68">
        <f t="shared" si="4"/>
        <v>41.13455621363827</v>
      </c>
      <c r="E80" s="68" t="e">
        <f t="shared" si="6"/>
        <v>#NAME?</v>
      </c>
      <c r="F80" s="68" t="e">
        <f t="shared" si="7"/>
        <v>#NAME?</v>
      </c>
    </row>
    <row r="81" spans="1:6" s="9" customFormat="1" ht="15.75" customHeight="1" x14ac:dyDescent="0.3">
      <c r="A81" s="14">
        <v>76</v>
      </c>
      <c r="B81" s="68">
        <v>0</v>
      </c>
      <c r="C81" s="68" t="e">
        <f t="shared" si="5"/>
        <v>#NAME?</v>
      </c>
      <c r="D81" s="68">
        <f t="shared" si="4"/>
        <v>41.13455621363827</v>
      </c>
      <c r="E81" s="68" t="e">
        <f t="shared" si="6"/>
        <v>#NAME?</v>
      </c>
      <c r="F81" s="68" t="e">
        <f t="shared" si="7"/>
        <v>#NAME?</v>
      </c>
    </row>
    <row r="82" spans="1:6" s="9" customFormat="1" ht="15.75" customHeight="1" x14ac:dyDescent="0.3">
      <c r="A82" s="14">
        <v>77</v>
      </c>
      <c r="B82" s="68">
        <v>0</v>
      </c>
      <c r="C82" s="68" t="e">
        <f t="shared" si="5"/>
        <v>#NAME?</v>
      </c>
      <c r="D82" s="68">
        <f t="shared" si="4"/>
        <v>41.13455621363827</v>
      </c>
      <c r="E82" s="68" t="e">
        <f t="shared" si="6"/>
        <v>#NAME?</v>
      </c>
      <c r="F82" s="68" t="e">
        <f t="shared" si="7"/>
        <v>#NAME?</v>
      </c>
    </row>
    <row r="83" spans="1:6" s="9" customFormat="1" ht="15.75" customHeight="1" x14ac:dyDescent="0.3">
      <c r="A83" s="14">
        <v>78</v>
      </c>
      <c r="B83" s="68">
        <v>0</v>
      </c>
      <c r="C83" s="68" t="e">
        <f t="shared" si="5"/>
        <v>#NAME?</v>
      </c>
      <c r="D83" s="68">
        <f t="shared" si="4"/>
        <v>41.13455621363827</v>
      </c>
      <c r="E83" s="68" t="e">
        <f t="shared" si="6"/>
        <v>#NAME?</v>
      </c>
      <c r="F83" s="68" t="e">
        <f t="shared" si="7"/>
        <v>#NAME?</v>
      </c>
    </row>
    <row r="84" spans="1:6" s="9" customFormat="1" ht="15.75" customHeight="1" x14ac:dyDescent="0.3">
      <c r="A84" s="14">
        <v>79</v>
      </c>
      <c r="B84" s="68">
        <v>0</v>
      </c>
      <c r="C84" s="68" t="e">
        <f t="shared" si="5"/>
        <v>#NAME?</v>
      </c>
      <c r="D84" s="68">
        <f t="shared" si="4"/>
        <v>41.13455621363827</v>
      </c>
      <c r="E84" s="68" t="e">
        <f t="shared" si="6"/>
        <v>#NAME?</v>
      </c>
      <c r="F84" s="68" t="e">
        <f t="shared" si="7"/>
        <v>#NAME?</v>
      </c>
    </row>
    <row r="85" spans="1:6" s="9" customFormat="1" ht="15.75" customHeight="1" x14ac:dyDescent="0.3">
      <c r="A85" s="14">
        <v>80</v>
      </c>
      <c r="B85" s="68">
        <v>0</v>
      </c>
      <c r="C85" s="68" t="e">
        <f t="shared" si="5"/>
        <v>#NAME?</v>
      </c>
      <c r="D85" s="68">
        <f t="shared" si="4"/>
        <v>41.13455621363827</v>
      </c>
      <c r="E85" s="68" t="e">
        <f t="shared" si="6"/>
        <v>#NAME?</v>
      </c>
      <c r="F85" s="68" t="e">
        <f t="shared" si="7"/>
        <v>#NAME?</v>
      </c>
    </row>
    <row r="86" spans="1:6" s="9" customFormat="1" ht="15.75" customHeight="1" x14ac:dyDescent="0.3">
      <c r="A86" s="14">
        <v>81</v>
      </c>
      <c r="B86" s="68">
        <v>0</v>
      </c>
      <c r="C86" s="68" t="e">
        <f t="shared" si="5"/>
        <v>#NAME?</v>
      </c>
      <c r="D86" s="68">
        <f t="shared" si="4"/>
        <v>41.13455621363827</v>
      </c>
      <c r="E86" s="68" t="e">
        <f t="shared" si="6"/>
        <v>#NAME?</v>
      </c>
      <c r="F86" s="68" t="e">
        <f t="shared" si="7"/>
        <v>#NAME?</v>
      </c>
    </row>
    <row r="87" spans="1:6" s="9" customFormat="1" ht="15.75" customHeight="1" x14ac:dyDescent="0.3">
      <c r="A87" s="14">
        <v>82</v>
      </c>
      <c r="B87" s="68">
        <v>0</v>
      </c>
      <c r="C87" s="68" t="e">
        <f t="shared" si="5"/>
        <v>#NAME?</v>
      </c>
      <c r="D87" s="68">
        <f t="shared" si="4"/>
        <v>41.13455621363827</v>
      </c>
      <c r="E87" s="68" t="e">
        <f t="shared" si="6"/>
        <v>#NAME?</v>
      </c>
      <c r="F87" s="68" t="e">
        <f t="shared" si="7"/>
        <v>#NAME?</v>
      </c>
    </row>
    <row r="88" spans="1:6" s="9" customFormat="1" ht="15.75" customHeight="1" x14ac:dyDescent="0.3">
      <c r="A88" s="14">
        <v>83</v>
      </c>
      <c r="B88" s="68">
        <v>0</v>
      </c>
      <c r="C88" s="68" t="e">
        <f t="shared" si="5"/>
        <v>#NAME?</v>
      </c>
      <c r="D88" s="68">
        <f t="shared" si="4"/>
        <v>41.13455621363827</v>
      </c>
      <c r="E88" s="68" t="e">
        <f t="shared" si="6"/>
        <v>#NAME?</v>
      </c>
      <c r="F88" s="68" t="e">
        <f t="shared" si="7"/>
        <v>#NAME?</v>
      </c>
    </row>
    <row r="89" spans="1:6" s="9" customFormat="1" ht="15.75" customHeight="1" x14ac:dyDescent="0.3">
      <c r="A89" s="14">
        <v>84</v>
      </c>
      <c r="B89" s="68">
        <v>0</v>
      </c>
      <c r="C89" s="68" t="e">
        <f t="shared" si="5"/>
        <v>#NAME?</v>
      </c>
      <c r="D89" s="68">
        <f t="shared" si="4"/>
        <v>41.13455621363827</v>
      </c>
      <c r="E89" s="68" t="e">
        <f t="shared" si="6"/>
        <v>#NAME?</v>
      </c>
      <c r="F89" s="68" t="e">
        <f t="shared" si="7"/>
        <v>#NAME?</v>
      </c>
    </row>
    <row r="90" spans="1:6" s="9" customFormat="1" ht="15.75" customHeight="1" x14ac:dyDescent="0.3">
      <c r="A90" s="14">
        <v>85</v>
      </c>
      <c r="B90" s="68">
        <v>0</v>
      </c>
      <c r="C90" s="68" t="e">
        <f t="shared" si="5"/>
        <v>#NAME?</v>
      </c>
      <c r="D90" s="68">
        <f t="shared" si="4"/>
        <v>41.13455621363827</v>
      </c>
      <c r="E90" s="68" t="e">
        <f t="shared" si="6"/>
        <v>#NAME?</v>
      </c>
      <c r="F90" s="68" t="e">
        <f t="shared" si="7"/>
        <v>#NAME?</v>
      </c>
    </row>
    <row r="91" spans="1:6" s="9" customFormat="1" ht="15.75" customHeight="1" x14ac:dyDescent="0.3">
      <c r="A91" s="14">
        <v>86</v>
      </c>
      <c r="B91" s="68">
        <v>0</v>
      </c>
      <c r="C91" s="68" t="e">
        <f t="shared" si="5"/>
        <v>#NAME?</v>
      </c>
      <c r="D91" s="68">
        <f t="shared" si="4"/>
        <v>41.13455621363827</v>
      </c>
      <c r="E91" s="68" t="e">
        <f t="shared" si="6"/>
        <v>#NAME?</v>
      </c>
      <c r="F91" s="68" t="e">
        <f t="shared" si="7"/>
        <v>#NAME?</v>
      </c>
    </row>
    <row r="92" spans="1:6" s="9" customFormat="1" ht="15.75" customHeight="1" x14ac:dyDescent="0.3">
      <c r="A92" s="14">
        <v>87</v>
      </c>
      <c r="B92" s="68">
        <v>0</v>
      </c>
      <c r="C92" s="68" t="e">
        <f t="shared" si="5"/>
        <v>#NAME?</v>
      </c>
      <c r="D92" s="68">
        <f t="shared" si="4"/>
        <v>41.13455621363827</v>
      </c>
      <c r="E92" s="68" t="e">
        <f t="shared" si="6"/>
        <v>#NAME?</v>
      </c>
      <c r="F92" s="68" t="e">
        <f t="shared" si="7"/>
        <v>#NAME?</v>
      </c>
    </row>
    <row r="93" spans="1:6" s="9" customFormat="1" ht="15.75" customHeight="1" x14ac:dyDescent="0.3">
      <c r="A93" s="14">
        <v>88</v>
      </c>
      <c r="B93" s="68">
        <v>0</v>
      </c>
      <c r="C93" s="68" t="e">
        <f t="shared" si="5"/>
        <v>#NAME?</v>
      </c>
      <c r="D93" s="68">
        <f t="shared" si="4"/>
        <v>41.13455621363827</v>
      </c>
      <c r="E93" s="68" t="e">
        <f t="shared" si="6"/>
        <v>#NAME?</v>
      </c>
      <c r="F93" s="68" t="e">
        <f t="shared" si="7"/>
        <v>#NAME?</v>
      </c>
    </row>
    <row r="94" spans="1:6" s="9" customFormat="1" ht="15.75" customHeight="1" x14ac:dyDescent="0.3">
      <c r="A94" s="14">
        <v>89</v>
      </c>
      <c r="B94" s="68">
        <v>0</v>
      </c>
      <c r="C94" s="68" t="e">
        <f t="shared" si="5"/>
        <v>#NAME?</v>
      </c>
      <c r="D94" s="68">
        <f t="shared" si="4"/>
        <v>41.13455621363827</v>
      </c>
      <c r="E94" s="68" t="e">
        <f t="shared" si="6"/>
        <v>#NAME?</v>
      </c>
      <c r="F94" s="68" t="e">
        <f t="shared" si="7"/>
        <v>#NAME?</v>
      </c>
    </row>
    <row r="95" spans="1:6" s="9" customFormat="1" ht="15.75" customHeight="1" x14ac:dyDescent="0.3">
      <c r="A95" s="14">
        <v>90</v>
      </c>
      <c r="B95" s="68">
        <v>0</v>
      </c>
      <c r="C95" s="68" t="e">
        <f t="shared" si="5"/>
        <v>#NAME?</v>
      </c>
      <c r="D95" s="68">
        <f t="shared" ref="D95:D125" si="8">D94</f>
        <v>41.13455621363827</v>
      </c>
      <c r="E95" s="68" t="e">
        <f t="shared" si="6"/>
        <v>#NAME?</v>
      </c>
      <c r="F95" s="68" t="e">
        <f t="shared" si="7"/>
        <v>#NAME?</v>
      </c>
    </row>
    <row r="96" spans="1:6" s="9" customFormat="1" ht="15.75" customHeight="1" x14ac:dyDescent="0.3">
      <c r="A96" s="14">
        <v>91</v>
      </c>
      <c r="B96" s="68">
        <v>0</v>
      </c>
      <c r="C96" s="68" t="e">
        <f t="shared" si="5"/>
        <v>#NAME?</v>
      </c>
      <c r="D96" s="68">
        <f t="shared" si="8"/>
        <v>41.13455621363827</v>
      </c>
      <c r="E96" s="68" t="e">
        <f t="shared" si="6"/>
        <v>#NAME?</v>
      </c>
      <c r="F96" s="68" t="e">
        <f t="shared" si="7"/>
        <v>#NAME?</v>
      </c>
    </row>
    <row r="97" spans="1:6" s="9" customFormat="1" ht="15.75" customHeight="1" x14ac:dyDescent="0.3">
      <c r="A97" s="14">
        <v>92</v>
      </c>
      <c r="B97" s="68">
        <v>0</v>
      </c>
      <c r="C97" s="68" t="e">
        <f t="shared" si="5"/>
        <v>#NAME?</v>
      </c>
      <c r="D97" s="68">
        <f t="shared" si="8"/>
        <v>41.13455621363827</v>
      </c>
      <c r="E97" s="68" t="e">
        <f t="shared" si="6"/>
        <v>#NAME?</v>
      </c>
      <c r="F97" s="68" t="e">
        <f t="shared" si="7"/>
        <v>#NAME?</v>
      </c>
    </row>
    <row r="98" spans="1:6" s="9" customFormat="1" ht="15.75" customHeight="1" x14ac:dyDescent="0.3">
      <c r="A98" s="14">
        <v>93</v>
      </c>
      <c r="B98" s="68">
        <v>0</v>
      </c>
      <c r="C98" s="68" t="e">
        <f t="shared" si="5"/>
        <v>#NAME?</v>
      </c>
      <c r="D98" s="68">
        <f t="shared" si="8"/>
        <v>41.13455621363827</v>
      </c>
      <c r="E98" s="68" t="e">
        <f t="shared" si="6"/>
        <v>#NAME?</v>
      </c>
      <c r="F98" s="68" t="e">
        <f t="shared" si="7"/>
        <v>#NAME?</v>
      </c>
    </row>
    <row r="99" spans="1:6" s="9" customFormat="1" ht="15.75" customHeight="1" x14ac:dyDescent="0.3">
      <c r="A99" s="14">
        <v>94</v>
      </c>
      <c r="B99" s="68">
        <v>0</v>
      </c>
      <c r="C99" s="68" t="e">
        <f t="shared" si="5"/>
        <v>#NAME?</v>
      </c>
      <c r="D99" s="68">
        <f t="shared" si="8"/>
        <v>41.13455621363827</v>
      </c>
      <c r="E99" s="68" t="e">
        <f t="shared" si="6"/>
        <v>#NAME?</v>
      </c>
      <c r="F99" s="68" t="e">
        <f t="shared" si="7"/>
        <v>#NAME?</v>
      </c>
    </row>
    <row r="100" spans="1:6" s="9" customFormat="1" ht="15.75" customHeight="1" x14ac:dyDescent="0.3">
      <c r="A100" s="14">
        <v>95</v>
      </c>
      <c r="B100" s="68">
        <v>0</v>
      </c>
      <c r="C100" s="68" t="e">
        <f t="shared" si="5"/>
        <v>#NAME?</v>
      </c>
      <c r="D100" s="68">
        <f t="shared" si="8"/>
        <v>41.13455621363827</v>
      </c>
      <c r="E100" s="68" t="e">
        <f t="shared" si="6"/>
        <v>#NAME?</v>
      </c>
      <c r="F100" s="68" t="e">
        <f t="shared" si="7"/>
        <v>#NAME?</v>
      </c>
    </row>
    <row r="101" spans="1:6" s="9" customFormat="1" ht="15.75" customHeight="1" x14ac:dyDescent="0.3">
      <c r="A101" s="14">
        <v>96</v>
      </c>
      <c r="B101" s="68">
        <v>0</v>
      </c>
      <c r="C101" s="68" t="e">
        <f t="shared" si="5"/>
        <v>#NAME?</v>
      </c>
      <c r="D101" s="68">
        <f t="shared" si="8"/>
        <v>41.13455621363827</v>
      </c>
      <c r="E101" s="68" t="e">
        <f t="shared" si="6"/>
        <v>#NAME?</v>
      </c>
      <c r="F101" s="68" t="e">
        <f t="shared" si="7"/>
        <v>#NAME?</v>
      </c>
    </row>
    <row r="102" spans="1:6" s="9" customFormat="1" ht="15.75" customHeight="1" x14ac:dyDescent="0.3">
      <c r="A102" s="14">
        <v>97</v>
      </c>
      <c r="B102" s="68">
        <v>0</v>
      </c>
      <c r="C102" s="68" t="e">
        <f t="shared" si="5"/>
        <v>#NAME?</v>
      </c>
      <c r="D102" s="68">
        <f t="shared" si="8"/>
        <v>41.13455621363827</v>
      </c>
      <c r="E102" s="68" t="e">
        <f t="shared" si="6"/>
        <v>#NAME?</v>
      </c>
      <c r="F102" s="68" t="e">
        <f t="shared" si="7"/>
        <v>#NAME?</v>
      </c>
    </row>
    <row r="103" spans="1:6" s="9" customFormat="1" ht="15.75" customHeight="1" x14ac:dyDescent="0.3">
      <c r="A103" s="14">
        <v>98</v>
      </c>
      <c r="B103" s="68">
        <v>0</v>
      </c>
      <c r="C103" s="68" t="e">
        <f t="shared" si="5"/>
        <v>#NAME?</v>
      </c>
      <c r="D103" s="68">
        <f t="shared" si="8"/>
        <v>41.13455621363827</v>
      </c>
      <c r="E103" s="68" t="e">
        <f t="shared" si="6"/>
        <v>#NAME?</v>
      </c>
      <c r="F103" s="68" t="e">
        <f t="shared" si="7"/>
        <v>#NAME?</v>
      </c>
    </row>
    <row r="104" spans="1:6" s="9" customFormat="1" ht="15.75" customHeight="1" x14ac:dyDescent="0.3">
      <c r="A104" s="14">
        <v>99</v>
      </c>
      <c r="B104" s="68">
        <v>0</v>
      </c>
      <c r="C104" s="68" t="e">
        <f t="shared" si="5"/>
        <v>#NAME?</v>
      </c>
      <c r="D104" s="68">
        <f t="shared" si="8"/>
        <v>41.13455621363827</v>
      </c>
      <c r="E104" s="68" t="e">
        <f t="shared" si="6"/>
        <v>#NAME?</v>
      </c>
      <c r="F104" s="68" t="e">
        <f t="shared" si="7"/>
        <v>#NAME?</v>
      </c>
    </row>
    <row r="105" spans="1:6" s="9" customFormat="1" ht="15.75" customHeight="1" x14ac:dyDescent="0.3">
      <c r="A105" s="14">
        <v>100</v>
      </c>
      <c r="B105" s="68">
        <v>0</v>
      </c>
      <c r="C105" s="68" t="e">
        <f t="shared" si="5"/>
        <v>#NAME?</v>
      </c>
      <c r="D105" s="68">
        <f t="shared" si="8"/>
        <v>41.13455621363827</v>
      </c>
      <c r="E105" s="68" t="e">
        <f t="shared" si="6"/>
        <v>#NAME?</v>
      </c>
      <c r="F105" s="68" t="e">
        <f t="shared" si="7"/>
        <v>#NAME?</v>
      </c>
    </row>
    <row r="106" spans="1:6" s="9" customFormat="1" ht="15.75" customHeight="1" x14ac:dyDescent="0.3">
      <c r="A106" s="14">
        <v>101</v>
      </c>
      <c r="B106" s="68">
        <v>0</v>
      </c>
      <c r="C106" s="68" t="e">
        <f t="shared" si="5"/>
        <v>#NAME?</v>
      </c>
      <c r="D106" s="68">
        <f t="shared" si="8"/>
        <v>41.13455621363827</v>
      </c>
      <c r="E106" s="68" t="e">
        <f t="shared" si="6"/>
        <v>#NAME?</v>
      </c>
      <c r="F106" s="68" t="e">
        <f t="shared" si="7"/>
        <v>#NAME?</v>
      </c>
    </row>
    <row r="107" spans="1:6" s="9" customFormat="1" ht="15.75" customHeight="1" x14ac:dyDescent="0.3">
      <c r="A107" s="14">
        <v>102</v>
      </c>
      <c r="B107" s="68">
        <v>0</v>
      </c>
      <c r="C107" s="68" t="e">
        <f t="shared" si="5"/>
        <v>#NAME?</v>
      </c>
      <c r="D107" s="68">
        <f t="shared" si="8"/>
        <v>41.13455621363827</v>
      </c>
      <c r="E107" s="68" t="e">
        <f t="shared" si="6"/>
        <v>#NAME?</v>
      </c>
      <c r="F107" s="68" t="e">
        <f t="shared" si="7"/>
        <v>#NAME?</v>
      </c>
    </row>
    <row r="108" spans="1:6" s="9" customFormat="1" ht="15.75" customHeight="1" x14ac:dyDescent="0.3">
      <c r="A108" s="14">
        <v>103</v>
      </c>
      <c r="B108" s="68">
        <v>0</v>
      </c>
      <c r="C108" s="68" t="e">
        <f t="shared" si="5"/>
        <v>#NAME?</v>
      </c>
      <c r="D108" s="68">
        <f t="shared" si="8"/>
        <v>41.13455621363827</v>
      </c>
      <c r="E108" s="68" t="e">
        <f t="shared" si="6"/>
        <v>#NAME?</v>
      </c>
      <c r="F108" s="68" t="e">
        <f t="shared" si="7"/>
        <v>#NAME?</v>
      </c>
    </row>
    <row r="109" spans="1:6" s="9" customFormat="1" ht="15.75" customHeight="1" x14ac:dyDescent="0.3">
      <c r="A109" s="14">
        <v>104</v>
      </c>
      <c r="B109" s="68">
        <v>0</v>
      </c>
      <c r="C109" s="68" t="e">
        <f t="shared" si="5"/>
        <v>#NAME?</v>
      </c>
      <c r="D109" s="68">
        <f t="shared" si="8"/>
        <v>41.13455621363827</v>
      </c>
      <c r="E109" s="68" t="e">
        <f t="shared" si="6"/>
        <v>#NAME?</v>
      </c>
      <c r="F109" s="68" t="e">
        <f t="shared" si="7"/>
        <v>#NAME?</v>
      </c>
    </row>
    <row r="110" spans="1:6" s="9" customFormat="1" ht="15.75" customHeight="1" x14ac:dyDescent="0.3">
      <c r="A110" s="14">
        <v>105</v>
      </c>
      <c r="B110" s="68">
        <v>0</v>
      </c>
      <c r="C110" s="68" t="e">
        <f t="shared" si="5"/>
        <v>#NAME?</v>
      </c>
      <c r="D110" s="68">
        <f t="shared" si="8"/>
        <v>41.13455621363827</v>
      </c>
      <c r="E110" s="68" t="e">
        <f t="shared" si="6"/>
        <v>#NAME?</v>
      </c>
      <c r="F110" s="68" t="e">
        <f t="shared" si="7"/>
        <v>#NAME?</v>
      </c>
    </row>
    <row r="111" spans="1:6" s="9" customFormat="1" ht="15.75" customHeight="1" x14ac:dyDescent="0.3">
      <c r="A111" s="14">
        <v>106</v>
      </c>
      <c r="B111" s="68">
        <v>0</v>
      </c>
      <c r="C111" s="68" t="e">
        <f t="shared" si="5"/>
        <v>#NAME?</v>
      </c>
      <c r="D111" s="68">
        <f t="shared" si="8"/>
        <v>41.13455621363827</v>
      </c>
      <c r="E111" s="68" t="e">
        <f t="shared" si="6"/>
        <v>#NAME?</v>
      </c>
      <c r="F111" s="68" t="e">
        <f t="shared" si="7"/>
        <v>#NAME?</v>
      </c>
    </row>
    <row r="112" spans="1:6" s="9" customFormat="1" ht="15.75" customHeight="1" x14ac:dyDescent="0.3">
      <c r="A112" s="14">
        <v>107</v>
      </c>
      <c r="B112" s="68">
        <v>0</v>
      </c>
      <c r="C112" s="68" t="e">
        <f t="shared" si="5"/>
        <v>#NAME?</v>
      </c>
      <c r="D112" s="68">
        <f t="shared" si="8"/>
        <v>41.13455621363827</v>
      </c>
      <c r="E112" s="68" t="e">
        <f t="shared" si="6"/>
        <v>#NAME?</v>
      </c>
      <c r="F112" s="68" t="e">
        <f t="shared" si="7"/>
        <v>#NAME?</v>
      </c>
    </row>
    <row r="113" spans="1:6" s="9" customFormat="1" ht="15.75" customHeight="1" x14ac:dyDescent="0.3">
      <c r="A113" s="14">
        <v>108</v>
      </c>
      <c r="B113" s="68">
        <v>0</v>
      </c>
      <c r="C113" s="68" t="e">
        <f t="shared" si="5"/>
        <v>#NAME?</v>
      </c>
      <c r="D113" s="68">
        <f t="shared" si="8"/>
        <v>41.13455621363827</v>
      </c>
      <c r="E113" s="68" t="e">
        <f t="shared" si="6"/>
        <v>#NAME?</v>
      </c>
      <c r="F113" s="68" t="e">
        <f t="shared" si="7"/>
        <v>#NAME?</v>
      </c>
    </row>
    <row r="114" spans="1:6" s="9" customFormat="1" ht="15.75" customHeight="1" x14ac:dyDescent="0.3">
      <c r="A114" s="14">
        <v>109</v>
      </c>
      <c r="B114" s="68">
        <v>0</v>
      </c>
      <c r="C114" s="68" t="e">
        <f t="shared" si="5"/>
        <v>#NAME?</v>
      </c>
      <c r="D114" s="68">
        <f t="shared" si="8"/>
        <v>41.13455621363827</v>
      </c>
      <c r="E114" s="68" t="e">
        <f t="shared" si="6"/>
        <v>#NAME?</v>
      </c>
      <c r="F114" s="68" t="e">
        <f t="shared" si="7"/>
        <v>#NAME?</v>
      </c>
    </row>
    <row r="115" spans="1:6" s="9" customFormat="1" ht="15.75" customHeight="1" x14ac:dyDescent="0.3">
      <c r="A115" s="14">
        <v>110</v>
      </c>
      <c r="B115" s="68">
        <v>0</v>
      </c>
      <c r="C115" s="68" t="e">
        <f t="shared" si="5"/>
        <v>#NAME?</v>
      </c>
      <c r="D115" s="68">
        <f t="shared" si="8"/>
        <v>41.13455621363827</v>
      </c>
      <c r="E115" s="68" t="e">
        <f t="shared" si="6"/>
        <v>#NAME?</v>
      </c>
      <c r="F115" s="68" t="e">
        <f t="shared" si="7"/>
        <v>#NAME?</v>
      </c>
    </row>
    <row r="116" spans="1:6" s="9" customFormat="1" ht="15.75" customHeight="1" x14ac:dyDescent="0.3">
      <c r="A116" s="14">
        <v>111</v>
      </c>
      <c r="B116" s="68">
        <v>0</v>
      </c>
      <c r="C116" s="68" t="e">
        <f t="shared" si="5"/>
        <v>#NAME?</v>
      </c>
      <c r="D116" s="68">
        <f t="shared" si="8"/>
        <v>41.13455621363827</v>
      </c>
      <c r="E116" s="68" t="e">
        <f t="shared" si="6"/>
        <v>#NAME?</v>
      </c>
      <c r="F116" s="68" t="e">
        <f t="shared" si="7"/>
        <v>#NAME?</v>
      </c>
    </row>
    <row r="117" spans="1:6" s="9" customFormat="1" ht="15.75" customHeight="1" x14ac:dyDescent="0.3">
      <c r="A117" s="14">
        <v>112</v>
      </c>
      <c r="B117" s="68">
        <v>0</v>
      </c>
      <c r="C117" s="68" t="e">
        <f t="shared" si="5"/>
        <v>#NAME?</v>
      </c>
      <c r="D117" s="68">
        <f t="shared" si="8"/>
        <v>41.13455621363827</v>
      </c>
      <c r="E117" s="68" t="e">
        <f t="shared" si="6"/>
        <v>#NAME?</v>
      </c>
      <c r="F117" s="68" t="e">
        <f t="shared" si="7"/>
        <v>#NAME?</v>
      </c>
    </row>
    <row r="118" spans="1:6" s="9" customFormat="1" ht="15.75" customHeight="1" x14ac:dyDescent="0.3">
      <c r="A118" s="14">
        <v>113</v>
      </c>
      <c r="B118" s="68">
        <v>0</v>
      </c>
      <c r="C118" s="68" t="e">
        <f t="shared" si="5"/>
        <v>#NAME?</v>
      </c>
      <c r="D118" s="68">
        <f t="shared" si="8"/>
        <v>41.13455621363827</v>
      </c>
      <c r="E118" s="68" t="e">
        <f t="shared" si="6"/>
        <v>#NAME?</v>
      </c>
      <c r="F118" s="68" t="e">
        <f t="shared" si="7"/>
        <v>#NAME?</v>
      </c>
    </row>
    <row r="119" spans="1:6" s="9" customFormat="1" ht="15.75" customHeight="1" x14ac:dyDescent="0.3">
      <c r="A119" s="14">
        <v>114</v>
      </c>
      <c r="B119" s="68">
        <v>0</v>
      </c>
      <c r="C119" s="68" t="e">
        <f t="shared" si="5"/>
        <v>#NAME?</v>
      </c>
      <c r="D119" s="68">
        <f t="shared" si="8"/>
        <v>41.13455621363827</v>
      </c>
      <c r="E119" s="68" t="e">
        <f t="shared" si="6"/>
        <v>#NAME?</v>
      </c>
      <c r="F119" s="68" t="e">
        <f t="shared" si="7"/>
        <v>#NAME?</v>
      </c>
    </row>
    <row r="120" spans="1:6" s="9" customFormat="1" ht="15.75" customHeight="1" x14ac:dyDescent="0.3">
      <c r="A120" s="14">
        <v>115</v>
      </c>
      <c r="B120" s="68">
        <v>0</v>
      </c>
      <c r="C120" s="68" t="e">
        <f t="shared" si="5"/>
        <v>#NAME?</v>
      </c>
      <c r="D120" s="68">
        <f t="shared" si="8"/>
        <v>41.13455621363827</v>
      </c>
      <c r="E120" s="68" t="e">
        <f t="shared" si="6"/>
        <v>#NAME?</v>
      </c>
      <c r="F120" s="68" t="e">
        <f t="shared" si="7"/>
        <v>#NAME?</v>
      </c>
    </row>
    <row r="121" spans="1:6" s="9" customFormat="1" ht="15.75" customHeight="1" x14ac:dyDescent="0.3">
      <c r="A121" s="14">
        <v>116</v>
      </c>
      <c r="B121" s="68">
        <v>0</v>
      </c>
      <c r="C121" s="68" t="e">
        <f t="shared" si="5"/>
        <v>#NAME?</v>
      </c>
      <c r="D121" s="68">
        <f t="shared" si="8"/>
        <v>41.13455621363827</v>
      </c>
      <c r="E121" s="68" t="e">
        <f t="shared" si="6"/>
        <v>#NAME?</v>
      </c>
      <c r="F121" s="68" t="e">
        <f t="shared" si="7"/>
        <v>#NAME?</v>
      </c>
    </row>
    <row r="122" spans="1:6" s="9" customFormat="1" ht="15.75" customHeight="1" x14ac:dyDescent="0.3">
      <c r="A122" s="14">
        <v>117</v>
      </c>
      <c r="B122" s="68">
        <v>0</v>
      </c>
      <c r="C122" s="68" t="e">
        <f t="shared" si="5"/>
        <v>#NAME?</v>
      </c>
      <c r="D122" s="68">
        <f t="shared" si="8"/>
        <v>41.13455621363827</v>
      </c>
      <c r="E122" s="68" t="e">
        <f t="shared" si="6"/>
        <v>#NAME?</v>
      </c>
      <c r="F122" s="68" t="e">
        <f t="shared" si="7"/>
        <v>#NAME?</v>
      </c>
    </row>
    <row r="123" spans="1:6" s="9" customFormat="1" ht="15.75" customHeight="1" x14ac:dyDescent="0.3">
      <c r="A123" s="14">
        <v>118</v>
      </c>
      <c r="B123" s="68">
        <v>0</v>
      </c>
      <c r="C123" s="68" t="e">
        <f t="shared" si="5"/>
        <v>#NAME?</v>
      </c>
      <c r="D123" s="68">
        <f t="shared" si="8"/>
        <v>41.13455621363827</v>
      </c>
      <c r="E123" s="68" t="e">
        <f t="shared" si="6"/>
        <v>#NAME?</v>
      </c>
      <c r="F123" s="68" t="e">
        <f t="shared" si="7"/>
        <v>#NAME?</v>
      </c>
    </row>
    <row r="124" spans="1:6" s="9" customFormat="1" ht="15.75" customHeight="1" x14ac:dyDescent="0.3">
      <c r="A124" s="14">
        <v>119</v>
      </c>
      <c r="B124" s="68">
        <v>0</v>
      </c>
      <c r="C124" s="68" t="e">
        <f t="shared" si="5"/>
        <v>#NAME?</v>
      </c>
      <c r="D124" s="68">
        <f t="shared" si="8"/>
        <v>41.13455621363827</v>
      </c>
      <c r="E124" s="68" t="e">
        <f t="shared" si="6"/>
        <v>#NAME?</v>
      </c>
      <c r="F124" s="68" t="e">
        <f t="shared" si="7"/>
        <v>#NAME?</v>
      </c>
    </row>
    <row r="125" spans="1:6" s="9" customFormat="1" ht="15.75" customHeight="1" x14ac:dyDescent="0.3">
      <c r="A125" s="14">
        <v>120</v>
      </c>
      <c r="B125" s="68">
        <v>0</v>
      </c>
      <c r="C125" s="68" t="e">
        <f t="shared" si="5"/>
        <v>#NAME?</v>
      </c>
      <c r="D125" s="68">
        <f t="shared" si="8"/>
        <v>41.13455621363827</v>
      </c>
      <c r="E125" s="68" t="e">
        <f t="shared" si="6"/>
        <v>#NAME?</v>
      </c>
      <c r="F125" s="68" t="e">
        <f t="shared" si="7"/>
        <v>#NAME?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2" fitToHeight="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9C9FD-20C4-4AE9-82E8-8B36E0AF22B5}">
  <sheetPr codeName="Planilha30">
    <tabColor theme="8" tint="0.79998168889431442"/>
    <outlinePr summaryBelow="0"/>
  </sheetPr>
  <dimension ref="A5:HI103"/>
  <sheetViews>
    <sheetView topLeftCell="A66" zoomScaleNormal="100" workbookViewId="0">
      <selection activeCell="B103" sqref="B103"/>
    </sheetView>
  </sheetViews>
  <sheetFormatPr defaultColWidth="9.109375" defaultRowHeight="10.199999999999999" x14ac:dyDescent="0.2"/>
  <cols>
    <col min="1" max="1" width="45.33203125" style="20" bestFit="1" customWidth="1"/>
    <col min="2" max="217" width="9.5546875" style="77" customWidth="1"/>
    <col min="218" max="16384" width="9.109375" style="20"/>
  </cols>
  <sheetData>
    <row r="5" spans="1:217" s="33" customFormat="1" x14ac:dyDescent="0.3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</row>
    <row r="6" spans="1:217" s="22" customFormat="1" x14ac:dyDescent="0.2">
      <c r="A6" s="21" t="s">
        <v>106</v>
      </c>
      <c r="B6" s="72">
        <v>1</v>
      </c>
      <c r="C6" s="72">
        <v>1</v>
      </c>
      <c r="D6" s="72">
        <v>1</v>
      </c>
      <c r="E6" s="72">
        <v>1</v>
      </c>
      <c r="F6" s="72">
        <v>1</v>
      </c>
      <c r="G6" s="72">
        <v>1</v>
      </c>
      <c r="H6" s="72">
        <v>1</v>
      </c>
      <c r="I6" s="72">
        <v>1</v>
      </c>
      <c r="J6" s="72">
        <v>1</v>
      </c>
      <c r="K6" s="72">
        <v>1</v>
      </c>
      <c r="L6" s="72">
        <v>1</v>
      </c>
      <c r="M6" s="72">
        <v>1</v>
      </c>
      <c r="N6" s="72">
        <v>2</v>
      </c>
      <c r="O6" s="72">
        <v>2</v>
      </c>
      <c r="P6" s="72">
        <v>2</v>
      </c>
      <c r="Q6" s="72">
        <v>2</v>
      </c>
      <c r="R6" s="72">
        <v>2</v>
      </c>
      <c r="S6" s="72">
        <v>2</v>
      </c>
      <c r="T6" s="72">
        <v>2</v>
      </c>
      <c r="U6" s="72">
        <v>2</v>
      </c>
      <c r="V6" s="72">
        <v>2</v>
      </c>
      <c r="W6" s="72">
        <v>2</v>
      </c>
      <c r="X6" s="72">
        <v>2</v>
      </c>
      <c r="Y6" s="72">
        <v>2</v>
      </c>
      <c r="Z6" s="72">
        <f t="shared" ref="Z6:CK6" si="0">N6+1</f>
        <v>3</v>
      </c>
      <c r="AA6" s="72">
        <f t="shared" si="0"/>
        <v>3</v>
      </c>
      <c r="AB6" s="72">
        <f t="shared" si="0"/>
        <v>3</v>
      </c>
      <c r="AC6" s="72">
        <f t="shared" si="0"/>
        <v>3</v>
      </c>
      <c r="AD6" s="72">
        <f t="shared" si="0"/>
        <v>3</v>
      </c>
      <c r="AE6" s="72">
        <f t="shared" si="0"/>
        <v>3</v>
      </c>
      <c r="AF6" s="72">
        <f t="shared" si="0"/>
        <v>3</v>
      </c>
      <c r="AG6" s="72">
        <f t="shared" si="0"/>
        <v>3</v>
      </c>
      <c r="AH6" s="72">
        <f t="shared" si="0"/>
        <v>3</v>
      </c>
      <c r="AI6" s="72">
        <f t="shared" si="0"/>
        <v>3</v>
      </c>
      <c r="AJ6" s="72">
        <f t="shared" si="0"/>
        <v>3</v>
      </c>
      <c r="AK6" s="72">
        <f t="shared" si="0"/>
        <v>3</v>
      </c>
      <c r="AL6" s="72">
        <f t="shared" si="0"/>
        <v>4</v>
      </c>
      <c r="AM6" s="72">
        <f t="shared" si="0"/>
        <v>4</v>
      </c>
      <c r="AN6" s="72">
        <f t="shared" si="0"/>
        <v>4</v>
      </c>
      <c r="AO6" s="72">
        <f t="shared" si="0"/>
        <v>4</v>
      </c>
      <c r="AP6" s="72">
        <f t="shared" si="0"/>
        <v>4</v>
      </c>
      <c r="AQ6" s="72">
        <f t="shared" si="0"/>
        <v>4</v>
      </c>
      <c r="AR6" s="72">
        <f t="shared" si="0"/>
        <v>4</v>
      </c>
      <c r="AS6" s="72">
        <f t="shared" si="0"/>
        <v>4</v>
      </c>
      <c r="AT6" s="72">
        <f t="shared" si="0"/>
        <v>4</v>
      </c>
      <c r="AU6" s="72">
        <f t="shared" si="0"/>
        <v>4</v>
      </c>
      <c r="AV6" s="72">
        <f t="shared" si="0"/>
        <v>4</v>
      </c>
      <c r="AW6" s="72">
        <f t="shared" si="0"/>
        <v>4</v>
      </c>
      <c r="AX6" s="73">
        <f t="shared" si="0"/>
        <v>5</v>
      </c>
      <c r="AY6" s="73">
        <f t="shared" si="0"/>
        <v>5</v>
      </c>
      <c r="AZ6" s="73">
        <f t="shared" si="0"/>
        <v>5</v>
      </c>
      <c r="BA6" s="73">
        <f t="shared" si="0"/>
        <v>5</v>
      </c>
      <c r="BB6" s="73">
        <f t="shared" si="0"/>
        <v>5</v>
      </c>
      <c r="BC6" s="73">
        <f t="shared" si="0"/>
        <v>5</v>
      </c>
      <c r="BD6" s="73">
        <f t="shared" si="0"/>
        <v>5</v>
      </c>
      <c r="BE6" s="73">
        <f t="shared" si="0"/>
        <v>5</v>
      </c>
      <c r="BF6" s="73">
        <f t="shared" si="0"/>
        <v>5</v>
      </c>
      <c r="BG6" s="73">
        <f t="shared" si="0"/>
        <v>5</v>
      </c>
      <c r="BH6" s="73">
        <f t="shared" si="0"/>
        <v>5</v>
      </c>
      <c r="BI6" s="73">
        <f t="shared" si="0"/>
        <v>5</v>
      </c>
      <c r="BJ6" s="73">
        <f t="shared" si="0"/>
        <v>6</v>
      </c>
      <c r="BK6" s="73">
        <f t="shared" si="0"/>
        <v>6</v>
      </c>
      <c r="BL6" s="73">
        <f t="shared" si="0"/>
        <v>6</v>
      </c>
      <c r="BM6" s="73">
        <f t="shared" si="0"/>
        <v>6</v>
      </c>
      <c r="BN6" s="73">
        <f t="shared" si="0"/>
        <v>6</v>
      </c>
      <c r="BO6" s="73">
        <f t="shared" si="0"/>
        <v>6</v>
      </c>
      <c r="BP6" s="73">
        <f t="shared" si="0"/>
        <v>6</v>
      </c>
      <c r="BQ6" s="73">
        <f t="shared" si="0"/>
        <v>6</v>
      </c>
      <c r="BR6" s="73">
        <f t="shared" si="0"/>
        <v>6</v>
      </c>
      <c r="BS6" s="73">
        <f t="shared" si="0"/>
        <v>6</v>
      </c>
      <c r="BT6" s="73">
        <f t="shared" si="0"/>
        <v>6</v>
      </c>
      <c r="BU6" s="73">
        <f t="shared" si="0"/>
        <v>6</v>
      </c>
      <c r="BV6" s="73">
        <f t="shared" si="0"/>
        <v>7</v>
      </c>
      <c r="BW6" s="73">
        <f t="shared" si="0"/>
        <v>7</v>
      </c>
      <c r="BX6" s="73">
        <f t="shared" si="0"/>
        <v>7</v>
      </c>
      <c r="BY6" s="73">
        <f t="shared" si="0"/>
        <v>7</v>
      </c>
      <c r="BZ6" s="73">
        <f t="shared" si="0"/>
        <v>7</v>
      </c>
      <c r="CA6" s="73">
        <f t="shared" si="0"/>
        <v>7</v>
      </c>
      <c r="CB6" s="73">
        <f t="shared" si="0"/>
        <v>7</v>
      </c>
      <c r="CC6" s="73">
        <f t="shared" si="0"/>
        <v>7</v>
      </c>
      <c r="CD6" s="73">
        <f t="shared" si="0"/>
        <v>7</v>
      </c>
      <c r="CE6" s="73">
        <f t="shared" si="0"/>
        <v>7</v>
      </c>
      <c r="CF6" s="73">
        <f t="shared" si="0"/>
        <v>7</v>
      </c>
      <c r="CG6" s="73">
        <f t="shared" si="0"/>
        <v>7</v>
      </c>
      <c r="CH6" s="73">
        <f t="shared" si="0"/>
        <v>8</v>
      </c>
      <c r="CI6" s="73">
        <f t="shared" si="0"/>
        <v>8</v>
      </c>
      <c r="CJ6" s="73">
        <f t="shared" si="0"/>
        <v>8</v>
      </c>
      <c r="CK6" s="73">
        <f t="shared" si="0"/>
        <v>8</v>
      </c>
      <c r="CL6" s="73">
        <f t="shared" ref="CL6:EW6" si="1">BZ6+1</f>
        <v>8</v>
      </c>
      <c r="CM6" s="73">
        <f t="shared" si="1"/>
        <v>8</v>
      </c>
      <c r="CN6" s="73">
        <f t="shared" si="1"/>
        <v>8</v>
      </c>
      <c r="CO6" s="73">
        <f t="shared" si="1"/>
        <v>8</v>
      </c>
      <c r="CP6" s="73">
        <f t="shared" si="1"/>
        <v>8</v>
      </c>
      <c r="CQ6" s="73">
        <f t="shared" si="1"/>
        <v>8</v>
      </c>
      <c r="CR6" s="73">
        <f t="shared" si="1"/>
        <v>8</v>
      </c>
      <c r="CS6" s="73">
        <f t="shared" si="1"/>
        <v>8</v>
      </c>
      <c r="CT6" s="73">
        <f t="shared" si="1"/>
        <v>9</v>
      </c>
      <c r="CU6" s="73">
        <f t="shared" si="1"/>
        <v>9</v>
      </c>
      <c r="CV6" s="73">
        <f t="shared" si="1"/>
        <v>9</v>
      </c>
      <c r="CW6" s="73">
        <f t="shared" si="1"/>
        <v>9</v>
      </c>
      <c r="CX6" s="73">
        <f t="shared" si="1"/>
        <v>9</v>
      </c>
      <c r="CY6" s="73">
        <f t="shared" si="1"/>
        <v>9</v>
      </c>
      <c r="CZ6" s="73">
        <f t="shared" si="1"/>
        <v>9</v>
      </c>
      <c r="DA6" s="73">
        <f t="shared" si="1"/>
        <v>9</v>
      </c>
      <c r="DB6" s="73">
        <f t="shared" si="1"/>
        <v>9</v>
      </c>
      <c r="DC6" s="73">
        <f t="shared" si="1"/>
        <v>9</v>
      </c>
      <c r="DD6" s="73">
        <f t="shared" si="1"/>
        <v>9</v>
      </c>
      <c r="DE6" s="73">
        <f t="shared" si="1"/>
        <v>9</v>
      </c>
      <c r="DF6" s="73">
        <f t="shared" si="1"/>
        <v>10</v>
      </c>
      <c r="DG6" s="73">
        <f t="shared" si="1"/>
        <v>10</v>
      </c>
      <c r="DH6" s="73">
        <f t="shared" si="1"/>
        <v>10</v>
      </c>
      <c r="DI6" s="73">
        <f t="shared" si="1"/>
        <v>10</v>
      </c>
      <c r="DJ6" s="73">
        <f t="shared" si="1"/>
        <v>10</v>
      </c>
      <c r="DK6" s="73">
        <f t="shared" si="1"/>
        <v>10</v>
      </c>
      <c r="DL6" s="73">
        <f t="shared" si="1"/>
        <v>10</v>
      </c>
      <c r="DM6" s="73">
        <f t="shared" si="1"/>
        <v>10</v>
      </c>
      <c r="DN6" s="73">
        <f t="shared" si="1"/>
        <v>10</v>
      </c>
      <c r="DO6" s="73">
        <f t="shared" si="1"/>
        <v>10</v>
      </c>
      <c r="DP6" s="73">
        <f t="shared" si="1"/>
        <v>10</v>
      </c>
      <c r="DQ6" s="73">
        <f t="shared" si="1"/>
        <v>10</v>
      </c>
      <c r="DR6" s="73">
        <f t="shared" si="1"/>
        <v>11</v>
      </c>
      <c r="DS6" s="73">
        <f t="shared" si="1"/>
        <v>11</v>
      </c>
      <c r="DT6" s="73">
        <f t="shared" si="1"/>
        <v>11</v>
      </c>
      <c r="DU6" s="73">
        <f t="shared" si="1"/>
        <v>11</v>
      </c>
      <c r="DV6" s="73">
        <f t="shared" si="1"/>
        <v>11</v>
      </c>
      <c r="DW6" s="73">
        <f t="shared" si="1"/>
        <v>11</v>
      </c>
      <c r="DX6" s="73">
        <f t="shared" si="1"/>
        <v>11</v>
      </c>
      <c r="DY6" s="73">
        <f t="shared" si="1"/>
        <v>11</v>
      </c>
      <c r="DZ6" s="73">
        <f t="shared" si="1"/>
        <v>11</v>
      </c>
      <c r="EA6" s="73">
        <f t="shared" si="1"/>
        <v>11</v>
      </c>
      <c r="EB6" s="73">
        <f t="shared" si="1"/>
        <v>11</v>
      </c>
      <c r="EC6" s="73">
        <f t="shared" si="1"/>
        <v>11</v>
      </c>
      <c r="ED6" s="73">
        <f t="shared" si="1"/>
        <v>12</v>
      </c>
      <c r="EE6" s="73">
        <f t="shared" si="1"/>
        <v>12</v>
      </c>
      <c r="EF6" s="73">
        <f t="shared" si="1"/>
        <v>12</v>
      </c>
      <c r="EG6" s="73">
        <f t="shared" si="1"/>
        <v>12</v>
      </c>
      <c r="EH6" s="73">
        <f t="shared" si="1"/>
        <v>12</v>
      </c>
      <c r="EI6" s="73">
        <f t="shared" si="1"/>
        <v>12</v>
      </c>
      <c r="EJ6" s="73">
        <f t="shared" si="1"/>
        <v>12</v>
      </c>
      <c r="EK6" s="73">
        <f t="shared" si="1"/>
        <v>12</v>
      </c>
      <c r="EL6" s="73">
        <f t="shared" si="1"/>
        <v>12</v>
      </c>
      <c r="EM6" s="73">
        <f t="shared" si="1"/>
        <v>12</v>
      </c>
      <c r="EN6" s="73">
        <f t="shared" si="1"/>
        <v>12</v>
      </c>
      <c r="EO6" s="73">
        <f t="shared" si="1"/>
        <v>12</v>
      </c>
      <c r="EP6" s="73">
        <f t="shared" si="1"/>
        <v>13</v>
      </c>
      <c r="EQ6" s="73">
        <f t="shared" si="1"/>
        <v>13</v>
      </c>
      <c r="ER6" s="73">
        <f t="shared" si="1"/>
        <v>13</v>
      </c>
      <c r="ES6" s="73">
        <f t="shared" si="1"/>
        <v>13</v>
      </c>
      <c r="ET6" s="73">
        <f t="shared" si="1"/>
        <v>13</v>
      </c>
      <c r="EU6" s="73">
        <f t="shared" si="1"/>
        <v>13</v>
      </c>
      <c r="EV6" s="73">
        <f t="shared" si="1"/>
        <v>13</v>
      </c>
      <c r="EW6" s="73">
        <f t="shared" si="1"/>
        <v>13</v>
      </c>
      <c r="EX6" s="73">
        <f t="shared" ref="EX6:HI6" si="2">EL6+1</f>
        <v>13</v>
      </c>
      <c r="EY6" s="73">
        <f t="shared" si="2"/>
        <v>13</v>
      </c>
      <c r="EZ6" s="73">
        <f t="shared" si="2"/>
        <v>13</v>
      </c>
      <c r="FA6" s="73">
        <f t="shared" si="2"/>
        <v>13</v>
      </c>
      <c r="FB6" s="73">
        <f t="shared" si="2"/>
        <v>14</v>
      </c>
      <c r="FC6" s="73">
        <f t="shared" si="2"/>
        <v>14</v>
      </c>
      <c r="FD6" s="73">
        <f t="shared" si="2"/>
        <v>14</v>
      </c>
      <c r="FE6" s="73">
        <f t="shared" si="2"/>
        <v>14</v>
      </c>
      <c r="FF6" s="73">
        <f t="shared" si="2"/>
        <v>14</v>
      </c>
      <c r="FG6" s="73">
        <f t="shared" si="2"/>
        <v>14</v>
      </c>
      <c r="FH6" s="73">
        <f t="shared" si="2"/>
        <v>14</v>
      </c>
      <c r="FI6" s="73">
        <f t="shared" si="2"/>
        <v>14</v>
      </c>
      <c r="FJ6" s="73">
        <f t="shared" si="2"/>
        <v>14</v>
      </c>
      <c r="FK6" s="73">
        <f t="shared" si="2"/>
        <v>14</v>
      </c>
      <c r="FL6" s="73">
        <f t="shared" si="2"/>
        <v>14</v>
      </c>
      <c r="FM6" s="73">
        <f t="shared" si="2"/>
        <v>14</v>
      </c>
      <c r="FN6" s="73">
        <f t="shared" si="2"/>
        <v>15</v>
      </c>
      <c r="FO6" s="73">
        <f t="shared" si="2"/>
        <v>15</v>
      </c>
      <c r="FP6" s="73">
        <f t="shared" si="2"/>
        <v>15</v>
      </c>
      <c r="FQ6" s="73">
        <f t="shared" si="2"/>
        <v>15</v>
      </c>
      <c r="FR6" s="73">
        <f t="shared" si="2"/>
        <v>15</v>
      </c>
      <c r="FS6" s="73">
        <f t="shared" si="2"/>
        <v>15</v>
      </c>
      <c r="FT6" s="73">
        <f t="shared" si="2"/>
        <v>15</v>
      </c>
      <c r="FU6" s="73">
        <f t="shared" si="2"/>
        <v>15</v>
      </c>
      <c r="FV6" s="73">
        <f t="shared" si="2"/>
        <v>15</v>
      </c>
      <c r="FW6" s="73">
        <f t="shared" si="2"/>
        <v>15</v>
      </c>
      <c r="FX6" s="73">
        <f t="shared" si="2"/>
        <v>15</v>
      </c>
      <c r="FY6" s="73">
        <f t="shared" si="2"/>
        <v>15</v>
      </c>
      <c r="FZ6" s="73">
        <f t="shared" si="2"/>
        <v>16</v>
      </c>
      <c r="GA6" s="73">
        <f t="shared" si="2"/>
        <v>16</v>
      </c>
      <c r="GB6" s="73">
        <f t="shared" si="2"/>
        <v>16</v>
      </c>
      <c r="GC6" s="73">
        <f t="shared" si="2"/>
        <v>16</v>
      </c>
      <c r="GD6" s="73">
        <f t="shared" si="2"/>
        <v>16</v>
      </c>
      <c r="GE6" s="73">
        <f t="shared" si="2"/>
        <v>16</v>
      </c>
      <c r="GF6" s="73">
        <f t="shared" si="2"/>
        <v>16</v>
      </c>
      <c r="GG6" s="73">
        <f t="shared" si="2"/>
        <v>16</v>
      </c>
      <c r="GH6" s="73">
        <f t="shared" si="2"/>
        <v>16</v>
      </c>
      <c r="GI6" s="73">
        <f t="shared" si="2"/>
        <v>16</v>
      </c>
      <c r="GJ6" s="73">
        <f t="shared" si="2"/>
        <v>16</v>
      </c>
      <c r="GK6" s="73">
        <f t="shared" si="2"/>
        <v>16</v>
      </c>
      <c r="GL6" s="73">
        <f t="shared" si="2"/>
        <v>17</v>
      </c>
      <c r="GM6" s="73">
        <f t="shared" si="2"/>
        <v>17</v>
      </c>
      <c r="GN6" s="73">
        <f t="shared" si="2"/>
        <v>17</v>
      </c>
      <c r="GO6" s="73">
        <f t="shared" si="2"/>
        <v>17</v>
      </c>
      <c r="GP6" s="73">
        <f t="shared" si="2"/>
        <v>17</v>
      </c>
      <c r="GQ6" s="73">
        <f t="shared" si="2"/>
        <v>17</v>
      </c>
      <c r="GR6" s="73">
        <f t="shared" si="2"/>
        <v>17</v>
      </c>
      <c r="GS6" s="73">
        <f t="shared" si="2"/>
        <v>17</v>
      </c>
      <c r="GT6" s="73">
        <f t="shared" si="2"/>
        <v>17</v>
      </c>
      <c r="GU6" s="73">
        <f t="shared" si="2"/>
        <v>17</v>
      </c>
      <c r="GV6" s="73">
        <f t="shared" si="2"/>
        <v>17</v>
      </c>
      <c r="GW6" s="73">
        <f t="shared" si="2"/>
        <v>17</v>
      </c>
      <c r="GX6" s="73">
        <f t="shared" si="2"/>
        <v>18</v>
      </c>
      <c r="GY6" s="73">
        <f t="shared" si="2"/>
        <v>18</v>
      </c>
      <c r="GZ6" s="73">
        <f t="shared" si="2"/>
        <v>18</v>
      </c>
      <c r="HA6" s="73">
        <f t="shared" si="2"/>
        <v>18</v>
      </c>
      <c r="HB6" s="73">
        <f t="shared" si="2"/>
        <v>18</v>
      </c>
      <c r="HC6" s="73">
        <f t="shared" si="2"/>
        <v>18</v>
      </c>
      <c r="HD6" s="73">
        <f t="shared" si="2"/>
        <v>18</v>
      </c>
      <c r="HE6" s="73">
        <f t="shared" si="2"/>
        <v>18</v>
      </c>
      <c r="HF6" s="73">
        <f t="shared" si="2"/>
        <v>18</v>
      </c>
      <c r="HG6" s="73">
        <f t="shared" si="2"/>
        <v>18</v>
      </c>
      <c r="HH6" s="73">
        <f t="shared" si="2"/>
        <v>18</v>
      </c>
      <c r="HI6" s="73">
        <f t="shared" si="2"/>
        <v>18</v>
      </c>
    </row>
    <row r="7" spans="1:217" x14ac:dyDescent="0.2">
      <c r="A7" s="23" t="s">
        <v>214</v>
      </c>
      <c r="B7" s="74">
        <v>1</v>
      </c>
      <c r="C7" s="74">
        <f t="shared" ref="C7:BN7" si="3">B7+1</f>
        <v>2</v>
      </c>
      <c r="D7" s="74">
        <f t="shared" si="3"/>
        <v>3</v>
      </c>
      <c r="E7" s="74">
        <f t="shared" si="3"/>
        <v>4</v>
      </c>
      <c r="F7" s="74">
        <f t="shared" si="3"/>
        <v>5</v>
      </c>
      <c r="G7" s="74">
        <f t="shared" si="3"/>
        <v>6</v>
      </c>
      <c r="H7" s="74">
        <f t="shared" si="3"/>
        <v>7</v>
      </c>
      <c r="I7" s="74">
        <f t="shared" si="3"/>
        <v>8</v>
      </c>
      <c r="J7" s="74">
        <f t="shared" si="3"/>
        <v>9</v>
      </c>
      <c r="K7" s="74">
        <f t="shared" si="3"/>
        <v>10</v>
      </c>
      <c r="L7" s="74">
        <f t="shared" si="3"/>
        <v>11</v>
      </c>
      <c r="M7" s="74">
        <f t="shared" si="3"/>
        <v>12</v>
      </c>
      <c r="N7" s="74">
        <f t="shared" si="3"/>
        <v>13</v>
      </c>
      <c r="O7" s="74">
        <f t="shared" si="3"/>
        <v>14</v>
      </c>
      <c r="P7" s="74">
        <f t="shared" si="3"/>
        <v>15</v>
      </c>
      <c r="Q7" s="74">
        <f t="shared" si="3"/>
        <v>16</v>
      </c>
      <c r="R7" s="74">
        <f t="shared" si="3"/>
        <v>17</v>
      </c>
      <c r="S7" s="74">
        <f t="shared" si="3"/>
        <v>18</v>
      </c>
      <c r="T7" s="74">
        <f t="shared" si="3"/>
        <v>19</v>
      </c>
      <c r="U7" s="74">
        <f t="shared" si="3"/>
        <v>20</v>
      </c>
      <c r="V7" s="74">
        <f t="shared" si="3"/>
        <v>21</v>
      </c>
      <c r="W7" s="74">
        <f t="shared" si="3"/>
        <v>22</v>
      </c>
      <c r="X7" s="74">
        <f t="shared" si="3"/>
        <v>23</v>
      </c>
      <c r="Y7" s="74">
        <f t="shared" si="3"/>
        <v>24</v>
      </c>
      <c r="Z7" s="74">
        <f t="shared" si="3"/>
        <v>25</v>
      </c>
      <c r="AA7" s="74">
        <f t="shared" si="3"/>
        <v>26</v>
      </c>
      <c r="AB7" s="74">
        <f t="shared" si="3"/>
        <v>27</v>
      </c>
      <c r="AC7" s="74">
        <f t="shared" si="3"/>
        <v>28</v>
      </c>
      <c r="AD7" s="74">
        <f t="shared" si="3"/>
        <v>29</v>
      </c>
      <c r="AE7" s="74">
        <f t="shared" si="3"/>
        <v>30</v>
      </c>
      <c r="AF7" s="74">
        <f t="shared" si="3"/>
        <v>31</v>
      </c>
      <c r="AG7" s="74">
        <f t="shared" si="3"/>
        <v>32</v>
      </c>
      <c r="AH7" s="74">
        <f t="shared" si="3"/>
        <v>33</v>
      </c>
      <c r="AI7" s="74">
        <f t="shared" si="3"/>
        <v>34</v>
      </c>
      <c r="AJ7" s="74">
        <f t="shared" si="3"/>
        <v>35</v>
      </c>
      <c r="AK7" s="74">
        <f t="shared" si="3"/>
        <v>36</v>
      </c>
      <c r="AL7" s="74">
        <f t="shared" si="3"/>
        <v>37</v>
      </c>
      <c r="AM7" s="74">
        <f t="shared" si="3"/>
        <v>38</v>
      </c>
      <c r="AN7" s="74">
        <f t="shared" si="3"/>
        <v>39</v>
      </c>
      <c r="AO7" s="74">
        <f t="shared" si="3"/>
        <v>40</v>
      </c>
      <c r="AP7" s="74">
        <f t="shared" si="3"/>
        <v>41</v>
      </c>
      <c r="AQ7" s="74">
        <f t="shared" si="3"/>
        <v>42</v>
      </c>
      <c r="AR7" s="74">
        <f t="shared" si="3"/>
        <v>43</v>
      </c>
      <c r="AS7" s="74">
        <f t="shared" si="3"/>
        <v>44</v>
      </c>
      <c r="AT7" s="74">
        <f t="shared" si="3"/>
        <v>45</v>
      </c>
      <c r="AU7" s="74">
        <f t="shared" si="3"/>
        <v>46</v>
      </c>
      <c r="AV7" s="74">
        <f t="shared" si="3"/>
        <v>47</v>
      </c>
      <c r="AW7" s="74">
        <f t="shared" si="3"/>
        <v>48</v>
      </c>
      <c r="AX7" s="75">
        <f t="shared" si="3"/>
        <v>49</v>
      </c>
      <c r="AY7" s="75">
        <f t="shared" si="3"/>
        <v>50</v>
      </c>
      <c r="AZ7" s="75">
        <f t="shared" si="3"/>
        <v>51</v>
      </c>
      <c r="BA7" s="75">
        <f t="shared" si="3"/>
        <v>52</v>
      </c>
      <c r="BB7" s="75">
        <f t="shared" si="3"/>
        <v>53</v>
      </c>
      <c r="BC7" s="75">
        <f t="shared" si="3"/>
        <v>54</v>
      </c>
      <c r="BD7" s="75">
        <f t="shared" si="3"/>
        <v>55</v>
      </c>
      <c r="BE7" s="75">
        <f t="shared" si="3"/>
        <v>56</v>
      </c>
      <c r="BF7" s="75">
        <f t="shared" si="3"/>
        <v>57</v>
      </c>
      <c r="BG7" s="75">
        <f t="shared" si="3"/>
        <v>58</v>
      </c>
      <c r="BH7" s="75">
        <f t="shared" si="3"/>
        <v>59</v>
      </c>
      <c r="BI7" s="75">
        <f t="shared" si="3"/>
        <v>60</v>
      </c>
      <c r="BJ7" s="75">
        <f t="shared" si="3"/>
        <v>61</v>
      </c>
      <c r="BK7" s="75">
        <f t="shared" si="3"/>
        <v>62</v>
      </c>
      <c r="BL7" s="75">
        <f t="shared" si="3"/>
        <v>63</v>
      </c>
      <c r="BM7" s="75">
        <f t="shared" si="3"/>
        <v>64</v>
      </c>
      <c r="BN7" s="75">
        <f t="shared" si="3"/>
        <v>65</v>
      </c>
      <c r="BO7" s="75">
        <f t="shared" ref="BO7:DZ7" si="4">BN7+1</f>
        <v>66</v>
      </c>
      <c r="BP7" s="75">
        <f t="shared" si="4"/>
        <v>67</v>
      </c>
      <c r="BQ7" s="75">
        <f t="shared" si="4"/>
        <v>68</v>
      </c>
      <c r="BR7" s="75">
        <f t="shared" si="4"/>
        <v>69</v>
      </c>
      <c r="BS7" s="75">
        <f t="shared" si="4"/>
        <v>70</v>
      </c>
      <c r="BT7" s="75">
        <f t="shared" si="4"/>
        <v>71</v>
      </c>
      <c r="BU7" s="75">
        <f t="shared" si="4"/>
        <v>72</v>
      </c>
      <c r="BV7" s="75">
        <f t="shared" si="4"/>
        <v>73</v>
      </c>
      <c r="BW7" s="75">
        <f t="shared" si="4"/>
        <v>74</v>
      </c>
      <c r="BX7" s="75">
        <f t="shared" si="4"/>
        <v>75</v>
      </c>
      <c r="BY7" s="75">
        <f t="shared" si="4"/>
        <v>76</v>
      </c>
      <c r="BZ7" s="75">
        <f t="shared" si="4"/>
        <v>77</v>
      </c>
      <c r="CA7" s="75">
        <f t="shared" si="4"/>
        <v>78</v>
      </c>
      <c r="CB7" s="75">
        <f t="shared" si="4"/>
        <v>79</v>
      </c>
      <c r="CC7" s="75">
        <f t="shared" si="4"/>
        <v>80</v>
      </c>
      <c r="CD7" s="75">
        <f t="shared" si="4"/>
        <v>81</v>
      </c>
      <c r="CE7" s="75">
        <f t="shared" si="4"/>
        <v>82</v>
      </c>
      <c r="CF7" s="75">
        <f t="shared" si="4"/>
        <v>83</v>
      </c>
      <c r="CG7" s="75">
        <f t="shared" si="4"/>
        <v>84</v>
      </c>
      <c r="CH7" s="75">
        <f t="shared" si="4"/>
        <v>85</v>
      </c>
      <c r="CI7" s="75">
        <f t="shared" si="4"/>
        <v>86</v>
      </c>
      <c r="CJ7" s="75">
        <f t="shared" si="4"/>
        <v>87</v>
      </c>
      <c r="CK7" s="75">
        <f t="shared" si="4"/>
        <v>88</v>
      </c>
      <c r="CL7" s="75">
        <f t="shared" si="4"/>
        <v>89</v>
      </c>
      <c r="CM7" s="75">
        <f t="shared" si="4"/>
        <v>90</v>
      </c>
      <c r="CN7" s="75">
        <f t="shared" si="4"/>
        <v>91</v>
      </c>
      <c r="CO7" s="75">
        <f t="shared" si="4"/>
        <v>92</v>
      </c>
      <c r="CP7" s="75">
        <f t="shared" si="4"/>
        <v>93</v>
      </c>
      <c r="CQ7" s="75">
        <f t="shared" si="4"/>
        <v>94</v>
      </c>
      <c r="CR7" s="75">
        <f t="shared" si="4"/>
        <v>95</v>
      </c>
      <c r="CS7" s="75">
        <f t="shared" si="4"/>
        <v>96</v>
      </c>
      <c r="CT7" s="75">
        <f t="shared" si="4"/>
        <v>97</v>
      </c>
      <c r="CU7" s="75">
        <f t="shared" si="4"/>
        <v>98</v>
      </c>
      <c r="CV7" s="75">
        <f t="shared" si="4"/>
        <v>99</v>
      </c>
      <c r="CW7" s="75">
        <f t="shared" si="4"/>
        <v>100</v>
      </c>
      <c r="CX7" s="75">
        <f t="shared" si="4"/>
        <v>101</v>
      </c>
      <c r="CY7" s="75">
        <f t="shared" si="4"/>
        <v>102</v>
      </c>
      <c r="CZ7" s="75">
        <f t="shared" si="4"/>
        <v>103</v>
      </c>
      <c r="DA7" s="75">
        <f t="shared" si="4"/>
        <v>104</v>
      </c>
      <c r="DB7" s="75">
        <f t="shared" si="4"/>
        <v>105</v>
      </c>
      <c r="DC7" s="75">
        <f t="shared" si="4"/>
        <v>106</v>
      </c>
      <c r="DD7" s="75">
        <f t="shared" si="4"/>
        <v>107</v>
      </c>
      <c r="DE7" s="75">
        <f t="shared" si="4"/>
        <v>108</v>
      </c>
      <c r="DF7" s="75">
        <f t="shared" si="4"/>
        <v>109</v>
      </c>
      <c r="DG7" s="75">
        <f t="shared" si="4"/>
        <v>110</v>
      </c>
      <c r="DH7" s="75">
        <f t="shared" si="4"/>
        <v>111</v>
      </c>
      <c r="DI7" s="75">
        <f t="shared" si="4"/>
        <v>112</v>
      </c>
      <c r="DJ7" s="75">
        <f t="shared" si="4"/>
        <v>113</v>
      </c>
      <c r="DK7" s="75">
        <f t="shared" si="4"/>
        <v>114</v>
      </c>
      <c r="DL7" s="75">
        <f t="shared" si="4"/>
        <v>115</v>
      </c>
      <c r="DM7" s="75">
        <f t="shared" si="4"/>
        <v>116</v>
      </c>
      <c r="DN7" s="75">
        <f t="shared" si="4"/>
        <v>117</v>
      </c>
      <c r="DO7" s="75">
        <f t="shared" si="4"/>
        <v>118</v>
      </c>
      <c r="DP7" s="75">
        <f t="shared" si="4"/>
        <v>119</v>
      </c>
      <c r="DQ7" s="75">
        <f t="shared" si="4"/>
        <v>120</v>
      </c>
      <c r="DR7" s="75">
        <f t="shared" si="4"/>
        <v>121</v>
      </c>
      <c r="DS7" s="75">
        <f t="shared" si="4"/>
        <v>122</v>
      </c>
      <c r="DT7" s="75">
        <f t="shared" si="4"/>
        <v>123</v>
      </c>
      <c r="DU7" s="75">
        <f t="shared" si="4"/>
        <v>124</v>
      </c>
      <c r="DV7" s="75">
        <f t="shared" si="4"/>
        <v>125</v>
      </c>
      <c r="DW7" s="75">
        <f t="shared" si="4"/>
        <v>126</v>
      </c>
      <c r="DX7" s="75">
        <f t="shared" si="4"/>
        <v>127</v>
      </c>
      <c r="DY7" s="75">
        <f t="shared" si="4"/>
        <v>128</v>
      </c>
      <c r="DZ7" s="75">
        <f t="shared" si="4"/>
        <v>129</v>
      </c>
      <c r="EA7" s="75">
        <f t="shared" ref="EA7:GL7" si="5">DZ7+1</f>
        <v>130</v>
      </c>
      <c r="EB7" s="75">
        <f t="shared" si="5"/>
        <v>131</v>
      </c>
      <c r="EC7" s="75">
        <f t="shared" si="5"/>
        <v>132</v>
      </c>
      <c r="ED7" s="75">
        <f t="shared" si="5"/>
        <v>133</v>
      </c>
      <c r="EE7" s="75">
        <f t="shared" si="5"/>
        <v>134</v>
      </c>
      <c r="EF7" s="75">
        <f t="shared" si="5"/>
        <v>135</v>
      </c>
      <c r="EG7" s="75">
        <f t="shared" si="5"/>
        <v>136</v>
      </c>
      <c r="EH7" s="75">
        <f t="shared" si="5"/>
        <v>137</v>
      </c>
      <c r="EI7" s="75">
        <f t="shared" si="5"/>
        <v>138</v>
      </c>
      <c r="EJ7" s="75">
        <f t="shared" si="5"/>
        <v>139</v>
      </c>
      <c r="EK7" s="75">
        <f t="shared" si="5"/>
        <v>140</v>
      </c>
      <c r="EL7" s="75">
        <f t="shared" si="5"/>
        <v>141</v>
      </c>
      <c r="EM7" s="75">
        <f t="shared" si="5"/>
        <v>142</v>
      </c>
      <c r="EN7" s="75">
        <f t="shared" si="5"/>
        <v>143</v>
      </c>
      <c r="EO7" s="75">
        <f t="shared" si="5"/>
        <v>144</v>
      </c>
      <c r="EP7" s="75">
        <f t="shared" si="5"/>
        <v>145</v>
      </c>
      <c r="EQ7" s="75">
        <f t="shared" si="5"/>
        <v>146</v>
      </c>
      <c r="ER7" s="75">
        <f t="shared" si="5"/>
        <v>147</v>
      </c>
      <c r="ES7" s="75">
        <f t="shared" si="5"/>
        <v>148</v>
      </c>
      <c r="ET7" s="75">
        <f t="shared" si="5"/>
        <v>149</v>
      </c>
      <c r="EU7" s="75">
        <f t="shared" si="5"/>
        <v>150</v>
      </c>
      <c r="EV7" s="75">
        <f t="shared" si="5"/>
        <v>151</v>
      </c>
      <c r="EW7" s="75">
        <f t="shared" si="5"/>
        <v>152</v>
      </c>
      <c r="EX7" s="75">
        <f t="shared" si="5"/>
        <v>153</v>
      </c>
      <c r="EY7" s="75">
        <f t="shared" si="5"/>
        <v>154</v>
      </c>
      <c r="EZ7" s="75">
        <f t="shared" si="5"/>
        <v>155</v>
      </c>
      <c r="FA7" s="75">
        <f t="shared" si="5"/>
        <v>156</v>
      </c>
      <c r="FB7" s="75">
        <f t="shared" si="5"/>
        <v>157</v>
      </c>
      <c r="FC7" s="75">
        <f t="shared" si="5"/>
        <v>158</v>
      </c>
      <c r="FD7" s="75">
        <f t="shared" si="5"/>
        <v>159</v>
      </c>
      <c r="FE7" s="75">
        <f t="shared" si="5"/>
        <v>160</v>
      </c>
      <c r="FF7" s="75">
        <f t="shared" si="5"/>
        <v>161</v>
      </c>
      <c r="FG7" s="75">
        <f t="shared" si="5"/>
        <v>162</v>
      </c>
      <c r="FH7" s="75">
        <f t="shared" si="5"/>
        <v>163</v>
      </c>
      <c r="FI7" s="75">
        <f t="shared" si="5"/>
        <v>164</v>
      </c>
      <c r="FJ7" s="75">
        <f t="shared" si="5"/>
        <v>165</v>
      </c>
      <c r="FK7" s="75">
        <f t="shared" si="5"/>
        <v>166</v>
      </c>
      <c r="FL7" s="75">
        <f t="shared" si="5"/>
        <v>167</v>
      </c>
      <c r="FM7" s="75">
        <f t="shared" si="5"/>
        <v>168</v>
      </c>
      <c r="FN7" s="75">
        <f t="shared" si="5"/>
        <v>169</v>
      </c>
      <c r="FO7" s="75">
        <f t="shared" si="5"/>
        <v>170</v>
      </c>
      <c r="FP7" s="75">
        <f t="shared" si="5"/>
        <v>171</v>
      </c>
      <c r="FQ7" s="75">
        <f t="shared" si="5"/>
        <v>172</v>
      </c>
      <c r="FR7" s="75">
        <f t="shared" si="5"/>
        <v>173</v>
      </c>
      <c r="FS7" s="75">
        <f t="shared" si="5"/>
        <v>174</v>
      </c>
      <c r="FT7" s="75">
        <f t="shared" si="5"/>
        <v>175</v>
      </c>
      <c r="FU7" s="75">
        <f t="shared" si="5"/>
        <v>176</v>
      </c>
      <c r="FV7" s="75">
        <f t="shared" si="5"/>
        <v>177</v>
      </c>
      <c r="FW7" s="75">
        <f t="shared" si="5"/>
        <v>178</v>
      </c>
      <c r="FX7" s="75">
        <f t="shared" si="5"/>
        <v>179</v>
      </c>
      <c r="FY7" s="75">
        <f t="shared" si="5"/>
        <v>180</v>
      </c>
      <c r="FZ7" s="75">
        <f t="shared" si="5"/>
        <v>181</v>
      </c>
      <c r="GA7" s="75">
        <f t="shared" si="5"/>
        <v>182</v>
      </c>
      <c r="GB7" s="75">
        <f t="shared" si="5"/>
        <v>183</v>
      </c>
      <c r="GC7" s="75">
        <f t="shared" si="5"/>
        <v>184</v>
      </c>
      <c r="GD7" s="75">
        <f t="shared" si="5"/>
        <v>185</v>
      </c>
      <c r="GE7" s="75">
        <f t="shared" si="5"/>
        <v>186</v>
      </c>
      <c r="GF7" s="75">
        <f t="shared" si="5"/>
        <v>187</v>
      </c>
      <c r="GG7" s="75">
        <f t="shared" si="5"/>
        <v>188</v>
      </c>
      <c r="GH7" s="75">
        <f t="shared" si="5"/>
        <v>189</v>
      </c>
      <c r="GI7" s="75">
        <f t="shared" si="5"/>
        <v>190</v>
      </c>
      <c r="GJ7" s="75">
        <f t="shared" si="5"/>
        <v>191</v>
      </c>
      <c r="GK7" s="75">
        <f t="shared" si="5"/>
        <v>192</v>
      </c>
      <c r="GL7" s="75">
        <f t="shared" si="5"/>
        <v>193</v>
      </c>
      <c r="GM7" s="75">
        <f t="shared" ref="GM7:HI7" si="6">GL7+1</f>
        <v>194</v>
      </c>
      <c r="GN7" s="75">
        <f t="shared" si="6"/>
        <v>195</v>
      </c>
      <c r="GO7" s="75">
        <f t="shared" si="6"/>
        <v>196</v>
      </c>
      <c r="GP7" s="75">
        <f t="shared" si="6"/>
        <v>197</v>
      </c>
      <c r="GQ7" s="75">
        <f t="shared" si="6"/>
        <v>198</v>
      </c>
      <c r="GR7" s="75">
        <f t="shared" si="6"/>
        <v>199</v>
      </c>
      <c r="GS7" s="75">
        <f t="shared" si="6"/>
        <v>200</v>
      </c>
      <c r="GT7" s="75">
        <f t="shared" si="6"/>
        <v>201</v>
      </c>
      <c r="GU7" s="75">
        <f t="shared" si="6"/>
        <v>202</v>
      </c>
      <c r="GV7" s="75">
        <f t="shared" si="6"/>
        <v>203</v>
      </c>
      <c r="GW7" s="75">
        <f t="shared" si="6"/>
        <v>204</v>
      </c>
      <c r="GX7" s="75">
        <f t="shared" si="6"/>
        <v>205</v>
      </c>
      <c r="GY7" s="75">
        <f t="shared" si="6"/>
        <v>206</v>
      </c>
      <c r="GZ7" s="75">
        <f t="shared" si="6"/>
        <v>207</v>
      </c>
      <c r="HA7" s="75">
        <f t="shared" si="6"/>
        <v>208</v>
      </c>
      <c r="HB7" s="75">
        <f t="shared" si="6"/>
        <v>209</v>
      </c>
      <c r="HC7" s="75">
        <f t="shared" si="6"/>
        <v>210</v>
      </c>
      <c r="HD7" s="75">
        <f t="shared" si="6"/>
        <v>211</v>
      </c>
      <c r="HE7" s="75">
        <f t="shared" si="6"/>
        <v>212</v>
      </c>
      <c r="HF7" s="75">
        <f t="shared" si="6"/>
        <v>213</v>
      </c>
      <c r="HG7" s="75">
        <f t="shared" si="6"/>
        <v>214</v>
      </c>
      <c r="HH7" s="75">
        <f t="shared" si="6"/>
        <v>215</v>
      </c>
      <c r="HI7" s="75">
        <f t="shared" si="6"/>
        <v>216</v>
      </c>
    </row>
    <row r="8" spans="1:217" x14ac:dyDescent="0.2">
      <c r="A8" s="23" t="s">
        <v>215</v>
      </c>
      <c r="B8" s="75" t="s">
        <v>216</v>
      </c>
      <c r="C8" s="75" t="s">
        <v>216</v>
      </c>
      <c r="D8" s="75" t="s">
        <v>216</v>
      </c>
      <c r="E8" s="75" t="s">
        <v>216</v>
      </c>
      <c r="F8" s="75" t="s">
        <v>217</v>
      </c>
      <c r="G8" s="75" t="s">
        <v>217</v>
      </c>
      <c r="H8" s="75" t="s">
        <v>218</v>
      </c>
      <c r="I8" s="75" t="s">
        <v>218</v>
      </c>
      <c r="J8" s="75" t="s">
        <v>218</v>
      </c>
      <c r="K8" s="75" t="s">
        <v>218</v>
      </c>
      <c r="L8" s="75" t="s">
        <v>218</v>
      </c>
      <c r="M8" s="75" t="s">
        <v>218</v>
      </c>
      <c r="N8" s="75" t="s">
        <v>218</v>
      </c>
      <c r="O8" s="75" t="s">
        <v>218</v>
      </c>
      <c r="P8" s="75" t="s">
        <v>218</v>
      </c>
      <c r="Q8" s="75" t="s">
        <v>218</v>
      </c>
      <c r="R8" s="75" t="s">
        <v>218</v>
      </c>
      <c r="S8" s="75" t="s">
        <v>218</v>
      </c>
      <c r="T8" s="75" t="s">
        <v>219</v>
      </c>
      <c r="U8" s="75" t="s">
        <v>219</v>
      </c>
      <c r="V8" s="75" t="s">
        <v>219</v>
      </c>
      <c r="W8" s="75" t="s">
        <v>219</v>
      </c>
      <c r="X8" s="75" t="s">
        <v>219</v>
      </c>
      <c r="Y8" s="75" t="s">
        <v>219</v>
      </c>
      <c r="Z8" s="75" t="s">
        <v>219</v>
      </c>
      <c r="AA8" s="75" t="s">
        <v>219</v>
      </c>
      <c r="AB8" s="75" t="s">
        <v>219</v>
      </c>
      <c r="AC8" s="75" t="s">
        <v>219</v>
      </c>
      <c r="AD8" s="75" t="s">
        <v>219</v>
      </c>
      <c r="AE8" s="75" t="s">
        <v>219</v>
      </c>
      <c r="AF8" s="75" t="s">
        <v>219</v>
      </c>
      <c r="AG8" s="75" t="s">
        <v>219</v>
      </c>
      <c r="AH8" s="75" t="s">
        <v>219</v>
      </c>
      <c r="AI8" s="75" t="s">
        <v>219</v>
      </c>
      <c r="AJ8" s="75" t="s">
        <v>219</v>
      </c>
      <c r="AK8" s="75" t="s">
        <v>219</v>
      </c>
      <c r="AL8" s="75" t="s">
        <v>219</v>
      </c>
      <c r="AM8" s="75" t="s">
        <v>219</v>
      </c>
      <c r="AN8" s="75" t="s">
        <v>219</v>
      </c>
      <c r="AO8" s="75" t="s">
        <v>219</v>
      </c>
      <c r="AP8" s="75" t="s">
        <v>219</v>
      </c>
      <c r="AQ8" s="75" t="s">
        <v>219</v>
      </c>
      <c r="AR8" s="75" t="s">
        <v>219</v>
      </c>
      <c r="AS8" s="75" t="s">
        <v>219</v>
      </c>
      <c r="AT8" s="75" t="s">
        <v>219</v>
      </c>
      <c r="AU8" s="75" t="s">
        <v>219</v>
      </c>
      <c r="AV8" s="75" t="s">
        <v>219</v>
      </c>
      <c r="AW8" s="75" t="s">
        <v>219</v>
      </c>
      <c r="AX8" s="75" t="s">
        <v>219</v>
      </c>
      <c r="AY8" s="75" t="s">
        <v>219</v>
      </c>
      <c r="AZ8" s="75" t="s">
        <v>219</v>
      </c>
      <c r="BA8" s="75" t="s">
        <v>219</v>
      </c>
      <c r="BB8" s="75" t="s">
        <v>219</v>
      </c>
      <c r="BC8" s="75" t="s">
        <v>219</v>
      </c>
      <c r="BD8" s="75" t="s">
        <v>219</v>
      </c>
      <c r="BE8" s="75" t="s">
        <v>219</v>
      </c>
      <c r="BF8" s="75" t="s">
        <v>219</v>
      </c>
      <c r="BG8" s="75" t="s">
        <v>219</v>
      </c>
      <c r="BH8" s="75" t="s">
        <v>219</v>
      </c>
      <c r="BI8" s="75" t="s">
        <v>219</v>
      </c>
      <c r="BJ8" s="75" t="s">
        <v>219</v>
      </c>
      <c r="BK8" s="75" t="s">
        <v>219</v>
      </c>
      <c r="BL8" s="75" t="s">
        <v>219</v>
      </c>
      <c r="BM8" s="75" t="s">
        <v>219</v>
      </c>
      <c r="BN8" s="75" t="s">
        <v>219</v>
      </c>
      <c r="BO8" s="75" t="s">
        <v>219</v>
      </c>
      <c r="BP8" s="75" t="s">
        <v>219</v>
      </c>
      <c r="BQ8" s="75" t="s">
        <v>219</v>
      </c>
      <c r="BR8" s="75" t="s">
        <v>219</v>
      </c>
      <c r="BS8" s="75" t="s">
        <v>219</v>
      </c>
      <c r="BT8" s="75" t="s">
        <v>219</v>
      </c>
      <c r="BU8" s="75" t="s">
        <v>219</v>
      </c>
      <c r="BV8" s="75" t="s">
        <v>219</v>
      </c>
      <c r="BW8" s="75" t="s">
        <v>219</v>
      </c>
      <c r="BX8" s="75" t="s">
        <v>219</v>
      </c>
      <c r="BY8" s="75" t="s">
        <v>219</v>
      </c>
      <c r="BZ8" s="75" t="s">
        <v>219</v>
      </c>
      <c r="CA8" s="75" t="s">
        <v>219</v>
      </c>
      <c r="CB8" s="75" t="s">
        <v>219</v>
      </c>
      <c r="CC8" s="75" t="s">
        <v>219</v>
      </c>
      <c r="CD8" s="75" t="s">
        <v>219</v>
      </c>
      <c r="CE8" s="75" t="s">
        <v>219</v>
      </c>
      <c r="CF8" s="75" t="s">
        <v>219</v>
      </c>
      <c r="CG8" s="75" t="s">
        <v>219</v>
      </c>
      <c r="CH8" s="75" t="s">
        <v>219</v>
      </c>
      <c r="CI8" s="75" t="s">
        <v>219</v>
      </c>
      <c r="CJ8" s="75" t="s">
        <v>219</v>
      </c>
      <c r="CK8" s="75" t="s">
        <v>219</v>
      </c>
      <c r="CL8" s="75" t="s">
        <v>219</v>
      </c>
      <c r="CM8" s="75" t="s">
        <v>219</v>
      </c>
      <c r="CN8" s="75" t="s">
        <v>219</v>
      </c>
      <c r="CO8" s="75" t="s">
        <v>219</v>
      </c>
      <c r="CP8" s="75" t="s">
        <v>219</v>
      </c>
      <c r="CQ8" s="75" t="s">
        <v>219</v>
      </c>
      <c r="CR8" s="75" t="s">
        <v>219</v>
      </c>
      <c r="CS8" s="75" t="s">
        <v>219</v>
      </c>
      <c r="CT8" s="75" t="s">
        <v>219</v>
      </c>
      <c r="CU8" s="75" t="s">
        <v>219</v>
      </c>
      <c r="CV8" s="75" t="s">
        <v>219</v>
      </c>
      <c r="CW8" s="75" t="s">
        <v>219</v>
      </c>
      <c r="CX8" s="75" t="s">
        <v>219</v>
      </c>
      <c r="CY8" s="75" t="s">
        <v>219</v>
      </c>
      <c r="CZ8" s="75" t="s">
        <v>219</v>
      </c>
      <c r="DA8" s="75" t="s">
        <v>219</v>
      </c>
      <c r="DB8" s="75" t="s">
        <v>219</v>
      </c>
      <c r="DC8" s="75" t="s">
        <v>219</v>
      </c>
      <c r="DD8" s="75" t="s">
        <v>219</v>
      </c>
      <c r="DE8" s="75" t="s">
        <v>219</v>
      </c>
      <c r="DF8" s="75" t="s">
        <v>219</v>
      </c>
      <c r="DG8" s="75" t="s">
        <v>219</v>
      </c>
      <c r="DH8" s="75" t="s">
        <v>219</v>
      </c>
      <c r="DI8" s="75" t="s">
        <v>219</v>
      </c>
      <c r="DJ8" s="75" t="s">
        <v>219</v>
      </c>
      <c r="DK8" s="75" t="s">
        <v>219</v>
      </c>
      <c r="DL8" s="75" t="s">
        <v>219</v>
      </c>
      <c r="DM8" s="75" t="s">
        <v>219</v>
      </c>
      <c r="DN8" s="75" t="s">
        <v>219</v>
      </c>
      <c r="DO8" s="75" t="s">
        <v>219</v>
      </c>
      <c r="DP8" s="75" t="s">
        <v>219</v>
      </c>
      <c r="DQ8" s="75" t="s">
        <v>219</v>
      </c>
      <c r="DR8" s="75" t="s">
        <v>219</v>
      </c>
      <c r="DS8" s="75" t="s">
        <v>219</v>
      </c>
      <c r="DT8" s="75" t="s">
        <v>219</v>
      </c>
      <c r="DU8" s="75" t="s">
        <v>219</v>
      </c>
      <c r="DV8" s="75" t="s">
        <v>219</v>
      </c>
      <c r="DW8" s="75" t="s">
        <v>219</v>
      </c>
      <c r="DX8" s="75" t="s">
        <v>219</v>
      </c>
      <c r="DY8" s="75" t="s">
        <v>219</v>
      </c>
      <c r="DZ8" s="75" t="s">
        <v>219</v>
      </c>
      <c r="EA8" s="75" t="s">
        <v>219</v>
      </c>
      <c r="EB8" s="75" t="s">
        <v>219</v>
      </c>
      <c r="EC8" s="75" t="s">
        <v>219</v>
      </c>
      <c r="ED8" s="75" t="s">
        <v>219</v>
      </c>
      <c r="EE8" s="75" t="s">
        <v>219</v>
      </c>
      <c r="EF8" s="75" t="s">
        <v>219</v>
      </c>
      <c r="EG8" s="75" t="s">
        <v>219</v>
      </c>
      <c r="EH8" s="75" t="s">
        <v>219</v>
      </c>
      <c r="EI8" s="75" t="s">
        <v>219</v>
      </c>
      <c r="EJ8" s="75" t="s">
        <v>219</v>
      </c>
      <c r="EK8" s="75" t="s">
        <v>219</v>
      </c>
      <c r="EL8" s="75" t="s">
        <v>219</v>
      </c>
      <c r="EM8" s="75" t="s">
        <v>219</v>
      </c>
      <c r="EN8" s="75" t="s">
        <v>219</v>
      </c>
      <c r="EO8" s="75" t="s">
        <v>219</v>
      </c>
      <c r="EP8" s="75" t="s">
        <v>219</v>
      </c>
      <c r="EQ8" s="75" t="s">
        <v>219</v>
      </c>
      <c r="ER8" s="75" t="s">
        <v>219</v>
      </c>
      <c r="ES8" s="75" t="s">
        <v>219</v>
      </c>
      <c r="ET8" s="75" t="s">
        <v>219</v>
      </c>
      <c r="EU8" s="75" t="s">
        <v>219</v>
      </c>
      <c r="EV8" s="75" t="s">
        <v>219</v>
      </c>
      <c r="EW8" s="75" t="s">
        <v>219</v>
      </c>
      <c r="EX8" s="75" t="s">
        <v>219</v>
      </c>
      <c r="EY8" s="75" t="s">
        <v>219</v>
      </c>
      <c r="EZ8" s="75" t="s">
        <v>219</v>
      </c>
      <c r="FA8" s="75" t="s">
        <v>219</v>
      </c>
      <c r="FB8" s="75" t="s">
        <v>219</v>
      </c>
      <c r="FC8" s="75" t="s">
        <v>219</v>
      </c>
      <c r="FD8" s="75" t="s">
        <v>219</v>
      </c>
      <c r="FE8" s="75" t="s">
        <v>219</v>
      </c>
      <c r="FF8" s="75" t="s">
        <v>219</v>
      </c>
      <c r="FG8" s="75" t="s">
        <v>219</v>
      </c>
      <c r="FH8" s="75" t="s">
        <v>219</v>
      </c>
      <c r="FI8" s="75" t="s">
        <v>219</v>
      </c>
      <c r="FJ8" s="75" t="s">
        <v>219</v>
      </c>
      <c r="FK8" s="75" t="s">
        <v>219</v>
      </c>
      <c r="FL8" s="75" t="s">
        <v>219</v>
      </c>
      <c r="FM8" s="75" t="s">
        <v>219</v>
      </c>
      <c r="FN8" s="75" t="s">
        <v>219</v>
      </c>
      <c r="FO8" s="75" t="s">
        <v>219</v>
      </c>
      <c r="FP8" s="75" t="s">
        <v>219</v>
      </c>
      <c r="FQ8" s="75" t="s">
        <v>219</v>
      </c>
      <c r="FR8" s="75" t="s">
        <v>219</v>
      </c>
      <c r="FS8" s="75" t="s">
        <v>219</v>
      </c>
      <c r="FT8" s="75" t="s">
        <v>219</v>
      </c>
      <c r="FU8" s="75" t="s">
        <v>219</v>
      </c>
      <c r="FV8" s="75" t="s">
        <v>219</v>
      </c>
      <c r="FW8" s="75" t="s">
        <v>219</v>
      </c>
      <c r="FX8" s="75" t="s">
        <v>219</v>
      </c>
      <c r="FY8" s="75" t="s">
        <v>219</v>
      </c>
      <c r="FZ8" s="75" t="s">
        <v>219</v>
      </c>
      <c r="GA8" s="75" t="s">
        <v>219</v>
      </c>
      <c r="GB8" s="75" t="s">
        <v>219</v>
      </c>
      <c r="GC8" s="75" t="s">
        <v>219</v>
      </c>
      <c r="GD8" s="75" t="s">
        <v>219</v>
      </c>
      <c r="GE8" s="75" t="s">
        <v>219</v>
      </c>
      <c r="GF8" s="75" t="s">
        <v>219</v>
      </c>
      <c r="GG8" s="75" t="s">
        <v>219</v>
      </c>
      <c r="GH8" s="75" t="s">
        <v>219</v>
      </c>
      <c r="GI8" s="75" t="s">
        <v>219</v>
      </c>
      <c r="GJ8" s="75" t="s">
        <v>219</v>
      </c>
      <c r="GK8" s="75" t="s">
        <v>219</v>
      </c>
      <c r="GL8" s="75" t="s">
        <v>219</v>
      </c>
      <c r="GM8" s="75" t="s">
        <v>219</v>
      </c>
      <c r="GN8" s="75" t="s">
        <v>219</v>
      </c>
      <c r="GO8" s="75" t="s">
        <v>219</v>
      </c>
      <c r="GP8" s="75" t="s">
        <v>219</v>
      </c>
      <c r="GQ8" s="75" t="s">
        <v>219</v>
      </c>
      <c r="GR8" s="75" t="s">
        <v>219</v>
      </c>
      <c r="GS8" s="75" t="s">
        <v>219</v>
      </c>
      <c r="GT8" s="75" t="s">
        <v>219</v>
      </c>
      <c r="GU8" s="75" t="s">
        <v>219</v>
      </c>
      <c r="GV8" s="75" t="s">
        <v>219</v>
      </c>
      <c r="GW8" s="75" t="s">
        <v>219</v>
      </c>
      <c r="GX8" s="75" t="s">
        <v>219</v>
      </c>
      <c r="GY8" s="75" t="s">
        <v>219</v>
      </c>
      <c r="GZ8" s="75" t="s">
        <v>219</v>
      </c>
      <c r="HA8" s="75" t="s">
        <v>219</v>
      </c>
      <c r="HB8" s="75" t="s">
        <v>219</v>
      </c>
      <c r="HC8" s="75" t="s">
        <v>219</v>
      </c>
      <c r="HD8" s="75" t="s">
        <v>219</v>
      </c>
      <c r="HE8" s="75" t="s">
        <v>219</v>
      </c>
      <c r="HF8" s="75" t="s">
        <v>219</v>
      </c>
      <c r="HG8" s="75" t="s">
        <v>219</v>
      </c>
      <c r="HH8" s="75" t="s">
        <v>219</v>
      </c>
      <c r="HI8" s="75" t="s">
        <v>219</v>
      </c>
    </row>
    <row r="9" spans="1:217" s="27" customFormat="1" x14ac:dyDescent="0.2">
      <c r="A9" s="23" t="s">
        <v>34</v>
      </c>
      <c r="B9" s="75" t="s">
        <v>35</v>
      </c>
      <c r="C9" s="75" t="str">
        <f t="shared" ref="C9:BN9" si="7">B9</f>
        <v>REAL</v>
      </c>
      <c r="D9" s="75" t="str">
        <f t="shared" si="7"/>
        <v>REAL</v>
      </c>
      <c r="E9" s="75" t="str">
        <f t="shared" si="7"/>
        <v>REAL</v>
      </c>
      <c r="F9" s="75" t="str">
        <f t="shared" si="7"/>
        <v>REAL</v>
      </c>
      <c r="G9" s="75" t="str">
        <f t="shared" si="7"/>
        <v>REAL</v>
      </c>
      <c r="H9" s="75" t="str">
        <f t="shared" si="7"/>
        <v>REAL</v>
      </c>
      <c r="I9" s="75" t="str">
        <f t="shared" si="7"/>
        <v>REAL</v>
      </c>
      <c r="J9" s="75" t="str">
        <f t="shared" si="7"/>
        <v>REAL</v>
      </c>
      <c r="K9" s="75" t="str">
        <f t="shared" si="7"/>
        <v>REAL</v>
      </c>
      <c r="L9" s="75" t="str">
        <f t="shared" si="7"/>
        <v>REAL</v>
      </c>
      <c r="M9" s="75" t="s">
        <v>35</v>
      </c>
      <c r="N9" s="75" t="str">
        <f t="shared" si="7"/>
        <v>REAL</v>
      </c>
      <c r="O9" s="75" t="str">
        <f t="shared" si="7"/>
        <v>REAL</v>
      </c>
      <c r="P9" s="75" t="str">
        <f t="shared" si="7"/>
        <v>REAL</v>
      </c>
      <c r="Q9" s="75" t="str">
        <f t="shared" si="7"/>
        <v>REAL</v>
      </c>
      <c r="R9" s="75" t="str">
        <f t="shared" si="7"/>
        <v>REAL</v>
      </c>
      <c r="S9" s="75" t="str">
        <f t="shared" si="7"/>
        <v>REAL</v>
      </c>
      <c r="T9" s="75" t="str">
        <f t="shared" si="7"/>
        <v>REAL</v>
      </c>
      <c r="U9" s="75" t="str">
        <f t="shared" si="7"/>
        <v>REAL</v>
      </c>
      <c r="V9" s="75" t="str">
        <f t="shared" si="7"/>
        <v>REAL</v>
      </c>
      <c r="W9" s="75" t="str">
        <f t="shared" si="7"/>
        <v>REAL</v>
      </c>
      <c r="X9" s="75" t="s">
        <v>35</v>
      </c>
      <c r="Y9" s="75" t="str">
        <f t="shared" si="7"/>
        <v>REAL</v>
      </c>
      <c r="Z9" s="75" t="str">
        <f t="shared" si="7"/>
        <v>REAL</v>
      </c>
      <c r="AA9" s="75" t="str">
        <f t="shared" si="7"/>
        <v>REAL</v>
      </c>
      <c r="AB9" s="75" t="str">
        <f t="shared" si="7"/>
        <v>REAL</v>
      </c>
      <c r="AC9" s="75" t="str">
        <f t="shared" si="7"/>
        <v>REAL</v>
      </c>
      <c r="AD9" s="75" t="str">
        <f t="shared" si="7"/>
        <v>REAL</v>
      </c>
      <c r="AE9" s="75" t="str">
        <f t="shared" si="7"/>
        <v>REAL</v>
      </c>
      <c r="AF9" s="75" t="str">
        <f t="shared" si="7"/>
        <v>REAL</v>
      </c>
      <c r="AG9" s="75" t="str">
        <f t="shared" si="7"/>
        <v>REAL</v>
      </c>
      <c r="AH9" s="75" t="str">
        <f t="shared" si="7"/>
        <v>REAL</v>
      </c>
      <c r="AI9" s="75" t="s">
        <v>35</v>
      </c>
      <c r="AJ9" s="75" t="str">
        <f t="shared" si="7"/>
        <v>REAL</v>
      </c>
      <c r="AK9" s="75" t="str">
        <f t="shared" si="7"/>
        <v>REAL</v>
      </c>
      <c r="AL9" s="75" t="str">
        <f t="shared" si="7"/>
        <v>REAL</v>
      </c>
      <c r="AM9" s="75" t="str">
        <f t="shared" si="7"/>
        <v>REAL</v>
      </c>
      <c r="AN9" s="75" t="str">
        <f t="shared" si="7"/>
        <v>REAL</v>
      </c>
      <c r="AO9" s="75" t="str">
        <f t="shared" si="7"/>
        <v>REAL</v>
      </c>
      <c r="AP9" s="75" t="str">
        <f t="shared" si="7"/>
        <v>REAL</v>
      </c>
      <c r="AQ9" s="75" t="str">
        <f t="shared" si="7"/>
        <v>REAL</v>
      </c>
      <c r="AR9" s="75" t="str">
        <f t="shared" si="7"/>
        <v>REAL</v>
      </c>
      <c r="AS9" s="75" t="str">
        <f t="shared" si="7"/>
        <v>REAL</v>
      </c>
      <c r="AT9" s="75" t="s">
        <v>35</v>
      </c>
      <c r="AU9" s="75" t="str">
        <f t="shared" si="7"/>
        <v>REAL</v>
      </c>
      <c r="AV9" s="75" t="str">
        <f t="shared" si="7"/>
        <v>REAL</v>
      </c>
      <c r="AW9" s="75" t="str">
        <f t="shared" si="7"/>
        <v>REAL</v>
      </c>
      <c r="AX9" s="75" t="str">
        <f t="shared" si="7"/>
        <v>REAL</v>
      </c>
      <c r="AY9" s="75" t="str">
        <f t="shared" si="7"/>
        <v>REAL</v>
      </c>
      <c r="AZ9" s="75" t="str">
        <f t="shared" si="7"/>
        <v>REAL</v>
      </c>
      <c r="BA9" s="75" t="str">
        <f t="shared" si="7"/>
        <v>REAL</v>
      </c>
      <c r="BB9" s="75" t="str">
        <f t="shared" si="7"/>
        <v>REAL</v>
      </c>
      <c r="BC9" s="75" t="str">
        <f t="shared" si="7"/>
        <v>REAL</v>
      </c>
      <c r="BD9" s="75" t="str">
        <f t="shared" si="7"/>
        <v>REAL</v>
      </c>
      <c r="BE9" s="75" t="s">
        <v>35</v>
      </c>
      <c r="BF9" s="75" t="str">
        <f t="shared" si="7"/>
        <v>REAL</v>
      </c>
      <c r="BG9" s="75" t="str">
        <f t="shared" si="7"/>
        <v>REAL</v>
      </c>
      <c r="BH9" s="75" t="str">
        <f t="shared" si="7"/>
        <v>REAL</v>
      </c>
      <c r="BI9" s="75" t="str">
        <f t="shared" si="7"/>
        <v>REAL</v>
      </c>
      <c r="BJ9" s="75" t="str">
        <f t="shared" si="7"/>
        <v>REAL</v>
      </c>
      <c r="BK9" s="75" t="str">
        <f t="shared" si="7"/>
        <v>REAL</v>
      </c>
      <c r="BL9" s="75" t="str">
        <f t="shared" si="7"/>
        <v>REAL</v>
      </c>
      <c r="BM9" s="75" t="str">
        <f t="shared" si="7"/>
        <v>REAL</v>
      </c>
      <c r="BN9" s="75" t="str">
        <f t="shared" si="7"/>
        <v>REAL</v>
      </c>
      <c r="BO9" s="75" t="str">
        <f t="shared" ref="BO9" si="8">BN9</f>
        <v>REAL</v>
      </c>
      <c r="BP9" s="75" t="s">
        <v>35</v>
      </c>
      <c r="BQ9" s="75" t="str">
        <f t="shared" ref="BQ9:EB9" si="9">BP9</f>
        <v>REAL</v>
      </c>
      <c r="BR9" s="75" t="str">
        <f t="shared" si="9"/>
        <v>REAL</v>
      </c>
      <c r="BS9" s="75" t="str">
        <f t="shared" si="9"/>
        <v>REAL</v>
      </c>
      <c r="BT9" s="75" t="str">
        <f t="shared" si="9"/>
        <v>REAL</v>
      </c>
      <c r="BU9" s="75" t="str">
        <f t="shared" si="9"/>
        <v>REAL</v>
      </c>
      <c r="BV9" s="75" t="str">
        <f t="shared" si="9"/>
        <v>REAL</v>
      </c>
      <c r="BW9" s="75" t="str">
        <f t="shared" si="9"/>
        <v>REAL</v>
      </c>
      <c r="BX9" s="75" t="str">
        <f t="shared" si="9"/>
        <v>REAL</v>
      </c>
      <c r="BY9" s="75" t="str">
        <f t="shared" si="9"/>
        <v>REAL</v>
      </c>
      <c r="BZ9" s="75" t="str">
        <f t="shared" si="9"/>
        <v>REAL</v>
      </c>
      <c r="CA9" s="75" t="s">
        <v>35</v>
      </c>
      <c r="CB9" s="75" t="str">
        <f t="shared" si="9"/>
        <v>REAL</v>
      </c>
      <c r="CC9" s="75" t="str">
        <f t="shared" si="9"/>
        <v>REAL</v>
      </c>
      <c r="CD9" s="75" t="str">
        <f t="shared" si="9"/>
        <v>REAL</v>
      </c>
      <c r="CE9" s="75" t="str">
        <f t="shared" si="9"/>
        <v>REAL</v>
      </c>
      <c r="CF9" s="75" t="str">
        <f t="shared" si="9"/>
        <v>REAL</v>
      </c>
      <c r="CG9" s="75" t="str">
        <f t="shared" si="9"/>
        <v>REAL</v>
      </c>
      <c r="CH9" s="75" t="str">
        <f t="shared" si="9"/>
        <v>REAL</v>
      </c>
      <c r="CI9" s="75" t="str">
        <f t="shared" si="9"/>
        <v>REAL</v>
      </c>
      <c r="CJ9" s="75" t="str">
        <f t="shared" si="9"/>
        <v>REAL</v>
      </c>
      <c r="CK9" s="75" t="str">
        <f t="shared" si="9"/>
        <v>REAL</v>
      </c>
      <c r="CL9" s="75" t="s">
        <v>35</v>
      </c>
      <c r="CM9" s="75" t="str">
        <f t="shared" si="9"/>
        <v>REAL</v>
      </c>
      <c r="CN9" s="75" t="str">
        <f t="shared" si="9"/>
        <v>REAL</v>
      </c>
      <c r="CO9" s="75" t="str">
        <f t="shared" si="9"/>
        <v>REAL</v>
      </c>
      <c r="CP9" s="75" t="str">
        <f t="shared" si="9"/>
        <v>REAL</v>
      </c>
      <c r="CQ9" s="75" t="str">
        <f t="shared" si="9"/>
        <v>REAL</v>
      </c>
      <c r="CR9" s="75" t="str">
        <f t="shared" si="9"/>
        <v>REAL</v>
      </c>
      <c r="CS9" s="75" t="str">
        <f t="shared" si="9"/>
        <v>REAL</v>
      </c>
      <c r="CT9" s="75" t="str">
        <f t="shared" si="9"/>
        <v>REAL</v>
      </c>
      <c r="CU9" s="75" t="str">
        <f t="shared" si="9"/>
        <v>REAL</v>
      </c>
      <c r="CV9" s="75" t="str">
        <f t="shared" si="9"/>
        <v>REAL</v>
      </c>
      <c r="CW9" s="75" t="s">
        <v>35</v>
      </c>
      <c r="CX9" s="75" t="str">
        <f t="shared" si="9"/>
        <v>REAL</v>
      </c>
      <c r="CY9" s="75" t="str">
        <f t="shared" si="9"/>
        <v>REAL</v>
      </c>
      <c r="CZ9" s="75" t="str">
        <f t="shared" si="9"/>
        <v>REAL</v>
      </c>
      <c r="DA9" s="75" t="str">
        <f t="shared" si="9"/>
        <v>REAL</v>
      </c>
      <c r="DB9" s="75" t="str">
        <f t="shared" si="9"/>
        <v>REAL</v>
      </c>
      <c r="DC9" s="75" t="str">
        <f t="shared" si="9"/>
        <v>REAL</v>
      </c>
      <c r="DD9" s="75" t="str">
        <f t="shared" si="9"/>
        <v>REAL</v>
      </c>
      <c r="DE9" s="75" t="str">
        <f t="shared" si="9"/>
        <v>REAL</v>
      </c>
      <c r="DF9" s="75" t="str">
        <f t="shared" si="9"/>
        <v>REAL</v>
      </c>
      <c r="DG9" s="75" t="str">
        <f t="shared" si="9"/>
        <v>REAL</v>
      </c>
      <c r="DH9" s="75" t="s">
        <v>35</v>
      </c>
      <c r="DI9" s="75" t="str">
        <f t="shared" si="9"/>
        <v>REAL</v>
      </c>
      <c r="DJ9" s="75" t="str">
        <f t="shared" si="9"/>
        <v>REAL</v>
      </c>
      <c r="DK9" s="75" t="str">
        <f t="shared" si="9"/>
        <v>REAL</v>
      </c>
      <c r="DL9" s="75" t="str">
        <f t="shared" si="9"/>
        <v>REAL</v>
      </c>
      <c r="DM9" s="75" t="str">
        <f t="shared" si="9"/>
        <v>REAL</v>
      </c>
      <c r="DN9" s="75" t="str">
        <f t="shared" si="9"/>
        <v>REAL</v>
      </c>
      <c r="DO9" s="75" t="str">
        <f t="shared" si="9"/>
        <v>REAL</v>
      </c>
      <c r="DP9" s="75" t="str">
        <f t="shared" si="9"/>
        <v>REAL</v>
      </c>
      <c r="DQ9" s="75" t="str">
        <f t="shared" si="9"/>
        <v>REAL</v>
      </c>
      <c r="DR9" s="75" t="str">
        <f t="shared" si="9"/>
        <v>REAL</v>
      </c>
      <c r="DS9" s="75" t="s">
        <v>35</v>
      </c>
      <c r="DT9" s="75" t="str">
        <f t="shared" si="9"/>
        <v>REAL</v>
      </c>
      <c r="DU9" s="75" t="str">
        <f t="shared" si="9"/>
        <v>REAL</v>
      </c>
      <c r="DV9" s="75" t="str">
        <f t="shared" si="9"/>
        <v>REAL</v>
      </c>
      <c r="DW9" s="75" t="str">
        <f t="shared" si="9"/>
        <v>REAL</v>
      </c>
      <c r="DX9" s="75" t="str">
        <f t="shared" si="9"/>
        <v>REAL</v>
      </c>
      <c r="DY9" s="75" t="str">
        <f t="shared" si="9"/>
        <v>REAL</v>
      </c>
      <c r="DZ9" s="75" t="str">
        <f t="shared" si="9"/>
        <v>REAL</v>
      </c>
      <c r="EA9" s="75" t="str">
        <f t="shared" si="9"/>
        <v>REAL</v>
      </c>
      <c r="EB9" s="75" t="str">
        <f t="shared" si="9"/>
        <v>REAL</v>
      </c>
      <c r="EC9" s="75" t="str">
        <f t="shared" ref="EC9" si="10">EB9</f>
        <v>REAL</v>
      </c>
      <c r="ED9" s="75" t="s">
        <v>35</v>
      </c>
      <c r="EE9" s="75" t="str">
        <f t="shared" ref="EE9:GP9" si="11">ED9</f>
        <v>REAL</v>
      </c>
      <c r="EF9" s="75" t="str">
        <f t="shared" si="11"/>
        <v>REAL</v>
      </c>
      <c r="EG9" s="75" t="str">
        <f t="shared" si="11"/>
        <v>REAL</v>
      </c>
      <c r="EH9" s="75" t="str">
        <f t="shared" si="11"/>
        <v>REAL</v>
      </c>
      <c r="EI9" s="75" t="str">
        <f t="shared" si="11"/>
        <v>REAL</v>
      </c>
      <c r="EJ9" s="75" t="str">
        <f t="shared" si="11"/>
        <v>REAL</v>
      </c>
      <c r="EK9" s="75" t="str">
        <f t="shared" si="11"/>
        <v>REAL</v>
      </c>
      <c r="EL9" s="75" t="str">
        <f t="shared" si="11"/>
        <v>REAL</v>
      </c>
      <c r="EM9" s="75" t="str">
        <f t="shared" si="11"/>
        <v>REAL</v>
      </c>
      <c r="EN9" s="75" t="str">
        <f t="shared" si="11"/>
        <v>REAL</v>
      </c>
      <c r="EO9" s="75" t="s">
        <v>35</v>
      </c>
      <c r="EP9" s="75" t="str">
        <f t="shared" si="11"/>
        <v>REAL</v>
      </c>
      <c r="EQ9" s="75" t="str">
        <f t="shared" si="11"/>
        <v>REAL</v>
      </c>
      <c r="ER9" s="75" t="str">
        <f t="shared" si="11"/>
        <v>REAL</v>
      </c>
      <c r="ES9" s="75" t="str">
        <f t="shared" si="11"/>
        <v>REAL</v>
      </c>
      <c r="ET9" s="75" t="str">
        <f t="shared" si="11"/>
        <v>REAL</v>
      </c>
      <c r="EU9" s="75" t="str">
        <f t="shared" si="11"/>
        <v>REAL</v>
      </c>
      <c r="EV9" s="75" t="str">
        <f t="shared" si="11"/>
        <v>REAL</v>
      </c>
      <c r="EW9" s="75" t="str">
        <f t="shared" si="11"/>
        <v>REAL</v>
      </c>
      <c r="EX9" s="75" t="str">
        <f t="shared" si="11"/>
        <v>REAL</v>
      </c>
      <c r="EY9" s="75" t="str">
        <f t="shared" si="11"/>
        <v>REAL</v>
      </c>
      <c r="EZ9" s="75" t="s">
        <v>35</v>
      </c>
      <c r="FA9" s="75" t="str">
        <f t="shared" si="11"/>
        <v>REAL</v>
      </c>
      <c r="FB9" s="75" t="str">
        <f t="shared" si="11"/>
        <v>REAL</v>
      </c>
      <c r="FC9" s="75" t="str">
        <f t="shared" si="11"/>
        <v>REAL</v>
      </c>
      <c r="FD9" s="75" t="str">
        <f t="shared" si="11"/>
        <v>REAL</v>
      </c>
      <c r="FE9" s="75" t="str">
        <f t="shared" si="11"/>
        <v>REAL</v>
      </c>
      <c r="FF9" s="75" t="str">
        <f t="shared" si="11"/>
        <v>REAL</v>
      </c>
      <c r="FG9" s="75" t="str">
        <f t="shared" si="11"/>
        <v>REAL</v>
      </c>
      <c r="FH9" s="75" t="str">
        <f t="shared" si="11"/>
        <v>REAL</v>
      </c>
      <c r="FI9" s="75" t="str">
        <f t="shared" si="11"/>
        <v>REAL</v>
      </c>
      <c r="FJ9" s="75" t="str">
        <f t="shared" si="11"/>
        <v>REAL</v>
      </c>
      <c r="FK9" s="75" t="s">
        <v>35</v>
      </c>
      <c r="FL9" s="75" t="str">
        <f t="shared" si="11"/>
        <v>REAL</v>
      </c>
      <c r="FM9" s="75" t="str">
        <f t="shared" si="11"/>
        <v>REAL</v>
      </c>
      <c r="FN9" s="75" t="str">
        <f t="shared" si="11"/>
        <v>REAL</v>
      </c>
      <c r="FO9" s="75" t="str">
        <f t="shared" si="11"/>
        <v>REAL</v>
      </c>
      <c r="FP9" s="75" t="str">
        <f t="shared" si="11"/>
        <v>REAL</v>
      </c>
      <c r="FQ9" s="75" t="str">
        <f t="shared" si="11"/>
        <v>REAL</v>
      </c>
      <c r="FR9" s="75" t="str">
        <f t="shared" si="11"/>
        <v>REAL</v>
      </c>
      <c r="FS9" s="75" t="str">
        <f t="shared" si="11"/>
        <v>REAL</v>
      </c>
      <c r="FT9" s="75" t="str">
        <f t="shared" si="11"/>
        <v>REAL</v>
      </c>
      <c r="FU9" s="75" t="str">
        <f t="shared" si="11"/>
        <v>REAL</v>
      </c>
      <c r="FV9" s="75" t="s">
        <v>35</v>
      </c>
      <c r="FW9" s="75" t="str">
        <f t="shared" si="11"/>
        <v>REAL</v>
      </c>
      <c r="FX9" s="75" t="str">
        <f t="shared" si="11"/>
        <v>REAL</v>
      </c>
      <c r="FY9" s="75" t="str">
        <f t="shared" si="11"/>
        <v>REAL</v>
      </c>
      <c r="FZ9" s="75" t="str">
        <f t="shared" si="11"/>
        <v>REAL</v>
      </c>
      <c r="GA9" s="75" t="str">
        <f t="shared" si="11"/>
        <v>REAL</v>
      </c>
      <c r="GB9" s="75" t="str">
        <f t="shared" si="11"/>
        <v>REAL</v>
      </c>
      <c r="GC9" s="75" t="str">
        <f t="shared" si="11"/>
        <v>REAL</v>
      </c>
      <c r="GD9" s="75" t="str">
        <f t="shared" si="11"/>
        <v>REAL</v>
      </c>
      <c r="GE9" s="75" t="str">
        <f t="shared" si="11"/>
        <v>REAL</v>
      </c>
      <c r="GF9" s="75" t="str">
        <f t="shared" si="11"/>
        <v>REAL</v>
      </c>
      <c r="GG9" s="75" t="s">
        <v>35</v>
      </c>
      <c r="GH9" s="75" t="str">
        <f t="shared" si="11"/>
        <v>REAL</v>
      </c>
      <c r="GI9" s="75" t="str">
        <f t="shared" si="11"/>
        <v>REAL</v>
      </c>
      <c r="GJ9" s="75" t="str">
        <f t="shared" si="11"/>
        <v>REAL</v>
      </c>
      <c r="GK9" s="75" t="str">
        <f t="shared" si="11"/>
        <v>REAL</v>
      </c>
      <c r="GL9" s="75" t="str">
        <f t="shared" si="11"/>
        <v>REAL</v>
      </c>
      <c r="GM9" s="75" t="str">
        <f t="shared" si="11"/>
        <v>REAL</v>
      </c>
      <c r="GN9" s="75" t="str">
        <f t="shared" si="11"/>
        <v>REAL</v>
      </c>
      <c r="GO9" s="75" t="str">
        <f t="shared" si="11"/>
        <v>REAL</v>
      </c>
      <c r="GP9" s="75" t="str">
        <f t="shared" si="11"/>
        <v>REAL</v>
      </c>
      <c r="GQ9" s="75" t="str">
        <f t="shared" ref="GQ9" si="12">GP9</f>
        <v>REAL</v>
      </c>
      <c r="GR9" s="75" t="s">
        <v>35</v>
      </c>
      <c r="GS9" s="75" t="str">
        <f t="shared" ref="GS9:HI9" si="13">GR9</f>
        <v>REAL</v>
      </c>
      <c r="GT9" s="75" t="str">
        <f t="shared" si="13"/>
        <v>REAL</v>
      </c>
      <c r="GU9" s="75" t="str">
        <f t="shared" si="13"/>
        <v>REAL</v>
      </c>
      <c r="GV9" s="75" t="str">
        <f t="shared" si="13"/>
        <v>REAL</v>
      </c>
      <c r="GW9" s="75" t="str">
        <f t="shared" si="13"/>
        <v>REAL</v>
      </c>
      <c r="GX9" s="75" t="str">
        <f t="shared" si="13"/>
        <v>REAL</v>
      </c>
      <c r="GY9" s="75" t="str">
        <f t="shared" si="13"/>
        <v>REAL</v>
      </c>
      <c r="GZ9" s="75" t="str">
        <f t="shared" si="13"/>
        <v>REAL</v>
      </c>
      <c r="HA9" s="75" t="str">
        <f t="shared" si="13"/>
        <v>REAL</v>
      </c>
      <c r="HB9" s="75" t="str">
        <f t="shared" si="13"/>
        <v>REAL</v>
      </c>
      <c r="HC9" s="75" t="s">
        <v>35</v>
      </c>
      <c r="HD9" s="75" t="str">
        <f t="shared" si="13"/>
        <v>REAL</v>
      </c>
      <c r="HE9" s="75" t="str">
        <f t="shared" si="13"/>
        <v>REAL</v>
      </c>
      <c r="HF9" s="75" t="str">
        <f t="shared" si="13"/>
        <v>REAL</v>
      </c>
      <c r="HG9" s="75" t="str">
        <f t="shared" si="13"/>
        <v>REAL</v>
      </c>
      <c r="HH9" s="75" t="str">
        <f t="shared" si="13"/>
        <v>REAL</v>
      </c>
      <c r="HI9" s="75" t="str">
        <f t="shared" si="13"/>
        <v>REAL</v>
      </c>
    </row>
    <row r="10" spans="1:217" s="27" customFormat="1" x14ac:dyDescent="0.2">
      <c r="A10" s="23" t="s">
        <v>343</v>
      </c>
      <c r="B10" s="73" t="e">
        <f>#REF!</f>
        <v>#REF!</v>
      </c>
      <c r="C10" s="73" t="e">
        <f>#REF!</f>
        <v>#REF!</v>
      </c>
      <c r="D10" s="73" t="e">
        <f>#REF!</f>
        <v>#REF!</v>
      </c>
      <c r="E10" s="73" t="e">
        <f>#REF!</f>
        <v>#REF!</v>
      </c>
      <c r="F10" s="73" t="e">
        <f>#REF!</f>
        <v>#REF!</v>
      </c>
      <c r="G10" s="73" t="e">
        <f>#REF!</f>
        <v>#REF!</v>
      </c>
      <c r="H10" s="73" t="e">
        <f>#REF!</f>
        <v>#REF!</v>
      </c>
      <c r="I10" s="73" t="e">
        <f>#REF!</f>
        <v>#REF!</v>
      </c>
      <c r="J10" s="73" t="e">
        <f>#REF!</f>
        <v>#REF!</v>
      </c>
      <c r="K10" s="73" t="e">
        <f>#REF!</f>
        <v>#REF!</v>
      </c>
      <c r="L10" s="73" t="e">
        <f>#REF!</f>
        <v>#REF!</v>
      </c>
      <c r="M10" s="73" t="e">
        <f>#REF!</f>
        <v>#REF!</v>
      </c>
      <c r="N10" s="73" t="e">
        <f>#REF!</f>
        <v>#REF!</v>
      </c>
      <c r="O10" s="73" t="e">
        <f>#REF!</f>
        <v>#REF!</v>
      </c>
      <c r="P10" s="73" t="e">
        <f>#REF!</f>
        <v>#REF!</v>
      </c>
      <c r="Q10" s="73" t="e">
        <f>#REF!</f>
        <v>#REF!</v>
      </c>
      <c r="R10" s="73" t="e">
        <f>#REF!</f>
        <v>#REF!</v>
      </c>
      <c r="S10" s="73" t="e">
        <f>#REF!</f>
        <v>#REF!</v>
      </c>
      <c r="T10" s="73" t="e">
        <f>#REF!</f>
        <v>#REF!</v>
      </c>
      <c r="U10" s="73" t="e">
        <f>#REF!</f>
        <v>#REF!</v>
      </c>
      <c r="V10" s="73" t="e">
        <f>#REF!</f>
        <v>#REF!</v>
      </c>
      <c r="W10" s="73" t="e">
        <f>#REF!</f>
        <v>#REF!</v>
      </c>
      <c r="X10" s="73" t="e">
        <f>#REF!</f>
        <v>#REF!</v>
      </c>
      <c r="Y10" s="73" t="e">
        <f>#REF!</f>
        <v>#REF!</v>
      </c>
      <c r="Z10" s="73" t="e">
        <f>#REF!</f>
        <v>#REF!</v>
      </c>
      <c r="AA10" s="73" t="e">
        <f>#REF!</f>
        <v>#REF!</v>
      </c>
      <c r="AB10" s="73" t="e">
        <f>#REF!</f>
        <v>#REF!</v>
      </c>
      <c r="AC10" s="73" t="e">
        <f>#REF!</f>
        <v>#REF!</v>
      </c>
      <c r="AD10" s="73" t="e">
        <f>#REF!</f>
        <v>#REF!</v>
      </c>
      <c r="AE10" s="73" t="e">
        <f>#REF!</f>
        <v>#REF!</v>
      </c>
      <c r="AF10" s="73" t="e">
        <f>#REF!</f>
        <v>#REF!</v>
      </c>
      <c r="AG10" s="73" t="e">
        <f>#REF!</f>
        <v>#REF!</v>
      </c>
      <c r="AH10" s="73" t="e">
        <f>#REF!</f>
        <v>#REF!</v>
      </c>
      <c r="AI10" s="73" t="e">
        <f>#REF!</f>
        <v>#REF!</v>
      </c>
      <c r="AJ10" s="73" t="e">
        <f>#REF!</f>
        <v>#REF!</v>
      </c>
      <c r="AK10" s="73" t="e">
        <f>#REF!</f>
        <v>#REF!</v>
      </c>
      <c r="AL10" s="73" t="e">
        <f>#REF!</f>
        <v>#REF!</v>
      </c>
      <c r="AM10" s="73" t="e">
        <f>#REF!</f>
        <v>#REF!</v>
      </c>
      <c r="AN10" s="73" t="e">
        <f>#REF!</f>
        <v>#REF!</v>
      </c>
      <c r="AO10" s="73" t="e">
        <f>#REF!</f>
        <v>#REF!</v>
      </c>
      <c r="AP10" s="73" t="e">
        <f>#REF!</f>
        <v>#REF!</v>
      </c>
      <c r="AQ10" s="73" t="e">
        <f>#REF!</f>
        <v>#REF!</v>
      </c>
      <c r="AR10" s="73" t="e">
        <f>#REF!</f>
        <v>#REF!</v>
      </c>
      <c r="AS10" s="73" t="e">
        <f>#REF!</f>
        <v>#REF!</v>
      </c>
      <c r="AT10" s="73" t="e">
        <f>#REF!</f>
        <v>#REF!</v>
      </c>
      <c r="AU10" s="73" t="e">
        <f>#REF!</f>
        <v>#REF!</v>
      </c>
      <c r="AV10" s="73" t="e">
        <f>#REF!</f>
        <v>#REF!</v>
      </c>
      <c r="AW10" s="73" t="e">
        <f>#REF!</f>
        <v>#REF!</v>
      </c>
      <c r="AX10" s="73" t="e">
        <f>#REF!</f>
        <v>#REF!</v>
      </c>
      <c r="AY10" s="73" t="e">
        <f>#REF!</f>
        <v>#REF!</v>
      </c>
      <c r="AZ10" s="73" t="e">
        <f>#REF!</f>
        <v>#REF!</v>
      </c>
      <c r="BA10" s="73" t="e">
        <f>#REF!</f>
        <v>#REF!</v>
      </c>
      <c r="BB10" s="73" t="e">
        <f>#REF!</f>
        <v>#REF!</v>
      </c>
      <c r="BC10" s="73" t="e">
        <f>#REF!</f>
        <v>#REF!</v>
      </c>
      <c r="BD10" s="73" t="e">
        <f>#REF!</f>
        <v>#REF!</v>
      </c>
      <c r="BE10" s="73" t="e">
        <f>#REF!</f>
        <v>#REF!</v>
      </c>
      <c r="BF10" s="73" t="e">
        <f>#REF!</f>
        <v>#REF!</v>
      </c>
      <c r="BG10" s="73" t="e">
        <f>#REF!</f>
        <v>#REF!</v>
      </c>
      <c r="BH10" s="73" t="e">
        <f>#REF!</f>
        <v>#REF!</v>
      </c>
      <c r="BI10" s="73" t="e">
        <f>#REF!</f>
        <v>#REF!</v>
      </c>
      <c r="BJ10" s="73" t="e">
        <f>#REF!</f>
        <v>#REF!</v>
      </c>
      <c r="BK10" s="73" t="e">
        <f>#REF!</f>
        <v>#REF!</v>
      </c>
      <c r="BL10" s="73" t="e">
        <f>#REF!</f>
        <v>#REF!</v>
      </c>
      <c r="BM10" s="73" t="e">
        <f>#REF!</f>
        <v>#REF!</v>
      </c>
      <c r="BN10" s="73" t="e">
        <f>#REF!</f>
        <v>#REF!</v>
      </c>
      <c r="BO10" s="73" t="e">
        <f>#REF!</f>
        <v>#REF!</v>
      </c>
      <c r="BP10" s="73" t="e">
        <f>#REF!</f>
        <v>#REF!</v>
      </c>
      <c r="BQ10" s="73" t="e">
        <f>#REF!</f>
        <v>#REF!</v>
      </c>
      <c r="BR10" s="73" t="e">
        <f>#REF!</f>
        <v>#REF!</v>
      </c>
      <c r="BS10" s="73" t="e">
        <f>#REF!</f>
        <v>#REF!</v>
      </c>
      <c r="BT10" s="73" t="e">
        <f>#REF!</f>
        <v>#REF!</v>
      </c>
      <c r="BU10" s="73" t="e">
        <f>#REF!</f>
        <v>#REF!</v>
      </c>
      <c r="BV10" s="73" t="e">
        <f>#REF!</f>
        <v>#REF!</v>
      </c>
      <c r="BW10" s="73" t="e">
        <f>#REF!</f>
        <v>#REF!</v>
      </c>
      <c r="BX10" s="73" t="e">
        <f>#REF!</f>
        <v>#REF!</v>
      </c>
      <c r="BY10" s="73" t="e">
        <f>#REF!</f>
        <v>#REF!</v>
      </c>
      <c r="BZ10" s="73" t="e">
        <f>#REF!</f>
        <v>#REF!</v>
      </c>
      <c r="CA10" s="73" t="e">
        <f>#REF!</f>
        <v>#REF!</v>
      </c>
      <c r="CB10" s="73" t="e">
        <f>#REF!</f>
        <v>#REF!</v>
      </c>
      <c r="CC10" s="73" t="e">
        <f>#REF!</f>
        <v>#REF!</v>
      </c>
      <c r="CD10" s="73" t="e">
        <f>#REF!</f>
        <v>#REF!</v>
      </c>
      <c r="CE10" s="73" t="e">
        <f>#REF!</f>
        <v>#REF!</v>
      </c>
      <c r="CF10" s="73" t="e">
        <f>#REF!</f>
        <v>#REF!</v>
      </c>
      <c r="CG10" s="73" t="e">
        <f>#REF!</f>
        <v>#REF!</v>
      </c>
      <c r="CH10" s="73" t="e">
        <f>#REF!</f>
        <v>#REF!</v>
      </c>
      <c r="CI10" s="73" t="e">
        <f>#REF!</f>
        <v>#REF!</v>
      </c>
      <c r="CJ10" s="73" t="e">
        <f>#REF!</f>
        <v>#REF!</v>
      </c>
      <c r="CK10" s="73" t="e">
        <f>#REF!</f>
        <v>#REF!</v>
      </c>
      <c r="CL10" s="73" t="e">
        <f>#REF!</f>
        <v>#REF!</v>
      </c>
      <c r="CM10" s="73" t="e">
        <f>#REF!</f>
        <v>#REF!</v>
      </c>
      <c r="CN10" s="73" t="e">
        <f>#REF!</f>
        <v>#REF!</v>
      </c>
      <c r="CO10" s="73" t="e">
        <f>#REF!</f>
        <v>#REF!</v>
      </c>
      <c r="CP10" s="73" t="e">
        <f>#REF!</f>
        <v>#REF!</v>
      </c>
      <c r="CQ10" s="73" t="e">
        <f>#REF!</f>
        <v>#REF!</v>
      </c>
      <c r="CR10" s="73" t="e">
        <f>#REF!</f>
        <v>#REF!</v>
      </c>
      <c r="CS10" s="73" t="e">
        <f>#REF!</f>
        <v>#REF!</v>
      </c>
      <c r="CT10" s="73" t="e">
        <f>#REF!</f>
        <v>#REF!</v>
      </c>
      <c r="CU10" s="73" t="e">
        <f>#REF!</f>
        <v>#REF!</v>
      </c>
      <c r="CV10" s="73" t="e">
        <f>#REF!</f>
        <v>#REF!</v>
      </c>
      <c r="CW10" s="73" t="e">
        <f>#REF!</f>
        <v>#REF!</v>
      </c>
      <c r="CX10" s="73" t="e">
        <f>#REF!</f>
        <v>#REF!</v>
      </c>
      <c r="CY10" s="73" t="e">
        <f>#REF!</f>
        <v>#REF!</v>
      </c>
      <c r="CZ10" s="73" t="e">
        <f>#REF!</f>
        <v>#REF!</v>
      </c>
      <c r="DA10" s="73" t="e">
        <f>#REF!</f>
        <v>#REF!</v>
      </c>
      <c r="DB10" s="73" t="e">
        <f>#REF!</f>
        <v>#REF!</v>
      </c>
      <c r="DC10" s="73" t="e">
        <f>#REF!</f>
        <v>#REF!</v>
      </c>
      <c r="DD10" s="73" t="e">
        <f>#REF!</f>
        <v>#REF!</v>
      </c>
      <c r="DE10" s="73" t="e">
        <f>#REF!</f>
        <v>#REF!</v>
      </c>
      <c r="DF10" s="73" t="e">
        <f>#REF!</f>
        <v>#REF!</v>
      </c>
      <c r="DG10" s="73" t="e">
        <f>#REF!</f>
        <v>#REF!</v>
      </c>
      <c r="DH10" s="73" t="e">
        <f>#REF!</f>
        <v>#REF!</v>
      </c>
      <c r="DI10" s="73" t="e">
        <f>#REF!</f>
        <v>#REF!</v>
      </c>
      <c r="DJ10" s="73" t="e">
        <f>#REF!</f>
        <v>#REF!</v>
      </c>
      <c r="DK10" s="73" t="e">
        <f>#REF!</f>
        <v>#REF!</v>
      </c>
      <c r="DL10" s="73" t="e">
        <f>#REF!</f>
        <v>#REF!</v>
      </c>
      <c r="DM10" s="73" t="e">
        <f>#REF!</f>
        <v>#REF!</v>
      </c>
      <c r="DN10" s="73" t="e">
        <f>#REF!</f>
        <v>#REF!</v>
      </c>
      <c r="DO10" s="73" t="e">
        <f>#REF!</f>
        <v>#REF!</v>
      </c>
      <c r="DP10" s="73" t="e">
        <f>#REF!</f>
        <v>#REF!</v>
      </c>
      <c r="DQ10" s="73" t="e">
        <f>#REF!</f>
        <v>#REF!</v>
      </c>
      <c r="DR10" s="73" t="e">
        <f>#REF!</f>
        <v>#REF!</v>
      </c>
      <c r="DS10" s="73" t="e">
        <f>#REF!</f>
        <v>#REF!</v>
      </c>
      <c r="DT10" s="73" t="e">
        <f>#REF!</f>
        <v>#REF!</v>
      </c>
      <c r="DU10" s="73" t="e">
        <f>#REF!</f>
        <v>#REF!</v>
      </c>
      <c r="DV10" s="73" t="e">
        <f>#REF!</f>
        <v>#REF!</v>
      </c>
      <c r="DW10" s="73" t="e">
        <f>#REF!</f>
        <v>#REF!</v>
      </c>
      <c r="DX10" s="73" t="e">
        <f>#REF!</f>
        <v>#REF!</v>
      </c>
      <c r="DY10" s="73" t="e">
        <f>#REF!</f>
        <v>#REF!</v>
      </c>
      <c r="DZ10" s="73" t="e">
        <f>#REF!</f>
        <v>#REF!</v>
      </c>
      <c r="EA10" s="73" t="e">
        <f>#REF!</f>
        <v>#REF!</v>
      </c>
      <c r="EB10" s="73" t="e">
        <f>#REF!</f>
        <v>#REF!</v>
      </c>
      <c r="EC10" s="73" t="e">
        <f>#REF!</f>
        <v>#REF!</v>
      </c>
      <c r="ED10" s="73" t="e">
        <f>#REF!</f>
        <v>#REF!</v>
      </c>
      <c r="EE10" s="73" t="e">
        <f>#REF!</f>
        <v>#REF!</v>
      </c>
      <c r="EF10" s="73" t="e">
        <f>#REF!</f>
        <v>#REF!</v>
      </c>
      <c r="EG10" s="73" t="e">
        <f>#REF!</f>
        <v>#REF!</v>
      </c>
      <c r="EH10" s="73" t="e">
        <f>#REF!</f>
        <v>#REF!</v>
      </c>
      <c r="EI10" s="73" t="e">
        <f>#REF!</f>
        <v>#REF!</v>
      </c>
      <c r="EJ10" s="73" t="e">
        <f>#REF!</f>
        <v>#REF!</v>
      </c>
      <c r="EK10" s="73" t="e">
        <f>#REF!</f>
        <v>#REF!</v>
      </c>
      <c r="EL10" s="73" t="e">
        <f>#REF!</f>
        <v>#REF!</v>
      </c>
      <c r="EM10" s="73" t="e">
        <f>#REF!</f>
        <v>#REF!</v>
      </c>
      <c r="EN10" s="73" t="e">
        <f>#REF!</f>
        <v>#REF!</v>
      </c>
      <c r="EO10" s="73" t="e">
        <f>#REF!</f>
        <v>#REF!</v>
      </c>
      <c r="EP10" s="73" t="e">
        <f>#REF!</f>
        <v>#REF!</v>
      </c>
      <c r="EQ10" s="73" t="e">
        <f>#REF!</f>
        <v>#REF!</v>
      </c>
      <c r="ER10" s="73" t="e">
        <f>#REF!</f>
        <v>#REF!</v>
      </c>
      <c r="ES10" s="73" t="e">
        <f>#REF!</f>
        <v>#REF!</v>
      </c>
      <c r="ET10" s="73" t="e">
        <f>#REF!</f>
        <v>#REF!</v>
      </c>
      <c r="EU10" s="73" t="e">
        <f>#REF!</f>
        <v>#REF!</v>
      </c>
      <c r="EV10" s="73" t="e">
        <f>#REF!</f>
        <v>#REF!</v>
      </c>
      <c r="EW10" s="73" t="e">
        <f>#REF!</f>
        <v>#REF!</v>
      </c>
      <c r="EX10" s="73" t="e">
        <f>#REF!</f>
        <v>#REF!</v>
      </c>
      <c r="EY10" s="73" t="e">
        <f>#REF!</f>
        <v>#REF!</v>
      </c>
      <c r="EZ10" s="73" t="e">
        <f>#REF!</f>
        <v>#REF!</v>
      </c>
      <c r="FA10" s="73" t="e">
        <f>#REF!</f>
        <v>#REF!</v>
      </c>
      <c r="FB10" s="73" t="e">
        <f>#REF!</f>
        <v>#REF!</v>
      </c>
      <c r="FC10" s="73" t="e">
        <f>#REF!</f>
        <v>#REF!</v>
      </c>
      <c r="FD10" s="73" t="e">
        <f>#REF!</f>
        <v>#REF!</v>
      </c>
      <c r="FE10" s="73" t="e">
        <f>#REF!</f>
        <v>#REF!</v>
      </c>
      <c r="FF10" s="73" t="e">
        <f>#REF!</f>
        <v>#REF!</v>
      </c>
      <c r="FG10" s="73" t="e">
        <f>#REF!</f>
        <v>#REF!</v>
      </c>
      <c r="FH10" s="73" t="e">
        <f>#REF!</f>
        <v>#REF!</v>
      </c>
      <c r="FI10" s="73" t="e">
        <f>#REF!</f>
        <v>#REF!</v>
      </c>
      <c r="FJ10" s="73" t="e">
        <f>#REF!</f>
        <v>#REF!</v>
      </c>
      <c r="FK10" s="73" t="e">
        <f>#REF!</f>
        <v>#REF!</v>
      </c>
      <c r="FL10" s="73" t="e">
        <f>#REF!</f>
        <v>#REF!</v>
      </c>
      <c r="FM10" s="73" t="e">
        <f>#REF!</f>
        <v>#REF!</v>
      </c>
      <c r="FN10" s="73" t="e">
        <f>#REF!</f>
        <v>#REF!</v>
      </c>
      <c r="FO10" s="73" t="e">
        <f>#REF!</f>
        <v>#REF!</v>
      </c>
      <c r="FP10" s="73" t="e">
        <f>#REF!</f>
        <v>#REF!</v>
      </c>
      <c r="FQ10" s="73" t="e">
        <f>#REF!</f>
        <v>#REF!</v>
      </c>
      <c r="FR10" s="73" t="e">
        <f>#REF!</f>
        <v>#REF!</v>
      </c>
      <c r="FS10" s="73" t="e">
        <f>#REF!</f>
        <v>#REF!</v>
      </c>
      <c r="FT10" s="73" t="e">
        <f>#REF!</f>
        <v>#REF!</v>
      </c>
      <c r="FU10" s="73" t="e">
        <f>#REF!</f>
        <v>#REF!</v>
      </c>
      <c r="FV10" s="73" t="e">
        <f>#REF!</f>
        <v>#REF!</v>
      </c>
      <c r="FW10" s="73" t="e">
        <f>#REF!</f>
        <v>#REF!</v>
      </c>
      <c r="FX10" s="73" t="e">
        <f>#REF!</f>
        <v>#REF!</v>
      </c>
      <c r="FY10" s="73" t="e">
        <f>#REF!</f>
        <v>#REF!</v>
      </c>
      <c r="FZ10" s="73" t="e">
        <f>#REF!</f>
        <v>#REF!</v>
      </c>
      <c r="GA10" s="73" t="e">
        <f>#REF!</f>
        <v>#REF!</v>
      </c>
      <c r="GB10" s="73" t="e">
        <f>#REF!</f>
        <v>#REF!</v>
      </c>
      <c r="GC10" s="73" t="e">
        <f>#REF!</f>
        <v>#REF!</v>
      </c>
      <c r="GD10" s="73" t="e">
        <f>#REF!</f>
        <v>#REF!</v>
      </c>
      <c r="GE10" s="73" t="e">
        <f>#REF!</f>
        <v>#REF!</v>
      </c>
      <c r="GF10" s="73" t="e">
        <f>#REF!</f>
        <v>#REF!</v>
      </c>
      <c r="GG10" s="73" t="e">
        <f>#REF!</f>
        <v>#REF!</v>
      </c>
      <c r="GH10" s="73" t="e">
        <f>#REF!</f>
        <v>#REF!</v>
      </c>
      <c r="GI10" s="73" t="e">
        <f>#REF!</f>
        <v>#REF!</v>
      </c>
      <c r="GJ10" s="73" t="e">
        <f>#REF!</f>
        <v>#REF!</v>
      </c>
      <c r="GK10" s="73" t="e">
        <f>#REF!</f>
        <v>#REF!</v>
      </c>
      <c r="GL10" s="73" t="e">
        <f>#REF!</f>
        <v>#REF!</v>
      </c>
      <c r="GM10" s="73" t="e">
        <f>#REF!</f>
        <v>#REF!</v>
      </c>
      <c r="GN10" s="73" t="e">
        <f>#REF!</f>
        <v>#REF!</v>
      </c>
      <c r="GO10" s="73" t="e">
        <f>#REF!</f>
        <v>#REF!</v>
      </c>
      <c r="GP10" s="73" t="e">
        <f>#REF!</f>
        <v>#REF!</v>
      </c>
      <c r="GQ10" s="73" t="e">
        <f>#REF!</f>
        <v>#REF!</v>
      </c>
      <c r="GR10" s="73" t="e">
        <f>#REF!</f>
        <v>#REF!</v>
      </c>
      <c r="GS10" s="73" t="e">
        <f>#REF!</f>
        <v>#REF!</v>
      </c>
      <c r="GT10" s="73" t="e">
        <f>#REF!</f>
        <v>#REF!</v>
      </c>
      <c r="GU10" s="73" t="e">
        <f>#REF!</f>
        <v>#REF!</v>
      </c>
      <c r="GV10" s="73" t="e">
        <f>#REF!</f>
        <v>#REF!</v>
      </c>
      <c r="GW10" s="73" t="e">
        <f>#REF!</f>
        <v>#REF!</v>
      </c>
      <c r="GX10" s="73" t="e">
        <f>#REF!</f>
        <v>#REF!</v>
      </c>
      <c r="GY10" s="73" t="e">
        <f>#REF!</f>
        <v>#REF!</v>
      </c>
      <c r="GZ10" s="73" t="e">
        <f>#REF!</f>
        <v>#REF!</v>
      </c>
      <c r="HA10" s="73" t="e">
        <f>#REF!</f>
        <v>#REF!</v>
      </c>
      <c r="HB10" s="73" t="e">
        <f>#REF!</f>
        <v>#REF!</v>
      </c>
      <c r="HC10" s="73" t="e">
        <f>#REF!</f>
        <v>#REF!</v>
      </c>
      <c r="HD10" s="73" t="e">
        <f>#REF!</f>
        <v>#REF!</v>
      </c>
      <c r="HE10" s="73" t="e">
        <f>#REF!</f>
        <v>#REF!</v>
      </c>
      <c r="HF10" s="73" t="e">
        <f>#REF!</f>
        <v>#REF!</v>
      </c>
      <c r="HG10" s="73" t="e">
        <f>#REF!</f>
        <v>#REF!</v>
      </c>
      <c r="HH10" s="73" t="e">
        <f>#REF!</f>
        <v>#REF!</v>
      </c>
      <c r="HI10" s="73" t="e">
        <f>#REF!</f>
        <v>#REF!</v>
      </c>
    </row>
    <row r="12" spans="1:217" x14ac:dyDescent="0.2">
      <c r="A12" s="34" t="s">
        <v>221</v>
      </c>
      <c r="B12" s="76" t="e">
        <f t="shared" ref="B12:BM12" si="14">B13+B18+B20+B30+B21</f>
        <v>#REF!</v>
      </c>
      <c r="C12" s="76" t="e">
        <f t="shared" si="14"/>
        <v>#REF!</v>
      </c>
      <c r="D12" s="76" t="e">
        <f t="shared" si="14"/>
        <v>#REF!</v>
      </c>
      <c r="E12" s="76" t="e">
        <f t="shared" si="14"/>
        <v>#REF!</v>
      </c>
      <c r="F12" s="76" t="e">
        <f t="shared" si="14"/>
        <v>#REF!</v>
      </c>
      <c r="G12" s="76" t="e">
        <f t="shared" si="14"/>
        <v>#REF!</v>
      </c>
      <c r="H12" s="76" t="e">
        <f t="shared" si="14"/>
        <v>#REF!</v>
      </c>
      <c r="I12" s="76" t="e">
        <f t="shared" si="14"/>
        <v>#REF!</v>
      </c>
      <c r="J12" s="76" t="e">
        <f t="shared" si="14"/>
        <v>#REF!</v>
      </c>
      <c r="K12" s="76" t="e">
        <f t="shared" si="14"/>
        <v>#REF!</v>
      </c>
      <c r="L12" s="76" t="e">
        <f t="shared" si="14"/>
        <v>#REF!</v>
      </c>
      <c r="M12" s="76" t="e">
        <f t="shared" si="14"/>
        <v>#REF!</v>
      </c>
      <c r="N12" s="76" t="e">
        <f t="shared" si="14"/>
        <v>#REF!</v>
      </c>
      <c r="O12" s="76" t="e">
        <f t="shared" si="14"/>
        <v>#REF!</v>
      </c>
      <c r="P12" s="76" t="e">
        <f t="shared" si="14"/>
        <v>#REF!</v>
      </c>
      <c r="Q12" s="76" t="e">
        <f t="shared" si="14"/>
        <v>#REF!</v>
      </c>
      <c r="R12" s="76" t="e">
        <f t="shared" si="14"/>
        <v>#REF!</v>
      </c>
      <c r="S12" s="76" t="e">
        <f t="shared" si="14"/>
        <v>#REF!</v>
      </c>
      <c r="T12" s="76" t="e">
        <f t="shared" si="14"/>
        <v>#REF!</v>
      </c>
      <c r="U12" s="76" t="e">
        <f t="shared" si="14"/>
        <v>#REF!</v>
      </c>
      <c r="V12" s="76" t="e">
        <f t="shared" si="14"/>
        <v>#REF!</v>
      </c>
      <c r="W12" s="76" t="e">
        <f t="shared" si="14"/>
        <v>#REF!</v>
      </c>
      <c r="X12" s="76" t="e">
        <f t="shared" si="14"/>
        <v>#REF!</v>
      </c>
      <c r="Y12" s="76" t="e">
        <f t="shared" si="14"/>
        <v>#REF!</v>
      </c>
      <c r="Z12" s="76" t="e">
        <f t="shared" si="14"/>
        <v>#REF!</v>
      </c>
      <c r="AA12" s="76" t="e">
        <f t="shared" si="14"/>
        <v>#REF!</v>
      </c>
      <c r="AB12" s="76" t="e">
        <f t="shared" si="14"/>
        <v>#REF!</v>
      </c>
      <c r="AC12" s="76" t="e">
        <f t="shared" si="14"/>
        <v>#REF!</v>
      </c>
      <c r="AD12" s="76" t="e">
        <f t="shared" si="14"/>
        <v>#REF!</v>
      </c>
      <c r="AE12" s="76" t="e">
        <f t="shared" si="14"/>
        <v>#REF!</v>
      </c>
      <c r="AF12" s="76" t="e">
        <f t="shared" si="14"/>
        <v>#REF!</v>
      </c>
      <c r="AG12" s="76" t="e">
        <f t="shared" si="14"/>
        <v>#REF!</v>
      </c>
      <c r="AH12" s="76" t="e">
        <f t="shared" si="14"/>
        <v>#REF!</v>
      </c>
      <c r="AI12" s="76" t="e">
        <f t="shared" si="14"/>
        <v>#REF!</v>
      </c>
      <c r="AJ12" s="76" t="e">
        <f t="shared" si="14"/>
        <v>#REF!</v>
      </c>
      <c r="AK12" s="76" t="e">
        <f t="shared" si="14"/>
        <v>#REF!</v>
      </c>
      <c r="AL12" s="76" t="e">
        <f t="shared" si="14"/>
        <v>#REF!</v>
      </c>
      <c r="AM12" s="76" t="e">
        <f t="shared" si="14"/>
        <v>#REF!</v>
      </c>
      <c r="AN12" s="76" t="e">
        <f t="shared" si="14"/>
        <v>#REF!</v>
      </c>
      <c r="AO12" s="76" t="e">
        <f t="shared" si="14"/>
        <v>#REF!</v>
      </c>
      <c r="AP12" s="76" t="e">
        <f t="shared" si="14"/>
        <v>#REF!</v>
      </c>
      <c r="AQ12" s="76" t="e">
        <f t="shared" si="14"/>
        <v>#REF!</v>
      </c>
      <c r="AR12" s="76" t="e">
        <f t="shared" si="14"/>
        <v>#REF!</v>
      </c>
      <c r="AS12" s="76" t="e">
        <f t="shared" si="14"/>
        <v>#REF!</v>
      </c>
      <c r="AT12" s="76" t="e">
        <f t="shared" si="14"/>
        <v>#REF!</v>
      </c>
      <c r="AU12" s="76" t="e">
        <f t="shared" si="14"/>
        <v>#REF!</v>
      </c>
      <c r="AV12" s="76" t="e">
        <f t="shared" si="14"/>
        <v>#REF!</v>
      </c>
      <c r="AW12" s="76" t="e">
        <f t="shared" si="14"/>
        <v>#REF!</v>
      </c>
      <c r="AX12" s="76" t="e">
        <f t="shared" si="14"/>
        <v>#REF!</v>
      </c>
      <c r="AY12" s="76" t="e">
        <f t="shared" si="14"/>
        <v>#REF!</v>
      </c>
      <c r="AZ12" s="76" t="e">
        <f t="shared" si="14"/>
        <v>#REF!</v>
      </c>
      <c r="BA12" s="76" t="e">
        <f t="shared" si="14"/>
        <v>#REF!</v>
      </c>
      <c r="BB12" s="76" t="e">
        <f t="shared" si="14"/>
        <v>#REF!</v>
      </c>
      <c r="BC12" s="76" t="e">
        <f t="shared" si="14"/>
        <v>#REF!</v>
      </c>
      <c r="BD12" s="76" t="e">
        <f t="shared" si="14"/>
        <v>#REF!</v>
      </c>
      <c r="BE12" s="76" t="e">
        <f t="shared" si="14"/>
        <v>#REF!</v>
      </c>
      <c r="BF12" s="76" t="e">
        <f t="shared" si="14"/>
        <v>#REF!</v>
      </c>
      <c r="BG12" s="76" t="e">
        <f t="shared" si="14"/>
        <v>#REF!</v>
      </c>
      <c r="BH12" s="76" t="e">
        <f t="shared" si="14"/>
        <v>#REF!</v>
      </c>
      <c r="BI12" s="76" t="e">
        <f t="shared" si="14"/>
        <v>#REF!</v>
      </c>
      <c r="BJ12" s="76" t="e">
        <f t="shared" si="14"/>
        <v>#REF!</v>
      </c>
      <c r="BK12" s="76" t="e">
        <f t="shared" si="14"/>
        <v>#REF!</v>
      </c>
      <c r="BL12" s="76" t="e">
        <f t="shared" si="14"/>
        <v>#REF!</v>
      </c>
      <c r="BM12" s="76" t="e">
        <f t="shared" si="14"/>
        <v>#REF!</v>
      </c>
      <c r="BN12" s="76" t="e">
        <f t="shared" ref="BN12:DY12" si="15">BN13+BN18+BN20+BN30+BN21</f>
        <v>#REF!</v>
      </c>
      <c r="BO12" s="76" t="e">
        <f t="shared" si="15"/>
        <v>#REF!</v>
      </c>
      <c r="BP12" s="76" t="e">
        <f t="shared" si="15"/>
        <v>#REF!</v>
      </c>
      <c r="BQ12" s="76" t="e">
        <f t="shared" si="15"/>
        <v>#REF!</v>
      </c>
      <c r="BR12" s="76" t="e">
        <f t="shared" si="15"/>
        <v>#REF!</v>
      </c>
      <c r="BS12" s="76" t="e">
        <f t="shared" si="15"/>
        <v>#REF!</v>
      </c>
      <c r="BT12" s="76" t="e">
        <f t="shared" si="15"/>
        <v>#REF!</v>
      </c>
      <c r="BU12" s="76" t="e">
        <f t="shared" si="15"/>
        <v>#REF!</v>
      </c>
      <c r="BV12" s="76" t="e">
        <f t="shared" si="15"/>
        <v>#REF!</v>
      </c>
      <c r="BW12" s="76" t="e">
        <f t="shared" si="15"/>
        <v>#REF!</v>
      </c>
      <c r="BX12" s="76" t="e">
        <f t="shared" si="15"/>
        <v>#REF!</v>
      </c>
      <c r="BY12" s="76" t="e">
        <f t="shared" si="15"/>
        <v>#REF!</v>
      </c>
      <c r="BZ12" s="76" t="e">
        <f t="shared" si="15"/>
        <v>#REF!</v>
      </c>
      <c r="CA12" s="76" t="e">
        <f t="shared" si="15"/>
        <v>#REF!</v>
      </c>
      <c r="CB12" s="76" t="e">
        <f t="shared" si="15"/>
        <v>#REF!</v>
      </c>
      <c r="CC12" s="76" t="e">
        <f t="shared" si="15"/>
        <v>#REF!</v>
      </c>
      <c r="CD12" s="76" t="e">
        <f t="shared" si="15"/>
        <v>#REF!</v>
      </c>
      <c r="CE12" s="76" t="e">
        <f t="shared" si="15"/>
        <v>#REF!</v>
      </c>
      <c r="CF12" s="76" t="e">
        <f t="shared" si="15"/>
        <v>#REF!</v>
      </c>
      <c r="CG12" s="76" t="e">
        <f t="shared" si="15"/>
        <v>#REF!</v>
      </c>
      <c r="CH12" s="76" t="e">
        <f t="shared" si="15"/>
        <v>#REF!</v>
      </c>
      <c r="CI12" s="76" t="e">
        <f t="shared" si="15"/>
        <v>#REF!</v>
      </c>
      <c r="CJ12" s="76" t="e">
        <f t="shared" si="15"/>
        <v>#REF!</v>
      </c>
      <c r="CK12" s="76" t="e">
        <f t="shared" si="15"/>
        <v>#REF!</v>
      </c>
      <c r="CL12" s="76" t="e">
        <f t="shared" si="15"/>
        <v>#REF!</v>
      </c>
      <c r="CM12" s="76" t="e">
        <f t="shared" si="15"/>
        <v>#REF!</v>
      </c>
      <c r="CN12" s="76" t="e">
        <f t="shared" si="15"/>
        <v>#REF!</v>
      </c>
      <c r="CO12" s="76" t="e">
        <f t="shared" si="15"/>
        <v>#REF!</v>
      </c>
      <c r="CP12" s="76" t="e">
        <f t="shared" si="15"/>
        <v>#REF!</v>
      </c>
      <c r="CQ12" s="76" t="e">
        <f t="shared" si="15"/>
        <v>#REF!</v>
      </c>
      <c r="CR12" s="76" t="e">
        <f t="shared" si="15"/>
        <v>#REF!</v>
      </c>
      <c r="CS12" s="76" t="e">
        <f t="shared" si="15"/>
        <v>#REF!</v>
      </c>
      <c r="CT12" s="76" t="e">
        <f t="shared" si="15"/>
        <v>#REF!</v>
      </c>
      <c r="CU12" s="76" t="e">
        <f t="shared" si="15"/>
        <v>#REF!</v>
      </c>
      <c r="CV12" s="76" t="e">
        <f t="shared" si="15"/>
        <v>#REF!</v>
      </c>
      <c r="CW12" s="76" t="e">
        <f t="shared" si="15"/>
        <v>#REF!</v>
      </c>
      <c r="CX12" s="76" t="e">
        <f t="shared" si="15"/>
        <v>#REF!</v>
      </c>
      <c r="CY12" s="76" t="e">
        <f t="shared" si="15"/>
        <v>#REF!</v>
      </c>
      <c r="CZ12" s="76" t="e">
        <f t="shared" si="15"/>
        <v>#REF!</v>
      </c>
      <c r="DA12" s="76" t="e">
        <f t="shared" si="15"/>
        <v>#REF!</v>
      </c>
      <c r="DB12" s="76" t="e">
        <f t="shared" si="15"/>
        <v>#REF!</v>
      </c>
      <c r="DC12" s="76" t="e">
        <f t="shared" si="15"/>
        <v>#REF!</v>
      </c>
      <c r="DD12" s="76" t="e">
        <f t="shared" si="15"/>
        <v>#REF!</v>
      </c>
      <c r="DE12" s="76" t="e">
        <f t="shared" si="15"/>
        <v>#REF!</v>
      </c>
      <c r="DF12" s="76" t="e">
        <f t="shared" si="15"/>
        <v>#REF!</v>
      </c>
      <c r="DG12" s="76" t="e">
        <f t="shared" si="15"/>
        <v>#REF!</v>
      </c>
      <c r="DH12" s="76" t="e">
        <f t="shared" si="15"/>
        <v>#REF!</v>
      </c>
      <c r="DI12" s="76" t="e">
        <f t="shared" si="15"/>
        <v>#REF!</v>
      </c>
      <c r="DJ12" s="76" t="e">
        <f t="shared" si="15"/>
        <v>#REF!</v>
      </c>
      <c r="DK12" s="76" t="e">
        <f t="shared" si="15"/>
        <v>#REF!</v>
      </c>
      <c r="DL12" s="76" t="e">
        <f t="shared" si="15"/>
        <v>#REF!</v>
      </c>
      <c r="DM12" s="76" t="e">
        <f t="shared" si="15"/>
        <v>#REF!</v>
      </c>
      <c r="DN12" s="76" t="e">
        <f t="shared" si="15"/>
        <v>#REF!</v>
      </c>
      <c r="DO12" s="76" t="e">
        <f t="shared" si="15"/>
        <v>#REF!</v>
      </c>
      <c r="DP12" s="76" t="e">
        <f t="shared" si="15"/>
        <v>#REF!</v>
      </c>
      <c r="DQ12" s="76" t="e">
        <f t="shared" si="15"/>
        <v>#REF!</v>
      </c>
      <c r="DR12" s="76" t="e">
        <f t="shared" si="15"/>
        <v>#REF!</v>
      </c>
      <c r="DS12" s="76" t="e">
        <f t="shared" si="15"/>
        <v>#REF!</v>
      </c>
      <c r="DT12" s="76" t="e">
        <f t="shared" si="15"/>
        <v>#REF!</v>
      </c>
      <c r="DU12" s="76" t="e">
        <f t="shared" si="15"/>
        <v>#REF!</v>
      </c>
      <c r="DV12" s="76" t="e">
        <f t="shared" si="15"/>
        <v>#REF!</v>
      </c>
      <c r="DW12" s="76" t="e">
        <f t="shared" si="15"/>
        <v>#REF!</v>
      </c>
      <c r="DX12" s="76" t="e">
        <f t="shared" si="15"/>
        <v>#REF!</v>
      </c>
      <c r="DY12" s="76" t="e">
        <f t="shared" si="15"/>
        <v>#REF!</v>
      </c>
      <c r="DZ12" s="76" t="e">
        <f t="shared" ref="DZ12:GK12" si="16">DZ13+DZ18+DZ20+DZ30+DZ21</f>
        <v>#REF!</v>
      </c>
      <c r="EA12" s="76" t="e">
        <f t="shared" si="16"/>
        <v>#REF!</v>
      </c>
      <c r="EB12" s="76" t="e">
        <f t="shared" si="16"/>
        <v>#REF!</v>
      </c>
      <c r="EC12" s="76" t="e">
        <f t="shared" si="16"/>
        <v>#REF!</v>
      </c>
      <c r="ED12" s="76" t="e">
        <f t="shared" si="16"/>
        <v>#REF!</v>
      </c>
      <c r="EE12" s="76" t="e">
        <f t="shared" si="16"/>
        <v>#REF!</v>
      </c>
      <c r="EF12" s="76" t="e">
        <f t="shared" si="16"/>
        <v>#REF!</v>
      </c>
      <c r="EG12" s="76" t="e">
        <f t="shared" si="16"/>
        <v>#REF!</v>
      </c>
      <c r="EH12" s="76" t="e">
        <f t="shared" si="16"/>
        <v>#REF!</v>
      </c>
      <c r="EI12" s="76" t="e">
        <f t="shared" si="16"/>
        <v>#REF!</v>
      </c>
      <c r="EJ12" s="76" t="e">
        <f t="shared" si="16"/>
        <v>#REF!</v>
      </c>
      <c r="EK12" s="76" t="e">
        <f t="shared" si="16"/>
        <v>#REF!</v>
      </c>
      <c r="EL12" s="76" t="e">
        <f t="shared" si="16"/>
        <v>#REF!</v>
      </c>
      <c r="EM12" s="76" t="e">
        <f t="shared" si="16"/>
        <v>#REF!</v>
      </c>
      <c r="EN12" s="76" t="e">
        <f t="shared" si="16"/>
        <v>#REF!</v>
      </c>
      <c r="EO12" s="76" t="e">
        <f t="shared" si="16"/>
        <v>#REF!</v>
      </c>
      <c r="EP12" s="76" t="e">
        <f t="shared" si="16"/>
        <v>#REF!</v>
      </c>
      <c r="EQ12" s="76" t="e">
        <f t="shared" si="16"/>
        <v>#REF!</v>
      </c>
      <c r="ER12" s="76" t="e">
        <f t="shared" si="16"/>
        <v>#REF!</v>
      </c>
      <c r="ES12" s="76" t="e">
        <f t="shared" si="16"/>
        <v>#REF!</v>
      </c>
      <c r="ET12" s="76" t="e">
        <f t="shared" si="16"/>
        <v>#REF!</v>
      </c>
      <c r="EU12" s="76" t="e">
        <f t="shared" si="16"/>
        <v>#REF!</v>
      </c>
      <c r="EV12" s="76" t="e">
        <f t="shared" si="16"/>
        <v>#REF!</v>
      </c>
      <c r="EW12" s="76" t="e">
        <f t="shared" si="16"/>
        <v>#REF!</v>
      </c>
      <c r="EX12" s="76" t="e">
        <f t="shared" si="16"/>
        <v>#REF!</v>
      </c>
      <c r="EY12" s="76" t="e">
        <f t="shared" si="16"/>
        <v>#REF!</v>
      </c>
      <c r="EZ12" s="76" t="e">
        <f t="shared" si="16"/>
        <v>#REF!</v>
      </c>
      <c r="FA12" s="76" t="e">
        <f t="shared" si="16"/>
        <v>#REF!</v>
      </c>
      <c r="FB12" s="76" t="e">
        <f t="shared" si="16"/>
        <v>#REF!</v>
      </c>
      <c r="FC12" s="76" t="e">
        <f t="shared" si="16"/>
        <v>#REF!</v>
      </c>
      <c r="FD12" s="76" t="e">
        <f t="shared" si="16"/>
        <v>#REF!</v>
      </c>
      <c r="FE12" s="76" t="e">
        <f t="shared" si="16"/>
        <v>#REF!</v>
      </c>
      <c r="FF12" s="76" t="e">
        <f t="shared" si="16"/>
        <v>#REF!</v>
      </c>
      <c r="FG12" s="76" t="e">
        <f t="shared" si="16"/>
        <v>#REF!</v>
      </c>
      <c r="FH12" s="76" t="e">
        <f t="shared" si="16"/>
        <v>#REF!</v>
      </c>
      <c r="FI12" s="76" t="e">
        <f t="shared" si="16"/>
        <v>#REF!</v>
      </c>
      <c r="FJ12" s="76" t="e">
        <f t="shared" si="16"/>
        <v>#REF!</v>
      </c>
      <c r="FK12" s="76" t="e">
        <f t="shared" si="16"/>
        <v>#REF!</v>
      </c>
      <c r="FL12" s="76" t="e">
        <f t="shared" si="16"/>
        <v>#REF!</v>
      </c>
      <c r="FM12" s="76" t="e">
        <f t="shared" si="16"/>
        <v>#REF!</v>
      </c>
      <c r="FN12" s="76" t="e">
        <f t="shared" si="16"/>
        <v>#REF!</v>
      </c>
      <c r="FO12" s="76" t="e">
        <f t="shared" si="16"/>
        <v>#REF!</v>
      </c>
      <c r="FP12" s="76" t="e">
        <f t="shared" si="16"/>
        <v>#REF!</v>
      </c>
      <c r="FQ12" s="76" t="e">
        <f t="shared" si="16"/>
        <v>#REF!</v>
      </c>
      <c r="FR12" s="76" t="e">
        <f t="shared" si="16"/>
        <v>#REF!</v>
      </c>
      <c r="FS12" s="76" t="e">
        <f t="shared" si="16"/>
        <v>#REF!</v>
      </c>
      <c r="FT12" s="76" t="e">
        <f t="shared" si="16"/>
        <v>#REF!</v>
      </c>
      <c r="FU12" s="76" t="e">
        <f t="shared" si="16"/>
        <v>#REF!</v>
      </c>
      <c r="FV12" s="76" t="e">
        <f t="shared" si="16"/>
        <v>#REF!</v>
      </c>
      <c r="FW12" s="76" t="e">
        <f t="shared" si="16"/>
        <v>#REF!</v>
      </c>
      <c r="FX12" s="76" t="e">
        <f t="shared" si="16"/>
        <v>#REF!</v>
      </c>
      <c r="FY12" s="76" t="e">
        <f t="shared" si="16"/>
        <v>#REF!</v>
      </c>
      <c r="FZ12" s="76" t="e">
        <f t="shared" si="16"/>
        <v>#REF!</v>
      </c>
      <c r="GA12" s="76" t="e">
        <f t="shared" si="16"/>
        <v>#REF!</v>
      </c>
      <c r="GB12" s="76" t="e">
        <f t="shared" si="16"/>
        <v>#REF!</v>
      </c>
      <c r="GC12" s="76" t="e">
        <f t="shared" si="16"/>
        <v>#REF!</v>
      </c>
      <c r="GD12" s="76" t="e">
        <f t="shared" si="16"/>
        <v>#REF!</v>
      </c>
      <c r="GE12" s="76" t="e">
        <f t="shared" si="16"/>
        <v>#REF!</v>
      </c>
      <c r="GF12" s="76" t="e">
        <f t="shared" si="16"/>
        <v>#REF!</v>
      </c>
      <c r="GG12" s="76" t="e">
        <f t="shared" si="16"/>
        <v>#REF!</v>
      </c>
      <c r="GH12" s="76" t="e">
        <f t="shared" si="16"/>
        <v>#REF!</v>
      </c>
      <c r="GI12" s="76" t="e">
        <f t="shared" si="16"/>
        <v>#REF!</v>
      </c>
      <c r="GJ12" s="76" t="e">
        <f t="shared" si="16"/>
        <v>#REF!</v>
      </c>
      <c r="GK12" s="76" t="e">
        <f t="shared" si="16"/>
        <v>#REF!</v>
      </c>
      <c r="GL12" s="76" t="e">
        <f t="shared" ref="GL12:HI12" si="17">GL13+GL18+GL20+GL30+GL21</f>
        <v>#REF!</v>
      </c>
      <c r="GM12" s="76" t="e">
        <f t="shared" si="17"/>
        <v>#REF!</v>
      </c>
      <c r="GN12" s="76" t="e">
        <f t="shared" si="17"/>
        <v>#REF!</v>
      </c>
      <c r="GO12" s="76" t="e">
        <f t="shared" si="17"/>
        <v>#REF!</v>
      </c>
      <c r="GP12" s="76" t="e">
        <f t="shared" si="17"/>
        <v>#REF!</v>
      </c>
      <c r="GQ12" s="76" t="e">
        <f t="shared" si="17"/>
        <v>#REF!</v>
      </c>
      <c r="GR12" s="76" t="e">
        <f t="shared" si="17"/>
        <v>#REF!</v>
      </c>
      <c r="GS12" s="76" t="e">
        <f t="shared" si="17"/>
        <v>#REF!</v>
      </c>
      <c r="GT12" s="76" t="e">
        <f t="shared" si="17"/>
        <v>#REF!</v>
      </c>
      <c r="GU12" s="76" t="e">
        <f t="shared" si="17"/>
        <v>#REF!</v>
      </c>
      <c r="GV12" s="76" t="e">
        <f t="shared" si="17"/>
        <v>#REF!</v>
      </c>
      <c r="GW12" s="76" t="e">
        <f t="shared" si="17"/>
        <v>#REF!</v>
      </c>
      <c r="GX12" s="76" t="e">
        <f t="shared" si="17"/>
        <v>#REF!</v>
      </c>
      <c r="GY12" s="76" t="e">
        <f t="shared" si="17"/>
        <v>#REF!</v>
      </c>
      <c r="GZ12" s="76" t="e">
        <f t="shared" si="17"/>
        <v>#REF!</v>
      </c>
      <c r="HA12" s="76" t="e">
        <f t="shared" si="17"/>
        <v>#REF!</v>
      </c>
      <c r="HB12" s="76" t="e">
        <f t="shared" si="17"/>
        <v>#REF!</v>
      </c>
      <c r="HC12" s="76" t="e">
        <f t="shared" si="17"/>
        <v>#REF!</v>
      </c>
      <c r="HD12" s="76" t="e">
        <f t="shared" si="17"/>
        <v>#REF!</v>
      </c>
      <c r="HE12" s="76" t="e">
        <f t="shared" si="17"/>
        <v>#REF!</v>
      </c>
      <c r="HF12" s="76" t="e">
        <f t="shared" si="17"/>
        <v>#REF!</v>
      </c>
      <c r="HG12" s="76" t="e">
        <f t="shared" si="17"/>
        <v>#REF!</v>
      </c>
      <c r="HH12" s="76" t="e">
        <f t="shared" si="17"/>
        <v>#REF!</v>
      </c>
      <c r="HI12" s="76" t="e">
        <f t="shared" si="17"/>
        <v>#REF!</v>
      </c>
    </row>
    <row r="13" spans="1:217" s="82" customFormat="1" x14ac:dyDescent="0.2">
      <c r="A13" s="32" t="s">
        <v>223</v>
      </c>
      <c r="B13" s="81">
        <f t="shared" ref="B13:BM13" si="18">SUM(B14:B17)</f>
        <v>0</v>
      </c>
      <c r="C13" s="81">
        <f t="shared" si="18"/>
        <v>0</v>
      </c>
      <c r="D13" s="81">
        <f t="shared" si="18"/>
        <v>0</v>
      </c>
      <c r="E13" s="81">
        <f t="shared" si="18"/>
        <v>0</v>
      </c>
      <c r="F13" s="81">
        <f t="shared" si="18"/>
        <v>0</v>
      </c>
      <c r="G13" s="81">
        <f t="shared" si="18"/>
        <v>0</v>
      </c>
      <c r="H13" s="81">
        <f t="shared" si="18"/>
        <v>0</v>
      </c>
      <c r="I13" s="81">
        <f t="shared" si="18"/>
        <v>0</v>
      </c>
      <c r="J13" s="81">
        <f t="shared" si="18"/>
        <v>0</v>
      </c>
      <c r="K13" s="81">
        <f t="shared" si="18"/>
        <v>0</v>
      </c>
      <c r="L13" s="81">
        <f t="shared" si="18"/>
        <v>0</v>
      </c>
      <c r="M13" s="81">
        <f t="shared" si="18"/>
        <v>0</v>
      </c>
      <c r="N13" s="81">
        <f t="shared" si="18"/>
        <v>0</v>
      </c>
      <c r="O13" s="81">
        <f t="shared" si="18"/>
        <v>0</v>
      </c>
      <c r="P13" s="81">
        <f t="shared" si="18"/>
        <v>0</v>
      </c>
      <c r="Q13" s="81">
        <f t="shared" si="18"/>
        <v>0</v>
      </c>
      <c r="R13" s="81">
        <f t="shared" si="18"/>
        <v>0</v>
      </c>
      <c r="S13" s="81">
        <f t="shared" si="18"/>
        <v>0</v>
      </c>
      <c r="T13" s="81">
        <f t="shared" si="18"/>
        <v>0</v>
      </c>
      <c r="U13" s="81">
        <f t="shared" si="18"/>
        <v>0</v>
      </c>
      <c r="V13" s="81">
        <f t="shared" si="18"/>
        <v>0</v>
      </c>
      <c r="W13" s="81">
        <f t="shared" si="18"/>
        <v>0</v>
      </c>
      <c r="X13" s="81">
        <f t="shared" si="18"/>
        <v>0</v>
      </c>
      <c r="Y13" s="81">
        <f t="shared" si="18"/>
        <v>0</v>
      </c>
      <c r="Z13" s="81">
        <f t="shared" si="18"/>
        <v>0</v>
      </c>
      <c r="AA13" s="81">
        <f t="shared" si="18"/>
        <v>0</v>
      </c>
      <c r="AB13" s="81">
        <f t="shared" si="18"/>
        <v>0</v>
      </c>
      <c r="AC13" s="81">
        <f t="shared" si="18"/>
        <v>0</v>
      </c>
      <c r="AD13" s="81">
        <f t="shared" si="18"/>
        <v>0</v>
      </c>
      <c r="AE13" s="81">
        <f t="shared" si="18"/>
        <v>0</v>
      </c>
      <c r="AF13" s="81">
        <f t="shared" si="18"/>
        <v>0</v>
      </c>
      <c r="AG13" s="81">
        <f t="shared" si="18"/>
        <v>0</v>
      </c>
      <c r="AH13" s="81">
        <f t="shared" si="18"/>
        <v>0</v>
      </c>
      <c r="AI13" s="81">
        <f t="shared" si="18"/>
        <v>0</v>
      </c>
      <c r="AJ13" s="81">
        <f t="shared" si="18"/>
        <v>0</v>
      </c>
      <c r="AK13" s="81">
        <f t="shared" si="18"/>
        <v>0</v>
      </c>
      <c r="AL13" s="81">
        <f t="shared" si="18"/>
        <v>0</v>
      </c>
      <c r="AM13" s="81">
        <f t="shared" si="18"/>
        <v>0</v>
      </c>
      <c r="AN13" s="81">
        <f t="shared" si="18"/>
        <v>0</v>
      </c>
      <c r="AO13" s="81">
        <f t="shared" si="18"/>
        <v>0</v>
      </c>
      <c r="AP13" s="81">
        <f t="shared" si="18"/>
        <v>0</v>
      </c>
      <c r="AQ13" s="81">
        <f t="shared" si="18"/>
        <v>0</v>
      </c>
      <c r="AR13" s="81">
        <f t="shared" si="18"/>
        <v>0</v>
      </c>
      <c r="AS13" s="81">
        <f t="shared" si="18"/>
        <v>0</v>
      </c>
      <c r="AT13" s="81">
        <f t="shared" si="18"/>
        <v>0</v>
      </c>
      <c r="AU13" s="81">
        <f t="shared" si="18"/>
        <v>0</v>
      </c>
      <c r="AV13" s="81">
        <f t="shared" si="18"/>
        <v>0</v>
      </c>
      <c r="AW13" s="81">
        <f t="shared" si="18"/>
        <v>0</v>
      </c>
      <c r="AX13" s="81">
        <f t="shared" si="18"/>
        <v>0</v>
      </c>
      <c r="AY13" s="81">
        <f t="shared" si="18"/>
        <v>0</v>
      </c>
      <c r="AZ13" s="81">
        <f t="shared" si="18"/>
        <v>0</v>
      </c>
      <c r="BA13" s="81">
        <f t="shared" si="18"/>
        <v>0</v>
      </c>
      <c r="BB13" s="81">
        <f t="shared" si="18"/>
        <v>0</v>
      </c>
      <c r="BC13" s="81">
        <f t="shared" si="18"/>
        <v>0</v>
      </c>
      <c r="BD13" s="81">
        <f t="shared" si="18"/>
        <v>0</v>
      </c>
      <c r="BE13" s="81">
        <f t="shared" si="18"/>
        <v>0</v>
      </c>
      <c r="BF13" s="81">
        <f t="shared" si="18"/>
        <v>0</v>
      </c>
      <c r="BG13" s="81">
        <f t="shared" si="18"/>
        <v>0</v>
      </c>
      <c r="BH13" s="81">
        <f t="shared" si="18"/>
        <v>0</v>
      </c>
      <c r="BI13" s="81">
        <f t="shared" si="18"/>
        <v>0</v>
      </c>
      <c r="BJ13" s="81">
        <f t="shared" si="18"/>
        <v>0</v>
      </c>
      <c r="BK13" s="81">
        <f t="shared" si="18"/>
        <v>0</v>
      </c>
      <c r="BL13" s="81">
        <f t="shared" si="18"/>
        <v>0</v>
      </c>
      <c r="BM13" s="81">
        <f t="shared" si="18"/>
        <v>0</v>
      </c>
      <c r="BN13" s="81">
        <f t="shared" ref="BN13:DY13" si="19">SUM(BN14:BN17)</f>
        <v>0</v>
      </c>
      <c r="BO13" s="81">
        <f t="shared" si="19"/>
        <v>0</v>
      </c>
      <c r="BP13" s="81">
        <f t="shared" si="19"/>
        <v>0</v>
      </c>
      <c r="BQ13" s="81">
        <f t="shared" si="19"/>
        <v>0</v>
      </c>
      <c r="BR13" s="81">
        <f t="shared" si="19"/>
        <v>0</v>
      </c>
      <c r="BS13" s="81">
        <f t="shared" si="19"/>
        <v>0</v>
      </c>
      <c r="BT13" s="81">
        <f t="shared" si="19"/>
        <v>0</v>
      </c>
      <c r="BU13" s="81">
        <f t="shared" si="19"/>
        <v>0</v>
      </c>
      <c r="BV13" s="81">
        <f t="shared" si="19"/>
        <v>0</v>
      </c>
      <c r="BW13" s="81">
        <f t="shared" si="19"/>
        <v>0</v>
      </c>
      <c r="BX13" s="81">
        <f t="shared" si="19"/>
        <v>0</v>
      </c>
      <c r="BY13" s="81">
        <f t="shared" si="19"/>
        <v>0</v>
      </c>
      <c r="BZ13" s="81">
        <f t="shared" si="19"/>
        <v>0</v>
      </c>
      <c r="CA13" s="81">
        <f t="shared" si="19"/>
        <v>0</v>
      </c>
      <c r="CB13" s="81">
        <f t="shared" si="19"/>
        <v>0</v>
      </c>
      <c r="CC13" s="81">
        <f t="shared" si="19"/>
        <v>0</v>
      </c>
      <c r="CD13" s="81">
        <f t="shared" si="19"/>
        <v>0</v>
      </c>
      <c r="CE13" s="81">
        <f t="shared" si="19"/>
        <v>0</v>
      </c>
      <c r="CF13" s="81">
        <f t="shared" si="19"/>
        <v>0</v>
      </c>
      <c r="CG13" s="81">
        <f t="shared" si="19"/>
        <v>0</v>
      </c>
      <c r="CH13" s="81">
        <f t="shared" si="19"/>
        <v>0</v>
      </c>
      <c r="CI13" s="81">
        <f t="shared" si="19"/>
        <v>0</v>
      </c>
      <c r="CJ13" s="81">
        <f t="shared" si="19"/>
        <v>0</v>
      </c>
      <c r="CK13" s="81">
        <f t="shared" si="19"/>
        <v>0</v>
      </c>
      <c r="CL13" s="81">
        <f t="shared" si="19"/>
        <v>0</v>
      </c>
      <c r="CM13" s="81">
        <f t="shared" si="19"/>
        <v>0</v>
      </c>
      <c r="CN13" s="81">
        <f t="shared" si="19"/>
        <v>0</v>
      </c>
      <c r="CO13" s="81">
        <f t="shared" si="19"/>
        <v>0</v>
      </c>
      <c r="CP13" s="81">
        <f t="shared" si="19"/>
        <v>0</v>
      </c>
      <c r="CQ13" s="81">
        <f t="shared" si="19"/>
        <v>0</v>
      </c>
      <c r="CR13" s="81">
        <f t="shared" si="19"/>
        <v>0</v>
      </c>
      <c r="CS13" s="81">
        <f t="shared" si="19"/>
        <v>0</v>
      </c>
      <c r="CT13" s="81">
        <f t="shared" si="19"/>
        <v>0</v>
      </c>
      <c r="CU13" s="81">
        <f t="shared" si="19"/>
        <v>0</v>
      </c>
      <c r="CV13" s="81">
        <f t="shared" si="19"/>
        <v>0</v>
      </c>
      <c r="CW13" s="81">
        <f t="shared" si="19"/>
        <v>0</v>
      </c>
      <c r="CX13" s="81">
        <f t="shared" si="19"/>
        <v>0</v>
      </c>
      <c r="CY13" s="81">
        <f t="shared" si="19"/>
        <v>0</v>
      </c>
      <c r="CZ13" s="81">
        <f t="shared" si="19"/>
        <v>0</v>
      </c>
      <c r="DA13" s="81">
        <f t="shared" si="19"/>
        <v>0</v>
      </c>
      <c r="DB13" s="81">
        <f t="shared" si="19"/>
        <v>0</v>
      </c>
      <c r="DC13" s="81">
        <f t="shared" si="19"/>
        <v>0</v>
      </c>
      <c r="DD13" s="81">
        <f t="shared" si="19"/>
        <v>0</v>
      </c>
      <c r="DE13" s="81">
        <f t="shared" si="19"/>
        <v>0</v>
      </c>
      <c r="DF13" s="81">
        <f t="shared" si="19"/>
        <v>0</v>
      </c>
      <c r="DG13" s="81">
        <f t="shared" si="19"/>
        <v>0</v>
      </c>
      <c r="DH13" s="81">
        <f t="shared" si="19"/>
        <v>0</v>
      </c>
      <c r="DI13" s="81">
        <f t="shared" si="19"/>
        <v>0</v>
      </c>
      <c r="DJ13" s="81">
        <f t="shared" si="19"/>
        <v>0</v>
      </c>
      <c r="DK13" s="81">
        <f t="shared" si="19"/>
        <v>0</v>
      </c>
      <c r="DL13" s="81">
        <f t="shared" si="19"/>
        <v>0</v>
      </c>
      <c r="DM13" s="81">
        <f t="shared" si="19"/>
        <v>0</v>
      </c>
      <c r="DN13" s="81">
        <f t="shared" si="19"/>
        <v>0</v>
      </c>
      <c r="DO13" s="81">
        <f t="shared" si="19"/>
        <v>0</v>
      </c>
      <c r="DP13" s="81">
        <f t="shared" si="19"/>
        <v>0</v>
      </c>
      <c r="DQ13" s="81">
        <f t="shared" si="19"/>
        <v>0</v>
      </c>
      <c r="DR13" s="81">
        <f t="shared" si="19"/>
        <v>0</v>
      </c>
      <c r="DS13" s="81">
        <f t="shared" si="19"/>
        <v>0</v>
      </c>
      <c r="DT13" s="81">
        <f t="shared" si="19"/>
        <v>0</v>
      </c>
      <c r="DU13" s="81">
        <f t="shared" si="19"/>
        <v>0</v>
      </c>
      <c r="DV13" s="81">
        <f t="shared" si="19"/>
        <v>0</v>
      </c>
      <c r="DW13" s="81">
        <f t="shared" si="19"/>
        <v>0</v>
      </c>
      <c r="DX13" s="81">
        <f t="shared" si="19"/>
        <v>0</v>
      </c>
      <c r="DY13" s="81">
        <f t="shared" si="19"/>
        <v>0</v>
      </c>
      <c r="DZ13" s="81">
        <f t="shared" ref="DZ13:GK13" si="20">SUM(DZ14:DZ17)</f>
        <v>0</v>
      </c>
      <c r="EA13" s="81">
        <f t="shared" si="20"/>
        <v>0</v>
      </c>
      <c r="EB13" s="81">
        <f t="shared" si="20"/>
        <v>0</v>
      </c>
      <c r="EC13" s="81">
        <f t="shared" si="20"/>
        <v>0</v>
      </c>
      <c r="ED13" s="81">
        <f t="shared" si="20"/>
        <v>0</v>
      </c>
      <c r="EE13" s="81">
        <f t="shared" si="20"/>
        <v>0</v>
      </c>
      <c r="EF13" s="81">
        <f t="shared" si="20"/>
        <v>0</v>
      </c>
      <c r="EG13" s="81">
        <f t="shared" si="20"/>
        <v>0</v>
      </c>
      <c r="EH13" s="81">
        <f t="shared" si="20"/>
        <v>0</v>
      </c>
      <c r="EI13" s="81">
        <f t="shared" si="20"/>
        <v>0</v>
      </c>
      <c r="EJ13" s="81">
        <f t="shared" si="20"/>
        <v>0</v>
      </c>
      <c r="EK13" s="81">
        <f t="shared" si="20"/>
        <v>0</v>
      </c>
      <c r="EL13" s="81">
        <f t="shared" si="20"/>
        <v>0</v>
      </c>
      <c r="EM13" s="81">
        <f t="shared" si="20"/>
        <v>0</v>
      </c>
      <c r="EN13" s="81">
        <f t="shared" si="20"/>
        <v>0</v>
      </c>
      <c r="EO13" s="81">
        <f t="shared" si="20"/>
        <v>0</v>
      </c>
      <c r="EP13" s="81">
        <f t="shared" si="20"/>
        <v>0</v>
      </c>
      <c r="EQ13" s="81">
        <f t="shared" si="20"/>
        <v>0</v>
      </c>
      <c r="ER13" s="81">
        <f t="shared" si="20"/>
        <v>0</v>
      </c>
      <c r="ES13" s="81">
        <f t="shared" si="20"/>
        <v>0</v>
      </c>
      <c r="ET13" s="81">
        <f t="shared" si="20"/>
        <v>0</v>
      </c>
      <c r="EU13" s="81">
        <f t="shared" si="20"/>
        <v>0</v>
      </c>
      <c r="EV13" s="81">
        <f t="shared" si="20"/>
        <v>0</v>
      </c>
      <c r="EW13" s="81">
        <f t="shared" si="20"/>
        <v>0</v>
      </c>
      <c r="EX13" s="81">
        <f t="shared" si="20"/>
        <v>0</v>
      </c>
      <c r="EY13" s="81">
        <f t="shared" si="20"/>
        <v>0</v>
      </c>
      <c r="EZ13" s="81">
        <f t="shared" si="20"/>
        <v>0</v>
      </c>
      <c r="FA13" s="81">
        <f t="shared" si="20"/>
        <v>0</v>
      </c>
      <c r="FB13" s="81">
        <f t="shared" si="20"/>
        <v>0</v>
      </c>
      <c r="FC13" s="81">
        <f t="shared" si="20"/>
        <v>0</v>
      </c>
      <c r="FD13" s="81">
        <f t="shared" si="20"/>
        <v>0</v>
      </c>
      <c r="FE13" s="81">
        <f t="shared" si="20"/>
        <v>0</v>
      </c>
      <c r="FF13" s="81">
        <f t="shared" si="20"/>
        <v>0</v>
      </c>
      <c r="FG13" s="81">
        <f t="shared" si="20"/>
        <v>0</v>
      </c>
      <c r="FH13" s="81">
        <f t="shared" si="20"/>
        <v>0</v>
      </c>
      <c r="FI13" s="81">
        <f t="shared" si="20"/>
        <v>0</v>
      </c>
      <c r="FJ13" s="81">
        <f t="shared" si="20"/>
        <v>0</v>
      </c>
      <c r="FK13" s="81">
        <f t="shared" si="20"/>
        <v>0</v>
      </c>
      <c r="FL13" s="81">
        <f t="shared" si="20"/>
        <v>0</v>
      </c>
      <c r="FM13" s="81">
        <f t="shared" si="20"/>
        <v>0</v>
      </c>
      <c r="FN13" s="81">
        <f t="shared" si="20"/>
        <v>0</v>
      </c>
      <c r="FO13" s="81">
        <f t="shared" si="20"/>
        <v>0</v>
      </c>
      <c r="FP13" s="81">
        <f t="shared" si="20"/>
        <v>0</v>
      </c>
      <c r="FQ13" s="81">
        <f t="shared" si="20"/>
        <v>0</v>
      </c>
      <c r="FR13" s="81">
        <f t="shared" si="20"/>
        <v>0</v>
      </c>
      <c r="FS13" s="81">
        <f t="shared" si="20"/>
        <v>0</v>
      </c>
      <c r="FT13" s="81">
        <f t="shared" si="20"/>
        <v>0</v>
      </c>
      <c r="FU13" s="81">
        <f t="shared" si="20"/>
        <v>0</v>
      </c>
      <c r="FV13" s="81">
        <f t="shared" si="20"/>
        <v>0</v>
      </c>
      <c r="FW13" s="81">
        <f t="shared" si="20"/>
        <v>0</v>
      </c>
      <c r="FX13" s="81">
        <f t="shared" si="20"/>
        <v>0</v>
      </c>
      <c r="FY13" s="81">
        <f t="shared" si="20"/>
        <v>0</v>
      </c>
      <c r="FZ13" s="81">
        <f t="shared" si="20"/>
        <v>0</v>
      </c>
      <c r="GA13" s="81">
        <f t="shared" si="20"/>
        <v>0</v>
      </c>
      <c r="GB13" s="81">
        <f t="shared" si="20"/>
        <v>0</v>
      </c>
      <c r="GC13" s="81">
        <f t="shared" si="20"/>
        <v>0</v>
      </c>
      <c r="GD13" s="81">
        <f t="shared" si="20"/>
        <v>0</v>
      </c>
      <c r="GE13" s="81">
        <f t="shared" si="20"/>
        <v>0</v>
      </c>
      <c r="GF13" s="81">
        <f t="shared" si="20"/>
        <v>0</v>
      </c>
      <c r="GG13" s="81">
        <f t="shared" si="20"/>
        <v>0</v>
      </c>
      <c r="GH13" s="81">
        <f t="shared" si="20"/>
        <v>0</v>
      </c>
      <c r="GI13" s="81">
        <f t="shared" si="20"/>
        <v>0</v>
      </c>
      <c r="GJ13" s="81">
        <f t="shared" si="20"/>
        <v>0</v>
      </c>
      <c r="GK13" s="81">
        <f t="shared" si="20"/>
        <v>0</v>
      </c>
      <c r="GL13" s="81">
        <f t="shared" ref="GL13:HI13" si="21">SUM(GL14:GL17)</f>
        <v>0</v>
      </c>
      <c r="GM13" s="81">
        <f t="shared" si="21"/>
        <v>0</v>
      </c>
      <c r="GN13" s="81">
        <f t="shared" si="21"/>
        <v>0</v>
      </c>
      <c r="GO13" s="81">
        <f t="shared" si="21"/>
        <v>0</v>
      </c>
      <c r="GP13" s="81">
        <f t="shared" si="21"/>
        <v>0</v>
      </c>
      <c r="GQ13" s="81">
        <f t="shared" si="21"/>
        <v>0</v>
      </c>
      <c r="GR13" s="81">
        <f t="shared" si="21"/>
        <v>0</v>
      </c>
      <c r="GS13" s="81">
        <f t="shared" si="21"/>
        <v>0</v>
      </c>
      <c r="GT13" s="81">
        <f t="shared" si="21"/>
        <v>0</v>
      </c>
      <c r="GU13" s="81">
        <f t="shared" si="21"/>
        <v>0</v>
      </c>
      <c r="GV13" s="81">
        <f t="shared" si="21"/>
        <v>0</v>
      </c>
      <c r="GW13" s="81">
        <f t="shared" si="21"/>
        <v>0</v>
      </c>
      <c r="GX13" s="81">
        <f t="shared" si="21"/>
        <v>0</v>
      </c>
      <c r="GY13" s="81">
        <f t="shared" si="21"/>
        <v>0</v>
      </c>
      <c r="GZ13" s="81">
        <f t="shared" si="21"/>
        <v>0</v>
      </c>
      <c r="HA13" s="81">
        <f t="shared" si="21"/>
        <v>0</v>
      </c>
      <c r="HB13" s="81">
        <f t="shared" si="21"/>
        <v>0</v>
      </c>
      <c r="HC13" s="81">
        <f t="shared" si="21"/>
        <v>0</v>
      </c>
      <c r="HD13" s="81">
        <f t="shared" si="21"/>
        <v>0</v>
      </c>
      <c r="HE13" s="81">
        <f t="shared" si="21"/>
        <v>0</v>
      </c>
      <c r="HF13" s="81">
        <f t="shared" si="21"/>
        <v>0</v>
      </c>
      <c r="HG13" s="81">
        <f t="shared" si="21"/>
        <v>0</v>
      </c>
      <c r="HH13" s="81">
        <f t="shared" si="21"/>
        <v>0</v>
      </c>
      <c r="HI13" s="81">
        <f t="shared" si="21"/>
        <v>0</v>
      </c>
    </row>
    <row r="14" spans="1:217" s="109" customFormat="1" x14ac:dyDescent="0.2">
      <c r="A14" s="107" t="s">
        <v>344</v>
      </c>
      <c r="B14" s="108">
        <v>0</v>
      </c>
      <c r="C14" s="108">
        <v>0</v>
      </c>
      <c r="D14" s="108">
        <v>0</v>
      </c>
      <c r="E14" s="108">
        <v>0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0</v>
      </c>
      <c r="R14" s="108">
        <v>0</v>
      </c>
      <c r="S14" s="108">
        <v>0</v>
      </c>
      <c r="T14" s="108">
        <v>0</v>
      </c>
      <c r="U14" s="108">
        <v>0</v>
      </c>
      <c r="V14" s="108">
        <v>0</v>
      </c>
      <c r="W14" s="108">
        <v>0</v>
      </c>
      <c r="X14" s="108">
        <v>0</v>
      </c>
      <c r="Y14" s="108">
        <v>0</v>
      </c>
      <c r="Z14" s="108">
        <v>0</v>
      </c>
      <c r="AA14" s="108">
        <v>0</v>
      </c>
      <c r="AB14" s="108">
        <v>0</v>
      </c>
      <c r="AC14" s="108">
        <v>0</v>
      </c>
      <c r="AD14" s="108">
        <v>0</v>
      </c>
      <c r="AE14" s="108">
        <v>0</v>
      </c>
      <c r="AF14" s="108">
        <v>0</v>
      </c>
      <c r="AG14" s="108">
        <v>0</v>
      </c>
      <c r="AH14" s="108">
        <v>0</v>
      </c>
      <c r="AI14" s="108">
        <v>0</v>
      </c>
      <c r="AJ14" s="108">
        <v>0</v>
      </c>
      <c r="AK14" s="108">
        <v>0</v>
      </c>
      <c r="AL14" s="108">
        <v>0</v>
      </c>
      <c r="AM14" s="108">
        <v>0</v>
      </c>
      <c r="AN14" s="108">
        <v>0</v>
      </c>
      <c r="AO14" s="108">
        <v>0</v>
      </c>
      <c r="AP14" s="108">
        <v>0</v>
      </c>
      <c r="AQ14" s="108">
        <v>0</v>
      </c>
      <c r="AR14" s="108">
        <v>0</v>
      </c>
      <c r="AS14" s="108">
        <v>0</v>
      </c>
      <c r="AT14" s="108">
        <v>0</v>
      </c>
      <c r="AU14" s="108">
        <v>0</v>
      </c>
      <c r="AV14" s="108">
        <v>0</v>
      </c>
      <c r="AW14" s="108">
        <v>0</v>
      </c>
      <c r="AX14" s="108">
        <v>0</v>
      </c>
      <c r="AY14" s="108">
        <v>0</v>
      </c>
      <c r="AZ14" s="108">
        <v>0</v>
      </c>
      <c r="BA14" s="108">
        <v>0</v>
      </c>
      <c r="BB14" s="108">
        <v>0</v>
      </c>
      <c r="BC14" s="108">
        <v>0</v>
      </c>
      <c r="BD14" s="108">
        <v>0</v>
      </c>
      <c r="BE14" s="108">
        <v>0</v>
      </c>
      <c r="BF14" s="108">
        <v>0</v>
      </c>
      <c r="BG14" s="108">
        <v>0</v>
      </c>
      <c r="BH14" s="108">
        <v>0</v>
      </c>
      <c r="BI14" s="108">
        <v>0</v>
      </c>
      <c r="BJ14" s="108">
        <v>0</v>
      </c>
      <c r="BK14" s="108">
        <v>0</v>
      </c>
      <c r="BL14" s="108">
        <v>0</v>
      </c>
      <c r="BM14" s="108">
        <v>0</v>
      </c>
      <c r="BN14" s="108">
        <v>0</v>
      </c>
      <c r="BO14" s="108">
        <v>0</v>
      </c>
      <c r="BP14" s="108">
        <v>0</v>
      </c>
      <c r="BQ14" s="108">
        <v>0</v>
      </c>
      <c r="BR14" s="108">
        <v>0</v>
      </c>
      <c r="BS14" s="108">
        <v>0</v>
      </c>
      <c r="BT14" s="108">
        <v>0</v>
      </c>
      <c r="BU14" s="108">
        <v>0</v>
      </c>
      <c r="BV14" s="108">
        <v>0</v>
      </c>
      <c r="BW14" s="108">
        <v>0</v>
      </c>
      <c r="BX14" s="108">
        <v>0</v>
      </c>
      <c r="BY14" s="108">
        <v>0</v>
      </c>
      <c r="BZ14" s="108">
        <v>0</v>
      </c>
      <c r="CA14" s="108">
        <v>0</v>
      </c>
      <c r="CB14" s="108">
        <v>0</v>
      </c>
      <c r="CC14" s="108">
        <v>0</v>
      </c>
      <c r="CD14" s="108">
        <v>0</v>
      </c>
      <c r="CE14" s="108">
        <v>0</v>
      </c>
      <c r="CF14" s="108">
        <v>0</v>
      </c>
      <c r="CG14" s="108">
        <v>0</v>
      </c>
      <c r="CH14" s="108">
        <v>0</v>
      </c>
      <c r="CI14" s="108">
        <v>0</v>
      </c>
      <c r="CJ14" s="108">
        <v>0</v>
      </c>
      <c r="CK14" s="108">
        <v>0</v>
      </c>
      <c r="CL14" s="108">
        <v>0</v>
      </c>
      <c r="CM14" s="108">
        <v>0</v>
      </c>
      <c r="CN14" s="108">
        <v>0</v>
      </c>
      <c r="CO14" s="108">
        <v>0</v>
      </c>
      <c r="CP14" s="108">
        <v>0</v>
      </c>
      <c r="CQ14" s="108">
        <v>0</v>
      </c>
      <c r="CR14" s="108">
        <v>0</v>
      </c>
      <c r="CS14" s="108">
        <v>0</v>
      </c>
      <c r="CT14" s="108">
        <v>0</v>
      </c>
      <c r="CU14" s="108">
        <v>0</v>
      </c>
      <c r="CV14" s="108">
        <v>0</v>
      </c>
      <c r="CW14" s="108">
        <v>0</v>
      </c>
      <c r="CX14" s="108">
        <v>0</v>
      </c>
      <c r="CY14" s="108">
        <v>0</v>
      </c>
      <c r="CZ14" s="108">
        <v>0</v>
      </c>
      <c r="DA14" s="108">
        <v>0</v>
      </c>
      <c r="DB14" s="108">
        <v>0</v>
      </c>
      <c r="DC14" s="108">
        <v>0</v>
      </c>
      <c r="DD14" s="108">
        <v>0</v>
      </c>
      <c r="DE14" s="108">
        <v>0</v>
      </c>
      <c r="DF14" s="108">
        <v>0</v>
      </c>
      <c r="DG14" s="108">
        <v>0</v>
      </c>
      <c r="DH14" s="108">
        <v>0</v>
      </c>
      <c r="DI14" s="108">
        <v>0</v>
      </c>
      <c r="DJ14" s="108">
        <v>0</v>
      </c>
      <c r="DK14" s="108">
        <v>0</v>
      </c>
      <c r="DL14" s="108">
        <v>0</v>
      </c>
      <c r="DM14" s="108">
        <v>0</v>
      </c>
      <c r="DN14" s="108">
        <v>0</v>
      </c>
      <c r="DO14" s="108">
        <v>0</v>
      </c>
      <c r="DP14" s="108">
        <v>0</v>
      </c>
      <c r="DQ14" s="108">
        <v>0</v>
      </c>
      <c r="DR14" s="108">
        <v>0</v>
      </c>
      <c r="DS14" s="108">
        <v>0</v>
      </c>
      <c r="DT14" s="108">
        <v>0</v>
      </c>
      <c r="DU14" s="108">
        <v>0</v>
      </c>
      <c r="DV14" s="108">
        <v>0</v>
      </c>
      <c r="DW14" s="108">
        <v>0</v>
      </c>
      <c r="DX14" s="108">
        <v>0</v>
      </c>
      <c r="DY14" s="108">
        <v>0</v>
      </c>
      <c r="DZ14" s="108">
        <v>0</v>
      </c>
      <c r="EA14" s="108">
        <v>0</v>
      </c>
      <c r="EB14" s="108">
        <v>0</v>
      </c>
      <c r="EC14" s="108">
        <v>0</v>
      </c>
      <c r="ED14" s="108">
        <v>0</v>
      </c>
      <c r="EE14" s="108">
        <v>0</v>
      </c>
      <c r="EF14" s="108">
        <v>0</v>
      </c>
      <c r="EG14" s="108">
        <v>0</v>
      </c>
      <c r="EH14" s="108">
        <v>0</v>
      </c>
      <c r="EI14" s="108">
        <v>0</v>
      </c>
      <c r="EJ14" s="108">
        <v>0</v>
      </c>
      <c r="EK14" s="108">
        <v>0</v>
      </c>
      <c r="EL14" s="108">
        <v>0</v>
      </c>
      <c r="EM14" s="108">
        <v>0</v>
      </c>
      <c r="EN14" s="108">
        <v>0</v>
      </c>
      <c r="EO14" s="108">
        <v>0</v>
      </c>
      <c r="EP14" s="108">
        <v>0</v>
      </c>
      <c r="EQ14" s="108">
        <v>0</v>
      </c>
      <c r="ER14" s="108">
        <v>0</v>
      </c>
      <c r="ES14" s="108">
        <v>0</v>
      </c>
      <c r="ET14" s="108">
        <v>0</v>
      </c>
      <c r="EU14" s="108">
        <v>0</v>
      </c>
      <c r="EV14" s="108">
        <v>0</v>
      </c>
      <c r="EW14" s="108">
        <v>0</v>
      </c>
      <c r="EX14" s="108">
        <v>0</v>
      </c>
      <c r="EY14" s="108">
        <v>0</v>
      </c>
      <c r="EZ14" s="108">
        <v>0</v>
      </c>
      <c r="FA14" s="108">
        <v>0</v>
      </c>
      <c r="FB14" s="108">
        <v>0</v>
      </c>
      <c r="FC14" s="108">
        <v>0</v>
      </c>
      <c r="FD14" s="108">
        <v>0</v>
      </c>
      <c r="FE14" s="108">
        <v>0</v>
      </c>
      <c r="FF14" s="108">
        <v>0</v>
      </c>
      <c r="FG14" s="108">
        <v>0</v>
      </c>
      <c r="FH14" s="108">
        <v>0</v>
      </c>
      <c r="FI14" s="108">
        <v>0</v>
      </c>
      <c r="FJ14" s="108">
        <v>0</v>
      </c>
      <c r="FK14" s="108">
        <v>0</v>
      </c>
      <c r="FL14" s="108">
        <v>0</v>
      </c>
      <c r="FM14" s="108">
        <v>0</v>
      </c>
      <c r="FN14" s="108">
        <v>0</v>
      </c>
      <c r="FO14" s="108">
        <v>0</v>
      </c>
      <c r="FP14" s="108">
        <v>0</v>
      </c>
      <c r="FQ14" s="108">
        <v>0</v>
      </c>
      <c r="FR14" s="108">
        <v>0</v>
      </c>
      <c r="FS14" s="108">
        <v>0</v>
      </c>
      <c r="FT14" s="108">
        <v>0</v>
      </c>
      <c r="FU14" s="108">
        <v>0</v>
      </c>
      <c r="FV14" s="108">
        <v>0</v>
      </c>
      <c r="FW14" s="108">
        <v>0</v>
      </c>
      <c r="FX14" s="108">
        <v>0</v>
      </c>
      <c r="FY14" s="108">
        <v>0</v>
      </c>
      <c r="FZ14" s="108">
        <v>0</v>
      </c>
      <c r="GA14" s="108">
        <v>0</v>
      </c>
      <c r="GB14" s="108">
        <v>0</v>
      </c>
      <c r="GC14" s="108">
        <v>0</v>
      </c>
      <c r="GD14" s="108">
        <v>0</v>
      </c>
      <c r="GE14" s="108">
        <v>0</v>
      </c>
      <c r="GF14" s="108">
        <v>0</v>
      </c>
      <c r="GG14" s="108">
        <v>0</v>
      </c>
      <c r="GH14" s="108">
        <v>0</v>
      </c>
      <c r="GI14" s="108">
        <v>0</v>
      </c>
      <c r="GJ14" s="108">
        <v>0</v>
      </c>
      <c r="GK14" s="108">
        <v>0</v>
      </c>
      <c r="GL14" s="108">
        <v>0</v>
      </c>
      <c r="GM14" s="108">
        <v>0</v>
      </c>
      <c r="GN14" s="108">
        <v>0</v>
      </c>
      <c r="GO14" s="108">
        <v>0</v>
      </c>
      <c r="GP14" s="108">
        <v>0</v>
      </c>
      <c r="GQ14" s="108">
        <v>0</v>
      </c>
      <c r="GR14" s="108">
        <v>0</v>
      </c>
      <c r="GS14" s="108">
        <v>0</v>
      </c>
      <c r="GT14" s="108">
        <v>0</v>
      </c>
      <c r="GU14" s="108">
        <v>0</v>
      </c>
      <c r="GV14" s="108">
        <v>0</v>
      </c>
      <c r="GW14" s="108">
        <v>0</v>
      </c>
      <c r="GX14" s="108">
        <v>0</v>
      </c>
      <c r="GY14" s="108">
        <v>0</v>
      </c>
      <c r="GZ14" s="108">
        <v>0</v>
      </c>
      <c r="HA14" s="108">
        <v>0</v>
      </c>
      <c r="HB14" s="108">
        <v>0</v>
      </c>
      <c r="HC14" s="108">
        <v>0</v>
      </c>
      <c r="HD14" s="108">
        <v>0</v>
      </c>
      <c r="HE14" s="108">
        <v>0</v>
      </c>
      <c r="HF14" s="108">
        <v>0</v>
      </c>
      <c r="HG14" s="108">
        <v>0</v>
      </c>
      <c r="HH14" s="108">
        <v>0</v>
      </c>
      <c r="HI14" s="108">
        <v>0</v>
      </c>
    </row>
    <row r="15" spans="1:217" s="109" customFormat="1" x14ac:dyDescent="0.2">
      <c r="A15" s="107" t="s">
        <v>345</v>
      </c>
      <c r="B15" s="108">
        <v>0</v>
      </c>
      <c r="C15" s="108">
        <v>0</v>
      </c>
      <c r="D15" s="108">
        <v>0</v>
      </c>
      <c r="E15" s="108">
        <v>0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  <c r="L15" s="108">
        <v>0</v>
      </c>
      <c r="M15" s="108">
        <v>0</v>
      </c>
      <c r="N15" s="108">
        <v>0</v>
      </c>
      <c r="O15" s="108">
        <v>0</v>
      </c>
      <c r="P15" s="108">
        <v>0</v>
      </c>
      <c r="Q15" s="108">
        <v>0</v>
      </c>
      <c r="R15" s="108">
        <v>0</v>
      </c>
      <c r="S15" s="108">
        <v>0</v>
      </c>
      <c r="T15" s="108">
        <v>0</v>
      </c>
      <c r="U15" s="108">
        <v>0</v>
      </c>
      <c r="V15" s="108">
        <v>0</v>
      </c>
      <c r="W15" s="108">
        <v>0</v>
      </c>
      <c r="X15" s="108">
        <v>0</v>
      </c>
      <c r="Y15" s="108">
        <v>0</v>
      </c>
      <c r="Z15" s="108">
        <v>0</v>
      </c>
      <c r="AA15" s="108">
        <v>0</v>
      </c>
      <c r="AB15" s="108">
        <v>0</v>
      </c>
      <c r="AC15" s="108">
        <v>0</v>
      </c>
      <c r="AD15" s="108">
        <v>0</v>
      </c>
      <c r="AE15" s="108">
        <v>0</v>
      </c>
      <c r="AF15" s="108">
        <v>0</v>
      </c>
      <c r="AG15" s="108">
        <v>0</v>
      </c>
      <c r="AH15" s="108">
        <v>0</v>
      </c>
      <c r="AI15" s="108">
        <v>0</v>
      </c>
      <c r="AJ15" s="108">
        <v>0</v>
      </c>
      <c r="AK15" s="108">
        <v>0</v>
      </c>
      <c r="AL15" s="108">
        <v>0</v>
      </c>
      <c r="AM15" s="108">
        <v>0</v>
      </c>
      <c r="AN15" s="108">
        <v>0</v>
      </c>
      <c r="AO15" s="108">
        <v>0</v>
      </c>
      <c r="AP15" s="108">
        <v>0</v>
      </c>
      <c r="AQ15" s="108">
        <v>0</v>
      </c>
      <c r="AR15" s="108">
        <v>0</v>
      </c>
      <c r="AS15" s="108">
        <v>0</v>
      </c>
      <c r="AT15" s="108">
        <v>0</v>
      </c>
      <c r="AU15" s="108">
        <v>0</v>
      </c>
      <c r="AV15" s="108">
        <v>0</v>
      </c>
      <c r="AW15" s="108">
        <v>0</v>
      </c>
      <c r="AX15" s="108">
        <v>0</v>
      </c>
      <c r="AY15" s="108">
        <v>0</v>
      </c>
      <c r="AZ15" s="108">
        <v>0</v>
      </c>
      <c r="BA15" s="108">
        <v>0</v>
      </c>
      <c r="BB15" s="108">
        <v>0</v>
      </c>
      <c r="BC15" s="108">
        <v>0</v>
      </c>
      <c r="BD15" s="108">
        <v>0</v>
      </c>
      <c r="BE15" s="108">
        <v>0</v>
      </c>
      <c r="BF15" s="108">
        <v>0</v>
      </c>
      <c r="BG15" s="108">
        <v>0</v>
      </c>
      <c r="BH15" s="108">
        <v>0</v>
      </c>
      <c r="BI15" s="108">
        <v>0</v>
      </c>
      <c r="BJ15" s="108">
        <v>0</v>
      </c>
      <c r="BK15" s="108">
        <v>0</v>
      </c>
      <c r="BL15" s="108">
        <v>0</v>
      </c>
      <c r="BM15" s="108">
        <v>0</v>
      </c>
      <c r="BN15" s="108">
        <v>0</v>
      </c>
      <c r="BO15" s="108">
        <v>0</v>
      </c>
      <c r="BP15" s="108">
        <v>0</v>
      </c>
      <c r="BQ15" s="108">
        <v>0</v>
      </c>
      <c r="BR15" s="108">
        <v>0</v>
      </c>
      <c r="BS15" s="108">
        <v>0</v>
      </c>
      <c r="BT15" s="108">
        <v>0</v>
      </c>
      <c r="BU15" s="108">
        <v>0</v>
      </c>
      <c r="BV15" s="108">
        <v>0</v>
      </c>
      <c r="BW15" s="108">
        <v>0</v>
      </c>
      <c r="BX15" s="108">
        <v>0</v>
      </c>
      <c r="BY15" s="108">
        <v>0</v>
      </c>
      <c r="BZ15" s="108">
        <v>0</v>
      </c>
      <c r="CA15" s="108">
        <v>0</v>
      </c>
      <c r="CB15" s="108">
        <v>0</v>
      </c>
      <c r="CC15" s="108">
        <v>0</v>
      </c>
      <c r="CD15" s="108">
        <v>0</v>
      </c>
      <c r="CE15" s="108">
        <v>0</v>
      </c>
      <c r="CF15" s="108">
        <v>0</v>
      </c>
      <c r="CG15" s="108">
        <v>0</v>
      </c>
      <c r="CH15" s="108">
        <v>0</v>
      </c>
      <c r="CI15" s="108">
        <v>0</v>
      </c>
      <c r="CJ15" s="108">
        <v>0</v>
      </c>
      <c r="CK15" s="108">
        <v>0</v>
      </c>
      <c r="CL15" s="108">
        <v>0</v>
      </c>
      <c r="CM15" s="108">
        <v>0</v>
      </c>
      <c r="CN15" s="108">
        <v>0</v>
      </c>
      <c r="CO15" s="108">
        <v>0</v>
      </c>
      <c r="CP15" s="108">
        <v>0</v>
      </c>
      <c r="CQ15" s="108">
        <v>0</v>
      </c>
      <c r="CR15" s="108">
        <v>0</v>
      </c>
      <c r="CS15" s="108">
        <v>0</v>
      </c>
      <c r="CT15" s="108">
        <v>0</v>
      </c>
      <c r="CU15" s="108">
        <v>0</v>
      </c>
      <c r="CV15" s="108">
        <v>0</v>
      </c>
      <c r="CW15" s="108">
        <v>0</v>
      </c>
      <c r="CX15" s="108">
        <v>0</v>
      </c>
      <c r="CY15" s="108">
        <v>0</v>
      </c>
      <c r="CZ15" s="108">
        <v>0</v>
      </c>
      <c r="DA15" s="108">
        <v>0</v>
      </c>
      <c r="DB15" s="108">
        <v>0</v>
      </c>
      <c r="DC15" s="108">
        <v>0</v>
      </c>
      <c r="DD15" s="108">
        <v>0</v>
      </c>
      <c r="DE15" s="108">
        <v>0</v>
      </c>
      <c r="DF15" s="108">
        <v>0</v>
      </c>
      <c r="DG15" s="108">
        <v>0</v>
      </c>
      <c r="DH15" s="108">
        <v>0</v>
      </c>
      <c r="DI15" s="108">
        <v>0</v>
      </c>
      <c r="DJ15" s="108">
        <v>0</v>
      </c>
      <c r="DK15" s="108">
        <v>0</v>
      </c>
      <c r="DL15" s="108">
        <v>0</v>
      </c>
      <c r="DM15" s="108">
        <v>0</v>
      </c>
      <c r="DN15" s="108">
        <v>0</v>
      </c>
      <c r="DO15" s="108">
        <v>0</v>
      </c>
      <c r="DP15" s="108">
        <v>0</v>
      </c>
      <c r="DQ15" s="108">
        <v>0</v>
      </c>
      <c r="DR15" s="108">
        <v>0</v>
      </c>
      <c r="DS15" s="108">
        <v>0</v>
      </c>
      <c r="DT15" s="108">
        <v>0</v>
      </c>
      <c r="DU15" s="108">
        <v>0</v>
      </c>
      <c r="DV15" s="108">
        <v>0</v>
      </c>
      <c r="DW15" s="108">
        <v>0</v>
      </c>
      <c r="DX15" s="108">
        <v>0</v>
      </c>
      <c r="DY15" s="108">
        <v>0</v>
      </c>
      <c r="DZ15" s="108">
        <v>0</v>
      </c>
      <c r="EA15" s="108">
        <v>0</v>
      </c>
      <c r="EB15" s="108">
        <v>0</v>
      </c>
      <c r="EC15" s="108">
        <v>0</v>
      </c>
      <c r="ED15" s="108">
        <v>0</v>
      </c>
      <c r="EE15" s="108">
        <v>0</v>
      </c>
      <c r="EF15" s="108">
        <v>0</v>
      </c>
      <c r="EG15" s="108">
        <v>0</v>
      </c>
      <c r="EH15" s="108">
        <v>0</v>
      </c>
      <c r="EI15" s="108">
        <v>0</v>
      </c>
      <c r="EJ15" s="108">
        <v>0</v>
      </c>
      <c r="EK15" s="108">
        <v>0</v>
      </c>
      <c r="EL15" s="108">
        <v>0</v>
      </c>
      <c r="EM15" s="108">
        <v>0</v>
      </c>
      <c r="EN15" s="108">
        <v>0</v>
      </c>
      <c r="EO15" s="108">
        <v>0</v>
      </c>
      <c r="EP15" s="108">
        <v>0</v>
      </c>
      <c r="EQ15" s="108">
        <v>0</v>
      </c>
      <c r="ER15" s="108">
        <v>0</v>
      </c>
      <c r="ES15" s="108">
        <v>0</v>
      </c>
      <c r="ET15" s="108">
        <v>0</v>
      </c>
      <c r="EU15" s="108">
        <v>0</v>
      </c>
      <c r="EV15" s="108">
        <v>0</v>
      </c>
      <c r="EW15" s="108">
        <v>0</v>
      </c>
      <c r="EX15" s="108">
        <v>0</v>
      </c>
      <c r="EY15" s="108">
        <v>0</v>
      </c>
      <c r="EZ15" s="108">
        <v>0</v>
      </c>
      <c r="FA15" s="108">
        <v>0</v>
      </c>
      <c r="FB15" s="108">
        <v>0</v>
      </c>
      <c r="FC15" s="108">
        <v>0</v>
      </c>
      <c r="FD15" s="108">
        <v>0</v>
      </c>
      <c r="FE15" s="108">
        <v>0</v>
      </c>
      <c r="FF15" s="108">
        <v>0</v>
      </c>
      <c r="FG15" s="108">
        <v>0</v>
      </c>
      <c r="FH15" s="108">
        <v>0</v>
      </c>
      <c r="FI15" s="108">
        <v>0</v>
      </c>
      <c r="FJ15" s="108">
        <v>0</v>
      </c>
      <c r="FK15" s="108">
        <v>0</v>
      </c>
      <c r="FL15" s="108">
        <v>0</v>
      </c>
      <c r="FM15" s="108">
        <v>0</v>
      </c>
      <c r="FN15" s="108">
        <v>0</v>
      </c>
      <c r="FO15" s="108">
        <v>0</v>
      </c>
      <c r="FP15" s="108">
        <v>0</v>
      </c>
      <c r="FQ15" s="108">
        <v>0</v>
      </c>
      <c r="FR15" s="108">
        <v>0</v>
      </c>
      <c r="FS15" s="108">
        <v>0</v>
      </c>
      <c r="FT15" s="108">
        <v>0</v>
      </c>
      <c r="FU15" s="108">
        <v>0</v>
      </c>
      <c r="FV15" s="108">
        <v>0</v>
      </c>
      <c r="FW15" s="108">
        <v>0</v>
      </c>
      <c r="FX15" s="108">
        <v>0</v>
      </c>
      <c r="FY15" s="108">
        <v>0</v>
      </c>
      <c r="FZ15" s="108">
        <v>0</v>
      </c>
      <c r="GA15" s="108">
        <v>0</v>
      </c>
      <c r="GB15" s="108">
        <v>0</v>
      </c>
      <c r="GC15" s="108">
        <v>0</v>
      </c>
      <c r="GD15" s="108">
        <v>0</v>
      </c>
      <c r="GE15" s="108">
        <v>0</v>
      </c>
      <c r="GF15" s="108">
        <v>0</v>
      </c>
      <c r="GG15" s="108">
        <v>0</v>
      </c>
      <c r="GH15" s="108">
        <v>0</v>
      </c>
      <c r="GI15" s="108">
        <v>0</v>
      </c>
      <c r="GJ15" s="108">
        <v>0</v>
      </c>
      <c r="GK15" s="108">
        <v>0</v>
      </c>
      <c r="GL15" s="108">
        <v>0</v>
      </c>
      <c r="GM15" s="108">
        <v>0</v>
      </c>
      <c r="GN15" s="108">
        <v>0</v>
      </c>
      <c r="GO15" s="108">
        <v>0</v>
      </c>
      <c r="GP15" s="108">
        <v>0</v>
      </c>
      <c r="GQ15" s="108">
        <v>0</v>
      </c>
      <c r="GR15" s="108">
        <v>0</v>
      </c>
      <c r="GS15" s="108">
        <v>0</v>
      </c>
      <c r="GT15" s="108">
        <v>0</v>
      </c>
      <c r="GU15" s="108">
        <v>0</v>
      </c>
      <c r="GV15" s="108">
        <v>0</v>
      </c>
      <c r="GW15" s="108">
        <v>0</v>
      </c>
      <c r="GX15" s="108">
        <v>0</v>
      </c>
      <c r="GY15" s="108">
        <v>0</v>
      </c>
      <c r="GZ15" s="108">
        <v>0</v>
      </c>
      <c r="HA15" s="108">
        <v>0</v>
      </c>
      <c r="HB15" s="108">
        <v>0</v>
      </c>
      <c r="HC15" s="108">
        <v>0</v>
      </c>
      <c r="HD15" s="108">
        <v>0</v>
      </c>
      <c r="HE15" s="108">
        <v>0</v>
      </c>
      <c r="HF15" s="108">
        <v>0</v>
      </c>
      <c r="HG15" s="108">
        <v>0</v>
      </c>
      <c r="HH15" s="108">
        <v>0</v>
      </c>
      <c r="HI15" s="108">
        <v>0</v>
      </c>
    </row>
    <row r="16" spans="1:217" s="109" customFormat="1" x14ac:dyDescent="0.2">
      <c r="A16" s="107" t="s">
        <v>346</v>
      </c>
      <c r="B16" s="108">
        <v>0</v>
      </c>
      <c r="C16" s="108">
        <v>0</v>
      </c>
      <c r="D16" s="108">
        <v>0</v>
      </c>
      <c r="E16" s="108">
        <v>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  <c r="L16" s="108">
        <v>0</v>
      </c>
      <c r="M16" s="108">
        <v>0</v>
      </c>
      <c r="N16" s="108">
        <v>0</v>
      </c>
      <c r="O16" s="108">
        <v>0</v>
      </c>
      <c r="P16" s="108">
        <v>0</v>
      </c>
      <c r="Q16" s="108">
        <v>0</v>
      </c>
      <c r="R16" s="108">
        <v>0</v>
      </c>
      <c r="S16" s="108">
        <v>0</v>
      </c>
      <c r="T16" s="108">
        <v>0</v>
      </c>
      <c r="U16" s="108">
        <v>0</v>
      </c>
      <c r="V16" s="108">
        <v>0</v>
      </c>
      <c r="W16" s="108">
        <v>0</v>
      </c>
      <c r="X16" s="108">
        <v>0</v>
      </c>
      <c r="Y16" s="108">
        <v>0</v>
      </c>
      <c r="Z16" s="108">
        <v>0</v>
      </c>
      <c r="AA16" s="108">
        <v>0</v>
      </c>
      <c r="AB16" s="108">
        <v>0</v>
      </c>
      <c r="AC16" s="108">
        <v>0</v>
      </c>
      <c r="AD16" s="108">
        <v>0</v>
      </c>
      <c r="AE16" s="108">
        <v>0</v>
      </c>
      <c r="AF16" s="108">
        <v>0</v>
      </c>
      <c r="AG16" s="108">
        <v>0</v>
      </c>
      <c r="AH16" s="108">
        <v>0</v>
      </c>
      <c r="AI16" s="108">
        <v>0</v>
      </c>
      <c r="AJ16" s="108">
        <v>0</v>
      </c>
      <c r="AK16" s="108">
        <v>0</v>
      </c>
      <c r="AL16" s="108">
        <v>0</v>
      </c>
      <c r="AM16" s="108">
        <v>0</v>
      </c>
      <c r="AN16" s="108">
        <v>0</v>
      </c>
      <c r="AO16" s="108">
        <v>0</v>
      </c>
      <c r="AP16" s="108">
        <v>0</v>
      </c>
      <c r="AQ16" s="108">
        <v>0</v>
      </c>
      <c r="AR16" s="108">
        <v>0</v>
      </c>
      <c r="AS16" s="108">
        <v>0</v>
      </c>
      <c r="AT16" s="108">
        <v>0</v>
      </c>
      <c r="AU16" s="108">
        <v>0</v>
      </c>
      <c r="AV16" s="108">
        <v>0</v>
      </c>
      <c r="AW16" s="108">
        <v>0</v>
      </c>
      <c r="AX16" s="108">
        <v>0</v>
      </c>
      <c r="AY16" s="108">
        <v>0</v>
      </c>
      <c r="AZ16" s="108">
        <v>0</v>
      </c>
      <c r="BA16" s="108">
        <v>0</v>
      </c>
      <c r="BB16" s="108">
        <v>0</v>
      </c>
      <c r="BC16" s="108">
        <v>0</v>
      </c>
      <c r="BD16" s="108">
        <v>0</v>
      </c>
      <c r="BE16" s="108">
        <v>0</v>
      </c>
      <c r="BF16" s="108">
        <v>0</v>
      </c>
      <c r="BG16" s="108">
        <v>0</v>
      </c>
      <c r="BH16" s="108">
        <v>0</v>
      </c>
      <c r="BI16" s="108">
        <v>0</v>
      </c>
      <c r="BJ16" s="108">
        <v>0</v>
      </c>
      <c r="BK16" s="108">
        <v>0</v>
      </c>
      <c r="BL16" s="108">
        <v>0</v>
      </c>
      <c r="BM16" s="108">
        <v>0</v>
      </c>
      <c r="BN16" s="108">
        <v>0</v>
      </c>
      <c r="BO16" s="108">
        <v>0</v>
      </c>
      <c r="BP16" s="108">
        <v>0</v>
      </c>
      <c r="BQ16" s="108">
        <v>0</v>
      </c>
      <c r="BR16" s="108">
        <v>0</v>
      </c>
      <c r="BS16" s="108">
        <v>0</v>
      </c>
      <c r="BT16" s="108">
        <v>0</v>
      </c>
      <c r="BU16" s="108">
        <v>0</v>
      </c>
      <c r="BV16" s="108">
        <v>0</v>
      </c>
      <c r="BW16" s="108">
        <v>0</v>
      </c>
      <c r="BX16" s="108">
        <v>0</v>
      </c>
      <c r="BY16" s="108">
        <v>0</v>
      </c>
      <c r="BZ16" s="108">
        <v>0</v>
      </c>
      <c r="CA16" s="108">
        <v>0</v>
      </c>
      <c r="CB16" s="108">
        <v>0</v>
      </c>
      <c r="CC16" s="108">
        <v>0</v>
      </c>
      <c r="CD16" s="108">
        <v>0</v>
      </c>
      <c r="CE16" s="108">
        <v>0</v>
      </c>
      <c r="CF16" s="108">
        <v>0</v>
      </c>
      <c r="CG16" s="108">
        <v>0</v>
      </c>
      <c r="CH16" s="108">
        <v>0</v>
      </c>
      <c r="CI16" s="108">
        <v>0</v>
      </c>
      <c r="CJ16" s="108">
        <v>0</v>
      </c>
      <c r="CK16" s="108">
        <v>0</v>
      </c>
      <c r="CL16" s="108">
        <v>0</v>
      </c>
      <c r="CM16" s="108">
        <v>0</v>
      </c>
      <c r="CN16" s="108">
        <v>0</v>
      </c>
      <c r="CO16" s="108">
        <v>0</v>
      </c>
      <c r="CP16" s="108">
        <v>0</v>
      </c>
      <c r="CQ16" s="108">
        <v>0</v>
      </c>
      <c r="CR16" s="108">
        <v>0</v>
      </c>
      <c r="CS16" s="108">
        <v>0</v>
      </c>
      <c r="CT16" s="108">
        <v>0</v>
      </c>
      <c r="CU16" s="108">
        <v>0</v>
      </c>
      <c r="CV16" s="108">
        <v>0</v>
      </c>
      <c r="CW16" s="108">
        <v>0</v>
      </c>
      <c r="CX16" s="108">
        <v>0</v>
      </c>
      <c r="CY16" s="108">
        <v>0</v>
      </c>
      <c r="CZ16" s="108">
        <v>0</v>
      </c>
      <c r="DA16" s="108">
        <v>0</v>
      </c>
      <c r="DB16" s="108">
        <v>0</v>
      </c>
      <c r="DC16" s="108">
        <v>0</v>
      </c>
      <c r="DD16" s="108">
        <v>0</v>
      </c>
      <c r="DE16" s="108">
        <v>0</v>
      </c>
      <c r="DF16" s="108">
        <v>0</v>
      </c>
      <c r="DG16" s="108">
        <v>0</v>
      </c>
      <c r="DH16" s="108">
        <v>0</v>
      </c>
      <c r="DI16" s="108">
        <v>0</v>
      </c>
      <c r="DJ16" s="108">
        <v>0</v>
      </c>
      <c r="DK16" s="108">
        <v>0</v>
      </c>
      <c r="DL16" s="108">
        <v>0</v>
      </c>
      <c r="DM16" s="108">
        <v>0</v>
      </c>
      <c r="DN16" s="108">
        <v>0</v>
      </c>
      <c r="DO16" s="108">
        <v>0</v>
      </c>
      <c r="DP16" s="108">
        <v>0</v>
      </c>
      <c r="DQ16" s="108">
        <v>0</v>
      </c>
      <c r="DR16" s="108">
        <v>0</v>
      </c>
      <c r="DS16" s="108">
        <v>0</v>
      </c>
      <c r="DT16" s="108">
        <v>0</v>
      </c>
      <c r="DU16" s="108">
        <v>0</v>
      </c>
      <c r="DV16" s="108">
        <v>0</v>
      </c>
      <c r="DW16" s="108">
        <v>0</v>
      </c>
      <c r="DX16" s="108">
        <v>0</v>
      </c>
      <c r="DY16" s="108">
        <v>0</v>
      </c>
      <c r="DZ16" s="108">
        <v>0</v>
      </c>
      <c r="EA16" s="108">
        <v>0</v>
      </c>
      <c r="EB16" s="108">
        <v>0</v>
      </c>
      <c r="EC16" s="108">
        <v>0</v>
      </c>
      <c r="ED16" s="108">
        <v>0</v>
      </c>
      <c r="EE16" s="108">
        <v>0</v>
      </c>
      <c r="EF16" s="108">
        <v>0</v>
      </c>
      <c r="EG16" s="108">
        <v>0</v>
      </c>
      <c r="EH16" s="108">
        <v>0</v>
      </c>
      <c r="EI16" s="108">
        <v>0</v>
      </c>
      <c r="EJ16" s="108">
        <v>0</v>
      </c>
      <c r="EK16" s="108">
        <v>0</v>
      </c>
      <c r="EL16" s="108">
        <v>0</v>
      </c>
      <c r="EM16" s="108">
        <v>0</v>
      </c>
      <c r="EN16" s="108">
        <v>0</v>
      </c>
      <c r="EO16" s="108">
        <v>0</v>
      </c>
      <c r="EP16" s="108">
        <v>0</v>
      </c>
      <c r="EQ16" s="108">
        <v>0</v>
      </c>
      <c r="ER16" s="108">
        <v>0</v>
      </c>
      <c r="ES16" s="108">
        <v>0</v>
      </c>
      <c r="ET16" s="108">
        <v>0</v>
      </c>
      <c r="EU16" s="108">
        <v>0</v>
      </c>
      <c r="EV16" s="108">
        <v>0</v>
      </c>
      <c r="EW16" s="108">
        <v>0</v>
      </c>
      <c r="EX16" s="108">
        <v>0</v>
      </c>
      <c r="EY16" s="108">
        <v>0</v>
      </c>
      <c r="EZ16" s="108">
        <v>0</v>
      </c>
      <c r="FA16" s="108">
        <v>0</v>
      </c>
      <c r="FB16" s="108">
        <v>0</v>
      </c>
      <c r="FC16" s="108">
        <v>0</v>
      </c>
      <c r="FD16" s="108">
        <v>0</v>
      </c>
      <c r="FE16" s="108">
        <v>0</v>
      </c>
      <c r="FF16" s="108">
        <v>0</v>
      </c>
      <c r="FG16" s="108">
        <v>0</v>
      </c>
      <c r="FH16" s="108">
        <v>0</v>
      </c>
      <c r="FI16" s="108">
        <v>0</v>
      </c>
      <c r="FJ16" s="108">
        <v>0</v>
      </c>
      <c r="FK16" s="108">
        <v>0</v>
      </c>
      <c r="FL16" s="108">
        <v>0</v>
      </c>
      <c r="FM16" s="108">
        <v>0</v>
      </c>
      <c r="FN16" s="108">
        <v>0</v>
      </c>
      <c r="FO16" s="108">
        <v>0</v>
      </c>
      <c r="FP16" s="108">
        <v>0</v>
      </c>
      <c r="FQ16" s="108">
        <v>0</v>
      </c>
      <c r="FR16" s="108">
        <v>0</v>
      </c>
      <c r="FS16" s="108">
        <v>0</v>
      </c>
      <c r="FT16" s="108">
        <v>0</v>
      </c>
      <c r="FU16" s="108">
        <v>0</v>
      </c>
      <c r="FV16" s="108">
        <v>0</v>
      </c>
      <c r="FW16" s="108">
        <v>0</v>
      </c>
      <c r="FX16" s="108">
        <v>0</v>
      </c>
      <c r="FY16" s="108">
        <v>0</v>
      </c>
      <c r="FZ16" s="108">
        <v>0</v>
      </c>
      <c r="GA16" s="108">
        <v>0</v>
      </c>
      <c r="GB16" s="108">
        <v>0</v>
      </c>
      <c r="GC16" s="108">
        <v>0</v>
      </c>
      <c r="GD16" s="108">
        <v>0</v>
      </c>
      <c r="GE16" s="108">
        <v>0</v>
      </c>
      <c r="GF16" s="108">
        <v>0</v>
      </c>
      <c r="GG16" s="108">
        <v>0</v>
      </c>
      <c r="GH16" s="108">
        <v>0</v>
      </c>
      <c r="GI16" s="108">
        <v>0</v>
      </c>
      <c r="GJ16" s="108">
        <v>0</v>
      </c>
      <c r="GK16" s="108">
        <v>0</v>
      </c>
      <c r="GL16" s="108">
        <v>0</v>
      </c>
      <c r="GM16" s="108">
        <v>0</v>
      </c>
      <c r="GN16" s="108">
        <v>0</v>
      </c>
      <c r="GO16" s="108">
        <v>0</v>
      </c>
      <c r="GP16" s="108">
        <v>0</v>
      </c>
      <c r="GQ16" s="108">
        <v>0</v>
      </c>
      <c r="GR16" s="108">
        <v>0</v>
      </c>
      <c r="GS16" s="108">
        <v>0</v>
      </c>
      <c r="GT16" s="108">
        <v>0</v>
      </c>
      <c r="GU16" s="108">
        <v>0</v>
      </c>
      <c r="GV16" s="108">
        <v>0</v>
      </c>
      <c r="GW16" s="108">
        <v>0</v>
      </c>
      <c r="GX16" s="108">
        <v>0</v>
      </c>
      <c r="GY16" s="108">
        <v>0</v>
      </c>
      <c r="GZ16" s="108">
        <v>0</v>
      </c>
      <c r="HA16" s="108">
        <v>0</v>
      </c>
      <c r="HB16" s="108">
        <v>0</v>
      </c>
      <c r="HC16" s="108">
        <v>0</v>
      </c>
      <c r="HD16" s="108">
        <v>0</v>
      </c>
      <c r="HE16" s="108">
        <v>0</v>
      </c>
      <c r="HF16" s="108">
        <v>0</v>
      </c>
      <c r="HG16" s="108">
        <v>0</v>
      </c>
      <c r="HH16" s="108">
        <v>0</v>
      </c>
      <c r="HI16" s="108">
        <v>0</v>
      </c>
    </row>
    <row r="17" spans="1:217" s="109" customFormat="1" x14ac:dyDescent="0.2">
      <c r="A17" s="107" t="s">
        <v>347</v>
      </c>
      <c r="B17" s="108">
        <v>0</v>
      </c>
      <c r="C17" s="108">
        <v>0</v>
      </c>
      <c r="D17" s="108">
        <v>0</v>
      </c>
      <c r="E17" s="108">
        <v>0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108">
        <v>0</v>
      </c>
      <c r="M17" s="108">
        <v>0</v>
      </c>
      <c r="N17" s="108">
        <v>0</v>
      </c>
      <c r="O17" s="108">
        <v>0</v>
      </c>
      <c r="P17" s="108">
        <v>0</v>
      </c>
      <c r="Q17" s="108">
        <v>0</v>
      </c>
      <c r="R17" s="108">
        <v>0</v>
      </c>
      <c r="S17" s="108">
        <v>0</v>
      </c>
      <c r="T17" s="108">
        <v>0</v>
      </c>
      <c r="U17" s="108">
        <v>0</v>
      </c>
      <c r="V17" s="108">
        <v>0</v>
      </c>
      <c r="W17" s="108">
        <v>0</v>
      </c>
      <c r="X17" s="108">
        <v>0</v>
      </c>
      <c r="Y17" s="108">
        <v>0</v>
      </c>
      <c r="Z17" s="108">
        <v>0</v>
      </c>
      <c r="AA17" s="108">
        <v>0</v>
      </c>
      <c r="AB17" s="108">
        <v>0</v>
      </c>
      <c r="AC17" s="108">
        <v>0</v>
      </c>
      <c r="AD17" s="108">
        <v>0</v>
      </c>
      <c r="AE17" s="108">
        <v>0</v>
      </c>
      <c r="AF17" s="108">
        <v>0</v>
      </c>
      <c r="AG17" s="108">
        <v>0</v>
      </c>
      <c r="AH17" s="108">
        <v>0</v>
      </c>
      <c r="AI17" s="108">
        <v>0</v>
      </c>
      <c r="AJ17" s="108">
        <v>0</v>
      </c>
      <c r="AK17" s="108">
        <v>0</v>
      </c>
      <c r="AL17" s="108">
        <v>0</v>
      </c>
      <c r="AM17" s="108">
        <v>0</v>
      </c>
      <c r="AN17" s="108">
        <v>0</v>
      </c>
      <c r="AO17" s="108">
        <v>0</v>
      </c>
      <c r="AP17" s="108">
        <v>0</v>
      </c>
      <c r="AQ17" s="108">
        <v>0</v>
      </c>
      <c r="AR17" s="108">
        <v>0</v>
      </c>
      <c r="AS17" s="108">
        <v>0</v>
      </c>
      <c r="AT17" s="108">
        <v>0</v>
      </c>
      <c r="AU17" s="108">
        <v>0</v>
      </c>
      <c r="AV17" s="108">
        <v>0</v>
      </c>
      <c r="AW17" s="108">
        <v>0</v>
      </c>
      <c r="AX17" s="108">
        <v>0</v>
      </c>
      <c r="AY17" s="108">
        <v>0</v>
      </c>
      <c r="AZ17" s="108">
        <v>0</v>
      </c>
      <c r="BA17" s="108">
        <v>0</v>
      </c>
      <c r="BB17" s="108">
        <v>0</v>
      </c>
      <c r="BC17" s="108">
        <v>0</v>
      </c>
      <c r="BD17" s="108">
        <v>0</v>
      </c>
      <c r="BE17" s="108">
        <v>0</v>
      </c>
      <c r="BF17" s="108">
        <v>0</v>
      </c>
      <c r="BG17" s="108">
        <v>0</v>
      </c>
      <c r="BH17" s="108">
        <v>0</v>
      </c>
      <c r="BI17" s="108">
        <v>0</v>
      </c>
      <c r="BJ17" s="108">
        <v>0</v>
      </c>
      <c r="BK17" s="108">
        <v>0</v>
      </c>
      <c r="BL17" s="108">
        <v>0</v>
      </c>
      <c r="BM17" s="108">
        <v>0</v>
      </c>
      <c r="BN17" s="108">
        <v>0</v>
      </c>
      <c r="BO17" s="108">
        <v>0</v>
      </c>
      <c r="BP17" s="108">
        <v>0</v>
      </c>
      <c r="BQ17" s="108">
        <v>0</v>
      </c>
      <c r="BR17" s="108">
        <v>0</v>
      </c>
      <c r="BS17" s="108">
        <v>0</v>
      </c>
      <c r="BT17" s="108">
        <v>0</v>
      </c>
      <c r="BU17" s="108">
        <v>0</v>
      </c>
      <c r="BV17" s="108">
        <v>0</v>
      </c>
      <c r="BW17" s="108">
        <v>0</v>
      </c>
      <c r="BX17" s="108">
        <v>0</v>
      </c>
      <c r="BY17" s="108">
        <v>0</v>
      </c>
      <c r="BZ17" s="108">
        <v>0</v>
      </c>
      <c r="CA17" s="108">
        <v>0</v>
      </c>
      <c r="CB17" s="108">
        <v>0</v>
      </c>
      <c r="CC17" s="108">
        <v>0</v>
      </c>
      <c r="CD17" s="108">
        <v>0</v>
      </c>
      <c r="CE17" s="108">
        <v>0</v>
      </c>
      <c r="CF17" s="108">
        <v>0</v>
      </c>
      <c r="CG17" s="108">
        <v>0</v>
      </c>
      <c r="CH17" s="108">
        <v>0</v>
      </c>
      <c r="CI17" s="108">
        <v>0</v>
      </c>
      <c r="CJ17" s="108">
        <v>0</v>
      </c>
      <c r="CK17" s="108">
        <v>0</v>
      </c>
      <c r="CL17" s="108">
        <v>0</v>
      </c>
      <c r="CM17" s="108">
        <v>0</v>
      </c>
      <c r="CN17" s="108">
        <v>0</v>
      </c>
      <c r="CO17" s="108">
        <v>0</v>
      </c>
      <c r="CP17" s="108">
        <v>0</v>
      </c>
      <c r="CQ17" s="108">
        <v>0</v>
      </c>
      <c r="CR17" s="108">
        <v>0</v>
      </c>
      <c r="CS17" s="108">
        <v>0</v>
      </c>
      <c r="CT17" s="108">
        <v>0</v>
      </c>
      <c r="CU17" s="108">
        <v>0</v>
      </c>
      <c r="CV17" s="108">
        <v>0</v>
      </c>
      <c r="CW17" s="108">
        <v>0</v>
      </c>
      <c r="CX17" s="108">
        <v>0</v>
      </c>
      <c r="CY17" s="108">
        <v>0</v>
      </c>
      <c r="CZ17" s="108">
        <v>0</v>
      </c>
      <c r="DA17" s="108">
        <v>0</v>
      </c>
      <c r="DB17" s="108">
        <v>0</v>
      </c>
      <c r="DC17" s="108">
        <v>0</v>
      </c>
      <c r="DD17" s="108">
        <v>0</v>
      </c>
      <c r="DE17" s="108">
        <v>0</v>
      </c>
      <c r="DF17" s="108">
        <v>0</v>
      </c>
      <c r="DG17" s="108">
        <v>0</v>
      </c>
      <c r="DH17" s="108">
        <v>0</v>
      </c>
      <c r="DI17" s="108">
        <v>0</v>
      </c>
      <c r="DJ17" s="108">
        <v>0</v>
      </c>
      <c r="DK17" s="108">
        <v>0</v>
      </c>
      <c r="DL17" s="108">
        <v>0</v>
      </c>
      <c r="DM17" s="108">
        <v>0</v>
      </c>
      <c r="DN17" s="108">
        <v>0</v>
      </c>
      <c r="DO17" s="108">
        <v>0</v>
      </c>
      <c r="DP17" s="108">
        <v>0</v>
      </c>
      <c r="DQ17" s="108">
        <v>0</v>
      </c>
      <c r="DR17" s="108">
        <v>0</v>
      </c>
      <c r="DS17" s="108">
        <v>0</v>
      </c>
      <c r="DT17" s="108">
        <v>0</v>
      </c>
      <c r="DU17" s="108">
        <v>0</v>
      </c>
      <c r="DV17" s="108">
        <v>0</v>
      </c>
      <c r="DW17" s="108">
        <v>0</v>
      </c>
      <c r="DX17" s="108">
        <v>0</v>
      </c>
      <c r="DY17" s="108">
        <v>0</v>
      </c>
      <c r="DZ17" s="108">
        <v>0</v>
      </c>
      <c r="EA17" s="108">
        <v>0</v>
      </c>
      <c r="EB17" s="108">
        <v>0</v>
      </c>
      <c r="EC17" s="108">
        <v>0</v>
      </c>
      <c r="ED17" s="108">
        <v>0</v>
      </c>
      <c r="EE17" s="108">
        <v>0</v>
      </c>
      <c r="EF17" s="108">
        <v>0</v>
      </c>
      <c r="EG17" s="108">
        <v>0</v>
      </c>
      <c r="EH17" s="108">
        <v>0</v>
      </c>
      <c r="EI17" s="108">
        <v>0</v>
      </c>
      <c r="EJ17" s="108">
        <v>0</v>
      </c>
      <c r="EK17" s="108">
        <v>0</v>
      </c>
      <c r="EL17" s="108">
        <v>0</v>
      </c>
      <c r="EM17" s="108">
        <v>0</v>
      </c>
      <c r="EN17" s="108">
        <v>0</v>
      </c>
      <c r="EO17" s="108">
        <v>0</v>
      </c>
      <c r="EP17" s="108">
        <v>0</v>
      </c>
      <c r="EQ17" s="108">
        <v>0</v>
      </c>
      <c r="ER17" s="108">
        <v>0</v>
      </c>
      <c r="ES17" s="108">
        <v>0</v>
      </c>
      <c r="ET17" s="108">
        <v>0</v>
      </c>
      <c r="EU17" s="108">
        <v>0</v>
      </c>
      <c r="EV17" s="108">
        <v>0</v>
      </c>
      <c r="EW17" s="108">
        <v>0</v>
      </c>
      <c r="EX17" s="108">
        <v>0</v>
      </c>
      <c r="EY17" s="108">
        <v>0</v>
      </c>
      <c r="EZ17" s="108">
        <v>0</v>
      </c>
      <c r="FA17" s="108">
        <v>0</v>
      </c>
      <c r="FB17" s="108">
        <v>0</v>
      </c>
      <c r="FC17" s="108">
        <v>0</v>
      </c>
      <c r="FD17" s="108">
        <v>0</v>
      </c>
      <c r="FE17" s="108">
        <v>0</v>
      </c>
      <c r="FF17" s="108">
        <v>0</v>
      </c>
      <c r="FG17" s="108">
        <v>0</v>
      </c>
      <c r="FH17" s="108">
        <v>0</v>
      </c>
      <c r="FI17" s="108">
        <v>0</v>
      </c>
      <c r="FJ17" s="108">
        <v>0</v>
      </c>
      <c r="FK17" s="108">
        <v>0</v>
      </c>
      <c r="FL17" s="108">
        <v>0</v>
      </c>
      <c r="FM17" s="108">
        <v>0</v>
      </c>
      <c r="FN17" s="108">
        <v>0</v>
      </c>
      <c r="FO17" s="108">
        <v>0</v>
      </c>
      <c r="FP17" s="108">
        <v>0</v>
      </c>
      <c r="FQ17" s="108">
        <v>0</v>
      </c>
      <c r="FR17" s="108">
        <v>0</v>
      </c>
      <c r="FS17" s="108">
        <v>0</v>
      </c>
      <c r="FT17" s="108">
        <v>0</v>
      </c>
      <c r="FU17" s="108">
        <v>0</v>
      </c>
      <c r="FV17" s="108">
        <v>0</v>
      </c>
      <c r="FW17" s="108">
        <v>0</v>
      </c>
      <c r="FX17" s="108">
        <v>0</v>
      </c>
      <c r="FY17" s="108">
        <v>0</v>
      </c>
      <c r="FZ17" s="108">
        <v>0</v>
      </c>
      <c r="GA17" s="108">
        <v>0</v>
      </c>
      <c r="GB17" s="108">
        <v>0</v>
      </c>
      <c r="GC17" s="108">
        <v>0</v>
      </c>
      <c r="GD17" s="108">
        <v>0</v>
      </c>
      <c r="GE17" s="108">
        <v>0</v>
      </c>
      <c r="GF17" s="108">
        <v>0</v>
      </c>
      <c r="GG17" s="108">
        <v>0</v>
      </c>
      <c r="GH17" s="108">
        <v>0</v>
      </c>
      <c r="GI17" s="108">
        <v>0</v>
      </c>
      <c r="GJ17" s="108">
        <v>0</v>
      </c>
      <c r="GK17" s="108">
        <v>0</v>
      </c>
      <c r="GL17" s="108">
        <v>0</v>
      </c>
      <c r="GM17" s="108">
        <v>0</v>
      </c>
      <c r="GN17" s="108">
        <v>0</v>
      </c>
      <c r="GO17" s="108">
        <v>0</v>
      </c>
      <c r="GP17" s="108">
        <v>0</v>
      </c>
      <c r="GQ17" s="108">
        <v>0</v>
      </c>
      <c r="GR17" s="108">
        <v>0</v>
      </c>
      <c r="GS17" s="108">
        <v>0</v>
      </c>
      <c r="GT17" s="108">
        <v>0</v>
      </c>
      <c r="GU17" s="108">
        <v>0</v>
      </c>
      <c r="GV17" s="108">
        <v>0</v>
      </c>
      <c r="GW17" s="108">
        <v>0</v>
      </c>
      <c r="GX17" s="108">
        <v>0</v>
      </c>
      <c r="GY17" s="108">
        <v>0</v>
      </c>
      <c r="GZ17" s="108">
        <v>0</v>
      </c>
      <c r="HA17" s="108">
        <v>0</v>
      </c>
      <c r="HB17" s="108">
        <v>0</v>
      </c>
      <c r="HC17" s="108">
        <v>0</v>
      </c>
      <c r="HD17" s="108">
        <v>0</v>
      </c>
      <c r="HE17" s="108">
        <v>0</v>
      </c>
      <c r="HF17" s="108">
        <v>0</v>
      </c>
      <c r="HG17" s="108">
        <v>0</v>
      </c>
      <c r="HH17" s="108">
        <v>0</v>
      </c>
      <c r="HI17" s="108">
        <v>0</v>
      </c>
    </row>
    <row r="18" spans="1:217" s="82" customFormat="1" x14ac:dyDescent="0.2">
      <c r="A18" s="32" t="s">
        <v>222</v>
      </c>
      <c r="B18" s="81" t="e">
        <f t="shared" ref="B18:BM18" si="22">B19</f>
        <v>#REF!</v>
      </c>
      <c r="C18" s="81" t="e">
        <f t="shared" si="22"/>
        <v>#REF!</v>
      </c>
      <c r="D18" s="81" t="e">
        <f t="shared" si="22"/>
        <v>#REF!</v>
      </c>
      <c r="E18" s="81" t="e">
        <f t="shared" si="22"/>
        <v>#REF!</v>
      </c>
      <c r="F18" s="81" t="e">
        <f t="shared" si="22"/>
        <v>#REF!</v>
      </c>
      <c r="G18" s="81" t="e">
        <f t="shared" si="22"/>
        <v>#REF!</v>
      </c>
      <c r="H18" s="81" t="e">
        <f t="shared" si="22"/>
        <v>#REF!</v>
      </c>
      <c r="I18" s="81" t="e">
        <f t="shared" si="22"/>
        <v>#REF!</v>
      </c>
      <c r="J18" s="81" t="e">
        <f t="shared" si="22"/>
        <v>#REF!</v>
      </c>
      <c r="K18" s="81" t="e">
        <f t="shared" si="22"/>
        <v>#REF!</v>
      </c>
      <c r="L18" s="81" t="e">
        <f t="shared" si="22"/>
        <v>#REF!</v>
      </c>
      <c r="M18" s="81" t="e">
        <f t="shared" si="22"/>
        <v>#REF!</v>
      </c>
      <c r="N18" s="81" t="e">
        <f t="shared" si="22"/>
        <v>#REF!</v>
      </c>
      <c r="O18" s="81" t="e">
        <f t="shared" si="22"/>
        <v>#REF!</v>
      </c>
      <c r="P18" s="81" t="e">
        <f t="shared" si="22"/>
        <v>#REF!</v>
      </c>
      <c r="Q18" s="81" t="e">
        <f t="shared" si="22"/>
        <v>#REF!</v>
      </c>
      <c r="R18" s="81" t="e">
        <f t="shared" si="22"/>
        <v>#REF!</v>
      </c>
      <c r="S18" s="81" t="e">
        <f t="shared" si="22"/>
        <v>#REF!</v>
      </c>
      <c r="T18" s="81" t="e">
        <f t="shared" si="22"/>
        <v>#REF!</v>
      </c>
      <c r="U18" s="81" t="e">
        <f t="shared" si="22"/>
        <v>#REF!</v>
      </c>
      <c r="V18" s="81" t="e">
        <f t="shared" si="22"/>
        <v>#REF!</v>
      </c>
      <c r="W18" s="81" t="e">
        <f t="shared" si="22"/>
        <v>#REF!</v>
      </c>
      <c r="X18" s="81" t="e">
        <f t="shared" si="22"/>
        <v>#REF!</v>
      </c>
      <c r="Y18" s="81" t="e">
        <f t="shared" si="22"/>
        <v>#REF!</v>
      </c>
      <c r="Z18" s="81" t="e">
        <f t="shared" si="22"/>
        <v>#REF!</v>
      </c>
      <c r="AA18" s="81" t="e">
        <f t="shared" si="22"/>
        <v>#REF!</v>
      </c>
      <c r="AB18" s="81" t="e">
        <f t="shared" si="22"/>
        <v>#REF!</v>
      </c>
      <c r="AC18" s="81" t="e">
        <f t="shared" si="22"/>
        <v>#REF!</v>
      </c>
      <c r="AD18" s="81" t="e">
        <f t="shared" si="22"/>
        <v>#REF!</v>
      </c>
      <c r="AE18" s="81" t="e">
        <f t="shared" si="22"/>
        <v>#REF!</v>
      </c>
      <c r="AF18" s="81" t="e">
        <f t="shared" si="22"/>
        <v>#REF!</v>
      </c>
      <c r="AG18" s="81" t="e">
        <f t="shared" si="22"/>
        <v>#REF!</v>
      </c>
      <c r="AH18" s="81" t="e">
        <f t="shared" si="22"/>
        <v>#REF!</v>
      </c>
      <c r="AI18" s="81" t="e">
        <f t="shared" si="22"/>
        <v>#REF!</v>
      </c>
      <c r="AJ18" s="81" t="e">
        <f t="shared" si="22"/>
        <v>#REF!</v>
      </c>
      <c r="AK18" s="81" t="e">
        <f t="shared" si="22"/>
        <v>#REF!</v>
      </c>
      <c r="AL18" s="81" t="e">
        <f t="shared" si="22"/>
        <v>#REF!</v>
      </c>
      <c r="AM18" s="81" t="e">
        <f t="shared" si="22"/>
        <v>#REF!</v>
      </c>
      <c r="AN18" s="81" t="e">
        <f t="shared" si="22"/>
        <v>#REF!</v>
      </c>
      <c r="AO18" s="81" t="e">
        <f t="shared" si="22"/>
        <v>#REF!</v>
      </c>
      <c r="AP18" s="81" t="e">
        <f t="shared" si="22"/>
        <v>#REF!</v>
      </c>
      <c r="AQ18" s="81" t="e">
        <f t="shared" si="22"/>
        <v>#REF!</v>
      </c>
      <c r="AR18" s="81" t="e">
        <f t="shared" si="22"/>
        <v>#REF!</v>
      </c>
      <c r="AS18" s="81" t="e">
        <f t="shared" si="22"/>
        <v>#REF!</v>
      </c>
      <c r="AT18" s="81" t="e">
        <f t="shared" si="22"/>
        <v>#REF!</v>
      </c>
      <c r="AU18" s="81" t="e">
        <f t="shared" si="22"/>
        <v>#REF!</v>
      </c>
      <c r="AV18" s="81" t="e">
        <f t="shared" si="22"/>
        <v>#REF!</v>
      </c>
      <c r="AW18" s="81" t="e">
        <f t="shared" si="22"/>
        <v>#REF!</v>
      </c>
      <c r="AX18" s="81" t="e">
        <f t="shared" si="22"/>
        <v>#REF!</v>
      </c>
      <c r="AY18" s="81" t="e">
        <f t="shared" si="22"/>
        <v>#REF!</v>
      </c>
      <c r="AZ18" s="81" t="e">
        <f t="shared" si="22"/>
        <v>#REF!</v>
      </c>
      <c r="BA18" s="81" t="e">
        <f t="shared" si="22"/>
        <v>#REF!</v>
      </c>
      <c r="BB18" s="81" t="e">
        <f t="shared" si="22"/>
        <v>#REF!</v>
      </c>
      <c r="BC18" s="81" t="e">
        <f t="shared" si="22"/>
        <v>#REF!</v>
      </c>
      <c r="BD18" s="81" t="e">
        <f t="shared" si="22"/>
        <v>#REF!</v>
      </c>
      <c r="BE18" s="81" t="e">
        <f t="shared" si="22"/>
        <v>#REF!</v>
      </c>
      <c r="BF18" s="81" t="e">
        <f t="shared" si="22"/>
        <v>#REF!</v>
      </c>
      <c r="BG18" s="81" t="e">
        <f t="shared" si="22"/>
        <v>#REF!</v>
      </c>
      <c r="BH18" s="81" t="e">
        <f t="shared" si="22"/>
        <v>#REF!</v>
      </c>
      <c r="BI18" s="81" t="e">
        <f t="shared" si="22"/>
        <v>#REF!</v>
      </c>
      <c r="BJ18" s="81" t="e">
        <f t="shared" si="22"/>
        <v>#REF!</v>
      </c>
      <c r="BK18" s="81" t="e">
        <f t="shared" si="22"/>
        <v>#REF!</v>
      </c>
      <c r="BL18" s="81" t="e">
        <f t="shared" si="22"/>
        <v>#REF!</v>
      </c>
      <c r="BM18" s="81" t="e">
        <f t="shared" si="22"/>
        <v>#REF!</v>
      </c>
      <c r="BN18" s="81" t="e">
        <f t="shared" ref="BN18:DY18" si="23">BN19</f>
        <v>#REF!</v>
      </c>
      <c r="BO18" s="81" t="e">
        <f t="shared" si="23"/>
        <v>#REF!</v>
      </c>
      <c r="BP18" s="81" t="e">
        <f t="shared" si="23"/>
        <v>#REF!</v>
      </c>
      <c r="BQ18" s="81" t="e">
        <f t="shared" si="23"/>
        <v>#REF!</v>
      </c>
      <c r="BR18" s="81" t="e">
        <f t="shared" si="23"/>
        <v>#REF!</v>
      </c>
      <c r="BS18" s="81" t="e">
        <f t="shared" si="23"/>
        <v>#REF!</v>
      </c>
      <c r="BT18" s="81" t="e">
        <f t="shared" si="23"/>
        <v>#REF!</v>
      </c>
      <c r="BU18" s="81" t="e">
        <f t="shared" si="23"/>
        <v>#REF!</v>
      </c>
      <c r="BV18" s="81" t="e">
        <f t="shared" si="23"/>
        <v>#REF!</v>
      </c>
      <c r="BW18" s="81" t="e">
        <f t="shared" si="23"/>
        <v>#REF!</v>
      </c>
      <c r="BX18" s="81" t="e">
        <f t="shared" si="23"/>
        <v>#REF!</v>
      </c>
      <c r="BY18" s="81" t="e">
        <f t="shared" si="23"/>
        <v>#REF!</v>
      </c>
      <c r="BZ18" s="81" t="e">
        <f t="shared" si="23"/>
        <v>#REF!</v>
      </c>
      <c r="CA18" s="81" t="e">
        <f t="shared" si="23"/>
        <v>#REF!</v>
      </c>
      <c r="CB18" s="81" t="e">
        <f t="shared" si="23"/>
        <v>#REF!</v>
      </c>
      <c r="CC18" s="81" t="e">
        <f t="shared" si="23"/>
        <v>#REF!</v>
      </c>
      <c r="CD18" s="81" t="e">
        <f t="shared" si="23"/>
        <v>#REF!</v>
      </c>
      <c r="CE18" s="81" t="e">
        <f t="shared" si="23"/>
        <v>#REF!</v>
      </c>
      <c r="CF18" s="81" t="e">
        <f t="shared" si="23"/>
        <v>#REF!</v>
      </c>
      <c r="CG18" s="81" t="e">
        <f t="shared" si="23"/>
        <v>#REF!</v>
      </c>
      <c r="CH18" s="81" t="e">
        <f t="shared" si="23"/>
        <v>#REF!</v>
      </c>
      <c r="CI18" s="81" t="e">
        <f t="shared" si="23"/>
        <v>#REF!</v>
      </c>
      <c r="CJ18" s="81" t="e">
        <f t="shared" si="23"/>
        <v>#REF!</v>
      </c>
      <c r="CK18" s="81" t="e">
        <f t="shared" si="23"/>
        <v>#REF!</v>
      </c>
      <c r="CL18" s="81" t="e">
        <f t="shared" si="23"/>
        <v>#REF!</v>
      </c>
      <c r="CM18" s="81" t="e">
        <f t="shared" si="23"/>
        <v>#REF!</v>
      </c>
      <c r="CN18" s="81" t="e">
        <f t="shared" si="23"/>
        <v>#REF!</v>
      </c>
      <c r="CO18" s="81" t="e">
        <f t="shared" si="23"/>
        <v>#REF!</v>
      </c>
      <c r="CP18" s="81" t="e">
        <f t="shared" si="23"/>
        <v>#REF!</v>
      </c>
      <c r="CQ18" s="81" t="e">
        <f t="shared" si="23"/>
        <v>#REF!</v>
      </c>
      <c r="CR18" s="81" t="e">
        <f t="shared" si="23"/>
        <v>#REF!</v>
      </c>
      <c r="CS18" s="81" t="e">
        <f t="shared" si="23"/>
        <v>#REF!</v>
      </c>
      <c r="CT18" s="81" t="e">
        <f t="shared" si="23"/>
        <v>#REF!</v>
      </c>
      <c r="CU18" s="81" t="e">
        <f t="shared" si="23"/>
        <v>#REF!</v>
      </c>
      <c r="CV18" s="81" t="e">
        <f t="shared" si="23"/>
        <v>#REF!</v>
      </c>
      <c r="CW18" s="81" t="e">
        <f t="shared" si="23"/>
        <v>#REF!</v>
      </c>
      <c r="CX18" s="81" t="e">
        <f t="shared" si="23"/>
        <v>#REF!</v>
      </c>
      <c r="CY18" s="81" t="e">
        <f t="shared" si="23"/>
        <v>#REF!</v>
      </c>
      <c r="CZ18" s="81" t="e">
        <f t="shared" si="23"/>
        <v>#REF!</v>
      </c>
      <c r="DA18" s="81" t="e">
        <f t="shared" si="23"/>
        <v>#REF!</v>
      </c>
      <c r="DB18" s="81" t="e">
        <f t="shared" si="23"/>
        <v>#REF!</v>
      </c>
      <c r="DC18" s="81" t="e">
        <f t="shared" si="23"/>
        <v>#REF!</v>
      </c>
      <c r="DD18" s="81" t="e">
        <f t="shared" si="23"/>
        <v>#REF!</v>
      </c>
      <c r="DE18" s="81" t="e">
        <f t="shared" si="23"/>
        <v>#REF!</v>
      </c>
      <c r="DF18" s="81" t="e">
        <f t="shared" si="23"/>
        <v>#REF!</v>
      </c>
      <c r="DG18" s="81" t="e">
        <f t="shared" si="23"/>
        <v>#REF!</v>
      </c>
      <c r="DH18" s="81" t="e">
        <f t="shared" si="23"/>
        <v>#REF!</v>
      </c>
      <c r="DI18" s="81" t="e">
        <f t="shared" si="23"/>
        <v>#REF!</v>
      </c>
      <c r="DJ18" s="81" t="e">
        <f t="shared" si="23"/>
        <v>#REF!</v>
      </c>
      <c r="DK18" s="81" t="e">
        <f t="shared" si="23"/>
        <v>#REF!</v>
      </c>
      <c r="DL18" s="81" t="e">
        <f t="shared" si="23"/>
        <v>#REF!</v>
      </c>
      <c r="DM18" s="81" t="e">
        <f t="shared" si="23"/>
        <v>#REF!</v>
      </c>
      <c r="DN18" s="81" t="e">
        <f t="shared" si="23"/>
        <v>#REF!</v>
      </c>
      <c r="DO18" s="81" t="e">
        <f t="shared" si="23"/>
        <v>#REF!</v>
      </c>
      <c r="DP18" s="81" t="e">
        <f t="shared" si="23"/>
        <v>#REF!</v>
      </c>
      <c r="DQ18" s="81" t="e">
        <f t="shared" si="23"/>
        <v>#REF!</v>
      </c>
      <c r="DR18" s="81" t="e">
        <f t="shared" si="23"/>
        <v>#REF!</v>
      </c>
      <c r="DS18" s="81" t="e">
        <f t="shared" si="23"/>
        <v>#REF!</v>
      </c>
      <c r="DT18" s="81" t="e">
        <f t="shared" si="23"/>
        <v>#REF!</v>
      </c>
      <c r="DU18" s="81" t="e">
        <f t="shared" si="23"/>
        <v>#REF!</v>
      </c>
      <c r="DV18" s="81" t="e">
        <f t="shared" si="23"/>
        <v>#REF!</v>
      </c>
      <c r="DW18" s="81" t="e">
        <f t="shared" si="23"/>
        <v>#REF!</v>
      </c>
      <c r="DX18" s="81" t="e">
        <f t="shared" si="23"/>
        <v>#REF!</v>
      </c>
      <c r="DY18" s="81" t="e">
        <f t="shared" si="23"/>
        <v>#REF!</v>
      </c>
      <c r="DZ18" s="81" t="e">
        <f t="shared" ref="DZ18:GK18" si="24">DZ19</f>
        <v>#REF!</v>
      </c>
      <c r="EA18" s="81" t="e">
        <f t="shared" si="24"/>
        <v>#REF!</v>
      </c>
      <c r="EB18" s="81" t="e">
        <f t="shared" si="24"/>
        <v>#REF!</v>
      </c>
      <c r="EC18" s="81" t="e">
        <f t="shared" si="24"/>
        <v>#REF!</v>
      </c>
      <c r="ED18" s="81" t="e">
        <f t="shared" si="24"/>
        <v>#REF!</v>
      </c>
      <c r="EE18" s="81" t="e">
        <f t="shared" si="24"/>
        <v>#REF!</v>
      </c>
      <c r="EF18" s="81" t="e">
        <f t="shared" si="24"/>
        <v>#REF!</v>
      </c>
      <c r="EG18" s="81" t="e">
        <f t="shared" si="24"/>
        <v>#REF!</v>
      </c>
      <c r="EH18" s="81" t="e">
        <f t="shared" si="24"/>
        <v>#REF!</v>
      </c>
      <c r="EI18" s="81" t="e">
        <f t="shared" si="24"/>
        <v>#REF!</v>
      </c>
      <c r="EJ18" s="81" t="e">
        <f t="shared" si="24"/>
        <v>#REF!</v>
      </c>
      <c r="EK18" s="81" t="e">
        <f t="shared" si="24"/>
        <v>#REF!</v>
      </c>
      <c r="EL18" s="81" t="e">
        <f t="shared" si="24"/>
        <v>#REF!</v>
      </c>
      <c r="EM18" s="81" t="e">
        <f t="shared" si="24"/>
        <v>#REF!</v>
      </c>
      <c r="EN18" s="81" t="e">
        <f t="shared" si="24"/>
        <v>#REF!</v>
      </c>
      <c r="EO18" s="81" t="e">
        <f t="shared" si="24"/>
        <v>#REF!</v>
      </c>
      <c r="EP18" s="81" t="e">
        <f t="shared" si="24"/>
        <v>#REF!</v>
      </c>
      <c r="EQ18" s="81" t="e">
        <f t="shared" si="24"/>
        <v>#REF!</v>
      </c>
      <c r="ER18" s="81" t="e">
        <f t="shared" si="24"/>
        <v>#REF!</v>
      </c>
      <c r="ES18" s="81" t="e">
        <f t="shared" si="24"/>
        <v>#REF!</v>
      </c>
      <c r="ET18" s="81" t="e">
        <f t="shared" si="24"/>
        <v>#REF!</v>
      </c>
      <c r="EU18" s="81" t="e">
        <f t="shared" si="24"/>
        <v>#REF!</v>
      </c>
      <c r="EV18" s="81" t="e">
        <f t="shared" si="24"/>
        <v>#REF!</v>
      </c>
      <c r="EW18" s="81" t="e">
        <f t="shared" si="24"/>
        <v>#REF!</v>
      </c>
      <c r="EX18" s="81" t="e">
        <f t="shared" si="24"/>
        <v>#REF!</v>
      </c>
      <c r="EY18" s="81" t="e">
        <f t="shared" si="24"/>
        <v>#REF!</v>
      </c>
      <c r="EZ18" s="81" t="e">
        <f t="shared" si="24"/>
        <v>#REF!</v>
      </c>
      <c r="FA18" s="81" t="e">
        <f t="shared" si="24"/>
        <v>#REF!</v>
      </c>
      <c r="FB18" s="81" t="e">
        <f t="shared" si="24"/>
        <v>#REF!</v>
      </c>
      <c r="FC18" s="81" t="e">
        <f t="shared" si="24"/>
        <v>#REF!</v>
      </c>
      <c r="FD18" s="81" t="e">
        <f t="shared" si="24"/>
        <v>#REF!</v>
      </c>
      <c r="FE18" s="81" t="e">
        <f t="shared" si="24"/>
        <v>#REF!</v>
      </c>
      <c r="FF18" s="81" t="e">
        <f t="shared" si="24"/>
        <v>#REF!</v>
      </c>
      <c r="FG18" s="81" t="e">
        <f t="shared" si="24"/>
        <v>#REF!</v>
      </c>
      <c r="FH18" s="81" t="e">
        <f t="shared" si="24"/>
        <v>#REF!</v>
      </c>
      <c r="FI18" s="81" t="e">
        <f t="shared" si="24"/>
        <v>#REF!</v>
      </c>
      <c r="FJ18" s="81" t="e">
        <f t="shared" si="24"/>
        <v>#REF!</v>
      </c>
      <c r="FK18" s="81" t="e">
        <f t="shared" si="24"/>
        <v>#REF!</v>
      </c>
      <c r="FL18" s="81" t="e">
        <f t="shared" si="24"/>
        <v>#REF!</v>
      </c>
      <c r="FM18" s="81" t="e">
        <f t="shared" si="24"/>
        <v>#REF!</v>
      </c>
      <c r="FN18" s="81" t="e">
        <f t="shared" si="24"/>
        <v>#REF!</v>
      </c>
      <c r="FO18" s="81" t="e">
        <f t="shared" si="24"/>
        <v>#REF!</v>
      </c>
      <c r="FP18" s="81" t="e">
        <f t="shared" si="24"/>
        <v>#REF!</v>
      </c>
      <c r="FQ18" s="81" t="e">
        <f t="shared" si="24"/>
        <v>#REF!</v>
      </c>
      <c r="FR18" s="81" t="e">
        <f t="shared" si="24"/>
        <v>#REF!</v>
      </c>
      <c r="FS18" s="81" t="e">
        <f t="shared" si="24"/>
        <v>#REF!</v>
      </c>
      <c r="FT18" s="81" t="e">
        <f t="shared" si="24"/>
        <v>#REF!</v>
      </c>
      <c r="FU18" s="81" t="e">
        <f t="shared" si="24"/>
        <v>#REF!</v>
      </c>
      <c r="FV18" s="81" t="e">
        <f t="shared" si="24"/>
        <v>#REF!</v>
      </c>
      <c r="FW18" s="81" t="e">
        <f t="shared" si="24"/>
        <v>#REF!</v>
      </c>
      <c r="FX18" s="81" t="e">
        <f t="shared" si="24"/>
        <v>#REF!</v>
      </c>
      <c r="FY18" s="81" t="e">
        <f t="shared" si="24"/>
        <v>#REF!</v>
      </c>
      <c r="FZ18" s="81" t="e">
        <f t="shared" si="24"/>
        <v>#REF!</v>
      </c>
      <c r="GA18" s="81" t="e">
        <f t="shared" si="24"/>
        <v>#REF!</v>
      </c>
      <c r="GB18" s="81" t="e">
        <f t="shared" si="24"/>
        <v>#REF!</v>
      </c>
      <c r="GC18" s="81" t="e">
        <f t="shared" si="24"/>
        <v>#REF!</v>
      </c>
      <c r="GD18" s="81" t="e">
        <f t="shared" si="24"/>
        <v>#REF!</v>
      </c>
      <c r="GE18" s="81" t="e">
        <f t="shared" si="24"/>
        <v>#REF!</v>
      </c>
      <c r="GF18" s="81" t="e">
        <f t="shared" si="24"/>
        <v>#REF!</v>
      </c>
      <c r="GG18" s="81" t="e">
        <f t="shared" si="24"/>
        <v>#REF!</v>
      </c>
      <c r="GH18" s="81" t="e">
        <f t="shared" si="24"/>
        <v>#REF!</v>
      </c>
      <c r="GI18" s="81" t="e">
        <f t="shared" si="24"/>
        <v>#REF!</v>
      </c>
      <c r="GJ18" s="81" t="e">
        <f t="shared" si="24"/>
        <v>#REF!</v>
      </c>
      <c r="GK18" s="81" t="e">
        <f t="shared" si="24"/>
        <v>#REF!</v>
      </c>
      <c r="GL18" s="81" t="e">
        <f t="shared" ref="GL18:HI18" si="25">GL19</f>
        <v>#REF!</v>
      </c>
      <c r="GM18" s="81" t="e">
        <f t="shared" si="25"/>
        <v>#REF!</v>
      </c>
      <c r="GN18" s="81" t="e">
        <f t="shared" si="25"/>
        <v>#REF!</v>
      </c>
      <c r="GO18" s="81" t="e">
        <f t="shared" si="25"/>
        <v>#REF!</v>
      </c>
      <c r="GP18" s="81" t="e">
        <f t="shared" si="25"/>
        <v>#REF!</v>
      </c>
      <c r="GQ18" s="81" t="e">
        <f t="shared" si="25"/>
        <v>#REF!</v>
      </c>
      <c r="GR18" s="81" t="e">
        <f t="shared" si="25"/>
        <v>#REF!</v>
      </c>
      <c r="GS18" s="81" t="e">
        <f t="shared" si="25"/>
        <v>#REF!</v>
      </c>
      <c r="GT18" s="81" t="e">
        <f t="shared" si="25"/>
        <v>#REF!</v>
      </c>
      <c r="GU18" s="81" t="e">
        <f t="shared" si="25"/>
        <v>#REF!</v>
      </c>
      <c r="GV18" s="81" t="e">
        <f t="shared" si="25"/>
        <v>#REF!</v>
      </c>
      <c r="GW18" s="81" t="e">
        <f t="shared" si="25"/>
        <v>#REF!</v>
      </c>
      <c r="GX18" s="81" t="e">
        <f t="shared" si="25"/>
        <v>#REF!</v>
      </c>
      <c r="GY18" s="81" t="e">
        <f t="shared" si="25"/>
        <v>#REF!</v>
      </c>
      <c r="GZ18" s="81" t="e">
        <f t="shared" si="25"/>
        <v>#REF!</v>
      </c>
      <c r="HA18" s="81" t="e">
        <f t="shared" si="25"/>
        <v>#REF!</v>
      </c>
      <c r="HB18" s="81" t="e">
        <f t="shared" si="25"/>
        <v>#REF!</v>
      </c>
      <c r="HC18" s="81" t="e">
        <f t="shared" si="25"/>
        <v>#REF!</v>
      </c>
      <c r="HD18" s="81" t="e">
        <f t="shared" si="25"/>
        <v>#REF!</v>
      </c>
      <c r="HE18" s="81" t="e">
        <f t="shared" si="25"/>
        <v>#REF!</v>
      </c>
      <c r="HF18" s="81" t="e">
        <f t="shared" si="25"/>
        <v>#REF!</v>
      </c>
      <c r="HG18" s="81" t="e">
        <f t="shared" si="25"/>
        <v>#REF!</v>
      </c>
      <c r="HH18" s="81" t="e">
        <f t="shared" si="25"/>
        <v>#REF!</v>
      </c>
      <c r="HI18" s="81" t="e">
        <f t="shared" si="25"/>
        <v>#REF!</v>
      </c>
    </row>
    <row r="19" spans="1:217" x14ac:dyDescent="0.2">
      <c r="A19" s="30" t="s">
        <v>348</v>
      </c>
      <c r="B19" s="80" t="e">
        <f t="shared" ref="B19:BM19" si="26">_xlfn.SINGLE(CMM_5)*B10/$B$10</f>
        <v>#REF!</v>
      </c>
      <c r="C19" s="80" t="e">
        <f t="shared" si="26"/>
        <v>#REF!</v>
      </c>
      <c r="D19" s="80" t="e">
        <f t="shared" si="26"/>
        <v>#REF!</v>
      </c>
      <c r="E19" s="80" t="e">
        <f t="shared" si="26"/>
        <v>#REF!</v>
      </c>
      <c r="F19" s="80" t="e">
        <f t="shared" si="26"/>
        <v>#REF!</v>
      </c>
      <c r="G19" s="80" t="e">
        <f t="shared" si="26"/>
        <v>#REF!</v>
      </c>
      <c r="H19" s="80" t="e">
        <f t="shared" si="26"/>
        <v>#REF!</v>
      </c>
      <c r="I19" s="80" t="e">
        <f t="shared" si="26"/>
        <v>#REF!</v>
      </c>
      <c r="J19" s="80" t="e">
        <f t="shared" si="26"/>
        <v>#REF!</v>
      </c>
      <c r="K19" s="80" t="e">
        <f t="shared" si="26"/>
        <v>#REF!</v>
      </c>
      <c r="L19" s="80" t="e">
        <f t="shared" si="26"/>
        <v>#REF!</v>
      </c>
      <c r="M19" s="80" t="e">
        <f t="shared" si="26"/>
        <v>#REF!</v>
      </c>
      <c r="N19" s="80" t="e">
        <f t="shared" si="26"/>
        <v>#REF!</v>
      </c>
      <c r="O19" s="80" t="e">
        <f t="shared" si="26"/>
        <v>#REF!</v>
      </c>
      <c r="P19" s="80" t="e">
        <f t="shared" si="26"/>
        <v>#REF!</v>
      </c>
      <c r="Q19" s="80" t="e">
        <f t="shared" si="26"/>
        <v>#REF!</v>
      </c>
      <c r="R19" s="80" t="e">
        <f t="shared" si="26"/>
        <v>#REF!</v>
      </c>
      <c r="S19" s="80" t="e">
        <f t="shared" si="26"/>
        <v>#REF!</v>
      </c>
      <c r="T19" s="80" t="e">
        <f t="shared" si="26"/>
        <v>#REF!</v>
      </c>
      <c r="U19" s="80" t="e">
        <f t="shared" si="26"/>
        <v>#REF!</v>
      </c>
      <c r="V19" s="80" t="e">
        <f t="shared" si="26"/>
        <v>#REF!</v>
      </c>
      <c r="W19" s="80" t="e">
        <f t="shared" si="26"/>
        <v>#REF!</v>
      </c>
      <c r="X19" s="80" t="e">
        <f t="shared" si="26"/>
        <v>#REF!</v>
      </c>
      <c r="Y19" s="80" t="e">
        <f t="shared" si="26"/>
        <v>#REF!</v>
      </c>
      <c r="Z19" s="80" t="e">
        <f t="shared" si="26"/>
        <v>#REF!</v>
      </c>
      <c r="AA19" s="80" t="e">
        <f t="shared" si="26"/>
        <v>#REF!</v>
      </c>
      <c r="AB19" s="80" t="e">
        <f t="shared" si="26"/>
        <v>#REF!</v>
      </c>
      <c r="AC19" s="80" t="e">
        <f t="shared" si="26"/>
        <v>#REF!</v>
      </c>
      <c r="AD19" s="80" t="e">
        <f t="shared" si="26"/>
        <v>#REF!</v>
      </c>
      <c r="AE19" s="80" t="e">
        <f t="shared" si="26"/>
        <v>#REF!</v>
      </c>
      <c r="AF19" s="80" t="e">
        <f t="shared" si="26"/>
        <v>#REF!</v>
      </c>
      <c r="AG19" s="80" t="e">
        <f t="shared" si="26"/>
        <v>#REF!</v>
      </c>
      <c r="AH19" s="80" t="e">
        <f t="shared" si="26"/>
        <v>#REF!</v>
      </c>
      <c r="AI19" s="80" t="e">
        <f t="shared" si="26"/>
        <v>#REF!</v>
      </c>
      <c r="AJ19" s="80" t="e">
        <f t="shared" si="26"/>
        <v>#REF!</v>
      </c>
      <c r="AK19" s="80" t="e">
        <f t="shared" si="26"/>
        <v>#REF!</v>
      </c>
      <c r="AL19" s="80" t="e">
        <f t="shared" si="26"/>
        <v>#REF!</v>
      </c>
      <c r="AM19" s="80" t="e">
        <f t="shared" si="26"/>
        <v>#REF!</v>
      </c>
      <c r="AN19" s="80" t="e">
        <f t="shared" si="26"/>
        <v>#REF!</v>
      </c>
      <c r="AO19" s="80" t="e">
        <f t="shared" si="26"/>
        <v>#REF!</v>
      </c>
      <c r="AP19" s="80" t="e">
        <f t="shared" si="26"/>
        <v>#REF!</v>
      </c>
      <c r="AQ19" s="80" t="e">
        <f t="shared" si="26"/>
        <v>#REF!</v>
      </c>
      <c r="AR19" s="80" t="e">
        <f t="shared" si="26"/>
        <v>#REF!</v>
      </c>
      <c r="AS19" s="80" t="e">
        <f t="shared" si="26"/>
        <v>#REF!</v>
      </c>
      <c r="AT19" s="80" t="e">
        <f t="shared" si="26"/>
        <v>#REF!</v>
      </c>
      <c r="AU19" s="80" t="e">
        <f t="shared" si="26"/>
        <v>#REF!</v>
      </c>
      <c r="AV19" s="80" t="e">
        <f t="shared" si="26"/>
        <v>#REF!</v>
      </c>
      <c r="AW19" s="80" t="e">
        <f t="shared" si="26"/>
        <v>#REF!</v>
      </c>
      <c r="AX19" s="80" t="e">
        <f t="shared" si="26"/>
        <v>#REF!</v>
      </c>
      <c r="AY19" s="80" t="e">
        <f t="shared" si="26"/>
        <v>#REF!</v>
      </c>
      <c r="AZ19" s="80" t="e">
        <f t="shared" si="26"/>
        <v>#REF!</v>
      </c>
      <c r="BA19" s="80" t="e">
        <f t="shared" si="26"/>
        <v>#REF!</v>
      </c>
      <c r="BB19" s="80" t="e">
        <f t="shared" si="26"/>
        <v>#REF!</v>
      </c>
      <c r="BC19" s="80" t="e">
        <f t="shared" si="26"/>
        <v>#REF!</v>
      </c>
      <c r="BD19" s="80" t="e">
        <f t="shared" si="26"/>
        <v>#REF!</v>
      </c>
      <c r="BE19" s="80" t="e">
        <f t="shared" si="26"/>
        <v>#REF!</v>
      </c>
      <c r="BF19" s="80" t="e">
        <f t="shared" si="26"/>
        <v>#REF!</v>
      </c>
      <c r="BG19" s="80" t="e">
        <f t="shared" si="26"/>
        <v>#REF!</v>
      </c>
      <c r="BH19" s="80" t="e">
        <f t="shared" si="26"/>
        <v>#REF!</v>
      </c>
      <c r="BI19" s="80" t="e">
        <f t="shared" si="26"/>
        <v>#REF!</v>
      </c>
      <c r="BJ19" s="80" t="e">
        <f t="shared" si="26"/>
        <v>#REF!</v>
      </c>
      <c r="BK19" s="80" t="e">
        <f t="shared" si="26"/>
        <v>#REF!</v>
      </c>
      <c r="BL19" s="80" t="e">
        <f t="shared" si="26"/>
        <v>#REF!</v>
      </c>
      <c r="BM19" s="80" t="e">
        <f t="shared" si="26"/>
        <v>#REF!</v>
      </c>
      <c r="BN19" s="80" t="e">
        <f t="shared" ref="BN19:DY19" si="27">_xlfn.SINGLE(CMM_5)*BN10/$B$10</f>
        <v>#REF!</v>
      </c>
      <c r="BO19" s="80" t="e">
        <f t="shared" si="27"/>
        <v>#REF!</v>
      </c>
      <c r="BP19" s="80" t="e">
        <f t="shared" si="27"/>
        <v>#REF!</v>
      </c>
      <c r="BQ19" s="80" t="e">
        <f t="shared" si="27"/>
        <v>#REF!</v>
      </c>
      <c r="BR19" s="80" t="e">
        <f t="shared" si="27"/>
        <v>#REF!</v>
      </c>
      <c r="BS19" s="80" t="e">
        <f t="shared" si="27"/>
        <v>#REF!</v>
      </c>
      <c r="BT19" s="80" t="e">
        <f t="shared" si="27"/>
        <v>#REF!</v>
      </c>
      <c r="BU19" s="80" t="e">
        <f t="shared" si="27"/>
        <v>#REF!</v>
      </c>
      <c r="BV19" s="80" t="e">
        <f t="shared" si="27"/>
        <v>#REF!</v>
      </c>
      <c r="BW19" s="80" t="e">
        <f t="shared" si="27"/>
        <v>#REF!</v>
      </c>
      <c r="BX19" s="80" t="e">
        <f t="shared" si="27"/>
        <v>#REF!</v>
      </c>
      <c r="BY19" s="80" t="e">
        <f t="shared" si="27"/>
        <v>#REF!</v>
      </c>
      <c r="BZ19" s="80" t="e">
        <f t="shared" si="27"/>
        <v>#REF!</v>
      </c>
      <c r="CA19" s="80" t="e">
        <f t="shared" si="27"/>
        <v>#REF!</v>
      </c>
      <c r="CB19" s="80" t="e">
        <f t="shared" si="27"/>
        <v>#REF!</v>
      </c>
      <c r="CC19" s="80" t="e">
        <f t="shared" si="27"/>
        <v>#REF!</v>
      </c>
      <c r="CD19" s="80" t="e">
        <f t="shared" si="27"/>
        <v>#REF!</v>
      </c>
      <c r="CE19" s="80" t="e">
        <f t="shared" si="27"/>
        <v>#REF!</v>
      </c>
      <c r="CF19" s="80" t="e">
        <f t="shared" si="27"/>
        <v>#REF!</v>
      </c>
      <c r="CG19" s="80" t="e">
        <f t="shared" si="27"/>
        <v>#REF!</v>
      </c>
      <c r="CH19" s="80" t="e">
        <f t="shared" si="27"/>
        <v>#REF!</v>
      </c>
      <c r="CI19" s="80" t="e">
        <f t="shared" si="27"/>
        <v>#REF!</v>
      </c>
      <c r="CJ19" s="80" t="e">
        <f t="shared" si="27"/>
        <v>#REF!</v>
      </c>
      <c r="CK19" s="80" t="e">
        <f t="shared" si="27"/>
        <v>#REF!</v>
      </c>
      <c r="CL19" s="80" t="e">
        <f t="shared" si="27"/>
        <v>#REF!</v>
      </c>
      <c r="CM19" s="80" t="e">
        <f t="shared" si="27"/>
        <v>#REF!</v>
      </c>
      <c r="CN19" s="80" t="e">
        <f t="shared" si="27"/>
        <v>#REF!</v>
      </c>
      <c r="CO19" s="80" t="e">
        <f t="shared" si="27"/>
        <v>#REF!</v>
      </c>
      <c r="CP19" s="80" t="e">
        <f t="shared" si="27"/>
        <v>#REF!</v>
      </c>
      <c r="CQ19" s="80" t="e">
        <f t="shared" si="27"/>
        <v>#REF!</v>
      </c>
      <c r="CR19" s="80" t="e">
        <f t="shared" si="27"/>
        <v>#REF!</v>
      </c>
      <c r="CS19" s="80" t="e">
        <f t="shared" si="27"/>
        <v>#REF!</v>
      </c>
      <c r="CT19" s="80" t="e">
        <f t="shared" si="27"/>
        <v>#REF!</v>
      </c>
      <c r="CU19" s="80" t="e">
        <f t="shared" si="27"/>
        <v>#REF!</v>
      </c>
      <c r="CV19" s="80" t="e">
        <f t="shared" si="27"/>
        <v>#REF!</v>
      </c>
      <c r="CW19" s="80" t="e">
        <f t="shared" si="27"/>
        <v>#REF!</v>
      </c>
      <c r="CX19" s="80" t="e">
        <f t="shared" si="27"/>
        <v>#REF!</v>
      </c>
      <c r="CY19" s="80" t="e">
        <f t="shared" si="27"/>
        <v>#REF!</v>
      </c>
      <c r="CZ19" s="80" t="e">
        <f t="shared" si="27"/>
        <v>#REF!</v>
      </c>
      <c r="DA19" s="80" t="e">
        <f t="shared" si="27"/>
        <v>#REF!</v>
      </c>
      <c r="DB19" s="80" t="e">
        <f t="shared" si="27"/>
        <v>#REF!</v>
      </c>
      <c r="DC19" s="80" t="e">
        <f t="shared" si="27"/>
        <v>#REF!</v>
      </c>
      <c r="DD19" s="80" t="e">
        <f t="shared" si="27"/>
        <v>#REF!</v>
      </c>
      <c r="DE19" s="80" t="e">
        <f t="shared" si="27"/>
        <v>#REF!</v>
      </c>
      <c r="DF19" s="80" t="e">
        <f t="shared" si="27"/>
        <v>#REF!</v>
      </c>
      <c r="DG19" s="80" t="e">
        <f t="shared" si="27"/>
        <v>#REF!</v>
      </c>
      <c r="DH19" s="80" t="e">
        <f t="shared" si="27"/>
        <v>#REF!</v>
      </c>
      <c r="DI19" s="80" t="e">
        <f t="shared" si="27"/>
        <v>#REF!</v>
      </c>
      <c r="DJ19" s="80" t="e">
        <f t="shared" si="27"/>
        <v>#REF!</v>
      </c>
      <c r="DK19" s="80" t="e">
        <f t="shared" si="27"/>
        <v>#REF!</v>
      </c>
      <c r="DL19" s="80" t="e">
        <f t="shared" si="27"/>
        <v>#REF!</v>
      </c>
      <c r="DM19" s="80" t="e">
        <f t="shared" si="27"/>
        <v>#REF!</v>
      </c>
      <c r="DN19" s="80" t="e">
        <f t="shared" si="27"/>
        <v>#REF!</v>
      </c>
      <c r="DO19" s="80" t="e">
        <f t="shared" si="27"/>
        <v>#REF!</v>
      </c>
      <c r="DP19" s="80" t="e">
        <f t="shared" si="27"/>
        <v>#REF!</v>
      </c>
      <c r="DQ19" s="80" t="e">
        <f t="shared" si="27"/>
        <v>#REF!</v>
      </c>
      <c r="DR19" s="80" t="e">
        <f t="shared" si="27"/>
        <v>#REF!</v>
      </c>
      <c r="DS19" s="80" t="e">
        <f t="shared" si="27"/>
        <v>#REF!</v>
      </c>
      <c r="DT19" s="80" t="e">
        <f t="shared" si="27"/>
        <v>#REF!</v>
      </c>
      <c r="DU19" s="80" t="e">
        <f t="shared" si="27"/>
        <v>#REF!</v>
      </c>
      <c r="DV19" s="80" t="e">
        <f t="shared" si="27"/>
        <v>#REF!</v>
      </c>
      <c r="DW19" s="80" t="e">
        <f t="shared" si="27"/>
        <v>#REF!</v>
      </c>
      <c r="DX19" s="80" t="e">
        <f t="shared" si="27"/>
        <v>#REF!</v>
      </c>
      <c r="DY19" s="80" t="e">
        <f t="shared" si="27"/>
        <v>#REF!</v>
      </c>
      <c r="DZ19" s="80" t="e">
        <f t="shared" ref="DZ19:GK19" si="28">_xlfn.SINGLE(CMM_5)*DZ10/$B$10</f>
        <v>#REF!</v>
      </c>
      <c r="EA19" s="80" t="e">
        <f t="shared" si="28"/>
        <v>#REF!</v>
      </c>
      <c r="EB19" s="80" t="e">
        <f t="shared" si="28"/>
        <v>#REF!</v>
      </c>
      <c r="EC19" s="80" t="e">
        <f t="shared" si="28"/>
        <v>#REF!</v>
      </c>
      <c r="ED19" s="80" t="e">
        <f t="shared" si="28"/>
        <v>#REF!</v>
      </c>
      <c r="EE19" s="80" t="e">
        <f t="shared" si="28"/>
        <v>#REF!</v>
      </c>
      <c r="EF19" s="80" t="e">
        <f t="shared" si="28"/>
        <v>#REF!</v>
      </c>
      <c r="EG19" s="80" t="e">
        <f t="shared" si="28"/>
        <v>#REF!</v>
      </c>
      <c r="EH19" s="80" t="e">
        <f t="shared" si="28"/>
        <v>#REF!</v>
      </c>
      <c r="EI19" s="80" t="e">
        <f t="shared" si="28"/>
        <v>#REF!</v>
      </c>
      <c r="EJ19" s="80" t="e">
        <f t="shared" si="28"/>
        <v>#REF!</v>
      </c>
      <c r="EK19" s="80" t="e">
        <f t="shared" si="28"/>
        <v>#REF!</v>
      </c>
      <c r="EL19" s="80" t="e">
        <f t="shared" si="28"/>
        <v>#REF!</v>
      </c>
      <c r="EM19" s="80" t="e">
        <f t="shared" si="28"/>
        <v>#REF!</v>
      </c>
      <c r="EN19" s="80" t="e">
        <f t="shared" si="28"/>
        <v>#REF!</v>
      </c>
      <c r="EO19" s="80" t="e">
        <f t="shared" si="28"/>
        <v>#REF!</v>
      </c>
      <c r="EP19" s="80" t="e">
        <f t="shared" si="28"/>
        <v>#REF!</v>
      </c>
      <c r="EQ19" s="80" t="e">
        <f t="shared" si="28"/>
        <v>#REF!</v>
      </c>
      <c r="ER19" s="80" t="e">
        <f t="shared" si="28"/>
        <v>#REF!</v>
      </c>
      <c r="ES19" s="80" t="e">
        <f t="shared" si="28"/>
        <v>#REF!</v>
      </c>
      <c r="ET19" s="80" t="e">
        <f t="shared" si="28"/>
        <v>#REF!</v>
      </c>
      <c r="EU19" s="80" t="e">
        <f t="shared" si="28"/>
        <v>#REF!</v>
      </c>
      <c r="EV19" s="80" t="e">
        <f t="shared" si="28"/>
        <v>#REF!</v>
      </c>
      <c r="EW19" s="80" t="e">
        <f t="shared" si="28"/>
        <v>#REF!</v>
      </c>
      <c r="EX19" s="80" t="e">
        <f t="shared" si="28"/>
        <v>#REF!</v>
      </c>
      <c r="EY19" s="80" t="e">
        <f t="shared" si="28"/>
        <v>#REF!</v>
      </c>
      <c r="EZ19" s="80" t="e">
        <f t="shared" si="28"/>
        <v>#REF!</v>
      </c>
      <c r="FA19" s="80" t="e">
        <f t="shared" si="28"/>
        <v>#REF!</v>
      </c>
      <c r="FB19" s="80" t="e">
        <f t="shared" si="28"/>
        <v>#REF!</v>
      </c>
      <c r="FC19" s="80" t="e">
        <f t="shared" si="28"/>
        <v>#REF!</v>
      </c>
      <c r="FD19" s="80" t="e">
        <f t="shared" si="28"/>
        <v>#REF!</v>
      </c>
      <c r="FE19" s="80" t="e">
        <f t="shared" si="28"/>
        <v>#REF!</v>
      </c>
      <c r="FF19" s="80" t="e">
        <f t="shared" si="28"/>
        <v>#REF!</v>
      </c>
      <c r="FG19" s="80" t="e">
        <f t="shared" si="28"/>
        <v>#REF!</v>
      </c>
      <c r="FH19" s="80" t="e">
        <f t="shared" si="28"/>
        <v>#REF!</v>
      </c>
      <c r="FI19" s="80" t="e">
        <f t="shared" si="28"/>
        <v>#REF!</v>
      </c>
      <c r="FJ19" s="80" t="e">
        <f t="shared" si="28"/>
        <v>#REF!</v>
      </c>
      <c r="FK19" s="80" t="e">
        <f t="shared" si="28"/>
        <v>#REF!</v>
      </c>
      <c r="FL19" s="80" t="e">
        <f t="shared" si="28"/>
        <v>#REF!</v>
      </c>
      <c r="FM19" s="80" t="e">
        <f t="shared" si="28"/>
        <v>#REF!</v>
      </c>
      <c r="FN19" s="80" t="e">
        <f t="shared" si="28"/>
        <v>#REF!</v>
      </c>
      <c r="FO19" s="80" t="e">
        <f t="shared" si="28"/>
        <v>#REF!</v>
      </c>
      <c r="FP19" s="80" t="e">
        <f t="shared" si="28"/>
        <v>#REF!</v>
      </c>
      <c r="FQ19" s="80" t="e">
        <f t="shared" si="28"/>
        <v>#REF!</v>
      </c>
      <c r="FR19" s="80" t="e">
        <f t="shared" si="28"/>
        <v>#REF!</v>
      </c>
      <c r="FS19" s="80" t="e">
        <f t="shared" si="28"/>
        <v>#REF!</v>
      </c>
      <c r="FT19" s="80" t="e">
        <f t="shared" si="28"/>
        <v>#REF!</v>
      </c>
      <c r="FU19" s="80" t="e">
        <f t="shared" si="28"/>
        <v>#REF!</v>
      </c>
      <c r="FV19" s="80" t="e">
        <f t="shared" si="28"/>
        <v>#REF!</v>
      </c>
      <c r="FW19" s="80" t="e">
        <f t="shared" si="28"/>
        <v>#REF!</v>
      </c>
      <c r="FX19" s="80" t="e">
        <f t="shared" si="28"/>
        <v>#REF!</v>
      </c>
      <c r="FY19" s="80" t="e">
        <f t="shared" si="28"/>
        <v>#REF!</v>
      </c>
      <c r="FZ19" s="80" t="e">
        <f t="shared" si="28"/>
        <v>#REF!</v>
      </c>
      <c r="GA19" s="80" t="e">
        <f t="shared" si="28"/>
        <v>#REF!</v>
      </c>
      <c r="GB19" s="80" t="e">
        <f t="shared" si="28"/>
        <v>#REF!</v>
      </c>
      <c r="GC19" s="80" t="e">
        <f t="shared" si="28"/>
        <v>#REF!</v>
      </c>
      <c r="GD19" s="80" t="e">
        <f t="shared" si="28"/>
        <v>#REF!</v>
      </c>
      <c r="GE19" s="80" t="e">
        <f t="shared" si="28"/>
        <v>#REF!</v>
      </c>
      <c r="GF19" s="80" t="e">
        <f t="shared" si="28"/>
        <v>#REF!</v>
      </c>
      <c r="GG19" s="80" t="e">
        <f t="shared" si="28"/>
        <v>#REF!</v>
      </c>
      <c r="GH19" s="80" t="e">
        <f t="shared" si="28"/>
        <v>#REF!</v>
      </c>
      <c r="GI19" s="80" t="e">
        <f t="shared" si="28"/>
        <v>#REF!</v>
      </c>
      <c r="GJ19" s="80" t="e">
        <f t="shared" si="28"/>
        <v>#REF!</v>
      </c>
      <c r="GK19" s="80" t="e">
        <f t="shared" si="28"/>
        <v>#REF!</v>
      </c>
      <c r="GL19" s="80" t="e">
        <f t="shared" ref="GL19:HI19" si="29">_xlfn.SINGLE(CMM_5)*GL10/$B$10</f>
        <v>#REF!</v>
      </c>
      <c r="GM19" s="80" t="e">
        <f t="shared" si="29"/>
        <v>#REF!</v>
      </c>
      <c r="GN19" s="80" t="e">
        <f t="shared" si="29"/>
        <v>#REF!</v>
      </c>
      <c r="GO19" s="80" t="e">
        <f t="shared" si="29"/>
        <v>#REF!</v>
      </c>
      <c r="GP19" s="80" t="e">
        <f t="shared" si="29"/>
        <v>#REF!</v>
      </c>
      <c r="GQ19" s="80" t="e">
        <f t="shared" si="29"/>
        <v>#REF!</v>
      </c>
      <c r="GR19" s="80" t="e">
        <f t="shared" si="29"/>
        <v>#REF!</v>
      </c>
      <c r="GS19" s="80" t="e">
        <f t="shared" si="29"/>
        <v>#REF!</v>
      </c>
      <c r="GT19" s="80" t="e">
        <f t="shared" si="29"/>
        <v>#REF!</v>
      </c>
      <c r="GU19" s="80" t="e">
        <f t="shared" si="29"/>
        <v>#REF!</v>
      </c>
      <c r="GV19" s="80" t="e">
        <f t="shared" si="29"/>
        <v>#REF!</v>
      </c>
      <c r="GW19" s="80" t="e">
        <f t="shared" si="29"/>
        <v>#REF!</v>
      </c>
      <c r="GX19" s="80" t="e">
        <f t="shared" si="29"/>
        <v>#REF!</v>
      </c>
      <c r="GY19" s="80" t="e">
        <f t="shared" si="29"/>
        <v>#REF!</v>
      </c>
      <c r="GZ19" s="80" t="e">
        <f t="shared" si="29"/>
        <v>#REF!</v>
      </c>
      <c r="HA19" s="80" t="e">
        <f t="shared" si="29"/>
        <v>#REF!</v>
      </c>
      <c r="HB19" s="80" t="e">
        <f t="shared" si="29"/>
        <v>#REF!</v>
      </c>
      <c r="HC19" s="80" t="e">
        <f t="shared" si="29"/>
        <v>#REF!</v>
      </c>
      <c r="HD19" s="80" t="e">
        <f t="shared" si="29"/>
        <v>#REF!</v>
      </c>
      <c r="HE19" s="80" t="e">
        <f t="shared" si="29"/>
        <v>#REF!</v>
      </c>
      <c r="HF19" s="80" t="e">
        <f t="shared" si="29"/>
        <v>#REF!</v>
      </c>
      <c r="HG19" s="80" t="e">
        <f t="shared" si="29"/>
        <v>#REF!</v>
      </c>
      <c r="HH19" s="80" t="e">
        <f t="shared" si="29"/>
        <v>#REF!</v>
      </c>
      <c r="HI19" s="80" t="e">
        <f t="shared" si="29"/>
        <v>#REF!</v>
      </c>
    </row>
    <row r="20" spans="1:217" s="82" customFormat="1" x14ac:dyDescent="0.2">
      <c r="A20" s="32" t="s">
        <v>349</v>
      </c>
      <c r="B20" s="81">
        <v>0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 t="e">
        <f t="shared" ref="T20:CE20" si="30">BCEponto*T10</f>
        <v>#NAME?</v>
      </c>
      <c r="U20" s="81" t="e">
        <f t="shared" si="30"/>
        <v>#NAME?</v>
      </c>
      <c r="V20" s="81" t="e">
        <f t="shared" si="30"/>
        <v>#NAME?</v>
      </c>
      <c r="W20" s="81" t="e">
        <f t="shared" si="30"/>
        <v>#NAME?</v>
      </c>
      <c r="X20" s="81" t="e">
        <f t="shared" si="30"/>
        <v>#NAME?</v>
      </c>
      <c r="Y20" s="81" t="e">
        <f t="shared" si="30"/>
        <v>#NAME?</v>
      </c>
      <c r="Z20" s="81" t="e">
        <f t="shared" si="30"/>
        <v>#NAME?</v>
      </c>
      <c r="AA20" s="81" t="e">
        <f t="shared" si="30"/>
        <v>#NAME?</v>
      </c>
      <c r="AB20" s="81" t="e">
        <f t="shared" si="30"/>
        <v>#NAME?</v>
      </c>
      <c r="AC20" s="81" t="e">
        <f t="shared" si="30"/>
        <v>#NAME?</v>
      </c>
      <c r="AD20" s="81" t="e">
        <f t="shared" si="30"/>
        <v>#NAME?</v>
      </c>
      <c r="AE20" s="81" t="e">
        <f t="shared" si="30"/>
        <v>#NAME?</v>
      </c>
      <c r="AF20" s="81" t="e">
        <f t="shared" si="30"/>
        <v>#NAME?</v>
      </c>
      <c r="AG20" s="81" t="e">
        <f t="shared" si="30"/>
        <v>#NAME?</v>
      </c>
      <c r="AH20" s="81" t="e">
        <f t="shared" si="30"/>
        <v>#NAME?</v>
      </c>
      <c r="AI20" s="81" t="e">
        <f t="shared" si="30"/>
        <v>#NAME?</v>
      </c>
      <c r="AJ20" s="81" t="e">
        <f t="shared" si="30"/>
        <v>#NAME?</v>
      </c>
      <c r="AK20" s="81" t="e">
        <f t="shared" si="30"/>
        <v>#NAME?</v>
      </c>
      <c r="AL20" s="81" t="e">
        <f t="shared" si="30"/>
        <v>#NAME?</v>
      </c>
      <c r="AM20" s="81" t="e">
        <f t="shared" si="30"/>
        <v>#NAME?</v>
      </c>
      <c r="AN20" s="81" t="e">
        <f t="shared" si="30"/>
        <v>#NAME?</v>
      </c>
      <c r="AO20" s="81" t="e">
        <f t="shared" si="30"/>
        <v>#NAME?</v>
      </c>
      <c r="AP20" s="81" t="e">
        <f t="shared" si="30"/>
        <v>#NAME?</v>
      </c>
      <c r="AQ20" s="81" t="e">
        <f t="shared" si="30"/>
        <v>#NAME?</v>
      </c>
      <c r="AR20" s="81" t="e">
        <f t="shared" si="30"/>
        <v>#NAME?</v>
      </c>
      <c r="AS20" s="81" t="e">
        <f t="shared" si="30"/>
        <v>#NAME?</v>
      </c>
      <c r="AT20" s="81" t="e">
        <f t="shared" si="30"/>
        <v>#NAME?</v>
      </c>
      <c r="AU20" s="81" t="e">
        <f t="shared" si="30"/>
        <v>#NAME?</v>
      </c>
      <c r="AV20" s="81" t="e">
        <f t="shared" si="30"/>
        <v>#NAME?</v>
      </c>
      <c r="AW20" s="81" t="e">
        <f t="shared" si="30"/>
        <v>#NAME?</v>
      </c>
      <c r="AX20" s="81" t="e">
        <f t="shared" si="30"/>
        <v>#NAME?</v>
      </c>
      <c r="AY20" s="81" t="e">
        <f t="shared" si="30"/>
        <v>#NAME?</v>
      </c>
      <c r="AZ20" s="81" t="e">
        <f t="shared" si="30"/>
        <v>#NAME?</v>
      </c>
      <c r="BA20" s="81" t="e">
        <f t="shared" si="30"/>
        <v>#NAME?</v>
      </c>
      <c r="BB20" s="81" t="e">
        <f t="shared" si="30"/>
        <v>#NAME?</v>
      </c>
      <c r="BC20" s="81" t="e">
        <f t="shared" si="30"/>
        <v>#NAME?</v>
      </c>
      <c r="BD20" s="81" t="e">
        <f t="shared" si="30"/>
        <v>#NAME?</v>
      </c>
      <c r="BE20" s="81" t="e">
        <f t="shared" si="30"/>
        <v>#NAME?</v>
      </c>
      <c r="BF20" s="81" t="e">
        <f t="shared" si="30"/>
        <v>#NAME?</v>
      </c>
      <c r="BG20" s="81" t="e">
        <f t="shared" si="30"/>
        <v>#NAME?</v>
      </c>
      <c r="BH20" s="81" t="e">
        <f t="shared" si="30"/>
        <v>#NAME?</v>
      </c>
      <c r="BI20" s="81" t="e">
        <f t="shared" si="30"/>
        <v>#NAME?</v>
      </c>
      <c r="BJ20" s="81" t="e">
        <f t="shared" si="30"/>
        <v>#NAME?</v>
      </c>
      <c r="BK20" s="81" t="e">
        <f t="shared" si="30"/>
        <v>#NAME?</v>
      </c>
      <c r="BL20" s="81" t="e">
        <f t="shared" si="30"/>
        <v>#NAME?</v>
      </c>
      <c r="BM20" s="81" t="e">
        <f t="shared" si="30"/>
        <v>#NAME?</v>
      </c>
      <c r="BN20" s="81" t="e">
        <f t="shared" si="30"/>
        <v>#NAME?</v>
      </c>
      <c r="BO20" s="81" t="e">
        <f t="shared" si="30"/>
        <v>#NAME?</v>
      </c>
      <c r="BP20" s="81" t="e">
        <f t="shared" si="30"/>
        <v>#NAME?</v>
      </c>
      <c r="BQ20" s="81" t="e">
        <f t="shared" si="30"/>
        <v>#NAME?</v>
      </c>
      <c r="BR20" s="81" t="e">
        <f t="shared" si="30"/>
        <v>#NAME?</v>
      </c>
      <c r="BS20" s="81" t="e">
        <f t="shared" si="30"/>
        <v>#NAME?</v>
      </c>
      <c r="BT20" s="81" t="e">
        <f t="shared" si="30"/>
        <v>#NAME?</v>
      </c>
      <c r="BU20" s="81" t="e">
        <f t="shared" si="30"/>
        <v>#NAME?</v>
      </c>
      <c r="BV20" s="81" t="e">
        <f t="shared" si="30"/>
        <v>#NAME?</v>
      </c>
      <c r="BW20" s="81" t="e">
        <f t="shared" si="30"/>
        <v>#NAME?</v>
      </c>
      <c r="BX20" s="81" t="e">
        <f t="shared" si="30"/>
        <v>#NAME?</v>
      </c>
      <c r="BY20" s="81" t="e">
        <f t="shared" si="30"/>
        <v>#NAME?</v>
      </c>
      <c r="BZ20" s="81" t="e">
        <f t="shared" si="30"/>
        <v>#NAME?</v>
      </c>
      <c r="CA20" s="81" t="e">
        <f t="shared" si="30"/>
        <v>#NAME?</v>
      </c>
      <c r="CB20" s="81" t="e">
        <f t="shared" si="30"/>
        <v>#NAME?</v>
      </c>
      <c r="CC20" s="81" t="e">
        <f t="shared" si="30"/>
        <v>#NAME?</v>
      </c>
      <c r="CD20" s="81" t="e">
        <f t="shared" si="30"/>
        <v>#NAME?</v>
      </c>
      <c r="CE20" s="81" t="e">
        <f t="shared" si="30"/>
        <v>#NAME?</v>
      </c>
      <c r="CF20" s="81" t="e">
        <f t="shared" ref="CF20:EQ20" si="31">BCEponto*CF10</f>
        <v>#NAME?</v>
      </c>
      <c r="CG20" s="81" t="e">
        <f t="shared" si="31"/>
        <v>#NAME?</v>
      </c>
      <c r="CH20" s="81" t="e">
        <f t="shared" si="31"/>
        <v>#NAME?</v>
      </c>
      <c r="CI20" s="81" t="e">
        <f t="shared" si="31"/>
        <v>#NAME?</v>
      </c>
      <c r="CJ20" s="81" t="e">
        <f t="shared" si="31"/>
        <v>#NAME?</v>
      </c>
      <c r="CK20" s="81" t="e">
        <f t="shared" si="31"/>
        <v>#NAME?</v>
      </c>
      <c r="CL20" s="81" t="e">
        <f t="shared" si="31"/>
        <v>#NAME?</v>
      </c>
      <c r="CM20" s="81" t="e">
        <f t="shared" si="31"/>
        <v>#NAME?</v>
      </c>
      <c r="CN20" s="81" t="e">
        <f t="shared" si="31"/>
        <v>#NAME?</v>
      </c>
      <c r="CO20" s="81" t="e">
        <f t="shared" si="31"/>
        <v>#NAME?</v>
      </c>
      <c r="CP20" s="81" t="e">
        <f t="shared" si="31"/>
        <v>#NAME?</v>
      </c>
      <c r="CQ20" s="81" t="e">
        <f t="shared" si="31"/>
        <v>#NAME?</v>
      </c>
      <c r="CR20" s="81" t="e">
        <f t="shared" si="31"/>
        <v>#NAME?</v>
      </c>
      <c r="CS20" s="81" t="e">
        <f t="shared" si="31"/>
        <v>#NAME?</v>
      </c>
      <c r="CT20" s="81" t="e">
        <f t="shared" si="31"/>
        <v>#NAME?</v>
      </c>
      <c r="CU20" s="81" t="e">
        <f t="shared" si="31"/>
        <v>#NAME?</v>
      </c>
      <c r="CV20" s="81" t="e">
        <f t="shared" si="31"/>
        <v>#NAME?</v>
      </c>
      <c r="CW20" s="81" t="e">
        <f t="shared" si="31"/>
        <v>#NAME?</v>
      </c>
      <c r="CX20" s="81" t="e">
        <f t="shared" si="31"/>
        <v>#NAME?</v>
      </c>
      <c r="CY20" s="81" t="e">
        <f t="shared" si="31"/>
        <v>#NAME?</v>
      </c>
      <c r="CZ20" s="81" t="e">
        <f t="shared" si="31"/>
        <v>#NAME?</v>
      </c>
      <c r="DA20" s="81" t="e">
        <f t="shared" si="31"/>
        <v>#NAME?</v>
      </c>
      <c r="DB20" s="81" t="e">
        <f t="shared" si="31"/>
        <v>#NAME?</v>
      </c>
      <c r="DC20" s="81" t="e">
        <f t="shared" si="31"/>
        <v>#NAME?</v>
      </c>
      <c r="DD20" s="81" t="e">
        <f t="shared" si="31"/>
        <v>#NAME?</v>
      </c>
      <c r="DE20" s="81" t="e">
        <f t="shared" si="31"/>
        <v>#NAME?</v>
      </c>
      <c r="DF20" s="81" t="e">
        <f t="shared" si="31"/>
        <v>#NAME?</v>
      </c>
      <c r="DG20" s="81" t="e">
        <f t="shared" si="31"/>
        <v>#NAME?</v>
      </c>
      <c r="DH20" s="81" t="e">
        <f t="shared" si="31"/>
        <v>#NAME?</v>
      </c>
      <c r="DI20" s="81" t="e">
        <f t="shared" si="31"/>
        <v>#NAME?</v>
      </c>
      <c r="DJ20" s="81" t="e">
        <f t="shared" si="31"/>
        <v>#NAME?</v>
      </c>
      <c r="DK20" s="81" t="e">
        <f t="shared" si="31"/>
        <v>#NAME?</v>
      </c>
      <c r="DL20" s="81" t="e">
        <f t="shared" si="31"/>
        <v>#NAME?</v>
      </c>
      <c r="DM20" s="81" t="e">
        <f t="shared" si="31"/>
        <v>#NAME?</v>
      </c>
      <c r="DN20" s="81" t="e">
        <f t="shared" si="31"/>
        <v>#NAME?</v>
      </c>
      <c r="DO20" s="81" t="e">
        <f t="shared" si="31"/>
        <v>#NAME?</v>
      </c>
      <c r="DP20" s="81" t="e">
        <f t="shared" si="31"/>
        <v>#NAME?</v>
      </c>
      <c r="DQ20" s="81" t="e">
        <f t="shared" si="31"/>
        <v>#NAME?</v>
      </c>
      <c r="DR20" s="81" t="e">
        <f t="shared" si="31"/>
        <v>#NAME?</v>
      </c>
      <c r="DS20" s="81" t="e">
        <f t="shared" si="31"/>
        <v>#NAME?</v>
      </c>
      <c r="DT20" s="81" t="e">
        <f t="shared" si="31"/>
        <v>#NAME?</v>
      </c>
      <c r="DU20" s="81" t="e">
        <f t="shared" si="31"/>
        <v>#NAME?</v>
      </c>
      <c r="DV20" s="81" t="e">
        <f t="shared" si="31"/>
        <v>#NAME?</v>
      </c>
      <c r="DW20" s="81" t="e">
        <f t="shared" si="31"/>
        <v>#NAME?</v>
      </c>
      <c r="DX20" s="81" t="e">
        <f t="shared" si="31"/>
        <v>#NAME?</v>
      </c>
      <c r="DY20" s="81" t="e">
        <f t="shared" si="31"/>
        <v>#NAME?</v>
      </c>
      <c r="DZ20" s="81" t="e">
        <f t="shared" si="31"/>
        <v>#NAME?</v>
      </c>
      <c r="EA20" s="81" t="e">
        <f t="shared" si="31"/>
        <v>#NAME?</v>
      </c>
      <c r="EB20" s="81" t="e">
        <f t="shared" si="31"/>
        <v>#NAME?</v>
      </c>
      <c r="EC20" s="81" t="e">
        <f t="shared" si="31"/>
        <v>#NAME?</v>
      </c>
      <c r="ED20" s="81" t="e">
        <f t="shared" si="31"/>
        <v>#NAME?</v>
      </c>
      <c r="EE20" s="81" t="e">
        <f t="shared" si="31"/>
        <v>#NAME?</v>
      </c>
      <c r="EF20" s="81" t="e">
        <f t="shared" si="31"/>
        <v>#NAME?</v>
      </c>
      <c r="EG20" s="81" t="e">
        <f t="shared" si="31"/>
        <v>#NAME?</v>
      </c>
      <c r="EH20" s="81" t="e">
        <f t="shared" si="31"/>
        <v>#NAME?</v>
      </c>
      <c r="EI20" s="81" t="e">
        <f t="shared" si="31"/>
        <v>#NAME?</v>
      </c>
      <c r="EJ20" s="81" t="e">
        <f t="shared" si="31"/>
        <v>#NAME?</v>
      </c>
      <c r="EK20" s="81" t="e">
        <f t="shared" si="31"/>
        <v>#NAME?</v>
      </c>
      <c r="EL20" s="81" t="e">
        <f t="shared" si="31"/>
        <v>#NAME?</v>
      </c>
      <c r="EM20" s="81" t="e">
        <f t="shared" si="31"/>
        <v>#NAME?</v>
      </c>
      <c r="EN20" s="81" t="e">
        <f t="shared" si="31"/>
        <v>#NAME?</v>
      </c>
      <c r="EO20" s="81" t="e">
        <f t="shared" si="31"/>
        <v>#NAME?</v>
      </c>
      <c r="EP20" s="81" t="e">
        <f t="shared" si="31"/>
        <v>#NAME?</v>
      </c>
      <c r="EQ20" s="81" t="e">
        <f t="shared" si="31"/>
        <v>#NAME?</v>
      </c>
      <c r="ER20" s="81" t="e">
        <f t="shared" ref="ER20:HC20" si="32">BCEponto*ER10</f>
        <v>#NAME?</v>
      </c>
      <c r="ES20" s="81" t="e">
        <f t="shared" si="32"/>
        <v>#NAME?</v>
      </c>
      <c r="ET20" s="81" t="e">
        <f t="shared" si="32"/>
        <v>#NAME?</v>
      </c>
      <c r="EU20" s="81" t="e">
        <f t="shared" si="32"/>
        <v>#NAME?</v>
      </c>
      <c r="EV20" s="81" t="e">
        <f t="shared" si="32"/>
        <v>#NAME?</v>
      </c>
      <c r="EW20" s="81" t="e">
        <f t="shared" si="32"/>
        <v>#NAME?</v>
      </c>
      <c r="EX20" s="81" t="e">
        <f t="shared" si="32"/>
        <v>#NAME?</v>
      </c>
      <c r="EY20" s="81" t="e">
        <f t="shared" si="32"/>
        <v>#NAME?</v>
      </c>
      <c r="EZ20" s="81" t="e">
        <f t="shared" si="32"/>
        <v>#NAME?</v>
      </c>
      <c r="FA20" s="81" t="e">
        <f t="shared" si="32"/>
        <v>#NAME?</v>
      </c>
      <c r="FB20" s="81" t="e">
        <f t="shared" si="32"/>
        <v>#NAME?</v>
      </c>
      <c r="FC20" s="81" t="e">
        <f t="shared" si="32"/>
        <v>#NAME?</v>
      </c>
      <c r="FD20" s="81" t="e">
        <f t="shared" si="32"/>
        <v>#NAME?</v>
      </c>
      <c r="FE20" s="81" t="e">
        <f t="shared" si="32"/>
        <v>#NAME?</v>
      </c>
      <c r="FF20" s="81" t="e">
        <f t="shared" si="32"/>
        <v>#NAME?</v>
      </c>
      <c r="FG20" s="81" t="e">
        <f t="shared" si="32"/>
        <v>#NAME?</v>
      </c>
      <c r="FH20" s="81" t="e">
        <f t="shared" si="32"/>
        <v>#NAME?</v>
      </c>
      <c r="FI20" s="81" t="e">
        <f t="shared" si="32"/>
        <v>#NAME?</v>
      </c>
      <c r="FJ20" s="81" t="e">
        <f t="shared" si="32"/>
        <v>#NAME?</v>
      </c>
      <c r="FK20" s="81" t="e">
        <f t="shared" si="32"/>
        <v>#NAME?</v>
      </c>
      <c r="FL20" s="81" t="e">
        <f t="shared" si="32"/>
        <v>#NAME?</v>
      </c>
      <c r="FM20" s="81" t="e">
        <f t="shared" si="32"/>
        <v>#NAME?</v>
      </c>
      <c r="FN20" s="81" t="e">
        <f t="shared" si="32"/>
        <v>#NAME?</v>
      </c>
      <c r="FO20" s="81" t="e">
        <f t="shared" si="32"/>
        <v>#NAME?</v>
      </c>
      <c r="FP20" s="81" t="e">
        <f t="shared" si="32"/>
        <v>#NAME?</v>
      </c>
      <c r="FQ20" s="81" t="e">
        <f t="shared" si="32"/>
        <v>#NAME?</v>
      </c>
      <c r="FR20" s="81" t="e">
        <f t="shared" si="32"/>
        <v>#NAME?</v>
      </c>
      <c r="FS20" s="81" t="e">
        <f t="shared" si="32"/>
        <v>#NAME?</v>
      </c>
      <c r="FT20" s="81" t="e">
        <f t="shared" si="32"/>
        <v>#NAME?</v>
      </c>
      <c r="FU20" s="81" t="e">
        <f t="shared" si="32"/>
        <v>#NAME?</v>
      </c>
      <c r="FV20" s="81" t="e">
        <f t="shared" si="32"/>
        <v>#NAME?</v>
      </c>
      <c r="FW20" s="81" t="e">
        <f t="shared" si="32"/>
        <v>#NAME?</v>
      </c>
      <c r="FX20" s="81" t="e">
        <f t="shared" si="32"/>
        <v>#NAME?</v>
      </c>
      <c r="FY20" s="81" t="e">
        <f t="shared" si="32"/>
        <v>#NAME?</v>
      </c>
      <c r="FZ20" s="81" t="e">
        <f t="shared" si="32"/>
        <v>#NAME?</v>
      </c>
      <c r="GA20" s="81" t="e">
        <f t="shared" si="32"/>
        <v>#NAME?</v>
      </c>
      <c r="GB20" s="81" t="e">
        <f t="shared" si="32"/>
        <v>#NAME?</v>
      </c>
      <c r="GC20" s="81" t="e">
        <f t="shared" si="32"/>
        <v>#NAME?</v>
      </c>
      <c r="GD20" s="81" t="e">
        <f t="shared" si="32"/>
        <v>#NAME?</v>
      </c>
      <c r="GE20" s="81" t="e">
        <f t="shared" si="32"/>
        <v>#NAME?</v>
      </c>
      <c r="GF20" s="81" t="e">
        <f t="shared" si="32"/>
        <v>#NAME?</v>
      </c>
      <c r="GG20" s="81" t="e">
        <f t="shared" si="32"/>
        <v>#NAME?</v>
      </c>
      <c r="GH20" s="81" t="e">
        <f t="shared" si="32"/>
        <v>#NAME?</v>
      </c>
      <c r="GI20" s="81" t="e">
        <f t="shared" si="32"/>
        <v>#NAME?</v>
      </c>
      <c r="GJ20" s="81" t="e">
        <f t="shared" si="32"/>
        <v>#NAME?</v>
      </c>
      <c r="GK20" s="81" t="e">
        <f t="shared" si="32"/>
        <v>#NAME?</v>
      </c>
      <c r="GL20" s="81" t="e">
        <f t="shared" si="32"/>
        <v>#NAME?</v>
      </c>
      <c r="GM20" s="81" t="e">
        <f t="shared" si="32"/>
        <v>#NAME?</v>
      </c>
      <c r="GN20" s="81" t="e">
        <f t="shared" si="32"/>
        <v>#NAME?</v>
      </c>
      <c r="GO20" s="81" t="e">
        <f t="shared" si="32"/>
        <v>#NAME?</v>
      </c>
      <c r="GP20" s="81" t="e">
        <f t="shared" si="32"/>
        <v>#NAME?</v>
      </c>
      <c r="GQ20" s="81" t="e">
        <f t="shared" si="32"/>
        <v>#NAME?</v>
      </c>
      <c r="GR20" s="81" t="e">
        <f t="shared" si="32"/>
        <v>#NAME?</v>
      </c>
      <c r="GS20" s="81" t="e">
        <f t="shared" si="32"/>
        <v>#NAME?</v>
      </c>
      <c r="GT20" s="81" t="e">
        <f t="shared" si="32"/>
        <v>#NAME?</v>
      </c>
      <c r="GU20" s="81" t="e">
        <f t="shared" si="32"/>
        <v>#NAME?</v>
      </c>
      <c r="GV20" s="81" t="e">
        <f t="shared" si="32"/>
        <v>#NAME?</v>
      </c>
      <c r="GW20" s="81" t="e">
        <f t="shared" si="32"/>
        <v>#NAME?</v>
      </c>
      <c r="GX20" s="81" t="e">
        <f t="shared" si="32"/>
        <v>#NAME?</v>
      </c>
      <c r="GY20" s="81" t="e">
        <f t="shared" si="32"/>
        <v>#NAME?</v>
      </c>
      <c r="GZ20" s="81" t="e">
        <f t="shared" si="32"/>
        <v>#NAME?</v>
      </c>
      <c r="HA20" s="81" t="e">
        <f t="shared" si="32"/>
        <v>#NAME?</v>
      </c>
      <c r="HB20" s="81" t="e">
        <f t="shared" si="32"/>
        <v>#NAME?</v>
      </c>
      <c r="HC20" s="81" t="e">
        <f t="shared" si="32"/>
        <v>#NAME?</v>
      </c>
      <c r="HD20" s="81" t="e">
        <f t="shared" ref="HD20:HI20" si="33">BCEponto*HD10</f>
        <v>#NAME?</v>
      </c>
      <c r="HE20" s="81" t="e">
        <f t="shared" si="33"/>
        <v>#NAME?</v>
      </c>
      <c r="HF20" s="81" t="e">
        <f t="shared" si="33"/>
        <v>#NAME?</v>
      </c>
      <c r="HG20" s="81" t="e">
        <f t="shared" si="33"/>
        <v>#NAME?</v>
      </c>
      <c r="HH20" s="81" t="e">
        <f t="shared" si="33"/>
        <v>#NAME?</v>
      </c>
      <c r="HI20" s="81" t="e">
        <f t="shared" si="33"/>
        <v>#NAME?</v>
      </c>
    </row>
    <row r="21" spans="1:217" s="82" customFormat="1" x14ac:dyDescent="0.2">
      <c r="A21" s="32" t="s">
        <v>350</v>
      </c>
      <c r="B21" s="81">
        <f t="shared" ref="B21:BM21" si="34">SUM(B22:B29)</f>
        <v>0</v>
      </c>
      <c r="C21" s="81">
        <f t="shared" si="34"/>
        <v>0</v>
      </c>
      <c r="D21" s="81">
        <f t="shared" si="34"/>
        <v>0</v>
      </c>
      <c r="E21" s="81">
        <f t="shared" si="34"/>
        <v>0</v>
      </c>
      <c r="F21" s="81">
        <f t="shared" si="34"/>
        <v>0</v>
      </c>
      <c r="G21" s="81">
        <f t="shared" si="34"/>
        <v>0</v>
      </c>
      <c r="H21" s="81">
        <f t="shared" si="34"/>
        <v>0</v>
      </c>
      <c r="I21" s="81">
        <f t="shared" si="34"/>
        <v>0</v>
      </c>
      <c r="J21" s="81">
        <f t="shared" si="34"/>
        <v>0</v>
      </c>
      <c r="K21" s="81">
        <f t="shared" si="34"/>
        <v>0</v>
      </c>
      <c r="L21" s="81">
        <f t="shared" si="34"/>
        <v>0</v>
      </c>
      <c r="M21" s="81">
        <f t="shared" si="34"/>
        <v>0</v>
      </c>
      <c r="N21" s="81">
        <f t="shared" si="34"/>
        <v>0</v>
      </c>
      <c r="O21" s="81">
        <f t="shared" si="34"/>
        <v>0</v>
      </c>
      <c r="P21" s="81">
        <f t="shared" si="34"/>
        <v>0</v>
      </c>
      <c r="Q21" s="81">
        <f t="shared" si="34"/>
        <v>0</v>
      </c>
      <c r="R21" s="81">
        <f t="shared" si="34"/>
        <v>0</v>
      </c>
      <c r="S21" s="81">
        <f t="shared" si="34"/>
        <v>0</v>
      </c>
      <c r="T21" s="81">
        <f t="shared" si="34"/>
        <v>0</v>
      </c>
      <c r="U21" s="81">
        <f t="shared" si="34"/>
        <v>0</v>
      </c>
      <c r="V21" s="81">
        <f t="shared" si="34"/>
        <v>0</v>
      </c>
      <c r="W21" s="81">
        <f t="shared" si="34"/>
        <v>0</v>
      </c>
      <c r="X21" s="81">
        <f t="shared" si="34"/>
        <v>0</v>
      </c>
      <c r="Y21" s="81">
        <f t="shared" si="34"/>
        <v>0</v>
      </c>
      <c r="Z21" s="81">
        <f t="shared" si="34"/>
        <v>0</v>
      </c>
      <c r="AA21" s="81">
        <f t="shared" si="34"/>
        <v>0</v>
      </c>
      <c r="AB21" s="81">
        <f t="shared" si="34"/>
        <v>0</v>
      </c>
      <c r="AC21" s="81">
        <f t="shared" si="34"/>
        <v>0</v>
      </c>
      <c r="AD21" s="81">
        <f t="shared" si="34"/>
        <v>0</v>
      </c>
      <c r="AE21" s="81">
        <f t="shared" si="34"/>
        <v>0</v>
      </c>
      <c r="AF21" s="81">
        <f t="shared" si="34"/>
        <v>0</v>
      </c>
      <c r="AG21" s="81">
        <f t="shared" si="34"/>
        <v>0</v>
      </c>
      <c r="AH21" s="81">
        <f t="shared" si="34"/>
        <v>0</v>
      </c>
      <c r="AI21" s="81">
        <f t="shared" si="34"/>
        <v>0</v>
      </c>
      <c r="AJ21" s="81">
        <f t="shared" si="34"/>
        <v>0</v>
      </c>
      <c r="AK21" s="81">
        <f t="shared" si="34"/>
        <v>0</v>
      </c>
      <c r="AL21" s="81">
        <f t="shared" si="34"/>
        <v>0</v>
      </c>
      <c r="AM21" s="81">
        <f t="shared" si="34"/>
        <v>0</v>
      </c>
      <c r="AN21" s="81">
        <f t="shared" si="34"/>
        <v>0</v>
      </c>
      <c r="AO21" s="81">
        <f t="shared" si="34"/>
        <v>0</v>
      </c>
      <c r="AP21" s="81">
        <f t="shared" si="34"/>
        <v>0</v>
      </c>
      <c r="AQ21" s="81">
        <f t="shared" si="34"/>
        <v>0</v>
      </c>
      <c r="AR21" s="81">
        <f t="shared" si="34"/>
        <v>0</v>
      </c>
      <c r="AS21" s="81">
        <f t="shared" si="34"/>
        <v>0</v>
      </c>
      <c r="AT21" s="81">
        <f t="shared" si="34"/>
        <v>0</v>
      </c>
      <c r="AU21" s="81">
        <f t="shared" si="34"/>
        <v>0</v>
      </c>
      <c r="AV21" s="81">
        <f t="shared" si="34"/>
        <v>0</v>
      </c>
      <c r="AW21" s="81">
        <f t="shared" si="34"/>
        <v>0</v>
      </c>
      <c r="AX21" s="81">
        <f t="shared" si="34"/>
        <v>0</v>
      </c>
      <c r="AY21" s="81">
        <f t="shared" si="34"/>
        <v>0</v>
      </c>
      <c r="AZ21" s="81">
        <f t="shared" si="34"/>
        <v>0</v>
      </c>
      <c r="BA21" s="81">
        <f t="shared" si="34"/>
        <v>0</v>
      </c>
      <c r="BB21" s="81">
        <f t="shared" si="34"/>
        <v>0</v>
      </c>
      <c r="BC21" s="81">
        <f t="shared" si="34"/>
        <v>0</v>
      </c>
      <c r="BD21" s="81">
        <f t="shared" si="34"/>
        <v>0</v>
      </c>
      <c r="BE21" s="81">
        <f t="shared" si="34"/>
        <v>0</v>
      </c>
      <c r="BF21" s="81">
        <f t="shared" si="34"/>
        <v>0</v>
      </c>
      <c r="BG21" s="81">
        <f t="shared" si="34"/>
        <v>0</v>
      </c>
      <c r="BH21" s="81">
        <f t="shared" si="34"/>
        <v>0</v>
      </c>
      <c r="BI21" s="81">
        <f t="shared" si="34"/>
        <v>0</v>
      </c>
      <c r="BJ21" s="81">
        <f t="shared" si="34"/>
        <v>0</v>
      </c>
      <c r="BK21" s="81">
        <f t="shared" si="34"/>
        <v>0</v>
      </c>
      <c r="BL21" s="81">
        <f t="shared" si="34"/>
        <v>0</v>
      </c>
      <c r="BM21" s="81">
        <f t="shared" si="34"/>
        <v>0</v>
      </c>
      <c r="BN21" s="81">
        <f t="shared" ref="BN21:DY21" si="35">SUM(BN22:BN29)</f>
        <v>0</v>
      </c>
      <c r="BO21" s="81">
        <f t="shared" si="35"/>
        <v>0</v>
      </c>
      <c r="BP21" s="81">
        <f t="shared" si="35"/>
        <v>0</v>
      </c>
      <c r="BQ21" s="81">
        <f t="shared" si="35"/>
        <v>0</v>
      </c>
      <c r="BR21" s="81">
        <f t="shared" si="35"/>
        <v>0</v>
      </c>
      <c r="BS21" s="81">
        <f t="shared" si="35"/>
        <v>0</v>
      </c>
      <c r="BT21" s="81">
        <f t="shared" si="35"/>
        <v>0</v>
      </c>
      <c r="BU21" s="81">
        <f t="shared" si="35"/>
        <v>0</v>
      </c>
      <c r="BV21" s="81">
        <f t="shared" si="35"/>
        <v>0</v>
      </c>
      <c r="BW21" s="81">
        <f t="shared" si="35"/>
        <v>0</v>
      </c>
      <c r="BX21" s="81">
        <f t="shared" si="35"/>
        <v>0</v>
      </c>
      <c r="BY21" s="81">
        <f t="shared" si="35"/>
        <v>0</v>
      </c>
      <c r="BZ21" s="81">
        <f t="shared" si="35"/>
        <v>0</v>
      </c>
      <c r="CA21" s="81">
        <f t="shared" si="35"/>
        <v>0</v>
      </c>
      <c r="CB21" s="81">
        <f t="shared" si="35"/>
        <v>0</v>
      </c>
      <c r="CC21" s="81">
        <f t="shared" si="35"/>
        <v>0</v>
      </c>
      <c r="CD21" s="81">
        <f t="shared" si="35"/>
        <v>0</v>
      </c>
      <c r="CE21" s="81">
        <f t="shared" si="35"/>
        <v>0</v>
      </c>
      <c r="CF21" s="81">
        <f t="shared" si="35"/>
        <v>0</v>
      </c>
      <c r="CG21" s="81">
        <f t="shared" si="35"/>
        <v>0</v>
      </c>
      <c r="CH21" s="81">
        <f t="shared" si="35"/>
        <v>0</v>
      </c>
      <c r="CI21" s="81">
        <f t="shared" si="35"/>
        <v>0</v>
      </c>
      <c r="CJ21" s="81">
        <f t="shared" si="35"/>
        <v>0</v>
      </c>
      <c r="CK21" s="81">
        <f t="shared" si="35"/>
        <v>0</v>
      </c>
      <c r="CL21" s="81">
        <f t="shared" si="35"/>
        <v>0</v>
      </c>
      <c r="CM21" s="81">
        <f t="shared" si="35"/>
        <v>0</v>
      </c>
      <c r="CN21" s="81">
        <f t="shared" si="35"/>
        <v>0</v>
      </c>
      <c r="CO21" s="81">
        <f t="shared" si="35"/>
        <v>0</v>
      </c>
      <c r="CP21" s="81">
        <f t="shared" si="35"/>
        <v>0</v>
      </c>
      <c r="CQ21" s="81">
        <f t="shared" si="35"/>
        <v>0</v>
      </c>
      <c r="CR21" s="81">
        <f t="shared" si="35"/>
        <v>0</v>
      </c>
      <c r="CS21" s="81">
        <f t="shared" si="35"/>
        <v>0</v>
      </c>
      <c r="CT21" s="81">
        <f t="shared" si="35"/>
        <v>0</v>
      </c>
      <c r="CU21" s="81">
        <f t="shared" si="35"/>
        <v>0</v>
      </c>
      <c r="CV21" s="81">
        <f t="shared" si="35"/>
        <v>0</v>
      </c>
      <c r="CW21" s="81">
        <f t="shared" si="35"/>
        <v>0</v>
      </c>
      <c r="CX21" s="81">
        <f t="shared" si="35"/>
        <v>0</v>
      </c>
      <c r="CY21" s="81">
        <f t="shared" si="35"/>
        <v>0</v>
      </c>
      <c r="CZ21" s="81">
        <f t="shared" si="35"/>
        <v>0</v>
      </c>
      <c r="DA21" s="81">
        <f t="shared" si="35"/>
        <v>0</v>
      </c>
      <c r="DB21" s="81">
        <f t="shared" si="35"/>
        <v>0</v>
      </c>
      <c r="DC21" s="81">
        <f t="shared" si="35"/>
        <v>0</v>
      </c>
      <c r="DD21" s="81">
        <f t="shared" si="35"/>
        <v>0</v>
      </c>
      <c r="DE21" s="81">
        <f t="shared" si="35"/>
        <v>0</v>
      </c>
      <c r="DF21" s="81">
        <f t="shared" si="35"/>
        <v>0</v>
      </c>
      <c r="DG21" s="81">
        <f t="shared" si="35"/>
        <v>0</v>
      </c>
      <c r="DH21" s="81">
        <f t="shared" si="35"/>
        <v>0</v>
      </c>
      <c r="DI21" s="81">
        <f t="shared" si="35"/>
        <v>0</v>
      </c>
      <c r="DJ21" s="81">
        <f t="shared" si="35"/>
        <v>0</v>
      </c>
      <c r="DK21" s="81">
        <f t="shared" si="35"/>
        <v>0</v>
      </c>
      <c r="DL21" s="81">
        <f t="shared" si="35"/>
        <v>0</v>
      </c>
      <c r="DM21" s="81">
        <f t="shared" si="35"/>
        <v>0</v>
      </c>
      <c r="DN21" s="81">
        <f t="shared" si="35"/>
        <v>0</v>
      </c>
      <c r="DO21" s="81">
        <f t="shared" si="35"/>
        <v>0</v>
      </c>
      <c r="DP21" s="81">
        <f t="shared" si="35"/>
        <v>0</v>
      </c>
      <c r="DQ21" s="81">
        <f t="shared" si="35"/>
        <v>0</v>
      </c>
      <c r="DR21" s="81">
        <f t="shared" si="35"/>
        <v>0</v>
      </c>
      <c r="DS21" s="81">
        <f t="shared" si="35"/>
        <v>0</v>
      </c>
      <c r="DT21" s="81">
        <f t="shared" si="35"/>
        <v>0</v>
      </c>
      <c r="DU21" s="81">
        <f t="shared" si="35"/>
        <v>0</v>
      </c>
      <c r="DV21" s="81">
        <f t="shared" si="35"/>
        <v>0</v>
      </c>
      <c r="DW21" s="81">
        <f t="shared" si="35"/>
        <v>0</v>
      </c>
      <c r="DX21" s="81">
        <f t="shared" si="35"/>
        <v>0</v>
      </c>
      <c r="DY21" s="81">
        <f t="shared" si="35"/>
        <v>0</v>
      </c>
      <c r="DZ21" s="81">
        <f t="shared" ref="DZ21:GK21" si="36">SUM(DZ22:DZ29)</f>
        <v>0</v>
      </c>
      <c r="EA21" s="81">
        <f t="shared" si="36"/>
        <v>0</v>
      </c>
      <c r="EB21" s="81">
        <f t="shared" si="36"/>
        <v>0</v>
      </c>
      <c r="EC21" s="81">
        <f t="shared" si="36"/>
        <v>0</v>
      </c>
      <c r="ED21" s="81">
        <f t="shared" si="36"/>
        <v>0</v>
      </c>
      <c r="EE21" s="81">
        <f t="shared" si="36"/>
        <v>0</v>
      </c>
      <c r="EF21" s="81">
        <f t="shared" si="36"/>
        <v>0</v>
      </c>
      <c r="EG21" s="81">
        <f t="shared" si="36"/>
        <v>0</v>
      </c>
      <c r="EH21" s="81">
        <f t="shared" si="36"/>
        <v>0</v>
      </c>
      <c r="EI21" s="81">
        <f t="shared" si="36"/>
        <v>0</v>
      </c>
      <c r="EJ21" s="81">
        <f t="shared" si="36"/>
        <v>0</v>
      </c>
      <c r="EK21" s="81">
        <f t="shared" si="36"/>
        <v>0</v>
      </c>
      <c r="EL21" s="81">
        <f t="shared" si="36"/>
        <v>0</v>
      </c>
      <c r="EM21" s="81">
        <f t="shared" si="36"/>
        <v>0</v>
      </c>
      <c r="EN21" s="81">
        <f t="shared" si="36"/>
        <v>0</v>
      </c>
      <c r="EO21" s="81">
        <f t="shared" si="36"/>
        <v>0</v>
      </c>
      <c r="EP21" s="81">
        <f t="shared" si="36"/>
        <v>0</v>
      </c>
      <c r="EQ21" s="81">
        <f t="shared" si="36"/>
        <v>0</v>
      </c>
      <c r="ER21" s="81">
        <f t="shared" si="36"/>
        <v>0</v>
      </c>
      <c r="ES21" s="81">
        <f t="shared" si="36"/>
        <v>0</v>
      </c>
      <c r="ET21" s="81">
        <f t="shared" si="36"/>
        <v>0</v>
      </c>
      <c r="EU21" s="81">
        <f t="shared" si="36"/>
        <v>0</v>
      </c>
      <c r="EV21" s="81">
        <f t="shared" si="36"/>
        <v>0</v>
      </c>
      <c r="EW21" s="81">
        <f t="shared" si="36"/>
        <v>0</v>
      </c>
      <c r="EX21" s="81">
        <f t="shared" si="36"/>
        <v>0</v>
      </c>
      <c r="EY21" s="81">
        <f t="shared" si="36"/>
        <v>0</v>
      </c>
      <c r="EZ21" s="81">
        <f t="shared" si="36"/>
        <v>0</v>
      </c>
      <c r="FA21" s="81">
        <f t="shared" si="36"/>
        <v>0</v>
      </c>
      <c r="FB21" s="81">
        <f t="shared" si="36"/>
        <v>0</v>
      </c>
      <c r="FC21" s="81">
        <f t="shared" si="36"/>
        <v>0</v>
      </c>
      <c r="FD21" s="81">
        <f t="shared" si="36"/>
        <v>0</v>
      </c>
      <c r="FE21" s="81">
        <f t="shared" si="36"/>
        <v>0</v>
      </c>
      <c r="FF21" s="81">
        <f t="shared" si="36"/>
        <v>0</v>
      </c>
      <c r="FG21" s="81">
        <f t="shared" si="36"/>
        <v>0</v>
      </c>
      <c r="FH21" s="81">
        <f t="shared" si="36"/>
        <v>0</v>
      </c>
      <c r="FI21" s="81">
        <f t="shared" si="36"/>
        <v>0</v>
      </c>
      <c r="FJ21" s="81">
        <f t="shared" si="36"/>
        <v>0</v>
      </c>
      <c r="FK21" s="81">
        <f t="shared" si="36"/>
        <v>0</v>
      </c>
      <c r="FL21" s="81">
        <f t="shared" si="36"/>
        <v>0</v>
      </c>
      <c r="FM21" s="81">
        <f t="shared" si="36"/>
        <v>0</v>
      </c>
      <c r="FN21" s="81">
        <f t="shared" si="36"/>
        <v>0</v>
      </c>
      <c r="FO21" s="81">
        <f t="shared" si="36"/>
        <v>0</v>
      </c>
      <c r="FP21" s="81">
        <f t="shared" si="36"/>
        <v>0</v>
      </c>
      <c r="FQ21" s="81">
        <f t="shared" si="36"/>
        <v>0</v>
      </c>
      <c r="FR21" s="81">
        <f t="shared" si="36"/>
        <v>0</v>
      </c>
      <c r="FS21" s="81">
        <f t="shared" si="36"/>
        <v>0</v>
      </c>
      <c r="FT21" s="81">
        <f t="shared" si="36"/>
        <v>0</v>
      </c>
      <c r="FU21" s="81">
        <f t="shared" si="36"/>
        <v>0</v>
      </c>
      <c r="FV21" s="81">
        <f t="shared" si="36"/>
        <v>0</v>
      </c>
      <c r="FW21" s="81">
        <f t="shared" si="36"/>
        <v>0</v>
      </c>
      <c r="FX21" s="81">
        <f t="shared" si="36"/>
        <v>0</v>
      </c>
      <c r="FY21" s="81">
        <f t="shared" si="36"/>
        <v>0</v>
      </c>
      <c r="FZ21" s="81">
        <f t="shared" si="36"/>
        <v>0</v>
      </c>
      <c r="GA21" s="81">
        <f t="shared" si="36"/>
        <v>0</v>
      </c>
      <c r="GB21" s="81">
        <f t="shared" si="36"/>
        <v>0</v>
      </c>
      <c r="GC21" s="81">
        <f t="shared" si="36"/>
        <v>0</v>
      </c>
      <c r="GD21" s="81">
        <f t="shared" si="36"/>
        <v>0</v>
      </c>
      <c r="GE21" s="81">
        <f t="shared" si="36"/>
        <v>0</v>
      </c>
      <c r="GF21" s="81">
        <f t="shared" si="36"/>
        <v>0</v>
      </c>
      <c r="GG21" s="81">
        <f t="shared" si="36"/>
        <v>0</v>
      </c>
      <c r="GH21" s="81">
        <f t="shared" si="36"/>
        <v>0</v>
      </c>
      <c r="GI21" s="81">
        <f t="shared" si="36"/>
        <v>0</v>
      </c>
      <c r="GJ21" s="81">
        <f t="shared" si="36"/>
        <v>0</v>
      </c>
      <c r="GK21" s="81">
        <f t="shared" si="36"/>
        <v>0</v>
      </c>
      <c r="GL21" s="81">
        <f t="shared" ref="GL21:HI21" si="37">SUM(GL22:GL29)</f>
        <v>0</v>
      </c>
      <c r="GM21" s="81">
        <f t="shared" si="37"/>
        <v>0</v>
      </c>
      <c r="GN21" s="81">
        <f t="shared" si="37"/>
        <v>0</v>
      </c>
      <c r="GO21" s="81">
        <f t="shared" si="37"/>
        <v>0</v>
      </c>
      <c r="GP21" s="81">
        <f t="shared" si="37"/>
        <v>0</v>
      </c>
      <c r="GQ21" s="81">
        <f t="shared" si="37"/>
        <v>0</v>
      </c>
      <c r="GR21" s="81">
        <f t="shared" si="37"/>
        <v>0</v>
      </c>
      <c r="GS21" s="81">
        <f t="shared" si="37"/>
        <v>0</v>
      </c>
      <c r="GT21" s="81">
        <f t="shared" si="37"/>
        <v>0</v>
      </c>
      <c r="GU21" s="81">
        <f t="shared" si="37"/>
        <v>0</v>
      </c>
      <c r="GV21" s="81">
        <f t="shared" si="37"/>
        <v>0</v>
      </c>
      <c r="GW21" s="81">
        <f t="shared" si="37"/>
        <v>0</v>
      </c>
      <c r="GX21" s="81">
        <f t="shared" si="37"/>
        <v>0</v>
      </c>
      <c r="GY21" s="81">
        <f t="shared" si="37"/>
        <v>0</v>
      </c>
      <c r="GZ21" s="81">
        <f t="shared" si="37"/>
        <v>0</v>
      </c>
      <c r="HA21" s="81">
        <f t="shared" si="37"/>
        <v>0</v>
      </c>
      <c r="HB21" s="81">
        <f t="shared" si="37"/>
        <v>0</v>
      </c>
      <c r="HC21" s="81">
        <f t="shared" si="37"/>
        <v>0</v>
      </c>
      <c r="HD21" s="81">
        <f t="shared" si="37"/>
        <v>0</v>
      </c>
      <c r="HE21" s="81">
        <f t="shared" si="37"/>
        <v>0</v>
      </c>
      <c r="HF21" s="81">
        <f t="shared" si="37"/>
        <v>0</v>
      </c>
      <c r="HG21" s="81">
        <f t="shared" si="37"/>
        <v>0</v>
      </c>
      <c r="HH21" s="81">
        <f t="shared" si="37"/>
        <v>0</v>
      </c>
      <c r="HI21" s="81">
        <f t="shared" si="37"/>
        <v>0</v>
      </c>
    </row>
    <row r="22" spans="1:217" s="109" customFormat="1" x14ac:dyDescent="0.2">
      <c r="A22" s="107" t="s">
        <v>351</v>
      </c>
      <c r="B22" s="108">
        <v>0</v>
      </c>
      <c r="C22" s="108">
        <v>0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108">
        <v>0</v>
      </c>
      <c r="R22" s="108">
        <v>0</v>
      </c>
      <c r="S22" s="108">
        <v>0</v>
      </c>
      <c r="T22" s="108">
        <v>0</v>
      </c>
      <c r="U22" s="108">
        <v>0</v>
      </c>
      <c r="V22" s="108">
        <v>0</v>
      </c>
      <c r="W22" s="108">
        <v>0</v>
      </c>
      <c r="X22" s="108">
        <v>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108">
        <v>0</v>
      </c>
      <c r="AH22" s="108">
        <v>0</v>
      </c>
      <c r="AI22" s="108">
        <v>0</v>
      </c>
      <c r="AJ22" s="108">
        <v>0</v>
      </c>
      <c r="AK22" s="108">
        <v>0</v>
      </c>
      <c r="AL22" s="108">
        <v>0</v>
      </c>
      <c r="AM22" s="108">
        <v>0</v>
      </c>
      <c r="AN22" s="108">
        <v>0</v>
      </c>
      <c r="AO22" s="108">
        <v>0</v>
      </c>
      <c r="AP22" s="108">
        <v>0</v>
      </c>
      <c r="AQ22" s="108">
        <v>0</v>
      </c>
      <c r="AR22" s="108">
        <v>0</v>
      </c>
      <c r="AS22" s="108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8">
        <v>0</v>
      </c>
      <c r="BO22" s="108">
        <v>0</v>
      </c>
      <c r="BP22" s="108">
        <v>0</v>
      </c>
      <c r="BQ22" s="108">
        <v>0</v>
      </c>
      <c r="BR22" s="108">
        <v>0</v>
      </c>
      <c r="BS22" s="108">
        <v>0</v>
      </c>
      <c r="BT22" s="108">
        <v>0</v>
      </c>
      <c r="BU22" s="108">
        <v>0</v>
      </c>
      <c r="BV22" s="108">
        <v>0</v>
      </c>
      <c r="BW22" s="108">
        <v>0</v>
      </c>
      <c r="BX22" s="108">
        <v>0</v>
      </c>
      <c r="BY22" s="108">
        <v>0</v>
      </c>
      <c r="BZ22" s="108">
        <v>0</v>
      </c>
      <c r="CA22" s="108">
        <v>0</v>
      </c>
      <c r="CB22" s="108">
        <v>0</v>
      </c>
      <c r="CC22" s="108">
        <v>0</v>
      </c>
      <c r="CD22" s="108">
        <v>0</v>
      </c>
      <c r="CE22" s="108">
        <v>0</v>
      </c>
      <c r="CF22" s="108">
        <v>0</v>
      </c>
      <c r="CG22" s="108">
        <v>0</v>
      </c>
      <c r="CH22" s="108">
        <v>0</v>
      </c>
      <c r="CI22" s="108">
        <v>0</v>
      </c>
      <c r="CJ22" s="108">
        <v>0</v>
      </c>
      <c r="CK22" s="108">
        <v>0</v>
      </c>
      <c r="CL22" s="108">
        <v>0</v>
      </c>
      <c r="CM22" s="108">
        <v>0</v>
      </c>
      <c r="CN22" s="108">
        <v>0</v>
      </c>
      <c r="CO22" s="108">
        <v>0</v>
      </c>
      <c r="CP22" s="108">
        <v>0</v>
      </c>
      <c r="CQ22" s="108">
        <v>0</v>
      </c>
      <c r="CR22" s="108">
        <v>0</v>
      </c>
      <c r="CS22" s="108">
        <v>0</v>
      </c>
      <c r="CT22" s="108">
        <v>0</v>
      </c>
      <c r="CU22" s="108">
        <v>0</v>
      </c>
      <c r="CV22" s="108">
        <v>0</v>
      </c>
      <c r="CW22" s="108">
        <v>0</v>
      </c>
      <c r="CX22" s="108">
        <v>0</v>
      </c>
      <c r="CY22" s="108">
        <v>0</v>
      </c>
      <c r="CZ22" s="108">
        <v>0</v>
      </c>
      <c r="DA22" s="108">
        <v>0</v>
      </c>
      <c r="DB22" s="108">
        <v>0</v>
      </c>
      <c r="DC22" s="108">
        <v>0</v>
      </c>
      <c r="DD22" s="108">
        <v>0</v>
      </c>
      <c r="DE22" s="108">
        <v>0</v>
      </c>
      <c r="DF22" s="108">
        <v>0</v>
      </c>
      <c r="DG22" s="108">
        <v>0</v>
      </c>
      <c r="DH22" s="108">
        <v>0</v>
      </c>
      <c r="DI22" s="108">
        <v>0</v>
      </c>
      <c r="DJ22" s="108">
        <v>0</v>
      </c>
      <c r="DK22" s="108">
        <v>0</v>
      </c>
      <c r="DL22" s="108">
        <v>0</v>
      </c>
      <c r="DM22" s="108">
        <v>0</v>
      </c>
      <c r="DN22" s="108">
        <v>0</v>
      </c>
      <c r="DO22" s="108">
        <v>0</v>
      </c>
      <c r="DP22" s="108">
        <v>0</v>
      </c>
      <c r="DQ22" s="108">
        <v>0</v>
      </c>
      <c r="DR22" s="108">
        <v>0</v>
      </c>
      <c r="DS22" s="108">
        <v>0</v>
      </c>
      <c r="DT22" s="108">
        <v>0</v>
      </c>
      <c r="DU22" s="108">
        <v>0</v>
      </c>
      <c r="DV22" s="108">
        <v>0</v>
      </c>
      <c r="DW22" s="108">
        <v>0</v>
      </c>
      <c r="DX22" s="108">
        <v>0</v>
      </c>
      <c r="DY22" s="108">
        <v>0</v>
      </c>
      <c r="DZ22" s="108">
        <v>0</v>
      </c>
      <c r="EA22" s="108">
        <v>0</v>
      </c>
      <c r="EB22" s="108">
        <v>0</v>
      </c>
      <c r="EC22" s="108">
        <v>0</v>
      </c>
      <c r="ED22" s="108">
        <v>0</v>
      </c>
      <c r="EE22" s="108">
        <v>0</v>
      </c>
      <c r="EF22" s="108">
        <v>0</v>
      </c>
      <c r="EG22" s="108">
        <v>0</v>
      </c>
      <c r="EH22" s="108">
        <v>0</v>
      </c>
      <c r="EI22" s="108">
        <v>0</v>
      </c>
      <c r="EJ22" s="108">
        <v>0</v>
      </c>
      <c r="EK22" s="108">
        <v>0</v>
      </c>
      <c r="EL22" s="108">
        <v>0</v>
      </c>
      <c r="EM22" s="108">
        <v>0</v>
      </c>
      <c r="EN22" s="108">
        <v>0</v>
      </c>
      <c r="EO22" s="108">
        <v>0</v>
      </c>
      <c r="EP22" s="108">
        <v>0</v>
      </c>
      <c r="EQ22" s="108">
        <v>0</v>
      </c>
      <c r="ER22" s="108">
        <v>0</v>
      </c>
      <c r="ES22" s="108">
        <v>0</v>
      </c>
      <c r="ET22" s="108">
        <v>0</v>
      </c>
      <c r="EU22" s="108">
        <v>0</v>
      </c>
      <c r="EV22" s="108">
        <v>0</v>
      </c>
      <c r="EW22" s="108">
        <v>0</v>
      </c>
      <c r="EX22" s="108">
        <v>0</v>
      </c>
      <c r="EY22" s="108">
        <v>0</v>
      </c>
      <c r="EZ22" s="108">
        <v>0</v>
      </c>
      <c r="FA22" s="108">
        <v>0</v>
      </c>
      <c r="FB22" s="108">
        <v>0</v>
      </c>
      <c r="FC22" s="108">
        <v>0</v>
      </c>
      <c r="FD22" s="108">
        <v>0</v>
      </c>
      <c r="FE22" s="108">
        <v>0</v>
      </c>
      <c r="FF22" s="108">
        <v>0</v>
      </c>
      <c r="FG22" s="108">
        <v>0</v>
      </c>
      <c r="FH22" s="108">
        <v>0</v>
      </c>
      <c r="FI22" s="108">
        <v>0</v>
      </c>
      <c r="FJ22" s="108">
        <v>0</v>
      </c>
      <c r="FK22" s="108">
        <v>0</v>
      </c>
      <c r="FL22" s="108">
        <v>0</v>
      </c>
      <c r="FM22" s="108">
        <v>0</v>
      </c>
      <c r="FN22" s="108">
        <v>0</v>
      </c>
      <c r="FO22" s="108">
        <v>0</v>
      </c>
      <c r="FP22" s="108">
        <v>0</v>
      </c>
      <c r="FQ22" s="108">
        <v>0</v>
      </c>
      <c r="FR22" s="108">
        <v>0</v>
      </c>
      <c r="FS22" s="108">
        <v>0</v>
      </c>
      <c r="FT22" s="108">
        <v>0</v>
      </c>
      <c r="FU22" s="108">
        <v>0</v>
      </c>
      <c r="FV22" s="108">
        <v>0</v>
      </c>
      <c r="FW22" s="108">
        <v>0</v>
      </c>
      <c r="FX22" s="108">
        <v>0</v>
      </c>
      <c r="FY22" s="108">
        <v>0</v>
      </c>
      <c r="FZ22" s="108">
        <v>0</v>
      </c>
      <c r="GA22" s="108">
        <v>0</v>
      </c>
      <c r="GB22" s="108">
        <v>0</v>
      </c>
      <c r="GC22" s="108">
        <v>0</v>
      </c>
      <c r="GD22" s="108">
        <v>0</v>
      </c>
      <c r="GE22" s="108">
        <v>0</v>
      </c>
      <c r="GF22" s="108">
        <v>0</v>
      </c>
      <c r="GG22" s="108">
        <v>0</v>
      </c>
      <c r="GH22" s="108">
        <v>0</v>
      </c>
      <c r="GI22" s="108">
        <v>0</v>
      </c>
      <c r="GJ22" s="108">
        <v>0</v>
      </c>
      <c r="GK22" s="108">
        <v>0</v>
      </c>
      <c r="GL22" s="108">
        <v>0</v>
      </c>
      <c r="GM22" s="108">
        <v>0</v>
      </c>
      <c r="GN22" s="108">
        <v>0</v>
      </c>
      <c r="GO22" s="108">
        <v>0</v>
      </c>
      <c r="GP22" s="108">
        <v>0</v>
      </c>
      <c r="GQ22" s="108">
        <v>0</v>
      </c>
      <c r="GR22" s="108">
        <v>0</v>
      </c>
      <c r="GS22" s="108">
        <v>0</v>
      </c>
      <c r="GT22" s="108">
        <v>0</v>
      </c>
      <c r="GU22" s="108">
        <v>0</v>
      </c>
      <c r="GV22" s="108">
        <v>0</v>
      </c>
      <c r="GW22" s="108">
        <v>0</v>
      </c>
      <c r="GX22" s="108">
        <v>0</v>
      </c>
      <c r="GY22" s="108">
        <v>0</v>
      </c>
      <c r="GZ22" s="108">
        <v>0</v>
      </c>
      <c r="HA22" s="108">
        <v>0</v>
      </c>
      <c r="HB22" s="108">
        <v>0</v>
      </c>
      <c r="HC22" s="108">
        <v>0</v>
      </c>
      <c r="HD22" s="108">
        <v>0</v>
      </c>
      <c r="HE22" s="108">
        <v>0</v>
      </c>
      <c r="HF22" s="108">
        <v>0</v>
      </c>
      <c r="HG22" s="108">
        <v>0</v>
      </c>
      <c r="HH22" s="108">
        <v>0</v>
      </c>
      <c r="HI22" s="108">
        <v>0</v>
      </c>
    </row>
    <row r="23" spans="1:217" s="109" customFormat="1" x14ac:dyDescent="0.2">
      <c r="A23" s="107" t="s">
        <v>352</v>
      </c>
      <c r="B23" s="108">
        <v>0</v>
      </c>
      <c r="C23" s="108">
        <v>0</v>
      </c>
      <c r="D23" s="108">
        <v>0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0</v>
      </c>
      <c r="N23" s="108">
        <v>0</v>
      </c>
      <c r="O23" s="108">
        <v>0</v>
      </c>
      <c r="P23" s="108">
        <v>0</v>
      </c>
      <c r="Q23" s="108">
        <v>0</v>
      </c>
      <c r="R23" s="108">
        <v>0</v>
      </c>
      <c r="S23" s="108">
        <v>0</v>
      </c>
      <c r="T23" s="108">
        <v>0</v>
      </c>
      <c r="U23" s="108">
        <v>0</v>
      </c>
      <c r="V23" s="108">
        <v>0</v>
      </c>
      <c r="W23" s="108">
        <v>0</v>
      </c>
      <c r="X23" s="108">
        <v>0</v>
      </c>
      <c r="Y23" s="108">
        <v>0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v>0</v>
      </c>
      <c r="AF23" s="108">
        <v>0</v>
      </c>
      <c r="AG23" s="108">
        <v>0</v>
      </c>
      <c r="AH23" s="108">
        <v>0</v>
      </c>
      <c r="AI23" s="108">
        <v>0</v>
      </c>
      <c r="AJ23" s="108">
        <v>0</v>
      </c>
      <c r="AK23" s="108">
        <v>0</v>
      </c>
      <c r="AL23" s="108">
        <v>0</v>
      </c>
      <c r="AM23" s="108">
        <v>0</v>
      </c>
      <c r="AN23" s="108">
        <v>0</v>
      </c>
      <c r="AO23" s="108">
        <v>0</v>
      </c>
      <c r="AP23" s="108">
        <v>0</v>
      </c>
      <c r="AQ23" s="108">
        <v>0</v>
      </c>
      <c r="AR23" s="108">
        <v>0</v>
      </c>
      <c r="AS23" s="108">
        <v>0</v>
      </c>
      <c r="AT23" s="108">
        <v>0</v>
      </c>
      <c r="AU23" s="108">
        <v>0</v>
      </c>
      <c r="AV23" s="108">
        <v>0</v>
      </c>
      <c r="AW23" s="108">
        <v>0</v>
      </c>
      <c r="AX23" s="108">
        <v>0</v>
      </c>
      <c r="AY23" s="108">
        <v>0</v>
      </c>
      <c r="AZ23" s="108">
        <v>0</v>
      </c>
      <c r="BA23" s="108">
        <v>0</v>
      </c>
      <c r="BB23" s="108">
        <v>0</v>
      </c>
      <c r="BC23" s="108">
        <v>0</v>
      </c>
      <c r="BD23" s="108">
        <v>0</v>
      </c>
      <c r="BE23" s="108">
        <v>0</v>
      </c>
      <c r="BF23" s="108">
        <v>0</v>
      </c>
      <c r="BG23" s="108">
        <v>0</v>
      </c>
      <c r="BH23" s="108">
        <v>0</v>
      </c>
      <c r="BI23" s="108">
        <v>0</v>
      </c>
      <c r="BJ23" s="108">
        <v>0</v>
      </c>
      <c r="BK23" s="108">
        <v>0</v>
      </c>
      <c r="BL23" s="108">
        <v>0</v>
      </c>
      <c r="BM23" s="108">
        <v>0</v>
      </c>
      <c r="BN23" s="108">
        <v>0</v>
      </c>
      <c r="BO23" s="108">
        <v>0</v>
      </c>
      <c r="BP23" s="108">
        <v>0</v>
      </c>
      <c r="BQ23" s="108">
        <v>0</v>
      </c>
      <c r="BR23" s="108">
        <v>0</v>
      </c>
      <c r="BS23" s="108">
        <v>0</v>
      </c>
      <c r="BT23" s="108">
        <v>0</v>
      </c>
      <c r="BU23" s="108">
        <v>0</v>
      </c>
      <c r="BV23" s="108">
        <v>0</v>
      </c>
      <c r="BW23" s="108">
        <v>0</v>
      </c>
      <c r="BX23" s="108">
        <v>0</v>
      </c>
      <c r="BY23" s="108">
        <v>0</v>
      </c>
      <c r="BZ23" s="108">
        <v>0</v>
      </c>
      <c r="CA23" s="108">
        <v>0</v>
      </c>
      <c r="CB23" s="108">
        <v>0</v>
      </c>
      <c r="CC23" s="108">
        <v>0</v>
      </c>
      <c r="CD23" s="108">
        <v>0</v>
      </c>
      <c r="CE23" s="108">
        <v>0</v>
      </c>
      <c r="CF23" s="108">
        <v>0</v>
      </c>
      <c r="CG23" s="108">
        <v>0</v>
      </c>
      <c r="CH23" s="108">
        <v>0</v>
      </c>
      <c r="CI23" s="108">
        <v>0</v>
      </c>
      <c r="CJ23" s="108">
        <v>0</v>
      </c>
      <c r="CK23" s="108">
        <v>0</v>
      </c>
      <c r="CL23" s="108">
        <v>0</v>
      </c>
      <c r="CM23" s="108">
        <v>0</v>
      </c>
      <c r="CN23" s="108">
        <v>0</v>
      </c>
      <c r="CO23" s="108">
        <v>0</v>
      </c>
      <c r="CP23" s="108">
        <v>0</v>
      </c>
      <c r="CQ23" s="108">
        <v>0</v>
      </c>
      <c r="CR23" s="108">
        <v>0</v>
      </c>
      <c r="CS23" s="108">
        <v>0</v>
      </c>
      <c r="CT23" s="108">
        <v>0</v>
      </c>
      <c r="CU23" s="108">
        <v>0</v>
      </c>
      <c r="CV23" s="108">
        <v>0</v>
      </c>
      <c r="CW23" s="108">
        <v>0</v>
      </c>
      <c r="CX23" s="108">
        <v>0</v>
      </c>
      <c r="CY23" s="108">
        <v>0</v>
      </c>
      <c r="CZ23" s="108">
        <v>0</v>
      </c>
      <c r="DA23" s="108">
        <v>0</v>
      </c>
      <c r="DB23" s="108">
        <v>0</v>
      </c>
      <c r="DC23" s="108">
        <v>0</v>
      </c>
      <c r="DD23" s="108">
        <v>0</v>
      </c>
      <c r="DE23" s="108">
        <v>0</v>
      </c>
      <c r="DF23" s="108">
        <v>0</v>
      </c>
      <c r="DG23" s="108">
        <v>0</v>
      </c>
      <c r="DH23" s="108">
        <v>0</v>
      </c>
      <c r="DI23" s="108">
        <v>0</v>
      </c>
      <c r="DJ23" s="108">
        <v>0</v>
      </c>
      <c r="DK23" s="108">
        <v>0</v>
      </c>
      <c r="DL23" s="108">
        <v>0</v>
      </c>
      <c r="DM23" s="108">
        <v>0</v>
      </c>
      <c r="DN23" s="108">
        <v>0</v>
      </c>
      <c r="DO23" s="108">
        <v>0</v>
      </c>
      <c r="DP23" s="108">
        <v>0</v>
      </c>
      <c r="DQ23" s="108">
        <v>0</v>
      </c>
      <c r="DR23" s="108">
        <v>0</v>
      </c>
      <c r="DS23" s="108">
        <v>0</v>
      </c>
      <c r="DT23" s="108">
        <v>0</v>
      </c>
      <c r="DU23" s="108">
        <v>0</v>
      </c>
      <c r="DV23" s="108">
        <v>0</v>
      </c>
      <c r="DW23" s="108">
        <v>0</v>
      </c>
      <c r="DX23" s="108">
        <v>0</v>
      </c>
      <c r="DY23" s="108">
        <v>0</v>
      </c>
      <c r="DZ23" s="108">
        <v>0</v>
      </c>
      <c r="EA23" s="108">
        <v>0</v>
      </c>
      <c r="EB23" s="108">
        <v>0</v>
      </c>
      <c r="EC23" s="108">
        <v>0</v>
      </c>
      <c r="ED23" s="108">
        <v>0</v>
      </c>
      <c r="EE23" s="108">
        <v>0</v>
      </c>
      <c r="EF23" s="108">
        <v>0</v>
      </c>
      <c r="EG23" s="108">
        <v>0</v>
      </c>
      <c r="EH23" s="108">
        <v>0</v>
      </c>
      <c r="EI23" s="108">
        <v>0</v>
      </c>
      <c r="EJ23" s="108">
        <v>0</v>
      </c>
      <c r="EK23" s="108">
        <v>0</v>
      </c>
      <c r="EL23" s="108">
        <v>0</v>
      </c>
      <c r="EM23" s="108">
        <v>0</v>
      </c>
      <c r="EN23" s="108">
        <v>0</v>
      </c>
      <c r="EO23" s="108">
        <v>0</v>
      </c>
      <c r="EP23" s="108">
        <v>0</v>
      </c>
      <c r="EQ23" s="108">
        <v>0</v>
      </c>
      <c r="ER23" s="108">
        <v>0</v>
      </c>
      <c r="ES23" s="108">
        <v>0</v>
      </c>
      <c r="ET23" s="108">
        <v>0</v>
      </c>
      <c r="EU23" s="108">
        <v>0</v>
      </c>
      <c r="EV23" s="108">
        <v>0</v>
      </c>
      <c r="EW23" s="108">
        <v>0</v>
      </c>
      <c r="EX23" s="108">
        <v>0</v>
      </c>
      <c r="EY23" s="108">
        <v>0</v>
      </c>
      <c r="EZ23" s="108">
        <v>0</v>
      </c>
      <c r="FA23" s="108">
        <v>0</v>
      </c>
      <c r="FB23" s="108">
        <v>0</v>
      </c>
      <c r="FC23" s="108">
        <v>0</v>
      </c>
      <c r="FD23" s="108">
        <v>0</v>
      </c>
      <c r="FE23" s="108">
        <v>0</v>
      </c>
      <c r="FF23" s="108">
        <v>0</v>
      </c>
      <c r="FG23" s="108">
        <v>0</v>
      </c>
      <c r="FH23" s="108">
        <v>0</v>
      </c>
      <c r="FI23" s="108">
        <v>0</v>
      </c>
      <c r="FJ23" s="108">
        <v>0</v>
      </c>
      <c r="FK23" s="108">
        <v>0</v>
      </c>
      <c r="FL23" s="108">
        <v>0</v>
      </c>
      <c r="FM23" s="108">
        <v>0</v>
      </c>
      <c r="FN23" s="108">
        <v>0</v>
      </c>
      <c r="FO23" s="108">
        <v>0</v>
      </c>
      <c r="FP23" s="108">
        <v>0</v>
      </c>
      <c r="FQ23" s="108">
        <v>0</v>
      </c>
      <c r="FR23" s="108">
        <v>0</v>
      </c>
      <c r="FS23" s="108">
        <v>0</v>
      </c>
      <c r="FT23" s="108">
        <v>0</v>
      </c>
      <c r="FU23" s="108">
        <v>0</v>
      </c>
      <c r="FV23" s="108">
        <v>0</v>
      </c>
      <c r="FW23" s="108">
        <v>0</v>
      </c>
      <c r="FX23" s="108">
        <v>0</v>
      </c>
      <c r="FY23" s="108">
        <v>0</v>
      </c>
      <c r="FZ23" s="108">
        <v>0</v>
      </c>
      <c r="GA23" s="108">
        <v>0</v>
      </c>
      <c r="GB23" s="108">
        <v>0</v>
      </c>
      <c r="GC23" s="108">
        <v>0</v>
      </c>
      <c r="GD23" s="108">
        <v>0</v>
      </c>
      <c r="GE23" s="108">
        <v>0</v>
      </c>
      <c r="GF23" s="108">
        <v>0</v>
      </c>
      <c r="GG23" s="108">
        <v>0</v>
      </c>
      <c r="GH23" s="108">
        <v>0</v>
      </c>
      <c r="GI23" s="108">
        <v>0</v>
      </c>
      <c r="GJ23" s="108">
        <v>0</v>
      </c>
      <c r="GK23" s="108">
        <v>0</v>
      </c>
      <c r="GL23" s="108">
        <v>0</v>
      </c>
      <c r="GM23" s="108">
        <v>0</v>
      </c>
      <c r="GN23" s="108">
        <v>0</v>
      </c>
      <c r="GO23" s="108">
        <v>0</v>
      </c>
      <c r="GP23" s="108">
        <v>0</v>
      </c>
      <c r="GQ23" s="108">
        <v>0</v>
      </c>
      <c r="GR23" s="108">
        <v>0</v>
      </c>
      <c r="GS23" s="108">
        <v>0</v>
      </c>
      <c r="GT23" s="108">
        <v>0</v>
      </c>
      <c r="GU23" s="108">
        <v>0</v>
      </c>
      <c r="GV23" s="108">
        <v>0</v>
      </c>
      <c r="GW23" s="108">
        <v>0</v>
      </c>
      <c r="GX23" s="108">
        <v>0</v>
      </c>
      <c r="GY23" s="108">
        <v>0</v>
      </c>
      <c r="GZ23" s="108">
        <v>0</v>
      </c>
      <c r="HA23" s="108">
        <v>0</v>
      </c>
      <c r="HB23" s="108">
        <v>0</v>
      </c>
      <c r="HC23" s="108">
        <v>0</v>
      </c>
      <c r="HD23" s="108">
        <v>0</v>
      </c>
      <c r="HE23" s="108">
        <v>0</v>
      </c>
      <c r="HF23" s="108">
        <v>0</v>
      </c>
      <c r="HG23" s="108">
        <v>0</v>
      </c>
      <c r="HH23" s="108">
        <v>0</v>
      </c>
      <c r="HI23" s="108">
        <v>0</v>
      </c>
    </row>
    <row r="24" spans="1:217" s="109" customFormat="1" x14ac:dyDescent="0.2">
      <c r="A24" s="107" t="s">
        <v>353</v>
      </c>
      <c r="B24" s="108">
        <v>0</v>
      </c>
      <c r="C24" s="108">
        <v>0</v>
      </c>
      <c r="D24" s="108">
        <v>0</v>
      </c>
      <c r="E24" s="108">
        <v>0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  <c r="P24" s="108">
        <v>0</v>
      </c>
      <c r="Q24" s="108">
        <v>0</v>
      </c>
      <c r="R24" s="108">
        <v>0</v>
      </c>
      <c r="S24" s="108">
        <v>0</v>
      </c>
      <c r="T24" s="108">
        <v>0</v>
      </c>
      <c r="U24" s="108">
        <v>0</v>
      </c>
      <c r="V24" s="108">
        <v>0</v>
      </c>
      <c r="W24" s="108">
        <v>0</v>
      </c>
      <c r="X24" s="108">
        <v>0</v>
      </c>
      <c r="Y24" s="108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v>0</v>
      </c>
      <c r="AF24" s="108">
        <v>0</v>
      </c>
      <c r="AG24" s="108">
        <v>0</v>
      </c>
      <c r="AH24" s="108">
        <v>0</v>
      </c>
      <c r="AI24" s="108">
        <v>0</v>
      </c>
      <c r="AJ24" s="108">
        <v>0</v>
      </c>
      <c r="AK24" s="108">
        <v>0</v>
      </c>
      <c r="AL24" s="108">
        <v>0</v>
      </c>
      <c r="AM24" s="108">
        <v>0</v>
      </c>
      <c r="AN24" s="108">
        <v>0</v>
      </c>
      <c r="AO24" s="108">
        <v>0</v>
      </c>
      <c r="AP24" s="108">
        <v>0</v>
      </c>
      <c r="AQ24" s="108">
        <v>0</v>
      </c>
      <c r="AR24" s="108">
        <v>0</v>
      </c>
      <c r="AS24" s="108">
        <v>0</v>
      </c>
      <c r="AT24" s="108">
        <v>0</v>
      </c>
      <c r="AU24" s="108">
        <v>0</v>
      </c>
      <c r="AV24" s="108">
        <v>0</v>
      </c>
      <c r="AW24" s="108">
        <v>0</v>
      </c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108">
        <v>0</v>
      </c>
      <c r="BF24" s="108">
        <v>0</v>
      </c>
      <c r="BG24" s="108">
        <v>0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8">
        <v>0</v>
      </c>
      <c r="BO24" s="108">
        <v>0</v>
      </c>
      <c r="BP24" s="108">
        <v>0</v>
      </c>
      <c r="BQ24" s="108">
        <v>0</v>
      </c>
      <c r="BR24" s="108">
        <v>0</v>
      </c>
      <c r="BS24" s="108">
        <v>0</v>
      </c>
      <c r="BT24" s="108">
        <v>0</v>
      </c>
      <c r="BU24" s="108">
        <v>0</v>
      </c>
      <c r="BV24" s="108">
        <v>0</v>
      </c>
      <c r="BW24" s="108">
        <v>0</v>
      </c>
      <c r="BX24" s="108">
        <v>0</v>
      </c>
      <c r="BY24" s="108">
        <v>0</v>
      </c>
      <c r="BZ24" s="108">
        <v>0</v>
      </c>
      <c r="CA24" s="108">
        <v>0</v>
      </c>
      <c r="CB24" s="108">
        <v>0</v>
      </c>
      <c r="CC24" s="108">
        <v>0</v>
      </c>
      <c r="CD24" s="108">
        <v>0</v>
      </c>
      <c r="CE24" s="108">
        <v>0</v>
      </c>
      <c r="CF24" s="108">
        <v>0</v>
      </c>
      <c r="CG24" s="108">
        <v>0</v>
      </c>
      <c r="CH24" s="108">
        <v>0</v>
      </c>
      <c r="CI24" s="108">
        <v>0</v>
      </c>
      <c r="CJ24" s="108">
        <v>0</v>
      </c>
      <c r="CK24" s="108">
        <v>0</v>
      </c>
      <c r="CL24" s="108">
        <v>0</v>
      </c>
      <c r="CM24" s="108">
        <v>0</v>
      </c>
      <c r="CN24" s="108">
        <v>0</v>
      </c>
      <c r="CO24" s="108">
        <v>0</v>
      </c>
      <c r="CP24" s="108">
        <v>0</v>
      </c>
      <c r="CQ24" s="108">
        <v>0</v>
      </c>
      <c r="CR24" s="108">
        <v>0</v>
      </c>
      <c r="CS24" s="108">
        <v>0</v>
      </c>
      <c r="CT24" s="108">
        <v>0</v>
      </c>
      <c r="CU24" s="108">
        <v>0</v>
      </c>
      <c r="CV24" s="108">
        <v>0</v>
      </c>
      <c r="CW24" s="108">
        <v>0</v>
      </c>
      <c r="CX24" s="108">
        <v>0</v>
      </c>
      <c r="CY24" s="108">
        <v>0</v>
      </c>
      <c r="CZ24" s="108">
        <v>0</v>
      </c>
      <c r="DA24" s="108">
        <v>0</v>
      </c>
      <c r="DB24" s="108">
        <v>0</v>
      </c>
      <c r="DC24" s="108">
        <v>0</v>
      </c>
      <c r="DD24" s="108">
        <v>0</v>
      </c>
      <c r="DE24" s="108">
        <v>0</v>
      </c>
      <c r="DF24" s="108">
        <v>0</v>
      </c>
      <c r="DG24" s="108">
        <v>0</v>
      </c>
      <c r="DH24" s="108">
        <v>0</v>
      </c>
      <c r="DI24" s="108">
        <v>0</v>
      </c>
      <c r="DJ24" s="108">
        <v>0</v>
      </c>
      <c r="DK24" s="108">
        <v>0</v>
      </c>
      <c r="DL24" s="108">
        <v>0</v>
      </c>
      <c r="DM24" s="108">
        <v>0</v>
      </c>
      <c r="DN24" s="108">
        <v>0</v>
      </c>
      <c r="DO24" s="108">
        <v>0</v>
      </c>
      <c r="DP24" s="108">
        <v>0</v>
      </c>
      <c r="DQ24" s="108">
        <v>0</v>
      </c>
      <c r="DR24" s="108">
        <v>0</v>
      </c>
      <c r="DS24" s="108">
        <v>0</v>
      </c>
      <c r="DT24" s="108">
        <v>0</v>
      </c>
      <c r="DU24" s="108">
        <v>0</v>
      </c>
      <c r="DV24" s="108">
        <v>0</v>
      </c>
      <c r="DW24" s="108">
        <v>0</v>
      </c>
      <c r="DX24" s="108">
        <v>0</v>
      </c>
      <c r="DY24" s="108">
        <v>0</v>
      </c>
      <c r="DZ24" s="108">
        <v>0</v>
      </c>
      <c r="EA24" s="108">
        <v>0</v>
      </c>
      <c r="EB24" s="108">
        <v>0</v>
      </c>
      <c r="EC24" s="108">
        <v>0</v>
      </c>
      <c r="ED24" s="108">
        <v>0</v>
      </c>
      <c r="EE24" s="108">
        <v>0</v>
      </c>
      <c r="EF24" s="108">
        <v>0</v>
      </c>
      <c r="EG24" s="108">
        <v>0</v>
      </c>
      <c r="EH24" s="108">
        <v>0</v>
      </c>
      <c r="EI24" s="108">
        <v>0</v>
      </c>
      <c r="EJ24" s="108">
        <v>0</v>
      </c>
      <c r="EK24" s="108">
        <v>0</v>
      </c>
      <c r="EL24" s="108">
        <v>0</v>
      </c>
      <c r="EM24" s="108">
        <v>0</v>
      </c>
      <c r="EN24" s="108">
        <v>0</v>
      </c>
      <c r="EO24" s="108">
        <v>0</v>
      </c>
      <c r="EP24" s="108">
        <v>0</v>
      </c>
      <c r="EQ24" s="108">
        <v>0</v>
      </c>
      <c r="ER24" s="108">
        <v>0</v>
      </c>
      <c r="ES24" s="108">
        <v>0</v>
      </c>
      <c r="ET24" s="108">
        <v>0</v>
      </c>
      <c r="EU24" s="108">
        <v>0</v>
      </c>
      <c r="EV24" s="108">
        <v>0</v>
      </c>
      <c r="EW24" s="108">
        <v>0</v>
      </c>
      <c r="EX24" s="108">
        <v>0</v>
      </c>
      <c r="EY24" s="108">
        <v>0</v>
      </c>
      <c r="EZ24" s="108">
        <v>0</v>
      </c>
      <c r="FA24" s="108">
        <v>0</v>
      </c>
      <c r="FB24" s="108">
        <v>0</v>
      </c>
      <c r="FC24" s="108">
        <v>0</v>
      </c>
      <c r="FD24" s="108">
        <v>0</v>
      </c>
      <c r="FE24" s="108">
        <v>0</v>
      </c>
      <c r="FF24" s="108">
        <v>0</v>
      </c>
      <c r="FG24" s="108">
        <v>0</v>
      </c>
      <c r="FH24" s="108">
        <v>0</v>
      </c>
      <c r="FI24" s="108">
        <v>0</v>
      </c>
      <c r="FJ24" s="108">
        <v>0</v>
      </c>
      <c r="FK24" s="108">
        <v>0</v>
      </c>
      <c r="FL24" s="108">
        <v>0</v>
      </c>
      <c r="FM24" s="108">
        <v>0</v>
      </c>
      <c r="FN24" s="108">
        <v>0</v>
      </c>
      <c r="FO24" s="108">
        <v>0</v>
      </c>
      <c r="FP24" s="108">
        <v>0</v>
      </c>
      <c r="FQ24" s="108">
        <v>0</v>
      </c>
      <c r="FR24" s="108">
        <v>0</v>
      </c>
      <c r="FS24" s="108">
        <v>0</v>
      </c>
      <c r="FT24" s="108">
        <v>0</v>
      </c>
      <c r="FU24" s="108">
        <v>0</v>
      </c>
      <c r="FV24" s="108">
        <v>0</v>
      </c>
      <c r="FW24" s="108">
        <v>0</v>
      </c>
      <c r="FX24" s="108">
        <v>0</v>
      </c>
      <c r="FY24" s="108">
        <v>0</v>
      </c>
      <c r="FZ24" s="108">
        <v>0</v>
      </c>
      <c r="GA24" s="108">
        <v>0</v>
      </c>
      <c r="GB24" s="108">
        <v>0</v>
      </c>
      <c r="GC24" s="108">
        <v>0</v>
      </c>
      <c r="GD24" s="108">
        <v>0</v>
      </c>
      <c r="GE24" s="108">
        <v>0</v>
      </c>
      <c r="GF24" s="108">
        <v>0</v>
      </c>
      <c r="GG24" s="108">
        <v>0</v>
      </c>
      <c r="GH24" s="108">
        <v>0</v>
      </c>
      <c r="GI24" s="108">
        <v>0</v>
      </c>
      <c r="GJ24" s="108">
        <v>0</v>
      </c>
      <c r="GK24" s="108">
        <v>0</v>
      </c>
      <c r="GL24" s="108">
        <v>0</v>
      </c>
      <c r="GM24" s="108">
        <v>0</v>
      </c>
      <c r="GN24" s="108">
        <v>0</v>
      </c>
      <c r="GO24" s="108">
        <v>0</v>
      </c>
      <c r="GP24" s="108">
        <v>0</v>
      </c>
      <c r="GQ24" s="108">
        <v>0</v>
      </c>
      <c r="GR24" s="108">
        <v>0</v>
      </c>
      <c r="GS24" s="108">
        <v>0</v>
      </c>
      <c r="GT24" s="108">
        <v>0</v>
      </c>
      <c r="GU24" s="108">
        <v>0</v>
      </c>
      <c r="GV24" s="108">
        <v>0</v>
      </c>
      <c r="GW24" s="108">
        <v>0</v>
      </c>
      <c r="GX24" s="108">
        <v>0</v>
      </c>
      <c r="GY24" s="108">
        <v>0</v>
      </c>
      <c r="GZ24" s="108">
        <v>0</v>
      </c>
      <c r="HA24" s="108">
        <v>0</v>
      </c>
      <c r="HB24" s="108">
        <v>0</v>
      </c>
      <c r="HC24" s="108">
        <v>0</v>
      </c>
      <c r="HD24" s="108">
        <v>0</v>
      </c>
      <c r="HE24" s="108">
        <v>0</v>
      </c>
      <c r="HF24" s="108">
        <v>0</v>
      </c>
      <c r="HG24" s="108">
        <v>0</v>
      </c>
      <c r="HH24" s="108">
        <v>0</v>
      </c>
      <c r="HI24" s="108">
        <v>0</v>
      </c>
    </row>
    <row r="25" spans="1:217" s="109" customFormat="1" x14ac:dyDescent="0.2">
      <c r="A25" s="107" t="s">
        <v>354</v>
      </c>
      <c r="B25" s="108">
        <v>0</v>
      </c>
      <c r="C25" s="108">
        <v>0</v>
      </c>
      <c r="D25" s="108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8">
        <v>0</v>
      </c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v>0</v>
      </c>
      <c r="R25" s="108">
        <v>0</v>
      </c>
      <c r="S25" s="108">
        <v>0</v>
      </c>
      <c r="T25" s="108">
        <v>0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8">
        <v>0</v>
      </c>
      <c r="AA25" s="108">
        <v>0</v>
      </c>
      <c r="AB25" s="108">
        <v>0</v>
      </c>
      <c r="AC25" s="108">
        <v>0</v>
      </c>
      <c r="AD25" s="108">
        <v>0</v>
      </c>
      <c r="AE25" s="108">
        <v>0</v>
      </c>
      <c r="AF25" s="108">
        <v>0</v>
      </c>
      <c r="AG25" s="108">
        <v>0</v>
      </c>
      <c r="AH25" s="108">
        <v>0</v>
      </c>
      <c r="AI25" s="108">
        <v>0</v>
      </c>
      <c r="AJ25" s="108">
        <v>0</v>
      </c>
      <c r="AK25" s="108">
        <v>0</v>
      </c>
      <c r="AL25" s="108">
        <v>0</v>
      </c>
      <c r="AM25" s="108">
        <v>0</v>
      </c>
      <c r="AN25" s="108">
        <v>0</v>
      </c>
      <c r="AO25" s="108">
        <v>0</v>
      </c>
      <c r="AP25" s="108">
        <v>0</v>
      </c>
      <c r="AQ25" s="108">
        <v>0</v>
      </c>
      <c r="AR25" s="108">
        <v>0</v>
      </c>
      <c r="AS25" s="108">
        <v>0</v>
      </c>
      <c r="AT25" s="108">
        <v>0</v>
      </c>
      <c r="AU25" s="108">
        <v>0</v>
      </c>
      <c r="AV25" s="108">
        <v>0</v>
      </c>
      <c r="AW25" s="108">
        <v>0</v>
      </c>
      <c r="AX25" s="108">
        <v>0</v>
      </c>
      <c r="AY25" s="108">
        <v>0</v>
      </c>
      <c r="AZ25" s="108">
        <v>0</v>
      </c>
      <c r="BA25" s="108">
        <v>0</v>
      </c>
      <c r="BB25" s="108">
        <v>0</v>
      </c>
      <c r="BC25" s="108">
        <v>0</v>
      </c>
      <c r="BD25" s="108">
        <v>0</v>
      </c>
      <c r="BE25" s="108">
        <v>0</v>
      </c>
      <c r="BF25" s="108">
        <v>0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0</v>
      </c>
      <c r="BM25" s="108">
        <v>0</v>
      </c>
      <c r="BN25" s="108">
        <v>0</v>
      </c>
      <c r="BO25" s="108">
        <v>0</v>
      </c>
      <c r="BP25" s="108">
        <v>0</v>
      </c>
      <c r="BQ25" s="108">
        <v>0</v>
      </c>
      <c r="BR25" s="108">
        <v>0</v>
      </c>
      <c r="BS25" s="108">
        <v>0</v>
      </c>
      <c r="BT25" s="108">
        <v>0</v>
      </c>
      <c r="BU25" s="108">
        <v>0</v>
      </c>
      <c r="BV25" s="108">
        <v>0</v>
      </c>
      <c r="BW25" s="108">
        <v>0</v>
      </c>
      <c r="BX25" s="108">
        <v>0</v>
      </c>
      <c r="BY25" s="108">
        <v>0</v>
      </c>
      <c r="BZ25" s="108">
        <v>0</v>
      </c>
      <c r="CA25" s="108">
        <v>0</v>
      </c>
      <c r="CB25" s="108">
        <v>0</v>
      </c>
      <c r="CC25" s="108">
        <v>0</v>
      </c>
      <c r="CD25" s="108">
        <v>0</v>
      </c>
      <c r="CE25" s="108">
        <v>0</v>
      </c>
      <c r="CF25" s="108">
        <v>0</v>
      </c>
      <c r="CG25" s="108">
        <v>0</v>
      </c>
      <c r="CH25" s="108">
        <v>0</v>
      </c>
      <c r="CI25" s="108">
        <v>0</v>
      </c>
      <c r="CJ25" s="108">
        <v>0</v>
      </c>
      <c r="CK25" s="108">
        <v>0</v>
      </c>
      <c r="CL25" s="108">
        <v>0</v>
      </c>
      <c r="CM25" s="108">
        <v>0</v>
      </c>
      <c r="CN25" s="108">
        <v>0</v>
      </c>
      <c r="CO25" s="108">
        <v>0</v>
      </c>
      <c r="CP25" s="108">
        <v>0</v>
      </c>
      <c r="CQ25" s="108">
        <v>0</v>
      </c>
      <c r="CR25" s="108">
        <v>0</v>
      </c>
      <c r="CS25" s="108">
        <v>0</v>
      </c>
      <c r="CT25" s="108">
        <v>0</v>
      </c>
      <c r="CU25" s="108">
        <v>0</v>
      </c>
      <c r="CV25" s="108">
        <v>0</v>
      </c>
      <c r="CW25" s="108">
        <v>0</v>
      </c>
      <c r="CX25" s="108">
        <v>0</v>
      </c>
      <c r="CY25" s="108">
        <v>0</v>
      </c>
      <c r="CZ25" s="108">
        <v>0</v>
      </c>
      <c r="DA25" s="108">
        <v>0</v>
      </c>
      <c r="DB25" s="108">
        <v>0</v>
      </c>
      <c r="DC25" s="108">
        <v>0</v>
      </c>
      <c r="DD25" s="108">
        <v>0</v>
      </c>
      <c r="DE25" s="108">
        <v>0</v>
      </c>
      <c r="DF25" s="108">
        <v>0</v>
      </c>
      <c r="DG25" s="108">
        <v>0</v>
      </c>
      <c r="DH25" s="108">
        <v>0</v>
      </c>
      <c r="DI25" s="108">
        <v>0</v>
      </c>
      <c r="DJ25" s="108">
        <v>0</v>
      </c>
      <c r="DK25" s="108">
        <v>0</v>
      </c>
      <c r="DL25" s="108">
        <v>0</v>
      </c>
      <c r="DM25" s="108">
        <v>0</v>
      </c>
      <c r="DN25" s="108">
        <v>0</v>
      </c>
      <c r="DO25" s="108">
        <v>0</v>
      </c>
      <c r="DP25" s="108">
        <v>0</v>
      </c>
      <c r="DQ25" s="108">
        <v>0</v>
      </c>
      <c r="DR25" s="108">
        <v>0</v>
      </c>
      <c r="DS25" s="108">
        <v>0</v>
      </c>
      <c r="DT25" s="108">
        <v>0</v>
      </c>
      <c r="DU25" s="108">
        <v>0</v>
      </c>
      <c r="DV25" s="108">
        <v>0</v>
      </c>
      <c r="DW25" s="108">
        <v>0</v>
      </c>
      <c r="DX25" s="108">
        <v>0</v>
      </c>
      <c r="DY25" s="108">
        <v>0</v>
      </c>
      <c r="DZ25" s="108">
        <v>0</v>
      </c>
      <c r="EA25" s="108">
        <v>0</v>
      </c>
      <c r="EB25" s="108">
        <v>0</v>
      </c>
      <c r="EC25" s="108">
        <v>0</v>
      </c>
      <c r="ED25" s="108">
        <v>0</v>
      </c>
      <c r="EE25" s="108">
        <v>0</v>
      </c>
      <c r="EF25" s="108">
        <v>0</v>
      </c>
      <c r="EG25" s="108">
        <v>0</v>
      </c>
      <c r="EH25" s="108">
        <v>0</v>
      </c>
      <c r="EI25" s="108">
        <v>0</v>
      </c>
      <c r="EJ25" s="108">
        <v>0</v>
      </c>
      <c r="EK25" s="108">
        <v>0</v>
      </c>
      <c r="EL25" s="108">
        <v>0</v>
      </c>
      <c r="EM25" s="108">
        <v>0</v>
      </c>
      <c r="EN25" s="108">
        <v>0</v>
      </c>
      <c r="EO25" s="108">
        <v>0</v>
      </c>
      <c r="EP25" s="108">
        <v>0</v>
      </c>
      <c r="EQ25" s="108">
        <v>0</v>
      </c>
      <c r="ER25" s="108">
        <v>0</v>
      </c>
      <c r="ES25" s="108">
        <v>0</v>
      </c>
      <c r="ET25" s="108">
        <v>0</v>
      </c>
      <c r="EU25" s="108">
        <v>0</v>
      </c>
      <c r="EV25" s="108">
        <v>0</v>
      </c>
      <c r="EW25" s="108">
        <v>0</v>
      </c>
      <c r="EX25" s="108">
        <v>0</v>
      </c>
      <c r="EY25" s="108">
        <v>0</v>
      </c>
      <c r="EZ25" s="108">
        <v>0</v>
      </c>
      <c r="FA25" s="108">
        <v>0</v>
      </c>
      <c r="FB25" s="108">
        <v>0</v>
      </c>
      <c r="FC25" s="108">
        <v>0</v>
      </c>
      <c r="FD25" s="108">
        <v>0</v>
      </c>
      <c r="FE25" s="108">
        <v>0</v>
      </c>
      <c r="FF25" s="108">
        <v>0</v>
      </c>
      <c r="FG25" s="108">
        <v>0</v>
      </c>
      <c r="FH25" s="108">
        <v>0</v>
      </c>
      <c r="FI25" s="108">
        <v>0</v>
      </c>
      <c r="FJ25" s="108">
        <v>0</v>
      </c>
      <c r="FK25" s="108">
        <v>0</v>
      </c>
      <c r="FL25" s="108">
        <v>0</v>
      </c>
      <c r="FM25" s="108">
        <v>0</v>
      </c>
      <c r="FN25" s="108">
        <v>0</v>
      </c>
      <c r="FO25" s="108">
        <v>0</v>
      </c>
      <c r="FP25" s="108">
        <v>0</v>
      </c>
      <c r="FQ25" s="108">
        <v>0</v>
      </c>
      <c r="FR25" s="108">
        <v>0</v>
      </c>
      <c r="FS25" s="108">
        <v>0</v>
      </c>
      <c r="FT25" s="108">
        <v>0</v>
      </c>
      <c r="FU25" s="108">
        <v>0</v>
      </c>
      <c r="FV25" s="108">
        <v>0</v>
      </c>
      <c r="FW25" s="108">
        <v>0</v>
      </c>
      <c r="FX25" s="108">
        <v>0</v>
      </c>
      <c r="FY25" s="108">
        <v>0</v>
      </c>
      <c r="FZ25" s="108">
        <v>0</v>
      </c>
      <c r="GA25" s="108">
        <v>0</v>
      </c>
      <c r="GB25" s="108">
        <v>0</v>
      </c>
      <c r="GC25" s="108">
        <v>0</v>
      </c>
      <c r="GD25" s="108">
        <v>0</v>
      </c>
      <c r="GE25" s="108">
        <v>0</v>
      </c>
      <c r="GF25" s="108">
        <v>0</v>
      </c>
      <c r="GG25" s="108">
        <v>0</v>
      </c>
      <c r="GH25" s="108">
        <v>0</v>
      </c>
      <c r="GI25" s="108">
        <v>0</v>
      </c>
      <c r="GJ25" s="108">
        <v>0</v>
      </c>
      <c r="GK25" s="108">
        <v>0</v>
      </c>
      <c r="GL25" s="108">
        <v>0</v>
      </c>
      <c r="GM25" s="108">
        <v>0</v>
      </c>
      <c r="GN25" s="108">
        <v>0</v>
      </c>
      <c r="GO25" s="108">
        <v>0</v>
      </c>
      <c r="GP25" s="108">
        <v>0</v>
      </c>
      <c r="GQ25" s="108">
        <v>0</v>
      </c>
      <c r="GR25" s="108">
        <v>0</v>
      </c>
      <c r="GS25" s="108">
        <v>0</v>
      </c>
      <c r="GT25" s="108">
        <v>0</v>
      </c>
      <c r="GU25" s="108">
        <v>0</v>
      </c>
      <c r="GV25" s="108">
        <v>0</v>
      </c>
      <c r="GW25" s="108">
        <v>0</v>
      </c>
      <c r="GX25" s="108">
        <v>0</v>
      </c>
      <c r="GY25" s="108">
        <v>0</v>
      </c>
      <c r="GZ25" s="108">
        <v>0</v>
      </c>
      <c r="HA25" s="108">
        <v>0</v>
      </c>
      <c r="HB25" s="108">
        <v>0</v>
      </c>
      <c r="HC25" s="108">
        <v>0</v>
      </c>
      <c r="HD25" s="108">
        <v>0</v>
      </c>
      <c r="HE25" s="108">
        <v>0</v>
      </c>
      <c r="HF25" s="108">
        <v>0</v>
      </c>
      <c r="HG25" s="108">
        <v>0</v>
      </c>
      <c r="HH25" s="108">
        <v>0</v>
      </c>
      <c r="HI25" s="108">
        <v>0</v>
      </c>
    </row>
    <row r="26" spans="1:217" s="109" customFormat="1" x14ac:dyDescent="0.2">
      <c r="A26" s="107" t="s">
        <v>355</v>
      </c>
      <c r="B26" s="108">
        <v>0</v>
      </c>
      <c r="C26" s="108">
        <v>0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0</v>
      </c>
      <c r="N26" s="108">
        <v>0</v>
      </c>
      <c r="O26" s="108">
        <v>0</v>
      </c>
      <c r="P26" s="108">
        <v>0</v>
      </c>
      <c r="Q26" s="108">
        <v>0</v>
      </c>
      <c r="R26" s="108">
        <v>0</v>
      </c>
      <c r="S26" s="108">
        <v>0</v>
      </c>
      <c r="T26" s="108">
        <v>0</v>
      </c>
      <c r="U26" s="108">
        <v>0</v>
      </c>
      <c r="V26" s="108">
        <v>0</v>
      </c>
      <c r="W26" s="108">
        <v>0</v>
      </c>
      <c r="X26" s="108">
        <v>0</v>
      </c>
      <c r="Y26" s="108">
        <v>0</v>
      </c>
      <c r="Z26" s="108">
        <v>0</v>
      </c>
      <c r="AA26" s="108">
        <v>0</v>
      </c>
      <c r="AB26" s="108">
        <v>0</v>
      </c>
      <c r="AC26" s="108">
        <v>0</v>
      </c>
      <c r="AD26" s="108">
        <v>0</v>
      </c>
      <c r="AE26" s="108">
        <v>0</v>
      </c>
      <c r="AF26" s="108">
        <v>0</v>
      </c>
      <c r="AG26" s="108">
        <v>0</v>
      </c>
      <c r="AH26" s="108">
        <v>0</v>
      </c>
      <c r="AI26" s="108">
        <v>0</v>
      </c>
      <c r="AJ26" s="108">
        <v>0</v>
      </c>
      <c r="AK26" s="108">
        <v>0</v>
      </c>
      <c r="AL26" s="108">
        <v>0</v>
      </c>
      <c r="AM26" s="108">
        <v>0</v>
      </c>
      <c r="AN26" s="108">
        <v>0</v>
      </c>
      <c r="AO26" s="108">
        <v>0</v>
      </c>
      <c r="AP26" s="108">
        <v>0</v>
      </c>
      <c r="AQ26" s="108">
        <v>0</v>
      </c>
      <c r="AR26" s="108">
        <v>0</v>
      </c>
      <c r="AS26" s="108">
        <v>0</v>
      </c>
      <c r="AT26" s="108">
        <v>0</v>
      </c>
      <c r="AU26" s="108">
        <v>0</v>
      </c>
      <c r="AV26" s="108">
        <v>0</v>
      </c>
      <c r="AW26" s="108">
        <v>0</v>
      </c>
      <c r="AX26" s="108">
        <v>0</v>
      </c>
      <c r="AY26" s="108">
        <v>0</v>
      </c>
      <c r="AZ26" s="108">
        <v>0</v>
      </c>
      <c r="BA26" s="108">
        <v>0</v>
      </c>
      <c r="BB26" s="108">
        <v>0</v>
      </c>
      <c r="BC26" s="108">
        <v>0</v>
      </c>
      <c r="BD26" s="108">
        <v>0</v>
      </c>
      <c r="BE26" s="108">
        <v>0</v>
      </c>
      <c r="BF26" s="108">
        <v>0</v>
      </c>
      <c r="BG26" s="108">
        <v>0</v>
      </c>
      <c r="BH26" s="108">
        <v>0</v>
      </c>
      <c r="BI26" s="108">
        <v>0</v>
      </c>
      <c r="BJ26" s="108">
        <v>0</v>
      </c>
      <c r="BK26" s="108">
        <v>0</v>
      </c>
      <c r="BL26" s="108">
        <v>0</v>
      </c>
      <c r="BM26" s="108">
        <v>0</v>
      </c>
      <c r="BN26" s="108">
        <v>0</v>
      </c>
      <c r="BO26" s="108">
        <v>0</v>
      </c>
      <c r="BP26" s="108">
        <v>0</v>
      </c>
      <c r="BQ26" s="108">
        <v>0</v>
      </c>
      <c r="BR26" s="108">
        <v>0</v>
      </c>
      <c r="BS26" s="108">
        <v>0</v>
      </c>
      <c r="BT26" s="108">
        <v>0</v>
      </c>
      <c r="BU26" s="108">
        <v>0</v>
      </c>
      <c r="BV26" s="108">
        <v>0</v>
      </c>
      <c r="BW26" s="108">
        <v>0</v>
      </c>
      <c r="BX26" s="108">
        <v>0</v>
      </c>
      <c r="BY26" s="108">
        <v>0</v>
      </c>
      <c r="BZ26" s="108">
        <v>0</v>
      </c>
      <c r="CA26" s="108">
        <v>0</v>
      </c>
      <c r="CB26" s="108">
        <v>0</v>
      </c>
      <c r="CC26" s="108">
        <v>0</v>
      </c>
      <c r="CD26" s="108">
        <v>0</v>
      </c>
      <c r="CE26" s="108">
        <v>0</v>
      </c>
      <c r="CF26" s="108">
        <v>0</v>
      </c>
      <c r="CG26" s="108">
        <v>0</v>
      </c>
      <c r="CH26" s="108">
        <v>0</v>
      </c>
      <c r="CI26" s="108">
        <v>0</v>
      </c>
      <c r="CJ26" s="108">
        <v>0</v>
      </c>
      <c r="CK26" s="108">
        <v>0</v>
      </c>
      <c r="CL26" s="108">
        <v>0</v>
      </c>
      <c r="CM26" s="108">
        <v>0</v>
      </c>
      <c r="CN26" s="108">
        <v>0</v>
      </c>
      <c r="CO26" s="108">
        <v>0</v>
      </c>
      <c r="CP26" s="108">
        <v>0</v>
      </c>
      <c r="CQ26" s="108">
        <v>0</v>
      </c>
      <c r="CR26" s="108">
        <v>0</v>
      </c>
      <c r="CS26" s="108">
        <v>0</v>
      </c>
      <c r="CT26" s="108">
        <v>0</v>
      </c>
      <c r="CU26" s="108">
        <v>0</v>
      </c>
      <c r="CV26" s="108">
        <v>0</v>
      </c>
      <c r="CW26" s="108">
        <v>0</v>
      </c>
      <c r="CX26" s="108">
        <v>0</v>
      </c>
      <c r="CY26" s="108">
        <v>0</v>
      </c>
      <c r="CZ26" s="108">
        <v>0</v>
      </c>
      <c r="DA26" s="108">
        <v>0</v>
      </c>
      <c r="DB26" s="108">
        <v>0</v>
      </c>
      <c r="DC26" s="108">
        <v>0</v>
      </c>
      <c r="DD26" s="108">
        <v>0</v>
      </c>
      <c r="DE26" s="108">
        <v>0</v>
      </c>
      <c r="DF26" s="108">
        <v>0</v>
      </c>
      <c r="DG26" s="108">
        <v>0</v>
      </c>
      <c r="DH26" s="108">
        <v>0</v>
      </c>
      <c r="DI26" s="108">
        <v>0</v>
      </c>
      <c r="DJ26" s="108">
        <v>0</v>
      </c>
      <c r="DK26" s="108">
        <v>0</v>
      </c>
      <c r="DL26" s="108">
        <v>0</v>
      </c>
      <c r="DM26" s="108">
        <v>0</v>
      </c>
      <c r="DN26" s="108">
        <v>0</v>
      </c>
      <c r="DO26" s="108">
        <v>0</v>
      </c>
      <c r="DP26" s="108">
        <v>0</v>
      </c>
      <c r="DQ26" s="108">
        <v>0</v>
      </c>
      <c r="DR26" s="108">
        <v>0</v>
      </c>
      <c r="DS26" s="108">
        <v>0</v>
      </c>
      <c r="DT26" s="108">
        <v>0</v>
      </c>
      <c r="DU26" s="108">
        <v>0</v>
      </c>
      <c r="DV26" s="108">
        <v>0</v>
      </c>
      <c r="DW26" s="108">
        <v>0</v>
      </c>
      <c r="DX26" s="108">
        <v>0</v>
      </c>
      <c r="DY26" s="108">
        <v>0</v>
      </c>
      <c r="DZ26" s="108">
        <v>0</v>
      </c>
      <c r="EA26" s="108">
        <v>0</v>
      </c>
      <c r="EB26" s="108">
        <v>0</v>
      </c>
      <c r="EC26" s="108">
        <v>0</v>
      </c>
      <c r="ED26" s="108">
        <v>0</v>
      </c>
      <c r="EE26" s="108">
        <v>0</v>
      </c>
      <c r="EF26" s="108">
        <v>0</v>
      </c>
      <c r="EG26" s="108">
        <v>0</v>
      </c>
      <c r="EH26" s="108">
        <v>0</v>
      </c>
      <c r="EI26" s="108">
        <v>0</v>
      </c>
      <c r="EJ26" s="108">
        <v>0</v>
      </c>
      <c r="EK26" s="108">
        <v>0</v>
      </c>
      <c r="EL26" s="108">
        <v>0</v>
      </c>
      <c r="EM26" s="108">
        <v>0</v>
      </c>
      <c r="EN26" s="108">
        <v>0</v>
      </c>
      <c r="EO26" s="108">
        <v>0</v>
      </c>
      <c r="EP26" s="108">
        <v>0</v>
      </c>
      <c r="EQ26" s="108">
        <v>0</v>
      </c>
      <c r="ER26" s="108">
        <v>0</v>
      </c>
      <c r="ES26" s="108">
        <v>0</v>
      </c>
      <c r="ET26" s="108">
        <v>0</v>
      </c>
      <c r="EU26" s="108">
        <v>0</v>
      </c>
      <c r="EV26" s="108">
        <v>0</v>
      </c>
      <c r="EW26" s="108">
        <v>0</v>
      </c>
      <c r="EX26" s="108">
        <v>0</v>
      </c>
      <c r="EY26" s="108">
        <v>0</v>
      </c>
      <c r="EZ26" s="108">
        <v>0</v>
      </c>
      <c r="FA26" s="108">
        <v>0</v>
      </c>
      <c r="FB26" s="108">
        <v>0</v>
      </c>
      <c r="FC26" s="108">
        <v>0</v>
      </c>
      <c r="FD26" s="108">
        <v>0</v>
      </c>
      <c r="FE26" s="108">
        <v>0</v>
      </c>
      <c r="FF26" s="108">
        <v>0</v>
      </c>
      <c r="FG26" s="108">
        <v>0</v>
      </c>
      <c r="FH26" s="108">
        <v>0</v>
      </c>
      <c r="FI26" s="108">
        <v>0</v>
      </c>
      <c r="FJ26" s="108">
        <v>0</v>
      </c>
      <c r="FK26" s="108">
        <v>0</v>
      </c>
      <c r="FL26" s="108">
        <v>0</v>
      </c>
      <c r="FM26" s="108">
        <v>0</v>
      </c>
      <c r="FN26" s="108">
        <v>0</v>
      </c>
      <c r="FO26" s="108">
        <v>0</v>
      </c>
      <c r="FP26" s="108">
        <v>0</v>
      </c>
      <c r="FQ26" s="108">
        <v>0</v>
      </c>
      <c r="FR26" s="108">
        <v>0</v>
      </c>
      <c r="FS26" s="108">
        <v>0</v>
      </c>
      <c r="FT26" s="108">
        <v>0</v>
      </c>
      <c r="FU26" s="108">
        <v>0</v>
      </c>
      <c r="FV26" s="108">
        <v>0</v>
      </c>
      <c r="FW26" s="108">
        <v>0</v>
      </c>
      <c r="FX26" s="108">
        <v>0</v>
      </c>
      <c r="FY26" s="108">
        <v>0</v>
      </c>
      <c r="FZ26" s="108">
        <v>0</v>
      </c>
      <c r="GA26" s="108">
        <v>0</v>
      </c>
      <c r="GB26" s="108">
        <v>0</v>
      </c>
      <c r="GC26" s="108">
        <v>0</v>
      </c>
      <c r="GD26" s="108">
        <v>0</v>
      </c>
      <c r="GE26" s="108">
        <v>0</v>
      </c>
      <c r="GF26" s="108">
        <v>0</v>
      </c>
      <c r="GG26" s="108">
        <v>0</v>
      </c>
      <c r="GH26" s="108">
        <v>0</v>
      </c>
      <c r="GI26" s="108">
        <v>0</v>
      </c>
      <c r="GJ26" s="108">
        <v>0</v>
      </c>
      <c r="GK26" s="108">
        <v>0</v>
      </c>
      <c r="GL26" s="108">
        <v>0</v>
      </c>
      <c r="GM26" s="108">
        <v>0</v>
      </c>
      <c r="GN26" s="108">
        <v>0</v>
      </c>
      <c r="GO26" s="108">
        <v>0</v>
      </c>
      <c r="GP26" s="108">
        <v>0</v>
      </c>
      <c r="GQ26" s="108">
        <v>0</v>
      </c>
      <c r="GR26" s="108">
        <v>0</v>
      </c>
      <c r="GS26" s="108">
        <v>0</v>
      </c>
      <c r="GT26" s="108">
        <v>0</v>
      </c>
      <c r="GU26" s="108">
        <v>0</v>
      </c>
      <c r="GV26" s="108">
        <v>0</v>
      </c>
      <c r="GW26" s="108">
        <v>0</v>
      </c>
      <c r="GX26" s="108">
        <v>0</v>
      </c>
      <c r="GY26" s="108">
        <v>0</v>
      </c>
      <c r="GZ26" s="108">
        <v>0</v>
      </c>
      <c r="HA26" s="108">
        <v>0</v>
      </c>
      <c r="HB26" s="108">
        <v>0</v>
      </c>
      <c r="HC26" s="108">
        <v>0</v>
      </c>
      <c r="HD26" s="108">
        <v>0</v>
      </c>
      <c r="HE26" s="108">
        <v>0</v>
      </c>
      <c r="HF26" s="108">
        <v>0</v>
      </c>
      <c r="HG26" s="108">
        <v>0</v>
      </c>
      <c r="HH26" s="108">
        <v>0</v>
      </c>
      <c r="HI26" s="108">
        <v>0</v>
      </c>
    </row>
    <row r="27" spans="1:217" s="109" customFormat="1" x14ac:dyDescent="0.2">
      <c r="A27" s="107" t="s">
        <v>356</v>
      </c>
      <c r="B27" s="108">
        <v>0</v>
      </c>
      <c r="C27" s="108">
        <v>0</v>
      </c>
      <c r="D27" s="108">
        <v>0</v>
      </c>
      <c r="E27" s="108">
        <v>0</v>
      </c>
      <c r="F27" s="108">
        <v>0</v>
      </c>
      <c r="G27" s="108">
        <v>0</v>
      </c>
      <c r="H27" s="108">
        <v>0</v>
      </c>
      <c r="I27" s="108">
        <v>0</v>
      </c>
      <c r="J27" s="108">
        <v>0</v>
      </c>
      <c r="K27" s="108">
        <v>0</v>
      </c>
      <c r="L27" s="108">
        <v>0</v>
      </c>
      <c r="M27" s="108">
        <v>0</v>
      </c>
      <c r="N27" s="108">
        <v>0</v>
      </c>
      <c r="O27" s="108">
        <v>0</v>
      </c>
      <c r="P27" s="108">
        <v>0</v>
      </c>
      <c r="Q27" s="108">
        <v>0</v>
      </c>
      <c r="R27" s="108">
        <v>0</v>
      </c>
      <c r="S27" s="108">
        <v>0</v>
      </c>
      <c r="T27" s="108">
        <v>0</v>
      </c>
      <c r="U27" s="108">
        <v>0</v>
      </c>
      <c r="V27" s="108">
        <v>0</v>
      </c>
      <c r="W27" s="108">
        <v>0</v>
      </c>
      <c r="X27" s="108">
        <v>0</v>
      </c>
      <c r="Y27" s="108">
        <v>0</v>
      </c>
      <c r="Z27" s="108">
        <v>0</v>
      </c>
      <c r="AA27" s="108">
        <v>0</v>
      </c>
      <c r="AB27" s="108">
        <v>0</v>
      </c>
      <c r="AC27" s="108">
        <v>0</v>
      </c>
      <c r="AD27" s="108">
        <v>0</v>
      </c>
      <c r="AE27" s="108">
        <v>0</v>
      </c>
      <c r="AF27" s="108">
        <v>0</v>
      </c>
      <c r="AG27" s="108">
        <v>0</v>
      </c>
      <c r="AH27" s="108">
        <v>0</v>
      </c>
      <c r="AI27" s="108">
        <v>0</v>
      </c>
      <c r="AJ27" s="108">
        <v>0</v>
      </c>
      <c r="AK27" s="108">
        <v>0</v>
      </c>
      <c r="AL27" s="108">
        <v>0</v>
      </c>
      <c r="AM27" s="108">
        <v>0</v>
      </c>
      <c r="AN27" s="108">
        <v>0</v>
      </c>
      <c r="AO27" s="108">
        <v>0</v>
      </c>
      <c r="AP27" s="108">
        <v>0</v>
      </c>
      <c r="AQ27" s="108">
        <v>0</v>
      </c>
      <c r="AR27" s="108">
        <v>0</v>
      </c>
      <c r="AS27" s="108">
        <v>0</v>
      </c>
      <c r="AT27" s="108">
        <v>0</v>
      </c>
      <c r="AU27" s="108">
        <v>0</v>
      </c>
      <c r="AV27" s="108">
        <v>0</v>
      </c>
      <c r="AW27" s="108">
        <v>0</v>
      </c>
      <c r="AX27" s="108">
        <v>0</v>
      </c>
      <c r="AY27" s="108">
        <v>0</v>
      </c>
      <c r="AZ27" s="108">
        <v>0</v>
      </c>
      <c r="BA27" s="108">
        <v>0</v>
      </c>
      <c r="BB27" s="108">
        <v>0</v>
      </c>
      <c r="BC27" s="108">
        <v>0</v>
      </c>
      <c r="BD27" s="108">
        <v>0</v>
      </c>
      <c r="BE27" s="108">
        <v>0</v>
      </c>
      <c r="BF27" s="108">
        <v>0</v>
      </c>
      <c r="BG27" s="108">
        <v>0</v>
      </c>
      <c r="BH27" s="108">
        <v>0</v>
      </c>
      <c r="BI27" s="108">
        <v>0</v>
      </c>
      <c r="BJ27" s="108">
        <v>0</v>
      </c>
      <c r="BK27" s="108">
        <v>0</v>
      </c>
      <c r="BL27" s="108">
        <v>0</v>
      </c>
      <c r="BM27" s="108">
        <v>0</v>
      </c>
      <c r="BN27" s="108">
        <v>0</v>
      </c>
      <c r="BO27" s="108">
        <v>0</v>
      </c>
      <c r="BP27" s="108">
        <v>0</v>
      </c>
      <c r="BQ27" s="108">
        <v>0</v>
      </c>
      <c r="BR27" s="108">
        <v>0</v>
      </c>
      <c r="BS27" s="108">
        <v>0</v>
      </c>
      <c r="BT27" s="108">
        <v>0</v>
      </c>
      <c r="BU27" s="108">
        <v>0</v>
      </c>
      <c r="BV27" s="108">
        <v>0</v>
      </c>
      <c r="BW27" s="108">
        <v>0</v>
      </c>
      <c r="BX27" s="108">
        <v>0</v>
      </c>
      <c r="BY27" s="108">
        <v>0</v>
      </c>
      <c r="BZ27" s="108">
        <v>0</v>
      </c>
      <c r="CA27" s="108">
        <v>0</v>
      </c>
      <c r="CB27" s="108">
        <v>0</v>
      </c>
      <c r="CC27" s="108">
        <v>0</v>
      </c>
      <c r="CD27" s="108">
        <v>0</v>
      </c>
      <c r="CE27" s="108">
        <v>0</v>
      </c>
      <c r="CF27" s="108">
        <v>0</v>
      </c>
      <c r="CG27" s="108">
        <v>0</v>
      </c>
      <c r="CH27" s="108">
        <v>0</v>
      </c>
      <c r="CI27" s="108">
        <v>0</v>
      </c>
      <c r="CJ27" s="108">
        <v>0</v>
      </c>
      <c r="CK27" s="108">
        <v>0</v>
      </c>
      <c r="CL27" s="108">
        <v>0</v>
      </c>
      <c r="CM27" s="108">
        <v>0</v>
      </c>
      <c r="CN27" s="108">
        <v>0</v>
      </c>
      <c r="CO27" s="108">
        <v>0</v>
      </c>
      <c r="CP27" s="108">
        <v>0</v>
      </c>
      <c r="CQ27" s="108">
        <v>0</v>
      </c>
      <c r="CR27" s="108">
        <v>0</v>
      </c>
      <c r="CS27" s="108">
        <v>0</v>
      </c>
      <c r="CT27" s="108">
        <v>0</v>
      </c>
      <c r="CU27" s="108">
        <v>0</v>
      </c>
      <c r="CV27" s="108">
        <v>0</v>
      </c>
      <c r="CW27" s="108">
        <v>0</v>
      </c>
      <c r="CX27" s="108">
        <v>0</v>
      </c>
      <c r="CY27" s="108">
        <v>0</v>
      </c>
      <c r="CZ27" s="108">
        <v>0</v>
      </c>
      <c r="DA27" s="108">
        <v>0</v>
      </c>
      <c r="DB27" s="108">
        <v>0</v>
      </c>
      <c r="DC27" s="108">
        <v>0</v>
      </c>
      <c r="DD27" s="108">
        <v>0</v>
      </c>
      <c r="DE27" s="108">
        <v>0</v>
      </c>
      <c r="DF27" s="108">
        <v>0</v>
      </c>
      <c r="DG27" s="108">
        <v>0</v>
      </c>
      <c r="DH27" s="108">
        <v>0</v>
      </c>
      <c r="DI27" s="108">
        <v>0</v>
      </c>
      <c r="DJ27" s="108">
        <v>0</v>
      </c>
      <c r="DK27" s="108">
        <v>0</v>
      </c>
      <c r="DL27" s="108">
        <v>0</v>
      </c>
      <c r="DM27" s="108">
        <v>0</v>
      </c>
      <c r="DN27" s="108">
        <v>0</v>
      </c>
      <c r="DO27" s="108">
        <v>0</v>
      </c>
      <c r="DP27" s="108">
        <v>0</v>
      </c>
      <c r="DQ27" s="108">
        <v>0</v>
      </c>
      <c r="DR27" s="108">
        <v>0</v>
      </c>
      <c r="DS27" s="108">
        <v>0</v>
      </c>
      <c r="DT27" s="108">
        <v>0</v>
      </c>
      <c r="DU27" s="108">
        <v>0</v>
      </c>
      <c r="DV27" s="108">
        <v>0</v>
      </c>
      <c r="DW27" s="108">
        <v>0</v>
      </c>
      <c r="DX27" s="108">
        <v>0</v>
      </c>
      <c r="DY27" s="108">
        <v>0</v>
      </c>
      <c r="DZ27" s="108">
        <v>0</v>
      </c>
      <c r="EA27" s="108">
        <v>0</v>
      </c>
      <c r="EB27" s="108">
        <v>0</v>
      </c>
      <c r="EC27" s="108">
        <v>0</v>
      </c>
      <c r="ED27" s="108">
        <v>0</v>
      </c>
      <c r="EE27" s="108">
        <v>0</v>
      </c>
      <c r="EF27" s="108">
        <v>0</v>
      </c>
      <c r="EG27" s="108">
        <v>0</v>
      </c>
      <c r="EH27" s="108">
        <v>0</v>
      </c>
      <c r="EI27" s="108">
        <v>0</v>
      </c>
      <c r="EJ27" s="108">
        <v>0</v>
      </c>
      <c r="EK27" s="108">
        <v>0</v>
      </c>
      <c r="EL27" s="108">
        <v>0</v>
      </c>
      <c r="EM27" s="108">
        <v>0</v>
      </c>
      <c r="EN27" s="108">
        <v>0</v>
      </c>
      <c r="EO27" s="108">
        <v>0</v>
      </c>
      <c r="EP27" s="108">
        <v>0</v>
      </c>
      <c r="EQ27" s="108">
        <v>0</v>
      </c>
      <c r="ER27" s="108">
        <v>0</v>
      </c>
      <c r="ES27" s="108">
        <v>0</v>
      </c>
      <c r="ET27" s="108">
        <v>0</v>
      </c>
      <c r="EU27" s="108">
        <v>0</v>
      </c>
      <c r="EV27" s="108">
        <v>0</v>
      </c>
      <c r="EW27" s="108">
        <v>0</v>
      </c>
      <c r="EX27" s="108">
        <v>0</v>
      </c>
      <c r="EY27" s="108">
        <v>0</v>
      </c>
      <c r="EZ27" s="108">
        <v>0</v>
      </c>
      <c r="FA27" s="108">
        <v>0</v>
      </c>
      <c r="FB27" s="108">
        <v>0</v>
      </c>
      <c r="FC27" s="108">
        <v>0</v>
      </c>
      <c r="FD27" s="108">
        <v>0</v>
      </c>
      <c r="FE27" s="108">
        <v>0</v>
      </c>
      <c r="FF27" s="108">
        <v>0</v>
      </c>
      <c r="FG27" s="108">
        <v>0</v>
      </c>
      <c r="FH27" s="108">
        <v>0</v>
      </c>
      <c r="FI27" s="108">
        <v>0</v>
      </c>
      <c r="FJ27" s="108">
        <v>0</v>
      </c>
      <c r="FK27" s="108">
        <v>0</v>
      </c>
      <c r="FL27" s="108">
        <v>0</v>
      </c>
      <c r="FM27" s="108">
        <v>0</v>
      </c>
      <c r="FN27" s="108">
        <v>0</v>
      </c>
      <c r="FO27" s="108">
        <v>0</v>
      </c>
      <c r="FP27" s="108">
        <v>0</v>
      </c>
      <c r="FQ27" s="108">
        <v>0</v>
      </c>
      <c r="FR27" s="108">
        <v>0</v>
      </c>
      <c r="FS27" s="108">
        <v>0</v>
      </c>
      <c r="FT27" s="108">
        <v>0</v>
      </c>
      <c r="FU27" s="108">
        <v>0</v>
      </c>
      <c r="FV27" s="108">
        <v>0</v>
      </c>
      <c r="FW27" s="108">
        <v>0</v>
      </c>
      <c r="FX27" s="108">
        <v>0</v>
      </c>
      <c r="FY27" s="108">
        <v>0</v>
      </c>
      <c r="FZ27" s="108">
        <v>0</v>
      </c>
      <c r="GA27" s="108">
        <v>0</v>
      </c>
      <c r="GB27" s="108">
        <v>0</v>
      </c>
      <c r="GC27" s="108">
        <v>0</v>
      </c>
      <c r="GD27" s="108">
        <v>0</v>
      </c>
      <c r="GE27" s="108">
        <v>0</v>
      </c>
      <c r="GF27" s="108">
        <v>0</v>
      </c>
      <c r="GG27" s="108">
        <v>0</v>
      </c>
      <c r="GH27" s="108">
        <v>0</v>
      </c>
      <c r="GI27" s="108">
        <v>0</v>
      </c>
      <c r="GJ27" s="108">
        <v>0</v>
      </c>
      <c r="GK27" s="108">
        <v>0</v>
      </c>
      <c r="GL27" s="108">
        <v>0</v>
      </c>
      <c r="GM27" s="108">
        <v>0</v>
      </c>
      <c r="GN27" s="108">
        <v>0</v>
      </c>
      <c r="GO27" s="108">
        <v>0</v>
      </c>
      <c r="GP27" s="108">
        <v>0</v>
      </c>
      <c r="GQ27" s="108">
        <v>0</v>
      </c>
      <c r="GR27" s="108">
        <v>0</v>
      </c>
      <c r="GS27" s="108">
        <v>0</v>
      </c>
      <c r="GT27" s="108">
        <v>0</v>
      </c>
      <c r="GU27" s="108">
        <v>0</v>
      </c>
      <c r="GV27" s="108">
        <v>0</v>
      </c>
      <c r="GW27" s="108">
        <v>0</v>
      </c>
      <c r="GX27" s="108">
        <v>0</v>
      </c>
      <c r="GY27" s="108">
        <v>0</v>
      </c>
      <c r="GZ27" s="108">
        <v>0</v>
      </c>
      <c r="HA27" s="108">
        <v>0</v>
      </c>
      <c r="HB27" s="108">
        <v>0</v>
      </c>
      <c r="HC27" s="108">
        <v>0</v>
      </c>
      <c r="HD27" s="108">
        <v>0</v>
      </c>
      <c r="HE27" s="108">
        <v>0</v>
      </c>
      <c r="HF27" s="108">
        <v>0</v>
      </c>
      <c r="HG27" s="108">
        <v>0</v>
      </c>
      <c r="HH27" s="108">
        <v>0</v>
      </c>
      <c r="HI27" s="108">
        <v>0</v>
      </c>
    </row>
    <row r="28" spans="1:217" s="109" customFormat="1" x14ac:dyDescent="0.2">
      <c r="A28" s="107" t="s">
        <v>357</v>
      </c>
      <c r="B28" s="108">
        <v>0</v>
      </c>
      <c r="C28" s="108">
        <v>0</v>
      </c>
      <c r="D28" s="108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0</v>
      </c>
      <c r="J28" s="108">
        <v>0</v>
      </c>
      <c r="K28" s="108">
        <v>0</v>
      </c>
      <c r="L28" s="108">
        <v>0</v>
      </c>
      <c r="M28" s="108">
        <v>0</v>
      </c>
      <c r="N28" s="108">
        <v>0</v>
      </c>
      <c r="O28" s="108">
        <v>0</v>
      </c>
      <c r="P28" s="108">
        <v>0</v>
      </c>
      <c r="Q28" s="108">
        <v>0</v>
      </c>
      <c r="R28" s="108">
        <v>0</v>
      </c>
      <c r="S28" s="108">
        <v>0</v>
      </c>
      <c r="T28" s="108">
        <v>0</v>
      </c>
      <c r="U28" s="108">
        <v>0</v>
      </c>
      <c r="V28" s="108">
        <v>0</v>
      </c>
      <c r="W28" s="108">
        <v>0</v>
      </c>
      <c r="X28" s="108">
        <v>0</v>
      </c>
      <c r="Y28" s="108">
        <v>0</v>
      </c>
      <c r="Z28" s="108">
        <v>0</v>
      </c>
      <c r="AA28" s="108">
        <v>0</v>
      </c>
      <c r="AB28" s="108">
        <v>0</v>
      </c>
      <c r="AC28" s="108">
        <v>0</v>
      </c>
      <c r="AD28" s="108">
        <v>0</v>
      </c>
      <c r="AE28" s="108">
        <v>0</v>
      </c>
      <c r="AF28" s="108">
        <v>0</v>
      </c>
      <c r="AG28" s="108">
        <v>0</v>
      </c>
      <c r="AH28" s="108">
        <v>0</v>
      </c>
      <c r="AI28" s="108">
        <v>0</v>
      </c>
      <c r="AJ28" s="108">
        <v>0</v>
      </c>
      <c r="AK28" s="108">
        <v>0</v>
      </c>
      <c r="AL28" s="108">
        <v>0</v>
      </c>
      <c r="AM28" s="108">
        <v>0</v>
      </c>
      <c r="AN28" s="108">
        <v>0</v>
      </c>
      <c r="AO28" s="108">
        <v>0</v>
      </c>
      <c r="AP28" s="108">
        <v>0</v>
      </c>
      <c r="AQ28" s="108">
        <v>0</v>
      </c>
      <c r="AR28" s="108">
        <v>0</v>
      </c>
      <c r="AS28" s="108">
        <v>0</v>
      </c>
      <c r="AT28" s="108">
        <v>0</v>
      </c>
      <c r="AU28" s="108">
        <v>0</v>
      </c>
      <c r="AV28" s="108">
        <v>0</v>
      </c>
      <c r="AW28" s="108">
        <v>0</v>
      </c>
      <c r="AX28" s="108">
        <v>0</v>
      </c>
      <c r="AY28" s="108">
        <v>0</v>
      </c>
      <c r="AZ28" s="108">
        <v>0</v>
      </c>
      <c r="BA28" s="108">
        <v>0</v>
      </c>
      <c r="BB28" s="108">
        <v>0</v>
      </c>
      <c r="BC28" s="108">
        <v>0</v>
      </c>
      <c r="BD28" s="108">
        <v>0</v>
      </c>
      <c r="BE28" s="108">
        <v>0</v>
      </c>
      <c r="BF28" s="108">
        <v>0</v>
      </c>
      <c r="BG28" s="108">
        <v>0</v>
      </c>
      <c r="BH28" s="108">
        <v>0</v>
      </c>
      <c r="BI28" s="108">
        <v>0</v>
      </c>
      <c r="BJ28" s="108">
        <v>0</v>
      </c>
      <c r="BK28" s="108">
        <v>0</v>
      </c>
      <c r="BL28" s="108">
        <v>0</v>
      </c>
      <c r="BM28" s="108">
        <v>0</v>
      </c>
      <c r="BN28" s="108">
        <v>0</v>
      </c>
      <c r="BO28" s="108">
        <v>0</v>
      </c>
      <c r="BP28" s="108">
        <v>0</v>
      </c>
      <c r="BQ28" s="108">
        <v>0</v>
      </c>
      <c r="BR28" s="108">
        <v>0</v>
      </c>
      <c r="BS28" s="108">
        <v>0</v>
      </c>
      <c r="BT28" s="108">
        <v>0</v>
      </c>
      <c r="BU28" s="108">
        <v>0</v>
      </c>
      <c r="BV28" s="108">
        <v>0</v>
      </c>
      <c r="BW28" s="108">
        <v>0</v>
      </c>
      <c r="BX28" s="108">
        <v>0</v>
      </c>
      <c r="BY28" s="108">
        <v>0</v>
      </c>
      <c r="BZ28" s="108">
        <v>0</v>
      </c>
      <c r="CA28" s="108">
        <v>0</v>
      </c>
      <c r="CB28" s="108">
        <v>0</v>
      </c>
      <c r="CC28" s="108">
        <v>0</v>
      </c>
      <c r="CD28" s="108">
        <v>0</v>
      </c>
      <c r="CE28" s="108">
        <v>0</v>
      </c>
      <c r="CF28" s="108">
        <v>0</v>
      </c>
      <c r="CG28" s="108">
        <v>0</v>
      </c>
      <c r="CH28" s="108">
        <v>0</v>
      </c>
      <c r="CI28" s="108">
        <v>0</v>
      </c>
      <c r="CJ28" s="108">
        <v>0</v>
      </c>
      <c r="CK28" s="108">
        <v>0</v>
      </c>
      <c r="CL28" s="108">
        <v>0</v>
      </c>
      <c r="CM28" s="108">
        <v>0</v>
      </c>
      <c r="CN28" s="108">
        <v>0</v>
      </c>
      <c r="CO28" s="108">
        <v>0</v>
      </c>
      <c r="CP28" s="108">
        <v>0</v>
      </c>
      <c r="CQ28" s="108">
        <v>0</v>
      </c>
      <c r="CR28" s="108">
        <v>0</v>
      </c>
      <c r="CS28" s="108">
        <v>0</v>
      </c>
      <c r="CT28" s="108">
        <v>0</v>
      </c>
      <c r="CU28" s="108">
        <v>0</v>
      </c>
      <c r="CV28" s="108">
        <v>0</v>
      </c>
      <c r="CW28" s="108">
        <v>0</v>
      </c>
      <c r="CX28" s="108">
        <v>0</v>
      </c>
      <c r="CY28" s="108">
        <v>0</v>
      </c>
      <c r="CZ28" s="108">
        <v>0</v>
      </c>
      <c r="DA28" s="108">
        <v>0</v>
      </c>
      <c r="DB28" s="108">
        <v>0</v>
      </c>
      <c r="DC28" s="108">
        <v>0</v>
      </c>
      <c r="DD28" s="108">
        <v>0</v>
      </c>
      <c r="DE28" s="108">
        <v>0</v>
      </c>
      <c r="DF28" s="108">
        <v>0</v>
      </c>
      <c r="DG28" s="108">
        <v>0</v>
      </c>
      <c r="DH28" s="108">
        <v>0</v>
      </c>
      <c r="DI28" s="108">
        <v>0</v>
      </c>
      <c r="DJ28" s="108">
        <v>0</v>
      </c>
      <c r="DK28" s="108">
        <v>0</v>
      </c>
      <c r="DL28" s="108">
        <v>0</v>
      </c>
      <c r="DM28" s="108">
        <v>0</v>
      </c>
      <c r="DN28" s="108">
        <v>0</v>
      </c>
      <c r="DO28" s="108">
        <v>0</v>
      </c>
      <c r="DP28" s="108">
        <v>0</v>
      </c>
      <c r="DQ28" s="108">
        <v>0</v>
      </c>
      <c r="DR28" s="108">
        <v>0</v>
      </c>
      <c r="DS28" s="108">
        <v>0</v>
      </c>
      <c r="DT28" s="108">
        <v>0</v>
      </c>
      <c r="DU28" s="108">
        <v>0</v>
      </c>
      <c r="DV28" s="108">
        <v>0</v>
      </c>
      <c r="DW28" s="108">
        <v>0</v>
      </c>
      <c r="DX28" s="108">
        <v>0</v>
      </c>
      <c r="DY28" s="108">
        <v>0</v>
      </c>
      <c r="DZ28" s="108">
        <v>0</v>
      </c>
      <c r="EA28" s="108">
        <v>0</v>
      </c>
      <c r="EB28" s="108">
        <v>0</v>
      </c>
      <c r="EC28" s="108">
        <v>0</v>
      </c>
      <c r="ED28" s="108">
        <v>0</v>
      </c>
      <c r="EE28" s="108">
        <v>0</v>
      </c>
      <c r="EF28" s="108">
        <v>0</v>
      </c>
      <c r="EG28" s="108">
        <v>0</v>
      </c>
      <c r="EH28" s="108">
        <v>0</v>
      </c>
      <c r="EI28" s="108">
        <v>0</v>
      </c>
      <c r="EJ28" s="108">
        <v>0</v>
      </c>
      <c r="EK28" s="108">
        <v>0</v>
      </c>
      <c r="EL28" s="108">
        <v>0</v>
      </c>
      <c r="EM28" s="108">
        <v>0</v>
      </c>
      <c r="EN28" s="108">
        <v>0</v>
      </c>
      <c r="EO28" s="108">
        <v>0</v>
      </c>
      <c r="EP28" s="108">
        <v>0</v>
      </c>
      <c r="EQ28" s="108">
        <v>0</v>
      </c>
      <c r="ER28" s="108">
        <v>0</v>
      </c>
      <c r="ES28" s="108">
        <v>0</v>
      </c>
      <c r="ET28" s="108">
        <v>0</v>
      </c>
      <c r="EU28" s="108">
        <v>0</v>
      </c>
      <c r="EV28" s="108">
        <v>0</v>
      </c>
      <c r="EW28" s="108">
        <v>0</v>
      </c>
      <c r="EX28" s="108">
        <v>0</v>
      </c>
      <c r="EY28" s="108">
        <v>0</v>
      </c>
      <c r="EZ28" s="108">
        <v>0</v>
      </c>
      <c r="FA28" s="108">
        <v>0</v>
      </c>
      <c r="FB28" s="108">
        <v>0</v>
      </c>
      <c r="FC28" s="108">
        <v>0</v>
      </c>
      <c r="FD28" s="108">
        <v>0</v>
      </c>
      <c r="FE28" s="108">
        <v>0</v>
      </c>
      <c r="FF28" s="108">
        <v>0</v>
      </c>
      <c r="FG28" s="108">
        <v>0</v>
      </c>
      <c r="FH28" s="108">
        <v>0</v>
      </c>
      <c r="FI28" s="108">
        <v>0</v>
      </c>
      <c r="FJ28" s="108">
        <v>0</v>
      </c>
      <c r="FK28" s="108">
        <v>0</v>
      </c>
      <c r="FL28" s="108">
        <v>0</v>
      </c>
      <c r="FM28" s="108">
        <v>0</v>
      </c>
      <c r="FN28" s="108">
        <v>0</v>
      </c>
      <c r="FO28" s="108">
        <v>0</v>
      </c>
      <c r="FP28" s="108">
        <v>0</v>
      </c>
      <c r="FQ28" s="108">
        <v>0</v>
      </c>
      <c r="FR28" s="108">
        <v>0</v>
      </c>
      <c r="FS28" s="108">
        <v>0</v>
      </c>
      <c r="FT28" s="108">
        <v>0</v>
      </c>
      <c r="FU28" s="108">
        <v>0</v>
      </c>
      <c r="FV28" s="108">
        <v>0</v>
      </c>
      <c r="FW28" s="108">
        <v>0</v>
      </c>
      <c r="FX28" s="108">
        <v>0</v>
      </c>
      <c r="FY28" s="108">
        <v>0</v>
      </c>
      <c r="FZ28" s="108">
        <v>0</v>
      </c>
      <c r="GA28" s="108">
        <v>0</v>
      </c>
      <c r="GB28" s="108">
        <v>0</v>
      </c>
      <c r="GC28" s="108">
        <v>0</v>
      </c>
      <c r="GD28" s="108">
        <v>0</v>
      </c>
      <c r="GE28" s="108">
        <v>0</v>
      </c>
      <c r="GF28" s="108">
        <v>0</v>
      </c>
      <c r="GG28" s="108">
        <v>0</v>
      </c>
      <c r="GH28" s="108">
        <v>0</v>
      </c>
      <c r="GI28" s="108">
        <v>0</v>
      </c>
      <c r="GJ28" s="108">
        <v>0</v>
      </c>
      <c r="GK28" s="108">
        <v>0</v>
      </c>
      <c r="GL28" s="108">
        <v>0</v>
      </c>
      <c r="GM28" s="108">
        <v>0</v>
      </c>
      <c r="GN28" s="108">
        <v>0</v>
      </c>
      <c r="GO28" s="108">
        <v>0</v>
      </c>
      <c r="GP28" s="108">
        <v>0</v>
      </c>
      <c r="GQ28" s="108">
        <v>0</v>
      </c>
      <c r="GR28" s="108">
        <v>0</v>
      </c>
      <c r="GS28" s="108">
        <v>0</v>
      </c>
      <c r="GT28" s="108">
        <v>0</v>
      </c>
      <c r="GU28" s="108">
        <v>0</v>
      </c>
      <c r="GV28" s="108">
        <v>0</v>
      </c>
      <c r="GW28" s="108">
        <v>0</v>
      </c>
      <c r="GX28" s="108">
        <v>0</v>
      </c>
      <c r="GY28" s="108">
        <v>0</v>
      </c>
      <c r="GZ28" s="108">
        <v>0</v>
      </c>
      <c r="HA28" s="108">
        <v>0</v>
      </c>
      <c r="HB28" s="108">
        <v>0</v>
      </c>
      <c r="HC28" s="108">
        <v>0</v>
      </c>
      <c r="HD28" s="108">
        <v>0</v>
      </c>
      <c r="HE28" s="108">
        <v>0</v>
      </c>
      <c r="HF28" s="108">
        <v>0</v>
      </c>
      <c r="HG28" s="108">
        <v>0</v>
      </c>
      <c r="HH28" s="108">
        <v>0</v>
      </c>
      <c r="HI28" s="108">
        <v>0</v>
      </c>
    </row>
    <row r="29" spans="1:217" s="109" customFormat="1" x14ac:dyDescent="0.2">
      <c r="A29" s="107" t="s">
        <v>358</v>
      </c>
      <c r="B29" s="108">
        <v>0</v>
      </c>
      <c r="C29" s="108">
        <v>0</v>
      </c>
      <c r="D29" s="108">
        <v>0</v>
      </c>
      <c r="E29" s="108">
        <v>0</v>
      </c>
      <c r="F29" s="108">
        <v>0</v>
      </c>
      <c r="G29" s="108">
        <v>0</v>
      </c>
      <c r="H29" s="108">
        <v>0</v>
      </c>
      <c r="I29" s="108">
        <v>0</v>
      </c>
      <c r="J29" s="108">
        <v>0</v>
      </c>
      <c r="K29" s="108">
        <v>0</v>
      </c>
      <c r="L29" s="108">
        <v>0</v>
      </c>
      <c r="M29" s="108">
        <v>0</v>
      </c>
      <c r="N29" s="108">
        <v>0</v>
      </c>
      <c r="O29" s="108">
        <v>0</v>
      </c>
      <c r="P29" s="108">
        <v>0</v>
      </c>
      <c r="Q29" s="108">
        <v>0</v>
      </c>
      <c r="R29" s="108">
        <v>0</v>
      </c>
      <c r="S29" s="108">
        <v>0</v>
      </c>
      <c r="T29" s="108">
        <v>0</v>
      </c>
      <c r="U29" s="108">
        <v>0</v>
      </c>
      <c r="V29" s="108">
        <v>0</v>
      </c>
      <c r="W29" s="108">
        <v>0</v>
      </c>
      <c r="X29" s="108">
        <v>0</v>
      </c>
      <c r="Y29" s="108">
        <v>0</v>
      </c>
      <c r="Z29" s="108">
        <v>0</v>
      </c>
      <c r="AA29" s="108">
        <v>0</v>
      </c>
      <c r="AB29" s="108">
        <v>0</v>
      </c>
      <c r="AC29" s="108">
        <v>0</v>
      </c>
      <c r="AD29" s="108">
        <v>0</v>
      </c>
      <c r="AE29" s="108">
        <v>0</v>
      </c>
      <c r="AF29" s="108">
        <v>0</v>
      </c>
      <c r="AG29" s="108">
        <v>0</v>
      </c>
      <c r="AH29" s="108">
        <v>0</v>
      </c>
      <c r="AI29" s="108">
        <v>0</v>
      </c>
      <c r="AJ29" s="108">
        <v>0</v>
      </c>
      <c r="AK29" s="108">
        <v>0</v>
      </c>
      <c r="AL29" s="108">
        <v>0</v>
      </c>
      <c r="AM29" s="108">
        <v>0</v>
      </c>
      <c r="AN29" s="108">
        <v>0</v>
      </c>
      <c r="AO29" s="108">
        <v>0</v>
      </c>
      <c r="AP29" s="108">
        <v>0</v>
      </c>
      <c r="AQ29" s="108">
        <v>0</v>
      </c>
      <c r="AR29" s="108">
        <v>0</v>
      </c>
      <c r="AS29" s="108">
        <v>0</v>
      </c>
      <c r="AT29" s="108">
        <v>0</v>
      </c>
      <c r="AU29" s="108">
        <v>0</v>
      </c>
      <c r="AV29" s="108">
        <v>0</v>
      </c>
      <c r="AW29" s="108">
        <v>0</v>
      </c>
      <c r="AX29" s="108">
        <v>0</v>
      </c>
      <c r="AY29" s="108">
        <v>0</v>
      </c>
      <c r="AZ29" s="108">
        <v>0</v>
      </c>
      <c r="BA29" s="108">
        <v>0</v>
      </c>
      <c r="BB29" s="108">
        <v>0</v>
      </c>
      <c r="BC29" s="108">
        <v>0</v>
      </c>
      <c r="BD29" s="108">
        <v>0</v>
      </c>
      <c r="BE29" s="108">
        <v>0</v>
      </c>
      <c r="BF29" s="108">
        <v>0</v>
      </c>
      <c r="BG29" s="108">
        <v>0</v>
      </c>
      <c r="BH29" s="108">
        <v>0</v>
      </c>
      <c r="BI29" s="108">
        <v>0</v>
      </c>
      <c r="BJ29" s="108">
        <v>0</v>
      </c>
      <c r="BK29" s="108">
        <v>0</v>
      </c>
      <c r="BL29" s="108">
        <v>0</v>
      </c>
      <c r="BM29" s="108">
        <v>0</v>
      </c>
      <c r="BN29" s="108">
        <v>0</v>
      </c>
      <c r="BO29" s="108">
        <v>0</v>
      </c>
      <c r="BP29" s="108">
        <v>0</v>
      </c>
      <c r="BQ29" s="108">
        <v>0</v>
      </c>
      <c r="BR29" s="108">
        <v>0</v>
      </c>
      <c r="BS29" s="108">
        <v>0</v>
      </c>
      <c r="BT29" s="108">
        <v>0</v>
      </c>
      <c r="BU29" s="108">
        <v>0</v>
      </c>
      <c r="BV29" s="108">
        <v>0</v>
      </c>
      <c r="BW29" s="108">
        <v>0</v>
      </c>
      <c r="BX29" s="108">
        <v>0</v>
      </c>
      <c r="BY29" s="108">
        <v>0</v>
      </c>
      <c r="BZ29" s="108">
        <v>0</v>
      </c>
      <c r="CA29" s="108">
        <v>0</v>
      </c>
      <c r="CB29" s="108">
        <v>0</v>
      </c>
      <c r="CC29" s="108">
        <v>0</v>
      </c>
      <c r="CD29" s="108">
        <v>0</v>
      </c>
      <c r="CE29" s="108">
        <v>0</v>
      </c>
      <c r="CF29" s="108">
        <v>0</v>
      </c>
      <c r="CG29" s="108">
        <v>0</v>
      </c>
      <c r="CH29" s="108">
        <v>0</v>
      </c>
      <c r="CI29" s="108">
        <v>0</v>
      </c>
      <c r="CJ29" s="108">
        <v>0</v>
      </c>
      <c r="CK29" s="108">
        <v>0</v>
      </c>
      <c r="CL29" s="108">
        <v>0</v>
      </c>
      <c r="CM29" s="108">
        <v>0</v>
      </c>
      <c r="CN29" s="108">
        <v>0</v>
      </c>
      <c r="CO29" s="108">
        <v>0</v>
      </c>
      <c r="CP29" s="108">
        <v>0</v>
      </c>
      <c r="CQ29" s="108">
        <v>0</v>
      </c>
      <c r="CR29" s="108">
        <v>0</v>
      </c>
      <c r="CS29" s="108">
        <v>0</v>
      </c>
      <c r="CT29" s="108">
        <v>0</v>
      </c>
      <c r="CU29" s="108">
        <v>0</v>
      </c>
      <c r="CV29" s="108">
        <v>0</v>
      </c>
      <c r="CW29" s="108">
        <v>0</v>
      </c>
      <c r="CX29" s="108">
        <v>0</v>
      </c>
      <c r="CY29" s="108">
        <v>0</v>
      </c>
      <c r="CZ29" s="108">
        <v>0</v>
      </c>
      <c r="DA29" s="108">
        <v>0</v>
      </c>
      <c r="DB29" s="108">
        <v>0</v>
      </c>
      <c r="DC29" s="108">
        <v>0</v>
      </c>
      <c r="DD29" s="108">
        <v>0</v>
      </c>
      <c r="DE29" s="108">
        <v>0</v>
      </c>
      <c r="DF29" s="108">
        <v>0</v>
      </c>
      <c r="DG29" s="108">
        <v>0</v>
      </c>
      <c r="DH29" s="108">
        <v>0</v>
      </c>
      <c r="DI29" s="108">
        <v>0</v>
      </c>
      <c r="DJ29" s="108">
        <v>0</v>
      </c>
      <c r="DK29" s="108">
        <v>0</v>
      </c>
      <c r="DL29" s="108">
        <v>0</v>
      </c>
      <c r="DM29" s="108">
        <v>0</v>
      </c>
      <c r="DN29" s="108">
        <v>0</v>
      </c>
      <c r="DO29" s="108">
        <v>0</v>
      </c>
      <c r="DP29" s="108">
        <v>0</v>
      </c>
      <c r="DQ29" s="108">
        <v>0</v>
      </c>
      <c r="DR29" s="108">
        <v>0</v>
      </c>
      <c r="DS29" s="108">
        <v>0</v>
      </c>
      <c r="DT29" s="108">
        <v>0</v>
      </c>
      <c r="DU29" s="108">
        <v>0</v>
      </c>
      <c r="DV29" s="108">
        <v>0</v>
      </c>
      <c r="DW29" s="108">
        <v>0</v>
      </c>
      <c r="DX29" s="108">
        <v>0</v>
      </c>
      <c r="DY29" s="108">
        <v>0</v>
      </c>
      <c r="DZ29" s="108">
        <v>0</v>
      </c>
      <c r="EA29" s="108">
        <v>0</v>
      </c>
      <c r="EB29" s="108">
        <v>0</v>
      </c>
      <c r="EC29" s="108">
        <v>0</v>
      </c>
      <c r="ED29" s="108">
        <v>0</v>
      </c>
      <c r="EE29" s="108">
        <v>0</v>
      </c>
      <c r="EF29" s="108">
        <v>0</v>
      </c>
      <c r="EG29" s="108">
        <v>0</v>
      </c>
      <c r="EH29" s="108">
        <v>0</v>
      </c>
      <c r="EI29" s="108">
        <v>0</v>
      </c>
      <c r="EJ29" s="108">
        <v>0</v>
      </c>
      <c r="EK29" s="108">
        <v>0</v>
      </c>
      <c r="EL29" s="108">
        <v>0</v>
      </c>
      <c r="EM29" s="108">
        <v>0</v>
      </c>
      <c r="EN29" s="108">
        <v>0</v>
      </c>
      <c r="EO29" s="108">
        <v>0</v>
      </c>
      <c r="EP29" s="108">
        <v>0</v>
      </c>
      <c r="EQ29" s="108">
        <v>0</v>
      </c>
      <c r="ER29" s="108">
        <v>0</v>
      </c>
      <c r="ES29" s="108">
        <v>0</v>
      </c>
      <c r="ET29" s="108">
        <v>0</v>
      </c>
      <c r="EU29" s="108">
        <v>0</v>
      </c>
      <c r="EV29" s="108">
        <v>0</v>
      </c>
      <c r="EW29" s="108">
        <v>0</v>
      </c>
      <c r="EX29" s="108">
        <v>0</v>
      </c>
      <c r="EY29" s="108">
        <v>0</v>
      </c>
      <c r="EZ29" s="108">
        <v>0</v>
      </c>
      <c r="FA29" s="108">
        <v>0</v>
      </c>
      <c r="FB29" s="108">
        <v>0</v>
      </c>
      <c r="FC29" s="108">
        <v>0</v>
      </c>
      <c r="FD29" s="108">
        <v>0</v>
      </c>
      <c r="FE29" s="108">
        <v>0</v>
      </c>
      <c r="FF29" s="108">
        <v>0</v>
      </c>
      <c r="FG29" s="108">
        <v>0</v>
      </c>
      <c r="FH29" s="108">
        <v>0</v>
      </c>
      <c r="FI29" s="108">
        <v>0</v>
      </c>
      <c r="FJ29" s="108">
        <v>0</v>
      </c>
      <c r="FK29" s="108">
        <v>0</v>
      </c>
      <c r="FL29" s="108">
        <v>0</v>
      </c>
      <c r="FM29" s="108">
        <v>0</v>
      </c>
      <c r="FN29" s="108">
        <v>0</v>
      </c>
      <c r="FO29" s="108">
        <v>0</v>
      </c>
      <c r="FP29" s="108">
        <v>0</v>
      </c>
      <c r="FQ29" s="108">
        <v>0</v>
      </c>
      <c r="FR29" s="108">
        <v>0</v>
      </c>
      <c r="FS29" s="108">
        <v>0</v>
      </c>
      <c r="FT29" s="108">
        <v>0</v>
      </c>
      <c r="FU29" s="108">
        <v>0</v>
      </c>
      <c r="FV29" s="108">
        <v>0</v>
      </c>
      <c r="FW29" s="108">
        <v>0</v>
      </c>
      <c r="FX29" s="108">
        <v>0</v>
      </c>
      <c r="FY29" s="108">
        <v>0</v>
      </c>
      <c r="FZ29" s="108">
        <v>0</v>
      </c>
      <c r="GA29" s="108">
        <v>0</v>
      </c>
      <c r="GB29" s="108">
        <v>0</v>
      </c>
      <c r="GC29" s="108">
        <v>0</v>
      </c>
      <c r="GD29" s="108">
        <v>0</v>
      </c>
      <c r="GE29" s="108">
        <v>0</v>
      </c>
      <c r="GF29" s="108">
        <v>0</v>
      </c>
      <c r="GG29" s="108">
        <v>0</v>
      </c>
      <c r="GH29" s="108">
        <v>0</v>
      </c>
      <c r="GI29" s="108">
        <v>0</v>
      </c>
      <c r="GJ29" s="108">
        <v>0</v>
      </c>
      <c r="GK29" s="108">
        <v>0</v>
      </c>
      <c r="GL29" s="108">
        <v>0</v>
      </c>
      <c r="GM29" s="108">
        <v>0</v>
      </c>
      <c r="GN29" s="108">
        <v>0</v>
      </c>
      <c r="GO29" s="108">
        <v>0</v>
      </c>
      <c r="GP29" s="108">
        <v>0</v>
      </c>
      <c r="GQ29" s="108">
        <v>0</v>
      </c>
      <c r="GR29" s="108">
        <v>0</v>
      </c>
      <c r="GS29" s="108">
        <v>0</v>
      </c>
      <c r="GT29" s="108">
        <v>0</v>
      </c>
      <c r="GU29" s="108">
        <v>0</v>
      </c>
      <c r="GV29" s="108">
        <v>0</v>
      </c>
      <c r="GW29" s="108">
        <v>0</v>
      </c>
      <c r="GX29" s="108">
        <v>0</v>
      </c>
      <c r="GY29" s="108">
        <v>0</v>
      </c>
      <c r="GZ29" s="108">
        <v>0</v>
      </c>
      <c r="HA29" s="108">
        <v>0</v>
      </c>
      <c r="HB29" s="108">
        <v>0</v>
      </c>
      <c r="HC29" s="108">
        <v>0</v>
      </c>
      <c r="HD29" s="108">
        <v>0</v>
      </c>
      <c r="HE29" s="108">
        <v>0</v>
      </c>
      <c r="HF29" s="108">
        <v>0</v>
      </c>
      <c r="HG29" s="108">
        <v>0</v>
      </c>
      <c r="HH29" s="108">
        <v>0</v>
      </c>
      <c r="HI29" s="108">
        <v>0</v>
      </c>
    </row>
    <row r="30" spans="1:217" s="82" customFormat="1" x14ac:dyDescent="0.2">
      <c r="A30" s="32" t="s">
        <v>224</v>
      </c>
      <c r="B30" s="81">
        <f t="shared" ref="B30:BM30" si="38">SUM(B31:B32)</f>
        <v>0</v>
      </c>
      <c r="C30" s="81" t="e">
        <f t="shared" si="38"/>
        <v>#NAME?</v>
      </c>
      <c r="D30" s="81" t="e">
        <f t="shared" si="38"/>
        <v>#NAME?</v>
      </c>
      <c r="E30" s="81" t="e">
        <f t="shared" si="38"/>
        <v>#NAME?</v>
      </c>
      <c r="F30" s="81" t="e">
        <f t="shared" si="38"/>
        <v>#NAME?</v>
      </c>
      <c r="G30" s="81" t="e">
        <f t="shared" si="38"/>
        <v>#NAME?</v>
      </c>
      <c r="H30" s="81" t="e">
        <f t="shared" si="38"/>
        <v>#NAME?</v>
      </c>
      <c r="I30" s="81" t="e">
        <f t="shared" si="38"/>
        <v>#NAME?</v>
      </c>
      <c r="J30" s="81" t="e">
        <f t="shared" si="38"/>
        <v>#NAME?</v>
      </c>
      <c r="K30" s="81" t="e">
        <f t="shared" si="38"/>
        <v>#NAME?</v>
      </c>
      <c r="L30" s="81" t="e">
        <f t="shared" si="38"/>
        <v>#NAME?</v>
      </c>
      <c r="M30" s="81" t="e">
        <f t="shared" si="38"/>
        <v>#NAME?</v>
      </c>
      <c r="N30" s="81" t="e">
        <f t="shared" si="38"/>
        <v>#NAME?</v>
      </c>
      <c r="O30" s="81" t="e">
        <f t="shared" si="38"/>
        <v>#NAME?</v>
      </c>
      <c r="P30" s="81" t="e">
        <f t="shared" si="38"/>
        <v>#NAME?</v>
      </c>
      <c r="Q30" s="81" t="e">
        <f t="shared" si="38"/>
        <v>#NAME?</v>
      </c>
      <c r="R30" s="81" t="e">
        <f t="shared" si="38"/>
        <v>#NAME?</v>
      </c>
      <c r="S30" s="81" t="e">
        <f t="shared" si="38"/>
        <v>#NAME?</v>
      </c>
      <c r="T30" s="81" t="e">
        <f t="shared" si="38"/>
        <v>#REF!</v>
      </c>
      <c r="U30" s="81" t="e">
        <f t="shared" si="38"/>
        <v>#REF!</v>
      </c>
      <c r="V30" s="81" t="e">
        <f t="shared" si="38"/>
        <v>#REF!</v>
      </c>
      <c r="W30" s="81" t="e">
        <f t="shared" si="38"/>
        <v>#REF!</v>
      </c>
      <c r="X30" s="81" t="e">
        <f t="shared" si="38"/>
        <v>#REF!</v>
      </c>
      <c r="Y30" s="81" t="e">
        <f t="shared" si="38"/>
        <v>#REF!</v>
      </c>
      <c r="Z30" s="81" t="e">
        <f t="shared" si="38"/>
        <v>#REF!</v>
      </c>
      <c r="AA30" s="81" t="e">
        <f t="shared" si="38"/>
        <v>#REF!</v>
      </c>
      <c r="AB30" s="81" t="e">
        <f t="shared" si="38"/>
        <v>#REF!</v>
      </c>
      <c r="AC30" s="81" t="e">
        <f t="shared" si="38"/>
        <v>#REF!</v>
      </c>
      <c r="AD30" s="81" t="e">
        <f t="shared" si="38"/>
        <v>#REF!</v>
      </c>
      <c r="AE30" s="81" t="e">
        <f t="shared" si="38"/>
        <v>#REF!</v>
      </c>
      <c r="AF30" s="81" t="e">
        <f t="shared" si="38"/>
        <v>#REF!</v>
      </c>
      <c r="AG30" s="81" t="e">
        <f t="shared" si="38"/>
        <v>#REF!</v>
      </c>
      <c r="AH30" s="81" t="e">
        <f t="shared" si="38"/>
        <v>#REF!</v>
      </c>
      <c r="AI30" s="81" t="e">
        <f t="shared" si="38"/>
        <v>#REF!</v>
      </c>
      <c r="AJ30" s="81" t="e">
        <f t="shared" si="38"/>
        <v>#REF!</v>
      </c>
      <c r="AK30" s="81" t="e">
        <f t="shared" si="38"/>
        <v>#REF!</v>
      </c>
      <c r="AL30" s="81" t="e">
        <f t="shared" si="38"/>
        <v>#REF!</v>
      </c>
      <c r="AM30" s="81" t="e">
        <f t="shared" si="38"/>
        <v>#REF!</v>
      </c>
      <c r="AN30" s="81" t="e">
        <f t="shared" si="38"/>
        <v>#REF!</v>
      </c>
      <c r="AO30" s="81" t="e">
        <f t="shared" si="38"/>
        <v>#REF!</v>
      </c>
      <c r="AP30" s="81" t="e">
        <f t="shared" si="38"/>
        <v>#REF!</v>
      </c>
      <c r="AQ30" s="81" t="e">
        <f t="shared" si="38"/>
        <v>#REF!</v>
      </c>
      <c r="AR30" s="81" t="e">
        <f t="shared" si="38"/>
        <v>#REF!</v>
      </c>
      <c r="AS30" s="81" t="e">
        <f t="shared" si="38"/>
        <v>#REF!</v>
      </c>
      <c r="AT30" s="81" t="e">
        <f t="shared" si="38"/>
        <v>#REF!</v>
      </c>
      <c r="AU30" s="81" t="e">
        <f t="shared" si="38"/>
        <v>#REF!</v>
      </c>
      <c r="AV30" s="81" t="e">
        <f t="shared" si="38"/>
        <v>#REF!</v>
      </c>
      <c r="AW30" s="81" t="e">
        <f t="shared" si="38"/>
        <v>#REF!</v>
      </c>
      <c r="AX30" s="81" t="e">
        <f t="shared" si="38"/>
        <v>#REF!</v>
      </c>
      <c r="AY30" s="81" t="e">
        <f t="shared" si="38"/>
        <v>#REF!</v>
      </c>
      <c r="AZ30" s="81" t="e">
        <f t="shared" si="38"/>
        <v>#REF!</v>
      </c>
      <c r="BA30" s="81" t="e">
        <f t="shared" si="38"/>
        <v>#REF!</v>
      </c>
      <c r="BB30" s="81" t="e">
        <f t="shared" si="38"/>
        <v>#REF!</v>
      </c>
      <c r="BC30" s="81" t="e">
        <f t="shared" si="38"/>
        <v>#REF!</v>
      </c>
      <c r="BD30" s="81" t="e">
        <f t="shared" si="38"/>
        <v>#REF!</v>
      </c>
      <c r="BE30" s="81" t="e">
        <f t="shared" si="38"/>
        <v>#REF!</v>
      </c>
      <c r="BF30" s="81" t="e">
        <f t="shared" si="38"/>
        <v>#REF!</v>
      </c>
      <c r="BG30" s="81" t="e">
        <f t="shared" si="38"/>
        <v>#REF!</v>
      </c>
      <c r="BH30" s="81" t="e">
        <f t="shared" si="38"/>
        <v>#REF!</v>
      </c>
      <c r="BI30" s="81" t="e">
        <f t="shared" si="38"/>
        <v>#REF!</v>
      </c>
      <c r="BJ30" s="81" t="e">
        <f t="shared" si="38"/>
        <v>#REF!</v>
      </c>
      <c r="BK30" s="81" t="e">
        <f t="shared" si="38"/>
        <v>#REF!</v>
      </c>
      <c r="BL30" s="81" t="e">
        <f t="shared" si="38"/>
        <v>#REF!</v>
      </c>
      <c r="BM30" s="81" t="e">
        <f t="shared" si="38"/>
        <v>#REF!</v>
      </c>
      <c r="BN30" s="81" t="e">
        <f t="shared" ref="BN30:DY30" si="39">SUM(BN31:BN32)</f>
        <v>#REF!</v>
      </c>
      <c r="BO30" s="81" t="e">
        <f t="shared" si="39"/>
        <v>#REF!</v>
      </c>
      <c r="BP30" s="81" t="e">
        <f t="shared" si="39"/>
        <v>#REF!</v>
      </c>
      <c r="BQ30" s="81" t="e">
        <f t="shared" si="39"/>
        <v>#REF!</v>
      </c>
      <c r="BR30" s="81" t="e">
        <f t="shared" si="39"/>
        <v>#REF!</v>
      </c>
      <c r="BS30" s="81" t="e">
        <f t="shared" si="39"/>
        <v>#REF!</v>
      </c>
      <c r="BT30" s="81" t="e">
        <f t="shared" si="39"/>
        <v>#REF!</v>
      </c>
      <c r="BU30" s="81" t="e">
        <f t="shared" si="39"/>
        <v>#REF!</v>
      </c>
      <c r="BV30" s="81" t="e">
        <f t="shared" si="39"/>
        <v>#REF!</v>
      </c>
      <c r="BW30" s="81" t="e">
        <f t="shared" si="39"/>
        <v>#REF!</v>
      </c>
      <c r="BX30" s="81" t="e">
        <f t="shared" si="39"/>
        <v>#REF!</v>
      </c>
      <c r="BY30" s="81" t="e">
        <f t="shared" si="39"/>
        <v>#REF!</v>
      </c>
      <c r="BZ30" s="81" t="e">
        <f t="shared" si="39"/>
        <v>#REF!</v>
      </c>
      <c r="CA30" s="81" t="e">
        <f t="shared" si="39"/>
        <v>#REF!</v>
      </c>
      <c r="CB30" s="81" t="e">
        <f t="shared" si="39"/>
        <v>#REF!</v>
      </c>
      <c r="CC30" s="81" t="e">
        <f t="shared" si="39"/>
        <v>#REF!</v>
      </c>
      <c r="CD30" s="81" t="e">
        <f t="shared" si="39"/>
        <v>#REF!</v>
      </c>
      <c r="CE30" s="81" t="e">
        <f t="shared" si="39"/>
        <v>#REF!</v>
      </c>
      <c r="CF30" s="81" t="e">
        <f t="shared" si="39"/>
        <v>#REF!</v>
      </c>
      <c r="CG30" s="81" t="e">
        <f t="shared" si="39"/>
        <v>#REF!</v>
      </c>
      <c r="CH30" s="81" t="e">
        <f t="shared" si="39"/>
        <v>#REF!</v>
      </c>
      <c r="CI30" s="81" t="e">
        <f t="shared" si="39"/>
        <v>#REF!</v>
      </c>
      <c r="CJ30" s="81" t="e">
        <f t="shared" si="39"/>
        <v>#REF!</v>
      </c>
      <c r="CK30" s="81" t="e">
        <f t="shared" si="39"/>
        <v>#REF!</v>
      </c>
      <c r="CL30" s="81" t="e">
        <f t="shared" si="39"/>
        <v>#REF!</v>
      </c>
      <c r="CM30" s="81" t="e">
        <f t="shared" si="39"/>
        <v>#REF!</v>
      </c>
      <c r="CN30" s="81" t="e">
        <f t="shared" si="39"/>
        <v>#REF!</v>
      </c>
      <c r="CO30" s="81" t="e">
        <f t="shared" si="39"/>
        <v>#REF!</v>
      </c>
      <c r="CP30" s="81" t="e">
        <f t="shared" si="39"/>
        <v>#REF!</v>
      </c>
      <c r="CQ30" s="81" t="e">
        <f t="shared" si="39"/>
        <v>#REF!</v>
      </c>
      <c r="CR30" s="81" t="e">
        <f t="shared" si="39"/>
        <v>#REF!</v>
      </c>
      <c r="CS30" s="81" t="e">
        <f t="shared" si="39"/>
        <v>#REF!</v>
      </c>
      <c r="CT30" s="81" t="e">
        <f t="shared" si="39"/>
        <v>#REF!</v>
      </c>
      <c r="CU30" s="81" t="e">
        <f t="shared" si="39"/>
        <v>#REF!</v>
      </c>
      <c r="CV30" s="81" t="e">
        <f t="shared" si="39"/>
        <v>#REF!</v>
      </c>
      <c r="CW30" s="81" t="e">
        <f t="shared" si="39"/>
        <v>#REF!</v>
      </c>
      <c r="CX30" s="81" t="e">
        <f t="shared" si="39"/>
        <v>#REF!</v>
      </c>
      <c r="CY30" s="81" t="e">
        <f t="shared" si="39"/>
        <v>#REF!</v>
      </c>
      <c r="CZ30" s="81" t="e">
        <f t="shared" si="39"/>
        <v>#REF!</v>
      </c>
      <c r="DA30" s="81" t="e">
        <f t="shared" si="39"/>
        <v>#REF!</v>
      </c>
      <c r="DB30" s="81" t="e">
        <f t="shared" si="39"/>
        <v>#REF!</v>
      </c>
      <c r="DC30" s="81" t="e">
        <f t="shared" si="39"/>
        <v>#REF!</v>
      </c>
      <c r="DD30" s="81" t="e">
        <f t="shared" si="39"/>
        <v>#REF!</v>
      </c>
      <c r="DE30" s="81" t="e">
        <f t="shared" si="39"/>
        <v>#REF!</v>
      </c>
      <c r="DF30" s="81" t="e">
        <f t="shared" si="39"/>
        <v>#REF!</v>
      </c>
      <c r="DG30" s="81" t="e">
        <f t="shared" si="39"/>
        <v>#REF!</v>
      </c>
      <c r="DH30" s="81" t="e">
        <f t="shared" si="39"/>
        <v>#REF!</v>
      </c>
      <c r="DI30" s="81" t="e">
        <f t="shared" si="39"/>
        <v>#REF!</v>
      </c>
      <c r="DJ30" s="81" t="e">
        <f t="shared" si="39"/>
        <v>#REF!</v>
      </c>
      <c r="DK30" s="81" t="e">
        <f t="shared" si="39"/>
        <v>#REF!</v>
      </c>
      <c r="DL30" s="81" t="e">
        <f t="shared" si="39"/>
        <v>#REF!</v>
      </c>
      <c r="DM30" s="81" t="e">
        <f t="shared" si="39"/>
        <v>#REF!</v>
      </c>
      <c r="DN30" s="81" t="e">
        <f t="shared" si="39"/>
        <v>#REF!</v>
      </c>
      <c r="DO30" s="81" t="e">
        <f t="shared" si="39"/>
        <v>#REF!</v>
      </c>
      <c r="DP30" s="81" t="e">
        <f t="shared" si="39"/>
        <v>#REF!</v>
      </c>
      <c r="DQ30" s="81" t="e">
        <f t="shared" si="39"/>
        <v>#REF!</v>
      </c>
      <c r="DR30" s="81" t="e">
        <f t="shared" si="39"/>
        <v>#REF!</v>
      </c>
      <c r="DS30" s="81" t="e">
        <f t="shared" si="39"/>
        <v>#REF!</v>
      </c>
      <c r="DT30" s="81" t="e">
        <f t="shared" si="39"/>
        <v>#REF!</v>
      </c>
      <c r="DU30" s="81" t="e">
        <f t="shared" si="39"/>
        <v>#REF!</v>
      </c>
      <c r="DV30" s="81" t="e">
        <f t="shared" si="39"/>
        <v>#REF!</v>
      </c>
      <c r="DW30" s="81" t="e">
        <f t="shared" si="39"/>
        <v>#REF!</v>
      </c>
      <c r="DX30" s="81" t="e">
        <f t="shared" si="39"/>
        <v>#REF!</v>
      </c>
      <c r="DY30" s="81" t="e">
        <f t="shared" si="39"/>
        <v>#REF!</v>
      </c>
      <c r="DZ30" s="81" t="e">
        <f t="shared" ref="DZ30:GK30" si="40">SUM(DZ31:DZ32)</f>
        <v>#REF!</v>
      </c>
      <c r="EA30" s="81" t="e">
        <f t="shared" si="40"/>
        <v>#REF!</v>
      </c>
      <c r="EB30" s="81" t="e">
        <f t="shared" si="40"/>
        <v>#REF!</v>
      </c>
      <c r="EC30" s="81" t="e">
        <f t="shared" si="40"/>
        <v>#REF!</v>
      </c>
      <c r="ED30" s="81" t="e">
        <f t="shared" si="40"/>
        <v>#REF!</v>
      </c>
      <c r="EE30" s="81" t="e">
        <f t="shared" si="40"/>
        <v>#REF!</v>
      </c>
      <c r="EF30" s="81" t="e">
        <f t="shared" si="40"/>
        <v>#REF!</v>
      </c>
      <c r="EG30" s="81" t="e">
        <f t="shared" si="40"/>
        <v>#REF!</v>
      </c>
      <c r="EH30" s="81" t="e">
        <f t="shared" si="40"/>
        <v>#REF!</v>
      </c>
      <c r="EI30" s="81" t="e">
        <f t="shared" si="40"/>
        <v>#REF!</v>
      </c>
      <c r="EJ30" s="81" t="e">
        <f t="shared" si="40"/>
        <v>#REF!</v>
      </c>
      <c r="EK30" s="81" t="e">
        <f t="shared" si="40"/>
        <v>#REF!</v>
      </c>
      <c r="EL30" s="81" t="e">
        <f t="shared" si="40"/>
        <v>#REF!</v>
      </c>
      <c r="EM30" s="81" t="e">
        <f t="shared" si="40"/>
        <v>#REF!</v>
      </c>
      <c r="EN30" s="81" t="e">
        <f t="shared" si="40"/>
        <v>#REF!</v>
      </c>
      <c r="EO30" s="81" t="e">
        <f t="shared" si="40"/>
        <v>#REF!</v>
      </c>
      <c r="EP30" s="81" t="e">
        <f t="shared" si="40"/>
        <v>#REF!</v>
      </c>
      <c r="EQ30" s="81" t="e">
        <f t="shared" si="40"/>
        <v>#REF!</v>
      </c>
      <c r="ER30" s="81" t="e">
        <f t="shared" si="40"/>
        <v>#REF!</v>
      </c>
      <c r="ES30" s="81" t="e">
        <f t="shared" si="40"/>
        <v>#REF!</v>
      </c>
      <c r="ET30" s="81" t="e">
        <f t="shared" si="40"/>
        <v>#REF!</v>
      </c>
      <c r="EU30" s="81" t="e">
        <f t="shared" si="40"/>
        <v>#REF!</v>
      </c>
      <c r="EV30" s="81" t="e">
        <f t="shared" si="40"/>
        <v>#REF!</v>
      </c>
      <c r="EW30" s="81" t="e">
        <f t="shared" si="40"/>
        <v>#REF!</v>
      </c>
      <c r="EX30" s="81" t="e">
        <f t="shared" si="40"/>
        <v>#REF!</v>
      </c>
      <c r="EY30" s="81" t="e">
        <f t="shared" si="40"/>
        <v>#REF!</v>
      </c>
      <c r="EZ30" s="81" t="e">
        <f t="shared" si="40"/>
        <v>#REF!</v>
      </c>
      <c r="FA30" s="81" t="e">
        <f t="shared" si="40"/>
        <v>#REF!</v>
      </c>
      <c r="FB30" s="81" t="e">
        <f t="shared" si="40"/>
        <v>#REF!</v>
      </c>
      <c r="FC30" s="81" t="e">
        <f t="shared" si="40"/>
        <v>#REF!</v>
      </c>
      <c r="FD30" s="81" t="e">
        <f t="shared" si="40"/>
        <v>#REF!</v>
      </c>
      <c r="FE30" s="81" t="e">
        <f t="shared" si="40"/>
        <v>#REF!</v>
      </c>
      <c r="FF30" s="81" t="e">
        <f t="shared" si="40"/>
        <v>#REF!</v>
      </c>
      <c r="FG30" s="81" t="e">
        <f t="shared" si="40"/>
        <v>#REF!</v>
      </c>
      <c r="FH30" s="81" t="e">
        <f t="shared" si="40"/>
        <v>#REF!</v>
      </c>
      <c r="FI30" s="81" t="e">
        <f t="shared" si="40"/>
        <v>#REF!</v>
      </c>
      <c r="FJ30" s="81" t="e">
        <f t="shared" si="40"/>
        <v>#REF!</v>
      </c>
      <c r="FK30" s="81" t="e">
        <f t="shared" si="40"/>
        <v>#REF!</v>
      </c>
      <c r="FL30" s="81" t="e">
        <f t="shared" si="40"/>
        <v>#REF!</v>
      </c>
      <c r="FM30" s="81" t="e">
        <f t="shared" si="40"/>
        <v>#REF!</v>
      </c>
      <c r="FN30" s="81" t="e">
        <f t="shared" si="40"/>
        <v>#REF!</v>
      </c>
      <c r="FO30" s="81" t="e">
        <f t="shared" si="40"/>
        <v>#REF!</v>
      </c>
      <c r="FP30" s="81" t="e">
        <f t="shared" si="40"/>
        <v>#REF!</v>
      </c>
      <c r="FQ30" s="81" t="e">
        <f t="shared" si="40"/>
        <v>#REF!</v>
      </c>
      <c r="FR30" s="81" t="e">
        <f t="shared" si="40"/>
        <v>#REF!</v>
      </c>
      <c r="FS30" s="81" t="e">
        <f t="shared" si="40"/>
        <v>#REF!</v>
      </c>
      <c r="FT30" s="81" t="e">
        <f t="shared" si="40"/>
        <v>#REF!</v>
      </c>
      <c r="FU30" s="81" t="e">
        <f t="shared" si="40"/>
        <v>#REF!</v>
      </c>
      <c r="FV30" s="81" t="e">
        <f t="shared" si="40"/>
        <v>#REF!</v>
      </c>
      <c r="FW30" s="81" t="e">
        <f t="shared" si="40"/>
        <v>#REF!</v>
      </c>
      <c r="FX30" s="81" t="e">
        <f t="shared" si="40"/>
        <v>#REF!</v>
      </c>
      <c r="FY30" s="81" t="e">
        <f t="shared" si="40"/>
        <v>#REF!</v>
      </c>
      <c r="FZ30" s="81" t="e">
        <f t="shared" si="40"/>
        <v>#REF!</v>
      </c>
      <c r="GA30" s="81" t="e">
        <f t="shared" si="40"/>
        <v>#REF!</v>
      </c>
      <c r="GB30" s="81" t="e">
        <f t="shared" si="40"/>
        <v>#REF!</v>
      </c>
      <c r="GC30" s="81" t="e">
        <f t="shared" si="40"/>
        <v>#REF!</v>
      </c>
      <c r="GD30" s="81" t="e">
        <f t="shared" si="40"/>
        <v>#REF!</v>
      </c>
      <c r="GE30" s="81" t="e">
        <f t="shared" si="40"/>
        <v>#REF!</v>
      </c>
      <c r="GF30" s="81" t="e">
        <f t="shared" si="40"/>
        <v>#REF!</v>
      </c>
      <c r="GG30" s="81" t="e">
        <f t="shared" si="40"/>
        <v>#REF!</v>
      </c>
      <c r="GH30" s="81" t="e">
        <f t="shared" si="40"/>
        <v>#REF!</v>
      </c>
      <c r="GI30" s="81" t="e">
        <f t="shared" si="40"/>
        <v>#REF!</v>
      </c>
      <c r="GJ30" s="81" t="e">
        <f t="shared" si="40"/>
        <v>#REF!</v>
      </c>
      <c r="GK30" s="81" t="e">
        <f t="shared" si="40"/>
        <v>#REF!</v>
      </c>
      <c r="GL30" s="81" t="e">
        <f t="shared" ref="GL30:HI30" si="41">SUM(GL31:GL32)</f>
        <v>#REF!</v>
      </c>
      <c r="GM30" s="81" t="e">
        <f t="shared" si="41"/>
        <v>#REF!</v>
      </c>
      <c r="GN30" s="81" t="e">
        <f t="shared" si="41"/>
        <v>#REF!</v>
      </c>
      <c r="GO30" s="81" t="e">
        <f t="shared" si="41"/>
        <v>#REF!</v>
      </c>
      <c r="GP30" s="81" t="e">
        <f t="shared" si="41"/>
        <v>#REF!</v>
      </c>
      <c r="GQ30" s="81" t="e">
        <f t="shared" si="41"/>
        <v>#REF!</v>
      </c>
      <c r="GR30" s="81" t="e">
        <f t="shared" si="41"/>
        <v>#REF!</v>
      </c>
      <c r="GS30" s="81" t="e">
        <f t="shared" si="41"/>
        <v>#REF!</v>
      </c>
      <c r="GT30" s="81" t="e">
        <f t="shared" si="41"/>
        <v>#REF!</v>
      </c>
      <c r="GU30" s="81" t="e">
        <f t="shared" si="41"/>
        <v>#REF!</v>
      </c>
      <c r="GV30" s="81" t="e">
        <f t="shared" si="41"/>
        <v>#REF!</v>
      </c>
      <c r="GW30" s="81" t="e">
        <f t="shared" si="41"/>
        <v>#REF!</v>
      </c>
      <c r="GX30" s="81" t="e">
        <f t="shared" si="41"/>
        <v>#REF!</v>
      </c>
      <c r="GY30" s="81" t="e">
        <f t="shared" si="41"/>
        <v>#REF!</v>
      </c>
      <c r="GZ30" s="81" t="e">
        <f t="shared" si="41"/>
        <v>#REF!</v>
      </c>
      <c r="HA30" s="81" t="e">
        <f t="shared" si="41"/>
        <v>#REF!</v>
      </c>
      <c r="HB30" s="81" t="e">
        <f t="shared" si="41"/>
        <v>#REF!</v>
      </c>
      <c r="HC30" s="81" t="e">
        <f t="shared" si="41"/>
        <v>#REF!</v>
      </c>
      <c r="HD30" s="81" t="e">
        <f t="shared" si="41"/>
        <v>#REF!</v>
      </c>
      <c r="HE30" s="81" t="e">
        <f t="shared" si="41"/>
        <v>#REF!</v>
      </c>
      <c r="HF30" s="81" t="e">
        <f t="shared" si="41"/>
        <v>#REF!</v>
      </c>
      <c r="HG30" s="81" t="e">
        <f t="shared" si="41"/>
        <v>#REF!</v>
      </c>
      <c r="HH30" s="81" t="e">
        <f t="shared" si="41"/>
        <v>#REF!</v>
      </c>
      <c r="HI30" s="81" t="e">
        <f t="shared" si="41"/>
        <v>#REF!</v>
      </c>
    </row>
    <row r="31" spans="1:217" x14ac:dyDescent="0.2">
      <c r="A31" s="30" t="s">
        <v>225</v>
      </c>
      <c r="B31" s="80">
        <v>0</v>
      </c>
      <c r="C31" s="80">
        <v>0</v>
      </c>
      <c r="D31" s="80">
        <v>0</v>
      </c>
      <c r="E31" s="80">
        <v>0</v>
      </c>
      <c r="F31" s="80">
        <v>0</v>
      </c>
      <c r="G31" s="80">
        <v>0</v>
      </c>
      <c r="H31" s="80">
        <v>0</v>
      </c>
      <c r="I31" s="80">
        <v>0</v>
      </c>
      <c r="J31" s="80">
        <v>0</v>
      </c>
      <c r="K31" s="80">
        <v>0</v>
      </c>
      <c r="L31" s="80">
        <v>0</v>
      </c>
      <c r="M31" s="80">
        <v>0</v>
      </c>
      <c r="N31" s="80">
        <v>0</v>
      </c>
      <c r="O31" s="80">
        <v>0</v>
      </c>
      <c r="P31" s="80">
        <v>0</v>
      </c>
      <c r="Q31" s="80">
        <v>0</v>
      </c>
      <c r="R31" s="80">
        <v>0</v>
      </c>
      <c r="S31" s="80">
        <v>0</v>
      </c>
      <c r="T31" s="80">
        <v>0</v>
      </c>
      <c r="U31" s="80">
        <v>0</v>
      </c>
      <c r="V31" s="80">
        <v>0</v>
      </c>
      <c r="W31" s="80">
        <v>0</v>
      </c>
      <c r="X31" s="80">
        <v>0</v>
      </c>
      <c r="Y31" s="80">
        <v>0</v>
      </c>
      <c r="Z31" s="80">
        <v>0</v>
      </c>
      <c r="AA31" s="80">
        <v>0</v>
      </c>
      <c r="AB31" s="80">
        <v>0</v>
      </c>
      <c r="AC31" s="80">
        <v>0</v>
      </c>
      <c r="AD31" s="80">
        <v>0</v>
      </c>
      <c r="AE31" s="80">
        <v>0</v>
      </c>
      <c r="AF31" s="80">
        <v>0</v>
      </c>
      <c r="AG31" s="80">
        <v>0</v>
      </c>
      <c r="AH31" s="80">
        <v>0</v>
      </c>
      <c r="AI31" s="80">
        <v>0</v>
      </c>
      <c r="AJ31" s="80">
        <v>0</v>
      </c>
      <c r="AK31" s="80">
        <v>0</v>
      </c>
      <c r="AL31" s="80">
        <v>0</v>
      </c>
      <c r="AM31" s="80">
        <v>0</v>
      </c>
      <c r="AN31" s="80">
        <v>0</v>
      </c>
      <c r="AO31" s="80">
        <v>0</v>
      </c>
      <c r="AP31" s="80">
        <v>0</v>
      </c>
      <c r="AQ31" s="80">
        <v>0</v>
      </c>
      <c r="AR31" s="80">
        <v>0</v>
      </c>
      <c r="AS31" s="80">
        <v>0</v>
      </c>
      <c r="AT31" s="80">
        <v>0</v>
      </c>
      <c r="AU31" s="80">
        <v>0</v>
      </c>
      <c r="AV31" s="80">
        <v>0</v>
      </c>
      <c r="AW31" s="80">
        <v>0</v>
      </c>
      <c r="AX31" s="80">
        <v>0</v>
      </c>
      <c r="AY31" s="80">
        <v>0</v>
      </c>
      <c r="AZ31" s="80">
        <v>0</v>
      </c>
      <c r="BA31" s="80">
        <v>0</v>
      </c>
      <c r="BB31" s="80">
        <v>0</v>
      </c>
      <c r="BC31" s="80">
        <v>0</v>
      </c>
      <c r="BD31" s="80">
        <v>0</v>
      </c>
      <c r="BE31" s="80">
        <v>0</v>
      </c>
      <c r="BF31" s="80">
        <v>0</v>
      </c>
      <c r="BG31" s="80">
        <v>0</v>
      </c>
      <c r="BH31" s="80">
        <v>0</v>
      </c>
      <c r="BI31" s="80">
        <v>0</v>
      </c>
      <c r="BJ31" s="80">
        <v>0</v>
      </c>
      <c r="BK31" s="80">
        <v>0</v>
      </c>
      <c r="BL31" s="80">
        <v>0</v>
      </c>
      <c r="BM31" s="80">
        <v>0</v>
      </c>
      <c r="BN31" s="80">
        <v>0</v>
      </c>
      <c r="BO31" s="80">
        <v>0</v>
      </c>
      <c r="BP31" s="80">
        <v>0</v>
      </c>
      <c r="BQ31" s="80">
        <v>0</v>
      </c>
      <c r="BR31" s="80">
        <v>0</v>
      </c>
      <c r="BS31" s="80">
        <v>0</v>
      </c>
      <c r="BT31" s="80">
        <v>0</v>
      </c>
      <c r="BU31" s="80">
        <v>0</v>
      </c>
      <c r="BV31" s="80">
        <v>0</v>
      </c>
      <c r="BW31" s="80">
        <v>0</v>
      </c>
      <c r="BX31" s="80">
        <v>0</v>
      </c>
      <c r="BY31" s="80">
        <v>0</v>
      </c>
      <c r="BZ31" s="80">
        <v>0</v>
      </c>
      <c r="CA31" s="80">
        <v>0</v>
      </c>
      <c r="CB31" s="80">
        <v>0</v>
      </c>
      <c r="CC31" s="80">
        <v>0</v>
      </c>
      <c r="CD31" s="80">
        <v>0</v>
      </c>
      <c r="CE31" s="80">
        <v>0</v>
      </c>
      <c r="CF31" s="80">
        <v>0</v>
      </c>
      <c r="CG31" s="80">
        <v>0</v>
      </c>
      <c r="CH31" s="80">
        <v>0</v>
      </c>
      <c r="CI31" s="80">
        <v>0</v>
      </c>
      <c r="CJ31" s="80">
        <v>0</v>
      </c>
      <c r="CK31" s="80">
        <v>0</v>
      </c>
      <c r="CL31" s="80">
        <v>0</v>
      </c>
      <c r="CM31" s="80">
        <v>0</v>
      </c>
      <c r="CN31" s="80">
        <v>0</v>
      </c>
      <c r="CO31" s="80">
        <v>0</v>
      </c>
      <c r="CP31" s="80">
        <v>0</v>
      </c>
      <c r="CQ31" s="80">
        <v>0</v>
      </c>
      <c r="CR31" s="80">
        <v>0</v>
      </c>
      <c r="CS31" s="80">
        <v>0</v>
      </c>
      <c r="CT31" s="80">
        <v>0</v>
      </c>
      <c r="CU31" s="80">
        <v>0</v>
      </c>
      <c r="CV31" s="80">
        <v>0</v>
      </c>
      <c r="CW31" s="80">
        <v>0</v>
      </c>
      <c r="CX31" s="80">
        <v>0</v>
      </c>
      <c r="CY31" s="80">
        <v>0</v>
      </c>
      <c r="CZ31" s="80">
        <v>0</v>
      </c>
      <c r="DA31" s="80">
        <v>0</v>
      </c>
      <c r="DB31" s="80">
        <v>0</v>
      </c>
      <c r="DC31" s="80">
        <v>0</v>
      </c>
      <c r="DD31" s="80">
        <v>0</v>
      </c>
      <c r="DE31" s="80">
        <v>0</v>
      </c>
      <c r="DF31" s="80">
        <v>0</v>
      </c>
      <c r="DG31" s="80">
        <v>0</v>
      </c>
      <c r="DH31" s="80">
        <v>0</v>
      </c>
      <c r="DI31" s="80">
        <v>0</v>
      </c>
      <c r="DJ31" s="80">
        <v>0</v>
      </c>
      <c r="DK31" s="80">
        <v>0</v>
      </c>
      <c r="DL31" s="80">
        <v>0</v>
      </c>
      <c r="DM31" s="80">
        <v>0</v>
      </c>
      <c r="DN31" s="80">
        <v>0</v>
      </c>
      <c r="DO31" s="80">
        <v>0</v>
      </c>
      <c r="DP31" s="80">
        <v>0</v>
      </c>
      <c r="DQ31" s="80">
        <v>0</v>
      </c>
      <c r="DR31" s="80">
        <v>0</v>
      </c>
      <c r="DS31" s="80">
        <v>0</v>
      </c>
      <c r="DT31" s="80">
        <v>0</v>
      </c>
      <c r="DU31" s="80">
        <v>0</v>
      </c>
      <c r="DV31" s="80">
        <v>0</v>
      </c>
      <c r="DW31" s="80">
        <v>0</v>
      </c>
      <c r="DX31" s="80">
        <v>0</v>
      </c>
      <c r="DY31" s="80">
        <v>0</v>
      </c>
      <c r="DZ31" s="80">
        <v>0</v>
      </c>
      <c r="EA31" s="80">
        <v>0</v>
      </c>
      <c r="EB31" s="80">
        <v>0</v>
      </c>
      <c r="EC31" s="80">
        <v>0</v>
      </c>
      <c r="ED31" s="80">
        <v>0</v>
      </c>
      <c r="EE31" s="80">
        <v>0</v>
      </c>
      <c r="EF31" s="80">
        <v>0</v>
      </c>
      <c r="EG31" s="80">
        <v>0</v>
      </c>
      <c r="EH31" s="80">
        <v>0</v>
      </c>
      <c r="EI31" s="80">
        <v>0</v>
      </c>
      <c r="EJ31" s="80">
        <v>0</v>
      </c>
      <c r="EK31" s="80">
        <v>0</v>
      </c>
      <c r="EL31" s="80">
        <v>0</v>
      </c>
      <c r="EM31" s="80">
        <v>0</v>
      </c>
      <c r="EN31" s="80">
        <v>0</v>
      </c>
      <c r="EO31" s="80">
        <v>0</v>
      </c>
      <c r="EP31" s="80">
        <v>0</v>
      </c>
      <c r="EQ31" s="80">
        <v>0</v>
      </c>
      <c r="ER31" s="80">
        <v>0</v>
      </c>
      <c r="ES31" s="80">
        <v>0</v>
      </c>
      <c r="ET31" s="80">
        <v>0</v>
      </c>
      <c r="EU31" s="80">
        <v>0</v>
      </c>
      <c r="EV31" s="80">
        <v>0</v>
      </c>
      <c r="EW31" s="80">
        <v>0</v>
      </c>
      <c r="EX31" s="80">
        <v>0</v>
      </c>
      <c r="EY31" s="80">
        <v>0</v>
      </c>
      <c r="EZ31" s="80">
        <v>0</v>
      </c>
      <c r="FA31" s="80">
        <v>0</v>
      </c>
      <c r="FB31" s="80">
        <v>0</v>
      </c>
      <c r="FC31" s="80">
        <v>0</v>
      </c>
      <c r="FD31" s="80">
        <v>0</v>
      </c>
      <c r="FE31" s="80">
        <v>0</v>
      </c>
      <c r="FF31" s="80">
        <v>0</v>
      </c>
      <c r="FG31" s="80">
        <v>0</v>
      </c>
      <c r="FH31" s="80">
        <v>0</v>
      </c>
      <c r="FI31" s="80">
        <v>0</v>
      </c>
      <c r="FJ31" s="80">
        <v>0</v>
      </c>
      <c r="FK31" s="80">
        <v>0</v>
      </c>
      <c r="FL31" s="80">
        <v>0</v>
      </c>
      <c r="FM31" s="80">
        <v>0</v>
      </c>
      <c r="FN31" s="80">
        <v>0</v>
      </c>
      <c r="FO31" s="80">
        <v>0</v>
      </c>
      <c r="FP31" s="80">
        <v>0</v>
      </c>
      <c r="FQ31" s="80">
        <v>0</v>
      </c>
      <c r="FR31" s="80">
        <v>0</v>
      </c>
      <c r="FS31" s="80">
        <v>0</v>
      </c>
      <c r="FT31" s="80">
        <v>0</v>
      </c>
      <c r="FU31" s="80">
        <v>0</v>
      </c>
      <c r="FV31" s="80">
        <v>0</v>
      </c>
      <c r="FW31" s="80">
        <v>0</v>
      </c>
      <c r="FX31" s="80">
        <v>0</v>
      </c>
      <c r="FY31" s="80">
        <v>0</v>
      </c>
      <c r="FZ31" s="80">
        <v>0</v>
      </c>
      <c r="GA31" s="80">
        <v>0</v>
      </c>
      <c r="GB31" s="80">
        <v>0</v>
      </c>
      <c r="GC31" s="80">
        <v>0</v>
      </c>
      <c r="GD31" s="80">
        <v>0</v>
      </c>
      <c r="GE31" s="80">
        <v>0</v>
      </c>
      <c r="GF31" s="80">
        <v>0</v>
      </c>
      <c r="GG31" s="80">
        <v>0</v>
      </c>
      <c r="GH31" s="80">
        <v>0</v>
      </c>
      <c r="GI31" s="80">
        <v>0</v>
      </c>
      <c r="GJ31" s="80">
        <v>0</v>
      </c>
      <c r="GK31" s="80">
        <v>0</v>
      </c>
      <c r="GL31" s="80">
        <v>0</v>
      </c>
      <c r="GM31" s="80">
        <v>0</v>
      </c>
      <c r="GN31" s="80">
        <v>0</v>
      </c>
      <c r="GO31" s="80">
        <v>0</v>
      </c>
      <c r="GP31" s="80">
        <v>0</v>
      </c>
      <c r="GQ31" s="80">
        <v>0</v>
      </c>
      <c r="GR31" s="80">
        <v>0</v>
      </c>
      <c r="GS31" s="80">
        <v>0</v>
      </c>
      <c r="GT31" s="80">
        <v>0</v>
      </c>
      <c r="GU31" s="80">
        <v>0</v>
      </c>
      <c r="GV31" s="80">
        <v>0</v>
      </c>
      <c r="GW31" s="80">
        <v>0</v>
      </c>
      <c r="GX31" s="80">
        <v>0</v>
      </c>
      <c r="GY31" s="80">
        <v>0</v>
      </c>
      <c r="GZ31" s="80">
        <v>0</v>
      </c>
      <c r="HA31" s="80">
        <v>0</v>
      </c>
      <c r="HB31" s="80">
        <v>0</v>
      </c>
      <c r="HC31" s="80">
        <v>0</v>
      </c>
      <c r="HD31" s="80">
        <v>0</v>
      </c>
      <c r="HE31" s="80">
        <v>0</v>
      </c>
      <c r="HF31" s="80">
        <v>0</v>
      </c>
      <c r="HG31" s="80">
        <v>0</v>
      </c>
      <c r="HH31" s="80">
        <v>0</v>
      </c>
      <c r="HI31" s="80">
        <v>0</v>
      </c>
    </row>
    <row r="32" spans="1:217" x14ac:dyDescent="0.2">
      <c r="A32" s="30" t="s">
        <v>359</v>
      </c>
      <c r="B32" s="80">
        <v>0</v>
      </c>
      <c r="C32" s="80" t="e">
        <f>(SucataLuminariaConv+SucataReator)*(#REF!-#REF!)+
TrocaBracoV4V5*(#REF!-#REF!)*SucataBraco +
TrocaBracoV4V5*(#REF!-#REF!)*SucataBraco +
TrocaBracoV1V2V3*(#REF!-#REF!)*SucataBraco+
TrocaBracoV1V2V3*(#REF!-#REF!)*SucataBraco</f>
        <v>#NAME?</v>
      </c>
      <c r="D32" s="80" t="e">
        <f>(SucataLuminariaConv+SucataReator)*(#REF!-#REF!)+
TrocaBracoV4V5*(#REF!-#REF!)*SucataBraco +
TrocaBracoV4V5*(#REF!-#REF!)*SucataBraco +
TrocaBracoV1V2V3*(#REF!-#REF!)*SucataBraco+
TrocaBracoV1V2V3*(#REF!-#REF!)*SucataBraco</f>
        <v>#NAME?</v>
      </c>
      <c r="E32" s="80" t="e">
        <f>(SucataLuminariaConv+SucataReator)*(#REF!-#REF!)+
TrocaBracoV4V5*(#REF!-#REF!)*SucataBraco +
TrocaBracoV4V5*(#REF!-#REF!)*SucataBraco +
TrocaBracoV1V2V3*(#REF!-#REF!)*SucataBraco+
TrocaBracoV1V2V3*(#REF!-#REF!)*SucataBraco</f>
        <v>#NAME?</v>
      </c>
      <c r="F32" s="80" t="e">
        <f>(SucataLuminariaConv+SucataReator)*(#REF!-#REF!)+
TrocaBracoV4V5*(#REF!-#REF!)*SucataBraco +
TrocaBracoV4V5*(#REF!-#REF!)*SucataBraco +
TrocaBracoV1V2V3*(#REF!-#REF!)*SucataBraco+
TrocaBracoV1V2V3*(#REF!-#REF!)*SucataBraco</f>
        <v>#NAME?</v>
      </c>
      <c r="G32" s="80" t="e">
        <f>(SucataLuminariaConv+SucataReator)*(#REF!-#REF!)+
TrocaBracoV4V5*(#REF!-#REF!)*SucataBraco +
TrocaBracoV4V5*(#REF!-#REF!)*SucataBraco +
TrocaBracoV1V2V3*(#REF!-#REF!)*SucataBraco+
TrocaBracoV1V2V3*(#REF!-#REF!)*SucataBraco</f>
        <v>#NAME?</v>
      </c>
      <c r="H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I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J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K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L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M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N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O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P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Q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R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S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T32" s="80" t="e">
        <f>#REF!*TaxaFalha*SucataLED/1000</f>
        <v>#REF!</v>
      </c>
      <c r="U32" s="80" t="e">
        <f>#REF!*TaxaFalha*SucataLED/1000</f>
        <v>#REF!</v>
      </c>
      <c r="V32" s="80" t="e">
        <f>#REF!*TaxaFalha*SucataLED/1000</f>
        <v>#REF!</v>
      </c>
      <c r="W32" s="80" t="e">
        <f>#REF!*TaxaFalha*SucataLED/1000</f>
        <v>#REF!</v>
      </c>
      <c r="X32" s="80" t="e">
        <f>#REF!*TaxaFalha*SucataLED/1000</f>
        <v>#REF!</v>
      </c>
      <c r="Y32" s="80" t="e">
        <f>#REF!*TaxaFalha*SucataLED/1000</f>
        <v>#REF!</v>
      </c>
      <c r="Z32" s="80" t="e">
        <f>#REF!*TaxaFalha*SucataLED/1000</f>
        <v>#REF!</v>
      </c>
      <c r="AA32" s="80" t="e">
        <f>#REF!*TaxaFalha*SucataLED/1000</f>
        <v>#REF!</v>
      </c>
      <c r="AB32" s="80" t="e">
        <f>#REF!*TaxaFalha*SucataLED/1000</f>
        <v>#REF!</v>
      </c>
      <c r="AC32" s="80" t="e">
        <f>#REF!*TaxaFalha*SucataLED/1000</f>
        <v>#REF!</v>
      </c>
      <c r="AD32" s="80" t="e">
        <f>#REF!*TaxaFalha*SucataLED/1000</f>
        <v>#REF!</v>
      </c>
      <c r="AE32" s="80" t="e">
        <f>#REF!*TaxaFalha*SucataLED/1000</f>
        <v>#REF!</v>
      </c>
      <c r="AF32" s="80" t="e">
        <f>#REF!*TaxaFalha*SucataLED/1000</f>
        <v>#REF!</v>
      </c>
      <c r="AG32" s="80" t="e">
        <f>#REF!*TaxaFalha*SucataLED/1000</f>
        <v>#REF!</v>
      </c>
      <c r="AH32" s="80" t="e">
        <f>#REF!*TaxaFalha*SucataLED/1000</f>
        <v>#REF!</v>
      </c>
      <c r="AI32" s="80" t="e">
        <f>#REF!*TaxaFalha*SucataLED/1000</f>
        <v>#REF!</v>
      </c>
      <c r="AJ32" s="80" t="e">
        <f>#REF!*TaxaFalha*SucataLED/1000</f>
        <v>#REF!</v>
      </c>
      <c r="AK32" s="80" t="e">
        <f>#REF!*TaxaFalha*SucataLED/1000</f>
        <v>#REF!</v>
      </c>
      <c r="AL32" s="80" t="e">
        <f>#REF!*TaxaFalha*SucataLED/1000</f>
        <v>#REF!</v>
      </c>
      <c r="AM32" s="80" t="e">
        <f>#REF!*TaxaFalha*SucataLED/1000</f>
        <v>#REF!</v>
      </c>
      <c r="AN32" s="80" t="e">
        <f>#REF!*TaxaFalha*SucataLED/1000</f>
        <v>#REF!</v>
      </c>
      <c r="AO32" s="80" t="e">
        <f>#REF!*TaxaFalha*SucataLED/1000</f>
        <v>#REF!</v>
      </c>
      <c r="AP32" s="80" t="e">
        <f>#REF!*TaxaFalha*SucataLED/1000</f>
        <v>#REF!</v>
      </c>
      <c r="AQ32" s="80" t="e">
        <f>#REF!*TaxaFalha*SucataLED/1000</f>
        <v>#REF!</v>
      </c>
      <c r="AR32" s="80" t="e">
        <f>#REF!*TaxaFalha*SucataLED/1000</f>
        <v>#REF!</v>
      </c>
      <c r="AS32" s="80" t="e">
        <f>#REF!*TaxaFalha*SucataLED/1000</f>
        <v>#REF!</v>
      </c>
      <c r="AT32" s="80" t="e">
        <f>#REF!*TaxaFalha*SucataLED/1000</f>
        <v>#REF!</v>
      </c>
      <c r="AU32" s="80" t="e">
        <f>#REF!*TaxaFalha*SucataLED/1000</f>
        <v>#REF!</v>
      </c>
      <c r="AV32" s="80" t="e">
        <f>#REF!*TaxaFalha*SucataLED/1000</f>
        <v>#REF!</v>
      </c>
      <c r="AW32" s="80" t="e">
        <f>#REF!*TaxaFalha*SucataLED/1000</f>
        <v>#REF!</v>
      </c>
      <c r="AX32" s="80" t="e">
        <f>#REF!*TaxaFalha*SucataLED/1000</f>
        <v>#REF!</v>
      </c>
      <c r="AY32" s="80" t="e">
        <f>#REF!*TaxaFalha*SucataLED/1000</f>
        <v>#REF!</v>
      </c>
      <c r="AZ32" s="80" t="e">
        <f>#REF!*TaxaFalha*SucataLED/1000</f>
        <v>#REF!</v>
      </c>
      <c r="BA32" s="80" t="e">
        <f>#REF!*TaxaFalha*SucataLED/1000</f>
        <v>#REF!</v>
      </c>
      <c r="BB32" s="80" t="e">
        <f>#REF!*TaxaFalha*SucataLED/1000</f>
        <v>#REF!</v>
      </c>
      <c r="BC32" s="80" t="e">
        <f>#REF!*TaxaFalha*SucataLED/1000</f>
        <v>#REF!</v>
      </c>
      <c r="BD32" s="80" t="e">
        <f>#REF!*TaxaFalha*SucataLED/1000</f>
        <v>#REF!</v>
      </c>
      <c r="BE32" s="80" t="e">
        <f>#REF!*TaxaFalha*SucataLED/1000</f>
        <v>#REF!</v>
      </c>
      <c r="BF32" s="80" t="e">
        <f>#REF!*TaxaFalha*SucataLED/1000</f>
        <v>#REF!</v>
      </c>
      <c r="BG32" s="80" t="e">
        <f>#REF!*TaxaFalha*SucataLED/1000</f>
        <v>#REF!</v>
      </c>
      <c r="BH32" s="80" t="e">
        <f>#REF!*TaxaFalha*SucataLED/1000</f>
        <v>#REF!</v>
      </c>
      <c r="BI32" s="80" t="e">
        <f>#REF!*TaxaFalha*SucataLED/1000</f>
        <v>#REF!</v>
      </c>
      <c r="BJ32" s="80" t="e">
        <f>#REF!*TaxaFalha*SucataLED/1000</f>
        <v>#REF!</v>
      </c>
      <c r="BK32" s="80" t="e">
        <f>#REF!*TaxaFalha*SucataLED/1000</f>
        <v>#REF!</v>
      </c>
      <c r="BL32" s="80" t="e">
        <f>#REF!*TaxaFalha*SucataLED/1000</f>
        <v>#REF!</v>
      </c>
      <c r="BM32" s="80" t="e">
        <f>#REF!*TaxaFalha*SucataLED/1000</f>
        <v>#REF!</v>
      </c>
      <c r="BN32" s="80" t="e">
        <f>#REF!*TaxaFalha*SucataLED/1000</f>
        <v>#REF!</v>
      </c>
      <c r="BO32" s="80" t="e">
        <f>#REF!*TaxaFalha*SucataLED/1000</f>
        <v>#REF!</v>
      </c>
      <c r="BP32" s="80" t="e">
        <f>#REF!*TaxaFalha*SucataLED/1000</f>
        <v>#REF!</v>
      </c>
      <c r="BQ32" s="80" t="e">
        <f>#REF!*TaxaFalha*SucataLED/1000</f>
        <v>#REF!</v>
      </c>
      <c r="BR32" s="80" t="e">
        <f>#REF!*TaxaFalha*SucataLED/1000</f>
        <v>#REF!</v>
      </c>
      <c r="BS32" s="80" t="e">
        <f>#REF!*TaxaFalha*SucataLED/1000</f>
        <v>#REF!</v>
      </c>
      <c r="BT32" s="80" t="e">
        <f>#REF!*TaxaFalha*SucataLED/1000</f>
        <v>#REF!</v>
      </c>
      <c r="BU32" s="80" t="e">
        <f>#REF!*TaxaFalha*SucataLED/1000</f>
        <v>#REF!</v>
      </c>
      <c r="BV32" s="80" t="e">
        <f>#REF!*TaxaFalha*SucataLED/1000</f>
        <v>#REF!</v>
      </c>
      <c r="BW32" s="80" t="e">
        <f>#REF!*TaxaFalha*SucataLED/1000</f>
        <v>#REF!</v>
      </c>
      <c r="BX32" s="80" t="e">
        <f>#REF!*TaxaFalha*SucataLED/1000</f>
        <v>#REF!</v>
      </c>
      <c r="BY32" s="80" t="e">
        <f>#REF!*TaxaFalha*SucataLED/1000</f>
        <v>#REF!</v>
      </c>
      <c r="BZ32" s="80" t="e">
        <f>#REF!*TaxaFalha*SucataLED/1000</f>
        <v>#REF!</v>
      </c>
      <c r="CA32" s="80" t="e">
        <f>#REF!*TaxaFalha*SucataLED/1000</f>
        <v>#REF!</v>
      </c>
      <c r="CB32" s="80" t="e">
        <f>#REF!*TaxaFalha*SucataLED/1000</f>
        <v>#REF!</v>
      </c>
      <c r="CC32" s="80" t="e">
        <f>#REF!*TaxaFalha*SucataLED/1000</f>
        <v>#REF!</v>
      </c>
      <c r="CD32" s="80" t="e">
        <f>#REF!*TaxaFalha*SucataLED/1000</f>
        <v>#REF!</v>
      </c>
      <c r="CE32" s="80" t="e">
        <f>#REF!*TaxaFalha*SucataLED/1000</f>
        <v>#REF!</v>
      </c>
      <c r="CF32" s="80" t="e">
        <f>#REF!*TaxaFalha*SucataLED/1000</f>
        <v>#REF!</v>
      </c>
      <c r="CG32" s="80" t="e">
        <f>#REF!*TaxaFalha*SucataLED/1000</f>
        <v>#REF!</v>
      </c>
      <c r="CH32" s="80" t="e">
        <f>#REF!*TaxaFalha*SucataLED/1000</f>
        <v>#REF!</v>
      </c>
      <c r="CI32" s="80" t="e">
        <f>#REF!*TaxaFalha*SucataLED/1000</f>
        <v>#REF!</v>
      </c>
      <c r="CJ32" s="80" t="e">
        <f>#REF!*TaxaFalha*SucataLED/1000</f>
        <v>#REF!</v>
      </c>
      <c r="CK32" s="80" t="e">
        <f>#REF!*TaxaFalha*SucataLED/1000</f>
        <v>#REF!</v>
      </c>
      <c r="CL32" s="80" t="e">
        <f>#REF!*TaxaFalha*SucataLED/1000</f>
        <v>#REF!</v>
      </c>
      <c r="CM32" s="80" t="e">
        <f>#REF!*TaxaFalha*SucataLED/1000</f>
        <v>#REF!</v>
      </c>
      <c r="CN32" s="80" t="e">
        <f>#REF!*TaxaFalha*SucataLED/1000</f>
        <v>#REF!</v>
      </c>
      <c r="CO32" s="80" t="e">
        <f>#REF!*TaxaFalha*SucataLED/1000</f>
        <v>#REF!</v>
      </c>
      <c r="CP32" s="80" t="e">
        <f>#REF!*TaxaFalha*SucataLED/1000</f>
        <v>#REF!</v>
      </c>
      <c r="CQ32" s="80" t="e">
        <f>#REF!*TaxaFalha*SucataLED/1000</f>
        <v>#REF!</v>
      </c>
      <c r="CR32" s="80" t="e">
        <f>#REF!*TaxaFalha*SucataLED/1000</f>
        <v>#REF!</v>
      </c>
      <c r="CS32" s="80" t="e">
        <f>#REF!*TaxaFalha*SucataLED/1000</f>
        <v>#REF!</v>
      </c>
      <c r="CT32" s="80" t="e">
        <f>#REF!*TaxaFalha*SucataLED/1000</f>
        <v>#REF!</v>
      </c>
      <c r="CU32" s="80" t="e">
        <f>#REF!*TaxaFalha*SucataLED/1000</f>
        <v>#REF!</v>
      </c>
      <c r="CV32" s="80" t="e">
        <f>#REF!*TaxaFalha*SucataLED/1000</f>
        <v>#REF!</v>
      </c>
      <c r="CW32" s="80" t="e">
        <f>#REF!*TaxaFalha*SucataLED/1000</f>
        <v>#REF!</v>
      </c>
      <c r="CX32" s="80" t="e">
        <f>#REF!*TaxaFalha*SucataLED/1000</f>
        <v>#REF!</v>
      </c>
      <c r="CY32" s="80" t="e">
        <f>#REF!*TaxaFalha*SucataLED/1000</f>
        <v>#REF!</v>
      </c>
      <c r="CZ32" s="80" t="e">
        <f>#REF!*TaxaFalha*SucataLED/1000</f>
        <v>#REF!</v>
      </c>
      <c r="DA32" s="80" t="e">
        <f>#REF!*TaxaFalha*SucataLED/1000</f>
        <v>#REF!</v>
      </c>
      <c r="DB32" s="80" t="e">
        <f>#REF!*TaxaFalha*SucataLED/1000</f>
        <v>#REF!</v>
      </c>
      <c r="DC32" s="80" t="e">
        <f>#REF!*TaxaFalha*SucataLED/1000</f>
        <v>#REF!</v>
      </c>
      <c r="DD32" s="80" t="e">
        <f>#REF!*TaxaFalha*SucataLED/1000</f>
        <v>#REF!</v>
      </c>
      <c r="DE32" s="80" t="e">
        <f>#REF!*TaxaFalha*SucataLED/1000</f>
        <v>#REF!</v>
      </c>
      <c r="DF32" s="80" t="e">
        <f>#REF!*TaxaFalha*SucataLED/1000</f>
        <v>#REF!</v>
      </c>
      <c r="DG32" s="80" t="e">
        <f>#REF!*TaxaFalha*SucataLED/1000</f>
        <v>#REF!</v>
      </c>
      <c r="DH32" s="80" t="e">
        <f>#REF!*TaxaFalha*SucataLED/1000</f>
        <v>#REF!</v>
      </c>
      <c r="DI32" s="80" t="e">
        <f>#REF!*TaxaFalha*SucataLED/1000</f>
        <v>#REF!</v>
      </c>
      <c r="DJ32" s="80" t="e">
        <f>#REF!*TaxaFalha*SucataLED/1000</f>
        <v>#REF!</v>
      </c>
      <c r="DK32" s="80" t="e">
        <f>#REF!*TaxaFalha*SucataLED/1000</f>
        <v>#REF!</v>
      </c>
      <c r="DL32" s="80" t="e">
        <f>#REF!*TaxaFalha*SucataLED/1000</f>
        <v>#REF!</v>
      </c>
      <c r="DM32" s="80" t="e">
        <f>#REF!*TaxaFalha*SucataLED/1000</f>
        <v>#REF!</v>
      </c>
      <c r="DN32" s="80" t="e">
        <f>#REF!*TaxaFalha*SucataLED/1000</f>
        <v>#REF!</v>
      </c>
      <c r="DO32" s="80" t="e">
        <f>#REF!*TaxaFalha*SucataLED/1000</f>
        <v>#REF!</v>
      </c>
      <c r="DP32" s="80" t="e">
        <f>#REF!*TaxaFalha*SucataLED/1000</f>
        <v>#REF!</v>
      </c>
      <c r="DQ32" s="80" t="e">
        <f>#REF!*TaxaFalha*SucataLED/1000</f>
        <v>#REF!</v>
      </c>
      <c r="DR32" s="80" t="e">
        <f>#REF!*TaxaFalha*SucataLED/1000</f>
        <v>#REF!</v>
      </c>
      <c r="DS32" s="80" t="e">
        <f>#REF!*TaxaFalha*SucataLED/1000</f>
        <v>#REF!</v>
      </c>
      <c r="DT32" s="80" t="e">
        <f>#REF!*TaxaFalha*SucataLED/1000</f>
        <v>#REF!</v>
      </c>
      <c r="DU32" s="80" t="e">
        <f>#REF!*TaxaFalha*SucataLED/1000</f>
        <v>#REF!</v>
      </c>
      <c r="DV32" s="80" t="e">
        <f>#REF!*TaxaFalha*SucataLED/1000</f>
        <v>#REF!</v>
      </c>
      <c r="DW32" s="80" t="e">
        <f>#REF!*TaxaFalha*SucataLED/1000</f>
        <v>#REF!</v>
      </c>
      <c r="DX32" s="80" t="e">
        <f>#REF!*TaxaFalha*SucataLED/1000</f>
        <v>#REF!</v>
      </c>
      <c r="DY32" s="80" t="e">
        <f>#REF!*TaxaFalha*SucataLED/1000</f>
        <v>#REF!</v>
      </c>
      <c r="DZ32" s="80" t="e">
        <f>#REF!*TaxaFalha*SucataLED/1000</f>
        <v>#REF!</v>
      </c>
      <c r="EA32" s="80" t="e">
        <f>#REF!*TaxaFalha*SucataLED/1000</f>
        <v>#REF!</v>
      </c>
      <c r="EB32" s="80" t="e">
        <f>#REF!*TaxaFalha*SucataLED/1000</f>
        <v>#REF!</v>
      </c>
      <c r="EC32" s="80" t="e">
        <f>#REF!*TaxaFalha*SucataLED/1000</f>
        <v>#REF!</v>
      </c>
      <c r="ED32" s="80" t="e">
        <f>#REF!*TaxaFalha*SucataLED/1000</f>
        <v>#REF!</v>
      </c>
      <c r="EE32" s="80" t="e">
        <f>#REF!*TaxaFalha*SucataLED/1000</f>
        <v>#REF!</v>
      </c>
      <c r="EF32" s="80" t="e">
        <f>#REF!*TaxaFalha*SucataLED/1000</f>
        <v>#REF!</v>
      </c>
      <c r="EG32" s="80" t="e">
        <f>#REF!*TaxaFalha*SucataLED/1000</f>
        <v>#REF!</v>
      </c>
      <c r="EH32" s="80" t="e">
        <f>#REF!*TaxaFalha*SucataLED/1000</f>
        <v>#REF!</v>
      </c>
      <c r="EI32" s="80" t="e">
        <f>#REF!*TaxaFalha*SucataLED/1000</f>
        <v>#REF!</v>
      </c>
      <c r="EJ32" s="80" t="e">
        <f>#REF!*TaxaFalha*SucataLED/1000</f>
        <v>#REF!</v>
      </c>
      <c r="EK32" s="80" t="e">
        <f>#REF!*TaxaFalha*SucataLED/1000</f>
        <v>#REF!</v>
      </c>
      <c r="EL32" s="80" t="e">
        <f>#REF!*TaxaFalha*SucataLED/1000</f>
        <v>#REF!</v>
      </c>
      <c r="EM32" s="80" t="e">
        <f>#REF!*TaxaFalha*SucataLED/1000</f>
        <v>#REF!</v>
      </c>
      <c r="EN32" s="80" t="e">
        <f>#REF!*TaxaFalha*SucataLED/1000</f>
        <v>#REF!</v>
      </c>
      <c r="EO32" s="80" t="e">
        <f>#REF!*TaxaFalha*SucataLED/1000</f>
        <v>#REF!</v>
      </c>
      <c r="EP32" s="80" t="e">
        <f>#REF!*TaxaFalha*SucataLED/1000</f>
        <v>#REF!</v>
      </c>
      <c r="EQ32" s="80" t="e">
        <f>#REF!*TaxaFalha*SucataLED/1000</f>
        <v>#REF!</v>
      </c>
      <c r="ER32" s="80" t="e">
        <f>#REF!*TaxaFalha*SucataLED/1000</f>
        <v>#REF!</v>
      </c>
      <c r="ES32" s="80" t="e">
        <f>#REF!*TaxaFalha*SucataLED/1000</f>
        <v>#REF!</v>
      </c>
      <c r="ET32" s="80" t="e">
        <f>#REF!*TaxaFalha*SucataLED/1000</f>
        <v>#REF!</v>
      </c>
      <c r="EU32" s="80" t="e">
        <f>#REF!*TaxaFalha*SucataLED/1000</f>
        <v>#REF!</v>
      </c>
      <c r="EV32" s="80" t="e">
        <f>#REF!*TaxaFalha*SucataLED/1000</f>
        <v>#REF!</v>
      </c>
      <c r="EW32" s="80" t="e">
        <f>#REF!*TaxaFalha*SucataLED/1000</f>
        <v>#REF!</v>
      </c>
      <c r="EX32" s="80" t="e">
        <f>#REF!*TaxaFalha*SucataLED/1000</f>
        <v>#REF!</v>
      </c>
      <c r="EY32" s="80" t="e">
        <f>#REF!*TaxaFalha*SucataLED/1000</f>
        <v>#REF!</v>
      </c>
      <c r="EZ32" s="80" t="e">
        <f>#REF!*TaxaFalha*SucataLED/1000</f>
        <v>#REF!</v>
      </c>
      <c r="FA32" s="80" t="e">
        <f>#REF!*TaxaFalha*SucataLED/1000</f>
        <v>#REF!</v>
      </c>
      <c r="FB32" s="80" t="e">
        <f>#REF!*TaxaFalha*SucataLED/1000</f>
        <v>#REF!</v>
      </c>
      <c r="FC32" s="80" t="e">
        <f>#REF!*TaxaFalha*SucataLED/1000</f>
        <v>#REF!</v>
      </c>
      <c r="FD32" s="80" t="e">
        <f>#REF!*TaxaFalha*SucataLED/1000</f>
        <v>#REF!</v>
      </c>
      <c r="FE32" s="80" t="e">
        <f>#REF!*TaxaFalha*SucataLED/1000</f>
        <v>#REF!</v>
      </c>
      <c r="FF32" s="80" t="e">
        <f>#REF!*TaxaFalha*SucataLED/1000</f>
        <v>#REF!</v>
      </c>
      <c r="FG32" s="80" t="e">
        <f>#REF!*TaxaFalha*SucataLED/1000</f>
        <v>#REF!</v>
      </c>
      <c r="FH32" s="80" t="e">
        <f>#REF!*TaxaFalha*SucataLED/1000</f>
        <v>#REF!</v>
      </c>
      <c r="FI32" s="80" t="e">
        <f>#REF!*TaxaFalha*SucataLED/1000</f>
        <v>#REF!</v>
      </c>
      <c r="FJ32" s="80" t="e">
        <f>#REF!*TaxaFalha*SucataLED/1000</f>
        <v>#REF!</v>
      </c>
      <c r="FK32" s="80" t="e">
        <f>#REF!*TaxaFalha*SucataLED/1000</f>
        <v>#REF!</v>
      </c>
      <c r="FL32" s="80" t="e">
        <f>#REF!*TaxaFalha*SucataLED/1000</f>
        <v>#REF!</v>
      </c>
      <c r="FM32" s="80" t="e">
        <f>#REF!*TaxaFalha*SucataLED/1000</f>
        <v>#REF!</v>
      </c>
      <c r="FN32" s="80" t="e">
        <f>#REF!*TaxaFalha*SucataLED/1000</f>
        <v>#REF!</v>
      </c>
      <c r="FO32" s="80" t="e">
        <f>#REF!*TaxaFalha*SucataLED/1000</f>
        <v>#REF!</v>
      </c>
      <c r="FP32" s="80" t="e">
        <f>#REF!*TaxaFalha*SucataLED/1000</f>
        <v>#REF!</v>
      </c>
      <c r="FQ32" s="80" t="e">
        <f>#REF!*TaxaFalha*SucataLED/1000</f>
        <v>#REF!</v>
      </c>
      <c r="FR32" s="80" t="e">
        <f>#REF!*TaxaFalha*SucataLED/1000</f>
        <v>#REF!</v>
      </c>
      <c r="FS32" s="80" t="e">
        <f>#REF!*TaxaFalha*SucataLED/1000</f>
        <v>#REF!</v>
      </c>
      <c r="FT32" s="80" t="e">
        <f>#REF!*TaxaFalha*SucataLED/1000</f>
        <v>#REF!</v>
      </c>
      <c r="FU32" s="80" t="e">
        <f>#REF!*TaxaFalha*SucataLED/1000</f>
        <v>#REF!</v>
      </c>
      <c r="FV32" s="80" t="e">
        <f>#REF!*TaxaFalha*SucataLED/1000</f>
        <v>#REF!</v>
      </c>
      <c r="FW32" s="80" t="e">
        <f>#REF!*TaxaFalha*SucataLED/1000</f>
        <v>#REF!</v>
      </c>
      <c r="FX32" s="80" t="e">
        <f>#REF!*TaxaFalha*SucataLED/1000</f>
        <v>#REF!</v>
      </c>
      <c r="FY32" s="80" t="e">
        <f>#REF!*TaxaFalha*SucataLED/1000</f>
        <v>#REF!</v>
      </c>
      <c r="FZ32" s="80" t="e">
        <f>#REF!*TaxaFalha*SucataLED/1000</f>
        <v>#REF!</v>
      </c>
      <c r="GA32" s="80" t="e">
        <f>#REF!*TaxaFalha*SucataLED/1000</f>
        <v>#REF!</v>
      </c>
      <c r="GB32" s="80" t="e">
        <f>#REF!*TaxaFalha*SucataLED/1000</f>
        <v>#REF!</v>
      </c>
      <c r="GC32" s="80" t="e">
        <f>#REF!*TaxaFalha*SucataLED/1000</f>
        <v>#REF!</v>
      </c>
      <c r="GD32" s="80" t="e">
        <f>#REF!*TaxaFalha*SucataLED/1000</f>
        <v>#REF!</v>
      </c>
      <c r="GE32" s="80" t="e">
        <f>#REF!*TaxaFalha*SucataLED/1000</f>
        <v>#REF!</v>
      </c>
      <c r="GF32" s="80" t="e">
        <f>#REF!*TaxaFalha*SucataLED/1000</f>
        <v>#REF!</v>
      </c>
      <c r="GG32" s="80" t="e">
        <f>#REF!*TaxaFalha*SucataLED/1000</f>
        <v>#REF!</v>
      </c>
      <c r="GH32" s="80" t="e">
        <f>#REF!*TaxaFalha*SucataLED/1000</f>
        <v>#REF!</v>
      </c>
      <c r="GI32" s="80" t="e">
        <f>#REF!*TaxaFalha*SucataLED/1000</f>
        <v>#REF!</v>
      </c>
      <c r="GJ32" s="80" t="e">
        <f>#REF!*TaxaFalha*SucataLED/1000</f>
        <v>#REF!</v>
      </c>
      <c r="GK32" s="80" t="e">
        <f>#REF!*TaxaFalha*SucataLED/1000</f>
        <v>#REF!</v>
      </c>
      <c r="GL32" s="80" t="e">
        <f>#REF!*TaxaFalha*SucataLED/1000</f>
        <v>#REF!</v>
      </c>
      <c r="GM32" s="80" t="e">
        <f>#REF!*TaxaFalha*SucataLED/1000</f>
        <v>#REF!</v>
      </c>
      <c r="GN32" s="80" t="e">
        <f>#REF!*TaxaFalha*SucataLED/1000</f>
        <v>#REF!</v>
      </c>
      <c r="GO32" s="80" t="e">
        <f>#REF!*TaxaFalha*SucataLED/1000</f>
        <v>#REF!</v>
      </c>
      <c r="GP32" s="80" t="e">
        <f>#REF!*TaxaFalha*SucataLED/1000</f>
        <v>#REF!</v>
      </c>
      <c r="GQ32" s="80" t="e">
        <f>#REF!*TaxaFalha*SucataLED/1000</f>
        <v>#REF!</v>
      </c>
      <c r="GR32" s="80" t="e">
        <f>#REF!*TaxaFalha*SucataLED/1000</f>
        <v>#REF!</v>
      </c>
      <c r="GS32" s="80" t="e">
        <f>#REF!*TaxaFalha*SucataLED/1000</f>
        <v>#REF!</v>
      </c>
      <c r="GT32" s="80" t="e">
        <f>#REF!*TaxaFalha*SucataLED/1000</f>
        <v>#REF!</v>
      </c>
      <c r="GU32" s="80" t="e">
        <f>#REF!*TaxaFalha*SucataLED/1000</f>
        <v>#REF!</v>
      </c>
      <c r="GV32" s="80" t="e">
        <f>#REF!*TaxaFalha*SucataLED/1000</f>
        <v>#REF!</v>
      </c>
      <c r="GW32" s="80" t="e">
        <f>#REF!*TaxaFalha*SucataLED/1000</f>
        <v>#REF!</v>
      </c>
      <c r="GX32" s="80" t="e">
        <f>#REF!*TaxaFalha*SucataLED/1000</f>
        <v>#REF!</v>
      </c>
      <c r="GY32" s="80" t="e">
        <f>#REF!*TaxaFalha*SucataLED/1000</f>
        <v>#REF!</v>
      </c>
      <c r="GZ32" s="80" t="e">
        <f>#REF!*TaxaFalha*SucataLED/1000</f>
        <v>#REF!</v>
      </c>
      <c r="HA32" s="80" t="e">
        <f>#REF!*TaxaFalha*SucataLED/1000</f>
        <v>#REF!</v>
      </c>
      <c r="HB32" s="80" t="e">
        <f>#REF!*TaxaFalha*SucataLED/1000</f>
        <v>#REF!</v>
      </c>
      <c r="HC32" s="80" t="e">
        <f>#REF!*TaxaFalha*SucataLED/1000</f>
        <v>#REF!</v>
      </c>
      <c r="HD32" s="80" t="e">
        <f>#REF!*TaxaFalha*SucataLED/1000</f>
        <v>#REF!</v>
      </c>
      <c r="HE32" s="80" t="e">
        <f>#REF!*TaxaFalha*SucataLED/1000</f>
        <v>#REF!</v>
      </c>
      <c r="HF32" s="80" t="e">
        <f>#REF!*TaxaFalha*SucataLED/1000</f>
        <v>#REF!</v>
      </c>
      <c r="HG32" s="80" t="e">
        <f>#REF!*TaxaFalha*SucataLED/1000</f>
        <v>#REF!</v>
      </c>
      <c r="HH32" s="80" t="e">
        <f>#REF!*TaxaFalha*SucataLED/1000</f>
        <v>#REF!</v>
      </c>
      <c r="HI32" s="80" t="e">
        <f>#REF!*TaxaFalha*SucataLED/1000</f>
        <v>#REF!</v>
      </c>
    </row>
    <row r="34" spans="1:217" s="22" customFormat="1" x14ac:dyDescent="0.2">
      <c r="A34" s="34" t="s">
        <v>226</v>
      </c>
      <c r="B34" s="83" t="e">
        <f t="shared" ref="B34:BM34" si="42">SUM(B35:B37)-SUM(B38:B39)</f>
        <v>#REF!</v>
      </c>
      <c r="C34" s="83" t="e">
        <f t="shared" si="42"/>
        <v>#REF!</v>
      </c>
      <c r="D34" s="83" t="e">
        <f t="shared" si="42"/>
        <v>#REF!</v>
      </c>
      <c r="E34" s="83" t="e">
        <f t="shared" si="42"/>
        <v>#REF!</v>
      </c>
      <c r="F34" s="83" t="e">
        <f t="shared" si="42"/>
        <v>#REF!</v>
      </c>
      <c r="G34" s="83" t="e">
        <f t="shared" si="42"/>
        <v>#REF!</v>
      </c>
      <c r="H34" s="83" t="e">
        <f t="shared" si="42"/>
        <v>#REF!</v>
      </c>
      <c r="I34" s="83" t="e">
        <f t="shared" si="42"/>
        <v>#REF!</v>
      </c>
      <c r="J34" s="83" t="e">
        <f t="shared" si="42"/>
        <v>#REF!</v>
      </c>
      <c r="K34" s="83" t="e">
        <f t="shared" si="42"/>
        <v>#REF!</v>
      </c>
      <c r="L34" s="83" t="e">
        <f t="shared" si="42"/>
        <v>#REF!</v>
      </c>
      <c r="M34" s="83" t="e">
        <f t="shared" si="42"/>
        <v>#REF!</v>
      </c>
      <c r="N34" s="83" t="e">
        <f t="shared" si="42"/>
        <v>#REF!</v>
      </c>
      <c r="O34" s="83" t="e">
        <f t="shared" si="42"/>
        <v>#REF!</v>
      </c>
      <c r="P34" s="83" t="e">
        <f t="shared" si="42"/>
        <v>#REF!</v>
      </c>
      <c r="Q34" s="83" t="e">
        <f t="shared" si="42"/>
        <v>#REF!</v>
      </c>
      <c r="R34" s="83" t="e">
        <f t="shared" si="42"/>
        <v>#REF!</v>
      </c>
      <c r="S34" s="83" t="e">
        <f t="shared" si="42"/>
        <v>#REF!</v>
      </c>
      <c r="T34" s="83" t="e">
        <f t="shared" si="42"/>
        <v>#REF!</v>
      </c>
      <c r="U34" s="83" t="e">
        <f t="shared" si="42"/>
        <v>#REF!</v>
      </c>
      <c r="V34" s="83" t="e">
        <f t="shared" si="42"/>
        <v>#REF!</v>
      </c>
      <c r="W34" s="83" t="e">
        <f t="shared" si="42"/>
        <v>#REF!</v>
      </c>
      <c r="X34" s="83" t="e">
        <f t="shared" si="42"/>
        <v>#REF!</v>
      </c>
      <c r="Y34" s="83" t="e">
        <f t="shared" si="42"/>
        <v>#REF!</v>
      </c>
      <c r="Z34" s="83" t="e">
        <f t="shared" si="42"/>
        <v>#REF!</v>
      </c>
      <c r="AA34" s="83" t="e">
        <f t="shared" si="42"/>
        <v>#REF!</v>
      </c>
      <c r="AB34" s="83" t="e">
        <f t="shared" si="42"/>
        <v>#REF!</v>
      </c>
      <c r="AC34" s="83" t="e">
        <f t="shared" si="42"/>
        <v>#REF!</v>
      </c>
      <c r="AD34" s="83" t="e">
        <f t="shared" si="42"/>
        <v>#REF!</v>
      </c>
      <c r="AE34" s="83" t="e">
        <f t="shared" si="42"/>
        <v>#REF!</v>
      </c>
      <c r="AF34" s="83" t="e">
        <f t="shared" si="42"/>
        <v>#REF!</v>
      </c>
      <c r="AG34" s="83" t="e">
        <f t="shared" si="42"/>
        <v>#REF!</v>
      </c>
      <c r="AH34" s="83" t="e">
        <f t="shared" si="42"/>
        <v>#REF!</v>
      </c>
      <c r="AI34" s="83" t="e">
        <f t="shared" si="42"/>
        <v>#REF!</v>
      </c>
      <c r="AJ34" s="83" t="e">
        <f t="shared" si="42"/>
        <v>#REF!</v>
      </c>
      <c r="AK34" s="83" t="e">
        <f t="shared" si="42"/>
        <v>#REF!</v>
      </c>
      <c r="AL34" s="83" t="e">
        <f t="shared" si="42"/>
        <v>#REF!</v>
      </c>
      <c r="AM34" s="83" t="e">
        <f t="shared" si="42"/>
        <v>#REF!</v>
      </c>
      <c r="AN34" s="83" t="e">
        <f t="shared" si="42"/>
        <v>#REF!</v>
      </c>
      <c r="AO34" s="83" t="e">
        <f t="shared" si="42"/>
        <v>#REF!</v>
      </c>
      <c r="AP34" s="83" t="e">
        <f t="shared" si="42"/>
        <v>#REF!</v>
      </c>
      <c r="AQ34" s="83" t="e">
        <f t="shared" si="42"/>
        <v>#REF!</v>
      </c>
      <c r="AR34" s="83" t="e">
        <f t="shared" si="42"/>
        <v>#REF!</v>
      </c>
      <c r="AS34" s="83" t="e">
        <f t="shared" si="42"/>
        <v>#REF!</v>
      </c>
      <c r="AT34" s="83" t="e">
        <f t="shared" si="42"/>
        <v>#REF!</v>
      </c>
      <c r="AU34" s="83" t="e">
        <f t="shared" si="42"/>
        <v>#REF!</v>
      </c>
      <c r="AV34" s="83" t="e">
        <f t="shared" si="42"/>
        <v>#REF!</v>
      </c>
      <c r="AW34" s="83" t="e">
        <f t="shared" si="42"/>
        <v>#REF!</v>
      </c>
      <c r="AX34" s="83" t="e">
        <f t="shared" si="42"/>
        <v>#REF!</v>
      </c>
      <c r="AY34" s="83" t="e">
        <f t="shared" si="42"/>
        <v>#REF!</v>
      </c>
      <c r="AZ34" s="83" t="e">
        <f t="shared" si="42"/>
        <v>#REF!</v>
      </c>
      <c r="BA34" s="83" t="e">
        <f t="shared" si="42"/>
        <v>#REF!</v>
      </c>
      <c r="BB34" s="83" t="e">
        <f t="shared" si="42"/>
        <v>#REF!</v>
      </c>
      <c r="BC34" s="83" t="e">
        <f t="shared" si="42"/>
        <v>#REF!</v>
      </c>
      <c r="BD34" s="83" t="e">
        <f t="shared" si="42"/>
        <v>#REF!</v>
      </c>
      <c r="BE34" s="83" t="e">
        <f t="shared" si="42"/>
        <v>#REF!</v>
      </c>
      <c r="BF34" s="83" t="e">
        <f t="shared" si="42"/>
        <v>#REF!</v>
      </c>
      <c r="BG34" s="83" t="e">
        <f t="shared" si="42"/>
        <v>#REF!</v>
      </c>
      <c r="BH34" s="83" t="e">
        <f t="shared" si="42"/>
        <v>#REF!</v>
      </c>
      <c r="BI34" s="83" t="e">
        <f t="shared" si="42"/>
        <v>#REF!</v>
      </c>
      <c r="BJ34" s="83" t="e">
        <f t="shared" si="42"/>
        <v>#REF!</v>
      </c>
      <c r="BK34" s="83" t="e">
        <f t="shared" si="42"/>
        <v>#REF!</v>
      </c>
      <c r="BL34" s="83" t="e">
        <f t="shared" si="42"/>
        <v>#REF!</v>
      </c>
      <c r="BM34" s="83" t="e">
        <f t="shared" si="42"/>
        <v>#REF!</v>
      </c>
      <c r="BN34" s="83" t="e">
        <f t="shared" ref="BN34:DY34" si="43">SUM(BN35:BN37)-SUM(BN38:BN39)</f>
        <v>#REF!</v>
      </c>
      <c r="BO34" s="83" t="e">
        <f t="shared" si="43"/>
        <v>#REF!</v>
      </c>
      <c r="BP34" s="83" t="e">
        <f t="shared" si="43"/>
        <v>#REF!</v>
      </c>
      <c r="BQ34" s="83" t="e">
        <f t="shared" si="43"/>
        <v>#REF!</v>
      </c>
      <c r="BR34" s="83" t="e">
        <f t="shared" si="43"/>
        <v>#REF!</v>
      </c>
      <c r="BS34" s="83" t="e">
        <f t="shared" si="43"/>
        <v>#REF!</v>
      </c>
      <c r="BT34" s="83" t="e">
        <f t="shared" si="43"/>
        <v>#REF!</v>
      </c>
      <c r="BU34" s="83" t="e">
        <f t="shared" si="43"/>
        <v>#REF!</v>
      </c>
      <c r="BV34" s="83" t="e">
        <f t="shared" si="43"/>
        <v>#REF!</v>
      </c>
      <c r="BW34" s="83" t="e">
        <f t="shared" si="43"/>
        <v>#REF!</v>
      </c>
      <c r="BX34" s="83" t="e">
        <f t="shared" si="43"/>
        <v>#REF!</v>
      </c>
      <c r="BY34" s="83" t="e">
        <f t="shared" si="43"/>
        <v>#REF!</v>
      </c>
      <c r="BZ34" s="83" t="e">
        <f t="shared" si="43"/>
        <v>#REF!</v>
      </c>
      <c r="CA34" s="83" t="e">
        <f t="shared" si="43"/>
        <v>#REF!</v>
      </c>
      <c r="CB34" s="83" t="e">
        <f t="shared" si="43"/>
        <v>#REF!</v>
      </c>
      <c r="CC34" s="83" t="e">
        <f t="shared" si="43"/>
        <v>#REF!</v>
      </c>
      <c r="CD34" s="83" t="e">
        <f t="shared" si="43"/>
        <v>#REF!</v>
      </c>
      <c r="CE34" s="83" t="e">
        <f t="shared" si="43"/>
        <v>#REF!</v>
      </c>
      <c r="CF34" s="83" t="e">
        <f t="shared" si="43"/>
        <v>#REF!</v>
      </c>
      <c r="CG34" s="83" t="e">
        <f t="shared" si="43"/>
        <v>#REF!</v>
      </c>
      <c r="CH34" s="83" t="e">
        <f t="shared" si="43"/>
        <v>#REF!</v>
      </c>
      <c r="CI34" s="83" t="e">
        <f t="shared" si="43"/>
        <v>#REF!</v>
      </c>
      <c r="CJ34" s="83" t="e">
        <f t="shared" si="43"/>
        <v>#REF!</v>
      </c>
      <c r="CK34" s="83" t="e">
        <f t="shared" si="43"/>
        <v>#REF!</v>
      </c>
      <c r="CL34" s="83" t="e">
        <f t="shared" si="43"/>
        <v>#REF!</v>
      </c>
      <c r="CM34" s="83" t="e">
        <f t="shared" si="43"/>
        <v>#REF!</v>
      </c>
      <c r="CN34" s="83" t="e">
        <f t="shared" si="43"/>
        <v>#REF!</v>
      </c>
      <c r="CO34" s="83" t="e">
        <f t="shared" si="43"/>
        <v>#REF!</v>
      </c>
      <c r="CP34" s="83" t="e">
        <f t="shared" si="43"/>
        <v>#REF!</v>
      </c>
      <c r="CQ34" s="83" t="e">
        <f t="shared" si="43"/>
        <v>#REF!</v>
      </c>
      <c r="CR34" s="83" t="e">
        <f t="shared" si="43"/>
        <v>#REF!</v>
      </c>
      <c r="CS34" s="83" t="e">
        <f t="shared" si="43"/>
        <v>#REF!</v>
      </c>
      <c r="CT34" s="83" t="e">
        <f t="shared" si="43"/>
        <v>#REF!</v>
      </c>
      <c r="CU34" s="83" t="e">
        <f t="shared" si="43"/>
        <v>#REF!</v>
      </c>
      <c r="CV34" s="83" t="e">
        <f t="shared" si="43"/>
        <v>#REF!</v>
      </c>
      <c r="CW34" s="83" t="e">
        <f t="shared" si="43"/>
        <v>#REF!</v>
      </c>
      <c r="CX34" s="83" t="e">
        <f t="shared" si="43"/>
        <v>#REF!</v>
      </c>
      <c r="CY34" s="83" t="e">
        <f t="shared" si="43"/>
        <v>#REF!</v>
      </c>
      <c r="CZ34" s="83" t="e">
        <f t="shared" si="43"/>
        <v>#REF!</v>
      </c>
      <c r="DA34" s="83" t="e">
        <f t="shared" si="43"/>
        <v>#REF!</v>
      </c>
      <c r="DB34" s="83" t="e">
        <f t="shared" si="43"/>
        <v>#REF!</v>
      </c>
      <c r="DC34" s="83" t="e">
        <f t="shared" si="43"/>
        <v>#REF!</v>
      </c>
      <c r="DD34" s="83" t="e">
        <f t="shared" si="43"/>
        <v>#REF!</v>
      </c>
      <c r="DE34" s="83" t="e">
        <f t="shared" si="43"/>
        <v>#REF!</v>
      </c>
      <c r="DF34" s="83" t="e">
        <f t="shared" si="43"/>
        <v>#REF!</v>
      </c>
      <c r="DG34" s="83" t="e">
        <f t="shared" si="43"/>
        <v>#REF!</v>
      </c>
      <c r="DH34" s="83" t="e">
        <f t="shared" si="43"/>
        <v>#REF!</v>
      </c>
      <c r="DI34" s="83" t="e">
        <f t="shared" si="43"/>
        <v>#REF!</v>
      </c>
      <c r="DJ34" s="83" t="e">
        <f t="shared" si="43"/>
        <v>#REF!</v>
      </c>
      <c r="DK34" s="83" t="e">
        <f t="shared" si="43"/>
        <v>#REF!</v>
      </c>
      <c r="DL34" s="83" t="e">
        <f t="shared" si="43"/>
        <v>#REF!</v>
      </c>
      <c r="DM34" s="83" t="e">
        <f t="shared" si="43"/>
        <v>#REF!</v>
      </c>
      <c r="DN34" s="83" t="e">
        <f t="shared" si="43"/>
        <v>#REF!</v>
      </c>
      <c r="DO34" s="83" t="e">
        <f t="shared" si="43"/>
        <v>#REF!</v>
      </c>
      <c r="DP34" s="83" t="e">
        <f t="shared" si="43"/>
        <v>#REF!</v>
      </c>
      <c r="DQ34" s="83" t="e">
        <f t="shared" si="43"/>
        <v>#REF!</v>
      </c>
      <c r="DR34" s="83" t="e">
        <f t="shared" si="43"/>
        <v>#REF!</v>
      </c>
      <c r="DS34" s="83" t="e">
        <f t="shared" si="43"/>
        <v>#REF!</v>
      </c>
      <c r="DT34" s="83" t="e">
        <f t="shared" si="43"/>
        <v>#REF!</v>
      </c>
      <c r="DU34" s="83" t="e">
        <f t="shared" si="43"/>
        <v>#REF!</v>
      </c>
      <c r="DV34" s="83" t="e">
        <f t="shared" si="43"/>
        <v>#REF!</v>
      </c>
      <c r="DW34" s="83" t="e">
        <f t="shared" si="43"/>
        <v>#REF!</v>
      </c>
      <c r="DX34" s="83" t="e">
        <f t="shared" si="43"/>
        <v>#REF!</v>
      </c>
      <c r="DY34" s="83" t="e">
        <f t="shared" si="43"/>
        <v>#REF!</v>
      </c>
      <c r="DZ34" s="83" t="e">
        <f t="shared" ref="DZ34:GK34" si="44">SUM(DZ35:DZ37)-SUM(DZ38:DZ39)</f>
        <v>#REF!</v>
      </c>
      <c r="EA34" s="83" t="e">
        <f t="shared" si="44"/>
        <v>#REF!</v>
      </c>
      <c r="EB34" s="83" t="e">
        <f t="shared" si="44"/>
        <v>#REF!</v>
      </c>
      <c r="EC34" s="83" t="e">
        <f t="shared" si="44"/>
        <v>#REF!</v>
      </c>
      <c r="ED34" s="83" t="e">
        <f t="shared" si="44"/>
        <v>#REF!</v>
      </c>
      <c r="EE34" s="83" t="e">
        <f t="shared" si="44"/>
        <v>#REF!</v>
      </c>
      <c r="EF34" s="83" t="e">
        <f t="shared" si="44"/>
        <v>#REF!</v>
      </c>
      <c r="EG34" s="83" t="e">
        <f t="shared" si="44"/>
        <v>#REF!</v>
      </c>
      <c r="EH34" s="83" t="e">
        <f t="shared" si="44"/>
        <v>#REF!</v>
      </c>
      <c r="EI34" s="83" t="e">
        <f t="shared" si="44"/>
        <v>#REF!</v>
      </c>
      <c r="EJ34" s="83" t="e">
        <f t="shared" si="44"/>
        <v>#REF!</v>
      </c>
      <c r="EK34" s="83" t="e">
        <f t="shared" si="44"/>
        <v>#REF!</v>
      </c>
      <c r="EL34" s="83" t="e">
        <f t="shared" si="44"/>
        <v>#REF!</v>
      </c>
      <c r="EM34" s="83" t="e">
        <f t="shared" si="44"/>
        <v>#REF!</v>
      </c>
      <c r="EN34" s="83" t="e">
        <f t="shared" si="44"/>
        <v>#REF!</v>
      </c>
      <c r="EO34" s="83" t="e">
        <f t="shared" si="44"/>
        <v>#REF!</v>
      </c>
      <c r="EP34" s="83" t="e">
        <f t="shared" si="44"/>
        <v>#REF!</v>
      </c>
      <c r="EQ34" s="83" t="e">
        <f t="shared" si="44"/>
        <v>#REF!</v>
      </c>
      <c r="ER34" s="83" t="e">
        <f t="shared" si="44"/>
        <v>#REF!</v>
      </c>
      <c r="ES34" s="83" t="e">
        <f t="shared" si="44"/>
        <v>#REF!</v>
      </c>
      <c r="ET34" s="83" t="e">
        <f t="shared" si="44"/>
        <v>#REF!</v>
      </c>
      <c r="EU34" s="83" t="e">
        <f t="shared" si="44"/>
        <v>#REF!</v>
      </c>
      <c r="EV34" s="83" t="e">
        <f t="shared" si="44"/>
        <v>#REF!</v>
      </c>
      <c r="EW34" s="83" t="e">
        <f t="shared" si="44"/>
        <v>#REF!</v>
      </c>
      <c r="EX34" s="83" t="e">
        <f t="shared" si="44"/>
        <v>#REF!</v>
      </c>
      <c r="EY34" s="83" t="e">
        <f t="shared" si="44"/>
        <v>#REF!</v>
      </c>
      <c r="EZ34" s="83" t="e">
        <f t="shared" si="44"/>
        <v>#REF!</v>
      </c>
      <c r="FA34" s="83" t="e">
        <f t="shared" si="44"/>
        <v>#REF!</v>
      </c>
      <c r="FB34" s="83" t="e">
        <f t="shared" si="44"/>
        <v>#REF!</v>
      </c>
      <c r="FC34" s="83" t="e">
        <f t="shared" si="44"/>
        <v>#REF!</v>
      </c>
      <c r="FD34" s="83" t="e">
        <f t="shared" si="44"/>
        <v>#REF!</v>
      </c>
      <c r="FE34" s="83" t="e">
        <f t="shared" si="44"/>
        <v>#REF!</v>
      </c>
      <c r="FF34" s="83" t="e">
        <f t="shared" si="44"/>
        <v>#REF!</v>
      </c>
      <c r="FG34" s="83" t="e">
        <f t="shared" si="44"/>
        <v>#REF!</v>
      </c>
      <c r="FH34" s="83" t="e">
        <f t="shared" si="44"/>
        <v>#REF!</v>
      </c>
      <c r="FI34" s="83" t="e">
        <f t="shared" si="44"/>
        <v>#REF!</v>
      </c>
      <c r="FJ34" s="83" t="e">
        <f t="shared" si="44"/>
        <v>#REF!</v>
      </c>
      <c r="FK34" s="83" t="e">
        <f t="shared" si="44"/>
        <v>#REF!</v>
      </c>
      <c r="FL34" s="83" t="e">
        <f t="shared" si="44"/>
        <v>#REF!</v>
      </c>
      <c r="FM34" s="83" t="e">
        <f t="shared" si="44"/>
        <v>#REF!</v>
      </c>
      <c r="FN34" s="83" t="e">
        <f t="shared" si="44"/>
        <v>#REF!</v>
      </c>
      <c r="FO34" s="83" t="e">
        <f t="shared" si="44"/>
        <v>#REF!</v>
      </c>
      <c r="FP34" s="83" t="e">
        <f t="shared" si="44"/>
        <v>#REF!</v>
      </c>
      <c r="FQ34" s="83" t="e">
        <f t="shared" si="44"/>
        <v>#REF!</v>
      </c>
      <c r="FR34" s="83" t="e">
        <f t="shared" si="44"/>
        <v>#REF!</v>
      </c>
      <c r="FS34" s="83" t="e">
        <f t="shared" si="44"/>
        <v>#REF!</v>
      </c>
      <c r="FT34" s="83" t="e">
        <f t="shared" si="44"/>
        <v>#REF!</v>
      </c>
      <c r="FU34" s="83" t="e">
        <f t="shared" si="44"/>
        <v>#REF!</v>
      </c>
      <c r="FV34" s="83" t="e">
        <f t="shared" si="44"/>
        <v>#REF!</v>
      </c>
      <c r="FW34" s="83" t="e">
        <f t="shared" si="44"/>
        <v>#REF!</v>
      </c>
      <c r="FX34" s="83" t="e">
        <f t="shared" si="44"/>
        <v>#REF!</v>
      </c>
      <c r="FY34" s="83" t="e">
        <f t="shared" si="44"/>
        <v>#REF!</v>
      </c>
      <c r="FZ34" s="83" t="e">
        <f t="shared" si="44"/>
        <v>#REF!</v>
      </c>
      <c r="GA34" s="83" t="e">
        <f t="shared" si="44"/>
        <v>#REF!</v>
      </c>
      <c r="GB34" s="83" t="e">
        <f t="shared" si="44"/>
        <v>#REF!</v>
      </c>
      <c r="GC34" s="83" t="e">
        <f t="shared" si="44"/>
        <v>#REF!</v>
      </c>
      <c r="GD34" s="83" t="e">
        <f t="shared" si="44"/>
        <v>#REF!</v>
      </c>
      <c r="GE34" s="83" t="e">
        <f t="shared" si="44"/>
        <v>#REF!</v>
      </c>
      <c r="GF34" s="83" t="e">
        <f t="shared" si="44"/>
        <v>#REF!</v>
      </c>
      <c r="GG34" s="83" t="e">
        <f t="shared" si="44"/>
        <v>#REF!</v>
      </c>
      <c r="GH34" s="83" t="e">
        <f t="shared" si="44"/>
        <v>#REF!</v>
      </c>
      <c r="GI34" s="83" t="e">
        <f t="shared" si="44"/>
        <v>#REF!</v>
      </c>
      <c r="GJ34" s="83" t="e">
        <f t="shared" si="44"/>
        <v>#REF!</v>
      </c>
      <c r="GK34" s="83" t="e">
        <f t="shared" si="44"/>
        <v>#REF!</v>
      </c>
      <c r="GL34" s="83" t="e">
        <f t="shared" ref="GL34:HI34" si="45">SUM(GL35:GL37)-SUM(GL38:GL39)</f>
        <v>#REF!</v>
      </c>
      <c r="GM34" s="83" t="e">
        <f t="shared" si="45"/>
        <v>#REF!</v>
      </c>
      <c r="GN34" s="83" t="e">
        <f t="shared" si="45"/>
        <v>#REF!</v>
      </c>
      <c r="GO34" s="83" t="e">
        <f t="shared" si="45"/>
        <v>#REF!</v>
      </c>
      <c r="GP34" s="83" t="e">
        <f t="shared" si="45"/>
        <v>#REF!</v>
      </c>
      <c r="GQ34" s="83" t="e">
        <f t="shared" si="45"/>
        <v>#REF!</v>
      </c>
      <c r="GR34" s="83" t="e">
        <f t="shared" si="45"/>
        <v>#REF!</v>
      </c>
      <c r="GS34" s="83" t="e">
        <f t="shared" si="45"/>
        <v>#REF!</v>
      </c>
      <c r="GT34" s="83" t="e">
        <f t="shared" si="45"/>
        <v>#REF!</v>
      </c>
      <c r="GU34" s="83" t="e">
        <f t="shared" si="45"/>
        <v>#REF!</v>
      </c>
      <c r="GV34" s="83" t="e">
        <f t="shared" si="45"/>
        <v>#REF!</v>
      </c>
      <c r="GW34" s="83" t="e">
        <f t="shared" si="45"/>
        <v>#REF!</v>
      </c>
      <c r="GX34" s="83" t="e">
        <f t="shared" si="45"/>
        <v>#REF!</v>
      </c>
      <c r="GY34" s="83" t="e">
        <f t="shared" si="45"/>
        <v>#REF!</v>
      </c>
      <c r="GZ34" s="83" t="e">
        <f t="shared" si="45"/>
        <v>#REF!</v>
      </c>
      <c r="HA34" s="83" t="e">
        <f t="shared" si="45"/>
        <v>#REF!</v>
      </c>
      <c r="HB34" s="83" t="e">
        <f t="shared" si="45"/>
        <v>#REF!</v>
      </c>
      <c r="HC34" s="83" t="e">
        <f t="shared" si="45"/>
        <v>#REF!</v>
      </c>
      <c r="HD34" s="83" t="e">
        <f t="shared" si="45"/>
        <v>#REF!</v>
      </c>
      <c r="HE34" s="83" t="e">
        <f t="shared" si="45"/>
        <v>#REF!</v>
      </c>
      <c r="HF34" s="83" t="e">
        <f t="shared" si="45"/>
        <v>#REF!</v>
      </c>
      <c r="HG34" s="83" t="e">
        <f t="shared" si="45"/>
        <v>#REF!</v>
      </c>
      <c r="HH34" s="83" t="e">
        <f t="shared" si="45"/>
        <v>#REF!</v>
      </c>
      <c r="HI34" s="83" t="e">
        <f t="shared" si="45"/>
        <v>#REF!</v>
      </c>
    </row>
    <row r="35" spans="1:217" x14ac:dyDescent="0.2">
      <c r="A35" s="30" t="s">
        <v>227</v>
      </c>
      <c r="B35" s="80" t="e">
        <f t="shared" ref="B35:BM35" si="46">_xlfn.SINGLE(PIS)*B$12</f>
        <v>#REF!</v>
      </c>
      <c r="C35" s="80" t="e">
        <f t="shared" si="46"/>
        <v>#REF!</v>
      </c>
      <c r="D35" s="80" t="e">
        <f t="shared" si="46"/>
        <v>#REF!</v>
      </c>
      <c r="E35" s="80" t="e">
        <f t="shared" si="46"/>
        <v>#REF!</v>
      </c>
      <c r="F35" s="80" t="e">
        <f t="shared" si="46"/>
        <v>#REF!</v>
      </c>
      <c r="G35" s="80" t="e">
        <f t="shared" si="46"/>
        <v>#REF!</v>
      </c>
      <c r="H35" s="80" t="e">
        <f t="shared" si="46"/>
        <v>#REF!</v>
      </c>
      <c r="I35" s="80" t="e">
        <f t="shared" si="46"/>
        <v>#REF!</v>
      </c>
      <c r="J35" s="80" t="e">
        <f t="shared" si="46"/>
        <v>#REF!</v>
      </c>
      <c r="K35" s="80" t="e">
        <f t="shared" si="46"/>
        <v>#REF!</v>
      </c>
      <c r="L35" s="80" t="e">
        <f t="shared" si="46"/>
        <v>#REF!</v>
      </c>
      <c r="M35" s="80" t="e">
        <f t="shared" si="46"/>
        <v>#REF!</v>
      </c>
      <c r="N35" s="80" t="e">
        <f t="shared" si="46"/>
        <v>#REF!</v>
      </c>
      <c r="O35" s="80" t="e">
        <f t="shared" si="46"/>
        <v>#REF!</v>
      </c>
      <c r="P35" s="80" t="e">
        <f t="shared" si="46"/>
        <v>#REF!</v>
      </c>
      <c r="Q35" s="80" t="e">
        <f t="shared" si="46"/>
        <v>#REF!</v>
      </c>
      <c r="R35" s="80" t="e">
        <f t="shared" si="46"/>
        <v>#REF!</v>
      </c>
      <c r="S35" s="80" t="e">
        <f t="shared" si="46"/>
        <v>#REF!</v>
      </c>
      <c r="T35" s="80" t="e">
        <f t="shared" si="46"/>
        <v>#REF!</v>
      </c>
      <c r="U35" s="80" t="e">
        <f t="shared" si="46"/>
        <v>#REF!</v>
      </c>
      <c r="V35" s="80" t="e">
        <f t="shared" si="46"/>
        <v>#REF!</v>
      </c>
      <c r="W35" s="80" t="e">
        <f t="shared" si="46"/>
        <v>#REF!</v>
      </c>
      <c r="X35" s="80" t="e">
        <f t="shared" si="46"/>
        <v>#REF!</v>
      </c>
      <c r="Y35" s="80" t="e">
        <f t="shared" si="46"/>
        <v>#REF!</v>
      </c>
      <c r="Z35" s="80" t="e">
        <f t="shared" si="46"/>
        <v>#REF!</v>
      </c>
      <c r="AA35" s="80" t="e">
        <f t="shared" si="46"/>
        <v>#REF!</v>
      </c>
      <c r="AB35" s="80" t="e">
        <f t="shared" si="46"/>
        <v>#REF!</v>
      </c>
      <c r="AC35" s="80" t="e">
        <f t="shared" si="46"/>
        <v>#REF!</v>
      </c>
      <c r="AD35" s="80" t="e">
        <f t="shared" si="46"/>
        <v>#REF!</v>
      </c>
      <c r="AE35" s="80" t="e">
        <f t="shared" si="46"/>
        <v>#REF!</v>
      </c>
      <c r="AF35" s="80" t="e">
        <f t="shared" si="46"/>
        <v>#REF!</v>
      </c>
      <c r="AG35" s="80" t="e">
        <f t="shared" si="46"/>
        <v>#REF!</v>
      </c>
      <c r="AH35" s="80" t="e">
        <f t="shared" si="46"/>
        <v>#REF!</v>
      </c>
      <c r="AI35" s="80" t="e">
        <f t="shared" si="46"/>
        <v>#REF!</v>
      </c>
      <c r="AJ35" s="80" t="e">
        <f t="shared" si="46"/>
        <v>#REF!</v>
      </c>
      <c r="AK35" s="80" t="e">
        <f t="shared" si="46"/>
        <v>#REF!</v>
      </c>
      <c r="AL35" s="80" t="e">
        <f t="shared" si="46"/>
        <v>#REF!</v>
      </c>
      <c r="AM35" s="80" t="e">
        <f t="shared" si="46"/>
        <v>#REF!</v>
      </c>
      <c r="AN35" s="80" t="e">
        <f t="shared" si="46"/>
        <v>#REF!</v>
      </c>
      <c r="AO35" s="80" t="e">
        <f t="shared" si="46"/>
        <v>#REF!</v>
      </c>
      <c r="AP35" s="80" t="e">
        <f t="shared" si="46"/>
        <v>#REF!</v>
      </c>
      <c r="AQ35" s="80" t="e">
        <f t="shared" si="46"/>
        <v>#REF!</v>
      </c>
      <c r="AR35" s="80" t="e">
        <f t="shared" si="46"/>
        <v>#REF!</v>
      </c>
      <c r="AS35" s="80" t="e">
        <f t="shared" si="46"/>
        <v>#REF!</v>
      </c>
      <c r="AT35" s="80" t="e">
        <f t="shared" si="46"/>
        <v>#REF!</v>
      </c>
      <c r="AU35" s="80" t="e">
        <f t="shared" si="46"/>
        <v>#REF!</v>
      </c>
      <c r="AV35" s="80" t="e">
        <f t="shared" si="46"/>
        <v>#REF!</v>
      </c>
      <c r="AW35" s="80" t="e">
        <f t="shared" si="46"/>
        <v>#REF!</v>
      </c>
      <c r="AX35" s="80" t="e">
        <f t="shared" si="46"/>
        <v>#REF!</v>
      </c>
      <c r="AY35" s="80" t="e">
        <f t="shared" si="46"/>
        <v>#REF!</v>
      </c>
      <c r="AZ35" s="80" t="e">
        <f t="shared" si="46"/>
        <v>#REF!</v>
      </c>
      <c r="BA35" s="80" t="e">
        <f t="shared" si="46"/>
        <v>#REF!</v>
      </c>
      <c r="BB35" s="80" t="e">
        <f t="shared" si="46"/>
        <v>#REF!</v>
      </c>
      <c r="BC35" s="80" t="e">
        <f t="shared" si="46"/>
        <v>#REF!</v>
      </c>
      <c r="BD35" s="80" t="e">
        <f t="shared" si="46"/>
        <v>#REF!</v>
      </c>
      <c r="BE35" s="80" t="e">
        <f t="shared" si="46"/>
        <v>#REF!</v>
      </c>
      <c r="BF35" s="80" t="e">
        <f t="shared" si="46"/>
        <v>#REF!</v>
      </c>
      <c r="BG35" s="80" t="e">
        <f t="shared" si="46"/>
        <v>#REF!</v>
      </c>
      <c r="BH35" s="80" t="e">
        <f t="shared" si="46"/>
        <v>#REF!</v>
      </c>
      <c r="BI35" s="80" t="e">
        <f t="shared" si="46"/>
        <v>#REF!</v>
      </c>
      <c r="BJ35" s="80" t="e">
        <f t="shared" si="46"/>
        <v>#REF!</v>
      </c>
      <c r="BK35" s="80" t="e">
        <f t="shared" si="46"/>
        <v>#REF!</v>
      </c>
      <c r="BL35" s="80" t="e">
        <f t="shared" si="46"/>
        <v>#REF!</v>
      </c>
      <c r="BM35" s="80" t="e">
        <f t="shared" si="46"/>
        <v>#REF!</v>
      </c>
      <c r="BN35" s="80" t="e">
        <f t="shared" ref="BN35:DY35" si="47">_xlfn.SINGLE(PIS)*BN$12</f>
        <v>#REF!</v>
      </c>
      <c r="BO35" s="80" t="e">
        <f t="shared" si="47"/>
        <v>#REF!</v>
      </c>
      <c r="BP35" s="80" t="e">
        <f t="shared" si="47"/>
        <v>#REF!</v>
      </c>
      <c r="BQ35" s="80" t="e">
        <f t="shared" si="47"/>
        <v>#REF!</v>
      </c>
      <c r="BR35" s="80" t="e">
        <f t="shared" si="47"/>
        <v>#REF!</v>
      </c>
      <c r="BS35" s="80" t="e">
        <f t="shared" si="47"/>
        <v>#REF!</v>
      </c>
      <c r="BT35" s="80" t="e">
        <f t="shared" si="47"/>
        <v>#REF!</v>
      </c>
      <c r="BU35" s="80" t="e">
        <f t="shared" si="47"/>
        <v>#REF!</v>
      </c>
      <c r="BV35" s="80" t="e">
        <f t="shared" si="47"/>
        <v>#REF!</v>
      </c>
      <c r="BW35" s="80" t="e">
        <f t="shared" si="47"/>
        <v>#REF!</v>
      </c>
      <c r="BX35" s="80" t="e">
        <f t="shared" si="47"/>
        <v>#REF!</v>
      </c>
      <c r="BY35" s="80" t="e">
        <f t="shared" si="47"/>
        <v>#REF!</v>
      </c>
      <c r="BZ35" s="80" t="e">
        <f t="shared" si="47"/>
        <v>#REF!</v>
      </c>
      <c r="CA35" s="80" t="e">
        <f t="shared" si="47"/>
        <v>#REF!</v>
      </c>
      <c r="CB35" s="80" t="e">
        <f t="shared" si="47"/>
        <v>#REF!</v>
      </c>
      <c r="CC35" s="80" t="e">
        <f t="shared" si="47"/>
        <v>#REF!</v>
      </c>
      <c r="CD35" s="80" t="e">
        <f t="shared" si="47"/>
        <v>#REF!</v>
      </c>
      <c r="CE35" s="80" t="e">
        <f t="shared" si="47"/>
        <v>#REF!</v>
      </c>
      <c r="CF35" s="80" t="e">
        <f t="shared" si="47"/>
        <v>#REF!</v>
      </c>
      <c r="CG35" s="80" t="e">
        <f t="shared" si="47"/>
        <v>#REF!</v>
      </c>
      <c r="CH35" s="80" t="e">
        <f t="shared" si="47"/>
        <v>#REF!</v>
      </c>
      <c r="CI35" s="80" t="e">
        <f t="shared" si="47"/>
        <v>#REF!</v>
      </c>
      <c r="CJ35" s="80" t="e">
        <f t="shared" si="47"/>
        <v>#REF!</v>
      </c>
      <c r="CK35" s="80" t="e">
        <f t="shared" si="47"/>
        <v>#REF!</v>
      </c>
      <c r="CL35" s="80" t="e">
        <f t="shared" si="47"/>
        <v>#REF!</v>
      </c>
      <c r="CM35" s="80" t="e">
        <f t="shared" si="47"/>
        <v>#REF!</v>
      </c>
      <c r="CN35" s="80" t="e">
        <f t="shared" si="47"/>
        <v>#REF!</v>
      </c>
      <c r="CO35" s="80" t="e">
        <f t="shared" si="47"/>
        <v>#REF!</v>
      </c>
      <c r="CP35" s="80" t="e">
        <f t="shared" si="47"/>
        <v>#REF!</v>
      </c>
      <c r="CQ35" s="80" t="e">
        <f t="shared" si="47"/>
        <v>#REF!</v>
      </c>
      <c r="CR35" s="80" t="e">
        <f t="shared" si="47"/>
        <v>#REF!</v>
      </c>
      <c r="CS35" s="80" t="e">
        <f t="shared" si="47"/>
        <v>#REF!</v>
      </c>
      <c r="CT35" s="80" t="e">
        <f t="shared" si="47"/>
        <v>#REF!</v>
      </c>
      <c r="CU35" s="80" t="e">
        <f t="shared" si="47"/>
        <v>#REF!</v>
      </c>
      <c r="CV35" s="80" t="e">
        <f t="shared" si="47"/>
        <v>#REF!</v>
      </c>
      <c r="CW35" s="80" t="e">
        <f t="shared" si="47"/>
        <v>#REF!</v>
      </c>
      <c r="CX35" s="80" t="e">
        <f t="shared" si="47"/>
        <v>#REF!</v>
      </c>
      <c r="CY35" s="80" t="e">
        <f t="shared" si="47"/>
        <v>#REF!</v>
      </c>
      <c r="CZ35" s="80" t="e">
        <f t="shared" si="47"/>
        <v>#REF!</v>
      </c>
      <c r="DA35" s="80" t="e">
        <f t="shared" si="47"/>
        <v>#REF!</v>
      </c>
      <c r="DB35" s="80" t="e">
        <f t="shared" si="47"/>
        <v>#REF!</v>
      </c>
      <c r="DC35" s="80" t="e">
        <f t="shared" si="47"/>
        <v>#REF!</v>
      </c>
      <c r="DD35" s="80" t="e">
        <f t="shared" si="47"/>
        <v>#REF!</v>
      </c>
      <c r="DE35" s="80" t="e">
        <f t="shared" si="47"/>
        <v>#REF!</v>
      </c>
      <c r="DF35" s="80" t="e">
        <f t="shared" si="47"/>
        <v>#REF!</v>
      </c>
      <c r="DG35" s="80" t="e">
        <f t="shared" si="47"/>
        <v>#REF!</v>
      </c>
      <c r="DH35" s="80" t="e">
        <f t="shared" si="47"/>
        <v>#REF!</v>
      </c>
      <c r="DI35" s="80" t="e">
        <f t="shared" si="47"/>
        <v>#REF!</v>
      </c>
      <c r="DJ35" s="80" t="e">
        <f t="shared" si="47"/>
        <v>#REF!</v>
      </c>
      <c r="DK35" s="80" t="e">
        <f t="shared" si="47"/>
        <v>#REF!</v>
      </c>
      <c r="DL35" s="80" t="e">
        <f t="shared" si="47"/>
        <v>#REF!</v>
      </c>
      <c r="DM35" s="80" t="e">
        <f t="shared" si="47"/>
        <v>#REF!</v>
      </c>
      <c r="DN35" s="80" t="e">
        <f t="shared" si="47"/>
        <v>#REF!</v>
      </c>
      <c r="DO35" s="80" t="e">
        <f t="shared" si="47"/>
        <v>#REF!</v>
      </c>
      <c r="DP35" s="80" t="e">
        <f t="shared" si="47"/>
        <v>#REF!</v>
      </c>
      <c r="DQ35" s="80" t="e">
        <f t="shared" si="47"/>
        <v>#REF!</v>
      </c>
      <c r="DR35" s="80" t="e">
        <f t="shared" si="47"/>
        <v>#REF!</v>
      </c>
      <c r="DS35" s="80" t="e">
        <f t="shared" si="47"/>
        <v>#REF!</v>
      </c>
      <c r="DT35" s="80" t="e">
        <f t="shared" si="47"/>
        <v>#REF!</v>
      </c>
      <c r="DU35" s="80" t="e">
        <f t="shared" si="47"/>
        <v>#REF!</v>
      </c>
      <c r="DV35" s="80" t="e">
        <f t="shared" si="47"/>
        <v>#REF!</v>
      </c>
      <c r="DW35" s="80" t="e">
        <f t="shared" si="47"/>
        <v>#REF!</v>
      </c>
      <c r="DX35" s="80" t="e">
        <f t="shared" si="47"/>
        <v>#REF!</v>
      </c>
      <c r="DY35" s="80" t="e">
        <f t="shared" si="47"/>
        <v>#REF!</v>
      </c>
      <c r="DZ35" s="80" t="e">
        <f t="shared" ref="DZ35:GK35" si="48">_xlfn.SINGLE(PIS)*DZ$12</f>
        <v>#REF!</v>
      </c>
      <c r="EA35" s="80" t="e">
        <f t="shared" si="48"/>
        <v>#REF!</v>
      </c>
      <c r="EB35" s="80" t="e">
        <f t="shared" si="48"/>
        <v>#REF!</v>
      </c>
      <c r="EC35" s="80" t="e">
        <f t="shared" si="48"/>
        <v>#REF!</v>
      </c>
      <c r="ED35" s="80" t="e">
        <f t="shared" si="48"/>
        <v>#REF!</v>
      </c>
      <c r="EE35" s="80" t="e">
        <f t="shared" si="48"/>
        <v>#REF!</v>
      </c>
      <c r="EF35" s="80" t="e">
        <f t="shared" si="48"/>
        <v>#REF!</v>
      </c>
      <c r="EG35" s="80" t="e">
        <f t="shared" si="48"/>
        <v>#REF!</v>
      </c>
      <c r="EH35" s="80" t="e">
        <f t="shared" si="48"/>
        <v>#REF!</v>
      </c>
      <c r="EI35" s="80" t="e">
        <f t="shared" si="48"/>
        <v>#REF!</v>
      </c>
      <c r="EJ35" s="80" t="e">
        <f t="shared" si="48"/>
        <v>#REF!</v>
      </c>
      <c r="EK35" s="80" t="e">
        <f t="shared" si="48"/>
        <v>#REF!</v>
      </c>
      <c r="EL35" s="80" t="e">
        <f t="shared" si="48"/>
        <v>#REF!</v>
      </c>
      <c r="EM35" s="80" t="e">
        <f t="shared" si="48"/>
        <v>#REF!</v>
      </c>
      <c r="EN35" s="80" t="e">
        <f t="shared" si="48"/>
        <v>#REF!</v>
      </c>
      <c r="EO35" s="80" t="e">
        <f t="shared" si="48"/>
        <v>#REF!</v>
      </c>
      <c r="EP35" s="80" t="e">
        <f t="shared" si="48"/>
        <v>#REF!</v>
      </c>
      <c r="EQ35" s="80" t="e">
        <f t="shared" si="48"/>
        <v>#REF!</v>
      </c>
      <c r="ER35" s="80" t="e">
        <f t="shared" si="48"/>
        <v>#REF!</v>
      </c>
      <c r="ES35" s="80" t="e">
        <f t="shared" si="48"/>
        <v>#REF!</v>
      </c>
      <c r="ET35" s="80" t="e">
        <f t="shared" si="48"/>
        <v>#REF!</v>
      </c>
      <c r="EU35" s="80" t="e">
        <f t="shared" si="48"/>
        <v>#REF!</v>
      </c>
      <c r="EV35" s="80" t="e">
        <f t="shared" si="48"/>
        <v>#REF!</v>
      </c>
      <c r="EW35" s="80" t="e">
        <f t="shared" si="48"/>
        <v>#REF!</v>
      </c>
      <c r="EX35" s="80" t="e">
        <f t="shared" si="48"/>
        <v>#REF!</v>
      </c>
      <c r="EY35" s="80" t="e">
        <f t="shared" si="48"/>
        <v>#REF!</v>
      </c>
      <c r="EZ35" s="80" t="e">
        <f t="shared" si="48"/>
        <v>#REF!</v>
      </c>
      <c r="FA35" s="80" t="e">
        <f t="shared" si="48"/>
        <v>#REF!</v>
      </c>
      <c r="FB35" s="80" t="e">
        <f t="shared" si="48"/>
        <v>#REF!</v>
      </c>
      <c r="FC35" s="80" t="e">
        <f t="shared" si="48"/>
        <v>#REF!</v>
      </c>
      <c r="FD35" s="80" t="e">
        <f t="shared" si="48"/>
        <v>#REF!</v>
      </c>
      <c r="FE35" s="80" t="e">
        <f t="shared" si="48"/>
        <v>#REF!</v>
      </c>
      <c r="FF35" s="80" t="e">
        <f t="shared" si="48"/>
        <v>#REF!</v>
      </c>
      <c r="FG35" s="80" t="e">
        <f t="shared" si="48"/>
        <v>#REF!</v>
      </c>
      <c r="FH35" s="80" t="e">
        <f t="shared" si="48"/>
        <v>#REF!</v>
      </c>
      <c r="FI35" s="80" t="e">
        <f t="shared" si="48"/>
        <v>#REF!</v>
      </c>
      <c r="FJ35" s="80" t="e">
        <f t="shared" si="48"/>
        <v>#REF!</v>
      </c>
      <c r="FK35" s="80" t="e">
        <f t="shared" si="48"/>
        <v>#REF!</v>
      </c>
      <c r="FL35" s="80" t="e">
        <f t="shared" si="48"/>
        <v>#REF!</v>
      </c>
      <c r="FM35" s="80" t="e">
        <f t="shared" si="48"/>
        <v>#REF!</v>
      </c>
      <c r="FN35" s="80" t="e">
        <f t="shared" si="48"/>
        <v>#REF!</v>
      </c>
      <c r="FO35" s="80" t="e">
        <f t="shared" si="48"/>
        <v>#REF!</v>
      </c>
      <c r="FP35" s="80" t="e">
        <f t="shared" si="48"/>
        <v>#REF!</v>
      </c>
      <c r="FQ35" s="80" t="e">
        <f t="shared" si="48"/>
        <v>#REF!</v>
      </c>
      <c r="FR35" s="80" t="e">
        <f t="shared" si="48"/>
        <v>#REF!</v>
      </c>
      <c r="FS35" s="80" t="e">
        <f t="shared" si="48"/>
        <v>#REF!</v>
      </c>
      <c r="FT35" s="80" t="e">
        <f t="shared" si="48"/>
        <v>#REF!</v>
      </c>
      <c r="FU35" s="80" t="e">
        <f t="shared" si="48"/>
        <v>#REF!</v>
      </c>
      <c r="FV35" s="80" t="e">
        <f t="shared" si="48"/>
        <v>#REF!</v>
      </c>
      <c r="FW35" s="80" t="e">
        <f t="shared" si="48"/>
        <v>#REF!</v>
      </c>
      <c r="FX35" s="80" t="e">
        <f t="shared" si="48"/>
        <v>#REF!</v>
      </c>
      <c r="FY35" s="80" t="e">
        <f t="shared" si="48"/>
        <v>#REF!</v>
      </c>
      <c r="FZ35" s="80" t="e">
        <f t="shared" si="48"/>
        <v>#REF!</v>
      </c>
      <c r="GA35" s="80" t="e">
        <f t="shared" si="48"/>
        <v>#REF!</v>
      </c>
      <c r="GB35" s="80" t="e">
        <f t="shared" si="48"/>
        <v>#REF!</v>
      </c>
      <c r="GC35" s="80" t="e">
        <f t="shared" si="48"/>
        <v>#REF!</v>
      </c>
      <c r="GD35" s="80" t="e">
        <f t="shared" si="48"/>
        <v>#REF!</v>
      </c>
      <c r="GE35" s="80" t="e">
        <f t="shared" si="48"/>
        <v>#REF!</v>
      </c>
      <c r="GF35" s="80" t="e">
        <f t="shared" si="48"/>
        <v>#REF!</v>
      </c>
      <c r="GG35" s="80" t="e">
        <f t="shared" si="48"/>
        <v>#REF!</v>
      </c>
      <c r="GH35" s="80" t="e">
        <f t="shared" si="48"/>
        <v>#REF!</v>
      </c>
      <c r="GI35" s="80" t="e">
        <f t="shared" si="48"/>
        <v>#REF!</v>
      </c>
      <c r="GJ35" s="80" t="e">
        <f t="shared" si="48"/>
        <v>#REF!</v>
      </c>
      <c r="GK35" s="80" t="e">
        <f t="shared" si="48"/>
        <v>#REF!</v>
      </c>
      <c r="GL35" s="80" t="e">
        <f t="shared" ref="GL35:HI35" si="49">_xlfn.SINGLE(PIS)*GL$12</f>
        <v>#REF!</v>
      </c>
      <c r="GM35" s="80" t="e">
        <f t="shared" si="49"/>
        <v>#REF!</v>
      </c>
      <c r="GN35" s="80" t="e">
        <f t="shared" si="49"/>
        <v>#REF!</v>
      </c>
      <c r="GO35" s="80" t="e">
        <f t="shared" si="49"/>
        <v>#REF!</v>
      </c>
      <c r="GP35" s="80" t="e">
        <f t="shared" si="49"/>
        <v>#REF!</v>
      </c>
      <c r="GQ35" s="80" t="e">
        <f t="shared" si="49"/>
        <v>#REF!</v>
      </c>
      <c r="GR35" s="80" t="e">
        <f t="shared" si="49"/>
        <v>#REF!</v>
      </c>
      <c r="GS35" s="80" t="e">
        <f t="shared" si="49"/>
        <v>#REF!</v>
      </c>
      <c r="GT35" s="80" t="e">
        <f t="shared" si="49"/>
        <v>#REF!</v>
      </c>
      <c r="GU35" s="80" t="e">
        <f t="shared" si="49"/>
        <v>#REF!</v>
      </c>
      <c r="GV35" s="80" t="e">
        <f t="shared" si="49"/>
        <v>#REF!</v>
      </c>
      <c r="GW35" s="80" t="e">
        <f t="shared" si="49"/>
        <v>#REF!</v>
      </c>
      <c r="GX35" s="80" t="e">
        <f t="shared" si="49"/>
        <v>#REF!</v>
      </c>
      <c r="GY35" s="80" t="e">
        <f t="shared" si="49"/>
        <v>#REF!</v>
      </c>
      <c r="GZ35" s="80" t="e">
        <f t="shared" si="49"/>
        <v>#REF!</v>
      </c>
      <c r="HA35" s="80" t="e">
        <f t="shared" si="49"/>
        <v>#REF!</v>
      </c>
      <c r="HB35" s="80" t="e">
        <f t="shared" si="49"/>
        <v>#REF!</v>
      </c>
      <c r="HC35" s="80" t="e">
        <f t="shared" si="49"/>
        <v>#REF!</v>
      </c>
      <c r="HD35" s="80" t="e">
        <f t="shared" si="49"/>
        <v>#REF!</v>
      </c>
      <c r="HE35" s="80" t="e">
        <f t="shared" si="49"/>
        <v>#REF!</v>
      </c>
      <c r="HF35" s="80" t="e">
        <f t="shared" si="49"/>
        <v>#REF!</v>
      </c>
      <c r="HG35" s="80" t="e">
        <f t="shared" si="49"/>
        <v>#REF!</v>
      </c>
      <c r="HH35" s="80" t="e">
        <f t="shared" si="49"/>
        <v>#REF!</v>
      </c>
      <c r="HI35" s="80" t="e">
        <f t="shared" si="49"/>
        <v>#REF!</v>
      </c>
    </row>
    <row r="36" spans="1:217" x14ac:dyDescent="0.2">
      <c r="A36" s="30" t="s">
        <v>228</v>
      </c>
      <c r="B36" s="80" t="e">
        <f t="shared" ref="B36:BM36" si="50">_xlfn.SINGLE(COFINS)*B$12</f>
        <v>#REF!</v>
      </c>
      <c r="C36" s="80" t="e">
        <f t="shared" si="50"/>
        <v>#REF!</v>
      </c>
      <c r="D36" s="80" t="e">
        <f t="shared" si="50"/>
        <v>#REF!</v>
      </c>
      <c r="E36" s="80" t="e">
        <f t="shared" si="50"/>
        <v>#REF!</v>
      </c>
      <c r="F36" s="80" t="e">
        <f t="shared" si="50"/>
        <v>#REF!</v>
      </c>
      <c r="G36" s="80" t="e">
        <f t="shared" si="50"/>
        <v>#REF!</v>
      </c>
      <c r="H36" s="80" t="e">
        <f t="shared" si="50"/>
        <v>#REF!</v>
      </c>
      <c r="I36" s="80" t="e">
        <f t="shared" si="50"/>
        <v>#REF!</v>
      </c>
      <c r="J36" s="80" t="e">
        <f t="shared" si="50"/>
        <v>#REF!</v>
      </c>
      <c r="K36" s="80" t="e">
        <f t="shared" si="50"/>
        <v>#REF!</v>
      </c>
      <c r="L36" s="80" t="e">
        <f t="shared" si="50"/>
        <v>#REF!</v>
      </c>
      <c r="M36" s="80" t="e">
        <f t="shared" si="50"/>
        <v>#REF!</v>
      </c>
      <c r="N36" s="80" t="e">
        <f t="shared" si="50"/>
        <v>#REF!</v>
      </c>
      <c r="O36" s="80" t="e">
        <f t="shared" si="50"/>
        <v>#REF!</v>
      </c>
      <c r="P36" s="80" t="e">
        <f t="shared" si="50"/>
        <v>#REF!</v>
      </c>
      <c r="Q36" s="80" t="e">
        <f t="shared" si="50"/>
        <v>#REF!</v>
      </c>
      <c r="R36" s="80" t="e">
        <f t="shared" si="50"/>
        <v>#REF!</v>
      </c>
      <c r="S36" s="80" t="e">
        <f t="shared" si="50"/>
        <v>#REF!</v>
      </c>
      <c r="T36" s="80" t="e">
        <f t="shared" si="50"/>
        <v>#REF!</v>
      </c>
      <c r="U36" s="80" t="e">
        <f t="shared" si="50"/>
        <v>#REF!</v>
      </c>
      <c r="V36" s="80" t="e">
        <f t="shared" si="50"/>
        <v>#REF!</v>
      </c>
      <c r="W36" s="80" t="e">
        <f t="shared" si="50"/>
        <v>#REF!</v>
      </c>
      <c r="X36" s="80" t="e">
        <f t="shared" si="50"/>
        <v>#REF!</v>
      </c>
      <c r="Y36" s="80" t="e">
        <f t="shared" si="50"/>
        <v>#REF!</v>
      </c>
      <c r="Z36" s="80" t="e">
        <f t="shared" si="50"/>
        <v>#REF!</v>
      </c>
      <c r="AA36" s="80" t="e">
        <f t="shared" si="50"/>
        <v>#REF!</v>
      </c>
      <c r="AB36" s="80" t="e">
        <f t="shared" si="50"/>
        <v>#REF!</v>
      </c>
      <c r="AC36" s="80" t="e">
        <f t="shared" si="50"/>
        <v>#REF!</v>
      </c>
      <c r="AD36" s="80" t="e">
        <f t="shared" si="50"/>
        <v>#REF!</v>
      </c>
      <c r="AE36" s="80" t="e">
        <f t="shared" si="50"/>
        <v>#REF!</v>
      </c>
      <c r="AF36" s="80" t="e">
        <f t="shared" si="50"/>
        <v>#REF!</v>
      </c>
      <c r="AG36" s="80" t="e">
        <f t="shared" si="50"/>
        <v>#REF!</v>
      </c>
      <c r="AH36" s="80" t="e">
        <f t="shared" si="50"/>
        <v>#REF!</v>
      </c>
      <c r="AI36" s="80" t="e">
        <f t="shared" si="50"/>
        <v>#REF!</v>
      </c>
      <c r="AJ36" s="80" t="e">
        <f t="shared" si="50"/>
        <v>#REF!</v>
      </c>
      <c r="AK36" s="80" t="e">
        <f t="shared" si="50"/>
        <v>#REF!</v>
      </c>
      <c r="AL36" s="80" t="e">
        <f t="shared" si="50"/>
        <v>#REF!</v>
      </c>
      <c r="AM36" s="80" t="e">
        <f t="shared" si="50"/>
        <v>#REF!</v>
      </c>
      <c r="AN36" s="80" t="e">
        <f t="shared" si="50"/>
        <v>#REF!</v>
      </c>
      <c r="AO36" s="80" t="e">
        <f t="shared" si="50"/>
        <v>#REF!</v>
      </c>
      <c r="AP36" s="80" t="e">
        <f t="shared" si="50"/>
        <v>#REF!</v>
      </c>
      <c r="AQ36" s="80" t="e">
        <f t="shared" si="50"/>
        <v>#REF!</v>
      </c>
      <c r="AR36" s="80" t="e">
        <f t="shared" si="50"/>
        <v>#REF!</v>
      </c>
      <c r="AS36" s="80" t="e">
        <f t="shared" si="50"/>
        <v>#REF!</v>
      </c>
      <c r="AT36" s="80" t="e">
        <f t="shared" si="50"/>
        <v>#REF!</v>
      </c>
      <c r="AU36" s="80" t="e">
        <f t="shared" si="50"/>
        <v>#REF!</v>
      </c>
      <c r="AV36" s="80" t="e">
        <f t="shared" si="50"/>
        <v>#REF!</v>
      </c>
      <c r="AW36" s="80" t="e">
        <f t="shared" si="50"/>
        <v>#REF!</v>
      </c>
      <c r="AX36" s="80" t="e">
        <f t="shared" si="50"/>
        <v>#REF!</v>
      </c>
      <c r="AY36" s="80" t="e">
        <f t="shared" si="50"/>
        <v>#REF!</v>
      </c>
      <c r="AZ36" s="80" t="e">
        <f t="shared" si="50"/>
        <v>#REF!</v>
      </c>
      <c r="BA36" s="80" t="e">
        <f t="shared" si="50"/>
        <v>#REF!</v>
      </c>
      <c r="BB36" s="80" t="e">
        <f t="shared" si="50"/>
        <v>#REF!</v>
      </c>
      <c r="BC36" s="80" t="e">
        <f t="shared" si="50"/>
        <v>#REF!</v>
      </c>
      <c r="BD36" s="80" t="e">
        <f t="shared" si="50"/>
        <v>#REF!</v>
      </c>
      <c r="BE36" s="80" t="e">
        <f t="shared" si="50"/>
        <v>#REF!</v>
      </c>
      <c r="BF36" s="80" t="e">
        <f t="shared" si="50"/>
        <v>#REF!</v>
      </c>
      <c r="BG36" s="80" t="e">
        <f t="shared" si="50"/>
        <v>#REF!</v>
      </c>
      <c r="BH36" s="80" t="e">
        <f t="shared" si="50"/>
        <v>#REF!</v>
      </c>
      <c r="BI36" s="80" t="e">
        <f t="shared" si="50"/>
        <v>#REF!</v>
      </c>
      <c r="BJ36" s="80" t="e">
        <f t="shared" si="50"/>
        <v>#REF!</v>
      </c>
      <c r="BK36" s="80" t="e">
        <f t="shared" si="50"/>
        <v>#REF!</v>
      </c>
      <c r="BL36" s="80" t="e">
        <f t="shared" si="50"/>
        <v>#REF!</v>
      </c>
      <c r="BM36" s="80" t="e">
        <f t="shared" si="50"/>
        <v>#REF!</v>
      </c>
      <c r="BN36" s="80" t="e">
        <f t="shared" ref="BN36:DY36" si="51">_xlfn.SINGLE(COFINS)*BN$12</f>
        <v>#REF!</v>
      </c>
      <c r="BO36" s="80" t="e">
        <f t="shared" si="51"/>
        <v>#REF!</v>
      </c>
      <c r="BP36" s="80" t="e">
        <f t="shared" si="51"/>
        <v>#REF!</v>
      </c>
      <c r="BQ36" s="80" t="e">
        <f t="shared" si="51"/>
        <v>#REF!</v>
      </c>
      <c r="BR36" s="80" t="e">
        <f t="shared" si="51"/>
        <v>#REF!</v>
      </c>
      <c r="BS36" s="80" t="e">
        <f t="shared" si="51"/>
        <v>#REF!</v>
      </c>
      <c r="BT36" s="80" t="e">
        <f t="shared" si="51"/>
        <v>#REF!</v>
      </c>
      <c r="BU36" s="80" t="e">
        <f t="shared" si="51"/>
        <v>#REF!</v>
      </c>
      <c r="BV36" s="80" t="e">
        <f t="shared" si="51"/>
        <v>#REF!</v>
      </c>
      <c r="BW36" s="80" t="e">
        <f t="shared" si="51"/>
        <v>#REF!</v>
      </c>
      <c r="BX36" s="80" t="e">
        <f t="shared" si="51"/>
        <v>#REF!</v>
      </c>
      <c r="BY36" s="80" t="e">
        <f t="shared" si="51"/>
        <v>#REF!</v>
      </c>
      <c r="BZ36" s="80" t="e">
        <f t="shared" si="51"/>
        <v>#REF!</v>
      </c>
      <c r="CA36" s="80" t="e">
        <f t="shared" si="51"/>
        <v>#REF!</v>
      </c>
      <c r="CB36" s="80" t="e">
        <f t="shared" si="51"/>
        <v>#REF!</v>
      </c>
      <c r="CC36" s="80" t="e">
        <f t="shared" si="51"/>
        <v>#REF!</v>
      </c>
      <c r="CD36" s="80" t="e">
        <f t="shared" si="51"/>
        <v>#REF!</v>
      </c>
      <c r="CE36" s="80" t="e">
        <f t="shared" si="51"/>
        <v>#REF!</v>
      </c>
      <c r="CF36" s="80" t="e">
        <f t="shared" si="51"/>
        <v>#REF!</v>
      </c>
      <c r="CG36" s="80" t="e">
        <f t="shared" si="51"/>
        <v>#REF!</v>
      </c>
      <c r="CH36" s="80" t="e">
        <f t="shared" si="51"/>
        <v>#REF!</v>
      </c>
      <c r="CI36" s="80" t="e">
        <f t="shared" si="51"/>
        <v>#REF!</v>
      </c>
      <c r="CJ36" s="80" t="e">
        <f t="shared" si="51"/>
        <v>#REF!</v>
      </c>
      <c r="CK36" s="80" t="e">
        <f t="shared" si="51"/>
        <v>#REF!</v>
      </c>
      <c r="CL36" s="80" t="e">
        <f t="shared" si="51"/>
        <v>#REF!</v>
      </c>
      <c r="CM36" s="80" t="e">
        <f t="shared" si="51"/>
        <v>#REF!</v>
      </c>
      <c r="CN36" s="80" t="e">
        <f t="shared" si="51"/>
        <v>#REF!</v>
      </c>
      <c r="CO36" s="80" t="e">
        <f t="shared" si="51"/>
        <v>#REF!</v>
      </c>
      <c r="CP36" s="80" t="e">
        <f t="shared" si="51"/>
        <v>#REF!</v>
      </c>
      <c r="CQ36" s="80" t="e">
        <f t="shared" si="51"/>
        <v>#REF!</v>
      </c>
      <c r="CR36" s="80" t="e">
        <f t="shared" si="51"/>
        <v>#REF!</v>
      </c>
      <c r="CS36" s="80" t="e">
        <f t="shared" si="51"/>
        <v>#REF!</v>
      </c>
      <c r="CT36" s="80" t="e">
        <f t="shared" si="51"/>
        <v>#REF!</v>
      </c>
      <c r="CU36" s="80" t="e">
        <f t="shared" si="51"/>
        <v>#REF!</v>
      </c>
      <c r="CV36" s="80" t="e">
        <f t="shared" si="51"/>
        <v>#REF!</v>
      </c>
      <c r="CW36" s="80" t="e">
        <f t="shared" si="51"/>
        <v>#REF!</v>
      </c>
      <c r="CX36" s="80" t="e">
        <f t="shared" si="51"/>
        <v>#REF!</v>
      </c>
      <c r="CY36" s="80" t="e">
        <f t="shared" si="51"/>
        <v>#REF!</v>
      </c>
      <c r="CZ36" s="80" t="e">
        <f t="shared" si="51"/>
        <v>#REF!</v>
      </c>
      <c r="DA36" s="80" t="e">
        <f t="shared" si="51"/>
        <v>#REF!</v>
      </c>
      <c r="DB36" s="80" t="e">
        <f t="shared" si="51"/>
        <v>#REF!</v>
      </c>
      <c r="DC36" s="80" t="e">
        <f t="shared" si="51"/>
        <v>#REF!</v>
      </c>
      <c r="DD36" s="80" t="e">
        <f t="shared" si="51"/>
        <v>#REF!</v>
      </c>
      <c r="DE36" s="80" t="e">
        <f t="shared" si="51"/>
        <v>#REF!</v>
      </c>
      <c r="DF36" s="80" t="e">
        <f t="shared" si="51"/>
        <v>#REF!</v>
      </c>
      <c r="DG36" s="80" t="e">
        <f t="shared" si="51"/>
        <v>#REF!</v>
      </c>
      <c r="DH36" s="80" t="e">
        <f t="shared" si="51"/>
        <v>#REF!</v>
      </c>
      <c r="DI36" s="80" t="e">
        <f t="shared" si="51"/>
        <v>#REF!</v>
      </c>
      <c r="DJ36" s="80" t="e">
        <f t="shared" si="51"/>
        <v>#REF!</v>
      </c>
      <c r="DK36" s="80" t="e">
        <f t="shared" si="51"/>
        <v>#REF!</v>
      </c>
      <c r="DL36" s="80" t="e">
        <f t="shared" si="51"/>
        <v>#REF!</v>
      </c>
      <c r="DM36" s="80" t="e">
        <f t="shared" si="51"/>
        <v>#REF!</v>
      </c>
      <c r="DN36" s="80" t="e">
        <f t="shared" si="51"/>
        <v>#REF!</v>
      </c>
      <c r="DO36" s="80" t="e">
        <f t="shared" si="51"/>
        <v>#REF!</v>
      </c>
      <c r="DP36" s="80" t="e">
        <f t="shared" si="51"/>
        <v>#REF!</v>
      </c>
      <c r="DQ36" s="80" t="e">
        <f t="shared" si="51"/>
        <v>#REF!</v>
      </c>
      <c r="DR36" s="80" t="e">
        <f t="shared" si="51"/>
        <v>#REF!</v>
      </c>
      <c r="DS36" s="80" t="e">
        <f t="shared" si="51"/>
        <v>#REF!</v>
      </c>
      <c r="DT36" s="80" t="e">
        <f t="shared" si="51"/>
        <v>#REF!</v>
      </c>
      <c r="DU36" s="80" t="e">
        <f t="shared" si="51"/>
        <v>#REF!</v>
      </c>
      <c r="DV36" s="80" t="e">
        <f t="shared" si="51"/>
        <v>#REF!</v>
      </c>
      <c r="DW36" s="80" t="e">
        <f t="shared" si="51"/>
        <v>#REF!</v>
      </c>
      <c r="DX36" s="80" t="e">
        <f t="shared" si="51"/>
        <v>#REF!</v>
      </c>
      <c r="DY36" s="80" t="e">
        <f t="shared" si="51"/>
        <v>#REF!</v>
      </c>
      <c r="DZ36" s="80" t="e">
        <f t="shared" ref="DZ36:GK36" si="52">_xlfn.SINGLE(COFINS)*DZ$12</f>
        <v>#REF!</v>
      </c>
      <c r="EA36" s="80" t="e">
        <f t="shared" si="52"/>
        <v>#REF!</v>
      </c>
      <c r="EB36" s="80" t="e">
        <f t="shared" si="52"/>
        <v>#REF!</v>
      </c>
      <c r="EC36" s="80" t="e">
        <f t="shared" si="52"/>
        <v>#REF!</v>
      </c>
      <c r="ED36" s="80" t="e">
        <f t="shared" si="52"/>
        <v>#REF!</v>
      </c>
      <c r="EE36" s="80" t="e">
        <f t="shared" si="52"/>
        <v>#REF!</v>
      </c>
      <c r="EF36" s="80" t="e">
        <f t="shared" si="52"/>
        <v>#REF!</v>
      </c>
      <c r="EG36" s="80" t="e">
        <f t="shared" si="52"/>
        <v>#REF!</v>
      </c>
      <c r="EH36" s="80" t="e">
        <f t="shared" si="52"/>
        <v>#REF!</v>
      </c>
      <c r="EI36" s="80" t="e">
        <f t="shared" si="52"/>
        <v>#REF!</v>
      </c>
      <c r="EJ36" s="80" t="e">
        <f t="shared" si="52"/>
        <v>#REF!</v>
      </c>
      <c r="EK36" s="80" t="e">
        <f t="shared" si="52"/>
        <v>#REF!</v>
      </c>
      <c r="EL36" s="80" t="e">
        <f t="shared" si="52"/>
        <v>#REF!</v>
      </c>
      <c r="EM36" s="80" t="e">
        <f t="shared" si="52"/>
        <v>#REF!</v>
      </c>
      <c r="EN36" s="80" t="e">
        <f t="shared" si="52"/>
        <v>#REF!</v>
      </c>
      <c r="EO36" s="80" t="e">
        <f t="shared" si="52"/>
        <v>#REF!</v>
      </c>
      <c r="EP36" s="80" t="e">
        <f t="shared" si="52"/>
        <v>#REF!</v>
      </c>
      <c r="EQ36" s="80" t="e">
        <f t="shared" si="52"/>
        <v>#REF!</v>
      </c>
      <c r="ER36" s="80" t="e">
        <f t="shared" si="52"/>
        <v>#REF!</v>
      </c>
      <c r="ES36" s="80" t="e">
        <f t="shared" si="52"/>
        <v>#REF!</v>
      </c>
      <c r="ET36" s="80" t="e">
        <f t="shared" si="52"/>
        <v>#REF!</v>
      </c>
      <c r="EU36" s="80" t="e">
        <f t="shared" si="52"/>
        <v>#REF!</v>
      </c>
      <c r="EV36" s="80" t="e">
        <f t="shared" si="52"/>
        <v>#REF!</v>
      </c>
      <c r="EW36" s="80" t="e">
        <f t="shared" si="52"/>
        <v>#REF!</v>
      </c>
      <c r="EX36" s="80" t="e">
        <f t="shared" si="52"/>
        <v>#REF!</v>
      </c>
      <c r="EY36" s="80" t="e">
        <f t="shared" si="52"/>
        <v>#REF!</v>
      </c>
      <c r="EZ36" s="80" t="e">
        <f t="shared" si="52"/>
        <v>#REF!</v>
      </c>
      <c r="FA36" s="80" t="e">
        <f t="shared" si="52"/>
        <v>#REF!</v>
      </c>
      <c r="FB36" s="80" t="e">
        <f t="shared" si="52"/>
        <v>#REF!</v>
      </c>
      <c r="FC36" s="80" t="e">
        <f t="shared" si="52"/>
        <v>#REF!</v>
      </c>
      <c r="FD36" s="80" t="e">
        <f t="shared" si="52"/>
        <v>#REF!</v>
      </c>
      <c r="FE36" s="80" t="e">
        <f t="shared" si="52"/>
        <v>#REF!</v>
      </c>
      <c r="FF36" s="80" t="e">
        <f t="shared" si="52"/>
        <v>#REF!</v>
      </c>
      <c r="FG36" s="80" t="e">
        <f t="shared" si="52"/>
        <v>#REF!</v>
      </c>
      <c r="FH36" s="80" t="e">
        <f t="shared" si="52"/>
        <v>#REF!</v>
      </c>
      <c r="FI36" s="80" t="e">
        <f t="shared" si="52"/>
        <v>#REF!</v>
      </c>
      <c r="FJ36" s="80" t="e">
        <f t="shared" si="52"/>
        <v>#REF!</v>
      </c>
      <c r="FK36" s="80" t="e">
        <f t="shared" si="52"/>
        <v>#REF!</v>
      </c>
      <c r="FL36" s="80" t="e">
        <f t="shared" si="52"/>
        <v>#REF!</v>
      </c>
      <c r="FM36" s="80" t="e">
        <f t="shared" si="52"/>
        <v>#REF!</v>
      </c>
      <c r="FN36" s="80" t="e">
        <f t="shared" si="52"/>
        <v>#REF!</v>
      </c>
      <c r="FO36" s="80" t="e">
        <f t="shared" si="52"/>
        <v>#REF!</v>
      </c>
      <c r="FP36" s="80" t="e">
        <f t="shared" si="52"/>
        <v>#REF!</v>
      </c>
      <c r="FQ36" s="80" t="e">
        <f t="shared" si="52"/>
        <v>#REF!</v>
      </c>
      <c r="FR36" s="80" t="e">
        <f t="shared" si="52"/>
        <v>#REF!</v>
      </c>
      <c r="FS36" s="80" t="e">
        <f t="shared" si="52"/>
        <v>#REF!</v>
      </c>
      <c r="FT36" s="80" t="e">
        <f t="shared" si="52"/>
        <v>#REF!</v>
      </c>
      <c r="FU36" s="80" t="e">
        <f t="shared" si="52"/>
        <v>#REF!</v>
      </c>
      <c r="FV36" s="80" t="e">
        <f t="shared" si="52"/>
        <v>#REF!</v>
      </c>
      <c r="FW36" s="80" t="e">
        <f t="shared" si="52"/>
        <v>#REF!</v>
      </c>
      <c r="FX36" s="80" t="e">
        <f t="shared" si="52"/>
        <v>#REF!</v>
      </c>
      <c r="FY36" s="80" t="e">
        <f t="shared" si="52"/>
        <v>#REF!</v>
      </c>
      <c r="FZ36" s="80" t="e">
        <f t="shared" si="52"/>
        <v>#REF!</v>
      </c>
      <c r="GA36" s="80" t="e">
        <f t="shared" si="52"/>
        <v>#REF!</v>
      </c>
      <c r="GB36" s="80" t="e">
        <f t="shared" si="52"/>
        <v>#REF!</v>
      </c>
      <c r="GC36" s="80" t="e">
        <f t="shared" si="52"/>
        <v>#REF!</v>
      </c>
      <c r="GD36" s="80" t="e">
        <f t="shared" si="52"/>
        <v>#REF!</v>
      </c>
      <c r="GE36" s="80" t="e">
        <f t="shared" si="52"/>
        <v>#REF!</v>
      </c>
      <c r="GF36" s="80" t="e">
        <f t="shared" si="52"/>
        <v>#REF!</v>
      </c>
      <c r="GG36" s="80" t="e">
        <f t="shared" si="52"/>
        <v>#REF!</v>
      </c>
      <c r="GH36" s="80" t="e">
        <f t="shared" si="52"/>
        <v>#REF!</v>
      </c>
      <c r="GI36" s="80" t="e">
        <f t="shared" si="52"/>
        <v>#REF!</v>
      </c>
      <c r="GJ36" s="80" t="e">
        <f t="shared" si="52"/>
        <v>#REF!</v>
      </c>
      <c r="GK36" s="80" t="e">
        <f t="shared" si="52"/>
        <v>#REF!</v>
      </c>
      <c r="GL36" s="80" t="e">
        <f t="shared" ref="GL36:HI36" si="53">_xlfn.SINGLE(COFINS)*GL$12</f>
        <v>#REF!</v>
      </c>
      <c r="GM36" s="80" t="e">
        <f t="shared" si="53"/>
        <v>#REF!</v>
      </c>
      <c r="GN36" s="80" t="e">
        <f t="shared" si="53"/>
        <v>#REF!</v>
      </c>
      <c r="GO36" s="80" t="e">
        <f t="shared" si="53"/>
        <v>#REF!</v>
      </c>
      <c r="GP36" s="80" t="e">
        <f t="shared" si="53"/>
        <v>#REF!</v>
      </c>
      <c r="GQ36" s="80" t="e">
        <f t="shared" si="53"/>
        <v>#REF!</v>
      </c>
      <c r="GR36" s="80" t="e">
        <f t="shared" si="53"/>
        <v>#REF!</v>
      </c>
      <c r="GS36" s="80" t="e">
        <f t="shared" si="53"/>
        <v>#REF!</v>
      </c>
      <c r="GT36" s="80" t="e">
        <f t="shared" si="53"/>
        <v>#REF!</v>
      </c>
      <c r="GU36" s="80" t="e">
        <f t="shared" si="53"/>
        <v>#REF!</v>
      </c>
      <c r="GV36" s="80" t="e">
        <f t="shared" si="53"/>
        <v>#REF!</v>
      </c>
      <c r="GW36" s="80" t="e">
        <f t="shared" si="53"/>
        <v>#REF!</v>
      </c>
      <c r="GX36" s="80" t="e">
        <f t="shared" si="53"/>
        <v>#REF!</v>
      </c>
      <c r="GY36" s="80" t="e">
        <f t="shared" si="53"/>
        <v>#REF!</v>
      </c>
      <c r="GZ36" s="80" t="e">
        <f t="shared" si="53"/>
        <v>#REF!</v>
      </c>
      <c r="HA36" s="80" t="e">
        <f t="shared" si="53"/>
        <v>#REF!</v>
      </c>
      <c r="HB36" s="80" t="e">
        <f t="shared" si="53"/>
        <v>#REF!</v>
      </c>
      <c r="HC36" s="80" t="e">
        <f t="shared" si="53"/>
        <v>#REF!</v>
      </c>
      <c r="HD36" s="80" t="e">
        <f t="shared" si="53"/>
        <v>#REF!</v>
      </c>
      <c r="HE36" s="80" t="e">
        <f t="shared" si="53"/>
        <v>#REF!</v>
      </c>
      <c r="HF36" s="80" t="e">
        <f t="shared" si="53"/>
        <v>#REF!</v>
      </c>
      <c r="HG36" s="80" t="e">
        <f t="shared" si="53"/>
        <v>#REF!</v>
      </c>
      <c r="HH36" s="80" t="e">
        <f t="shared" si="53"/>
        <v>#REF!</v>
      </c>
      <c r="HI36" s="80" t="e">
        <f t="shared" si="53"/>
        <v>#REF!</v>
      </c>
    </row>
    <row r="37" spans="1:217" x14ac:dyDescent="0.2">
      <c r="A37" s="30" t="s">
        <v>229</v>
      </c>
      <c r="B37" s="80" t="e">
        <f t="shared" ref="B37:BM37" si="54">_xlfn.SINGLE(ISS)*B$12</f>
        <v>#REF!</v>
      </c>
      <c r="C37" s="80" t="e">
        <f t="shared" si="54"/>
        <v>#REF!</v>
      </c>
      <c r="D37" s="80" t="e">
        <f t="shared" si="54"/>
        <v>#REF!</v>
      </c>
      <c r="E37" s="80" t="e">
        <f t="shared" si="54"/>
        <v>#REF!</v>
      </c>
      <c r="F37" s="80" t="e">
        <f t="shared" si="54"/>
        <v>#REF!</v>
      </c>
      <c r="G37" s="80" t="e">
        <f t="shared" si="54"/>
        <v>#REF!</v>
      </c>
      <c r="H37" s="80" t="e">
        <f t="shared" si="54"/>
        <v>#REF!</v>
      </c>
      <c r="I37" s="80" t="e">
        <f t="shared" si="54"/>
        <v>#REF!</v>
      </c>
      <c r="J37" s="80" t="e">
        <f t="shared" si="54"/>
        <v>#REF!</v>
      </c>
      <c r="K37" s="80" t="e">
        <f t="shared" si="54"/>
        <v>#REF!</v>
      </c>
      <c r="L37" s="80" t="e">
        <f t="shared" si="54"/>
        <v>#REF!</v>
      </c>
      <c r="M37" s="80" t="e">
        <f t="shared" si="54"/>
        <v>#REF!</v>
      </c>
      <c r="N37" s="80" t="e">
        <f t="shared" si="54"/>
        <v>#REF!</v>
      </c>
      <c r="O37" s="80" t="e">
        <f t="shared" si="54"/>
        <v>#REF!</v>
      </c>
      <c r="P37" s="80" t="e">
        <f t="shared" si="54"/>
        <v>#REF!</v>
      </c>
      <c r="Q37" s="80" t="e">
        <f t="shared" si="54"/>
        <v>#REF!</v>
      </c>
      <c r="R37" s="80" t="e">
        <f t="shared" si="54"/>
        <v>#REF!</v>
      </c>
      <c r="S37" s="80" t="e">
        <f t="shared" si="54"/>
        <v>#REF!</v>
      </c>
      <c r="T37" s="80" t="e">
        <f t="shared" si="54"/>
        <v>#REF!</v>
      </c>
      <c r="U37" s="80" t="e">
        <f t="shared" si="54"/>
        <v>#REF!</v>
      </c>
      <c r="V37" s="80" t="e">
        <f t="shared" si="54"/>
        <v>#REF!</v>
      </c>
      <c r="W37" s="80" t="e">
        <f t="shared" si="54"/>
        <v>#REF!</v>
      </c>
      <c r="X37" s="80" t="e">
        <f t="shared" si="54"/>
        <v>#REF!</v>
      </c>
      <c r="Y37" s="80" t="e">
        <f t="shared" si="54"/>
        <v>#REF!</v>
      </c>
      <c r="Z37" s="80" t="e">
        <f t="shared" si="54"/>
        <v>#REF!</v>
      </c>
      <c r="AA37" s="80" t="e">
        <f t="shared" si="54"/>
        <v>#REF!</v>
      </c>
      <c r="AB37" s="80" t="e">
        <f t="shared" si="54"/>
        <v>#REF!</v>
      </c>
      <c r="AC37" s="80" t="e">
        <f t="shared" si="54"/>
        <v>#REF!</v>
      </c>
      <c r="AD37" s="80" t="e">
        <f t="shared" si="54"/>
        <v>#REF!</v>
      </c>
      <c r="AE37" s="80" t="e">
        <f t="shared" si="54"/>
        <v>#REF!</v>
      </c>
      <c r="AF37" s="80" t="e">
        <f t="shared" si="54"/>
        <v>#REF!</v>
      </c>
      <c r="AG37" s="80" t="e">
        <f t="shared" si="54"/>
        <v>#REF!</v>
      </c>
      <c r="AH37" s="80" t="e">
        <f t="shared" si="54"/>
        <v>#REF!</v>
      </c>
      <c r="AI37" s="80" t="e">
        <f t="shared" si="54"/>
        <v>#REF!</v>
      </c>
      <c r="AJ37" s="80" t="e">
        <f t="shared" si="54"/>
        <v>#REF!</v>
      </c>
      <c r="AK37" s="80" t="e">
        <f t="shared" si="54"/>
        <v>#REF!</v>
      </c>
      <c r="AL37" s="80" t="e">
        <f t="shared" si="54"/>
        <v>#REF!</v>
      </c>
      <c r="AM37" s="80" t="e">
        <f t="shared" si="54"/>
        <v>#REF!</v>
      </c>
      <c r="AN37" s="80" t="e">
        <f t="shared" si="54"/>
        <v>#REF!</v>
      </c>
      <c r="AO37" s="80" t="e">
        <f t="shared" si="54"/>
        <v>#REF!</v>
      </c>
      <c r="AP37" s="80" t="e">
        <f t="shared" si="54"/>
        <v>#REF!</v>
      </c>
      <c r="AQ37" s="80" t="e">
        <f t="shared" si="54"/>
        <v>#REF!</v>
      </c>
      <c r="AR37" s="80" t="e">
        <f t="shared" si="54"/>
        <v>#REF!</v>
      </c>
      <c r="AS37" s="80" t="e">
        <f t="shared" si="54"/>
        <v>#REF!</v>
      </c>
      <c r="AT37" s="80" t="e">
        <f t="shared" si="54"/>
        <v>#REF!</v>
      </c>
      <c r="AU37" s="80" t="e">
        <f t="shared" si="54"/>
        <v>#REF!</v>
      </c>
      <c r="AV37" s="80" t="e">
        <f t="shared" si="54"/>
        <v>#REF!</v>
      </c>
      <c r="AW37" s="80" t="e">
        <f t="shared" si="54"/>
        <v>#REF!</v>
      </c>
      <c r="AX37" s="80" t="e">
        <f t="shared" si="54"/>
        <v>#REF!</v>
      </c>
      <c r="AY37" s="80" t="e">
        <f t="shared" si="54"/>
        <v>#REF!</v>
      </c>
      <c r="AZ37" s="80" t="e">
        <f t="shared" si="54"/>
        <v>#REF!</v>
      </c>
      <c r="BA37" s="80" t="e">
        <f t="shared" si="54"/>
        <v>#REF!</v>
      </c>
      <c r="BB37" s="80" t="e">
        <f t="shared" si="54"/>
        <v>#REF!</v>
      </c>
      <c r="BC37" s="80" t="e">
        <f t="shared" si="54"/>
        <v>#REF!</v>
      </c>
      <c r="BD37" s="80" t="e">
        <f t="shared" si="54"/>
        <v>#REF!</v>
      </c>
      <c r="BE37" s="80" t="e">
        <f t="shared" si="54"/>
        <v>#REF!</v>
      </c>
      <c r="BF37" s="80" t="e">
        <f t="shared" si="54"/>
        <v>#REF!</v>
      </c>
      <c r="BG37" s="80" t="e">
        <f t="shared" si="54"/>
        <v>#REF!</v>
      </c>
      <c r="BH37" s="80" t="e">
        <f t="shared" si="54"/>
        <v>#REF!</v>
      </c>
      <c r="BI37" s="80" t="e">
        <f t="shared" si="54"/>
        <v>#REF!</v>
      </c>
      <c r="BJ37" s="80" t="e">
        <f t="shared" si="54"/>
        <v>#REF!</v>
      </c>
      <c r="BK37" s="80" t="e">
        <f t="shared" si="54"/>
        <v>#REF!</v>
      </c>
      <c r="BL37" s="80" t="e">
        <f t="shared" si="54"/>
        <v>#REF!</v>
      </c>
      <c r="BM37" s="80" t="e">
        <f t="shared" si="54"/>
        <v>#REF!</v>
      </c>
      <c r="BN37" s="80" t="e">
        <f t="shared" ref="BN37:DY37" si="55">_xlfn.SINGLE(ISS)*BN$12</f>
        <v>#REF!</v>
      </c>
      <c r="BO37" s="80" t="e">
        <f t="shared" si="55"/>
        <v>#REF!</v>
      </c>
      <c r="BP37" s="80" t="e">
        <f t="shared" si="55"/>
        <v>#REF!</v>
      </c>
      <c r="BQ37" s="80" t="e">
        <f t="shared" si="55"/>
        <v>#REF!</v>
      </c>
      <c r="BR37" s="80" t="e">
        <f t="shared" si="55"/>
        <v>#REF!</v>
      </c>
      <c r="BS37" s="80" t="e">
        <f t="shared" si="55"/>
        <v>#REF!</v>
      </c>
      <c r="BT37" s="80" t="e">
        <f t="shared" si="55"/>
        <v>#REF!</v>
      </c>
      <c r="BU37" s="80" t="e">
        <f t="shared" si="55"/>
        <v>#REF!</v>
      </c>
      <c r="BV37" s="80" t="e">
        <f t="shared" si="55"/>
        <v>#REF!</v>
      </c>
      <c r="BW37" s="80" t="e">
        <f t="shared" si="55"/>
        <v>#REF!</v>
      </c>
      <c r="BX37" s="80" t="e">
        <f t="shared" si="55"/>
        <v>#REF!</v>
      </c>
      <c r="BY37" s="80" t="e">
        <f t="shared" si="55"/>
        <v>#REF!</v>
      </c>
      <c r="BZ37" s="80" t="e">
        <f t="shared" si="55"/>
        <v>#REF!</v>
      </c>
      <c r="CA37" s="80" t="e">
        <f t="shared" si="55"/>
        <v>#REF!</v>
      </c>
      <c r="CB37" s="80" t="e">
        <f t="shared" si="55"/>
        <v>#REF!</v>
      </c>
      <c r="CC37" s="80" t="e">
        <f t="shared" si="55"/>
        <v>#REF!</v>
      </c>
      <c r="CD37" s="80" t="e">
        <f t="shared" si="55"/>
        <v>#REF!</v>
      </c>
      <c r="CE37" s="80" t="e">
        <f t="shared" si="55"/>
        <v>#REF!</v>
      </c>
      <c r="CF37" s="80" t="e">
        <f t="shared" si="55"/>
        <v>#REF!</v>
      </c>
      <c r="CG37" s="80" t="e">
        <f t="shared" si="55"/>
        <v>#REF!</v>
      </c>
      <c r="CH37" s="80" t="e">
        <f t="shared" si="55"/>
        <v>#REF!</v>
      </c>
      <c r="CI37" s="80" t="e">
        <f t="shared" si="55"/>
        <v>#REF!</v>
      </c>
      <c r="CJ37" s="80" t="e">
        <f t="shared" si="55"/>
        <v>#REF!</v>
      </c>
      <c r="CK37" s="80" t="e">
        <f t="shared" si="55"/>
        <v>#REF!</v>
      </c>
      <c r="CL37" s="80" t="e">
        <f t="shared" si="55"/>
        <v>#REF!</v>
      </c>
      <c r="CM37" s="80" t="e">
        <f t="shared" si="55"/>
        <v>#REF!</v>
      </c>
      <c r="CN37" s="80" t="e">
        <f t="shared" si="55"/>
        <v>#REF!</v>
      </c>
      <c r="CO37" s="80" t="e">
        <f t="shared" si="55"/>
        <v>#REF!</v>
      </c>
      <c r="CP37" s="80" t="e">
        <f t="shared" si="55"/>
        <v>#REF!</v>
      </c>
      <c r="CQ37" s="80" t="e">
        <f t="shared" si="55"/>
        <v>#REF!</v>
      </c>
      <c r="CR37" s="80" t="e">
        <f t="shared" si="55"/>
        <v>#REF!</v>
      </c>
      <c r="CS37" s="80" t="e">
        <f t="shared" si="55"/>
        <v>#REF!</v>
      </c>
      <c r="CT37" s="80" t="e">
        <f t="shared" si="55"/>
        <v>#REF!</v>
      </c>
      <c r="CU37" s="80" t="e">
        <f t="shared" si="55"/>
        <v>#REF!</v>
      </c>
      <c r="CV37" s="80" t="e">
        <f t="shared" si="55"/>
        <v>#REF!</v>
      </c>
      <c r="CW37" s="80" t="e">
        <f t="shared" si="55"/>
        <v>#REF!</v>
      </c>
      <c r="CX37" s="80" t="e">
        <f t="shared" si="55"/>
        <v>#REF!</v>
      </c>
      <c r="CY37" s="80" t="e">
        <f t="shared" si="55"/>
        <v>#REF!</v>
      </c>
      <c r="CZ37" s="80" t="e">
        <f t="shared" si="55"/>
        <v>#REF!</v>
      </c>
      <c r="DA37" s="80" t="e">
        <f t="shared" si="55"/>
        <v>#REF!</v>
      </c>
      <c r="DB37" s="80" t="e">
        <f t="shared" si="55"/>
        <v>#REF!</v>
      </c>
      <c r="DC37" s="80" t="e">
        <f t="shared" si="55"/>
        <v>#REF!</v>
      </c>
      <c r="DD37" s="80" t="e">
        <f t="shared" si="55"/>
        <v>#REF!</v>
      </c>
      <c r="DE37" s="80" t="e">
        <f t="shared" si="55"/>
        <v>#REF!</v>
      </c>
      <c r="DF37" s="80" t="e">
        <f t="shared" si="55"/>
        <v>#REF!</v>
      </c>
      <c r="DG37" s="80" t="e">
        <f t="shared" si="55"/>
        <v>#REF!</v>
      </c>
      <c r="DH37" s="80" t="e">
        <f t="shared" si="55"/>
        <v>#REF!</v>
      </c>
      <c r="DI37" s="80" t="e">
        <f t="shared" si="55"/>
        <v>#REF!</v>
      </c>
      <c r="DJ37" s="80" t="e">
        <f t="shared" si="55"/>
        <v>#REF!</v>
      </c>
      <c r="DK37" s="80" t="e">
        <f t="shared" si="55"/>
        <v>#REF!</v>
      </c>
      <c r="DL37" s="80" t="e">
        <f t="shared" si="55"/>
        <v>#REF!</v>
      </c>
      <c r="DM37" s="80" t="e">
        <f t="shared" si="55"/>
        <v>#REF!</v>
      </c>
      <c r="DN37" s="80" t="e">
        <f t="shared" si="55"/>
        <v>#REF!</v>
      </c>
      <c r="DO37" s="80" t="e">
        <f t="shared" si="55"/>
        <v>#REF!</v>
      </c>
      <c r="DP37" s="80" t="e">
        <f t="shared" si="55"/>
        <v>#REF!</v>
      </c>
      <c r="DQ37" s="80" t="e">
        <f t="shared" si="55"/>
        <v>#REF!</v>
      </c>
      <c r="DR37" s="80" t="e">
        <f t="shared" si="55"/>
        <v>#REF!</v>
      </c>
      <c r="DS37" s="80" t="e">
        <f t="shared" si="55"/>
        <v>#REF!</v>
      </c>
      <c r="DT37" s="80" t="e">
        <f t="shared" si="55"/>
        <v>#REF!</v>
      </c>
      <c r="DU37" s="80" t="e">
        <f t="shared" si="55"/>
        <v>#REF!</v>
      </c>
      <c r="DV37" s="80" t="e">
        <f t="shared" si="55"/>
        <v>#REF!</v>
      </c>
      <c r="DW37" s="80" t="e">
        <f t="shared" si="55"/>
        <v>#REF!</v>
      </c>
      <c r="DX37" s="80" t="e">
        <f t="shared" si="55"/>
        <v>#REF!</v>
      </c>
      <c r="DY37" s="80" t="e">
        <f t="shared" si="55"/>
        <v>#REF!</v>
      </c>
      <c r="DZ37" s="80" t="e">
        <f t="shared" ref="DZ37:GK37" si="56">_xlfn.SINGLE(ISS)*DZ$12</f>
        <v>#REF!</v>
      </c>
      <c r="EA37" s="80" t="e">
        <f t="shared" si="56"/>
        <v>#REF!</v>
      </c>
      <c r="EB37" s="80" t="e">
        <f t="shared" si="56"/>
        <v>#REF!</v>
      </c>
      <c r="EC37" s="80" t="e">
        <f t="shared" si="56"/>
        <v>#REF!</v>
      </c>
      <c r="ED37" s="80" t="e">
        <f t="shared" si="56"/>
        <v>#REF!</v>
      </c>
      <c r="EE37" s="80" t="e">
        <f t="shared" si="56"/>
        <v>#REF!</v>
      </c>
      <c r="EF37" s="80" t="e">
        <f t="shared" si="56"/>
        <v>#REF!</v>
      </c>
      <c r="EG37" s="80" t="e">
        <f t="shared" si="56"/>
        <v>#REF!</v>
      </c>
      <c r="EH37" s="80" t="e">
        <f t="shared" si="56"/>
        <v>#REF!</v>
      </c>
      <c r="EI37" s="80" t="e">
        <f t="shared" si="56"/>
        <v>#REF!</v>
      </c>
      <c r="EJ37" s="80" t="e">
        <f t="shared" si="56"/>
        <v>#REF!</v>
      </c>
      <c r="EK37" s="80" t="e">
        <f t="shared" si="56"/>
        <v>#REF!</v>
      </c>
      <c r="EL37" s="80" t="e">
        <f t="shared" si="56"/>
        <v>#REF!</v>
      </c>
      <c r="EM37" s="80" t="e">
        <f t="shared" si="56"/>
        <v>#REF!</v>
      </c>
      <c r="EN37" s="80" t="e">
        <f t="shared" si="56"/>
        <v>#REF!</v>
      </c>
      <c r="EO37" s="80" t="e">
        <f t="shared" si="56"/>
        <v>#REF!</v>
      </c>
      <c r="EP37" s="80" t="e">
        <f t="shared" si="56"/>
        <v>#REF!</v>
      </c>
      <c r="EQ37" s="80" t="e">
        <f t="shared" si="56"/>
        <v>#REF!</v>
      </c>
      <c r="ER37" s="80" t="e">
        <f t="shared" si="56"/>
        <v>#REF!</v>
      </c>
      <c r="ES37" s="80" t="e">
        <f t="shared" si="56"/>
        <v>#REF!</v>
      </c>
      <c r="ET37" s="80" t="e">
        <f t="shared" si="56"/>
        <v>#REF!</v>
      </c>
      <c r="EU37" s="80" t="e">
        <f t="shared" si="56"/>
        <v>#REF!</v>
      </c>
      <c r="EV37" s="80" t="e">
        <f t="shared" si="56"/>
        <v>#REF!</v>
      </c>
      <c r="EW37" s="80" t="e">
        <f t="shared" si="56"/>
        <v>#REF!</v>
      </c>
      <c r="EX37" s="80" t="e">
        <f t="shared" si="56"/>
        <v>#REF!</v>
      </c>
      <c r="EY37" s="80" t="e">
        <f t="shared" si="56"/>
        <v>#REF!</v>
      </c>
      <c r="EZ37" s="80" t="e">
        <f t="shared" si="56"/>
        <v>#REF!</v>
      </c>
      <c r="FA37" s="80" t="e">
        <f t="shared" si="56"/>
        <v>#REF!</v>
      </c>
      <c r="FB37" s="80" t="e">
        <f t="shared" si="56"/>
        <v>#REF!</v>
      </c>
      <c r="FC37" s="80" t="e">
        <f t="shared" si="56"/>
        <v>#REF!</v>
      </c>
      <c r="FD37" s="80" t="e">
        <f t="shared" si="56"/>
        <v>#REF!</v>
      </c>
      <c r="FE37" s="80" t="e">
        <f t="shared" si="56"/>
        <v>#REF!</v>
      </c>
      <c r="FF37" s="80" t="e">
        <f t="shared" si="56"/>
        <v>#REF!</v>
      </c>
      <c r="FG37" s="80" t="e">
        <f t="shared" si="56"/>
        <v>#REF!</v>
      </c>
      <c r="FH37" s="80" t="e">
        <f t="shared" si="56"/>
        <v>#REF!</v>
      </c>
      <c r="FI37" s="80" t="e">
        <f t="shared" si="56"/>
        <v>#REF!</v>
      </c>
      <c r="FJ37" s="80" t="e">
        <f t="shared" si="56"/>
        <v>#REF!</v>
      </c>
      <c r="FK37" s="80" t="e">
        <f t="shared" si="56"/>
        <v>#REF!</v>
      </c>
      <c r="FL37" s="80" t="e">
        <f t="shared" si="56"/>
        <v>#REF!</v>
      </c>
      <c r="FM37" s="80" t="e">
        <f t="shared" si="56"/>
        <v>#REF!</v>
      </c>
      <c r="FN37" s="80" t="e">
        <f t="shared" si="56"/>
        <v>#REF!</v>
      </c>
      <c r="FO37" s="80" t="e">
        <f t="shared" si="56"/>
        <v>#REF!</v>
      </c>
      <c r="FP37" s="80" t="e">
        <f t="shared" si="56"/>
        <v>#REF!</v>
      </c>
      <c r="FQ37" s="80" t="e">
        <f t="shared" si="56"/>
        <v>#REF!</v>
      </c>
      <c r="FR37" s="80" t="e">
        <f t="shared" si="56"/>
        <v>#REF!</v>
      </c>
      <c r="FS37" s="80" t="e">
        <f t="shared" si="56"/>
        <v>#REF!</v>
      </c>
      <c r="FT37" s="80" t="e">
        <f t="shared" si="56"/>
        <v>#REF!</v>
      </c>
      <c r="FU37" s="80" t="e">
        <f t="shared" si="56"/>
        <v>#REF!</v>
      </c>
      <c r="FV37" s="80" t="e">
        <f t="shared" si="56"/>
        <v>#REF!</v>
      </c>
      <c r="FW37" s="80" t="e">
        <f t="shared" si="56"/>
        <v>#REF!</v>
      </c>
      <c r="FX37" s="80" t="e">
        <f t="shared" si="56"/>
        <v>#REF!</v>
      </c>
      <c r="FY37" s="80" t="e">
        <f t="shared" si="56"/>
        <v>#REF!</v>
      </c>
      <c r="FZ37" s="80" t="e">
        <f t="shared" si="56"/>
        <v>#REF!</v>
      </c>
      <c r="GA37" s="80" t="e">
        <f t="shared" si="56"/>
        <v>#REF!</v>
      </c>
      <c r="GB37" s="80" t="e">
        <f t="shared" si="56"/>
        <v>#REF!</v>
      </c>
      <c r="GC37" s="80" t="e">
        <f t="shared" si="56"/>
        <v>#REF!</v>
      </c>
      <c r="GD37" s="80" t="e">
        <f t="shared" si="56"/>
        <v>#REF!</v>
      </c>
      <c r="GE37" s="80" t="e">
        <f t="shared" si="56"/>
        <v>#REF!</v>
      </c>
      <c r="GF37" s="80" t="e">
        <f t="shared" si="56"/>
        <v>#REF!</v>
      </c>
      <c r="GG37" s="80" t="e">
        <f t="shared" si="56"/>
        <v>#REF!</v>
      </c>
      <c r="GH37" s="80" t="e">
        <f t="shared" si="56"/>
        <v>#REF!</v>
      </c>
      <c r="GI37" s="80" t="e">
        <f t="shared" si="56"/>
        <v>#REF!</v>
      </c>
      <c r="GJ37" s="80" t="e">
        <f t="shared" si="56"/>
        <v>#REF!</v>
      </c>
      <c r="GK37" s="80" t="e">
        <f t="shared" si="56"/>
        <v>#REF!</v>
      </c>
      <c r="GL37" s="80" t="e">
        <f t="shared" ref="GL37:HI37" si="57">_xlfn.SINGLE(ISS)*GL$12</f>
        <v>#REF!</v>
      </c>
      <c r="GM37" s="80" t="e">
        <f t="shared" si="57"/>
        <v>#REF!</v>
      </c>
      <c r="GN37" s="80" t="e">
        <f t="shared" si="57"/>
        <v>#REF!</v>
      </c>
      <c r="GO37" s="80" t="e">
        <f t="shared" si="57"/>
        <v>#REF!</v>
      </c>
      <c r="GP37" s="80" t="e">
        <f t="shared" si="57"/>
        <v>#REF!</v>
      </c>
      <c r="GQ37" s="80" t="e">
        <f t="shared" si="57"/>
        <v>#REF!</v>
      </c>
      <c r="GR37" s="80" t="e">
        <f t="shared" si="57"/>
        <v>#REF!</v>
      </c>
      <c r="GS37" s="80" t="e">
        <f t="shared" si="57"/>
        <v>#REF!</v>
      </c>
      <c r="GT37" s="80" t="e">
        <f t="shared" si="57"/>
        <v>#REF!</v>
      </c>
      <c r="GU37" s="80" t="e">
        <f t="shared" si="57"/>
        <v>#REF!</v>
      </c>
      <c r="GV37" s="80" t="e">
        <f t="shared" si="57"/>
        <v>#REF!</v>
      </c>
      <c r="GW37" s="80" t="e">
        <f t="shared" si="57"/>
        <v>#REF!</v>
      </c>
      <c r="GX37" s="80" t="e">
        <f t="shared" si="57"/>
        <v>#REF!</v>
      </c>
      <c r="GY37" s="80" t="e">
        <f t="shared" si="57"/>
        <v>#REF!</v>
      </c>
      <c r="GZ37" s="80" t="e">
        <f t="shared" si="57"/>
        <v>#REF!</v>
      </c>
      <c r="HA37" s="80" t="e">
        <f t="shared" si="57"/>
        <v>#REF!</v>
      </c>
      <c r="HB37" s="80" t="e">
        <f t="shared" si="57"/>
        <v>#REF!</v>
      </c>
      <c r="HC37" s="80" t="e">
        <f t="shared" si="57"/>
        <v>#REF!</v>
      </c>
      <c r="HD37" s="80" t="e">
        <f t="shared" si="57"/>
        <v>#REF!</v>
      </c>
      <c r="HE37" s="80" t="e">
        <f t="shared" si="57"/>
        <v>#REF!</v>
      </c>
      <c r="HF37" s="80" t="e">
        <f t="shared" si="57"/>
        <v>#REF!</v>
      </c>
      <c r="HG37" s="80" t="e">
        <f t="shared" si="57"/>
        <v>#REF!</v>
      </c>
      <c r="HH37" s="80" t="e">
        <f t="shared" si="57"/>
        <v>#REF!</v>
      </c>
      <c r="HI37" s="80" t="e">
        <f t="shared" si="57"/>
        <v>#REF!</v>
      </c>
    </row>
    <row r="38" spans="1:217" x14ac:dyDescent="0.2">
      <c r="A38" s="30" t="s">
        <v>230</v>
      </c>
      <c r="B38" s="80" t="e">
        <f t="shared" ref="B38:BM38" si="58">_xlfn.SINGLE(PIS)*SUM(B44,B47:B48,B50:B52)</f>
        <v>#NAME?</v>
      </c>
      <c r="C38" s="80" t="e">
        <f t="shared" si="58"/>
        <v>#NAME?</v>
      </c>
      <c r="D38" s="80" t="e">
        <f t="shared" si="58"/>
        <v>#NAME?</v>
      </c>
      <c r="E38" s="80" t="e">
        <f t="shared" si="58"/>
        <v>#NAME?</v>
      </c>
      <c r="F38" s="80" t="e">
        <f t="shared" si="58"/>
        <v>#NAME?</v>
      </c>
      <c r="G38" s="80" t="e">
        <f t="shared" si="58"/>
        <v>#NAME?</v>
      </c>
      <c r="H38" s="80" t="e">
        <f t="shared" si="58"/>
        <v>#NAME?</v>
      </c>
      <c r="I38" s="80" t="e">
        <f t="shared" si="58"/>
        <v>#NAME?</v>
      </c>
      <c r="J38" s="80" t="e">
        <f t="shared" si="58"/>
        <v>#NAME?</v>
      </c>
      <c r="K38" s="80" t="e">
        <f t="shared" si="58"/>
        <v>#NAME?</v>
      </c>
      <c r="L38" s="80" t="e">
        <f t="shared" si="58"/>
        <v>#NAME?</v>
      </c>
      <c r="M38" s="80" t="e">
        <f t="shared" si="58"/>
        <v>#NAME?</v>
      </c>
      <c r="N38" s="80" t="e">
        <f t="shared" si="58"/>
        <v>#NAME?</v>
      </c>
      <c r="O38" s="80" t="e">
        <f t="shared" si="58"/>
        <v>#NAME?</v>
      </c>
      <c r="P38" s="80" t="e">
        <f t="shared" si="58"/>
        <v>#NAME?</v>
      </c>
      <c r="Q38" s="80" t="e">
        <f t="shared" si="58"/>
        <v>#NAME?</v>
      </c>
      <c r="R38" s="80" t="e">
        <f t="shared" si="58"/>
        <v>#NAME?</v>
      </c>
      <c r="S38" s="80" t="e">
        <f t="shared" si="58"/>
        <v>#NAME?</v>
      </c>
      <c r="T38" s="80" t="e">
        <f t="shared" si="58"/>
        <v>#NAME?</v>
      </c>
      <c r="U38" s="80" t="e">
        <f t="shared" si="58"/>
        <v>#NAME?</v>
      </c>
      <c r="V38" s="80" t="e">
        <f t="shared" si="58"/>
        <v>#NAME?</v>
      </c>
      <c r="W38" s="80" t="e">
        <f t="shared" si="58"/>
        <v>#NAME?</v>
      </c>
      <c r="X38" s="80" t="e">
        <f t="shared" si="58"/>
        <v>#NAME?</v>
      </c>
      <c r="Y38" s="80" t="e">
        <f t="shared" si="58"/>
        <v>#NAME?</v>
      </c>
      <c r="Z38" s="80" t="e">
        <f t="shared" si="58"/>
        <v>#NAME?</v>
      </c>
      <c r="AA38" s="80" t="e">
        <f t="shared" si="58"/>
        <v>#NAME?</v>
      </c>
      <c r="AB38" s="80" t="e">
        <f t="shared" si="58"/>
        <v>#NAME?</v>
      </c>
      <c r="AC38" s="80" t="e">
        <f t="shared" si="58"/>
        <v>#NAME?</v>
      </c>
      <c r="AD38" s="80" t="e">
        <f t="shared" si="58"/>
        <v>#NAME?</v>
      </c>
      <c r="AE38" s="80" t="e">
        <f t="shared" si="58"/>
        <v>#NAME?</v>
      </c>
      <c r="AF38" s="80" t="e">
        <f t="shared" si="58"/>
        <v>#NAME?</v>
      </c>
      <c r="AG38" s="80" t="e">
        <f t="shared" si="58"/>
        <v>#NAME?</v>
      </c>
      <c r="AH38" s="80" t="e">
        <f t="shared" si="58"/>
        <v>#NAME?</v>
      </c>
      <c r="AI38" s="80" t="e">
        <f t="shared" si="58"/>
        <v>#NAME?</v>
      </c>
      <c r="AJ38" s="80" t="e">
        <f t="shared" si="58"/>
        <v>#NAME?</v>
      </c>
      <c r="AK38" s="80" t="e">
        <f t="shared" si="58"/>
        <v>#NAME?</v>
      </c>
      <c r="AL38" s="80" t="e">
        <f t="shared" si="58"/>
        <v>#NAME?</v>
      </c>
      <c r="AM38" s="80" t="e">
        <f t="shared" si="58"/>
        <v>#NAME?</v>
      </c>
      <c r="AN38" s="80" t="e">
        <f t="shared" si="58"/>
        <v>#NAME?</v>
      </c>
      <c r="AO38" s="80" t="e">
        <f t="shared" si="58"/>
        <v>#NAME?</v>
      </c>
      <c r="AP38" s="80" t="e">
        <f t="shared" si="58"/>
        <v>#NAME?</v>
      </c>
      <c r="AQ38" s="80" t="e">
        <f t="shared" si="58"/>
        <v>#NAME?</v>
      </c>
      <c r="AR38" s="80" t="e">
        <f t="shared" si="58"/>
        <v>#NAME?</v>
      </c>
      <c r="AS38" s="80" t="e">
        <f t="shared" si="58"/>
        <v>#NAME?</v>
      </c>
      <c r="AT38" s="80" t="e">
        <f t="shared" si="58"/>
        <v>#NAME?</v>
      </c>
      <c r="AU38" s="80" t="e">
        <f t="shared" si="58"/>
        <v>#NAME?</v>
      </c>
      <c r="AV38" s="80" t="e">
        <f t="shared" si="58"/>
        <v>#NAME?</v>
      </c>
      <c r="AW38" s="80" t="e">
        <f t="shared" si="58"/>
        <v>#NAME?</v>
      </c>
      <c r="AX38" s="80" t="e">
        <f t="shared" si="58"/>
        <v>#NAME?</v>
      </c>
      <c r="AY38" s="80" t="e">
        <f t="shared" si="58"/>
        <v>#NAME?</v>
      </c>
      <c r="AZ38" s="80" t="e">
        <f t="shared" si="58"/>
        <v>#NAME?</v>
      </c>
      <c r="BA38" s="80" t="e">
        <f t="shared" si="58"/>
        <v>#NAME?</v>
      </c>
      <c r="BB38" s="80" t="e">
        <f t="shared" si="58"/>
        <v>#NAME?</v>
      </c>
      <c r="BC38" s="80" t="e">
        <f t="shared" si="58"/>
        <v>#NAME?</v>
      </c>
      <c r="BD38" s="80" t="e">
        <f t="shared" si="58"/>
        <v>#NAME?</v>
      </c>
      <c r="BE38" s="80" t="e">
        <f t="shared" si="58"/>
        <v>#NAME?</v>
      </c>
      <c r="BF38" s="80" t="e">
        <f t="shared" si="58"/>
        <v>#NAME?</v>
      </c>
      <c r="BG38" s="80" t="e">
        <f t="shared" si="58"/>
        <v>#NAME?</v>
      </c>
      <c r="BH38" s="80" t="e">
        <f t="shared" si="58"/>
        <v>#NAME?</v>
      </c>
      <c r="BI38" s="80" t="e">
        <f t="shared" si="58"/>
        <v>#NAME?</v>
      </c>
      <c r="BJ38" s="80" t="e">
        <f t="shared" si="58"/>
        <v>#NAME?</v>
      </c>
      <c r="BK38" s="80" t="e">
        <f t="shared" si="58"/>
        <v>#NAME?</v>
      </c>
      <c r="BL38" s="80" t="e">
        <f t="shared" si="58"/>
        <v>#NAME?</v>
      </c>
      <c r="BM38" s="80" t="e">
        <f t="shared" si="58"/>
        <v>#NAME?</v>
      </c>
      <c r="BN38" s="80" t="e">
        <f t="shared" ref="BN38:DY38" si="59">_xlfn.SINGLE(PIS)*SUM(BN44,BN47:BN48,BN50:BN52)</f>
        <v>#NAME?</v>
      </c>
      <c r="BO38" s="80" t="e">
        <f t="shared" si="59"/>
        <v>#NAME?</v>
      </c>
      <c r="BP38" s="80" t="e">
        <f t="shared" si="59"/>
        <v>#NAME?</v>
      </c>
      <c r="BQ38" s="80" t="e">
        <f t="shared" si="59"/>
        <v>#NAME?</v>
      </c>
      <c r="BR38" s="80" t="e">
        <f t="shared" si="59"/>
        <v>#NAME?</v>
      </c>
      <c r="BS38" s="80" t="e">
        <f t="shared" si="59"/>
        <v>#NAME?</v>
      </c>
      <c r="BT38" s="80" t="e">
        <f t="shared" si="59"/>
        <v>#NAME?</v>
      </c>
      <c r="BU38" s="80" t="e">
        <f t="shared" si="59"/>
        <v>#NAME?</v>
      </c>
      <c r="BV38" s="80" t="e">
        <f t="shared" si="59"/>
        <v>#NAME?</v>
      </c>
      <c r="BW38" s="80" t="e">
        <f t="shared" si="59"/>
        <v>#NAME?</v>
      </c>
      <c r="BX38" s="80" t="e">
        <f t="shared" si="59"/>
        <v>#NAME?</v>
      </c>
      <c r="BY38" s="80" t="e">
        <f t="shared" si="59"/>
        <v>#NAME?</v>
      </c>
      <c r="BZ38" s="80" t="e">
        <f t="shared" si="59"/>
        <v>#NAME?</v>
      </c>
      <c r="CA38" s="80" t="e">
        <f t="shared" si="59"/>
        <v>#NAME?</v>
      </c>
      <c r="CB38" s="80" t="e">
        <f t="shared" si="59"/>
        <v>#NAME?</v>
      </c>
      <c r="CC38" s="80" t="e">
        <f t="shared" si="59"/>
        <v>#NAME?</v>
      </c>
      <c r="CD38" s="80" t="e">
        <f t="shared" si="59"/>
        <v>#NAME?</v>
      </c>
      <c r="CE38" s="80" t="e">
        <f t="shared" si="59"/>
        <v>#NAME?</v>
      </c>
      <c r="CF38" s="80" t="e">
        <f t="shared" si="59"/>
        <v>#NAME?</v>
      </c>
      <c r="CG38" s="80" t="e">
        <f t="shared" si="59"/>
        <v>#NAME?</v>
      </c>
      <c r="CH38" s="80" t="e">
        <f t="shared" si="59"/>
        <v>#NAME?</v>
      </c>
      <c r="CI38" s="80" t="e">
        <f t="shared" si="59"/>
        <v>#NAME?</v>
      </c>
      <c r="CJ38" s="80" t="e">
        <f t="shared" si="59"/>
        <v>#NAME?</v>
      </c>
      <c r="CK38" s="80" t="e">
        <f t="shared" si="59"/>
        <v>#NAME?</v>
      </c>
      <c r="CL38" s="80" t="e">
        <f t="shared" si="59"/>
        <v>#NAME?</v>
      </c>
      <c r="CM38" s="80" t="e">
        <f t="shared" si="59"/>
        <v>#NAME?</v>
      </c>
      <c r="CN38" s="80" t="e">
        <f t="shared" si="59"/>
        <v>#NAME?</v>
      </c>
      <c r="CO38" s="80" t="e">
        <f t="shared" si="59"/>
        <v>#NAME?</v>
      </c>
      <c r="CP38" s="80" t="e">
        <f t="shared" si="59"/>
        <v>#NAME?</v>
      </c>
      <c r="CQ38" s="80" t="e">
        <f t="shared" si="59"/>
        <v>#NAME?</v>
      </c>
      <c r="CR38" s="80" t="e">
        <f t="shared" si="59"/>
        <v>#NAME?</v>
      </c>
      <c r="CS38" s="80" t="e">
        <f t="shared" si="59"/>
        <v>#NAME?</v>
      </c>
      <c r="CT38" s="80" t="e">
        <f t="shared" si="59"/>
        <v>#NAME?</v>
      </c>
      <c r="CU38" s="80" t="e">
        <f t="shared" si="59"/>
        <v>#NAME?</v>
      </c>
      <c r="CV38" s="80" t="e">
        <f t="shared" si="59"/>
        <v>#NAME?</v>
      </c>
      <c r="CW38" s="80" t="e">
        <f t="shared" si="59"/>
        <v>#NAME?</v>
      </c>
      <c r="CX38" s="80" t="e">
        <f t="shared" si="59"/>
        <v>#NAME?</v>
      </c>
      <c r="CY38" s="80" t="e">
        <f t="shared" si="59"/>
        <v>#NAME?</v>
      </c>
      <c r="CZ38" s="80" t="e">
        <f t="shared" si="59"/>
        <v>#NAME?</v>
      </c>
      <c r="DA38" s="80" t="e">
        <f t="shared" si="59"/>
        <v>#NAME?</v>
      </c>
      <c r="DB38" s="80" t="e">
        <f t="shared" si="59"/>
        <v>#NAME?</v>
      </c>
      <c r="DC38" s="80" t="e">
        <f t="shared" si="59"/>
        <v>#NAME?</v>
      </c>
      <c r="DD38" s="80" t="e">
        <f t="shared" si="59"/>
        <v>#NAME?</v>
      </c>
      <c r="DE38" s="80" t="e">
        <f t="shared" si="59"/>
        <v>#NAME?</v>
      </c>
      <c r="DF38" s="80" t="e">
        <f t="shared" si="59"/>
        <v>#NAME?</v>
      </c>
      <c r="DG38" s="80" t="e">
        <f t="shared" si="59"/>
        <v>#NAME?</v>
      </c>
      <c r="DH38" s="80" t="e">
        <f t="shared" si="59"/>
        <v>#NAME?</v>
      </c>
      <c r="DI38" s="80" t="e">
        <f t="shared" si="59"/>
        <v>#NAME?</v>
      </c>
      <c r="DJ38" s="80" t="e">
        <f t="shared" si="59"/>
        <v>#NAME?</v>
      </c>
      <c r="DK38" s="80" t="e">
        <f t="shared" si="59"/>
        <v>#NAME?</v>
      </c>
      <c r="DL38" s="80" t="e">
        <f t="shared" si="59"/>
        <v>#NAME?</v>
      </c>
      <c r="DM38" s="80" t="e">
        <f t="shared" si="59"/>
        <v>#NAME?</v>
      </c>
      <c r="DN38" s="80" t="e">
        <f t="shared" si="59"/>
        <v>#NAME?</v>
      </c>
      <c r="DO38" s="80" t="e">
        <f t="shared" si="59"/>
        <v>#NAME?</v>
      </c>
      <c r="DP38" s="80" t="e">
        <f t="shared" si="59"/>
        <v>#NAME?</v>
      </c>
      <c r="DQ38" s="80" t="e">
        <f t="shared" si="59"/>
        <v>#NAME?</v>
      </c>
      <c r="DR38" s="80" t="e">
        <f t="shared" si="59"/>
        <v>#NAME?</v>
      </c>
      <c r="DS38" s="80" t="e">
        <f t="shared" si="59"/>
        <v>#NAME?</v>
      </c>
      <c r="DT38" s="80" t="e">
        <f t="shared" si="59"/>
        <v>#NAME?</v>
      </c>
      <c r="DU38" s="80" t="e">
        <f t="shared" si="59"/>
        <v>#NAME?</v>
      </c>
      <c r="DV38" s="80" t="e">
        <f t="shared" si="59"/>
        <v>#NAME?</v>
      </c>
      <c r="DW38" s="80" t="e">
        <f t="shared" si="59"/>
        <v>#NAME?</v>
      </c>
      <c r="DX38" s="80" t="e">
        <f t="shared" si="59"/>
        <v>#NAME?</v>
      </c>
      <c r="DY38" s="80" t="e">
        <f t="shared" si="59"/>
        <v>#NAME?</v>
      </c>
      <c r="DZ38" s="80" t="e">
        <f t="shared" ref="DZ38:GK38" si="60">_xlfn.SINGLE(PIS)*SUM(DZ44,DZ47:DZ48,DZ50:DZ52)</f>
        <v>#NAME?</v>
      </c>
      <c r="EA38" s="80" t="e">
        <f t="shared" si="60"/>
        <v>#NAME?</v>
      </c>
      <c r="EB38" s="80" t="e">
        <f t="shared" si="60"/>
        <v>#NAME?</v>
      </c>
      <c r="EC38" s="80" t="e">
        <f t="shared" si="60"/>
        <v>#NAME?</v>
      </c>
      <c r="ED38" s="80" t="e">
        <f t="shared" si="60"/>
        <v>#NAME?</v>
      </c>
      <c r="EE38" s="80" t="e">
        <f t="shared" si="60"/>
        <v>#NAME?</v>
      </c>
      <c r="EF38" s="80" t="e">
        <f t="shared" si="60"/>
        <v>#NAME?</v>
      </c>
      <c r="EG38" s="80" t="e">
        <f t="shared" si="60"/>
        <v>#NAME?</v>
      </c>
      <c r="EH38" s="80" t="e">
        <f t="shared" si="60"/>
        <v>#NAME?</v>
      </c>
      <c r="EI38" s="80" t="e">
        <f t="shared" si="60"/>
        <v>#NAME?</v>
      </c>
      <c r="EJ38" s="80" t="e">
        <f t="shared" si="60"/>
        <v>#NAME?</v>
      </c>
      <c r="EK38" s="80" t="e">
        <f t="shared" si="60"/>
        <v>#NAME?</v>
      </c>
      <c r="EL38" s="80" t="e">
        <f t="shared" si="60"/>
        <v>#NAME?</v>
      </c>
      <c r="EM38" s="80" t="e">
        <f t="shared" si="60"/>
        <v>#NAME?</v>
      </c>
      <c r="EN38" s="80" t="e">
        <f t="shared" si="60"/>
        <v>#NAME?</v>
      </c>
      <c r="EO38" s="80" t="e">
        <f t="shared" si="60"/>
        <v>#NAME?</v>
      </c>
      <c r="EP38" s="80" t="e">
        <f t="shared" si="60"/>
        <v>#NAME?</v>
      </c>
      <c r="EQ38" s="80" t="e">
        <f t="shared" si="60"/>
        <v>#NAME?</v>
      </c>
      <c r="ER38" s="80" t="e">
        <f t="shared" si="60"/>
        <v>#NAME?</v>
      </c>
      <c r="ES38" s="80" t="e">
        <f t="shared" si="60"/>
        <v>#NAME?</v>
      </c>
      <c r="ET38" s="80" t="e">
        <f t="shared" si="60"/>
        <v>#NAME?</v>
      </c>
      <c r="EU38" s="80" t="e">
        <f t="shared" si="60"/>
        <v>#NAME?</v>
      </c>
      <c r="EV38" s="80" t="e">
        <f t="shared" si="60"/>
        <v>#NAME?</v>
      </c>
      <c r="EW38" s="80" t="e">
        <f t="shared" si="60"/>
        <v>#NAME?</v>
      </c>
      <c r="EX38" s="80" t="e">
        <f t="shared" si="60"/>
        <v>#NAME?</v>
      </c>
      <c r="EY38" s="80" t="e">
        <f t="shared" si="60"/>
        <v>#NAME?</v>
      </c>
      <c r="EZ38" s="80" t="e">
        <f t="shared" si="60"/>
        <v>#NAME?</v>
      </c>
      <c r="FA38" s="80" t="e">
        <f t="shared" si="60"/>
        <v>#NAME?</v>
      </c>
      <c r="FB38" s="80" t="e">
        <f t="shared" si="60"/>
        <v>#NAME?</v>
      </c>
      <c r="FC38" s="80" t="e">
        <f t="shared" si="60"/>
        <v>#NAME?</v>
      </c>
      <c r="FD38" s="80" t="e">
        <f t="shared" si="60"/>
        <v>#NAME?</v>
      </c>
      <c r="FE38" s="80" t="e">
        <f t="shared" si="60"/>
        <v>#NAME?</v>
      </c>
      <c r="FF38" s="80" t="e">
        <f t="shared" si="60"/>
        <v>#NAME?</v>
      </c>
      <c r="FG38" s="80" t="e">
        <f t="shared" si="60"/>
        <v>#NAME?</v>
      </c>
      <c r="FH38" s="80" t="e">
        <f t="shared" si="60"/>
        <v>#NAME?</v>
      </c>
      <c r="FI38" s="80" t="e">
        <f t="shared" si="60"/>
        <v>#NAME?</v>
      </c>
      <c r="FJ38" s="80" t="e">
        <f t="shared" si="60"/>
        <v>#NAME?</v>
      </c>
      <c r="FK38" s="80" t="e">
        <f t="shared" si="60"/>
        <v>#NAME?</v>
      </c>
      <c r="FL38" s="80" t="e">
        <f t="shared" si="60"/>
        <v>#NAME?</v>
      </c>
      <c r="FM38" s="80" t="e">
        <f t="shared" si="60"/>
        <v>#NAME?</v>
      </c>
      <c r="FN38" s="80" t="e">
        <f t="shared" si="60"/>
        <v>#NAME?</v>
      </c>
      <c r="FO38" s="80" t="e">
        <f t="shared" si="60"/>
        <v>#NAME?</v>
      </c>
      <c r="FP38" s="80" t="e">
        <f t="shared" si="60"/>
        <v>#NAME?</v>
      </c>
      <c r="FQ38" s="80" t="e">
        <f t="shared" si="60"/>
        <v>#NAME?</v>
      </c>
      <c r="FR38" s="80" t="e">
        <f t="shared" si="60"/>
        <v>#NAME?</v>
      </c>
      <c r="FS38" s="80" t="e">
        <f t="shared" si="60"/>
        <v>#NAME?</v>
      </c>
      <c r="FT38" s="80" t="e">
        <f t="shared" si="60"/>
        <v>#NAME?</v>
      </c>
      <c r="FU38" s="80" t="e">
        <f t="shared" si="60"/>
        <v>#NAME?</v>
      </c>
      <c r="FV38" s="80" t="e">
        <f t="shared" si="60"/>
        <v>#NAME?</v>
      </c>
      <c r="FW38" s="80" t="e">
        <f t="shared" si="60"/>
        <v>#NAME?</v>
      </c>
      <c r="FX38" s="80" t="e">
        <f t="shared" si="60"/>
        <v>#NAME?</v>
      </c>
      <c r="FY38" s="80" t="e">
        <f t="shared" si="60"/>
        <v>#NAME?</v>
      </c>
      <c r="FZ38" s="80" t="e">
        <f t="shared" si="60"/>
        <v>#NAME?</v>
      </c>
      <c r="GA38" s="80" t="e">
        <f t="shared" si="60"/>
        <v>#NAME?</v>
      </c>
      <c r="GB38" s="80" t="e">
        <f t="shared" si="60"/>
        <v>#NAME?</v>
      </c>
      <c r="GC38" s="80" t="e">
        <f t="shared" si="60"/>
        <v>#NAME?</v>
      </c>
      <c r="GD38" s="80" t="e">
        <f t="shared" si="60"/>
        <v>#NAME?</v>
      </c>
      <c r="GE38" s="80" t="e">
        <f t="shared" si="60"/>
        <v>#NAME?</v>
      </c>
      <c r="GF38" s="80" t="e">
        <f t="shared" si="60"/>
        <v>#NAME?</v>
      </c>
      <c r="GG38" s="80" t="e">
        <f t="shared" si="60"/>
        <v>#NAME?</v>
      </c>
      <c r="GH38" s="80" t="e">
        <f t="shared" si="60"/>
        <v>#NAME?</v>
      </c>
      <c r="GI38" s="80" t="e">
        <f t="shared" si="60"/>
        <v>#NAME?</v>
      </c>
      <c r="GJ38" s="80" t="e">
        <f t="shared" si="60"/>
        <v>#NAME?</v>
      </c>
      <c r="GK38" s="80" t="e">
        <f t="shared" si="60"/>
        <v>#NAME?</v>
      </c>
      <c r="GL38" s="80" t="e">
        <f t="shared" ref="GL38:HI38" si="61">_xlfn.SINGLE(PIS)*SUM(GL44,GL47:GL48,GL50:GL52)</f>
        <v>#NAME?</v>
      </c>
      <c r="GM38" s="80" t="e">
        <f t="shared" si="61"/>
        <v>#NAME?</v>
      </c>
      <c r="GN38" s="80" t="e">
        <f t="shared" si="61"/>
        <v>#NAME?</v>
      </c>
      <c r="GO38" s="80" t="e">
        <f t="shared" si="61"/>
        <v>#NAME?</v>
      </c>
      <c r="GP38" s="80" t="e">
        <f t="shared" si="61"/>
        <v>#NAME?</v>
      </c>
      <c r="GQ38" s="80" t="e">
        <f t="shared" si="61"/>
        <v>#NAME?</v>
      </c>
      <c r="GR38" s="80" t="e">
        <f t="shared" si="61"/>
        <v>#NAME?</v>
      </c>
      <c r="GS38" s="80" t="e">
        <f t="shared" si="61"/>
        <v>#NAME?</v>
      </c>
      <c r="GT38" s="80" t="e">
        <f t="shared" si="61"/>
        <v>#NAME?</v>
      </c>
      <c r="GU38" s="80" t="e">
        <f t="shared" si="61"/>
        <v>#NAME?</v>
      </c>
      <c r="GV38" s="80" t="e">
        <f t="shared" si="61"/>
        <v>#NAME?</v>
      </c>
      <c r="GW38" s="80" t="e">
        <f t="shared" si="61"/>
        <v>#NAME?</v>
      </c>
      <c r="GX38" s="80" t="e">
        <f t="shared" si="61"/>
        <v>#NAME?</v>
      </c>
      <c r="GY38" s="80" t="e">
        <f t="shared" si="61"/>
        <v>#NAME?</v>
      </c>
      <c r="GZ38" s="80" t="e">
        <f t="shared" si="61"/>
        <v>#NAME?</v>
      </c>
      <c r="HA38" s="80" t="e">
        <f t="shared" si="61"/>
        <v>#NAME?</v>
      </c>
      <c r="HB38" s="80" t="e">
        <f t="shared" si="61"/>
        <v>#NAME?</v>
      </c>
      <c r="HC38" s="80" t="e">
        <f t="shared" si="61"/>
        <v>#NAME?</v>
      </c>
      <c r="HD38" s="80" t="e">
        <f t="shared" si="61"/>
        <v>#NAME?</v>
      </c>
      <c r="HE38" s="80" t="e">
        <f t="shared" si="61"/>
        <v>#NAME?</v>
      </c>
      <c r="HF38" s="80" t="e">
        <f t="shared" si="61"/>
        <v>#NAME?</v>
      </c>
      <c r="HG38" s="80" t="e">
        <f t="shared" si="61"/>
        <v>#NAME?</v>
      </c>
      <c r="HH38" s="80" t="e">
        <f t="shared" si="61"/>
        <v>#NAME?</v>
      </c>
      <c r="HI38" s="80" t="e">
        <f t="shared" si="61"/>
        <v>#NAME?</v>
      </c>
    </row>
    <row r="39" spans="1:217" x14ac:dyDescent="0.2">
      <c r="A39" s="30" t="s">
        <v>231</v>
      </c>
      <c r="B39" s="80" t="e">
        <f t="shared" ref="B39:BM39" si="62">_xlfn.SINGLE(COFINS)*SUM(B44,B47:B48,B50:B52)</f>
        <v>#NAME?</v>
      </c>
      <c r="C39" s="80" t="e">
        <f t="shared" si="62"/>
        <v>#NAME?</v>
      </c>
      <c r="D39" s="80" t="e">
        <f t="shared" si="62"/>
        <v>#NAME?</v>
      </c>
      <c r="E39" s="80" t="e">
        <f t="shared" si="62"/>
        <v>#NAME?</v>
      </c>
      <c r="F39" s="80" t="e">
        <f t="shared" si="62"/>
        <v>#NAME?</v>
      </c>
      <c r="G39" s="80" t="e">
        <f t="shared" si="62"/>
        <v>#NAME?</v>
      </c>
      <c r="H39" s="80" t="e">
        <f t="shared" si="62"/>
        <v>#NAME?</v>
      </c>
      <c r="I39" s="80" t="e">
        <f t="shared" si="62"/>
        <v>#NAME?</v>
      </c>
      <c r="J39" s="80" t="e">
        <f t="shared" si="62"/>
        <v>#NAME?</v>
      </c>
      <c r="K39" s="80" t="e">
        <f t="shared" si="62"/>
        <v>#NAME?</v>
      </c>
      <c r="L39" s="80" t="e">
        <f t="shared" si="62"/>
        <v>#NAME?</v>
      </c>
      <c r="M39" s="80" t="e">
        <f t="shared" si="62"/>
        <v>#NAME?</v>
      </c>
      <c r="N39" s="80" t="e">
        <f t="shared" si="62"/>
        <v>#NAME?</v>
      </c>
      <c r="O39" s="80" t="e">
        <f t="shared" si="62"/>
        <v>#NAME?</v>
      </c>
      <c r="P39" s="80" t="e">
        <f t="shared" si="62"/>
        <v>#NAME?</v>
      </c>
      <c r="Q39" s="80" t="e">
        <f t="shared" si="62"/>
        <v>#NAME?</v>
      </c>
      <c r="R39" s="80" t="e">
        <f t="shared" si="62"/>
        <v>#NAME?</v>
      </c>
      <c r="S39" s="80" t="e">
        <f t="shared" si="62"/>
        <v>#NAME?</v>
      </c>
      <c r="T39" s="80" t="e">
        <f t="shared" si="62"/>
        <v>#NAME?</v>
      </c>
      <c r="U39" s="80" t="e">
        <f t="shared" si="62"/>
        <v>#NAME?</v>
      </c>
      <c r="V39" s="80" t="e">
        <f t="shared" si="62"/>
        <v>#NAME?</v>
      </c>
      <c r="W39" s="80" t="e">
        <f t="shared" si="62"/>
        <v>#NAME?</v>
      </c>
      <c r="X39" s="80" t="e">
        <f t="shared" si="62"/>
        <v>#NAME?</v>
      </c>
      <c r="Y39" s="80" t="e">
        <f t="shared" si="62"/>
        <v>#NAME?</v>
      </c>
      <c r="Z39" s="80" t="e">
        <f t="shared" si="62"/>
        <v>#NAME?</v>
      </c>
      <c r="AA39" s="80" t="e">
        <f t="shared" si="62"/>
        <v>#NAME?</v>
      </c>
      <c r="AB39" s="80" t="e">
        <f t="shared" si="62"/>
        <v>#NAME?</v>
      </c>
      <c r="AC39" s="80" t="e">
        <f t="shared" si="62"/>
        <v>#NAME?</v>
      </c>
      <c r="AD39" s="80" t="e">
        <f t="shared" si="62"/>
        <v>#NAME?</v>
      </c>
      <c r="AE39" s="80" t="e">
        <f t="shared" si="62"/>
        <v>#NAME?</v>
      </c>
      <c r="AF39" s="80" t="e">
        <f t="shared" si="62"/>
        <v>#NAME?</v>
      </c>
      <c r="AG39" s="80" t="e">
        <f t="shared" si="62"/>
        <v>#NAME?</v>
      </c>
      <c r="AH39" s="80" t="e">
        <f t="shared" si="62"/>
        <v>#NAME?</v>
      </c>
      <c r="AI39" s="80" t="e">
        <f t="shared" si="62"/>
        <v>#NAME?</v>
      </c>
      <c r="AJ39" s="80" t="e">
        <f t="shared" si="62"/>
        <v>#NAME?</v>
      </c>
      <c r="AK39" s="80" t="e">
        <f t="shared" si="62"/>
        <v>#NAME?</v>
      </c>
      <c r="AL39" s="80" t="e">
        <f t="shared" si="62"/>
        <v>#NAME?</v>
      </c>
      <c r="AM39" s="80" t="e">
        <f t="shared" si="62"/>
        <v>#NAME?</v>
      </c>
      <c r="AN39" s="80" t="e">
        <f t="shared" si="62"/>
        <v>#NAME?</v>
      </c>
      <c r="AO39" s="80" t="e">
        <f t="shared" si="62"/>
        <v>#NAME?</v>
      </c>
      <c r="AP39" s="80" t="e">
        <f t="shared" si="62"/>
        <v>#NAME?</v>
      </c>
      <c r="AQ39" s="80" t="e">
        <f t="shared" si="62"/>
        <v>#NAME?</v>
      </c>
      <c r="AR39" s="80" t="e">
        <f t="shared" si="62"/>
        <v>#NAME?</v>
      </c>
      <c r="AS39" s="80" t="e">
        <f t="shared" si="62"/>
        <v>#NAME?</v>
      </c>
      <c r="AT39" s="80" t="e">
        <f t="shared" si="62"/>
        <v>#NAME?</v>
      </c>
      <c r="AU39" s="80" t="e">
        <f t="shared" si="62"/>
        <v>#NAME?</v>
      </c>
      <c r="AV39" s="80" t="e">
        <f t="shared" si="62"/>
        <v>#NAME?</v>
      </c>
      <c r="AW39" s="80" t="e">
        <f t="shared" si="62"/>
        <v>#NAME?</v>
      </c>
      <c r="AX39" s="80" t="e">
        <f t="shared" si="62"/>
        <v>#NAME?</v>
      </c>
      <c r="AY39" s="80" t="e">
        <f t="shared" si="62"/>
        <v>#NAME?</v>
      </c>
      <c r="AZ39" s="80" t="e">
        <f t="shared" si="62"/>
        <v>#NAME?</v>
      </c>
      <c r="BA39" s="80" t="e">
        <f t="shared" si="62"/>
        <v>#NAME?</v>
      </c>
      <c r="BB39" s="80" t="e">
        <f t="shared" si="62"/>
        <v>#NAME?</v>
      </c>
      <c r="BC39" s="80" t="e">
        <f t="shared" si="62"/>
        <v>#NAME?</v>
      </c>
      <c r="BD39" s="80" t="e">
        <f t="shared" si="62"/>
        <v>#NAME?</v>
      </c>
      <c r="BE39" s="80" t="e">
        <f t="shared" si="62"/>
        <v>#NAME?</v>
      </c>
      <c r="BF39" s="80" t="e">
        <f t="shared" si="62"/>
        <v>#NAME?</v>
      </c>
      <c r="BG39" s="80" t="e">
        <f t="shared" si="62"/>
        <v>#NAME?</v>
      </c>
      <c r="BH39" s="80" t="e">
        <f t="shared" si="62"/>
        <v>#NAME?</v>
      </c>
      <c r="BI39" s="80" t="e">
        <f t="shared" si="62"/>
        <v>#NAME?</v>
      </c>
      <c r="BJ39" s="80" t="e">
        <f t="shared" si="62"/>
        <v>#NAME?</v>
      </c>
      <c r="BK39" s="80" t="e">
        <f t="shared" si="62"/>
        <v>#NAME?</v>
      </c>
      <c r="BL39" s="80" t="e">
        <f t="shared" si="62"/>
        <v>#NAME?</v>
      </c>
      <c r="BM39" s="80" t="e">
        <f t="shared" si="62"/>
        <v>#NAME?</v>
      </c>
      <c r="BN39" s="80" t="e">
        <f t="shared" ref="BN39:DY39" si="63">_xlfn.SINGLE(COFINS)*SUM(BN44,BN47:BN48,BN50:BN52)</f>
        <v>#NAME?</v>
      </c>
      <c r="BO39" s="80" t="e">
        <f t="shared" si="63"/>
        <v>#NAME?</v>
      </c>
      <c r="BP39" s="80" t="e">
        <f t="shared" si="63"/>
        <v>#NAME?</v>
      </c>
      <c r="BQ39" s="80" t="e">
        <f t="shared" si="63"/>
        <v>#NAME?</v>
      </c>
      <c r="BR39" s="80" t="e">
        <f t="shared" si="63"/>
        <v>#NAME?</v>
      </c>
      <c r="BS39" s="80" t="e">
        <f t="shared" si="63"/>
        <v>#NAME?</v>
      </c>
      <c r="BT39" s="80" t="e">
        <f t="shared" si="63"/>
        <v>#NAME?</v>
      </c>
      <c r="BU39" s="80" t="e">
        <f t="shared" si="63"/>
        <v>#NAME?</v>
      </c>
      <c r="BV39" s="80" t="e">
        <f t="shared" si="63"/>
        <v>#NAME?</v>
      </c>
      <c r="BW39" s="80" t="e">
        <f t="shared" si="63"/>
        <v>#NAME?</v>
      </c>
      <c r="BX39" s="80" t="e">
        <f t="shared" si="63"/>
        <v>#NAME?</v>
      </c>
      <c r="BY39" s="80" t="e">
        <f t="shared" si="63"/>
        <v>#NAME?</v>
      </c>
      <c r="BZ39" s="80" t="e">
        <f t="shared" si="63"/>
        <v>#NAME?</v>
      </c>
      <c r="CA39" s="80" t="e">
        <f t="shared" si="63"/>
        <v>#NAME?</v>
      </c>
      <c r="CB39" s="80" t="e">
        <f t="shared" si="63"/>
        <v>#NAME?</v>
      </c>
      <c r="CC39" s="80" t="e">
        <f t="shared" si="63"/>
        <v>#NAME?</v>
      </c>
      <c r="CD39" s="80" t="e">
        <f t="shared" si="63"/>
        <v>#NAME?</v>
      </c>
      <c r="CE39" s="80" t="e">
        <f t="shared" si="63"/>
        <v>#NAME?</v>
      </c>
      <c r="CF39" s="80" t="e">
        <f t="shared" si="63"/>
        <v>#NAME?</v>
      </c>
      <c r="CG39" s="80" t="e">
        <f t="shared" si="63"/>
        <v>#NAME?</v>
      </c>
      <c r="CH39" s="80" t="e">
        <f t="shared" si="63"/>
        <v>#NAME?</v>
      </c>
      <c r="CI39" s="80" t="e">
        <f t="shared" si="63"/>
        <v>#NAME?</v>
      </c>
      <c r="CJ39" s="80" t="e">
        <f t="shared" si="63"/>
        <v>#NAME?</v>
      </c>
      <c r="CK39" s="80" t="e">
        <f t="shared" si="63"/>
        <v>#NAME?</v>
      </c>
      <c r="CL39" s="80" t="e">
        <f t="shared" si="63"/>
        <v>#NAME?</v>
      </c>
      <c r="CM39" s="80" t="e">
        <f t="shared" si="63"/>
        <v>#NAME?</v>
      </c>
      <c r="CN39" s="80" t="e">
        <f t="shared" si="63"/>
        <v>#NAME?</v>
      </c>
      <c r="CO39" s="80" t="e">
        <f t="shared" si="63"/>
        <v>#NAME?</v>
      </c>
      <c r="CP39" s="80" t="e">
        <f t="shared" si="63"/>
        <v>#NAME?</v>
      </c>
      <c r="CQ39" s="80" t="e">
        <f t="shared" si="63"/>
        <v>#NAME?</v>
      </c>
      <c r="CR39" s="80" t="e">
        <f t="shared" si="63"/>
        <v>#NAME?</v>
      </c>
      <c r="CS39" s="80" t="e">
        <f t="shared" si="63"/>
        <v>#NAME?</v>
      </c>
      <c r="CT39" s="80" t="e">
        <f t="shared" si="63"/>
        <v>#NAME?</v>
      </c>
      <c r="CU39" s="80" t="e">
        <f t="shared" si="63"/>
        <v>#NAME?</v>
      </c>
      <c r="CV39" s="80" t="e">
        <f t="shared" si="63"/>
        <v>#NAME?</v>
      </c>
      <c r="CW39" s="80" t="e">
        <f t="shared" si="63"/>
        <v>#NAME?</v>
      </c>
      <c r="CX39" s="80" t="e">
        <f t="shared" si="63"/>
        <v>#NAME?</v>
      </c>
      <c r="CY39" s="80" t="e">
        <f t="shared" si="63"/>
        <v>#NAME?</v>
      </c>
      <c r="CZ39" s="80" t="e">
        <f t="shared" si="63"/>
        <v>#NAME?</v>
      </c>
      <c r="DA39" s="80" t="e">
        <f t="shared" si="63"/>
        <v>#NAME?</v>
      </c>
      <c r="DB39" s="80" t="e">
        <f t="shared" si="63"/>
        <v>#NAME?</v>
      </c>
      <c r="DC39" s="80" t="e">
        <f t="shared" si="63"/>
        <v>#NAME?</v>
      </c>
      <c r="DD39" s="80" t="e">
        <f t="shared" si="63"/>
        <v>#NAME?</v>
      </c>
      <c r="DE39" s="80" t="e">
        <f t="shared" si="63"/>
        <v>#NAME?</v>
      </c>
      <c r="DF39" s="80" t="e">
        <f t="shared" si="63"/>
        <v>#NAME?</v>
      </c>
      <c r="DG39" s="80" t="e">
        <f t="shared" si="63"/>
        <v>#NAME?</v>
      </c>
      <c r="DH39" s="80" t="e">
        <f t="shared" si="63"/>
        <v>#NAME?</v>
      </c>
      <c r="DI39" s="80" t="e">
        <f t="shared" si="63"/>
        <v>#NAME?</v>
      </c>
      <c r="DJ39" s="80" t="e">
        <f t="shared" si="63"/>
        <v>#NAME?</v>
      </c>
      <c r="DK39" s="80" t="e">
        <f t="shared" si="63"/>
        <v>#NAME?</v>
      </c>
      <c r="DL39" s="80" t="e">
        <f t="shared" si="63"/>
        <v>#NAME?</v>
      </c>
      <c r="DM39" s="80" t="e">
        <f t="shared" si="63"/>
        <v>#NAME?</v>
      </c>
      <c r="DN39" s="80" t="e">
        <f t="shared" si="63"/>
        <v>#NAME?</v>
      </c>
      <c r="DO39" s="80" t="e">
        <f t="shared" si="63"/>
        <v>#NAME?</v>
      </c>
      <c r="DP39" s="80" t="e">
        <f t="shared" si="63"/>
        <v>#NAME?</v>
      </c>
      <c r="DQ39" s="80" t="e">
        <f t="shared" si="63"/>
        <v>#NAME?</v>
      </c>
      <c r="DR39" s="80" t="e">
        <f t="shared" si="63"/>
        <v>#NAME?</v>
      </c>
      <c r="DS39" s="80" t="e">
        <f t="shared" si="63"/>
        <v>#NAME?</v>
      </c>
      <c r="DT39" s="80" t="e">
        <f t="shared" si="63"/>
        <v>#NAME?</v>
      </c>
      <c r="DU39" s="80" t="e">
        <f t="shared" si="63"/>
        <v>#NAME?</v>
      </c>
      <c r="DV39" s="80" t="e">
        <f t="shared" si="63"/>
        <v>#NAME?</v>
      </c>
      <c r="DW39" s="80" t="e">
        <f t="shared" si="63"/>
        <v>#NAME?</v>
      </c>
      <c r="DX39" s="80" t="e">
        <f t="shared" si="63"/>
        <v>#NAME?</v>
      </c>
      <c r="DY39" s="80" t="e">
        <f t="shared" si="63"/>
        <v>#NAME?</v>
      </c>
      <c r="DZ39" s="80" t="e">
        <f t="shared" ref="DZ39:GK39" si="64">_xlfn.SINGLE(COFINS)*SUM(DZ44,DZ47:DZ48,DZ50:DZ52)</f>
        <v>#NAME?</v>
      </c>
      <c r="EA39" s="80" t="e">
        <f t="shared" si="64"/>
        <v>#NAME?</v>
      </c>
      <c r="EB39" s="80" t="e">
        <f t="shared" si="64"/>
        <v>#NAME?</v>
      </c>
      <c r="EC39" s="80" t="e">
        <f t="shared" si="64"/>
        <v>#NAME?</v>
      </c>
      <c r="ED39" s="80" t="e">
        <f t="shared" si="64"/>
        <v>#NAME?</v>
      </c>
      <c r="EE39" s="80" t="e">
        <f t="shared" si="64"/>
        <v>#NAME?</v>
      </c>
      <c r="EF39" s="80" t="e">
        <f t="shared" si="64"/>
        <v>#NAME?</v>
      </c>
      <c r="EG39" s="80" t="e">
        <f t="shared" si="64"/>
        <v>#NAME?</v>
      </c>
      <c r="EH39" s="80" t="e">
        <f t="shared" si="64"/>
        <v>#NAME?</v>
      </c>
      <c r="EI39" s="80" t="e">
        <f t="shared" si="64"/>
        <v>#NAME?</v>
      </c>
      <c r="EJ39" s="80" t="e">
        <f t="shared" si="64"/>
        <v>#NAME?</v>
      </c>
      <c r="EK39" s="80" t="e">
        <f t="shared" si="64"/>
        <v>#NAME?</v>
      </c>
      <c r="EL39" s="80" t="e">
        <f t="shared" si="64"/>
        <v>#NAME?</v>
      </c>
      <c r="EM39" s="80" t="e">
        <f t="shared" si="64"/>
        <v>#NAME?</v>
      </c>
      <c r="EN39" s="80" t="e">
        <f t="shared" si="64"/>
        <v>#NAME?</v>
      </c>
      <c r="EO39" s="80" t="e">
        <f t="shared" si="64"/>
        <v>#NAME?</v>
      </c>
      <c r="EP39" s="80" t="e">
        <f t="shared" si="64"/>
        <v>#NAME?</v>
      </c>
      <c r="EQ39" s="80" t="e">
        <f t="shared" si="64"/>
        <v>#NAME?</v>
      </c>
      <c r="ER39" s="80" t="e">
        <f t="shared" si="64"/>
        <v>#NAME?</v>
      </c>
      <c r="ES39" s="80" t="e">
        <f t="shared" si="64"/>
        <v>#NAME?</v>
      </c>
      <c r="ET39" s="80" t="e">
        <f t="shared" si="64"/>
        <v>#NAME?</v>
      </c>
      <c r="EU39" s="80" t="e">
        <f t="shared" si="64"/>
        <v>#NAME?</v>
      </c>
      <c r="EV39" s="80" t="e">
        <f t="shared" si="64"/>
        <v>#NAME?</v>
      </c>
      <c r="EW39" s="80" t="e">
        <f t="shared" si="64"/>
        <v>#NAME?</v>
      </c>
      <c r="EX39" s="80" t="e">
        <f t="shared" si="64"/>
        <v>#NAME?</v>
      </c>
      <c r="EY39" s="80" t="e">
        <f t="shared" si="64"/>
        <v>#NAME?</v>
      </c>
      <c r="EZ39" s="80" t="e">
        <f t="shared" si="64"/>
        <v>#NAME?</v>
      </c>
      <c r="FA39" s="80" t="e">
        <f t="shared" si="64"/>
        <v>#NAME?</v>
      </c>
      <c r="FB39" s="80" t="e">
        <f t="shared" si="64"/>
        <v>#NAME?</v>
      </c>
      <c r="FC39" s="80" t="e">
        <f t="shared" si="64"/>
        <v>#NAME?</v>
      </c>
      <c r="FD39" s="80" t="e">
        <f t="shared" si="64"/>
        <v>#NAME?</v>
      </c>
      <c r="FE39" s="80" t="e">
        <f t="shared" si="64"/>
        <v>#NAME?</v>
      </c>
      <c r="FF39" s="80" t="e">
        <f t="shared" si="64"/>
        <v>#NAME?</v>
      </c>
      <c r="FG39" s="80" t="e">
        <f t="shared" si="64"/>
        <v>#NAME?</v>
      </c>
      <c r="FH39" s="80" t="e">
        <f t="shared" si="64"/>
        <v>#NAME?</v>
      </c>
      <c r="FI39" s="80" t="e">
        <f t="shared" si="64"/>
        <v>#NAME?</v>
      </c>
      <c r="FJ39" s="80" t="e">
        <f t="shared" si="64"/>
        <v>#NAME?</v>
      </c>
      <c r="FK39" s="80" t="e">
        <f t="shared" si="64"/>
        <v>#NAME?</v>
      </c>
      <c r="FL39" s="80" t="e">
        <f t="shared" si="64"/>
        <v>#NAME?</v>
      </c>
      <c r="FM39" s="80" t="e">
        <f t="shared" si="64"/>
        <v>#NAME?</v>
      </c>
      <c r="FN39" s="80" t="e">
        <f t="shared" si="64"/>
        <v>#NAME?</v>
      </c>
      <c r="FO39" s="80" t="e">
        <f t="shared" si="64"/>
        <v>#NAME?</v>
      </c>
      <c r="FP39" s="80" t="e">
        <f t="shared" si="64"/>
        <v>#NAME?</v>
      </c>
      <c r="FQ39" s="80" t="e">
        <f t="shared" si="64"/>
        <v>#NAME?</v>
      </c>
      <c r="FR39" s="80" t="e">
        <f t="shared" si="64"/>
        <v>#NAME?</v>
      </c>
      <c r="FS39" s="80" t="e">
        <f t="shared" si="64"/>
        <v>#NAME?</v>
      </c>
      <c r="FT39" s="80" t="e">
        <f t="shared" si="64"/>
        <v>#NAME?</v>
      </c>
      <c r="FU39" s="80" t="e">
        <f t="shared" si="64"/>
        <v>#NAME?</v>
      </c>
      <c r="FV39" s="80" t="e">
        <f t="shared" si="64"/>
        <v>#NAME?</v>
      </c>
      <c r="FW39" s="80" t="e">
        <f t="shared" si="64"/>
        <v>#NAME?</v>
      </c>
      <c r="FX39" s="80" t="e">
        <f t="shared" si="64"/>
        <v>#NAME?</v>
      </c>
      <c r="FY39" s="80" t="e">
        <f t="shared" si="64"/>
        <v>#NAME?</v>
      </c>
      <c r="FZ39" s="80" t="e">
        <f t="shared" si="64"/>
        <v>#NAME?</v>
      </c>
      <c r="GA39" s="80" t="e">
        <f t="shared" si="64"/>
        <v>#NAME?</v>
      </c>
      <c r="GB39" s="80" t="e">
        <f t="shared" si="64"/>
        <v>#NAME?</v>
      </c>
      <c r="GC39" s="80" t="e">
        <f t="shared" si="64"/>
        <v>#NAME?</v>
      </c>
      <c r="GD39" s="80" t="e">
        <f t="shared" si="64"/>
        <v>#NAME?</v>
      </c>
      <c r="GE39" s="80" t="e">
        <f t="shared" si="64"/>
        <v>#NAME?</v>
      </c>
      <c r="GF39" s="80" t="e">
        <f t="shared" si="64"/>
        <v>#NAME?</v>
      </c>
      <c r="GG39" s="80" t="e">
        <f t="shared" si="64"/>
        <v>#NAME?</v>
      </c>
      <c r="GH39" s="80" t="e">
        <f t="shared" si="64"/>
        <v>#NAME?</v>
      </c>
      <c r="GI39" s="80" t="e">
        <f t="shared" si="64"/>
        <v>#NAME?</v>
      </c>
      <c r="GJ39" s="80" t="e">
        <f t="shared" si="64"/>
        <v>#NAME?</v>
      </c>
      <c r="GK39" s="80" t="e">
        <f t="shared" si="64"/>
        <v>#NAME?</v>
      </c>
      <c r="GL39" s="80" t="e">
        <f t="shared" ref="GL39:HI39" si="65">_xlfn.SINGLE(COFINS)*SUM(GL44,GL47:GL48,GL50:GL52)</f>
        <v>#NAME?</v>
      </c>
      <c r="GM39" s="80" t="e">
        <f t="shared" si="65"/>
        <v>#NAME?</v>
      </c>
      <c r="GN39" s="80" t="e">
        <f t="shared" si="65"/>
        <v>#NAME?</v>
      </c>
      <c r="GO39" s="80" t="e">
        <f t="shared" si="65"/>
        <v>#NAME?</v>
      </c>
      <c r="GP39" s="80" t="e">
        <f t="shared" si="65"/>
        <v>#NAME?</v>
      </c>
      <c r="GQ39" s="80" t="e">
        <f t="shared" si="65"/>
        <v>#NAME?</v>
      </c>
      <c r="GR39" s="80" t="e">
        <f t="shared" si="65"/>
        <v>#NAME?</v>
      </c>
      <c r="GS39" s="80" t="e">
        <f t="shared" si="65"/>
        <v>#NAME?</v>
      </c>
      <c r="GT39" s="80" t="e">
        <f t="shared" si="65"/>
        <v>#NAME?</v>
      </c>
      <c r="GU39" s="80" t="e">
        <f t="shared" si="65"/>
        <v>#NAME?</v>
      </c>
      <c r="GV39" s="80" t="e">
        <f t="shared" si="65"/>
        <v>#NAME?</v>
      </c>
      <c r="GW39" s="80" t="e">
        <f t="shared" si="65"/>
        <v>#NAME?</v>
      </c>
      <c r="GX39" s="80" t="e">
        <f t="shared" si="65"/>
        <v>#NAME?</v>
      </c>
      <c r="GY39" s="80" t="e">
        <f t="shared" si="65"/>
        <v>#NAME?</v>
      </c>
      <c r="GZ39" s="80" t="e">
        <f t="shared" si="65"/>
        <v>#NAME?</v>
      </c>
      <c r="HA39" s="80" t="e">
        <f t="shared" si="65"/>
        <v>#NAME?</v>
      </c>
      <c r="HB39" s="80" t="e">
        <f t="shared" si="65"/>
        <v>#NAME?</v>
      </c>
      <c r="HC39" s="80" t="e">
        <f t="shared" si="65"/>
        <v>#NAME?</v>
      </c>
      <c r="HD39" s="80" t="e">
        <f t="shared" si="65"/>
        <v>#NAME?</v>
      </c>
      <c r="HE39" s="80" t="e">
        <f t="shared" si="65"/>
        <v>#NAME?</v>
      </c>
      <c r="HF39" s="80" t="e">
        <f t="shared" si="65"/>
        <v>#NAME?</v>
      </c>
      <c r="HG39" s="80" t="e">
        <f t="shared" si="65"/>
        <v>#NAME?</v>
      </c>
      <c r="HH39" s="80" t="e">
        <f t="shared" si="65"/>
        <v>#NAME?</v>
      </c>
      <c r="HI39" s="80" t="e">
        <f t="shared" si="65"/>
        <v>#NAME?</v>
      </c>
    </row>
    <row r="41" spans="1:217" s="22" customFormat="1" x14ac:dyDescent="0.2">
      <c r="A41" s="34" t="s">
        <v>232</v>
      </c>
      <c r="B41" s="83" t="e">
        <f t="shared" ref="B41:BM41" si="66">B12-B34</f>
        <v>#REF!</v>
      </c>
      <c r="C41" s="83" t="e">
        <f t="shared" si="66"/>
        <v>#REF!</v>
      </c>
      <c r="D41" s="83" t="e">
        <f t="shared" si="66"/>
        <v>#REF!</v>
      </c>
      <c r="E41" s="83" t="e">
        <f t="shared" si="66"/>
        <v>#REF!</v>
      </c>
      <c r="F41" s="83" t="e">
        <f t="shared" si="66"/>
        <v>#REF!</v>
      </c>
      <c r="G41" s="83" t="e">
        <f t="shared" si="66"/>
        <v>#REF!</v>
      </c>
      <c r="H41" s="83" t="e">
        <f t="shared" si="66"/>
        <v>#REF!</v>
      </c>
      <c r="I41" s="83" t="e">
        <f t="shared" si="66"/>
        <v>#REF!</v>
      </c>
      <c r="J41" s="83" t="e">
        <f t="shared" si="66"/>
        <v>#REF!</v>
      </c>
      <c r="K41" s="83" t="e">
        <f t="shared" si="66"/>
        <v>#REF!</v>
      </c>
      <c r="L41" s="83" t="e">
        <f t="shared" si="66"/>
        <v>#REF!</v>
      </c>
      <c r="M41" s="83" t="e">
        <f t="shared" si="66"/>
        <v>#REF!</v>
      </c>
      <c r="N41" s="83" t="e">
        <f t="shared" si="66"/>
        <v>#REF!</v>
      </c>
      <c r="O41" s="83" t="e">
        <f t="shared" si="66"/>
        <v>#REF!</v>
      </c>
      <c r="P41" s="83" t="e">
        <f t="shared" si="66"/>
        <v>#REF!</v>
      </c>
      <c r="Q41" s="83" t="e">
        <f t="shared" si="66"/>
        <v>#REF!</v>
      </c>
      <c r="R41" s="83" t="e">
        <f t="shared" si="66"/>
        <v>#REF!</v>
      </c>
      <c r="S41" s="83" t="e">
        <f t="shared" si="66"/>
        <v>#REF!</v>
      </c>
      <c r="T41" s="83" t="e">
        <f t="shared" si="66"/>
        <v>#REF!</v>
      </c>
      <c r="U41" s="83" t="e">
        <f t="shared" si="66"/>
        <v>#REF!</v>
      </c>
      <c r="V41" s="83" t="e">
        <f t="shared" si="66"/>
        <v>#REF!</v>
      </c>
      <c r="W41" s="83" t="e">
        <f t="shared" si="66"/>
        <v>#REF!</v>
      </c>
      <c r="X41" s="83" t="e">
        <f t="shared" si="66"/>
        <v>#REF!</v>
      </c>
      <c r="Y41" s="83" t="e">
        <f t="shared" si="66"/>
        <v>#REF!</v>
      </c>
      <c r="Z41" s="83" t="e">
        <f t="shared" si="66"/>
        <v>#REF!</v>
      </c>
      <c r="AA41" s="83" t="e">
        <f t="shared" si="66"/>
        <v>#REF!</v>
      </c>
      <c r="AB41" s="83" t="e">
        <f t="shared" si="66"/>
        <v>#REF!</v>
      </c>
      <c r="AC41" s="83" t="e">
        <f t="shared" si="66"/>
        <v>#REF!</v>
      </c>
      <c r="AD41" s="83" t="e">
        <f t="shared" si="66"/>
        <v>#REF!</v>
      </c>
      <c r="AE41" s="83" t="e">
        <f t="shared" si="66"/>
        <v>#REF!</v>
      </c>
      <c r="AF41" s="83" t="e">
        <f t="shared" si="66"/>
        <v>#REF!</v>
      </c>
      <c r="AG41" s="83" t="e">
        <f t="shared" si="66"/>
        <v>#REF!</v>
      </c>
      <c r="AH41" s="83" t="e">
        <f t="shared" si="66"/>
        <v>#REF!</v>
      </c>
      <c r="AI41" s="83" t="e">
        <f t="shared" si="66"/>
        <v>#REF!</v>
      </c>
      <c r="AJ41" s="83" t="e">
        <f t="shared" si="66"/>
        <v>#REF!</v>
      </c>
      <c r="AK41" s="83" t="e">
        <f t="shared" si="66"/>
        <v>#REF!</v>
      </c>
      <c r="AL41" s="83" t="e">
        <f t="shared" si="66"/>
        <v>#REF!</v>
      </c>
      <c r="AM41" s="83" t="e">
        <f t="shared" si="66"/>
        <v>#REF!</v>
      </c>
      <c r="AN41" s="83" t="e">
        <f t="shared" si="66"/>
        <v>#REF!</v>
      </c>
      <c r="AO41" s="83" t="e">
        <f t="shared" si="66"/>
        <v>#REF!</v>
      </c>
      <c r="AP41" s="83" t="e">
        <f t="shared" si="66"/>
        <v>#REF!</v>
      </c>
      <c r="AQ41" s="83" t="e">
        <f t="shared" si="66"/>
        <v>#REF!</v>
      </c>
      <c r="AR41" s="83" t="e">
        <f t="shared" si="66"/>
        <v>#REF!</v>
      </c>
      <c r="AS41" s="83" t="e">
        <f t="shared" si="66"/>
        <v>#REF!</v>
      </c>
      <c r="AT41" s="83" t="e">
        <f t="shared" si="66"/>
        <v>#REF!</v>
      </c>
      <c r="AU41" s="83" t="e">
        <f t="shared" si="66"/>
        <v>#REF!</v>
      </c>
      <c r="AV41" s="83" t="e">
        <f t="shared" si="66"/>
        <v>#REF!</v>
      </c>
      <c r="AW41" s="83" t="e">
        <f t="shared" si="66"/>
        <v>#REF!</v>
      </c>
      <c r="AX41" s="83" t="e">
        <f t="shared" si="66"/>
        <v>#REF!</v>
      </c>
      <c r="AY41" s="83" t="e">
        <f t="shared" si="66"/>
        <v>#REF!</v>
      </c>
      <c r="AZ41" s="83" t="e">
        <f t="shared" si="66"/>
        <v>#REF!</v>
      </c>
      <c r="BA41" s="83" t="e">
        <f t="shared" si="66"/>
        <v>#REF!</v>
      </c>
      <c r="BB41" s="83" t="e">
        <f t="shared" si="66"/>
        <v>#REF!</v>
      </c>
      <c r="BC41" s="83" t="e">
        <f t="shared" si="66"/>
        <v>#REF!</v>
      </c>
      <c r="BD41" s="83" t="e">
        <f t="shared" si="66"/>
        <v>#REF!</v>
      </c>
      <c r="BE41" s="83" t="e">
        <f t="shared" si="66"/>
        <v>#REF!</v>
      </c>
      <c r="BF41" s="83" t="e">
        <f t="shared" si="66"/>
        <v>#REF!</v>
      </c>
      <c r="BG41" s="83" t="e">
        <f t="shared" si="66"/>
        <v>#REF!</v>
      </c>
      <c r="BH41" s="83" t="e">
        <f t="shared" si="66"/>
        <v>#REF!</v>
      </c>
      <c r="BI41" s="83" t="e">
        <f t="shared" si="66"/>
        <v>#REF!</v>
      </c>
      <c r="BJ41" s="83" t="e">
        <f t="shared" si="66"/>
        <v>#REF!</v>
      </c>
      <c r="BK41" s="83" t="e">
        <f t="shared" si="66"/>
        <v>#REF!</v>
      </c>
      <c r="BL41" s="83" t="e">
        <f t="shared" si="66"/>
        <v>#REF!</v>
      </c>
      <c r="BM41" s="83" t="e">
        <f t="shared" si="66"/>
        <v>#REF!</v>
      </c>
      <c r="BN41" s="83" t="e">
        <f t="shared" ref="BN41:DY41" si="67">BN12-BN34</f>
        <v>#REF!</v>
      </c>
      <c r="BO41" s="83" t="e">
        <f t="shared" si="67"/>
        <v>#REF!</v>
      </c>
      <c r="BP41" s="83" t="e">
        <f t="shared" si="67"/>
        <v>#REF!</v>
      </c>
      <c r="BQ41" s="83" t="e">
        <f t="shared" si="67"/>
        <v>#REF!</v>
      </c>
      <c r="BR41" s="83" t="e">
        <f t="shared" si="67"/>
        <v>#REF!</v>
      </c>
      <c r="BS41" s="83" t="e">
        <f t="shared" si="67"/>
        <v>#REF!</v>
      </c>
      <c r="BT41" s="83" t="e">
        <f t="shared" si="67"/>
        <v>#REF!</v>
      </c>
      <c r="BU41" s="83" t="e">
        <f t="shared" si="67"/>
        <v>#REF!</v>
      </c>
      <c r="BV41" s="83" t="e">
        <f t="shared" si="67"/>
        <v>#REF!</v>
      </c>
      <c r="BW41" s="83" t="e">
        <f t="shared" si="67"/>
        <v>#REF!</v>
      </c>
      <c r="BX41" s="83" t="e">
        <f t="shared" si="67"/>
        <v>#REF!</v>
      </c>
      <c r="BY41" s="83" t="e">
        <f t="shared" si="67"/>
        <v>#REF!</v>
      </c>
      <c r="BZ41" s="83" t="e">
        <f t="shared" si="67"/>
        <v>#REF!</v>
      </c>
      <c r="CA41" s="83" t="e">
        <f t="shared" si="67"/>
        <v>#REF!</v>
      </c>
      <c r="CB41" s="83" t="e">
        <f t="shared" si="67"/>
        <v>#REF!</v>
      </c>
      <c r="CC41" s="83" t="e">
        <f t="shared" si="67"/>
        <v>#REF!</v>
      </c>
      <c r="CD41" s="83" t="e">
        <f t="shared" si="67"/>
        <v>#REF!</v>
      </c>
      <c r="CE41" s="83" t="e">
        <f t="shared" si="67"/>
        <v>#REF!</v>
      </c>
      <c r="CF41" s="83" t="e">
        <f t="shared" si="67"/>
        <v>#REF!</v>
      </c>
      <c r="CG41" s="83" t="e">
        <f t="shared" si="67"/>
        <v>#REF!</v>
      </c>
      <c r="CH41" s="83" t="e">
        <f t="shared" si="67"/>
        <v>#REF!</v>
      </c>
      <c r="CI41" s="83" t="e">
        <f t="shared" si="67"/>
        <v>#REF!</v>
      </c>
      <c r="CJ41" s="83" t="e">
        <f t="shared" si="67"/>
        <v>#REF!</v>
      </c>
      <c r="CK41" s="83" t="e">
        <f t="shared" si="67"/>
        <v>#REF!</v>
      </c>
      <c r="CL41" s="83" t="e">
        <f t="shared" si="67"/>
        <v>#REF!</v>
      </c>
      <c r="CM41" s="83" t="e">
        <f t="shared" si="67"/>
        <v>#REF!</v>
      </c>
      <c r="CN41" s="83" t="e">
        <f t="shared" si="67"/>
        <v>#REF!</v>
      </c>
      <c r="CO41" s="83" t="e">
        <f t="shared" si="67"/>
        <v>#REF!</v>
      </c>
      <c r="CP41" s="83" t="e">
        <f t="shared" si="67"/>
        <v>#REF!</v>
      </c>
      <c r="CQ41" s="83" t="e">
        <f t="shared" si="67"/>
        <v>#REF!</v>
      </c>
      <c r="CR41" s="83" t="e">
        <f t="shared" si="67"/>
        <v>#REF!</v>
      </c>
      <c r="CS41" s="83" t="e">
        <f t="shared" si="67"/>
        <v>#REF!</v>
      </c>
      <c r="CT41" s="83" t="e">
        <f t="shared" si="67"/>
        <v>#REF!</v>
      </c>
      <c r="CU41" s="83" t="e">
        <f t="shared" si="67"/>
        <v>#REF!</v>
      </c>
      <c r="CV41" s="83" t="e">
        <f t="shared" si="67"/>
        <v>#REF!</v>
      </c>
      <c r="CW41" s="83" t="e">
        <f t="shared" si="67"/>
        <v>#REF!</v>
      </c>
      <c r="CX41" s="83" t="e">
        <f t="shared" si="67"/>
        <v>#REF!</v>
      </c>
      <c r="CY41" s="83" t="e">
        <f t="shared" si="67"/>
        <v>#REF!</v>
      </c>
      <c r="CZ41" s="83" t="e">
        <f t="shared" si="67"/>
        <v>#REF!</v>
      </c>
      <c r="DA41" s="83" t="e">
        <f t="shared" si="67"/>
        <v>#REF!</v>
      </c>
      <c r="DB41" s="83" t="e">
        <f t="shared" si="67"/>
        <v>#REF!</v>
      </c>
      <c r="DC41" s="83" t="e">
        <f t="shared" si="67"/>
        <v>#REF!</v>
      </c>
      <c r="DD41" s="83" t="e">
        <f t="shared" si="67"/>
        <v>#REF!</v>
      </c>
      <c r="DE41" s="83" t="e">
        <f t="shared" si="67"/>
        <v>#REF!</v>
      </c>
      <c r="DF41" s="83" t="e">
        <f t="shared" si="67"/>
        <v>#REF!</v>
      </c>
      <c r="DG41" s="83" t="e">
        <f t="shared" si="67"/>
        <v>#REF!</v>
      </c>
      <c r="DH41" s="83" t="e">
        <f t="shared" si="67"/>
        <v>#REF!</v>
      </c>
      <c r="DI41" s="83" t="e">
        <f t="shared" si="67"/>
        <v>#REF!</v>
      </c>
      <c r="DJ41" s="83" t="e">
        <f t="shared" si="67"/>
        <v>#REF!</v>
      </c>
      <c r="DK41" s="83" t="e">
        <f t="shared" si="67"/>
        <v>#REF!</v>
      </c>
      <c r="DL41" s="83" t="e">
        <f t="shared" si="67"/>
        <v>#REF!</v>
      </c>
      <c r="DM41" s="83" t="e">
        <f t="shared" si="67"/>
        <v>#REF!</v>
      </c>
      <c r="DN41" s="83" t="e">
        <f t="shared" si="67"/>
        <v>#REF!</v>
      </c>
      <c r="DO41" s="83" t="e">
        <f t="shared" si="67"/>
        <v>#REF!</v>
      </c>
      <c r="DP41" s="83" t="e">
        <f t="shared" si="67"/>
        <v>#REF!</v>
      </c>
      <c r="DQ41" s="83" t="e">
        <f t="shared" si="67"/>
        <v>#REF!</v>
      </c>
      <c r="DR41" s="83" t="e">
        <f t="shared" si="67"/>
        <v>#REF!</v>
      </c>
      <c r="DS41" s="83" t="e">
        <f t="shared" si="67"/>
        <v>#REF!</v>
      </c>
      <c r="DT41" s="83" t="e">
        <f t="shared" si="67"/>
        <v>#REF!</v>
      </c>
      <c r="DU41" s="83" t="e">
        <f t="shared" si="67"/>
        <v>#REF!</v>
      </c>
      <c r="DV41" s="83" t="e">
        <f t="shared" si="67"/>
        <v>#REF!</v>
      </c>
      <c r="DW41" s="83" t="e">
        <f t="shared" si="67"/>
        <v>#REF!</v>
      </c>
      <c r="DX41" s="83" t="e">
        <f t="shared" si="67"/>
        <v>#REF!</v>
      </c>
      <c r="DY41" s="83" t="e">
        <f t="shared" si="67"/>
        <v>#REF!</v>
      </c>
      <c r="DZ41" s="83" t="e">
        <f t="shared" ref="DZ41:GK41" si="68">DZ12-DZ34</f>
        <v>#REF!</v>
      </c>
      <c r="EA41" s="83" t="e">
        <f t="shared" si="68"/>
        <v>#REF!</v>
      </c>
      <c r="EB41" s="83" t="e">
        <f t="shared" si="68"/>
        <v>#REF!</v>
      </c>
      <c r="EC41" s="83" t="e">
        <f t="shared" si="68"/>
        <v>#REF!</v>
      </c>
      <c r="ED41" s="83" t="e">
        <f t="shared" si="68"/>
        <v>#REF!</v>
      </c>
      <c r="EE41" s="83" t="e">
        <f t="shared" si="68"/>
        <v>#REF!</v>
      </c>
      <c r="EF41" s="83" t="e">
        <f t="shared" si="68"/>
        <v>#REF!</v>
      </c>
      <c r="EG41" s="83" t="e">
        <f t="shared" si="68"/>
        <v>#REF!</v>
      </c>
      <c r="EH41" s="83" t="e">
        <f t="shared" si="68"/>
        <v>#REF!</v>
      </c>
      <c r="EI41" s="83" t="e">
        <f t="shared" si="68"/>
        <v>#REF!</v>
      </c>
      <c r="EJ41" s="83" t="e">
        <f t="shared" si="68"/>
        <v>#REF!</v>
      </c>
      <c r="EK41" s="83" t="e">
        <f t="shared" si="68"/>
        <v>#REF!</v>
      </c>
      <c r="EL41" s="83" t="e">
        <f t="shared" si="68"/>
        <v>#REF!</v>
      </c>
      <c r="EM41" s="83" t="e">
        <f t="shared" si="68"/>
        <v>#REF!</v>
      </c>
      <c r="EN41" s="83" t="e">
        <f t="shared" si="68"/>
        <v>#REF!</v>
      </c>
      <c r="EO41" s="83" t="e">
        <f t="shared" si="68"/>
        <v>#REF!</v>
      </c>
      <c r="EP41" s="83" t="e">
        <f t="shared" si="68"/>
        <v>#REF!</v>
      </c>
      <c r="EQ41" s="83" t="e">
        <f t="shared" si="68"/>
        <v>#REF!</v>
      </c>
      <c r="ER41" s="83" t="e">
        <f t="shared" si="68"/>
        <v>#REF!</v>
      </c>
      <c r="ES41" s="83" t="e">
        <f t="shared" si="68"/>
        <v>#REF!</v>
      </c>
      <c r="ET41" s="83" t="e">
        <f t="shared" si="68"/>
        <v>#REF!</v>
      </c>
      <c r="EU41" s="83" t="e">
        <f t="shared" si="68"/>
        <v>#REF!</v>
      </c>
      <c r="EV41" s="83" t="e">
        <f t="shared" si="68"/>
        <v>#REF!</v>
      </c>
      <c r="EW41" s="83" t="e">
        <f t="shared" si="68"/>
        <v>#REF!</v>
      </c>
      <c r="EX41" s="83" t="e">
        <f t="shared" si="68"/>
        <v>#REF!</v>
      </c>
      <c r="EY41" s="83" t="e">
        <f t="shared" si="68"/>
        <v>#REF!</v>
      </c>
      <c r="EZ41" s="83" t="e">
        <f t="shared" si="68"/>
        <v>#REF!</v>
      </c>
      <c r="FA41" s="83" t="e">
        <f t="shared" si="68"/>
        <v>#REF!</v>
      </c>
      <c r="FB41" s="83" t="e">
        <f t="shared" si="68"/>
        <v>#REF!</v>
      </c>
      <c r="FC41" s="83" t="e">
        <f t="shared" si="68"/>
        <v>#REF!</v>
      </c>
      <c r="FD41" s="83" t="e">
        <f t="shared" si="68"/>
        <v>#REF!</v>
      </c>
      <c r="FE41" s="83" t="e">
        <f t="shared" si="68"/>
        <v>#REF!</v>
      </c>
      <c r="FF41" s="83" t="e">
        <f t="shared" si="68"/>
        <v>#REF!</v>
      </c>
      <c r="FG41" s="83" t="e">
        <f t="shared" si="68"/>
        <v>#REF!</v>
      </c>
      <c r="FH41" s="83" t="e">
        <f t="shared" si="68"/>
        <v>#REF!</v>
      </c>
      <c r="FI41" s="83" t="e">
        <f t="shared" si="68"/>
        <v>#REF!</v>
      </c>
      <c r="FJ41" s="83" t="e">
        <f t="shared" si="68"/>
        <v>#REF!</v>
      </c>
      <c r="FK41" s="83" t="e">
        <f t="shared" si="68"/>
        <v>#REF!</v>
      </c>
      <c r="FL41" s="83" t="e">
        <f t="shared" si="68"/>
        <v>#REF!</v>
      </c>
      <c r="FM41" s="83" t="e">
        <f t="shared" si="68"/>
        <v>#REF!</v>
      </c>
      <c r="FN41" s="83" t="e">
        <f t="shared" si="68"/>
        <v>#REF!</v>
      </c>
      <c r="FO41" s="83" t="e">
        <f t="shared" si="68"/>
        <v>#REF!</v>
      </c>
      <c r="FP41" s="83" t="e">
        <f t="shared" si="68"/>
        <v>#REF!</v>
      </c>
      <c r="FQ41" s="83" t="e">
        <f t="shared" si="68"/>
        <v>#REF!</v>
      </c>
      <c r="FR41" s="83" t="e">
        <f t="shared" si="68"/>
        <v>#REF!</v>
      </c>
      <c r="FS41" s="83" t="e">
        <f t="shared" si="68"/>
        <v>#REF!</v>
      </c>
      <c r="FT41" s="83" t="e">
        <f t="shared" si="68"/>
        <v>#REF!</v>
      </c>
      <c r="FU41" s="83" t="e">
        <f t="shared" si="68"/>
        <v>#REF!</v>
      </c>
      <c r="FV41" s="83" t="e">
        <f t="shared" si="68"/>
        <v>#REF!</v>
      </c>
      <c r="FW41" s="83" t="e">
        <f t="shared" si="68"/>
        <v>#REF!</v>
      </c>
      <c r="FX41" s="83" t="e">
        <f t="shared" si="68"/>
        <v>#REF!</v>
      </c>
      <c r="FY41" s="83" t="e">
        <f t="shared" si="68"/>
        <v>#REF!</v>
      </c>
      <c r="FZ41" s="83" t="e">
        <f t="shared" si="68"/>
        <v>#REF!</v>
      </c>
      <c r="GA41" s="83" t="e">
        <f t="shared" si="68"/>
        <v>#REF!</v>
      </c>
      <c r="GB41" s="83" t="e">
        <f t="shared" si="68"/>
        <v>#REF!</v>
      </c>
      <c r="GC41" s="83" t="e">
        <f t="shared" si="68"/>
        <v>#REF!</v>
      </c>
      <c r="GD41" s="83" t="e">
        <f t="shared" si="68"/>
        <v>#REF!</v>
      </c>
      <c r="GE41" s="83" t="e">
        <f t="shared" si="68"/>
        <v>#REF!</v>
      </c>
      <c r="GF41" s="83" t="e">
        <f t="shared" si="68"/>
        <v>#REF!</v>
      </c>
      <c r="GG41" s="83" t="e">
        <f t="shared" si="68"/>
        <v>#REF!</v>
      </c>
      <c r="GH41" s="83" t="e">
        <f t="shared" si="68"/>
        <v>#REF!</v>
      </c>
      <c r="GI41" s="83" t="e">
        <f t="shared" si="68"/>
        <v>#REF!</v>
      </c>
      <c r="GJ41" s="83" t="e">
        <f t="shared" si="68"/>
        <v>#REF!</v>
      </c>
      <c r="GK41" s="83" t="e">
        <f t="shared" si="68"/>
        <v>#REF!</v>
      </c>
      <c r="GL41" s="83" t="e">
        <f t="shared" ref="GL41:HI41" si="69">GL12-GL34</f>
        <v>#REF!</v>
      </c>
      <c r="GM41" s="83" t="e">
        <f t="shared" si="69"/>
        <v>#REF!</v>
      </c>
      <c r="GN41" s="83" t="e">
        <f t="shared" si="69"/>
        <v>#REF!</v>
      </c>
      <c r="GO41" s="83" t="e">
        <f t="shared" si="69"/>
        <v>#REF!</v>
      </c>
      <c r="GP41" s="83" t="e">
        <f t="shared" si="69"/>
        <v>#REF!</v>
      </c>
      <c r="GQ41" s="83" t="e">
        <f t="shared" si="69"/>
        <v>#REF!</v>
      </c>
      <c r="GR41" s="83" t="e">
        <f t="shared" si="69"/>
        <v>#REF!</v>
      </c>
      <c r="GS41" s="83" t="e">
        <f t="shared" si="69"/>
        <v>#REF!</v>
      </c>
      <c r="GT41" s="83" t="e">
        <f t="shared" si="69"/>
        <v>#REF!</v>
      </c>
      <c r="GU41" s="83" t="e">
        <f t="shared" si="69"/>
        <v>#REF!</v>
      </c>
      <c r="GV41" s="83" t="e">
        <f t="shared" si="69"/>
        <v>#REF!</v>
      </c>
      <c r="GW41" s="83" t="e">
        <f t="shared" si="69"/>
        <v>#REF!</v>
      </c>
      <c r="GX41" s="83" t="e">
        <f t="shared" si="69"/>
        <v>#REF!</v>
      </c>
      <c r="GY41" s="83" t="e">
        <f t="shared" si="69"/>
        <v>#REF!</v>
      </c>
      <c r="GZ41" s="83" t="e">
        <f t="shared" si="69"/>
        <v>#REF!</v>
      </c>
      <c r="HA41" s="83" t="e">
        <f t="shared" si="69"/>
        <v>#REF!</v>
      </c>
      <c r="HB41" s="83" t="e">
        <f t="shared" si="69"/>
        <v>#REF!</v>
      </c>
      <c r="HC41" s="83" t="e">
        <f t="shared" si="69"/>
        <v>#REF!</v>
      </c>
      <c r="HD41" s="83" t="e">
        <f t="shared" si="69"/>
        <v>#REF!</v>
      </c>
      <c r="HE41" s="83" t="e">
        <f t="shared" si="69"/>
        <v>#REF!</v>
      </c>
      <c r="HF41" s="83" t="e">
        <f t="shared" si="69"/>
        <v>#REF!</v>
      </c>
      <c r="HG41" s="83" t="e">
        <f t="shared" si="69"/>
        <v>#REF!</v>
      </c>
      <c r="HH41" s="83" t="e">
        <f t="shared" si="69"/>
        <v>#REF!</v>
      </c>
      <c r="HI41" s="83" t="e">
        <f t="shared" si="69"/>
        <v>#REF!</v>
      </c>
    </row>
    <row r="43" spans="1:217" s="22" customFormat="1" x14ac:dyDescent="0.2">
      <c r="A43" s="34" t="s">
        <v>233</v>
      </c>
      <c r="B43" s="83" t="e">
        <f t="shared" ref="B43:BM43" si="70">SUM(B44:B52)</f>
        <v>#NAME?</v>
      </c>
      <c r="C43" s="83" t="e">
        <f t="shared" si="70"/>
        <v>#NAME?</v>
      </c>
      <c r="D43" s="83" t="e">
        <f t="shared" si="70"/>
        <v>#NAME?</v>
      </c>
      <c r="E43" s="83" t="e">
        <f t="shared" si="70"/>
        <v>#NAME?</v>
      </c>
      <c r="F43" s="83" t="e">
        <f t="shared" si="70"/>
        <v>#NAME?</v>
      </c>
      <c r="G43" s="83" t="e">
        <f t="shared" si="70"/>
        <v>#NAME?</v>
      </c>
      <c r="H43" s="83" t="e">
        <f t="shared" si="70"/>
        <v>#NAME?</v>
      </c>
      <c r="I43" s="83" t="e">
        <f t="shared" si="70"/>
        <v>#NAME?</v>
      </c>
      <c r="J43" s="83" t="e">
        <f t="shared" si="70"/>
        <v>#NAME?</v>
      </c>
      <c r="K43" s="83" t="e">
        <f t="shared" si="70"/>
        <v>#NAME?</v>
      </c>
      <c r="L43" s="83" t="e">
        <f t="shared" si="70"/>
        <v>#NAME?</v>
      </c>
      <c r="M43" s="83" t="e">
        <f t="shared" si="70"/>
        <v>#NAME?</v>
      </c>
      <c r="N43" s="83" t="e">
        <f t="shared" si="70"/>
        <v>#NAME?</v>
      </c>
      <c r="O43" s="83" t="e">
        <f t="shared" si="70"/>
        <v>#NAME?</v>
      </c>
      <c r="P43" s="83" t="e">
        <f t="shared" si="70"/>
        <v>#NAME?</v>
      </c>
      <c r="Q43" s="83" t="e">
        <f t="shared" si="70"/>
        <v>#NAME?</v>
      </c>
      <c r="R43" s="83" t="e">
        <f t="shared" si="70"/>
        <v>#NAME?</v>
      </c>
      <c r="S43" s="83" t="e">
        <f t="shared" si="70"/>
        <v>#NAME?</v>
      </c>
      <c r="T43" s="83" t="e">
        <f t="shared" si="70"/>
        <v>#NAME?</v>
      </c>
      <c r="U43" s="83" t="e">
        <f t="shared" si="70"/>
        <v>#NAME?</v>
      </c>
      <c r="V43" s="83" t="e">
        <f t="shared" si="70"/>
        <v>#NAME?</v>
      </c>
      <c r="W43" s="83" t="e">
        <f t="shared" si="70"/>
        <v>#NAME?</v>
      </c>
      <c r="X43" s="83" t="e">
        <f t="shared" si="70"/>
        <v>#NAME?</v>
      </c>
      <c r="Y43" s="83" t="e">
        <f t="shared" si="70"/>
        <v>#NAME?</v>
      </c>
      <c r="Z43" s="83" t="e">
        <f t="shared" si="70"/>
        <v>#NAME?</v>
      </c>
      <c r="AA43" s="83" t="e">
        <f t="shared" si="70"/>
        <v>#NAME?</v>
      </c>
      <c r="AB43" s="83" t="e">
        <f t="shared" si="70"/>
        <v>#NAME?</v>
      </c>
      <c r="AC43" s="83" t="e">
        <f t="shared" si="70"/>
        <v>#NAME?</v>
      </c>
      <c r="AD43" s="83" t="e">
        <f t="shared" si="70"/>
        <v>#NAME?</v>
      </c>
      <c r="AE43" s="83" t="e">
        <f t="shared" si="70"/>
        <v>#NAME?</v>
      </c>
      <c r="AF43" s="83" t="e">
        <f t="shared" si="70"/>
        <v>#NAME?</v>
      </c>
      <c r="AG43" s="83" t="e">
        <f t="shared" si="70"/>
        <v>#NAME?</v>
      </c>
      <c r="AH43" s="83" t="e">
        <f t="shared" si="70"/>
        <v>#NAME?</v>
      </c>
      <c r="AI43" s="83" t="e">
        <f t="shared" si="70"/>
        <v>#NAME?</v>
      </c>
      <c r="AJ43" s="83" t="e">
        <f t="shared" si="70"/>
        <v>#NAME?</v>
      </c>
      <c r="AK43" s="83" t="e">
        <f t="shared" si="70"/>
        <v>#NAME?</v>
      </c>
      <c r="AL43" s="83" t="e">
        <f t="shared" si="70"/>
        <v>#NAME?</v>
      </c>
      <c r="AM43" s="83" t="e">
        <f t="shared" si="70"/>
        <v>#NAME?</v>
      </c>
      <c r="AN43" s="83" t="e">
        <f t="shared" si="70"/>
        <v>#NAME?</v>
      </c>
      <c r="AO43" s="83" t="e">
        <f t="shared" si="70"/>
        <v>#NAME?</v>
      </c>
      <c r="AP43" s="83" t="e">
        <f t="shared" si="70"/>
        <v>#NAME?</v>
      </c>
      <c r="AQ43" s="83" t="e">
        <f t="shared" si="70"/>
        <v>#NAME?</v>
      </c>
      <c r="AR43" s="83" t="e">
        <f t="shared" si="70"/>
        <v>#NAME?</v>
      </c>
      <c r="AS43" s="83" t="e">
        <f t="shared" si="70"/>
        <v>#NAME?</v>
      </c>
      <c r="AT43" s="83" t="e">
        <f t="shared" si="70"/>
        <v>#NAME?</v>
      </c>
      <c r="AU43" s="83" t="e">
        <f t="shared" si="70"/>
        <v>#NAME?</v>
      </c>
      <c r="AV43" s="83" t="e">
        <f t="shared" si="70"/>
        <v>#NAME?</v>
      </c>
      <c r="AW43" s="83" t="e">
        <f t="shared" si="70"/>
        <v>#NAME?</v>
      </c>
      <c r="AX43" s="83" t="e">
        <f t="shared" si="70"/>
        <v>#NAME?</v>
      </c>
      <c r="AY43" s="83" t="e">
        <f t="shared" si="70"/>
        <v>#NAME?</v>
      </c>
      <c r="AZ43" s="83" t="e">
        <f t="shared" si="70"/>
        <v>#NAME?</v>
      </c>
      <c r="BA43" s="83" t="e">
        <f t="shared" si="70"/>
        <v>#NAME?</v>
      </c>
      <c r="BB43" s="83" t="e">
        <f t="shared" si="70"/>
        <v>#NAME?</v>
      </c>
      <c r="BC43" s="83" t="e">
        <f t="shared" si="70"/>
        <v>#NAME?</v>
      </c>
      <c r="BD43" s="83" t="e">
        <f t="shared" si="70"/>
        <v>#NAME?</v>
      </c>
      <c r="BE43" s="83" t="e">
        <f t="shared" si="70"/>
        <v>#NAME?</v>
      </c>
      <c r="BF43" s="83" t="e">
        <f t="shared" si="70"/>
        <v>#NAME?</v>
      </c>
      <c r="BG43" s="83" t="e">
        <f t="shared" si="70"/>
        <v>#NAME?</v>
      </c>
      <c r="BH43" s="83" t="e">
        <f t="shared" si="70"/>
        <v>#NAME?</v>
      </c>
      <c r="BI43" s="83" t="e">
        <f t="shared" si="70"/>
        <v>#NAME?</v>
      </c>
      <c r="BJ43" s="83" t="e">
        <f t="shared" si="70"/>
        <v>#NAME?</v>
      </c>
      <c r="BK43" s="83" t="e">
        <f t="shared" si="70"/>
        <v>#NAME?</v>
      </c>
      <c r="BL43" s="83" t="e">
        <f t="shared" si="70"/>
        <v>#NAME?</v>
      </c>
      <c r="BM43" s="83" t="e">
        <f t="shared" si="70"/>
        <v>#NAME?</v>
      </c>
      <c r="BN43" s="83" t="e">
        <f t="shared" ref="BN43:DY43" si="71">SUM(BN44:BN52)</f>
        <v>#NAME?</v>
      </c>
      <c r="BO43" s="83" t="e">
        <f t="shared" si="71"/>
        <v>#NAME?</v>
      </c>
      <c r="BP43" s="83" t="e">
        <f t="shared" si="71"/>
        <v>#NAME?</v>
      </c>
      <c r="BQ43" s="83" t="e">
        <f t="shared" si="71"/>
        <v>#NAME?</v>
      </c>
      <c r="BR43" s="83" t="e">
        <f t="shared" si="71"/>
        <v>#NAME?</v>
      </c>
      <c r="BS43" s="83" t="e">
        <f t="shared" si="71"/>
        <v>#NAME?</v>
      </c>
      <c r="BT43" s="83" t="e">
        <f t="shared" si="71"/>
        <v>#NAME?</v>
      </c>
      <c r="BU43" s="83" t="e">
        <f t="shared" si="71"/>
        <v>#NAME?</v>
      </c>
      <c r="BV43" s="83" t="e">
        <f t="shared" si="71"/>
        <v>#NAME?</v>
      </c>
      <c r="BW43" s="83" t="e">
        <f t="shared" si="71"/>
        <v>#NAME?</v>
      </c>
      <c r="BX43" s="83" t="e">
        <f t="shared" si="71"/>
        <v>#NAME?</v>
      </c>
      <c r="BY43" s="83" t="e">
        <f t="shared" si="71"/>
        <v>#NAME?</v>
      </c>
      <c r="BZ43" s="83" t="e">
        <f t="shared" si="71"/>
        <v>#NAME?</v>
      </c>
      <c r="CA43" s="83" t="e">
        <f t="shared" si="71"/>
        <v>#NAME?</v>
      </c>
      <c r="CB43" s="83" t="e">
        <f t="shared" si="71"/>
        <v>#NAME?</v>
      </c>
      <c r="CC43" s="83" t="e">
        <f t="shared" si="71"/>
        <v>#NAME?</v>
      </c>
      <c r="CD43" s="83" t="e">
        <f t="shared" si="71"/>
        <v>#NAME?</v>
      </c>
      <c r="CE43" s="83" t="e">
        <f t="shared" si="71"/>
        <v>#NAME?</v>
      </c>
      <c r="CF43" s="83" t="e">
        <f t="shared" si="71"/>
        <v>#NAME?</v>
      </c>
      <c r="CG43" s="83" t="e">
        <f t="shared" si="71"/>
        <v>#NAME?</v>
      </c>
      <c r="CH43" s="83" t="e">
        <f t="shared" si="71"/>
        <v>#NAME?</v>
      </c>
      <c r="CI43" s="83" t="e">
        <f t="shared" si="71"/>
        <v>#NAME?</v>
      </c>
      <c r="CJ43" s="83" t="e">
        <f t="shared" si="71"/>
        <v>#NAME?</v>
      </c>
      <c r="CK43" s="83" t="e">
        <f t="shared" si="71"/>
        <v>#NAME?</v>
      </c>
      <c r="CL43" s="83" t="e">
        <f t="shared" si="71"/>
        <v>#NAME?</v>
      </c>
      <c r="CM43" s="83" t="e">
        <f t="shared" si="71"/>
        <v>#NAME?</v>
      </c>
      <c r="CN43" s="83" t="e">
        <f t="shared" si="71"/>
        <v>#NAME?</v>
      </c>
      <c r="CO43" s="83" t="e">
        <f t="shared" si="71"/>
        <v>#NAME?</v>
      </c>
      <c r="CP43" s="83" t="e">
        <f t="shared" si="71"/>
        <v>#NAME?</v>
      </c>
      <c r="CQ43" s="83" t="e">
        <f t="shared" si="71"/>
        <v>#NAME?</v>
      </c>
      <c r="CR43" s="83" t="e">
        <f t="shared" si="71"/>
        <v>#NAME?</v>
      </c>
      <c r="CS43" s="83" t="e">
        <f t="shared" si="71"/>
        <v>#NAME?</v>
      </c>
      <c r="CT43" s="83" t="e">
        <f t="shared" si="71"/>
        <v>#NAME?</v>
      </c>
      <c r="CU43" s="83" t="e">
        <f t="shared" si="71"/>
        <v>#NAME?</v>
      </c>
      <c r="CV43" s="83" t="e">
        <f t="shared" si="71"/>
        <v>#NAME?</v>
      </c>
      <c r="CW43" s="83" t="e">
        <f t="shared" si="71"/>
        <v>#NAME?</v>
      </c>
      <c r="CX43" s="83" t="e">
        <f t="shared" si="71"/>
        <v>#NAME?</v>
      </c>
      <c r="CY43" s="83" t="e">
        <f t="shared" si="71"/>
        <v>#NAME?</v>
      </c>
      <c r="CZ43" s="83" t="e">
        <f t="shared" si="71"/>
        <v>#NAME?</v>
      </c>
      <c r="DA43" s="83" t="e">
        <f t="shared" si="71"/>
        <v>#NAME?</v>
      </c>
      <c r="DB43" s="83" t="e">
        <f t="shared" si="71"/>
        <v>#NAME?</v>
      </c>
      <c r="DC43" s="83" t="e">
        <f t="shared" si="71"/>
        <v>#NAME?</v>
      </c>
      <c r="DD43" s="83" t="e">
        <f t="shared" si="71"/>
        <v>#NAME?</v>
      </c>
      <c r="DE43" s="83" t="e">
        <f t="shared" si="71"/>
        <v>#NAME?</v>
      </c>
      <c r="DF43" s="83" t="e">
        <f t="shared" si="71"/>
        <v>#NAME?</v>
      </c>
      <c r="DG43" s="83" t="e">
        <f t="shared" si="71"/>
        <v>#NAME?</v>
      </c>
      <c r="DH43" s="83" t="e">
        <f t="shared" si="71"/>
        <v>#NAME?</v>
      </c>
      <c r="DI43" s="83" t="e">
        <f t="shared" si="71"/>
        <v>#NAME?</v>
      </c>
      <c r="DJ43" s="83" t="e">
        <f t="shared" si="71"/>
        <v>#NAME?</v>
      </c>
      <c r="DK43" s="83" t="e">
        <f t="shared" si="71"/>
        <v>#NAME?</v>
      </c>
      <c r="DL43" s="83" t="e">
        <f t="shared" si="71"/>
        <v>#NAME?</v>
      </c>
      <c r="DM43" s="83" t="e">
        <f t="shared" si="71"/>
        <v>#NAME?</v>
      </c>
      <c r="DN43" s="83" t="e">
        <f t="shared" si="71"/>
        <v>#NAME?</v>
      </c>
      <c r="DO43" s="83" t="e">
        <f t="shared" si="71"/>
        <v>#NAME?</v>
      </c>
      <c r="DP43" s="83" t="e">
        <f t="shared" si="71"/>
        <v>#NAME?</v>
      </c>
      <c r="DQ43" s="83" t="e">
        <f t="shared" si="71"/>
        <v>#NAME?</v>
      </c>
      <c r="DR43" s="83" t="e">
        <f t="shared" si="71"/>
        <v>#NAME?</v>
      </c>
      <c r="DS43" s="83" t="e">
        <f t="shared" si="71"/>
        <v>#NAME?</v>
      </c>
      <c r="DT43" s="83" t="e">
        <f t="shared" si="71"/>
        <v>#NAME?</v>
      </c>
      <c r="DU43" s="83" t="e">
        <f t="shared" si="71"/>
        <v>#NAME?</v>
      </c>
      <c r="DV43" s="83" t="e">
        <f t="shared" si="71"/>
        <v>#NAME?</v>
      </c>
      <c r="DW43" s="83" t="e">
        <f t="shared" si="71"/>
        <v>#NAME?</v>
      </c>
      <c r="DX43" s="83" t="e">
        <f t="shared" si="71"/>
        <v>#NAME?</v>
      </c>
      <c r="DY43" s="83" t="e">
        <f t="shared" si="71"/>
        <v>#NAME?</v>
      </c>
      <c r="DZ43" s="83" t="e">
        <f t="shared" ref="DZ43:GK43" si="72">SUM(DZ44:DZ52)</f>
        <v>#NAME?</v>
      </c>
      <c r="EA43" s="83" t="e">
        <f t="shared" si="72"/>
        <v>#NAME?</v>
      </c>
      <c r="EB43" s="83" t="e">
        <f t="shared" si="72"/>
        <v>#NAME?</v>
      </c>
      <c r="EC43" s="83" t="e">
        <f t="shared" si="72"/>
        <v>#NAME?</v>
      </c>
      <c r="ED43" s="83" t="e">
        <f t="shared" si="72"/>
        <v>#NAME?</v>
      </c>
      <c r="EE43" s="83" t="e">
        <f t="shared" si="72"/>
        <v>#NAME?</v>
      </c>
      <c r="EF43" s="83" t="e">
        <f t="shared" si="72"/>
        <v>#NAME?</v>
      </c>
      <c r="EG43" s="83" t="e">
        <f t="shared" si="72"/>
        <v>#NAME?</v>
      </c>
      <c r="EH43" s="83" t="e">
        <f t="shared" si="72"/>
        <v>#NAME?</v>
      </c>
      <c r="EI43" s="83" t="e">
        <f t="shared" si="72"/>
        <v>#NAME?</v>
      </c>
      <c r="EJ43" s="83" t="e">
        <f t="shared" si="72"/>
        <v>#NAME?</v>
      </c>
      <c r="EK43" s="83" t="e">
        <f t="shared" si="72"/>
        <v>#NAME?</v>
      </c>
      <c r="EL43" s="83" t="e">
        <f t="shared" si="72"/>
        <v>#NAME?</v>
      </c>
      <c r="EM43" s="83" t="e">
        <f t="shared" si="72"/>
        <v>#NAME?</v>
      </c>
      <c r="EN43" s="83" t="e">
        <f t="shared" si="72"/>
        <v>#NAME?</v>
      </c>
      <c r="EO43" s="83" t="e">
        <f t="shared" si="72"/>
        <v>#NAME?</v>
      </c>
      <c r="EP43" s="83" t="e">
        <f t="shared" si="72"/>
        <v>#NAME?</v>
      </c>
      <c r="EQ43" s="83" t="e">
        <f t="shared" si="72"/>
        <v>#NAME?</v>
      </c>
      <c r="ER43" s="83" t="e">
        <f t="shared" si="72"/>
        <v>#NAME?</v>
      </c>
      <c r="ES43" s="83" t="e">
        <f t="shared" si="72"/>
        <v>#NAME?</v>
      </c>
      <c r="ET43" s="83" t="e">
        <f t="shared" si="72"/>
        <v>#NAME?</v>
      </c>
      <c r="EU43" s="83" t="e">
        <f t="shared" si="72"/>
        <v>#NAME?</v>
      </c>
      <c r="EV43" s="83" t="e">
        <f t="shared" si="72"/>
        <v>#NAME?</v>
      </c>
      <c r="EW43" s="83" t="e">
        <f t="shared" si="72"/>
        <v>#NAME?</v>
      </c>
      <c r="EX43" s="83" t="e">
        <f t="shared" si="72"/>
        <v>#NAME?</v>
      </c>
      <c r="EY43" s="83" t="e">
        <f t="shared" si="72"/>
        <v>#NAME?</v>
      </c>
      <c r="EZ43" s="83" t="e">
        <f t="shared" si="72"/>
        <v>#NAME?</v>
      </c>
      <c r="FA43" s="83" t="e">
        <f t="shared" si="72"/>
        <v>#NAME?</v>
      </c>
      <c r="FB43" s="83" t="e">
        <f t="shared" si="72"/>
        <v>#NAME?</v>
      </c>
      <c r="FC43" s="83" t="e">
        <f t="shared" si="72"/>
        <v>#NAME?</v>
      </c>
      <c r="FD43" s="83" t="e">
        <f t="shared" si="72"/>
        <v>#NAME?</v>
      </c>
      <c r="FE43" s="83" t="e">
        <f t="shared" si="72"/>
        <v>#NAME?</v>
      </c>
      <c r="FF43" s="83" t="e">
        <f t="shared" si="72"/>
        <v>#NAME?</v>
      </c>
      <c r="FG43" s="83" t="e">
        <f t="shared" si="72"/>
        <v>#NAME?</v>
      </c>
      <c r="FH43" s="83" t="e">
        <f t="shared" si="72"/>
        <v>#NAME?</v>
      </c>
      <c r="FI43" s="83" t="e">
        <f t="shared" si="72"/>
        <v>#NAME?</v>
      </c>
      <c r="FJ43" s="83" t="e">
        <f t="shared" si="72"/>
        <v>#NAME?</v>
      </c>
      <c r="FK43" s="83" t="e">
        <f t="shared" si="72"/>
        <v>#NAME?</v>
      </c>
      <c r="FL43" s="83" t="e">
        <f t="shared" si="72"/>
        <v>#NAME?</v>
      </c>
      <c r="FM43" s="83" t="e">
        <f t="shared" si="72"/>
        <v>#NAME?</v>
      </c>
      <c r="FN43" s="83" t="e">
        <f t="shared" si="72"/>
        <v>#NAME?</v>
      </c>
      <c r="FO43" s="83" t="e">
        <f t="shared" si="72"/>
        <v>#NAME?</v>
      </c>
      <c r="FP43" s="83" t="e">
        <f t="shared" si="72"/>
        <v>#NAME?</v>
      </c>
      <c r="FQ43" s="83" t="e">
        <f t="shared" si="72"/>
        <v>#NAME?</v>
      </c>
      <c r="FR43" s="83" t="e">
        <f t="shared" si="72"/>
        <v>#NAME?</v>
      </c>
      <c r="FS43" s="83" t="e">
        <f t="shared" si="72"/>
        <v>#NAME?</v>
      </c>
      <c r="FT43" s="83" t="e">
        <f t="shared" si="72"/>
        <v>#NAME?</v>
      </c>
      <c r="FU43" s="83" t="e">
        <f t="shared" si="72"/>
        <v>#NAME?</v>
      </c>
      <c r="FV43" s="83" t="e">
        <f t="shared" si="72"/>
        <v>#NAME?</v>
      </c>
      <c r="FW43" s="83" t="e">
        <f t="shared" si="72"/>
        <v>#NAME?</v>
      </c>
      <c r="FX43" s="83" t="e">
        <f t="shared" si="72"/>
        <v>#NAME?</v>
      </c>
      <c r="FY43" s="83" t="e">
        <f t="shared" si="72"/>
        <v>#NAME?</v>
      </c>
      <c r="FZ43" s="83" t="e">
        <f t="shared" si="72"/>
        <v>#NAME?</v>
      </c>
      <c r="GA43" s="83" t="e">
        <f t="shared" si="72"/>
        <v>#NAME?</v>
      </c>
      <c r="GB43" s="83" t="e">
        <f t="shared" si="72"/>
        <v>#NAME?</v>
      </c>
      <c r="GC43" s="83" t="e">
        <f t="shared" si="72"/>
        <v>#NAME?</v>
      </c>
      <c r="GD43" s="83" t="e">
        <f t="shared" si="72"/>
        <v>#NAME?</v>
      </c>
      <c r="GE43" s="83" t="e">
        <f t="shared" si="72"/>
        <v>#NAME?</v>
      </c>
      <c r="GF43" s="83" t="e">
        <f t="shared" si="72"/>
        <v>#NAME?</v>
      </c>
      <c r="GG43" s="83" t="e">
        <f t="shared" si="72"/>
        <v>#NAME?</v>
      </c>
      <c r="GH43" s="83" t="e">
        <f t="shared" si="72"/>
        <v>#NAME?</v>
      </c>
      <c r="GI43" s="83" t="e">
        <f t="shared" si="72"/>
        <v>#NAME?</v>
      </c>
      <c r="GJ43" s="83" t="e">
        <f t="shared" si="72"/>
        <v>#NAME?</v>
      </c>
      <c r="GK43" s="83" t="e">
        <f t="shared" si="72"/>
        <v>#NAME?</v>
      </c>
      <c r="GL43" s="83" t="e">
        <f t="shared" ref="GL43:HI43" si="73">SUM(GL44:GL52)</f>
        <v>#NAME?</v>
      </c>
      <c r="GM43" s="83" t="e">
        <f t="shared" si="73"/>
        <v>#NAME?</v>
      </c>
      <c r="GN43" s="83" t="e">
        <f t="shared" si="73"/>
        <v>#NAME?</v>
      </c>
      <c r="GO43" s="83" t="e">
        <f t="shared" si="73"/>
        <v>#NAME?</v>
      </c>
      <c r="GP43" s="83" t="e">
        <f t="shared" si="73"/>
        <v>#NAME?</v>
      </c>
      <c r="GQ43" s="83" t="e">
        <f t="shared" si="73"/>
        <v>#NAME?</v>
      </c>
      <c r="GR43" s="83" t="e">
        <f t="shared" si="73"/>
        <v>#NAME?</v>
      </c>
      <c r="GS43" s="83" t="e">
        <f t="shared" si="73"/>
        <v>#NAME?</v>
      </c>
      <c r="GT43" s="83" t="e">
        <f t="shared" si="73"/>
        <v>#NAME?</v>
      </c>
      <c r="GU43" s="83" t="e">
        <f t="shared" si="73"/>
        <v>#NAME?</v>
      </c>
      <c r="GV43" s="83" t="e">
        <f t="shared" si="73"/>
        <v>#NAME?</v>
      </c>
      <c r="GW43" s="83" t="e">
        <f t="shared" si="73"/>
        <v>#NAME?</v>
      </c>
      <c r="GX43" s="83" t="e">
        <f t="shared" si="73"/>
        <v>#NAME?</v>
      </c>
      <c r="GY43" s="83" t="e">
        <f t="shared" si="73"/>
        <v>#NAME?</v>
      </c>
      <c r="GZ43" s="83" t="e">
        <f t="shared" si="73"/>
        <v>#NAME?</v>
      </c>
      <c r="HA43" s="83" t="e">
        <f t="shared" si="73"/>
        <v>#NAME?</v>
      </c>
      <c r="HB43" s="83" t="e">
        <f t="shared" si="73"/>
        <v>#NAME?</v>
      </c>
      <c r="HC43" s="83" t="e">
        <f t="shared" si="73"/>
        <v>#NAME?</v>
      </c>
      <c r="HD43" s="83" t="e">
        <f t="shared" si="73"/>
        <v>#NAME?</v>
      </c>
      <c r="HE43" s="83" t="e">
        <f t="shared" si="73"/>
        <v>#NAME?</v>
      </c>
      <c r="HF43" s="83" t="e">
        <f t="shared" si="73"/>
        <v>#NAME?</v>
      </c>
      <c r="HG43" s="83" t="e">
        <f t="shared" si="73"/>
        <v>#NAME?</v>
      </c>
      <c r="HH43" s="83" t="e">
        <f t="shared" si="73"/>
        <v>#NAME?</v>
      </c>
      <c r="HI43" s="83" t="e">
        <f t="shared" si="73"/>
        <v>#NAME?</v>
      </c>
    </row>
    <row r="44" spans="1:217" x14ac:dyDescent="0.2">
      <c r="A44" s="30" t="s">
        <v>360</v>
      </c>
      <c r="B44" s="80" t="e">
        <f>MaterialChamado*#REF!/1000</f>
        <v>#NAME?</v>
      </c>
      <c r="C44" s="80" t="e">
        <f>MaterialChamado*#REF!/1000</f>
        <v>#NAME?</v>
      </c>
      <c r="D44" s="80" t="e">
        <f>MaterialChamado*#REF!/1000</f>
        <v>#NAME?</v>
      </c>
      <c r="E44" s="80" t="e">
        <f>MaterialChamado*#REF!/1000</f>
        <v>#NAME?</v>
      </c>
      <c r="F44" s="80" t="e">
        <f>MaterialChamado*#REF!/1000</f>
        <v>#NAME?</v>
      </c>
      <c r="G44" s="80" t="e">
        <f>MaterialChamado*#REF!/1000</f>
        <v>#NAME?</v>
      </c>
      <c r="H44" s="80" t="e">
        <f>MaterialChamado*#REF!/1000</f>
        <v>#NAME?</v>
      </c>
      <c r="I44" s="80" t="e">
        <f>MaterialChamado*#REF!/1000</f>
        <v>#NAME?</v>
      </c>
      <c r="J44" s="80" t="e">
        <f>MaterialChamado*#REF!/1000</f>
        <v>#NAME?</v>
      </c>
      <c r="K44" s="80" t="e">
        <f>MaterialChamado*#REF!/1000</f>
        <v>#NAME?</v>
      </c>
      <c r="L44" s="80" t="e">
        <f>MaterialChamado*#REF!/1000</f>
        <v>#NAME?</v>
      </c>
      <c r="M44" s="80" t="e">
        <f>MaterialChamado*#REF!/1000</f>
        <v>#NAME?</v>
      </c>
      <c r="N44" s="80" t="e">
        <f>MaterialChamado*#REF!/1000</f>
        <v>#NAME?</v>
      </c>
      <c r="O44" s="80" t="e">
        <f>MaterialChamado*#REF!/1000</f>
        <v>#NAME?</v>
      </c>
      <c r="P44" s="80" t="e">
        <f>MaterialChamado*#REF!/1000</f>
        <v>#NAME?</v>
      </c>
      <c r="Q44" s="80" t="e">
        <f>MaterialChamado*#REF!/1000</f>
        <v>#NAME?</v>
      </c>
      <c r="R44" s="80" t="e">
        <f>MaterialChamado*#REF!/1000</f>
        <v>#NAME?</v>
      </c>
      <c r="S44" s="80" t="e">
        <f>MaterialChamado*#REF!/1000</f>
        <v>#NAME?</v>
      </c>
      <c r="T44" s="80" t="e">
        <f>MaterialChamado*#REF!/1000</f>
        <v>#NAME?</v>
      </c>
      <c r="U44" s="80" t="e">
        <f>MaterialChamado*#REF!/1000</f>
        <v>#NAME?</v>
      </c>
      <c r="V44" s="80" t="e">
        <f>MaterialChamado*#REF!/1000</f>
        <v>#NAME?</v>
      </c>
      <c r="W44" s="80" t="e">
        <f>MaterialChamado*#REF!/1000</f>
        <v>#NAME?</v>
      </c>
      <c r="X44" s="80" t="e">
        <f>MaterialChamado*#REF!/1000</f>
        <v>#NAME?</v>
      </c>
      <c r="Y44" s="80" t="e">
        <f>MaterialChamado*#REF!/1000</f>
        <v>#NAME?</v>
      </c>
      <c r="Z44" s="80" t="e">
        <f>MaterialChamado*#REF!/1000</f>
        <v>#NAME?</v>
      </c>
      <c r="AA44" s="80" t="e">
        <f>MaterialChamado*#REF!/1000</f>
        <v>#NAME?</v>
      </c>
      <c r="AB44" s="80" t="e">
        <f>MaterialChamado*#REF!/1000</f>
        <v>#NAME?</v>
      </c>
      <c r="AC44" s="80" t="e">
        <f>MaterialChamado*#REF!/1000</f>
        <v>#NAME?</v>
      </c>
      <c r="AD44" s="80" t="e">
        <f>MaterialChamado*#REF!/1000</f>
        <v>#NAME?</v>
      </c>
      <c r="AE44" s="80" t="e">
        <f>MaterialChamado*#REF!/1000</f>
        <v>#NAME?</v>
      </c>
      <c r="AF44" s="80" t="e">
        <f>MaterialChamado*#REF!/1000</f>
        <v>#NAME?</v>
      </c>
      <c r="AG44" s="80" t="e">
        <f>MaterialChamado*#REF!/1000</f>
        <v>#NAME?</v>
      </c>
      <c r="AH44" s="80" t="e">
        <f>MaterialChamado*#REF!/1000</f>
        <v>#NAME?</v>
      </c>
      <c r="AI44" s="80" t="e">
        <f>MaterialChamado*#REF!/1000</f>
        <v>#NAME?</v>
      </c>
      <c r="AJ44" s="80" t="e">
        <f>MaterialChamado*#REF!/1000</f>
        <v>#NAME?</v>
      </c>
      <c r="AK44" s="80" t="e">
        <f>MaterialChamado*#REF!/1000</f>
        <v>#NAME?</v>
      </c>
      <c r="AL44" s="80" t="e">
        <f>MaterialChamado*#REF!/1000</f>
        <v>#NAME?</v>
      </c>
      <c r="AM44" s="80" t="e">
        <f>MaterialChamado*#REF!/1000</f>
        <v>#NAME?</v>
      </c>
      <c r="AN44" s="80" t="e">
        <f>MaterialChamado*#REF!/1000</f>
        <v>#NAME?</v>
      </c>
      <c r="AO44" s="80" t="e">
        <f>MaterialChamado*#REF!/1000</f>
        <v>#NAME?</v>
      </c>
      <c r="AP44" s="80" t="e">
        <f>MaterialChamado*#REF!/1000</f>
        <v>#NAME?</v>
      </c>
      <c r="AQ44" s="80" t="e">
        <f>MaterialChamado*#REF!/1000</f>
        <v>#NAME?</v>
      </c>
      <c r="AR44" s="80" t="e">
        <f>MaterialChamado*#REF!/1000</f>
        <v>#NAME?</v>
      </c>
      <c r="AS44" s="80" t="e">
        <f>MaterialChamado*#REF!/1000</f>
        <v>#NAME?</v>
      </c>
      <c r="AT44" s="80" t="e">
        <f>MaterialChamado*#REF!/1000</f>
        <v>#NAME?</v>
      </c>
      <c r="AU44" s="80" t="e">
        <f>MaterialChamado*#REF!/1000</f>
        <v>#NAME?</v>
      </c>
      <c r="AV44" s="80" t="e">
        <f>MaterialChamado*#REF!/1000</f>
        <v>#NAME?</v>
      </c>
      <c r="AW44" s="80" t="e">
        <f>MaterialChamado*#REF!/1000</f>
        <v>#NAME?</v>
      </c>
      <c r="AX44" s="80" t="e">
        <f>MaterialChamado*#REF!/1000</f>
        <v>#NAME?</v>
      </c>
      <c r="AY44" s="80" t="e">
        <f>MaterialChamado*#REF!/1000</f>
        <v>#NAME?</v>
      </c>
      <c r="AZ44" s="80" t="e">
        <f>MaterialChamado*#REF!/1000</f>
        <v>#NAME?</v>
      </c>
      <c r="BA44" s="80" t="e">
        <f>MaterialChamado*#REF!/1000</f>
        <v>#NAME?</v>
      </c>
      <c r="BB44" s="80" t="e">
        <f>MaterialChamado*#REF!/1000</f>
        <v>#NAME?</v>
      </c>
      <c r="BC44" s="80" t="e">
        <f>MaterialChamado*#REF!/1000</f>
        <v>#NAME?</v>
      </c>
      <c r="BD44" s="80" t="e">
        <f>MaterialChamado*#REF!/1000</f>
        <v>#NAME?</v>
      </c>
      <c r="BE44" s="80" t="e">
        <f>MaterialChamado*#REF!/1000</f>
        <v>#NAME?</v>
      </c>
      <c r="BF44" s="80" t="e">
        <f>MaterialChamado*#REF!/1000</f>
        <v>#NAME?</v>
      </c>
      <c r="BG44" s="80" t="e">
        <f>MaterialChamado*#REF!/1000</f>
        <v>#NAME?</v>
      </c>
      <c r="BH44" s="80" t="e">
        <f>MaterialChamado*#REF!/1000</f>
        <v>#NAME?</v>
      </c>
      <c r="BI44" s="80" t="e">
        <f>MaterialChamado*#REF!/1000</f>
        <v>#NAME?</v>
      </c>
      <c r="BJ44" s="80" t="e">
        <f>MaterialChamado*#REF!/1000</f>
        <v>#NAME?</v>
      </c>
      <c r="BK44" s="80" t="e">
        <f>MaterialChamado*#REF!/1000</f>
        <v>#NAME?</v>
      </c>
      <c r="BL44" s="80" t="e">
        <f>MaterialChamado*#REF!/1000</f>
        <v>#NAME?</v>
      </c>
      <c r="BM44" s="80" t="e">
        <f>MaterialChamado*#REF!/1000</f>
        <v>#NAME?</v>
      </c>
      <c r="BN44" s="80" t="e">
        <f>MaterialChamado*#REF!/1000</f>
        <v>#NAME?</v>
      </c>
      <c r="BO44" s="80" t="e">
        <f>MaterialChamado*#REF!/1000</f>
        <v>#NAME?</v>
      </c>
      <c r="BP44" s="80" t="e">
        <f>MaterialChamado*#REF!/1000</f>
        <v>#NAME?</v>
      </c>
      <c r="BQ44" s="80" t="e">
        <f>MaterialChamado*#REF!/1000</f>
        <v>#NAME?</v>
      </c>
      <c r="BR44" s="80" t="e">
        <f>MaterialChamado*#REF!/1000</f>
        <v>#NAME?</v>
      </c>
      <c r="BS44" s="80" t="e">
        <f>MaterialChamado*#REF!/1000</f>
        <v>#NAME?</v>
      </c>
      <c r="BT44" s="80" t="e">
        <f>MaterialChamado*#REF!/1000</f>
        <v>#NAME?</v>
      </c>
      <c r="BU44" s="80" t="e">
        <f>MaterialChamado*#REF!/1000</f>
        <v>#NAME?</v>
      </c>
      <c r="BV44" s="80" t="e">
        <f>MaterialChamado*#REF!/1000</f>
        <v>#NAME?</v>
      </c>
      <c r="BW44" s="80" t="e">
        <f>MaterialChamado*#REF!/1000</f>
        <v>#NAME?</v>
      </c>
      <c r="BX44" s="80" t="e">
        <f>MaterialChamado*#REF!/1000</f>
        <v>#NAME?</v>
      </c>
      <c r="BY44" s="80" t="e">
        <f>MaterialChamado*#REF!/1000</f>
        <v>#NAME?</v>
      </c>
      <c r="BZ44" s="80" t="e">
        <f>MaterialChamado*#REF!/1000</f>
        <v>#NAME?</v>
      </c>
      <c r="CA44" s="80" t="e">
        <f>MaterialChamado*#REF!/1000</f>
        <v>#NAME?</v>
      </c>
      <c r="CB44" s="80" t="e">
        <f>MaterialChamado*#REF!/1000</f>
        <v>#NAME?</v>
      </c>
      <c r="CC44" s="80" t="e">
        <f>MaterialChamado*#REF!/1000</f>
        <v>#NAME?</v>
      </c>
      <c r="CD44" s="80" t="e">
        <f>MaterialChamado*#REF!/1000</f>
        <v>#NAME?</v>
      </c>
      <c r="CE44" s="80" t="e">
        <f>MaterialChamado*#REF!/1000</f>
        <v>#NAME?</v>
      </c>
      <c r="CF44" s="80" t="e">
        <f>MaterialChamado*#REF!/1000</f>
        <v>#NAME?</v>
      </c>
      <c r="CG44" s="80" t="e">
        <f>MaterialChamado*#REF!/1000</f>
        <v>#NAME?</v>
      </c>
      <c r="CH44" s="80" t="e">
        <f>MaterialChamado*#REF!/1000</f>
        <v>#NAME?</v>
      </c>
      <c r="CI44" s="80" t="e">
        <f>MaterialChamado*#REF!/1000</f>
        <v>#NAME?</v>
      </c>
      <c r="CJ44" s="80" t="e">
        <f>MaterialChamado*#REF!/1000</f>
        <v>#NAME?</v>
      </c>
      <c r="CK44" s="80" t="e">
        <f>MaterialChamado*#REF!/1000</f>
        <v>#NAME?</v>
      </c>
      <c r="CL44" s="80" t="e">
        <f>MaterialChamado*#REF!/1000</f>
        <v>#NAME?</v>
      </c>
      <c r="CM44" s="80" t="e">
        <f>MaterialChamado*#REF!/1000</f>
        <v>#NAME?</v>
      </c>
      <c r="CN44" s="80" t="e">
        <f>MaterialChamado*#REF!/1000</f>
        <v>#NAME?</v>
      </c>
      <c r="CO44" s="80" t="e">
        <f>MaterialChamado*#REF!/1000</f>
        <v>#NAME?</v>
      </c>
      <c r="CP44" s="80" t="e">
        <f>MaterialChamado*#REF!/1000</f>
        <v>#NAME?</v>
      </c>
      <c r="CQ44" s="80" t="e">
        <f>MaterialChamado*#REF!/1000</f>
        <v>#NAME?</v>
      </c>
      <c r="CR44" s="80" t="e">
        <f>MaterialChamado*#REF!/1000</f>
        <v>#NAME?</v>
      </c>
      <c r="CS44" s="80" t="e">
        <f>MaterialChamado*#REF!/1000</f>
        <v>#NAME?</v>
      </c>
      <c r="CT44" s="80" t="e">
        <f>MaterialChamado*#REF!/1000</f>
        <v>#NAME?</v>
      </c>
      <c r="CU44" s="80" t="e">
        <f>MaterialChamado*#REF!/1000</f>
        <v>#NAME?</v>
      </c>
      <c r="CV44" s="80" t="e">
        <f>MaterialChamado*#REF!/1000</f>
        <v>#NAME?</v>
      </c>
      <c r="CW44" s="80" t="e">
        <f>MaterialChamado*#REF!/1000</f>
        <v>#NAME?</v>
      </c>
      <c r="CX44" s="80" t="e">
        <f>MaterialChamado*#REF!/1000</f>
        <v>#NAME?</v>
      </c>
      <c r="CY44" s="80" t="e">
        <f>MaterialChamado*#REF!/1000</f>
        <v>#NAME?</v>
      </c>
      <c r="CZ44" s="80" t="e">
        <f>MaterialChamado*#REF!/1000</f>
        <v>#NAME?</v>
      </c>
      <c r="DA44" s="80" t="e">
        <f>MaterialChamado*#REF!/1000</f>
        <v>#NAME?</v>
      </c>
      <c r="DB44" s="80" t="e">
        <f>MaterialChamado*#REF!/1000</f>
        <v>#NAME?</v>
      </c>
      <c r="DC44" s="80" t="e">
        <f>MaterialChamado*#REF!/1000</f>
        <v>#NAME?</v>
      </c>
      <c r="DD44" s="80" t="e">
        <f>MaterialChamado*#REF!/1000</f>
        <v>#NAME?</v>
      </c>
      <c r="DE44" s="80" t="e">
        <f>MaterialChamado*#REF!/1000</f>
        <v>#NAME?</v>
      </c>
      <c r="DF44" s="80" t="e">
        <f>MaterialChamado*#REF!/1000</f>
        <v>#NAME?</v>
      </c>
      <c r="DG44" s="80" t="e">
        <f>MaterialChamado*#REF!/1000</f>
        <v>#NAME?</v>
      </c>
      <c r="DH44" s="80" t="e">
        <f>MaterialChamado*#REF!/1000</f>
        <v>#NAME?</v>
      </c>
      <c r="DI44" s="80" t="e">
        <f>MaterialChamado*#REF!/1000</f>
        <v>#NAME?</v>
      </c>
      <c r="DJ44" s="80" t="e">
        <f>MaterialChamado*#REF!/1000</f>
        <v>#NAME?</v>
      </c>
      <c r="DK44" s="80" t="e">
        <f>MaterialChamado*#REF!/1000</f>
        <v>#NAME?</v>
      </c>
      <c r="DL44" s="80" t="e">
        <f>MaterialChamado*#REF!/1000</f>
        <v>#NAME?</v>
      </c>
      <c r="DM44" s="80" t="e">
        <f>MaterialChamado*#REF!/1000</f>
        <v>#NAME?</v>
      </c>
      <c r="DN44" s="80" t="e">
        <f>MaterialChamado*#REF!/1000</f>
        <v>#NAME?</v>
      </c>
      <c r="DO44" s="80" t="e">
        <f>MaterialChamado*#REF!/1000</f>
        <v>#NAME?</v>
      </c>
      <c r="DP44" s="80" t="e">
        <f>MaterialChamado*#REF!/1000</f>
        <v>#NAME?</v>
      </c>
      <c r="DQ44" s="80" t="e">
        <f>MaterialChamado*#REF!/1000</f>
        <v>#NAME?</v>
      </c>
      <c r="DR44" s="80" t="e">
        <f>MaterialChamado*#REF!/1000</f>
        <v>#NAME?</v>
      </c>
      <c r="DS44" s="80" t="e">
        <f>MaterialChamado*#REF!/1000</f>
        <v>#NAME?</v>
      </c>
      <c r="DT44" s="80" t="e">
        <f>MaterialChamado*#REF!/1000</f>
        <v>#NAME?</v>
      </c>
      <c r="DU44" s="80" t="e">
        <f>MaterialChamado*#REF!/1000</f>
        <v>#NAME?</v>
      </c>
      <c r="DV44" s="80" t="e">
        <f>MaterialChamado*#REF!/1000</f>
        <v>#NAME?</v>
      </c>
      <c r="DW44" s="80" t="e">
        <f>MaterialChamado*#REF!/1000</f>
        <v>#NAME?</v>
      </c>
      <c r="DX44" s="80" t="e">
        <f>MaterialChamado*#REF!/1000</f>
        <v>#NAME?</v>
      </c>
      <c r="DY44" s="80" t="e">
        <f>MaterialChamado*#REF!/1000</f>
        <v>#NAME?</v>
      </c>
      <c r="DZ44" s="80" t="e">
        <f>MaterialChamado*#REF!/1000</f>
        <v>#NAME?</v>
      </c>
      <c r="EA44" s="80" t="e">
        <f>MaterialChamado*#REF!/1000</f>
        <v>#NAME?</v>
      </c>
      <c r="EB44" s="80" t="e">
        <f>MaterialChamado*#REF!/1000</f>
        <v>#NAME?</v>
      </c>
      <c r="EC44" s="80" t="e">
        <f>MaterialChamado*#REF!/1000</f>
        <v>#NAME?</v>
      </c>
      <c r="ED44" s="80" t="e">
        <f>MaterialChamado*#REF!/1000</f>
        <v>#NAME?</v>
      </c>
      <c r="EE44" s="80" t="e">
        <f>MaterialChamado*#REF!/1000</f>
        <v>#NAME?</v>
      </c>
      <c r="EF44" s="80" t="e">
        <f>MaterialChamado*#REF!/1000</f>
        <v>#NAME?</v>
      </c>
      <c r="EG44" s="80" t="e">
        <f>MaterialChamado*#REF!/1000</f>
        <v>#NAME?</v>
      </c>
      <c r="EH44" s="80" t="e">
        <f>MaterialChamado*#REF!/1000</f>
        <v>#NAME?</v>
      </c>
      <c r="EI44" s="80" t="e">
        <f>MaterialChamado*#REF!/1000</f>
        <v>#NAME?</v>
      </c>
      <c r="EJ44" s="80" t="e">
        <f>MaterialChamado*#REF!/1000</f>
        <v>#NAME?</v>
      </c>
      <c r="EK44" s="80" t="e">
        <f>MaterialChamado*#REF!/1000</f>
        <v>#NAME?</v>
      </c>
      <c r="EL44" s="80" t="e">
        <f>MaterialChamado*#REF!/1000</f>
        <v>#NAME?</v>
      </c>
      <c r="EM44" s="80" t="e">
        <f>MaterialChamado*#REF!/1000</f>
        <v>#NAME?</v>
      </c>
      <c r="EN44" s="80" t="e">
        <f>MaterialChamado*#REF!/1000</f>
        <v>#NAME?</v>
      </c>
      <c r="EO44" s="80" t="e">
        <f>MaterialChamado*#REF!/1000</f>
        <v>#NAME?</v>
      </c>
      <c r="EP44" s="80" t="e">
        <f>MaterialChamado*#REF!/1000</f>
        <v>#NAME?</v>
      </c>
      <c r="EQ44" s="80" t="e">
        <f>MaterialChamado*#REF!/1000</f>
        <v>#NAME?</v>
      </c>
      <c r="ER44" s="80" t="e">
        <f>MaterialChamado*#REF!/1000</f>
        <v>#NAME?</v>
      </c>
      <c r="ES44" s="80" t="e">
        <f>MaterialChamado*#REF!/1000</f>
        <v>#NAME?</v>
      </c>
      <c r="ET44" s="80" t="e">
        <f>MaterialChamado*#REF!/1000</f>
        <v>#NAME?</v>
      </c>
      <c r="EU44" s="80" t="e">
        <f>MaterialChamado*#REF!/1000</f>
        <v>#NAME?</v>
      </c>
      <c r="EV44" s="80" t="e">
        <f>MaterialChamado*#REF!/1000</f>
        <v>#NAME?</v>
      </c>
      <c r="EW44" s="80" t="e">
        <f>MaterialChamado*#REF!/1000</f>
        <v>#NAME?</v>
      </c>
      <c r="EX44" s="80" t="e">
        <f>MaterialChamado*#REF!/1000</f>
        <v>#NAME?</v>
      </c>
      <c r="EY44" s="80" t="e">
        <f>MaterialChamado*#REF!/1000</f>
        <v>#NAME?</v>
      </c>
      <c r="EZ44" s="80" t="e">
        <f>MaterialChamado*#REF!/1000</f>
        <v>#NAME?</v>
      </c>
      <c r="FA44" s="80" t="e">
        <f>MaterialChamado*#REF!/1000</f>
        <v>#NAME?</v>
      </c>
      <c r="FB44" s="80" t="e">
        <f>MaterialChamado*#REF!/1000</f>
        <v>#NAME?</v>
      </c>
      <c r="FC44" s="80" t="e">
        <f>MaterialChamado*#REF!/1000</f>
        <v>#NAME?</v>
      </c>
      <c r="FD44" s="80" t="e">
        <f>MaterialChamado*#REF!/1000</f>
        <v>#NAME?</v>
      </c>
      <c r="FE44" s="80" t="e">
        <f>MaterialChamado*#REF!/1000</f>
        <v>#NAME?</v>
      </c>
      <c r="FF44" s="80" t="e">
        <f>MaterialChamado*#REF!/1000</f>
        <v>#NAME?</v>
      </c>
      <c r="FG44" s="80" t="e">
        <f>MaterialChamado*#REF!/1000</f>
        <v>#NAME?</v>
      </c>
      <c r="FH44" s="80" t="e">
        <f>MaterialChamado*#REF!/1000</f>
        <v>#NAME?</v>
      </c>
      <c r="FI44" s="80" t="e">
        <f>MaterialChamado*#REF!/1000</f>
        <v>#NAME?</v>
      </c>
      <c r="FJ44" s="80" t="e">
        <f>MaterialChamado*#REF!/1000</f>
        <v>#NAME?</v>
      </c>
      <c r="FK44" s="80" t="e">
        <f>MaterialChamado*#REF!/1000</f>
        <v>#NAME?</v>
      </c>
      <c r="FL44" s="80" t="e">
        <f>MaterialChamado*#REF!/1000</f>
        <v>#NAME?</v>
      </c>
      <c r="FM44" s="80" t="e">
        <f>MaterialChamado*#REF!/1000</f>
        <v>#NAME?</v>
      </c>
      <c r="FN44" s="80" t="e">
        <f>MaterialChamado*#REF!/1000</f>
        <v>#NAME?</v>
      </c>
      <c r="FO44" s="80" t="e">
        <f>MaterialChamado*#REF!/1000</f>
        <v>#NAME?</v>
      </c>
      <c r="FP44" s="80" t="e">
        <f>MaterialChamado*#REF!/1000</f>
        <v>#NAME?</v>
      </c>
      <c r="FQ44" s="80" t="e">
        <f>MaterialChamado*#REF!/1000</f>
        <v>#NAME?</v>
      </c>
      <c r="FR44" s="80" t="e">
        <f>MaterialChamado*#REF!/1000</f>
        <v>#NAME?</v>
      </c>
      <c r="FS44" s="80" t="e">
        <f>MaterialChamado*#REF!/1000</f>
        <v>#NAME?</v>
      </c>
      <c r="FT44" s="80" t="e">
        <f>MaterialChamado*#REF!/1000</f>
        <v>#NAME?</v>
      </c>
      <c r="FU44" s="80" t="e">
        <f>MaterialChamado*#REF!/1000</f>
        <v>#NAME?</v>
      </c>
      <c r="FV44" s="80" t="e">
        <f>MaterialChamado*#REF!/1000</f>
        <v>#NAME?</v>
      </c>
      <c r="FW44" s="80" t="e">
        <f>MaterialChamado*#REF!/1000</f>
        <v>#NAME?</v>
      </c>
      <c r="FX44" s="80" t="e">
        <f>MaterialChamado*#REF!/1000</f>
        <v>#NAME?</v>
      </c>
      <c r="FY44" s="80" t="e">
        <f>MaterialChamado*#REF!/1000</f>
        <v>#NAME?</v>
      </c>
      <c r="FZ44" s="80" t="e">
        <f>MaterialChamado*#REF!/1000</f>
        <v>#NAME?</v>
      </c>
      <c r="GA44" s="80" t="e">
        <f>MaterialChamado*#REF!/1000</f>
        <v>#NAME?</v>
      </c>
      <c r="GB44" s="80" t="e">
        <f>MaterialChamado*#REF!/1000</f>
        <v>#NAME?</v>
      </c>
      <c r="GC44" s="80" t="e">
        <f>MaterialChamado*#REF!/1000</f>
        <v>#NAME?</v>
      </c>
      <c r="GD44" s="80" t="e">
        <f>MaterialChamado*#REF!/1000</f>
        <v>#NAME?</v>
      </c>
      <c r="GE44" s="80" t="e">
        <f>MaterialChamado*#REF!/1000</f>
        <v>#NAME?</v>
      </c>
      <c r="GF44" s="80" t="e">
        <f>MaterialChamado*#REF!/1000</f>
        <v>#NAME?</v>
      </c>
      <c r="GG44" s="80" t="e">
        <f>MaterialChamado*#REF!/1000</f>
        <v>#NAME?</v>
      </c>
      <c r="GH44" s="80" t="e">
        <f>MaterialChamado*#REF!/1000</f>
        <v>#NAME?</v>
      </c>
      <c r="GI44" s="80" t="e">
        <f>MaterialChamado*#REF!/1000</f>
        <v>#NAME?</v>
      </c>
      <c r="GJ44" s="80" t="e">
        <f>MaterialChamado*#REF!/1000</f>
        <v>#NAME?</v>
      </c>
      <c r="GK44" s="80" t="e">
        <f>MaterialChamado*#REF!/1000</f>
        <v>#NAME?</v>
      </c>
      <c r="GL44" s="80" t="e">
        <f>MaterialChamado*#REF!/1000</f>
        <v>#NAME?</v>
      </c>
      <c r="GM44" s="80" t="e">
        <f>MaterialChamado*#REF!/1000</f>
        <v>#NAME?</v>
      </c>
      <c r="GN44" s="80" t="e">
        <f>MaterialChamado*#REF!/1000</f>
        <v>#NAME?</v>
      </c>
      <c r="GO44" s="80" t="e">
        <f>MaterialChamado*#REF!/1000</f>
        <v>#NAME?</v>
      </c>
      <c r="GP44" s="80" t="e">
        <f>MaterialChamado*#REF!/1000</f>
        <v>#NAME?</v>
      </c>
      <c r="GQ44" s="80" t="e">
        <f>MaterialChamado*#REF!/1000</f>
        <v>#NAME?</v>
      </c>
      <c r="GR44" s="80" t="e">
        <f>MaterialChamado*#REF!/1000</f>
        <v>#NAME?</v>
      </c>
      <c r="GS44" s="80" t="e">
        <f>MaterialChamado*#REF!/1000</f>
        <v>#NAME?</v>
      </c>
      <c r="GT44" s="80" t="e">
        <f>MaterialChamado*#REF!/1000</f>
        <v>#NAME?</v>
      </c>
      <c r="GU44" s="80" t="e">
        <f>MaterialChamado*#REF!/1000</f>
        <v>#NAME?</v>
      </c>
      <c r="GV44" s="80" t="e">
        <f>MaterialChamado*#REF!/1000</f>
        <v>#NAME?</v>
      </c>
      <c r="GW44" s="80" t="e">
        <f>MaterialChamado*#REF!/1000</f>
        <v>#NAME?</v>
      </c>
      <c r="GX44" s="80" t="e">
        <f>MaterialChamado*#REF!/1000</f>
        <v>#NAME?</v>
      </c>
      <c r="GY44" s="80" t="e">
        <f>MaterialChamado*#REF!/1000</f>
        <v>#NAME?</v>
      </c>
      <c r="GZ44" s="80" t="e">
        <f>MaterialChamado*#REF!/1000</f>
        <v>#NAME?</v>
      </c>
      <c r="HA44" s="80" t="e">
        <f>MaterialChamado*#REF!/1000</f>
        <v>#NAME?</v>
      </c>
      <c r="HB44" s="80" t="e">
        <f>MaterialChamado*#REF!/1000</f>
        <v>#NAME?</v>
      </c>
      <c r="HC44" s="80" t="e">
        <f>MaterialChamado*#REF!/1000</f>
        <v>#NAME?</v>
      </c>
      <c r="HD44" s="80" t="e">
        <f>MaterialChamado*#REF!/1000</f>
        <v>#NAME?</v>
      </c>
      <c r="HE44" s="80" t="e">
        <f>MaterialChamado*#REF!/1000</f>
        <v>#NAME?</v>
      </c>
      <c r="HF44" s="80" t="e">
        <f>MaterialChamado*#REF!/1000</f>
        <v>#NAME?</v>
      </c>
      <c r="HG44" s="80" t="e">
        <f>MaterialChamado*#REF!/1000</f>
        <v>#NAME?</v>
      </c>
      <c r="HH44" s="80" t="e">
        <f>MaterialChamado*#REF!/1000</f>
        <v>#NAME?</v>
      </c>
      <c r="HI44" s="80" t="e">
        <f>MaterialChamado*#REF!/1000</f>
        <v>#NAME?</v>
      </c>
    </row>
    <row r="45" spans="1:217" x14ac:dyDescent="0.2">
      <c r="A45" s="30" t="s">
        <v>361</v>
      </c>
      <c r="B45" s="80" t="e">
        <f>MOChamado*#REF!/1000</f>
        <v>#NAME?</v>
      </c>
      <c r="C45" s="80" t="e">
        <f>MOChamado*#REF!/1000</f>
        <v>#NAME?</v>
      </c>
      <c r="D45" s="80" t="e">
        <f>MOChamado*#REF!/1000</f>
        <v>#NAME?</v>
      </c>
      <c r="E45" s="80" t="e">
        <f>MOChamado*#REF!/1000</f>
        <v>#NAME?</v>
      </c>
      <c r="F45" s="80" t="e">
        <f>MOChamado*#REF!/1000</f>
        <v>#NAME?</v>
      </c>
      <c r="G45" s="80" t="e">
        <f>MOChamado*#REF!/1000</f>
        <v>#NAME?</v>
      </c>
      <c r="H45" s="80" t="e">
        <f>MOChamado*#REF!/1000</f>
        <v>#NAME?</v>
      </c>
      <c r="I45" s="80" t="e">
        <f>MOChamado*#REF!/1000</f>
        <v>#NAME?</v>
      </c>
      <c r="J45" s="80" t="e">
        <f>MOChamado*#REF!/1000</f>
        <v>#NAME?</v>
      </c>
      <c r="K45" s="80" t="e">
        <f>MOChamado*#REF!/1000</f>
        <v>#NAME?</v>
      </c>
      <c r="L45" s="80" t="e">
        <f>MOChamado*#REF!/1000</f>
        <v>#NAME?</v>
      </c>
      <c r="M45" s="80" t="e">
        <f>MOChamado*#REF!/1000</f>
        <v>#NAME?</v>
      </c>
      <c r="N45" s="80" t="e">
        <f>MOChamado*#REF!/1000</f>
        <v>#NAME?</v>
      </c>
      <c r="O45" s="80" t="e">
        <f>MOChamado*#REF!/1000</f>
        <v>#NAME?</v>
      </c>
      <c r="P45" s="80" t="e">
        <f>MOChamado*#REF!/1000</f>
        <v>#NAME?</v>
      </c>
      <c r="Q45" s="80" t="e">
        <f>MOChamado*#REF!/1000</f>
        <v>#NAME?</v>
      </c>
      <c r="R45" s="80" t="e">
        <f>MOChamado*#REF!/1000</f>
        <v>#NAME?</v>
      </c>
      <c r="S45" s="80" t="e">
        <f>MOChamado*#REF!/1000</f>
        <v>#NAME?</v>
      </c>
      <c r="T45" s="80" t="e">
        <f>MOChamado*#REF!/1000</f>
        <v>#NAME?</v>
      </c>
      <c r="U45" s="80" t="e">
        <f>MOChamado*#REF!/1000</f>
        <v>#NAME?</v>
      </c>
      <c r="V45" s="80" t="e">
        <f>MOChamado*#REF!/1000</f>
        <v>#NAME?</v>
      </c>
      <c r="W45" s="80" t="e">
        <f>MOChamado*#REF!/1000</f>
        <v>#NAME?</v>
      </c>
      <c r="X45" s="80" t="e">
        <f>MOChamado*#REF!/1000</f>
        <v>#NAME?</v>
      </c>
      <c r="Y45" s="80" t="e">
        <f>MOChamado*#REF!/1000</f>
        <v>#NAME?</v>
      </c>
      <c r="Z45" s="80" t="e">
        <f>MOChamado*#REF!/1000</f>
        <v>#NAME?</v>
      </c>
      <c r="AA45" s="80" t="e">
        <f>MOChamado*#REF!/1000</f>
        <v>#NAME?</v>
      </c>
      <c r="AB45" s="80" t="e">
        <f>MOChamado*#REF!/1000</f>
        <v>#NAME?</v>
      </c>
      <c r="AC45" s="80" t="e">
        <f>MOChamado*#REF!/1000</f>
        <v>#NAME?</v>
      </c>
      <c r="AD45" s="80" t="e">
        <f>MOChamado*#REF!/1000</f>
        <v>#NAME?</v>
      </c>
      <c r="AE45" s="80" t="e">
        <f>MOChamado*#REF!/1000</f>
        <v>#NAME?</v>
      </c>
      <c r="AF45" s="80" t="e">
        <f>MOChamado*#REF!/1000</f>
        <v>#NAME?</v>
      </c>
      <c r="AG45" s="80" t="e">
        <f>MOChamado*#REF!/1000</f>
        <v>#NAME?</v>
      </c>
      <c r="AH45" s="80" t="e">
        <f>MOChamado*#REF!/1000</f>
        <v>#NAME?</v>
      </c>
      <c r="AI45" s="80" t="e">
        <f>MOChamado*#REF!/1000</f>
        <v>#NAME?</v>
      </c>
      <c r="AJ45" s="80" t="e">
        <f>MOChamado*#REF!/1000</f>
        <v>#NAME?</v>
      </c>
      <c r="AK45" s="80" t="e">
        <f>MOChamado*#REF!/1000</f>
        <v>#NAME?</v>
      </c>
      <c r="AL45" s="80" t="e">
        <f>MOChamado*#REF!/1000</f>
        <v>#NAME?</v>
      </c>
      <c r="AM45" s="80" t="e">
        <f>MOChamado*#REF!/1000</f>
        <v>#NAME?</v>
      </c>
      <c r="AN45" s="80" t="e">
        <f>MOChamado*#REF!/1000</f>
        <v>#NAME?</v>
      </c>
      <c r="AO45" s="80" t="e">
        <f>MOChamado*#REF!/1000</f>
        <v>#NAME?</v>
      </c>
      <c r="AP45" s="80" t="e">
        <f>MOChamado*#REF!/1000</f>
        <v>#NAME?</v>
      </c>
      <c r="AQ45" s="80" t="e">
        <f>MOChamado*#REF!/1000</f>
        <v>#NAME?</v>
      </c>
      <c r="AR45" s="80" t="e">
        <f>MOChamado*#REF!/1000</f>
        <v>#NAME?</v>
      </c>
      <c r="AS45" s="80" t="e">
        <f>MOChamado*#REF!/1000</f>
        <v>#NAME?</v>
      </c>
      <c r="AT45" s="80" t="e">
        <f>MOChamado*#REF!/1000</f>
        <v>#NAME?</v>
      </c>
      <c r="AU45" s="80" t="e">
        <f>MOChamado*#REF!/1000</f>
        <v>#NAME?</v>
      </c>
      <c r="AV45" s="80" t="e">
        <f>MOChamado*#REF!/1000</f>
        <v>#NAME?</v>
      </c>
      <c r="AW45" s="80" t="e">
        <f>MOChamado*#REF!/1000</f>
        <v>#NAME?</v>
      </c>
      <c r="AX45" s="80" t="e">
        <f>MOChamado*#REF!/1000</f>
        <v>#NAME?</v>
      </c>
      <c r="AY45" s="80" t="e">
        <f>MOChamado*#REF!/1000</f>
        <v>#NAME?</v>
      </c>
      <c r="AZ45" s="80" t="e">
        <f>MOChamado*#REF!/1000</f>
        <v>#NAME?</v>
      </c>
      <c r="BA45" s="80" t="e">
        <f>MOChamado*#REF!/1000</f>
        <v>#NAME?</v>
      </c>
      <c r="BB45" s="80" t="e">
        <f>MOChamado*#REF!/1000</f>
        <v>#NAME?</v>
      </c>
      <c r="BC45" s="80" t="e">
        <f>MOChamado*#REF!/1000</f>
        <v>#NAME?</v>
      </c>
      <c r="BD45" s="80" t="e">
        <f>MOChamado*#REF!/1000</f>
        <v>#NAME?</v>
      </c>
      <c r="BE45" s="80" t="e">
        <f>MOChamado*#REF!/1000</f>
        <v>#NAME?</v>
      </c>
      <c r="BF45" s="80" t="e">
        <f>MOChamado*#REF!/1000</f>
        <v>#NAME?</v>
      </c>
      <c r="BG45" s="80" t="e">
        <f>MOChamado*#REF!/1000</f>
        <v>#NAME?</v>
      </c>
      <c r="BH45" s="80" t="e">
        <f>MOChamado*#REF!/1000</f>
        <v>#NAME?</v>
      </c>
      <c r="BI45" s="80" t="e">
        <f>MOChamado*#REF!/1000</f>
        <v>#NAME?</v>
      </c>
      <c r="BJ45" s="80" t="e">
        <f>MOChamado*#REF!/1000</f>
        <v>#NAME?</v>
      </c>
      <c r="BK45" s="80" t="e">
        <f>MOChamado*#REF!/1000</f>
        <v>#NAME?</v>
      </c>
      <c r="BL45" s="80" t="e">
        <f>MOChamado*#REF!/1000</f>
        <v>#NAME?</v>
      </c>
      <c r="BM45" s="80" t="e">
        <f>MOChamado*#REF!/1000</f>
        <v>#NAME?</v>
      </c>
      <c r="BN45" s="80" t="e">
        <f>MOChamado*#REF!/1000</f>
        <v>#NAME?</v>
      </c>
      <c r="BO45" s="80" t="e">
        <f>MOChamado*#REF!/1000</f>
        <v>#NAME?</v>
      </c>
      <c r="BP45" s="80" t="e">
        <f>MOChamado*#REF!/1000</f>
        <v>#NAME?</v>
      </c>
      <c r="BQ45" s="80" t="e">
        <f>MOChamado*#REF!/1000</f>
        <v>#NAME?</v>
      </c>
      <c r="BR45" s="80" t="e">
        <f>MOChamado*#REF!/1000</f>
        <v>#NAME?</v>
      </c>
      <c r="BS45" s="80" t="e">
        <f>MOChamado*#REF!/1000</f>
        <v>#NAME?</v>
      </c>
      <c r="BT45" s="80" t="e">
        <f>MOChamado*#REF!/1000</f>
        <v>#NAME?</v>
      </c>
      <c r="BU45" s="80" t="e">
        <f>MOChamado*#REF!/1000</f>
        <v>#NAME?</v>
      </c>
      <c r="BV45" s="80" t="e">
        <f>MOChamado*#REF!/1000</f>
        <v>#NAME?</v>
      </c>
      <c r="BW45" s="80" t="e">
        <f>MOChamado*#REF!/1000</f>
        <v>#NAME?</v>
      </c>
      <c r="BX45" s="80" t="e">
        <f>MOChamado*#REF!/1000</f>
        <v>#NAME?</v>
      </c>
      <c r="BY45" s="80" t="e">
        <f>MOChamado*#REF!/1000</f>
        <v>#NAME?</v>
      </c>
      <c r="BZ45" s="80" t="e">
        <f>MOChamado*#REF!/1000</f>
        <v>#NAME?</v>
      </c>
      <c r="CA45" s="80" t="e">
        <f>MOChamado*#REF!/1000</f>
        <v>#NAME?</v>
      </c>
      <c r="CB45" s="80" t="e">
        <f>MOChamado*#REF!/1000</f>
        <v>#NAME?</v>
      </c>
      <c r="CC45" s="80" t="e">
        <f>MOChamado*#REF!/1000</f>
        <v>#NAME?</v>
      </c>
      <c r="CD45" s="80" t="e">
        <f>MOChamado*#REF!/1000</f>
        <v>#NAME?</v>
      </c>
      <c r="CE45" s="80" t="e">
        <f>MOChamado*#REF!/1000</f>
        <v>#NAME?</v>
      </c>
      <c r="CF45" s="80" t="e">
        <f>MOChamado*#REF!/1000</f>
        <v>#NAME?</v>
      </c>
      <c r="CG45" s="80" t="e">
        <f>MOChamado*#REF!/1000</f>
        <v>#NAME?</v>
      </c>
      <c r="CH45" s="80" t="e">
        <f>MOChamado*#REF!/1000</f>
        <v>#NAME?</v>
      </c>
      <c r="CI45" s="80" t="e">
        <f>MOChamado*#REF!/1000</f>
        <v>#NAME?</v>
      </c>
      <c r="CJ45" s="80" t="e">
        <f>MOChamado*#REF!/1000</f>
        <v>#NAME?</v>
      </c>
      <c r="CK45" s="80" t="e">
        <f>MOChamado*#REF!/1000</f>
        <v>#NAME?</v>
      </c>
      <c r="CL45" s="80" t="e">
        <f>MOChamado*#REF!/1000</f>
        <v>#NAME?</v>
      </c>
      <c r="CM45" s="80" t="e">
        <f>MOChamado*#REF!/1000</f>
        <v>#NAME?</v>
      </c>
      <c r="CN45" s="80" t="e">
        <f>MOChamado*#REF!/1000</f>
        <v>#NAME?</v>
      </c>
      <c r="CO45" s="80" t="e">
        <f>MOChamado*#REF!/1000</f>
        <v>#NAME?</v>
      </c>
      <c r="CP45" s="80" t="e">
        <f>MOChamado*#REF!/1000</f>
        <v>#NAME?</v>
      </c>
      <c r="CQ45" s="80" t="e">
        <f>MOChamado*#REF!/1000</f>
        <v>#NAME?</v>
      </c>
      <c r="CR45" s="80" t="e">
        <f>MOChamado*#REF!/1000</f>
        <v>#NAME?</v>
      </c>
      <c r="CS45" s="80" t="e">
        <f>MOChamado*#REF!/1000</f>
        <v>#NAME?</v>
      </c>
      <c r="CT45" s="80" t="e">
        <f>MOChamado*#REF!/1000</f>
        <v>#NAME?</v>
      </c>
      <c r="CU45" s="80" t="e">
        <f>MOChamado*#REF!/1000</f>
        <v>#NAME?</v>
      </c>
      <c r="CV45" s="80" t="e">
        <f>MOChamado*#REF!/1000</f>
        <v>#NAME?</v>
      </c>
      <c r="CW45" s="80" t="e">
        <f>MOChamado*#REF!/1000</f>
        <v>#NAME?</v>
      </c>
      <c r="CX45" s="80" t="e">
        <f>MOChamado*#REF!/1000</f>
        <v>#NAME?</v>
      </c>
      <c r="CY45" s="80" t="e">
        <f>MOChamado*#REF!/1000</f>
        <v>#NAME?</v>
      </c>
      <c r="CZ45" s="80" t="e">
        <f>MOChamado*#REF!/1000</f>
        <v>#NAME?</v>
      </c>
      <c r="DA45" s="80" t="e">
        <f>MOChamado*#REF!/1000</f>
        <v>#NAME?</v>
      </c>
      <c r="DB45" s="80" t="e">
        <f>MOChamado*#REF!/1000</f>
        <v>#NAME?</v>
      </c>
      <c r="DC45" s="80" t="e">
        <f>MOChamado*#REF!/1000</f>
        <v>#NAME?</v>
      </c>
      <c r="DD45" s="80" t="e">
        <f>MOChamado*#REF!/1000</f>
        <v>#NAME?</v>
      </c>
      <c r="DE45" s="80" t="e">
        <f>MOChamado*#REF!/1000</f>
        <v>#NAME?</v>
      </c>
      <c r="DF45" s="80" t="e">
        <f>MOChamado*#REF!/1000</f>
        <v>#NAME?</v>
      </c>
      <c r="DG45" s="80" t="e">
        <f>MOChamado*#REF!/1000</f>
        <v>#NAME?</v>
      </c>
      <c r="DH45" s="80" t="e">
        <f>MOChamado*#REF!/1000</f>
        <v>#NAME?</v>
      </c>
      <c r="DI45" s="80" t="e">
        <f>MOChamado*#REF!/1000</f>
        <v>#NAME?</v>
      </c>
      <c r="DJ45" s="80" t="e">
        <f>MOChamado*#REF!/1000</f>
        <v>#NAME?</v>
      </c>
      <c r="DK45" s="80" t="e">
        <f>MOChamado*#REF!/1000</f>
        <v>#NAME?</v>
      </c>
      <c r="DL45" s="80" t="e">
        <f>MOChamado*#REF!/1000</f>
        <v>#NAME?</v>
      </c>
      <c r="DM45" s="80" t="e">
        <f>MOChamado*#REF!/1000</f>
        <v>#NAME?</v>
      </c>
      <c r="DN45" s="80" t="e">
        <f>MOChamado*#REF!/1000</f>
        <v>#NAME?</v>
      </c>
      <c r="DO45" s="80" t="e">
        <f>MOChamado*#REF!/1000</f>
        <v>#NAME?</v>
      </c>
      <c r="DP45" s="80" t="e">
        <f>MOChamado*#REF!/1000</f>
        <v>#NAME?</v>
      </c>
      <c r="DQ45" s="80" t="e">
        <f>MOChamado*#REF!/1000</f>
        <v>#NAME?</v>
      </c>
      <c r="DR45" s="80" t="e">
        <f>MOChamado*#REF!/1000</f>
        <v>#NAME?</v>
      </c>
      <c r="DS45" s="80" t="e">
        <f>MOChamado*#REF!/1000</f>
        <v>#NAME?</v>
      </c>
      <c r="DT45" s="80" t="e">
        <f>MOChamado*#REF!/1000</f>
        <v>#NAME?</v>
      </c>
      <c r="DU45" s="80" t="e">
        <f>MOChamado*#REF!/1000</f>
        <v>#NAME?</v>
      </c>
      <c r="DV45" s="80" t="e">
        <f>MOChamado*#REF!/1000</f>
        <v>#NAME?</v>
      </c>
      <c r="DW45" s="80" t="e">
        <f>MOChamado*#REF!/1000</f>
        <v>#NAME?</v>
      </c>
      <c r="DX45" s="80" t="e">
        <f>MOChamado*#REF!/1000</f>
        <v>#NAME?</v>
      </c>
      <c r="DY45" s="80" t="e">
        <f>MOChamado*#REF!/1000</f>
        <v>#NAME?</v>
      </c>
      <c r="DZ45" s="80" t="e">
        <f>MOChamado*#REF!/1000</f>
        <v>#NAME?</v>
      </c>
      <c r="EA45" s="80" t="e">
        <f>MOChamado*#REF!/1000</f>
        <v>#NAME?</v>
      </c>
      <c r="EB45" s="80" t="e">
        <f>MOChamado*#REF!/1000</f>
        <v>#NAME?</v>
      </c>
      <c r="EC45" s="80" t="e">
        <f>MOChamado*#REF!/1000</f>
        <v>#NAME?</v>
      </c>
      <c r="ED45" s="80" t="e">
        <f>MOChamado*#REF!/1000</f>
        <v>#NAME?</v>
      </c>
      <c r="EE45" s="80" t="e">
        <f>MOChamado*#REF!/1000</f>
        <v>#NAME?</v>
      </c>
      <c r="EF45" s="80" t="e">
        <f>MOChamado*#REF!/1000</f>
        <v>#NAME?</v>
      </c>
      <c r="EG45" s="80" t="e">
        <f>MOChamado*#REF!/1000</f>
        <v>#NAME?</v>
      </c>
      <c r="EH45" s="80" t="e">
        <f>MOChamado*#REF!/1000</f>
        <v>#NAME?</v>
      </c>
      <c r="EI45" s="80" t="e">
        <f>MOChamado*#REF!/1000</f>
        <v>#NAME?</v>
      </c>
      <c r="EJ45" s="80" t="e">
        <f>MOChamado*#REF!/1000</f>
        <v>#NAME?</v>
      </c>
      <c r="EK45" s="80" t="e">
        <f>MOChamado*#REF!/1000</f>
        <v>#NAME?</v>
      </c>
      <c r="EL45" s="80" t="e">
        <f>MOChamado*#REF!/1000</f>
        <v>#NAME?</v>
      </c>
      <c r="EM45" s="80" t="e">
        <f>MOChamado*#REF!/1000</f>
        <v>#NAME?</v>
      </c>
      <c r="EN45" s="80" t="e">
        <f>MOChamado*#REF!/1000</f>
        <v>#NAME?</v>
      </c>
      <c r="EO45" s="80" t="e">
        <f>MOChamado*#REF!/1000</f>
        <v>#NAME?</v>
      </c>
      <c r="EP45" s="80" t="e">
        <f>MOChamado*#REF!/1000</f>
        <v>#NAME?</v>
      </c>
      <c r="EQ45" s="80" t="e">
        <f>MOChamado*#REF!/1000</f>
        <v>#NAME?</v>
      </c>
      <c r="ER45" s="80" t="e">
        <f>MOChamado*#REF!/1000</f>
        <v>#NAME?</v>
      </c>
      <c r="ES45" s="80" t="e">
        <f>MOChamado*#REF!/1000</f>
        <v>#NAME?</v>
      </c>
      <c r="ET45" s="80" t="e">
        <f>MOChamado*#REF!/1000</f>
        <v>#NAME?</v>
      </c>
      <c r="EU45" s="80" t="e">
        <f>MOChamado*#REF!/1000</f>
        <v>#NAME?</v>
      </c>
      <c r="EV45" s="80" t="e">
        <f>MOChamado*#REF!/1000</f>
        <v>#NAME?</v>
      </c>
      <c r="EW45" s="80" t="e">
        <f>MOChamado*#REF!/1000</f>
        <v>#NAME?</v>
      </c>
      <c r="EX45" s="80" t="e">
        <f>MOChamado*#REF!/1000</f>
        <v>#NAME?</v>
      </c>
      <c r="EY45" s="80" t="e">
        <f>MOChamado*#REF!/1000</f>
        <v>#NAME?</v>
      </c>
      <c r="EZ45" s="80" t="e">
        <f>MOChamado*#REF!/1000</f>
        <v>#NAME?</v>
      </c>
      <c r="FA45" s="80" t="e">
        <f>MOChamado*#REF!/1000</f>
        <v>#NAME?</v>
      </c>
      <c r="FB45" s="80" t="e">
        <f>MOChamado*#REF!/1000</f>
        <v>#NAME?</v>
      </c>
      <c r="FC45" s="80" t="e">
        <f>MOChamado*#REF!/1000</f>
        <v>#NAME?</v>
      </c>
      <c r="FD45" s="80" t="e">
        <f>MOChamado*#REF!/1000</f>
        <v>#NAME?</v>
      </c>
      <c r="FE45" s="80" t="e">
        <f>MOChamado*#REF!/1000</f>
        <v>#NAME?</v>
      </c>
      <c r="FF45" s="80" t="e">
        <f>MOChamado*#REF!/1000</f>
        <v>#NAME?</v>
      </c>
      <c r="FG45" s="80" t="e">
        <f>MOChamado*#REF!/1000</f>
        <v>#NAME?</v>
      </c>
      <c r="FH45" s="80" t="e">
        <f>MOChamado*#REF!/1000</f>
        <v>#NAME?</v>
      </c>
      <c r="FI45" s="80" t="e">
        <f>MOChamado*#REF!/1000</f>
        <v>#NAME?</v>
      </c>
      <c r="FJ45" s="80" t="e">
        <f>MOChamado*#REF!/1000</f>
        <v>#NAME?</v>
      </c>
      <c r="FK45" s="80" t="e">
        <f>MOChamado*#REF!/1000</f>
        <v>#NAME?</v>
      </c>
      <c r="FL45" s="80" t="e">
        <f>MOChamado*#REF!/1000</f>
        <v>#NAME?</v>
      </c>
      <c r="FM45" s="80" t="e">
        <f>MOChamado*#REF!/1000</f>
        <v>#NAME?</v>
      </c>
      <c r="FN45" s="80" t="e">
        <f>MOChamado*#REF!/1000</f>
        <v>#NAME?</v>
      </c>
      <c r="FO45" s="80" t="e">
        <f>MOChamado*#REF!/1000</f>
        <v>#NAME?</v>
      </c>
      <c r="FP45" s="80" t="e">
        <f>MOChamado*#REF!/1000</f>
        <v>#NAME?</v>
      </c>
      <c r="FQ45" s="80" t="e">
        <f>MOChamado*#REF!/1000</f>
        <v>#NAME?</v>
      </c>
      <c r="FR45" s="80" t="e">
        <f>MOChamado*#REF!/1000</f>
        <v>#NAME?</v>
      </c>
      <c r="FS45" s="80" t="e">
        <f>MOChamado*#REF!/1000</f>
        <v>#NAME?</v>
      </c>
      <c r="FT45" s="80" t="e">
        <f>MOChamado*#REF!/1000</f>
        <v>#NAME?</v>
      </c>
      <c r="FU45" s="80" t="e">
        <f>MOChamado*#REF!/1000</f>
        <v>#NAME?</v>
      </c>
      <c r="FV45" s="80" t="e">
        <f>MOChamado*#REF!/1000</f>
        <v>#NAME?</v>
      </c>
      <c r="FW45" s="80" t="e">
        <f>MOChamado*#REF!/1000</f>
        <v>#NAME?</v>
      </c>
      <c r="FX45" s="80" t="e">
        <f>MOChamado*#REF!/1000</f>
        <v>#NAME?</v>
      </c>
      <c r="FY45" s="80" t="e">
        <f>MOChamado*#REF!/1000</f>
        <v>#NAME?</v>
      </c>
      <c r="FZ45" s="80" t="e">
        <f>MOChamado*#REF!/1000</f>
        <v>#NAME?</v>
      </c>
      <c r="GA45" s="80" t="e">
        <f>MOChamado*#REF!/1000</f>
        <v>#NAME?</v>
      </c>
      <c r="GB45" s="80" t="e">
        <f>MOChamado*#REF!/1000</f>
        <v>#NAME?</v>
      </c>
      <c r="GC45" s="80" t="e">
        <f>MOChamado*#REF!/1000</f>
        <v>#NAME?</v>
      </c>
      <c r="GD45" s="80" t="e">
        <f>MOChamado*#REF!/1000</f>
        <v>#NAME?</v>
      </c>
      <c r="GE45" s="80" t="e">
        <f>MOChamado*#REF!/1000</f>
        <v>#NAME?</v>
      </c>
      <c r="GF45" s="80" t="e">
        <f>MOChamado*#REF!/1000</f>
        <v>#NAME?</v>
      </c>
      <c r="GG45" s="80" t="e">
        <f>MOChamado*#REF!/1000</f>
        <v>#NAME?</v>
      </c>
      <c r="GH45" s="80" t="e">
        <f>MOChamado*#REF!/1000</f>
        <v>#NAME?</v>
      </c>
      <c r="GI45" s="80" t="e">
        <f>MOChamado*#REF!/1000</f>
        <v>#NAME?</v>
      </c>
      <c r="GJ45" s="80" t="e">
        <f>MOChamado*#REF!/1000</f>
        <v>#NAME?</v>
      </c>
      <c r="GK45" s="80" t="e">
        <f>MOChamado*#REF!/1000</f>
        <v>#NAME?</v>
      </c>
      <c r="GL45" s="80" t="e">
        <f>MOChamado*#REF!/1000</f>
        <v>#NAME?</v>
      </c>
      <c r="GM45" s="80" t="e">
        <f>MOChamado*#REF!/1000</f>
        <v>#NAME?</v>
      </c>
      <c r="GN45" s="80" t="e">
        <f>MOChamado*#REF!/1000</f>
        <v>#NAME?</v>
      </c>
      <c r="GO45" s="80" t="e">
        <f>MOChamado*#REF!/1000</f>
        <v>#NAME?</v>
      </c>
      <c r="GP45" s="80" t="e">
        <f>MOChamado*#REF!/1000</f>
        <v>#NAME?</v>
      </c>
      <c r="GQ45" s="80" t="e">
        <f>MOChamado*#REF!/1000</f>
        <v>#NAME?</v>
      </c>
      <c r="GR45" s="80" t="e">
        <f>MOChamado*#REF!/1000</f>
        <v>#NAME?</v>
      </c>
      <c r="GS45" s="80" t="e">
        <f>MOChamado*#REF!/1000</f>
        <v>#NAME?</v>
      </c>
      <c r="GT45" s="80" t="e">
        <f>MOChamado*#REF!/1000</f>
        <v>#NAME?</v>
      </c>
      <c r="GU45" s="80" t="e">
        <f>MOChamado*#REF!/1000</f>
        <v>#NAME?</v>
      </c>
      <c r="GV45" s="80" t="e">
        <f>MOChamado*#REF!/1000</f>
        <v>#NAME?</v>
      </c>
      <c r="GW45" s="80" t="e">
        <f>MOChamado*#REF!/1000</f>
        <v>#NAME?</v>
      </c>
      <c r="GX45" s="80" t="e">
        <f>MOChamado*#REF!/1000</f>
        <v>#NAME?</v>
      </c>
      <c r="GY45" s="80" t="e">
        <f>MOChamado*#REF!/1000</f>
        <v>#NAME?</v>
      </c>
      <c r="GZ45" s="80" t="e">
        <f>MOChamado*#REF!/1000</f>
        <v>#NAME?</v>
      </c>
      <c r="HA45" s="80" t="e">
        <f>MOChamado*#REF!/1000</f>
        <v>#NAME?</v>
      </c>
      <c r="HB45" s="80" t="e">
        <f>MOChamado*#REF!/1000</f>
        <v>#NAME?</v>
      </c>
      <c r="HC45" s="80" t="e">
        <f>MOChamado*#REF!/1000</f>
        <v>#NAME?</v>
      </c>
      <c r="HD45" s="80" t="e">
        <f>MOChamado*#REF!/1000</f>
        <v>#NAME?</v>
      </c>
      <c r="HE45" s="80" t="e">
        <f>MOChamado*#REF!/1000</f>
        <v>#NAME?</v>
      </c>
      <c r="HF45" s="80" t="e">
        <f>MOChamado*#REF!/1000</f>
        <v>#NAME?</v>
      </c>
      <c r="HG45" s="80" t="e">
        <f>MOChamado*#REF!/1000</f>
        <v>#NAME?</v>
      </c>
      <c r="HH45" s="80" t="e">
        <f>MOChamado*#REF!/1000</f>
        <v>#NAME?</v>
      </c>
      <c r="HI45" s="80" t="e">
        <f>MOChamado*#REF!/1000</f>
        <v>#NAME?</v>
      </c>
    </row>
    <row r="46" spans="1:217" x14ac:dyDescent="0.2">
      <c r="A46" s="30" t="s">
        <v>362</v>
      </c>
      <c r="B46" s="80">
        <v>0</v>
      </c>
      <c r="C46" s="80">
        <v>0</v>
      </c>
      <c r="D46" s="80">
        <v>0</v>
      </c>
      <c r="E46" s="80">
        <v>0</v>
      </c>
      <c r="F46" s="80" t="e">
        <f t="shared" ref="F46:BQ46" si="74">EqRonda/1000</f>
        <v>#NAME?</v>
      </c>
      <c r="G46" s="80" t="e">
        <f t="shared" si="74"/>
        <v>#NAME?</v>
      </c>
      <c r="H46" s="80" t="e">
        <f t="shared" si="74"/>
        <v>#NAME?</v>
      </c>
      <c r="I46" s="80" t="e">
        <f t="shared" si="74"/>
        <v>#NAME?</v>
      </c>
      <c r="J46" s="80" t="e">
        <f t="shared" si="74"/>
        <v>#NAME?</v>
      </c>
      <c r="K46" s="80" t="e">
        <f t="shared" si="74"/>
        <v>#NAME?</v>
      </c>
      <c r="L46" s="80" t="e">
        <f t="shared" si="74"/>
        <v>#NAME?</v>
      </c>
      <c r="M46" s="80" t="e">
        <f t="shared" si="74"/>
        <v>#NAME?</v>
      </c>
      <c r="N46" s="80" t="e">
        <f t="shared" si="74"/>
        <v>#NAME?</v>
      </c>
      <c r="O46" s="80" t="e">
        <f t="shared" si="74"/>
        <v>#NAME?</v>
      </c>
      <c r="P46" s="80" t="e">
        <f t="shared" si="74"/>
        <v>#NAME?</v>
      </c>
      <c r="Q46" s="80" t="e">
        <f t="shared" si="74"/>
        <v>#NAME?</v>
      </c>
      <c r="R46" s="80" t="e">
        <f t="shared" si="74"/>
        <v>#NAME?</v>
      </c>
      <c r="S46" s="80" t="e">
        <f t="shared" si="74"/>
        <v>#NAME?</v>
      </c>
      <c r="T46" s="80" t="e">
        <f t="shared" si="74"/>
        <v>#NAME?</v>
      </c>
      <c r="U46" s="80" t="e">
        <f t="shared" si="74"/>
        <v>#NAME?</v>
      </c>
      <c r="V46" s="80" t="e">
        <f t="shared" si="74"/>
        <v>#NAME?</v>
      </c>
      <c r="W46" s="80" t="e">
        <f t="shared" si="74"/>
        <v>#NAME?</v>
      </c>
      <c r="X46" s="80" t="e">
        <f t="shared" si="74"/>
        <v>#NAME?</v>
      </c>
      <c r="Y46" s="80" t="e">
        <f t="shared" si="74"/>
        <v>#NAME?</v>
      </c>
      <c r="Z46" s="80" t="e">
        <f t="shared" si="74"/>
        <v>#NAME?</v>
      </c>
      <c r="AA46" s="80" t="e">
        <f t="shared" si="74"/>
        <v>#NAME?</v>
      </c>
      <c r="AB46" s="80" t="e">
        <f t="shared" si="74"/>
        <v>#NAME?</v>
      </c>
      <c r="AC46" s="80" t="e">
        <f t="shared" si="74"/>
        <v>#NAME?</v>
      </c>
      <c r="AD46" s="80" t="e">
        <f t="shared" si="74"/>
        <v>#NAME?</v>
      </c>
      <c r="AE46" s="80" t="e">
        <f t="shared" si="74"/>
        <v>#NAME?</v>
      </c>
      <c r="AF46" s="80" t="e">
        <f t="shared" si="74"/>
        <v>#NAME?</v>
      </c>
      <c r="AG46" s="80" t="e">
        <f t="shared" si="74"/>
        <v>#NAME?</v>
      </c>
      <c r="AH46" s="80" t="e">
        <f t="shared" si="74"/>
        <v>#NAME?</v>
      </c>
      <c r="AI46" s="80" t="e">
        <f t="shared" si="74"/>
        <v>#NAME?</v>
      </c>
      <c r="AJ46" s="80" t="e">
        <f t="shared" si="74"/>
        <v>#NAME?</v>
      </c>
      <c r="AK46" s="80" t="e">
        <f t="shared" si="74"/>
        <v>#NAME?</v>
      </c>
      <c r="AL46" s="80" t="e">
        <f t="shared" si="74"/>
        <v>#NAME?</v>
      </c>
      <c r="AM46" s="80" t="e">
        <f t="shared" si="74"/>
        <v>#NAME?</v>
      </c>
      <c r="AN46" s="80" t="e">
        <f t="shared" si="74"/>
        <v>#NAME?</v>
      </c>
      <c r="AO46" s="80" t="e">
        <f t="shared" si="74"/>
        <v>#NAME?</v>
      </c>
      <c r="AP46" s="80" t="e">
        <f t="shared" si="74"/>
        <v>#NAME?</v>
      </c>
      <c r="AQ46" s="80" t="e">
        <f t="shared" si="74"/>
        <v>#NAME?</v>
      </c>
      <c r="AR46" s="80" t="e">
        <f t="shared" si="74"/>
        <v>#NAME?</v>
      </c>
      <c r="AS46" s="80" t="e">
        <f t="shared" si="74"/>
        <v>#NAME?</v>
      </c>
      <c r="AT46" s="80" t="e">
        <f t="shared" si="74"/>
        <v>#NAME?</v>
      </c>
      <c r="AU46" s="80" t="e">
        <f t="shared" si="74"/>
        <v>#NAME?</v>
      </c>
      <c r="AV46" s="80" t="e">
        <f t="shared" si="74"/>
        <v>#NAME?</v>
      </c>
      <c r="AW46" s="80" t="e">
        <f t="shared" si="74"/>
        <v>#NAME?</v>
      </c>
      <c r="AX46" s="80" t="e">
        <f t="shared" si="74"/>
        <v>#NAME?</v>
      </c>
      <c r="AY46" s="80" t="e">
        <f t="shared" si="74"/>
        <v>#NAME?</v>
      </c>
      <c r="AZ46" s="80" t="e">
        <f t="shared" si="74"/>
        <v>#NAME?</v>
      </c>
      <c r="BA46" s="80" t="e">
        <f t="shared" si="74"/>
        <v>#NAME?</v>
      </c>
      <c r="BB46" s="80" t="e">
        <f t="shared" si="74"/>
        <v>#NAME?</v>
      </c>
      <c r="BC46" s="80" t="e">
        <f t="shared" si="74"/>
        <v>#NAME?</v>
      </c>
      <c r="BD46" s="80" t="e">
        <f t="shared" si="74"/>
        <v>#NAME?</v>
      </c>
      <c r="BE46" s="80" t="e">
        <f t="shared" si="74"/>
        <v>#NAME?</v>
      </c>
      <c r="BF46" s="80" t="e">
        <f t="shared" si="74"/>
        <v>#NAME?</v>
      </c>
      <c r="BG46" s="80" t="e">
        <f t="shared" si="74"/>
        <v>#NAME?</v>
      </c>
      <c r="BH46" s="80" t="e">
        <f t="shared" si="74"/>
        <v>#NAME?</v>
      </c>
      <c r="BI46" s="80" t="e">
        <f t="shared" si="74"/>
        <v>#NAME?</v>
      </c>
      <c r="BJ46" s="80" t="e">
        <f t="shared" si="74"/>
        <v>#NAME?</v>
      </c>
      <c r="BK46" s="80" t="e">
        <f t="shared" si="74"/>
        <v>#NAME?</v>
      </c>
      <c r="BL46" s="80" t="e">
        <f t="shared" si="74"/>
        <v>#NAME?</v>
      </c>
      <c r="BM46" s="80" t="e">
        <f t="shared" si="74"/>
        <v>#NAME?</v>
      </c>
      <c r="BN46" s="80" t="e">
        <f t="shared" si="74"/>
        <v>#NAME?</v>
      </c>
      <c r="BO46" s="80" t="e">
        <f t="shared" si="74"/>
        <v>#NAME?</v>
      </c>
      <c r="BP46" s="80" t="e">
        <f t="shared" si="74"/>
        <v>#NAME?</v>
      </c>
      <c r="BQ46" s="80" t="e">
        <f t="shared" si="74"/>
        <v>#NAME?</v>
      </c>
      <c r="BR46" s="80" t="e">
        <f t="shared" ref="BR46:EC46" si="75">EqRonda/1000</f>
        <v>#NAME?</v>
      </c>
      <c r="BS46" s="80" t="e">
        <f t="shared" si="75"/>
        <v>#NAME?</v>
      </c>
      <c r="BT46" s="80" t="e">
        <f t="shared" si="75"/>
        <v>#NAME?</v>
      </c>
      <c r="BU46" s="80" t="e">
        <f t="shared" si="75"/>
        <v>#NAME?</v>
      </c>
      <c r="BV46" s="80" t="e">
        <f t="shared" si="75"/>
        <v>#NAME?</v>
      </c>
      <c r="BW46" s="80" t="e">
        <f t="shared" si="75"/>
        <v>#NAME?</v>
      </c>
      <c r="BX46" s="80" t="e">
        <f t="shared" si="75"/>
        <v>#NAME?</v>
      </c>
      <c r="BY46" s="80" t="e">
        <f t="shared" si="75"/>
        <v>#NAME?</v>
      </c>
      <c r="BZ46" s="80" t="e">
        <f t="shared" si="75"/>
        <v>#NAME?</v>
      </c>
      <c r="CA46" s="80" t="e">
        <f t="shared" si="75"/>
        <v>#NAME?</v>
      </c>
      <c r="CB46" s="80" t="e">
        <f t="shared" si="75"/>
        <v>#NAME?</v>
      </c>
      <c r="CC46" s="80" t="e">
        <f t="shared" si="75"/>
        <v>#NAME?</v>
      </c>
      <c r="CD46" s="80" t="e">
        <f t="shared" si="75"/>
        <v>#NAME?</v>
      </c>
      <c r="CE46" s="80" t="e">
        <f t="shared" si="75"/>
        <v>#NAME?</v>
      </c>
      <c r="CF46" s="80" t="e">
        <f t="shared" si="75"/>
        <v>#NAME?</v>
      </c>
      <c r="CG46" s="80" t="e">
        <f t="shared" si="75"/>
        <v>#NAME?</v>
      </c>
      <c r="CH46" s="80" t="e">
        <f t="shared" si="75"/>
        <v>#NAME?</v>
      </c>
      <c r="CI46" s="80" t="e">
        <f t="shared" si="75"/>
        <v>#NAME?</v>
      </c>
      <c r="CJ46" s="80" t="e">
        <f t="shared" si="75"/>
        <v>#NAME?</v>
      </c>
      <c r="CK46" s="80" t="e">
        <f t="shared" si="75"/>
        <v>#NAME?</v>
      </c>
      <c r="CL46" s="80" t="e">
        <f t="shared" si="75"/>
        <v>#NAME?</v>
      </c>
      <c r="CM46" s="80" t="e">
        <f t="shared" si="75"/>
        <v>#NAME?</v>
      </c>
      <c r="CN46" s="80" t="e">
        <f t="shared" si="75"/>
        <v>#NAME?</v>
      </c>
      <c r="CO46" s="80" t="e">
        <f t="shared" si="75"/>
        <v>#NAME?</v>
      </c>
      <c r="CP46" s="80" t="e">
        <f t="shared" si="75"/>
        <v>#NAME?</v>
      </c>
      <c r="CQ46" s="80" t="e">
        <f t="shared" si="75"/>
        <v>#NAME?</v>
      </c>
      <c r="CR46" s="80" t="e">
        <f t="shared" si="75"/>
        <v>#NAME?</v>
      </c>
      <c r="CS46" s="80" t="e">
        <f t="shared" si="75"/>
        <v>#NAME?</v>
      </c>
      <c r="CT46" s="80" t="e">
        <f t="shared" si="75"/>
        <v>#NAME?</v>
      </c>
      <c r="CU46" s="80" t="e">
        <f t="shared" si="75"/>
        <v>#NAME?</v>
      </c>
      <c r="CV46" s="80" t="e">
        <f t="shared" si="75"/>
        <v>#NAME?</v>
      </c>
      <c r="CW46" s="80" t="e">
        <f t="shared" si="75"/>
        <v>#NAME?</v>
      </c>
      <c r="CX46" s="80" t="e">
        <f t="shared" si="75"/>
        <v>#NAME?</v>
      </c>
      <c r="CY46" s="80" t="e">
        <f t="shared" si="75"/>
        <v>#NAME?</v>
      </c>
      <c r="CZ46" s="80" t="e">
        <f t="shared" si="75"/>
        <v>#NAME?</v>
      </c>
      <c r="DA46" s="80" t="e">
        <f t="shared" si="75"/>
        <v>#NAME?</v>
      </c>
      <c r="DB46" s="80" t="e">
        <f t="shared" si="75"/>
        <v>#NAME?</v>
      </c>
      <c r="DC46" s="80" t="e">
        <f t="shared" si="75"/>
        <v>#NAME?</v>
      </c>
      <c r="DD46" s="80" t="e">
        <f t="shared" si="75"/>
        <v>#NAME?</v>
      </c>
      <c r="DE46" s="80" t="e">
        <f t="shared" si="75"/>
        <v>#NAME?</v>
      </c>
      <c r="DF46" s="80" t="e">
        <f t="shared" si="75"/>
        <v>#NAME?</v>
      </c>
      <c r="DG46" s="80" t="e">
        <f t="shared" si="75"/>
        <v>#NAME?</v>
      </c>
      <c r="DH46" s="80" t="e">
        <f t="shared" si="75"/>
        <v>#NAME?</v>
      </c>
      <c r="DI46" s="80" t="e">
        <f t="shared" si="75"/>
        <v>#NAME?</v>
      </c>
      <c r="DJ46" s="80" t="e">
        <f t="shared" si="75"/>
        <v>#NAME?</v>
      </c>
      <c r="DK46" s="80" t="e">
        <f t="shared" si="75"/>
        <v>#NAME?</v>
      </c>
      <c r="DL46" s="80" t="e">
        <f t="shared" si="75"/>
        <v>#NAME?</v>
      </c>
      <c r="DM46" s="80" t="e">
        <f t="shared" si="75"/>
        <v>#NAME?</v>
      </c>
      <c r="DN46" s="80" t="e">
        <f t="shared" si="75"/>
        <v>#NAME?</v>
      </c>
      <c r="DO46" s="80" t="e">
        <f t="shared" si="75"/>
        <v>#NAME?</v>
      </c>
      <c r="DP46" s="80" t="e">
        <f t="shared" si="75"/>
        <v>#NAME?</v>
      </c>
      <c r="DQ46" s="80" t="e">
        <f t="shared" si="75"/>
        <v>#NAME?</v>
      </c>
      <c r="DR46" s="80" t="e">
        <f t="shared" si="75"/>
        <v>#NAME?</v>
      </c>
      <c r="DS46" s="80" t="e">
        <f t="shared" si="75"/>
        <v>#NAME?</v>
      </c>
      <c r="DT46" s="80" t="e">
        <f t="shared" si="75"/>
        <v>#NAME?</v>
      </c>
      <c r="DU46" s="80" t="e">
        <f t="shared" si="75"/>
        <v>#NAME?</v>
      </c>
      <c r="DV46" s="80" t="e">
        <f t="shared" si="75"/>
        <v>#NAME?</v>
      </c>
      <c r="DW46" s="80" t="e">
        <f t="shared" si="75"/>
        <v>#NAME?</v>
      </c>
      <c r="DX46" s="80" t="e">
        <f t="shared" si="75"/>
        <v>#NAME?</v>
      </c>
      <c r="DY46" s="80" t="e">
        <f t="shared" si="75"/>
        <v>#NAME?</v>
      </c>
      <c r="DZ46" s="80" t="e">
        <f t="shared" si="75"/>
        <v>#NAME?</v>
      </c>
      <c r="EA46" s="80" t="e">
        <f t="shared" si="75"/>
        <v>#NAME?</v>
      </c>
      <c r="EB46" s="80" t="e">
        <f t="shared" si="75"/>
        <v>#NAME?</v>
      </c>
      <c r="EC46" s="80" t="e">
        <f t="shared" si="75"/>
        <v>#NAME?</v>
      </c>
      <c r="ED46" s="80" t="e">
        <f t="shared" ref="ED46:GO46" si="76">EqRonda/1000</f>
        <v>#NAME?</v>
      </c>
      <c r="EE46" s="80" t="e">
        <f t="shared" si="76"/>
        <v>#NAME?</v>
      </c>
      <c r="EF46" s="80" t="e">
        <f t="shared" si="76"/>
        <v>#NAME?</v>
      </c>
      <c r="EG46" s="80" t="e">
        <f t="shared" si="76"/>
        <v>#NAME?</v>
      </c>
      <c r="EH46" s="80" t="e">
        <f t="shared" si="76"/>
        <v>#NAME?</v>
      </c>
      <c r="EI46" s="80" t="e">
        <f t="shared" si="76"/>
        <v>#NAME?</v>
      </c>
      <c r="EJ46" s="80" t="e">
        <f t="shared" si="76"/>
        <v>#NAME?</v>
      </c>
      <c r="EK46" s="80" t="e">
        <f t="shared" si="76"/>
        <v>#NAME?</v>
      </c>
      <c r="EL46" s="80" t="e">
        <f t="shared" si="76"/>
        <v>#NAME?</v>
      </c>
      <c r="EM46" s="80" t="e">
        <f t="shared" si="76"/>
        <v>#NAME?</v>
      </c>
      <c r="EN46" s="80" t="e">
        <f t="shared" si="76"/>
        <v>#NAME?</v>
      </c>
      <c r="EO46" s="80" t="e">
        <f t="shared" si="76"/>
        <v>#NAME?</v>
      </c>
      <c r="EP46" s="80" t="e">
        <f t="shared" si="76"/>
        <v>#NAME?</v>
      </c>
      <c r="EQ46" s="80" t="e">
        <f t="shared" si="76"/>
        <v>#NAME?</v>
      </c>
      <c r="ER46" s="80" t="e">
        <f t="shared" si="76"/>
        <v>#NAME?</v>
      </c>
      <c r="ES46" s="80" t="e">
        <f t="shared" si="76"/>
        <v>#NAME?</v>
      </c>
      <c r="ET46" s="80" t="e">
        <f t="shared" si="76"/>
        <v>#NAME?</v>
      </c>
      <c r="EU46" s="80" t="e">
        <f t="shared" si="76"/>
        <v>#NAME?</v>
      </c>
      <c r="EV46" s="80" t="e">
        <f t="shared" si="76"/>
        <v>#NAME?</v>
      </c>
      <c r="EW46" s="80" t="e">
        <f t="shared" si="76"/>
        <v>#NAME?</v>
      </c>
      <c r="EX46" s="80" t="e">
        <f t="shared" si="76"/>
        <v>#NAME?</v>
      </c>
      <c r="EY46" s="80" t="e">
        <f t="shared" si="76"/>
        <v>#NAME?</v>
      </c>
      <c r="EZ46" s="80" t="e">
        <f t="shared" si="76"/>
        <v>#NAME?</v>
      </c>
      <c r="FA46" s="80" t="e">
        <f t="shared" si="76"/>
        <v>#NAME?</v>
      </c>
      <c r="FB46" s="80" t="e">
        <f t="shared" si="76"/>
        <v>#NAME?</v>
      </c>
      <c r="FC46" s="80" t="e">
        <f t="shared" si="76"/>
        <v>#NAME?</v>
      </c>
      <c r="FD46" s="80" t="e">
        <f t="shared" si="76"/>
        <v>#NAME?</v>
      </c>
      <c r="FE46" s="80" t="e">
        <f t="shared" si="76"/>
        <v>#NAME?</v>
      </c>
      <c r="FF46" s="80" t="e">
        <f t="shared" si="76"/>
        <v>#NAME?</v>
      </c>
      <c r="FG46" s="80" t="e">
        <f t="shared" si="76"/>
        <v>#NAME?</v>
      </c>
      <c r="FH46" s="80" t="e">
        <f t="shared" si="76"/>
        <v>#NAME?</v>
      </c>
      <c r="FI46" s="80" t="e">
        <f t="shared" si="76"/>
        <v>#NAME?</v>
      </c>
      <c r="FJ46" s="80" t="e">
        <f t="shared" si="76"/>
        <v>#NAME?</v>
      </c>
      <c r="FK46" s="80" t="e">
        <f t="shared" si="76"/>
        <v>#NAME?</v>
      </c>
      <c r="FL46" s="80" t="e">
        <f t="shared" si="76"/>
        <v>#NAME?</v>
      </c>
      <c r="FM46" s="80" t="e">
        <f t="shared" si="76"/>
        <v>#NAME?</v>
      </c>
      <c r="FN46" s="80" t="e">
        <f t="shared" si="76"/>
        <v>#NAME?</v>
      </c>
      <c r="FO46" s="80" t="e">
        <f t="shared" si="76"/>
        <v>#NAME?</v>
      </c>
      <c r="FP46" s="80" t="e">
        <f t="shared" si="76"/>
        <v>#NAME?</v>
      </c>
      <c r="FQ46" s="80" t="e">
        <f t="shared" si="76"/>
        <v>#NAME?</v>
      </c>
      <c r="FR46" s="80" t="e">
        <f t="shared" si="76"/>
        <v>#NAME?</v>
      </c>
      <c r="FS46" s="80" t="e">
        <f t="shared" si="76"/>
        <v>#NAME?</v>
      </c>
      <c r="FT46" s="80" t="e">
        <f t="shared" si="76"/>
        <v>#NAME?</v>
      </c>
      <c r="FU46" s="80" t="e">
        <f t="shared" si="76"/>
        <v>#NAME?</v>
      </c>
      <c r="FV46" s="80" t="e">
        <f t="shared" si="76"/>
        <v>#NAME?</v>
      </c>
      <c r="FW46" s="80" t="e">
        <f t="shared" si="76"/>
        <v>#NAME?</v>
      </c>
      <c r="FX46" s="80" t="e">
        <f t="shared" si="76"/>
        <v>#NAME?</v>
      </c>
      <c r="FY46" s="80" t="e">
        <f t="shared" si="76"/>
        <v>#NAME?</v>
      </c>
      <c r="FZ46" s="80" t="e">
        <f t="shared" si="76"/>
        <v>#NAME?</v>
      </c>
      <c r="GA46" s="80" t="e">
        <f t="shared" si="76"/>
        <v>#NAME?</v>
      </c>
      <c r="GB46" s="80" t="e">
        <f t="shared" si="76"/>
        <v>#NAME?</v>
      </c>
      <c r="GC46" s="80" t="e">
        <f t="shared" si="76"/>
        <v>#NAME?</v>
      </c>
      <c r="GD46" s="80" t="e">
        <f t="shared" si="76"/>
        <v>#NAME?</v>
      </c>
      <c r="GE46" s="80" t="e">
        <f t="shared" si="76"/>
        <v>#NAME?</v>
      </c>
      <c r="GF46" s="80" t="e">
        <f t="shared" si="76"/>
        <v>#NAME?</v>
      </c>
      <c r="GG46" s="80" t="e">
        <f t="shared" si="76"/>
        <v>#NAME?</v>
      </c>
      <c r="GH46" s="80" t="e">
        <f t="shared" si="76"/>
        <v>#NAME?</v>
      </c>
      <c r="GI46" s="80" t="e">
        <f t="shared" si="76"/>
        <v>#NAME?</v>
      </c>
      <c r="GJ46" s="80" t="e">
        <f t="shared" si="76"/>
        <v>#NAME?</v>
      </c>
      <c r="GK46" s="80" t="e">
        <f t="shared" si="76"/>
        <v>#NAME?</v>
      </c>
      <c r="GL46" s="80" t="e">
        <f t="shared" si="76"/>
        <v>#NAME?</v>
      </c>
      <c r="GM46" s="80" t="e">
        <f t="shared" si="76"/>
        <v>#NAME?</v>
      </c>
      <c r="GN46" s="80" t="e">
        <f t="shared" si="76"/>
        <v>#NAME?</v>
      </c>
      <c r="GO46" s="80" t="e">
        <f t="shared" si="76"/>
        <v>#NAME?</v>
      </c>
      <c r="GP46" s="80" t="e">
        <f t="shared" ref="GP46:HI46" si="77">EqRonda/1000</f>
        <v>#NAME?</v>
      </c>
      <c r="GQ46" s="80" t="e">
        <f t="shared" si="77"/>
        <v>#NAME?</v>
      </c>
      <c r="GR46" s="80" t="e">
        <f t="shared" si="77"/>
        <v>#NAME?</v>
      </c>
      <c r="GS46" s="80" t="e">
        <f t="shared" si="77"/>
        <v>#NAME?</v>
      </c>
      <c r="GT46" s="80" t="e">
        <f t="shared" si="77"/>
        <v>#NAME?</v>
      </c>
      <c r="GU46" s="80" t="e">
        <f t="shared" si="77"/>
        <v>#NAME?</v>
      </c>
      <c r="GV46" s="80" t="e">
        <f t="shared" si="77"/>
        <v>#NAME?</v>
      </c>
      <c r="GW46" s="80" t="e">
        <f t="shared" si="77"/>
        <v>#NAME?</v>
      </c>
      <c r="GX46" s="80" t="e">
        <f t="shared" si="77"/>
        <v>#NAME?</v>
      </c>
      <c r="GY46" s="80" t="e">
        <f t="shared" si="77"/>
        <v>#NAME?</v>
      </c>
      <c r="GZ46" s="80" t="e">
        <f t="shared" si="77"/>
        <v>#NAME?</v>
      </c>
      <c r="HA46" s="80" t="e">
        <f t="shared" si="77"/>
        <v>#NAME?</v>
      </c>
      <c r="HB46" s="80" t="e">
        <f t="shared" si="77"/>
        <v>#NAME?</v>
      </c>
      <c r="HC46" s="80" t="e">
        <f t="shared" si="77"/>
        <v>#NAME?</v>
      </c>
      <c r="HD46" s="80" t="e">
        <f t="shared" si="77"/>
        <v>#NAME?</v>
      </c>
      <c r="HE46" s="80" t="e">
        <f t="shared" si="77"/>
        <v>#NAME?</v>
      </c>
      <c r="HF46" s="80" t="e">
        <f t="shared" si="77"/>
        <v>#NAME?</v>
      </c>
      <c r="HG46" s="80" t="e">
        <f t="shared" si="77"/>
        <v>#NAME?</v>
      </c>
      <c r="HH46" s="80" t="e">
        <f t="shared" si="77"/>
        <v>#NAME?</v>
      </c>
      <c r="HI46" s="80" t="e">
        <f t="shared" si="77"/>
        <v>#NAME?</v>
      </c>
    </row>
    <row r="47" spans="1:217" x14ac:dyDescent="0.2">
      <c r="A47" s="30" t="s">
        <v>363</v>
      </c>
      <c r="B47" s="80">
        <v>0</v>
      </c>
      <c r="C47" s="80">
        <v>0</v>
      </c>
      <c r="D47" s="80">
        <v>0</v>
      </c>
      <c r="E47" s="80">
        <v>0</v>
      </c>
      <c r="F47" s="80" t="e">
        <f t="shared" ref="F47:BQ47" si="78">PodaArvore*F10/1000</f>
        <v>#NAME?</v>
      </c>
      <c r="G47" s="80" t="e">
        <f t="shared" si="78"/>
        <v>#NAME?</v>
      </c>
      <c r="H47" s="80" t="e">
        <f t="shared" si="78"/>
        <v>#NAME?</v>
      </c>
      <c r="I47" s="80" t="e">
        <f t="shared" si="78"/>
        <v>#NAME?</v>
      </c>
      <c r="J47" s="80" t="e">
        <f t="shared" si="78"/>
        <v>#NAME?</v>
      </c>
      <c r="K47" s="80" t="e">
        <f t="shared" si="78"/>
        <v>#NAME?</v>
      </c>
      <c r="L47" s="80" t="e">
        <f t="shared" si="78"/>
        <v>#NAME?</v>
      </c>
      <c r="M47" s="80" t="e">
        <f t="shared" si="78"/>
        <v>#NAME?</v>
      </c>
      <c r="N47" s="80" t="e">
        <f t="shared" si="78"/>
        <v>#NAME?</v>
      </c>
      <c r="O47" s="80" t="e">
        <f t="shared" si="78"/>
        <v>#NAME?</v>
      </c>
      <c r="P47" s="80" t="e">
        <f t="shared" si="78"/>
        <v>#NAME?</v>
      </c>
      <c r="Q47" s="80" t="e">
        <f t="shared" si="78"/>
        <v>#NAME?</v>
      </c>
      <c r="R47" s="80" t="e">
        <f t="shared" si="78"/>
        <v>#NAME?</v>
      </c>
      <c r="S47" s="80" t="e">
        <f t="shared" si="78"/>
        <v>#NAME?</v>
      </c>
      <c r="T47" s="80" t="e">
        <f t="shared" si="78"/>
        <v>#NAME?</v>
      </c>
      <c r="U47" s="80" t="e">
        <f t="shared" si="78"/>
        <v>#NAME?</v>
      </c>
      <c r="V47" s="80" t="e">
        <f t="shared" si="78"/>
        <v>#NAME?</v>
      </c>
      <c r="W47" s="80" t="e">
        <f t="shared" si="78"/>
        <v>#NAME?</v>
      </c>
      <c r="X47" s="80" t="e">
        <f t="shared" si="78"/>
        <v>#NAME?</v>
      </c>
      <c r="Y47" s="80" t="e">
        <f t="shared" si="78"/>
        <v>#NAME?</v>
      </c>
      <c r="Z47" s="80" t="e">
        <f t="shared" si="78"/>
        <v>#NAME?</v>
      </c>
      <c r="AA47" s="80" t="e">
        <f t="shared" si="78"/>
        <v>#NAME?</v>
      </c>
      <c r="AB47" s="80" t="e">
        <f t="shared" si="78"/>
        <v>#NAME?</v>
      </c>
      <c r="AC47" s="80" t="e">
        <f t="shared" si="78"/>
        <v>#NAME?</v>
      </c>
      <c r="AD47" s="80" t="e">
        <f t="shared" si="78"/>
        <v>#NAME?</v>
      </c>
      <c r="AE47" s="80" t="e">
        <f t="shared" si="78"/>
        <v>#NAME?</v>
      </c>
      <c r="AF47" s="80" t="e">
        <f t="shared" si="78"/>
        <v>#NAME?</v>
      </c>
      <c r="AG47" s="80" t="e">
        <f t="shared" si="78"/>
        <v>#NAME?</v>
      </c>
      <c r="AH47" s="80" t="e">
        <f t="shared" si="78"/>
        <v>#NAME?</v>
      </c>
      <c r="AI47" s="80" t="e">
        <f t="shared" si="78"/>
        <v>#NAME?</v>
      </c>
      <c r="AJ47" s="80" t="e">
        <f t="shared" si="78"/>
        <v>#NAME?</v>
      </c>
      <c r="AK47" s="80" t="e">
        <f t="shared" si="78"/>
        <v>#NAME?</v>
      </c>
      <c r="AL47" s="80" t="e">
        <f t="shared" si="78"/>
        <v>#NAME?</v>
      </c>
      <c r="AM47" s="80" t="e">
        <f t="shared" si="78"/>
        <v>#NAME?</v>
      </c>
      <c r="AN47" s="80" t="e">
        <f t="shared" si="78"/>
        <v>#NAME?</v>
      </c>
      <c r="AO47" s="80" t="e">
        <f t="shared" si="78"/>
        <v>#NAME?</v>
      </c>
      <c r="AP47" s="80" t="e">
        <f t="shared" si="78"/>
        <v>#NAME?</v>
      </c>
      <c r="AQ47" s="80" t="e">
        <f t="shared" si="78"/>
        <v>#NAME?</v>
      </c>
      <c r="AR47" s="80" t="e">
        <f t="shared" si="78"/>
        <v>#NAME?</v>
      </c>
      <c r="AS47" s="80" t="e">
        <f t="shared" si="78"/>
        <v>#NAME?</v>
      </c>
      <c r="AT47" s="80" t="e">
        <f t="shared" si="78"/>
        <v>#NAME?</v>
      </c>
      <c r="AU47" s="80" t="e">
        <f t="shared" si="78"/>
        <v>#NAME?</v>
      </c>
      <c r="AV47" s="80" t="e">
        <f t="shared" si="78"/>
        <v>#NAME?</v>
      </c>
      <c r="AW47" s="80" t="e">
        <f t="shared" si="78"/>
        <v>#NAME?</v>
      </c>
      <c r="AX47" s="80" t="e">
        <f t="shared" si="78"/>
        <v>#NAME?</v>
      </c>
      <c r="AY47" s="80" t="e">
        <f t="shared" si="78"/>
        <v>#NAME?</v>
      </c>
      <c r="AZ47" s="80" t="e">
        <f t="shared" si="78"/>
        <v>#NAME?</v>
      </c>
      <c r="BA47" s="80" t="e">
        <f t="shared" si="78"/>
        <v>#NAME?</v>
      </c>
      <c r="BB47" s="80" t="e">
        <f t="shared" si="78"/>
        <v>#NAME?</v>
      </c>
      <c r="BC47" s="80" t="e">
        <f t="shared" si="78"/>
        <v>#NAME?</v>
      </c>
      <c r="BD47" s="80" t="e">
        <f t="shared" si="78"/>
        <v>#NAME?</v>
      </c>
      <c r="BE47" s="80" t="e">
        <f t="shared" si="78"/>
        <v>#NAME?</v>
      </c>
      <c r="BF47" s="80" t="e">
        <f t="shared" si="78"/>
        <v>#NAME?</v>
      </c>
      <c r="BG47" s="80" t="e">
        <f t="shared" si="78"/>
        <v>#NAME?</v>
      </c>
      <c r="BH47" s="80" t="e">
        <f t="shared" si="78"/>
        <v>#NAME?</v>
      </c>
      <c r="BI47" s="80" t="e">
        <f t="shared" si="78"/>
        <v>#NAME?</v>
      </c>
      <c r="BJ47" s="80" t="e">
        <f t="shared" si="78"/>
        <v>#NAME?</v>
      </c>
      <c r="BK47" s="80" t="e">
        <f t="shared" si="78"/>
        <v>#NAME?</v>
      </c>
      <c r="BL47" s="80" t="e">
        <f t="shared" si="78"/>
        <v>#NAME?</v>
      </c>
      <c r="BM47" s="80" t="e">
        <f t="shared" si="78"/>
        <v>#NAME?</v>
      </c>
      <c r="BN47" s="80" t="e">
        <f t="shared" si="78"/>
        <v>#NAME?</v>
      </c>
      <c r="BO47" s="80" t="e">
        <f t="shared" si="78"/>
        <v>#NAME?</v>
      </c>
      <c r="BP47" s="80" t="e">
        <f t="shared" si="78"/>
        <v>#NAME?</v>
      </c>
      <c r="BQ47" s="80" t="e">
        <f t="shared" si="78"/>
        <v>#NAME?</v>
      </c>
      <c r="BR47" s="80" t="e">
        <f t="shared" ref="BR47:EC47" si="79">PodaArvore*BR10/1000</f>
        <v>#NAME?</v>
      </c>
      <c r="BS47" s="80" t="e">
        <f t="shared" si="79"/>
        <v>#NAME?</v>
      </c>
      <c r="BT47" s="80" t="e">
        <f t="shared" si="79"/>
        <v>#NAME?</v>
      </c>
      <c r="BU47" s="80" t="e">
        <f t="shared" si="79"/>
        <v>#NAME?</v>
      </c>
      <c r="BV47" s="80" t="e">
        <f t="shared" si="79"/>
        <v>#NAME?</v>
      </c>
      <c r="BW47" s="80" t="e">
        <f t="shared" si="79"/>
        <v>#NAME?</v>
      </c>
      <c r="BX47" s="80" t="e">
        <f t="shared" si="79"/>
        <v>#NAME?</v>
      </c>
      <c r="BY47" s="80" t="e">
        <f t="shared" si="79"/>
        <v>#NAME?</v>
      </c>
      <c r="BZ47" s="80" t="e">
        <f t="shared" si="79"/>
        <v>#NAME?</v>
      </c>
      <c r="CA47" s="80" t="e">
        <f t="shared" si="79"/>
        <v>#NAME?</v>
      </c>
      <c r="CB47" s="80" t="e">
        <f t="shared" si="79"/>
        <v>#NAME?</v>
      </c>
      <c r="CC47" s="80" t="e">
        <f t="shared" si="79"/>
        <v>#NAME?</v>
      </c>
      <c r="CD47" s="80" t="e">
        <f t="shared" si="79"/>
        <v>#NAME?</v>
      </c>
      <c r="CE47" s="80" t="e">
        <f t="shared" si="79"/>
        <v>#NAME?</v>
      </c>
      <c r="CF47" s="80" t="e">
        <f t="shared" si="79"/>
        <v>#NAME?</v>
      </c>
      <c r="CG47" s="80" t="e">
        <f t="shared" si="79"/>
        <v>#NAME?</v>
      </c>
      <c r="CH47" s="80" t="e">
        <f t="shared" si="79"/>
        <v>#NAME?</v>
      </c>
      <c r="CI47" s="80" t="e">
        <f t="shared" si="79"/>
        <v>#NAME?</v>
      </c>
      <c r="CJ47" s="80" t="e">
        <f t="shared" si="79"/>
        <v>#NAME?</v>
      </c>
      <c r="CK47" s="80" t="e">
        <f t="shared" si="79"/>
        <v>#NAME?</v>
      </c>
      <c r="CL47" s="80" t="e">
        <f t="shared" si="79"/>
        <v>#NAME?</v>
      </c>
      <c r="CM47" s="80" t="e">
        <f t="shared" si="79"/>
        <v>#NAME?</v>
      </c>
      <c r="CN47" s="80" t="e">
        <f t="shared" si="79"/>
        <v>#NAME?</v>
      </c>
      <c r="CO47" s="80" t="e">
        <f t="shared" si="79"/>
        <v>#NAME?</v>
      </c>
      <c r="CP47" s="80" t="e">
        <f t="shared" si="79"/>
        <v>#NAME?</v>
      </c>
      <c r="CQ47" s="80" t="e">
        <f t="shared" si="79"/>
        <v>#NAME?</v>
      </c>
      <c r="CR47" s="80" t="e">
        <f t="shared" si="79"/>
        <v>#NAME?</v>
      </c>
      <c r="CS47" s="80" t="e">
        <f t="shared" si="79"/>
        <v>#NAME?</v>
      </c>
      <c r="CT47" s="80" t="e">
        <f t="shared" si="79"/>
        <v>#NAME?</v>
      </c>
      <c r="CU47" s="80" t="e">
        <f t="shared" si="79"/>
        <v>#NAME?</v>
      </c>
      <c r="CV47" s="80" t="e">
        <f t="shared" si="79"/>
        <v>#NAME?</v>
      </c>
      <c r="CW47" s="80" t="e">
        <f t="shared" si="79"/>
        <v>#NAME?</v>
      </c>
      <c r="CX47" s="80" t="e">
        <f t="shared" si="79"/>
        <v>#NAME?</v>
      </c>
      <c r="CY47" s="80" t="e">
        <f t="shared" si="79"/>
        <v>#NAME?</v>
      </c>
      <c r="CZ47" s="80" t="e">
        <f t="shared" si="79"/>
        <v>#NAME?</v>
      </c>
      <c r="DA47" s="80" t="e">
        <f t="shared" si="79"/>
        <v>#NAME?</v>
      </c>
      <c r="DB47" s="80" t="e">
        <f t="shared" si="79"/>
        <v>#NAME?</v>
      </c>
      <c r="DC47" s="80" t="e">
        <f t="shared" si="79"/>
        <v>#NAME?</v>
      </c>
      <c r="DD47" s="80" t="e">
        <f t="shared" si="79"/>
        <v>#NAME?</v>
      </c>
      <c r="DE47" s="80" t="e">
        <f t="shared" si="79"/>
        <v>#NAME?</v>
      </c>
      <c r="DF47" s="80" t="e">
        <f t="shared" si="79"/>
        <v>#NAME?</v>
      </c>
      <c r="DG47" s="80" t="e">
        <f t="shared" si="79"/>
        <v>#NAME?</v>
      </c>
      <c r="DH47" s="80" t="e">
        <f t="shared" si="79"/>
        <v>#NAME?</v>
      </c>
      <c r="DI47" s="80" t="e">
        <f t="shared" si="79"/>
        <v>#NAME?</v>
      </c>
      <c r="DJ47" s="80" t="e">
        <f t="shared" si="79"/>
        <v>#NAME?</v>
      </c>
      <c r="DK47" s="80" t="e">
        <f t="shared" si="79"/>
        <v>#NAME?</v>
      </c>
      <c r="DL47" s="80" t="e">
        <f t="shared" si="79"/>
        <v>#NAME?</v>
      </c>
      <c r="DM47" s="80" t="e">
        <f t="shared" si="79"/>
        <v>#NAME?</v>
      </c>
      <c r="DN47" s="80" t="e">
        <f t="shared" si="79"/>
        <v>#NAME?</v>
      </c>
      <c r="DO47" s="80" t="e">
        <f t="shared" si="79"/>
        <v>#NAME?</v>
      </c>
      <c r="DP47" s="80" t="e">
        <f t="shared" si="79"/>
        <v>#NAME?</v>
      </c>
      <c r="DQ47" s="80" t="e">
        <f t="shared" si="79"/>
        <v>#NAME?</v>
      </c>
      <c r="DR47" s="80" t="e">
        <f t="shared" si="79"/>
        <v>#NAME?</v>
      </c>
      <c r="DS47" s="80" t="e">
        <f t="shared" si="79"/>
        <v>#NAME?</v>
      </c>
      <c r="DT47" s="80" t="e">
        <f t="shared" si="79"/>
        <v>#NAME?</v>
      </c>
      <c r="DU47" s="80" t="e">
        <f t="shared" si="79"/>
        <v>#NAME?</v>
      </c>
      <c r="DV47" s="80" t="e">
        <f t="shared" si="79"/>
        <v>#NAME?</v>
      </c>
      <c r="DW47" s="80" t="e">
        <f t="shared" si="79"/>
        <v>#NAME?</v>
      </c>
      <c r="DX47" s="80" t="e">
        <f t="shared" si="79"/>
        <v>#NAME?</v>
      </c>
      <c r="DY47" s="80" t="e">
        <f t="shared" si="79"/>
        <v>#NAME?</v>
      </c>
      <c r="DZ47" s="80" t="e">
        <f t="shared" si="79"/>
        <v>#NAME?</v>
      </c>
      <c r="EA47" s="80" t="e">
        <f t="shared" si="79"/>
        <v>#NAME?</v>
      </c>
      <c r="EB47" s="80" t="e">
        <f t="shared" si="79"/>
        <v>#NAME?</v>
      </c>
      <c r="EC47" s="80" t="e">
        <f t="shared" si="79"/>
        <v>#NAME?</v>
      </c>
      <c r="ED47" s="80" t="e">
        <f t="shared" ref="ED47:GO47" si="80">PodaArvore*ED10/1000</f>
        <v>#NAME?</v>
      </c>
      <c r="EE47" s="80" t="e">
        <f t="shared" si="80"/>
        <v>#NAME?</v>
      </c>
      <c r="EF47" s="80" t="e">
        <f t="shared" si="80"/>
        <v>#NAME?</v>
      </c>
      <c r="EG47" s="80" t="e">
        <f t="shared" si="80"/>
        <v>#NAME?</v>
      </c>
      <c r="EH47" s="80" t="e">
        <f t="shared" si="80"/>
        <v>#NAME?</v>
      </c>
      <c r="EI47" s="80" t="e">
        <f t="shared" si="80"/>
        <v>#NAME?</v>
      </c>
      <c r="EJ47" s="80" t="e">
        <f t="shared" si="80"/>
        <v>#NAME?</v>
      </c>
      <c r="EK47" s="80" t="e">
        <f t="shared" si="80"/>
        <v>#NAME?</v>
      </c>
      <c r="EL47" s="80" t="e">
        <f t="shared" si="80"/>
        <v>#NAME?</v>
      </c>
      <c r="EM47" s="80" t="e">
        <f t="shared" si="80"/>
        <v>#NAME?</v>
      </c>
      <c r="EN47" s="80" t="e">
        <f t="shared" si="80"/>
        <v>#NAME?</v>
      </c>
      <c r="EO47" s="80" t="e">
        <f t="shared" si="80"/>
        <v>#NAME?</v>
      </c>
      <c r="EP47" s="80" t="e">
        <f t="shared" si="80"/>
        <v>#NAME?</v>
      </c>
      <c r="EQ47" s="80" t="e">
        <f t="shared" si="80"/>
        <v>#NAME?</v>
      </c>
      <c r="ER47" s="80" t="e">
        <f t="shared" si="80"/>
        <v>#NAME?</v>
      </c>
      <c r="ES47" s="80" t="e">
        <f t="shared" si="80"/>
        <v>#NAME?</v>
      </c>
      <c r="ET47" s="80" t="e">
        <f t="shared" si="80"/>
        <v>#NAME?</v>
      </c>
      <c r="EU47" s="80" t="e">
        <f t="shared" si="80"/>
        <v>#NAME?</v>
      </c>
      <c r="EV47" s="80" t="e">
        <f t="shared" si="80"/>
        <v>#NAME?</v>
      </c>
      <c r="EW47" s="80" t="e">
        <f t="shared" si="80"/>
        <v>#NAME?</v>
      </c>
      <c r="EX47" s="80" t="e">
        <f t="shared" si="80"/>
        <v>#NAME?</v>
      </c>
      <c r="EY47" s="80" t="e">
        <f t="shared" si="80"/>
        <v>#NAME?</v>
      </c>
      <c r="EZ47" s="80" t="e">
        <f t="shared" si="80"/>
        <v>#NAME?</v>
      </c>
      <c r="FA47" s="80" t="e">
        <f t="shared" si="80"/>
        <v>#NAME?</v>
      </c>
      <c r="FB47" s="80" t="e">
        <f t="shared" si="80"/>
        <v>#NAME?</v>
      </c>
      <c r="FC47" s="80" t="e">
        <f t="shared" si="80"/>
        <v>#NAME?</v>
      </c>
      <c r="FD47" s="80" t="e">
        <f t="shared" si="80"/>
        <v>#NAME?</v>
      </c>
      <c r="FE47" s="80" t="e">
        <f t="shared" si="80"/>
        <v>#NAME?</v>
      </c>
      <c r="FF47" s="80" t="e">
        <f t="shared" si="80"/>
        <v>#NAME?</v>
      </c>
      <c r="FG47" s="80" t="e">
        <f t="shared" si="80"/>
        <v>#NAME?</v>
      </c>
      <c r="FH47" s="80" t="e">
        <f t="shared" si="80"/>
        <v>#NAME?</v>
      </c>
      <c r="FI47" s="80" t="e">
        <f t="shared" si="80"/>
        <v>#NAME?</v>
      </c>
      <c r="FJ47" s="80" t="e">
        <f t="shared" si="80"/>
        <v>#NAME?</v>
      </c>
      <c r="FK47" s="80" t="e">
        <f t="shared" si="80"/>
        <v>#NAME?</v>
      </c>
      <c r="FL47" s="80" t="e">
        <f t="shared" si="80"/>
        <v>#NAME?</v>
      </c>
      <c r="FM47" s="80" t="e">
        <f t="shared" si="80"/>
        <v>#NAME?</v>
      </c>
      <c r="FN47" s="80" t="e">
        <f t="shared" si="80"/>
        <v>#NAME?</v>
      </c>
      <c r="FO47" s="80" t="e">
        <f t="shared" si="80"/>
        <v>#NAME?</v>
      </c>
      <c r="FP47" s="80" t="e">
        <f t="shared" si="80"/>
        <v>#NAME?</v>
      </c>
      <c r="FQ47" s="80" t="e">
        <f t="shared" si="80"/>
        <v>#NAME?</v>
      </c>
      <c r="FR47" s="80" t="e">
        <f t="shared" si="80"/>
        <v>#NAME?</v>
      </c>
      <c r="FS47" s="80" t="e">
        <f t="shared" si="80"/>
        <v>#NAME?</v>
      </c>
      <c r="FT47" s="80" t="e">
        <f t="shared" si="80"/>
        <v>#NAME?</v>
      </c>
      <c r="FU47" s="80" t="e">
        <f t="shared" si="80"/>
        <v>#NAME?</v>
      </c>
      <c r="FV47" s="80" t="e">
        <f t="shared" si="80"/>
        <v>#NAME?</v>
      </c>
      <c r="FW47" s="80" t="e">
        <f t="shared" si="80"/>
        <v>#NAME?</v>
      </c>
      <c r="FX47" s="80" t="e">
        <f t="shared" si="80"/>
        <v>#NAME?</v>
      </c>
      <c r="FY47" s="80" t="e">
        <f t="shared" si="80"/>
        <v>#NAME?</v>
      </c>
      <c r="FZ47" s="80" t="e">
        <f t="shared" si="80"/>
        <v>#NAME?</v>
      </c>
      <c r="GA47" s="80" t="e">
        <f t="shared" si="80"/>
        <v>#NAME?</v>
      </c>
      <c r="GB47" s="80" t="e">
        <f t="shared" si="80"/>
        <v>#NAME?</v>
      </c>
      <c r="GC47" s="80" t="e">
        <f t="shared" si="80"/>
        <v>#NAME?</v>
      </c>
      <c r="GD47" s="80" t="e">
        <f t="shared" si="80"/>
        <v>#NAME?</v>
      </c>
      <c r="GE47" s="80" t="e">
        <f t="shared" si="80"/>
        <v>#NAME?</v>
      </c>
      <c r="GF47" s="80" t="e">
        <f t="shared" si="80"/>
        <v>#NAME?</v>
      </c>
      <c r="GG47" s="80" t="e">
        <f t="shared" si="80"/>
        <v>#NAME?</v>
      </c>
      <c r="GH47" s="80" t="e">
        <f t="shared" si="80"/>
        <v>#NAME?</v>
      </c>
      <c r="GI47" s="80" t="e">
        <f t="shared" si="80"/>
        <v>#NAME?</v>
      </c>
      <c r="GJ47" s="80" t="e">
        <f t="shared" si="80"/>
        <v>#NAME?</v>
      </c>
      <c r="GK47" s="80" t="e">
        <f t="shared" si="80"/>
        <v>#NAME?</v>
      </c>
      <c r="GL47" s="80" t="e">
        <f t="shared" si="80"/>
        <v>#NAME?</v>
      </c>
      <c r="GM47" s="80" t="e">
        <f t="shared" si="80"/>
        <v>#NAME?</v>
      </c>
      <c r="GN47" s="80" t="e">
        <f t="shared" si="80"/>
        <v>#NAME?</v>
      </c>
      <c r="GO47" s="80" t="e">
        <f t="shared" si="80"/>
        <v>#NAME?</v>
      </c>
      <c r="GP47" s="80" t="e">
        <f t="shared" ref="GP47:HI47" si="81">PodaArvore*GP10/1000</f>
        <v>#NAME?</v>
      </c>
      <c r="GQ47" s="80" t="e">
        <f t="shared" si="81"/>
        <v>#NAME?</v>
      </c>
      <c r="GR47" s="80" t="e">
        <f t="shared" si="81"/>
        <v>#NAME?</v>
      </c>
      <c r="GS47" s="80" t="e">
        <f t="shared" si="81"/>
        <v>#NAME?</v>
      </c>
      <c r="GT47" s="80" t="e">
        <f t="shared" si="81"/>
        <v>#NAME?</v>
      </c>
      <c r="GU47" s="80" t="e">
        <f t="shared" si="81"/>
        <v>#NAME?</v>
      </c>
      <c r="GV47" s="80" t="e">
        <f t="shared" si="81"/>
        <v>#NAME?</v>
      </c>
      <c r="GW47" s="80" t="e">
        <f t="shared" si="81"/>
        <v>#NAME?</v>
      </c>
      <c r="GX47" s="80" t="e">
        <f t="shared" si="81"/>
        <v>#NAME?</v>
      </c>
      <c r="GY47" s="80" t="e">
        <f t="shared" si="81"/>
        <v>#NAME?</v>
      </c>
      <c r="GZ47" s="80" t="e">
        <f t="shared" si="81"/>
        <v>#NAME?</v>
      </c>
      <c r="HA47" s="80" t="e">
        <f t="shared" si="81"/>
        <v>#NAME?</v>
      </c>
      <c r="HB47" s="80" t="e">
        <f t="shared" si="81"/>
        <v>#NAME?</v>
      </c>
      <c r="HC47" s="80" t="e">
        <f t="shared" si="81"/>
        <v>#NAME?</v>
      </c>
      <c r="HD47" s="80" t="e">
        <f t="shared" si="81"/>
        <v>#NAME?</v>
      </c>
      <c r="HE47" s="80" t="e">
        <f t="shared" si="81"/>
        <v>#NAME?</v>
      </c>
      <c r="HF47" s="80" t="e">
        <f t="shared" si="81"/>
        <v>#NAME?</v>
      </c>
      <c r="HG47" s="80" t="e">
        <f t="shared" si="81"/>
        <v>#NAME?</v>
      </c>
      <c r="HH47" s="80" t="e">
        <f t="shared" si="81"/>
        <v>#NAME?</v>
      </c>
      <c r="HI47" s="80" t="e">
        <f t="shared" si="81"/>
        <v>#NAME?</v>
      </c>
    </row>
    <row r="48" spans="1:217" x14ac:dyDescent="0.2">
      <c r="A48" s="30" t="s">
        <v>364</v>
      </c>
      <c r="B48" s="80" t="e">
        <f>OPEX_sistemas*#REF!/1000</f>
        <v>#NAME?</v>
      </c>
      <c r="C48" s="80" t="e">
        <f>OPEX_sistemas*#REF!/1000</f>
        <v>#NAME?</v>
      </c>
      <c r="D48" s="80" t="e">
        <f>OPEX_sistemas*#REF!/1000</f>
        <v>#NAME?</v>
      </c>
      <c r="E48" s="80" t="e">
        <f>OPEX_sistemas*#REF!/1000</f>
        <v>#NAME?</v>
      </c>
      <c r="F48" s="80" t="e">
        <f>OPEX_sistemas*#REF!/1000</f>
        <v>#NAME?</v>
      </c>
      <c r="G48" s="80" t="e">
        <f>OPEX_sistemas*#REF!/1000</f>
        <v>#NAME?</v>
      </c>
      <c r="H48" s="80" t="e">
        <f>OPEX_sistemas*#REF!/1000</f>
        <v>#NAME?</v>
      </c>
      <c r="I48" s="80" t="e">
        <f>OPEX_sistemas*#REF!/1000</f>
        <v>#NAME?</v>
      </c>
      <c r="J48" s="80" t="e">
        <f>OPEX_sistemas*#REF!/1000</f>
        <v>#NAME?</v>
      </c>
      <c r="K48" s="80" t="e">
        <f>OPEX_sistemas*#REF!/1000</f>
        <v>#NAME?</v>
      </c>
      <c r="L48" s="80" t="e">
        <f>OPEX_sistemas*#REF!/1000</f>
        <v>#NAME?</v>
      </c>
      <c r="M48" s="80" t="e">
        <f>OPEX_sistemas*#REF!/1000</f>
        <v>#NAME?</v>
      </c>
      <c r="N48" s="80" t="e">
        <f>OPEX_sistemas*#REF!/1000</f>
        <v>#NAME?</v>
      </c>
      <c r="O48" s="80" t="e">
        <f>OPEX_sistemas*#REF!/1000</f>
        <v>#NAME?</v>
      </c>
      <c r="P48" s="80" t="e">
        <f>OPEX_sistemas*#REF!/1000</f>
        <v>#NAME?</v>
      </c>
      <c r="Q48" s="80" t="e">
        <f>OPEX_sistemas*#REF!/1000</f>
        <v>#NAME?</v>
      </c>
      <c r="R48" s="80" t="e">
        <f>OPEX_sistemas*#REF!/1000</f>
        <v>#NAME?</v>
      </c>
      <c r="S48" s="80" t="e">
        <f>OPEX_sistemas*#REF!/1000</f>
        <v>#NAME?</v>
      </c>
      <c r="T48" s="80" t="e">
        <f>OPEX_sistemas*#REF!/1000</f>
        <v>#NAME?</v>
      </c>
      <c r="U48" s="80" t="e">
        <f>OPEX_sistemas*#REF!/1000</f>
        <v>#NAME?</v>
      </c>
      <c r="V48" s="80" t="e">
        <f>OPEX_sistemas*#REF!/1000</f>
        <v>#NAME?</v>
      </c>
      <c r="W48" s="80" t="e">
        <f>OPEX_sistemas*#REF!/1000</f>
        <v>#NAME?</v>
      </c>
      <c r="X48" s="80" t="e">
        <f>OPEX_sistemas*#REF!/1000</f>
        <v>#NAME?</v>
      </c>
      <c r="Y48" s="80" t="e">
        <f>OPEX_sistemas*#REF!/1000</f>
        <v>#NAME?</v>
      </c>
      <c r="Z48" s="80" t="e">
        <f>OPEX_sistemas*#REF!/1000</f>
        <v>#NAME?</v>
      </c>
      <c r="AA48" s="80" t="e">
        <f>OPEX_sistemas*#REF!/1000</f>
        <v>#NAME?</v>
      </c>
      <c r="AB48" s="80" t="e">
        <f>OPEX_sistemas*#REF!/1000</f>
        <v>#NAME?</v>
      </c>
      <c r="AC48" s="80" t="e">
        <f>OPEX_sistemas*#REF!/1000</f>
        <v>#NAME?</v>
      </c>
      <c r="AD48" s="80" t="e">
        <f>OPEX_sistemas*#REF!/1000</f>
        <v>#NAME?</v>
      </c>
      <c r="AE48" s="80" t="e">
        <f>OPEX_sistemas*#REF!/1000</f>
        <v>#NAME?</v>
      </c>
      <c r="AF48" s="80" t="e">
        <f>OPEX_sistemas*#REF!/1000</f>
        <v>#NAME?</v>
      </c>
      <c r="AG48" s="80" t="e">
        <f>OPEX_sistemas*#REF!/1000</f>
        <v>#NAME?</v>
      </c>
      <c r="AH48" s="80" t="e">
        <f>OPEX_sistemas*#REF!/1000</f>
        <v>#NAME?</v>
      </c>
      <c r="AI48" s="80" t="e">
        <f>OPEX_sistemas*#REF!/1000</f>
        <v>#NAME?</v>
      </c>
      <c r="AJ48" s="80" t="e">
        <f>OPEX_sistemas*#REF!/1000</f>
        <v>#NAME?</v>
      </c>
      <c r="AK48" s="80" t="e">
        <f>OPEX_sistemas*#REF!/1000</f>
        <v>#NAME?</v>
      </c>
      <c r="AL48" s="80" t="e">
        <f>OPEX_sistemas*#REF!/1000</f>
        <v>#NAME?</v>
      </c>
      <c r="AM48" s="80" t="e">
        <f>OPEX_sistemas*#REF!/1000</f>
        <v>#NAME?</v>
      </c>
      <c r="AN48" s="80" t="e">
        <f>OPEX_sistemas*#REF!/1000</f>
        <v>#NAME?</v>
      </c>
      <c r="AO48" s="80" t="e">
        <f>OPEX_sistemas*#REF!/1000</f>
        <v>#NAME?</v>
      </c>
      <c r="AP48" s="80" t="e">
        <f>OPEX_sistemas*#REF!/1000</f>
        <v>#NAME?</v>
      </c>
      <c r="AQ48" s="80" t="e">
        <f>OPEX_sistemas*#REF!/1000</f>
        <v>#NAME?</v>
      </c>
      <c r="AR48" s="80" t="e">
        <f>OPEX_sistemas*#REF!/1000</f>
        <v>#NAME?</v>
      </c>
      <c r="AS48" s="80" t="e">
        <f>OPEX_sistemas*#REF!/1000</f>
        <v>#NAME?</v>
      </c>
      <c r="AT48" s="80" t="e">
        <f>OPEX_sistemas*#REF!/1000</f>
        <v>#NAME?</v>
      </c>
      <c r="AU48" s="80" t="e">
        <f>OPEX_sistemas*#REF!/1000</f>
        <v>#NAME?</v>
      </c>
      <c r="AV48" s="80" t="e">
        <f>OPEX_sistemas*#REF!/1000</f>
        <v>#NAME?</v>
      </c>
      <c r="AW48" s="80" t="e">
        <f>OPEX_sistemas*#REF!/1000</f>
        <v>#NAME?</v>
      </c>
      <c r="AX48" s="80" t="e">
        <f>OPEX_sistemas*#REF!/1000</f>
        <v>#NAME?</v>
      </c>
      <c r="AY48" s="80" t="e">
        <f>OPEX_sistemas*#REF!/1000</f>
        <v>#NAME?</v>
      </c>
      <c r="AZ48" s="80" t="e">
        <f>OPEX_sistemas*#REF!/1000</f>
        <v>#NAME?</v>
      </c>
      <c r="BA48" s="80" t="e">
        <f>OPEX_sistemas*#REF!/1000</f>
        <v>#NAME?</v>
      </c>
      <c r="BB48" s="80" t="e">
        <f>OPEX_sistemas*#REF!/1000</f>
        <v>#NAME?</v>
      </c>
      <c r="BC48" s="80" t="e">
        <f>OPEX_sistemas*#REF!/1000</f>
        <v>#NAME?</v>
      </c>
      <c r="BD48" s="80" t="e">
        <f>OPEX_sistemas*#REF!/1000</f>
        <v>#NAME?</v>
      </c>
      <c r="BE48" s="80" t="e">
        <f>OPEX_sistemas*#REF!/1000</f>
        <v>#NAME?</v>
      </c>
      <c r="BF48" s="80" t="e">
        <f>OPEX_sistemas*#REF!/1000</f>
        <v>#NAME?</v>
      </c>
      <c r="BG48" s="80" t="e">
        <f>OPEX_sistemas*#REF!/1000</f>
        <v>#NAME?</v>
      </c>
      <c r="BH48" s="80" t="e">
        <f>OPEX_sistemas*#REF!/1000</f>
        <v>#NAME?</v>
      </c>
      <c r="BI48" s="80" t="e">
        <f>OPEX_sistemas*#REF!/1000</f>
        <v>#NAME?</v>
      </c>
      <c r="BJ48" s="80" t="e">
        <f>OPEX_sistemas*#REF!/1000</f>
        <v>#NAME?</v>
      </c>
      <c r="BK48" s="80" t="e">
        <f>OPEX_sistemas*#REF!/1000</f>
        <v>#NAME?</v>
      </c>
      <c r="BL48" s="80" t="e">
        <f>OPEX_sistemas*#REF!/1000</f>
        <v>#NAME?</v>
      </c>
      <c r="BM48" s="80" t="e">
        <f>OPEX_sistemas*#REF!/1000</f>
        <v>#NAME?</v>
      </c>
      <c r="BN48" s="80" t="e">
        <f>OPEX_sistemas*#REF!/1000</f>
        <v>#NAME?</v>
      </c>
      <c r="BO48" s="80" t="e">
        <f>OPEX_sistemas*#REF!/1000</f>
        <v>#NAME?</v>
      </c>
      <c r="BP48" s="80" t="e">
        <f>OPEX_sistemas*#REF!/1000</f>
        <v>#NAME?</v>
      </c>
      <c r="BQ48" s="80" t="e">
        <f>OPEX_sistemas*#REF!/1000</f>
        <v>#NAME?</v>
      </c>
      <c r="BR48" s="80" t="e">
        <f>OPEX_sistemas*#REF!/1000</f>
        <v>#NAME?</v>
      </c>
      <c r="BS48" s="80" t="e">
        <f>OPEX_sistemas*#REF!/1000</f>
        <v>#NAME?</v>
      </c>
      <c r="BT48" s="80" t="e">
        <f>OPEX_sistemas*#REF!/1000</f>
        <v>#NAME?</v>
      </c>
      <c r="BU48" s="80" t="e">
        <f>OPEX_sistemas*#REF!/1000</f>
        <v>#NAME?</v>
      </c>
      <c r="BV48" s="80" t="e">
        <f>OPEX_sistemas*#REF!/1000</f>
        <v>#NAME?</v>
      </c>
      <c r="BW48" s="80" t="e">
        <f>OPEX_sistemas*#REF!/1000</f>
        <v>#NAME?</v>
      </c>
      <c r="BX48" s="80" t="e">
        <f>OPEX_sistemas*#REF!/1000</f>
        <v>#NAME?</v>
      </c>
      <c r="BY48" s="80" t="e">
        <f>OPEX_sistemas*#REF!/1000</f>
        <v>#NAME?</v>
      </c>
      <c r="BZ48" s="80" t="e">
        <f>OPEX_sistemas*#REF!/1000</f>
        <v>#NAME?</v>
      </c>
      <c r="CA48" s="80" t="e">
        <f>OPEX_sistemas*#REF!/1000</f>
        <v>#NAME?</v>
      </c>
      <c r="CB48" s="80" t="e">
        <f>OPEX_sistemas*#REF!/1000</f>
        <v>#NAME?</v>
      </c>
      <c r="CC48" s="80" t="e">
        <f>OPEX_sistemas*#REF!/1000</f>
        <v>#NAME?</v>
      </c>
      <c r="CD48" s="80" t="e">
        <f>OPEX_sistemas*#REF!/1000</f>
        <v>#NAME?</v>
      </c>
      <c r="CE48" s="80" t="e">
        <f>OPEX_sistemas*#REF!/1000</f>
        <v>#NAME?</v>
      </c>
      <c r="CF48" s="80" t="e">
        <f>OPEX_sistemas*#REF!/1000</f>
        <v>#NAME?</v>
      </c>
      <c r="CG48" s="80" t="e">
        <f>OPEX_sistemas*#REF!/1000</f>
        <v>#NAME?</v>
      </c>
      <c r="CH48" s="80" t="e">
        <f>OPEX_sistemas*#REF!/1000</f>
        <v>#NAME?</v>
      </c>
      <c r="CI48" s="80" t="e">
        <f>OPEX_sistemas*#REF!/1000</f>
        <v>#NAME?</v>
      </c>
      <c r="CJ48" s="80" t="e">
        <f>OPEX_sistemas*#REF!/1000</f>
        <v>#NAME?</v>
      </c>
      <c r="CK48" s="80" t="e">
        <f>OPEX_sistemas*#REF!/1000</f>
        <v>#NAME?</v>
      </c>
      <c r="CL48" s="80" t="e">
        <f>OPEX_sistemas*#REF!/1000</f>
        <v>#NAME?</v>
      </c>
      <c r="CM48" s="80" t="e">
        <f>OPEX_sistemas*#REF!/1000</f>
        <v>#NAME?</v>
      </c>
      <c r="CN48" s="80" t="e">
        <f>OPEX_sistemas*#REF!/1000</f>
        <v>#NAME?</v>
      </c>
      <c r="CO48" s="80" t="e">
        <f>OPEX_sistemas*#REF!/1000</f>
        <v>#NAME?</v>
      </c>
      <c r="CP48" s="80" t="e">
        <f>OPEX_sistemas*#REF!/1000</f>
        <v>#NAME?</v>
      </c>
      <c r="CQ48" s="80" t="e">
        <f>OPEX_sistemas*#REF!/1000</f>
        <v>#NAME?</v>
      </c>
      <c r="CR48" s="80" t="e">
        <f>OPEX_sistemas*#REF!/1000</f>
        <v>#NAME?</v>
      </c>
      <c r="CS48" s="80" t="e">
        <f>OPEX_sistemas*#REF!/1000</f>
        <v>#NAME?</v>
      </c>
      <c r="CT48" s="80" t="e">
        <f>OPEX_sistemas*#REF!/1000</f>
        <v>#NAME?</v>
      </c>
      <c r="CU48" s="80" t="e">
        <f>OPEX_sistemas*#REF!/1000</f>
        <v>#NAME?</v>
      </c>
      <c r="CV48" s="80" t="e">
        <f>OPEX_sistemas*#REF!/1000</f>
        <v>#NAME?</v>
      </c>
      <c r="CW48" s="80" t="e">
        <f>OPEX_sistemas*#REF!/1000</f>
        <v>#NAME?</v>
      </c>
      <c r="CX48" s="80" t="e">
        <f>OPEX_sistemas*#REF!/1000</f>
        <v>#NAME?</v>
      </c>
      <c r="CY48" s="80" t="e">
        <f>OPEX_sistemas*#REF!/1000</f>
        <v>#NAME?</v>
      </c>
      <c r="CZ48" s="80" t="e">
        <f>OPEX_sistemas*#REF!/1000</f>
        <v>#NAME?</v>
      </c>
      <c r="DA48" s="80" t="e">
        <f>OPEX_sistemas*#REF!/1000</f>
        <v>#NAME?</v>
      </c>
      <c r="DB48" s="80" t="e">
        <f>OPEX_sistemas*#REF!/1000</f>
        <v>#NAME?</v>
      </c>
      <c r="DC48" s="80" t="e">
        <f>OPEX_sistemas*#REF!/1000</f>
        <v>#NAME?</v>
      </c>
      <c r="DD48" s="80" t="e">
        <f>OPEX_sistemas*#REF!/1000</f>
        <v>#NAME?</v>
      </c>
      <c r="DE48" s="80" t="e">
        <f>OPEX_sistemas*#REF!/1000</f>
        <v>#NAME?</v>
      </c>
      <c r="DF48" s="80" t="e">
        <f>OPEX_sistemas*#REF!/1000</f>
        <v>#NAME?</v>
      </c>
      <c r="DG48" s="80" t="e">
        <f>OPEX_sistemas*#REF!/1000</f>
        <v>#NAME?</v>
      </c>
      <c r="DH48" s="80" t="e">
        <f>OPEX_sistemas*#REF!/1000</f>
        <v>#NAME?</v>
      </c>
      <c r="DI48" s="80" t="e">
        <f>OPEX_sistemas*#REF!/1000</f>
        <v>#NAME?</v>
      </c>
      <c r="DJ48" s="80" t="e">
        <f>OPEX_sistemas*#REF!/1000</f>
        <v>#NAME?</v>
      </c>
      <c r="DK48" s="80" t="e">
        <f>OPEX_sistemas*#REF!/1000</f>
        <v>#NAME?</v>
      </c>
      <c r="DL48" s="80" t="e">
        <f>OPEX_sistemas*#REF!/1000</f>
        <v>#NAME?</v>
      </c>
      <c r="DM48" s="80" t="e">
        <f>OPEX_sistemas*#REF!/1000</f>
        <v>#NAME?</v>
      </c>
      <c r="DN48" s="80" t="e">
        <f>OPEX_sistemas*#REF!/1000</f>
        <v>#NAME?</v>
      </c>
      <c r="DO48" s="80" t="e">
        <f>OPEX_sistemas*#REF!/1000</f>
        <v>#NAME?</v>
      </c>
      <c r="DP48" s="80" t="e">
        <f>OPEX_sistemas*#REF!/1000</f>
        <v>#NAME?</v>
      </c>
      <c r="DQ48" s="80" t="e">
        <f>OPEX_sistemas*#REF!/1000</f>
        <v>#NAME?</v>
      </c>
      <c r="DR48" s="80" t="e">
        <f>OPEX_sistemas*#REF!/1000</f>
        <v>#NAME?</v>
      </c>
      <c r="DS48" s="80" t="e">
        <f>OPEX_sistemas*#REF!/1000</f>
        <v>#NAME?</v>
      </c>
      <c r="DT48" s="80" t="e">
        <f>OPEX_sistemas*#REF!/1000</f>
        <v>#NAME?</v>
      </c>
      <c r="DU48" s="80" t="e">
        <f>OPEX_sistemas*#REF!/1000</f>
        <v>#NAME?</v>
      </c>
      <c r="DV48" s="80" t="e">
        <f>OPEX_sistemas*#REF!/1000</f>
        <v>#NAME?</v>
      </c>
      <c r="DW48" s="80" t="e">
        <f>OPEX_sistemas*#REF!/1000</f>
        <v>#NAME?</v>
      </c>
      <c r="DX48" s="80" t="e">
        <f>OPEX_sistemas*#REF!/1000</f>
        <v>#NAME?</v>
      </c>
      <c r="DY48" s="80" t="e">
        <f>OPEX_sistemas*#REF!/1000</f>
        <v>#NAME?</v>
      </c>
      <c r="DZ48" s="80" t="e">
        <f>OPEX_sistemas*#REF!/1000</f>
        <v>#NAME?</v>
      </c>
      <c r="EA48" s="80" t="e">
        <f>OPEX_sistemas*#REF!/1000</f>
        <v>#NAME?</v>
      </c>
      <c r="EB48" s="80" t="e">
        <f>OPEX_sistemas*#REF!/1000</f>
        <v>#NAME?</v>
      </c>
      <c r="EC48" s="80" t="e">
        <f>OPEX_sistemas*#REF!/1000</f>
        <v>#NAME?</v>
      </c>
      <c r="ED48" s="80" t="e">
        <f>OPEX_sistemas*#REF!/1000</f>
        <v>#NAME?</v>
      </c>
      <c r="EE48" s="80" t="e">
        <f>OPEX_sistemas*#REF!/1000</f>
        <v>#NAME?</v>
      </c>
      <c r="EF48" s="80" t="e">
        <f>OPEX_sistemas*#REF!/1000</f>
        <v>#NAME?</v>
      </c>
      <c r="EG48" s="80" t="e">
        <f>OPEX_sistemas*#REF!/1000</f>
        <v>#NAME?</v>
      </c>
      <c r="EH48" s="80" t="e">
        <f>OPEX_sistemas*#REF!/1000</f>
        <v>#NAME?</v>
      </c>
      <c r="EI48" s="80" t="e">
        <f>OPEX_sistemas*#REF!/1000</f>
        <v>#NAME?</v>
      </c>
      <c r="EJ48" s="80" t="e">
        <f>OPEX_sistemas*#REF!/1000</f>
        <v>#NAME?</v>
      </c>
      <c r="EK48" s="80" t="e">
        <f>OPEX_sistemas*#REF!/1000</f>
        <v>#NAME?</v>
      </c>
      <c r="EL48" s="80" t="e">
        <f>OPEX_sistemas*#REF!/1000</f>
        <v>#NAME?</v>
      </c>
      <c r="EM48" s="80" t="e">
        <f>OPEX_sistemas*#REF!/1000</f>
        <v>#NAME?</v>
      </c>
      <c r="EN48" s="80" t="e">
        <f>OPEX_sistemas*#REF!/1000</f>
        <v>#NAME?</v>
      </c>
      <c r="EO48" s="80" t="e">
        <f>OPEX_sistemas*#REF!/1000</f>
        <v>#NAME?</v>
      </c>
      <c r="EP48" s="80" t="e">
        <f>OPEX_sistemas*#REF!/1000</f>
        <v>#NAME?</v>
      </c>
      <c r="EQ48" s="80" t="e">
        <f>OPEX_sistemas*#REF!/1000</f>
        <v>#NAME?</v>
      </c>
      <c r="ER48" s="80" t="e">
        <f>OPEX_sistemas*#REF!/1000</f>
        <v>#NAME?</v>
      </c>
      <c r="ES48" s="80" t="e">
        <f>OPEX_sistemas*#REF!/1000</f>
        <v>#NAME?</v>
      </c>
      <c r="ET48" s="80" t="e">
        <f>OPEX_sistemas*#REF!/1000</f>
        <v>#NAME?</v>
      </c>
      <c r="EU48" s="80" t="e">
        <f>OPEX_sistemas*#REF!/1000</f>
        <v>#NAME?</v>
      </c>
      <c r="EV48" s="80" t="e">
        <f>OPEX_sistemas*#REF!/1000</f>
        <v>#NAME?</v>
      </c>
      <c r="EW48" s="80" t="e">
        <f>OPEX_sistemas*#REF!/1000</f>
        <v>#NAME?</v>
      </c>
      <c r="EX48" s="80" t="e">
        <f>OPEX_sistemas*#REF!/1000</f>
        <v>#NAME?</v>
      </c>
      <c r="EY48" s="80" t="e">
        <f>OPEX_sistemas*#REF!/1000</f>
        <v>#NAME?</v>
      </c>
      <c r="EZ48" s="80" t="e">
        <f>OPEX_sistemas*#REF!/1000</f>
        <v>#NAME?</v>
      </c>
      <c r="FA48" s="80" t="e">
        <f>OPEX_sistemas*#REF!/1000</f>
        <v>#NAME?</v>
      </c>
      <c r="FB48" s="80" t="e">
        <f>OPEX_sistemas*#REF!/1000</f>
        <v>#NAME?</v>
      </c>
      <c r="FC48" s="80" t="e">
        <f>OPEX_sistemas*#REF!/1000</f>
        <v>#NAME?</v>
      </c>
      <c r="FD48" s="80" t="e">
        <f>OPEX_sistemas*#REF!/1000</f>
        <v>#NAME?</v>
      </c>
      <c r="FE48" s="80" t="e">
        <f>OPEX_sistemas*#REF!/1000</f>
        <v>#NAME?</v>
      </c>
      <c r="FF48" s="80" t="e">
        <f>OPEX_sistemas*#REF!/1000</f>
        <v>#NAME?</v>
      </c>
      <c r="FG48" s="80" t="e">
        <f>OPEX_sistemas*#REF!/1000</f>
        <v>#NAME?</v>
      </c>
      <c r="FH48" s="80" t="e">
        <f>OPEX_sistemas*#REF!/1000</f>
        <v>#NAME?</v>
      </c>
      <c r="FI48" s="80" t="e">
        <f>OPEX_sistemas*#REF!/1000</f>
        <v>#NAME?</v>
      </c>
      <c r="FJ48" s="80" t="e">
        <f>OPEX_sistemas*#REF!/1000</f>
        <v>#NAME?</v>
      </c>
      <c r="FK48" s="80" t="e">
        <f>OPEX_sistemas*#REF!/1000</f>
        <v>#NAME?</v>
      </c>
      <c r="FL48" s="80" t="e">
        <f>OPEX_sistemas*#REF!/1000</f>
        <v>#NAME?</v>
      </c>
      <c r="FM48" s="80" t="e">
        <f>OPEX_sistemas*#REF!/1000</f>
        <v>#NAME?</v>
      </c>
      <c r="FN48" s="80" t="e">
        <f>OPEX_sistemas*#REF!/1000</f>
        <v>#NAME?</v>
      </c>
      <c r="FO48" s="80" t="e">
        <f>OPEX_sistemas*#REF!/1000</f>
        <v>#NAME?</v>
      </c>
      <c r="FP48" s="80" t="e">
        <f>OPEX_sistemas*#REF!/1000</f>
        <v>#NAME?</v>
      </c>
      <c r="FQ48" s="80" t="e">
        <f>OPEX_sistemas*#REF!/1000</f>
        <v>#NAME?</v>
      </c>
      <c r="FR48" s="80" t="e">
        <f>OPEX_sistemas*#REF!/1000</f>
        <v>#NAME?</v>
      </c>
      <c r="FS48" s="80" t="e">
        <f>OPEX_sistemas*#REF!/1000</f>
        <v>#NAME?</v>
      </c>
      <c r="FT48" s="80" t="e">
        <f>OPEX_sistemas*#REF!/1000</f>
        <v>#NAME?</v>
      </c>
      <c r="FU48" s="80" t="e">
        <f>OPEX_sistemas*#REF!/1000</f>
        <v>#NAME?</v>
      </c>
      <c r="FV48" s="80" t="e">
        <f>OPEX_sistemas*#REF!/1000</f>
        <v>#NAME?</v>
      </c>
      <c r="FW48" s="80" t="e">
        <f>OPEX_sistemas*#REF!/1000</f>
        <v>#NAME?</v>
      </c>
      <c r="FX48" s="80" t="e">
        <f>OPEX_sistemas*#REF!/1000</f>
        <v>#NAME?</v>
      </c>
      <c r="FY48" s="80" t="e">
        <f>OPEX_sistemas*#REF!/1000</f>
        <v>#NAME?</v>
      </c>
      <c r="FZ48" s="80" t="e">
        <f>OPEX_sistemas*#REF!/1000</f>
        <v>#NAME?</v>
      </c>
      <c r="GA48" s="80" t="e">
        <f>OPEX_sistemas*#REF!/1000</f>
        <v>#NAME?</v>
      </c>
      <c r="GB48" s="80" t="e">
        <f>OPEX_sistemas*#REF!/1000</f>
        <v>#NAME?</v>
      </c>
      <c r="GC48" s="80" t="e">
        <f>OPEX_sistemas*#REF!/1000</f>
        <v>#NAME?</v>
      </c>
      <c r="GD48" s="80" t="e">
        <f>OPEX_sistemas*#REF!/1000</f>
        <v>#NAME?</v>
      </c>
      <c r="GE48" s="80" t="e">
        <f>OPEX_sistemas*#REF!/1000</f>
        <v>#NAME?</v>
      </c>
      <c r="GF48" s="80" t="e">
        <f>OPEX_sistemas*#REF!/1000</f>
        <v>#NAME?</v>
      </c>
      <c r="GG48" s="80" t="e">
        <f>OPEX_sistemas*#REF!/1000</f>
        <v>#NAME?</v>
      </c>
      <c r="GH48" s="80" t="e">
        <f>OPEX_sistemas*#REF!/1000</f>
        <v>#NAME?</v>
      </c>
      <c r="GI48" s="80" t="e">
        <f>OPEX_sistemas*#REF!/1000</f>
        <v>#NAME?</v>
      </c>
      <c r="GJ48" s="80" t="e">
        <f>OPEX_sistemas*#REF!/1000</f>
        <v>#NAME?</v>
      </c>
      <c r="GK48" s="80" t="e">
        <f>OPEX_sistemas*#REF!/1000</f>
        <v>#NAME?</v>
      </c>
      <c r="GL48" s="80" t="e">
        <f>OPEX_sistemas*#REF!/1000</f>
        <v>#NAME?</v>
      </c>
      <c r="GM48" s="80" t="e">
        <f>OPEX_sistemas*#REF!/1000</f>
        <v>#NAME?</v>
      </c>
      <c r="GN48" s="80" t="e">
        <f>OPEX_sistemas*#REF!/1000</f>
        <v>#NAME?</v>
      </c>
      <c r="GO48" s="80" t="e">
        <f>OPEX_sistemas*#REF!/1000</f>
        <v>#NAME?</v>
      </c>
      <c r="GP48" s="80" t="e">
        <f>OPEX_sistemas*#REF!/1000</f>
        <v>#NAME?</v>
      </c>
      <c r="GQ48" s="80" t="e">
        <f>OPEX_sistemas*#REF!/1000</f>
        <v>#NAME?</v>
      </c>
      <c r="GR48" s="80" t="e">
        <f>OPEX_sistemas*#REF!/1000</f>
        <v>#NAME?</v>
      </c>
      <c r="GS48" s="80" t="e">
        <f>OPEX_sistemas*#REF!/1000</f>
        <v>#NAME?</v>
      </c>
      <c r="GT48" s="80" t="e">
        <f>OPEX_sistemas*#REF!/1000</f>
        <v>#NAME?</v>
      </c>
      <c r="GU48" s="80" t="e">
        <f>OPEX_sistemas*#REF!/1000</f>
        <v>#NAME?</v>
      </c>
      <c r="GV48" s="80" t="e">
        <f>OPEX_sistemas*#REF!/1000</f>
        <v>#NAME?</v>
      </c>
      <c r="GW48" s="80" t="e">
        <f>OPEX_sistemas*#REF!/1000</f>
        <v>#NAME?</v>
      </c>
      <c r="GX48" s="80" t="e">
        <f>OPEX_sistemas*#REF!/1000</f>
        <v>#NAME?</v>
      </c>
      <c r="GY48" s="80" t="e">
        <f>OPEX_sistemas*#REF!/1000</f>
        <v>#NAME?</v>
      </c>
      <c r="GZ48" s="80" t="e">
        <f>OPEX_sistemas*#REF!/1000</f>
        <v>#NAME?</v>
      </c>
      <c r="HA48" s="80" t="e">
        <f>OPEX_sistemas*#REF!/1000</f>
        <v>#NAME?</v>
      </c>
      <c r="HB48" s="80" t="e">
        <f>OPEX_sistemas*#REF!/1000</f>
        <v>#NAME?</v>
      </c>
      <c r="HC48" s="80" t="e">
        <f>OPEX_sistemas*#REF!/1000</f>
        <v>#NAME?</v>
      </c>
      <c r="HD48" s="80" t="e">
        <f>OPEX_sistemas*#REF!/1000</f>
        <v>#NAME?</v>
      </c>
      <c r="HE48" s="80" t="e">
        <f>OPEX_sistemas*#REF!/1000</f>
        <v>#NAME?</v>
      </c>
      <c r="HF48" s="80" t="e">
        <f>OPEX_sistemas*#REF!/1000</f>
        <v>#NAME?</v>
      </c>
      <c r="HG48" s="80" t="e">
        <f>OPEX_sistemas*#REF!/1000</f>
        <v>#NAME?</v>
      </c>
      <c r="HH48" s="80" t="e">
        <f>OPEX_sistemas*#REF!/1000</f>
        <v>#NAME?</v>
      </c>
      <c r="HI48" s="80" t="e">
        <f>OPEX_sistemas*#REF!/1000</f>
        <v>#NAME?</v>
      </c>
    </row>
    <row r="49" spans="1:217" x14ac:dyDescent="0.2">
      <c r="A49" s="30" t="s">
        <v>365</v>
      </c>
      <c r="B49" s="80" t="e">
        <f t="shared" ref="B49:BM49" si="82">EqNaoOpe/1000</f>
        <v>#NAME?</v>
      </c>
      <c r="C49" s="80" t="e">
        <f t="shared" si="82"/>
        <v>#NAME?</v>
      </c>
      <c r="D49" s="80" t="e">
        <f t="shared" si="82"/>
        <v>#NAME?</v>
      </c>
      <c r="E49" s="80" t="e">
        <f t="shared" si="82"/>
        <v>#NAME?</v>
      </c>
      <c r="F49" s="80" t="e">
        <f t="shared" si="82"/>
        <v>#NAME?</v>
      </c>
      <c r="G49" s="80" t="e">
        <f t="shared" si="82"/>
        <v>#NAME?</v>
      </c>
      <c r="H49" s="80" t="e">
        <f t="shared" si="82"/>
        <v>#NAME?</v>
      </c>
      <c r="I49" s="80" t="e">
        <f t="shared" si="82"/>
        <v>#NAME?</v>
      </c>
      <c r="J49" s="80" t="e">
        <f t="shared" si="82"/>
        <v>#NAME?</v>
      </c>
      <c r="K49" s="80" t="e">
        <f t="shared" si="82"/>
        <v>#NAME?</v>
      </c>
      <c r="L49" s="80" t="e">
        <f t="shared" si="82"/>
        <v>#NAME?</v>
      </c>
      <c r="M49" s="80" t="e">
        <f t="shared" si="82"/>
        <v>#NAME?</v>
      </c>
      <c r="N49" s="80" t="e">
        <f t="shared" si="82"/>
        <v>#NAME?</v>
      </c>
      <c r="O49" s="80" t="e">
        <f t="shared" si="82"/>
        <v>#NAME?</v>
      </c>
      <c r="P49" s="80" t="e">
        <f t="shared" si="82"/>
        <v>#NAME?</v>
      </c>
      <c r="Q49" s="80" t="e">
        <f t="shared" si="82"/>
        <v>#NAME?</v>
      </c>
      <c r="R49" s="80" t="e">
        <f t="shared" si="82"/>
        <v>#NAME?</v>
      </c>
      <c r="S49" s="80" t="e">
        <f t="shared" si="82"/>
        <v>#NAME?</v>
      </c>
      <c r="T49" s="80" t="e">
        <f t="shared" si="82"/>
        <v>#NAME?</v>
      </c>
      <c r="U49" s="80" t="e">
        <f t="shared" si="82"/>
        <v>#NAME?</v>
      </c>
      <c r="V49" s="80" t="e">
        <f t="shared" si="82"/>
        <v>#NAME?</v>
      </c>
      <c r="W49" s="80" t="e">
        <f t="shared" si="82"/>
        <v>#NAME?</v>
      </c>
      <c r="X49" s="80" t="e">
        <f t="shared" si="82"/>
        <v>#NAME?</v>
      </c>
      <c r="Y49" s="80" t="e">
        <f t="shared" si="82"/>
        <v>#NAME?</v>
      </c>
      <c r="Z49" s="80" t="e">
        <f t="shared" si="82"/>
        <v>#NAME?</v>
      </c>
      <c r="AA49" s="80" t="e">
        <f t="shared" si="82"/>
        <v>#NAME?</v>
      </c>
      <c r="AB49" s="80" t="e">
        <f t="shared" si="82"/>
        <v>#NAME?</v>
      </c>
      <c r="AC49" s="80" t="e">
        <f t="shared" si="82"/>
        <v>#NAME?</v>
      </c>
      <c r="AD49" s="80" t="e">
        <f t="shared" si="82"/>
        <v>#NAME?</v>
      </c>
      <c r="AE49" s="80" t="e">
        <f t="shared" si="82"/>
        <v>#NAME?</v>
      </c>
      <c r="AF49" s="80" t="e">
        <f t="shared" si="82"/>
        <v>#NAME?</v>
      </c>
      <c r="AG49" s="80" t="e">
        <f t="shared" si="82"/>
        <v>#NAME?</v>
      </c>
      <c r="AH49" s="80" t="e">
        <f t="shared" si="82"/>
        <v>#NAME?</v>
      </c>
      <c r="AI49" s="80" t="e">
        <f t="shared" si="82"/>
        <v>#NAME?</v>
      </c>
      <c r="AJ49" s="80" t="e">
        <f t="shared" si="82"/>
        <v>#NAME?</v>
      </c>
      <c r="AK49" s="80" t="e">
        <f t="shared" si="82"/>
        <v>#NAME?</v>
      </c>
      <c r="AL49" s="80" t="e">
        <f t="shared" si="82"/>
        <v>#NAME?</v>
      </c>
      <c r="AM49" s="80" t="e">
        <f t="shared" si="82"/>
        <v>#NAME?</v>
      </c>
      <c r="AN49" s="80" t="e">
        <f t="shared" si="82"/>
        <v>#NAME?</v>
      </c>
      <c r="AO49" s="80" t="e">
        <f t="shared" si="82"/>
        <v>#NAME?</v>
      </c>
      <c r="AP49" s="80" t="e">
        <f t="shared" si="82"/>
        <v>#NAME?</v>
      </c>
      <c r="AQ49" s="80" t="e">
        <f t="shared" si="82"/>
        <v>#NAME?</v>
      </c>
      <c r="AR49" s="80" t="e">
        <f t="shared" si="82"/>
        <v>#NAME?</v>
      </c>
      <c r="AS49" s="80" t="e">
        <f t="shared" si="82"/>
        <v>#NAME?</v>
      </c>
      <c r="AT49" s="80" t="e">
        <f t="shared" si="82"/>
        <v>#NAME?</v>
      </c>
      <c r="AU49" s="80" t="e">
        <f t="shared" si="82"/>
        <v>#NAME?</v>
      </c>
      <c r="AV49" s="80" t="e">
        <f t="shared" si="82"/>
        <v>#NAME?</v>
      </c>
      <c r="AW49" s="80" t="e">
        <f t="shared" si="82"/>
        <v>#NAME?</v>
      </c>
      <c r="AX49" s="80" t="e">
        <f t="shared" si="82"/>
        <v>#NAME?</v>
      </c>
      <c r="AY49" s="80" t="e">
        <f t="shared" si="82"/>
        <v>#NAME?</v>
      </c>
      <c r="AZ49" s="80" t="e">
        <f t="shared" si="82"/>
        <v>#NAME?</v>
      </c>
      <c r="BA49" s="80" t="e">
        <f t="shared" si="82"/>
        <v>#NAME?</v>
      </c>
      <c r="BB49" s="80" t="e">
        <f t="shared" si="82"/>
        <v>#NAME?</v>
      </c>
      <c r="BC49" s="80" t="e">
        <f t="shared" si="82"/>
        <v>#NAME?</v>
      </c>
      <c r="BD49" s="80" t="e">
        <f t="shared" si="82"/>
        <v>#NAME?</v>
      </c>
      <c r="BE49" s="80" t="e">
        <f t="shared" si="82"/>
        <v>#NAME?</v>
      </c>
      <c r="BF49" s="80" t="e">
        <f t="shared" si="82"/>
        <v>#NAME?</v>
      </c>
      <c r="BG49" s="80" t="e">
        <f t="shared" si="82"/>
        <v>#NAME?</v>
      </c>
      <c r="BH49" s="80" t="e">
        <f t="shared" si="82"/>
        <v>#NAME?</v>
      </c>
      <c r="BI49" s="80" t="e">
        <f t="shared" si="82"/>
        <v>#NAME?</v>
      </c>
      <c r="BJ49" s="80" t="e">
        <f t="shared" si="82"/>
        <v>#NAME?</v>
      </c>
      <c r="BK49" s="80" t="e">
        <f t="shared" si="82"/>
        <v>#NAME?</v>
      </c>
      <c r="BL49" s="80" t="e">
        <f t="shared" si="82"/>
        <v>#NAME?</v>
      </c>
      <c r="BM49" s="80" t="e">
        <f t="shared" si="82"/>
        <v>#NAME?</v>
      </c>
      <c r="BN49" s="80" t="e">
        <f t="shared" ref="BN49:DY49" si="83">EqNaoOpe/1000</f>
        <v>#NAME?</v>
      </c>
      <c r="BO49" s="80" t="e">
        <f t="shared" si="83"/>
        <v>#NAME?</v>
      </c>
      <c r="BP49" s="80" t="e">
        <f t="shared" si="83"/>
        <v>#NAME?</v>
      </c>
      <c r="BQ49" s="80" t="e">
        <f t="shared" si="83"/>
        <v>#NAME?</v>
      </c>
      <c r="BR49" s="80" t="e">
        <f t="shared" si="83"/>
        <v>#NAME?</v>
      </c>
      <c r="BS49" s="80" t="e">
        <f t="shared" si="83"/>
        <v>#NAME?</v>
      </c>
      <c r="BT49" s="80" t="e">
        <f t="shared" si="83"/>
        <v>#NAME?</v>
      </c>
      <c r="BU49" s="80" t="e">
        <f t="shared" si="83"/>
        <v>#NAME?</v>
      </c>
      <c r="BV49" s="80" t="e">
        <f t="shared" si="83"/>
        <v>#NAME?</v>
      </c>
      <c r="BW49" s="80" t="e">
        <f t="shared" si="83"/>
        <v>#NAME?</v>
      </c>
      <c r="BX49" s="80" t="e">
        <f t="shared" si="83"/>
        <v>#NAME?</v>
      </c>
      <c r="BY49" s="80" t="e">
        <f t="shared" si="83"/>
        <v>#NAME?</v>
      </c>
      <c r="BZ49" s="80" t="e">
        <f t="shared" si="83"/>
        <v>#NAME?</v>
      </c>
      <c r="CA49" s="80" t="e">
        <f t="shared" si="83"/>
        <v>#NAME?</v>
      </c>
      <c r="CB49" s="80" t="e">
        <f t="shared" si="83"/>
        <v>#NAME?</v>
      </c>
      <c r="CC49" s="80" t="e">
        <f t="shared" si="83"/>
        <v>#NAME?</v>
      </c>
      <c r="CD49" s="80" t="e">
        <f t="shared" si="83"/>
        <v>#NAME?</v>
      </c>
      <c r="CE49" s="80" t="e">
        <f t="shared" si="83"/>
        <v>#NAME?</v>
      </c>
      <c r="CF49" s="80" t="e">
        <f t="shared" si="83"/>
        <v>#NAME?</v>
      </c>
      <c r="CG49" s="80" t="e">
        <f t="shared" si="83"/>
        <v>#NAME?</v>
      </c>
      <c r="CH49" s="80" t="e">
        <f t="shared" si="83"/>
        <v>#NAME?</v>
      </c>
      <c r="CI49" s="80" t="e">
        <f t="shared" si="83"/>
        <v>#NAME?</v>
      </c>
      <c r="CJ49" s="80" t="e">
        <f t="shared" si="83"/>
        <v>#NAME?</v>
      </c>
      <c r="CK49" s="80" t="e">
        <f t="shared" si="83"/>
        <v>#NAME?</v>
      </c>
      <c r="CL49" s="80" t="e">
        <f t="shared" si="83"/>
        <v>#NAME?</v>
      </c>
      <c r="CM49" s="80" t="e">
        <f t="shared" si="83"/>
        <v>#NAME?</v>
      </c>
      <c r="CN49" s="80" t="e">
        <f t="shared" si="83"/>
        <v>#NAME?</v>
      </c>
      <c r="CO49" s="80" t="e">
        <f t="shared" si="83"/>
        <v>#NAME?</v>
      </c>
      <c r="CP49" s="80" t="e">
        <f t="shared" si="83"/>
        <v>#NAME?</v>
      </c>
      <c r="CQ49" s="80" t="e">
        <f t="shared" si="83"/>
        <v>#NAME?</v>
      </c>
      <c r="CR49" s="80" t="e">
        <f t="shared" si="83"/>
        <v>#NAME?</v>
      </c>
      <c r="CS49" s="80" t="e">
        <f t="shared" si="83"/>
        <v>#NAME?</v>
      </c>
      <c r="CT49" s="80" t="e">
        <f t="shared" si="83"/>
        <v>#NAME?</v>
      </c>
      <c r="CU49" s="80" t="e">
        <f t="shared" si="83"/>
        <v>#NAME?</v>
      </c>
      <c r="CV49" s="80" t="e">
        <f t="shared" si="83"/>
        <v>#NAME?</v>
      </c>
      <c r="CW49" s="80" t="e">
        <f t="shared" si="83"/>
        <v>#NAME?</v>
      </c>
      <c r="CX49" s="80" t="e">
        <f t="shared" si="83"/>
        <v>#NAME?</v>
      </c>
      <c r="CY49" s="80" t="e">
        <f t="shared" si="83"/>
        <v>#NAME?</v>
      </c>
      <c r="CZ49" s="80" t="e">
        <f t="shared" si="83"/>
        <v>#NAME?</v>
      </c>
      <c r="DA49" s="80" t="e">
        <f t="shared" si="83"/>
        <v>#NAME?</v>
      </c>
      <c r="DB49" s="80" t="e">
        <f t="shared" si="83"/>
        <v>#NAME?</v>
      </c>
      <c r="DC49" s="80" t="e">
        <f t="shared" si="83"/>
        <v>#NAME?</v>
      </c>
      <c r="DD49" s="80" t="e">
        <f t="shared" si="83"/>
        <v>#NAME?</v>
      </c>
      <c r="DE49" s="80" t="e">
        <f t="shared" si="83"/>
        <v>#NAME?</v>
      </c>
      <c r="DF49" s="80" t="e">
        <f t="shared" si="83"/>
        <v>#NAME?</v>
      </c>
      <c r="DG49" s="80" t="e">
        <f t="shared" si="83"/>
        <v>#NAME?</v>
      </c>
      <c r="DH49" s="80" t="e">
        <f t="shared" si="83"/>
        <v>#NAME?</v>
      </c>
      <c r="DI49" s="80" t="e">
        <f t="shared" si="83"/>
        <v>#NAME?</v>
      </c>
      <c r="DJ49" s="80" t="e">
        <f t="shared" si="83"/>
        <v>#NAME?</v>
      </c>
      <c r="DK49" s="80" t="e">
        <f t="shared" si="83"/>
        <v>#NAME?</v>
      </c>
      <c r="DL49" s="80" t="e">
        <f t="shared" si="83"/>
        <v>#NAME?</v>
      </c>
      <c r="DM49" s="80" t="e">
        <f t="shared" si="83"/>
        <v>#NAME?</v>
      </c>
      <c r="DN49" s="80" t="e">
        <f t="shared" si="83"/>
        <v>#NAME?</v>
      </c>
      <c r="DO49" s="80" t="e">
        <f t="shared" si="83"/>
        <v>#NAME?</v>
      </c>
      <c r="DP49" s="80" t="e">
        <f t="shared" si="83"/>
        <v>#NAME?</v>
      </c>
      <c r="DQ49" s="80" t="e">
        <f t="shared" si="83"/>
        <v>#NAME?</v>
      </c>
      <c r="DR49" s="80" t="e">
        <f t="shared" si="83"/>
        <v>#NAME?</v>
      </c>
      <c r="DS49" s="80" t="e">
        <f t="shared" si="83"/>
        <v>#NAME?</v>
      </c>
      <c r="DT49" s="80" t="e">
        <f t="shared" si="83"/>
        <v>#NAME?</v>
      </c>
      <c r="DU49" s="80" t="e">
        <f t="shared" si="83"/>
        <v>#NAME?</v>
      </c>
      <c r="DV49" s="80" t="e">
        <f t="shared" si="83"/>
        <v>#NAME?</v>
      </c>
      <c r="DW49" s="80" t="e">
        <f t="shared" si="83"/>
        <v>#NAME?</v>
      </c>
      <c r="DX49" s="80" t="e">
        <f t="shared" si="83"/>
        <v>#NAME?</v>
      </c>
      <c r="DY49" s="80" t="e">
        <f t="shared" si="83"/>
        <v>#NAME?</v>
      </c>
      <c r="DZ49" s="80" t="e">
        <f t="shared" ref="DZ49:GK49" si="84">EqNaoOpe/1000</f>
        <v>#NAME?</v>
      </c>
      <c r="EA49" s="80" t="e">
        <f t="shared" si="84"/>
        <v>#NAME?</v>
      </c>
      <c r="EB49" s="80" t="e">
        <f t="shared" si="84"/>
        <v>#NAME?</v>
      </c>
      <c r="EC49" s="80" t="e">
        <f t="shared" si="84"/>
        <v>#NAME?</v>
      </c>
      <c r="ED49" s="80" t="e">
        <f t="shared" si="84"/>
        <v>#NAME?</v>
      </c>
      <c r="EE49" s="80" t="e">
        <f t="shared" si="84"/>
        <v>#NAME?</v>
      </c>
      <c r="EF49" s="80" t="e">
        <f t="shared" si="84"/>
        <v>#NAME?</v>
      </c>
      <c r="EG49" s="80" t="e">
        <f t="shared" si="84"/>
        <v>#NAME?</v>
      </c>
      <c r="EH49" s="80" t="e">
        <f t="shared" si="84"/>
        <v>#NAME?</v>
      </c>
      <c r="EI49" s="80" t="e">
        <f t="shared" si="84"/>
        <v>#NAME?</v>
      </c>
      <c r="EJ49" s="80" t="e">
        <f t="shared" si="84"/>
        <v>#NAME?</v>
      </c>
      <c r="EK49" s="80" t="e">
        <f t="shared" si="84"/>
        <v>#NAME?</v>
      </c>
      <c r="EL49" s="80" t="e">
        <f t="shared" si="84"/>
        <v>#NAME?</v>
      </c>
      <c r="EM49" s="80" t="e">
        <f t="shared" si="84"/>
        <v>#NAME?</v>
      </c>
      <c r="EN49" s="80" t="e">
        <f t="shared" si="84"/>
        <v>#NAME?</v>
      </c>
      <c r="EO49" s="80" t="e">
        <f t="shared" si="84"/>
        <v>#NAME?</v>
      </c>
      <c r="EP49" s="80" t="e">
        <f t="shared" si="84"/>
        <v>#NAME?</v>
      </c>
      <c r="EQ49" s="80" t="e">
        <f t="shared" si="84"/>
        <v>#NAME?</v>
      </c>
      <c r="ER49" s="80" t="e">
        <f t="shared" si="84"/>
        <v>#NAME?</v>
      </c>
      <c r="ES49" s="80" t="e">
        <f t="shared" si="84"/>
        <v>#NAME?</v>
      </c>
      <c r="ET49" s="80" t="e">
        <f t="shared" si="84"/>
        <v>#NAME?</v>
      </c>
      <c r="EU49" s="80" t="e">
        <f t="shared" si="84"/>
        <v>#NAME?</v>
      </c>
      <c r="EV49" s="80" t="e">
        <f t="shared" si="84"/>
        <v>#NAME?</v>
      </c>
      <c r="EW49" s="80" t="e">
        <f t="shared" si="84"/>
        <v>#NAME?</v>
      </c>
      <c r="EX49" s="80" t="e">
        <f t="shared" si="84"/>
        <v>#NAME?</v>
      </c>
      <c r="EY49" s="80" t="e">
        <f t="shared" si="84"/>
        <v>#NAME?</v>
      </c>
      <c r="EZ49" s="80" t="e">
        <f t="shared" si="84"/>
        <v>#NAME?</v>
      </c>
      <c r="FA49" s="80" t="e">
        <f t="shared" si="84"/>
        <v>#NAME?</v>
      </c>
      <c r="FB49" s="80" t="e">
        <f t="shared" si="84"/>
        <v>#NAME?</v>
      </c>
      <c r="FC49" s="80" t="e">
        <f t="shared" si="84"/>
        <v>#NAME?</v>
      </c>
      <c r="FD49" s="80" t="e">
        <f t="shared" si="84"/>
        <v>#NAME?</v>
      </c>
      <c r="FE49" s="80" t="e">
        <f t="shared" si="84"/>
        <v>#NAME?</v>
      </c>
      <c r="FF49" s="80" t="e">
        <f t="shared" si="84"/>
        <v>#NAME?</v>
      </c>
      <c r="FG49" s="80" t="e">
        <f t="shared" si="84"/>
        <v>#NAME?</v>
      </c>
      <c r="FH49" s="80" t="e">
        <f t="shared" si="84"/>
        <v>#NAME?</v>
      </c>
      <c r="FI49" s="80" t="e">
        <f t="shared" si="84"/>
        <v>#NAME?</v>
      </c>
      <c r="FJ49" s="80" t="e">
        <f t="shared" si="84"/>
        <v>#NAME?</v>
      </c>
      <c r="FK49" s="80" t="e">
        <f t="shared" si="84"/>
        <v>#NAME?</v>
      </c>
      <c r="FL49" s="80" t="e">
        <f t="shared" si="84"/>
        <v>#NAME?</v>
      </c>
      <c r="FM49" s="80" t="e">
        <f t="shared" si="84"/>
        <v>#NAME?</v>
      </c>
      <c r="FN49" s="80" t="e">
        <f t="shared" si="84"/>
        <v>#NAME?</v>
      </c>
      <c r="FO49" s="80" t="e">
        <f t="shared" si="84"/>
        <v>#NAME?</v>
      </c>
      <c r="FP49" s="80" t="e">
        <f t="shared" si="84"/>
        <v>#NAME?</v>
      </c>
      <c r="FQ49" s="80" t="e">
        <f t="shared" si="84"/>
        <v>#NAME?</v>
      </c>
      <c r="FR49" s="80" t="e">
        <f t="shared" si="84"/>
        <v>#NAME?</v>
      </c>
      <c r="FS49" s="80" t="e">
        <f t="shared" si="84"/>
        <v>#NAME?</v>
      </c>
      <c r="FT49" s="80" t="e">
        <f t="shared" si="84"/>
        <v>#NAME?</v>
      </c>
      <c r="FU49" s="80" t="e">
        <f t="shared" si="84"/>
        <v>#NAME?</v>
      </c>
      <c r="FV49" s="80" t="e">
        <f t="shared" si="84"/>
        <v>#NAME?</v>
      </c>
      <c r="FW49" s="80" t="e">
        <f t="shared" si="84"/>
        <v>#NAME?</v>
      </c>
      <c r="FX49" s="80" t="e">
        <f t="shared" si="84"/>
        <v>#NAME?</v>
      </c>
      <c r="FY49" s="80" t="e">
        <f t="shared" si="84"/>
        <v>#NAME?</v>
      </c>
      <c r="FZ49" s="80" t="e">
        <f t="shared" si="84"/>
        <v>#NAME?</v>
      </c>
      <c r="GA49" s="80" t="e">
        <f t="shared" si="84"/>
        <v>#NAME?</v>
      </c>
      <c r="GB49" s="80" t="e">
        <f t="shared" si="84"/>
        <v>#NAME?</v>
      </c>
      <c r="GC49" s="80" t="e">
        <f t="shared" si="84"/>
        <v>#NAME?</v>
      </c>
      <c r="GD49" s="80" t="e">
        <f t="shared" si="84"/>
        <v>#NAME?</v>
      </c>
      <c r="GE49" s="80" t="e">
        <f t="shared" si="84"/>
        <v>#NAME?</v>
      </c>
      <c r="GF49" s="80" t="e">
        <f t="shared" si="84"/>
        <v>#NAME?</v>
      </c>
      <c r="GG49" s="80" t="e">
        <f t="shared" si="84"/>
        <v>#NAME?</v>
      </c>
      <c r="GH49" s="80" t="e">
        <f t="shared" si="84"/>
        <v>#NAME?</v>
      </c>
      <c r="GI49" s="80" t="e">
        <f t="shared" si="84"/>
        <v>#NAME?</v>
      </c>
      <c r="GJ49" s="80" t="e">
        <f t="shared" si="84"/>
        <v>#NAME?</v>
      </c>
      <c r="GK49" s="80" t="e">
        <f t="shared" si="84"/>
        <v>#NAME?</v>
      </c>
      <c r="GL49" s="80" t="e">
        <f t="shared" ref="GL49:HI49" si="85">EqNaoOpe/1000</f>
        <v>#NAME?</v>
      </c>
      <c r="GM49" s="80" t="e">
        <f t="shared" si="85"/>
        <v>#NAME?</v>
      </c>
      <c r="GN49" s="80" t="e">
        <f t="shared" si="85"/>
        <v>#NAME?</v>
      </c>
      <c r="GO49" s="80" t="e">
        <f t="shared" si="85"/>
        <v>#NAME?</v>
      </c>
      <c r="GP49" s="80" t="e">
        <f t="shared" si="85"/>
        <v>#NAME?</v>
      </c>
      <c r="GQ49" s="80" t="e">
        <f t="shared" si="85"/>
        <v>#NAME?</v>
      </c>
      <c r="GR49" s="80" t="e">
        <f t="shared" si="85"/>
        <v>#NAME?</v>
      </c>
      <c r="GS49" s="80" t="e">
        <f t="shared" si="85"/>
        <v>#NAME?</v>
      </c>
      <c r="GT49" s="80" t="e">
        <f t="shared" si="85"/>
        <v>#NAME?</v>
      </c>
      <c r="GU49" s="80" t="e">
        <f t="shared" si="85"/>
        <v>#NAME?</v>
      </c>
      <c r="GV49" s="80" t="e">
        <f t="shared" si="85"/>
        <v>#NAME?</v>
      </c>
      <c r="GW49" s="80" t="e">
        <f t="shared" si="85"/>
        <v>#NAME?</v>
      </c>
      <c r="GX49" s="80" t="e">
        <f t="shared" si="85"/>
        <v>#NAME?</v>
      </c>
      <c r="GY49" s="80" t="e">
        <f t="shared" si="85"/>
        <v>#NAME?</v>
      </c>
      <c r="GZ49" s="80" t="e">
        <f t="shared" si="85"/>
        <v>#NAME?</v>
      </c>
      <c r="HA49" s="80" t="e">
        <f t="shared" si="85"/>
        <v>#NAME?</v>
      </c>
      <c r="HB49" s="80" t="e">
        <f t="shared" si="85"/>
        <v>#NAME?</v>
      </c>
      <c r="HC49" s="80" t="e">
        <f t="shared" si="85"/>
        <v>#NAME?</v>
      </c>
      <c r="HD49" s="80" t="e">
        <f t="shared" si="85"/>
        <v>#NAME?</v>
      </c>
      <c r="HE49" s="80" t="e">
        <f t="shared" si="85"/>
        <v>#NAME?</v>
      </c>
      <c r="HF49" s="80" t="e">
        <f t="shared" si="85"/>
        <v>#NAME?</v>
      </c>
      <c r="HG49" s="80" t="e">
        <f t="shared" si="85"/>
        <v>#NAME?</v>
      </c>
      <c r="HH49" s="80" t="e">
        <f t="shared" si="85"/>
        <v>#NAME?</v>
      </c>
      <c r="HI49" s="80" t="e">
        <f t="shared" si="85"/>
        <v>#NAME?</v>
      </c>
    </row>
    <row r="50" spans="1:217" x14ac:dyDescent="0.2">
      <c r="A50" s="30" t="s">
        <v>366</v>
      </c>
      <c r="B50" s="80" t="e">
        <f t="shared" ref="B50:BM50" si="86">IF(B8&lt;&gt;"Operação",DGApre,DGApos)/1000</f>
        <v>#NAME?</v>
      </c>
      <c r="C50" s="80" t="e">
        <f t="shared" si="86"/>
        <v>#NAME?</v>
      </c>
      <c r="D50" s="80" t="e">
        <f t="shared" si="86"/>
        <v>#NAME?</v>
      </c>
      <c r="E50" s="80" t="e">
        <f t="shared" si="86"/>
        <v>#NAME?</v>
      </c>
      <c r="F50" s="80" t="e">
        <f t="shared" si="86"/>
        <v>#NAME?</v>
      </c>
      <c r="G50" s="80" t="e">
        <f t="shared" si="86"/>
        <v>#NAME?</v>
      </c>
      <c r="H50" s="80" t="e">
        <f t="shared" si="86"/>
        <v>#NAME?</v>
      </c>
      <c r="I50" s="80" t="e">
        <f t="shared" si="86"/>
        <v>#NAME?</v>
      </c>
      <c r="J50" s="80" t="e">
        <f t="shared" si="86"/>
        <v>#NAME?</v>
      </c>
      <c r="K50" s="80" t="e">
        <f t="shared" si="86"/>
        <v>#NAME?</v>
      </c>
      <c r="L50" s="80" t="e">
        <f t="shared" si="86"/>
        <v>#NAME?</v>
      </c>
      <c r="M50" s="80" t="e">
        <f t="shared" si="86"/>
        <v>#NAME?</v>
      </c>
      <c r="N50" s="80" t="e">
        <f t="shared" si="86"/>
        <v>#NAME?</v>
      </c>
      <c r="O50" s="80" t="e">
        <f t="shared" si="86"/>
        <v>#NAME?</v>
      </c>
      <c r="P50" s="80" t="e">
        <f t="shared" si="86"/>
        <v>#NAME?</v>
      </c>
      <c r="Q50" s="80" t="e">
        <f t="shared" si="86"/>
        <v>#NAME?</v>
      </c>
      <c r="R50" s="80" t="e">
        <f t="shared" si="86"/>
        <v>#NAME?</v>
      </c>
      <c r="S50" s="80" t="e">
        <f t="shared" si="86"/>
        <v>#NAME?</v>
      </c>
      <c r="T50" s="80" t="e">
        <f t="shared" si="86"/>
        <v>#NAME?</v>
      </c>
      <c r="U50" s="80" t="e">
        <f t="shared" si="86"/>
        <v>#NAME?</v>
      </c>
      <c r="V50" s="80" t="e">
        <f t="shared" si="86"/>
        <v>#NAME?</v>
      </c>
      <c r="W50" s="80" t="e">
        <f t="shared" si="86"/>
        <v>#NAME?</v>
      </c>
      <c r="X50" s="80" t="e">
        <f t="shared" si="86"/>
        <v>#NAME?</v>
      </c>
      <c r="Y50" s="80" t="e">
        <f t="shared" si="86"/>
        <v>#NAME?</v>
      </c>
      <c r="Z50" s="80" t="e">
        <f t="shared" si="86"/>
        <v>#NAME?</v>
      </c>
      <c r="AA50" s="80" t="e">
        <f t="shared" si="86"/>
        <v>#NAME?</v>
      </c>
      <c r="AB50" s="80" t="e">
        <f t="shared" si="86"/>
        <v>#NAME?</v>
      </c>
      <c r="AC50" s="80" t="e">
        <f t="shared" si="86"/>
        <v>#NAME?</v>
      </c>
      <c r="AD50" s="80" t="e">
        <f t="shared" si="86"/>
        <v>#NAME?</v>
      </c>
      <c r="AE50" s="80" t="e">
        <f t="shared" si="86"/>
        <v>#NAME?</v>
      </c>
      <c r="AF50" s="80" t="e">
        <f t="shared" si="86"/>
        <v>#NAME?</v>
      </c>
      <c r="AG50" s="80" t="e">
        <f t="shared" si="86"/>
        <v>#NAME?</v>
      </c>
      <c r="AH50" s="80" t="e">
        <f t="shared" si="86"/>
        <v>#NAME?</v>
      </c>
      <c r="AI50" s="80" t="e">
        <f t="shared" si="86"/>
        <v>#NAME?</v>
      </c>
      <c r="AJ50" s="80" t="e">
        <f t="shared" si="86"/>
        <v>#NAME?</v>
      </c>
      <c r="AK50" s="80" t="e">
        <f t="shared" si="86"/>
        <v>#NAME?</v>
      </c>
      <c r="AL50" s="80" t="e">
        <f t="shared" si="86"/>
        <v>#NAME?</v>
      </c>
      <c r="AM50" s="80" t="e">
        <f t="shared" si="86"/>
        <v>#NAME?</v>
      </c>
      <c r="AN50" s="80" t="e">
        <f t="shared" si="86"/>
        <v>#NAME?</v>
      </c>
      <c r="AO50" s="80" t="e">
        <f t="shared" si="86"/>
        <v>#NAME?</v>
      </c>
      <c r="AP50" s="80" t="e">
        <f t="shared" si="86"/>
        <v>#NAME?</v>
      </c>
      <c r="AQ50" s="80" t="e">
        <f t="shared" si="86"/>
        <v>#NAME?</v>
      </c>
      <c r="AR50" s="80" t="e">
        <f t="shared" si="86"/>
        <v>#NAME?</v>
      </c>
      <c r="AS50" s="80" t="e">
        <f t="shared" si="86"/>
        <v>#NAME?</v>
      </c>
      <c r="AT50" s="80" t="e">
        <f t="shared" si="86"/>
        <v>#NAME?</v>
      </c>
      <c r="AU50" s="80" t="e">
        <f t="shared" si="86"/>
        <v>#NAME?</v>
      </c>
      <c r="AV50" s="80" t="e">
        <f t="shared" si="86"/>
        <v>#NAME?</v>
      </c>
      <c r="AW50" s="80" t="e">
        <f t="shared" si="86"/>
        <v>#NAME?</v>
      </c>
      <c r="AX50" s="80" t="e">
        <f t="shared" si="86"/>
        <v>#NAME?</v>
      </c>
      <c r="AY50" s="80" t="e">
        <f t="shared" si="86"/>
        <v>#NAME?</v>
      </c>
      <c r="AZ50" s="80" t="e">
        <f t="shared" si="86"/>
        <v>#NAME?</v>
      </c>
      <c r="BA50" s="80" t="e">
        <f t="shared" si="86"/>
        <v>#NAME?</v>
      </c>
      <c r="BB50" s="80" t="e">
        <f t="shared" si="86"/>
        <v>#NAME?</v>
      </c>
      <c r="BC50" s="80" t="e">
        <f t="shared" si="86"/>
        <v>#NAME?</v>
      </c>
      <c r="BD50" s="80" t="e">
        <f t="shared" si="86"/>
        <v>#NAME?</v>
      </c>
      <c r="BE50" s="80" t="e">
        <f t="shared" si="86"/>
        <v>#NAME?</v>
      </c>
      <c r="BF50" s="80" t="e">
        <f t="shared" si="86"/>
        <v>#NAME?</v>
      </c>
      <c r="BG50" s="80" t="e">
        <f t="shared" si="86"/>
        <v>#NAME?</v>
      </c>
      <c r="BH50" s="80" t="e">
        <f t="shared" si="86"/>
        <v>#NAME?</v>
      </c>
      <c r="BI50" s="80" t="e">
        <f t="shared" si="86"/>
        <v>#NAME?</v>
      </c>
      <c r="BJ50" s="80" t="e">
        <f t="shared" si="86"/>
        <v>#NAME?</v>
      </c>
      <c r="BK50" s="80" t="e">
        <f t="shared" si="86"/>
        <v>#NAME?</v>
      </c>
      <c r="BL50" s="80" t="e">
        <f t="shared" si="86"/>
        <v>#NAME?</v>
      </c>
      <c r="BM50" s="80" t="e">
        <f t="shared" si="86"/>
        <v>#NAME?</v>
      </c>
      <c r="BN50" s="80" t="e">
        <f t="shared" ref="BN50:DY50" si="87">IF(BN8&lt;&gt;"Operação",DGApre,DGApos)/1000</f>
        <v>#NAME?</v>
      </c>
      <c r="BO50" s="80" t="e">
        <f t="shared" si="87"/>
        <v>#NAME?</v>
      </c>
      <c r="BP50" s="80" t="e">
        <f t="shared" si="87"/>
        <v>#NAME?</v>
      </c>
      <c r="BQ50" s="80" t="e">
        <f t="shared" si="87"/>
        <v>#NAME?</v>
      </c>
      <c r="BR50" s="80" t="e">
        <f t="shared" si="87"/>
        <v>#NAME?</v>
      </c>
      <c r="BS50" s="80" t="e">
        <f t="shared" si="87"/>
        <v>#NAME?</v>
      </c>
      <c r="BT50" s="80" t="e">
        <f t="shared" si="87"/>
        <v>#NAME?</v>
      </c>
      <c r="BU50" s="80" t="e">
        <f t="shared" si="87"/>
        <v>#NAME?</v>
      </c>
      <c r="BV50" s="80" t="e">
        <f t="shared" si="87"/>
        <v>#NAME?</v>
      </c>
      <c r="BW50" s="80" t="e">
        <f t="shared" si="87"/>
        <v>#NAME?</v>
      </c>
      <c r="BX50" s="80" t="e">
        <f t="shared" si="87"/>
        <v>#NAME?</v>
      </c>
      <c r="BY50" s="80" t="e">
        <f t="shared" si="87"/>
        <v>#NAME?</v>
      </c>
      <c r="BZ50" s="80" t="e">
        <f t="shared" si="87"/>
        <v>#NAME?</v>
      </c>
      <c r="CA50" s="80" t="e">
        <f t="shared" si="87"/>
        <v>#NAME?</v>
      </c>
      <c r="CB50" s="80" t="e">
        <f t="shared" si="87"/>
        <v>#NAME?</v>
      </c>
      <c r="CC50" s="80" t="e">
        <f t="shared" si="87"/>
        <v>#NAME?</v>
      </c>
      <c r="CD50" s="80" t="e">
        <f t="shared" si="87"/>
        <v>#NAME?</v>
      </c>
      <c r="CE50" s="80" t="e">
        <f t="shared" si="87"/>
        <v>#NAME?</v>
      </c>
      <c r="CF50" s="80" t="e">
        <f t="shared" si="87"/>
        <v>#NAME?</v>
      </c>
      <c r="CG50" s="80" t="e">
        <f t="shared" si="87"/>
        <v>#NAME?</v>
      </c>
      <c r="CH50" s="80" t="e">
        <f t="shared" si="87"/>
        <v>#NAME?</v>
      </c>
      <c r="CI50" s="80" t="e">
        <f t="shared" si="87"/>
        <v>#NAME?</v>
      </c>
      <c r="CJ50" s="80" t="e">
        <f t="shared" si="87"/>
        <v>#NAME?</v>
      </c>
      <c r="CK50" s="80" t="e">
        <f t="shared" si="87"/>
        <v>#NAME?</v>
      </c>
      <c r="CL50" s="80" t="e">
        <f t="shared" si="87"/>
        <v>#NAME?</v>
      </c>
      <c r="CM50" s="80" t="e">
        <f t="shared" si="87"/>
        <v>#NAME?</v>
      </c>
      <c r="CN50" s="80" t="e">
        <f t="shared" si="87"/>
        <v>#NAME?</v>
      </c>
      <c r="CO50" s="80" t="e">
        <f t="shared" si="87"/>
        <v>#NAME?</v>
      </c>
      <c r="CP50" s="80" t="e">
        <f t="shared" si="87"/>
        <v>#NAME?</v>
      </c>
      <c r="CQ50" s="80" t="e">
        <f t="shared" si="87"/>
        <v>#NAME?</v>
      </c>
      <c r="CR50" s="80" t="e">
        <f t="shared" si="87"/>
        <v>#NAME?</v>
      </c>
      <c r="CS50" s="80" t="e">
        <f t="shared" si="87"/>
        <v>#NAME?</v>
      </c>
      <c r="CT50" s="80" t="e">
        <f t="shared" si="87"/>
        <v>#NAME?</v>
      </c>
      <c r="CU50" s="80" t="e">
        <f t="shared" si="87"/>
        <v>#NAME?</v>
      </c>
      <c r="CV50" s="80" t="e">
        <f t="shared" si="87"/>
        <v>#NAME?</v>
      </c>
      <c r="CW50" s="80" t="e">
        <f t="shared" si="87"/>
        <v>#NAME?</v>
      </c>
      <c r="CX50" s="80" t="e">
        <f t="shared" si="87"/>
        <v>#NAME?</v>
      </c>
      <c r="CY50" s="80" t="e">
        <f t="shared" si="87"/>
        <v>#NAME?</v>
      </c>
      <c r="CZ50" s="80" t="e">
        <f t="shared" si="87"/>
        <v>#NAME?</v>
      </c>
      <c r="DA50" s="80" t="e">
        <f t="shared" si="87"/>
        <v>#NAME?</v>
      </c>
      <c r="DB50" s="80" t="e">
        <f t="shared" si="87"/>
        <v>#NAME?</v>
      </c>
      <c r="DC50" s="80" t="e">
        <f t="shared" si="87"/>
        <v>#NAME?</v>
      </c>
      <c r="DD50" s="80" t="e">
        <f t="shared" si="87"/>
        <v>#NAME?</v>
      </c>
      <c r="DE50" s="80" t="e">
        <f t="shared" si="87"/>
        <v>#NAME?</v>
      </c>
      <c r="DF50" s="80" t="e">
        <f t="shared" si="87"/>
        <v>#NAME?</v>
      </c>
      <c r="DG50" s="80" t="e">
        <f t="shared" si="87"/>
        <v>#NAME?</v>
      </c>
      <c r="DH50" s="80" t="e">
        <f t="shared" si="87"/>
        <v>#NAME?</v>
      </c>
      <c r="DI50" s="80" t="e">
        <f t="shared" si="87"/>
        <v>#NAME?</v>
      </c>
      <c r="DJ50" s="80" t="e">
        <f t="shared" si="87"/>
        <v>#NAME?</v>
      </c>
      <c r="DK50" s="80" t="e">
        <f t="shared" si="87"/>
        <v>#NAME?</v>
      </c>
      <c r="DL50" s="80" t="e">
        <f t="shared" si="87"/>
        <v>#NAME?</v>
      </c>
      <c r="DM50" s="80" t="e">
        <f t="shared" si="87"/>
        <v>#NAME?</v>
      </c>
      <c r="DN50" s="80" t="e">
        <f t="shared" si="87"/>
        <v>#NAME?</v>
      </c>
      <c r="DO50" s="80" t="e">
        <f t="shared" si="87"/>
        <v>#NAME?</v>
      </c>
      <c r="DP50" s="80" t="e">
        <f t="shared" si="87"/>
        <v>#NAME?</v>
      </c>
      <c r="DQ50" s="80" t="e">
        <f t="shared" si="87"/>
        <v>#NAME?</v>
      </c>
      <c r="DR50" s="80" t="e">
        <f t="shared" si="87"/>
        <v>#NAME?</v>
      </c>
      <c r="DS50" s="80" t="e">
        <f t="shared" si="87"/>
        <v>#NAME?</v>
      </c>
      <c r="DT50" s="80" t="e">
        <f t="shared" si="87"/>
        <v>#NAME?</v>
      </c>
      <c r="DU50" s="80" t="e">
        <f t="shared" si="87"/>
        <v>#NAME?</v>
      </c>
      <c r="DV50" s="80" t="e">
        <f t="shared" si="87"/>
        <v>#NAME?</v>
      </c>
      <c r="DW50" s="80" t="e">
        <f t="shared" si="87"/>
        <v>#NAME?</v>
      </c>
      <c r="DX50" s="80" t="e">
        <f t="shared" si="87"/>
        <v>#NAME?</v>
      </c>
      <c r="DY50" s="80" t="e">
        <f t="shared" si="87"/>
        <v>#NAME?</v>
      </c>
      <c r="DZ50" s="80" t="e">
        <f t="shared" ref="DZ50:GK50" si="88">IF(DZ8&lt;&gt;"Operação",DGApre,DGApos)/1000</f>
        <v>#NAME?</v>
      </c>
      <c r="EA50" s="80" t="e">
        <f t="shared" si="88"/>
        <v>#NAME?</v>
      </c>
      <c r="EB50" s="80" t="e">
        <f t="shared" si="88"/>
        <v>#NAME?</v>
      </c>
      <c r="EC50" s="80" t="e">
        <f t="shared" si="88"/>
        <v>#NAME?</v>
      </c>
      <c r="ED50" s="80" t="e">
        <f t="shared" si="88"/>
        <v>#NAME?</v>
      </c>
      <c r="EE50" s="80" t="e">
        <f t="shared" si="88"/>
        <v>#NAME?</v>
      </c>
      <c r="EF50" s="80" t="e">
        <f t="shared" si="88"/>
        <v>#NAME?</v>
      </c>
      <c r="EG50" s="80" t="e">
        <f t="shared" si="88"/>
        <v>#NAME?</v>
      </c>
      <c r="EH50" s="80" t="e">
        <f t="shared" si="88"/>
        <v>#NAME?</v>
      </c>
      <c r="EI50" s="80" t="e">
        <f t="shared" si="88"/>
        <v>#NAME?</v>
      </c>
      <c r="EJ50" s="80" t="e">
        <f t="shared" si="88"/>
        <v>#NAME?</v>
      </c>
      <c r="EK50" s="80" t="e">
        <f t="shared" si="88"/>
        <v>#NAME?</v>
      </c>
      <c r="EL50" s="80" t="e">
        <f t="shared" si="88"/>
        <v>#NAME?</v>
      </c>
      <c r="EM50" s="80" t="e">
        <f t="shared" si="88"/>
        <v>#NAME?</v>
      </c>
      <c r="EN50" s="80" t="e">
        <f t="shared" si="88"/>
        <v>#NAME?</v>
      </c>
      <c r="EO50" s="80" t="e">
        <f t="shared" si="88"/>
        <v>#NAME?</v>
      </c>
      <c r="EP50" s="80" t="e">
        <f t="shared" si="88"/>
        <v>#NAME?</v>
      </c>
      <c r="EQ50" s="80" t="e">
        <f t="shared" si="88"/>
        <v>#NAME?</v>
      </c>
      <c r="ER50" s="80" t="e">
        <f t="shared" si="88"/>
        <v>#NAME?</v>
      </c>
      <c r="ES50" s="80" t="e">
        <f t="shared" si="88"/>
        <v>#NAME?</v>
      </c>
      <c r="ET50" s="80" t="e">
        <f t="shared" si="88"/>
        <v>#NAME?</v>
      </c>
      <c r="EU50" s="80" t="e">
        <f t="shared" si="88"/>
        <v>#NAME?</v>
      </c>
      <c r="EV50" s="80" t="e">
        <f t="shared" si="88"/>
        <v>#NAME?</v>
      </c>
      <c r="EW50" s="80" t="e">
        <f t="shared" si="88"/>
        <v>#NAME?</v>
      </c>
      <c r="EX50" s="80" t="e">
        <f t="shared" si="88"/>
        <v>#NAME?</v>
      </c>
      <c r="EY50" s="80" t="e">
        <f t="shared" si="88"/>
        <v>#NAME?</v>
      </c>
      <c r="EZ50" s="80" t="e">
        <f t="shared" si="88"/>
        <v>#NAME?</v>
      </c>
      <c r="FA50" s="80" t="e">
        <f t="shared" si="88"/>
        <v>#NAME?</v>
      </c>
      <c r="FB50" s="80" t="e">
        <f t="shared" si="88"/>
        <v>#NAME?</v>
      </c>
      <c r="FC50" s="80" t="e">
        <f t="shared" si="88"/>
        <v>#NAME?</v>
      </c>
      <c r="FD50" s="80" t="e">
        <f t="shared" si="88"/>
        <v>#NAME?</v>
      </c>
      <c r="FE50" s="80" t="e">
        <f t="shared" si="88"/>
        <v>#NAME?</v>
      </c>
      <c r="FF50" s="80" t="e">
        <f t="shared" si="88"/>
        <v>#NAME?</v>
      </c>
      <c r="FG50" s="80" t="e">
        <f t="shared" si="88"/>
        <v>#NAME?</v>
      </c>
      <c r="FH50" s="80" t="e">
        <f t="shared" si="88"/>
        <v>#NAME?</v>
      </c>
      <c r="FI50" s="80" t="e">
        <f t="shared" si="88"/>
        <v>#NAME?</v>
      </c>
      <c r="FJ50" s="80" t="e">
        <f t="shared" si="88"/>
        <v>#NAME?</v>
      </c>
      <c r="FK50" s="80" t="e">
        <f t="shared" si="88"/>
        <v>#NAME?</v>
      </c>
      <c r="FL50" s="80" t="e">
        <f t="shared" si="88"/>
        <v>#NAME?</v>
      </c>
      <c r="FM50" s="80" t="e">
        <f t="shared" si="88"/>
        <v>#NAME?</v>
      </c>
      <c r="FN50" s="80" t="e">
        <f t="shared" si="88"/>
        <v>#NAME?</v>
      </c>
      <c r="FO50" s="80" t="e">
        <f t="shared" si="88"/>
        <v>#NAME?</v>
      </c>
      <c r="FP50" s="80" t="e">
        <f t="shared" si="88"/>
        <v>#NAME?</v>
      </c>
      <c r="FQ50" s="80" t="e">
        <f t="shared" si="88"/>
        <v>#NAME?</v>
      </c>
      <c r="FR50" s="80" t="e">
        <f t="shared" si="88"/>
        <v>#NAME?</v>
      </c>
      <c r="FS50" s="80" t="e">
        <f t="shared" si="88"/>
        <v>#NAME?</v>
      </c>
      <c r="FT50" s="80" t="e">
        <f t="shared" si="88"/>
        <v>#NAME?</v>
      </c>
      <c r="FU50" s="80" t="e">
        <f t="shared" si="88"/>
        <v>#NAME?</v>
      </c>
      <c r="FV50" s="80" t="e">
        <f t="shared" si="88"/>
        <v>#NAME?</v>
      </c>
      <c r="FW50" s="80" t="e">
        <f t="shared" si="88"/>
        <v>#NAME?</v>
      </c>
      <c r="FX50" s="80" t="e">
        <f t="shared" si="88"/>
        <v>#NAME?</v>
      </c>
      <c r="FY50" s="80" t="e">
        <f t="shared" si="88"/>
        <v>#NAME?</v>
      </c>
      <c r="FZ50" s="80" t="e">
        <f t="shared" si="88"/>
        <v>#NAME?</v>
      </c>
      <c r="GA50" s="80" t="e">
        <f t="shared" si="88"/>
        <v>#NAME?</v>
      </c>
      <c r="GB50" s="80" t="e">
        <f t="shared" si="88"/>
        <v>#NAME?</v>
      </c>
      <c r="GC50" s="80" t="e">
        <f t="shared" si="88"/>
        <v>#NAME?</v>
      </c>
      <c r="GD50" s="80" t="e">
        <f t="shared" si="88"/>
        <v>#NAME?</v>
      </c>
      <c r="GE50" s="80" t="e">
        <f t="shared" si="88"/>
        <v>#NAME?</v>
      </c>
      <c r="GF50" s="80" t="e">
        <f t="shared" si="88"/>
        <v>#NAME?</v>
      </c>
      <c r="GG50" s="80" t="e">
        <f t="shared" si="88"/>
        <v>#NAME?</v>
      </c>
      <c r="GH50" s="80" t="e">
        <f t="shared" si="88"/>
        <v>#NAME?</v>
      </c>
      <c r="GI50" s="80" t="e">
        <f t="shared" si="88"/>
        <v>#NAME?</v>
      </c>
      <c r="GJ50" s="80" t="e">
        <f t="shared" si="88"/>
        <v>#NAME?</v>
      </c>
      <c r="GK50" s="80" t="e">
        <f t="shared" si="88"/>
        <v>#NAME?</v>
      </c>
      <c r="GL50" s="80" t="e">
        <f t="shared" ref="GL50:HI50" si="89">IF(GL8&lt;&gt;"Operação",DGApre,DGApos)/1000</f>
        <v>#NAME?</v>
      </c>
      <c r="GM50" s="80" t="e">
        <f t="shared" si="89"/>
        <v>#NAME?</v>
      </c>
      <c r="GN50" s="80" t="e">
        <f t="shared" si="89"/>
        <v>#NAME?</v>
      </c>
      <c r="GO50" s="80" t="e">
        <f t="shared" si="89"/>
        <v>#NAME?</v>
      </c>
      <c r="GP50" s="80" t="e">
        <f t="shared" si="89"/>
        <v>#NAME?</v>
      </c>
      <c r="GQ50" s="80" t="e">
        <f t="shared" si="89"/>
        <v>#NAME?</v>
      </c>
      <c r="GR50" s="80" t="e">
        <f t="shared" si="89"/>
        <v>#NAME?</v>
      </c>
      <c r="GS50" s="80" t="e">
        <f t="shared" si="89"/>
        <v>#NAME?</v>
      </c>
      <c r="GT50" s="80" t="e">
        <f t="shared" si="89"/>
        <v>#NAME?</v>
      </c>
      <c r="GU50" s="80" t="e">
        <f t="shared" si="89"/>
        <v>#NAME?</v>
      </c>
      <c r="GV50" s="80" t="e">
        <f t="shared" si="89"/>
        <v>#NAME?</v>
      </c>
      <c r="GW50" s="80" t="e">
        <f t="shared" si="89"/>
        <v>#NAME?</v>
      </c>
      <c r="GX50" s="80" t="e">
        <f t="shared" si="89"/>
        <v>#NAME?</v>
      </c>
      <c r="GY50" s="80" t="e">
        <f t="shared" si="89"/>
        <v>#NAME?</v>
      </c>
      <c r="GZ50" s="80" t="e">
        <f t="shared" si="89"/>
        <v>#NAME?</v>
      </c>
      <c r="HA50" s="80" t="e">
        <f t="shared" si="89"/>
        <v>#NAME?</v>
      </c>
      <c r="HB50" s="80" t="e">
        <f t="shared" si="89"/>
        <v>#NAME?</v>
      </c>
      <c r="HC50" s="80" t="e">
        <f t="shared" si="89"/>
        <v>#NAME?</v>
      </c>
      <c r="HD50" s="80" t="e">
        <f t="shared" si="89"/>
        <v>#NAME?</v>
      </c>
      <c r="HE50" s="80" t="e">
        <f t="shared" si="89"/>
        <v>#NAME?</v>
      </c>
      <c r="HF50" s="80" t="e">
        <f t="shared" si="89"/>
        <v>#NAME?</v>
      </c>
      <c r="HG50" s="80" t="e">
        <f t="shared" si="89"/>
        <v>#NAME?</v>
      </c>
      <c r="HH50" s="80" t="e">
        <f t="shared" si="89"/>
        <v>#NAME?</v>
      </c>
      <c r="HI50" s="80" t="e">
        <f t="shared" si="89"/>
        <v>#NAME?</v>
      </c>
    </row>
    <row r="51" spans="1:217" x14ac:dyDescent="0.2">
      <c r="A51" s="30" t="s">
        <v>367</v>
      </c>
      <c r="B51" s="80" t="e">
        <f t="shared" ref="B51:BM51" si="90">GarExecucao + RiscosOpe+IF(B8&lt;&gt;"Operação",SegRCMod+RiscosEng,SegRCOpe)</f>
        <v>#NAME?</v>
      </c>
      <c r="C51" s="80" t="e">
        <f t="shared" si="90"/>
        <v>#NAME?</v>
      </c>
      <c r="D51" s="80" t="e">
        <f t="shared" si="90"/>
        <v>#NAME?</v>
      </c>
      <c r="E51" s="80" t="e">
        <f t="shared" si="90"/>
        <v>#NAME?</v>
      </c>
      <c r="F51" s="80" t="e">
        <f t="shared" si="90"/>
        <v>#NAME?</v>
      </c>
      <c r="G51" s="80" t="e">
        <f t="shared" si="90"/>
        <v>#NAME?</v>
      </c>
      <c r="H51" s="80" t="e">
        <f t="shared" si="90"/>
        <v>#NAME?</v>
      </c>
      <c r="I51" s="80" t="e">
        <f t="shared" si="90"/>
        <v>#NAME?</v>
      </c>
      <c r="J51" s="80" t="e">
        <f t="shared" si="90"/>
        <v>#NAME?</v>
      </c>
      <c r="K51" s="80" t="e">
        <f t="shared" si="90"/>
        <v>#NAME?</v>
      </c>
      <c r="L51" s="80" t="e">
        <f t="shared" si="90"/>
        <v>#NAME?</v>
      </c>
      <c r="M51" s="80" t="e">
        <f t="shared" si="90"/>
        <v>#NAME?</v>
      </c>
      <c r="N51" s="80" t="e">
        <f t="shared" si="90"/>
        <v>#NAME?</v>
      </c>
      <c r="O51" s="80" t="e">
        <f t="shared" si="90"/>
        <v>#NAME?</v>
      </c>
      <c r="P51" s="80" t="e">
        <f t="shared" si="90"/>
        <v>#NAME?</v>
      </c>
      <c r="Q51" s="80" t="e">
        <f t="shared" si="90"/>
        <v>#NAME?</v>
      </c>
      <c r="R51" s="80" t="e">
        <f t="shared" si="90"/>
        <v>#NAME?</v>
      </c>
      <c r="S51" s="80" t="e">
        <f t="shared" si="90"/>
        <v>#NAME?</v>
      </c>
      <c r="T51" s="80" t="e">
        <f t="shared" si="90"/>
        <v>#NAME?</v>
      </c>
      <c r="U51" s="80" t="e">
        <f t="shared" si="90"/>
        <v>#NAME?</v>
      </c>
      <c r="V51" s="80" t="e">
        <f t="shared" si="90"/>
        <v>#NAME?</v>
      </c>
      <c r="W51" s="80" t="e">
        <f t="shared" si="90"/>
        <v>#NAME?</v>
      </c>
      <c r="X51" s="80" t="e">
        <f t="shared" si="90"/>
        <v>#NAME?</v>
      </c>
      <c r="Y51" s="80" t="e">
        <f t="shared" si="90"/>
        <v>#NAME?</v>
      </c>
      <c r="Z51" s="80" t="e">
        <f t="shared" si="90"/>
        <v>#NAME?</v>
      </c>
      <c r="AA51" s="80" t="e">
        <f t="shared" si="90"/>
        <v>#NAME?</v>
      </c>
      <c r="AB51" s="80" t="e">
        <f t="shared" si="90"/>
        <v>#NAME?</v>
      </c>
      <c r="AC51" s="80" t="e">
        <f t="shared" si="90"/>
        <v>#NAME?</v>
      </c>
      <c r="AD51" s="80" t="e">
        <f t="shared" si="90"/>
        <v>#NAME?</v>
      </c>
      <c r="AE51" s="80" t="e">
        <f t="shared" si="90"/>
        <v>#NAME?</v>
      </c>
      <c r="AF51" s="80" t="e">
        <f t="shared" si="90"/>
        <v>#NAME?</v>
      </c>
      <c r="AG51" s="80" t="e">
        <f t="shared" si="90"/>
        <v>#NAME?</v>
      </c>
      <c r="AH51" s="80" t="e">
        <f t="shared" si="90"/>
        <v>#NAME?</v>
      </c>
      <c r="AI51" s="80" t="e">
        <f t="shared" si="90"/>
        <v>#NAME?</v>
      </c>
      <c r="AJ51" s="80" t="e">
        <f t="shared" si="90"/>
        <v>#NAME?</v>
      </c>
      <c r="AK51" s="80" t="e">
        <f t="shared" si="90"/>
        <v>#NAME?</v>
      </c>
      <c r="AL51" s="80" t="e">
        <f t="shared" si="90"/>
        <v>#NAME?</v>
      </c>
      <c r="AM51" s="80" t="e">
        <f t="shared" si="90"/>
        <v>#NAME?</v>
      </c>
      <c r="AN51" s="80" t="e">
        <f t="shared" si="90"/>
        <v>#NAME?</v>
      </c>
      <c r="AO51" s="80" t="e">
        <f t="shared" si="90"/>
        <v>#NAME?</v>
      </c>
      <c r="AP51" s="80" t="e">
        <f t="shared" si="90"/>
        <v>#NAME?</v>
      </c>
      <c r="AQ51" s="80" t="e">
        <f t="shared" si="90"/>
        <v>#NAME?</v>
      </c>
      <c r="AR51" s="80" t="e">
        <f t="shared" si="90"/>
        <v>#NAME?</v>
      </c>
      <c r="AS51" s="80" t="e">
        <f t="shared" si="90"/>
        <v>#NAME?</v>
      </c>
      <c r="AT51" s="80" t="e">
        <f t="shared" si="90"/>
        <v>#NAME?</v>
      </c>
      <c r="AU51" s="80" t="e">
        <f t="shared" si="90"/>
        <v>#NAME?</v>
      </c>
      <c r="AV51" s="80" t="e">
        <f t="shared" si="90"/>
        <v>#NAME?</v>
      </c>
      <c r="AW51" s="80" t="e">
        <f t="shared" si="90"/>
        <v>#NAME?</v>
      </c>
      <c r="AX51" s="80" t="e">
        <f t="shared" si="90"/>
        <v>#NAME?</v>
      </c>
      <c r="AY51" s="80" t="e">
        <f t="shared" si="90"/>
        <v>#NAME?</v>
      </c>
      <c r="AZ51" s="80" t="e">
        <f t="shared" si="90"/>
        <v>#NAME?</v>
      </c>
      <c r="BA51" s="80" t="e">
        <f t="shared" si="90"/>
        <v>#NAME?</v>
      </c>
      <c r="BB51" s="80" t="e">
        <f t="shared" si="90"/>
        <v>#NAME?</v>
      </c>
      <c r="BC51" s="80" t="e">
        <f t="shared" si="90"/>
        <v>#NAME?</v>
      </c>
      <c r="BD51" s="80" t="e">
        <f t="shared" si="90"/>
        <v>#NAME?</v>
      </c>
      <c r="BE51" s="80" t="e">
        <f t="shared" si="90"/>
        <v>#NAME?</v>
      </c>
      <c r="BF51" s="80" t="e">
        <f t="shared" si="90"/>
        <v>#NAME?</v>
      </c>
      <c r="BG51" s="80" t="e">
        <f t="shared" si="90"/>
        <v>#NAME?</v>
      </c>
      <c r="BH51" s="80" t="e">
        <f t="shared" si="90"/>
        <v>#NAME?</v>
      </c>
      <c r="BI51" s="80" t="e">
        <f t="shared" si="90"/>
        <v>#NAME?</v>
      </c>
      <c r="BJ51" s="80" t="e">
        <f t="shared" si="90"/>
        <v>#NAME?</v>
      </c>
      <c r="BK51" s="80" t="e">
        <f t="shared" si="90"/>
        <v>#NAME?</v>
      </c>
      <c r="BL51" s="80" t="e">
        <f t="shared" si="90"/>
        <v>#NAME?</v>
      </c>
      <c r="BM51" s="80" t="e">
        <f t="shared" si="90"/>
        <v>#NAME?</v>
      </c>
      <c r="BN51" s="80" t="e">
        <f t="shared" ref="BN51:DY51" si="91">GarExecucao + RiscosOpe+IF(BN8&lt;&gt;"Operação",SegRCMod+RiscosEng,SegRCOpe)</f>
        <v>#NAME?</v>
      </c>
      <c r="BO51" s="80" t="e">
        <f t="shared" si="91"/>
        <v>#NAME?</v>
      </c>
      <c r="BP51" s="80" t="e">
        <f t="shared" si="91"/>
        <v>#NAME?</v>
      </c>
      <c r="BQ51" s="80" t="e">
        <f t="shared" si="91"/>
        <v>#NAME?</v>
      </c>
      <c r="BR51" s="80" t="e">
        <f t="shared" si="91"/>
        <v>#NAME?</v>
      </c>
      <c r="BS51" s="80" t="e">
        <f t="shared" si="91"/>
        <v>#NAME?</v>
      </c>
      <c r="BT51" s="80" t="e">
        <f t="shared" si="91"/>
        <v>#NAME?</v>
      </c>
      <c r="BU51" s="80" t="e">
        <f t="shared" si="91"/>
        <v>#NAME?</v>
      </c>
      <c r="BV51" s="80" t="e">
        <f t="shared" si="91"/>
        <v>#NAME?</v>
      </c>
      <c r="BW51" s="80" t="e">
        <f t="shared" si="91"/>
        <v>#NAME?</v>
      </c>
      <c r="BX51" s="80" t="e">
        <f t="shared" si="91"/>
        <v>#NAME?</v>
      </c>
      <c r="BY51" s="80" t="e">
        <f t="shared" si="91"/>
        <v>#NAME?</v>
      </c>
      <c r="BZ51" s="80" t="e">
        <f t="shared" si="91"/>
        <v>#NAME?</v>
      </c>
      <c r="CA51" s="80" t="e">
        <f t="shared" si="91"/>
        <v>#NAME?</v>
      </c>
      <c r="CB51" s="80" t="e">
        <f t="shared" si="91"/>
        <v>#NAME?</v>
      </c>
      <c r="CC51" s="80" t="e">
        <f t="shared" si="91"/>
        <v>#NAME?</v>
      </c>
      <c r="CD51" s="80" t="e">
        <f t="shared" si="91"/>
        <v>#NAME?</v>
      </c>
      <c r="CE51" s="80" t="e">
        <f t="shared" si="91"/>
        <v>#NAME?</v>
      </c>
      <c r="CF51" s="80" t="e">
        <f t="shared" si="91"/>
        <v>#NAME?</v>
      </c>
      <c r="CG51" s="80" t="e">
        <f t="shared" si="91"/>
        <v>#NAME?</v>
      </c>
      <c r="CH51" s="80" t="e">
        <f t="shared" si="91"/>
        <v>#NAME?</v>
      </c>
      <c r="CI51" s="80" t="e">
        <f t="shared" si="91"/>
        <v>#NAME?</v>
      </c>
      <c r="CJ51" s="80" t="e">
        <f t="shared" si="91"/>
        <v>#NAME?</v>
      </c>
      <c r="CK51" s="80" t="e">
        <f t="shared" si="91"/>
        <v>#NAME?</v>
      </c>
      <c r="CL51" s="80" t="e">
        <f t="shared" si="91"/>
        <v>#NAME?</v>
      </c>
      <c r="CM51" s="80" t="e">
        <f t="shared" si="91"/>
        <v>#NAME?</v>
      </c>
      <c r="CN51" s="80" t="e">
        <f t="shared" si="91"/>
        <v>#NAME?</v>
      </c>
      <c r="CO51" s="80" t="e">
        <f t="shared" si="91"/>
        <v>#NAME?</v>
      </c>
      <c r="CP51" s="80" t="e">
        <f t="shared" si="91"/>
        <v>#NAME?</v>
      </c>
      <c r="CQ51" s="80" t="e">
        <f t="shared" si="91"/>
        <v>#NAME?</v>
      </c>
      <c r="CR51" s="80" t="e">
        <f t="shared" si="91"/>
        <v>#NAME?</v>
      </c>
      <c r="CS51" s="80" t="e">
        <f t="shared" si="91"/>
        <v>#NAME?</v>
      </c>
      <c r="CT51" s="80" t="e">
        <f t="shared" si="91"/>
        <v>#NAME?</v>
      </c>
      <c r="CU51" s="80" t="e">
        <f t="shared" si="91"/>
        <v>#NAME?</v>
      </c>
      <c r="CV51" s="80" t="e">
        <f t="shared" si="91"/>
        <v>#NAME?</v>
      </c>
      <c r="CW51" s="80" t="e">
        <f t="shared" si="91"/>
        <v>#NAME?</v>
      </c>
      <c r="CX51" s="80" t="e">
        <f t="shared" si="91"/>
        <v>#NAME?</v>
      </c>
      <c r="CY51" s="80" t="e">
        <f t="shared" si="91"/>
        <v>#NAME?</v>
      </c>
      <c r="CZ51" s="80" t="e">
        <f t="shared" si="91"/>
        <v>#NAME?</v>
      </c>
      <c r="DA51" s="80" t="e">
        <f t="shared" si="91"/>
        <v>#NAME?</v>
      </c>
      <c r="DB51" s="80" t="e">
        <f t="shared" si="91"/>
        <v>#NAME?</v>
      </c>
      <c r="DC51" s="80" t="e">
        <f t="shared" si="91"/>
        <v>#NAME?</v>
      </c>
      <c r="DD51" s="80" t="e">
        <f t="shared" si="91"/>
        <v>#NAME?</v>
      </c>
      <c r="DE51" s="80" t="e">
        <f t="shared" si="91"/>
        <v>#NAME?</v>
      </c>
      <c r="DF51" s="80" t="e">
        <f t="shared" si="91"/>
        <v>#NAME?</v>
      </c>
      <c r="DG51" s="80" t="e">
        <f t="shared" si="91"/>
        <v>#NAME?</v>
      </c>
      <c r="DH51" s="80" t="e">
        <f t="shared" si="91"/>
        <v>#NAME?</v>
      </c>
      <c r="DI51" s="80" t="e">
        <f t="shared" si="91"/>
        <v>#NAME?</v>
      </c>
      <c r="DJ51" s="80" t="e">
        <f t="shared" si="91"/>
        <v>#NAME?</v>
      </c>
      <c r="DK51" s="80" t="e">
        <f t="shared" si="91"/>
        <v>#NAME?</v>
      </c>
      <c r="DL51" s="80" t="e">
        <f t="shared" si="91"/>
        <v>#NAME?</v>
      </c>
      <c r="DM51" s="80" t="e">
        <f t="shared" si="91"/>
        <v>#NAME?</v>
      </c>
      <c r="DN51" s="80" t="e">
        <f t="shared" si="91"/>
        <v>#NAME?</v>
      </c>
      <c r="DO51" s="80" t="e">
        <f t="shared" si="91"/>
        <v>#NAME?</v>
      </c>
      <c r="DP51" s="80" t="e">
        <f t="shared" si="91"/>
        <v>#NAME?</v>
      </c>
      <c r="DQ51" s="80" t="e">
        <f t="shared" si="91"/>
        <v>#NAME?</v>
      </c>
      <c r="DR51" s="80" t="e">
        <f t="shared" si="91"/>
        <v>#NAME?</v>
      </c>
      <c r="DS51" s="80" t="e">
        <f t="shared" si="91"/>
        <v>#NAME?</v>
      </c>
      <c r="DT51" s="80" t="e">
        <f t="shared" si="91"/>
        <v>#NAME?</v>
      </c>
      <c r="DU51" s="80" t="e">
        <f t="shared" si="91"/>
        <v>#NAME?</v>
      </c>
      <c r="DV51" s="80" t="e">
        <f t="shared" si="91"/>
        <v>#NAME?</v>
      </c>
      <c r="DW51" s="80" t="e">
        <f t="shared" si="91"/>
        <v>#NAME?</v>
      </c>
      <c r="DX51" s="80" t="e">
        <f t="shared" si="91"/>
        <v>#NAME?</v>
      </c>
      <c r="DY51" s="80" t="e">
        <f t="shared" si="91"/>
        <v>#NAME?</v>
      </c>
      <c r="DZ51" s="80" t="e">
        <f t="shared" ref="DZ51:GK51" si="92">GarExecucao + RiscosOpe+IF(DZ8&lt;&gt;"Operação",SegRCMod+RiscosEng,SegRCOpe)</f>
        <v>#NAME?</v>
      </c>
      <c r="EA51" s="80" t="e">
        <f t="shared" si="92"/>
        <v>#NAME?</v>
      </c>
      <c r="EB51" s="80" t="e">
        <f t="shared" si="92"/>
        <v>#NAME?</v>
      </c>
      <c r="EC51" s="80" t="e">
        <f t="shared" si="92"/>
        <v>#NAME?</v>
      </c>
      <c r="ED51" s="80" t="e">
        <f t="shared" si="92"/>
        <v>#NAME?</v>
      </c>
      <c r="EE51" s="80" t="e">
        <f t="shared" si="92"/>
        <v>#NAME?</v>
      </c>
      <c r="EF51" s="80" t="e">
        <f t="shared" si="92"/>
        <v>#NAME?</v>
      </c>
      <c r="EG51" s="80" t="e">
        <f t="shared" si="92"/>
        <v>#NAME?</v>
      </c>
      <c r="EH51" s="80" t="e">
        <f t="shared" si="92"/>
        <v>#NAME?</v>
      </c>
      <c r="EI51" s="80" t="e">
        <f t="shared" si="92"/>
        <v>#NAME?</v>
      </c>
      <c r="EJ51" s="80" t="e">
        <f t="shared" si="92"/>
        <v>#NAME?</v>
      </c>
      <c r="EK51" s="80" t="e">
        <f t="shared" si="92"/>
        <v>#NAME?</v>
      </c>
      <c r="EL51" s="80" t="e">
        <f t="shared" si="92"/>
        <v>#NAME?</v>
      </c>
      <c r="EM51" s="80" t="e">
        <f t="shared" si="92"/>
        <v>#NAME?</v>
      </c>
      <c r="EN51" s="80" t="e">
        <f t="shared" si="92"/>
        <v>#NAME?</v>
      </c>
      <c r="EO51" s="80" t="e">
        <f t="shared" si="92"/>
        <v>#NAME?</v>
      </c>
      <c r="EP51" s="80" t="e">
        <f t="shared" si="92"/>
        <v>#NAME?</v>
      </c>
      <c r="EQ51" s="80" t="e">
        <f t="shared" si="92"/>
        <v>#NAME?</v>
      </c>
      <c r="ER51" s="80" t="e">
        <f t="shared" si="92"/>
        <v>#NAME?</v>
      </c>
      <c r="ES51" s="80" t="e">
        <f t="shared" si="92"/>
        <v>#NAME?</v>
      </c>
      <c r="ET51" s="80" t="e">
        <f t="shared" si="92"/>
        <v>#NAME?</v>
      </c>
      <c r="EU51" s="80" t="e">
        <f t="shared" si="92"/>
        <v>#NAME?</v>
      </c>
      <c r="EV51" s="80" t="e">
        <f t="shared" si="92"/>
        <v>#NAME?</v>
      </c>
      <c r="EW51" s="80" t="e">
        <f t="shared" si="92"/>
        <v>#NAME?</v>
      </c>
      <c r="EX51" s="80" t="e">
        <f t="shared" si="92"/>
        <v>#NAME?</v>
      </c>
      <c r="EY51" s="80" t="e">
        <f t="shared" si="92"/>
        <v>#NAME?</v>
      </c>
      <c r="EZ51" s="80" t="e">
        <f t="shared" si="92"/>
        <v>#NAME?</v>
      </c>
      <c r="FA51" s="80" t="e">
        <f t="shared" si="92"/>
        <v>#NAME?</v>
      </c>
      <c r="FB51" s="80" t="e">
        <f t="shared" si="92"/>
        <v>#NAME?</v>
      </c>
      <c r="FC51" s="80" t="e">
        <f t="shared" si="92"/>
        <v>#NAME?</v>
      </c>
      <c r="FD51" s="80" t="e">
        <f t="shared" si="92"/>
        <v>#NAME?</v>
      </c>
      <c r="FE51" s="80" t="e">
        <f t="shared" si="92"/>
        <v>#NAME?</v>
      </c>
      <c r="FF51" s="80" t="e">
        <f t="shared" si="92"/>
        <v>#NAME?</v>
      </c>
      <c r="FG51" s="80" t="e">
        <f t="shared" si="92"/>
        <v>#NAME?</v>
      </c>
      <c r="FH51" s="80" t="e">
        <f t="shared" si="92"/>
        <v>#NAME?</v>
      </c>
      <c r="FI51" s="80" t="e">
        <f t="shared" si="92"/>
        <v>#NAME?</v>
      </c>
      <c r="FJ51" s="80" t="e">
        <f t="shared" si="92"/>
        <v>#NAME?</v>
      </c>
      <c r="FK51" s="80" t="e">
        <f t="shared" si="92"/>
        <v>#NAME?</v>
      </c>
      <c r="FL51" s="80" t="e">
        <f t="shared" si="92"/>
        <v>#NAME?</v>
      </c>
      <c r="FM51" s="80" t="e">
        <f t="shared" si="92"/>
        <v>#NAME?</v>
      </c>
      <c r="FN51" s="80" t="e">
        <f t="shared" si="92"/>
        <v>#NAME?</v>
      </c>
      <c r="FO51" s="80" t="e">
        <f t="shared" si="92"/>
        <v>#NAME?</v>
      </c>
      <c r="FP51" s="80" t="e">
        <f t="shared" si="92"/>
        <v>#NAME?</v>
      </c>
      <c r="FQ51" s="80" t="e">
        <f t="shared" si="92"/>
        <v>#NAME?</v>
      </c>
      <c r="FR51" s="80" t="e">
        <f t="shared" si="92"/>
        <v>#NAME?</v>
      </c>
      <c r="FS51" s="80" t="e">
        <f t="shared" si="92"/>
        <v>#NAME?</v>
      </c>
      <c r="FT51" s="80" t="e">
        <f t="shared" si="92"/>
        <v>#NAME?</v>
      </c>
      <c r="FU51" s="80" t="e">
        <f t="shared" si="92"/>
        <v>#NAME?</v>
      </c>
      <c r="FV51" s="80" t="e">
        <f t="shared" si="92"/>
        <v>#NAME?</v>
      </c>
      <c r="FW51" s="80" t="e">
        <f t="shared" si="92"/>
        <v>#NAME?</v>
      </c>
      <c r="FX51" s="80" t="e">
        <f t="shared" si="92"/>
        <v>#NAME?</v>
      </c>
      <c r="FY51" s="80" t="e">
        <f t="shared" si="92"/>
        <v>#NAME?</v>
      </c>
      <c r="FZ51" s="80" t="e">
        <f t="shared" si="92"/>
        <v>#NAME?</v>
      </c>
      <c r="GA51" s="80" t="e">
        <f t="shared" si="92"/>
        <v>#NAME?</v>
      </c>
      <c r="GB51" s="80" t="e">
        <f t="shared" si="92"/>
        <v>#NAME?</v>
      </c>
      <c r="GC51" s="80" t="e">
        <f t="shared" si="92"/>
        <v>#NAME?</v>
      </c>
      <c r="GD51" s="80" t="e">
        <f t="shared" si="92"/>
        <v>#NAME?</v>
      </c>
      <c r="GE51" s="80" t="e">
        <f t="shared" si="92"/>
        <v>#NAME?</v>
      </c>
      <c r="GF51" s="80" t="e">
        <f t="shared" si="92"/>
        <v>#NAME?</v>
      </c>
      <c r="GG51" s="80" t="e">
        <f t="shared" si="92"/>
        <v>#NAME?</v>
      </c>
      <c r="GH51" s="80" t="e">
        <f t="shared" si="92"/>
        <v>#NAME?</v>
      </c>
      <c r="GI51" s="80" t="e">
        <f t="shared" si="92"/>
        <v>#NAME?</v>
      </c>
      <c r="GJ51" s="80" t="e">
        <f t="shared" si="92"/>
        <v>#NAME?</v>
      </c>
      <c r="GK51" s="80" t="e">
        <f t="shared" si="92"/>
        <v>#NAME?</v>
      </c>
      <c r="GL51" s="80" t="e">
        <f t="shared" ref="GL51:HI51" si="93">GarExecucao + RiscosOpe+IF(GL8&lt;&gt;"Operação",SegRCMod+RiscosEng,SegRCOpe)</f>
        <v>#NAME?</v>
      </c>
      <c r="GM51" s="80" t="e">
        <f t="shared" si="93"/>
        <v>#NAME?</v>
      </c>
      <c r="GN51" s="80" t="e">
        <f t="shared" si="93"/>
        <v>#NAME?</v>
      </c>
      <c r="GO51" s="80" t="e">
        <f t="shared" si="93"/>
        <v>#NAME?</v>
      </c>
      <c r="GP51" s="80" t="e">
        <f t="shared" si="93"/>
        <v>#NAME?</v>
      </c>
      <c r="GQ51" s="80" t="e">
        <f t="shared" si="93"/>
        <v>#NAME?</v>
      </c>
      <c r="GR51" s="80" t="e">
        <f t="shared" si="93"/>
        <v>#NAME?</v>
      </c>
      <c r="GS51" s="80" t="e">
        <f t="shared" si="93"/>
        <v>#NAME?</v>
      </c>
      <c r="GT51" s="80" t="e">
        <f t="shared" si="93"/>
        <v>#NAME?</v>
      </c>
      <c r="GU51" s="80" t="e">
        <f t="shared" si="93"/>
        <v>#NAME?</v>
      </c>
      <c r="GV51" s="80" t="e">
        <f t="shared" si="93"/>
        <v>#NAME?</v>
      </c>
      <c r="GW51" s="80" t="e">
        <f t="shared" si="93"/>
        <v>#NAME?</v>
      </c>
      <c r="GX51" s="80" t="e">
        <f t="shared" si="93"/>
        <v>#NAME?</v>
      </c>
      <c r="GY51" s="80" t="e">
        <f t="shared" si="93"/>
        <v>#NAME?</v>
      </c>
      <c r="GZ51" s="80" t="e">
        <f t="shared" si="93"/>
        <v>#NAME?</v>
      </c>
      <c r="HA51" s="80" t="e">
        <f t="shared" si="93"/>
        <v>#NAME?</v>
      </c>
      <c r="HB51" s="80" t="e">
        <f t="shared" si="93"/>
        <v>#NAME?</v>
      </c>
      <c r="HC51" s="80" t="e">
        <f t="shared" si="93"/>
        <v>#NAME?</v>
      </c>
      <c r="HD51" s="80" t="e">
        <f t="shared" si="93"/>
        <v>#NAME?</v>
      </c>
      <c r="HE51" s="80" t="e">
        <f t="shared" si="93"/>
        <v>#NAME?</v>
      </c>
      <c r="HF51" s="80" t="e">
        <f t="shared" si="93"/>
        <v>#NAME?</v>
      </c>
      <c r="HG51" s="80" t="e">
        <f t="shared" si="93"/>
        <v>#NAME?</v>
      </c>
      <c r="HH51" s="80" t="e">
        <f t="shared" si="93"/>
        <v>#NAME?</v>
      </c>
      <c r="HI51" s="80" t="e">
        <f t="shared" si="93"/>
        <v>#NAME?</v>
      </c>
    </row>
    <row r="52" spans="1:217" x14ac:dyDescent="0.2">
      <c r="A52" s="30" t="s">
        <v>368</v>
      </c>
      <c r="B52" s="80" t="e">
        <f t="shared" ref="B52:BM52" si="94">IF(OR(B8="Preliminar",B8="Transição"),VIpre,
IF(B8="Modernização",VImod,
IF(B8="Operação",VIope,"ERRO")))/1000</f>
        <v>#NAME?</v>
      </c>
      <c r="C52" s="80" t="e">
        <f t="shared" si="94"/>
        <v>#NAME?</v>
      </c>
      <c r="D52" s="80" t="e">
        <f t="shared" si="94"/>
        <v>#NAME?</v>
      </c>
      <c r="E52" s="80" t="e">
        <f t="shared" si="94"/>
        <v>#NAME?</v>
      </c>
      <c r="F52" s="80" t="e">
        <f t="shared" si="94"/>
        <v>#NAME?</v>
      </c>
      <c r="G52" s="80" t="e">
        <f t="shared" si="94"/>
        <v>#NAME?</v>
      </c>
      <c r="H52" s="80" t="e">
        <f t="shared" si="94"/>
        <v>#NAME?</v>
      </c>
      <c r="I52" s="80" t="e">
        <f t="shared" si="94"/>
        <v>#NAME?</v>
      </c>
      <c r="J52" s="80" t="e">
        <f t="shared" si="94"/>
        <v>#NAME?</v>
      </c>
      <c r="K52" s="80" t="e">
        <f t="shared" si="94"/>
        <v>#NAME?</v>
      </c>
      <c r="L52" s="80" t="e">
        <f t="shared" si="94"/>
        <v>#NAME?</v>
      </c>
      <c r="M52" s="80" t="e">
        <f t="shared" si="94"/>
        <v>#NAME?</v>
      </c>
      <c r="N52" s="80" t="e">
        <f t="shared" si="94"/>
        <v>#NAME?</v>
      </c>
      <c r="O52" s="80" t="e">
        <f t="shared" si="94"/>
        <v>#NAME?</v>
      </c>
      <c r="P52" s="80" t="e">
        <f t="shared" si="94"/>
        <v>#NAME?</v>
      </c>
      <c r="Q52" s="80" t="e">
        <f t="shared" si="94"/>
        <v>#NAME?</v>
      </c>
      <c r="R52" s="80" t="e">
        <f t="shared" si="94"/>
        <v>#NAME?</v>
      </c>
      <c r="S52" s="80" t="e">
        <f t="shared" si="94"/>
        <v>#NAME?</v>
      </c>
      <c r="T52" s="80" t="e">
        <f t="shared" si="94"/>
        <v>#NAME?</v>
      </c>
      <c r="U52" s="80" t="e">
        <f t="shared" si="94"/>
        <v>#NAME?</v>
      </c>
      <c r="V52" s="80" t="e">
        <f t="shared" si="94"/>
        <v>#NAME?</v>
      </c>
      <c r="W52" s="80" t="e">
        <f t="shared" si="94"/>
        <v>#NAME?</v>
      </c>
      <c r="X52" s="80" t="e">
        <f t="shared" si="94"/>
        <v>#NAME?</v>
      </c>
      <c r="Y52" s="80" t="e">
        <f t="shared" si="94"/>
        <v>#NAME?</v>
      </c>
      <c r="Z52" s="80" t="e">
        <f t="shared" si="94"/>
        <v>#NAME?</v>
      </c>
      <c r="AA52" s="80" t="e">
        <f t="shared" si="94"/>
        <v>#NAME?</v>
      </c>
      <c r="AB52" s="80" t="e">
        <f t="shared" si="94"/>
        <v>#NAME?</v>
      </c>
      <c r="AC52" s="80" t="e">
        <f t="shared" si="94"/>
        <v>#NAME?</v>
      </c>
      <c r="AD52" s="80" t="e">
        <f t="shared" si="94"/>
        <v>#NAME?</v>
      </c>
      <c r="AE52" s="80" t="e">
        <f t="shared" si="94"/>
        <v>#NAME?</v>
      </c>
      <c r="AF52" s="80" t="e">
        <f t="shared" si="94"/>
        <v>#NAME?</v>
      </c>
      <c r="AG52" s="80" t="e">
        <f t="shared" si="94"/>
        <v>#NAME?</v>
      </c>
      <c r="AH52" s="80" t="e">
        <f t="shared" si="94"/>
        <v>#NAME?</v>
      </c>
      <c r="AI52" s="80" t="e">
        <f t="shared" si="94"/>
        <v>#NAME?</v>
      </c>
      <c r="AJ52" s="80" t="e">
        <f t="shared" si="94"/>
        <v>#NAME?</v>
      </c>
      <c r="AK52" s="80" t="e">
        <f t="shared" si="94"/>
        <v>#NAME?</v>
      </c>
      <c r="AL52" s="80" t="e">
        <f t="shared" si="94"/>
        <v>#NAME?</v>
      </c>
      <c r="AM52" s="80" t="e">
        <f t="shared" si="94"/>
        <v>#NAME?</v>
      </c>
      <c r="AN52" s="80" t="e">
        <f t="shared" si="94"/>
        <v>#NAME?</v>
      </c>
      <c r="AO52" s="80" t="e">
        <f t="shared" si="94"/>
        <v>#NAME?</v>
      </c>
      <c r="AP52" s="80" t="e">
        <f t="shared" si="94"/>
        <v>#NAME?</v>
      </c>
      <c r="AQ52" s="80" t="e">
        <f t="shared" si="94"/>
        <v>#NAME?</v>
      </c>
      <c r="AR52" s="80" t="e">
        <f t="shared" si="94"/>
        <v>#NAME?</v>
      </c>
      <c r="AS52" s="80" t="e">
        <f t="shared" si="94"/>
        <v>#NAME?</v>
      </c>
      <c r="AT52" s="80" t="e">
        <f t="shared" si="94"/>
        <v>#NAME?</v>
      </c>
      <c r="AU52" s="80" t="e">
        <f t="shared" si="94"/>
        <v>#NAME?</v>
      </c>
      <c r="AV52" s="80" t="e">
        <f t="shared" si="94"/>
        <v>#NAME?</v>
      </c>
      <c r="AW52" s="80" t="e">
        <f t="shared" si="94"/>
        <v>#NAME?</v>
      </c>
      <c r="AX52" s="80" t="e">
        <f t="shared" si="94"/>
        <v>#NAME?</v>
      </c>
      <c r="AY52" s="80" t="e">
        <f t="shared" si="94"/>
        <v>#NAME?</v>
      </c>
      <c r="AZ52" s="80" t="e">
        <f t="shared" si="94"/>
        <v>#NAME?</v>
      </c>
      <c r="BA52" s="80" t="e">
        <f t="shared" si="94"/>
        <v>#NAME?</v>
      </c>
      <c r="BB52" s="80" t="e">
        <f t="shared" si="94"/>
        <v>#NAME?</v>
      </c>
      <c r="BC52" s="80" t="e">
        <f t="shared" si="94"/>
        <v>#NAME?</v>
      </c>
      <c r="BD52" s="80" t="e">
        <f t="shared" si="94"/>
        <v>#NAME?</v>
      </c>
      <c r="BE52" s="80" t="e">
        <f t="shared" si="94"/>
        <v>#NAME?</v>
      </c>
      <c r="BF52" s="80" t="e">
        <f t="shared" si="94"/>
        <v>#NAME?</v>
      </c>
      <c r="BG52" s="80" t="e">
        <f t="shared" si="94"/>
        <v>#NAME?</v>
      </c>
      <c r="BH52" s="80" t="e">
        <f t="shared" si="94"/>
        <v>#NAME?</v>
      </c>
      <c r="BI52" s="80" t="e">
        <f t="shared" si="94"/>
        <v>#NAME?</v>
      </c>
      <c r="BJ52" s="80" t="e">
        <f t="shared" si="94"/>
        <v>#NAME?</v>
      </c>
      <c r="BK52" s="80" t="e">
        <f t="shared" si="94"/>
        <v>#NAME?</v>
      </c>
      <c r="BL52" s="80" t="e">
        <f t="shared" si="94"/>
        <v>#NAME?</v>
      </c>
      <c r="BM52" s="80" t="e">
        <f t="shared" si="94"/>
        <v>#NAME?</v>
      </c>
      <c r="BN52" s="80" t="e">
        <f t="shared" ref="BN52:DY52" si="95">IF(OR(BN8="Preliminar",BN8="Transição"),VIpre,
IF(BN8="Modernização",VImod,
IF(BN8="Operação",VIope,"ERRO")))/1000</f>
        <v>#NAME?</v>
      </c>
      <c r="BO52" s="80" t="e">
        <f t="shared" si="95"/>
        <v>#NAME?</v>
      </c>
      <c r="BP52" s="80" t="e">
        <f t="shared" si="95"/>
        <v>#NAME?</v>
      </c>
      <c r="BQ52" s="80" t="e">
        <f t="shared" si="95"/>
        <v>#NAME?</v>
      </c>
      <c r="BR52" s="80" t="e">
        <f t="shared" si="95"/>
        <v>#NAME?</v>
      </c>
      <c r="BS52" s="80" t="e">
        <f t="shared" si="95"/>
        <v>#NAME?</v>
      </c>
      <c r="BT52" s="80" t="e">
        <f t="shared" si="95"/>
        <v>#NAME?</v>
      </c>
      <c r="BU52" s="80" t="e">
        <f t="shared" si="95"/>
        <v>#NAME?</v>
      </c>
      <c r="BV52" s="80" t="e">
        <f t="shared" si="95"/>
        <v>#NAME?</v>
      </c>
      <c r="BW52" s="80" t="e">
        <f t="shared" si="95"/>
        <v>#NAME?</v>
      </c>
      <c r="BX52" s="80" t="e">
        <f t="shared" si="95"/>
        <v>#NAME?</v>
      </c>
      <c r="BY52" s="80" t="e">
        <f t="shared" si="95"/>
        <v>#NAME?</v>
      </c>
      <c r="BZ52" s="80" t="e">
        <f t="shared" si="95"/>
        <v>#NAME?</v>
      </c>
      <c r="CA52" s="80" t="e">
        <f t="shared" si="95"/>
        <v>#NAME?</v>
      </c>
      <c r="CB52" s="80" t="e">
        <f t="shared" si="95"/>
        <v>#NAME?</v>
      </c>
      <c r="CC52" s="80" t="e">
        <f t="shared" si="95"/>
        <v>#NAME?</v>
      </c>
      <c r="CD52" s="80" t="e">
        <f t="shared" si="95"/>
        <v>#NAME?</v>
      </c>
      <c r="CE52" s="80" t="e">
        <f t="shared" si="95"/>
        <v>#NAME?</v>
      </c>
      <c r="CF52" s="80" t="e">
        <f t="shared" si="95"/>
        <v>#NAME?</v>
      </c>
      <c r="CG52" s="80" t="e">
        <f t="shared" si="95"/>
        <v>#NAME?</v>
      </c>
      <c r="CH52" s="80" t="e">
        <f t="shared" si="95"/>
        <v>#NAME?</v>
      </c>
      <c r="CI52" s="80" t="e">
        <f t="shared" si="95"/>
        <v>#NAME?</v>
      </c>
      <c r="CJ52" s="80" t="e">
        <f t="shared" si="95"/>
        <v>#NAME?</v>
      </c>
      <c r="CK52" s="80" t="e">
        <f t="shared" si="95"/>
        <v>#NAME?</v>
      </c>
      <c r="CL52" s="80" t="e">
        <f t="shared" si="95"/>
        <v>#NAME?</v>
      </c>
      <c r="CM52" s="80" t="e">
        <f t="shared" si="95"/>
        <v>#NAME?</v>
      </c>
      <c r="CN52" s="80" t="e">
        <f t="shared" si="95"/>
        <v>#NAME?</v>
      </c>
      <c r="CO52" s="80" t="e">
        <f t="shared" si="95"/>
        <v>#NAME?</v>
      </c>
      <c r="CP52" s="80" t="e">
        <f t="shared" si="95"/>
        <v>#NAME?</v>
      </c>
      <c r="CQ52" s="80" t="e">
        <f t="shared" si="95"/>
        <v>#NAME?</v>
      </c>
      <c r="CR52" s="80" t="e">
        <f t="shared" si="95"/>
        <v>#NAME?</v>
      </c>
      <c r="CS52" s="80" t="e">
        <f t="shared" si="95"/>
        <v>#NAME?</v>
      </c>
      <c r="CT52" s="80" t="e">
        <f t="shared" si="95"/>
        <v>#NAME?</v>
      </c>
      <c r="CU52" s="80" t="e">
        <f t="shared" si="95"/>
        <v>#NAME?</v>
      </c>
      <c r="CV52" s="80" t="e">
        <f t="shared" si="95"/>
        <v>#NAME?</v>
      </c>
      <c r="CW52" s="80" t="e">
        <f t="shared" si="95"/>
        <v>#NAME?</v>
      </c>
      <c r="CX52" s="80" t="e">
        <f t="shared" si="95"/>
        <v>#NAME?</v>
      </c>
      <c r="CY52" s="80" t="e">
        <f t="shared" si="95"/>
        <v>#NAME?</v>
      </c>
      <c r="CZ52" s="80" t="e">
        <f t="shared" si="95"/>
        <v>#NAME?</v>
      </c>
      <c r="DA52" s="80" t="e">
        <f t="shared" si="95"/>
        <v>#NAME?</v>
      </c>
      <c r="DB52" s="80" t="e">
        <f t="shared" si="95"/>
        <v>#NAME?</v>
      </c>
      <c r="DC52" s="80" t="e">
        <f t="shared" si="95"/>
        <v>#NAME?</v>
      </c>
      <c r="DD52" s="80" t="e">
        <f t="shared" si="95"/>
        <v>#NAME?</v>
      </c>
      <c r="DE52" s="80" t="e">
        <f t="shared" si="95"/>
        <v>#NAME?</v>
      </c>
      <c r="DF52" s="80" t="e">
        <f t="shared" si="95"/>
        <v>#NAME?</v>
      </c>
      <c r="DG52" s="80" t="e">
        <f t="shared" si="95"/>
        <v>#NAME?</v>
      </c>
      <c r="DH52" s="80" t="e">
        <f t="shared" si="95"/>
        <v>#NAME?</v>
      </c>
      <c r="DI52" s="80" t="e">
        <f t="shared" si="95"/>
        <v>#NAME?</v>
      </c>
      <c r="DJ52" s="80" t="e">
        <f t="shared" si="95"/>
        <v>#NAME?</v>
      </c>
      <c r="DK52" s="80" t="e">
        <f t="shared" si="95"/>
        <v>#NAME?</v>
      </c>
      <c r="DL52" s="80" t="e">
        <f t="shared" si="95"/>
        <v>#NAME?</v>
      </c>
      <c r="DM52" s="80" t="e">
        <f t="shared" si="95"/>
        <v>#NAME?</v>
      </c>
      <c r="DN52" s="80" t="e">
        <f t="shared" si="95"/>
        <v>#NAME?</v>
      </c>
      <c r="DO52" s="80" t="e">
        <f t="shared" si="95"/>
        <v>#NAME?</v>
      </c>
      <c r="DP52" s="80" t="e">
        <f t="shared" si="95"/>
        <v>#NAME?</v>
      </c>
      <c r="DQ52" s="80" t="e">
        <f t="shared" si="95"/>
        <v>#NAME?</v>
      </c>
      <c r="DR52" s="80" t="e">
        <f t="shared" si="95"/>
        <v>#NAME?</v>
      </c>
      <c r="DS52" s="80" t="e">
        <f t="shared" si="95"/>
        <v>#NAME?</v>
      </c>
      <c r="DT52" s="80" t="e">
        <f t="shared" si="95"/>
        <v>#NAME?</v>
      </c>
      <c r="DU52" s="80" t="e">
        <f t="shared" si="95"/>
        <v>#NAME?</v>
      </c>
      <c r="DV52" s="80" t="e">
        <f t="shared" si="95"/>
        <v>#NAME?</v>
      </c>
      <c r="DW52" s="80" t="e">
        <f t="shared" si="95"/>
        <v>#NAME?</v>
      </c>
      <c r="DX52" s="80" t="e">
        <f t="shared" si="95"/>
        <v>#NAME?</v>
      </c>
      <c r="DY52" s="80" t="e">
        <f t="shared" si="95"/>
        <v>#NAME?</v>
      </c>
      <c r="DZ52" s="80" t="e">
        <f t="shared" ref="DZ52:GK52" si="96">IF(OR(DZ8="Preliminar",DZ8="Transição"),VIpre,
IF(DZ8="Modernização",VImod,
IF(DZ8="Operação",VIope,"ERRO")))/1000</f>
        <v>#NAME?</v>
      </c>
      <c r="EA52" s="80" t="e">
        <f t="shared" si="96"/>
        <v>#NAME?</v>
      </c>
      <c r="EB52" s="80" t="e">
        <f t="shared" si="96"/>
        <v>#NAME?</v>
      </c>
      <c r="EC52" s="80" t="e">
        <f t="shared" si="96"/>
        <v>#NAME?</v>
      </c>
      <c r="ED52" s="80" t="e">
        <f t="shared" si="96"/>
        <v>#NAME?</v>
      </c>
      <c r="EE52" s="80" t="e">
        <f t="shared" si="96"/>
        <v>#NAME?</v>
      </c>
      <c r="EF52" s="80" t="e">
        <f t="shared" si="96"/>
        <v>#NAME?</v>
      </c>
      <c r="EG52" s="80" t="e">
        <f t="shared" si="96"/>
        <v>#NAME?</v>
      </c>
      <c r="EH52" s="80" t="e">
        <f t="shared" si="96"/>
        <v>#NAME?</v>
      </c>
      <c r="EI52" s="80" t="e">
        <f t="shared" si="96"/>
        <v>#NAME?</v>
      </c>
      <c r="EJ52" s="80" t="e">
        <f t="shared" si="96"/>
        <v>#NAME?</v>
      </c>
      <c r="EK52" s="80" t="e">
        <f t="shared" si="96"/>
        <v>#NAME?</v>
      </c>
      <c r="EL52" s="80" t="e">
        <f t="shared" si="96"/>
        <v>#NAME?</v>
      </c>
      <c r="EM52" s="80" t="e">
        <f t="shared" si="96"/>
        <v>#NAME?</v>
      </c>
      <c r="EN52" s="80" t="e">
        <f t="shared" si="96"/>
        <v>#NAME?</v>
      </c>
      <c r="EO52" s="80" t="e">
        <f t="shared" si="96"/>
        <v>#NAME?</v>
      </c>
      <c r="EP52" s="80" t="e">
        <f t="shared" si="96"/>
        <v>#NAME?</v>
      </c>
      <c r="EQ52" s="80" t="e">
        <f t="shared" si="96"/>
        <v>#NAME?</v>
      </c>
      <c r="ER52" s="80" t="e">
        <f t="shared" si="96"/>
        <v>#NAME?</v>
      </c>
      <c r="ES52" s="80" t="e">
        <f t="shared" si="96"/>
        <v>#NAME?</v>
      </c>
      <c r="ET52" s="80" t="e">
        <f t="shared" si="96"/>
        <v>#NAME?</v>
      </c>
      <c r="EU52" s="80" t="e">
        <f t="shared" si="96"/>
        <v>#NAME?</v>
      </c>
      <c r="EV52" s="80" t="e">
        <f t="shared" si="96"/>
        <v>#NAME?</v>
      </c>
      <c r="EW52" s="80" t="e">
        <f t="shared" si="96"/>
        <v>#NAME?</v>
      </c>
      <c r="EX52" s="80" t="e">
        <f t="shared" si="96"/>
        <v>#NAME?</v>
      </c>
      <c r="EY52" s="80" t="e">
        <f t="shared" si="96"/>
        <v>#NAME?</v>
      </c>
      <c r="EZ52" s="80" t="e">
        <f t="shared" si="96"/>
        <v>#NAME?</v>
      </c>
      <c r="FA52" s="80" t="e">
        <f t="shared" si="96"/>
        <v>#NAME?</v>
      </c>
      <c r="FB52" s="80" t="e">
        <f t="shared" si="96"/>
        <v>#NAME?</v>
      </c>
      <c r="FC52" s="80" t="e">
        <f t="shared" si="96"/>
        <v>#NAME?</v>
      </c>
      <c r="FD52" s="80" t="e">
        <f t="shared" si="96"/>
        <v>#NAME?</v>
      </c>
      <c r="FE52" s="80" t="e">
        <f t="shared" si="96"/>
        <v>#NAME?</v>
      </c>
      <c r="FF52" s="80" t="e">
        <f t="shared" si="96"/>
        <v>#NAME?</v>
      </c>
      <c r="FG52" s="80" t="e">
        <f t="shared" si="96"/>
        <v>#NAME?</v>
      </c>
      <c r="FH52" s="80" t="e">
        <f t="shared" si="96"/>
        <v>#NAME?</v>
      </c>
      <c r="FI52" s="80" t="e">
        <f t="shared" si="96"/>
        <v>#NAME?</v>
      </c>
      <c r="FJ52" s="80" t="e">
        <f t="shared" si="96"/>
        <v>#NAME?</v>
      </c>
      <c r="FK52" s="80" t="e">
        <f t="shared" si="96"/>
        <v>#NAME?</v>
      </c>
      <c r="FL52" s="80" t="e">
        <f t="shared" si="96"/>
        <v>#NAME?</v>
      </c>
      <c r="FM52" s="80" t="e">
        <f t="shared" si="96"/>
        <v>#NAME?</v>
      </c>
      <c r="FN52" s="80" t="e">
        <f t="shared" si="96"/>
        <v>#NAME?</v>
      </c>
      <c r="FO52" s="80" t="e">
        <f t="shared" si="96"/>
        <v>#NAME?</v>
      </c>
      <c r="FP52" s="80" t="e">
        <f t="shared" si="96"/>
        <v>#NAME?</v>
      </c>
      <c r="FQ52" s="80" t="e">
        <f t="shared" si="96"/>
        <v>#NAME?</v>
      </c>
      <c r="FR52" s="80" t="e">
        <f t="shared" si="96"/>
        <v>#NAME?</v>
      </c>
      <c r="FS52" s="80" t="e">
        <f t="shared" si="96"/>
        <v>#NAME?</v>
      </c>
      <c r="FT52" s="80" t="e">
        <f t="shared" si="96"/>
        <v>#NAME?</v>
      </c>
      <c r="FU52" s="80" t="e">
        <f t="shared" si="96"/>
        <v>#NAME?</v>
      </c>
      <c r="FV52" s="80" t="e">
        <f t="shared" si="96"/>
        <v>#NAME?</v>
      </c>
      <c r="FW52" s="80" t="e">
        <f t="shared" si="96"/>
        <v>#NAME?</v>
      </c>
      <c r="FX52" s="80" t="e">
        <f t="shared" si="96"/>
        <v>#NAME?</v>
      </c>
      <c r="FY52" s="80" t="e">
        <f t="shared" si="96"/>
        <v>#NAME?</v>
      </c>
      <c r="FZ52" s="80" t="e">
        <f t="shared" si="96"/>
        <v>#NAME?</v>
      </c>
      <c r="GA52" s="80" t="e">
        <f t="shared" si="96"/>
        <v>#NAME?</v>
      </c>
      <c r="GB52" s="80" t="e">
        <f t="shared" si="96"/>
        <v>#NAME?</v>
      </c>
      <c r="GC52" s="80" t="e">
        <f t="shared" si="96"/>
        <v>#NAME?</v>
      </c>
      <c r="GD52" s="80" t="e">
        <f t="shared" si="96"/>
        <v>#NAME?</v>
      </c>
      <c r="GE52" s="80" t="e">
        <f t="shared" si="96"/>
        <v>#NAME?</v>
      </c>
      <c r="GF52" s="80" t="e">
        <f t="shared" si="96"/>
        <v>#NAME?</v>
      </c>
      <c r="GG52" s="80" t="e">
        <f t="shared" si="96"/>
        <v>#NAME?</v>
      </c>
      <c r="GH52" s="80" t="e">
        <f t="shared" si="96"/>
        <v>#NAME?</v>
      </c>
      <c r="GI52" s="80" t="e">
        <f t="shared" si="96"/>
        <v>#NAME?</v>
      </c>
      <c r="GJ52" s="80" t="e">
        <f t="shared" si="96"/>
        <v>#NAME?</v>
      </c>
      <c r="GK52" s="80" t="e">
        <f t="shared" si="96"/>
        <v>#NAME?</v>
      </c>
      <c r="GL52" s="80" t="e">
        <f t="shared" ref="GL52:HI52" si="97">IF(OR(GL8="Preliminar",GL8="Transição"),VIpre,
IF(GL8="Modernização",VImod,
IF(GL8="Operação",VIope,"ERRO")))/1000</f>
        <v>#NAME?</v>
      </c>
      <c r="GM52" s="80" t="e">
        <f t="shared" si="97"/>
        <v>#NAME?</v>
      </c>
      <c r="GN52" s="80" t="e">
        <f t="shared" si="97"/>
        <v>#NAME?</v>
      </c>
      <c r="GO52" s="80" t="e">
        <f t="shared" si="97"/>
        <v>#NAME?</v>
      </c>
      <c r="GP52" s="80" t="e">
        <f t="shared" si="97"/>
        <v>#NAME?</v>
      </c>
      <c r="GQ52" s="80" t="e">
        <f t="shared" si="97"/>
        <v>#NAME?</v>
      </c>
      <c r="GR52" s="80" t="e">
        <f t="shared" si="97"/>
        <v>#NAME?</v>
      </c>
      <c r="GS52" s="80" t="e">
        <f t="shared" si="97"/>
        <v>#NAME?</v>
      </c>
      <c r="GT52" s="80" t="e">
        <f t="shared" si="97"/>
        <v>#NAME?</v>
      </c>
      <c r="GU52" s="80" t="e">
        <f t="shared" si="97"/>
        <v>#NAME?</v>
      </c>
      <c r="GV52" s="80" t="e">
        <f t="shared" si="97"/>
        <v>#NAME?</v>
      </c>
      <c r="GW52" s="80" t="e">
        <f t="shared" si="97"/>
        <v>#NAME?</v>
      </c>
      <c r="GX52" s="80" t="e">
        <f t="shared" si="97"/>
        <v>#NAME?</v>
      </c>
      <c r="GY52" s="80" t="e">
        <f t="shared" si="97"/>
        <v>#NAME?</v>
      </c>
      <c r="GZ52" s="80" t="e">
        <f t="shared" si="97"/>
        <v>#NAME?</v>
      </c>
      <c r="HA52" s="80" t="e">
        <f t="shared" si="97"/>
        <v>#NAME?</v>
      </c>
      <c r="HB52" s="80" t="e">
        <f t="shared" si="97"/>
        <v>#NAME?</v>
      </c>
      <c r="HC52" s="80" t="e">
        <f t="shared" si="97"/>
        <v>#NAME?</v>
      </c>
      <c r="HD52" s="80" t="e">
        <f t="shared" si="97"/>
        <v>#NAME?</v>
      </c>
      <c r="HE52" s="80" t="e">
        <f t="shared" si="97"/>
        <v>#NAME?</v>
      </c>
      <c r="HF52" s="80" t="e">
        <f t="shared" si="97"/>
        <v>#NAME?</v>
      </c>
      <c r="HG52" s="80" t="e">
        <f t="shared" si="97"/>
        <v>#NAME?</v>
      </c>
      <c r="HH52" s="80" t="e">
        <f t="shared" si="97"/>
        <v>#NAME?</v>
      </c>
      <c r="HI52" s="80" t="e">
        <f t="shared" si="97"/>
        <v>#NAME?</v>
      </c>
    </row>
    <row r="53" spans="1:217" x14ac:dyDescent="0.2">
      <c r="A53" s="28"/>
    </row>
    <row r="54" spans="1:217" s="22" customFormat="1" x14ac:dyDescent="0.2">
      <c r="A54" s="34" t="s">
        <v>238</v>
      </c>
      <c r="B54" s="83" t="e">
        <f t="shared" ref="B54:BM54" si="98">B41-B43</f>
        <v>#REF!</v>
      </c>
      <c r="C54" s="83" t="e">
        <f t="shared" si="98"/>
        <v>#REF!</v>
      </c>
      <c r="D54" s="83" t="e">
        <f t="shared" si="98"/>
        <v>#REF!</v>
      </c>
      <c r="E54" s="83" t="e">
        <f t="shared" si="98"/>
        <v>#REF!</v>
      </c>
      <c r="F54" s="83" t="e">
        <f t="shared" si="98"/>
        <v>#REF!</v>
      </c>
      <c r="G54" s="83" t="e">
        <f t="shared" si="98"/>
        <v>#REF!</v>
      </c>
      <c r="H54" s="83" t="e">
        <f t="shared" si="98"/>
        <v>#REF!</v>
      </c>
      <c r="I54" s="83" t="e">
        <f t="shared" si="98"/>
        <v>#REF!</v>
      </c>
      <c r="J54" s="83" t="e">
        <f t="shared" si="98"/>
        <v>#REF!</v>
      </c>
      <c r="K54" s="83" t="e">
        <f t="shared" si="98"/>
        <v>#REF!</v>
      </c>
      <c r="L54" s="83" t="e">
        <f t="shared" si="98"/>
        <v>#REF!</v>
      </c>
      <c r="M54" s="83" t="e">
        <f t="shared" si="98"/>
        <v>#REF!</v>
      </c>
      <c r="N54" s="83" t="e">
        <f t="shared" si="98"/>
        <v>#REF!</v>
      </c>
      <c r="O54" s="83" t="e">
        <f t="shared" si="98"/>
        <v>#REF!</v>
      </c>
      <c r="P54" s="83" t="e">
        <f t="shared" si="98"/>
        <v>#REF!</v>
      </c>
      <c r="Q54" s="83" t="e">
        <f t="shared" si="98"/>
        <v>#REF!</v>
      </c>
      <c r="R54" s="83" t="e">
        <f t="shared" si="98"/>
        <v>#REF!</v>
      </c>
      <c r="S54" s="83" t="e">
        <f t="shared" si="98"/>
        <v>#REF!</v>
      </c>
      <c r="T54" s="83" t="e">
        <f t="shared" si="98"/>
        <v>#REF!</v>
      </c>
      <c r="U54" s="83" t="e">
        <f t="shared" si="98"/>
        <v>#REF!</v>
      </c>
      <c r="V54" s="83" t="e">
        <f t="shared" si="98"/>
        <v>#REF!</v>
      </c>
      <c r="W54" s="83" t="e">
        <f t="shared" si="98"/>
        <v>#REF!</v>
      </c>
      <c r="X54" s="83" t="e">
        <f t="shared" si="98"/>
        <v>#REF!</v>
      </c>
      <c r="Y54" s="83" t="e">
        <f t="shared" si="98"/>
        <v>#REF!</v>
      </c>
      <c r="Z54" s="83" t="e">
        <f t="shared" si="98"/>
        <v>#REF!</v>
      </c>
      <c r="AA54" s="83" t="e">
        <f t="shared" si="98"/>
        <v>#REF!</v>
      </c>
      <c r="AB54" s="83" t="e">
        <f t="shared" si="98"/>
        <v>#REF!</v>
      </c>
      <c r="AC54" s="83" t="e">
        <f t="shared" si="98"/>
        <v>#REF!</v>
      </c>
      <c r="AD54" s="83" t="e">
        <f t="shared" si="98"/>
        <v>#REF!</v>
      </c>
      <c r="AE54" s="83" t="e">
        <f t="shared" si="98"/>
        <v>#REF!</v>
      </c>
      <c r="AF54" s="83" t="e">
        <f t="shared" si="98"/>
        <v>#REF!</v>
      </c>
      <c r="AG54" s="83" t="e">
        <f t="shared" si="98"/>
        <v>#REF!</v>
      </c>
      <c r="AH54" s="83" t="e">
        <f t="shared" si="98"/>
        <v>#REF!</v>
      </c>
      <c r="AI54" s="83" t="e">
        <f t="shared" si="98"/>
        <v>#REF!</v>
      </c>
      <c r="AJ54" s="83" t="e">
        <f t="shared" si="98"/>
        <v>#REF!</v>
      </c>
      <c r="AK54" s="83" t="e">
        <f t="shared" si="98"/>
        <v>#REF!</v>
      </c>
      <c r="AL54" s="83" t="e">
        <f t="shared" si="98"/>
        <v>#REF!</v>
      </c>
      <c r="AM54" s="83" t="e">
        <f t="shared" si="98"/>
        <v>#REF!</v>
      </c>
      <c r="AN54" s="83" t="e">
        <f t="shared" si="98"/>
        <v>#REF!</v>
      </c>
      <c r="AO54" s="83" t="e">
        <f t="shared" si="98"/>
        <v>#REF!</v>
      </c>
      <c r="AP54" s="83" t="e">
        <f t="shared" si="98"/>
        <v>#REF!</v>
      </c>
      <c r="AQ54" s="83" t="e">
        <f t="shared" si="98"/>
        <v>#REF!</v>
      </c>
      <c r="AR54" s="83" t="e">
        <f t="shared" si="98"/>
        <v>#REF!</v>
      </c>
      <c r="AS54" s="83" t="e">
        <f t="shared" si="98"/>
        <v>#REF!</v>
      </c>
      <c r="AT54" s="83" t="e">
        <f t="shared" si="98"/>
        <v>#REF!</v>
      </c>
      <c r="AU54" s="83" t="e">
        <f t="shared" si="98"/>
        <v>#REF!</v>
      </c>
      <c r="AV54" s="83" t="e">
        <f t="shared" si="98"/>
        <v>#REF!</v>
      </c>
      <c r="AW54" s="83" t="e">
        <f t="shared" si="98"/>
        <v>#REF!</v>
      </c>
      <c r="AX54" s="83" t="e">
        <f t="shared" si="98"/>
        <v>#REF!</v>
      </c>
      <c r="AY54" s="83" t="e">
        <f t="shared" si="98"/>
        <v>#REF!</v>
      </c>
      <c r="AZ54" s="83" t="e">
        <f t="shared" si="98"/>
        <v>#REF!</v>
      </c>
      <c r="BA54" s="83" t="e">
        <f t="shared" si="98"/>
        <v>#REF!</v>
      </c>
      <c r="BB54" s="83" t="e">
        <f t="shared" si="98"/>
        <v>#REF!</v>
      </c>
      <c r="BC54" s="83" t="e">
        <f t="shared" si="98"/>
        <v>#REF!</v>
      </c>
      <c r="BD54" s="83" t="e">
        <f t="shared" si="98"/>
        <v>#REF!</v>
      </c>
      <c r="BE54" s="83" t="e">
        <f t="shared" si="98"/>
        <v>#REF!</v>
      </c>
      <c r="BF54" s="83" t="e">
        <f t="shared" si="98"/>
        <v>#REF!</v>
      </c>
      <c r="BG54" s="83" t="e">
        <f t="shared" si="98"/>
        <v>#REF!</v>
      </c>
      <c r="BH54" s="83" t="e">
        <f t="shared" si="98"/>
        <v>#REF!</v>
      </c>
      <c r="BI54" s="83" t="e">
        <f t="shared" si="98"/>
        <v>#REF!</v>
      </c>
      <c r="BJ54" s="83" t="e">
        <f t="shared" si="98"/>
        <v>#REF!</v>
      </c>
      <c r="BK54" s="83" t="e">
        <f t="shared" si="98"/>
        <v>#REF!</v>
      </c>
      <c r="BL54" s="83" t="e">
        <f t="shared" si="98"/>
        <v>#REF!</v>
      </c>
      <c r="BM54" s="83" t="e">
        <f t="shared" si="98"/>
        <v>#REF!</v>
      </c>
      <c r="BN54" s="83" t="e">
        <f t="shared" ref="BN54:DY54" si="99">BN41-BN43</f>
        <v>#REF!</v>
      </c>
      <c r="BO54" s="83" t="e">
        <f t="shared" si="99"/>
        <v>#REF!</v>
      </c>
      <c r="BP54" s="83" t="e">
        <f t="shared" si="99"/>
        <v>#REF!</v>
      </c>
      <c r="BQ54" s="83" t="e">
        <f t="shared" si="99"/>
        <v>#REF!</v>
      </c>
      <c r="BR54" s="83" t="e">
        <f t="shared" si="99"/>
        <v>#REF!</v>
      </c>
      <c r="BS54" s="83" t="e">
        <f t="shared" si="99"/>
        <v>#REF!</v>
      </c>
      <c r="BT54" s="83" t="e">
        <f t="shared" si="99"/>
        <v>#REF!</v>
      </c>
      <c r="BU54" s="83" t="e">
        <f t="shared" si="99"/>
        <v>#REF!</v>
      </c>
      <c r="BV54" s="83" t="e">
        <f t="shared" si="99"/>
        <v>#REF!</v>
      </c>
      <c r="BW54" s="83" t="e">
        <f t="shared" si="99"/>
        <v>#REF!</v>
      </c>
      <c r="BX54" s="83" t="e">
        <f t="shared" si="99"/>
        <v>#REF!</v>
      </c>
      <c r="BY54" s="83" t="e">
        <f t="shared" si="99"/>
        <v>#REF!</v>
      </c>
      <c r="BZ54" s="83" t="e">
        <f t="shared" si="99"/>
        <v>#REF!</v>
      </c>
      <c r="CA54" s="83" t="e">
        <f t="shared" si="99"/>
        <v>#REF!</v>
      </c>
      <c r="CB54" s="83" t="e">
        <f t="shared" si="99"/>
        <v>#REF!</v>
      </c>
      <c r="CC54" s="83" t="e">
        <f t="shared" si="99"/>
        <v>#REF!</v>
      </c>
      <c r="CD54" s="83" t="e">
        <f t="shared" si="99"/>
        <v>#REF!</v>
      </c>
      <c r="CE54" s="83" t="e">
        <f t="shared" si="99"/>
        <v>#REF!</v>
      </c>
      <c r="CF54" s="83" t="e">
        <f t="shared" si="99"/>
        <v>#REF!</v>
      </c>
      <c r="CG54" s="83" t="e">
        <f t="shared" si="99"/>
        <v>#REF!</v>
      </c>
      <c r="CH54" s="83" t="e">
        <f t="shared" si="99"/>
        <v>#REF!</v>
      </c>
      <c r="CI54" s="83" t="e">
        <f t="shared" si="99"/>
        <v>#REF!</v>
      </c>
      <c r="CJ54" s="83" t="e">
        <f t="shared" si="99"/>
        <v>#REF!</v>
      </c>
      <c r="CK54" s="83" t="e">
        <f t="shared" si="99"/>
        <v>#REF!</v>
      </c>
      <c r="CL54" s="83" t="e">
        <f t="shared" si="99"/>
        <v>#REF!</v>
      </c>
      <c r="CM54" s="83" t="e">
        <f t="shared" si="99"/>
        <v>#REF!</v>
      </c>
      <c r="CN54" s="83" t="e">
        <f t="shared" si="99"/>
        <v>#REF!</v>
      </c>
      <c r="CO54" s="83" t="e">
        <f t="shared" si="99"/>
        <v>#REF!</v>
      </c>
      <c r="CP54" s="83" t="e">
        <f t="shared" si="99"/>
        <v>#REF!</v>
      </c>
      <c r="CQ54" s="83" t="e">
        <f t="shared" si="99"/>
        <v>#REF!</v>
      </c>
      <c r="CR54" s="83" t="e">
        <f t="shared" si="99"/>
        <v>#REF!</v>
      </c>
      <c r="CS54" s="83" t="e">
        <f t="shared" si="99"/>
        <v>#REF!</v>
      </c>
      <c r="CT54" s="83" t="e">
        <f t="shared" si="99"/>
        <v>#REF!</v>
      </c>
      <c r="CU54" s="83" t="e">
        <f t="shared" si="99"/>
        <v>#REF!</v>
      </c>
      <c r="CV54" s="83" t="e">
        <f t="shared" si="99"/>
        <v>#REF!</v>
      </c>
      <c r="CW54" s="83" t="e">
        <f t="shared" si="99"/>
        <v>#REF!</v>
      </c>
      <c r="CX54" s="83" t="e">
        <f t="shared" si="99"/>
        <v>#REF!</v>
      </c>
      <c r="CY54" s="83" t="e">
        <f t="shared" si="99"/>
        <v>#REF!</v>
      </c>
      <c r="CZ54" s="83" t="e">
        <f t="shared" si="99"/>
        <v>#REF!</v>
      </c>
      <c r="DA54" s="83" t="e">
        <f t="shared" si="99"/>
        <v>#REF!</v>
      </c>
      <c r="DB54" s="83" t="e">
        <f t="shared" si="99"/>
        <v>#REF!</v>
      </c>
      <c r="DC54" s="83" t="e">
        <f t="shared" si="99"/>
        <v>#REF!</v>
      </c>
      <c r="DD54" s="83" t="e">
        <f t="shared" si="99"/>
        <v>#REF!</v>
      </c>
      <c r="DE54" s="83" t="e">
        <f t="shared" si="99"/>
        <v>#REF!</v>
      </c>
      <c r="DF54" s="83" t="e">
        <f t="shared" si="99"/>
        <v>#REF!</v>
      </c>
      <c r="DG54" s="83" t="e">
        <f t="shared" si="99"/>
        <v>#REF!</v>
      </c>
      <c r="DH54" s="83" t="e">
        <f t="shared" si="99"/>
        <v>#REF!</v>
      </c>
      <c r="DI54" s="83" t="e">
        <f t="shared" si="99"/>
        <v>#REF!</v>
      </c>
      <c r="DJ54" s="83" t="e">
        <f t="shared" si="99"/>
        <v>#REF!</v>
      </c>
      <c r="DK54" s="83" t="e">
        <f t="shared" si="99"/>
        <v>#REF!</v>
      </c>
      <c r="DL54" s="83" t="e">
        <f t="shared" si="99"/>
        <v>#REF!</v>
      </c>
      <c r="DM54" s="83" t="e">
        <f t="shared" si="99"/>
        <v>#REF!</v>
      </c>
      <c r="DN54" s="83" t="e">
        <f t="shared" si="99"/>
        <v>#REF!</v>
      </c>
      <c r="DO54" s="83" t="e">
        <f t="shared" si="99"/>
        <v>#REF!</v>
      </c>
      <c r="DP54" s="83" t="e">
        <f t="shared" si="99"/>
        <v>#REF!</v>
      </c>
      <c r="DQ54" s="83" t="e">
        <f t="shared" si="99"/>
        <v>#REF!</v>
      </c>
      <c r="DR54" s="83" t="e">
        <f t="shared" si="99"/>
        <v>#REF!</v>
      </c>
      <c r="DS54" s="83" t="e">
        <f t="shared" si="99"/>
        <v>#REF!</v>
      </c>
      <c r="DT54" s="83" t="e">
        <f t="shared" si="99"/>
        <v>#REF!</v>
      </c>
      <c r="DU54" s="83" t="e">
        <f t="shared" si="99"/>
        <v>#REF!</v>
      </c>
      <c r="DV54" s="83" t="e">
        <f t="shared" si="99"/>
        <v>#REF!</v>
      </c>
      <c r="DW54" s="83" t="e">
        <f t="shared" si="99"/>
        <v>#REF!</v>
      </c>
      <c r="DX54" s="83" t="e">
        <f t="shared" si="99"/>
        <v>#REF!</v>
      </c>
      <c r="DY54" s="83" t="e">
        <f t="shared" si="99"/>
        <v>#REF!</v>
      </c>
      <c r="DZ54" s="83" t="e">
        <f t="shared" ref="DZ54:GK54" si="100">DZ41-DZ43</f>
        <v>#REF!</v>
      </c>
      <c r="EA54" s="83" t="e">
        <f t="shared" si="100"/>
        <v>#REF!</v>
      </c>
      <c r="EB54" s="83" t="e">
        <f t="shared" si="100"/>
        <v>#REF!</v>
      </c>
      <c r="EC54" s="83" t="e">
        <f t="shared" si="100"/>
        <v>#REF!</v>
      </c>
      <c r="ED54" s="83" t="e">
        <f t="shared" si="100"/>
        <v>#REF!</v>
      </c>
      <c r="EE54" s="83" t="e">
        <f t="shared" si="100"/>
        <v>#REF!</v>
      </c>
      <c r="EF54" s="83" t="e">
        <f t="shared" si="100"/>
        <v>#REF!</v>
      </c>
      <c r="EG54" s="83" t="e">
        <f t="shared" si="100"/>
        <v>#REF!</v>
      </c>
      <c r="EH54" s="83" t="e">
        <f t="shared" si="100"/>
        <v>#REF!</v>
      </c>
      <c r="EI54" s="83" t="e">
        <f t="shared" si="100"/>
        <v>#REF!</v>
      </c>
      <c r="EJ54" s="83" t="e">
        <f t="shared" si="100"/>
        <v>#REF!</v>
      </c>
      <c r="EK54" s="83" t="e">
        <f t="shared" si="100"/>
        <v>#REF!</v>
      </c>
      <c r="EL54" s="83" t="e">
        <f t="shared" si="100"/>
        <v>#REF!</v>
      </c>
      <c r="EM54" s="83" t="e">
        <f t="shared" si="100"/>
        <v>#REF!</v>
      </c>
      <c r="EN54" s="83" t="e">
        <f t="shared" si="100"/>
        <v>#REF!</v>
      </c>
      <c r="EO54" s="83" t="e">
        <f t="shared" si="100"/>
        <v>#REF!</v>
      </c>
      <c r="EP54" s="83" t="e">
        <f t="shared" si="100"/>
        <v>#REF!</v>
      </c>
      <c r="EQ54" s="83" t="e">
        <f t="shared" si="100"/>
        <v>#REF!</v>
      </c>
      <c r="ER54" s="83" t="e">
        <f t="shared" si="100"/>
        <v>#REF!</v>
      </c>
      <c r="ES54" s="83" t="e">
        <f t="shared" si="100"/>
        <v>#REF!</v>
      </c>
      <c r="ET54" s="83" t="e">
        <f t="shared" si="100"/>
        <v>#REF!</v>
      </c>
      <c r="EU54" s="83" t="e">
        <f t="shared" si="100"/>
        <v>#REF!</v>
      </c>
      <c r="EV54" s="83" t="e">
        <f t="shared" si="100"/>
        <v>#REF!</v>
      </c>
      <c r="EW54" s="83" t="e">
        <f t="shared" si="100"/>
        <v>#REF!</v>
      </c>
      <c r="EX54" s="83" t="e">
        <f t="shared" si="100"/>
        <v>#REF!</v>
      </c>
      <c r="EY54" s="83" t="e">
        <f t="shared" si="100"/>
        <v>#REF!</v>
      </c>
      <c r="EZ54" s="83" t="e">
        <f t="shared" si="100"/>
        <v>#REF!</v>
      </c>
      <c r="FA54" s="83" t="e">
        <f t="shared" si="100"/>
        <v>#REF!</v>
      </c>
      <c r="FB54" s="83" t="e">
        <f t="shared" si="100"/>
        <v>#REF!</v>
      </c>
      <c r="FC54" s="83" t="e">
        <f t="shared" si="100"/>
        <v>#REF!</v>
      </c>
      <c r="FD54" s="83" t="e">
        <f t="shared" si="100"/>
        <v>#REF!</v>
      </c>
      <c r="FE54" s="83" t="e">
        <f t="shared" si="100"/>
        <v>#REF!</v>
      </c>
      <c r="FF54" s="83" t="e">
        <f t="shared" si="100"/>
        <v>#REF!</v>
      </c>
      <c r="FG54" s="83" t="e">
        <f t="shared" si="100"/>
        <v>#REF!</v>
      </c>
      <c r="FH54" s="83" t="e">
        <f t="shared" si="100"/>
        <v>#REF!</v>
      </c>
      <c r="FI54" s="83" t="e">
        <f t="shared" si="100"/>
        <v>#REF!</v>
      </c>
      <c r="FJ54" s="83" t="e">
        <f t="shared" si="100"/>
        <v>#REF!</v>
      </c>
      <c r="FK54" s="83" t="e">
        <f t="shared" si="100"/>
        <v>#REF!</v>
      </c>
      <c r="FL54" s="83" t="e">
        <f t="shared" si="100"/>
        <v>#REF!</v>
      </c>
      <c r="FM54" s="83" t="e">
        <f t="shared" si="100"/>
        <v>#REF!</v>
      </c>
      <c r="FN54" s="83" t="e">
        <f t="shared" si="100"/>
        <v>#REF!</v>
      </c>
      <c r="FO54" s="83" t="e">
        <f t="shared" si="100"/>
        <v>#REF!</v>
      </c>
      <c r="FP54" s="83" t="e">
        <f t="shared" si="100"/>
        <v>#REF!</v>
      </c>
      <c r="FQ54" s="83" t="e">
        <f t="shared" si="100"/>
        <v>#REF!</v>
      </c>
      <c r="FR54" s="83" t="e">
        <f t="shared" si="100"/>
        <v>#REF!</v>
      </c>
      <c r="FS54" s="83" t="e">
        <f t="shared" si="100"/>
        <v>#REF!</v>
      </c>
      <c r="FT54" s="83" t="e">
        <f t="shared" si="100"/>
        <v>#REF!</v>
      </c>
      <c r="FU54" s="83" t="e">
        <f t="shared" si="100"/>
        <v>#REF!</v>
      </c>
      <c r="FV54" s="83" t="e">
        <f t="shared" si="100"/>
        <v>#REF!</v>
      </c>
      <c r="FW54" s="83" t="e">
        <f t="shared" si="100"/>
        <v>#REF!</v>
      </c>
      <c r="FX54" s="83" t="e">
        <f t="shared" si="100"/>
        <v>#REF!</v>
      </c>
      <c r="FY54" s="83" t="e">
        <f t="shared" si="100"/>
        <v>#REF!</v>
      </c>
      <c r="FZ54" s="83" t="e">
        <f t="shared" si="100"/>
        <v>#REF!</v>
      </c>
      <c r="GA54" s="83" t="e">
        <f t="shared" si="100"/>
        <v>#REF!</v>
      </c>
      <c r="GB54" s="83" t="e">
        <f t="shared" si="100"/>
        <v>#REF!</v>
      </c>
      <c r="GC54" s="83" t="e">
        <f t="shared" si="100"/>
        <v>#REF!</v>
      </c>
      <c r="GD54" s="83" t="e">
        <f t="shared" si="100"/>
        <v>#REF!</v>
      </c>
      <c r="GE54" s="83" t="e">
        <f t="shared" si="100"/>
        <v>#REF!</v>
      </c>
      <c r="GF54" s="83" t="e">
        <f t="shared" si="100"/>
        <v>#REF!</v>
      </c>
      <c r="GG54" s="83" t="e">
        <f t="shared" si="100"/>
        <v>#REF!</v>
      </c>
      <c r="GH54" s="83" t="e">
        <f t="shared" si="100"/>
        <v>#REF!</v>
      </c>
      <c r="GI54" s="83" t="e">
        <f t="shared" si="100"/>
        <v>#REF!</v>
      </c>
      <c r="GJ54" s="83" t="e">
        <f t="shared" si="100"/>
        <v>#REF!</v>
      </c>
      <c r="GK54" s="83" t="e">
        <f t="shared" si="100"/>
        <v>#REF!</v>
      </c>
      <c r="GL54" s="83" t="e">
        <f t="shared" ref="GL54:HI54" si="101">GL41-GL43</f>
        <v>#REF!</v>
      </c>
      <c r="GM54" s="83" t="e">
        <f t="shared" si="101"/>
        <v>#REF!</v>
      </c>
      <c r="GN54" s="83" t="e">
        <f t="shared" si="101"/>
        <v>#REF!</v>
      </c>
      <c r="GO54" s="83" t="e">
        <f t="shared" si="101"/>
        <v>#REF!</v>
      </c>
      <c r="GP54" s="83" t="e">
        <f t="shared" si="101"/>
        <v>#REF!</v>
      </c>
      <c r="GQ54" s="83" t="e">
        <f t="shared" si="101"/>
        <v>#REF!</v>
      </c>
      <c r="GR54" s="83" t="e">
        <f t="shared" si="101"/>
        <v>#REF!</v>
      </c>
      <c r="GS54" s="83" t="e">
        <f t="shared" si="101"/>
        <v>#REF!</v>
      </c>
      <c r="GT54" s="83" t="e">
        <f t="shared" si="101"/>
        <v>#REF!</v>
      </c>
      <c r="GU54" s="83" t="e">
        <f t="shared" si="101"/>
        <v>#REF!</v>
      </c>
      <c r="GV54" s="83" t="e">
        <f t="shared" si="101"/>
        <v>#REF!</v>
      </c>
      <c r="GW54" s="83" t="e">
        <f t="shared" si="101"/>
        <v>#REF!</v>
      </c>
      <c r="GX54" s="83" t="e">
        <f t="shared" si="101"/>
        <v>#REF!</v>
      </c>
      <c r="GY54" s="83" t="e">
        <f t="shared" si="101"/>
        <v>#REF!</v>
      </c>
      <c r="GZ54" s="83" t="e">
        <f t="shared" si="101"/>
        <v>#REF!</v>
      </c>
      <c r="HA54" s="83" t="e">
        <f t="shared" si="101"/>
        <v>#REF!</v>
      </c>
      <c r="HB54" s="83" t="e">
        <f t="shared" si="101"/>
        <v>#REF!</v>
      </c>
      <c r="HC54" s="83" t="e">
        <f t="shared" si="101"/>
        <v>#REF!</v>
      </c>
      <c r="HD54" s="83" t="e">
        <f t="shared" si="101"/>
        <v>#REF!</v>
      </c>
      <c r="HE54" s="83" t="e">
        <f t="shared" si="101"/>
        <v>#REF!</v>
      </c>
      <c r="HF54" s="83" t="e">
        <f t="shared" si="101"/>
        <v>#REF!</v>
      </c>
      <c r="HG54" s="83" t="e">
        <f t="shared" si="101"/>
        <v>#REF!</v>
      </c>
      <c r="HH54" s="83" t="e">
        <f t="shared" si="101"/>
        <v>#REF!</v>
      </c>
      <c r="HI54" s="83" t="e">
        <f t="shared" si="101"/>
        <v>#REF!</v>
      </c>
    </row>
    <row r="55" spans="1:217" s="119" customFormat="1" x14ac:dyDescent="0.2">
      <c r="A55" s="117" t="s">
        <v>239</v>
      </c>
      <c r="B55" s="118">
        <v>0</v>
      </c>
      <c r="C55" s="118">
        <v>0</v>
      </c>
      <c r="D55" s="118">
        <v>0</v>
      </c>
      <c r="E55" s="118">
        <v>0</v>
      </c>
      <c r="F55" s="118">
        <v>0</v>
      </c>
      <c r="G55" s="118">
        <v>0</v>
      </c>
      <c r="H55" s="118">
        <v>0</v>
      </c>
      <c r="I55" s="118">
        <v>0</v>
      </c>
      <c r="J55" s="118">
        <v>0</v>
      </c>
      <c r="K55" s="118">
        <v>0</v>
      </c>
      <c r="L55" s="118">
        <v>0</v>
      </c>
      <c r="M55" s="118">
        <v>0</v>
      </c>
      <c r="N55" s="118">
        <v>0</v>
      </c>
      <c r="O55" s="118">
        <v>0</v>
      </c>
      <c r="P55" s="118">
        <v>0</v>
      </c>
      <c r="Q55" s="118">
        <v>0</v>
      </c>
      <c r="R55" s="118">
        <v>0</v>
      </c>
      <c r="S55" s="118">
        <v>0</v>
      </c>
      <c r="T55" s="118">
        <v>0</v>
      </c>
      <c r="U55" s="118">
        <v>0</v>
      </c>
      <c r="V55" s="118">
        <v>0</v>
      </c>
      <c r="W55" s="118">
        <v>0</v>
      </c>
      <c r="X55" s="118">
        <v>0</v>
      </c>
      <c r="Y55" s="118">
        <v>0</v>
      </c>
      <c r="Z55" s="118">
        <v>0</v>
      </c>
      <c r="AA55" s="118">
        <v>0</v>
      </c>
      <c r="AB55" s="118">
        <v>0</v>
      </c>
      <c r="AC55" s="118">
        <v>0</v>
      </c>
      <c r="AD55" s="118">
        <v>0</v>
      </c>
      <c r="AE55" s="118">
        <v>0</v>
      </c>
      <c r="AF55" s="118">
        <v>0</v>
      </c>
      <c r="AG55" s="118">
        <v>0</v>
      </c>
      <c r="AH55" s="118">
        <v>0</v>
      </c>
      <c r="AI55" s="118">
        <v>0</v>
      </c>
      <c r="AJ55" s="118">
        <v>0</v>
      </c>
      <c r="AK55" s="118">
        <v>0</v>
      </c>
      <c r="AL55" s="118">
        <v>0</v>
      </c>
      <c r="AM55" s="118">
        <v>0</v>
      </c>
      <c r="AN55" s="118">
        <v>0</v>
      </c>
      <c r="AO55" s="118">
        <v>0</v>
      </c>
      <c r="AP55" s="118">
        <v>0</v>
      </c>
      <c r="AQ55" s="118">
        <v>0</v>
      </c>
      <c r="AR55" s="118">
        <v>0</v>
      </c>
      <c r="AS55" s="118">
        <v>0</v>
      </c>
      <c r="AT55" s="118">
        <v>0</v>
      </c>
      <c r="AU55" s="118">
        <v>0</v>
      </c>
      <c r="AV55" s="118">
        <v>0</v>
      </c>
      <c r="AW55" s="118">
        <v>0</v>
      </c>
      <c r="AX55" s="118">
        <v>0</v>
      </c>
      <c r="AY55" s="118">
        <v>0</v>
      </c>
      <c r="AZ55" s="118">
        <v>0</v>
      </c>
      <c r="BA55" s="118">
        <v>0</v>
      </c>
      <c r="BB55" s="118">
        <v>0</v>
      </c>
      <c r="BC55" s="118">
        <v>0</v>
      </c>
      <c r="BD55" s="118">
        <v>0</v>
      </c>
      <c r="BE55" s="118">
        <v>0</v>
      </c>
      <c r="BF55" s="118">
        <v>0</v>
      </c>
      <c r="BG55" s="118">
        <v>0</v>
      </c>
      <c r="BH55" s="118">
        <v>0</v>
      </c>
      <c r="BI55" s="118">
        <v>0</v>
      </c>
      <c r="BJ55" s="118">
        <v>0</v>
      </c>
      <c r="BK55" s="118">
        <v>0</v>
      </c>
      <c r="BL55" s="118">
        <v>0</v>
      </c>
      <c r="BM55" s="118">
        <v>0</v>
      </c>
      <c r="BN55" s="118">
        <v>0</v>
      </c>
      <c r="BO55" s="118">
        <v>0</v>
      </c>
      <c r="BP55" s="118">
        <v>0</v>
      </c>
      <c r="BQ55" s="118">
        <v>0</v>
      </c>
      <c r="BR55" s="118">
        <v>0</v>
      </c>
      <c r="BS55" s="118">
        <v>0</v>
      </c>
      <c r="BT55" s="118">
        <v>0</v>
      </c>
      <c r="BU55" s="118">
        <v>0</v>
      </c>
      <c r="BV55" s="118">
        <v>0</v>
      </c>
      <c r="BW55" s="118">
        <v>0</v>
      </c>
      <c r="BX55" s="118">
        <v>0</v>
      </c>
      <c r="BY55" s="118">
        <v>0</v>
      </c>
      <c r="BZ55" s="118">
        <v>0</v>
      </c>
      <c r="CA55" s="118">
        <v>0</v>
      </c>
      <c r="CB55" s="118">
        <v>0</v>
      </c>
      <c r="CC55" s="118">
        <v>0</v>
      </c>
      <c r="CD55" s="118">
        <v>0</v>
      </c>
      <c r="CE55" s="118">
        <v>0</v>
      </c>
      <c r="CF55" s="118">
        <v>0</v>
      </c>
      <c r="CG55" s="118">
        <v>0</v>
      </c>
      <c r="CH55" s="118">
        <v>0</v>
      </c>
      <c r="CI55" s="118">
        <v>0</v>
      </c>
      <c r="CJ55" s="118">
        <v>0</v>
      </c>
      <c r="CK55" s="118">
        <v>0</v>
      </c>
      <c r="CL55" s="118">
        <v>0</v>
      </c>
      <c r="CM55" s="118">
        <v>0</v>
      </c>
      <c r="CN55" s="118">
        <v>0</v>
      </c>
      <c r="CO55" s="118">
        <v>0</v>
      </c>
      <c r="CP55" s="118">
        <v>0</v>
      </c>
      <c r="CQ55" s="118">
        <v>0</v>
      </c>
      <c r="CR55" s="118">
        <v>0</v>
      </c>
      <c r="CS55" s="118">
        <v>0</v>
      </c>
      <c r="CT55" s="118">
        <v>0</v>
      </c>
      <c r="CU55" s="118">
        <v>0</v>
      </c>
      <c r="CV55" s="118">
        <v>0</v>
      </c>
      <c r="CW55" s="118">
        <v>0</v>
      </c>
      <c r="CX55" s="118">
        <v>0</v>
      </c>
      <c r="CY55" s="118">
        <v>0</v>
      </c>
      <c r="CZ55" s="118">
        <v>0</v>
      </c>
      <c r="DA55" s="118">
        <v>0</v>
      </c>
      <c r="DB55" s="118">
        <v>0</v>
      </c>
      <c r="DC55" s="118">
        <v>0</v>
      </c>
      <c r="DD55" s="118">
        <v>0</v>
      </c>
      <c r="DE55" s="118">
        <v>0</v>
      </c>
      <c r="DF55" s="118">
        <v>0</v>
      </c>
      <c r="DG55" s="118">
        <v>0</v>
      </c>
      <c r="DH55" s="118">
        <v>0</v>
      </c>
      <c r="DI55" s="118">
        <v>0</v>
      </c>
      <c r="DJ55" s="118">
        <v>0</v>
      </c>
      <c r="DK55" s="118">
        <v>0</v>
      </c>
      <c r="DL55" s="118">
        <v>0</v>
      </c>
      <c r="DM55" s="118">
        <v>0</v>
      </c>
      <c r="DN55" s="118">
        <v>0</v>
      </c>
      <c r="DO55" s="118">
        <v>0</v>
      </c>
      <c r="DP55" s="118">
        <v>0</v>
      </c>
      <c r="DQ55" s="118">
        <v>0</v>
      </c>
      <c r="DR55" s="118">
        <v>0</v>
      </c>
      <c r="DS55" s="118">
        <v>0</v>
      </c>
      <c r="DT55" s="118">
        <v>0</v>
      </c>
      <c r="DU55" s="118">
        <v>0</v>
      </c>
      <c r="DV55" s="118">
        <v>0</v>
      </c>
      <c r="DW55" s="118">
        <v>0</v>
      </c>
      <c r="DX55" s="118">
        <v>0</v>
      </c>
      <c r="DY55" s="118">
        <v>0</v>
      </c>
      <c r="DZ55" s="118">
        <v>0</v>
      </c>
      <c r="EA55" s="118">
        <v>0</v>
      </c>
      <c r="EB55" s="118">
        <v>0</v>
      </c>
      <c r="EC55" s="118">
        <v>0</v>
      </c>
      <c r="ED55" s="118">
        <v>0</v>
      </c>
      <c r="EE55" s="118">
        <v>0</v>
      </c>
      <c r="EF55" s="118">
        <v>0</v>
      </c>
      <c r="EG55" s="118">
        <v>0</v>
      </c>
      <c r="EH55" s="118">
        <v>0</v>
      </c>
      <c r="EI55" s="118">
        <v>0</v>
      </c>
      <c r="EJ55" s="118">
        <v>0</v>
      </c>
      <c r="EK55" s="118">
        <v>0</v>
      </c>
      <c r="EL55" s="118">
        <v>0</v>
      </c>
      <c r="EM55" s="118">
        <v>0</v>
      </c>
      <c r="EN55" s="118">
        <v>0</v>
      </c>
      <c r="EO55" s="118">
        <v>0</v>
      </c>
      <c r="EP55" s="118">
        <v>0</v>
      </c>
      <c r="EQ55" s="118">
        <v>0</v>
      </c>
      <c r="ER55" s="118">
        <v>0</v>
      </c>
      <c r="ES55" s="118">
        <v>0</v>
      </c>
      <c r="ET55" s="118">
        <v>0</v>
      </c>
      <c r="EU55" s="118">
        <v>0</v>
      </c>
      <c r="EV55" s="118">
        <v>0</v>
      </c>
      <c r="EW55" s="118">
        <v>0</v>
      </c>
      <c r="EX55" s="118">
        <v>0</v>
      </c>
      <c r="EY55" s="118">
        <v>0</v>
      </c>
      <c r="EZ55" s="118">
        <v>0</v>
      </c>
      <c r="FA55" s="118">
        <v>0</v>
      </c>
      <c r="FB55" s="118">
        <v>0</v>
      </c>
      <c r="FC55" s="118">
        <v>0</v>
      </c>
      <c r="FD55" s="118">
        <v>0</v>
      </c>
      <c r="FE55" s="118">
        <v>0</v>
      </c>
      <c r="FF55" s="118">
        <v>0</v>
      </c>
      <c r="FG55" s="118">
        <v>0</v>
      </c>
      <c r="FH55" s="118">
        <v>0</v>
      </c>
      <c r="FI55" s="118">
        <v>0</v>
      </c>
      <c r="FJ55" s="118">
        <v>0</v>
      </c>
      <c r="FK55" s="118">
        <v>0</v>
      </c>
      <c r="FL55" s="118">
        <v>0</v>
      </c>
      <c r="FM55" s="118">
        <v>0</v>
      </c>
      <c r="FN55" s="118">
        <v>0</v>
      </c>
      <c r="FO55" s="118">
        <v>0</v>
      </c>
      <c r="FP55" s="118">
        <v>0</v>
      </c>
      <c r="FQ55" s="118">
        <v>0</v>
      </c>
      <c r="FR55" s="118">
        <v>0</v>
      </c>
      <c r="FS55" s="118">
        <v>0</v>
      </c>
      <c r="FT55" s="118">
        <v>0</v>
      </c>
      <c r="FU55" s="118">
        <v>0</v>
      </c>
      <c r="FV55" s="118">
        <v>0</v>
      </c>
      <c r="FW55" s="118">
        <v>0</v>
      </c>
      <c r="FX55" s="118">
        <v>0</v>
      </c>
      <c r="FY55" s="118">
        <v>0</v>
      </c>
      <c r="FZ55" s="118">
        <v>0</v>
      </c>
      <c r="GA55" s="118">
        <v>0</v>
      </c>
      <c r="GB55" s="118">
        <v>0</v>
      </c>
      <c r="GC55" s="118">
        <v>0</v>
      </c>
      <c r="GD55" s="118">
        <v>0</v>
      </c>
      <c r="GE55" s="118">
        <v>0</v>
      </c>
      <c r="GF55" s="118">
        <v>0</v>
      </c>
      <c r="GG55" s="118">
        <v>0</v>
      </c>
      <c r="GH55" s="118">
        <v>0</v>
      </c>
      <c r="GI55" s="118">
        <v>0</v>
      </c>
      <c r="GJ55" s="118">
        <v>0</v>
      </c>
      <c r="GK55" s="118">
        <v>0</v>
      </c>
      <c r="GL55" s="118">
        <v>0</v>
      </c>
      <c r="GM55" s="118">
        <v>0</v>
      </c>
      <c r="GN55" s="118">
        <v>0</v>
      </c>
      <c r="GO55" s="118">
        <v>0</v>
      </c>
      <c r="GP55" s="118">
        <v>0</v>
      </c>
      <c r="GQ55" s="118">
        <v>0</v>
      </c>
      <c r="GR55" s="118">
        <v>0</v>
      </c>
      <c r="GS55" s="118">
        <v>0</v>
      </c>
      <c r="GT55" s="118">
        <v>0</v>
      </c>
      <c r="GU55" s="118">
        <v>0</v>
      </c>
      <c r="GV55" s="118">
        <v>0</v>
      </c>
      <c r="GW55" s="118">
        <v>0</v>
      </c>
      <c r="GX55" s="118">
        <v>0</v>
      </c>
      <c r="GY55" s="118">
        <v>0</v>
      </c>
      <c r="GZ55" s="118">
        <v>0</v>
      </c>
      <c r="HA55" s="118">
        <v>0</v>
      </c>
      <c r="HB55" s="118">
        <v>0</v>
      </c>
      <c r="HC55" s="118">
        <v>0</v>
      </c>
      <c r="HD55" s="118">
        <v>0</v>
      </c>
      <c r="HE55" s="118">
        <v>0</v>
      </c>
      <c r="HF55" s="118">
        <v>0</v>
      </c>
      <c r="HG55" s="118">
        <v>0</v>
      </c>
      <c r="HH55" s="118">
        <v>0</v>
      </c>
      <c r="HI55" s="118">
        <v>0</v>
      </c>
    </row>
    <row r="56" spans="1:217" s="119" customFormat="1" x14ac:dyDescent="0.2">
      <c r="A56" s="117" t="s">
        <v>369</v>
      </c>
      <c r="B56" s="118">
        <v>0</v>
      </c>
      <c r="C56" s="118">
        <v>0</v>
      </c>
      <c r="D56" s="118">
        <v>0</v>
      </c>
      <c r="E56" s="118">
        <v>0</v>
      </c>
      <c r="F56" s="118">
        <v>0</v>
      </c>
      <c r="G56" s="118">
        <v>0</v>
      </c>
      <c r="H56" s="118">
        <v>0</v>
      </c>
      <c r="I56" s="118">
        <v>0</v>
      </c>
      <c r="J56" s="118">
        <v>0</v>
      </c>
      <c r="K56" s="118">
        <v>0</v>
      </c>
      <c r="L56" s="118">
        <v>0</v>
      </c>
      <c r="M56" s="118">
        <v>0</v>
      </c>
      <c r="N56" s="118">
        <v>0</v>
      </c>
      <c r="O56" s="118">
        <v>0</v>
      </c>
      <c r="P56" s="118">
        <v>0</v>
      </c>
      <c r="Q56" s="118">
        <v>0</v>
      </c>
      <c r="R56" s="118">
        <v>0</v>
      </c>
      <c r="S56" s="118">
        <v>0</v>
      </c>
      <c r="T56" s="118">
        <v>0</v>
      </c>
      <c r="U56" s="118">
        <v>0</v>
      </c>
      <c r="V56" s="118">
        <v>0</v>
      </c>
      <c r="W56" s="118">
        <v>0</v>
      </c>
      <c r="X56" s="118">
        <v>0</v>
      </c>
      <c r="Y56" s="118">
        <v>0</v>
      </c>
      <c r="Z56" s="118">
        <v>0</v>
      </c>
      <c r="AA56" s="118">
        <v>0</v>
      </c>
      <c r="AB56" s="118">
        <v>0</v>
      </c>
      <c r="AC56" s="118">
        <v>0</v>
      </c>
      <c r="AD56" s="118">
        <v>0</v>
      </c>
      <c r="AE56" s="118">
        <v>0</v>
      </c>
      <c r="AF56" s="118">
        <v>0</v>
      </c>
      <c r="AG56" s="118">
        <v>0</v>
      </c>
      <c r="AH56" s="118">
        <v>0</v>
      </c>
      <c r="AI56" s="118">
        <v>0</v>
      </c>
      <c r="AJ56" s="118">
        <v>0</v>
      </c>
      <c r="AK56" s="118">
        <v>0</v>
      </c>
      <c r="AL56" s="118">
        <v>0</v>
      </c>
      <c r="AM56" s="118">
        <v>0</v>
      </c>
      <c r="AN56" s="118">
        <v>0</v>
      </c>
      <c r="AO56" s="118">
        <v>0</v>
      </c>
      <c r="AP56" s="118">
        <v>0</v>
      </c>
      <c r="AQ56" s="118">
        <v>0</v>
      </c>
      <c r="AR56" s="118">
        <v>0</v>
      </c>
      <c r="AS56" s="118">
        <v>0</v>
      </c>
      <c r="AT56" s="118">
        <v>0</v>
      </c>
      <c r="AU56" s="118">
        <v>0</v>
      </c>
      <c r="AV56" s="118">
        <v>0</v>
      </c>
      <c r="AW56" s="118">
        <v>0</v>
      </c>
      <c r="AX56" s="118">
        <v>0</v>
      </c>
      <c r="AY56" s="118">
        <v>0</v>
      </c>
      <c r="AZ56" s="118">
        <v>0</v>
      </c>
      <c r="BA56" s="118">
        <v>0</v>
      </c>
      <c r="BB56" s="118">
        <v>0</v>
      </c>
      <c r="BC56" s="118">
        <v>0</v>
      </c>
      <c r="BD56" s="118">
        <v>0</v>
      </c>
      <c r="BE56" s="118">
        <v>0</v>
      </c>
      <c r="BF56" s="118">
        <v>0</v>
      </c>
      <c r="BG56" s="118">
        <v>0</v>
      </c>
      <c r="BH56" s="118">
        <v>0</v>
      </c>
      <c r="BI56" s="118">
        <v>0</v>
      </c>
      <c r="BJ56" s="118">
        <v>0</v>
      </c>
      <c r="BK56" s="118">
        <v>0</v>
      </c>
      <c r="BL56" s="118">
        <v>0</v>
      </c>
      <c r="BM56" s="118">
        <v>0</v>
      </c>
      <c r="BN56" s="118">
        <v>0</v>
      </c>
      <c r="BO56" s="118">
        <v>0</v>
      </c>
      <c r="BP56" s="118">
        <v>0</v>
      </c>
      <c r="BQ56" s="118">
        <v>0</v>
      </c>
      <c r="BR56" s="118">
        <v>0</v>
      </c>
      <c r="BS56" s="118">
        <v>0</v>
      </c>
      <c r="BT56" s="118">
        <v>0</v>
      </c>
      <c r="BU56" s="118">
        <v>0</v>
      </c>
      <c r="BV56" s="118">
        <v>0</v>
      </c>
      <c r="BW56" s="118">
        <v>0</v>
      </c>
      <c r="BX56" s="118">
        <v>0</v>
      </c>
      <c r="BY56" s="118">
        <v>0</v>
      </c>
      <c r="BZ56" s="118">
        <v>0</v>
      </c>
      <c r="CA56" s="118">
        <v>0</v>
      </c>
      <c r="CB56" s="118">
        <v>0</v>
      </c>
      <c r="CC56" s="118">
        <v>0</v>
      </c>
      <c r="CD56" s="118">
        <v>0</v>
      </c>
      <c r="CE56" s="118">
        <v>0</v>
      </c>
      <c r="CF56" s="118">
        <v>0</v>
      </c>
      <c r="CG56" s="118">
        <v>0</v>
      </c>
      <c r="CH56" s="118">
        <v>0</v>
      </c>
      <c r="CI56" s="118">
        <v>0</v>
      </c>
      <c r="CJ56" s="118">
        <v>0</v>
      </c>
      <c r="CK56" s="118">
        <v>0</v>
      </c>
      <c r="CL56" s="118">
        <v>0</v>
      </c>
      <c r="CM56" s="118">
        <v>0</v>
      </c>
      <c r="CN56" s="118">
        <v>0</v>
      </c>
      <c r="CO56" s="118">
        <v>0</v>
      </c>
      <c r="CP56" s="118">
        <v>0</v>
      </c>
      <c r="CQ56" s="118">
        <v>0</v>
      </c>
      <c r="CR56" s="118">
        <v>0</v>
      </c>
      <c r="CS56" s="118">
        <v>0</v>
      </c>
      <c r="CT56" s="118">
        <v>0</v>
      </c>
      <c r="CU56" s="118">
        <v>0</v>
      </c>
      <c r="CV56" s="118">
        <v>0</v>
      </c>
      <c r="CW56" s="118">
        <v>0</v>
      </c>
      <c r="CX56" s="118">
        <v>0</v>
      </c>
      <c r="CY56" s="118">
        <v>0</v>
      </c>
      <c r="CZ56" s="118">
        <v>0</v>
      </c>
      <c r="DA56" s="118">
        <v>0</v>
      </c>
      <c r="DB56" s="118">
        <v>0</v>
      </c>
      <c r="DC56" s="118">
        <v>0</v>
      </c>
      <c r="DD56" s="118">
        <v>0</v>
      </c>
      <c r="DE56" s="118">
        <v>0</v>
      </c>
      <c r="DF56" s="118">
        <v>0</v>
      </c>
      <c r="DG56" s="118">
        <v>0</v>
      </c>
      <c r="DH56" s="118">
        <v>0</v>
      </c>
      <c r="DI56" s="118">
        <v>0</v>
      </c>
      <c r="DJ56" s="118">
        <v>0</v>
      </c>
      <c r="DK56" s="118">
        <v>0</v>
      </c>
      <c r="DL56" s="118">
        <v>0</v>
      </c>
      <c r="DM56" s="118">
        <v>0</v>
      </c>
      <c r="DN56" s="118">
        <v>0</v>
      </c>
      <c r="DO56" s="118">
        <v>0</v>
      </c>
      <c r="DP56" s="118">
        <v>0</v>
      </c>
      <c r="DQ56" s="118">
        <v>0</v>
      </c>
      <c r="DR56" s="118">
        <v>0</v>
      </c>
      <c r="DS56" s="118">
        <v>0</v>
      </c>
      <c r="DT56" s="118">
        <v>0</v>
      </c>
      <c r="DU56" s="118">
        <v>0</v>
      </c>
      <c r="DV56" s="118">
        <v>0</v>
      </c>
      <c r="DW56" s="118">
        <v>0</v>
      </c>
      <c r="DX56" s="118">
        <v>0</v>
      </c>
      <c r="DY56" s="118">
        <v>0</v>
      </c>
      <c r="DZ56" s="118">
        <v>0</v>
      </c>
      <c r="EA56" s="118">
        <v>0</v>
      </c>
      <c r="EB56" s="118">
        <v>0</v>
      </c>
      <c r="EC56" s="118">
        <v>0</v>
      </c>
      <c r="ED56" s="118">
        <v>0</v>
      </c>
      <c r="EE56" s="118">
        <v>0</v>
      </c>
      <c r="EF56" s="118">
        <v>0</v>
      </c>
      <c r="EG56" s="118">
        <v>0</v>
      </c>
      <c r="EH56" s="118">
        <v>0</v>
      </c>
      <c r="EI56" s="118">
        <v>0</v>
      </c>
      <c r="EJ56" s="118">
        <v>0</v>
      </c>
      <c r="EK56" s="118">
        <v>0</v>
      </c>
      <c r="EL56" s="118">
        <v>0</v>
      </c>
      <c r="EM56" s="118">
        <v>0</v>
      </c>
      <c r="EN56" s="118">
        <v>0</v>
      </c>
      <c r="EO56" s="118">
        <v>0</v>
      </c>
      <c r="EP56" s="118">
        <v>0</v>
      </c>
      <c r="EQ56" s="118">
        <v>0</v>
      </c>
      <c r="ER56" s="118">
        <v>0</v>
      </c>
      <c r="ES56" s="118">
        <v>0</v>
      </c>
      <c r="ET56" s="118">
        <v>0</v>
      </c>
      <c r="EU56" s="118">
        <v>0</v>
      </c>
      <c r="EV56" s="118">
        <v>0</v>
      </c>
      <c r="EW56" s="118">
        <v>0</v>
      </c>
      <c r="EX56" s="118">
        <v>0</v>
      </c>
      <c r="EY56" s="118">
        <v>0</v>
      </c>
      <c r="EZ56" s="118">
        <v>0</v>
      </c>
      <c r="FA56" s="118">
        <v>0</v>
      </c>
      <c r="FB56" s="118">
        <v>0</v>
      </c>
      <c r="FC56" s="118">
        <v>0</v>
      </c>
      <c r="FD56" s="118">
        <v>0</v>
      </c>
      <c r="FE56" s="118">
        <v>0</v>
      </c>
      <c r="FF56" s="118">
        <v>0</v>
      </c>
      <c r="FG56" s="118">
        <v>0</v>
      </c>
      <c r="FH56" s="118">
        <v>0</v>
      </c>
      <c r="FI56" s="118">
        <v>0</v>
      </c>
      <c r="FJ56" s="118">
        <v>0</v>
      </c>
      <c r="FK56" s="118">
        <v>0</v>
      </c>
      <c r="FL56" s="118">
        <v>0</v>
      </c>
      <c r="FM56" s="118">
        <v>0</v>
      </c>
      <c r="FN56" s="118">
        <v>0</v>
      </c>
      <c r="FO56" s="118">
        <v>0</v>
      </c>
      <c r="FP56" s="118">
        <v>0</v>
      </c>
      <c r="FQ56" s="118">
        <v>0</v>
      </c>
      <c r="FR56" s="118">
        <v>0</v>
      </c>
      <c r="FS56" s="118">
        <v>0</v>
      </c>
      <c r="FT56" s="118">
        <v>0</v>
      </c>
      <c r="FU56" s="118">
        <v>0</v>
      </c>
      <c r="FV56" s="118">
        <v>0</v>
      </c>
      <c r="FW56" s="118">
        <v>0</v>
      </c>
      <c r="FX56" s="118">
        <v>0</v>
      </c>
      <c r="FY56" s="118">
        <v>0</v>
      </c>
      <c r="FZ56" s="118">
        <v>0</v>
      </c>
      <c r="GA56" s="118">
        <v>0</v>
      </c>
      <c r="GB56" s="118">
        <v>0</v>
      </c>
      <c r="GC56" s="118">
        <v>0</v>
      </c>
      <c r="GD56" s="118">
        <v>0</v>
      </c>
      <c r="GE56" s="118">
        <v>0</v>
      </c>
      <c r="GF56" s="118">
        <v>0</v>
      </c>
      <c r="GG56" s="118">
        <v>0</v>
      </c>
      <c r="GH56" s="118">
        <v>0</v>
      </c>
      <c r="GI56" s="118">
        <v>0</v>
      </c>
      <c r="GJ56" s="118">
        <v>0</v>
      </c>
      <c r="GK56" s="118">
        <v>0</v>
      </c>
      <c r="GL56" s="118">
        <v>0</v>
      </c>
      <c r="GM56" s="118">
        <v>0</v>
      </c>
      <c r="GN56" s="118">
        <v>0</v>
      </c>
      <c r="GO56" s="118">
        <v>0</v>
      </c>
      <c r="GP56" s="118">
        <v>0</v>
      </c>
      <c r="GQ56" s="118">
        <v>0</v>
      </c>
      <c r="GR56" s="118">
        <v>0</v>
      </c>
      <c r="GS56" s="118">
        <v>0</v>
      </c>
      <c r="GT56" s="118">
        <v>0</v>
      </c>
      <c r="GU56" s="118">
        <v>0</v>
      </c>
      <c r="GV56" s="118">
        <v>0</v>
      </c>
      <c r="GW56" s="118">
        <v>0</v>
      </c>
      <c r="GX56" s="118">
        <v>0</v>
      </c>
      <c r="GY56" s="118">
        <v>0</v>
      </c>
      <c r="GZ56" s="118">
        <v>0</v>
      </c>
      <c r="HA56" s="118">
        <v>0</v>
      </c>
      <c r="HB56" s="118">
        <v>0</v>
      </c>
      <c r="HC56" s="118">
        <v>0</v>
      </c>
      <c r="HD56" s="118">
        <v>0</v>
      </c>
      <c r="HE56" s="118">
        <v>0</v>
      </c>
      <c r="HF56" s="118">
        <v>0</v>
      </c>
      <c r="HG56" s="118">
        <v>0</v>
      </c>
      <c r="HH56" s="118">
        <v>0</v>
      </c>
      <c r="HI56" s="118">
        <v>0</v>
      </c>
    </row>
    <row r="57" spans="1:217" ht="13.8" x14ac:dyDescent="0.2">
      <c r="A57" s="28"/>
      <c r="B57" s="78"/>
    </row>
    <row r="58" spans="1:217" s="22" customFormat="1" x14ac:dyDescent="0.2">
      <c r="A58" s="34" t="s">
        <v>370</v>
      </c>
      <c r="B58" s="83" t="e">
        <f t="shared" ref="B58:BM58" si="102">B54-B55-B56</f>
        <v>#REF!</v>
      </c>
      <c r="C58" s="83" t="e">
        <f t="shared" si="102"/>
        <v>#REF!</v>
      </c>
      <c r="D58" s="83" t="e">
        <f t="shared" si="102"/>
        <v>#REF!</v>
      </c>
      <c r="E58" s="83" t="e">
        <f t="shared" si="102"/>
        <v>#REF!</v>
      </c>
      <c r="F58" s="83" t="e">
        <f t="shared" si="102"/>
        <v>#REF!</v>
      </c>
      <c r="G58" s="83" t="e">
        <f t="shared" si="102"/>
        <v>#REF!</v>
      </c>
      <c r="H58" s="83" t="e">
        <f t="shared" si="102"/>
        <v>#REF!</v>
      </c>
      <c r="I58" s="83" t="e">
        <f t="shared" si="102"/>
        <v>#REF!</v>
      </c>
      <c r="J58" s="83" t="e">
        <f t="shared" si="102"/>
        <v>#REF!</v>
      </c>
      <c r="K58" s="83" t="e">
        <f t="shared" si="102"/>
        <v>#REF!</v>
      </c>
      <c r="L58" s="83" t="e">
        <f t="shared" si="102"/>
        <v>#REF!</v>
      </c>
      <c r="M58" s="83" t="e">
        <f t="shared" si="102"/>
        <v>#REF!</v>
      </c>
      <c r="N58" s="83" t="e">
        <f t="shared" si="102"/>
        <v>#REF!</v>
      </c>
      <c r="O58" s="83" t="e">
        <f t="shared" si="102"/>
        <v>#REF!</v>
      </c>
      <c r="P58" s="83" t="e">
        <f t="shared" si="102"/>
        <v>#REF!</v>
      </c>
      <c r="Q58" s="83" t="e">
        <f t="shared" si="102"/>
        <v>#REF!</v>
      </c>
      <c r="R58" s="83" t="e">
        <f t="shared" si="102"/>
        <v>#REF!</v>
      </c>
      <c r="S58" s="83" t="e">
        <f t="shared" si="102"/>
        <v>#REF!</v>
      </c>
      <c r="T58" s="83" t="e">
        <f t="shared" si="102"/>
        <v>#REF!</v>
      </c>
      <c r="U58" s="83" t="e">
        <f t="shared" si="102"/>
        <v>#REF!</v>
      </c>
      <c r="V58" s="83" t="e">
        <f t="shared" si="102"/>
        <v>#REF!</v>
      </c>
      <c r="W58" s="83" t="e">
        <f t="shared" si="102"/>
        <v>#REF!</v>
      </c>
      <c r="X58" s="83" t="e">
        <f t="shared" si="102"/>
        <v>#REF!</v>
      </c>
      <c r="Y58" s="83" t="e">
        <f t="shared" si="102"/>
        <v>#REF!</v>
      </c>
      <c r="Z58" s="83" t="e">
        <f t="shared" si="102"/>
        <v>#REF!</v>
      </c>
      <c r="AA58" s="83" t="e">
        <f t="shared" si="102"/>
        <v>#REF!</v>
      </c>
      <c r="AB58" s="83" t="e">
        <f t="shared" si="102"/>
        <v>#REF!</v>
      </c>
      <c r="AC58" s="83" t="e">
        <f t="shared" si="102"/>
        <v>#REF!</v>
      </c>
      <c r="AD58" s="83" t="e">
        <f t="shared" si="102"/>
        <v>#REF!</v>
      </c>
      <c r="AE58" s="83" t="e">
        <f t="shared" si="102"/>
        <v>#REF!</v>
      </c>
      <c r="AF58" s="83" t="e">
        <f t="shared" si="102"/>
        <v>#REF!</v>
      </c>
      <c r="AG58" s="83" t="e">
        <f t="shared" si="102"/>
        <v>#REF!</v>
      </c>
      <c r="AH58" s="83" t="e">
        <f t="shared" si="102"/>
        <v>#REF!</v>
      </c>
      <c r="AI58" s="83" t="e">
        <f t="shared" si="102"/>
        <v>#REF!</v>
      </c>
      <c r="AJ58" s="83" t="e">
        <f t="shared" si="102"/>
        <v>#REF!</v>
      </c>
      <c r="AK58" s="83" t="e">
        <f t="shared" si="102"/>
        <v>#REF!</v>
      </c>
      <c r="AL58" s="83" t="e">
        <f t="shared" si="102"/>
        <v>#REF!</v>
      </c>
      <c r="AM58" s="83" t="e">
        <f t="shared" si="102"/>
        <v>#REF!</v>
      </c>
      <c r="AN58" s="83" t="e">
        <f t="shared" si="102"/>
        <v>#REF!</v>
      </c>
      <c r="AO58" s="83" t="e">
        <f t="shared" si="102"/>
        <v>#REF!</v>
      </c>
      <c r="AP58" s="83" t="e">
        <f t="shared" si="102"/>
        <v>#REF!</v>
      </c>
      <c r="AQ58" s="83" t="e">
        <f t="shared" si="102"/>
        <v>#REF!</v>
      </c>
      <c r="AR58" s="83" t="e">
        <f t="shared" si="102"/>
        <v>#REF!</v>
      </c>
      <c r="AS58" s="83" t="e">
        <f t="shared" si="102"/>
        <v>#REF!</v>
      </c>
      <c r="AT58" s="83" t="e">
        <f t="shared" si="102"/>
        <v>#REF!</v>
      </c>
      <c r="AU58" s="83" t="e">
        <f t="shared" si="102"/>
        <v>#REF!</v>
      </c>
      <c r="AV58" s="83" t="e">
        <f t="shared" si="102"/>
        <v>#REF!</v>
      </c>
      <c r="AW58" s="83" t="e">
        <f t="shared" si="102"/>
        <v>#REF!</v>
      </c>
      <c r="AX58" s="83" t="e">
        <f t="shared" si="102"/>
        <v>#REF!</v>
      </c>
      <c r="AY58" s="83" t="e">
        <f t="shared" si="102"/>
        <v>#REF!</v>
      </c>
      <c r="AZ58" s="83" t="e">
        <f t="shared" si="102"/>
        <v>#REF!</v>
      </c>
      <c r="BA58" s="83" t="e">
        <f t="shared" si="102"/>
        <v>#REF!</v>
      </c>
      <c r="BB58" s="83" t="e">
        <f t="shared" si="102"/>
        <v>#REF!</v>
      </c>
      <c r="BC58" s="83" t="e">
        <f t="shared" si="102"/>
        <v>#REF!</v>
      </c>
      <c r="BD58" s="83" t="e">
        <f t="shared" si="102"/>
        <v>#REF!</v>
      </c>
      <c r="BE58" s="83" t="e">
        <f t="shared" si="102"/>
        <v>#REF!</v>
      </c>
      <c r="BF58" s="83" t="e">
        <f t="shared" si="102"/>
        <v>#REF!</v>
      </c>
      <c r="BG58" s="83" t="e">
        <f t="shared" si="102"/>
        <v>#REF!</v>
      </c>
      <c r="BH58" s="83" t="e">
        <f t="shared" si="102"/>
        <v>#REF!</v>
      </c>
      <c r="BI58" s="83" t="e">
        <f t="shared" si="102"/>
        <v>#REF!</v>
      </c>
      <c r="BJ58" s="83" t="e">
        <f t="shared" si="102"/>
        <v>#REF!</v>
      </c>
      <c r="BK58" s="83" t="e">
        <f t="shared" si="102"/>
        <v>#REF!</v>
      </c>
      <c r="BL58" s="83" t="e">
        <f t="shared" si="102"/>
        <v>#REF!</v>
      </c>
      <c r="BM58" s="83" t="e">
        <f t="shared" si="102"/>
        <v>#REF!</v>
      </c>
      <c r="BN58" s="83" t="e">
        <f t="shared" ref="BN58:DY58" si="103">BN54-BN55-BN56</f>
        <v>#REF!</v>
      </c>
      <c r="BO58" s="83" t="e">
        <f t="shared" si="103"/>
        <v>#REF!</v>
      </c>
      <c r="BP58" s="83" t="e">
        <f t="shared" si="103"/>
        <v>#REF!</v>
      </c>
      <c r="BQ58" s="83" t="e">
        <f t="shared" si="103"/>
        <v>#REF!</v>
      </c>
      <c r="BR58" s="83" t="e">
        <f t="shared" si="103"/>
        <v>#REF!</v>
      </c>
      <c r="BS58" s="83" t="e">
        <f t="shared" si="103"/>
        <v>#REF!</v>
      </c>
      <c r="BT58" s="83" t="e">
        <f t="shared" si="103"/>
        <v>#REF!</v>
      </c>
      <c r="BU58" s="83" t="e">
        <f t="shared" si="103"/>
        <v>#REF!</v>
      </c>
      <c r="BV58" s="83" t="e">
        <f t="shared" si="103"/>
        <v>#REF!</v>
      </c>
      <c r="BW58" s="83" t="e">
        <f t="shared" si="103"/>
        <v>#REF!</v>
      </c>
      <c r="BX58" s="83" t="e">
        <f t="shared" si="103"/>
        <v>#REF!</v>
      </c>
      <c r="BY58" s="83" t="e">
        <f t="shared" si="103"/>
        <v>#REF!</v>
      </c>
      <c r="BZ58" s="83" t="e">
        <f t="shared" si="103"/>
        <v>#REF!</v>
      </c>
      <c r="CA58" s="83" t="e">
        <f t="shared" si="103"/>
        <v>#REF!</v>
      </c>
      <c r="CB58" s="83" t="e">
        <f t="shared" si="103"/>
        <v>#REF!</v>
      </c>
      <c r="CC58" s="83" t="e">
        <f t="shared" si="103"/>
        <v>#REF!</v>
      </c>
      <c r="CD58" s="83" t="e">
        <f t="shared" si="103"/>
        <v>#REF!</v>
      </c>
      <c r="CE58" s="83" t="e">
        <f t="shared" si="103"/>
        <v>#REF!</v>
      </c>
      <c r="CF58" s="83" t="e">
        <f t="shared" si="103"/>
        <v>#REF!</v>
      </c>
      <c r="CG58" s="83" t="e">
        <f t="shared" si="103"/>
        <v>#REF!</v>
      </c>
      <c r="CH58" s="83" t="e">
        <f t="shared" si="103"/>
        <v>#REF!</v>
      </c>
      <c r="CI58" s="83" t="e">
        <f t="shared" si="103"/>
        <v>#REF!</v>
      </c>
      <c r="CJ58" s="83" t="e">
        <f t="shared" si="103"/>
        <v>#REF!</v>
      </c>
      <c r="CK58" s="83" t="e">
        <f t="shared" si="103"/>
        <v>#REF!</v>
      </c>
      <c r="CL58" s="83" t="e">
        <f t="shared" si="103"/>
        <v>#REF!</v>
      </c>
      <c r="CM58" s="83" t="e">
        <f t="shared" si="103"/>
        <v>#REF!</v>
      </c>
      <c r="CN58" s="83" t="e">
        <f t="shared" si="103"/>
        <v>#REF!</v>
      </c>
      <c r="CO58" s="83" t="e">
        <f t="shared" si="103"/>
        <v>#REF!</v>
      </c>
      <c r="CP58" s="83" t="e">
        <f t="shared" si="103"/>
        <v>#REF!</v>
      </c>
      <c r="CQ58" s="83" t="e">
        <f t="shared" si="103"/>
        <v>#REF!</v>
      </c>
      <c r="CR58" s="83" t="e">
        <f t="shared" si="103"/>
        <v>#REF!</v>
      </c>
      <c r="CS58" s="83" t="e">
        <f t="shared" si="103"/>
        <v>#REF!</v>
      </c>
      <c r="CT58" s="83" t="e">
        <f t="shared" si="103"/>
        <v>#REF!</v>
      </c>
      <c r="CU58" s="83" t="e">
        <f t="shared" si="103"/>
        <v>#REF!</v>
      </c>
      <c r="CV58" s="83" t="e">
        <f t="shared" si="103"/>
        <v>#REF!</v>
      </c>
      <c r="CW58" s="83" t="e">
        <f t="shared" si="103"/>
        <v>#REF!</v>
      </c>
      <c r="CX58" s="83" t="e">
        <f t="shared" si="103"/>
        <v>#REF!</v>
      </c>
      <c r="CY58" s="83" t="e">
        <f t="shared" si="103"/>
        <v>#REF!</v>
      </c>
      <c r="CZ58" s="83" t="e">
        <f t="shared" si="103"/>
        <v>#REF!</v>
      </c>
      <c r="DA58" s="83" t="e">
        <f t="shared" si="103"/>
        <v>#REF!</v>
      </c>
      <c r="DB58" s="83" t="e">
        <f t="shared" si="103"/>
        <v>#REF!</v>
      </c>
      <c r="DC58" s="83" t="e">
        <f t="shared" si="103"/>
        <v>#REF!</v>
      </c>
      <c r="DD58" s="83" t="e">
        <f t="shared" si="103"/>
        <v>#REF!</v>
      </c>
      <c r="DE58" s="83" t="e">
        <f t="shared" si="103"/>
        <v>#REF!</v>
      </c>
      <c r="DF58" s="83" t="e">
        <f t="shared" si="103"/>
        <v>#REF!</v>
      </c>
      <c r="DG58" s="83" t="e">
        <f t="shared" si="103"/>
        <v>#REF!</v>
      </c>
      <c r="DH58" s="83" t="e">
        <f t="shared" si="103"/>
        <v>#REF!</v>
      </c>
      <c r="DI58" s="83" t="e">
        <f t="shared" si="103"/>
        <v>#REF!</v>
      </c>
      <c r="DJ58" s="83" t="e">
        <f t="shared" si="103"/>
        <v>#REF!</v>
      </c>
      <c r="DK58" s="83" t="e">
        <f t="shared" si="103"/>
        <v>#REF!</v>
      </c>
      <c r="DL58" s="83" t="e">
        <f t="shared" si="103"/>
        <v>#REF!</v>
      </c>
      <c r="DM58" s="83" t="e">
        <f t="shared" si="103"/>
        <v>#REF!</v>
      </c>
      <c r="DN58" s="83" t="e">
        <f t="shared" si="103"/>
        <v>#REF!</v>
      </c>
      <c r="DO58" s="83" t="e">
        <f t="shared" si="103"/>
        <v>#REF!</v>
      </c>
      <c r="DP58" s="83" t="e">
        <f t="shared" si="103"/>
        <v>#REF!</v>
      </c>
      <c r="DQ58" s="83" t="e">
        <f t="shared" si="103"/>
        <v>#REF!</v>
      </c>
      <c r="DR58" s="83" t="e">
        <f t="shared" si="103"/>
        <v>#REF!</v>
      </c>
      <c r="DS58" s="83" t="e">
        <f t="shared" si="103"/>
        <v>#REF!</v>
      </c>
      <c r="DT58" s="83" t="e">
        <f t="shared" si="103"/>
        <v>#REF!</v>
      </c>
      <c r="DU58" s="83" t="e">
        <f t="shared" si="103"/>
        <v>#REF!</v>
      </c>
      <c r="DV58" s="83" t="e">
        <f t="shared" si="103"/>
        <v>#REF!</v>
      </c>
      <c r="DW58" s="83" t="e">
        <f t="shared" si="103"/>
        <v>#REF!</v>
      </c>
      <c r="DX58" s="83" t="e">
        <f t="shared" si="103"/>
        <v>#REF!</v>
      </c>
      <c r="DY58" s="83" t="e">
        <f t="shared" si="103"/>
        <v>#REF!</v>
      </c>
      <c r="DZ58" s="83" t="e">
        <f t="shared" ref="DZ58:GK58" si="104">DZ54-DZ55-DZ56</f>
        <v>#REF!</v>
      </c>
      <c r="EA58" s="83" t="e">
        <f t="shared" si="104"/>
        <v>#REF!</v>
      </c>
      <c r="EB58" s="83" t="e">
        <f t="shared" si="104"/>
        <v>#REF!</v>
      </c>
      <c r="EC58" s="83" t="e">
        <f t="shared" si="104"/>
        <v>#REF!</v>
      </c>
      <c r="ED58" s="83" t="e">
        <f t="shared" si="104"/>
        <v>#REF!</v>
      </c>
      <c r="EE58" s="83" t="e">
        <f t="shared" si="104"/>
        <v>#REF!</v>
      </c>
      <c r="EF58" s="83" t="e">
        <f t="shared" si="104"/>
        <v>#REF!</v>
      </c>
      <c r="EG58" s="83" t="e">
        <f t="shared" si="104"/>
        <v>#REF!</v>
      </c>
      <c r="EH58" s="83" t="e">
        <f t="shared" si="104"/>
        <v>#REF!</v>
      </c>
      <c r="EI58" s="83" t="e">
        <f t="shared" si="104"/>
        <v>#REF!</v>
      </c>
      <c r="EJ58" s="83" t="e">
        <f t="shared" si="104"/>
        <v>#REF!</v>
      </c>
      <c r="EK58" s="83" t="e">
        <f t="shared" si="104"/>
        <v>#REF!</v>
      </c>
      <c r="EL58" s="83" t="e">
        <f t="shared" si="104"/>
        <v>#REF!</v>
      </c>
      <c r="EM58" s="83" t="e">
        <f t="shared" si="104"/>
        <v>#REF!</v>
      </c>
      <c r="EN58" s="83" t="e">
        <f t="shared" si="104"/>
        <v>#REF!</v>
      </c>
      <c r="EO58" s="83" t="e">
        <f t="shared" si="104"/>
        <v>#REF!</v>
      </c>
      <c r="EP58" s="83" t="e">
        <f t="shared" si="104"/>
        <v>#REF!</v>
      </c>
      <c r="EQ58" s="83" t="e">
        <f t="shared" si="104"/>
        <v>#REF!</v>
      </c>
      <c r="ER58" s="83" t="e">
        <f t="shared" si="104"/>
        <v>#REF!</v>
      </c>
      <c r="ES58" s="83" t="e">
        <f t="shared" si="104"/>
        <v>#REF!</v>
      </c>
      <c r="ET58" s="83" t="e">
        <f t="shared" si="104"/>
        <v>#REF!</v>
      </c>
      <c r="EU58" s="83" t="e">
        <f t="shared" si="104"/>
        <v>#REF!</v>
      </c>
      <c r="EV58" s="83" t="e">
        <f t="shared" si="104"/>
        <v>#REF!</v>
      </c>
      <c r="EW58" s="83" t="e">
        <f t="shared" si="104"/>
        <v>#REF!</v>
      </c>
      <c r="EX58" s="83" t="e">
        <f t="shared" si="104"/>
        <v>#REF!</v>
      </c>
      <c r="EY58" s="83" t="e">
        <f t="shared" si="104"/>
        <v>#REF!</v>
      </c>
      <c r="EZ58" s="83" t="e">
        <f t="shared" si="104"/>
        <v>#REF!</v>
      </c>
      <c r="FA58" s="83" t="e">
        <f t="shared" si="104"/>
        <v>#REF!</v>
      </c>
      <c r="FB58" s="83" t="e">
        <f t="shared" si="104"/>
        <v>#REF!</v>
      </c>
      <c r="FC58" s="83" t="e">
        <f t="shared" si="104"/>
        <v>#REF!</v>
      </c>
      <c r="FD58" s="83" t="e">
        <f t="shared" si="104"/>
        <v>#REF!</v>
      </c>
      <c r="FE58" s="83" t="e">
        <f t="shared" si="104"/>
        <v>#REF!</v>
      </c>
      <c r="FF58" s="83" t="e">
        <f t="shared" si="104"/>
        <v>#REF!</v>
      </c>
      <c r="FG58" s="83" t="e">
        <f t="shared" si="104"/>
        <v>#REF!</v>
      </c>
      <c r="FH58" s="83" t="e">
        <f t="shared" si="104"/>
        <v>#REF!</v>
      </c>
      <c r="FI58" s="83" t="e">
        <f t="shared" si="104"/>
        <v>#REF!</v>
      </c>
      <c r="FJ58" s="83" t="e">
        <f t="shared" si="104"/>
        <v>#REF!</v>
      </c>
      <c r="FK58" s="83" t="e">
        <f t="shared" si="104"/>
        <v>#REF!</v>
      </c>
      <c r="FL58" s="83" t="e">
        <f t="shared" si="104"/>
        <v>#REF!</v>
      </c>
      <c r="FM58" s="83" t="e">
        <f t="shared" si="104"/>
        <v>#REF!</v>
      </c>
      <c r="FN58" s="83" t="e">
        <f t="shared" si="104"/>
        <v>#REF!</v>
      </c>
      <c r="FO58" s="83" t="e">
        <f t="shared" si="104"/>
        <v>#REF!</v>
      </c>
      <c r="FP58" s="83" t="e">
        <f t="shared" si="104"/>
        <v>#REF!</v>
      </c>
      <c r="FQ58" s="83" t="e">
        <f t="shared" si="104"/>
        <v>#REF!</v>
      </c>
      <c r="FR58" s="83" t="e">
        <f t="shared" si="104"/>
        <v>#REF!</v>
      </c>
      <c r="FS58" s="83" t="e">
        <f t="shared" si="104"/>
        <v>#REF!</v>
      </c>
      <c r="FT58" s="83" t="e">
        <f t="shared" si="104"/>
        <v>#REF!</v>
      </c>
      <c r="FU58" s="83" t="e">
        <f t="shared" si="104"/>
        <v>#REF!</v>
      </c>
      <c r="FV58" s="83" t="e">
        <f t="shared" si="104"/>
        <v>#REF!</v>
      </c>
      <c r="FW58" s="83" t="e">
        <f t="shared" si="104"/>
        <v>#REF!</v>
      </c>
      <c r="FX58" s="83" t="e">
        <f t="shared" si="104"/>
        <v>#REF!</v>
      </c>
      <c r="FY58" s="83" t="e">
        <f t="shared" si="104"/>
        <v>#REF!</v>
      </c>
      <c r="FZ58" s="83" t="e">
        <f t="shared" si="104"/>
        <v>#REF!</v>
      </c>
      <c r="GA58" s="83" t="e">
        <f t="shared" si="104"/>
        <v>#REF!</v>
      </c>
      <c r="GB58" s="83" t="e">
        <f t="shared" si="104"/>
        <v>#REF!</v>
      </c>
      <c r="GC58" s="83" t="e">
        <f t="shared" si="104"/>
        <v>#REF!</v>
      </c>
      <c r="GD58" s="83" t="e">
        <f t="shared" si="104"/>
        <v>#REF!</v>
      </c>
      <c r="GE58" s="83" t="e">
        <f t="shared" si="104"/>
        <v>#REF!</v>
      </c>
      <c r="GF58" s="83" t="e">
        <f t="shared" si="104"/>
        <v>#REF!</v>
      </c>
      <c r="GG58" s="83" t="e">
        <f t="shared" si="104"/>
        <v>#REF!</v>
      </c>
      <c r="GH58" s="83" t="e">
        <f t="shared" si="104"/>
        <v>#REF!</v>
      </c>
      <c r="GI58" s="83" t="e">
        <f t="shared" si="104"/>
        <v>#REF!</v>
      </c>
      <c r="GJ58" s="83" t="e">
        <f t="shared" si="104"/>
        <v>#REF!</v>
      </c>
      <c r="GK58" s="83" t="e">
        <f t="shared" si="104"/>
        <v>#REF!</v>
      </c>
      <c r="GL58" s="83" t="e">
        <f t="shared" ref="GL58:HI58" si="105">GL54-GL55-GL56</f>
        <v>#REF!</v>
      </c>
      <c r="GM58" s="83" t="e">
        <f t="shared" si="105"/>
        <v>#REF!</v>
      </c>
      <c r="GN58" s="83" t="e">
        <f t="shared" si="105"/>
        <v>#REF!</v>
      </c>
      <c r="GO58" s="83" t="e">
        <f t="shared" si="105"/>
        <v>#REF!</v>
      </c>
      <c r="GP58" s="83" t="e">
        <f t="shared" si="105"/>
        <v>#REF!</v>
      </c>
      <c r="GQ58" s="83" t="e">
        <f t="shared" si="105"/>
        <v>#REF!</v>
      </c>
      <c r="GR58" s="83" t="e">
        <f t="shared" si="105"/>
        <v>#REF!</v>
      </c>
      <c r="GS58" s="83" t="e">
        <f t="shared" si="105"/>
        <v>#REF!</v>
      </c>
      <c r="GT58" s="83" t="e">
        <f t="shared" si="105"/>
        <v>#REF!</v>
      </c>
      <c r="GU58" s="83" t="e">
        <f t="shared" si="105"/>
        <v>#REF!</v>
      </c>
      <c r="GV58" s="83" t="e">
        <f t="shared" si="105"/>
        <v>#REF!</v>
      </c>
      <c r="GW58" s="83" t="e">
        <f t="shared" si="105"/>
        <v>#REF!</v>
      </c>
      <c r="GX58" s="83" t="e">
        <f t="shared" si="105"/>
        <v>#REF!</v>
      </c>
      <c r="GY58" s="83" t="e">
        <f t="shared" si="105"/>
        <v>#REF!</v>
      </c>
      <c r="GZ58" s="83" t="e">
        <f t="shared" si="105"/>
        <v>#REF!</v>
      </c>
      <c r="HA58" s="83" t="e">
        <f t="shared" si="105"/>
        <v>#REF!</v>
      </c>
      <c r="HB58" s="83" t="e">
        <f t="shared" si="105"/>
        <v>#REF!</v>
      </c>
      <c r="HC58" s="83" t="e">
        <f t="shared" si="105"/>
        <v>#REF!</v>
      </c>
      <c r="HD58" s="83" t="e">
        <f t="shared" si="105"/>
        <v>#REF!</v>
      </c>
      <c r="HE58" s="83" t="e">
        <f t="shared" si="105"/>
        <v>#REF!</v>
      </c>
      <c r="HF58" s="83" t="e">
        <f t="shared" si="105"/>
        <v>#REF!</v>
      </c>
      <c r="HG58" s="83" t="e">
        <f t="shared" si="105"/>
        <v>#REF!</v>
      </c>
      <c r="HH58" s="83" t="e">
        <f t="shared" si="105"/>
        <v>#REF!</v>
      </c>
      <c r="HI58" s="83" t="e">
        <f t="shared" si="105"/>
        <v>#REF!</v>
      </c>
    </row>
    <row r="59" spans="1:217" ht="13.8" x14ac:dyDescent="0.2">
      <c r="A59" s="28"/>
      <c r="B59" s="78"/>
    </row>
    <row r="60" spans="1:217" s="22" customFormat="1" x14ac:dyDescent="0.2">
      <c r="A60" s="34" t="s">
        <v>244</v>
      </c>
      <c r="B60" s="83" t="e">
        <f t="shared" ref="B60:BM60" si="106">B62+B63</f>
        <v>#REF!</v>
      </c>
      <c r="C60" s="83" t="e">
        <f t="shared" si="106"/>
        <v>#REF!</v>
      </c>
      <c r="D60" s="83" t="e">
        <f t="shared" si="106"/>
        <v>#REF!</v>
      </c>
      <c r="E60" s="83" t="e">
        <f t="shared" si="106"/>
        <v>#REF!</v>
      </c>
      <c r="F60" s="83" t="e">
        <f t="shared" si="106"/>
        <v>#REF!</v>
      </c>
      <c r="G60" s="83" t="e">
        <f t="shared" si="106"/>
        <v>#REF!</v>
      </c>
      <c r="H60" s="83" t="e">
        <f t="shared" si="106"/>
        <v>#REF!</v>
      </c>
      <c r="I60" s="83" t="e">
        <f t="shared" si="106"/>
        <v>#REF!</v>
      </c>
      <c r="J60" s="83" t="e">
        <f t="shared" si="106"/>
        <v>#REF!</v>
      </c>
      <c r="K60" s="83" t="e">
        <f t="shared" si="106"/>
        <v>#REF!</v>
      </c>
      <c r="L60" s="83" t="e">
        <f t="shared" si="106"/>
        <v>#REF!</v>
      </c>
      <c r="M60" s="83" t="e">
        <f t="shared" si="106"/>
        <v>#REF!</v>
      </c>
      <c r="N60" s="83" t="e">
        <f t="shared" si="106"/>
        <v>#REF!</v>
      </c>
      <c r="O60" s="83" t="e">
        <f t="shared" si="106"/>
        <v>#REF!</v>
      </c>
      <c r="P60" s="83" t="e">
        <f t="shared" si="106"/>
        <v>#REF!</v>
      </c>
      <c r="Q60" s="83" t="e">
        <f t="shared" si="106"/>
        <v>#REF!</v>
      </c>
      <c r="R60" s="83" t="e">
        <f t="shared" si="106"/>
        <v>#REF!</v>
      </c>
      <c r="S60" s="83" t="e">
        <f t="shared" si="106"/>
        <v>#REF!</v>
      </c>
      <c r="T60" s="83" t="e">
        <f t="shared" si="106"/>
        <v>#REF!</v>
      </c>
      <c r="U60" s="83" t="e">
        <f t="shared" si="106"/>
        <v>#REF!</v>
      </c>
      <c r="V60" s="83" t="e">
        <f t="shared" si="106"/>
        <v>#REF!</v>
      </c>
      <c r="W60" s="83" t="e">
        <f t="shared" si="106"/>
        <v>#REF!</v>
      </c>
      <c r="X60" s="83" t="e">
        <f t="shared" si="106"/>
        <v>#REF!</v>
      </c>
      <c r="Y60" s="83" t="e">
        <f t="shared" si="106"/>
        <v>#REF!</v>
      </c>
      <c r="Z60" s="83" t="e">
        <f t="shared" si="106"/>
        <v>#REF!</v>
      </c>
      <c r="AA60" s="83" t="e">
        <f t="shared" si="106"/>
        <v>#REF!</v>
      </c>
      <c r="AB60" s="83" t="e">
        <f t="shared" si="106"/>
        <v>#REF!</v>
      </c>
      <c r="AC60" s="83" t="e">
        <f t="shared" si="106"/>
        <v>#REF!</v>
      </c>
      <c r="AD60" s="83" t="e">
        <f t="shared" si="106"/>
        <v>#REF!</v>
      </c>
      <c r="AE60" s="83" t="e">
        <f t="shared" si="106"/>
        <v>#REF!</v>
      </c>
      <c r="AF60" s="83" t="e">
        <f t="shared" si="106"/>
        <v>#REF!</v>
      </c>
      <c r="AG60" s="83" t="e">
        <f t="shared" si="106"/>
        <v>#REF!</v>
      </c>
      <c r="AH60" s="83" t="e">
        <f t="shared" si="106"/>
        <v>#REF!</v>
      </c>
      <c r="AI60" s="83" t="e">
        <f t="shared" si="106"/>
        <v>#REF!</v>
      </c>
      <c r="AJ60" s="83" t="e">
        <f t="shared" si="106"/>
        <v>#REF!</v>
      </c>
      <c r="AK60" s="83" t="e">
        <f t="shared" si="106"/>
        <v>#REF!</v>
      </c>
      <c r="AL60" s="83" t="e">
        <f t="shared" si="106"/>
        <v>#REF!</v>
      </c>
      <c r="AM60" s="83" t="e">
        <f t="shared" si="106"/>
        <v>#REF!</v>
      </c>
      <c r="AN60" s="83" t="e">
        <f t="shared" si="106"/>
        <v>#REF!</v>
      </c>
      <c r="AO60" s="83" t="e">
        <f t="shared" si="106"/>
        <v>#REF!</v>
      </c>
      <c r="AP60" s="83" t="e">
        <f t="shared" si="106"/>
        <v>#REF!</v>
      </c>
      <c r="AQ60" s="83" t="e">
        <f t="shared" si="106"/>
        <v>#REF!</v>
      </c>
      <c r="AR60" s="83" t="e">
        <f t="shared" si="106"/>
        <v>#REF!</v>
      </c>
      <c r="AS60" s="83" t="e">
        <f t="shared" si="106"/>
        <v>#REF!</v>
      </c>
      <c r="AT60" s="83" t="e">
        <f t="shared" si="106"/>
        <v>#REF!</v>
      </c>
      <c r="AU60" s="83" t="e">
        <f t="shared" si="106"/>
        <v>#REF!</v>
      </c>
      <c r="AV60" s="83" t="e">
        <f t="shared" si="106"/>
        <v>#REF!</v>
      </c>
      <c r="AW60" s="83" t="e">
        <f t="shared" si="106"/>
        <v>#REF!</v>
      </c>
      <c r="AX60" s="83" t="e">
        <f t="shared" si="106"/>
        <v>#REF!</v>
      </c>
      <c r="AY60" s="83" t="e">
        <f t="shared" si="106"/>
        <v>#REF!</v>
      </c>
      <c r="AZ60" s="83" t="e">
        <f t="shared" si="106"/>
        <v>#REF!</v>
      </c>
      <c r="BA60" s="83" t="e">
        <f t="shared" si="106"/>
        <v>#REF!</v>
      </c>
      <c r="BB60" s="83" t="e">
        <f t="shared" si="106"/>
        <v>#REF!</v>
      </c>
      <c r="BC60" s="83" t="e">
        <f t="shared" si="106"/>
        <v>#REF!</v>
      </c>
      <c r="BD60" s="83" t="e">
        <f t="shared" si="106"/>
        <v>#REF!</v>
      </c>
      <c r="BE60" s="83" t="e">
        <f t="shared" si="106"/>
        <v>#REF!</v>
      </c>
      <c r="BF60" s="83" t="e">
        <f t="shared" si="106"/>
        <v>#REF!</v>
      </c>
      <c r="BG60" s="83" t="e">
        <f t="shared" si="106"/>
        <v>#REF!</v>
      </c>
      <c r="BH60" s="83" t="e">
        <f t="shared" si="106"/>
        <v>#REF!</v>
      </c>
      <c r="BI60" s="83" t="e">
        <f t="shared" si="106"/>
        <v>#REF!</v>
      </c>
      <c r="BJ60" s="83" t="e">
        <f t="shared" si="106"/>
        <v>#REF!</v>
      </c>
      <c r="BK60" s="83" t="e">
        <f t="shared" si="106"/>
        <v>#REF!</v>
      </c>
      <c r="BL60" s="83" t="e">
        <f t="shared" si="106"/>
        <v>#REF!</v>
      </c>
      <c r="BM60" s="83" t="e">
        <f t="shared" si="106"/>
        <v>#REF!</v>
      </c>
      <c r="BN60" s="83" t="e">
        <f t="shared" ref="BN60:DY60" si="107">BN62+BN63</f>
        <v>#REF!</v>
      </c>
      <c r="BO60" s="83" t="e">
        <f t="shared" si="107"/>
        <v>#REF!</v>
      </c>
      <c r="BP60" s="83" t="e">
        <f t="shared" si="107"/>
        <v>#REF!</v>
      </c>
      <c r="BQ60" s="83" t="e">
        <f t="shared" si="107"/>
        <v>#REF!</v>
      </c>
      <c r="BR60" s="83" t="e">
        <f t="shared" si="107"/>
        <v>#REF!</v>
      </c>
      <c r="BS60" s="83" t="e">
        <f t="shared" si="107"/>
        <v>#REF!</v>
      </c>
      <c r="BT60" s="83" t="e">
        <f t="shared" si="107"/>
        <v>#REF!</v>
      </c>
      <c r="BU60" s="83" t="e">
        <f t="shared" si="107"/>
        <v>#REF!</v>
      </c>
      <c r="BV60" s="83" t="e">
        <f t="shared" si="107"/>
        <v>#REF!</v>
      </c>
      <c r="BW60" s="83" t="e">
        <f t="shared" si="107"/>
        <v>#REF!</v>
      </c>
      <c r="BX60" s="83" t="e">
        <f t="shared" si="107"/>
        <v>#REF!</v>
      </c>
      <c r="BY60" s="83" t="e">
        <f t="shared" si="107"/>
        <v>#REF!</v>
      </c>
      <c r="BZ60" s="83" t="e">
        <f t="shared" si="107"/>
        <v>#REF!</v>
      </c>
      <c r="CA60" s="83" t="e">
        <f t="shared" si="107"/>
        <v>#REF!</v>
      </c>
      <c r="CB60" s="83" t="e">
        <f t="shared" si="107"/>
        <v>#REF!</v>
      </c>
      <c r="CC60" s="83" t="e">
        <f t="shared" si="107"/>
        <v>#REF!</v>
      </c>
      <c r="CD60" s="83" t="e">
        <f t="shared" si="107"/>
        <v>#REF!</v>
      </c>
      <c r="CE60" s="83" t="e">
        <f t="shared" si="107"/>
        <v>#REF!</v>
      </c>
      <c r="CF60" s="83" t="e">
        <f t="shared" si="107"/>
        <v>#REF!</v>
      </c>
      <c r="CG60" s="83" t="e">
        <f t="shared" si="107"/>
        <v>#REF!</v>
      </c>
      <c r="CH60" s="83" t="e">
        <f t="shared" si="107"/>
        <v>#REF!</v>
      </c>
      <c r="CI60" s="83" t="e">
        <f t="shared" si="107"/>
        <v>#REF!</v>
      </c>
      <c r="CJ60" s="83" t="e">
        <f t="shared" si="107"/>
        <v>#REF!</v>
      </c>
      <c r="CK60" s="83" t="e">
        <f t="shared" si="107"/>
        <v>#REF!</v>
      </c>
      <c r="CL60" s="83" t="e">
        <f t="shared" si="107"/>
        <v>#REF!</v>
      </c>
      <c r="CM60" s="83" t="e">
        <f t="shared" si="107"/>
        <v>#REF!</v>
      </c>
      <c r="CN60" s="83" t="e">
        <f t="shared" si="107"/>
        <v>#REF!</v>
      </c>
      <c r="CO60" s="83" t="e">
        <f t="shared" si="107"/>
        <v>#REF!</v>
      </c>
      <c r="CP60" s="83" t="e">
        <f t="shared" si="107"/>
        <v>#REF!</v>
      </c>
      <c r="CQ60" s="83" t="e">
        <f t="shared" si="107"/>
        <v>#REF!</v>
      </c>
      <c r="CR60" s="83" t="e">
        <f t="shared" si="107"/>
        <v>#REF!</v>
      </c>
      <c r="CS60" s="83" t="e">
        <f t="shared" si="107"/>
        <v>#REF!</v>
      </c>
      <c r="CT60" s="83" t="e">
        <f t="shared" si="107"/>
        <v>#REF!</v>
      </c>
      <c r="CU60" s="83" t="e">
        <f t="shared" si="107"/>
        <v>#REF!</v>
      </c>
      <c r="CV60" s="83" t="e">
        <f t="shared" si="107"/>
        <v>#REF!</v>
      </c>
      <c r="CW60" s="83" t="e">
        <f t="shared" si="107"/>
        <v>#REF!</v>
      </c>
      <c r="CX60" s="83" t="e">
        <f t="shared" si="107"/>
        <v>#REF!</v>
      </c>
      <c r="CY60" s="83" t="e">
        <f t="shared" si="107"/>
        <v>#REF!</v>
      </c>
      <c r="CZ60" s="83" t="e">
        <f t="shared" si="107"/>
        <v>#REF!</v>
      </c>
      <c r="DA60" s="83" t="e">
        <f t="shared" si="107"/>
        <v>#REF!</v>
      </c>
      <c r="DB60" s="83" t="e">
        <f t="shared" si="107"/>
        <v>#REF!</v>
      </c>
      <c r="DC60" s="83" t="e">
        <f t="shared" si="107"/>
        <v>#REF!</v>
      </c>
      <c r="DD60" s="83" t="e">
        <f t="shared" si="107"/>
        <v>#REF!</v>
      </c>
      <c r="DE60" s="83" t="e">
        <f t="shared" si="107"/>
        <v>#REF!</v>
      </c>
      <c r="DF60" s="83" t="e">
        <f t="shared" si="107"/>
        <v>#REF!</v>
      </c>
      <c r="DG60" s="83" t="e">
        <f t="shared" si="107"/>
        <v>#REF!</v>
      </c>
      <c r="DH60" s="83" t="e">
        <f t="shared" si="107"/>
        <v>#REF!</v>
      </c>
      <c r="DI60" s="83" t="e">
        <f t="shared" si="107"/>
        <v>#REF!</v>
      </c>
      <c r="DJ60" s="83" t="e">
        <f t="shared" si="107"/>
        <v>#REF!</v>
      </c>
      <c r="DK60" s="83" t="e">
        <f t="shared" si="107"/>
        <v>#REF!</v>
      </c>
      <c r="DL60" s="83" t="e">
        <f t="shared" si="107"/>
        <v>#REF!</v>
      </c>
      <c r="DM60" s="83" t="e">
        <f t="shared" si="107"/>
        <v>#REF!</v>
      </c>
      <c r="DN60" s="83" t="e">
        <f t="shared" si="107"/>
        <v>#REF!</v>
      </c>
      <c r="DO60" s="83" t="e">
        <f t="shared" si="107"/>
        <v>#REF!</v>
      </c>
      <c r="DP60" s="83" t="e">
        <f t="shared" si="107"/>
        <v>#REF!</v>
      </c>
      <c r="DQ60" s="83" t="e">
        <f t="shared" si="107"/>
        <v>#REF!</v>
      </c>
      <c r="DR60" s="83" t="e">
        <f t="shared" si="107"/>
        <v>#REF!</v>
      </c>
      <c r="DS60" s="83" t="e">
        <f t="shared" si="107"/>
        <v>#REF!</v>
      </c>
      <c r="DT60" s="83" t="e">
        <f t="shared" si="107"/>
        <v>#REF!</v>
      </c>
      <c r="DU60" s="83" t="e">
        <f t="shared" si="107"/>
        <v>#REF!</v>
      </c>
      <c r="DV60" s="83" t="e">
        <f t="shared" si="107"/>
        <v>#REF!</v>
      </c>
      <c r="DW60" s="83" t="e">
        <f t="shared" si="107"/>
        <v>#REF!</v>
      </c>
      <c r="DX60" s="83" t="e">
        <f t="shared" si="107"/>
        <v>#REF!</v>
      </c>
      <c r="DY60" s="83" t="e">
        <f t="shared" si="107"/>
        <v>#REF!</v>
      </c>
      <c r="DZ60" s="83" t="e">
        <f t="shared" ref="DZ60:GK60" si="108">DZ62+DZ63</f>
        <v>#REF!</v>
      </c>
      <c r="EA60" s="83" t="e">
        <f t="shared" si="108"/>
        <v>#REF!</v>
      </c>
      <c r="EB60" s="83" t="e">
        <f t="shared" si="108"/>
        <v>#REF!</v>
      </c>
      <c r="EC60" s="83" t="e">
        <f t="shared" si="108"/>
        <v>#REF!</v>
      </c>
      <c r="ED60" s="83" t="e">
        <f t="shared" si="108"/>
        <v>#REF!</v>
      </c>
      <c r="EE60" s="83" t="e">
        <f t="shared" si="108"/>
        <v>#REF!</v>
      </c>
      <c r="EF60" s="83" t="e">
        <f t="shared" si="108"/>
        <v>#REF!</v>
      </c>
      <c r="EG60" s="83" t="e">
        <f t="shared" si="108"/>
        <v>#REF!</v>
      </c>
      <c r="EH60" s="83" t="e">
        <f t="shared" si="108"/>
        <v>#REF!</v>
      </c>
      <c r="EI60" s="83" t="e">
        <f t="shared" si="108"/>
        <v>#REF!</v>
      </c>
      <c r="EJ60" s="83" t="e">
        <f t="shared" si="108"/>
        <v>#REF!</v>
      </c>
      <c r="EK60" s="83" t="e">
        <f t="shared" si="108"/>
        <v>#REF!</v>
      </c>
      <c r="EL60" s="83" t="e">
        <f t="shared" si="108"/>
        <v>#REF!</v>
      </c>
      <c r="EM60" s="83" t="e">
        <f t="shared" si="108"/>
        <v>#REF!</v>
      </c>
      <c r="EN60" s="83" t="e">
        <f t="shared" si="108"/>
        <v>#REF!</v>
      </c>
      <c r="EO60" s="83" t="e">
        <f t="shared" si="108"/>
        <v>#REF!</v>
      </c>
      <c r="EP60" s="83" t="e">
        <f t="shared" si="108"/>
        <v>#REF!</v>
      </c>
      <c r="EQ60" s="83" t="e">
        <f t="shared" si="108"/>
        <v>#REF!</v>
      </c>
      <c r="ER60" s="83" t="e">
        <f t="shared" si="108"/>
        <v>#REF!</v>
      </c>
      <c r="ES60" s="83" t="e">
        <f t="shared" si="108"/>
        <v>#REF!</v>
      </c>
      <c r="ET60" s="83" t="e">
        <f t="shared" si="108"/>
        <v>#REF!</v>
      </c>
      <c r="EU60" s="83" t="e">
        <f t="shared" si="108"/>
        <v>#REF!</v>
      </c>
      <c r="EV60" s="83" t="e">
        <f t="shared" si="108"/>
        <v>#REF!</v>
      </c>
      <c r="EW60" s="83" t="e">
        <f t="shared" si="108"/>
        <v>#REF!</v>
      </c>
      <c r="EX60" s="83" t="e">
        <f t="shared" si="108"/>
        <v>#REF!</v>
      </c>
      <c r="EY60" s="83" t="e">
        <f t="shared" si="108"/>
        <v>#REF!</v>
      </c>
      <c r="EZ60" s="83" t="e">
        <f t="shared" si="108"/>
        <v>#REF!</v>
      </c>
      <c r="FA60" s="83" t="e">
        <f t="shared" si="108"/>
        <v>#REF!</v>
      </c>
      <c r="FB60" s="83" t="e">
        <f t="shared" si="108"/>
        <v>#REF!</v>
      </c>
      <c r="FC60" s="83" t="e">
        <f t="shared" si="108"/>
        <v>#REF!</v>
      </c>
      <c r="FD60" s="83" t="e">
        <f t="shared" si="108"/>
        <v>#REF!</v>
      </c>
      <c r="FE60" s="83" t="e">
        <f t="shared" si="108"/>
        <v>#REF!</v>
      </c>
      <c r="FF60" s="83" t="e">
        <f t="shared" si="108"/>
        <v>#REF!</v>
      </c>
      <c r="FG60" s="83" t="e">
        <f t="shared" si="108"/>
        <v>#REF!</v>
      </c>
      <c r="FH60" s="83" t="e">
        <f t="shared" si="108"/>
        <v>#REF!</v>
      </c>
      <c r="FI60" s="83" t="e">
        <f t="shared" si="108"/>
        <v>#REF!</v>
      </c>
      <c r="FJ60" s="83" t="e">
        <f t="shared" si="108"/>
        <v>#REF!</v>
      </c>
      <c r="FK60" s="83" t="e">
        <f t="shared" si="108"/>
        <v>#REF!</v>
      </c>
      <c r="FL60" s="83" t="e">
        <f t="shared" si="108"/>
        <v>#REF!</v>
      </c>
      <c r="FM60" s="83" t="e">
        <f t="shared" si="108"/>
        <v>#REF!</v>
      </c>
      <c r="FN60" s="83" t="e">
        <f t="shared" si="108"/>
        <v>#REF!</v>
      </c>
      <c r="FO60" s="83" t="e">
        <f t="shared" si="108"/>
        <v>#REF!</v>
      </c>
      <c r="FP60" s="83" t="e">
        <f t="shared" si="108"/>
        <v>#REF!</v>
      </c>
      <c r="FQ60" s="83" t="e">
        <f t="shared" si="108"/>
        <v>#REF!</v>
      </c>
      <c r="FR60" s="83" t="e">
        <f t="shared" si="108"/>
        <v>#REF!</v>
      </c>
      <c r="FS60" s="83" t="e">
        <f t="shared" si="108"/>
        <v>#REF!</v>
      </c>
      <c r="FT60" s="83" t="e">
        <f t="shared" si="108"/>
        <v>#REF!</v>
      </c>
      <c r="FU60" s="83" t="e">
        <f t="shared" si="108"/>
        <v>#REF!</v>
      </c>
      <c r="FV60" s="83" t="e">
        <f t="shared" si="108"/>
        <v>#REF!</v>
      </c>
      <c r="FW60" s="83" t="e">
        <f t="shared" si="108"/>
        <v>#REF!</v>
      </c>
      <c r="FX60" s="83" t="e">
        <f t="shared" si="108"/>
        <v>#REF!</v>
      </c>
      <c r="FY60" s="83" t="e">
        <f t="shared" si="108"/>
        <v>#REF!</v>
      </c>
      <c r="FZ60" s="83" t="e">
        <f t="shared" si="108"/>
        <v>#REF!</v>
      </c>
      <c r="GA60" s="83" t="e">
        <f t="shared" si="108"/>
        <v>#REF!</v>
      </c>
      <c r="GB60" s="83" t="e">
        <f t="shared" si="108"/>
        <v>#REF!</v>
      </c>
      <c r="GC60" s="83" t="e">
        <f t="shared" si="108"/>
        <v>#REF!</v>
      </c>
      <c r="GD60" s="83" t="e">
        <f t="shared" si="108"/>
        <v>#REF!</v>
      </c>
      <c r="GE60" s="83" t="e">
        <f t="shared" si="108"/>
        <v>#REF!</v>
      </c>
      <c r="GF60" s="83" t="e">
        <f t="shared" si="108"/>
        <v>#REF!</v>
      </c>
      <c r="GG60" s="83" t="e">
        <f t="shared" si="108"/>
        <v>#REF!</v>
      </c>
      <c r="GH60" s="83" t="e">
        <f t="shared" si="108"/>
        <v>#REF!</v>
      </c>
      <c r="GI60" s="83" t="e">
        <f t="shared" si="108"/>
        <v>#REF!</v>
      </c>
      <c r="GJ60" s="83" t="e">
        <f t="shared" si="108"/>
        <v>#REF!</v>
      </c>
      <c r="GK60" s="83" t="e">
        <f t="shared" si="108"/>
        <v>#REF!</v>
      </c>
      <c r="GL60" s="83" t="e">
        <f t="shared" ref="GL60:HI60" si="109">GL62+GL63</f>
        <v>#REF!</v>
      </c>
      <c r="GM60" s="83" t="e">
        <f t="shared" si="109"/>
        <v>#REF!</v>
      </c>
      <c r="GN60" s="83" t="e">
        <f t="shared" si="109"/>
        <v>#REF!</v>
      </c>
      <c r="GO60" s="83" t="e">
        <f t="shared" si="109"/>
        <v>#REF!</v>
      </c>
      <c r="GP60" s="83" t="e">
        <f t="shared" si="109"/>
        <v>#REF!</v>
      </c>
      <c r="GQ60" s="83" t="e">
        <f t="shared" si="109"/>
        <v>#REF!</v>
      </c>
      <c r="GR60" s="83" t="e">
        <f t="shared" si="109"/>
        <v>#REF!</v>
      </c>
      <c r="GS60" s="83" t="e">
        <f t="shared" si="109"/>
        <v>#REF!</v>
      </c>
      <c r="GT60" s="83" t="e">
        <f t="shared" si="109"/>
        <v>#REF!</v>
      </c>
      <c r="GU60" s="83" t="e">
        <f t="shared" si="109"/>
        <v>#REF!</v>
      </c>
      <c r="GV60" s="83" t="e">
        <f t="shared" si="109"/>
        <v>#REF!</v>
      </c>
      <c r="GW60" s="83" t="e">
        <f t="shared" si="109"/>
        <v>#REF!</v>
      </c>
      <c r="GX60" s="83" t="e">
        <f t="shared" si="109"/>
        <v>#REF!</v>
      </c>
      <c r="GY60" s="83" t="e">
        <f t="shared" si="109"/>
        <v>#REF!</v>
      </c>
      <c r="GZ60" s="83" t="e">
        <f t="shared" si="109"/>
        <v>#REF!</v>
      </c>
      <c r="HA60" s="83" t="e">
        <f t="shared" si="109"/>
        <v>#REF!</v>
      </c>
      <c r="HB60" s="83" t="e">
        <f t="shared" si="109"/>
        <v>#REF!</v>
      </c>
      <c r="HC60" s="83" t="e">
        <f t="shared" si="109"/>
        <v>#REF!</v>
      </c>
      <c r="HD60" s="83" t="e">
        <f t="shared" si="109"/>
        <v>#REF!</v>
      </c>
      <c r="HE60" s="83" t="e">
        <f t="shared" si="109"/>
        <v>#REF!</v>
      </c>
      <c r="HF60" s="83" t="e">
        <f t="shared" si="109"/>
        <v>#REF!</v>
      </c>
      <c r="HG60" s="83" t="e">
        <f t="shared" si="109"/>
        <v>#REF!</v>
      </c>
      <c r="HH60" s="83" t="e">
        <f t="shared" si="109"/>
        <v>#REF!</v>
      </c>
      <c r="HI60" s="83" t="e">
        <f t="shared" si="109"/>
        <v>#REF!</v>
      </c>
    </row>
    <row r="61" spans="1:217" x14ac:dyDescent="0.2">
      <c r="A61" s="29" t="s">
        <v>245</v>
      </c>
      <c r="B61" s="77" t="e">
        <f t="shared" ref="B61:BM61" si="110">IF(B58&lt;=0,0,B58)</f>
        <v>#REF!</v>
      </c>
      <c r="C61" s="77" t="e">
        <f t="shared" si="110"/>
        <v>#REF!</v>
      </c>
      <c r="D61" s="77" t="e">
        <f t="shared" si="110"/>
        <v>#REF!</v>
      </c>
      <c r="E61" s="77" t="e">
        <f t="shared" si="110"/>
        <v>#REF!</v>
      </c>
      <c r="F61" s="77" t="e">
        <f t="shared" si="110"/>
        <v>#REF!</v>
      </c>
      <c r="G61" s="77" t="e">
        <f t="shared" si="110"/>
        <v>#REF!</v>
      </c>
      <c r="H61" s="77" t="e">
        <f t="shared" si="110"/>
        <v>#REF!</v>
      </c>
      <c r="I61" s="77" t="e">
        <f t="shared" si="110"/>
        <v>#REF!</v>
      </c>
      <c r="J61" s="77" t="e">
        <f t="shared" si="110"/>
        <v>#REF!</v>
      </c>
      <c r="K61" s="77" t="e">
        <f t="shared" si="110"/>
        <v>#REF!</v>
      </c>
      <c r="L61" s="77" t="e">
        <f t="shared" si="110"/>
        <v>#REF!</v>
      </c>
      <c r="M61" s="77" t="e">
        <f t="shared" si="110"/>
        <v>#REF!</v>
      </c>
      <c r="N61" s="77" t="e">
        <f t="shared" si="110"/>
        <v>#REF!</v>
      </c>
      <c r="O61" s="77" t="e">
        <f t="shared" si="110"/>
        <v>#REF!</v>
      </c>
      <c r="P61" s="77" t="e">
        <f t="shared" si="110"/>
        <v>#REF!</v>
      </c>
      <c r="Q61" s="77" t="e">
        <f t="shared" si="110"/>
        <v>#REF!</v>
      </c>
      <c r="R61" s="77" t="e">
        <f t="shared" si="110"/>
        <v>#REF!</v>
      </c>
      <c r="S61" s="77" t="e">
        <f t="shared" si="110"/>
        <v>#REF!</v>
      </c>
      <c r="T61" s="77" t="e">
        <f t="shared" si="110"/>
        <v>#REF!</v>
      </c>
      <c r="U61" s="77" t="e">
        <f t="shared" si="110"/>
        <v>#REF!</v>
      </c>
      <c r="V61" s="77" t="e">
        <f t="shared" si="110"/>
        <v>#REF!</v>
      </c>
      <c r="W61" s="77" t="e">
        <f t="shared" si="110"/>
        <v>#REF!</v>
      </c>
      <c r="X61" s="77" t="e">
        <f t="shared" si="110"/>
        <v>#REF!</v>
      </c>
      <c r="Y61" s="77" t="e">
        <f t="shared" si="110"/>
        <v>#REF!</v>
      </c>
      <c r="Z61" s="77" t="e">
        <f t="shared" si="110"/>
        <v>#REF!</v>
      </c>
      <c r="AA61" s="77" t="e">
        <f t="shared" si="110"/>
        <v>#REF!</v>
      </c>
      <c r="AB61" s="77" t="e">
        <f t="shared" si="110"/>
        <v>#REF!</v>
      </c>
      <c r="AC61" s="77" t="e">
        <f t="shared" si="110"/>
        <v>#REF!</v>
      </c>
      <c r="AD61" s="77" t="e">
        <f t="shared" si="110"/>
        <v>#REF!</v>
      </c>
      <c r="AE61" s="77" t="e">
        <f t="shared" si="110"/>
        <v>#REF!</v>
      </c>
      <c r="AF61" s="77" t="e">
        <f t="shared" si="110"/>
        <v>#REF!</v>
      </c>
      <c r="AG61" s="77" t="e">
        <f t="shared" si="110"/>
        <v>#REF!</v>
      </c>
      <c r="AH61" s="77" t="e">
        <f t="shared" si="110"/>
        <v>#REF!</v>
      </c>
      <c r="AI61" s="77" t="e">
        <f t="shared" si="110"/>
        <v>#REF!</v>
      </c>
      <c r="AJ61" s="77" t="e">
        <f t="shared" si="110"/>
        <v>#REF!</v>
      </c>
      <c r="AK61" s="77" t="e">
        <f t="shared" si="110"/>
        <v>#REF!</v>
      </c>
      <c r="AL61" s="77" t="e">
        <f t="shared" si="110"/>
        <v>#REF!</v>
      </c>
      <c r="AM61" s="77" t="e">
        <f t="shared" si="110"/>
        <v>#REF!</v>
      </c>
      <c r="AN61" s="77" t="e">
        <f t="shared" si="110"/>
        <v>#REF!</v>
      </c>
      <c r="AO61" s="77" t="e">
        <f t="shared" si="110"/>
        <v>#REF!</v>
      </c>
      <c r="AP61" s="77" t="e">
        <f t="shared" si="110"/>
        <v>#REF!</v>
      </c>
      <c r="AQ61" s="77" t="e">
        <f t="shared" si="110"/>
        <v>#REF!</v>
      </c>
      <c r="AR61" s="77" t="e">
        <f t="shared" si="110"/>
        <v>#REF!</v>
      </c>
      <c r="AS61" s="77" t="e">
        <f t="shared" si="110"/>
        <v>#REF!</v>
      </c>
      <c r="AT61" s="77" t="e">
        <f t="shared" si="110"/>
        <v>#REF!</v>
      </c>
      <c r="AU61" s="77" t="e">
        <f t="shared" si="110"/>
        <v>#REF!</v>
      </c>
      <c r="AV61" s="77" t="e">
        <f t="shared" si="110"/>
        <v>#REF!</v>
      </c>
      <c r="AW61" s="77" t="e">
        <f t="shared" si="110"/>
        <v>#REF!</v>
      </c>
      <c r="AX61" s="77" t="e">
        <f t="shared" si="110"/>
        <v>#REF!</v>
      </c>
      <c r="AY61" s="77" t="e">
        <f t="shared" si="110"/>
        <v>#REF!</v>
      </c>
      <c r="AZ61" s="77" t="e">
        <f t="shared" si="110"/>
        <v>#REF!</v>
      </c>
      <c r="BA61" s="77" t="e">
        <f t="shared" si="110"/>
        <v>#REF!</v>
      </c>
      <c r="BB61" s="77" t="e">
        <f t="shared" si="110"/>
        <v>#REF!</v>
      </c>
      <c r="BC61" s="77" t="e">
        <f t="shared" si="110"/>
        <v>#REF!</v>
      </c>
      <c r="BD61" s="77" t="e">
        <f t="shared" si="110"/>
        <v>#REF!</v>
      </c>
      <c r="BE61" s="77" t="e">
        <f t="shared" si="110"/>
        <v>#REF!</v>
      </c>
      <c r="BF61" s="77" t="e">
        <f t="shared" si="110"/>
        <v>#REF!</v>
      </c>
      <c r="BG61" s="77" t="e">
        <f t="shared" si="110"/>
        <v>#REF!</v>
      </c>
      <c r="BH61" s="77" t="e">
        <f t="shared" si="110"/>
        <v>#REF!</v>
      </c>
      <c r="BI61" s="77" t="e">
        <f t="shared" si="110"/>
        <v>#REF!</v>
      </c>
      <c r="BJ61" s="77" t="e">
        <f t="shared" si="110"/>
        <v>#REF!</v>
      </c>
      <c r="BK61" s="77" t="e">
        <f t="shared" si="110"/>
        <v>#REF!</v>
      </c>
      <c r="BL61" s="77" t="e">
        <f t="shared" si="110"/>
        <v>#REF!</v>
      </c>
      <c r="BM61" s="77" t="e">
        <f t="shared" si="110"/>
        <v>#REF!</v>
      </c>
      <c r="BN61" s="77" t="e">
        <f t="shared" ref="BN61:DY61" si="111">IF(BN58&lt;=0,0,BN58)</f>
        <v>#REF!</v>
      </c>
      <c r="BO61" s="77" t="e">
        <f t="shared" si="111"/>
        <v>#REF!</v>
      </c>
      <c r="BP61" s="77" t="e">
        <f t="shared" si="111"/>
        <v>#REF!</v>
      </c>
      <c r="BQ61" s="77" t="e">
        <f t="shared" si="111"/>
        <v>#REF!</v>
      </c>
      <c r="BR61" s="77" t="e">
        <f t="shared" si="111"/>
        <v>#REF!</v>
      </c>
      <c r="BS61" s="77" t="e">
        <f t="shared" si="111"/>
        <v>#REF!</v>
      </c>
      <c r="BT61" s="77" t="e">
        <f t="shared" si="111"/>
        <v>#REF!</v>
      </c>
      <c r="BU61" s="77" t="e">
        <f t="shared" si="111"/>
        <v>#REF!</v>
      </c>
      <c r="BV61" s="77" t="e">
        <f t="shared" si="111"/>
        <v>#REF!</v>
      </c>
      <c r="BW61" s="77" t="e">
        <f t="shared" si="111"/>
        <v>#REF!</v>
      </c>
      <c r="BX61" s="77" t="e">
        <f t="shared" si="111"/>
        <v>#REF!</v>
      </c>
      <c r="BY61" s="77" t="e">
        <f t="shared" si="111"/>
        <v>#REF!</v>
      </c>
      <c r="BZ61" s="77" t="e">
        <f t="shared" si="111"/>
        <v>#REF!</v>
      </c>
      <c r="CA61" s="77" t="e">
        <f t="shared" si="111"/>
        <v>#REF!</v>
      </c>
      <c r="CB61" s="77" t="e">
        <f t="shared" si="111"/>
        <v>#REF!</v>
      </c>
      <c r="CC61" s="77" t="e">
        <f t="shared" si="111"/>
        <v>#REF!</v>
      </c>
      <c r="CD61" s="77" t="e">
        <f t="shared" si="111"/>
        <v>#REF!</v>
      </c>
      <c r="CE61" s="77" t="e">
        <f t="shared" si="111"/>
        <v>#REF!</v>
      </c>
      <c r="CF61" s="77" t="e">
        <f t="shared" si="111"/>
        <v>#REF!</v>
      </c>
      <c r="CG61" s="77" t="e">
        <f t="shared" si="111"/>
        <v>#REF!</v>
      </c>
      <c r="CH61" s="77" t="e">
        <f t="shared" si="111"/>
        <v>#REF!</v>
      </c>
      <c r="CI61" s="77" t="e">
        <f t="shared" si="111"/>
        <v>#REF!</v>
      </c>
      <c r="CJ61" s="77" t="e">
        <f t="shared" si="111"/>
        <v>#REF!</v>
      </c>
      <c r="CK61" s="77" t="e">
        <f t="shared" si="111"/>
        <v>#REF!</v>
      </c>
      <c r="CL61" s="77" t="e">
        <f t="shared" si="111"/>
        <v>#REF!</v>
      </c>
      <c r="CM61" s="77" t="e">
        <f t="shared" si="111"/>
        <v>#REF!</v>
      </c>
      <c r="CN61" s="77" t="e">
        <f t="shared" si="111"/>
        <v>#REF!</v>
      </c>
      <c r="CO61" s="77" t="e">
        <f t="shared" si="111"/>
        <v>#REF!</v>
      </c>
      <c r="CP61" s="77" t="e">
        <f t="shared" si="111"/>
        <v>#REF!</v>
      </c>
      <c r="CQ61" s="77" t="e">
        <f t="shared" si="111"/>
        <v>#REF!</v>
      </c>
      <c r="CR61" s="77" t="e">
        <f t="shared" si="111"/>
        <v>#REF!</v>
      </c>
      <c r="CS61" s="77" t="e">
        <f t="shared" si="111"/>
        <v>#REF!</v>
      </c>
      <c r="CT61" s="77" t="e">
        <f t="shared" si="111"/>
        <v>#REF!</v>
      </c>
      <c r="CU61" s="77" t="e">
        <f t="shared" si="111"/>
        <v>#REF!</v>
      </c>
      <c r="CV61" s="77" t="e">
        <f t="shared" si="111"/>
        <v>#REF!</v>
      </c>
      <c r="CW61" s="77" t="e">
        <f t="shared" si="111"/>
        <v>#REF!</v>
      </c>
      <c r="CX61" s="77" t="e">
        <f t="shared" si="111"/>
        <v>#REF!</v>
      </c>
      <c r="CY61" s="77" t="e">
        <f t="shared" si="111"/>
        <v>#REF!</v>
      </c>
      <c r="CZ61" s="77" t="e">
        <f t="shared" si="111"/>
        <v>#REF!</v>
      </c>
      <c r="DA61" s="77" t="e">
        <f t="shared" si="111"/>
        <v>#REF!</v>
      </c>
      <c r="DB61" s="77" t="e">
        <f t="shared" si="111"/>
        <v>#REF!</v>
      </c>
      <c r="DC61" s="77" t="e">
        <f t="shared" si="111"/>
        <v>#REF!</v>
      </c>
      <c r="DD61" s="77" t="e">
        <f t="shared" si="111"/>
        <v>#REF!</v>
      </c>
      <c r="DE61" s="77" t="e">
        <f t="shared" si="111"/>
        <v>#REF!</v>
      </c>
      <c r="DF61" s="77" t="e">
        <f t="shared" si="111"/>
        <v>#REF!</v>
      </c>
      <c r="DG61" s="77" t="e">
        <f t="shared" si="111"/>
        <v>#REF!</v>
      </c>
      <c r="DH61" s="77" t="e">
        <f t="shared" si="111"/>
        <v>#REF!</v>
      </c>
      <c r="DI61" s="77" t="e">
        <f t="shared" si="111"/>
        <v>#REF!</v>
      </c>
      <c r="DJ61" s="77" t="e">
        <f t="shared" si="111"/>
        <v>#REF!</v>
      </c>
      <c r="DK61" s="77" t="e">
        <f t="shared" si="111"/>
        <v>#REF!</v>
      </c>
      <c r="DL61" s="77" t="e">
        <f t="shared" si="111"/>
        <v>#REF!</v>
      </c>
      <c r="DM61" s="77" t="e">
        <f t="shared" si="111"/>
        <v>#REF!</v>
      </c>
      <c r="DN61" s="77" t="e">
        <f t="shared" si="111"/>
        <v>#REF!</v>
      </c>
      <c r="DO61" s="77" t="e">
        <f t="shared" si="111"/>
        <v>#REF!</v>
      </c>
      <c r="DP61" s="77" t="e">
        <f t="shared" si="111"/>
        <v>#REF!</v>
      </c>
      <c r="DQ61" s="77" t="e">
        <f t="shared" si="111"/>
        <v>#REF!</v>
      </c>
      <c r="DR61" s="77" t="e">
        <f t="shared" si="111"/>
        <v>#REF!</v>
      </c>
      <c r="DS61" s="77" t="e">
        <f t="shared" si="111"/>
        <v>#REF!</v>
      </c>
      <c r="DT61" s="77" t="e">
        <f t="shared" si="111"/>
        <v>#REF!</v>
      </c>
      <c r="DU61" s="77" t="e">
        <f t="shared" si="111"/>
        <v>#REF!</v>
      </c>
      <c r="DV61" s="77" t="e">
        <f t="shared" si="111"/>
        <v>#REF!</v>
      </c>
      <c r="DW61" s="77" t="e">
        <f t="shared" si="111"/>
        <v>#REF!</v>
      </c>
      <c r="DX61" s="77" t="e">
        <f t="shared" si="111"/>
        <v>#REF!</v>
      </c>
      <c r="DY61" s="77" t="e">
        <f t="shared" si="111"/>
        <v>#REF!</v>
      </c>
      <c r="DZ61" s="77" t="e">
        <f t="shared" ref="DZ61:GK61" si="112">IF(DZ58&lt;=0,0,DZ58)</f>
        <v>#REF!</v>
      </c>
      <c r="EA61" s="77" t="e">
        <f t="shared" si="112"/>
        <v>#REF!</v>
      </c>
      <c r="EB61" s="77" t="e">
        <f t="shared" si="112"/>
        <v>#REF!</v>
      </c>
      <c r="EC61" s="77" t="e">
        <f t="shared" si="112"/>
        <v>#REF!</v>
      </c>
      <c r="ED61" s="77" t="e">
        <f t="shared" si="112"/>
        <v>#REF!</v>
      </c>
      <c r="EE61" s="77" t="e">
        <f t="shared" si="112"/>
        <v>#REF!</v>
      </c>
      <c r="EF61" s="77" t="e">
        <f t="shared" si="112"/>
        <v>#REF!</v>
      </c>
      <c r="EG61" s="77" t="e">
        <f t="shared" si="112"/>
        <v>#REF!</v>
      </c>
      <c r="EH61" s="77" t="e">
        <f t="shared" si="112"/>
        <v>#REF!</v>
      </c>
      <c r="EI61" s="77" t="e">
        <f t="shared" si="112"/>
        <v>#REF!</v>
      </c>
      <c r="EJ61" s="77" t="e">
        <f t="shared" si="112"/>
        <v>#REF!</v>
      </c>
      <c r="EK61" s="77" t="e">
        <f t="shared" si="112"/>
        <v>#REF!</v>
      </c>
      <c r="EL61" s="77" t="e">
        <f t="shared" si="112"/>
        <v>#REF!</v>
      </c>
      <c r="EM61" s="77" t="e">
        <f t="shared" si="112"/>
        <v>#REF!</v>
      </c>
      <c r="EN61" s="77" t="e">
        <f t="shared" si="112"/>
        <v>#REF!</v>
      </c>
      <c r="EO61" s="77" t="e">
        <f t="shared" si="112"/>
        <v>#REF!</v>
      </c>
      <c r="EP61" s="77" t="e">
        <f t="shared" si="112"/>
        <v>#REF!</v>
      </c>
      <c r="EQ61" s="77" t="e">
        <f t="shared" si="112"/>
        <v>#REF!</v>
      </c>
      <c r="ER61" s="77" t="e">
        <f t="shared" si="112"/>
        <v>#REF!</v>
      </c>
      <c r="ES61" s="77" t="e">
        <f t="shared" si="112"/>
        <v>#REF!</v>
      </c>
      <c r="ET61" s="77" t="e">
        <f t="shared" si="112"/>
        <v>#REF!</v>
      </c>
      <c r="EU61" s="77" t="e">
        <f t="shared" si="112"/>
        <v>#REF!</v>
      </c>
      <c r="EV61" s="77" t="e">
        <f t="shared" si="112"/>
        <v>#REF!</v>
      </c>
      <c r="EW61" s="77" t="e">
        <f t="shared" si="112"/>
        <v>#REF!</v>
      </c>
      <c r="EX61" s="77" t="e">
        <f t="shared" si="112"/>
        <v>#REF!</v>
      </c>
      <c r="EY61" s="77" t="e">
        <f t="shared" si="112"/>
        <v>#REF!</v>
      </c>
      <c r="EZ61" s="77" t="e">
        <f t="shared" si="112"/>
        <v>#REF!</v>
      </c>
      <c r="FA61" s="77" t="e">
        <f t="shared" si="112"/>
        <v>#REF!</v>
      </c>
      <c r="FB61" s="77" t="e">
        <f t="shared" si="112"/>
        <v>#REF!</v>
      </c>
      <c r="FC61" s="77" t="e">
        <f t="shared" si="112"/>
        <v>#REF!</v>
      </c>
      <c r="FD61" s="77" t="e">
        <f t="shared" si="112"/>
        <v>#REF!</v>
      </c>
      <c r="FE61" s="77" t="e">
        <f t="shared" si="112"/>
        <v>#REF!</v>
      </c>
      <c r="FF61" s="77" t="e">
        <f t="shared" si="112"/>
        <v>#REF!</v>
      </c>
      <c r="FG61" s="77" t="e">
        <f t="shared" si="112"/>
        <v>#REF!</v>
      </c>
      <c r="FH61" s="77" t="e">
        <f t="shared" si="112"/>
        <v>#REF!</v>
      </c>
      <c r="FI61" s="77" t="e">
        <f t="shared" si="112"/>
        <v>#REF!</v>
      </c>
      <c r="FJ61" s="77" t="e">
        <f t="shared" si="112"/>
        <v>#REF!</v>
      </c>
      <c r="FK61" s="77" t="e">
        <f t="shared" si="112"/>
        <v>#REF!</v>
      </c>
      <c r="FL61" s="77" t="e">
        <f t="shared" si="112"/>
        <v>#REF!</v>
      </c>
      <c r="FM61" s="77" t="e">
        <f t="shared" si="112"/>
        <v>#REF!</v>
      </c>
      <c r="FN61" s="77" t="e">
        <f t="shared" si="112"/>
        <v>#REF!</v>
      </c>
      <c r="FO61" s="77" t="e">
        <f t="shared" si="112"/>
        <v>#REF!</v>
      </c>
      <c r="FP61" s="77" t="e">
        <f t="shared" si="112"/>
        <v>#REF!</v>
      </c>
      <c r="FQ61" s="77" t="e">
        <f t="shared" si="112"/>
        <v>#REF!</v>
      </c>
      <c r="FR61" s="77" t="e">
        <f t="shared" si="112"/>
        <v>#REF!</v>
      </c>
      <c r="FS61" s="77" t="e">
        <f t="shared" si="112"/>
        <v>#REF!</v>
      </c>
      <c r="FT61" s="77" t="e">
        <f t="shared" si="112"/>
        <v>#REF!</v>
      </c>
      <c r="FU61" s="77" t="e">
        <f t="shared" si="112"/>
        <v>#REF!</v>
      </c>
      <c r="FV61" s="77" t="e">
        <f t="shared" si="112"/>
        <v>#REF!</v>
      </c>
      <c r="FW61" s="77" t="e">
        <f t="shared" si="112"/>
        <v>#REF!</v>
      </c>
      <c r="FX61" s="77" t="e">
        <f t="shared" si="112"/>
        <v>#REF!</v>
      </c>
      <c r="FY61" s="77" t="e">
        <f t="shared" si="112"/>
        <v>#REF!</v>
      </c>
      <c r="FZ61" s="77" t="e">
        <f t="shared" si="112"/>
        <v>#REF!</v>
      </c>
      <c r="GA61" s="77" t="e">
        <f t="shared" si="112"/>
        <v>#REF!</v>
      </c>
      <c r="GB61" s="77" t="e">
        <f t="shared" si="112"/>
        <v>#REF!</v>
      </c>
      <c r="GC61" s="77" t="e">
        <f t="shared" si="112"/>
        <v>#REF!</v>
      </c>
      <c r="GD61" s="77" t="e">
        <f t="shared" si="112"/>
        <v>#REF!</v>
      </c>
      <c r="GE61" s="77" t="e">
        <f t="shared" si="112"/>
        <v>#REF!</v>
      </c>
      <c r="GF61" s="77" t="e">
        <f t="shared" si="112"/>
        <v>#REF!</v>
      </c>
      <c r="GG61" s="77" t="e">
        <f t="shared" si="112"/>
        <v>#REF!</v>
      </c>
      <c r="GH61" s="77" t="e">
        <f t="shared" si="112"/>
        <v>#REF!</v>
      </c>
      <c r="GI61" s="77" t="e">
        <f t="shared" si="112"/>
        <v>#REF!</v>
      </c>
      <c r="GJ61" s="77" t="e">
        <f t="shared" si="112"/>
        <v>#REF!</v>
      </c>
      <c r="GK61" s="77" t="e">
        <f t="shared" si="112"/>
        <v>#REF!</v>
      </c>
      <c r="GL61" s="77" t="e">
        <f t="shared" ref="GL61:HI61" si="113">IF(GL58&lt;=0,0,GL58)</f>
        <v>#REF!</v>
      </c>
      <c r="GM61" s="77" t="e">
        <f t="shared" si="113"/>
        <v>#REF!</v>
      </c>
      <c r="GN61" s="77" t="e">
        <f t="shared" si="113"/>
        <v>#REF!</v>
      </c>
      <c r="GO61" s="77" t="e">
        <f t="shared" si="113"/>
        <v>#REF!</v>
      </c>
      <c r="GP61" s="77" t="e">
        <f t="shared" si="113"/>
        <v>#REF!</v>
      </c>
      <c r="GQ61" s="77" t="e">
        <f t="shared" si="113"/>
        <v>#REF!</v>
      </c>
      <c r="GR61" s="77" t="e">
        <f t="shared" si="113"/>
        <v>#REF!</v>
      </c>
      <c r="GS61" s="77" t="e">
        <f t="shared" si="113"/>
        <v>#REF!</v>
      </c>
      <c r="GT61" s="77" t="e">
        <f t="shared" si="113"/>
        <v>#REF!</v>
      </c>
      <c r="GU61" s="77" t="e">
        <f t="shared" si="113"/>
        <v>#REF!</v>
      </c>
      <c r="GV61" s="77" t="e">
        <f t="shared" si="113"/>
        <v>#REF!</v>
      </c>
      <c r="GW61" s="77" t="e">
        <f t="shared" si="113"/>
        <v>#REF!</v>
      </c>
      <c r="GX61" s="77" t="e">
        <f t="shared" si="113"/>
        <v>#REF!</v>
      </c>
      <c r="GY61" s="77" t="e">
        <f t="shared" si="113"/>
        <v>#REF!</v>
      </c>
      <c r="GZ61" s="77" t="e">
        <f t="shared" si="113"/>
        <v>#REF!</v>
      </c>
      <c r="HA61" s="77" t="e">
        <f t="shared" si="113"/>
        <v>#REF!</v>
      </c>
      <c r="HB61" s="77" t="e">
        <f t="shared" si="113"/>
        <v>#REF!</v>
      </c>
      <c r="HC61" s="77" t="e">
        <f t="shared" si="113"/>
        <v>#REF!</v>
      </c>
      <c r="HD61" s="77" t="e">
        <f t="shared" si="113"/>
        <v>#REF!</v>
      </c>
      <c r="HE61" s="77" t="e">
        <f t="shared" si="113"/>
        <v>#REF!</v>
      </c>
      <c r="HF61" s="77" t="e">
        <f t="shared" si="113"/>
        <v>#REF!</v>
      </c>
      <c r="HG61" s="77" t="e">
        <f t="shared" si="113"/>
        <v>#REF!</v>
      </c>
      <c r="HH61" s="77" t="e">
        <f t="shared" si="113"/>
        <v>#REF!</v>
      </c>
      <c r="HI61" s="77" t="e">
        <f t="shared" si="113"/>
        <v>#REF!</v>
      </c>
    </row>
    <row r="62" spans="1:217" x14ac:dyDescent="0.2">
      <c r="A62" s="29" t="s">
        <v>246</v>
      </c>
      <c r="B62" s="77" t="e">
        <f t="shared" ref="B62:BM62" si="114">_xlfn.SINGLE(IRPJ)*B61+IF(B61&gt;20,_xlfn.SINGLE(AdicionalIRPJ)*(B61-20))</f>
        <v>#REF!</v>
      </c>
      <c r="C62" s="77" t="e">
        <f t="shared" si="114"/>
        <v>#REF!</v>
      </c>
      <c r="D62" s="77" t="e">
        <f t="shared" si="114"/>
        <v>#REF!</v>
      </c>
      <c r="E62" s="77" t="e">
        <f t="shared" si="114"/>
        <v>#REF!</v>
      </c>
      <c r="F62" s="77" t="e">
        <f t="shared" si="114"/>
        <v>#REF!</v>
      </c>
      <c r="G62" s="77" t="e">
        <f t="shared" si="114"/>
        <v>#REF!</v>
      </c>
      <c r="H62" s="77" t="e">
        <f t="shared" si="114"/>
        <v>#REF!</v>
      </c>
      <c r="I62" s="77" t="e">
        <f t="shared" si="114"/>
        <v>#REF!</v>
      </c>
      <c r="J62" s="77" t="e">
        <f t="shared" si="114"/>
        <v>#REF!</v>
      </c>
      <c r="K62" s="77" t="e">
        <f t="shared" si="114"/>
        <v>#REF!</v>
      </c>
      <c r="L62" s="77" t="e">
        <f t="shared" si="114"/>
        <v>#REF!</v>
      </c>
      <c r="M62" s="77" t="e">
        <f t="shared" si="114"/>
        <v>#REF!</v>
      </c>
      <c r="N62" s="77" t="e">
        <f t="shared" si="114"/>
        <v>#REF!</v>
      </c>
      <c r="O62" s="77" t="e">
        <f t="shared" si="114"/>
        <v>#REF!</v>
      </c>
      <c r="P62" s="77" t="e">
        <f t="shared" si="114"/>
        <v>#REF!</v>
      </c>
      <c r="Q62" s="77" t="e">
        <f t="shared" si="114"/>
        <v>#REF!</v>
      </c>
      <c r="R62" s="77" t="e">
        <f t="shared" si="114"/>
        <v>#REF!</v>
      </c>
      <c r="S62" s="77" t="e">
        <f t="shared" si="114"/>
        <v>#REF!</v>
      </c>
      <c r="T62" s="77" t="e">
        <f t="shared" si="114"/>
        <v>#REF!</v>
      </c>
      <c r="U62" s="77" t="e">
        <f t="shared" si="114"/>
        <v>#REF!</v>
      </c>
      <c r="V62" s="77" t="e">
        <f t="shared" si="114"/>
        <v>#REF!</v>
      </c>
      <c r="W62" s="77" t="e">
        <f t="shared" si="114"/>
        <v>#REF!</v>
      </c>
      <c r="X62" s="77" t="e">
        <f t="shared" si="114"/>
        <v>#REF!</v>
      </c>
      <c r="Y62" s="77" t="e">
        <f t="shared" si="114"/>
        <v>#REF!</v>
      </c>
      <c r="Z62" s="77" t="e">
        <f t="shared" si="114"/>
        <v>#REF!</v>
      </c>
      <c r="AA62" s="77" t="e">
        <f t="shared" si="114"/>
        <v>#REF!</v>
      </c>
      <c r="AB62" s="77" t="e">
        <f t="shared" si="114"/>
        <v>#REF!</v>
      </c>
      <c r="AC62" s="77" t="e">
        <f t="shared" si="114"/>
        <v>#REF!</v>
      </c>
      <c r="AD62" s="77" t="e">
        <f t="shared" si="114"/>
        <v>#REF!</v>
      </c>
      <c r="AE62" s="77" t="e">
        <f t="shared" si="114"/>
        <v>#REF!</v>
      </c>
      <c r="AF62" s="77" t="e">
        <f t="shared" si="114"/>
        <v>#REF!</v>
      </c>
      <c r="AG62" s="77" t="e">
        <f t="shared" si="114"/>
        <v>#REF!</v>
      </c>
      <c r="AH62" s="77" t="e">
        <f t="shared" si="114"/>
        <v>#REF!</v>
      </c>
      <c r="AI62" s="77" t="e">
        <f t="shared" si="114"/>
        <v>#REF!</v>
      </c>
      <c r="AJ62" s="77" t="e">
        <f t="shared" si="114"/>
        <v>#REF!</v>
      </c>
      <c r="AK62" s="77" t="e">
        <f t="shared" si="114"/>
        <v>#REF!</v>
      </c>
      <c r="AL62" s="77" t="e">
        <f t="shared" si="114"/>
        <v>#REF!</v>
      </c>
      <c r="AM62" s="77" t="e">
        <f t="shared" si="114"/>
        <v>#REF!</v>
      </c>
      <c r="AN62" s="77" t="e">
        <f t="shared" si="114"/>
        <v>#REF!</v>
      </c>
      <c r="AO62" s="77" t="e">
        <f t="shared" si="114"/>
        <v>#REF!</v>
      </c>
      <c r="AP62" s="77" t="e">
        <f t="shared" si="114"/>
        <v>#REF!</v>
      </c>
      <c r="AQ62" s="77" t="e">
        <f t="shared" si="114"/>
        <v>#REF!</v>
      </c>
      <c r="AR62" s="77" t="e">
        <f t="shared" si="114"/>
        <v>#REF!</v>
      </c>
      <c r="AS62" s="77" t="e">
        <f t="shared" si="114"/>
        <v>#REF!</v>
      </c>
      <c r="AT62" s="77" t="e">
        <f t="shared" si="114"/>
        <v>#REF!</v>
      </c>
      <c r="AU62" s="77" t="e">
        <f t="shared" si="114"/>
        <v>#REF!</v>
      </c>
      <c r="AV62" s="77" t="e">
        <f t="shared" si="114"/>
        <v>#REF!</v>
      </c>
      <c r="AW62" s="77" t="e">
        <f t="shared" si="114"/>
        <v>#REF!</v>
      </c>
      <c r="AX62" s="77" t="e">
        <f t="shared" si="114"/>
        <v>#REF!</v>
      </c>
      <c r="AY62" s="77" t="e">
        <f t="shared" si="114"/>
        <v>#REF!</v>
      </c>
      <c r="AZ62" s="77" t="e">
        <f t="shared" si="114"/>
        <v>#REF!</v>
      </c>
      <c r="BA62" s="77" t="e">
        <f t="shared" si="114"/>
        <v>#REF!</v>
      </c>
      <c r="BB62" s="77" t="e">
        <f t="shared" si="114"/>
        <v>#REF!</v>
      </c>
      <c r="BC62" s="77" t="e">
        <f t="shared" si="114"/>
        <v>#REF!</v>
      </c>
      <c r="BD62" s="77" t="e">
        <f t="shared" si="114"/>
        <v>#REF!</v>
      </c>
      <c r="BE62" s="77" t="e">
        <f t="shared" si="114"/>
        <v>#REF!</v>
      </c>
      <c r="BF62" s="77" t="e">
        <f t="shared" si="114"/>
        <v>#REF!</v>
      </c>
      <c r="BG62" s="77" t="e">
        <f t="shared" si="114"/>
        <v>#REF!</v>
      </c>
      <c r="BH62" s="77" t="e">
        <f t="shared" si="114"/>
        <v>#REF!</v>
      </c>
      <c r="BI62" s="77" t="e">
        <f t="shared" si="114"/>
        <v>#REF!</v>
      </c>
      <c r="BJ62" s="77" t="e">
        <f t="shared" si="114"/>
        <v>#REF!</v>
      </c>
      <c r="BK62" s="77" t="e">
        <f t="shared" si="114"/>
        <v>#REF!</v>
      </c>
      <c r="BL62" s="77" t="e">
        <f t="shared" si="114"/>
        <v>#REF!</v>
      </c>
      <c r="BM62" s="77" t="e">
        <f t="shared" si="114"/>
        <v>#REF!</v>
      </c>
      <c r="BN62" s="77" t="e">
        <f t="shared" ref="BN62:DY62" si="115">_xlfn.SINGLE(IRPJ)*BN61+IF(BN61&gt;20,_xlfn.SINGLE(AdicionalIRPJ)*(BN61-20))</f>
        <v>#REF!</v>
      </c>
      <c r="BO62" s="77" t="e">
        <f t="shared" si="115"/>
        <v>#REF!</v>
      </c>
      <c r="BP62" s="77" t="e">
        <f t="shared" si="115"/>
        <v>#REF!</v>
      </c>
      <c r="BQ62" s="77" t="e">
        <f t="shared" si="115"/>
        <v>#REF!</v>
      </c>
      <c r="BR62" s="77" t="e">
        <f t="shared" si="115"/>
        <v>#REF!</v>
      </c>
      <c r="BS62" s="77" t="e">
        <f t="shared" si="115"/>
        <v>#REF!</v>
      </c>
      <c r="BT62" s="77" t="e">
        <f t="shared" si="115"/>
        <v>#REF!</v>
      </c>
      <c r="BU62" s="77" t="e">
        <f t="shared" si="115"/>
        <v>#REF!</v>
      </c>
      <c r="BV62" s="77" t="e">
        <f t="shared" si="115"/>
        <v>#REF!</v>
      </c>
      <c r="BW62" s="77" t="e">
        <f t="shared" si="115"/>
        <v>#REF!</v>
      </c>
      <c r="BX62" s="77" t="e">
        <f t="shared" si="115"/>
        <v>#REF!</v>
      </c>
      <c r="BY62" s="77" t="e">
        <f t="shared" si="115"/>
        <v>#REF!</v>
      </c>
      <c r="BZ62" s="77" t="e">
        <f t="shared" si="115"/>
        <v>#REF!</v>
      </c>
      <c r="CA62" s="77" t="e">
        <f t="shared" si="115"/>
        <v>#REF!</v>
      </c>
      <c r="CB62" s="77" t="e">
        <f t="shared" si="115"/>
        <v>#REF!</v>
      </c>
      <c r="CC62" s="77" t="e">
        <f t="shared" si="115"/>
        <v>#REF!</v>
      </c>
      <c r="CD62" s="77" t="e">
        <f t="shared" si="115"/>
        <v>#REF!</v>
      </c>
      <c r="CE62" s="77" t="e">
        <f t="shared" si="115"/>
        <v>#REF!</v>
      </c>
      <c r="CF62" s="77" t="e">
        <f t="shared" si="115"/>
        <v>#REF!</v>
      </c>
      <c r="CG62" s="77" t="e">
        <f t="shared" si="115"/>
        <v>#REF!</v>
      </c>
      <c r="CH62" s="77" t="e">
        <f t="shared" si="115"/>
        <v>#REF!</v>
      </c>
      <c r="CI62" s="77" t="e">
        <f t="shared" si="115"/>
        <v>#REF!</v>
      </c>
      <c r="CJ62" s="77" t="e">
        <f t="shared" si="115"/>
        <v>#REF!</v>
      </c>
      <c r="CK62" s="77" t="e">
        <f t="shared" si="115"/>
        <v>#REF!</v>
      </c>
      <c r="CL62" s="77" t="e">
        <f t="shared" si="115"/>
        <v>#REF!</v>
      </c>
      <c r="CM62" s="77" t="e">
        <f t="shared" si="115"/>
        <v>#REF!</v>
      </c>
      <c r="CN62" s="77" t="e">
        <f t="shared" si="115"/>
        <v>#REF!</v>
      </c>
      <c r="CO62" s="77" t="e">
        <f t="shared" si="115"/>
        <v>#REF!</v>
      </c>
      <c r="CP62" s="77" t="e">
        <f t="shared" si="115"/>
        <v>#REF!</v>
      </c>
      <c r="CQ62" s="77" t="e">
        <f t="shared" si="115"/>
        <v>#REF!</v>
      </c>
      <c r="CR62" s="77" t="e">
        <f t="shared" si="115"/>
        <v>#REF!</v>
      </c>
      <c r="CS62" s="77" t="e">
        <f t="shared" si="115"/>
        <v>#REF!</v>
      </c>
      <c r="CT62" s="77" t="e">
        <f t="shared" si="115"/>
        <v>#REF!</v>
      </c>
      <c r="CU62" s="77" t="e">
        <f t="shared" si="115"/>
        <v>#REF!</v>
      </c>
      <c r="CV62" s="77" t="e">
        <f t="shared" si="115"/>
        <v>#REF!</v>
      </c>
      <c r="CW62" s="77" t="e">
        <f t="shared" si="115"/>
        <v>#REF!</v>
      </c>
      <c r="CX62" s="77" t="e">
        <f t="shared" si="115"/>
        <v>#REF!</v>
      </c>
      <c r="CY62" s="77" t="e">
        <f t="shared" si="115"/>
        <v>#REF!</v>
      </c>
      <c r="CZ62" s="77" t="e">
        <f t="shared" si="115"/>
        <v>#REF!</v>
      </c>
      <c r="DA62" s="77" t="e">
        <f t="shared" si="115"/>
        <v>#REF!</v>
      </c>
      <c r="DB62" s="77" t="e">
        <f t="shared" si="115"/>
        <v>#REF!</v>
      </c>
      <c r="DC62" s="77" t="e">
        <f t="shared" si="115"/>
        <v>#REF!</v>
      </c>
      <c r="DD62" s="77" t="e">
        <f t="shared" si="115"/>
        <v>#REF!</v>
      </c>
      <c r="DE62" s="77" t="e">
        <f t="shared" si="115"/>
        <v>#REF!</v>
      </c>
      <c r="DF62" s="77" t="e">
        <f t="shared" si="115"/>
        <v>#REF!</v>
      </c>
      <c r="DG62" s="77" t="e">
        <f t="shared" si="115"/>
        <v>#REF!</v>
      </c>
      <c r="DH62" s="77" t="e">
        <f t="shared" si="115"/>
        <v>#REF!</v>
      </c>
      <c r="DI62" s="77" t="e">
        <f t="shared" si="115"/>
        <v>#REF!</v>
      </c>
      <c r="DJ62" s="77" t="e">
        <f t="shared" si="115"/>
        <v>#REF!</v>
      </c>
      <c r="DK62" s="77" t="e">
        <f t="shared" si="115"/>
        <v>#REF!</v>
      </c>
      <c r="DL62" s="77" t="e">
        <f t="shared" si="115"/>
        <v>#REF!</v>
      </c>
      <c r="DM62" s="77" t="e">
        <f t="shared" si="115"/>
        <v>#REF!</v>
      </c>
      <c r="DN62" s="77" t="e">
        <f t="shared" si="115"/>
        <v>#REF!</v>
      </c>
      <c r="DO62" s="77" t="e">
        <f t="shared" si="115"/>
        <v>#REF!</v>
      </c>
      <c r="DP62" s="77" t="e">
        <f t="shared" si="115"/>
        <v>#REF!</v>
      </c>
      <c r="DQ62" s="77" t="e">
        <f t="shared" si="115"/>
        <v>#REF!</v>
      </c>
      <c r="DR62" s="77" t="e">
        <f t="shared" si="115"/>
        <v>#REF!</v>
      </c>
      <c r="DS62" s="77" t="e">
        <f t="shared" si="115"/>
        <v>#REF!</v>
      </c>
      <c r="DT62" s="77" t="e">
        <f t="shared" si="115"/>
        <v>#REF!</v>
      </c>
      <c r="DU62" s="77" t="e">
        <f t="shared" si="115"/>
        <v>#REF!</v>
      </c>
      <c r="DV62" s="77" t="e">
        <f t="shared" si="115"/>
        <v>#REF!</v>
      </c>
      <c r="DW62" s="77" t="e">
        <f t="shared" si="115"/>
        <v>#REF!</v>
      </c>
      <c r="DX62" s="77" t="e">
        <f t="shared" si="115"/>
        <v>#REF!</v>
      </c>
      <c r="DY62" s="77" t="e">
        <f t="shared" si="115"/>
        <v>#REF!</v>
      </c>
      <c r="DZ62" s="77" t="e">
        <f t="shared" ref="DZ62:GK62" si="116">_xlfn.SINGLE(IRPJ)*DZ61+IF(DZ61&gt;20,_xlfn.SINGLE(AdicionalIRPJ)*(DZ61-20))</f>
        <v>#REF!</v>
      </c>
      <c r="EA62" s="77" t="e">
        <f t="shared" si="116"/>
        <v>#REF!</v>
      </c>
      <c r="EB62" s="77" t="e">
        <f t="shared" si="116"/>
        <v>#REF!</v>
      </c>
      <c r="EC62" s="77" t="e">
        <f t="shared" si="116"/>
        <v>#REF!</v>
      </c>
      <c r="ED62" s="77" t="e">
        <f t="shared" si="116"/>
        <v>#REF!</v>
      </c>
      <c r="EE62" s="77" t="e">
        <f t="shared" si="116"/>
        <v>#REF!</v>
      </c>
      <c r="EF62" s="77" t="e">
        <f t="shared" si="116"/>
        <v>#REF!</v>
      </c>
      <c r="EG62" s="77" t="e">
        <f t="shared" si="116"/>
        <v>#REF!</v>
      </c>
      <c r="EH62" s="77" t="e">
        <f t="shared" si="116"/>
        <v>#REF!</v>
      </c>
      <c r="EI62" s="77" t="e">
        <f t="shared" si="116"/>
        <v>#REF!</v>
      </c>
      <c r="EJ62" s="77" t="e">
        <f t="shared" si="116"/>
        <v>#REF!</v>
      </c>
      <c r="EK62" s="77" t="e">
        <f t="shared" si="116"/>
        <v>#REF!</v>
      </c>
      <c r="EL62" s="77" t="e">
        <f t="shared" si="116"/>
        <v>#REF!</v>
      </c>
      <c r="EM62" s="77" t="e">
        <f t="shared" si="116"/>
        <v>#REF!</v>
      </c>
      <c r="EN62" s="77" t="e">
        <f t="shared" si="116"/>
        <v>#REF!</v>
      </c>
      <c r="EO62" s="77" t="e">
        <f t="shared" si="116"/>
        <v>#REF!</v>
      </c>
      <c r="EP62" s="77" t="e">
        <f t="shared" si="116"/>
        <v>#REF!</v>
      </c>
      <c r="EQ62" s="77" t="e">
        <f t="shared" si="116"/>
        <v>#REF!</v>
      </c>
      <c r="ER62" s="77" t="e">
        <f t="shared" si="116"/>
        <v>#REF!</v>
      </c>
      <c r="ES62" s="77" t="e">
        <f t="shared" si="116"/>
        <v>#REF!</v>
      </c>
      <c r="ET62" s="77" t="e">
        <f t="shared" si="116"/>
        <v>#REF!</v>
      </c>
      <c r="EU62" s="77" t="e">
        <f t="shared" si="116"/>
        <v>#REF!</v>
      </c>
      <c r="EV62" s="77" t="e">
        <f t="shared" si="116"/>
        <v>#REF!</v>
      </c>
      <c r="EW62" s="77" t="e">
        <f t="shared" si="116"/>
        <v>#REF!</v>
      </c>
      <c r="EX62" s="77" t="e">
        <f t="shared" si="116"/>
        <v>#REF!</v>
      </c>
      <c r="EY62" s="77" t="e">
        <f t="shared" si="116"/>
        <v>#REF!</v>
      </c>
      <c r="EZ62" s="77" t="e">
        <f t="shared" si="116"/>
        <v>#REF!</v>
      </c>
      <c r="FA62" s="77" t="e">
        <f t="shared" si="116"/>
        <v>#REF!</v>
      </c>
      <c r="FB62" s="77" t="e">
        <f t="shared" si="116"/>
        <v>#REF!</v>
      </c>
      <c r="FC62" s="77" t="e">
        <f t="shared" si="116"/>
        <v>#REF!</v>
      </c>
      <c r="FD62" s="77" t="e">
        <f t="shared" si="116"/>
        <v>#REF!</v>
      </c>
      <c r="FE62" s="77" t="e">
        <f t="shared" si="116"/>
        <v>#REF!</v>
      </c>
      <c r="FF62" s="77" t="e">
        <f t="shared" si="116"/>
        <v>#REF!</v>
      </c>
      <c r="FG62" s="77" t="e">
        <f t="shared" si="116"/>
        <v>#REF!</v>
      </c>
      <c r="FH62" s="77" t="e">
        <f t="shared" si="116"/>
        <v>#REF!</v>
      </c>
      <c r="FI62" s="77" t="e">
        <f t="shared" si="116"/>
        <v>#REF!</v>
      </c>
      <c r="FJ62" s="77" t="e">
        <f t="shared" si="116"/>
        <v>#REF!</v>
      </c>
      <c r="FK62" s="77" t="e">
        <f t="shared" si="116"/>
        <v>#REF!</v>
      </c>
      <c r="FL62" s="77" t="e">
        <f t="shared" si="116"/>
        <v>#REF!</v>
      </c>
      <c r="FM62" s="77" t="e">
        <f t="shared" si="116"/>
        <v>#REF!</v>
      </c>
      <c r="FN62" s="77" t="e">
        <f t="shared" si="116"/>
        <v>#REF!</v>
      </c>
      <c r="FO62" s="77" t="e">
        <f t="shared" si="116"/>
        <v>#REF!</v>
      </c>
      <c r="FP62" s="77" t="e">
        <f t="shared" si="116"/>
        <v>#REF!</v>
      </c>
      <c r="FQ62" s="77" t="e">
        <f t="shared" si="116"/>
        <v>#REF!</v>
      </c>
      <c r="FR62" s="77" t="e">
        <f t="shared" si="116"/>
        <v>#REF!</v>
      </c>
      <c r="FS62" s="77" t="e">
        <f t="shared" si="116"/>
        <v>#REF!</v>
      </c>
      <c r="FT62" s="77" t="e">
        <f t="shared" si="116"/>
        <v>#REF!</v>
      </c>
      <c r="FU62" s="77" t="e">
        <f t="shared" si="116"/>
        <v>#REF!</v>
      </c>
      <c r="FV62" s="77" t="e">
        <f t="shared" si="116"/>
        <v>#REF!</v>
      </c>
      <c r="FW62" s="77" t="e">
        <f t="shared" si="116"/>
        <v>#REF!</v>
      </c>
      <c r="FX62" s="77" t="e">
        <f t="shared" si="116"/>
        <v>#REF!</v>
      </c>
      <c r="FY62" s="77" t="e">
        <f t="shared" si="116"/>
        <v>#REF!</v>
      </c>
      <c r="FZ62" s="77" t="e">
        <f t="shared" si="116"/>
        <v>#REF!</v>
      </c>
      <c r="GA62" s="77" t="e">
        <f t="shared" si="116"/>
        <v>#REF!</v>
      </c>
      <c r="GB62" s="77" t="e">
        <f t="shared" si="116"/>
        <v>#REF!</v>
      </c>
      <c r="GC62" s="77" t="e">
        <f t="shared" si="116"/>
        <v>#REF!</v>
      </c>
      <c r="GD62" s="77" t="e">
        <f t="shared" si="116"/>
        <v>#REF!</v>
      </c>
      <c r="GE62" s="77" t="e">
        <f t="shared" si="116"/>
        <v>#REF!</v>
      </c>
      <c r="GF62" s="77" t="e">
        <f t="shared" si="116"/>
        <v>#REF!</v>
      </c>
      <c r="GG62" s="77" t="e">
        <f t="shared" si="116"/>
        <v>#REF!</v>
      </c>
      <c r="GH62" s="77" t="e">
        <f t="shared" si="116"/>
        <v>#REF!</v>
      </c>
      <c r="GI62" s="77" t="e">
        <f t="shared" si="116"/>
        <v>#REF!</v>
      </c>
      <c r="GJ62" s="77" t="e">
        <f t="shared" si="116"/>
        <v>#REF!</v>
      </c>
      <c r="GK62" s="77" t="e">
        <f t="shared" si="116"/>
        <v>#REF!</v>
      </c>
      <c r="GL62" s="77" t="e">
        <f t="shared" ref="GL62:HI62" si="117">_xlfn.SINGLE(IRPJ)*GL61+IF(GL61&gt;20,_xlfn.SINGLE(AdicionalIRPJ)*(GL61-20))</f>
        <v>#REF!</v>
      </c>
      <c r="GM62" s="77" t="e">
        <f t="shared" si="117"/>
        <v>#REF!</v>
      </c>
      <c r="GN62" s="77" t="e">
        <f t="shared" si="117"/>
        <v>#REF!</v>
      </c>
      <c r="GO62" s="77" t="e">
        <f t="shared" si="117"/>
        <v>#REF!</v>
      </c>
      <c r="GP62" s="77" t="e">
        <f t="shared" si="117"/>
        <v>#REF!</v>
      </c>
      <c r="GQ62" s="77" t="e">
        <f t="shared" si="117"/>
        <v>#REF!</v>
      </c>
      <c r="GR62" s="77" t="e">
        <f t="shared" si="117"/>
        <v>#REF!</v>
      </c>
      <c r="GS62" s="77" t="e">
        <f t="shared" si="117"/>
        <v>#REF!</v>
      </c>
      <c r="GT62" s="77" t="e">
        <f t="shared" si="117"/>
        <v>#REF!</v>
      </c>
      <c r="GU62" s="77" t="e">
        <f t="shared" si="117"/>
        <v>#REF!</v>
      </c>
      <c r="GV62" s="77" t="e">
        <f t="shared" si="117"/>
        <v>#REF!</v>
      </c>
      <c r="GW62" s="77" t="e">
        <f t="shared" si="117"/>
        <v>#REF!</v>
      </c>
      <c r="GX62" s="77" t="e">
        <f t="shared" si="117"/>
        <v>#REF!</v>
      </c>
      <c r="GY62" s="77" t="e">
        <f t="shared" si="117"/>
        <v>#REF!</v>
      </c>
      <c r="GZ62" s="77" t="e">
        <f t="shared" si="117"/>
        <v>#REF!</v>
      </c>
      <c r="HA62" s="77" t="e">
        <f t="shared" si="117"/>
        <v>#REF!</v>
      </c>
      <c r="HB62" s="77" t="e">
        <f t="shared" si="117"/>
        <v>#REF!</v>
      </c>
      <c r="HC62" s="77" t="e">
        <f t="shared" si="117"/>
        <v>#REF!</v>
      </c>
      <c r="HD62" s="77" t="e">
        <f t="shared" si="117"/>
        <v>#REF!</v>
      </c>
      <c r="HE62" s="77" t="e">
        <f t="shared" si="117"/>
        <v>#REF!</v>
      </c>
      <c r="HF62" s="77" t="e">
        <f t="shared" si="117"/>
        <v>#REF!</v>
      </c>
      <c r="HG62" s="77" t="e">
        <f t="shared" si="117"/>
        <v>#REF!</v>
      </c>
      <c r="HH62" s="77" t="e">
        <f t="shared" si="117"/>
        <v>#REF!</v>
      </c>
      <c r="HI62" s="77" t="e">
        <f t="shared" si="117"/>
        <v>#REF!</v>
      </c>
    </row>
    <row r="63" spans="1:217" x14ac:dyDescent="0.2">
      <c r="A63" s="29" t="s">
        <v>247</v>
      </c>
      <c r="B63" s="77" t="e">
        <f t="shared" ref="B63:BM63" si="118">_xlfn.SINGLE(CSLL)*B61</f>
        <v>#REF!</v>
      </c>
      <c r="C63" s="77" t="e">
        <f t="shared" si="118"/>
        <v>#REF!</v>
      </c>
      <c r="D63" s="77" t="e">
        <f t="shared" si="118"/>
        <v>#REF!</v>
      </c>
      <c r="E63" s="77" t="e">
        <f t="shared" si="118"/>
        <v>#REF!</v>
      </c>
      <c r="F63" s="77" t="e">
        <f t="shared" si="118"/>
        <v>#REF!</v>
      </c>
      <c r="G63" s="77" t="e">
        <f t="shared" si="118"/>
        <v>#REF!</v>
      </c>
      <c r="H63" s="77" t="e">
        <f t="shared" si="118"/>
        <v>#REF!</v>
      </c>
      <c r="I63" s="77" t="e">
        <f t="shared" si="118"/>
        <v>#REF!</v>
      </c>
      <c r="J63" s="77" t="e">
        <f t="shared" si="118"/>
        <v>#REF!</v>
      </c>
      <c r="K63" s="77" t="e">
        <f t="shared" si="118"/>
        <v>#REF!</v>
      </c>
      <c r="L63" s="77" t="e">
        <f t="shared" si="118"/>
        <v>#REF!</v>
      </c>
      <c r="M63" s="77" t="e">
        <f t="shared" si="118"/>
        <v>#REF!</v>
      </c>
      <c r="N63" s="77" t="e">
        <f t="shared" si="118"/>
        <v>#REF!</v>
      </c>
      <c r="O63" s="77" t="e">
        <f t="shared" si="118"/>
        <v>#REF!</v>
      </c>
      <c r="P63" s="77" t="e">
        <f t="shared" si="118"/>
        <v>#REF!</v>
      </c>
      <c r="Q63" s="77" t="e">
        <f t="shared" si="118"/>
        <v>#REF!</v>
      </c>
      <c r="R63" s="77" t="e">
        <f t="shared" si="118"/>
        <v>#REF!</v>
      </c>
      <c r="S63" s="77" t="e">
        <f t="shared" si="118"/>
        <v>#REF!</v>
      </c>
      <c r="T63" s="77" t="e">
        <f t="shared" si="118"/>
        <v>#REF!</v>
      </c>
      <c r="U63" s="77" t="e">
        <f t="shared" si="118"/>
        <v>#REF!</v>
      </c>
      <c r="V63" s="77" t="e">
        <f t="shared" si="118"/>
        <v>#REF!</v>
      </c>
      <c r="W63" s="77" t="e">
        <f t="shared" si="118"/>
        <v>#REF!</v>
      </c>
      <c r="X63" s="77" t="e">
        <f t="shared" si="118"/>
        <v>#REF!</v>
      </c>
      <c r="Y63" s="77" t="e">
        <f t="shared" si="118"/>
        <v>#REF!</v>
      </c>
      <c r="Z63" s="77" t="e">
        <f t="shared" si="118"/>
        <v>#REF!</v>
      </c>
      <c r="AA63" s="77" t="e">
        <f t="shared" si="118"/>
        <v>#REF!</v>
      </c>
      <c r="AB63" s="77" t="e">
        <f t="shared" si="118"/>
        <v>#REF!</v>
      </c>
      <c r="AC63" s="77" t="e">
        <f t="shared" si="118"/>
        <v>#REF!</v>
      </c>
      <c r="AD63" s="77" t="e">
        <f t="shared" si="118"/>
        <v>#REF!</v>
      </c>
      <c r="AE63" s="77" t="e">
        <f t="shared" si="118"/>
        <v>#REF!</v>
      </c>
      <c r="AF63" s="77" t="e">
        <f t="shared" si="118"/>
        <v>#REF!</v>
      </c>
      <c r="AG63" s="77" t="e">
        <f t="shared" si="118"/>
        <v>#REF!</v>
      </c>
      <c r="AH63" s="77" t="e">
        <f t="shared" si="118"/>
        <v>#REF!</v>
      </c>
      <c r="AI63" s="77" t="e">
        <f t="shared" si="118"/>
        <v>#REF!</v>
      </c>
      <c r="AJ63" s="77" t="e">
        <f t="shared" si="118"/>
        <v>#REF!</v>
      </c>
      <c r="AK63" s="77" t="e">
        <f t="shared" si="118"/>
        <v>#REF!</v>
      </c>
      <c r="AL63" s="77" t="e">
        <f t="shared" si="118"/>
        <v>#REF!</v>
      </c>
      <c r="AM63" s="77" t="e">
        <f t="shared" si="118"/>
        <v>#REF!</v>
      </c>
      <c r="AN63" s="77" t="e">
        <f t="shared" si="118"/>
        <v>#REF!</v>
      </c>
      <c r="AO63" s="77" t="e">
        <f t="shared" si="118"/>
        <v>#REF!</v>
      </c>
      <c r="AP63" s="77" t="e">
        <f t="shared" si="118"/>
        <v>#REF!</v>
      </c>
      <c r="AQ63" s="77" t="e">
        <f t="shared" si="118"/>
        <v>#REF!</v>
      </c>
      <c r="AR63" s="77" t="e">
        <f t="shared" si="118"/>
        <v>#REF!</v>
      </c>
      <c r="AS63" s="77" t="e">
        <f t="shared" si="118"/>
        <v>#REF!</v>
      </c>
      <c r="AT63" s="77" t="e">
        <f t="shared" si="118"/>
        <v>#REF!</v>
      </c>
      <c r="AU63" s="77" t="e">
        <f t="shared" si="118"/>
        <v>#REF!</v>
      </c>
      <c r="AV63" s="77" t="e">
        <f t="shared" si="118"/>
        <v>#REF!</v>
      </c>
      <c r="AW63" s="77" t="e">
        <f t="shared" si="118"/>
        <v>#REF!</v>
      </c>
      <c r="AX63" s="77" t="e">
        <f t="shared" si="118"/>
        <v>#REF!</v>
      </c>
      <c r="AY63" s="77" t="e">
        <f t="shared" si="118"/>
        <v>#REF!</v>
      </c>
      <c r="AZ63" s="77" t="e">
        <f t="shared" si="118"/>
        <v>#REF!</v>
      </c>
      <c r="BA63" s="77" t="e">
        <f t="shared" si="118"/>
        <v>#REF!</v>
      </c>
      <c r="BB63" s="77" t="e">
        <f t="shared" si="118"/>
        <v>#REF!</v>
      </c>
      <c r="BC63" s="77" t="e">
        <f t="shared" si="118"/>
        <v>#REF!</v>
      </c>
      <c r="BD63" s="77" t="e">
        <f t="shared" si="118"/>
        <v>#REF!</v>
      </c>
      <c r="BE63" s="77" t="e">
        <f t="shared" si="118"/>
        <v>#REF!</v>
      </c>
      <c r="BF63" s="77" t="e">
        <f t="shared" si="118"/>
        <v>#REF!</v>
      </c>
      <c r="BG63" s="77" t="e">
        <f t="shared" si="118"/>
        <v>#REF!</v>
      </c>
      <c r="BH63" s="77" t="e">
        <f t="shared" si="118"/>
        <v>#REF!</v>
      </c>
      <c r="BI63" s="77" t="e">
        <f t="shared" si="118"/>
        <v>#REF!</v>
      </c>
      <c r="BJ63" s="77" t="e">
        <f t="shared" si="118"/>
        <v>#REF!</v>
      </c>
      <c r="BK63" s="77" t="e">
        <f t="shared" si="118"/>
        <v>#REF!</v>
      </c>
      <c r="BL63" s="77" t="e">
        <f t="shared" si="118"/>
        <v>#REF!</v>
      </c>
      <c r="BM63" s="77" t="e">
        <f t="shared" si="118"/>
        <v>#REF!</v>
      </c>
      <c r="BN63" s="77" t="e">
        <f t="shared" ref="BN63:DY63" si="119">_xlfn.SINGLE(CSLL)*BN61</f>
        <v>#REF!</v>
      </c>
      <c r="BO63" s="77" t="e">
        <f t="shared" si="119"/>
        <v>#REF!</v>
      </c>
      <c r="BP63" s="77" t="e">
        <f t="shared" si="119"/>
        <v>#REF!</v>
      </c>
      <c r="BQ63" s="77" t="e">
        <f t="shared" si="119"/>
        <v>#REF!</v>
      </c>
      <c r="BR63" s="77" t="e">
        <f t="shared" si="119"/>
        <v>#REF!</v>
      </c>
      <c r="BS63" s="77" t="e">
        <f t="shared" si="119"/>
        <v>#REF!</v>
      </c>
      <c r="BT63" s="77" t="e">
        <f t="shared" si="119"/>
        <v>#REF!</v>
      </c>
      <c r="BU63" s="77" t="e">
        <f t="shared" si="119"/>
        <v>#REF!</v>
      </c>
      <c r="BV63" s="77" t="e">
        <f t="shared" si="119"/>
        <v>#REF!</v>
      </c>
      <c r="BW63" s="77" t="e">
        <f t="shared" si="119"/>
        <v>#REF!</v>
      </c>
      <c r="BX63" s="77" t="e">
        <f t="shared" si="119"/>
        <v>#REF!</v>
      </c>
      <c r="BY63" s="77" t="e">
        <f t="shared" si="119"/>
        <v>#REF!</v>
      </c>
      <c r="BZ63" s="77" t="e">
        <f t="shared" si="119"/>
        <v>#REF!</v>
      </c>
      <c r="CA63" s="77" t="e">
        <f t="shared" si="119"/>
        <v>#REF!</v>
      </c>
      <c r="CB63" s="77" t="e">
        <f t="shared" si="119"/>
        <v>#REF!</v>
      </c>
      <c r="CC63" s="77" t="e">
        <f t="shared" si="119"/>
        <v>#REF!</v>
      </c>
      <c r="CD63" s="77" t="e">
        <f t="shared" si="119"/>
        <v>#REF!</v>
      </c>
      <c r="CE63" s="77" t="e">
        <f t="shared" si="119"/>
        <v>#REF!</v>
      </c>
      <c r="CF63" s="77" t="e">
        <f t="shared" si="119"/>
        <v>#REF!</v>
      </c>
      <c r="CG63" s="77" t="e">
        <f t="shared" si="119"/>
        <v>#REF!</v>
      </c>
      <c r="CH63" s="77" t="e">
        <f t="shared" si="119"/>
        <v>#REF!</v>
      </c>
      <c r="CI63" s="77" t="e">
        <f t="shared" si="119"/>
        <v>#REF!</v>
      </c>
      <c r="CJ63" s="77" t="e">
        <f t="shared" si="119"/>
        <v>#REF!</v>
      </c>
      <c r="CK63" s="77" t="e">
        <f t="shared" si="119"/>
        <v>#REF!</v>
      </c>
      <c r="CL63" s="77" t="e">
        <f t="shared" si="119"/>
        <v>#REF!</v>
      </c>
      <c r="CM63" s="77" t="e">
        <f t="shared" si="119"/>
        <v>#REF!</v>
      </c>
      <c r="CN63" s="77" t="e">
        <f t="shared" si="119"/>
        <v>#REF!</v>
      </c>
      <c r="CO63" s="77" t="e">
        <f t="shared" si="119"/>
        <v>#REF!</v>
      </c>
      <c r="CP63" s="77" t="e">
        <f t="shared" si="119"/>
        <v>#REF!</v>
      </c>
      <c r="CQ63" s="77" t="e">
        <f t="shared" si="119"/>
        <v>#REF!</v>
      </c>
      <c r="CR63" s="77" t="e">
        <f t="shared" si="119"/>
        <v>#REF!</v>
      </c>
      <c r="CS63" s="77" t="e">
        <f t="shared" si="119"/>
        <v>#REF!</v>
      </c>
      <c r="CT63" s="77" t="e">
        <f t="shared" si="119"/>
        <v>#REF!</v>
      </c>
      <c r="CU63" s="77" t="e">
        <f t="shared" si="119"/>
        <v>#REF!</v>
      </c>
      <c r="CV63" s="77" t="e">
        <f t="shared" si="119"/>
        <v>#REF!</v>
      </c>
      <c r="CW63" s="77" t="e">
        <f t="shared" si="119"/>
        <v>#REF!</v>
      </c>
      <c r="CX63" s="77" t="e">
        <f t="shared" si="119"/>
        <v>#REF!</v>
      </c>
      <c r="CY63" s="77" t="e">
        <f t="shared" si="119"/>
        <v>#REF!</v>
      </c>
      <c r="CZ63" s="77" t="e">
        <f t="shared" si="119"/>
        <v>#REF!</v>
      </c>
      <c r="DA63" s="77" t="e">
        <f t="shared" si="119"/>
        <v>#REF!</v>
      </c>
      <c r="DB63" s="77" t="e">
        <f t="shared" si="119"/>
        <v>#REF!</v>
      </c>
      <c r="DC63" s="77" t="e">
        <f t="shared" si="119"/>
        <v>#REF!</v>
      </c>
      <c r="DD63" s="77" t="e">
        <f t="shared" si="119"/>
        <v>#REF!</v>
      </c>
      <c r="DE63" s="77" t="e">
        <f t="shared" si="119"/>
        <v>#REF!</v>
      </c>
      <c r="DF63" s="77" t="e">
        <f t="shared" si="119"/>
        <v>#REF!</v>
      </c>
      <c r="DG63" s="77" t="e">
        <f t="shared" si="119"/>
        <v>#REF!</v>
      </c>
      <c r="DH63" s="77" t="e">
        <f t="shared" si="119"/>
        <v>#REF!</v>
      </c>
      <c r="DI63" s="77" t="e">
        <f t="shared" si="119"/>
        <v>#REF!</v>
      </c>
      <c r="DJ63" s="77" t="e">
        <f t="shared" si="119"/>
        <v>#REF!</v>
      </c>
      <c r="DK63" s="77" t="e">
        <f t="shared" si="119"/>
        <v>#REF!</v>
      </c>
      <c r="DL63" s="77" t="e">
        <f t="shared" si="119"/>
        <v>#REF!</v>
      </c>
      <c r="DM63" s="77" t="e">
        <f t="shared" si="119"/>
        <v>#REF!</v>
      </c>
      <c r="DN63" s="77" t="e">
        <f t="shared" si="119"/>
        <v>#REF!</v>
      </c>
      <c r="DO63" s="77" t="e">
        <f t="shared" si="119"/>
        <v>#REF!</v>
      </c>
      <c r="DP63" s="77" t="e">
        <f t="shared" si="119"/>
        <v>#REF!</v>
      </c>
      <c r="DQ63" s="77" t="e">
        <f t="shared" si="119"/>
        <v>#REF!</v>
      </c>
      <c r="DR63" s="77" t="e">
        <f t="shared" si="119"/>
        <v>#REF!</v>
      </c>
      <c r="DS63" s="77" t="e">
        <f t="shared" si="119"/>
        <v>#REF!</v>
      </c>
      <c r="DT63" s="77" t="e">
        <f t="shared" si="119"/>
        <v>#REF!</v>
      </c>
      <c r="DU63" s="77" t="e">
        <f t="shared" si="119"/>
        <v>#REF!</v>
      </c>
      <c r="DV63" s="77" t="e">
        <f t="shared" si="119"/>
        <v>#REF!</v>
      </c>
      <c r="DW63" s="77" t="e">
        <f t="shared" si="119"/>
        <v>#REF!</v>
      </c>
      <c r="DX63" s="77" t="e">
        <f t="shared" si="119"/>
        <v>#REF!</v>
      </c>
      <c r="DY63" s="77" t="e">
        <f t="shared" si="119"/>
        <v>#REF!</v>
      </c>
      <c r="DZ63" s="77" t="e">
        <f t="shared" ref="DZ63:GK63" si="120">_xlfn.SINGLE(CSLL)*DZ61</f>
        <v>#REF!</v>
      </c>
      <c r="EA63" s="77" t="e">
        <f t="shared" si="120"/>
        <v>#REF!</v>
      </c>
      <c r="EB63" s="77" t="e">
        <f t="shared" si="120"/>
        <v>#REF!</v>
      </c>
      <c r="EC63" s="77" t="e">
        <f t="shared" si="120"/>
        <v>#REF!</v>
      </c>
      <c r="ED63" s="77" t="e">
        <f t="shared" si="120"/>
        <v>#REF!</v>
      </c>
      <c r="EE63" s="77" t="e">
        <f t="shared" si="120"/>
        <v>#REF!</v>
      </c>
      <c r="EF63" s="77" t="e">
        <f t="shared" si="120"/>
        <v>#REF!</v>
      </c>
      <c r="EG63" s="77" t="e">
        <f t="shared" si="120"/>
        <v>#REF!</v>
      </c>
      <c r="EH63" s="77" t="e">
        <f t="shared" si="120"/>
        <v>#REF!</v>
      </c>
      <c r="EI63" s="77" t="e">
        <f t="shared" si="120"/>
        <v>#REF!</v>
      </c>
      <c r="EJ63" s="77" t="e">
        <f t="shared" si="120"/>
        <v>#REF!</v>
      </c>
      <c r="EK63" s="77" t="e">
        <f t="shared" si="120"/>
        <v>#REF!</v>
      </c>
      <c r="EL63" s="77" t="e">
        <f t="shared" si="120"/>
        <v>#REF!</v>
      </c>
      <c r="EM63" s="77" t="e">
        <f t="shared" si="120"/>
        <v>#REF!</v>
      </c>
      <c r="EN63" s="77" t="e">
        <f t="shared" si="120"/>
        <v>#REF!</v>
      </c>
      <c r="EO63" s="77" t="e">
        <f t="shared" si="120"/>
        <v>#REF!</v>
      </c>
      <c r="EP63" s="77" t="e">
        <f t="shared" si="120"/>
        <v>#REF!</v>
      </c>
      <c r="EQ63" s="77" t="e">
        <f t="shared" si="120"/>
        <v>#REF!</v>
      </c>
      <c r="ER63" s="77" t="e">
        <f t="shared" si="120"/>
        <v>#REF!</v>
      </c>
      <c r="ES63" s="77" t="e">
        <f t="shared" si="120"/>
        <v>#REF!</v>
      </c>
      <c r="ET63" s="77" t="e">
        <f t="shared" si="120"/>
        <v>#REF!</v>
      </c>
      <c r="EU63" s="77" t="e">
        <f t="shared" si="120"/>
        <v>#REF!</v>
      </c>
      <c r="EV63" s="77" t="e">
        <f t="shared" si="120"/>
        <v>#REF!</v>
      </c>
      <c r="EW63" s="77" t="e">
        <f t="shared" si="120"/>
        <v>#REF!</v>
      </c>
      <c r="EX63" s="77" t="e">
        <f t="shared" si="120"/>
        <v>#REF!</v>
      </c>
      <c r="EY63" s="77" t="e">
        <f t="shared" si="120"/>
        <v>#REF!</v>
      </c>
      <c r="EZ63" s="77" t="e">
        <f t="shared" si="120"/>
        <v>#REF!</v>
      </c>
      <c r="FA63" s="77" t="e">
        <f t="shared" si="120"/>
        <v>#REF!</v>
      </c>
      <c r="FB63" s="77" t="e">
        <f t="shared" si="120"/>
        <v>#REF!</v>
      </c>
      <c r="FC63" s="77" t="e">
        <f t="shared" si="120"/>
        <v>#REF!</v>
      </c>
      <c r="FD63" s="77" t="e">
        <f t="shared" si="120"/>
        <v>#REF!</v>
      </c>
      <c r="FE63" s="77" t="e">
        <f t="shared" si="120"/>
        <v>#REF!</v>
      </c>
      <c r="FF63" s="77" t="e">
        <f t="shared" si="120"/>
        <v>#REF!</v>
      </c>
      <c r="FG63" s="77" t="e">
        <f t="shared" si="120"/>
        <v>#REF!</v>
      </c>
      <c r="FH63" s="77" t="e">
        <f t="shared" si="120"/>
        <v>#REF!</v>
      </c>
      <c r="FI63" s="77" t="e">
        <f t="shared" si="120"/>
        <v>#REF!</v>
      </c>
      <c r="FJ63" s="77" t="e">
        <f t="shared" si="120"/>
        <v>#REF!</v>
      </c>
      <c r="FK63" s="77" t="e">
        <f t="shared" si="120"/>
        <v>#REF!</v>
      </c>
      <c r="FL63" s="77" t="e">
        <f t="shared" si="120"/>
        <v>#REF!</v>
      </c>
      <c r="FM63" s="77" t="e">
        <f t="shared" si="120"/>
        <v>#REF!</v>
      </c>
      <c r="FN63" s="77" t="e">
        <f t="shared" si="120"/>
        <v>#REF!</v>
      </c>
      <c r="FO63" s="77" t="e">
        <f t="shared" si="120"/>
        <v>#REF!</v>
      </c>
      <c r="FP63" s="77" t="e">
        <f t="shared" si="120"/>
        <v>#REF!</v>
      </c>
      <c r="FQ63" s="77" t="e">
        <f t="shared" si="120"/>
        <v>#REF!</v>
      </c>
      <c r="FR63" s="77" t="e">
        <f t="shared" si="120"/>
        <v>#REF!</v>
      </c>
      <c r="FS63" s="77" t="e">
        <f t="shared" si="120"/>
        <v>#REF!</v>
      </c>
      <c r="FT63" s="77" t="e">
        <f t="shared" si="120"/>
        <v>#REF!</v>
      </c>
      <c r="FU63" s="77" t="e">
        <f t="shared" si="120"/>
        <v>#REF!</v>
      </c>
      <c r="FV63" s="77" t="e">
        <f t="shared" si="120"/>
        <v>#REF!</v>
      </c>
      <c r="FW63" s="77" t="e">
        <f t="shared" si="120"/>
        <v>#REF!</v>
      </c>
      <c r="FX63" s="77" t="e">
        <f t="shared" si="120"/>
        <v>#REF!</v>
      </c>
      <c r="FY63" s="77" t="e">
        <f t="shared" si="120"/>
        <v>#REF!</v>
      </c>
      <c r="FZ63" s="77" t="e">
        <f t="shared" si="120"/>
        <v>#REF!</v>
      </c>
      <c r="GA63" s="77" t="e">
        <f t="shared" si="120"/>
        <v>#REF!</v>
      </c>
      <c r="GB63" s="77" t="e">
        <f t="shared" si="120"/>
        <v>#REF!</v>
      </c>
      <c r="GC63" s="77" t="e">
        <f t="shared" si="120"/>
        <v>#REF!</v>
      </c>
      <c r="GD63" s="77" t="e">
        <f t="shared" si="120"/>
        <v>#REF!</v>
      </c>
      <c r="GE63" s="77" t="e">
        <f t="shared" si="120"/>
        <v>#REF!</v>
      </c>
      <c r="GF63" s="77" t="e">
        <f t="shared" si="120"/>
        <v>#REF!</v>
      </c>
      <c r="GG63" s="77" t="e">
        <f t="shared" si="120"/>
        <v>#REF!</v>
      </c>
      <c r="GH63" s="77" t="e">
        <f t="shared" si="120"/>
        <v>#REF!</v>
      </c>
      <c r="GI63" s="77" t="e">
        <f t="shared" si="120"/>
        <v>#REF!</v>
      </c>
      <c r="GJ63" s="77" t="e">
        <f t="shared" si="120"/>
        <v>#REF!</v>
      </c>
      <c r="GK63" s="77" t="e">
        <f t="shared" si="120"/>
        <v>#REF!</v>
      </c>
      <c r="GL63" s="77" t="e">
        <f t="shared" ref="GL63:HI63" si="121">_xlfn.SINGLE(CSLL)*GL61</f>
        <v>#REF!</v>
      </c>
      <c r="GM63" s="77" t="e">
        <f t="shared" si="121"/>
        <v>#REF!</v>
      </c>
      <c r="GN63" s="77" t="e">
        <f t="shared" si="121"/>
        <v>#REF!</v>
      </c>
      <c r="GO63" s="77" t="e">
        <f t="shared" si="121"/>
        <v>#REF!</v>
      </c>
      <c r="GP63" s="77" t="e">
        <f t="shared" si="121"/>
        <v>#REF!</v>
      </c>
      <c r="GQ63" s="77" t="e">
        <f t="shared" si="121"/>
        <v>#REF!</v>
      </c>
      <c r="GR63" s="77" t="e">
        <f t="shared" si="121"/>
        <v>#REF!</v>
      </c>
      <c r="GS63" s="77" t="e">
        <f t="shared" si="121"/>
        <v>#REF!</v>
      </c>
      <c r="GT63" s="77" t="e">
        <f t="shared" si="121"/>
        <v>#REF!</v>
      </c>
      <c r="GU63" s="77" t="e">
        <f t="shared" si="121"/>
        <v>#REF!</v>
      </c>
      <c r="GV63" s="77" t="e">
        <f t="shared" si="121"/>
        <v>#REF!</v>
      </c>
      <c r="GW63" s="77" t="e">
        <f t="shared" si="121"/>
        <v>#REF!</v>
      </c>
      <c r="GX63" s="77" t="e">
        <f t="shared" si="121"/>
        <v>#REF!</v>
      </c>
      <c r="GY63" s="77" t="e">
        <f t="shared" si="121"/>
        <v>#REF!</v>
      </c>
      <c r="GZ63" s="77" t="e">
        <f t="shared" si="121"/>
        <v>#REF!</v>
      </c>
      <c r="HA63" s="77" t="e">
        <f t="shared" si="121"/>
        <v>#REF!</v>
      </c>
      <c r="HB63" s="77" t="e">
        <f t="shared" si="121"/>
        <v>#REF!</v>
      </c>
      <c r="HC63" s="77" t="e">
        <f t="shared" si="121"/>
        <v>#REF!</v>
      </c>
      <c r="HD63" s="77" t="e">
        <f t="shared" si="121"/>
        <v>#REF!</v>
      </c>
      <c r="HE63" s="77" t="e">
        <f t="shared" si="121"/>
        <v>#REF!</v>
      </c>
      <c r="HF63" s="77" t="e">
        <f t="shared" si="121"/>
        <v>#REF!</v>
      </c>
      <c r="HG63" s="77" t="e">
        <f t="shared" si="121"/>
        <v>#REF!</v>
      </c>
      <c r="HH63" s="77" t="e">
        <f t="shared" si="121"/>
        <v>#REF!</v>
      </c>
      <c r="HI63" s="77" t="e">
        <f t="shared" si="121"/>
        <v>#REF!</v>
      </c>
    </row>
    <row r="65" spans="1:217" s="22" customFormat="1" x14ac:dyDescent="0.2">
      <c r="A65" s="34" t="s">
        <v>248</v>
      </c>
      <c r="B65" s="83" t="e">
        <f t="shared" ref="B65:BM65" si="122">B58-B60</f>
        <v>#REF!</v>
      </c>
      <c r="C65" s="83" t="e">
        <f t="shared" si="122"/>
        <v>#REF!</v>
      </c>
      <c r="D65" s="83" t="e">
        <f t="shared" si="122"/>
        <v>#REF!</v>
      </c>
      <c r="E65" s="83" t="e">
        <f t="shared" si="122"/>
        <v>#REF!</v>
      </c>
      <c r="F65" s="83" t="e">
        <f t="shared" si="122"/>
        <v>#REF!</v>
      </c>
      <c r="G65" s="83" t="e">
        <f t="shared" si="122"/>
        <v>#REF!</v>
      </c>
      <c r="H65" s="83" t="e">
        <f t="shared" si="122"/>
        <v>#REF!</v>
      </c>
      <c r="I65" s="83" t="e">
        <f t="shared" si="122"/>
        <v>#REF!</v>
      </c>
      <c r="J65" s="83" t="e">
        <f t="shared" si="122"/>
        <v>#REF!</v>
      </c>
      <c r="K65" s="83" t="e">
        <f t="shared" si="122"/>
        <v>#REF!</v>
      </c>
      <c r="L65" s="83" t="e">
        <f t="shared" si="122"/>
        <v>#REF!</v>
      </c>
      <c r="M65" s="83" t="e">
        <f t="shared" si="122"/>
        <v>#REF!</v>
      </c>
      <c r="N65" s="83" t="e">
        <f t="shared" si="122"/>
        <v>#REF!</v>
      </c>
      <c r="O65" s="83" t="e">
        <f t="shared" si="122"/>
        <v>#REF!</v>
      </c>
      <c r="P65" s="83" t="e">
        <f t="shared" si="122"/>
        <v>#REF!</v>
      </c>
      <c r="Q65" s="83" t="e">
        <f t="shared" si="122"/>
        <v>#REF!</v>
      </c>
      <c r="R65" s="83" t="e">
        <f t="shared" si="122"/>
        <v>#REF!</v>
      </c>
      <c r="S65" s="83" t="e">
        <f t="shared" si="122"/>
        <v>#REF!</v>
      </c>
      <c r="T65" s="83" t="e">
        <f t="shared" si="122"/>
        <v>#REF!</v>
      </c>
      <c r="U65" s="83" t="e">
        <f t="shared" si="122"/>
        <v>#REF!</v>
      </c>
      <c r="V65" s="83" t="e">
        <f t="shared" si="122"/>
        <v>#REF!</v>
      </c>
      <c r="W65" s="83" t="e">
        <f t="shared" si="122"/>
        <v>#REF!</v>
      </c>
      <c r="X65" s="83" t="e">
        <f t="shared" si="122"/>
        <v>#REF!</v>
      </c>
      <c r="Y65" s="83" t="e">
        <f t="shared" si="122"/>
        <v>#REF!</v>
      </c>
      <c r="Z65" s="83" t="e">
        <f t="shared" si="122"/>
        <v>#REF!</v>
      </c>
      <c r="AA65" s="83" t="e">
        <f t="shared" si="122"/>
        <v>#REF!</v>
      </c>
      <c r="AB65" s="83" t="e">
        <f t="shared" si="122"/>
        <v>#REF!</v>
      </c>
      <c r="AC65" s="83" t="e">
        <f t="shared" si="122"/>
        <v>#REF!</v>
      </c>
      <c r="AD65" s="83" t="e">
        <f t="shared" si="122"/>
        <v>#REF!</v>
      </c>
      <c r="AE65" s="83" t="e">
        <f t="shared" si="122"/>
        <v>#REF!</v>
      </c>
      <c r="AF65" s="83" t="e">
        <f t="shared" si="122"/>
        <v>#REF!</v>
      </c>
      <c r="AG65" s="83" t="e">
        <f t="shared" si="122"/>
        <v>#REF!</v>
      </c>
      <c r="AH65" s="83" t="e">
        <f t="shared" si="122"/>
        <v>#REF!</v>
      </c>
      <c r="AI65" s="83" t="e">
        <f t="shared" si="122"/>
        <v>#REF!</v>
      </c>
      <c r="AJ65" s="83" t="e">
        <f t="shared" si="122"/>
        <v>#REF!</v>
      </c>
      <c r="AK65" s="83" t="e">
        <f t="shared" si="122"/>
        <v>#REF!</v>
      </c>
      <c r="AL65" s="83" t="e">
        <f t="shared" si="122"/>
        <v>#REF!</v>
      </c>
      <c r="AM65" s="83" t="e">
        <f t="shared" si="122"/>
        <v>#REF!</v>
      </c>
      <c r="AN65" s="83" t="e">
        <f t="shared" si="122"/>
        <v>#REF!</v>
      </c>
      <c r="AO65" s="83" t="e">
        <f t="shared" si="122"/>
        <v>#REF!</v>
      </c>
      <c r="AP65" s="83" t="e">
        <f t="shared" si="122"/>
        <v>#REF!</v>
      </c>
      <c r="AQ65" s="83" t="e">
        <f t="shared" si="122"/>
        <v>#REF!</v>
      </c>
      <c r="AR65" s="83" t="e">
        <f t="shared" si="122"/>
        <v>#REF!</v>
      </c>
      <c r="AS65" s="83" t="e">
        <f t="shared" si="122"/>
        <v>#REF!</v>
      </c>
      <c r="AT65" s="83" t="e">
        <f t="shared" si="122"/>
        <v>#REF!</v>
      </c>
      <c r="AU65" s="83" t="e">
        <f t="shared" si="122"/>
        <v>#REF!</v>
      </c>
      <c r="AV65" s="83" t="e">
        <f t="shared" si="122"/>
        <v>#REF!</v>
      </c>
      <c r="AW65" s="83" t="e">
        <f t="shared" si="122"/>
        <v>#REF!</v>
      </c>
      <c r="AX65" s="83" t="e">
        <f t="shared" si="122"/>
        <v>#REF!</v>
      </c>
      <c r="AY65" s="83" t="e">
        <f t="shared" si="122"/>
        <v>#REF!</v>
      </c>
      <c r="AZ65" s="83" t="e">
        <f t="shared" si="122"/>
        <v>#REF!</v>
      </c>
      <c r="BA65" s="83" t="e">
        <f t="shared" si="122"/>
        <v>#REF!</v>
      </c>
      <c r="BB65" s="83" t="e">
        <f t="shared" si="122"/>
        <v>#REF!</v>
      </c>
      <c r="BC65" s="83" t="e">
        <f t="shared" si="122"/>
        <v>#REF!</v>
      </c>
      <c r="BD65" s="83" t="e">
        <f t="shared" si="122"/>
        <v>#REF!</v>
      </c>
      <c r="BE65" s="83" t="e">
        <f t="shared" si="122"/>
        <v>#REF!</v>
      </c>
      <c r="BF65" s="83" t="e">
        <f t="shared" si="122"/>
        <v>#REF!</v>
      </c>
      <c r="BG65" s="83" t="e">
        <f t="shared" si="122"/>
        <v>#REF!</v>
      </c>
      <c r="BH65" s="83" t="e">
        <f t="shared" si="122"/>
        <v>#REF!</v>
      </c>
      <c r="BI65" s="83" t="e">
        <f t="shared" si="122"/>
        <v>#REF!</v>
      </c>
      <c r="BJ65" s="83" t="e">
        <f t="shared" si="122"/>
        <v>#REF!</v>
      </c>
      <c r="BK65" s="83" t="e">
        <f t="shared" si="122"/>
        <v>#REF!</v>
      </c>
      <c r="BL65" s="83" t="e">
        <f t="shared" si="122"/>
        <v>#REF!</v>
      </c>
      <c r="BM65" s="83" t="e">
        <f t="shared" si="122"/>
        <v>#REF!</v>
      </c>
      <c r="BN65" s="83" t="e">
        <f t="shared" ref="BN65:DY65" si="123">BN58-BN60</f>
        <v>#REF!</v>
      </c>
      <c r="BO65" s="83" t="e">
        <f t="shared" si="123"/>
        <v>#REF!</v>
      </c>
      <c r="BP65" s="83" t="e">
        <f t="shared" si="123"/>
        <v>#REF!</v>
      </c>
      <c r="BQ65" s="83" t="e">
        <f t="shared" si="123"/>
        <v>#REF!</v>
      </c>
      <c r="BR65" s="83" t="e">
        <f t="shared" si="123"/>
        <v>#REF!</v>
      </c>
      <c r="BS65" s="83" t="e">
        <f t="shared" si="123"/>
        <v>#REF!</v>
      </c>
      <c r="BT65" s="83" t="e">
        <f t="shared" si="123"/>
        <v>#REF!</v>
      </c>
      <c r="BU65" s="83" t="e">
        <f t="shared" si="123"/>
        <v>#REF!</v>
      </c>
      <c r="BV65" s="83" t="e">
        <f t="shared" si="123"/>
        <v>#REF!</v>
      </c>
      <c r="BW65" s="83" t="e">
        <f t="shared" si="123"/>
        <v>#REF!</v>
      </c>
      <c r="BX65" s="83" t="e">
        <f t="shared" si="123"/>
        <v>#REF!</v>
      </c>
      <c r="BY65" s="83" t="e">
        <f t="shared" si="123"/>
        <v>#REF!</v>
      </c>
      <c r="BZ65" s="83" t="e">
        <f t="shared" si="123"/>
        <v>#REF!</v>
      </c>
      <c r="CA65" s="83" t="e">
        <f t="shared" si="123"/>
        <v>#REF!</v>
      </c>
      <c r="CB65" s="83" t="e">
        <f t="shared" si="123"/>
        <v>#REF!</v>
      </c>
      <c r="CC65" s="83" t="e">
        <f t="shared" si="123"/>
        <v>#REF!</v>
      </c>
      <c r="CD65" s="83" t="e">
        <f t="shared" si="123"/>
        <v>#REF!</v>
      </c>
      <c r="CE65" s="83" t="e">
        <f t="shared" si="123"/>
        <v>#REF!</v>
      </c>
      <c r="CF65" s="83" t="e">
        <f t="shared" si="123"/>
        <v>#REF!</v>
      </c>
      <c r="CG65" s="83" t="e">
        <f t="shared" si="123"/>
        <v>#REF!</v>
      </c>
      <c r="CH65" s="83" t="e">
        <f t="shared" si="123"/>
        <v>#REF!</v>
      </c>
      <c r="CI65" s="83" t="e">
        <f t="shared" si="123"/>
        <v>#REF!</v>
      </c>
      <c r="CJ65" s="83" t="e">
        <f t="shared" si="123"/>
        <v>#REF!</v>
      </c>
      <c r="CK65" s="83" t="e">
        <f t="shared" si="123"/>
        <v>#REF!</v>
      </c>
      <c r="CL65" s="83" t="e">
        <f t="shared" si="123"/>
        <v>#REF!</v>
      </c>
      <c r="CM65" s="83" t="e">
        <f t="shared" si="123"/>
        <v>#REF!</v>
      </c>
      <c r="CN65" s="83" t="e">
        <f t="shared" si="123"/>
        <v>#REF!</v>
      </c>
      <c r="CO65" s="83" t="e">
        <f t="shared" si="123"/>
        <v>#REF!</v>
      </c>
      <c r="CP65" s="83" t="e">
        <f t="shared" si="123"/>
        <v>#REF!</v>
      </c>
      <c r="CQ65" s="83" t="e">
        <f t="shared" si="123"/>
        <v>#REF!</v>
      </c>
      <c r="CR65" s="83" t="e">
        <f t="shared" si="123"/>
        <v>#REF!</v>
      </c>
      <c r="CS65" s="83" t="e">
        <f t="shared" si="123"/>
        <v>#REF!</v>
      </c>
      <c r="CT65" s="83" t="e">
        <f t="shared" si="123"/>
        <v>#REF!</v>
      </c>
      <c r="CU65" s="83" t="e">
        <f t="shared" si="123"/>
        <v>#REF!</v>
      </c>
      <c r="CV65" s="83" t="e">
        <f t="shared" si="123"/>
        <v>#REF!</v>
      </c>
      <c r="CW65" s="83" t="e">
        <f t="shared" si="123"/>
        <v>#REF!</v>
      </c>
      <c r="CX65" s="83" t="e">
        <f t="shared" si="123"/>
        <v>#REF!</v>
      </c>
      <c r="CY65" s="83" t="e">
        <f t="shared" si="123"/>
        <v>#REF!</v>
      </c>
      <c r="CZ65" s="83" t="e">
        <f t="shared" si="123"/>
        <v>#REF!</v>
      </c>
      <c r="DA65" s="83" t="e">
        <f t="shared" si="123"/>
        <v>#REF!</v>
      </c>
      <c r="DB65" s="83" t="e">
        <f t="shared" si="123"/>
        <v>#REF!</v>
      </c>
      <c r="DC65" s="83" t="e">
        <f t="shared" si="123"/>
        <v>#REF!</v>
      </c>
      <c r="DD65" s="83" t="e">
        <f t="shared" si="123"/>
        <v>#REF!</v>
      </c>
      <c r="DE65" s="83" t="e">
        <f t="shared" si="123"/>
        <v>#REF!</v>
      </c>
      <c r="DF65" s="83" t="e">
        <f t="shared" si="123"/>
        <v>#REF!</v>
      </c>
      <c r="DG65" s="83" t="e">
        <f t="shared" si="123"/>
        <v>#REF!</v>
      </c>
      <c r="DH65" s="83" t="e">
        <f t="shared" si="123"/>
        <v>#REF!</v>
      </c>
      <c r="DI65" s="83" t="e">
        <f t="shared" si="123"/>
        <v>#REF!</v>
      </c>
      <c r="DJ65" s="83" t="e">
        <f t="shared" si="123"/>
        <v>#REF!</v>
      </c>
      <c r="DK65" s="83" t="e">
        <f t="shared" si="123"/>
        <v>#REF!</v>
      </c>
      <c r="DL65" s="83" t="e">
        <f t="shared" si="123"/>
        <v>#REF!</v>
      </c>
      <c r="DM65" s="83" t="e">
        <f t="shared" si="123"/>
        <v>#REF!</v>
      </c>
      <c r="DN65" s="83" t="e">
        <f t="shared" si="123"/>
        <v>#REF!</v>
      </c>
      <c r="DO65" s="83" t="e">
        <f t="shared" si="123"/>
        <v>#REF!</v>
      </c>
      <c r="DP65" s="83" t="e">
        <f t="shared" si="123"/>
        <v>#REF!</v>
      </c>
      <c r="DQ65" s="83" t="e">
        <f t="shared" si="123"/>
        <v>#REF!</v>
      </c>
      <c r="DR65" s="83" t="e">
        <f t="shared" si="123"/>
        <v>#REF!</v>
      </c>
      <c r="DS65" s="83" t="e">
        <f t="shared" si="123"/>
        <v>#REF!</v>
      </c>
      <c r="DT65" s="83" t="e">
        <f t="shared" si="123"/>
        <v>#REF!</v>
      </c>
      <c r="DU65" s="83" t="e">
        <f t="shared" si="123"/>
        <v>#REF!</v>
      </c>
      <c r="DV65" s="83" t="e">
        <f t="shared" si="123"/>
        <v>#REF!</v>
      </c>
      <c r="DW65" s="83" t="e">
        <f t="shared" si="123"/>
        <v>#REF!</v>
      </c>
      <c r="DX65" s="83" t="e">
        <f t="shared" si="123"/>
        <v>#REF!</v>
      </c>
      <c r="DY65" s="83" t="e">
        <f t="shared" si="123"/>
        <v>#REF!</v>
      </c>
      <c r="DZ65" s="83" t="e">
        <f t="shared" ref="DZ65:GK65" si="124">DZ58-DZ60</f>
        <v>#REF!</v>
      </c>
      <c r="EA65" s="83" t="e">
        <f t="shared" si="124"/>
        <v>#REF!</v>
      </c>
      <c r="EB65" s="83" t="e">
        <f t="shared" si="124"/>
        <v>#REF!</v>
      </c>
      <c r="EC65" s="83" t="e">
        <f t="shared" si="124"/>
        <v>#REF!</v>
      </c>
      <c r="ED65" s="83" t="e">
        <f t="shared" si="124"/>
        <v>#REF!</v>
      </c>
      <c r="EE65" s="83" t="e">
        <f t="shared" si="124"/>
        <v>#REF!</v>
      </c>
      <c r="EF65" s="83" t="e">
        <f t="shared" si="124"/>
        <v>#REF!</v>
      </c>
      <c r="EG65" s="83" t="e">
        <f t="shared" si="124"/>
        <v>#REF!</v>
      </c>
      <c r="EH65" s="83" t="e">
        <f t="shared" si="124"/>
        <v>#REF!</v>
      </c>
      <c r="EI65" s="83" t="e">
        <f t="shared" si="124"/>
        <v>#REF!</v>
      </c>
      <c r="EJ65" s="83" t="e">
        <f t="shared" si="124"/>
        <v>#REF!</v>
      </c>
      <c r="EK65" s="83" t="e">
        <f t="shared" si="124"/>
        <v>#REF!</v>
      </c>
      <c r="EL65" s="83" t="e">
        <f t="shared" si="124"/>
        <v>#REF!</v>
      </c>
      <c r="EM65" s="83" t="e">
        <f t="shared" si="124"/>
        <v>#REF!</v>
      </c>
      <c r="EN65" s="83" t="e">
        <f t="shared" si="124"/>
        <v>#REF!</v>
      </c>
      <c r="EO65" s="83" t="e">
        <f t="shared" si="124"/>
        <v>#REF!</v>
      </c>
      <c r="EP65" s="83" t="e">
        <f t="shared" si="124"/>
        <v>#REF!</v>
      </c>
      <c r="EQ65" s="83" t="e">
        <f t="shared" si="124"/>
        <v>#REF!</v>
      </c>
      <c r="ER65" s="83" t="e">
        <f t="shared" si="124"/>
        <v>#REF!</v>
      </c>
      <c r="ES65" s="83" t="e">
        <f t="shared" si="124"/>
        <v>#REF!</v>
      </c>
      <c r="ET65" s="83" t="e">
        <f t="shared" si="124"/>
        <v>#REF!</v>
      </c>
      <c r="EU65" s="83" t="e">
        <f t="shared" si="124"/>
        <v>#REF!</v>
      </c>
      <c r="EV65" s="83" t="e">
        <f t="shared" si="124"/>
        <v>#REF!</v>
      </c>
      <c r="EW65" s="83" t="e">
        <f t="shared" si="124"/>
        <v>#REF!</v>
      </c>
      <c r="EX65" s="83" t="e">
        <f t="shared" si="124"/>
        <v>#REF!</v>
      </c>
      <c r="EY65" s="83" t="e">
        <f t="shared" si="124"/>
        <v>#REF!</v>
      </c>
      <c r="EZ65" s="83" t="e">
        <f t="shared" si="124"/>
        <v>#REF!</v>
      </c>
      <c r="FA65" s="83" t="e">
        <f t="shared" si="124"/>
        <v>#REF!</v>
      </c>
      <c r="FB65" s="83" t="e">
        <f t="shared" si="124"/>
        <v>#REF!</v>
      </c>
      <c r="FC65" s="83" t="e">
        <f t="shared" si="124"/>
        <v>#REF!</v>
      </c>
      <c r="FD65" s="83" t="e">
        <f t="shared" si="124"/>
        <v>#REF!</v>
      </c>
      <c r="FE65" s="83" t="e">
        <f t="shared" si="124"/>
        <v>#REF!</v>
      </c>
      <c r="FF65" s="83" t="e">
        <f t="shared" si="124"/>
        <v>#REF!</v>
      </c>
      <c r="FG65" s="83" t="e">
        <f t="shared" si="124"/>
        <v>#REF!</v>
      </c>
      <c r="FH65" s="83" t="e">
        <f t="shared" si="124"/>
        <v>#REF!</v>
      </c>
      <c r="FI65" s="83" t="e">
        <f t="shared" si="124"/>
        <v>#REF!</v>
      </c>
      <c r="FJ65" s="83" t="e">
        <f t="shared" si="124"/>
        <v>#REF!</v>
      </c>
      <c r="FK65" s="83" t="e">
        <f t="shared" si="124"/>
        <v>#REF!</v>
      </c>
      <c r="FL65" s="83" t="e">
        <f t="shared" si="124"/>
        <v>#REF!</v>
      </c>
      <c r="FM65" s="83" t="e">
        <f t="shared" si="124"/>
        <v>#REF!</v>
      </c>
      <c r="FN65" s="83" t="e">
        <f t="shared" si="124"/>
        <v>#REF!</v>
      </c>
      <c r="FO65" s="83" t="e">
        <f t="shared" si="124"/>
        <v>#REF!</v>
      </c>
      <c r="FP65" s="83" t="e">
        <f t="shared" si="124"/>
        <v>#REF!</v>
      </c>
      <c r="FQ65" s="83" t="e">
        <f t="shared" si="124"/>
        <v>#REF!</v>
      </c>
      <c r="FR65" s="83" t="e">
        <f t="shared" si="124"/>
        <v>#REF!</v>
      </c>
      <c r="FS65" s="83" t="e">
        <f t="shared" si="124"/>
        <v>#REF!</v>
      </c>
      <c r="FT65" s="83" t="e">
        <f t="shared" si="124"/>
        <v>#REF!</v>
      </c>
      <c r="FU65" s="83" t="e">
        <f t="shared" si="124"/>
        <v>#REF!</v>
      </c>
      <c r="FV65" s="83" t="e">
        <f t="shared" si="124"/>
        <v>#REF!</v>
      </c>
      <c r="FW65" s="83" t="e">
        <f t="shared" si="124"/>
        <v>#REF!</v>
      </c>
      <c r="FX65" s="83" t="e">
        <f t="shared" si="124"/>
        <v>#REF!</v>
      </c>
      <c r="FY65" s="83" t="e">
        <f t="shared" si="124"/>
        <v>#REF!</v>
      </c>
      <c r="FZ65" s="83" t="e">
        <f t="shared" si="124"/>
        <v>#REF!</v>
      </c>
      <c r="GA65" s="83" t="e">
        <f t="shared" si="124"/>
        <v>#REF!</v>
      </c>
      <c r="GB65" s="83" t="e">
        <f t="shared" si="124"/>
        <v>#REF!</v>
      </c>
      <c r="GC65" s="83" t="e">
        <f t="shared" si="124"/>
        <v>#REF!</v>
      </c>
      <c r="GD65" s="83" t="e">
        <f t="shared" si="124"/>
        <v>#REF!</v>
      </c>
      <c r="GE65" s="83" t="e">
        <f t="shared" si="124"/>
        <v>#REF!</v>
      </c>
      <c r="GF65" s="83" t="e">
        <f t="shared" si="124"/>
        <v>#REF!</v>
      </c>
      <c r="GG65" s="83" t="e">
        <f t="shared" si="124"/>
        <v>#REF!</v>
      </c>
      <c r="GH65" s="83" t="e">
        <f t="shared" si="124"/>
        <v>#REF!</v>
      </c>
      <c r="GI65" s="83" t="e">
        <f t="shared" si="124"/>
        <v>#REF!</v>
      </c>
      <c r="GJ65" s="83" t="e">
        <f t="shared" si="124"/>
        <v>#REF!</v>
      </c>
      <c r="GK65" s="83" t="e">
        <f t="shared" si="124"/>
        <v>#REF!</v>
      </c>
      <c r="GL65" s="83" t="e">
        <f t="shared" ref="GL65:HI65" si="125">GL58-GL60</f>
        <v>#REF!</v>
      </c>
      <c r="GM65" s="83" t="e">
        <f t="shared" si="125"/>
        <v>#REF!</v>
      </c>
      <c r="GN65" s="83" t="e">
        <f t="shared" si="125"/>
        <v>#REF!</v>
      </c>
      <c r="GO65" s="83" t="e">
        <f t="shared" si="125"/>
        <v>#REF!</v>
      </c>
      <c r="GP65" s="83" t="e">
        <f t="shared" si="125"/>
        <v>#REF!</v>
      </c>
      <c r="GQ65" s="83" t="e">
        <f t="shared" si="125"/>
        <v>#REF!</v>
      </c>
      <c r="GR65" s="83" t="e">
        <f t="shared" si="125"/>
        <v>#REF!</v>
      </c>
      <c r="GS65" s="83" t="e">
        <f t="shared" si="125"/>
        <v>#REF!</v>
      </c>
      <c r="GT65" s="83" t="e">
        <f t="shared" si="125"/>
        <v>#REF!</v>
      </c>
      <c r="GU65" s="83" t="e">
        <f t="shared" si="125"/>
        <v>#REF!</v>
      </c>
      <c r="GV65" s="83" t="e">
        <f t="shared" si="125"/>
        <v>#REF!</v>
      </c>
      <c r="GW65" s="83" t="e">
        <f t="shared" si="125"/>
        <v>#REF!</v>
      </c>
      <c r="GX65" s="83" t="e">
        <f t="shared" si="125"/>
        <v>#REF!</v>
      </c>
      <c r="GY65" s="83" t="e">
        <f t="shared" si="125"/>
        <v>#REF!</v>
      </c>
      <c r="GZ65" s="83" t="e">
        <f t="shared" si="125"/>
        <v>#REF!</v>
      </c>
      <c r="HA65" s="83" t="e">
        <f t="shared" si="125"/>
        <v>#REF!</v>
      </c>
      <c r="HB65" s="83" t="e">
        <f t="shared" si="125"/>
        <v>#REF!</v>
      </c>
      <c r="HC65" s="83" t="e">
        <f t="shared" si="125"/>
        <v>#REF!</v>
      </c>
      <c r="HD65" s="83" t="e">
        <f t="shared" si="125"/>
        <v>#REF!</v>
      </c>
      <c r="HE65" s="83" t="e">
        <f t="shared" si="125"/>
        <v>#REF!</v>
      </c>
      <c r="HF65" s="83" t="e">
        <f t="shared" si="125"/>
        <v>#REF!</v>
      </c>
      <c r="HG65" s="83" t="e">
        <f t="shared" si="125"/>
        <v>#REF!</v>
      </c>
      <c r="HH65" s="83" t="e">
        <f t="shared" si="125"/>
        <v>#REF!</v>
      </c>
      <c r="HI65" s="83" t="e">
        <f t="shared" si="125"/>
        <v>#REF!</v>
      </c>
    </row>
    <row r="67" spans="1:217" s="22" customFormat="1" x14ac:dyDescent="0.2">
      <c r="A67" s="34" t="s">
        <v>249</v>
      </c>
      <c r="B67" s="83">
        <f t="shared" ref="B67:G67" si="126">SUM(B68:B89)</f>
        <v>0</v>
      </c>
      <c r="C67" s="83">
        <f t="shared" si="126"/>
        <v>0</v>
      </c>
      <c r="D67" s="83">
        <f t="shared" si="126"/>
        <v>0</v>
      </c>
      <c r="E67" s="83">
        <f t="shared" si="126"/>
        <v>0</v>
      </c>
      <c r="F67" s="83">
        <f t="shared" si="126"/>
        <v>0</v>
      </c>
      <c r="G67" s="83">
        <f t="shared" si="126"/>
        <v>0</v>
      </c>
      <c r="H67" s="83">
        <f t="shared" ref="H67:BS67" si="127">SUM(H68:H89)</f>
        <v>0</v>
      </c>
      <c r="I67" s="83">
        <f t="shared" si="127"/>
        <v>0</v>
      </c>
      <c r="J67" s="83">
        <f t="shared" si="127"/>
        <v>0</v>
      </c>
      <c r="K67" s="83">
        <f t="shared" si="127"/>
        <v>0</v>
      </c>
      <c r="L67" s="83">
        <f t="shared" si="127"/>
        <v>0</v>
      </c>
      <c r="M67" s="83">
        <f t="shared" si="127"/>
        <v>0</v>
      </c>
      <c r="N67" s="83">
        <f t="shared" si="127"/>
        <v>0</v>
      </c>
      <c r="O67" s="83">
        <f t="shared" si="127"/>
        <v>0</v>
      </c>
      <c r="P67" s="83">
        <f t="shared" si="127"/>
        <v>0</v>
      </c>
      <c r="Q67" s="83">
        <f t="shared" si="127"/>
        <v>0</v>
      </c>
      <c r="R67" s="83">
        <f t="shared" si="127"/>
        <v>0</v>
      </c>
      <c r="S67" s="83">
        <f t="shared" si="127"/>
        <v>0</v>
      </c>
      <c r="T67" s="83">
        <f t="shared" si="127"/>
        <v>0</v>
      </c>
      <c r="U67" s="83">
        <f t="shared" si="127"/>
        <v>0</v>
      </c>
      <c r="V67" s="83">
        <f t="shared" si="127"/>
        <v>0</v>
      </c>
      <c r="W67" s="83">
        <f t="shared" si="127"/>
        <v>0</v>
      </c>
      <c r="X67" s="83">
        <f t="shared" si="127"/>
        <v>0</v>
      </c>
      <c r="Y67" s="83">
        <f t="shared" si="127"/>
        <v>0</v>
      </c>
      <c r="Z67" s="83">
        <f t="shared" si="127"/>
        <v>0</v>
      </c>
      <c r="AA67" s="83">
        <f t="shared" si="127"/>
        <v>0</v>
      </c>
      <c r="AB67" s="83">
        <f t="shared" si="127"/>
        <v>0</v>
      </c>
      <c r="AC67" s="83">
        <f t="shared" si="127"/>
        <v>0</v>
      </c>
      <c r="AD67" s="83">
        <f t="shared" si="127"/>
        <v>0</v>
      </c>
      <c r="AE67" s="83">
        <f t="shared" si="127"/>
        <v>0</v>
      </c>
      <c r="AF67" s="83">
        <f t="shared" si="127"/>
        <v>0</v>
      </c>
      <c r="AG67" s="83">
        <f t="shared" si="127"/>
        <v>0</v>
      </c>
      <c r="AH67" s="83">
        <f t="shared" si="127"/>
        <v>0</v>
      </c>
      <c r="AI67" s="83">
        <f t="shared" si="127"/>
        <v>0</v>
      </c>
      <c r="AJ67" s="83">
        <f t="shared" si="127"/>
        <v>0</v>
      </c>
      <c r="AK67" s="83">
        <f t="shared" si="127"/>
        <v>0</v>
      </c>
      <c r="AL67" s="83">
        <f t="shared" si="127"/>
        <v>0</v>
      </c>
      <c r="AM67" s="83">
        <f t="shared" si="127"/>
        <v>0</v>
      </c>
      <c r="AN67" s="83">
        <f t="shared" si="127"/>
        <v>0</v>
      </c>
      <c r="AO67" s="83">
        <f t="shared" si="127"/>
        <v>0</v>
      </c>
      <c r="AP67" s="83">
        <f t="shared" si="127"/>
        <v>0</v>
      </c>
      <c r="AQ67" s="83">
        <f t="shared" si="127"/>
        <v>0</v>
      </c>
      <c r="AR67" s="83">
        <f t="shared" si="127"/>
        <v>0</v>
      </c>
      <c r="AS67" s="83">
        <f t="shared" si="127"/>
        <v>0</v>
      </c>
      <c r="AT67" s="83">
        <f t="shared" si="127"/>
        <v>0</v>
      </c>
      <c r="AU67" s="83">
        <f t="shared" si="127"/>
        <v>0</v>
      </c>
      <c r="AV67" s="83">
        <f t="shared" si="127"/>
        <v>0</v>
      </c>
      <c r="AW67" s="83">
        <f t="shared" si="127"/>
        <v>0</v>
      </c>
      <c r="AX67" s="83">
        <f t="shared" si="127"/>
        <v>0</v>
      </c>
      <c r="AY67" s="83">
        <f t="shared" si="127"/>
        <v>0</v>
      </c>
      <c r="AZ67" s="83">
        <f t="shared" si="127"/>
        <v>0</v>
      </c>
      <c r="BA67" s="83">
        <f t="shared" si="127"/>
        <v>0</v>
      </c>
      <c r="BB67" s="83">
        <f t="shared" si="127"/>
        <v>0</v>
      </c>
      <c r="BC67" s="83">
        <f t="shared" si="127"/>
        <v>0</v>
      </c>
      <c r="BD67" s="83">
        <f t="shared" si="127"/>
        <v>0</v>
      </c>
      <c r="BE67" s="83">
        <f t="shared" si="127"/>
        <v>0</v>
      </c>
      <c r="BF67" s="83">
        <f t="shared" si="127"/>
        <v>0</v>
      </c>
      <c r="BG67" s="83">
        <f t="shared" si="127"/>
        <v>0</v>
      </c>
      <c r="BH67" s="83">
        <f t="shared" si="127"/>
        <v>0</v>
      </c>
      <c r="BI67" s="83">
        <f t="shared" si="127"/>
        <v>0</v>
      </c>
      <c r="BJ67" s="83">
        <f t="shared" si="127"/>
        <v>0</v>
      </c>
      <c r="BK67" s="83">
        <f t="shared" si="127"/>
        <v>0</v>
      </c>
      <c r="BL67" s="83">
        <f t="shared" si="127"/>
        <v>0</v>
      </c>
      <c r="BM67" s="83">
        <f t="shared" si="127"/>
        <v>0</v>
      </c>
      <c r="BN67" s="83">
        <f t="shared" si="127"/>
        <v>0</v>
      </c>
      <c r="BO67" s="83">
        <f t="shared" si="127"/>
        <v>0</v>
      </c>
      <c r="BP67" s="83">
        <f t="shared" si="127"/>
        <v>0</v>
      </c>
      <c r="BQ67" s="83">
        <f t="shared" si="127"/>
        <v>0</v>
      </c>
      <c r="BR67" s="83">
        <f t="shared" si="127"/>
        <v>0</v>
      </c>
      <c r="BS67" s="83">
        <f t="shared" si="127"/>
        <v>0</v>
      </c>
      <c r="BT67" s="83">
        <f t="shared" ref="BT67:EE67" si="128">SUM(BT68:BT89)</f>
        <v>0</v>
      </c>
      <c r="BU67" s="83">
        <f t="shared" si="128"/>
        <v>0</v>
      </c>
      <c r="BV67" s="83">
        <f t="shared" si="128"/>
        <v>0</v>
      </c>
      <c r="BW67" s="83">
        <f t="shared" si="128"/>
        <v>0</v>
      </c>
      <c r="BX67" s="83">
        <f t="shared" si="128"/>
        <v>0</v>
      </c>
      <c r="BY67" s="83">
        <f t="shared" si="128"/>
        <v>0</v>
      </c>
      <c r="BZ67" s="83">
        <f t="shared" si="128"/>
        <v>0</v>
      </c>
      <c r="CA67" s="83">
        <f t="shared" si="128"/>
        <v>0</v>
      </c>
      <c r="CB67" s="83">
        <f t="shared" si="128"/>
        <v>0</v>
      </c>
      <c r="CC67" s="83">
        <f t="shared" si="128"/>
        <v>0</v>
      </c>
      <c r="CD67" s="83">
        <f t="shared" si="128"/>
        <v>0</v>
      </c>
      <c r="CE67" s="83">
        <f t="shared" si="128"/>
        <v>0</v>
      </c>
      <c r="CF67" s="83">
        <f t="shared" si="128"/>
        <v>0</v>
      </c>
      <c r="CG67" s="83">
        <f t="shared" si="128"/>
        <v>0</v>
      </c>
      <c r="CH67" s="83">
        <f t="shared" si="128"/>
        <v>0</v>
      </c>
      <c r="CI67" s="83">
        <f t="shared" si="128"/>
        <v>0</v>
      </c>
      <c r="CJ67" s="83">
        <f t="shared" si="128"/>
        <v>0</v>
      </c>
      <c r="CK67" s="83">
        <f t="shared" si="128"/>
        <v>0</v>
      </c>
      <c r="CL67" s="83">
        <f t="shared" si="128"/>
        <v>0</v>
      </c>
      <c r="CM67" s="83">
        <f t="shared" si="128"/>
        <v>0</v>
      </c>
      <c r="CN67" s="83">
        <f t="shared" si="128"/>
        <v>0</v>
      </c>
      <c r="CO67" s="83">
        <f t="shared" si="128"/>
        <v>0</v>
      </c>
      <c r="CP67" s="83">
        <f t="shared" si="128"/>
        <v>0</v>
      </c>
      <c r="CQ67" s="83">
        <f t="shared" si="128"/>
        <v>0</v>
      </c>
      <c r="CR67" s="83">
        <f t="shared" si="128"/>
        <v>0</v>
      </c>
      <c r="CS67" s="83">
        <f t="shared" si="128"/>
        <v>0</v>
      </c>
      <c r="CT67" s="83">
        <f t="shared" si="128"/>
        <v>0</v>
      </c>
      <c r="CU67" s="83">
        <f t="shared" si="128"/>
        <v>0</v>
      </c>
      <c r="CV67" s="83">
        <f t="shared" si="128"/>
        <v>0</v>
      </c>
      <c r="CW67" s="83">
        <f t="shared" si="128"/>
        <v>0</v>
      </c>
      <c r="CX67" s="83">
        <f t="shared" si="128"/>
        <v>0</v>
      </c>
      <c r="CY67" s="83">
        <f t="shared" si="128"/>
        <v>0</v>
      </c>
      <c r="CZ67" s="83">
        <f t="shared" si="128"/>
        <v>0</v>
      </c>
      <c r="DA67" s="83">
        <f t="shared" si="128"/>
        <v>0</v>
      </c>
      <c r="DB67" s="83">
        <f t="shared" si="128"/>
        <v>0</v>
      </c>
      <c r="DC67" s="83">
        <f t="shared" si="128"/>
        <v>0</v>
      </c>
      <c r="DD67" s="83">
        <f t="shared" si="128"/>
        <v>0</v>
      </c>
      <c r="DE67" s="83">
        <f t="shared" si="128"/>
        <v>0</v>
      </c>
      <c r="DF67" s="83">
        <f t="shared" si="128"/>
        <v>0</v>
      </c>
      <c r="DG67" s="83">
        <f t="shared" si="128"/>
        <v>0</v>
      </c>
      <c r="DH67" s="83">
        <f t="shared" si="128"/>
        <v>0</v>
      </c>
      <c r="DI67" s="83">
        <f t="shared" si="128"/>
        <v>0</v>
      </c>
      <c r="DJ67" s="83">
        <f t="shared" si="128"/>
        <v>0</v>
      </c>
      <c r="DK67" s="83">
        <f t="shared" si="128"/>
        <v>0</v>
      </c>
      <c r="DL67" s="83">
        <f t="shared" si="128"/>
        <v>0</v>
      </c>
      <c r="DM67" s="83">
        <f t="shared" si="128"/>
        <v>0</v>
      </c>
      <c r="DN67" s="83">
        <f t="shared" si="128"/>
        <v>0</v>
      </c>
      <c r="DO67" s="83">
        <f t="shared" si="128"/>
        <v>0</v>
      </c>
      <c r="DP67" s="83">
        <f t="shared" si="128"/>
        <v>0</v>
      </c>
      <c r="DQ67" s="83">
        <f t="shared" si="128"/>
        <v>0</v>
      </c>
      <c r="DR67" s="83">
        <f t="shared" si="128"/>
        <v>0</v>
      </c>
      <c r="DS67" s="83">
        <f t="shared" si="128"/>
        <v>0</v>
      </c>
      <c r="DT67" s="83">
        <f t="shared" si="128"/>
        <v>0</v>
      </c>
      <c r="DU67" s="83">
        <f t="shared" si="128"/>
        <v>0</v>
      </c>
      <c r="DV67" s="83">
        <f t="shared" si="128"/>
        <v>0</v>
      </c>
      <c r="DW67" s="83">
        <f t="shared" si="128"/>
        <v>0</v>
      </c>
      <c r="DX67" s="83">
        <f t="shared" si="128"/>
        <v>0</v>
      </c>
      <c r="DY67" s="83">
        <f t="shared" si="128"/>
        <v>0</v>
      </c>
      <c r="DZ67" s="83">
        <f t="shared" si="128"/>
        <v>0</v>
      </c>
      <c r="EA67" s="83">
        <f t="shared" si="128"/>
        <v>0</v>
      </c>
      <c r="EB67" s="83">
        <f t="shared" si="128"/>
        <v>0</v>
      </c>
      <c r="EC67" s="83">
        <f t="shared" si="128"/>
        <v>0</v>
      </c>
      <c r="ED67" s="83">
        <f t="shared" si="128"/>
        <v>0</v>
      </c>
      <c r="EE67" s="83">
        <f t="shared" si="128"/>
        <v>0</v>
      </c>
      <c r="EF67" s="83">
        <f t="shared" ref="EF67:GQ67" si="129">SUM(EF68:EF89)</f>
        <v>0</v>
      </c>
      <c r="EG67" s="83">
        <f t="shared" si="129"/>
        <v>0</v>
      </c>
      <c r="EH67" s="83">
        <f t="shared" si="129"/>
        <v>0</v>
      </c>
      <c r="EI67" s="83">
        <f t="shared" si="129"/>
        <v>0</v>
      </c>
      <c r="EJ67" s="83">
        <f t="shared" si="129"/>
        <v>0</v>
      </c>
      <c r="EK67" s="83">
        <f t="shared" si="129"/>
        <v>0</v>
      </c>
      <c r="EL67" s="83">
        <f t="shared" si="129"/>
        <v>0</v>
      </c>
      <c r="EM67" s="83">
        <f t="shared" si="129"/>
        <v>0</v>
      </c>
      <c r="EN67" s="83">
        <f t="shared" si="129"/>
        <v>0</v>
      </c>
      <c r="EO67" s="83">
        <f t="shared" si="129"/>
        <v>0</v>
      </c>
      <c r="EP67" s="83">
        <f t="shared" si="129"/>
        <v>0</v>
      </c>
      <c r="EQ67" s="83">
        <f t="shared" si="129"/>
        <v>0</v>
      </c>
      <c r="ER67" s="83">
        <f t="shared" si="129"/>
        <v>0</v>
      </c>
      <c r="ES67" s="83">
        <f t="shared" si="129"/>
        <v>0</v>
      </c>
      <c r="ET67" s="83">
        <f t="shared" si="129"/>
        <v>0</v>
      </c>
      <c r="EU67" s="83">
        <f t="shared" si="129"/>
        <v>0</v>
      </c>
      <c r="EV67" s="83">
        <f t="shared" si="129"/>
        <v>0</v>
      </c>
      <c r="EW67" s="83">
        <f t="shared" si="129"/>
        <v>0</v>
      </c>
      <c r="EX67" s="83">
        <f t="shared" si="129"/>
        <v>0</v>
      </c>
      <c r="EY67" s="83">
        <f t="shared" si="129"/>
        <v>0</v>
      </c>
      <c r="EZ67" s="83">
        <f t="shared" si="129"/>
        <v>0</v>
      </c>
      <c r="FA67" s="83">
        <f t="shared" si="129"/>
        <v>0</v>
      </c>
      <c r="FB67" s="83">
        <f t="shared" si="129"/>
        <v>0</v>
      </c>
      <c r="FC67" s="83">
        <f t="shared" si="129"/>
        <v>0</v>
      </c>
      <c r="FD67" s="83">
        <f t="shared" si="129"/>
        <v>0</v>
      </c>
      <c r="FE67" s="83">
        <f t="shared" si="129"/>
        <v>0</v>
      </c>
      <c r="FF67" s="83">
        <f t="shared" si="129"/>
        <v>0</v>
      </c>
      <c r="FG67" s="83">
        <f t="shared" si="129"/>
        <v>0</v>
      </c>
      <c r="FH67" s="83">
        <f t="shared" si="129"/>
        <v>0</v>
      </c>
      <c r="FI67" s="83">
        <f t="shared" si="129"/>
        <v>0</v>
      </c>
      <c r="FJ67" s="83">
        <f t="shared" si="129"/>
        <v>0</v>
      </c>
      <c r="FK67" s="83">
        <f t="shared" si="129"/>
        <v>0</v>
      </c>
      <c r="FL67" s="83">
        <f t="shared" si="129"/>
        <v>0</v>
      </c>
      <c r="FM67" s="83">
        <f t="shared" si="129"/>
        <v>0</v>
      </c>
      <c r="FN67" s="83">
        <f t="shared" si="129"/>
        <v>0</v>
      </c>
      <c r="FO67" s="83">
        <f t="shared" si="129"/>
        <v>0</v>
      </c>
      <c r="FP67" s="83">
        <f t="shared" si="129"/>
        <v>0</v>
      </c>
      <c r="FQ67" s="83">
        <f t="shared" si="129"/>
        <v>0</v>
      </c>
      <c r="FR67" s="83">
        <f t="shared" si="129"/>
        <v>0</v>
      </c>
      <c r="FS67" s="83">
        <f t="shared" si="129"/>
        <v>0</v>
      </c>
      <c r="FT67" s="83">
        <f t="shared" si="129"/>
        <v>0</v>
      </c>
      <c r="FU67" s="83">
        <f t="shared" si="129"/>
        <v>0</v>
      </c>
      <c r="FV67" s="83">
        <f t="shared" si="129"/>
        <v>0</v>
      </c>
      <c r="FW67" s="83">
        <f t="shared" si="129"/>
        <v>0</v>
      </c>
      <c r="FX67" s="83">
        <f t="shared" si="129"/>
        <v>0</v>
      </c>
      <c r="FY67" s="83">
        <f t="shared" si="129"/>
        <v>0</v>
      </c>
      <c r="FZ67" s="83">
        <f t="shared" si="129"/>
        <v>0</v>
      </c>
      <c r="GA67" s="83">
        <f t="shared" si="129"/>
        <v>0</v>
      </c>
      <c r="GB67" s="83">
        <f t="shared" si="129"/>
        <v>0</v>
      </c>
      <c r="GC67" s="83">
        <f t="shared" si="129"/>
        <v>0</v>
      </c>
      <c r="GD67" s="83">
        <f t="shared" si="129"/>
        <v>0</v>
      </c>
      <c r="GE67" s="83">
        <f t="shared" si="129"/>
        <v>0</v>
      </c>
      <c r="GF67" s="83">
        <f t="shared" si="129"/>
        <v>0</v>
      </c>
      <c r="GG67" s="83">
        <f t="shared" si="129"/>
        <v>0</v>
      </c>
      <c r="GH67" s="83">
        <f t="shared" si="129"/>
        <v>0</v>
      </c>
      <c r="GI67" s="83">
        <f t="shared" si="129"/>
        <v>0</v>
      </c>
      <c r="GJ67" s="83">
        <f t="shared" si="129"/>
        <v>0</v>
      </c>
      <c r="GK67" s="83">
        <f t="shared" si="129"/>
        <v>0</v>
      </c>
      <c r="GL67" s="83">
        <f t="shared" si="129"/>
        <v>0</v>
      </c>
      <c r="GM67" s="83">
        <f t="shared" si="129"/>
        <v>0</v>
      </c>
      <c r="GN67" s="83">
        <f t="shared" si="129"/>
        <v>0</v>
      </c>
      <c r="GO67" s="83">
        <f t="shared" si="129"/>
        <v>0</v>
      </c>
      <c r="GP67" s="83">
        <f t="shared" si="129"/>
        <v>0</v>
      </c>
      <c r="GQ67" s="83">
        <f t="shared" si="129"/>
        <v>0</v>
      </c>
      <c r="GR67" s="83">
        <f t="shared" ref="GR67:HI67" si="130">SUM(GR68:GR89)</f>
        <v>0</v>
      </c>
      <c r="GS67" s="83">
        <f t="shared" si="130"/>
        <v>0</v>
      </c>
      <c r="GT67" s="83">
        <f t="shared" si="130"/>
        <v>0</v>
      </c>
      <c r="GU67" s="83">
        <f t="shared" si="130"/>
        <v>0</v>
      </c>
      <c r="GV67" s="83">
        <f t="shared" si="130"/>
        <v>0</v>
      </c>
      <c r="GW67" s="83">
        <f t="shared" si="130"/>
        <v>0</v>
      </c>
      <c r="GX67" s="83">
        <f t="shared" si="130"/>
        <v>0</v>
      </c>
      <c r="GY67" s="83">
        <f t="shared" si="130"/>
        <v>0</v>
      </c>
      <c r="GZ67" s="83">
        <f t="shared" si="130"/>
        <v>0</v>
      </c>
      <c r="HA67" s="83">
        <f t="shared" si="130"/>
        <v>0</v>
      </c>
      <c r="HB67" s="83">
        <f t="shared" si="130"/>
        <v>0</v>
      </c>
      <c r="HC67" s="83">
        <f t="shared" si="130"/>
        <v>0</v>
      </c>
      <c r="HD67" s="83">
        <f t="shared" si="130"/>
        <v>0</v>
      </c>
      <c r="HE67" s="83">
        <f t="shared" si="130"/>
        <v>0</v>
      </c>
      <c r="HF67" s="83">
        <f t="shared" si="130"/>
        <v>0</v>
      </c>
      <c r="HG67" s="83">
        <f t="shared" si="130"/>
        <v>0</v>
      </c>
      <c r="HH67" s="83">
        <f t="shared" si="130"/>
        <v>0</v>
      </c>
      <c r="HI67" s="83">
        <f t="shared" si="130"/>
        <v>0</v>
      </c>
    </row>
    <row r="68" spans="1:217" s="109" customFormat="1" x14ac:dyDescent="0.2">
      <c r="A68" s="113" t="s">
        <v>371</v>
      </c>
      <c r="B68" s="114">
        <v>0</v>
      </c>
      <c r="C68" s="114">
        <v>0</v>
      </c>
      <c r="D68" s="114">
        <v>0</v>
      </c>
      <c r="E68" s="114">
        <v>0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0</v>
      </c>
      <c r="AI68" s="114">
        <v>0</v>
      </c>
      <c r="AJ68" s="114">
        <v>0</v>
      </c>
      <c r="AK68" s="114">
        <v>0</v>
      </c>
      <c r="AL68" s="114">
        <v>0</v>
      </c>
      <c r="AM68" s="114">
        <v>0</v>
      </c>
      <c r="AN68" s="114">
        <v>0</v>
      </c>
      <c r="AO68" s="114">
        <v>0</v>
      </c>
      <c r="AP68" s="114">
        <v>0</v>
      </c>
      <c r="AQ68" s="114">
        <v>0</v>
      </c>
      <c r="AR68" s="114">
        <v>0</v>
      </c>
      <c r="AS68" s="114">
        <v>0</v>
      </c>
      <c r="AT68" s="114">
        <v>0</v>
      </c>
      <c r="AU68" s="114">
        <v>0</v>
      </c>
      <c r="AV68" s="114">
        <v>0</v>
      </c>
      <c r="AW68" s="114">
        <v>0</v>
      </c>
      <c r="AX68" s="114">
        <v>0</v>
      </c>
      <c r="AY68" s="114">
        <v>0</v>
      </c>
      <c r="AZ68" s="114">
        <v>0</v>
      </c>
      <c r="BA68" s="114">
        <v>0</v>
      </c>
      <c r="BB68" s="114">
        <v>0</v>
      </c>
      <c r="BC68" s="114">
        <v>0</v>
      </c>
      <c r="BD68" s="114">
        <v>0</v>
      </c>
      <c r="BE68" s="114">
        <v>0</v>
      </c>
      <c r="BF68" s="114">
        <v>0</v>
      </c>
      <c r="BG68" s="114">
        <v>0</v>
      </c>
      <c r="BH68" s="114">
        <v>0</v>
      </c>
      <c r="BI68" s="114">
        <v>0</v>
      </c>
      <c r="BJ68" s="114">
        <v>0</v>
      </c>
      <c r="BK68" s="114">
        <v>0</v>
      </c>
      <c r="BL68" s="114">
        <v>0</v>
      </c>
      <c r="BM68" s="114">
        <v>0</v>
      </c>
      <c r="BN68" s="114">
        <v>0</v>
      </c>
      <c r="BO68" s="114">
        <v>0</v>
      </c>
      <c r="BP68" s="114">
        <v>0</v>
      </c>
      <c r="BQ68" s="114">
        <v>0</v>
      </c>
      <c r="BR68" s="114">
        <v>0</v>
      </c>
      <c r="BS68" s="114">
        <v>0</v>
      </c>
      <c r="BT68" s="114">
        <v>0</v>
      </c>
      <c r="BU68" s="114">
        <v>0</v>
      </c>
      <c r="BV68" s="114">
        <v>0</v>
      </c>
      <c r="BW68" s="114">
        <v>0</v>
      </c>
      <c r="BX68" s="114">
        <v>0</v>
      </c>
      <c r="BY68" s="114">
        <v>0</v>
      </c>
      <c r="BZ68" s="114">
        <v>0</v>
      </c>
      <c r="CA68" s="114">
        <v>0</v>
      </c>
      <c r="CB68" s="114">
        <v>0</v>
      </c>
      <c r="CC68" s="114">
        <v>0</v>
      </c>
      <c r="CD68" s="114">
        <v>0</v>
      </c>
      <c r="CE68" s="114">
        <v>0</v>
      </c>
      <c r="CF68" s="114">
        <v>0</v>
      </c>
      <c r="CG68" s="114">
        <v>0</v>
      </c>
      <c r="CH68" s="114">
        <v>0</v>
      </c>
      <c r="CI68" s="114">
        <v>0</v>
      </c>
      <c r="CJ68" s="114">
        <v>0</v>
      </c>
      <c r="CK68" s="114">
        <v>0</v>
      </c>
      <c r="CL68" s="114">
        <v>0</v>
      </c>
      <c r="CM68" s="114">
        <v>0</v>
      </c>
      <c r="CN68" s="114">
        <v>0</v>
      </c>
      <c r="CO68" s="114">
        <v>0</v>
      </c>
      <c r="CP68" s="114">
        <v>0</v>
      </c>
      <c r="CQ68" s="114">
        <v>0</v>
      </c>
      <c r="CR68" s="114">
        <v>0</v>
      </c>
      <c r="CS68" s="114">
        <v>0</v>
      </c>
      <c r="CT68" s="114">
        <v>0</v>
      </c>
      <c r="CU68" s="114">
        <v>0</v>
      </c>
      <c r="CV68" s="114">
        <v>0</v>
      </c>
      <c r="CW68" s="114">
        <v>0</v>
      </c>
      <c r="CX68" s="114">
        <v>0</v>
      </c>
      <c r="CY68" s="114">
        <v>0</v>
      </c>
      <c r="CZ68" s="114">
        <v>0</v>
      </c>
      <c r="DA68" s="114">
        <v>0</v>
      </c>
      <c r="DB68" s="114">
        <v>0</v>
      </c>
      <c r="DC68" s="114">
        <v>0</v>
      </c>
      <c r="DD68" s="114">
        <v>0</v>
      </c>
      <c r="DE68" s="114">
        <v>0</v>
      </c>
      <c r="DF68" s="114">
        <v>0</v>
      </c>
      <c r="DG68" s="114">
        <v>0</v>
      </c>
      <c r="DH68" s="114">
        <v>0</v>
      </c>
      <c r="DI68" s="114">
        <v>0</v>
      </c>
      <c r="DJ68" s="114">
        <v>0</v>
      </c>
      <c r="DK68" s="114">
        <v>0</v>
      </c>
      <c r="DL68" s="114">
        <v>0</v>
      </c>
      <c r="DM68" s="114">
        <v>0</v>
      </c>
      <c r="DN68" s="114">
        <v>0</v>
      </c>
      <c r="DO68" s="114">
        <v>0</v>
      </c>
      <c r="DP68" s="114">
        <v>0</v>
      </c>
      <c r="DQ68" s="114">
        <v>0</v>
      </c>
      <c r="DR68" s="114">
        <v>0</v>
      </c>
      <c r="DS68" s="114">
        <v>0</v>
      </c>
      <c r="DT68" s="114">
        <v>0</v>
      </c>
      <c r="DU68" s="114">
        <v>0</v>
      </c>
      <c r="DV68" s="114">
        <v>0</v>
      </c>
      <c r="DW68" s="114">
        <v>0</v>
      </c>
      <c r="DX68" s="114">
        <v>0</v>
      </c>
      <c r="DY68" s="114">
        <v>0</v>
      </c>
      <c r="DZ68" s="114">
        <v>0</v>
      </c>
      <c r="EA68" s="114">
        <v>0</v>
      </c>
      <c r="EB68" s="114">
        <v>0</v>
      </c>
      <c r="EC68" s="114">
        <v>0</v>
      </c>
      <c r="ED68" s="114">
        <v>0</v>
      </c>
      <c r="EE68" s="114">
        <v>0</v>
      </c>
      <c r="EF68" s="114">
        <v>0</v>
      </c>
      <c r="EG68" s="114">
        <v>0</v>
      </c>
      <c r="EH68" s="114">
        <v>0</v>
      </c>
      <c r="EI68" s="114">
        <v>0</v>
      </c>
      <c r="EJ68" s="114">
        <v>0</v>
      </c>
      <c r="EK68" s="114">
        <v>0</v>
      </c>
      <c r="EL68" s="114">
        <v>0</v>
      </c>
      <c r="EM68" s="114">
        <v>0</v>
      </c>
      <c r="EN68" s="114">
        <v>0</v>
      </c>
      <c r="EO68" s="114">
        <v>0</v>
      </c>
      <c r="EP68" s="114">
        <v>0</v>
      </c>
      <c r="EQ68" s="114">
        <v>0</v>
      </c>
      <c r="ER68" s="114">
        <v>0</v>
      </c>
      <c r="ES68" s="114">
        <v>0</v>
      </c>
      <c r="ET68" s="114">
        <v>0</v>
      </c>
      <c r="EU68" s="114">
        <v>0</v>
      </c>
      <c r="EV68" s="114">
        <v>0</v>
      </c>
      <c r="EW68" s="114">
        <v>0</v>
      </c>
      <c r="EX68" s="114">
        <v>0</v>
      </c>
      <c r="EY68" s="114">
        <v>0</v>
      </c>
      <c r="EZ68" s="114">
        <v>0</v>
      </c>
      <c r="FA68" s="114">
        <v>0</v>
      </c>
      <c r="FB68" s="114">
        <v>0</v>
      </c>
      <c r="FC68" s="114">
        <v>0</v>
      </c>
      <c r="FD68" s="114">
        <v>0</v>
      </c>
      <c r="FE68" s="114">
        <v>0</v>
      </c>
      <c r="FF68" s="114">
        <v>0</v>
      </c>
      <c r="FG68" s="114">
        <v>0</v>
      </c>
      <c r="FH68" s="114">
        <v>0</v>
      </c>
      <c r="FI68" s="114">
        <v>0</v>
      </c>
      <c r="FJ68" s="114">
        <v>0</v>
      </c>
      <c r="FK68" s="114">
        <v>0</v>
      </c>
      <c r="FL68" s="114">
        <v>0</v>
      </c>
      <c r="FM68" s="114">
        <v>0</v>
      </c>
      <c r="FN68" s="114">
        <v>0</v>
      </c>
      <c r="FO68" s="114">
        <v>0</v>
      </c>
      <c r="FP68" s="114">
        <v>0</v>
      </c>
      <c r="FQ68" s="114">
        <v>0</v>
      </c>
      <c r="FR68" s="114">
        <v>0</v>
      </c>
      <c r="FS68" s="114">
        <v>0</v>
      </c>
      <c r="FT68" s="114">
        <v>0</v>
      </c>
      <c r="FU68" s="114">
        <v>0</v>
      </c>
      <c r="FV68" s="114">
        <v>0</v>
      </c>
      <c r="FW68" s="114">
        <v>0</v>
      </c>
      <c r="FX68" s="114">
        <v>0</v>
      </c>
      <c r="FY68" s="114">
        <v>0</v>
      </c>
      <c r="FZ68" s="114">
        <v>0</v>
      </c>
      <c r="GA68" s="114">
        <v>0</v>
      </c>
      <c r="GB68" s="114">
        <v>0</v>
      </c>
      <c r="GC68" s="114">
        <v>0</v>
      </c>
      <c r="GD68" s="114">
        <v>0</v>
      </c>
      <c r="GE68" s="114">
        <v>0</v>
      </c>
      <c r="GF68" s="114">
        <v>0</v>
      </c>
      <c r="GG68" s="114">
        <v>0</v>
      </c>
      <c r="GH68" s="114">
        <v>0</v>
      </c>
      <c r="GI68" s="114">
        <v>0</v>
      </c>
      <c r="GJ68" s="114">
        <v>0</v>
      </c>
      <c r="GK68" s="114">
        <v>0</v>
      </c>
      <c r="GL68" s="114">
        <v>0</v>
      </c>
      <c r="GM68" s="114">
        <v>0</v>
      </c>
      <c r="GN68" s="114">
        <v>0</v>
      </c>
      <c r="GO68" s="114">
        <v>0</v>
      </c>
      <c r="GP68" s="114">
        <v>0</v>
      </c>
      <c r="GQ68" s="114">
        <v>0</v>
      </c>
      <c r="GR68" s="114">
        <v>0</v>
      </c>
      <c r="GS68" s="114">
        <v>0</v>
      </c>
      <c r="GT68" s="114">
        <v>0</v>
      </c>
      <c r="GU68" s="114">
        <v>0</v>
      </c>
      <c r="GV68" s="114">
        <v>0</v>
      </c>
      <c r="GW68" s="114">
        <v>0</v>
      </c>
      <c r="GX68" s="114">
        <v>0</v>
      </c>
      <c r="GY68" s="114">
        <v>0</v>
      </c>
      <c r="GZ68" s="114">
        <v>0</v>
      </c>
      <c r="HA68" s="114">
        <v>0</v>
      </c>
      <c r="HB68" s="114">
        <v>0</v>
      </c>
      <c r="HC68" s="114">
        <v>0</v>
      </c>
      <c r="HD68" s="114">
        <v>0</v>
      </c>
      <c r="HE68" s="114">
        <v>0</v>
      </c>
      <c r="HF68" s="114">
        <v>0</v>
      </c>
      <c r="HG68" s="114">
        <v>0</v>
      </c>
      <c r="HH68" s="114">
        <v>0</v>
      </c>
      <c r="HI68" s="114">
        <v>0</v>
      </c>
    </row>
    <row r="69" spans="1:217" s="109" customFormat="1" x14ac:dyDescent="0.2">
      <c r="A69" s="113" t="s">
        <v>372</v>
      </c>
      <c r="B69" s="114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  <c r="AC69" s="114">
        <v>0</v>
      </c>
      <c r="AD69" s="114">
        <v>0</v>
      </c>
      <c r="AE69" s="114">
        <v>0</v>
      </c>
      <c r="AF69" s="114">
        <v>0</v>
      </c>
      <c r="AG69" s="114">
        <v>0</v>
      </c>
      <c r="AH69" s="114">
        <v>0</v>
      </c>
      <c r="AI69" s="114">
        <v>0</v>
      </c>
      <c r="AJ69" s="114">
        <v>0</v>
      </c>
      <c r="AK69" s="114">
        <v>0</v>
      </c>
      <c r="AL69" s="114">
        <v>0</v>
      </c>
      <c r="AM69" s="114">
        <v>0</v>
      </c>
      <c r="AN69" s="114">
        <v>0</v>
      </c>
      <c r="AO69" s="114">
        <v>0</v>
      </c>
      <c r="AP69" s="114">
        <v>0</v>
      </c>
      <c r="AQ69" s="114">
        <v>0</v>
      </c>
      <c r="AR69" s="114">
        <v>0</v>
      </c>
      <c r="AS69" s="114">
        <v>0</v>
      </c>
      <c r="AT69" s="114">
        <v>0</v>
      </c>
      <c r="AU69" s="114">
        <v>0</v>
      </c>
      <c r="AV69" s="114">
        <v>0</v>
      </c>
      <c r="AW69" s="114">
        <v>0</v>
      </c>
      <c r="AX69" s="114">
        <v>0</v>
      </c>
      <c r="AY69" s="114">
        <v>0</v>
      </c>
      <c r="AZ69" s="114">
        <v>0</v>
      </c>
      <c r="BA69" s="114">
        <v>0</v>
      </c>
      <c r="BB69" s="114">
        <v>0</v>
      </c>
      <c r="BC69" s="114">
        <v>0</v>
      </c>
      <c r="BD69" s="114">
        <v>0</v>
      </c>
      <c r="BE69" s="114">
        <v>0</v>
      </c>
      <c r="BF69" s="114">
        <v>0</v>
      </c>
      <c r="BG69" s="114">
        <v>0</v>
      </c>
      <c r="BH69" s="114">
        <v>0</v>
      </c>
      <c r="BI69" s="114">
        <v>0</v>
      </c>
      <c r="BJ69" s="114">
        <v>0</v>
      </c>
      <c r="BK69" s="114">
        <v>0</v>
      </c>
      <c r="BL69" s="114">
        <v>0</v>
      </c>
      <c r="BM69" s="114">
        <v>0</v>
      </c>
      <c r="BN69" s="114">
        <v>0</v>
      </c>
      <c r="BO69" s="114">
        <v>0</v>
      </c>
      <c r="BP69" s="114">
        <v>0</v>
      </c>
      <c r="BQ69" s="114">
        <v>0</v>
      </c>
      <c r="BR69" s="114">
        <v>0</v>
      </c>
      <c r="BS69" s="114">
        <v>0</v>
      </c>
      <c r="BT69" s="114">
        <v>0</v>
      </c>
      <c r="BU69" s="114">
        <v>0</v>
      </c>
      <c r="BV69" s="114">
        <v>0</v>
      </c>
      <c r="BW69" s="114">
        <v>0</v>
      </c>
      <c r="BX69" s="114">
        <v>0</v>
      </c>
      <c r="BY69" s="114">
        <v>0</v>
      </c>
      <c r="BZ69" s="114">
        <v>0</v>
      </c>
      <c r="CA69" s="114">
        <v>0</v>
      </c>
      <c r="CB69" s="114">
        <v>0</v>
      </c>
      <c r="CC69" s="114">
        <v>0</v>
      </c>
      <c r="CD69" s="114">
        <v>0</v>
      </c>
      <c r="CE69" s="114">
        <v>0</v>
      </c>
      <c r="CF69" s="114">
        <v>0</v>
      </c>
      <c r="CG69" s="114">
        <v>0</v>
      </c>
      <c r="CH69" s="114">
        <v>0</v>
      </c>
      <c r="CI69" s="114">
        <v>0</v>
      </c>
      <c r="CJ69" s="114">
        <v>0</v>
      </c>
      <c r="CK69" s="114">
        <v>0</v>
      </c>
      <c r="CL69" s="114">
        <v>0</v>
      </c>
      <c r="CM69" s="114">
        <v>0</v>
      </c>
      <c r="CN69" s="114">
        <v>0</v>
      </c>
      <c r="CO69" s="114">
        <v>0</v>
      </c>
      <c r="CP69" s="114">
        <v>0</v>
      </c>
      <c r="CQ69" s="114">
        <v>0</v>
      </c>
      <c r="CR69" s="114">
        <v>0</v>
      </c>
      <c r="CS69" s="114">
        <v>0</v>
      </c>
      <c r="CT69" s="114">
        <v>0</v>
      </c>
      <c r="CU69" s="114">
        <v>0</v>
      </c>
      <c r="CV69" s="114">
        <v>0</v>
      </c>
      <c r="CW69" s="114">
        <v>0</v>
      </c>
      <c r="CX69" s="114">
        <v>0</v>
      </c>
      <c r="CY69" s="114">
        <v>0</v>
      </c>
      <c r="CZ69" s="114">
        <v>0</v>
      </c>
      <c r="DA69" s="114">
        <v>0</v>
      </c>
      <c r="DB69" s="114">
        <v>0</v>
      </c>
      <c r="DC69" s="114">
        <v>0</v>
      </c>
      <c r="DD69" s="114">
        <v>0</v>
      </c>
      <c r="DE69" s="114">
        <v>0</v>
      </c>
      <c r="DF69" s="114">
        <v>0</v>
      </c>
      <c r="DG69" s="114">
        <v>0</v>
      </c>
      <c r="DH69" s="114">
        <v>0</v>
      </c>
      <c r="DI69" s="114">
        <v>0</v>
      </c>
      <c r="DJ69" s="114">
        <v>0</v>
      </c>
      <c r="DK69" s="114">
        <v>0</v>
      </c>
      <c r="DL69" s="114">
        <v>0</v>
      </c>
      <c r="DM69" s="114">
        <v>0</v>
      </c>
      <c r="DN69" s="114">
        <v>0</v>
      </c>
      <c r="DO69" s="114">
        <v>0</v>
      </c>
      <c r="DP69" s="114">
        <v>0</v>
      </c>
      <c r="DQ69" s="114">
        <v>0</v>
      </c>
      <c r="DR69" s="114">
        <v>0</v>
      </c>
      <c r="DS69" s="114">
        <v>0</v>
      </c>
      <c r="DT69" s="114">
        <v>0</v>
      </c>
      <c r="DU69" s="114">
        <v>0</v>
      </c>
      <c r="DV69" s="114">
        <v>0</v>
      </c>
      <c r="DW69" s="114">
        <v>0</v>
      </c>
      <c r="DX69" s="114">
        <v>0</v>
      </c>
      <c r="DY69" s="114">
        <v>0</v>
      </c>
      <c r="DZ69" s="114">
        <v>0</v>
      </c>
      <c r="EA69" s="114">
        <v>0</v>
      </c>
      <c r="EB69" s="114">
        <v>0</v>
      </c>
      <c r="EC69" s="114">
        <v>0</v>
      </c>
      <c r="ED69" s="114">
        <v>0</v>
      </c>
      <c r="EE69" s="114">
        <v>0</v>
      </c>
      <c r="EF69" s="114">
        <v>0</v>
      </c>
      <c r="EG69" s="114">
        <v>0</v>
      </c>
      <c r="EH69" s="114">
        <v>0</v>
      </c>
      <c r="EI69" s="114">
        <v>0</v>
      </c>
      <c r="EJ69" s="114">
        <v>0</v>
      </c>
      <c r="EK69" s="114">
        <v>0</v>
      </c>
      <c r="EL69" s="114">
        <v>0</v>
      </c>
      <c r="EM69" s="114">
        <v>0</v>
      </c>
      <c r="EN69" s="114">
        <v>0</v>
      </c>
      <c r="EO69" s="114">
        <v>0</v>
      </c>
      <c r="EP69" s="114">
        <v>0</v>
      </c>
      <c r="EQ69" s="114">
        <v>0</v>
      </c>
      <c r="ER69" s="114">
        <v>0</v>
      </c>
      <c r="ES69" s="114">
        <v>0</v>
      </c>
      <c r="ET69" s="114">
        <v>0</v>
      </c>
      <c r="EU69" s="114">
        <v>0</v>
      </c>
      <c r="EV69" s="114">
        <v>0</v>
      </c>
      <c r="EW69" s="114">
        <v>0</v>
      </c>
      <c r="EX69" s="114">
        <v>0</v>
      </c>
      <c r="EY69" s="114">
        <v>0</v>
      </c>
      <c r="EZ69" s="114">
        <v>0</v>
      </c>
      <c r="FA69" s="114">
        <v>0</v>
      </c>
      <c r="FB69" s="114">
        <v>0</v>
      </c>
      <c r="FC69" s="114">
        <v>0</v>
      </c>
      <c r="FD69" s="114">
        <v>0</v>
      </c>
      <c r="FE69" s="114">
        <v>0</v>
      </c>
      <c r="FF69" s="114">
        <v>0</v>
      </c>
      <c r="FG69" s="114">
        <v>0</v>
      </c>
      <c r="FH69" s="114">
        <v>0</v>
      </c>
      <c r="FI69" s="114">
        <v>0</v>
      </c>
      <c r="FJ69" s="114">
        <v>0</v>
      </c>
      <c r="FK69" s="114">
        <v>0</v>
      </c>
      <c r="FL69" s="114">
        <v>0</v>
      </c>
      <c r="FM69" s="114">
        <v>0</v>
      </c>
      <c r="FN69" s="114">
        <v>0</v>
      </c>
      <c r="FO69" s="114">
        <v>0</v>
      </c>
      <c r="FP69" s="114">
        <v>0</v>
      </c>
      <c r="FQ69" s="114">
        <v>0</v>
      </c>
      <c r="FR69" s="114">
        <v>0</v>
      </c>
      <c r="FS69" s="114">
        <v>0</v>
      </c>
      <c r="FT69" s="114">
        <v>0</v>
      </c>
      <c r="FU69" s="114">
        <v>0</v>
      </c>
      <c r="FV69" s="114">
        <v>0</v>
      </c>
      <c r="FW69" s="114">
        <v>0</v>
      </c>
      <c r="FX69" s="114">
        <v>0</v>
      </c>
      <c r="FY69" s="114">
        <v>0</v>
      </c>
      <c r="FZ69" s="114">
        <v>0</v>
      </c>
      <c r="GA69" s="114">
        <v>0</v>
      </c>
      <c r="GB69" s="114">
        <v>0</v>
      </c>
      <c r="GC69" s="114">
        <v>0</v>
      </c>
      <c r="GD69" s="114">
        <v>0</v>
      </c>
      <c r="GE69" s="114">
        <v>0</v>
      </c>
      <c r="GF69" s="114">
        <v>0</v>
      </c>
      <c r="GG69" s="114">
        <v>0</v>
      </c>
      <c r="GH69" s="114">
        <v>0</v>
      </c>
      <c r="GI69" s="114">
        <v>0</v>
      </c>
      <c r="GJ69" s="114">
        <v>0</v>
      </c>
      <c r="GK69" s="114">
        <v>0</v>
      </c>
      <c r="GL69" s="114">
        <v>0</v>
      </c>
      <c r="GM69" s="114">
        <v>0</v>
      </c>
      <c r="GN69" s="114">
        <v>0</v>
      </c>
      <c r="GO69" s="114">
        <v>0</v>
      </c>
      <c r="GP69" s="114">
        <v>0</v>
      </c>
      <c r="GQ69" s="114">
        <v>0</v>
      </c>
      <c r="GR69" s="114">
        <v>0</v>
      </c>
      <c r="GS69" s="114">
        <v>0</v>
      </c>
      <c r="GT69" s="114">
        <v>0</v>
      </c>
      <c r="GU69" s="114">
        <v>0</v>
      </c>
      <c r="GV69" s="114">
        <v>0</v>
      </c>
      <c r="GW69" s="114">
        <v>0</v>
      </c>
      <c r="GX69" s="114">
        <v>0</v>
      </c>
      <c r="GY69" s="114">
        <v>0</v>
      </c>
      <c r="GZ69" s="114">
        <v>0</v>
      </c>
      <c r="HA69" s="114">
        <v>0</v>
      </c>
      <c r="HB69" s="114">
        <v>0</v>
      </c>
      <c r="HC69" s="114">
        <v>0</v>
      </c>
      <c r="HD69" s="114">
        <v>0</v>
      </c>
      <c r="HE69" s="114">
        <v>0</v>
      </c>
      <c r="HF69" s="114">
        <v>0</v>
      </c>
      <c r="HG69" s="114">
        <v>0</v>
      </c>
      <c r="HH69" s="114">
        <v>0</v>
      </c>
      <c r="HI69" s="114">
        <v>0</v>
      </c>
    </row>
    <row r="70" spans="1:217" s="109" customFormat="1" x14ac:dyDescent="0.2">
      <c r="A70" s="113" t="s">
        <v>373</v>
      </c>
      <c r="B70" s="114">
        <v>0</v>
      </c>
      <c r="C70" s="114">
        <v>0</v>
      </c>
      <c r="D70" s="114">
        <v>0</v>
      </c>
      <c r="E70" s="114">
        <v>0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14">
        <v>0</v>
      </c>
      <c r="AG70" s="114">
        <v>0</v>
      </c>
      <c r="AH70" s="114">
        <v>0</v>
      </c>
      <c r="AI70" s="114">
        <v>0</v>
      </c>
      <c r="AJ70" s="114">
        <v>0</v>
      </c>
      <c r="AK70" s="114">
        <v>0</v>
      </c>
      <c r="AL70" s="114">
        <v>0</v>
      </c>
      <c r="AM70" s="114">
        <v>0</v>
      </c>
      <c r="AN70" s="114">
        <v>0</v>
      </c>
      <c r="AO70" s="114">
        <v>0</v>
      </c>
      <c r="AP70" s="114">
        <v>0</v>
      </c>
      <c r="AQ70" s="114">
        <v>0</v>
      </c>
      <c r="AR70" s="114">
        <v>0</v>
      </c>
      <c r="AS70" s="114">
        <v>0</v>
      </c>
      <c r="AT70" s="114">
        <v>0</v>
      </c>
      <c r="AU70" s="114">
        <v>0</v>
      </c>
      <c r="AV70" s="114">
        <v>0</v>
      </c>
      <c r="AW70" s="114">
        <v>0</v>
      </c>
      <c r="AX70" s="114">
        <v>0</v>
      </c>
      <c r="AY70" s="114">
        <v>0</v>
      </c>
      <c r="AZ70" s="114">
        <v>0</v>
      </c>
      <c r="BA70" s="114">
        <v>0</v>
      </c>
      <c r="BB70" s="114">
        <v>0</v>
      </c>
      <c r="BC70" s="114">
        <v>0</v>
      </c>
      <c r="BD70" s="114">
        <v>0</v>
      </c>
      <c r="BE70" s="114">
        <v>0</v>
      </c>
      <c r="BF70" s="114">
        <v>0</v>
      </c>
      <c r="BG70" s="114">
        <v>0</v>
      </c>
      <c r="BH70" s="114">
        <v>0</v>
      </c>
      <c r="BI70" s="114">
        <v>0</v>
      </c>
      <c r="BJ70" s="114">
        <v>0</v>
      </c>
      <c r="BK70" s="114">
        <v>0</v>
      </c>
      <c r="BL70" s="114">
        <v>0</v>
      </c>
      <c r="BM70" s="114">
        <v>0</v>
      </c>
      <c r="BN70" s="114">
        <v>0</v>
      </c>
      <c r="BO70" s="114">
        <v>0</v>
      </c>
      <c r="BP70" s="114">
        <v>0</v>
      </c>
      <c r="BQ70" s="114">
        <v>0</v>
      </c>
      <c r="BR70" s="114">
        <v>0</v>
      </c>
      <c r="BS70" s="114">
        <v>0</v>
      </c>
      <c r="BT70" s="114">
        <v>0</v>
      </c>
      <c r="BU70" s="114">
        <v>0</v>
      </c>
      <c r="BV70" s="114">
        <v>0</v>
      </c>
      <c r="BW70" s="114">
        <v>0</v>
      </c>
      <c r="BX70" s="114">
        <v>0</v>
      </c>
      <c r="BY70" s="114">
        <v>0</v>
      </c>
      <c r="BZ70" s="114">
        <v>0</v>
      </c>
      <c r="CA70" s="114">
        <v>0</v>
      </c>
      <c r="CB70" s="114">
        <v>0</v>
      </c>
      <c r="CC70" s="114">
        <v>0</v>
      </c>
      <c r="CD70" s="114">
        <v>0</v>
      </c>
      <c r="CE70" s="114">
        <v>0</v>
      </c>
      <c r="CF70" s="114">
        <v>0</v>
      </c>
      <c r="CG70" s="114">
        <v>0</v>
      </c>
      <c r="CH70" s="114">
        <v>0</v>
      </c>
      <c r="CI70" s="114">
        <v>0</v>
      </c>
      <c r="CJ70" s="114">
        <v>0</v>
      </c>
      <c r="CK70" s="114">
        <v>0</v>
      </c>
      <c r="CL70" s="114">
        <v>0</v>
      </c>
      <c r="CM70" s="114">
        <v>0</v>
      </c>
      <c r="CN70" s="114">
        <v>0</v>
      </c>
      <c r="CO70" s="114">
        <v>0</v>
      </c>
      <c r="CP70" s="114">
        <v>0</v>
      </c>
      <c r="CQ70" s="114">
        <v>0</v>
      </c>
      <c r="CR70" s="114">
        <v>0</v>
      </c>
      <c r="CS70" s="114">
        <v>0</v>
      </c>
      <c r="CT70" s="114">
        <v>0</v>
      </c>
      <c r="CU70" s="114">
        <v>0</v>
      </c>
      <c r="CV70" s="114">
        <v>0</v>
      </c>
      <c r="CW70" s="114">
        <v>0</v>
      </c>
      <c r="CX70" s="114">
        <v>0</v>
      </c>
      <c r="CY70" s="114">
        <v>0</v>
      </c>
      <c r="CZ70" s="114">
        <v>0</v>
      </c>
      <c r="DA70" s="114">
        <v>0</v>
      </c>
      <c r="DB70" s="114">
        <v>0</v>
      </c>
      <c r="DC70" s="114">
        <v>0</v>
      </c>
      <c r="DD70" s="114">
        <v>0</v>
      </c>
      <c r="DE70" s="114">
        <v>0</v>
      </c>
      <c r="DF70" s="114">
        <v>0</v>
      </c>
      <c r="DG70" s="114">
        <v>0</v>
      </c>
      <c r="DH70" s="114">
        <v>0</v>
      </c>
      <c r="DI70" s="114">
        <v>0</v>
      </c>
      <c r="DJ70" s="114">
        <v>0</v>
      </c>
      <c r="DK70" s="114">
        <v>0</v>
      </c>
      <c r="DL70" s="114">
        <v>0</v>
      </c>
      <c r="DM70" s="114">
        <v>0</v>
      </c>
      <c r="DN70" s="114">
        <v>0</v>
      </c>
      <c r="DO70" s="114">
        <v>0</v>
      </c>
      <c r="DP70" s="114">
        <v>0</v>
      </c>
      <c r="DQ70" s="114">
        <v>0</v>
      </c>
      <c r="DR70" s="114">
        <v>0</v>
      </c>
      <c r="DS70" s="114">
        <v>0</v>
      </c>
      <c r="DT70" s="114">
        <v>0</v>
      </c>
      <c r="DU70" s="114">
        <v>0</v>
      </c>
      <c r="DV70" s="114">
        <v>0</v>
      </c>
      <c r="DW70" s="114">
        <v>0</v>
      </c>
      <c r="DX70" s="114">
        <v>0</v>
      </c>
      <c r="DY70" s="114">
        <v>0</v>
      </c>
      <c r="DZ70" s="114">
        <v>0</v>
      </c>
      <c r="EA70" s="114">
        <v>0</v>
      </c>
      <c r="EB70" s="114">
        <v>0</v>
      </c>
      <c r="EC70" s="114">
        <v>0</v>
      </c>
      <c r="ED70" s="114">
        <v>0</v>
      </c>
      <c r="EE70" s="114">
        <v>0</v>
      </c>
      <c r="EF70" s="114">
        <v>0</v>
      </c>
      <c r="EG70" s="114">
        <v>0</v>
      </c>
      <c r="EH70" s="114">
        <v>0</v>
      </c>
      <c r="EI70" s="114">
        <v>0</v>
      </c>
      <c r="EJ70" s="114">
        <v>0</v>
      </c>
      <c r="EK70" s="114">
        <v>0</v>
      </c>
      <c r="EL70" s="114">
        <v>0</v>
      </c>
      <c r="EM70" s="114">
        <v>0</v>
      </c>
      <c r="EN70" s="114">
        <v>0</v>
      </c>
      <c r="EO70" s="114">
        <v>0</v>
      </c>
      <c r="EP70" s="114">
        <v>0</v>
      </c>
      <c r="EQ70" s="114">
        <v>0</v>
      </c>
      <c r="ER70" s="114">
        <v>0</v>
      </c>
      <c r="ES70" s="114">
        <v>0</v>
      </c>
      <c r="ET70" s="114">
        <v>0</v>
      </c>
      <c r="EU70" s="114">
        <v>0</v>
      </c>
      <c r="EV70" s="114">
        <v>0</v>
      </c>
      <c r="EW70" s="114">
        <v>0</v>
      </c>
      <c r="EX70" s="114">
        <v>0</v>
      </c>
      <c r="EY70" s="114">
        <v>0</v>
      </c>
      <c r="EZ70" s="114">
        <v>0</v>
      </c>
      <c r="FA70" s="114">
        <v>0</v>
      </c>
      <c r="FB70" s="114">
        <v>0</v>
      </c>
      <c r="FC70" s="114">
        <v>0</v>
      </c>
      <c r="FD70" s="114">
        <v>0</v>
      </c>
      <c r="FE70" s="114">
        <v>0</v>
      </c>
      <c r="FF70" s="114">
        <v>0</v>
      </c>
      <c r="FG70" s="114">
        <v>0</v>
      </c>
      <c r="FH70" s="114">
        <v>0</v>
      </c>
      <c r="FI70" s="114">
        <v>0</v>
      </c>
      <c r="FJ70" s="114">
        <v>0</v>
      </c>
      <c r="FK70" s="114">
        <v>0</v>
      </c>
      <c r="FL70" s="114">
        <v>0</v>
      </c>
      <c r="FM70" s="114">
        <v>0</v>
      </c>
      <c r="FN70" s="114">
        <v>0</v>
      </c>
      <c r="FO70" s="114">
        <v>0</v>
      </c>
      <c r="FP70" s="114">
        <v>0</v>
      </c>
      <c r="FQ70" s="114">
        <v>0</v>
      </c>
      <c r="FR70" s="114">
        <v>0</v>
      </c>
      <c r="FS70" s="114">
        <v>0</v>
      </c>
      <c r="FT70" s="114">
        <v>0</v>
      </c>
      <c r="FU70" s="114">
        <v>0</v>
      </c>
      <c r="FV70" s="114">
        <v>0</v>
      </c>
      <c r="FW70" s="114">
        <v>0</v>
      </c>
      <c r="FX70" s="114">
        <v>0</v>
      </c>
      <c r="FY70" s="114">
        <v>0</v>
      </c>
      <c r="FZ70" s="114">
        <v>0</v>
      </c>
      <c r="GA70" s="114">
        <v>0</v>
      </c>
      <c r="GB70" s="114">
        <v>0</v>
      </c>
      <c r="GC70" s="114">
        <v>0</v>
      </c>
      <c r="GD70" s="114">
        <v>0</v>
      </c>
      <c r="GE70" s="114">
        <v>0</v>
      </c>
      <c r="GF70" s="114">
        <v>0</v>
      </c>
      <c r="GG70" s="114">
        <v>0</v>
      </c>
      <c r="GH70" s="114">
        <v>0</v>
      </c>
      <c r="GI70" s="114">
        <v>0</v>
      </c>
      <c r="GJ70" s="114">
        <v>0</v>
      </c>
      <c r="GK70" s="114">
        <v>0</v>
      </c>
      <c r="GL70" s="114">
        <v>0</v>
      </c>
      <c r="GM70" s="114">
        <v>0</v>
      </c>
      <c r="GN70" s="114">
        <v>0</v>
      </c>
      <c r="GO70" s="114">
        <v>0</v>
      </c>
      <c r="GP70" s="114">
        <v>0</v>
      </c>
      <c r="GQ70" s="114">
        <v>0</v>
      </c>
      <c r="GR70" s="114">
        <v>0</v>
      </c>
      <c r="GS70" s="114">
        <v>0</v>
      </c>
      <c r="GT70" s="114">
        <v>0</v>
      </c>
      <c r="GU70" s="114">
        <v>0</v>
      </c>
      <c r="GV70" s="114">
        <v>0</v>
      </c>
      <c r="GW70" s="114">
        <v>0</v>
      </c>
      <c r="GX70" s="114">
        <v>0</v>
      </c>
      <c r="GY70" s="114">
        <v>0</v>
      </c>
      <c r="GZ70" s="114">
        <v>0</v>
      </c>
      <c r="HA70" s="114">
        <v>0</v>
      </c>
      <c r="HB70" s="114">
        <v>0</v>
      </c>
      <c r="HC70" s="114">
        <v>0</v>
      </c>
      <c r="HD70" s="114">
        <v>0</v>
      </c>
      <c r="HE70" s="114">
        <v>0</v>
      </c>
      <c r="HF70" s="114">
        <v>0</v>
      </c>
      <c r="HG70" s="114">
        <v>0</v>
      </c>
      <c r="HH70" s="114">
        <v>0</v>
      </c>
      <c r="HI70" s="114">
        <v>0</v>
      </c>
    </row>
    <row r="71" spans="1:217" s="109" customFormat="1" x14ac:dyDescent="0.2">
      <c r="A71" s="113" t="s">
        <v>374</v>
      </c>
      <c r="B71" s="114">
        <v>0</v>
      </c>
      <c r="C71" s="114">
        <v>0</v>
      </c>
      <c r="D71" s="114">
        <v>0</v>
      </c>
      <c r="E71" s="114">
        <v>0</v>
      </c>
      <c r="F71" s="114">
        <v>0</v>
      </c>
      <c r="G71" s="114">
        <v>0</v>
      </c>
      <c r="H71" s="114">
        <v>0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4">
        <v>0</v>
      </c>
      <c r="AD71" s="114">
        <v>0</v>
      </c>
      <c r="AE71" s="114">
        <v>0</v>
      </c>
      <c r="AF71" s="114">
        <v>0</v>
      </c>
      <c r="AG71" s="114">
        <v>0</v>
      </c>
      <c r="AH71" s="114">
        <v>0</v>
      </c>
      <c r="AI71" s="114">
        <v>0</v>
      </c>
      <c r="AJ71" s="114">
        <v>0</v>
      </c>
      <c r="AK71" s="114">
        <v>0</v>
      </c>
      <c r="AL71" s="114">
        <v>0</v>
      </c>
      <c r="AM71" s="114">
        <v>0</v>
      </c>
      <c r="AN71" s="114">
        <v>0</v>
      </c>
      <c r="AO71" s="114">
        <v>0</v>
      </c>
      <c r="AP71" s="114">
        <v>0</v>
      </c>
      <c r="AQ71" s="114">
        <v>0</v>
      </c>
      <c r="AR71" s="114">
        <v>0</v>
      </c>
      <c r="AS71" s="114">
        <v>0</v>
      </c>
      <c r="AT71" s="114">
        <v>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AZ71" s="114">
        <v>0</v>
      </c>
      <c r="BA71" s="114">
        <v>0</v>
      </c>
      <c r="BB71" s="114">
        <v>0</v>
      </c>
      <c r="BC71" s="114">
        <v>0</v>
      </c>
      <c r="BD71" s="114">
        <v>0</v>
      </c>
      <c r="BE71" s="114">
        <v>0</v>
      </c>
      <c r="BF71" s="114">
        <v>0</v>
      </c>
      <c r="BG71" s="114">
        <v>0</v>
      </c>
      <c r="BH71" s="114">
        <v>0</v>
      </c>
      <c r="BI71" s="114">
        <v>0</v>
      </c>
      <c r="BJ71" s="114">
        <v>0</v>
      </c>
      <c r="BK71" s="114">
        <v>0</v>
      </c>
      <c r="BL71" s="114">
        <v>0</v>
      </c>
      <c r="BM71" s="114">
        <v>0</v>
      </c>
      <c r="BN71" s="114">
        <v>0</v>
      </c>
      <c r="BO71" s="114">
        <v>0</v>
      </c>
      <c r="BP71" s="114">
        <v>0</v>
      </c>
      <c r="BQ71" s="114">
        <v>0</v>
      </c>
      <c r="BR71" s="114">
        <v>0</v>
      </c>
      <c r="BS71" s="114">
        <v>0</v>
      </c>
      <c r="BT71" s="114">
        <v>0</v>
      </c>
      <c r="BU71" s="114">
        <v>0</v>
      </c>
      <c r="BV71" s="114">
        <v>0</v>
      </c>
      <c r="BW71" s="114">
        <v>0</v>
      </c>
      <c r="BX71" s="114">
        <v>0</v>
      </c>
      <c r="BY71" s="114">
        <v>0</v>
      </c>
      <c r="BZ71" s="114">
        <v>0</v>
      </c>
      <c r="CA71" s="114">
        <v>0</v>
      </c>
      <c r="CB71" s="114">
        <v>0</v>
      </c>
      <c r="CC71" s="114">
        <v>0</v>
      </c>
      <c r="CD71" s="114">
        <v>0</v>
      </c>
      <c r="CE71" s="114">
        <v>0</v>
      </c>
      <c r="CF71" s="114">
        <v>0</v>
      </c>
      <c r="CG71" s="114">
        <v>0</v>
      </c>
      <c r="CH71" s="114">
        <v>0</v>
      </c>
      <c r="CI71" s="114">
        <v>0</v>
      </c>
      <c r="CJ71" s="114">
        <v>0</v>
      </c>
      <c r="CK71" s="114">
        <v>0</v>
      </c>
      <c r="CL71" s="114">
        <v>0</v>
      </c>
      <c r="CM71" s="114">
        <v>0</v>
      </c>
      <c r="CN71" s="114">
        <v>0</v>
      </c>
      <c r="CO71" s="114">
        <v>0</v>
      </c>
      <c r="CP71" s="114">
        <v>0</v>
      </c>
      <c r="CQ71" s="114">
        <v>0</v>
      </c>
      <c r="CR71" s="114">
        <v>0</v>
      </c>
      <c r="CS71" s="114">
        <v>0</v>
      </c>
      <c r="CT71" s="114">
        <v>0</v>
      </c>
      <c r="CU71" s="114">
        <v>0</v>
      </c>
      <c r="CV71" s="114">
        <v>0</v>
      </c>
      <c r="CW71" s="114">
        <v>0</v>
      </c>
      <c r="CX71" s="114">
        <v>0</v>
      </c>
      <c r="CY71" s="114">
        <v>0</v>
      </c>
      <c r="CZ71" s="114">
        <v>0</v>
      </c>
      <c r="DA71" s="114">
        <v>0</v>
      </c>
      <c r="DB71" s="114">
        <v>0</v>
      </c>
      <c r="DC71" s="114">
        <v>0</v>
      </c>
      <c r="DD71" s="114">
        <v>0</v>
      </c>
      <c r="DE71" s="114">
        <v>0</v>
      </c>
      <c r="DF71" s="114">
        <v>0</v>
      </c>
      <c r="DG71" s="114">
        <v>0</v>
      </c>
      <c r="DH71" s="114">
        <v>0</v>
      </c>
      <c r="DI71" s="114">
        <v>0</v>
      </c>
      <c r="DJ71" s="114">
        <v>0</v>
      </c>
      <c r="DK71" s="114">
        <v>0</v>
      </c>
      <c r="DL71" s="114">
        <v>0</v>
      </c>
      <c r="DM71" s="114">
        <v>0</v>
      </c>
      <c r="DN71" s="114">
        <v>0</v>
      </c>
      <c r="DO71" s="114">
        <v>0</v>
      </c>
      <c r="DP71" s="114">
        <v>0</v>
      </c>
      <c r="DQ71" s="114">
        <v>0</v>
      </c>
      <c r="DR71" s="114">
        <v>0</v>
      </c>
      <c r="DS71" s="114">
        <v>0</v>
      </c>
      <c r="DT71" s="114">
        <v>0</v>
      </c>
      <c r="DU71" s="114">
        <v>0</v>
      </c>
      <c r="DV71" s="114">
        <v>0</v>
      </c>
      <c r="DW71" s="114">
        <v>0</v>
      </c>
      <c r="DX71" s="114">
        <v>0</v>
      </c>
      <c r="DY71" s="114">
        <v>0</v>
      </c>
      <c r="DZ71" s="114">
        <v>0</v>
      </c>
      <c r="EA71" s="114">
        <v>0</v>
      </c>
      <c r="EB71" s="114">
        <v>0</v>
      </c>
      <c r="EC71" s="114">
        <v>0</v>
      </c>
      <c r="ED71" s="114">
        <v>0</v>
      </c>
      <c r="EE71" s="114">
        <v>0</v>
      </c>
      <c r="EF71" s="114">
        <v>0</v>
      </c>
      <c r="EG71" s="114">
        <v>0</v>
      </c>
      <c r="EH71" s="114">
        <v>0</v>
      </c>
      <c r="EI71" s="114">
        <v>0</v>
      </c>
      <c r="EJ71" s="114">
        <v>0</v>
      </c>
      <c r="EK71" s="114">
        <v>0</v>
      </c>
      <c r="EL71" s="114">
        <v>0</v>
      </c>
      <c r="EM71" s="114">
        <v>0</v>
      </c>
      <c r="EN71" s="114">
        <v>0</v>
      </c>
      <c r="EO71" s="114">
        <v>0</v>
      </c>
      <c r="EP71" s="114">
        <v>0</v>
      </c>
      <c r="EQ71" s="114">
        <v>0</v>
      </c>
      <c r="ER71" s="114">
        <v>0</v>
      </c>
      <c r="ES71" s="114">
        <v>0</v>
      </c>
      <c r="ET71" s="114">
        <v>0</v>
      </c>
      <c r="EU71" s="114">
        <v>0</v>
      </c>
      <c r="EV71" s="114">
        <v>0</v>
      </c>
      <c r="EW71" s="114">
        <v>0</v>
      </c>
      <c r="EX71" s="114">
        <v>0</v>
      </c>
      <c r="EY71" s="114">
        <v>0</v>
      </c>
      <c r="EZ71" s="114">
        <v>0</v>
      </c>
      <c r="FA71" s="114">
        <v>0</v>
      </c>
      <c r="FB71" s="114">
        <v>0</v>
      </c>
      <c r="FC71" s="114">
        <v>0</v>
      </c>
      <c r="FD71" s="114">
        <v>0</v>
      </c>
      <c r="FE71" s="114">
        <v>0</v>
      </c>
      <c r="FF71" s="114">
        <v>0</v>
      </c>
      <c r="FG71" s="114">
        <v>0</v>
      </c>
      <c r="FH71" s="114">
        <v>0</v>
      </c>
      <c r="FI71" s="114">
        <v>0</v>
      </c>
      <c r="FJ71" s="114">
        <v>0</v>
      </c>
      <c r="FK71" s="114">
        <v>0</v>
      </c>
      <c r="FL71" s="114">
        <v>0</v>
      </c>
      <c r="FM71" s="114">
        <v>0</v>
      </c>
      <c r="FN71" s="114">
        <v>0</v>
      </c>
      <c r="FO71" s="114">
        <v>0</v>
      </c>
      <c r="FP71" s="114">
        <v>0</v>
      </c>
      <c r="FQ71" s="114">
        <v>0</v>
      </c>
      <c r="FR71" s="114">
        <v>0</v>
      </c>
      <c r="FS71" s="114">
        <v>0</v>
      </c>
      <c r="FT71" s="114">
        <v>0</v>
      </c>
      <c r="FU71" s="114">
        <v>0</v>
      </c>
      <c r="FV71" s="114">
        <v>0</v>
      </c>
      <c r="FW71" s="114">
        <v>0</v>
      </c>
      <c r="FX71" s="114">
        <v>0</v>
      </c>
      <c r="FY71" s="114">
        <v>0</v>
      </c>
      <c r="FZ71" s="114">
        <v>0</v>
      </c>
      <c r="GA71" s="114">
        <v>0</v>
      </c>
      <c r="GB71" s="114">
        <v>0</v>
      </c>
      <c r="GC71" s="114">
        <v>0</v>
      </c>
      <c r="GD71" s="114">
        <v>0</v>
      </c>
      <c r="GE71" s="114">
        <v>0</v>
      </c>
      <c r="GF71" s="114">
        <v>0</v>
      </c>
      <c r="GG71" s="114">
        <v>0</v>
      </c>
      <c r="GH71" s="114">
        <v>0</v>
      </c>
      <c r="GI71" s="114">
        <v>0</v>
      </c>
      <c r="GJ71" s="114">
        <v>0</v>
      </c>
      <c r="GK71" s="114">
        <v>0</v>
      </c>
      <c r="GL71" s="114">
        <v>0</v>
      </c>
      <c r="GM71" s="114">
        <v>0</v>
      </c>
      <c r="GN71" s="114">
        <v>0</v>
      </c>
      <c r="GO71" s="114">
        <v>0</v>
      </c>
      <c r="GP71" s="114">
        <v>0</v>
      </c>
      <c r="GQ71" s="114">
        <v>0</v>
      </c>
      <c r="GR71" s="114">
        <v>0</v>
      </c>
      <c r="GS71" s="114">
        <v>0</v>
      </c>
      <c r="GT71" s="114">
        <v>0</v>
      </c>
      <c r="GU71" s="114">
        <v>0</v>
      </c>
      <c r="GV71" s="114">
        <v>0</v>
      </c>
      <c r="GW71" s="114">
        <v>0</v>
      </c>
      <c r="GX71" s="114">
        <v>0</v>
      </c>
      <c r="GY71" s="114">
        <v>0</v>
      </c>
      <c r="GZ71" s="114">
        <v>0</v>
      </c>
      <c r="HA71" s="114">
        <v>0</v>
      </c>
      <c r="HB71" s="114">
        <v>0</v>
      </c>
      <c r="HC71" s="114">
        <v>0</v>
      </c>
      <c r="HD71" s="114">
        <v>0</v>
      </c>
      <c r="HE71" s="114">
        <v>0</v>
      </c>
      <c r="HF71" s="114">
        <v>0</v>
      </c>
      <c r="HG71" s="114">
        <v>0</v>
      </c>
      <c r="HH71" s="114">
        <v>0</v>
      </c>
      <c r="HI71" s="114">
        <v>0</v>
      </c>
    </row>
    <row r="72" spans="1:217" s="109" customFormat="1" x14ac:dyDescent="0.2">
      <c r="A72" s="113" t="s">
        <v>375</v>
      </c>
      <c r="B72" s="114">
        <v>0</v>
      </c>
      <c r="C72" s="114">
        <v>0</v>
      </c>
      <c r="D72" s="114">
        <v>0</v>
      </c>
      <c r="E72" s="114">
        <v>0</v>
      </c>
      <c r="F72" s="114">
        <v>0</v>
      </c>
      <c r="G72" s="114">
        <v>0</v>
      </c>
      <c r="H72" s="114">
        <v>0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114">
        <v>0</v>
      </c>
      <c r="AD72" s="114">
        <v>0</v>
      </c>
      <c r="AE72" s="114">
        <v>0</v>
      </c>
      <c r="AF72" s="114">
        <v>0</v>
      </c>
      <c r="AG72" s="114">
        <v>0</v>
      </c>
      <c r="AH72" s="114">
        <v>0</v>
      </c>
      <c r="AI72" s="114">
        <v>0</v>
      </c>
      <c r="AJ72" s="114">
        <v>0</v>
      </c>
      <c r="AK72" s="114">
        <v>0</v>
      </c>
      <c r="AL72" s="114">
        <v>0</v>
      </c>
      <c r="AM72" s="114">
        <v>0</v>
      </c>
      <c r="AN72" s="114">
        <v>0</v>
      </c>
      <c r="AO72" s="114">
        <v>0</v>
      </c>
      <c r="AP72" s="114">
        <v>0</v>
      </c>
      <c r="AQ72" s="114">
        <v>0</v>
      </c>
      <c r="AR72" s="114">
        <v>0</v>
      </c>
      <c r="AS72" s="114">
        <v>0</v>
      </c>
      <c r="AT72" s="114">
        <v>0</v>
      </c>
      <c r="AU72" s="114">
        <v>0</v>
      </c>
      <c r="AV72" s="114">
        <v>0</v>
      </c>
      <c r="AW72" s="114">
        <v>0</v>
      </c>
      <c r="AX72" s="114">
        <v>0</v>
      </c>
      <c r="AY72" s="114">
        <v>0</v>
      </c>
      <c r="AZ72" s="114">
        <v>0</v>
      </c>
      <c r="BA72" s="114">
        <v>0</v>
      </c>
      <c r="BB72" s="114">
        <v>0</v>
      </c>
      <c r="BC72" s="114">
        <v>0</v>
      </c>
      <c r="BD72" s="114">
        <v>0</v>
      </c>
      <c r="BE72" s="114">
        <v>0</v>
      </c>
      <c r="BF72" s="114">
        <v>0</v>
      </c>
      <c r="BG72" s="114">
        <v>0</v>
      </c>
      <c r="BH72" s="114">
        <v>0</v>
      </c>
      <c r="BI72" s="114">
        <v>0</v>
      </c>
      <c r="BJ72" s="114">
        <v>0</v>
      </c>
      <c r="BK72" s="114">
        <v>0</v>
      </c>
      <c r="BL72" s="114">
        <v>0</v>
      </c>
      <c r="BM72" s="114">
        <v>0</v>
      </c>
      <c r="BN72" s="114">
        <v>0</v>
      </c>
      <c r="BO72" s="114">
        <v>0</v>
      </c>
      <c r="BP72" s="114">
        <v>0</v>
      </c>
      <c r="BQ72" s="114">
        <v>0</v>
      </c>
      <c r="BR72" s="114">
        <v>0</v>
      </c>
      <c r="BS72" s="114">
        <v>0</v>
      </c>
      <c r="BT72" s="114">
        <v>0</v>
      </c>
      <c r="BU72" s="114">
        <v>0</v>
      </c>
      <c r="BV72" s="114">
        <v>0</v>
      </c>
      <c r="BW72" s="114">
        <v>0</v>
      </c>
      <c r="BX72" s="114">
        <v>0</v>
      </c>
      <c r="BY72" s="114">
        <v>0</v>
      </c>
      <c r="BZ72" s="114">
        <v>0</v>
      </c>
      <c r="CA72" s="114">
        <v>0</v>
      </c>
      <c r="CB72" s="114">
        <v>0</v>
      </c>
      <c r="CC72" s="114">
        <v>0</v>
      </c>
      <c r="CD72" s="114">
        <v>0</v>
      </c>
      <c r="CE72" s="114">
        <v>0</v>
      </c>
      <c r="CF72" s="114">
        <v>0</v>
      </c>
      <c r="CG72" s="114">
        <v>0</v>
      </c>
      <c r="CH72" s="114">
        <v>0</v>
      </c>
      <c r="CI72" s="114">
        <v>0</v>
      </c>
      <c r="CJ72" s="114">
        <v>0</v>
      </c>
      <c r="CK72" s="114">
        <v>0</v>
      </c>
      <c r="CL72" s="114">
        <v>0</v>
      </c>
      <c r="CM72" s="114">
        <v>0</v>
      </c>
      <c r="CN72" s="114">
        <v>0</v>
      </c>
      <c r="CO72" s="114">
        <v>0</v>
      </c>
      <c r="CP72" s="114">
        <v>0</v>
      </c>
      <c r="CQ72" s="114">
        <v>0</v>
      </c>
      <c r="CR72" s="114">
        <v>0</v>
      </c>
      <c r="CS72" s="114">
        <v>0</v>
      </c>
      <c r="CT72" s="114">
        <v>0</v>
      </c>
      <c r="CU72" s="114">
        <v>0</v>
      </c>
      <c r="CV72" s="114">
        <v>0</v>
      </c>
      <c r="CW72" s="114">
        <v>0</v>
      </c>
      <c r="CX72" s="114">
        <v>0</v>
      </c>
      <c r="CY72" s="114">
        <v>0</v>
      </c>
      <c r="CZ72" s="114">
        <v>0</v>
      </c>
      <c r="DA72" s="114">
        <v>0</v>
      </c>
      <c r="DB72" s="114">
        <v>0</v>
      </c>
      <c r="DC72" s="114">
        <v>0</v>
      </c>
      <c r="DD72" s="114">
        <v>0</v>
      </c>
      <c r="DE72" s="114">
        <v>0</v>
      </c>
      <c r="DF72" s="114">
        <v>0</v>
      </c>
      <c r="DG72" s="114">
        <v>0</v>
      </c>
      <c r="DH72" s="114">
        <v>0</v>
      </c>
      <c r="DI72" s="114">
        <v>0</v>
      </c>
      <c r="DJ72" s="114">
        <v>0</v>
      </c>
      <c r="DK72" s="114">
        <v>0</v>
      </c>
      <c r="DL72" s="114">
        <v>0</v>
      </c>
      <c r="DM72" s="114">
        <v>0</v>
      </c>
      <c r="DN72" s="114">
        <v>0</v>
      </c>
      <c r="DO72" s="114">
        <v>0</v>
      </c>
      <c r="DP72" s="114">
        <v>0</v>
      </c>
      <c r="DQ72" s="114">
        <v>0</v>
      </c>
      <c r="DR72" s="114">
        <v>0</v>
      </c>
      <c r="DS72" s="114">
        <v>0</v>
      </c>
      <c r="DT72" s="114">
        <v>0</v>
      </c>
      <c r="DU72" s="114">
        <v>0</v>
      </c>
      <c r="DV72" s="114">
        <v>0</v>
      </c>
      <c r="DW72" s="114">
        <v>0</v>
      </c>
      <c r="DX72" s="114">
        <v>0</v>
      </c>
      <c r="DY72" s="114">
        <v>0</v>
      </c>
      <c r="DZ72" s="114">
        <v>0</v>
      </c>
      <c r="EA72" s="114">
        <v>0</v>
      </c>
      <c r="EB72" s="114">
        <v>0</v>
      </c>
      <c r="EC72" s="114">
        <v>0</v>
      </c>
      <c r="ED72" s="114">
        <v>0</v>
      </c>
      <c r="EE72" s="114">
        <v>0</v>
      </c>
      <c r="EF72" s="114">
        <v>0</v>
      </c>
      <c r="EG72" s="114">
        <v>0</v>
      </c>
      <c r="EH72" s="114">
        <v>0</v>
      </c>
      <c r="EI72" s="114">
        <v>0</v>
      </c>
      <c r="EJ72" s="114">
        <v>0</v>
      </c>
      <c r="EK72" s="114">
        <v>0</v>
      </c>
      <c r="EL72" s="114">
        <v>0</v>
      </c>
      <c r="EM72" s="114">
        <v>0</v>
      </c>
      <c r="EN72" s="114">
        <v>0</v>
      </c>
      <c r="EO72" s="114">
        <v>0</v>
      </c>
      <c r="EP72" s="114">
        <v>0</v>
      </c>
      <c r="EQ72" s="114">
        <v>0</v>
      </c>
      <c r="ER72" s="114">
        <v>0</v>
      </c>
      <c r="ES72" s="114">
        <v>0</v>
      </c>
      <c r="ET72" s="114">
        <v>0</v>
      </c>
      <c r="EU72" s="114">
        <v>0</v>
      </c>
      <c r="EV72" s="114">
        <v>0</v>
      </c>
      <c r="EW72" s="114">
        <v>0</v>
      </c>
      <c r="EX72" s="114">
        <v>0</v>
      </c>
      <c r="EY72" s="114">
        <v>0</v>
      </c>
      <c r="EZ72" s="114">
        <v>0</v>
      </c>
      <c r="FA72" s="114">
        <v>0</v>
      </c>
      <c r="FB72" s="114">
        <v>0</v>
      </c>
      <c r="FC72" s="114">
        <v>0</v>
      </c>
      <c r="FD72" s="114">
        <v>0</v>
      </c>
      <c r="FE72" s="114">
        <v>0</v>
      </c>
      <c r="FF72" s="114">
        <v>0</v>
      </c>
      <c r="FG72" s="114">
        <v>0</v>
      </c>
      <c r="FH72" s="114">
        <v>0</v>
      </c>
      <c r="FI72" s="114">
        <v>0</v>
      </c>
      <c r="FJ72" s="114">
        <v>0</v>
      </c>
      <c r="FK72" s="114">
        <v>0</v>
      </c>
      <c r="FL72" s="114">
        <v>0</v>
      </c>
      <c r="FM72" s="114">
        <v>0</v>
      </c>
      <c r="FN72" s="114">
        <v>0</v>
      </c>
      <c r="FO72" s="114">
        <v>0</v>
      </c>
      <c r="FP72" s="114">
        <v>0</v>
      </c>
      <c r="FQ72" s="114">
        <v>0</v>
      </c>
      <c r="FR72" s="114">
        <v>0</v>
      </c>
      <c r="FS72" s="114">
        <v>0</v>
      </c>
      <c r="FT72" s="114">
        <v>0</v>
      </c>
      <c r="FU72" s="114">
        <v>0</v>
      </c>
      <c r="FV72" s="114">
        <v>0</v>
      </c>
      <c r="FW72" s="114">
        <v>0</v>
      </c>
      <c r="FX72" s="114">
        <v>0</v>
      </c>
      <c r="FY72" s="114">
        <v>0</v>
      </c>
      <c r="FZ72" s="114">
        <v>0</v>
      </c>
      <c r="GA72" s="114">
        <v>0</v>
      </c>
      <c r="GB72" s="114">
        <v>0</v>
      </c>
      <c r="GC72" s="114">
        <v>0</v>
      </c>
      <c r="GD72" s="114">
        <v>0</v>
      </c>
      <c r="GE72" s="114">
        <v>0</v>
      </c>
      <c r="GF72" s="114">
        <v>0</v>
      </c>
      <c r="GG72" s="114">
        <v>0</v>
      </c>
      <c r="GH72" s="114">
        <v>0</v>
      </c>
      <c r="GI72" s="114">
        <v>0</v>
      </c>
      <c r="GJ72" s="114">
        <v>0</v>
      </c>
      <c r="GK72" s="114">
        <v>0</v>
      </c>
      <c r="GL72" s="114">
        <v>0</v>
      </c>
      <c r="GM72" s="114">
        <v>0</v>
      </c>
      <c r="GN72" s="114">
        <v>0</v>
      </c>
      <c r="GO72" s="114">
        <v>0</v>
      </c>
      <c r="GP72" s="114">
        <v>0</v>
      </c>
      <c r="GQ72" s="114">
        <v>0</v>
      </c>
      <c r="GR72" s="114">
        <v>0</v>
      </c>
      <c r="GS72" s="114">
        <v>0</v>
      </c>
      <c r="GT72" s="114">
        <v>0</v>
      </c>
      <c r="GU72" s="114">
        <v>0</v>
      </c>
      <c r="GV72" s="114">
        <v>0</v>
      </c>
      <c r="GW72" s="114">
        <v>0</v>
      </c>
      <c r="GX72" s="114">
        <v>0</v>
      </c>
      <c r="GY72" s="114">
        <v>0</v>
      </c>
      <c r="GZ72" s="114">
        <v>0</v>
      </c>
      <c r="HA72" s="114">
        <v>0</v>
      </c>
      <c r="HB72" s="114">
        <v>0</v>
      </c>
      <c r="HC72" s="114">
        <v>0</v>
      </c>
      <c r="HD72" s="114">
        <v>0</v>
      </c>
      <c r="HE72" s="114">
        <v>0</v>
      </c>
      <c r="HF72" s="114">
        <v>0</v>
      </c>
      <c r="HG72" s="114">
        <v>0</v>
      </c>
      <c r="HH72" s="114">
        <v>0</v>
      </c>
      <c r="HI72" s="114">
        <v>0</v>
      </c>
    </row>
    <row r="73" spans="1:217" s="109" customFormat="1" x14ac:dyDescent="0.2">
      <c r="A73" s="113" t="s">
        <v>376</v>
      </c>
      <c r="B73" s="114">
        <v>0</v>
      </c>
      <c r="C73" s="114">
        <v>0</v>
      </c>
      <c r="D73" s="114">
        <v>0</v>
      </c>
      <c r="E73" s="114">
        <v>0</v>
      </c>
      <c r="F73" s="114">
        <v>0</v>
      </c>
      <c r="G73" s="114">
        <v>0</v>
      </c>
      <c r="H73" s="114">
        <v>0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  <c r="AC73" s="114">
        <v>0</v>
      </c>
      <c r="AD73" s="114">
        <v>0</v>
      </c>
      <c r="AE73" s="114">
        <v>0</v>
      </c>
      <c r="AF73" s="114">
        <v>0</v>
      </c>
      <c r="AG73" s="114">
        <v>0</v>
      </c>
      <c r="AH73" s="114">
        <v>0</v>
      </c>
      <c r="AI73" s="114">
        <v>0</v>
      </c>
      <c r="AJ73" s="114">
        <v>0</v>
      </c>
      <c r="AK73" s="114">
        <v>0</v>
      </c>
      <c r="AL73" s="114">
        <v>0</v>
      </c>
      <c r="AM73" s="114">
        <v>0</v>
      </c>
      <c r="AN73" s="114">
        <v>0</v>
      </c>
      <c r="AO73" s="114">
        <v>0</v>
      </c>
      <c r="AP73" s="114">
        <v>0</v>
      </c>
      <c r="AQ73" s="114">
        <v>0</v>
      </c>
      <c r="AR73" s="114">
        <v>0</v>
      </c>
      <c r="AS73" s="114">
        <v>0</v>
      </c>
      <c r="AT73" s="114">
        <v>0</v>
      </c>
      <c r="AU73" s="114">
        <v>0</v>
      </c>
      <c r="AV73" s="114">
        <v>0</v>
      </c>
      <c r="AW73" s="114">
        <v>0</v>
      </c>
      <c r="AX73" s="114">
        <v>0</v>
      </c>
      <c r="AY73" s="114">
        <v>0</v>
      </c>
      <c r="AZ73" s="114">
        <v>0</v>
      </c>
      <c r="BA73" s="114">
        <v>0</v>
      </c>
      <c r="BB73" s="114">
        <v>0</v>
      </c>
      <c r="BC73" s="114">
        <v>0</v>
      </c>
      <c r="BD73" s="114">
        <v>0</v>
      </c>
      <c r="BE73" s="114">
        <v>0</v>
      </c>
      <c r="BF73" s="114">
        <v>0</v>
      </c>
      <c r="BG73" s="114">
        <v>0</v>
      </c>
      <c r="BH73" s="114">
        <v>0</v>
      </c>
      <c r="BI73" s="114">
        <v>0</v>
      </c>
      <c r="BJ73" s="114">
        <v>0</v>
      </c>
      <c r="BK73" s="114">
        <v>0</v>
      </c>
      <c r="BL73" s="114">
        <v>0</v>
      </c>
      <c r="BM73" s="114">
        <v>0</v>
      </c>
      <c r="BN73" s="114">
        <v>0</v>
      </c>
      <c r="BO73" s="114">
        <v>0</v>
      </c>
      <c r="BP73" s="114">
        <v>0</v>
      </c>
      <c r="BQ73" s="114">
        <v>0</v>
      </c>
      <c r="BR73" s="114">
        <v>0</v>
      </c>
      <c r="BS73" s="114">
        <v>0</v>
      </c>
      <c r="BT73" s="114">
        <v>0</v>
      </c>
      <c r="BU73" s="114">
        <v>0</v>
      </c>
      <c r="BV73" s="114">
        <v>0</v>
      </c>
      <c r="BW73" s="114">
        <v>0</v>
      </c>
      <c r="BX73" s="114">
        <v>0</v>
      </c>
      <c r="BY73" s="114">
        <v>0</v>
      </c>
      <c r="BZ73" s="114">
        <v>0</v>
      </c>
      <c r="CA73" s="114">
        <v>0</v>
      </c>
      <c r="CB73" s="114">
        <v>0</v>
      </c>
      <c r="CC73" s="114">
        <v>0</v>
      </c>
      <c r="CD73" s="114">
        <v>0</v>
      </c>
      <c r="CE73" s="114">
        <v>0</v>
      </c>
      <c r="CF73" s="114">
        <v>0</v>
      </c>
      <c r="CG73" s="114">
        <v>0</v>
      </c>
      <c r="CH73" s="114">
        <v>0</v>
      </c>
      <c r="CI73" s="114">
        <v>0</v>
      </c>
      <c r="CJ73" s="114">
        <v>0</v>
      </c>
      <c r="CK73" s="114">
        <v>0</v>
      </c>
      <c r="CL73" s="114">
        <v>0</v>
      </c>
      <c r="CM73" s="114">
        <v>0</v>
      </c>
      <c r="CN73" s="114">
        <v>0</v>
      </c>
      <c r="CO73" s="114">
        <v>0</v>
      </c>
      <c r="CP73" s="114">
        <v>0</v>
      </c>
      <c r="CQ73" s="114">
        <v>0</v>
      </c>
      <c r="CR73" s="114">
        <v>0</v>
      </c>
      <c r="CS73" s="114">
        <v>0</v>
      </c>
      <c r="CT73" s="114">
        <v>0</v>
      </c>
      <c r="CU73" s="114">
        <v>0</v>
      </c>
      <c r="CV73" s="114">
        <v>0</v>
      </c>
      <c r="CW73" s="114">
        <v>0</v>
      </c>
      <c r="CX73" s="114">
        <v>0</v>
      </c>
      <c r="CY73" s="114">
        <v>0</v>
      </c>
      <c r="CZ73" s="114">
        <v>0</v>
      </c>
      <c r="DA73" s="114">
        <v>0</v>
      </c>
      <c r="DB73" s="114">
        <v>0</v>
      </c>
      <c r="DC73" s="114">
        <v>0</v>
      </c>
      <c r="DD73" s="114">
        <v>0</v>
      </c>
      <c r="DE73" s="114">
        <v>0</v>
      </c>
      <c r="DF73" s="114">
        <v>0</v>
      </c>
      <c r="DG73" s="114">
        <v>0</v>
      </c>
      <c r="DH73" s="114">
        <v>0</v>
      </c>
      <c r="DI73" s="114">
        <v>0</v>
      </c>
      <c r="DJ73" s="114">
        <v>0</v>
      </c>
      <c r="DK73" s="114">
        <v>0</v>
      </c>
      <c r="DL73" s="114">
        <v>0</v>
      </c>
      <c r="DM73" s="114">
        <v>0</v>
      </c>
      <c r="DN73" s="114">
        <v>0</v>
      </c>
      <c r="DO73" s="114">
        <v>0</v>
      </c>
      <c r="DP73" s="114">
        <v>0</v>
      </c>
      <c r="DQ73" s="114">
        <v>0</v>
      </c>
      <c r="DR73" s="114">
        <v>0</v>
      </c>
      <c r="DS73" s="114">
        <v>0</v>
      </c>
      <c r="DT73" s="114">
        <v>0</v>
      </c>
      <c r="DU73" s="114">
        <v>0</v>
      </c>
      <c r="DV73" s="114">
        <v>0</v>
      </c>
      <c r="DW73" s="114">
        <v>0</v>
      </c>
      <c r="DX73" s="114">
        <v>0</v>
      </c>
      <c r="DY73" s="114">
        <v>0</v>
      </c>
      <c r="DZ73" s="114">
        <v>0</v>
      </c>
      <c r="EA73" s="114">
        <v>0</v>
      </c>
      <c r="EB73" s="114">
        <v>0</v>
      </c>
      <c r="EC73" s="114">
        <v>0</v>
      </c>
      <c r="ED73" s="114">
        <v>0</v>
      </c>
      <c r="EE73" s="114">
        <v>0</v>
      </c>
      <c r="EF73" s="114">
        <v>0</v>
      </c>
      <c r="EG73" s="114">
        <v>0</v>
      </c>
      <c r="EH73" s="114">
        <v>0</v>
      </c>
      <c r="EI73" s="114">
        <v>0</v>
      </c>
      <c r="EJ73" s="114">
        <v>0</v>
      </c>
      <c r="EK73" s="114">
        <v>0</v>
      </c>
      <c r="EL73" s="114">
        <v>0</v>
      </c>
      <c r="EM73" s="114">
        <v>0</v>
      </c>
      <c r="EN73" s="114">
        <v>0</v>
      </c>
      <c r="EO73" s="114">
        <v>0</v>
      </c>
      <c r="EP73" s="114">
        <v>0</v>
      </c>
      <c r="EQ73" s="114">
        <v>0</v>
      </c>
      <c r="ER73" s="114">
        <v>0</v>
      </c>
      <c r="ES73" s="114">
        <v>0</v>
      </c>
      <c r="ET73" s="114">
        <v>0</v>
      </c>
      <c r="EU73" s="114">
        <v>0</v>
      </c>
      <c r="EV73" s="114">
        <v>0</v>
      </c>
      <c r="EW73" s="114">
        <v>0</v>
      </c>
      <c r="EX73" s="114">
        <v>0</v>
      </c>
      <c r="EY73" s="114">
        <v>0</v>
      </c>
      <c r="EZ73" s="114">
        <v>0</v>
      </c>
      <c r="FA73" s="114">
        <v>0</v>
      </c>
      <c r="FB73" s="114">
        <v>0</v>
      </c>
      <c r="FC73" s="114">
        <v>0</v>
      </c>
      <c r="FD73" s="114">
        <v>0</v>
      </c>
      <c r="FE73" s="114">
        <v>0</v>
      </c>
      <c r="FF73" s="114">
        <v>0</v>
      </c>
      <c r="FG73" s="114">
        <v>0</v>
      </c>
      <c r="FH73" s="114">
        <v>0</v>
      </c>
      <c r="FI73" s="114">
        <v>0</v>
      </c>
      <c r="FJ73" s="114">
        <v>0</v>
      </c>
      <c r="FK73" s="114">
        <v>0</v>
      </c>
      <c r="FL73" s="114">
        <v>0</v>
      </c>
      <c r="FM73" s="114">
        <v>0</v>
      </c>
      <c r="FN73" s="114">
        <v>0</v>
      </c>
      <c r="FO73" s="114">
        <v>0</v>
      </c>
      <c r="FP73" s="114">
        <v>0</v>
      </c>
      <c r="FQ73" s="114">
        <v>0</v>
      </c>
      <c r="FR73" s="114">
        <v>0</v>
      </c>
      <c r="FS73" s="114">
        <v>0</v>
      </c>
      <c r="FT73" s="114">
        <v>0</v>
      </c>
      <c r="FU73" s="114">
        <v>0</v>
      </c>
      <c r="FV73" s="114">
        <v>0</v>
      </c>
      <c r="FW73" s="114">
        <v>0</v>
      </c>
      <c r="FX73" s="114">
        <v>0</v>
      </c>
      <c r="FY73" s="114">
        <v>0</v>
      </c>
      <c r="FZ73" s="114">
        <v>0</v>
      </c>
      <c r="GA73" s="114">
        <v>0</v>
      </c>
      <c r="GB73" s="114">
        <v>0</v>
      </c>
      <c r="GC73" s="114">
        <v>0</v>
      </c>
      <c r="GD73" s="114">
        <v>0</v>
      </c>
      <c r="GE73" s="114">
        <v>0</v>
      </c>
      <c r="GF73" s="114">
        <v>0</v>
      </c>
      <c r="GG73" s="114">
        <v>0</v>
      </c>
      <c r="GH73" s="114">
        <v>0</v>
      </c>
      <c r="GI73" s="114">
        <v>0</v>
      </c>
      <c r="GJ73" s="114">
        <v>0</v>
      </c>
      <c r="GK73" s="114">
        <v>0</v>
      </c>
      <c r="GL73" s="114">
        <v>0</v>
      </c>
      <c r="GM73" s="114">
        <v>0</v>
      </c>
      <c r="GN73" s="114">
        <v>0</v>
      </c>
      <c r="GO73" s="114">
        <v>0</v>
      </c>
      <c r="GP73" s="114">
        <v>0</v>
      </c>
      <c r="GQ73" s="114">
        <v>0</v>
      </c>
      <c r="GR73" s="114">
        <v>0</v>
      </c>
      <c r="GS73" s="114">
        <v>0</v>
      </c>
      <c r="GT73" s="114">
        <v>0</v>
      </c>
      <c r="GU73" s="114">
        <v>0</v>
      </c>
      <c r="GV73" s="114">
        <v>0</v>
      </c>
      <c r="GW73" s="114">
        <v>0</v>
      </c>
      <c r="GX73" s="114">
        <v>0</v>
      </c>
      <c r="GY73" s="114">
        <v>0</v>
      </c>
      <c r="GZ73" s="114">
        <v>0</v>
      </c>
      <c r="HA73" s="114">
        <v>0</v>
      </c>
      <c r="HB73" s="114">
        <v>0</v>
      </c>
      <c r="HC73" s="114">
        <v>0</v>
      </c>
      <c r="HD73" s="114">
        <v>0</v>
      </c>
      <c r="HE73" s="114">
        <v>0</v>
      </c>
      <c r="HF73" s="114">
        <v>0</v>
      </c>
      <c r="HG73" s="114">
        <v>0</v>
      </c>
      <c r="HH73" s="114">
        <v>0</v>
      </c>
      <c r="HI73" s="114">
        <v>0</v>
      </c>
    </row>
    <row r="74" spans="1:217" s="109" customFormat="1" x14ac:dyDescent="0.2">
      <c r="A74" s="113" t="s">
        <v>377</v>
      </c>
      <c r="B74" s="114">
        <v>0</v>
      </c>
      <c r="C74" s="114">
        <v>0</v>
      </c>
      <c r="D74" s="114">
        <v>0</v>
      </c>
      <c r="E74" s="114">
        <v>0</v>
      </c>
      <c r="F74" s="114">
        <v>0</v>
      </c>
      <c r="G74" s="114">
        <v>0</v>
      </c>
      <c r="H74" s="114">
        <v>0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4">
        <v>0</v>
      </c>
      <c r="AD74" s="114">
        <v>0</v>
      </c>
      <c r="AE74" s="114">
        <v>0</v>
      </c>
      <c r="AF74" s="114">
        <v>0</v>
      </c>
      <c r="AG74" s="114">
        <v>0</v>
      </c>
      <c r="AH74" s="114">
        <v>0</v>
      </c>
      <c r="AI74" s="114">
        <v>0</v>
      </c>
      <c r="AJ74" s="114">
        <v>0</v>
      </c>
      <c r="AK74" s="114">
        <v>0</v>
      </c>
      <c r="AL74" s="114">
        <v>0</v>
      </c>
      <c r="AM74" s="114">
        <v>0</v>
      </c>
      <c r="AN74" s="114">
        <v>0</v>
      </c>
      <c r="AO74" s="114">
        <v>0</v>
      </c>
      <c r="AP74" s="114">
        <v>0</v>
      </c>
      <c r="AQ74" s="114">
        <v>0</v>
      </c>
      <c r="AR74" s="114">
        <v>0</v>
      </c>
      <c r="AS74" s="114">
        <v>0</v>
      </c>
      <c r="AT74" s="114">
        <v>0</v>
      </c>
      <c r="AU74" s="114">
        <v>0</v>
      </c>
      <c r="AV74" s="114">
        <v>0</v>
      </c>
      <c r="AW74" s="114">
        <v>0</v>
      </c>
      <c r="AX74" s="114">
        <v>0</v>
      </c>
      <c r="AY74" s="114">
        <v>0</v>
      </c>
      <c r="AZ74" s="114">
        <v>0</v>
      </c>
      <c r="BA74" s="114">
        <v>0</v>
      </c>
      <c r="BB74" s="114">
        <v>0</v>
      </c>
      <c r="BC74" s="114">
        <v>0</v>
      </c>
      <c r="BD74" s="114">
        <v>0</v>
      </c>
      <c r="BE74" s="114">
        <v>0</v>
      </c>
      <c r="BF74" s="114">
        <v>0</v>
      </c>
      <c r="BG74" s="114">
        <v>0</v>
      </c>
      <c r="BH74" s="114">
        <v>0</v>
      </c>
      <c r="BI74" s="114">
        <v>0</v>
      </c>
      <c r="BJ74" s="114">
        <v>0</v>
      </c>
      <c r="BK74" s="114">
        <v>0</v>
      </c>
      <c r="BL74" s="114">
        <v>0</v>
      </c>
      <c r="BM74" s="114">
        <v>0</v>
      </c>
      <c r="BN74" s="114">
        <v>0</v>
      </c>
      <c r="BO74" s="114">
        <v>0</v>
      </c>
      <c r="BP74" s="114">
        <v>0</v>
      </c>
      <c r="BQ74" s="114">
        <v>0</v>
      </c>
      <c r="BR74" s="114">
        <v>0</v>
      </c>
      <c r="BS74" s="114">
        <v>0</v>
      </c>
      <c r="BT74" s="114">
        <v>0</v>
      </c>
      <c r="BU74" s="114">
        <v>0</v>
      </c>
      <c r="BV74" s="114">
        <v>0</v>
      </c>
      <c r="BW74" s="114">
        <v>0</v>
      </c>
      <c r="BX74" s="114">
        <v>0</v>
      </c>
      <c r="BY74" s="114">
        <v>0</v>
      </c>
      <c r="BZ74" s="114">
        <v>0</v>
      </c>
      <c r="CA74" s="114">
        <v>0</v>
      </c>
      <c r="CB74" s="114">
        <v>0</v>
      </c>
      <c r="CC74" s="114">
        <v>0</v>
      </c>
      <c r="CD74" s="114">
        <v>0</v>
      </c>
      <c r="CE74" s="114">
        <v>0</v>
      </c>
      <c r="CF74" s="114">
        <v>0</v>
      </c>
      <c r="CG74" s="114">
        <v>0</v>
      </c>
      <c r="CH74" s="114">
        <v>0</v>
      </c>
      <c r="CI74" s="114">
        <v>0</v>
      </c>
      <c r="CJ74" s="114">
        <v>0</v>
      </c>
      <c r="CK74" s="114">
        <v>0</v>
      </c>
      <c r="CL74" s="114">
        <v>0</v>
      </c>
      <c r="CM74" s="114">
        <v>0</v>
      </c>
      <c r="CN74" s="114">
        <v>0</v>
      </c>
      <c r="CO74" s="114">
        <v>0</v>
      </c>
      <c r="CP74" s="114">
        <v>0</v>
      </c>
      <c r="CQ74" s="114">
        <v>0</v>
      </c>
      <c r="CR74" s="114">
        <v>0</v>
      </c>
      <c r="CS74" s="114">
        <v>0</v>
      </c>
      <c r="CT74" s="114">
        <v>0</v>
      </c>
      <c r="CU74" s="114">
        <v>0</v>
      </c>
      <c r="CV74" s="114">
        <v>0</v>
      </c>
      <c r="CW74" s="114">
        <v>0</v>
      </c>
      <c r="CX74" s="114">
        <v>0</v>
      </c>
      <c r="CY74" s="114">
        <v>0</v>
      </c>
      <c r="CZ74" s="114">
        <v>0</v>
      </c>
      <c r="DA74" s="114">
        <v>0</v>
      </c>
      <c r="DB74" s="114">
        <v>0</v>
      </c>
      <c r="DC74" s="114">
        <v>0</v>
      </c>
      <c r="DD74" s="114">
        <v>0</v>
      </c>
      <c r="DE74" s="114">
        <v>0</v>
      </c>
      <c r="DF74" s="114">
        <v>0</v>
      </c>
      <c r="DG74" s="114">
        <v>0</v>
      </c>
      <c r="DH74" s="114">
        <v>0</v>
      </c>
      <c r="DI74" s="114">
        <v>0</v>
      </c>
      <c r="DJ74" s="114">
        <v>0</v>
      </c>
      <c r="DK74" s="114">
        <v>0</v>
      </c>
      <c r="DL74" s="114">
        <v>0</v>
      </c>
      <c r="DM74" s="114">
        <v>0</v>
      </c>
      <c r="DN74" s="114">
        <v>0</v>
      </c>
      <c r="DO74" s="114">
        <v>0</v>
      </c>
      <c r="DP74" s="114">
        <v>0</v>
      </c>
      <c r="DQ74" s="114">
        <v>0</v>
      </c>
      <c r="DR74" s="114">
        <v>0</v>
      </c>
      <c r="DS74" s="114">
        <v>0</v>
      </c>
      <c r="DT74" s="114">
        <v>0</v>
      </c>
      <c r="DU74" s="114">
        <v>0</v>
      </c>
      <c r="DV74" s="114">
        <v>0</v>
      </c>
      <c r="DW74" s="114">
        <v>0</v>
      </c>
      <c r="DX74" s="114">
        <v>0</v>
      </c>
      <c r="DY74" s="114">
        <v>0</v>
      </c>
      <c r="DZ74" s="114">
        <v>0</v>
      </c>
      <c r="EA74" s="114">
        <v>0</v>
      </c>
      <c r="EB74" s="114">
        <v>0</v>
      </c>
      <c r="EC74" s="114">
        <v>0</v>
      </c>
      <c r="ED74" s="114">
        <v>0</v>
      </c>
      <c r="EE74" s="114">
        <v>0</v>
      </c>
      <c r="EF74" s="114">
        <v>0</v>
      </c>
      <c r="EG74" s="114">
        <v>0</v>
      </c>
      <c r="EH74" s="114">
        <v>0</v>
      </c>
      <c r="EI74" s="114">
        <v>0</v>
      </c>
      <c r="EJ74" s="114">
        <v>0</v>
      </c>
      <c r="EK74" s="114">
        <v>0</v>
      </c>
      <c r="EL74" s="114">
        <v>0</v>
      </c>
      <c r="EM74" s="114">
        <v>0</v>
      </c>
      <c r="EN74" s="114">
        <v>0</v>
      </c>
      <c r="EO74" s="114">
        <v>0</v>
      </c>
      <c r="EP74" s="114">
        <v>0</v>
      </c>
      <c r="EQ74" s="114">
        <v>0</v>
      </c>
      <c r="ER74" s="114">
        <v>0</v>
      </c>
      <c r="ES74" s="114">
        <v>0</v>
      </c>
      <c r="ET74" s="114">
        <v>0</v>
      </c>
      <c r="EU74" s="114">
        <v>0</v>
      </c>
      <c r="EV74" s="114">
        <v>0</v>
      </c>
      <c r="EW74" s="114">
        <v>0</v>
      </c>
      <c r="EX74" s="114">
        <v>0</v>
      </c>
      <c r="EY74" s="114">
        <v>0</v>
      </c>
      <c r="EZ74" s="114">
        <v>0</v>
      </c>
      <c r="FA74" s="114">
        <v>0</v>
      </c>
      <c r="FB74" s="114">
        <v>0</v>
      </c>
      <c r="FC74" s="114">
        <v>0</v>
      </c>
      <c r="FD74" s="114">
        <v>0</v>
      </c>
      <c r="FE74" s="114">
        <v>0</v>
      </c>
      <c r="FF74" s="114">
        <v>0</v>
      </c>
      <c r="FG74" s="114">
        <v>0</v>
      </c>
      <c r="FH74" s="114">
        <v>0</v>
      </c>
      <c r="FI74" s="114">
        <v>0</v>
      </c>
      <c r="FJ74" s="114">
        <v>0</v>
      </c>
      <c r="FK74" s="114">
        <v>0</v>
      </c>
      <c r="FL74" s="114">
        <v>0</v>
      </c>
      <c r="FM74" s="114">
        <v>0</v>
      </c>
      <c r="FN74" s="114">
        <v>0</v>
      </c>
      <c r="FO74" s="114">
        <v>0</v>
      </c>
      <c r="FP74" s="114">
        <v>0</v>
      </c>
      <c r="FQ74" s="114">
        <v>0</v>
      </c>
      <c r="FR74" s="114">
        <v>0</v>
      </c>
      <c r="FS74" s="114">
        <v>0</v>
      </c>
      <c r="FT74" s="114">
        <v>0</v>
      </c>
      <c r="FU74" s="114">
        <v>0</v>
      </c>
      <c r="FV74" s="114">
        <v>0</v>
      </c>
      <c r="FW74" s="114">
        <v>0</v>
      </c>
      <c r="FX74" s="114">
        <v>0</v>
      </c>
      <c r="FY74" s="114">
        <v>0</v>
      </c>
      <c r="FZ74" s="114">
        <v>0</v>
      </c>
      <c r="GA74" s="114">
        <v>0</v>
      </c>
      <c r="GB74" s="114">
        <v>0</v>
      </c>
      <c r="GC74" s="114">
        <v>0</v>
      </c>
      <c r="GD74" s="114">
        <v>0</v>
      </c>
      <c r="GE74" s="114">
        <v>0</v>
      </c>
      <c r="GF74" s="114">
        <v>0</v>
      </c>
      <c r="GG74" s="114">
        <v>0</v>
      </c>
      <c r="GH74" s="114">
        <v>0</v>
      </c>
      <c r="GI74" s="114">
        <v>0</v>
      </c>
      <c r="GJ74" s="114">
        <v>0</v>
      </c>
      <c r="GK74" s="114">
        <v>0</v>
      </c>
      <c r="GL74" s="114">
        <v>0</v>
      </c>
      <c r="GM74" s="114">
        <v>0</v>
      </c>
      <c r="GN74" s="114">
        <v>0</v>
      </c>
      <c r="GO74" s="114">
        <v>0</v>
      </c>
      <c r="GP74" s="114">
        <v>0</v>
      </c>
      <c r="GQ74" s="114">
        <v>0</v>
      </c>
      <c r="GR74" s="114">
        <v>0</v>
      </c>
      <c r="GS74" s="114">
        <v>0</v>
      </c>
      <c r="GT74" s="114">
        <v>0</v>
      </c>
      <c r="GU74" s="114">
        <v>0</v>
      </c>
      <c r="GV74" s="114">
        <v>0</v>
      </c>
      <c r="GW74" s="114">
        <v>0</v>
      </c>
      <c r="GX74" s="114">
        <v>0</v>
      </c>
      <c r="GY74" s="114">
        <v>0</v>
      </c>
      <c r="GZ74" s="114">
        <v>0</v>
      </c>
      <c r="HA74" s="114">
        <v>0</v>
      </c>
      <c r="HB74" s="114">
        <v>0</v>
      </c>
      <c r="HC74" s="114">
        <v>0</v>
      </c>
      <c r="HD74" s="114">
        <v>0</v>
      </c>
      <c r="HE74" s="114">
        <v>0</v>
      </c>
      <c r="HF74" s="114">
        <v>0</v>
      </c>
      <c r="HG74" s="114">
        <v>0</v>
      </c>
      <c r="HH74" s="114">
        <v>0</v>
      </c>
      <c r="HI74" s="114">
        <v>0</v>
      </c>
    </row>
    <row r="75" spans="1:217" s="109" customFormat="1" x14ac:dyDescent="0.2">
      <c r="A75" s="113" t="s">
        <v>378</v>
      </c>
      <c r="B75" s="114">
        <v>0</v>
      </c>
      <c r="C75" s="114">
        <v>0</v>
      </c>
      <c r="D75" s="114">
        <v>0</v>
      </c>
      <c r="E75" s="114">
        <v>0</v>
      </c>
      <c r="F75" s="114">
        <v>0</v>
      </c>
      <c r="G75" s="114">
        <v>0</v>
      </c>
      <c r="H75" s="114">
        <v>0</v>
      </c>
      <c r="I75" s="114">
        <v>0</v>
      </c>
      <c r="J75" s="114">
        <v>0</v>
      </c>
      <c r="K75" s="11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  <c r="AC75" s="114">
        <v>0</v>
      </c>
      <c r="AD75" s="114">
        <v>0</v>
      </c>
      <c r="AE75" s="114">
        <v>0</v>
      </c>
      <c r="AF75" s="114">
        <v>0</v>
      </c>
      <c r="AG75" s="114">
        <v>0</v>
      </c>
      <c r="AH75" s="114">
        <v>0</v>
      </c>
      <c r="AI75" s="114">
        <v>0</v>
      </c>
      <c r="AJ75" s="114">
        <v>0</v>
      </c>
      <c r="AK75" s="114">
        <v>0</v>
      </c>
      <c r="AL75" s="114">
        <v>0</v>
      </c>
      <c r="AM75" s="114">
        <v>0</v>
      </c>
      <c r="AN75" s="114">
        <v>0</v>
      </c>
      <c r="AO75" s="114">
        <v>0</v>
      </c>
      <c r="AP75" s="114">
        <v>0</v>
      </c>
      <c r="AQ75" s="114">
        <v>0</v>
      </c>
      <c r="AR75" s="114">
        <v>0</v>
      </c>
      <c r="AS75" s="114">
        <v>0</v>
      </c>
      <c r="AT75" s="114">
        <v>0</v>
      </c>
      <c r="AU75" s="114">
        <v>0</v>
      </c>
      <c r="AV75" s="114">
        <v>0</v>
      </c>
      <c r="AW75" s="114">
        <v>0</v>
      </c>
      <c r="AX75" s="114">
        <v>0</v>
      </c>
      <c r="AY75" s="114">
        <v>0</v>
      </c>
      <c r="AZ75" s="114">
        <v>0</v>
      </c>
      <c r="BA75" s="114">
        <v>0</v>
      </c>
      <c r="BB75" s="114">
        <v>0</v>
      </c>
      <c r="BC75" s="114">
        <v>0</v>
      </c>
      <c r="BD75" s="114">
        <v>0</v>
      </c>
      <c r="BE75" s="114">
        <v>0</v>
      </c>
      <c r="BF75" s="114">
        <v>0</v>
      </c>
      <c r="BG75" s="114">
        <v>0</v>
      </c>
      <c r="BH75" s="114">
        <v>0</v>
      </c>
      <c r="BI75" s="114">
        <v>0</v>
      </c>
      <c r="BJ75" s="114">
        <v>0</v>
      </c>
      <c r="BK75" s="114">
        <v>0</v>
      </c>
      <c r="BL75" s="114">
        <v>0</v>
      </c>
      <c r="BM75" s="114">
        <v>0</v>
      </c>
      <c r="BN75" s="114">
        <v>0</v>
      </c>
      <c r="BO75" s="114">
        <v>0</v>
      </c>
      <c r="BP75" s="114">
        <v>0</v>
      </c>
      <c r="BQ75" s="114">
        <v>0</v>
      </c>
      <c r="BR75" s="114">
        <v>0</v>
      </c>
      <c r="BS75" s="114">
        <v>0</v>
      </c>
      <c r="BT75" s="114">
        <v>0</v>
      </c>
      <c r="BU75" s="114">
        <v>0</v>
      </c>
      <c r="BV75" s="114">
        <v>0</v>
      </c>
      <c r="BW75" s="114">
        <v>0</v>
      </c>
      <c r="BX75" s="114">
        <v>0</v>
      </c>
      <c r="BY75" s="114">
        <v>0</v>
      </c>
      <c r="BZ75" s="114">
        <v>0</v>
      </c>
      <c r="CA75" s="114">
        <v>0</v>
      </c>
      <c r="CB75" s="114">
        <v>0</v>
      </c>
      <c r="CC75" s="114">
        <v>0</v>
      </c>
      <c r="CD75" s="114">
        <v>0</v>
      </c>
      <c r="CE75" s="114">
        <v>0</v>
      </c>
      <c r="CF75" s="114">
        <v>0</v>
      </c>
      <c r="CG75" s="114">
        <v>0</v>
      </c>
      <c r="CH75" s="114">
        <v>0</v>
      </c>
      <c r="CI75" s="114">
        <v>0</v>
      </c>
      <c r="CJ75" s="114">
        <v>0</v>
      </c>
      <c r="CK75" s="114">
        <v>0</v>
      </c>
      <c r="CL75" s="114">
        <v>0</v>
      </c>
      <c r="CM75" s="114">
        <v>0</v>
      </c>
      <c r="CN75" s="114">
        <v>0</v>
      </c>
      <c r="CO75" s="114">
        <v>0</v>
      </c>
      <c r="CP75" s="114">
        <v>0</v>
      </c>
      <c r="CQ75" s="114">
        <v>0</v>
      </c>
      <c r="CR75" s="114">
        <v>0</v>
      </c>
      <c r="CS75" s="114">
        <v>0</v>
      </c>
      <c r="CT75" s="114">
        <v>0</v>
      </c>
      <c r="CU75" s="114">
        <v>0</v>
      </c>
      <c r="CV75" s="114">
        <v>0</v>
      </c>
      <c r="CW75" s="114">
        <v>0</v>
      </c>
      <c r="CX75" s="114">
        <v>0</v>
      </c>
      <c r="CY75" s="114">
        <v>0</v>
      </c>
      <c r="CZ75" s="114">
        <v>0</v>
      </c>
      <c r="DA75" s="114">
        <v>0</v>
      </c>
      <c r="DB75" s="114">
        <v>0</v>
      </c>
      <c r="DC75" s="114">
        <v>0</v>
      </c>
      <c r="DD75" s="114">
        <v>0</v>
      </c>
      <c r="DE75" s="114">
        <v>0</v>
      </c>
      <c r="DF75" s="114">
        <v>0</v>
      </c>
      <c r="DG75" s="114">
        <v>0</v>
      </c>
      <c r="DH75" s="114">
        <v>0</v>
      </c>
      <c r="DI75" s="114">
        <v>0</v>
      </c>
      <c r="DJ75" s="114">
        <v>0</v>
      </c>
      <c r="DK75" s="114">
        <v>0</v>
      </c>
      <c r="DL75" s="114">
        <v>0</v>
      </c>
      <c r="DM75" s="114">
        <v>0</v>
      </c>
      <c r="DN75" s="114">
        <v>0</v>
      </c>
      <c r="DO75" s="114">
        <v>0</v>
      </c>
      <c r="DP75" s="114">
        <v>0</v>
      </c>
      <c r="DQ75" s="114">
        <v>0</v>
      </c>
      <c r="DR75" s="114">
        <v>0</v>
      </c>
      <c r="DS75" s="114">
        <v>0</v>
      </c>
      <c r="DT75" s="114">
        <v>0</v>
      </c>
      <c r="DU75" s="114">
        <v>0</v>
      </c>
      <c r="DV75" s="114">
        <v>0</v>
      </c>
      <c r="DW75" s="114">
        <v>0</v>
      </c>
      <c r="DX75" s="114">
        <v>0</v>
      </c>
      <c r="DY75" s="114">
        <v>0</v>
      </c>
      <c r="DZ75" s="114">
        <v>0</v>
      </c>
      <c r="EA75" s="114">
        <v>0</v>
      </c>
      <c r="EB75" s="114">
        <v>0</v>
      </c>
      <c r="EC75" s="114">
        <v>0</v>
      </c>
      <c r="ED75" s="114">
        <v>0</v>
      </c>
      <c r="EE75" s="114">
        <v>0</v>
      </c>
      <c r="EF75" s="114">
        <v>0</v>
      </c>
      <c r="EG75" s="114">
        <v>0</v>
      </c>
      <c r="EH75" s="114">
        <v>0</v>
      </c>
      <c r="EI75" s="114">
        <v>0</v>
      </c>
      <c r="EJ75" s="114">
        <v>0</v>
      </c>
      <c r="EK75" s="114">
        <v>0</v>
      </c>
      <c r="EL75" s="114">
        <v>0</v>
      </c>
      <c r="EM75" s="114">
        <v>0</v>
      </c>
      <c r="EN75" s="114">
        <v>0</v>
      </c>
      <c r="EO75" s="114">
        <v>0</v>
      </c>
      <c r="EP75" s="114">
        <v>0</v>
      </c>
      <c r="EQ75" s="114">
        <v>0</v>
      </c>
      <c r="ER75" s="114">
        <v>0</v>
      </c>
      <c r="ES75" s="114">
        <v>0</v>
      </c>
      <c r="ET75" s="114">
        <v>0</v>
      </c>
      <c r="EU75" s="114">
        <v>0</v>
      </c>
      <c r="EV75" s="114">
        <v>0</v>
      </c>
      <c r="EW75" s="114">
        <v>0</v>
      </c>
      <c r="EX75" s="114">
        <v>0</v>
      </c>
      <c r="EY75" s="114">
        <v>0</v>
      </c>
      <c r="EZ75" s="114">
        <v>0</v>
      </c>
      <c r="FA75" s="114">
        <v>0</v>
      </c>
      <c r="FB75" s="114">
        <v>0</v>
      </c>
      <c r="FC75" s="114">
        <v>0</v>
      </c>
      <c r="FD75" s="114">
        <v>0</v>
      </c>
      <c r="FE75" s="114">
        <v>0</v>
      </c>
      <c r="FF75" s="114">
        <v>0</v>
      </c>
      <c r="FG75" s="114">
        <v>0</v>
      </c>
      <c r="FH75" s="114">
        <v>0</v>
      </c>
      <c r="FI75" s="114">
        <v>0</v>
      </c>
      <c r="FJ75" s="114">
        <v>0</v>
      </c>
      <c r="FK75" s="114">
        <v>0</v>
      </c>
      <c r="FL75" s="114">
        <v>0</v>
      </c>
      <c r="FM75" s="114">
        <v>0</v>
      </c>
      <c r="FN75" s="114">
        <v>0</v>
      </c>
      <c r="FO75" s="114">
        <v>0</v>
      </c>
      <c r="FP75" s="114">
        <v>0</v>
      </c>
      <c r="FQ75" s="114">
        <v>0</v>
      </c>
      <c r="FR75" s="114">
        <v>0</v>
      </c>
      <c r="FS75" s="114">
        <v>0</v>
      </c>
      <c r="FT75" s="114">
        <v>0</v>
      </c>
      <c r="FU75" s="114">
        <v>0</v>
      </c>
      <c r="FV75" s="114">
        <v>0</v>
      </c>
      <c r="FW75" s="114">
        <v>0</v>
      </c>
      <c r="FX75" s="114">
        <v>0</v>
      </c>
      <c r="FY75" s="114">
        <v>0</v>
      </c>
      <c r="FZ75" s="114">
        <v>0</v>
      </c>
      <c r="GA75" s="114">
        <v>0</v>
      </c>
      <c r="GB75" s="114">
        <v>0</v>
      </c>
      <c r="GC75" s="114">
        <v>0</v>
      </c>
      <c r="GD75" s="114">
        <v>0</v>
      </c>
      <c r="GE75" s="114">
        <v>0</v>
      </c>
      <c r="GF75" s="114">
        <v>0</v>
      </c>
      <c r="GG75" s="114">
        <v>0</v>
      </c>
      <c r="GH75" s="114">
        <v>0</v>
      </c>
      <c r="GI75" s="114">
        <v>0</v>
      </c>
      <c r="GJ75" s="114">
        <v>0</v>
      </c>
      <c r="GK75" s="114">
        <v>0</v>
      </c>
      <c r="GL75" s="114">
        <v>0</v>
      </c>
      <c r="GM75" s="114">
        <v>0</v>
      </c>
      <c r="GN75" s="114">
        <v>0</v>
      </c>
      <c r="GO75" s="114">
        <v>0</v>
      </c>
      <c r="GP75" s="114">
        <v>0</v>
      </c>
      <c r="GQ75" s="114">
        <v>0</v>
      </c>
      <c r="GR75" s="114">
        <v>0</v>
      </c>
      <c r="GS75" s="114">
        <v>0</v>
      </c>
      <c r="GT75" s="114">
        <v>0</v>
      </c>
      <c r="GU75" s="114">
        <v>0</v>
      </c>
      <c r="GV75" s="114">
        <v>0</v>
      </c>
      <c r="GW75" s="114">
        <v>0</v>
      </c>
      <c r="GX75" s="114">
        <v>0</v>
      </c>
      <c r="GY75" s="114">
        <v>0</v>
      </c>
      <c r="GZ75" s="114">
        <v>0</v>
      </c>
      <c r="HA75" s="114">
        <v>0</v>
      </c>
      <c r="HB75" s="114">
        <v>0</v>
      </c>
      <c r="HC75" s="114">
        <v>0</v>
      </c>
      <c r="HD75" s="114">
        <v>0</v>
      </c>
      <c r="HE75" s="114">
        <v>0</v>
      </c>
      <c r="HF75" s="114">
        <v>0</v>
      </c>
      <c r="HG75" s="114">
        <v>0</v>
      </c>
      <c r="HH75" s="114">
        <v>0</v>
      </c>
      <c r="HI75" s="114">
        <v>0</v>
      </c>
    </row>
    <row r="76" spans="1:217" s="109" customFormat="1" x14ac:dyDescent="0.2">
      <c r="A76" s="113" t="s">
        <v>379</v>
      </c>
      <c r="B76" s="114">
        <v>0</v>
      </c>
      <c r="C76" s="114">
        <v>0</v>
      </c>
      <c r="D76" s="114">
        <v>0</v>
      </c>
      <c r="E76" s="114">
        <v>0</v>
      </c>
      <c r="F76" s="114">
        <v>0</v>
      </c>
      <c r="G76" s="114">
        <v>0</v>
      </c>
      <c r="H76" s="114">
        <v>0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  <c r="AC76" s="114">
        <v>0</v>
      </c>
      <c r="AD76" s="114">
        <v>0</v>
      </c>
      <c r="AE76" s="114">
        <v>0</v>
      </c>
      <c r="AF76" s="114">
        <v>0</v>
      </c>
      <c r="AG76" s="114">
        <v>0</v>
      </c>
      <c r="AH76" s="114">
        <v>0</v>
      </c>
      <c r="AI76" s="114">
        <v>0</v>
      </c>
      <c r="AJ76" s="114">
        <v>0</v>
      </c>
      <c r="AK76" s="114">
        <v>0</v>
      </c>
      <c r="AL76" s="114">
        <v>0</v>
      </c>
      <c r="AM76" s="114">
        <v>0</v>
      </c>
      <c r="AN76" s="114">
        <v>0</v>
      </c>
      <c r="AO76" s="114">
        <v>0</v>
      </c>
      <c r="AP76" s="114">
        <v>0</v>
      </c>
      <c r="AQ76" s="114">
        <v>0</v>
      </c>
      <c r="AR76" s="114">
        <v>0</v>
      </c>
      <c r="AS76" s="114">
        <v>0</v>
      </c>
      <c r="AT76" s="114">
        <v>0</v>
      </c>
      <c r="AU76" s="114">
        <v>0</v>
      </c>
      <c r="AV76" s="114">
        <v>0</v>
      </c>
      <c r="AW76" s="114">
        <v>0</v>
      </c>
      <c r="AX76" s="114">
        <v>0</v>
      </c>
      <c r="AY76" s="114">
        <v>0</v>
      </c>
      <c r="AZ76" s="114">
        <v>0</v>
      </c>
      <c r="BA76" s="114">
        <v>0</v>
      </c>
      <c r="BB76" s="114">
        <v>0</v>
      </c>
      <c r="BC76" s="114">
        <v>0</v>
      </c>
      <c r="BD76" s="114">
        <v>0</v>
      </c>
      <c r="BE76" s="114">
        <v>0</v>
      </c>
      <c r="BF76" s="114">
        <v>0</v>
      </c>
      <c r="BG76" s="114">
        <v>0</v>
      </c>
      <c r="BH76" s="114">
        <v>0</v>
      </c>
      <c r="BI76" s="114">
        <v>0</v>
      </c>
      <c r="BJ76" s="114">
        <v>0</v>
      </c>
      <c r="BK76" s="114">
        <v>0</v>
      </c>
      <c r="BL76" s="114">
        <v>0</v>
      </c>
      <c r="BM76" s="114">
        <v>0</v>
      </c>
      <c r="BN76" s="114">
        <v>0</v>
      </c>
      <c r="BO76" s="114">
        <v>0</v>
      </c>
      <c r="BP76" s="114">
        <v>0</v>
      </c>
      <c r="BQ76" s="114">
        <v>0</v>
      </c>
      <c r="BR76" s="114">
        <v>0</v>
      </c>
      <c r="BS76" s="114">
        <v>0</v>
      </c>
      <c r="BT76" s="114">
        <v>0</v>
      </c>
      <c r="BU76" s="114">
        <v>0</v>
      </c>
      <c r="BV76" s="114">
        <v>0</v>
      </c>
      <c r="BW76" s="114">
        <v>0</v>
      </c>
      <c r="BX76" s="114">
        <v>0</v>
      </c>
      <c r="BY76" s="114">
        <v>0</v>
      </c>
      <c r="BZ76" s="114">
        <v>0</v>
      </c>
      <c r="CA76" s="114">
        <v>0</v>
      </c>
      <c r="CB76" s="114">
        <v>0</v>
      </c>
      <c r="CC76" s="114">
        <v>0</v>
      </c>
      <c r="CD76" s="114">
        <v>0</v>
      </c>
      <c r="CE76" s="114">
        <v>0</v>
      </c>
      <c r="CF76" s="114">
        <v>0</v>
      </c>
      <c r="CG76" s="114">
        <v>0</v>
      </c>
      <c r="CH76" s="114">
        <v>0</v>
      </c>
      <c r="CI76" s="114">
        <v>0</v>
      </c>
      <c r="CJ76" s="114">
        <v>0</v>
      </c>
      <c r="CK76" s="114">
        <v>0</v>
      </c>
      <c r="CL76" s="114">
        <v>0</v>
      </c>
      <c r="CM76" s="114">
        <v>0</v>
      </c>
      <c r="CN76" s="114">
        <v>0</v>
      </c>
      <c r="CO76" s="114">
        <v>0</v>
      </c>
      <c r="CP76" s="114">
        <v>0</v>
      </c>
      <c r="CQ76" s="114">
        <v>0</v>
      </c>
      <c r="CR76" s="114">
        <v>0</v>
      </c>
      <c r="CS76" s="114">
        <v>0</v>
      </c>
      <c r="CT76" s="114">
        <v>0</v>
      </c>
      <c r="CU76" s="114">
        <v>0</v>
      </c>
      <c r="CV76" s="114">
        <v>0</v>
      </c>
      <c r="CW76" s="114">
        <v>0</v>
      </c>
      <c r="CX76" s="114">
        <v>0</v>
      </c>
      <c r="CY76" s="114">
        <v>0</v>
      </c>
      <c r="CZ76" s="114">
        <v>0</v>
      </c>
      <c r="DA76" s="114">
        <v>0</v>
      </c>
      <c r="DB76" s="114">
        <v>0</v>
      </c>
      <c r="DC76" s="114">
        <v>0</v>
      </c>
      <c r="DD76" s="114">
        <v>0</v>
      </c>
      <c r="DE76" s="114">
        <v>0</v>
      </c>
      <c r="DF76" s="114">
        <v>0</v>
      </c>
      <c r="DG76" s="114">
        <v>0</v>
      </c>
      <c r="DH76" s="114">
        <v>0</v>
      </c>
      <c r="DI76" s="114">
        <v>0</v>
      </c>
      <c r="DJ76" s="114">
        <v>0</v>
      </c>
      <c r="DK76" s="114">
        <v>0</v>
      </c>
      <c r="DL76" s="114">
        <v>0</v>
      </c>
      <c r="DM76" s="114">
        <v>0</v>
      </c>
      <c r="DN76" s="114">
        <v>0</v>
      </c>
      <c r="DO76" s="114">
        <v>0</v>
      </c>
      <c r="DP76" s="114">
        <v>0</v>
      </c>
      <c r="DQ76" s="114">
        <v>0</v>
      </c>
      <c r="DR76" s="114">
        <v>0</v>
      </c>
      <c r="DS76" s="114">
        <v>0</v>
      </c>
      <c r="DT76" s="114">
        <v>0</v>
      </c>
      <c r="DU76" s="114">
        <v>0</v>
      </c>
      <c r="DV76" s="114">
        <v>0</v>
      </c>
      <c r="DW76" s="114">
        <v>0</v>
      </c>
      <c r="DX76" s="114">
        <v>0</v>
      </c>
      <c r="DY76" s="114">
        <v>0</v>
      </c>
      <c r="DZ76" s="114">
        <v>0</v>
      </c>
      <c r="EA76" s="114">
        <v>0</v>
      </c>
      <c r="EB76" s="114">
        <v>0</v>
      </c>
      <c r="EC76" s="114">
        <v>0</v>
      </c>
      <c r="ED76" s="114">
        <v>0</v>
      </c>
      <c r="EE76" s="114">
        <v>0</v>
      </c>
      <c r="EF76" s="114">
        <v>0</v>
      </c>
      <c r="EG76" s="114">
        <v>0</v>
      </c>
      <c r="EH76" s="114">
        <v>0</v>
      </c>
      <c r="EI76" s="114">
        <v>0</v>
      </c>
      <c r="EJ76" s="114">
        <v>0</v>
      </c>
      <c r="EK76" s="114">
        <v>0</v>
      </c>
      <c r="EL76" s="114">
        <v>0</v>
      </c>
      <c r="EM76" s="114">
        <v>0</v>
      </c>
      <c r="EN76" s="114">
        <v>0</v>
      </c>
      <c r="EO76" s="114">
        <v>0</v>
      </c>
      <c r="EP76" s="114">
        <v>0</v>
      </c>
      <c r="EQ76" s="114">
        <v>0</v>
      </c>
      <c r="ER76" s="114">
        <v>0</v>
      </c>
      <c r="ES76" s="114">
        <v>0</v>
      </c>
      <c r="ET76" s="114">
        <v>0</v>
      </c>
      <c r="EU76" s="114">
        <v>0</v>
      </c>
      <c r="EV76" s="114">
        <v>0</v>
      </c>
      <c r="EW76" s="114">
        <v>0</v>
      </c>
      <c r="EX76" s="114">
        <v>0</v>
      </c>
      <c r="EY76" s="114">
        <v>0</v>
      </c>
      <c r="EZ76" s="114">
        <v>0</v>
      </c>
      <c r="FA76" s="114">
        <v>0</v>
      </c>
      <c r="FB76" s="114">
        <v>0</v>
      </c>
      <c r="FC76" s="114">
        <v>0</v>
      </c>
      <c r="FD76" s="114">
        <v>0</v>
      </c>
      <c r="FE76" s="114">
        <v>0</v>
      </c>
      <c r="FF76" s="114">
        <v>0</v>
      </c>
      <c r="FG76" s="114">
        <v>0</v>
      </c>
      <c r="FH76" s="114">
        <v>0</v>
      </c>
      <c r="FI76" s="114">
        <v>0</v>
      </c>
      <c r="FJ76" s="114">
        <v>0</v>
      </c>
      <c r="FK76" s="114">
        <v>0</v>
      </c>
      <c r="FL76" s="114">
        <v>0</v>
      </c>
      <c r="FM76" s="114">
        <v>0</v>
      </c>
      <c r="FN76" s="114">
        <v>0</v>
      </c>
      <c r="FO76" s="114">
        <v>0</v>
      </c>
      <c r="FP76" s="114">
        <v>0</v>
      </c>
      <c r="FQ76" s="114">
        <v>0</v>
      </c>
      <c r="FR76" s="114">
        <v>0</v>
      </c>
      <c r="FS76" s="114">
        <v>0</v>
      </c>
      <c r="FT76" s="114">
        <v>0</v>
      </c>
      <c r="FU76" s="114">
        <v>0</v>
      </c>
      <c r="FV76" s="114">
        <v>0</v>
      </c>
      <c r="FW76" s="114">
        <v>0</v>
      </c>
      <c r="FX76" s="114">
        <v>0</v>
      </c>
      <c r="FY76" s="114">
        <v>0</v>
      </c>
      <c r="FZ76" s="114">
        <v>0</v>
      </c>
      <c r="GA76" s="114">
        <v>0</v>
      </c>
      <c r="GB76" s="114">
        <v>0</v>
      </c>
      <c r="GC76" s="114">
        <v>0</v>
      </c>
      <c r="GD76" s="114">
        <v>0</v>
      </c>
      <c r="GE76" s="114">
        <v>0</v>
      </c>
      <c r="GF76" s="114">
        <v>0</v>
      </c>
      <c r="GG76" s="114">
        <v>0</v>
      </c>
      <c r="GH76" s="114">
        <v>0</v>
      </c>
      <c r="GI76" s="114">
        <v>0</v>
      </c>
      <c r="GJ76" s="114">
        <v>0</v>
      </c>
      <c r="GK76" s="114">
        <v>0</v>
      </c>
      <c r="GL76" s="114">
        <v>0</v>
      </c>
      <c r="GM76" s="114">
        <v>0</v>
      </c>
      <c r="GN76" s="114">
        <v>0</v>
      </c>
      <c r="GO76" s="114">
        <v>0</v>
      </c>
      <c r="GP76" s="114">
        <v>0</v>
      </c>
      <c r="GQ76" s="114">
        <v>0</v>
      </c>
      <c r="GR76" s="114">
        <v>0</v>
      </c>
      <c r="GS76" s="114">
        <v>0</v>
      </c>
      <c r="GT76" s="114">
        <v>0</v>
      </c>
      <c r="GU76" s="114">
        <v>0</v>
      </c>
      <c r="GV76" s="114">
        <v>0</v>
      </c>
      <c r="GW76" s="114">
        <v>0</v>
      </c>
      <c r="GX76" s="114">
        <v>0</v>
      </c>
      <c r="GY76" s="114">
        <v>0</v>
      </c>
      <c r="GZ76" s="114">
        <v>0</v>
      </c>
      <c r="HA76" s="114">
        <v>0</v>
      </c>
      <c r="HB76" s="114">
        <v>0</v>
      </c>
      <c r="HC76" s="114">
        <v>0</v>
      </c>
      <c r="HD76" s="114">
        <v>0</v>
      </c>
      <c r="HE76" s="114">
        <v>0</v>
      </c>
      <c r="HF76" s="114">
        <v>0</v>
      </c>
      <c r="HG76" s="114">
        <v>0</v>
      </c>
      <c r="HH76" s="114">
        <v>0</v>
      </c>
      <c r="HI76" s="114">
        <v>0</v>
      </c>
    </row>
    <row r="77" spans="1:217" s="109" customFormat="1" x14ac:dyDescent="0.2">
      <c r="A77" s="113" t="s">
        <v>380</v>
      </c>
      <c r="B77" s="114">
        <v>0</v>
      </c>
      <c r="C77" s="114">
        <v>0</v>
      </c>
      <c r="D77" s="114">
        <v>0</v>
      </c>
      <c r="E77" s="114">
        <v>0</v>
      </c>
      <c r="F77" s="114">
        <v>0</v>
      </c>
      <c r="G77" s="114">
        <v>0</v>
      </c>
      <c r="H77" s="114">
        <v>0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  <c r="AC77" s="114">
        <v>0</v>
      </c>
      <c r="AD77" s="114">
        <v>0</v>
      </c>
      <c r="AE77" s="114">
        <v>0</v>
      </c>
      <c r="AF77" s="114">
        <v>0</v>
      </c>
      <c r="AG77" s="114">
        <v>0</v>
      </c>
      <c r="AH77" s="114">
        <v>0</v>
      </c>
      <c r="AI77" s="114">
        <v>0</v>
      </c>
      <c r="AJ77" s="114">
        <v>0</v>
      </c>
      <c r="AK77" s="114">
        <v>0</v>
      </c>
      <c r="AL77" s="114">
        <v>0</v>
      </c>
      <c r="AM77" s="114">
        <v>0</v>
      </c>
      <c r="AN77" s="114">
        <v>0</v>
      </c>
      <c r="AO77" s="114">
        <v>0</v>
      </c>
      <c r="AP77" s="114">
        <v>0</v>
      </c>
      <c r="AQ77" s="114">
        <v>0</v>
      </c>
      <c r="AR77" s="114">
        <v>0</v>
      </c>
      <c r="AS77" s="114">
        <v>0</v>
      </c>
      <c r="AT77" s="114">
        <v>0</v>
      </c>
      <c r="AU77" s="114">
        <v>0</v>
      </c>
      <c r="AV77" s="114">
        <v>0</v>
      </c>
      <c r="AW77" s="114">
        <v>0</v>
      </c>
      <c r="AX77" s="114">
        <v>0</v>
      </c>
      <c r="AY77" s="114">
        <v>0</v>
      </c>
      <c r="AZ77" s="114">
        <v>0</v>
      </c>
      <c r="BA77" s="114">
        <v>0</v>
      </c>
      <c r="BB77" s="114">
        <v>0</v>
      </c>
      <c r="BC77" s="114">
        <v>0</v>
      </c>
      <c r="BD77" s="114">
        <v>0</v>
      </c>
      <c r="BE77" s="114">
        <v>0</v>
      </c>
      <c r="BF77" s="114">
        <v>0</v>
      </c>
      <c r="BG77" s="114">
        <v>0</v>
      </c>
      <c r="BH77" s="114">
        <v>0</v>
      </c>
      <c r="BI77" s="114">
        <v>0</v>
      </c>
      <c r="BJ77" s="114">
        <v>0</v>
      </c>
      <c r="BK77" s="114">
        <v>0</v>
      </c>
      <c r="BL77" s="114">
        <v>0</v>
      </c>
      <c r="BM77" s="114">
        <v>0</v>
      </c>
      <c r="BN77" s="114">
        <v>0</v>
      </c>
      <c r="BO77" s="114">
        <v>0</v>
      </c>
      <c r="BP77" s="114">
        <v>0</v>
      </c>
      <c r="BQ77" s="114">
        <v>0</v>
      </c>
      <c r="BR77" s="114">
        <v>0</v>
      </c>
      <c r="BS77" s="114">
        <v>0</v>
      </c>
      <c r="BT77" s="114">
        <v>0</v>
      </c>
      <c r="BU77" s="114">
        <v>0</v>
      </c>
      <c r="BV77" s="114">
        <v>0</v>
      </c>
      <c r="BW77" s="114">
        <v>0</v>
      </c>
      <c r="BX77" s="114">
        <v>0</v>
      </c>
      <c r="BY77" s="114">
        <v>0</v>
      </c>
      <c r="BZ77" s="114">
        <v>0</v>
      </c>
      <c r="CA77" s="114">
        <v>0</v>
      </c>
      <c r="CB77" s="114">
        <v>0</v>
      </c>
      <c r="CC77" s="114">
        <v>0</v>
      </c>
      <c r="CD77" s="114">
        <v>0</v>
      </c>
      <c r="CE77" s="114">
        <v>0</v>
      </c>
      <c r="CF77" s="114">
        <v>0</v>
      </c>
      <c r="CG77" s="114">
        <v>0</v>
      </c>
      <c r="CH77" s="114">
        <v>0</v>
      </c>
      <c r="CI77" s="114">
        <v>0</v>
      </c>
      <c r="CJ77" s="114">
        <v>0</v>
      </c>
      <c r="CK77" s="114">
        <v>0</v>
      </c>
      <c r="CL77" s="114">
        <v>0</v>
      </c>
      <c r="CM77" s="114">
        <v>0</v>
      </c>
      <c r="CN77" s="114">
        <v>0</v>
      </c>
      <c r="CO77" s="114">
        <v>0</v>
      </c>
      <c r="CP77" s="114">
        <v>0</v>
      </c>
      <c r="CQ77" s="114">
        <v>0</v>
      </c>
      <c r="CR77" s="114">
        <v>0</v>
      </c>
      <c r="CS77" s="114">
        <v>0</v>
      </c>
      <c r="CT77" s="114">
        <v>0</v>
      </c>
      <c r="CU77" s="114">
        <v>0</v>
      </c>
      <c r="CV77" s="114">
        <v>0</v>
      </c>
      <c r="CW77" s="114">
        <v>0</v>
      </c>
      <c r="CX77" s="114">
        <v>0</v>
      </c>
      <c r="CY77" s="114">
        <v>0</v>
      </c>
      <c r="CZ77" s="114">
        <v>0</v>
      </c>
      <c r="DA77" s="114">
        <v>0</v>
      </c>
      <c r="DB77" s="114">
        <v>0</v>
      </c>
      <c r="DC77" s="114">
        <v>0</v>
      </c>
      <c r="DD77" s="114">
        <v>0</v>
      </c>
      <c r="DE77" s="114">
        <v>0</v>
      </c>
      <c r="DF77" s="114">
        <v>0</v>
      </c>
      <c r="DG77" s="114">
        <v>0</v>
      </c>
      <c r="DH77" s="114">
        <v>0</v>
      </c>
      <c r="DI77" s="114">
        <v>0</v>
      </c>
      <c r="DJ77" s="114">
        <v>0</v>
      </c>
      <c r="DK77" s="114">
        <v>0</v>
      </c>
      <c r="DL77" s="114">
        <v>0</v>
      </c>
      <c r="DM77" s="114">
        <v>0</v>
      </c>
      <c r="DN77" s="114">
        <v>0</v>
      </c>
      <c r="DO77" s="114">
        <v>0</v>
      </c>
      <c r="DP77" s="114">
        <v>0</v>
      </c>
      <c r="DQ77" s="114">
        <v>0</v>
      </c>
      <c r="DR77" s="114">
        <v>0</v>
      </c>
      <c r="DS77" s="114">
        <v>0</v>
      </c>
      <c r="DT77" s="114">
        <v>0</v>
      </c>
      <c r="DU77" s="114">
        <v>0</v>
      </c>
      <c r="DV77" s="114">
        <v>0</v>
      </c>
      <c r="DW77" s="114">
        <v>0</v>
      </c>
      <c r="DX77" s="114">
        <v>0</v>
      </c>
      <c r="DY77" s="114">
        <v>0</v>
      </c>
      <c r="DZ77" s="114">
        <v>0</v>
      </c>
      <c r="EA77" s="114">
        <v>0</v>
      </c>
      <c r="EB77" s="114">
        <v>0</v>
      </c>
      <c r="EC77" s="114">
        <v>0</v>
      </c>
      <c r="ED77" s="114">
        <v>0</v>
      </c>
      <c r="EE77" s="114">
        <v>0</v>
      </c>
      <c r="EF77" s="114">
        <v>0</v>
      </c>
      <c r="EG77" s="114">
        <v>0</v>
      </c>
      <c r="EH77" s="114">
        <v>0</v>
      </c>
      <c r="EI77" s="114">
        <v>0</v>
      </c>
      <c r="EJ77" s="114">
        <v>0</v>
      </c>
      <c r="EK77" s="114">
        <v>0</v>
      </c>
      <c r="EL77" s="114">
        <v>0</v>
      </c>
      <c r="EM77" s="114">
        <v>0</v>
      </c>
      <c r="EN77" s="114">
        <v>0</v>
      </c>
      <c r="EO77" s="114">
        <v>0</v>
      </c>
      <c r="EP77" s="114">
        <v>0</v>
      </c>
      <c r="EQ77" s="114">
        <v>0</v>
      </c>
      <c r="ER77" s="114">
        <v>0</v>
      </c>
      <c r="ES77" s="114">
        <v>0</v>
      </c>
      <c r="ET77" s="114">
        <v>0</v>
      </c>
      <c r="EU77" s="114">
        <v>0</v>
      </c>
      <c r="EV77" s="114">
        <v>0</v>
      </c>
      <c r="EW77" s="114">
        <v>0</v>
      </c>
      <c r="EX77" s="114">
        <v>0</v>
      </c>
      <c r="EY77" s="114">
        <v>0</v>
      </c>
      <c r="EZ77" s="114">
        <v>0</v>
      </c>
      <c r="FA77" s="114">
        <v>0</v>
      </c>
      <c r="FB77" s="114">
        <v>0</v>
      </c>
      <c r="FC77" s="114">
        <v>0</v>
      </c>
      <c r="FD77" s="114">
        <v>0</v>
      </c>
      <c r="FE77" s="114">
        <v>0</v>
      </c>
      <c r="FF77" s="114">
        <v>0</v>
      </c>
      <c r="FG77" s="114">
        <v>0</v>
      </c>
      <c r="FH77" s="114">
        <v>0</v>
      </c>
      <c r="FI77" s="114">
        <v>0</v>
      </c>
      <c r="FJ77" s="114">
        <v>0</v>
      </c>
      <c r="FK77" s="114">
        <v>0</v>
      </c>
      <c r="FL77" s="114">
        <v>0</v>
      </c>
      <c r="FM77" s="114">
        <v>0</v>
      </c>
      <c r="FN77" s="114">
        <v>0</v>
      </c>
      <c r="FO77" s="114">
        <v>0</v>
      </c>
      <c r="FP77" s="114">
        <v>0</v>
      </c>
      <c r="FQ77" s="114">
        <v>0</v>
      </c>
      <c r="FR77" s="114">
        <v>0</v>
      </c>
      <c r="FS77" s="114">
        <v>0</v>
      </c>
      <c r="FT77" s="114">
        <v>0</v>
      </c>
      <c r="FU77" s="114">
        <v>0</v>
      </c>
      <c r="FV77" s="114">
        <v>0</v>
      </c>
      <c r="FW77" s="114">
        <v>0</v>
      </c>
      <c r="FX77" s="114">
        <v>0</v>
      </c>
      <c r="FY77" s="114">
        <v>0</v>
      </c>
      <c r="FZ77" s="114">
        <v>0</v>
      </c>
      <c r="GA77" s="114">
        <v>0</v>
      </c>
      <c r="GB77" s="114">
        <v>0</v>
      </c>
      <c r="GC77" s="114">
        <v>0</v>
      </c>
      <c r="GD77" s="114">
        <v>0</v>
      </c>
      <c r="GE77" s="114">
        <v>0</v>
      </c>
      <c r="GF77" s="114">
        <v>0</v>
      </c>
      <c r="GG77" s="114">
        <v>0</v>
      </c>
      <c r="GH77" s="114">
        <v>0</v>
      </c>
      <c r="GI77" s="114">
        <v>0</v>
      </c>
      <c r="GJ77" s="114">
        <v>0</v>
      </c>
      <c r="GK77" s="114">
        <v>0</v>
      </c>
      <c r="GL77" s="114">
        <v>0</v>
      </c>
      <c r="GM77" s="114">
        <v>0</v>
      </c>
      <c r="GN77" s="114">
        <v>0</v>
      </c>
      <c r="GO77" s="114">
        <v>0</v>
      </c>
      <c r="GP77" s="114">
        <v>0</v>
      </c>
      <c r="GQ77" s="114">
        <v>0</v>
      </c>
      <c r="GR77" s="114">
        <v>0</v>
      </c>
      <c r="GS77" s="114">
        <v>0</v>
      </c>
      <c r="GT77" s="114">
        <v>0</v>
      </c>
      <c r="GU77" s="114">
        <v>0</v>
      </c>
      <c r="GV77" s="114">
        <v>0</v>
      </c>
      <c r="GW77" s="114">
        <v>0</v>
      </c>
      <c r="GX77" s="114">
        <v>0</v>
      </c>
      <c r="GY77" s="114">
        <v>0</v>
      </c>
      <c r="GZ77" s="114">
        <v>0</v>
      </c>
      <c r="HA77" s="114">
        <v>0</v>
      </c>
      <c r="HB77" s="114">
        <v>0</v>
      </c>
      <c r="HC77" s="114">
        <v>0</v>
      </c>
      <c r="HD77" s="114">
        <v>0</v>
      </c>
      <c r="HE77" s="114">
        <v>0</v>
      </c>
      <c r="HF77" s="114">
        <v>0</v>
      </c>
      <c r="HG77" s="114">
        <v>0</v>
      </c>
      <c r="HH77" s="114">
        <v>0</v>
      </c>
      <c r="HI77" s="114">
        <v>0</v>
      </c>
    </row>
    <row r="78" spans="1:217" s="109" customFormat="1" x14ac:dyDescent="0.2">
      <c r="A78" s="113" t="s">
        <v>381</v>
      </c>
      <c r="B78" s="114">
        <v>0</v>
      </c>
      <c r="C78" s="114">
        <v>0</v>
      </c>
      <c r="D78" s="114">
        <v>0</v>
      </c>
      <c r="E78" s="114">
        <v>0</v>
      </c>
      <c r="F78" s="114">
        <v>0</v>
      </c>
      <c r="G78" s="114">
        <v>0</v>
      </c>
      <c r="H78" s="114">
        <v>0</v>
      </c>
      <c r="I78" s="114">
        <v>0</v>
      </c>
      <c r="J78" s="114">
        <v>0</v>
      </c>
      <c r="K78" s="114">
        <v>0</v>
      </c>
      <c r="L78" s="114">
        <v>0</v>
      </c>
      <c r="M78" s="114">
        <v>0</v>
      </c>
      <c r="N78" s="114">
        <v>0</v>
      </c>
      <c r="O78" s="114">
        <v>0</v>
      </c>
      <c r="P78" s="114">
        <v>0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>
        <v>0</v>
      </c>
      <c r="AC78" s="114">
        <v>0</v>
      </c>
      <c r="AD78" s="114">
        <v>0</v>
      </c>
      <c r="AE78" s="114">
        <v>0</v>
      </c>
      <c r="AF78" s="114">
        <v>0</v>
      </c>
      <c r="AG78" s="114">
        <v>0</v>
      </c>
      <c r="AH78" s="114">
        <v>0</v>
      </c>
      <c r="AI78" s="114">
        <v>0</v>
      </c>
      <c r="AJ78" s="114">
        <v>0</v>
      </c>
      <c r="AK78" s="114">
        <v>0</v>
      </c>
      <c r="AL78" s="114">
        <v>0</v>
      </c>
      <c r="AM78" s="114">
        <v>0</v>
      </c>
      <c r="AN78" s="114">
        <v>0</v>
      </c>
      <c r="AO78" s="114">
        <v>0</v>
      </c>
      <c r="AP78" s="114">
        <v>0</v>
      </c>
      <c r="AQ78" s="114">
        <v>0</v>
      </c>
      <c r="AR78" s="114">
        <v>0</v>
      </c>
      <c r="AS78" s="114">
        <v>0</v>
      </c>
      <c r="AT78" s="114">
        <v>0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AZ78" s="114">
        <v>0</v>
      </c>
      <c r="BA78" s="114">
        <v>0</v>
      </c>
      <c r="BB78" s="114">
        <v>0</v>
      </c>
      <c r="BC78" s="114">
        <v>0</v>
      </c>
      <c r="BD78" s="114">
        <v>0</v>
      </c>
      <c r="BE78" s="114">
        <v>0</v>
      </c>
      <c r="BF78" s="114">
        <v>0</v>
      </c>
      <c r="BG78" s="114">
        <v>0</v>
      </c>
      <c r="BH78" s="114">
        <v>0</v>
      </c>
      <c r="BI78" s="114">
        <v>0</v>
      </c>
      <c r="BJ78" s="114">
        <v>0</v>
      </c>
      <c r="BK78" s="114">
        <v>0</v>
      </c>
      <c r="BL78" s="114">
        <v>0</v>
      </c>
      <c r="BM78" s="114">
        <v>0</v>
      </c>
      <c r="BN78" s="114">
        <v>0</v>
      </c>
      <c r="BO78" s="114">
        <v>0</v>
      </c>
      <c r="BP78" s="114">
        <v>0</v>
      </c>
      <c r="BQ78" s="114">
        <v>0</v>
      </c>
      <c r="BR78" s="114">
        <v>0</v>
      </c>
      <c r="BS78" s="114">
        <v>0</v>
      </c>
      <c r="BT78" s="114">
        <v>0</v>
      </c>
      <c r="BU78" s="114">
        <v>0</v>
      </c>
      <c r="BV78" s="114">
        <v>0</v>
      </c>
      <c r="BW78" s="114">
        <v>0</v>
      </c>
      <c r="BX78" s="114">
        <v>0</v>
      </c>
      <c r="BY78" s="114">
        <v>0</v>
      </c>
      <c r="BZ78" s="114">
        <v>0</v>
      </c>
      <c r="CA78" s="114">
        <v>0</v>
      </c>
      <c r="CB78" s="114">
        <v>0</v>
      </c>
      <c r="CC78" s="114">
        <v>0</v>
      </c>
      <c r="CD78" s="114">
        <v>0</v>
      </c>
      <c r="CE78" s="114">
        <v>0</v>
      </c>
      <c r="CF78" s="114">
        <v>0</v>
      </c>
      <c r="CG78" s="114">
        <v>0</v>
      </c>
      <c r="CH78" s="114">
        <v>0</v>
      </c>
      <c r="CI78" s="114">
        <v>0</v>
      </c>
      <c r="CJ78" s="114">
        <v>0</v>
      </c>
      <c r="CK78" s="114">
        <v>0</v>
      </c>
      <c r="CL78" s="114">
        <v>0</v>
      </c>
      <c r="CM78" s="114">
        <v>0</v>
      </c>
      <c r="CN78" s="114">
        <v>0</v>
      </c>
      <c r="CO78" s="114">
        <v>0</v>
      </c>
      <c r="CP78" s="114">
        <v>0</v>
      </c>
      <c r="CQ78" s="114">
        <v>0</v>
      </c>
      <c r="CR78" s="114">
        <v>0</v>
      </c>
      <c r="CS78" s="114">
        <v>0</v>
      </c>
      <c r="CT78" s="114">
        <v>0</v>
      </c>
      <c r="CU78" s="114">
        <v>0</v>
      </c>
      <c r="CV78" s="114">
        <v>0</v>
      </c>
      <c r="CW78" s="114">
        <v>0</v>
      </c>
      <c r="CX78" s="114">
        <v>0</v>
      </c>
      <c r="CY78" s="114">
        <v>0</v>
      </c>
      <c r="CZ78" s="114">
        <v>0</v>
      </c>
      <c r="DA78" s="114">
        <v>0</v>
      </c>
      <c r="DB78" s="114">
        <v>0</v>
      </c>
      <c r="DC78" s="114">
        <v>0</v>
      </c>
      <c r="DD78" s="114">
        <v>0</v>
      </c>
      <c r="DE78" s="114">
        <v>0</v>
      </c>
      <c r="DF78" s="114">
        <v>0</v>
      </c>
      <c r="DG78" s="114">
        <v>0</v>
      </c>
      <c r="DH78" s="114">
        <v>0</v>
      </c>
      <c r="DI78" s="114">
        <v>0</v>
      </c>
      <c r="DJ78" s="114">
        <v>0</v>
      </c>
      <c r="DK78" s="114">
        <v>0</v>
      </c>
      <c r="DL78" s="114">
        <v>0</v>
      </c>
      <c r="DM78" s="114">
        <v>0</v>
      </c>
      <c r="DN78" s="114">
        <v>0</v>
      </c>
      <c r="DO78" s="114">
        <v>0</v>
      </c>
      <c r="DP78" s="114">
        <v>0</v>
      </c>
      <c r="DQ78" s="114">
        <v>0</v>
      </c>
      <c r="DR78" s="114">
        <v>0</v>
      </c>
      <c r="DS78" s="114">
        <v>0</v>
      </c>
      <c r="DT78" s="114">
        <v>0</v>
      </c>
      <c r="DU78" s="114">
        <v>0</v>
      </c>
      <c r="DV78" s="114">
        <v>0</v>
      </c>
      <c r="DW78" s="114">
        <v>0</v>
      </c>
      <c r="DX78" s="114">
        <v>0</v>
      </c>
      <c r="DY78" s="114">
        <v>0</v>
      </c>
      <c r="DZ78" s="114">
        <v>0</v>
      </c>
      <c r="EA78" s="114">
        <v>0</v>
      </c>
      <c r="EB78" s="114">
        <v>0</v>
      </c>
      <c r="EC78" s="114">
        <v>0</v>
      </c>
      <c r="ED78" s="114">
        <v>0</v>
      </c>
      <c r="EE78" s="114">
        <v>0</v>
      </c>
      <c r="EF78" s="114">
        <v>0</v>
      </c>
      <c r="EG78" s="114">
        <v>0</v>
      </c>
      <c r="EH78" s="114">
        <v>0</v>
      </c>
      <c r="EI78" s="114">
        <v>0</v>
      </c>
      <c r="EJ78" s="114">
        <v>0</v>
      </c>
      <c r="EK78" s="114">
        <v>0</v>
      </c>
      <c r="EL78" s="114">
        <v>0</v>
      </c>
      <c r="EM78" s="114">
        <v>0</v>
      </c>
      <c r="EN78" s="114">
        <v>0</v>
      </c>
      <c r="EO78" s="114">
        <v>0</v>
      </c>
      <c r="EP78" s="114">
        <v>0</v>
      </c>
      <c r="EQ78" s="114">
        <v>0</v>
      </c>
      <c r="ER78" s="114">
        <v>0</v>
      </c>
      <c r="ES78" s="114">
        <v>0</v>
      </c>
      <c r="ET78" s="114">
        <v>0</v>
      </c>
      <c r="EU78" s="114">
        <v>0</v>
      </c>
      <c r="EV78" s="114">
        <v>0</v>
      </c>
      <c r="EW78" s="114">
        <v>0</v>
      </c>
      <c r="EX78" s="114">
        <v>0</v>
      </c>
      <c r="EY78" s="114">
        <v>0</v>
      </c>
      <c r="EZ78" s="114">
        <v>0</v>
      </c>
      <c r="FA78" s="114">
        <v>0</v>
      </c>
      <c r="FB78" s="114">
        <v>0</v>
      </c>
      <c r="FC78" s="114">
        <v>0</v>
      </c>
      <c r="FD78" s="114">
        <v>0</v>
      </c>
      <c r="FE78" s="114">
        <v>0</v>
      </c>
      <c r="FF78" s="114">
        <v>0</v>
      </c>
      <c r="FG78" s="114">
        <v>0</v>
      </c>
      <c r="FH78" s="114">
        <v>0</v>
      </c>
      <c r="FI78" s="114">
        <v>0</v>
      </c>
      <c r="FJ78" s="114">
        <v>0</v>
      </c>
      <c r="FK78" s="114">
        <v>0</v>
      </c>
      <c r="FL78" s="114">
        <v>0</v>
      </c>
      <c r="FM78" s="114">
        <v>0</v>
      </c>
      <c r="FN78" s="114">
        <v>0</v>
      </c>
      <c r="FO78" s="114">
        <v>0</v>
      </c>
      <c r="FP78" s="114">
        <v>0</v>
      </c>
      <c r="FQ78" s="114">
        <v>0</v>
      </c>
      <c r="FR78" s="114">
        <v>0</v>
      </c>
      <c r="FS78" s="114">
        <v>0</v>
      </c>
      <c r="FT78" s="114">
        <v>0</v>
      </c>
      <c r="FU78" s="114">
        <v>0</v>
      </c>
      <c r="FV78" s="114">
        <v>0</v>
      </c>
      <c r="FW78" s="114">
        <v>0</v>
      </c>
      <c r="FX78" s="114">
        <v>0</v>
      </c>
      <c r="FY78" s="114">
        <v>0</v>
      </c>
      <c r="FZ78" s="114">
        <v>0</v>
      </c>
      <c r="GA78" s="114">
        <v>0</v>
      </c>
      <c r="GB78" s="114">
        <v>0</v>
      </c>
      <c r="GC78" s="114">
        <v>0</v>
      </c>
      <c r="GD78" s="114">
        <v>0</v>
      </c>
      <c r="GE78" s="114">
        <v>0</v>
      </c>
      <c r="GF78" s="114">
        <v>0</v>
      </c>
      <c r="GG78" s="114">
        <v>0</v>
      </c>
      <c r="GH78" s="114">
        <v>0</v>
      </c>
      <c r="GI78" s="114">
        <v>0</v>
      </c>
      <c r="GJ78" s="114">
        <v>0</v>
      </c>
      <c r="GK78" s="114">
        <v>0</v>
      </c>
      <c r="GL78" s="114">
        <v>0</v>
      </c>
      <c r="GM78" s="114">
        <v>0</v>
      </c>
      <c r="GN78" s="114">
        <v>0</v>
      </c>
      <c r="GO78" s="114">
        <v>0</v>
      </c>
      <c r="GP78" s="114">
        <v>0</v>
      </c>
      <c r="GQ78" s="114">
        <v>0</v>
      </c>
      <c r="GR78" s="114">
        <v>0</v>
      </c>
      <c r="GS78" s="114">
        <v>0</v>
      </c>
      <c r="GT78" s="114">
        <v>0</v>
      </c>
      <c r="GU78" s="114">
        <v>0</v>
      </c>
      <c r="GV78" s="114">
        <v>0</v>
      </c>
      <c r="GW78" s="114">
        <v>0</v>
      </c>
      <c r="GX78" s="114">
        <v>0</v>
      </c>
      <c r="GY78" s="114">
        <v>0</v>
      </c>
      <c r="GZ78" s="114">
        <v>0</v>
      </c>
      <c r="HA78" s="114">
        <v>0</v>
      </c>
      <c r="HB78" s="114">
        <v>0</v>
      </c>
      <c r="HC78" s="114">
        <v>0</v>
      </c>
      <c r="HD78" s="114">
        <v>0</v>
      </c>
      <c r="HE78" s="114">
        <v>0</v>
      </c>
      <c r="HF78" s="114">
        <v>0</v>
      </c>
      <c r="HG78" s="114">
        <v>0</v>
      </c>
      <c r="HH78" s="114">
        <v>0</v>
      </c>
      <c r="HI78" s="114">
        <v>0</v>
      </c>
    </row>
    <row r="79" spans="1:217" s="109" customFormat="1" x14ac:dyDescent="0.2">
      <c r="A79" s="113" t="s">
        <v>382</v>
      </c>
      <c r="B79" s="114">
        <v>0</v>
      </c>
      <c r="C79" s="114">
        <v>0</v>
      </c>
      <c r="D79" s="114">
        <v>0</v>
      </c>
      <c r="E79" s="114">
        <v>0</v>
      </c>
      <c r="F79" s="114">
        <v>0</v>
      </c>
      <c r="G79" s="114">
        <v>0</v>
      </c>
      <c r="H79" s="114">
        <v>0</v>
      </c>
      <c r="I79" s="114">
        <v>0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  <c r="AC79" s="114">
        <v>0</v>
      </c>
      <c r="AD79" s="114">
        <v>0</v>
      </c>
      <c r="AE79" s="114">
        <v>0</v>
      </c>
      <c r="AF79" s="114">
        <v>0</v>
      </c>
      <c r="AG79" s="114">
        <v>0</v>
      </c>
      <c r="AH79" s="114">
        <v>0</v>
      </c>
      <c r="AI79" s="114">
        <v>0</v>
      </c>
      <c r="AJ79" s="114">
        <v>0</v>
      </c>
      <c r="AK79" s="114">
        <v>0</v>
      </c>
      <c r="AL79" s="114">
        <v>0</v>
      </c>
      <c r="AM79" s="114">
        <v>0</v>
      </c>
      <c r="AN79" s="114">
        <v>0</v>
      </c>
      <c r="AO79" s="114">
        <v>0</v>
      </c>
      <c r="AP79" s="114">
        <v>0</v>
      </c>
      <c r="AQ79" s="114">
        <v>0</v>
      </c>
      <c r="AR79" s="114">
        <v>0</v>
      </c>
      <c r="AS79" s="114">
        <v>0</v>
      </c>
      <c r="AT79" s="114">
        <v>0</v>
      </c>
      <c r="AU79" s="114">
        <v>0</v>
      </c>
      <c r="AV79" s="114">
        <v>0</v>
      </c>
      <c r="AW79" s="114">
        <v>0</v>
      </c>
      <c r="AX79" s="114">
        <v>0</v>
      </c>
      <c r="AY79" s="114">
        <v>0</v>
      </c>
      <c r="AZ79" s="114">
        <v>0</v>
      </c>
      <c r="BA79" s="114">
        <v>0</v>
      </c>
      <c r="BB79" s="114">
        <v>0</v>
      </c>
      <c r="BC79" s="114">
        <v>0</v>
      </c>
      <c r="BD79" s="114">
        <v>0</v>
      </c>
      <c r="BE79" s="114">
        <v>0</v>
      </c>
      <c r="BF79" s="114">
        <v>0</v>
      </c>
      <c r="BG79" s="114">
        <v>0</v>
      </c>
      <c r="BH79" s="114">
        <v>0</v>
      </c>
      <c r="BI79" s="114">
        <v>0</v>
      </c>
      <c r="BJ79" s="114">
        <v>0</v>
      </c>
      <c r="BK79" s="114">
        <v>0</v>
      </c>
      <c r="BL79" s="114">
        <v>0</v>
      </c>
      <c r="BM79" s="114">
        <v>0</v>
      </c>
      <c r="BN79" s="114">
        <v>0</v>
      </c>
      <c r="BO79" s="114">
        <v>0</v>
      </c>
      <c r="BP79" s="114">
        <v>0</v>
      </c>
      <c r="BQ79" s="114">
        <v>0</v>
      </c>
      <c r="BR79" s="114">
        <v>0</v>
      </c>
      <c r="BS79" s="114">
        <v>0</v>
      </c>
      <c r="BT79" s="114">
        <v>0</v>
      </c>
      <c r="BU79" s="114">
        <v>0</v>
      </c>
      <c r="BV79" s="114">
        <v>0</v>
      </c>
      <c r="BW79" s="114">
        <v>0</v>
      </c>
      <c r="BX79" s="114">
        <v>0</v>
      </c>
      <c r="BY79" s="114">
        <v>0</v>
      </c>
      <c r="BZ79" s="114">
        <v>0</v>
      </c>
      <c r="CA79" s="114">
        <v>0</v>
      </c>
      <c r="CB79" s="114">
        <v>0</v>
      </c>
      <c r="CC79" s="114">
        <v>0</v>
      </c>
      <c r="CD79" s="114">
        <v>0</v>
      </c>
      <c r="CE79" s="114">
        <v>0</v>
      </c>
      <c r="CF79" s="114">
        <v>0</v>
      </c>
      <c r="CG79" s="114">
        <v>0</v>
      </c>
      <c r="CH79" s="114">
        <v>0</v>
      </c>
      <c r="CI79" s="114">
        <v>0</v>
      </c>
      <c r="CJ79" s="114">
        <v>0</v>
      </c>
      <c r="CK79" s="114">
        <v>0</v>
      </c>
      <c r="CL79" s="114">
        <v>0</v>
      </c>
      <c r="CM79" s="114">
        <v>0</v>
      </c>
      <c r="CN79" s="114">
        <v>0</v>
      </c>
      <c r="CO79" s="114">
        <v>0</v>
      </c>
      <c r="CP79" s="114">
        <v>0</v>
      </c>
      <c r="CQ79" s="114">
        <v>0</v>
      </c>
      <c r="CR79" s="114">
        <v>0</v>
      </c>
      <c r="CS79" s="114">
        <v>0</v>
      </c>
      <c r="CT79" s="114">
        <v>0</v>
      </c>
      <c r="CU79" s="114">
        <v>0</v>
      </c>
      <c r="CV79" s="114">
        <v>0</v>
      </c>
      <c r="CW79" s="114">
        <v>0</v>
      </c>
      <c r="CX79" s="114">
        <v>0</v>
      </c>
      <c r="CY79" s="114">
        <v>0</v>
      </c>
      <c r="CZ79" s="114">
        <v>0</v>
      </c>
      <c r="DA79" s="114">
        <v>0</v>
      </c>
      <c r="DB79" s="114">
        <v>0</v>
      </c>
      <c r="DC79" s="114">
        <v>0</v>
      </c>
      <c r="DD79" s="114">
        <v>0</v>
      </c>
      <c r="DE79" s="114">
        <v>0</v>
      </c>
      <c r="DF79" s="114">
        <v>0</v>
      </c>
      <c r="DG79" s="114">
        <v>0</v>
      </c>
      <c r="DH79" s="114">
        <v>0</v>
      </c>
      <c r="DI79" s="114">
        <v>0</v>
      </c>
      <c r="DJ79" s="114">
        <v>0</v>
      </c>
      <c r="DK79" s="114">
        <v>0</v>
      </c>
      <c r="DL79" s="114">
        <v>0</v>
      </c>
      <c r="DM79" s="114">
        <v>0</v>
      </c>
      <c r="DN79" s="114">
        <v>0</v>
      </c>
      <c r="DO79" s="114">
        <v>0</v>
      </c>
      <c r="DP79" s="114">
        <v>0</v>
      </c>
      <c r="DQ79" s="114">
        <v>0</v>
      </c>
      <c r="DR79" s="114">
        <v>0</v>
      </c>
      <c r="DS79" s="114">
        <v>0</v>
      </c>
      <c r="DT79" s="114">
        <v>0</v>
      </c>
      <c r="DU79" s="114">
        <v>0</v>
      </c>
      <c r="DV79" s="114">
        <v>0</v>
      </c>
      <c r="DW79" s="114">
        <v>0</v>
      </c>
      <c r="DX79" s="114">
        <v>0</v>
      </c>
      <c r="DY79" s="114">
        <v>0</v>
      </c>
      <c r="DZ79" s="114">
        <v>0</v>
      </c>
      <c r="EA79" s="114">
        <v>0</v>
      </c>
      <c r="EB79" s="114">
        <v>0</v>
      </c>
      <c r="EC79" s="114">
        <v>0</v>
      </c>
      <c r="ED79" s="114">
        <v>0</v>
      </c>
      <c r="EE79" s="114">
        <v>0</v>
      </c>
      <c r="EF79" s="114">
        <v>0</v>
      </c>
      <c r="EG79" s="114">
        <v>0</v>
      </c>
      <c r="EH79" s="114">
        <v>0</v>
      </c>
      <c r="EI79" s="114">
        <v>0</v>
      </c>
      <c r="EJ79" s="114">
        <v>0</v>
      </c>
      <c r="EK79" s="114">
        <v>0</v>
      </c>
      <c r="EL79" s="114">
        <v>0</v>
      </c>
      <c r="EM79" s="114">
        <v>0</v>
      </c>
      <c r="EN79" s="114">
        <v>0</v>
      </c>
      <c r="EO79" s="114">
        <v>0</v>
      </c>
      <c r="EP79" s="114">
        <v>0</v>
      </c>
      <c r="EQ79" s="114">
        <v>0</v>
      </c>
      <c r="ER79" s="114">
        <v>0</v>
      </c>
      <c r="ES79" s="114">
        <v>0</v>
      </c>
      <c r="ET79" s="114">
        <v>0</v>
      </c>
      <c r="EU79" s="114">
        <v>0</v>
      </c>
      <c r="EV79" s="114">
        <v>0</v>
      </c>
      <c r="EW79" s="114">
        <v>0</v>
      </c>
      <c r="EX79" s="114">
        <v>0</v>
      </c>
      <c r="EY79" s="114">
        <v>0</v>
      </c>
      <c r="EZ79" s="114">
        <v>0</v>
      </c>
      <c r="FA79" s="114">
        <v>0</v>
      </c>
      <c r="FB79" s="114">
        <v>0</v>
      </c>
      <c r="FC79" s="114">
        <v>0</v>
      </c>
      <c r="FD79" s="114">
        <v>0</v>
      </c>
      <c r="FE79" s="114">
        <v>0</v>
      </c>
      <c r="FF79" s="114">
        <v>0</v>
      </c>
      <c r="FG79" s="114">
        <v>0</v>
      </c>
      <c r="FH79" s="114">
        <v>0</v>
      </c>
      <c r="FI79" s="114">
        <v>0</v>
      </c>
      <c r="FJ79" s="114">
        <v>0</v>
      </c>
      <c r="FK79" s="114">
        <v>0</v>
      </c>
      <c r="FL79" s="114">
        <v>0</v>
      </c>
      <c r="FM79" s="114">
        <v>0</v>
      </c>
      <c r="FN79" s="114">
        <v>0</v>
      </c>
      <c r="FO79" s="114">
        <v>0</v>
      </c>
      <c r="FP79" s="114">
        <v>0</v>
      </c>
      <c r="FQ79" s="114">
        <v>0</v>
      </c>
      <c r="FR79" s="114">
        <v>0</v>
      </c>
      <c r="FS79" s="114">
        <v>0</v>
      </c>
      <c r="FT79" s="114">
        <v>0</v>
      </c>
      <c r="FU79" s="114">
        <v>0</v>
      </c>
      <c r="FV79" s="114">
        <v>0</v>
      </c>
      <c r="FW79" s="114">
        <v>0</v>
      </c>
      <c r="FX79" s="114">
        <v>0</v>
      </c>
      <c r="FY79" s="114">
        <v>0</v>
      </c>
      <c r="FZ79" s="114">
        <v>0</v>
      </c>
      <c r="GA79" s="114">
        <v>0</v>
      </c>
      <c r="GB79" s="114">
        <v>0</v>
      </c>
      <c r="GC79" s="114">
        <v>0</v>
      </c>
      <c r="GD79" s="114">
        <v>0</v>
      </c>
      <c r="GE79" s="114">
        <v>0</v>
      </c>
      <c r="GF79" s="114">
        <v>0</v>
      </c>
      <c r="GG79" s="114">
        <v>0</v>
      </c>
      <c r="GH79" s="114">
        <v>0</v>
      </c>
      <c r="GI79" s="114">
        <v>0</v>
      </c>
      <c r="GJ79" s="114">
        <v>0</v>
      </c>
      <c r="GK79" s="114">
        <v>0</v>
      </c>
      <c r="GL79" s="114">
        <v>0</v>
      </c>
      <c r="GM79" s="114">
        <v>0</v>
      </c>
      <c r="GN79" s="114">
        <v>0</v>
      </c>
      <c r="GO79" s="114">
        <v>0</v>
      </c>
      <c r="GP79" s="114">
        <v>0</v>
      </c>
      <c r="GQ79" s="114">
        <v>0</v>
      </c>
      <c r="GR79" s="114">
        <v>0</v>
      </c>
      <c r="GS79" s="114">
        <v>0</v>
      </c>
      <c r="GT79" s="114">
        <v>0</v>
      </c>
      <c r="GU79" s="114">
        <v>0</v>
      </c>
      <c r="GV79" s="114">
        <v>0</v>
      </c>
      <c r="GW79" s="114">
        <v>0</v>
      </c>
      <c r="GX79" s="114">
        <v>0</v>
      </c>
      <c r="GY79" s="114">
        <v>0</v>
      </c>
      <c r="GZ79" s="114">
        <v>0</v>
      </c>
      <c r="HA79" s="114">
        <v>0</v>
      </c>
      <c r="HB79" s="114">
        <v>0</v>
      </c>
      <c r="HC79" s="114">
        <v>0</v>
      </c>
      <c r="HD79" s="114">
        <v>0</v>
      </c>
      <c r="HE79" s="114">
        <v>0</v>
      </c>
      <c r="HF79" s="114">
        <v>0</v>
      </c>
      <c r="HG79" s="114">
        <v>0</v>
      </c>
      <c r="HH79" s="114">
        <v>0</v>
      </c>
      <c r="HI79" s="114">
        <v>0</v>
      </c>
    </row>
    <row r="80" spans="1:217" s="109" customFormat="1" x14ac:dyDescent="0.2">
      <c r="A80" s="113" t="s">
        <v>383</v>
      </c>
      <c r="B80" s="114">
        <v>0</v>
      </c>
      <c r="C80" s="114">
        <v>0</v>
      </c>
      <c r="D80" s="114">
        <v>0</v>
      </c>
      <c r="E80" s="114">
        <v>0</v>
      </c>
      <c r="F80" s="114">
        <v>0</v>
      </c>
      <c r="G80" s="114">
        <v>0</v>
      </c>
      <c r="H80" s="114">
        <v>0</v>
      </c>
      <c r="I80" s="114">
        <v>0</v>
      </c>
      <c r="J80" s="114">
        <v>0</v>
      </c>
      <c r="K80" s="114">
        <v>0</v>
      </c>
      <c r="L80" s="114">
        <v>0</v>
      </c>
      <c r="M80" s="114">
        <v>0</v>
      </c>
      <c r="N80" s="114">
        <v>0</v>
      </c>
      <c r="O80" s="114">
        <v>0</v>
      </c>
      <c r="P80" s="114">
        <v>0</v>
      </c>
      <c r="Q80" s="114">
        <v>0</v>
      </c>
      <c r="R80" s="114">
        <v>0</v>
      </c>
      <c r="S80" s="114">
        <v>0</v>
      </c>
      <c r="T80" s="114">
        <v>0</v>
      </c>
      <c r="U80" s="114">
        <v>0</v>
      </c>
      <c r="V80" s="114">
        <v>0</v>
      </c>
      <c r="W80" s="114">
        <v>0</v>
      </c>
      <c r="X80" s="114">
        <v>0</v>
      </c>
      <c r="Y80" s="114">
        <v>0</v>
      </c>
      <c r="Z80" s="114">
        <v>0</v>
      </c>
      <c r="AA80" s="114">
        <v>0</v>
      </c>
      <c r="AB80" s="114">
        <v>0</v>
      </c>
      <c r="AC80" s="114">
        <v>0</v>
      </c>
      <c r="AD80" s="114">
        <v>0</v>
      </c>
      <c r="AE80" s="114">
        <v>0</v>
      </c>
      <c r="AF80" s="114">
        <v>0</v>
      </c>
      <c r="AG80" s="114">
        <v>0</v>
      </c>
      <c r="AH80" s="114">
        <v>0</v>
      </c>
      <c r="AI80" s="114">
        <v>0</v>
      </c>
      <c r="AJ80" s="114">
        <v>0</v>
      </c>
      <c r="AK80" s="114">
        <v>0</v>
      </c>
      <c r="AL80" s="114">
        <v>0</v>
      </c>
      <c r="AM80" s="114">
        <v>0</v>
      </c>
      <c r="AN80" s="114">
        <v>0</v>
      </c>
      <c r="AO80" s="114">
        <v>0</v>
      </c>
      <c r="AP80" s="114">
        <v>0</v>
      </c>
      <c r="AQ80" s="114">
        <v>0</v>
      </c>
      <c r="AR80" s="114">
        <v>0</v>
      </c>
      <c r="AS80" s="114">
        <v>0</v>
      </c>
      <c r="AT80" s="114">
        <v>0</v>
      </c>
      <c r="AU80" s="114">
        <v>0</v>
      </c>
      <c r="AV80" s="114">
        <v>0</v>
      </c>
      <c r="AW80" s="114">
        <v>0</v>
      </c>
      <c r="AX80" s="114">
        <v>0</v>
      </c>
      <c r="AY80" s="114">
        <v>0</v>
      </c>
      <c r="AZ80" s="114">
        <v>0</v>
      </c>
      <c r="BA80" s="114">
        <v>0</v>
      </c>
      <c r="BB80" s="114">
        <v>0</v>
      </c>
      <c r="BC80" s="114">
        <v>0</v>
      </c>
      <c r="BD80" s="114">
        <v>0</v>
      </c>
      <c r="BE80" s="114">
        <v>0</v>
      </c>
      <c r="BF80" s="114">
        <v>0</v>
      </c>
      <c r="BG80" s="114">
        <v>0</v>
      </c>
      <c r="BH80" s="114">
        <v>0</v>
      </c>
      <c r="BI80" s="114">
        <v>0</v>
      </c>
      <c r="BJ80" s="114">
        <v>0</v>
      </c>
      <c r="BK80" s="114">
        <v>0</v>
      </c>
      <c r="BL80" s="114">
        <v>0</v>
      </c>
      <c r="BM80" s="114">
        <v>0</v>
      </c>
      <c r="BN80" s="114">
        <v>0</v>
      </c>
      <c r="BO80" s="114">
        <v>0</v>
      </c>
      <c r="BP80" s="114">
        <v>0</v>
      </c>
      <c r="BQ80" s="114">
        <v>0</v>
      </c>
      <c r="BR80" s="114">
        <v>0</v>
      </c>
      <c r="BS80" s="114">
        <v>0</v>
      </c>
      <c r="BT80" s="114">
        <v>0</v>
      </c>
      <c r="BU80" s="114">
        <v>0</v>
      </c>
      <c r="BV80" s="114">
        <v>0</v>
      </c>
      <c r="BW80" s="114">
        <v>0</v>
      </c>
      <c r="BX80" s="114">
        <v>0</v>
      </c>
      <c r="BY80" s="114">
        <v>0</v>
      </c>
      <c r="BZ80" s="114">
        <v>0</v>
      </c>
      <c r="CA80" s="114">
        <v>0</v>
      </c>
      <c r="CB80" s="114">
        <v>0</v>
      </c>
      <c r="CC80" s="114">
        <v>0</v>
      </c>
      <c r="CD80" s="114">
        <v>0</v>
      </c>
      <c r="CE80" s="114">
        <v>0</v>
      </c>
      <c r="CF80" s="114">
        <v>0</v>
      </c>
      <c r="CG80" s="114">
        <v>0</v>
      </c>
      <c r="CH80" s="114">
        <v>0</v>
      </c>
      <c r="CI80" s="114">
        <v>0</v>
      </c>
      <c r="CJ80" s="114">
        <v>0</v>
      </c>
      <c r="CK80" s="114">
        <v>0</v>
      </c>
      <c r="CL80" s="114">
        <v>0</v>
      </c>
      <c r="CM80" s="114">
        <v>0</v>
      </c>
      <c r="CN80" s="114">
        <v>0</v>
      </c>
      <c r="CO80" s="114">
        <v>0</v>
      </c>
      <c r="CP80" s="114">
        <v>0</v>
      </c>
      <c r="CQ80" s="114">
        <v>0</v>
      </c>
      <c r="CR80" s="114">
        <v>0</v>
      </c>
      <c r="CS80" s="114">
        <v>0</v>
      </c>
      <c r="CT80" s="114">
        <v>0</v>
      </c>
      <c r="CU80" s="114">
        <v>0</v>
      </c>
      <c r="CV80" s="114">
        <v>0</v>
      </c>
      <c r="CW80" s="114">
        <v>0</v>
      </c>
      <c r="CX80" s="114">
        <v>0</v>
      </c>
      <c r="CY80" s="114">
        <v>0</v>
      </c>
      <c r="CZ80" s="114">
        <v>0</v>
      </c>
      <c r="DA80" s="114">
        <v>0</v>
      </c>
      <c r="DB80" s="114">
        <v>0</v>
      </c>
      <c r="DC80" s="114">
        <v>0</v>
      </c>
      <c r="DD80" s="114">
        <v>0</v>
      </c>
      <c r="DE80" s="114">
        <v>0</v>
      </c>
      <c r="DF80" s="114">
        <v>0</v>
      </c>
      <c r="DG80" s="114">
        <v>0</v>
      </c>
      <c r="DH80" s="114">
        <v>0</v>
      </c>
      <c r="DI80" s="114">
        <v>0</v>
      </c>
      <c r="DJ80" s="114">
        <v>0</v>
      </c>
      <c r="DK80" s="114">
        <v>0</v>
      </c>
      <c r="DL80" s="114">
        <v>0</v>
      </c>
      <c r="DM80" s="114">
        <v>0</v>
      </c>
      <c r="DN80" s="114">
        <v>0</v>
      </c>
      <c r="DO80" s="114">
        <v>0</v>
      </c>
      <c r="DP80" s="114">
        <v>0</v>
      </c>
      <c r="DQ80" s="114">
        <v>0</v>
      </c>
      <c r="DR80" s="114">
        <v>0</v>
      </c>
      <c r="DS80" s="114">
        <v>0</v>
      </c>
      <c r="DT80" s="114">
        <v>0</v>
      </c>
      <c r="DU80" s="114">
        <v>0</v>
      </c>
      <c r="DV80" s="114">
        <v>0</v>
      </c>
      <c r="DW80" s="114">
        <v>0</v>
      </c>
      <c r="DX80" s="114">
        <v>0</v>
      </c>
      <c r="DY80" s="114">
        <v>0</v>
      </c>
      <c r="DZ80" s="114">
        <v>0</v>
      </c>
      <c r="EA80" s="114">
        <v>0</v>
      </c>
      <c r="EB80" s="114">
        <v>0</v>
      </c>
      <c r="EC80" s="114">
        <v>0</v>
      </c>
      <c r="ED80" s="114">
        <v>0</v>
      </c>
      <c r="EE80" s="114">
        <v>0</v>
      </c>
      <c r="EF80" s="114">
        <v>0</v>
      </c>
      <c r="EG80" s="114">
        <v>0</v>
      </c>
      <c r="EH80" s="114">
        <v>0</v>
      </c>
      <c r="EI80" s="114">
        <v>0</v>
      </c>
      <c r="EJ80" s="114">
        <v>0</v>
      </c>
      <c r="EK80" s="114">
        <v>0</v>
      </c>
      <c r="EL80" s="114">
        <v>0</v>
      </c>
      <c r="EM80" s="114">
        <v>0</v>
      </c>
      <c r="EN80" s="114">
        <v>0</v>
      </c>
      <c r="EO80" s="114">
        <v>0</v>
      </c>
      <c r="EP80" s="114">
        <v>0</v>
      </c>
      <c r="EQ80" s="114">
        <v>0</v>
      </c>
      <c r="ER80" s="114">
        <v>0</v>
      </c>
      <c r="ES80" s="114">
        <v>0</v>
      </c>
      <c r="ET80" s="114">
        <v>0</v>
      </c>
      <c r="EU80" s="114">
        <v>0</v>
      </c>
      <c r="EV80" s="114">
        <v>0</v>
      </c>
      <c r="EW80" s="114">
        <v>0</v>
      </c>
      <c r="EX80" s="114">
        <v>0</v>
      </c>
      <c r="EY80" s="114">
        <v>0</v>
      </c>
      <c r="EZ80" s="114">
        <v>0</v>
      </c>
      <c r="FA80" s="114">
        <v>0</v>
      </c>
      <c r="FB80" s="114">
        <v>0</v>
      </c>
      <c r="FC80" s="114">
        <v>0</v>
      </c>
      <c r="FD80" s="114">
        <v>0</v>
      </c>
      <c r="FE80" s="114">
        <v>0</v>
      </c>
      <c r="FF80" s="114">
        <v>0</v>
      </c>
      <c r="FG80" s="114">
        <v>0</v>
      </c>
      <c r="FH80" s="114">
        <v>0</v>
      </c>
      <c r="FI80" s="114">
        <v>0</v>
      </c>
      <c r="FJ80" s="114">
        <v>0</v>
      </c>
      <c r="FK80" s="114">
        <v>0</v>
      </c>
      <c r="FL80" s="114">
        <v>0</v>
      </c>
      <c r="FM80" s="114">
        <v>0</v>
      </c>
      <c r="FN80" s="114">
        <v>0</v>
      </c>
      <c r="FO80" s="114">
        <v>0</v>
      </c>
      <c r="FP80" s="114">
        <v>0</v>
      </c>
      <c r="FQ80" s="114">
        <v>0</v>
      </c>
      <c r="FR80" s="114">
        <v>0</v>
      </c>
      <c r="FS80" s="114">
        <v>0</v>
      </c>
      <c r="FT80" s="114">
        <v>0</v>
      </c>
      <c r="FU80" s="114">
        <v>0</v>
      </c>
      <c r="FV80" s="114">
        <v>0</v>
      </c>
      <c r="FW80" s="114">
        <v>0</v>
      </c>
      <c r="FX80" s="114">
        <v>0</v>
      </c>
      <c r="FY80" s="114">
        <v>0</v>
      </c>
      <c r="FZ80" s="114">
        <v>0</v>
      </c>
      <c r="GA80" s="114">
        <v>0</v>
      </c>
      <c r="GB80" s="114">
        <v>0</v>
      </c>
      <c r="GC80" s="114">
        <v>0</v>
      </c>
      <c r="GD80" s="114">
        <v>0</v>
      </c>
      <c r="GE80" s="114">
        <v>0</v>
      </c>
      <c r="GF80" s="114">
        <v>0</v>
      </c>
      <c r="GG80" s="114">
        <v>0</v>
      </c>
      <c r="GH80" s="114">
        <v>0</v>
      </c>
      <c r="GI80" s="114">
        <v>0</v>
      </c>
      <c r="GJ80" s="114">
        <v>0</v>
      </c>
      <c r="GK80" s="114">
        <v>0</v>
      </c>
      <c r="GL80" s="114">
        <v>0</v>
      </c>
      <c r="GM80" s="114">
        <v>0</v>
      </c>
      <c r="GN80" s="114">
        <v>0</v>
      </c>
      <c r="GO80" s="114">
        <v>0</v>
      </c>
      <c r="GP80" s="114">
        <v>0</v>
      </c>
      <c r="GQ80" s="114">
        <v>0</v>
      </c>
      <c r="GR80" s="114">
        <v>0</v>
      </c>
      <c r="GS80" s="114">
        <v>0</v>
      </c>
      <c r="GT80" s="114">
        <v>0</v>
      </c>
      <c r="GU80" s="114">
        <v>0</v>
      </c>
      <c r="GV80" s="114">
        <v>0</v>
      </c>
      <c r="GW80" s="114">
        <v>0</v>
      </c>
      <c r="GX80" s="114">
        <v>0</v>
      </c>
      <c r="GY80" s="114">
        <v>0</v>
      </c>
      <c r="GZ80" s="114">
        <v>0</v>
      </c>
      <c r="HA80" s="114">
        <v>0</v>
      </c>
      <c r="HB80" s="114">
        <v>0</v>
      </c>
      <c r="HC80" s="114">
        <v>0</v>
      </c>
      <c r="HD80" s="114">
        <v>0</v>
      </c>
      <c r="HE80" s="114">
        <v>0</v>
      </c>
      <c r="HF80" s="114">
        <v>0</v>
      </c>
      <c r="HG80" s="114">
        <v>0</v>
      </c>
      <c r="HH80" s="114">
        <v>0</v>
      </c>
      <c r="HI80" s="114">
        <v>0</v>
      </c>
    </row>
    <row r="81" spans="1:217" s="109" customFormat="1" x14ac:dyDescent="0.2">
      <c r="A81" s="113" t="s">
        <v>384</v>
      </c>
      <c r="B81" s="114">
        <v>0</v>
      </c>
      <c r="C81" s="114">
        <v>0</v>
      </c>
      <c r="D81" s="114">
        <v>0</v>
      </c>
      <c r="E81" s="114">
        <v>0</v>
      </c>
      <c r="F81" s="114">
        <v>0</v>
      </c>
      <c r="G81" s="114">
        <v>0</v>
      </c>
      <c r="H81" s="114">
        <v>0</v>
      </c>
      <c r="I81" s="114">
        <v>0</v>
      </c>
      <c r="J81" s="114">
        <v>0</v>
      </c>
      <c r="K81" s="114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14">
        <v>0</v>
      </c>
      <c r="AF81" s="114">
        <v>0</v>
      </c>
      <c r="AG81" s="114">
        <v>0</v>
      </c>
      <c r="AH81" s="114">
        <v>0</v>
      </c>
      <c r="AI81" s="114">
        <v>0</v>
      </c>
      <c r="AJ81" s="114">
        <v>0</v>
      </c>
      <c r="AK81" s="114">
        <v>0</v>
      </c>
      <c r="AL81" s="114">
        <v>0</v>
      </c>
      <c r="AM81" s="114">
        <v>0</v>
      </c>
      <c r="AN81" s="114">
        <v>0</v>
      </c>
      <c r="AO81" s="114">
        <v>0</v>
      </c>
      <c r="AP81" s="114">
        <v>0</v>
      </c>
      <c r="AQ81" s="114">
        <v>0</v>
      </c>
      <c r="AR81" s="114">
        <v>0</v>
      </c>
      <c r="AS81" s="114">
        <v>0</v>
      </c>
      <c r="AT81" s="114">
        <v>0</v>
      </c>
      <c r="AU81" s="114">
        <v>0</v>
      </c>
      <c r="AV81" s="114">
        <v>0</v>
      </c>
      <c r="AW81" s="114">
        <v>0</v>
      </c>
      <c r="AX81" s="114">
        <v>0</v>
      </c>
      <c r="AY81" s="114">
        <v>0</v>
      </c>
      <c r="AZ81" s="114">
        <v>0</v>
      </c>
      <c r="BA81" s="114">
        <v>0</v>
      </c>
      <c r="BB81" s="114">
        <v>0</v>
      </c>
      <c r="BC81" s="114">
        <v>0</v>
      </c>
      <c r="BD81" s="114">
        <v>0</v>
      </c>
      <c r="BE81" s="114">
        <v>0</v>
      </c>
      <c r="BF81" s="114">
        <v>0</v>
      </c>
      <c r="BG81" s="114">
        <v>0</v>
      </c>
      <c r="BH81" s="114">
        <v>0</v>
      </c>
      <c r="BI81" s="114">
        <v>0</v>
      </c>
      <c r="BJ81" s="114">
        <v>0</v>
      </c>
      <c r="BK81" s="114">
        <v>0</v>
      </c>
      <c r="BL81" s="114">
        <v>0</v>
      </c>
      <c r="BM81" s="114">
        <v>0</v>
      </c>
      <c r="BN81" s="114">
        <v>0</v>
      </c>
      <c r="BO81" s="114">
        <v>0</v>
      </c>
      <c r="BP81" s="114">
        <v>0</v>
      </c>
      <c r="BQ81" s="114">
        <v>0</v>
      </c>
      <c r="BR81" s="114">
        <v>0</v>
      </c>
      <c r="BS81" s="114">
        <v>0</v>
      </c>
      <c r="BT81" s="114">
        <v>0</v>
      </c>
      <c r="BU81" s="114">
        <v>0</v>
      </c>
      <c r="BV81" s="114">
        <v>0</v>
      </c>
      <c r="BW81" s="114">
        <v>0</v>
      </c>
      <c r="BX81" s="114">
        <v>0</v>
      </c>
      <c r="BY81" s="114">
        <v>0</v>
      </c>
      <c r="BZ81" s="114">
        <v>0</v>
      </c>
      <c r="CA81" s="114">
        <v>0</v>
      </c>
      <c r="CB81" s="114">
        <v>0</v>
      </c>
      <c r="CC81" s="114">
        <v>0</v>
      </c>
      <c r="CD81" s="114">
        <v>0</v>
      </c>
      <c r="CE81" s="114">
        <v>0</v>
      </c>
      <c r="CF81" s="114">
        <v>0</v>
      </c>
      <c r="CG81" s="114">
        <v>0</v>
      </c>
      <c r="CH81" s="114">
        <v>0</v>
      </c>
      <c r="CI81" s="114">
        <v>0</v>
      </c>
      <c r="CJ81" s="114">
        <v>0</v>
      </c>
      <c r="CK81" s="114">
        <v>0</v>
      </c>
      <c r="CL81" s="114">
        <v>0</v>
      </c>
      <c r="CM81" s="114">
        <v>0</v>
      </c>
      <c r="CN81" s="114">
        <v>0</v>
      </c>
      <c r="CO81" s="114">
        <v>0</v>
      </c>
      <c r="CP81" s="114">
        <v>0</v>
      </c>
      <c r="CQ81" s="114">
        <v>0</v>
      </c>
      <c r="CR81" s="114">
        <v>0</v>
      </c>
      <c r="CS81" s="114">
        <v>0</v>
      </c>
      <c r="CT81" s="114">
        <v>0</v>
      </c>
      <c r="CU81" s="114">
        <v>0</v>
      </c>
      <c r="CV81" s="114">
        <v>0</v>
      </c>
      <c r="CW81" s="114">
        <v>0</v>
      </c>
      <c r="CX81" s="114">
        <v>0</v>
      </c>
      <c r="CY81" s="114">
        <v>0</v>
      </c>
      <c r="CZ81" s="114">
        <v>0</v>
      </c>
      <c r="DA81" s="114">
        <v>0</v>
      </c>
      <c r="DB81" s="114">
        <v>0</v>
      </c>
      <c r="DC81" s="114">
        <v>0</v>
      </c>
      <c r="DD81" s="114">
        <v>0</v>
      </c>
      <c r="DE81" s="114">
        <v>0</v>
      </c>
      <c r="DF81" s="114">
        <v>0</v>
      </c>
      <c r="DG81" s="114">
        <v>0</v>
      </c>
      <c r="DH81" s="114">
        <v>0</v>
      </c>
      <c r="DI81" s="114">
        <v>0</v>
      </c>
      <c r="DJ81" s="114">
        <v>0</v>
      </c>
      <c r="DK81" s="114">
        <v>0</v>
      </c>
      <c r="DL81" s="114">
        <v>0</v>
      </c>
      <c r="DM81" s="114">
        <v>0</v>
      </c>
      <c r="DN81" s="114">
        <v>0</v>
      </c>
      <c r="DO81" s="114">
        <v>0</v>
      </c>
      <c r="DP81" s="114">
        <v>0</v>
      </c>
      <c r="DQ81" s="114">
        <v>0</v>
      </c>
      <c r="DR81" s="114">
        <v>0</v>
      </c>
      <c r="DS81" s="114">
        <v>0</v>
      </c>
      <c r="DT81" s="114">
        <v>0</v>
      </c>
      <c r="DU81" s="114">
        <v>0</v>
      </c>
      <c r="DV81" s="114">
        <v>0</v>
      </c>
      <c r="DW81" s="114">
        <v>0</v>
      </c>
      <c r="DX81" s="114">
        <v>0</v>
      </c>
      <c r="DY81" s="114">
        <v>0</v>
      </c>
      <c r="DZ81" s="114">
        <v>0</v>
      </c>
      <c r="EA81" s="114">
        <v>0</v>
      </c>
      <c r="EB81" s="114">
        <v>0</v>
      </c>
      <c r="EC81" s="114">
        <v>0</v>
      </c>
      <c r="ED81" s="114">
        <v>0</v>
      </c>
      <c r="EE81" s="114">
        <v>0</v>
      </c>
      <c r="EF81" s="114">
        <v>0</v>
      </c>
      <c r="EG81" s="114">
        <v>0</v>
      </c>
      <c r="EH81" s="114">
        <v>0</v>
      </c>
      <c r="EI81" s="114">
        <v>0</v>
      </c>
      <c r="EJ81" s="114">
        <v>0</v>
      </c>
      <c r="EK81" s="114">
        <v>0</v>
      </c>
      <c r="EL81" s="114">
        <v>0</v>
      </c>
      <c r="EM81" s="114">
        <v>0</v>
      </c>
      <c r="EN81" s="114">
        <v>0</v>
      </c>
      <c r="EO81" s="114">
        <v>0</v>
      </c>
      <c r="EP81" s="114">
        <v>0</v>
      </c>
      <c r="EQ81" s="114">
        <v>0</v>
      </c>
      <c r="ER81" s="114">
        <v>0</v>
      </c>
      <c r="ES81" s="114">
        <v>0</v>
      </c>
      <c r="ET81" s="114">
        <v>0</v>
      </c>
      <c r="EU81" s="114">
        <v>0</v>
      </c>
      <c r="EV81" s="114">
        <v>0</v>
      </c>
      <c r="EW81" s="114">
        <v>0</v>
      </c>
      <c r="EX81" s="114">
        <v>0</v>
      </c>
      <c r="EY81" s="114">
        <v>0</v>
      </c>
      <c r="EZ81" s="114">
        <v>0</v>
      </c>
      <c r="FA81" s="114">
        <v>0</v>
      </c>
      <c r="FB81" s="114">
        <v>0</v>
      </c>
      <c r="FC81" s="114">
        <v>0</v>
      </c>
      <c r="FD81" s="114">
        <v>0</v>
      </c>
      <c r="FE81" s="114">
        <v>0</v>
      </c>
      <c r="FF81" s="114">
        <v>0</v>
      </c>
      <c r="FG81" s="114">
        <v>0</v>
      </c>
      <c r="FH81" s="114">
        <v>0</v>
      </c>
      <c r="FI81" s="114">
        <v>0</v>
      </c>
      <c r="FJ81" s="114">
        <v>0</v>
      </c>
      <c r="FK81" s="114">
        <v>0</v>
      </c>
      <c r="FL81" s="114">
        <v>0</v>
      </c>
      <c r="FM81" s="114">
        <v>0</v>
      </c>
      <c r="FN81" s="114">
        <v>0</v>
      </c>
      <c r="FO81" s="114">
        <v>0</v>
      </c>
      <c r="FP81" s="114">
        <v>0</v>
      </c>
      <c r="FQ81" s="114">
        <v>0</v>
      </c>
      <c r="FR81" s="114">
        <v>0</v>
      </c>
      <c r="FS81" s="114">
        <v>0</v>
      </c>
      <c r="FT81" s="114">
        <v>0</v>
      </c>
      <c r="FU81" s="114">
        <v>0</v>
      </c>
      <c r="FV81" s="114">
        <v>0</v>
      </c>
      <c r="FW81" s="114">
        <v>0</v>
      </c>
      <c r="FX81" s="114">
        <v>0</v>
      </c>
      <c r="FY81" s="114">
        <v>0</v>
      </c>
      <c r="FZ81" s="114">
        <v>0</v>
      </c>
      <c r="GA81" s="114">
        <v>0</v>
      </c>
      <c r="GB81" s="114">
        <v>0</v>
      </c>
      <c r="GC81" s="114">
        <v>0</v>
      </c>
      <c r="GD81" s="114">
        <v>0</v>
      </c>
      <c r="GE81" s="114">
        <v>0</v>
      </c>
      <c r="GF81" s="114">
        <v>0</v>
      </c>
      <c r="GG81" s="114">
        <v>0</v>
      </c>
      <c r="GH81" s="114">
        <v>0</v>
      </c>
      <c r="GI81" s="114">
        <v>0</v>
      </c>
      <c r="GJ81" s="114">
        <v>0</v>
      </c>
      <c r="GK81" s="114">
        <v>0</v>
      </c>
      <c r="GL81" s="114">
        <v>0</v>
      </c>
      <c r="GM81" s="114">
        <v>0</v>
      </c>
      <c r="GN81" s="114">
        <v>0</v>
      </c>
      <c r="GO81" s="114">
        <v>0</v>
      </c>
      <c r="GP81" s="114">
        <v>0</v>
      </c>
      <c r="GQ81" s="114">
        <v>0</v>
      </c>
      <c r="GR81" s="114">
        <v>0</v>
      </c>
      <c r="GS81" s="114">
        <v>0</v>
      </c>
      <c r="GT81" s="114">
        <v>0</v>
      </c>
      <c r="GU81" s="114">
        <v>0</v>
      </c>
      <c r="GV81" s="114">
        <v>0</v>
      </c>
      <c r="GW81" s="114">
        <v>0</v>
      </c>
      <c r="GX81" s="114">
        <v>0</v>
      </c>
      <c r="GY81" s="114">
        <v>0</v>
      </c>
      <c r="GZ81" s="114">
        <v>0</v>
      </c>
      <c r="HA81" s="114">
        <v>0</v>
      </c>
      <c r="HB81" s="114">
        <v>0</v>
      </c>
      <c r="HC81" s="114">
        <v>0</v>
      </c>
      <c r="HD81" s="114">
        <v>0</v>
      </c>
      <c r="HE81" s="114">
        <v>0</v>
      </c>
      <c r="HF81" s="114">
        <v>0</v>
      </c>
      <c r="HG81" s="114">
        <v>0</v>
      </c>
      <c r="HH81" s="114">
        <v>0</v>
      </c>
      <c r="HI81" s="114">
        <v>0</v>
      </c>
    </row>
    <row r="82" spans="1:217" s="109" customFormat="1" x14ac:dyDescent="0.2">
      <c r="A82" s="113" t="s">
        <v>385</v>
      </c>
      <c r="B82" s="114">
        <v>0</v>
      </c>
      <c r="C82" s="114">
        <v>0</v>
      </c>
      <c r="D82" s="115">
        <v>0</v>
      </c>
      <c r="E82" s="115">
        <v>0</v>
      </c>
      <c r="F82" s="115">
        <v>0</v>
      </c>
      <c r="G82" s="115">
        <v>0</v>
      </c>
      <c r="H82" s="115">
        <v>0</v>
      </c>
      <c r="I82" s="115">
        <v>0</v>
      </c>
      <c r="J82" s="115">
        <v>0</v>
      </c>
      <c r="K82" s="115">
        <v>0</v>
      </c>
      <c r="L82" s="115">
        <v>0</v>
      </c>
      <c r="M82" s="115">
        <v>0</v>
      </c>
      <c r="N82" s="115">
        <v>0</v>
      </c>
      <c r="O82" s="115">
        <v>0</v>
      </c>
      <c r="P82" s="115">
        <v>0</v>
      </c>
      <c r="Q82" s="115">
        <v>0</v>
      </c>
      <c r="R82" s="115">
        <v>0</v>
      </c>
      <c r="S82" s="115">
        <v>0</v>
      </c>
      <c r="T82" s="115">
        <v>0</v>
      </c>
      <c r="U82" s="115">
        <v>0</v>
      </c>
      <c r="V82" s="115">
        <v>0</v>
      </c>
      <c r="W82" s="115">
        <v>0</v>
      </c>
      <c r="X82" s="115">
        <v>0</v>
      </c>
      <c r="Y82" s="115">
        <v>0</v>
      </c>
      <c r="Z82" s="115">
        <v>0</v>
      </c>
      <c r="AA82" s="115">
        <v>0</v>
      </c>
      <c r="AB82" s="115">
        <v>0</v>
      </c>
      <c r="AC82" s="115">
        <v>0</v>
      </c>
      <c r="AD82" s="115">
        <v>0</v>
      </c>
      <c r="AE82" s="115">
        <v>0</v>
      </c>
      <c r="AF82" s="115">
        <v>0</v>
      </c>
      <c r="AG82" s="115">
        <v>0</v>
      </c>
      <c r="AH82" s="115"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v>0</v>
      </c>
      <c r="AR82" s="115">
        <v>0</v>
      </c>
      <c r="AS82" s="115">
        <v>0</v>
      </c>
      <c r="AT82" s="115">
        <v>0</v>
      </c>
      <c r="AU82" s="115">
        <v>0</v>
      </c>
      <c r="AV82" s="115">
        <v>0</v>
      </c>
      <c r="AW82" s="115">
        <v>0</v>
      </c>
      <c r="AX82" s="115">
        <v>0</v>
      </c>
      <c r="AY82" s="115">
        <v>0</v>
      </c>
      <c r="AZ82" s="115">
        <v>0</v>
      </c>
      <c r="BA82" s="115">
        <v>0</v>
      </c>
      <c r="BB82" s="115">
        <v>0</v>
      </c>
      <c r="BC82" s="115">
        <v>0</v>
      </c>
      <c r="BD82" s="115">
        <v>0</v>
      </c>
      <c r="BE82" s="115">
        <v>0</v>
      </c>
      <c r="BF82" s="115">
        <v>0</v>
      </c>
      <c r="BG82" s="115">
        <v>0</v>
      </c>
      <c r="BH82" s="115">
        <v>0</v>
      </c>
      <c r="BI82" s="115">
        <v>0</v>
      </c>
      <c r="BJ82" s="115">
        <v>0</v>
      </c>
      <c r="BK82" s="115">
        <v>0</v>
      </c>
      <c r="BL82" s="115">
        <v>0</v>
      </c>
      <c r="BM82" s="115">
        <v>0</v>
      </c>
      <c r="BN82" s="115">
        <v>0</v>
      </c>
      <c r="BO82" s="115">
        <v>0</v>
      </c>
      <c r="BP82" s="115">
        <v>0</v>
      </c>
      <c r="BQ82" s="115">
        <v>0</v>
      </c>
      <c r="BR82" s="115">
        <v>0</v>
      </c>
      <c r="BS82" s="115">
        <v>0</v>
      </c>
      <c r="BT82" s="115">
        <v>0</v>
      </c>
      <c r="BU82" s="115">
        <v>0</v>
      </c>
      <c r="BV82" s="115">
        <v>0</v>
      </c>
      <c r="BW82" s="115">
        <v>0</v>
      </c>
      <c r="BX82" s="115">
        <v>0</v>
      </c>
      <c r="BY82" s="115">
        <v>0</v>
      </c>
      <c r="BZ82" s="115">
        <v>0</v>
      </c>
      <c r="CA82" s="115">
        <v>0</v>
      </c>
      <c r="CB82" s="115">
        <v>0</v>
      </c>
      <c r="CC82" s="115">
        <v>0</v>
      </c>
      <c r="CD82" s="115">
        <v>0</v>
      </c>
      <c r="CE82" s="115">
        <v>0</v>
      </c>
      <c r="CF82" s="115">
        <v>0</v>
      </c>
      <c r="CG82" s="115">
        <v>0</v>
      </c>
      <c r="CH82" s="115">
        <v>0</v>
      </c>
      <c r="CI82" s="115">
        <v>0</v>
      </c>
      <c r="CJ82" s="115">
        <v>0</v>
      </c>
      <c r="CK82" s="115">
        <v>0</v>
      </c>
      <c r="CL82" s="115">
        <v>0</v>
      </c>
      <c r="CM82" s="115">
        <v>0</v>
      </c>
      <c r="CN82" s="115">
        <v>0</v>
      </c>
      <c r="CO82" s="115">
        <v>0</v>
      </c>
      <c r="CP82" s="115">
        <v>0</v>
      </c>
      <c r="CQ82" s="115">
        <v>0</v>
      </c>
      <c r="CR82" s="115">
        <v>0</v>
      </c>
      <c r="CS82" s="115">
        <v>0</v>
      </c>
      <c r="CT82" s="115">
        <v>0</v>
      </c>
      <c r="CU82" s="115">
        <v>0</v>
      </c>
      <c r="CV82" s="115">
        <v>0</v>
      </c>
      <c r="CW82" s="115">
        <v>0</v>
      </c>
      <c r="CX82" s="115">
        <v>0</v>
      </c>
      <c r="CY82" s="115">
        <v>0</v>
      </c>
      <c r="CZ82" s="115">
        <v>0</v>
      </c>
      <c r="DA82" s="115">
        <v>0</v>
      </c>
      <c r="DB82" s="115">
        <v>0</v>
      </c>
      <c r="DC82" s="115">
        <v>0</v>
      </c>
      <c r="DD82" s="115">
        <v>0</v>
      </c>
      <c r="DE82" s="115">
        <v>0</v>
      </c>
      <c r="DF82" s="115">
        <v>0</v>
      </c>
      <c r="DG82" s="115">
        <v>0</v>
      </c>
      <c r="DH82" s="115">
        <v>0</v>
      </c>
      <c r="DI82" s="115">
        <v>0</v>
      </c>
      <c r="DJ82" s="115">
        <v>0</v>
      </c>
      <c r="DK82" s="115">
        <v>0</v>
      </c>
      <c r="DL82" s="115">
        <v>0</v>
      </c>
      <c r="DM82" s="115">
        <v>0</v>
      </c>
      <c r="DN82" s="115">
        <v>0</v>
      </c>
      <c r="DO82" s="115">
        <v>0</v>
      </c>
      <c r="DP82" s="115">
        <v>0</v>
      </c>
      <c r="DQ82" s="115">
        <v>0</v>
      </c>
      <c r="DR82" s="115">
        <v>0</v>
      </c>
      <c r="DS82" s="115">
        <v>0</v>
      </c>
      <c r="DT82" s="115">
        <v>0</v>
      </c>
      <c r="DU82" s="115">
        <v>0</v>
      </c>
      <c r="DV82" s="115">
        <v>0</v>
      </c>
      <c r="DW82" s="115">
        <v>0</v>
      </c>
      <c r="DX82" s="115">
        <v>0</v>
      </c>
      <c r="DY82" s="115">
        <v>0</v>
      </c>
      <c r="DZ82" s="115">
        <v>0</v>
      </c>
      <c r="EA82" s="115">
        <v>0</v>
      </c>
      <c r="EB82" s="115">
        <v>0</v>
      </c>
      <c r="EC82" s="115">
        <v>0</v>
      </c>
      <c r="ED82" s="115">
        <v>0</v>
      </c>
      <c r="EE82" s="115">
        <v>0</v>
      </c>
      <c r="EF82" s="115">
        <v>0</v>
      </c>
      <c r="EG82" s="115">
        <v>0</v>
      </c>
      <c r="EH82" s="115">
        <v>0</v>
      </c>
      <c r="EI82" s="115">
        <v>0</v>
      </c>
      <c r="EJ82" s="115">
        <v>0</v>
      </c>
      <c r="EK82" s="115">
        <v>0</v>
      </c>
      <c r="EL82" s="115">
        <v>0</v>
      </c>
      <c r="EM82" s="115">
        <v>0</v>
      </c>
      <c r="EN82" s="115">
        <v>0</v>
      </c>
      <c r="EO82" s="115">
        <v>0</v>
      </c>
      <c r="EP82" s="115">
        <v>0</v>
      </c>
      <c r="EQ82" s="115">
        <v>0</v>
      </c>
      <c r="ER82" s="115">
        <v>0</v>
      </c>
      <c r="ES82" s="115">
        <v>0</v>
      </c>
      <c r="ET82" s="115">
        <v>0</v>
      </c>
      <c r="EU82" s="115">
        <v>0</v>
      </c>
      <c r="EV82" s="115">
        <v>0</v>
      </c>
      <c r="EW82" s="115">
        <v>0</v>
      </c>
      <c r="EX82" s="115">
        <v>0</v>
      </c>
      <c r="EY82" s="115">
        <v>0</v>
      </c>
      <c r="EZ82" s="115">
        <v>0</v>
      </c>
      <c r="FA82" s="115">
        <v>0</v>
      </c>
      <c r="FB82" s="115">
        <v>0</v>
      </c>
      <c r="FC82" s="115">
        <v>0</v>
      </c>
      <c r="FD82" s="115">
        <v>0</v>
      </c>
      <c r="FE82" s="115">
        <v>0</v>
      </c>
      <c r="FF82" s="115">
        <v>0</v>
      </c>
      <c r="FG82" s="115">
        <v>0</v>
      </c>
      <c r="FH82" s="115">
        <v>0</v>
      </c>
      <c r="FI82" s="115">
        <v>0</v>
      </c>
      <c r="FJ82" s="115">
        <v>0</v>
      </c>
      <c r="FK82" s="115">
        <v>0</v>
      </c>
      <c r="FL82" s="115">
        <v>0</v>
      </c>
      <c r="FM82" s="115">
        <v>0</v>
      </c>
      <c r="FN82" s="115">
        <v>0</v>
      </c>
      <c r="FO82" s="115">
        <v>0</v>
      </c>
      <c r="FP82" s="115">
        <v>0</v>
      </c>
      <c r="FQ82" s="115">
        <v>0</v>
      </c>
      <c r="FR82" s="115">
        <v>0</v>
      </c>
      <c r="FS82" s="115">
        <v>0</v>
      </c>
      <c r="FT82" s="115">
        <v>0</v>
      </c>
      <c r="FU82" s="115">
        <v>0</v>
      </c>
      <c r="FV82" s="115">
        <v>0</v>
      </c>
      <c r="FW82" s="115">
        <v>0</v>
      </c>
      <c r="FX82" s="115">
        <v>0</v>
      </c>
      <c r="FY82" s="115">
        <v>0</v>
      </c>
      <c r="FZ82" s="115">
        <v>0</v>
      </c>
      <c r="GA82" s="115">
        <v>0</v>
      </c>
      <c r="GB82" s="115">
        <v>0</v>
      </c>
      <c r="GC82" s="115">
        <v>0</v>
      </c>
      <c r="GD82" s="115">
        <v>0</v>
      </c>
      <c r="GE82" s="115">
        <v>0</v>
      </c>
      <c r="GF82" s="115">
        <v>0</v>
      </c>
      <c r="GG82" s="115">
        <v>0</v>
      </c>
      <c r="GH82" s="115">
        <v>0</v>
      </c>
      <c r="GI82" s="115">
        <v>0</v>
      </c>
      <c r="GJ82" s="115">
        <v>0</v>
      </c>
      <c r="GK82" s="115">
        <v>0</v>
      </c>
      <c r="GL82" s="115">
        <v>0</v>
      </c>
      <c r="GM82" s="115">
        <v>0</v>
      </c>
      <c r="GN82" s="115">
        <v>0</v>
      </c>
      <c r="GO82" s="115">
        <v>0</v>
      </c>
      <c r="GP82" s="115">
        <v>0</v>
      </c>
      <c r="GQ82" s="115">
        <v>0</v>
      </c>
      <c r="GR82" s="115">
        <v>0</v>
      </c>
      <c r="GS82" s="115">
        <v>0</v>
      </c>
      <c r="GT82" s="115">
        <v>0</v>
      </c>
      <c r="GU82" s="115">
        <v>0</v>
      </c>
      <c r="GV82" s="115">
        <v>0</v>
      </c>
      <c r="GW82" s="115">
        <v>0</v>
      </c>
      <c r="GX82" s="115">
        <v>0</v>
      </c>
      <c r="GY82" s="115">
        <v>0</v>
      </c>
      <c r="GZ82" s="115">
        <v>0</v>
      </c>
      <c r="HA82" s="115">
        <v>0</v>
      </c>
      <c r="HB82" s="115">
        <v>0</v>
      </c>
      <c r="HC82" s="115">
        <v>0</v>
      </c>
      <c r="HD82" s="115">
        <v>0</v>
      </c>
      <c r="HE82" s="115">
        <v>0</v>
      </c>
      <c r="HF82" s="115">
        <v>0</v>
      </c>
      <c r="HG82" s="115">
        <v>0</v>
      </c>
      <c r="HH82" s="115">
        <v>0</v>
      </c>
      <c r="HI82" s="115">
        <v>0</v>
      </c>
    </row>
    <row r="83" spans="1:217" s="109" customFormat="1" x14ac:dyDescent="0.2">
      <c r="A83" s="113" t="s">
        <v>386</v>
      </c>
      <c r="B83" s="114">
        <v>0</v>
      </c>
      <c r="C83" s="114">
        <v>0</v>
      </c>
      <c r="D83" s="115">
        <v>0</v>
      </c>
      <c r="E83" s="115">
        <v>0</v>
      </c>
      <c r="F83" s="115">
        <v>0</v>
      </c>
      <c r="G83" s="115">
        <v>0</v>
      </c>
      <c r="H83" s="115">
        <v>0</v>
      </c>
      <c r="I83" s="115">
        <v>0</v>
      </c>
      <c r="J83" s="115">
        <v>0</v>
      </c>
      <c r="K83" s="115">
        <v>0</v>
      </c>
      <c r="L83" s="115">
        <v>0</v>
      </c>
      <c r="M83" s="115">
        <v>0</v>
      </c>
      <c r="N83" s="115">
        <v>0</v>
      </c>
      <c r="O83" s="115">
        <v>0</v>
      </c>
      <c r="P83" s="115">
        <v>0</v>
      </c>
      <c r="Q83" s="115">
        <v>0</v>
      </c>
      <c r="R83" s="115">
        <v>0</v>
      </c>
      <c r="S83" s="115">
        <v>0</v>
      </c>
      <c r="T83" s="115">
        <v>0</v>
      </c>
      <c r="U83" s="115">
        <v>0</v>
      </c>
      <c r="V83" s="115">
        <v>0</v>
      </c>
      <c r="W83" s="115">
        <v>0</v>
      </c>
      <c r="X83" s="115">
        <v>0</v>
      </c>
      <c r="Y83" s="115">
        <v>0</v>
      </c>
      <c r="Z83" s="115">
        <v>0</v>
      </c>
      <c r="AA83" s="115">
        <v>0</v>
      </c>
      <c r="AB83" s="115">
        <v>0</v>
      </c>
      <c r="AC83" s="115">
        <v>0</v>
      </c>
      <c r="AD83" s="115">
        <v>0</v>
      </c>
      <c r="AE83" s="115">
        <v>0</v>
      </c>
      <c r="AF83" s="115">
        <v>0</v>
      </c>
      <c r="AG83" s="115">
        <v>0</v>
      </c>
      <c r="AH83" s="115"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v>0</v>
      </c>
      <c r="AR83" s="115">
        <v>0</v>
      </c>
      <c r="AS83" s="115">
        <v>0</v>
      </c>
      <c r="AT83" s="115">
        <v>0</v>
      </c>
      <c r="AU83" s="115">
        <v>0</v>
      </c>
      <c r="AV83" s="115">
        <v>0</v>
      </c>
      <c r="AW83" s="115">
        <v>0</v>
      </c>
      <c r="AX83" s="115">
        <v>0</v>
      </c>
      <c r="AY83" s="115">
        <v>0</v>
      </c>
      <c r="AZ83" s="115">
        <v>0</v>
      </c>
      <c r="BA83" s="115">
        <v>0</v>
      </c>
      <c r="BB83" s="115">
        <v>0</v>
      </c>
      <c r="BC83" s="115">
        <v>0</v>
      </c>
      <c r="BD83" s="115">
        <v>0</v>
      </c>
      <c r="BE83" s="115">
        <v>0</v>
      </c>
      <c r="BF83" s="115">
        <v>0</v>
      </c>
      <c r="BG83" s="115">
        <v>0</v>
      </c>
      <c r="BH83" s="115">
        <v>0</v>
      </c>
      <c r="BI83" s="115">
        <v>0</v>
      </c>
      <c r="BJ83" s="115">
        <v>0</v>
      </c>
      <c r="BK83" s="115">
        <v>0</v>
      </c>
      <c r="BL83" s="115">
        <v>0</v>
      </c>
      <c r="BM83" s="115">
        <v>0</v>
      </c>
      <c r="BN83" s="115">
        <v>0</v>
      </c>
      <c r="BO83" s="115">
        <v>0</v>
      </c>
      <c r="BP83" s="115">
        <v>0</v>
      </c>
      <c r="BQ83" s="115">
        <v>0</v>
      </c>
      <c r="BR83" s="115">
        <v>0</v>
      </c>
      <c r="BS83" s="115">
        <v>0</v>
      </c>
      <c r="BT83" s="115">
        <v>0</v>
      </c>
      <c r="BU83" s="115">
        <v>0</v>
      </c>
      <c r="BV83" s="115">
        <v>0</v>
      </c>
      <c r="BW83" s="115">
        <v>0</v>
      </c>
      <c r="BX83" s="115">
        <v>0</v>
      </c>
      <c r="BY83" s="115">
        <v>0</v>
      </c>
      <c r="BZ83" s="115">
        <v>0</v>
      </c>
      <c r="CA83" s="115">
        <v>0</v>
      </c>
      <c r="CB83" s="115">
        <v>0</v>
      </c>
      <c r="CC83" s="115">
        <v>0</v>
      </c>
      <c r="CD83" s="115">
        <v>0</v>
      </c>
      <c r="CE83" s="115">
        <v>0</v>
      </c>
      <c r="CF83" s="115">
        <v>0</v>
      </c>
      <c r="CG83" s="115">
        <v>0</v>
      </c>
      <c r="CH83" s="115">
        <v>0</v>
      </c>
      <c r="CI83" s="115">
        <v>0</v>
      </c>
      <c r="CJ83" s="115">
        <v>0</v>
      </c>
      <c r="CK83" s="115">
        <v>0</v>
      </c>
      <c r="CL83" s="115">
        <v>0</v>
      </c>
      <c r="CM83" s="115">
        <v>0</v>
      </c>
      <c r="CN83" s="115">
        <v>0</v>
      </c>
      <c r="CO83" s="115">
        <v>0</v>
      </c>
      <c r="CP83" s="115">
        <v>0</v>
      </c>
      <c r="CQ83" s="115">
        <v>0</v>
      </c>
      <c r="CR83" s="115">
        <v>0</v>
      </c>
      <c r="CS83" s="115">
        <v>0</v>
      </c>
      <c r="CT83" s="115">
        <v>0</v>
      </c>
      <c r="CU83" s="115">
        <v>0</v>
      </c>
      <c r="CV83" s="115">
        <v>0</v>
      </c>
      <c r="CW83" s="115">
        <v>0</v>
      </c>
      <c r="CX83" s="115">
        <v>0</v>
      </c>
      <c r="CY83" s="115">
        <v>0</v>
      </c>
      <c r="CZ83" s="115">
        <v>0</v>
      </c>
      <c r="DA83" s="115">
        <v>0</v>
      </c>
      <c r="DB83" s="115">
        <v>0</v>
      </c>
      <c r="DC83" s="115">
        <v>0</v>
      </c>
      <c r="DD83" s="115">
        <v>0</v>
      </c>
      <c r="DE83" s="115">
        <v>0</v>
      </c>
      <c r="DF83" s="115">
        <v>0</v>
      </c>
      <c r="DG83" s="115">
        <v>0</v>
      </c>
      <c r="DH83" s="115">
        <v>0</v>
      </c>
      <c r="DI83" s="115">
        <v>0</v>
      </c>
      <c r="DJ83" s="115">
        <v>0</v>
      </c>
      <c r="DK83" s="115">
        <v>0</v>
      </c>
      <c r="DL83" s="115">
        <v>0</v>
      </c>
      <c r="DM83" s="115">
        <v>0</v>
      </c>
      <c r="DN83" s="115">
        <v>0</v>
      </c>
      <c r="DO83" s="115">
        <v>0</v>
      </c>
      <c r="DP83" s="115">
        <v>0</v>
      </c>
      <c r="DQ83" s="115">
        <v>0</v>
      </c>
      <c r="DR83" s="115">
        <v>0</v>
      </c>
      <c r="DS83" s="115">
        <v>0</v>
      </c>
      <c r="DT83" s="115">
        <v>0</v>
      </c>
      <c r="DU83" s="115">
        <v>0</v>
      </c>
      <c r="DV83" s="115">
        <v>0</v>
      </c>
      <c r="DW83" s="115">
        <v>0</v>
      </c>
      <c r="DX83" s="115">
        <v>0</v>
      </c>
      <c r="DY83" s="115">
        <v>0</v>
      </c>
      <c r="DZ83" s="115">
        <v>0</v>
      </c>
      <c r="EA83" s="115">
        <v>0</v>
      </c>
      <c r="EB83" s="115">
        <v>0</v>
      </c>
      <c r="EC83" s="115">
        <v>0</v>
      </c>
      <c r="ED83" s="115">
        <v>0</v>
      </c>
      <c r="EE83" s="115">
        <v>0</v>
      </c>
      <c r="EF83" s="115">
        <v>0</v>
      </c>
      <c r="EG83" s="115">
        <v>0</v>
      </c>
      <c r="EH83" s="115">
        <v>0</v>
      </c>
      <c r="EI83" s="115">
        <v>0</v>
      </c>
      <c r="EJ83" s="115">
        <v>0</v>
      </c>
      <c r="EK83" s="115">
        <v>0</v>
      </c>
      <c r="EL83" s="115">
        <v>0</v>
      </c>
      <c r="EM83" s="115">
        <v>0</v>
      </c>
      <c r="EN83" s="115">
        <v>0</v>
      </c>
      <c r="EO83" s="115">
        <v>0</v>
      </c>
      <c r="EP83" s="115">
        <v>0</v>
      </c>
      <c r="EQ83" s="115">
        <v>0</v>
      </c>
      <c r="ER83" s="115">
        <v>0</v>
      </c>
      <c r="ES83" s="115">
        <v>0</v>
      </c>
      <c r="ET83" s="115">
        <v>0</v>
      </c>
      <c r="EU83" s="115">
        <v>0</v>
      </c>
      <c r="EV83" s="115">
        <v>0</v>
      </c>
      <c r="EW83" s="115">
        <v>0</v>
      </c>
      <c r="EX83" s="115">
        <v>0</v>
      </c>
      <c r="EY83" s="115">
        <v>0</v>
      </c>
      <c r="EZ83" s="115">
        <v>0</v>
      </c>
      <c r="FA83" s="115">
        <v>0</v>
      </c>
      <c r="FB83" s="115">
        <v>0</v>
      </c>
      <c r="FC83" s="115">
        <v>0</v>
      </c>
      <c r="FD83" s="115">
        <v>0</v>
      </c>
      <c r="FE83" s="115">
        <v>0</v>
      </c>
      <c r="FF83" s="115">
        <v>0</v>
      </c>
      <c r="FG83" s="115">
        <v>0</v>
      </c>
      <c r="FH83" s="115">
        <v>0</v>
      </c>
      <c r="FI83" s="115">
        <v>0</v>
      </c>
      <c r="FJ83" s="115">
        <v>0</v>
      </c>
      <c r="FK83" s="115">
        <v>0</v>
      </c>
      <c r="FL83" s="115">
        <v>0</v>
      </c>
      <c r="FM83" s="115">
        <v>0</v>
      </c>
      <c r="FN83" s="115">
        <v>0</v>
      </c>
      <c r="FO83" s="115">
        <v>0</v>
      </c>
      <c r="FP83" s="115">
        <v>0</v>
      </c>
      <c r="FQ83" s="115">
        <v>0</v>
      </c>
      <c r="FR83" s="115">
        <v>0</v>
      </c>
      <c r="FS83" s="115">
        <v>0</v>
      </c>
      <c r="FT83" s="115">
        <v>0</v>
      </c>
      <c r="FU83" s="115">
        <v>0</v>
      </c>
      <c r="FV83" s="115">
        <v>0</v>
      </c>
      <c r="FW83" s="115">
        <v>0</v>
      </c>
      <c r="FX83" s="115">
        <v>0</v>
      </c>
      <c r="FY83" s="115">
        <v>0</v>
      </c>
      <c r="FZ83" s="115">
        <v>0</v>
      </c>
      <c r="GA83" s="115">
        <v>0</v>
      </c>
      <c r="GB83" s="115">
        <v>0</v>
      </c>
      <c r="GC83" s="115">
        <v>0</v>
      </c>
      <c r="GD83" s="115">
        <v>0</v>
      </c>
      <c r="GE83" s="115">
        <v>0</v>
      </c>
      <c r="GF83" s="115">
        <v>0</v>
      </c>
      <c r="GG83" s="115">
        <v>0</v>
      </c>
      <c r="GH83" s="115">
        <v>0</v>
      </c>
      <c r="GI83" s="115">
        <v>0</v>
      </c>
      <c r="GJ83" s="115">
        <v>0</v>
      </c>
      <c r="GK83" s="115">
        <v>0</v>
      </c>
      <c r="GL83" s="115">
        <v>0</v>
      </c>
      <c r="GM83" s="115">
        <v>0</v>
      </c>
      <c r="GN83" s="115">
        <v>0</v>
      </c>
      <c r="GO83" s="115">
        <v>0</v>
      </c>
      <c r="GP83" s="115">
        <v>0</v>
      </c>
      <c r="GQ83" s="115">
        <v>0</v>
      </c>
      <c r="GR83" s="115">
        <v>0</v>
      </c>
      <c r="GS83" s="115">
        <v>0</v>
      </c>
      <c r="GT83" s="115">
        <v>0</v>
      </c>
      <c r="GU83" s="115">
        <v>0</v>
      </c>
      <c r="GV83" s="115">
        <v>0</v>
      </c>
      <c r="GW83" s="115">
        <v>0</v>
      </c>
      <c r="GX83" s="115">
        <v>0</v>
      </c>
      <c r="GY83" s="115">
        <v>0</v>
      </c>
      <c r="GZ83" s="115">
        <v>0</v>
      </c>
      <c r="HA83" s="115">
        <v>0</v>
      </c>
      <c r="HB83" s="115">
        <v>0</v>
      </c>
      <c r="HC83" s="115">
        <v>0</v>
      </c>
      <c r="HD83" s="115">
        <v>0</v>
      </c>
      <c r="HE83" s="115">
        <v>0</v>
      </c>
      <c r="HF83" s="115">
        <v>0</v>
      </c>
      <c r="HG83" s="115">
        <v>0</v>
      </c>
      <c r="HH83" s="115">
        <v>0</v>
      </c>
      <c r="HI83" s="115">
        <v>0</v>
      </c>
    </row>
    <row r="84" spans="1:217" s="109" customFormat="1" x14ac:dyDescent="0.2">
      <c r="A84" s="113" t="s">
        <v>387</v>
      </c>
      <c r="B84" s="114">
        <v>0</v>
      </c>
      <c r="C84" s="114">
        <v>0</v>
      </c>
      <c r="D84" s="115">
        <v>0</v>
      </c>
      <c r="E84" s="115">
        <v>0</v>
      </c>
      <c r="F84" s="115">
        <v>0</v>
      </c>
      <c r="G84" s="115">
        <v>0</v>
      </c>
      <c r="H84" s="115">
        <v>0</v>
      </c>
      <c r="I84" s="115">
        <v>0</v>
      </c>
      <c r="J84" s="115">
        <v>0</v>
      </c>
      <c r="K84" s="115">
        <v>0</v>
      </c>
      <c r="L84" s="115">
        <v>0</v>
      </c>
      <c r="M84" s="115">
        <v>0</v>
      </c>
      <c r="N84" s="115">
        <v>0</v>
      </c>
      <c r="O84" s="115">
        <v>0</v>
      </c>
      <c r="P84" s="115">
        <v>0</v>
      </c>
      <c r="Q84" s="115">
        <v>0</v>
      </c>
      <c r="R84" s="115">
        <v>0</v>
      </c>
      <c r="S84" s="115">
        <v>0</v>
      </c>
      <c r="T84" s="115">
        <v>0</v>
      </c>
      <c r="U84" s="115">
        <v>0</v>
      </c>
      <c r="V84" s="115">
        <v>0</v>
      </c>
      <c r="W84" s="115">
        <v>0</v>
      </c>
      <c r="X84" s="115">
        <v>0</v>
      </c>
      <c r="Y84" s="115">
        <v>0</v>
      </c>
      <c r="Z84" s="115">
        <v>0</v>
      </c>
      <c r="AA84" s="115">
        <v>0</v>
      </c>
      <c r="AB84" s="115">
        <v>0</v>
      </c>
      <c r="AC84" s="115">
        <v>0</v>
      </c>
      <c r="AD84" s="115">
        <v>0</v>
      </c>
      <c r="AE84" s="115">
        <v>0</v>
      </c>
      <c r="AF84" s="115">
        <v>0</v>
      </c>
      <c r="AG84" s="115">
        <v>0</v>
      </c>
      <c r="AH84" s="115"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v>0</v>
      </c>
      <c r="AR84" s="115">
        <v>0</v>
      </c>
      <c r="AS84" s="115">
        <v>0</v>
      </c>
      <c r="AT84" s="115">
        <v>0</v>
      </c>
      <c r="AU84" s="115">
        <v>0</v>
      </c>
      <c r="AV84" s="115">
        <v>0</v>
      </c>
      <c r="AW84" s="115">
        <v>0</v>
      </c>
      <c r="AX84" s="115">
        <v>0</v>
      </c>
      <c r="AY84" s="115">
        <v>0</v>
      </c>
      <c r="AZ84" s="115">
        <v>0</v>
      </c>
      <c r="BA84" s="115">
        <v>0</v>
      </c>
      <c r="BB84" s="115">
        <v>0</v>
      </c>
      <c r="BC84" s="115">
        <v>0</v>
      </c>
      <c r="BD84" s="115">
        <v>0</v>
      </c>
      <c r="BE84" s="115">
        <v>0</v>
      </c>
      <c r="BF84" s="115">
        <v>0</v>
      </c>
      <c r="BG84" s="115">
        <v>0</v>
      </c>
      <c r="BH84" s="115">
        <v>0</v>
      </c>
      <c r="BI84" s="115">
        <v>0</v>
      </c>
      <c r="BJ84" s="115">
        <v>0</v>
      </c>
      <c r="BK84" s="115">
        <v>0</v>
      </c>
      <c r="BL84" s="115">
        <v>0</v>
      </c>
      <c r="BM84" s="115">
        <v>0</v>
      </c>
      <c r="BN84" s="115">
        <v>0</v>
      </c>
      <c r="BO84" s="115">
        <v>0</v>
      </c>
      <c r="BP84" s="115">
        <v>0</v>
      </c>
      <c r="BQ84" s="115">
        <v>0</v>
      </c>
      <c r="BR84" s="115">
        <v>0</v>
      </c>
      <c r="BS84" s="115">
        <v>0</v>
      </c>
      <c r="BT84" s="115">
        <v>0</v>
      </c>
      <c r="BU84" s="115">
        <v>0</v>
      </c>
      <c r="BV84" s="115">
        <v>0</v>
      </c>
      <c r="BW84" s="115">
        <v>0</v>
      </c>
      <c r="BX84" s="115">
        <v>0</v>
      </c>
      <c r="BY84" s="115">
        <v>0</v>
      </c>
      <c r="BZ84" s="115">
        <v>0</v>
      </c>
      <c r="CA84" s="115">
        <v>0</v>
      </c>
      <c r="CB84" s="115">
        <v>0</v>
      </c>
      <c r="CC84" s="115">
        <v>0</v>
      </c>
      <c r="CD84" s="115">
        <v>0</v>
      </c>
      <c r="CE84" s="115">
        <v>0</v>
      </c>
      <c r="CF84" s="115">
        <v>0</v>
      </c>
      <c r="CG84" s="115">
        <v>0</v>
      </c>
      <c r="CH84" s="115">
        <v>0</v>
      </c>
      <c r="CI84" s="115">
        <v>0</v>
      </c>
      <c r="CJ84" s="115">
        <v>0</v>
      </c>
      <c r="CK84" s="115">
        <v>0</v>
      </c>
      <c r="CL84" s="115">
        <v>0</v>
      </c>
      <c r="CM84" s="115">
        <v>0</v>
      </c>
      <c r="CN84" s="115">
        <v>0</v>
      </c>
      <c r="CO84" s="115">
        <v>0</v>
      </c>
      <c r="CP84" s="115">
        <v>0</v>
      </c>
      <c r="CQ84" s="115">
        <v>0</v>
      </c>
      <c r="CR84" s="115">
        <v>0</v>
      </c>
      <c r="CS84" s="115">
        <v>0</v>
      </c>
      <c r="CT84" s="115">
        <v>0</v>
      </c>
      <c r="CU84" s="115">
        <v>0</v>
      </c>
      <c r="CV84" s="115">
        <v>0</v>
      </c>
      <c r="CW84" s="115">
        <v>0</v>
      </c>
      <c r="CX84" s="115">
        <v>0</v>
      </c>
      <c r="CY84" s="115">
        <v>0</v>
      </c>
      <c r="CZ84" s="115">
        <v>0</v>
      </c>
      <c r="DA84" s="115">
        <v>0</v>
      </c>
      <c r="DB84" s="115">
        <v>0</v>
      </c>
      <c r="DC84" s="115">
        <v>0</v>
      </c>
      <c r="DD84" s="115">
        <v>0</v>
      </c>
      <c r="DE84" s="115">
        <v>0</v>
      </c>
      <c r="DF84" s="115">
        <v>0</v>
      </c>
      <c r="DG84" s="115">
        <v>0</v>
      </c>
      <c r="DH84" s="115">
        <v>0</v>
      </c>
      <c r="DI84" s="115">
        <v>0</v>
      </c>
      <c r="DJ84" s="115">
        <v>0</v>
      </c>
      <c r="DK84" s="115">
        <v>0</v>
      </c>
      <c r="DL84" s="115">
        <v>0</v>
      </c>
      <c r="DM84" s="115">
        <v>0</v>
      </c>
      <c r="DN84" s="115">
        <v>0</v>
      </c>
      <c r="DO84" s="115">
        <v>0</v>
      </c>
      <c r="DP84" s="115">
        <v>0</v>
      </c>
      <c r="DQ84" s="115">
        <v>0</v>
      </c>
      <c r="DR84" s="115">
        <v>0</v>
      </c>
      <c r="DS84" s="115">
        <v>0</v>
      </c>
      <c r="DT84" s="115">
        <v>0</v>
      </c>
      <c r="DU84" s="115">
        <v>0</v>
      </c>
      <c r="DV84" s="115">
        <v>0</v>
      </c>
      <c r="DW84" s="115">
        <v>0</v>
      </c>
      <c r="DX84" s="115">
        <v>0</v>
      </c>
      <c r="DY84" s="115">
        <v>0</v>
      </c>
      <c r="DZ84" s="115">
        <v>0</v>
      </c>
      <c r="EA84" s="115">
        <v>0</v>
      </c>
      <c r="EB84" s="115">
        <v>0</v>
      </c>
      <c r="EC84" s="115">
        <v>0</v>
      </c>
      <c r="ED84" s="115">
        <v>0</v>
      </c>
      <c r="EE84" s="115">
        <v>0</v>
      </c>
      <c r="EF84" s="115">
        <v>0</v>
      </c>
      <c r="EG84" s="115">
        <v>0</v>
      </c>
      <c r="EH84" s="115">
        <v>0</v>
      </c>
      <c r="EI84" s="115">
        <v>0</v>
      </c>
      <c r="EJ84" s="115">
        <v>0</v>
      </c>
      <c r="EK84" s="115">
        <v>0</v>
      </c>
      <c r="EL84" s="115">
        <v>0</v>
      </c>
      <c r="EM84" s="115">
        <v>0</v>
      </c>
      <c r="EN84" s="115">
        <v>0</v>
      </c>
      <c r="EO84" s="115">
        <v>0</v>
      </c>
      <c r="EP84" s="115">
        <v>0</v>
      </c>
      <c r="EQ84" s="115">
        <v>0</v>
      </c>
      <c r="ER84" s="115">
        <v>0</v>
      </c>
      <c r="ES84" s="115">
        <v>0</v>
      </c>
      <c r="ET84" s="115">
        <v>0</v>
      </c>
      <c r="EU84" s="115">
        <v>0</v>
      </c>
      <c r="EV84" s="115">
        <v>0</v>
      </c>
      <c r="EW84" s="115">
        <v>0</v>
      </c>
      <c r="EX84" s="115">
        <v>0</v>
      </c>
      <c r="EY84" s="115">
        <v>0</v>
      </c>
      <c r="EZ84" s="115">
        <v>0</v>
      </c>
      <c r="FA84" s="115">
        <v>0</v>
      </c>
      <c r="FB84" s="115">
        <v>0</v>
      </c>
      <c r="FC84" s="115">
        <v>0</v>
      </c>
      <c r="FD84" s="115">
        <v>0</v>
      </c>
      <c r="FE84" s="115">
        <v>0</v>
      </c>
      <c r="FF84" s="115">
        <v>0</v>
      </c>
      <c r="FG84" s="115">
        <v>0</v>
      </c>
      <c r="FH84" s="115">
        <v>0</v>
      </c>
      <c r="FI84" s="115">
        <v>0</v>
      </c>
      <c r="FJ84" s="115">
        <v>0</v>
      </c>
      <c r="FK84" s="115">
        <v>0</v>
      </c>
      <c r="FL84" s="115">
        <v>0</v>
      </c>
      <c r="FM84" s="115">
        <v>0</v>
      </c>
      <c r="FN84" s="115">
        <v>0</v>
      </c>
      <c r="FO84" s="115">
        <v>0</v>
      </c>
      <c r="FP84" s="115">
        <v>0</v>
      </c>
      <c r="FQ84" s="115">
        <v>0</v>
      </c>
      <c r="FR84" s="115">
        <v>0</v>
      </c>
      <c r="FS84" s="115">
        <v>0</v>
      </c>
      <c r="FT84" s="115">
        <v>0</v>
      </c>
      <c r="FU84" s="115">
        <v>0</v>
      </c>
      <c r="FV84" s="115">
        <v>0</v>
      </c>
      <c r="FW84" s="115">
        <v>0</v>
      </c>
      <c r="FX84" s="115">
        <v>0</v>
      </c>
      <c r="FY84" s="115">
        <v>0</v>
      </c>
      <c r="FZ84" s="115">
        <v>0</v>
      </c>
      <c r="GA84" s="115">
        <v>0</v>
      </c>
      <c r="GB84" s="115">
        <v>0</v>
      </c>
      <c r="GC84" s="115">
        <v>0</v>
      </c>
      <c r="GD84" s="115">
        <v>0</v>
      </c>
      <c r="GE84" s="115">
        <v>0</v>
      </c>
      <c r="GF84" s="115">
        <v>0</v>
      </c>
      <c r="GG84" s="115">
        <v>0</v>
      </c>
      <c r="GH84" s="115">
        <v>0</v>
      </c>
      <c r="GI84" s="115">
        <v>0</v>
      </c>
      <c r="GJ84" s="115">
        <v>0</v>
      </c>
      <c r="GK84" s="115">
        <v>0</v>
      </c>
      <c r="GL84" s="115">
        <v>0</v>
      </c>
      <c r="GM84" s="115">
        <v>0</v>
      </c>
      <c r="GN84" s="115">
        <v>0</v>
      </c>
      <c r="GO84" s="115">
        <v>0</v>
      </c>
      <c r="GP84" s="115">
        <v>0</v>
      </c>
      <c r="GQ84" s="115">
        <v>0</v>
      </c>
      <c r="GR84" s="115">
        <v>0</v>
      </c>
      <c r="GS84" s="115">
        <v>0</v>
      </c>
      <c r="GT84" s="115">
        <v>0</v>
      </c>
      <c r="GU84" s="115">
        <v>0</v>
      </c>
      <c r="GV84" s="115">
        <v>0</v>
      </c>
      <c r="GW84" s="115">
        <v>0</v>
      </c>
      <c r="GX84" s="115">
        <v>0</v>
      </c>
      <c r="GY84" s="115">
        <v>0</v>
      </c>
      <c r="GZ84" s="115">
        <v>0</v>
      </c>
      <c r="HA84" s="115">
        <v>0</v>
      </c>
      <c r="HB84" s="115">
        <v>0</v>
      </c>
      <c r="HC84" s="115">
        <v>0</v>
      </c>
      <c r="HD84" s="115">
        <v>0</v>
      </c>
      <c r="HE84" s="115">
        <v>0</v>
      </c>
      <c r="HF84" s="115">
        <v>0</v>
      </c>
      <c r="HG84" s="115">
        <v>0</v>
      </c>
      <c r="HH84" s="115">
        <v>0</v>
      </c>
      <c r="HI84" s="115">
        <v>0</v>
      </c>
    </row>
    <row r="85" spans="1:217" s="109" customFormat="1" x14ac:dyDescent="0.2">
      <c r="A85" s="113" t="s">
        <v>388</v>
      </c>
      <c r="B85" s="114">
        <v>0</v>
      </c>
      <c r="C85" s="114">
        <v>0</v>
      </c>
      <c r="D85" s="115">
        <v>0</v>
      </c>
      <c r="E85" s="115">
        <v>0</v>
      </c>
      <c r="F85" s="115">
        <v>0</v>
      </c>
      <c r="G85" s="115">
        <v>0</v>
      </c>
      <c r="H85" s="115">
        <v>0</v>
      </c>
      <c r="I85" s="115">
        <v>0</v>
      </c>
      <c r="J85" s="115">
        <v>0</v>
      </c>
      <c r="K85" s="115">
        <v>0</v>
      </c>
      <c r="L85" s="115">
        <v>0</v>
      </c>
      <c r="M85" s="115">
        <v>0</v>
      </c>
      <c r="N85" s="115">
        <v>0</v>
      </c>
      <c r="O85" s="115">
        <v>0</v>
      </c>
      <c r="P85" s="115">
        <v>0</v>
      </c>
      <c r="Q85" s="115">
        <v>0</v>
      </c>
      <c r="R85" s="115">
        <v>0</v>
      </c>
      <c r="S85" s="115">
        <v>0</v>
      </c>
      <c r="T85" s="115">
        <v>0</v>
      </c>
      <c r="U85" s="115">
        <v>0</v>
      </c>
      <c r="V85" s="115">
        <v>0</v>
      </c>
      <c r="W85" s="115">
        <v>0</v>
      </c>
      <c r="X85" s="115">
        <v>0</v>
      </c>
      <c r="Y85" s="115">
        <v>0</v>
      </c>
      <c r="Z85" s="115">
        <v>0</v>
      </c>
      <c r="AA85" s="115">
        <v>0</v>
      </c>
      <c r="AB85" s="115">
        <v>0</v>
      </c>
      <c r="AC85" s="115">
        <v>0</v>
      </c>
      <c r="AD85" s="115">
        <v>0</v>
      </c>
      <c r="AE85" s="115">
        <v>0</v>
      </c>
      <c r="AF85" s="115">
        <v>0</v>
      </c>
      <c r="AG85" s="115">
        <v>0</v>
      </c>
      <c r="AH85" s="115"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v>0</v>
      </c>
      <c r="AR85" s="115">
        <v>0</v>
      </c>
      <c r="AS85" s="115">
        <v>0</v>
      </c>
      <c r="AT85" s="115">
        <v>0</v>
      </c>
      <c r="AU85" s="115">
        <v>0</v>
      </c>
      <c r="AV85" s="115">
        <v>0</v>
      </c>
      <c r="AW85" s="115">
        <v>0</v>
      </c>
      <c r="AX85" s="115">
        <v>0</v>
      </c>
      <c r="AY85" s="115">
        <v>0</v>
      </c>
      <c r="AZ85" s="115">
        <v>0</v>
      </c>
      <c r="BA85" s="115">
        <v>0</v>
      </c>
      <c r="BB85" s="115">
        <v>0</v>
      </c>
      <c r="BC85" s="115">
        <v>0</v>
      </c>
      <c r="BD85" s="115">
        <v>0</v>
      </c>
      <c r="BE85" s="115">
        <v>0</v>
      </c>
      <c r="BF85" s="115">
        <v>0</v>
      </c>
      <c r="BG85" s="115">
        <v>0</v>
      </c>
      <c r="BH85" s="115">
        <v>0</v>
      </c>
      <c r="BI85" s="115">
        <v>0</v>
      </c>
      <c r="BJ85" s="115">
        <v>0</v>
      </c>
      <c r="BK85" s="115">
        <v>0</v>
      </c>
      <c r="BL85" s="115">
        <v>0</v>
      </c>
      <c r="BM85" s="115">
        <v>0</v>
      </c>
      <c r="BN85" s="115">
        <v>0</v>
      </c>
      <c r="BO85" s="115">
        <v>0</v>
      </c>
      <c r="BP85" s="115">
        <v>0</v>
      </c>
      <c r="BQ85" s="115">
        <v>0</v>
      </c>
      <c r="BR85" s="115">
        <v>0</v>
      </c>
      <c r="BS85" s="115">
        <v>0</v>
      </c>
      <c r="BT85" s="115">
        <v>0</v>
      </c>
      <c r="BU85" s="115">
        <v>0</v>
      </c>
      <c r="BV85" s="115">
        <v>0</v>
      </c>
      <c r="BW85" s="115">
        <v>0</v>
      </c>
      <c r="BX85" s="115">
        <v>0</v>
      </c>
      <c r="BY85" s="115">
        <v>0</v>
      </c>
      <c r="BZ85" s="115">
        <v>0</v>
      </c>
      <c r="CA85" s="115">
        <v>0</v>
      </c>
      <c r="CB85" s="115">
        <v>0</v>
      </c>
      <c r="CC85" s="115">
        <v>0</v>
      </c>
      <c r="CD85" s="115">
        <v>0</v>
      </c>
      <c r="CE85" s="115">
        <v>0</v>
      </c>
      <c r="CF85" s="115">
        <v>0</v>
      </c>
      <c r="CG85" s="115">
        <v>0</v>
      </c>
      <c r="CH85" s="115">
        <v>0</v>
      </c>
      <c r="CI85" s="115">
        <v>0</v>
      </c>
      <c r="CJ85" s="115">
        <v>0</v>
      </c>
      <c r="CK85" s="115">
        <v>0</v>
      </c>
      <c r="CL85" s="115">
        <v>0</v>
      </c>
      <c r="CM85" s="115">
        <v>0</v>
      </c>
      <c r="CN85" s="115">
        <v>0</v>
      </c>
      <c r="CO85" s="115">
        <v>0</v>
      </c>
      <c r="CP85" s="115">
        <v>0</v>
      </c>
      <c r="CQ85" s="115">
        <v>0</v>
      </c>
      <c r="CR85" s="115">
        <v>0</v>
      </c>
      <c r="CS85" s="115">
        <v>0</v>
      </c>
      <c r="CT85" s="115">
        <v>0</v>
      </c>
      <c r="CU85" s="115">
        <v>0</v>
      </c>
      <c r="CV85" s="115">
        <v>0</v>
      </c>
      <c r="CW85" s="115">
        <v>0</v>
      </c>
      <c r="CX85" s="115">
        <v>0</v>
      </c>
      <c r="CY85" s="115">
        <v>0</v>
      </c>
      <c r="CZ85" s="115">
        <v>0</v>
      </c>
      <c r="DA85" s="115">
        <v>0</v>
      </c>
      <c r="DB85" s="115">
        <v>0</v>
      </c>
      <c r="DC85" s="115">
        <v>0</v>
      </c>
      <c r="DD85" s="115">
        <v>0</v>
      </c>
      <c r="DE85" s="115">
        <v>0</v>
      </c>
      <c r="DF85" s="115">
        <v>0</v>
      </c>
      <c r="DG85" s="115">
        <v>0</v>
      </c>
      <c r="DH85" s="115">
        <v>0</v>
      </c>
      <c r="DI85" s="115">
        <v>0</v>
      </c>
      <c r="DJ85" s="115">
        <v>0</v>
      </c>
      <c r="DK85" s="115">
        <v>0</v>
      </c>
      <c r="DL85" s="115">
        <v>0</v>
      </c>
      <c r="DM85" s="115">
        <v>0</v>
      </c>
      <c r="DN85" s="115">
        <v>0</v>
      </c>
      <c r="DO85" s="115">
        <v>0</v>
      </c>
      <c r="DP85" s="115">
        <v>0</v>
      </c>
      <c r="DQ85" s="115">
        <v>0</v>
      </c>
      <c r="DR85" s="115">
        <v>0</v>
      </c>
      <c r="DS85" s="115">
        <v>0</v>
      </c>
      <c r="DT85" s="115">
        <v>0</v>
      </c>
      <c r="DU85" s="115">
        <v>0</v>
      </c>
      <c r="DV85" s="115">
        <v>0</v>
      </c>
      <c r="DW85" s="115">
        <v>0</v>
      </c>
      <c r="DX85" s="115">
        <v>0</v>
      </c>
      <c r="DY85" s="115">
        <v>0</v>
      </c>
      <c r="DZ85" s="115">
        <v>0</v>
      </c>
      <c r="EA85" s="115">
        <v>0</v>
      </c>
      <c r="EB85" s="115">
        <v>0</v>
      </c>
      <c r="EC85" s="115">
        <v>0</v>
      </c>
      <c r="ED85" s="115">
        <v>0</v>
      </c>
      <c r="EE85" s="115">
        <v>0</v>
      </c>
      <c r="EF85" s="115">
        <v>0</v>
      </c>
      <c r="EG85" s="115">
        <v>0</v>
      </c>
      <c r="EH85" s="115">
        <v>0</v>
      </c>
      <c r="EI85" s="115">
        <v>0</v>
      </c>
      <c r="EJ85" s="115">
        <v>0</v>
      </c>
      <c r="EK85" s="115">
        <v>0</v>
      </c>
      <c r="EL85" s="115">
        <v>0</v>
      </c>
      <c r="EM85" s="115">
        <v>0</v>
      </c>
      <c r="EN85" s="115">
        <v>0</v>
      </c>
      <c r="EO85" s="115">
        <v>0</v>
      </c>
      <c r="EP85" s="115">
        <v>0</v>
      </c>
      <c r="EQ85" s="115">
        <v>0</v>
      </c>
      <c r="ER85" s="115">
        <v>0</v>
      </c>
      <c r="ES85" s="115">
        <v>0</v>
      </c>
      <c r="ET85" s="115">
        <v>0</v>
      </c>
      <c r="EU85" s="115">
        <v>0</v>
      </c>
      <c r="EV85" s="115">
        <v>0</v>
      </c>
      <c r="EW85" s="115">
        <v>0</v>
      </c>
      <c r="EX85" s="115">
        <v>0</v>
      </c>
      <c r="EY85" s="115">
        <v>0</v>
      </c>
      <c r="EZ85" s="115">
        <v>0</v>
      </c>
      <c r="FA85" s="115">
        <v>0</v>
      </c>
      <c r="FB85" s="115">
        <v>0</v>
      </c>
      <c r="FC85" s="115">
        <v>0</v>
      </c>
      <c r="FD85" s="115">
        <v>0</v>
      </c>
      <c r="FE85" s="115">
        <v>0</v>
      </c>
      <c r="FF85" s="115">
        <v>0</v>
      </c>
      <c r="FG85" s="115">
        <v>0</v>
      </c>
      <c r="FH85" s="115">
        <v>0</v>
      </c>
      <c r="FI85" s="115">
        <v>0</v>
      </c>
      <c r="FJ85" s="115">
        <v>0</v>
      </c>
      <c r="FK85" s="115">
        <v>0</v>
      </c>
      <c r="FL85" s="115">
        <v>0</v>
      </c>
      <c r="FM85" s="115">
        <v>0</v>
      </c>
      <c r="FN85" s="115">
        <v>0</v>
      </c>
      <c r="FO85" s="115">
        <v>0</v>
      </c>
      <c r="FP85" s="115">
        <v>0</v>
      </c>
      <c r="FQ85" s="115">
        <v>0</v>
      </c>
      <c r="FR85" s="115">
        <v>0</v>
      </c>
      <c r="FS85" s="115">
        <v>0</v>
      </c>
      <c r="FT85" s="115">
        <v>0</v>
      </c>
      <c r="FU85" s="115">
        <v>0</v>
      </c>
      <c r="FV85" s="115">
        <v>0</v>
      </c>
      <c r="FW85" s="115">
        <v>0</v>
      </c>
      <c r="FX85" s="115">
        <v>0</v>
      </c>
      <c r="FY85" s="115">
        <v>0</v>
      </c>
      <c r="FZ85" s="115">
        <v>0</v>
      </c>
      <c r="GA85" s="115">
        <v>0</v>
      </c>
      <c r="GB85" s="115">
        <v>0</v>
      </c>
      <c r="GC85" s="115">
        <v>0</v>
      </c>
      <c r="GD85" s="115">
        <v>0</v>
      </c>
      <c r="GE85" s="115">
        <v>0</v>
      </c>
      <c r="GF85" s="115">
        <v>0</v>
      </c>
      <c r="GG85" s="115">
        <v>0</v>
      </c>
      <c r="GH85" s="115">
        <v>0</v>
      </c>
      <c r="GI85" s="115">
        <v>0</v>
      </c>
      <c r="GJ85" s="115">
        <v>0</v>
      </c>
      <c r="GK85" s="115">
        <v>0</v>
      </c>
      <c r="GL85" s="115">
        <v>0</v>
      </c>
      <c r="GM85" s="115">
        <v>0</v>
      </c>
      <c r="GN85" s="115">
        <v>0</v>
      </c>
      <c r="GO85" s="115">
        <v>0</v>
      </c>
      <c r="GP85" s="115">
        <v>0</v>
      </c>
      <c r="GQ85" s="115">
        <v>0</v>
      </c>
      <c r="GR85" s="115">
        <v>0</v>
      </c>
      <c r="GS85" s="115">
        <v>0</v>
      </c>
      <c r="GT85" s="115">
        <v>0</v>
      </c>
      <c r="GU85" s="115">
        <v>0</v>
      </c>
      <c r="GV85" s="115">
        <v>0</v>
      </c>
      <c r="GW85" s="115">
        <v>0</v>
      </c>
      <c r="GX85" s="115">
        <v>0</v>
      </c>
      <c r="GY85" s="115">
        <v>0</v>
      </c>
      <c r="GZ85" s="115">
        <v>0</v>
      </c>
      <c r="HA85" s="115">
        <v>0</v>
      </c>
      <c r="HB85" s="115">
        <v>0</v>
      </c>
      <c r="HC85" s="115">
        <v>0</v>
      </c>
      <c r="HD85" s="115">
        <v>0</v>
      </c>
      <c r="HE85" s="115">
        <v>0</v>
      </c>
      <c r="HF85" s="115">
        <v>0</v>
      </c>
      <c r="HG85" s="115">
        <v>0</v>
      </c>
      <c r="HH85" s="115">
        <v>0</v>
      </c>
      <c r="HI85" s="115">
        <v>0</v>
      </c>
    </row>
    <row r="86" spans="1:217" s="109" customFormat="1" x14ac:dyDescent="0.2">
      <c r="A86" s="113" t="s">
        <v>389</v>
      </c>
      <c r="B86" s="114">
        <v>0</v>
      </c>
      <c r="C86" s="114">
        <v>0</v>
      </c>
      <c r="D86" s="115">
        <v>0</v>
      </c>
      <c r="E86" s="115">
        <v>0</v>
      </c>
      <c r="F86" s="115">
        <v>0</v>
      </c>
      <c r="G86" s="115">
        <v>0</v>
      </c>
      <c r="H86" s="115">
        <v>0</v>
      </c>
      <c r="I86" s="115">
        <v>0</v>
      </c>
      <c r="J86" s="115">
        <v>0</v>
      </c>
      <c r="K86" s="115">
        <v>0</v>
      </c>
      <c r="L86" s="115">
        <v>0</v>
      </c>
      <c r="M86" s="115">
        <v>0</v>
      </c>
      <c r="N86" s="115">
        <v>0</v>
      </c>
      <c r="O86" s="115">
        <v>0</v>
      </c>
      <c r="P86" s="115">
        <v>0</v>
      </c>
      <c r="Q86" s="115">
        <v>0</v>
      </c>
      <c r="R86" s="115">
        <v>0</v>
      </c>
      <c r="S86" s="115">
        <v>0</v>
      </c>
      <c r="T86" s="115">
        <v>0</v>
      </c>
      <c r="U86" s="115">
        <v>0</v>
      </c>
      <c r="V86" s="115">
        <v>0</v>
      </c>
      <c r="W86" s="115">
        <v>0</v>
      </c>
      <c r="X86" s="115">
        <v>0</v>
      </c>
      <c r="Y86" s="115">
        <v>0</v>
      </c>
      <c r="Z86" s="115">
        <v>0</v>
      </c>
      <c r="AA86" s="115">
        <v>0</v>
      </c>
      <c r="AB86" s="115">
        <v>0</v>
      </c>
      <c r="AC86" s="115">
        <v>0</v>
      </c>
      <c r="AD86" s="115">
        <v>0</v>
      </c>
      <c r="AE86" s="115">
        <v>0</v>
      </c>
      <c r="AF86" s="115">
        <v>0</v>
      </c>
      <c r="AG86" s="115">
        <v>0</v>
      </c>
      <c r="AH86" s="115"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115">
        <v>0</v>
      </c>
      <c r="AU86" s="115">
        <v>0</v>
      </c>
      <c r="AV86" s="115">
        <v>0</v>
      </c>
      <c r="AW86" s="115">
        <v>0</v>
      </c>
      <c r="AX86" s="115">
        <v>0</v>
      </c>
      <c r="AY86" s="115">
        <v>0</v>
      </c>
      <c r="AZ86" s="115">
        <v>0</v>
      </c>
      <c r="BA86" s="115">
        <v>0</v>
      </c>
      <c r="BB86" s="115">
        <v>0</v>
      </c>
      <c r="BC86" s="115">
        <v>0</v>
      </c>
      <c r="BD86" s="115">
        <v>0</v>
      </c>
      <c r="BE86" s="115">
        <v>0</v>
      </c>
      <c r="BF86" s="115">
        <v>0</v>
      </c>
      <c r="BG86" s="115">
        <v>0</v>
      </c>
      <c r="BH86" s="115">
        <v>0</v>
      </c>
      <c r="BI86" s="115">
        <v>0</v>
      </c>
      <c r="BJ86" s="115">
        <v>0</v>
      </c>
      <c r="BK86" s="115">
        <v>0</v>
      </c>
      <c r="BL86" s="115">
        <v>0</v>
      </c>
      <c r="BM86" s="115">
        <v>0</v>
      </c>
      <c r="BN86" s="115">
        <v>0</v>
      </c>
      <c r="BO86" s="115">
        <v>0</v>
      </c>
      <c r="BP86" s="115">
        <v>0</v>
      </c>
      <c r="BQ86" s="115">
        <v>0</v>
      </c>
      <c r="BR86" s="115">
        <v>0</v>
      </c>
      <c r="BS86" s="115">
        <v>0</v>
      </c>
      <c r="BT86" s="115">
        <v>0</v>
      </c>
      <c r="BU86" s="115">
        <v>0</v>
      </c>
      <c r="BV86" s="115">
        <v>0</v>
      </c>
      <c r="BW86" s="115">
        <v>0</v>
      </c>
      <c r="BX86" s="115">
        <v>0</v>
      </c>
      <c r="BY86" s="115">
        <v>0</v>
      </c>
      <c r="BZ86" s="115">
        <v>0</v>
      </c>
      <c r="CA86" s="115">
        <v>0</v>
      </c>
      <c r="CB86" s="115">
        <v>0</v>
      </c>
      <c r="CC86" s="115">
        <v>0</v>
      </c>
      <c r="CD86" s="115">
        <v>0</v>
      </c>
      <c r="CE86" s="115">
        <v>0</v>
      </c>
      <c r="CF86" s="115">
        <v>0</v>
      </c>
      <c r="CG86" s="115">
        <v>0</v>
      </c>
      <c r="CH86" s="115">
        <v>0</v>
      </c>
      <c r="CI86" s="115">
        <v>0</v>
      </c>
      <c r="CJ86" s="115">
        <v>0</v>
      </c>
      <c r="CK86" s="115">
        <v>0</v>
      </c>
      <c r="CL86" s="115">
        <v>0</v>
      </c>
      <c r="CM86" s="115">
        <v>0</v>
      </c>
      <c r="CN86" s="115">
        <v>0</v>
      </c>
      <c r="CO86" s="115">
        <v>0</v>
      </c>
      <c r="CP86" s="115">
        <v>0</v>
      </c>
      <c r="CQ86" s="115">
        <v>0</v>
      </c>
      <c r="CR86" s="115">
        <v>0</v>
      </c>
      <c r="CS86" s="115">
        <v>0</v>
      </c>
      <c r="CT86" s="115">
        <v>0</v>
      </c>
      <c r="CU86" s="115">
        <v>0</v>
      </c>
      <c r="CV86" s="115">
        <v>0</v>
      </c>
      <c r="CW86" s="115">
        <v>0</v>
      </c>
      <c r="CX86" s="115">
        <v>0</v>
      </c>
      <c r="CY86" s="115">
        <v>0</v>
      </c>
      <c r="CZ86" s="115">
        <v>0</v>
      </c>
      <c r="DA86" s="115">
        <v>0</v>
      </c>
      <c r="DB86" s="115">
        <v>0</v>
      </c>
      <c r="DC86" s="115">
        <v>0</v>
      </c>
      <c r="DD86" s="115">
        <v>0</v>
      </c>
      <c r="DE86" s="115">
        <v>0</v>
      </c>
      <c r="DF86" s="115">
        <v>0</v>
      </c>
      <c r="DG86" s="115">
        <v>0</v>
      </c>
      <c r="DH86" s="115">
        <v>0</v>
      </c>
      <c r="DI86" s="115">
        <v>0</v>
      </c>
      <c r="DJ86" s="115">
        <v>0</v>
      </c>
      <c r="DK86" s="115">
        <v>0</v>
      </c>
      <c r="DL86" s="115">
        <v>0</v>
      </c>
      <c r="DM86" s="115">
        <v>0</v>
      </c>
      <c r="DN86" s="115">
        <v>0</v>
      </c>
      <c r="DO86" s="115">
        <v>0</v>
      </c>
      <c r="DP86" s="115">
        <v>0</v>
      </c>
      <c r="DQ86" s="115">
        <v>0</v>
      </c>
      <c r="DR86" s="115">
        <v>0</v>
      </c>
      <c r="DS86" s="115">
        <v>0</v>
      </c>
      <c r="DT86" s="115">
        <v>0</v>
      </c>
      <c r="DU86" s="115">
        <v>0</v>
      </c>
      <c r="DV86" s="115">
        <v>0</v>
      </c>
      <c r="DW86" s="115">
        <v>0</v>
      </c>
      <c r="DX86" s="115">
        <v>0</v>
      </c>
      <c r="DY86" s="115">
        <v>0</v>
      </c>
      <c r="DZ86" s="115">
        <v>0</v>
      </c>
      <c r="EA86" s="115">
        <v>0</v>
      </c>
      <c r="EB86" s="115">
        <v>0</v>
      </c>
      <c r="EC86" s="115">
        <v>0</v>
      </c>
      <c r="ED86" s="115">
        <v>0</v>
      </c>
      <c r="EE86" s="115">
        <v>0</v>
      </c>
      <c r="EF86" s="115">
        <v>0</v>
      </c>
      <c r="EG86" s="115">
        <v>0</v>
      </c>
      <c r="EH86" s="115">
        <v>0</v>
      </c>
      <c r="EI86" s="115">
        <v>0</v>
      </c>
      <c r="EJ86" s="115">
        <v>0</v>
      </c>
      <c r="EK86" s="115">
        <v>0</v>
      </c>
      <c r="EL86" s="115">
        <v>0</v>
      </c>
      <c r="EM86" s="115">
        <v>0</v>
      </c>
      <c r="EN86" s="115">
        <v>0</v>
      </c>
      <c r="EO86" s="115">
        <v>0</v>
      </c>
      <c r="EP86" s="115">
        <v>0</v>
      </c>
      <c r="EQ86" s="115">
        <v>0</v>
      </c>
      <c r="ER86" s="115">
        <v>0</v>
      </c>
      <c r="ES86" s="115">
        <v>0</v>
      </c>
      <c r="ET86" s="115">
        <v>0</v>
      </c>
      <c r="EU86" s="115">
        <v>0</v>
      </c>
      <c r="EV86" s="115">
        <v>0</v>
      </c>
      <c r="EW86" s="115">
        <v>0</v>
      </c>
      <c r="EX86" s="115">
        <v>0</v>
      </c>
      <c r="EY86" s="115">
        <v>0</v>
      </c>
      <c r="EZ86" s="115">
        <v>0</v>
      </c>
      <c r="FA86" s="115">
        <v>0</v>
      </c>
      <c r="FB86" s="115">
        <v>0</v>
      </c>
      <c r="FC86" s="115">
        <v>0</v>
      </c>
      <c r="FD86" s="115">
        <v>0</v>
      </c>
      <c r="FE86" s="115">
        <v>0</v>
      </c>
      <c r="FF86" s="115">
        <v>0</v>
      </c>
      <c r="FG86" s="115">
        <v>0</v>
      </c>
      <c r="FH86" s="115">
        <v>0</v>
      </c>
      <c r="FI86" s="115">
        <v>0</v>
      </c>
      <c r="FJ86" s="115">
        <v>0</v>
      </c>
      <c r="FK86" s="115">
        <v>0</v>
      </c>
      <c r="FL86" s="115">
        <v>0</v>
      </c>
      <c r="FM86" s="115">
        <v>0</v>
      </c>
      <c r="FN86" s="115">
        <v>0</v>
      </c>
      <c r="FO86" s="115">
        <v>0</v>
      </c>
      <c r="FP86" s="115">
        <v>0</v>
      </c>
      <c r="FQ86" s="115">
        <v>0</v>
      </c>
      <c r="FR86" s="115">
        <v>0</v>
      </c>
      <c r="FS86" s="115">
        <v>0</v>
      </c>
      <c r="FT86" s="115">
        <v>0</v>
      </c>
      <c r="FU86" s="115">
        <v>0</v>
      </c>
      <c r="FV86" s="115">
        <v>0</v>
      </c>
      <c r="FW86" s="115">
        <v>0</v>
      </c>
      <c r="FX86" s="115">
        <v>0</v>
      </c>
      <c r="FY86" s="115">
        <v>0</v>
      </c>
      <c r="FZ86" s="115">
        <v>0</v>
      </c>
      <c r="GA86" s="115">
        <v>0</v>
      </c>
      <c r="GB86" s="115">
        <v>0</v>
      </c>
      <c r="GC86" s="115">
        <v>0</v>
      </c>
      <c r="GD86" s="115">
        <v>0</v>
      </c>
      <c r="GE86" s="115">
        <v>0</v>
      </c>
      <c r="GF86" s="115">
        <v>0</v>
      </c>
      <c r="GG86" s="115">
        <v>0</v>
      </c>
      <c r="GH86" s="115">
        <v>0</v>
      </c>
      <c r="GI86" s="115">
        <v>0</v>
      </c>
      <c r="GJ86" s="115">
        <v>0</v>
      </c>
      <c r="GK86" s="115">
        <v>0</v>
      </c>
      <c r="GL86" s="115">
        <v>0</v>
      </c>
      <c r="GM86" s="115">
        <v>0</v>
      </c>
      <c r="GN86" s="115">
        <v>0</v>
      </c>
      <c r="GO86" s="115">
        <v>0</v>
      </c>
      <c r="GP86" s="115">
        <v>0</v>
      </c>
      <c r="GQ86" s="115">
        <v>0</v>
      </c>
      <c r="GR86" s="115">
        <v>0</v>
      </c>
      <c r="GS86" s="115">
        <v>0</v>
      </c>
      <c r="GT86" s="115">
        <v>0</v>
      </c>
      <c r="GU86" s="115">
        <v>0</v>
      </c>
      <c r="GV86" s="115">
        <v>0</v>
      </c>
      <c r="GW86" s="115">
        <v>0</v>
      </c>
      <c r="GX86" s="115">
        <v>0</v>
      </c>
      <c r="GY86" s="115">
        <v>0</v>
      </c>
      <c r="GZ86" s="115">
        <v>0</v>
      </c>
      <c r="HA86" s="115">
        <v>0</v>
      </c>
      <c r="HB86" s="115">
        <v>0</v>
      </c>
      <c r="HC86" s="115">
        <v>0</v>
      </c>
      <c r="HD86" s="115">
        <v>0</v>
      </c>
      <c r="HE86" s="115">
        <v>0</v>
      </c>
      <c r="HF86" s="115">
        <v>0</v>
      </c>
      <c r="HG86" s="115">
        <v>0</v>
      </c>
      <c r="HH86" s="115">
        <v>0</v>
      </c>
      <c r="HI86" s="115">
        <v>0</v>
      </c>
    </row>
    <row r="87" spans="1:217" s="109" customFormat="1" x14ac:dyDescent="0.2">
      <c r="A87" s="113" t="s">
        <v>390</v>
      </c>
      <c r="B87" s="114">
        <v>0</v>
      </c>
      <c r="C87" s="114">
        <v>0</v>
      </c>
      <c r="D87" s="115">
        <v>0</v>
      </c>
      <c r="E87" s="115">
        <v>0</v>
      </c>
      <c r="F87" s="115">
        <v>0</v>
      </c>
      <c r="G87" s="115">
        <v>0</v>
      </c>
      <c r="H87" s="115">
        <v>0</v>
      </c>
      <c r="I87" s="115">
        <v>0</v>
      </c>
      <c r="J87" s="115">
        <v>0</v>
      </c>
      <c r="K87" s="115">
        <v>0</v>
      </c>
      <c r="L87" s="115">
        <v>0</v>
      </c>
      <c r="M87" s="115">
        <v>0</v>
      </c>
      <c r="N87" s="115">
        <v>0</v>
      </c>
      <c r="O87" s="115">
        <v>0</v>
      </c>
      <c r="P87" s="115">
        <v>0</v>
      </c>
      <c r="Q87" s="115">
        <v>0</v>
      </c>
      <c r="R87" s="115">
        <v>0</v>
      </c>
      <c r="S87" s="115">
        <v>0</v>
      </c>
      <c r="T87" s="115">
        <v>0</v>
      </c>
      <c r="U87" s="115">
        <v>0</v>
      </c>
      <c r="V87" s="115">
        <v>0</v>
      </c>
      <c r="W87" s="115">
        <v>0</v>
      </c>
      <c r="X87" s="115">
        <v>0</v>
      </c>
      <c r="Y87" s="115">
        <v>0</v>
      </c>
      <c r="Z87" s="115">
        <v>0</v>
      </c>
      <c r="AA87" s="115">
        <v>0</v>
      </c>
      <c r="AB87" s="115">
        <v>0</v>
      </c>
      <c r="AC87" s="115">
        <v>0</v>
      </c>
      <c r="AD87" s="115">
        <v>0</v>
      </c>
      <c r="AE87" s="115">
        <v>0</v>
      </c>
      <c r="AF87" s="115">
        <v>0</v>
      </c>
      <c r="AG87" s="115">
        <v>0</v>
      </c>
      <c r="AH87" s="115"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v>0</v>
      </c>
      <c r="AR87" s="115">
        <v>0</v>
      </c>
      <c r="AS87" s="115">
        <v>0</v>
      </c>
      <c r="AT87" s="115">
        <v>0</v>
      </c>
      <c r="AU87" s="115">
        <v>0</v>
      </c>
      <c r="AV87" s="115">
        <v>0</v>
      </c>
      <c r="AW87" s="115">
        <v>0</v>
      </c>
      <c r="AX87" s="115">
        <v>0</v>
      </c>
      <c r="AY87" s="115">
        <v>0</v>
      </c>
      <c r="AZ87" s="115">
        <v>0</v>
      </c>
      <c r="BA87" s="115">
        <v>0</v>
      </c>
      <c r="BB87" s="115">
        <v>0</v>
      </c>
      <c r="BC87" s="115">
        <v>0</v>
      </c>
      <c r="BD87" s="115">
        <v>0</v>
      </c>
      <c r="BE87" s="115">
        <v>0</v>
      </c>
      <c r="BF87" s="115">
        <v>0</v>
      </c>
      <c r="BG87" s="115">
        <v>0</v>
      </c>
      <c r="BH87" s="115">
        <v>0</v>
      </c>
      <c r="BI87" s="115">
        <v>0</v>
      </c>
      <c r="BJ87" s="115">
        <v>0</v>
      </c>
      <c r="BK87" s="115">
        <v>0</v>
      </c>
      <c r="BL87" s="115">
        <v>0</v>
      </c>
      <c r="BM87" s="115">
        <v>0</v>
      </c>
      <c r="BN87" s="115">
        <v>0</v>
      </c>
      <c r="BO87" s="115">
        <v>0</v>
      </c>
      <c r="BP87" s="115">
        <v>0</v>
      </c>
      <c r="BQ87" s="115">
        <v>0</v>
      </c>
      <c r="BR87" s="115">
        <v>0</v>
      </c>
      <c r="BS87" s="115">
        <v>0</v>
      </c>
      <c r="BT87" s="115">
        <v>0</v>
      </c>
      <c r="BU87" s="115">
        <v>0</v>
      </c>
      <c r="BV87" s="115">
        <v>0</v>
      </c>
      <c r="BW87" s="115">
        <v>0</v>
      </c>
      <c r="BX87" s="115">
        <v>0</v>
      </c>
      <c r="BY87" s="115">
        <v>0</v>
      </c>
      <c r="BZ87" s="115">
        <v>0</v>
      </c>
      <c r="CA87" s="115">
        <v>0</v>
      </c>
      <c r="CB87" s="115">
        <v>0</v>
      </c>
      <c r="CC87" s="115">
        <v>0</v>
      </c>
      <c r="CD87" s="115">
        <v>0</v>
      </c>
      <c r="CE87" s="115">
        <v>0</v>
      </c>
      <c r="CF87" s="115">
        <v>0</v>
      </c>
      <c r="CG87" s="115">
        <v>0</v>
      </c>
      <c r="CH87" s="115">
        <v>0</v>
      </c>
      <c r="CI87" s="115">
        <v>0</v>
      </c>
      <c r="CJ87" s="115">
        <v>0</v>
      </c>
      <c r="CK87" s="115">
        <v>0</v>
      </c>
      <c r="CL87" s="115">
        <v>0</v>
      </c>
      <c r="CM87" s="115">
        <v>0</v>
      </c>
      <c r="CN87" s="115">
        <v>0</v>
      </c>
      <c r="CO87" s="115">
        <v>0</v>
      </c>
      <c r="CP87" s="115">
        <v>0</v>
      </c>
      <c r="CQ87" s="115">
        <v>0</v>
      </c>
      <c r="CR87" s="115">
        <v>0</v>
      </c>
      <c r="CS87" s="115">
        <v>0</v>
      </c>
      <c r="CT87" s="115">
        <v>0</v>
      </c>
      <c r="CU87" s="115">
        <v>0</v>
      </c>
      <c r="CV87" s="115">
        <v>0</v>
      </c>
      <c r="CW87" s="115">
        <v>0</v>
      </c>
      <c r="CX87" s="115">
        <v>0</v>
      </c>
      <c r="CY87" s="115">
        <v>0</v>
      </c>
      <c r="CZ87" s="115">
        <v>0</v>
      </c>
      <c r="DA87" s="115">
        <v>0</v>
      </c>
      <c r="DB87" s="115">
        <v>0</v>
      </c>
      <c r="DC87" s="115">
        <v>0</v>
      </c>
      <c r="DD87" s="115">
        <v>0</v>
      </c>
      <c r="DE87" s="115">
        <v>0</v>
      </c>
      <c r="DF87" s="115">
        <v>0</v>
      </c>
      <c r="DG87" s="115">
        <v>0</v>
      </c>
      <c r="DH87" s="115">
        <v>0</v>
      </c>
      <c r="DI87" s="115">
        <v>0</v>
      </c>
      <c r="DJ87" s="115">
        <v>0</v>
      </c>
      <c r="DK87" s="115">
        <v>0</v>
      </c>
      <c r="DL87" s="115">
        <v>0</v>
      </c>
      <c r="DM87" s="115">
        <v>0</v>
      </c>
      <c r="DN87" s="115">
        <v>0</v>
      </c>
      <c r="DO87" s="115">
        <v>0</v>
      </c>
      <c r="DP87" s="115">
        <v>0</v>
      </c>
      <c r="DQ87" s="115">
        <v>0</v>
      </c>
      <c r="DR87" s="115">
        <v>0</v>
      </c>
      <c r="DS87" s="115">
        <v>0</v>
      </c>
      <c r="DT87" s="115">
        <v>0</v>
      </c>
      <c r="DU87" s="115">
        <v>0</v>
      </c>
      <c r="DV87" s="115">
        <v>0</v>
      </c>
      <c r="DW87" s="115">
        <v>0</v>
      </c>
      <c r="DX87" s="115">
        <v>0</v>
      </c>
      <c r="DY87" s="115">
        <v>0</v>
      </c>
      <c r="DZ87" s="115">
        <v>0</v>
      </c>
      <c r="EA87" s="115">
        <v>0</v>
      </c>
      <c r="EB87" s="115">
        <v>0</v>
      </c>
      <c r="EC87" s="115">
        <v>0</v>
      </c>
      <c r="ED87" s="115">
        <v>0</v>
      </c>
      <c r="EE87" s="115">
        <v>0</v>
      </c>
      <c r="EF87" s="115">
        <v>0</v>
      </c>
      <c r="EG87" s="115">
        <v>0</v>
      </c>
      <c r="EH87" s="115">
        <v>0</v>
      </c>
      <c r="EI87" s="115">
        <v>0</v>
      </c>
      <c r="EJ87" s="115">
        <v>0</v>
      </c>
      <c r="EK87" s="115">
        <v>0</v>
      </c>
      <c r="EL87" s="115">
        <v>0</v>
      </c>
      <c r="EM87" s="115">
        <v>0</v>
      </c>
      <c r="EN87" s="115">
        <v>0</v>
      </c>
      <c r="EO87" s="115">
        <v>0</v>
      </c>
      <c r="EP87" s="115">
        <v>0</v>
      </c>
      <c r="EQ87" s="115">
        <v>0</v>
      </c>
      <c r="ER87" s="115">
        <v>0</v>
      </c>
      <c r="ES87" s="115">
        <v>0</v>
      </c>
      <c r="ET87" s="115">
        <v>0</v>
      </c>
      <c r="EU87" s="115">
        <v>0</v>
      </c>
      <c r="EV87" s="115">
        <v>0</v>
      </c>
      <c r="EW87" s="115">
        <v>0</v>
      </c>
      <c r="EX87" s="115">
        <v>0</v>
      </c>
      <c r="EY87" s="115">
        <v>0</v>
      </c>
      <c r="EZ87" s="115">
        <v>0</v>
      </c>
      <c r="FA87" s="115">
        <v>0</v>
      </c>
      <c r="FB87" s="115">
        <v>0</v>
      </c>
      <c r="FC87" s="115">
        <v>0</v>
      </c>
      <c r="FD87" s="115">
        <v>0</v>
      </c>
      <c r="FE87" s="115">
        <v>0</v>
      </c>
      <c r="FF87" s="115">
        <v>0</v>
      </c>
      <c r="FG87" s="115">
        <v>0</v>
      </c>
      <c r="FH87" s="115">
        <v>0</v>
      </c>
      <c r="FI87" s="115">
        <v>0</v>
      </c>
      <c r="FJ87" s="115">
        <v>0</v>
      </c>
      <c r="FK87" s="115">
        <v>0</v>
      </c>
      <c r="FL87" s="115">
        <v>0</v>
      </c>
      <c r="FM87" s="115">
        <v>0</v>
      </c>
      <c r="FN87" s="115">
        <v>0</v>
      </c>
      <c r="FO87" s="115">
        <v>0</v>
      </c>
      <c r="FP87" s="115">
        <v>0</v>
      </c>
      <c r="FQ87" s="115">
        <v>0</v>
      </c>
      <c r="FR87" s="115">
        <v>0</v>
      </c>
      <c r="FS87" s="115">
        <v>0</v>
      </c>
      <c r="FT87" s="115">
        <v>0</v>
      </c>
      <c r="FU87" s="115">
        <v>0</v>
      </c>
      <c r="FV87" s="115">
        <v>0</v>
      </c>
      <c r="FW87" s="115">
        <v>0</v>
      </c>
      <c r="FX87" s="115">
        <v>0</v>
      </c>
      <c r="FY87" s="115">
        <v>0</v>
      </c>
      <c r="FZ87" s="115">
        <v>0</v>
      </c>
      <c r="GA87" s="115">
        <v>0</v>
      </c>
      <c r="GB87" s="115">
        <v>0</v>
      </c>
      <c r="GC87" s="115">
        <v>0</v>
      </c>
      <c r="GD87" s="115">
        <v>0</v>
      </c>
      <c r="GE87" s="115">
        <v>0</v>
      </c>
      <c r="GF87" s="115">
        <v>0</v>
      </c>
      <c r="GG87" s="115">
        <v>0</v>
      </c>
      <c r="GH87" s="115">
        <v>0</v>
      </c>
      <c r="GI87" s="115">
        <v>0</v>
      </c>
      <c r="GJ87" s="115">
        <v>0</v>
      </c>
      <c r="GK87" s="115">
        <v>0</v>
      </c>
      <c r="GL87" s="115">
        <v>0</v>
      </c>
      <c r="GM87" s="115">
        <v>0</v>
      </c>
      <c r="GN87" s="115">
        <v>0</v>
      </c>
      <c r="GO87" s="115">
        <v>0</v>
      </c>
      <c r="GP87" s="115">
        <v>0</v>
      </c>
      <c r="GQ87" s="115">
        <v>0</v>
      </c>
      <c r="GR87" s="115">
        <v>0</v>
      </c>
      <c r="GS87" s="115">
        <v>0</v>
      </c>
      <c r="GT87" s="115">
        <v>0</v>
      </c>
      <c r="GU87" s="115">
        <v>0</v>
      </c>
      <c r="GV87" s="115">
        <v>0</v>
      </c>
      <c r="GW87" s="115">
        <v>0</v>
      </c>
      <c r="GX87" s="115">
        <v>0</v>
      </c>
      <c r="GY87" s="115">
        <v>0</v>
      </c>
      <c r="GZ87" s="115">
        <v>0</v>
      </c>
      <c r="HA87" s="115">
        <v>0</v>
      </c>
      <c r="HB87" s="115">
        <v>0</v>
      </c>
      <c r="HC87" s="115">
        <v>0</v>
      </c>
      <c r="HD87" s="115">
        <v>0</v>
      </c>
      <c r="HE87" s="115">
        <v>0</v>
      </c>
      <c r="HF87" s="115">
        <v>0</v>
      </c>
      <c r="HG87" s="115">
        <v>0</v>
      </c>
      <c r="HH87" s="115">
        <v>0</v>
      </c>
      <c r="HI87" s="115">
        <v>0</v>
      </c>
    </row>
    <row r="88" spans="1:217" s="109" customFormat="1" x14ac:dyDescent="0.2">
      <c r="A88" s="113" t="s">
        <v>391</v>
      </c>
      <c r="B88" s="114">
        <v>0</v>
      </c>
      <c r="C88" s="114">
        <v>0</v>
      </c>
      <c r="D88" s="115">
        <v>0</v>
      </c>
      <c r="E88" s="115">
        <v>0</v>
      </c>
      <c r="F88" s="115">
        <v>0</v>
      </c>
      <c r="G88" s="115">
        <v>0</v>
      </c>
      <c r="H88" s="115">
        <v>0</v>
      </c>
      <c r="I88" s="115">
        <v>0</v>
      </c>
      <c r="J88" s="115">
        <v>0</v>
      </c>
      <c r="K88" s="115">
        <v>0</v>
      </c>
      <c r="L88" s="115">
        <v>0</v>
      </c>
      <c r="M88" s="115">
        <v>0</v>
      </c>
      <c r="N88" s="115">
        <v>0</v>
      </c>
      <c r="O88" s="115">
        <v>0</v>
      </c>
      <c r="P88" s="115">
        <v>0</v>
      </c>
      <c r="Q88" s="115">
        <v>0</v>
      </c>
      <c r="R88" s="115">
        <v>0</v>
      </c>
      <c r="S88" s="115">
        <v>0</v>
      </c>
      <c r="T88" s="115">
        <v>0</v>
      </c>
      <c r="U88" s="115">
        <v>0</v>
      </c>
      <c r="V88" s="115">
        <v>0</v>
      </c>
      <c r="W88" s="115">
        <v>0</v>
      </c>
      <c r="X88" s="115">
        <v>0</v>
      </c>
      <c r="Y88" s="115">
        <v>0</v>
      </c>
      <c r="Z88" s="115">
        <v>0</v>
      </c>
      <c r="AA88" s="115">
        <v>0</v>
      </c>
      <c r="AB88" s="115">
        <v>0</v>
      </c>
      <c r="AC88" s="115">
        <v>0</v>
      </c>
      <c r="AD88" s="115">
        <v>0</v>
      </c>
      <c r="AE88" s="115">
        <v>0</v>
      </c>
      <c r="AF88" s="115">
        <v>0</v>
      </c>
      <c r="AG88" s="115">
        <v>0</v>
      </c>
      <c r="AH88" s="115"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v>0</v>
      </c>
      <c r="AR88" s="115">
        <v>0</v>
      </c>
      <c r="AS88" s="115">
        <v>0</v>
      </c>
      <c r="AT88" s="115">
        <v>0</v>
      </c>
      <c r="AU88" s="115">
        <v>0</v>
      </c>
      <c r="AV88" s="115">
        <v>0</v>
      </c>
      <c r="AW88" s="115">
        <v>0</v>
      </c>
      <c r="AX88" s="115">
        <v>0</v>
      </c>
      <c r="AY88" s="115">
        <v>0</v>
      </c>
      <c r="AZ88" s="115">
        <v>0</v>
      </c>
      <c r="BA88" s="115">
        <v>0</v>
      </c>
      <c r="BB88" s="115">
        <v>0</v>
      </c>
      <c r="BC88" s="115">
        <v>0</v>
      </c>
      <c r="BD88" s="115">
        <v>0</v>
      </c>
      <c r="BE88" s="115">
        <v>0</v>
      </c>
      <c r="BF88" s="115">
        <v>0</v>
      </c>
      <c r="BG88" s="115">
        <v>0</v>
      </c>
      <c r="BH88" s="115">
        <v>0</v>
      </c>
      <c r="BI88" s="115">
        <v>0</v>
      </c>
      <c r="BJ88" s="115">
        <v>0</v>
      </c>
      <c r="BK88" s="115">
        <v>0</v>
      </c>
      <c r="BL88" s="115">
        <v>0</v>
      </c>
      <c r="BM88" s="115">
        <v>0</v>
      </c>
      <c r="BN88" s="115">
        <v>0</v>
      </c>
      <c r="BO88" s="115">
        <v>0</v>
      </c>
      <c r="BP88" s="115">
        <v>0</v>
      </c>
      <c r="BQ88" s="115">
        <v>0</v>
      </c>
      <c r="BR88" s="115">
        <v>0</v>
      </c>
      <c r="BS88" s="115">
        <v>0</v>
      </c>
      <c r="BT88" s="115">
        <v>0</v>
      </c>
      <c r="BU88" s="115">
        <v>0</v>
      </c>
      <c r="BV88" s="115">
        <v>0</v>
      </c>
      <c r="BW88" s="115">
        <v>0</v>
      </c>
      <c r="BX88" s="115">
        <v>0</v>
      </c>
      <c r="BY88" s="115">
        <v>0</v>
      </c>
      <c r="BZ88" s="115">
        <v>0</v>
      </c>
      <c r="CA88" s="115">
        <v>0</v>
      </c>
      <c r="CB88" s="115">
        <v>0</v>
      </c>
      <c r="CC88" s="115">
        <v>0</v>
      </c>
      <c r="CD88" s="115">
        <v>0</v>
      </c>
      <c r="CE88" s="115">
        <v>0</v>
      </c>
      <c r="CF88" s="115">
        <v>0</v>
      </c>
      <c r="CG88" s="115">
        <v>0</v>
      </c>
      <c r="CH88" s="115">
        <v>0</v>
      </c>
      <c r="CI88" s="115">
        <v>0</v>
      </c>
      <c r="CJ88" s="115">
        <v>0</v>
      </c>
      <c r="CK88" s="115">
        <v>0</v>
      </c>
      <c r="CL88" s="115">
        <v>0</v>
      </c>
      <c r="CM88" s="115">
        <v>0</v>
      </c>
      <c r="CN88" s="115">
        <v>0</v>
      </c>
      <c r="CO88" s="115">
        <v>0</v>
      </c>
      <c r="CP88" s="115">
        <v>0</v>
      </c>
      <c r="CQ88" s="115">
        <v>0</v>
      </c>
      <c r="CR88" s="115">
        <v>0</v>
      </c>
      <c r="CS88" s="115">
        <v>0</v>
      </c>
      <c r="CT88" s="115">
        <v>0</v>
      </c>
      <c r="CU88" s="115">
        <v>0</v>
      </c>
      <c r="CV88" s="115">
        <v>0</v>
      </c>
      <c r="CW88" s="115">
        <v>0</v>
      </c>
      <c r="CX88" s="115">
        <v>0</v>
      </c>
      <c r="CY88" s="115">
        <v>0</v>
      </c>
      <c r="CZ88" s="115">
        <v>0</v>
      </c>
      <c r="DA88" s="115">
        <v>0</v>
      </c>
      <c r="DB88" s="115">
        <v>0</v>
      </c>
      <c r="DC88" s="115">
        <v>0</v>
      </c>
      <c r="DD88" s="115">
        <v>0</v>
      </c>
      <c r="DE88" s="115">
        <v>0</v>
      </c>
      <c r="DF88" s="115">
        <v>0</v>
      </c>
      <c r="DG88" s="115">
        <v>0</v>
      </c>
      <c r="DH88" s="115">
        <v>0</v>
      </c>
      <c r="DI88" s="115">
        <v>0</v>
      </c>
      <c r="DJ88" s="115">
        <v>0</v>
      </c>
      <c r="DK88" s="115">
        <v>0</v>
      </c>
      <c r="DL88" s="115">
        <v>0</v>
      </c>
      <c r="DM88" s="115">
        <v>0</v>
      </c>
      <c r="DN88" s="115">
        <v>0</v>
      </c>
      <c r="DO88" s="115">
        <v>0</v>
      </c>
      <c r="DP88" s="115">
        <v>0</v>
      </c>
      <c r="DQ88" s="115">
        <v>0</v>
      </c>
      <c r="DR88" s="115">
        <v>0</v>
      </c>
      <c r="DS88" s="115">
        <v>0</v>
      </c>
      <c r="DT88" s="115">
        <v>0</v>
      </c>
      <c r="DU88" s="115">
        <v>0</v>
      </c>
      <c r="DV88" s="115">
        <v>0</v>
      </c>
      <c r="DW88" s="115">
        <v>0</v>
      </c>
      <c r="DX88" s="115">
        <v>0</v>
      </c>
      <c r="DY88" s="115">
        <v>0</v>
      </c>
      <c r="DZ88" s="115">
        <v>0</v>
      </c>
      <c r="EA88" s="115">
        <v>0</v>
      </c>
      <c r="EB88" s="115">
        <v>0</v>
      </c>
      <c r="EC88" s="115">
        <v>0</v>
      </c>
      <c r="ED88" s="115">
        <v>0</v>
      </c>
      <c r="EE88" s="115">
        <v>0</v>
      </c>
      <c r="EF88" s="115">
        <v>0</v>
      </c>
      <c r="EG88" s="115">
        <v>0</v>
      </c>
      <c r="EH88" s="115">
        <v>0</v>
      </c>
      <c r="EI88" s="115">
        <v>0</v>
      </c>
      <c r="EJ88" s="115">
        <v>0</v>
      </c>
      <c r="EK88" s="115">
        <v>0</v>
      </c>
      <c r="EL88" s="115">
        <v>0</v>
      </c>
      <c r="EM88" s="115">
        <v>0</v>
      </c>
      <c r="EN88" s="115">
        <v>0</v>
      </c>
      <c r="EO88" s="115">
        <v>0</v>
      </c>
      <c r="EP88" s="115">
        <v>0</v>
      </c>
      <c r="EQ88" s="115">
        <v>0</v>
      </c>
      <c r="ER88" s="115">
        <v>0</v>
      </c>
      <c r="ES88" s="115">
        <v>0</v>
      </c>
      <c r="ET88" s="115">
        <v>0</v>
      </c>
      <c r="EU88" s="115">
        <v>0</v>
      </c>
      <c r="EV88" s="115">
        <v>0</v>
      </c>
      <c r="EW88" s="115">
        <v>0</v>
      </c>
      <c r="EX88" s="115">
        <v>0</v>
      </c>
      <c r="EY88" s="115">
        <v>0</v>
      </c>
      <c r="EZ88" s="115">
        <v>0</v>
      </c>
      <c r="FA88" s="115">
        <v>0</v>
      </c>
      <c r="FB88" s="115">
        <v>0</v>
      </c>
      <c r="FC88" s="115">
        <v>0</v>
      </c>
      <c r="FD88" s="115">
        <v>0</v>
      </c>
      <c r="FE88" s="115">
        <v>0</v>
      </c>
      <c r="FF88" s="115">
        <v>0</v>
      </c>
      <c r="FG88" s="115">
        <v>0</v>
      </c>
      <c r="FH88" s="115">
        <v>0</v>
      </c>
      <c r="FI88" s="115">
        <v>0</v>
      </c>
      <c r="FJ88" s="115">
        <v>0</v>
      </c>
      <c r="FK88" s="115">
        <v>0</v>
      </c>
      <c r="FL88" s="115">
        <v>0</v>
      </c>
      <c r="FM88" s="115">
        <v>0</v>
      </c>
      <c r="FN88" s="115">
        <v>0</v>
      </c>
      <c r="FO88" s="115">
        <v>0</v>
      </c>
      <c r="FP88" s="115">
        <v>0</v>
      </c>
      <c r="FQ88" s="115">
        <v>0</v>
      </c>
      <c r="FR88" s="115">
        <v>0</v>
      </c>
      <c r="FS88" s="115">
        <v>0</v>
      </c>
      <c r="FT88" s="115">
        <v>0</v>
      </c>
      <c r="FU88" s="115">
        <v>0</v>
      </c>
      <c r="FV88" s="115">
        <v>0</v>
      </c>
      <c r="FW88" s="115">
        <v>0</v>
      </c>
      <c r="FX88" s="115">
        <v>0</v>
      </c>
      <c r="FY88" s="115">
        <v>0</v>
      </c>
      <c r="FZ88" s="115">
        <v>0</v>
      </c>
      <c r="GA88" s="115">
        <v>0</v>
      </c>
      <c r="GB88" s="115">
        <v>0</v>
      </c>
      <c r="GC88" s="115">
        <v>0</v>
      </c>
      <c r="GD88" s="115">
        <v>0</v>
      </c>
      <c r="GE88" s="115">
        <v>0</v>
      </c>
      <c r="GF88" s="115">
        <v>0</v>
      </c>
      <c r="GG88" s="115">
        <v>0</v>
      </c>
      <c r="GH88" s="115">
        <v>0</v>
      </c>
      <c r="GI88" s="115">
        <v>0</v>
      </c>
      <c r="GJ88" s="115">
        <v>0</v>
      </c>
      <c r="GK88" s="115">
        <v>0</v>
      </c>
      <c r="GL88" s="115">
        <v>0</v>
      </c>
      <c r="GM88" s="115">
        <v>0</v>
      </c>
      <c r="GN88" s="115">
        <v>0</v>
      </c>
      <c r="GO88" s="115">
        <v>0</v>
      </c>
      <c r="GP88" s="115">
        <v>0</v>
      </c>
      <c r="GQ88" s="115">
        <v>0</v>
      </c>
      <c r="GR88" s="115">
        <v>0</v>
      </c>
      <c r="GS88" s="115">
        <v>0</v>
      </c>
      <c r="GT88" s="115">
        <v>0</v>
      </c>
      <c r="GU88" s="115">
        <v>0</v>
      </c>
      <c r="GV88" s="115">
        <v>0</v>
      </c>
      <c r="GW88" s="115">
        <v>0</v>
      </c>
      <c r="GX88" s="115">
        <v>0</v>
      </c>
      <c r="GY88" s="115">
        <v>0</v>
      </c>
      <c r="GZ88" s="115">
        <v>0</v>
      </c>
      <c r="HA88" s="115">
        <v>0</v>
      </c>
      <c r="HB88" s="115">
        <v>0</v>
      </c>
      <c r="HC88" s="115">
        <v>0</v>
      </c>
      <c r="HD88" s="115">
        <v>0</v>
      </c>
      <c r="HE88" s="115">
        <v>0</v>
      </c>
      <c r="HF88" s="115">
        <v>0</v>
      </c>
      <c r="HG88" s="115">
        <v>0</v>
      </c>
      <c r="HH88" s="115">
        <v>0</v>
      </c>
      <c r="HI88" s="115">
        <v>0</v>
      </c>
    </row>
    <row r="89" spans="1:217" s="109" customFormat="1" x14ac:dyDescent="0.2">
      <c r="A89" s="113" t="s">
        <v>392</v>
      </c>
      <c r="B89" s="114">
        <v>0</v>
      </c>
      <c r="C89" s="114">
        <v>0</v>
      </c>
      <c r="D89" s="115">
        <v>0</v>
      </c>
      <c r="E89" s="115">
        <v>0</v>
      </c>
      <c r="F89" s="115">
        <v>0</v>
      </c>
      <c r="G89" s="115">
        <v>0</v>
      </c>
      <c r="H89" s="115">
        <v>0</v>
      </c>
      <c r="I89" s="115">
        <v>0</v>
      </c>
      <c r="J89" s="115">
        <v>0</v>
      </c>
      <c r="K89" s="115">
        <v>0</v>
      </c>
      <c r="L89" s="115">
        <v>0</v>
      </c>
      <c r="M89" s="115">
        <v>0</v>
      </c>
      <c r="N89" s="115">
        <v>0</v>
      </c>
      <c r="O89" s="115">
        <v>0</v>
      </c>
      <c r="P89" s="115">
        <v>0</v>
      </c>
      <c r="Q89" s="115">
        <v>0</v>
      </c>
      <c r="R89" s="115">
        <v>0</v>
      </c>
      <c r="S89" s="115">
        <v>0</v>
      </c>
      <c r="T89" s="115">
        <v>0</v>
      </c>
      <c r="U89" s="115">
        <v>0</v>
      </c>
      <c r="V89" s="115">
        <v>0</v>
      </c>
      <c r="W89" s="115">
        <v>0</v>
      </c>
      <c r="X89" s="115">
        <v>0</v>
      </c>
      <c r="Y89" s="115">
        <v>0</v>
      </c>
      <c r="Z89" s="115">
        <v>0</v>
      </c>
      <c r="AA89" s="115">
        <v>0</v>
      </c>
      <c r="AB89" s="115">
        <v>0</v>
      </c>
      <c r="AC89" s="115">
        <v>0</v>
      </c>
      <c r="AD89" s="115">
        <v>0</v>
      </c>
      <c r="AE89" s="115">
        <v>0</v>
      </c>
      <c r="AF89" s="115">
        <v>0</v>
      </c>
      <c r="AG89" s="115">
        <v>0</v>
      </c>
      <c r="AH89" s="115">
        <v>0</v>
      </c>
      <c r="AI89" s="115">
        <v>0</v>
      </c>
      <c r="AJ89" s="115"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v>0</v>
      </c>
      <c r="AR89" s="115">
        <v>0</v>
      </c>
      <c r="AS89" s="115">
        <v>0</v>
      </c>
      <c r="AT89" s="115">
        <v>0</v>
      </c>
      <c r="AU89" s="115">
        <v>0</v>
      </c>
      <c r="AV89" s="115">
        <v>0</v>
      </c>
      <c r="AW89" s="115">
        <v>0</v>
      </c>
      <c r="AX89" s="115">
        <v>0</v>
      </c>
      <c r="AY89" s="115">
        <v>0</v>
      </c>
      <c r="AZ89" s="115">
        <v>0</v>
      </c>
      <c r="BA89" s="115">
        <v>0</v>
      </c>
      <c r="BB89" s="115">
        <v>0</v>
      </c>
      <c r="BC89" s="115">
        <v>0</v>
      </c>
      <c r="BD89" s="115">
        <v>0</v>
      </c>
      <c r="BE89" s="115">
        <v>0</v>
      </c>
      <c r="BF89" s="115">
        <v>0</v>
      </c>
      <c r="BG89" s="115">
        <v>0</v>
      </c>
      <c r="BH89" s="115">
        <v>0</v>
      </c>
      <c r="BI89" s="115">
        <v>0</v>
      </c>
      <c r="BJ89" s="115">
        <v>0</v>
      </c>
      <c r="BK89" s="115">
        <v>0</v>
      </c>
      <c r="BL89" s="115">
        <v>0</v>
      </c>
      <c r="BM89" s="115">
        <v>0</v>
      </c>
      <c r="BN89" s="115">
        <v>0</v>
      </c>
      <c r="BO89" s="115">
        <v>0</v>
      </c>
      <c r="BP89" s="115">
        <v>0</v>
      </c>
      <c r="BQ89" s="115">
        <v>0</v>
      </c>
      <c r="BR89" s="115">
        <v>0</v>
      </c>
      <c r="BS89" s="115">
        <v>0</v>
      </c>
      <c r="BT89" s="115">
        <v>0</v>
      </c>
      <c r="BU89" s="115">
        <v>0</v>
      </c>
      <c r="BV89" s="115">
        <v>0</v>
      </c>
      <c r="BW89" s="115">
        <v>0</v>
      </c>
      <c r="BX89" s="115">
        <v>0</v>
      </c>
      <c r="BY89" s="115">
        <v>0</v>
      </c>
      <c r="BZ89" s="115">
        <v>0</v>
      </c>
      <c r="CA89" s="115">
        <v>0</v>
      </c>
      <c r="CB89" s="115">
        <v>0</v>
      </c>
      <c r="CC89" s="115">
        <v>0</v>
      </c>
      <c r="CD89" s="115">
        <v>0</v>
      </c>
      <c r="CE89" s="115">
        <v>0</v>
      </c>
      <c r="CF89" s="115">
        <v>0</v>
      </c>
      <c r="CG89" s="115">
        <v>0</v>
      </c>
      <c r="CH89" s="115">
        <v>0</v>
      </c>
      <c r="CI89" s="115">
        <v>0</v>
      </c>
      <c r="CJ89" s="115">
        <v>0</v>
      </c>
      <c r="CK89" s="115">
        <v>0</v>
      </c>
      <c r="CL89" s="115">
        <v>0</v>
      </c>
      <c r="CM89" s="115">
        <v>0</v>
      </c>
      <c r="CN89" s="115">
        <v>0</v>
      </c>
      <c r="CO89" s="115">
        <v>0</v>
      </c>
      <c r="CP89" s="115">
        <v>0</v>
      </c>
      <c r="CQ89" s="115">
        <v>0</v>
      </c>
      <c r="CR89" s="115">
        <v>0</v>
      </c>
      <c r="CS89" s="115">
        <v>0</v>
      </c>
      <c r="CT89" s="115">
        <v>0</v>
      </c>
      <c r="CU89" s="115">
        <v>0</v>
      </c>
      <c r="CV89" s="115">
        <v>0</v>
      </c>
      <c r="CW89" s="115">
        <v>0</v>
      </c>
      <c r="CX89" s="115">
        <v>0</v>
      </c>
      <c r="CY89" s="115">
        <v>0</v>
      </c>
      <c r="CZ89" s="115">
        <v>0</v>
      </c>
      <c r="DA89" s="115">
        <v>0</v>
      </c>
      <c r="DB89" s="115">
        <v>0</v>
      </c>
      <c r="DC89" s="115">
        <v>0</v>
      </c>
      <c r="DD89" s="115">
        <v>0</v>
      </c>
      <c r="DE89" s="115">
        <v>0</v>
      </c>
      <c r="DF89" s="115">
        <v>0</v>
      </c>
      <c r="DG89" s="115">
        <v>0</v>
      </c>
      <c r="DH89" s="115">
        <v>0</v>
      </c>
      <c r="DI89" s="115">
        <v>0</v>
      </c>
      <c r="DJ89" s="115">
        <v>0</v>
      </c>
      <c r="DK89" s="115">
        <v>0</v>
      </c>
      <c r="DL89" s="115">
        <v>0</v>
      </c>
      <c r="DM89" s="115">
        <v>0</v>
      </c>
      <c r="DN89" s="115">
        <v>0</v>
      </c>
      <c r="DO89" s="115">
        <v>0</v>
      </c>
      <c r="DP89" s="115">
        <v>0</v>
      </c>
      <c r="DQ89" s="115">
        <v>0</v>
      </c>
      <c r="DR89" s="115">
        <v>0</v>
      </c>
      <c r="DS89" s="115">
        <v>0</v>
      </c>
      <c r="DT89" s="115">
        <v>0</v>
      </c>
      <c r="DU89" s="115">
        <v>0</v>
      </c>
      <c r="DV89" s="115">
        <v>0</v>
      </c>
      <c r="DW89" s="115">
        <v>0</v>
      </c>
      <c r="DX89" s="115">
        <v>0</v>
      </c>
      <c r="DY89" s="115">
        <v>0</v>
      </c>
      <c r="DZ89" s="115">
        <v>0</v>
      </c>
      <c r="EA89" s="115">
        <v>0</v>
      </c>
      <c r="EB89" s="115">
        <v>0</v>
      </c>
      <c r="EC89" s="115">
        <v>0</v>
      </c>
      <c r="ED89" s="115">
        <v>0</v>
      </c>
      <c r="EE89" s="115">
        <v>0</v>
      </c>
      <c r="EF89" s="115">
        <v>0</v>
      </c>
      <c r="EG89" s="115">
        <v>0</v>
      </c>
      <c r="EH89" s="115">
        <v>0</v>
      </c>
      <c r="EI89" s="115">
        <v>0</v>
      </c>
      <c r="EJ89" s="115">
        <v>0</v>
      </c>
      <c r="EK89" s="115">
        <v>0</v>
      </c>
      <c r="EL89" s="115">
        <v>0</v>
      </c>
      <c r="EM89" s="115">
        <v>0</v>
      </c>
      <c r="EN89" s="115">
        <v>0</v>
      </c>
      <c r="EO89" s="115">
        <v>0</v>
      </c>
      <c r="EP89" s="115">
        <v>0</v>
      </c>
      <c r="EQ89" s="115">
        <v>0</v>
      </c>
      <c r="ER89" s="115">
        <v>0</v>
      </c>
      <c r="ES89" s="115">
        <v>0</v>
      </c>
      <c r="ET89" s="115">
        <v>0</v>
      </c>
      <c r="EU89" s="115">
        <v>0</v>
      </c>
      <c r="EV89" s="115">
        <v>0</v>
      </c>
      <c r="EW89" s="115">
        <v>0</v>
      </c>
      <c r="EX89" s="115">
        <v>0</v>
      </c>
      <c r="EY89" s="115">
        <v>0</v>
      </c>
      <c r="EZ89" s="115">
        <v>0</v>
      </c>
      <c r="FA89" s="115">
        <v>0</v>
      </c>
      <c r="FB89" s="115">
        <v>0</v>
      </c>
      <c r="FC89" s="115">
        <v>0</v>
      </c>
      <c r="FD89" s="115">
        <v>0</v>
      </c>
      <c r="FE89" s="115">
        <v>0</v>
      </c>
      <c r="FF89" s="115">
        <v>0</v>
      </c>
      <c r="FG89" s="115">
        <v>0</v>
      </c>
      <c r="FH89" s="115">
        <v>0</v>
      </c>
      <c r="FI89" s="115">
        <v>0</v>
      </c>
      <c r="FJ89" s="115">
        <v>0</v>
      </c>
      <c r="FK89" s="115">
        <v>0</v>
      </c>
      <c r="FL89" s="115">
        <v>0</v>
      </c>
      <c r="FM89" s="115">
        <v>0</v>
      </c>
      <c r="FN89" s="115">
        <v>0</v>
      </c>
      <c r="FO89" s="115">
        <v>0</v>
      </c>
      <c r="FP89" s="115">
        <v>0</v>
      </c>
      <c r="FQ89" s="115">
        <v>0</v>
      </c>
      <c r="FR89" s="115">
        <v>0</v>
      </c>
      <c r="FS89" s="115">
        <v>0</v>
      </c>
      <c r="FT89" s="115">
        <v>0</v>
      </c>
      <c r="FU89" s="115">
        <v>0</v>
      </c>
      <c r="FV89" s="115">
        <v>0</v>
      </c>
      <c r="FW89" s="115">
        <v>0</v>
      </c>
      <c r="FX89" s="115">
        <v>0</v>
      </c>
      <c r="FY89" s="115">
        <v>0</v>
      </c>
      <c r="FZ89" s="115">
        <v>0</v>
      </c>
      <c r="GA89" s="115">
        <v>0</v>
      </c>
      <c r="GB89" s="115">
        <v>0</v>
      </c>
      <c r="GC89" s="115">
        <v>0</v>
      </c>
      <c r="GD89" s="115">
        <v>0</v>
      </c>
      <c r="GE89" s="115">
        <v>0</v>
      </c>
      <c r="GF89" s="115">
        <v>0</v>
      </c>
      <c r="GG89" s="115">
        <v>0</v>
      </c>
      <c r="GH89" s="115">
        <v>0</v>
      </c>
      <c r="GI89" s="115">
        <v>0</v>
      </c>
      <c r="GJ89" s="115">
        <v>0</v>
      </c>
      <c r="GK89" s="115">
        <v>0</v>
      </c>
      <c r="GL89" s="115">
        <v>0</v>
      </c>
      <c r="GM89" s="115">
        <v>0</v>
      </c>
      <c r="GN89" s="115">
        <v>0</v>
      </c>
      <c r="GO89" s="115">
        <v>0</v>
      </c>
      <c r="GP89" s="115">
        <v>0</v>
      </c>
      <c r="GQ89" s="115">
        <v>0</v>
      </c>
      <c r="GR89" s="115">
        <v>0</v>
      </c>
      <c r="GS89" s="115">
        <v>0</v>
      </c>
      <c r="GT89" s="115">
        <v>0</v>
      </c>
      <c r="GU89" s="115">
        <v>0</v>
      </c>
      <c r="GV89" s="115">
        <v>0</v>
      </c>
      <c r="GW89" s="115">
        <v>0</v>
      </c>
      <c r="GX89" s="115">
        <v>0</v>
      </c>
      <c r="GY89" s="115">
        <v>0</v>
      </c>
      <c r="GZ89" s="115">
        <v>0</v>
      </c>
      <c r="HA89" s="115">
        <v>0</v>
      </c>
      <c r="HB89" s="115">
        <v>0</v>
      </c>
      <c r="HC89" s="115">
        <v>0</v>
      </c>
      <c r="HD89" s="115">
        <v>0</v>
      </c>
      <c r="HE89" s="115">
        <v>0</v>
      </c>
      <c r="HF89" s="115">
        <v>0</v>
      </c>
      <c r="HG89" s="115">
        <v>0</v>
      </c>
      <c r="HH89" s="115">
        <v>0</v>
      </c>
      <c r="HI89" s="115">
        <v>0</v>
      </c>
    </row>
    <row r="91" spans="1:217" s="119" customFormat="1" x14ac:dyDescent="0.2">
      <c r="A91" s="117" t="s">
        <v>251</v>
      </c>
      <c r="B91" s="118">
        <v>0</v>
      </c>
      <c r="C91" s="118">
        <v>0</v>
      </c>
      <c r="D91" s="118">
        <v>0</v>
      </c>
      <c r="E91" s="118">
        <v>0</v>
      </c>
      <c r="F91" s="118">
        <v>0</v>
      </c>
      <c r="G91" s="118">
        <v>0</v>
      </c>
      <c r="H91" s="118">
        <v>0</v>
      </c>
      <c r="I91" s="118">
        <v>0</v>
      </c>
      <c r="J91" s="118">
        <v>0</v>
      </c>
      <c r="K91" s="118">
        <v>0</v>
      </c>
      <c r="L91" s="118">
        <v>0</v>
      </c>
      <c r="M91" s="118">
        <v>0</v>
      </c>
      <c r="N91" s="118">
        <v>0</v>
      </c>
      <c r="O91" s="118">
        <v>0</v>
      </c>
      <c r="P91" s="118">
        <v>0</v>
      </c>
      <c r="Q91" s="118">
        <v>0</v>
      </c>
      <c r="R91" s="118">
        <v>0</v>
      </c>
      <c r="S91" s="118">
        <v>0</v>
      </c>
      <c r="T91" s="118">
        <v>0</v>
      </c>
      <c r="U91" s="118">
        <v>0</v>
      </c>
      <c r="V91" s="118">
        <v>0</v>
      </c>
      <c r="W91" s="118">
        <v>0</v>
      </c>
      <c r="X91" s="118">
        <v>0</v>
      </c>
      <c r="Y91" s="118">
        <v>0</v>
      </c>
      <c r="Z91" s="118">
        <v>0</v>
      </c>
      <c r="AA91" s="118">
        <v>0</v>
      </c>
      <c r="AB91" s="118">
        <v>0</v>
      </c>
      <c r="AC91" s="118">
        <v>0</v>
      </c>
      <c r="AD91" s="118">
        <v>0</v>
      </c>
      <c r="AE91" s="118">
        <v>0</v>
      </c>
      <c r="AF91" s="118">
        <v>0</v>
      </c>
      <c r="AG91" s="118">
        <v>0</v>
      </c>
      <c r="AH91" s="118">
        <v>0</v>
      </c>
      <c r="AI91" s="118">
        <v>0</v>
      </c>
      <c r="AJ91" s="118">
        <v>0</v>
      </c>
      <c r="AK91" s="118">
        <v>0</v>
      </c>
      <c r="AL91" s="118">
        <v>0</v>
      </c>
      <c r="AM91" s="118">
        <v>0</v>
      </c>
      <c r="AN91" s="118">
        <v>0</v>
      </c>
      <c r="AO91" s="118">
        <v>0</v>
      </c>
      <c r="AP91" s="118">
        <v>0</v>
      </c>
      <c r="AQ91" s="118">
        <v>0</v>
      </c>
      <c r="AR91" s="118">
        <v>0</v>
      </c>
      <c r="AS91" s="118">
        <v>0</v>
      </c>
      <c r="AT91" s="118">
        <v>0</v>
      </c>
      <c r="AU91" s="118">
        <v>0</v>
      </c>
      <c r="AV91" s="118">
        <v>0</v>
      </c>
      <c r="AW91" s="118">
        <v>0</v>
      </c>
      <c r="AX91" s="118">
        <v>0</v>
      </c>
      <c r="AY91" s="118">
        <v>0</v>
      </c>
      <c r="AZ91" s="118">
        <v>0</v>
      </c>
      <c r="BA91" s="118">
        <v>0</v>
      </c>
      <c r="BB91" s="118">
        <v>0</v>
      </c>
      <c r="BC91" s="118">
        <v>0</v>
      </c>
      <c r="BD91" s="118">
        <v>0</v>
      </c>
      <c r="BE91" s="118">
        <v>0</v>
      </c>
      <c r="BF91" s="118">
        <v>0</v>
      </c>
      <c r="BG91" s="118">
        <v>0</v>
      </c>
      <c r="BH91" s="118">
        <v>0</v>
      </c>
      <c r="BI91" s="118">
        <v>0</v>
      </c>
      <c r="BJ91" s="118">
        <v>0</v>
      </c>
      <c r="BK91" s="118">
        <v>0</v>
      </c>
      <c r="BL91" s="118">
        <v>0</v>
      </c>
      <c r="BM91" s="118">
        <v>0</v>
      </c>
      <c r="BN91" s="118">
        <v>0</v>
      </c>
      <c r="BO91" s="118">
        <v>0</v>
      </c>
      <c r="BP91" s="118">
        <v>0</v>
      </c>
      <c r="BQ91" s="118">
        <v>0</v>
      </c>
      <c r="BR91" s="118">
        <v>0</v>
      </c>
      <c r="BS91" s="118">
        <v>0</v>
      </c>
      <c r="BT91" s="118">
        <v>0</v>
      </c>
      <c r="BU91" s="118">
        <v>0</v>
      </c>
      <c r="BV91" s="118">
        <v>0</v>
      </c>
      <c r="BW91" s="118">
        <v>0</v>
      </c>
      <c r="BX91" s="118">
        <v>0</v>
      </c>
      <c r="BY91" s="118">
        <v>0</v>
      </c>
      <c r="BZ91" s="118">
        <v>0</v>
      </c>
      <c r="CA91" s="118">
        <v>0</v>
      </c>
      <c r="CB91" s="118">
        <v>0</v>
      </c>
      <c r="CC91" s="118">
        <v>0</v>
      </c>
      <c r="CD91" s="118">
        <v>0</v>
      </c>
      <c r="CE91" s="118">
        <v>0</v>
      </c>
      <c r="CF91" s="118">
        <v>0</v>
      </c>
      <c r="CG91" s="118">
        <v>0</v>
      </c>
      <c r="CH91" s="118">
        <v>0</v>
      </c>
      <c r="CI91" s="118">
        <v>0</v>
      </c>
      <c r="CJ91" s="118">
        <v>0</v>
      </c>
      <c r="CK91" s="118">
        <v>0</v>
      </c>
      <c r="CL91" s="118">
        <v>0</v>
      </c>
      <c r="CM91" s="118">
        <v>0</v>
      </c>
      <c r="CN91" s="118">
        <v>0</v>
      </c>
      <c r="CO91" s="118">
        <v>0</v>
      </c>
      <c r="CP91" s="118">
        <v>0</v>
      </c>
      <c r="CQ91" s="118">
        <v>0</v>
      </c>
      <c r="CR91" s="118">
        <v>0</v>
      </c>
      <c r="CS91" s="118">
        <v>0</v>
      </c>
      <c r="CT91" s="118">
        <v>0</v>
      </c>
      <c r="CU91" s="118">
        <v>0</v>
      </c>
      <c r="CV91" s="118">
        <v>0</v>
      </c>
      <c r="CW91" s="118">
        <v>0</v>
      </c>
      <c r="CX91" s="118">
        <v>0</v>
      </c>
      <c r="CY91" s="118">
        <v>0</v>
      </c>
      <c r="CZ91" s="118">
        <v>0</v>
      </c>
      <c r="DA91" s="118">
        <v>0</v>
      </c>
      <c r="DB91" s="118">
        <v>0</v>
      </c>
      <c r="DC91" s="118">
        <v>0</v>
      </c>
      <c r="DD91" s="118">
        <v>0</v>
      </c>
      <c r="DE91" s="118">
        <v>0</v>
      </c>
      <c r="DF91" s="118">
        <v>0</v>
      </c>
      <c r="DG91" s="118">
        <v>0</v>
      </c>
      <c r="DH91" s="118">
        <v>0</v>
      </c>
      <c r="DI91" s="118">
        <v>0</v>
      </c>
      <c r="DJ91" s="118">
        <v>0</v>
      </c>
      <c r="DK91" s="118">
        <v>0</v>
      </c>
      <c r="DL91" s="118">
        <v>0</v>
      </c>
      <c r="DM91" s="118">
        <v>0</v>
      </c>
      <c r="DN91" s="118">
        <v>0</v>
      </c>
      <c r="DO91" s="118">
        <v>0</v>
      </c>
      <c r="DP91" s="118">
        <v>0</v>
      </c>
      <c r="DQ91" s="118">
        <v>0</v>
      </c>
      <c r="DR91" s="118">
        <v>0</v>
      </c>
      <c r="DS91" s="118">
        <v>0</v>
      </c>
      <c r="DT91" s="118">
        <v>0</v>
      </c>
      <c r="DU91" s="118">
        <v>0</v>
      </c>
      <c r="DV91" s="118">
        <v>0</v>
      </c>
      <c r="DW91" s="118">
        <v>0</v>
      </c>
      <c r="DX91" s="118">
        <v>0</v>
      </c>
      <c r="DY91" s="118">
        <v>0</v>
      </c>
      <c r="DZ91" s="118">
        <v>0</v>
      </c>
      <c r="EA91" s="118">
        <v>0</v>
      </c>
      <c r="EB91" s="118">
        <v>0</v>
      </c>
      <c r="EC91" s="118">
        <v>0</v>
      </c>
      <c r="ED91" s="118">
        <v>0</v>
      </c>
      <c r="EE91" s="118">
        <v>0</v>
      </c>
      <c r="EF91" s="118">
        <v>0</v>
      </c>
      <c r="EG91" s="118">
        <v>0</v>
      </c>
      <c r="EH91" s="118">
        <v>0</v>
      </c>
      <c r="EI91" s="118">
        <v>0</v>
      </c>
      <c r="EJ91" s="118">
        <v>0</v>
      </c>
      <c r="EK91" s="118">
        <v>0</v>
      </c>
      <c r="EL91" s="118">
        <v>0</v>
      </c>
      <c r="EM91" s="118">
        <v>0</v>
      </c>
      <c r="EN91" s="118">
        <v>0</v>
      </c>
      <c r="EO91" s="118">
        <v>0</v>
      </c>
      <c r="EP91" s="118">
        <v>0</v>
      </c>
      <c r="EQ91" s="118">
        <v>0</v>
      </c>
      <c r="ER91" s="118">
        <v>0</v>
      </c>
      <c r="ES91" s="118">
        <v>0</v>
      </c>
      <c r="ET91" s="118">
        <v>0</v>
      </c>
      <c r="EU91" s="118">
        <v>0</v>
      </c>
      <c r="EV91" s="118">
        <v>0</v>
      </c>
      <c r="EW91" s="118">
        <v>0</v>
      </c>
      <c r="EX91" s="118">
        <v>0</v>
      </c>
      <c r="EY91" s="118">
        <v>0</v>
      </c>
      <c r="EZ91" s="118">
        <v>0</v>
      </c>
      <c r="FA91" s="118">
        <v>0</v>
      </c>
      <c r="FB91" s="118">
        <v>0</v>
      </c>
      <c r="FC91" s="118">
        <v>0</v>
      </c>
      <c r="FD91" s="118">
        <v>0</v>
      </c>
      <c r="FE91" s="118">
        <v>0</v>
      </c>
      <c r="FF91" s="118">
        <v>0</v>
      </c>
      <c r="FG91" s="118">
        <v>0</v>
      </c>
      <c r="FH91" s="118">
        <v>0</v>
      </c>
      <c r="FI91" s="118">
        <v>0</v>
      </c>
      <c r="FJ91" s="118">
        <v>0</v>
      </c>
      <c r="FK91" s="118">
        <v>0</v>
      </c>
      <c r="FL91" s="118">
        <v>0</v>
      </c>
      <c r="FM91" s="118">
        <v>0</v>
      </c>
      <c r="FN91" s="118">
        <v>0</v>
      </c>
      <c r="FO91" s="118">
        <v>0</v>
      </c>
      <c r="FP91" s="118">
        <v>0</v>
      </c>
      <c r="FQ91" s="118">
        <v>0</v>
      </c>
      <c r="FR91" s="118">
        <v>0</v>
      </c>
      <c r="FS91" s="118">
        <v>0</v>
      </c>
      <c r="FT91" s="118">
        <v>0</v>
      </c>
      <c r="FU91" s="118">
        <v>0</v>
      </c>
      <c r="FV91" s="118">
        <v>0</v>
      </c>
      <c r="FW91" s="118">
        <v>0</v>
      </c>
      <c r="FX91" s="118">
        <v>0</v>
      </c>
      <c r="FY91" s="118">
        <v>0</v>
      </c>
      <c r="FZ91" s="118">
        <v>0</v>
      </c>
      <c r="GA91" s="118">
        <v>0</v>
      </c>
      <c r="GB91" s="118">
        <v>0</v>
      </c>
      <c r="GC91" s="118">
        <v>0</v>
      </c>
      <c r="GD91" s="118">
        <v>0</v>
      </c>
      <c r="GE91" s="118">
        <v>0</v>
      </c>
      <c r="GF91" s="118">
        <v>0</v>
      </c>
      <c r="GG91" s="118">
        <v>0</v>
      </c>
      <c r="GH91" s="118">
        <v>0</v>
      </c>
      <c r="GI91" s="118">
        <v>0</v>
      </c>
      <c r="GJ91" s="118">
        <v>0</v>
      </c>
      <c r="GK91" s="118">
        <v>0</v>
      </c>
      <c r="GL91" s="118">
        <v>0</v>
      </c>
      <c r="GM91" s="118">
        <v>0</v>
      </c>
      <c r="GN91" s="118">
        <v>0</v>
      </c>
      <c r="GO91" s="118">
        <v>0</v>
      </c>
      <c r="GP91" s="118">
        <v>0</v>
      </c>
      <c r="GQ91" s="118">
        <v>0</v>
      </c>
      <c r="GR91" s="118">
        <v>0</v>
      </c>
      <c r="GS91" s="118">
        <v>0</v>
      </c>
      <c r="GT91" s="118">
        <v>0</v>
      </c>
      <c r="GU91" s="118">
        <v>0</v>
      </c>
      <c r="GV91" s="118">
        <v>0</v>
      </c>
      <c r="GW91" s="118">
        <v>0</v>
      </c>
      <c r="GX91" s="118">
        <v>0</v>
      </c>
      <c r="GY91" s="118">
        <v>0</v>
      </c>
      <c r="GZ91" s="118">
        <v>0</v>
      </c>
      <c r="HA91" s="118">
        <v>0</v>
      </c>
      <c r="HB91" s="118">
        <v>0</v>
      </c>
      <c r="HC91" s="118">
        <v>0</v>
      </c>
      <c r="HD91" s="118">
        <v>0</v>
      </c>
      <c r="HE91" s="118">
        <v>0</v>
      </c>
      <c r="HF91" s="118">
        <v>0</v>
      </c>
      <c r="HG91" s="118">
        <v>0</v>
      </c>
      <c r="HH91" s="118">
        <v>0</v>
      </c>
      <c r="HI91" s="118">
        <v>0</v>
      </c>
    </row>
    <row r="92" spans="1:217" s="109" customFormat="1" x14ac:dyDescent="0.2">
      <c r="A92" s="113" t="s">
        <v>252</v>
      </c>
      <c r="B92" s="114">
        <v>0</v>
      </c>
      <c r="C92" s="114">
        <v>0</v>
      </c>
      <c r="D92" s="114">
        <v>0</v>
      </c>
      <c r="E92" s="114">
        <v>0</v>
      </c>
      <c r="F92" s="114">
        <v>0</v>
      </c>
      <c r="G92" s="114">
        <v>0</v>
      </c>
      <c r="H92" s="114">
        <v>0</v>
      </c>
      <c r="I92" s="114">
        <v>0</v>
      </c>
      <c r="J92" s="114">
        <v>0</v>
      </c>
      <c r="K92" s="11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  <c r="AC92" s="114">
        <v>0</v>
      </c>
      <c r="AD92" s="114">
        <v>0</v>
      </c>
      <c r="AE92" s="114">
        <v>0</v>
      </c>
      <c r="AF92" s="114">
        <v>0</v>
      </c>
      <c r="AG92" s="114">
        <v>0</v>
      </c>
      <c r="AH92" s="114">
        <v>0</v>
      </c>
      <c r="AI92" s="114">
        <v>0</v>
      </c>
      <c r="AJ92" s="114">
        <v>0</v>
      </c>
      <c r="AK92" s="114">
        <v>0</v>
      </c>
      <c r="AL92" s="114">
        <v>0</v>
      </c>
      <c r="AM92" s="114">
        <v>0</v>
      </c>
      <c r="AN92" s="114">
        <v>0</v>
      </c>
      <c r="AO92" s="114">
        <v>0</v>
      </c>
      <c r="AP92" s="114">
        <v>0</v>
      </c>
      <c r="AQ92" s="114">
        <v>0</v>
      </c>
      <c r="AR92" s="114">
        <v>0</v>
      </c>
      <c r="AS92" s="114">
        <v>0</v>
      </c>
      <c r="AT92" s="114">
        <v>0</v>
      </c>
      <c r="AU92" s="114">
        <v>0</v>
      </c>
      <c r="AV92" s="114">
        <v>0</v>
      </c>
      <c r="AW92" s="114">
        <v>0</v>
      </c>
      <c r="AX92" s="114">
        <v>0</v>
      </c>
      <c r="AY92" s="114">
        <v>0</v>
      </c>
      <c r="AZ92" s="114">
        <v>0</v>
      </c>
      <c r="BA92" s="114">
        <v>0</v>
      </c>
      <c r="BB92" s="114">
        <v>0</v>
      </c>
      <c r="BC92" s="114">
        <v>0</v>
      </c>
      <c r="BD92" s="114">
        <v>0</v>
      </c>
      <c r="BE92" s="114">
        <v>0</v>
      </c>
      <c r="BF92" s="114">
        <v>0</v>
      </c>
      <c r="BG92" s="114">
        <v>0</v>
      </c>
      <c r="BH92" s="114">
        <v>0</v>
      </c>
      <c r="BI92" s="114">
        <v>0</v>
      </c>
      <c r="BJ92" s="114">
        <v>0</v>
      </c>
      <c r="BK92" s="114">
        <v>0</v>
      </c>
      <c r="BL92" s="114">
        <v>0</v>
      </c>
      <c r="BM92" s="114">
        <v>0</v>
      </c>
      <c r="BN92" s="114">
        <v>0</v>
      </c>
      <c r="BO92" s="114">
        <v>0</v>
      </c>
      <c r="BP92" s="114">
        <v>0</v>
      </c>
      <c r="BQ92" s="114">
        <v>0</v>
      </c>
      <c r="BR92" s="114">
        <v>0</v>
      </c>
      <c r="BS92" s="114">
        <v>0</v>
      </c>
      <c r="BT92" s="114">
        <v>0</v>
      </c>
      <c r="BU92" s="114">
        <v>0</v>
      </c>
      <c r="BV92" s="114">
        <v>0</v>
      </c>
      <c r="BW92" s="114">
        <v>0</v>
      </c>
      <c r="BX92" s="114">
        <v>0</v>
      </c>
      <c r="BY92" s="114">
        <v>0</v>
      </c>
      <c r="BZ92" s="114">
        <v>0</v>
      </c>
      <c r="CA92" s="114">
        <v>0</v>
      </c>
      <c r="CB92" s="114">
        <v>0</v>
      </c>
      <c r="CC92" s="114">
        <v>0</v>
      </c>
      <c r="CD92" s="114">
        <v>0</v>
      </c>
      <c r="CE92" s="114">
        <v>0</v>
      </c>
      <c r="CF92" s="114">
        <v>0</v>
      </c>
      <c r="CG92" s="114">
        <v>0</v>
      </c>
      <c r="CH92" s="114">
        <v>0</v>
      </c>
      <c r="CI92" s="114">
        <v>0</v>
      </c>
      <c r="CJ92" s="114">
        <v>0</v>
      </c>
      <c r="CK92" s="114">
        <v>0</v>
      </c>
      <c r="CL92" s="114">
        <v>0</v>
      </c>
      <c r="CM92" s="114">
        <v>0</v>
      </c>
      <c r="CN92" s="114">
        <v>0</v>
      </c>
      <c r="CO92" s="114">
        <v>0</v>
      </c>
      <c r="CP92" s="114">
        <v>0</v>
      </c>
      <c r="CQ92" s="114">
        <v>0</v>
      </c>
      <c r="CR92" s="114">
        <v>0</v>
      </c>
      <c r="CS92" s="114">
        <v>0</v>
      </c>
      <c r="CT92" s="114">
        <v>0</v>
      </c>
      <c r="CU92" s="114">
        <v>0</v>
      </c>
      <c r="CV92" s="114">
        <v>0</v>
      </c>
      <c r="CW92" s="114">
        <v>0</v>
      </c>
      <c r="CX92" s="114">
        <v>0</v>
      </c>
      <c r="CY92" s="114">
        <v>0</v>
      </c>
      <c r="CZ92" s="114">
        <v>0</v>
      </c>
      <c r="DA92" s="114">
        <v>0</v>
      </c>
      <c r="DB92" s="114">
        <v>0</v>
      </c>
      <c r="DC92" s="114">
        <v>0</v>
      </c>
      <c r="DD92" s="114">
        <v>0</v>
      </c>
      <c r="DE92" s="114">
        <v>0</v>
      </c>
      <c r="DF92" s="114">
        <v>0</v>
      </c>
      <c r="DG92" s="114">
        <v>0</v>
      </c>
      <c r="DH92" s="114">
        <v>0</v>
      </c>
      <c r="DI92" s="114">
        <v>0</v>
      </c>
      <c r="DJ92" s="114">
        <v>0</v>
      </c>
      <c r="DK92" s="114">
        <v>0</v>
      </c>
      <c r="DL92" s="114">
        <v>0</v>
      </c>
      <c r="DM92" s="114">
        <v>0</v>
      </c>
      <c r="DN92" s="114">
        <v>0</v>
      </c>
      <c r="DO92" s="114">
        <v>0</v>
      </c>
      <c r="DP92" s="114">
        <v>0</v>
      </c>
      <c r="DQ92" s="114">
        <v>0</v>
      </c>
      <c r="DR92" s="114">
        <v>0</v>
      </c>
      <c r="DS92" s="114">
        <v>0</v>
      </c>
      <c r="DT92" s="114">
        <v>0</v>
      </c>
      <c r="DU92" s="114">
        <v>0</v>
      </c>
      <c r="DV92" s="114">
        <v>0</v>
      </c>
      <c r="DW92" s="114">
        <v>0</v>
      </c>
      <c r="DX92" s="114">
        <v>0</v>
      </c>
      <c r="DY92" s="114">
        <v>0</v>
      </c>
      <c r="DZ92" s="114">
        <v>0</v>
      </c>
      <c r="EA92" s="114">
        <v>0</v>
      </c>
      <c r="EB92" s="114">
        <v>0</v>
      </c>
      <c r="EC92" s="114">
        <v>0</v>
      </c>
      <c r="ED92" s="114">
        <v>0</v>
      </c>
      <c r="EE92" s="114">
        <v>0</v>
      </c>
      <c r="EF92" s="114">
        <v>0</v>
      </c>
      <c r="EG92" s="114">
        <v>0</v>
      </c>
      <c r="EH92" s="114">
        <v>0</v>
      </c>
      <c r="EI92" s="114">
        <v>0</v>
      </c>
      <c r="EJ92" s="114">
        <v>0</v>
      </c>
      <c r="EK92" s="114">
        <v>0</v>
      </c>
      <c r="EL92" s="114">
        <v>0</v>
      </c>
      <c r="EM92" s="114">
        <v>0</v>
      </c>
      <c r="EN92" s="114">
        <v>0</v>
      </c>
      <c r="EO92" s="114">
        <v>0</v>
      </c>
      <c r="EP92" s="114">
        <v>0</v>
      </c>
      <c r="EQ92" s="114">
        <v>0</v>
      </c>
      <c r="ER92" s="114">
        <v>0</v>
      </c>
      <c r="ES92" s="114">
        <v>0</v>
      </c>
      <c r="ET92" s="114">
        <v>0</v>
      </c>
      <c r="EU92" s="114">
        <v>0</v>
      </c>
      <c r="EV92" s="114">
        <v>0</v>
      </c>
      <c r="EW92" s="114">
        <v>0</v>
      </c>
      <c r="EX92" s="114">
        <v>0</v>
      </c>
      <c r="EY92" s="114">
        <v>0</v>
      </c>
      <c r="EZ92" s="114">
        <v>0</v>
      </c>
      <c r="FA92" s="114">
        <v>0</v>
      </c>
      <c r="FB92" s="114">
        <v>0</v>
      </c>
      <c r="FC92" s="114">
        <v>0</v>
      </c>
      <c r="FD92" s="114">
        <v>0</v>
      </c>
      <c r="FE92" s="114">
        <v>0</v>
      </c>
      <c r="FF92" s="114">
        <v>0</v>
      </c>
      <c r="FG92" s="114">
        <v>0</v>
      </c>
      <c r="FH92" s="114">
        <v>0</v>
      </c>
      <c r="FI92" s="114">
        <v>0</v>
      </c>
      <c r="FJ92" s="114">
        <v>0</v>
      </c>
      <c r="FK92" s="114">
        <v>0</v>
      </c>
      <c r="FL92" s="114">
        <v>0</v>
      </c>
      <c r="FM92" s="114">
        <v>0</v>
      </c>
      <c r="FN92" s="114">
        <v>0</v>
      </c>
      <c r="FO92" s="114">
        <v>0</v>
      </c>
      <c r="FP92" s="114">
        <v>0</v>
      </c>
      <c r="FQ92" s="114">
        <v>0</v>
      </c>
      <c r="FR92" s="114">
        <v>0</v>
      </c>
      <c r="FS92" s="114">
        <v>0</v>
      </c>
      <c r="FT92" s="114">
        <v>0</v>
      </c>
      <c r="FU92" s="114">
        <v>0</v>
      </c>
      <c r="FV92" s="114">
        <v>0</v>
      </c>
      <c r="FW92" s="114">
        <v>0</v>
      </c>
      <c r="FX92" s="114">
        <v>0</v>
      </c>
      <c r="FY92" s="114">
        <v>0</v>
      </c>
      <c r="FZ92" s="114">
        <v>0</v>
      </c>
      <c r="GA92" s="114">
        <v>0</v>
      </c>
      <c r="GB92" s="114">
        <v>0</v>
      </c>
      <c r="GC92" s="114">
        <v>0</v>
      </c>
      <c r="GD92" s="114">
        <v>0</v>
      </c>
      <c r="GE92" s="114">
        <v>0</v>
      </c>
      <c r="GF92" s="114">
        <v>0</v>
      </c>
      <c r="GG92" s="114">
        <v>0</v>
      </c>
      <c r="GH92" s="114">
        <v>0</v>
      </c>
      <c r="GI92" s="114">
        <v>0</v>
      </c>
      <c r="GJ92" s="114">
        <v>0</v>
      </c>
      <c r="GK92" s="114">
        <v>0</v>
      </c>
      <c r="GL92" s="114">
        <v>0</v>
      </c>
      <c r="GM92" s="114">
        <v>0</v>
      </c>
      <c r="GN92" s="114">
        <v>0</v>
      </c>
      <c r="GO92" s="114">
        <v>0</v>
      </c>
      <c r="GP92" s="114">
        <v>0</v>
      </c>
      <c r="GQ92" s="114">
        <v>0</v>
      </c>
      <c r="GR92" s="114">
        <v>0</v>
      </c>
      <c r="GS92" s="114">
        <v>0</v>
      </c>
      <c r="GT92" s="114">
        <v>0</v>
      </c>
      <c r="GU92" s="114">
        <v>0</v>
      </c>
      <c r="GV92" s="114">
        <v>0</v>
      </c>
      <c r="GW92" s="114">
        <v>0</v>
      </c>
      <c r="GX92" s="114">
        <v>0</v>
      </c>
      <c r="GY92" s="114">
        <v>0</v>
      </c>
      <c r="GZ92" s="114">
        <v>0</v>
      </c>
      <c r="HA92" s="114">
        <v>0</v>
      </c>
      <c r="HB92" s="114">
        <v>0</v>
      </c>
      <c r="HC92" s="114">
        <v>0</v>
      </c>
      <c r="HD92" s="114">
        <v>0</v>
      </c>
      <c r="HE92" s="114">
        <v>0</v>
      </c>
      <c r="HF92" s="114">
        <v>0</v>
      </c>
      <c r="HG92" s="114">
        <v>0</v>
      </c>
      <c r="HH92" s="114">
        <v>0</v>
      </c>
      <c r="HI92" s="114">
        <v>0</v>
      </c>
    </row>
    <row r="93" spans="1:217" s="109" customFormat="1" x14ac:dyDescent="0.2">
      <c r="A93" s="113" t="s">
        <v>253</v>
      </c>
      <c r="B93" s="114">
        <v>0</v>
      </c>
      <c r="C93" s="114">
        <v>0</v>
      </c>
      <c r="D93" s="114">
        <v>0</v>
      </c>
      <c r="E93" s="114">
        <v>0</v>
      </c>
      <c r="F93" s="114">
        <v>0</v>
      </c>
      <c r="G93" s="114">
        <v>0</v>
      </c>
      <c r="H93" s="114">
        <v>0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  <c r="AC93" s="114">
        <v>0</v>
      </c>
      <c r="AD93" s="114">
        <v>0</v>
      </c>
      <c r="AE93" s="114">
        <v>0</v>
      </c>
      <c r="AF93" s="114">
        <v>0</v>
      </c>
      <c r="AG93" s="114">
        <v>0</v>
      </c>
      <c r="AH93" s="114">
        <v>0</v>
      </c>
      <c r="AI93" s="114">
        <v>0</v>
      </c>
      <c r="AJ93" s="114">
        <v>0</v>
      </c>
      <c r="AK93" s="114">
        <v>0</v>
      </c>
      <c r="AL93" s="114">
        <v>0</v>
      </c>
      <c r="AM93" s="114">
        <v>0</v>
      </c>
      <c r="AN93" s="114">
        <v>0</v>
      </c>
      <c r="AO93" s="114">
        <v>0</v>
      </c>
      <c r="AP93" s="114">
        <v>0</v>
      </c>
      <c r="AQ93" s="114">
        <v>0</v>
      </c>
      <c r="AR93" s="114">
        <v>0</v>
      </c>
      <c r="AS93" s="114">
        <v>0</v>
      </c>
      <c r="AT93" s="114">
        <v>0</v>
      </c>
      <c r="AU93" s="114">
        <v>0</v>
      </c>
      <c r="AV93" s="114">
        <v>0</v>
      </c>
      <c r="AW93" s="114">
        <v>0</v>
      </c>
      <c r="AX93" s="114">
        <v>0</v>
      </c>
      <c r="AY93" s="114">
        <v>0</v>
      </c>
      <c r="AZ93" s="114">
        <v>0</v>
      </c>
      <c r="BA93" s="114">
        <v>0</v>
      </c>
      <c r="BB93" s="114">
        <v>0</v>
      </c>
      <c r="BC93" s="114">
        <v>0</v>
      </c>
      <c r="BD93" s="114">
        <v>0</v>
      </c>
      <c r="BE93" s="114">
        <v>0</v>
      </c>
      <c r="BF93" s="114">
        <v>0</v>
      </c>
      <c r="BG93" s="114">
        <v>0</v>
      </c>
      <c r="BH93" s="114">
        <v>0</v>
      </c>
      <c r="BI93" s="114">
        <v>0</v>
      </c>
      <c r="BJ93" s="114">
        <v>0</v>
      </c>
      <c r="BK93" s="114">
        <v>0</v>
      </c>
      <c r="BL93" s="114">
        <v>0</v>
      </c>
      <c r="BM93" s="114">
        <v>0</v>
      </c>
      <c r="BN93" s="114">
        <v>0</v>
      </c>
      <c r="BO93" s="114">
        <v>0</v>
      </c>
      <c r="BP93" s="114">
        <v>0</v>
      </c>
      <c r="BQ93" s="114">
        <v>0</v>
      </c>
      <c r="BR93" s="114">
        <v>0</v>
      </c>
      <c r="BS93" s="114">
        <v>0</v>
      </c>
      <c r="BT93" s="114">
        <v>0</v>
      </c>
      <c r="BU93" s="114">
        <v>0</v>
      </c>
      <c r="BV93" s="114">
        <v>0</v>
      </c>
      <c r="BW93" s="114">
        <v>0</v>
      </c>
      <c r="BX93" s="114">
        <v>0</v>
      </c>
      <c r="BY93" s="114">
        <v>0</v>
      </c>
      <c r="BZ93" s="114">
        <v>0</v>
      </c>
      <c r="CA93" s="114">
        <v>0</v>
      </c>
      <c r="CB93" s="114">
        <v>0</v>
      </c>
      <c r="CC93" s="114">
        <v>0</v>
      </c>
      <c r="CD93" s="114">
        <v>0</v>
      </c>
      <c r="CE93" s="114">
        <v>0</v>
      </c>
      <c r="CF93" s="114">
        <v>0</v>
      </c>
      <c r="CG93" s="114">
        <v>0</v>
      </c>
      <c r="CH93" s="114">
        <v>0</v>
      </c>
      <c r="CI93" s="114">
        <v>0</v>
      </c>
      <c r="CJ93" s="114">
        <v>0</v>
      </c>
      <c r="CK93" s="114">
        <v>0</v>
      </c>
      <c r="CL93" s="114">
        <v>0</v>
      </c>
      <c r="CM93" s="114">
        <v>0</v>
      </c>
      <c r="CN93" s="114">
        <v>0</v>
      </c>
      <c r="CO93" s="114">
        <v>0</v>
      </c>
      <c r="CP93" s="114">
        <v>0</v>
      </c>
      <c r="CQ93" s="114">
        <v>0</v>
      </c>
      <c r="CR93" s="114">
        <v>0</v>
      </c>
      <c r="CS93" s="114">
        <v>0</v>
      </c>
      <c r="CT93" s="114">
        <v>0</v>
      </c>
      <c r="CU93" s="114">
        <v>0</v>
      </c>
      <c r="CV93" s="114">
        <v>0</v>
      </c>
      <c r="CW93" s="114">
        <v>0</v>
      </c>
      <c r="CX93" s="114">
        <v>0</v>
      </c>
      <c r="CY93" s="114">
        <v>0</v>
      </c>
      <c r="CZ93" s="114">
        <v>0</v>
      </c>
      <c r="DA93" s="114">
        <v>0</v>
      </c>
      <c r="DB93" s="114">
        <v>0</v>
      </c>
      <c r="DC93" s="114">
        <v>0</v>
      </c>
      <c r="DD93" s="114">
        <v>0</v>
      </c>
      <c r="DE93" s="114">
        <v>0</v>
      </c>
      <c r="DF93" s="114">
        <v>0</v>
      </c>
      <c r="DG93" s="114">
        <v>0</v>
      </c>
      <c r="DH93" s="114">
        <v>0</v>
      </c>
      <c r="DI93" s="114">
        <v>0</v>
      </c>
      <c r="DJ93" s="114">
        <v>0</v>
      </c>
      <c r="DK93" s="114">
        <v>0</v>
      </c>
      <c r="DL93" s="114">
        <v>0</v>
      </c>
      <c r="DM93" s="114">
        <v>0</v>
      </c>
      <c r="DN93" s="114">
        <v>0</v>
      </c>
      <c r="DO93" s="114">
        <v>0</v>
      </c>
      <c r="DP93" s="114">
        <v>0</v>
      </c>
      <c r="DQ93" s="114">
        <v>0</v>
      </c>
      <c r="DR93" s="114">
        <v>0</v>
      </c>
      <c r="DS93" s="114">
        <v>0</v>
      </c>
      <c r="DT93" s="114">
        <v>0</v>
      </c>
      <c r="DU93" s="114">
        <v>0</v>
      </c>
      <c r="DV93" s="114">
        <v>0</v>
      </c>
      <c r="DW93" s="114">
        <v>0</v>
      </c>
      <c r="DX93" s="114">
        <v>0</v>
      </c>
      <c r="DY93" s="114">
        <v>0</v>
      </c>
      <c r="DZ93" s="114">
        <v>0</v>
      </c>
      <c r="EA93" s="114">
        <v>0</v>
      </c>
      <c r="EB93" s="114">
        <v>0</v>
      </c>
      <c r="EC93" s="114">
        <v>0</v>
      </c>
      <c r="ED93" s="114">
        <v>0</v>
      </c>
      <c r="EE93" s="114">
        <v>0</v>
      </c>
      <c r="EF93" s="114">
        <v>0</v>
      </c>
      <c r="EG93" s="114">
        <v>0</v>
      </c>
      <c r="EH93" s="114">
        <v>0</v>
      </c>
      <c r="EI93" s="114">
        <v>0</v>
      </c>
      <c r="EJ93" s="114">
        <v>0</v>
      </c>
      <c r="EK93" s="114">
        <v>0</v>
      </c>
      <c r="EL93" s="114">
        <v>0</v>
      </c>
      <c r="EM93" s="114">
        <v>0</v>
      </c>
      <c r="EN93" s="114">
        <v>0</v>
      </c>
      <c r="EO93" s="114">
        <v>0</v>
      </c>
      <c r="EP93" s="114">
        <v>0</v>
      </c>
      <c r="EQ93" s="114">
        <v>0</v>
      </c>
      <c r="ER93" s="114">
        <v>0</v>
      </c>
      <c r="ES93" s="114">
        <v>0</v>
      </c>
      <c r="ET93" s="114">
        <v>0</v>
      </c>
      <c r="EU93" s="114">
        <v>0</v>
      </c>
      <c r="EV93" s="114">
        <v>0</v>
      </c>
      <c r="EW93" s="114">
        <v>0</v>
      </c>
      <c r="EX93" s="114">
        <v>0</v>
      </c>
      <c r="EY93" s="114">
        <v>0</v>
      </c>
      <c r="EZ93" s="114">
        <v>0</v>
      </c>
      <c r="FA93" s="114">
        <v>0</v>
      </c>
      <c r="FB93" s="114">
        <v>0</v>
      </c>
      <c r="FC93" s="114">
        <v>0</v>
      </c>
      <c r="FD93" s="114">
        <v>0</v>
      </c>
      <c r="FE93" s="114">
        <v>0</v>
      </c>
      <c r="FF93" s="114">
        <v>0</v>
      </c>
      <c r="FG93" s="114">
        <v>0</v>
      </c>
      <c r="FH93" s="114">
        <v>0</v>
      </c>
      <c r="FI93" s="114">
        <v>0</v>
      </c>
      <c r="FJ93" s="114">
        <v>0</v>
      </c>
      <c r="FK93" s="114">
        <v>0</v>
      </c>
      <c r="FL93" s="114">
        <v>0</v>
      </c>
      <c r="FM93" s="114">
        <v>0</v>
      </c>
      <c r="FN93" s="114">
        <v>0</v>
      </c>
      <c r="FO93" s="114">
        <v>0</v>
      </c>
      <c r="FP93" s="114">
        <v>0</v>
      </c>
      <c r="FQ93" s="114">
        <v>0</v>
      </c>
      <c r="FR93" s="114">
        <v>0</v>
      </c>
      <c r="FS93" s="114">
        <v>0</v>
      </c>
      <c r="FT93" s="114">
        <v>0</v>
      </c>
      <c r="FU93" s="114">
        <v>0</v>
      </c>
      <c r="FV93" s="114">
        <v>0</v>
      </c>
      <c r="FW93" s="114">
        <v>0</v>
      </c>
      <c r="FX93" s="114">
        <v>0</v>
      </c>
      <c r="FY93" s="114">
        <v>0</v>
      </c>
      <c r="FZ93" s="114">
        <v>0</v>
      </c>
      <c r="GA93" s="114">
        <v>0</v>
      </c>
      <c r="GB93" s="114">
        <v>0</v>
      </c>
      <c r="GC93" s="114">
        <v>0</v>
      </c>
      <c r="GD93" s="114">
        <v>0</v>
      </c>
      <c r="GE93" s="114">
        <v>0</v>
      </c>
      <c r="GF93" s="114">
        <v>0</v>
      </c>
      <c r="GG93" s="114">
        <v>0</v>
      </c>
      <c r="GH93" s="114">
        <v>0</v>
      </c>
      <c r="GI93" s="114">
        <v>0</v>
      </c>
      <c r="GJ93" s="114">
        <v>0</v>
      </c>
      <c r="GK93" s="114">
        <v>0</v>
      </c>
      <c r="GL93" s="114">
        <v>0</v>
      </c>
      <c r="GM93" s="114">
        <v>0</v>
      </c>
      <c r="GN93" s="114">
        <v>0</v>
      </c>
      <c r="GO93" s="114">
        <v>0</v>
      </c>
      <c r="GP93" s="114">
        <v>0</v>
      </c>
      <c r="GQ93" s="114">
        <v>0</v>
      </c>
      <c r="GR93" s="114">
        <v>0</v>
      </c>
      <c r="GS93" s="114">
        <v>0</v>
      </c>
      <c r="GT93" s="114">
        <v>0</v>
      </c>
      <c r="GU93" s="114">
        <v>0</v>
      </c>
      <c r="GV93" s="114">
        <v>0</v>
      </c>
      <c r="GW93" s="114">
        <v>0</v>
      </c>
      <c r="GX93" s="114">
        <v>0</v>
      </c>
      <c r="GY93" s="114">
        <v>0</v>
      </c>
      <c r="GZ93" s="114">
        <v>0</v>
      </c>
      <c r="HA93" s="114">
        <v>0</v>
      </c>
      <c r="HB93" s="114">
        <v>0</v>
      </c>
      <c r="HC93" s="114">
        <v>0</v>
      </c>
      <c r="HD93" s="114">
        <v>0</v>
      </c>
      <c r="HE93" s="114">
        <v>0</v>
      </c>
      <c r="HF93" s="114">
        <v>0</v>
      </c>
      <c r="HG93" s="114">
        <v>0</v>
      </c>
      <c r="HH93" s="114">
        <v>0</v>
      </c>
      <c r="HI93" s="114">
        <v>0</v>
      </c>
    </row>
    <row r="94" spans="1:217" ht="14.4" x14ac:dyDescent="0.3">
      <c r="A94" s="31"/>
    </row>
    <row r="95" spans="1:217" s="22" customFormat="1" x14ac:dyDescent="0.2">
      <c r="A95" s="34" t="s">
        <v>254</v>
      </c>
      <c r="B95" s="83">
        <f>IFERROR(VLOOKUP(B$7,Financiamento!$A:$F,5,0),0)</f>
        <v>0</v>
      </c>
      <c r="C95" s="83">
        <f>IFERROR(VLOOKUP(C$7,Financiamento!$A:$F,5,0),0)</f>
        <v>0</v>
      </c>
      <c r="D95" s="83">
        <f>IFERROR(VLOOKUP(D$7,Financiamento!$A:$F,5,0),0)</f>
        <v>0</v>
      </c>
      <c r="E95" s="83">
        <f>IFERROR(VLOOKUP(E$7,Financiamento!$A:$F,5,0),0)</f>
        <v>0</v>
      </c>
      <c r="F95" s="83">
        <f>IFERROR(VLOOKUP(F$7,Financiamento!$A:$F,5,0),0)</f>
        <v>0</v>
      </c>
      <c r="G95" s="83">
        <f>IFERROR(VLOOKUP(G$7,Financiamento!$A:$F,5,0),0)</f>
        <v>0</v>
      </c>
      <c r="H95" s="83">
        <f>IFERROR(VLOOKUP(H$7,Financiamento!$A:$F,5,0),0)</f>
        <v>0</v>
      </c>
      <c r="I95" s="83">
        <f>IFERROR(VLOOKUP(I$7,Financiamento!$A:$F,5,0),0)</f>
        <v>0</v>
      </c>
      <c r="J95" s="83">
        <f>IFERROR(VLOOKUP(J$7,Financiamento!$A:$F,5,0),0)</f>
        <v>0</v>
      </c>
      <c r="K95" s="83">
        <f>IFERROR(VLOOKUP(K$7,Financiamento!$A:$F,5,0),0)</f>
        <v>0</v>
      </c>
      <c r="L95" s="83">
        <f>IFERROR(VLOOKUP(L$7,Financiamento!$A:$F,5,0),0)</f>
        <v>0</v>
      </c>
      <c r="M95" s="83">
        <f>IFERROR(VLOOKUP(M$7,Financiamento!$A:$F,5,0),0)</f>
        <v>0</v>
      </c>
      <c r="N95" s="83">
        <f>IFERROR(VLOOKUP(N$7,Financiamento!$A:$F,5,0),0)</f>
        <v>0</v>
      </c>
      <c r="O95" s="83">
        <f>IFERROR(VLOOKUP(O$7,Financiamento!$A:$F,5,0),0)</f>
        <v>0</v>
      </c>
      <c r="P95" s="83">
        <f>IFERROR(VLOOKUP(P$7,Financiamento!$A:$F,5,0),0)</f>
        <v>0</v>
      </c>
      <c r="Q95" s="83">
        <f>IFERROR(VLOOKUP(Q$7,Financiamento!$A:$F,5,0),0)</f>
        <v>0</v>
      </c>
      <c r="R95" s="83">
        <f>IFERROR(VLOOKUP(R$7,Financiamento!$A:$F,5,0),0)</f>
        <v>0</v>
      </c>
      <c r="S95" s="83">
        <f>IFERROR(VLOOKUP(S$7,Financiamento!$A:$F,5,0),0)</f>
        <v>0</v>
      </c>
      <c r="T95" s="83">
        <f>IFERROR(VLOOKUP(T$7,Financiamento!$A:$F,5,0),0)</f>
        <v>0</v>
      </c>
      <c r="U95" s="83">
        <f>IFERROR(VLOOKUP(U$7,Financiamento!$A:$F,5,0),0)</f>
        <v>0</v>
      </c>
      <c r="V95" s="83">
        <f>IFERROR(VLOOKUP(V$7,Financiamento!$A:$F,5,0),0)</f>
        <v>0</v>
      </c>
      <c r="W95" s="83">
        <f>IFERROR(VLOOKUP(W$7,Financiamento!$A:$F,5,0),0)</f>
        <v>0</v>
      </c>
      <c r="X95" s="83">
        <f>IFERROR(VLOOKUP(X$7,Financiamento!$A:$F,5,0),0)</f>
        <v>0</v>
      </c>
      <c r="Y95" s="83">
        <f>IFERROR(VLOOKUP(Y$7,Financiamento!$A:$F,5,0),0)</f>
        <v>0</v>
      </c>
      <c r="Z95" s="83">
        <f>IFERROR(VLOOKUP(Z$7,Financiamento!$A:$F,5,0),0)</f>
        <v>227.16640739352889</v>
      </c>
      <c r="AA95" s="83">
        <f>IFERROR(VLOOKUP(AA$7,Financiamento!$A:$F,5,0),0)</f>
        <v>228.49336041715785</v>
      </c>
      <c r="AB95" s="83">
        <f>IFERROR(VLOOKUP(AB$7,Financiamento!$A:$F,5,0),0)</f>
        <v>229.82806460587821</v>
      </c>
      <c r="AC95" s="83">
        <f>IFERROR(VLOOKUP(AC$7,Financiamento!$A:$F,5,0),0)</f>
        <v>231.17056523677147</v>
      </c>
      <c r="AD95" s="83">
        <f>IFERROR(VLOOKUP(AD$7,Financiamento!$A:$F,5,0),0)</f>
        <v>232.52090785139737</v>
      </c>
      <c r="AE95" s="83">
        <f>IFERROR(VLOOKUP(AE$7,Financiamento!$A:$F,5,0),0)</f>
        <v>233.87913825733881</v>
      </c>
      <c r="AF95" s="83">
        <f>IFERROR(VLOOKUP(AF$7,Financiamento!$A:$F,5,0),0)</f>
        <v>235.24530252975563</v>
      </c>
      <c r="AG95" s="83">
        <f>IFERROR(VLOOKUP(AG$7,Financiamento!$A:$F,5,0),0)</f>
        <v>236.61944701294766</v>
      </c>
      <c r="AH95" s="83">
        <f>IFERROR(VLOOKUP(AH$7,Financiamento!$A:$F,5,0),0)</f>
        <v>238.00161832192703</v>
      </c>
      <c r="AI95" s="83">
        <f>IFERROR(VLOOKUP(AI$7,Financiamento!$A:$F,5,0),0)</f>
        <v>239.3918633439992</v>
      </c>
      <c r="AJ95" s="83">
        <f>IFERROR(VLOOKUP(AJ$7,Financiamento!$A:$F,5,0),0)</f>
        <v>240.79022924035377</v>
      </c>
      <c r="AK95" s="83">
        <f>IFERROR(VLOOKUP(AK$7,Financiamento!$A:$F,5,0),0)</f>
        <v>242.19676344766413</v>
      </c>
      <c r="AL95" s="83">
        <f>IFERROR(VLOOKUP(AL$7,Financiamento!$A:$F,5,0),0)</f>
        <v>243.61151367969683</v>
      </c>
      <c r="AM95" s="83">
        <f>IFERROR(VLOOKUP(AM$7,Financiamento!$A:$F,5,0),0)</f>
        <v>245.03452792893006</v>
      </c>
      <c r="AN95" s="83">
        <f>IFERROR(VLOOKUP(AN$7,Financiamento!$A:$F,5,0),0)</f>
        <v>246.46585446818165</v>
      </c>
      <c r="AO95" s="83">
        <f>IFERROR(VLOOKUP(AO$7,Financiamento!$A:$F,5,0),0)</f>
        <v>247.90554185224673</v>
      </c>
      <c r="AP95" s="83">
        <f>IFERROR(VLOOKUP(AP$7,Financiamento!$A:$F,5,0),0)</f>
        <v>249.35363891954486</v>
      </c>
      <c r="AQ95" s="83">
        <f>IFERROR(VLOOKUP(AQ$7,Financiamento!$A:$F,5,0),0)</f>
        <v>250.81019479377667</v>
      </c>
      <c r="AR95" s="83">
        <f>IFERROR(VLOOKUP(AR$7,Financiamento!$A:$F,5,0),0)</f>
        <v>252.27525888559035</v>
      </c>
      <c r="AS95" s="83">
        <f>IFERROR(VLOOKUP(AS$7,Financiamento!$A:$F,5,0),0)</f>
        <v>253.74888089425781</v>
      </c>
      <c r="AT95" s="83">
        <f>IFERROR(VLOOKUP(AT$7,Financiamento!$A:$F,5,0),0)</f>
        <v>255.23111080936053</v>
      </c>
      <c r="AU95" s="83">
        <f>IFERROR(VLOOKUP(AU$7,Financiamento!$A:$F,5,0),0)</f>
        <v>256.72199891248556</v>
      </c>
      <c r="AV95" s="83">
        <f>IFERROR(VLOOKUP(AV$7,Financiamento!$A:$F,5,0),0)</f>
        <v>258.22159577893103</v>
      </c>
      <c r="AW95" s="83">
        <f>IFERROR(VLOOKUP(AW$7,Financiamento!$A:$F,5,0),0)</f>
        <v>259.7299522794217</v>
      </c>
      <c r="AX95" s="83">
        <f>IFERROR(VLOOKUP(AX$7,Financiamento!$A:$F,5,0),0)</f>
        <v>261.24711958183514</v>
      </c>
      <c r="AY95" s="83">
        <f>IFERROR(VLOOKUP(AY$7,Financiamento!$A:$F,5,0),0)</f>
        <v>262.77314915293698</v>
      </c>
      <c r="AZ95" s="83">
        <f>IFERROR(VLOOKUP(AZ$7,Financiamento!$A:$F,5,0),0)</f>
        <v>264.3080927601269</v>
      </c>
      <c r="BA95" s="83">
        <f>IFERROR(VLOOKUP(BA$7,Financiamento!$A:$F,5,0),0)</f>
        <v>265.852002473195</v>
      </c>
      <c r="BB95" s="83">
        <f>IFERROR(VLOOKUP(BB$7,Financiamento!$A:$F,5,0),0)</f>
        <v>267.40493066608803</v>
      </c>
      <c r="BC95" s="83">
        <f>IFERROR(VLOOKUP(BC$7,Financiamento!$A:$F,5,0),0)</f>
        <v>268.96693001868584</v>
      </c>
      <c r="BD95" s="83">
        <f>IFERROR(VLOOKUP(BD$7,Financiamento!$A:$F,5,0),0)</f>
        <v>270.53805351858875</v>
      </c>
      <c r="BE95" s="83">
        <f>IFERROR(VLOOKUP(BE$7,Financiamento!$A:$F,5,0),0)</f>
        <v>272.11835446291502</v>
      </c>
      <c r="BF95" s="83">
        <f>IFERROR(VLOOKUP(BF$7,Financiamento!$A:$F,5,0),0)</f>
        <v>273.70788646010851</v>
      </c>
      <c r="BG95" s="83">
        <f>IFERROR(VLOOKUP(BG$7,Financiamento!$A:$F,5,0),0)</f>
        <v>275.30670343175768</v>
      </c>
      <c r="BH95" s="83">
        <f>IFERROR(VLOOKUP(BH$7,Financiamento!$A:$F,5,0),0)</f>
        <v>276.91485961442442</v>
      </c>
      <c r="BI95" s="83">
        <f>IFERROR(VLOOKUP(BI$7,Financiamento!$A:$F,5,0),0)</f>
        <v>278.5324095614842</v>
      </c>
      <c r="BJ95" s="83">
        <f>IFERROR(VLOOKUP(BJ$7,Financiamento!$A:$F,5,0),0)</f>
        <v>280.1594081449764</v>
      </c>
      <c r="BK95" s="83">
        <f>IFERROR(VLOOKUP(BK$7,Financiamento!$A:$F,5,0),0)</f>
        <v>281.79591055746585</v>
      </c>
      <c r="BL95" s="83">
        <f>IFERROR(VLOOKUP(BL$7,Financiamento!$A:$F,5,0),0)</f>
        <v>283.44197231391536</v>
      </c>
      <c r="BM95" s="83">
        <f>IFERROR(VLOOKUP(BM$7,Financiamento!$A:$F,5,0),0)</f>
        <v>285.09764925356853</v>
      </c>
      <c r="BN95" s="83">
        <f>IFERROR(VLOOKUP(BN$7,Financiamento!$A:$F,5,0),0)</f>
        <v>286.76299754184413</v>
      </c>
      <c r="BO95" s="83">
        <f>IFERROR(VLOOKUP(BO$7,Financiamento!$A:$F,5,0),0)</f>
        <v>288.43807367224167</v>
      </c>
      <c r="BP95" s="83">
        <f>IFERROR(VLOOKUP(BP$7,Financiamento!$A:$F,5,0),0)</f>
        <v>290.12293446825743</v>
      </c>
      <c r="BQ95" s="83">
        <f>IFERROR(VLOOKUP(BQ$7,Financiamento!$A:$F,5,0),0)</f>
        <v>291.8176370853123</v>
      </c>
      <c r="BR95" s="83">
        <f>IFERROR(VLOOKUP(BR$7,Financiamento!$A:$F,5,0),0)</f>
        <v>293.52223901269065</v>
      </c>
      <c r="BS95" s="83">
        <f>IFERROR(VLOOKUP(BS$7,Financiamento!$A:$F,5,0),0)</f>
        <v>295.23679807549041</v>
      </c>
      <c r="BT95" s="83">
        <f>IFERROR(VLOOKUP(BT$7,Financiamento!$A:$F,5,0),0)</f>
        <v>296.96137243658484</v>
      </c>
      <c r="BU95" s="83">
        <f>IFERROR(VLOOKUP(BU$7,Financiamento!$A:$F,5,0),0)</f>
        <v>298.69602059859545</v>
      </c>
      <c r="BV95" s="83">
        <f>IFERROR(VLOOKUP(BV$7,Financiamento!$A:$F,5,0),0)</f>
        <v>300.4408014058767</v>
      </c>
      <c r="BW95" s="83">
        <f>IFERROR(VLOOKUP(BW$7,Financiamento!$A:$F,5,0),0)</f>
        <v>302.19577404651193</v>
      </c>
      <c r="BX95" s="83">
        <f>IFERROR(VLOOKUP(BX$7,Financiamento!$A:$F,5,0),0)</f>
        <v>303.96099805432158</v>
      </c>
      <c r="BY95" s="83">
        <f>IFERROR(VLOOKUP(BY$7,Financiamento!$A:$F,5,0),0)</f>
        <v>305.73653331088235</v>
      </c>
      <c r="BZ95" s="83">
        <f>IFERROR(VLOOKUP(BZ$7,Financiamento!$A:$F,5,0),0)</f>
        <v>307.52244004755897</v>
      </c>
      <c r="CA95" s="83">
        <f>IFERROR(VLOOKUP(CA$7,Financiamento!$A:$F,5,0),0)</f>
        <v>309.31877884754692</v>
      </c>
      <c r="CB95" s="83">
        <f>IFERROR(VLOOKUP(CB$7,Financiamento!$A:$F,5,0),0)</f>
        <v>311.12561064792811</v>
      </c>
      <c r="CC95" s="83">
        <f>IFERROR(VLOOKUP(CC$7,Financiamento!$A:$F,5,0),0)</f>
        <v>312.94299674173772</v>
      </c>
      <c r="CD95" s="83">
        <f>IFERROR(VLOOKUP(CD$7,Financiamento!$A:$F,5,0),0)</f>
        <v>314.7709987800435</v>
      </c>
      <c r="CE95" s="83">
        <f>IFERROR(VLOOKUP(CE$7,Financiamento!$A:$F,5,0),0)</f>
        <v>316.60967877403715</v>
      </c>
      <c r="CF95" s="83">
        <f>IFERROR(VLOOKUP(CF$7,Financiamento!$A:$F,5,0),0)</f>
        <v>318.45909909713805</v>
      </c>
      <c r="CG95" s="83">
        <f>IFERROR(VLOOKUP(CG$7,Financiamento!$A:$F,5,0),0)</f>
        <v>320.31932248710899</v>
      </c>
      <c r="CH95" s="83">
        <f>IFERROR(VLOOKUP(CH$7,Financiamento!$A:$F,5,0),0)</f>
        <v>322.1904120481845</v>
      </c>
      <c r="CI95" s="83">
        <f>IFERROR(VLOOKUP(CI$7,Financiamento!$A:$F,5,0),0)</f>
        <v>324.07243125321151</v>
      </c>
      <c r="CJ95" s="83">
        <f>IFERROR(VLOOKUP(CJ$7,Financiamento!$A:$F,5,0),0)</f>
        <v>325.96544394580246</v>
      </c>
      <c r="CK95" s="83">
        <f>IFERROR(VLOOKUP(CK$7,Financiamento!$A:$F,5,0),0)</f>
        <v>327.86951434250136</v>
      </c>
      <c r="CL95" s="83">
        <f>IFERROR(VLOOKUP(CL$7,Financiamento!$A:$F,5,0),0)</f>
        <v>329.78470703496163</v>
      </c>
      <c r="CM95" s="83">
        <f>IFERROR(VLOOKUP(CM$7,Financiamento!$A:$F,5,0),0)</f>
        <v>331.71108699213795</v>
      </c>
      <c r="CN95" s="83">
        <f>IFERROR(VLOOKUP(CN$7,Financiamento!$A:$F,5,0),0)</f>
        <v>333.64871956248965</v>
      </c>
      <c r="CO95" s="83">
        <f>IFERROR(VLOOKUP(CO$7,Financiamento!$A:$F,5,0),0)</f>
        <v>335.59767047619766</v>
      </c>
      <c r="CP95" s="83">
        <f>IFERROR(VLOOKUP(CP$7,Financiamento!$A:$F,5,0),0)</f>
        <v>337.55800584739444</v>
      </c>
      <c r="CQ95" s="83">
        <f>IFERROR(VLOOKUP(CQ$7,Financiamento!$A:$F,5,0),0)</f>
        <v>339.5297921764066</v>
      </c>
      <c r="CR95" s="83">
        <f>IFERROR(VLOOKUP(CR$7,Financiamento!$A:$F,5,0),0)</f>
        <v>341.51309635201085</v>
      </c>
      <c r="CS95" s="83">
        <f>IFERROR(VLOOKUP(CS$7,Financiamento!$A:$F,5,0),0)</f>
        <v>343.50798565370303</v>
      </c>
      <c r="CT95" s="83">
        <f>IFERROR(VLOOKUP(CT$7,Financiamento!$A:$F,5,0),0)</f>
        <v>0</v>
      </c>
      <c r="CU95" s="83">
        <f>IFERROR(VLOOKUP(CU$7,Financiamento!$A:$F,5,0),0)</f>
        <v>0</v>
      </c>
      <c r="CV95" s="83">
        <f>IFERROR(VLOOKUP(CV$7,Financiamento!$A:$F,5,0),0)</f>
        <v>0</v>
      </c>
      <c r="CW95" s="83">
        <f>IFERROR(VLOOKUP(CW$7,Financiamento!$A:$F,5,0),0)</f>
        <v>0</v>
      </c>
      <c r="CX95" s="83">
        <f>IFERROR(VLOOKUP(CX$7,Financiamento!$A:$F,5,0),0)</f>
        <v>0</v>
      </c>
      <c r="CY95" s="83">
        <f>IFERROR(VLOOKUP(CY$7,Financiamento!$A:$F,5,0),0)</f>
        <v>0</v>
      </c>
      <c r="CZ95" s="83">
        <f>IFERROR(VLOOKUP(CZ$7,Financiamento!$A:$F,5,0),0)</f>
        <v>0</v>
      </c>
      <c r="DA95" s="83">
        <f>IFERROR(VLOOKUP(DA$7,Financiamento!$A:$F,5,0),0)</f>
        <v>0</v>
      </c>
      <c r="DB95" s="83">
        <f>IFERROR(VLOOKUP(DB$7,Financiamento!$A:$F,5,0),0)</f>
        <v>0</v>
      </c>
      <c r="DC95" s="83">
        <f>IFERROR(VLOOKUP(DC$7,Financiamento!$A:$F,5,0),0)</f>
        <v>0</v>
      </c>
      <c r="DD95" s="83">
        <f>IFERROR(VLOOKUP(DD$7,Financiamento!$A:$F,5,0),0)</f>
        <v>0</v>
      </c>
      <c r="DE95" s="83">
        <f>IFERROR(VLOOKUP(DE$7,Financiamento!$A:$F,5,0),0)</f>
        <v>0</v>
      </c>
      <c r="DF95" s="83">
        <f>IFERROR(VLOOKUP(DF$7,Financiamento!$A:$F,5,0),0)</f>
        <v>0</v>
      </c>
      <c r="DG95" s="83">
        <f>IFERROR(VLOOKUP(DG$7,Financiamento!$A:$F,5,0),0)</f>
        <v>0</v>
      </c>
      <c r="DH95" s="83">
        <f>IFERROR(VLOOKUP(DH$7,Financiamento!$A:$F,5,0),0)</f>
        <v>0</v>
      </c>
      <c r="DI95" s="83">
        <f>IFERROR(VLOOKUP(DI$7,Financiamento!$A:$F,5,0),0)</f>
        <v>0</v>
      </c>
      <c r="DJ95" s="83">
        <f>IFERROR(VLOOKUP(DJ$7,Financiamento!$A:$F,5,0),0)</f>
        <v>0</v>
      </c>
      <c r="DK95" s="83">
        <f>IFERROR(VLOOKUP(DK$7,Financiamento!$A:$F,5,0),0)</f>
        <v>0</v>
      </c>
      <c r="DL95" s="83">
        <f>IFERROR(VLOOKUP(DL$7,Financiamento!$A:$F,5,0),0)</f>
        <v>0</v>
      </c>
      <c r="DM95" s="83">
        <f>IFERROR(VLOOKUP(DM$7,Financiamento!$A:$F,5,0),0)</f>
        <v>0</v>
      </c>
      <c r="DN95" s="83">
        <f>IFERROR(VLOOKUP(DN$7,Financiamento!$A:$F,5,0),0)</f>
        <v>0</v>
      </c>
      <c r="DO95" s="83">
        <f>IFERROR(VLOOKUP(DO$7,Financiamento!$A:$F,5,0),0)</f>
        <v>0</v>
      </c>
      <c r="DP95" s="83">
        <f>IFERROR(VLOOKUP(DP$7,Financiamento!$A:$F,5,0),0)</f>
        <v>0</v>
      </c>
      <c r="DQ95" s="83">
        <f>IFERROR(VLOOKUP(DQ$7,Financiamento!$A:$F,5,0),0)</f>
        <v>0</v>
      </c>
      <c r="DR95" s="83">
        <f>IFERROR(VLOOKUP(DR$7,Financiamento!$A:$F,5,0),0)</f>
        <v>0</v>
      </c>
      <c r="DS95" s="83">
        <f>IFERROR(VLOOKUP(DS$7,Financiamento!$A:$F,5,0),0)</f>
        <v>0</v>
      </c>
      <c r="DT95" s="83">
        <f>IFERROR(VLOOKUP(DT$7,Financiamento!$A:$F,5,0),0)</f>
        <v>0</v>
      </c>
      <c r="DU95" s="83">
        <f>IFERROR(VLOOKUP(DU$7,Financiamento!$A:$F,5,0),0)</f>
        <v>0</v>
      </c>
      <c r="DV95" s="83">
        <f>IFERROR(VLOOKUP(DV$7,Financiamento!$A:$F,5,0),0)</f>
        <v>0</v>
      </c>
      <c r="DW95" s="83">
        <f>IFERROR(VLOOKUP(DW$7,Financiamento!$A:$F,5,0),0)</f>
        <v>0</v>
      </c>
      <c r="DX95" s="83">
        <f>IFERROR(VLOOKUP(DX$7,Financiamento!$A:$F,5,0),0)</f>
        <v>0</v>
      </c>
      <c r="DY95" s="83">
        <f>IFERROR(VLOOKUP(DY$7,Financiamento!$A:$F,5,0),0)</f>
        <v>0</v>
      </c>
      <c r="DZ95" s="83">
        <f>IFERROR(VLOOKUP(DZ$7,Financiamento!$A:$F,5,0),0)</f>
        <v>0</v>
      </c>
      <c r="EA95" s="83">
        <f>IFERROR(VLOOKUP(EA$7,Financiamento!$A:$F,5,0),0)</f>
        <v>0</v>
      </c>
      <c r="EB95" s="83">
        <f>IFERROR(VLOOKUP(EB$7,Financiamento!$A:$F,5,0),0)</f>
        <v>0</v>
      </c>
      <c r="EC95" s="83">
        <f>IFERROR(VLOOKUP(EC$7,Financiamento!$A:$F,5,0),0)</f>
        <v>0</v>
      </c>
      <c r="ED95" s="83">
        <f>IFERROR(VLOOKUP(ED$7,Financiamento!$A:$F,5,0),0)</f>
        <v>0</v>
      </c>
      <c r="EE95" s="83">
        <f>IFERROR(VLOOKUP(EE$7,Financiamento!$A:$F,5,0),0)</f>
        <v>0</v>
      </c>
      <c r="EF95" s="83">
        <f>IFERROR(VLOOKUP(EF$7,Financiamento!$A:$F,5,0),0)</f>
        <v>0</v>
      </c>
      <c r="EG95" s="83">
        <f>IFERROR(VLOOKUP(EG$7,Financiamento!$A:$F,5,0),0)</f>
        <v>0</v>
      </c>
      <c r="EH95" s="83">
        <f>IFERROR(VLOOKUP(EH$7,Financiamento!$A:$F,5,0),0)</f>
        <v>0</v>
      </c>
      <c r="EI95" s="83">
        <f>IFERROR(VLOOKUP(EI$7,Financiamento!$A:$F,5,0),0)</f>
        <v>0</v>
      </c>
      <c r="EJ95" s="83">
        <f>IFERROR(VLOOKUP(EJ$7,Financiamento!$A:$F,5,0),0)</f>
        <v>0</v>
      </c>
      <c r="EK95" s="83">
        <f>IFERROR(VLOOKUP(EK$7,Financiamento!$A:$F,5,0),0)</f>
        <v>0</v>
      </c>
      <c r="EL95" s="83">
        <f>IFERROR(VLOOKUP(EL$7,Financiamento!$A:$F,5,0),0)</f>
        <v>0</v>
      </c>
      <c r="EM95" s="83">
        <f>IFERROR(VLOOKUP(EM$7,Financiamento!$A:$F,5,0),0)</f>
        <v>0</v>
      </c>
      <c r="EN95" s="83">
        <f>IFERROR(VLOOKUP(EN$7,Financiamento!$A:$F,5,0),0)</f>
        <v>0</v>
      </c>
      <c r="EO95" s="83">
        <f>IFERROR(VLOOKUP(EO$7,Financiamento!$A:$F,5,0),0)</f>
        <v>0</v>
      </c>
      <c r="EP95" s="83">
        <f>IFERROR(VLOOKUP(EP$7,Financiamento!$A:$F,5,0),0)</f>
        <v>0</v>
      </c>
      <c r="EQ95" s="83">
        <f>IFERROR(VLOOKUP(EQ$7,Financiamento!$A:$F,5,0),0)</f>
        <v>0</v>
      </c>
      <c r="ER95" s="83">
        <f>IFERROR(VLOOKUP(ER$7,Financiamento!$A:$F,5,0),0)</f>
        <v>0</v>
      </c>
      <c r="ES95" s="83">
        <f>IFERROR(VLOOKUP(ES$7,Financiamento!$A:$F,5,0),0)</f>
        <v>0</v>
      </c>
      <c r="ET95" s="83">
        <f>IFERROR(VLOOKUP(ET$7,Financiamento!$A:$F,5,0),0)</f>
        <v>0</v>
      </c>
      <c r="EU95" s="83">
        <f>IFERROR(VLOOKUP(EU$7,Financiamento!$A:$F,5,0),0)</f>
        <v>0</v>
      </c>
      <c r="EV95" s="83">
        <f>IFERROR(VLOOKUP(EV$7,Financiamento!$A:$F,5,0),0)</f>
        <v>0</v>
      </c>
      <c r="EW95" s="83">
        <f>IFERROR(VLOOKUP(EW$7,Financiamento!$A:$F,5,0),0)</f>
        <v>0</v>
      </c>
      <c r="EX95" s="83">
        <f>IFERROR(VLOOKUP(EX$7,Financiamento!$A:$F,5,0),0)</f>
        <v>0</v>
      </c>
      <c r="EY95" s="83">
        <f>IFERROR(VLOOKUP(EY$7,Financiamento!$A:$F,5,0),0)</f>
        <v>0</v>
      </c>
      <c r="EZ95" s="83">
        <f>IFERROR(VLOOKUP(EZ$7,Financiamento!$A:$F,5,0),0)</f>
        <v>0</v>
      </c>
      <c r="FA95" s="83">
        <f>IFERROR(VLOOKUP(FA$7,Financiamento!$A:$F,5,0),0)</f>
        <v>0</v>
      </c>
      <c r="FB95" s="83">
        <f>IFERROR(VLOOKUP(FB$7,Financiamento!$A:$F,5,0),0)</f>
        <v>0</v>
      </c>
      <c r="FC95" s="83">
        <f>IFERROR(VLOOKUP(FC$7,Financiamento!$A:$F,5,0),0)</f>
        <v>0</v>
      </c>
      <c r="FD95" s="83">
        <f>IFERROR(VLOOKUP(FD$7,Financiamento!$A:$F,5,0),0)</f>
        <v>0</v>
      </c>
      <c r="FE95" s="83">
        <f>IFERROR(VLOOKUP(FE$7,Financiamento!$A:$F,5,0),0)</f>
        <v>0</v>
      </c>
      <c r="FF95" s="83">
        <f>IFERROR(VLOOKUP(FF$7,Financiamento!$A:$F,5,0),0)</f>
        <v>0</v>
      </c>
      <c r="FG95" s="83">
        <f>IFERROR(VLOOKUP(FG$7,Financiamento!$A:$F,5,0),0)</f>
        <v>0</v>
      </c>
      <c r="FH95" s="83">
        <f>IFERROR(VLOOKUP(FH$7,Financiamento!$A:$F,5,0),0)</f>
        <v>0</v>
      </c>
      <c r="FI95" s="83">
        <f>IFERROR(VLOOKUP(FI$7,Financiamento!$A:$F,5,0),0)</f>
        <v>0</v>
      </c>
      <c r="FJ95" s="83">
        <f>IFERROR(VLOOKUP(FJ$7,Financiamento!$A:$F,5,0),0)</f>
        <v>0</v>
      </c>
      <c r="FK95" s="83">
        <f>IFERROR(VLOOKUP(FK$7,Financiamento!$A:$F,5,0),0)</f>
        <v>0</v>
      </c>
      <c r="FL95" s="83">
        <f>IFERROR(VLOOKUP(FL$7,Financiamento!$A:$F,5,0),0)</f>
        <v>0</v>
      </c>
      <c r="FM95" s="83">
        <f>IFERROR(VLOOKUP(FM$7,Financiamento!$A:$F,5,0),0)</f>
        <v>0</v>
      </c>
      <c r="FN95" s="83">
        <f>IFERROR(VLOOKUP(FN$7,Financiamento!$A:$F,5,0),0)</f>
        <v>0</v>
      </c>
      <c r="FO95" s="83">
        <f>IFERROR(VLOOKUP(FO$7,Financiamento!$A:$F,5,0),0)</f>
        <v>0</v>
      </c>
      <c r="FP95" s="83">
        <f>IFERROR(VLOOKUP(FP$7,Financiamento!$A:$F,5,0),0)</f>
        <v>0</v>
      </c>
      <c r="FQ95" s="83">
        <f>IFERROR(VLOOKUP(FQ$7,Financiamento!$A:$F,5,0),0)</f>
        <v>0</v>
      </c>
      <c r="FR95" s="83">
        <f>IFERROR(VLOOKUP(FR$7,Financiamento!$A:$F,5,0),0)</f>
        <v>0</v>
      </c>
      <c r="FS95" s="83">
        <f>IFERROR(VLOOKUP(FS$7,Financiamento!$A:$F,5,0),0)</f>
        <v>0</v>
      </c>
      <c r="FT95" s="83">
        <f>IFERROR(VLOOKUP(FT$7,Financiamento!$A:$F,5,0),0)</f>
        <v>0</v>
      </c>
      <c r="FU95" s="83">
        <f>IFERROR(VLOOKUP(FU$7,Financiamento!$A:$F,5,0),0)</f>
        <v>0</v>
      </c>
      <c r="FV95" s="83">
        <f>IFERROR(VLOOKUP(FV$7,Financiamento!$A:$F,5,0),0)</f>
        <v>0</v>
      </c>
      <c r="FW95" s="83">
        <f>IFERROR(VLOOKUP(FW$7,Financiamento!$A:$F,5,0),0)</f>
        <v>0</v>
      </c>
      <c r="FX95" s="83">
        <f>IFERROR(VLOOKUP(FX$7,Financiamento!$A:$F,5,0),0)</f>
        <v>0</v>
      </c>
      <c r="FY95" s="83">
        <f>IFERROR(VLOOKUP(FY$7,Financiamento!$A:$F,5,0),0)</f>
        <v>0</v>
      </c>
      <c r="FZ95" s="83">
        <f>IFERROR(VLOOKUP(FZ$7,Financiamento!$A:$F,5,0),0)</f>
        <v>0</v>
      </c>
      <c r="GA95" s="83">
        <f>IFERROR(VLOOKUP(GA$7,Financiamento!$A:$F,5,0),0)</f>
        <v>0</v>
      </c>
      <c r="GB95" s="83">
        <f>IFERROR(VLOOKUP(GB$7,Financiamento!$A:$F,5,0),0)</f>
        <v>0</v>
      </c>
      <c r="GC95" s="83">
        <f>IFERROR(VLOOKUP(GC$7,Financiamento!$A:$F,5,0),0)</f>
        <v>0</v>
      </c>
      <c r="GD95" s="83">
        <f>IFERROR(VLOOKUP(GD$7,Financiamento!$A:$F,5,0),0)</f>
        <v>0</v>
      </c>
      <c r="GE95" s="83">
        <f>IFERROR(VLOOKUP(GE$7,Financiamento!$A:$F,5,0),0)</f>
        <v>0</v>
      </c>
      <c r="GF95" s="83">
        <f>IFERROR(VLOOKUP(GF$7,Financiamento!$A:$F,5,0),0)</f>
        <v>0</v>
      </c>
      <c r="GG95" s="83">
        <f>IFERROR(VLOOKUP(GG$7,Financiamento!$A:$F,5,0),0)</f>
        <v>0</v>
      </c>
      <c r="GH95" s="83">
        <f>IFERROR(VLOOKUP(GH$7,Financiamento!$A:$F,5,0),0)</f>
        <v>0</v>
      </c>
      <c r="GI95" s="83">
        <f>IFERROR(VLOOKUP(GI$7,Financiamento!$A:$F,5,0),0)</f>
        <v>0</v>
      </c>
      <c r="GJ95" s="83">
        <f>IFERROR(VLOOKUP(GJ$7,Financiamento!$A:$F,5,0),0)</f>
        <v>0</v>
      </c>
      <c r="GK95" s="83">
        <f>IFERROR(VLOOKUP(GK$7,Financiamento!$A:$F,5,0),0)</f>
        <v>0</v>
      </c>
      <c r="GL95" s="83">
        <f>IFERROR(VLOOKUP(GL$7,Financiamento!$A:$F,5,0),0)</f>
        <v>0</v>
      </c>
      <c r="GM95" s="83">
        <f>IFERROR(VLOOKUP(GM$7,Financiamento!$A:$F,5,0),0)</f>
        <v>0</v>
      </c>
      <c r="GN95" s="83">
        <f>IFERROR(VLOOKUP(GN$7,Financiamento!$A:$F,5,0),0)</f>
        <v>0</v>
      </c>
      <c r="GO95" s="83">
        <f>IFERROR(VLOOKUP(GO$7,Financiamento!$A:$F,5,0),0)</f>
        <v>0</v>
      </c>
      <c r="GP95" s="83">
        <f>IFERROR(VLOOKUP(GP$7,Financiamento!$A:$F,5,0),0)</f>
        <v>0</v>
      </c>
      <c r="GQ95" s="83">
        <f>IFERROR(VLOOKUP(GQ$7,Financiamento!$A:$F,5,0),0)</f>
        <v>0</v>
      </c>
      <c r="GR95" s="83">
        <f>IFERROR(VLOOKUP(GR$7,Financiamento!$A:$F,5,0),0)</f>
        <v>0</v>
      </c>
      <c r="GS95" s="83">
        <f>IFERROR(VLOOKUP(GS$7,Financiamento!$A:$F,5,0),0)</f>
        <v>0</v>
      </c>
      <c r="GT95" s="83">
        <f>IFERROR(VLOOKUP(GT$7,Financiamento!$A:$F,5,0),0)</f>
        <v>0</v>
      </c>
      <c r="GU95" s="83">
        <f>IFERROR(VLOOKUP(GU$7,Financiamento!$A:$F,5,0),0)</f>
        <v>0</v>
      </c>
      <c r="GV95" s="83">
        <f>IFERROR(VLOOKUP(GV$7,Financiamento!$A:$F,5,0),0)</f>
        <v>0</v>
      </c>
      <c r="GW95" s="83">
        <f>IFERROR(VLOOKUP(GW$7,Financiamento!$A:$F,5,0),0)</f>
        <v>0</v>
      </c>
      <c r="GX95" s="83">
        <f>IFERROR(VLOOKUP(GX$7,Financiamento!$A:$F,5,0),0)</f>
        <v>0</v>
      </c>
      <c r="GY95" s="83">
        <f>IFERROR(VLOOKUP(GY$7,Financiamento!$A:$F,5,0),0)</f>
        <v>0</v>
      </c>
      <c r="GZ95" s="83">
        <f>IFERROR(VLOOKUP(GZ$7,Financiamento!$A:$F,5,0),0)</f>
        <v>0</v>
      </c>
      <c r="HA95" s="83">
        <f>IFERROR(VLOOKUP(HA$7,Financiamento!$A:$F,5,0),0)</f>
        <v>0</v>
      </c>
      <c r="HB95" s="83">
        <f>IFERROR(VLOOKUP(HB$7,Financiamento!$A:$F,5,0),0)</f>
        <v>0</v>
      </c>
      <c r="HC95" s="83">
        <f>IFERROR(VLOOKUP(HC$7,Financiamento!$A:$F,5,0),0)</f>
        <v>0</v>
      </c>
      <c r="HD95" s="83">
        <f>IFERROR(VLOOKUP(HD$7,Financiamento!$A:$F,5,0),0)</f>
        <v>0</v>
      </c>
      <c r="HE95" s="83">
        <f>IFERROR(VLOOKUP(HE$7,Financiamento!$A:$F,5,0),0)</f>
        <v>0</v>
      </c>
      <c r="HF95" s="83">
        <f>IFERROR(VLOOKUP(HF$7,Financiamento!$A:$F,5,0),0)</f>
        <v>0</v>
      </c>
      <c r="HG95" s="83">
        <f>IFERROR(VLOOKUP(HG$7,Financiamento!$A:$F,5,0),0)</f>
        <v>0</v>
      </c>
      <c r="HH95" s="83">
        <f>IFERROR(VLOOKUP(HH$7,Financiamento!$A:$F,5,0),0)</f>
        <v>0</v>
      </c>
      <c r="HI95" s="83">
        <f>IFERROR(VLOOKUP(HI$7,Financiamento!$A:$F,5,0),0)</f>
        <v>0</v>
      </c>
    </row>
    <row r="96" spans="1:217" ht="14.4" x14ac:dyDescent="0.3">
      <c r="A96" s="31"/>
    </row>
    <row r="97" spans="1:217" s="22" customFormat="1" x14ac:dyDescent="0.2">
      <c r="A97" s="34" t="s">
        <v>255</v>
      </c>
      <c r="B97" s="83" t="e">
        <f t="shared" ref="B97:BM97" si="131">B65+B55-B67+B91-B92-B93-B95</f>
        <v>#REF!</v>
      </c>
      <c r="C97" s="83" t="e">
        <f t="shared" si="131"/>
        <v>#REF!</v>
      </c>
      <c r="D97" s="83" t="e">
        <f t="shared" si="131"/>
        <v>#REF!</v>
      </c>
      <c r="E97" s="83" t="e">
        <f t="shared" si="131"/>
        <v>#REF!</v>
      </c>
      <c r="F97" s="83" t="e">
        <f t="shared" si="131"/>
        <v>#REF!</v>
      </c>
      <c r="G97" s="83" t="e">
        <f t="shared" si="131"/>
        <v>#REF!</v>
      </c>
      <c r="H97" s="83" t="e">
        <f t="shared" si="131"/>
        <v>#REF!</v>
      </c>
      <c r="I97" s="83" t="e">
        <f t="shared" si="131"/>
        <v>#REF!</v>
      </c>
      <c r="J97" s="83" t="e">
        <f t="shared" si="131"/>
        <v>#REF!</v>
      </c>
      <c r="K97" s="83" t="e">
        <f t="shared" si="131"/>
        <v>#REF!</v>
      </c>
      <c r="L97" s="83" t="e">
        <f t="shared" si="131"/>
        <v>#REF!</v>
      </c>
      <c r="M97" s="83" t="e">
        <f t="shared" si="131"/>
        <v>#REF!</v>
      </c>
      <c r="N97" s="83" t="e">
        <f t="shared" si="131"/>
        <v>#REF!</v>
      </c>
      <c r="O97" s="83" t="e">
        <f t="shared" si="131"/>
        <v>#REF!</v>
      </c>
      <c r="P97" s="83" t="e">
        <f t="shared" si="131"/>
        <v>#REF!</v>
      </c>
      <c r="Q97" s="83" t="e">
        <f t="shared" si="131"/>
        <v>#REF!</v>
      </c>
      <c r="R97" s="83" t="e">
        <f t="shared" si="131"/>
        <v>#REF!</v>
      </c>
      <c r="S97" s="83" t="e">
        <f t="shared" si="131"/>
        <v>#REF!</v>
      </c>
      <c r="T97" s="83" t="e">
        <f t="shared" si="131"/>
        <v>#REF!</v>
      </c>
      <c r="U97" s="83" t="e">
        <f t="shared" si="131"/>
        <v>#REF!</v>
      </c>
      <c r="V97" s="83" t="e">
        <f t="shared" si="131"/>
        <v>#REF!</v>
      </c>
      <c r="W97" s="83" t="e">
        <f t="shared" si="131"/>
        <v>#REF!</v>
      </c>
      <c r="X97" s="83" t="e">
        <f t="shared" si="131"/>
        <v>#REF!</v>
      </c>
      <c r="Y97" s="83" t="e">
        <f t="shared" si="131"/>
        <v>#REF!</v>
      </c>
      <c r="Z97" s="83" t="e">
        <f t="shared" si="131"/>
        <v>#REF!</v>
      </c>
      <c r="AA97" s="83" t="e">
        <f t="shared" si="131"/>
        <v>#REF!</v>
      </c>
      <c r="AB97" s="83" t="e">
        <f t="shared" si="131"/>
        <v>#REF!</v>
      </c>
      <c r="AC97" s="83" t="e">
        <f t="shared" si="131"/>
        <v>#REF!</v>
      </c>
      <c r="AD97" s="83" t="e">
        <f t="shared" si="131"/>
        <v>#REF!</v>
      </c>
      <c r="AE97" s="83" t="e">
        <f t="shared" si="131"/>
        <v>#REF!</v>
      </c>
      <c r="AF97" s="83" t="e">
        <f t="shared" si="131"/>
        <v>#REF!</v>
      </c>
      <c r="AG97" s="83" t="e">
        <f t="shared" si="131"/>
        <v>#REF!</v>
      </c>
      <c r="AH97" s="83" t="e">
        <f t="shared" si="131"/>
        <v>#REF!</v>
      </c>
      <c r="AI97" s="83" t="e">
        <f t="shared" si="131"/>
        <v>#REF!</v>
      </c>
      <c r="AJ97" s="83" t="e">
        <f t="shared" si="131"/>
        <v>#REF!</v>
      </c>
      <c r="AK97" s="83" t="e">
        <f t="shared" si="131"/>
        <v>#REF!</v>
      </c>
      <c r="AL97" s="83" t="e">
        <f t="shared" si="131"/>
        <v>#REF!</v>
      </c>
      <c r="AM97" s="83" t="e">
        <f t="shared" si="131"/>
        <v>#REF!</v>
      </c>
      <c r="AN97" s="83" t="e">
        <f t="shared" si="131"/>
        <v>#REF!</v>
      </c>
      <c r="AO97" s="83" t="e">
        <f t="shared" si="131"/>
        <v>#REF!</v>
      </c>
      <c r="AP97" s="83" t="e">
        <f t="shared" si="131"/>
        <v>#REF!</v>
      </c>
      <c r="AQ97" s="83" t="e">
        <f t="shared" si="131"/>
        <v>#REF!</v>
      </c>
      <c r="AR97" s="83" t="e">
        <f t="shared" si="131"/>
        <v>#REF!</v>
      </c>
      <c r="AS97" s="83" t="e">
        <f t="shared" si="131"/>
        <v>#REF!</v>
      </c>
      <c r="AT97" s="83" t="e">
        <f t="shared" si="131"/>
        <v>#REF!</v>
      </c>
      <c r="AU97" s="83" t="e">
        <f t="shared" si="131"/>
        <v>#REF!</v>
      </c>
      <c r="AV97" s="83" t="e">
        <f t="shared" si="131"/>
        <v>#REF!</v>
      </c>
      <c r="AW97" s="83" t="e">
        <f t="shared" si="131"/>
        <v>#REF!</v>
      </c>
      <c r="AX97" s="83" t="e">
        <f t="shared" si="131"/>
        <v>#REF!</v>
      </c>
      <c r="AY97" s="83" t="e">
        <f t="shared" si="131"/>
        <v>#REF!</v>
      </c>
      <c r="AZ97" s="83" t="e">
        <f t="shared" si="131"/>
        <v>#REF!</v>
      </c>
      <c r="BA97" s="83" t="e">
        <f t="shared" si="131"/>
        <v>#REF!</v>
      </c>
      <c r="BB97" s="83" t="e">
        <f t="shared" si="131"/>
        <v>#REF!</v>
      </c>
      <c r="BC97" s="83" t="e">
        <f t="shared" si="131"/>
        <v>#REF!</v>
      </c>
      <c r="BD97" s="83" t="e">
        <f t="shared" si="131"/>
        <v>#REF!</v>
      </c>
      <c r="BE97" s="83" t="e">
        <f t="shared" si="131"/>
        <v>#REF!</v>
      </c>
      <c r="BF97" s="83" t="e">
        <f t="shared" si="131"/>
        <v>#REF!</v>
      </c>
      <c r="BG97" s="83" t="e">
        <f t="shared" si="131"/>
        <v>#REF!</v>
      </c>
      <c r="BH97" s="83" t="e">
        <f t="shared" si="131"/>
        <v>#REF!</v>
      </c>
      <c r="BI97" s="83" t="e">
        <f t="shared" si="131"/>
        <v>#REF!</v>
      </c>
      <c r="BJ97" s="83" t="e">
        <f t="shared" si="131"/>
        <v>#REF!</v>
      </c>
      <c r="BK97" s="83" t="e">
        <f t="shared" si="131"/>
        <v>#REF!</v>
      </c>
      <c r="BL97" s="83" t="e">
        <f t="shared" si="131"/>
        <v>#REF!</v>
      </c>
      <c r="BM97" s="83" t="e">
        <f t="shared" si="131"/>
        <v>#REF!</v>
      </c>
      <c r="BN97" s="83" t="e">
        <f t="shared" ref="BN97:DY97" si="132">BN65+BN55-BN67+BN91-BN92-BN93-BN95</f>
        <v>#REF!</v>
      </c>
      <c r="BO97" s="83" t="e">
        <f t="shared" si="132"/>
        <v>#REF!</v>
      </c>
      <c r="BP97" s="83" t="e">
        <f t="shared" si="132"/>
        <v>#REF!</v>
      </c>
      <c r="BQ97" s="83" t="e">
        <f t="shared" si="132"/>
        <v>#REF!</v>
      </c>
      <c r="BR97" s="83" t="e">
        <f t="shared" si="132"/>
        <v>#REF!</v>
      </c>
      <c r="BS97" s="83" t="e">
        <f t="shared" si="132"/>
        <v>#REF!</v>
      </c>
      <c r="BT97" s="83" t="e">
        <f t="shared" si="132"/>
        <v>#REF!</v>
      </c>
      <c r="BU97" s="83" t="e">
        <f t="shared" si="132"/>
        <v>#REF!</v>
      </c>
      <c r="BV97" s="83" t="e">
        <f t="shared" si="132"/>
        <v>#REF!</v>
      </c>
      <c r="BW97" s="83" t="e">
        <f t="shared" si="132"/>
        <v>#REF!</v>
      </c>
      <c r="BX97" s="83" t="e">
        <f t="shared" si="132"/>
        <v>#REF!</v>
      </c>
      <c r="BY97" s="83" t="e">
        <f t="shared" si="132"/>
        <v>#REF!</v>
      </c>
      <c r="BZ97" s="83" t="e">
        <f t="shared" si="132"/>
        <v>#REF!</v>
      </c>
      <c r="CA97" s="83" t="e">
        <f t="shared" si="132"/>
        <v>#REF!</v>
      </c>
      <c r="CB97" s="83" t="e">
        <f t="shared" si="132"/>
        <v>#REF!</v>
      </c>
      <c r="CC97" s="83" t="e">
        <f t="shared" si="132"/>
        <v>#REF!</v>
      </c>
      <c r="CD97" s="83" t="e">
        <f t="shared" si="132"/>
        <v>#REF!</v>
      </c>
      <c r="CE97" s="83" t="e">
        <f t="shared" si="132"/>
        <v>#REF!</v>
      </c>
      <c r="CF97" s="83" t="e">
        <f t="shared" si="132"/>
        <v>#REF!</v>
      </c>
      <c r="CG97" s="83" t="e">
        <f t="shared" si="132"/>
        <v>#REF!</v>
      </c>
      <c r="CH97" s="83" t="e">
        <f t="shared" si="132"/>
        <v>#REF!</v>
      </c>
      <c r="CI97" s="83" t="e">
        <f t="shared" si="132"/>
        <v>#REF!</v>
      </c>
      <c r="CJ97" s="83" t="e">
        <f t="shared" si="132"/>
        <v>#REF!</v>
      </c>
      <c r="CK97" s="83" t="e">
        <f t="shared" si="132"/>
        <v>#REF!</v>
      </c>
      <c r="CL97" s="83" t="e">
        <f t="shared" si="132"/>
        <v>#REF!</v>
      </c>
      <c r="CM97" s="83" t="e">
        <f t="shared" si="132"/>
        <v>#REF!</v>
      </c>
      <c r="CN97" s="83" t="e">
        <f t="shared" si="132"/>
        <v>#REF!</v>
      </c>
      <c r="CO97" s="83" t="e">
        <f t="shared" si="132"/>
        <v>#REF!</v>
      </c>
      <c r="CP97" s="83" t="e">
        <f t="shared" si="132"/>
        <v>#REF!</v>
      </c>
      <c r="CQ97" s="83" t="e">
        <f t="shared" si="132"/>
        <v>#REF!</v>
      </c>
      <c r="CR97" s="83" t="e">
        <f t="shared" si="132"/>
        <v>#REF!</v>
      </c>
      <c r="CS97" s="83" t="e">
        <f t="shared" si="132"/>
        <v>#REF!</v>
      </c>
      <c r="CT97" s="83" t="e">
        <f t="shared" si="132"/>
        <v>#REF!</v>
      </c>
      <c r="CU97" s="83" t="e">
        <f t="shared" si="132"/>
        <v>#REF!</v>
      </c>
      <c r="CV97" s="83" t="e">
        <f t="shared" si="132"/>
        <v>#REF!</v>
      </c>
      <c r="CW97" s="83" t="e">
        <f t="shared" si="132"/>
        <v>#REF!</v>
      </c>
      <c r="CX97" s="83" t="e">
        <f t="shared" si="132"/>
        <v>#REF!</v>
      </c>
      <c r="CY97" s="83" t="e">
        <f t="shared" si="132"/>
        <v>#REF!</v>
      </c>
      <c r="CZ97" s="83" t="e">
        <f t="shared" si="132"/>
        <v>#REF!</v>
      </c>
      <c r="DA97" s="83" t="e">
        <f t="shared" si="132"/>
        <v>#REF!</v>
      </c>
      <c r="DB97" s="83" t="e">
        <f t="shared" si="132"/>
        <v>#REF!</v>
      </c>
      <c r="DC97" s="83" t="e">
        <f t="shared" si="132"/>
        <v>#REF!</v>
      </c>
      <c r="DD97" s="83" t="e">
        <f t="shared" si="132"/>
        <v>#REF!</v>
      </c>
      <c r="DE97" s="83" t="e">
        <f t="shared" si="132"/>
        <v>#REF!</v>
      </c>
      <c r="DF97" s="83" t="e">
        <f t="shared" si="132"/>
        <v>#REF!</v>
      </c>
      <c r="DG97" s="83" t="e">
        <f t="shared" si="132"/>
        <v>#REF!</v>
      </c>
      <c r="DH97" s="83" t="e">
        <f t="shared" si="132"/>
        <v>#REF!</v>
      </c>
      <c r="DI97" s="83" t="e">
        <f t="shared" si="132"/>
        <v>#REF!</v>
      </c>
      <c r="DJ97" s="83" t="e">
        <f t="shared" si="132"/>
        <v>#REF!</v>
      </c>
      <c r="DK97" s="83" t="e">
        <f t="shared" si="132"/>
        <v>#REF!</v>
      </c>
      <c r="DL97" s="83" t="e">
        <f t="shared" si="132"/>
        <v>#REF!</v>
      </c>
      <c r="DM97" s="83" t="e">
        <f t="shared" si="132"/>
        <v>#REF!</v>
      </c>
      <c r="DN97" s="83" t="e">
        <f t="shared" si="132"/>
        <v>#REF!</v>
      </c>
      <c r="DO97" s="83" t="e">
        <f t="shared" si="132"/>
        <v>#REF!</v>
      </c>
      <c r="DP97" s="83" t="e">
        <f t="shared" si="132"/>
        <v>#REF!</v>
      </c>
      <c r="DQ97" s="83" t="e">
        <f t="shared" si="132"/>
        <v>#REF!</v>
      </c>
      <c r="DR97" s="83" t="e">
        <f t="shared" si="132"/>
        <v>#REF!</v>
      </c>
      <c r="DS97" s="83" t="e">
        <f t="shared" si="132"/>
        <v>#REF!</v>
      </c>
      <c r="DT97" s="83" t="e">
        <f t="shared" si="132"/>
        <v>#REF!</v>
      </c>
      <c r="DU97" s="83" t="e">
        <f t="shared" si="132"/>
        <v>#REF!</v>
      </c>
      <c r="DV97" s="83" t="e">
        <f t="shared" si="132"/>
        <v>#REF!</v>
      </c>
      <c r="DW97" s="83" t="e">
        <f t="shared" si="132"/>
        <v>#REF!</v>
      </c>
      <c r="DX97" s="83" t="e">
        <f t="shared" si="132"/>
        <v>#REF!</v>
      </c>
      <c r="DY97" s="83" t="e">
        <f t="shared" si="132"/>
        <v>#REF!</v>
      </c>
      <c r="DZ97" s="83" t="e">
        <f t="shared" ref="DZ97:GK97" si="133">DZ65+DZ55-DZ67+DZ91-DZ92-DZ93-DZ95</f>
        <v>#REF!</v>
      </c>
      <c r="EA97" s="83" t="e">
        <f t="shared" si="133"/>
        <v>#REF!</v>
      </c>
      <c r="EB97" s="83" t="e">
        <f t="shared" si="133"/>
        <v>#REF!</v>
      </c>
      <c r="EC97" s="83" t="e">
        <f t="shared" si="133"/>
        <v>#REF!</v>
      </c>
      <c r="ED97" s="83" t="e">
        <f t="shared" si="133"/>
        <v>#REF!</v>
      </c>
      <c r="EE97" s="83" t="e">
        <f t="shared" si="133"/>
        <v>#REF!</v>
      </c>
      <c r="EF97" s="83" t="e">
        <f t="shared" si="133"/>
        <v>#REF!</v>
      </c>
      <c r="EG97" s="83" t="e">
        <f t="shared" si="133"/>
        <v>#REF!</v>
      </c>
      <c r="EH97" s="83" t="e">
        <f t="shared" si="133"/>
        <v>#REF!</v>
      </c>
      <c r="EI97" s="83" t="e">
        <f t="shared" si="133"/>
        <v>#REF!</v>
      </c>
      <c r="EJ97" s="83" t="e">
        <f t="shared" si="133"/>
        <v>#REF!</v>
      </c>
      <c r="EK97" s="83" t="e">
        <f t="shared" si="133"/>
        <v>#REF!</v>
      </c>
      <c r="EL97" s="83" t="e">
        <f t="shared" si="133"/>
        <v>#REF!</v>
      </c>
      <c r="EM97" s="83" t="e">
        <f t="shared" si="133"/>
        <v>#REF!</v>
      </c>
      <c r="EN97" s="83" t="e">
        <f t="shared" si="133"/>
        <v>#REF!</v>
      </c>
      <c r="EO97" s="83" t="e">
        <f t="shared" si="133"/>
        <v>#REF!</v>
      </c>
      <c r="EP97" s="83" t="e">
        <f t="shared" si="133"/>
        <v>#REF!</v>
      </c>
      <c r="EQ97" s="83" t="e">
        <f t="shared" si="133"/>
        <v>#REF!</v>
      </c>
      <c r="ER97" s="83" t="e">
        <f t="shared" si="133"/>
        <v>#REF!</v>
      </c>
      <c r="ES97" s="83" t="e">
        <f t="shared" si="133"/>
        <v>#REF!</v>
      </c>
      <c r="ET97" s="83" t="e">
        <f t="shared" si="133"/>
        <v>#REF!</v>
      </c>
      <c r="EU97" s="83" t="e">
        <f t="shared" si="133"/>
        <v>#REF!</v>
      </c>
      <c r="EV97" s="83" t="e">
        <f t="shared" si="133"/>
        <v>#REF!</v>
      </c>
      <c r="EW97" s="83" t="e">
        <f t="shared" si="133"/>
        <v>#REF!</v>
      </c>
      <c r="EX97" s="83" t="e">
        <f t="shared" si="133"/>
        <v>#REF!</v>
      </c>
      <c r="EY97" s="83" t="e">
        <f t="shared" si="133"/>
        <v>#REF!</v>
      </c>
      <c r="EZ97" s="83" t="e">
        <f t="shared" si="133"/>
        <v>#REF!</v>
      </c>
      <c r="FA97" s="83" t="e">
        <f t="shared" si="133"/>
        <v>#REF!</v>
      </c>
      <c r="FB97" s="83" t="e">
        <f t="shared" si="133"/>
        <v>#REF!</v>
      </c>
      <c r="FC97" s="83" t="e">
        <f t="shared" si="133"/>
        <v>#REF!</v>
      </c>
      <c r="FD97" s="83" t="e">
        <f t="shared" si="133"/>
        <v>#REF!</v>
      </c>
      <c r="FE97" s="83" t="e">
        <f t="shared" si="133"/>
        <v>#REF!</v>
      </c>
      <c r="FF97" s="83" t="e">
        <f t="shared" si="133"/>
        <v>#REF!</v>
      </c>
      <c r="FG97" s="83" t="e">
        <f t="shared" si="133"/>
        <v>#REF!</v>
      </c>
      <c r="FH97" s="83" t="e">
        <f t="shared" si="133"/>
        <v>#REF!</v>
      </c>
      <c r="FI97" s="83" t="e">
        <f t="shared" si="133"/>
        <v>#REF!</v>
      </c>
      <c r="FJ97" s="83" t="e">
        <f t="shared" si="133"/>
        <v>#REF!</v>
      </c>
      <c r="FK97" s="83" t="e">
        <f t="shared" si="133"/>
        <v>#REF!</v>
      </c>
      <c r="FL97" s="83" t="e">
        <f t="shared" si="133"/>
        <v>#REF!</v>
      </c>
      <c r="FM97" s="83" t="e">
        <f t="shared" si="133"/>
        <v>#REF!</v>
      </c>
      <c r="FN97" s="83" t="e">
        <f t="shared" si="133"/>
        <v>#REF!</v>
      </c>
      <c r="FO97" s="83" t="e">
        <f t="shared" si="133"/>
        <v>#REF!</v>
      </c>
      <c r="FP97" s="83" t="e">
        <f t="shared" si="133"/>
        <v>#REF!</v>
      </c>
      <c r="FQ97" s="83" t="e">
        <f t="shared" si="133"/>
        <v>#REF!</v>
      </c>
      <c r="FR97" s="83" t="e">
        <f t="shared" si="133"/>
        <v>#REF!</v>
      </c>
      <c r="FS97" s="83" t="e">
        <f t="shared" si="133"/>
        <v>#REF!</v>
      </c>
      <c r="FT97" s="83" t="e">
        <f t="shared" si="133"/>
        <v>#REF!</v>
      </c>
      <c r="FU97" s="83" t="e">
        <f t="shared" si="133"/>
        <v>#REF!</v>
      </c>
      <c r="FV97" s="83" t="e">
        <f t="shared" si="133"/>
        <v>#REF!</v>
      </c>
      <c r="FW97" s="83" t="e">
        <f t="shared" si="133"/>
        <v>#REF!</v>
      </c>
      <c r="FX97" s="83" t="e">
        <f t="shared" si="133"/>
        <v>#REF!</v>
      </c>
      <c r="FY97" s="83" t="e">
        <f t="shared" si="133"/>
        <v>#REF!</v>
      </c>
      <c r="FZ97" s="83" t="e">
        <f t="shared" si="133"/>
        <v>#REF!</v>
      </c>
      <c r="GA97" s="83" t="e">
        <f t="shared" si="133"/>
        <v>#REF!</v>
      </c>
      <c r="GB97" s="83" t="e">
        <f t="shared" si="133"/>
        <v>#REF!</v>
      </c>
      <c r="GC97" s="83" t="e">
        <f t="shared" si="133"/>
        <v>#REF!</v>
      </c>
      <c r="GD97" s="83" t="e">
        <f t="shared" si="133"/>
        <v>#REF!</v>
      </c>
      <c r="GE97" s="83" t="e">
        <f t="shared" si="133"/>
        <v>#REF!</v>
      </c>
      <c r="GF97" s="83" t="e">
        <f t="shared" si="133"/>
        <v>#REF!</v>
      </c>
      <c r="GG97" s="83" t="e">
        <f t="shared" si="133"/>
        <v>#REF!</v>
      </c>
      <c r="GH97" s="83" t="e">
        <f t="shared" si="133"/>
        <v>#REF!</v>
      </c>
      <c r="GI97" s="83" t="e">
        <f t="shared" si="133"/>
        <v>#REF!</v>
      </c>
      <c r="GJ97" s="83" t="e">
        <f t="shared" si="133"/>
        <v>#REF!</v>
      </c>
      <c r="GK97" s="83" t="e">
        <f t="shared" si="133"/>
        <v>#REF!</v>
      </c>
      <c r="GL97" s="83" t="e">
        <f t="shared" ref="GL97:HI97" si="134">GL65+GL55-GL67+GL91-GL92-GL93-GL95</f>
        <v>#REF!</v>
      </c>
      <c r="GM97" s="83" t="e">
        <f t="shared" si="134"/>
        <v>#REF!</v>
      </c>
      <c r="GN97" s="83" t="e">
        <f t="shared" si="134"/>
        <v>#REF!</v>
      </c>
      <c r="GO97" s="83" t="e">
        <f t="shared" si="134"/>
        <v>#REF!</v>
      </c>
      <c r="GP97" s="83" t="e">
        <f t="shared" si="134"/>
        <v>#REF!</v>
      </c>
      <c r="GQ97" s="83" t="e">
        <f t="shared" si="134"/>
        <v>#REF!</v>
      </c>
      <c r="GR97" s="83" t="e">
        <f t="shared" si="134"/>
        <v>#REF!</v>
      </c>
      <c r="GS97" s="83" t="e">
        <f t="shared" si="134"/>
        <v>#REF!</v>
      </c>
      <c r="GT97" s="83" t="e">
        <f t="shared" si="134"/>
        <v>#REF!</v>
      </c>
      <c r="GU97" s="83" t="e">
        <f t="shared" si="134"/>
        <v>#REF!</v>
      </c>
      <c r="GV97" s="83" t="e">
        <f t="shared" si="134"/>
        <v>#REF!</v>
      </c>
      <c r="GW97" s="83" t="e">
        <f t="shared" si="134"/>
        <v>#REF!</v>
      </c>
      <c r="GX97" s="83" t="e">
        <f t="shared" si="134"/>
        <v>#REF!</v>
      </c>
      <c r="GY97" s="83" t="e">
        <f t="shared" si="134"/>
        <v>#REF!</v>
      </c>
      <c r="GZ97" s="83" t="e">
        <f t="shared" si="134"/>
        <v>#REF!</v>
      </c>
      <c r="HA97" s="83" t="e">
        <f t="shared" si="134"/>
        <v>#REF!</v>
      </c>
      <c r="HB97" s="83" t="e">
        <f t="shared" si="134"/>
        <v>#REF!</v>
      </c>
      <c r="HC97" s="83" t="e">
        <f t="shared" si="134"/>
        <v>#REF!</v>
      </c>
      <c r="HD97" s="83" t="e">
        <f t="shared" si="134"/>
        <v>#REF!</v>
      </c>
      <c r="HE97" s="83" t="e">
        <f t="shared" si="134"/>
        <v>#REF!</v>
      </c>
      <c r="HF97" s="83" t="e">
        <f t="shared" si="134"/>
        <v>#REF!</v>
      </c>
      <c r="HG97" s="83" t="e">
        <f t="shared" si="134"/>
        <v>#REF!</v>
      </c>
      <c r="HH97" s="83" t="e">
        <f t="shared" si="134"/>
        <v>#REF!</v>
      </c>
      <c r="HI97" s="83" t="e">
        <f t="shared" si="134"/>
        <v>#REF!</v>
      </c>
    </row>
    <row r="98" spans="1:217" x14ac:dyDescent="0.2">
      <c r="A98" s="28" t="s">
        <v>256</v>
      </c>
      <c r="B98" s="77" t="e">
        <f>B97</f>
        <v>#REF!</v>
      </c>
      <c r="C98" s="77" t="e">
        <f t="shared" ref="C98:BN98" si="135">B98+C97</f>
        <v>#REF!</v>
      </c>
      <c r="D98" s="77" t="e">
        <f t="shared" si="135"/>
        <v>#REF!</v>
      </c>
      <c r="E98" s="77" t="e">
        <f t="shared" si="135"/>
        <v>#REF!</v>
      </c>
      <c r="F98" s="77" t="e">
        <f t="shared" si="135"/>
        <v>#REF!</v>
      </c>
      <c r="G98" s="77" t="e">
        <f t="shared" si="135"/>
        <v>#REF!</v>
      </c>
      <c r="H98" s="77" t="e">
        <f t="shared" si="135"/>
        <v>#REF!</v>
      </c>
      <c r="I98" s="77" t="e">
        <f t="shared" si="135"/>
        <v>#REF!</v>
      </c>
      <c r="J98" s="77" t="e">
        <f t="shared" si="135"/>
        <v>#REF!</v>
      </c>
      <c r="K98" s="77" t="e">
        <f t="shared" si="135"/>
        <v>#REF!</v>
      </c>
      <c r="L98" s="77" t="e">
        <f t="shared" si="135"/>
        <v>#REF!</v>
      </c>
      <c r="M98" s="77" t="e">
        <f t="shared" si="135"/>
        <v>#REF!</v>
      </c>
      <c r="N98" s="77" t="e">
        <f t="shared" si="135"/>
        <v>#REF!</v>
      </c>
      <c r="O98" s="77" t="e">
        <f t="shared" si="135"/>
        <v>#REF!</v>
      </c>
      <c r="P98" s="77" t="e">
        <f t="shared" si="135"/>
        <v>#REF!</v>
      </c>
      <c r="Q98" s="77" t="e">
        <f t="shared" si="135"/>
        <v>#REF!</v>
      </c>
      <c r="R98" s="77" t="e">
        <f t="shared" si="135"/>
        <v>#REF!</v>
      </c>
      <c r="S98" s="77" t="e">
        <f t="shared" si="135"/>
        <v>#REF!</v>
      </c>
      <c r="T98" s="77" t="e">
        <f t="shared" si="135"/>
        <v>#REF!</v>
      </c>
      <c r="U98" s="77" t="e">
        <f t="shared" si="135"/>
        <v>#REF!</v>
      </c>
      <c r="V98" s="77" t="e">
        <f t="shared" si="135"/>
        <v>#REF!</v>
      </c>
      <c r="W98" s="77" t="e">
        <f t="shared" si="135"/>
        <v>#REF!</v>
      </c>
      <c r="X98" s="77" t="e">
        <f t="shared" si="135"/>
        <v>#REF!</v>
      </c>
      <c r="Y98" s="77" t="e">
        <f t="shared" si="135"/>
        <v>#REF!</v>
      </c>
      <c r="Z98" s="77" t="e">
        <f t="shared" si="135"/>
        <v>#REF!</v>
      </c>
      <c r="AA98" s="77" t="e">
        <f t="shared" si="135"/>
        <v>#REF!</v>
      </c>
      <c r="AB98" s="77" t="e">
        <f t="shared" si="135"/>
        <v>#REF!</v>
      </c>
      <c r="AC98" s="77" t="e">
        <f t="shared" si="135"/>
        <v>#REF!</v>
      </c>
      <c r="AD98" s="77" t="e">
        <f t="shared" si="135"/>
        <v>#REF!</v>
      </c>
      <c r="AE98" s="77" t="e">
        <f t="shared" si="135"/>
        <v>#REF!</v>
      </c>
      <c r="AF98" s="77" t="e">
        <f t="shared" si="135"/>
        <v>#REF!</v>
      </c>
      <c r="AG98" s="77" t="e">
        <f t="shared" si="135"/>
        <v>#REF!</v>
      </c>
      <c r="AH98" s="77" t="e">
        <f t="shared" si="135"/>
        <v>#REF!</v>
      </c>
      <c r="AI98" s="77" t="e">
        <f t="shared" si="135"/>
        <v>#REF!</v>
      </c>
      <c r="AJ98" s="77" t="e">
        <f t="shared" si="135"/>
        <v>#REF!</v>
      </c>
      <c r="AK98" s="77" t="e">
        <f t="shared" si="135"/>
        <v>#REF!</v>
      </c>
      <c r="AL98" s="77" t="e">
        <f t="shared" si="135"/>
        <v>#REF!</v>
      </c>
      <c r="AM98" s="77" t="e">
        <f t="shared" si="135"/>
        <v>#REF!</v>
      </c>
      <c r="AN98" s="77" t="e">
        <f t="shared" si="135"/>
        <v>#REF!</v>
      </c>
      <c r="AO98" s="77" t="e">
        <f t="shared" si="135"/>
        <v>#REF!</v>
      </c>
      <c r="AP98" s="77" t="e">
        <f t="shared" si="135"/>
        <v>#REF!</v>
      </c>
      <c r="AQ98" s="77" t="e">
        <f t="shared" si="135"/>
        <v>#REF!</v>
      </c>
      <c r="AR98" s="77" t="e">
        <f t="shared" si="135"/>
        <v>#REF!</v>
      </c>
      <c r="AS98" s="77" t="e">
        <f t="shared" si="135"/>
        <v>#REF!</v>
      </c>
      <c r="AT98" s="77" t="e">
        <f t="shared" si="135"/>
        <v>#REF!</v>
      </c>
      <c r="AU98" s="77" t="e">
        <f t="shared" si="135"/>
        <v>#REF!</v>
      </c>
      <c r="AV98" s="77" t="e">
        <f t="shared" si="135"/>
        <v>#REF!</v>
      </c>
      <c r="AW98" s="77" t="e">
        <f t="shared" si="135"/>
        <v>#REF!</v>
      </c>
      <c r="AX98" s="77" t="e">
        <f t="shared" si="135"/>
        <v>#REF!</v>
      </c>
      <c r="AY98" s="77" t="e">
        <f t="shared" si="135"/>
        <v>#REF!</v>
      </c>
      <c r="AZ98" s="77" t="e">
        <f t="shared" si="135"/>
        <v>#REF!</v>
      </c>
      <c r="BA98" s="77" t="e">
        <f t="shared" si="135"/>
        <v>#REF!</v>
      </c>
      <c r="BB98" s="77" t="e">
        <f t="shared" si="135"/>
        <v>#REF!</v>
      </c>
      <c r="BC98" s="77" t="e">
        <f t="shared" si="135"/>
        <v>#REF!</v>
      </c>
      <c r="BD98" s="77" t="e">
        <f t="shared" si="135"/>
        <v>#REF!</v>
      </c>
      <c r="BE98" s="77" t="e">
        <f t="shared" si="135"/>
        <v>#REF!</v>
      </c>
      <c r="BF98" s="77" t="e">
        <f t="shared" si="135"/>
        <v>#REF!</v>
      </c>
      <c r="BG98" s="77" t="e">
        <f t="shared" si="135"/>
        <v>#REF!</v>
      </c>
      <c r="BH98" s="77" t="e">
        <f t="shared" si="135"/>
        <v>#REF!</v>
      </c>
      <c r="BI98" s="77" t="e">
        <f t="shared" si="135"/>
        <v>#REF!</v>
      </c>
      <c r="BJ98" s="77" t="e">
        <f t="shared" si="135"/>
        <v>#REF!</v>
      </c>
      <c r="BK98" s="77" t="e">
        <f t="shared" si="135"/>
        <v>#REF!</v>
      </c>
      <c r="BL98" s="77" t="e">
        <f t="shared" si="135"/>
        <v>#REF!</v>
      </c>
      <c r="BM98" s="77" t="e">
        <f t="shared" si="135"/>
        <v>#REF!</v>
      </c>
      <c r="BN98" s="77" t="e">
        <f t="shared" si="135"/>
        <v>#REF!</v>
      </c>
      <c r="BO98" s="77" t="e">
        <f t="shared" ref="BO98:DZ98" si="136">BN98+BO97</f>
        <v>#REF!</v>
      </c>
      <c r="BP98" s="77" t="e">
        <f t="shared" si="136"/>
        <v>#REF!</v>
      </c>
      <c r="BQ98" s="77" t="e">
        <f t="shared" si="136"/>
        <v>#REF!</v>
      </c>
      <c r="BR98" s="77" t="e">
        <f t="shared" si="136"/>
        <v>#REF!</v>
      </c>
      <c r="BS98" s="77" t="e">
        <f t="shared" si="136"/>
        <v>#REF!</v>
      </c>
      <c r="BT98" s="77" t="e">
        <f t="shared" si="136"/>
        <v>#REF!</v>
      </c>
      <c r="BU98" s="77" t="e">
        <f t="shared" si="136"/>
        <v>#REF!</v>
      </c>
      <c r="BV98" s="77" t="e">
        <f t="shared" si="136"/>
        <v>#REF!</v>
      </c>
      <c r="BW98" s="77" t="e">
        <f t="shared" si="136"/>
        <v>#REF!</v>
      </c>
      <c r="BX98" s="77" t="e">
        <f t="shared" si="136"/>
        <v>#REF!</v>
      </c>
      <c r="BY98" s="77" t="e">
        <f t="shared" si="136"/>
        <v>#REF!</v>
      </c>
      <c r="BZ98" s="77" t="e">
        <f t="shared" si="136"/>
        <v>#REF!</v>
      </c>
      <c r="CA98" s="77" t="e">
        <f t="shared" si="136"/>
        <v>#REF!</v>
      </c>
      <c r="CB98" s="77" t="e">
        <f t="shared" si="136"/>
        <v>#REF!</v>
      </c>
      <c r="CC98" s="77" t="e">
        <f t="shared" si="136"/>
        <v>#REF!</v>
      </c>
      <c r="CD98" s="77" t="e">
        <f t="shared" si="136"/>
        <v>#REF!</v>
      </c>
      <c r="CE98" s="77" t="e">
        <f t="shared" si="136"/>
        <v>#REF!</v>
      </c>
      <c r="CF98" s="77" t="e">
        <f t="shared" si="136"/>
        <v>#REF!</v>
      </c>
      <c r="CG98" s="77" t="e">
        <f t="shared" si="136"/>
        <v>#REF!</v>
      </c>
      <c r="CH98" s="77" t="e">
        <f t="shared" si="136"/>
        <v>#REF!</v>
      </c>
      <c r="CI98" s="77" t="e">
        <f t="shared" si="136"/>
        <v>#REF!</v>
      </c>
      <c r="CJ98" s="77" t="e">
        <f t="shared" si="136"/>
        <v>#REF!</v>
      </c>
      <c r="CK98" s="77" t="e">
        <f t="shared" si="136"/>
        <v>#REF!</v>
      </c>
      <c r="CL98" s="77" t="e">
        <f t="shared" si="136"/>
        <v>#REF!</v>
      </c>
      <c r="CM98" s="77" t="e">
        <f t="shared" si="136"/>
        <v>#REF!</v>
      </c>
      <c r="CN98" s="77" t="e">
        <f t="shared" si="136"/>
        <v>#REF!</v>
      </c>
      <c r="CO98" s="77" t="e">
        <f t="shared" si="136"/>
        <v>#REF!</v>
      </c>
      <c r="CP98" s="77" t="e">
        <f t="shared" si="136"/>
        <v>#REF!</v>
      </c>
      <c r="CQ98" s="77" t="e">
        <f t="shared" si="136"/>
        <v>#REF!</v>
      </c>
      <c r="CR98" s="77" t="e">
        <f t="shared" si="136"/>
        <v>#REF!</v>
      </c>
      <c r="CS98" s="77" t="e">
        <f t="shared" si="136"/>
        <v>#REF!</v>
      </c>
      <c r="CT98" s="77" t="e">
        <f t="shared" si="136"/>
        <v>#REF!</v>
      </c>
      <c r="CU98" s="77" t="e">
        <f t="shared" si="136"/>
        <v>#REF!</v>
      </c>
      <c r="CV98" s="77" t="e">
        <f t="shared" si="136"/>
        <v>#REF!</v>
      </c>
      <c r="CW98" s="77" t="e">
        <f t="shared" si="136"/>
        <v>#REF!</v>
      </c>
      <c r="CX98" s="77" t="e">
        <f t="shared" si="136"/>
        <v>#REF!</v>
      </c>
      <c r="CY98" s="77" t="e">
        <f t="shared" si="136"/>
        <v>#REF!</v>
      </c>
      <c r="CZ98" s="77" t="e">
        <f t="shared" si="136"/>
        <v>#REF!</v>
      </c>
      <c r="DA98" s="77" t="e">
        <f t="shared" si="136"/>
        <v>#REF!</v>
      </c>
      <c r="DB98" s="77" t="e">
        <f t="shared" si="136"/>
        <v>#REF!</v>
      </c>
      <c r="DC98" s="77" t="e">
        <f t="shared" si="136"/>
        <v>#REF!</v>
      </c>
      <c r="DD98" s="77" t="e">
        <f t="shared" si="136"/>
        <v>#REF!</v>
      </c>
      <c r="DE98" s="77" t="e">
        <f t="shared" si="136"/>
        <v>#REF!</v>
      </c>
      <c r="DF98" s="77" t="e">
        <f t="shared" si="136"/>
        <v>#REF!</v>
      </c>
      <c r="DG98" s="77" t="e">
        <f t="shared" si="136"/>
        <v>#REF!</v>
      </c>
      <c r="DH98" s="77" t="e">
        <f t="shared" si="136"/>
        <v>#REF!</v>
      </c>
      <c r="DI98" s="77" t="e">
        <f t="shared" si="136"/>
        <v>#REF!</v>
      </c>
      <c r="DJ98" s="77" t="e">
        <f t="shared" si="136"/>
        <v>#REF!</v>
      </c>
      <c r="DK98" s="77" t="e">
        <f t="shared" si="136"/>
        <v>#REF!</v>
      </c>
      <c r="DL98" s="77" t="e">
        <f t="shared" si="136"/>
        <v>#REF!</v>
      </c>
      <c r="DM98" s="77" t="e">
        <f t="shared" si="136"/>
        <v>#REF!</v>
      </c>
      <c r="DN98" s="77" t="e">
        <f t="shared" si="136"/>
        <v>#REF!</v>
      </c>
      <c r="DO98" s="77" t="e">
        <f t="shared" si="136"/>
        <v>#REF!</v>
      </c>
      <c r="DP98" s="77" t="e">
        <f t="shared" si="136"/>
        <v>#REF!</v>
      </c>
      <c r="DQ98" s="77" t="e">
        <f t="shared" si="136"/>
        <v>#REF!</v>
      </c>
      <c r="DR98" s="77" t="e">
        <f t="shared" si="136"/>
        <v>#REF!</v>
      </c>
      <c r="DS98" s="77" t="e">
        <f t="shared" si="136"/>
        <v>#REF!</v>
      </c>
      <c r="DT98" s="77" t="e">
        <f t="shared" si="136"/>
        <v>#REF!</v>
      </c>
      <c r="DU98" s="77" t="e">
        <f t="shared" si="136"/>
        <v>#REF!</v>
      </c>
      <c r="DV98" s="77" t="e">
        <f t="shared" si="136"/>
        <v>#REF!</v>
      </c>
      <c r="DW98" s="77" t="e">
        <f t="shared" si="136"/>
        <v>#REF!</v>
      </c>
      <c r="DX98" s="77" t="e">
        <f t="shared" si="136"/>
        <v>#REF!</v>
      </c>
      <c r="DY98" s="77" t="e">
        <f t="shared" si="136"/>
        <v>#REF!</v>
      </c>
      <c r="DZ98" s="77" t="e">
        <f t="shared" si="136"/>
        <v>#REF!</v>
      </c>
      <c r="EA98" s="77" t="e">
        <f t="shared" ref="EA98:GL98" si="137">DZ98+EA97</f>
        <v>#REF!</v>
      </c>
      <c r="EB98" s="77" t="e">
        <f t="shared" si="137"/>
        <v>#REF!</v>
      </c>
      <c r="EC98" s="77" t="e">
        <f t="shared" si="137"/>
        <v>#REF!</v>
      </c>
      <c r="ED98" s="77" t="e">
        <f t="shared" si="137"/>
        <v>#REF!</v>
      </c>
      <c r="EE98" s="77" t="e">
        <f t="shared" si="137"/>
        <v>#REF!</v>
      </c>
      <c r="EF98" s="77" t="e">
        <f t="shared" si="137"/>
        <v>#REF!</v>
      </c>
      <c r="EG98" s="77" t="e">
        <f t="shared" si="137"/>
        <v>#REF!</v>
      </c>
      <c r="EH98" s="77" t="e">
        <f t="shared" si="137"/>
        <v>#REF!</v>
      </c>
      <c r="EI98" s="77" t="e">
        <f t="shared" si="137"/>
        <v>#REF!</v>
      </c>
      <c r="EJ98" s="77" t="e">
        <f t="shared" si="137"/>
        <v>#REF!</v>
      </c>
      <c r="EK98" s="77" t="e">
        <f t="shared" si="137"/>
        <v>#REF!</v>
      </c>
      <c r="EL98" s="77" t="e">
        <f t="shared" si="137"/>
        <v>#REF!</v>
      </c>
      <c r="EM98" s="77" t="e">
        <f t="shared" si="137"/>
        <v>#REF!</v>
      </c>
      <c r="EN98" s="77" t="e">
        <f t="shared" si="137"/>
        <v>#REF!</v>
      </c>
      <c r="EO98" s="77" t="e">
        <f t="shared" si="137"/>
        <v>#REF!</v>
      </c>
      <c r="EP98" s="77" t="e">
        <f t="shared" si="137"/>
        <v>#REF!</v>
      </c>
      <c r="EQ98" s="77" t="e">
        <f t="shared" si="137"/>
        <v>#REF!</v>
      </c>
      <c r="ER98" s="77" t="e">
        <f t="shared" si="137"/>
        <v>#REF!</v>
      </c>
      <c r="ES98" s="77" t="e">
        <f t="shared" si="137"/>
        <v>#REF!</v>
      </c>
      <c r="ET98" s="77" t="e">
        <f t="shared" si="137"/>
        <v>#REF!</v>
      </c>
      <c r="EU98" s="77" t="e">
        <f t="shared" si="137"/>
        <v>#REF!</v>
      </c>
      <c r="EV98" s="77" t="e">
        <f t="shared" si="137"/>
        <v>#REF!</v>
      </c>
      <c r="EW98" s="77" t="e">
        <f t="shared" si="137"/>
        <v>#REF!</v>
      </c>
      <c r="EX98" s="77" t="e">
        <f t="shared" si="137"/>
        <v>#REF!</v>
      </c>
      <c r="EY98" s="77" t="e">
        <f t="shared" si="137"/>
        <v>#REF!</v>
      </c>
      <c r="EZ98" s="77" t="e">
        <f t="shared" si="137"/>
        <v>#REF!</v>
      </c>
      <c r="FA98" s="77" t="e">
        <f t="shared" si="137"/>
        <v>#REF!</v>
      </c>
      <c r="FB98" s="77" t="e">
        <f t="shared" si="137"/>
        <v>#REF!</v>
      </c>
      <c r="FC98" s="77" t="e">
        <f t="shared" si="137"/>
        <v>#REF!</v>
      </c>
      <c r="FD98" s="77" t="e">
        <f t="shared" si="137"/>
        <v>#REF!</v>
      </c>
      <c r="FE98" s="77" t="e">
        <f t="shared" si="137"/>
        <v>#REF!</v>
      </c>
      <c r="FF98" s="77" t="e">
        <f t="shared" si="137"/>
        <v>#REF!</v>
      </c>
      <c r="FG98" s="77" t="e">
        <f t="shared" si="137"/>
        <v>#REF!</v>
      </c>
      <c r="FH98" s="77" t="e">
        <f t="shared" si="137"/>
        <v>#REF!</v>
      </c>
      <c r="FI98" s="77" t="e">
        <f t="shared" si="137"/>
        <v>#REF!</v>
      </c>
      <c r="FJ98" s="77" t="e">
        <f t="shared" si="137"/>
        <v>#REF!</v>
      </c>
      <c r="FK98" s="77" t="e">
        <f t="shared" si="137"/>
        <v>#REF!</v>
      </c>
      <c r="FL98" s="77" t="e">
        <f t="shared" si="137"/>
        <v>#REF!</v>
      </c>
      <c r="FM98" s="77" t="e">
        <f t="shared" si="137"/>
        <v>#REF!</v>
      </c>
      <c r="FN98" s="77" t="e">
        <f t="shared" si="137"/>
        <v>#REF!</v>
      </c>
      <c r="FO98" s="77" t="e">
        <f t="shared" si="137"/>
        <v>#REF!</v>
      </c>
      <c r="FP98" s="77" t="e">
        <f t="shared" si="137"/>
        <v>#REF!</v>
      </c>
      <c r="FQ98" s="77" t="e">
        <f t="shared" si="137"/>
        <v>#REF!</v>
      </c>
      <c r="FR98" s="77" t="e">
        <f t="shared" si="137"/>
        <v>#REF!</v>
      </c>
      <c r="FS98" s="77" t="e">
        <f t="shared" si="137"/>
        <v>#REF!</v>
      </c>
      <c r="FT98" s="77" t="e">
        <f t="shared" si="137"/>
        <v>#REF!</v>
      </c>
      <c r="FU98" s="77" t="e">
        <f t="shared" si="137"/>
        <v>#REF!</v>
      </c>
      <c r="FV98" s="77" t="e">
        <f t="shared" si="137"/>
        <v>#REF!</v>
      </c>
      <c r="FW98" s="77" t="e">
        <f t="shared" si="137"/>
        <v>#REF!</v>
      </c>
      <c r="FX98" s="77" t="e">
        <f t="shared" si="137"/>
        <v>#REF!</v>
      </c>
      <c r="FY98" s="77" t="e">
        <f t="shared" si="137"/>
        <v>#REF!</v>
      </c>
      <c r="FZ98" s="77" t="e">
        <f t="shared" si="137"/>
        <v>#REF!</v>
      </c>
      <c r="GA98" s="77" t="e">
        <f t="shared" si="137"/>
        <v>#REF!</v>
      </c>
      <c r="GB98" s="77" t="e">
        <f t="shared" si="137"/>
        <v>#REF!</v>
      </c>
      <c r="GC98" s="77" t="e">
        <f t="shared" si="137"/>
        <v>#REF!</v>
      </c>
      <c r="GD98" s="77" t="e">
        <f t="shared" si="137"/>
        <v>#REF!</v>
      </c>
      <c r="GE98" s="77" t="e">
        <f t="shared" si="137"/>
        <v>#REF!</v>
      </c>
      <c r="GF98" s="77" t="e">
        <f t="shared" si="137"/>
        <v>#REF!</v>
      </c>
      <c r="GG98" s="77" t="e">
        <f t="shared" si="137"/>
        <v>#REF!</v>
      </c>
      <c r="GH98" s="77" t="e">
        <f t="shared" si="137"/>
        <v>#REF!</v>
      </c>
      <c r="GI98" s="77" t="e">
        <f t="shared" si="137"/>
        <v>#REF!</v>
      </c>
      <c r="GJ98" s="77" t="e">
        <f t="shared" si="137"/>
        <v>#REF!</v>
      </c>
      <c r="GK98" s="77" t="e">
        <f t="shared" si="137"/>
        <v>#REF!</v>
      </c>
      <c r="GL98" s="77" t="e">
        <f t="shared" si="137"/>
        <v>#REF!</v>
      </c>
      <c r="GM98" s="77" t="e">
        <f t="shared" ref="GM98:HI98" si="138">GL98+GM97</f>
        <v>#REF!</v>
      </c>
      <c r="GN98" s="77" t="e">
        <f t="shared" si="138"/>
        <v>#REF!</v>
      </c>
      <c r="GO98" s="77" t="e">
        <f t="shared" si="138"/>
        <v>#REF!</v>
      </c>
      <c r="GP98" s="77" t="e">
        <f t="shared" si="138"/>
        <v>#REF!</v>
      </c>
      <c r="GQ98" s="77" t="e">
        <f t="shared" si="138"/>
        <v>#REF!</v>
      </c>
      <c r="GR98" s="77" t="e">
        <f t="shared" si="138"/>
        <v>#REF!</v>
      </c>
      <c r="GS98" s="77" t="e">
        <f t="shared" si="138"/>
        <v>#REF!</v>
      </c>
      <c r="GT98" s="77" t="e">
        <f t="shared" si="138"/>
        <v>#REF!</v>
      </c>
      <c r="GU98" s="77" t="e">
        <f t="shared" si="138"/>
        <v>#REF!</v>
      </c>
      <c r="GV98" s="77" t="e">
        <f t="shared" si="138"/>
        <v>#REF!</v>
      </c>
      <c r="GW98" s="77" t="e">
        <f t="shared" si="138"/>
        <v>#REF!</v>
      </c>
      <c r="GX98" s="77" t="e">
        <f t="shared" si="138"/>
        <v>#REF!</v>
      </c>
      <c r="GY98" s="77" t="e">
        <f t="shared" si="138"/>
        <v>#REF!</v>
      </c>
      <c r="GZ98" s="77" t="e">
        <f t="shared" si="138"/>
        <v>#REF!</v>
      </c>
      <c r="HA98" s="77" t="e">
        <f t="shared" si="138"/>
        <v>#REF!</v>
      </c>
      <c r="HB98" s="77" t="e">
        <f t="shared" si="138"/>
        <v>#REF!</v>
      </c>
      <c r="HC98" s="77" t="e">
        <f t="shared" si="138"/>
        <v>#REF!</v>
      </c>
      <c r="HD98" s="77" t="e">
        <f t="shared" si="138"/>
        <v>#REF!</v>
      </c>
      <c r="HE98" s="77" t="e">
        <f t="shared" si="138"/>
        <v>#REF!</v>
      </c>
      <c r="HF98" s="77" t="e">
        <f t="shared" si="138"/>
        <v>#REF!</v>
      </c>
      <c r="HG98" s="77" t="e">
        <f t="shared" si="138"/>
        <v>#REF!</v>
      </c>
      <c r="HH98" s="77" t="e">
        <f t="shared" si="138"/>
        <v>#REF!</v>
      </c>
      <c r="HI98" s="77" t="e">
        <f t="shared" si="138"/>
        <v>#REF!</v>
      </c>
    </row>
    <row r="99" spans="1:217" ht="13.8" x14ac:dyDescent="0.2">
      <c r="A99" s="28"/>
      <c r="D99" s="6"/>
    </row>
    <row r="100" spans="1:217" x14ac:dyDescent="0.2">
      <c r="A100" s="29" t="s">
        <v>270</v>
      </c>
      <c r="B100" s="77" t="e">
        <f>IF(AND(B98&lt;0,C98&gt;0),D$7,"-")</f>
        <v>#REF!</v>
      </c>
      <c r="C100" s="77" t="e">
        <f t="shared" ref="C100:BN100" si="139">IF(AND(B98&lt;0,C98&gt;0),C$7,"-")</f>
        <v>#REF!</v>
      </c>
      <c r="D100" s="79" t="e">
        <f t="shared" si="139"/>
        <v>#REF!</v>
      </c>
      <c r="E100" s="79" t="e">
        <f t="shared" si="139"/>
        <v>#REF!</v>
      </c>
      <c r="F100" s="79" t="e">
        <f t="shared" si="139"/>
        <v>#REF!</v>
      </c>
      <c r="G100" s="79" t="e">
        <f t="shared" si="139"/>
        <v>#REF!</v>
      </c>
      <c r="H100" s="79" t="e">
        <f t="shared" si="139"/>
        <v>#REF!</v>
      </c>
      <c r="I100" s="79" t="e">
        <f t="shared" si="139"/>
        <v>#REF!</v>
      </c>
      <c r="J100" s="79" t="e">
        <f t="shared" si="139"/>
        <v>#REF!</v>
      </c>
      <c r="K100" s="79" t="e">
        <f t="shared" si="139"/>
        <v>#REF!</v>
      </c>
      <c r="L100" s="79" t="e">
        <f t="shared" si="139"/>
        <v>#REF!</v>
      </c>
      <c r="M100" s="79" t="e">
        <f t="shared" si="139"/>
        <v>#REF!</v>
      </c>
      <c r="N100" s="79" t="e">
        <f t="shared" si="139"/>
        <v>#REF!</v>
      </c>
      <c r="O100" s="79" t="e">
        <f t="shared" si="139"/>
        <v>#REF!</v>
      </c>
      <c r="P100" s="79" t="e">
        <f t="shared" si="139"/>
        <v>#REF!</v>
      </c>
      <c r="Q100" s="79" t="e">
        <f t="shared" si="139"/>
        <v>#REF!</v>
      </c>
      <c r="R100" s="79" t="e">
        <f t="shared" si="139"/>
        <v>#REF!</v>
      </c>
      <c r="S100" s="79" t="e">
        <f t="shared" si="139"/>
        <v>#REF!</v>
      </c>
      <c r="T100" s="79" t="e">
        <f t="shared" si="139"/>
        <v>#REF!</v>
      </c>
      <c r="U100" s="79" t="e">
        <f t="shared" si="139"/>
        <v>#REF!</v>
      </c>
      <c r="V100" s="79" t="e">
        <f t="shared" si="139"/>
        <v>#REF!</v>
      </c>
      <c r="W100" s="79" t="e">
        <f t="shared" si="139"/>
        <v>#REF!</v>
      </c>
      <c r="X100" s="79" t="e">
        <f t="shared" si="139"/>
        <v>#REF!</v>
      </c>
      <c r="Y100" s="79" t="e">
        <f t="shared" si="139"/>
        <v>#REF!</v>
      </c>
      <c r="Z100" s="79" t="e">
        <f t="shared" si="139"/>
        <v>#REF!</v>
      </c>
      <c r="AA100" s="79" t="e">
        <f t="shared" si="139"/>
        <v>#REF!</v>
      </c>
      <c r="AB100" s="79" t="e">
        <f t="shared" si="139"/>
        <v>#REF!</v>
      </c>
      <c r="AC100" s="79" t="e">
        <f t="shared" si="139"/>
        <v>#REF!</v>
      </c>
      <c r="AD100" s="79" t="e">
        <f t="shared" si="139"/>
        <v>#REF!</v>
      </c>
      <c r="AE100" s="79" t="e">
        <f t="shared" si="139"/>
        <v>#REF!</v>
      </c>
      <c r="AF100" s="79" t="e">
        <f t="shared" si="139"/>
        <v>#REF!</v>
      </c>
      <c r="AG100" s="79" t="e">
        <f t="shared" si="139"/>
        <v>#REF!</v>
      </c>
      <c r="AH100" s="79" t="e">
        <f t="shared" si="139"/>
        <v>#REF!</v>
      </c>
      <c r="AI100" s="79" t="e">
        <f t="shared" si="139"/>
        <v>#REF!</v>
      </c>
      <c r="AJ100" s="79" t="e">
        <f t="shared" si="139"/>
        <v>#REF!</v>
      </c>
      <c r="AK100" s="79" t="e">
        <f t="shared" si="139"/>
        <v>#REF!</v>
      </c>
      <c r="AL100" s="79" t="e">
        <f t="shared" si="139"/>
        <v>#REF!</v>
      </c>
      <c r="AM100" s="79" t="e">
        <f t="shared" si="139"/>
        <v>#REF!</v>
      </c>
      <c r="AN100" s="79" t="e">
        <f t="shared" si="139"/>
        <v>#REF!</v>
      </c>
      <c r="AO100" s="79" t="e">
        <f t="shared" si="139"/>
        <v>#REF!</v>
      </c>
      <c r="AP100" s="79" t="e">
        <f t="shared" si="139"/>
        <v>#REF!</v>
      </c>
      <c r="AQ100" s="79" t="e">
        <f t="shared" si="139"/>
        <v>#REF!</v>
      </c>
      <c r="AR100" s="79" t="e">
        <f t="shared" si="139"/>
        <v>#REF!</v>
      </c>
      <c r="AS100" s="79" t="e">
        <f t="shared" si="139"/>
        <v>#REF!</v>
      </c>
      <c r="AT100" s="79" t="e">
        <f t="shared" si="139"/>
        <v>#REF!</v>
      </c>
      <c r="AU100" s="79" t="e">
        <f t="shared" si="139"/>
        <v>#REF!</v>
      </c>
      <c r="AV100" s="79" t="e">
        <f t="shared" si="139"/>
        <v>#REF!</v>
      </c>
      <c r="AW100" s="79" t="e">
        <f t="shared" si="139"/>
        <v>#REF!</v>
      </c>
      <c r="AX100" s="79" t="e">
        <f t="shared" si="139"/>
        <v>#REF!</v>
      </c>
      <c r="AY100" s="79" t="e">
        <f t="shared" si="139"/>
        <v>#REF!</v>
      </c>
      <c r="AZ100" s="79" t="e">
        <f t="shared" si="139"/>
        <v>#REF!</v>
      </c>
      <c r="BA100" s="79" t="e">
        <f t="shared" si="139"/>
        <v>#REF!</v>
      </c>
      <c r="BB100" s="79" t="e">
        <f t="shared" si="139"/>
        <v>#REF!</v>
      </c>
      <c r="BC100" s="79" t="e">
        <f t="shared" si="139"/>
        <v>#REF!</v>
      </c>
      <c r="BD100" s="79" t="e">
        <f t="shared" si="139"/>
        <v>#REF!</v>
      </c>
      <c r="BE100" s="79" t="e">
        <f t="shared" si="139"/>
        <v>#REF!</v>
      </c>
      <c r="BF100" s="79" t="e">
        <f t="shared" si="139"/>
        <v>#REF!</v>
      </c>
      <c r="BG100" s="79" t="e">
        <f t="shared" si="139"/>
        <v>#REF!</v>
      </c>
      <c r="BH100" s="79" t="e">
        <f t="shared" si="139"/>
        <v>#REF!</v>
      </c>
      <c r="BI100" s="79" t="e">
        <f t="shared" si="139"/>
        <v>#REF!</v>
      </c>
      <c r="BJ100" s="79" t="e">
        <f t="shared" si="139"/>
        <v>#REF!</v>
      </c>
      <c r="BK100" s="79" t="e">
        <f t="shared" si="139"/>
        <v>#REF!</v>
      </c>
      <c r="BL100" s="79" t="e">
        <f t="shared" si="139"/>
        <v>#REF!</v>
      </c>
      <c r="BM100" s="79" t="e">
        <f t="shared" si="139"/>
        <v>#REF!</v>
      </c>
      <c r="BN100" s="79" t="e">
        <f t="shared" si="139"/>
        <v>#REF!</v>
      </c>
      <c r="BO100" s="79" t="e">
        <f t="shared" ref="BO100:DZ100" si="140">IF(AND(BN98&lt;0,BO98&gt;0),BO$7,"-")</f>
        <v>#REF!</v>
      </c>
      <c r="BP100" s="79" t="e">
        <f t="shared" si="140"/>
        <v>#REF!</v>
      </c>
      <c r="BQ100" s="79" t="e">
        <f t="shared" si="140"/>
        <v>#REF!</v>
      </c>
      <c r="BR100" s="79" t="e">
        <f t="shared" si="140"/>
        <v>#REF!</v>
      </c>
      <c r="BS100" s="79" t="e">
        <f t="shared" si="140"/>
        <v>#REF!</v>
      </c>
      <c r="BT100" s="79" t="e">
        <f t="shared" si="140"/>
        <v>#REF!</v>
      </c>
      <c r="BU100" s="79" t="e">
        <f t="shared" si="140"/>
        <v>#REF!</v>
      </c>
      <c r="BV100" s="79" t="e">
        <f t="shared" si="140"/>
        <v>#REF!</v>
      </c>
      <c r="BW100" s="79" t="e">
        <f t="shared" si="140"/>
        <v>#REF!</v>
      </c>
      <c r="BX100" s="79" t="e">
        <f t="shared" si="140"/>
        <v>#REF!</v>
      </c>
      <c r="BY100" s="79" t="e">
        <f t="shared" si="140"/>
        <v>#REF!</v>
      </c>
      <c r="BZ100" s="79" t="e">
        <f t="shared" si="140"/>
        <v>#REF!</v>
      </c>
      <c r="CA100" s="79" t="e">
        <f t="shared" si="140"/>
        <v>#REF!</v>
      </c>
      <c r="CB100" s="79" t="e">
        <f t="shared" si="140"/>
        <v>#REF!</v>
      </c>
      <c r="CC100" s="79" t="e">
        <f t="shared" si="140"/>
        <v>#REF!</v>
      </c>
      <c r="CD100" s="79" t="e">
        <f t="shared" si="140"/>
        <v>#REF!</v>
      </c>
      <c r="CE100" s="79" t="e">
        <f t="shared" si="140"/>
        <v>#REF!</v>
      </c>
      <c r="CF100" s="79" t="e">
        <f t="shared" si="140"/>
        <v>#REF!</v>
      </c>
      <c r="CG100" s="79" t="e">
        <f t="shared" si="140"/>
        <v>#REF!</v>
      </c>
      <c r="CH100" s="79" t="e">
        <f t="shared" si="140"/>
        <v>#REF!</v>
      </c>
      <c r="CI100" s="79" t="e">
        <f t="shared" si="140"/>
        <v>#REF!</v>
      </c>
      <c r="CJ100" s="79" t="e">
        <f t="shared" si="140"/>
        <v>#REF!</v>
      </c>
      <c r="CK100" s="79" t="e">
        <f t="shared" si="140"/>
        <v>#REF!</v>
      </c>
      <c r="CL100" s="79" t="e">
        <f t="shared" si="140"/>
        <v>#REF!</v>
      </c>
      <c r="CM100" s="79" t="e">
        <f t="shared" si="140"/>
        <v>#REF!</v>
      </c>
      <c r="CN100" s="79" t="e">
        <f t="shared" si="140"/>
        <v>#REF!</v>
      </c>
      <c r="CO100" s="79" t="e">
        <f t="shared" si="140"/>
        <v>#REF!</v>
      </c>
      <c r="CP100" s="79" t="e">
        <f t="shared" si="140"/>
        <v>#REF!</v>
      </c>
      <c r="CQ100" s="79" t="e">
        <f t="shared" si="140"/>
        <v>#REF!</v>
      </c>
      <c r="CR100" s="79" t="e">
        <f t="shared" si="140"/>
        <v>#REF!</v>
      </c>
      <c r="CS100" s="79" t="e">
        <f t="shared" si="140"/>
        <v>#REF!</v>
      </c>
      <c r="CT100" s="79" t="e">
        <f t="shared" si="140"/>
        <v>#REF!</v>
      </c>
      <c r="CU100" s="79" t="e">
        <f t="shared" si="140"/>
        <v>#REF!</v>
      </c>
      <c r="CV100" s="79" t="e">
        <f t="shared" si="140"/>
        <v>#REF!</v>
      </c>
      <c r="CW100" s="79" t="e">
        <f t="shared" si="140"/>
        <v>#REF!</v>
      </c>
      <c r="CX100" s="79" t="e">
        <f t="shared" si="140"/>
        <v>#REF!</v>
      </c>
      <c r="CY100" s="79" t="e">
        <f t="shared" si="140"/>
        <v>#REF!</v>
      </c>
      <c r="CZ100" s="79" t="e">
        <f t="shared" si="140"/>
        <v>#REF!</v>
      </c>
      <c r="DA100" s="79" t="e">
        <f t="shared" si="140"/>
        <v>#REF!</v>
      </c>
      <c r="DB100" s="79" t="e">
        <f t="shared" si="140"/>
        <v>#REF!</v>
      </c>
      <c r="DC100" s="79" t="e">
        <f t="shared" si="140"/>
        <v>#REF!</v>
      </c>
      <c r="DD100" s="79" t="e">
        <f t="shared" si="140"/>
        <v>#REF!</v>
      </c>
      <c r="DE100" s="79" t="e">
        <f t="shared" si="140"/>
        <v>#REF!</v>
      </c>
      <c r="DF100" s="79" t="e">
        <f t="shared" si="140"/>
        <v>#REF!</v>
      </c>
      <c r="DG100" s="79" t="e">
        <f t="shared" si="140"/>
        <v>#REF!</v>
      </c>
      <c r="DH100" s="79" t="e">
        <f t="shared" si="140"/>
        <v>#REF!</v>
      </c>
      <c r="DI100" s="79" t="e">
        <f t="shared" si="140"/>
        <v>#REF!</v>
      </c>
      <c r="DJ100" s="79" t="e">
        <f t="shared" si="140"/>
        <v>#REF!</v>
      </c>
      <c r="DK100" s="79" t="e">
        <f t="shared" si="140"/>
        <v>#REF!</v>
      </c>
      <c r="DL100" s="79" t="e">
        <f t="shared" si="140"/>
        <v>#REF!</v>
      </c>
      <c r="DM100" s="79" t="e">
        <f t="shared" si="140"/>
        <v>#REF!</v>
      </c>
      <c r="DN100" s="79" t="e">
        <f t="shared" si="140"/>
        <v>#REF!</v>
      </c>
      <c r="DO100" s="79" t="e">
        <f t="shared" si="140"/>
        <v>#REF!</v>
      </c>
      <c r="DP100" s="79" t="e">
        <f t="shared" si="140"/>
        <v>#REF!</v>
      </c>
      <c r="DQ100" s="79" t="e">
        <f t="shared" si="140"/>
        <v>#REF!</v>
      </c>
      <c r="DR100" s="79" t="e">
        <f t="shared" si="140"/>
        <v>#REF!</v>
      </c>
      <c r="DS100" s="79" t="e">
        <f t="shared" si="140"/>
        <v>#REF!</v>
      </c>
      <c r="DT100" s="79" t="e">
        <f t="shared" si="140"/>
        <v>#REF!</v>
      </c>
      <c r="DU100" s="79" t="e">
        <f t="shared" si="140"/>
        <v>#REF!</v>
      </c>
      <c r="DV100" s="79" t="e">
        <f t="shared" si="140"/>
        <v>#REF!</v>
      </c>
      <c r="DW100" s="79" t="e">
        <f t="shared" si="140"/>
        <v>#REF!</v>
      </c>
      <c r="DX100" s="79" t="e">
        <f t="shared" si="140"/>
        <v>#REF!</v>
      </c>
      <c r="DY100" s="79" t="e">
        <f t="shared" si="140"/>
        <v>#REF!</v>
      </c>
      <c r="DZ100" s="79" t="e">
        <f t="shared" si="140"/>
        <v>#REF!</v>
      </c>
      <c r="EA100" s="79" t="e">
        <f t="shared" ref="EA100:GL100" si="141">IF(AND(DZ98&lt;0,EA98&gt;0),EA$7,"-")</f>
        <v>#REF!</v>
      </c>
      <c r="EB100" s="79" t="e">
        <f t="shared" si="141"/>
        <v>#REF!</v>
      </c>
      <c r="EC100" s="79" t="e">
        <f t="shared" si="141"/>
        <v>#REF!</v>
      </c>
      <c r="ED100" s="79" t="e">
        <f t="shared" si="141"/>
        <v>#REF!</v>
      </c>
      <c r="EE100" s="79" t="e">
        <f t="shared" si="141"/>
        <v>#REF!</v>
      </c>
      <c r="EF100" s="79" t="e">
        <f t="shared" si="141"/>
        <v>#REF!</v>
      </c>
      <c r="EG100" s="79" t="e">
        <f t="shared" si="141"/>
        <v>#REF!</v>
      </c>
      <c r="EH100" s="79" t="e">
        <f t="shared" si="141"/>
        <v>#REF!</v>
      </c>
      <c r="EI100" s="79" t="e">
        <f t="shared" si="141"/>
        <v>#REF!</v>
      </c>
      <c r="EJ100" s="79" t="e">
        <f t="shared" si="141"/>
        <v>#REF!</v>
      </c>
      <c r="EK100" s="79" t="e">
        <f t="shared" si="141"/>
        <v>#REF!</v>
      </c>
      <c r="EL100" s="79" t="e">
        <f t="shared" si="141"/>
        <v>#REF!</v>
      </c>
      <c r="EM100" s="79" t="e">
        <f t="shared" si="141"/>
        <v>#REF!</v>
      </c>
      <c r="EN100" s="79" t="e">
        <f t="shared" si="141"/>
        <v>#REF!</v>
      </c>
      <c r="EO100" s="79" t="e">
        <f t="shared" si="141"/>
        <v>#REF!</v>
      </c>
      <c r="EP100" s="79" t="e">
        <f t="shared" si="141"/>
        <v>#REF!</v>
      </c>
      <c r="EQ100" s="79" t="e">
        <f t="shared" si="141"/>
        <v>#REF!</v>
      </c>
      <c r="ER100" s="79" t="e">
        <f t="shared" si="141"/>
        <v>#REF!</v>
      </c>
      <c r="ES100" s="79" t="e">
        <f t="shared" si="141"/>
        <v>#REF!</v>
      </c>
      <c r="ET100" s="79" t="e">
        <f t="shared" si="141"/>
        <v>#REF!</v>
      </c>
      <c r="EU100" s="79" t="e">
        <f t="shared" si="141"/>
        <v>#REF!</v>
      </c>
      <c r="EV100" s="79" t="e">
        <f t="shared" si="141"/>
        <v>#REF!</v>
      </c>
      <c r="EW100" s="79" t="e">
        <f t="shared" si="141"/>
        <v>#REF!</v>
      </c>
      <c r="EX100" s="79" t="e">
        <f t="shared" si="141"/>
        <v>#REF!</v>
      </c>
      <c r="EY100" s="79" t="e">
        <f t="shared" si="141"/>
        <v>#REF!</v>
      </c>
      <c r="EZ100" s="79" t="e">
        <f t="shared" si="141"/>
        <v>#REF!</v>
      </c>
      <c r="FA100" s="79" t="e">
        <f t="shared" si="141"/>
        <v>#REF!</v>
      </c>
      <c r="FB100" s="79" t="e">
        <f t="shared" si="141"/>
        <v>#REF!</v>
      </c>
      <c r="FC100" s="79" t="e">
        <f t="shared" si="141"/>
        <v>#REF!</v>
      </c>
      <c r="FD100" s="79" t="e">
        <f t="shared" si="141"/>
        <v>#REF!</v>
      </c>
      <c r="FE100" s="79" t="e">
        <f t="shared" si="141"/>
        <v>#REF!</v>
      </c>
      <c r="FF100" s="79" t="e">
        <f t="shared" si="141"/>
        <v>#REF!</v>
      </c>
      <c r="FG100" s="79" t="e">
        <f t="shared" si="141"/>
        <v>#REF!</v>
      </c>
      <c r="FH100" s="79" t="e">
        <f t="shared" si="141"/>
        <v>#REF!</v>
      </c>
      <c r="FI100" s="79" t="e">
        <f t="shared" si="141"/>
        <v>#REF!</v>
      </c>
      <c r="FJ100" s="79" t="e">
        <f t="shared" si="141"/>
        <v>#REF!</v>
      </c>
      <c r="FK100" s="79" t="e">
        <f t="shared" si="141"/>
        <v>#REF!</v>
      </c>
      <c r="FL100" s="79" t="e">
        <f t="shared" si="141"/>
        <v>#REF!</v>
      </c>
      <c r="FM100" s="79" t="e">
        <f t="shared" si="141"/>
        <v>#REF!</v>
      </c>
      <c r="FN100" s="79" t="e">
        <f t="shared" si="141"/>
        <v>#REF!</v>
      </c>
      <c r="FO100" s="79" t="e">
        <f t="shared" si="141"/>
        <v>#REF!</v>
      </c>
      <c r="FP100" s="79" t="e">
        <f t="shared" si="141"/>
        <v>#REF!</v>
      </c>
      <c r="FQ100" s="79" t="e">
        <f t="shared" si="141"/>
        <v>#REF!</v>
      </c>
      <c r="FR100" s="79" t="e">
        <f t="shared" si="141"/>
        <v>#REF!</v>
      </c>
      <c r="FS100" s="79" t="e">
        <f t="shared" si="141"/>
        <v>#REF!</v>
      </c>
      <c r="FT100" s="79" t="e">
        <f t="shared" si="141"/>
        <v>#REF!</v>
      </c>
      <c r="FU100" s="79" t="e">
        <f t="shared" si="141"/>
        <v>#REF!</v>
      </c>
      <c r="FV100" s="79" t="e">
        <f t="shared" si="141"/>
        <v>#REF!</v>
      </c>
      <c r="FW100" s="79" t="e">
        <f t="shared" si="141"/>
        <v>#REF!</v>
      </c>
      <c r="FX100" s="79" t="e">
        <f t="shared" si="141"/>
        <v>#REF!</v>
      </c>
      <c r="FY100" s="79" t="e">
        <f t="shared" si="141"/>
        <v>#REF!</v>
      </c>
      <c r="FZ100" s="79" t="e">
        <f t="shared" si="141"/>
        <v>#REF!</v>
      </c>
      <c r="GA100" s="79" t="e">
        <f t="shared" si="141"/>
        <v>#REF!</v>
      </c>
      <c r="GB100" s="79" t="e">
        <f t="shared" si="141"/>
        <v>#REF!</v>
      </c>
      <c r="GC100" s="79" t="e">
        <f t="shared" si="141"/>
        <v>#REF!</v>
      </c>
      <c r="GD100" s="79" t="e">
        <f t="shared" si="141"/>
        <v>#REF!</v>
      </c>
      <c r="GE100" s="79" t="e">
        <f t="shared" si="141"/>
        <v>#REF!</v>
      </c>
      <c r="GF100" s="79" t="e">
        <f t="shared" si="141"/>
        <v>#REF!</v>
      </c>
      <c r="GG100" s="79" t="e">
        <f t="shared" si="141"/>
        <v>#REF!</v>
      </c>
      <c r="GH100" s="79" t="e">
        <f t="shared" si="141"/>
        <v>#REF!</v>
      </c>
      <c r="GI100" s="79" t="e">
        <f t="shared" si="141"/>
        <v>#REF!</v>
      </c>
      <c r="GJ100" s="79" t="e">
        <f t="shared" si="141"/>
        <v>#REF!</v>
      </c>
      <c r="GK100" s="79" t="e">
        <f t="shared" si="141"/>
        <v>#REF!</v>
      </c>
      <c r="GL100" s="79" t="e">
        <f t="shared" si="141"/>
        <v>#REF!</v>
      </c>
      <c r="GM100" s="79" t="e">
        <f t="shared" ref="GM100:HI100" si="142">IF(AND(GL98&lt;0,GM98&gt;0),GM$7,"-")</f>
        <v>#REF!</v>
      </c>
      <c r="GN100" s="79" t="e">
        <f t="shared" si="142"/>
        <v>#REF!</v>
      </c>
      <c r="GO100" s="79" t="e">
        <f t="shared" si="142"/>
        <v>#REF!</v>
      </c>
      <c r="GP100" s="79" t="e">
        <f t="shared" si="142"/>
        <v>#REF!</v>
      </c>
      <c r="GQ100" s="79" t="e">
        <f t="shared" si="142"/>
        <v>#REF!</v>
      </c>
      <c r="GR100" s="79" t="e">
        <f t="shared" si="142"/>
        <v>#REF!</v>
      </c>
      <c r="GS100" s="79" t="e">
        <f t="shared" si="142"/>
        <v>#REF!</v>
      </c>
      <c r="GT100" s="79" t="e">
        <f t="shared" si="142"/>
        <v>#REF!</v>
      </c>
      <c r="GU100" s="79" t="e">
        <f t="shared" si="142"/>
        <v>#REF!</v>
      </c>
      <c r="GV100" s="79" t="e">
        <f t="shared" si="142"/>
        <v>#REF!</v>
      </c>
      <c r="GW100" s="79" t="e">
        <f t="shared" si="142"/>
        <v>#REF!</v>
      </c>
      <c r="GX100" s="79" t="e">
        <f t="shared" si="142"/>
        <v>#REF!</v>
      </c>
      <c r="GY100" s="79" t="e">
        <f t="shared" si="142"/>
        <v>#REF!</v>
      </c>
      <c r="GZ100" s="79" t="e">
        <f t="shared" si="142"/>
        <v>#REF!</v>
      </c>
      <c r="HA100" s="79" t="e">
        <f t="shared" si="142"/>
        <v>#REF!</v>
      </c>
      <c r="HB100" s="79" t="e">
        <f t="shared" si="142"/>
        <v>#REF!</v>
      </c>
      <c r="HC100" s="79" t="e">
        <f t="shared" si="142"/>
        <v>#REF!</v>
      </c>
      <c r="HD100" s="79" t="e">
        <f t="shared" si="142"/>
        <v>#REF!</v>
      </c>
      <c r="HE100" s="79" t="e">
        <f t="shared" si="142"/>
        <v>#REF!</v>
      </c>
      <c r="HF100" s="79" t="e">
        <f t="shared" si="142"/>
        <v>#REF!</v>
      </c>
      <c r="HG100" s="79" t="e">
        <f t="shared" si="142"/>
        <v>#REF!</v>
      </c>
      <c r="HH100" s="79" t="e">
        <f t="shared" si="142"/>
        <v>#REF!</v>
      </c>
      <c r="HI100" s="79" t="e">
        <f t="shared" si="142"/>
        <v>#REF!</v>
      </c>
    </row>
    <row r="101" spans="1:217" ht="13.8" x14ac:dyDescent="0.2">
      <c r="A101" s="86" t="s">
        <v>271</v>
      </c>
      <c r="B101" s="87" t="e">
        <f>SMALL(B100:HI100,1)</f>
        <v>#REF!</v>
      </c>
      <c r="D101" s="6"/>
    </row>
    <row r="102" spans="1:217" x14ac:dyDescent="0.2">
      <c r="A102" s="88" t="s">
        <v>5</v>
      </c>
      <c r="B102" s="90" t="e">
        <f>IRR(B97:HI97,1%)</f>
        <v>#VALUE!</v>
      </c>
      <c r="C102" s="91"/>
    </row>
    <row r="103" spans="1:217" x14ac:dyDescent="0.2">
      <c r="A103" s="89" t="s">
        <v>1</v>
      </c>
      <c r="B103" s="105" t="e">
        <f>NPV((POWER(1+_xlfn.SINGLE(wacc),1/12)-1),B97:HI97)</f>
        <v>#REF!</v>
      </c>
    </row>
  </sheetData>
  <conditionalFormatting sqref="A6:A10">
    <cfRule type="cellIs" dxfId="9" priority="10" operator="lessThan">
      <formula>0</formula>
    </cfRule>
  </conditionalFormatting>
  <conditionalFormatting sqref="A12">
    <cfRule type="cellIs" dxfId="8" priority="9" operator="lessThan">
      <formula>0</formula>
    </cfRule>
  </conditionalFormatting>
  <conditionalFormatting sqref="A34">
    <cfRule type="cellIs" dxfId="7" priority="6" operator="lessThan">
      <formula>0</formula>
    </cfRule>
  </conditionalFormatting>
  <conditionalFormatting sqref="A41">
    <cfRule type="cellIs" dxfId="6" priority="8" operator="lessThan">
      <formula>0</formula>
    </cfRule>
  </conditionalFormatting>
  <conditionalFormatting sqref="A43">
    <cfRule type="cellIs" dxfId="5" priority="7" operator="lessThan">
      <formula>0</formula>
    </cfRule>
  </conditionalFormatting>
  <conditionalFormatting sqref="A53:A60">
    <cfRule type="cellIs" dxfId="4" priority="3" operator="lessThan">
      <formula>0</formula>
    </cfRule>
  </conditionalFormatting>
  <conditionalFormatting sqref="A65">
    <cfRule type="cellIs" dxfId="3" priority="5" operator="lessThan">
      <formula>0</formula>
    </cfRule>
  </conditionalFormatting>
  <conditionalFormatting sqref="A67">
    <cfRule type="cellIs" dxfId="2" priority="4" operator="lessThan">
      <formula>0</formula>
    </cfRule>
  </conditionalFormatting>
  <conditionalFormatting sqref="A91">
    <cfRule type="cellIs" dxfId="1" priority="2" operator="lessThan">
      <formula>0</formula>
    </cfRule>
  </conditionalFormatting>
  <conditionalFormatting sqref="A94:A103">
    <cfRule type="cellIs" dxfId="0" priority="1" operator="lessThan">
      <formula>0</formula>
    </cfRule>
  </conditionalFormatting>
  <dataValidations count="1">
    <dataValidation type="list" allowBlank="1" showInputMessage="1" showErrorMessage="1" sqref="B9:HI9" xr:uid="{A6B3E905-84A5-4B6F-B67B-6F9C12574C43}">
      <formula1>"REAL, PRESUMIDO"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162BE-068E-476F-8AD8-E30E4B158DF1}">
  <sheetPr>
    <tabColor theme="9" tint="-0.249977111117893"/>
    <pageSetUpPr fitToPage="1"/>
  </sheetPr>
  <dimension ref="A2:JG104"/>
  <sheetViews>
    <sheetView view="pageBreakPreview" topLeftCell="A45" zoomScale="85" zoomScaleNormal="100" zoomScaleSheetLayoutView="85" workbookViewId="0">
      <selection activeCell="D68" sqref="D68:O68"/>
    </sheetView>
  </sheetViews>
  <sheetFormatPr defaultColWidth="9.109375" defaultRowHeight="13.8" x14ac:dyDescent="0.3"/>
  <cols>
    <col min="1" max="1" width="31.5546875" style="9" bestFit="1" customWidth="1"/>
    <col min="2" max="2" width="6.88671875" style="9" customWidth="1"/>
    <col min="3" max="3" width="11.44140625" style="9" bestFit="1" customWidth="1"/>
    <col min="4" max="7" width="6.109375" style="9" customWidth="1"/>
    <col min="8" max="15" width="5.5546875" style="9" customWidth="1"/>
    <col min="16" max="17" width="5" style="9" customWidth="1"/>
    <col min="18" max="267" width="6.109375" style="9" customWidth="1"/>
    <col min="268" max="16384" width="9.109375" style="9"/>
  </cols>
  <sheetData>
    <row r="2" spans="1:267" ht="13.95" customHeight="1" x14ac:dyDescent="0.3">
      <c r="K2" s="260" t="s">
        <v>105</v>
      </c>
      <c r="L2" s="261"/>
      <c r="M2" s="261"/>
      <c r="N2" s="261"/>
      <c r="O2" s="262"/>
    </row>
    <row r="3" spans="1:267" x14ac:dyDescent="0.3">
      <c r="K3" s="263"/>
      <c r="L3" s="258"/>
      <c r="M3" s="258"/>
      <c r="N3" s="258"/>
      <c r="O3" s="259"/>
    </row>
    <row r="4" spans="1:267" x14ac:dyDescent="0.3">
      <c r="K4" s="264"/>
      <c r="L4" s="265"/>
      <c r="M4" s="265"/>
      <c r="N4" s="265"/>
      <c r="O4" s="266"/>
    </row>
    <row r="6" spans="1:267" x14ac:dyDescent="0.3">
      <c r="A6" s="11" t="s">
        <v>106</v>
      </c>
      <c r="B6" s="11"/>
      <c r="C6" s="11"/>
      <c r="D6" s="267">
        <v>1</v>
      </c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>
        <v>2</v>
      </c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7">
        <v>3</v>
      </c>
      <c r="AC6" s="267"/>
      <c r="AD6" s="267"/>
      <c r="AE6" s="267"/>
      <c r="AF6" s="267"/>
      <c r="AG6" s="267"/>
      <c r="AH6" s="267"/>
      <c r="AI6" s="267"/>
      <c r="AJ6" s="267"/>
      <c r="AK6" s="267"/>
      <c r="AL6" s="267"/>
      <c r="AM6" s="267"/>
      <c r="AN6" s="267">
        <v>4</v>
      </c>
      <c r="AO6" s="267"/>
      <c r="AP6" s="267"/>
      <c r="AQ6" s="267"/>
      <c r="AR6" s="267"/>
      <c r="AS6" s="267"/>
      <c r="AT6" s="267"/>
      <c r="AU6" s="267"/>
      <c r="AV6" s="267"/>
      <c r="AW6" s="267"/>
      <c r="AX6" s="267"/>
      <c r="AY6" s="267"/>
      <c r="AZ6" s="267">
        <f>AN6+1</f>
        <v>5</v>
      </c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67">
        <f t="shared" ref="BL6" si="0">AZ6+1</f>
        <v>6</v>
      </c>
      <c r="BM6" s="267"/>
      <c r="BN6" s="267"/>
      <c r="BO6" s="267"/>
      <c r="BP6" s="267"/>
      <c r="BQ6" s="267"/>
      <c r="BR6" s="267"/>
      <c r="BS6" s="267"/>
      <c r="BT6" s="267"/>
      <c r="BU6" s="267"/>
      <c r="BV6" s="267"/>
      <c r="BW6" s="267"/>
      <c r="BX6" s="267">
        <f t="shared" ref="BX6" si="1">BL6+1</f>
        <v>7</v>
      </c>
      <c r="BY6" s="267"/>
      <c r="BZ6" s="267"/>
      <c r="CA6" s="267"/>
      <c r="CB6" s="267"/>
      <c r="CC6" s="267"/>
      <c r="CD6" s="267"/>
      <c r="CE6" s="267"/>
      <c r="CF6" s="267"/>
      <c r="CG6" s="267"/>
      <c r="CH6" s="267"/>
      <c r="CI6" s="267"/>
      <c r="CJ6" s="267">
        <f t="shared" ref="CJ6" si="2">BX6+1</f>
        <v>8</v>
      </c>
      <c r="CK6" s="267"/>
      <c r="CL6" s="267"/>
      <c r="CM6" s="267"/>
      <c r="CN6" s="267"/>
      <c r="CO6" s="267"/>
      <c r="CP6" s="267"/>
      <c r="CQ6" s="267"/>
      <c r="CR6" s="267"/>
      <c r="CS6" s="267"/>
      <c r="CT6" s="267"/>
      <c r="CU6" s="267"/>
      <c r="CV6" s="267">
        <f t="shared" ref="CV6" si="3">CJ6+1</f>
        <v>9</v>
      </c>
      <c r="CW6" s="267"/>
      <c r="CX6" s="267"/>
      <c r="CY6" s="267"/>
      <c r="CZ6" s="267"/>
      <c r="DA6" s="267"/>
      <c r="DB6" s="267"/>
      <c r="DC6" s="267"/>
      <c r="DD6" s="267"/>
      <c r="DE6" s="267"/>
      <c r="DF6" s="267"/>
      <c r="DG6" s="267"/>
      <c r="DH6" s="267">
        <f t="shared" ref="DH6" si="4">CV6+1</f>
        <v>10</v>
      </c>
      <c r="DI6" s="267"/>
      <c r="DJ6" s="267"/>
      <c r="DK6" s="267"/>
      <c r="DL6" s="267"/>
      <c r="DM6" s="267"/>
      <c r="DN6" s="267"/>
      <c r="DO6" s="267"/>
      <c r="DP6" s="267"/>
      <c r="DQ6" s="267"/>
      <c r="DR6" s="267"/>
      <c r="DS6" s="267"/>
      <c r="DT6" s="267">
        <f t="shared" ref="DT6" si="5">DH6+1</f>
        <v>11</v>
      </c>
      <c r="DU6" s="267"/>
      <c r="DV6" s="267"/>
      <c r="DW6" s="267"/>
      <c r="DX6" s="267"/>
      <c r="DY6" s="267"/>
      <c r="DZ6" s="267"/>
      <c r="EA6" s="267"/>
      <c r="EB6" s="267"/>
      <c r="EC6" s="267"/>
      <c r="ED6" s="267"/>
      <c r="EE6" s="267"/>
      <c r="EF6" s="267">
        <f t="shared" ref="EF6" si="6">DT6+1</f>
        <v>12</v>
      </c>
      <c r="EG6" s="267"/>
      <c r="EH6" s="267"/>
      <c r="EI6" s="267"/>
      <c r="EJ6" s="267"/>
      <c r="EK6" s="267"/>
      <c r="EL6" s="267"/>
      <c r="EM6" s="267"/>
      <c r="EN6" s="267"/>
      <c r="EO6" s="267"/>
      <c r="EP6" s="267"/>
      <c r="EQ6" s="267"/>
      <c r="ER6" s="267">
        <f t="shared" ref="ER6" si="7">EF6+1</f>
        <v>13</v>
      </c>
      <c r="ES6" s="267"/>
      <c r="ET6" s="267"/>
      <c r="EU6" s="267"/>
      <c r="EV6" s="267"/>
      <c r="EW6" s="267"/>
      <c r="EX6" s="267"/>
      <c r="EY6" s="267"/>
      <c r="EZ6" s="267"/>
      <c r="FA6" s="267"/>
      <c r="FB6" s="267"/>
      <c r="FC6" s="267"/>
      <c r="FD6" s="267">
        <f t="shared" ref="FD6" si="8">ER6+1</f>
        <v>14</v>
      </c>
      <c r="FE6" s="267"/>
      <c r="FF6" s="267"/>
      <c r="FG6" s="267"/>
      <c r="FH6" s="267"/>
      <c r="FI6" s="267"/>
      <c r="FJ6" s="267"/>
      <c r="FK6" s="267"/>
      <c r="FL6" s="267"/>
      <c r="FM6" s="267"/>
      <c r="FN6" s="267"/>
      <c r="FO6" s="267"/>
      <c r="FP6" s="267">
        <f t="shared" ref="FP6" si="9">FD6+1</f>
        <v>15</v>
      </c>
      <c r="FQ6" s="267"/>
      <c r="FR6" s="267"/>
      <c r="FS6" s="267"/>
      <c r="FT6" s="267"/>
      <c r="FU6" s="267"/>
      <c r="FV6" s="267"/>
      <c r="FW6" s="267"/>
      <c r="FX6" s="267"/>
      <c r="FY6" s="267"/>
      <c r="FZ6" s="267"/>
      <c r="GA6" s="267"/>
      <c r="GB6" s="267">
        <f t="shared" ref="GB6" si="10">FP6+1</f>
        <v>16</v>
      </c>
      <c r="GC6" s="267"/>
      <c r="GD6" s="267"/>
      <c r="GE6" s="267"/>
      <c r="GF6" s="267"/>
      <c r="GG6" s="267"/>
      <c r="GH6" s="267"/>
      <c r="GI6" s="267"/>
      <c r="GJ6" s="267"/>
      <c r="GK6" s="267"/>
      <c r="GL6" s="267"/>
      <c r="GM6" s="267"/>
      <c r="GN6" s="267">
        <f t="shared" ref="GN6" si="11">GB6+1</f>
        <v>17</v>
      </c>
      <c r="GO6" s="267"/>
      <c r="GP6" s="267"/>
      <c r="GQ6" s="267"/>
      <c r="GR6" s="267"/>
      <c r="GS6" s="267"/>
      <c r="GT6" s="267"/>
      <c r="GU6" s="267"/>
      <c r="GV6" s="267"/>
      <c r="GW6" s="267"/>
      <c r="GX6" s="267"/>
      <c r="GY6" s="267"/>
      <c r="GZ6" s="267">
        <f t="shared" ref="GZ6" si="12">GN6+1</f>
        <v>18</v>
      </c>
      <c r="HA6" s="267"/>
      <c r="HB6" s="267"/>
      <c r="HC6" s="267"/>
      <c r="HD6" s="267"/>
      <c r="HE6" s="267"/>
      <c r="HF6" s="267"/>
      <c r="HG6" s="267"/>
      <c r="HH6" s="267"/>
      <c r="HI6" s="267"/>
      <c r="HJ6" s="267"/>
      <c r="HK6" s="267"/>
      <c r="HL6" s="267">
        <f t="shared" ref="HL6" si="13">GZ6+1</f>
        <v>19</v>
      </c>
      <c r="HM6" s="267"/>
      <c r="HN6" s="267"/>
      <c r="HO6" s="267"/>
      <c r="HP6" s="267"/>
      <c r="HQ6" s="267"/>
      <c r="HR6" s="267"/>
      <c r="HS6" s="267"/>
      <c r="HT6" s="267"/>
      <c r="HU6" s="267"/>
      <c r="HV6" s="267"/>
      <c r="HW6" s="267"/>
      <c r="HX6" s="267">
        <f t="shared" ref="HX6" si="14">HL6+1</f>
        <v>20</v>
      </c>
      <c r="HY6" s="267"/>
      <c r="HZ6" s="267"/>
      <c r="IA6" s="267"/>
      <c r="IB6" s="267"/>
      <c r="IC6" s="267"/>
      <c r="ID6" s="267"/>
      <c r="IE6" s="267"/>
      <c r="IF6" s="267"/>
      <c r="IG6" s="267"/>
      <c r="IH6" s="267"/>
      <c r="II6" s="267"/>
      <c r="IJ6" s="267">
        <f t="shared" ref="IJ6" si="15">HX6+1</f>
        <v>21</v>
      </c>
      <c r="IK6" s="267"/>
      <c r="IL6" s="267"/>
      <c r="IM6" s="267"/>
      <c r="IN6" s="267"/>
      <c r="IO6" s="267"/>
      <c r="IP6" s="267"/>
      <c r="IQ6" s="267"/>
      <c r="IR6" s="267"/>
      <c r="IS6" s="267"/>
      <c r="IT6" s="267"/>
      <c r="IU6" s="267"/>
      <c r="IV6" s="267">
        <f t="shared" ref="IV6" si="16">IJ6+1</f>
        <v>22</v>
      </c>
      <c r="IW6" s="267"/>
      <c r="IX6" s="267"/>
      <c r="IY6" s="267"/>
      <c r="IZ6" s="267"/>
      <c r="JA6" s="267"/>
      <c r="JB6" s="267"/>
      <c r="JC6" s="267"/>
      <c r="JD6" s="267"/>
      <c r="JE6" s="267"/>
      <c r="JF6" s="267"/>
      <c r="JG6" s="267"/>
    </row>
    <row r="7" spans="1:267" x14ac:dyDescent="0.3">
      <c r="A7" s="167" t="s">
        <v>107</v>
      </c>
      <c r="B7" s="167"/>
      <c r="C7" s="167"/>
      <c r="D7" s="97">
        <v>1</v>
      </c>
      <c r="E7" s="97">
        <f t="shared" ref="E7:BP7" si="17">D7+1</f>
        <v>2</v>
      </c>
      <c r="F7" s="97">
        <f t="shared" si="17"/>
        <v>3</v>
      </c>
      <c r="G7" s="97">
        <f t="shared" si="17"/>
        <v>4</v>
      </c>
      <c r="H7" s="97">
        <f t="shared" si="17"/>
        <v>5</v>
      </c>
      <c r="I7" s="97">
        <f t="shared" si="17"/>
        <v>6</v>
      </c>
      <c r="J7" s="97">
        <f t="shared" si="17"/>
        <v>7</v>
      </c>
      <c r="K7" s="97">
        <f t="shared" si="17"/>
        <v>8</v>
      </c>
      <c r="L7" s="97">
        <f t="shared" si="17"/>
        <v>9</v>
      </c>
      <c r="M7" s="97">
        <f t="shared" si="17"/>
        <v>10</v>
      </c>
      <c r="N7" s="97">
        <f t="shared" si="17"/>
        <v>11</v>
      </c>
      <c r="O7" s="97">
        <f t="shared" si="17"/>
        <v>12</v>
      </c>
      <c r="P7" s="97">
        <f t="shared" si="17"/>
        <v>13</v>
      </c>
      <c r="Q7" s="97">
        <f t="shared" si="17"/>
        <v>14</v>
      </c>
      <c r="R7" s="97">
        <f t="shared" si="17"/>
        <v>15</v>
      </c>
      <c r="S7" s="97">
        <f t="shared" si="17"/>
        <v>16</v>
      </c>
      <c r="T7" s="97">
        <f t="shared" si="17"/>
        <v>17</v>
      </c>
      <c r="U7" s="97">
        <f t="shared" si="17"/>
        <v>18</v>
      </c>
      <c r="V7" s="97">
        <f t="shared" si="17"/>
        <v>19</v>
      </c>
      <c r="W7" s="97">
        <f t="shared" si="17"/>
        <v>20</v>
      </c>
      <c r="X7" s="97">
        <f t="shared" si="17"/>
        <v>21</v>
      </c>
      <c r="Y7" s="97">
        <f t="shared" si="17"/>
        <v>22</v>
      </c>
      <c r="Z7" s="97">
        <f t="shared" si="17"/>
        <v>23</v>
      </c>
      <c r="AA7" s="97">
        <f t="shared" si="17"/>
        <v>24</v>
      </c>
      <c r="AB7" s="97">
        <f t="shared" si="17"/>
        <v>25</v>
      </c>
      <c r="AC7" s="97">
        <f t="shared" si="17"/>
        <v>26</v>
      </c>
      <c r="AD7" s="97">
        <f t="shared" si="17"/>
        <v>27</v>
      </c>
      <c r="AE7" s="97">
        <f t="shared" si="17"/>
        <v>28</v>
      </c>
      <c r="AF7" s="97">
        <f t="shared" si="17"/>
        <v>29</v>
      </c>
      <c r="AG7" s="97">
        <f t="shared" si="17"/>
        <v>30</v>
      </c>
      <c r="AH7" s="97">
        <f t="shared" si="17"/>
        <v>31</v>
      </c>
      <c r="AI7" s="97">
        <f t="shared" si="17"/>
        <v>32</v>
      </c>
      <c r="AJ7" s="97">
        <f t="shared" si="17"/>
        <v>33</v>
      </c>
      <c r="AK7" s="97">
        <f t="shared" si="17"/>
        <v>34</v>
      </c>
      <c r="AL7" s="97">
        <f t="shared" si="17"/>
        <v>35</v>
      </c>
      <c r="AM7" s="97">
        <f t="shared" si="17"/>
        <v>36</v>
      </c>
      <c r="AN7" s="97">
        <f t="shared" si="17"/>
        <v>37</v>
      </c>
      <c r="AO7" s="97">
        <f t="shared" si="17"/>
        <v>38</v>
      </c>
      <c r="AP7" s="97">
        <f t="shared" si="17"/>
        <v>39</v>
      </c>
      <c r="AQ7" s="97">
        <f t="shared" si="17"/>
        <v>40</v>
      </c>
      <c r="AR7" s="97">
        <f t="shared" si="17"/>
        <v>41</v>
      </c>
      <c r="AS7" s="97">
        <f t="shared" si="17"/>
        <v>42</v>
      </c>
      <c r="AT7" s="97">
        <f t="shared" si="17"/>
        <v>43</v>
      </c>
      <c r="AU7" s="97">
        <f t="shared" si="17"/>
        <v>44</v>
      </c>
      <c r="AV7" s="97">
        <f t="shared" si="17"/>
        <v>45</v>
      </c>
      <c r="AW7" s="97">
        <f t="shared" si="17"/>
        <v>46</v>
      </c>
      <c r="AX7" s="97">
        <f t="shared" si="17"/>
        <v>47</v>
      </c>
      <c r="AY7" s="97">
        <f t="shared" si="17"/>
        <v>48</v>
      </c>
      <c r="AZ7" s="97">
        <f t="shared" si="17"/>
        <v>49</v>
      </c>
      <c r="BA7" s="97">
        <f t="shared" si="17"/>
        <v>50</v>
      </c>
      <c r="BB7" s="97">
        <f t="shared" si="17"/>
        <v>51</v>
      </c>
      <c r="BC7" s="97">
        <f t="shared" si="17"/>
        <v>52</v>
      </c>
      <c r="BD7" s="97">
        <f t="shared" si="17"/>
        <v>53</v>
      </c>
      <c r="BE7" s="97">
        <f t="shared" si="17"/>
        <v>54</v>
      </c>
      <c r="BF7" s="97">
        <f t="shared" si="17"/>
        <v>55</v>
      </c>
      <c r="BG7" s="97">
        <f t="shared" si="17"/>
        <v>56</v>
      </c>
      <c r="BH7" s="97">
        <f t="shared" si="17"/>
        <v>57</v>
      </c>
      <c r="BI7" s="97">
        <f t="shared" si="17"/>
        <v>58</v>
      </c>
      <c r="BJ7" s="97">
        <f t="shared" si="17"/>
        <v>59</v>
      </c>
      <c r="BK7" s="97">
        <f t="shared" si="17"/>
        <v>60</v>
      </c>
      <c r="BL7" s="97">
        <f t="shared" si="17"/>
        <v>61</v>
      </c>
      <c r="BM7" s="97">
        <f t="shared" si="17"/>
        <v>62</v>
      </c>
      <c r="BN7" s="97">
        <f t="shared" si="17"/>
        <v>63</v>
      </c>
      <c r="BO7" s="97">
        <f t="shared" si="17"/>
        <v>64</v>
      </c>
      <c r="BP7" s="97">
        <f t="shared" si="17"/>
        <v>65</v>
      </c>
      <c r="BQ7" s="97">
        <f t="shared" ref="BQ7:EB7" si="18">BP7+1</f>
        <v>66</v>
      </c>
      <c r="BR7" s="97">
        <f t="shared" si="18"/>
        <v>67</v>
      </c>
      <c r="BS7" s="97">
        <f t="shared" si="18"/>
        <v>68</v>
      </c>
      <c r="BT7" s="97">
        <f t="shared" si="18"/>
        <v>69</v>
      </c>
      <c r="BU7" s="97">
        <f t="shared" si="18"/>
        <v>70</v>
      </c>
      <c r="BV7" s="97">
        <f t="shared" si="18"/>
        <v>71</v>
      </c>
      <c r="BW7" s="97">
        <f t="shared" si="18"/>
        <v>72</v>
      </c>
      <c r="BX7" s="97">
        <f t="shared" si="18"/>
        <v>73</v>
      </c>
      <c r="BY7" s="97">
        <f t="shared" si="18"/>
        <v>74</v>
      </c>
      <c r="BZ7" s="97">
        <f t="shared" si="18"/>
        <v>75</v>
      </c>
      <c r="CA7" s="97">
        <f t="shared" si="18"/>
        <v>76</v>
      </c>
      <c r="CB7" s="97">
        <f t="shared" si="18"/>
        <v>77</v>
      </c>
      <c r="CC7" s="97">
        <f t="shared" si="18"/>
        <v>78</v>
      </c>
      <c r="CD7" s="97">
        <f t="shared" si="18"/>
        <v>79</v>
      </c>
      <c r="CE7" s="97">
        <f t="shared" si="18"/>
        <v>80</v>
      </c>
      <c r="CF7" s="97">
        <f t="shared" si="18"/>
        <v>81</v>
      </c>
      <c r="CG7" s="97">
        <f t="shared" si="18"/>
        <v>82</v>
      </c>
      <c r="CH7" s="97">
        <f t="shared" si="18"/>
        <v>83</v>
      </c>
      <c r="CI7" s="97">
        <f t="shared" si="18"/>
        <v>84</v>
      </c>
      <c r="CJ7" s="97">
        <f t="shared" si="18"/>
        <v>85</v>
      </c>
      <c r="CK7" s="97">
        <f t="shared" si="18"/>
        <v>86</v>
      </c>
      <c r="CL7" s="97">
        <f t="shared" si="18"/>
        <v>87</v>
      </c>
      <c r="CM7" s="97">
        <f t="shared" si="18"/>
        <v>88</v>
      </c>
      <c r="CN7" s="97">
        <f t="shared" si="18"/>
        <v>89</v>
      </c>
      <c r="CO7" s="97">
        <f t="shared" si="18"/>
        <v>90</v>
      </c>
      <c r="CP7" s="97">
        <f t="shared" si="18"/>
        <v>91</v>
      </c>
      <c r="CQ7" s="97">
        <f t="shared" si="18"/>
        <v>92</v>
      </c>
      <c r="CR7" s="97">
        <f t="shared" si="18"/>
        <v>93</v>
      </c>
      <c r="CS7" s="97">
        <f t="shared" si="18"/>
        <v>94</v>
      </c>
      <c r="CT7" s="97">
        <f t="shared" si="18"/>
        <v>95</v>
      </c>
      <c r="CU7" s="97">
        <f t="shared" si="18"/>
        <v>96</v>
      </c>
      <c r="CV7" s="97">
        <f t="shared" si="18"/>
        <v>97</v>
      </c>
      <c r="CW7" s="97">
        <f t="shared" si="18"/>
        <v>98</v>
      </c>
      <c r="CX7" s="97">
        <f t="shared" si="18"/>
        <v>99</v>
      </c>
      <c r="CY7" s="97">
        <f t="shared" si="18"/>
        <v>100</v>
      </c>
      <c r="CZ7" s="97">
        <f t="shared" si="18"/>
        <v>101</v>
      </c>
      <c r="DA7" s="97">
        <f t="shared" si="18"/>
        <v>102</v>
      </c>
      <c r="DB7" s="97">
        <f t="shared" si="18"/>
        <v>103</v>
      </c>
      <c r="DC7" s="97">
        <f t="shared" si="18"/>
        <v>104</v>
      </c>
      <c r="DD7" s="97">
        <f t="shared" si="18"/>
        <v>105</v>
      </c>
      <c r="DE7" s="97">
        <f t="shared" si="18"/>
        <v>106</v>
      </c>
      <c r="DF7" s="97">
        <f t="shared" si="18"/>
        <v>107</v>
      </c>
      <c r="DG7" s="97">
        <f t="shared" si="18"/>
        <v>108</v>
      </c>
      <c r="DH7" s="97">
        <f t="shared" si="18"/>
        <v>109</v>
      </c>
      <c r="DI7" s="97">
        <f t="shared" si="18"/>
        <v>110</v>
      </c>
      <c r="DJ7" s="97">
        <f t="shared" si="18"/>
        <v>111</v>
      </c>
      <c r="DK7" s="97">
        <f t="shared" si="18"/>
        <v>112</v>
      </c>
      <c r="DL7" s="97">
        <f t="shared" si="18"/>
        <v>113</v>
      </c>
      <c r="DM7" s="97">
        <f t="shared" si="18"/>
        <v>114</v>
      </c>
      <c r="DN7" s="97">
        <f t="shared" si="18"/>
        <v>115</v>
      </c>
      <c r="DO7" s="97">
        <f t="shared" si="18"/>
        <v>116</v>
      </c>
      <c r="DP7" s="97">
        <f t="shared" si="18"/>
        <v>117</v>
      </c>
      <c r="DQ7" s="97">
        <f t="shared" si="18"/>
        <v>118</v>
      </c>
      <c r="DR7" s="97">
        <f t="shared" si="18"/>
        <v>119</v>
      </c>
      <c r="DS7" s="97">
        <f t="shared" si="18"/>
        <v>120</v>
      </c>
      <c r="DT7" s="97">
        <f t="shared" si="18"/>
        <v>121</v>
      </c>
      <c r="DU7" s="97">
        <f t="shared" si="18"/>
        <v>122</v>
      </c>
      <c r="DV7" s="97">
        <f t="shared" si="18"/>
        <v>123</v>
      </c>
      <c r="DW7" s="97">
        <f t="shared" si="18"/>
        <v>124</v>
      </c>
      <c r="DX7" s="97">
        <f t="shared" si="18"/>
        <v>125</v>
      </c>
      <c r="DY7" s="97">
        <f t="shared" si="18"/>
        <v>126</v>
      </c>
      <c r="DZ7" s="97">
        <f t="shared" si="18"/>
        <v>127</v>
      </c>
      <c r="EA7" s="97">
        <f t="shared" si="18"/>
        <v>128</v>
      </c>
      <c r="EB7" s="97">
        <f t="shared" si="18"/>
        <v>129</v>
      </c>
      <c r="EC7" s="97">
        <f t="shared" ref="EC7:GN7" si="19">EB7+1</f>
        <v>130</v>
      </c>
      <c r="ED7" s="97">
        <f t="shared" si="19"/>
        <v>131</v>
      </c>
      <c r="EE7" s="97">
        <f t="shared" si="19"/>
        <v>132</v>
      </c>
      <c r="EF7" s="97">
        <f t="shared" si="19"/>
        <v>133</v>
      </c>
      <c r="EG7" s="97">
        <f t="shared" si="19"/>
        <v>134</v>
      </c>
      <c r="EH7" s="97">
        <f t="shared" si="19"/>
        <v>135</v>
      </c>
      <c r="EI7" s="97">
        <f t="shared" si="19"/>
        <v>136</v>
      </c>
      <c r="EJ7" s="97">
        <f t="shared" si="19"/>
        <v>137</v>
      </c>
      <c r="EK7" s="97">
        <f t="shared" si="19"/>
        <v>138</v>
      </c>
      <c r="EL7" s="97">
        <f t="shared" si="19"/>
        <v>139</v>
      </c>
      <c r="EM7" s="97">
        <f t="shared" si="19"/>
        <v>140</v>
      </c>
      <c r="EN7" s="97">
        <f t="shared" si="19"/>
        <v>141</v>
      </c>
      <c r="EO7" s="97">
        <f t="shared" si="19"/>
        <v>142</v>
      </c>
      <c r="EP7" s="97">
        <f t="shared" si="19"/>
        <v>143</v>
      </c>
      <c r="EQ7" s="97">
        <f t="shared" si="19"/>
        <v>144</v>
      </c>
      <c r="ER7" s="97">
        <f t="shared" si="19"/>
        <v>145</v>
      </c>
      <c r="ES7" s="97">
        <f t="shared" si="19"/>
        <v>146</v>
      </c>
      <c r="ET7" s="97">
        <f t="shared" si="19"/>
        <v>147</v>
      </c>
      <c r="EU7" s="97">
        <f t="shared" si="19"/>
        <v>148</v>
      </c>
      <c r="EV7" s="97">
        <f t="shared" si="19"/>
        <v>149</v>
      </c>
      <c r="EW7" s="97">
        <f t="shared" si="19"/>
        <v>150</v>
      </c>
      <c r="EX7" s="97">
        <f t="shared" si="19"/>
        <v>151</v>
      </c>
      <c r="EY7" s="97">
        <f t="shared" si="19"/>
        <v>152</v>
      </c>
      <c r="EZ7" s="97">
        <f t="shared" si="19"/>
        <v>153</v>
      </c>
      <c r="FA7" s="97">
        <f t="shared" si="19"/>
        <v>154</v>
      </c>
      <c r="FB7" s="97">
        <f t="shared" si="19"/>
        <v>155</v>
      </c>
      <c r="FC7" s="97">
        <f t="shared" si="19"/>
        <v>156</v>
      </c>
      <c r="FD7" s="97">
        <f t="shared" si="19"/>
        <v>157</v>
      </c>
      <c r="FE7" s="97">
        <f t="shared" si="19"/>
        <v>158</v>
      </c>
      <c r="FF7" s="97">
        <f t="shared" si="19"/>
        <v>159</v>
      </c>
      <c r="FG7" s="97">
        <f t="shared" si="19"/>
        <v>160</v>
      </c>
      <c r="FH7" s="97">
        <f t="shared" si="19"/>
        <v>161</v>
      </c>
      <c r="FI7" s="97">
        <f t="shared" si="19"/>
        <v>162</v>
      </c>
      <c r="FJ7" s="97">
        <f t="shared" si="19"/>
        <v>163</v>
      </c>
      <c r="FK7" s="97">
        <f t="shared" si="19"/>
        <v>164</v>
      </c>
      <c r="FL7" s="97">
        <f t="shared" si="19"/>
        <v>165</v>
      </c>
      <c r="FM7" s="97">
        <f t="shared" si="19"/>
        <v>166</v>
      </c>
      <c r="FN7" s="97">
        <f t="shared" si="19"/>
        <v>167</v>
      </c>
      <c r="FO7" s="97">
        <f t="shared" si="19"/>
        <v>168</v>
      </c>
      <c r="FP7" s="97">
        <f t="shared" si="19"/>
        <v>169</v>
      </c>
      <c r="FQ7" s="97">
        <f t="shared" si="19"/>
        <v>170</v>
      </c>
      <c r="FR7" s="97">
        <f t="shared" si="19"/>
        <v>171</v>
      </c>
      <c r="FS7" s="97">
        <f t="shared" si="19"/>
        <v>172</v>
      </c>
      <c r="FT7" s="97">
        <f t="shared" si="19"/>
        <v>173</v>
      </c>
      <c r="FU7" s="97">
        <f t="shared" si="19"/>
        <v>174</v>
      </c>
      <c r="FV7" s="97">
        <f t="shared" si="19"/>
        <v>175</v>
      </c>
      <c r="FW7" s="97">
        <f t="shared" si="19"/>
        <v>176</v>
      </c>
      <c r="FX7" s="97">
        <f t="shared" si="19"/>
        <v>177</v>
      </c>
      <c r="FY7" s="97">
        <f t="shared" si="19"/>
        <v>178</v>
      </c>
      <c r="FZ7" s="97">
        <f t="shared" si="19"/>
        <v>179</v>
      </c>
      <c r="GA7" s="97">
        <f t="shared" si="19"/>
        <v>180</v>
      </c>
      <c r="GB7" s="97">
        <f t="shared" si="19"/>
        <v>181</v>
      </c>
      <c r="GC7" s="97">
        <f t="shared" si="19"/>
        <v>182</v>
      </c>
      <c r="GD7" s="97">
        <f t="shared" si="19"/>
        <v>183</v>
      </c>
      <c r="GE7" s="97">
        <f t="shared" si="19"/>
        <v>184</v>
      </c>
      <c r="GF7" s="97">
        <f t="shared" si="19"/>
        <v>185</v>
      </c>
      <c r="GG7" s="97">
        <f t="shared" si="19"/>
        <v>186</v>
      </c>
      <c r="GH7" s="97">
        <f t="shared" si="19"/>
        <v>187</v>
      </c>
      <c r="GI7" s="97">
        <f t="shared" si="19"/>
        <v>188</v>
      </c>
      <c r="GJ7" s="97">
        <f t="shared" si="19"/>
        <v>189</v>
      </c>
      <c r="GK7" s="97">
        <f t="shared" si="19"/>
        <v>190</v>
      </c>
      <c r="GL7" s="97">
        <f t="shared" si="19"/>
        <v>191</v>
      </c>
      <c r="GM7" s="97">
        <f t="shared" si="19"/>
        <v>192</v>
      </c>
      <c r="GN7" s="97">
        <f t="shared" si="19"/>
        <v>193</v>
      </c>
      <c r="GO7" s="97">
        <f t="shared" ref="GO7:IZ7" si="20">GN7+1</f>
        <v>194</v>
      </c>
      <c r="GP7" s="97">
        <f t="shared" si="20"/>
        <v>195</v>
      </c>
      <c r="GQ7" s="97">
        <f t="shared" si="20"/>
        <v>196</v>
      </c>
      <c r="GR7" s="97">
        <f t="shared" si="20"/>
        <v>197</v>
      </c>
      <c r="GS7" s="97">
        <f t="shared" si="20"/>
        <v>198</v>
      </c>
      <c r="GT7" s="97">
        <f t="shared" si="20"/>
        <v>199</v>
      </c>
      <c r="GU7" s="97">
        <f t="shared" si="20"/>
        <v>200</v>
      </c>
      <c r="GV7" s="97">
        <f t="shared" si="20"/>
        <v>201</v>
      </c>
      <c r="GW7" s="97">
        <f t="shared" si="20"/>
        <v>202</v>
      </c>
      <c r="GX7" s="97">
        <f t="shared" si="20"/>
        <v>203</v>
      </c>
      <c r="GY7" s="97">
        <f t="shared" si="20"/>
        <v>204</v>
      </c>
      <c r="GZ7" s="97">
        <f t="shared" si="20"/>
        <v>205</v>
      </c>
      <c r="HA7" s="97">
        <f t="shared" si="20"/>
        <v>206</v>
      </c>
      <c r="HB7" s="97">
        <f t="shared" si="20"/>
        <v>207</v>
      </c>
      <c r="HC7" s="97">
        <f t="shared" si="20"/>
        <v>208</v>
      </c>
      <c r="HD7" s="97">
        <f t="shared" si="20"/>
        <v>209</v>
      </c>
      <c r="HE7" s="97">
        <f t="shared" si="20"/>
        <v>210</v>
      </c>
      <c r="HF7" s="97">
        <f t="shared" si="20"/>
        <v>211</v>
      </c>
      <c r="HG7" s="97">
        <f t="shared" si="20"/>
        <v>212</v>
      </c>
      <c r="HH7" s="97">
        <f t="shared" si="20"/>
        <v>213</v>
      </c>
      <c r="HI7" s="97">
        <f t="shared" si="20"/>
        <v>214</v>
      </c>
      <c r="HJ7" s="97">
        <f t="shared" si="20"/>
        <v>215</v>
      </c>
      <c r="HK7" s="97">
        <f t="shared" si="20"/>
        <v>216</v>
      </c>
      <c r="HL7" s="97">
        <f t="shared" si="20"/>
        <v>217</v>
      </c>
      <c r="HM7" s="97">
        <f t="shared" si="20"/>
        <v>218</v>
      </c>
      <c r="HN7" s="97">
        <f t="shared" si="20"/>
        <v>219</v>
      </c>
      <c r="HO7" s="97">
        <f t="shared" si="20"/>
        <v>220</v>
      </c>
      <c r="HP7" s="97">
        <f t="shared" si="20"/>
        <v>221</v>
      </c>
      <c r="HQ7" s="97">
        <f t="shared" si="20"/>
        <v>222</v>
      </c>
      <c r="HR7" s="97">
        <f t="shared" si="20"/>
        <v>223</v>
      </c>
      <c r="HS7" s="97">
        <f t="shared" si="20"/>
        <v>224</v>
      </c>
      <c r="HT7" s="97">
        <f t="shared" si="20"/>
        <v>225</v>
      </c>
      <c r="HU7" s="97">
        <f t="shared" si="20"/>
        <v>226</v>
      </c>
      <c r="HV7" s="97">
        <f t="shared" si="20"/>
        <v>227</v>
      </c>
      <c r="HW7" s="97">
        <f t="shared" si="20"/>
        <v>228</v>
      </c>
      <c r="HX7" s="97">
        <f t="shared" si="20"/>
        <v>229</v>
      </c>
      <c r="HY7" s="97">
        <f t="shared" si="20"/>
        <v>230</v>
      </c>
      <c r="HZ7" s="97">
        <f t="shared" si="20"/>
        <v>231</v>
      </c>
      <c r="IA7" s="97">
        <f t="shared" si="20"/>
        <v>232</v>
      </c>
      <c r="IB7" s="97">
        <f t="shared" si="20"/>
        <v>233</v>
      </c>
      <c r="IC7" s="97">
        <f t="shared" si="20"/>
        <v>234</v>
      </c>
      <c r="ID7" s="97">
        <f t="shared" si="20"/>
        <v>235</v>
      </c>
      <c r="IE7" s="97">
        <f t="shared" si="20"/>
        <v>236</v>
      </c>
      <c r="IF7" s="97">
        <f t="shared" si="20"/>
        <v>237</v>
      </c>
      <c r="IG7" s="97">
        <f t="shared" si="20"/>
        <v>238</v>
      </c>
      <c r="IH7" s="97">
        <f t="shared" si="20"/>
        <v>239</v>
      </c>
      <c r="II7" s="97">
        <f t="shared" si="20"/>
        <v>240</v>
      </c>
      <c r="IJ7" s="97">
        <f t="shared" si="20"/>
        <v>241</v>
      </c>
      <c r="IK7" s="97">
        <f t="shared" si="20"/>
        <v>242</v>
      </c>
      <c r="IL7" s="97">
        <f t="shared" si="20"/>
        <v>243</v>
      </c>
      <c r="IM7" s="97">
        <f t="shared" si="20"/>
        <v>244</v>
      </c>
      <c r="IN7" s="97">
        <f t="shared" si="20"/>
        <v>245</v>
      </c>
      <c r="IO7" s="97">
        <f t="shared" si="20"/>
        <v>246</v>
      </c>
      <c r="IP7" s="97">
        <f t="shared" si="20"/>
        <v>247</v>
      </c>
      <c r="IQ7" s="97">
        <f t="shared" si="20"/>
        <v>248</v>
      </c>
      <c r="IR7" s="97">
        <f t="shared" si="20"/>
        <v>249</v>
      </c>
      <c r="IS7" s="97">
        <f t="shared" si="20"/>
        <v>250</v>
      </c>
      <c r="IT7" s="97">
        <f t="shared" si="20"/>
        <v>251</v>
      </c>
      <c r="IU7" s="97">
        <f t="shared" si="20"/>
        <v>252</v>
      </c>
      <c r="IV7" s="97">
        <f t="shared" si="20"/>
        <v>253</v>
      </c>
      <c r="IW7" s="97">
        <f t="shared" si="20"/>
        <v>254</v>
      </c>
      <c r="IX7" s="97">
        <f t="shared" si="20"/>
        <v>255</v>
      </c>
      <c r="IY7" s="97">
        <f t="shared" si="20"/>
        <v>256</v>
      </c>
      <c r="IZ7" s="97">
        <f t="shared" si="20"/>
        <v>257</v>
      </c>
      <c r="JA7" s="97">
        <f t="shared" ref="JA7:JG7" si="21">IZ7+1</f>
        <v>258</v>
      </c>
      <c r="JB7" s="97">
        <f t="shared" si="21"/>
        <v>259</v>
      </c>
      <c r="JC7" s="97">
        <f t="shared" si="21"/>
        <v>260</v>
      </c>
      <c r="JD7" s="97">
        <f t="shared" si="21"/>
        <v>261</v>
      </c>
      <c r="JE7" s="97">
        <f t="shared" si="21"/>
        <v>262</v>
      </c>
      <c r="JF7" s="97">
        <f t="shared" si="21"/>
        <v>263</v>
      </c>
      <c r="JG7" s="97">
        <f t="shared" si="21"/>
        <v>264</v>
      </c>
    </row>
    <row r="8" spans="1:267" s="19" customFormat="1" ht="18" customHeight="1" x14ac:dyDescent="0.3">
      <c r="A8" s="182" t="s">
        <v>624</v>
      </c>
      <c r="B8" s="185"/>
      <c r="C8" s="183">
        <f t="shared" ref="C8:BN8" si="22">SUM(C11:C42)</f>
        <v>18213.615394999997</v>
      </c>
      <c r="D8" s="183">
        <f t="shared" si="22"/>
        <v>3901.1346162499999</v>
      </c>
      <c r="E8" s="183">
        <f t="shared" si="22"/>
        <v>1301.1346162500001</v>
      </c>
      <c r="F8" s="183">
        <f t="shared" si="22"/>
        <v>1301.1346162500001</v>
      </c>
      <c r="G8" s="183">
        <f t="shared" si="22"/>
        <v>1301.1346162500001</v>
      </c>
      <c r="H8" s="183">
        <f t="shared" si="22"/>
        <v>1301.1346162500001</v>
      </c>
      <c r="I8" s="183">
        <f t="shared" si="22"/>
        <v>1301.1346162500001</v>
      </c>
      <c r="J8" s="183">
        <f t="shared" si="22"/>
        <v>1301.1346162500001</v>
      </c>
      <c r="K8" s="183">
        <f t="shared" si="22"/>
        <v>1301.1346162500001</v>
      </c>
      <c r="L8" s="183">
        <f t="shared" si="22"/>
        <v>1301.1346162500001</v>
      </c>
      <c r="M8" s="183">
        <f t="shared" si="22"/>
        <v>1301.1346162500001</v>
      </c>
      <c r="N8" s="183">
        <f t="shared" si="22"/>
        <v>1301.1346162500001</v>
      </c>
      <c r="O8" s="183">
        <f t="shared" si="22"/>
        <v>1301.1346162500001</v>
      </c>
      <c r="P8" s="183">
        <f t="shared" si="22"/>
        <v>0</v>
      </c>
      <c r="Q8" s="183">
        <f t="shared" si="22"/>
        <v>0</v>
      </c>
      <c r="R8" s="183">
        <f t="shared" si="22"/>
        <v>0</v>
      </c>
      <c r="S8" s="183">
        <f t="shared" si="22"/>
        <v>0</v>
      </c>
      <c r="T8" s="183">
        <f t="shared" si="22"/>
        <v>0</v>
      </c>
      <c r="U8" s="183">
        <f t="shared" si="22"/>
        <v>0</v>
      </c>
      <c r="V8" s="183">
        <f t="shared" si="22"/>
        <v>0</v>
      </c>
      <c r="W8" s="183">
        <f t="shared" si="22"/>
        <v>0</v>
      </c>
      <c r="X8" s="183">
        <f t="shared" si="22"/>
        <v>0</v>
      </c>
      <c r="Y8" s="183">
        <f t="shared" si="22"/>
        <v>0</v>
      </c>
      <c r="Z8" s="183">
        <f t="shared" si="22"/>
        <v>0</v>
      </c>
      <c r="AA8" s="183">
        <f t="shared" si="22"/>
        <v>0</v>
      </c>
      <c r="AB8" s="183">
        <f t="shared" si="22"/>
        <v>0</v>
      </c>
      <c r="AC8" s="183">
        <f t="shared" si="22"/>
        <v>0</v>
      </c>
      <c r="AD8" s="183">
        <f t="shared" si="22"/>
        <v>0</v>
      </c>
      <c r="AE8" s="183">
        <f t="shared" si="22"/>
        <v>0</v>
      </c>
      <c r="AF8" s="183">
        <f t="shared" si="22"/>
        <v>0</v>
      </c>
      <c r="AG8" s="183">
        <f t="shared" si="22"/>
        <v>0</v>
      </c>
      <c r="AH8" s="183">
        <f t="shared" si="22"/>
        <v>0</v>
      </c>
      <c r="AI8" s="183">
        <f t="shared" si="22"/>
        <v>0</v>
      </c>
      <c r="AJ8" s="183">
        <f t="shared" si="22"/>
        <v>0</v>
      </c>
      <c r="AK8" s="183">
        <f t="shared" si="22"/>
        <v>0</v>
      </c>
      <c r="AL8" s="183">
        <f t="shared" si="22"/>
        <v>0</v>
      </c>
      <c r="AM8" s="183">
        <f t="shared" si="22"/>
        <v>0</v>
      </c>
      <c r="AN8" s="183">
        <f t="shared" si="22"/>
        <v>0</v>
      </c>
      <c r="AO8" s="183">
        <f t="shared" si="22"/>
        <v>0</v>
      </c>
      <c r="AP8" s="183">
        <f t="shared" si="22"/>
        <v>0</v>
      </c>
      <c r="AQ8" s="183">
        <f t="shared" si="22"/>
        <v>0</v>
      </c>
      <c r="AR8" s="183">
        <f t="shared" si="22"/>
        <v>0</v>
      </c>
      <c r="AS8" s="183">
        <f t="shared" si="22"/>
        <v>0</v>
      </c>
      <c r="AT8" s="183">
        <f t="shared" si="22"/>
        <v>0</v>
      </c>
      <c r="AU8" s="183">
        <f t="shared" si="22"/>
        <v>0</v>
      </c>
      <c r="AV8" s="183">
        <f t="shared" si="22"/>
        <v>0</v>
      </c>
      <c r="AW8" s="183">
        <f t="shared" si="22"/>
        <v>0</v>
      </c>
      <c r="AX8" s="183">
        <f t="shared" si="22"/>
        <v>0</v>
      </c>
      <c r="AY8" s="183">
        <f t="shared" si="22"/>
        <v>0</v>
      </c>
      <c r="AZ8" s="183">
        <f t="shared" si="22"/>
        <v>0</v>
      </c>
      <c r="BA8" s="183">
        <f t="shared" si="22"/>
        <v>0</v>
      </c>
      <c r="BB8" s="183">
        <f t="shared" si="22"/>
        <v>0</v>
      </c>
      <c r="BC8" s="183">
        <f t="shared" si="22"/>
        <v>0</v>
      </c>
      <c r="BD8" s="183">
        <f t="shared" si="22"/>
        <v>0</v>
      </c>
      <c r="BE8" s="183">
        <f t="shared" si="22"/>
        <v>0</v>
      </c>
      <c r="BF8" s="183">
        <f t="shared" si="22"/>
        <v>0</v>
      </c>
      <c r="BG8" s="183">
        <f t="shared" si="22"/>
        <v>0</v>
      </c>
      <c r="BH8" s="183">
        <f t="shared" si="22"/>
        <v>0</v>
      </c>
      <c r="BI8" s="183">
        <f t="shared" si="22"/>
        <v>0</v>
      </c>
      <c r="BJ8" s="183">
        <f t="shared" si="22"/>
        <v>0</v>
      </c>
      <c r="BK8" s="183">
        <f t="shared" si="22"/>
        <v>0</v>
      </c>
      <c r="BL8" s="183">
        <f t="shared" si="22"/>
        <v>0</v>
      </c>
      <c r="BM8" s="183">
        <f t="shared" si="22"/>
        <v>0</v>
      </c>
      <c r="BN8" s="183">
        <f t="shared" si="22"/>
        <v>0</v>
      </c>
      <c r="BO8" s="183">
        <f t="shared" ref="BO8:DZ8" si="23">SUM(BO11:BO42)</f>
        <v>0</v>
      </c>
      <c r="BP8" s="183">
        <f t="shared" si="23"/>
        <v>0</v>
      </c>
      <c r="BQ8" s="183">
        <f t="shared" si="23"/>
        <v>0</v>
      </c>
      <c r="BR8" s="183">
        <f t="shared" si="23"/>
        <v>0</v>
      </c>
      <c r="BS8" s="183">
        <f t="shared" si="23"/>
        <v>0</v>
      </c>
      <c r="BT8" s="183">
        <f t="shared" si="23"/>
        <v>0</v>
      </c>
      <c r="BU8" s="183">
        <f t="shared" si="23"/>
        <v>0</v>
      </c>
      <c r="BV8" s="183">
        <f t="shared" si="23"/>
        <v>0</v>
      </c>
      <c r="BW8" s="183">
        <f t="shared" si="23"/>
        <v>0</v>
      </c>
      <c r="BX8" s="183">
        <f t="shared" si="23"/>
        <v>0</v>
      </c>
      <c r="BY8" s="183">
        <f t="shared" si="23"/>
        <v>0</v>
      </c>
      <c r="BZ8" s="183">
        <f t="shared" si="23"/>
        <v>0</v>
      </c>
      <c r="CA8" s="183">
        <f t="shared" si="23"/>
        <v>0</v>
      </c>
      <c r="CB8" s="183">
        <f t="shared" si="23"/>
        <v>0</v>
      </c>
      <c r="CC8" s="183">
        <f t="shared" si="23"/>
        <v>0</v>
      </c>
      <c r="CD8" s="183">
        <f t="shared" si="23"/>
        <v>0</v>
      </c>
      <c r="CE8" s="183">
        <f t="shared" si="23"/>
        <v>0</v>
      </c>
      <c r="CF8" s="183">
        <f t="shared" si="23"/>
        <v>0</v>
      </c>
      <c r="CG8" s="183">
        <f t="shared" si="23"/>
        <v>0</v>
      </c>
      <c r="CH8" s="183">
        <f t="shared" si="23"/>
        <v>0</v>
      </c>
      <c r="CI8" s="183">
        <f t="shared" si="23"/>
        <v>0</v>
      </c>
      <c r="CJ8" s="183">
        <f t="shared" si="23"/>
        <v>0</v>
      </c>
      <c r="CK8" s="183">
        <f t="shared" si="23"/>
        <v>0</v>
      </c>
      <c r="CL8" s="183">
        <f t="shared" si="23"/>
        <v>0</v>
      </c>
      <c r="CM8" s="183">
        <f t="shared" si="23"/>
        <v>0</v>
      </c>
      <c r="CN8" s="183">
        <f t="shared" si="23"/>
        <v>0</v>
      </c>
      <c r="CO8" s="183">
        <f t="shared" si="23"/>
        <v>0</v>
      </c>
      <c r="CP8" s="183">
        <f t="shared" si="23"/>
        <v>0</v>
      </c>
      <c r="CQ8" s="183">
        <f t="shared" si="23"/>
        <v>0</v>
      </c>
      <c r="CR8" s="183">
        <f t="shared" si="23"/>
        <v>0</v>
      </c>
      <c r="CS8" s="183">
        <f t="shared" si="23"/>
        <v>0</v>
      </c>
      <c r="CT8" s="183">
        <f t="shared" si="23"/>
        <v>0</v>
      </c>
      <c r="CU8" s="183">
        <f t="shared" si="23"/>
        <v>0</v>
      </c>
      <c r="CV8" s="183">
        <f t="shared" si="23"/>
        <v>0</v>
      </c>
      <c r="CW8" s="183">
        <f t="shared" si="23"/>
        <v>0</v>
      </c>
      <c r="CX8" s="183">
        <f t="shared" si="23"/>
        <v>0</v>
      </c>
      <c r="CY8" s="183">
        <f t="shared" si="23"/>
        <v>0</v>
      </c>
      <c r="CZ8" s="183">
        <f t="shared" si="23"/>
        <v>0</v>
      </c>
      <c r="DA8" s="183">
        <f t="shared" si="23"/>
        <v>0</v>
      </c>
      <c r="DB8" s="183">
        <f t="shared" si="23"/>
        <v>0</v>
      </c>
      <c r="DC8" s="183">
        <f t="shared" si="23"/>
        <v>0</v>
      </c>
      <c r="DD8" s="183">
        <f t="shared" si="23"/>
        <v>0</v>
      </c>
      <c r="DE8" s="183">
        <f t="shared" si="23"/>
        <v>0</v>
      </c>
      <c r="DF8" s="183">
        <f t="shared" si="23"/>
        <v>0</v>
      </c>
      <c r="DG8" s="183">
        <f t="shared" si="23"/>
        <v>0</v>
      </c>
      <c r="DH8" s="183">
        <f t="shared" si="23"/>
        <v>0</v>
      </c>
      <c r="DI8" s="183">
        <f t="shared" si="23"/>
        <v>0</v>
      </c>
      <c r="DJ8" s="183">
        <f t="shared" si="23"/>
        <v>0</v>
      </c>
      <c r="DK8" s="183">
        <f t="shared" si="23"/>
        <v>0</v>
      </c>
      <c r="DL8" s="183">
        <f t="shared" si="23"/>
        <v>0</v>
      </c>
      <c r="DM8" s="183">
        <f t="shared" si="23"/>
        <v>0</v>
      </c>
      <c r="DN8" s="183">
        <f t="shared" si="23"/>
        <v>0</v>
      </c>
      <c r="DO8" s="183">
        <f t="shared" si="23"/>
        <v>0</v>
      </c>
      <c r="DP8" s="183">
        <f t="shared" si="23"/>
        <v>0</v>
      </c>
      <c r="DQ8" s="183">
        <f t="shared" si="23"/>
        <v>0</v>
      </c>
      <c r="DR8" s="183">
        <f t="shared" si="23"/>
        <v>0</v>
      </c>
      <c r="DS8" s="183">
        <f t="shared" si="23"/>
        <v>0</v>
      </c>
      <c r="DT8" s="183">
        <f t="shared" si="23"/>
        <v>0</v>
      </c>
      <c r="DU8" s="183">
        <f t="shared" si="23"/>
        <v>0</v>
      </c>
      <c r="DV8" s="183">
        <f t="shared" si="23"/>
        <v>0</v>
      </c>
      <c r="DW8" s="183">
        <f t="shared" si="23"/>
        <v>0</v>
      </c>
      <c r="DX8" s="183">
        <f t="shared" si="23"/>
        <v>0</v>
      </c>
      <c r="DY8" s="183">
        <f t="shared" si="23"/>
        <v>0</v>
      </c>
      <c r="DZ8" s="183">
        <f t="shared" si="23"/>
        <v>0</v>
      </c>
      <c r="EA8" s="183">
        <f t="shared" ref="EA8:GL8" si="24">SUM(EA11:EA42)</f>
        <v>0</v>
      </c>
      <c r="EB8" s="183">
        <f t="shared" si="24"/>
        <v>0</v>
      </c>
      <c r="EC8" s="183">
        <f t="shared" si="24"/>
        <v>0</v>
      </c>
      <c r="ED8" s="183">
        <f t="shared" si="24"/>
        <v>0</v>
      </c>
      <c r="EE8" s="183">
        <f t="shared" si="24"/>
        <v>0</v>
      </c>
      <c r="EF8" s="183">
        <f t="shared" si="24"/>
        <v>0</v>
      </c>
      <c r="EG8" s="183">
        <f t="shared" si="24"/>
        <v>0</v>
      </c>
      <c r="EH8" s="183">
        <f t="shared" si="24"/>
        <v>0</v>
      </c>
      <c r="EI8" s="183">
        <f t="shared" si="24"/>
        <v>0</v>
      </c>
      <c r="EJ8" s="183">
        <f t="shared" si="24"/>
        <v>0</v>
      </c>
      <c r="EK8" s="183">
        <f t="shared" si="24"/>
        <v>0</v>
      </c>
      <c r="EL8" s="183">
        <f t="shared" si="24"/>
        <v>0</v>
      </c>
      <c r="EM8" s="183">
        <f t="shared" si="24"/>
        <v>0</v>
      </c>
      <c r="EN8" s="183">
        <f t="shared" si="24"/>
        <v>0</v>
      </c>
      <c r="EO8" s="183">
        <f t="shared" si="24"/>
        <v>0</v>
      </c>
      <c r="EP8" s="183">
        <f t="shared" si="24"/>
        <v>0</v>
      </c>
      <c r="EQ8" s="183">
        <f t="shared" si="24"/>
        <v>0</v>
      </c>
      <c r="ER8" s="183">
        <f t="shared" si="24"/>
        <v>0</v>
      </c>
      <c r="ES8" s="183">
        <f t="shared" si="24"/>
        <v>0</v>
      </c>
      <c r="ET8" s="183">
        <f t="shared" si="24"/>
        <v>0</v>
      </c>
      <c r="EU8" s="183">
        <f t="shared" si="24"/>
        <v>0</v>
      </c>
      <c r="EV8" s="183">
        <f t="shared" si="24"/>
        <v>0</v>
      </c>
      <c r="EW8" s="183">
        <f t="shared" si="24"/>
        <v>0</v>
      </c>
      <c r="EX8" s="183">
        <f t="shared" si="24"/>
        <v>0</v>
      </c>
      <c r="EY8" s="183">
        <f t="shared" si="24"/>
        <v>0</v>
      </c>
      <c r="EZ8" s="183">
        <f t="shared" si="24"/>
        <v>0</v>
      </c>
      <c r="FA8" s="183">
        <f t="shared" si="24"/>
        <v>0</v>
      </c>
      <c r="FB8" s="183">
        <f t="shared" si="24"/>
        <v>0</v>
      </c>
      <c r="FC8" s="183">
        <f t="shared" si="24"/>
        <v>0</v>
      </c>
      <c r="FD8" s="183">
        <f t="shared" si="24"/>
        <v>0</v>
      </c>
      <c r="FE8" s="183">
        <f t="shared" si="24"/>
        <v>0</v>
      </c>
      <c r="FF8" s="183">
        <f t="shared" si="24"/>
        <v>0</v>
      </c>
      <c r="FG8" s="183">
        <f t="shared" si="24"/>
        <v>0</v>
      </c>
      <c r="FH8" s="183">
        <f t="shared" si="24"/>
        <v>0</v>
      </c>
      <c r="FI8" s="183">
        <f t="shared" si="24"/>
        <v>0</v>
      </c>
      <c r="FJ8" s="183">
        <f t="shared" si="24"/>
        <v>0</v>
      </c>
      <c r="FK8" s="183">
        <f t="shared" si="24"/>
        <v>0</v>
      </c>
      <c r="FL8" s="183">
        <f t="shared" si="24"/>
        <v>0</v>
      </c>
      <c r="FM8" s="183">
        <f t="shared" si="24"/>
        <v>0</v>
      </c>
      <c r="FN8" s="183">
        <f t="shared" si="24"/>
        <v>0</v>
      </c>
      <c r="FO8" s="183">
        <f t="shared" si="24"/>
        <v>0</v>
      </c>
      <c r="FP8" s="183">
        <f t="shared" si="24"/>
        <v>0</v>
      </c>
      <c r="FQ8" s="183">
        <f t="shared" si="24"/>
        <v>0</v>
      </c>
      <c r="FR8" s="183">
        <f t="shared" si="24"/>
        <v>0</v>
      </c>
      <c r="FS8" s="183">
        <f t="shared" si="24"/>
        <v>0</v>
      </c>
      <c r="FT8" s="183">
        <f t="shared" si="24"/>
        <v>0</v>
      </c>
      <c r="FU8" s="183">
        <f t="shared" si="24"/>
        <v>0</v>
      </c>
      <c r="FV8" s="183">
        <f t="shared" si="24"/>
        <v>0</v>
      </c>
      <c r="FW8" s="183">
        <f t="shared" si="24"/>
        <v>0</v>
      </c>
      <c r="FX8" s="183">
        <f t="shared" si="24"/>
        <v>0</v>
      </c>
      <c r="FY8" s="183">
        <f t="shared" si="24"/>
        <v>0</v>
      </c>
      <c r="FZ8" s="183">
        <f t="shared" si="24"/>
        <v>0</v>
      </c>
      <c r="GA8" s="183">
        <f t="shared" si="24"/>
        <v>0</v>
      </c>
      <c r="GB8" s="183">
        <f t="shared" si="24"/>
        <v>0</v>
      </c>
      <c r="GC8" s="183">
        <f t="shared" si="24"/>
        <v>0</v>
      </c>
      <c r="GD8" s="183">
        <f t="shared" si="24"/>
        <v>0</v>
      </c>
      <c r="GE8" s="183">
        <f t="shared" si="24"/>
        <v>0</v>
      </c>
      <c r="GF8" s="183">
        <f t="shared" si="24"/>
        <v>0</v>
      </c>
      <c r="GG8" s="183">
        <f t="shared" si="24"/>
        <v>0</v>
      </c>
      <c r="GH8" s="183">
        <f t="shared" si="24"/>
        <v>0</v>
      </c>
      <c r="GI8" s="183">
        <f t="shared" si="24"/>
        <v>0</v>
      </c>
      <c r="GJ8" s="183">
        <f t="shared" si="24"/>
        <v>0</v>
      </c>
      <c r="GK8" s="183">
        <f t="shared" si="24"/>
        <v>0</v>
      </c>
      <c r="GL8" s="183">
        <f t="shared" si="24"/>
        <v>0</v>
      </c>
      <c r="GM8" s="183">
        <f t="shared" ref="GM8:IX8" si="25">SUM(GM11:GM42)</f>
        <v>0</v>
      </c>
      <c r="GN8" s="183">
        <f t="shared" si="25"/>
        <v>0</v>
      </c>
      <c r="GO8" s="183">
        <f t="shared" si="25"/>
        <v>0</v>
      </c>
      <c r="GP8" s="183">
        <f t="shared" si="25"/>
        <v>0</v>
      </c>
      <c r="GQ8" s="183">
        <f t="shared" si="25"/>
        <v>0</v>
      </c>
      <c r="GR8" s="183">
        <f t="shared" si="25"/>
        <v>0</v>
      </c>
      <c r="GS8" s="183">
        <f t="shared" si="25"/>
        <v>0</v>
      </c>
      <c r="GT8" s="183">
        <f t="shared" si="25"/>
        <v>0</v>
      </c>
      <c r="GU8" s="183">
        <f t="shared" si="25"/>
        <v>0</v>
      </c>
      <c r="GV8" s="183">
        <f t="shared" si="25"/>
        <v>0</v>
      </c>
      <c r="GW8" s="183">
        <f t="shared" si="25"/>
        <v>0</v>
      </c>
      <c r="GX8" s="183">
        <f t="shared" si="25"/>
        <v>0</v>
      </c>
      <c r="GY8" s="183">
        <f t="shared" si="25"/>
        <v>0</v>
      </c>
      <c r="GZ8" s="183">
        <f t="shared" si="25"/>
        <v>0</v>
      </c>
      <c r="HA8" s="183">
        <f t="shared" si="25"/>
        <v>0</v>
      </c>
      <c r="HB8" s="183">
        <f t="shared" si="25"/>
        <v>0</v>
      </c>
      <c r="HC8" s="183">
        <f t="shared" si="25"/>
        <v>0</v>
      </c>
      <c r="HD8" s="183">
        <f t="shared" si="25"/>
        <v>0</v>
      </c>
      <c r="HE8" s="183">
        <f t="shared" si="25"/>
        <v>0</v>
      </c>
      <c r="HF8" s="183">
        <f t="shared" si="25"/>
        <v>0</v>
      </c>
      <c r="HG8" s="183">
        <f t="shared" si="25"/>
        <v>0</v>
      </c>
      <c r="HH8" s="183">
        <f t="shared" si="25"/>
        <v>0</v>
      </c>
      <c r="HI8" s="183">
        <f t="shared" si="25"/>
        <v>0</v>
      </c>
      <c r="HJ8" s="183">
        <f t="shared" si="25"/>
        <v>0</v>
      </c>
      <c r="HK8" s="183">
        <f t="shared" si="25"/>
        <v>0</v>
      </c>
      <c r="HL8" s="183">
        <f t="shared" si="25"/>
        <v>0</v>
      </c>
      <c r="HM8" s="183">
        <f t="shared" si="25"/>
        <v>0</v>
      </c>
      <c r="HN8" s="183">
        <f t="shared" si="25"/>
        <v>0</v>
      </c>
      <c r="HO8" s="183">
        <f t="shared" si="25"/>
        <v>0</v>
      </c>
      <c r="HP8" s="183">
        <f t="shared" si="25"/>
        <v>0</v>
      </c>
      <c r="HQ8" s="183">
        <f t="shared" si="25"/>
        <v>0</v>
      </c>
      <c r="HR8" s="183">
        <f t="shared" si="25"/>
        <v>0</v>
      </c>
      <c r="HS8" s="183">
        <f t="shared" si="25"/>
        <v>0</v>
      </c>
      <c r="HT8" s="183">
        <f t="shared" si="25"/>
        <v>0</v>
      </c>
      <c r="HU8" s="183">
        <f t="shared" si="25"/>
        <v>0</v>
      </c>
      <c r="HV8" s="183">
        <f t="shared" si="25"/>
        <v>0</v>
      </c>
      <c r="HW8" s="183">
        <f t="shared" si="25"/>
        <v>0</v>
      </c>
      <c r="HX8" s="183">
        <f t="shared" si="25"/>
        <v>0</v>
      </c>
      <c r="HY8" s="183">
        <f t="shared" si="25"/>
        <v>0</v>
      </c>
      <c r="HZ8" s="183">
        <f t="shared" si="25"/>
        <v>0</v>
      </c>
      <c r="IA8" s="183">
        <f t="shared" si="25"/>
        <v>0</v>
      </c>
      <c r="IB8" s="183">
        <f t="shared" si="25"/>
        <v>0</v>
      </c>
      <c r="IC8" s="183">
        <f t="shared" si="25"/>
        <v>0</v>
      </c>
      <c r="ID8" s="183">
        <f t="shared" si="25"/>
        <v>0</v>
      </c>
      <c r="IE8" s="183">
        <f t="shared" si="25"/>
        <v>0</v>
      </c>
      <c r="IF8" s="183">
        <f t="shared" si="25"/>
        <v>0</v>
      </c>
      <c r="IG8" s="183">
        <f t="shared" si="25"/>
        <v>0</v>
      </c>
      <c r="IH8" s="183">
        <f t="shared" si="25"/>
        <v>0</v>
      </c>
      <c r="II8" s="183">
        <f t="shared" si="25"/>
        <v>0</v>
      </c>
      <c r="IJ8" s="183">
        <f t="shared" si="25"/>
        <v>0</v>
      </c>
      <c r="IK8" s="183">
        <f t="shared" si="25"/>
        <v>0</v>
      </c>
      <c r="IL8" s="183">
        <f t="shared" si="25"/>
        <v>0</v>
      </c>
      <c r="IM8" s="183">
        <f t="shared" si="25"/>
        <v>0</v>
      </c>
      <c r="IN8" s="183">
        <f t="shared" si="25"/>
        <v>0</v>
      </c>
      <c r="IO8" s="183">
        <f t="shared" si="25"/>
        <v>0</v>
      </c>
      <c r="IP8" s="183">
        <f t="shared" si="25"/>
        <v>0</v>
      </c>
      <c r="IQ8" s="183">
        <f t="shared" si="25"/>
        <v>0</v>
      </c>
      <c r="IR8" s="183">
        <f t="shared" si="25"/>
        <v>0</v>
      </c>
      <c r="IS8" s="183">
        <f t="shared" si="25"/>
        <v>0</v>
      </c>
      <c r="IT8" s="183">
        <f t="shared" si="25"/>
        <v>0</v>
      </c>
      <c r="IU8" s="183">
        <f t="shared" si="25"/>
        <v>0</v>
      </c>
      <c r="IV8" s="183">
        <f t="shared" si="25"/>
        <v>0</v>
      </c>
      <c r="IW8" s="183">
        <f t="shared" si="25"/>
        <v>0</v>
      </c>
      <c r="IX8" s="183">
        <f t="shared" si="25"/>
        <v>0</v>
      </c>
      <c r="IY8" s="183">
        <f t="shared" ref="IY8:JG8" si="26">SUM(IY11:IY42)</f>
        <v>0</v>
      </c>
      <c r="IZ8" s="183">
        <f t="shared" si="26"/>
        <v>0</v>
      </c>
      <c r="JA8" s="183">
        <f t="shared" si="26"/>
        <v>0</v>
      </c>
      <c r="JB8" s="183">
        <f t="shared" si="26"/>
        <v>0</v>
      </c>
      <c r="JC8" s="183">
        <f t="shared" si="26"/>
        <v>0</v>
      </c>
      <c r="JD8" s="183">
        <f t="shared" si="26"/>
        <v>0</v>
      </c>
      <c r="JE8" s="183">
        <f t="shared" si="26"/>
        <v>0</v>
      </c>
      <c r="JF8" s="183">
        <f t="shared" si="26"/>
        <v>0</v>
      </c>
      <c r="JG8" s="183">
        <f t="shared" si="26"/>
        <v>0</v>
      </c>
    </row>
    <row r="9" spans="1:267" s="19" customFormat="1" ht="18" customHeight="1" x14ac:dyDescent="0.3">
      <c r="A9" s="182" t="s">
        <v>625</v>
      </c>
      <c r="B9" s="185"/>
      <c r="C9" s="183">
        <f t="shared" ref="C9:BN9" si="27">SUM(C44:C86)</f>
        <v>39664.421799999996</v>
      </c>
      <c r="D9" s="183">
        <f t="shared" si="27"/>
        <v>826.34212083333341</v>
      </c>
      <c r="E9" s="183">
        <f t="shared" si="27"/>
        <v>826.34212083333341</v>
      </c>
      <c r="F9" s="183">
        <f t="shared" si="27"/>
        <v>826.34212083333341</v>
      </c>
      <c r="G9" s="183">
        <f t="shared" si="27"/>
        <v>826.34212083333341</v>
      </c>
      <c r="H9" s="183">
        <f t="shared" si="27"/>
        <v>826.34212083333341</v>
      </c>
      <c r="I9" s="183">
        <f t="shared" si="27"/>
        <v>826.34212083333341</v>
      </c>
      <c r="J9" s="183">
        <f t="shared" si="27"/>
        <v>826.34212083333341</v>
      </c>
      <c r="K9" s="183">
        <f t="shared" si="27"/>
        <v>826.34212083333341</v>
      </c>
      <c r="L9" s="183">
        <f t="shared" si="27"/>
        <v>826.34212083333341</v>
      </c>
      <c r="M9" s="183">
        <f t="shared" si="27"/>
        <v>826.34212083333341</v>
      </c>
      <c r="N9" s="183">
        <f t="shared" si="27"/>
        <v>826.34212083333341</v>
      </c>
      <c r="O9" s="183">
        <f t="shared" si="27"/>
        <v>826.34212083333341</v>
      </c>
      <c r="P9" s="183">
        <f t="shared" si="27"/>
        <v>0</v>
      </c>
      <c r="Q9" s="183">
        <f t="shared" si="27"/>
        <v>0</v>
      </c>
      <c r="R9" s="183">
        <f t="shared" si="27"/>
        <v>0</v>
      </c>
      <c r="S9" s="183">
        <f t="shared" si="27"/>
        <v>0</v>
      </c>
      <c r="T9" s="183">
        <f t="shared" si="27"/>
        <v>0</v>
      </c>
      <c r="U9" s="183">
        <f t="shared" si="27"/>
        <v>0</v>
      </c>
      <c r="V9" s="183">
        <f t="shared" si="27"/>
        <v>0</v>
      </c>
      <c r="W9" s="183">
        <f t="shared" si="27"/>
        <v>0</v>
      </c>
      <c r="X9" s="183">
        <f t="shared" si="27"/>
        <v>0</v>
      </c>
      <c r="Y9" s="183">
        <f t="shared" si="27"/>
        <v>0</v>
      </c>
      <c r="Z9" s="183">
        <f t="shared" si="27"/>
        <v>0</v>
      </c>
      <c r="AA9" s="183">
        <f t="shared" si="27"/>
        <v>0</v>
      </c>
      <c r="AB9" s="183">
        <f t="shared" si="27"/>
        <v>0</v>
      </c>
      <c r="AC9" s="183">
        <f t="shared" si="27"/>
        <v>0</v>
      </c>
      <c r="AD9" s="183">
        <f t="shared" si="27"/>
        <v>0</v>
      </c>
      <c r="AE9" s="183">
        <f t="shared" si="27"/>
        <v>0</v>
      </c>
      <c r="AF9" s="183">
        <f t="shared" si="27"/>
        <v>0</v>
      </c>
      <c r="AG9" s="183">
        <f t="shared" si="27"/>
        <v>0</v>
      </c>
      <c r="AH9" s="183">
        <f t="shared" si="27"/>
        <v>0</v>
      </c>
      <c r="AI9" s="183">
        <f t="shared" si="27"/>
        <v>0</v>
      </c>
      <c r="AJ9" s="183">
        <f t="shared" si="27"/>
        <v>0</v>
      </c>
      <c r="AK9" s="183">
        <f t="shared" si="27"/>
        <v>0</v>
      </c>
      <c r="AL9" s="183">
        <f t="shared" si="27"/>
        <v>0</v>
      </c>
      <c r="AM9" s="183">
        <f t="shared" si="27"/>
        <v>0</v>
      </c>
      <c r="AN9" s="183">
        <f t="shared" si="27"/>
        <v>0</v>
      </c>
      <c r="AO9" s="183">
        <f t="shared" si="27"/>
        <v>0</v>
      </c>
      <c r="AP9" s="183">
        <f t="shared" si="27"/>
        <v>0</v>
      </c>
      <c r="AQ9" s="183">
        <f t="shared" si="27"/>
        <v>0</v>
      </c>
      <c r="AR9" s="183">
        <f t="shared" si="27"/>
        <v>0</v>
      </c>
      <c r="AS9" s="183">
        <f t="shared" si="27"/>
        <v>0</v>
      </c>
      <c r="AT9" s="183">
        <f t="shared" si="27"/>
        <v>0</v>
      </c>
      <c r="AU9" s="183">
        <f t="shared" si="27"/>
        <v>0</v>
      </c>
      <c r="AV9" s="183">
        <f t="shared" si="27"/>
        <v>0</v>
      </c>
      <c r="AW9" s="183">
        <f t="shared" si="27"/>
        <v>0</v>
      </c>
      <c r="AX9" s="183">
        <f t="shared" si="27"/>
        <v>0</v>
      </c>
      <c r="AY9" s="183">
        <f t="shared" si="27"/>
        <v>0</v>
      </c>
      <c r="AZ9" s="183">
        <f t="shared" si="27"/>
        <v>0</v>
      </c>
      <c r="BA9" s="183">
        <f t="shared" si="27"/>
        <v>0</v>
      </c>
      <c r="BB9" s="183">
        <f t="shared" si="27"/>
        <v>0</v>
      </c>
      <c r="BC9" s="183">
        <f t="shared" si="27"/>
        <v>0</v>
      </c>
      <c r="BD9" s="183">
        <f t="shared" si="27"/>
        <v>0</v>
      </c>
      <c r="BE9" s="183">
        <f t="shared" si="27"/>
        <v>0</v>
      </c>
      <c r="BF9" s="183">
        <f t="shared" si="27"/>
        <v>0</v>
      </c>
      <c r="BG9" s="183">
        <f t="shared" si="27"/>
        <v>0</v>
      </c>
      <c r="BH9" s="183">
        <f t="shared" si="27"/>
        <v>0</v>
      </c>
      <c r="BI9" s="183">
        <f t="shared" si="27"/>
        <v>0</v>
      </c>
      <c r="BJ9" s="183">
        <f t="shared" si="27"/>
        <v>0</v>
      </c>
      <c r="BK9" s="183">
        <f t="shared" si="27"/>
        <v>0</v>
      </c>
      <c r="BL9" s="183">
        <f t="shared" si="27"/>
        <v>0</v>
      </c>
      <c r="BM9" s="183">
        <f t="shared" si="27"/>
        <v>0</v>
      </c>
      <c r="BN9" s="183">
        <f t="shared" si="27"/>
        <v>0</v>
      </c>
      <c r="BO9" s="183">
        <f t="shared" ref="BO9:DZ9" si="28">SUM(BO44:BO86)</f>
        <v>0</v>
      </c>
      <c r="BP9" s="183">
        <f t="shared" si="28"/>
        <v>0</v>
      </c>
      <c r="BQ9" s="183">
        <f t="shared" si="28"/>
        <v>0</v>
      </c>
      <c r="BR9" s="183">
        <f t="shared" si="28"/>
        <v>0</v>
      </c>
      <c r="BS9" s="183">
        <f t="shared" si="28"/>
        <v>0</v>
      </c>
      <c r="BT9" s="183">
        <f t="shared" si="28"/>
        <v>0</v>
      </c>
      <c r="BU9" s="183">
        <f t="shared" si="28"/>
        <v>0</v>
      </c>
      <c r="BV9" s="183">
        <f t="shared" si="28"/>
        <v>0</v>
      </c>
      <c r="BW9" s="183">
        <f t="shared" si="28"/>
        <v>0</v>
      </c>
      <c r="BX9" s="183">
        <f t="shared" si="28"/>
        <v>0</v>
      </c>
      <c r="BY9" s="183">
        <f t="shared" si="28"/>
        <v>0</v>
      </c>
      <c r="BZ9" s="183">
        <f t="shared" si="28"/>
        <v>0</v>
      </c>
      <c r="CA9" s="183">
        <f t="shared" si="28"/>
        <v>0</v>
      </c>
      <c r="CB9" s="183">
        <f t="shared" si="28"/>
        <v>0</v>
      </c>
      <c r="CC9" s="183">
        <f t="shared" si="28"/>
        <v>0</v>
      </c>
      <c r="CD9" s="183">
        <f t="shared" si="28"/>
        <v>0</v>
      </c>
      <c r="CE9" s="183">
        <f t="shared" si="28"/>
        <v>0</v>
      </c>
      <c r="CF9" s="183">
        <f t="shared" si="28"/>
        <v>0</v>
      </c>
      <c r="CG9" s="183">
        <f t="shared" si="28"/>
        <v>0</v>
      </c>
      <c r="CH9" s="183">
        <f t="shared" si="28"/>
        <v>0</v>
      </c>
      <c r="CI9" s="183">
        <f t="shared" si="28"/>
        <v>0</v>
      </c>
      <c r="CJ9" s="183">
        <f t="shared" si="28"/>
        <v>826.34212083333341</v>
      </c>
      <c r="CK9" s="183">
        <f t="shared" si="28"/>
        <v>826.34212083333341</v>
      </c>
      <c r="CL9" s="183">
        <f t="shared" si="28"/>
        <v>826.34212083333341</v>
      </c>
      <c r="CM9" s="183">
        <f t="shared" si="28"/>
        <v>826.34212083333341</v>
      </c>
      <c r="CN9" s="183">
        <f t="shared" si="28"/>
        <v>826.34212083333341</v>
      </c>
      <c r="CO9" s="183">
        <f t="shared" si="28"/>
        <v>826.34212083333341</v>
      </c>
      <c r="CP9" s="183">
        <f t="shared" si="28"/>
        <v>826.34212083333341</v>
      </c>
      <c r="CQ9" s="183">
        <f t="shared" si="28"/>
        <v>826.34212083333341</v>
      </c>
      <c r="CR9" s="183">
        <f t="shared" si="28"/>
        <v>826.34212083333341</v>
      </c>
      <c r="CS9" s="183">
        <f t="shared" si="28"/>
        <v>826.34212083333341</v>
      </c>
      <c r="CT9" s="183">
        <f t="shared" si="28"/>
        <v>826.34212083333341</v>
      </c>
      <c r="CU9" s="183">
        <f t="shared" si="28"/>
        <v>826.34212083333341</v>
      </c>
      <c r="CV9" s="183">
        <f t="shared" si="28"/>
        <v>0</v>
      </c>
      <c r="CW9" s="183">
        <f t="shared" si="28"/>
        <v>0</v>
      </c>
      <c r="CX9" s="183">
        <f t="shared" si="28"/>
        <v>0</v>
      </c>
      <c r="CY9" s="183">
        <f t="shared" si="28"/>
        <v>0</v>
      </c>
      <c r="CZ9" s="183">
        <f t="shared" si="28"/>
        <v>0</v>
      </c>
      <c r="DA9" s="183">
        <f t="shared" si="28"/>
        <v>0</v>
      </c>
      <c r="DB9" s="183">
        <f t="shared" si="28"/>
        <v>0</v>
      </c>
      <c r="DC9" s="183">
        <f t="shared" si="28"/>
        <v>0</v>
      </c>
      <c r="DD9" s="183">
        <f t="shared" si="28"/>
        <v>0</v>
      </c>
      <c r="DE9" s="183">
        <f t="shared" si="28"/>
        <v>0</v>
      </c>
      <c r="DF9" s="183">
        <f t="shared" si="28"/>
        <v>0</v>
      </c>
      <c r="DG9" s="183">
        <f t="shared" si="28"/>
        <v>0</v>
      </c>
      <c r="DH9" s="183">
        <f t="shared" si="28"/>
        <v>0</v>
      </c>
      <c r="DI9" s="183">
        <f t="shared" si="28"/>
        <v>0</v>
      </c>
      <c r="DJ9" s="183">
        <f t="shared" si="28"/>
        <v>0</v>
      </c>
      <c r="DK9" s="183">
        <f t="shared" si="28"/>
        <v>0</v>
      </c>
      <c r="DL9" s="183">
        <f t="shared" si="28"/>
        <v>0</v>
      </c>
      <c r="DM9" s="183">
        <f t="shared" si="28"/>
        <v>0</v>
      </c>
      <c r="DN9" s="183">
        <f t="shared" si="28"/>
        <v>0</v>
      </c>
      <c r="DO9" s="183">
        <f t="shared" si="28"/>
        <v>0</v>
      </c>
      <c r="DP9" s="183">
        <f t="shared" si="28"/>
        <v>0</v>
      </c>
      <c r="DQ9" s="183">
        <f t="shared" si="28"/>
        <v>0</v>
      </c>
      <c r="DR9" s="183">
        <f t="shared" si="28"/>
        <v>0</v>
      </c>
      <c r="DS9" s="183">
        <f t="shared" si="28"/>
        <v>0</v>
      </c>
      <c r="DT9" s="183">
        <f t="shared" si="28"/>
        <v>0</v>
      </c>
      <c r="DU9" s="183">
        <f t="shared" si="28"/>
        <v>0</v>
      </c>
      <c r="DV9" s="183">
        <f t="shared" si="28"/>
        <v>0</v>
      </c>
      <c r="DW9" s="183">
        <f t="shared" si="28"/>
        <v>0</v>
      </c>
      <c r="DX9" s="183">
        <f t="shared" si="28"/>
        <v>0</v>
      </c>
      <c r="DY9" s="183">
        <f t="shared" si="28"/>
        <v>0</v>
      </c>
      <c r="DZ9" s="183">
        <f t="shared" si="28"/>
        <v>0</v>
      </c>
      <c r="EA9" s="183">
        <f t="shared" ref="EA9:GL9" si="29">SUM(EA44:EA86)</f>
        <v>0</v>
      </c>
      <c r="EB9" s="183">
        <f t="shared" si="29"/>
        <v>0</v>
      </c>
      <c r="EC9" s="183">
        <f t="shared" si="29"/>
        <v>0</v>
      </c>
      <c r="ED9" s="183">
        <f t="shared" si="29"/>
        <v>0</v>
      </c>
      <c r="EE9" s="183">
        <f t="shared" si="29"/>
        <v>0</v>
      </c>
      <c r="EF9" s="183">
        <f t="shared" si="29"/>
        <v>0</v>
      </c>
      <c r="EG9" s="183">
        <f t="shared" si="29"/>
        <v>0</v>
      </c>
      <c r="EH9" s="183">
        <f t="shared" si="29"/>
        <v>0</v>
      </c>
      <c r="EI9" s="183">
        <f t="shared" si="29"/>
        <v>0</v>
      </c>
      <c r="EJ9" s="183">
        <f t="shared" si="29"/>
        <v>0</v>
      </c>
      <c r="EK9" s="183">
        <f t="shared" si="29"/>
        <v>0</v>
      </c>
      <c r="EL9" s="183">
        <f t="shared" si="29"/>
        <v>0</v>
      </c>
      <c r="EM9" s="183">
        <f t="shared" si="29"/>
        <v>0</v>
      </c>
      <c r="EN9" s="183">
        <f t="shared" si="29"/>
        <v>0</v>
      </c>
      <c r="EO9" s="183">
        <f t="shared" si="29"/>
        <v>0</v>
      </c>
      <c r="EP9" s="183">
        <f t="shared" si="29"/>
        <v>0</v>
      </c>
      <c r="EQ9" s="183">
        <f t="shared" si="29"/>
        <v>0</v>
      </c>
      <c r="ER9" s="183">
        <f t="shared" si="29"/>
        <v>0</v>
      </c>
      <c r="ES9" s="183">
        <f t="shared" si="29"/>
        <v>0</v>
      </c>
      <c r="ET9" s="183">
        <f t="shared" si="29"/>
        <v>0</v>
      </c>
      <c r="EU9" s="183">
        <f t="shared" si="29"/>
        <v>0</v>
      </c>
      <c r="EV9" s="183">
        <f t="shared" si="29"/>
        <v>0</v>
      </c>
      <c r="EW9" s="183">
        <f t="shared" si="29"/>
        <v>0</v>
      </c>
      <c r="EX9" s="183">
        <f t="shared" si="29"/>
        <v>0</v>
      </c>
      <c r="EY9" s="183">
        <f t="shared" si="29"/>
        <v>0</v>
      </c>
      <c r="EZ9" s="183">
        <f t="shared" si="29"/>
        <v>0</v>
      </c>
      <c r="FA9" s="183">
        <f t="shared" si="29"/>
        <v>0</v>
      </c>
      <c r="FB9" s="183">
        <f t="shared" si="29"/>
        <v>0</v>
      </c>
      <c r="FC9" s="183">
        <f t="shared" si="29"/>
        <v>0</v>
      </c>
      <c r="FD9" s="183">
        <f t="shared" si="29"/>
        <v>0</v>
      </c>
      <c r="FE9" s="183">
        <f t="shared" si="29"/>
        <v>0</v>
      </c>
      <c r="FF9" s="183">
        <f t="shared" si="29"/>
        <v>0</v>
      </c>
      <c r="FG9" s="183">
        <f t="shared" si="29"/>
        <v>0</v>
      </c>
      <c r="FH9" s="183">
        <f t="shared" si="29"/>
        <v>0</v>
      </c>
      <c r="FI9" s="183">
        <f t="shared" si="29"/>
        <v>0</v>
      </c>
      <c r="FJ9" s="183">
        <f t="shared" si="29"/>
        <v>0</v>
      </c>
      <c r="FK9" s="183">
        <f t="shared" si="29"/>
        <v>0</v>
      </c>
      <c r="FL9" s="183">
        <f t="shared" si="29"/>
        <v>0</v>
      </c>
      <c r="FM9" s="183">
        <f t="shared" si="29"/>
        <v>0</v>
      </c>
      <c r="FN9" s="183">
        <f t="shared" si="29"/>
        <v>0</v>
      </c>
      <c r="FO9" s="183">
        <f t="shared" si="29"/>
        <v>0</v>
      </c>
      <c r="FP9" s="183">
        <f t="shared" si="29"/>
        <v>826.34212083333341</v>
      </c>
      <c r="FQ9" s="183">
        <f t="shared" si="29"/>
        <v>826.34212083333341</v>
      </c>
      <c r="FR9" s="183">
        <f t="shared" si="29"/>
        <v>826.34212083333341</v>
      </c>
      <c r="FS9" s="183">
        <f t="shared" si="29"/>
        <v>826.34212083333341</v>
      </c>
      <c r="FT9" s="183">
        <f t="shared" si="29"/>
        <v>826.34212083333341</v>
      </c>
      <c r="FU9" s="183">
        <f t="shared" si="29"/>
        <v>826.34212083333341</v>
      </c>
      <c r="FV9" s="183">
        <f t="shared" si="29"/>
        <v>826.34212083333341</v>
      </c>
      <c r="FW9" s="183">
        <f t="shared" si="29"/>
        <v>826.34212083333341</v>
      </c>
      <c r="FX9" s="183">
        <f t="shared" si="29"/>
        <v>826.34212083333341</v>
      </c>
      <c r="FY9" s="183">
        <f t="shared" si="29"/>
        <v>826.34212083333341</v>
      </c>
      <c r="FZ9" s="183">
        <f t="shared" si="29"/>
        <v>826.34212083333341</v>
      </c>
      <c r="GA9" s="183">
        <f t="shared" si="29"/>
        <v>826.34212083333341</v>
      </c>
      <c r="GB9" s="183">
        <f t="shared" si="29"/>
        <v>0</v>
      </c>
      <c r="GC9" s="183">
        <f t="shared" si="29"/>
        <v>0</v>
      </c>
      <c r="GD9" s="183">
        <f t="shared" si="29"/>
        <v>0</v>
      </c>
      <c r="GE9" s="183">
        <f t="shared" si="29"/>
        <v>0</v>
      </c>
      <c r="GF9" s="183">
        <f t="shared" si="29"/>
        <v>0</v>
      </c>
      <c r="GG9" s="183">
        <f t="shared" si="29"/>
        <v>0</v>
      </c>
      <c r="GH9" s="183">
        <f t="shared" si="29"/>
        <v>0</v>
      </c>
      <c r="GI9" s="183">
        <f t="shared" si="29"/>
        <v>0</v>
      </c>
      <c r="GJ9" s="183">
        <f t="shared" si="29"/>
        <v>0</v>
      </c>
      <c r="GK9" s="183">
        <f t="shared" si="29"/>
        <v>0</v>
      </c>
      <c r="GL9" s="183">
        <f t="shared" si="29"/>
        <v>0</v>
      </c>
      <c r="GM9" s="183">
        <f t="shared" ref="GM9:IX9" si="30">SUM(GM44:GM86)</f>
        <v>0</v>
      </c>
      <c r="GN9" s="183">
        <f t="shared" si="30"/>
        <v>0</v>
      </c>
      <c r="GO9" s="183">
        <f t="shared" si="30"/>
        <v>0</v>
      </c>
      <c r="GP9" s="183">
        <f t="shared" si="30"/>
        <v>0</v>
      </c>
      <c r="GQ9" s="183">
        <f t="shared" si="30"/>
        <v>0</v>
      </c>
      <c r="GR9" s="183">
        <f t="shared" si="30"/>
        <v>0</v>
      </c>
      <c r="GS9" s="183">
        <f t="shared" si="30"/>
        <v>0</v>
      </c>
      <c r="GT9" s="183">
        <f t="shared" si="30"/>
        <v>0</v>
      </c>
      <c r="GU9" s="183">
        <f t="shared" si="30"/>
        <v>0</v>
      </c>
      <c r="GV9" s="183">
        <f t="shared" si="30"/>
        <v>0</v>
      </c>
      <c r="GW9" s="183">
        <f t="shared" si="30"/>
        <v>0</v>
      </c>
      <c r="GX9" s="183">
        <f t="shared" si="30"/>
        <v>0</v>
      </c>
      <c r="GY9" s="183">
        <f t="shared" si="30"/>
        <v>0</v>
      </c>
      <c r="GZ9" s="183">
        <f t="shared" si="30"/>
        <v>0</v>
      </c>
      <c r="HA9" s="183">
        <f t="shared" si="30"/>
        <v>0</v>
      </c>
      <c r="HB9" s="183">
        <f t="shared" si="30"/>
        <v>0</v>
      </c>
      <c r="HC9" s="183">
        <f t="shared" si="30"/>
        <v>0</v>
      </c>
      <c r="HD9" s="183">
        <f t="shared" si="30"/>
        <v>0</v>
      </c>
      <c r="HE9" s="183">
        <f t="shared" si="30"/>
        <v>0</v>
      </c>
      <c r="HF9" s="183">
        <f t="shared" si="30"/>
        <v>0</v>
      </c>
      <c r="HG9" s="183">
        <f t="shared" si="30"/>
        <v>0</v>
      </c>
      <c r="HH9" s="183">
        <f t="shared" si="30"/>
        <v>0</v>
      </c>
      <c r="HI9" s="183">
        <f t="shared" si="30"/>
        <v>0</v>
      </c>
      <c r="HJ9" s="183">
        <f t="shared" si="30"/>
        <v>0</v>
      </c>
      <c r="HK9" s="183">
        <f t="shared" si="30"/>
        <v>0</v>
      </c>
      <c r="HL9" s="183">
        <f t="shared" si="30"/>
        <v>0</v>
      </c>
      <c r="HM9" s="183">
        <f t="shared" si="30"/>
        <v>0</v>
      </c>
      <c r="HN9" s="183">
        <f t="shared" si="30"/>
        <v>0</v>
      </c>
      <c r="HO9" s="183">
        <f t="shared" si="30"/>
        <v>0</v>
      </c>
      <c r="HP9" s="183">
        <f t="shared" si="30"/>
        <v>0</v>
      </c>
      <c r="HQ9" s="183">
        <f t="shared" si="30"/>
        <v>0</v>
      </c>
      <c r="HR9" s="183">
        <f t="shared" si="30"/>
        <v>0</v>
      </c>
      <c r="HS9" s="183">
        <f t="shared" si="30"/>
        <v>0</v>
      </c>
      <c r="HT9" s="183">
        <f t="shared" si="30"/>
        <v>0</v>
      </c>
      <c r="HU9" s="183">
        <f t="shared" si="30"/>
        <v>0</v>
      </c>
      <c r="HV9" s="183">
        <f t="shared" si="30"/>
        <v>0</v>
      </c>
      <c r="HW9" s="183">
        <f t="shared" si="30"/>
        <v>0</v>
      </c>
      <c r="HX9" s="183">
        <f t="shared" si="30"/>
        <v>0</v>
      </c>
      <c r="HY9" s="183">
        <f t="shared" si="30"/>
        <v>0</v>
      </c>
      <c r="HZ9" s="183">
        <f t="shared" si="30"/>
        <v>0</v>
      </c>
      <c r="IA9" s="183">
        <f t="shared" si="30"/>
        <v>0</v>
      </c>
      <c r="IB9" s="183">
        <f t="shared" si="30"/>
        <v>0</v>
      </c>
      <c r="IC9" s="183">
        <f t="shared" si="30"/>
        <v>0</v>
      </c>
      <c r="ID9" s="183">
        <f t="shared" si="30"/>
        <v>0</v>
      </c>
      <c r="IE9" s="183">
        <f t="shared" si="30"/>
        <v>0</v>
      </c>
      <c r="IF9" s="183">
        <f t="shared" si="30"/>
        <v>0</v>
      </c>
      <c r="IG9" s="183">
        <f t="shared" si="30"/>
        <v>0</v>
      </c>
      <c r="IH9" s="183">
        <f t="shared" si="30"/>
        <v>0</v>
      </c>
      <c r="II9" s="183">
        <f t="shared" si="30"/>
        <v>0</v>
      </c>
      <c r="IJ9" s="183">
        <f t="shared" si="30"/>
        <v>0</v>
      </c>
      <c r="IK9" s="183">
        <f t="shared" si="30"/>
        <v>0</v>
      </c>
      <c r="IL9" s="183">
        <f t="shared" si="30"/>
        <v>0</v>
      </c>
      <c r="IM9" s="183">
        <f t="shared" si="30"/>
        <v>0</v>
      </c>
      <c r="IN9" s="183">
        <f t="shared" si="30"/>
        <v>0</v>
      </c>
      <c r="IO9" s="183">
        <f t="shared" si="30"/>
        <v>0</v>
      </c>
      <c r="IP9" s="183">
        <f t="shared" si="30"/>
        <v>0</v>
      </c>
      <c r="IQ9" s="183">
        <f t="shared" si="30"/>
        <v>0</v>
      </c>
      <c r="IR9" s="183">
        <f t="shared" si="30"/>
        <v>0</v>
      </c>
      <c r="IS9" s="183">
        <f t="shared" si="30"/>
        <v>0</v>
      </c>
      <c r="IT9" s="183">
        <f t="shared" si="30"/>
        <v>0</v>
      </c>
      <c r="IU9" s="183">
        <f t="shared" si="30"/>
        <v>0</v>
      </c>
      <c r="IV9" s="183">
        <f t="shared" si="30"/>
        <v>826.34212083333341</v>
      </c>
      <c r="IW9" s="183">
        <f t="shared" si="30"/>
        <v>826.34212083333341</v>
      </c>
      <c r="IX9" s="183">
        <f t="shared" si="30"/>
        <v>826.34212083333341</v>
      </c>
      <c r="IY9" s="183">
        <f t="shared" ref="IY9:JG9" si="31">SUM(IY44:IY86)</f>
        <v>826.34212083333341</v>
      </c>
      <c r="IZ9" s="183">
        <f t="shared" si="31"/>
        <v>826.34212083333341</v>
      </c>
      <c r="JA9" s="183">
        <f t="shared" si="31"/>
        <v>826.34212083333341</v>
      </c>
      <c r="JB9" s="183">
        <f t="shared" si="31"/>
        <v>826.34212083333341</v>
      </c>
      <c r="JC9" s="183">
        <f t="shared" si="31"/>
        <v>826.34212083333341</v>
      </c>
      <c r="JD9" s="183">
        <f t="shared" si="31"/>
        <v>826.34212083333341</v>
      </c>
      <c r="JE9" s="183">
        <f t="shared" si="31"/>
        <v>826.34212083333341</v>
      </c>
      <c r="JF9" s="183">
        <f t="shared" si="31"/>
        <v>826.34212083333341</v>
      </c>
      <c r="JG9" s="183">
        <f t="shared" si="31"/>
        <v>826.34212083333341</v>
      </c>
    </row>
    <row r="10" spans="1:267" s="19" customFormat="1" ht="18" customHeight="1" x14ac:dyDescent="0.3">
      <c r="A10" s="182" t="s">
        <v>626</v>
      </c>
      <c r="B10" s="185"/>
      <c r="C10" s="183">
        <f>SUM(C88:C104)</f>
        <v>23134.023890000004</v>
      </c>
      <c r="D10" s="183">
        <f t="shared" ref="D10:BO10" si="32">SUM(D88:D104)</f>
        <v>411.43447124999994</v>
      </c>
      <c r="E10" s="183">
        <f t="shared" si="32"/>
        <v>411.43447124999994</v>
      </c>
      <c r="F10" s="183">
        <f t="shared" si="32"/>
        <v>411.43447124999994</v>
      </c>
      <c r="G10" s="183">
        <f t="shared" si="32"/>
        <v>411.43447124999994</v>
      </c>
      <c r="H10" s="183">
        <f t="shared" si="32"/>
        <v>411.43447124999994</v>
      </c>
      <c r="I10" s="183">
        <f t="shared" si="32"/>
        <v>411.43447124999994</v>
      </c>
      <c r="J10" s="183">
        <f t="shared" si="32"/>
        <v>411.43447124999994</v>
      </c>
      <c r="K10" s="183">
        <f t="shared" si="32"/>
        <v>411.43447124999994</v>
      </c>
      <c r="L10" s="183">
        <f t="shared" si="32"/>
        <v>411.43447124999994</v>
      </c>
      <c r="M10" s="183">
        <f t="shared" si="32"/>
        <v>411.43447124999994</v>
      </c>
      <c r="N10" s="183">
        <f t="shared" si="32"/>
        <v>411.43447124999994</v>
      </c>
      <c r="O10" s="183">
        <f t="shared" si="32"/>
        <v>411.43447124999994</v>
      </c>
      <c r="P10" s="183">
        <f t="shared" si="32"/>
        <v>0</v>
      </c>
      <c r="Q10" s="183">
        <f t="shared" si="32"/>
        <v>0</v>
      </c>
      <c r="R10" s="183">
        <f t="shared" si="32"/>
        <v>0</v>
      </c>
      <c r="S10" s="183">
        <f t="shared" si="32"/>
        <v>0</v>
      </c>
      <c r="T10" s="183">
        <f t="shared" si="32"/>
        <v>0</v>
      </c>
      <c r="U10" s="183">
        <f t="shared" si="32"/>
        <v>0</v>
      </c>
      <c r="V10" s="183">
        <f t="shared" si="32"/>
        <v>0</v>
      </c>
      <c r="W10" s="183">
        <f t="shared" si="32"/>
        <v>0</v>
      </c>
      <c r="X10" s="183">
        <f t="shared" si="32"/>
        <v>0</v>
      </c>
      <c r="Y10" s="183">
        <f t="shared" si="32"/>
        <v>0</v>
      </c>
      <c r="Z10" s="183">
        <f t="shared" si="32"/>
        <v>0</v>
      </c>
      <c r="AA10" s="183">
        <f t="shared" si="32"/>
        <v>0</v>
      </c>
      <c r="AB10" s="183">
        <f t="shared" si="32"/>
        <v>0</v>
      </c>
      <c r="AC10" s="183">
        <f t="shared" si="32"/>
        <v>0</v>
      </c>
      <c r="AD10" s="183">
        <f t="shared" si="32"/>
        <v>0</v>
      </c>
      <c r="AE10" s="183">
        <f t="shared" si="32"/>
        <v>0</v>
      </c>
      <c r="AF10" s="183">
        <f t="shared" si="32"/>
        <v>0</v>
      </c>
      <c r="AG10" s="183">
        <f t="shared" si="32"/>
        <v>0</v>
      </c>
      <c r="AH10" s="183">
        <f t="shared" si="32"/>
        <v>0</v>
      </c>
      <c r="AI10" s="183">
        <f t="shared" si="32"/>
        <v>0</v>
      </c>
      <c r="AJ10" s="183">
        <f t="shared" si="32"/>
        <v>0</v>
      </c>
      <c r="AK10" s="183">
        <f t="shared" si="32"/>
        <v>0</v>
      </c>
      <c r="AL10" s="183">
        <f t="shared" si="32"/>
        <v>0</v>
      </c>
      <c r="AM10" s="183">
        <f t="shared" si="32"/>
        <v>0</v>
      </c>
      <c r="AN10" s="183">
        <f t="shared" si="32"/>
        <v>0</v>
      </c>
      <c r="AO10" s="183">
        <f t="shared" si="32"/>
        <v>0</v>
      </c>
      <c r="AP10" s="183">
        <f t="shared" si="32"/>
        <v>0</v>
      </c>
      <c r="AQ10" s="183">
        <f t="shared" si="32"/>
        <v>0</v>
      </c>
      <c r="AR10" s="183">
        <f t="shared" si="32"/>
        <v>0</v>
      </c>
      <c r="AS10" s="183">
        <f t="shared" si="32"/>
        <v>0</v>
      </c>
      <c r="AT10" s="183">
        <f t="shared" si="32"/>
        <v>0</v>
      </c>
      <c r="AU10" s="183">
        <f t="shared" si="32"/>
        <v>0</v>
      </c>
      <c r="AV10" s="183">
        <f t="shared" si="32"/>
        <v>0</v>
      </c>
      <c r="AW10" s="183">
        <f t="shared" si="32"/>
        <v>0</v>
      </c>
      <c r="AX10" s="183">
        <f t="shared" si="32"/>
        <v>0</v>
      </c>
      <c r="AY10" s="183">
        <f t="shared" si="32"/>
        <v>0</v>
      </c>
      <c r="AZ10" s="183">
        <f t="shared" si="32"/>
        <v>0</v>
      </c>
      <c r="BA10" s="183">
        <f t="shared" si="32"/>
        <v>0</v>
      </c>
      <c r="BB10" s="183">
        <f t="shared" si="32"/>
        <v>0</v>
      </c>
      <c r="BC10" s="183">
        <f t="shared" si="32"/>
        <v>0</v>
      </c>
      <c r="BD10" s="183">
        <f t="shared" si="32"/>
        <v>0</v>
      </c>
      <c r="BE10" s="183">
        <f t="shared" si="32"/>
        <v>0</v>
      </c>
      <c r="BF10" s="183">
        <f t="shared" si="32"/>
        <v>0</v>
      </c>
      <c r="BG10" s="183">
        <f t="shared" si="32"/>
        <v>0</v>
      </c>
      <c r="BH10" s="183">
        <f t="shared" si="32"/>
        <v>0</v>
      </c>
      <c r="BI10" s="183">
        <f t="shared" si="32"/>
        <v>0</v>
      </c>
      <c r="BJ10" s="183">
        <f t="shared" si="32"/>
        <v>0</v>
      </c>
      <c r="BK10" s="183">
        <f t="shared" si="32"/>
        <v>0</v>
      </c>
      <c r="BL10" s="183">
        <f t="shared" si="32"/>
        <v>0</v>
      </c>
      <c r="BM10" s="183">
        <f t="shared" si="32"/>
        <v>0</v>
      </c>
      <c r="BN10" s="183">
        <f t="shared" si="32"/>
        <v>0</v>
      </c>
      <c r="BO10" s="183">
        <f t="shared" si="32"/>
        <v>0</v>
      </c>
      <c r="BP10" s="183">
        <f t="shared" ref="BP10:EA10" si="33">SUM(BP88:BP104)</f>
        <v>0</v>
      </c>
      <c r="BQ10" s="183">
        <f t="shared" si="33"/>
        <v>0</v>
      </c>
      <c r="BR10" s="183">
        <f t="shared" si="33"/>
        <v>0</v>
      </c>
      <c r="BS10" s="183">
        <f t="shared" si="33"/>
        <v>0</v>
      </c>
      <c r="BT10" s="183">
        <f t="shared" si="33"/>
        <v>0</v>
      </c>
      <c r="BU10" s="183">
        <f t="shared" si="33"/>
        <v>0</v>
      </c>
      <c r="BV10" s="183">
        <f t="shared" si="33"/>
        <v>0</v>
      </c>
      <c r="BW10" s="183">
        <f t="shared" si="33"/>
        <v>0</v>
      </c>
      <c r="BX10" s="183">
        <f t="shared" si="33"/>
        <v>0</v>
      </c>
      <c r="BY10" s="183">
        <f t="shared" si="33"/>
        <v>0</v>
      </c>
      <c r="BZ10" s="183">
        <f t="shared" si="33"/>
        <v>0</v>
      </c>
      <c r="CA10" s="183">
        <f t="shared" si="33"/>
        <v>0</v>
      </c>
      <c r="CB10" s="183">
        <f t="shared" si="33"/>
        <v>0</v>
      </c>
      <c r="CC10" s="183">
        <f t="shared" si="33"/>
        <v>0</v>
      </c>
      <c r="CD10" s="183">
        <f t="shared" si="33"/>
        <v>0</v>
      </c>
      <c r="CE10" s="183">
        <f t="shared" si="33"/>
        <v>0</v>
      </c>
      <c r="CF10" s="183">
        <f t="shared" si="33"/>
        <v>0</v>
      </c>
      <c r="CG10" s="183">
        <f t="shared" si="33"/>
        <v>0</v>
      </c>
      <c r="CH10" s="183">
        <f t="shared" si="33"/>
        <v>0</v>
      </c>
      <c r="CI10" s="183">
        <f t="shared" si="33"/>
        <v>0</v>
      </c>
      <c r="CJ10" s="183">
        <f t="shared" si="33"/>
        <v>0</v>
      </c>
      <c r="CK10" s="183">
        <f t="shared" si="33"/>
        <v>0</v>
      </c>
      <c r="CL10" s="183">
        <f t="shared" si="33"/>
        <v>0</v>
      </c>
      <c r="CM10" s="183">
        <f t="shared" si="33"/>
        <v>0</v>
      </c>
      <c r="CN10" s="183">
        <f t="shared" si="33"/>
        <v>0</v>
      </c>
      <c r="CO10" s="183">
        <f t="shared" si="33"/>
        <v>0</v>
      </c>
      <c r="CP10" s="183">
        <f t="shared" si="33"/>
        <v>0</v>
      </c>
      <c r="CQ10" s="183">
        <f t="shared" si="33"/>
        <v>0</v>
      </c>
      <c r="CR10" s="183">
        <f t="shared" si="33"/>
        <v>0</v>
      </c>
      <c r="CS10" s="183">
        <f t="shared" si="33"/>
        <v>0</v>
      </c>
      <c r="CT10" s="183">
        <f t="shared" si="33"/>
        <v>0</v>
      </c>
      <c r="CU10" s="183">
        <f t="shared" si="33"/>
        <v>0</v>
      </c>
      <c r="CV10" s="183">
        <f t="shared" si="33"/>
        <v>0</v>
      </c>
      <c r="CW10" s="183">
        <f t="shared" si="33"/>
        <v>0</v>
      </c>
      <c r="CX10" s="183">
        <f t="shared" si="33"/>
        <v>0</v>
      </c>
      <c r="CY10" s="183">
        <f t="shared" si="33"/>
        <v>0</v>
      </c>
      <c r="CZ10" s="183">
        <f t="shared" si="33"/>
        <v>0</v>
      </c>
      <c r="DA10" s="183">
        <f t="shared" si="33"/>
        <v>0</v>
      </c>
      <c r="DB10" s="183">
        <f t="shared" si="33"/>
        <v>0</v>
      </c>
      <c r="DC10" s="183">
        <f t="shared" si="33"/>
        <v>0</v>
      </c>
      <c r="DD10" s="183">
        <f t="shared" si="33"/>
        <v>0</v>
      </c>
      <c r="DE10" s="183">
        <f t="shared" si="33"/>
        <v>0</v>
      </c>
      <c r="DF10" s="183">
        <f t="shared" si="33"/>
        <v>0</v>
      </c>
      <c r="DG10" s="183">
        <f t="shared" si="33"/>
        <v>0</v>
      </c>
      <c r="DH10" s="183">
        <f t="shared" si="33"/>
        <v>0</v>
      </c>
      <c r="DI10" s="183">
        <f t="shared" si="33"/>
        <v>0</v>
      </c>
      <c r="DJ10" s="183">
        <f t="shared" si="33"/>
        <v>0</v>
      </c>
      <c r="DK10" s="183">
        <f t="shared" si="33"/>
        <v>0</v>
      </c>
      <c r="DL10" s="183">
        <f t="shared" si="33"/>
        <v>0</v>
      </c>
      <c r="DM10" s="183">
        <f t="shared" si="33"/>
        <v>0</v>
      </c>
      <c r="DN10" s="183">
        <f t="shared" si="33"/>
        <v>0</v>
      </c>
      <c r="DO10" s="183">
        <f t="shared" si="33"/>
        <v>0</v>
      </c>
      <c r="DP10" s="183">
        <f t="shared" si="33"/>
        <v>0</v>
      </c>
      <c r="DQ10" s="183">
        <f t="shared" si="33"/>
        <v>0</v>
      </c>
      <c r="DR10" s="183">
        <f t="shared" si="33"/>
        <v>0</v>
      </c>
      <c r="DS10" s="183">
        <f t="shared" si="33"/>
        <v>0</v>
      </c>
      <c r="DT10" s="183">
        <f t="shared" si="33"/>
        <v>0</v>
      </c>
      <c r="DU10" s="183">
        <f t="shared" si="33"/>
        <v>0</v>
      </c>
      <c r="DV10" s="183">
        <f t="shared" si="33"/>
        <v>0</v>
      </c>
      <c r="DW10" s="183">
        <f t="shared" si="33"/>
        <v>0</v>
      </c>
      <c r="DX10" s="183">
        <f t="shared" si="33"/>
        <v>0</v>
      </c>
      <c r="DY10" s="183">
        <f t="shared" si="33"/>
        <v>0</v>
      </c>
      <c r="DZ10" s="183">
        <f t="shared" si="33"/>
        <v>0</v>
      </c>
      <c r="EA10" s="183">
        <f t="shared" si="33"/>
        <v>0</v>
      </c>
      <c r="EB10" s="183">
        <f t="shared" ref="EB10:GM10" si="34">SUM(EB88:EB104)</f>
        <v>0</v>
      </c>
      <c r="EC10" s="183">
        <f t="shared" si="34"/>
        <v>0</v>
      </c>
      <c r="ED10" s="183">
        <f t="shared" si="34"/>
        <v>0</v>
      </c>
      <c r="EE10" s="183">
        <f t="shared" si="34"/>
        <v>0</v>
      </c>
      <c r="EF10" s="183">
        <f t="shared" si="34"/>
        <v>0</v>
      </c>
      <c r="EG10" s="183">
        <f t="shared" si="34"/>
        <v>0</v>
      </c>
      <c r="EH10" s="183">
        <f t="shared" si="34"/>
        <v>0</v>
      </c>
      <c r="EI10" s="183">
        <f t="shared" si="34"/>
        <v>0</v>
      </c>
      <c r="EJ10" s="183">
        <f t="shared" si="34"/>
        <v>0</v>
      </c>
      <c r="EK10" s="183">
        <f t="shared" si="34"/>
        <v>0</v>
      </c>
      <c r="EL10" s="183">
        <f t="shared" si="34"/>
        <v>0</v>
      </c>
      <c r="EM10" s="183">
        <f t="shared" si="34"/>
        <v>0</v>
      </c>
      <c r="EN10" s="183">
        <f t="shared" si="34"/>
        <v>0</v>
      </c>
      <c r="EO10" s="183">
        <f t="shared" si="34"/>
        <v>0</v>
      </c>
      <c r="EP10" s="183">
        <f t="shared" si="34"/>
        <v>0</v>
      </c>
      <c r="EQ10" s="183">
        <f t="shared" si="34"/>
        <v>0</v>
      </c>
      <c r="ER10" s="183">
        <f t="shared" si="34"/>
        <v>0</v>
      </c>
      <c r="ES10" s="183">
        <f t="shared" si="34"/>
        <v>0</v>
      </c>
      <c r="ET10" s="183">
        <f t="shared" si="34"/>
        <v>0</v>
      </c>
      <c r="EU10" s="183">
        <f t="shared" si="34"/>
        <v>0</v>
      </c>
      <c r="EV10" s="183">
        <f t="shared" si="34"/>
        <v>0</v>
      </c>
      <c r="EW10" s="183">
        <f t="shared" si="34"/>
        <v>0</v>
      </c>
      <c r="EX10" s="183">
        <f t="shared" si="34"/>
        <v>0</v>
      </c>
      <c r="EY10" s="183">
        <f t="shared" si="34"/>
        <v>0</v>
      </c>
      <c r="EZ10" s="183">
        <f t="shared" si="34"/>
        <v>0</v>
      </c>
      <c r="FA10" s="183">
        <f t="shared" si="34"/>
        <v>0</v>
      </c>
      <c r="FB10" s="183">
        <f t="shared" si="34"/>
        <v>0</v>
      </c>
      <c r="FC10" s="183">
        <f t="shared" si="34"/>
        <v>0</v>
      </c>
      <c r="FD10" s="183">
        <f t="shared" si="34"/>
        <v>0</v>
      </c>
      <c r="FE10" s="183">
        <f t="shared" si="34"/>
        <v>0</v>
      </c>
      <c r="FF10" s="183">
        <f t="shared" si="34"/>
        <v>0</v>
      </c>
      <c r="FG10" s="183">
        <f t="shared" si="34"/>
        <v>0</v>
      </c>
      <c r="FH10" s="183">
        <f t="shared" si="34"/>
        <v>0</v>
      </c>
      <c r="FI10" s="183">
        <f t="shared" si="34"/>
        <v>0</v>
      </c>
      <c r="FJ10" s="183">
        <f t="shared" si="34"/>
        <v>0</v>
      </c>
      <c r="FK10" s="183">
        <f t="shared" si="34"/>
        <v>0</v>
      </c>
      <c r="FL10" s="183">
        <f t="shared" si="34"/>
        <v>0</v>
      </c>
      <c r="FM10" s="183">
        <f t="shared" si="34"/>
        <v>0</v>
      </c>
      <c r="FN10" s="183">
        <f t="shared" si="34"/>
        <v>0</v>
      </c>
      <c r="FO10" s="183">
        <f t="shared" si="34"/>
        <v>0</v>
      </c>
      <c r="FP10" s="183">
        <f t="shared" si="34"/>
        <v>0</v>
      </c>
      <c r="FQ10" s="183">
        <f t="shared" si="34"/>
        <v>0</v>
      </c>
      <c r="FR10" s="183">
        <f t="shared" si="34"/>
        <v>0</v>
      </c>
      <c r="FS10" s="183">
        <f t="shared" si="34"/>
        <v>0</v>
      </c>
      <c r="FT10" s="183">
        <f t="shared" si="34"/>
        <v>0</v>
      </c>
      <c r="FU10" s="183">
        <f t="shared" si="34"/>
        <v>0</v>
      </c>
      <c r="FV10" s="183">
        <f t="shared" si="34"/>
        <v>0</v>
      </c>
      <c r="FW10" s="183">
        <f t="shared" si="34"/>
        <v>0</v>
      </c>
      <c r="FX10" s="183">
        <f t="shared" si="34"/>
        <v>0</v>
      </c>
      <c r="FY10" s="183">
        <f t="shared" si="34"/>
        <v>0</v>
      </c>
      <c r="FZ10" s="183">
        <f t="shared" si="34"/>
        <v>0</v>
      </c>
      <c r="GA10" s="183">
        <f t="shared" si="34"/>
        <v>0</v>
      </c>
      <c r="GB10" s="183">
        <f t="shared" si="34"/>
        <v>1516.4008529166667</v>
      </c>
      <c r="GC10" s="183">
        <f t="shared" si="34"/>
        <v>1516.4008529166667</v>
      </c>
      <c r="GD10" s="183">
        <f t="shared" si="34"/>
        <v>1516.4008529166667</v>
      </c>
      <c r="GE10" s="183">
        <f t="shared" si="34"/>
        <v>1516.4008529166667</v>
      </c>
      <c r="GF10" s="183">
        <f t="shared" si="34"/>
        <v>1516.4008529166667</v>
      </c>
      <c r="GG10" s="183">
        <f t="shared" si="34"/>
        <v>1516.4008529166667</v>
      </c>
      <c r="GH10" s="183">
        <f t="shared" si="34"/>
        <v>1516.4008529166667</v>
      </c>
      <c r="GI10" s="183">
        <f t="shared" si="34"/>
        <v>1516.4008529166667</v>
      </c>
      <c r="GJ10" s="183">
        <f t="shared" si="34"/>
        <v>1516.4008529166667</v>
      </c>
      <c r="GK10" s="183">
        <f t="shared" si="34"/>
        <v>1516.4008529166667</v>
      </c>
      <c r="GL10" s="183">
        <f t="shared" si="34"/>
        <v>1516.4008529166667</v>
      </c>
      <c r="GM10" s="183">
        <f t="shared" si="34"/>
        <v>1516.4008529166667</v>
      </c>
      <c r="GN10" s="183">
        <f t="shared" ref="GN10:IY10" si="35">SUM(GN88:GN104)</f>
        <v>0</v>
      </c>
      <c r="GO10" s="183">
        <f t="shared" si="35"/>
        <v>0</v>
      </c>
      <c r="GP10" s="183">
        <f t="shared" si="35"/>
        <v>0</v>
      </c>
      <c r="GQ10" s="183">
        <f t="shared" si="35"/>
        <v>0</v>
      </c>
      <c r="GR10" s="183">
        <f t="shared" si="35"/>
        <v>0</v>
      </c>
      <c r="GS10" s="183">
        <f t="shared" si="35"/>
        <v>0</v>
      </c>
      <c r="GT10" s="183">
        <f t="shared" si="35"/>
        <v>0</v>
      </c>
      <c r="GU10" s="183">
        <f t="shared" si="35"/>
        <v>0</v>
      </c>
      <c r="GV10" s="183">
        <f t="shared" si="35"/>
        <v>0</v>
      </c>
      <c r="GW10" s="183">
        <f t="shared" si="35"/>
        <v>0</v>
      </c>
      <c r="GX10" s="183">
        <f t="shared" si="35"/>
        <v>0</v>
      </c>
      <c r="GY10" s="183">
        <f t="shared" si="35"/>
        <v>0</v>
      </c>
      <c r="GZ10" s="183">
        <f t="shared" si="35"/>
        <v>0</v>
      </c>
      <c r="HA10" s="183">
        <f t="shared" si="35"/>
        <v>0</v>
      </c>
      <c r="HB10" s="183">
        <f t="shared" si="35"/>
        <v>0</v>
      </c>
      <c r="HC10" s="183">
        <f t="shared" si="35"/>
        <v>0</v>
      </c>
      <c r="HD10" s="183">
        <f t="shared" si="35"/>
        <v>0</v>
      </c>
      <c r="HE10" s="183">
        <f t="shared" si="35"/>
        <v>0</v>
      </c>
      <c r="HF10" s="183">
        <f t="shared" si="35"/>
        <v>0</v>
      </c>
      <c r="HG10" s="183">
        <f t="shared" si="35"/>
        <v>0</v>
      </c>
      <c r="HH10" s="183">
        <f t="shared" si="35"/>
        <v>0</v>
      </c>
      <c r="HI10" s="183">
        <f t="shared" si="35"/>
        <v>0</v>
      </c>
      <c r="HJ10" s="183">
        <f t="shared" si="35"/>
        <v>0</v>
      </c>
      <c r="HK10" s="183">
        <f t="shared" si="35"/>
        <v>0</v>
      </c>
      <c r="HL10" s="183">
        <f t="shared" si="35"/>
        <v>0</v>
      </c>
      <c r="HM10" s="183">
        <f t="shared" si="35"/>
        <v>0</v>
      </c>
      <c r="HN10" s="183">
        <f t="shared" si="35"/>
        <v>0</v>
      </c>
      <c r="HO10" s="183">
        <f t="shared" si="35"/>
        <v>0</v>
      </c>
      <c r="HP10" s="183">
        <f t="shared" si="35"/>
        <v>0</v>
      </c>
      <c r="HQ10" s="183">
        <f t="shared" si="35"/>
        <v>0</v>
      </c>
      <c r="HR10" s="183">
        <f t="shared" si="35"/>
        <v>0</v>
      </c>
      <c r="HS10" s="183">
        <f t="shared" si="35"/>
        <v>0</v>
      </c>
      <c r="HT10" s="183">
        <f t="shared" si="35"/>
        <v>0</v>
      </c>
      <c r="HU10" s="183">
        <f t="shared" si="35"/>
        <v>0</v>
      </c>
      <c r="HV10" s="183">
        <f t="shared" si="35"/>
        <v>0</v>
      </c>
      <c r="HW10" s="183">
        <f t="shared" si="35"/>
        <v>0</v>
      </c>
      <c r="HX10" s="183">
        <f t="shared" si="35"/>
        <v>0</v>
      </c>
      <c r="HY10" s="183">
        <f t="shared" si="35"/>
        <v>0</v>
      </c>
      <c r="HZ10" s="183">
        <f t="shared" si="35"/>
        <v>0</v>
      </c>
      <c r="IA10" s="183">
        <f t="shared" si="35"/>
        <v>0</v>
      </c>
      <c r="IB10" s="183">
        <f t="shared" si="35"/>
        <v>0</v>
      </c>
      <c r="IC10" s="183">
        <f t="shared" si="35"/>
        <v>0</v>
      </c>
      <c r="ID10" s="183">
        <f t="shared" si="35"/>
        <v>0</v>
      </c>
      <c r="IE10" s="183">
        <f t="shared" si="35"/>
        <v>0</v>
      </c>
      <c r="IF10" s="183">
        <f t="shared" si="35"/>
        <v>0</v>
      </c>
      <c r="IG10" s="183">
        <f t="shared" si="35"/>
        <v>0</v>
      </c>
      <c r="IH10" s="183">
        <f t="shared" si="35"/>
        <v>0</v>
      </c>
      <c r="II10" s="183">
        <f t="shared" si="35"/>
        <v>0</v>
      </c>
      <c r="IJ10" s="183">
        <f t="shared" si="35"/>
        <v>0</v>
      </c>
      <c r="IK10" s="183">
        <f t="shared" si="35"/>
        <v>0</v>
      </c>
      <c r="IL10" s="183">
        <f t="shared" si="35"/>
        <v>0</v>
      </c>
      <c r="IM10" s="183">
        <f t="shared" si="35"/>
        <v>0</v>
      </c>
      <c r="IN10" s="183">
        <f t="shared" si="35"/>
        <v>0</v>
      </c>
      <c r="IO10" s="183">
        <f t="shared" si="35"/>
        <v>0</v>
      </c>
      <c r="IP10" s="183">
        <f t="shared" si="35"/>
        <v>0</v>
      </c>
      <c r="IQ10" s="183">
        <f t="shared" si="35"/>
        <v>0</v>
      </c>
      <c r="IR10" s="183">
        <f t="shared" si="35"/>
        <v>0</v>
      </c>
      <c r="IS10" s="183">
        <f t="shared" si="35"/>
        <v>0</v>
      </c>
      <c r="IT10" s="183">
        <f t="shared" si="35"/>
        <v>0</v>
      </c>
      <c r="IU10" s="183">
        <f t="shared" si="35"/>
        <v>0</v>
      </c>
      <c r="IV10" s="183">
        <f t="shared" si="35"/>
        <v>0</v>
      </c>
      <c r="IW10" s="183">
        <f t="shared" si="35"/>
        <v>0</v>
      </c>
      <c r="IX10" s="183">
        <f t="shared" si="35"/>
        <v>0</v>
      </c>
      <c r="IY10" s="183">
        <f t="shared" si="35"/>
        <v>0</v>
      </c>
      <c r="IZ10" s="183">
        <f t="shared" ref="IZ10:JG10" si="36">SUM(IZ88:IZ104)</f>
        <v>0</v>
      </c>
      <c r="JA10" s="183">
        <f t="shared" si="36"/>
        <v>0</v>
      </c>
      <c r="JB10" s="183">
        <f t="shared" si="36"/>
        <v>0</v>
      </c>
      <c r="JC10" s="183">
        <f t="shared" si="36"/>
        <v>0</v>
      </c>
      <c r="JD10" s="183">
        <f t="shared" si="36"/>
        <v>0</v>
      </c>
      <c r="JE10" s="183">
        <f t="shared" si="36"/>
        <v>0</v>
      </c>
      <c r="JF10" s="183">
        <f t="shared" si="36"/>
        <v>0</v>
      </c>
      <c r="JG10" s="183">
        <f t="shared" si="36"/>
        <v>0</v>
      </c>
    </row>
    <row r="11" spans="1:267" x14ac:dyDescent="0.3">
      <c r="A11" s="176" t="s">
        <v>108</v>
      </c>
      <c r="B11" s="184"/>
      <c r="C11" s="184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  <c r="CT11" s="175"/>
      <c r="CU11" s="175"/>
      <c r="CV11" s="175"/>
      <c r="CW11" s="175"/>
      <c r="CX11" s="175"/>
      <c r="CY11" s="175"/>
      <c r="CZ11" s="175"/>
      <c r="DA11" s="175"/>
      <c r="DB11" s="175"/>
      <c r="DC11" s="175"/>
      <c r="DD11" s="175"/>
      <c r="DE11" s="175"/>
      <c r="DF11" s="175"/>
      <c r="DG11" s="175"/>
      <c r="DH11" s="175"/>
      <c r="DI11" s="175"/>
      <c r="DJ11" s="175"/>
      <c r="DK11" s="175"/>
      <c r="DL11" s="175"/>
      <c r="DM11" s="175"/>
      <c r="DN11" s="175"/>
      <c r="DO11" s="175"/>
      <c r="DP11" s="175"/>
      <c r="DQ11" s="175"/>
      <c r="DR11" s="175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  <c r="ED11" s="175"/>
      <c r="EE11" s="175"/>
      <c r="EF11" s="175"/>
      <c r="EG11" s="175"/>
      <c r="EH11" s="175"/>
      <c r="EI11" s="175"/>
      <c r="EJ11" s="175"/>
      <c r="EK11" s="175"/>
      <c r="EL11" s="175"/>
      <c r="EM11" s="175"/>
      <c r="EN11" s="175"/>
      <c r="EO11" s="175"/>
      <c r="EP11" s="175"/>
      <c r="EQ11" s="175"/>
      <c r="ER11" s="175"/>
      <c r="ES11" s="175"/>
      <c r="ET11" s="175"/>
      <c r="EU11" s="175"/>
      <c r="EV11" s="175"/>
      <c r="EW11" s="175"/>
      <c r="EX11" s="175"/>
      <c r="EY11" s="175"/>
      <c r="EZ11" s="175"/>
      <c r="FA11" s="175"/>
      <c r="FB11" s="175"/>
      <c r="FC11" s="175"/>
      <c r="FD11" s="175"/>
      <c r="FE11" s="175"/>
      <c r="FF11" s="175"/>
      <c r="FG11" s="175"/>
      <c r="FH11" s="175"/>
      <c r="FI11" s="175"/>
      <c r="FJ11" s="175"/>
      <c r="FK11" s="175"/>
      <c r="FL11" s="175"/>
      <c r="FM11" s="175"/>
      <c r="FN11" s="175"/>
      <c r="FO11" s="175"/>
      <c r="FP11" s="175"/>
      <c r="FQ11" s="175"/>
      <c r="FR11" s="175"/>
      <c r="FS11" s="175"/>
      <c r="FT11" s="175"/>
      <c r="FU11" s="175"/>
      <c r="FV11" s="175"/>
      <c r="FW11" s="175"/>
      <c r="FX11" s="175"/>
      <c r="FY11" s="175"/>
      <c r="FZ11" s="175"/>
      <c r="GA11" s="175"/>
      <c r="GB11" s="175"/>
      <c r="GC11" s="175"/>
      <c r="GD11" s="175"/>
      <c r="GE11" s="175"/>
      <c r="GF11" s="175"/>
      <c r="GG11" s="175"/>
      <c r="GH11" s="175"/>
      <c r="GI11" s="175"/>
      <c r="GJ11" s="175"/>
      <c r="GK11" s="175"/>
      <c r="GL11" s="175"/>
      <c r="GM11" s="175"/>
      <c r="GN11" s="175"/>
      <c r="GO11" s="175"/>
      <c r="GP11" s="175"/>
      <c r="GQ11" s="175"/>
      <c r="GR11" s="175"/>
      <c r="GS11" s="175"/>
      <c r="GT11" s="175"/>
      <c r="GU11" s="175"/>
      <c r="GV11" s="175"/>
      <c r="GW11" s="175"/>
      <c r="GX11" s="175"/>
      <c r="GY11" s="175"/>
      <c r="GZ11" s="175"/>
      <c r="HA11" s="175"/>
      <c r="HB11" s="175"/>
      <c r="HC11" s="175"/>
      <c r="HD11" s="175"/>
      <c r="HE11" s="175"/>
      <c r="HF11" s="175"/>
      <c r="HG11" s="175"/>
      <c r="HH11" s="175"/>
      <c r="HI11" s="175"/>
      <c r="HJ11" s="175"/>
      <c r="HK11" s="175"/>
      <c r="HL11" s="175"/>
      <c r="HM11" s="175"/>
      <c r="HN11" s="175"/>
      <c r="HO11" s="175"/>
      <c r="HP11" s="175"/>
      <c r="HQ11" s="175"/>
      <c r="HR11" s="175"/>
      <c r="HS11" s="175"/>
      <c r="HT11" s="175"/>
      <c r="HU11" s="175"/>
      <c r="HV11" s="175"/>
      <c r="HW11" s="175"/>
      <c r="HX11" s="175"/>
      <c r="HY11" s="175"/>
      <c r="HZ11" s="175"/>
      <c r="IA11" s="175"/>
      <c r="IB11" s="175"/>
      <c r="IC11" s="175"/>
      <c r="ID11" s="175"/>
      <c r="IE11" s="175"/>
      <c r="IF11" s="175"/>
      <c r="IG11" s="175"/>
      <c r="IH11" s="175"/>
      <c r="II11" s="175"/>
      <c r="IJ11" s="175"/>
      <c r="IK11" s="175"/>
      <c r="IL11" s="175"/>
      <c r="IM11" s="175"/>
      <c r="IN11" s="175"/>
      <c r="IO11" s="175"/>
      <c r="IP11" s="175"/>
      <c r="IQ11" s="175"/>
      <c r="IR11" s="175"/>
      <c r="IS11" s="175"/>
      <c r="IT11" s="175"/>
      <c r="IU11" s="175"/>
      <c r="IV11" s="175"/>
      <c r="IW11" s="175"/>
      <c r="IX11" s="175"/>
      <c r="IY11" s="175"/>
      <c r="IZ11" s="175"/>
      <c r="JA11" s="175"/>
      <c r="JB11" s="175"/>
      <c r="JC11" s="175"/>
      <c r="JD11" s="175"/>
      <c r="JE11" s="175"/>
      <c r="JF11" s="175"/>
      <c r="JG11" s="175"/>
    </row>
    <row r="12" spans="1:267" x14ac:dyDescent="0.3">
      <c r="A12" s="207" t="s">
        <v>75</v>
      </c>
      <c r="B12" s="211">
        <v>25</v>
      </c>
      <c r="C12" s="225">
        <f t="shared" ref="C12:C29" si="37">SUM(D12:JG12)</f>
        <v>200</v>
      </c>
      <c r="D12" s="225">
        <f>VLOOKUP($A12,CAPEX!$A:$H,6,0)/1/1000</f>
        <v>200</v>
      </c>
      <c r="E12" s="225">
        <v>0</v>
      </c>
      <c r="F12" s="225">
        <v>0</v>
      </c>
      <c r="G12" s="225">
        <v>0</v>
      </c>
      <c r="H12" s="225">
        <v>0</v>
      </c>
      <c r="I12" s="225">
        <v>0</v>
      </c>
      <c r="J12" s="225">
        <v>0</v>
      </c>
      <c r="K12" s="225">
        <v>0</v>
      </c>
      <c r="L12" s="225">
        <v>0</v>
      </c>
      <c r="M12" s="225">
        <v>0</v>
      </c>
      <c r="N12" s="225">
        <v>0</v>
      </c>
      <c r="O12" s="225">
        <v>0</v>
      </c>
    </row>
    <row r="13" spans="1:267" x14ac:dyDescent="0.3">
      <c r="A13" s="207" t="s">
        <v>77</v>
      </c>
      <c r="B13" s="211">
        <v>25</v>
      </c>
      <c r="C13" s="225">
        <f t="shared" si="37"/>
        <v>100</v>
      </c>
      <c r="D13" s="225">
        <f>VLOOKUP($A13,CAPEX!$A:$H,6,0)/1/1000</f>
        <v>100</v>
      </c>
      <c r="E13" s="225">
        <v>0</v>
      </c>
      <c r="F13" s="225">
        <v>0</v>
      </c>
      <c r="G13" s="225">
        <v>0</v>
      </c>
      <c r="H13" s="225">
        <v>0</v>
      </c>
      <c r="I13" s="225">
        <v>0</v>
      </c>
      <c r="J13" s="225">
        <v>0</v>
      </c>
      <c r="K13" s="225">
        <v>0</v>
      </c>
      <c r="L13" s="225">
        <v>0</v>
      </c>
      <c r="M13" s="225">
        <v>0</v>
      </c>
      <c r="N13" s="225">
        <v>0</v>
      </c>
      <c r="O13" s="225">
        <v>0</v>
      </c>
    </row>
    <row r="14" spans="1:267" x14ac:dyDescent="0.3">
      <c r="A14" s="207" t="s">
        <v>79</v>
      </c>
      <c r="B14" s="211">
        <v>25</v>
      </c>
      <c r="C14" s="225">
        <f t="shared" si="37"/>
        <v>1500</v>
      </c>
      <c r="D14" s="225">
        <f>VLOOKUP($A14,CAPEX!$A:$H,6,0)/1/1000</f>
        <v>1500</v>
      </c>
      <c r="E14" s="225">
        <v>0</v>
      </c>
      <c r="F14" s="225">
        <v>0</v>
      </c>
      <c r="G14" s="225">
        <v>0</v>
      </c>
      <c r="H14" s="225">
        <v>0</v>
      </c>
      <c r="I14" s="225">
        <v>0</v>
      </c>
      <c r="J14" s="225">
        <v>0</v>
      </c>
      <c r="K14" s="225">
        <v>0</v>
      </c>
      <c r="L14" s="225">
        <v>0</v>
      </c>
      <c r="M14" s="225">
        <v>0</v>
      </c>
      <c r="N14" s="225">
        <v>0</v>
      </c>
      <c r="O14" s="225">
        <v>0</v>
      </c>
    </row>
    <row r="15" spans="1:267" x14ac:dyDescent="0.3">
      <c r="A15" s="207" t="s">
        <v>81</v>
      </c>
      <c r="B15" s="211">
        <v>25</v>
      </c>
      <c r="C15" s="225">
        <f t="shared" si="37"/>
        <v>800</v>
      </c>
      <c r="D15" s="225">
        <f>VLOOKUP($A15,CAPEX!$A:$H,6,0)/1/1000</f>
        <v>800</v>
      </c>
      <c r="E15" s="225">
        <v>0</v>
      </c>
      <c r="F15" s="225">
        <v>0</v>
      </c>
      <c r="G15" s="225">
        <v>0</v>
      </c>
      <c r="H15" s="225">
        <v>0</v>
      </c>
      <c r="I15" s="225">
        <v>0</v>
      </c>
      <c r="J15" s="225">
        <v>0</v>
      </c>
      <c r="K15" s="225">
        <v>0</v>
      </c>
      <c r="L15" s="225">
        <v>0</v>
      </c>
      <c r="M15" s="225">
        <v>0</v>
      </c>
      <c r="N15" s="225">
        <v>0</v>
      </c>
      <c r="O15" s="225">
        <v>0</v>
      </c>
    </row>
    <row r="16" spans="1:267" x14ac:dyDescent="0.3">
      <c r="A16" s="207" t="s">
        <v>85</v>
      </c>
      <c r="B16" s="211">
        <v>25</v>
      </c>
      <c r="C16" s="225">
        <f t="shared" si="37"/>
        <v>1057.8</v>
      </c>
      <c r="D16" s="225">
        <f>VLOOKUP($A16,CAPEX!$A:$H,6,0)/12/1000</f>
        <v>88.15</v>
      </c>
      <c r="E16" s="225">
        <f t="shared" ref="E16:O16" si="38">D16</f>
        <v>88.15</v>
      </c>
      <c r="F16" s="225">
        <f t="shared" si="38"/>
        <v>88.15</v>
      </c>
      <c r="G16" s="225">
        <f t="shared" si="38"/>
        <v>88.15</v>
      </c>
      <c r="H16" s="225">
        <f t="shared" si="38"/>
        <v>88.15</v>
      </c>
      <c r="I16" s="225">
        <f t="shared" si="38"/>
        <v>88.15</v>
      </c>
      <c r="J16" s="225">
        <f t="shared" si="38"/>
        <v>88.15</v>
      </c>
      <c r="K16" s="225">
        <f t="shared" si="38"/>
        <v>88.15</v>
      </c>
      <c r="L16" s="225">
        <f t="shared" si="38"/>
        <v>88.15</v>
      </c>
      <c r="M16" s="225">
        <f t="shared" si="38"/>
        <v>88.15</v>
      </c>
      <c r="N16" s="225">
        <f t="shared" si="38"/>
        <v>88.15</v>
      </c>
      <c r="O16" s="225">
        <f t="shared" si="38"/>
        <v>88.15</v>
      </c>
    </row>
    <row r="17" spans="1:15" x14ac:dyDescent="0.3">
      <c r="A17" s="207" t="s">
        <v>437</v>
      </c>
      <c r="B17" s="211">
        <v>25</v>
      </c>
      <c r="C17" s="225">
        <f t="shared" si="37"/>
        <v>683.70000000000016</v>
      </c>
      <c r="D17" s="225">
        <f>VLOOKUP($A17,CAPEX!$A:$H,6,0)/12/1000</f>
        <v>56.975000000000001</v>
      </c>
      <c r="E17" s="225">
        <f t="shared" ref="E17:O17" si="39">D17</f>
        <v>56.975000000000001</v>
      </c>
      <c r="F17" s="225">
        <f t="shared" si="39"/>
        <v>56.975000000000001</v>
      </c>
      <c r="G17" s="225">
        <f t="shared" si="39"/>
        <v>56.975000000000001</v>
      </c>
      <c r="H17" s="225">
        <f t="shared" si="39"/>
        <v>56.975000000000001</v>
      </c>
      <c r="I17" s="225">
        <f t="shared" si="39"/>
        <v>56.975000000000001</v>
      </c>
      <c r="J17" s="225">
        <f t="shared" si="39"/>
        <v>56.975000000000001</v>
      </c>
      <c r="K17" s="225">
        <f t="shared" si="39"/>
        <v>56.975000000000001</v>
      </c>
      <c r="L17" s="225">
        <f t="shared" si="39"/>
        <v>56.975000000000001</v>
      </c>
      <c r="M17" s="225">
        <f t="shared" si="39"/>
        <v>56.975000000000001</v>
      </c>
      <c r="N17" s="225">
        <f t="shared" si="39"/>
        <v>56.975000000000001</v>
      </c>
      <c r="O17" s="225">
        <f t="shared" si="39"/>
        <v>56.975000000000001</v>
      </c>
    </row>
    <row r="18" spans="1:15" x14ac:dyDescent="0.3">
      <c r="A18" s="207" t="s">
        <v>442</v>
      </c>
      <c r="B18" s="211">
        <v>25</v>
      </c>
      <c r="C18" s="225">
        <f t="shared" si="37"/>
        <v>11.399999999999999</v>
      </c>
      <c r="D18" s="225">
        <f>VLOOKUP($A18,CAPEX!$A:$H,6,0)/12/1000</f>
        <v>0.95</v>
      </c>
      <c r="E18" s="225">
        <f t="shared" ref="E18:O18" si="40">D18</f>
        <v>0.95</v>
      </c>
      <c r="F18" s="225">
        <f t="shared" si="40"/>
        <v>0.95</v>
      </c>
      <c r="G18" s="225">
        <f t="shared" si="40"/>
        <v>0.95</v>
      </c>
      <c r="H18" s="225">
        <f t="shared" si="40"/>
        <v>0.95</v>
      </c>
      <c r="I18" s="225">
        <f t="shared" si="40"/>
        <v>0.95</v>
      </c>
      <c r="J18" s="225">
        <f t="shared" si="40"/>
        <v>0.95</v>
      </c>
      <c r="K18" s="225">
        <f t="shared" si="40"/>
        <v>0.95</v>
      </c>
      <c r="L18" s="225">
        <f t="shared" si="40"/>
        <v>0.95</v>
      </c>
      <c r="M18" s="225">
        <f t="shared" si="40"/>
        <v>0.95</v>
      </c>
      <c r="N18" s="225">
        <f t="shared" si="40"/>
        <v>0.95</v>
      </c>
      <c r="O18" s="225">
        <f t="shared" si="40"/>
        <v>0.95</v>
      </c>
    </row>
    <row r="19" spans="1:15" x14ac:dyDescent="0.3">
      <c r="A19" s="207" t="s">
        <v>443</v>
      </c>
      <c r="B19" s="211">
        <v>25</v>
      </c>
      <c r="C19" s="225">
        <f t="shared" si="37"/>
        <v>12.300000000000002</v>
      </c>
      <c r="D19" s="225">
        <f>VLOOKUP($A19,CAPEX!$A:$H,6,0)/12/1000</f>
        <v>1.0249999999999999</v>
      </c>
      <c r="E19" s="225">
        <f t="shared" ref="E19:O19" si="41">D19</f>
        <v>1.0249999999999999</v>
      </c>
      <c r="F19" s="225">
        <f t="shared" si="41"/>
        <v>1.0249999999999999</v>
      </c>
      <c r="G19" s="225">
        <f t="shared" si="41"/>
        <v>1.0249999999999999</v>
      </c>
      <c r="H19" s="225">
        <f t="shared" si="41"/>
        <v>1.0249999999999999</v>
      </c>
      <c r="I19" s="225">
        <f t="shared" si="41"/>
        <v>1.0249999999999999</v>
      </c>
      <c r="J19" s="225">
        <f t="shared" si="41"/>
        <v>1.0249999999999999</v>
      </c>
      <c r="K19" s="225">
        <f t="shared" si="41"/>
        <v>1.0249999999999999</v>
      </c>
      <c r="L19" s="225">
        <f t="shared" si="41"/>
        <v>1.0249999999999999</v>
      </c>
      <c r="M19" s="225">
        <f t="shared" si="41"/>
        <v>1.0249999999999999</v>
      </c>
      <c r="N19" s="225">
        <f t="shared" si="41"/>
        <v>1.0249999999999999</v>
      </c>
      <c r="O19" s="225">
        <f t="shared" si="41"/>
        <v>1.0249999999999999</v>
      </c>
    </row>
    <row r="20" spans="1:15" x14ac:dyDescent="0.3">
      <c r="A20" s="207" t="s">
        <v>453</v>
      </c>
      <c r="B20" s="211">
        <v>25</v>
      </c>
      <c r="C20" s="225">
        <f t="shared" si="37"/>
        <v>63.129999999999988</v>
      </c>
      <c r="D20" s="225">
        <f>VLOOKUP($A20,CAPEX!$A:$H,6,0)/12/1000</f>
        <v>5.2608333333333333</v>
      </c>
      <c r="E20" s="225">
        <f t="shared" ref="E20:O20" si="42">D20</f>
        <v>5.2608333333333333</v>
      </c>
      <c r="F20" s="225">
        <f t="shared" si="42"/>
        <v>5.2608333333333333</v>
      </c>
      <c r="G20" s="225">
        <f t="shared" si="42"/>
        <v>5.2608333333333333</v>
      </c>
      <c r="H20" s="225">
        <f t="shared" si="42"/>
        <v>5.2608333333333333</v>
      </c>
      <c r="I20" s="225">
        <f t="shared" si="42"/>
        <v>5.2608333333333333</v>
      </c>
      <c r="J20" s="225">
        <f t="shared" si="42"/>
        <v>5.2608333333333333</v>
      </c>
      <c r="K20" s="225">
        <f t="shared" si="42"/>
        <v>5.2608333333333333</v>
      </c>
      <c r="L20" s="225">
        <f t="shared" si="42"/>
        <v>5.2608333333333333</v>
      </c>
      <c r="M20" s="225">
        <f t="shared" si="42"/>
        <v>5.2608333333333333</v>
      </c>
      <c r="N20" s="225">
        <f t="shared" si="42"/>
        <v>5.2608333333333333</v>
      </c>
      <c r="O20" s="225">
        <f t="shared" si="42"/>
        <v>5.2608333333333333</v>
      </c>
    </row>
    <row r="21" spans="1:15" x14ac:dyDescent="0.3">
      <c r="A21" s="207" t="s">
        <v>445</v>
      </c>
      <c r="B21" s="211">
        <v>25</v>
      </c>
      <c r="C21" s="225">
        <f t="shared" si="37"/>
        <v>499.74030499999998</v>
      </c>
      <c r="D21" s="225">
        <f>VLOOKUP($A21,CAPEX!$A:$H,6,0)/12/1000</f>
        <v>41.645025416666662</v>
      </c>
      <c r="E21" s="225">
        <f t="shared" ref="E21:O21" si="43">D21</f>
        <v>41.645025416666662</v>
      </c>
      <c r="F21" s="225">
        <f t="shared" si="43"/>
        <v>41.645025416666662</v>
      </c>
      <c r="G21" s="225">
        <f t="shared" si="43"/>
        <v>41.645025416666662</v>
      </c>
      <c r="H21" s="225">
        <f t="shared" si="43"/>
        <v>41.645025416666662</v>
      </c>
      <c r="I21" s="225">
        <f t="shared" si="43"/>
        <v>41.645025416666662</v>
      </c>
      <c r="J21" s="225">
        <f t="shared" si="43"/>
        <v>41.645025416666662</v>
      </c>
      <c r="K21" s="225">
        <f t="shared" si="43"/>
        <v>41.645025416666662</v>
      </c>
      <c r="L21" s="225">
        <f t="shared" si="43"/>
        <v>41.645025416666662</v>
      </c>
      <c r="M21" s="225">
        <f t="shared" si="43"/>
        <v>41.645025416666662</v>
      </c>
      <c r="N21" s="225">
        <f t="shared" si="43"/>
        <v>41.645025416666662</v>
      </c>
      <c r="O21" s="225">
        <f t="shared" si="43"/>
        <v>41.645025416666662</v>
      </c>
    </row>
    <row r="22" spans="1:15" x14ac:dyDescent="0.3">
      <c r="A22" s="207" t="s">
        <v>496</v>
      </c>
      <c r="B22" s="211">
        <v>25</v>
      </c>
      <c r="C22" s="225">
        <f t="shared" si="37"/>
        <v>339.29999999999995</v>
      </c>
      <c r="D22" s="225">
        <f>VLOOKUP($A22,CAPEX!$A:$H,6,0)/12/1000</f>
        <v>28.274999999999999</v>
      </c>
      <c r="E22" s="225">
        <f t="shared" ref="E22:O22" si="44">D22</f>
        <v>28.274999999999999</v>
      </c>
      <c r="F22" s="225">
        <f t="shared" si="44"/>
        <v>28.274999999999999</v>
      </c>
      <c r="G22" s="225">
        <f t="shared" si="44"/>
        <v>28.274999999999999</v>
      </c>
      <c r="H22" s="225">
        <f t="shared" si="44"/>
        <v>28.274999999999999</v>
      </c>
      <c r="I22" s="225">
        <f t="shared" si="44"/>
        <v>28.274999999999999</v>
      </c>
      <c r="J22" s="225">
        <f t="shared" si="44"/>
        <v>28.274999999999999</v>
      </c>
      <c r="K22" s="225">
        <f t="shared" si="44"/>
        <v>28.274999999999999</v>
      </c>
      <c r="L22" s="225">
        <f t="shared" si="44"/>
        <v>28.274999999999999</v>
      </c>
      <c r="M22" s="225">
        <f t="shared" si="44"/>
        <v>28.274999999999999</v>
      </c>
      <c r="N22" s="225">
        <f t="shared" si="44"/>
        <v>28.274999999999999</v>
      </c>
      <c r="O22" s="225">
        <f t="shared" si="44"/>
        <v>28.274999999999999</v>
      </c>
    </row>
    <row r="23" spans="1:15" x14ac:dyDescent="0.3">
      <c r="A23" s="207" t="s">
        <v>494</v>
      </c>
      <c r="B23" s="211">
        <v>25</v>
      </c>
      <c r="C23" s="225">
        <f t="shared" si="37"/>
        <v>96.674400000000034</v>
      </c>
      <c r="D23" s="225">
        <f>VLOOKUP($A23,CAPEX!$A:$H,6,0)/12/1000</f>
        <v>8.0562000000000005</v>
      </c>
      <c r="E23" s="225">
        <f t="shared" ref="E23:O23" si="45">D23</f>
        <v>8.0562000000000005</v>
      </c>
      <c r="F23" s="225">
        <f t="shared" si="45"/>
        <v>8.0562000000000005</v>
      </c>
      <c r="G23" s="225">
        <f t="shared" si="45"/>
        <v>8.0562000000000005</v>
      </c>
      <c r="H23" s="225">
        <f t="shared" si="45"/>
        <v>8.0562000000000005</v>
      </c>
      <c r="I23" s="225">
        <f t="shared" si="45"/>
        <v>8.0562000000000005</v>
      </c>
      <c r="J23" s="225">
        <f t="shared" si="45"/>
        <v>8.0562000000000005</v>
      </c>
      <c r="K23" s="225">
        <f t="shared" si="45"/>
        <v>8.0562000000000005</v>
      </c>
      <c r="L23" s="225">
        <f t="shared" si="45"/>
        <v>8.0562000000000005</v>
      </c>
      <c r="M23" s="225">
        <f t="shared" si="45"/>
        <v>8.0562000000000005</v>
      </c>
      <c r="N23" s="225">
        <f t="shared" si="45"/>
        <v>8.0562000000000005</v>
      </c>
      <c r="O23" s="225">
        <f t="shared" si="45"/>
        <v>8.0562000000000005</v>
      </c>
    </row>
    <row r="24" spans="1:15" x14ac:dyDescent="0.3">
      <c r="A24" s="207" t="s">
        <v>500</v>
      </c>
      <c r="B24" s="211">
        <v>25</v>
      </c>
      <c r="C24" s="225">
        <f t="shared" si="37"/>
        <v>391.5</v>
      </c>
      <c r="D24" s="225">
        <f>VLOOKUP($A24,CAPEX!$A:$H,6,0)/12/1000</f>
        <v>32.625</v>
      </c>
      <c r="E24" s="225">
        <f t="shared" ref="E24:O24" si="46">D24</f>
        <v>32.625</v>
      </c>
      <c r="F24" s="225">
        <f t="shared" si="46"/>
        <v>32.625</v>
      </c>
      <c r="G24" s="225">
        <f t="shared" si="46"/>
        <v>32.625</v>
      </c>
      <c r="H24" s="225">
        <f t="shared" si="46"/>
        <v>32.625</v>
      </c>
      <c r="I24" s="225">
        <f t="shared" si="46"/>
        <v>32.625</v>
      </c>
      <c r="J24" s="225">
        <f t="shared" si="46"/>
        <v>32.625</v>
      </c>
      <c r="K24" s="225">
        <f t="shared" si="46"/>
        <v>32.625</v>
      </c>
      <c r="L24" s="225">
        <f t="shared" si="46"/>
        <v>32.625</v>
      </c>
      <c r="M24" s="225">
        <f t="shared" si="46"/>
        <v>32.625</v>
      </c>
      <c r="N24" s="225">
        <f t="shared" si="46"/>
        <v>32.625</v>
      </c>
      <c r="O24" s="225">
        <f t="shared" si="46"/>
        <v>32.625</v>
      </c>
    </row>
    <row r="25" spans="1:15" x14ac:dyDescent="0.3">
      <c r="A25" s="207" t="s">
        <v>438</v>
      </c>
      <c r="B25" s="211">
        <v>25</v>
      </c>
      <c r="C25" s="225">
        <f t="shared" si="37"/>
        <v>522</v>
      </c>
      <c r="D25" s="225">
        <f>VLOOKUP($A25,CAPEX!$A:$H,6,0)/12/1000</f>
        <v>43.5</v>
      </c>
      <c r="E25" s="225">
        <f t="shared" ref="E25:O25" si="47">D25</f>
        <v>43.5</v>
      </c>
      <c r="F25" s="225">
        <f t="shared" si="47"/>
        <v>43.5</v>
      </c>
      <c r="G25" s="225">
        <f t="shared" si="47"/>
        <v>43.5</v>
      </c>
      <c r="H25" s="225">
        <f t="shared" si="47"/>
        <v>43.5</v>
      </c>
      <c r="I25" s="225">
        <f t="shared" si="47"/>
        <v>43.5</v>
      </c>
      <c r="J25" s="225">
        <f t="shared" si="47"/>
        <v>43.5</v>
      </c>
      <c r="K25" s="225">
        <f t="shared" si="47"/>
        <v>43.5</v>
      </c>
      <c r="L25" s="225">
        <f t="shared" si="47"/>
        <v>43.5</v>
      </c>
      <c r="M25" s="225">
        <f t="shared" si="47"/>
        <v>43.5</v>
      </c>
      <c r="N25" s="225">
        <f t="shared" si="47"/>
        <v>43.5</v>
      </c>
      <c r="O25" s="225">
        <f t="shared" si="47"/>
        <v>43.5</v>
      </c>
    </row>
    <row r="26" spans="1:15" x14ac:dyDescent="0.3">
      <c r="A26" s="207" t="s">
        <v>501</v>
      </c>
      <c r="B26" s="211">
        <v>25</v>
      </c>
      <c r="C26" s="225">
        <f t="shared" si="37"/>
        <v>67.338000000000008</v>
      </c>
      <c r="D26" s="225">
        <f>VLOOKUP($A26,CAPEX!$A:$H,6,0)/12/1000</f>
        <v>5.6115000000000004</v>
      </c>
      <c r="E26" s="225">
        <f t="shared" ref="E26:O26" si="48">D26</f>
        <v>5.6115000000000004</v>
      </c>
      <c r="F26" s="225">
        <f t="shared" si="48"/>
        <v>5.6115000000000004</v>
      </c>
      <c r="G26" s="225">
        <f t="shared" si="48"/>
        <v>5.6115000000000004</v>
      </c>
      <c r="H26" s="225">
        <f t="shared" si="48"/>
        <v>5.6115000000000004</v>
      </c>
      <c r="I26" s="225">
        <f t="shared" si="48"/>
        <v>5.6115000000000004</v>
      </c>
      <c r="J26" s="225">
        <f t="shared" si="48"/>
        <v>5.6115000000000004</v>
      </c>
      <c r="K26" s="225">
        <f t="shared" si="48"/>
        <v>5.6115000000000004</v>
      </c>
      <c r="L26" s="225">
        <f t="shared" si="48"/>
        <v>5.6115000000000004</v>
      </c>
      <c r="M26" s="225">
        <f t="shared" si="48"/>
        <v>5.6115000000000004</v>
      </c>
      <c r="N26" s="225">
        <f t="shared" si="48"/>
        <v>5.6115000000000004</v>
      </c>
      <c r="O26" s="225">
        <f t="shared" si="48"/>
        <v>5.6115000000000004</v>
      </c>
    </row>
    <row r="27" spans="1:15" x14ac:dyDescent="0.3">
      <c r="A27" s="207" t="s">
        <v>575</v>
      </c>
      <c r="B27" s="211">
        <v>25</v>
      </c>
      <c r="C27" s="225">
        <f t="shared" si="37"/>
        <v>10.170599999999999</v>
      </c>
      <c r="D27" s="225">
        <f>VLOOKUP($A27,CAPEX!$A:$H,6,0)/12/1000</f>
        <v>0.8475499999999998</v>
      </c>
      <c r="E27" s="225">
        <f t="shared" ref="E27:O27" si="49">D27</f>
        <v>0.8475499999999998</v>
      </c>
      <c r="F27" s="225">
        <f t="shared" si="49"/>
        <v>0.8475499999999998</v>
      </c>
      <c r="G27" s="225">
        <f t="shared" si="49"/>
        <v>0.8475499999999998</v>
      </c>
      <c r="H27" s="225">
        <f t="shared" si="49"/>
        <v>0.8475499999999998</v>
      </c>
      <c r="I27" s="225">
        <f t="shared" si="49"/>
        <v>0.8475499999999998</v>
      </c>
      <c r="J27" s="225">
        <f t="shared" si="49"/>
        <v>0.8475499999999998</v>
      </c>
      <c r="K27" s="225">
        <f t="shared" si="49"/>
        <v>0.8475499999999998</v>
      </c>
      <c r="L27" s="225">
        <f t="shared" si="49"/>
        <v>0.8475499999999998</v>
      </c>
      <c r="M27" s="225">
        <f t="shared" si="49"/>
        <v>0.8475499999999998</v>
      </c>
      <c r="N27" s="225">
        <f t="shared" si="49"/>
        <v>0.8475499999999998</v>
      </c>
      <c r="O27" s="225">
        <f t="shared" si="49"/>
        <v>0.8475499999999998</v>
      </c>
    </row>
    <row r="28" spans="1:15" x14ac:dyDescent="0.3">
      <c r="A28" s="207" t="s">
        <v>508</v>
      </c>
      <c r="B28" s="211">
        <v>25</v>
      </c>
      <c r="C28" s="225">
        <f t="shared" si="37"/>
        <v>271.99999999999994</v>
      </c>
      <c r="D28" s="225">
        <f>VLOOKUP($A28,CAPEX!$A:$H,6,0)/12/1000</f>
        <v>22.666666666666668</v>
      </c>
      <c r="E28" s="225">
        <f t="shared" ref="E28:O28" si="50">D28</f>
        <v>22.666666666666668</v>
      </c>
      <c r="F28" s="225">
        <f t="shared" si="50"/>
        <v>22.666666666666668</v>
      </c>
      <c r="G28" s="225">
        <f t="shared" si="50"/>
        <v>22.666666666666668</v>
      </c>
      <c r="H28" s="225">
        <f t="shared" si="50"/>
        <v>22.666666666666668</v>
      </c>
      <c r="I28" s="225">
        <f t="shared" si="50"/>
        <v>22.666666666666668</v>
      </c>
      <c r="J28" s="225">
        <f t="shared" si="50"/>
        <v>22.666666666666668</v>
      </c>
      <c r="K28" s="225">
        <f t="shared" si="50"/>
        <v>22.666666666666668</v>
      </c>
      <c r="L28" s="225">
        <f t="shared" si="50"/>
        <v>22.666666666666668</v>
      </c>
      <c r="M28" s="225">
        <f t="shared" si="50"/>
        <v>22.666666666666668</v>
      </c>
      <c r="N28" s="225">
        <f t="shared" si="50"/>
        <v>22.666666666666668</v>
      </c>
      <c r="O28" s="225">
        <f t="shared" si="50"/>
        <v>22.666666666666668</v>
      </c>
    </row>
    <row r="29" spans="1:15" x14ac:dyDescent="0.3">
      <c r="A29" s="207" t="s">
        <v>509</v>
      </c>
      <c r="B29" s="211">
        <v>25</v>
      </c>
      <c r="C29" s="225">
        <f t="shared" si="37"/>
        <v>28.637999999999991</v>
      </c>
      <c r="D29" s="225">
        <f>VLOOKUP($A29,CAPEX!$A:$H,6,0)/12/1000</f>
        <v>2.3864999999999998</v>
      </c>
      <c r="E29" s="225">
        <f t="shared" ref="E29:O29" si="51">D29</f>
        <v>2.3864999999999998</v>
      </c>
      <c r="F29" s="225">
        <f t="shared" si="51"/>
        <v>2.3864999999999998</v>
      </c>
      <c r="G29" s="225">
        <f t="shared" si="51"/>
        <v>2.3864999999999998</v>
      </c>
      <c r="H29" s="225">
        <f t="shared" si="51"/>
        <v>2.3864999999999998</v>
      </c>
      <c r="I29" s="225">
        <f t="shared" si="51"/>
        <v>2.3864999999999998</v>
      </c>
      <c r="J29" s="225">
        <f t="shared" si="51"/>
        <v>2.3864999999999998</v>
      </c>
      <c r="K29" s="225">
        <f t="shared" si="51"/>
        <v>2.3864999999999998</v>
      </c>
      <c r="L29" s="225">
        <f t="shared" si="51"/>
        <v>2.3864999999999998</v>
      </c>
      <c r="M29" s="225">
        <f t="shared" si="51"/>
        <v>2.3864999999999998</v>
      </c>
      <c r="N29" s="225">
        <f t="shared" si="51"/>
        <v>2.3864999999999998</v>
      </c>
      <c r="O29" s="225">
        <f t="shared" si="51"/>
        <v>2.3864999999999998</v>
      </c>
    </row>
    <row r="30" spans="1:15" x14ac:dyDescent="0.3">
      <c r="A30" s="207" t="s">
        <v>664</v>
      </c>
      <c r="B30" s="211">
        <v>25</v>
      </c>
      <c r="C30" s="225">
        <f t="shared" ref="C30" si="52">SUM(D30:JG30)</f>
        <v>305.11799999999999</v>
      </c>
      <c r="D30" s="225">
        <f>VLOOKUP($A30,CAPEX!$A:$H,6,0)/12/1000</f>
        <v>25.426500000000001</v>
      </c>
      <c r="E30" s="225">
        <f t="shared" ref="E30:O30" si="53">D30</f>
        <v>25.426500000000001</v>
      </c>
      <c r="F30" s="225">
        <f t="shared" si="53"/>
        <v>25.426500000000001</v>
      </c>
      <c r="G30" s="225">
        <f t="shared" si="53"/>
        <v>25.426500000000001</v>
      </c>
      <c r="H30" s="225">
        <f t="shared" si="53"/>
        <v>25.426500000000001</v>
      </c>
      <c r="I30" s="225">
        <f t="shared" si="53"/>
        <v>25.426500000000001</v>
      </c>
      <c r="J30" s="225">
        <f t="shared" si="53"/>
        <v>25.426500000000001</v>
      </c>
      <c r="K30" s="225">
        <f t="shared" si="53"/>
        <v>25.426500000000001</v>
      </c>
      <c r="L30" s="225">
        <f t="shared" si="53"/>
        <v>25.426500000000001</v>
      </c>
      <c r="M30" s="225">
        <f t="shared" si="53"/>
        <v>25.426500000000001</v>
      </c>
      <c r="N30" s="225">
        <f t="shared" si="53"/>
        <v>25.426500000000001</v>
      </c>
      <c r="O30" s="225">
        <f t="shared" si="53"/>
        <v>25.426500000000001</v>
      </c>
    </row>
    <row r="31" spans="1:15" x14ac:dyDescent="0.3">
      <c r="A31" s="207" t="s">
        <v>665</v>
      </c>
      <c r="B31" s="211">
        <v>25</v>
      </c>
      <c r="C31" s="225">
        <f t="shared" ref="C31:C42" si="54">SUM(D31:JG31)</f>
        <v>57.97242</v>
      </c>
      <c r="D31" s="225">
        <f>VLOOKUP($A31,CAPEX!$A:$H,6,0)/12/1000</f>
        <v>4.831035</v>
      </c>
      <c r="E31" s="225">
        <f t="shared" ref="E31:O31" si="55">D31</f>
        <v>4.831035</v>
      </c>
      <c r="F31" s="225">
        <f t="shared" si="55"/>
        <v>4.831035</v>
      </c>
      <c r="G31" s="225">
        <f t="shared" si="55"/>
        <v>4.831035</v>
      </c>
      <c r="H31" s="225">
        <f t="shared" si="55"/>
        <v>4.831035</v>
      </c>
      <c r="I31" s="225">
        <f t="shared" si="55"/>
        <v>4.831035</v>
      </c>
      <c r="J31" s="225">
        <f t="shared" si="55"/>
        <v>4.831035</v>
      </c>
      <c r="K31" s="225">
        <f t="shared" si="55"/>
        <v>4.831035</v>
      </c>
      <c r="L31" s="225">
        <f t="shared" si="55"/>
        <v>4.831035</v>
      </c>
      <c r="M31" s="225">
        <f t="shared" si="55"/>
        <v>4.831035</v>
      </c>
      <c r="N31" s="225">
        <f t="shared" si="55"/>
        <v>4.831035</v>
      </c>
      <c r="O31" s="225">
        <f t="shared" si="55"/>
        <v>4.831035</v>
      </c>
    </row>
    <row r="32" spans="1:15" x14ac:dyDescent="0.3">
      <c r="A32" s="207" t="s">
        <v>666</v>
      </c>
      <c r="B32" s="211">
        <v>25</v>
      </c>
      <c r="C32" s="225">
        <f t="shared" si="54"/>
        <v>107.949</v>
      </c>
      <c r="D32" s="225">
        <f>VLOOKUP($A32,CAPEX!$A:$H,6,0)/12/1000</f>
        <v>8.9957499999999992</v>
      </c>
      <c r="E32" s="225">
        <f t="shared" ref="E32:O32" si="56">D32</f>
        <v>8.9957499999999992</v>
      </c>
      <c r="F32" s="225">
        <f t="shared" si="56"/>
        <v>8.9957499999999992</v>
      </c>
      <c r="G32" s="225">
        <f t="shared" si="56"/>
        <v>8.9957499999999992</v>
      </c>
      <c r="H32" s="225">
        <f t="shared" si="56"/>
        <v>8.9957499999999992</v>
      </c>
      <c r="I32" s="225">
        <f t="shared" si="56"/>
        <v>8.9957499999999992</v>
      </c>
      <c r="J32" s="225">
        <f t="shared" si="56"/>
        <v>8.9957499999999992</v>
      </c>
      <c r="K32" s="225">
        <f t="shared" si="56"/>
        <v>8.9957499999999992</v>
      </c>
      <c r="L32" s="225">
        <f t="shared" si="56"/>
        <v>8.9957499999999992</v>
      </c>
      <c r="M32" s="225">
        <f t="shared" si="56"/>
        <v>8.9957499999999992</v>
      </c>
      <c r="N32" s="225">
        <f t="shared" si="56"/>
        <v>8.9957499999999992</v>
      </c>
      <c r="O32" s="225">
        <f t="shared" si="56"/>
        <v>8.9957499999999992</v>
      </c>
    </row>
    <row r="33" spans="1:267" x14ac:dyDescent="0.3">
      <c r="A33" s="207" t="s">
        <v>670</v>
      </c>
      <c r="B33" s="211">
        <v>25</v>
      </c>
      <c r="C33" s="225">
        <f t="shared" si="54"/>
        <v>114</v>
      </c>
      <c r="D33" s="225">
        <f>VLOOKUP($A33,CAPEX!$A:$H,6,0)/12/1000</f>
        <v>9.5</v>
      </c>
      <c r="E33" s="225">
        <f t="shared" ref="E33:O33" si="57">D33</f>
        <v>9.5</v>
      </c>
      <c r="F33" s="225">
        <f t="shared" si="57"/>
        <v>9.5</v>
      </c>
      <c r="G33" s="225">
        <f t="shared" si="57"/>
        <v>9.5</v>
      </c>
      <c r="H33" s="225">
        <f t="shared" si="57"/>
        <v>9.5</v>
      </c>
      <c r="I33" s="225">
        <f t="shared" si="57"/>
        <v>9.5</v>
      </c>
      <c r="J33" s="225">
        <f t="shared" si="57"/>
        <v>9.5</v>
      </c>
      <c r="K33" s="225">
        <f t="shared" si="57"/>
        <v>9.5</v>
      </c>
      <c r="L33" s="225">
        <f t="shared" si="57"/>
        <v>9.5</v>
      </c>
      <c r="M33" s="225">
        <f t="shared" si="57"/>
        <v>9.5</v>
      </c>
      <c r="N33" s="225">
        <f t="shared" si="57"/>
        <v>9.5</v>
      </c>
      <c r="O33" s="225">
        <f t="shared" si="57"/>
        <v>9.5</v>
      </c>
    </row>
    <row r="34" spans="1:267" x14ac:dyDescent="0.3">
      <c r="A34" s="207" t="s">
        <v>667</v>
      </c>
      <c r="B34" s="211">
        <v>25</v>
      </c>
      <c r="C34" s="225">
        <f t="shared" si="54"/>
        <v>20.51031</v>
      </c>
      <c r="D34" s="225">
        <f>VLOOKUP($A34,CAPEX!$A:$H,6,0)/12/1000</f>
        <v>1.7091924999999999</v>
      </c>
      <c r="E34" s="225">
        <f t="shared" ref="E34:O34" si="58">D34</f>
        <v>1.7091924999999999</v>
      </c>
      <c r="F34" s="225">
        <f t="shared" si="58"/>
        <v>1.7091924999999999</v>
      </c>
      <c r="G34" s="225">
        <f t="shared" si="58"/>
        <v>1.7091924999999999</v>
      </c>
      <c r="H34" s="225">
        <f t="shared" si="58"/>
        <v>1.7091924999999999</v>
      </c>
      <c r="I34" s="225">
        <f t="shared" si="58"/>
        <v>1.7091924999999999</v>
      </c>
      <c r="J34" s="225">
        <f t="shared" si="58"/>
        <v>1.7091924999999999</v>
      </c>
      <c r="K34" s="225">
        <f t="shared" si="58"/>
        <v>1.7091924999999999</v>
      </c>
      <c r="L34" s="225">
        <f t="shared" si="58"/>
        <v>1.7091924999999999</v>
      </c>
      <c r="M34" s="225">
        <f t="shared" si="58"/>
        <v>1.7091924999999999</v>
      </c>
      <c r="N34" s="225">
        <f t="shared" si="58"/>
        <v>1.7091924999999999</v>
      </c>
      <c r="O34" s="225">
        <f t="shared" si="58"/>
        <v>1.7091924999999999</v>
      </c>
    </row>
    <row r="35" spans="1:267" x14ac:dyDescent="0.3">
      <c r="A35" s="207" t="s">
        <v>543</v>
      </c>
      <c r="B35" s="211">
        <v>25</v>
      </c>
      <c r="C35" s="225">
        <f t="shared" si="54"/>
        <v>175.00000000000003</v>
      </c>
      <c r="D35" s="225">
        <f>VLOOKUP($A35,CAPEX!$A:$H,6,0)/12/1000</f>
        <v>14.583333333333334</v>
      </c>
      <c r="E35" s="225">
        <f t="shared" ref="E35:O35" si="59">D35</f>
        <v>14.583333333333334</v>
      </c>
      <c r="F35" s="225">
        <f t="shared" si="59"/>
        <v>14.583333333333334</v>
      </c>
      <c r="G35" s="225">
        <f t="shared" si="59"/>
        <v>14.583333333333334</v>
      </c>
      <c r="H35" s="225">
        <f t="shared" si="59"/>
        <v>14.583333333333334</v>
      </c>
      <c r="I35" s="225">
        <f t="shared" si="59"/>
        <v>14.583333333333334</v>
      </c>
      <c r="J35" s="225">
        <f t="shared" si="59"/>
        <v>14.583333333333334</v>
      </c>
      <c r="K35" s="225">
        <f t="shared" si="59"/>
        <v>14.583333333333334</v>
      </c>
      <c r="L35" s="225">
        <f t="shared" si="59"/>
        <v>14.583333333333334</v>
      </c>
      <c r="M35" s="225">
        <f t="shared" si="59"/>
        <v>14.583333333333334</v>
      </c>
      <c r="N35" s="225">
        <f t="shared" si="59"/>
        <v>14.583333333333334</v>
      </c>
      <c r="O35" s="225">
        <f t="shared" si="59"/>
        <v>14.583333333333334</v>
      </c>
    </row>
    <row r="36" spans="1:267" x14ac:dyDescent="0.3">
      <c r="A36" s="207" t="s">
        <v>102</v>
      </c>
      <c r="B36" s="211">
        <v>25</v>
      </c>
      <c r="C36" s="225">
        <f t="shared" si="54"/>
        <v>399.99999999999994</v>
      </c>
      <c r="D36" s="225">
        <f>VLOOKUP($A36,CAPEX!$A:$H,6,0)/12/1000</f>
        <v>33.333333333333336</v>
      </c>
      <c r="E36" s="225">
        <f t="shared" ref="E36:O36" si="60">D36</f>
        <v>33.333333333333336</v>
      </c>
      <c r="F36" s="225">
        <f t="shared" si="60"/>
        <v>33.333333333333336</v>
      </c>
      <c r="G36" s="225">
        <f t="shared" si="60"/>
        <v>33.333333333333336</v>
      </c>
      <c r="H36" s="225">
        <f t="shared" si="60"/>
        <v>33.333333333333336</v>
      </c>
      <c r="I36" s="225">
        <f t="shared" si="60"/>
        <v>33.333333333333336</v>
      </c>
      <c r="J36" s="225">
        <f t="shared" si="60"/>
        <v>33.333333333333336</v>
      </c>
      <c r="K36" s="225">
        <f t="shared" si="60"/>
        <v>33.333333333333336</v>
      </c>
      <c r="L36" s="225">
        <f t="shared" si="60"/>
        <v>33.333333333333336</v>
      </c>
      <c r="M36" s="225">
        <f t="shared" si="60"/>
        <v>33.333333333333336</v>
      </c>
      <c r="N36" s="225">
        <f t="shared" si="60"/>
        <v>33.333333333333336</v>
      </c>
      <c r="O36" s="225">
        <f t="shared" si="60"/>
        <v>33.333333333333336</v>
      </c>
    </row>
    <row r="37" spans="1:267" x14ac:dyDescent="0.3">
      <c r="A37" s="207" t="s">
        <v>551</v>
      </c>
      <c r="B37" s="211">
        <v>25</v>
      </c>
      <c r="C37" s="225">
        <f t="shared" si="54"/>
        <v>678.59999999999991</v>
      </c>
      <c r="D37" s="225">
        <f>VLOOKUP($A37,CAPEX!$A:$H,6,0)/12/1000</f>
        <v>56.55</v>
      </c>
      <c r="E37" s="225">
        <f t="shared" ref="E37:O37" si="61">D37</f>
        <v>56.55</v>
      </c>
      <c r="F37" s="225">
        <f t="shared" si="61"/>
        <v>56.55</v>
      </c>
      <c r="G37" s="225">
        <f t="shared" si="61"/>
        <v>56.55</v>
      </c>
      <c r="H37" s="225">
        <f t="shared" si="61"/>
        <v>56.55</v>
      </c>
      <c r="I37" s="225">
        <f t="shared" si="61"/>
        <v>56.55</v>
      </c>
      <c r="J37" s="225">
        <f t="shared" si="61"/>
        <v>56.55</v>
      </c>
      <c r="K37" s="225">
        <f t="shared" si="61"/>
        <v>56.55</v>
      </c>
      <c r="L37" s="225">
        <f t="shared" si="61"/>
        <v>56.55</v>
      </c>
      <c r="M37" s="225">
        <f t="shared" si="61"/>
        <v>56.55</v>
      </c>
      <c r="N37" s="225">
        <f t="shared" si="61"/>
        <v>56.55</v>
      </c>
      <c r="O37" s="225">
        <f t="shared" si="61"/>
        <v>56.55</v>
      </c>
    </row>
    <row r="38" spans="1:267" x14ac:dyDescent="0.3">
      <c r="A38" s="207" t="s">
        <v>424</v>
      </c>
      <c r="B38" s="211">
        <v>25</v>
      </c>
      <c r="C38" s="225">
        <f t="shared" si="54"/>
        <v>53.118120000000005</v>
      </c>
      <c r="D38" s="225">
        <f>VLOOKUP($A38,CAPEX!$A:$H,6,0)/12/1000</f>
        <v>4.4265100000000004</v>
      </c>
      <c r="E38" s="225">
        <f t="shared" ref="E38:O38" si="62">D38</f>
        <v>4.4265100000000004</v>
      </c>
      <c r="F38" s="225">
        <f t="shared" si="62"/>
        <v>4.4265100000000004</v>
      </c>
      <c r="G38" s="225">
        <f t="shared" si="62"/>
        <v>4.4265100000000004</v>
      </c>
      <c r="H38" s="225">
        <f t="shared" si="62"/>
        <v>4.4265100000000004</v>
      </c>
      <c r="I38" s="225">
        <f t="shared" si="62"/>
        <v>4.4265100000000004</v>
      </c>
      <c r="J38" s="225">
        <f t="shared" si="62"/>
        <v>4.4265100000000004</v>
      </c>
      <c r="K38" s="225">
        <f t="shared" si="62"/>
        <v>4.4265100000000004</v>
      </c>
      <c r="L38" s="225">
        <f t="shared" si="62"/>
        <v>4.4265100000000004</v>
      </c>
      <c r="M38" s="225">
        <f t="shared" si="62"/>
        <v>4.4265100000000004</v>
      </c>
      <c r="N38" s="225">
        <f t="shared" si="62"/>
        <v>4.4265100000000004</v>
      </c>
      <c r="O38" s="225">
        <f t="shared" si="62"/>
        <v>4.4265100000000004</v>
      </c>
    </row>
    <row r="39" spans="1:267" x14ac:dyDescent="0.3">
      <c r="A39" s="207" t="s">
        <v>426</v>
      </c>
      <c r="B39" s="211">
        <v>25</v>
      </c>
      <c r="C39" s="225">
        <f t="shared" si="54"/>
        <v>3116.2630399999998</v>
      </c>
      <c r="D39" s="225">
        <f>VLOOKUP($A39,CAPEX!$A:$H,6,0)/12/1000</f>
        <v>259.68858666666665</v>
      </c>
      <c r="E39" s="225">
        <f t="shared" ref="E39:O39" si="63">D39</f>
        <v>259.68858666666665</v>
      </c>
      <c r="F39" s="225">
        <f t="shared" si="63"/>
        <v>259.68858666666665</v>
      </c>
      <c r="G39" s="225">
        <f t="shared" si="63"/>
        <v>259.68858666666665</v>
      </c>
      <c r="H39" s="225">
        <f t="shared" si="63"/>
        <v>259.68858666666665</v>
      </c>
      <c r="I39" s="225">
        <f t="shared" si="63"/>
        <v>259.68858666666665</v>
      </c>
      <c r="J39" s="225">
        <f t="shared" si="63"/>
        <v>259.68858666666665</v>
      </c>
      <c r="K39" s="225">
        <f t="shared" si="63"/>
        <v>259.68858666666665</v>
      </c>
      <c r="L39" s="225">
        <f t="shared" si="63"/>
        <v>259.68858666666665</v>
      </c>
      <c r="M39" s="225">
        <f t="shared" si="63"/>
        <v>259.68858666666665</v>
      </c>
      <c r="N39" s="225">
        <f t="shared" si="63"/>
        <v>259.68858666666665</v>
      </c>
      <c r="O39" s="225">
        <f t="shared" si="63"/>
        <v>259.68858666666665</v>
      </c>
    </row>
    <row r="40" spans="1:267" x14ac:dyDescent="0.3">
      <c r="A40" s="207" t="s">
        <v>428</v>
      </c>
      <c r="B40" s="211">
        <v>25</v>
      </c>
      <c r="C40" s="225">
        <f t="shared" si="54"/>
        <v>5524.2844799999993</v>
      </c>
      <c r="D40" s="225">
        <f>VLOOKUP($A40,CAPEX!$A:$H,6,0)/12/1000</f>
        <v>460.35704000000004</v>
      </c>
      <c r="E40" s="225">
        <f t="shared" ref="E40:O40" si="64">D40</f>
        <v>460.35704000000004</v>
      </c>
      <c r="F40" s="225">
        <f t="shared" si="64"/>
        <v>460.35704000000004</v>
      </c>
      <c r="G40" s="225">
        <f t="shared" si="64"/>
        <v>460.35704000000004</v>
      </c>
      <c r="H40" s="225">
        <f t="shared" si="64"/>
        <v>460.35704000000004</v>
      </c>
      <c r="I40" s="225">
        <f t="shared" si="64"/>
        <v>460.35704000000004</v>
      </c>
      <c r="J40" s="225">
        <f t="shared" si="64"/>
        <v>460.35704000000004</v>
      </c>
      <c r="K40" s="225">
        <f t="shared" si="64"/>
        <v>460.35704000000004</v>
      </c>
      <c r="L40" s="225">
        <f t="shared" si="64"/>
        <v>460.35704000000004</v>
      </c>
      <c r="M40" s="225">
        <f t="shared" si="64"/>
        <v>460.35704000000004</v>
      </c>
      <c r="N40" s="225">
        <f t="shared" si="64"/>
        <v>460.35704000000004</v>
      </c>
      <c r="O40" s="225">
        <f t="shared" si="64"/>
        <v>460.35704000000004</v>
      </c>
    </row>
    <row r="41" spans="1:267" x14ac:dyDescent="0.3">
      <c r="A41" s="207" t="s">
        <v>430</v>
      </c>
      <c r="B41" s="211">
        <v>25</v>
      </c>
      <c r="C41" s="225">
        <f t="shared" si="54"/>
        <v>318.70871999999991</v>
      </c>
      <c r="D41" s="225">
        <f>VLOOKUP($A41,CAPEX!$A:$H,6,0)/12/1000</f>
        <v>26.559060000000002</v>
      </c>
      <c r="E41" s="225">
        <f t="shared" ref="E41:O41" si="65">D41</f>
        <v>26.559060000000002</v>
      </c>
      <c r="F41" s="225">
        <f t="shared" si="65"/>
        <v>26.559060000000002</v>
      </c>
      <c r="G41" s="225">
        <f t="shared" si="65"/>
        <v>26.559060000000002</v>
      </c>
      <c r="H41" s="225">
        <f t="shared" si="65"/>
        <v>26.559060000000002</v>
      </c>
      <c r="I41" s="225">
        <f t="shared" si="65"/>
        <v>26.559060000000002</v>
      </c>
      <c r="J41" s="225">
        <f t="shared" si="65"/>
        <v>26.559060000000002</v>
      </c>
      <c r="K41" s="225">
        <f t="shared" si="65"/>
        <v>26.559060000000002</v>
      </c>
      <c r="L41" s="225">
        <f t="shared" si="65"/>
        <v>26.559060000000002</v>
      </c>
      <c r="M41" s="225">
        <f t="shared" si="65"/>
        <v>26.559060000000002</v>
      </c>
      <c r="N41" s="225">
        <f t="shared" si="65"/>
        <v>26.559060000000002</v>
      </c>
      <c r="O41" s="225">
        <f t="shared" si="65"/>
        <v>26.559060000000002</v>
      </c>
    </row>
    <row r="42" spans="1:267" x14ac:dyDescent="0.3">
      <c r="A42" s="207" t="s">
        <v>436</v>
      </c>
      <c r="B42" s="211">
        <v>25</v>
      </c>
      <c r="C42" s="225">
        <f t="shared" si="54"/>
        <v>686.40000000000009</v>
      </c>
      <c r="D42" s="225">
        <f>VLOOKUP($A42,CAPEX!$A:$H,6,0)/12/1000</f>
        <v>57.2</v>
      </c>
      <c r="E42" s="225">
        <f t="shared" ref="E42:O42" si="66">D42</f>
        <v>57.2</v>
      </c>
      <c r="F42" s="225">
        <f t="shared" si="66"/>
        <v>57.2</v>
      </c>
      <c r="G42" s="225">
        <f t="shared" si="66"/>
        <v>57.2</v>
      </c>
      <c r="H42" s="225">
        <f t="shared" si="66"/>
        <v>57.2</v>
      </c>
      <c r="I42" s="225">
        <f t="shared" si="66"/>
        <v>57.2</v>
      </c>
      <c r="J42" s="225">
        <f t="shared" si="66"/>
        <v>57.2</v>
      </c>
      <c r="K42" s="225">
        <f t="shared" si="66"/>
        <v>57.2</v>
      </c>
      <c r="L42" s="225">
        <f t="shared" si="66"/>
        <v>57.2</v>
      </c>
      <c r="M42" s="225">
        <f t="shared" si="66"/>
        <v>57.2</v>
      </c>
      <c r="N42" s="225">
        <f t="shared" si="66"/>
        <v>57.2</v>
      </c>
      <c r="O42" s="225">
        <f t="shared" si="66"/>
        <v>57.2</v>
      </c>
    </row>
    <row r="43" spans="1:267" x14ac:dyDescent="0.3">
      <c r="A43" s="176" t="s">
        <v>623</v>
      </c>
      <c r="B43" s="184"/>
      <c r="C43" s="199"/>
      <c r="D43" s="179"/>
      <c r="E43" s="179"/>
      <c r="F43" s="179"/>
      <c r="G43" s="179"/>
      <c r="H43" s="179"/>
      <c r="I43" s="179"/>
      <c r="J43" s="179"/>
      <c r="K43" s="179"/>
      <c r="L43" s="179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  <c r="BQ43" s="175"/>
      <c r="BR43" s="175"/>
      <c r="BS43" s="175"/>
      <c r="BT43" s="175"/>
      <c r="BU43" s="175"/>
      <c r="BV43" s="175"/>
      <c r="BW43" s="175"/>
      <c r="BX43" s="175"/>
      <c r="BY43" s="175"/>
      <c r="BZ43" s="175"/>
      <c r="CA43" s="175"/>
      <c r="CB43" s="175"/>
      <c r="CC43" s="175"/>
      <c r="CD43" s="175"/>
      <c r="CE43" s="175"/>
      <c r="CF43" s="175"/>
      <c r="CG43" s="175"/>
      <c r="CH43" s="175"/>
      <c r="CI43" s="175"/>
      <c r="CJ43" s="175"/>
      <c r="CK43" s="175"/>
      <c r="CL43" s="175"/>
      <c r="CM43" s="175"/>
      <c r="CN43" s="175"/>
      <c r="CO43" s="175"/>
      <c r="CP43" s="175"/>
      <c r="CQ43" s="175"/>
      <c r="CR43" s="175"/>
      <c r="CS43" s="175"/>
      <c r="CT43" s="175"/>
      <c r="CU43" s="175"/>
      <c r="CV43" s="175"/>
      <c r="CW43" s="175"/>
      <c r="CX43" s="175"/>
      <c r="CY43" s="175"/>
      <c r="CZ43" s="175"/>
      <c r="DA43" s="175"/>
      <c r="DB43" s="175"/>
      <c r="DC43" s="175"/>
      <c r="DD43" s="175"/>
      <c r="DE43" s="175"/>
      <c r="DF43" s="175"/>
      <c r="DG43" s="175"/>
      <c r="DH43" s="175"/>
      <c r="DI43" s="175"/>
      <c r="DJ43" s="175"/>
      <c r="DK43" s="175"/>
      <c r="DL43" s="175"/>
      <c r="DM43" s="175"/>
      <c r="DN43" s="175"/>
      <c r="DO43" s="175"/>
      <c r="DP43" s="175"/>
      <c r="DQ43" s="175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  <c r="ED43" s="175"/>
      <c r="EE43" s="175"/>
      <c r="EF43" s="175"/>
      <c r="EG43" s="175"/>
      <c r="EH43" s="175"/>
      <c r="EI43" s="175"/>
      <c r="EJ43" s="175"/>
      <c r="EK43" s="175"/>
      <c r="EL43" s="175"/>
      <c r="EM43" s="175"/>
      <c r="EN43" s="175"/>
      <c r="EO43" s="175"/>
      <c r="EP43" s="175"/>
      <c r="EQ43" s="175"/>
      <c r="ER43" s="175"/>
      <c r="ES43" s="175"/>
      <c r="ET43" s="175"/>
      <c r="EU43" s="175"/>
      <c r="EV43" s="175"/>
      <c r="EW43" s="175"/>
      <c r="EX43" s="175"/>
      <c r="EY43" s="175"/>
      <c r="EZ43" s="175"/>
      <c r="FA43" s="175"/>
      <c r="FB43" s="175"/>
      <c r="FC43" s="175"/>
      <c r="FD43" s="175"/>
      <c r="FE43" s="175"/>
      <c r="FF43" s="175"/>
      <c r="FG43" s="175"/>
      <c r="FH43" s="175"/>
      <c r="FI43" s="175"/>
      <c r="FJ43" s="175"/>
      <c r="FK43" s="175"/>
      <c r="FL43" s="175"/>
      <c r="FM43" s="175"/>
      <c r="FN43" s="175"/>
      <c r="FO43" s="175"/>
      <c r="FP43" s="175"/>
      <c r="FQ43" s="175"/>
      <c r="FR43" s="175"/>
      <c r="FS43" s="175"/>
      <c r="FT43" s="175"/>
      <c r="FU43" s="175"/>
      <c r="FV43" s="175"/>
      <c r="FW43" s="175"/>
      <c r="FX43" s="175"/>
      <c r="FY43" s="175"/>
      <c r="FZ43" s="175"/>
      <c r="GA43" s="175"/>
      <c r="GB43" s="175"/>
      <c r="GC43" s="175"/>
      <c r="GD43" s="175"/>
      <c r="GE43" s="175"/>
      <c r="GF43" s="175"/>
      <c r="GG43" s="175"/>
      <c r="GH43" s="175"/>
      <c r="GI43" s="175"/>
      <c r="GJ43" s="175"/>
      <c r="GK43" s="175"/>
      <c r="GL43" s="175"/>
      <c r="GM43" s="175"/>
      <c r="GN43" s="175"/>
      <c r="GO43" s="175"/>
      <c r="GP43" s="175"/>
      <c r="GQ43" s="175"/>
      <c r="GR43" s="175"/>
      <c r="GS43" s="175"/>
      <c r="GT43" s="175"/>
      <c r="GU43" s="175"/>
      <c r="GV43" s="175"/>
      <c r="GW43" s="175"/>
      <c r="GX43" s="175"/>
      <c r="GY43" s="175"/>
      <c r="GZ43" s="175"/>
      <c r="HA43" s="175"/>
      <c r="HB43" s="175"/>
      <c r="HC43" s="175"/>
      <c r="HD43" s="175"/>
      <c r="HE43" s="175"/>
      <c r="HF43" s="175"/>
      <c r="HG43" s="175"/>
      <c r="HH43" s="175"/>
      <c r="HI43" s="175"/>
      <c r="HJ43" s="175"/>
      <c r="HK43" s="175"/>
      <c r="HL43" s="175"/>
      <c r="HM43" s="175"/>
      <c r="HN43" s="175"/>
      <c r="HO43" s="175"/>
      <c r="HP43" s="175"/>
      <c r="HQ43" s="175"/>
      <c r="HR43" s="175"/>
      <c r="HS43" s="175"/>
      <c r="HT43" s="175"/>
      <c r="HU43" s="175"/>
      <c r="HV43" s="175"/>
      <c r="HW43" s="175"/>
      <c r="HX43" s="175"/>
      <c r="HY43" s="175"/>
      <c r="HZ43" s="175"/>
      <c r="IA43" s="175"/>
      <c r="IB43" s="175"/>
      <c r="IC43" s="175"/>
      <c r="ID43" s="175"/>
      <c r="IE43" s="175"/>
      <c r="IF43" s="175"/>
      <c r="IG43" s="175"/>
      <c r="IH43" s="175"/>
      <c r="II43" s="175"/>
      <c r="IJ43" s="175"/>
      <c r="IK43" s="175"/>
      <c r="IL43" s="175"/>
      <c r="IM43" s="175"/>
      <c r="IN43" s="175"/>
      <c r="IO43" s="175"/>
      <c r="IP43" s="175"/>
      <c r="IQ43" s="175"/>
      <c r="IR43" s="175"/>
      <c r="IS43" s="175"/>
      <c r="IT43" s="175"/>
      <c r="IU43" s="175"/>
      <c r="IV43" s="175"/>
      <c r="IW43" s="175"/>
      <c r="IX43" s="175"/>
      <c r="IY43" s="175"/>
      <c r="IZ43" s="175"/>
      <c r="JA43" s="175"/>
      <c r="JB43" s="175"/>
      <c r="JC43" s="175"/>
      <c r="JD43" s="175"/>
      <c r="JE43" s="175"/>
      <c r="JF43" s="175"/>
      <c r="JG43" s="175"/>
    </row>
    <row r="44" spans="1:267" x14ac:dyDescent="0.3">
      <c r="A44" s="207" t="s">
        <v>84</v>
      </c>
      <c r="B44" s="211">
        <v>7</v>
      </c>
      <c r="C44" s="225">
        <f t="shared" ref="C44:C86" si="67">SUM(D44:JG44)</f>
        <v>77.333279999999903</v>
      </c>
      <c r="D44" s="225">
        <f>VLOOKUP($A44,CAPEX!$A:$H,6,0)/12/1000</f>
        <v>1.6111099999999998</v>
      </c>
      <c r="E44" s="225">
        <f t="shared" ref="E44:O44" si="68">D44</f>
        <v>1.6111099999999998</v>
      </c>
      <c r="F44" s="225">
        <f t="shared" si="68"/>
        <v>1.6111099999999998</v>
      </c>
      <c r="G44" s="225">
        <f t="shared" si="68"/>
        <v>1.6111099999999998</v>
      </c>
      <c r="H44" s="225">
        <f t="shared" si="68"/>
        <v>1.6111099999999998</v>
      </c>
      <c r="I44" s="225">
        <f t="shared" si="68"/>
        <v>1.6111099999999998</v>
      </c>
      <c r="J44" s="225">
        <f t="shared" si="68"/>
        <v>1.6111099999999998</v>
      </c>
      <c r="K44" s="225">
        <f t="shared" si="68"/>
        <v>1.6111099999999998</v>
      </c>
      <c r="L44" s="225">
        <f t="shared" si="68"/>
        <v>1.6111099999999998</v>
      </c>
      <c r="M44" s="225">
        <f t="shared" si="68"/>
        <v>1.6111099999999998</v>
      </c>
      <c r="N44" s="225">
        <f t="shared" si="68"/>
        <v>1.6111099999999998</v>
      </c>
      <c r="O44" s="225">
        <f t="shared" si="68"/>
        <v>1.6111099999999998</v>
      </c>
      <c r="CJ44" s="225">
        <f t="shared" ref="CJ44:CJ86" si="69">D44</f>
        <v>1.6111099999999998</v>
      </c>
      <c r="CK44" s="225">
        <f t="shared" ref="CK44:CK86" si="70">E44</f>
        <v>1.6111099999999998</v>
      </c>
      <c r="CL44" s="225">
        <f t="shared" ref="CL44:CL86" si="71">F44</f>
        <v>1.6111099999999998</v>
      </c>
      <c r="CM44" s="225">
        <f t="shared" ref="CM44:CM86" si="72">G44</f>
        <v>1.6111099999999998</v>
      </c>
      <c r="CN44" s="225">
        <f t="shared" ref="CN44:CN86" si="73">H44</f>
        <v>1.6111099999999998</v>
      </c>
      <c r="CO44" s="225">
        <f t="shared" ref="CO44:CO86" si="74">I44</f>
        <v>1.6111099999999998</v>
      </c>
      <c r="CP44" s="225">
        <f t="shared" ref="CP44:CP86" si="75">J44</f>
        <v>1.6111099999999998</v>
      </c>
      <c r="CQ44" s="225">
        <f t="shared" ref="CQ44:CQ86" si="76">K44</f>
        <v>1.6111099999999998</v>
      </c>
      <c r="CR44" s="225">
        <f t="shared" ref="CR44:CR86" si="77">L44</f>
        <v>1.6111099999999998</v>
      </c>
      <c r="CS44" s="225">
        <f t="shared" ref="CS44:CS86" si="78">M44</f>
        <v>1.6111099999999998</v>
      </c>
      <c r="CT44" s="225">
        <f t="shared" ref="CT44:CT86" si="79">N44</f>
        <v>1.6111099999999998</v>
      </c>
      <c r="CU44" s="225">
        <f t="shared" ref="CU44:CU86" si="80">O44</f>
        <v>1.6111099999999998</v>
      </c>
      <c r="FJ44" s="225"/>
      <c r="FN44" s="225"/>
      <c r="FP44" s="225">
        <f t="shared" ref="FP44:FP86" si="81">CJ44</f>
        <v>1.6111099999999998</v>
      </c>
      <c r="FQ44" s="225">
        <f t="shared" ref="FQ44:FQ86" si="82">CK44</f>
        <v>1.6111099999999998</v>
      </c>
      <c r="FR44" s="225">
        <f t="shared" ref="FR44:FR86" si="83">CL44</f>
        <v>1.6111099999999998</v>
      </c>
      <c r="FS44" s="225">
        <f t="shared" ref="FS44:FS86" si="84">CM44</f>
        <v>1.6111099999999998</v>
      </c>
      <c r="FT44" s="225">
        <f t="shared" ref="FT44:FT86" si="85">CN44</f>
        <v>1.6111099999999998</v>
      </c>
      <c r="FU44" s="225">
        <f t="shared" ref="FU44:FU86" si="86">CO44</f>
        <v>1.6111099999999998</v>
      </c>
      <c r="FV44" s="225">
        <f t="shared" ref="FV44:FV86" si="87">CP44</f>
        <v>1.6111099999999998</v>
      </c>
      <c r="FW44" s="225">
        <f t="shared" ref="FW44:FW86" si="88">CQ44</f>
        <v>1.6111099999999998</v>
      </c>
      <c r="FX44" s="225">
        <f t="shared" ref="FX44:FX86" si="89">CR44</f>
        <v>1.6111099999999998</v>
      </c>
      <c r="FY44" s="225">
        <f t="shared" ref="FY44:FY86" si="90">CS44</f>
        <v>1.6111099999999998</v>
      </c>
      <c r="FZ44" s="225">
        <f t="shared" ref="FZ44:FZ86" si="91">CT44</f>
        <v>1.6111099999999998</v>
      </c>
      <c r="GA44" s="225">
        <f t="shared" ref="GA44:GA86" si="92">CU44</f>
        <v>1.6111099999999998</v>
      </c>
      <c r="GB44" s="225"/>
      <c r="GN44" s="225"/>
      <c r="GZ44" s="225"/>
      <c r="HL44" s="225"/>
      <c r="HX44" s="225"/>
      <c r="IJ44" s="225"/>
      <c r="IV44" s="225">
        <f t="shared" ref="IV44:IV86" si="93">FP44</f>
        <v>1.6111099999999998</v>
      </c>
      <c r="IW44" s="225">
        <f t="shared" ref="IW44:IW86" si="94">FQ44</f>
        <v>1.6111099999999998</v>
      </c>
      <c r="IX44" s="225">
        <f t="shared" ref="IX44:IX86" si="95">FR44</f>
        <v>1.6111099999999998</v>
      </c>
      <c r="IY44" s="225">
        <f t="shared" ref="IY44:IY86" si="96">FS44</f>
        <v>1.6111099999999998</v>
      </c>
      <c r="IZ44" s="225">
        <f t="shared" ref="IZ44:IZ86" si="97">FT44</f>
        <v>1.6111099999999998</v>
      </c>
      <c r="JA44" s="225">
        <f t="shared" ref="JA44:JA86" si="98">FU44</f>
        <v>1.6111099999999998</v>
      </c>
      <c r="JB44" s="225">
        <f t="shared" ref="JB44:JB86" si="99">FV44</f>
        <v>1.6111099999999998</v>
      </c>
      <c r="JC44" s="225">
        <f t="shared" ref="JC44:JC86" si="100">FW44</f>
        <v>1.6111099999999998</v>
      </c>
      <c r="JD44" s="225">
        <f t="shared" ref="JD44:JD86" si="101">FX44</f>
        <v>1.6111099999999998</v>
      </c>
      <c r="JE44" s="225">
        <f t="shared" ref="JE44:JE86" si="102">FY44</f>
        <v>1.6111099999999998</v>
      </c>
      <c r="JF44" s="225">
        <f t="shared" ref="JF44:JF86" si="103">FZ44</f>
        <v>1.6111099999999998</v>
      </c>
      <c r="JG44" s="225">
        <f t="shared" ref="JG44:JG86" si="104">GA44</f>
        <v>1.6111099999999998</v>
      </c>
    </row>
    <row r="45" spans="1:267" x14ac:dyDescent="0.3">
      <c r="A45" s="207" t="s">
        <v>464</v>
      </c>
      <c r="B45" s="211">
        <v>7</v>
      </c>
      <c r="C45" s="225">
        <f t="shared" si="67"/>
        <v>311.97159999999991</v>
      </c>
      <c r="D45" s="225">
        <f>VLOOKUP($A45,CAPEX!$A:$H,6,0)/12/1000</f>
        <v>6.4994083333333332</v>
      </c>
      <c r="E45" s="225">
        <f t="shared" ref="E45:O45" si="105">D45</f>
        <v>6.4994083333333332</v>
      </c>
      <c r="F45" s="225">
        <f t="shared" si="105"/>
        <v>6.4994083333333332</v>
      </c>
      <c r="G45" s="225">
        <f t="shared" si="105"/>
        <v>6.4994083333333332</v>
      </c>
      <c r="H45" s="225">
        <f t="shared" si="105"/>
        <v>6.4994083333333332</v>
      </c>
      <c r="I45" s="225">
        <f t="shared" si="105"/>
        <v>6.4994083333333332</v>
      </c>
      <c r="J45" s="225">
        <f t="shared" si="105"/>
        <v>6.4994083333333332</v>
      </c>
      <c r="K45" s="225">
        <f t="shared" si="105"/>
        <v>6.4994083333333332</v>
      </c>
      <c r="L45" s="225">
        <f t="shared" si="105"/>
        <v>6.4994083333333332</v>
      </c>
      <c r="M45" s="225">
        <f t="shared" si="105"/>
        <v>6.4994083333333332</v>
      </c>
      <c r="N45" s="225">
        <f t="shared" si="105"/>
        <v>6.4994083333333332</v>
      </c>
      <c r="O45" s="225">
        <f t="shared" si="105"/>
        <v>6.4994083333333332</v>
      </c>
      <c r="CJ45" s="225">
        <f t="shared" si="69"/>
        <v>6.4994083333333332</v>
      </c>
      <c r="CK45" s="225">
        <f t="shared" si="70"/>
        <v>6.4994083333333332</v>
      </c>
      <c r="CL45" s="225">
        <f t="shared" si="71"/>
        <v>6.4994083333333332</v>
      </c>
      <c r="CM45" s="225">
        <f t="shared" si="72"/>
        <v>6.4994083333333332</v>
      </c>
      <c r="CN45" s="225">
        <f t="shared" si="73"/>
        <v>6.4994083333333332</v>
      </c>
      <c r="CO45" s="225">
        <f t="shared" si="74"/>
        <v>6.4994083333333332</v>
      </c>
      <c r="CP45" s="225">
        <f t="shared" si="75"/>
        <v>6.4994083333333332</v>
      </c>
      <c r="CQ45" s="225">
        <f t="shared" si="76"/>
        <v>6.4994083333333332</v>
      </c>
      <c r="CR45" s="225">
        <f t="shared" si="77"/>
        <v>6.4994083333333332</v>
      </c>
      <c r="CS45" s="225">
        <f t="shared" si="78"/>
        <v>6.4994083333333332</v>
      </c>
      <c r="CT45" s="225">
        <f t="shared" si="79"/>
        <v>6.4994083333333332</v>
      </c>
      <c r="CU45" s="225">
        <f t="shared" si="80"/>
        <v>6.4994083333333332</v>
      </c>
      <c r="FJ45" s="225"/>
      <c r="FN45" s="225"/>
      <c r="FP45" s="225">
        <f t="shared" si="81"/>
        <v>6.4994083333333332</v>
      </c>
      <c r="FQ45" s="225">
        <f t="shared" si="82"/>
        <v>6.4994083333333332</v>
      </c>
      <c r="FR45" s="225">
        <f t="shared" si="83"/>
        <v>6.4994083333333332</v>
      </c>
      <c r="FS45" s="225">
        <f t="shared" si="84"/>
        <v>6.4994083333333332</v>
      </c>
      <c r="FT45" s="225">
        <f t="shared" si="85"/>
        <v>6.4994083333333332</v>
      </c>
      <c r="FU45" s="225">
        <f t="shared" si="86"/>
        <v>6.4994083333333332</v>
      </c>
      <c r="FV45" s="225">
        <f t="shared" si="87"/>
        <v>6.4994083333333332</v>
      </c>
      <c r="FW45" s="225">
        <f t="shared" si="88"/>
        <v>6.4994083333333332</v>
      </c>
      <c r="FX45" s="225">
        <f t="shared" si="89"/>
        <v>6.4994083333333332</v>
      </c>
      <c r="FY45" s="225">
        <f t="shared" si="90"/>
        <v>6.4994083333333332</v>
      </c>
      <c r="FZ45" s="225">
        <f t="shared" si="91"/>
        <v>6.4994083333333332</v>
      </c>
      <c r="GA45" s="225">
        <f t="shared" si="92"/>
        <v>6.4994083333333332</v>
      </c>
      <c r="GB45" s="225"/>
      <c r="GN45" s="225"/>
      <c r="GZ45" s="225"/>
      <c r="HL45" s="225"/>
      <c r="HX45" s="225"/>
      <c r="IJ45" s="225"/>
      <c r="IV45" s="225">
        <f t="shared" si="93"/>
        <v>6.4994083333333332</v>
      </c>
      <c r="IW45" s="225">
        <f t="shared" si="94"/>
        <v>6.4994083333333332</v>
      </c>
      <c r="IX45" s="225">
        <f t="shared" si="95"/>
        <v>6.4994083333333332</v>
      </c>
      <c r="IY45" s="225">
        <f t="shared" si="96"/>
        <v>6.4994083333333332</v>
      </c>
      <c r="IZ45" s="225">
        <f t="shared" si="97"/>
        <v>6.4994083333333332</v>
      </c>
      <c r="JA45" s="225">
        <f t="shared" si="98"/>
        <v>6.4994083333333332</v>
      </c>
      <c r="JB45" s="225">
        <f t="shared" si="99"/>
        <v>6.4994083333333332</v>
      </c>
      <c r="JC45" s="225">
        <f t="shared" si="100"/>
        <v>6.4994083333333332</v>
      </c>
      <c r="JD45" s="225">
        <f t="shared" si="101"/>
        <v>6.4994083333333332</v>
      </c>
      <c r="JE45" s="225">
        <f t="shared" si="102"/>
        <v>6.4994083333333332</v>
      </c>
      <c r="JF45" s="225">
        <f t="shared" si="103"/>
        <v>6.4994083333333332</v>
      </c>
      <c r="JG45" s="225">
        <f t="shared" si="104"/>
        <v>6.4994083333333332</v>
      </c>
    </row>
    <row r="46" spans="1:267" x14ac:dyDescent="0.3">
      <c r="A46" s="207" t="s">
        <v>491</v>
      </c>
      <c r="B46" s="211">
        <v>7</v>
      </c>
      <c r="C46" s="225">
        <f t="shared" si="67"/>
        <v>181.00000000000009</v>
      </c>
      <c r="D46" s="225">
        <f>VLOOKUP($A46,CAPEX!$A:$H,6,0)/12/1000</f>
        <v>3.7708333333333335</v>
      </c>
      <c r="E46" s="225">
        <f t="shared" ref="E46:O46" si="106">D46</f>
        <v>3.7708333333333335</v>
      </c>
      <c r="F46" s="225">
        <f t="shared" si="106"/>
        <v>3.7708333333333335</v>
      </c>
      <c r="G46" s="225">
        <f t="shared" si="106"/>
        <v>3.7708333333333335</v>
      </c>
      <c r="H46" s="225">
        <f t="shared" si="106"/>
        <v>3.7708333333333335</v>
      </c>
      <c r="I46" s="225">
        <f t="shared" si="106"/>
        <v>3.7708333333333335</v>
      </c>
      <c r="J46" s="225">
        <f t="shared" si="106"/>
        <v>3.7708333333333335</v>
      </c>
      <c r="K46" s="225">
        <f t="shared" si="106"/>
        <v>3.7708333333333335</v>
      </c>
      <c r="L46" s="225">
        <f t="shared" si="106"/>
        <v>3.7708333333333335</v>
      </c>
      <c r="M46" s="225">
        <f t="shared" si="106"/>
        <v>3.7708333333333335</v>
      </c>
      <c r="N46" s="225">
        <f t="shared" si="106"/>
        <v>3.7708333333333335</v>
      </c>
      <c r="O46" s="225">
        <f t="shared" si="106"/>
        <v>3.7708333333333335</v>
      </c>
      <c r="CJ46" s="225">
        <f t="shared" si="69"/>
        <v>3.7708333333333335</v>
      </c>
      <c r="CK46" s="225">
        <f t="shared" si="70"/>
        <v>3.7708333333333335</v>
      </c>
      <c r="CL46" s="225">
        <f t="shared" si="71"/>
        <v>3.7708333333333335</v>
      </c>
      <c r="CM46" s="225">
        <f t="shared" si="72"/>
        <v>3.7708333333333335</v>
      </c>
      <c r="CN46" s="225">
        <f t="shared" si="73"/>
        <v>3.7708333333333335</v>
      </c>
      <c r="CO46" s="225">
        <f t="shared" si="74"/>
        <v>3.7708333333333335</v>
      </c>
      <c r="CP46" s="225">
        <f t="shared" si="75"/>
        <v>3.7708333333333335</v>
      </c>
      <c r="CQ46" s="225">
        <f t="shared" si="76"/>
        <v>3.7708333333333335</v>
      </c>
      <c r="CR46" s="225">
        <f t="shared" si="77"/>
        <v>3.7708333333333335</v>
      </c>
      <c r="CS46" s="225">
        <f t="shared" si="78"/>
        <v>3.7708333333333335</v>
      </c>
      <c r="CT46" s="225">
        <f t="shared" si="79"/>
        <v>3.7708333333333335</v>
      </c>
      <c r="CU46" s="225">
        <f t="shared" si="80"/>
        <v>3.7708333333333335</v>
      </c>
      <c r="FJ46" s="225"/>
      <c r="FN46" s="225"/>
      <c r="FP46" s="225">
        <f t="shared" si="81"/>
        <v>3.7708333333333335</v>
      </c>
      <c r="FQ46" s="225">
        <f t="shared" si="82"/>
        <v>3.7708333333333335</v>
      </c>
      <c r="FR46" s="225">
        <f t="shared" si="83"/>
        <v>3.7708333333333335</v>
      </c>
      <c r="FS46" s="225">
        <f t="shared" si="84"/>
        <v>3.7708333333333335</v>
      </c>
      <c r="FT46" s="225">
        <f t="shared" si="85"/>
        <v>3.7708333333333335</v>
      </c>
      <c r="FU46" s="225">
        <f t="shared" si="86"/>
        <v>3.7708333333333335</v>
      </c>
      <c r="FV46" s="225">
        <f t="shared" si="87"/>
        <v>3.7708333333333335</v>
      </c>
      <c r="FW46" s="225">
        <f t="shared" si="88"/>
        <v>3.7708333333333335</v>
      </c>
      <c r="FX46" s="225">
        <f t="shared" si="89"/>
        <v>3.7708333333333335</v>
      </c>
      <c r="FY46" s="225">
        <f t="shared" si="90"/>
        <v>3.7708333333333335</v>
      </c>
      <c r="FZ46" s="225">
        <f t="shared" si="91"/>
        <v>3.7708333333333335</v>
      </c>
      <c r="GA46" s="225">
        <f t="shared" si="92"/>
        <v>3.7708333333333335</v>
      </c>
      <c r="GB46" s="225"/>
      <c r="GN46" s="225"/>
      <c r="GZ46" s="225"/>
      <c r="HL46" s="225"/>
      <c r="HX46" s="225"/>
      <c r="IJ46" s="225"/>
      <c r="IV46" s="225">
        <f t="shared" si="93"/>
        <v>3.7708333333333335</v>
      </c>
      <c r="IW46" s="225">
        <f t="shared" si="94"/>
        <v>3.7708333333333335</v>
      </c>
      <c r="IX46" s="225">
        <f t="shared" si="95"/>
        <v>3.7708333333333335</v>
      </c>
      <c r="IY46" s="225">
        <f t="shared" si="96"/>
        <v>3.7708333333333335</v>
      </c>
      <c r="IZ46" s="225">
        <f t="shared" si="97"/>
        <v>3.7708333333333335</v>
      </c>
      <c r="JA46" s="225">
        <f t="shared" si="98"/>
        <v>3.7708333333333335</v>
      </c>
      <c r="JB46" s="225">
        <f t="shared" si="99"/>
        <v>3.7708333333333335</v>
      </c>
      <c r="JC46" s="225">
        <f t="shared" si="100"/>
        <v>3.7708333333333335</v>
      </c>
      <c r="JD46" s="225">
        <f t="shared" si="101"/>
        <v>3.7708333333333335</v>
      </c>
      <c r="JE46" s="225">
        <f t="shared" si="102"/>
        <v>3.7708333333333335</v>
      </c>
      <c r="JF46" s="225">
        <f t="shared" si="103"/>
        <v>3.7708333333333335</v>
      </c>
      <c r="JG46" s="225">
        <f t="shared" si="104"/>
        <v>3.7708333333333335</v>
      </c>
    </row>
    <row r="47" spans="1:267" x14ac:dyDescent="0.3">
      <c r="A47" s="207" t="s">
        <v>463</v>
      </c>
      <c r="B47" s="211">
        <v>7</v>
      </c>
      <c r="C47" s="225">
        <f t="shared" si="67"/>
        <v>112.22000000000007</v>
      </c>
      <c r="D47" s="225">
        <f>VLOOKUP($A47,CAPEX!$A:$H,6,0)/12/1000</f>
        <v>2.3379166666666666</v>
      </c>
      <c r="E47" s="225">
        <f t="shared" ref="E47:O47" si="107">D47</f>
        <v>2.3379166666666666</v>
      </c>
      <c r="F47" s="225">
        <f t="shared" si="107"/>
        <v>2.3379166666666666</v>
      </c>
      <c r="G47" s="225">
        <f t="shared" si="107"/>
        <v>2.3379166666666666</v>
      </c>
      <c r="H47" s="225">
        <f t="shared" si="107"/>
        <v>2.3379166666666666</v>
      </c>
      <c r="I47" s="225">
        <f t="shared" si="107"/>
        <v>2.3379166666666666</v>
      </c>
      <c r="J47" s="225">
        <f t="shared" si="107"/>
        <v>2.3379166666666666</v>
      </c>
      <c r="K47" s="225">
        <f t="shared" si="107"/>
        <v>2.3379166666666666</v>
      </c>
      <c r="L47" s="225">
        <f t="shared" si="107"/>
        <v>2.3379166666666666</v>
      </c>
      <c r="M47" s="225">
        <f t="shared" si="107"/>
        <v>2.3379166666666666</v>
      </c>
      <c r="N47" s="225">
        <f t="shared" si="107"/>
        <v>2.3379166666666666</v>
      </c>
      <c r="O47" s="225">
        <f t="shared" si="107"/>
        <v>2.3379166666666666</v>
      </c>
      <c r="CJ47" s="225">
        <f t="shared" si="69"/>
        <v>2.3379166666666666</v>
      </c>
      <c r="CK47" s="225">
        <f t="shared" si="70"/>
        <v>2.3379166666666666</v>
      </c>
      <c r="CL47" s="225">
        <f t="shared" si="71"/>
        <v>2.3379166666666666</v>
      </c>
      <c r="CM47" s="225">
        <f t="shared" si="72"/>
        <v>2.3379166666666666</v>
      </c>
      <c r="CN47" s="225">
        <f t="shared" si="73"/>
        <v>2.3379166666666666</v>
      </c>
      <c r="CO47" s="225">
        <f t="shared" si="74"/>
        <v>2.3379166666666666</v>
      </c>
      <c r="CP47" s="225">
        <f t="shared" si="75"/>
        <v>2.3379166666666666</v>
      </c>
      <c r="CQ47" s="225">
        <f t="shared" si="76"/>
        <v>2.3379166666666666</v>
      </c>
      <c r="CR47" s="225">
        <f t="shared" si="77"/>
        <v>2.3379166666666666</v>
      </c>
      <c r="CS47" s="225">
        <f t="shared" si="78"/>
        <v>2.3379166666666666</v>
      </c>
      <c r="CT47" s="225">
        <f t="shared" si="79"/>
        <v>2.3379166666666666</v>
      </c>
      <c r="CU47" s="225">
        <f t="shared" si="80"/>
        <v>2.3379166666666666</v>
      </c>
      <c r="FJ47" s="225"/>
      <c r="FN47" s="225"/>
      <c r="FP47" s="225">
        <f t="shared" si="81"/>
        <v>2.3379166666666666</v>
      </c>
      <c r="FQ47" s="225">
        <f t="shared" si="82"/>
        <v>2.3379166666666666</v>
      </c>
      <c r="FR47" s="225">
        <f t="shared" si="83"/>
        <v>2.3379166666666666</v>
      </c>
      <c r="FS47" s="225">
        <f t="shared" si="84"/>
        <v>2.3379166666666666</v>
      </c>
      <c r="FT47" s="225">
        <f t="shared" si="85"/>
        <v>2.3379166666666666</v>
      </c>
      <c r="FU47" s="225">
        <f t="shared" si="86"/>
        <v>2.3379166666666666</v>
      </c>
      <c r="FV47" s="225">
        <f t="shared" si="87"/>
        <v>2.3379166666666666</v>
      </c>
      <c r="FW47" s="225">
        <f t="shared" si="88"/>
        <v>2.3379166666666666</v>
      </c>
      <c r="FX47" s="225">
        <f t="shared" si="89"/>
        <v>2.3379166666666666</v>
      </c>
      <c r="FY47" s="225">
        <f t="shared" si="90"/>
        <v>2.3379166666666666</v>
      </c>
      <c r="FZ47" s="225">
        <f t="shared" si="91"/>
        <v>2.3379166666666666</v>
      </c>
      <c r="GA47" s="225">
        <f t="shared" si="92"/>
        <v>2.3379166666666666</v>
      </c>
      <c r="GB47" s="225"/>
      <c r="GN47" s="225"/>
      <c r="GZ47" s="225"/>
      <c r="HL47" s="225"/>
      <c r="HX47" s="225"/>
      <c r="IJ47" s="225"/>
      <c r="IV47" s="225">
        <f t="shared" si="93"/>
        <v>2.3379166666666666</v>
      </c>
      <c r="IW47" s="225">
        <f t="shared" si="94"/>
        <v>2.3379166666666666</v>
      </c>
      <c r="IX47" s="225">
        <f t="shared" si="95"/>
        <v>2.3379166666666666</v>
      </c>
      <c r="IY47" s="225">
        <f t="shared" si="96"/>
        <v>2.3379166666666666</v>
      </c>
      <c r="IZ47" s="225">
        <f t="shared" si="97"/>
        <v>2.3379166666666666</v>
      </c>
      <c r="JA47" s="225">
        <f t="shared" si="98"/>
        <v>2.3379166666666666</v>
      </c>
      <c r="JB47" s="225">
        <f t="shared" si="99"/>
        <v>2.3379166666666666</v>
      </c>
      <c r="JC47" s="225">
        <f t="shared" si="100"/>
        <v>2.3379166666666666</v>
      </c>
      <c r="JD47" s="225">
        <f t="shared" si="101"/>
        <v>2.3379166666666666</v>
      </c>
      <c r="JE47" s="225">
        <f t="shared" si="102"/>
        <v>2.3379166666666666</v>
      </c>
      <c r="JF47" s="225">
        <f t="shared" si="103"/>
        <v>2.3379166666666666</v>
      </c>
      <c r="JG47" s="225">
        <f t="shared" si="104"/>
        <v>2.3379166666666666</v>
      </c>
    </row>
    <row r="48" spans="1:267" x14ac:dyDescent="0.3">
      <c r="A48" s="207" t="s">
        <v>451</v>
      </c>
      <c r="B48" s="211">
        <v>7</v>
      </c>
      <c r="C48" s="225">
        <f t="shared" si="67"/>
        <v>311.97159999999991</v>
      </c>
      <c r="D48" s="225">
        <f>VLOOKUP($A48,CAPEX!$A:$H,6,0)/12/1000</f>
        <v>6.4994083333333332</v>
      </c>
      <c r="E48" s="225">
        <f t="shared" ref="E48:O48" si="108">D48</f>
        <v>6.4994083333333332</v>
      </c>
      <c r="F48" s="225">
        <f t="shared" si="108"/>
        <v>6.4994083333333332</v>
      </c>
      <c r="G48" s="225">
        <f t="shared" si="108"/>
        <v>6.4994083333333332</v>
      </c>
      <c r="H48" s="225">
        <f t="shared" si="108"/>
        <v>6.4994083333333332</v>
      </c>
      <c r="I48" s="225">
        <f t="shared" si="108"/>
        <v>6.4994083333333332</v>
      </c>
      <c r="J48" s="225">
        <f t="shared" si="108"/>
        <v>6.4994083333333332</v>
      </c>
      <c r="K48" s="225">
        <f t="shared" si="108"/>
        <v>6.4994083333333332</v>
      </c>
      <c r="L48" s="225">
        <f t="shared" si="108"/>
        <v>6.4994083333333332</v>
      </c>
      <c r="M48" s="225">
        <f t="shared" si="108"/>
        <v>6.4994083333333332</v>
      </c>
      <c r="N48" s="225">
        <f t="shared" si="108"/>
        <v>6.4994083333333332</v>
      </c>
      <c r="O48" s="225">
        <f t="shared" si="108"/>
        <v>6.4994083333333332</v>
      </c>
      <c r="CJ48" s="225">
        <f t="shared" si="69"/>
        <v>6.4994083333333332</v>
      </c>
      <c r="CK48" s="225">
        <f t="shared" si="70"/>
        <v>6.4994083333333332</v>
      </c>
      <c r="CL48" s="225">
        <f t="shared" si="71"/>
        <v>6.4994083333333332</v>
      </c>
      <c r="CM48" s="225">
        <f t="shared" si="72"/>
        <v>6.4994083333333332</v>
      </c>
      <c r="CN48" s="225">
        <f t="shared" si="73"/>
        <v>6.4994083333333332</v>
      </c>
      <c r="CO48" s="225">
        <f t="shared" si="74"/>
        <v>6.4994083333333332</v>
      </c>
      <c r="CP48" s="225">
        <f t="shared" si="75"/>
        <v>6.4994083333333332</v>
      </c>
      <c r="CQ48" s="225">
        <f t="shared" si="76"/>
        <v>6.4994083333333332</v>
      </c>
      <c r="CR48" s="225">
        <f t="shared" si="77"/>
        <v>6.4994083333333332</v>
      </c>
      <c r="CS48" s="225">
        <f t="shared" si="78"/>
        <v>6.4994083333333332</v>
      </c>
      <c r="CT48" s="225">
        <f t="shared" si="79"/>
        <v>6.4994083333333332</v>
      </c>
      <c r="CU48" s="225">
        <f t="shared" si="80"/>
        <v>6.4994083333333332</v>
      </c>
      <c r="FJ48" s="225"/>
      <c r="FN48" s="225"/>
      <c r="FP48" s="225">
        <f t="shared" si="81"/>
        <v>6.4994083333333332</v>
      </c>
      <c r="FQ48" s="225">
        <f t="shared" si="82"/>
        <v>6.4994083333333332</v>
      </c>
      <c r="FR48" s="225">
        <f t="shared" si="83"/>
        <v>6.4994083333333332</v>
      </c>
      <c r="FS48" s="225">
        <f t="shared" si="84"/>
        <v>6.4994083333333332</v>
      </c>
      <c r="FT48" s="225">
        <f t="shared" si="85"/>
        <v>6.4994083333333332</v>
      </c>
      <c r="FU48" s="225">
        <f t="shared" si="86"/>
        <v>6.4994083333333332</v>
      </c>
      <c r="FV48" s="225">
        <f t="shared" si="87"/>
        <v>6.4994083333333332</v>
      </c>
      <c r="FW48" s="225">
        <f t="shared" si="88"/>
        <v>6.4994083333333332</v>
      </c>
      <c r="FX48" s="225">
        <f t="shared" si="89"/>
        <v>6.4994083333333332</v>
      </c>
      <c r="FY48" s="225">
        <f t="shared" si="90"/>
        <v>6.4994083333333332</v>
      </c>
      <c r="FZ48" s="225">
        <f t="shared" si="91"/>
        <v>6.4994083333333332</v>
      </c>
      <c r="GA48" s="225">
        <f t="shared" si="92"/>
        <v>6.4994083333333332</v>
      </c>
      <c r="GB48" s="225"/>
      <c r="GN48" s="225"/>
      <c r="GZ48" s="225"/>
      <c r="HL48" s="225"/>
      <c r="HX48" s="225"/>
      <c r="IJ48" s="225"/>
      <c r="IV48" s="225">
        <f t="shared" si="93"/>
        <v>6.4994083333333332</v>
      </c>
      <c r="IW48" s="225">
        <f t="shared" si="94"/>
        <v>6.4994083333333332</v>
      </c>
      <c r="IX48" s="225">
        <f t="shared" si="95"/>
        <v>6.4994083333333332</v>
      </c>
      <c r="IY48" s="225">
        <f t="shared" si="96"/>
        <v>6.4994083333333332</v>
      </c>
      <c r="IZ48" s="225">
        <f t="shared" si="97"/>
        <v>6.4994083333333332</v>
      </c>
      <c r="JA48" s="225">
        <f t="shared" si="98"/>
        <v>6.4994083333333332</v>
      </c>
      <c r="JB48" s="225">
        <f t="shared" si="99"/>
        <v>6.4994083333333332</v>
      </c>
      <c r="JC48" s="225">
        <f t="shared" si="100"/>
        <v>6.4994083333333332</v>
      </c>
      <c r="JD48" s="225">
        <f t="shared" si="101"/>
        <v>6.4994083333333332</v>
      </c>
      <c r="JE48" s="225">
        <f t="shared" si="102"/>
        <v>6.4994083333333332</v>
      </c>
      <c r="JF48" s="225">
        <f t="shared" si="103"/>
        <v>6.4994083333333332</v>
      </c>
      <c r="JG48" s="225">
        <f t="shared" si="104"/>
        <v>6.4994083333333332</v>
      </c>
    </row>
    <row r="49" spans="1:267" x14ac:dyDescent="0.3">
      <c r="A49" s="207" t="s">
        <v>481</v>
      </c>
      <c r="B49" s="211">
        <v>7</v>
      </c>
      <c r="C49" s="225">
        <f t="shared" si="67"/>
        <v>365.40000000000032</v>
      </c>
      <c r="D49" s="225">
        <f>VLOOKUP($A49,CAPEX!$A:$H,6,0)/12/1000</f>
        <v>7.6124999999999998</v>
      </c>
      <c r="E49" s="225">
        <f t="shared" ref="E49:O49" si="109">D49</f>
        <v>7.6124999999999998</v>
      </c>
      <c r="F49" s="225">
        <f t="shared" si="109"/>
        <v>7.6124999999999998</v>
      </c>
      <c r="G49" s="225">
        <f t="shared" si="109"/>
        <v>7.6124999999999998</v>
      </c>
      <c r="H49" s="225">
        <f t="shared" si="109"/>
        <v>7.6124999999999998</v>
      </c>
      <c r="I49" s="225">
        <f t="shared" si="109"/>
        <v>7.6124999999999998</v>
      </c>
      <c r="J49" s="225">
        <f t="shared" si="109"/>
        <v>7.6124999999999998</v>
      </c>
      <c r="K49" s="225">
        <f t="shared" si="109"/>
        <v>7.6124999999999998</v>
      </c>
      <c r="L49" s="225">
        <f t="shared" si="109"/>
        <v>7.6124999999999998</v>
      </c>
      <c r="M49" s="225">
        <f t="shared" si="109"/>
        <v>7.6124999999999998</v>
      </c>
      <c r="N49" s="225">
        <f t="shared" si="109"/>
        <v>7.6124999999999998</v>
      </c>
      <c r="O49" s="225">
        <f t="shared" si="109"/>
        <v>7.6124999999999998</v>
      </c>
      <c r="CJ49" s="225">
        <f t="shared" si="69"/>
        <v>7.6124999999999998</v>
      </c>
      <c r="CK49" s="225">
        <f t="shared" si="70"/>
        <v>7.6124999999999998</v>
      </c>
      <c r="CL49" s="225">
        <f t="shared" si="71"/>
        <v>7.6124999999999998</v>
      </c>
      <c r="CM49" s="225">
        <f t="shared" si="72"/>
        <v>7.6124999999999998</v>
      </c>
      <c r="CN49" s="225">
        <f t="shared" si="73"/>
        <v>7.6124999999999998</v>
      </c>
      <c r="CO49" s="225">
        <f t="shared" si="74"/>
        <v>7.6124999999999998</v>
      </c>
      <c r="CP49" s="225">
        <f t="shared" si="75"/>
        <v>7.6124999999999998</v>
      </c>
      <c r="CQ49" s="225">
        <f t="shared" si="76"/>
        <v>7.6124999999999998</v>
      </c>
      <c r="CR49" s="225">
        <f t="shared" si="77"/>
        <v>7.6124999999999998</v>
      </c>
      <c r="CS49" s="225">
        <f t="shared" si="78"/>
        <v>7.6124999999999998</v>
      </c>
      <c r="CT49" s="225">
        <f t="shared" si="79"/>
        <v>7.6124999999999998</v>
      </c>
      <c r="CU49" s="225">
        <f t="shared" si="80"/>
        <v>7.6124999999999998</v>
      </c>
      <c r="FJ49" s="225"/>
      <c r="FN49" s="225"/>
      <c r="FP49" s="225">
        <f t="shared" si="81"/>
        <v>7.6124999999999998</v>
      </c>
      <c r="FQ49" s="225">
        <f t="shared" si="82"/>
        <v>7.6124999999999998</v>
      </c>
      <c r="FR49" s="225">
        <f t="shared" si="83"/>
        <v>7.6124999999999998</v>
      </c>
      <c r="FS49" s="225">
        <f t="shared" si="84"/>
        <v>7.6124999999999998</v>
      </c>
      <c r="FT49" s="225">
        <f t="shared" si="85"/>
        <v>7.6124999999999998</v>
      </c>
      <c r="FU49" s="225">
        <f t="shared" si="86"/>
        <v>7.6124999999999998</v>
      </c>
      <c r="FV49" s="225">
        <f t="shared" si="87"/>
        <v>7.6124999999999998</v>
      </c>
      <c r="FW49" s="225">
        <f t="shared" si="88"/>
        <v>7.6124999999999998</v>
      </c>
      <c r="FX49" s="225">
        <f t="shared" si="89"/>
        <v>7.6124999999999998</v>
      </c>
      <c r="FY49" s="225">
        <f t="shared" si="90"/>
        <v>7.6124999999999998</v>
      </c>
      <c r="FZ49" s="225">
        <f t="shared" si="91"/>
        <v>7.6124999999999998</v>
      </c>
      <c r="GA49" s="225">
        <f t="shared" si="92"/>
        <v>7.6124999999999998</v>
      </c>
      <c r="GB49" s="225"/>
      <c r="GN49" s="225"/>
      <c r="GZ49" s="225"/>
      <c r="HL49" s="225"/>
      <c r="HX49" s="225"/>
      <c r="IJ49" s="225"/>
      <c r="IV49" s="225">
        <f t="shared" si="93"/>
        <v>7.6124999999999998</v>
      </c>
      <c r="IW49" s="225">
        <f t="shared" si="94"/>
        <v>7.6124999999999998</v>
      </c>
      <c r="IX49" s="225">
        <f t="shared" si="95"/>
        <v>7.6124999999999998</v>
      </c>
      <c r="IY49" s="225">
        <f t="shared" si="96"/>
        <v>7.6124999999999998</v>
      </c>
      <c r="IZ49" s="225">
        <f t="shared" si="97"/>
        <v>7.6124999999999998</v>
      </c>
      <c r="JA49" s="225">
        <f t="shared" si="98"/>
        <v>7.6124999999999998</v>
      </c>
      <c r="JB49" s="225">
        <f t="shared" si="99"/>
        <v>7.6124999999999998</v>
      </c>
      <c r="JC49" s="225">
        <f t="shared" si="100"/>
        <v>7.6124999999999998</v>
      </c>
      <c r="JD49" s="225">
        <f t="shared" si="101"/>
        <v>7.6124999999999998</v>
      </c>
      <c r="JE49" s="225">
        <f t="shared" si="102"/>
        <v>7.6124999999999998</v>
      </c>
      <c r="JF49" s="225">
        <f t="shared" si="103"/>
        <v>7.6124999999999998</v>
      </c>
      <c r="JG49" s="225">
        <f t="shared" si="104"/>
        <v>7.6124999999999998</v>
      </c>
    </row>
    <row r="50" spans="1:267" x14ac:dyDescent="0.3">
      <c r="A50" s="207" t="s">
        <v>90</v>
      </c>
      <c r="B50" s="211">
        <v>7</v>
      </c>
      <c r="C50" s="225">
        <f t="shared" si="67"/>
        <v>190.23768000000018</v>
      </c>
      <c r="D50" s="225">
        <f>VLOOKUP($A50,CAPEX!$A:$H,6,0)/12/1000</f>
        <v>3.9632849999999999</v>
      </c>
      <c r="E50" s="225">
        <f t="shared" ref="E50:O50" si="110">D50</f>
        <v>3.9632849999999999</v>
      </c>
      <c r="F50" s="225">
        <f t="shared" si="110"/>
        <v>3.9632849999999999</v>
      </c>
      <c r="G50" s="225">
        <f t="shared" si="110"/>
        <v>3.9632849999999999</v>
      </c>
      <c r="H50" s="225">
        <f t="shared" si="110"/>
        <v>3.9632849999999999</v>
      </c>
      <c r="I50" s="225">
        <f t="shared" si="110"/>
        <v>3.9632849999999999</v>
      </c>
      <c r="J50" s="225">
        <f t="shared" si="110"/>
        <v>3.9632849999999999</v>
      </c>
      <c r="K50" s="225">
        <f t="shared" si="110"/>
        <v>3.9632849999999999</v>
      </c>
      <c r="L50" s="225">
        <f t="shared" si="110"/>
        <v>3.9632849999999999</v>
      </c>
      <c r="M50" s="225">
        <f t="shared" si="110"/>
        <v>3.9632849999999999</v>
      </c>
      <c r="N50" s="225">
        <f t="shared" si="110"/>
        <v>3.9632849999999999</v>
      </c>
      <c r="O50" s="225">
        <f t="shared" si="110"/>
        <v>3.9632849999999999</v>
      </c>
      <c r="CJ50" s="225">
        <f t="shared" si="69"/>
        <v>3.9632849999999999</v>
      </c>
      <c r="CK50" s="225">
        <f t="shared" si="70"/>
        <v>3.9632849999999999</v>
      </c>
      <c r="CL50" s="225">
        <f t="shared" si="71"/>
        <v>3.9632849999999999</v>
      </c>
      <c r="CM50" s="225">
        <f t="shared" si="72"/>
        <v>3.9632849999999999</v>
      </c>
      <c r="CN50" s="225">
        <f t="shared" si="73"/>
        <v>3.9632849999999999</v>
      </c>
      <c r="CO50" s="225">
        <f t="shared" si="74"/>
        <v>3.9632849999999999</v>
      </c>
      <c r="CP50" s="225">
        <f t="shared" si="75"/>
        <v>3.9632849999999999</v>
      </c>
      <c r="CQ50" s="225">
        <f t="shared" si="76"/>
        <v>3.9632849999999999</v>
      </c>
      <c r="CR50" s="225">
        <f t="shared" si="77"/>
        <v>3.9632849999999999</v>
      </c>
      <c r="CS50" s="225">
        <f t="shared" si="78"/>
        <v>3.9632849999999999</v>
      </c>
      <c r="CT50" s="225">
        <f t="shared" si="79"/>
        <v>3.9632849999999999</v>
      </c>
      <c r="CU50" s="225">
        <f t="shared" si="80"/>
        <v>3.9632849999999999</v>
      </c>
      <c r="FJ50" s="225"/>
      <c r="FN50" s="225"/>
      <c r="FP50" s="225">
        <f t="shared" si="81"/>
        <v>3.9632849999999999</v>
      </c>
      <c r="FQ50" s="225">
        <f t="shared" si="82"/>
        <v>3.9632849999999999</v>
      </c>
      <c r="FR50" s="225">
        <f t="shared" si="83"/>
        <v>3.9632849999999999</v>
      </c>
      <c r="FS50" s="225">
        <f t="shared" si="84"/>
        <v>3.9632849999999999</v>
      </c>
      <c r="FT50" s="225">
        <f t="shared" si="85"/>
        <v>3.9632849999999999</v>
      </c>
      <c r="FU50" s="225">
        <f t="shared" si="86"/>
        <v>3.9632849999999999</v>
      </c>
      <c r="FV50" s="225">
        <f t="shared" si="87"/>
        <v>3.9632849999999999</v>
      </c>
      <c r="FW50" s="225">
        <f t="shared" si="88"/>
        <v>3.9632849999999999</v>
      </c>
      <c r="FX50" s="225">
        <f t="shared" si="89"/>
        <v>3.9632849999999999</v>
      </c>
      <c r="FY50" s="225">
        <f t="shared" si="90"/>
        <v>3.9632849999999999</v>
      </c>
      <c r="FZ50" s="225">
        <f t="shared" si="91"/>
        <v>3.9632849999999999</v>
      </c>
      <c r="GA50" s="225">
        <f t="shared" si="92"/>
        <v>3.9632849999999999</v>
      </c>
      <c r="GB50" s="225"/>
      <c r="GN50" s="225"/>
      <c r="GZ50" s="225"/>
      <c r="HL50" s="225"/>
      <c r="HX50" s="225"/>
      <c r="IJ50" s="225"/>
      <c r="IV50" s="225">
        <f t="shared" si="93"/>
        <v>3.9632849999999999</v>
      </c>
      <c r="IW50" s="225">
        <f t="shared" si="94"/>
        <v>3.9632849999999999</v>
      </c>
      <c r="IX50" s="225">
        <f t="shared" si="95"/>
        <v>3.9632849999999999</v>
      </c>
      <c r="IY50" s="225">
        <f t="shared" si="96"/>
        <v>3.9632849999999999</v>
      </c>
      <c r="IZ50" s="225">
        <f t="shared" si="97"/>
        <v>3.9632849999999999</v>
      </c>
      <c r="JA50" s="225">
        <f t="shared" si="98"/>
        <v>3.9632849999999999</v>
      </c>
      <c r="JB50" s="225">
        <f t="shared" si="99"/>
        <v>3.9632849999999999</v>
      </c>
      <c r="JC50" s="225">
        <f t="shared" si="100"/>
        <v>3.9632849999999999</v>
      </c>
      <c r="JD50" s="225">
        <f t="shared" si="101"/>
        <v>3.9632849999999999</v>
      </c>
      <c r="JE50" s="225">
        <f t="shared" si="102"/>
        <v>3.9632849999999999</v>
      </c>
      <c r="JF50" s="225">
        <f t="shared" si="103"/>
        <v>3.9632849999999999</v>
      </c>
      <c r="JG50" s="225">
        <f t="shared" si="104"/>
        <v>3.9632849999999999</v>
      </c>
    </row>
    <row r="51" spans="1:267" x14ac:dyDescent="0.3">
      <c r="A51" s="207" t="s">
        <v>91</v>
      </c>
      <c r="B51" s="211">
        <v>7</v>
      </c>
      <c r="C51" s="225">
        <f t="shared" si="67"/>
        <v>2563.5976799999994</v>
      </c>
      <c r="D51" s="225">
        <f>VLOOKUP($A51,CAPEX!$A:$H,6,0)/12/1000</f>
        <v>53.408285000000006</v>
      </c>
      <c r="E51" s="225">
        <f t="shared" ref="E51:O51" si="111">D51</f>
        <v>53.408285000000006</v>
      </c>
      <c r="F51" s="225">
        <f t="shared" si="111"/>
        <v>53.408285000000006</v>
      </c>
      <c r="G51" s="225">
        <f t="shared" si="111"/>
        <v>53.408285000000006</v>
      </c>
      <c r="H51" s="225">
        <f t="shared" si="111"/>
        <v>53.408285000000006</v>
      </c>
      <c r="I51" s="225">
        <f t="shared" si="111"/>
        <v>53.408285000000006</v>
      </c>
      <c r="J51" s="225">
        <f t="shared" si="111"/>
        <v>53.408285000000006</v>
      </c>
      <c r="K51" s="225">
        <f t="shared" si="111"/>
        <v>53.408285000000006</v>
      </c>
      <c r="L51" s="225">
        <f t="shared" si="111"/>
        <v>53.408285000000006</v>
      </c>
      <c r="M51" s="225">
        <f t="shared" si="111"/>
        <v>53.408285000000006</v>
      </c>
      <c r="N51" s="225">
        <f t="shared" si="111"/>
        <v>53.408285000000006</v>
      </c>
      <c r="O51" s="225">
        <f t="shared" si="111"/>
        <v>53.408285000000006</v>
      </c>
      <c r="CJ51" s="225">
        <f t="shared" si="69"/>
        <v>53.408285000000006</v>
      </c>
      <c r="CK51" s="225">
        <f t="shared" si="70"/>
        <v>53.408285000000006</v>
      </c>
      <c r="CL51" s="225">
        <f t="shared" si="71"/>
        <v>53.408285000000006</v>
      </c>
      <c r="CM51" s="225">
        <f t="shared" si="72"/>
        <v>53.408285000000006</v>
      </c>
      <c r="CN51" s="225">
        <f t="shared" si="73"/>
        <v>53.408285000000006</v>
      </c>
      <c r="CO51" s="225">
        <f t="shared" si="74"/>
        <v>53.408285000000006</v>
      </c>
      <c r="CP51" s="225">
        <f t="shared" si="75"/>
        <v>53.408285000000006</v>
      </c>
      <c r="CQ51" s="225">
        <f t="shared" si="76"/>
        <v>53.408285000000006</v>
      </c>
      <c r="CR51" s="225">
        <f t="shared" si="77"/>
        <v>53.408285000000006</v>
      </c>
      <c r="CS51" s="225">
        <f t="shared" si="78"/>
        <v>53.408285000000006</v>
      </c>
      <c r="CT51" s="225">
        <f t="shared" si="79"/>
        <v>53.408285000000006</v>
      </c>
      <c r="CU51" s="225">
        <f t="shared" si="80"/>
        <v>53.408285000000006</v>
      </c>
      <c r="FJ51" s="225"/>
      <c r="FN51" s="225"/>
      <c r="FP51" s="225">
        <f t="shared" si="81"/>
        <v>53.408285000000006</v>
      </c>
      <c r="FQ51" s="225">
        <f t="shared" si="82"/>
        <v>53.408285000000006</v>
      </c>
      <c r="FR51" s="225">
        <f t="shared" si="83"/>
        <v>53.408285000000006</v>
      </c>
      <c r="FS51" s="225">
        <f t="shared" si="84"/>
        <v>53.408285000000006</v>
      </c>
      <c r="FT51" s="225">
        <f t="shared" si="85"/>
        <v>53.408285000000006</v>
      </c>
      <c r="FU51" s="225">
        <f t="shared" si="86"/>
        <v>53.408285000000006</v>
      </c>
      <c r="FV51" s="225">
        <f t="shared" si="87"/>
        <v>53.408285000000006</v>
      </c>
      <c r="FW51" s="225">
        <f t="shared" si="88"/>
        <v>53.408285000000006</v>
      </c>
      <c r="FX51" s="225">
        <f t="shared" si="89"/>
        <v>53.408285000000006</v>
      </c>
      <c r="FY51" s="225">
        <f t="shared" si="90"/>
        <v>53.408285000000006</v>
      </c>
      <c r="FZ51" s="225">
        <f t="shared" si="91"/>
        <v>53.408285000000006</v>
      </c>
      <c r="GA51" s="225">
        <f t="shared" si="92"/>
        <v>53.408285000000006</v>
      </c>
      <c r="GB51" s="225"/>
      <c r="GN51" s="225"/>
      <c r="GZ51" s="225"/>
      <c r="HL51" s="225"/>
      <c r="HX51" s="225"/>
      <c r="IJ51" s="225"/>
      <c r="IV51" s="225">
        <f t="shared" si="93"/>
        <v>53.408285000000006</v>
      </c>
      <c r="IW51" s="225">
        <f t="shared" si="94"/>
        <v>53.408285000000006</v>
      </c>
      <c r="IX51" s="225">
        <f t="shared" si="95"/>
        <v>53.408285000000006</v>
      </c>
      <c r="IY51" s="225">
        <f t="shared" si="96"/>
        <v>53.408285000000006</v>
      </c>
      <c r="IZ51" s="225">
        <f t="shared" si="97"/>
        <v>53.408285000000006</v>
      </c>
      <c r="JA51" s="225">
        <f t="shared" si="98"/>
        <v>53.408285000000006</v>
      </c>
      <c r="JB51" s="225">
        <f t="shared" si="99"/>
        <v>53.408285000000006</v>
      </c>
      <c r="JC51" s="225">
        <f t="shared" si="100"/>
        <v>53.408285000000006</v>
      </c>
      <c r="JD51" s="225">
        <f t="shared" si="101"/>
        <v>53.408285000000006</v>
      </c>
      <c r="JE51" s="225">
        <f t="shared" si="102"/>
        <v>53.408285000000006</v>
      </c>
      <c r="JF51" s="225">
        <f t="shared" si="103"/>
        <v>53.408285000000006</v>
      </c>
      <c r="JG51" s="225">
        <f t="shared" si="104"/>
        <v>53.408285000000006</v>
      </c>
    </row>
    <row r="52" spans="1:267" x14ac:dyDescent="0.3">
      <c r="A52" s="207" t="s">
        <v>487</v>
      </c>
      <c r="B52" s="211">
        <v>7</v>
      </c>
      <c r="C52" s="225">
        <f t="shared" si="67"/>
        <v>330.25199999999978</v>
      </c>
      <c r="D52" s="225">
        <f>VLOOKUP($A52,CAPEX!$A:$H,6,0)/12/1000</f>
        <v>6.8802500000000002</v>
      </c>
      <c r="E52" s="225">
        <f t="shared" ref="E52:O52" si="112">D52</f>
        <v>6.8802500000000002</v>
      </c>
      <c r="F52" s="225">
        <f t="shared" si="112"/>
        <v>6.8802500000000002</v>
      </c>
      <c r="G52" s="225">
        <f t="shared" si="112"/>
        <v>6.8802500000000002</v>
      </c>
      <c r="H52" s="225">
        <f t="shared" si="112"/>
        <v>6.8802500000000002</v>
      </c>
      <c r="I52" s="225">
        <f t="shared" si="112"/>
        <v>6.8802500000000002</v>
      </c>
      <c r="J52" s="225">
        <f t="shared" si="112"/>
        <v>6.8802500000000002</v>
      </c>
      <c r="K52" s="225">
        <f t="shared" si="112"/>
        <v>6.8802500000000002</v>
      </c>
      <c r="L52" s="225">
        <f t="shared" si="112"/>
        <v>6.8802500000000002</v>
      </c>
      <c r="M52" s="225">
        <f t="shared" si="112"/>
        <v>6.8802500000000002</v>
      </c>
      <c r="N52" s="225">
        <f t="shared" si="112"/>
        <v>6.8802500000000002</v>
      </c>
      <c r="O52" s="225">
        <f t="shared" si="112"/>
        <v>6.8802500000000002</v>
      </c>
      <c r="CJ52" s="225">
        <f t="shared" si="69"/>
        <v>6.8802500000000002</v>
      </c>
      <c r="CK52" s="225">
        <f t="shared" si="70"/>
        <v>6.8802500000000002</v>
      </c>
      <c r="CL52" s="225">
        <f t="shared" si="71"/>
        <v>6.8802500000000002</v>
      </c>
      <c r="CM52" s="225">
        <f t="shared" si="72"/>
        <v>6.8802500000000002</v>
      </c>
      <c r="CN52" s="225">
        <f t="shared" si="73"/>
        <v>6.8802500000000002</v>
      </c>
      <c r="CO52" s="225">
        <f t="shared" si="74"/>
        <v>6.8802500000000002</v>
      </c>
      <c r="CP52" s="225">
        <f t="shared" si="75"/>
        <v>6.8802500000000002</v>
      </c>
      <c r="CQ52" s="225">
        <f t="shared" si="76"/>
        <v>6.8802500000000002</v>
      </c>
      <c r="CR52" s="225">
        <f t="shared" si="77"/>
        <v>6.8802500000000002</v>
      </c>
      <c r="CS52" s="225">
        <f t="shared" si="78"/>
        <v>6.8802500000000002</v>
      </c>
      <c r="CT52" s="225">
        <f t="shared" si="79"/>
        <v>6.8802500000000002</v>
      </c>
      <c r="CU52" s="225">
        <f t="shared" si="80"/>
        <v>6.8802500000000002</v>
      </c>
      <c r="FJ52" s="225"/>
      <c r="FN52" s="225"/>
      <c r="FP52" s="225">
        <f t="shared" si="81"/>
        <v>6.8802500000000002</v>
      </c>
      <c r="FQ52" s="225">
        <f t="shared" si="82"/>
        <v>6.8802500000000002</v>
      </c>
      <c r="FR52" s="225">
        <f t="shared" si="83"/>
        <v>6.8802500000000002</v>
      </c>
      <c r="FS52" s="225">
        <f t="shared" si="84"/>
        <v>6.8802500000000002</v>
      </c>
      <c r="FT52" s="225">
        <f t="shared" si="85"/>
        <v>6.8802500000000002</v>
      </c>
      <c r="FU52" s="225">
        <f t="shared" si="86"/>
        <v>6.8802500000000002</v>
      </c>
      <c r="FV52" s="225">
        <f t="shared" si="87"/>
        <v>6.8802500000000002</v>
      </c>
      <c r="FW52" s="225">
        <f t="shared" si="88"/>
        <v>6.8802500000000002</v>
      </c>
      <c r="FX52" s="225">
        <f t="shared" si="89"/>
        <v>6.8802500000000002</v>
      </c>
      <c r="FY52" s="225">
        <f t="shared" si="90"/>
        <v>6.8802500000000002</v>
      </c>
      <c r="FZ52" s="225">
        <f t="shared" si="91"/>
        <v>6.8802500000000002</v>
      </c>
      <c r="GA52" s="225">
        <f t="shared" si="92"/>
        <v>6.8802500000000002</v>
      </c>
      <c r="GB52" s="225"/>
      <c r="GN52" s="225"/>
      <c r="GZ52" s="225"/>
      <c r="HL52" s="225"/>
      <c r="HX52" s="225"/>
      <c r="IJ52" s="225"/>
      <c r="IV52" s="225">
        <f t="shared" si="93"/>
        <v>6.8802500000000002</v>
      </c>
      <c r="IW52" s="225">
        <f t="shared" si="94"/>
        <v>6.8802500000000002</v>
      </c>
      <c r="IX52" s="225">
        <f t="shared" si="95"/>
        <v>6.8802500000000002</v>
      </c>
      <c r="IY52" s="225">
        <f t="shared" si="96"/>
        <v>6.8802500000000002</v>
      </c>
      <c r="IZ52" s="225">
        <f t="shared" si="97"/>
        <v>6.8802500000000002</v>
      </c>
      <c r="JA52" s="225">
        <f t="shared" si="98"/>
        <v>6.8802500000000002</v>
      </c>
      <c r="JB52" s="225">
        <f t="shared" si="99"/>
        <v>6.8802500000000002</v>
      </c>
      <c r="JC52" s="225">
        <f t="shared" si="100"/>
        <v>6.8802500000000002</v>
      </c>
      <c r="JD52" s="225">
        <f t="shared" si="101"/>
        <v>6.8802500000000002</v>
      </c>
      <c r="JE52" s="225">
        <f t="shared" si="102"/>
        <v>6.8802500000000002</v>
      </c>
      <c r="JF52" s="225">
        <f t="shared" si="103"/>
        <v>6.8802500000000002</v>
      </c>
      <c r="JG52" s="225">
        <f t="shared" si="104"/>
        <v>6.8802500000000002</v>
      </c>
    </row>
    <row r="53" spans="1:267" x14ac:dyDescent="0.3">
      <c r="A53" s="207" t="s">
        <v>94</v>
      </c>
      <c r="B53" s="211">
        <v>7</v>
      </c>
      <c r="C53" s="225">
        <f t="shared" si="67"/>
        <v>318</v>
      </c>
      <c r="D53" s="225">
        <f>VLOOKUP($A53,CAPEX!$A:$H,6,0)/12/1000</f>
        <v>6.625</v>
      </c>
      <c r="E53" s="225">
        <f t="shared" ref="E53:O53" si="113">D53</f>
        <v>6.625</v>
      </c>
      <c r="F53" s="225">
        <f t="shared" si="113"/>
        <v>6.625</v>
      </c>
      <c r="G53" s="225">
        <f t="shared" si="113"/>
        <v>6.625</v>
      </c>
      <c r="H53" s="225">
        <f t="shared" si="113"/>
        <v>6.625</v>
      </c>
      <c r="I53" s="225">
        <f t="shared" si="113"/>
        <v>6.625</v>
      </c>
      <c r="J53" s="225">
        <f t="shared" si="113"/>
        <v>6.625</v>
      </c>
      <c r="K53" s="225">
        <f t="shared" si="113"/>
        <v>6.625</v>
      </c>
      <c r="L53" s="225">
        <f t="shared" si="113"/>
        <v>6.625</v>
      </c>
      <c r="M53" s="225">
        <f t="shared" si="113"/>
        <v>6.625</v>
      </c>
      <c r="N53" s="225">
        <f t="shared" si="113"/>
        <v>6.625</v>
      </c>
      <c r="O53" s="225">
        <f t="shared" si="113"/>
        <v>6.625</v>
      </c>
      <c r="CJ53" s="225">
        <f t="shared" si="69"/>
        <v>6.625</v>
      </c>
      <c r="CK53" s="225">
        <f t="shared" si="70"/>
        <v>6.625</v>
      </c>
      <c r="CL53" s="225">
        <f t="shared" si="71"/>
        <v>6.625</v>
      </c>
      <c r="CM53" s="225">
        <f t="shared" si="72"/>
        <v>6.625</v>
      </c>
      <c r="CN53" s="225">
        <f t="shared" si="73"/>
        <v>6.625</v>
      </c>
      <c r="CO53" s="225">
        <f t="shared" si="74"/>
        <v>6.625</v>
      </c>
      <c r="CP53" s="225">
        <f t="shared" si="75"/>
        <v>6.625</v>
      </c>
      <c r="CQ53" s="225">
        <f t="shared" si="76"/>
        <v>6.625</v>
      </c>
      <c r="CR53" s="225">
        <f t="shared" si="77"/>
        <v>6.625</v>
      </c>
      <c r="CS53" s="225">
        <f t="shared" si="78"/>
        <v>6.625</v>
      </c>
      <c r="CT53" s="225">
        <f t="shared" si="79"/>
        <v>6.625</v>
      </c>
      <c r="CU53" s="225">
        <f t="shared" si="80"/>
        <v>6.625</v>
      </c>
      <c r="FJ53" s="225"/>
      <c r="FN53" s="225"/>
      <c r="FP53" s="225">
        <f t="shared" si="81"/>
        <v>6.625</v>
      </c>
      <c r="FQ53" s="225">
        <f t="shared" si="82"/>
        <v>6.625</v>
      </c>
      <c r="FR53" s="225">
        <f t="shared" si="83"/>
        <v>6.625</v>
      </c>
      <c r="FS53" s="225">
        <f t="shared" si="84"/>
        <v>6.625</v>
      </c>
      <c r="FT53" s="225">
        <f t="shared" si="85"/>
        <v>6.625</v>
      </c>
      <c r="FU53" s="225">
        <f t="shared" si="86"/>
        <v>6.625</v>
      </c>
      <c r="FV53" s="225">
        <f t="shared" si="87"/>
        <v>6.625</v>
      </c>
      <c r="FW53" s="225">
        <f t="shared" si="88"/>
        <v>6.625</v>
      </c>
      <c r="FX53" s="225">
        <f t="shared" si="89"/>
        <v>6.625</v>
      </c>
      <c r="FY53" s="225">
        <f t="shared" si="90"/>
        <v>6.625</v>
      </c>
      <c r="FZ53" s="225">
        <f t="shared" si="91"/>
        <v>6.625</v>
      </c>
      <c r="GA53" s="225">
        <f t="shared" si="92"/>
        <v>6.625</v>
      </c>
      <c r="GB53" s="225"/>
      <c r="GN53" s="225"/>
      <c r="GZ53" s="225"/>
      <c r="HL53" s="225"/>
      <c r="HX53" s="225"/>
      <c r="IJ53" s="225"/>
      <c r="IV53" s="225">
        <f t="shared" si="93"/>
        <v>6.625</v>
      </c>
      <c r="IW53" s="225">
        <f t="shared" si="94"/>
        <v>6.625</v>
      </c>
      <c r="IX53" s="225">
        <f t="shared" si="95"/>
        <v>6.625</v>
      </c>
      <c r="IY53" s="225">
        <f t="shared" si="96"/>
        <v>6.625</v>
      </c>
      <c r="IZ53" s="225">
        <f t="shared" si="97"/>
        <v>6.625</v>
      </c>
      <c r="JA53" s="225">
        <f t="shared" si="98"/>
        <v>6.625</v>
      </c>
      <c r="JB53" s="225">
        <f t="shared" si="99"/>
        <v>6.625</v>
      </c>
      <c r="JC53" s="225">
        <f t="shared" si="100"/>
        <v>6.625</v>
      </c>
      <c r="JD53" s="225">
        <f t="shared" si="101"/>
        <v>6.625</v>
      </c>
      <c r="JE53" s="225">
        <f t="shared" si="102"/>
        <v>6.625</v>
      </c>
      <c r="JF53" s="225">
        <f t="shared" si="103"/>
        <v>6.625</v>
      </c>
      <c r="JG53" s="225">
        <f t="shared" si="104"/>
        <v>6.625</v>
      </c>
    </row>
    <row r="54" spans="1:267" x14ac:dyDescent="0.3">
      <c r="A54" s="207" t="s">
        <v>497</v>
      </c>
      <c r="B54" s="211">
        <v>7</v>
      </c>
      <c r="C54" s="225">
        <f t="shared" si="67"/>
        <v>3036</v>
      </c>
      <c r="D54" s="225">
        <f>VLOOKUP($A54,CAPEX!$A:$H,6,0)/12/1000</f>
        <v>63.25</v>
      </c>
      <c r="E54" s="225">
        <f t="shared" ref="E54:O54" si="114">D54</f>
        <v>63.25</v>
      </c>
      <c r="F54" s="225">
        <f t="shared" si="114"/>
        <v>63.25</v>
      </c>
      <c r="G54" s="225">
        <f t="shared" si="114"/>
        <v>63.25</v>
      </c>
      <c r="H54" s="225">
        <f t="shared" si="114"/>
        <v>63.25</v>
      </c>
      <c r="I54" s="225">
        <f t="shared" si="114"/>
        <v>63.25</v>
      </c>
      <c r="J54" s="225">
        <f t="shared" si="114"/>
        <v>63.25</v>
      </c>
      <c r="K54" s="225">
        <f t="shared" si="114"/>
        <v>63.25</v>
      </c>
      <c r="L54" s="225">
        <f t="shared" si="114"/>
        <v>63.25</v>
      </c>
      <c r="M54" s="225">
        <f t="shared" si="114"/>
        <v>63.25</v>
      </c>
      <c r="N54" s="225">
        <f t="shared" si="114"/>
        <v>63.25</v>
      </c>
      <c r="O54" s="225">
        <f t="shared" si="114"/>
        <v>63.25</v>
      </c>
      <c r="CJ54" s="225">
        <f t="shared" si="69"/>
        <v>63.25</v>
      </c>
      <c r="CK54" s="225">
        <f t="shared" si="70"/>
        <v>63.25</v>
      </c>
      <c r="CL54" s="225">
        <f t="shared" si="71"/>
        <v>63.25</v>
      </c>
      <c r="CM54" s="225">
        <f t="shared" si="72"/>
        <v>63.25</v>
      </c>
      <c r="CN54" s="225">
        <f t="shared" si="73"/>
        <v>63.25</v>
      </c>
      <c r="CO54" s="225">
        <f t="shared" si="74"/>
        <v>63.25</v>
      </c>
      <c r="CP54" s="225">
        <f t="shared" si="75"/>
        <v>63.25</v>
      </c>
      <c r="CQ54" s="225">
        <f t="shared" si="76"/>
        <v>63.25</v>
      </c>
      <c r="CR54" s="225">
        <f t="shared" si="77"/>
        <v>63.25</v>
      </c>
      <c r="CS54" s="225">
        <f t="shared" si="78"/>
        <v>63.25</v>
      </c>
      <c r="CT54" s="225">
        <f t="shared" si="79"/>
        <v>63.25</v>
      </c>
      <c r="CU54" s="225">
        <f t="shared" si="80"/>
        <v>63.25</v>
      </c>
      <c r="FJ54" s="225"/>
      <c r="FN54" s="225"/>
      <c r="FP54" s="225">
        <f t="shared" si="81"/>
        <v>63.25</v>
      </c>
      <c r="FQ54" s="225">
        <f t="shared" si="82"/>
        <v>63.25</v>
      </c>
      <c r="FR54" s="225">
        <f t="shared" si="83"/>
        <v>63.25</v>
      </c>
      <c r="FS54" s="225">
        <f t="shared" si="84"/>
        <v>63.25</v>
      </c>
      <c r="FT54" s="225">
        <f t="shared" si="85"/>
        <v>63.25</v>
      </c>
      <c r="FU54" s="225">
        <f t="shared" si="86"/>
        <v>63.25</v>
      </c>
      <c r="FV54" s="225">
        <f t="shared" si="87"/>
        <v>63.25</v>
      </c>
      <c r="FW54" s="225">
        <f t="shared" si="88"/>
        <v>63.25</v>
      </c>
      <c r="FX54" s="225">
        <f t="shared" si="89"/>
        <v>63.25</v>
      </c>
      <c r="FY54" s="225">
        <f t="shared" si="90"/>
        <v>63.25</v>
      </c>
      <c r="FZ54" s="225">
        <f t="shared" si="91"/>
        <v>63.25</v>
      </c>
      <c r="GA54" s="225">
        <f t="shared" si="92"/>
        <v>63.25</v>
      </c>
      <c r="GB54" s="225"/>
      <c r="GN54" s="225"/>
      <c r="GZ54" s="225"/>
      <c r="HL54" s="225"/>
      <c r="HX54" s="225"/>
      <c r="IJ54" s="225"/>
      <c r="IV54" s="225">
        <f t="shared" si="93"/>
        <v>63.25</v>
      </c>
      <c r="IW54" s="225">
        <f t="shared" si="94"/>
        <v>63.25</v>
      </c>
      <c r="IX54" s="225">
        <f t="shared" si="95"/>
        <v>63.25</v>
      </c>
      <c r="IY54" s="225">
        <f t="shared" si="96"/>
        <v>63.25</v>
      </c>
      <c r="IZ54" s="225">
        <f t="shared" si="97"/>
        <v>63.25</v>
      </c>
      <c r="JA54" s="225">
        <f t="shared" si="98"/>
        <v>63.25</v>
      </c>
      <c r="JB54" s="225">
        <f t="shared" si="99"/>
        <v>63.25</v>
      </c>
      <c r="JC54" s="225">
        <f t="shared" si="100"/>
        <v>63.25</v>
      </c>
      <c r="JD54" s="225">
        <f t="shared" si="101"/>
        <v>63.25</v>
      </c>
      <c r="JE54" s="225">
        <f t="shared" si="102"/>
        <v>63.25</v>
      </c>
      <c r="JF54" s="225">
        <f t="shared" si="103"/>
        <v>63.25</v>
      </c>
      <c r="JG54" s="225">
        <f t="shared" si="104"/>
        <v>63.25</v>
      </c>
    </row>
    <row r="55" spans="1:267" x14ac:dyDescent="0.3">
      <c r="A55" s="207" t="s">
        <v>571</v>
      </c>
      <c r="B55" s="211">
        <v>7</v>
      </c>
      <c r="C55" s="225">
        <f t="shared" si="67"/>
        <v>96</v>
      </c>
      <c r="D55" s="225">
        <f>VLOOKUP($A55,CAPEX!$A:$H,6,0)/12/1000</f>
        <v>2</v>
      </c>
      <c r="E55" s="225">
        <f t="shared" ref="E55:O55" si="115">D55</f>
        <v>2</v>
      </c>
      <c r="F55" s="225">
        <f t="shared" si="115"/>
        <v>2</v>
      </c>
      <c r="G55" s="225">
        <f t="shared" si="115"/>
        <v>2</v>
      </c>
      <c r="H55" s="225">
        <f t="shared" si="115"/>
        <v>2</v>
      </c>
      <c r="I55" s="225">
        <f t="shared" si="115"/>
        <v>2</v>
      </c>
      <c r="J55" s="225">
        <f t="shared" si="115"/>
        <v>2</v>
      </c>
      <c r="K55" s="225">
        <f t="shared" si="115"/>
        <v>2</v>
      </c>
      <c r="L55" s="225">
        <f t="shared" si="115"/>
        <v>2</v>
      </c>
      <c r="M55" s="225">
        <f t="shared" si="115"/>
        <v>2</v>
      </c>
      <c r="N55" s="225">
        <f t="shared" si="115"/>
        <v>2</v>
      </c>
      <c r="O55" s="225">
        <f t="shared" si="115"/>
        <v>2</v>
      </c>
      <c r="CJ55" s="225">
        <f t="shared" si="69"/>
        <v>2</v>
      </c>
      <c r="CK55" s="225">
        <f t="shared" si="70"/>
        <v>2</v>
      </c>
      <c r="CL55" s="225">
        <f t="shared" si="71"/>
        <v>2</v>
      </c>
      <c r="CM55" s="225">
        <f t="shared" si="72"/>
        <v>2</v>
      </c>
      <c r="CN55" s="225">
        <f t="shared" si="73"/>
        <v>2</v>
      </c>
      <c r="CO55" s="225">
        <f t="shared" si="74"/>
        <v>2</v>
      </c>
      <c r="CP55" s="225">
        <f t="shared" si="75"/>
        <v>2</v>
      </c>
      <c r="CQ55" s="225">
        <f t="shared" si="76"/>
        <v>2</v>
      </c>
      <c r="CR55" s="225">
        <f t="shared" si="77"/>
        <v>2</v>
      </c>
      <c r="CS55" s="225">
        <f t="shared" si="78"/>
        <v>2</v>
      </c>
      <c r="CT55" s="225">
        <f t="shared" si="79"/>
        <v>2</v>
      </c>
      <c r="CU55" s="225">
        <f t="shared" si="80"/>
        <v>2</v>
      </c>
      <c r="FJ55" s="225"/>
      <c r="FN55" s="225"/>
      <c r="FP55" s="225">
        <f t="shared" si="81"/>
        <v>2</v>
      </c>
      <c r="FQ55" s="225">
        <f t="shared" si="82"/>
        <v>2</v>
      </c>
      <c r="FR55" s="225">
        <f t="shared" si="83"/>
        <v>2</v>
      </c>
      <c r="FS55" s="225">
        <f t="shared" si="84"/>
        <v>2</v>
      </c>
      <c r="FT55" s="225">
        <f t="shared" si="85"/>
        <v>2</v>
      </c>
      <c r="FU55" s="225">
        <f t="shared" si="86"/>
        <v>2</v>
      </c>
      <c r="FV55" s="225">
        <f t="shared" si="87"/>
        <v>2</v>
      </c>
      <c r="FW55" s="225">
        <f t="shared" si="88"/>
        <v>2</v>
      </c>
      <c r="FX55" s="225">
        <f t="shared" si="89"/>
        <v>2</v>
      </c>
      <c r="FY55" s="225">
        <f t="shared" si="90"/>
        <v>2</v>
      </c>
      <c r="FZ55" s="225">
        <f t="shared" si="91"/>
        <v>2</v>
      </c>
      <c r="GA55" s="225">
        <f t="shared" si="92"/>
        <v>2</v>
      </c>
      <c r="GB55" s="225"/>
      <c r="GN55" s="225"/>
      <c r="GZ55" s="225"/>
      <c r="HL55" s="225"/>
      <c r="HX55" s="225"/>
      <c r="IJ55" s="225"/>
      <c r="IV55" s="225">
        <f t="shared" si="93"/>
        <v>2</v>
      </c>
      <c r="IW55" s="225">
        <f t="shared" si="94"/>
        <v>2</v>
      </c>
      <c r="IX55" s="225">
        <f t="shared" si="95"/>
        <v>2</v>
      </c>
      <c r="IY55" s="225">
        <f t="shared" si="96"/>
        <v>2</v>
      </c>
      <c r="IZ55" s="225">
        <f t="shared" si="97"/>
        <v>2</v>
      </c>
      <c r="JA55" s="225">
        <f t="shared" si="98"/>
        <v>2</v>
      </c>
      <c r="JB55" s="225">
        <f t="shared" si="99"/>
        <v>2</v>
      </c>
      <c r="JC55" s="225">
        <f t="shared" si="100"/>
        <v>2</v>
      </c>
      <c r="JD55" s="225">
        <f t="shared" si="101"/>
        <v>2</v>
      </c>
      <c r="JE55" s="225">
        <f t="shared" si="102"/>
        <v>2</v>
      </c>
      <c r="JF55" s="225">
        <f t="shared" si="103"/>
        <v>2</v>
      </c>
      <c r="JG55" s="225">
        <f t="shared" si="104"/>
        <v>2</v>
      </c>
    </row>
    <row r="56" spans="1:267" x14ac:dyDescent="0.3">
      <c r="A56" s="207" t="s">
        <v>572</v>
      </c>
      <c r="B56" s="211">
        <v>7</v>
      </c>
      <c r="C56" s="225">
        <f t="shared" si="67"/>
        <v>10.599999999999996</v>
      </c>
      <c r="D56" s="225">
        <f>VLOOKUP($A56,CAPEX!$A:$H,6,0)/12/1000</f>
        <v>0.22083333333333335</v>
      </c>
      <c r="E56" s="225">
        <f t="shared" ref="E56:O56" si="116">D56</f>
        <v>0.22083333333333335</v>
      </c>
      <c r="F56" s="225">
        <f t="shared" si="116"/>
        <v>0.22083333333333335</v>
      </c>
      <c r="G56" s="225">
        <f t="shared" si="116"/>
        <v>0.22083333333333335</v>
      </c>
      <c r="H56" s="225">
        <f t="shared" si="116"/>
        <v>0.22083333333333335</v>
      </c>
      <c r="I56" s="225">
        <f t="shared" si="116"/>
        <v>0.22083333333333335</v>
      </c>
      <c r="J56" s="225">
        <f t="shared" si="116"/>
        <v>0.22083333333333335</v>
      </c>
      <c r="K56" s="225">
        <f t="shared" si="116"/>
        <v>0.22083333333333335</v>
      </c>
      <c r="L56" s="225">
        <f t="shared" si="116"/>
        <v>0.22083333333333335</v>
      </c>
      <c r="M56" s="225">
        <f t="shared" si="116"/>
        <v>0.22083333333333335</v>
      </c>
      <c r="N56" s="225">
        <f t="shared" si="116"/>
        <v>0.22083333333333335</v>
      </c>
      <c r="O56" s="225">
        <f t="shared" si="116"/>
        <v>0.22083333333333335</v>
      </c>
      <c r="CJ56" s="225">
        <f t="shared" si="69"/>
        <v>0.22083333333333335</v>
      </c>
      <c r="CK56" s="225">
        <f t="shared" si="70"/>
        <v>0.22083333333333335</v>
      </c>
      <c r="CL56" s="225">
        <f t="shared" si="71"/>
        <v>0.22083333333333335</v>
      </c>
      <c r="CM56" s="225">
        <f t="shared" si="72"/>
        <v>0.22083333333333335</v>
      </c>
      <c r="CN56" s="225">
        <f t="shared" si="73"/>
        <v>0.22083333333333335</v>
      </c>
      <c r="CO56" s="225">
        <f t="shared" si="74"/>
        <v>0.22083333333333335</v>
      </c>
      <c r="CP56" s="225">
        <f t="shared" si="75"/>
        <v>0.22083333333333335</v>
      </c>
      <c r="CQ56" s="225">
        <f t="shared" si="76"/>
        <v>0.22083333333333335</v>
      </c>
      <c r="CR56" s="225">
        <f t="shared" si="77"/>
        <v>0.22083333333333335</v>
      </c>
      <c r="CS56" s="225">
        <f t="shared" si="78"/>
        <v>0.22083333333333335</v>
      </c>
      <c r="CT56" s="225">
        <f t="shared" si="79"/>
        <v>0.22083333333333335</v>
      </c>
      <c r="CU56" s="225">
        <f t="shared" si="80"/>
        <v>0.22083333333333335</v>
      </c>
      <c r="FJ56" s="225"/>
      <c r="FN56" s="225"/>
      <c r="FP56" s="225">
        <f t="shared" si="81"/>
        <v>0.22083333333333335</v>
      </c>
      <c r="FQ56" s="225">
        <f t="shared" si="82"/>
        <v>0.22083333333333335</v>
      </c>
      <c r="FR56" s="225">
        <f t="shared" si="83"/>
        <v>0.22083333333333335</v>
      </c>
      <c r="FS56" s="225">
        <f t="shared" si="84"/>
        <v>0.22083333333333335</v>
      </c>
      <c r="FT56" s="225">
        <f t="shared" si="85"/>
        <v>0.22083333333333335</v>
      </c>
      <c r="FU56" s="225">
        <f t="shared" si="86"/>
        <v>0.22083333333333335</v>
      </c>
      <c r="FV56" s="225">
        <f t="shared" si="87"/>
        <v>0.22083333333333335</v>
      </c>
      <c r="FW56" s="225">
        <f t="shared" si="88"/>
        <v>0.22083333333333335</v>
      </c>
      <c r="FX56" s="225">
        <f t="shared" si="89"/>
        <v>0.22083333333333335</v>
      </c>
      <c r="FY56" s="225">
        <f t="shared" si="90"/>
        <v>0.22083333333333335</v>
      </c>
      <c r="FZ56" s="225">
        <f t="shared" si="91"/>
        <v>0.22083333333333335</v>
      </c>
      <c r="GA56" s="225">
        <f t="shared" si="92"/>
        <v>0.22083333333333335</v>
      </c>
      <c r="GB56" s="225"/>
      <c r="GN56" s="225"/>
      <c r="GZ56" s="225"/>
      <c r="HL56" s="225"/>
      <c r="HX56" s="225"/>
      <c r="IJ56" s="225"/>
      <c r="IV56" s="225">
        <f t="shared" si="93"/>
        <v>0.22083333333333335</v>
      </c>
      <c r="IW56" s="225">
        <f t="shared" si="94"/>
        <v>0.22083333333333335</v>
      </c>
      <c r="IX56" s="225">
        <f t="shared" si="95"/>
        <v>0.22083333333333335</v>
      </c>
      <c r="IY56" s="225">
        <f t="shared" si="96"/>
        <v>0.22083333333333335</v>
      </c>
      <c r="IZ56" s="225">
        <f t="shared" si="97"/>
        <v>0.22083333333333335</v>
      </c>
      <c r="JA56" s="225">
        <f t="shared" si="98"/>
        <v>0.22083333333333335</v>
      </c>
      <c r="JB56" s="225">
        <f t="shared" si="99"/>
        <v>0.22083333333333335</v>
      </c>
      <c r="JC56" s="225">
        <f t="shared" si="100"/>
        <v>0.22083333333333335</v>
      </c>
      <c r="JD56" s="225">
        <f t="shared" si="101"/>
        <v>0.22083333333333335</v>
      </c>
      <c r="JE56" s="225">
        <f t="shared" si="102"/>
        <v>0.22083333333333335</v>
      </c>
      <c r="JF56" s="225">
        <f t="shared" si="103"/>
        <v>0.22083333333333335</v>
      </c>
      <c r="JG56" s="225">
        <f t="shared" si="104"/>
        <v>0.22083333333333335</v>
      </c>
    </row>
    <row r="57" spans="1:267" x14ac:dyDescent="0.3">
      <c r="A57" s="207" t="s">
        <v>507</v>
      </c>
      <c r="B57" s="211">
        <v>7</v>
      </c>
      <c r="C57" s="225">
        <f t="shared" si="67"/>
        <v>1179.5600000000004</v>
      </c>
      <c r="D57" s="225">
        <f>VLOOKUP($A57,CAPEX!$A:$H,6,0)/12/1000</f>
        <v>24.574166666666667</v>
      </c>
      <c r="E57" s="225">
        <f t="shared" ref="E57:O57" si="117">D57</f>
        <v>24.574166666666667</v>
      </c>
      <c r="F57" s="225">
        <f t="shared" si="117"/>
        <v>24.574166666666667</v>
      </c>
      <c r="G57" s="225">
        <f t="shared" si="117"/>
        <v>24.574166666666667</v>
      </c>
      <c r="H57" s="225">
        <f t="shared" si="117"/>
        <v>24.574166666666667</v>
      </c>
      <c r="I57" s="225">
        <f t="shared" si="117"/>
        <v>24.574166666666667</v>
      </c>
      <c r="J57" s="225">
        <f t="shared" si="117"/>
        <v>24.574166666666667</v>
      </c>
      <c r="K57" s="225">
        <f t="shared" si="117"/>
        <v>24.574166666666667</v>
      </c>
      <c r="L57" s="225">
        <f t="shared" si="117"/>
        <v>24.574166666666667</v>
      </c>
      <c r="M57" s="225">
        <f t="shared" si="117"/>
        <v>24.574166666666667</v>
      </c>
      <c r="N57" s="225">
        <f t="shared" si="117"/>
        <v>24.574166666666667</v>
      </c>
      <c r="O57" s="225">
        <f t="shared" si="117"/>
        <v>24.574166666666667</v>
      </c>
      <c r="CJ57" s="225">
        <f t="shared" si="69"/>
        <v>24.574166666666667</v>
      </c>
      <c r="CK57" s="225">
        <f t="shared" si="70"/>
        <v>24.574166666666667</v>
      </c>
      <c r="CL57" s="225">
        <f t="shared" si="71"/>
        <v>24.574166666666667</v>
      </c>
      <c r="CM57" s="225">
        <f t="shared" si="72"/>
        <v>24.574166666666667</v>
      </c>
      <c r="CN57" s="225">
        <f t="shared" si="73"/>
        <v>24.574166666666667</v>
      </c>
      <c r="CO57" s="225">
        <f t="shared" si="74"/>
        <v>24.574166666666667</v>
      </c>
      <c r="CP57" s="225">
        <f t="shared" si="75"/>
        <v>24.574166666666667</v>
      </c>
      <c r="CQ57" s="225">
        <f t="shared" si="76"/>
        <v>24.574166666666667</v>
      </c>
      <c r="CR57" s="225">
        <f t="shared" si="77"/>
        <v>24.574166666666667</v>
      </c>
      <c r="CS57" s="225">
        <f t="shared" si="78"/>
        <v>24.574166666666667</v>
      </c>
      <c r="CT57" s="225">
        <f t="shared" si="79"/>
        <v>24.574166666666667</v>
      </c>
      <c r="CU57" s="225">
        <f t="shared" si="80"/>
        <v>24.574166666666667</v>
      </c>
      <c r="FJ57" s="225"/>
      <c r="FN57" s="225"/>
      <c r="FP57" s="225">
        <f t="shared" si="81"/>
        <v>24.574166666666667</v>
      </c>
      <c r="FQ57" s="225">
        <f t="shared" si="82"/>
        <v>24.574166666666667</v>
      </c>
      <c r="FR57" s="225">
        <f t="shared" si="83"/>
        <v>24.574166666666667</v>
      </c>
      <c r="FS57" s="225">
        <f t="shared" si="84"/>
        <v>24.574166666666667</v>
      </c>
      <c r="FT57" s="225">
        <f t="shared" si="85"/>
        <v>24.574166666666667</v>
      </c>
      <c r="FU57" s="225">
        <f t="shared" si="86"/>
        <v>24.574166666666667</v>
      </c>
      <c r="FV57" s="225">
        <f t="shared" si="87"/>
        <v>24.574166666666667</v>
      </c>
      <c r="FW57" s="225">
        <f t="shared" si="88"/>
        <v>24.574166666666667</v>
      </c>
      <c r="FX57" s="225">
        <f t="shared" si="89"/>
        <v>24.574166666666667</v>
      </c>
      <c r="FY57" s="225">
        <f t="shared" si="90"/>
        <v>24.574166666666667</v>
      </c>
      <c r="FZ57" s="225">
        <f t="shared" si="91"/>
        <v>24.574166666666667</v>
      </c>
      <c r="GA57" s="225">
        <f t="shared" si="92"/>
        <v>24.574166666666667</v>
      </c>
      <c r="GB57" s="225"/>
      <c r="GN57" s="225"/>
      <c r="GZ57" s="225"/>
      <c r="HL57" s="225"/>
      <c r="HX57" s="225"/>
      <c r="IJ57" s="225"/>
      <c r="IV57" s="225">
        <f t="shared" si="93"/>
        <v>24.574166666666667</v>
      </c>
      <c r="IW57" s="225">
        <f t="shared" si="94"/>
        <v>24.574166666666667</v>
      </c>
      <c r="IX57" s="225">
        <f t="shared" si="95"/>
        <v>24.574166666666667</v>
      </c>
      <c r="IY57" s="225">
        <f t="shared" si="96"/>
        <v>24.574166666666667</v>
      </c>
      <c r="IZ57" s="225">
        <f t="shared" si="97"/>
        <v>24.574166666666667</v>
      </c>
      <c r="JA57" s="225">
        <f t="shared" si="98"/>
        <v>24.574166666666667</v>
      </c>
      <c r="JB57" s="225">
        <f t="shared" si="99"/>
        <v>24.574166666666667</v>
      </c>
      <c r="JC57" s="225">
        <f t="shared" si="100"/>
        <v>24.574166666666667</v>
      </c>
      <c r="JD57" s="225">
        <f t="shared" si="101"/>
        <v>24.574166666666667</v>
      </c>
      <c r="JE57" s="225">
        <f t="shared" si="102"/>
        <v>24.574166666666667</v>
      </c>
      <c r="JF57" s="225">
        <f t="shared" si="103"/>
        <v>24.574166666666667</v>
      </c>
      <c r="JG57" s="225">
        <f t="shared" si="104"/>
        <v>24.574166666666667</v>
      </c>
    </row>
    <row r="58" spans="1:267" x14ac:dyDescent="0.3">
      <c r="A58" s="207" t="s">
        <v>680</v>
      </c>
      <c r="B58" s="211">
        <v>7</v>
      </c>
      <c r="C58" s="225">
        <f t="shared" si="67"/>
        <v>5169.9603199999992</v>
      </c>
      <c r="D58" s="225">
        <f>VLOOKUP($A58,CAPEX!$A:$H,6,0)/12/1000</f>
        <v>107.70750666666667</v>
      </c>
      <c r="E58" s="225">
        <f t="shared" ref="E58:O58" si="118">D58</f>
        <v>107.70750666666667</v>
      </c>
      <c r="F58" s="225">
        <f t="shared" si="118"/>
        <v>107.70750666666667</v>
      </c>
      <c r="G58" s="225">
        <f t="shared" si="118"/>
        <v>107.70750666666667</v>
      </c>
      <c r="H58" s="225">
        <f t="shared" si="118"/>
        <v>107.70750666666667</v>
      </c>
      <c r="I58" s="225">
        <f t="shared" si="118"/>
        <v>107.70750666666667</v>
      </c>
      <c r="J58" s="225">
        <f t="shared" si="118"/>
        <v>107.70750666666667</v>
      </c>
      <c r="K58" s="225">
        <f t="shared" si="118"/>
        <v>107.70750666666667</v>
      </c>
      <c r="L58" s="225">
        <f t="shared" si="118"/>
        <v>107.70750666666667</v>
      </c>
      <c r="M58" s="225">
        <f t="shared" si="118"/>
        <v>107.70750666666667</v>
      </c>
      <c r="N58" s="225">
        <f t="shared" si="118"/>
        <v>107.70750666666667</v>
      </c>
      <c r="O58" s="225">
        <f t="shared" si="118"/>
        <v>107.70750666666667</v>
      </c>
      <c r="CJ58" s="225">
        <f t="shared" si="69"/>
        <v>107.70750666666667</v>
      </c>
      <c r="CK58" s="225">
        <f t="shared" si="70"/>
        <v>107.70750666666667</v>
      </c>
      <c r="CL58" s="225">
        <f t="shared" si="71"/>
        <v>107.70750666666667</v>
      </c>
      <c r="CM58" s="225">
        <f t="shared" si="72"/>
        <v>107.70750666666667</v>
      </c>
      <c r="CN58" s="225">
        <f t="shared" si="73"/>
        <v>107.70750666666667</v>
      </c>
      <c r="CO58" s="225">
        <f t="shared" si="74"/>
        <v>107.70750666666667</v>
      </c>
      <c r="CP58" s="225">
        <f t="shared" si="75"/>
        <v>107.70750666666667</v>
      </c>
      <c r="CQ58" s="225">
        <f t="shared" si="76"/>
        <v>107.70750666666667</v>
      </c>
      <c r="CR58" s="225">
        <f t="shared" si="77"/>
        <v>107.70750666666667</v>
      </c>
      <c r="CS58" s="225">
        <f t="shared" si="78"/>
        <v>107.70750666666667</v>
      </c>
      <c r="CT58" s="225">
        <f t="shared" si="79"/>
        <v>107.70750666666667</v>
      </c>
      <c r="CU58" s="225">
        <f t="shared" si="80"/>
        <v>107.70750666666667</v>
      </c>
      <c r="FJ58" s="225"/>
      <c r="FN58" s="225"/>
      <c r="FP58" s="225">
        <f t="shared" si="81"/>
        <v>107.70750666666667</v>
      </c>
      <c r="FQ58" s="225">
        <f t="shared" si="82"/>
        <v>107.70750666666667</v>
      </c>
      <c r="FR58" s="225">
        <f t="shared" si="83"/>
        <v>107.70750666666667</v>
      </c>
      <c r="FS58" s="225">
        <f t="shared" si="84"/>
        <v>107.70750666666667</v>
      </c>
      <c r="FT58" s="225">
        <f t="shared" si="85"/>
        <v>107.70750666666667</v>
      </c>
      <c r="FU58" s="225">
        <f t="shared" si="86"/>
        <v>107.70750666666667</v>
      </c>
      <c r="FV58" s="225">
        <f t="shared" si="87"/>
        <v>107.70750666666667</v>
      </c>
      <c r="FW58" s="225">
        <f t="shared" si="88"/>
        <v>107.70750666666667</v>
      </c>
      <c r="FX58" s="225">
        <f t="shared" si="89"/>
        <v>107.70750666666667</v>
      </c>
      <c r="FY58" s="225">
        <f t="shared" si="90"/>
        <v>107.70750666666667</v>
      </c>
      <c r="FZ58" s="225">
        <f t="shared" si="91"/>
        <v>107.70750666666667</v>
      </c>
      <c r="GA58" s="225">
        <f t="shared" si="92"/>
        <v>107.70750666666667</v>
      </c>
      <c r="GB58" s="225"/>
      <c r="GN58" s="225"/>
      <c r="GZ58" s="225"/>
      <c r="HL58" s="225"/>
      <c r="HX58" s="225"/>
      <c r="IJ58" s="225"/>
      <c r="IV58" s="225">
        <f t="shared" si="93"/>
        <v>107.70750666666667</v>
      </c>
      <c r="IW58" s="225">
        <f t="shared" si="94"/>
        <v>107.70750666666667</v>
      </c>
      <c r="IX58" s="225">
        <f t="shared" si="95"/>
        <v>107.70750666666667</v>
      </c>
      <c r="IY58" s="225">
        <f t="shared" si="96"/>
        <v>107.70750666666667</v>
      </c>
      <c r="IZ58" s="225">
        <f t="shared" si="97"/>
        <v>107.70750666666667</v>
      </c>
      <c r="JA58" s="225">
        <f t="shared" si="98"/>
        <v>107.70750666666667</v>
      </c>
      <c r="JB58" s="225">
        <f t="shared" si="99"/>
        <v>107.70750666666667</v>
      </c>
      <c r="JC58" s="225">
        <f t="shared" si="100"/>
        <v>107.70750666666667</v>
      </c>
      <c r="JD58" s="225">
        <f t="shared" si="101"/>
        <v>107.70750666666667</v>
      </c>
      <c r="JE58" s="225">
        <f t="shared" si="102"/>
        <v>107.70750666666667</v>
      </c>
      <c r="JF58" s="225">
        <f t="shared" si="103"/>
        <v>107.70750666666667</v>
      </c>
      <c r="JG58" s="225">
        <f t="shared" si="104"/>
        <v>107.70750666666667</v>
      </c>
    </row>
    <row r="59" spans="1:267" x14ac:dyDescent="0.3">
      <c r="A59" s="207" t="s">
        <v>660</v>
      </c>
      <c r="B59" s="211">
        <v>7</v>
      </c>
      <c r="C59" s="225">
        <f t="shared" ref="C59" si="119">SUM(D59:JG59)</f>
        <v>6240</v>
      </c>
      <c r="D59" s="225">
        <f>VLOOKUP($A59,CAPEX!$A:$H,6,0)/12/1000</f>
        <v>130</v>
      </c>
      <c r="E59" s="225">
        <f t="shared" ref="E59:O59" si="120">D59</f>
        <v>130</v>
      </c>
      <c r="F59" s="225">
        <f t="shared" si="120"/>
        <v>130</v>
      </c>
      <c r="G59" s="225">
        <f t="shared" si="120"/>
        <v>130</v>
      </c>
      <c r="H59" s="225">
        <f t="shared" si="120"/>
        <v>130</v>
      </c>
      <c r="I59" s="225">
        <f t="shared" si="120"/>
        <v>130</v>
      </c>
      <c r="J59" s="225">
        <f t="shared" si="120"/>
        <v>130</v>
      </c>
      <c r="K59" s="225">
        <f t="shared" si="120"/>
        <v>130</v>
      </c>
      <c r="L59" s="225">
        <f t="shared" si="120"/>
        <v>130</v>
      </c>
      <c r="M59" s="225">
        <f t="shared" si="120"/>
        <v>130</v>
      </c>
      <c r="N59" s="225">
        <f t="shared" si="120"/>
        <v>130</v>
      </c>
      <c r="O59" s="225">
        <f t="shared" si="120"/>
        <v>130</v>
      </c>
      <c r="CJ59" s="225">
        <f t="shared" ref="CJ59" si="121">D59</f>
        <v>130</v>
      </c>
      <c r="CK59" s="225">
        <f t="shared" ref="CK59" si="122">E59</f>
        <v>130</v>
      </c>
      <c r="CL59" s="225">
        <f t="shared" ref="CL59" si="123">F59</f>
        <v>130</v>
      </c>
      <c r="CM59" s="225">
        <f t="shared" ref="CM59" si="124">G59</f>
        <v>130</v>
      </c>
      <c r="CN59" s="225">
        <f t="shared" ref="CN59" si="125">H59</f>
        <v>130</v>
      </c>
      <c r="CO59" s="225">
        <f t="shared" ref="CO59" si="126">I59</f>
        <v>130</v>
      </c>
      <c r="CP59" s="225">
        <f t="shared" ref="CP59" si="127">J59</f>
        <v>130</v>
      </c>
      <c r="CQ59" s="225">
        <f t="shared" ref="CQ59" si="128">K59</f>
        <v>130</v>
      </c>
      <c r="CR59" s="225">
        <f t="shared" ref="CR59" si="129">L59</f>
        <v>130</v>
      </c>
      <c r="CS59" s="225">
        <f t="shared" ref="CS59" si="130">M59</f>
        <v>130</v>
      </c>
      <c r="CT59" s="225">
        <f t="shared" ref="CT59" si="131">N59</f>
        <v>130</v>
      </c>
      <c r="CU59" s="225">
        <f t="shared" ref="CU59" si="132">O59</f>
        <v>130</v>
      </c>
      <c r="FJ59" s="225"/>
      <c r="FN59" s="225"/>
      <c r="FP59" s="225">
        <f t="shared" ref="FP59" si="133">CJ59</f>
        <v>130</v>
      </c>
      <c r="FQ59" s="225">
        <f t="shared" ref="FQ59" si="134">CK59</f>
        <v>130</v>
      </c>
      <c r="FR59" s="225">
        <f t="shared" ref="FR59" si="135">CL59</f>
        <v>130</v>
      </c>
      <c r="FS59" s="225">
        <f t="shared" ref="FS59" si="136">CM59</f>
        <v>130</v>
      </c>
      <c r="FT59" s="225">
        <f t="shared" ref="FT59" si="137">CN59</f>
        <v>130</v>
      </c>
      <c r="FU59" s="225">
        <f t="shared" ref="FU59" si="138">CO59</f>
        <v>130</v>
      </c>
      <c r="FV59" s="225">
        <f t="shared" ref="FV59" si="139">CP59</f>
        <v>130</v>
      </c>
      <c r="FW59" s="225">
        <f t="shared" ref="FW59" si="140">CQ59</f>
        <v>130</v>
      </c>
      <c r="FX59" s="225">
        <f t="shared" ref="FX59" si="141">CR59</f>
        <v>130</v>
      </c>
      <c r="FY59" s="225">
        <f t="shared" ref="FY59" si="142">CS59</f>
        <v>130</v>
      </c>
      <c r="FZ59" s="225">
        <f t="shared" ref="FZ59" si="143">CT59</f>
        <v>130</v>
      </c>
      <c r="GA59" s="225">
        <f t="shared" ref="GA59" si="144">CU59</f>
        <v>130</v>
      </c>
      <c r="GB59" s="225"/>
      <c r="GN59" s="225"/>
      <c r="GZ59" s="225"/>
      <c r="HL59" s="225"/>
      <c r="HX59" s="225"/>
      <c r="IJ59" s="225"/>
      <c r="IV59" s="225">
        <f t="shared" ref="IV59" si="145">FP59</f>
        <v>130</v>
      </c>
      <c r="IW59" s="225">
        <f t="shared" ref="IW59" si="146">FQ59</f>
        <v>130</v>
      </c>
      <c r="IX59" s="225">
        <f t="shared" ref="IX59" si="147">FR59</f>
        <v>130</v>
      </c>
      <c r="IY59" s="225">
        <f t="shared" ref="IY59" si="148">FS59</f>
        <v>130</v>
      </c>
      <c r="IZ59" s="225">
        <f t="shared" ref="IZ59" si="149">FT59</f>
        <v>130</v>
      </c>
      <c r="JA59" s="225">
        <f t="shared" ref="JA59" si="150">FU59</f>
        <v>130</v>
      </c>
      <c r="JB59" s="225">
        <f t="shared" ref="JB59" si="151">FV59</f>
        <v>130</v>
      </c>
      <c r="JC59" s="225">
        <f t="shared" ref="JC59" si="152">FW59</f>
        <v>130</v>
      </c>
      <c r="JD59" s="225">
        <f t="shared" ref="JD59" si="153">FX59</f>
        <v>130</v>
      </c>
      <c r="JE59" s="225">
        <f t="shared" ref="JE59" si="154">FY59</f>
        <v>130</v>
      </c>
      <c r="JF59" s="225">
        <f t="shared" ref="JF59" si="155">FZ59</f>
        <v>130</v>
      </c>
      <c r="JG59" s="225">
        <f t="shared" ref="JG59" si="156">GA59</f>
        <v>130</v>
      </c>
    </row>
    <row r="60" spans="1:267" x14ac:dyDescent="0.3">
      <c r="A60" s="207" t="s">
        <v>662</v>
      </c>
      <c r="B60" s="211">
        <v>7</v>
      </c>
      <c r="C60" s="225">
        <f t="shared" si="67"/>
        <v>1019.2000000000004</v>
      </c>
      <c r="D60" s="225">
        <f>VLOOKUP($A60,CAPEX!$A:$H,6,0)/12/1000</f>
        <v>21.233333333333331</v>
      </c>
      <c r="E60" s="225">
        <f t="shared" ref="E60:O61" si="157">D60</f>
        <v>21.233333333333331</v>
      </c>
      <c r="F60" s="225">
        <f t="shared" si="157"/>
        <v>21.233333333333331</v>
      </c>
      <c r="G60" s="225">
        <f t="shared" si="157"/>
        <v>21.233333333333331</v>
      </c>
      <c r="H60" s="225">
        <f t="shared" si="157"/>
        <v>21.233333333333331</v>
      </c>
      <c r="I60" s="225">
        <f t="shared" si="157"/>
        <v>21.233333333333331</v>
      </c>
      <c r="J60" s="225">
        <f t="shared" si="157"/>
        <v>21.233333333333331</v>
      </c>
      <c r="K60" s="225">
        <f t="shared" si="157"/>
        <v>21.233333333333331</v>
      </c>
      <c r="L60" s="225">
        <f t="shared" si="157"/>
        <v>21.233333333333331</v>
      </c>
      <c r="M60" s="225">
        <f t="shared" si="157"/>
        <v>21.233333333333331</v>
      </c>
      <c r="N60" s="225">
        <f t="shared" si="157"/>
        <v>21.233333333333331</v>
      </c>
      <c r="O60" s="225">
        <f t="shared" si="157"/>
        <v>21.233333333333331</v>
      </c>
      <c r="CJ60" s="225">
        <f t="shared" si="69"/>
        <v>21.233333333333331</v>
      </c>
      <c r="CK60" s="225">
        <f t="shared" si="70"/>
        <v>21.233333333333331</v>
      </c>
      <c r="CL60" s="225">
        <f t="shared" si="71"/>
        <v>21.233333333333331</v>
      </c>
      <c r="CM60" s="225">
        <f t="shared" si="72"/>
        <v>21.233333333333331</v>
      </c>
      <c r="CN60" s="225">
        <f t="shared" si="73"/>
        <v>21.233333333333331</v>
      </c>
      <c r="CO60" s="225">
        <f t="shared" si="74"/>
        <v>21.233333333333331</v>
      </c>
      <c r="CP60" s="225">
        <f t="shared" si="75"/>
        <v>21.233333333333331</v>
      </c>
      <c r="CQ60" s="225">
        <f t="shared" si="76"/>
        <v>21.233333333333331</v>
      </c>
      <c r="CR60" s="225">
        <f t="shared" si="77"/>
        <v>21.233333333333331</v>
      </c>
      <c r="CS60" s="225">
        <f t="shared" si="78"/>
        <v>21.233333333333331</v>
      </c>
      <c r="CT60" s="225">
        <f t="shared" si="79"/>
        <v>21.233333333333331</v>
      </c>
      <c r="CU60" s="225">
        <f t="shared" si="80"/>
        <v>21.233333333333331</v>
      </c>
      <c r="FJ60" s="225"/>
      <c r="FN60" s="225"/>
      <c r="FP60" s="225">
        <f t="shared" si="81"/>
        <v>21.233333333333331</v>
      </c>
      <c r="FQ60" s="225">
        <f t="shared" si="82"/>
        <v>21.233333333333331</v>
      </c>
      <c r="FR60" s="225">
        <f t="shared" si="83"/>
        <v>21.233333333333331</v>
      </c>
      <c r="FS60" s="225">
        <f t="shared" si="84"/>
        <v>21.233333333333331</v>
      </c>
      <c r="FT60" s="225">
        <f t="shared" si="85"/>
        <v>21.233333333333331</v>
      </c>
      <c r="FU60" s="225">
        <f t="shared" si="86"/>
        <v>21.233333333333331</v>
      </c>
      <c r="FV60" s="225">
        <f t="shared" si="87"/>
        <v>21.233333333333331</v>
      </c>
      <c r="FW60" s="225">
        <f t="shared" si="88"/>
        <v>21.233333333333331</v>
      </c>
      <c r="FX60" s="225">
        <f t="shared" si="89"/>
        <v>21.233333333333331</v>
      </c>
      <c r="FY60" s="225">
        <f t="shared" si="90"/>
        <v>21.233333333333331</v>
      </c>
      <c r="FZ60" s="225">
        <f t="shared" si="91"/>
        <v>21.233333333333331</v>
      </c>
      <c r="GA60" s="225">
        <f t="shared" si="92"/>
        <v>21.233333333333331</v>
      </c>
      <c r="GB60" s="225"/>
      <c r="GN60" s="225"/>
      <c r="GZ60" s="225"/>
      <c r="HL60" s="225"/>
      <c r="HX60" s="225"/>
      <c r="IJ60" s="225"/>
      <c r="IV60" s="225">
        <f t="shared" si="93"/>
        <v>21.233333333333331</v>
      </c>
      <c r="IW60" s="225">
        <f t="shared" si="94"/>
        <v>21.233333333333331</v>
      </c>
      <c r="IX60" s="225">
        <f t="shared" si="95"/>
        <v>21.233333333333331</v>
      </c>
      <c r="IY60" s="225">
        <f t="shared" si="96"/>
        <v>21.233333333333331</v>
      </c>
      <c r="IZ60" s="225">
        <f t="shared" si="97"/>
        <v>21.233333333333331</v>
      </c>
      <c r="JA60" s="225">
        <f t="shared" si="98"/>
        <v>21.233333333333331</v>
      </c>
      <c r="JB60" s="225">
        <f t="shared" si="99"/>
        <v>21.233333333333331</v>
      </c>
      <c r="JC60" s="225">
        <f t="shared" si="100"/>
        <v>21.233333333333331</v>
      </c>
      <c r="JD60" s="225">
        <f t="shared" si="101"/>
        <v>21.233333333333331</v>
      </c>
      <c r="JE60" s="225">
        <f t="shared" si="102"/>
        <v>21.233333333333331</v>
      </c>
      <c r="JF60" s="225">
        <f t="shared" si="103"/>
        <v>21.233333333333331</v>
      </c>
      <c r="JG60" s="225">
        <f t="shared" si="104"/>
        <v>21.233333333333331</v>
      </c>
    </row>
    <row r="61" spans="1:267" x14ac:dyDescent="0.3">
      <c r="A61" s="207" t="s">
        <v>671</v>
      </c>
      <c r="B61" s="211">
        <v>7</v>
      </c>
      <c r="C61" s="225">
        <f t="shared" ref="C61" si="158">SUM(D61:JG61)</f>
        <v>300</v>
      </c>
      <c r="D61" s="225">
        <f>VLOOKUP($A61,CAPEX!$A:$H,6,0)/12/1000</f>
        <v>6.25</v>
      </c>
      <c r="E61" s="225">
        <f t="shared" si="157"/>
        <v>6.25</v>
      </c>
      <c r="F61" s="225">
        <f t="shared" si="157"/>
        <v>6.25</v>
      </c>
      <c r="G61" s="225">
        <f t="shared" si="157"/>
        <v>6.25</v>
      </c>
      <c r="H61" s="225">
        <f t="shared" si="157"/>
        <v>6.25</v>
      </c>
      <c r="I61" s="225">
        <f t="shared" si="157"/>
        <v>6.25</v>
      </c>
      <c r="J61" s="225">
        <f t="shared" si="157"/>
        <v>6.25</v>
      </c>
      <c r="K61" s="225">
        <f t="shared" si="157"/>
        <v>6.25</v>
      </c>
      <c r="L61" s="225">
        <f t="shared" si="157"/>
        <v>6.25</v>
      </c>
      <c r="M61" s="225">
        <f t="shared" si="157"/>
        <v>6.25</v>
      </c>
      <c r="N61" s="225">
        <f t="shared" si="157"/>
        <v>6.25</v>
      </c>
      <c r="O61" s="225">
        <f t="shared" si="157"/>
        <v>6.25</v>
      </c>
      <c r="CJ61" s="225">
        <f t="shared" ref="CJ61" si="159">D61</f>
        <v>6.25</v>
      </c>
      <c r="CK61" s="225">
        <f t="shared" ref="CK61" si="160">E61</f>
        <v>6.25</v>
      </c>
      <c r="CL61" s="225">
        <f t="shared" ref="CL61" si="161">F61</f>
        <v>6.25</v>
      </c>
      <c r="CM61" s="225">
        <f t="shared" ref="CM61" si="162">G61</f>
        <v>6.25</v>
      </c>
      <c r="CN61" s="225">
        <f t="shared" ref="CN61" si="163">H61</f>
        <v>6.25</v>
      </c>
      <c r="CO61" s="225">
        <f t="shared" ref="CO61" si="164">I61</f>
        <v>6.25</v>
      </c>
      <c r="CP61" s="225">
        <f t="shared" ref="CP61" si="165">J61</f>
        <v>6.25</v>
      </c>
      <c r="CQ61" s="225">
        <f t="shared" ref="CQ61" si="166">K61</f>
        <v>6.25</v>
      </c>
      <c r="CR61" s="225">
        <f t="shared" ref="CR61" si="167">L61</f>
        <v>6.25</v>
      </c>
      <c r="CS61" s="225">
        <f t="shared" ref="CS61" si="168">M61</f>
        <v>6.25</v>
      </c>
      <c r="CT61" s="225">
        <f t="shared" ref="CT61" si="169">N61</f>
        <v>6.25</v>
      </c>
      <c r="CU61" s="225">
        <f t="shared" ref="CU61" si="170">O61</f>
        <v>6.25</v>
      </c>
      <c r="FJ61" s="225"/>
      <c r="FN61" s="225"/>
      <c r="FP61" s="225">
        <f t="shared" ref="FP61" si="171">CJ61</f>
        <v>6.25</v>
      </c>
      <c r="FQ61" s="225">
        <f t="shared" ref="FQ61" si="172">CK61</f>
        <v>6.25</v>
      </c>
      <c r="FR61" s="225">
        <f t="shared" ref="FR61" si="173">CL61</f>
        <v>6.25</v>
      </c>
      <c r="FS61" s="225">
        <f t="shared" ref="FS61" si="174">CM61</f>
        <v>6.25</v>
      </c>
      <c r="FT61" s="225">
        <f t="shared" ref="FT61" si="175">CN61</f>
        <v>6.25</v>
      </c>
      <c r="FU61" s="225">
        <f t="shared" ref="FU61" si="176">CO61</f>
        <v>6.25</v>
      </c>
      <c r="FV61" s="225">
        <f t="shared" ref="FV61" si="177">CP61</f>
        <v>6.25</v>
      </c>
      <c r="FW61" s="225">
        <f t="shared" ref="FW61" si="178">CQ61</f>
        <v>6.25</v>
      </c>
      <c r="FX61" s="225">
        <f t="shared" ref="FX61" si="179">CR61</f>
        <v>6.25</v>
      </c>
      <c r="FY61" s="225">
        <f t="shared" ref="FY61" si="180">CS61</f>
        <v>6.25</v>
      </c>
      <c r="FZ61" s="225">
        <f t="shared" ref="FZ61" si="181">CT61</f>
        <v>6.25</v>
      </c>
      <c r="GA61" s="225">
        <f t="shared" ref="GA61" si="182">CU61</f>
        <v>6.25</v>
      </c>
      <c r="GB61" s="225"/>
      <c r="GN61" s="225"/>
      <c r="GZ61" s="225"/>
      <c r="HL61" s="225"/>
      <c r="HX61" s="225"/>
      <c r="IJ61" s="225"/>
      <c r="IV61" s="225">
        <f t="shared" ref="IV61" si="183">FP61</f>
        <v>6.25</v>
      </c>
      <c r="IW61" s="225">
        <f t="shared" ref="IW61" si="184">FQ61</f>
        <v>6.25</v>
      </c>
      <c r="IX61" s="225">
        <f t="shared" ref="IX61" si="185">FR61</f>
        <v>6.25</v>
      </c>
      <c r="IY61" s="225">
        <f t="shared" ref="IY61" si="186">FS61</f>
        <v>6.25</v>
      </c>
      <c r="IZ61" s="225">
        <f t="shared" ref="IZ61" si="187">FT61</f>
        <v>6.25</v>
      </c>
      <c r="JA61" s="225">
        <f t="shared" ref="JA61" si="188">FU61</f>
        <v>6.25</v>
      </c>
      <c r="JB61" s="225">
        <f t="shared" ref="JB61" si="189">FV61</f>
        <v>6.25</v>
      </c>
      <c r="JC61" s="225">
        <f t="shared" ref="JC61" si="190">FW61</f>
        <v>6.25</v>
      </c>
      <c r="JD61" s="225">
        <f t="shared" ref="JD61" si="191">FX61</f>
        <v>6.25</v>
      </c>
      <c r="JE61" s="225">
        <f t="shared" ref="JE61" si="192">FY61</f>
        <v>6.25</v>
      </c>
      <c r="JF61" s="225">
        <f t="shared" ref="JF61" si="193">FZ61</f>
        <v>6.25</v>
      </c>
      <c r="JG61" s="225">
        <f t="shared" ref="JG61" si="194">GA61</f>
        <v>6.25</v>
      </c>
    </row>
    <row r="62" spans="1:267" x14ac:dyDescent="0.3">
      <c r="A62" s="207" t="s">
        <v>672</v>
      </c>
      <c r="B62" s="211">
        <v>7</v>
      </c>
      <c r="C62" s="225">
        <f t="shared" si="67"/>
        <v>57</v>
      </c>
      <c r="D62" s="225">
        <f>VLOOKUP($A62,CAPEX!$A:$H,6,0)/12/1000</f>
        <v>1.1875</v>
      </c>
      <c r="E62" s="225">
        <f t="shared" ref="E62:O62" si="195">D62</f>
        <v>1.1875</v>
      </c>
      <c r="F62" s="225">
        <f t="shared" si="195"/>
        <v>1.1875</v>
      </c>
      <c r="G62" s="225">
        <f t="shared" si="195"/>
        <v>1.1875</v>
      </c>
      <c r="H62" s="225">
        <f t="shared" si="195"/>
        <v>1.1875</v>
      </c>
      <c r="I62" s="225">
        <f t="shared" si="195"/>
        <v>1.1875</v>
      </c>
      <c r="J62" s="225">
        <f t="shared" si="195"/>
        <v>1.1875</v>
      </c>
      <c r="K62" s="225">
        <f t="shared" si="195"/>
        <v>1.1875</v>
      </c>
      <c r="L62" s="225">
        <f t="shared" si="195"/>
        <v>1.1875</v>
      </c>
      <c r="M62" s="225">
        <f t="shared" si="195"/>
        <v>1.1875</v>
      </c>
      <c r="N62" s="225">
        <f t="shared" si="195"/>
        <v>1.1875</v>
      </c>
      <c r="O62" s="225">
        <f t="shared" si="195"/>
        <v>1.1875</v>
      </c>
      <c r="CJ62" s="225">
        <f t="shared" si="69"/>
        <v>1.1875</v>
      </c>
      <c r="CK62" s="225">
        <f t="shared" si="70"/>
        <v>1.1875</v>
      </c>
      <c r="CL62" s="225">
        <f t="shared" si="71"/>
        <v>1.1875</v>
      </c>
      <c r="CM62" s="225">
        <f t="shared" si="72"/>
        <v>1.1875</v>
      </c>
      <c r="CN62" s="225">
        <f t="shared" si="73"/>
        <v>1.1875</v>
      </c>
      <c r="CO62" s="225">
        <f t="shared" si="74"/>
        <v>1.1875</v>
      </c>
      <c r="CP62" s="225">
        <f t="shared" si="75"/>
        <v>1.1875</v>
      </c>
      <c r="CQ62" s="225">
        <f t="shared" si="76"/>
        <v>1.1875</v>
      </c>
      <c r="CR62" s="225">
        <f t="shared" si="77"/>
        <v>1.1875</v>
      </c>
      <c r="CS62" s="225">
        <f t="shared" si="78"/>
        <v>1.1875</v>
      </c>
      <c r="CT62" s="225">
        <f t="shared" si="79"/>
        <v>1.1875</v>
      </c>
      <c r="CU62" s="225">
        <f t="shared" si="80"/>
        <v>1.1875</v>
      </c>
      <c r="FJ62" s="225"/>
      <c r="FN62" s="225"/>
      <c r="FP62" s="225">
        <f t="shared" si="81"/>
        <v>1.1875</v>
      </c>
      <c r="FQ62" s="225">
        <f t="shared" si="82"/>
        <v>1.1875</v>
      </c>
      <c r="FR62" s="225">
        <f t="shared" si="83"/>
        <v>1.1875</v>
      </c>
      <c r="FS62" s="225">
        <f t="shared" si="84"/>
        <v>1.1875</v>
      </c>
      <c r="FT62" s="225">
        <f t="shared" si="85"/>
        <v>1.1875</v>
      </c>
      <c r="FU62" s="225">
        <f t="shared" si="86"/>
        <v>1.1875</v>
      </c>
      <c r="FV62" s="225">
        <f t="shared" si="87"/>
        <v>1.1875</v>
      </c>
      <c r="FW62" s="225">
        <f t="shared" si="88"/>
        <v>1.1875</v>
      </c>
      <c r="FX62" s="225">
        <f t="shared" si="89"/>
        <v>1.1875</v>
      </c>
      <c r="FY62" s="225">
        <f t="shared" si="90"/>
        <v>1.1875</v>
      </c>
      <c r="FZ62" s="225">
        <f t="shared" si="91"/>
        <v>1.1875</v>
      </c>
      <c r="GA62" s="225">
        <f t="shared" si="92"/>
        <v>1.1875</v>
      </c>
      <c r="GB62" s="225"/>
      <c r="GN62" s="225"/>
      <c r="GZ62" s="225"/>
      <c r="HL62" s="225"/>
      <c r="HX62" s="225"/>
      <c r="IJ62" s="225"/>
      <c r="IV62" s="225">
        <f t="shared" si="93"/>
        <v>1.1875</v>
      </c>
      <c r="IW62" s="225">
        <f t="shared" si="94"/>
        <v>1.1875</v>
      </c>
      <c r="IX62" s="225">
        <f t="shared" si="95"/>
        <v>1.1875</v>
      </c>
      <c r="IY62" s="225">
        <f t="shared" si="96"/>
        <v>1.1875</v>
      </c>
      <c r="IZ62" s="225">
        <f t="shared" si="97"/>
        <v>1.1875</v>
      </c>
      <c r="JA62" s="225">
        <f t="shared" si="98"/>
        <v>1.1875</v>
      </c>
      <c r="JB62" s="225">
        <f t="shared" si="99"/>
        <v>1.1875</v>
      </c>
      <c r="JC62" s="225">
        <f t="shared" si="100"/>
        <v>1.1875</v>
      </c>
      <c r="JD62" s="225">
        <f t="shared" si="101"/>
        <v>1.1875</v>
      </c>
      <c r="JE62" s="225">
        <f t="shared" si="102"/>
        <v>1.1875</v>
      </c>
      <c r="JF62" s="225">
        <f t="shared" si="103"/>
        <v>1.1875</v>
      </c>
      <c r="JG62" s="225">
        <f t="shared" si="104"/>
        <v>1.1875</v>
      </c>
    </row>
    <row r="63" spans="1:267" x14ac:dyDescent="0.3">
      <c r="A63" s="207" t="s">
        <v>468</v>
      </c>
      <c r="B63" s="211">
        <v>7</v>
      </c>
      <c r="C63" s="225">
        <f t="shared" si="67"/>
        <v>528</v>
      </c>
      <c r="D63" s="225">
        <f>VLOOKUP($A63,CAPEX!$A:$H,6,0)/12/1000</f>
        <v>11</v>
      </c>
      <c r="E63" s="225">
        <f t="shared" ref="E63:O63" si="196">D63</f>
        <v>11</v>
      </c>
      <c r="F63" s="225">
        <f t="shared" si="196"/>
        <v>11</v>
      </c>
      <c r="G63" s="225">
        <f t="shared" si="196"/>
        <v>11</v>
      </c>
      <c r="H63" s="225">
        <f t="shared" si="196"/>
        <v>11</v>
      </c>
      <c r="I63" s="225">
        <f t="shared" si="196"/>
        <v>11</v>
      </c>
      <c r="J63" s="225">
        <f t="shared" si="196"/>
        <v>11</v>
      </c>
      <c r="K63" s="225">
        <f t="shared" si="196"/>
        <v>11</v>
      </c>
      <c r="L63" s="225">
        <f t="shared" si="196"/>
        <v>11</v>
      </c>
      <c r="M63" s="225">
        <f t="shared" si="196"/>
        <v>11</v>
      </c>
      <c r="N63" s="225">
        <f t="shared" si="196"/>
        <v>11</v>
      </c>
      <c r="O63" s="225">
        <f t="shared" si="196"/>
        <v>11</v>
      </c>
      <c r="CJ63" s="225">
        <f t="shared" si="69"/>
        <v>11</v>
      </c>
      <c r="CK63" s="225">
        <f t="shared" si="70"/>
        <v>11</v>
      </c>
      <c r="CL63" s="225">
        <f t="shared" si="71"/>
        <v>11</v>
      </c>
      <c r="CM63" s="225">
        <f t="shared" si="72"/>
        <v>11</v>
      </c>
      <c r="CN63" s="225">
        <f t="shared" si="73"/>
        <v>11</v>
      </c>
      <c r="CO63" s="225">
        <f t="shared" si="74"/>
        <v>11</v>
      </c>
      <c r="CP63" s="225">
        <f t="shared" si="75"/>
        <v>11</v>
      </c>
      <c r="CQ63" s="225">
        <f t="shared" si="76"/>
        <v>11</v>
      </c>
      <c r="CR63" s="225">
        <f t="shared" si="77"/>
        <v>11</v>
      </c>
      <c r="CS63" s="225">
        <f t="shared" si="78"/>
        <v>11</v>
      </c>
      <c r="CT63" s="225">
        <f t="shared" si="79"/>
        <v>11</v>
      </c>
      <c r="CU63" s="225">
        <f t="shared" si="80"/>
        <v>11</v>
      </c>
      <c r="FJ63" s="225"/>
      <c r="FN63" s="225"/>
      <c r="FP63" s="225">
        <f t="shared" si="81"/>
        <v>11</v>
      </c>
      <c r="FQ63" s="225">
        <f t="shared" si="82"/>
        <v>11</v>
      </c>
      <c r="FR63" s="225">
        <f t="shared" si="83"/>
        <v>11</v>
      </c>
      <c r="FS63" s="225">
        <f t="shared" si="84"/>
        <v>11</v>
      </c>
      <c r="FT63" s="225">
        <f t="shared" si="85"/>
        <v>11</v>
      </c>
      <c r="FU63" s="225">
        <f t="shared" si="86"/>
        <v>11</v>
      </c>
      <c r="FV63" s="225">
        <f t="shared" si="87"/>
        <v>11</v>
      </c>
      <c r="FW63" s="225">
        <f t="shared" si="88"/>
        <v>11</v>
      </c>
      <c r="FX63" s="225">
        <f t="shared" si="89"/>
        <v>11</v>
      </c>
      <c r="FY63" s="225">
        <f t="shared" si="90"/>
        <v>11</v>
      </c>
      <c r="FZ63" s="225">
        <f t="shared" si="91"/>
        <v>11</v>
      </c>
      <c r="GA63" s="225">
        <f t="shared" si="92"/>
        <v>11</v>
      </c>
      <c r="GB63" s="225"/>
      <c r="GN63" s="225"/>
      <c r="GZ63" s="225"/>
      <c r="HL63" s="225"/>
      <c r="HX63" s="225"/>
      <c r="IJ63" s="225"/>
      <c r="IV63" s="225">
        <f t="shared" si="93"/>
        <v>11</v>
      </c>
      <c r="IW63" s="225">
        <f t="shared" si="94"/>
        <v>11</v>
      </c>
      <c r="IX63" s="225">
        <f t="shared" si="95"/>
        <v>11</v>
      </c>
      <c r="IY63" s="225">
        <f t="shared" si="96"/>
        <v>11</v>
      </c>
      <c r="IZ63" s="225">
        <f t="shared" si="97"/>
        <v>11</v>
      </c>
      <c r="JA63" s="225">
        <f t="shared" si="98"/>
        <v>11</v>
      </c>
      <c r="JB63" s="225">
        <f t="shared" si="99"/>
        <v>11</v>
      </c>
      <c r="JC63" s="225">
        <f t="shared" si="100"/>
        <v>11</v>
      </c>
      <c r="JD63" s="225">
        <f t="shared" si="101"/>
        <v>11</v>
      </c>
      <c r="JE63" s="225">
        <f t="shared" si="102"/>
        <v>11</v>
      </c>
      <c r="JF63" s="225">
        <f t="shared" si="103"/>
        <v>11</v>
      </c>
      <c r="JG63" s="225">
        <f t="shared" si="104"/>
        <v>11</v>
      </c>
    </row>
    <row r="64" spans="1:267" x14ac:dyDescent="0.3">
      <c r="A64" s="207" t="s">
        <v>457</v>
      </c>
      <c r="B64" s="211">
        <v>7</v>
      </c>
      <c r="C64" s="225">
        <f t="shared" si="67"/>
        <v>216.55488000000011</v>
      </c>
      <c r="D64" s="225">
        <f>VLOOKUP($A64,CAPEX!$A:$H,6,0)/12/1000</f>
        <v>4.5115600000000002</v>
      </c>
      <c r="E64" s="225">
        <f t="shared" ref="E64:O64" si="197">D64</f>
        <v>4.5115600000000002</v>
      </c>
      <c r="F64" s="225">
        <f t="shared" si="197"/>
        <v>4.5115600000000002</v>
      </c>
      <c r="G64" s="225">
        <f t="shared" si="197"/>
        <v>4.5115600000000002</v>
      </c>
      <c r="H64" s="225">
        <f t="shared" si="197"/>
        <v>4.5115600000000002</v>
      </c>
      <c r="I64" s="225">
        <f t="shared" si="197"/>
        <v>4.5115600000000002</v>
      </c>
      <c r="J64" s="225">
        <f t="shared" si="197"/>
        <v>4.5115600000000002</v>
      </c>
      <c r="K64" s="225">
        <f t="shared" si="197"/>
        <v>4.5115600000000002</v>
      </c>
      <c r="L64" s="225">
        <f t="shared" si="197"/>
        <v>4.5115600000000002</v>
      </c>
      <c r="M64" s="225">
        <f t="shared" si="197"/>
        <v>4.5115600000000002</v>
      </c>
      <c r="N64" s="225">
        <f t="shared" si="197"/>
        <v>4.5115600000000002</v>
      </c>
      <c r="O64" s="225">
        <f t="shared" si="197"/>
        <v>4.5115600000000002</v>
      </c>
      <c r="CJ64" s="225">
        <f t="shared" si="69"/>
        <v>4.5115600000000002</v>
      </c>
      <c r="CK64" s="225">
        <f t="shared" si="70"/>
        <v>4.5115600000000002</v>
      </c>
      <c r="CL64" s="225">
        <f t="shared" si="71"/>
        <v>4.5115600000000002</v>
      </c>
      <c r="CM64" s="225">
        <f t="shared" si="72"/>
        <v>4.5115600000000002</v>
      </c>
      <c r="CN64" s="225">
        <f t="shared" si="73"/>
        <v>4.5115600000000002</v>
      </c>
      <c r="CO64" s="225">
        <f t="shared" si="74"/>
        <v>4.5115600000000002</v>
      </c>
      <c r="CP64" s="225">
        <f t="shared" si="75"/>
        <v>4.5115600000000002</v>
      </c>
      <c r="CQ64" s="225">
        <f t="shared" si="76"/>
        <v>4.5115600000000002</v>
      </c>
      <c r="CR64" s="225">
        <f t="shared" si="77"/>
        <v>4.5115600000000002</v>
      </c>
      <c r="CS64" s="225">
        <f t="shared" si="78"/>
        <v>4.5115600000000002</v>
      </c>
      <c r="CT64" s="225">
        <f t="shared" si="79"/>
        <v>4.5115600000000002</v>
      </c>
      <c r="CU64" s="225">
        <f t="shared" si="80"/>
        <v>4.5115600000000002</v>
      </c>
      <c r="FJ64" s="225"/>
      <c r="FN64" s="225"/>
      <c r="FP64" s="225">
        <f t="shared" si="81"/>
        <v>4.5115600000000002</v>
      </c>
      <c r="FQ64" s="225">
        <f t="shared" si="82"/>
        <v>4.5115600000000002</v>
      </c>
      <c r="FR64" s="225">
        <f t="shared" si="83"/>
        <v>4.5115600000000002</v>
      </c>
      <c r="FS64" s="225">
        <f t="shared" si="84"/>
        <v>4.5115600000000002</v>
      </c>
      <c r="FT64" s="225">
        <f t="shared" si="85"/>
        <v>4.5115600000000002</v>
      </c>
      <c r="FU64" s="225">
        <f t="shared" si="86"/>
        <v>4.5115600000000002</v>
      </c>
      <c r="FV64" s="225">
        <f t="shared" si="87"/>
        <v>4.5115600000000002</v>
      </c>
      <c r="FW64" s="225">
        <f t="shared" si="88"/>
        <v>4.5115600000000002</v>
      </c>
      <c r="FX64" s="225">
        <f t="shared" si="89"/>
        <v>4.5115600000000002</v>
      </c>
      <c r="FY64" s="225">
        <f t="shared" si="90"/>
        <v>4.5115600000000002</v>
      </c>
      <c r="FZ64" s="225">
        <f t="shared" si="91"/>
        <v>4.5115600000000002</v>
      </c>
      <c r="GA64" s="225">
        <f t="shared" si="92"/>
        <v>4.5115600000000002</v>
      </c>
      <c r="GB64" s="225"/>
      <c r="GN64" s="225"/>
      <c r="GZ64" s="225"/>
      <c r="HL64" s="225"/>
      <c r="HX64" s="225"/>
      <c r="IJ64" s="225"/>
      <c r="IV64" s="225">
        <f t="shared" si="93"/>
        <v>4.5115600000000002</v>
      </c>
      <c r="IW64" s="225">
        <f t="shared" si="94"/>
        <v>4.5115600000000002</v>
      </c>
      <c r="IX64" s="225">
        <f t="shared" si="95"/>
        <v>4.5115600000000002</v>
      </c>
      <c r="IY64" s="225">
        <f t="shared" si="96"/>
        <v>4.5115600000000002</v>
      </c>
      <c r="IZ64" s="225">
        <f t="shared" si="97"/>
        <v>4.5115600000000002</v>
      </c>
      <c r="JA64" s="225">
        <f t="shared" si="98"/>
        <v>4.5115600000000002</v>
      </c>
      <c r="JB64" s="225">
        <f t="shared" si="99"/>
        <v>4.5115600000000002</v>
      </c>
      <c r="JC64" s="225">
        <f t="shared" si="100"/>
        <v>4.5115600000000002</v>
      </c>
      <c r="JD64" s="225">
        <f t="shared" si="101"/>
        <v>4.5115600000000002</v>
      </c>
      <c r="JE64" s="225">
        <f t="shared" si="102"/>
        <v>4.5115600000000002</v>
      </c>
      <c r="JF64" s="225">
        <f t="shared" si="103"/>
        <v>4.5115600000000002</v>
      </c>
      <c r="JG64" s="225">
        <f t="shared" si="104"/>
        <v>4.5115600000000002</v>
      </c>
    </row>
    <row r="65" spans="1:267" x14ac:dyDescent="0.3">
      <c r="A65" s="207" t="s">
        <v>459</v>
      </c>
      <c r="B65" s="211">
        <v>7</v>
      </c>
      <c r="C65" s="225">
        <f t="shared" si="67"/>
        <v>86.054400000000001</v>
      </c>
      <c r="D65" s="225">
        <f>VLOOKUP($A65,CAPEX!$A:$H,6,0)/12/1000</f>
        <v>1.7927999999999999</v>
      </c>
      <c r="E65" s="225">
        <f t="shared" ref="E65:O65" si="198">D65</f>
        <v>1.7927999999999999</v>
      </c>
      <c r="F65" s="225">
        <f t="shared" si="198"/>
        <v>1.7927999999999999</v>
      </c>
      <c r="G65" s="225">
        <f t="shared" si="198"/>
        <v>1.7927999999999999</v>
      </c>
      <c r="H65" s="225">
        <f t="shared" si="198"/>
        <v>1.7927999999999999</v>
      </c>
      <c r="I65" s="225">
        <f t="shared" si="198"/>
        <v>1.7927999999999999</v>
      </c>
      <c r="J65" s="225">
        <f t="shared" si="198"/>
        <v>1.7927999999999999</v>
      </c>
      <c r="K65" s="225">
        <f t="shared" si="198"/>
        <v>1.7927999999999999</v>
      </c>
      <c r="L65" s="225">
        <f t="shared" si="198"/>
        <v>1.7927999999999999</v>
      </c>
      <c r="M65" s="225">
        <f t="shared" si="198"/>
        <v>1.7927999999999999</v>
      </c>
      <c r="N65" s="225">
        <f t="shared" si="198"/>
        <v>1.7927999999999999</v>
      </c>
      <c r="O65" s="225">
        <f t="shared" si="198"/>
        <v>1.7927999999999999</v>
      </c>
      <c r="CJ65" s="225">
        <f t="shared" si="69"/>
        <v>1.7927999999999999</v>
      </c>
      <c r="CK65" s="225">
        <f t="shared" si="70"/>
        <v>1.7927999999999999</v>
      </c>
      <c r="CL65" s="225">
        <f t="shared" si="71"/>
        <v>1.7927999999999999</v>
      </c>
      <c r="CM65" s="225">
        <f t="shared" si="72"/>
        <v>1.7927999999999999</v>
      </c>
      <c r="CN65" s="225">
        <f t="shared" si="73"/>
        <v>1.7927999999999999</v>
      </c>
      <c r="CO65" s="225">
        <f t="shared" si="74"/>
        <v>1.7927999999999999</v>
      </c>
      <c r="CP65" s="225">
        <f t="shared" si="75"/>
        <v>1.7927999999999999</v>
      </c>
      <c r="CQ65" s="225">
        <f t="shared" si="76"/>
        <v>1.7927999999999999</v>
      </c>
      <c r="CR65" s="225">
        <f t="shared" si="77"/>
        <v>1.7927999999999999</v>
      </c>
      <c r="CS65" s="225">
        <f t="shared" si="78"/>
        <v>1.7927999999999999</v>
      </c>
      <c r="CT65" s="225">
        <f t="shared" si="79"/>
        <v>1.7927999999999999</v>
      </c>
      <c r="CU65" s="225">
        <f t="shared" si="80"/>
        <v>1.7927999999999999</v>
      </c>
      <c r="FJ65" s="225"/>
      <c r="FN65" s="225"/>
      <c r="FP65" s="225">
        <f t="shared" si="81"/>
        <v>1.7927999999999999</v>
      </c>
      <c r="FQ65" s="225">
        <f t="shared" si="82"/>
        <v>1.7927999999999999</v>
      </c>
      <c r="FR65" s="225">
        <f t="shared" si="83"/>
        <v>1.7927999999999999</v>
      </c>
      <c r="FS65" s="225">
        <f t="shared" si="84"/>
        <v>1.7927999999999999</v>
      </c>
      <c r="FT65" s="225">
        <f t="shared" si="85"/>
        <v>1.7927999999999999</v>
      </c>
      <c r="FU65" s="225">
        <f t="shared" si="86"/>
        <v>1.7927999999999999</v>
      </c>
      <c r="FV65" s="225">
        <f t="shared" si="87"/>
        <v>1.7927999999999999</v>
      </c>
      <c r="FW65" s="225">
        <f t="shared" si="88"/>
        <v>1.7927999999999999</v>
      </c>
      <c r="FX65" s="225">
        <f t="shared" si="89"/>
        <v>1.7927999999999999</v>
      </c>
      <c r="FY65" s="225">
        <f t="shared" si="90"/>
        <v>1.7927999999999999</v>
      </c>
      <c r="FZ65" s="225">
        <f t="shared" si="91"/>
        <v>1.7927999999999999</v>
      </c>
      <c r="GA65" s="225">
        <f t="shared" si="92"/>
        <v>1.7927999999999999</v>
      </c>
      <c r="GB65" s="225"/>
      <c r="GN65" s="225"/>
      <c r="GZ65" s="225"/>
      <c r="HL65" s="225"/>
      <c r="HX65" s="225"/>
      <c r="IJ65" s="225"/>
      <c r="IV65" s="225">
        <f t="shared" si="93"/>
        <v>1.7927999999999999</v>
      </c>
      <c r="IW65" s="225">
        <f t="shared" si="94"/>
        <v>1.7927999999999999</v>
      </c>
      <c r="IX65" s="225">
        <f t="shared" si="95"/>
        <v>1.7927999999999999</v>
      </c>
      <c r="IY65" s="225">
        <f t="shared" si="96"/>
        <v>1.7927999999999999</v>
      </c>
      <c r="IZ65" s="225">
        <f t="shared" si="97"/>
        <v>1.7927999999999999</v>
      </c>
      <c r="JA65" s="225">
        <f t="shared" si="98"/>
        <v>1.7927999999999999</v>
      </c>
      <c r="JB65" s="225">
        <f t="shared" si="99"/>
        <v>1.7927999999999999</v>
      </c>
      <c r="JC65" s="225">
        <f t="shared" si="100"/>
        <v>1.7927999999999999</v>
      </c>
      <c r="JD65" s="225">
        <f t="shared" si="101"/>
        <v>1.7927999999999999</v>
      </c>
      <c r="JE65" s="225">
        <f t="shared" si="102"/>
        <v>1.7927999999999999</v>
      </c>
      <c r="JF65" s="225">
        <f t="shared" si="103"/>
        <v>1.7927999999999999</v>
      </c>
      <c r="JG65" s="225">
        <f t="shared" si="104"/>
        <v>1.7927999999999999</v>
      </c>
    </row>
    <row r="66" spans="1:267" x14ac:dyDescent="0.3">
      <c r="A66" s="207" t="s">
        <v>89</v>
      </c>
      <c r="B66" s="211">
        <v>7</v>
      </c>
      <c r="C66" s="225">
        <f t="shared" si="67"/>
        <v>27.47736000000004</v>
      </c>
      <c r="D66" s="225">
        <f>VLOOKUP($A66,CAPEX!$A:$H,6,0)/12/1000</f>
        <v>0.57244500000000009</v>
      </c>
      <c r="E66" s="225">
        <f t="shared" ref="E66:O66" si="199">D66</f>
        <v>0.57244500000000009</v>
      </c>
      <c r="F66" s="225">
        <f t="shared" si="199"/>
        <v>0.57244500000000009</v>
      </c>
      <c r="G66" s="225">
        <f t="shared" si="199"/>
        <v>0.57244500000000009</v>
      </c>
      <c r="H66" s="225">
        <f t="shared" si="199"/>
        <v>0.57244500000000009</v>
      </c>
      <c r="I66" s="225">
        <f t="shared" si="199"/>
        <v>0.57244500000000009</v>
      </c>
      <c r="J66" s="225">
        <f t="shared" si="199"/>
        <v>0.57244500000000009</v>
      </c>
      <c r="K66" s="225">
        <f t="shared" si="199"/>
        <v>0.57244500000000009</v>
      </c>
      <c r="L66" s="225">
        <f t="shared" si="199"/>
        <v>0.57244500000000009</v>
      </c>
      <c r="M66" s="225">
        <f t="shared" si="199"/>
        <v>0.57244500000000009</v>
      </c>
      <c r="N66" s="225">
        <f t="shared" si="199"/>
        <v>0.57244500000000009</v>
      </c>
      <c r="O66" s="225">
        <f t="shared" si="199"/>
        <v>0.57244500000000009</v>
      </c>
      <c r="CJ66" s="225">
        <f t="shared" si="69"/>
        <v>0.57244500000000009</v>
      </c>
      <c r="CK66" s="225">
        <f t="shared" si="70"/>
        <v>0.57244500000000009</v>
      </c>
      <c r="CL66" s="225">
        <f t="shared" si="71"/>
        <v>0.57244500000000009</v>
      </c>
      <c r="CM66" s="225">
        <f t="shared" si="72"/>
        <v>0.57244500000000009</v>
      </c>
      <c r="CN66" s="225">
        <f t="shared" si="73"/>
        <v>0.57244500000000009</v>
      </c>
      <c r="CO66" s="225">
        <f t="shared" si="74"/>
        <v>0.57244500000000009</v>
      </c>
      <c r="CP66" s="225">
        <f t="shared" si="75"/>
        <v>0.57244500000000009</v>
      </c>
      <c r="CQ66" s="225">
        <f t="shared" si="76"/>
        <v>0.57244500000000009</v>
      </c>
      <c r="CR66" s="225">
        <f t="shared" si="77"/>
        <v>0.57244500000000009</v>
      </c>
      <c r="CS66" s="225">
        <f t="shared" si="78"/>
        <v>0.57244500000000009</v>
      </c>
      <c r="CT66" s="225">
        <f t="shared" si="79"/>
        <v>0.57244500000000009</v>
      </c>
      <c r="CU66" s="225">
        <f t="shared" si="80"/>
        <v>0.57244500000000009</v>
      </c>
      <c r="FJ66" s="225"/>
      <c r="FN66" s="225"/>
      <c r="FP66" s="225">
        <f t="shared" si="81"/>
        <v>0.57244500000000009</v>
      </c>
      <c r="FQ66" s="225">
        <f t="shared" si="82"/>
        <v>0.57244500000000009</v>
      </c>
      <c r="FR66" s="225">
        <f t="shared" si="83"/>
        <v>0.57244500000000009</v>
      </c>
      <c r="FS66" s="225">
        <f t="shared" si="84"/>
        <v>0.57244500000000009</v>
      </c>
      <c r="FT66" s="225">
        <f t="shared" si="85"/>
        <v>0.57244500000000009</v>
      </c>
      <c r="FU66" s="225">
        <f t="shared" si="86"/>
        <v>0.57244500000000009</v>
      </c>
      <c r="FV66" s="225">
        <f t="shared" si="87"/>
        <v>0.57244500000000009</v>
      </c>
      <c r="FW66" s="225">
        <f t="shared" si="88"/>
        <v>0.57244500000000009</v>
      </c>
      <c r="FX66" s="225">
        <f t="shared" si="89"/>
        <v>0.57244500000000009</v>
      </c>
      <c r="FY66" s="225">
        <f t="shared" si="90"/>
        <v>0.57244500000000009</v>
      </c>
      <c r="FZ66" s="225">
        <f t="shared" si="91"/>
        <v>0.57244500000000009</v>
      </c>
      <c r="GA66" s="225">
        <f t="shared" si="92"/>
        <v>0.57244500000000009</v>
      </c>
      <c r="GB66" s="225"/>
      <c r="GN66" s="225"/>
      <c r="GZ66" s="225"/>
      <c r="HL66" s="225"/>
      <c r="HX66" s="225"/>
      <c r="IJ66" s="225"/>
      <c r="IV66" s="225">
        <f t="shared" si="93"/>
        <v>0.57244500000000009</v>
      </c>
      <c r="IW66" s="225">
        <f t="shared" si="94"/>
        <v>0.57244500000000009</v>
      </c>
      <c r="IX66" s="225">
        <f t="shared" si="95"/>
        <v>0.57244500000000009</v>
      </c>
      <c r="IY66" s="225">
        <f t="shared" si="96"/>
        <v>0.57244500000000009</v>
      </c>
      <c r="IZ66" s="225">
        <f t="shared" si="97"/>
        <v>0.57244500000000009</v>
      </c>
      <c r="JA66" s="225">
        <f t="shared" si="98"/>
        <v>0.57244500000000009</v>
      </c>
      <c r="JB66" s="225">
        <f t="shared" si="99"/>
        <v>0.57244500000000009</v>
      </c>
      <c r="JC66" s="225">
        <f t="shared" si="100"/>
        <v>0.57244500000000009</v>
      </c>
      <c r="JD66" s="225">
        <f t="shared" si="101"/>
        <v>0.57244500000000009</v>
      </c>
      <c r="JE66" s="225">
        <f t="shared" si="102"/>
        <v>0.57244500000000009</v>
      </c>
      <c r="JF66" s="225">
        <f t="shared" si="103"/>
        <v>0.57244500000000009</v>
      </c>
      <c r="JG66" s="225">
        <f t="shared" si="104"/>
        <v>0.57244500000000009</v>
      </c>
    </row>
    <row r="67" spans="1:267" x14ac:dyDescent="0.3">
      <c r="A67" s="207" t="s">
        <v>511</v>
      </c>
      <c r="B67" s="211">
        <v>7</v>
      </c>
      <c r="C67" s="225">
        <f t="shared" si="67"/>
        <v>904.00000000000057</v>
      </c>
      <c r="D67" s="225">
        <f>VLOOKUP($A67,CAPEX!$A:$H,6,0)/12/1000</f>
        <v>18.833333333333332</v>
      </c>
      <c r="E67" s="225">
        <f t="shared" ref="E67:O68" si="200">D67</f>
        <v>18.833333333333332</v>
      </c>
      <c r="F67" s="225">
        <f t="shared" si="200"/>
        <v>18.833333333333332</v>
      </c>
      <c r="G67" s="225">
        <f t="shared" si="200"/>
        <v>18.833333333333332</v>
      </c>
      <c r="H67" s="225">
        <f t="shared" si="200"/>
        <v>18.833333333333332</v>
      </c>
      <c r="I67" s="225">
        <f t="shared" si="200"/>
        <v>18.833333333333332</v>
      </c>
      <c r="J67" s="225">
        <f t="shared" si="200"/>
        <v>18.833333333333332</v>
      </c>
      <c r="K67" s="225">
        <f t="shared" si="200"/>
        <v>18.833333333333332</v>
      </c>
      <c r="L67" s="225">
        <f t="shared" si="200"/>
        <v>18.833333333333332</v>
      </c>
      <c r="M67" s="225">
        <f t="shared" si="200"/>
        <v>18.833333333333332</v>
      </c>
      <c r="N67" s="225">
        <f t="shared" si="200"/>
        <v>18.833333333333332</v>
      </c>
      <c r="O67" s="225">
        <f t="shared" si="200"/>
        <v>18.833333333333332</v>
      </c>
      <c r="CJ67" s="225">
        <f t="shared" si="69"/>
        <v>18.833333333333332</v>
      </c>
      <c r="CK67" s="225">
        <f t="shared" si="70"/>
        <v>18.833333333333332</v>
      </c>
      <c r="CL67" s="225">
        <f t="shared" si="71"/>
        <v>18.833333333333332</v>
      </c>
      <c r="CM67" s="225">
        <f t="shared" si="72"/>
        <v>18.833333333333332</v>
      </c>
      <c r="CN67" s="225">
        <f t="shared" si="73"/>
        <v>18.833333333333332</v>
      </c>
      <c r="CO67" s="225">
        <f t="shared" si="74"/>
        <v>18.833333333333332</v>
      </c>
      <c r="CP67" s="225">
        <f t="shared" si="75"/>
        <v>18.833333333333332</v>
      </c>
      <c r="CQ67" s="225">
        <f t="shared" si="76"/>
        <v>18.833333333333332</v>
      </c>
      <c r="CR67" s="225">
        <f t="shared" si="77"/>
        <v>18.833333333333332</v>
      </c>
      <c r="CS67" s="225">
        <f t="shared" si="78"/>
        <v>18.833333333333332</v>
      </c>
      <c r="CT67" s="225">
        <f t="shared" si="79"/>
        <v>18.833333333333332</v>
      </c>
      <c r="CU67" s="225">
        <f t="shared" si="80"/>
        <v>18.833333333333332</v>
      </c>
      <c r="FJ67" s="225"/>
      <c r="FN67" s="225"/>
      <c r="FP67" s="225">
        <f t="shared" si="81"/>
        <v>18.833333333333332</v>
      </c>
      <c r="FQ67" s="225">
        <f t="shared" si="82"/>
        <v>18.833333333333332</v>
      </c>
      <c r="FR67" s="225">
        <f t="shared" si="83"/>
        <v>18.833333333333332</v>
      </c>
      <c r="FS67" s="225">
        <f t="shared" si="84"/>
        <v>18.833333333333332</v>
      </c>
      <c r="FT67" s="225">
        <f t="shared" si="85"/>
        <v>18.833333333333332</v>
      </c>
      <c r="FU67" s="225">
        <f t="shared" si="86"/>
        <v>18.833333333333332</v>
      </c>
      <c r="FV67" s="225">
        <f t="shared" si="87"/>
        <v>18.833333333333332</v>
      </c>
      <c r="FW67" s="225">
        <f t="shared" si="88"/>
        <v>18.833333333333332</v>
      </c>
      <c r="FX67" s="225">
        <f t="shared" si="89"/>
        <v>18.833333333333332</v>
      </c>
      <c r="FY67" s="225">
        <f t="shared" si="90"/>
        <v>18.833333333333332</v>
      </c>
      <c r="FZ67" s="225">
        <f t="shared" si="91"/>
        <v>18.833333333333332</v>
      </c>
      <c r="GA67" s="225">
        <f t="shared" si="92"/>
        <v>18.833333333333332</v>
      </c>
      <c r="GB67" s="225"/>
      <c r="GN67" s="225"/>
      <c r="GZ67" s="225"/>
      <c r="HL67" s="225"/>
      <c r="HX67" s="225"/>
      <c r="IJ67" s="225"/>
      <c r="IV67" s="225">
        <f t="shared" si="93"/>
        <v>18.833333333333332</v>
      </c>
      <c r="IW67" s="225">
        <f t="shared" si="94"/>
        <v>18.833333333333332</v>
      </c>
      <c r="IX67" s="225">
        <f t="shared" si="95"/>
        <v>18.833333333333332</v>
      </c>
      <c r="IY67" s="225">
        <f t="shared" si="96"/>
        <v>18.833333333333332</v>
      </c>
      <c r="IZ67" s="225">
        <f t="shared" si="97"/>
        <v>18.833333333333332</v>
      </c>
      <c r="JA67" s="225">
        <f t="shared" si="98"/>
        <v>18.833333333333332</v>
      </c>
      <c r="JB67" s="225">
        <f t="shared" si="99"/>
        <v>18.833333333333332</v>
      </c>
      <c r="JC67" s="225">
        <f t="shared" si="100"/>
        <v>18.833333333333332</v>
      </c>
      <c r="JD67" s="225">
        <f t="shared" si="101"/>
        <v>18.833333333333332</v>
      </c>
      <c r="JE67" s="225">
        <f t="shared" si="102"/>
        <v>18.833333333333332</v>
      </c>
      <c r="JF67" s="225">
        <f t="shared" si="103"/>
        <v>18.833333333333332</v>
      </c>
      <c r="JG67" s="225">
        <f t="shared" si="104"/>
        <v>18.833333333333332</v>
      </c>
    </row>
    <row r="68" spans="1:267" x14ac:dyDescent="0.3">
      <c r="A68" s="207" t="s">
        <v>683</v>
      </c>
      <c r="B68" s="211">
        <v>7</v>
      </c>
      <c r="C68" s="225">
        <f t="shared" ref="C68" si="201">SUM(D68:JG68)</f>
        <v>19.424000000000017</v>
      </c>
      <c r="D68" s="225">
        <f>VLOOKUP($A68,CAPEX!$A:$H,6,0)/12/1000</f>
        <v>0.40466666666666667</v>
      </c>
      <c r="E68" s="225">
        <f t="shared" si="200"/>
        <v>0.40466666666666667</v>
      </c>
      <c r="F68" s="225">
        <f t="shared" si="200"/>
        <v>0.40466666666666667</v>
      </c>
      <c r="G68" s="225">
        <f t="shared" si="200"/>
        <v>0.40466666666666667</v>
      </c>
      <c r="H68" s="225">
        <f t="shared" si="200"/>
        <v>0.40466666666666667</v>
      </c>
      <c r="I68" s="225">
        <f t="shared" si="200"/>
        <v>0.40466666666666667</v>
      </c>
      <c r="J68" s="225">
        <f t="shared" si="200"/>
        <v>0.40466666666666667</v>
      </c>
      <c r="K68" s="225">
        <f t="shared" si="200"/>
        <v>0.40466666666666667</v>
      </c>
      <c r="L68" s="225">
        <f t="shared" si="200"/>
        <v>0.40466666666666667</v>
      </c>
      <c r="M68" s="225">
        <f t="shared" si="200"/>
        <v>0.40466666666666667</v>
      </c>
      <c r="N68" s="225">
        <f t="shared" si="200"/>
        <v>0.40466666666666667</v>
      </c>
      <c r="O68" s="225">
        <f t="shared" si="200"/>
        <v>0.40466666666666667</v>
      </c>
      <c r="CJ68" s="225">
        <f t="shared" ref="CJ68" si="202">D68</f>
        <v>0.40466666666666667</v>
      </c>
      <c r="CK68" s="225">
        <f t="shared" ref="CK68" si="203">E68</f>
        <v>0.40466666666666667</v>
      </c>
      <c r="CL68" s="225">
        <f t="shared" ref="CL68" si="204">F68</f>
        <v>0.40466666666666667</v>
      </c>
      <c r="CM68" s="225">
        <f t="shared" ref="CM68" si="205">G68</f>
        <v>0.40466666666666667</v>
      </c>
      <c r="CN68" s="225">
        <f t="shared" ref="CN68" si="206">H68</f>
        <v>0.40466666666666667</v>
      </c>
      <c r="CO68" s="225">
        <f t="shared" ref="CO68" si="207">I68</f>
        <v>0.40466666666666667</v>
      </c>
      <c r="CP68" s="225">
        <f t="shared" ref="CP68" si="208">J68</f>
        <v>0.40466666666666667</v>
      </c>
      <c r="CQ68" s="225">
        <f t="shared" ref="CQ68" si="209">K68</f>
        <v>0.40466666666666667</v>
      </c>
      <c r="CR68" s="225">
        <f t="shared" ref="CR68" si="210">L68</f>
        <v>0.40466666666666667</v>
      </c>
      <c r="CS68" s="225">
        <f t="shared" ref="CS68" si="211">M68</f>
        <v>0.40466666666666667</v>
      </c>
      <c r="CT68" s="225">
        <f t="shared" ref="CT68" si="212">N68</f>
        <v>0.40466666666666667</v>
      </c>
      <c r="CU68" s="225">
        <f t="shared" ref="CU68" si="213">O68</f>
        <v>0.40466666666666667</v>
      </c>
      <c r="FJ68" s="225"/>
      <c r="FN68" s="225"/>
      <c r="FP68" s="225">
        <f t="shared" ref="FP68" si="214">CJ68</f>
        <v>0.40466666666666667</v>
      </c>
      <c r="FQ68" s="225">
        <f t="shared" ref="FQ68" si="215">CK68</f>
        <v>0.40466666666666667</v>
      </c>
      <c r="FR68" s="225">
        <f t="shared" ref="FR68" si="216">CL68</f>
        <v>0.40466666666666667</v>
      </c>
      <c r="FS68" s="225">
        <f t="shared" ref="FS68" si="217">CM68</f>
        <v>0.40466666666666667</v>
      </c>
      <c r="FT68" s="225">
        <f t="shared" ref="FT68" si="218">CN68</f>
        <v>0.40466666666666667</v>
      </c>
      <c r="FU68" s="225">
        <f t="shared" ref="FU68" si="219">CO68</f>
        <v>0.40466666666666667</v>
      </c>
      <c r="FV68" s="225">
        <f t="shared" ref="FV68" si="220">CP68</f>
        <v>0.40466666666666667</v>
      </c>
      <c r="FW68" s="225">
        <f t="shared" ref="FW68" si="221">CQ68</f>
        <v>0.40466666666666667</v>
      </c>
      <c r="FX68" s="225">
        <f t="shared" ref="FX68" si="222">CR68</f>
        <v>0.40466666666666667</v>
      </c>
      <c r="FY68" s="225">
        <f t="shared" ref="FY68" si="223">CS68</f>
        <v>0.40466666666666667</v>
      </c>
      <c r="FZ68" s="225">
        <f t="shared" ref="FZ68" si="224">CT68</f>
        <v>0.40466666666666667</v>
      </c>
      <c r="GA68" s="225">
        <f t="shared" ref="GA68" si="225">CU68</f>
        <v>0.40466666666666667</v>
      </c>
      <c r="GB68" s="225"/>
      <c r="GN68" s="225"/>
      <c r="GZ68" s="225"/>
      <c r="HL68" s="225"/>
      <c r="HX68" s="225"/>
      <c r="IJ68" s="225"/>
      <c r="IV68" s="225">
        <f t="shared" ref="IV68" si="226">FP68</f>
        <v>0.40466666666666667</v>
      </c>
      <c r="IW68" s="225">
        <f t="shared" ref="IW68" si="227">FQ68</f>
        <v>0.40466666666666667</v>
      </c>
      <c r="IX68" s="225">
        <f t="shared" ref="IX68" si="228">FR68</f>
        <v>0.40466666666666667</v>
      </c>
      <c r="IY68" s="225">
        <f t="shared" ref="IY68" si="229">FS68</f>
        <v>0.40466666666666667</v>
      </c>
      <c r="IZ68" s="225">
        <f t="shared" ref="IZ68" si="230">FT68</f>
        <v>0.40466666666666667</v>
      </c>
      <c r="JA68" s="225">
        <f t="shared" ref="JA68" si="231">FU68</f>
        <v>0.40466666666666667</v>
      </c>
      <c r="JB68" s="225">
        <f t="shared" ref="JB68" si="232">FV68</f>
        <v>0.40466666666666667</v>
      </c>
      <c r="JC68" s="225">
        <f t="shared" ref="JC68" si="233">FW68</f>
        <v>0.40466666666666667</v>
      </c>
      <c r="JD68" s="225">
        <f t="shared" ref="JD68" si="234">FX68</f>
        <v>0.40466666666666667</v>
      </c>
      <c r="JE68" s="225">
        <f t="shared" ref="JE68" si="235">FY68</f>
        <v>0.40466666666666667</v>
      </c>
      <c r="JF68" s="225">
        <f t="shared" ref="JF68" si="236">FZ68</f>
        <v>0.40466666666666667</v>
      </c>
      <c r="JG68" s="225">
        <f t="shared" ref="JG68" si="237">GA68</f>
        <v>0.40466666666666667</v>
      </c>
    </row>
    <row r="69" spans="1:267" x14ac:dyDescent="0.3">
      <c r="A69" s="207" t="s">
        <v>523</v>
      </c>
      <c r="B69" s="211">
        <v>7</v>
      </c>
      <c r="C69" s="225">
        <f t="shared" si="67"/>
        <v>233.50399999999993</v>
      </c>
      <c r="D69" s="225">
        <f>VLOOKUP($A69,CAPEX!$A:$H,6,0)/12/1000</f>
        <v>4.8646666666666674</v>
      </c>
      <c r="E69" s="225">
        <f t="shared" ref="E69:O69" si="238">D69</f>
        <v>4.8646666666666674</v>
      </c>
      <c r="F69" s="225">
        <f t="shared" si="238"/>
        <v>4.8646666666666674</v>
      </c>
      <c r="G69" s="225">
        <f t="shared" si="238"/>
        <v>4.8646666666666674</v>
      </c>
      <c r="H69" s="225">
        <f t="shared" si="238"/>
        <v>4.8646666666666674</v>
      </c>
      <c r="I69" s="225">
        <f t="shared" si="238"/>
        <v>4.8646666666666674</v>
      </c>
      <c r="J69" s="225">
        <f t="shared" si="238"/>
        <v>4.8646666666666674</v>
      </c>
      <c r="K69" s="225">
        <f t="shared" si="238"/>
        <v>4.8646666666666674</v>
      </c>
      <c r="L69" s="225">
        <f t="shared" si="238"/>
        <v>4.8646666666666674</v>
      </c>
      <c r="M69" s="225">
        <f t="shared" si="238"/>
        <v>4.8646666666666674</v>
      </c>
      <c r="N69" s="225">
        <f t="shared" si="238"/>
        <v>4.8646666666666674</v>
      </c>
      <c r="O69" s="225">
        <f t="shared" si="238"/>
        <v>4.8646666666666674</v>
      </c>
      <c r="CJ69" s="225">
        <f t="shared" si="69"/>
        <v>4.8646666666666674</v>
      </c>
      <c r="CK69" s="225">
        <f t="shared" si="70"/>
        <v>4.8646666666666674</v>
      </c>
      <c r="CL69" s="225">
        <f t="shared" si="71"/>
        <v>4.8646666666666674</v>
      </c>
      <c r="CM69" s="225">
        <f t="shared" si="72"/>
        <v>4.8646666666666674</v>
      </c>
      <c r="CN69" s="225">
        <f t="shared" si="73"/>
        <v>4.8646666666666674</v>
      </c>
      <c r="CO69" s="225">
        <f t="shared" si="74"/>
        <v>4.8646666666666674</v>
      </c>
      <c r="CP69" s="225">
        <f t="shared" si="75"/>
        <v>4.8646666666666674</v>
      </c>
      <c r="CQ69" s="225">
        <f t="shared" si="76"/>
        <v>4.8646666666666674</v>
      </c>
      <c r="CR69" s="225">
        <f t="shared" si="77"/>
        <v>4.8646666666666674</v>
      </c>
      <c r="CS69" s="225">
        <f t="shared" si="78"/>
        <v>4.8646666666666674</v>
      </c>
      <c r="CT69" s="225">
        <f t="shared" si="79"/>
        <v>4.8646666666666674</v>
      </c>
      <c r="CU69" s="225">
        <f t="shared" si="80"/>
        <v>4.8646666666666674</v>
      </c>
      <c r="FJ69" s="225"/>
      <c r="FN69" s="225"/>
      <c r="FP69" s="225">
        <f t="shared" si="81"/>
        <v>4.8646666666666674</v>
      </c>
      <c r="FQ69" s="225">
        <f t="shared" si="82"/>
        <v>4.8646666666666674</v>
      </c>
      <c r="FR69" s="225">
        <f t="shared" si="83"/>
        <v>4.8646666666666674</v>
      </c>
      <c r="FS69" s="225">
        <f t="shared" si="84"/>
        <v>4.8646666666666674</v>
      </c>
      <c r="FT69" s="225">
        <f t="shared" si="85"/>
        <v>4.8646666666666674</v>
      </c>
      <c r="FU69" s="225">
        <f t="shared" si="86"/>
        <v>4.8646666666666674</v>
      </c>
      <c r="FV69" s="225">
        <f t="shared" si="87"/>
        <v>4.8646666666666674</v>
      </c>
      <c r="FW69" s="225">
        <f t="shared" si="88"/>
        <v>4.8646666666666674</v>
      </c>
      <c r="FX69" s="225">
        <f t="shared" si="89"/>
        <v>4.8646666666666674</v>
      </c>
      <c r="FY69" s="225">
        <f t="shared" si="90"/>
        <v>4.8646666666666674</v>
      </c>
      <c r="FZ69" s="225">
        <f t="shared" si="91"/>
        <v>4.8646666666666674</v>
      </c>
      <c r="GA69" s="225">
        <f t="shared" si="92"/>
        <v>4.8646666666666674</v>
      </c>
      <c r="GB69" s="225"/>
      <c r="GN69" s="225"/>
      <c r="GZ69" s="225"/>
      <c r="HL69" s="225"/>
      <c r="HX69" s="225"/>
      <c r="IJ69" s="225"/>
      <c r="IV69" s="225">
        <f t="shared" si="93"/>
        <v>4.8646666666666674</v>
      </c>
      <c r="IW69" s="225">
        <f t="shared" si="94"/>
        <v>4.8646666666666674</v>
      </c>
      <c r="IX69" s="225">
        <f t="shared" si="95"/>
        <v>4.8646666666666674</v>
      </c>
      <c r="IY69" s="225">
        <f t="shared" si="96"/>
        <v>4.8646666666666674</v>
      </c>
      <c r="IZ69" s="225">
        <f t="shared" si="97"/>
        <v>4.8646666666666674</v>
      </c>
      <c r="JA69" s="225">
        <f t="shared" si="98"/>
        <v>4.8646666666666674</v>
      </c>
      <c r="JB69" s="225">
        <f t="shared" si="99"/>
        <v>4.8646666666666674</v>
      </c>
      <c r="JC69" s="225">
        <f t="shared" si="100"/>
        <v>4.8646666666666674</v>
      </c>
      <c r="JD69" s="225">
        <f t="shared" si="101"/>
        <v>4.8646666666666674</v>
      </c>
      <c r="JE69" s="225">
        <f t="shared" si="102"/>
        <v>4.8646666666666674</v>
      </c>
      <c r="JF69" s="225">
        <f t="shared" si="103"/>
        <v>4.8646666666666674</v>
      </c>
      <c r="JG69" s="225">
        <f t="shared" si="104"/>
        <v>4.8646666666666674</v>
      </c>
    </row>
    <row r="70" spans="1:267" x14ac:dyDescent="0.3">
      <c r="A70" s="207" t="s">
        <v>125</v>
      </c>
      <c r="B70" s="211">
        <v>7</v>
      </c>
      <c r="C70" s="225">
        <f t="shared" si="67"/>
        <v>124.22399999999988</v>
      </c>
      <c r="D70" s="225">
        <f>VLOOKUP($A70,CAPEX!$A:$H,6,0)/12/1000</f>
        <v>2.5880000000000001</v>
      </c>
      <c r="E70" s="225">
        <f t="shared" ref="E70:O70" si="239">D70</f>
        <v>2.5880000000000001</v>
      </c>
      <c r="F70" s="225">
        <f t="shared" si="239"/>
        <v>2.5880000000000001</v>
      </c>
      <c r="G70" s="225">
        <f t="shared" si="239"/>
        <v>2.5880000000000001</v>
      </c>
      <c r="H70" s="225">
        <f t="shared" si="239"/>
        <v>2.5880000000000001</v>
      </c>
      <c r="I70" s="225">
        <f t="shared" si="239"/>
        <v>2.5880000000000001</v>
      </c>
      <c r="J70" s="225">
        <f t="shared" si="239"/>
        <v>2.5880000000000001</v>
      </c>
      <c r="K70" s="225">
        <f t="shared" si="239"/>
        <v>2.5880000000000001</v>
      </c>
      <c r="L70" s="225">
        <f t="shared" si="239"/>
        <v>2.5880000000000001</v>
      </c>
      <c r="M70" s="225">
        <f t="shared" si="239"/>
        <v>2.5880000000000001</v>
      </c>
      <c r="N70" s="225">
        <f t="shared" si="239"/>
        <v>2.5880000000000001</v>
      </c>
      <c r="O70" s="225">
        <f t="shared" si="239"/>
        <v>2.5880000000000001</v>
      </c>
      <c r="CJ70" s="225">
        <f t="shared" si="69"/>
        <v>2.5880000000000001</v>
      </c>
      <c r="CK70" s="225">
        <f t="shared" si="70"/>
        <v>2.5880000000000001</v>
      </c>
      <c r="CL70" s="225">
        <f t="shared" si="71"/>
        <v>2.5880000000000001</v>
      </c>
      <c r="CM70" s="225">
        <f t="shared" si="72"/>
        <v>2.5880000000000001</v>
      </c>
      <c r="CN70" s="225">
        <f t="shared" si="73"/>
        <v>2.5880000000000001</v>
      </c>
      <c r="CO70" s="225">
        <f t="shared" si="74"/>
        <v>2.5880000000000001</v>
      </c>
      <c r="CP70" s="225">
        <f t="shared" si="75"/>
        <v>2.5880000000000001</v>
      </c>
      <c r="CQ70" s="225">
        <f t="shared" si="76"/>
        <v>2.5880000000000001</v>
      </c>
      <c r="CR70" s="225">
        <f t="shared" si="77"/>
        <v>2.5880000000000001</v>
      </c>
      <c r="CS70" s="225">
        <f t="shared" si="78"/>
        <v>2.5880000000000001</v>
      </c>
      <c r="CT70" s="225">
        <f t="shared" si="79"/>
        <v>2.5880000000000001</v>
      </c>
      <c r="CU70" s="225">
        <f t="shared" si="80"/>
        <v>2.5880000000000001</v>
      </c>
      <c r="FJ70" s="225"/>
      <c r="FN70" s="225"/>
      <c r="FP70" s="225">
        <f t="shared" si="81"/>
        <v>2.5880000000000001</v>
      </c>
      <c r="FQ70" s="225">
        <f t="shared" si="82"/>
        <v>2.5880000000000001</v>
      </c>
      <c r="FR70" s="225">
        <f t="shared" si="83"/>
        <v>2.5880000000000001</v>
      </c>
      <c r="FS70" s="225">
        <f t="shared" si="84"/>
        <v>2.5880000000000001</v>
      </c>
      <c r="FT70" s="225">
        <f t="shared" si="85"/>
        <v>2.5880000000000001</v>
      </c>
      <c r="FU70" s="225">
        <f t="shared" si="86"/>
        <v>2.5880000000000001</v>
      </c>
      <c r="FV70" s="225">
        <f t="shared" si="87"/>
        <v>2.5880000000000001</v>
      </c>
      <c r="FW70" s="225">
        <f t="shared" si="88"/>
        <v>2.5880000000000001</v>
      </c>
      <c r="FX70" s="225">
        <f t="shared" si="89"/>
        <v>2.5880000000000001</v>
      </c>
      <c r="FY70" s="225">
        <f t="shared" si="90"/>
        <v>2.5880000000000001</v>
      </c>
      <c r="FZ70" s="225">
        <f t="shared" si="91"/>
        <v>2.5880000000000001</v>
      </c>
      <c r="GA70" s="225">
        <f t="shared" si="92"/>
        <v>2.5880000000000001</v>
      </c>
      <c r="GB70" s="225"/>
      <c r="GN70" s="225"/>
      <c r="GZ70" s="225"/>
      <c r="HL70" s="225"/>
      <c r="HX70" s="225"/>
      <c r="IJ70" s="225"/>
      <c r="IV70" s="225">
        <f t="shared" si="93"/>
        <v>2.5880000000000001</v>
      </c>
      <c r="IW70" s="225">
        <f t="shared" si="94"/>
        <v>2.5880000000000001</v>
      </c>
      <c r="IX70" s="225">
        <f t="shared" si="95"/>
        <v>2.5880000000000001</v>
      </c>
      <c r="IY70" s="225">
        <f t="shared" si="96"/>
        <v>2.5880000000000001</v>
      </c>
      <c r="IZ70" s="225">
        <f t="shared" si="97"/>
        <v>2.5880000000000001</v>
      </c>
      <c r="JA70" s="225">
        <f t="shared" si="98"/>
        <v>2.5880000000000001</v>
      </c>
      <c r="JB70" s="225">
        <f t="shared" si="99"/>
        <v>2.5880000000000001</v>
      </c>
      <c r="JC70" s="225">
        <f t="shared" si="100"/>
        <v>2.5880000000000001</v>
      </c>
      <c r="JD70" s="225">
        <f t="shared" si="101"/>
        <v>2.5880000000000001</v>
      </c>
      <c r="JE70" s="225">
        <f t="shared" si="102"/>
        <v>2.5880000000000001</v>
      </c>
      <c r="JF70" s="225">
        <f t="shared" si="103"/>
        <v>2.5880000000000001</v>
      </c>
      <c r="JG70" s="225">
        <f t="shared" si="104"/>
        <v>2.5880000000000001</v>
      </c>
    </row>
    <row r="71" spans="1:267" x14ac:dyDescent="0.3">
      <c r="A71" s="207" t="s">
        <v>100</v>
      </c>
      <c r="B71" s="211">
        <v>7</v>
      </c>
      <c r="C71" s="225">
        <f t="shared" si="67"/>
        <v>230.4000000000002</v>
      </c>
      <c r="D71" s="225">
        <f>VLOOKUP($A71,CAPEX!$A:$H,6,0)/12/1000</f>
        <v>4.8</v>
      </c>
      <c r="E71" s="225">
        <f t="shared" ref="E71:O71" si="240">D71</f>
        <v>4.8</v>
      </c>
      <c r="F71" s="225">
        <f t="shared" si="240"/>
        <v>4.8</v>
      </c>
      <c r="G71" s="225">
        <f t="shared" si="240"/>
        <v>4.8</v>
      </c>
      <c r="H71" s="225">
        <f t="shared" si="240"/>
        <v>4.8</v>
      </c>
      <c r="I71" s="225">
        <f t="shared" si="240"/>
        <v>4.8</v>
      </c>
      <c r="J71" s="225">
        <f t="shared" si="240"/>
        <v>4.8</v>
      </c>
      <c r="K71" s="225">
        <f t="shared" si="240"/>
        <v>4.8</v>
      </c>
      <c r="L71" s="225">
        <f t="shared" si="240"/>
        <v>4.8</v>
      </c>
      <c r="M71" s="225">
        <f t="shared" si="240"/>
        <v>4.8</v>
      </c>
      <c r="N71" s="225">
        <f t="shared" si="240"/>
        <v>4.8</v>
      </c>
      <c r="O71" s="225">
        <f t="shared" si="240"/>
        <v>4.8</v>
      </c>
      <c r="CJ71" s="225">
        <f t="shared" si="69"/>
        <v>4.8</v>
      </c>
      <c r="CK71" s="225">
        <f t="shared" si="70"/>
        <v>4.8</v>
      </c>
      <c r="CL71" s="225">
        <f t="shared" si="71"/>
        <v>4.8</v>
      </c>
      <c r="CM71" s="225">
        <f t="shared" si="72"/>
        <v>4.8</v>
      </c>
      <c r="CN71" s="225">
        <f t="shared" si="73"/>
        <v>4.8</v>
      </c>
      <c r="CO71" s="225">
        <f t="shared" si="74"/>
        <v>4.8</v>
      </c>
      <c r="CP71" s="225">
        <f t="shared" si="75"/>
        <v>4.8</v>
      </c>
      <c r="CQ71" s="225">
        <f t="shared" si="76"/>
        <v>4.8</v>
      </c>
      <c r="CR71" s="225">
        <f t="shared" si="77"/>
        <v>4.8</v>
      </c>
      <c r="CS71" s="225">
        <f t="shared" si="78"/>
        <v>4.8</v>
      </c>
      <c r="CT71" s="225">
        <f t="shared" si="79"/>
        <v>4.8</v>
      </c>
      <c r="CU71" s="225">
        <f t="shared" si="80"/>
        <v>4.8</v>
      </c>
      <c r="FJ71" s="225"/>
      <c r="FN71" s="225"/>
      <c r="FP71" s="225">
        <f t="shared" si="81"/>
        <v>4.8</v>
      </c>
      <c r="FQ71" s="225">
        <f t="shared" si="82"/>
        <v>4.8</v>
      </c>
      <c r="FR71" s="225">
        <f t="shared" si="83"/>
        <v>4.8</v>
      </c>
      <c r="FS71" s="225">
        <f t="shared" si="84"/>
        <v>4.8</v>
      </c>
      <c r="FT71" s="225">
        <f t="shared" si="85"/>
        <v>4.8</v>
      </c>
      <c r="FU71" s="225">
        <f t="shared" si="86"/>
        <v>4.8</v>
      </c>
      <c r="FV71" s="225">
        <f t="shared" si="87"/>
        <v>4.8</v>
      </c>
      <c r="FW71" s="225">
        <f t="shared" si="88"/>
        <v>4.8</v>
      </c>
      <c r="FX71" s="225">
        <f t="shared" si="89"/>
        <v>4.8</v>
      </c>
      <c r="FY71" s="225">
        <f t="shared" si="90"/>
        <v>4.8</v>
      </c>
      <c r="FZ71" s="225">
        <f t="shared" si="91"/>
        <v>4.8</v>
      </c>
      <c r="GA71" s="225">
        <f t="shared" si="92"/>
        <v>4.8</v>
      </c>
      <c r="GB71" s="225"/>
      <c r="GN71" s="225"/>
      <c r="GZ71" s="225"/>
      <c r="HL71" s="225"/>
      <c r="HX71" s="225"/>
      <c r="IJ71" s="225"/>
      <c r="IV71" s="225">
        <f t="shared" si="93"/>
        <v>4.8</v>
      </c>
      <c r="IW71" s="225">
        <f t="shared" si="94"/>
        <v>4.8</v>
      </c>
      <c r="IX71" s="225">
        <f t="shared" si="95"/>
        <v>4.8</v>
      </c>
      <c r="IY71" s="225">
        <f t="shared" si="96"/>
        <v>4.8</v>
      </c>
      <c r="IZ71" s="225">
        <f t="shared" si="97"/>
        <v>4.8</v>
      </c>
      <c r="JA71" s="225">
        <f t="shared" si="98"/>
        <v>4.8</v>
      </c>
      <c r="JB71" s="225">
        <f t="shared" si="99"/>
        <v>4.8</v>
      </c>
      <c r="JC71" s="225">
        <f t="shared" si="100"/>
        <v>4.8</v>
      </c>
      <c r="JD71" s="225">
        <f t="shared" si="101"/>
        <v>4.8</v>
      </c>
      <c r="JE71" s="225">
        <f t="shared" si="102"/>
        <v>4.8</v>
      </c>
      <c r="JF71" s="225">
        <f t="shared" si="103"/>
        <v>4.8</v>
      </c>
      <c r="JG71" s="225">
        <f t="shared" si="104"/>
        <v>4.8</v>
      </c>
    </row>
    <row r="72" spans="1:267" x14ac:dyDescent="0.3">
      <c r="A72" s="207" t="s">
        <v>529</v>
      </c>
      <c r="B72" s="211">
        <v>7</v>
      </c>
      <c r="C72" s="225">
        <f t="shared" si="67"/>
        <v>67.708000000000055</v>
      </c>
      <c r="D72" s="225">
        <f>VLOOKUP($A72,CAPEX!$A:$H,6,0)/12/1000</f>
        <v>1.4105833333333333</v>
      </c>
      <c r="E72" s="225">
        <f t="shared" ref="E72:O72" si="241">D72</f>
        <v>1.4105833333333333</v>
      </c>
      <c r="F72" s="225">
        <f t="shared" si="241"/>
        <v>1.4105833333333333</v>
      </c>
      <c r="G72" s="225">
        <f t="shared" si="241"/>
        <v>1.4105833333333333</v>
      </c>
      <c r="H72" s="225">
        <f t="shared" si="241"/>
        <v>1.4105833333333333</v>
      </c>
      <c r="I72" s="225">
        <f t="shared" si="241"/>
        <v>1.4105833333333333</v>
      </c>
      <c r="J72" s="225">
        <f t="shared" si="241"/>
        <v>1.4105833333333333</v>
      </c>
      <c r="K72" s="225">
        <f t="shared" si="241"/>
        <v>1.4105833333333333</v>
      </c>
      <c r="L72" s="225">
        <f t="shared" si="241"/>
        <v>1.4105833333333333</v>
      </c>
      <c r="M72" s="225">
        <f t="shared" si="241"/>
        <v>1.4105833333333333</v>
      </c>
      <c r="N72" s="225">
        <f t="shared" si="241"/>
        <v>1.4105833333333333</v>
      </c>
      <c r="O72" s="225">
        <f t="shared" si="241"/>
        <v>1.4105833333333333</v>
      </c>
      <c r="CJ72" s="225">
        <f t="shared" si="69"/>
        <v>1.4105833333333333</v>
      </c>
      <c r="CK72" s="225">
        <f t="shared" si="70"/>
        <v>1.4105833333333333</v>
      </c>
      <c r="CL72" s="225">
        <f t="shared" si="71"/>
        <v>1.4105833333333333</v>
      </c>
      <c r="CM72" s="225">
        <f t="shared" si="72"/>
        <v>1.4105833333333333</v>
      </c>
      <c r="CN72" s="225">
        <f t="shared" si="73"/>
        <v>1.4105833333333333</v>
      </c>
      <c r="CO72" s="225">
        <f t="shared" si="74"/>
        <v>1.4105833333333333</v>
      </c>
      <c r="CP72" s="225">
        <f t="shared" si="75"/>
        <v>1.4105833333333333</v>
      </c>
      <c r="CQ72" s="225">
        <f t="shared" si="76"/>
        <v>1.4105833333333333</v>
      </c>
      <c r="CR72" s="225">
        <f t="shared" si="77"/>
        <v>1.4105833333333333</v>
      </c>
      <c r="CS72" s="225">
        <f t="shared" si="78"/>
        <v>1.4105833333333333</v>
      </c>
      <c r="CT72" s="225">
        <f t="shared" si="79"/>
        <v>1.4105833333333333</v>
      </c>
      <c r="CU72" s="225">
        <f t="shared" si="80"/>
        <v>1.4105833333333333</v>
      </c>
      <c r="FJ72" s="225"/>
      <c r="FN72" s="225"/>
      <c r="FP72" s="225">
        <f t="shared" si="81"/>
        <v>1.4105833333333333</v>
      </c>
      <c r="FQ72" s="225">
        <f t="shared" si="82"/>
        <v>1.4105833333333333</v>
      </c>
      <c r="FR72" s="225">
        <f t="shared" si="83"/>
        <v>1.4105833333333333</v>
      </c>
      <c r="FS72" s="225">
        <f t="shared" si="84"/>
        <v>1.4105833333333333</v>
      </c>
      <c r="FT72" s="225">
        <f t="shared" si="85"/>
        <v>1.4105833333333333</v>
      </c>
      <c r="FU72" s="225">
        <f t="shared" si="86"/>
        <v>1.4105833333333333</v>
      </c>
      <c r="FV72" s="225">
        <f t="shared" si="87"/>
        <v>1.4105833333333333</v>
      </c>
      <c r="FW72" s="225">
        <f t="shared" si="88"/>
        <v>1.4105833333333333</v>
      </c>
      <c r="FX72" s="225">
        <f t="shared" si="89"/>
        <v>1.4105833333333333</v>
      </c>
      <c r="FY72" s="225">
        <f t="shared" si="90"/>
        <v>1.4105833333333333</v>
      </c>
      <c r="FZ72" s="225">
        <f t="shared" si="91"/>
        <v>1.4105833333333333</v>
      </c>
      <c r="GA72" s="225">
        <f t="shared" si="92"/>
        <v>1.4105833333333333</v>
      </c>
      <c r="GB72" s="225"/>
      <c r="GN72" s="225"/>
      <c r="GZ72" s="225"/>
      <c r="HL72" s="225"/>
      <c r="HX72" s="225"/>
      <c r="IJ72" s="225"/>
      <c r="IV72" s="225">
        <f t="shared" si="93"/>
        <v>1.4105833333333333</v>
      </c>
      <c r="IW72" s="225">
        <f t="shared" si="94"/>
        <v>1.4105833333333333</v>
      </c>
      <c r="IX72" s="225">
        <f t="shared" si="95"/>
        <v>1.4105833333333333</v>
      </c>
      <c r="IY72" s="225">
        <f t="shared" si="96"/>
        <v>1.4105833333333333</v>
      </c>
      <c r="IZ72" s="225">
        <f t="shared" si="97"/>
        <v>1.4105833333333333</v>
      </c>
      <c r="JA72" s="225">
        <f t="shared" si="98"/>
        <v>1.4105833333333333</v>
      </c>
      <c r="JB72" s="225">
        <f t="shared" si="99"/>
        <v>1.4105833333333333</v>
      </c>
      <c r="JC72" s="225">
        <f t="shared" si="100"/>
        <v>1.4105833333333333</v>
      </c>
      <c r="JD72" s="225">
        <f t="shared" si="101"/>
        <v>1.4105833333333333</v>
      </c>
      <c r="JE72" s="225">
        <f t="shared" si="102"/>
        <v>1.4105833333333333</v>
      </c>
      <c r="JF72" s="225">
        <f t="shared" si="103"/>
        <v>1.4105833333333333</v>
      </c>
      <c r="JG72" s="225">
        <f t="shared" si="104"/>
        <v>1.4105833333333333</v>
      </c>
    </row>
    <row r="73" spans="1:267" x14ac:dyDescent="0.3">
      <c r="A73" s="207" t="s">
        <v>530</v>
      </c>
      <c r="B73" s="211">
        <v>7</v>
      </c>
      <c r="C73" s="225">
        <f t="shared" si="67"/>
        <v>807.68000000000052</v>
      </c>
      <c r="D73" s="225">
        <f>VLOOKUP($A73,CAPEX!$A:$H,6,0)/12/1000</f>
        <v>16.826666666666668</v>
      </c>
      <c r="E73" s="225">
        <f t="shared" ref="E73:O73" si="242">D73</f>
        <v>16.826666666666668</v>
      </c>
      <c r="F73" s="225">
        <f t="shared" si="242"/>
        <v>16.826666666666668</v>
      </c>
      <c r="G73" s="225">
        <f t="shared" si="242"/>
        <v>16.826666666666668</v>
      </c>
      <c r="H73" s="225">
        <f t="shared" si="242"/>
        <v>16.826666666666668</v>
      </c>
      <c r="I73" s="225">
        <f t="shared" si="242"/>
        <v>16.826666666666668</v>
      </c>
      <c r="J73" s="225">
        <f t="shared" si="242"/>
        <v>16.826666666666668</v>
      </c>
      <c r="K73" s="225">
        <f t="shared" si="242"/>
        <v>16.826666666666668</v>
      </c>
      <c r="L73" s="225">
        <f t="shared" si="242"/>
        <v>16.826666666666668</v>
      </c>
      <c r="M73" s="225">
        <f t="shared" si="242"/>
        <v>16.826666666666668</v>
      </c>
      <c r="N73" s="225">
        <f t="shared" si="242"/>
        <v>16.826666666666668</v>
      </c>
      <c r="O73" s="225">
        <f t="shared" si="242"/>
        <v>16.826666666666668</v>
      </c>
      <c r="CJ73" s="225">
        <f t="shared" si="69"/>
        <v>16.826666666666668</v>
      </c>
      <c r="CK73" s="225">
        <f t="shared" si="70"/>
        <v>16.826666666666668</v>
      </c>
      <c r="CL73" s="225">
        <f t="shared" si="71"/>
        <v>16.826666666666668</v>
      </c>
      <c r="CM73" s="225">
        <f t="shared" si="72"/>
        <v>16.826666666666668</v>
      </c>
      <c r="CN73" s="225">
        <f t="shared" si="73"/>
        <v>16.826666666666668</v>
      </c>
      <c r="CO73" s="225">
        <f t="shared" si="74"/>
        <v>16.826666666666668</v>
      </c>
      <c r="CP73" s="225">
        <f t="shared" si="75"/>
        <v>16.826666666666668</v>
      </c>
      <c r="CQ73" s="225">
        <f t="shared" si="76"/>
        <v>16.826666666666668</v>
      </c>
      <c r="CR73" s="225">
        <f t="shared" si="77"/>
        <v>16.826666666666668</v>
      </c>
      <c r="CS73" s="225">
        <f t="shared" si="78"/>
        <v>16.826666666666668</v>
      </c>
      <c r="CT73" s="225">
        <f t="shared" si="79"/>
        <v>16.826666666666668</v>
      </c>
      <c r="CU73" s="225">
        <f t="shared" si="80"/>
        <v>16.826666666666668</v>
      </c>
      <c r="FJ73" s="225"/>
      <c r="FN73" s="225"/>
      <c r="FP73" s="225">
        <f t="shared" si="81"/>
        <v>16.826666666666668</v>
      </c>
      <c r="FQ73" s="225">
        <f t="shared" si="82"/>
        <v>16.826666666666668</v>
      </c>
      <c r="FR73" s="225">
        <f t="shared" si="83"/>
        <v>16.826666666666668</v>
      </c>
      <c r="FS73" s="225">
        <f t="shared" si="84"/>
        <v>16.826666666666668</v>
      </c>
      <c r="FT73" s="225">
        <f t="shared" si="85"/>
        <v>16.826666666666668</v>
      </c>
      <c r="FU73" s="225">
        <f t="shared" si="86"/>
        <v>16.826666666666668</v>
      </c>
      <c r="FV73" s="225">
        <f t="shared" si="87"/>
        <v>16.826666666666668</v>
      </c>
      <c r="FW73" s="225">
        <f t="shared" si="88"/>
        <v>16.826666666666668</v>
      </c>
      <c r="FX73" s="225">
        <f t="shared" si="89"/>
        <v>16.826666666666668</v>
      </c>
      <c r="FY73" s="225">
        <f t="shared" si="90"/>
        <v>16.826666666666668</v>
      </c>
      <c r="FZ73" s="225">
        <f t="shared" si="91"/>
        <v>16.826666666666668</v>
      </c>
      <c r="GA73" s="225">
        <f t="shared" si="92"/>
        <v>16.826666666666668</v>
      </c>
      <c r="GB73" s="225"/>
      <c r="GN73" s="225"/>
      <c r="GZ73" s="225"/>
      <c r="HL73" s="225"/>
      <c r="HX73" s="225"/>
      <c r="IJ73" s="225"/>
      <c r="IV73" s="225">
        <f t="shared" si="93"/>
        <v>16.826666666666668</v>
      </c>
      <c r="IW73" s="225">
        <f t="shared" si="94"/>
        <v>16.826666666666668</v>
      </c>
      <c r="IX73" s="225">
        <f t="shared" si="95"/>
        <v>16.826666666666668</v>
      </c>
      <c r="IY73" s="225">
        <f t="shared" si="96"/>
        <v>16.826666666666668</v>
      </c>
      <c r="IZ73" s="225">
        <f t="shared" si="97"/>
        <v>16.826666666666668</v>
      </c>
      <c r="JA73" s="225">
        <f t="shared" si="98"/>
        <v>16.826666666666668</v>
      </c>
      <c r="JB73" s="225">
        <f t="shared" si="99"/>
        <v>16.826666666666668</v>
      </c>
      <c r="JC73" s="225">
        <f t="shared" si="100"/>
        <v>16.826666666666668</v>
      </c>
      <c r="JD73" s="225">
        <f t="shared" si="101"/>
        <v>16.826666666666668</v>
      </c>
      <c r="JE73" s="225">
        <f t="shared" si="102"/>
        <v>16.826666666666668</v>
      </c>
      <c r="JF73" s="225">
        <f t="shared" si="103"/>
        <v>16.826666666666668</v>
      </c>
      <c r="JG73" s="225">
        <f t="shared" si="104"/>
        <v>16.826666666666668</v>
      </c>
    </row>
    <row r="74" spans="1:267" x14ac:dyDescent="0.3">
      <c r="A74" s="207" t="s">
        <v>533</v>
      </c>
      <c r="B74" s="211">
        <v>7</v>
      </c>
      <c r="C74" s="225">
        <f t="shared" si="67"/>
        <v>41.995999999999988</v>
      </c>
      <c r="D74" s="225">
        <f>VLOOKUP($A74,CAPEX!$A:$H,6,0)/12/1000</f>
        <v>0.87491666666666668</v>
      </c>
      <c r="E74" s="225">
        <f t="shared" ref="E74:O74" si="243">D74</f>
        <v>0.87491666666666668</v>
      </c>
      <c r="F74" s="225">
        <f t="shared" si="243"/>
        <v>0.87491666666666668</v>
      </c>
      <c r="G74" s="225">
        <f t="shared" si="243"/>
        <v>0.87491666666666668</v>
      </c>
      <c r="H74" s="225">
        <f t="shared" si="243"/>
        <v>0.87491666666666668</v>
      </c>
      <c r="I74" s="225">
        <f t="shared" si="243"/>
        <v>0.87491666666666668</v>
      </c>
      <c r="J74" s="225">
        <f t="shared" si="243"/>
        <v>0.87491666666666668</v>
      </c>
      <c r="K74" s="225">
        <f t="shared" si="243"/>
        <v>0.87491666666666668</v>
      </c>
      <c r="L74" s="225">
        <f t="shared" si="243"/>
        <v>0.87491666666666668</v>
      </c>
      <c r="M74" s="225">
        <f t="shared" si="243"/>
        <v>0.87491666666666668</v>
      </c>
      <c r="N74" s="225">
        <f t="shared" si="243"/>
        <v>0.87491666666666668</v>
      </c>
      <c r="O74" s="225">
        <f t="shared" si="243"/>
        <v>0.87491666666666668</v>
      </c>
      <c r="CJ74" s="225">
        <f t="shared" si="69"/>
        <v>0.87491666666666668</v>
      </c>
      <c r="CK74" s="225">
        <f t="shared" si="70"/>
        <v>0.87491666666666668</v>
      </c>
      <c r="CL74" s="225">
        <f t="shared" si="71"/>
        <v>0.87491666666666668</v>
      </c>
      <c r="CM74" s="225">
        <f t="shared" si="72"/>
        <v>0.87491666666666668</v>
      </c>
      <c r="CN74" s="225">
        <f t="shared" si="73"/>
        <v>0.87491666666666668</v>
      </c>
      <c r="CO74" s="225">
        <f t="shared" si="74"/>
        <v>0.87491666666666668</v>
      </c>
      <c r="CP74" s="225">
        <f t="shared" si="75"/>
        <v>0.87491666666666668</v>
      </c>
      <c r="CQ74" s="225">
        <f t="shared" si="76"/>
        <v>0.87491666666666668</v>
      </c>
      <c r="CR74" s="225">
        <f t="shared" si="77"/>
        <v>0.87491666666666668</v>
      </c>
      <c r="CS74" s="225">
        <f t="shared" si="78"/>
        <v>0.87491666666666668</v>
      </c>
      <c r="CT74" s="225">
        <f t="shared" si="79"/>
        <v>0.87491666666666668</v>
      </c>
      <c r="CU74" s="225">
        <f t="shared" si="80"/>
        <v>0.87491666666666668</v>
      </c>
      <c r="FJ74" s="225"/>
      <c r="FN74" s="225"/>
      <c r="FP74" s="225">
        <f t="shared" si="81"/>
        <v>0.87491666666666668</v>
      </c>
      <c r="FQ74" s="225">
        <f t="shared" si="82"/>
        <v>0.87491666666666668</v>
      </c>
      <c r="FR74" s="225">
        <f t="shared" si="83"/>
        <v>0.87491666666666668</v>
      </c>
      <c r="FS74" s="225">
        <f t="shared" si="84"/>
        <v>0.87491666666666668</v>
      </c>
      <c r="FT74" s="225">
        <f t="shared" si="85"/>
        <v>0.87491666666666668</v>
      </c>
      <c r="FU74" s="225">
        <f t="shared" si="86"/>
        <v>0.87491666666666668</v>
      </c>
      <c r="FV74" s="225">
        <f t="shared" si="87"/>
        <v>0.87491666666666668</v>
      </c>
      <c r="FW74" s="225">
        <f t="shared" si="88"/>
        <v>0.87491666666666668</v>
      </c>
      <c r="FX74" s="225">
        <f t="shared" si="89"/>
        <v>0.87491666666666668</v>
      </c>
      <c r="FY74" s="225">
        <f t="shared" si="90"/>
        <v>0.87491666666666668</v>
      </c>
      <c r="FZ74" s="225">
        <f t="shared" si="91"/>
        <v>0.87491666666666668</v>
      </c>
      <c r="GA74" s="225">
        <f t="shared" si="92"/>
        <v>0.87491666666666668</v>
      </c>
      <c r="GB74" s="225"/>
      <c r="GN74" s="225"/>
      <c r="GZ74" s="225"/>
      <c r="HL74" s="225"/>
      <c r="HX74" s="225"/>
      <c r="IJ74" s="225"/>
      <c r="IV74" s="225">
        <f t="shared" si="93"/>
        <v>0.87491666666666668</v>
      </c>
      <c r="IW74" s="225">
        <f t="shared" si="94"/>
        <v>0.87491666666666668</v>
      </c>
      <c r="IX74" s="225">
        <f t="shared" si="95"/>
        <v>0.87491666666666668</v>
      </c>
      <c r="IY74" s="225">
        <f t="shared" si="96"/>
        <v>0.87491666666666668</v>
      </c>
      <c r="IZ74" s="225">
        <f t="shared" si="97"/>
        <v>0.87491666666666668</v>
      </c>
      <c r="JA74" s="225">
        <f t="shared" si="98"/>
        <v>0.87491666666666668</v>
      </c>
      <c r="JB74" s="225">
        <f t="shared" si="99"/>
        <v>0.87491666666666668</v>
      </c>
      <c r="JC74" s="225">
        <f t="shared" si="100"/>
        <v>0.87491666666666668</v>
      </c>
      <c r="JD74" s="225">
        <f t="shared" si="101"/>
        <v>0.87491666666666668</v>
      </c>
      <c r="JE74" s="225">
        <f t="shared" si="102"/>
        <v>0.87491666666666668</v>
      </c>
      <c r="JF74" s="225">
        <f t="shared" si="103"/>
        <v>0.87491666666666668</v>
      </c>
      <c r="JG74" s="225">
        <f t="shared" si="104"/>
        <v>0.87491666666666668</v>
      </c>
    </row>
    <row r="75" spans="1:267" x14ac:dyDescent="0.3">
      <c r="A75" s="207" t="s">
        <v>539</v>
      </c>
      <c r="B75" s="211">
        <v>7</v>
      </c>
      <c r="C75" s="225">
        <f t="shared" si="67"/>
        <v>83.995999999999938</v>
      </c>
      <c r="D75" s="225">
        <f>VLOOKUP($A75,CAPEX!$A:$H,6,0)/12/1000</f>
        <v>1.7499166666666668</v>
      </c>
      <c r="E75" s="225">
        <f t="shared" ref="E75:O75" si="244">D75</f>
        <v>1.7499166666666668</v>
      </c>
      <c r="F75" s="225">
        <f t="shared" si="244"/>
        <v>1.7499166666666668</v>
      </c>
      <c r="G75" s="225">
        <f t="shared" si="244"/>
        <v>1.7499166666666668</v>
      </c>
      <c r="H75" s="225">
        <f t="shared" si="244"/>
        <v>1.7499166666666668</v>
      </c>
      <c r="I75" s="225">
        <f t="shared" si="244"/>
        <v>1.7499166666666668</v>
      </c>
      <c r="J75" s="225">
        <f t="shared" si="244"/>
        <v>1.7499166666666668</v>
      </c>
      <c r="K75" s="225">
        <f t="shared" si="244"/>
        <v>1.7499166666666668</v>
      </c>
      <c r="L75" s="225">
        <f t="shared" si="244"/>
        <v>1.7499166666666668</v>
      </c>
      <c r="M75" s="225">
        <f t="shared" si="244"/>
        <v>1.7499166666666668</v>
      </c>
      <c r="N75" s="225">
        <f t="shared" si="244"/>
        <v>1.7499166666666668</v>
      </c>
      <c r="O75" s="225">
        <f t="shared" si="244"/>
        <v>1.7499166666666668</v>
      </c>
      <c r="CJ75" s="225">
        <f t="shared" si="69"/>
        <v>1.7499166666666668</v>
      </c>
      <c r="CK75" s="225">
        <f t="shared" si="70"/>
        <v>1.7499166666666668</v>
      </c>
      <c r="CL75" s="225">
        <f t="shared" si="71"/>
        <v>1.7499166666666668</v>
      </c>
      <c r="CM75" s="225">
        <f t="shared" si="72"/>
        <v>1.7499166666666668</v>
      </c>
      <c r="CN75" s="225">
        <f t="shared" si="73"/>
        <v>1.7499166666666668</v>
      </c>
      <c r="CO75" s="225">
        <f t="shared" si="74"/>
        <v>1.7499166666666668</v>
      </c>
      <c r="CP75" s="225">
        <f t="shared" si="75"/>
        <v>1.7499166666666668</v>
      </c>
      <c r="CQ75" s="225">
        <f t="shared" si="76"/>
        <v>1.7499166666666668</v>
      </c>
      <c r="CR75" s="225">
        <f t="shared" si="77"/>
        <v>1.7499166666666668</v>
      </c>
      <c r="CS75" s="225">
        <f t="shared" si="78"/>
        <v>1.7499166666666668</v>
      </c>
      <c r="CT75" s="225">
        <f t="shared" si="79"/>
        <v>1.7499166666666668</v>
      </c>
      <c r="CU75" s="225">
        <f t="shared" si="80"/>
        <v>1.7499166666666668</v>
      </c>
      <c r="FJ75" s="225"/>
      <c r="FN75" s="225"/>
      <c r="FP75" s="225">
        <f t="shared" si="81"/>
        <v>1.7499166666666668</v>
      </c>
      <c r="FQ75" s="225">
        <f t="shared" si="82"/>
        <v>1.7499166666666668</v>
      </c>
      <c r="FR75" s="225">
        <f t="shared" si="83"/>
        <v>1.7499166666666668</v>
      </c>
      <c r="FS75" s="225">
        <f t="shared" si="84"/>
        <v>1.7499166666666668</v>
      </c>
      <c r="FT75" s="225">
        <f t="shared" si="85"/>
        <v>1.7499166666666668</v>
      </c>
      <c r="FU75" s="225">
        <f t="shared" si="86"/>
        <v>1.7499166666666668</v>
      </c>
      <c r="FV75" s="225">
        <f t="shared" si="87"/>
        <v>1.7499166666666668</v>
      </c>
      <c r="FW75" s="225">
        <f t="shared" si="88"/>
        <v>1.7499166666666668</v>
      </c>
      <c r="FX75" s="225">
        <f t="shared" si="89"/>
        <v>1.7499166666666668</v>
      </c>
      <c r="FY75" s="225">
        <f t="shared" si="90"/>
        <v>1.7499166666666668</v>
      </c>
      <c r="FZ75" s="225">
        <f t="shared" si="91"/>
        <v>1.7499166666666668</v>
      </c>
      <c r="GA75" s="225">
        <f t="shared" si="92"/>
        <v>1.7499166666666668</v>
      </c>
      <c r="GB75" s="225"/>
      <c r="GN75" s="225"/>
      <c r="GZ75" s="225"/>
      <c r="HL75" s="225"/>
      <c r="HX75" s="225"/>
      <c r="IJ75" s="225"/>
      <c r="IV75" s="225">
        <f t="shared" si="93"/>
        <v>1.7499166666666668</v>
      </c>
      <c r="IW75" s="225">
        <f t="shared" si="94"/>
        <v>1.7499166666666668</v>
      </c>
      <c r="IX75" s="225">
        <f t="shared" si="95"/>
        <v>1.7499166666666668</v>
      </c>
      <c r="IY75" s="225">
        <f t="shared" si="96"/>
        <v>1.7499166666666668</v>
      </c>
      <c r="IZ75" s="225">
        <f t="shared" si="97"/>
        <v>1.7499166666666668</v>
      </c>
      <c r="JA75" s="225">
        <f t="shared" si="98"/>
        <v>1.7499166666666668</v>
      </c>
      <c r="JB75" s="225">
        <f t="shared" si="99"/>
        <v>1.7499166666666668</v>
      </c>
      <c r="JC75" s="225">
        <f t="shared" si="100"/>
        <v>1.7499166666666668</v>
      </c>
      <c r="JD75" s="225">
        <f t="shared" si="101"/>
        <v>1.7499166666666668</v>
      </c>
      <c r="JE75" s="225">
        <f t="shared" si="102"/>
        <v>1.7499166666666668</v>
      </c>
      <c r="JF75" s="225">
        <f t="shared" si="103"/>
        <v>1.7499166666666668</v>
      </c>
      <c r="JG75" s="225">
        <f t="shared" si="104"/>
        <v>1.7499166666666668</v>
      </c>
    </row>
    <row r="76" spans="1:267" x14ac:dyDescent="0.3">
      <c r="A76" s="207" t="s">
        <v>536</v>
      </c>
      <c r="B76" s="211">
        <v>7</v>
      </c>
      <c r="C76" s="225">
        <f t="shared" si="67"/>
        <v>40.388000000000027</v>
      </c>
      <c r="D76" s="225">
        <f>VLOOKUP($A76,CAPEX!$A:$H,6,0)/12/1000</f>
        <v>0.84141666666666659</v>
      </c>
      <c r="E76" s="225">
        <f t="shared" ref="E76:O76" si="245">D76</f>
        <v>0.84141666666666659</v>
      </c>
      <c r="F76" s="225">
        <f t="shared" si="245"/>
        <v>0.84141666666666659</v>
      </c>
      <c r="G76" s="225">
        <f t="shared" si="245"/>
        <v>0.84141666666666659</v>
      </c>
      <c r="H76" s="225">
        <f t="shared" si="245"/>
        <v>0.84141666666666659</v>
      </c>
      <c r="I76" s="225">
        <f t="shared" si="245"/>
        <v>0.84141666666666659</v>
      </c>
      <c r="J76" s="225">
        <f t="shared" si="245"/>
        <v>0.84141666666666659</v>
      </c>
      <c r="K76" s="225">
        <f t="shared" si="245"/>
        <v>0.84141666666666659</v>
      </c>
      <c r="L76" s="225">
        <f t="shared" si="245"/>
        <v>0.84141666666666659</v>
      </c>
      <c r="M76" s="225">
        <f t="shared" si="245"/>
        <v>0.84141666666666659</v>
      </c>
      <c r="N76" s="225">
        <f t="shared" si="245"/>
        <v>0.84141666666666659</v>
      </c>
      <c r="O76" s="225">
        <f t="shared" si="245"/>
        <v>0.84141666666666659</v>
      </c>
      <c r="CJ76" s="225">
        <f t="shared" si="69"/>
        <v>0.84141666666666659</v>
      </c>
      <c r="CK76" s="225">
        <f t="shared" si="70"/>
        <v>0.84141666666666659</v>
      </c>
      <c r="CL76" s="225">
        <f t="shared" si="71"/>
        <v>0.84141666666666659</v>
      </c>
      <c r="CM76" s="225">
        <f t="shared" si="72"/>
        <v>0.84141666666666659</v>
      </c>
      <c r="CN76" s="225">
        <f t="shared" si="73"/>
        <v>0.84141666666666659</v>
      </c>
      <c r="CO76" s="225">
        <f t="shared" si="74"/>
        <v>0.84141666666666659</v>
      </c>
      <c r="CP76" s="225">
        <f t="shared" si="75"/>
        <v>0.84141666666666659</v>
      </c>
      <c r="CQ76" s="225">
        <f t="shared" si="76"/>
        <v>0.84141666666666659</v>
      </c>
      <c r="CR76" s="225">
        <f t="shared" si="77"/>
        <v>0.84141666666666659</v>
      </c>
      <c r="CS76" s="225">
        <f t="shared" si="78"/>
        <v>0.84141666666666659</v>
      </c>
      <c r="CT76" s="225">
        <f t="shared" si="79"/>
        <v>0.84141666666666659</v>
      </c>
      <c r="CU76" s="225">
        <f t="shared" si="80"/>
        <v>0.84141666666666659</v>
      </c>
      <c r="FJ76" s="225"/>
      <c r="FN76" s="225"/>
      <c r="FP76" s="225">
        <f t="shared" si="81"/>
        <v>0.84141666666666659</v>
      </c>
      <c r="FQ76" s="225">
        <f t="shared" si="82"/>
        <v>0.84141666666666659</v>
      </c>
      <c r="FR76" s="225">
        <f t="shared" si="83"/>
        <v>0.84141666666666659</v>
      </c>
      <c r="FS76" s="225">
        <f t="shared" si="84"/>
        <v>0.84141666666666659</v>
      </c>
      <c r="FT76" s="225">
        <f t="shared" si="85"/>
        <v>0.84141666666666659</v>
      </c>
      <c r="FU76" s="225">
        <f t="shared" si="86"/>
        <v>0.84141666666666659</v>
      </c>
      <c r="FV76" s="225">
        <f t="shared" si="87"/>
        <v>0.84141666666666659</v>
      </c>
      <c r="FW76" s="225">
        <f t="shared" si="88"/>
        <v>0.84141666666666659</v>
      </c>
      <c r="FX76" s="225">
        <f t="shared" si="89"/>
        <v>0.84141666666666659</v>
      </c>
      <c r="FY76" s="225">
        <f t="shared" si="90"/>
        <v>0.84141666666666659</v>
      </c>
      <c r="FZ76" s="225">
        <f t="shared" si="91"/>
        <v>0.84141666666666659</v>
      </c>
      <c r="GA76" s="225">
        <f t="shared" si="92"/>
        <v>0.84141666666666659</v>
      </c>
      <c r="GB76" s="225"/>
      <c r="GN76" s="225"/>
      <c r="GZ76" s="225"/>
      <c r="HL76" s="225"/>
      <c r="HX76" s="225"/>
      <c r="IJ76" s="225"/>
      <c r="IV76" s="225">
        <f t="shared" si="93"/>
        <v>0.84141666666666659</v>
      </c>
      <c r="IW76" s="225">
        <f t="shared" si="94"/>
        <v>0.84141666666666659</v>
      </c>
      <c r="IX76" s="225">
        <f t="shared" si="95"/>
        <v>0.84141666666666659</v>
      </c>
      <c r="IY76" s="225">
        <f t="shared" si="96"/>
        <v>0.84141666666666659</v>
      </c>
      <c r="IZ76" s="225">
        <f t="shared" si="97"/>
        <v>0.84141666666666659</v>
      </c>
      <c r="JA76" s="225">
        <f t="shared" si="98"/>
        <v>0.84141666666666659</v>
      </c>
      <c r="JB76" s="225">
        <f t="shared" si="99"/>
        <v>0.84141666666666659</v>
      </c>
      <c r="JC76" s="225">
        <f t="shared" si="100"/>
        <v>0.84141666666666659</v>
      </c>
      <c r="JD76" s="225">
        <f t="shared" si="101"/>
        <v>0.84141666666666659</v>
      </c>
      <c r="JE76" s="225">
        <f t="shared" si="102"/>
        <v>0.84141666666666659</v>
      </c>
      <c r="JF76" s="225">
        <f t="shared" si="103"/>
        <v>0.84141666666666659</v>
      </c>
      <c r="JG76" s="225">
        <f t="shared" si="104"/>
        <v>0.84141666666666659</v>
      </c>
    </row>
    <row r="77" spans="1:267" x14ac:dyDescent="0.3">
      <c r="A77" s="207" t="s">
        <v>534</v>
      </c>
      <c r="B77" s="211">
        <v>7</v>
      </c>
      <c r="C77" s="225">
        <f t="shared" si="67"/>
        <v>60.583999999999968</v>
      </c>
      <c r="D77" s="225">
        <f>VLOOKUP($A77,CAPEX!$A:$H,6,0)/12/1000</f>
        <v>1.2621666666666667</v>
      </c>
      <c r="E77" s="225">
        <f t="shared" ref="E77:O77" si="246">D77</f>
        <v>1.2621666666666667</v>
      </c>
      <c r="F77" s="225">
        <f t="shared" si="246"/>
        <v>1.2621666666666667</v>
      </c>
      <c r="G77" s="225">
        <f t="shared" si="246"/>
        <v>1.2621666666666667</v>
      </c>
      <c r="H77" s="225">
        <f t="shared" si="246"/>
        <v>1.2621666666666667</v>
      </c>
      <c r="I77" s="225">
        <f t="shared" si="246"/>
        <v>1.2621666666666667</v>
      </c>
      <c r="J77" s="225">
        <f t="shared" si="246"/>
        <v>1.2621666666666667</v>
      </c>
      <c r="K77" s="225">
        <f t="shared" si="246"/>
        <v>1.2621666666666667</v>
      </c>
      <c r="L77" s="225">
        <f t="shared" si="246"/>
        <v>1.2621666666666667</v>
      </c>
      <c r="M77" s="225">
        <f t="shared" si="246"/>
        <v>1.2621666666666667</v>
      </c>
      <c r="N77" s="225">
        <f t="shared" si="246"/>
        <v>1.2621666666666667</v>
      </c>
      <c r="O77" s="225">
        <f t="shared" si="246"/>
        <v>1.2621666666666667</v>
      </c>
      <c r="CJ77" s="225">
        <f t="shared" si="69"/>
        <v>1.2621666666666667</v>
      </c>
      <c r="CK77" s="225">
        <f t="shared" si="70"/>
        <v>1.2621666666666667</v>
      </c>
      <c r="CL77" s="225">
        <f t="shared" si="71"/>
        <v>1.2621666666666667</v>
      </c>
      <c r="CM77" s="225">
        <f t="shared" si="72"/>
        <v>1.2621666666666667</v>
      </c>
      <c r="CN77" s="225">
        <f t="shared" si="73"/>
        <v>1.2621666666666667</v>
      </c>
      <c r="CO77" s="225">
        <f t="shared" si="74"/>
        <v>1.2621666666666667</v>
      </c>
      <c r="CP77" s="225">
        <f t="shared" si="75"/>
        <v>1.2621666666666667</v>
      </c>
      <c r="CQ77" s="225">
        <f t="shared" si="76"/>
        <v>1.2621666666666667</v>
      </c>
      <c r="CR77" s="225">
        <f t="shared" si="77"/>
        <v>1.2621666666666667</v>
      </c>
      <c r="CS77" s="225">
        <f t="shared" si="78"/>
        <v>1.2621666666666667</v>
      </c>
      <c r="CT77" s="225">
        <f t="shared" si="79"/>
        <v>1.2621666666666667</v>
      </c>
      <c r="CU77" s="225">
        <f t="shared" si="80"/>
        <v>1.2621666666666667</v>
      </c>
      <c r="FJ77" s="225"/>
      <c r="FN77" s="225"/>
      <c r="FP77" s="225">
        <f t="shared" si="81"/>
        <v>1.2621666666666667</v>
      </c>
      <c r="FQ77" s="225">
        <f t="shared" si="82"/>
        <v>1.2621666666666667</v>
      </c>
      <c r="FR77" s="225">
        <f t="shared" si="83"/>
        <v>1.2621666666666667</v>
      </c>
      <c r="FS77" s="225">
        <f t="shared" si="84"/>
        <v>1.2621666666666667</v>
      </c>
      <c r="FT77" s="225">
        <f t="shared" si="85"/>
        <v>1.2621666666666667</v>
      </c>
      <c r="FU77" s="225">
        <f t="shared" si="86"/>
        <v>1.2621666666666667</v>
      </c>
      <c r="FV77" s="225">
        <f t="shared" si="87"/>
        <v>1.2621666666666667</v>
      </c>
      <c r="FW77" s="225">
        <f t="shared" si="88"/>
        <v>1.2621666666666667</v>
      </c>
      <c r="FX77" s="225">
        <f t="shared" si="89"/>
        <v>1.2621666666666667</v>
      </c>
      <c r="FY77" s="225">
        <f t="shared" si="90"/>
        <v>1.2621666666666667</v>
      </c>
      <c r="FZ77" s="225">
        <f t="shared" si="91"/>
        <v>1.2621666666666667</v>
      </c>
      <c r="GA77" s="225">
        <f t="shared" si="92"/>
        <v>1.2621666666666667</v>
      </c>
      <c r="GB77" s="225"/>
      <c r="GN77" s="225"/>
      <c r="GZ77" s="225"/>
      <c r="HL77" s="225"/>
      <c r="HX77" s="225"/>
      <c r="IJ77" s="225"/>
      <c r="IV77" s="225">
        <f t="shared" si="93"/>
        <v>1.2621666666666667</v>
      </c>
      <c r="IW77" s="225">
        <f t="shared" si="94"/>
        <v>1.2621666666666667</v>
      </c>
      <c r="IX77" s="225">
        <f t="shared" si="95"/>
        <v>1.2621666666666667</v>
      </c>
      <c r="IY77" s="225">
        <f t="shared" si="96"/>
        <v>1.2621666666666667</v>
      </c>
      <c r="IZ77" s="225">
        <f t="shared" si="97"/>
        <v>1.2621666666666667</v>
      </c>
      <c r="JA77" s="225">
        <f t="shared" si="98"/>
        <v>1.2621666666666667</v>
      </c>
      <c r="JB77" s="225">
        <f t="shared" si="99"/>
        <v>1.2621666666666667</v>
      </c>
      <c r="JC77" s="225">
        <f t="shared" si="100"/>
        <v>1.2621666666666667</v>
      </c>
      <c r="JD77" s="225">
        <f t="shared" si="101"/>
        <v>1.2621666666666667</v>
      </c>
      <c r="JE77" s="225">
        <f t="shared" si="102"/>
        <v>1.2621666666666667</v>
      </c>
      <c r="JF77" s="225">
        <f t="shared" si="103"/>
        <v>1.2621666666666667</v>
      </c>
      <c r="JG77" s="225">
        <f t="shared" si="104"/>
        <v>1.2621666666666667</v>
      </c>
    </row>
    <row r="78" spans="1:267" x14ac:dyDescent="0.3">
      <c r="A78" s="207" t="s">
        <v>559</v>
      </c>
      <c r="B78" s="211">
        <v>7</v>
      </c>
      <c r="C78" s="225">
        <f t="shared" si="67"/>
        <v>6519.199999999998</v>
      </c>
      <c r="D78" s="225">
        <f>VLOOKUP($A78,CAPEX!$A:$H,6,0)/12/1000</f>
        <v>135.81666666666666</v>
      </c>
      <c r="E78" s="225">
        <f t="shared" ref="E78:O78" si="247">D78</f>
        <v>135.81666666666666</v>
      </c>
      <c r="F78" s="225">
        <f t="shared" si="247"/>
        <v>135.81666666666666</v>
      </c>
      <c r="G78" s="225">
        <f t="shared" si="247"/>
        <v>135.81666666666666</v>
      </c>
      <c r="H78" s="225">
        <f t="shared" si="247"/>
        <v>135.81666666666666</v>
      </c>
      <c r="I78" s="225">
        <f t="shared" si="247"/>
        <v>135.81666666666666</v>
      </c>
      <c r="J78" s="225">
        <f t="shared" si="247"/>
        <v>135.81666666666666</v>
      </c>
      <c r="K78" s="225">
        <f t="shared" si="247"/>
        <v>135.81666666666666</v>
      </c>
      <c r="L78" s="225">
        <f t="shared" si="247"/>
        <v>135.81666666666666</v>
      </c>
      <c r="M78" s="225">
        <f t="shared" si="247"/>
        <v>135.81666666666666</v>
      </c>
      <c r="N78" s="225">
        <f t="shared" si="247"/>
        <v>135.81666666666666</v>
      </c>
      <c r="O78" s="225">
        <f t="shared" si="247"/>
        <v>135.81666666666666</v>
      </c>
      <c r="CJ78" s="225">
        <f t="shared" si="69"/>
        <v>135.81666666666666</v>
      </c>
      <c r="CK78" s="225">
        <f t="shared" si="70"/>
        <v>135.81666666666666</v>
      </c>
      <c r="CL78" s="225">
        <f t="shared" si="71"/>
        <v>135.81666666666666</v>
      </c>
      <c r="CM78" s="225">
        <f t="shared" si="72"/>
        <v>135.81666666666666</v>
      </c>
      <c r="CN78" s="225">
        <f t="shared" si="73"/>
        <v>135.81666666666666</v>
      </c>
      <c r="CO78" s="225">
        <f t="shared" si="74"/>
        <v>135.81666666666666</v>
      </c>
      <c r="CP78" s="225">
        <f t="shared" si="75"/>
        <v>135.81666666666666</v>
      </c>
      <c r="CQ78" s="225">
        <f t="shared" si="76"/>
        <v>135.81666666666666</v>
      </c>
      <c r="CR78" s="225">
        <f t="shared" si="77"/>
        <v>135.81666666666666</v>
      </c>
      <c r="CS78" s="225">
        <f t="shared" si="78"/>
        <v>135.81666666666666</v>
      </c>
      <c r="CT78" s="225">
        <f t="shared" si="79"/>
        <v>135.81666666666666</v>
      </c>
      <c r="CU78" s="225">
        <f t="shared" si="80"/>
        <v>135.81666666666666</v>
      </c>
      <c r="FJ78" s="225"/>
      <c r="FN78" s="225"/>
      <c r="FP78" s="225">
        <f t="shared" si="81"/>
        <v>135.81666666666666</v>
      </c>
      <c r="FQ78" s="225">
        <f t="shared" si="82"/>
        <v>135.81666666666666</v>
      </c>
      <c r="FR78" s="225">
        <f t="shared" si="83"/>
        <v>135.81666666666666</v>
      </c>
      <c r="FS78" s="225">
        <f t="shared" si="84"/>
        <v>135.81666666666666</v>
      </c>
      <c r="FT78" s="225">
        <f t="shared" si="85"/>
        <v>135.81666666666666</v>
      </c>
      <c r="FU78" s="225">
        <f t="shared" si="86"/>
        <v>135.81666666666666</v>
      </c>
      <c r="FV78" s="225">
        <f t="shared" si="87"/>
        <v>135.81666666666666</v>
      </c>
      <c r="FW78" s="225">
        <f t="shared" si="88"/>
        <v>135.81666666666666</v>
      </c>
      <c r="FX78" s="225">
        <f t="shared" si="89"/>
        <v>135.81666666666666</v>
      </c>
      <c r="FY78" s="225">
        <f t="shared" si="90"/>
        <v>135.81666666666666</v>
      </c>
      <c r="FZ78" s="225">
        <f t="shared" si="91"/>
        <v>135.81666666666666</v>
      </c>
      <c r="GA78" s="225">
        <f t="shared" si="92"/>
        <v>135.81666666666666</v>
      </c>
      <c r="GB78" s="225"/>
      <c r="GN78" s="225"/>
      <c r="GZ78" s="225"/>
      <c r="HL78" s="225"/>
      <c r="HX78" s="225"/>
      <c r="IJ78" s="225"/>
      <c r="IV78" s="225">
        <f t="shared" si="93"/>
        <v>135.81666666666666</v>
      </c>
      <c r="IW78" s="225">
        <f t="shared" si="94"/>
        <v>135.81666666666666</v>
      </c>
      <c r="IX78" s="225">
        <f t="shared" si="95"/>
        <v>135.81666666666666</v>
      </c>
      <c r="IY78" s="225">
        <f t="shared" si="96"/>
        <v>135.81666666666666</v>
      </c>
      <c r="IZ78" s="225">
        <f t="shared" si="97"/>
        <v>135.81666666666666</v>
      </c>
      <c r="JA78" s="225">
        <f t="shared" si="98"/>
        <v>135.81666666666666</v>
      </c>
      <c r="JB78" s="225">
        <f t="shared" si="99"/>
        <v>135.81666666666666</v>
      </c>
      <c r="JC78" s="225">
        <f t="shared" si="100"/>
        <v>135.81666666666666</v>
      </c>
      <c r="JD78" s="225">
        <f t="shared" si="101"/>
        <v>135.81666666666666</v>
      </c>
      <c r="JE78" s="225">
        <f t="shared" si="102"/>
        <v>135.81666666666666</v>
      </c>
      <c r="JF78" s="225">
        <f t="shared" si="103"/>
        <v>135.81666666666666</v>
      </c>
      <c r="JG78" s="225">
        <f t="shared" si="104"/>
        <v>135.81666666666666</v>
      </c>
    </row>
    <row r="79" spans="1:267" x14ac:dyDescent="0.3">
      <c r="A79" s="207" t="s">
        <v>557</v>
      </c>
      <c r="B79" s="211">
        <v>7</v>
      </c>
      <c r="C79" s="225">
        <f t="shared" si="67"/>
        <v>2281.7200000000007</v>
      </c>
      <c r="D79" s="225">
        <f>VLOOKUP($A79,CAPEX!$A:$H,6,0)/12/1000</f>
        <v>47.535833333333336</v>
      </c>
      <c r="E79" s="225">
        <f t="shared" ref="E79:O79" si="248">D79</f>
        <v>47.535833333333336</v>
      </c>
      <c r="F79" s="225">
        <f t="shared" si="248"/>
        <v>47.535833333333336</v>
      </c>
      <c r="G79" s="225">
        <f t="shared" si="248"/>
        <v>47.535833333333336</v>
      </c>
      <c r="H79" s="225">
        <f t="shared" si="248"/>
        <v>47.535833333333336</v>
      </c>
      <c r="I79" s="225">
        <f t="shared" si="248"/>
        <v>47.535833333333336</v>
      </c>
      <c r="J79" s="225">
        <f t="shared" si="248"/>
        <v>47.535833333333336</v>
      </c>
      <c r="K79" s="225">
        <f t="shared" si="248"/>
        <v>47.535833333333336</v>
      </c>
      <c r="L79" s="225">
        <f t="shared" si="248"/>
        <v>47.535833333333336</v>
      </c>
      <c r="M79" s="225">
        <f t="shared" si="248"/>
        <v>47.535833333333336</v>
      </c>
      <c r="N79" s="225">
        <f t="shared" si="248"/>
        <v>47.535833333333336</v>
      </c>
      <c r="O79" s="225">
        <f t="shared" si="248"/>
        <v>47.535833333333336</v>
      </c>
      <c r="CJ79" s="225">
        <f t="shared" si="69"/>
        <v>47.535833333333336</v>
      </c>
      <c r="CK79" s="225">
        <f t="shared" si="70"/>
        <v>47.535833333333336</v>
      </c>
      <c r="CL79" s="225">
        <f t="shared" si="71"/>
        <v>47.535833333333336</v>
      </c>
      <c r="CM79" s="225">
        <f t="shared" si="72"/>
        <v>47.535833333333336</v>
      </c>
      <c r="CN79" s="225">
        <f t="shared" si="73"/>
        <v>47.535833333333336</v>
      </c>
      <c r="CO79" s="225">
        <f t="shared" si="74"/>
        <v>47.535833333333336</v>
      </c>
      <c r="CP79" s="225">
        <f t="shared" si="75"/>
        <v>47.535833333333336</v>
      </c>
      <c r="CQ79" s="225">
        <f t="shared" si="76"/>
        <v>47.535833333333336</v>
      </c>
      <c r="CR79" s="225">
        <f t="shared" si="77"/>
        <v>47.535833333333336</v>
      </c>
      <c r="CS79" s="225">
        <f t="shared" si="78"/>
        <v>47.535833333333336</v>
      </c>
      <c r="CT79" s="225">
        <f t="shared" si="79"/>
        <v>47.535833333333336</v>
      </c>
      <c r="CU79" s="225">
        <f t="shared" si="80"/>
        <v>47.535833333333336</v>
      </c>
      <c r="FJ79" s="225"/>
      <c r="FN79" s="225"/>
      <c r="FP79" s="225">
        <f t="shared" si="81"/>
        <v>47.535833333333336</v>
      </c>
      <c r="FQ79" s="225">
        <f t="shared" si="82"/>
        <v>47.535833333333336</v>
      </c>
      <c r="FR79" s="225">
        <f t="shared" si="83"/>
        <v>47.535833333333336</v>
      </c>
      <c r="FS79" s="225">
        <f t="shared" si="84"/>
        <v>47.535833333333336</v>
      </c>
      <c r="FT79" s="225">
        <f t="shared" si="85"/>
        <v>47.535833333333336</v>
      </c>
      <c r="FU79" s="225">
        <f t="shared" si="86"/>
        <v>47.535833333333336</v>
      </c>
      <c r="FV79" s="225">
        <f t="shared" si="87"/>
        <v>47.535833333333336</v>
      </c>
      <c r="FW79" s="225">
        <f t="shared" si="88"/>
        <v>47.535833333333336</v>
      </c>
      <c r="FX79" s="225">
        <f t="shared" si="89"/>
        <v>47.535833333333336</v>
      </c>
      <c r="FY79" s="225">
        <f t="shared" si="90"/>
        <v>47.535833333333336</v>
      </c>
      <c r="FZ79" s="225">
        <f t="shared" si="91"/>
        <v>47.535833333333336</v>
      </c>
      <c r="GA79" s="225">
        <f t="shared" si="92"/>
        <v>47.535833333333336</v>
      </c>
      <c r="GB79" s="225"/>
      <c r="GN79" s="225"/>
      <c r="GZ79" s="225"/>
      <c r="HL79" s="225"/>
      <c r="HX79" s="225"/>
      <c r="IJ79" s="225"/>
      <c r="IV79" s="225">
        <f t="shared" si="93"/>
        <v>47.535833333333336</v>
      </c>
      <c r="IW79" s="225">
        <f t="shared" si="94"/>
        <v>47.535833333333336</v>
      </c>
      <c r="IX79" s="225">
        <f t="shared" si="95"/>
        <v>47.535833333333336</v>
      </c>
      <c r="IY79" s="225">
        <f t="shared" si="96"/>
        <v>47.535833333333336</v>
      </c>
      <c r="IZ79" s="225">
        <f t="shared" si="97"/>
        <v>47.535833333333336</v>
      </c>
      <c r="JA79" s="225">
        <f t="shared" si="98"/>
        <v>47.535833333333336</v>
      </c>
      <c r="JB79" s="225">
        <f t="shared" si="99"/>
        <v>47.535833333333336</v>
      </c>
      <c r="JC79" s="225">
        <f t="shared" si="100"/>
        <v>47.535833333333336</v>
      </c>
      <c r="JD79" s="225">
        <f t="shared" si="101"/>
        <v>47.535833333333336</v>
      </c>
      <c r="JE79" s="225">
        <f t="shared" si="102"/>
        <v>47.535833333333336</v>
      </c>
      <c r="JF79" s="225">
        <f t="shared" si="103"/>
        <v>47.535833333333336</v>
      </c>
      <c r="JG79" s="225">
        <f t="shared" si="104"/>
        <v>47.535833333333336</v>
      </c>
    </row>
    <row r="80" spans="1:267" x14ac:dyDescent="0.3">
      <c r="A80" s="207" t="s">
        <v>560</v>
      </c>
      <c r="B80" s="211">
        <v>7</v>
      </c>
      <c r="C80" s="225">
        <f t="shared" si="67"/>
        <v>1428</v>
      </c>
      <c r="D80" s="225">
        <f>VLOOKUP($A80,CAPEX!$A:$H,6,0)/12/1000</f>
        <v>29.75</v>
      </c>
      <c r="E80" s="225">
        <f t="shared" ref="E80:O80" si="249">D80</f>
        <v>29.75</v>
      </c>
      <c r="F80" s="225">
        <f t="shared" si="249"/>
        <v>29.75</v>
      </c>
      <c r="G80" s="225">
        <f t="shared" si="249"/>
        <v>29.75</v>
      </c>
      <c r="H80" s="225">
        <f t="shared" si="249"/>
        <v>29.75</v>
      </c>
      <c r="I80" s="225">
        <f t="shared" si="249"/>
        <v>29.75</v>
      </c>
      <c r="J80" s="225">
        <f t="shared" si="249"/>
        <v>29.75</v>
      </c>
      <c r="K80" s="225">
        <f t="shared" si="249"/>
        <v>29.75</v>
      </c>
      <c r="L80" s="225">
        <f t="shared" si="249"/>
        <v>29.75</v>
      </c>
      <c r="M80" s="225">
        <f t="shared" si="249"/>
        <v>29.75</v>
      </c>
      <c r="N80" s="225">
        <f t="shared" si="249"/>
        <v>29.75</v>
      </c>
      <c r="O80" s="225">
        <f t="shared" si="249"/>
        <v>29.75</v>
      </c>
      <c r="CJ80" s="225">
        <f t="shared" si="69"/>
        <v>29.75</v>
      </c>
      <c r="CK80" s="225">
        <f t="shared" si="70"/>
        <v>29.75</v>
      </c>
      <c r="CL80" s="225">
        <f t="shared" si="71"/>
        <v>29.75</v>
      </c>
      <c r="CM80" s="225">
        <f t="shared" si="72"/>
        <v>29.75</v>
      </c>
      <c r="CN80" s="225">
        <f t="shared" si="73"/>
        <v>29.75</v>
      </c>
      <c r="CO80" s="225">
        <f t="shared" si="74"/>
        <v>29.75</v>
      </c>
      <c r="CP80" s="225">
        <f t="shared" si="75"/>
        <v>29.75</v>
      </c>
      <c r="CQ80" s="225">
        <f t="shared" si="76"/>
        <v>29.75</v>
      </c>
      <c r="CR80" s="225">
        <f t="shared" si="77"/>
        <v>29.75</v>
      </c>
      <c r="CS80" s="225">
        <f t="shared" si="78"/>
        <v>29.75</v>
      </c>
      <c r="CT80" s="225">
        <f t="shared" si="79"/>
        <v>29.75</v>
      </c>
      <c r="CU80" s="225">
        <f t="shared" si="80"/>
        <v>29.75</v>
      </c>
      <c r="FJ80" s="225"/>
      <c r="FN80" s="225"/>
      <c r="FP80" s="225">
        <f t="shared" si="81"/>
        <v>29.75</v>
      </c>
      <c r="FQ80" s="225">
        <f t="shared" si="82"/>
        <v>29.75</v>
      </c>
      <c r="FR80" s="225">
        <f t="shared" si="83"/>
        <v>29.75</v>
      </c>
      <c r="FS80" s="225">
        <f t="shared" si="84"/>
        <v>29.75</v>
      </c>
      <c r="FT80" s="225">
        <f t="shared" si="85"/>
        <v>29.75</v>
      </c>
      <c r="FU80" s="225">
        <f t="shared" si="86"/>
        <v>29.75</v>
      </c>
      <c r="FV80" s="225">
        <f t="shared" si="87"/>
        <v>29.75</v>
      </c>
      <c r="FW80" s="225">
        <f t="shared" si="88"/>
        <v>29.75</v>
      </c>
      <c r="FX80" s="225">
        <f t="shared" si="89"/>
        <v>29.75</v>
      </c>
      <c r="FY80" s="225">
        <f t="shared" si="90"/>
        <v>29.75</v>
      </c>
      <c r="FZ80" s="225">
        <f t="shared" si="91"/>
        <v>29.75</v>
      </c>
      <c r="GA80" s="225">
        <f t="shared" si="92"/>
        <v>29.75</v>
      </c>
      <c r="GB80" s="225"/>
      <c r="GN80" s="225"/>
      <c r="GZ80" s="225"/>
      <c r="HL80" s="225"/>
      <c r="HX80" s="225"/>
      <c r="IJ80" s="225"/>
      <c r="IV80" s="225">
        <f t="shared" si="93"/>
        <v>29.75</v>
      </c>
      <c r="IW80" s="225">
        <f t="shared" si="94"/>
        <v>29.75</v>
      </c>
      <c r="IX80" s="225">
        <f t="shared" si="95"/>
        <v>29.75</v>
      </c>
      <c r="IY80" s="225">
        <f t="shared" si="96"/>
        <v>29.75</v>
      </c>
      <c r="IZ80" s="225">
        <f t="shared" si="97"/>
        <v>29.75</v>
      </c>
      <c r="JA80" s="225">
        <f t="shared" si="98"/>
        <v>29.75</v>
      </c>
      <c r="JB80" s="225">
        <f t="shared" si="99"/>
        <v>29.75</v>
      </c>
      <c r="JC80" s="225">
        <f t="shared" si="100"/>
        <v>29.75</v>
      </c>
      <c r="JD80" s="225">
        <f t="shared" si="101"/>
        <v>29.75</v>
      </c>
      <c r="JE80" s="225">
        <f t="shared" si="102"/>
        <v>29.75</v>
      </c>
      <c r="JF80" s="225">
        <f t="shared" si="103"/>
        <v>29.75</v>
      </c>
      <c r="JG80" s="225">
        <f t="shared" si="104"/>
        <v>29.75</v>
      </c>
    </row>
    <row r="81" spans="1:267" x14ac:dyDescent="0.3">
      <c r="A81" s="207" t="s">
        <v>561</v>
      </c>
      <c r="B81" s="211">
        <v>7</v>
      </c>
      <c r="C81" s="225">
        <f t="shared" si="67"/>
        <v>520.52699999999993</v>
      </c>
      <c r="D81" s="225">
        <f>VLOOKUP($A81,CAPEX!$A:$H,6,0)/12/1000</f>
        <v>10.844312499999997</v>
      </c>
      <c r="E81" s="225">
        <f t="shared" ref="E81:O81" si="250">D81</f>
        <v>10.844312499999997</v>
      </c>
      <c r="F81" s="225">
        <f t="shared" si="250"/>
        <v>10.844312499999997</v>
      </c>
      <c r="G81" s="225">
        <f t="shared" si="250"/>
        <v>10.844312499999997</v>
      </c>
      <c r="H81" s="225">
        <f t="shared" si="250"/>
        <v>10.844312499999997</v>
      </c>
      <c r="I81" s="225">
        <f t="shared" si="250"/>
        <v>10.844312499999997</v>
      </c>
      <c r="J81" s="225">
        <f t="shared" si="250"/>
        <v>10.844312499999997</v>
      </c>
      <c r="K81" s="225">
        <f t="shared" si="250"/>
        <v>10.844312499999997</v>
      </c>
      <c r="L81" s="225">
        <f t="shared" si="250"/>
        <v>10.844312499999997</v>
      </c>
      <c r="M81" s="225">
        <f t="shared" si="250"/>
        <v>10.844312499999997</v>
      </c>
      <c r="N81" s="225">
        <f t="shared" si="250"/>
        <v>10.844312499999997</v>
      </c>
      <c r="O81" s="225">
        <f t="shared" si="250"/>
        <v>10.844312499999997</v>
      </c>
      <c r="CJ81" s="225">
        <f t="shared" si="69"/>
        <v>10.844312499999997</v>
      </c>
      <c r="CK81" s="225">
        <f t="shared" si="70"/>
        <v>10.844312499999997</v>
      </c>
      <c r="CL81" s="225">
        <f t="shared" si="71"/>
        <v>10.844312499999997</v>
      </c>
      <c r="CM81" s="225">
        <f t="shared" si="72"/>
        <v>10.844312499999997</v>
      </c>
      <c r="CN81" s="225">
        <f t="shared" si="73"/>
        <v>10.844312499999997</v>
      </c>
      <c r="CO81" s="225">
        <f t="shared" si="74"/>
        <v>10.844312499999997</v>
      </c>
      <c r="CP81" s="225">
        <f t="shared" si="75"/>
        <v>10.844312499999997</v>
      </c>
      <c r="CQ81" s="225">
        <f t="shared" si="76"/>
        <v>10.844312499999997</v>
      </c>
      <c r="CR81" s="225">
        <f t="shared" si="77"/>
        <v>10.844312499999997</v>
      </c>
      <c r="CS81" s="225">
        <f t="shared" si="78"/>
        <v>10.844312499999997</v>
      </c>
      <c r="CT81" s="225">
        <f t="shared" si="79"/>
        <v>10.844312499999997</v>
      </c>
      <c r="CU81" s="225">
        <f t="shared" si="80"/>
        <v>10.844312499999997</v>
      </c>
      <c r="FJ81" s="225"/>
      <c r="FN81" s="225"/>
      <c r="FP81" s="225">
        <f t="shared" si="81"/>
        <v>10.844312499999997</v>
      </c>
      <c r="FQ81" s="225">
        <f t="shared" si="82"/>
        <v>10.844312499999997</v>
      </c>
      <c r="FR81" s="225">
        <f t="shared" si="83"/>
        <v>10.844312499999997</v>
      </c>
      <c r="FS81" s="225">
        <f t="shared" si="84"/>
        <v>10.844312499999997</v>
      </c>
      <c r="FT81" s="225">
        <f t="shared" si="85"/>
        <v>10.844312499999997</v>
      </c>
      <c r="FU81" s="225">
        <f t="shared" si="86"/>
        <v>10.844312499999997</v>
      </c>
      <c r="FV81" s="225">
        <f t="shared" si="87"/>
        <v>10.844312499999997</v>
      </c>
      <c r="FW81" s="225">
        <f t="shared" si="88"/>
        <v>10.844312499999997</v>
      </c>
      <c r="FX81" s="225">
        <f t="shared" si="89"/>
        <v>10.844312499999997</v>
      </c>
      <c r="FY81" s="225">
        <f t="shared" si="90"/>
        <v>10.844312499999997</v>
      </c>
      <c r="FZ81" s="225">
        <f t="shared" si="91"/>
        <v>10.844312499999997</v>
      </c>
      <c r="GA81" s="225">
        <f t="shared" si="92"/>
        <v>10.844312499999997</v>
      </c>
      <c r="GB81" s="225"/>
      <c r="GN81" s="225"/>
      <c r="GZ81" s="225"/>
      <c r="HL81" s="225"/>
      <c r="HX81" s="225"/>
      <c r="IJ81" s="225"/>
      <c r="IV81" s="225">
        <f t="shared" si="93"/>
        <v>10.844312499999997</v>
      </c>
      <c r="IW81" s="225">
        <f t="shared" si="94"/>
        <v>10.844312499999997</v>
      </c>
      <c r="IX81" s="225">
        <f t="shared" si="95"/>
        <v>10.844312499999997</v>
      </c>
      <c r="IY81" s="225">
        <f t="shared" si="96"/>
        <v>10.844312499999997</v>
      </c>
      <c r="IZ81" s="225">
        <f t="shared" si="97"/>
        <v>10.844312499999997</v>
      </c>
      <c r="JA81" s="225">
        <f t="shared" si="98"/>
        <v>10.844312499999997</v>
      </c>
      <c r="JB81" s="225">
        <f t="shared" si="99"/>
        <v>10.844312499999997</v>
      </c>
      <c r="JC81" s="225">
        <f t="shared" si="100"/>
        <v>10.844312499999997</v>
      </c>
      <c r="JD81" s="225">
        <f t="shared" si="101"/>
        <v>10.844312499999997</v>
      </c>
      <c r="JE81" s="225">
        <f t="shared" si="102"/>
        <v>10.844312499999997</v>
      </c>
      <c r="JF81" s="225">
        <f t="shared" si="103"/>
        <v>10.844312499999997</v>
      </c>
      <c r="JG81" s="225">
        <f t="shared" si="104"/>
        <v>10.844312499999997</v>
      </c>
    </row>
    <row r="82" spans="1:267" x14ac:dyDescent="0.3">
      <c r="A82" s="207" t="s">
        <v>564</v>
      </c>
      <c r="B82" s="211">
        <v>7</v>
      </c>
      <c r="C82" s="225">
        <f t="shared" si="67"/>
        <v>2099.5800000000008</v>
      </c>
      <c r="D82" s="225">
        <f>VLOOKUP($A82,CAPEX!$A:$H,6,0)/12/1000</f>
        <v>43.741250000000001</v>
      </c>
      <c r="E82" s="225">
        <f t="shared" ref="E82:O82" si="251">D82</f>
        <v>43.741250000000001</v>
      </c>
      <c r="F82" s="225">
        <f t="shared" si="251"/>
        <v>43.741250000000001</v>
      </c>
      <c r="G82" s="225">
        <f t="shared" si="251"/>
        <v>43.741250000000001</v>
      </c>
      <c r="H82" s="225">
        <f t="shared" si="251"/>
        <v>43.741250000000001</v>
      </c>
      <c r="I82" s="225">
        <f t="shared" si="251"/>
        <v>43.741250000000001</v>
      </c>
      <c r="J82" s="225">
        <f t="shared" si="251"/>
        <v>43.741250000000001</v>
      </c>
      <c r="K82" s="225">
        <f t="shared" si="251"/>
        <v>43.741250000000001</v>
      </c>
      <c r="L82" s="225">
        <f t="shared" si="251"/>
        <v>43.741250000000001</v>
      </c>
      <c r="M82" s="225">
        <f t="shared" si="251"/>
        <v>43.741250000000001</v>
      </c>
      <c r="N82" s="225">
        <f t="shared" si="251"/>
        <v>43.741250000000001</v>
      </c>
      <c r="O82" s="225">
        <f t="shared" si="251"/>
        <v>43.741250000000001</v>
      </c>
      <c r="CJ82" s="225">
        <f t="shared" si="69"/>
        <v>43.741250000000001</v>
      </c>
      <c r="CK82" s="225">
        <f t="shared" si="70"/>
        <v>43.741250000000001</v>
      </c>
      <c r="CL82" s="225">
        <f t="shared" si="71"/>
        <v>43.741250000000001</v>
      </c>
      <c r="CM82" s="225">
        <f t="shared" si="72"/>
        <v>43.741250000000001</v>
      </c>
      <c r="CN82" s="225">
        <f t="shared" si="73"/>
        <v>43.741250000000001</v>
      </c>
      <c r="CO82" s="225">
        <f t="shared" si="74"/>
        <v>43.741250000000001</v>
      </c>
      <c r="CP82" s="225">
        <f t="shared" si="75"/>
        <v>43.741250000000001</v>
      </c>
      <c r="CQ82" s="225">
        <f t="shared" si="76"/>
        <v>43.741250000000001</v>
      </c>
      <c r="CR82" s="225">
        <f t="shared" si="77"/>
        <v>43.741250000000001</v>
      </c>
      <c r="CS82" s="225">
        <f t="shared" si="78"/>
        <v>43.741250000000001</v>
      </c>
      <c r="CT82" s="225">
        <f t="shared" si="79"/>
        <v>43.741250000000001</v>
      </c>
      <c r="CU82" s="225">
        <f t="shared" si="80"/>
        <v>43.741250000000001</v>
      </c>
      <c r="FJ82" s="225"/>
      <c r="FN82" s="225"/>
      <c r="FP82" s="225">
        <f t="shared" si="81"/>
        <v>43.741250000000001</v>
      </c>
      <c r="FQ82" s="225">
        <f t="shared" si="82"/>
        <v>43.741250000000001</v>
      </c>
      <c r="FR82" s="225">
        <f t="shared" si="83"/>
        <v>43.741250000000001</v>
      </c>
      <c r="FS82" s="225">
        <f t="shared" si="84"/>
        <v>43.741250000000001</v>
      </c>
      <c r="FT82" s="225">
        <f t="shared" si="85"/>
        <v>43.741250000000001</v>
      </c>
      <c r="FU82" s="225">
        <f t="shared" si="86"/>
        <v>43.741250000000001</v>
      </c>
      <c r="FV82" s="225">
        <f t="shared" si="87"/>
        <v>43.741250000000001</v>
      </c>
      <c r="FW82" s="225">
        <f t="shared" si="88"/>
        <v>43.741250000000001</v>
      </c>
      <c r="FX82" s="225">
        <f t="shared" si="89"/>
        <v>43.741250000000001</v>
      </c>
      <c r="FY82" s="225">
        <f t="shared" si="90"/>
        <v>43.741250000000001</v>
      </c>
      <c r="FZ82" s="225">
        <f t="shared" si="91"/>
        <v>43.741250000000001</v>
      </c>
      <c r="GA82" s="225">
        <f t="shared" si="92"/>
        <v>43.741250000000001</v>
      </c>
      <c r="GB82" s="225"/>
      <c r="GN82" s="225"/>
      <c r="GZ82" s="225"/>
      <c r="HL82" s="225"/>
      <c r="HX82" s="225"/>
      <c r="IJ82" s="225"/>
      <c r="IV82" s="225">
        <f t="shared" si="93"/>
        <v>43.741250000000001</v>
      </c>
      <c r="IW82" s="225">
        <f t="shared" si="94"/>
        <v>43.741250000000001</v>
      </c>
      <c r="IX82" s="225">
        <f t="shared" si="95"/>
        <v>43.741250000000001</v>
      </c>
      <c r="IY82" s="225">
        <f t="shared" si="96"/>
        <v>43.741250000000001</v>
      </c>
      <c r="IZ82" s="225">
        <f t="shared" si="97"/>
        <v>43.741250000000001</v>
      </c>
      <c r="JA82" s="225">
        <f t="shared" si="98"/>
        <v>43.741250000000001</v>
      </c>
      <c r="JB82" s="225">
        <f t="shared" si="99"/>
        <v>43.741250000000001</v>
      </c>
      <c r="JC82" s="225">
        <f t="shared" si="100"/>
        <v>43.741250000000001</v>
      </c>
      <c r="JD82" s="225">
        <f t="shared" si="101"/>
        <v>43.741250000000001</v>
      </c>
      <c r="JE82" s="225">
        <f t="shared" si="102"/>
        <v>43.741250000000001</v>
      </c>
      <c r="JF82" s="225">
        <f t="shared" si="103"/>
        <v>43.741250000000001</v>
      </c>
      <c r="JG82" s="225">
        <f t="shared" si="104"/>
        <v>43.741250000000001</v>
      </c>
    </row>
    <row r="83" spans="1:267" x14ac:dyDescent="0.3">
      <c r="A83" s="207" t="s">
        <v>565</v>
      </c>
      <c r="B83" s="211">
        <v>7</v>
      </c>
      <c r="C83" s="225">
        <f t="shared" si="67"/>
        <v>596.81999999999971</v>
      </c>
      <c r="D83" s="225">
        <f>VLOOKUP($A83,CAPEX!$A:$H,6,0)/12/1000</f>
        <v>12.43375</v>
      </c>
      <c r="E83" s="225">
        <f t="shared" ref="E83:O83" si="252">D83</f>
        <v>12.43375</v>
      </c>
      <c r="F83" s="225">
        <f t="shared" si="252"/>
        <v>12.43375</v>
      </c>
      <c r="G83" s="225">
        <f t="shared" si="252"/>
        <v>12.43375</v>
      </c>
      <c r="H83" s="225">
        <f t="shared" si="252"/>
        <v>12.43375</v>
      </c>
      <c r="I83" s="225">
        <f t="shared" si="252"/>
        <v>12.43375</v>
      </c>
      <c r="J83" s="225">
        <f t="shared" si="252"/>
        <v>12.43375</v>
      </c>
      <c r="K83" s="225">
        <f t="shared" si="252"/>
        <v>12.43375</v>
      </c>
      <c r="L83" s="225">
        <f t="shared" si="252"/>
        <v>12.43375</v>
      </c>
      <c r="M83" s="225">
        <f t="shared" si="252"/>
        <v>12.43375</v>
      </c>
      <c r="N83" s="225">
        <f t="shared" si="252"/>
        <v>12.43375</v>
      </c>
      <c r="O83" s="225">
        <f t="shared" si="252"/>
        <v>12.43375</v>
      </c>
      <c r="CJ83" s="225">
        <f t="shared" si="69"/>
        <v>12.43375</v>
      </c>
      <c r="CK83" s="225">
        <f t="shared" si="70"/>
        <v>12.43375</v>
      </c>
      <c r="CL83" s="225">
        <f t="shared" si="71"/>
        <v>12.43375</v>
      </c>
      <c r="CM83" s="225">
        <f t="shared" si="72"/>
        <v>12.43375</v>
      </c>
      <c r="CN83" s="225">
        <f t="shared" si="73"/>
        <v>12.43375</v>
      </c>
      <c r="CO83" s="225">
        <f t="shared" si="74"/>
        <v>12.43375</v>
      </c>
      <c r="CP83" s="225">
        <f t="shared" si="75"/>
        <v>12.43375</v>
      </c>
      <c r="CQ83" s="225">
        <f t="shared" si="76"/>
        <v>12.43375</v>
      </c>
      <c r="CR83" s="225">
        <f t="shared" si="77"/>
        <v>12.43375</v>
      </c>
      <c r="CS83" s="225">
        <f t="shared" si="78"/>
        <v>12.43375</v>
      </c>
      <c r="CT83" s="225">
        <f t="shared" si="79"/>
        <v>12.43375</v>
      </c>
      <c r="CU83" s="225">
        <f t="shared" si="80"/>
        <v>12.43375</v>
      </c>
      <c r="FJ83" s="225"/>
      <c r="FN83" s="225"/>
      <c r="FP83" s="225">
        <f t="shared" si="81"/>
        <v>12.43375</v>
      </c>
      <c r="FQ83" s="225">
        <f t="shared" si="82"/>
        <v>12.43375</v>
      </c>
      <c r="FR83" s="225">
        <f t="shared" si="83"/>
        <v>12.43375</v>
      </c>
      <c r="FS83" s="225">
        <f t="shared" si="84"/>
        <v>12.43375</v>
      </c>
      <c r="FT83" s="225">
        <f t="shared" si="85"/>
        <v>12.43375</v>
      </c>
      <c r="FU83" s="225">
        <f t="shared" si="86"/>
        <v>12.43375</v>
      </c>
      <c r="FV83" s="225">
        <f t="shared" si="87"/>
        <v>12.43375</v>
      </c>
      <c r="FW83" s="225">
        <f t="shared" si="88"/>
        <v>12.43375</v>
      </c>
      <c r="FX83" s="225">
        <f t="shared" si="89"/>
        <v>12.43375</v>
      </c>
      <c r="FY83" s="225">
        <f t="shared" si="90"/>
        <v>12.43375</v>
      </c>
      <c r="FZ83" s="225">
        <f t="shared" si="91"/>
        <v>12.43375</v>
      </c>
      <c r="GA83" s="225">
        <f t="shared" si="92"/>
        <v>12.43375</v>
      </c>
      <c r="GB83" s="225"/>
      <c r="GN83" s="225"/>
      <c r="GZ83" s="225"/>
      <c r="HL83" s="225"/>
      <c r="HX83" s="225"/>
      <c r="IJ83" s="225"/>
      <c r="IV83" s="225">
        <f t="shared" si="93"/>
        <v>12.43375</v>
      </c>
      <c r="IW83" s="225">
        <f t="shared" si="94"/>
        <v>12.43375</v>
      </c>
      <c r="IX83" s="225">
        <f t="shared" si="95"/>
        <v>12.43375</v>
      </c>
      <c r="IY83" s="225">
        <f t="shared" si="96"/>
        <v>12.43375</v>
      </c>
      <c r="IZ83" s="225">
        <f t="shared" si="97"/>
        <v>12.43375</v>
      </c>
      <c r="JA83" s="225">
        <f t="shared" si="98"/>
        <v>12.43375</v>
      </c>
      <c r="JB83" s="225">
        <f t="shared" si="99"/>
        <v>12.43375</v>
      </c>
      <c r="JC83" s="225">
        <f t="shared" si="100"/>
        <v>12.43375</v>
      </c>
      <c r="JD83" s="225">
        <f t="shared" si="101"/>
        <v>12.43375</v>
      </c>
      <c r="JE83" s="225">
        <f t="shared" si="102"/>
        <v>12.43375</v>
      </c>
      <c r="JF83" s="225">
        <f t="shared" si="103"/>
        <v>12.43375</v>
      </c>
      <c r="JG83" s="225">
        <f t="shared" si="104"/>
        <v>12.43375</v>
      </c>
    </row>
    <row r="84" spans="1:267" x14ac:dyDescent="0.3">
      <c r="A84" s="207" t="s">
        <v>434</v>
      </c>
      <c r="B84" s="211">
        <v>7</v>
      </c>
      <c r="C84" s="225">
        <f t="shared" si="67"/>
        <v>399.99999999999977</v>
      </c>
      <c r="D84" s="225">
        <f>VLOOKUP($A84,CAPEX!$A:$H,6,0)/12/1000</f>
        <v>8.3333333333333339</v>
      </c>
      <c r="E84" s="225">
        <f t="shared" ref="E84:O84" si="253">D84</f>
        <v>8.3333333333333339</v>
      </c>
      <c r="F84" s="225">
        <f t="shared" si="253"/>
        <v>8.3333333333333339</v>
      </c>
      <c r="G84" s="225">
        <f t="shared" si="253"/>
        <v>8.3333333333333339</v>
      </c>
      <c r="H84" s="225">
        <f t="shared" si="253"/>
        <v>8.3333333333333339</v>
      </c>
      <c r="I84" s="225">
        <f t="shared" si="253"/>
        <v>8.3333333333333339</v>
      </c>
      <c r="J84" s="225">
        <f t="shared" si="253"/>
        <v>8.3333333333333339</v>
      </c>
      <c r="K84" s="225">
        <f t="shared" si="253"/>
        <v>8.3333333333333339</v>
      </c>
      <c r="L84" s="225">
        <f t="shared" si="253"/>
        <v>8.3333333333333339</v>
      </c>
      <c r="M84" s="225">
        <f t="shared" si="253"/>
        <v>8.3333333333333339</v>
      </c>
      <c r="N84" s="225">
        <f t="shared" si="253"/>
        <v>8.3333333333333339</v>
      </c>
      <c r="O84" s="225">
        <f t="shared" si="253"/>
        <v>8.3333333333333339</v>
      </c>
      <c r="CJ84" s="225">
        <f t="shared" si="69"/>
        <v>8.3333333333333339</v>
      </c>
      <c r="CK84" s="225">
        <f t="shared" si="70"/>
        <v>8.3333333333333339</v>
      </c>
      <c r="CL84" s="225">
        <f t="shared" si="71"/>
        <v>8.3333333333333339</v>
      </c>
      <c r="CM84" s="225">
        <f t="shared" si="72"/>
        <v>8.3333333333333339</v>
      </c>
      <c r="CN84" s="225">
        <f t="shared" si="73"/>
        <v>8.3333333333333339</v>
      </c>
      <c r="CO84" s="225">
        <f t="shared" si="74"/>
        <v>8.3333333333333339</v>
      </c>
      <c r="CP84" s="225">
        <f t="shared" si="75"/>
        <v>8.3333333333333339</v>
      </c>
      <c r="CQ84" s="225">
        <f t="shared" si="76"/>
        <v>8.3333333333333339</v>
      </c>
      <c r="CR84" s="225">
        <f t="shared" si="77"/>
        <v>8.3333333333333339</v>
      </c>
      <c r="CS84" s="225">
        <f t="shared" si="78"/>
        <v>8.3333333333333339</v>
      </c>
      <c r="CT84" s="225">
        <f t="shared" si="79"/>
        <v>8.3333333333333339</v>
      </c>
      <c r="CU84" s="225">
        <f t="shared" si="80"/>
        <v>8.3333333333333339</v>
      </c>
      <c r="FJ84" s="225"/>
      <c r="FN84" s="225"/>
      <c r="FP84" s="225">
        <f t="shared" si="81"/>
        <v>8.3333333333333339</v>
      </c>
      <c r="FQ84" s="225">
        <f t="shared" si="82"/>
        <v>8.3333333333333339</v>
      </c>
      <c r="FR84" s="225">
        <f t="shared" si="83"/>
        <v>8.3333333333333339</v>
      </c>
      <c r="FS84" s="225">
        <f t="shared" si="84"/>
        <v>8.3333333333333339</v>
      </c>
      <c r="FT84" s="225">
        <f t="shared" si="85"/>
        <v>8.3333333333333339</v>
      </c>
      <c r="FU84" s="225">
        <f t="shared" si="86"/>
        <v>8.3333333333333339</v>
      </c>
      <c r="FV84" s="225">
        <f t="shared" si="87"/>
        <v>8.3333333333333339</v>
      </c>
      <c r="FW84" s="225">
        <f t="shared" si="88"/>
        <v>8.3333333333333339</v>
      </c>
      <c r="FX84" s="225">
        <f t="shared" si="89"/>
        <v>8.3333333333333339</v>
      </c>
      <c r="FY84" s="225">
        <f t="shared" si="90"/>
        <v>8.3333333333333339</v>
      </c>
      <c r="FZ84" s="225">
        <f t="shared" si="91"/>
        <v>8.3333333333333339</v>
      </c>
      <c r="GA84" s="225">
        <f t="shared" si="92"/>
        <v>8.3333333333333339</v>
      </c>
      <c r="GB84" s="225"/>
      <c r="GN84" s="225"/>
      <c r="GZ84" s="225"/>
      <c r="HL84" s="225"/>
      <c r="HX84" s="225"/>
      <c r="IJ84" s="225"/>
      <c r="IV84" s="225">
        <f t="shared" si="93"/>
        <v>8.3333333333333339</v>
      </c>
      <c r="IW84" s="225">
        <f t="shared" si="94"/>
        <v>8.3333333333333339</v>
      </c>
      <c r="IX84" s="225">
        <f t="shared" si="95"/>
        <v>8.3333333333333339</v>
      </c>
      <c r="IY84" s="225">
        <f t="shared" si="96"/>
        <v>8.3333333333333339</v>
      </c>
      <c r="IZ84" s="225">
        <f t="shared" si="97"/>
        <v>8.3333333333333339</v>
      </c>
      <c r="JA84" s="225">
        <f t="shared" si="98"/>
        <v>8.3333333333333339</v>
      </c>
      <c r="JB84" s="225">
        <f t="shared" si="99"/>
        <v>8.3333333333333339</v>
      </c>
      <c r="JC84" s="225">
        <f t="shared" si="100"/>
        <v>8.3333333333333339</v>
      </c>
      <c r="JD84" s="225">
        <f t="shared" si="101"/>
        <v>8.3333333333333339</v>
      </c>
      <c r="JE84" s="225">
        <f t="shared" si="102"/>
        <v>8.3333333333333339</v>
      </c>
      <c r="JF84" s="225">
        <f t="shared" si="103"/>
        <v>8.3333333333333339</v>
      </c>
      <c r="JG84" s="225">
        <f t="shared" si="104"/>
        <v>8.3333333333333339</v>
      </c>
    </row>
    <row r="85" spans="1:267" x14ac:dyDescent="0.3">
      <c r="A85" s="207" t="s">
        <v>98</v>
      </c>
      <c r="B85" s="211">
        <v>7</v>
      </c>
      <c r="C85" s="225">
        <f t="shared" si="67"/>
        <v>163.07999999999998</v>
      </c>
      <c r="D85" s="225">
        <f>VLOOKUP($A85,CAPEX!$A:$H,6,0)/12/1000</f>
        <v>3.3975</v>
      </c>
      <c r="E85" s="225">
        <f t="shared" ref="E85:O85" si="254">D85</f>
        <v>3.3975</v>
      </c>
      <c r="F85" s="225">
        <f t="shared" si="254"/>
        <v>3.3975</v>
      </c>
      <c r="G85" s="225">
        <f t="shared" si="254"/>
        <v>3.3975</v>
      </c>
      <c r="H85" s="225">
        <f t="shared" si="254"/>
        <v>3.3975</v>
      </c>
      <c r="I85" s="225">
        <f t="shared" si="254"/>
        <v>3.3975</v>
      </c>
      <c r="J85" s="225">
        <f t="shared" si="254"/>
        <v>3.3975</v>
      </c>
      <c r="K85" s="225">
        <f t="shared" si="254"/>
        <v>3.3975</v>
      </c>
      <c r="L85" s="225">
        <f t="shared" si="254"/>
        <v>3.3975</v>
      </c>
      <c r="M85" s="225">
        <f t="shared" si="254"/>
        <v>3.3975</v>
      </c>
      <c r="N85" s="225">
        <f t="shared" si="254"/>
        <v>3.3975</v>
      </c>
      <c r="O85" s="225">
        <f t="shared" si="254"/>
        <v>3.3975</v>
      </c>
      <c r="CJ85" s="225">
        <f t="shared" si="69"/>
        <v>3.3975</v>
      </c>
      <c r="CK85" s="225">
        <f t="shared" si="70"/>
        <v>3.3975</v>
      </c>
      <c r="CL85" s="225">
        <f t="shared" si="71"/>
        <v>3.3975</v>
      </c>
      <c r="CM85" s="225">
        <f t="shared" si="72"/>
        <v>3.3975</v>
      </c>
      <c r="CN85" s="225">
        <f t="shared" si="73"/>
        <v>3.3975</v>
      </c>
      <c r="CO85" s="225">
        <f t="shared" si="74"/>
        <v>3.3975</v>
      </c>
      <c r="CP85" s="225">
        <f t="shared" si="75"/>
        <v>3.3975</v>
      </c>
      <c r="CQ85" s="225">
        <f t="shared" si="76"/>
        <v>3.3975</v>
      </c>
      <c r="CR85" s="225">
        <f t="shared" si="77"/>
        <v>3.3975</v>
      </c>
      <c r="CS85" s="225">
        <f t="shared" si="78"/>
        <v>3.3975</v>
      </c>
      <c r="CT85" s="225">
        <f t="shared" si="79"/>
        <v>3.3975</v>
      </c>
      <c r="CU85" s="225">
        <f t="shared" si="80"/>
        <v>3.3975</v>
      </c>
      <c r="FJ85" s="225"/>
      <c r="FN85" s="225"/>
      <c r="FP85" s="225">
        <f t="shared" si="81"/>
        <v>3.3975</v>
      </c>
      <c r="FQ85" s="225">
        <f t="shared" si="82"/>
        <v>3.3975</v>
      </c>
      <c r="FR85" s="225">
        <f t="shared" si="83"/>
        <v>3.3975</v>
      </c>
      <c r="FS85" s="225">
        <f t="shared" si="84"/>
        <v>3.3975</v>
      </c>
      <c r="FT85" s="225">
        <f t="shared" si="85"/>
        <v>3.3975</v>
      </c>
      <c r="FU85" s="225">
        <f t="shared" si="86"/>
        <v>3.3975</v>
      </c>
      <c r="FV85" s="225">
        <f t="shared" si="87"/>
        <v>3.3975</v>
      </c>
      <c r="FW85" s="225">
        <f t="shared" si="88"/>
        <v>3.3975</v>
      </c>
      <c r="FX85" s="225">
        <f t="shared" si="89"/>
        <v>3.3975</v>
      </c>
      <c r="FY85" s="225">
        <f t="shared" si="90"/>
        <v>3.3975</v>
      </c>
      <c r="FZ85" s="225">
        <f t="shared" si="91"/>
        <v>3.3975</v>
      </c>
      <c r="GA85" s="225">
        <f t="shared" si="92"/>
        <v>3.3975</v>
      </c>
      <c r="GB85" s="225"/>
      <c r="GN85" s="225"/>
      <c r="GZ85" s="225"/>
      <c r="HL85" s="225"/>
      <c r="HX85" s="225"/>
      <c r="IJ85" s="225"/>
      <c r="IV85" s="225">
        <f t="shared" si="93"/>
        <v>3.3975</v>
      </c>
      <c r="IW85" s="225">
        <f t="shared" si="94"/>
        <v>3.3975</v>
      </c>
      <c r="IX85" s="225">
        <f t="shared" si="95"/>
        <v>3.3975</v>
      </c>
      <c r="IY85" s="225">
        <f t="shared" si="96"/>
        <v>3.3975</v>
      </c>
      <c r="IZ85" s="225">
        <f t="shared" si="97"/>
        <v>3.3975</v>
      </c>
      <c r="JA85" s="225">
        <f t="shared" si="98"/>
        <v>3.3975</v>
      </c>
      <c r="JB85" s="225">
        <f t="shared" si="99"/>
        <v>3.3975</v>
      </c>
      <c r="JC85" s="225">
        <f t="shared" si="100"/>
        <v>3.3975</v>
      </c>
      <c r="JD85" s="225">
        <f t="shared" si="101"/>
        <v>3.3975</v>
      </c>
      <c r="JE85" s="225">
        <f t="shared" si="102"/>
        <v>3.3975</v>
      </c>
      <c r="JF85" s="225">
        <f t="shared" si="103"/>
        <v>3.3975</v>
      </c>
      <c r="JG85" s="225">
        <f t="shared" si="104"/>
        <v>3.3975</v>
      </c>
    </row>
    <row r="86" spans="1:267" x14ac:dyDescent="0.3">
      <c r="A86" s="207" t="s">
        <v>420</v>
      </c>
      <c r="B86" s="211">
        <v>7</v>
      </c>
      <c r="C86" s="225">
        <f t="shared" si="67"/>
        <v>313.2</v>
      </c>
      <c r="D86" s="225">
        <f>VLOOKUP($A86,CAPEX!$A:$H,6,0)/12/1000</f>
        <v>6.5250000000000004</v>
      </c>
      <c r="E86" s="225">
        <f t="shared" ref="E86:O86" si="255">D86</f>
        <v>6.5250000000000004</v>
      </c>
      <c r="F86" s="225">
        <f t="shared" si="255"/>
        <v>6.5250000000000004</v>
      </c>
      <c r="G86" s="225">
        <f t="shared" si="255"/>
        <v>6.5250000000000004</v>
      </c>
      <c r="H86" s="225">
        <f t="shared" si="255"/>
        <v>6.5250000000000004</v>
      </c>
      <c r="I86" s="225">
        <f t="shared" si="255"/>
        <v>6.5250000000000004</v>
      </c>
      <c r="J86" s="225">
        <f t="shared" si="255"/>
        <v>6.5250000000000004</v>
      </c>
      <c r="K86" s="225">
        <f t="shared" si="255"/>
        <v>6.5250000000000004</v>
      </c>
      <c r="L86" s="225">
        <f t="shared" si="255"/>
        <v>6.5250000000000004</v>
      </c>
      <c r="M86" s="225">
        <f t="shared" si="255"/>
        <v>6.5250000000000004</v>
      </c>
      <c r="N86" s="225">
        <f t="shared" si="255"/>
        <v>6.5250000000000004</v>
      </c>
      <c r="O86" s="225">
        <f t="shared" si="255"/>
        <v>6.5250000000000004</v>
      </c>
      <c r="CJ86" s="225">
        <f t="shared" si="69"/>
        <v>6.5250000000000004</v>
      </c>
      <c r="CK86" s="225">
        <f t="shared" si="70"/>
        <v>6.5250000000000004</v>
      </c>
      <c r="CL86" s="225">
        <f t="shared" si="71"/>
        <v>6.5250000000000004</v>
      </c>
      <c r="CM86" s="225">
        <f t="shared" si="72"/>
        <v>6.5250000000000004</v>
      </c>
      <c r="CN86" s="225">
        <f t="shared" si="73"/>
        <v>6.5250000000000004</v>
      </c>
      <c r="CO86" s="225">
        <f t="shared" si="74"/>
        <v>6.5250000000000004</v>
      </c>
      <c r="CP86" s="225">
        <f t="shared" si="75"/>
        <v>6.5250000000000004</v>
      </c>
      <c r="CQ86" s="225">
        <f t="shared" si="76"/>
        <v>6.5250000000000004</v>
      </c>
      <c r="CR86" s="225">
        <f t="shared" si="77"/>
        <v>6.5250000000000004</v>
      </c>
      <c r="CS86" s="225">
        <f t="shared" si="78"/>
        <v>6.5250000000000004</v>
      </c>
      <c r="CT86" s="225">
        <f t="shared" si="79"/>
        <v>6.5250000000000004</v>
      </c>
      <c r="CU86" s="225">
        <f t="shared" si="80"/>
        <v>6.5250000000000004</v>
      </c>
      <c r="FJ86" s="225"/>
      <c r="FN86" s="225"/>
      <c r="FP86" s="225">
        <f t="shared" si="81"/>
        <v>6.5250000000000004</v>
      </c>
      <c r="FQ86" s="225">
        <f t="shared" si="82"/>
        <v>6.5250000000000004</v>
      </c>
      <c r="FR86" s="225">
        <f t="shared" si="83"/>
        <v>6.5250000000000004</v>
      </c>
      <c r="FS86" s="225">
        <f t="shared" si="84"/>
        <v>6.5250000000000004</v>
      </c>
      <c r="FT86" s="225">
        <f t="shared" si="85"/>
        <v>6.5250000000000004</v>
      </c>
      <c r="FU86" s="225">
        <f t="shared" si="86"/>
        <v>6.5250000000000004</v>
      </c>
      <c r="FV86" s="225">
        <f t="shared" si="87"/>
        <v>6.5250000000000004</v>
      </c>
      <c r="FW86" s="225">
        <f t="shared" si="88"/>
        <v>6.5250000000000004</v>
      </c>
      <c r="FX86" s="225">
        <f t="shared" si="89"/>
        <v>6.5250000000000004</v>
      </c>
      <c r="FY86" s="225">
        <f t="shared" si="90"/>
        <v>6.5250000000000004</v>
      </c>
      <c r="FZ86" s="225">
        <f t="shared" si="91"/>
        <v>6.5250000000000004</v>
      </c>
      <c r="GA86" s="225">
        <f t="shared" si="92"/>
        <v>6.5250000000000004</v>
      </c>
      <c r="GB86" s="225"/>
      <c r="GN86" s="225"/>
      <c r="GZ86" s="225"/>
      <c r="HL86" s="225"/>
      <c r="HX86" s="225"/>
      <c r="IJ86" s="225"/>
      <c r="IV86" s="225">
        <f t="shared" si="93"/>
        <v>6.5250000000000004</v>
      </c>
      <c r="IW86" s="225">
        <f t="shared" si="94"/>
        <v>6.5250000000000004</v>
      </c>
      <c r="IX86" s="225">
        <f t="shared" si="95"/>
        <v>6.5250000000000004</v>
      </c>
      <c r="IY86" s="225">
        <f t="shared" si="96"/>
        <v>6.5250000000000004</v>
      </c>
      <c r="IZ86" s="225">
        <f t="shared" si="97"/>
        <v>6.5250000000000004</v>
      </c>
      <c r="JA86" s="225">
        <f t="shared" si="98"/>
        <v>6.5250000000000004</v>
      </c>
      <c r="JB86" s="225">
        <f t="shared" si="99"/>
        <v>6.5250000000000004</v>
      </c>
      <c r="JC86" s="225">
        <f t="shared" si="100"/>
        <v>6.5250000000000004</v>
      </c>
      <c r="JD86" s="225">
        <f t="shared" si="101"/>
        <v>6.5250000000000004</v>
      </c>
      <c r="JE86" s="225">
        <f t="shared" si="102"/>
        <v>6.5250000000000004</v>
      </c>
      <c r="JF86" s="225">
        <f t="shared" si="103"/>
        <v>6.5250000000000004</v>
      </c>
      <c r="JG86" s="225">
        <f t="shared" si="104"/>
        <v>6.5250000000000004</v>
      </c>
    </row>
    <row r="87" spans="1:267" x14ac:dyDescent="0.3">
      <c r="A87" s="176" t="s">
        <v>622</v>
      </c>
      <c r="B87" s="184"/>
      <c r="C87" s="199"/>
      <c r="D87" s="179"/>
      <c r="E87" s="179"/>
      <c r="F87" s="179"/>
      <c r="G87" s="179"/>
      <c r="H87" s="179"/>
      <c r="I87" s="179"/>
      <c r="J87" s="179"/>
      <c r="K87" s="179"/>
      <c r="L87" s="179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175"/>
      <c r="AN87" s="175"/>
      <c r="AO87" s="175"/>
      <c r="AP87" s="175"/>
      <c r="AQ87" s="175"/>
      <c r="AR87" s="175"/>
      <c r="AS87" s="175"/>
      <c r="AT87" s="175"/>
      <c r="AU87" s="175"/>
      <c r="AV87" s="175"/>
      <c r="AW87" s="175"/>
      <c r="AX87" s="175"/>
      <c r="AY87" s="175"/>
      <c r="AZ87" s="175"/>
      <c r="BA87" s="175"/>
      <c r="BB87" s="175"/>
      <c r="BC87" s="175"/>
      <c r="BD87" s="175"/>
      <c r="BE87" s="175"/>
      <c r="BF87" s="175"/>
      <c r="BG87" s="175"/>
      <c r="BH87" s="175"/>
      <c r="BI87" s="175"/>
      <c r="BJ87" s="175"/>
      <c r="BK87" s="175"/>
      <c r="BL87" s="175"/>
      <c r="BM87" s="175"/>
      <c r="BN87" s="175"/>
      <c r="BO87" s="175"/>
      <c r="BP87" s="175"/>
      <c r="BQ87" s="175"/>
      <c r="BR87" s="175"/>
      <c r="BS87" s="175"/>
      <c r="BT87" s="175"/>
      <c r="BU87" s="175"/>
      <c r="BV87" s="175"/>
      <c r="BW87" s="175"/>
      <c r="BX87" s="175"/>
      <c r="BY87" s="175"/>
      <c r="BZ87" s="175"/>
      <c r="CA87" s="175"/>
      <c r="CB87" s="175"/>
      <c r="CC87" s="175"/>
      <c r="CD87" s="175"/>
      <c r="CE87" s="175"/>
      <c r="CF87" s="175"/>
      <c r="CG87" s="175"/>
      <c r="CH87" s="175"/>
      <c r="CI87" s="175"/>
      <c r="CJ87" s="175"/>
      <c r="CK87" s="175"/>
      <c r="CL87" s="175"/>
      <c r="CM87" s="175"/>
      <c r="CN87" s="175"/>
      <c r="CO87" s="175"/>
      <c r="CP87" s="175"/>
      <c r="CQ87" s="175"/>
      <c r="CR87" s="175"/>
      <c r="CS87" s="175"/>
      <c r="CT87" s="175"/>
      <c r="CU87" s="175"/>
      <c r="CV87" s="175"/>
      <c r="CW87" s="175"/>
      <c r="CX87" s="175"/>
      <c r="CY87" s="175"/>
      <c r="CZ87" s="175"/>
      <c r="DA87" s="175"/>
      <c r="DB87" s="175"/>
      <c r="DC87" s="175"/>
      <c r="DD87" s="175"/>
      <c r="DE87" s="175"/>
      <c r="DF87" s="175"/>
      <c r="DG87" s="175"/>
      <c r="DH87" s="175"/>
      <c r="DI87" s="175"/>
      <c r="DJ87" s="175"/>
      <c r="DK87" s="175"/>
      <c r="DL87" s="175"/>
      <c r="DM87" s="175"/>
      <c r="DN87" s="175"/>
      <c r="DO87" s="175"/>
      <c r="DP87" s="175"/>
      <c r="DQ87" s="175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  <c r="EC87" s="175"/>
      <c r="ED87" s="175"/>
      <c r="EE87" s="175"/>
      <c r="EF87" s="175"/>
      <c r="EG87" s="175"/>
      <c r="EH87" s="175"/>
      <c r="EI87" s="175"/>
      <c r="EJ87" s="175"/>
      <c r="EK87" s="175"/>
      <c r="EL87" s="175"/>
      <c r="EM87" s="175"/>
      <c r="EN87" s="175"/>
      <c r="EO87" s="175"/>
      <c r="EP87" s="175"/>
      <c r="EQ87" s="175"/>
      <c r="ER87" s="175"/>
      <c r="ES87" s="175"/>
      <c r="ET87" s="175"/>
      <c r="EU87" s="175"/>
      <c r="EV87" s="175"/>
      <c r="EW87" s="175"/>
      <c r="EX87" s="175"/>
      <c r="EY87" s="175"/>
      <c r="EZ87" s="175"/>
      <c r="FA87" s="175"/>
      <c r="FB87" s="175"/>
      <c r="FC87" s="175"/>
      <c r="FD87" s="175"/>
      <c r="FE87" s="175"/>
      <c r="FF87" s="175"/>
      <c r="FG87" s="175"/>
      <c r="FH87" s="175"/>
      <c r="FI87" s="175"/>
      <c r="FJ87" s="175"/>
      <c r="FK87" s="175"/>
      <c r="FL87" s="175"/>
      <c r="FM87" s="175"/>
      <c r="FN87" s="175"/>
      <c r="FO87" s="175"/>
      <c r="FP87" s="175"/>
      <c r="FQ87" s="175"/>
      <c r="FR87" s="175"/>
      <c r="FS87" s="175"/>
      <c r="FT87" s="175"/>
      <c r="FU87" s="175"/>
      <c r="FV87" s="175"/>
      <c r="FW87" s="175"/>
      <c r="FX87" s="175"/>
      <c r="FY87" s="175"/>
      <c r="FZ87" s="175"/>
      <c r="GA87" s="175"/>
      <c r="GB87" s="175"/>
      <c r="GC87" s="175"/>
      <c r="GD87" s="175"/>
      <c r="GE87" s="175"/>
      <c r="GF87" s="175"/>
      <c r="GG87" s="175"/>
      <c r="GH87" s="175"/>
      <c r="GI87" s="175"/>
      <c r="GJ87" s="175"/>
      <c r="GK87" s="175"/>
      <c r="GL87" s="175"/>
      <c r="GM87" s="175"/>
      <c r="GN87" s="175"/>
      <c r="GO87" s="175"/>
      <c r="GP87" s="175"/>
      <c r="GQ87" s="175"/>
      <c r="GR87" s="175"/>
      <c r="GS87" s="175"/>
      <c r="GT87" s="175"/>
      <c r="GU87" s="175"/>
      <c r="GV87" s="175"/>
      <c r="GW87" s="175"/>
      <c r="GX87" s="175"/>
      <c r="GY87" s="175"/>
      <c r="GZ87" s="175"/>
      <c r="HA87" s="175"/>
      <c r="HB87" s="175"/>
      <c r="HC87" s="175"/>
      <c r="HD87" s="175"/>
      <c r="HE87" s="175"/>
      <c r="HF87" s="175"/>
      <c r="HG87" s="175"/>
      <c r="HH87" s="175"/>
      <c r="HI87" s="175"/>
      <c r="HJ87" s="175"/>
      <c r="HK87" s="175"/>
      <c r="HL87" s="175"/>
      <c r="HM87" s="175"/>
      <c r="HN87" s="175"/>
      <c r="HO87" s="175"/>
      <c r="HP87" s="175"/>
      <c r="HQ87" s="175"/>
      <c r="HR87" s="175"/>
      <c r="HS87" s="175"/>
      <c r="HT87" s="175"/>
      <c r="HU87" s="175"/>
      <c r="HV87" s="175"/>
      <c r="HW87" s="175"/>
      <c r="HX87" s="175"/>
      <c r="HY87" s="175"/>
      <c r="HZ87" s="175"/>
      <c r="IA87" s="175"/>
      <c r="IB87" s="175"/>
      <c r="IC87" s="175"/>
      <c r="ID87" s="175"/>
      <c r="IE87" s="175"/>
      <c r="IF87" s="175"/>
      <c r="IG87" s="175"/>
      <c r="IH87" s="175"/>
      <c r="II87" s="175"/>
      <c r="IJ87" s="175"/>
      <c r="IK87" s="175"/>
      <c r="IL87" s="175"/>
      <c r="IM87" s="175"/>
      <c r="IN87" s="175"/>
      <c r="IO87" s="175"/>
      <c r="IP87" s="175"/>
      <c r="IQ87" s="175"/>
      <c r="IR87" s="175"/>
      <c r="IS87" s="175"/>
      <c r="IT87" s="175"/>
      <c r="IU87" s="175"/>
      <c r="IV87" s="175"/>
      <c r="IW87" s="175"/>
      <c r="IX87" s="175"/>
      <c r="IY87" s="175"/>
      <c r="IZ87" s="175"/>
      <c r="JA87" s="175"/>
      <c r="JB87" s="175"/>
      <c r="JC87" s="175"/>
      <c r="JD87" s="175"/>
      <c r="JE87" s="175"/>
      <c r="JF87" s="175"/>
      <c r="JG87" s="175"/>
    </row>
    <row r="88" spans="1:267" x14ac:dyDescent="0.3">
      <c r="A88" s="207" t="s">
        <v>486</v>
      </c>
      <c r="B88" s="211">
        <v>15</v>
      </c>
      <c r="C88" s="225">
        <f t="shared" ref="C88:C104" si="256">SUM(D88:JG88)</f>
        <v>208.79999999999993</v>
      </c>
      <c r="D88" s="225">
        <f>VLOOKUP($A88,CAPEX!$A:$H,6,0)/12/1000</f>
        <v>8.6999999999999993</v>
      </c>
      <c r="E88" s="225">
        <f t="shared" ref="E88:O88" si="257">D88</f>
        <v>8.6999999999999993</v>
      </c>
      <c r="F88" s="225">
        <f t="shared" si="257"/>
        <v>8.6999999999999993</v>
      </c>
      <c r="G88" s="225">
        <f t="shared" si="257"/>
        <v>8.6999999999999993</v>
      </c>
      <c r="H88" s="225">
        <f t="shared" si="257"/>
        <v>8.6999999999999993</v>
      </c>
      <c r="I88" s="225">
        <f t="shared" si="257"/>
        <v>8.6999999999999993</v>
      </c>
      <c r="J88" s="225">
        <f t="shared" si="257"/>
        <v>8.6999999999999993</v>
      </c>
      <c r="K88" s="225">
        <f t="shared" si="257"/>
        <v>8.6999999999999993</v>
      </c>
      <c r="L88" s="225">
        <f t="shared" si="257"/>
        <v>8.6999999999999993</v>
      </c>
      <c r="M88" s="225">
        <f t="shared" si="257"/>
        <v>8.6999999999999993</v>
      </c>
      <c r="N88" s="225">
        <f t="shared" si="257"/>
        <v>8.6999999999999993</v>
      </c>
      <c r="O88" s="225">
        <f t="shared" si="257"/>
        <v>8.6999999999999993</v>
      </c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3"/>
      <c r="AY88" s="173"/>
      <c r="AZ88" s="173"/>
      <c r="BA88" s="173"/>
      <c r="BB88" s="173"/>
      <c r="BC88" s="173"/>
      <c r="BD88" s="173"/>
      <c r="BE88" s="173"/>
      <c r="BF88" s="173"/>
      <c r="BG88" s="173"/>
      <c r="BH88" s="173"/>
      <c r="BI88" s="173"/>
      <c r="BJ88" s="173"/>
      <c r="BK88" s="173"/>
      <c r="BL88" s="173"/>
      <c r="BM88" s="173"/>
      <c r="BN88" s="173"/>
      <c r="BO88" s="173"/>
      <c r="BP88" s="173"/>
      <c r="BQ88" s="173"/>
      <c r="BR88" s="173"/>
      <c r="BS88" s="173"/>
      <c r="BT88" s="173"/>
      <c r="BU88" s="173"/>
      <c r="BV88" s="173"/>
      <c r="BW88" s="173"/>
      <c r="BX88" s="173"/>
      <c r="BY88" s="173"/>
      <c r="BZ88" s="173"/>
      <c r="CA88" s="173"/>
      <c r="CB88" s="173"/>
      <c r="CC88" s="173"/>
      <c r="CD88" s="173"/>
      <c r="CE88" s="173"/>
      <c r="CF88" s="173"/>
      <c r="CG88" s="173"/>
      <c r="CH88" s="173"/>
      <c r="CI88" s="173"/>
      <c r="CJ88" s="173"/>
      <c r="CK88" s="173"/>
      <c r="CL88" s="173"/>
      <c r="CM88" s="173"/>
      <c r="CN88" s="173"/>
      <c r="CO88" s="173"/>
      <c r="CP88" s="173"/>
      <c r="CQ88" s="173"/>
      <c r="CR88" s="173"/>
      <c r="CS88" s="173"/>
      <c r="CT88" s="173"/>
      <c r="CU88" s="173"/>
      <c r="CV88" s="173"/>
      <c r="CW88" s="173"/>
      <c r="CX88" s="173"/>
      <c r="CY88" s="173"/>
      <c r="CZ88" s="173"/>
      <c r="DA88" s="173"/>
      <c r="DB88" s="173"/>
      <c r="DC88" s="173"/>
      <c r="DD88" s="173"/>
      <c r="DE88" s="173"/>
      <c r="DF88" s="173"/>
      <c r="DG88" s="173"/>
      <c r="GB88" s="225">
        <f>VLOOKUP($A88,CAPEX!$A:$H,7,0)/12/1000</f>
        <v>8.6999999999999993</v>
      </c>
      <c r="GC88" s="225">
        <f t="shared" ref="GC88:GM88" si="258">GB88</f>
        <v>8.6999999999999993</v>
      </c>
      <c r="GD88" s="225">
        <f t="shared" si="258"/>
        <v>8.6999999999999993</v>
      </c>
      <c r="GE88" s="225">
        <f t="shared" si="258"/>
        <v>8.6999999999999993</v>
      </c>
      <c r="GF88" s="225">
        <f t="shared" si="258"/>
        <v>8.6999999999999993</v>
      </c>
      <c r="GG88" s="225">
        <f t="shared" si="258"/>
        <v>8.6999999999999993</v>
      </c>
      <c r="GH88" s="225">
        <f t="shared" si="258"/>
        <v>8.6999999999999993</v>
      </c>
      <c r="GI88" s="225">
        <f t="shared" si="258"/>
        <v>8.6999999999999993</v>
      </c>
      <c r="GJ88" s="225">
        <f t="shared" si="258"/>
        <v>8.6999999999999993</v>
      </c>
      <c r="GK88" s="225">
        <f t="shared" si="258"/>
        <v>8.6999999999999993</v>
      </c>
      <c r="GL88" s="225">
        <f t="shared" si="258"/>
        <v>8.6999999999999993</v>
      </c>
      <c r="GM88" s="225">
        <f t="shared" si="258"/>
        <v>8.6999999999999993</v>
      </c>
      <c r="GN88" s="225"/>
      <c r="GO88" s="225"/>
      <c r="GP88" s="225"/>
      <c r="GQ88" s="225"/>
      <c r="GR88" s="225"/>
      <c r="GS88" s="225"/>
      <c r="GT88" s="225"/>
      <c r="GU88" s="225"/>
      <c r="GV88" s="225"/>
      <c r="GW88" s="225"/>
      <c r="GX88" s="225"/>
      <c r="GY88" s="225"/>
      <c r="GZ88" s="225"/>
      <c r="HA88" s="225"/>
      <c r="HB88" s="225"/>
      <c r="HC88" s="225"/>
      <c r="HD88" s="225"/>
      <c r="HE88" s="225"/>
      <c r="HF88" s="225"/>
      <c r="HG88" s="225"/>
      <c r="HH88" s="225"/>
      <c r="HI88" s="225"/>
      <c r="HJ88" s="225"/>
      <c r="HK88" s="225"/>
      <c r="HL88" s="225"/>
      <c r="HM88" s="225"/>
      <c r="HN88" s="225"/>
      <c r="HO88" s="225"/>
      <c r="HP88" s="225"/>
      <c r="HQ88" s="225"/>
      <c r="HR88" s="225"/>
      <c r="HS88" s="225"/>
      <c r="HT88" s="225"/>
      <c r="HU88" s="225"/>
      <c r="HV88" s="225"/>
      <c r="HW88" s="225"/>
      <c r="HX88" s="225"/>
      <c r="HY88" s="225"/>
      <c r="HZ88" s="225"/>
      <c r="IA88" s="225"/>
      <c r="IB88" s="225"/>
      <c r="IC88" s="225"/>
      <c r="ID88" s="225"/>
      <c r="IE88" s="225"/>
      <c r="IF88" s="225"/>
      <c r="IG88" s="225"/>
      <c r="IH88" s="225"/>
      <c r="II88" s="225"/>
      <c r="IJ88" s="225"/>
      <c r="IK88" s="225"/>
      <c r="IL88" s="225"/>
      <c r="IM88" s="225"/>
      <c r="IN88" s="225"/>
      <c r="IO88" s="225"/>
      <c r="IP88" s="225"/>
      <c r="IQ88" s="225"/>
      <c r="IR88" s="225"/>
      <c r="IS88" s="225"/>
      <c r="IT88" s="225"/>
      <c r="IU88" s="225"/>
      <c r="IV88" s="225"/>
      <c r="IW88" s="225"/>
      <c r="IX88" s="225"/>
      <c r="IY88" s="225"/>
      <c r="IZ88" s="225"/>
      <c r="JA88" s="225"/>
      <c r="JB88" s="225"/>
      <c r="JC88" s="225"/>
      <c r="JD88" s="225"/>
      <c r="JE88" s="225"/>
      <c r="JF88" s="225"/>
      <c r="JG88" s="225"/>
    </row>
    <row r="89" spans="1:267" x14ac:dyDescent="0.3">
      <c r="A89" s="207" t="s">
        <v>488</v>
      </c>
      <c r="B89" s="211">
        <v>15</v>
      </c>
      <c r="C89" s="225">
        <f t="shared" si="256"/>
        <v>254.73600000000008</v>
      </c>
      <c r="D89" s="225">
        <f>VLOOKUP($A89,CAPEX!$A:$H,6,0)/12/1000</f>
        <v>10.614000000000001</v>
      </c>
      <c r="E89" s="225">
        <f t="shared" ref="E89:O89" si="259">D89</f>
        <v>10.614000000000001</v>
      </c>
      <c r="F89" s="225">
        <f t="shared" si="259"/>
        <v>10.614000000000001</v>
      </c>
      <c r="G89" s="225">
        <f t="shared" si="259"/>
        <v>10.614000000000001</v>
      </c>
      <c r="H89" s="225">
        <f t="shared" si="259"/>
        <v>10.614000000000001</v>
      </c>
      <c r="I89" s="225">
        <f t="shared" si="259"/>
        <v>10.614000000000001</v>
      </c>
      <c r="J89" s="225">
        <f t="shared" si="259"/>
        <v>10.614000000000001</v>
      </c>
      <c r="K89" s="225">
        <f t="shared" si="259"/>
        <v>10.614000000000001</v>
      </c>
      <c r="L89" s="225">
        <f t="shared" si="259"/>
        <v>10.614000000000001</v>
      </c>
      <c r="M89" s="225">
        <f t="shared" si="259"/>
        <v>10.614000000000001</v>
      </c>
      <c r="N89" s="225">
        <f t="shared" si="259"/>
        <v>10.614000000000001</v>
      </c>
      <c r="O89" s="225">
        <f t="shared" si="259"/>
        <v>10.614000000000001</v>
      </c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3"/>
      <c r="AY89" s="173"/>
      <c r="AZ89" s="173"/>
      <c r="BA89" s="173"/>
      <c r="BB89" s="173"/>
      <c r="BC89" s="173"/>
      <c r="BD89" s="173"/>
      <c r="BE89" s="173"/>
      <c r="BF89" s="173"/>
      <c r="BG89" s="173"/>
      <c r="BH89" s="173"/>
      <c r="BI89" s="173"/>
      <c r="BJ89" s="173"/>
      <c r="BK89" s="173"/>
      <c r="BL89" s="173"/>
      <c r="BM89" s="173"/>
      <c r="BN89" s="173"/>
      <c r="BO89" s="173"/>
      <c r="BP89" s="173"/>
      <c r="BQ89" s="173"/>
      <c r="BR89" s="173"/>
      <c r="BS89" s="173"/>
      <c r="BT89" s="173"/>
      <c r="BU89" s="173"/>
      <c r="BV89" s="173"/>
      <c r="BW89" s="173"/>
      <c r="BX89" s="173"/>
      <c r="BY89" s="173"/>
      <c r="BZ89" s="173"/>
      <c r="CA89" s="173"/>
      <c r="CB89" s="173"/>
      <c r="CC89" s="173"/>
      <c r="CD89" s="173"/>
      <c r="CE89" s="173"/>
      <c r="CF89" s="173"/>
      <c r="CG89" s="173"/>
      <c r="CH89" s="173"/>
      <c r="CI89" s="173"/>
      <c r="CJ89" s="173"/>
      <c r="CK89" s="173"/>
      <c r="CL89" s="173"/>
      <c r="CM89" s="173"/>
      <c r="CN89" s="173"/>
      <c r="CO89" s="173"/>
      <c r="CP89" s="173"/>
      <c r="CQ89" s="173"/>
      <c r="CR89" s="173"/>
      <c r="CS89" s="173"/>
      <c r="CT89" s="173"/>
      <c r="CU89" s="173"/>
      <c r="CV89" s="173"/>
      <c r="CW89" s="173"/>
      <c r="CX89" s="173"/>
      <c r="CY89" s="173"/>
      <c r="CZ89" s="173"/>
      <c r="DA89" s="173"/>
      <c r="DB89" s="173"/>
      <c r="DC89" s="173"/>
      <c r="DD89" s="173"/>
      <c r="DE89" s="173"/>
      <c r="DF89" s="173"/>
      <c r="DG89" s="173"/>
      <c r="GB89" s="225">
        <f>VLOOKUP($A89,CAPEX!$A:$H,7,0)/12/1000</f>
        <v>10.614000000000001</v>
      </c>
      <c r="GC89" s="225">
        <f t="shared" ref="GC89:GM89" si="260">GB89</f>
        <v>10.614000000000001</v>
      </c>
      <c r="GD89" s="225">
        <f t="shared" si="260"/>
        <v>10.614000000000001</v>
      </c>
      <c r="GE89" s="225">
        <f t="shared" si="260"/>
        <v>10.614000000000001</v>
      </c>
      <c r="GF89" s="225">
        <f t="shared" si="260"/>
        <v>10.614000000000001</v>
      </c>
      <c r="GG89" s="225">
        <f t="shared" si="260"/>
        <v>10.614000000000001</v>
      </c>
      <c r="GH89" s="225">
        <f t="shared" si="260"/>
        <v>10.614000000000001</v>
      </c>
      <c r="GI89" s="225">
        <f t="shared" si="260"/>
        <v>10.614000000000001</v>
      </c>
      <c r="GJ89" s="225">
        <f t="shared" si="260"/>
        <v>10.614000000000001</v>
      </c>
      <c r="GK89" s="225">
        <f t="shared" si="260"/>
        <v>10.614000000000001</v>
      </c>
      <c r="GL89" s="225">
        <f t="shared" si="260"/>
        <v>10.614000000000001</v>
      </c>
      <c r="GM89" s="225">
        <f t="shared" si="260"/>
        <v>10.614000000000001</v>
      </c>
      <c r="GN89" s="225"/>
      <c r="GO89" s="225"/>
      <c r="GP89" s="225"/>
      <c r="GQ89" s="225"/>
      <c r="GR89" s="225"/>
      <c r="GS89" s="225"/>
      <c r="GT89" s="225"/>
      <c r="GU89" s="225"/>
      <c r="GV89" s="225"/>
      <c r="GW89" s="225"/>
      <c r="GX89" s="225"/>
      <c r="GY89" s="225"/>
      <c r="GZ89" s="225"/>
      <c r="HA89" s="225"/>
      <c r="HB89" s="225"/>
      <c r="HC89" s="225"/>
      <c r="HD89" s="225"/>
      <c r="HE89" s="225"/>
      <c r="HF89" s="225"/>
      <c r="HG89" s="225"/>
      <c r="HH89" s="225"/>
      <c r="HI89" s="225"/>
      <c r="HJ89" s="225"/>
      <c r="HK89" s="225"/>
      <c r="HL89" s="225"/>
      <c r="HM89" s="225"/>
      <c r="HN89" s="225"/>
      <c r="HO89" s="225"/>
      <c r="HP89" s="225"/>
      <c r="HQ89" s="225"/>
      <c r="HR89" s="225"/>
      <c r="HS89" s="225"/>
      <c r="HT89" s="225"/>
      <c r="HU89" s="225"/>
      <c r="HV89" s="225"/>
      <c r="HW89" s="225"/>
      <c r="HX89" s="225"/>
      <c r="HY89" s="225"/>
      <c r="HZ89" s="225"/>
      <c r="IA89" s="225"/>
      <c r="IB89" s="225"/>
      <c r="IC89" s="225"/>
      <c r="ID89" s="225"/>
      <c r="IE89" s="225"/>
      <c r="IF89" s="225"/>
      <c r="IG89" s="225"/>
      <c r="IH89" s="225"/>
      <c r="II89" s="225"/>
      <c r="IJ89" s="225"/>
      <c r="IK89" s="225"/>
      <c r="IL89" s="225"/>
      <c r="IM89" s="225"/>
      <c r="IN89" s="225"/>
      <c r="IO89" s="225"/>
      <c r="IP89" s="225"/>
      <c r="IQ89" s="225"/>
      <c r="IR89" s="225"/>
      <c r="IS89" s="225"/>
      <c r="IT89" s="225"/>
      <c r="IU89" s="225"/>
      <c r="IV89" s="225"/>
      <c r="IW89" s="225"/>
      <c r="IX89" s="225"/>
      <c r="IY89" s="225"/>
      <c r="IZ89" s="225"/>
      <c r="JA89" s="225"/>
      <c r="JB89" s="225"/>
      <c r="JC89" s="225"/>
      <c r="JD89" s="225"/>
      <c r="JE89" s="225"/>
      <c r="JF89" s="225"/>
      <c r="JG89" s="225"/>
    </row>
    <row r="90" spans="1:267" x14ac:dyDescent="0.3">
      <c r="A90" s="207" t="s">
        <v>93</v>
      </c>
      <c r="B90" s="211">
        <v>15</v>
      </c>
      <c r="C90" s="225">
        <f t="shared" si="256"/>
        <v>391.5</v>
      </c>
      <c r="D90" s="225">
        <f>VLOOKUP($A90,CAPEX!$A:$H,6,0)/12/1000</f>
        <v>16.3125</v>
      </c>
      <c r="E90" s="225">
        <f t="shared" ref="E90:O90" si="261">D90</f>
        <v>16.3125</v>
      </c>
      <c r="F90" s="225">
        <f t="shared" si="261"/>
        <v>16.3125</v>
      </c>
      <c r="G90" s="225">
        <f t="shared" si="261"/>
        <v>16.3125</v>
      </c>
      <c r="H90" s="225">
        <f t="shared" si="261"/>
        <v>16.3125</v>
      </c>
      <c r="I90" s="225">
        <f t="shared" si="261"/>
        <v>16.3125</v>
      </c>
      <c r="J90" s="225">
        <f t="shared" si="261"/>
        <v>16.3125</v>
      </c>
      <c r="K90" s="225">
        <f t="shared" si="261"/>
        <v>16.3125</v>
      </c>
      <c r="L90" s="225">
        <f t="shared" si="261"/>
        <v>16.3125</v>
      </c>
      <c r="M90" s="225">
        <f t="shared" si="261"/>
        <v>16.3125</v>
      </c>
      <c r="N90" s="225">
        <f t="shared" si="261"/>
        <v>16.3125</v>
      </c>
      <c r="O90" s="225">
        <f t="shared" si="261"/>
        <v>16.3125</v>
      </c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3"/>
      <c r="AY90" s="173"/>
      <c r="AZ90" s="173"/>
      <c r="BA90" s="173"/>
      <c r="BB90" s="173"/>
      <c r="BC90" s="173"/>
      <c r="BD90" s="173"/>
      <c r="BE90" s="173"/>
      <c r="BF90" s="173"/>
      <c r="BG90" s="173"/>
      <c r="BH90" s="173"/>
      <c r="BI90" s="173"/>
      <c r="BJ90" s="173"/>
      <c r="BK90" s="173"/>
      <c r="BL90" s="173"/>
      <c r="BM90" s="173"/>
      <c r="BN90" s="173"/>
      <c r="BO90" s="173"/>
      <c r="BP90" s="173"/>
      <c r="BQ90" s="173"/>
      <c r="BR90" s="173"/>
      <c r="BS90" s="173"/>
      <c r="BT90" s="173"/>
      <c r="BU90" s="173"/>
      <c r="BV90" s="173"/>
      <c r="BW90" s="173"/>
      <c r="BX90" s="173"/>
      <c r="BY90" s="173"/>
      <c r="BZ90" s="173"/>
      <c r="CA90" s="173"/>
      <c r="CB90" s="173"/>
      <c r="CC90" s="173"/>
      <c r="CD90" s="173"/>
      <c r="CE90" s="173"/>
      <c r="CF90" s="173"/>
      <c r="CG90" s="173"/>
      <c r="CH90" s="173"/>
      <c r="CI90" s="173"/>
      <c r="CJ90" s="173"/>
      <c r="CK90" s="173"/>
      <c r="CL90" s="173"/>
      <c r="CM90" s="173"/>
      <c r="CN90" s="173"/>
      <c r="CO90" s="173"/>
      <c r="CP90" s="173"/>
      <c r="CQ90" s="173"/>
      <c r="CR90" s="173"/>
      <c r="CS90" s="173"/>
      <c r="CT90" s="173"/>
      <c r="CU90" s="173"/>
      <c r="CV90" s="173"/>
      <c r="CW90" s="173"/>
      <c r="CX90" s="173"/>
      <c r="CY90" s="173"/>
      <c r="CZ90" s="173"/>
      <c r="DA90" s="173"/>
      <c r="DB90" s="173"/>
      <c r="DC90" s="173"/>
      <c r="DD90" s="173"/>
      <c r="DE90" s="173"/>
      <c r="DF90" s="173"/>
      <c r="DG90" s="173"/>
      <c r="GB90" s="225">
        <f>VLOOKUP($A90,CAPEX!$A:$H,7,0)/12/1000</f>
        <v>16.3125</v>
      </c>
      <c r="GC90" s="225">
        <f t="shared" ref="GC90:GM90" si="262">GB90</f>
        <v>16.3125</v>
      </c>
      <c r="GD90" s="225">
        <f t="shared" si="262"/>
        <v>16.3125</v>
      </c>
      <c r="GE90" s="225">
        <f t="shared" si="262"/>
        <v>16.3125</v>
      </c>
      <c r="GF90" s="225">
        <f t="shared" si="262"/>
        <v>16.3125</v>
      </c>
      <c r="GG90" s="225">
        <f t="shared" si="262"/>
        <v>16.3125</v>
      </c>
      <c r="GH90" s="225">
        <f t="shared" si="262"/>
        <v>16.3125</v>
      </c>
      <c r="GI90" s="225">
        <f t="shared" si="262"/>
        <v>16.3125</v>
      </c>
      <c r="GJ90" s="225">
        <f t="shared" si="262"/>
        <v>16.3125</v>
      </c>
      <c r="GK90" s="225">
        <f t="shared" si="262"/>
        <v>16.3125</v>
      </c>
      <c r="GL90" s="225">
        <f t="shared" si="262"/>
        <v>16.3125</v>
      </c>
      <c r="GM90" s="225">
        <f t="shared" si="262"/>
        <v>16.3125</v>
      </c>
      <c r="GN90" s="225"/>
      <c r="GO90" s="225"/>
      <c r="GP90" s="225"/>
      <c r="GQ90" s="225"/>
      <c r="GR90" s="225"/>
      <c r="GS90" s="225"/>
      <c r="GT90" s="225"/>
      <c r="GU90" s="225"/>
      <c r="GV90" s="225"/>
      <c r="GW90" s="225"/>
      <c r="GX90" s="225"/>
      <c r="GY90" s="225"/>
      <c r="GZ90" s="225"/>
      <c r="HA90" s="225"/>
      <c r="HB90" s="225"/>
      <c r="HC90" s="225"/>
      <c r="HD90" s="225"/>
      <c r="HE90" s="225"/>
      <c r="HF90" s="225"/>
      <c r="HG90" s="225"/>
      <c r="HH90" s="225"/>
      <c r="HI90" s="225"/>
      <c r="HJ90" s="225"/>
      <c r="HK90" s="225"/>
      <c r="HL90" s="225"/>
      <c r="HM90" s="225"/>
      <c r="HN90" s="225"/>
      <c r="HO90" s="225"/>
      <c r="HP90" s="225"/>
      <c r="HQ90" s="225"/>
      <c r="HR90" s="225"/>
      <c r="HS90" s="225"/>
      <c r="HT90" s="225"/>
      <c r="HU90" s="225"/>
      <c r="HV90" s="225"/>
      <c r="HW90" s="225"/>
      <c r="HX90" s="225"/>
      <c r="HY90" s="225"/>
      <c r="HZ90" s="225"/>
      <c r="IA90" s="225"/>
      <c r="IB90" s="225"/>
      <c r="IC90" s="225"/>
      <c r="ID90" s="225"/>
      <c r="IE90" s="225"/>
      <c r="IF90" s="225"/>
      <c r="IG90" s="225"/>
      <c r="IH90" s="225"/>
      <c r="II90" s="225"/>
      <c r="IJ90" s="225"/>
      <c r="IK90" s="225"/>
      <c r="IL90" s="225"/>
      <c r="IM90" s="225"/>
      <c r="IN90" s="225"/>
      <c r="IO90" s="225"/>
      <c r="IP90" s="225"/>
      <c r="IQ90" s="225"/>
      <c r="IR90" s="225"/>
      <c r="IS90" s="225"/>
      <c r="IT90" s="225"/>
      <c r="IU90" s="225"/>
      <c r="IV90" s="225"/>
      <c r="IW90" s="225"/>
      <c r="IX90" s="225"/>
      <c r="IY90" s="225"/>
      <c r="IZ90" s="225"/>
      <c r="JA90" s="225"/>
      <c r="JB90" s="225"/>
      <c r="JC90" s="225"/>
      <c r="JD90" s="225"/>
      <c r="JE90" s="225"/>
      <c r="JF90" s="225"/>
      <c r="JG90" s="225"/>
    </row>
    <row r="91" spans="1:267" x14ac:dyDescent="0.3">
      <c r="A91" s="207" t="s">
        <v>515</v>
      </c>
      <c r="B91" s="211">
        <v>15</v>
      </c>
      <c r="C91" s="225">
        <f t="shared" si="256"/>
        <v>21.599999999999994</v>
      </c>
      <c r="D91" s="225">
        <f>VLOOKUP($A91,CAPEX!$A:$H,6,0)/12/1000</f>
        <v>0.9</v>
      </c>
      <c r="E91" s="225">
        <f t="shared" ref="E91:O91" si="263">D91</f>
        <v>0.9</v>
      </c>
      <c r="F91" s="225">
        <f t="shared" si="263"/>
        <v>0.9</v>
      </c>
      <c r="G91" s="225">
        <f t="shared" si="263"/>
        <v>0.9</v>
      </c>
      <c r="H91" s="225">
        <f t="shared" si="263"/>
        <v>0.9</v>
      </c>
      <c r="I91" s="225">
        <f t="shared" si="263"/>
        <v>0.9</v>
      </c>
      <c r="J91" s="225">
        <f t="shared" si="263"/>
        <v>0.9</v>
      </c>
      <c r="K91" s="225">
        <f t="shared" si="263"/>
        <v>0.9</v>
      </c>
      <c r="L91" s="225">
        <f t="shared" si="263"/>
        <v>0.9</v>
      </c>
      <c r="M91" s="225">
        <f t="shared" si="263"/>
        <v>0.9</v>
      </c>
      <c r="N91" s="225">
        <f t="shared" si="263"/>
        <v>0.9</v>
      </c>
      <c r="O91" s="225">
        <f t="shared" si="263"/>
        <v>0.9</v>
      </c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3"/>
      <c r="AY91" s="173"/>
      <c r="AZ91" s="173"/>
      <c r="BA91" s="173"/>
      <c r="BB91" s="173"/>
      <c r="BC91" s="173"/>
      <c r="BD91" s="173"/>
      <c r="BE91" s="173"/>
      <c r="BF91" s="173"/>
      <c r="BG91" s="173"/>
      <c r="BH91" s="173"/>
      <c r="BI91" s="173"/>
      <c r="BJ91" s="173"/>
      <c r="BK91" s="173"/>
      <c r="BL91" s="173"/>
      <c r="BM91" s="173"/>
      <c r="BN91" s="173"/>
      <c r="BO91" s="173"/>
      <c r="BP91" s="173"/>
      <c r="BQ91" s="173"/>
      <c r="BR91" s="173"/>
      <c r="BS91" s="173"/>
      <c r="BT91" s="173"/>
      <c r="BU91" s="173"/>
      <c r="BV91" s="173"/>
      <c r="BW91" s="173"/>
      <c r="BX91" s="173"/>
      <c r="BY91" s="173"/>
      <c r="BZ91" s="173"/>
      <c r="CA91" s="173"/>
      <c r="CB91" s="173"/>
      <c r="CC91" s="173"/>
      <c r="CD91" s="173"/>
      <c r="CE91" s="173"/>
      <c r="CF91" s="173"/>
      <c r="CG91" s="173"/>
      <c r="CH91" s="173"/>
      <c r="CI91" s="173"/>
      <c r="CJ91" s="173"/>
      <c r="CK91" s="173"/>
      <c r="CL91" s="173"/>
      <c r="CM91" s="173"/>
      <c r="CN91" s="173"/>
      <c r="CO91" s="173"/>
      <c r="CP91" s="173"/>
      <c r="CQ91" s="173"/>
      <c r="CR91" s="173"/>
      <c r="CS91" s="173"/>
      <c r="CT91" s="173"/>
      <c r="CU91" s="173"/>
      <c r="CV91" s="173"/>
      <c r="CW91" s="173"/>
      <c r="CX91" s="173"/>
      <c r="CY91" s="173"/>
      <c r="CZ91" s="173"/>
      <c r="DA91" s="173"/>
      <c r="DB91" s="173"/>
      <c r="DC91" s="173"/>
      <c r="DD91" s="173"/>
      <c r="DE91" s="173"/>
      <c r="DF91" s="173"/>
      <c r="DG91" s="173"/>
      <c r="GB91" s="225">
        <f>VLOOKUP($A91,CAPEX!$A:$H,7,0)/12/1000</f>
        <v>0.9</v>
      </c>
      <c r="GC91" s="225">
        <f t="shared" ref="GC91:GM91" si="264">GB91</f>
        <v>0.9</v>
      </c>
      <c r="GD91" s="225">
        <f t="shared" si="264"/>
        <v>0.9</v>
      </c>
      <c r="GE91" s="225">
        <f t="shared" si="264"/>
        <v>0.9</v>
      </c>
      <c r="GF91" s="225">
        <f t="shared" si="264"/>
        <v>0.9</v>
      </c>
      <c r="GG91" s="225">
        <f t="shared" si="264"/>
        <v>0.9</v>
      </c>
      <c r="GH91" s="225">
        <f t="shared" si="264"/>
        <v>0.9</v>
      </c>
      <c r="GI91" s="225">
        <f t="shared" si="264"/>
        <v>0.9</v>
      </c>
      <c r="GJ91" s="225">
        <f t="shared" si="264"/>
        <v>0.9</v>
      </c>
      <c r="GK91" s="225">
        <f t="shared" si="264"/>
        <v>0.9</v>
      </c>
      <c r="GL91" s="225">
        <f t="shared" si="264"/>
        <v>0.9</v>
      </c>
      <c r="GM91" s="225">
        <f t="shared" si="264"/>
        <v>0.9</v>
      </c>
      <c r="GN91" s="225"/>
      <c r="GO91" s="225"/>
      <c r="GP91" s="225"/>
      <c r="GQ91" s="225"/>
      <c r="GR91" s="225"/>
      <c r="GS91" s="225"/>
      <c r="GT91" s="225"/>
      <c r="GU91" s="225"/>
      <c r="GV91" s="225"/>
      <c r="GW91" s="225"/>
      <c r="GX91" s="225"/>
      <c r="GY91" s="225"/>
      <c r="GZ91" s="225"/>
      <c r="HA91" s="225"/>
      <c r="HB91" s="225"/>
      <c r="HC91" s="225"/>
      <c r="HD91" s="225"/>
      <c r="HE91" s="225"/>
      <c r="HF91" s="225"/>
      <c r="HG91" s="225"/>
      <c r="HH91" s="225"/>
      <c r="HI91" s="225"/>
      <c r="HJ91" s="225"/>
      <c r="HK91" s="225"/>
      <c r="HL91" s="225"/>
      <c r="HM91" s="225"/>
      <c r="HN91" s="225"/>
      <c r="HO91" s="225"/>
      <c r="HP91" s="225"/>
      <c r="HQ91" s="225"/>
      <c r="HR91" s="225"/>
      <c r="HS91" s="225"/>
      <c r="HT91" s="225"/>
      <c r="HU91" s="225"/>
      <c r="HV91" s="225"/>
      <c r="HW91" s="225"/>
      <c r="HX91" s="225"/>
      <c r="HY91" s="225"/>
      <c r="HZ91" s="225"/>
      <c r="IA91" s="225"/>
      <c r="IB91" s="225"/>
      <c r="IC91" s="225"/>
      <c r="ID91" s="225"/>
      <c r="IE91" s="225"/>
      <c r="IF91" s="225"/>
      <c r="IG91" s="225"/>
      <c r="IH91" s="225"/>
      <c r="II91" s="225"/>
      <c r="IJ91" s="225"/>
      <c r="IK91" s="225"/>
      <c r="IL91" s="225"/>
      <c r="IM91" s="225"/>
      <c r="IN91" s="225"/>
      <c r="IO91" s="225"/>
      <c r="IP91" s="225"/>
      <c r="IQ91" s="225"/>
      <c r="IR91" s="225"/>
      <c r="IS91" s="225"/>
      <c r="IT91" s="225"/>
      <c r="IU91" s="225"/>
      <c r="IV91" s="225"/>
      <c r="IW91" s="225"/>
      <c r="IX91" s="225"/>
      <c r="IY91" s="225"/>
      <c r="IZ91" s="225"/>
      <c r="JA91" s="225"/>
      <c r="JB91" s="225"/>
      <c r="JC91" s="225"/>
      <c r="JD91" s="225"/>
      <c r="JE91" s="225"/>
      <c r="JF91" s="225"/>
      <c r="JG91" s="225"/>
    </row>
    <row r="92" spans="1:267" x14ac:dyDescent="0.3">
      <c r="A92" s="207" t="s">
        <v>514</v>
      </c>
      <c r="B92" s="211">
        <v>15</v>
      </c>
      <c r="C92" s="225">
        <f t="shared" si="256"/>
        <v>11.840000000000003</v>
      </c>
      <c r="D92" s="225">
        <f>VLOOKUP($A92,CAPEX!$A:$H,6,0)/12/1000</f>
        <v>0.49333333333333329</v>
      </c>
      <c r="E92" s="225">
        <f t="shared" ref="E92:O92" si="265">D92</f>
        <v>0.49333333333333329</v>
      </c>
      <c r="F92" s="225">
        <f t="shared" si="265"/>
        <v>0.49333333333333329</v>
      </c>
      <c r="G92" s="225">
        <f t="shared" si="265"/>
        <v>0.49333333333333329</v>
      </c>
      <c r="H92" s="225">
        <f t="shared" si="265"/>
        <v>0.49333333333333329</v>
      </c>
      <c r="I92" s="225">
        <f t="shared" si="265"/>
        <v>0.49333333333333329</v>
      </c>
      <c r="J92" s="225">
        <f t="shared" si="265"/>
        <v>0.49333333333333329</v>
      </c>
      <c r="K92" s="225">
        <f t="shared" si="265"/>
        <v>0.49333333333333329</v>
      </c>
      <c r="L92" s="225">
        <f t="shared" si="265"/>
        <v>0.49333333333333329</v>
      </c>
      <c r="M92" s="225">
        <f t="shared" si="265"/>
        <v>0.49333333333333329</v>
      </c>
      <c r="N92" s="225">
        <f t="shared" si="265"/>
        <v>0.49333333333333329</v>
      </c>
      <c r="O92" s="225">
        <f t="shared" si="265"/>
        <v>0.49333333333333329</v>
      </c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3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3"/>
      <c r="BX92" s="173"/>
      <c r="BY92" s="173"/>
      <c r="BZ92" s="173"/>
      <c r="CA92" s="173"/>
      <c r="CB92" s="173"/>
      <c r="CC92" s="173"/>
      <c r="CD92" s="173"/>
      <c r="CE92" s="173"/>
      <c r="CF92" s="173"/>
      <c r="CG92" s="173"/>
      <c r="CH92" s="173"/>
      <c r="CI92" s="173"/>
      <c r="CJ92" s="173"/>
      <c r="CK92" s="173"/>
      <c r="CL92" s="173"/>
      <c r="CM92" s="173"/>
      <c r="CN92" s="173"/>
      <c r="CO92" s="173"/>
      <c r="CP92" s="173"/>
      <c r="CQ92" s="173"/>
      <c r="CR92" s="173"/>
      <c r="CS92" s="173"/>
      <c r="CT92" s="173"/>
      <c r="CU92" s="173"/>
      <c r="CV92" s="173"/>
      <c r="CW92" s="173"/>
      <c r="CX92" s="173"/>
      <c r="CY92" s="173"/>
      <c r="CZ92" s="173"/>
      <c r="DA92" s="173"/>
      <c r="DB92" s="173"/>
      <c r="DC92" s="173"/>
      <c r="DD92" s="173"/>
      <c r="DE92" s="173"/>
      <c r="DF92" s="173"/>
      <c r="DG92" s="173"/>
      <c r="GB92" s="225">
        <f>VLOOKUP($A92,CAPEX!$A:$H,7,0)/12/1000</f>
        <v>0.49333333333333329</v>
      </c>
      <c r="GC92" s="225">
        <f t="shared" ref="GC92:GM92" si="266">GB92</f>
        <v>0.49333333333333329</v>
      </c>
      <c r="GD92" s="225">
        <f t="shared" si="266"/>
        <v>0.49333333333333329</v>
      </c>
      <c r="GE92" s="225">
        <f t="shared" si="266"/>
        <v>0.49333333333333329</v>
      </c>
      <c r="GF92" s="225">
        <f t="shared" si="266"/>
        <v>0.49333333333333329</v>
      </c>
      <c r="GG92" s="225">
        <f t="shared" si="266"/>
        <v>0.49333333333333329</v>
      </c>
      <c r="GH92" s="225">
        <f t="shared" si="266"/>
        <v>0.49333333333333329</v>
      </c>
      <c r="GI92" s="225">
        <f t="shared" si="266"/>
        <v>0.49333333333333329</v>
      </c>
      <c r="GJ92" s="225">
        <f t="shared" si="266"/>
        <v>0.49333333333333329</v>
      </c>
      <c r="GK92" s="225">
        <f t="shared" si="266"/>
        <v>0.49333333333333329</v>
      </c>
      <c r="GL92" s="225">
        <f t="shared" si="266"/>
        <v>0.49333333333333329</v>
      </c>
      <c r="GM92" s="225">
        <f t="shared" si="266"/>
        <v>0.49333333333333329</v>
      </c>
      <c r="GN92" s="225"/>
      <c r="GO92" s="225"/>
      <c r="GP92" s="225"/>
      <c r="GQ92" s="225"/>
      <c r="GR92" s="225"/>
      <c r="GS92" s="225"/>
      <c r="GT92" s="225"/>
      <c r="GU92" s="225"/>
      <c r="GV92" s="225"/>
      <c r="GW92" s="225"/>
      <c r="GX92" s="225"/>
      <c r="GY92" s="225"/>
      <c r="GZ92" s="225"/>
      <c r="HA92" s="225"/>
      <c r="HB92" s="225"/>
      <c r="HC92" s="225"/>
      <c r="HD92" s="225"/>
      <c r="HE92" s="225"/>
      <c r="HF92" s="225"/>
      <c r="HG92" s="225"/>
      <c r="HH92" s="225"/>
      <c r="HI92" s="225"/>
      <c r="HJ92" s="225"/>
      <c r="HK92" s="225"/>
      <c r="HL92" s="225"/>
      <c r="HM92" s="225"/>
      <c r="HN92" s="225"/>
      <c r="HO92" s="225"/>
      <c r="HP92" s="225"/>
      <c r="HQ92" s="225"/>
      <c r="HR92" s="225"/>
      <c r="HS92" s="225"/>
      <c r="HT92" s="225"/>
      <c r="HU92" s="225"/>
      <c r="HV92" s="225"/>
      <c r="HW92" s="225"/>
      <c r="HX92" s="225"/>
      <c r="HY92" s="225"/>
      <c r="HZ92" s="225"/>
      <c r="IA92" s="225"/>
      <c r="IB92" s="225"/>
      <c r="IC92" s="225"/>
      <c r="ID92" s="225"/>
      <c r="IE92" s="225"/>
      <c r="IF92" s="225"/>
      <c r="IG92" s="225"/>
      <c r="IH92" s="225"/>
      <c r="II92" s="225"/>
      <c r="IJ92" s="225"/>
      <c r="IK92" s="225"/>
      <c r="IL92" s="225"/>
      <c r="IM92" s="225"/>
      <c r="IN92" s="225"/>
      <c r="IO92" s="225"/>
      <c r="IP92" s="225"/>
      <c r="IQ92" s="225"/>
      <c r="IR92" s="225"/>
      <c r="IS92" s="225"/>
      <c r="IT92" s="225"/>
      <c r="IU92" s="225"/>
      <c r="IV92" s="225"/>
      <c r="IW92" s="225"/>
      <c r="IX92" s="225"/>
      <c r="IY92" s="225"/>
      <c r="IZ92" s="225"/>
      <c r="JA92" s="225"/>
      <c r="JB92" s="225"/>
      <c r="JC92" s="225"/>
      <c r="JD92" s="225"/>
      <c r="JE92" s="225"/>
      <c r="JF92" s="225"/>
      <c r="JG92" s="225"/>
    </row>
    <row r="93" spans="1:267" x14ac:dyDescent="0.3">
      <c r="A93" s="207" t="s">
        <v>518</v>
      </c>
      <c r="B93" s="211">
        <v>15</v>
      </c>
      <c r="C93" s="225">
        <f t="shared" si="256"/>
        <v>5.1199999999999983</v>
      </c>
      <c r="D93" s="225">
        <f>VLOOKUP($A93,CAPEX!$A:$H,6,0)/12/1000</f>
        <v>0.21333333333333335</v>
      </c>
      <c r="E93" s="225">
        <f t="shared" ref="E93:O93" si="267">D93</f>
        <v>0.21333333333333335</v>
      </c>
      <c r="F93" s="225">
        <f t="shared" si="267"/>
        <v>0.21333333333333335</v>
      </c>
      <c r="G93" s="225">
        <f t="shared" si="267"/>
        <v>0.21333333333333335</v>
      </c>
      <c r="H93" s="225">
        <f t="shared" si="267"/>
        <v>0.21333333333333335</v>
      </c>
      <c r="I93" s="225">
        <f t="shared" si="267"/>
        <v>0.21333333333333335</v>
      </c>
      <c r="J93" s="225">
        <f t="shared" si="267"/>
        <v>0.21333333333333335</v>
      </c>
      <c r="K93" s="225">
        <f t="shared" si="267"/>
        <v>0.21333333333333335</v>
      </c>
      <c r="L93" s="225">
        <f t="shared" si="267"/>
        <v>0.21333333333333335</v>
      </c>
      <c r="M93" s="225">
        <f t="shared" si="267"/>
        <v>0.21333333333333335</v>
      </c>
      <c r="N93" s="225">
        <f t="shared" si="267"/>
        <v>0.21333333333333335</v>
      </c>
      <c r="O93" s="225">
        <f t="shared" si="267"/>
        <v>0.21333333333333335</v>
      </c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3"/>
      <c r="AQ93" s="173"/>
      <c r="AR93" s="173"/>
      <c r="AS93" s="173"/>
      <c r="AT93" s="173"/>
      <c r="AU93" s="173"/>
      <c r="AV93" s="173"/>
      <c r="AW93" s="173"/>
      <c r="AX93" s="173"/>
      <c r="AY93" s="173"/>
      <c r="AZ93" s="173"/>
      <c r="BA93" s="173"/>
      <c r="BB93" s="173"/>
      <c r="BC93" s="173"/>
      <c r="BD93" s="173"/>
      <c r="BE93" s="173"/>
      <c r="BF93" s="173"/>
      <c r="BG93" s="173"/>
      <c r="BH93" s="173"/>
      <c r="BI93" s="173"/>
      <c r="BJ93" s="173"/>
      <c r="BK93" s="173"/>
      <c r="BL93" s="173"/>
      <c r="BM93" s="173"/>
      <c r="BN93" s="173"/>
      <c r="BO93" s="173"/>
      <c r="BP93" s="173"/>
      <c r="BQ93" s="173"/>
      <c r="BR93" s="173"/>
      <c r="BS93" s="173"/>
      <c r="BT93" s="173"/>
      <c r="BU93" s="173"/>
      <c r="BV93" s="173"/>
      <c r="BW93" s="173"/>
      <c r="BX93" s="173"/>
      <c r="BY93" s="173"/>
      <c r="BZ93" s="173"/>
      <c r="CA93" s="173"/>
      <c r="CB93" s="173"/>
      <c r="CC93" s="173"/>
      <c r="CD93" s="173"/>
      <c r="CE93" s="173"/>
      <c r="CF93" s="173"/>
      <c r="CG93" s="173"/>
      <c r="CH93" s="173"/>
      <c r="CI93" s="173"/>
      <c r="CJ93" s="173"/>
      <c r="CK93" s="173"/>
      <c r="CL93" s="173"/>
      <c r="CM93" s="173"/>
      <c r="CN93" s="173"/>
      <c r="CO93" s="173"/>
      <c r="CP93" s="173"/>
      <c r="CQ93" s="173"/>
      <c r="CR93" s="173"/>
      <c r="CS93" s="173"/>
      <c r="CT93" s="173"/>
      <c r="CU93" s="173"/>
      <c r="CV93" s="173"/>
      <c r="CW93" s="173"/>
      <c r="CX93" s="173"/>
      <c r="CY93" s="173"/>
      <c r="CZ93" s="173"/>
      <c r="DA93" s="173"/>
      <c r="DB93" s="173"/>
      <c r="DC93" s="173"/>
      <c r="DD93" s="173"/>
      <c r="DE93" s="173"/>
      <c r="DF93" s="173"/>
      <c r="DG93" s="173"/>
      <c r="GB93" s="225">
        <f>VLOOKUP($A93,CAPEX!$A:$H,7,0)/12/1000</f>
        <v>0.21333333333333335</v>
      </c>
      <c r="GC93" s="225">
        <f t="shared" ref="GC93:GM93" si="268">GB93</f>
        <v>0.21333333333333335</v>
      </c>
      <c r="GD93" s="225">
        <f t="shared" si="268"/>
        <v>0.21333333333333335</v>
      </c>
      <c r="GE93" s="225">
        <f t="shared" si="268"/>
        <v>0.21333333333333335</v>
      </c>
      <c r="GF93" s="225">
        <f t="shared" si="268"/>
        <v>0.21333333333333335</v>
      </c>
      <c r="GG93" s="225">
        <f t="shared" si="268"/>
        <v>0.21333333333333335</v>
      </c>
      <c r="GH93" s="225">
        <f t="shared" si="268"/>
        <v>0.21333333333333335</v>
      </c>
      <c r="GI93" s="225">
        <f t="shared" si="268"/>
        <v>0.21333333333333335</v>
      </c>
      <c r="GJ93" s="225">
        <f t="shared" si="268"/>
        <v>0.21333333333333335</v>
      </c>
      <c r="GK93" s="225">
        <f t="shared" si="268"/>
        <v>0.21333333333333335</v>
      </c>
      <c r="GL93" s="225">
        <f t="shared" si="268"/>
        <v>0.21333333333333335</v>
      </c>
      <c r="GM93" s="225">
        <f t="shared" si="268"/>
        <v>0.21333333333333335</v>
      </c>
      <c r="GN93" s="225"/>
      <c r="GO93" s="225"/>
      <c r="GP93" s="225"/>
      <c r="GQ93" s="225"/>
      <c r="GR93" s="225"/>
      <c r="GS93" s="225"/>
      <c r="GT93" s="225"/>
      <c r="GU93" s="225"/>
      <c r="GV93" s="225"/>
      <c r="GW93" s="225"/>
      <c r="GX93" s="225"/>
      <c r="GY93" s="225"/>
      <c r="GZ93" s="225"/>
      <c r="HA93" s="225"/>
      <c r="HB93" s="225"/>
      <c r="HC93" s="225"/>
      <c r="HD93" s="225"/>
      <c r="HE93" s="225"/>
      <c r="HF93" s="225"/>
      <c r="HG93" s="225"/>
      <c r="HH93" s="225"/>
      <c r="HI93" s="225"/>
      <c r="HJ93" s="225"/>
      <c r="HK93" s="225"/>
      <c r="HL93" s="225"/>
      <c r="HM93" s="225"/>
      <c r="HN93" s="225"/>
      <c r="HO93" s="225"/>
      <c r="HP93" s="225"/>
      <c r="HQ93" s="225"/>
      <c r="HR93" s="225"/>
      <c r="HS93" s="225"/>
      <c r="HT93" s="225"/>
      <c r="HU93" s="225"/>
      <c r="HV93" s="225"/>
      <c r="HW93" s="225"/>
      <c r="HX93" s="225"/>
      <c r="HY93" s="225"/>
      <c r="HZ93" s="225"/>
      <c r="IA93" s="225"/>
      <c r="IB93" s="225"/>
      <c r="IC93" s="225"/>
      <c r="ID93" s="225"/>
      <c r="IE93" s="225"/>
      <c r="IF93" s="225"/>
      <c r="IG93" s="225"/>
      <c r="IH93" s="225"/>
      <c r="II93" s="225"/>
      <c r="IJ93" s="225"/>
      <c r="IK93" s="225"/>
      <c r="IL93" s="225"/>
      <c r="IM93" s="225"/>
      <c r="IN93" s="225"/>
      <c r="IO93" s="225"/>
      <c r="IP93" s="225"/>
      <c r="IQ93" s="225"/>
      <c r="IR93" s="225"/>
      <c r="IS93" s="225"/>
      <c r="IT93" s="225"/>
      <c r="IU93" s="225"/>
      <c r="IV93" s="225"/>
      <c r="IW93" s="225"/>
      <c r="IX93" s="225"/>
      <c r="IY93" s="225"/>
      <c r="IZ93" s="225"/>
      <c r="JA93" s="225"/>
      <c r="JB93" s="225"/>
      <c r="JC93" s="225"/>
      <c r="JD93" s="225"/>
      <c r="JE93" s="225"/>
      <c r="JF93" s="225"/>
      <c r="JG93" s="225"/>
    </row>
    <row r="94" spans="1:267" x14ac:dyDescent="0.3">
      <c r="A94" s="207" t="s">
        <v>101</v>
      </c>
      <c r="B94" s="211">
        <v>15</v>
      </c>
      <c r="C94" s="225">
        <f t="shared" si="256"/>
        <v>30</v>
      </c>
      <c r="D94" s="225">
        <f>VLOOKUP($A94,CAPEX!$A:$H,6,0)/12/1000</f>
        <v>1.25</v>
      </c>
      <c r="E94" s="225">
        <f t="shared" ref="E94:O94" si="269">D94</f>
        <v>1.25</v>
      </c>
      <c r="F94" s="225">
        <f t="shared" si="269"/>
        <v>1.25</v>
      </c>
      <c r="G94" s="225">
        <f t="shared" si="269"/>
        <v>1.25</v>
      </c>
      <c r="H94" s="225">
        <f t="shared" si="269"/>
        <v>1.25</v>
      </c>
      <c r="I94" s="225">
        <f t="shared" si="269"/>
        <v>1.25</v>
      </c>
      <c r="J94" s="225">
        <f t="shared" si="269"/>
        <v>1.25</v>
      </c>
      <c r="K94" s="225">
        <f t="shared" si="269"/>
        <v>1.25</v>
      </c>
      <c r="L94" s="225">
        <f t="shared" si="269"/>
        <v>1.25</v>
      </c>
      <c r="M94" s="225">
        <f t="shared" si="269"/>
        <v>1.25</v>
      </c>
      <c r="N94" s="225">
        <f t="shared" si="269"/>
        <v>1.25</v>
      </c>
      <c r="O94" s="225">
        <f t="shared" si="269"/>
        <v>1.25</v>
      </c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3"/>
      <c r="AQ94" s="173"/>
      <c r="AR94" s="173"/>
      <c r="AS94" s="173"/>
      <c r="AT94" s="173"/>
      <c r="AU94" s="173"/>
      <c r="AV94" s="173"/>
      <c r="AW94" s="173"/>
      <c r="AX94" s="173"/>
      <c r="AY94" s="173"/>
      <c r="AZ94" s="173"/>
      <c r="BA94" s="173"/>
      <c r="BB94" s="173"/>
      <c r="BC94" s="173"/>
      <c r="BD94" s="173"/>
      <c r="BE94" s="173"/>
      <c r="BF94" s="173"/>
      <c r="BG94" s="173"/>
      <c r="BH94" s="173"/>
      <c r="BI94" s="173"/>
      <c r="BJ94" s="173"/>
      <c r="BK94" s="173"/>
      <c r="BL94" s="173"/>
      <c r="BM94" s="173"/>
      <c r="BN94" s="173"/>
      <c r="BO94" s="173"/>
      <c r="BP94" s="173"/>
      <c r="BQ94" s="173"/>
      <c r="BR94" s="173"/>
      <c r="BS94" s="173"/>
      <c r="BT94" s="173"/>
      <c r="BU94" s="173"/>
      <c r="BV94" s="173"/>
      <c r="BW94" s="173"/>
      <c r="BX94" s="173"/>
      <c r="BY94" s="173"/>
      <c r="BZ94" s="173"/>
      <c r="CA94" s="173"/>
      <c r="CB94" s="173"/>
      <c r="CC94" s="173"/>
      <c r="CD94" s="173"/>
      <c r="CE94" s="173"/>
      <c r="CF94" s="173"/>
      <c r="CG94" s="173"/>
      <c r="CH94" s="173"/>
      <c r="CI94" s="173"/>
      <c r="CJ94" s="173"/>
      <c r="CK94" s="173"/>
      <c r="CL94" s="173"/>
      <c r="CM94" s="173"/>
      <c r="CN94" s="173"/>
      <c r="CO94" s="173"/>
      <c r="CP94" s="173"/>
      <c r="CQ94" s="173"/>
      <c r="CR94" s="173"/>
      <c r="CS94" s="173"/>
      <c r="CT94" s="173"/>
      <c r="CU94" s="173"/>
      <c r="CV94" s="173"/>
      <c r="CW94" s="173"/>
      <c r="CX94" s="173"/>
      <c r="CY94" s="173"/>
      <c r="CZ94" s="173"/>
      <c r="DA94" s="173"/>
      <c r="DB94" s="173"/>
      <c r="DC94" s="173"/>
      <c r="DD94" s="173"/>
      <c r="DE94" s="173"/>
      <c r="DF94" s="173"/>
      <c r="DG94" s="173"/>
      <c r="GB94" s="225">
        <f>VLOOKUP($A94,CAPEX!$A:$H,7,0)/12/1000</f>
        <v>1.25</v>
      </c>
      <c r="GC94" s="225">
        <f t="shared" ref="GC94:GM94" si="270">GB94</f>
        <v>1.25</v>
      </c>
      <c r="GD94" s="225">
        <f t="shared" si="270"/>
        <v>1.25</v>
      </c>
      <c r="GE94" s="225">
        <f t="shared" si="270"/>
        <v>1.25</v>
      </c>
      <c r="GF94" s="225">
        <f t="shared" si="270"/>
        <v>1.25</v>
      </c>
      <c r="GG94" s="225">
        <f t="shared" si="270"/>
        <v>1.25</v>
      </c>
      <c r="GH94" s="225">
        <f t="shared" si="270"/>
        <v>1.25</v>
      </c>
      <c r="GI94" s="225">
        <f t="shared" si="270"/>
        <v>1.25</v>
      </c>
      <c r="GJ94" s="225">
        <f t="shared" si="270"/>
        <v>1.25</v>
      </c>
      <c r="GK94" s="225">
        <f t="shared" si="270"/>
        <v>1.25</v>
      </c>
      <c r="GL94" s="225">
        <f t="shared" si="270"/>
        <v>1.25</v>
      </c>
      <c r="GM94" s="225">
        <f t="shared" si="270"/>
        <v>1.25</v>
      </c>
      <c r="GN94" s="225"/>
      <c r="GO94" s="225"/>
      <c r="GP94" s="225"/>
      <c r="GQ94" s="225"/>
      <c r="GR94" s="225"/>
      <c r="GS94" s="225"/>
      <c r="GT94" s="225"/>
      <c r="GU94" s="225"/>
      <c r="GV94" s="225"/>
      <c r="GW94" s="225"/>
      <c r="GX94" s="225"/>
      <c r="GY94" s="225"/>
      <c r="GZ94" s="225"/>
      <c r="HA94" s="225"/>
      <c r="HB94" s="225"/>
      <c r="HC94" s="225"/>
      <c r="HD94" s="225"/>
      <c r="HE94" s="225"/>
      <c r="HF94" s="225"/>
      <c r="HG94" s="225"/>
      <c r="HH94" s="225"/>
      <c r="HI94" s="225"/>
      <c r="HJ94" s="225"/>
      <c r="HK94" s="225"/>
      <c r="HL94" s="225"/>
      <c r="HM94" s="225"/>
      <c r="HN94" s="225"/>
      <c r="HO94" s="225"/>
      <c r="HP94" s="225"/>
      <c r="HQ94" s="225"/>
      <c r="HR94" s="225"/>
      <c r="HS94" s="225"/>
      <c r="HT94" s="225"/>
      <c r="HU94" s="225"/>
      <c r="HV94" s="225"/>
      <c r="HW94" s="225"/>
      <c r="HX94" s="225"/>
      <c r="HY94" s="225"/>
      <c r="HZ94" s="225"/>
      <c r="IA94" s="225"/>
      <c r="IB94" s="225"/>
      <c r="IC94" s="225"/>
      <c r="ID94" s="225"/>
      <c r="IE94" s="225"/>
      <c r="IF94" s="225"/>
      <c r="IG94" s="225"/>
      <c r="IH94" s="225"/>
      <c r="II94" s="225"/>
      <c r="IJ94" s="225"/>
      <c r="IK94" s="225"/>
      <c r="IL94" s="225"/>
      <c r="IM94" s="225"/>
      <c r="IN94" s="225"/>
      <c r="IO94" s="225"/>
      <c r="IP94" s="225"/>
      <c r="IQ94" s="225"/>
      <c r="IR94" s="225"/>
      <c r="IS94" s="225"/>
      <c r="IT94" s="225"/>
      <c r="IU94" s="225"/>
      <c r="IV94" s="225"/>
      <c r="IW94" s="225"/>
      <c r="IX94" s="225"/>
      <c r="IY94" s="225"/>
      <c r="IZ94" s="225"/>
      <c r="JA94" s="225"/>
      <c r="JB94" s="225"/>
      <c r="JC94" s="225"/>
      <c r="JD94" s="225"/>
      <c r="JE94" s="225"/>
      <c r="JF94" s="225"/>
      <c r="JG94" s="225"/>
    </row>
    <row r="95" spans="1:267" x14ac:dyDescent="0.3">
      <c r="A95" s="207" t="s">
        <v>546</v>
      </c>
      <c r="B95" s="211">
        <v>15</v>
      </c>
      <c r="C95" s="225">
        <f t="shared" si="256"/>
        <v>762.6846400000004</v>
      </c>
      <c r="D95" s="225">
        <f>VLOOKUP($A95,CAPEX!$A:$H,6,0)/12/1000</f>
        <v>31.778526666666668</v>
      </c>
      <c r="E95" s="225">
        <f t="shared" ref="E95:O95" si="271">D95</f>
        <v>31.778526666666668</v>
      </c>
      <c r="F95" s="225">
        <f t="shared" si="271"/>
        <v>31.778526666666668</v>
      </c>
      <c r="G95" s="225">
        <f t="shared" si="271"/>
        <v>31.778526666666668</v>
      </c>
      <c r="H95" s="225">
        <f t="shared" si="271"/>
        <v>31.778526666666668</v>
      </c>
      <c r="I95" s="225">
        <f t="shared" si="271"/>
        <v>31.778526666666668</v>
      </c>
      <c r="J95" s="225">
        <f t="shared" si="271"/>
        <v>31.778526666666668</v>
      </c>
      <c r="K95" s="225">
        <f t="shared" si="271"/>
        <v>31.778526666666668</v>
      </c>
      <c r="L95" s="225">
        <f t="shared" si="271"/>
        <v>31.778526666666668</v>
      </c>
      <c r="M95" s="225">
        <f t="shared" si="271"/>
        <v>31.778526666666668</v>
      </c>
      <c r="N95" s="225">
        <f t="shared" si="271"/>
        <v>31.778526666666668</v>
      </c>
      <c r="O95" s="225">
        <f t="shared" si="271"/>
        <v>31.778526666666668</v>
      </c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3"/>
      <c r="AQ95" s="173"/>
      <c r="AR95" s="173"/>
      <c r="AS95" s="173"/>
      <c r="AT95" s="173"/>
      <c r="AU95" s="173"/>
      <c r="AV95" s="173"/>
      <c r="AW95" s="173"/>
      <c r="AX95" s="173"/>
      <c r="AY95" s="173"/>
      <c r="AZ95" s="173"/>
      <c r="BA95" s="173"/>
      <c r="BB95" s="173"/>
      <c r="BC95" s="173"/>
      <c r="BD95" s="173"/>
      <c r="BE95" s="173"/>
      <c r="BF95" s="173"/>
      <c r="BG95" s="173"/>
      <c r="BH95" s="173"/>
      <c r="BI95" s="173"/>
      <c r="BJ95" s="173"/>
      <c r="BK95" s="173"/>
      <c r="BL95" s="173"/>
      <c r="BM95" s="173"/>
      <c r="BN95" s="173"/>
      <c r="BO95" s="173"/>
      <c r="BP95" s="173"/>
      <c r="BQ95" s="173"/>
      <c r="BR95" s="173"/>
      <c r="BS95" s="173"/>
      <c r="BT95" s="173"/>
      <c r="BU95" s="173"/>
      <c r="BV95" s="173"/>
      <c r="BW95" s="173"/>
      <c r="BX95" s="173"/>
      <c r="BY95" s="173"/>
      <c r="BZ95" s="173"/>
      <c r="CA95" s="173"/>
      <c r="CB95" s="173"/>
      <c r="CC95" s="173"/>
      <c r="CD95" s="173"/>
      <c r="CE95" s="173"/>
      <c r="CF95" s="173"/>
      <c r="CG95" s="173"/>
      <c r="CH95" s="173"/>
      <c r="CI95" s="173"/>
      <c r="CJ95" s="173"/>
      <c r="CK95" s="173"/>
      <c r="CL95" s="173"/>
      <c r="CM95" s="173"/>
      <c r="CN95" s="173"/>
      <c r="CO95" s="173"/>
      <c r="CP95" s="173"/>
      <c r="CQ95" s="173"/>
      <c r="CR95" s="173"/>
      <c r="CS95" s="173"/>
      <c r="CT95" s="173"/>
      <c r="CU95" s="173"/>
      <c r="CV95" s="173"/>
      <c r="CW95" s="173"/>
      <c r="CX95" s="173"/>
      <c r="CY95" s="173"/>
      <c r="CZ95" s="173"/>
      <c r="DA95" s="173"/>
      <c r="DB95" s="173"/>
      <c r="DC95" s="173"/>
      <c r="DD95" s="173"/>
      <c r="DE95" s="173"/>
      <c r="DF95" s="173"/>
      <c r="DG95" s="173"/>
      <c r="GB95" s="225">
        <f>VLOOKUP($A95,CAPEX!$A:$H,7,0)/12/1000</f>
        <v>31.778526666666668</v>
      </c>
      <c r="GC95" s="225">
        <f t="shared" ref="GC95:GM95" si="272">GB95</f>
        <v>31.778526666666668</v>
      </c>
      <c r="GD95" s="225">
        <f t="shared" si="272"/>
        <v>31.778526666666668</v>
      </c>
      <c r="GE95" s="225">
        <f t="shared" si="272"/>
        <v>31.778526666666668</v>
      </c>
      <c r="GF95" s="225">
        <f t="shared" si="272"/>
        <v>31.778526666666668</v>
      </c>
      <c r="GG95" s="225">
        <f t="shared" si="272"/>
        <v>31.778526666666668</v>
      </c>
      <c r="GH95" s="225">
        <f t="shared" si="272"/>
        <v>31.778526666666668</v>
      </c>
      <c r="GI95" s="225">
        <f t="shared" si="272"/>
        <v>31.778526666666668</v>
      </c>
      <c r="GJ95" s="225">
        <f t="shared" si="272"/>
        <v>31.778526666666668</v>
      </c>
      <c r="GK95" s="225">
        <f t="shared" si="272"/>
        <v>31.778526666666668</v>
      </c>
      <c r="GL95" s="225">
        <f t="shared" si="272"/>
        <v>31.778526666666668</v>
      </c>
      <c r="GM95" s="225">
        <f t="shared" si="272"/>
        <v>31.778526666666668</v>
      </c>
      <c r="GN95" s="225"/>
      <c r="GO95" s="225"/>
      <c r="GP95" s="225"/>
      <c r="GQ95" s="225"/>
      <c r="GR95" s="225"/>
      <c r="GS95" s="225"/>
      <c r="GT95" s="225"/>
      <c r="GU95" s="225"/>
      <c r="GV95" s="225"/>
      <c r="GW95" s="225"/>
      <c r="GX95" s="225"/>
      <c r="GY95" s="225"/>
      <c r="GZ95" s="225"/>
      <c r="HA95" s="225"/>
      <c r="HB95" s="225"/>
      <c r="HC95" s="225"/>
      <c r="HD95" s="225"/>
      <c r="HE95" s="225"/>
      <c r="HF95" s="225"/>
      <c r="HG95" s="225"/>
      <c r="HH95" s="225"/>
      <c r="HI95" s="225"/>
      <c r="HJ95" s="225"/>
      <c r="HK95" s="225"/>
      <c r="HL95" s="225"/>
      <c r="HM95" s="225"/>
      <c r="HN95" s="225"/>
      <c r="HO95" s="225"/>
      <c r="HP95" s="225"/>
      <c r="HQ95" s="225"/>
      <c r="HR95" s="225"/>
      <c r="HS95" s="225"/>
      <c r="HT95" s="225"/>
      <c r="HU95" s="225"/>
      <c r="HV95" s="225"/>
      <c r="HW95" s="225"/>
      <c r="HX95" s="225"/>
      <c r="HY95" s="225"/>
      <c r="HZ95" s="225"/>
      <c r="IA95" s="225"/>
      <c r="IB95" s="225"/>
      <c r="IC95" s="225"/>
      <c r="ID95" s="225"/>
      <c r="IE95" s="225"/>
      <c r="IF95" s="225"/>
      <c r="IG95" s="225"/>
      <c r="IH95" s="225"/>
      <c r="II95" s="225"/>
      <c r="IJ95" s="225"/>
      <c r="IK95" s="225"/>
      <c r="IL95" s="225"/>
      <c r="IM95" s="225"/>
      <c r="IN95" s="225"/>
      <c r="IO95" s="225"/>
      <c r="IP95" s="225"/>
      <c r="IQ95" s="225"/>
      <c r="IR95" s="225"/>
      <c r="IS95" s="225"/>
      <c r="IT95" s="225"/>
      <c r="IU95" s="225"/>
      <c r="IV95" s="225"/>
      <c r="IW95" s="225"/>
      <c r="IX95" s="225"/>
      <c r="IY95" s="225"/>
      <c r="IZ95" s="225"/>
      <c r="JA95" s="225"/>
      <c r="JB95" s="225"/>
      <c r="JC95" s="225"/>
      <c r="JD95" s="225"/>
      <c r="JE95" s="225"/>
      <c r="JF95" s="225"/>
      <c r="JG95" s="225"/>
    </row>
    <row r="96" spans="1:267" x14ac:dyDescent="0.3">
      <c r="A96" s="207" t="s">
        <v>404</v>
      </c>
      <c r="B96" s="211">
        <v>15</v>
      </c>
      <c r="C96" s="225">
        <f t="shared" si="256"/>
        <v>452.90404000000007</v>
      </c>
      <c r="D96" s="225">
        <f>VLOOKUP($A96,CAPEX!$A:$H,6,0)/12/1000</f>
        <v>0</v>
      </c>
      <c r="E96" s="225">
        <f t="shared" ref="E96:O96" si="273">D96</f>
        <v>0</v>
      </c>
      <c r="F96" s="225">
        <f t="shared" si="273"/>
        <v>0</v>
      </c>
      <c r="G96" s="225">
        <f t="shared" si="273"/>
        <v>0</v>
      </c>
      <c r="H96" s="225">
        <f t="shared" si="273"/>
        <v>0</v>
      </c>
      <c r="I96" s="225">
        <f t="shared" si="273"/>
        <v>0</v>
      </c>
      <c r="J96" s="225">
        <f t="shared" si="273"/>
        <v>0</v>
      </c>
      <c r="K96" s="225">
        <f t="shared" si="273"/>
        <v>0</v>
      </c>
      <c r="L96" s="225">
        <f t="shared" si="273"/>
        <v>0</v>
      </c>
      <c r="M96" s="225">
        <f t="shared" si="273"/>
        <v>0</v>
      </c>
      <c r="N96" s="225">
        <f t="shared" si="273"/>
        <v>0</v>
      </c>
      <c r="O96" s="225">
        <f t="shared" si="273"/>
        <v>0</v>
      </c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3"/>
      <c r="AQ96" s="173"/>
      <c r="AR96" s="173"/>
      <c r="AS96" s="173"/>
      <c r="AT96" s="173"/>
      <c r="AU96" s="173"/>
      <c r="AV96" s="173"/>
      <c r="AW96" s="173"/>
      <c r="AX96" s="173"/>
      <c r="AY96" s="173"/>
      <c r="AZ96" s="173"/>
      <c r="BA96" s="173"/>
      <c r="BB96" s="173"/>
      <c r="BC96" s="173"/>
      <c r="BD96" s="173"/>
      <c r="BE96" s="173"/>
      <c r="BF96" s="173"/>
      <c r="BG96" s="173"/>
      <c r="BH96" s="173"/>
      <c r="BI96" s="173"/>
      <c r="BJ96" s="173"/>
      <c r="BK96" s="173"/>
      <c r="BL96" s="173"/>
      <c r="BM96" s="173"/>
      <c r="BN96" s="173"/>
      <c r="BO96" s="173"/>
      <c r="BP96" s="173"/>
      <c r="BQ96" s="173"/>
      <c r="BR96" s="173"/>
      <c r="BS96" s="173"/>
      <c r="BT96" s="173"/>
      <c r="BU96" s="173"/>
      <c r="BV96" s="173"/>
      <c r="BW96" s="173"/>
      <c r="BX96" s="173"/>
      <c r="BY96" s="173"/>
      <c r="BZ96" s="173"/>
      <c r="CA96" s="173"/>
      <c r="CB96" s="173"/>
      <c r="CC96" s="173"/>
      <c r="CD96" s="173"/>
      <c r="CE96" s="173"/>
      <c r="CF96" s="173"/>
      <c r="CG96" s="173"/>
      <c r="CH96" s="173"/>
      <c r="CI96" s="173"/>
      <c r="CJ96" s="173"/>
      <c r="CK96" s="173"/>
      <c r="CL96" s="173"/>
      <c r="CM96" s="173"/>
      <c r="CN96" s="173"/>
      <c r="CO96" s="173"/>
      <c r="CP96" s="173"/>
      <c r="CQ96" s="173"/>
      <c r="CR96" s="173"/>
      <c r="CS96" s="173"/>
      <c r="CT96" s="173"/>
      <c r="CU96" s="173"/>
      <c r="CV96" s="173"/>
      <c r="CW96" s="173"/>
      <c r="CX96" s="173"/>
      <c r="CY96" s="173"/>
      <c r="CZ96" s="173"/>
      <c r="DA96" s="173"/>
      <c r="DB96" s="173"/>
      <c r="DC96" s="173"/>
      <c r="DD96" s="173"/>
      <c r="DE96" s="173"/>
      <c r="DF96" s="173"/>
      <c r="DG96" s="173"/>
      <c r="GB96" s="225">
        <f>VLOOKUP($A96,CAPEX!$A:$H,7,0)/12/1000</f>
        <v>37.742003333333336</v>
      </c>
      <c r="GC96" s="225">
        <f t="shared" ref="GC96:GM96" si="274">GB96</f>
        <v>37.742003333333336</v>
      </c>
      <c r="GD96" s="225">
        <f t="shared" si="274"/>
        <v>37.742003333333336</v>
      </c>
      <c r="GE96" s="225">
        <f t="shared" si="274"/>
        <v>37.742003333333336</v>
      </c>
      <c r="GF96" s="225">
        <f t="shared" si="274"/>
        <v>37.742003333333336</v>
      </c>
      <c r="GG96" s="225">
        <f t="shared" si="274"/>
        <v>37.742003333333336</v>
      </c>
      <c r="GH96" s="225">
        <f t="shared" si="274"/>
        <v>37.742003333333336</v>
      </c>
      <c r="GI96" s="225">
        <f t="shared" si="274"/>
        <v>37.742003333333336</v>
      </c>
      <c r="GJ96" s="225">
        <f t="shared" si="274"/>
        <v>37.742003333333336</v>
      </c>
      <c r="GK96" s="225">
        <f t="shared" si="274"/>
        <v>37.742003333333336</v>
      </c>
      <c r="GL96" s="225">
        <f t="shared" si="274"/>
        <v>37.742003333333336</v>
      </c>
      <c r="GM96" s="225">
        <f t="shared" si="274"/>
        <v>37.742003333333336</v>
      </c>
      <c r="GN96" s="225"/>
      <c r="GO96" s="225"/>
      <c r="GP96" s="225"/>
      <c r="GQ96" s="225"/>
      <c r="GR96" s="225"/>
      <c r="GS96" s="225"/>
      <c r="GT96" s="225"/>
      <c r="GU96" s="225"/>
      <c r="GV96" s="225"/>
      <c r="GW96" s="225"/>
      <c r="GX96" s="225"/>
      <c r="GY96" s="225"/>
      <c r="GZ96" s="225"/>
      <c r="HA96" s="225"/>
      <c r="HB96" s="225"/>
      <c r="HC96" s="225"/>
      <c r="HD96" s="225"/>
      <c r="HE96" s="225"/>
      <c r="HF96" s="225"/>
      <c r="HG96" s="225"/>
      <c r="HH96" s="225"/>
      <c r="HI96" s="225"/>
      <c r="HJ96" s="225"/>
      <c r="HK96" s="225"/>
      <c r="HL96" s="225"/>
      <c r="HM96" s="225"/>
      <c r="HN96" s="225"/>
      <c r="HO96" s="225"/>
      <c r="HP96" s="225"/>
      <c r="HQ96" s="225"/>
      <c r="HR96" s="225"/>
      <c r="HS96" s="225"/>
      <c r="HT96" s="225"/>
      <c r="HU96" s="225"/>
      <c r="HV96" s="225"/>
      <c r="HW96" s="225"/>
      <c r="HX96" s="225"/>
      <c r="HY96" s="225"/>
      <c r="HZ96" s="225"/>
      <c r="IA96" s="225"/>
      <c r="IB96" s="225"/>
      <c r="IC96" s="225"/>
      <c r="ID96" s="225"/>
      <c r="IE96" s="225"/>
      <c r="IF96" s="225"/>
      <c r="IG96" s="225"/>
      <c r="IH96" s="225"/>
      <c r="II96" s="225"/>
      <c r="IJ96" s="225"/>
      <c r="IK96" s="225"/>
      <c r="IL96" s="225"/>
      <c r="IM96" s="225"/>
      <c r="IN96" s="225"/>
      <c r="IO96" s="225"/>
      <c r="IP96" s="225"/>
      <c r="IQ96" s="225"/>
      <c r="IR96" s="225"/>
      <c r="IS96" s="225"/>
      <c r="IT96" s="225"/>
      <c r="IU96" s="225"/>
      <c r="IV96" s="225"/>
      <c r="IW96" s="225"/>
      <c r="IX96" s="225"/>
      <c r="IY96" s="225"/>
      <c r="IZ96" s="225"/>
      <c r="JA96" s="225"/>
      <c r="JB96" s="225"/>
      <c r="JC96" s="225"/>
      <c r="JD96" s="225"/>
      <c r="JE96" s="225"/>
      <c r="JF96" s="225"/>
      <c r="JG96" s="225"/>
    </row>
    <row r="97" spans="1:267" x14ac:dyDescent="0.3">
      <c r="A97" s="207" t="s">
        <v>406</v>
      </c>
      <c r="B97" s="211">
        <v>15</v>
      </c>
      <c r="C97" s="225">
        <f t="shared" si="256"/>
        <v>1098.0931499999999</v>
      </c>
      <c r="D97" s="225">
        <f>VLOOKUP($A97,CAPEX!$A:$H,6,0)/12/1000</f>
        <v>0</v>
      </c>
      <c r="E97" s="225">
        <f t="shared" ref="E97:O97" si="275">D97</f>
        <v>0</v>
      </c>
      <c r="F97" s="225">
        <f t="shared" si="275"/>
        <v>0</v>
      </c>
      <c r="G97" s="225">
        <f t="shared" si="275"/>
        <v>0</v>
      </c>
      <c r="H97" s="225">
        <f t="shared" si="275"/>
        <v>0</v>
      </c>
      <c r="I97" s="225">
        <f t="shared" si="275"/>
        <v>0</v>
      </c>
      <c r="J97" s="225">
        <f t="shared" si="275"/>
        <v>0</v>
      </c>
      <c r="K97" s="225">
        <f t="shared" si="275"/>
        <v>0</v>
      </c>
      <c r="L97" s="225">
        <f t="shared" si="275"/>
        <v>0</v>
      </c>
      <c r="M97" s="225">
        <f t="shared" si="275"/>
        <v>0</v>
      </c>
      <c r="N97" s="225">
        <f t="shared" si="275"/>
        <v>0</v>
      </c>
      <c r="O97" s="225">
        <f t="shared" si="275"/>
        <v>0</v>
      </c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3"/>
      <c r="BH97" s="173"/>
      <c r="BI97" s="173"/>
      <c r="BJ97" s="173"/>
      <c r="BK97" s="173"/>
      <c r="BL97" s="173"/>
      <c r="BM97" s="173"/>
      <c r="BN97" s="173"/>
      <c r="BO97" s="173"/>
      <c r="BP97" s="173"/>
      <c r="BQ97" s="173"/>
      <c r="BR97" s="173"/>
      <c r="BS97" s="173"/>
      <c r="BT97" s="173"/>
      <c r="BU97" s="173"/>
      <c r="BV97" s="173"/>
      <c r="BW97" s="173"/>
      <c r="BX97" s="173"/>
      <c r="BY97" s="173"/>
      <c r="BZ97" s="173"/>
      <c r="CA97" s="173"/>
      <c r="CB97" s="173"/>
      <c r="CC97" s="173"/>
      <c r="CD97" s="173"/>
      <c r="CE97" s="173"/>
      <c r="CF97" s="173"/>
      <c r="CG97" s="173"/>
      <c r="CH97" s="173"/>
      <c r="CI97" s="173"/>
      <c r="CJ97" s="173"/>
      <c r="CK97" s="173"/>
      <c r="CL97" s="173"/>
      <c r="CM97" s="173"/>
      <c r="CN97" s="173"/>
      <c r="CO97" s="173"/>
      <c r="CP97" s="173"/>
      <c r="CQ97" s="173"/>
      <c r="CR97" s="173"/>
      <c r="CS97" s="173"/>
      <c r="CT97" s="173"/>
      <c r="CU97" s="173"/>
      <c r="CV97" s="173"/>
      <c r="CW97" s="173"/>
      <c r="CX97" s="173"/>
      <c r="CY97" s="173"/>
      <c r="CZ97" s="173"/>
      <c r="DA97" s="173"/>
      <c r="DB97" s="173"/>
      <c r="DC97" s="173"/>
      <c r="DD97" s="173"/>
      <c r="DE97" s="173"/>
      <c r="DF97" s="173"/>
      <c r="DG97" s="173"/>
      <c r="GB97" s="225">
        <f>VLOOKUP($A97,CAPEX!$A:$H,7,0)/12/1000</f>
        <v>91.507762499999998</v>
      </c>
      <c r="GC97" s="225">
        <f t="shared" ref="GC97:GM97" si="276">GB97</f>
        <v>91.507762499999998</v>
      </c>
      <c r="GD97" s="225">
        <f t="shared" si="276"/>
        <v>91.507762499999998</v>
      </c>
      <c r="GE97" s="225">
        <f t="shared" si="276"/>
        <v>91.507762499999998</v>
      </c>
      <c r="GF97" s="225">
        <f t="shared" si="276"/>
        <v>91.507762499999998</v>
      </c>
      <c r="GG97" s="225">
        <f t="shared" si="276"/>
        <v>91.507762499999998</v>
      </c>
      <c r="GH97" s="225">
        <f t="shared" si="276"/>
        <v>91.507762499999998</v>
      </c>
      <c r="GI97" s="225">
        <f t="shared" si="276"/>
        <v>91.507762499999998</v>
      </c>
      <c r="GJ97" s="225">
        <f t="shared" si="276"/>
        <v>91.507762499999998</v>
      </c>
      <c r="GK97" s="225">
        <f t="shared" si="276"/>
        <v>91.507762499999998</v>
      </c>
      <c r="GL97" s="225">
        <f t="shared" si="276"/>
        <v>91.507762499999998</v>
      </c>
      <c r="GM97" s="225">
        <f t="shared" si="276"/>
        <v>91.507762499999998</v>
      </c>
      <c r="GN97" s="225"/>
      <c r="GO97" s="225"/>
      <c r="GP97" s="225"/>
      <c r="GQ97" s="225"/>
      <c r="GR97" s="225"/>
      <c r="GS97" s="225"/>
      <c r="GT97" s="225"/>
      <c r="GU97" s="225"/>
      <c r="GV97" s="225"/>
      <c r="GW97" s="225"/>
      <c r="GX97" s="225"/>
      <c r="GY97" s="225"/>
      <c r="GZ97" s="225"/>
      <c r="HA97" s="225"/>
      <c r="HB97" s="225"/>
      <c r="HC97" s="225"/>
      <c r="HD97" s="225"/>
      <c r="HE97" s="225"/>
      <c r="HF97" s="225"/>
      <c r="HG97" s="225"/>
      <c r="HH97" s="225"/>
      <c r="HI97" s="225"/>
      <c r="HJ97" s="225"/>
      <c r="HK97" s="225"/>
      <c r="HL97" s="225"/>
      <c r="HM97" s="225"/>
      <c r="HN97" s="225"/>
      <c r="HO97" s="225"/>
      <c r="HP97" s="225"/>
      <c r="HQ97" s="225"/>
      <c r="HR97" s="225"/>
      <c r="HS97" s="225"/>
      <c r="HT97" s="225"/>
      <c r="HU97" s="225"/>
      <c r="HV97" s="225"/>
      <c r="HW97" s="225"/>
      <c r="HX97" s="225"/>
      <c r="HY97" s="225"/>
      <c r="HZ97" s="225"/>
      <c r="IA97" s="225"/>
      <c r="IB97" s="225"/>
      <c r="IC97" s="225"/>
      <c r="ID97" s="225"/>
      <c r="IE97" s="225"/>
      <c r="IF97" s="225"/>
      <c r="IG97" s="225"/>
      <c r="IH97" s="225"/>
      <c r="II97" s="225"/>
      <c r="IJ97" s="225"/>
      <c r="IK97" s="225"/>
      <c r="IL97" s="225"/>
      <c r="IM97" s="225"/>
      <c r="IN97" s="225"/>
      <c r="IO97" s="225"/>
      <c r="IP97" s="225"/>
      <c r="IQ97" s="225"/>
      <c r="IR97" s="225"/>
      <c r="IS97" s="225"/>
      <c r="IT97" s="225"/>
      <c r="IU97" s="225"/>
      <c r="IV97" s="225"/>
      <c r="IW97" s="225"/>
      <c r="IX97" s="225"/>
      <c r="IY97" s="225"/>
      <c r="IZ97" s="225"/>
      <c r="JA97" s="225"/>
      <c r="JB97" s="225"/>
      <c r="JC97" s="225"/>
      <c r="JD97" s="225"/>
      <c r="JE97" s="225"/>
      <c r="JF97" s="225"/>
      <c r="JG97" s="225"/>
    </row>
    <row r="98" spans="1:267" x14ac:dyDescent="0.3">
      <c r="A98" s="207" t="s">
        <v>408</v>
      </c>
      <c r="B98" s="211">
        <v>15</v>
      </c>
      <c r="C98" s="225">
        <f t="shared" si="256"/>
        <v>1397.9425200000003</v>
      </c>
      <c r="D98" s="225">
        <f>VLOOKUP($A98,CAPEX!$A:$H,6,0)/12/1000</f>
        <v>0</v>
      </c>
      <c r="E98" s="225">
        <f t="shared" ref="E98:O98" si="277">D98</f>
        <v>0</v>
      </c>
      <c r="F98" s="225">
        <f t="shared" si="277"/>
        <v>0</v>
      </c>
      <c r="G98" s="225">
        <f t="shared" si="277"/>
        <v>0</v>
      </c>
      <c r="H98" s="225">
        <f t="shared" si="277"/>
        <v>0</v>
      </c>
      <c r="I98" s="225">
        <f t="shared" si="277"/>
        <v>0</v>
      </c>
      <c r="J98" s="225">
        <f t="shared" si="277"/>
        <v>0</v>
      </c>
      <c r="K98" s="225">
        <f t="shared" si="277"/>
        <v>0</v>
      </c>
      <c r="L98" s="225">
        <f t="shared" si="277"/>
        <v>0</v>
      </c>
      <c r="M98" s="225">
        <f t="shared" si="277"/>
        <v>0</v>
      </c>
      <c r="N98" s="225">
        <f t="shared" si="277"/>
        <v>0</v>
      </c>
      <c r="O98" s="225">
        <f t="shared" si="277"/>
        <v>0</v>
      </c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173"/>
      <c r="AT98" s="173"/>
      <c r="AU98" s="173"/>
      <c r="AV98" s="173"/>
      <c r="AW98" s="173"/>
      <c r="AX98" s="173"/>
      <c r="AY98" s="173"/>
      <c r="AZ98" s="173"/>
      <c r="BA98" s="173"/>
      <c r="BB98" s="173"/>
      <c r="BC98" s="173"/>
      <c r="BD98" s="173"/>
      <c r="BE98" s="173"/>
      <c r="BF98" s="173"/>
      <c r="BG98" s="173"/>
      <c r="BH98" s="173"/>
      <c r="BI98" s="173"/>
      <c r="BJ98" s="173"/>
      <c r="BK98" s="173"/>
      <c r="BL98" s="173"/>
      <c r="BM98" s="173"/>
      <c r="BN98" s="173"/>
      <c r="BO98" s="173"/>
      <c r="BP98" s="173"/>
      <c r="BQ98" s="173"/>
      <c r="BR98" s="173"/>
      <c r="BS98" s="173"/>
      <c r="BT98" s="173"/>
      <c r="BU98" s="173"/>
      <c r="BV98" s="173"/>
      <c r="BW98" s="173"/>
      <c r="BX98" s="173"/>
      <c r="BY98" s="173"/>
      <c r="BZ98" s="173"/>
      <c r="CA98" s="173"/>
      <c r="CB98" s="173"/>
      <c r="CC98" s="173"/>
      <c r="CD98" s="173"/>
      <c r="CE98" s="173"/>
      <c r="CF98" s="173"/>
      <c r="CG98" s="173"/>
      <c r="CH98" s="173"/>
      <c r="CI98" s="173"/>
      <c r="CJ98" s="173"/>
      <c r="CK98" s="173"/>
      <c r="CL98" s="173"/>
      <c r="CM98" s="173"/>
      <c r="CN98" s="173"/>
      <c r="CO98" s="173"/>
      <c r="CP98" s="173"/>
      <c r="CQ98" s="173"/>
      <c r="CR98" s="173"/>
      <c r="CS98" s="173"/>
      <c r="CT98" s="173"/>
      <c r="CU98" s="173"/>
      <c r="CV98" s="173"/>
      <c r="CW98" s="173"/>
      <c r="CX98" s="173"/>
      <c r="CY98" s="173"/>
      <c r="CZ98" s="173"/>
      <c r="DA98" s="173"/>
      <c r="DB98" s="173"/>
      <c r="DC98" s="173"/>
      <c r="DD98" s="173"/>
      <c r="DE98" s="173"/>
      <c r="DF98" s="173"/>
      <c r="DG98" s="173"/>
      <c r="GB98" s="225">
        <f>VLOOKUP($A98,CAPEX!$A:$H,7,0)/12/1000</f>
        <v>116.49521</v>
      </c>
      <c r="GC98" s="225">
        <f t="shared" ref="GC98:GM98" si="278">GB98</f>
        <v>116.49521</v>
      </c>
      <c r="GD98" s="225">
        <f t="shared" si="278"/>
        <v>116.49521</v>
      </c>
      <c r="GE98" s="225">
        <f t="shared" si="278"/>
        <v>116.49521</v>
      </c>
      <c r="GF98" s="225">
        <f t="shared" si="278"/>
        <v>116.49521</v>
      </c>
      <c r="GG98" s="225">
        <f t="shared" si="278"/>
        <v>116.49521</v>
      </c>
      <c r="GH98" s="225">
        <f t="shared" si="278"/>
        <v>116.49521</v>
      </c>
      <c r="GI98" s="225">
        <f t="shared" si="278"/>
        <v>116.49521</v>
      </c>
      <c r="GJ98" s="225">
        <f t="shared" si="278"/>
        <v>116.49521</v>
      </c>
      <c r="GK98" s="225">
        <f t="shared" si="278"/>
        <v>116.49521</v>
      </c>
      <c r="GL98" s="225">
        <f t="shared" si="278"/>
        <v>116.49521</v>
      </c>
      <c r="GM98" s="225">
        <f t="shared" si="278"/>
        <v>116.49521</v>
      </c>
      <c r="GN98" s="225"/>
      <c r="GO98" s="225"/>
      <c r="GP98" s="225"/>
      <c r="GQ98" s="225"/>
      <c r="GR98" s="225"/>
      <c r="GS98" s="225"/>
      <c r="GT98" s="225"/>
      <c r="GU98" s="225"/>
      <c r="GV98" s="225"/>
      <c r="GW98" s="225"/>
      <c r="GX98" s="225"/>
      <c r="GY98" s="225"/>
      <c r="GZ98" s="225"/>
      <c r="HA98" s="225"/>
      <c r="HB98" s="225"/>
      <c r="HC98" s="225"/>
      <c r="HD98" s="225"/>
      <c r="HE98" s="225"/>
      <c r="HF98" s="225"/>
      <c r="HG98" s="225"/>
      <c r="HH98" s="225"/>
      <c r="HI98" s="225"/>
      <c r="HJ98" s="225"/>
      <c r="HK98" s="225"/>
      <c r="HL98" s="225"/>
      <c r="HM98" s="225"/>
      <c r="HN98" s="225"/>
      <c r="HO98" s="225"/>
      <c r="HP98" s="225"/>
      <c r="HQ98" s="225"/>
      <c r="HR98" s="225"/>
      <c r="HS98" s="225"/>
      <c r="HT98" s="225"/>
      <c r="HU98" s="225"/>
      <c r="HV98" s="225"/>
      <c r="HW98" s="225"/>
      <c r="HX98" s="225"/>
      <c r="HY98" s="225"/>
      <c r="HZ98" s="225"/>
      <c r="IA98" s="225"/>
      <c r="IB98" s="225"/>
      <c r="IC98" s="225"/>
      <c r="ID98" s="225"/>
      <c r="IE98" s="225"/>
      <c r="IF98" s="225"/>
      <c r="IG98" s="225"/>
      <c r="IH98" s="225"/>
      <c r="II98" s="225"/>
      <c r="IJ98" s="225"/>
      <c r="IK98" s="225"/>
      <c r="IL98" s="225"/>
      <c r="IM98" s="225"/>
      <c r="IN98" s="225"/>
      <c r="IO98" s="225"/>
      <c r="IP98" s="225"/>
      <c r="IQ98" s="225"/>
      <c r="IR98" s="225"/>
      <c r="IS98" s="225"/>
      <c r="IT98" s="225"/>
      <c r="IU98" s="225"/>
      <c r="IV98" s="225"/>
      <c r="IW98" s="225"/>
      <c r="IX98" s="225"/>
      <c r="IY98" s="225"/>
      <c r="IZ98" s="225"/>
      <c r="JA98" s="225"/>
      <c r="JB98" s="225"/>
      <c r="JC98" s="225"/>
      <c r="JD98" s="225"/>
      <c r="JE98" s="225"/>
      <c r="JF98" s="225"/>
      <c r="JG98" s="225"/>
    </row>
    <row r="99" spans="1:267" x14ac:dyDescent="0.3">
      <c r="A99" s="207" t="s">
        <v>410</v>
      </c>
      <c r="B99" s="211">
        <v>15</v>
      </c>
      <c r="C99" s="225">
        <f t="shared" si="256"/>
        <v>20.150400000000005</v>
      </c>
      <c r="D99" s="225">
        <f>VLOOKUP($A99,CAPEX!$A:$H,6,0)/12/1000</f>
        <v>0</v>
      </c>
      <c r="E99" s="225">
        <f t="shared" ref="E99:O99" si="279">D99</f>
        <v>0</v>
      </c>
      <c r="F99" s="225">
        <f t="shared" si="279"/>
        <v>0</v>
      </c>
      <c r="G99" s="225">
        <f t="shared" si="279"/>
        <v>0</v>
      </c>
      <c r="H99" s="225">
        <f t="shared" si="279"/>
        <v>0</v>
      </c>
      <c r="I99" s="225">
        <f t="shared" si="279"/>
        <v>0</v>
      </c>
      <c r="J99" s="225">
        <f t="shared" si="279"/>
        <v>0</v>
      </c>
      <c r="K99" s="225">
        <f t="shared" si="279"/>
        <v>0</v>
      </c>
      <c r="L99" s="225">
        <f t="shared" si="279"/>
        <v>0</v>
      </c>
      <c r="M99" s="225">
        <f t="shared" si="279"/>
        <v>0</v>
      </c>
      <c r="N99" s="225">
        <f t="shared" si="279"/>
        <v>0</v>
      </c>
      <c r="O99" s="225">
        <f t="shared" si="279"/>
        <v>0</v>
      </c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73"/>
      <c r="AR99" s="173"/>
      <c r="AS99" s="173"/>
      <c r="AT99" s="173"/>
      <c r="AU99" s="173"/>
      <c r="AV99" s="173"/>
      <c r="AW99" s="173"/>
      <c r="AX99" s="173"/>
      <c r="AY99" s="173"/>
      <c r="AZ99" s="173"/>
      <c r="BA99" s="173"/>
      <c r="BB99" s="173"/>
      <c r="BC99" s="173"/>
      <c r="BD99" s="173"/>
      <c r="BE99" s="173"/>
      <c r="BF99" s="173"/>
      <c r="BG99" s="173"/>
      <c r="BH99" s="173"/>
      <c r="BI99" s="173"/>
      <c r="BJ99" s="173"/>
      <c r="BK99" s="173"/>
      <c r="BL99" s="173"/>
      <c r="BM99" s="173"/>
      <c r="BN99" s="173"/>
      <c r="BO99" s="173"/>
      <c r="BP99" s="173"/>
      <c r="BQ99" s="173"/>
      <c r="BR99" s="173"/>
      <c r="BS99" s="173"/>
      <c r="BT99" s="173"/>
      <c r="BU99" s="173"/>
      <c r="BV99" s="173"/>
      <c r="BW99" s="173"/>
      <c r="BX99" s="173"/>
      <c r="BY99" s="173"/>
      <c r="BZ99" s="173"/>
      <c r="CA99" s="173"/>
      <c r="CB99" s="173"/>
      <c r="CC99" s="173"/>
      <c r="CD99" s="173"/>
      <c r="CE99" s="173"/>
      <c r="CF99" s="173"/>
      <c r="CG99" s="173"/>
      <c r="CH99" s="173"/>
      <c r="CI99" s="173"/>
      <c r="CJ99" s="173"/>
      <c r="CK99" s="173"/>
      <c r="CL99" s="173"/>
      <c r="CM99" s="173"/>
      <c r="CN99" s="173"/>
      <c r="CO99" s="173"/>
      <c r="CP99" s="173"/>
      <c r="CQ99" s="173"/>
      <c r="CR99" s="173"/>
      <c r="CS99" s="173"/>
      <c r="CT99" s="173"/>
      <c r="CU99" s="173"/>
      <c r="CV99" s="173"/>
      <c r="CW99" s="173"/>
      <c r="CX99" s="173"/>
      <c r="CY99" s="173"/>
      <c r="CZ99" s="173"/>
      <c r="DA99" s="173"/>
      <c r="DB99" s="173"/>
      <c r="DC99" s="173"/>
      <c r="DD99" s="173"/>
      <c r="DE99" s="173"/>
      <c r="DF99" s="173"/>
      <c r="DG99" s="173"/>
      <c r="GB99" s="225">
        <f>VLOOKUP($A99,CAPEX!$A:$H,7,0)/12/1000</f>
        <v>1.6792</v>
      </c>
      <c r="GC99" s="225">
        <f t="shared" ref="GC99:GM99" si="280">GB99</f>
        <v>1.6792</v>
      </c>
      <c r="GD99" s="225">
        <f t="shared" si="280"/>
        <v>1.6792</v>
      </c>
      <c r="GE99" s="225">
        <f t="shared" si="280"/>
        <v>1.6792</v>
      </c>
      <c r="GF99" s="225">
        <f t="shared" si="280"/>
        <v>1.6792</v>
      </c>
      <c r="GG99" s="225">
        <f t="shared" si="280"/>
        <v>1.6792</v>
      </c>
      <c r="GH99" s="225">
        <f t="shared" si="280"/>
        <v>1.6792</v>
      </c>
      <c r="GI99" s="225">
        <f t="shared" si="280"/>
        <v>1.6792</v>
      </c>
      <c r="GJ99" s="225">
        <f t="shared" si="280"/>
        <v>1.6792</v>
      </c>
      <c r="GK99" s="225">
        <f t="shared" si="280"/>
        <v>1.6792</v>
      </c>
      <c r="GL99" s="225">
        <f t="shared" si="280"/>
        <v>1.6792</v>
      </c>
      <c r="GM99" s="225">
        <f t="shared" si="280"/>
        <v>1.6792</v>
      </c>
      <c r="GN99" s="225"/>
      <c r="GO99" s="225"/>
      <c r="GP99" s="225"/>
      <c r="GQ99" s="225"/>
      <c r="GR99" s="225"/>
      <c r="GS99" s="225"/>
      <c r="GT99" s="225"/>
      <c r="GU99" s="225"/>
      <c r="GV99" s="225"/>
      <c r="GW99" s="225"/>
      <c r="GX99" s="225"/>
      <c r="GY99" s="225"/>
      <c r="GZ99" s="225"/>
      <c r="HA99" s="225"/>
      <c r="HB99" s="225"/>
      <c r="HC99" s="225"/>
      <c r="HD99" s="225"/>
      <c r="HE99" s="225"/>
      <c r="HF99" s="225"/>
      <c r="HG99" s="225"/>
      <c r="HH99" s="225"/>
      <c r="HI99" s="225"/>
      <c r="HJ99" s="225"/>
      <c r="HK99" s="225"/>
      <c r="HL99" s="225"/>
      <c r="HM99" s="225"/>
      <c r="HN99" s="225"/>
      <c r="HO99" s="225"/>
      <c r="HP99" s="225"/>
      <c r="HQ99" s="225"/>
      <c r="HR99" s="225"/>
      <c r="HS99" s="225"/>
      <c r="HT99" s="225"/>
      <c r="HU99" s="225"/>
      <c r="HV99" s="225"/>
      <c r="HW99" s="225"/>
      <c r="HX99" s="225"/>
      <c r="HY99" s="225"/>
      <c r="HZ99" s="225"/>
      <c r="IA99" s="225"/>
      <c r="IB99" s="225"/>
      <c r="IC99" s="225"/>
      <c r="ID99" s="225"/>
      <c r="IE99" s="225"/>
      <c r="IF99" s="225"/>
      <c r="IG99" s="225"/>
      <c r="IH99" s="225"/>
      <c r="II99" s="225"/>
      <c r="IJ99" s="225"/>
      <c r="IK99" s="225"/>
      <c r="IL99" s="225"/>
      <c r="IM99" s="225"/>
      <c r="IN99" s="225"/>
      <c r="IO99" s="225"/>
      <c r="IP99" s="225"/>
      <c r="IQ99" s="225"/>
      <c r="IR99" s="225"/>
      <c r="IS99" s="225"/>
      <c r="IT99" s="225"/>
      <c r="IU99" s="225"/>
      <c r="IV99" s="225"/>
      <c r="IW99" s="225"/>
      <c r="IX99" s="225"/>
      <c r="IY99" s="225"/>
      <c r="IZ99" s="225"/>
      <c r="JA99" s="225"/>
      <c r="JB99" s="225"/>
      <c r="JC99" s="225"/>
      <c r="JD99" s="225"/>
      <c r="JE99" s="225"/>
      <c r="JF99" s="225"/>
      <c r="JG99" s="225"/>
    </row>
    <row r="100" spans="1:267" x14ac:dyDescent="0.3">
      <c r="A100" s="207" t="s">
        <v>412</v>
      </c>
      <c r="B100" s="211">
        <v>15</v>
      </c>
      <c r="C100" s="225">
        <f t="shared" si="256"/>
        <v>5536.327400000001</v>
      </c>
      <c r="D100" s="225">
        <f>VLOOKUP($A100,CAPEX!$A:$H,6,0)/12/1000</f>
        <v>0</v>
      </c>
      <c r="E100" s="225">
        <f t="shared" ref="E100:O100" si="281">D100</f>
        <v>0</v>
      </c>
      <c r="F100" s="225">
        <f t="shared" si="281"/>
        <v>0</v>
      </c>
      <c r="G100" s="225">
        <f t="shared" si="281"/>
        <v>0</v>
      </c>
      <c r="H100" s="225">
        <f t="shared" si="281"/>
        <v>0</v>
      </c>
      <c r="I100" s="225">
        <f t="shared" si="281"/>
        <v>0</v>
      </c>
      <c r="J100" s="225">
        <f t="shared" si="281"/>
        <v>0</v>
      </c>
      <c r="K100" s="225">
        <f t="shared" si="281"/>
        <v>0</v>
      </c>
      <c r="L100" s="225">
        <f t="shared" si="281"/>
        <v>0</v>
      </c>
      <c r="M100" s="225">
        <f t="shared" si="281"/>
        <v>0</v>
      </c>
      <c r="N100" s="225">
        <f t="shared" si="281"/>
        <v>0</v>
      </c>
      <c r="O100" s="225">
        <f t="shared" si="281"/>
        <v>0</v>
      </c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3"/>
      <c r="AQ100" s="173"/>
      <c r="AR100" s="173"/>
      <c r="AS100" s="173"/>
      <c r="AT100" s="173"/>
      <c r="AU100" s="173"/>
      <c r="AV100" s="173"/>
      <c r="AW100" s="173"/>
      <c r="AX100" s="173"/>
      <c r="AY100" s="173"/>
      <c r="AZ100" s="173"/>
      <c r="BA100" s="173"/>
      <c r="BB100" s="173"/>
      <c r="BC100" s="173"/>
      <c r="BD100" s="173"/>
      <c r="BE100" s="173"/>
      <c r="BF100" s="173"/>
      <c r="BG100" s="173"/>
      <c r="BH100" s="173"/>
      <c r="BI100" s="173"/>
      <c r="BJ100" s="173"/>
      <c r="BK100" s="173"/>
      <c r="BL100" s="173"/>
      <c r="BM100" s="173"/>
      <c r="BN100" s="173"/>
      <c r="BO100" s="173"/>
      <c r="BP100" s="173"/>
      <c r="BQ100" s="173"/>
      <c r="BR100" s="173"/>
      <c r="BS100" s="173"/>
      <c r="BT100" s="173"/>
      <c r="BU100" s="173"/>
      <c r="BV100" s="173"/>
      <c r="BW100" s="173"/>
      <c r="BX100" s="173"/>
      <c r="BY100" s="173"/>
      <c r="BZ100" s="173"/>
      <c r="CA100" s="173"/>
      <c r="CB100" s="173"/>
      <c r="CC100" s="173"/>
      <c r="CD100" s="173"/>
      <c r="CE100" s="173"/>
      <c r="CF100" s="173"/>
      <c r="CG100" s="173"/>
      <c r="CH100" s="173"/>
      <c r="CI100" s="173"/>
      <c r="CJ100" s="173"/>
      <c r="CK100" s="173"/>
      <c r="CL100" s="173"/>
      <c r="CM100" s="173"/>
      <c r="CN100" s="173"/>
      <c r="CO100" s="173"/>
      <c r="CP100" s="173"/>
      <c r="CQ100" s="173"/>
      <c r="CR100" s="173"/>
      <c r="CS100" s="173"/>
      <c r="CT100" s="173"/>
      <c r="CU100" s="173"/>
      <c r="CV100" s="173"/>
      <c r="CW100" s="173"/>
      <c r="CX100" s="173"/>
      <c r="CY100" s="173"/>
      <c r="CZ100" s="173"/>
      <c r="DA100" s="173"/>
      <c r="DB100" s="173"/>
      <c r="DC100" s="173"/>
      <c r="DD100" s="173"/>
      <c r="DE100" s="173"/>
      <c r="DF100" s="173"/>
      <c r="DG100" s="173"/>
      <c r="GB100" s="225">
        <f>VLOOKUP($A100,CAPEX!$A:$H,7,0)/12/1000</f>
        <v>461.36061666666671</v>
      </c>
      <c r="GC100" s="225">
        <f t="shared" ref="GC100:GM100" si="282">GB100</f>
        <v>461.36061666666671</v>
      </c>
      <c r="GD100" s="225">
        <f t="shared" si="282"/>
        <v>461.36061666666671</v>
      </c>
      <c r="GE100" s="225">
        <f t="shared" si="282"/>
        <v>461.36061666666671</v>
      </c>
      <c r="GF100" s="225">
        <f t="shared" si="282"/>
        <v>461.36061666666671</v>
      </c>
      <c r="GG100" s="225">
        <f t="shared" si="282"/>
        <v>461.36061666666671</v>
      </c>
      <c r="GH100" s="225">
        <f t="shared" si="282"/>
        <v>461.36061666666671</v>
      </c>
      <c r="GI100" s="225">
        <f t="shared" si="282"/>
        <v>461.36061666666671</v>
      </c>
      <c r="GJ100" s="225">
        <f t="shared" si="282"/>
        <v>461.36061666666671</v>
      </c>
      <c r="GK100" s="225">
        <f t="shared" si="282"/>
        <v>461.36061666666671</v>
      </c>
      <c r="GL100" s="225">
        <f t="shared" si="282"/>
        <v>461.36061666666671</v>
      </c>
      <c r="GM100" s="225">
        <f t="shared" si="282"/>
        <v>461.36061666666671</v>
      </c>
      <c r="GN100" s="225"/>
      <c r="GO100" s="225"/>
      <c r="GP100" s="225"/>
      <c r="GQ100" s="225"/>
      <c r="GR100" s="225"/>
      <c r="GS100" s="225"/>
      <c r="GT100" s="225"/>
      <c r="GU100" s="225"/>
      <c r="GV100" s="225"/>
      <c r="GW100" s="225"/>
      <c r="GX100" s="225"/>
      <c r="GY100" s="225"/>
      <c r="GZ100" s="225"/>
      <c r="HA100" s="225"/>
      <c r="HB100" s="225"/>
      <c r="HC100" s="225"/>
      <c r="HD100" s="225"/>
      <c r="HE100" s="225"/>
      <c r="HF100" s="225"/>
      <c r="HG100" s="225"/>
      <c r="HH100" s="225"/>
      <c r="HI100" s="225"/>
      <c r="HJ100" s="225"/>
      <c r="HK100" s="225"/>
      <c r="HL100" s="225"/>
      <c r="HM100" s="225"/>
      <c r="HN100" s="225"/>
      <c r="HO100" s="225"/>
      <c r="HP100" s="225"/>
      <c r="HQ100" s="225"/>
      <c r="HR100" s="225"/>
      <c r="HS100" s="225"/>
      <c r="HT100" s="225"/>
      <c r="HU100" s="225"/>
      <c r="HV100" s="225"/>
      <c r="HW100" s="225"/>
      <c r="HX100" s="225"/>
      <c r="HY100" s="225"/>
      <c r="HZ100" s="225"/>
      <c r="IA100" s="225"/>
      <c r="IB100" s="225"/>
      <c r="IC100" s="225"/>
      <c r="ID100" s="225"/>
      <c r="IE100" s="225"/>
      <c r="IF100" s="225"/>
      <c r="IG100" s="225"/>
      <c r="IH100" s="225"/>
      <c r="II100" s="225"/>
      <c r="IJ100" s="225"/>
      <c r="IK100" s="225"/>
      <c r="IL100" s="225"/>
      <c r="IM100" s="225"/>
      <c r="IN100" s="225"/>
      <c r="IO100" s="225"/>
      <c r="IP100" s="225"/>
      <c r="IQ100" s="225"/>
      <c r="IR100" s="225"/>
      <c r="IS100" s="225"/>
      <c r="IT100" s="225"/>
      <c r="IU100" s="225"/>
      <c r="IV100" s="225"/>
      <c r="IW100" s="225"/>
      <c r="IX100" s="225"/>
      <c r="IY100" s="225"/>
      <c r="IZ100" s="225"/>
      <c r="JA100" s="225"/>
      <c r="JB100" s="225"/>
      <c r="JC100" s="225"/>
      <c r="JD100" s="225"/>
      <c r="JE100" s="225"/>
      <c r="JF100" s="225"/>
      <c r="JG100" s="225"/>
    </row>
    <row r="101" spans="1:267" x14ac:dyDescent="0.3">
      <c r="A101" s="207" t="s">
        <v>414</v>
      </c>
      <c r="B101" s="211">
        <v>15</v>
      </c>
      <c r="C101" s="225">
        <f t="shared" si="256"/>
        <v>3407.2057499999996</v>
      </c>
      <c r="D101" s="225">
        <f>VLOOKUP($A101,CAPEX!$A:$H,6,0)/12/1000</f>
        <v>0</v>
      </c>
      <c r="E101" s="225">
        <f t="shared" ref="E101:O101" si="283">D101</f>
        <v>0</v>
      </c>
      <c r="F101" s="225">
        <f t="shared" si="283"/>
        <v>0</v>
      </c>
      <c r="G101" s="225">
        <f t="shared" si="283"/>
        <v>0</v>
      </c>
      <c r="H101" s="225">
        <f t="shared" si="283"/>
        <v>0</v>
      </c>
      <c r="I101" s="225">
        <f t="shared" si="283"/>
        <v>0</v>
      </c>
      <c r="J101" s="225">
        <f t="shared" si="283"/>
        <v>0</v>
      </c>
      <c r="K101" s="225">
        <f t="shared" si="283"/>
        <v>0</v>
      </c>
      <c r="L101" s="225">
        <f t="shared" si="283"/>
        <v>0</v>
      </c>
      <c r="M101" s="225">
        <f t="shared" si="283"/>
        <v>0</v>
      </c>
      <c r="N101" s="225">
        <f t="shared" si="283"/>
        <v>0</v>
      </c>
      <c r="O101" s="225">
        <f t="shared" si="283"/>
        <v>0</v>
      </c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3"/>
      <c r="AQ101" s="173"/>
      <c r="AR101" s="173"/>
      <c r="AS101" s="173"/>
      <c r="AT101" s="173"/>
      <c r="AU101" s="173"/>
      <c r="AV101" s="173"/>
      <c r="AW101" s="173"/>
      <c r="AX101" s="173"/>
      <c r="AY101" s="173"/>
      <c r="AZ101" s="173"/>
      <c r="BA101" s="173"/>
      <c r="BB101" s="173"/>
      <c r="BC101" s="173"/>
      <c r="BD101" s="173"/>
      <c r="BE101" s="173"/>
      <c r="BF101" s="173"/>
      <c r="BG101" s="173"/>
      <c r="BH101" s="173"/>
      <c r="BI101" s="173"/>
      <c r="BJ101" s="173"/>
      <c r="BK101" s="173"/>
      <c r="BL101" s="173"/>
      <c r="BM101" s="173"/>
      <c r="BN101" s="173"/>
      <c r="BO101" s="173"/>
      <c r="BP101" s="173"/>
      <c r="BQ101" s="173"/>
      <c r="BR101" s="173"/>
      <c r="BS101" s="173"/>
      <c r="BT101" s="173"/>
      <c r="BU101" s="173"/>
      <c r="BV101" s="173"/>
      <c r="BW101" s="173"/>
      <c r="BX101" s="173"/>
      <c r="BY101" s="173"/>
      <c r="BZ101" s="173"/>
      <c r="CA101" s="173"/>
      <c r="CB101" s="173"/>
      <c r="CC101" s="173"/>
      <c r="CD101" s="173"/>
      <c r="CE101" s="173"/>
      <c r="CF101" s="173"/>
      <c r="CG101" s="173"/>
      <c r="CH101" s="173"/>
      <c r="CI101" s="173"/>
      <c r="CJ101" s="173"/>
      <c r="CK101" s="173"/>
      <c r="CL101" s="173"/>
      <c r="CM101" s="173"/>
      <c r="CN101" s="173"/>
      <c r="CO101" s="173"/>
      <c r="CP101" s="173"/>
      <c r="CQ101" s="173"/>
      <c r="CR101" s="173"/>
      <c r="CS101" s="173"/>
      <c r="CT101" s="173"/>
      <c r="CU101" s="173"/>
      <c r="CV101" s="173"/>
      <c r="CW101" s="173"/>
      <c r="CX101" s="173"/>
      <c r="CY101" s="173"/>
      <c r="CZ101" s="173"/>
      <c r="DA101" s="173"/>
      <c r="DB101" s="173"/>
      <c r="DC101" s="173"/>
      <c r="DD101" s="173"/>
      <c r="DE101" s="173"/>
      <c r="DF101" s="173"/>
      <c r="DG101" s="173"/>
      <c r="GB101" s="225">
        <f>VLOOKUP($A101,CAPEX!$A:$H,7,0)/12/1000</f>
        <v>283.93381249999999</v>
      </c>
      <c r="GC101" s="225">
        <f t="shared" ref="GC101:GM101" si="284">GB101</f>
        <v>283.93381249999999</v>
      </c>
      <c r="GD101" s="225">
        <f t="shared" si="284"/>
        <v>283.93381249999999</v>
      </c>
      <c r="GE101" s="225">
        <f t="shared" si="284"/>
        <v>283.93381249999999</v>
      </c>
      <c r="GF101" s="225">
        <f t="shared" si="284"/>
        <v>283.93381249999999</v>
      </c>
      <c r="GG101" s="225">
        <f t="shared" si="284"/>
        <v>283.93381249999999</v>
      </c>
      <c r="GH101" s="225">
        <f t="shared" si="284"/>
        <v>283.93381249999999</v>
      </c>
      <c r="GI101" s="225">
        <f t="shared" si="284"/>
        <v>283.93381249999999</v>
      </c>
      <c r="GJ101" s="225">
        <f t="shared" si="284"/>
        <v>283.93381249999999</v>
      </c>
      <c r="GK101" s="225">
        <f t="shared" si="284"/>
        <v>283.93381249999999</v>
      </c>
      <c r="GL101" s="225">
        <f t="shared" si="284"/>
        <v>283.93381249999999</v>
      </c>
      <c r="GM101" s="225">
        <f t="shared" si="284"/>
        <v>283.93381249999999</v>
      </c>
      <c r="GN101" s="225"/>
      <c r="GO101" s="225"/>
      <c r="GP101" s="225"/>
      <c r="GQ101" s="225"/>
      <c r="GR101" s="225"/>
      <c r="GS101" s="225"/>
      <c r="GT101" s="225"/>
      <c r="GU101" s="225"/>
      <c r="GV101" s="225"/>
      <c r="GW101" s="225"/>
      <c r="GX101" s="225"/>
      <c r="GY101" s="225"/>
      <c r="GZ101" s="225"/>
      <c r="HA101" s="225"/>
      <c r="HB101" s="225"/>
      <c r="HC101" s="225"/>
      <c r="HD101" s="225"/>
      <c r="HE101" s="225"/>
      <c r="HF101" s="225"/>
      <c r="HG101" s="225"/>
      <c r="HH101" s="225"/>
      <c r="HI101" s="225"/>
      <c r="HJ101" s="225"/>
      <c r="HK101" s="225"/>
      <c r="HL101" s="225"/>
      <c r="HM101" s="225"/>
      <c r="HN101" s="225"/>
      <c r="HO101" s="225"/>
      <c r="HP101" s="225"/>
      <c r="HQ101" s="225"/>
      <c r="HR101" s="225"/>
      <c r="HS101" s="225"/>
      <c r="HT101" s="225"/>
      <c r="HU101" s="225"/>
      <c r="HV101" s="225"/>
      <c r="HW101" s="225"/>
      <c r="HX101" s="225"/>
      <c r="HY101" s="225"/>
      <c r="HZ101" s="225"/>
      <c r="IA101" s="225"/>
      <c r="IB101" s="225"/>
      <c r="IC101" s="225"/>
      <c r="ID101" s="225"/>
      <c r="IE101" s="225"/>
      <c r="IF101" s="225"/>
      <c r="IG101" s="225"/>
      <c r="IH101" s="225"/>
      <c r="II101" s="225"/>
      <c r="IJ101" s="225"/>
      <c r="IK101" s="225"/>
      <c r="IL101" s="225"/>
      <c r="IM101" s="225"/>
      <c r="IN101" s="225"/>
      <c r="IO101" s="225"/>
      <c r="IP101" s="225"/>
      <c r="IQ101" s="225"/>
      <c r="IR101" s="225"/>
      <c r="IS101" s="225"/>
      <c r="IT101" s="225"/>
      <c r="IU101" s="225"/>
      <c r="IV101" s="225"/>
      <c r="IW101" s="225"/>
      <c r="IX101" s="225"/>
      <c r="IY101" s="225"/>
      <c r="IZ101" s="225"/>
      <c r="JA101" s="225"/>
      <c r="JB101" s="225"/>
      <c r="JC101" s="225"/>
      <c r="JD101" s="225"/>
      <c r="JE101" s="225"/>
      <c r="JF101" s="225"/>
      <c r="JG101" s="225"/>
    </row>
    <row r="102" spans="1:267" x14ac:dyDescent="0.3">
      <c r="A102" s="207" t="s">
        <v>416</v>
      </c>
      <c r="B102" s="211">
        <v>15</v>
      </c>
      <c r="C102" s="225">
        <f t="shared" si="256"/>
        <v>1346.9733200000001</v>
      </c>
      <c r="D102" s="225">
        <f>VLOOKUP($A102,CAPEX!$A:$H,6,0)/12/1000</f>
        <v>0</v>
      </c>
      <c r="E102" s="225">
        <f t="shared" ref="E102:O102" si="285">D102</f>
        <v>0</v>
      </c>
      <c r="F102" s="225">
        <f t="shared" si="285"/>
        <v>0</v>
      </c>
      <c r="G102" s="225">
        <f t="shared" si="285"/>
        <v>0</v>
      </c>
      <c r="H102" s="225">
        <f t="shared" si="285"/>
        <v>0</v>
      </c>
      <c r="I102" s="225">
        <f t="shared" si="285"/>
        <v>0</v>
      </c>
      <c r="J102" s="225">
        <f t="shared" si="285"/>
        <v>0</v>
      </c>
      <c r="K102" s="225">
        <f t="shared" si="285"/>
        <v>0</v>
      </c>
      <c r="L102" s="225">
        <f t="shared" si="285"/>
        <v>0</v>
      </c>
      <c r="M102" s="225">
        <f t="shared" si="285"/>
        <v>0</v>
      </c>
      <c r="N102" s="225">
        <f t="shared" si="285"/>
        <v>0</v>
      </c>
      <c r="O102" s="225">
        <f t="shared" si="285"/>
        <v>0</v>
      </c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3"/>
      <c r="AQ102" s="173"/>
      <c r="AR102" s="173"/>
      <c r="AS102" s="173"/>
      <c r="AT102" s="173"/>
      <c r="AU102" s="173"/>
      <c r="AV102" s="173"/>
      <c r="AW102" s="173"/>
      <c r="AX102" s="173"/>
      <c r="AY102" s="173"/>
      <c r="AZ102" s="173"/>
      <c r="BA102" s="173"/>
      <c r="BB102" s="173"/>
      <c r="BC102" s="173"/>
      <c r="BD102" s="173"/>
      <c r="BE102" s="173"/>
      <c r="BF102" s="173"/>
      <c r="BG102" s="173"/>
      <c r="BH102" s="173"/>
      <c r="BI102" s="173"/>
      <c r="BJ102" s="173"/>
      <c r="BK102" s="173"/>
      <c r="BL102" s="173"/>
      <c r="BM102" s="173"/>
      <c r="BN102" s="173"/>
      <c r="BO102" s="173"/>
      <c r="BP102" s="173"/>
      <c r="BQ102" s="173"/>
      <c r="BR102" s="173"/>
      <c r="BS102" s="173"/>
      <c r="BT102" s="173"/>
      <c r="BU102" s="173"/>
      <c r="BV102" s="173"/>
      <c r="BW102" s="173"/>
      <c r="BX102" s="173"/>
      <c r="BY102" s="173"/>
      <c r="BZ102" s="173"/>
      <c r="CA102" s="173"/>
      <c r="CB102" s="173"/>
      <c r="CC102" s="173"/>
      <c r="CD102" s="173"/>
      <c r="CE102" s="173"/>
      <c r="CF102" s="173"/>
      <c r="CG102" s="173"/>
      <c r="CH102" s="173"/>
      <c r="CI102" s="173"/>
      <c r="CJ102" s="173"/>
      <c r="CK102" s="173"/>
      <c r="CL102" s="173"/>
      <c r="CM102" s="173"/>
      <c r="CN102" s="173"/>
      <c r="CO102" s="173"/>
      <c r="CP102" s="173"/>
      <c r="CQ102" s="173"/>
      <c r="CR102" s="173"/>
      <c r="CS102" s="173"/>
      <c r="CT102" s="173"/>
      <c r="CU102" s="173"/>
      <c r="CV102" s="173"/>
      <c r="CW102" s="173"/>
      <c r="CX102" s="173"/>
      <c r="CY102" s="173"/>
      <c r="CZ102" s="173"/>
      <c r="DA102" s="173"/>
      <c r="DB102" s="173"/>
      <c r="DC102" s="173"/>
      <c r="DD102" s="173"/>
      <c r="DE102" s="173"/>
      <c r="DF102" s="173"/>
      <c r="DG102" s="173"/>
      <c r="GB102" s="225">
        <f>VLOOKUP($A102,CAPEX!$A:$H,7,0)/12/1000</f>
        <v>112.24777666666667</v>
      </c>
      <c r="GC102" s="225">
        <f t="shared" ref="GC102:GM102" si="286">GB102</f>
        <v>112.24777666666667</v>
      </c>
      <c r="GD102" s="225">
        <f t="shared" si="286"/>
        <v>112.24777666666667</v>
      </c>
      <c r="GE102" s="225">
        <f t="shared" si="286"/>
        <v>112.24777666666667</v>
      </c>
      <c r="GF102" s="225">
        <f t="shared" si="286"/>
        <v>112.24777666666667</v>
      </c>
      <c r="GG102" s="225">
        <f t="shared" si="286"/>
        <v>112.24777666666667</v>
      </c>
      <c r="GH102" s="225">
        <f t="shared" si="286"/>
        <v>112.24777666666667</v>
      </c>
      <c r="GI102" s="225">
        <f t="shared" si="286"/>
        <v>112.24777666666667</v>
      </c>
      <c r="GJ102" s="225">
        <f t="shared" si="286"/>
        <v>112.24777666666667</v>
      </c>
      <c r="GK102" s="225">
        <f t="shared" si="286"/>
        <v>112.24777666666667</v>
      </c>
      <c r="GL102" s="225">
        <f t="shared" si="286"/>
        <v>112.24777666666667</v>
      </c>
      <c r="GM102" s="225">
        <f t="shared" si="286"/>
        <v>112.24777666666667</v>
      </c>
      <c r="GN102" s="225"/>
      <c r="GO102" s="225"/>
      <c r="GP102" s="225"/>
      <c r="GQ102" s="225"/>
      <c r="GR102" s="225"/>
      <c r="GS102" s="225"/>
      <c r="GT102" s="225"/>
      <c r="GU102" s="225"/>
      <c r="GV102" s="225"/>
      <c r="GW102" s="225"/>
      <c r="GX102" s="225"/>
      <c r="GY102" s="225"/>
      <c r="GZ102" s="225"/>
      <c r="HA102" s="225"/>
      <c r="HB102" s="225"/>
      <c r="HC102" s="225"/>
      <c r="HD102" s="225"/>
      <c r="HE102" s="225"/>
      <c r="HF102" s="225"/>
      <c r="HG102" s="225"/>
      <c r="HH102" s="225"/>
      <c r="HI102" s="225"/>
      <c r="HJ102" s="225"/>
      <c r="HK102" s="225"/>
      <c r="HL102" s="225"/>
      <c r="HM102" s="225"/>
      <c r="HN102" s="225"/>
      <c r="HO102" s="225"/>
      <c r="HP102" s="225"/>
      <c r="HQ102" s="225"/>
      <c r="HR102" s="225"/>
      <c r="HS102" s="225"/>
      <c r="HT102" s="225"/>
      <c r="HU102" s="225"/>
      <c r="HV102" s="225"/>
      <c r="HW102" s="225"/>
      <c r="HX102" s="225"/>
      <c r="HY102" s="225"/>
      <c r="HZ102" s="225"/>
      <c r="IA102" s="225"/>
      <c r="IB102" s="225"/>
      <c r="IC102" s="225"/>
      <c r="ID102" s="225"/>
      <c r="IE102" s="225"/>
      <c r="IF102" s="225"/>
      <c r="IG102" s="225"/>
      <c r="IH102" s="225"/>
      <c r="II102" s="225"/>
      <c r="IJ102" s="225"/>
      <c r="IK102" s="225"/>
      <c r="IL102" s="225"/>
      <c r="IM102" s="225"/>
      <c r="IN102" s="225"/>
      <c r="IO102" s="225"/>
      <c r="IP102" s="225"/>
      <c r="IQ102" s="225"/>
      <c r="IR102" s="225"/>
      <c r="IS102" s="225"/>
      <c r="IT102" s="225"/>
      <c r="IU102" s="225"/>
      <c r="IV102" s="225"/>
      <c r="IW102" s="225"/>
      <c r="IX102" s="225"/>
      <c r="IY102" s="225"/>
      <c r="IZ102" s="225"/>
      <c r="JA102" s="225"/>
      <c r="JB102" s="225"/>
      <c r="JC102" s="225"/>
      <c r="JD102" s="225"/>
      <c r="JE102" s="225"/>
      <c r="JF102" s="225"/>
      <c r="JG102" s="225"/>
    </row>
    <row r="103" spans="1:267" x14ac:dyDescent="0.3">
      <c r="A103" s="207" t="s">
        <v>418</v>
      </c>
      <c r="B103" s="211">
        <v>15</v>
      </c>
      <c r="C103" s="225">
        <f t="shared" si="256"/>
        <v>7144.146670000001</v>
      </c>
      <c r="D103" s="225">
        <f>VLOOKUP($A103,CAPEX!$A:$H,6,0)/12/1000</f>
        <v>297.67277791666663</v>
      </c>
      <c r="E103" s="225">
        <f t="shared" ref="E103:O103" si="287">D103</f>
        <v>297.67277791666663</v>
      </c>
      <c r="F103" s="225">
        <f t="shared" si="287"/>
        <v>297.67277791666663</v>
      </c>
      <c r="G103" s="225">
        <f t="shared" si="287"/>
        <v>297.67277791666663</v>
      </c>
      <c r="H103" s="225">
        <f t="shared" si="287"/>
        <v>297.67277791666663</v>
      </c>
      <c r="I103" s="225">
        <f t="shared" si="287"/>
        <v>297.67277791666663</v>
      </c>
      <c r="J103" s="225">
        <f t="shared" si="287"/>
        <v>297.67277791666663</v>
      </c>
      <c r="K103" s="225">
        <f t="shared" si="287"/>
        <v>297.67277791666663</v>
      </c>
      <c r="L103" s="225">
        <f t="shared" si="287"/>
        <v>297.67277791666663</v>
      </c>
      <c r="M103" s="225">
        <f t="shared" si="287"/>
        <v>297.67277791666663</v>
      </c>
      <c r="N103" s="225">
        <f t="shared" si="287"/>
        <v>297.67277791666663</v>
      </c>
      <c r="O103" s="225">
        <f t="shared" si="287"/>
        <v>297.67277791666663</v>
      </c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3"/>
      <c r="AQ103" s="173"/>
      <c r="AR103" s="173"/>
      <c r="AS103" s="173"/>
      <c r="AT103" s="173"/>
      <c r="AU103" s="173"/>
      <c r="AV103" s="173"/>
      <c r="AW103" s="173"/>
      <c r="AX103" s="173"/>
      <c r="AY103" s="173"/>
      <c r="AZ103" s="173"/>
      <c r="BA103" s="173"/>
      <c r="BB103" s="173"/>
      <c r="BC103" s="173"/>
      <c r="BD103" s="173"/>
      <c r="BE103" s="173"/>
      <c r="BF103" s="173"/>
      <c r="BG103" s="173"/>
      <c r="BH103" s="173"/>
      <c r="BI103" s="173"/>
      <c r="BJ103" s="173"/>
      <c r="BK103" s="173"/>
      <c r="BL103" s="173"/>
      <c r="BM103" s="173"/>
      <c r="BN103" s="173"/>
      <c r="BO103" s="173"/>
      <c r="BP103" s="173"/>
      <c r="BQ103" s="173"/>
      <c r="BR103" s="173"/>
      <c r="BS103" s="173"/>
      <c r="BT103" s="173"/>
      <c r="BU103" s="173"/>
      <c r="BV103" s="173"/>
      <c r="BW103" s="173"/>
      <c r="BX103" s="173"/>
      <c r="BY103" s="173"/>
      <c r="BZ103" s="173"/>
      <c r="CA103" s="173"/>
      <c r="CB103" s="173"/>
      <c r="CC103" s="173"/>
      <c r="CD103" s="173"/>
      <c r="CE103" s="173"/>
      <c r="CF103" s="173"/>
      <c r="CG103" s="173"/>
      <c r="CH103" s="173"/>
      <c r="CI103" s="173"/>
      <c r="CJ103" s="173"/>
      <c r="CK103" s="173"/>
      <c r="CL103" s="173"/>
      <c r="CM103" s="173"/>
      <c r="CN103" s="173"/>
      <c r="CO103" s="173"/>
      <c r="CP103" s="173"/>
      <c r="CQ103" s="173"/>
      <c r="CR103" s="173"/>
      <c r="CS103" s="173"/>
      <c r="CT103" s="173"/>
      <c r="CU103" s="173"/>
      <c r="CV103" s="173"/>
      <c r="CW103" s="173"/>
      <c r="CX103" s="173"/>
      <c r="CY103" s="173"/>
      <c r="CZ103" s="173"/>
      <c r="DA103" s="173"/>
      <c r="DB103" s="173"/>
      <c r="DC103" s="173"/>
      <c r="DD103" s="173"/>
      <c r="DE103" s="173"/>
      <c r="DF103" s="173"/>
      <c r="DG103" s="173"/>
      <c r="GB103" s="225">
        <f>VLOOKUP($A103,CAPEX!$A:$H,7,0)/12/1000</f>
        <v>297.67277791666663</v>
      </c>
      <c r="GC103" s="225">
        <f t="shared" ref="GC103:GM103" si="288">GB103</f>
        <v>297.67277791666663</v>
      </c>
      <c r="GD103" s="225">
        <f t="shared" si="288"/>
        <v>297.67277791666663</v>
      </c>
      <c r="GE103" s="225">
        <f t="shared" si="288"/>
        <v>297.67277791666663</v>
      </c>
      <c r="GF103" s="225">
        <f t="shared" si="288"/>
        <v>297.67277791666663</v>
      </c>
      <c r="GG103" s="225">
        <f t="shared" si="288"/>
        <v>297.67277791666663</v>
      </c>
      <c r="GH103" s="225">
        <f t="shared" si="288"/>
        <v>297.67277791666663</v>
      </c>
      <c r="GI103" s="225">
        <f t="shared" si="288"/>
        <v>297.67277791666663</v>
      </c>
      <c r="GJ103" s="225">
        <f t="shared" si="288"/>
        <v>297.67277791666663</v>
      </c>
      <c r="GK103" s="225">
        <f t="shared" si="288"/>
        <v>297.67277791666663</v>
      </c>
      <c r="GL103" s="225">
        <f t="shared" si="288"/>
        <v>297.67277791666663</v>
      </c>
      <c r="GM103" s="225">
        <f t="shared" si="288"/>
        <v>297.67277791666663</v>
      </c>
      <c r="GN103" s="225"/>
      <c r="GO103" s="225"/>
      <c r="GP103" s="225"/>
      <c r="GQ103" s="225"/>
      <c r="GR103" s="225"/>
      <c r="GS103" s="225"/>
      <c r="GT103" s="225"/>
      <c r="GU103" s="225"/>
      <c r="GV103" s="225"/>
      <c r="GW103" s="225"/>
      <c r="GX103" s="225"/>
      <c r="GY103" s="225"/>
      <c r="GZ103" s="225"/>
      <c r="HA103" s="225"/>
      <c r="HB103" s="225"/>
      <c r="HC103" s="225"/>
      <c r="HD103" s="225"/>
      <c r="HE103" s="225"/>
      <c r="HF103" s="225"/>
      <c r="HG103" s="225"/>
      <c r="HH103" s="225"/>
      <c r="HI103" s="225"/>
      <c r="HJ103" s="225"/>
      <c r="HK103" s="225"/>
      <c r="HL103" s="225"/>
      <c r="HM103" s="225"/>
      <c r="HN103" s="225"/>
      <c r="HO103" s="225"/>
      <c r="HP103" s="225"/>
      <c r="HQ103" s="225"/>
      <c r="HR103" s="225"/>
      <c r="HS103" s="225"/>
      <c r="HT103" s="225"/>
      <c r="HU103" s="225"/>
      <c r="HV103" s="225"/>
      <c r="HW103" s="225"/>
      <c r="HX103" s="225"/>
      <c r="HY103" s="225"/>
      <c r="HZ103" s="225"/>
      <c r="IA103" s="225"/>
      <c r="IB103" s="225"/>
      <c r="IC103" s="225"/>
      <c r="ID103" s="225"/>
      <c r="IE103" s="225"/>
      <c r="IF103" s="225"/>
      <c r="IG103" s="225"/>
      <c r="IH103" s="225"/>
      <c r="II103" s="225"/>
      <c r="IJ103" s="225"/>
      <c r="IK103" s="225"/>
      <c r="IL103" s="225"/>
      <c r="IM103" s="225"/>
      <c r="IN103" s="225"/>
      <c r="IO103" s="225"/>
      <c r="IP103" s="225"/>
      <c r="IQ103" s="225"/>
      <c r="IR103" s="225"/>
      <c r="IS103" s="225"/>
      <c r="IT103" s="225"/>
      <c r="IU103" s="225"/>
      <c r="IV103" s="225"/>
      <c r="IW103" s="225"/>
      <c r="IX103" s="225"/>
      <c r="IY103" s="225"/>
      <c r="IZ103" s="225"/>
      <c r="JA103" s="225"/>
      <c r="JB103" s="225"/>
      <c r="JC103" s="225"/>
      <c r="JD103" s="225"/>
      <c r="JE103" s="225"/>
      <c r="JF103" s="225"/>
      <c r="JG103" s="225"/>
    </row>
    <row r="104" spans="1:267" x14ac:dyDescent="0.3">
      <c r="A104" s="207" t="s">
        <v>432</v>
      </c>
      <c r="B104" s="211">
        <v>15</v>
      </c>
      <c r="C104" s="225">
        <f t="shared" si="256"/>
        <v>1044</v>
      </c>
      <c r="D104" s="225">
        <f>VLOOKUP($A104,CAPEX!$A:$H,6,0)/12/1000</f>
        <v>43.5</v>
      </c>
      <c r="E104" s="225">
        <f t="shared" ref="E104:O104" si="289">D104</f>
        <v>43.5</v>
      </c>
      <c r="F104" s="225">
        <f t="shared" si="289"/>
        <v>43.5</v>
      </c>
      <c r="G104" s="225">
        <f t="shared" si="289"/>
        <v>43.5</v>
      </c>
      <c r="H104" s="225">
        <f t="shared" si="289"/>
        <v>43.5</v>
      </c>
      <c r="I104" s="225">
        <f t="shared" si="289"/>
        <v>43.5</v>
      </c>
      <c r="J104" s="225">
        <f t="shared" si="289"/>
        <v>43.5</v>
      </c>
      <c r="K104" s="225">
        <f t="shared" si="289"/>
        <v>43.5</v>
      </c>
      <c r="L104" s="225">
        <f t="shared" si="289"/>
        <v>43.5</v>
      </c>
      <c r="M104" s="225">
        <f t="shared" si="289"/>
        <v>43.5</v>
      </c>
      <c r="N104" s="225">
        <f t="shared" si="289"/>
        <v>43.5</v>
      </c>
      <c r="O104" s="225">
        <f t="shared" si="289"/>
        <v>43.5</v>
      </c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3"/>
      <c r="AQ104" s="173"/>
      <c r="AR104" s="173"/>
      <c r="AS104" s="173"/>
      <c r="AT104" s="173"/>
      <c r="AU104" s="173"/>
      <c r="AV104" s="173"/>
      <c r="AW104" s="173"/>
      <c r="AX104" s="173"/>
      <c r="AY104" s="173"/>
      <c r="AZ104" s="173"/>
      <c r="BA104" s="173"/>
      <c r="BB104" s="173"/>
      <c r="BC104" s="173"/>
      <c r="BD104" s="173"/>
      <c r="BE104" s="173"/>
      <c r="BF104" s="173"/>
      <c r="BG104" s="173"/>
      <c r="BH104" s="173"/>
      <c r="BI104" s="173"/>
      <c r="BJ104" s="173"/>
      <c r="BK104" s="173"/>
      <c r="BL104" s="173"/>
      <c r="BM104" s="173"/>
      <c r="BN104" s="173"/>
      <c r="BO104" s="173"/>
      <c r="BP104" s="173"/>
      <c r="BQ104" s="173"/>
      <c r="BR104" s="173"/>
      <c r="BS104" s="173"/>
      <c r="BT104" s="173"/>
      <c r="BU104" s="173"/>
      <c r="BV104" s="173"/>
      <c r="BW104" s="173"/>
      <c r="BX104" s="173"/>
      <c r="BY104" s="173"/>
      <c r="BZ104" s="173"/>
      <c r="CA104" s="173"/>
      <c r="CB104" s="173"/>
      <c r="CC104" s="173"/>
      <c r="CD104" s="173"/>
      <c r="CE104" s="173"/>
      <c r="CF104" s="173"/>
      <c r="CG104" s="173"/>
      <c r="CH104" s="173"/>
      <c r="CI104" s="173"/>
      <c r="CJ104" s="173"/>
      <c r="CK104" s="173"/>
      <c r="CL104" s="173"/>
      <c r="CM104" s="173"/>
      <c r="CN104" s="173"/>
      <c r="CO104" s="173"/>
      <c r="CP104" s="173"/>
      <c r="CQ104" s="173"/>
      <c r="CR104" s="173"/>
      <c r="CS104" s="173"/>
      <c r="CT104" s="173"/>
      <c r="CU104" s="173"/>
      <c r="CV104" s="173"/>
      <c r="CW104" s="173"/>
      <c r="CX104" s="173"/>
      <c r="CY104" s="173"/>
      <c r="CZ104" s="173"/>
      <c r="DA104" s="173"/>
      <c r="DB104" s="173"/>
      <c r="DC104" s="173"/>
      <c r="DD104" s="173"/>
      <c r="DE104" s="173"/>
      <c r="DF104" s="173"/>
      <c r="DG104" s="173"/>
      <c r="GB104" s="225">
        <f>VLOOKUP($A104,CAPEX!$A:$H,7,0)/12/1000</f>
        <v>43.5</v>
      </c>
      <c r="GC104" s="225">
        <f t="shared" ref="GC104:GM104" si="290">GB104</f>
        <v>43.5</v>
      </c>
      <c r="GD104" s="225">
        <f t="shared" si="290"/>
        <v>43.5</v>
      </c>
      <c r="GE104" s="225">
        <f t="shared" si="290"/>
        <v>43.5</v>
      </c>
      <c r="GF104" s="225">
        <f t="shared" si="290"/>
        <v>43.5</v>
      </c>
      <c r="GG104" s="225">
        <f t="shared" si="290"/>
        <v>43.5</v>
      </c>
      <c r="GH104" s="225">
        <f t="shared" si="290"/>
        <v>43.5</v>
      </c>
      <c r="GI104" s="225">
        <f t="shared" si="290"/>
        <v>43.5</v>
      </c>
      <c r="GJ104" s="225">
        <f t="shared" si="290"/>
        <v>43.5</v>
      </c>
      <c r="GK104" s="225">
        <f t="shared" si="290"/>
        <v>43.5</v>
      </c>
      <c r="GL104" s="225">
        <f t="shared" si="290"/>
        <v>43.5</v>
      </c>
      <c r="GM104" s="225">
        <f t="shared" si="290"/>
        <v>43.5</v>
      </c>
      <c r="GN104" s="225"/>
      <c r="GO104" s="225"/>
      <c r="GP104" s="225"/>
      <c r="GQ104" s="225"/>
      <c r="GR104" s="225"/>
      <c r="GS104" s="225"/>
      <c r="GT104" s="225"/>
      <c r="GU104" s="225"/>
      <c r="GV104" s="225"/>
      <c r="GW104" s="225"/>
      <c r="GX104" s="225"/>
      <c r="GY104" s="225"/>
      <c r="GZ104" s="225"/>
      <c r="HA104" s="225"/>
      <c r="HB104" s="225"/>
      <c r="HC104" s="225"/>
      <c r="HD104" s="225"/>
      <c r="HE104" s="225"/>
      <c r="HF104" s="225"/>
      <c r="HG104" s="225"/>
      <c r="HH104" s="225"/>
      <c r="HI104" s="225"/>
      <c r="HJ104" s="225"/>
      <c r="HK104" s="225"/>
      <c r="HL104" s="225"/>
      <c r="HM104" s="225"/>
      <c r="HN104" s="225"/>
      <c r="HO104" s="225"/>
      <c r="HP104" s="225"/>
      <c r="HQ104" s="225"/>
      <c r="HR104" s="225"/>
      <c r="HS104" s="225"/>
      <c r="HT104" s="225"/>
      <c r="HU104" s="225"/>
      <c r="HV104" s="225"/>
      <c r="HW104" s="225"/>
      <c r="HX104" s="225"/>
      <c r="HY104" s="225"/>
      <c r="HZ104" s="225"/>
      <c r="IA104" s="225"/>
      <c r="IB104" s="225"/>
      <c r="IC104" s="225"/>
      <c r="ID104" s="225"/>
      <c r="IE104" s="225"/>
      <c r="IF104" s="225"/>
      <c r="IG104" s="225"/>
      <c r="IH104" s="225"/>
      <c r="II104" s="225"/>
      <c r="IJ104" s="225"/>
      <c r="IK104" s="225"/>
      <c r="IL104" s="225"/>
      <c r="IM104" s="225"/>
      <c r="IN104" s="225"/>
      <c r="IO104" s="225"/>
      <c r="IP104" s="225"/>
      <c r="IQ104" s="225"/>
      <c r="IR104" s="225"/>
      <c r="IS104" s="225"/>
      <c r="IT104" s="225"/>
      <c r="IU104" s="225"/>
      <c r="IV104" s="225"/>
      <c r="IW104" s="225"/>
      <c r="IX104" s="225"/>
      <c r="IY104" s="225"/>
      <c r="IZ104" s="225"/>
      <c r="JA104" s="225"/>
      <c r="JB104" s="225"/>
      <c r="JC104" s="225"/>
      <c r="JD104" s="225"/>
      <c r="JE104" s="225"/>
      <c r="JF104" s="225"/>
      <c r="JG104" s="225"/>
    </row>
  </sheetData>
  <mergeCells count="23">
    <mergeCell ref="IJ6:IU6"/>
    <mergeCell ref="IV6:JG6"/>
    <mergeCell ref="GB6:GM6"/>
    <mergeCell ref="GN6:GY6"/>
    <mergeCell ref="GZ6:HK6"/>
    <mergeCell ref="HL6:HW6"/>
    <mergeCell ref="HX6:II6"/>
    <mergeCell ref="DT6:EE6"/>
    <mergeCell ref="EF6:EQ6"/>
    <mergeCell ref="ER6:FC6"/>
    <mergeCell ref="FD6:FO6"/>
    <mergeCell ref="FP6:GA6"/>
    <mergeCell ref="DH6:DS6"/>
    <mergeCell ref="AZ6:BK6"/>
    <mergeCell ref="BL6:BW6"/>
    <mergeCell ref="BX6:CI6"/>
    <mergeCell ref="CJ6:CU6"/>
    <mergeCell ref="CV6:DG6"/>
    <mergeCell ref="K2:O4"/>
    <mergeCell ref="D6:O6"/>
    <mergeCell ref="P6:AA6"/>
    <mergeCell ref="AB6:AM6"/>
    <mergeCell ref="AN6:AY6"/>
  </mergeCells>
  <conditionalFormatting sqref="A1:A57 A59:A1048576">
    <cfRule type="duplicateValues" dxfId="93" priority="3"/>
  </conditionalFormatting>
  <conditionalFormatting sqref="A30:A31">
    <cfRule type="duplicateValues" dxfId="92" priority="12"/>
    <cfRule type="duplicateValues" dxfId="91" priority="13"/>
  </conditionalFormatting>
  <conditionalFormatting sqref="A32">
    <cfRule type="duplicateValues" dxfId="90" priority="10"/>
    <cfRule type="duplicateValues" dxfId="89" priority="11"/>
  </conditionalFormatting>
  <conditionalFormatting sqref="A33">
    <cfRule type="duplicateValues" dxfId="88" priority="8"/>
    <cfRule type="duplicateValues" dxfId="87" priority="9"/>
  </conditionalFormatting>
  <conditionalFormatting sqref="A34">
    <cfRule type="duplicateValues" dxfId="86" priority="4"/>
    <cfRule type="duplicateValues" dxfId="85" priority="5"/>
  </conditionalFormatting>
  <conditionalFormatting sqref="A44:A57 A12:A29 A35:A42 A61:A86">
    <cfRule type="duplicateValues" dxfId="84" priority="56"/>
    <cfRule type="duplicateValues" dxfId="83" priority="57"/>
  </conditionalFormatting>
  <conditionalFormatting sqref="A58">
    <cfRule type="duplicateValues" dxfId="82" priority="1"/>
    <cfRule type="duplicateValues" dxfId="81" priority="2"/>
  </conditionalFormatting>
  <conditionalFormatting sqref="A59:A60">
    <cfRule type="duplicateValues" dxfId="80" priority="16"/>
    <cfRule type="duplicateValues" dxfId="79" priority="17"/>
  </conditionalFormatting>
  <conditionalFormatting sqref="A88:A104">
    <cfRule type="duplicateValues" dxfId="78" priority="20"/>
    <cfRule type="duplicateValues" dxfId="77" priority="21"/>
  </conditionalFormatting>
  <printOptions horizontalCentered="1"/>
  <pageMargins left="0.51181102362204722" right="0.51181102362204722" top="0.78740157480314965" bottom="0.78740157480314965" header="0.31496062992125984" footer="0.31496062992125984"/>
  <pageSetup paperSize="9" scale="49" fitToWidth="0" orientation="portrait" r:id="rId1"/>
  <colBreaks count="21" manualBreakCount="21">
    <brk id="15" max="102" man="1"/>
    <brk id="27" max="102" man="1"/>
    <brk id="39" max="102" man="1"/>
    <brk id="51" max="102" man="1"/>
    <brk id="63" max="102" man="1"/>
    <brk id="75" max="102" man="1"/>
    <brk id="87" max="102" man="1"/>
    <brk id="99" max="102" man="1"/>
    <brk id="111" max="102" man="1"/>
    <brk id="123" max="102" man="1"/>
    <brk id="135" max="102" man="1"/>
    <brk id="147" max="102" man="1"/>
    <brk id="159" max="102" man="1"/>
    <brk id="171" max="102" man="1"/>
    <brk id="183" max="102" man="1"/>
    <brk id="195" max="102" man="1"/>
    <brk id="207" max="102" man="1"/>
    <brk id="219" max="102" man="1"/>
    <brk id="231" max="102" man="1"/>
    <brk id="243" max="102" man="1"/>
    <brk id="255" max="102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CF64E-EC18-4624-96A0-DEB80703F644}">
  <sheetPr>
    <tabColor theme="9" tint="-0.249977111117893"/>
    <pageSetUpPr fitToPage="1"/>
  </sheetPr>
  <dimension ref="A2:LZ92"/>
  <sheetViews>
    <sheetView topLeftCell="A5" zoomScaleNormal="100" zoomScaleSheetLayoutView="100" workbookViewId="0">
      <pane xSplit="2" ySplit="4" topLeftCell="EM9" activePane="bottomRight" state="frozen"/>
      <selection activeCell="A5" sqref="A5"/>
      <selection pane="topRight" activeCell="C5" sqref="C5"/>
      <selection pane="bottomLeft" activeCell="A9" sqref="A9"/>
      <selection pane="bottomRight" activeCell="EQ88" sqref="EQ88"/>
    </sheetView>
  </sheetViews>
  <sheetFormatPr defaultColWidth="9.5546875" defaultRowHeight="13.8" x14ac:dyDescent="0.3"/>
  <cols>
    <col min="1" max="1" width="29" style="9" customWidth="1"/>
    <col min="2" max="2" width="12.6640625" style="9" customWidth="1"/>
    <col min="3" max="26" width="6.5546875" style="9" bestFit="1" customWidth="1"/>
    <col min="27" max="29" width="6.88671875" style="9" customWidth="1"/>
    <col min="30" max="302" width="6.5546875" style="9" bestFit="1" customWidth="1"/>
    <col min="303" max="16384" width="9.5546875" style="9"/>
  </cols>
  <sheetData>
    <row r="2" spans="1:302" x14ac:dyDescent="0.3">
      <c r="J2" s="260" t="s">
        <v>109</v>
      </c>
      <c r="K2" s="261"/>
      <c r="L2" s="261"/>
      <c r="M2" s="261"/>
      <c r="N2" s="262"/>
    </row>
    <row r="3" spans="1:302" x14ac:dyDescent="0.3">
      <c r="J3" s="263"/>
      <c r="K3" s="258"/>
      <c r="L3" s="258"/>
      <c r="M3" s="258"/>
      <c r="N3" s="259"/>
    </row>
    <row r="4" spans="1:302" x14ac:dyDescent="0.3">
      <c r="J4" s="264"/>
      <c r="K4" s="265"/>
      <c r="L4" s="265"/>
      <c r="M4" s="265"/>
      <c r="N4" s="266"/>
    </row>
    <row r="6" spans="1:302" x14ac:dyDescent="0.3">
      <c r="A6" s="11" t="s">
        <v>106</v>
      </c>
      <c r="B6" s="11"/>
      <c r="C6" s="267">
        <v>1</v>
      </c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>
        <v>2</v>
      </c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>
        <v>3</v>
      </c>
      <c r="AB6" s="267"/>
      <c r="AC6" s="267"/>
      <c r="AD6" s="267"/>
      <c r="AE6" s="267"/>
      <c r="AF6" s="267"/>
      <c r="AG6" s="267"/>
      <c r="AH6" s="267"/>
      <c r="AI6" s="267"/>
      <c r="AJ6" s="267"/>
      <c r="AK6" s="267"/>
      <c r="AL6" s="267"/>
      <c r="AM6" s="267">
        <v>4</v>
      </c>
      <c r="AN6" s="267"/>
      <c r="AO6" s="267"/>
      <c r="AP6" s="267"/>
      <c r="AQ6" s="267"/>
      <c r="AR6" s="267"/>
      <c r="AS6" s="267"/>
      <c r="AT6" s="267"/>
      <c r="AU6" s="267"/>
      <c r="AV6" s="267"/>
      <c r="AW6" s="267"/>
      <c r="AX6" s="267"/>
      <c r="AY6" s="267">
        <f>AM6+1</f>
        <v>5</v>
      </c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>
        <f t="shared" ref="BK6" si="0">AY6+1</f>
        <v>6</v>
      </c>
      <c r="BL6" s="267"/>
      <c r="BM6" s="267"/>
      <c r="BN6" s="267"/>
      <c r="BO6" s="267"/>
      <c r="BP6" s="267"/>
      <c r="BQ6" s="267"/>
      <c r="BR6" s="267"/>
      <c r="BS6" s="267"/>
      <c r="BT6" s="267"/>
      <c r="BU6" s="267"/>
      <c r="BV6" s="267"/>
      <c r="BW6" s="267">
        <f t="shared" ref="BW6" si="1">BK6+1</f>
        <v>7</v>
      </c>
      <c r="BX6" s="267"/>
      <c r="BY6" s="267"/>
      <c r="BZ6" s="267"/>
      <c r="CA6" s="267"/>
      <c r="CB6" s="267"/>
      <c r="CC6" s="267"/>
      <c r="CD6" s="267"/>
      <c r="CE6" s="267"/>
      <c r="CF6" s="267"/>
      <c r="CG6" s="267"/>
      <c r="CH6" s="267"/>
      <c r="CI6" s="267">
        <f t="shared" ref="CI6" si="2">BW6+1</f>
        <v>8</v>
      </c>
      <c r="CJ6" s="267"/>
      <c r="CK6" s="267"/>
      <c r="CL6" s="267"/>
      <c r="CM6" s="267"/>
      <c r="CN6" s="267"/>
      <c r="CO6" s="267"/>
      <c r="CP6" s="267"/>
      <c r="CQ6" s="267"/>
      <c r="CR6" s="267"/>
      <c r="CS6" s="267"/>
      <c r="CT6" s="267"/>
      <c r="CU6" s="267">
        <f t="shared" ref="CU6" si="3">CI6+1</f>
        <v>9</v>
      </c>
      <c r="CV6" s="267"/>
      <c r="CW6" s="267"/>
      <c r="CX6" s="267"/>
      <c r="CY6" s="267"/>
      <c r="CZ6" s="267"/>
      <c r="DA6" s="267"/>
      <c r="DB6" s="267"/>
      <c r="DC6" s="267"/>
      <c r="DD6" s="267"/>
      <c r="DE6" s="267"/>
      <c r="DF6" s="267"/>
      <c r="DG6" s="267">
        <f t="shared" ref="DG6" si="4">CU6+1</f>
        <v>10</v>
      </c>
      <c r="DH6" s="267"/>
      <c r="DI6" s="267"/>
      <c r="DJ6" s="267"/>
      <c r="DK6" s="267"/>
      <c r="DL6" s="267"/>
      <c r="DM6" s="267"/>
      <c r="DN6" s="267"/>
      <c r="DO6" s="267"/>
      <c r="DP6" s="267"/>
      <c r="DQ6" s="267"/>
      <c r="DR6" s="267"/>
      <c r="DS6" s="267">
        <f>DG6+1</f>
        <v>11</v>
      </c>
      <c r="DT6" s="267"/>
      <c r="DU6" s="267"/>
      <c r="DV6" s="267"/>
      <c r="DW6" s="267"/>
      <c r="DX6" s="267"/>
      <c r="DY6" s="267"/>
      <c r="DZ6" s="267"/>
      <c r="EA6" s="267"/>
      <c r="EB6" s="267"/>
      <c r="EC6" s="267"/>
      <c r="ED6" s="267"/>
      <c r="EE6" s="267">
        <f>DS6+1</f>
        <v>12</v>
      </c>
      <c r="EF6" s="267"/>
      <c r="EG6" s="267"/>
      <c r="EH6" s="267"/>
      <c r="EI6" s="267"/>
      <c r="EJ6" s="267"/>
      <c r="EK6" s="267"/>
      <c r="EL6" s="267"/>
      <c r="EM6" s="267"/>
      <c r="EN6" s="267"/>
      <c r="EO6" s="267"/>
      <c r="EP6" s="267"/>
      <c r="EQ6" s="267">
        <f t="shared" ref="EQ6" si="5">EE6+1</f>
        <v>13</v>
      </c>
      <c r="ER6" s="267"/>
      <c r="ES6" s="267"/>
      <c r="ET6" s="267"/>
      <c r="EU6" s="267"/>
      <c r="EV6" s="267"/>
      <c r="EW6" s="267"/>
      <c r="EX6" s="267"/>
      <c r="EY6" s="267"/>
      <c r="EZ6" s="267"/>
      <c r="FA6" s="267"/>
      <c r="FB6" s="267"/>
      <c r="FC6" s="267">
        <f t="shared" ref="FC6" si="6">EQ6+1</f>
        <v>14</v>
      </c>
      <c r="FD6" s="267"/>
      <c r="FE6" s="267"/>
      <c r="FF6" s="267"/>
      <c r="FG6" s="267"/>
      <c r="FH6" s="267"/>
      <c r="FI6" s="267"/>
      <c r="FJ6" s="267"/>
      <c r="FK6" s="267"/>
      <c r="FL6" s="267"/>
      <c r="FM6" s="267"/>
      <c r="FN6" s="267"/>
      <c r="FO6" s="267">
        <f t="shared" ref="FO6" si="7">FC6+1</f>
        <v>15</v>
      </c>
      <c r="FP6" s="267"/>
      <c r="FQ6" s="267"/>
      <c r="FR6" s="267"/>
      <c r="FS6" s="267"/>
      <c r="FT6" s="267"/>
      <c r="FU6" s="267"/>
      <c r="FV6" s="267"/>
      <c r="FW6" s="267"/>
      <c r="FX6" s="267"/>
      <c r="FY6" s="267"/>
      <c r="FZ6" s="267"/>
      <c r="GA6" s="267">
        <f t="shared" ref="GA6" si="8">FO6+1</f>
        <v>16</v>
      </c>
      <c r="GB6" s="267"/>
      <c r="GC6" s="267"/>
      <c r="GD6" s="267"/>
      <c r="GE6" s="267"/>
      <c r="GF6" s="267"/>
      <c r="GG6" s="267"/>
      <c r="GH6" s="267"/>
      <c r="GI6" s="267"/>
      <c r="GJ6" s="267"/>
      <c r="GK6" s="267"/>
      <c r="GL6" s="267"/>
      <c r="GM6" s="267">
        <f t="shared" ref="GM6" si="9">GA6+1</f>
        <v>17</v>
      </c>
      <c r="GN6" s="267"/>
      <c r="GO6" s="267"/>
      <c r="GP6" s="267"/>
      <c r="GQ6" s="267"/>
      <c r="GR6" s="267"/>
      <c r="GS6" s="267"/>
      <c r="GT6" s="267"/>
      <c r="GU6" s="267"/>
      <c r="GV6" s="267"/>
      <c r="GW6" s="267"/>
      <c r="GX6" s="267"/>
      <c r="GY6" s="267">
        <f t="shared" ref="GY6" si="10">GM6+1</f>
        <v>18</v>
      </c>
      <c r="GZ6" s="267"/>
      <c r="HA6" s="267"/>
      <c r="HB6" s="267"/>
      <c r="HC6" s="267"/>
      <c r="HD6" s="267"/>
      <c r="HE6" s="267"/>
      <c r="HF6" s="267"/>
      <c r="HG6" s="267"/>
      <c r="HH6" s="267"/>
      <c r="HI6" s="267"/>
      <c r="HJ6" s="267"/>
      <c r="HK6" s="267">
        <f t="shared" ref="HK6" si="11">GY6+1</f>
        <v>19</v>
      </c>
      <c r="HL6" s="267"/>
      <c r="HM6" s="267"/>
      <c r="HN6" s="267"/>
      <c r="HO6" s="267"/>
      <c r="HP6" s="267"/>
      <c r="HQ6" s="267"/>
      <c r="HR6" s="267"/>
      <c r="HS6" s="267"/>
      <c r="HT6" s="267"/>
      <c r="HU6" s="267"/>
      <c r="HV6" s="267"/>
      <c r="HW6" s="267">
        <f t="shared" ref="HW6" si="12">HK6+1</f>
        <v>20</v>
      </c>
      <c r="HX6" s="267"/>
      <c r="HY6" s="267"/>
      <c r="HZ6" s="267"/>
      <c r="IA6" s="267"/>
      <c r="IB6" s="267"/>
      <c r="IC6" s="267"/>
      <c r="ID6" s="267"/>
      <c r="IE6" s="267"/>
      <c r="IF6" s="267"/>
      <c r="IG6" s="267"/>
      <c r="IH6" s="267"/>
      <c r="II6" s="267">
        <f t="shared" ref="II6" si="13">HW6+1</f>
        <v>21</v>
      </c>
      <c r="IJ6" s="267"/>
      <c r="IK6" s="267"/>
      <c r="IL6" s="267"/>
      <c r="IM6" s="267"/>
      <c r="IN6" s="267"/>
      <c r="IO6" s="267"/>
      <c r="IP6" s="267"/>
      <c r="IQ6" s="267"/>
      <c r="IR6" s="267"/>
      <c r="IS6" s="267"/>
      <c r="IT6" s="267"/>
      <c r="IU6" s="267">
        <f t="shared" ref="IU6" si="14">II6+1</f>
        <v>22</v>
      </c>
      <c r="IV6" s="267"/>
      <c r="IW6" s="267"/>
      <c r="IX6" s="267"/>
      <c r="IY6" s="267"/>
      <c r="IZ6" s="267"/>
      <c r="JA6" s="267"/>
      <c r="JB6" s="267"/>
      <c r="JC6" s="267"/>
      <c r="JD6" s="267"/>
      <c r="JE6" s="267"/>
      <c r="JF6" s="267"/>
      <c r="JG6" s="267">
        <f t="shared" ref="JG6" si="15">IU6+1</f>
        <v>23</v>
      </c>
      <c r="JH6" s="267"/>
      <c r="JI6" s="267"/>
      <c r="JJ6" s="267"/>
      <c r="JK6" s="267"/>
      <c r="JL6" s="267"/>
      <c r="JM6" s="267"/>
      <c r="JN6" s="267"/>
      <c r="JO6" s="267"/>
      <c r="JP6" s="267"/>
      <c r="JQ6" s="267"/>
      <c r="JR6" s="267"/>
      <c r="JS6" s="267">
        <f t="shared" ref="JS6" si="16">JG6+1</f>
        <v>24</v>
      </c>
      <c r="JT6" s="267"/>
      <c r="JU6" s="267"/>
      <c r="JV6" s="267"/>
      <c r="JW6" s="267"/>
      <c r="JX6" s="267"/>
      <c r="JY6" s="267"/>
      <c r="JZ6" s="267"/>
      <c r="KA6" s="267"/>
      <c r="KB6" s="267"/>
      <c r="KC6" s="267"/>
      <c r="KD6" s="267"/>
      <c r="KE6" s="267">
        <f t="shared" ref="KE6" si="17">JS6+1</f>
        <v>25</v>
      </c>
      <c r="KF6" s="267"/>
      <c r="KG6" s="267"/>
      <c r="KH6" s="267"/>
      <c r="KI6" s="267"/>
      <c r="KJ6" s="267"/>
      <c r="KK6" s="267"/>
      <c r="KL6" s="267"/>
      <c r="KM6" s="267"/>
      <c r="KN6" s="267"/>
      <c r="KO6" s="267"/>
      <c r="KP6" s="267"/>
    </row>
    <row r="7" spans="1:302" x14ac:dyDescent="0.3">
      <c r="A7" s="167" t="s">
        <v>107</v>
      </c>
      <c r="B7" s="167"/>
      <c r="C7" s="97">
        <v>1</v>
      </c>
      <c r="D7" s="97">
        <v>2</v>
      </c>
      <c r="E7" s="97">
        <v>3</v>
      </c>
      <c r="F7" s="97">
        <v>4</v>
      </c>
      <c r="G7" s="97">
        <v>5</v>
      </c>
      <c r="H7" s="97">
        <v>6</v>
      </c>
      <c r="I7" s="97">
        <v>7</v>
      </c>
      <c r="J7" s="97">
        <v>8</v>
      </c>
      <c r="K7" s="97">
        <v>9</v>
      </c>
      <c r="L7" s="97">
        <v>10</v>
      </c>
      <c r="M7" s="97">
        <v>11</v>
      </c>
      <c r="N7" s="97">
        <v>12</v>
      </c>
      <c r="O7" s="97">
        <v>13</v>
      </c>
      <c r="P7" s="97">
        <v>14</v>
      </c>
      <c r="Q7" s="97">
        <v>15</v>
      </c>
      <c r="R7" s="97">
        <v>16</v>
      </c>
      <c r="S7" s="97">
        <v>17</v>
      </c>
      <c r="T7" s="97">
        <v>18</v>
      </c>
      <c r="U7" s="97">
        <v>19</v>
      </c>
      <c r="V7" s="97">
        <v>20</v>
      </c>
      <c r="W7" s="97">
        <v>21</v>
      </c>
      <c r="X7" s="97">
        <v>22</v>
      </c>
      <c r="Y7" s="97">
        <v>23</v>
      </c>
      <c r="Z7" s="97">
        <v>24</v>
      </c>
      <c r="AA7" s="97">
        <v>25</v>
      </c>
      <c r="AB7" s="97">
        <v>26</v>
      </c>
      <c r="AC7" s="97">
        <v>27</v>
      </c>
      <c r="AD7" s="97">
        <v>28</v>
      </c>
      <c r="AE7" s="97">
        <v>29</v>
      </c>
      <c r="AF7" s="97">
        <v>30</v>
      </c>
      <c r="AG7" s="97">
        <v>31</v>
      </c>
      <c r="AH7" s="97">
        <v>32</v>
      </c>
      <c r="AI7" s="97">
        <v>33</v>
      </c>
      <c r="AJ7" s="97">
        <v>34</v>
      </c>
      <c r="AK7" s="97">
        <v>35</v>
      </c>
      <c r="AL7" s="97">
        <v>36</v>
      </c>
      <c r="AM7" s="97">
        <v>37</v>
      </c>
      <c r="AN7" s="97">
        <v>38</v>
      </c>
      <c r="AO7" s="97">
        <v>39</v>
      </c>
      <c r="AP7" s="97">
        <v>40</v>
      </c>
      <c r="AQ7" s="97">
        <v>41</v>
      </c>
      <c r="AR7" s="97">
        <v>42</v>
      </c>
      <c r="AS7" s="97">
        <v>43</v>
      </c>
      <c r="AT7" s="97">
        <v>44</v>
      </c>
      <c r="AU7" s="97">
        <v>45</v>
      </c>
      <c r="AV7" s="97">
        <v>46</v>
      </c>
      <c r="AW7" s="97">
        <v>47</v>
      </c>
      <c r="AX7" s="97">
        <v>48</v>
      </c>
      <c r="AY7" s="97">
        <v>49</v>
      </c>
      <c r="AZ7" s="97">
        <v>50</v>
      </c>
      <c r="BA7" s="97">
        <v>51</v>
      </c>
      <c r="BB7" s="97">
        <v>52</v>
      </c>
      <c r="BC7" s="97">
        <v>53</v>
      </c>
      <c r="BD7" s="97">
        <v>54</v>
      </c>
      <c r="BE7" s="97">
        <v>55</v>
      </c>
      <c r="BF7" s="97">
        <v>56</v>
      </c>
      <c r="BG7" s="97">
        <v>57</v>
      </c>
      <c r="BH7" s="97">
        <v>58</v>
      </c>
      <c r="BI7" s="97">
        <v>59</v>
      </c>
      <c r="BJ7" s="97">
        <v>60</v>
      </c>
      <c r="BK7" s="97">
        <v>61</v>
      </c>
      <c r="BL7" s="97">
        <v>62</v>
      </c>
      <c r="BM7" s="97">
        <v>63</v>
      </c>
      <c r="BN7" s="97">
        <v>64</v>
      </c>
      <c r="BO7" s="97">
        <v>65</v>
      </c>
      <c r="BP7" s="97">
        <v>66</v>
      </c>
      <c r="BQ7" s="97">
        <v>67</v>
      </c>
      <c r="BR7" s="97">
        <v>68</v>
      </c>
      <c r="BS7" s="97">
        <v>69</v>
      </c>
      <c r="BT7" s="97">
        <v>70</v>
      </c>
      <c r="BU7" s="97">
        <v>71</v>
      </c>
      <c r="BV7" s="97">
        <v>72</v>
      </c>
      <c r="BW7" s="97">
        <v>73</v>
      </c>
      <c r="BX7" s="97">
        <v>74</v>
      </c>
      <c r="BY7" s="97">
        <v>75</v>
      </c>
      <c r="BZ7" s="97">
        <v>76</v>
      </c>
      <c r="CA7" s="97">
        <v>77</v>
      </c>
      <c r="CB7" s="97">
        <v>78</v>
      </c>
      <c r="CC7" s="97">
        <v>79</v>
      </c>
      <c r="CD7" s="97">
        <v>80</v>
      </c>
      <c r="CE7" s="97">
        <v>81</v>
      </c>
      <c r="CF7" s="97">
        <v>82</v>
      </c>
      <c r="CG7" s="97">
        <v>83</v>
      </c>
      <c r="CH7" s="97">
        <v>84</v>
      </c>
      <c r="CI7" s="97">
        <v>85</v>
      </c>
      <c r="CJ7" s="97">
        <v>86</v>
      </c>
      <c r="CK7" s="97">
        <v>87</v>
      </c>
      <c r="CL7" s="97">
        <v>88</v>
      </c>
      <c r="CM7" s="97">
        <v>89</v>
      </c>
      <c r="CN7" s="97">
        <v>90</v>
      </c>
      <c r="CO7" s="97">
        <v>91</v>
      </c>
      <c r="CP7" s="97">
        <v>92</v>
      </c>
      <c r="CQ7" s="97">
        <v>93</v>
      </c>
      <c r="CR7" s="97">
        <v>94</v>
      </c>
      <c r="CS7" s="97">
        <v>95</v>
      </c>
      <c r="CT7" s="97">
        <v>96</v>
      </c>
      <c r="CU7" s="97">
        <v>97</v>
      </c>
      <c r="CV7" s="97">
        <v>98</v>
      </c>
      <c r="CW7" s="97">
        <v>99</v>
      </c>
      <c r="CX7" s="97">
        <v>100</v>
      </c>
      <c r="CY7" s="97">
        <v>101</v>
      </c>
      <c r="CZ7" s="97">
        <v>102</v>
      </c>
      <c r="DA7" s="97">
        <v>103</v>
      </c>
      <c r="DB7" s="97">
        <v>104</v>
      </c>
      <c r="DC7" s="97">
        <v>105</v>
      </c>
      <c r="DD7" s="97">
        <v>106</v>
      </c>
      <c r="DE7" s="97">
        <v>107</v>
      </c>
      <c r="DF7" s="97">
        <v>108</v>
      </c>
      <c r="DG7" s="97">
        <v>109</v>
      </c>
      <c r="DH7" s="97">
        <v>110</v>
      </c>
      <c r="DI7" s="97">
        <v>111</v>
      </c>
      <c r="DJ7" s="97">
        <v>112</v>
      </c>
      <c r="DK7" s="97">
        <v>113</v>
      </c>
      <c r="DL7" s="97">
        <v>114</v>
      </c>
      <c r="DM7" s="97">
        <v>115</v>
      </c>
      <c r="DN7" s="97">
        <v>116</v>
      </c>
      <c r="DO7" s="97">
        <v>117</v>
      </c>
      <c r="DP7" s="97">
        <v>118</v>
      </c>
      <c r="DQ7" s="97">
        <v>119</v>
      </c>
      <c r="DR7" s="97">
        <v>120</v>
      </c>
      <c r="DS7" s="97">
        <f t="shared" ref="DS7:EX7" si="18">DR7+1</f>
        <v>121</v>
      </c>
      <c r="DT7" s="97">
        <f t="shared" si="18"/>
        <v>122</v>
      </c>
      <c r="DU7" s="97">
        <f t="shared" si="18"/>
        <v>123</v>
      </c>
      <c r="DV7" s="97">
        <f t="shared" si="18"/>
        <v>124</v>
      </c>
      <c r="DW7" s="97">
        <f t="shared" si="18"/>
        <v>125</v>
      </c>
      <c r="DX7" s="97">
        <f t="shared" si="18"/>
        <v>126</v>
      </c>
      <c r="DY7" s="97">
        <f t="shared" si="18"/>
        <v>127</v>
      </c>
      <c r="DZ7" s="97">
        <f t="shared" si="18"/>
        <v>128</v>
      </c>
      <c r="EA7" s="97">
        <f t="shared" si="18"/>
        <v>129</v>
      </c>
      <c r="EB7" s="97">
        <f t="shared" si="18"/>
        <v>130</v>
      </c>
      <c r="EC7" s="97">
        <f t="shared" si="18"/>
        <v>131</v>
      </c>
      <c r="ED7" s="97">
        <f t="shared" si="18"/>
        <v>132</v>
      </c>
      <c r="EE7" s="97">
        <f t="shared" si="18"/>
        <v>133</v>
      </c>
      <c r="EF7" s="97">
        <f t="shared" si="18"/>
        <v>134</v>
      </c>
      <c r="EG7" s="97">
        <f t="shared" si="18"/>
        <v>135</v>
      </c>
      <c r="EH7" s="97">
        <f t="shared" si="18"/>
        <v>136</v>
      </c>
      <c r="EI7" s="97">
        <f t="shared" si="18"/>
        <v>137</v>
      </c>
      <c r="EJ7" s="97">
        <f t="shared" si="18"/>
        <v>138</v>
      </c>
      <c r="EK7" s="97">
        <f t="shared" si="18"/>
        <v>139</v>
      </c>
      <c r="EL7" s="97">
        <f t="shared" si="18"/>
        <v>140</v>
      </c>
      <c r="EM7" s="97">
        <f t="shared" si="18"/>
        <v>141</v>
      </c>
      <c r="EN7" s="97">
        <f t="shared" si="18"/>
        <v>142</v>
      </c>
      <c r="EO7" s="97">
        <f t="shared" si="18"/>
        <v>143</v>
      </c>
      <c r="EP7" s="97">
        <f t="shared" si="18"/>
        <v>144</v>
      </c>
      <c r="EQ7" s="97">
        <f t="shared" si="18"/>
        <v>145</v>
      </c>
      <c r="ER7" s="97">
        <f t="shared" si="18"/>
        <v>146</v>
      </c>
      <c r="ES7" s="97">
        <f t="shared" si="18"/>
        <v>147</v>
      </c>
      <c r="ET7" s="97">
        <f t="shared" si="18"/>
        <v>148</v>
      </c>
      <c r="EU7" s="97">
        <f t="shared" si="18"/>
        <v>149</v>
      </c>
      <c r="EV7" s="97">
        <f t="shared" si="18"/>
        <v>150</v>
      </c>
      <c r="EW7" s="97">
        <f t="shared" si="18"/>
        <v>151</v>
      </c>
      <c r="EX7" s="97">
        <f t="shared" si="18"/>
        <v>152</v>
      </c>
      <c r="EY7" s="97">
        <f t="shared" ref="EY7:GD7" si="19">EX7+1</f>
        <v>153</v>
      </c>
      <c r="EZ7" s="97">
        <f t="shared" si="19"/>
        <v>154</v>
      </c>
      <c r="FA7" s="97">
        <f t="shared" si="19"/>
        <v>155</v>
      </c>
      <c r="FB7" s="97">
        <f t="shared" si="19"/>
        <v>156</v>
      </c>
      <c r="FC7" s="97">
        <f t="shared" si="19"/>
        <v>157</v>
      </c>
      <c r="FD7" s="97">
        <f t="shared" si="19"/>
        <v>158</v>
      </c>
      <c r="FE7" s="97">
        <f t="shared" si="19"/>
        <v>159</v>
      </c>
      <c r="FF7" s="97">
        <f t="shared" si="19"/>
        <v>160</v>
      </c>
      <c r="FG7" s="97">
        <f t="shared" si="19"/>
        <v>161</v>
      </c>
      <c r="FH7" s="97">
        <f t="shared" si="19"/>
        <v>162</v>
      </c>
      <c r="FI7" s="97">
        <f t="shared" si="19"/>
        <v>163</v>
      </c>
      <c r="FJ7" s="97">
        <f t="shared" si="19"/>
        <v>164</v>
      </c>
      <c r="FK7" s="97">
        <f t="shared" si="19"/>
        <v>165</v>
      </c>
      <c r="FL7" s="97">
        <f t="shared" si="19"/>
        <v>166</v>
      </c>
      <c r="FM7" s="97">
        <f t="shared" si="19"/>
        <v>167</v>
      </c>
      <c r="FN7" s="97">
        <f t="shared" si="19"/>
        <v>168</v>
      </c>
      <c r="FO7" s="97">
        <f t="shared" si="19"/>
        <v>169</v>
      </c>
      <c r="FP7" s="97">
        <f t="shared" si="19"/>
        <v>170</v>
      </c>
      <c r="FQ7" s="97">
        <f t="shared" si="19"/>
        <v>171</v>
      </c>
      <c r="FR7" s="97">
        <f t="shared" si="19"/>
        <v>172</v>
      </c>
      <c r="FS7" s="97">
        <f t="shared" si="19"/>
        <v>173</v>
      </c>
      <c r="FT7" s="97">
        <f t="shared" si="19"/>
        <v>174</v>
      </c>
      <c r="FU7" s="97">
        <f t="shared" si="19"/>
        <v>175</v>
      </c>
      <c r="FV7" s="97">
        <f t="shared" si="19"/>
        <v>176</v>
      </c>
      <c r="FW7" s="97">
        <f t="shared" si="19"/>
        <v>177</v>
      </c>
      <c r="FX7" s="97">
        <f t="shared" si="19"/>
        <v>178</v>
      </c>
      <c r="FY7" s="97">
        <f t="shared" si="19"/>
        <v>179</v>
      </c>
      <c r="FZ7" s="97">
        <f t="shared" si="19"/>
        <v>180</v>
      </c>
      <c r="GA7" s="97">
        <f t="shared" si="19"/>
        <v>181</v>
      </c>
      <c r="GB7" s="97">
        <f t="shared" si="19"/>
        <v>182</v>
      </c>
      <c r="GC7" s="97">
        <f t="shared" si="19"/>
        <v>183</v>
      </c>
      <c r="GD7" s="97">
        <f t="shared" si="19"/>
        <v>184</v>
      </c>
      <c r="GE7" s="97">
        <f t="shared" ref="GE7:GX7" si="20">GD7+1</f>
        <v>185</v>
      </c>
      <c r="GF7" s="97">
        <f t="shared" si="20"/>
        <v>186</v>
      </c>
      <c r="GG7" s="97">
        <f t="shared" si="20"/>
        <v>187</v>
      </c>
      <c r="GH7" s="97">
        <f t="shared" si="20"/>
        <v>188</v>
      </c>
      <c r="GI7" s="97">
        <f t="shared" si="20"/>
        <v>189</v>
      </c>
      <c r="GJ7" s="97">
        <f t="shared" si="20"/>
        <v>190</v>
      </c>
      <c r="GK7" s="97">
        <f t="shared" si="20"/>
        <v>191</v>
      </c>
      <c r="GL7" s="97">
        <f t="shared" si="20"/>
        <v>192</v>
      </c>
      <c r="GM7" s="97">
        <f t="shared" si="20"/>
        <v>193</v>
      </c>
      <c r="GN7" s="97">
        <f t="shared" si="20"/>
        <v>194</v>
      </c>
      <c r="GO7" s="97">
        <f t="shared" si="20"/>
        <v>195</v>
      </c>
      <c r="GP7" s="97">
        <f t="shared" si="20"/>
        <v>196</v>
      </c>
      <c r="GQ7" s="97">
        <f t="shared" si="20"/>
        <v>197</v>
      </c>
      <c r="GR7" s="97">
        <f t="shared" si="20"/>
        <v>198</v>
      </c>
      <c r="GS7" s="97">
        <f t="shared" si="20"/>
        <v>199</v>
      </c>
      <c r="GT7" s="97">
        <f t="shared" si="20"/>
        <v>200</v>
      </c>
      <c r="GU7" s="97">
        <f t="shared" si="20"/>
        <v>201</v>
      </c>
      <c r="GV7" s="97">
        <f t="shared" si="20"/>
        <v>202</v>
      </c>
      <c r="GW7" s="97">
        <f t="shared" si="20"/>
        <v>203</v>
      </c>
      <c r="GX7" s="97">
        <f t="shared" si="20"/>
        <v>204</v>
      </c>
      <c r="GY7" s="97">
        <f t="shared" ref="GY7:JJ7" si="21">GX7+1</f>
        <v>205</v>
      </c>
      <c r="GZ7" s="97">
        <f t="shared" si="21"/>
        <v>206</v>
      </c>
      <c r="HA7" s="97">
        <f t="shared" si="21"/>
        <v>207</v>
      </c>
      <c r="HB7" s="97">
        <f t="shared" si="21"/>
        <v>208</v>
      </c>
      <c r="HC7" s="97">
        <f t="shared" si="21"/>
        <v>209</v>
      </c>
      <c r="HD7" s="97">
        <f t="shared" si="21"/>
        <v>210</v>
      </c>
      <c r="HE7" s="97">
        <f t="shared" si="21"/>
        <v>211</v>
      </c>
      <c r="HF7" s="97">
        <f t="shared" si="21"/>
        <v>212</v>
      </c>
      <c r="HG7" s="97">
        <f t="shared" si="21"/>
        <v>213</v>
      </c>
      <c r="HH7" s="97">
        <f t="shared" si="21"/>
        <v>214</v>
      </c>
      <c r="HI7" s="97">
        <f t="shared" si="21"/>
        <v>215</v>
      </c>
      <c r="HJ7" s="97">
        <f t="shared" si="21"/>
        <v>216</v>
      </c>
      <c r="HK7" s="97">
        <f t="shared" si="21"/>
        <v>217</v>
      </c>
      <c r="HL7" s="97">
        <f t="shared" si="21"/>
        <v>218</v>
      </c>
      <c r="HM7" s="97">
        <f t="shared" si="21"/>
        <v>219</v>
      </c>
      <c r="HN7" s="97">
        <f t="shared" si="21"/>
        <v>220</v>
      </c>
      <c r="HO7" s="97">
        <f t="shared" si="21"/>
        <v>221</v>
      </c>
      <c r="HP7" s="97">
        <f t="shared" si="21"/>
        <v>222</v>
      </c>
      <c r="HQ7" s="97">
        <f t="shared" si="21"/>
        <v>223</v>
      </c>
      <c r="HR7" s="97">
        <f t="shared" si="21"/>
        <v>224</v>
      </c>
      <c r="HS7" s="97">
        <f t="shared" si="21"/>
        <v>225</v>
      </c>
      <c r="HT7" s="97">
        <f t="shared" si="21"/>
        <v>226</v>
      </c>
      <c r="HU7" s="97">
        <f t="shared" si="21"/>
        <v>227</v>
      </c>
      <c r="HV7" s="97">
        <f t="shared" si="21"/>
        <v>228</v>
      </c>
      <c r="HW7" s="97">
        <f t="shared" si="21"/>
        <v>229</v>
      </c>
      <c r="HX7" s="97">
        <f t="shared" si="21"/>
        <v>230</v>
      </c>
      <c r="HY7" s="97">
        <f t="shared" si="21"/>
        <v>231</v>
      </c>
      <c r="HZ7" s="97">
        <f t="shared" si="21"/>
        <v>232</v>
      </c>
      <c r="IA7" s="97">
        <f t="shared" si="21"/>
        <v>233</v>
      </c>
      <c r="IB7" s="97">
        <f t="shared" si="21"/>
        <v>234</v>
      </c>
      <c r="IC7" s="97">
        <f t="shared" si="21"/>
        <v>235</v>
      </c>
      <c r="ID7" s="97">
        <f t="shared" si="21"/>
        <v>236</v>
      </c>
      <c r="IE7" s="97">
        <f t="shared" si="21"/>
        <v>237</v>
      </c>
      <c r="IF7" s="97">
        <f t="shared" si="21"/>
        <v>238</v>
      </c>
      <c r="IG7" s="97">
        <f t="shared" si="21"/>
        <v>239</v>
      </c>
      <c r="IH7" s="97">
        <f t="shared" si="21"/>
        <v>240</v>
      </c>
      <c r="II7" s="97">
        <f t="shared" si="21"/>
        <v>241</v>
      </c>
      <c r="IJ7" s="97">
        <f t="shared" si="21"/>
        <v>242</v>
      </c>
      <c r="IK7" s="97">
        <f t="shared" si="21"/>
        <v>243</v>
      </c>
      <c r="IL7" s="97">
        <f t="shared" si="21"/>
        <v>244</v>
      </c>
      <c r="IM7" s="97">
        <f t="shared" si="21"/>
        <v>245</v>
      </c>
      <c r="IN7" s="97">
        <f t="shared" si="21"/>
        <v>246</v>
      </c>
      <c r="IO7" s="97">
        <f t="shared" si="21"/>
        <v>247</v>
      </c>
      <c r="IP7" s="97">
        <f t="shared" si="21"/>
        <v>248</v>
      </c>
      <c r="IQ7" s="97">
        <f t="shared" si="21"/>
        <v>249</v>
      </c>
      <c r="IR7" s="97">
        <f t="shared" si="21"/>
        <v>250</v>
      </c>
      <c r="IS7" s="97">
        <f t="shared" si="21"/>
        <v>251</v>
      </c>
      <c r="IT7" s="97">
        <f t="shared" si="21"/>
        <v>252</v>
      </c>
      <c r="IU7" s="97">
        <f t="shared" si="21"/>
        <v>253</v>
      </c>
      <c r="IV7" s="97">
        <f t="shared" si="21"/>
        <v>254</v>
      </c>
      <c r="IW7" s="97">
        <f t="shared" si="21"/>
        <v>255</v>
      </c>
      <c r="IX7" s="97">
        <f t="shared" si="21"/>
        <v>256</v>
      </c>
      <c r="IY7" s="97">
        <f t="shared" si="21"/>
        <v>257</v>
      </c>
      <c r="IZ7" s="97">
        <f t="shared" si="21"/>
        <v>258</v>
      </c>
      <c r="JA7" s="97">
        <f t="shared" si="21"/>
        <v>259</v>
      </c>
      <c r="JB7" s="97">
        <f t="shared" si="21"/>
        <v>260</v>
      </c>
      <c r="JC7" s="97">
        <f t="shared" si="21"/>
        <v>261</v>
      </c>
      <c r="JD7" s="97">
        <f t="shared" si="21"/>
        <v>262</v>
      </c>
      <c r="JE7" s="97">
        <f t="shared" si="21"/>
        <v>263</v>
      </c>
      <c r="JF7" s="97">
        <f t="shared" si="21"/>
        <v>264</v>
      </c>
      <c r="JG7" s="97">
        <f t="shared" si="21"/>
        <v>265</v>
      </c>
      <c r="JH7" s="97">
        <f t="shared" si="21"/>
        <v>266</v>
      </c>
      <c r="JI7" s="97">
        <f t="shared" si="21"/>
        <v>267</v>
      </c>
      <c r="JJ7" s="97">
        <f t="shared" si="21"/>
        <v>268</v>
      </c>
      <c r="JK7" s="97">
        <f t="shared" ref="JK7:KP7" si="22">JJ7+1</f>
        <v>269</v>
      </c>
      <c r="JL7" s="97">
        <f t="shared" si="22"/>
        <v>270</v>
      </c>
      <c r="JM7" s="97">
        <f t="shared" si="22"/>
        <v>271</v>
      </c>
      <c r="JN7" s="97">
        <f t="shared" si="22"/>
        <v>272</v>
      </c>
      <c r="JO7" s="97">
        <f t="shared" si="22"/>
        <v>273</v>
      </c>
      <c r="JP7" s="97">
        <f t="shared" si="22"/>
        <v>274</v>
      </c>
      <c r="JQ7" s="97">
        <f t="shared" si="22"/>
        <v>275</v>
      </c>
      <c r="JR7" s="97">
        <f t="shared" si="22"/>
        <v>276</v>
      </c>
      <c r="JS7" s="97">
        <f t="shared" si="22"/>
        <v>277</v>
      </c>
      <c r="JT7" s="97">
        <f t="shared" si="22"/>
        <v>278</v>
      </c>
      <c r="JU7" s="97">
        <f t="shared" si="22"/>
        <v>279</v>
      </c>
      <c r="JV7" s="97">
        <f t="shared" si="22"/>
        <v>280</v>
      </c>
      <c r="JW7" s="97">
        <f t="shared" si="22"/>
        <v>281</v>
      </c>
      <c r="JX7" s="97">
        <f t="shared" si="22"/>
        <v>282</v>
      </c>
      <c r="JY7" s="97">
        <f t="shared" si="22"/>
        <v>283</v>
      </c>
      <c r="JZ7" s="97">
        <f t="shared" si="22"/>
        <v>284</v>
      </c>
      <c r="KA7" s="97">
        <f t="shared" si="22"/>
        <v>285</v>
      </c>
      <c r="KB7" s="97">
        <f t="shared" si="22"/>
        <v>286</v>
      </c>
      <c r="KC7" s="97">
        <f t="shared" si="22"/>
        <v>287</v>
      </c>
      <c r="KD7" s="97">
        <f t="shared" si="22"/>
        <v>288</v>
      </c>
      <c r="KE7" s="97">
        <f t="shared" si="22"/>
        <v>289</v>
      </c>
      <c r="KF7" s="97">
        <f t="shared" si="22"/>
        <v>290</v>
      </c>
      <c r="KG7" s="97">
        <f t="shared" si="22"/>
        <v>291</v>
      </c>
      <c r="KH7" s="97">
        <f t="shared" si="22"/>
        <v>292</v>
      </c>
      <c r="KI7" s="97">
        <f t="shared" si="22"/>
        <v>293</v>
      </c>
      <c r="KJ7" s="97">
        <f t="shared" si="22"/>
        <v>294</v>
      </c>
      <c r="KK7" s="97">
        <f t="shared" si="22"/>
        <v>295</v>
      </c>
      <c r="KL7" s="97">
        <f t="shared" si="22"/>
        <v>296</v>
      </c>
      <c r="KM7" s="97">
        <f t="shared" si="22"/>
        <v>297</v>
      </c>
      <c r="KN7" s="97">
        <f t="shared" si="22"/>
        <v>298</v>
      </c>
      <c r="KO7" s="97">
        <f t="shared" si="22"/>
        <v>299</v>
      </c>
      <c r="KP7" s="97">
        <f t="shared" si="22"/>
        <v>300</v>
      </c>
    </row>
    <row r="8" spans="1:302" s="19" customFormat="1" x14ac:dyDescent="0.3">
      <c r="A8" s="182" t="s">
        <v>110</v>
      </c>
      <c r="B8" s="185" t="s">
        <v>111</v>
      </c>
      <c r="C8" s="201">
        <f t="shared" ref="C8:BN8" ca="1" si="23">SUM(C9:C20)</f>
        <v>13.003782054166667</v>
      </c>
      <c r="D8" s="201">
        <f t="shared" ca="1" si="23"/>
        <v>17.355402844300446</v>
      </c>
      <c r="E8" s="201">
        <f t="shared" ca="1" si="23"/>
        <v>21.721626388763532</v>
      </c>
      <c r="F8" s="201">
        <f t="shared" ca="1" si="23"/>
        <v>26.102551022601915</v>
      </c>
      <c r="G8" s="201">
        <f t="shared" ca="1" si="23"/>
        <v>30.498276077500563</v>
      </c>
      <c r="H8" s="201">
        <f t="shared" ca="1" si="23"/>
        <v>34.908901895297177</v>
      </c>
      <c r="I8" s="201">
        <f t="shared" ca="1" si="23"/>
        <v>39.334529841725747</v>
      </c>
      <c r="J8" s="201">
        <f t="shared" ca="1" si="23"/>
        <v>43.775262320394688</v>
      </c>
      <c r="K8" s="201">
        <f t="shared" ca="1" si="23"/>
        <v>48.231202787004278</v>
      </c>
      <c r="L8" s="201">
        <f t="shared" ca="1" si="23"/>
        <v>52.702455763808402</v>
      </c>
      <c r="M8" s="201">
        <f t="shared" ca="1" si="23"/>
        <v>57.189126854325643</v>
      </c>
      <c r="N8" s="201">
        <f t="shared" ca="1" si="23"/>
        <v>61.691322758304885</v>
      </c>
      <c r="O8" s="201">
        <f t="shared" ca="1" si="23"/>
        <v>61.691322758304885</v>
      </c>
      <c r="P8" s="201">
        <f t="shared" ca="1" si="23"/>
        <v>61.691322758304885</v>
      </c>
      <c r="Q8" s="201">
        <f t="shared" ca="1" si="23"/>
        <v>61.691322758304885</v>
      </c>
      <c r="R8" s="201">
        <f t="shared" ca="1" si="23"/>
        <v>61.691322758304885</v>
      </c>
      <c r="S8" s="201">
        <f t="shared" ca="1" si="23"/>
        <v>61.691322758304885</v>
      </c>
      <c r="T8" s="201">
        <f t="shared" ca="1" si="23"/>
        <v>61.691322758304885</v>
      </c>
      <c r="U8" s="201">
        <f t="shared" ca="1" si="23"/>
        <v>61.691322758304885</v>
      </c>
      <c r="V8" s="201">
        <f t="shared" ca="1" si="23"/>
        <v>61.691322758304885</v>
      </c>
      <c r="W8" s="201">
        <f t="shared" ca="1" si="23"/>
        <v>61.691322758304885</v>
      </c>
      <c r="X8" s="201">
        <f t="shared" ca="1" si="23"/>
        <v>61.691322758304885</v>
      </c>
      <c r="Y8" s="201">
        <f t="shared" ca="1" si="23"/>
        <v>61.691322758304885</v>
      </c>
      <c r="Z8" s="201">
        <f t="shared" ca="1" si="23"/>
        <v>61.691322758304885</v>
      </c>
      <c r="AA8" s="201">
        <f t="shared" ca="1" si="23"/>
        <v>61.691322758304885</v>
      </c>
      <c r="AB8" s="201">
        <f t="shared" ca="1" si="23"/>
        <v>61.691322758304885</v>
      </c>
      <c r="AC8" s="201">
        <f t="shared" ca="1" si="23"/>
        <v>61.691322758304885</v>
      </c>
      <c r="AD8" s="201">
        <f t="shared" ca="1" si="23"/>
        <v>61.691322758304885</v>
      </c>
      <c r="AE8" s="201">
        <f t="shared" ca="1" si="23"/>
        <v>61.691322758304885</v>
      </c>
      <c r="AF8" s="201">
        <f t="shared" ca="1" si="23"/>
        <v>61.691322758304885</v>
      </c>
      <c r="AG8" s="201">
        <f t="shared" ca="1" si="23"/>
        <v>61.691322758304885</v>
      </c>
      <c r="AH8" s="201">
        <f t="shared" ca="1" si="23"/>
        <v>61.691322758304885</v>
      </c>
      <c r="AI8" s="201">
        <f t="shared" ca="1" si="23"/>
        <v>61.691322758304885</v>
      </c>
      <c r="AJ8" s="201">
        <f t="shared" ca="1" si="23"/>
        <v>61.691322758304885</v>
      </c>
      <c r="AK8" s="201">
        <f t="shared" ca="1" si="23"/>
        <v>61.691322758304885</v>
      </c>
      <c r="AL8" s="201">
        <f t="shared" ca="1" si="23"/>
        <v>61.691322758304885</v>
      </c>
      <c r="AM8" s="201">
        <f t="shared" ca="1" si="23"/>
        <v>61.691322758304885</v>
      </c>
      <c r="AN8" s="201">
        <f t="shared" ca="1" si="23"/>
        <v>61.691322758304885</v>
      </c>
      <c r="AO8" s="201">
        <f t="shared" ca="1" si="23"/>
        <v>61.691322758304885</v>
      </c>
      <c r="AP8" s="201">
        <f t="shared" ca="1" si="23"/>
        <v>61.691322758304885</v>
      </c>
      <c r="AQ8" s="201">
        <f t="shared" ca="1" si="23"/>
        <v>61.691322758304885</v>
      </c>
      <c r="AR8" s="201">
        <f t="shared" ca="1" si="23"/>
        <v>61.691322758304885</v>
      </c>
      <c r="AS8" s="201">
        <f t="shared" ca="1" si="23"/>
        <v>61.691322758304885</v>
      </c>
      <c r="AT8" s="201">
        <f t="shared" ca="1" si="23"/>
        <v>61.691322758304885</v>
      </c>
      <c r="AU8" s="201">
        <f t="shared" ca="1" si="23"/>
        <v>61.691322758304885</v>
      </c>
      <c r="AV8" s="201">
        <f t="shared" ca="1" si="23"/>
        <v>61.691322758304885</v>
      </c>
      <c r="AW8" s="201">
        <f t="shared" ca="1" si="23"/>
        <v>61.691322758304885</v>
      </c>
      <c r="AX8" s="201">
        <f t="shared" ca="1" si="23"/>
        <v>61.691322758304885</v>
      </c>
      <c r="AY8" s="201">
        <f t="shared" ca="1" si="23"/>
        <v>61.691322758304885</v>
      </c>
      <c r="AZ8" s="201">
        <f t="shared" ca="1" si="23"/>
        <v>61.691322758304885</v>
      </c>
      <c r="BA8" s="201">
        <f t="shared" ca="1" si="23"/>
        <v>61.691322758304885</v>
      </c>
      <c r="BB8" s="201">
        <f t="shared" ca="1" si="23"/>
        <v>61.691322758304885</v>
      </c>
      <c r="BC8" s="201">
        <f t="shared" ca="1" si="23"/>
        <v>61.691322758304885</v>
      </c>
      <c r="BD8" s="201">
        <f t="shared" ca="1" si="23"/>
        <v>61.691322758304885</v>
      </c>
      <c r="BE8" s="201">
        <f t="shared" ca="1" si="23"/>
        <v>61.691322758304885</v>
      </c>
      <c r="BF8" s="201">
        <f t="shared" ca="1" si="23"/>
        <v>61.691322758304885</v>
      </c>
      <c r="BG8" s="201">
        <f t="shared" ca="1" si="23"/>
        <v>61.691322758304885</v>
      </c>
      <c r="BH8" s="201">
        <f t="shared" ca="1" si="23"/>
        <v>61.691322758304885</v>
      </c>
      <c r="BI8" s="201">
        <f t="shared" ca="1" si="23"/>
        <v>61.691322758304885</v>
      </c>
      <c r="BJ8" s="201">
        <f t="shared" ca="1" si="23"/>
        <v>61.691322758304885</v>
      </c>
      <c r="BK8" s="201">
        <f t="shared" ca="1" si="23"/>
        <v>61.691322758304885</v>
      </c>
      <c r="BL8" s="201">
        <f t="shared" ca="1" si="23"/>
        <v>61.691322758304885</v>
      </c>
      <c r="BM8" s="201">
        <f t="shared" ca="1" si="23"/>
        <v>61.691322758304885</v>
      </c>
      <c r="BN8" s="201">
        <f t="shared" ca="1" si="23"/>
        <v>61.691322758304885</v>
      </c>
      <c r="BO8" s="201">
        <f t="shared" ref="BO8:DZ8" ca="1" si="24">SUM(BO9:BO20)</f>
        <v>61.691322758304885</v>
      </c>
      <c r="BP8" s="201">
        <f t="shared" ca="1" si="24"/>
        <v>61.691322758304885</v>
      </c>
      <c r="BQ8" s="201">
        <f t="shared" ca="1" si="24"/>
        <v>61.691322758304885</v>
      </c>
      <c r="BR8" s="201">
        <f t="shared" ca="1" si="24"/>
        <v>61.691322758304885</v>
      </c>
      <c r="BS8" s="201">
        <f t="shared" ca="1" si="24"/>
        <v>61.691322758304885</v>
      </c>
      <c r="BT8" s="201">
        <f t="shared" ca="1" si="24"/>
        <v>61.691322758304885</v>
      </c>
      <c r="BU8" s="201">
        <f t="shared" ca="1" si="24"/>
        <v>61.691322758304885</v>
      </c>
      <c r="BV8" s="201">
        <f t="shared" ca="1" si="24"/>
        <v>61.691322758304885</v>
      </c>
      <c r="BW8" s="201">
        <f t="shared" ca="1" si="24"/>
        <v>61.691322758304885</v>
      </c>
      <c r="BX8" s="201">
        <f t="shared" ca="1" si="24"/>
        <v>61.691322758304885</v>
      </c>
      <c r="BY8" s="201">
        <f t="shared" ca="1" si="24"/>
        <v>61.691322758304885</v>
      </c>
      <c r="BZ8" s="201">
        <f t="shared" ca="1" si="24"/>
        <v>61.691322758304885</v>
      </c>
      <c r="CA8" s="201">
        <f t="shared" ca="1" si="24"/>
        <v>61.691322758304885</v>
      </c>
      <c r="CB8" s="201">
        <f t="shared" ca="1" si="24"/>
        <v>61.691322758304885</v>
      </c>
      <c r="CC8" s="201">
        <f t="shared" ca="1" si="24"/>
        <v>61.691322758304885</v>
      </c>
      <c r="CD8" s="201">
        <f t="shared" ca="1" si="24"/>
        <v>61.691322758304885</v>
      </c>
      <c r="CE8" s="201">
        <f t="shared" ca="1" si="24"/>
        <v>61.691322758304885</v>
      </c>
      <c r="CF8" s="201">
        <f t="shared" ca="1" si="24"/>
        <v>61.691322758304885</v>
      </c>
      <c r="CG8" s="201">
        <f t="shared" ca="1" si="24"/>
        <v>61.691322758304885</v>
      </c>
      <c r="CH8" s="201">
        <f t="shared" ca="1" si="24"/>
        <v>61.691322758304885</v>
      </c>
      <c r="CI8" s="201">
        <f t="shared" ca="1" si="24"/>
        <v>61.691322758304885</v>
      </c>
      <c r="CJ8" s="201">
        <f t="shared" ca="1" si="24"/>
        <v>61.691322758304885</v>
      </c>
      <c r="CK8" s="201">
        <f t="shared" ca="1" si="24"/>
        <v>61.691322758304885</v>
      </c>
      <c r="CL8" s="201">
        <f t="shared" ca="1" si="24"/>
        <v>61.691322758304885</v>
      </c>
      <c r="CM8" s="201">
        <f t="shared" ca="1" si="24"/>
        <v>61.691322758304885</v>
      </c>
      <c r="CN8" s="201">
        <f t="shared" ca="1" si="24"/>
        <v>61.691322758304885</v>
      </c>
      <c r="CO8" s="201">
        <f t="shared" ca="1" si="24"/>
        <v>61.691322758304885</v>
      </c>
      <c r="CP8" s="201">
        <f t="shared" ca="1" si="24"/>
        <v>61.691322758304885</v>
      </c>
      <c r="CQ8" s="201">
        <f t="shared" ca="1" si="24"/>
        <v>61.691322758304885</v>
      </c>
      <c r="CR8" s="201">
        <f t="shared" ca="1" si="24"/>
        <v>61.691322758304885</v>
      </c>
      <c r="CS8" s="201">
        <f t="shared" ca="1" si="24"/>
        <v>61.691322758304885</v>
      </c>
      <c r="CT8" s="201">
        <f t="shared" ca="1" si="24"/>
        <v>61.691322758304885</v>
      </c>
      <c r="CU8" s="201">
        <f t="shared" ca="1" si="24"/>
        <v>61.691322758304885</v>
      </c>
      <c r="CV8" s="201">
        <f t="shared" ca="1" si="24"/>
        <v>61.691322758304885</v>
      </c>
      <c r="CW8" s="201">
        <f t="shared" ca="1" si="24"/>
        <v>61.691322758304885</v>
      </c>
      <c r="CX8" s="201">
        <f t="shared" ca="1" si="24"/>
        <v>61.691322758304885</v>
      </c>
      <c r="CY8" s="201">
        <f t="shared" ca="1" si="24"/>
        <v>61.691322758304885</v>
      </c>
      <c r="CZ8" s="201">
        <f t="shared" ca="1" si="24"/>
        <v>61.691322758304885</v>
      </c>
      <c r="DA8" s="201">
        <f t="shared" ca="1" si="24"/>
        <v>61.691322758304885</v>
      </c>
      <c r="DB8" s="201">
        <f t="shared" ca="1" si="24"/>
        <v>61.691322758304885</v>
      </c>
      <c r="DC8" s="201">
        <f t="shared" ca="1" si="24"/>
        <v>61.691322758304885</v>
      </c>
      <c r="DD8" s="201">
        <f t="shared" ca="1" si="24"/>
        <v>61.691322758304885</v>
      </c>
      <c r="DE8" s="201">
        <f t="shared" ca="1" si="24"/>
        <v>61.691322758304885</v>
      </c>
      <c r="DF8" s="201">
        <f t="shared" ca="1" si="24"/>
        <v>61.691322758304885</v>
      </c>
      <c r="DG8" s="201">
        <f t="shared" ca="1" si="24"/>
        <v>61.691322758304885</v>
      </c>
      <c r="DH8" s="201">
        <f t="shared" ca="1" si="24"/>
        <v>61.691322758304885</v>
      </c>
      <c r="DI8" s="201">
        <f t="shared" ca="1" si="24"/>
        <v>61.691322758304885</v>
      </c>
      <c r="DJ8" s="201">
        <f t="shared" ca="1" si="24"/>
        <v>61.691322758304885</v>
      </c>
      <c r="DK8" s="201">
        <f t="shared" ca="1" si="24"/>
        <v>61.691322758304885</v>
      </c>
      <c r="DL8" s="201">
        <f t="shared" ca="1" si="24"/>
        <v>61.691322758304885</v>
      </c>
      <c r="DM8" s="201">
        <f t="shared" ca="1" si="24"/>
        <v>61.691322758304885</v>
      </c>
      <c r="DN8" s="201">
        <f t="shared" ca="1" si="24"/>
        <v>61.691322758304885</v>
      </c>
      <c r="DO8" s="201">
        <f t="shared" ca="1" si="24"/>
        <v>61.691322758304885</v>
      </c>
      <c r="DP8" s="201">
        <f t="shared" ca="1" si="24"/>
        <v>61.691322758304885</v>
      </c>
      <c r="DQ8" s="201">
        <f t="shared" ca="1" si="24"/>
        <v>61.691322758304885</v>
      </c>
      <c r="DR8" s="201">
        <f t="shared" ca="1" si="24"/>
        <v>61.691322758304885</v>
      </c>
      <c r="DS8" s="201">
        <f t="shared" ca="1" si="24"/>
        <v>61.691322758304885</v>
      </c>
      <c r="DT8" s="201">
        <f t="shared" ca="1" si="24"/>
        <v>61.691322758304885</v>
      </c>
      <c r="DU8" s="201">
        <f t="shared" ca="1" si="24"/>
        <v>61.691322758304885</v>
      </c>
      <c r="DV8" s="201">
        <f t="shared" ca="1" si="24"/>
        <v>61.691322758304885</v>
      </c>
      <c r="DW8" s="201">
        <f t="shared" ca="1" si="24"/>
        <v>61.691322758304885</v>
      </c>
      <c r="DX8" s="201">
        <f t="shared" ca="1" si="24"/>
        <v>61.691322758304885</v>
      </c>
      <c r="DY8" s="201">
        <f t="shared" ca="1" si="24"/>
        <v>61.691322758304885</v>
      </c>
      <c r="DZ8" s="201">
        <f t="shared" ca="1" si="24"/>
        <v>61.691322758304885</v>
      </c>
      <c r="EA8" s="201">
        <f t="shared" ref="EA8:GL8" ca="1" si="25">SUM(EA9:EA20)</f>
        <v>61.691322758304885</v>
      </c>
      <c r="EB8" s="201">
        <f t="shared" ca="1" si="25"/>
        <v>61.691322758304885</v>
      </c>
      <c r="EC8" s="201">
        <f t="shared" ca="1" si="25"/>
        <v>61.691322758304885</v>
      </c>
      <c r="ED8" s="201">
        <f t="shared" ca="1" si="25"/>
        <v>61.691322758304885</v>
      </c>
      <c r="EE8" s="201">
        <f t="shared" ca="1" si="25"/>
        <v>61.691322758304885</v>
      </c>
      <c r="EF8" s="201">
        <f t="shared" ca="1" si="25"/>
        <v>61.691322758304885</v>
      </c>
      <c r="EG8" s="201">
        <f t="shared" ca="1" si="25"/>
        <v>61.691322758304885</v>
      </c>
      <c r="EH8" s="201">
        <f t="shared" ca="1" si="25"/>
        <v>61.691322758304885</v>
      </c>
      <c r="EI8" s="201">
        <f t="shared" ca="1" si="25"/>
        <v>61.691322758304885</v>
      </c>
      <c r="EJ8" s="201">
        <f t="shared" ca="1" si="25"/>
        <v>61.691322758304885</v>
      </c>
      <c r="EK8" s="201">
        <f t="shared" ca="1" si="25"/>
        <v>61.691322758304885</v>
      </c>
      <c r="EL8" s="201">
        <f t="shared" ca="1" si="25"/>
        <v>61.691322758304885</v>
      </c>
      <c r="EM8" s="201">
        <f t="shared" ca="1" si="25"/>
        <v>61.691322758304885</v>
      </c>
      <c r="EN8" s="201">
        <f t="shared" ca="1" si="25"/>
        <v>61.691322758304885</v>
      </c>
      <c r="EO8" s="201">
        <f t="shared" ca="1" si="25"/>
        <v>61.691322758304885</v>
      </c>
      <c r="EP8" s="201">
        <f t="shared" ca="1" si="25"/>
        <v>61.691322758304885</v>
      </c>
      <c r="EQ8" s="201">
        <f t="shared" ca="1" si="25"/>
        <v>61.691322758304885</v>
      </c>
      <c r="ER8" s="201">
        <f t="shared" ca="1" si="25"/>
        <v>61.691322758304885</v>
      </c>
      <c r="ES8" s="201">
        <f t="shared" ca="1" si="25"/>
        <v>61.691322758304885</v>
      </c>
      <c r="ET8" s="201">
        <f t="shared" ca="1" si="25"/>
        <v>61.691322758304885</v>
      </c>
      <c r="EU8" s="201">
        <f t="shared" ca="1" si="25"/>
        <v>61.691322758304885</v>
      </c>
      <c r="EV8" s="201">
        <f t="shared" ca="1" si="25"/>
        <v>61.691322758304885</v>
      </c>
      <c r="EW8" s="201">
        <f t="shared" ca="1" si="25"/>
        <v>61.691322758304885</v>
      </c>
      <c r="EX8" s="201">
        <f t="shared" ca="1" si="25"/>
        <v>61.691322758304885</v>
      </c>
      <c r="EY8" s="201">
        <f t="shared" ca="1" si="25"/>
        <v>61.691322758304885</v>
      </c>
      <c r="EZ8" s="201">
        <f t="shared" ca="1" si="25"/>
        <v>61.691322758304885</v>
      </c>
      <c r="FA8" s="201">
        <f t="shared" ca="1" si="25"/>
        <v>61.691322758304885</v>
      </c>
      <c r="FB8" s="201">
        <f t="shared" ca="1" si="25"/>
        <v>61.691322758304885</v>
      </c>
      <c r="FC8" s="201">
        <f t="shared" ca="1" si="25"/>
        <v>61.691322758304885</v>
      </c>
      <c r="FD8" s="201">
        <f t="shared" ca="1" si="25"/>
        <v>61.691322758304885</v>
      </c>
      <c r="FE8" s="201">
        <f t="shared" ca="1" si="25"/>
        <v>61.691322758304885</v>
      </c>
      <c r="FF8" s="201">
        <f t="shared" ca="1" si="25"/>
        <v>61.691322758304885</v>
      </c>
      <c r="FG8" s="201">
        <f t="shared" ca="1" si="25"/>
        <v>61.691322758304885</v>
      </c>
      <c r="FH8" s="201">
        <f t="shared" ca="1" si="25"/>
        <v>61.691322758304885</v>
      </c>
      <c r="FI8" s="201">
        <f t="shared" ca="1" si="25"/>
        <v>61.691322758304885</v>
      </c>
      <c r="FJ8" s="201">
        <f t="shared" ca="1" si="25"/>
        <v>61.691322758304885</v>
      </c>
      <c r="FK8" s="201">
        <f t="shared" ca="1" si="25"/>
        <v>61.691322758304885</v>
      </c>
      <c r="FL8" s="201">
        <f t="shared" ca="1" si="25"/>
        <v>61.691322758304885</v>
      </c>
      <c r="FM8" s="201">
        <f t="shared" ca="1" si="25"/>
        <v>61.691322758304885</v>
      </c>
      <c r="FN8" s="201">
        <f t="shared" ca="1" si="25"/>
        <v>61.691322758304885</v>
      </c>
      <c r="FO8" s="201">
        <f t="shared" ca="1" si="25"/>
        <v>61.691322758304885</v>
      </c>
      <c r="FP8" s="201">
        <f t="shared" ca="1" si="25"/>
        <v>61.691322758304885</v>
      </c>
      <c r="FQ8" s="201">
        <f t="shared" ca="1" si="25"/>
        <v>61.691322758304885</v>
      </c>
      <c r="FR8" s="201">
        <f t="shared" ca="1" si="25"/>
        <v>61.691322758304885</v>
      </c>
      <c r="FS8" s="201">
        <f t="shared" ca="1" si="25"/>
        <v>61.691322758304885</v>
      </c>
      <c r="FT8" s="201">
        <f t="shared" ca="1" si="25"/>
        <v>61.691322758304885</v>
      </c>
      <c r="FU8" s="201">
        <f t="shared" ca="1" si="25"/>
        <v>61.691322758304885</v>
      </c>
      <c r="FV8" s="201">
        <f t="shared" ca="1" si="25"/>
        <v>61.691322758304885</v>
      </c>
      <c r="FW8" s="201">
        <f t="shared" ca="1" si="25"/>
        <v>61.691322758304885</v>
      </c>
      <c r="FX8" s="201">
        <f t="shared" ca="1" si="25"/>
        <v>61.691322758304885</v>
      </c>
      <c r="FY8" s="201">
        <f t="shared" ca="1" si="25"/>
        <v>61.691322758304885</v>
      </c>
      <c r="FZ8" s="201">
        <f t="shared" ca="1" si="25"/>
        <v>61.691322758304885</v>
      </c>
      <c r="GA8" s="201">
        <f t="shared" ca="1" si="25"/>
        <v>61.691322758304885</v>
      </c>
      <c r="GB8" s="201">
        <f t="shared" ca="1" si="25"/>
        <v>61.691322758304885</v>
      </c>
      <c r="GC8" s="201">
        <f t="shared" ca="1" si="25"/>
        <v>61.691322758304885</v>
      </c>
      <c r="GD8" s="201">
        <f t="shared" ca="1" si="25"/>
        <v>61.691322758304885</v>
      </c>
      <c r="GE8" s="201">
        <f t="shared" ca="1" si="25"/>
        <v>61.691322758304885</v>
      </c>
      <c r="GF8" s="201">
        <f t="shared" ca="1" si="25"/>
        <v>61.691322758304885</v>
      </c>
      <c r="GG8" s="201">
        <f t="shared" ca="1" si="25"/>
        <v>61.691322758304885</v>
      </c>
      <c r="GH8" s="201">
        <f t="shared" ca="1" si="25"/>
        <v>61.691322758304885</v>
      </c>
      <c r="GI8" s="201">
        <f t="shared" ca="1" si="25"/>
        <v>61.691322758304885</v>
      </c>
      <c r="GJ8" s="201">
        <f t="shared" ca="1" si="25"/>
        <v>61.691322758304885</v>
      </c>
      <c r="GK8" s="201">
        <f t="shared" ca="1" si="25"/>
        <v>61.691322758304885</v>
      </c>
      <c r="GL8" s="201">
        <f t="shared" ca="1" si="25"/>
        <v>61.691322758304885</v>
      </c>
      <c r="GM8" s="201">
        <f t="shared" ref="GM8:IX8" ca="1" si="26">SUM(GM9:GM20)</f>
        <v>61.691322758304885</v>
      </c>
      <c r="GN8" s="201">
        <f t="shared" ca="1" si="26"/>
        <v>61.691322758304885</v>
      </c>
      <c r="GO8" s="201">
        <f t="shared" ca="1" si="26"/>
        <v>61.691322758304885</v>
      </c>
      <c r="GP8" s="201">
        <f t="shared" ca="1" si="26"/>
        <v>61.691322758304885</v>
      </c>
      <c r="GQ8" s="201">
        <f t="shared" ca="1" si="26"/>
        <v>61.691322758304885</v>
      </c>
      <c r="GR8" s="201">
        <f t="shared" ca="1" si="26"/>
        <v>61.691322758304885</v>
      </c>
      <c r="GS8" s="201">
        <f t="shared" ca="1" si="26"/>
        <v>61.691322758304885</v>
      </c>
      <c r="GT8" s="201">
        <f t="shared" ca="1" si="26"/>
        <v>61.691322758304885</v>
      </c>
      <c r="GU8" s="201">
        <f t="shared" ca="1" si="26"/>
        <v>61.691322758304885</v>
      </c>
      <c r="GV8" s="201">
        <f t="shared" ca="1" si="26"/>
        <v>61.691322758304885</v>
      </c>
      <c r="GW8" s="201">
        <f t="shared" ca="1" si="26"/>
        <v>61.691322758304885</v>
      </c>
      <c r="GX8" s="201">
        <f t="shared" ca="1" si="26"/>
        <v>61.691322758304885</v>
      </c>
      <c r="GY8" s="201">
        <f t="shared" ca="1" si="26"/>
        <v>61.691322758304885</v>
      </c>
      <c r="GZ8" s="201">
        <f t="shared" ca="1" si="26"/>
        <v>61.691322758304885</v>
      </c>
      <c r="HA8" s="201">
        <f t="shared" ca="1" si="26"/>
        <v>61.691322758304885</v>
      </c>
      <c r="HB8" s="201">
        <f t="shared" ca="1" si="26"/>
        <v>61.691322758304885</v>
      </c>
      <c r="HC8" s="201">
        <f t="shared" ca="1" si="26"/>
        <v>61.691322758304885</v>
      </c>
      <c r="HD8" s="201">
        <f t="shared" ca="1" si="26"/>
        <v>61.691322758304885</v>
      </c>
      <c r="HE8" s="201">
        <f t="shared" ca="1" si="26"/>
        <v>61.691322758304885</v>
      </c>
      <c r="HF8" s="201">
        <f t="shared" ca="1" si="26"/>
        <v>61.691322758304885</v>
      </c>
      <c r="HG8" s="201">
        <f t="shared" ca="1" si="26"/>
        <v>61.691322758304885</v>
      </c>
      <c r="HH8" s="201">
        <f t="shared" ca="1" si="26"/>
        <v>61.691322758304885</v>
      </c>
      <c r="HI8" s="201">
        <f t="shared" ca="1" si="26"/>
        <v>61.691322758304885</v>
      </c>
      <c r="HJ8" s="201">
        <f t="shared" ca="1" si="26"/>
        <v>61.691322758304885</v>
      </c>
      <c r="HK8" s="201">
        <f t="shared" ca="1" si="26"/>
        <v>61.691322758304885</v>
      </c>
      <c r="HL8" s="201">
        <f t="shared" ca="1" si="26"/>
        <v>61.691322758304885</v>
      </c>
      <c r="HM8" s="201">
        <f t="shared" ca="1" si="26"/>
        <v>61.691322758304885</v>
      </c>
      <c r="HN8" s="201">
        <f t="shared" ca="1" si="26"/>
        <v>61.691322758304885</v>
      </c>
      <c r="HO8" s="201">
        <f t="shared" ca="1" si="26"/>
        <v>61.691322758304885</v>
      </c>
      <c r="HP8" s="201">
        <f t="shared" ca="1" si="26"/>
        <v>61.691322758304885</v>
      </c>
      <c r="HQ8" s="201">
        <f t="shared" ca="1" si="26"/>
        <v>61.691322758304885</v>
      </c>
      <c r="HR8" s="201">
        <f t="shared" ca="1" si="26"/>
        <v>61.691322758304885</v>
      </c>
      <c r="HS8" s="201">
        <f t="shared" ca="1" si="26"/>
        <v>61.691322758304885</v>
      </c>
      <c r="HT8" s="201">
        <f t="shared" ca="1" si="26"/>
        <v>61.691322758304885</v>
      </c>
      <c r="HU8" s="201">
        <f t="shared" ca="1" si="26"/>
        <v>61.691322758304885</v>
      </c>
      <c r="HV8" s="201">
        <f t="shared" ca="1" si="26"/>
        <v>61.691322758304885</v>
      </c>
      <c r="HW8" s="201">
        <f t="shared" ca="1" si="26"/>
        <v>61.691322758304885</v>
      </c>
      <c r="HX8" s="201">
        <f t="shared" ca="1" si="26"/>
        <v>61.691322758304885</v>
      </c>
      <c r="HY8" s="201">
        <f t="shared" ca="1" si="26"/>
        <v>61.691322758304885</v>
      </c>
      <c r="HZ8" s="201">
        <f t="shared" ca="1" si="26"/>
        <v>61.691322758304885</v>
      </c>
      <c r="IA8" s="201">
        <f t="shared" ca="1" si="26"/>
        <v>61.691322758304885</v>
      </c>
      <c r="IB8" s="201">
        <f t="shared" ca="1" si="26"/>
        <v>61.691322758304885</v>
      </c>
      <c r="IC8" s="201">
        <f t="shared" ca="1" si="26"/>
        <v>61.691322758304885</v>
      </c>
      <c r="ID8" s="201">
        <f t="shared" ca="1" si="26"/>
        <v>61.691322758304885</v>
      </c>
      <c r="IE8" s="201">
        <f t="shared" ca="1" si="26"/>
        <v>61.691322758304885</v>
      </c>
      <c r="IF8" s="201">
        <f t="shared" ca="1" si="26"/>
        <v>61.691322758304885</v>
      </c>
      <c r="IG8" s="201">
        <f t="shared" ca="1" si="26"/>
        <v>61.691322758304885</v>
      </c>
      <c r="IH8" s="201">
        <f t="shared" ca="1" si="26"/>
        <v>61.691322758304885</v>
      </c>
      <c r="II8" s="201">
        <f t="shared" ca="1" si="26"/>
        <v>61.691322758304885</v>
      </c>
      <c r="IJ8" s="201">
        <f t="shared" ca="1" si="26"/>
        <v>61.691322758304885</v>
      </c>
      <c r="IK8" s="201">
        <f t="shared" ca="1" si="26"/>
        <v>61.691322758304885</v>
      </c>
      <c r="IL8" s="201">
        <f t="shared" ca="1" si="26"/>
        <v>61.691322758304885</v>
      </c>
      <c r="IM8" s="201">
        <f t="shared" ca="1" si="26"/>
        <v>61.691322758304885</v>
      </c>
      <c r="IN8" s="201">
        <f t="shared" ca="1" si="26"/>
        <v>61.691322758304885</v>
      </c>
      <c r="IO8" s="201">
        <f t="shared" ca="1" si="26"/>
        <v>61.691322758304885</v>
      </c>
      <c r="IP8" s="201">
        <f t="shared" ca="1" si="26"/>
        <v>61.691322758304885</v>
      </c>
      <c r="IQ8" s="201">
        <f t="shared" ca="1" si="26"/>
        <v>61.691322758304885</v>
      </c>
      <c r="IR8" s="201">
        <f t="shared" ca="1" si="26"/>
        <v>61.691322758304885</v>
      </c>
      <c r="IS8" s="201">
        <f t="shared" ca="1" si="26"/>
        <v>61.691322758304885</v>
      </c>
      <c r="IT8" s="201">
        <f t="shared" ca="1" si="26"/>
        <v>61.691322758304885</v>
      </c>
      <c r="IU8" s="201">
        <f t="shared" ca="1" si="26"/>
        <v>61.691322758304885</v>
      </c>
      <c r="IV8" s="201">
        <f t="shared" ca="1" si="26"/>
        <v>61.691322758304885</v>
      </c>
      <c r="IW8" s="201">
        <f t="shared" ca="1" si="26"/>
        <v>61.691322758304885</v>
      </c>
      <c r="IX8" s="201">
        <f t="shared" ca="1" si="26"/>
        <v>61.691322758304885</v>
      </c>
      <c r="IY8" s="201">
        <f t="shared" ref="IY8:KP8" ca="1" si="27">SUM(IY9:IY20)</f>
        <v>61.691322758304885</v>
      </c>
      <c r="IZ8" s="201">
        <f t="shared" ca="1" si="27"/>
        <v>61.691322758304885</v>
      </c>
      <c r="JA8" s="201">
        <f t="shared" ca="1" si="27"/>
        <v>61.691322758304885</v>
      </c>
      <c r="JB8" s="201">
        <f t="shared" ca="1" si="27"/>
        <v>61.691322758304885</v>
      </c>
      <c r="JC8" s="201">
        <f t="shared" ca="1" si="27"/>
        <v>61.691322758304885</v>
      </c>
      <c r="JD8" s="201">
        <f t="shared" ca="1" si="27"/>
        <v>61.691322758304885</v>
      </c>
      <c r="JE8" s="201">
        <f t="shared" ca="1" si="27"/>
        <v>61.691322758304885</v>
      </c>
      <c r="JF8" s="201">
        <f t="shared" ca="1" si="27"/>
        <v>61.691322758304885</v>
      </c>
      <c r="JG8" s="201">
        <f t="shared" ca="1" si="27"/>
        <v>61.691322758304885</v>
      </c>
      <c r="JH8" s="201">
        <f t="shared" ca="1" si="27"/>
        <v>61.691322758304885</v>
      </c>
      <c r="JI8" s="201">
        <f t="shared" ca="1" si="27"/>
        <v>61.691322758304885</v>
      </c>
      <c r="JJ8" s="201">
        <f t="shared" ca="1" si="27"/>
        <v>61.691322758304885</v>
      </c>
      <c r="JK8" s="201">
        <f t="shared" ca="1" si="27"/>
        <v>61.691322758304885</v>
      </c>
      <c r="JL8" s="201">
        <f t="shared" ca="1" si="27"/>
        <v>61.691322758304885</v>
      </c>
      <c r="JM8" s="201">
        <f t="shared" ca="1" si="27"/>
        <v>61.691322758304885</v>
      </c>
      <c r="JN8" s="201">
        <f t="shared" ca="1" si="27"/>
        <v>61.691322758304885</v>
      </c>
      <c r="JO8" s="201">
        <f t="shared" ca="1" si="27"/>
        <v>61.691322758304885</v>
      </c>
      <c r="JP8" s="201">
        <f t="shared" ca="1" si="27"/>
        <v>61.691322758304885</v>
      </c>
      <c r="JQ8" s="201">
        <f t="shared" ca="1" si="27"/>
        <v>61.691322758304885</v>
      </c>
      <c r="JR8" s="201">
        <f t="shared" ca="1" si="27"/>
        <v>61.691322758304885</v>
      </c>
      <c r="JS8" s="201">
        <f t="shared" ca="1" si="27"/>
        <v>61.691322758304885</v>
      </c>
      <c r="JT8" s="201">
        <f t="shared" ca="1" si="27"/>
        <v>61.691322758304885</v>
      </c>
      <c r="JU8" s="201">
        <f t="shared" ca="1" si="27"/>
        <v>61.691322758304885</v>
      </c>
      <c r="JV8" s="201">
        <f t="shared" ca="1" si="27"/>
        <v>61.691322758304885</v>
      </c>
      <c r="JW8" s="201">
        <f t="shared" ca="1" si="27"/>
        <v>61.691322758304885</v>
      </c>
      <c r="JX8" s="201">
        <f t="shared" ca="1" si="27"/>
        <v>61.691322758304885</v>
      </c>
      <c r="JY8" s="201">
        <f t="shared" ca="1" si="27"/>
        <v>61.691322758304885</v>
      </c>
      <c r="JZ8" s="201">
        <f t="shared" ca="1" si="27"/>
        <v>61.691322758304885</v>
      </c>
      <c r="KA8" s="201">
        <f t="shared" ca="1" si="27"/>
        <v>61.691322758304885</v>
      </c>
      <c r="KB8" s="201">
        <f t="shared" ca="1" si="27"/>
        <v>61.691322758304885</v>
      </c>
      <c r="KC8" s="201">
        <f t="shared" ca="1" si="27"/>
        <v>61.691322758304885</v>
      </c>
      <c r="KD8" s="201">
        <f t="shared" ca="1" si="27"/>
        <v>61.691322758304885</v>
      </c>
      <c r="KE8" s="201">
        <f t="shared" ca="1" si="27"/>
        <v>61.691322758304885</v>
      </c>
      <c r="KF8" s="201">
        <f t="shared" ca="1" si="27"/>
        <v>61.691322758304885</v>
      </c>
      <c r="KG8" s="201">
        <f t="shared" ca="1" si="27"/>
        <v>61.691322758304885</v>
      </c>
      <c r="KH8" s="201">
        <f t="shared" ca="1" si="27"/>
        <v>61.691322758304885</v>
      </c>
      <c r="KI8" s="201">
        <f t="shared" ca="1" si="27"/>
        <v>61.691322758304885</v>
      </c>
      <c r="KJ8" s="201">
        <f t="shared" ca="1" si="27"/>
        <v>61.691322758304885</v>
      </c>
      <c r="KK8" s="201">
        <f t="shared" ca="1" si="27"/>
        <v>61.691322758304885</v>
      </c>
      <c r="KL8" s="201">
        <f t="shared" ca="1" si="27"/>
        <v>61.691322758304885</v>
      </c>
      <c r="KM8" s="201">
        <f t="shared" ca="1" si="27"/>
        <v>61.691322758304885</v>
      </c>
      <c r="KN8" s="201">
        <f t="shared" ca="1" si="27"/>
        <v>61.691322758304885</v>
      </c>
      <c r="KO8" s="201">
        <f t="shared" ca="1" si="27"/>
        <v>61.691322758304885</v>
      </c>
      <c r="KP8" s="201">
        <f t="shared" ca="1" si="27"/>
        <v>61.691322758304885</v>
      </c>
    </row>
    <row r="9" spans="1:302" s="187" customFormat="1" x14ac:dyDescent="0.3">
      <c r="A9" s="226">
        <v>1</v>
      </c>
      <c r="B9" s="227" cm="1">
        <f t="array" aca="1" ref="B9" ca="1">INDIRECT("'Cronograma de Desembolso'!"&amp;ADDRESS(8,A9+3))</f>
        <v>3901.1346162499999</v>
      </c>
      <c r="C9" s="228">
        <f t="shared" ref="C9:L20" ca="1" si="28">IF(C$7&lt;$A9,0,IFERROR($B9/(PrazoContrato*12-$A9+1),0))</f>
        <v>13.003782054166667</v>
      </c>
      <c r="D9" s="227">
        <f t="shared" ca="1" si="28"/>
        <v>13.003782054166667</v>
      </c>
      <c r="E9" s="227">
        <f t="shared" ca="1" si="28"/>
        <v>13.003782054166667</v>
      </c>
      <c r="F9" s="227">
        <f t="shared" ca="1" si="28"/>
        <v>13.003782054166667</v>
      </c>
      <c r="G9" s="227">
        <f t="shared" ca="1" si="28"/>
        <v>13.003782054166667</v>
      </c>
      <c r="H9" s="227">
        <f t="shared" ca="1" si="28"/>
        <v>13.003782054166667</v>
      </c>
      <c r="I9" s="227">
        <f t="shared" ca="1" si="28"/>
        <v>13.003782054166667</v>
      </c>
      <c r="J9" s="227">
        <f t="shared" ca="1" si="28"/>
        <v>13.003782054166667</v>
      </c>
      <c r="K9" s="227">
        <f t="shared" ca="1" si="28"/>
        <v>13.003782054166667</v>
      </c>
      <c r="L9" s="227">
        <f t="shared" ca="1" si="28"/>
        <v>13.003782054166667</v>
      </c>
      <c r="M9" s="227">
        <f t="shared" ref="M9:V20" ca="1" si="29">IF(M$7&lt;$A9,0,IFERROR($B9/(PrazoContrato*12-$A9+1),0))</f>
        <v>13.003782054166667</v>
      </c>
      <c r="N9" s="227">
        <f t="shared" ca="1" si="29"/>
        <v>13.003782054166667</v>
      </c>
      <c r="O9" s="227">
        <f t="shared" ca="1" si="29"/>
        <v>13.003782054166667</v>
      </c>
      <c r="P9" s="227">
        <f t="shared" ca="1" si="29"/>
        <v>13.003782054166667</v>
      </c>
      <c r="Q9" s="227">
        <f t="shared" ca="1" si="29"/>
        <v>13.003782054166667</v>
      </c>
      <c r="R9" s="227">
        <f t="shared" ca="1" si="29"/>
        <v>13.003782054166667</v>
      </c>
      <c r="S9" s="227">
        <f t="shared" ca="1" si="29"/>
        <v>13.003782054166667</v>
      </c>
      <c r="T9" s="227">
        <f t="shared" ca="1" si="29"/>
        <v>13.003782054166667</v>
      </c>
      <c r="U9" s="227">
        <f t="shared" ca="1" si="29"/>
        <v>13.003782054166667</v>
      </c>
      <c r="V9" s="227">
        <f t="shared" ca="1" si="29"/>
        <v>13.003782054166667</v>
      </c>
      <c r="W9" s="227">
        <f t="shared" ref="W9:AF20" ca="1" si="30">IF(W$7&lt;$A9,0,IFERROR($B9/(PrazoContrato*12-$A9+1),0))</f>
        <v>13.003782054166667</v>
      </c>
      <c r="X9" s="227">
        <f t="shared" ca="1" si="30"/>
        <v>13.003782054166667</v>
      </c>
      <c r="Y9" s="227">
        <f t="shared" ca="1" si="30"/>
        <v>13.003782054166667</v>
      </c>
      <c r="Z9" s="227">
        <f t="shared" ca="1" si="30"/>
        <v>13.003782054166667</v>
      </c>
      <c r="AA9" s="227">
        <f t="shared" ca="1" si="30"/>
        <v>13.003782054166667</v>
      </c>
      <c r="AB9" s="227">
        <f t="shared" ca="1" si="30"/>
        <v>13.003782054166667</v>
      </c>
      <c r="AC9" s="227">
        <f t="shared" ca="1" si="30"/>
        <v>13.003782054166667</v>
      </c>
      <c r="AD9" s="227">
        <f t="shared" ca="1" si="30"/>
        <v>13.003782054166667</v>
      </c>
      <c r="AE9" s="227">
        <f t="shared" ca="1" si="30"/>
        <v>13.003782054166667</v>
      </c>
      <c r="AF9" s="227">
        <f t="shared" ca="1" si="30"/>
        <v>13.003782054166667</v>
      </c>
      <c r="AG9" s="227">
        <f t="shared" ref="AG9:AP20" ca="1" si="31">IF(AG$7&lt;$A9,0,IFERROR($B9/(PrazoContrato*12-$A9+1),0))</f>
        <v>13.003782054166667</v>
      </c>
      <c r="AH9" s="227">
        <f t="shared" ca="1" si="31"/>
        <v>13.003782054166667</v>
      </c>
      <c r="AI9" s="227">
        <f t="shared" ca="1" si="31"/>
        <v>13.003782054166667</v>
      </c>
      <c r="AJ9" s="227">
        <f t="shared" ca="1" si="31"/>
        <v>13.003782054166667</v>
      </c>
      <c r="AK9" s="227">
        <f t="shared" ca="1" si="31"/>
        <v>13.003782054166667</v>
      </c>
      <c r="AL9" s="227">
        <f t="shared" ca="1" si="31"/>
        <v>13.003782054166667</v>
      </c>
      <c r="AM9" s="227">
        <f t="shared" ca="1" si="31"/>
        <v>13.003782054166667</v>
      </c>
      <c r="AN9" s="227">
        <f t="shared" ca="1" si="31"/>
        <v>13.003782054166667</v>
      </c>
      <c r="AO9" s="227">
        <f t="shared" ca="1" si="31"/>
        <v>13.003782054166667</v>
      </c>
      <c r="AP9" s="227">
        <f t="shared" ca="1" si="31"/>
        <v>13.003782054166667</v>
      </c>
      <c r="AQ9" s="227">
        <f t="shared" ref="AQ9:AZ20" ca="1" si="32">IF(AQ$7&lt;$A9,0,IFERROR($B9/(PrazoContrato*12-$A9+1),0))</f>
        <v>13.003782054166667</v>
      </c>
      <c r="AR9" s="227">
        <f t="shared" ca="1" si="32"/>
        <v>13.003782054166667</v>
      </c>
      <c r="AS9" s="227">
        <f t="shared" ca="1" si="32"/>
        <v>13.003782054166667</v>
      </c>
      <c r="AT9" s="227">
        <f t="shared" ca="1" si="32"/>
        <v>13.003782054166667</v>
      </c>
      <c r="AU9" s="227">
        <f t="shared" ca="1" si="32"/>
        <v>13.003782054166667</v>
      </c>
      <c r="AV9" s="227">
        <f t="shared" ca="1" si="32"/>
        <v>13.003782054166667</v>
      </c>
      <c r="AW9" s="227">
        <f t="shared" ca="1" si="32"/>
        <v>13.003782054166667</v>
      </c>
      <c r="AX9" s="227">
        <f t="shared" ca="1" si="32"/>
        <v>13.003782054166667</v>
      </c>
      <c r="AY9" s="227">
        <f t="shared" ca="1" si="32"/>
        <v>13.003782054166667</v>
      </c>
      <c r="AZ9" s="227">
        <f t="shared" ca="1" si="32"/>
        <v>13.003782054166667</v>
      </c>
      <c r="BA9" s="227">
        <f t="shared" ref="BA9:BJ20" ca="1" si="33">IF(BA$7&lt;$A9,0,IFERROR($B9/(PrazoContrato*12-$A9+1),0))</f>
        <v>13.003782054166667</v>
      </c>
      <c r="BB9" s="227">
        <f t="shared" ca="1" si="33"/>
        <v>13.003782054166667</v>
      </c>
      <c r="BC9" s="227">
        <f t="shared" ca="1" si="33"/>
        <v>13.003782054166667</v>
      </c>
      <c r="BD9" s="227">
        <f t="shared" ca="1" si="33"/>
        <v>13.003782054166667</v>
      </c>
      <c r="BE9" s="227">
        <f t="shared" ca="1" si="33"/>
        <v>13.003782054166667</v>
      </c>
      <c r="BF9" s="227">
        <f t="shared" ca="1" si="33"/>
        <v>13.003782054166667</v>
      </c>
      <c r="BG9" s="227">
        <f t="shared" ca="1" si="33"/>
        <v>13.003782054166667</v>
      </c>
      <c r="BH9" s="227">
        <f t="shared" ca="1" si="33"/>
        <v>13.003782054166667</v>
      </c>
      <c r="BI9" s="227">
        <f t="shared" ca="1" si="33"/>
        <v>13.003782054166667</v>
      </c>
      <c r="BJ9" s="227">
        <f t="shared" ca="1" si="33"/>
        <v>13.003782054166667</v>
      </c>
      <c r="BK9" s="227">
        <f t="shared" ref="BK9:BT20" ca="1" si="34">IF(BK$7&lt;$A9,0,IFERROR($B9/(PrazoContrato*12-$A9+1),0))</f>
        <v>13.003782054166667</v>
      </c>
      <c r="BL9" s="227">
        <f t="shared" ca="1" si="34"/>
        <v>13.003782054166667</v>
      </c>
      <c r="BM9" s="227">
        <f t="shared" ca="1" si="34"/>
        <v>13.003782054166667</v>
      </c>
      <c r="BN9" s="227">
        <f t="shared" ca="1" si="34"/>
        <v>13.003782054166667</v>
      </c>
      <c r="BO9" s="227">
        <f t="shared" ca="1" si="34"/>
        <v>13.003782054166667</v>
      </c>
      <c r="BP9" s="227">
        <f t="shared" ca="1" si="34"/>
        <v>13.003782054166667</v>
      </c>
      <c r="BQ9" s="227">
        <f t="shared" ca="1" si="34"/>
        <v>13.003782054166667</v>
      </c>
      <c r="BR9" s="227">
        <f t="shared" ca="1" si="34"/>
        <v>13.003782054166667</v>
      </c>
      <c r="BS9" s="227">
        <f t="shared" ca="1" si="34"/>
        <v>13.003782054166667</v>
      </c>
      <c r="BT9" s="227">
        <f t="shared" ca="1" si="34"/>
        <v>13.003782054166667</v>
      </c>
      <c r="BU9" s="227">
        <f t="shared" ref="BU9:CD20" ca="1" si="35">IF(BU$7&lt;$A9,0,IFERROR($B9/(PrazoContrato*12-$A9+1),0))</f>
        <v>13.003782054166667</v>
      </c>
      <c r="BV9" s="227">
        <f t="shared" ca="1" si="35"/>
        <v>13.003782054166667</v>
      </c>
      <c r="BW9" s="227">
        <f t="shared" ca="1" si="35"/>
        <v>13.003782054166667</v>
      </c>
      <c r="BX9" s="227">
        <f t="shared" ca="1" si="35"/>
        <v>13.003782054166667</v>
      </c>
      <c r="BY9" s="227">
        <f t="shared" ca="1" si="35"/>
        <v>13.003782054166667</v>
      </c>
      <c r="BZ9" s="227">
        <f t="shared" ca="1" si="35"/>
        <v>13.003782054166667</v>
      </c>
      <c r="CA9" s="227">
        <f t="shared" ca="1" si="35"/>
        <v>13.003782054166667</v>
      </c>
      <c r="CB9" s="227">
        <f t="shared" ca="1" si="35"/>
        <v>13.003782054166667</v>
      </c>
      <c r="CC9" s="227">
        <f t="shared" ca="1" si="35"/>
        <v>13.003782054166667</v>
      </c>
      <c r="CD9" s="227">
        <f t="shared" ca="1" si="35"/>
        <v>13.003782054166667</v>
      </c>
      <c r="CE9" s="227">
        <f t="shared" ref="CE9:CN20" ca="1" si="36">IF(CE$7&lt;$A9,0,IFERROR($B9/(PrazoContrato*12-$A9+1),0))</f>
        <v>13.003782054166667</v>
      </c>
      <c r="CF9" s="227">
        <f t="shared" ca="1" si="36"/>
        <v>13.003782054166667</v>
      </c>
      <c r="CG9" s="227">
        <f t="shared" ca="1" si="36"/>
        <v>13.003782054166667</v>
      </c>
      <c r="CH9" s="227">
        <f t="shared" ca="1" si="36"/>
        <v>13.003782054166667</v>
      </c>
      <c r="CI9" s="227">
        <f t="shared" ca="1" si="36"/>
        <v>13.003782054166667</v>
      </c>
      <c r="CJ9" s="227">
        <f t="shared" ca="1" si="36"/>
        <v>13.003782054166667</v>
      </c>
      <c r="CK9" s="227">
        <f t="shared" ca="1" si="36"/>
        <v>13.003782054166667</v>
      </c>
      <c r="CL9" s="227">
        <f t="shared" ca="1" si="36"/>
        <v>13.003782054166667</v>
      </c>
      <c r="CM9" s="227">
        <f t="shared" ca="1" si="36"/>
        <v>13.003782054166667</v>
      </c>
      <c r="CN9" s="227">
        <f t="shared" ca="1" si="36"/>
        <v>13.003782054166667</v>
      </c>
      <c r="CO9" s="227">
        <f t="shared" ref="CO9:CX20" ca="1" si="37">IF(CO$7&lt;$A9,0,IFERROR($B9/(PrazoContrato*12-$A9+1),0))</f>
        <v>13.003782054166667</v>
      </c>
      <c r="CP9" s="227">
        <f t="shared" ca="1" si="37"/>
        <v>13.003782054166667</v>
      </c>
      <c r="CQ9" s="227">
        <f t="shared" ca="1" si="37"/>
        <v>13.003782054166667</v>
      </c>
      <c r="CR9" s="227">
        <f t="shared" ca="1" si="37"/>
        <v>13.003782054166667</v>
      </c>
      <c r="CS9" s="227">
        <f t="shared" ca="1" si="37"/>
        <v>13.003782054166667</v>
      </c>
      <c r="CT9" s="227">
        <f t="shared" ca="1" si="37"/>
        <v>13.003782054166667</v>
      </c>
      <c r="CU9" s="227">
        <f t="shared" ca="1" si="37"/>
        <v>13.003782054166667</v>
      </c>
      <c r="CV9" s="227">
        <f t="shared" ca="1" si="37"/>
        <v>13.003782054166667</v>
      </c>
      <c r="CW9" s="227">
        <f t="shared" ca="1" si="37"/>
        <v>13.003782054166667</v>
      </c>
      <c r="CX9" s="227">
        <f t="shared" ca="1" si="37"/>
        <v>13.003782054166667</v>
      </c>
      <c r="CY9" s="227">
        <f t="shared" ref="CY9:DH20" ca="1" si="38">IF(CY$7&lt;$A9,0,IFERROR($B9/(PrazoContrato*12-$A9+1),0))</f>
        <v>13.003782054166667</v>
      </c>
      <c r="CZ9" s="227">
        <f t="shared" ca="1" si="38"/>
        <v>13.003782054166667</v>
      </c>
      <c r="DA9" s="227">
        <f t="shared" ca="1" si="38"/>
        <v>13.003782054166667</v>
      </c>
      <c r="DB9" s="227">
        <f t="shared" ca="1" si="38"/>
        <v>13.003782054166667</v>
      </c>
      <c r="DC9" s="227">
        <f t="shared" ca="1" si="38"/>
        <v>13.003782054166667</v>
      </c>
      <c r="DD9" s="227">
        <f t="shared" ca="1" si="38"/>
        <v>13.003782054166667</v>
      </c>
      <c r="DE9" s="227">
        <f t="shared" ca="1" si="38"/>
        <v>13.003782054166667</v>
      </c>
      <c r="DF9" s="227">
        <f t="shared" ca="1" si="38"/>
        <v>13.003782054166667</v>
      </c>
      <c r="DG9" s="227">
        <f t="shared" ca="1" si="38"/>
        <v>13.003782054166667</v>
      </c>
      <c r="DH9" s="227">
        <f t="shared" ca="1" si="38"/>
        <v>13.003782054166667</v>
      </c>
      <c r="DI9" s="227">
        <f t="shared" ref="DI9:DX20" ca="1" si="39">IF(DI$7&lt;$A9,0,IFERROR($B9/(PrazoContrato*12-$A9+1),0))</f>
        <v>13.003782054166667</v>
      </c>
      <c r="DJ9" s="227">
        <f t="shared" ca="1" si="39"/>
        <v>13.003782054166667</v>
      </c>
      <c r="DK9" s="227">
        <f t="shared" ca="1" si="39"/>
        <v>13.003782054166667</v>
      </c>
      <c r="DL9" s="227">
        <f t="shared" ca="1" si="39"/>
        <v>13.003782054166667</v>
      </c>
      <c r="DM9" s="227">
        <f t="shared" ca="1" si="39"/>
        <v>13.003782054166667</v>
      </c>
      <c r="DN9" s="227">
        <f t="shared" ca="1" si="39"/>
        <v>13.003782054166667</v>
      </c>
      <c r="DO9" s="227">
        <f t="shared" ca="1" si="39"/>
        <v>13.003782054166667</v>
      </c>
      <c r="DP9" s="227">
        <f t="shared" ca="1" si="39"/>
        <v>13.003782054166667</v>
      </c>
      <c r="DQ9" s="227">
        <f t="shared" ca="1" si="39"/>
        <v>13.003782054166667</v>
      </c>
      <c r="DR9" s="227">
        <f t="shared" ca="1" si="39"/>
        <v>13.003782054166667</v>
      </c>
      <c r="DS9" s="227">
        <f t="shared" ca="1" si="39"/>
        <v>13.003782054166667</v>
      </c>
      <c r="DT9" s="227">
        <f t="shared" ca="1" si="39"/>
        <v>13.003782054166667</v>
      </c>
      <c r="DU9" s="227">
        <f t="shared" ca="1" si="39"/>
        <v>13.003782054166667</v>
      </c>
      <c r="DV9" s="227">
        <f t="shared" ca="1" si="39"/>
        <v>13.003782054166667</v>
      </c>
      <c r="DW9" s="227">
        <f t="shared" ca="1" si="39"/>
        <v>13.003782054166667</v>
      </c>
      <c r="DX9" s="227">
        <f t="shared" ca="1" si="39"/>
        <v>13.003782054166667</v>
      </c>
      <c r="DY9" s="227">
        <f t="shared" ref="DY9:EN20" ca="1" si="40">IF(DY$7&lt;$A9,0,IFERROR($B9/(PrazoContrato*12-$A9+1),0))</f>
        <v>13.003782054166667</v>
      </c>
      <c r="DZ9" s="227">
        <f t="shared" ca="1" si="40"/>
        <v>13.003782054166667</v>
      </c>
      <c r="EA9" s="227">
        <f t="shared" ca="1" si="40"/>
        <v>13.003782054166667</v>
      </c>
      <c r="EB9" s="227">
        <f t="shared" ca="1" si="40"/>
        <v>13.003782054166667</v>
      </c>
      <c r="EC9" s="227">
        <f t="shared" ca="1" si="40"/>
        <v>13.003782054166667</v>
      </c>
      <c r="ED9" s="227">
        <f t="shared" ca="1" si="40"/>
        <v>13.003782054166667</v>
      </c>
      <c r="EE9" s="227">
        <f t="shared" ca="1" si="40"/>
        <v>13.003782054166667</v>
      </c>
      <c r="EF9" s="227">
        <f t="shared" ca="1" si="40"/>
        <v>13.003782054166667</v>
      </c>
      <c r="EG9" s="227">
        <f t="shared" ca="1" si="40"/>
        <v>13.003782054166667</v>
      </c>
      <c r="EH9" s="227">
        <f t="shared" ca="1" si="40"/>
        <v>13.003782054166667</v>
      </c>
      <c r="EI9" s="227">
        <f t="shared" ca="1" si="40"/>
        <v>13.003782054166667</v>
      </c>
      <c r="EJ9" s="227">
        <f t="shared" ca="1" si="40"/>
        <v>13.003782054166667</v>
      </c>
      <c r="EK9" s="227">
        <f t="shared" ca="1" si="40"/>
        <v>13.003782054166667</v>
      </c>
      <c r="EL9" s="227">
        <f t="shared" ca="1" si="40"/>
        <v>13.003782054166667</v>
      </c>
      <c r="EM9" s="227">
        <f t="shared" ca="1" si="40"/>
        <v>13.003782054166667</v>
      </c>
      <c r="EN9" s="227">
        <f t="shared" ca="1" si="40"/>
        <v>13.003782054166667</v>
      </c>
      <c r="EO9" s="227">
        <f t="shared" ref="EO9:FD20" ca="1" si="41">IF(EO$7&lt;$A9,0,IFERROR($B9/(PrazoContrato*12-$A9+1),0))</f>
        <v>13.003782054166667</v>
      </c>
      <c r="EP9" s="227">
        <f t="shared" ca="1" si="41"/>
        <v>13.003782054166667</v>
      </c>
      <c r="EQ9" s="227">
        <f t="shared" ca="1" si="41"/>
        <v>13.003782054166667</v>
      </c>
      <c r="ER9" s="227">
        <f t="shared" ca="1" si="41"/>
        <v>13.003782054166667</v>
      </c>
      <c r="ES9" s="227">
        <f t="shared" ca="1" si="41"/>
        <v>13.003782054166667</v>
      </c>
      <c r="ET9" s="227">
        <f t="shared" ca="1" si="41"/>
        <v>13.003782054166667</v>
      </c>
      <c r="EU9" s="227">
        <f t="shared" ca="1" si="41"/>
        <v>13.003782054166667</v>
      </c>
      <c r="EV9" s="227">
        <f t="shared" ca="1" si="41"/>
        <v>13.003782054166667</v>
      </c>
      <c r="EW9" s="227">
        <f t="shared" ca="1" si="41"/>
        <v>13.003782054166667</v>
      </c>
      <c r="EX9" s="227">
        <f t="shared" ca="1" si="41"/>
        <v>13.003782054166667</v>
      </c>
      <c r="EY9" s="227">
        <f t="shared" ca="1" si="41"/>
        <v>13.003782054166667</v>
      </c>
      <c r="EZ9" s="227">
        <f t="shared" ca="1" si="41"/>
        <v>13.003782054166667</v>
      </c>
      <c r="FA9" s="227">
        <f t="shared" ca="1" si="41"/>
        <v>13.003782054166667</v>
      </c>
      <c r="FB9" s="227">
        <f t="shared" ca="1" si="41"/>
        <v>13.003782054166667</v>
      </c>
      <c r="FC9" s="227">
        <f t="shared" ca="1" si="41"/>
        <v>13.003782054166667</v>
      </c>
      <c r="FD9" s="227">
        <f t="shared" ca="1" si="41"/>
        <v>13.003782054166667</v>
      </c>
      <c r="FE9" s="227">
        <f t="shared" ref="FE9:FT20" ca="1" si="42">IF(FE$7&lt;$A9,0,IFERROR($B9/(PrazoContrato*12-$A9+1),0))</f>
        <v>13.003782054166667</v>
      </c>
      <c r="FF9" s="227">
        <f t="shared" ca="1" si="42"/>
        <v>13.003782054166667</v>
      </c>
      <c r="FG9" s="227">
        <f t="shared" ca="1" si="42"/>
        <v>13.003782054166667</v>
      </c>
      <c r="FH9" s="227">
        <f t="shared" ca="1" si="42"/>
        <v>13.003782054166667</v>
      </c>
      <c r="FI9" s="227">
        <f t="shared" ca="1" si="42"/>
        <v>13.003782054166667</v>
      </c>
      <c r="FJ9" s="227">
        <f t="shared" ca="1" si="42"/>
        <v>13.003782054166667</v>
      </c>
      <c r="FK9" s="227">
        <f t="shared" ca="1" si="42"/>
        <v>13.003782054166667</v>
      </c>
      <c r="FL9" s="227">
        <f t="shared" ca="1" si="42"/>
        <v>13.003782054166667</v>
      </c>
      <c r="FM9" s="227">
        <f t="shared" ca="1" si="42"/>
        <v>13.003782054166667</v>
      </c>
      <c r="FN9" s="227">
        <f t="shared" ca="1" si="42"/>
        <v>13.003782054166667</v>
      </c>
      <c r="FO9" s="227">
        <f t="shared" ca="1" si="42"/>
        <v>13.003782054166667</v>
      </c>
      <c r="FP9" s="227">
        <f t="shared" ca="1" si="42"/>
        <v>13.003782054166667</v>
      </c>
      <c r="FQ9" s="227">
        <f t="shared" ca="1" si="42"/>
        <v>13.003782054166667</v>
      </c>
      <c r="FR9" s="227">
        <f t="shared" ca="1" si="42"/>
        <v>13.003782054166667</v>
      </c>
      <c r="FS9" s="227">
        <f t="shared" ca="1" si="42"/>
        <v>13.003782054166667</v>
      </c>
      <c r="FT9" s="227">
        <f t="shared" ca="1" si="42"/>
        <v>13.003782054166667</v>
      </c>
      <c r="FU9" s="227">
        <f t="shared" ref="FU9:GJ20" ca="1" si="43">IF(FU$7&lt;$A9,0,IFERROR($B9/(PrazoContrato*12-$A9+1),0))</f>
        <v>13.003782054166667</v>
      </c>
      <c r="FV9" s="227">
        <f t="shared" ca="1" si="43"/>
        <v>13.003782054166667</v>
      </c>
      <c r="FW9" s="227">
        <f t="shared" ca="1" si="43"/>
        <v>13.003782054166667</v>
      </c>
      <c r="FX9" s="227">
        <f t="shared" ca="1" si="43"/>
        <v>13.003782054166667</v>
      </c>
      <c r="FY9" s="227">
        <f t="shared" ca="1" si="43"/>
        <v>13.003782054166667</v>
      </c>
      <c r="FZ9" s="227">
        <f t="shared" ca="1" si="43"/>
        <v>13.003782054166667</v>
      </c>
      <c r="GA9" s="227">
        <f t="shared" ca="1" si="43"/>
        <v>13.003782054166667</v>
      </c>
      <c r="GB9" s="227">
        <f t="shared" ca="1" si="43"/>
        <v>13.003782054166667</v>
      </c>
      <c r="GC9" s="227">
        <f t="shared" ca="1" si="43"/>
        <v>13.003782054166667</v>
      </c>
      <c r="GD9" s="227">
        <f t="shared" ca="1" si="43"/>
        <v>13.003782054166667</v>
      </c>
      <c r="GE9" s="227">
        <f t="shared" ca="1" si="43"/>
        <v>13.003782054166667</v>
      </c>
      <c r="GF9" s="227">
        <f t="shared" ca="1" si="43"/>
        <v>13.003782054166667</v>
      </c>
      <c r="GG9" s="227">
        <f t="shared" ca="1" si="43"/>
        <v>13.003782054166667</v>
      </c>
      <c r="GH9" s="227">
        <f t="shared" ca="1" si="43"/>
        <v>13.003782054166667</v>
      </c>
      <c r="GI9" s="227">
        <f t="shared" ca="1" si="43"/>
        <v>13.003782054166667</v>
      </c>
      <c r="GJ9" s="227">
        <f t="shared" ca="1" si="43"/>
        <v>13.003782054166667</v>
      </c>
      <c r="GK9" s="227">
        <f t="shared" ref="GK9:GZ20" ca="1" si="44">IF(GK$7&lt;$A9,0,IFERROR($B9/(PrazoContrato*12-$A9+1),0))</f>
        <v>13.003782054166667</v>
      </c>
      <c r="GL9" s="227">
        <f t="shared" ca="1" si="44"/>
        <v>13.003782054166667</v>
      </c>
      <c r="GM9" s="227">
        <f t="shared" ca="1" si="44"/>
        <v>13.003782054166667</v>
      </c>
      <c r="GN9" s="227">
        <f t="shared" ca="1" si="44"/>
        <v>13.003782054166667</v>
      </c>
      <c r="GO9" s="227">
        <f t="shared" ca="1" si="44"/>
        <v>13.003782054166667</v>
      </c>
      <c r="GP9" s="227">
        <f t="shared" ca="1" si="44"/>
        <v>13.003782054166667</v>
      </c>
      <c r="GQ9" s="227">
        <f t="shared" ca="1" si="44"/>
        <v>13.003782054166667</v>
      </c>
      <c r="GR9" s="227">
        <f t="shared" ca="1" si="44"/>
        <v>13.003782054166667</v>
      </c>
      <c r="GS9" s="227">
        <f t="shared" ca="1" si="44"/>
        <v>13.003782054166667</v>
      </c>
      <c r="GT9" s="227">
        <f t="shared" ca="1" si="44"/>
        <v>13.003782054166667</v>
      </c>
      <c r="GU9" s="227">
        <f t="shared" ca="1" si="44"/>
        <v>13.003782054166667</v>
      </c>
      <c r="GV9" s="227">
        <f t="shared" ca="1" si="44"/>
        <v>13.003782054166667</v>
      </c>
      <c r="GW9" s="227">
        <f t="shared" ca="1" si="44"/>
        <v>13.003782054166667</v>
      </c>
      <c r="GX9" s="227">
        <f t="shared" ca="1" si="44"/>
        <v>13.003782054166667</v>
      </c>
      <c r="GY9" s="227">
        <f t="shared" ca="1" si="44"/>
        <v>13.003782054166667</v>
      </c>
      <c r="GZ9" s="227">
        <f t="shared" ca="1" si="44"/>
        <v>13.003782054166667</v>
      </c>
      <c r="HA9" s="227">
        <f t="shared" ref="GY9:HN20" ca="1" si="45">IF(HA$7&lt;$A9,0,IFERROR($B9/(PrazoContrato*12-$A9+1),0))</f>
        <v>13.003782054166667</v>
      </c>
      <c r="HB9" s="227">
        <f t="shared" ca="1" si="45"/>
        <v>13.003782054166667</v>
      </c>
      <c r="HC9" s="227">
        <f t="shared" ca="1" si="45"/>
        <v>13.003782054166667</v>
      </c>
      <c r="HD9" s="227">
        <f t="shared" ca="1" si="45"/>
        <v>13.003782054166667</v>
      </c>
      <c r="HE9" s="227">
        <f t="shared" ca="1" si="45"/>
        <v>13.003782054166667</v>
      </c>
      <c r="HF9" s="227">
        <f t="shared" ca="1" si="45"/>
        <v>13.003782054166667</v>
      </c>
      <c r="HG9" s="227">
        <f t="shared" ca="1" si="45"/>
        <v>13.003782054166667</v>
      </c>
      <c r="HH9" s="227">
        <f t="shared" ca="1" si="45"/>
        <v>13.003782054166667</v>
      </c>
      <c r="HI9" s="227">
        <f t="shared" ca="1" si="45"/>
        <v>13.003782054166667</v>
      </c>
      <c r="HJ9" s="227">
        <f t="shared" ca="1" si="45"/>
        <v>13.003782054166667</v>
      </c>
      <c r="HK9" s="227">
        <f t="shared" ca="1" si="45"/>
        <v>13.003782054166667</v>
      </c>
      <c r="HL9" s="227">
        <f t="shared" ca="1" si="45"/>
        <v>13.003782054166667</v>
      </c>
      <c r="HM9" s="227">
        <f t="shared" ca="1" si="45"/>
        <v>13.003782054166667</v>
      </c>
      <c r="HN9" s="227">
        <f t="shared" ca="1" si="45"/>
        <v>13.003782054166667</v>
      </c>
      <c r="HO9" s="227">
        <f t="shared" ref="HK9:HZ20" ca="1" si="46">IF(HO$7&lt;$A9,0,IFERROR($B9/(PrazoContrato*12-$A9+1),0))</f>
        <v>13.003782054166667</v>
      </c>
      <c r="HP9" s="227">
        <f t="shared" ca="1" si="46"/>
        <v>13.003782054166667</v>
      </c>
      <c r="HQ9" s="227">
        <f t="shared" ca="1" si="46"/>
        <v>13.003782054166667</v>
      </c>
      <c r="HR9" s="227">
        <f t="shared" ca="1" si="46"/>
        <v>13.003782054166667</v>
      </c>
      <c r="HS9" s="227">
        <f t="shared" ca="1" si="46"/>
        <v>13.003782054166667</v>
      </c>
      <c r="HT9" s="227">
        <f t="shared" ca="1" si="46"/>
        <v>13.003782054166667</v>
      </c>
      <c r="HU9" s="227">
        <f t="shared" ca="1" si="46"/>
        <v>13.003782054166667</v>
      </c>
      <c r="HV9" s="227">
        <f t="shared" ca="1" si="46"/>
        <v>13.003782054166667</v>
      </c>
      <c r="HW9" s="227">
        <f t="shared" ca="1" si="46"/>
        <v>13.003782054166667</v>
      </c>
      <c r="HX9" s="227">
        <f t="shared" ca="1" si="46"/>
        <v>13.003782054166667</v>
      </c>
      <c r="HY9" s="227">
        <f t="shared" ca="1" si="46"/>
        <v>13.003782054166667</v>
      </c>
      <c r="HZ9" s="227">
        <f t="shared" ca="1" si="46"/>
        <v>13.003782054166667</v>
      </c>
      <c r="IA9" s="227">
        <f t="shared" ref="HW9:IL20" ca="1" si="47">IF(IA$7&lt;$A9,0,IFERROR($B9/(PrazoContrato*12-$A9+1),0))</f>
        <v>13.003782054166667</v>
      </c>
      <c r="IB9" s="227">
        <f t="shared" ca="1" si="47"/>
        <v>13.003782054166667</v>
      </c>
      <c r="IC9" s="227">
        <f t="shared" ca="1" si="47"/>
        <v>13.003782054166667</v>
      </c>
      <c r="ID9" s="227">
        <f t="shared" ca="1" si="47"/>
        <v>13.003782054166667</v>
      </c>
      <c r="IE9" s="227">
        <f t="shared" ca="1" si="47"/>
        <v>13.003782054166667</v>
      </c>
      <c r="IF9" s="227">
        <f t="shared" ca="1" si="47"/>
        <v>13.003782054166667</v>
      </c>
      <c r="IG9" s="227">
        <f t="shared" ca="1" si="47"/>
        <v>13.003782054166667</v>
      </c>
      <c r="IH9" s="227">
        <f t="shared" ca="1" si="47"/>
        <v>13.003782054166667</v>
      </c>
      <c r="II9" s="227">
        <f t="shared" ca="1" si="47"/>
        <v>13.003782054166667</v>
      </c>
      <c r="IJ9" s="227">
        <f t="shared" ca="1" si="47"/>
        <v>13.003782054166667</v>
      </c>
      <c r="IK9" s="227">
        <f t="shared" ca="1" si="47"/>
        <v>13.003782054166667</v>
      </c>
      <c r="IL9" s="227">
        <f t="shared" ca="1" si="47"/>
        <v>13.003782054166667</v>
      </c>
      <c r="IM9" s="227">
        <f t="shared" ref="II9:IX20" ca="1" si="48">IF(IM$7&lt;$A9,0,IFERROR($B9/(PrazoContrato*12-$A9+1),0))</f>
        <v>13.003782054166667</v>
      </c>
      <c r="IN9" s="227">
        <f t="shared" ca="1" si="48"/>
        <v>13.003782054166667</v>
      </c>
      <c r="IO9" s="227">
        <f t="shared" ca="1" si="48"/>
        <v>13.003782054166667</v>
      </c>
      <c r="IP9" s="227">
        <f t="shared" ca="1" si="48"/>
        <v>13.003782054166667</v>
      </c>
      <c r="IQ9" s="227">
        <f t="shared" ca="1" si="48"/>
        <v>13.003782054166667</v>
      </c>
      <c r="IR9" s="227">
        <f t="shared" ca="1" si="48"/>
        <v>13.003782054166667</v>
      </c>
      <c r="IS9" s="227">
        <f t="shared" ca="1" si="48"/>
        <v>13.003782054166667</v>
      </c>
      <c r="IT9" s="227">
        <f t="shared" ca="1" si="48"/>
        <v>13.003782054166667</v>
      </c>
      <c r="IU9" s="227">
        <f t="shared" ca="1" si="48"/>
        <v>13.003782054166667</v>
      </c>
      <c r="IV9" s="227">
        <f t="shared" ca="1" si="48"/>
        <v>13.003782054166667</v>
      </c>
      <c r="IW9" s="227">
        <f t="shared" ca="1" si="48"/>
        <v>13.003782054166667</v>
      </c>
      <c r="IX9" s="227">
        <f t="shared" ca="1" si="48"/>
        <v>13.003782054166667</v>
      </c>
      <c r="IY9" s="227">
        <f t="shared" ref="IU9:JJ20" ca="1" si="49">IF(IY$7&lt;$A9,0,IFERROR($B9/(PrazoContrato*12-$A9+1),0))</f>
        <v>13.003782054166667</v>
      </c>
      <c r="IZ9" s="227">
        <f t="shared" ca="1" si="49"/>
        <v>13.003782054166667</v>
      </c>
      <c r="JA9" s="227">
        <f t="shared" ca="1" si="49"/>
        <v>13.003782054166667</v>
      </c>
      <c r="JB9" s="227">
        <f t="shared" ca="1" si="49"/>
        <v>13.003782054166667</v>
      </c>
      <c r="JC9" s="227">
        <f t="shared" ca="1" si="49"/>
        <v>13.003782054166667</v>
      </c>
      <c r="JD9" s="227">
        <f t="shared" ca="1" si="49"/>
        <v>13.003782054166667</v>
      </c>
      <c r="JE9" s="227">
        <f t="shared" ca="1" si="49"/>
        <v>13.003782054166667</v>
      </c>
      <c r="JF9" s="227">
        <f t="shared" ca="1" si="49"/>
        <v>13.003782054166667</v>
      </c>
      <c r="JG9" s="227">
        <f t="shared" ca="1" si="49"/>
        <v>13.003782054166667</v>
      </c>
      <c r="JH9" s="227">
        <f t="shared" ca="1" si="49"/>
        <v>13.003782054166667</v>
      </c>
      <c r="JI9" s="227">
        <f t="shared" ca="1" si="49"/>
        <v>13.003782054166667</v>
      </c>
      <c r="JJ9" s="227">
        <f t="shared" ca="1" si="49"/>
        <v>13.003782054166667</v>
      </c>
      <c r="JK9" s="227">
        <f t="shared" ref="JG9:JV20" ca="1" si="50">IF(JK$7&lt;$A9,0,IFERROR($B9/(PrazoContrato*12-$A9+1),0))</f>
        <v>13.003782054166667</v>
      </c>
      <c r="JL9" s="227">
        <f t="shared" ca="1" si="50"/>
        <v>13.003782054166667</v>
      </c>
      <c r="JM9" s="227">
        <f t="shared" ca="1" si="50"/>
        <v>13.003782054166667</v>
      </c>
      <c r="JN9" s="227">
        <f t="shared" ca="1" si="50"/>
        <v>13.003782054166667</v>
      </c>
      <c r="JO9" s="227">
        <f t="shared" ca="1" si="50"/>
        <v>13.003782054166667</v>
      </c>
      <c r="JP9" s="227">
        <f t="shared" ca="1" si="50"/>
        <v>13.003782054166667</v>
      </c>
      <c r="JQ9" s="227">
        <f t="shared" ca="1" si="50"/>
        <v>13.003782054166667</v>
      </c>
      <c r="JR9" s="227">
        <f t="shared" ca="1" si="50"/>
        <v>13.003782054166667</v>
      </c>
      <c r="JS9" s="227">
        <f t="shared" ca="1" si="50"/>
        <v>13.003782054166667</v>
      </c>
      <c r="JT9" s="227">
        <f t="shared" ca="1" si="50"/>
        <v>13.003782054166667</v>
      </c>
      <c r="JU9" s="227">
        <f t="shared" ca="1" si="50"/>
        <v>13.003782054166667</v>
      </c>
      <c r="JV9" s="227">
        <f t="shared" ca="1" si="50"/>
        <v>13.003782054166667</v>
      </c>
      <c r="JW9" s="227">
        <f t="shared" ref="JS9:KH20" ca="1" si="51">IF(JW$7&lt;$A9,0,IFERROR($B9/(PrazoContrato*12-$A9+1),0))</f>
        <v>13.003782054166667</v>
      </c>
      <c r="JX9" s="227">
        <f t="shared" ca="1" si="51"/>
        <v>13.003782054166667</v>
      </c>
      <c r="JY9" s="227">
        <f t="shared" ca="1" si="51"/>
        <v>13.003782054166667</v>
      </c>
      <c r="JZ9" s="227">
        <f t="shared" ca="1" si="51"/>
        <v>13.003782054166667</v>
      </c>
      <c r="KA9" s="227">
        <f t="shared" ca="1" si="51"/>
        <v>13.003782054166667</v>
      </c>
      <c r="KB9" s="227">
        <f t="shared" ca="1" si="51"/>
        <v>13.003782054166667</v>
      </c>
      <c r="KC9" s="227">
        <f t="shared" ca="1" si="51"/>
        <v>13.003782054166667</v>
      </c>
      <c r="KD9" s="227">
        <f t="shared" ca="1" si="51"/>
        <v>13.003782054166667</v>
      </c>
      <c r="KE9" s="227">
        <f t="shared" ca="1" si="51"/>
        <v>13.003782054166667</v>
      </c>
      <c r="KF9" s="227">
        <f t="shared" ca="1" si="51"/>
        <v>13.003782054166667</v>
      </c>
      <c r="KG9" s="227">
        <f t="shared" ca="1" si="51"/>
        <v>13.003782054166667</v>
      </c>
      <c r="KH9" s="227">
        <f t="shared" ca="1" si="51"/>
        <v>13.003782054166667</v>
      </c>
      <c r="KI9" s="227">
        <f t="shared" ref="KE9:KP20" ca="1" si="52">IF(KI$7&lt;$A9,0,IFERROR($B9/(PrazoContrato*12-$A9+1),0))</f>
        <v>13.003782054166667</v>
      </c>
      <c r="KJ9" s="227">
        <f t="shared" ca="1" si="52"/>
        <v>13.003782054166667</v>
      </c>
      <c r="KK9" s="227">
        <f t="shared" ca="1" si="52"/>
        <v>13.003782054166667</v>
      </c>
      <c r="KL9" s="227">
        <f t="shared" ca="1" si="52"/>
        <v>13.003782054166667</v>
      </c>
      <c r="KM9" s="227">
        <f t="shared" ca="1" si="52"/>
        <v>13.003782054166667</v>
      </c>
      <c r="KN9" s="227">
        <f t="shared" ca="1" si="52"/>
        <v>13.003782054166667</v>
      </c>
      <c r="KO9" s="227">
        <f t="shared" ca="1" si="52"/>
        <v>13.003782054166667</v>
      </c>
      <c r="KP9" s="227">
        <f t="shared" ca="1" si="52"/>
        <v>13.003782054166667</v>
      </c>
    </row>
    <row r="10" spans="1:302" s="187" customFormat="1" x14ac:dyDescent="0.3">
      <c r="A10" s="226">
        <f t="shared" ref="A10:A20" si="53">A9+1</f>
        <v>2</v>
      </c>
      <c r="B10" s="227" cm="1">
        <f t="array" aca="1" ref="B10" ca="1">INDIRECT("'Cronograma de Desembolso'!"&amp;ADDRESS(8,A10+3))</f>
        <v>1301.1346162500001</v>
      </c>
      <c r="C10" s="228">
        <f t="shared" si="28"/>
        <v>0</v>
      </c>
      <c r="D10" s="227">
        <f t="shared" ca="1" si="28"/>
        <v>4.3516207901337793</v>
      </c>
      <c r="E10" s="227">
        <f t="shared" ca="1" si="28"/>
        <v>4.3516207901337793</v>
      </c>
      <c r="F10" s="227">
        <f t="shared" ca="1" si="28"/>
        <v>4.3516207901337793</v>
      </c>
      <c r="G10" s="227">
        <f t="shared" ca="1" si="28"/>
        <v>4.3516207901337793</v>
      </c>
      <c r="H10" s="227">
        <f t="shared" ca="1" si="28"/>
        <v>4.3516207901337793</v>
      </c>
      <c r="I10" s="227">
        <f t="shared" ca="1" si="28"/>
        <v>4.3516207901337793</v>
      </c>
      <c r="J10" s="227">
        <f t="shared" ca="1" si="28"/>
        <v>4.3516207901337793</v>
      </c>
      <c r="K10" s="227">
        <f t="shared" ca="1" si="28"/>
        <v>4.3516207901337793</v>
      </c>
      <c r="L10" s="227">
        <f t="shared" ca="1" si="28"/>
        <v>4.3516207901337793</v>
      </c>
      <c r="M10" s="227">
        <f t="shared" ca="1" si="29"/>
        <v>4.3516207901337793</v>
      </c>
      <c r="N10" s="227">
        <f t="shared" ca="1" si="29"/>
        <v>4.3516207901337793</v>
      </c>
      <c r="O10" s="227">
        <f t="shared" ca="1" si="29"/>
        <v>4.3516207901337793</v>
      </c>
      <c r="P10" s="227">
        <f t="shared" ca="1" si="29"/>
        <v>4.3516207901337793</v>
      </c>
      <c r="Q10" s="227">
        <f t="shared" ca="1" si="29"/>
        <v>4.3516207901337793</v>
      </c>
      <c r="R10" s="227">
        <f t="shared" ca="1" si="29"/>
        <v>4.3516207901337793</v>
      </c>
      <c r="S10" s="227">
        <f t="shared" ca="1" si="29"/>
        <v>4.3516207901337793</v>
      </c>
      <c r="T10" s="227">
        <f t="shared" ca="1" si="29"/>
        <v>4.3516207901337793</v>
      </c>
      <c r="U10" s="227">
        <f t="shared" ca="1" si="29"/>
        <v>4.3516207901337793</v>
      </c>
      <c r="V10" s="227">
        <f t="shared" ca="1" si="29"/>
        <v>4.3516207901337793</v>
      </c>
      <c r="W10" s="227">
        <f t="shared" ca="1" si="30"/>
        <v>4.3516207901337793</v>
      </c>
      <c r="X10" s="227">
        <f t="shared" ca="1" si="30"/>
        <v>4.3516207901337793</v>
      </c>
      <c r="Y10" s="227">
        <f t="shared" ca="1" si="30"/>
        <v>4.3516207901337793</v>
      </c>
      <c r="Z10" s="227">
        <f t="shared" ca="1" si="30"/>
        <v>4.3516207901337793</v>
      </c>
      <c r="AA10" s="227">
        <f t="shared" ca="1" si="30"/>
        <v>4.3516207901337793</v>
      </c>
      <c r="AB10" s="227">
        <f t="shared" ca="1" si="30"/>
        <v>4.3516207901337793</v>
      </c>
      <c r="AC10" s="227">
        <f t="shared" ca="1" si="30"/>
        <v>4.3516207901337793</v>
      </c>
      <c r="AD10" s="227">
        <f t="shared" ca="1" si="30"/>
        <v>4.3516207901337793</v>
      </c>
      <c r="AE10" s="227">
        <f t="shared" ca="1" si="30"/>
        <v>4.3516207901337793</v>
      </c>
      <c r="AF10" s="227">
        <f t="shared" ca="1" si="30"/>
        <v>4.3516207901337793</v>
      </c>
      <c r="AG10" s="227">
        <f t="shared" ca="1" si="31"/>
        <v>4.3516207901337793</v>
      </c>
      <c r="AH10" s="227">
        <f t="shared" ca="1" si="31"/>
        <v>4.3516207901337793</v>
      </c>
      <c r="AI10" s="227">
        <f t="shared" ca="1" si="31"/>
        <v>4.3516207901337793</v>
      </c>
      <c r="AJ10" s="227">
        <f t="shared" ca="1" si="31"/>
        <v>4.3516207901337793</v>
      </c>
      <c r="AK10" s="227">
        <f t="shared" ca="1" si="31"/>
        <v>4.3516207901337793</v>
      </c>
      <c r="AL10" s="227">
        <f t="shared" ca="1" si="31"/>
        <v>4.3516207901337793</v>
      </c>
      <c r="AM10" s="227">
        <f t="shared" ca="1" si="31"/>
        <v>4.3516207901337793</v>
      </c>
      <c r="AN10" s="227">
        <f t="shared" ca="1" si="31"/>
        <v>4.3516207901337793</v>
      </c>
      <c r="AO10" s="227">
        <f t="shared" ca="1" si="31"/>
        <v>4.3516207901337793</v>
      </c>
      <c r="AP10" s="227">
        <f t="shared" ca="1" si="31"/>
        <v>4.3516207901337793</v>
      </c>
      <c r="AQ10" s="227">
        <f t="shared" ca="1" si="32"/>
        <v>4.3516207901337793</v>
      </c>
      <c r="AR10" s="227">
        <f t="shared" ca="1" si="32"/>
        <v>4.3516207901337793</v>
      </c>
      <c r="AS10" s="227">
        <f t="shared" ca="1" si="32"/>
        <v>4.3516207901337793</v>
      </c>
      <c r="AT10" s="227">
        <f t="shared" ca="1" si="32"/>
        <v>4.3516207901337793</v>
      </c>
      <c r="AU10" s="227">
        <f t="shared" ca="1" si="32"/>
        <v>4.3516207901337793</v>
      </c>
      <c r="AV10" s="227">
        <f t="shared" ca="1" si="32"/>
        <v>4.3516207901337793</v>
      </c>
      <c r="AW10" s="227">
        <f t="shared" ca="1" si="32"/>
        <v>4.3516207901337793</v>
      </c>
      <c r="AX10" s="227">
        <f t="shared" ca="1" si="32"/>
        <v>4.3516207901337793</v>
      </c>
      <c r="AY10" s="227">
        <f t="shared" ca="1" si="32"/>
        <v>4.3516207901337793</v>
      </c>
      <c r="AZ10" s="227">
        <f t="shared" ca="1" si="32"/>
        <v>4.3516207901337793</v>
      </c>
      <c r="BA10" s="227">
        <f t="shared" ca="1" si="33"/>
        <v>4.3516207901337793</v>
      </c>
      <c r="BB10" s="227">
        <f t="shared" ca="1" si="33"/>
        <v>4.3516207901337793</v>
      </c>
      <c r="BC10" s="227">
        <f t="shared" ca="1" si="33"/>
        <v>4.3516207901337793</v>
      </c>
      <c r="BD10" s="227">
        <f t="shared" ca="1" si="33"/>
        <v>4.3516207901337793</v>
      </c>
      <c r="BE10" s="227">
        <f t="shared" ca="1" si="33"/>
        <v>4.3516207901337793</v>
      </c>
      <c r="BF10" s="227">
        <f t="shared" ca="1" si="33"/>
        <v>4.3516207901337793</v>
      </c>
      <c r="BG10" s="227">
        <f t="shared" ca="1" si="33"/>
        <v>4.3516207901337793</v>
      </c>
      <c r="BH10" s="227">
        <f t="shared" ca="1" si="33"/>
        <v>4.3516207901337793</v>
      </c>
      <c r="BI10" s="227">
        <f t="shared" ca="1" si="33"/>
        <v>4.3516207901337793</v>
      </c>
      <c r="BJ10" s="227">
        <f t="shared" ca="1" si="33"/>
        <v>4.3516207901337793</v>
      </c>
      <c r="BK10" s="227">
        <f t="shared" ca="1" si="34"/>
        <v>4.3516207901337793</v>
      </c>
      <c r="BL10" s="227">
        <f t="shared" ca="1" si="34"/>
        <v>4.3516207901337793</v>
      </c>
      <c r="BM10" s="227">
        <f t="shared" ca="1" si="34"/>
        <v>4.3516207901337793</v>
      </c>
      <c r="BN10" s="227">
        <f t="shared" ca="1" si="34"/>
        <v>4.3516207901337793</v>
      </c>
      <c r="BO10" s="227">
        <f t="shared" ca="1" si="34"/>
        <v>4.3516207901337793</v>
      </c>
      <c r="BP10" s="227">
        <f t="shared" ca="1" si="34"/>
        <v>4.3516207901337793</v>
      </c>
      <c r="BQ10" s="227">
        <f t="shared" ca="1" si="34"/>
        <v>4.3516207901337793</v>
      </c>
      <c r="BR10" s="227">
        <f t="shared" ca="1" si="34"/>
        <v>4.3516207901337793</v>
      </c>
      <c r="BS10" s="227">
        <f t="shared" ca="1" si="34"/>
        <v>4.3516207901337793</v>
      </c>
      <c r="BT10" s="227">
        <f t="shared" ca="1" si="34"/>
        <v>4.3516207901337793</v>
      </c>
      <c r="BU10" s="227">
        <f t="shared" ca="1" si="35"/>
        <v>4.3516207901337793</v>
      </c>
      <c r="BV10" s="227">
        <f t="shared" ca="1" si="35"/>
        <v>4.3516207901337793</v>
      </c>
      <c r="BW10" s="227">
        <f t="shared" ca="1" si="35"/>
        <v>4.3516207901337793</v>
      </c>
      <c r="BX10" s="227">
        <f t="shared" ca="1" si="35"/>
        <v>4.3516207901337793</v>
      </c>
      <c r="BY10" s="227">
        <f t="shared" ca="1" si="35"/>
        <v>4.3516207901337793</v>
      </c>
      <c r="BZ10" s="227">
        <f t="shared" ca="1" si="35"/>
        <v>4.3516207901337793</v>
      </c>
      <c r="CA10" s="227">
        <f t="shared" ca="1" si="35"/>
        <v>4.3516207901337793</v>
      </c>
      <c r="CB10" s="227">
        <f t="shared" ca="1" si="35"/>
        <v>4.3516207901337793</v>
      </c>
      <c r="CC10" s="227">
        <f t="shared" ca="1" si="35"/>
        <v>4.3516207901337793</v>
      </c>
      <c r="CD10" s="227">
        <f t="shared" ca="1" si="35"/>
        <v>4.3516207901337793</v>
      </c>
      <c r="CE10" s="227">
        <f t="shared" ca="1" si="36"/>
        <v>4.3516207901337793</v>
      </c>
      <c r="CF10" s="227">
        <f t="shared" ca="1" si="36"/>
        <v>4.3516207901337793</v>
      </c>
      <c r="CG10" s="227">
        <f t="shared" ca="1" si="36"/>
        <v>4.3516207901337793</v>
      </c>
      <c r="CH10" s="227">
        <f t="shared" ca="1" si="36"/>
        <v>4.3516207901337793</v>
      </c>
      <c r="CI10" s="227">
        <f t="shared" ca="1" si="36"/>
        <v>4.3516207901337793</v>
      </c>
      <c r="CJ10" s="227">
        <f t="shared" ca="1" si="36"/>
        <v>4.3516207901337793</v>
      </c>
      <c r="CK10" s="227">
        <f t="shared" ca="1" si="36"/>
        <v>4.3516207901337793</v>
      </c>
      <c r="CL10" s="227">
        <f t="shared" ca="1" si="36"/>
        <v>4.3516207901337793</v>
      </c>
      <c r="CM10" s="227">
        <f t="shared" ca="1" si="36"/>
        <v>4.3516207901337793</v>
      </c>
      <c r="CN10" s="227">
        <f t="shared" ca="1" si="36"/>
        <v>4.3516207901337793</v>
      </c>
      <c r="CO10" s="227">
        <f t="shared" ca="1" si="37"/>
        <v>4.3516207901337793</v>
      </c>
      <c r="CP10" s="227">
        <f t="shared" ca="1" si="37"/>
        <v>4.3516207901337793</v>
      </c>
      <c r="CQ10" s="227">
        <f t="shared" ca="1" si="37"/>
        <v>4.3516207901337793</v>
      </c>
      <c r="CR10" s="227">
        <f t="shared" ca="1" si="37"/>
        <v>4.3516207901337793</v>
      </c>
      <c r="CS10" s="227">
        <f t="shared" ca="1" si="37"/>
        <v>4.3516207901337793</v>
      </c>
      <c r="CT10" s="227">
        <f t="shared" ca="1" si="37"/>
        <v>4.3516207901337793</v>
      </c>
      <c r="CU10" s="227">
        <f t="shared" ca="1" si="37"/>
        <v>4.3516207901337793</v>
      </c>
      <c r="CV10" s="227">
        <f t="shared" ca="1" si="37"/>
        <v>4.3516207901337793</v>
      </c>
      <c r="CW10" s="227">
        <f t="shared" ca="1" si="37"/>
        <v>4.3516207901337793</v>
      </c>
      <c r="CX10" s="227">
        <f t="shared" ca="1" si="37"/>
        <v>4.3516207901337793</v>
      </c>
      <c r="CY10" s="227">
        <f t="shared" ca="1" si="38"/>
        <v>4.3516207901337793</v>
      </c>
      <c r="CZ10" s="227">
        <f t="shared" ca="1" si="38"/>
        <v>4.3516207901337793</v>
      </c>
      <c r="DA10" s="227">
        <f t="shared" ca="1" si="38"/>
        <v>4.3516207901337793</v>
      </c>
      <c r="DB10" s="227">
        <f t="shared" ca="1" si="38"/>
        <v>4.3516207901337793</v>
      </c>
      <c r="DC10" s="227">
        <f t="shared" ca="1" si="38"/>
        <v>4.3516207901337793</v>
      </c>
      <c r="DD10" s="227">
        <f t="shared" ca="1" si="38"/>
        <v>4.3516207901337793</v>
      </c>
      <c r="DE10" s="227">
        <f t="shared" ca="1" si="38"/>
        <v>4.3516207901337793</v>
      </c>
      <c r="DF10" s="227">
        <f t="shared" ca="1" si="38"/>
        <v>4.3516207901337793</v>
      </c>
      <c r="DG10" s="227">
        <f t="shared" ca="1" si="38"/>
        <v>4.3516207901337793</v>
      </c>
      <c r="DH10" s="227">
        <f t="shared" ca="1" si="38"/>
        <v>4.3516207901337793</v>
      </c>
      <c r="DI10" s="227">
        <f t="shared" ca="1" si="39"/>
        <v>4.3516207901337793</v>
      </c>
      <c r="DJ10" s="227">
        <f t="shared" ca="1" si="39"/>
        <v>4.3516207901337793</v>
      </c>
      <c r="DK10" s="227">
        <f t="shared" ca="1" si="39"/>
        <v>4.3516207901337793</v>
      </c>
      <c r="DL10" s="227">
        <f t="shared" ca="1" si="39"/>
        <v>4.3516207901337793</v>
      </c>
      <c r="DM10" s="227">
        <f t="shared" ca="1" si="39"/>
        <v>4.3516207901337793</v>
      </c>
      <c r="DN10" s="227">
        <f t="shared" ca="1" si="39"/>
        <v>4.3516207901337793</v>
      </c>
      <c r="DO10" s="227">
        <f t="shared" ca="1" si="39"/>
        <v>4.3516207901337793</v>
      </c>
      <c r="DP10" s="227">
        <f t="shared" ca="1" si="39"/>
        <v>4.3516207901337793</v>
      </c>
      <c r="DQ10" s="227">
        <f t="shared" ca="1" si="39"/>
        <v>4.3516207901337793</v>
      </c>
      <c r="DR10" s="227">
        <f t="shared" ca="1" si="39"/>
        <v>4.3516207901337793</v>
      </c>
      <c r="DS10" s="227">
        <f t="shared" ca="1" si="39"/>
        <v>4.3516207901337793</v>
      </c>
      <c r="DT10" s="227">
        <f t="shared" ca="1" si="39"/>
        <v>4.3516207901337793</v>
      </c>
      <c r="DU10" s="227">
        <f t="shared" ca="1" si="39"/>
        <v>4.3516207901337793</v>
      </c>
      <c r="DV10" s="227">
        <f t="shared" ca="1" si="39"/>
        <v>4.3516207901337793</v>
      </c>
      <c r="DW10" s="227">
        <f t="shared" ca="1" si="39"/>
        <v>4.3516207901337793</v>
      </c>
      <c r="DX10" s="227">
        <f t="shared" ca="1" si="39"/>
        <v>4.3516207901337793</v>
      </c>
      <c r="DY10" s="227">
        <f t="shared" ca="1" si="40"/>
        <v>4.3516207901337793</v>
      </c>
      <c r="DZ10" s="227">
        <f t="shared" ca="1" si="40"/>
        <v>4.3516207901337793</v>
      </c>
      <c r="EA10" s="227">
        <f t="shared" ca="1" si="40"/>
        <v>4.3516207901337793</v>
      </c>
      <c r="EB10" s="227">
        <f t="shared" ca="1" si="40"/>
        <v>4.3516207901337793</v>
      </c>
      <c r="EC10" s="227">
        <f t="shared" ca="1" si="40"/>
        <v>4.3516207901337793</v>
      </c>
      <c r="ED10" s="227">
        <f t="shared" ca="1" si="40"/>
        <v>4.3516207901337793</v>
      </c>
      <c r="EE10" s="227">
        <f t="shared" ca="1" si="40"/>
        <v>4.3516207901337793</v>
      </c>
      <c r="EF10" s="227">
        <f t="shared" ca="1" si="40"/>
        <v>4.3516207901337793</v>
      </c>
      <c r="EG10" s="227">
        <f t="shared" ca="1" si="40"/>
        <v>4.3516207901337793</v>
      </c>
      <c r="EH10" s="227">
        <f t="shared" ca="1" si="40"/>
        <v>4.3516207901337793</v>
      </c>
      <c r="EI10" s="227">
        <f t="shared" ca="1" si="40"/>
        <v>4.3516207901337793</v>
      </c>
      <c r="EJ10" s="227">
        <f t="shared" ca="1" si="40"/>
        <v>4.3516207901337793</v>
      </c>
      <c r="EK10" s="227">
        <f t="shared" ca="1" si="40"/>
        <v>4.3516207901337793</v>
      </c>
      <c r="EL10" s="227">
        <f t="shared" ca="1" si="40"/>
        <v>4.3516207901337793</v>
      </c>
      <c r="EM10" s="227">
        <f t="shared" ca="1" si="40"/>
        <v>4.3516207901337793</v>
      </c>
      <c r="EN10" s="227">
        <f t="shared" ca="1" si="40"/>
        <v>4.3516207901337793</v>
      </c>
      <c r="EO10" s="227">
        <f t="shared" ca="1" si="41"/>
        <v>4.3516207901337793</v>
      </c>
      <c r="EP10" s="227">
        <f t="shared" ca="1" si="41"/>
        <v>4.3516207901337793</v>
      </c>
      <c r="EQ10" s="227">
        <f t="shared" ca="1" si="41"/>
        <v>4.3516207901337793</v>
      </c>
      <c r="ER10" s="227">
        <f t="shared" ca="1" si="41"/>
        <v>4.3516207901337793</v>
      </c>
      <c r="ES10" s="227">
        <f t="shared" ca="1" si="41"/>
        <v>4.3516207901337793</v>
      </c>
      <c r="ET10" s="227">
        <f t="shared" ca="1" si="41"/>
        <v>4.3516207901337793</v>
      </c>
      <c r="EU10" s="227">
        <f t="shared" ca="1" si="41"/>
        <v>4.3516207901337793</v>
      </c>
      <c r="EV10" s="227">
        <f t="shared" ca="1" si="41"/>
        <v>4.3516207901337793</v>
      </c>
      <c r="EW10" s="227">
        <f t="shared" ca="1" si="41"/>
        <v>4.3516207901337793</v>
      </c>
      <c r="EX10" s="227">
        <f t="shared" ca="1" si="41"/>
        <v>4.3516207901337793</v>
      </c>
      <c r="EY10" s="227">
        <f t="shared" ca="1" si="41"/>
        <v>4.3516207901337793</v>
      </c>
      <c r="EZ10" s="227">
        <f t="shared" ca="1" si="41"/>
        <v>4.3516207901337793</v>
      </c>
      <c r="FA10" s="227">
        <f t="shared" ca="1" si="41"/>
        <v>4.3516207901337793</v>
      </c>
      <c r="FB10" s="227">
        <f t="shared" ca="1" si="41"/>
        <v>4.3516207901337793</v>
      </c>
      <c r="FC10" s="227">
        <f t="shared" ca="1" si="41"/>
        <v>4.3516207901337793</v>
      </c>
      <c r="FD10" s="227">
        <f t="shared" ca="1" si="41"/>
        <v>4.3516207901337793</v>
      </c>
      <c r="FE10" s="227">
        <f t="shared" ca="1" si="42"/>
        <v>4.3516207901337793</v>
      </c>
      <c r="FF10" s="227">
        <f t="shared" ca="1" si="42"/>
        <v>4.3516207901337793</v>
      </c>
      <c r="FG10" s="227">
        <f t="shared" ca="1" si="42"/>
        <v>4.3516207901337793</v>
      </c>
      <c r="FH10" s="227">
        <f t="shared" ca="1" si="42"/>
        <v>4.3516207901337793</v>
      </c>
      <c r="FI10" s="227">
        <f t="shared" ca="1" si="42"/>
        <v>4.3516207901337793</v>
      </c>
      <c r="FJ10" s="227">
        <f t="shared" ca="1" si="42"/>
        <v>4.3516207901337793</v>
      </c>
      <c r="FK10" s="227">
        <f t="shared" ca="1" si="42"/>
        <v>4.3516207901337793</v>
      </c>
      <c r="FL10" s="227">
        <f t="shared" ca="1" si="42"/>
        <v>4.3516207901337793</v>
      </c>
      <c r="FM10" s="227">
        <f t="shared" ca="1" si="42"/>
        <v>4.3516207901337793</v>
      </c>
      <c r="FN10" s="227">
        <f t="shared" ca="1" si="42"/>
        <v>4.3516207901337793</v>
      </c>
      <c r="FO10" s="227">
        <f t="shared" ca="1" si="42"/>
        <v>4.3516207901337793</v>
      </c>
      <c r="FP10" s="227">
        <f t="shared" ca="1" si="42"/>
        <v>4.3516207901337793</v>
      </c>
      <c r="FQ10" s="227">
        <f t="shared" ca="1" si="42"/>
        <v>4.3516207901337793</v>
      </c>
      <c r="FR10" s="227">
        <f t="shared" ca="1" si="42"/>
        <v>4.3516207901337793</v>
      </c>
      <c r="FS10" s="227">
        <f t="shared" ca="1" si="42"/>
        <v>4.3516207901337793</v>
      </c>
      <c r="FT10" s="227">
        <f t="shared" ca="1" si="42"/>
        <v>4.3516207901337793</v>
      </c>
      <c r="FU10" s="227">
        <f t="shared" ca="1" si="43"/>
        <v>4.3516207901337793</v>
      </c>
      <c r="FV10" s="227">
        <f t="shared" ca="1" si="43"/>
        <v>4.3516207901337793</v>
      </c>
      <c r="FW10" s="227">
        <f t="shared" ca="1" si="43"/>
        <v>4.3516207901337793</v>
      </c>
      <c r="FX10" s="227">
        <f t="shared" ca="1" si="43"/>
        <v>4.3516207901337793</v>
      </c>
      <c r="FY10" s="227">
        <f t="shared" ca="1" si="43"/>
        <v>4.3516207901337793</v>
      </c>
      <c r="FZ10" s="227">
        <f t="shared" ca="1" si="43"/>
        <v>4.3516207901337793</v>
      </c>
      <c r="GA10" s="227">
        <f t="shared" ca="1" si="43"/>
        <v>4.3516207901337793</v>
      </c>
      <c r="GB10" s="227">
        <f t="shared" ca="1" si="43"/>
        <v>4.3516207901337793</v>
      </c>
      <c r="GC10" s="227">
        <f t="shared" ca="1" si="43"/>
        <v>4.3516207901337793</v>
      </c>
      <c r="GD10" s="227">
        <f t="shared" ca="1" si="43"/>
        <v>4.3516207901337793</v>
      </c>
      <c r="GE10" s="227">
        <f t="shared" ca="1" si="43"/>
        <v>4.3516207901337793</v>
      </c>
      <c r="GF10" s="227">
        <f t="shared" ca="1" si="43"/>
        <v>4.3516207901337793</v>
      </c>
      <c r="GG10" s="227">
        <f t="shared" ca="1" si="43"/>
        <v>4.3516207901337793</v>
      </c>
      <c r="GH10" s="227">
        <f t="shared" ca="1" si="43"/>
        <v>4.3516207901337793</v>
      </c>
      <c r="GI10" s="227">
        <f t="shared" ca="1" si="43"/>
        <v>4.3516207901337793</v>
      </c>
      <c r="GJ10" s="227">
        <f t="shared" ca="1" si="43"/>
        <v>4.3516207901337793</v>
      </c>
      <c r="GK10" s="227">
        <f t="shared" ca="1" si="44"/>
        <v>4.3516207901337793</v>
      </c>
      <c r="GL10" s="227">
        <f t="shared" ca="1" si="44"/>
        <v>4.3516207901337793</v>
      </c>
      <c r="GM10" s="227">
        <f t="shared" ca="1" si="44"/>
        <v>4.3516207901337793</v>
      </c>
      <c r="GN10" s="227">
        <f t="shared" ca="1" si="44"/>
        <v>4.3516207901337793</v>
      </c>
      <c r="GO10" s="227">
        <f t="shared" ca="1" si="44"/>
        <v>4.3516207901337793</v>
      </c>
      <c r="GP10" s="227">
        <f t="shared" ca="1" si="44"/>
        <v>4.3516207901337793</v>
      </c>
      <c r="GQ10" s="227">
        <f t="shared" ca="1" si="44"/>
        <v>4.3516207901337793</v>
      </c>
      <c r="GR10" s="227">
        <f t="shared" ca="1" si="44"/>
        <v>4.3516207901337793</v>
      </c>
      <c r="GS10" s="227">
        <f t="shared" ca="1" si="44"/>
        <v>4.3516207901337793</v>
      </c>
      <c r="GT10" s="227">
        <f t="shared" ca="1" si="44"/>
        <v>4.3516207901337793</v>
      </c>
      <c r="GU10" s="227">
        <f t="shared" ca="1" si="44"/>
        <v>4.3516207901337793</v>
      </c>
      <c r="GV10" s="227">
        <f t="shared" ca="1" si="44"/>
        <v>4.3516207901337793</v>
      </c>
      <c r="GW10" s="227">
        <f t="shared" ca="1" si="44"/>
        <v>4.3516207901337793</v>
      </c>
      <c r="GX10" s="227">
        <f t="shared" ca="1" si="44"/>
        <v>4.3516207901337793</v>
      </c>
      <c r="GY10" s="227">
        <f t="shared" ca="1" si="45"/>
        <v>4.3516207901337793</v>
      </c>
      <c r="GZ10" s="227">
        <f t="shared" ca="1" si="45"/>
        <v>4.3516207901337793</v>
      </c>
      <c r="HA10" s="227">
        <f t="shared" ca="1" si="45"/>
        <v>4.3516207901337793</v>
      </c>
      <c r="HB10" s="227">
        <f t="shared" ca="1" si="45"/>
        <v>4.3516207901337793</v>
      </c>
      <c r="HC10" s="227">
        <f t="shared" ca="1" si="45"/>
        <v>4.3516207901337793</v>
      </c>
      <c r="HD10" s="227">
        <f t="shared" ca="1" si="45"/>
        <v>4.3516207901337793</v>
      </c>
      <c r="HE10" s="227">
        <f t="shared" ca="1" si="45"/>
        <v>4.3516207901337793</v>
      </c>
      <c r="HF10" s="227">
        <f t="shared" ca="1" si="45"/>
        <v>4.3516207901337793</v>
      </c>
      <c r="HG10" s="227">
        <f t="shared" ca="1" si="45"/>
        <v>4.3516207901337793</v>
      </c>
      <c r="HH10" s="227">
        <f t="shared" ca="1" si="45"/>
        <v>4.3516207901337793</v>
      </c>
      <c r="HI10" s="227">
        <f t="shared" ca="1" si="45"/>
        <v>4.3516207901337793</v>
      </c>
      <c r="HJ10" s="227">
        <f t="shared" ca="1" si="45"/>
        <v>4.3516207901337793</v>
      </c>
      <c r="HK10" s="227">
        <f t="shared" ca="1" si="46"/>
        <v>4.3516207901337793</v>
      </c>
      <c r="HL10" s="227">
        <f t="shared" ca="1" si="46"/>
        <v>4.3516207901337793</v>
      </c>
      <c r="HM10" s="227">
        <f t="shared" ca="1" si="46"/>
        <v>4.3516207901337793</v>
      </c>
      <c r="HN10" s="227">
        <f t="shared" ca="1" si="46"/>
        <v>4.3516207901337793</v>
      </c>
      <c r="HO10" s="227">
        <f t="shared" ca="1" si="46"/>
        <v>4.3516207901337793</v>
      </c>
      <c r="HP10" s="227">
        <f t="shared" ca="1" si="46"/>
        <v>4.3516207901337793</v>
      </c>
      <c r="HQ10" s="227">
        <f t="shared" ca="1" si="46"/>
        <v>4.3516207901337793</v>
      </c>
      <c r="HR10" s="227">
        <f t="shared" ca="1" si="46"/>
        <v>4.3516207901337793</v>
      </c>
      <c r="HS10" s="227">
        <f t="shared" ca="1" si="46"/>
        <v>4.3516207901337793</v>
      </c>
      <c r="HT10" s="227">
        <f t="shared" ca="1" si="46"/>
        <v>4.3516207901337793</v>
      </c>
      <c r="HU10" s="227">
        <f t="shared" ca="1" si="46"/>
        <v>4.3516207901337793</v>
      </c>
      <c r="HV10" s="227">
        <f t="shared" ca="1" si="46"/>
        <v>4.3516207901337793</v>
      </c>
      <c r="HW10" s="227">
        <f t="shared" ca="1" si="47"/>
        <v>4.3516207901337793</v>
      </c>
      <c r="HX10" s="227">
        <f t="shared" ca="1" si="47"/>
        <v>4.3516207901337793</v>
      </c>
      <c r="HY10" s="227">
        <f t="shared" ca="1" si="47"/>
        <v>4.3516207901337793</v>
      </c>
      <c r="HZ10" s="227">
        <f t="shared" ca="1" si="47"/>
        <v>4.3516207901337793</v>
      </c>
      <c r="IA10" s="227">
        <f t="shared" ca="1" si="47"/>
        <v>4.3516207901337793</v>
      </c>
      <c r="IB10" s="227">
        <f t="shared" ca="1" si="47"/>
        <v>4.3516207901337793</v>
      </c>
      <c r="IC10" s="227">
        <f t="shared" ca="1" si="47"/>
        <v>4.3516207901337793</v>
      </c>
      <c r="ID10" s="227">
        <f t="shared" ca="1" si="47"/>
        <v>4.3516207901337793</v>
      </c>
      <c r="IE10" s="227">
        <f t="shared" ca="1" si="47"/>
        <v>4.3516207901337793</v>
      </c>
      <c r="IF10" s="227">
        <f t="shared" ca="1" si="47"/>
        <v>4.3516207901337793</v>
      </c>
      <c r="IG10" s="227">
        <f t="shared" ca="1" si="47"/>
        <v>4.3516207901337793</v>
      </c>
      <c r="IH10" s="227">
        <f t="shared" ca="1" si="47"/>
        <v>4.3516207901337793</v>
      </c>
      <c r="II10" s="227">
        <f t="shared" ca="1" si="48"/>
        <v>4.3516207901337793</v>
      </c>
      <c r="IJ10" s="227">
        <f t="shared" ca="1" si="48"/>
        <v>4.3516207901337793</v>
      </c>
      <c r="IK10" s="227">
        <f t="shared" ca="1" si="48"/>
        <v>4.3516207901337793</v>
      </c>
      <c r="IL10" s="227">
        <f t="shared" ca="1" si="48"/>
        <v>4.3516207901337793</v>
      </c>
      <c r="IM10" s="227">
        <f t="shared" ca="1" si="48"/>
        <v>4.3516207901337793</v>
      </c>
      <c r="IN10" s="227">
        <f t="shared" ca="1" si="48"/>
        <v>4.3516207901337793</v>
      </c>
      <c r="IO10" s="227">
        <f t="shared" ca="1" si="48"/>
        <v>4.3516207901337793</v>
      </c>
      <c r="IP10" s="227">
        <f t="shared" ca="1" si="48"/>
        <v>4.3516207901337793</v>
      </c>
      <c r="IQ10" s="227">
        <f t="shared" ca="1" si="48"/>
        <v>4.3516207901337793</v>
      </c>
      <c r="IR10" s="227">
        <f t="shared" ca="1" si="48"/>
        <v>4.3516207901337793</v>
      </c>
      <c r="IS10" s="227">
        <f t="shared" ca="1" si="48"/>
        <v>4.3516207901337793</v>
      </c>
      <c r="IT10" s="227">
        <f t="shared" ca="1" si="48"/>
        <v>4.3516207901337793</v>
      </c>
      <c r="IU10" s="227">
        <f t="shared" ca="1" si="49"/>
        <v>4.3516207901337793</v>
      </c>
      <c r="IV10" s="227">
        <f t="shared" ca="1" si="49"/>
        <v>4.3516207901337793</v>
      </c>
      <c r="IW10" s="227">
        <f t="shared" ca="1" si="49"/>
        <v>4.3516207901337793</v>
      </c>
      <c r="IX10" s="227">
        <f t="shared" ca="1" si="49"/>
        <v>4.3516207901337793</v>
      </c>
      <c r="IY10" s="227">
        <f t="shared" ca="1" si="49"/>
        <v>4.3516207901337793</v>
      </c>
      <c r="IZ10" s="227">
        <f t="shared" ca="1" si="49"/>
        <v>4.3516207901337793</v>
      </c>
      <c r="JA10" s="227">
        <f t="shared" ca="1" si="49"/>
        <v>4.3516207901337793</v>
      </c>
      <c r="JB10" s="227">
        <f t="shared" ca="1" si="49"/>
        <v>4.3516207901337793</v>
      </c>
      <c r="JC10" s="227">
        <f t="shared" ca="1" si="49"/>
        <v>4.3516207901337793</v>
      </c>
      <c r="JD10" s="227">
        <f t="shared" ca="1" si="49"/>
        <v>4.3516207901337793</v>
      </c>
      <c r="JE10" s="227">
        <f t="shared" ca="1" si="49"/>
        <v>4.3516207901337793</v>
      </c>
      <c r="JF10" s="227">
        <f t="shared" ca="1" si="49"/>
        <v>4.3516207901337793</v>
      </c>
      <c r="JG10" s="227">
        <f t="shared" ca="1" si="50"/>
        <v>4.3516207901337793</v>
      </c>
      <c r="JH10" s="227">
        <f t="shared" ca="1" si="50"/>
        <v>4.3516207901337793</v>
      </c>
      <c r="JI10" s="227">
        <f t="shared" ca="1" si="50"/>
        <v>4.3516207901337793</v>
      </c>
      <c r="JJ10" s="227">
        <f t="shared" ca="1" si="50"/>
        <v>4.3516207901337793</v>
      </c>
      <c r="JK10" s="227">
        <f t="shared" ca="1" si="50"/>
        <v>4.3516207901337793</v>
      </c>
      <c r="JL10" s="227">
        <f t="shared" ca="1" si="50"/>
        <v>4.3516207901337793</v>
      </c>
      <c r="JM10" s="227">
        <f t="shared" ca="1" si="50"/>
        <v>4.3516207901337793</v>
      </c>
      <c r="JN10" s="227">
        <f t="shared" ca="1" si="50"/>
        <v>4.3516207901337793</v>
      </c>
      <c r="JO10" s="227">
        <f t="shared" ca="1" si="50"/>
        <v>4.3516207901337793</v>
      </c>
      <c r="JP10" s="227">
        <f t="shared" ca="1" si="50"/>
        <v>4.3516207901337793</v>
      </c>
      <c r="JQ10" s="227">
        <f t="shared" ca="1" si="50"/>
        <v>4.3516207901337793</v>
      </c>
      <c r="JR10" s="227">
        <f t="shared" ca="1" si="50"/>
        <v>4.3516207901337793</v>
      </c>
      <c r="JS10" s="227">
        <f t="shared" ca="1" si="51"/>
        <v>4.3516207901337793</v>
      </c>
      <c r="JT10" s="227">
        <f t="shared" ca="1" si="51"/>
        <v>4.3516207901337793</v>
      </c>
      <c r="JU10" s="227">
        <f t="shared" ca="1" si="51"/>
        <v>4.3516207901337793</v>
      </c>
      <c r="JV10" s="227">
        <f t="shared" ca="1" si="51"/>
        <v>4.3516207901337793</v>
      </c>
      <c r="JW10" s="227">
        <f t="shared" ca="1" si="51"/>
        <v>4.3516207901337793</v>
      </c>
      <c r="JX10" s="227">
        <f t="shared" ca="1" si="51"/>
        <v>4.3516207901337793</v>
      </c>
      <c r="JY10" s="227">
        <f t="shared" ca="1" si="51"/>
        <v>4.3516207901337793</v>
      </c>
      <c r="JZ10" s="227">
        <f t="shared" ca="1" si="51"/>
        <v>4.3516207901337793</v>
      </c>
      <c r="KA10" s="227">
        <f t="shared" ca="1" si="51"/>
        <v>4.3516207901337793</v>
      </c>
      <c r="KB10" s="227">
        <f t="shared" ca="1" si="51"/>
        <v>4.3516207901337793</v>
      </c>
      <c r="KC10" s="227">
        <f t="shared" ca="1" si="51"/>
        <v>4.3516207901337793</v>
      </c>
      <c r="KD10" s="227">
        <f t="shared" ca="1" si="51"/>
        <v>4.3516207901337793</v>
      </c>
      <c r="KE10" s="227">
        <f t="shared" ca="1" si="52"/>
        <v>4.3516207901337793</v>
      </c>
      <c r="KF10" s="227">
        <f t="shared" ca="1" si="52"/>
        <v>4.3516207901337793</v>
      </c>
      <c r="KG10" s="227">
        <f t="shared" ca="1" si="52"/>
        <v>4.3516207901337793</v>
      </c>
      <c r="KH10" s="227">
        <f t="shared" ca="1" si="52"/>
        <v>4.3516207901337793</v>
      </c>
      <c r="KI10" s="227">
        <f t="shared" ca="1" si="52"/>
        <v>4.3516207901337793</v>
      </c>
      <c r="KJ10" s="227">
        <f t="shared" ca="1" si="52"/>
        <v>4.3516207901337793</v>
      </c>
      <c r="KK10" s="227">
        <f t="shared" ca="1" si="52"/>
        <v>4.3516207901337793</v>
      </c>
      <c r="KL10" s="227">
        <f t="shared" ca="1" si="52"/>
        <v>4.3516207901337793</v>
      </c>
      <c r="KM10" s="227">
        <f t="shared" ca="1" si="52"/>
        <v>4.3516207901337793</v>
      </c>
      <c r="KN10" s="227">
        <f t="shared" ca="1" si="52"/>
        <v>4.3516207901337793</v>
      </c>
      <c r="KO10" s="227">
        <f t="shared" ca="1" si="52"/>
        <v>4.3516207901337793</v>
      </c>
      <c r="KP10" s="227">
        <f t="shared" ca="1" si="52"/>
        <v>4.3516207901337793</v>
      </c>
    </row>
    <row r="11" spans="1:302" s="187" customFormat="1" x14ac:dyDescent="0.3">
      <c r="A11" s="226">
        <f t="shared" si="53"/>
        <v>3</v>
      </c>
      <c r="B11" s="227" cm="1">
        <f t="array" aca="1" ref="B11" ca="1">INDIRECT("'Cronograma de Desembolso'!"&amp;ADDRESS(8,A11+3))</f>
        <v>1301.1346162500001</v>
      </c>
      <c r="C11" s="228">
        <f t="shared" si="28"/>
        <v>0</v>
      </c>
      <c r="D11" s="227">
        <f t="shared" si="28"/>
        <v>0</v>
      </c>
      <c r="E11" s="227">
        <f t="shared" ca="1" si="28"/>
        <v>4.3662235444630877</v>
      </c>
      <c r="F11" s="227">
        <f t="shared" ca="1" si="28"/>
        <v>4.3662235444630877</v>
      </c>
      <c r="G11" s="227">
        <f t="shared" ca="1" si="28"/>
        <v>4.3662235444630877</v>
      </c>
      <c r="H11" s="227">
        <f t="shared" ca="1" si="28"/>
        <v>4.3662235444630877</v>
      </c>
      <c r="I11" s="227">
        <f t="shared" ca="1" si="28"/>
        <v>4.3662235444630877</v>
      </c>
      <c r="J11" s="227">
        <f t="shared" ca="1" si="28"/>
        <v>4.3662235444630877</v>
      </c>
      <c r="K11" s="227">
        <f t="shared" ca="1" si="28"/>
        <v>4.3662235444630877</v>
      </c>
      <c r="L11" s="227">
        <f t="shared" ca="1" si="28"/>
        <v>4.3662235444630877</v>
      </c>
      <c r="M11" s="227">
        <f t="shared" ca="1" si="29"/>
        <v>4.3662235444630877</v>
      </c>
      <c r="N11" s="227">
        <f t="shared" ca="1" si="29"/>
        <v>4.3662235444630877</v>
      </c>
      <c r="O11" s="227">
        <f t="shared" ca="1" si="29"/>
        <v>4.3662235444630877</v>
      </c>
      <c r="P11" s="227">
        <f t="shared" ca="1" si="29"/>
        <v>4.3662235444630877</v>
      </c>
      <c r="Q11" s="227">
        <f t="shared" ca="1" si="29"/>
        <v>4.3662235444630877</v>
      </c>
      <c r="R11" s="227">
        <f t="shared" ca="1" si="29"/>
        <v>4.3662235444630877</v>
      </c>
      <c r="S11" s="227">
        <f t="shared" ca="1" si="29"/>
        <v>4.3662235444630877</v>
      </c>
      <c r="T11" s="227">
        <f t="shared" ca="1" si="29"/>
        <v>4.3662235444630877</v>
      </c>
      <c r="U11" s="227">
        <f t="shared" ca="1" si="29"/>
        <v>4.3662235444630877</v>
      </c>
      <c r="V11" s="227">
        <f t="shared" ca="1" si="29"/>
        <v>4.3662235444630877</v>
      </c>
      <c r="W11" s="227">
        <f t="shared" ca="1" si="30"/>
        <v>4.3662235444630877</v>
      </c>
      <c r="X11" s="227">
        <f t="shared" ca="1" si="30"/>
        <v>4.3662235444630877</v>
      </c>
      <c r="Y11" s="227">
        <f t="shared" ca="1" si="30"/>
        <v>4.3662235444630877</v>
      </c>
      <c r="Z11" s="227">
        <f t="shared" ca="1" si="30"/>
        <v>4.3662235444630877</v>
      </c>
      <c r="AA11" s="227">
        <f t="shared" ca="1" si="30"/>
        <v>4.3662235444630877</v>
      </c>
      <c r="AB11" s="227">
        <f t="shared" ca="1" si="30"/>
        <v>4.3662235444630877</v>
      </c>
      <c r="AC11" s="227">
        <f t="shared" ca="1" si="30"/>
        <v>4.3662235444630877</v>
      </c>
      <c r="AD11" s="227">
        <f t="shared" ca="1" si="30"/>
        <v>4.3662235444630877</v>
      </c>
      <c r="AE11" s="227">
        <f t="shared" ca="1" si="30"/>
        <v>4.3662235444630877</v>
      </c>
      <c r="AF11" s="227">
        <f t="shared" ca="1" si="30"/>
        <v>4.3662235444630877</v>
      </c>
      <c r="AG11" s="227">
        <f t="shared" ca="1" si="31"/>
        <v>4.3662235444630877</v>
      </c>
      <c r="AH11" s="227">
        <f t="shared" ca="1" si="31"/>
        <v>4.3662235444630877</v>
      </c>
      <c r="AI11" s="227">
        <f t="shared" ca="1" si="31"/>
        <v>4.3662235444630877</v>
      </c>
      <c r="AJ11" s="227">
        <f t="shared" ca="1" si="31"/>
        <v>4.3662235444630877</v>
      </c>
      <c r="AK11" s="227">
        <f t="shared" ca="1" si="31"/>
        <v>4.3662235444630877</v>
      </c>
      <c r="AL11" s="227">
        <f t="shared" ca="1" si="31"/>
        <v>4.3662235444630877</v>
      </c>
      <c r="AM11" s="227">
        <f t="shared" ca="1" si="31"/>
        <v>4.3662235444630877</v>
      </c>
      <c r="AN11" s="227">
        <f t="shared" ca="1" si="31"/>
        <v>4.3662235444630877</v>
      </c>
      <c r="AO11" s="227">
        <f t="shared" ca="1" si="31"/>
        <v>4.3662235444630877</v>
      </c>
      <c r="AP11" s="227">
        <f t="shared" ca="1" si="31"/>
        <v>4.3662235444630877</v>
      </c>
      <c r="AQ11" s="227">
        <f t="shared" ca="1" si="32"/>
        <v>4.3662235444630877</v>
      </c>
      <c r="AR11" s="227">
        <f t="shared" ca="1" si="32"/>
        <v>4.3662235444630877</v>
      </c>
      <c r="AS11" s="227">
        <f t="shared" ca="1" si="32"/>
        <v>4.3662235444630877</v>
      </c>
      <c r="AT11" s="227">
        <f t="shared" ca="1" si="32"/>
        <v>4.3662235444630877</v>
      </c>
      <c r="AU11" s="227">
        <f t="shared" ca="1" si="32"/>
        <v>4.3662235444630877</v>
      </c>
      <c r="AV11" s="227">
        <f t="shared" ca="1" si="32"/>
        <v>4.3662235444630877</v>
      </c>
      <c r="AW11" s="227">
        <f t="shared" ca="1" si="32"/>
        <v>4.3662235444630877</v>
      </c>
      <c r="AX11" s="227">
        <f t="shared" ca="1" si="32"/>
        <v>4.3662235444630877</v>
      </c>
      <c r="AY11" s="227">
        <f t="shared" ca="1" si="32"/>
        <v>4.3662235444630877</v>
      </c>
      <c r="AZ11" s="227">
        <f t="shared" ca="1" si="32"/>
        <v>4.3662235444630877</v>
      </c>
      <c r="BA11" s="227">
        <f t="shared" ca="1" si="33"/>
        <v>4.3662235444630877</v>
      </c>
      <c r="BB11" s="227">
        <f t="shared" ca="1" si="33"/>
        <v>4.3662235444630877</v>
      </c>
      <c r="BC11" s="227">
        <f t="shared" ca="1" si="33"/>
        <v>4.3662235444630877</v>
      </c>
      <c r="BD11" s="227">
        <f t="shared" ca="1" si="33"/>
        <v>4.3662235444630877</v>
      </c>
      <c r="BE11" s="227">
        <f t="shared" ca="1" si="33"/>
        <v>4.3662235444630877</v>
      </c>
      <c r="BF11" s="227">
        <f t="shared" ca="1" si="33"/>
        <v>4.3662235444630877</v>
      </c>
      <c r="BG11" s="227">
        <f t="shared" ca="1" si="33"/>
        <v>4.3662235444630877</v>
      </c>
      <c r="BH11" s="227">
        <f t="shared" ca="1" si="33"/>
        <v>4.3662235444630877</v>
      </c>
      <c r="BI11" s="227">
        <f t="shared" ca="1" si="33"/>
        <v>4.3662235444630877</v>
      </c>
      <c r="BJ11" s="227">
        <f t="shared" ca="1" si="33"/>
        <v>4.3662235444630877</v>
      </c>
      <c r="BK11" s="227">
        <f t="shared" ca="1" si="34"/>
        <v>4.3662235444630877</v>
      </c>
      <c r="BL11" s="227">
        <f t="shared" ca="1" si="34"/>
        <v>4.3662235444630877</v>
      </c>
      <c r="BM11" s="227">
        <f t="shared" ca="1" si="34"/>
        <v>4.3662235444630877</v>
      </c>
      <c r="BN11" s="227">
        <f t="shared" ca="1" si="34"/>
        <v>4.3662235444630877</v>
      </c>
      <c r="BO11" s="227">
        <f t="shared" ca="1" si="34"/>
        <v>4.3662235444630877</v>
      </c>
      <c r="BP11" s="227">
        <f t="shared" ca="1" si="34"/>
        <v>4.3662235444630877</v>
      </c>
      <c r="BQ11" s="227">
        <f t="shared" ca="1" si="34"/>
        <v>4.3662235444630877</v>
      </c>
      <c r="BR11" s="227">
        <f t="shared" ca="1" si="34"/>
        <v>4.3662235444630877</v>
      </c>
      <c r="BS11" s="227">
        <f t="shared" ca="1" si="34"/>
        <v>4.3662235444630877</v>
      </c>
      <c r="BT11" s="227">
        <f t="shared" ca="1" si="34"/>
        <v>4.3662235444630877</v>
      </c>
      <c r="BU11" s="227">
        <f t="shared" ca="1" si="35"/>
        <v>4.3662235444630877</v>
      </c>
      <c r="BV11" s="227">
        <f t="shared" ca="1" si="35"/>
        <v>4.3662235444630877</v>
      </c>
      <c r="BW11" s="227">
        <f t="shared" ca="1" si="35"/>
        <v>4.3662235444630877</v>
      </c>
      <c r="BX11" s="227">
        <f t="shared" ca="1" si="35"/>
        <v>4.3662235444630877</v>
      </c>
      <c r="BY11" s="227">
        <f t="shared" ca="1" si="35"/>
        <v>4.3662235444630877</v>
      </c>
      <c r="BZ11" s="227">
        <f t="shared" ca="1" si="35"/>
        <v>4.3662235444630877</v>
      </c>
      <c r="CA11" s="227">
        <f t="shared" ca="1" si="35"/>
        <v>4.3662235444630877</v>
      </c>
      <c r="CB11" s="227">
        <f t="shared" ca="1" si="35"/>
        <v>4.3662235444630877</v>
      </c>
      <c r="CC11" s="227">
        <f t="shared" ca="1" si="35"/>
        <v>4.3662235444630877</v>
      </c>
      <c r="CD11" s="227">
        <f t="shared" ca="1" si="35"/>
        <v>4.3662235444630877</v>
      </c>
      <c r="CE11" s="227">
        <f t="shared" ca="1" si="36"/>
        <v>4.3662235444630877</v>
      </c>
      <c r="CF11" s="227">
        <f t="shared" ca="1" si="36"/>
        <v>4.3662235444630877</v>
      </c>
      <c r="CG11" s="227">
        <f t="shared" ca="1" si="36"/>
        <v>4.3662235444630877</v>
      </c>
      <c r="CH11" s="227">
        <f t="shared" ca="1" si="36"/>
        <v>4.3662235444630877</v>
      </c>
      <c r="CI11" s="227">
        <f t="shared" ca="1" si="36"/>
        <v>4.3662235444630877</v>
      </c>
      <c r="CJ11" s="227">
        <f t="shared" ca="1" si="36"/>
        <v>4.3662235444630877</v>
      </c>
      <c r="CK11" s="227">
        <f t="shared" ca="1" si="36"/>
        <v>4.3662235444630877</v>
      </c>
      <c r="CL11" s="227">
        <f t="shared" ca="1" si="36"/>
        <v>4.3662235444630877</v>
      </c>
      <c r="CM11" s="227">
        <f t="shared" ca="1" si="36"/>
        <v>4.3662235444630877</v>
      </c>
      <c r="CN11" s="227">
        <f t="shared" ca="1" si="36"/>
        <v>4.3662235444630877</v>
      </c>
      <c r="CO11" s="227">
        <f t="shared" ca="1" si="37"/>
        <v>4.3662235444630877</v>
      </c>
      <c r="CP11" s="227">
        <f t="shared" ca="1" si="37"/>
        <v>4.3662235444630877</v>
      </c>
      <c r="CQ11" s="227">
        <f t="shared" ca="1" si="37"/>
        <v>4.3662235444630877</v>
      </c>
      <c r="CR11" s="227">
        <f t="shared" ca="1" si="37"/>
        <v>4.3662235444630877</v>
      </c>
      <c r="CS11" s="227">
        <f t="shared" ca="1" si="37"/>
        <v>4.3662235444630877</v>
      </c>
      <c r="CT11" s="227">
        <f t="shared" ca="1" si="37"/>
        <v>4.3662235444630877</v>
      </c>
      <c r="CU11" s="227">
        <f t="shared" ca="1" si="37"/>
        <v>4.3662235444630877</v>
      </c>
      <c r="CV11" s="227">
        <f t="shared" ca="1" si="37"/>
        <v>4.3662235444630877</v>
      </c>
      <c r="CW11" s="227">
        <f t="shared" ca="1" si="37"/>
        <v>4.3662235444630877</v>
      </c>
      <c r="CX11" s="227">
        <f t="shared" ca="1" si="37"/>
        <v>4.3662235444630877</v>
      </c>
      <c r="CY11" s="227">
        <f t="shared" ca="1" si="38"/>
        <v>4.3662235444630877</v>
      </c>
      <c r="CZ11" s="227">
        <f t="shared" ca="1" si="38"/>
        <v>4.3662235444630877</v>
      </c>
      <c r="DA11" s="227">
        <f t="shared" ca="1" si="38"/>
        <v>4.3662235444630877</v>
      </c>
      <c r="DB11" s="227">
        <f t="shared" ca="1" si="38"/>
        <v>4.3662235444630877</v>
      </c>
      <c r="DC11" s="227">
        <f t="shared" ca="1" si="38"/>
        <v>4.3662235444630877</v>
      </c>
      <c r="DD11" s="227">
        <f t="shared" ca="1" si="38"/>
        <v>4.3662235444630877</v>
      </c>
      <c r="DE11" s="227">
        <f t="shared" ca="1" si="38"/>
        <v>4.3662235444630877</v>
      </c>
      <c r="DF11" s="227">
        <f t="shared" ca="1" si="38"/>
        <v>4.3662235444630877</v>
      </c>
      <c r="DG11" s="227">
        <f t="shared" ca="1" si="38"/>
        <v>4.3662235444630877</v>
      </c>
      <c r="DH11" s="227">
        <f t="shared" ca="1" si="38"/>
        <v>4.3662235444630877</v>
      </c>
      <c r="DI11" s="227">
        <f t="shared" ca="1" si="39"/>
        <v>4.3662235444630877</v>
      </c>
      <c r="DJ11" s="227">
        <f t="shared" ca="1" si="39"/>
        <v>4.3662235444630877</v>
      </c>
      <c r="DK11" s="227">
        <f t="shared" ca="1" si="39"/>
        <v>4.3662235444630877</v>
      </c>
      <c r="DL11" s="227">
        <f t="shared" ca="1" si="39"/>
        <v>4.3662235444630877</v>
      </c>
      <c r="DM11" s="227">
        <f t="shared" ca="1" si="39"/>
        <v>4.3662235444630877</v>
      </c>
      <c r="DN11" s="227">
        <f t="shared" ca="1" si="39"/>
        <v>4.3662235444630877</v>
      </c>
      <c r="DO11" s="227">
        <f t="shared" ca="1" si="39"/>
        <v>4.3662235444630877</v>
      </c>
      <c r="DP11" s="227">
        <f t="shared" ca="1" si="39"/>
        <v>4.3662235444630877</v>
      </c>
      <c r="DQ11" s="227">
        <f t="shared" ca="1" si="39"/>
        <v>4.3662235444630877</v>
      </c>
      <c r="DR11" s="227">
        <f t="shared" ca="1" si="39"/>
        <v>4.3662235444630877</v>
      </c>
      <c r="DS11" s="227">
        <f t="shared" ca="1" si="39"/>
        <v>4.3662235444630877</v>
      </c>
      <c r="DT11" s="227">
        <f t="shared" ca="1" si="39"/>
        <v>4.3662235444630877</v>
      </c>
      <c r="DU11" s="227">
        <f t="shared" ca="1" si="39"/>
        <v>4.3662235444630877</v>
      </c>
      <c r="DV11" s="227">
        <f t="shared" ca="1" si="39"/>
        <v>4.3662235444630877</v>
      </c>
      <c r="DW11" s="227">
        <f t="shared" ca="1" si="39"/>
        <v>4.3662235444630877</v>
      </c>
      <c r="DX11" s="227">
        <f t="shared" ca="1" si="39"/>
        <v>4.3662235444630877</v>
      </c>
      <c r="DY11" s="227">
        <f t="shared" ca="1" si="40"/>
        <v>4.3662235444630877</v>
      </c>
      <c r="DZ11" s="227">
        <f t="shared" ca="1" si="40"/>
        <v>4.3662235444630877</v>
      </c>
      <c r="EA11" s="227">
        <f t="shared" ca="1" si="40"/>
        <v>4.3662235444630877</v>
      </c>
      <c r="EB11" s="227">
        <f t="shared" ca="1" si="40"/>
        <v>4.3662235444630877</v>
      </c>
      <c r="EC11" s="227">
        <f t="shared" ca="1" si="40"/>
        <v>4.3662235444630877</v>
      </c>
      <c r="ED11" s="227">
        <f t="shared" ca="1" si="40"/>
        <v>4.3662235444630877</v>
      </c>
      <c r="EE11" s="227">
        <f t="shared" ca="1" si="40"/>
        <v>4.3662235444630877</v>
      </c>
      <c r="EF11" s="227">
        <f t="shared" ca="1" si="40"/>
        <v>4.3662235444630877</v>
      </c>
      <c r="EG11" s="227">
        <f t="shared" ca="1" si="40"/>
        <v>4.3662235444630877</v>
      </c>
      <c r="EH11" s="227">
        <f t="shared" ca="1" si="40"/>
        <v>4.3662235444630877</v>
      </c>
      <c r="EI11" s="227">
        <f t="shared" ca="1" si="40"/>
        <v>4.3662235444630877</v>
      </c>
      <c r="EJ11" s="227">
        <f t="shared" ca="1" si="40"/>
        <v>4.3662235444630877</v>
      </c>
      <c r="EK11" s="227">
        <f t="shared" ca="1" si="40"/>
        <v>4.3662235444630877</v>
      </c>
      <c r="EL11" s="227">
        <f t="shared" ca="1" si="40"/>
        <v>4.3662235444630877</v>
      </c>
      <c r="EM11" s="227">
        <f t="shared" ca="1" si="40"/>
        <v>4.3662235444630877</v>
      </c>
      <c r="EN11" s="227">
        <f t="shared" ca="1" si="40"/>
        <v>4.3662235444630877</v>
      </c>
      <c r="EO11" s="227">
        <f t="shared" ca="1" si="41"/>
        <v>4.3662235444630877</v>
      </c>
      <c r="EP11" s="227">
        <f t="shared" ca="1" si="41"/>
        <v>4.3662235444630877</v>
      </c>
      <c r="EQ11" s="227">
        <f t="shared" ca="1" si="41"/>
        <v>4.3662235444630877</v>
      </c>
      <c r="ER11" s="227">
        <f t="shared" ca="1" si="41"/>
        <v>4.3662235444630877</v>
      </c>
      <c r="ES11" s="227">
        <f t="shared" ca="1" si="41"/>
        <v>4.3662235444630877</v>
      </c>
      <c r="ET11" s="227">
        <f t="shared" ca="1" si="41"/>
        <v>4.3662235444630877</v>
      </c>
      <c r="EU11" s="227">
        <f t="shared" ca="1" si="41"/>
        <v>4.3662235444630877</v>
      </c>
      <c r="EV11" s="227">
        <f t="shared" ca="1" si="41"/>
        <v>4.3662235444630877</v>
      </c>
      <c r="EW11" s="227">
        <f t="shared" ca="1" si="41"/>
        <v>4.3662235444630877</v>
      </c>
      <c r="EX11" s="227">
        <f t="shared" ca="1" si="41"/>
        <v>4.3662235444630877</v>
      </c>
      <c r="EY11" s="227">
        <f t="shared" ca="1" si="41"/>
        <v>4.3662235444630877</v>
      </c>
      <c r="EZ11" s="227">
        <f t="shared" ca="1" si="41"/>
        <v>4.3662235444630877</v>
      </c>
      <c r="FA11" s="227">
        <f t="shared" ca="1" si="41"/>
        <v>4.3662235444630877</v>
      </c>
      <c r="FB11" s="227">
        <f t="shared" ca="1" si="41"/>
        <v>4.3662235444630877</v>
      </c>
      <c r="FC11" s="227">
        <f t="shared" ca="1" si="41"/>
        <v>4.3662235444630877</v>
      </c>
      <c r="FD11" s="227">
        <f t="shared" ca="1" si="41"/>
        <v>4.3662235444630877</v>
      </c>
      <c r="FE11" s="227">
        <f t="shared" ca="1" si="42"/>
        <v>4.3662235444630877</v>
      </c>
      <c r="FF11" s="227">
        <f t="shared" ca="1" si="42"/>
        <v>4.3662235444630877</v>
      </c>
      <c r="FG11" s="227">
        <f t="shared" ca="1" si="42"/>
        <v>4.3662235444630877</v>
      </c>
      <c r="FH11" s="227">
        <f t="shared" ca="1" si="42"/>
        <v>4.3662235444630877</v>
      </c>
      <c r="FI11" s="227">
        <f t="shared" ca="1" si="42"/>
        <v>4.3662235444630877</v>
      </c>
      <c r="FJ11" s="227">
        <f t="shared" ca="1" si="42"/>
        <v>4.3662235444630877</v>
      </c>
      <c r="FK11" s="227">
        <f t="shared" ca="1" si="42"/>
        <v>4.3662235444630877</v>
      </c>
      <c r="FL11" s="227">
        <f t="shared" ca="1" si="42"/>
        <v>4.3662235444630877</v>
      </c>
      <c r="FM11" s="227">
        <f t="shared" ca="1" si="42"/>
        <v>4.3662235444630877</v>
      </c>
      <c r="FN11" s="227">
        <f t="shared" ca="1" si="42"/>
        <v>4.3662235444630877</v>
      </c>
      <c r="FO11" s="227">
        <f t="shared" ca="1" si="42"/>
        <v>4.3662235444630877</v>
      </c>
      <c r="FP11" s="227">
        <f t="shared" ca="1" si="42"/>
        <v>4.3662235444630877</v>
      </c>
      <c r="FQ11" s="227">
        <f t="shared" ca="1" si="42"/>
        <v>4.3662235444630877</v>
      </c>
      <c r="FR11" s="227">
        <f t="shared" ca="1" si="42"/>
        <v>4.3662235444630877</v>
      </c>
      <c r="FS11" s="227">
        <f t="shared" ca="1" si="42"/>
        <v>4.3662235444630877</v>
      </c>
      <c r="FT11" s="227">
        <f t="shared" ca="1" si="42"/>
        <v>4.3662235444630877</v>
      </c>
      <c r="FU11" s="227">
        <f t="shared" ca="1" si="43"/>
        <v>4.3662235444630877</v>
      </c>
      <c r="FV11" s="227">
        <f t="shared" ca="1" si="43"/>
        <v>4.3662235444630877</v>
      </c>
      <c r="FW11" s="227">
        <f t="shared" ca="1" si="43"/>
        <v>4.3662235444630877</v>
      </c>
      <c r="FX11" s="227">
        <f t="shared" ca="1" si="43"/>
        <v>4.3662235444630877</v>
      </c>
      <c r="FY11" s="227">
        <f t="shared" ca="1" si="43"/>
        <v>4.3662235444630877</v>
      </c>
      <c r="FZ11" s="227">
        <f t="shared" ca="1" si="43"/>
        <v>4.3662235444630877</v>
      </c>
      <c r="GA11" s="227">
        <f t="shared" ca="1" si="43"/>
        <v>4.3662235444630877</v>
      </c>
      <c r="GB11" s="227">
        <f t="shared" ca="1" si="43"/>
        <v>4.3662235444630877</v>
      </c>
      <c r="GC11" s="227">
        <f t="shared" ca="1" si="43"/>
        <v>4.3662235444630877</v>
      </c>
      <c r="GD11" s="227">
        <f t="shared" ca="1" si="43"/>
        <v>4.3662235444630877</v>
      </c>
      <c r="GE11" s="227">
        <f t="shared" ca="1" si="43"/>
        <v>4.3662235444630877</v>
      </c>
      <c r="GF11" s="227">
        <f t="shared" ca="1" si="43"/>
        <v>4.3662235444630877</v>
      </c>
      <c r="GG11" s="227">
        <f t="shared" ca="1" si="43"/>
        <v>4.3662235444630877</v>
      </c>
      <c r="GH11" s="227">
        <f t="shared" ca="1" si="43"/>
        <v>4.3662235444630877</v>
      </c>
      <c r="GI11" s="227">
        <f t="shared" ca="1" si="43"/>
        <v>4.3662235444630877</v>
      </c>
      <c r="GJ11" s="227">
        <f t="shared" ca="1" si="43"/>
        <v>4.3662235444630877</v>
      </c>
      <c r="GK11" s="227">
        <f t="shared" ca="1" si="44"/>
        <v>4.3662235444630877</v>
      </c>
      <c r="GL11" s="227">
        <f t="shared" ca="1" si="44"/>
        <v>4.3662235444630877</v>
      </c>
      <c r="GM11" s="227">
        <f t="shared" ca="1" si="44"/>
        <v>4.3662235444630877</v>
      </c>
      <c r="GN11" s="227">
        <f t="shared" ca="1" si="44"/>
        <v>4.3662235444630877</v>
      </c>
      <c r="GO11" s="227">
        <f t="shared" ca="1" si="44"/>
        <v>4.3662235444630877</v>
      </c>
      <c r="GP11" s="227">
        <f t="shared" ca="1" si="44"/>
        <v>4.3662235444630877</v>
      </c>
      <c r="GQ11" s="227">
        <f t="shared" ca="1" si="44"/>
        <v>4.3662235444630877</v>
      </c>
      <c r="GR11" s="227">
        <f t="shared" ca="1" si="44"/>
        <v>4.3662235444630877</v>
      </c>
      <c r="GS11" s="227">
        <f t="shared" ca="1" si="44"/>
        <v>4.3662235444630877</v>
      </c>
      <c r="GT11" s="227">
        <f t="shared" ca="1" si="44"/>
        <v>4.3662235444630877</v>
      </c>
      <c r="GU11" s="227">
        <f t="shared" ca="1" si="44"/>
        <v>4.3662235444630877</v>
      </c>
      <c r="GV11" s="227">
        <f t="shared" ca="1" si="44"/>
        <v>4.3662235444630877</v>
      </c>
      <c r="GW11" s="227">
        <f t="shared" ca="1" si="44"/>
        <v>4.3662235444630877</v>
      </c>
      <c r="GX11" s="227">
        <f t="shared" ca="1" si="44"/>
        <v>4.3662235444630877</v>
      </c>
      <c r="GY11" s="227">
        <f t="shared" ca="1" si="45"/>
        <v>4.3662235444630877</v>
      </c>
      <c r="GZ11" s="227">
        <f t="shared" ca="1" si="45"/>
        <v>4.3662235444630877</v>
      </c>
      <c r="HA11" s="227">
        <f t="shared" ca="1" si="45"/>
        <v>4.3662235444630877</v>
      </c>
      <c r="HB11" s="227">
        <f t="shared" ca="1" si="45"/>
        <v>4.3662235444630877</v>
      </c>
      <c r="HC11" s="227">
        <f t="shared" ca="1" si="45"/>
        <v>4.3662235444630877</v>
      </c>
      <c r="HD11" s="227">
        <f t="shared" ca="1" si="45"/>
        <v>4.3662235444630877</v>
      </c>
      <c r="HE11" s="227">
        <f t="shared" ca="1" si="45"/>
        <v>4.3662235444630877</v>
      </c>
      <c r="HF11" s="227">
        <f t="shared" ca="1" si="45"/>
        <v>4.3662235444630877</v>
      </c>
      <c r="HG11" s="227">
        <f t="shared" ca="1" si="45"/>
        <v>4.3662235444630877</v>
      </c>
      <c r="HH11" s="227">
        <f t="shared" ca="1" si="45"/>
        <v>4.3662235444630877</v>
      </c>
      <c r="HI11" s="227">
        <f t="shared" ca="1" si="45"/>
        <v>4.3662235444630877</v>
      </c>
      <c r="HJ11" s="227">
        <f t="shared" ca="1" si="45"/>
        <v>4.3662235444630877</v>
      </c>
      <c r="HK11" s="227">
        <f t="shared" ca="1" si="46"/>
        <v>4.3662235444630877</v>
      </c>
      <c r="HL11" s="227">
        <f t="shared" ca="1" si="46"/>
        <v>4.3662235444630877</v>
      </c>
      <c r="HM11" s="227">
        <f t="shared" ca="1" si="46"/>
        <v>4.3662235444630877</v>
      </c>
      <c r="HN11" s="227">
        <f t="shared" ca="1" si="46"/>
        <v>4.3662235444630877</v>
      </c>
      <c r="HO11" s="227">
        <f t="shared" ca="1" si="46"/>
        <v>4.3662235444630877</v>
      </c>
      <c r="HP11" s="227">
        <f t="shared" ca="1" si="46"/>
        <v>4.3662235444630877</v>
      </c>
      <c r="HQ11" s="227">
        <f t="shared" ca="1" si="46"/>
        <v>4.3662235444630877</v>
      </c>
      <c r="HR11" s="227">
        <f t="shared" ca="1" si="46"/>
        <v>4.3662235444630877</v>
      </c>
      <c r="HS11" s="227">
        <f t="shared" ca="1" si="46"/>
        <v>4.3662235444630877</v>
      </c>
      <c r="HT11" s="227">
        <f t="shared" ca="1" si="46"/>
        <v>4.3662235444630877</v>
      </c>
      <c r="HU11" s="227">
        <f t="shared" ca="1" si="46"/>
        <v>4.3662235444630877</v>
      </c>
      <c r="HV11" s="227">
        <f t="shared" ca="1" si="46"/>
        <v>4.3662235444630877</v>
      </c>
      <c r="HW11" s="227">
        <f t="shared" ca="1" si="47"/>
        <v>4.3662235444630877</v>
      </c>
      <c r="HX11" s="227">
        <f t="shared" ca="1" si="47"/>
        <v>4.3662235444630877</v>
      </c>
      <c r="HY11" s="227">
        <f t="shared" ca="1" si="47"/>
        <v>4.3662235444630877</v>
      </c>
      <c r="HZ11" s="227">
        <f t="shared" ca="1" si="47"/>
        <v>4.3662235444630877</v>
      </c>
      <c r="IA11" s="227">
        <f t="shared" ca="1" si="47"/>
        <v>4.3662235444630877</v>
      </c>
      <c r="IB11" s="227">
        <f t="shared" ca="1" si="47"/>
        <v>4.3662235444630877</v>
      </c>
      <c r="IC11" s="227">
        <f t="shared" ca="1" si="47"/>
        <v>4.3662235444630877</v>
      </c>
      <c r="ID11" s="227">
        <f t="shared" ca="1" si="47"/>
        <v>4.3662235444630877</v>
      </c>
      <c r="IE11" s="227">
        <f t="shared" ca="1" si="47"/>
        <v>4.3662235444630877</v>
      </c>
      <c r="IF11" s="227">
        <f t="shared" ca="1" si="47"/>
        <v>4.3662235444630877</v>
      </c>
      <c r="IG11" s="227">
        <f t="shared" ca="1" si="47"/>
        <v>4.3662235444630877</v>
      </c>
      <c r="IH11" s="227">
        <f t="shared" ca="1" si="47"/>
        <v>4.3662235444630877</v>
      </c>
      <c r="II11" s="227">
        <f t="shared" ca="1" si="48"/>
        <v>4.3662235444630877</v>
      </c>
      <c r="IJ11" s="227">
        <f t="shared" ca="1" si="48"/>
        <v>4.3662235444630877</v>
      </c>
      <c r="IK11" s="227">
        <f t="shared" ca="1" si="48"/>
        <v>4.3662235444630877</v>
      </c>
      <c r="IL11" s="227">
        <f t="shared" ca="1" si="48"/>
        <v>4.3662235444630877</v>
      </c>
      <c r="IM11" s="227">
        <f t="shared" ca="1" si="48"/>
        <v>4.3662235444630877</v>
      </c>
      <c r="IN11" s="227">
        <f t="shared" ca="1" si="48"/>
        <v>4.3662235444630877</v>
      </c>
      <c r="IO11" s="227">
        <f t="shared" ca="1" si="48"/>
        <v>4.3662235444630877</v>
      </c>
      <c r="IP11" s="227">
        <f t="shared" ca="1" si="48"/>
        <v>4.3662235444630877</v>
      </c>
      <c r="IQ11" s="227">
        <f t="shared" ca="1" si="48"/>
        <v>4.3662235444630877</v>
      </c>
      <c r="IR11" s="227">
        <f t="shared" ca="1" si="48"/>
        <v>4.3662235444630877</v>
      </c>
      <c r="IS11" s="227">
        <f t="shared" ca="1" si="48"/>
        <v>4.3662235444630877</v>
      </c>
      <c r="IT11" s="227">
        <f t="shared" ca="1" si="48"/>
        <v>4.3662235444630877</v>
      </c>
      <c r="IU11" s="227">
        <f t="shared" ca="1" si="49"/>
        <v>4.3662235444630877</v>
      </c>
      <c r="IV11" s="227">
        <f t="shared" ca="1" si="49"/>
        <v>4.3662235444630877</v>
      </c>
      <c r="IW11" s="227">
        <f t="shared" ca="1" si="49"/>
        <v>4.3662235444630877</v>
      </c>
      <c r="IX11" s="227">
        <f t="shared" ca="1" si="49"/>
        <v>4.3662235444630877</v>
      </c>
      <c r="IY11" s="227">
        <f t="shared" ca="1" si="49"/>
        <v>4.3662235444630877</v>
      </c>
      <c r="IZ11" s="227">
        <f t="shared" ca="1" si="49"/>
        <v>4.3662235444630877</v>
      </c>
      <c r="JA11" s="227">
        <f t="shared" ca="1" si="49"/>
        <v>4.3662235444630877</v>
      </c>
      <c r="JB11" s="227">
        <f t="shared" ca="1" si="49"/>
        <v>4.3662235444630877</v>
      </c>
      <c r="JC11" s="227">
        <f t="shared" ca="1" si="49"/>
        <v>4.3662235444630877</v>
      </c>
      <c r="JD11" s="227">
        <f t="shared" ca="1" si="49"/>
        <v>4.3662235444630877</v>
      </c>
      <c r="JE11" s="227">
        <f t="shared" ca="1" si="49"/>
        <v>4.3662235444630877</v>
      </c>
      <c r="JF11" s="227">
        <f t="shared" ca="1" si="49"/>
        <v>4.3662235444630877</v>
      </c>
      <c r="JG11" s="227">
        <f t="shared" ca="1" si="50"/>
        <v>4.3662235444630877</v>
      </c>
      <c r="JH11" s="227">
        <f t="shared" ca="1" si="50"/>
        <v>4.3662235444630877</v>
      </c>
      <c r="JI11" s="227">
        <f t="shared" ca="1" si="50"/>
        <v>4.3662235444630877</v>
      </c>
      <c r="JJ11" s="227">
        <f t="shared" ca="1" si="50"/>
        <v>4.3662235444630877</v>
      </c>
      <c r="JK11" s="227">
        <f t="shared" ca="1" si="50"/>
        <v>4.3662235444630877</v>
      </c>
      <c r="JL11" s="227">
        <f t="shared" ca="1" si="50"/>
        <v>4.3662235444630877</v>
      </c>
      <c r="JM11" s="227">
        <f t="shared" ca="1" si="50"/>
        <v>4.3662235444630877</v>
      </c>
      <c r="JN11" s="227">
        <f t="shared" ca="1" si="50"/>
        <v>4.3662235444630877</v>
      </c>
      <c r="JO11" s="227">
        <f t="shared" ca="1" si="50"/>
        <v>4.3662235444630877</v>
      </c>
      <c r="JP11" s="227">
        <f t="shared" ca="1" si="50"/>
        <v>4.3662235444630877</v>
      </c>
      <c r="JQ11" s="227">
        <f t="shared" ca="1" si="50"/>
        <v>4.3662235444630877</v>
      </c>
      <c r="JR11" s="227">
        <f t="shared" ca="1" si="50"/>
        <v>4.3662235444630877</v>
      </c>
      <c r="JS11" s="227">
        <f t="shared" ca="1" si="51"/>
        <v>4.3662235444630877</v>
      </c>
      <c r="JT11" s="227">
        <f t="shared" ca="1" si="51"/>
        <v>4.3662235444630877</v>
      </c>
      <c r="JU11" s="227">
        <f t="shared" ca="1" si="51"/>
        <v>4.3662235444630877</v>
      </c>
      <c r="JV11" s="227">
        <f t="shared" ca="1" si="51"/>
        <v>4.3662235444630877</v>
      </c>
      <c r="JW11" s="227">
        <f t="shared" ca="1" si="51"/>
        <v>4.3662235444630877</v>
      </c>
      <c r="JX11" s="227">
        <f t="shared" ca="1" si="51"/>
        <v>4.3662235444630877</v>
      </c>
      <c r="JY11" s="227">
        <f t="shared" ca="1" si="51"/>
        <v>4.3662235444630877</v>
      </c>
      <c r="JZ11" s="227">
        <f t="shared" ca="1" si="51"/>
        <v>4.3662235444630877</v>
      </c>
      <c r="KA11" s="227">
        <f t="shared" ca="1" si="51"/>
        <v>4.3662235444630877</v>
      </c>
      <c r="KB11" s="227">
        <f t="shared" ca="1" si="51"/>
        <v>4.3662235444630877</v>
      </c>
      <c r="KC11" s="227">
        <f t="shared" ca="1" si="51"/>
        <v>4.3662235444630877</v>
      </c>
      <c r="KD11" s="227">
        <f t="shared" ca="1" si="51"/>
        <v>4.3662235444630877</v>
      </c>
      <c r="KE11" s="227">
        <f t="shared" ca="1" si="52"/>
        <v>4.3662235444630877</v>
      </c>
      <c r="KF11" s="227">
        <f t="shared" ca="1" si="52"/>
        <v>4.3662235444630877</v>
      </c>
      <c r="KG11" s="227">
        <f t="shared" ca="1" si="52"/>
        <v>4.3662235444630877</v>
      </c>
      <c r="KH11" s="227">
        <f t="shared" ca="1" si="52"/>
        <v>4.3662235444630877</v>
      </c>
      <c r="KI11" s="227">
        <f t="shared" ca="1" si="52"/>
        <v>4.3662235444630877</v>
      </c>
      <c r="KJ11" s="227">
        <f t="shared" ca="1" si="52"/>
        <v>4.3662235444630877</v>
      </c>
      <c r="KK11" s="227">
        <f t="shared" ca="1" si="52"/>
        <v>4.3662235444630877</v>
      </c>
      <c r="KL11" s="227">
        <f t="shared" ca="1" si="52"/>
        <v>4.3662235444630877</v>
      </c>
      <c r="KM11" s="227">
        <f t="shared" ca="1" si="52"/>
        <v>4.3662235444630877</v>
      </c>
      <c r="KN11" s="227">
        <f t="shared" ca="1" si="52"/>
        <v>4.3662235444630877</v>
      </c>
      <c r="KO11" s="227">
        <f t="shared" ca="1" si="52"/>
        <v>4.3662235444630877</v>
      </c>
      <c r="KP11" s="227">
        <f t="shared" ca="1" si="52"/>
        <v>4.3662235444630877</v>
      </c>
    </row>
    <row r="12" spans="1:302" s="187" customFormat="1" x14ac:dyDescent="0.3">
      <c r="A12" s="226">
        <f t="shared" si="53"/>
        <v>4</v>
      </c>
      <c r="B12" s="227" cm="1">
        <f t="array" aca="1" ref="B12" ca="1">INDIRECT("'Cronograma de Desembolso'!"&amp;ADDRESS(8,A12+3))</f>
        <v>1301.1346162500001</v>
      </c>
      <c r="C12" s="228">
        <f t="shared" si="28"/>
        <v>0</v>
      </c>
      <c r="D12" s="227">
        <f t="shared" si="28"/>
        <v>0</v>
      </c>
      <c r="E12" s="227">
        <f t="shared" si="28"/>
        <v>0</v>
      </c>
      <c r="F12" s="227">
        <f t="shared" ca="1" si="28"/>
        <v>4.3809246338383847</v>
      </c>
      <c r="G12" s="227">
        <f t="shared" ca="1" si="28"/>
        <v>4.3809246338383847</v>
      </c>
      <c r="H12" s="227">
        <f t="shared" ca="1" si="28"/>
        <v>4.3809246338383847</v>
      </c>
      <c r="I12" s="227">
        <f t="shared" ca="1" si="28"/>
        <v>4.3809246338383847</v>
      </c>
      <c r="J12" s="227">
        <f t="shared" ca="1" si="28"/>
        <v>4.3809246338383847</v>
      </c>
      <c r="K12" s="227">
        <f t="shared" ca="1" si="28"/>
        <v>4.3809246338383847</v>
      </c>
      <c r="L12" s="227">
        <f t="shared" ca="1" si="28"/>
        <v>4.3809246338383847</v>
      </c>
      <c r="M12" s="227">
        <f t="shared" ca="1" si="29"/>
        <v>4.3809246338383847</v>
      </c>
      <c r="N12" s="227">
        <f t="shared" ca="1" si="29"/>
        <v>4.3809246338383847</v>
      </c>
      <c r="O12" s="227">
        <f t="shared" ca="1" si="29"/>
        <v>4.3809246338383847</v>
      </c>
      <c r="P12" s="227">
        <f t="shared" ca="1" si="29"/>
        <v>4.3809246338383847</v>
      </c>
      <c r="Q12" s="227">
        <f t="shared" ca="1" si="29"/>
        <v>4.3809246338383847</v>
      </c>
      <c r="R12" s="227">
        <f t="shared" ca="1" si="29"/>
        <v>4.3809246338383847</v>
      </c>
      <c r="S12" s="227">
        <f t="shared" ca="1" si="29"/>
        <v>4.3809246338383847</v>
      </c>
      <c r="T12" s="227">
        <f t="shared" ca="1" si="29"/>
        <v>4.3809246338383847</v>
      </c>
      <c r="U12" s="227">
        <f t="shared" ca="1" si="29"/>
        <v>4.3809246338383847</v>
      </c>
      <c r="V12" s="227">
        <f t="shared" ca="1" si="29"/>
        <v>4.3809246338383847</v>
      </c>
      <c r="W12" s="227">
        <f t="shared" ca="1" si="30"/>
        <v>4.3809246338383847</v>
      </c>
      <c r="X12" s="227">
        <f t="shared" ca="1" si="30"/>
        <v>4.3809246338383847</v>
      </c>
      <c r="Y12" s="227">
        <f t="shared" ca="1" si="30"/>
        <v>4.3809246338383847</v>
      </c>
      <c r="Z12" s="227">
        <f t="shared" ca="1" si="30"/>
        <v>4.3809246338383847</v>
      </c>
      <c r="AA12" s="227">
        <f t="shared" ca="1" si="30"/>
        <v>4.3809246338383847</v>
      </c>
      <c r="AB12" s="227">
        <f t="shared" ca="1" si="30"/>
        <v>4.3809246338383847</v>
      </c>
      <c r="AC12" s="227">
        <f t="shared" ca="1" si="30"/>
        <v>4.3809246338383847</v>
      </c>
      <c r="AD12" s="227">
        <f t="shared" ca="1" si="30"/>
        <v>4.3809246338383847</v>
      </c>
      <c r="AE12" s="227">
        <f t="shared" ca="1" si="30"/>
        <v>4.3809246338383847</v>
      </c>
      <c r="AF12" s="227">
        <f t="shared" ca="1" si="30"/>
        <v>4.3809246338383847</v>
      </c>
      <c r="AG12" s="227">
        <f t="shared" ca="1" si="31"/>
        <v>4.3809246338383847</v>
      </c>
      <c r="AH12" s="227">
        <f t="shared" ca="1" si="31"/>
        <v>4.3809246338383847</v>
      </c>
      <c r="AI12" s="227">
        <f t="shared" ca="1" si="31"/>
        <v>4.3809246338383847</v>
      </c>
      <c r="AJ12" s="227">
        <f t="shared" ca="1" si="31"/>
        <v>4.3809246338383847</v>
      </c>
      <c r="AK12" s="227">
        <f t="shared" ca="1" si="31"/>
        <v>4.3809246338383847</v>
      </c>
      <c r="AL12" s="227">
        <f t="shared" ca="1" si="31"/>
        <v>4.3809246338383847</v>
      </c>
      <c r="AM12" s="227">
        <f t="shared" ca="1" si="31"/>
        <v>4.3809246338383847</v>
      </c>
      <c r="AN12" s="227">
        <f t="shared" ca="1" si="31"/>
        <v>4.3809246338383847</v>
      </c>
      <c r="AO12" s="227">
        <f t="shared" ca="1" si="31"/>
        <v>4.3809246338383847</v>
      </c>
      <c r="AP12" s="227">
        <f t="shared" ca="1" si="31"/>
        <v>4.3809246338383847</v>
      </c>
      <c r="AQ12" s="227">
        <f t="shared" ca="1" si="32"/>
        <v>4.3809246338383847</v>
      </c>
      <c r="AR12" s="227">
        <f t="shared" ca="1" si="32"/>
        <v>4.3809246338383847</v>
      </c>
      <c r="AS12" s="227">
        <f t="shared" ca="1" si="32"/>
        <v>4.3809246338383847</v>
      </c>
      <c r="AT12" s="227">
        <f t="shared" ca="1" si="32"/>
        <v>4.3809246338383847</v>
      </c>
      <c r="AU12" s="227">
        <f t="shared" ca="1" si="32"/>
        <v>4.3809246338383847</v>
      </c>
      <c r="AV12" s="227">
        <f t="shared" ca="1" si="32"/>
        <v>4.3809246338383847</v>
      </c>
      <c r="AW12" s="227">
        <f t="shared" ca="1" si="32"/>
        <v>4.3809246338383847</v>
      </c>
      <c r="AX12" s="227">
        <f t="shared" ca="1" si="32"/>
        <v>4.3809246338383847</v>
      </c>
      <c r="AY12" s="227">
        <f t="shared" ca="1" si="32"/>
        <v>4.3809246338383847</v>
      </c>
      <c r="AZ12" s="227">
        <f t="shared" ca="1" si="32"/>
        <v>4.3809246338383847</v>
      </c>
      <c r="BA12" s="227">
        <f t="shared" ca="1" si="33"/>
        <v>4.3809246338383847</v>
      </c>
      <c r="BB12" s="227">
        <f t="shared" ca="1" si="33"/>
        <v>4.3809246338383847</v>
      </c>
      <c r="BC12" s="227">
        <f t="shared" ca="1" si="33"/>
        <v>4.3809246338383847</v>
      </c>
      <c r="BD12" s="227">
        <f t="shared" ca="1" si="33"/>
        <v>4.3809246338383847</v>
      </c>
      <c r="BE12" s="227">
        <f t="shared" ca="1" si="33"/>
        <v>4.3809246338383847</v>
      </c>
      <c r="BF12" s="227">
        <f t="shared" ca="1" si="33"/>
        <v>4.3809246338383847</v>
      </c>
      <c r="BG12" s="227">
        <f t="shared" ca="1" si="33"/>
        <v>4.3809246338383847</v>
      </c>
      <c r="BH12" s="227">
        <f t="shared" ca="1" si="33"/>
        <v>4.3809246338383847</v>
      </c>
      <c r="BI12" s="227">
        <f t="shared" ca="1" si="33"/>
        <v>4.3809246338383847</v>
      </c>
      <c r="BJ12" s="227">
        <f t="shared" ca="1" si="33"/>
        <v>4.3809246338383847</v>
      </c>
      <c r="BK12" s="227">
        <f t="shared" ca="1" si="34"/>
        <v>4.3809246338383847</v>
      </c>
      <c r="BL12" s="227">
        <f t="shared" ca="1" si="34"/>
        <v>4.3809246338383847</v>
      </c>
      <c r="BM12" s="227">
        <f t="shared" ca="1" si="34"/>
        <v>4.3809246338383847</v>
      </c>
      <c r="BN12" s="227">
        <f t="shared" ca="1" si="34"/>
        <v>4.3809246338383847</v>
      </c>
      <c r="BO12" s="227">
        <f t="shared" ca="1" si="34"/>
        <v>4.3809246338383847</v>
      </c>
      <c r="BP12" s="227">
        <f t="shared" ca="1" si="34"/>
        <v>4.3809246338383847</v>
      </c>
      <c r="BQ12" s="227">
        <f t="shared" ca="1" si="34"/>
        <v>4.3809246338383847</v>
      </c>
      <c r="BR12" s="227">
        <f t="shared" ca="1" si="34"/>
        <v>4.3809246338383847</v>
      </c>
      <c r="BS12" s="227">
        <f t="shared" ca="1" si="34"/>
        <v>4.3809246338383847</v>
      </c>
      <c r="BT12" s="227">
        <f t="shared" ca="1" si="34"/>
        <v>4.3809246338383847</v>
      </c>
      <c r="BU12" s="227">
        <f t="shared" ca="1" si="35"/>
        <v>4.3809246338383847</v>
      </c>
      <c r="BV12" s="227">
        <f t="shared" ca="1" si="35"/>
        <v>4.3809246338383847</v>
      </c>
      <c r="BW12" s="227">
        <f t="shared" ca="1" si="35"/>
        <v>4.3809246338383847</v>
      </c>
      <c r="BX12" s="227">
        <f t="shared" ca="1" si="35"/>
        <v>4.3809246338383847</v>
      </c>
      <c r="BY12" s="227">
        <f t="shared" ca="1" si="35"/>
        <v>4.3809246338383847</v>
      </c>
      <c r="BZ12" s="227">
        <f t="shared" ca="1" si="35"/>
        <v>4.3809246338383847</v>
      </c>
      <c r="CA12" s="227">
        <f t="shared" ca="1" si="35"/>
        <v>4.3809246338383847</v>
      </c>
      <c r="CB12" s="227">
        <f t="shared" ca="1" si="35"/>
        <v>4.3809246338383847</v>
      </c>
      <c r="CC12" s="227">
        <f t="shared" ca="1" si="35"/>
        <v>4.3809246338383847</v>
      </c>
      <c r="CD12" s="227">
        <f t="shared" ca="1" si="35"/>
        <v>4.3809246338383847</v>
      </c>
      <c r="CE12" s="227">
        <f t="shared" ca="1" si="36"/>
        <v>4.3809246338383847</v>
      </c>
      <c r="CF12" s="227">
        <f t="shared" ca="1" si="36"/>
        <v>4.3809246338383847</v>
      </c>
      <c r="CG12" s="227">
        <f t="shared" ca="1" si="36"/>
        <v>4.3809246338383847</v>
      </c>
      <c r="CH12" s="227">
        <f t="shared" ca="1" si="36"/>
        <v>4.3809246338383847</v>
      </c>
      <c r="CI12" s="227">
        <f t="shared" ca="1" si="36"/>
        <v>4.3809246338383847</v>
      </c>
      <c r="CJ12" s="227">
        <f t="shared" ca="1" si="36"/>
        <v>4.3809246338383847</v>
      </c>
      <c r="CK12" s="227">
        <f t="shared" ca="1" si="36"/>
        <v>4.3809246338383847</v>
      </c>
      <c r="CL12" s="227">
        <f t="shared" ca="1" si="36"/>
        <v>4.3809246338383847</v>
      </c>
      <c r="CM12" s="227">
        <f t="shared" ca="1" si="36"/>
        <v>4.3809246338383847</v>
      </c>
      <c r="CN12" s="227">
        <f t="shared" ca="1" si="36"/>
        <v>4.3809246338383847</v>
      </c>
      <c r="CO12" s="227">
        <f t="shared" ca="1" si="37"/>
        <v>4.3809246338383847</v>
      </c>
      <c r="CP12" s="227">
        <f t="shared" ca="1" si="37"/>
        <v>4.3809246338383847</v>
      </c>
      <c r="CQ12" s="227">
        <f t="shared" ca="1" si="37"/>
        <v>4.3809246338383847</v>
      </c>
      <c r="CR12" s="227">
        <f t="shared" ca="1" si="37"/>
        <v>4.3809246338383847</v>
      </c>
      <c r="CS12" s="227">
        <f t="shared" ca="1" si="37"/>
        <v>4.3809246338383847</v>
      </c>
      <c r="CT12" s="227">
        <f t="shared" ca="1" si="37"/>
        <v>4.3809246338383847</v>
      </c>
      <c r="CU12" s="227">
        <f t="shared" ca="1" si="37"/>
        <v>4.3809246338383847</v>
      </c>
      <c r="CV12" s="227">
        <f t="shared" ca="1" si="37"/>
        <v>4.3809246338383847</v>
      </c>
      <c r="CW12" s="227">
        <f t="shared" ca="1" si="37"/>
        <v>4.3809246338383847</v>
      </c>
      <c r="CX12" s="227">
        <f t="shared" ca="1" si="37"/>
        <v>4.3809246338383847</v>
      </c>
      <c r="CY12" s="227">
        <f t="shared" ca="1" si="38"/>
        <v>4.3809246338383847</v>
      </c>
      <c r="CZ12" s="227">
        <f t="shared" ca="1" si="38"/>
        <v>4.3809246338383847</v>
      </c>
      <c r="DA12" s="227">
        <f t="shared" ca="1" si="38"/>
        <v>4.3809246338383847</v>
      </c>
      <c r="DB12" s="227">
        <f t="shared" ca="1" si="38"/>
        <v>4.3809246338383847</v>
      </c>
      <c r="DC12" s="227">
        <f t="shared" ca="1" si="38"/>
        <v>4.3809246338383847</v>
      </c>
      <c r="DD12" s="227">
        <f t="shared" ca="1" si="38"/>
        <v>4.3809246338383847</v>
      </c>
      <c r="DE12" s="227">
        <f t="shared" ca="1" si="38"/>
        <v>4.3809246338383847</v>
      </c>
      <c r="DF12" s="227">
        <f t="shared" ca="1" si="38"/>
        <v>4.3809246338383847</v>
      </c>
      <c r="DG12" s="227">
        <f t="shared" ca="1" si="38"/>
        <v>4.3809246338383847</v>
      </c>
      <c r="DH12" s="227">
        <f t="shared" ca="1" si="38"/>
        <v>4.3809246338383847</v>
      </c>
      <c r="DI12" s="227">
        <f t="shared" ca="1" si="39"/>
        <v>4.3809246338383847</v>
      </c>
      <c r="DJ12" s="227">
        <f t="shared" ca="1" si="39"/>
        <v>4.3809246338383847</v>
      </c>
      <c r="DK12" s="227">
        <f t="shared" ca="1" si="39"/>
        <v>4.3809246338383847</v>
      </c>
      <c r="DL12" s="227">
        <f t="shared" ca="1" si="39"/>
        <v>4.3809246338383847</v>
      </c>
      <c r="DM12" s="227">
        <f t="shared" ca="1" si="39"/>
        <v>4.3809246338383847</v>
      </c>
      <c r="DN12" s="227">
        <f t="shared" ca="1" si="39"/>
        <v>4.3809246338383847</v>
      </c>
      <c r="DO12" s="227">
        <f t="shared" ca="1" si="39"/>
        <v>4.3809246338383847</v>
      </c>
      <c r="DP12" s="227">
        <f t="shared" ca="1" si="39"/>
        <v>4.3809246338383847</v>
      </c>
      <c r="DQ12" s="227">
        <f t="shared" ca="1" si="39"/>
        <v>4.3809246338383847</v>
      </c>
      <c r="DR12" s="227">
        <f t="shared" ca="1" si="39"/>
        <v>4.3809246338383847</v>
      </c>
      <c r="DS12" s="227">
        <f t="shared" ca="1" si="39"/>
        <v>4.3809246338383847</v>
      </c>
      <c r="DT12" s="227">
        <f t="shared" ca="1" si="39"/>
        <v>4.3809246338383847</v>
      </c>
      <c r="DU12" s="227">
        <f t="shared" ca="1" si="39"/>
        <v>4.3809246338383847</v>
      </c>
      <c r="DV12" s="227">
        <f t="shared" ca="1" si="39"/>
        <v>4.3809246338383847</v>
      </c>
      <c r="DW12" s="227">
        <f t="shared" ca="1" si="39"/>
        <v>4.3809246338383847</v>
      </c>
      <c r="DX12" s="227">
        <f t="shared" ca="1" si="39"/>
        <v>4.3809246338383847</v>
      </c>
      <c r="DY12" s="227">
        <f t="shared" ca="1" si="40"/>
        <v>4.3809246338383847</v>
      </c>
      <c r="DZ12" s="227">
        <f t="shared" ca="1" si="40"/>
        <v>4.3809246338383847</v>
      </c>
      <c r="EA12" s="227">
        <f t="shared" ca="1" si="40"/>
        <v>4.3809246338383847</v>
      </c>
      <c r="EB12" s="227">
        <f t="shared" ca="1" si="40"/>
        <v>4.3809246338383847</v>
      </c>
      <c r="EC12" s="227">
        <f t="shared" ca="1" si="40"/>
        <v>4.3809246338383847</v>
      </c>
      <c r="ED12" s="227">
        <f t="shared" ca="1" si="40"/>
        <v>4.3809246338383847</v>
      </c>
      <c r="EE12" s="227">
        <f t="shared" ca="1" si="40"/>
        <v>4.3809246338383847</v>
      </c>
      <c r="EF12" s="227">
        <f t="shared" ca="1" si="40"/>
        <v>4.3809246338383847</v>
      </c>
      <c r="EG12" s="227">
        <f t="shared" ca="1" si="40"/>
        <v>4.3809246338383847</v>
      </c>
      <c r="EH12" s="227">
        <f t="shared" ca="1" si="40"/>
        <v>4.3809246338383847</v>
      </c>
      <c r="EI12" s="227">
        <f t="shared" ca="1" si="40"/>
        <v>4.3809246338383847</v>
      </c>
      <c r="EJ12" s="227">
        <f t="shared" ca="1" si="40"/>
        <v>4.3809246338383847</v>
      </c>
      <c r="EK12" s="227">
        <f t="shared" ca="1" si="40"/>
        <v>4.3809246338383847</v>
      </c>
      <c r="EL12" s="227">
        <f t="shared" ca="1" si="40"/>
        <v>4.3809246338383847</v>
      </c>
      <c r="EM12" s="227">
        <f t="shared" ca="1" si="40"/>
        <v>4.3809246338383847</v>
      </c>
      <c r="EN12" s="227">
        <f t="shared" ca="1" si="40"/>
        <v>4.3809246338383847</v>
      </c>
      <c r="EO12" s="227">
        <f t="shared" ca="1" si="41"/>
        <v>4.3809246338383847</v>
      </c>
      <c r="EP12" s="227">
        <f t="shared" ca="1" si="41"/>
        <v>4.3809246338383847</v>
      </c>
      <c r="EQ12" s="227">
        <f t="shared" ca="1" si="41"/>
        <v>4.3809246338383847</v>
      </c>
      <c r="ER12" s="227">
        <f t="shared" ca="1" si="41"/>
        <v>4.3809246338383847</v>
      </c>
      <c r="ES12" s="227">
        <f t="shared" ca="1" si="41"/>
        <v>4.3809246338383847</v>
      </c>
      <c r="ET12" s="227">
        <f t="shared" ca="1" si="41"/>
        <v>4.3809246338383847</v>
      </c>
      <c r="EU12" s="227">
        <f t="shared" ca="1" si="41"/>
        <v>4.3809246338383847</v>
      </c>
      <c r="EV12" s="227">
        <f t="shared" ca="1" si="41"/>
        <v>4.3809246338383847</v>
      </c>
      <c r="EW12" s="227">
        <f t="shared" ca="1" si="41"/>
        <v>4.3809246338383847</v>
      </c>
      <c r="EX12" s="227">
        <f t="shared" ca="1" si="41"/>
        <v>4.3809246338383847</v>
      </c>
      <c r="EY12" s="227">
        <f t="shared" ca="1" si="41"/>
        <v>4.3809246338383847</v>
      </c>
      <c r="EZ12" s="227">
        <f t="shared" ca="1" si="41"/>
        <v>4.3809246338383847</v>
      </c>
      <c r="FA12" s="227">
        <f t="shared" ca="1" si="41"/>
        <v>4.3809246338383847</v>
      </c>
      <c r="FB12" s="227">
        <f t="shared" ca="1" si="41"/>
        <v>4.3809246338383847</v>
      </c>
      <c r="FC12" s="227">
        <f t="shared" ca="1" si="41"/>
        <v>4.3809246338383847</v>
      </c>
      <c r="FD12" s="227">
        <f t="shared" ca="1" si="41"/>
        <v>4.3809246338383847</v>
      </c>
      <c r="FE12" s="227">
        <f t="shared" ca="1" si="42"/>
        <v>4.3809246338383847</v>
      </c>
      <c r="FF12" s="227">
        <f t="shared" ca="1" si="42"/>
        <v>4.3809246338383847</v>
      </c>
      <c r="FG12" s="227">
        <f t="shared" ca="1" si="42"/>
        <v>4.3809246338383847</v>
      </c>
      <c r="FH12" s="227">
        <f t="shared" ca="1" si="42"/>
        <v>4.3809246338383847</v>
      </c>
      <c r="FI12" s="227">
        <f t="shared" ca="1" si="42"/>
        <v>4.3809246338383847</v>
      </c>
      <c r="FJ12" s="227">
        <f t="shared" ca="1" si="42"/>
        <v>4.3809246338383847</v>
      </c>
      <c r="FK12" s="227">
        <f t="shared" ca="1" si="42"/>
        <v>4.3809246338383847</v>
      </c>
      <c r="FL12" s="227">
        <f t="shared" ca="1" si="42"/>
        <v>4.3809246338383847</v>
      </c>
      <c r="FM12" s="227">
        <f t="shared" ca="1" si="42"/>
        <v>4.3809246338383847</v>
      </c>
      <c r="FN12" s="227">
        <f t="shared" ca="1" si="42"/>
        <v>4.3809246338383847</v>
      </c>
      <c r="FO12" s="227">
        <f t="shared" ca="1" si="42"/>
        <v>4.3809246338383847</v>
      </c>
      <c r="FP12" s="227">
        <f t="shared" ca="1" si="42"/>
        <v>4.3809246338383847</v>
      </c>
      <c r="FQ12" s="227">
        <f t="shared" ca="1" si="42"/>
        <v>4.3809246338383847</v>
      </c>
      <c r="FR12" s="227">
        <f t="shared" ca="1" si="42"/>
        <v>4.3809246338383847</v>
      </c>
      <c r="FS12" s="227">
        <f t="shared" ca="1" si="42"/>
        <v>4.3809246338383847</v>
      </c>
      <c r="FT12" s="227">
        <f t="shared" ca="1" si="42"/>
        <v>4.3809246338383847</v>
      </c>
      <c r="FU12" s="227">
        <f t="shared" ca="1" si="43"/>
        <v>4.3809246338383847</v>
      </c>
      <c r="FV12" s="227">
        <f t="shared" ca="1" si="43"/>
        <v>4.3809246338383847</v>
      </c>
      <c r="FW12" s="227">
        <f t="shared" ca="1" si="43"/>
        <v>4.3809246338383847</v>
      </c>
      <c r="FX12" s="227">
        <f t="shared" ca="1" si="43"/>
        <v>4.3809246338383847</v>
      </c>
      <c r="FY12" s="227">
        <f t="shared" ca="1" si="43"/>
        <v>4.3809246338383847</v>
      </c>
      <c r="FZ12" s="227">
        <f t="shared" ca="1" si="43"/>
        <v>4.3809246338383847</v>
      </c>
      <c r="GA12" s="227">
        <f t="shared" ca="1" si="43"/>
        <v>4.3809246338383847</v>
      </c>
      <c r="GB12" s="227">
        <f t="shared" ca="1" si="43"/>
        <v>4.3809246338383847</v>
      </c>
      <c r="GC12" s="227">
        <f t="shared" ca="1" si="43"/>
        <v>4.3809246338383847</v>
      </c>
      <c r="GD12" s="227">
        <f t="shared" ca="1" si="43"/>
        <v>4.3809246338383847</v>
      </c>
      <c r="GE12" s="227">
        <f t="shared" ca="1" si="43"/>
        <v>4.3809246338383847</v>
      </c>
      <c r="GF12" s="227">
        <f t="shared" ca="1" si="43"/>
        <v>4.3809246338383847</v>
      </c>
      <c r="GG12" s="227">
        <f t="shared" ca="1" si="43"/>
        <v>4.3809246338383847</v>
      </c>
      <c r="GH12" s="227">
        <f t="shared" ca="1" si="43"/>
        <v>4.3809246338383847</v>
      </c>
      <c r="GI12" s="227">
        <f t="shared" ca="1" si="43"/>
        <v>4.3809246338383847</v>
      </c>
      <c r="GJ12" s="227">
        <f t="shared" ca="1" si="43"/>
        <v>4.3809246338383847</v>
      </c>
      <c r="GK12" s="227">
        <f t="shared" ca="1" si="44"/>
        <v>4.3809246338383847</v>
      </c>
      <c r="GL12" s="227">
        <f t="shared" ca="1" si="44"/>
        <v>4.3809246338383847</v>
      </c>
      <c r="GM12" s="227">
        <f t="shared" ca="1" si="44"/>
        <v>4.3809246338383847</v>
      </c>
      <c r="GN12" s="227">
        <f t="shared" ca="1" si="44"/>
        <v>4.3809246338383847</v>
      </c>
      <c r="GO12" s="227">
        <f t="shared" ca="1" si="44"/>
        <v>4.3809246338383847</v>
      </c>
      <c r="GP12" s="227">
        <f t="shared" ca="1" si="44"/>
        <v>4.3809246338383847</v>
      </c>
      <c r="GQ12" s="227">
        <f t="shared" ca="1" si="44"/>
        <v>4.3809246338383847</v>
      </c>
      <c r="GR12" s="227">
        <f t="shared" ca="1" si="44"/>
        <v>4.3809246338383847</v>
      </c>
      <c r="GS12" s="227">
        <f t="shared" ca="1" si="44"/>
        <v>4.3809246338383847</v>
      </c>
      <c r="GT12" s="227">
        <f t="shared" ca="1" si="44"/>
        <v>4.3809246338383847</v>
      </c>
      <c r="GU12" s="227">
        <f t="shared" ca="1" si="44"/>
        <v>4.3809246338383847</v>
      </c>
      <c r="GV12" s="227">
        <f t="shared" ca="1" si="44"/>
        <v>4.3809246338383847</v>
      </c>
      <c r="GW12" s="227">
        <f t="shared" ca="1" si="44"/>
        <v>4.3809246338383847</v>
      </c>
      <c r="GX12" s="227">
        <f t="shared" ca="1" si="44"/>
        <v>4.3809246338383847</v>
      </c>
      <c r="GY12" s="227">
        <f t="shared" ca="1" si="45"/>
        <v>4.3809246338383847</v>
      </c>
      <c r="GZ12" s="227">
        <f t="shared" ca="1" si="45"/>
        <v>4.3809246338383847</v>
      </c>
      <c r="HA12" s="227">
        <f t="shared" ca="1" si="45"/>
        <v>4.3809246338383847</v>
      </c>
      <c r="HB12" s="227">
        <f t="shared" ca="1" si="45"/>
        <v>4.3809246338383847</v>
      </c>
      <c r="HC12" s="227">
        <f t="shared" ca="1" si="45"/>
        <v>4.3809246338383847</v>
      </c>
      <c r="HD12" s="227">
        <f t="shared" ca="1" si="45"/>
        <v>4.3809246338383847</v>
      </c>
      <c r="HE12" s="227">
        <f t="shared" ca="1" si="45"/>
        <v>4.3809246338383847</v>
      </c>
      <c r="HF12" s="227">
        <f t="shared" ca="1" si="45"/>
        <v>4.3809246338383847</v>
      </c>
      <c r="HG12" s="227">
        <f t="shared" ca="1" si="45"/>
        <v>4.3809246338383847</v>
      </c>
      <c r="HH12" s="227">
        <f t="shared" ca="1" si="45"/>
        <v>4.3809246338383847</v>
      </c>
      <c r="HI12" s="227">
        <f t="shared" ca="1" si="45"/>
        <v>4.3809246338383847</v>
      </c>
      <c r="HJ12" s="227">
        <f t="shared" ca="1" si="45"/>
        <v>4.3809246338383847</v>
      </c>
      <c r="HK12" s="227">
        <f t="shared" ca="1" si="46"/>
        <v>4.3809246338383847</v>
      </c>
      <c r="HL12" s="227">
        <f t="shared" ca="1" si="46"/>
        <v>4.3809246338383847</v>
      </c>
      <c r="HM12" s="227">
        <f t="shared" ca="1" si="46"/>
        <v>4.3809246338383847</v>
      </c>
      <c r="HN12" s="227">
        <f t="shared" ca="1" si="46"/>
        <v>4.3809246338383847</v>
      </c>
      <c r="HO12" s="227">
        <f t="shared" ca="1" si="46"/>
        <v>4.3809246338383847</v>
      </c>
      <c r="HP12" s="227">
        <f t="shared" ca="1" si="46"/>
        <v>4.3809246338383847</v>
      </c>
      <c r="HQ12" s="227">
        <f t="shared" ca="1" si="46"/>
        <v>4.3809246338383847</v>
      </c>
      <c r="HR12" s="227">
        <f t="shared" ca="1" si="46"/>
        <v>4.3809246338383847</v>
      </c>
      <c r="HS12" s="227">
        <f t="shared" ca="1" si="46"/>
        <v>4.3809246338383847</v>
      </c>
      <c r="HT12" s="227">
        <f t="shared" ca="1" si="46"/>
        <v>4.3809246338383847</v>
      </c>
      <c r="HU12" s="227">
        <f t="shared" ca="1" si="46"/>
        <v>4.3809246338383847</v>
      </c>
      <c r="HV12" s="227">
        <f t="shared" ca="1" si="46"/>
        <v>4.3809246338383847</v>
      </c>
      <c r="HW12" s="227">
        <f t="shared" ca="1" si="47"/>
        <v>4.3809246338383847</v>
      </c>
      <c r="HX12" s="227">
        <f t="shared" ca="1" si="47"/>
        <v>4.3809246338383847</v>
      </c>
      <c r="HY12" s="227">
        <f t="shared" ca="1" si="47"/>
        <v>4.3809246338383847</v>
      </c>
      <c r="HZ12" s="227">
        <f t="shared" ca="1" si="47"/>
        <v>4.3809246338383847</v>
      </c>
      <c r="IA12" s="227">
        <f t="shared" ca="1" si="47"/>
        <v>4.3809246338383847</v>
      </c>
      <c r="IB12" s="227">
        <f t="shared" ca="1" si="47"/>
        <v>4.3809246338383847</v>
      </c>
      <c r="IC12" s="227">
        <f t="shared" ca="1" si="47"/>
        <v>4.3809246338383847</v>
      </c>
      <c r="ID12" s="227">
        <f t="shared" ca="1" si="47"/>
        <v>4.3809246338383847</v>
      </c>
      <c r="IE12" s="227">
        <f t="shared" ca="1" si="47"/>
        <v>4.3809246338383847</v>
      </c>
      <c r="IF12" s="227">
        <f t="shared" ca="1" si="47"/>
        <v>4.3809246338383847</v>
      </c>
      <c r="IG12" s="227">
        <f t="shared" ca="1" si="47"/>
        <v>4.3809246338383847</v>
      </c>
      <c r="IH12" s="227">
        <f t="shared" ca="1" si="47"/>
        <v>4.3809246338383847</v>
      </c>
      <c r="II12" s="227">
        <f t="shared" ca="1" si="48"/>
        <v>4.3809246338383847</v>
      </c>
      <c r="IJ12" s="227">
        <f t="shared" ca="1" si="48"/>
        <v>4.3809246338383847</v>
      </c>
      <c r="IK12" s="227">
        <f t="shared" ca="1" si="48"/>
        <v>4.3809246338383847</v>
      </c>
      <c r="IL12" s="227">
        <f t="shared" ca="1" si="48"/>
        <v>4.3809246338383847</v>
      </c>
      <c r="IM12" s="227">
        <f t="shared" ca="1" si="48"/>
        <v>4.3809246338383847</v>
      </c>
      <c r="IN12" s="227">
        <f t="shared" ca="1" si="48"/>
        <v>4.3809246338383847</v>
      </c>
      <c r="IO12" s="227">
        <f t="shared" ca="1" si="48"/>
        <v>4.3809246338383847</v>
      </c>
      <c r="IP12" s="227">
        <f t="shared" ca="1" si="48"/>
        <v>4.3809246338383847</v>
      </c>
      <c r="IQ12" s="227">
        <f t="shared" ca="1" si="48"/>
        <v>4.3809246338383847</v>
      </c>
      <c r="IR12" s="227">
        <f t="shared" ca="1" si="48"/>
        <v>4.3809246338383847</v>
      </c>
      <c r="IS12" s="227">
        <f t="shared" ca="1" si="48"/>
        <v>4.3809246338383847</v>
      </c>
      <c r="IT12" s="227">
        <f t="shared" ca="1" si="48"/>
        <v>4.3809246338383847</v>
      </c>
      <c r="IU12" s="227">
        <f t="shared" ca="1" si="49"/>
        <v>4.3809246338383847</v>
      </c>
      <c r="IV12" s="227">
        <f t="shared" ca="1" si="49"/>
        <v>4.3809246338383847</v>
      </c>
      <c r="IW12" s="227">
        <f t="shared" ca="1" si="49"/>
        <v>4.3809246338383847</v>
      </c>
      <c r="IX12" s="227">
        <f t="shared" ca="1" si="49"/>
        <v>4.3809246338383847</v>
      </c>
      <c r="IY12" s="227">
        <f t="shared" ca="1" si="49"/>
        <v>4.3809246338383847</v>
      </c>
      <c r="IZ12" s="227">
        <f t="shared" ca="1" si="49"/>
        <v>4.3809246338383847</v>
      </c>
      <c r="JA12" s="227">
        <f t="shared" ca="1" si="49"/>
        <v>4.3809246338383847</v>
      </c>
      <c r="JB12" s="227">
        <f t="shared" ca="1" si="49"/>
        <v>4.3809246338383847</v>
      </c>
      <c r="JC12" s="227">
        <f t="shared" ca="1" si="49"/>
        <v>4.3809246338383847</v>
      </c>
      <c r="JD12" s="227">
        <f t="shared" ca="1" si="49"/>
        <v>4.3809246338383847</v>
      </c>
      <c r="JE12" s="227">
        <f t="shared" ca="1" si="49"/>
        <v>4.3809246338383847</v>
      </c>
      <c r="JF12" s="227">
        <f t="shared" ca="1" si="49"/>
        <v>4.3809246338383847</v>
      </c>
      <c r="JG12" s="227">
        <f t="shared" ca="1" si="50"/>
        <v>4.3809246338383847</v>
      </c>
      <c r="JH12" s="227">
        <f t="shared" ca="1" si="50"/>
        <v>4.3809246338383847</v>
      </c>
      <c r="JI12" s="227">
        <f t="shared" ca="1" si="50"/>
        <v>4.3809246338383847</v>
      </c>
      <c r="JJ12" s="227">
        <f t="shared" ca="1" si="50"/>
        <v>4.3809246338383847</v>
      </c>
      <c r="JK12" s="227">
        <f t="shared" ca="1" si="50"/>
        <v>4.3809246338383847</v>
      </c>
      <c r="JL12" s="227">
        <f t="shared" ca="1" si="50"/>
        <v>4.3809246338383847</v>
      </c>
      <c r="JM12" s="227">
        <f t="shared" ca="1" si="50"/>
        <v>4.3809246338383847</v>
      </c>
      <c r="JN12" s="227">
        <f t="shared" ca="1" si="50"/>
        <v>4.3809246338383847</v>
      </c>
      <c r="JO12" s="227">
        <f t="shared" ca="1" si="50"/>
        <v>4.3809246338383847</v>
      </c>
      <c r="JP12" s="227">
        <f t="shared" ca="1" si="50"/>
        <v>4.3809246338383847</v>
      </c>
      <c r="JQ12" s="227">
        <f t="shared" ca="1" si="50"/>
        <v>4.3809246338383847</v>
      </c>
      <c r="JR12" s="227">
        <f t="shared" ca="1" si="50"/>
        <v>4.3809246338383847</v>
      </c>
      <c r="JS12" s="227">
        <f t="shared" ca="1" si="51"/>
        <v>4.3809246338383847</v>
      </c>
      <c r="JT12" s="227">
        <f t="shared" ca="1" si="51"/>
        <v>4.3809246338383847</v>
      </c>
      <c r="JU12" s="227">
        <f t="shared" ca="1" si="51"/>
        <v>4.3809246338383847</v>
      </c>
      <c r="JV12" s="227">
        <f t="shared" ca="1" si="51"/>
        <v>4.3809246338383847</v>
      </c>
      <c r="JW12" s="227">
        <f t="shared" ca="1" si="51"/>
        <v>4.3809246338383847</v>
      </c>
      <c r="JX12" s="227">
        <f t="shared" ca="1" si="51"/>
        <v>4.3809246338383847</v>
      </c>
      <c r="JY12" s="227">
        <f t="shared" ca="1" si="51"/>
        <v>4.3809246338383847</v>
      </c>
      <c r="JZ12" s="227">
        <f t="shared" ca="1" si="51"/>
        <v>4.3809246338383847</v>
      </c>
      <c r="KA12" s="227">
        <f t="shared" ca="1" si="51"/>
        <v>4.3809246338383847</v>
      </c>
      <c r="KB12" s="227">
        <f t="shared" ca="1" si="51"/>
        <v>4.3809246338383847</v>
      </c>
      <c r="KC12" s="227">
        <f t="shared" ca="1" si="51"/>
        <v>4.3809246338383847</v>
      </c>
      <c r="KD12" s="227">
        <f t="shared" ca="1" si="51"/>
        <v>4.3809246338383847</v>
      </c>
      <c r="KE12" s="227">
        <f t="shared" ca="1" si="52"/>
        <v>4.3809246338383847</v>
      </c>
      <c r="KF12" s="227">
        <f t="shared" ca="1" si="52"/>
        <v>4.3809246338383847</v>
      </c>
      <c r="KG12" s="227">
        <f t="shared" ca="1" si="52"/>
        <v>4.3809246338383847</v>
      </c>
      <c r="KH12" s="227">
        <f t="shared" ca="1" si="52"/>
        <v>4.3809246338383847</v>
      </c>
      <c r="KI12" s="227">
        <f t="shared" ca="1" si="52"/>
        <v>4.3809246338383847</v>
      </c>
      <c r="KJ12" s="227">
        <f t="shared" ca="1" si="52"/>
        <v>4.3809246338383847</v>
      </c>
      <c r="KK12" s="227">
        <f t="shared" ca="1" si="52"/>
        <v>4.3809246338383847</v>
      </c>
      <c r="KL12" s="227">
        <f t="shared" ca="1" si="52"/>
        <v>4.3809246338383847</v>
      </c>
      <c r="KM12" s="227">
        <f t="shared" ca="1" si="52"/>
        <v>4.3809246338383847</v>
      </c>
      <c r="KN12" s="227">
        <f t="shared" ca="1" si="52"/>
        <v>4.3809246338383847</v>
      </c>
      <c r="KO12" s="227">
        <f t="shared" ca="1" si="52"/>
        <v>4.3809246338383847</v>
      </c>
      <c r="KP12" s="227">
        <f t="shared" ca="1" si="52"/>
        <v>4.3809246338383847</v>
      </c>
    </row>
    <row r="13" spans="1:302" s="187" customFormat="1" x14ac:dyDescent="0.3">
      <c r="A13" s="226">
        <f t="shared" si="53"/>
        <v>5</v>
      </c>
      <c r="B13" s="227" cm="1">
        <f t="array" aca="1" ref="B13" ca="1">INDIRECT("'Cronograma de Desembolso'!"&amp;ADDRESS(8,A13+3))</f>
        <v>1301.1346162500001</v>
      </c>
      <c r="C13" s="228">
        <f t="shared" si="28"/>
        <v>0</v>
      </c>
      <c r="D13" s="227">
        <f t="shared" si="28"/>
        <v>0</v>
      </c>
      <c r="E13" s="227">
        <f t="shared" si="28"/>
        <v>0</v>
      </c>
      <c r="F13" s="227">
        <f t="shared" si="28"/>
        <v>0</v>
      </c>
      <c r="G13" s="227">
        <f t="shared" ca="1" si="28"/>
        <v>4.3957250548986488</v>
      </c>
      <c r="H13" s="227">
        <f t="shared" ca="1" si="28"/>
        <v>4.3957250548986488</v>
      </c>
      <c r="I13" s="227">
        <f t="shared" ca="1" si="28"/>
        <v>4.3957250548986488</v>
      </c>
      <c r="J13" s="227">
        <f t="shared" ca="1" si="28"/>
        <v>4.3957250548986488</v>
      </c>
      <c r="K13" s="227">
        <f t="shared" ca="1" si="28"/>
        <v>4.3957250548986488</v>
      </c>
      <c r="L13" s="227">
        <f t="shared" ca="1" si="28"/>
        <v>4.3957250548986488</v>
      </c>
      <c r="M13" s="227">
        <f t="shared" ca="1" si="29"/>
        <v>4.3957250548986488</v>
      </c>
      <c r="N13" s="227">
        <f t="shared" ca="1" si="29"/>
        <v>4.3957250548986488</v>
      </c>
      <c r="O13" s="227">
        <f t="shared" ca="1" si="29"/>
        <v>4.3957250548986488</v>
      </c>
      <c r="P13" s="227">
        <f t="shared" ca="1" si="29"/>
        <v>4.3957250548986488</v>
      </c>
      <c r="Q13" s="227">
        <f t="shared" ca="1" si="29"/>
        <v>4.3957250548986488</v>
      </c>
      <c r="R13" s="227">
        <f t="shared" ca="1" si="29"/>
        <v>4.3957250548986488</v>
      </c>
      <c r="S13" s="227">
        <f t="shared" ca="1" si="29"/>
        <v>4.3957250548986488</v>
      </c>
      <c r="T13" s="227">
        <f t="shared" ca="1" si="29"/>
        <v>4.3957250548986488</v>
      </c>
      <c r="U13" s="227">
        <f t="shared" ca="1" si="29"/>
        <v>4.3957250548986488</v>
      </c>
      <c r="V13" s="227">
        <f t="shared" ca="1" si="29"/>
        <v>4.3957250548986488</v>
      </c>
      <c r="W13" s="227">
        <f t="shared" ca="1" si="30"/>
        <v>4.3957250548986488</v>
      </c>
      <c r="X13" s="227">
        <f t="shared" ca="1" si="30"/>
        <v>4.3957250548986488</v>
      </c>
      <c r="Y13" s="227">
        <f t="shared" ca="1" si="30"/>
        <v>4.3957250548986488</v>
      </c>
      <c r="Z13" s="227">
        <f t="shared" ca="1" si="30"/>
        <v>4.3957250548986488</v>
      </c>
      <c r="AA13" s="227">
        <f t="shared" ca="1" si="30"/>
        <v>4.3957250548986488</v>
      </c>
      <c r="AB13" s="227">
        <f t="shared" ca="1" si="30"/>
        <v>4.3957250548986488</v>
      </c>
      <c r="AC13" s="227">
        <f t="shared" ca="1" si="30"/>
        <v>4.3957250548986488</v>
      </c>
      <c r="AD13" s="227">
        <f t="shared" ca="1" si="30"/>
        <v>4.3957250548986488</v>
      </c>
      <c r="AE13" s="227">
        <f t="shared" ca="1" si="30"/>
        <v>4.3957250548986488</v>
      </c>
      <c r="AF13" s="227">
        <f t="shared" ca="1" si="30"/>
        <v>4.3957250548986488</v>
      </c>
      <c r="AG13" s="227">
        <f t="shared" ca="1" si="31"/>
        <v>4.3957250548986488</v>
      </c>
      <c r="AH13" s="227">
        <f t="shared" ca="1" si="31"/>
        <v>4.3957250548986488</v>
      </c>
      <c r="AI13" s="227">
        <f t="shared" ca="1" si="31"/>
        <v>4.3957250548986488</v>
      </c>
      <c r="AJ13" s="227">
        <f t="shared" ca="1" si="31"/>
        <v>4.3957250548986488</v>
      </c>
      <c r="AK13" s="227">
        <f t="shared" ca="1" si="31"/>
        <v>4.3957250548986488</v>
      </c>
      <c r="AL13" s="227">
        <f t="shared" ca="1" si="31"/>
        <v>4.3957250548986488</v>
      </c>
      <c r="AM13" s="227">
        <f t="shared" ca="1" si="31"/>
        <v>4.3957250548986488</v>
      </c>
      <c r="AN13" s="227">
        <f t="shared" ca="1" si="31"/>
        <v>4.3957250548986488</v>
      </c>
      <c r="AO13" s="227">
        <f t="shared" ca="1" si="31"/>
        <v>4.3957250548986488</v>
      </c>
      <c r="AP13" s="227">
        <f t="shared" ca="1" si="31"/>
        <v>4.3957250548986488</v>
      </c>
      <c r="AQ13" s="227">
        <f t="shared" ca="1" si="32"/>
        <v>4.3957250548986488</v>
      </c>
      <c r="AR13" s="227">
        <f t="shared" ca="1" si="32"/>
        <v>4.3957250548986488</v>
      </c>
      <c r="AS13" s="227">
        <f t="shared" ca="1" si="32"/>
        <v>4.3957250548986488</v>
      </c>
      <c r="AT13" s="227">
        <f t="shared" ca="1" si="32"/>
        <v>4.3957250548986488</v>
      </c>
      <c r="AU13" s="227">
        <f t="shared" ca="1" si="32"/>
        <v>4.3957250548986488</v>
      </c>
      <c r="AV13" s="227">
        <f t="shared" ca="1" si="32"/>
        <v>4.3957250548986488</v>
      </c>
      <c r="AW13" s="227">
        <f t="shared" ca="1" si="32"/>
        <v>4.3957250548986488</v>
      </c>
      <c r="AX13" s="227">
        <f t="shared" ca="1" si="32"/>
        <v>4.3957250548986488</v>
      </c>
      <c r="AY13" s="227">
        <f t="shared" ca="1" si="32"/>
        <v>4.3957250548986488</v>
      </c>
      <c r="AZ13" s="227">
        <f t="shared" ca="1" si="32"/>
        <v>4.3957250548986488</v>
      </c>
      <c r="BA13" s="227">
        <f t="shared" ca="1" si="33"/>
        <v>4.3957250548986488</v>
      </c>
      <c r="BB13" s="227">
        <f t="shared" ca="1" si="33"/>
        <v>4.3957250548986488</v>
      </c>
      <c r="BC13" s="227">
        <f t="shared" ca="1" si="33"/>
        <v>4.3957250548986488</v>
      </c>
      <c r="BD13" s="227">
        <f t="shared" ca="1" si="33"/>
        <v>4.3957250548986488</v>
      </c>
      <c r="BE13" s="227">
        <f t="shared" ca="1" si="33"/>
        <v>4.3957250548986488</v>
      </c>
      <c r="BF13" s="227">
        <f t="shared" ca="1" si="33"/>
        <v>4.3957250548986488</v>
      </c>
      <c r="BG13" s="227">
        <f t="shared" ca="1" si="33"/>
        <v>4.3957250548986488</v>
      </c>
      <c r="BH13" s="227">
        <f t="shared" ca="1" si="33"/>
        <v>4.3957250548986488</v>
      </c>
      <c r="BI13" s="227">
        <f t="shared" ca="1" si="33"/>
        <v>4.3957250548986488</v>
      </c>
      <c r="BJ13" s="227">
        <f t="shared" ca="1" si="33"/>
        <v>4.3957250548986488</v>
      </c>
      <c r="BK13" s="227">
        <f t="shared" ca="1" si="34"/>
        <v>4.3957250548986488</v>
      </c>
      <c r="BL13" s="227">
        <f t="shared" ca="1" si="34"/>
        <v>4.3957250548986488</v>
      </c>
      <c r="BM13" s="227">
        <f t="shared" ca="1" si="34"/>
        <v>4.3957250548986488</v>
      </c>
      <c r="BN13" s="227">
        <f t="shared" ca="1" si="34"/>
        <v>4.3957250548986488</v>
      </c>
      <c r="BO13" s="227">
        <f t="shared" ca="1" si="34"/>
        <v>4.3957250548986488</v>
      </c>
      <c r="BP13" s="227">
        <f t="shared" ca="1" si="34"/>
        <v>4.3957250548986488</v>
      </c>
      <c r="BQ13" s="227">
        <f t="shared" ca="1" si="34"/>
        <v>4.3957250548986488</v>
      </c>
      <c r="BR13" s="227">
        <f t="shared" ca="1" si="34"/>
        <v>4.3957250548986488</v>
      </c>
      <c r="BS13" s="227">
        <f t="shared" ca="1" si="34"/>
        <v>4.3957250548986488</v>
      </c>
      <c r="BT13" s="227">
        <f t="shared" ca="1" si="34"/>
        <v>4.3957250548986488</v>
      </c>
      <c r="BU13" s="227">
        <f t="shared" ca="1" si="35"/>
        <v>4.3957250548986488</v>
      </c>
      <c r="BV13" s="227">
        <f t="shared" ca="1" si="35"/>
        <v>4.3957250548986488</v>
      </c>
      <c r="BW13" s="227">
        <f t="shared" ca="1" si="35"/>
        <v>4.3957250548986488</v>
      </c>
      <c r="BX13" s="227">
        <f t="shared" ca="1" si="35"/>
        <v>4.3957250548986488</v>
      </c>
      <c r="BY13" s="227">
        <f t="shared" ca="1" si="35"/>
        <v>4.3957250548986488</v>
      </c>
      <c r="BZ13" s="227">
        <f t="shared" ca="1" si="35"/>
        <v>4.3957250548986488</v>
      </c>
      <c r="CA13" s="227">
        <f t="shared" ca="1" si="35"/>
        <v>4.3957250548986488</v>
      </c>
      <c r="CB13" s="227">
        <f t="shared" ca="1" si="35"/>
        <v>4.3957250548986488</v>
      </c>
      <c r="CC13" s="227">
        <f t="shared" ca="1" si="35"/>
        <v>4.3957250548986488</v>
      </c>
      <c r="CD13" s="227">
        <f t="shared" ca="1" si="35"/>
        <v>4.3957250548986488</v>
      </c>
      <c r="CE13" s="227">
        <f t="shared" ca="1" si="36"/>
        <v>4.3957250548986488</v>
      </c>
      <c r="CF13" s="227">
        <f t="shared" ca="1" si="36"/>
        <v>4.3957250548986488</v>
      </c>
      <c r="CG13" s="227">
        <f t="shared" ca="1" si="36"/>
        <v>4.3957250548986488</v>
      </c>
      <c r="CH13" s="227">
        <f t="shared" ca="1" si="36"/>
        <v>4.3957250548986488</v>
      </c>
      <c r="CI13" s="227">
        <f t="shared" ca="1" si="36"/>
        <v>4.3957250548986488</v>
      </c>
      <c r="CJ13" s="227">
        <f t="shared" ca="1" si="36"/>
        <v>4.3957250548986488</v>
      </c>
      <c r="CK13" s="227">
        <f t="shared" ca="1" si="36"/>
        <v>4.3957250548986488</v>
      </c>
      <c r="CL13" s="227">
        <f t="shared" ca="1" si="36"/>
        <v>4.3957250548986488</v>
      </c>
      <c r="CM13" s="227">
        <f t="shared" ca="1" si="36"/>
        <v>4.3957250548986488</v>
      </c>
      <c r="CN13" s="227">
        <f t="shared" ca="1" si="36"/>
        <v>4.3957250548986488</v>
      </c>
      <c r="CO13" s="227">
        <f t="shared" ca="1" si="37"/>
        <v>4.3957250548986488</v>
      </c>
      <c r="CP13" s="227">
        <f t="shared" ca="1" si="37"/>
        <v>4.3957250548986488</v>
      </c>
      <c r="CQ13" s="227">
        <f t="shared" ca="1" si="37"/>
        <v>4.3957250548986488</v>
      </c>
      <c r="CR13" s="227">
        <f t="shared" ca="1" si="37"/>
        <v>4.3957250548986488</v>
      </c>
      <c r="CS13" s="227">
        <f t="shared" ca="1" si="37"/>
        <v>4.3957250548986488</v>
      </c>
      <c r="CT13" s="227">
        <f t="shared" ca="1" si="37"/>
        <v>4.3957250548986488</v>
      </c>
      <c r="CU13" s="227">
        <f t="shared" ca="1" si="37"/>
        <v>4.3957250548986488</v>
      </c>
      <c r="CV13" s="227">
        <f t="shared" ca="1" si="37"/>
        <v>4.3957250548986488</v>
      </c>
      <c r="CW13" s="227">
        <f t="shared" ca="1" si="37"/>
        <v>4.3957250548986488</v>
      </c>
      <c r="CX13" s="227">
        <f t="shared" ca="1" si="37"/>
        <v>4.3957250548986488</v>
      </c>
      <c r="CY13" s="227">
        <f t="shared" ca="1" si="38"/>
        <v>4.3957250548986488</v>
      </c>
      <c r="CZ13" s="227">
        <f t="shared" ca="1" si="38"/>
        <v>4.3957250548986488</v>
      </c>
      <c r="DA13" s="227">
        <f t="shared" ca="1" si="38"/>
        <v>4.3957250548986488</v>
      </c>
      <c r="DB13" s="227">
        <f t="shared" ca="1" si="38"/>
        <v>4.3957250548986488</v>
      </c>
      <c r="DC13" s="227">
        <f t="shared" ca="1" si="38"/>
        <v>4.3957250548986488</v>
      </c>
      <c r="DD13" s="227">
        <f t="shared" ca="1" si="38"/>
        <v>4.3957250548986488</v>
      </c>
      <c r="DE13" s="227">
        <f t="shared" ca="1" si="38"/>
        <v>4.3957250548986488</v>
      </c>
      <c r="DF13" s="227">
        <f t="shared" ca="1" si="38"/>
        <v>4.3957250548986488</v>
      </c>
      <c r="DG13" s="227">
        <f t="shared" ca="1" si="38"/>
        <v>4.3957250548986488</v>
      </c>
      <c r="DH13" s="227">
        <f t="shared" ca="1" si="38"/>
        <v>4.3957250548986488</v>
      </c>
      <c r="DI13" s="227">
        <f t="shared" ca="1" si="39"/>
        <v>4.3957250548986488</v>
      </c>
      <c r="DJ13" s="227">
        <f t="shared" ca="1" si="39"/>
        <v>4.3957250548986488</v>
      </c>
      <c r="DK13" s="227">
        <f t="shared" ca="1" si="39"/>
        <v>4.3957250548986488</v>
      </c>
      <c r="DL13" s="227">
        <f t="shared" ca="1" si="39"/>
        <v>4.3957250548986488</v>
      </c>
      <c r="DM13" s="227">
        <f t="shared" ca="1" si="39"/>
        <v>4.3957250548986488</v>
      </c>
      <c r="DN13" s="227">
        <f t="shared" ca="1" si="39"/>
        <v>4.3957250548986488</v>
      </c>
      <c r="DO13" s="227">
        <f t="shared" ca="1" si="39"/>
        <v>4.3957250548986488</v>
      </c>
      <c r="DP13" s="227">
        <f t="shared" ca="1" si="39"/>
        <v>4.3957250548986488</v>
      </c>
      <c r="DQ13" s="227">
        <f t="shared" ca="1" si="39"/>
        <v>4.3957250548986488</v>
      </c>
      <c r="DR13" s="227">
        <f t="shared" ca="1" si="39"/>
        <v>4.3957250548986488</v>
      </c>
      <c r="DS13" s="227">
        <f t="shared" ca="1" si="39"/>
        <v>4.3957250548986488</v>
      </c>
      <c r="DT13" s="227">
        <f t="shared" ca="1" si="39"/>
        <v>4.3957250548986488</v>
      </c>
      <c r="DU13" s="227">
        <f t="shared" ca="1" si="39"/>
        <v>4.3957250548986488</v>
      </c>
      <c r="DV13" s="227">
        <f t="shared" ca="1" si="39"/>
        <v>4.3957250548986488</v>
      </c>
      <c r="DW13" s="227">
        <f t="shared" ca="1" si="39"/>
        <v>4.3957250548986488</v>
      </c>
      <c r="DX13" s="227">
        <f t="shared" ca="1" si="39"/>
        <v>4.3957250548986488</v>
      </c>
      <c r="DY13" s="227">
        <f t="shared" ca="1" si="40"/>
        <v>4.3957250548986488</v>
      </c>
      <c r="DZ13" s="227">
        <f t="shared" ca="1" si="40"/>
        <v>4.3957250548986488</v>
      </c>
      <c r="EA13" s="227">
        <f t="shared" ca="1" si="40"/>
        <v>4.3957250548986488</v>
      </c>
      <c r="EB13" s="227">
        <f t="shared" ca="1" si="40"/>
        <v>4.3957250548986488</v>
      </c>
      <c r="EC13" s="227">
        <f t="shared" ca="1" si="40"/>
        <v>4.3957250548986488</v>
      </c>
      <c r="ED13" s="227">
        <f t="shared" ca="1" si="40"/>
        <v>4.3957250548986488</v>
      </c>
      <c r="EE13" s="227">
        <f t="shared" ca="1" si="40"/>
        <v>4.3957250548986488</v>
      </c>
      <c r="EF13" s="227">
        <f t="shared" ca="1" si="40"/>
        <v>4.3957250548986488</v>
      </c>
      <c r="EG13" s="227">
        <f t="shared" ca="1" si="40"/>
        <v>4.3957250548986488</v>
      </c>
      <c r="EH13" s="227">
        <f t="shared" ca="1" si="40"/>
        <v>4.3957250548986488</v>
      </c>
      <c r="EI13" s="227">
        <f t="shared" ca="1" si="40"/>
        <v>4.3957250548986488</v>
      </c>
      <c r="EJ13" s="227">
        <f t="shared" ca="1" si="40"/>
        <v>4.3957250548986488</v>
      </c>
      <c r="EK13" s="227">
        <f t="shared" ca="1" si="40"/>
        <v>4.3957250548986488</v>
      </c>
      <c r="EL13" s="227">
        <f t="shared" ca="1" si="40"/>
        <v>4.3957250548986488</v>
      </c>
      <c r="EM13" s="227">
        <f t="shared" ca="1" si="40"/>
        <v>4.3957250548986488</v>
      </c>
      <c r="EN13" s="227">
        <f t="shared" ca="1" si="40"/>
        <v>4.3957250548986488</v>
      </c>
      <c r="EO13" s="227">
        <f t="shared" ca="1" si="41"/>
        <v>4.3957250548986488</v>
      </c>
      <c r="EP13" s="227">
        <f t="shared" ca="1" si="41"/>
        <v>4.3957250548986488</v>
      </c>
      <c r="EQ13" s="227">
        <f t="shared" ca="1" si="41"/>
        <v>4.3957250548986488</v>
      </c>
      <c r="ER13" s="227">
        <f t="shared" ca="1" si="41"/>
        <v>4.3957250548986488</v>
      </c>
      <c r="ES13" s="227">
        <f t="shared" ca="1" si="41"/>
        <v>4.3957250548986488</v>
      </c>
      <c r="ET13" s="227">
        <f t="shared" ca="1" si="41"/>
        <v>4.3957250548986488</v>
      </c>
      <c r="EU13" s="227">
        <f t="shared" ca="1" si="41"/>
        <v>4.3957250548986488</v>
      </c>
      <c r="EV13" s="227">
        <f t="shared" ca="1" si="41"/>
        <v>4.3957250548986488</v>
      </c>
      <c r="EW13" s="227">
        <f t="shared" ca="1" si="41"/>
        <v>4.3957250548986488</v>
      </c>
      <c r="EX13" s="227">
        <f t="shared" ca="1" si="41"/>
        <v>4.3957250548986488</v>
      </c>
      <c r="EY13" s="227">
        <f t="shared" ca="1" si="41"/>
        <v>4.3957250548986488</v>
      </c>
      <c r="EZ13" s="227">
        <f t="shared" ca="1" si="41"/>
        <v>4.3957250548986488</v>
      </c>
      <c r="FA13" s="227">
        <f t="shared" ca="1" si="41"/>
        <v>4.3957250548986488</v>
      </c>
      <c r="FB13" s="227">
        <f t="shared" ca="1" si="41"/>
        <v>4.3957250548986488</v>
      </c>
      <c r="FC13" s="227">
        <f t="shared" ca="1" si="41"/>
        <v>4.3957250548986488</v>
      </c>
      <c r="FD13" s="227">
        <f t="shared" ca="1" si="41"/>
        <v>4.3957250548986488</v>
      </c>
      <c r="FE13" s="227">
        <f t="shared" ca="1" si="42"/>
        <v>4.3957250548986488</v>
      </c>
      <c r="FF13" s="227">
        <f t="shared" ca="1" si="42"/>
        <v>4.3957250548986488</v>
      </c>
      <c r="FG13" s="227">
        <f t="shared" ca="1" si="42"/>
        <v>4.3957250548986488</v>
      </c>
      <c r="FH13" s="227">
        <f t="shared" ca="1" si="42"/>
        <v>4.3957250548986488</v>
      </c>
      <c r="FI13" s="227">
        <f t="shared" ca="1" si="42"/>
        <v>4.3957250548986488</v>
      </c>
      <c r="FJ13" s="227">
        <f t="shared" ca="1" si="42"/>
        <v>4.3957250548986488</v>
      </c>
      <c r="FK13" s="227">
        <f t="shared" ca="1" si="42"/>
        <v>4.3957250548986488</v>
      </c>
      <c r="FL13" s="227">
        <f t="shared" ca="1" si="42"/>
        <v>4.3957250548986488</v>
      </c>
      <c r="FM13" s="227">
        <f t="shared" ca="1" si="42"/>
        <v>4.3957250548986488</v>
      </c>
      <c r="FN13" s="227">
        <f t="shared" ca="1" si="42"/>
        <v>4.3957250548986488</v>
      </c>
      <c r="FO13" s="227">
        <f t="shared" ca="1" si="42"/>
        <v>4.3957250548986488</v>
      </c>
      <c r="FP13" s="227">
        <f t="shared" ca="1" si="42"/>
        <v>4.3957250548986488</v>
      </c>
      <c r="FQ13" s="227">
        <f t="shared" ca="1" si="42"/>
        <v>4.3957250548986488</v>
      </c>
      <c r="FR13" s="227">
        <f t="shared" ca="1" si="42"/>
        <v>4.3957250548986488</v>
      </c>
      <c r="FS13" s="227">
        <f t="shared" ca="1" si="42"/>
        <v>4.3957250548986488</v>
      </c>
      <c r="FT13" s="227">
        <f t="shared" ca="1" si="42"/>
        <v>4.3957250548986488</v>
      </c>
      <c r="FU13" s="227">
        <f t="shared" ca="1" si="43"/>
        <v>4.3957250548986488</v>
      </c>
      <c r="FV13" s="227">
        <f t="shared" ca="1" si="43"/>
        <v>4.3957250548986488</v>
      </c>
      <c r="FW13" s="227">
        <f t="shared" ca="1" si="43"/>
        <v>4.3957250548986488</v>
      </c>
      <c r="FX13" s="227">
        <f t="shared" ca="1" si="43"/>
        <v>4.3957250548986488</v>
      </c>
      <c r="FY13" s="227">
        <f t="shared" ca="1" si="43"/>
        <v>4.3957250548986488</v>
      </c>
      <c r="FZ13" s="227">
        <f t="shared" ca="1" si="43"/>
        <v>4.3957250548986488</v>
      </c>
      <c r="GA13" s="227">
        <f t="shared" ca="1" si="43"/>
        <v>4.3957250548986488</v>
      </c>
      <c r="GB13" s="227">
        <f t="shared" ca="1" si="43"/>
        <v>4.3957250548986488</v>
      </c>
      <c r="GC13" s="227">
        <f t="shared" ca="1" si="43"/>
        <v>4.3957250548986488</v>
      </c>
      <c r="GD13" s="227">
        <f t="shared" ca="1" si="43"/>
        <v>4.3957250548986488</v>
      </c>
      <c r="GE13" s="227">
        <f t="shared" ca="1" si="43"/>
        <v>4.3957250548986488</v>
      </c>
      <c r="GF13" s="227">
        <f t="shared" ca="1" si="43"/>
        <v>4.3957250548986488</v>
      </c>
      <c r="GG13" s="227">
        <f t="shared" ca="1" si="43"/>
        <v>4.3957250548986488</v>
      </c>
      <c r="GH13" s="227">
        <f t="shared" ca="1" si="43"/>
        <v>4.3957250548986488</v>
      </c>
      <c r="GI13" s="227">
        <f t="shared" ca="1" si="43"/>
        <v>4.3957250548986488</v>
      </c>
      <c r="GJ13" s="227">
        <f t="shared" ca="1" si="43"/>
        <v>4.3957250548986488</v>
      </c>
      <c r="GK13" s="227">
        <f t="shared" ca="1" si="44"/>
        <v>4.3957250548986488</v>
      </c>
      <c r="GL13" s="227">
        <f t="shared" ca="1" si="44"/>
        <v>4.3957250548986488</v>
      </c>
      <c r="GM13" s="227">
        <f t="shared" ca="1" si="44"/>
        <v>4.3957250548986488</v>
      </c>
      <c r="GN13" s="227">
        <f t="shared" ca="1" si="44"/>
        <v>4.3957250548986488</v>
      </c>
      <c r="GO13" s="227">
        <f t="shared" ca="1" si="44"/>
        <v>4.3957250548986488</v>
      </c>
      <c r="GP13" s="227">
        <f t="shared" ca="1" si="44"/>
        <v>4.3957250548986488</v>
      </c>
      <c r="GQ13" s="227">
        <f t="shared" ca="1" si="44"/>
        <v>4.3957250548986488</v>
      </c>
      <c r="GR13" s="227">
        <f t="shared" ca="1" si="44"/>
        <v>4.3957250548986488</v>
      </c>
      <c r="GS13" s="227">
        <f t="shared" ca="1" si="44"/>
        <v>4.3957250548986488</v>
      </c>
      <c r="GT13" s="227">
        <f t="shared" ca="1" si="44"/>
        <v>4.3957250548986488</v>
      </c>
      <c r="GU13" s="227">
        <f t="shared" ca="1" si="44"/>
        <v>4.3957250548986488</v>
      </c>
      <c r="GV13" s="227">
        <f t="shared" ca="1" si="44"/>
        <v>4.3957250548986488</v>
      </c>
      <c r="GW13" s="227">
        <f t="shared" ca="1" si="44"/>
        <v>4.3957250548986488</v>
      </c>
      <c r="GX13" s="227">
        <f t="shared" ca="1" si="44"/>
        <v>4.3957250548986488</v>
      </c>
      <c r="GY13" s="227">
        <f t="shared" ca="1" si="45"/>
        <v>4.3957250548986488</v>
      </c>
      <c r="GZ13" s="227">
        <f t="shared" ca="1" si="45"/>
        <v>4.3957250548986488</v>
      </c>
      <c r="HA13" s="227">
        <f t="shared" ca="1" si="45"/>
        <v>4.3957250548986488</v>
      </c>
      <c r="HB13" s="227">
        <f t="shared" ca="1" si="45"/>
        <v>4.3957250548986488</v>
      </c>
      <c r="HC13" s="227">
        <f t="shared" ca="1" si="45"/>
        <v>4.3957250548986488</v>
      </c>
      <c r="HD13" s="227">
        <f t="shared" ca="1" si="45"/>
        <v>4.3957250548986488</v>
      </c>
      <c r="HE13" s="227">
        <f t="shared" ca="1" si="45"/>
        <v>4.3957250548986488</v>
      </c>
      <c r="HF13" s="227">
        <f t="shared" ca="1" si="45"/>
        <v>4.3957250548986488</v>
      </c>
      <c r="HG13" s="227">
        <f t="shared" ca="1" si="45"/>
        <v>4.3957250548986488</v>
      </c>
      <c r="HH13" s="227">
        <f t="shared" ca="1" si="45"/>
        <v>4.3957250548986488</v>
      </c>
      <c r="HI13" s="227">
        <f t="shared" ca="1" si="45"/>
        <v>4.3957250548986488</v>
      </c>
      <c r="HJ13" s="227">
        <f t="shared" ca="1" si="45"/>
        <v>4.3957250548986488</v>
      </c>
      <c r="HK13" s="227">
        <f t="shared" ca="1" si="46"/>
        <v>4.3957250548986488</v>
      </c>
      <c r="HL13" s="227">
        <f t="shared" ca="1" si="46"/>
        <v>4.3957250548986488</v>
      </c>
      <c r="HM13" s="227">
        <f t="shared" ca="1" si="46"/>
        <v>4.3957250548986488</v>
      </c>
      <c r="HN13" s="227">
        <f t="shared" ca="1" si="46"/>
        <v>4.3957250548986488</v>
      </c>
      <c r="HO13" s="227">
        <f t="shared" ca="1" si="46"/>
        <v>4.3957250548986488</v>
      </c>
      <c r="HP13" s="227">
        <f t="shared" ca="1" si="46"/>
        <v>4.3957250548986488</v>
      </c>
      <c r="HQ13" s="227">
        <f t="shared" ca="1" si="46"/>
        <v>4.3957250548986488</v>
      </c>
      <c r="HR13" s="227">
        <f t="shared" ca="1" si="46"/>
        <v>4.3957250548986488</v>
      </c>
      <c r="HS13" s="227">
        <f t="shared" ca="1" si="46"/>
        <v>4.3957250548986488</v>
      </c>
      <c r="HT13" s="227">
        <f t="shared" ca="1" si="46"/>
        <v>4.3957250548986488</v>
      </c>
      <c r="HU13" s="227">
        <f t="shared" ca="1" si="46"/>
        <v>4.3957250548986488</v>
      </c>
      <c r="HV13" s="227">
        <f t="shared" ca="1" si="46"/>
        <v>4.3957250548986488</v>
      </c>
      <c r="HW13" s="227">
        <f t="shared" ca="1" si="47"/>
        <v>4.3957250548986488</v>
      </c>
      <c r="HX13" s="227">
        <f t="shared" ca="1" si="47"/>
        <v>4.3957250548986488</v>
      </c>
      <c r="HY13" s="227">
        <f t="shared" ca="1" si="47"/>
        <v>4.3957250548986488</v>
      </c>
      <c r="HZ13" s="227">
        <f t="shared" ca="1" si="47"/>
        <v>4.3957250548986488</v>
      </c>
      <c r="IA13" s="227">
        <f t="shared" ca="1" si="47"/>
        <v>4.3957250548986488</v>
      </c>
      <c r="IB13" s="227">
        <f t="shared" ca="1" si="47"/>
        <v>4.3957250548986488</v>
      </c>
      <c r="IC13" s="227">
        <f t="shared" ca="1" si="47"/>
        <v>4.3957250548986488</v>
      </c>
      <c r="ID13" s="227">
        <f t="shared" ca="1" si="47"/>
        <v>4.3957250548986488</v>
      </c>
      <c r="IE13" s="227">
        <f t="shared" ca="1" si="47"/>
        <v>4.3957250548986488</v>
      </c>
      <c r="IF13" s="227">
        <f t="shared" ca="1" si="47"/>
        <v>4.3957250548986488</v>
      </c>
      <c r="IG13" s="227">
        <f t="shared" ca="1" si="47"/>
        <v>4.3957250548986488</v>
      </c>
      <c r="IH13" s="227">
        <f t="shared" ca="1" si="47"/>
        <v>4.3957250548986488</v>
      </c>
      <c r="II13" s="227">
        <f t="shared" ca="1" si="48"/>
        <v>4.3957250548986488</v>
      </c>
      <c r="IJ13" s="227">
        <f t="shared" ca="1" si="48"/>
        <v>4.3957250548986488</v>
      </c>
      <c r="IK13" s="227">
        <f t="shared" ca="1" si="48"/>
        <v>4.3957250548986488</v>
      </c>
      <c r="IL13" s="227">
        <f t="shared" ca="1" si="48"/>
        <v>4.3957250548986488</v>
      </c>
      <c r="IM13" s="227">
        <f t="shared" ca="1" si="48"/>
        <v>4.3957250548986488</v>
      </c>
      <c r="IN13" s="227">
        <f t="shared" ca="1" si="48"/>
        <v>4.3957250548986488</v>
      </c>
      <c r="IO13" s="227">
        <f t="shared" ca="1" si="48"/>
        <v>4.3957250548986488</v>
      </c>
      <c r="IP13" s="227">
        <f t="shared" ca="1" si="48"/>
        <v>4.3957250548986488</v>
      </c>
      <c r="IQ13" s="227">
        <f t="shared" ca="1" si="48"/>
        <v>4.3957250548986488</v>
      </c>
      <c r="IR13" s="227">
        <f t="shared" ca="1" si="48"/>
        <v>4.3957250548986488</v>
      </c>
      <c r="IS13" s="227">
        <f t="shared" ca="1" si="48"/>
        <v>4.3957250548986488</v>
      </c>
      <c r="IT13" s="227">
        <f t="shared" ca="1" si="48"/>
        <v>4.3957250548986488</v>
      </c>
      <c r="IU13" s="227">
        <f t="shared" ca="1" si="49"/>
        <v>4.3957250548986488</v>
      </c>
      <c r="IV13" s="227">
        <f t="shared" ca="1" si="49"/>
        <v>4.3957250548986488</v>
      </c>
      <c r="IW13" s="227">
        <f t="shared" ca="1" si="49"/>
        <v>4.3957250548986488</v>
      </c>
      <c r="IX13" s="227">
        <f t="shared" ca="1" si="49"/>
        <v>4.3957250548986488</v>
      </c>
      <c r="IY13" s="227">
        <f t="shared" ca="1" si="49"/>
        <v>4.3957250548986488</v>
      </c>
      <c r="IZ13" s="227">
        <f t="shared" ca="1" si="49"/>
        <v>4.3957250548986488</v>
      </c>
      <c r="JA13" s="227">
        <f t="shared" ca="1" si="49"/>
        <v>4.3957250548986488</v>
      </c>
      <c r="JB13" s="227">
        <f t="shared" ca="1" si="49"/>
        <v>4.3957250548986488</v>
      </c>
      <c r="JC13" s="227">
        <f t="shared" ca="1" si="49"/>
        <v>4.3957250548986488</v>
      </c>
      <c r="JD13" s="227">
        <f t="shared" ca="1" si="49"/>
        <v>4.3957250548986488</v>
      </c>
      <c r="JE13" s="227">
        <f t="shared" ca="1" si="49"/>
        <v>4.3957250548986488</v>
      </c>
      <c r="JF13" s="227">
        <f t="shared" ca="1" si="49"/>
        <v>4.3957250548986488</v>
      </c>
      <c r="JG13" s="227">
        <f t="shared" ca="1" si="50"/>
        <v>4.3957250548986488</v>
      </c>
      <c r="JH13" s="227">
        <f t="shared" ca="1" si="50"/>
        <v>4.3957250548986488</v>
      </c>
      <c r="JI13" s="227">
        <f t="shared" ca="1" si="50"/>
        <v>4.3957250548986488</v>
      </c>
      <c r="JJ13" s="227">
        <f t="shared" ca="1" si="50"/>
        <v>4.3957250548986488</v>
      </c>
      <c r="JK13" s="227">
        <f t="shared" ca="1" si="50"/>
        <v>4.3957250548986488</v>
      </c>
      <c r="JL13" s="227">
        <f t="shared" ca="1" si="50"/>
        <v>4.3957250548986488</v>
      </c>
      <c r="JM13" s="227">
        <f t="shared" ca="1" si="50"/>
        <v>4.3957250548986488</v>
      </c>
      <c r="JN13" s="227">
        <f t="shared" ca="1" si="50"/>
        <v>4.3957250548986488</v>
      </c>
      <c r="JO13" s="227">
        <f t="shared" ca="1" si="50"/>
        <v>4.3957250548986488</v>
      </c>
      <c r="JP13" s="227">
        <f t="shared" ca="1" si="50"/>
        <v>4.3957250548986488</v>
      </c>
      <c r="JQ13" s="227">
        <f t="shared" ca="1" si="50"/>
        <v>4.3957250548986488</v>
      </c>
      <c r="JR13" s="227">
        <f t="shared" ca="1" si="50"/>
        <v>4.3957250548986488</v>
      </c>
      <c r="JS13" s="227">
        <f t="shared" ca="1" si="51"/>
        <v>4.3957250548986488</v>
      </c>
      <c r="JT13" s="227">
        <f t="shared" ca="1" si="51"/>
        <v>4.3957250548986488</v>
      </c>
      <c r="JU13" s="227">
        <f t="shared" ca="1" si="51"/>
        <v>4.3957250548986488</v>
      </c>
      <c r="JV13" s="227">
        <f t="shared" ca="1" si="51"/>
        <v>4.3957250548986488</v>
      </c>
      <c r="JW13" s="227">
        <f t="shared" ca="1" si="51"/>
        <v>4.3957250548986488</v>
      </c>
      <c r="JX13" s="227">
        <f t="shared" ca="1" si="51"/>
        <v>4.3957250548986488</v>
      </c>
      <c r="JY13" s="227">
        <f t="shared" ca="1" si="51"/>
        <v>4.3957250548986488</v>
      </c>
      <c r="JZ13" s="227">
        <f t="shared" ca="1" si="51"/>
        <v>4.3957250548986488</v>
      </c>
      <c r="KA13" s="227">
        <f t="shared" ca="1" si="51"/>
        <v>4.3957250548986488</v>
      </c>
      <c r="KB13" s="227">
        <f t="shared" ca="1" si="51"/>
        <v>4.3957250548986488</v>
      </c>
      <c r="KC13" s="227">
        <f t="shared" ca="1" si="51"/>
        <v>4.3957250548986488</v>
      </c>
      <c r="KD13" s="227">
        <f t="shared" ca="1" si="51"/>
        <v>4.3957250548986488</v>
      </c>
      <c r="KE13" s="227">
        <f t="shared" ca="1" si="52"/>
        <v>4.3957250548986488</v>
      </c>
      <c r="KF13" s="227">
        <f t="shared" ca="1" si="52"/>
        <v>4.3957250548986488</v>
      </c>
      <c r="KG13" s="227">
        <f t="shared" ca="1" si="52"/>
        <v>4.3957250548986488</v>
      </c>
      <c r="KH13" s="227">
        <f t="shared" ca="1" si="52"/>
        <v>4.3957250548986488</v>
      </c>
      <c r="KI13" s="227">
        <f t="shared" ca="1" si="52"/>
        <v>4.3957250548986488</v>
      </c>
      <c r="KJ13" s="227">
        <f t="shared" ca="1" si="52"/>
        <v>4.3957250548986488</v>
      </c>
      <c r="KK13" s="227">
        <f t="shared" ca="1" si="52"/>
        <v>4.3957250548986488</v>
      </c>
      <c r="KL13" s="227">
        <f t="shared" ca="1" si="52"/>
        <v>4.3957250548986488</v>
      </c>
      <c r="KM13" s="227">
        <f t="shared" ca="1" si="52"/>
        <v>4.3957250548986488</v>
      </c>
      <c r="KN13" s="227">
        <f t="shared" ca="1" si="52"/>
        <v>4.3957250548986488</v>
      </c>
      <c r="KO13" s="227">
        <f t="shared" ca="1" si="52"/>
        <v>4.3957250548986488</v>
      </c>
      <c r="KP13" s="227">
        <f t="shared" ca="1" si="52"/>
        <v>4.3957250548986488</v>
      </c>
    </row>
    <row r="14" spans="1:302" s="187" customFormat="1" x14ac:dyDescent="0.3">
      <c r="A14" s="226">
        <f t="shared" si="53"/>
        <v>6</v>
      </c>
      <c r="B14" s="227" cm="1">
        <f t="array" aca="1" ref="B14" ca="1">INDIRECT("'Cronograma de Desembolso'!"&amp;ADDRESS(8,A14+3))</f>
        <v>1301.1346162500001</v>
      </c>
      <c r="C14" s="228">
        <f t="shared" si="28"/>
        <v>0</v>
      </c>
      <c r="D14" s="227">
        <f t="shared" si="28"/>
        <v>0</v>
      </c>
      <c r="E14" s="227">
        <f t="shared" si="28"/>
        <v>0</v>
      </c>
      <c r="F14" s="227">
        <f t="shared" si="28"/>
        <v>0</v>
      </c>
      <c r="G14" s="227">
        <f t="shared" si="28"/>
        <v>0</v>
      </c>
      <c r="H14" s="227">
        <f t="shared" ca="1" si="28"/>
        <v>4.4106258177966104</v>
      </c>
      <c r="I14" s="227">
        <f t="shared" ca="1" si="28"/>
        <v>4.4106258177966104</v>
      </c>
      <c r="J14" s="227">
        <f t="shared" ca="1" si="28"/>
        <v>4.4106258177966104</v>
      </c>
      <c r="K14" s="227">
        <f t="shared" ca="1" si="28"/>
        <v>4.4106258177966104</v>
      </c>
      <c r="L14" s="227">
        <f t="shared" ca="1" si="28"/>
        <v>4.4106258177966104</v>
      </c>
      <c r="M14" s="227">
        <f t="shared" ca="1" si="29"/>
        <v>4.4106258177966104</v>
      </c>
      <c r="N14" s="227">
        <f t="shared" ca="1" si="29"/>
        <v>4.4106258177966104</v>
      </c>
      <c r="O14" s="227">
        <f t="shared" ca="1" si="29"/>
        <v>4.4106258177966104</v>
      </c>
      <c r="P14" s="227">
        <f t="shared" ca="1" si="29"/>
        <v>4.4106258177966104</v>
      </c>
      <c r="Q14" s="227">
        <f t="shared" ca="1" si="29"/>
        <v>4.4106258177966104</v>
      </c>
      <c r="R14" s="227">
        <f t="shared" ca="1" si="29"/>
        <v>4.4106258177966104</v>
      </c>
      <c r="S14" s="227">
        <f t="shared" ca="1" si="29"/>
        <v>4.4106258177966104</v>
      </c>
      <c r="T14" s="227">
        <f t="shared" ca="1" si="29"/>
        <v>4.4106258177966104</v>
      </c>
      <c r="U14" s="227">
        <f t="shared" ca="1" si="29"/>
        <v>4.4106258177966104</v>
      </c>
      <c r="V14" s="227">
        <f t="shared" ca="1" si="29"/>
        <v>4.4106258177966104</v>
      </c>
      <c r="W14" s="227">
        <f t="shared" ca="1" si="30"/>
        <v>4.4106258177966104</v>
      </c>
      <c r="X14" s="227">
        <f t="shared" ca="1" si="30"/>
        <v>4.4106258177966104</v>
      </c>
      <c r="Y14" s="227">
        <f t="shared" ca="1" si="30"/>
        <v>4.4106258177966104</v>
      </c>
      <c r="Z14" s="227">
        <f t="shared" ca="1" si="30"/>
        <v>4.4106258177966104</v>
      </c>
      <c r="AA14" s="227">
        <f t="shared" ca="1" si="30"/>
        <v>4.4106258177966104</v>
      </c>
      <c r="AB14" s="227">
        <f t="shared" ca="1" si="30"/>
        <v>4.4106258177966104</v>
      </c>
      <c r="AC14" s="227">
        <f t="shared" ca="1" si="30"/>
        <v>4.4106258177966104</v>
      </c>
      <c r="AD14" s="227">
        <f t="shared" ca="1" si="30"/>
        <v>4.4106258177966104</v>
      </c>
      <c r="AE14" s="227">
        <f t="shared" ca="1" si="30"/>
        <v>4.4106258177966104</v>
      </c>
      <c r="AF14" s="227">
        <f t="shared" ca="1" si="30"/>
        <v>4.4106258177966104</v>
      </c>
      <c r="AG14" s="227">
        <f t="shared" ca="1" si="31"/>
        <v>4.4106258177966104</v>
      </c>
      <c r="AH14" s="227">
        <f t="shared" ca="1" si="31"/>
        <v>4.4106258177966104</v>
      </c>
      <c r="AI14" s="227">
        <f t="shared" ca="1" si="31"/>
        <v>4.4106258177966104</v>
      </c>
      <c r="AJ14" s="227">
        <f t="shared" ca="1" si="31"/>
        <v>4.4106258177966104</v>
      </c>
      <c r="AK14" s="227">
        <f t="shared" ca="1" si="31"/>
        <v>4.4106258177966104</v>
      </c>
      <c r="AL14" s="227">
        <f t="shared" ca="1" si="31"/>
        <v>4.4106258177966104</v>
      </c>
      <c r="AM14" s="227">
        <f t="shared" ca="1" si="31"/>
        <v>4.4106258177966104</v>
      </c>
      <c r="AN14" s="227">
        <f t="shared" ca="1" si="31"/>
        <v>4.4106258177966104</v>
      </c>
      <c r="AO14" s="227">
        <f t="shared" ca="1" si="31"/>
        <v>4.4106258177966104</v>
      </c>
      <c r="AP14" s="227">
        <f t="shared" ca="1" si="31"/>
        <v>4.4106258177966104</v>
      </c>
      <c r="AQ14" s="227">
        <f t="shared" ca="1" si="32"/>
        <v>4.4106258177966104</v>
      </c>
      <c r="AR14" s="227">
        <f t="shared" ca="1" si="32"/>
        <v>4.4106258177966104</v>
      </c>
      <c r="AS14" s="227">
        <f t="shared" ca="1" si="32"/>
        <v>4.4106258177966104</v>
      </c>
      <c r="AT14" s="227">
        <f t="shared" ca="1" si="32"/>
        <v>4.4106258177966104</v>
      </c>
      <c r="AU14" s="227">
        <f t="shared" ca="1" si="32"/>
        <v>4.4106258177966104</v>
      </c>
      <c r="AV14" s="227">
        <f t="shared" ca="1" si="32"/>
        <v>4.4106258177966104</v>
      </c>
      <c r="AW14" s="227">
        <f t="shared" ca="1" si="32"/>
        <v>4.4106258177966104</v>
      </c>
      <c r="AX14" s="227">
        <f t="shared" ca="1" si="32"/>
        <v>4.4106258177966104</v>
      </c>
      <c r="AY14" s="227">
        <f t="shared" ca="1" si="32"/>
        <v>4.4106258177966104</v>
      </c>
      <c r="AZ14" s="227">
        <f t="shared" ca="1" si="32"/>
        <v>4.4106258177966104</v>
      </c>
      <c r="BA14" s="227">
        <f t="shared" ca="1" si="33"/>
        <v>4.4106258177966104</v>
      </c>
      <c r="BB14" s="227">
        <f t="shared" ca="1" si="33"/>
        <v>4.4106258177966104</v>
      </c>
      <c r="BC14" s="227">
        <f t="shared" ca="1" si="33"/>
        <v>4.4106258177966104</v>
      </c>
      <c r="BD14" s="227">
        <f t="shared" ca="1" si="33"/>
        <v>4.4106258177966104</v>
      </c>
      <c r="BE14" s="227">
        <f t="shared" ca="1" si="33"/>
        <v>4.4106258177966104</v>
      </c>
      <c r="BF14" s="227">
        <f t="shared" ca="1" si="33"/>
        <v>4.4106258177966104</v>
      </c>
      <c r="BG14" s="227">
        <f t="shared" ca="1" si="33"/>
        <v>4.4106258177966104</v>
      </c>
      <c r="BH14" s="227">
        <f t="shared" ca="1" si="33"/>
        <v>4.4106258177966104</v>
      </c>
      <c r="BI14" s="227">
        <f t="shared" ca="1" si="33"/>
        <v>4.4106258177966104</v>
      </c>
      <c r="BJ14" s="227">
        <f t="shared" ca="1" si="33"/>
        <v>4.4106258177966104</v>
      </c>
      <c r="BK14" s="227">
        <f t="shared" ca="1" si="34"/>
        <v>4.4106258177966104</v>
      </c>
      <c r="BL14" s="227">
        <f t="shared" ca="1" si="34"/>
        <v>4.4106258177966104</v>
      </c>
      <c r="BM14" s="227">
        <f t="shared" ca="1" si="34"/>
        <v>4.4106258177966104</v>
      </c>
      <c r="BN14" s="227">
        <f t="shared" ca="1" si="34"/>
        <v>4.4106258177966104</v>
      </c>
      <c r="BO14" s="227">
        <f t="shared" ca="1" si="34"/>
        <v>4.4106258177966104</v>
      </c>
      <c r="BP14" s="227">
        <f t="shared" ca="1" si="34"/>
        <v>4.4106258177966104</v>
      </c>
      <c r="BQ14" s="227">
        <f t="shared" ca="1" si="34"/>
        <v>4.4106258177966104</v>
      </c>
      <c r="BR14" s="227">
        <f t="shared" ca="1" si="34"/>
        <v>4.4106258177966104</v>
      </c>
      <c r="BS14" s="227">
        <f t="shared" ca="1" si="34"/>
        <v>4.4106258177966104</v>
      </c>
      <c r="BT14" s="227">
        <f t="shared" ca="1" si="34"/>
        <v>4.4106258177966104</v>
      </c>
      <c r="BU14" s="227">
        <f t="shared" ca="1" si="35"/>
        <v>4.4106258177966104</v>
      </c>
      <c r="BV14" s="227">
        <f t="shared" ca="1" si="35"/>
        <v>4.4106258177966104</v>
      </c>
      <c r="BW14" s="227">
        <f t="shared" ca="1" si="35"/>
        <v>4.4106258177966104</v>
      </c>
      <c r="BX14" s="227">
        <f t="shared" ca="1" si="35"/>
        <v>4.4106258177966104</v>
      </c>
      <c r="BY14" s="227">
        <f t="shared" ca="1" si="35"/>
        <v>4.4106258177966104</v>
      </c>
      <c r="BZ14" s="227">
        <f t="shared" ca="1" si="35"/>
        <v>4.4106258177966104</v>
      </c>
      <c r="CA14" s="227">
        <f t="shared" ca="1" si="35"/>
        <v>4.4106258177966104</v>
      </c>
      <c r="CB14" s="227">
        <f t="shared" ca="1" si="35"/>
        <v>4.4106258177966104</v>
      </c>
      <c r="CC14" s="227">
        <f t="shared" ca="1" si="35"/>
        <v>4.4106258177966104</v>
      </c>
      <c r="CD14" s="227">
        <f t="shared" ca="1" si="35"/>
        <v>4.4106258177966104</v>
      </c>
      <c r="CE14" s="227">
        <f t="shared" ca="1" si="36"/>
        <v>4.4106258177966104</v>
      </c>
      <c r="CF14" s="227">
        <f t="shared" ca="1" si="36"/>
        <v>4.4106258177966104</v>
      </c>
      <c r="CG14" s="227">
        <f t="shared" ca="1" si="36"/>
        <v>4.4106258177966104</v>
      </c>
      <c r="CH14" s="227">
        <f t="shared" ca="1" si="36"/>
        <v>4.4106258177966104</v>
      </c>
      <c r="CI14" s="227">
        <f t="shared" ca="1" si="36"/>
        <v>4.4106258177966104</v>
      </c>
      <c r="CJ14" s="227">
        <f t="shared" ca="1" si="36"/>
        <v>4.4106258177966104</v>
      </c>
      <c r="CK14" s="227">
        <f t="shared" ca="1" si="36"/>
        <v>4.4106258177966104</v>
      </c>
      <c r="CL14" s="227">
        <f t="shared" ca="1" si="36"/>
        <v>4.4106258177966104</v>
      </c>
      <c r="CM14" s="227">
        <f t="shared" ca="1" si="36"/>
        <v>4.4106258177966104</v>
      </c>
      <c r="CN14" s="227">
        <f t="shared" ca="1" si="36"/>
        <v>4.4106258177966104</v>
      </c>
      <c r="CO14" s="227">
        <f t="shared" ca="1" si="37"/>
        <v>4.4106258177966104</v>
      </c>
      <c r="CP14" s="227">
        <f t="shared" ca="1" si="37"/>
        <v>4.4106258177966104</v>
      </c>
      <c r="CQ14" s="227">
        <f t="shared" ca="1" si="37"/>
        <v>4.4106258177966104</v>
      </c>
      <c r="CR14" s="227">
        <f t="shared" ca="1" si="37"/>
        <v>4.4106258177966104</v>
      </c>
      <c r="CS14" s="227">
        <f t="shared" ca="1" si="37"/>
        <v>4.4106258177966104</v>
      </c>
      <c r="CT14" s="227">
        <f t="shared" ca="1" si="37"/>
        <v>4.4106258177966104</v>
      </c>
      <c r="CU14" s="227">
        <f t="shared" ca="1" si="37"/>
        <v>4.4106258177966104</v>
      </c>
      <c r="CV14" s="227">
        <f t="shared" ca="1" si="37"/>
        <v>4.4106258177966104</v>
      </c>
      <c r="CW14" s="227">
        <f t="shared" ca="1" si="37"/>
        <v>4.4106258177966104</v>
      </c>
      <c r="CX14" s="227">
        <f t="shared" ca="1" si="37"/>
        <v>4.4106258177966104</v>
      </c>
      <c r="CY14" s="227">
        <f t="shared" ca="1" si="38"/>
        <v>4.4106258177966104</v>
      </c>
      <c r="CZ14" s="227">
        <f t="shared" ca="1" si="38"/>
        <v>4.4106258177966104</v>
      </c>
      <c r="DA14" s="227">
        <f t="shared" ca="1" si="38"/>
        <v>4.4106258177966104</v>
      </c>
      <c r="DB14" s="227">
        <f t="shared" ca="1" si="38"/>
        <v>4.4106258177966104</v>
      </c>
      <c r="DC14" s="227">
        <f t="shared" ca="1" si="38"/>
        <v>4.4106258177966104</v>
      </c>
      <c r="DD14" s="227">
        <f t="shared" ca="1" si="38"/>
        <v>4.4106258177966104</v>
      </c>
      <c r="DE14" s="227">
        <f t="shared" ca="1" si="38"/>
        <v>4.4106258177966104</v>
      </c>
      <c r="DF14" s="227">
        <f t="shared" ca="1" si="38"/>
        <v>4.4106258177966104</v>
      </c>
      <c r="DG14" s="227">
        <f t="shared" ca="1" si="38"/>
        <v>4.4106258177966104</v>
      </c>
      <c r="DH14" s="227">
        <f t="shared" ca="1" si="38"/>
        <v>4.4106258177966104</v>
      </c>
      <c r="DI14" s="227">
        <f t="shared" ca="1" si="39"/>
        <v>4.4106258177966104</v>
      </c>
      <c r="DJ14" s="227">
        <f t="shared" ca="1" si="39"/>
        <v>4.4106258177966104</v>
      </c>
      <c r="DK14" s="227">
        <f t="shared" ca="1" si="39"/>
        <v>4.4106258177966104</v>
      </c>
      <c r="DL14" s="227">
        <f t="shared" ca="1" si="39"/>
        <v>4.4106258177966104</v>
      </c>
      <c r="DM14" s="227">
        <f t="shared" ca="1" si="39"/>
        <v>4.4106258177966104</v>
      </c>
      <c r="DN14" s="227">
        <f t="shared" ca="1" si="39"/>
        <v>4.4106258177966104</v>
      </c>
      <c r="DO14" s="227">
        <f t="shared" ca="1" si="39"/>
        <v>4.4106258177966104</v>
      </c>
      <c r="DP14" s="227">
        <f t="shared" ca="1" si="39"/>
        <v>4.4106258177966104</v>
      </c>
      <c r="DQ14" s="227">
        <f t="shared" ca="1" si="39"/>
        <v>4.4106258177966104</v>
      </c>
      <c r="DR14" s="227">
        <f t="shared" ca="1" si="39"/>
        <v>4.4106258177966104</v>
      </c>
      <c r="DS14" s="227">
        <f t="shared" ca="1" si="39"/>
        <v>4.4106258177966104</v>
      </c>
      <c r="DT14" s="227">
        <f t="shared" ca="1" si="39"/>
        <v>4.4106258177966104</v>
      </c>
      <c r="DU14" s="227">
        <f t="shared" ca="1" si="39"/>
        <v>4.4106258177966104</v>
      </c>
      <c r="DV14" s="227">
        <f t="shared" ca="1" si="39"/>
        <v>4.4106258177966104</v>
      </c>
      <c r="DW14" s="227">
        <f t="shared" ca="1" si="39"/>
        <v>4.4106258177966104</v>
      </c>
      <c r="DX14" s="227">
        <f t="shared" ca="1" si="39"/>
        <v>4.4106258177966104</v>
      </c>
      <c r="DY14" s="227">
        <f t="shared" ca="1" si="40"/>
        <v>4.4106258177966104</v>
      </c>
      <c r="DZ14" s="227">
        <f t="shared" ca="1" si="40"/>
        <v>4.4106258177966104</v>
      </c>
      <c r="EA14" s="227">
        <f t="shared" ca="1" si="40"/>
        <v>4.4106258177966104</v>
      </c>
      <c r="EB14" s="227">
        <f t="shared" ca="1" si="40"/>
        <v>4.4106258177966104</v>
      </c>
      <c r="EC14" s="227">
        <f t="shared" ca="1" si="40"/>
        <v>4.4106258177966104</v>
      </c>
      <c r="ED14" s="227">
        <f t="shared" ca="1" si="40"/>
        <v>4.4106258177966104</v>
      </c>
      <c r="EE14" s="227">
        <f t="shared" ca="1" si="40"/>
        <v>4.4106258177966104</v>
      </c>
      <c r="EF14" s="227">
        <f t="shared" ca="1" si="40"/>
        <v>4.4106258177966104</v>
      </c>
      <c r="EG14" s="227">
        <f t="shared" ca="1" si="40"/>
        <v>4.4106258177966104</v>
      </c>
      <c r="EH14" s="227">
        <f t="shared" ca="1" si="40"/>
        <v>4.4106258177966104</v>
      </c>
      <c r="EI14" s="227">
        <f t="shared" ca="1" si="40"/>
        <v>4.4106258177966104</v>
      </c>
      <c r="EJ14" s="227">
        <f t="shared" ca="1" si="40"/>
        <v>4.4106258177966104</v>
      </c>
      <c r="EK14" s="227">
        <f t="shared" ca="1" si="40"/>
        <v>4.4106258177966104</v>
      </c>
      <c r="EL14" s="227">
        <f t="shared" ca="1" si="40"/>
        <v>4.4106258177966104</v>
      </c>
      <c r="EM14" s="227">
        <f t="shared" ca="1" si="40"/>
        <v>4.4106258177966104</v>
      </c>
      <c r="EN14" s="227">
        <f t="shared" ca="1" si="40"/>
        <v>4.4106258177966104</v>
      </c>
      <c r="EO14" s="227">
        <f t="shared" ca="1" si="41"/>
        <v>4.4106258177966104</v>
      </c>
      <c r="EP14" s="227">
        <f t="shared" ca="1" si="41"/>
        <v>4.4106258177966104</v>
      </c>
      <c r="EQ14" s="227">
        <f t="shared" ca="1" si="41"/>
        <v>4.4106258177966104</v>
      </c>
      <c r="ER14" s="227">
        <f t="shared" ca="1" si="41"/>
        <v>4.4106258177966104</v>
      </c>
      <c r="ES14" s="227">
        <f t="shared" ca="1" si="41"/>
        <v>4.4106258177966104</v>
      </c>
      <c r="ET14" s="227">
        <f t="shared" ca="1" si="41"/>
        <v>4.4106258177966104</v>
      </c>
      <c r="EU14" s="227">
        <f t="shared" ca="1" si="41"/>
        <v>4.4106258177966104</v>
      </c>
      <c r="EV14" s="227">
        <f t="shared" ca="1" si="41"/>
        <v>4.4106258177966104</v>
      </c>
      <c r="EW14" s="227">
        <f t="shared" ca="1" si="41"/>
        <v>4.4106258177966104</v>
      </c>
      <c r="EX14" s="227">
        <f t="shared" ca="1" si="41"/>
        <v>4.4106258177966104</v>
      </c>
      <c r="EY14" s="227">
        <f t="shared" ca="1" si="41"/>
        <v>4.4106258177966104</v>
      </c>
      <c r="EZ14" s="227">
        <f t="shared" ca="1" si="41"/>
        <v>4.4106258177966104</v>
      </c>
      <c r="FA14" s="227">
        <f t="shared" ca="1" si="41"/>
        <v>4.4106258177966104</v>
      </c>
      <c r="FB14" s="227">
        <f t="shared" ca="1" si="41"/>
        <v>4.4106258177966104</v>
      </c>
      <c r="FC14" s="227">
        <f t="shared" ca="1" si="41"/>
        <v>4.4106258177966104</v>
      </c>
      <c r="FD14" s="227">
        <f t="shared" ca="1" si="41"/>
        <v>4.4106258177966104</v>
      </c>
      <c r="FE14" s="227">
        <f t="shared" ca="1" si="42"/>
        <v>4.4106258177966104</v>
      </c>
      <c r="FF14" s="227">
        <f t="shared" ca="1" si="42"/>
        <v>4.4106258177966104</v>
      </c>
      <c r="FG14" s="227">
        <f t="shared" ca="1" si="42"/>
        <v>4.4106258177966104</v>
      </c>
      <c r="FH14" s="227">
        <f t="shared" ca="1" si="42"/>
        <v>4.4106258177966104</v>
      </c>
      <c r="FI14" s="227">
        <f t="shared" ca="1" si="42"/>
        <v>4.4106258177966104</v>
      </c>
      <c r="FJ14" s="227">
        <f t="shared" ca="1" si="42"/>
        <v>4.4106258177966104</v>
      </c>
      <c r="FK14" s="227">
        <f t="shared" ca="1" si="42"/>
        <v>4.4106258177966104</v>
      </c>
      <c r="FL14" s="227">
        <f t="shared" ca="1" si="42"/>
        <v>4.4106258177966104</v>
      </c>
      <c r="FM14" s="227">
        <f t="shared" ca="1" si="42"/>
        <v>4.4106258177966104</v>
      </c>
      <c r="FN14" s="227">
        <f t="shared" ca="1" si="42"/>
        <v>4.4106258177966104</v>
      </c>
      <c r="FO14" s="227">
        <f t="shared" ca="1" si="42"/>
        <v>4.4106258177966104</v>
      </c>
      <c r="FP14" s="227">
        <f t="shared" ca="1" si="42"/>
        <v>4.4106258177966104</v>
      </c>
      <c r="FQ14" s="227">
        <f t="shared" ca="1" si="42"/>
        <v>4.4106258177966104</v>
      </c>
      <c r="FR14" s="227">
        <f t="shared" ca="1" si="42"/>
        <v>4.4106258177966104</v>
      </c>
      <c r="FS14" s="227">
        <f t="shared" ca="1" si="42"/>
        <v>4.4106258177966104</v>
      </c>
      <c r="FT14" s="227">
        <f t="shared" ca="1" si="42"/>
        <v>4.4106258177966104</v>
      </c>
      <c r="FU14" s="227">
        <f t="shared" ca="1" si="43"/>
        <v>4.4106258177966104</v>
      </c>
      <c r="FV14" s="227">
        <f t="shared" ca="1" si="43"/>
        <v>4.4106258177966104</v>
      </c>
      <c r="FW14" s="227">
        <f t="shared" ca="1" si="43"/>
        <v>4.4106258177966104</v>
      </c>
      <c r="FX14" s="227">
        <f t="shared" ca="1" si="43"/>
        <v>4.4106258177966104</v>
      </c>
      <c r="FY14" s="227">
        <f t="shared" ca="1" si="43"/>
        <v>4.4106258177966104</v>
      </c>
      <c r="FZ14" s="227">
        <f t="shared" ca="1" si="43"/>
        <v>4.4106258177966104</v>
      </c>
      <c r="GA14" s="227">
        <f t="shared" ca="1" si="43"/>
        <v>4.4106258177966104</v>
      </c>
      <c r="GB14" s="227">
        <f t="shared" ca="1" si="43"/>
        <v>4.4106258177966104</v>
      </c>
      <c r="GC14" s="227">
        <f t="shared" ca="1" si="43"/>
        <v>4.4106258177966104</v>
      </c>
      <c r="GD14" s="227">
        <f t="shared" ca="1" si="43"/>
        <v>4.4106258177966104</v>
      </c>
      <c r="GE14" s="227">
        <f t="shared" ca="1" si="43"/>
        <v>4.4106258177966104</v>
      </c>
      <c r="GF14" s="227">
        <f t="shared" ca="1" si="43"/>
        <v>4.4106258177966104</v>
      </c>
      <c r="GG14" s="227">
        <f t="shared" ca="1" si="43"/>
        <v>4.4106258177966104</v>
      </c>
      <c r="GH14" s="227">
        <f t="shared" ca="1" si="43"/>
        <v>4.4106258177966104</v>
      </c>
      <c r="GI14" s="227">
        <f t="shared" ca="1" si="43"/>
        <v>4.4106258177966104</v>
      </c>
      <c r="GJ14" s="227">
        <f t="shared" ca="1" si="43"/>
        <v>4.4106258177966104</v>
      </c>
      <c r="GK14" s="227">
        <f t="shared" ca="1" si="44"/>
        <v>4.4106258177966104</v>
      </c>
      <c r="GL14" s="227">
        <f t="shared" ca="1" si="44"/>
        <v>4.4106258177966104</v>
      </c>
      <c r="GM14" s="227">
        <f t="shared" ca="1" si="44"/>
        <v>4.4106258177966104</v>
      </c>
      <c r="GN14" s="227">
        <f t="shared" ca="1" si="44"/>
        <v>4.4106258177966104</v>
      </c>
      <c r="GO14" s="227">
        <f t="shared" ca="1" si="44"/>
        <v>4.4106258177966104</v>
      </c>
      <c r="GP14" s="227">
        <f t="shared" ca="1" si="44"/>
        <v>4.4106258177966104</v>
      </c>
      <c r="GQ14" s="227">
        <f t="shared" ca="1" si="44"/>
        <v>4.4106258177966104</v>
      </c>
      <c r="GR14" s="227">
        <f t="shared" ca="1" si="44"/>
        <v>4.4106258177966104</v>
      </c>
      <c r="GS14" s="227">
        <f t="shared" ca="1" si="44"/>
        <v>4.4106258177966104</v>
      </c>
      <c r="GT14" s="227">
        <f t="shared" ca="1" si="44"/>
        <v>4.4106258177966104</v>
      </c>
      <c r="GU14" s="227">
        <f t="shared" ca="1" si="44"/>
        <v>4.4106258177966104</v>
      </c>
      <c r="GV14" s="227">
        <f t="shared" ca="1" si="44"/>
        <v>4.4106258177966104</v>
      </c>
      <c r="GW14" s="227">
        <f t="shared" ca="1" si="44"/>
        <v>4.4106258177966104</v>
      </c>
      <c r="GX14" s="227">
        <f t="shared" ca="1" si="44"/>
        <v>4.4106258177966104</v>
      </c>
      <c r="GY14" s="227">
        <f t="shared" ca="1" si="45"/>
        <v>4.4106258177966104</v>
      </c>
      <c r="GZ14" s="227">
        <f t="shared" ca="1" si="45"/>
        <v>4.4106258177966104</v>
      </c>
      <c r="HA14" s="227">
        <f t="shared" ca="1" si="45"/>
        <v>4.4106258177966104</v>
      </c>
      <c r="HB14" s="227">
        <f t="shared" ca="1" si="45"/>
        <v>4.4106258177966104</v>
      </c>
      <c r="HC14" s="227">
        <f t="shared" ca="1" si="45"/>
        <v>4.4106258177966104</v>
      </c>
      <c r="HD14" s="227">
        <f t="shared" ca="1" si="45"/>
        <v>4.4106258177966104</v>
      </c>
      <c r="HE14" s="227">
        <f t="shared" ca="1" si="45"/>
        <v>4.4106258177966104</v>
      </c>
      <c r="HF14" s="227">
        <f t="shared" ca="1" si="45"/>
        <v>4.4106258177966104</v>
      </c>
      <c r="HG14" s="227">
        <f t="shared" ca="1" si="45"/>
        <v>4.4106258177966104</v>
      </c>
      <c r="HH14" s="227">
        <f t="shared" ca="1" si="45"/>
        <v>4.4106258177966104</v>
      </c>
      <c r="HI14" s="227">
        <f t="shared" ca="1" si="45"/>
        <v>4.4106258177966104</v>
      </c>
      <c r="HJ14" s="227">
        <f t="shared" ca="1" si="45"/>
        <v>4.4106258177966104</v>
      </c>
      <c r="HK14" s="227">
        <f t="shared" ca="1" si="46"/>
        <v>4.4106258177966104</v>
      </c>
      <c r="HL14" s="227">
        <f t="shared" ca="1" si="46"/>
        <v>4.4106258177966104</v>
      </c>
      <c r="HM14" s="227">
        <f t="shared" ca="1" si="46"/>
        <v>4.4106258177966104</v>
      </c>
      <c r="HN14" s="227">
        <f t="shared" ca="1" si="46"/>
        <v>4.4106258177966104</v>
      </c>
      <c r="HO14" s="227">
        <f t="shared" ca="1" si="46"/>
        <v>4.4106258177966104</v>
      </c>
      <c r="HP14" s="227">
        <f t="shared" ca="1" si="46"/>
        <v>4.4106258177966104</v>
      </c>
      <c r="HQ14" s="227">
        <f t="shared" ca="1" si="46"/>
        <v>4.4106258177966104</v>
      </c>
      <c r="HR14" s="227">
        <f t="shared" ca="1" si="46"/>
        <v>4.4106258177966104</v>
      </c>
      <c r="HS14" s="227">
        <f t="shared" ca="1" si="46"/>
        <v>4.4106258177966104</v>
      </c>
      <c r="HT14" s="227">
        <f t="shared" ca="1" si="46"/>
        <v>4.4106258177966104</v>
      </c>
      <c r="HU14" s="227">
        <f t="shared" ca="1" si="46"/>
        <v>4.4106258177966104</v>
      </c>
      <c r="HV14" s="227">
        <f t="shared" ca="1" si="46"/>
        <v>4.4106258177966104</v>
      </c>
      <c r="HW14" s="227">
        <f t="shared" ca="1" si="47"/>
        <v>4.4106258177966104</v>
      </c>
      <c r="HX14" s="227">
        <f t="shared" ca="1" si="47"/>
        <v>4.4106258177966104</v>
      </c>
      <c r="HY14" s="227">
        <f t="shared" ca="1" si="47"/>
        <v>4.4106258177966104</v>
      </c>
      <c r="HZ14" s="227">
        <f t="shared" ca="1" si="47"/>
        <v>4.4106258177966104</v>
      </c>
      <c r="IA14" s="227">
        <f t="shared" ca="1" si="47"/>
        <v>4.4106258177966104</v>
      </c>
      <c r="IB14" s="227">
        <f t="shared" ca="1" si="47"/>
        <v>4.4106258177966104</v>
      </c>
      <c r="IC14" s="227">
        <f t="shared" ca="1" si="47"/>
        <v>4.4106258177966104</v>
      </c>
      <c r="ID14" s="227">
        <f t="shared" ca="1" si="47"/>
        <v>4.4106258177966104</v>
      </c>
      <c r="IE14" s="227">
        <f t="shared" ca="1" si="47"/>
        <v>4.4106258177966104</v>
      </c>
      <c r="IF14" s="227">
        <f t="shared" ca="1" si="47"/>
        <v>4.4106258177966104</v>
      </c>
      <c r="IG14" s="227">
        <f t="shared" ca="1" si="47"/>
        <v>4.4106258177966104</v>
      </c>
      <c r="IH14" s="227">
        <f t="shared" ca="1" si="47"/>
        <v>4.4106258177966104</v>
      </c>
      <c r="II14" s="227">
        <f t="shared" ca="1" si="48"/>
        <v>4.4106258177966104</v>
      </c>
      <c r="IJ14" s="227">
        <f t="shared" ca="1" si="48"/>
        <v>4.4106258177966104</v>
      </c>
      <c r="IK14" s="227">
        <f t="shared" ca="1" si="48"/>
        <v>4.4106258177966104</v>
      </c>
      <c r="IL14" s="227">
        <f t="shared" ca="1" si="48"/>
        <v>4.4106258177966104</v>
      </c>
      <c r="IM14" s="227">
        <f t="shared" ca="1" si="48"/>
        <v>4.4106258177966104</v>
      </c>
      <c r="IN14" s="227">
        <f t="shared" ca="1" si="48"/>
        <v>4.4106258177966104</v>
      </c>
      <c r="IO14" s="227">
        <f t="shared" ca="1" si="48"/>
        <v>4.4106258177966104</v>
      </c>
      <c r="IP14" s="227">
        <f t="shared" ca="1" si="48"/>
        <v>4.4106258177966104</v>
      </c>
      <c r="IQ14" s="227">
        <f t="shared" ca="1" si="48"/>
        <v>4.4106258177966104</v>
      </c>
      <c r="IR14" s="227">
        <f t="shared" ca="1" si="48"/>
        <v>4.4106258177966104</v>
      </c>
      <c r="IS14" s="227">
        <f t="shared" ca="1" si="48"/>
        <v>4.4106258177966104</v>
      </c>
      <c r="IT14" s="227">
        <f t="shared" ca="1" si="48"/>
        <v>4.4106258177966104</v>
      </c>
      <c r="IU14" s="227">
        <f t="shared" ca="1" si="49"/>
        <v>4.4106258177966104</v>
      </c>
      <c r="IV14" s="227">
        <f t="shared" ca="1" si="49"/>
        <v>4.4106258177966104</v>
      </c>
      <c r="IW14" s="227">
        <f t="shared" ca="1" si="49"/>
        <v>4.4106258177966104</v>
      </c>
      <c r="IX14" s="227">
        <f t="shared" ca="1" si="49"/>
        <v>4.4106258177966104</v>
      </c>
      <c r="IY14" s="227">
        <f t="shared" ca="1" si="49"/>
        <v>4.4106258177966104</v>
      </c>
      <c r="IZ14" s="227">
        <f t="shared" ca="1" si="49"/>
        <v>4.4106258177966104</v>
      </c>
      <c r="JA14" s="227">
        <f t="shared" ca="1" si="49"/>
        <v>4.4106258177966104</v>
      </c>
      <c r="JB14" s="227">
        <f t="shared" ca="1" si="49"/>
        <v>4.4106258177966104</v>
      </c>
      <c r="JC14" s="227">
        <f t="shared" ca="1" si="49"/>
        <v>4.4106258177966104</v>
      </c>
      <c r="JD14" s="227">
        <f t="shared" ca="1" si="49"/>
        <v>4.4106258177966104</v>
      </c>
      <c r="JE14" s="227">
        <f t="shared" ca="1" si="49"/>
        <v>4.4106258177966104</v>
      </c>
      <c r="JF14" s="227">
        <f t="shared" ca="1" si="49"/>
        <v>4.4106258177966104</v>
      </c>
      <c r="JG14" s="227">
        <f t="shared" ca="1" si="50"/>
        <v>4.4106258177966104</v>
      </c>
      <c r="JH14" s="227">
        <f t="shared" ca="1" si="50"/>
        <v>4.4106258177966104</v>
      </c>
      <c r="JI14" s="227">
        <f t="shared" ca="1" si="50"/>
        <v>4.4106258177966104</v>
      </c>
      <c r="JJ14" s="227">
        <f t="shared" ca="1" si="50"/>
        <v>4.4106258177966104</v>
      </c>
      <c r="JK14" s="227">
        <f t="shared" ca="1" si="50"/>
        <v>4.4106258177966104</v>
      </c>
      <c r="JL14" s="227">
        <f t="shared" ca="1" si="50"/>
        <v>4.4106258177966104</v>
      </c>
      <c r="JM14" s="227">
        <f t="shared" ca="1" si="50"/>
        <v>4.4106258177966104</v>
      </c>
      <c r="JN14" s="227">
        <f t="shared" ca="1" si="50"/>
        <v>4.4106258177966104</v>
      </c>
      <c r="JO14" s="227">
        <f t="shared" ca="1" si="50"/>
        <v>4.4106258177966104</v>
      </c>
      <c r="JP14" s="227">
        <f t="shared" ca="1" si="50"/>
        <v>4.4106258177966104</v>
      </c>
      <c r="JQ14" s="227">
        <f t="shared" ca="1" si="50"/>
        <v>4.4106258177966104</v>
      </c>
      <c r="JR14" s="227">
        <f t="shared" ca="1" si="50"/>
        <v>4.4106258177966104</v>
      </c>
      <c r="JS14" s="227">
        <f t="shared" ca="1" si="51"/>
        <v>4.4106258177966104</v>
      </c>
      <c r="JT14" s="227">
        <f t="shared" ca="1" si="51"/>
        <v>4.4106258177966104</v>
      </c>
      <c r="JU14" s="227">
        <f t="shared" ca="1" si="51"/>
        <v>4.4106258177966104</v>
      </c>
      <c r="JV14" s="227">
        <f t="shared" ca="1" si="51"/>
        <v>4.4106258177966104</v>
      </c>
      <c r="JW14" s="227">
        <f t="shared" ca="1" si="51"/>
        <v>4.4106258177966104</v>
      </c>
      <c r="JX14" s="227">
        <f t="shared" ca="1" si="51"/>
        <v>4.4106258177966104</v>
      </c>
      <c r="JY14" s="227">
        <f t="shared" ca="1" si="51"/>
        <v>4.4106258177966104</v>
      </c>
      <c r="JZ14" s="227">
        <f t="shared" ca="1" si="51"/>
        <v>4.4106258177966104</v>
      </c>
      <c r="KA14" s="227">
        <f t="shared" ca="1" si="51"/>
        <v>4.4106258177966104</v>
      </c>
      <c r="KB14" s="227">
        <f t="shared" ca="1" si="51"/>
        <v>4.4106258177966104</v>
      </c>
      <c r="KC14" s="227">
        <f t="shared" ca="1" si="51"/>
        <v>4.4106258177966104</v>
      </c>
      <c r="KD14" s="227">
        <f t="shared" ca="1" si="51"/>
        <v>4.4106258177966104</v>
      </c>
      <c r="KE14" s="227">
        <f t="shared" ca="1" si="52"/>
        <v>4.4106258177966104</v>
      </c>
      <c r="KF14" s="227">
        <f t="shared" ca="1" si="52"/>
        <v>4.4106258177966104</v>
      </c>
      <c r="KG14" s="227">
        <f t="shared" ca="1" si="52"/>
        <v>4.4106258177966104</v>
      </c>
      <c r="KH14" s="227">
        <f t="shared" ca="1" si="52"/>
        <v>4.4106258177966104</v>
      </c>
      <c r="KI14" s="227">
        <f t="shared" ca="1" si="52"/>
        <v>4.4106258177966104</v>
      </c>
      <c r="KJ14" s="227">
        <f t="shared" ca="1" si="52"/>
        <v>4.4106258177966104</v>
      </c>
      <c r="KK14" s="227">
        <f t="shared" ca="1" si="52"/>
        <v>4.4106258177966104</v>
      </c>
      <c r="KL14" s="227">
        <f t="shared" ca="1" si="52"/>
        <v>4.4106258177966104</v>
      </c>
      <c r="KM14" s="227">
        <f t="shared" ca="1" si="52"/>
        <v>4.4106258177966104</v>
      </c>
      <c r="KN14" s="227">
        <f t="shared" ca="1" si="52"/>
        <v>4.4106258177966104</v>
      </c>
      <c r="KO14" s="227">
        <f t="shared" ca="1" si="52"/>
        <v>4.4106258177966104</v>
      </c>
      <c r="KP14" s="227">
        <f t="shared" ca="1" si="52"/>
        <v>4.4106258177966104</v>
      </c>
    </row>
    <row r="15" spans="1:302" s="187" customFormat="1" x14ac:dyDescent="0.3">
      <c r="A15" s="226">
        <f t="shared" si="53"/>
        <v>7</v>
      </c>
      <c r="B15" s="227" cm="1">
        <f t="array" aca="1" ref="B15" ca="1">INDIRECT("'Cronograma de Desembolso'!"&amp;ADDRESS(8,A15+3))</f>
        <v>1301.1346162500001</v>
      </c>
      <c r="C15" s="228">
        <f t="shared" si="28"/>
        <v>0</v>
      </c>
      <c r="D15" s="227">
        <f t="shared" si="28"/>
        <v>0</v>
      </c>
      <c r="E15" s="227">
        <f t="shared" si="28"/>
        <v>0</v>
      </c>
      <c r="F15" s="227">
        <f t="shared" si="28"/>
        <v>0</v>
      </c>
      <c r="G15" s="227">
        <f t="shared" si="28"/>
        <v>0</v>
      </c>
      <c r="H15" s="227">
        <f t="shared" si="28"/>
        <v>0</v>
      </c>
      <c r="I15" s="227">
        <f t="shared" ca="1" si="28"/>
        <v>4.4256279464285715</v>
      </c>
      <c r="J15" s="227">
        <f t="shared" ca="1" si="28"/>
        <v>4.4256279464285715</v>
      </c>
      <c r="K15" s="227">
        <f t="shared" ca="1" si="28"/>
        <v>4.4256279464285715</v>
      </c>
      <c r="L15" s="227">
        <f t="shared" ca="1" si="28"/>
        <v>4.4256279464285715</v>
      </c>
      <c r="M15" s="227">
        <f t="shared" ca="1" si="29"/>
        <v>4.4256279464285715</v>
      </c>
      <c r="N15" s="227">
        <f t="shared" ca="1" si="29"/>
        <v>4.4256279464285715</v>
      </c>
      <c r="O15" s="227">
        <f t="shared" ca="1" si="29"/>
        <v>4.4256279464285715</v>
      </c>
      <c r="P15" s="227">
        <f t="shared" ca="1" si="29"/>
        <v>4.4256279464285715</v>
      </c>
      <c r="Q15" s="227">
        <f t="shared" ca="1" si="29"/>
        <v>4.4256279464285715</v>
      </c>
      <c r="R15" s="227">
        <f t="shared" ca="1" si="29"/>
        <v>4.4256279464285715</v>
      </c>
      <c r="S15" s="227">
        <f t="shared" ca="1" si="29"/>
        <v>4.4256279464285715</v>
      </c>
      <c r="T15" s="227">
        <f t="shared" ca="1" si="29"/>
        <v>4.4256279464285715</v>
      </c>
      <c r="U15" s="227">
        <f t="shared" ca="1" si="29"/>
        <v>4.4256279464285715</v>
      </c>
      <c r="V15" s="227">
        <f t="shared" ca="1" si="29"/>
        <v>4.4256279464285715</v>
      </c>
      <c r="W15" s="227">
        <f t="shared" ca="1" si="30"/>
        <v>4.4256279464285715</v>
      </c>
      <c r="X15" s="227">
        <f t="shared" ca="1" si="30"/>
        <v>4.4256279464285715</v>
      </c>
      <c r="Y15" s="227">
        <f t="shared" ca="1" si="30"/>
        <v>4.4256279464285715</v>
      </c>
      <c r="Z15" s="227">
        <f t="shared" ca="1" si="30"/>
        <v>4.4256279464285715</v>
      </c>
      <c r="AA15" s="227">
        <f t="shared" ca="1" si="30"/>
        <v>4.4256279464285715</v>
      </c>
      <c r="AB15" s="227">
        <f t="shared" ca="1" si="30"/>
        <v>4.4256279464285715</v>
      </c>
      <c r="AC15" s="227">
        <f t="shared" ca="1" si="30"/>
        <v>4.4256279464285715</v>
      </c>
      <c r="AD15" s="227">
        <f t="shared" ca="1" si="30"/>
        <v>4.4256279464285715</v>
      </c>
      <c r="AE15" s="227">
        <f t="shared" ca="1" si="30"/>
        <v>4.4256279464285715</v>
      </c>
      <c r="AF15" s="227">
        <f t="shared" ca="1" si="30"/>
        <v>4.4256279464285715</v>
      </c>
      <c r="AG15" s="227">
        <f t="shared" ca="1" si="31"/>
        <v>4.4256279464285715</v>
      </c>
      <c r="AH15" s="227">
        <f t="shared" ca="1" si="31"/>
        <v>4.4256279464285715</v>
      </c>
      <c r="AI15" s="227">
        <f t="shared" ca="1" si="31"/>
        <v>4.4256279464285715</v>
      </c>
      <c r="AJ15" s="227">
        <f t="shared" ca="1" si="31"/>
        <v>4.4256279464285715</v>
      </c>
      <c r="AK15" s="227">
        <f t="shared" ca="1" si="31"/>
        <v>4.4256279464285715</v>
      </c>
      <c r="AL15" s="227">
        <f t="shared" ca="1" si="31"/>
        <v>4.4256279464285715</v>
      </c>
      <c r="AM15" s="227">
        <f t="shared" ca="1" si="31"/>
        <v>4.4256279464285715</v>
      </c>
      <c r="AN15" s="227">
        <f t="shared" ca="1" si="31"/>
        <v>4.4256279464285715</v>
      </c>
      <c r="AO15" s="227">
        <f t="shared" ca="1" si="31"/>
        <v>4.4256279464285715</v>
      </c>
      <c r="AP15" s="227">
        <f t="shared" ca="1" si="31"/>
        <v>4.4256279464285715</v>
      </c>
      <c r="AQ15" s="227">
        <f t="shared" ca="1" si="32"/>
        <v>4.4256279464285715</v>
      </c>
      <c r="AR15" s="227">
        <f t="shared" ca="1" si="32"/>
        <v>4.4256279464285715</v>
      </c>
      <c r="AS15" s="227">
        <f t="shared" ca="1" si="32"/>
        <v>4.4256279464285715</v>
      </c>
      <c r="AT15" s="227">
        <f t="shared" ca="1" si="32"/>
        <v>4.4256279464285715</v>
      </c>
      <c r="AU15" s="227">
        <f t="shared" ca="1" si="32"/>
        <v>4.4256279464285715</v>
      </c>
      <c r="AV15" s="227">
        <f t="shared" ca="1" si="32"/>
        <v>4.4256279464285715</v>
      </c>
      <c r="AW15" s="227">
        <f t="shared" ca="1" si="32"/>
        <v>4.4256279464285715</v>
      </c>
      <c r="AX15" s="227">
        <f t="shared" ca="1" si="32"/>
        <v>4.4256279464285715</v>
      </c>
      <c r="AY15" s="227">
        <f t="shared" ca="1" si="32"/>
        <v>4.4256279464285715</v>
      </c>
      <c r="AZ15" s="227">
        <f t="shared" ca="1" si="32"/>
        <v>4.4256279464285715</v>
      </c>
      <c r="BA15" s="227">
        <f t="shared" ca="1" si="33"/>
        <v>4.4256279464285715</v>
      </c>
      <c r="BB15" s="227">
        <f t="shared" ca="1" si="33"/>
        <v>4.4256279464285715</v>
      </c>
      <c r="BC15" s="227">
        <f t="shared" ca="1" si="33"/>
        <v>4.4256279464285715</v>
      </c>
      <c r="BD15" s="227">
        <f t="shared" ca="1" si="33"/>
        <v>4.4256279464285715</v>
      </c>
      <c r="BE15" s="227">
        <f t="shared" ca="1" si="33"/>
        <v>4.4256279464285715</v>
      </c>
      <c r="BF15" s="227">
        <f t="shared" ca="1" si="33"/>
        <v>4.4256279464285715</v>
      </c>
      <c r="BG15" s="227">
        <f t="shared" ca="1" si="33"/>
        <v>4.4256279464285715</v>
      </c>
      <c r="BH15" s="227">
        <f t="shared" ca="1" si="33"/>
        <v>4.4256279464285715</v>
      </c>
      <c r="BI15" s="227">
        <f t="shared" ca="1" si="33"/>
        <v>4.4256279464285715</v>
      </c>
      <c r="BJ15" s="227">
        <f t="shared" ca="1" si="33"/>
        <v>4.4256279464285715</v>
      </c>
      <c r="BK15" s="227">
        <f t="shared" ca="1" si="34"/>
        <v>4.4256279464285715</v>
      </c>
      <c r="BL15" s="227">
        <f t="shared" ca="1" si="34"/>
        <v>4.4256279464285715</v>
      </c>
      <c r="BM15" s="227">
        <f t="shared" ca="1" si="34"/>
        <v>4.4256279464285715</v>
      </c>
      <c r="BN15" s="227">
        <f t="shared" ca="1" si="34"/>
        <v>4.4256279464285715</v>
      </c>
      <c r="BO15" s="227">
        <f t="shared" ca="1" si="34"/>
        <v>4.4256279464285715</v>
      </c>
      <c r="BP15" s="227">
        <f t="shared" ca="1" si="34"/>
        <v>4.4256279464285715</v>
      </c>
      <c r="BQ15" s="227">
        <f t="shared" ca="1" si="34"/>
        <v>4.4256279464285715</v>
      </c>
      <c r="BR15" s="227">
        <f t="shared" ca="1" si="34"/>
        <v>4.4256279464285715</v>
      </c>
      <c r="BS15" s="227">
        <f t="shared" ca="1" si="34"/>
        <v>4.4256279464285715</v>
      </c>
      <c r="BT15" s="227">
        <f t="shared" ca="1" si="34"/>
        <v>4.4256279464285715</v>
      </c>
      <c r="BU15" s="227">
        <f t="shared" ca="1" si="35"/>
        <v>4.4256279464285715</v>
      </c>
      <c r="BV15" s="227">
        <f t="shared" ca="1" si="35"/>
        <v>4.4256279464285715</v>
      </c>
      <c r="BW15" s="227">
        <f t="shared" ca="1" si="35"/>
        <v>4.4256279464285715</v>
      </c>
      <c r="BX15" s="227">
        <f t="shared" ca="1" si="35"/>
        <v>4.4256279464285715</v>
      </c>
      <c r="BY15" s="227">
        <f t="shared" ca="1" si="35"/>
        <v>4.4256279464285715</v>
      </c>
      <c r="BZ15" s="227">
        <f t="shared" ca="1" si="35"/>
        <v>4.4256279464285715</v>
      </c>
      <c r="CA15" s="227">
        <f t="shared" ca="1" si="35"/>
        <v>4.4256279464285715</v>
      </c>
      <c r="CB15" s="227">
        <f t="shared" ca="1" si="35"/>
        <v>4.4256279464285715</v>
      </c>
      <c r="CC15" s="227">
        <f t="shared" ca="1" si="35"/>
        <v>4.4256279464285715</v>
      </c>
      <c r="CD15" s="227">
        <f t="shared" ca="1" si="35"/>
        <v>4.4256279464285715</v>
      </c>
      <c r="CE15" s="227">
        <f t="shared" ca="1" si="36"/>
        <v>4.4256279464285715</v>
      </c>
      <c r="CF15" s="227">
        <f t="shared" ca="1" si="36"/>
        <v>4.4256279464285715</v>
      </c>
      <c r="CG15" s="227">
        <f t="shared" ca="1" si="36"/>
        <v>4.4256279464285715</v>
      </c>
      <c r="CH15" s="227">
        <f t="shared" ca="1" si="36"/>
        <v>4.4256279464285715</v>
      </c>
      <c r="CI15" s="227">
        <f t="shared" ca="1" si="36"/>
        <v>4.4256279464285715</v>
      </c>
      <c r="CJ15" s="227">
        <f t="shared" ca="1" si="36"/>
        <v>4.4256279464285715</v>
      </c>
      <c r="CK15" s="227">
        <f t="shared" ca="1" si="36"/>
        <v>4.4256279464285715</v>
      </c>
      <c r="CL15" s="227">
        <f t="shared" ca="1" si="36"/>
        <v>4.4256279464285715</v>
      </c>
      <c r="CM15" s="227">
        <f t="shared" ca="1" si="36"/>
        <v>4.4256279464285715</v>
      </c>
      <c r="CN15" s="227">
        <f t="shared" ca="1" si="36"/>
        <v>4.4256279464285715</v>
      </c>
      <c r="CO15" s="227">
        <f t="shared" ca="1" si="37"/>
        <v>4.4256279464285715</v>
      </c>
      <c r="CP15" s="227">
        <f t="shared" ca="1" si="37"/>
        <v>4.4256279464285715</v>
      </c>
      <c r="CQ15" s="227">
        <f t="shared" ca="1" si="37"/>
        <v>4.4256279464285715</v>
      </c>
      <c r="CR15" s="227">
        <f t="shared" ca="1" si="37"/>
        <v>4.4256279464285715</v>
      </c>
      <c r="CS15" s="227">
        <f t="shared" ca="1" si="37"/>
        <v>4.4256279464285715</v>
      </c>
      <c r="CT15" s="227">
        <f t="shared" ca="1" si="37"/>
        <v>4.4256279464285715</v>
      </c>
      <c r="CU15" s="227">
        <f t="shared" ca="1" si="37"/>
        <v>4.4256279464285715</v>
      </c>
      <c r="CV15" s="227">
        <f t="shared" ca="1" si="37"/>
        <v>4.4256279464285715</v>
      </c>
      <c r="CW15" s="227">
        <f t="shared" ca="1" si="37"/>
        <v>4.4256279464285715</v>
      </c>
      <c r="CX15" s="227">
        <f t="shared" ca="1" si="37"/>
        <v>4.4256279464285715</v>
      </c>
      <c r="CY15" s="227">
        <f t="shared" ca="1" si="38"/>
        <v>4.4256279464285715</v>
      </c>
      <c r="CZ15" s="227">
        <f t="shared" ca="1" si="38"/>
        <v>4.4256279464285715</v>
      </c>
      <c r="DA15" s="227">
        <f t="shared" ca="1" si="38"/>
        <v>4.4256279464285715</v>
      </c>
      <c r="DB15" s="227">
        <f t="shared" ca="1" si="38"/>
        <v>4.4256279464285715</v>
      </c>
      <c r="DC15" s="227">
        <f t="shared" ca="1" si="38"/>
        <v>4.4256279464285715</v>
      </c>
      <c r="DD15" s="227">
        <f t="shared" ca="1" si="38"/>
        <v>4.4256279464285715</v>
      </c>
      <c r="DE15" s="227">
        <f t="shared" ca="1" si="38"/>
        <v>4.4256279464285715</v>
      </c>
      <c r="DF15" s="227">
        <f t="shared" ca="1" si="38"/>
        <v>4.4256279464285715</v>
      </c>
      <c r="DG15" s="227">
        <f t="shared" ca="1" si="38"/>
        <v>4.4256279464285715</v>
      </c>
      <c r="DH15" s="227">
        <f t="shared" ca="1" si="38"/>
        <v>4.4256279464285715</v>
      </c>
      <c r="DI15" s="227">
        <f t="shared" ca="1" si="39"/>
        <v>4.4256279464285715</v>
      </c>
      <c r="DJ15" s="227">
        <f t="shared" ca="1" si="39"/>
        <v>4.4256279464285715</v>
      </c>
      <c r="DK15" s="227">
        <f t="shared" ca="1" si="39"/>
        <v>4.4256279464285715</v>
      </c>
      <c r="DL15" s="227">
        <f t="shared" ca="1" si="39"/>
        <v>4.4256279464285715</v>
      </c>
      <c r="DM15" s="227">
        <f t="shared" ca="1" si="39"/>
        <v>4.4256279464285715</v>
      </c>
      <c r="DN15" s="227">
        <f t="shared" ca="1" si="39"/>
        <v>4.4256279464285715</v>
      </c>
      <c r="DO15" s="227">
        <f t="shared" ca="1" si="39"/>
        <v>4.4256279464285715</v>
      </c>
      <c r="DP15" s="227">
        <f t="shared" ca="1" si="39"/>
        <v>4.4256279464285715</v>
      </c>
      <c r="DQ15" s="227">
        <f t="shared" ca="1" si="39"/>
        <v>4.4256279464285715</v>
      </c>
      <c r="DR15" s="227">
        <f t="shared" ca="1" si="39"/>
        <v>4.4256279464285715</v>
      </c>
      <c r="DS15" s="227">
        <f t="shared" ca="1" si="39"/>
        <v>4.4256279464285715</v>
      </c>
      <c r="DT15" s="227">
        <f t="shared" ca="1" si="39"/>
        <v>4.4256279464285715</v>
      </c>
      <c r="DU15" s="227">
        <f t="shared" ca="1" si="39"/>
        <v>4.4256279464285715</v>
      </c>
      <c r="DV15" s="227">
        <f t="shared" ca="1" si="39"/>
        <v>4.4256279464285715</v>
      </c>
      <c r="DW15" s="227">
        <f t="shared" ca="1" si="39"/>
        <v>4.4256279464285715</v>
      </c>
      <c r="DX15" s="227">
        <f t="shared" ca="1" si="39"/>
        <v>4.4256279464285715</v>
      </c>
      <c r="DY15" s="227">
        <f t="shared" ca="1" si="40"/>
        <v>4.4256279464285715</v>
      </c>
      <c r="DZ15" s="227">
        <f t="shared" ca="1" si="40"/>
        <v>4.4256279464285715</v>
      </c>
      <c r="EA15" s="227">
        <f t="shared" ca="1" si="40"/>
        <v>4.4256279464285715</v>
      </c>
      <c r="EB15" s="227">
        <f t="shared" ca="1" si="40"/>
        <v>4.4256279464285715</v>
      </c>
      <c r="EC15" s="227">
        <f t="shared" ca="1" si="40"/>
        <v>4.4256279464285715</v>
      </c>
      <c r="ED15" s="227">
        <f t="shared" ca="1" si="40"/>
        <v>4.4256279464285715</v>
      </c>
      <c r="EE15" s="227">
        <f t="shared" ca="1" si="40"/>
        <v>4.4256279464285715</v>
      </c>
      <c r="EF15" s="227">
        <f t="shared" ca="1" si="40"/>
        <v>4.4256279464285715</v>
      </c>
      <c r="EG15" s="227">
        <f t="shared" ca="1" si="40"/>
        <v>4.4256279464285715</v>
      </c>
      <c r="EH15" s="227">
        <f t="shared" ca="1" si="40"/>
        <v>4.4256279464285715</v>
      </c>
      <c r="EI15" s="227">
        <f t="shared" ca="1" si="40"/>
        <v>4.4256279464285715</v>
      </c>
      <c r="EJ15" s="227">
        <f t="shared" ca="1" si="40"/>
        <v>4.4256279464285715</v>
      </c>
      <c r="EK15" s="227">
        <f t="shared" ca="1" si="40"/>
        <v>4.4256279464285715</v>
      </c>
      <c r="EL15" s="227">
        <f t="shared" ca="1" si="40"/>
        <v>4.4256279464285715</v>
      </c>
      <c r="EM15" s="227">
        <f t="shared" ca="1" si="40"/>
        <v>4.4256279464285715</v>
      </c>
      <c r="EN15" s="227">
        <f t="shared" ca="1" si="40"/>
        <v>4.4256279464285715</v>
      </c>
      <c r="EO15" s="227">
        <f t="shared" ca="1" si="41"/>
        <v>4.4256279464285715</v>
      </c>
      <c r="EP15" s="227">
        <f t="shared" ca="1" si="41"/>
        <v>4.4256279464285715</v>
      </c>
      <c r="EQ15" s="227">
        <f t="shared" ca="1" si="41"/>
        <v>4.4256279464285715</v>
      </c>
      <c r="ER15" s="227">
        <f t="shared" ca="1" si="41"/>
        <v>4.4256279464285715</v>
      </c>
      <c r="ES15" s="227">
        <f t="shared" ca="1" si="41"/>
        <v>4.4256279464285715</v>
      </c>
      <c r="ET15" s="227">
        <f t="shared" ca="1" si="41"/>
        <v>4.4256279464285715</v>
      </c>
      <c r="EU15" s="227">
        <f t="shared" ca="1" si="41"/>
        <v>4.4256279464285715</v>
      </c>
      <c r="EV15" s="227">
        <f t="shared" ca="1" si="41"/>
        <v>4.4256279464285715</v>
      </c>
      <c r="EW15" s="227">
        <f t="shared" ca="1" si="41"/>
        <v>4.4256279464285715</v>
      </c>
      <c r="EX15" s="227">
        <f t="shared" ca="1" si="41"/>
        <v>4.4256279464285715</v>
      </c>
      <c r="EY15" s="227">
        <f t="shared" ca="1" si="41"/>
        <v>4.4256279464285715</v>
      </c>
      <c r="EZ15" s="227">
        <f t="shared" ca="1" si="41"/>
        <v>4.4256279464285715</v>
      </c>
      <c r="FA15" s="227">
        <f t="shared" ca="1" si="41"/>
        <v>4.4256279464285715</v>
      </c>
      <c r="FB15" s="227">
        <f t="shared" ca="1" si="41"/>
        <v>4.4256279464285715</v>
      </c>
      <c r="FC15" s="227">
        <f t="shared" ca="1" si="41"/>
        <v>4.4256279464285715</v>
      </c>
      <c r="FD15" s="227">
        <f t="shared" ca="1" si="41"/>
        <v>4.4256279464285715</v>
      </c>
      <c r="FE15" s="227">
        <f t="shared" ca="1" si="42"/>
        <v>4.4256279464285715</v>
      </c>
      <c r="FF15" s="227">
        <f t="shared" ca="1" si="42"/>
        <v>4.4256279464285715</v>
      </c>
      <c r="FG15" s="227">
        <f t="shared" ca="1" si="42"/>
        <v>4.4256279464285715</v>
      </c>
      <c r="FH15" s="227">
        <f t="shared" ca="1" si="42"/>
        <v>4.4256279464285715</v>
      </c>
      <c r="FI15" s="227">
        <f t="shared" ca="1" si="42"/>
        <v>4.4256279464285715</v>
      </c>
      <c r="FJ15" s="227">
        <f t="shared" ca="1" si="42"/>
        <v>4.4256279464285715</v>
      </c>
      <c r="FK15" s="227">
        <f t="shared" ca="1" si="42"/>
        <v>4.4256279464285715</v>
      </c>
      <c r="FL15" s="227">
        <f t="shared" ca="1" si="42"/>
        <v>4.4256279464285715</v>
      </c>
      <c r="FM15" s="227">
        <f t="shared" ca="1" si="42"/>
        <v>4.4256279464285715</v>
      </c>
      <c r="FN15" s="227">
        <f t="shared" ca="1" si="42"/>
        <v>4.4256279464285715</v>
      </c>
      <c r="FO15" s="227">
        <f t="shared" ca="1" si="42"/>
        <v>4.4256279464285715</v>
      </c>
      <c r="FP15" s="227">
        <f t="shared" ca="1" si="42"/>
        <v>4.4256279464285715</v>
      </c>
      <c r="FQ15" s="227">
        <f t="shared" ca="1" si="42"/>
        <v>4.4256279464285715</v>
      </c>
      <c r="FR15" s="227">
        <f t="shared" ca="1" si="42"/>
        <v>4.4256279464285715</v>
      </c>
      <c r="FS15" s="227">
        <f t="shared" ca="1" si="42"/>
        <v>4.4256279464285715</v>
      </c>
      <c r="FT15" s="227">
        <f t="shared" ca="1" si="42"/>
        <v>4.4256279464285715</v>
      </c>
      <c r="FU15" s="227">
        <f t="shared" ca="1" si="43"/>
        <v>4.4256279464285715</v>
      </c>
      <c r="FV15" s="227">
        <f t="shared" ca="1" si="43"/>
        <v>4.4256279464285715</v>
      </c>
      <c r="FW15" s="227">
        <f t="shared" ca="1" si="43"/>
        <v>4.4256279464285715</v>
      </c>
      <c r="FX15" s="227">
        <f t="shared" ca="1" si="43"/>
        <v>4.4256279464285715</v>
      </c>
      <c r="FY15" s="227">
        <f t="shared" ca="1" si="43"/>
        <v>4.4256279464285715</v>
      </c>
      <c r="FZ15" s="227">
        <f t="shared" ca="1" si="43"/>
        <v>4.4256279464285715</v>
      </c>
      <c r="GA15" s="227">
        <f t="shared" ca="1" si="43"/>
        <v>4.4256279464285715</v>
      </c>
      <c r="GB15" s="227">
        <f t="shared" ca="1" si="43"/>
        <v>4.4256279464285715</v>
      </c>
      <c r="GC15" s="227">
        <f t="shared" ca="1" si="43"/>
        <v>4.4256279464285715</v>
      </c>
      <c r="GD15" s="227">
        <f t="shared" ca="1" si="43"/>
        <v>4.4256279464285715</v>
      </c>
      <c r="GE15" s="227">
        <f t="shared" ca="1" si="43"/>
        <v>4.4256279464285715</v>
      </c>
      <c r="GF15" s="227">
        <f t="shared" ca="1" si="43"/>
        <v>4.4256279464285715</v>
      </c>
      <c r="GG15" s="227">
        <f t="shared" ca="1" si="43"/>
        <v>4.4256279464285715</v>
      </c>
      <c r="GH15" s="227">
        <f t="shared" ca="1" si="43"/>
        <v>4.4256279464285715</v>
      </c>
      <c r="GI15" s="227">
        <f t="shared" ca="1" si="43"/>
        <v>4.4256279464285715</v>
      </c>
      <c r="GJ15" s="227">
        <f t="shared" ca="1" si="43"/>
        <v>4.4256279464285715</v>
      </c>
      <c r="GK15" s="227">
        <f t="shared" ca="1" si="44"/>
        <v>4.4256279464285715</v>
      </c>
      <c r="GL15" s="227">
        <f t="shared" ca="1" si="44"/>
        <v>4.4256279464285715</v>
      </c>
      <c r="GM15" s="227">
        <f t="shared" ca="1" si="44"/>
        <v>4.4256279464285715</v>
      </c>
      <c r="GN15" s="227">
        <f t="shared" ca="1" si="44"/>
        <v>4.4256279464285715</v>
      </c>
      <c r="GO15" s="227">
        <f t="shared" ca="1" si="44"/>
        <v>4.4256279464285715</v>
      </c>
      <c r="GP15" s="227">
        <f t="shared" ca="1" si="44"/>
        <v>4.4256279464285715</v>
      </c>
      <c r="GQ15" s="227">
        <f t="shared" ca="1" si="44"/>
        <v>4.4256279464285715</v>
      </c>
      <c r="GR15" s="227">
        <f t="shared" ca="1" si="44"/>
        <v>4.4256279464285715</v>
      </c>
      <c r="GS15" s="227">
        <f t="shared" ca="1" si="44"/>
        <v>4.4256279464285715</v>
      </c>
      <c r="GT15" s="227">
        <f t="shared" ca="1" si="44"/>
        <v>4.4256279464285715</v>
      </c>
      <c r="GU15" s="227">
        <f t="shared" ca="1" si="44"/>
        <v>4.4256279464285715</v>
      </c>
      <c r="GV15" s="227">
        <f t="shared" ca="1" si="44"/>
        <v>4.4256279464285715</v>
      </c>
      <c r="GW15" s="227">
        <f t="shared" ca="1" si="44"/>
        <v>4.4256279464285715</v>
      </c>
      <c r="GX15" s="227">
        <f t="shared" ca="1" si="44"/>
        <v>4.4256279464285715</v>
      </c>
      <c r="GY15" s="227">
        <f t="shared" ca="1" si="45"/>
        <v>4.4256279464285715</v>
      </c>
      <c r="GZ15" s="227">
        <f t="shared" ca="1" si="45"/>
        <v>4.4256279464285715</v>
      </c>
      <c r="HA15" s="227">
        <f t="shared" ca="1" si="45"/>
        <v>4.4256279464285715</v>
      </c>
      <c r="HB15" s="227">
        <f t="shared" ca="1" si="45"/>
        <v>4.4256279464285715</v>
      </c>
      <c r="HC15" s="227">
        <f t="shared" ca="1" si="45"/>
        <v>4.4256279464285715</v>
      </c>
      <c r="HD15" s="227">
        <f t="shared" ca="1" si="45"/>
        <v>4.4256279464285715</v>
      </c>
      <c r="HE15" s="227">
        <f t="shared" ca="1" si="45"/>
        <v>4.4256279464285715</v>
      </c>
      <c r="HF15" s="227">
        <f t="shared" ca="1" si="45"/>
        <v>4.4256279464285715</v>
      </c>
      <c r="HG15" s="227">
        <f t="shared" ca="1" si="45"/>
        <v>4.4256279464285715</v>
      </c>
      <c r="HH15" s="227">
        <f t="shared" ca="1" si="45"/>
        <v>4.4256279464285715</v>
      </c>
      <c r="HI15" s="227">
        <f t="shared" ca="1" si="45"/>
        <v>4.4256279464285715</v>
      </c>
      <c r="HJ15" s="227">
        <f t="shared" ca="1" si="45"/>
        <v>4.4256279464285715</v>
      </c>
      <c r="HK15" s="227">
        <f t="shared" ca="1" si="46"/>
        <v>4.4256279464285715</v>
      </c>
      <c r="HL15" s="227">
        <f t="shared" ca="1" si="46"/>
        <v>4.4256279464285715</v>
      </c>
      <c r="HM15" s="227">
        <f t="shared" ca="1" si="46"/>
        <v>4.4256279464285715</v>
      </c>
      <c r="HN15" s="227">
        <f t="shared" ca="1" si="46"/>
        <v>4.4256279464285715</v>
      </c>
      <c r="HO15" s="227">
        <f t="shared" ca="1" si="46"/>
        <v>4.4256279464285715</v>
      </c>
      <c r="HP15" s="227">
        <f t="shared" ca="1" si="46"/>
        <v>4.4256279464285715</v>
      </c>
      <c r="HQ15" s="227">
        <f t="shared" ca="1" si="46"/>
        <v>4.4256279464285715</v>
      </c>
      <c r="HR15" s="227">
        <f t="shared" ca="1" si="46"/>
        <v>4.4256279464285715</v>
      </c>
      <c r="HS15" s="227">
        <f t="shared" ca="1" si="46"/>
        <v>4.4256279464285715</v>
      </c>
      <c r="HT15" s="227">
        <f t="shared" ca="1" si="46"/>
        <v>4.4256279464285715</v>
      </c>
      <c r="HU15" s="227">
        <f t="shared" ca="1" si="46"/>
        <v>4.4256279464285715</v>
      </c>
      <c r="HV15" s="227">
        <f t="shared" ca="1" si="46"/>
        <v>4.4256279464285715</v>
      </c>
      <c r="HW15" s="227">
        <f t="shared" ca="1" si="47"/>
        <v>4.4256279464285715</v>
      </c>
      <c r="HX15" s="227">
        <f t="shared" ca="1" si="47"/>
        <v>4.4256279464285715</v>
      </c>
      <c r="HY15" s="227">
        <f t="shared" ca="1" si="47"/>
        <v>4.4256279464285715</v>
      </c>
      <c r="HZ15" s="227">
        <f t="shared" ca="1" si="47"/>
        <v>4.4256279464285715</v>
      </c>
      <c r="IA15" s="227">
        <f t="shared" ca="1" si="47"/>
        <v>4.4256279464285715</v>
      </c>
      <c r="IB15" s="227">
        <f t="shared" ca="1" si="47"/>
        <v>4.4256279464285715</v>
      </c>
      <c r="IC15" s="227">
        <f t="shared" ca="1" si="47"/>
        <v>4.4256279464285715</v>
      </c>
      <c r="ID15" s="227">
        <f t="shared" ca="1" si="47"/>
        <v>4.4256279464285715</v>
      </c>
      <c r="IE15" s="227">
        <f t="shared" ca="1" si="47"/>
        <v>4.4256279464285715</v>
      </c>
      <c r="IF15" s="227">
        <f t="shared" ca="1" si="47"/>
        <v>4.4256279464285715</v>
      </c>
      <c r="IG15" s="227">
        <f t="shared" ca="1" si="47"/>
        <v>4.4256279464285715</v>
      </c>
      <c r="IH15" s="227">
        <f t="shared" ca="1" si="47"/>
        <v>4.4256279464285715</v>
      </c>
      <c r="II15" s="227">
        <f t="shared" ca="1" si="48"/>
        <v>4.4256279464285715</v>
      </c>
      <c r="IJ15" s="227">
        <f t="shared" ca="1" si="48"/>
        <v>4.4256279464285715</v>
      </c>
      <c r="IK15" s="227">
        <f t="shared" ca="1" si="48"/>
        <v>4.4256279464285715</v>
      </c>
      <c r="IL15" s="227">
        <f t="shared" ca="1" si="48"/>
        <v>4.4256279464285715</v>
      </c>
      <c r="IM15" s="227">
        <f t="shared" ca="1" si="48"/>
        <v>4.4256279464285715</v>
      </c>
      <c r="IN15" s="227">
        <f t="shared" ca="1" si="48"/>
        <v>4.4256279464285715</v>
      </c>
      <c r="IO15" s="227">
        <f t="shared" ca="1" si="48"/>
        <v>4.4256279464285715</v>
      </c>
      <c r="IP15" s="227">
        <f t="shared" ca="1" si="48"/>
        <v>4.4256279464285715</v>
      </c>
      <c r="IQ15" s="227">
        <f t="shared" ca="1" si="48"/>
        <v>4.4256279464285715</v>
      </c>
      <c r="IR15" s="227">
        <f t="shared" ca="1" si="48"/>
        <v>4.4256279464285715</v>
      </c>
      <c r="IS15" s="227">
        <f t="shared" ca="1" si="48"/>
        <v>4.4256279464285715</v>
      </c>
      <c r="IT15" s="227">
        <f t="shared" ca="1" si="48"/>
        <v>4.4256279464285715</v>
      </c>
      <c r="IU15" s="227">
        <f t="shared" ca="1" si="49"/>
        <v>4.4256279464285715</v>
      </c>
      <c r="IV15" s="227">
        <f t="shared" ca="1" si="49"/>
        <v>4.4256279464285715</v>
      </c>
      <c r="IW15" s="227">
        <f t="shared" ca="1" si="49"/>
        <v>4.4256279464285715</v>
      </c>
      <c r="IX15" s="227">
        <f t="shared" ca="1" si="49"/>
        <v>4.4256279464285715</v>
      </c>
      <c r="IY15" s="227">
        <f t="shared" ca="1" si="49"/>
        <v>4.4256279464285715</v>
      </c>
      <c r="IZ15" s="227">
        <f t="shared" ca="1" si="49"/>
        <v>4.4256279464285715</v>
      </c>
      <c r="JA15" s="227">
        <f t="shared" ca="1" si="49"/>
        <v>4.4256279464285715</v>
      </c>
      <c r="JB15" s="227">
        <f t="shared" ca="1" si="49"/>
        <v>4.4256279464285715</v>
      </c>
      <c r="JC15" s="227">
        <f t="shared" ca="1" si="49"/>
        <v>4.4256279464285715</v>
      </c>
      <c r="JD15" s="227">
        <f t="shared" ca="1" si="49"/>
        <v>4.4256279464285715</v>
      </c>
      <c r="JE15" s="227">
        <f t="shared" ca="1" si="49"/>
        <v>4.4256279464285715</v>
      </c>
      <c r="JF15" s="227">
        <f t="shared" ca="1" si="49"/>
        <v>4.4256279464285715</v>
      </c>
      <c r="JG15" s="227">
        <f t="shared" ca="1" si="50"/>
        <v>4.4256279464285715</v>
      </c>
      <c r="JH15" s="227">
        <f t="shared" ca="1" si="50"/>
        <v>4.4256279464285715</v>
      </c>
      <c r="JI15" s="227">
        <f t="shared" ca="1" si="50"/>
        <v>4.4256279464285715</v>
      </c>
      <c r="JJ15" s="227">
        <f t="shared" ca="1" si="50"/>
        <v>4.4256279464285715</v>
      </c>
      <c r="JK15" s="227">
        <f t="shared" ca="1" si="50"/>
        <v>4.4256279464285715</v>
      </c>
      <c r="JL15" s="227">
        <f t="shared" ca="1" si="50"/>
        <v>4.4256279464285715</v>
      </c>
      <c r="JM15" s="227">
        <f t="shared" ca="1" si="50"/>
        <v>4.4256279464285715</v>
      </c>
      <c r="JN15" s="227">
        <f t="shared" ca="1" si="50"/>
        <v>4.4256279464285715</v>
      </c>
      <c r="JO15" s="227">
        <f t="shared" ca="1" si="50"/>
        <v>4.4256279464285715</v>
      </c>
      <c r="JP15" s="227">
        <f t="shared" ca="1" si="50"/>
        <v>4.4256279464285715</v>
      </c>
      <c r="JQ15" s="227">
        <f t="shared" ca="1" si="50"/>
        <v>4.4256279464285715</v>
      </c>
      <c r="JR15" s="227">
        <f t="shared" ca="1" si="50"/>
        <v>4.4256279464285715</v>
      </c>
      <c r="JS15" s="227">
        <f t="shared" ca="1" si="51"/>
        <v>4.4256279464285715</v>
      </c>
      <c r="JT15" s="227">
        <f t="shared" ca="1" si="51"/>
        <v>4.4256279464285715</v>
      </c>
      <c r="JU15" s="227">
        <f t="shared" ca="1" si="51"/>
        <v>4.4256279464285715</v>
      </c>
      <c r="JV15" s="227">
        <f t="shared" ca="1" si="51"/>
        <v>4.4256279464285715</v>
      </c>
      <c r="JW15" s="227">
        <f t="shared" ca="1" si="51"/>
        <v>4.4256279464285715</v>
      </c>
      <c r="JX15" s="227">
        <f t="shared" ca="1" si="51"/>
        <v>4.4256279464285715</v>
      </c>
      <c r="JY15" s="227">
        <f t="shared" ca="1" si="51"/>
        <v>4.4256279464285715</v>
      </c>
      <c r="JZ15" s="227">
        <f t="shared" ca="1" si="51"/>
        <v>4.4256279464285715</v>
      </c>
      <c r="KA15" s="227">
        <f t="shared" ca="1" si="51"/>
        <v>4.4256279464285715</v>
      </c>
      <c r="KB15" s="227">
        <f t="shared" ca="1" si="51"/>
        <v>4.4256279464285715</v>
      </c>
      <c r="KC15" s="227">
        <f t="shared" ca="1" si="51"/>
        <v>4.4256279464285715</v>
      </c>
      <c r="KD15" s="227">
        <f t="shared" ca="1" si="51"/>
        <v>4.4256279464285715</v>
      </c>
      <c r="KE15" s="227">
        <f t="shared" ca="1" si="52"/>
        <v>4.4256279464285715</v>
      </c>
      <c r="KF15" s="227">
        <f t="shared" ca="1" si="52"/>
        <v>4.4256279464285715</v>
      </c>
      <c r="KG15" s="227">
        <f t="shared" ca="1" si="52"/>
        <v>4.4256279464285715</v>
      </c>
      <c r="KH15" s="227">
        <f t="shared" ca="1" si="52"/>
        <v>4.4256279464285715</v>
      </c>
      <c r="KI15" s="227">
        <f t="shared" ca="1" si="52"/>
        <v>4.4256279464285715</v>
      </c>
      <c r="KJ15" s="227">
        <f t="shared" ca="1" si="52"/>
        <v>4.4256279464285715</v>
      </c>
      <c r="KK15" s="227">
        <f t="shared" ca="1" si="52"/>
        <v>4.4256279464285715</v>
      </c>
      <c r="KL15" s="227">
        <f t="shared" ca="1" si="52"/>
        <v>4.4256279464285715</v>
      </c>
      <c r="KM15" s="227">
        <f t="shared" ca="1" si="52"/>
        <v>4.4256279464285715</v>
      </c>
      <c r="KN15" s="227">
        <f t="shared" ca="1" si="52"/>
        <v>4.4256279464285715</v>
      </c>
      <c r="KO15" s="227">
        <f t="shared" ca="1" si="52"/>
        <v>4.4256279464285715</v>
      </c>
      <c r="KP15" s="227">
        <f t="shared" ca="1" si="52"/>
        <v>4.4256279464285715</v>
      </c>
    </row>
    <row r="16" spans="1:302" s="187" customFormat="1" x14ac:dyDescent="0.3">
      <c r="A16" s="226">
        <f t="shared" si="53"/>
        <v>8</v>
      </c>
      <c r="B16" s="227" cm="1">
        <f t="array" aca="1" ref="B16" ca="1">INDIRECT("'Cronograma de Desembolso'!"&amp;ADDRESS(8,A16+3))</f>
        <v>1301.1346162500001</v>
      </c>
      <c r="C16" s="228">
        <f t="shared" si="28"/>
        <v>0</v>
      </c>
      <c r="D16" s="227">
        <f t="shared" si="28"/>
        <v>0</v>
      </c>
      <c r="E16" s="227">
        <f t="shared" si="28"/>
        <v>0</v>
      </c>
      <c r="F16" s="227">
        <f t="shared" si="28"/>
        <v>0</v>
      </c>
      <c r="G16" s="227">
        <f t="shared" si="28"/>
        <v>0</v>
      </c>
      <c r="H16" s="227">
        <f t="shared" si="28"/>
        <v>0</v>
      </c>
      <c r="I16" s="227">
        <f t="shared" si="28"/>
        <v>0</v>
      </c>
      <c r="J16" s="227">
        <f t="shared" ca="1" si="28"/>
        <v>4.4407324786689424</v>
      </c>
      <c r="K16" s="227">
        <f t="shared" ca="1" si="28"/>
        <v>4.4407324786689424</v>
      </c>
      <c r="L16" s="227">
        <f t="shared" ca="1" si="28"/>
        <v>4.4407324786689424</v>
      </c>
      <c r="M16" s="227">
        <f t="shared" ca="1" si="29"/>
        <v>4.4407324786689424</v>
      </c>
      <c r="N16" s="227">
        <f t="shared" ca="1" si="29"/>
        <v>4.4407324786689424</v>
      </c>
      <c r="O16" s="227">
        <f t="shared" ca="1" si="29"/>
        <v>4.4407324786689424</v>
      </c>
      <c r="P16" s="227">
        <f t="shared" ca="1" si="29"/>
        <v>4.4407324786689424</v>
      </c>
      <c r="Q16" s="227">
        <f t="shared" ca="1" si="29"/>
        <v>4.4407324786689424</v>
      </c>
      <c r="R16" s="227">
        <f t="shared" ca="1" si="29"/>
        <v>4.4407324786689424</v>
      </c>
      <c r="S16" s="227">
        <f t="shared" ca="1" si="29"/>
        <v>4.4407324786689424</v>
      </c>
      <c r="T16" s="227">
        <f t="shared" ca="1" si="29"/>
        <v>4.4407324786689424</v>
      </c>
      <c r="U16" s="227">
        <f t="shared" ca="1" si="29"/>
        <v>4.4407324786689424</v>
      </c>
      <c r="V16" s="227">
        <f t="shared" ca="1" si="29"/>
        <v>4.4407324786689424</v>
      </c>
      <c r="W16" s="227">
        <f t="shared" ca="1" si="30"/>
        <v>4.4407324786689424</v>
      </c>
      <c r="X16" s="227">
        <f t="shared" ca="1" si="30"/>
        <v>4.4407324786689424</v>
      </c>
      <c r="Y16" s="227">
        <f t="shared" ca="1" si="30"/>
        <v>4.4407324786689424</v>
      </c>
      <c r="Z16" s="227">
        <f t="shared" ca="1" si="30"/>
        <v>4.4407324786689424</v>
      </c>
      <c r="AA16" s="227">
        <f t="shared" ca="1" si="30"/>
        <v>4.4407324786689424</v>
      </c>
      <c r="AB16" s="227">
        <f t="shared" ca="1" si="30"/>
        <v>4.4407324786689424</v>
      </c>
      <c r="AC16" s="227">
        <f t="shared" ca="1" si="30"/>
        <v>4.4407324786689424</v>
      </c>
      <c r="AD16" s="227">
        <f t="shared" ca="1" si="30"/>
        <v>4.4407324786689424</v>
      </c>
      <c r="AE16" s="227">
        <f t="shared" ca="1" si="30"/>
        <v>4.4407324786689424</v>
      </c>
      <c r="AF16" s="227">
        <f t="shared" ca="1" si="30"/>
        <v>4.4407324786689424</v>
      </c>
      <c r="AG16" s="227">
        <f t="shared" ca="1" si="31"/>
        <v>4.4407324786689424</v>
      </c>
      <c r="AH16" s="227">
        <f t="shared" ca="1" si="31"/>
        <v>4.4407324786689424</v>
      </c>
      <c r="AI16" s="227">
        <f t="shared" ca="1" si="31"/>
        <v>4.4407324786689424</v>
      </c>
      <c r="AJ16" s="227">
        <f t="shared" ca="1" si="31"/>
        <v>4.4407324786689424</v>
      </c>
      <c r="AK16" s="227">
        <f t="shared" ca="1" si="31"/>
        <v>4.4407324786689424</v>
      </c>
      <c r="AL16" s="227">
        <f t="shared" ca="1" si="31"/>
        <v>4.4407324786689424</v>
      </c>
      <c r="AM16" s="227">
        <f t="shared" ca="1" si="31"/>
        <v>4.4407324786689424</v>
      </c>
      <c r="AN16" s="227">
        <f t="shared" ca="1" si="31"/>
        <v>4.4407324786689424</v>
      </c>
      <c r="AO16" s="227">
        <f t="shared" ca="1" si="31"/>
        <v>4.4407324786689424</v>
      </c>
      <c r="AP16" s="227">
        <f t="shared" ca="1" si="31"/>
        <v>4.4407324786689424</v>
      </c>
      <c r="AQ16" s="227">
        <f t="shared" ca="1" si="32"/>
        <v>4.4407324786689424</v>
      </c>
      <c r="AR16" s="227">
        <f t="shared" ca="1" si="32"/>
        <v>4.4407324786689424</v>
      </c>
      <c r="AS16" s="227">
        <f t="shared" ca="1" si="32"/>
        <v>4.4407324786689424</v>
      </c>
      <c r="AT16" s="227">
        <f t="shared" ca="1" si="32"/>
        <v>4.4407324786689424</v>
      </c>
      <c r="AU16" s="227">
        <f t="shared" ca="1" si="32"/>
        <v>4.4407324786689424</v>
      </c>
      <c r="AV16" s="227">
        <f t="shared" ca="1" si="32"/>
        <v>4.4407324786689424</v>
      </c>
      <c r="AW16" s="227">
        <f t="shared" ca="1" si="32"/>
        <v>4.4407324786689424</v>
      </c>
      <c r="AX16" s="227">
        <f t="shared" ca="1" si="32"/>
        <v>4.4407324786689424</v>
      </c>
      <c r="AY16" s="227">
        <f t="shared" ca="1" si="32"/>
        <v>4.4407324786689424</v>
      </c>
      <c r="AZ16" s="227">
        <f t="shared" ca="1" si="32"/>
        <v>4.4407324786689424</v>
      </c>
      <c r="BA16" s="227">
        <f t="shared" ca="1" si="33"/>
        <v>4.4407324786689424</v>
      </c>
      <c r="BB16" s="227">
        <f t="shared" ca="1" si="33"/>
        <v>4.4407324786689424</v>
      </c>
      <c r="BC16" s="227">
        <f t="shared" ca="1" si="33"/>
        <v>4.4407324786689424</v>
      </c>
      <c r="BD16" s="227">
        <f t="shared" ca="1" si="33"/>
        <v>4.4407324786689424</v>
      </c>
      <c r="BE16" s="227">
        <f t="shared" ca="1" si="33"/>
        <v>4.4407324786689424</v>
      </c>
      <c r="BF16" s="227">
        <f t="shared" ca="1" si="33"/>
        <v>4.4407324786689424</v>
      </c>
      <c r="BG16" s="227">
        <f t="shared" ca="1" si="33"/>
        <v>4.4407324786689424</v>
      </c>
      <c r="BH16" s="227">
        <f t="shared" ca="1" si="33"/>
        <v>4.4407324786689424</v>
      </c>
      <c r="BI16" s="227">
        <f t="shared" ca="1" si="33"/>
        <v>4.4407324786689424</v>
      </c>
      <c r="BJ16" s="227">
        <f t="shared" ca="1" si="33"/>
        <v>4.4407324786689424</v>
      </c>
      <c r="BK16" s="227">
        <f t="shared" ca="1" si="34"/>
        <v>4.4407324786689424</v>
      </c>
      <c r="BL16" s="227">
        <f t="shared" ca="1" si="34"/>
        <v>4.4407324786689424</v>
      </c>
      <c r="BM16" s="227">
        <f t="shared" ca="1" si="34"/>
        <v>4.4407324786689424</v>
      </c>
      <c r="BN16" s="227">
        <f t="shared" ca="1" si="34"/>
        <v>4.4407324786689424</v>
      </c>
      <c r="BO16" s="227">
        <f t="shared" ca="1" si="34"/>
        <v>4.4407324786689424</v>
      </c>
      <c r="BP16" s="227">
        <f t="shared" ca="1" si="34"/>
        <v>4.4407324786689424</v>
      </c>
      <c r="BQ16" s="227">
        <f t="shared" ca="1" si="34"/>
        <v>4.4407324786689424</v>
      </c>
      <c r="BR16" s="227">
        <f t="shared" ca="1" si="34"/>
        <v>4.4407324786689424</v>
      </c>
      <c r="BS16" s="227">
        <f t="shared" ca="1" si="34"/>
        <v>4.4407324786689424</v>
      </c>
      <c r="BT16" s="227">
        <f t="shared" ca="1" si="34"/>
        <v>4.4407324786689424</v>
      </c>
      <c r="BU16" s="227">
        <f t="shared" ca="1" si="35"/>
        <v>4.4407324786689424</v>
      </c>
      <c r="BV16" s="227">
        <f t="shared" ca="1" si="35"/>
        <v>4.4407324786689424</v>
      </c>
      <c r="BW16" s="227">
        <f t="shared" ca="1" si="35"/>
        <v>4.4407324786689424</v>
      </c>
      <c r="BX16" s="227">
        <f t="shared" ca="1" si="35"/>
        <v>4.4407324786689424</v>
      </c>
      <c r="BY16" s="227">
        <f t="shared" ca="1" si="35"/>
        <v>4.4407324786689424</v>
      </c>
      <c r="BZ16" s="227">
        <f t="shared" ca="1" si="35"/>
        <v>4.4407324786689424</v>
      </c>
      <c r="CA16" s="227">
        <f t="shared" ca="1" si="35"/>
        <v>4.4407324786689424</v>
      </c>
      <c r="CB16" s="227">
        <f t="shared" ca="1" si="35"/>
        <v>4.4407324786689424</v>
      </c>
      <c r="CC16" s="227">
        <f t="shared" ca="1" si="35"/>
        <v>4.4407324786689424</v>
      </c>
      <c r="CD16" s="227">
        <f t="shared" ca="1" si="35"/>
        <v>4.4407324786689424</v>
      </c>
      <c r="CE16" s="227">
        <f t="shared" ca="1" si="36"/>
        <v>4.4407324786689424</v>
      </c>
      <c r="CF16" s="227">
        <f t="shared" ca="1" si="36"/>
        <v>4.4407324786689424</v>
      </c>
      <c r="CG16" s="227">
        <f t="shared" ca="1" si="36"/>
        <v>4.4407324786689424</v>
      </c>
      <c r="CH16" s="227">
        <f t="shared" ca="1" si="36"/>
        <v>4.4407324786689424</v>
      </c>
      <c r="CI16" s="227">
        <f t="shared" ca="1" si="36"/>
        <v>4.4407324786689424</v>
      </c>
      <c r="CJ16" s="227">
        <f t="shared" ca="1" si="36"/>
        <v>4.4407324786689424</v>
      </c>
      <c r="CK16" s="227">
        <f t="shared" ca="1" si="36"/>
        <v>4.4407324786689424</v>
      </c>
      <c r="CL16" s="227">
        <f t="shared" ca="1" si="36"/>
        <v>4.4407324786689424</v>
      </c>
      <c r="CM16" s="227">
        <f t="shared" ca="1" si="36"/>
        <v>4.4407324786689424</v>
      </c>
      <c r="CN16" s="227">
        <f t="shared" ca="1" si="36"/>
        <v>4.4407324786689424</v>
      </c>
      <c r="CO16" s="227">
        <f t="shared" ca="1" si="37"/>
        <v>4.4407324786689424</v>
      </c>
      <c r="CP16" s="227">
        <f t="shared" ca="1" si="37"/>
        <v>4.4407324786689424</v>
      </c>
      <c r="CQ16" s="227">
        <f t="shared" ca="1" si="37"/>
        <v>4.4407324786689424</v>
      </c>
      <c r="CR16" s="227">
        <f t="shared" ca="1" si="37"/>
        <v>4.4407324786689424</v>
      </c>
      <c r="CS16" s="227">
        <f t="shared" ca="1" si="37"/>
        <v>4.4407324786689424</v>
      </c>
      <c r="CT16" s="227">
        <f t="shared" ca="1" si="37"/>
        <v>4.4407324786689424</v>
      </c>
      <c r="CU16" s="227">
        <f t="shared" ca="1" si="37"/>
        <v>4.4407324786689424</v>
      </c>
      <c r="CV16" s="227">
        <f t="shared" ca="1" si="37"/>
        <v>4.4407324786689424</v>
      </c>
      <c r="CW16" s="227">
        <f t="shared" ca="1" si="37"/>
        <v>4.4407324786689424</v>
      </c>
      <c r="CX16" s="227">
        <f t="shared" ca="1" si="37"/>
        <v>4.4407324786689424</v>
      </c>
      <c r="CY16" s="227">
        <f t="shared" ca="1" si="38"/>
        <v>4.4407324786689424</v>
      </c>
      <c r="CZ16" s="227">
        <f t="shared" ca="1" si="38"/>
        <v>4.4407324786689424</v>
      </c>
      <c r="DA16" s="227">
        <f t="shared" ca="1" si="38"/>
        <v>4.4407324786689424</v>
      </c>
      <c r="DB16" s="227">
        <f t="shared" ca="1" si="38"/>
        <v>4.4407324786689424</v>
      </c>
      <c r="DC16" s="227">
        <f t="shared" ca="1" si="38"/>
        <v>4.4407324786689424</v>
      </c>
      <c r="DD16" s="227">
        <f t="shared" ca="1" si="38"/>
        <v>4.4407324786689424</v>
      </c>
      <c r="DE16" s="227">
        <f t="shared" ca="1" si="38"/>
        <v>4.4407324786689424</v>
      </c>
      <c r="DF16" s="227">
        <f t="shared" ca="1" si="38"/>
        <v>4.4407324786689424</v>
      </c>
      <c r="DG16" s="227">
        <f t="shared" ca="1" si="38"/>
        <v>4.4407324786689424</v>
      </c>
      <c r="DH16" s="227">
        <f t="shared" ca="1" si="38"/>
        <v>4.4407324786689424</v>
      </c>
      <c r="DI16" s="227">
        <f t="shared" ca="1" si="39"/>
        <v>4.4407324786689424</v>
      </c>
      <c r="DJ16" s="227">
        <f t="shared" ca="1" si="39"/>
        <v>4.4407324786689424</v>
      </c>
      <c r="DK16" s="227">
        <f t="shared" ca="1" si="39"/>
        <v>4.4407324786689424</v>
      </c>
      <c r="DL16" s="227">
        <f t="shared" ca="1" si="39"/>
        <v>4.4407324786689424</v>
      </c>
      <c r="DM16" s="227">
        <f t="shared" ca="1" si="39"/>
        <v>4.4407324786689424</v>
      </c>
      <c r="DN16" s="227">
        <f t="shared" ca="1" si="39"/>
        <v>4.4407324786689424</v>
      </c>
      <c r="DO16" s="227">
        <f t="shared" ca="1" si="39"/>
        <v>4.4407324786689424</v>
      </c>
      <c r="DP16" s="227">
        <f t="shared" ca="1" si="39"/>
        <v>4.4407324786689424</v>
      </c>
      <c r="DQ16" s="227">
        <f t="shared" ca="1" si="39"/>
        <v>4.4407324786689424</v>
      </c>
      <c r="DR16" s="227">
        <f t="shared" ca="1" si="39"/>
        <v>4.4407324786689424</v>
      </c>
      <c r="DS16" s="227">
        <f t="shared" ca="1" si="39"/>
        <v>4.4407324786689424</v>
      </c>
      <c r="DT16" s="227">
        <f t="shared" ca="1" si="39"/>
        <v>4.4407324786689424</v>
      </c>
      <c r="DU16" s="227">
        <f t="shared" ca="1" si="39"/>
        <v>4.4407324786689424</v>
      </c>
      <c r="DV16" s="227">
        <f t="shared" ca="1" si="39"/>
        <v>4.4407324786689424</v>
      </c>
      <c r="DW16" s="227">
        <f t="shared" ca="1" si="39"/>
        <v>4.4407324786689424</v>
      </c>
      <c r="DX16" s="227">
        <f t="shared" ca="1" si="39"/>
        <v>4.4407324786689424</v>
      </c>
      <c r="DY16" s="227">
        <f t="shared" ca="1" si="40"/>
        <v>4.4407324786689424</v>
      </c>
      <c r="DZ16" s="227">
        <f t="shared" ca="1" si="40"/>
        <v>4.4407324786689424</v>
      </c>
      <c r="EA16" s="227">
        <f t="shared" ca="1" si="40"/>
        <v>4.4407324786689424</v>
      </c>
      <c r="EB16" s="227">
        <f t="shared" ca="1" si="40"/>
        <v>4.4407324786689424</v>
      </c>
      <c r="EC16" s="227">
        <f t="shared" ca="1" si="40"/>
        <v>4.4407324786689424</v>
      </c>
      <c r="ED16" s="227">
        <f t="shared" ca="1" si="40"/>
        <v>4.4407324786689424</v>
      </c>
      <c r="EE16" s="227">
        <f t="shared" ca="1" si="40"/>
        <v>4.4407324786689424</v>
      </c>
      <c r="EF16" s="227">
        <f t="shared" ca="1" si="40"/>
        <v>4.4407324786689424</v>
      </c>
      <c r="EG16" s="227">
        <f t="shared" ca="1" si="40"/>
        <v>4.4407324786689424</v>
      </c>
      <c r="EH16" s="227">
        <f t="shared" ca="1" si="40"/>
        <v>4.4407324786689424</v>
      </c>
      <c r="EI16" s="227">
        <f t="shared" ca="1" si="40"/>
        <v>4.4407324786689424</v>
      </c>
      <c r="EJ16" s="227">
        <f t="shared" ca="1" si="40"/>
        <v>4.4407324786689424</v>
      </c>
      <c r="EK16" s="227">
        <f t="shared" ca="1" si="40"/>
        <v>4.4407324786689424</v>
      </c>
      <c r="EL16" s="227">
        <f t="shared" ca="1" si="40"/>
        <v>4.4407324786689424</v>
      </c>
      <c r="EM16" s="227">
        <f t="shared" ca="1" si="40"/>
        <v>4.4407324786689424</v>
      </c>
      <c r="EN16" s="227">
        <f t="shared" ca="1" si="40"/>
        <v>4.4407324786689424</v>
      </c>
      <c r="EO16" s="227">
        <f t="shared" ca="1" si="41"/>
        <v>4.4407324786689424</v>
      </c>
      <c r="EP16" s="227">
        <f t="shared" ca="1" si="41"/>
        <v>4.4407324786689424</v>
      </c>
      <c r="EQ16" s="227">
        <f t="shared" ca="1" si="41"/>
        <v>4.4407324786689424</v>
      </c>
      <c r="ER16" s="227">
        <f t="shared" ca="1" si="41"/>
        <v>4.4407324786689424</v>
      </c>
      <c r="ES16" s="227">
        <f t="shared" ca="1" si="41"/>
        <v>4.4407324786689424</v>
      </c>
      <c r="ET16" s="227">
        <f t="shared" ca="1" si="41"/>
        <v>4.4407324786689424</v>
      </c>
      <c r="EU16" s="227">
        <f t="shared" ca="1" si="41"/>
        <v>4.4407324786689424</v>
      </c>
      <c r="EV16" s="227">
        <f t="shared" ca="1" si="41"/>
        <v>4.4407324786689424</v>
      </c>
      <c r="EW16" s="227">
        <f t="shared" ca="1" si="41"/>
        <v>4.4407324786689424</v>
      </c>
      <c r="EX16" s="227">
        <f t="shared" ca="1" si="41"/>
        <v>4.4407324786689424</v>
      </c>
      <c r="EY16" s="227">
        <f t="shared" ca="1" si="41"/>
        <v>4.4407324786689424</v>
      </c>
      <c r="EZ16" s="227">
        <f t="shared" ca="1" si="41"/>
        <v>4.4407324786689424</v>
      </c>
      <c r="FA16" s="227">
        <f t="shared" ca="1" si="41"/>
        <v>4.4407324786689424</v>
      </c>
      <c r="FB16" s="227">
        <f t="shared" ca="1" si="41"/>
        <v>4.4407324786689424</v>
      </c>
      <c r="FC16" s="227">
        <f t="shared" ca="1" si="41"/>
        <v>4.4407324786689424</v>
      </c>
      <c r="FD16" s="227">
        <f t="shared" ca="1" si="41"/>
        <v>4.4407324786689424</v>
      </c>
      <c r="FE16" s="227">
        <f t="shared" ca="1" si="42"/>
        <v>4.4407324786689424</v>
      </c>
      <c r="FF16" s="227">
        <f t="shared" ca="1" si="42"/>
        <v>4.4407324786689424</v>
      </c>
      <c r="FG16" s="227">
        <f t="shared" ca="1" si="42"/>
        <v>4.4407324786689424</v>
      </c>
      <c r="FH16" s="227">
        <f t="shared" ca="1" si="42"/>
        <v>4.4407324786689424</v>
      </c>
      <c r="FI16" s="227">
        <f t="shared" ca="1" si="42"/>
        <v>4.4407324786689424</v>
      </c>
      <c r="FJ16" s="227">
        <f t="shared" ca="1" si="42"/>
        <v>4.4407324786689424</v>
      </c>
      <c r="FK16" s="227">
        <f t="shared" ca="1" si="42"/>
        <v>4.4407324786689424</v>
      </c>
      <c r="FL16" s="227">
        <f t="shared" ca="1" si="42"/>
        <v>4.4407324786689424</v>
      </c>
      <c r="FM16" s="227">
        <f t="shared" ca="1" si="42"/>
        <v>4.4407324786689424</v>
      </c>
      <c r="FN16" s="227">
        <f t="shared" ca="1" si="42"/>
        <v>4.4407324786689424</v>
      </c>
      <c r="FO16" s="227">
        <f t="shared" ca="1" si="42"/>
        <v>4.4407324786689424</v>
      </c>
      <c r="FP16" s="227">
        <f t="shared" ca="1" si="42"/>
        <v>4.4407324786689424</v>
      </c>
      <c r="FQ16" s="227">
        <f t="shared" ca="1" si="42"/>
        <v>4.4407324786689424</v>
      </c>
      <c r="FR16" s="227">
        <f t="shared" ca="1" si="42"/>
        <v>4.4407324786689424</v>
      </c>
      <c r="FS16" s="227">
        <f t="shared" ca="1" si="42"/>
        <v>4.4407324786689424</v>
      </c>
      <c r="FT16" s="227">
        <f t="shared" ca="1" si="42"/>
        <v>4.4407324786689424</v>
      </c>
      <c r="FU16" s="227">
        <f t="shared" ca="1" si="43"/>
        <v>4.4407324786689424</v>
      </c>
      <c r="FV16" s="227">
        <f t="shared" ca="1" si="43"/>
        <v>4.4407324786689424</v>
      </c>
      <c r="FW16" s="227">
        <f t="shared" ca="1" si="43"/>
        <v>4.4407324786689424</v>
      </c>
      <c r="FX16" s="227">
        <f t="shared" ca="1" si="43"/>
        <v>4.4407324786689424</v>
      </c>
      <c r="FY16" s="227">
        <f t="shared" ca="1" si="43"/>
        <v>4.4407324786689424</v>
      </c>
      <c r="FZ16" s="227">
        <f t="shared" ca="1" si="43"/>
        <v>4.4407324786689424</v>
      </c>
      <c r="GA16" s="227">
        <f t="shared" ca="1" si="43"/>
        <v>4.4407324786689424</v>
      </c>
      <c r="GB16" s="227">
        <f t="shared" ca="1" si="43"/>
        <v>4.4407324786689424</v>
      </c>
      <c r="GC16" s="227">
        <f t="shared" ca="1" si="43"/>
        <v>4.4407324786689424</v>
      </c>
      <c r="GD16" s="227">
        <f t="shared" ca="1" si="43"/>
        <v>4.4407324786689424</v>
      </c>
      <c r="GE16" s="227">
        <f t="shared" ca="1" si="43"/>
        <v>4.4407324786689424</v>
      </c>
      <c r="GF16" s="227">
        <f t="shared" ca="1" si="43"/>
        <v>4.4407324786689424</v>
      </c>
      <c r="GG16" s="227">
        <f t="shared" ca="1" si="43"/>
        <v>4.4407324786689424</v>
      </c>
      <c r="GH16" s="227">
        <f t="shared" ca="1" si="43"/>
        <v>4.4407324786689424</v>
      </c>
      <c r="GI16" s="227">
        <f t="shared" ca="1" si="43"/>
        <v>4.4407324786689424</v>
      </c>
      <c r="GJ16" s="227">
        <f t="shared" ca="1" si="43"/>
        <v>4.4407324786689424</v>
      </c>
      <c r="GK16" s="227">
        <f t="shared" ca="1" si="44"/>
        <v>4.4407324786689424</v>
      </c>
      <c r="GL16" s="227">
        <f t="shared" ca="1" si="44"/>
        <v>4.4407324786689424</v>
      </c>
      <c r="GM16" s="227">
        <f t="shared" ca="1" si="44"/>
        <v>4.4407324786689424</v>
      </c>
      <c r="GN16" s="227">
        <f t="shared" ca="1" si="44"/>
        <v>4.4407324786689424</v>
      </c>
      <c r="GO16" s="227">
        <f t="shared" ca="1" si="44"/>
        <v>4.4407324786689424</v>
      </c>
      <c r="GP16" s="227">
        <f t="shared" ca="1" si="44"/>
        <v>4.4407324786689424</v>
      </c>
      <c r="GQ16" s="227">
        <f t="shared" ca="1" si="44"/>
        <v>4.4407324786689424</v>
      </c>
      <c r="GR16" s="227">
        <f t="shared" ca="1" si="44"/>
        <v>4.4407324786689424</v>
      </c>
      <c r="GS16" s="227">
        <f t="shared" ca="1" si="44"/>
        <v>4.4407324786689424</v>
      </c>
      <c r="GT16" s="227">
        <f t="shared" ca="1" si="44"/>
        <v>4.4407324786689424</v>
      </c>
      <c r="GU16" s="227">
        <f t="shared" ca="1" si="44"/>
        <v>4.4407324786689424</v>
      </c>
      <c r="GV16" s="227">
        <f t="shared" ca="1" si="44"/>
        <v>4.4407324786689424</v>
      </c>
      <c r="GW16" s="227">
        <f t="shared" ca="1" si="44"/>
        <v>4.4407324786689424</v>
      </c>
      <c r="GX16" s="227">
        <f t="shared" ca="1" si="44"/>
        <v>4.4407324786689424</v>
      </c>
      <c r="GY16" s="227">
        <f t="shared" ca="1" si="45"/>
        <v>4.4407324786689424</v>
      </c>
      <c r="GZ16" s="227">
        <f t="shared" ca="1" si="45"/>
        <v>4.4407324786689424</v>
      </c>
      <c r="HA16" s="227">
        <f t="shared" ca="1" si="45"/>
        <v>4.4407324786689424</v>
      </c>
      <c r="HB16" s="227">
        <f t="shared" ca="1" si="45"/>
        <v>4.4407324786689424</v>
      </c>
      <c r="HC16" s="227">
        <f t="shared" ca="1" si="45"/>
        <v>4.4407324786689424</v>
      </c>
      <c r="HD16" s="227">
        <f t="shared" ca="1" si="45"/>
        <v>4.4407324786689424</v>
      </c>
      <c r="HE16" s="227">
        <f t="shared" ca="1" si="45"/>
        <v>4.4407324786689424</v>
      </c>
      <c r="HF16" s="227">
        <f t="shared" ca="1" si="45"/>
        <v>4.4407324786689424</v>
      </c>
      <c r="HG16" s="227">
        <f t="shared" ca="1" si="45"/>
        <v>4.4407324786689424</v>
      </c>
      <c r="HH16" s="227">
        <f t="shared" ca="1" si="45"/>
        <v>4.4407324786689424</v>
      </c>
      <c r="HI16" s="227">
        <f t="shared" ca="1" si="45"/>
        <v>4.4407324786689424</v>
      </c>
      <c r="HJ16" s="227">
        <f t="shared" ca="1" si="45"/>
        <v>4.4407324786689424</v>
      </c>
      <c r="HK16" s="227">
        <f t="shared" ca="1" si="46"/>
        <v>4.4407324786689424</v>
      </c>
      <c r="HL16" s="227">
        <f t="shared" ca="1" si="46"/>
        <v>4.4407324786689424</v>
      </c>
      <c r="HM16" s="227">
        <f t="shared" ca="1" si="46"/>
        <v>4.4407324786689424</v>
      </c>
      <c r="HN16" s="227">
        <f t="shared" ca="1" si="46"/>
        <v>4.4407324786689424</v>
      </c>
      <c r="HO16" s="227">
        <f t="shared" ca="1" si="46"/>
        <v>4.4407324786689424</v>
      </c>
      <c r="HP16" s="227">
        <f t="shared" ca="1" si="46"/>
        <v>4.4407324786689424</v>
      </c>
      <c r="HQ16" s="227">
        <f t="shared" ca="1" si="46"/>
        <v>4.4407324786689424</v>
      </c>
      <c r="HR16" s="227">
        <f t="shared" ca="1" si="46"/>
        <v>4.4407324786689424</v>
      </c>
      <c r="HS16" s="227">
        <f t="shared" ca="1" si="46"/>
        <v>4.4407324786689424</v>
      </c>
      <c r="HT16" s="227">
        <f t="shared" ca="1" si="46"/>
        <v>4.4407324786689424</v>
      </c>
      <c r="HU16" s="227">
        <f t="shared" ca="1" si="46"/>
        <v>4.4407324786689424</v>
      </c>
      <c r="HV16" s="227">
        <f t="shared" ca="1" si="46"/>
        <v>4.4407324786689424</v>
      </c>
      <c r="HW16" s="227">
        <f t="shared" ca="1" si="47"/>
        <v>4.4407324786689424</v>
      </c>
      <c r="HX16" s="227">
        <f t="shared" ca="1" si="47"/>
        <v>4.4407324786689424</v>
      </c>
      <c r="HY16" s="227">
        <f t="shared" ca="1" si="47"/>
        <v>4.4407324786689424</v>
      </c>
      <c r="HZ16" s="227">
        <f t="shared" ca="1" si="47"/>
        <v>4.4407324786689424</v>
      </c>
      <c r="IA16" s="227">
        <f t="shared" ca="1" si="47"/>
        <v>4.4407324786689424</v>
      </c>
      <c r="IB16" s="227">
        <f t="shared" ca="1" si="47"/>
        <v>4.4407324786689424</v>
      </c>
      <c r="IC16" s="227">
        <f t="shared" ca="1" si="47"/>
        <v>4.4407324786689424</v>
      </c>
      <c r="ID16" s="227">
        <f t="shared" ca="1" si="47"/>
        <v>4.4407324786689424</v>
      </c>
      <c r="IE16" s="227">
        <f t="shared" ca="1" si="47"/>
        <v>4.4407324786689424</v>
      </c>
      <c r="IF16" s="227">
        <f t="shared" ca="1" si="47"/>
        <v>4.4407324786689424</v>
      </c>
      <c r="IG16" s="227">
        <f t="shared" ca="1" si="47"/>
        <v>4.4407324786689424</v>
      </c>
      <c r="IH16" s="227">
        <f t="shared" ca="1" si="47"/>
        <v>4.4407324786689424</v>
      </c>
      <c r="II16" s="227">
        <f t="shared" ca="1" si="48"/>
        <v>4.4407324786689424</v>
      </c>
      <c r="IJ16" s="227">
        <f t="shared" ca="1" si="48"/>
        <v>4.4407324786689424</v>
      </c>
      <c r="IK16" s="227">
        <f t="shared" ca="1" si="48"/>
        <v>4.4407324786689424</v>
      </c>
      <c r="IL16" s="227">
        <f t="shared" ca="1" si="48"/>
        <v>4.4407324786689424</v>
      </c>
      <c r="IM16" s="227">
        <f t="shared" ca="1" si="48"/>
        <v>4.4407324786689424</v>
      </c>
      <c r="IN16" s="227">
        <f t="shared" ca="1" si="48"/>
        <v>4.4407324786689424</v>
      </c>
      <c r="IO16" s="227">
        <f t="shared" ca="1" si="48"/>
        <v>4.4407324786689424</v>
      </c>
      <c r="IP16" s="227">
        <f t="shared" ca="1" si="48"/>
        <v>4.4407324786689424</v>
      </c>
      <c r="IQ16" s="227">
        <f t="shared" ca="1" si="48"/>
        <v>4.4407324786689424</v>
      </c>
      <c r="IR16" s="227">
        <f t="shared" ca="1" si="48"/>
        <v>4.4407324786689424</v>
      </c>
      <c r="IS16" s="227">
        <f t="shared" ca="1" si="48"/>
        <v>4.4407324786689424</v>
      </c>
      <c r="IT16" s="227">
        <f t="shared" ca="1" si="48"/>
        <v>4.4407324786689424</v>
      </c>
      <c r="IU16" s="227">
        <f t="shared" ca="1" si="49"/>
        <v>4.4407324786689424</v>
      </c>
      <c r="IV16" s="227">
        <f t="shared" ca="1" si="49"/>
        <v>4.4407324786689424</v>
      </c>
      <c r="IW16" s="227">
        <f t="shared" ca="1" si="49"/>
        <v>4.4407324786689424</v>
      </c>
      <c r="IX16" s="227">
        <f t="shared" ca="1" si="49"/>
        <v>4.4407324786689424</v>
      </c>
      <c r="IY16" s="227">
        <f t="shared" ca="1" si="49"/>
        <v>4.4407324786689424</v>
      </c>
      <c r="IZ16" s="227">
        <f t="shared" ca="1" si="49"/>
        <v>4.4407324786689424</v>
      </c>
      <c r="JA16" s="227">
        <f t="shared" ca="1" si="49"/>
        <v>4.4407324786689424</v>
      </c>
      <c r="JB16" s="227">
        <f t="shared" ca="1" si="49"/>
        <v>4.4407324786689424</v>
      </c>
      <c r="JC16" s="227">
        <f t="shared" ca="1" si="49"/>
        <v>4.4407324786689424</v>
      </c>
      <c r="JD16" s="227">
        <f t="shared" ca="1" si="49"/>
        <v>4.4407324786689424</v>
      </c>
      <c r="JE16" s="227">
        <f t="shared" ca="1" si="49"/>
        <v>4.4407324786689424</v>
      </c>
      <c r="JF16" s="227">
        <f t="shared" ca="1" si="49"/>
        <v>4.4407324786689424</v>
      </c>
      <c r="JG16" s="227">
        <f t="shared" ca="1" si="50"/>
        <v>4.4407324786689424</v>
      </c>
      <c r="JH16" s="227">
        <f t="shared" ca="1" si="50"/>
        <v>4.4407324786689424</v>
      </c>
      <c r="JI16" s="227">
        <f t="shared" ca="1" si="50"/>
        <v>4.4407324786689424</v>
      </c>
      <c r="JJ16" s="227">
        <f t="shared" ca="1" si="50"/>
        <v>4.4407324786689424</v>
      </c>
      <c r="JK16" s="227">
        <f t="shared" ca="1" si="50"/>
        <v>4.4407324786689424</v>
      </c>
      <c r="JL16" s="227">
        <f t="shared" ca="1" si="50"/>
        <v>4.4407324786689424</v>
      </c>
      <c r="JM16" s="227">
        <f t="shared" ca="1" si="50"/>
        <v>4.4407324786689424</v>
      </c>
      <c r="JN16" s="227">
        <f t="shared" ca="1" si="50"/>
        <v>4.4407324786689424</v>
      </c>
      <c r="JO16" s="227">
        <f t="shared" ca="1" si="50"/>
        <v>4.4407324786689424</v>
      </c>
      <c r="JP16" s="227">
        <f t="shared" ca="1" si="50"/>
        <v>4.4407324786689424</v>
      </c>
      <c r="JQ16" s="227">
        <f t="shared" ca="1" si="50"/>
        <v>4.4407324786689424</v>
      </c>
      <c r="JR16" s="227">
        <f t="shared" ca="1" si="50"/>
        <v>4.4407324786689424</v>
      </c>
      <c r="JS16" s="227">
        <f t="shared" ca="1" si="51"/>
        <v>4.4407324786689424</v>
      </c>
      <c r="JT16" s="227">
        <f t="shared" ca="1" si="51"/>
        <v>4.4407324786689424</v>
      </c>
      <c r="JU16" s="227">
        <f t="shared" ca="1" si="51"/>
        <v>4.4407324786689424</v>
      </c>
      <c r="JV16" s="227">
        <f t="shared" ca="1" si="51"/>
        <v>4.4407324786689424</v>
      </c>
      <c r="JW16" s="227">
        <f t="shared" ca="1" si="51"/>
        <v>4.4407324786689424</v>
      </c>
      <c r="JX16" s="227">
        <f t="shared" ca="1" si="51"/>
        <v>4.4407324786689424</v>
      </c>
      <c r="JY16" s="227">
        <f t="shared" ca="1" si="51"/>
        <v>4.4407324786689424</v>
      </c>
      <c r="JZ16" s="227">
        <f t="shared" ca="1" si="51"/>
        <v>4.4407324786689424</v>
      </c>
      <c r="KA16" s="227">
        <f t="shared" ca="1" si="51"/>
        <v>4.4407324786689424</v>
      </c>
      <c r="KB16" s="227">
        <f t="shared" ca="1" si="51"/>
        <v>4.4407324786689424</v>
      </c>
      <c r="KC16" s="227">
        <f t="shared" ca="1" si="51"/>
        <v>4.4407324786689424</v>
      </c>
      <c r="KD16" s="227">
        <f t="shared" ca="1" si="51"/>
        <v>4.4407324786689424</v>
      </c>
      <c r="KE16" s="227">
        <f t="shared" ca="1" si="52"/>
        <v>4.4407324786689424</v>
      </c>
      <c r="KF16" s="227">
        <f t="shared" ca="1" si="52"/>
        <v>4.4407324786689424</v>
      </c>
      <c r="KG16" s="227">
        <f t="shared" ca="1" si="52"/>
        <v>4.4407324786689424</v>
      </c>
      <c r="KH16" s="227">
        <f t="shared" ca="1" si="52"/>
        <v>4.4407324786689424</v>
      </c>
      <c r="KI16" s="227">
        <f t="shared" ca="1" si="52"/>
        <v>4.4407324786689424</v>
      </c>
      <c r="KJ16" s="227">
        <f t="shared" ca="1" si="52"/>
        <v>4.4407324786689424</v>
      </c>
      <c r="KK16" s="227">
        <f t="shared" ca="1" si="52"/>
        <v>4.4407324786689424</v>
      </c>
      <c r="KL16" s="227">
        <f t="shared" ca="1" si="52"/>
        <v>4.4407324786689424</v>
      </c>
      <c r="KM16" s="227">
        <f t="shared" ca="1" si="52"/>
        <v>4.4407324786689424</v>
      </c>
      <c r="KN16" s="227">
        <f t="shared" ca="1" si="52"/>
        <v>4.4407324786689424</v>
      </c>
      <c r="KO16" s="227">
        <f t="shared" ca="1" si="52"/>
        <v>4.4407324786689424</v>
      </c>
      <c r="KP16" s="227">
        <f t="shared" ca="1" si="52"/>
        <v>4.4407324786689424</v>
      </c>
    </row>
    <row r="17" spans="1:302" s="187" customFormat="1" x14ac:dyDescent="0.3">
      <c r="A17" s="226">
        <f t="shared" si="53"/>
        <v>9</v>
      </c>
      <c r="B17" s="227" cm="1">
        <f t="array" aca="1" ref="B17" ca="1">INDIRECT("'Cronograma de Desembolso'!"&amp;ADDRESS(8,A17+3))</f>
        <v>1301.1346162500001</v>
      </c>
      <c r="C17" s="228">
        <f t="shared" si="28"/>
        <v>0</v>
      </c>
      <c r="D17" s="227">
        <f t="shared" si="28"/>
        <v>0</v>
      </c>
      <c r="E17" s="227">
        <f t="shared" si="28"/>
        <v>0</v>
      </c>
      <c r="F17" s="227">
        <f t="shared" si="28"/>
        <v>0</v>
      </c>
      <c r="G17" s="227">
        <f t="shared" si="28"/>
        <v>0</v>
      </c>
      <c r="H17" s="227">
        <f t="shared" si="28"/>
        <v>0</v>
      </c>
      <c r="I17" s="227">
        <f t="shared" si="28"/>
        <v>0</v>
      </c>
      <c r="J17" s="227">
        <f t="shared" si="28"/>
        <v>0</v>
      </c>
      <c r="K17" s="227">
        <f t="shared" ca="1" si="28"/>
        <v>4.4559404666095892</v>
      </c>
      <c r="L17" s="227">
        <f t="shared" ca="1" si="28"/>
        <v>4.4559404666095892</v>
      </c>
      <c r="M17" s="227">
        <f t="shared" ca="1" si="29"/>
        <v>4.4559404666095892</v>
      </c>
      <c r="N17" s="227">
        <f t="shared" ca="1" si="29"/>
        <v>4.4559404666095892</v>
      </c>
      <c r="O17" s="227">
        <f t="shared" ca="1" si="29"/>
        <v>4.4559404666095892</v>
      </c>
      <c r="P17" s="227">
        <f t="shared" ca="1" si="29"/>
        <v>4.4559404666095892</v>
      </c>
      <c r="Q17" s="227">
        <f t="shared" ca="1" si="29"/>
        <v>4.4559404666095892</v>
      </c>
      <c r="R17" s="227">
        <f t="shared" ca="1" si="29"/>
        <v>4.4559404666095892</v>
      </c>
      <c r="S17" s="227">
        <f t="shared" ca="1" si="29"/>
        <v>4.4559404666095892</v>
      </c>
      <c r="T17" s="227">
        <f t="shared" ca="1" si="29"/>
        <v>4.4559404666095892</v>
      </c>
      <c r="U17" s="227">
        <f t="shared" ca="1" si="29"/>
        <v>4.4559404666095892</v>
      </c>
      <c r="V17" s="227">
        <f t="shared" ca="1" si="29"/>
        <v>4.4559404666095892</v>
      </c>
      <c r="W17" s="227">
        <f t="shared" ca="1" si="30"/>
        <v>4.4559404666095892</v>
      </c>
      <c r="X17" s="227">
        <f t="shared" ca="1" si="30"/>
        <v>4.4559404666095892</v>
      </c>
      <c r="Y17" s="227">
        <f t="shared" ca="1" si="30"/>
        <v>4.4559404666095892</v>
      </c>
      <c r="Z17" s="227">
        <f t="shared" ca="1" si="30"/>
        <v>4.4559404666095892</v>
      </c>
      <c r="AA17" s="227">
        <f t="shared" ca="1" si="30"/>
        <v>4.4559404666095892</v>
      </c>
      <c r="AB17" s="227">
        <f t="shared" ca="1" si="30"/>
        <v>4.4559404666095892</v>
      </c>
      <c r="AC17" s="227">
        <f t="shared" ca="1" si="30"/>
        <v>4.4559404666095892</v>
      </c>
      <c r="AD17" s="227">
        <f t="shared" ca="1" si="30"/>
        <v>4.4559404666095892</v>
      </c>
      <c r="AE17" s="227">
        <f t="shared" ca="1" si="30"/>
        <v>4.4559404666095892</v>
      </c>
      <c r="AF17" s="227">
        <f t="shared" ca="1" si="30"/>
        <v>4.4559404666095892</v>
      </c>
      <c r="AG17" s="227">
        <f t="shared" ca="1" si="31"/>
        <v>4.4559404666095892</v>
      </c>
      <c r="AH17" s="227">
        <f t="shared" ca="1" si="31"/>
        <v>4.4559404666095892</v>
      </c>
      <c r="AI17" s="227">
        <f t="shared" ca="1" si="31"/>
        <v>4.4559404666095892</v>
      </c>
      <c r="AJ17" s="227">
        <f t="shared" ca="1" si="31"/>
        <v>4.4559404666095892</v>
      </c>
      <c r="AK17" s="227">
        <f t="shared" ca="1" si="31"/>
        <v>4.4559404666095892</v>
      </c>
      <c r="AL17" s="227">
        <f t="shared" ca="1" si="31"/>
        <v>4.4559404666095892</v>
      </c>
      <c r="AM17" s="227">
        <f t="shared" ca="1" si="31"/>
        <v>4.4559404666095892</v>
      </c>
      <c r="AN17" s="227">
        <f t="shared" ca="1" si="31"/>
        <v>4.4559404666095892</v>
      </c>
      <c r="AO17" s="227">
        <f t="shared" ca="1" si="31"/>
        <v>4.4559404666095892</v>
      </c>
      <c r="AP17" s="227">
        <f t="shared" ca="1" si="31"/>
        <v>4.4559404666095892</v>
      </c>
      <c r="AQ17" s="227">
        <f t="shared" ca="1" si="32"/>
        <v>4.4559404666095892</v>
      </c>
      <c r="AR17" s="227">
        <f t="shared" ca="1" si="32"/>
        <v>4.4559404666095892</v>
      </c>
      <c r="AS17" s="227">
        <f t="shared" ca="1" si="32"/>
        <v>4.4559404666095892</v>
      </c>
      <c r="AT17" s="227">
        <f t="shared" ca="1" si="32"/>
        <v>4.4559404666095892</v>
      </c>
      <c r="AU17" s="227">
        <f t="shared" ca="1" si="32"/>
        <v>4.4559404666095892</v>
      </c>
      <c r="AV17" s="227">
        <f t="shared" ca="1" si="32"/>
        <v>4.4559404666095892</v>
      </c>
      <c r="AW17" s="227">
        <f t="shared" ca="1" si="32"/>
        <v>4.4559404666095892</v>
      </c>
      <c r="AX17" s="227">
        <f t="shared" ca="1" si="32"/>
        <v>4.4559404666095892</v>
      </c>
      <c r="AY17" s="227">
        <f t="shared" ca="1" si="32"/>
        <v>4.4559404666095892</v>
      </c>
      <c r="AZ17" s="227">
        <f t="shared" ca="1" si="32"/>
        <v>4.4559404666095892</v>
      </c>
      <c r="BA17" s="227">
        <f t="shared" ca="1" si="33"/>
        <v>4.4559404666095892</v>
      </c>
      <c r="BB17" s="227">
        <f t="shared" ca="1" si="33"/>
        <v>4.4559404666095892</v>
      </c>
      <c r="BC17" s="227">
        <f t="shared" ca="1" si="33"/>
        <v>4.4559404666095892</v>
      </c>
      <c r="BD17" s="227">
        <f t="shared" ca="1" si="33"/>
        <v>4.4559404666095892</v>
      </c>
      <c r="BE17" s="227">
        <f t="shared" ca="1" si="33"/>
        <v>4.4559404666095892</v>
      </c>
      <c r="BF17" s="227">
        <f t="shared" ca="1" si="33"/>
        <v>4.4559404666095892</v>
      </c>
      <c r="BG17" s="227">
        <f t="shared" ca="1" si="33"/>
        <v>4.4559404666095892</v>
      </c>
      <c r="BH17" s="227">
        <f t="shared" ca="1" si="33"/>
        <v>4.4559404666095892</v>
      </c>
      <c r="BI17" s="227">
        <f t="shared" ca="1" si="33"/>
        <v>4.4559404666095892</v>
      </c>
      <c r="BJ17" s="227">
        <f t="shared" ca="1" si="33"/>
        <v>4.4559404666095892</v>
      </c>
      <c r="BK17" s="227">
        <f t="shared" ca="1" si="34"/>
        <v>4.4559404666095892</v>
      </c>
      <c r="BL17" s="227">
        <f t="shared" ca="1" si="34"/>
        <v>4.4559404666095892</v>
      </c>
      <c r="BM17" s="227">
        <f t="shared" ca="1" si="34"/>
        <v>4.4559404666095892</v>
      </c>
      <c r="BN17" s="227">
        <f t="shared" ca="1" si="34"/>
        <v>4.4559404666095892</v>
      </c>
      <c r="BO17" s="227">
        <f t="shared" ca="1" si="34"/>
        <v>4.4559404666095892</v>
      </c>
      <c r="BP17" s="227">
        <f t="shared" ca="1" si="34"/>
        <v>4.4559404666095892</v>
      </c>
      <c r="BQ17" s="227">
        <f t="shared" ca="1" si="34"/>
        <v>4.4559404666095892</v>
      </c>
      <c r="BR17" s="227">
        <f t="shared" ca="1" si="34"/>
        <v>4.4559404666095892</v>
      </c>
      <c r="BS17" s="227">
        <f t="shared" ca="1" si="34"/>
        <v>4.4559404666095892</v>
      </c>
      <c r="BT17" s="227">
        <f t="shared" ca="1" si="34"/>
        <v>4.4559404666095892</v>
      </c>
      <c r="BU17" s="227">
        <f t="shared" ca="1" si="35"/>
        <v>4.4559404666095892</v>
      </c>
      <c r="BV17" s="227">
        <f t="shared" ca="1" si="35"/>
        <v>4.4559404666095892</v>
      </c>
      <c r="BW17" s="227">
        <f t="shared" ca="1" si="35"/>
        <v>4.4559404666095892</v>
      </c>
      <c r="BX17" s="227">
        <f t="shared" ca="1" si="35"/>
        <v>4.4559404666095892</v>
      </c>
      <c r="BY17" s="227">
        <f t="shared" ca="1" si="35"/>
        <v>4.4559404666095892</v>
      </c>
      <c r="BZ17" s="227">
        <f t="shared" ca="1" si="35"/>
        <v>4.4559404666095892</v>
      </c>
      <c r="CA17" s="227">
        <f t="shared" ca="1" si="35"/>
        <v>4.4559404666095892</v>
      </c>
      <c r="CB17" s="227">
        <f t="shared" ca="1" si="35"/>
        <v>4.4559404666095892</v>
      </c>
      <c r="CC17" s="227">
        <f t="shared" ca="1" si="35"/>
        <v>4.4559404666095892</v>
      </c>
      <c r="CD17" s="227">
        <f t="shared" ca="1" si="35"/>
        <v>4.4559404666095892</v>
      </c>
      <c r="CE17" s="227">
        <f t="shared" ca="1" si="36"/>
        <v>4.4559404666095892</v>
      </c>
      <c r="CF17" s="227">
        <f t="shared" ca="1" si="36"/>
        <v>4.4559404666095892</v>
      </c>
      <c r="CG17" s="227">
        <f t="shared" ca="1" si="36"/>
        <v>4.4559404666095892</v>
      </c>
      <c r="CH17" s="227">
        <f t="shared" ca="1" si="36"/>
        <v>4.4559404666095892</v>
      </c>
      <c r="CI17" s="227">
        <f t="shared" ca="1" si="36"/>
        <v>4.4559404666095892</v>
      </c>
      <c r="CJ17" s="227">
        <f t="shared" ca="1" si="36"/>
        <v>4.4559404666095892</v>
      </c>
      <c r="CK17" s="227">
        <f t="shared" ca="1" si="36"/>
        <v>4.4559404666095892</v>
      </c>
      <c r="CL17" s="227">
        <f t="shared" ca="1" si="36"/>
        <v>4.4559404666095892</v>
      </c>
      <c r="CM17" s="227">
        <f t="shared" ca="1" si="36"/>
        <v>4.4559404666095892</v>
      </c>
      <c r="CN17" s="227">
        <f t="shared" ca="1" si="36"/>
        <v>4.4559404666095892</v>
      </c>
      <c r="CO17" s="227">
        <f t="shared" ca="1" si="37"/>
        <v>4.4559404666095892</v>
      </c>
      <c r="CP17" s="227">
        <f t="shared" ca="1" si="37"/>
        <v>4.4559404666095892</v>
      </c>
      <c r="CQ17" s="227">
        <f t="shared" ca="1" si="37"/>
        <v>4.4559404666095892</v>
      </c>
      <c r="CR17" s="227">
        <f t="shared" ca="1" si="37"/>
        <v>4.4559404666095892</v>
      </c>
      <c r="CS17" s="227">
        <f t="shared" ca="1" si="37"/>
        <v>4.4559404666095892</v>
      </c>
      <c r="CT17" s="227">
        <f t="shared" ca="1" si="37"/>
        <v>4.4559404666095892</v>
      </c>
      <c r="CU17" s="227">
        <f t="shared" ca="1" si="37"/>
        <v>4.4559404666095892</v>
      </c>
      <c r="CV17" s="227">
        <f t="shared" ca="1" si="37"/>
        <v>4.4559404666095892</v>
      </c>
      <c r="CW17" s="227">
        <f t="shared" ca="1" si="37"/>
        <v>4.4559404666095892</v>
      </c>
      <c r="CX17" s="227">
        <f t="shared" ca="1" si="37"/>
        <v>4.4559404666095892</v>
      </c>
      <c r="CY17" s="227">
        <f t="shared" ca="1" si="38"/>
        <v>4.4559404666095892</v>
      </c>
      <c r="CZ17" s="227">
        <f t="shared" ca="1" si="38"/>
        <v>4.4559404666095892</v>
      </c>
      <c r="DA17" s="227">
        <f t="shared" ca="1" si="38"/>
        <v>4.4559404666095892</v>
      </c>
      <c r="DB17" s="227">
        <f t="shared" ca="1" si="38"/>
        <v>4.4559404666095892</v>
      </c>
      <c r="DC17" s="227">
        <f t="shared" ca="1" si="38"/>
        <v>4.4559404666095892</v>
      </c>
      <c r="DD17" s="227">
        <f t="shared" ca="1" si="38"/>
        <v>4.4559404666095892</v>
      </c>
      <c r="DE17" s="227">
        <f t="shared" ca="1" si="38"/>
        <v>4.4559404666095892</v>
      </c>
      <c r="DF17" s="227">
        <f t="shared" ca="1" si="38"/>
        <v>4.4559404666095892</v>
      </c>
      <c r="DG17" s="227">
        <f t="shared" ca="1" si="38"/>
        <v>4.4559404666095892</v>
      </c>
      <c r="DH17" s="227">
        <f t="shared" ca="1" si="38"/>
        <v>4.4559404666095892</v>
      </c>
      <c r="DI17" s="227">
        <f t="shared" ca="1" si="39"/>
        <v>4.4559404666095892</v>
      </c>
      <c r="DJ17" s="227">
        <f t="shared" ca="1" si="39"/>
        <v>4.4559404666095892</v>
      </c>
      <c r="DK17" s="227">
        <f t="shared" ca="1" si="39"/>
        <v>4.4559404666095892</v>
      </c>
      <c r="DL17" s="227">
        <f t="shared" ca="1" si="39"/>
        <v>4.4559404666095892</v>
      </c>
      <c r="DM17" s="227">
        <f t="shared" ca="1" si="39"/>
        <v>4.4559404666095892</v>
      </c>
      <c r="DN17" s="227">
        <f t="shared" ca="1" si="39"/>
        <v>4.4559404666095892</v>
      </c>
      <c r="DO17" s="227">
        <f t="shared" ca="1" si="39"/>
        <v>4.4559404666095892</v>
      </c>
      <c r="DP17" s="227">
        <f t="shared" ca="1" si="39"/>
        <v>4.4559404666095892</v>
      </c>
      <c r="DQ17" s="227">
        <f t="shared" ca="1" si="39"/>
        <v>4.4559404666095892</v>
      </c>
      <c r="DR17" s="227">
        <f t="shared" ca="1" si="39"/>
        <v>4.4559404666095892</v>
      </c>
      <c r="DS17" s="227">
        <f t="shared" ca="1" si="39"/>
        <v>4.4559404666095892</v>
      </c>
      <c r="DT17" s="227">
        <f t="shared" ca="1" si="39"/>
        <v>4.4559404666095892</v>
      </c>
      <c r="DU17" s="227">
        <f t="shared" ca="1" si="39"/>
        <v>4.4559404666095892</v>
      </c>
      <c r="DV17" s="227">
        <f t="shared" ca="1" si="39"/>
        <v>4.4559404666095892</v>
      </c>
      <c r="DW17" s="227">
        <f t="shared" ca="1" si="39"/>
        <v>4.4559404666095892</v>
      </c>
      <c r="DX17" s="227">
        <f t="shared" ca="1" si="39"/>
        <v>4.4559404666095892</v>
      </c>
      <c r="DY17" s="227">
        <f t="shared" ca="1" si="40"/>
        <v>4.4559404666095892</v>
      </c>
      <c r="DZ17" s="227">
        <f t="shared" ca="1" si="40"/>
        <v>4.4559404666095892</v>
      </c>
      <c r="EA17" s="227">
        <f t="shared" ca="1" si="40"/>
        <v>4.4559404666095892</v>
      </c>
      <c r="EB17" s="227">
        <f t="shared" ca="1" si="40"/>
        <v>4.4559404666095892</v>
      </c>
      <c r="EC17" s="227">
        <f t="shared" ca="1" si="40"/>
        <v>4.4559404666095892</v>
      </c>
      <c r="ED17" s="227">
        <f t="shared" ca="1" si="40"/>
        <v>4.4559404666095892</v>
      </c>
      <c r="EE17" s="227">
        <f t="shared" ca="1" si="40"/>
        <v>4.4559404666095892</v>
      </c>
      <c r="EF17" s="227">
        <f t="shared" ca="1" si="40"/>
        <v>4.4559404666095892</v>
      </c>
      <c r="EG17" s="227">
        <f t="shared" ca="1" si="40"/>
        <v>4.4559404666095892</v>
      </c>
      <c r="EH17" s="227">
        <f t="shared" ca="1" si="40"/>
        <v>4.4559404666095892</v>
      </c>
      <c r="EI17" s="227">
        <f t="shared" ca="1" si="40"/>
        <v>4.4559404666095892</v>
      </c>
      <c r="EJ17" s="227">
        <f t="shared" ca="1" si="40"/>
        <v>4.4559404666095892</v>
      </c>
      <c r="EK17" s="227">
        <f t="shared" ca="1" si="40"/>
        <v>4.4559404666095892</v>
      </c>
      <c r="EL17" s="227">
        <f t="shared" ca="1" si="40"/>
        <v>4.4559404666095892</v>
      </c>
      <c r="EM17" s="227">
        <f t="shared" ca="1" si="40"/>
        <v>4.4559404666095892</v>
      </c>
      <c r="EN17" s="227">
        <f t="shared" ca="1" si="40"/>
        <v>4.4559404666095892</v>
      </c>
      <c r="EO17" s="227">
        <f t="shared" ca="1" si="41"/>
        <v>4.4559404666095892</v>
      </c>
      <c r="EP17" s="227">
        <f t="shared" ca="1" si="41"/>
        <v>4.4559404666095892</v>
      </c>
      <c r="EQ17" s="227">
        <f t="shared" ca="1" si="41"/>
        <v>4.4559404666095892</v>
      </c>
      <c r="ER17" s="227">
        <f t="shared" ca="1" si="41"/>
        <v>4.4559404666095892</v>
      </c>
      <c r="ES17" s="227">
        <f t="shared" ca="1" si="41"/>
        <v>4.4559404666095892</v>
      </c>
      <c r="ET17" s="227">
        <f t="shared" ca="1" si="41"/>
        <v>4.4559404666095892</v>
      </c>
      <c r="EU17" s="227">
        <f t="shared" ca="1" si="41"/>
        <v>4.4559404666095892</v>
      </c>
      <c r="EV17" s="227">
        <f t="shared" ca="1" si="41"/>
        <v>4.4559404666095892</v>
      </c>
      <c r="EW17" s="227">
        <f t="shared" ca="1" si="41"/>
        <v>4.4559404666095892</v>
      </c>
      <c r="EX17" s="227">
        <f t="shared" ca="1" si="41"/>
        <v>4.4559404666095892</v>
      </c>
      <c r="EY17" s="227">
        <f t="shared" ca="1" si="41"/>
        <v>4.4559404666095892</v>
      </c>
      <c r="EZ17" s="227">
        <f t="shared" ca="1" si="41"/>
        <v>4.4559404666095892</v>
      </c>
      <c r="FA17" s="227">
        <f t="shared" ca="1" si="41"/>
        <v>4.4559404666095892</v>
      </c>
      <c r="FB17" s="227">
        <f t="shared" ca="1" si="41"/>
        <v>4.4559404666095892</v>
      </c>
      <c r="FC17" s="227">
        <f t="shared" ca="1" si="41"/>
        <v>4.4559404666095892</v>
      </c>
      <c r="FD17" s="227">
        <f t="shared" ca="1" si="41"/>
        <v>4.4559404666095892</v>
      </c>
      <c r="FE17" s="227">
        <f t="shared" ca="1" si="42"/>
        <v>4.4559404666095892</v>
      </c>
      <c r="FF17" s="227">
        <f t="shared" ca="1" si="42"/>
        <v>4.4559404666095892</v>
      </c>
      <c r="FG17" s="227">
        <f t="shared" ca="1" si="42"/>
        <v>4.4559404666095892</v>
      </c>
      <c r="FH17" s="227">
        <f t="shared" ca="1" si="42"/>
        <v>4.4559404666095892</v>
      </c>
      <c r="FI17" s="227">
        <f t="shared" ca="1" si="42"/>
        <v>4.4559404666095892</v>
      </c>
      <c r="FJ17" s="227">
        <f t="shared" ca="1" si="42"/>
        <v>4.4559404666095892</v>
      </c>
      <c r="FK17" s="227">
        <f t="shared" ca="1" si="42"/>
        <v>4.4559404666095892</v>
      </c>
      <c r="FL17" s="227">
        <f t="shared" ca="1" si="42"/>
        <v>4.4559404666095892</v>
      </c>
      <c r="FM17" s="227">
        <f t="shared" ca="1" si="42"/>
        <v>4.4559404666095892</v>
      </c>
      <c r="FN17" s="227">
        <f t="shared" ca="1" si="42"/>
        <v>4.4559404666095892</v>
      </c>
      <c r="FO17" s="227">
        <f t="shared" ca="1" si="42"/>
        <v>4.4559404666095892</v>
      </c>
      <c r="FP17" s="227">
        <f t="shared" ca="1" si="42"/>
        <v>4.4559404666095892</v>
      </c>
      <c r="FQ17" s="227">
        <f t="shared" ca="1" si="42"/>
        <v>4.4559404666095892</v>
      </c>
      <c r="FR17" s="227">
        <f t="shared" ca="1" si="42"/>
        <v>4.4559404666095892</v>
      </c>
      <c r="FS17" s="227">
        <f t="shared" ca="1" si="42"/>
        <v>4.4559404666095892</v>
      </c>
      <c r="FT17" s="227">
        <f t="shared" ca="1" si="42"/>
        <v>4.4559404666095892</v>
      </c>
      <c r="FU17" s="227">
        <f t="shared" ca="1" si="43"/>
        <v>4.4559404666095892</v>
      </c>
      <c r="FV17" s="227">
        <f t="shared" ca="1" si="43"/>
        <v>4.4559404666095892</v>
      </c>
      <c r="FW17" s="227">
        <f t="shared" ca="1" si="43"/>
        <v>4.4559404666095892</v>
      </c>
      <c r="FX17" s="227">
        <f t="shared" ca="1" si="43"/>
        <v>4.4559404666095892</v>
      </c>
      <c r="FY17" s="227">
        <f t="shared" ca="1" si="43"/>
        <v>4.4559404666095892</v>
      </c>
      <c r="FZ17" s="227">
        <f t="shared" ca="1" si="43"/>
        <v>4.4559404666095892</v>
      </c>
      <c r="GA17" s="227">
        <f t="shared" ca="1" si="43"/>
        <v>4.4559404666095892</v>
      </c>
      <c r="GB17" s="227">
        <f t="shared" ca="1" si="43"/>
        <v>4.4559404666095892</v>
      </c>
      <c r="GC17" s="227">
        <f t="shared" ca="1" si="43"/>
        <v>4.4559404666095892</v>
      </c>
      <c r="GD17" s="227">
        <f t="shared" ca="1" si="43"/>
        <v>4.4559404666095892</v>
      </c>
      <c r="GE17" s="227">
        <f t="shared" ca="1" si="43"/>
        <v>4.4559404666095892</v>
      </c>
      <c r="GF17" s="227">
        <f t="shared" ca="1" si="43"/>
        <v>4.4559404666095892</v>
      </c>
      <c r="GG17" s="227">
        <f t="shared" ca="1" si="43"/>
        <v>4.4559404666095892</v>
      </c>
      <c r="GH17" s="227">
        <f t="shared" ca="1" si="43"/>
        <v>4.4559404666095892</v>
      </c>
      <c r="GI17" s="227">
        <f t="shared" ca="1" si="43"/>
        <v>4.4559404666095892</v>
      </c>
      <c r="GJ17" s="227">
        <f t="shared" ca="1" si="43"/>
        <v>4.4559404666095892</v>
      </c>
      <c r="GK17" s="227">
        <f t="shared" ca="1" si="44"/>
        <v>4.4559404666095892</v>
      </c>
      <c r="GL17" s="227">
        <f t="shared" ca="1" si="44"/>
        <v>4.4559404666095892</v>
      </c>
      <c r="GM17" s="227">
        <f t="shared" ca="1" si="44"/>
        <v>4.4559404666095892</v>
      </c>
      <c r="GN17" s="227">
        <f t="shared" ca="1" si="44"/>
        <v>4.4559404666095892</v>
      </c>
      <c r="GO17" s="227">
        <f t="shared" ca="1" si="44"/>
        <v>4.4559404666095892</v>
      </c>
      <c r="GP17" s="227">
        <f t="shared" ca="1" si="44"/>
        <v>4.4559404666095892</v>
      </c>
      <c r="GQ17" s="227">
        <f t="shared" ca="1" si="44"/>
        <v>4.4559404666095892</v>
      </c>
      <c r="GR17" s="227">
        <f t="shared" ca="1" si="44"/>
        <v>4.4559404666095892</v>
      </c>
      <c r="GS17" s="227">
        <f t="shared" ca="1" si="44"/>
        <v>4.4559404666095892</v>
      </c>
      <c r="GT17" s="227">
        <f t="shared" ca="1" si="44"/>
        <v>4.4559404666095892</v>
      </c>
      <c r="GU17" s="227">
        <f t="shared" ca="1" si="44"/>
        <v>4.4559404666095892</v>
      </c>
      <c r="GV17" s="227">
        <f t="shared" ca="1" si="44"/>
        <v>4.4559404666095892</v>
      </c>
      <c r="GW17" s="227">
        <f t="shared" ca="1" si="44"/>
        <v>4.4559404666095892</v>
      </c>
      <c r="GX17" s="227">
        <f t="shared" ca="1" si="44"/>
        <v>4.4559404666095892</v>
      </c>
      <c r="GY17" s="227">
        <f t="shared" ca="1" si="45"/>
        <v>4.4559404666095892</v>
      </c>
      <c r="GZ17" s="227">
        <f t="shared" ca="1" si="45"/>
        <v>4.4559404666095892</v>
      </c>
      <c r="HA17" s="227">
        <f t="shared" ca="1" si="45"/>
        <v>4.4559404666095892</v>
      </c>
      <c r="HB17" s="227">
        <f t="shared" ca="1" si="45"/>
        <v>4.4559404666095892</v>
      </c>
      <c r="HC17" s="227">
        <f t="shared" ca="1" si="45"/>
        <v>4.4559404666095892</v>
      </c>
      <c r="HD17" s="227">
        <f t="shared" ca="1" si="45"/>
        <v>4.4559404666095892</v>
      </c>
      <c r="HE17" s="227">
        <f t="shared" ca="1" si="45"/>
        <v>4.4559404666095892</v>
      </c>
      <c r="HF17" s="227">
        <f t="shared" ca="1" si="45"/>
        <v>4.4559404666095892</v>
      </c>
      <c r="HG17" s="227">
        <f t="shared" ca="1" si="45"/>
        <v>4.4559404666095892</v>
      </c>
      <c r="HH17" s="227">
        <f t="shared" ca="1" si="45"/>
        <v>4.4559404666095892</v>
      </c>
      <c r="HI17" s="227">
        <f t="shared" ca="1" si="45"/>
        <v>4.4559404666095892</v>
      </c>
      <c r="HJ17" s="227">
        <f t="shared" ca="1" si="45"/>
        <v>4.4559404666095892</v>
      </c>
      <c r="HK17" s="227">
        <f t="shared" ca="1" si="46"/>
        <v>4.4559404666095892</v>
      </c>
      <c r="HL17" s="227">
        <f t="shared" ca="1" si="46"/>
        <v>4.4559404666095892</v>
      </c>
      <c r="HM17" s="227">
        <f t="shared" ca="1" si="46"/>
        <v>4.4559404666095892</v>
      </c>
      <c r="HN17" s="227">
        <f t="shared" ca="1" si="46"/>
        <v>4.4559404666095892</v>
      </c>
      <c r="HO17" s="227">
        <f t="shared" ca="1" si="46"/>
        <v>4.4559404666095892</v>
      </c>
      <c r="HP17" s="227">
        <f t="shared" ca="1" si="46"/>
        <v>4.4559404666095892</v>
      </c>
      <c r="HQ17" s="227">
        <f t="shared" ca="1" si="46"/>
        <v>4.4559404666095892</v>
      </c>
      <c r="HR17" s="227">
        <f t="shared" ca="1" si="46"/>
        <v>4.4559404666095892</v>
      </c>
      <c r="HS17" s="227">
        <f t="shared" ca="1" si="46"/>
        <v>4.4559404666095892</v>
      </c>
      <c r="HT17" s="227">
        <f t="shared" ca="1" si="46"/>
        <v>4.4559404666095892</v>
      </c>
      <c r="HU17" s="227">
        <f t="shared" ca="1" si="46"/>
        <v>4.4559404666095892</v>
      </c>
      <c r="HV17" s="227">
        <f t="shared" ca="1" si="46"/>
        <v>4.4559404666095892</v>
      </c>
      <c r="HW17" s="227">
        <f t="shared" ca="1" si="47"/>
        <v>4.4559404666095892</v>
      </c>
      <c r="HX17" s="227">
        <f t="shared" ca="1" si="47"/>
        <v>4.4559404666095892</v>
      </c>
      <c r="HY17" s="227">
        <f t="shared" ca="1" si="47"/>
        <v>4.4559404666095892</v>
      </c>
      <c r="HZ17" s="227">
        <f t="shared" ca="1" si="47"/>
        <v>4.4559404666095892</v>
      </c>
      <c r="IA17" s="227">
        <f t="shared" ca="1" si="47"/>
        <v>4.4559404666095892</v>
      </c>
      <c r="IB17" s="227">
        <f t="shared" ca="1" si="47"/>
        <v>4.4559404666095892</v>
      </c>
      <c r="IC17" s="227">
        <f t="shared" ca="1" si="47"/>
        <v>4.4559404666095892</v>
      </c>
      <c r="ID17" s="227">
        <f t="shared" ca="1" si="47"/>
        <v>4.4559404666095892</v>
      </c>
      <c r="IE17" s="227">
        <f t="shared" ca="1" si="47"/>
        <v>4.4559404666095892</v>
      </c>
      <c r="IF17" s="227">
        <f t="shared" ca="1" si="47"/>
        <v>4.4559404666095892</v>
      </c>
      <c r="IG17" s="227">
        <f t="shared" ca="1" si="47"/>
        <v>4.4559404666095892</v>
      </c>
      <c r="IH17" s="227">
        <f t="shared" ca="1" si="47"/>
        <v>4.4559404666095892</v>
      </c>
      <c r="II17" s="227">
        <f t="shared" ca="1" si="48"/>
        <v>4.4559404666095892</v>
      </c>
      <c r="IJ17" s="227">
        <f t="shared" ca="1" si="48"/>
        <v>4.4559404666095892</v>
      </c>
      <c r="IK17" s="227">
        <f t="shared" ca="1" si="48"/>
        <v>4.4559404666095892</v>
      </c>
      <c r="IL17" s="227">
        <f t="shared" ca="1" si="48"/>
        <v>4.4559404666095892</v>
      </c>
      <c r="IM17" s="227">
        <f t="shared" ca="1" si="48"/>
        <v>4.4559404666095892</v>
      </c>
      <c r="IN17" s="227">
        <f t="shared" ca="1" si="48"/>
        <v>4.4559404666095892</v>
      </c>
      <c r="IO17" s="227">
        <f t="shared" ca="1" si="48"/>
        <v>4.4559404666095892</v>
      </c>
      <c r="IP17" s="227">
        <f t="shared" ca="1" si="48"/>
        <v>4.4559404666095892</v>
      </c>
      <c r="IQ17" s="227">
        <f t="shared" ca="1" si="48"/>
        <v>4.4559404666095892</v>
      </c>
      <c r="IR17" s="227">
        <f t="shared" ca="1" si="48"/>
        <v>4.4559404666095892</v>
      </c>
      <c r="IS17" s="227">
        <f t="shared" ca="1" si="48"/>
        <v>4.4559404666095892</v>
      </c>
      <c r="IT17" s="227">
        <f t="shared" ca="1" si="48"/>
        <v>4.4559404666095892</v>
      </c>
      <c r="IU17" s="227">
        <f t="shared" ca="1" si="49"/>
        <v>4.4559404666095892</v>
      </c>
      <c r="IV17" s="227">
        <f t="shared" ca="1" si="49"/>
        <v>4.4559404666095892</v>
      </c>
      <c r="IW17" s="227">
        <f t="shared" ca="1" si="49"/>
        <v>4.4559404666095892</v>
      </c>
      <c r="IX17" s="227">
        <f t="shared" ca="1" si="49"/>
        <v>4.4559404666095892</v>
      </c>
      <c r="IY17" s="227">
        <f t="shared" ca="1" si="49"/>
        <v>4.4559404666095892</v>
      </c>
      <c r="IZ17" s="227">
        <f t="shared" ca="1" si="49"/>
        <v>4.4559404666095892</v>
      </c>
      <c r="JA17" s="227">
        <f t="shared" ca="1" si="49"/>
        <v>4.4559404666095892</v>
      </c>
      <c r="JB17" s="227">
        <f t="shared" ca="1" si="49"/>
        <v>4.4559404666095892</v>
      </c>
      <c r="JC17" s="227">
        <f t="shared" ca="1" si="49"/>
        <v>4.4559404666095892</v>
      </c>
      <c r="JD17" s="227">
        <f t="shared" ca="1" si="49"/>
        <v>4.4559404666095892</v>
      </c>
      <c r="JE17" s="227">
        <f t="shared" ca="1" si="49"/>
        <v>4.4559404666095892</v>
      </c>
      <c r="JF17" s="227">
        <f t="shared" ca="1" si="49"/>
        <v>4.4559404666095892</v>
      </c>
      <c r="JG17" s="227">
        <f t="shared" ca="1" si="50"/>
        <v>4.4559404666095892</v>
      </c>
      <c r="JH17" s="227">
        <f t="shared" ca="1" si="50"/>
        <v>4.4559404666095892</v>
      </c>
      <c r="JI17" s="227">
        <f t="shared" ca="1" si="50"/>
        <v>4.4559404666095892</v>
      </c>
      <c r="JJ17" s="227">
        <f t="shared" ca="1" si="50"/>
        <v>4.4559404666095892</v>
      </c>
      <c r="JK17" s="227">
        <f t="shared" ca="1" si="50"/>
        <v>4.4559404666095892</v>
      </c>
      <c r="JL17" s="227">
        <f t="shared" ca="1" si="50"/>
        <v>4.4559404666095892</v>
      </c>
      <c r="JM17" s="227">
        <f t="shared" ca="1" si="50"/>
        <v>4.4559404666095892</v>
      </c>
      <c r="JN17" s="227">
        <f t="shared" ca="1" si="50"/>
        <v>4.4559404666095892</v>
      </c>
      <c r="JO17" s="227">
        <f t="shared" ca="1" si="50"/>
        <v>4.4559404666095892</v>
      </c>
      <c r="JP17" s="227">
        <f t="shared" ca="1" si="50"/>
        <v>4.4559404666095892</v>
      </c>
      <c r="JQ17" s="227">
        <f t="shared" ca="1" si="50"/>
        <v>4.4559404666095892</v>
      </c>
      <c r="JR17" s="227">
        <f t="shared" ca="1" si="50"/>
        <v>4.4559404666095892</v>
      </c>
      <c r="JS17" s="227">
        <f t="shared" ca="1" si="51"/>
        <v>4.4559404666095892</v>
      </c>
      <c r="JT17" s="227">
        <f t="shared" ca="1" si="51"/>
        <v>4.4559404666095892</v>
      </c>
      <c r="JU17" s="227">
        <f t="shared" ca="1" si="51"/>
        <v>4.4559404666095892</v>
      </c>
      <c r="JV17" s="227">
        <f t="shared" ca="1" si="51"/>
        <v>4.4559404666095892</v>
      </c>
      <c r="JW17" s="227">
        <f t="shared" ca="1" si="51"/>
        <v>4.4559404666095892</v>
      </c>
      <c r="JX17" s="227">
        <f t="shared" ca="1" si="51"/>
        <v>4.4559404666095892</v>
      </c>
      <c r="JY17" s="227">
        <f t="shared" ca="1" si="51"/>
        <v>4.4559404666095892</v>
      </c>
      <c r="JZ17" s="227">
        <f t="shared" ca="1" si="51"/>
        <v>4.4559404666095892</v>
      </c>
      <c r="KA17" s="227">
        <f t="shared" ca="1" si="51"/>
        <v>4.4559404666095892</v>
      </c>
      <c r="KB17" s="227">
        <f t="shared" ca="1" si="51"/>
        <v>4.4559404666095892</v>
      </c>
      <c r="KC17" s="227">
        <f t="shared" ca="1" si="51"/>
        <v>4.4559404666095892</v>
      </c>
      <c r="KD17" s="227">
        <f t="shared" ca="1" si="51"/>
        <v>4.4559404666095892</v>
      </c>
      <c r="KE17" s="227">
        <f t="shared" ca="1" si="52"/>
        <v>4.4559404666095892</v>
      </c>
      <c r="KF17" s="227">
        <f t="shared" ca="1" si="52"/>
        <v>4.4559404666095892</v>
      </c>
      <c r="KG17" s="227">
        <f t="shared" ca="1" si="52"/>
        <v>4.4559404666095892</v>
      </c>
      <c r="KH17" s="227">
        <f t="shared" ca="1" si="52"/>
        <v>4.4559404666095892</v>
      </c>
      <c r="KI17" s="227">
        <f t="shared" ca="1" si="52"/>
        <v>4.4559404666095892</v>
      </c>
      <c r="KJ17" s="227">
        <f t="shared" ca="1" si="52"/>
        <v>4.4559404666095892</v>
      </c>
      <c r="KK17" s="227">
        <f t="shared" ca="1" si="52"/>
        <v>4.4559404666095892</v>
      </c>
      <c r="KL17" s="227">
        <f t="shared" ca="1" si="52"/>
        <v>4.4559404666095892</v>
      </c>
      <c r="KM17" s="227">
        <f t="shared" ca="1" si="52"/>
        <v>4.4559404666095892</v>
      </c>
      <c r="KN17" s="227">
        <f t="shared" ca="1" si="52"/>
        <v>4.4559404666095892</v>
      </c>
      <c r="KO17" s="227">
        <f t="shared" ca="1" si="52"/>
        <v>4.4559404666095892</v>
      </c>
      <c r="KP17" s="227">
        <f t="shared" ca="1" si="52"/>
        <v>4.4559404666095892</v>
      </c>
    </row>
    <row r="18" spans="1:302" s="187" customFormat="1" x14ac:dyDescent="0.3">
      <c r="A18" s="226">
        <f t="shared" si="53"/>
        <v>10</v>
      </c>
      <c r="B18" s="227" cm="1">
        <f t="array" aca="1" ref="B18" ca="1">INDIRECT("'Cronograma de Desembolso'!"&amp;ADDRESS(8,A18+3))</f>
        <v>1301.1346162500001</v>
      </c>
      <c r="C18" s="228">
        <f t="shared" si="28"/>
        <v>0</v>
      </c>
      <c r="D18" s="227">
        <f t="shared" si="28"/>
        <v>0</v>
      </c>
      <c r="E18" s="227">
        <f t="shared" si="28"/>
        <v>0</v>
      </c>
      <c r="F18" s="227">
        <f t="shared" si="28"/>
        <v>0</v>
      </c>
      <c r="G18" s="227">
        <f t="shared" si="28"/>
        <v>0</v>
      </c>
      <c r="H18" s="227">
        <f t="shared" si="28"/>
        <v>0</v>
      </c>
      <c r="I18" s="227">
        <f t="shared" si="28"/>
        <v>0</v>
      </c>
      <c r="J18" s="227">
        <f t="shared" si="28"/>
        <v>0</v>
      </c>
      <c r="K18" s="227">
        <f t="shared" si="28"/>
        <v>0</v>
      </c>
      <c r="L18" s="227">
        <f t="shared" ca="1" si="28"/>
        <v>4.4712529768041245</v>
      </c>
      <c r="M18" s="227">
        <f t="shared" ca="1" si="29"/>
        <v>4.4712529768041245</v>
      </c>
      <c r="N18" s="227">
        <f t="shared" ca="1" si="29"/>
        <v>4.4712529768041245</v>
      </c>
      <c r="O18" s="227">
        <f t="shared" ca="1" si="29"/>
        <v>4.4712529768041245</v>
      </c>
      <c r="P18" s="227">
        <f t="shared" ca="1" si="29"/>
        <v>4.4712529768041245</v>
      </c>
      <c r="Q18" s="227">
        <f t="shared" ca="1" si="29"/>
        <v>4.4712529768041245</v>
      </c>
      <c r="R18" s="227">
        <f t="shared" ca="1" si="29"/>
        <v>4.4712529768041245</v>
      </c>
      <c r="S18" s="227">
        <f t="shared" ca="1" si="29"/>
        <v>4.4712529768041245</v>
      </c>
      <c r="T18" s="227">
        <f t="shared" ca="1" si="29"/>
        <v>4.4712529768041245</v>
      </c>
      <c r="U18" s="227">
        <f t="shared" ca="1" si="29"/>
        <v>4.4712529768041245</v>
      </c>
      <c r="V18" s="227">
        <f t="shared" ca="1" si="29"/>
        <v>4.4712529768041245</v>
      </c>
      <c r="W18" s="227">
        <f t="shared" ca="1" si="30"/>
        <v>4.4712529768041245</v>
      </c>
      <c r="X18" s="227">
        <f t="shared" ca="1" si="30"/>
        <v>4.4712529768041245</v>
      </c>
      <c r="Y18" s="227">
        <f t="shared" ca="1" si="30"/>
        <v>4.4712529768041245</v>
      </c>
      <c r="Z18" s="227">
        <f t="shared" ca="1" si="30"/>
        <v>4.4712529768041245</v>
      </c>
      <c r="AA18" s="227">
        <f t="shared" ca="1" si="30"/>
        <v>4.4712529768041245</v>
      </c>
      <c r="AB18" s="227">
        <f t="shared" ca="1" si="30"/>
        <v>4.4712529768041245</v>
      </c>
      <c r="AC18" s="227">
        <f t="shared" ca="1" si="30"/>
        <v>4.4712529768041245</v>
      </c>
      <c r="AD18" s="227">
        <f t="shared" ca="1" si="30"/>
        <v>4.4712529768041245</v>
      </c>
      <c r="AE18" s="227">
        <f t="shared" ca="1" si="30"/>
        <v>4.4712529768041245</v>
      </c>
      <c r="AF18" s="227">
        <f t="shared" ca="1" si="30"/>
        <v>4.4712529768041245</v>
      </c>
      <c r="AG18" s="227">
        <f t="shared" ca="1" si="31"/>
        <v>4.4712529768041245</v>
      </c>
      <c r="AH18" s="227">
        <f t="shared" ca="1" si="31"/>
        <v>4.4712529768041245</v>
      </c>
      <c r="AI18" s="227">
        <f t="shared" ca="1" si="31"/>
        <v>4.4712529768041245</v>
      </c>
      <c r="AJ18" s="227">
        <f t="shared" ca="1" si="31"/>
        <v>4.4712529768041245</v>
      </c>
      <c r="AK18" s="227">
        <f t="shared" ca="1" si="31"/>
        <v>4.4712529768041245</v>
      </c>
      <c r="AL18" s="227">
        <f t="shared" ca="1" si="31"/>
        <v>4.4712529768041245</v>
      </c>
      <c r="AM18" s="227">
        <f t="shared" ca="1" si="31"/>
        <v>4.4712529768041245</v>
      </c>
      <c r="AN18" s="227">
        <f t="shared" ca="1" si="31"/>
        <v>4.4712529768041245</v>
      </c>
      <c r="AO18" s="227">
        <f t="shared" ca="1" si="31"/>
        <v>4.4712529768041245</v>
      </c>
      <c r="AP18" s="227">
        <f t="shared" ca="1" si="31"/>
        <v>4.4712529768041245</v>
      </c>
      <c r="AQ18" s="227">
        <f t="shared" ca="1" si="32"/>
        <v>4.4712529768041245</v>
      </c>
      <c r="AR18" s="227">
        <f t="shared" ca="1" si="32"/>
        <v>4.4712529768041245</v>
      </c>
      <c r="AS18" s="227">
        <f t="shared" ca="1" si="32"/>
        <v>4.4712529768041245</v>
      </c>
      <c r="AT18" s="227">
        <f t="shared" ca="1" si="32"/>
        <v>4.4712529768041245</v>
      </c>
      <c r="AU18" s="227">
        <f t="shared" ca="1" si="32"/>
        <v>4.4712529768041245</v>
      </c>
      <c r="AV18" s="227">
        <f t="shared" ca="1" si="32"/>
        <v>4.4712529768041245</v>
      </c>
      <c r="AW18" s="227">
        <f t="shared" ca="1" si="32"/>
        <v>4.4712529768041245</v>
      </c>
      <c r="AX18" s="227">
        <f t="shared" ca="1" si="32"/>
        <v>4.4712529768041245</v>
      </c>
      <c r="AY18" s="227">
        <f t="shared" ca="1" si="32"/>
        <v>4.4712529768041245</v>
      </c>
      <c r="AZ18" s="227">
        <f t="shared" ca="1" si="32"/>
        <v>4.4712529768041245</v>
      </c>
      <c r="BA18" s="227">
        <f t="shared" ca="1" si="33"/>
        <v>4.4712529768041245</v>
      </c>
      <c r="BB18" s="227">
        <f t="shared" ca="1" si="33"/>
        <v>4.4712529768041245</v>
      </c>
      <c r="BC18" s="227">
        <f t="shared" ca="1" si="33"/>
        <v>4.4712529768041245</v>
      </c>
      <c r="BD18" s="227">
        <f t="shared" ca="1" si="33"/>
        <v>4.4712529768041245</v>
      </c>
      <c r="BE18" s="227">
        <f t="shared" ca="1" si="33"/>
        <v>4.4712529768041245</v>
      </c>
      <c r="BF18" s="227">
        <f t="shared" ca="1" si="33"/>
        <v>4.4712529768041245</v>
      </c>
      <c r="BG18" s="227">
        <f t="shared" ca="1" si="33"/>
        <v>4.4712529768041245</v>
      </c>
      <c r="BH18" s="227">
        <f t="shared" ca="1" si="33"/>
        <v>4.4712529768041245</v>
      </c>
      <c r="BI18" s="227">
        <f t="shared" ca="1" si="33"/>
        <v>4.4712529768041245</v>
      </c>
      <c r="BJ18" s="227">
        <f t="shared" ca="1" si="33"/>
        <v>4.4712529768041245</v>
      </c>
      <c r="BK18" s="227">
        <f t="shared" ca="1" si="34"/>
        <v>4.4712529768041245</v>
      </c>
      <c r="BL18" s="227">
        <f t="shared" ca="1" si="34"/>
        <v>4.4712529768041245</v>
      </c>
      <c r="BM18" s="227">
        <f t="shared" ca="1" si="34"/>
        <v>4.4712529768041245</v>
      </c>
      <c r="BN18" s="227">
        <f t="shared" ca="1" si="34"/>
        <v>4.4712529768041245</v>
      </c>
      <c r="BO18" s="227">
        <f t="shared" ca="1" si="34"/>
        <v>4.4712529768041245</v>
      </c>
      <c r="BP18" s="227">
        <f t="shared" ca="1" si="34"/>
        <v>4.4712529768041245</v>
      </c>
      <c r="BQ18" s="227">
        <f t="shared" ca="1" si="34"/>
        <v>4.4712529768041245</v>
      </c>
      <c r="BR18" s="227">
        <f t="shared" ca="1" si="34"/>
        <v>4.4712529768041245</v>
      </c>
      <c r="BS18" s="227">
        <f t="shared" ca="1" si="34"/>
        <v>4.4712529768041245</v>
      </c>
      <c r="BT18" s="227">
        <f t="shared" ca="1" si="34"/>
        <v>4.4712529768041245</v>
      </c>
      <c r="BU18" s="227">
        <f t="shared" ca="1" si="35"/>
        <v>4.4712529768041245</v>
      </c>
      <c r="BV18" s="227">
        <f t="shared" ca="1" si="35"/>
        <v>4.4712529768041245</v>
      </c>
      <c r="BW18" s="227">
        <f t="shared" ca="1" si="35"/>
        <v>4.4712529768041245</v>
      </c>
      <c r="BX18" s="227">
        <f t="shared" ca="1" si="35"/>
        <v>4.4712529768041245</v>
      </c>
      <c r="BY18" s="227">
        <f t="shared" ca="1" si="35"/>
        <v>4.4712529768041245</v>
      </c>
      <c r="BZ18" s="227">
        <f t="shared" ca="1" si="35"/>
        <v>4.4712529768041245</v>
      </c>
      <c r="CA18" s="227">
        <f t="shared" ca="1" si="35"/>
        <v>4.4712529768041245</v>
      </c>
      <c r="CB18" s="227">
        <f t="shared" ca="1" si="35"/>
        <v>4.4712529768041245</v>
      </c>
      <c r="CC18" s="227">
        <f t="shared" ca="1" si="35"/>
        <v>4.4712529768041245</v>
      </c>
      <c r="CD18" s="227">
        <f t="shared" ca="1" si="35"/>
        <v>4.4712529768041245</v>
      </c>
      <c r="CE18" s="227">
        <f t="shared" ca="1" si="36"/>
        <v>4.4712529768041245</v>
      </c>
      <c r="CF18" s="227">
        <f t="shared" ca="1" si="36"/>
        <v>4.4712529768041245</v>
      </c>
      <c r="CG18" s="227">
        <f t="shared" ca="1" si="36"/>
        <v>4.4712529768041245</v>
      </c>
      <c r="CH18" s="227">
        <f t="shared" ca="1" si="36"/>
        <v>4.4712529768041245</v>
      </c>
      <c r="CI18" s="227">
        <f t="shared" ca="1" si="36"/>
        <v>4.4712529768041245</v>
      </c>
      <c r="CJ18" s="227">
        <f t="shared" ca="1" si="36"/>
        <v>4.4712529768041245</v>
      </c>
      <c r="CK18" s="227">
        <f t="shared" ca="1" si="36"/>
        <v>4.4712529768041245</v>
      </c>
      <c r="CL18" s="227">
        <f t="shared" ca="1" si="36"/>
        <v>4.4712529768041245</v>
      </c>
      <c r="CM18" s="227">
        <f t="shared" ca="1" si="36"/>
        <v>4.4712529768041245</v>
      </c>
      <c r="CN18" s="227">
        <f t="shared" ca="1" si="36"/>
        <v>4.4712529768041245</v>
      </c>
      <c r="CO18" s="227">
        <f t="shared" ca="1" si="37"/>
        <v>4.4712529768041245</v>
      </c>
      <c r="CP18" s="227">
        <f t="shared" ca="1" si="37"/>
        <v>4.4712529768041245</v>
      </c>
      <c r="CQ18" s="227">
        <f t="shared" ca="1" si="37"/>
        <v>4.4712529768041245</v>
      </c>
      <c r="CR18" s="227">
        <f t="shared" ca="1" si="37"/>
        <v>4.4712529768041245</v>
      </c>
      <c r="CS18" s="227">
        <f t="shared" ca="1" si="37"/>
        <v>4.4712529768041245</v>
      </c>
      <c r="CT18" s="227">
        <f t="shared" ca="1" si="37"/>
        <v>4.4712529768041245</v>
      </c>
      <c r="CU18" s="227">
        <f t="shared" ca="1" si="37"/>
        <v>4.4712529768041245</v>
      </c>
      <c r="CV18" s="227">
        <f t="shared" ca="1" si="37"/>
        <v>4.4712529768041245</v>
      </c>
      <c r="CW18" s="227">
        <f t="shared" ca="1" si="37"/>
        <v>4.4712529768041245</v>
      </c>
      <c r="CX18" s="227">
        <f t="shared" ca="1" si="37"/>
        <v>4.4712529768041245</v>
      </c>
      <c r="CY18" s="227">
        <f t="shared" ca="1" si="38"/>
        <v>4.4712529768041245</v>
      </c>
      <c r="CZ18" s="227">
        <f t="shared" ca="1" si="38"/>
        <v>4.4712529768041245</v>
      </c>
      <c r="DA18" s="227">
        <f t="shared" ca="1" si="38"/>
        <v>4.4712529768041245</v>
      </c>
      <c r="DB18" s="227">
        <f t="shared" ca="1" si="38"/>
        <v>4.4712529768041245</v>
      </c>
      <c r="DC18" s="227">
        <f t="shared" ca="1" si="38"/>
        <v>4.4712529768041245</v>
      </c>
      <c r="DD18" s="227">
        <f t="shared" ca="1" si="38"/>
        <v>4.4712529768041245</v>
      </c>
      <c r="DE18" s="227">
        <f t="shared" ca="1" si="38"/>
        <v>4.4712529768041245</v>
      </c>
      <c r="DF18" s="227">
        <f t="shared" ca="1" si="38"/>
        <v>4.4712529768041245</v>
      </c>
      <c r="DG18" s="227">
        <f t="shared" ca="1" si="38"/>
        <v>4.4712529768041245</v>
      </c>
      <c r="DH18" s="227">
        <f t="shared" ca="1" si="38"/>
        <v>4.4712529768041245</v>
      </c>
      <c r="DI18" s="227">
        <f t="shared" ca="1" si="39"/>
        <v>4.4712529768041245</v>
      </c>
      <c r="DJ18" s="227">
        <f t="shared" ca="1" si="39"/>
        <v>4.4712529768041245</v>
      </c>
      <c r="DK18" s="227">
        <f t="shared" ca="1" si="39"/>
        <v>4.4712529768041245</v>
      </c>
      <c r="DL18" s="227">
        <f t="shared" ca="1" si="39"/>
        <v>4.4712529768041245</v>
      </c>
      <c r="DM18" s="227">
        <f t="shared" ca="1" si="39"/>
        <v>4.4712529768041245</v>
      </c>
      <c r="DN18" s="227">
        <f t="shared" ca="1" si="39"/>
        <v>4.4712529768041245</v>
      </c>
      <c r="DO18" s="227">
        <f t="shared" ca="1" si="39"/>
        <v>4.4712529768041245</v>
      </c>
      <c r="DP18" s="227">
        <f t="shared" ca="1" si="39"/>
        <v>4.4712529768041245</v>
      </c>
      <c r="DQ18" s="227">
        <f t="shared" ca="1" si="39"/>
        <v>4.4712529768041245</v>
      </c>
      <c r="DR18" s="227">
        <f t="shared" ca="1" si="39"/>
        <v>4.4712529768041245</v>
      </c>
      <c r="DS18" s="227">
        <f t="shared" ca="1" si="39"/>
        <v>4.4712529768041245</v>
      </c>
      <c r="DT18" s="227">
        <f t="shared" ca="1" si="39"/>
        <v>4.4712529768041245</v>
      </c>
      <c r="DU18" s="227">
        <f t="shared" ca="1" si="39"/>
        <v>4.4712529768041245</v>
      </c>
      <c r="DV18" s="227">
        <f t="shared" ca="1" si="39"/>
        <v>4.4712529768041245</v>
      </c>
      <c r="DW18" s="227">
        <f t="shared" ca="1" si="39"/>
        <v>4.4712529768041245</v>
      </c>
      <c r="DX18" s="227">
        <f t="shared" ca="1" si="39"/>
        <v>4.4712529768041245</v>
      </c>
      <c r="DY18" s="227">
        <f t="shared" ca="1" si="40"/>
        <v>4.4712529768041245</v>
      </c>
      <c r="DZ18" s="227">
        <f t="shared" ca="1" si="40"/>
        <v>4.4712529768041245</v>
      </c>
      <c r="EA18" s="227">
        <f t="shared" ca="1" si="40"/>
        <v>4.4712529768041245</v>
      </c>
      <c r="EB18" s="227">
        <f t="shared" ca="1" si="40"/>
        <v>4.4712529768041245</v>
      </c>
      <c r="EC18" s="227">
        <f t="shared" ca="1" si="40"/>
        <v>4.4712529768041245</v>
      </c>
      <c r="ED18" s="227">
        <f t="shared" ca="1" si="40"/>
        <v>4.4712529768041245</v>
      </c>
      <c r="EE18" s="227">
        <f t="shared" ca="1" si="40"/>
        <v>4.4712529768041245</v>
      </c>
      <c r="EF18" s="227">
        <f t="shared" ca="1" si="40"/>
        <v>4.4712529768041245</v>
      </c>
      <c r="EG18" s="227">
        <f t="shared" ca="1" si="40"/>
        <v>4.4712529768041245</v>
      </c>
      <c r="EH18" s="227">
        <f t="shared" ca="1" si="40"/>
        <v>4.4712529768041245</v>
      </c>
      <c r="EI18" s="227">
        <f t="shared" ca="1" si="40"/>
        <v>4.4712529768041245</v>
      </c>
      <c r="EJ18" s="227">
        <f t="shared" ca="1" si="40"/>
        <v>4.4712529768041245</v>
      </c>
      <c r="EK18" s="227">
        <f t="shared" ca="1" si="40"/>
        <v>4.4712529768041245</v>
      </c>
      <c r="EL18" s="227">
        <f t="shared" ca="1" si="40"/>
        <v>4.4712529768041245</v>
      </c>
      <c r="EM18" s="227">
        <f t="shared" ca="1" si="40"/>
        <v>4.4712529768041245</v>
      </c>
      <c r="EN18" s="227">
        <f t="shared" ca="1" si="40"/>
        <v>4.4712529768041245</v>
      </c>
      <c r="EO18" s="227">
        <f t="shared" ca="1" si="41"/>
        <v>4.4712529768041245</v>
      </c>
      <c r="EP18" s="227">
        <f t="shared" ca="1" si="41"/>
        <v>4.4712529768041245</v>
      </c>
      <c r="EQ18" s="227">
        <f t="shared" ca="1" si="41"/>
        <v>4.4712529768041245</v>
      </c>
      <c r="ER18" s="227">
        <f t="shared" ca="1" si="41"/>
        <v>4.4712529768041245</v>
      </c>
      <c r="ES18" s="227">
        <f t="shared" ca="1" si="41"/>
        <v>4.4712529768041245</v>
      </c>
      <c r="ET18" s="227">
        <f t="shared" ca="1" si="41"/>
        <v>4.4712529768041245</v>
      </c>
      <c r="EU18" s="227">
        <f t="shared" ca="1" si="41"/>
        <v>4.4712529768041245</v>
      </c>
      <c r="EV18" s="227">
        <f t="shared" ca="1" si="41"/>
        <v>4.4712529768041245</v>
      </c>
      <c r="EW18" s="227">
        <f t="shared" ca="1" si="41"/>
        <v>4.4712529768041245</v>
      </c>
      <c r="EX18" s="227">
        <f t="shared" ca="1" si="41"/>
        <v>4.4712529768041245</v>
      </c>
      <c r="EY18" s="227">
        <f t="shared" ca="1" si="41"/>
        <v>4.4712529768041245</v>
      </c>
      <c r="EZ18" s="227">
        <f t="shared" ca="1" si="41"/>
        <v>4.4712529768041245</v>
      </c>
      <c r="FA18" s="227">
        <f t="shared" ca="1" si="41"/>
        <v>4.4712529768041245</v>
      </c>
      <c r="FB18" s="227">
        <f t="shared" ca="1" si="41"/>
        <v>4.4712529768041245</v>
      </c>
      <c r="FC18" s="227">
        <f t="shared" ca="1" si="41"/>
        <v>4.4712529768041245</v>
      </c>
      <c r="FD18" s="227">
        <f t="shared" ca="1" si="41"/>
        <v>4.4712529768041245</v>
      </c>
      <c r="FE18" s="227">
        <f t="shared" ca="1" si="42"/>
        <v>4.4712529768041245</v>
      </c>
      <c r="FF18" s="227">
        <f t="shared" ca="1" si="42"/>
        <v>4.4712529768041245</v>
      </c>
      <c r="FG18" s="227">
        <f t="shared" ca="1" si="42"/>
        <v>4.4712529768041245</v>
      </c>
      <c r="FH18" s="227">
        <f t="shared" ca="1" si="42"/>
        <v>4.4712529768041245</v>
      </c>
      <c r="FI18" s="227">
        <f t="shared" ca="1" si="42"/>
        <v>4.4712529768041245</v>
      </c>
      <c r="FJ18" s="227">
        <f t="shared" ca="1" si="42"/>
        <v>4.4712529768041245</v>
      </c>
      <c r="FK18" s="227">
        <f t="shared" ca="1" si="42"/>
        <v>4.4712529768041245</v>
      </c>
      <c r="FL18" s="227">
        <f t="shared" ca="1" si="42"/>
        <v>4.4712529768041245</v>
      </c>
      <c r="FM18" s="227">
        <f t="shared" ca="1" si="42"/>
        <v>4.4712529768041245</v>
      </c>
      <c r="FN18" s="227">
        <f t="shared" ca="1" si="42"/>
        <v>4.4712529768041245</v>
      </c>
      <c r="FO18" s="227">
        <f t="shared" ca="1" si="42"/>
        <v>4.4712529768041245</v>
      </c>
      <c r="FP18" s="227">
        <f t="shared" ca="1" si="42"/>
        <v>4.4712529768041245</v>
      </c>
      <c r="FQ18" s="227">
        <f t="shared" ca="1" si="42"/>
        <v>4.4712529768041245</v>
      </c>
      <c r="FR18" s="227">
        <f t="shared" ca="1" si="42"/>
        <v>4.4712529768041245</v>
      </c>
      <c r="FS18" s="227">
        <f t="shared" ca="1" si="42"/>
        <v>4.4712529768041245</v>
      </c>
      <c r="FT18" s="227">
        <f t="shared" ca="1" si="42"/>
        <v>4.4712529768041245</v>
      </c>
      <c r="FU18" s="227">
        <f t="shared" ca="1" si="43"/>
        <v>4.4712529768041245</v>
      </c>
      <c r="FV18" s="227">
        <f t="shared" ca="1" si="43"/>
        <v>4.4712529768041245</v>
      </c>
      <c r="FW18" s="227">
        <f t="shared" ca="1" si="43"/>
        <v>4.4712529768041245</v>
      </c>
      <c r="FX18" s="227">
        <f t="shared" ca="1" si="43"/>
        <v>4.4712529768041245</v>
      </c>
      <c r="FY18" s="227">
        <f t="shared" ca="1" si="43"/>
        <v>4.4712529768041245</v>
      </c>
      <c r="FZ18" s="227">
        <f t="shared" ca="1" si="43"/>
        <v>4.4712529768041245</v>
      </c>
      <c r="GA18" s="227">
        <f t="shared" ca="1" si="43"/>
        <v>4.4712529768041245</v>
      </c>
      <c r="GB18" s="227">
        <f t="shared" ca="1" si="43"/>
        <v>4.4712529768041245</v>
      </c>
      <c r="GC18" s="227">
        <f t="shared" ca="1" si="43"/>
        <v>4.4712529768041245</v>
      </c>
      <c r="GD18" s="227">
        <f t="shared" ca="1" si="43"/>
        <v>4.4712529768041245</v>
      </c>
      <c r="GE18" s="227">
        <f t="shared" ca="1" si="43"/>
        <v>4.4712529768041245</v>
      </c>
      <c r="GF18" s="227">
        <f t="shared" ca="1" si="43"/>
        <v>4.4712529768041245</v>
      </c>
      <c r="GG18" s="227">
        <f t="shared" ca="1" si="43"/>
        <v>4.4712529768041245</v>
      </c>
      <c r="GH18" s="227">
        <f t="shared" ca="1" si="43"/>
        <v>4.4712529768041245</v>
      </c>
      <c r="GI18" s="227">
        <f t="shared" ca="1" si="43"/>
        <v>4.4712529768041245</v>
      </c>
      <c r="GJ18" s="227">
        <f t="shared" ca="1" si="43"/>
        <v>4.4712529768041245</v>
      </c>
      <c r="GK18" s="227">
        <f t="shared" ca="1" si="44"/>
        <v>4.4712529768041245</v>
      </c>
      <c r="GL18" s="227">
        <f t="shared" ca="1" si="44"/>
        <v>4.4712529768041245</v>
      </c>
      <c r="GM18" s="227">
        <f t="shared" ca="1" si="44"/>
        <v>4.4712529768041245</v>
      </c>
      <c r="GN18" s="227">
        <f t="shared" ca="1" si="44"/>
        <v>4.4712529768041245</v>
      </c>
      <c r="GO18" s="227">
        <f t="shared" ca="1" si="44"/>
        <v>4.4712529768041245</v>
      </c>
      <c r="GP18" s="227">
        <f t="shared" ca="1" si="44"/>
        <v>4.4712529768041245</v>
      </c>
      <c r="GQ18" s="227">
        <f t="shared" ca="1" si="44"/>
        <v>4.4712529768041245</v>
      </c>
      <c r="GR18" s="227">
        <f t="shared" ca="1" si="44"/>
        <v>4.4712529768041245</v>
      </c>
      <c r="GS18" s="227">
        <f t="shared" ca="1" si="44"/>
        <v>4.4712529768041245</v>
      </c>
      <c r="GT18" s="227">
        <f t="shared" ca="1" si="44"/>
        <v>4.4712529768041245</v>
      </c>
      <c r="GU18" s="227">
        <f t="shared" ca="1" si="44"/>
        <v>4.4712529768041245</v>
      </c>
      <c r="GV18" s="227">
        <f t="shared" ca="1" si="44"/>
        <v>4.4712529768041245</v>
      </c>
      <c r="GW18" s="227">
        <f t="shared" ca="1" si="44"/>
        <v>4.4712529768041245</v>
      </c>
      <c r="GX18" s="227">
        <f t="shared" ca="1" si="44"/>
        <v>4.4712529768041245</v>
      </c>
      <c r="GY18" s="227">
        <f t="shared" ca="1" si="45"/>
        <v>4.4712529768041245</v>
      </c>
      <c r="GZ18" s="227">
        <f t="shared" ca="1" si="45"/>
        <v>4.4712529768041245</v>
      </c>
      <c r="HA18" s="227">
        <f t="shared" ca="1" si="45"/>
        <v>4.4712529768041245</v>
      </c>
      <c r="HB18" s="227">
        <f t="shared" ca="1" si="45"/>
        <v>4.4712529768041245</v>
      </c>
      <c r="HC18" s="227">
        <f t="shared" ca="1" si="45"/>
        <v>4.4712529768041245</v>
      </c>
      <c r="HD18" s="227">
        <f t="shared" ca="1" si="45"/>
        <v>4.4712529768041245</v>
      </c>
      <c r="HE18" s="227">
        <f t="shared" ca="1" si="45"/>
        <v>4.4712529768041245</v>
      </c>
      <c r="HF18" s="227">
        <f t="shared" ca="1" si="45"/>
        <v>4.4712529768041245</v>
      </c>
      <c r="HG18" s="227">
        <f t="shared" ca="1" si="45"/>
        <v>4.4712529768041245</v>
      </c>
      <c r="HH18" s="227">
        <f t="shared" ca="1" si="45"/>
        <v>4.4712529768041245</v>
      </c>
      <c r="HI18" s="227">
        <f t="shared" ca="1" si="45"/>
        <v>4.4712529768041245</v>
      </c>
      <c r="HJ18" s="227">
        <f t="shared" ca="1" si="45"/>
        <v>4.4712529768041245</v>
      </c>
      <c r="HK18" s="227">
        <f t="shared" ca="1" si="46"/>
        <v>4.4712529768041245</v>
      </c>
      <c r="HL18" s="227">
        <f t="shared" ca="1" si="46"/>
        <v>4.4712529768041245</v>
      </c>
      <c r="HM18" s="227">
        <f t="shared" ca="1" si="46"/>
        <v>4.4712529768041245</v>
      </c>
      <c r="HN18" s="227">
        <f t="shared" ca="1" si="46"/>
        <v>4.4712529768041245</v>
      </c>
      <c r="HO18" s="227">
        <f t="shared" ca="1" si="46"/>
        <v>4.4712529768041245</v>
      </c>
      <c r="HP18" s="227">
        <f t="shared" ca="1" si="46"/>
        <v>4.4712529768041245</v>
      </c>
      <c r="HQ18" s="227">
        <f t="shared" ca="1" si="46"/>
        <v>4.4712529768041245</v>
      </c>
      <c r="HR18" s="227">
        <f t="shared" ca="1" si="46"/>
        <v>4.4712529768041245</v>
      </c>
      <c r="HS18" s="227">
        <f t="shared" ca="1" si="46"/>
        <v>4.4712529768041245</v>
      </c>
      <c r="HT18" s="227">
        <f t="shared" ca="1" si="46"/>
        <v>4.4712529768041245</v>
      </c>
      <c r="HU18" s="227">
        <f t="shared" ca="1" si="46"/>
        <v>4.4712529768041245</v>
      </c>
      <c r="HV18" s="227">
        <f t="shared" ca="1" si="46"/>
        <v>4.4712529768041245</v>
      </c>
      <c r="HW18" s="227">
        <f t="shared" ca="1" si="47"/>
        <v>4.4712529768041245</v>
      </c>
      <c r="HX18" s="227">
        <f t="shared" ca="1" si="47"/>
        <v>4.4712529768041245</v>
      </c>
      <c r="HY18" s="227">
        <f t="shared" ca="1" si="47"/>
        <v>4.4712529768041245</v>
      </c>
      <c r="HZ18" s="227">
        <f t="shared" ca="1" si="47"/>
        <v>4.4712529768041245</v>
      </c>
      <c r="IA18" s="227">
        <f t="shared" ca="1" si="47"/>
        <v>4.4712529768041245</v>
      </c>
      <c r="IB18" s="227">
        <f t="shared" ca="1" si="47"/>
        <v>4.4712529768041245</v>
      </c>
      <c r="IC18" s="227">
        <f t="shared" ca="1" si="47"/>
        <v>4.4712529768041245</v>
      </c>
      <c r="ID18" s="227">
        <f t="shared" ca="1" si="47"/>
        <v>4.4712529768041245</v>
      </c>
      <c r="IE18" s="227">
        <f t="shared" ca="1" si="47"/>
        <v>4.4712529768041245</v>
      </c>
      <c r="IF18" s="227">
        <f t="shared" ca="1" si="47"/>
        <v>4.4712529768041245</v>
      </c>
      <c r="IG18" s="227">
        <f t="shared" ca="1" si="47"/>
        <v>4.4712529768041245</v>
      </c>
      <c r="IH18" s="227">
        <f t="shared" ca="1" si="47"/>
        <v>4.4712529768041245</v>
      </c>
      <c r="II18" s="227">
        <f t="shared" ca="1" si="48"/>
        <v>4.4712529768041245</v>
      </c>
      <c r="IJ18" s="227">
        <f t="shared" ca="1" si="48"/>
        <v>4.4712529768041245</v>
      </c>
      <c r="IK18" s="227">
        <f t="shared" ca="1" si="48"/>
        <v>4.4712529768041245</v>
      </c>
      <c r="IL18" s="227">
        <f t="shared" ca="1" si="48"/>
        <v>4.4712529768041245</v>
      </c>
      <c r="IM18" s="227">
        <f t="shared" ca="1" si="48"/>
        <v>4.4712529768041245</v>
      </c>
      <c r="IN18" s="227">
        <f t="shared" ca="1" si="48"/>
        <v>4.4712529768041245</v>
      </c>
      <c r="IO18" s="227">
        <f t="shared" ca="1" si="48"/>
        <v>4.4712529768041245</v>
      </c>
      <c r="IP18" s="227">
        <f t="shared" ca="1" si="48"/>
        <v>4.4712529768041245</v>
      </c>
      <c r="IQ18" s="227">
        <f t="shared" ca="1" si="48"/>
        <v>4.4712529768041245</v>
      </c>
      <c r="IR18" s="227">
        <f t="shared" ca="1" si="48"/>
        <v>4.4712529768041245</v>
      </c>
      <c r="IS18" s="227">
        <f t="shared" ca="1" si="48"/>
        <v>4.4712529768041245</v>
      </c>
      <c r="IT18" s="227">
        <f t="shared" ca="1" si="48"/>
        <v>4.4712529768041245</v>
      </c>
      <c r="IU18" s="227">
        <f t="shared" ca="1" si="49"/>
        <v>4.4712529768041245</v>
      </c>
      <c r="IV18" s="227">
        <f t="shared" ca="1" si="49"/>
        <v>4.4712529768041245</v>
      </c>
      <c r="IW18" s="227">
        <f t="shared" ca="1" si="49"/>
        <v>4.4712529768041245</v>
      </c>
      <c r="IX18" s="227">
        <f t="shared" ca="1" si="49"/>
        <v>4.4712529768041245</v>
      </c>
      <c r="IY18" s="227">
        <f t="shared" ca="1" si="49"/>
        <v>4.4712529768041245</v>
      </c>
      <c r="IZ18" s="227">
        <f t="shared" ca="1" si="49"/>
        <v>4.4712529768041245</v>
      </c>
      <c r="JA18" s="227">
        <f t="shared" ca="1" si="49"/>
        <v>4.4712529768041245</v>
      </c>
      <c r="JB18" s="227">
        <f t="shared" ca="1" si="49"/>
        <v>4.4712529768041245</v>
      </c>
      <c r="JC18" s="227">
        <f t="shared" ca="1" si="49"/>
        <v>4.4712529768041245</v>
      </c>
      <c r="JD18" s="227">
        <f t="shared" ca="1" si="49"/>
        <v>4.4712529768041245</v>
      </c>
      <c r="JE18" s="227">
        <f t="shared" ca="1" si="49"/>
        <v>4.4712529768041245</v>
      </c>
      <c r="JF18" s="227">
        <f t="shared" ca="1" si="49"/>
        <v>4.4712529768041245</v>
      </c>
      <c r="JG18" s="227">
        <f t="shared" ca="1" si="50"/>
        <v>4.4712529768041245</v>
      </c>
      <c r="JH18" s="227">
        <f t="shared" ca="1" si="50"/>
        <v>4.4712529768041245</v>
      </c>
      <c r="JI18" s="227">
        <f t="shared" ca="1" si="50"/>
        <v>4.4712529768041245</v>
      </c>
      <c r="JJ18" s="227">
        <f t="shared" ca="1" si="50"/>
        <v>4.4712529768041245</v>
      </c>
      <c r="JK18" s="227">
        <f t="shared" ca="1" si="50"/>
        <v>4.4712529768041245</v>
      </c>
      <c r="JL18" s="227">
        <f t="shared" ca="1" si="50"/>
        <v>4.4712529768041245</v>
      </c>
      <c r="JM18" s="227">
        <f t="shared" ca="1" si="50"/>
        <v>4.4712529768041245</v>
      </c>
      <c r="JN18" s="227">
        <f t="shared" ca="1" si="50"/>
        <v>4.4712529768041245</v>
      </c>
      <c r="JO18" s="227">
        <f t="shared" ca="1" si="50"/>
        <v>4.4712529768041245</v>
      </c>
      <c r="JP18" s="227">
        <f t="shared" ca="1" si="50"/>
        <v>4.4712529768041245</v>
      </c>
      <c r="JQ18" s="227">
        <f t="shared" ca="1" si="50"/>
        <v>4.4712529768041245</v>
      </c>
      <c r="JR18" s="227">
        <f t="shared" ca="1" si="50"/>
        <v>4.4712529768041245</v>
      </c>
      <c r="JS18" s="227">
        <f t="shared" ca="1" si="51"/>
        <v>4.4712529768041245</v>
      </c>
      <c r="JT18" s="227">
        <f t="shared" ca="1" si="51"/>
        <v>4.4712529768041245</v>
      </c>
      <c r="JU18" s="227">
        <f t="shared" ca="1" si="51"/>
        <v>4.4712529768041245</v>
      </c>
      <c r="JV18" s="227">
        <f t="shared" ca="1" si="51"/>
        <v>4.4712529768041245</v>
      </c>
      <c r="JW18" s="227">
        <f t="shared" ca="1" si="51"/>
        <v>4.4712529768041245</v>
      </c>
      <c r="JX18" s="227">
        <f t="shared" ca="1" si="51"/>
        <v>4.4712529768041245</v>
      </c>
      <c r="JY18" s="227">
        <f t="shared" ca="1" si="51"/>
        <v>4.4712529768041245</v>
      </c>
      <c r="JZ18" s="227">
        <f t="shared" ca="1" si="51"/>
        <v>4.4712529768041245</v>
      </c>
      <c r="KA18" s="227">
        <f t="shared" ca="1" si="51"/>
        <v>4.4712529768041245</v>
      </c>
      <c r="KB18" s="227">
        <f t="shared" ca="1" si="51"/>
        <v>4.4712529768041245</v>
      </c>
      <c r="KC18" s="227">
        <f t="shared" ca="1" si="51"/>
        <v>4.4712529768041245</v>
      </c>
      <c r="KD18" s="227">
        <f t="shared" ca="1" si="51"/>
        <v>4.4712529768041245</v>
      </c>
      <c r="KE18" s="227">
        <f t="shared" ca="1" si="52"/>
        <v>4.4712529768041245</v>
      </c>
      <c r="KF18" s="227">
        <f t="shared" ca="1" si="52"/>
        <v>4.4712529768041245</v>
      </c>
      <c r="KG18" s="227">
        <f t="shared" ca="1" si="52"/>
        <v>4.4712529768041245</v>
      </c>
      <c r="KH18" s="227">
        <f t="shared" ca="1" si="52"/>
        <v>4.4712529768041245</v>
      </c>
      <c r="KI18" s="227">
        <f t="shared" ca="1" si="52"/>
        <v>4.4712529768041245</v>
      </c>
      <c r="KJ18" s="227">
        <f t="shared" ca="1" si="52"/>
        <v>4.4712529768041245</v>
      </c>
      <c r="KK18" s="227">
        <f t="shared" ca="1" si="52"/>
        <v>4.4712529768041245</v>
      </c>
      <c r="KL18" s="227">
        <f t="shared" ca="1" si="52"/>
        <v>4.4712529768041245</v>
      </c>
      <c r="KM18" s="227">
        <f t="shared" ca="1" si="52"/>
        <v>4.4712529768041245</v>
      </c>
      <c r="KN18" s="227">
        <f t="shared" ca="1" si="52"/>
        <v>4.4712529768041245</v>
      </c>
      <c r="KO18" s="227">
        <f t="shared" ca="1" si="52"/>
        <v>4.4712529768041245</v>
      </c>
      <c r="KP18" s="227">
        <f t="shared" ca="1" si="52"/>
        <v>4.4712529768041245</v>
      </c>
    </row>
    <row r="19" spans="1:302" s="187" customFormat="1" x14ac:dyDescent="0.3">
      <c r="A19" s="226">
        <f t="shared" si="53"/>
        <v>11</v>
      </c>
      <c r="B19" s="227" cm="1">
        <f t="array" aca="1" ref="B19" ca="1">INDIRECT("'Cronograma de Desembolso'!"&amp;ADDRESS(8,A19+3))</f>
        <v>1301.1346162500001</v>
      </c>
      <c r="C19" s="228">
        <f t="shared" si="28"/>
        <v>0</v>
      </c>
      <c r="D19" s="227">
        <f t="shared" si="28"/>
        <v>0</v>
      </c>
      <c r="E19" s="227">
        <f t="shared" si="28"/>
        <v>0</v>
      </c>
      <c r="F19" s="227">
        <f t="shared" si="28"/>
        <v>0</v>
      </c>
      <c r="G19" s="227">
        <f t="shared" si="28"/>
        <v>0</v>
      </c>
      <c r="H19" s="227">
        <f t="shared" si="28"/>
        <v>0</v>
      </c>
      <c r="I19" s="227">
        <f t="shared" si="28"/>
        <v>0</v>
      </c>
      <c r="J19" s="227">
        <f t="shared" si="28"/>
        <v>0</v>
      </c>
      <c r="K19" s="227">
        <f t="shared" si="28"/>
        <v>0</v>
      </c>
      <c r="L19" s="227">
        <f t="shared" si="28"/>
        <v>0</v>
      </c>
      <c r="M19" s="227">
        <f t="shared" ca="1" si="29"/>
        <v>4.486671090517242</v>
      </c>
      <c r="N19" s="227">
        <f t="shared" ca="1" si="29"/>
        <v>4.486671090517242</v>
      </c>
      <c r="O19" s="227">
        <f t="shared" ca="1" si="29"/>
        <v>4.486671090517242</v>
      </c>
      <c r="P19" s="227">
        <f t="shared" ca="1" si="29"/>
        <v>4.486671090517242</v>
      </c>
      <c r="Q19" s="227">
        <f t="shared" ca="1" si="29"/>
        <v>4.486671090517242</v>
      </c>
      <c r="R19" s="227">
        <f t="shared" ca="1" si="29"/>
        <v>4.486671090517242</v>
      </c>
      <c r="S19" s="227">
        <f t="shared" ca="1" si="29"/>
        <v>4.486671090517242</v>
      </c>
      <c r="T19" s="227">
        <f t="shared" ca="1" si="29"/>
        <v>4.486671090517242</v>
      </c>
      <c r="U19" s="227">
        <f t="shared" ca="1" si="29"/>
        <v>4.486671090517242</v>
      </c>
      <c r="V19" s="227">
        <f t="shared" ca="1" si="29"/>
        <v>4.486671090517242</v>
      </c>
      <c r="W19" s="227">
        <f t="shared" ca="1" si="30"/>
        <v>4.486671090517242</v>
      </c>
      <c r="X19" s="227">
        <f t="shared" ca="1" si="30"/>
        <v>4.486671090517242</v>
      </c>
      <c r="Y19" s="227">
        <f t="shared" ca="1" si="30"/>
        <v>4.486671090517242</v>
      </c>
      <c r="Z19" s="227">
        <f t="shared" ca="1" si="30"/>
        <v>4.486671090517242</v>
      </c>
      <c r="AA19" s="227">
        <f t="shared" ca="1" si="30"/>
        <v>4.486671090517242</v>
      </c>
      <c r="AB19" s="227">
        <f t="shared" ca="1" si="30"/>
        <v>4.486671090517242</v>
      </c>
      <c r="AC19" s="227">
        <f t="shared" ca="1" si="30"/>
        <v>4.486671090517242</v>
      </c>
      <c r="AD19" s="227">
        <f t="shared" ca="1" si="30"/>
        <v>4.486671090517242</v>
      </c>
      <c r="AE19" s="227">
        <f t="shared" ca="1" si="30"/>
        <v>4.486671090517242</v>
      </c>
      <c r="AF19" s="227">
        <f t="shared" ca="1" si="30"/>
        <v>4.486671090517242</v>
      </c>
      <c r="AG19" s="227">
        <f t="shared" ca="1" si="31"/>
        <v>4.486671090517242</v>
      </c>
      <c r="AH19" s="227">
        <f t="shared" ca="1" si="31"/>
        <v>4.486671090517242</v>
      </c>
      <c r="AI19" s="227">
        <f t="shared" ca="1" si="31"/>
        <v>4.486671090517242</v>
      </c>
      <c r="AJ19" s="227">
        <f t="shared" ca="1" si="31"/>
        <v>4.486671090517242</v>
      </c>
      <c r="AK19" s="227">
        <f t="shared" ca="1" si="31"/>
        <v>4.486671090517242</v>
      </c>
      <c r="AL19" s="227">
        <f t="shared" ca="1" si="31"/>
        <v>4.486671090517242</v>
      </c>
      <c r="AM19" s="227">
        <f t="shared" ca="1" si="31"/>
        <v>4.486671090517242</v>
      </c>
      <c r="AN19" s="227">
        <f t="shared" ca="1" si="31"/>
        <v>4.486671090517242</v>
      </c>
      <c r="AO19" s="227">
        <f t="shared" ca="1" si="31"/>
        <v>4.486671090517242</v>
      </c>
      <c r="AP19" s="227">
        <f t="shared" ca="1" si="31"/>
        <v>4.486671090517242</v>
      </c>
      <c r="AQ19" s="227">
        <f t="shared" ca="1" si="32"/>
        <v>4.486671090517242</v>
      </c>
      <c r="AR19" s="227">
        <f t="shared" ca="1" si="32"/>
        <v>4.486671090517242</v>
      </c>
      <c r="AS19" s="227">
        <f t="shared" ca="1" si="32"/>
        <v>4.486671090517242</v>
      </c>
      <c r="AT19" s="227">
        <f t="shared" ca="1" si="32"/>
        <v>4.486671090517242</v>
      </c>
      <c r="AU19" s="227">
        <f t="shared" ca="1" si="32"/>
        <v>4.486671090517242</v>
      </c>
      <c r="AV19" s="227">
        <f t="shared" ca="1" si="32"/>
        <v>4.486671090517242</v>
      </c>
      <c r="AW19" s="227">
        <f t="shared" ca="1" si="32"/>
        <v>4.486671090517242</v>
      </c>
      <c r="AX19" s="227">
        <f t="shared" ca="1" si="32"/>
        <v>4.486671090517242</v>
      </c>
      <c r="AY19" s="227">
        <f t="shared" ca="1" si="32"/>
        <v>4.486671090517242</v>
      </c>
      <c r="AZ19" s="227">
        <f t="shared" ca="1" si="32"/>
        <v>4.486671090517242</v>
      </c>
      <c r="BA19" s="227">
        <f t="shared" ca="1" si="33"/>
        <v>4.486671090517242</v>
      </c>
      <c r="BB19" s="227">
        <f t="shared" ca="1" si="33"/>
        <v>4.486671090517242</v>
      </c>
      <c r="BC19" s="227">
        <f t="shared" ca="1" si="33"/>
        <v>4.486671090517242</v>
      </c>
      <c r="BD19" s="227">
        <f t="shared" ca="1" si="33"/>
        <v>4.486671090517242</v>
      </c>
      <c r="BE19" s="227">
        <f t="shared" ca="1" si="33"/>
        <v>4.486671090517242</v>
      </c>
      <c r="BF19" s="227">
        <f t="shared" ca="1" si="33"/>
        <v>4.486671090517242</v>
      </c>
      <c r="BG19" s="227">
        <f t="shared" ca="1" si="33"/>
        <v>4.486671090517242</v>
      </c>
      <c r="BH19" s="227">
        <f t="shared" ca="1" si="33"/>
        <v>4.486671090517242</v>
      </c>
      <c r="BI19" s="227">
        <f t="shared" ca="1" si="33"/>
        <v>4.486671090517242</v>
      </c>
      <c r="BJ19" s="227">
        <f t="shared" ca="1" si="33"/>
        <v>4.486671090517242</v>
      </c>
      <c r="BK19" s="227">
        <f t="shared" ca="1" si="34"/>
        <v>4.486671090517242</v>
      </c>
      <c r="BL19" s="227">
        <f t="shared" ca="1" si="34"/>
        <v>4.486671090517242</v>
      </c>
      <c r="BM19" s="227">
        <f t="shared" ca="1" si="34"/>
        <v>4.486671090517242</v>
      </c>
      <c r="BN19" s="227">
        <f t="shared" ca="1" si="34"/>
        <v>4.486671090517242</v>
      </c>
      <c r="BO19" s="227">
        <f t="shared" ca="1" si="34"/>
        <v>4.486671090517242</v>
      </c>
      <c r="BP19" s="227">
        <f t="shared" ca="1" si="34"/>
        <v>4.486671090517242</v>
      </c>
      <c r="BQ19" s="227">
        <f t="shared" ca="1" si="34"/>
        <v>4.486671090517242</v>
      </c>
      <c r="BR19" s="227">
        <f t="shared" ca="1" si="34"/>
        <v>4.486671090517242</v>
      </c>
      <c r="BS19" s="227">
        <f t="shared" ca="1" si="34"/>
        <v>4.486671090517242</v>
      </c>
      <c r="BT19" s="227">
        <f t="shared" ca="1" si="34"/>
        <v>4.486671090517242</v>
      </c>
      <c r="BU19" s="227">
        <f t="shared" ca="1" si="35"/>
        <v>4.486671090517242</v>
      </c>
      <c r="BV19" s="227">
        <f t="shared" ca="1" si="35"/>
        <v>4.486671090517242</v>
      </c>
      <c r="BW19" s="227">
        <f t="shared" ca="1" si="35"/>
        <v>4.486671090517242</v>
      </c>
      <c r="BX19" s="227">
        <f t="shared" ca="1" si="35"/>
        <v>4.486671090517242</v>
      </c>
      <c r="BY19" s="227">
        <f t="shared" ca="1" si="35"/>
        <v>4.486671090517242</v>
      </c>
      <c r="BZ19" s="227">
        <f t="shared" ca="1" si="35"/>
        <v>4.486671090517242</v>
      </c>
      <c r="CA19" s="227">
        <f t="shared" ca="1" si="35"/>
        <v>4.486671090517242</v>
      </c>
      <c r="CB19" s="227">
        <f t="shared" ca="1" si="35"/>
        <v>4.486671090517242</v>
      </c>
      <c r="CC19" s="227">
        <f t="shared" ca="1" si="35"/>
        <v>4.486671090517242</v>
      </c>
      <c r="CD19" s="227">
        <f t="shared" ca="1" si="35"/>
        <v>4.486671090517242</v>
      </c>
      <c r="CE19" s="227">
        <f t="shared" ca="1" si="36"/>
        <v>4.486671090517242</v>
      </c>
      <c r="CF19" s="227">
        <f t="shared" ca="1" si="36"/>
        <v>4.486671090517242</v>
      </c>
      <c r="CG19" s="227">
        <f t="shared" ca="1" si="36"/>
        <v>4.486671090517242</v>
      </c>
      <c r="CH19" s="227">
        <f t="shared" ca="1" si="36"/>
        <v>4.486671090517242</v>
      </c>
      <c r="CI19" s="227">
        <f t="shared" ca="1" si="36"/>
        <v>4.486671090517242</v>
      </c>
      <c r="CJ19" s="227">
        <f t="shared" ca="1" si="36"/>
        <v>4.486671090517242</v>
      </c>
      <c r="CK19" s="227">
        <f t="shared" ca="1" si="36"/>
        <v>4.486671090517242</v>
      </c>
      <c r="CL19" s="227">
        <f t="shared" ca="1" si="36"/>
        <v>4.486671090517242</v>
      </c>
      <c r="CM19" s="227">
        <f t="shared" ca="1" si="36"/>
        <v>4.486671090517242</v>
      </c>
      <c r="CN19" s="227">
        <f t="shared" ca="1" si="36"/>
        <v>4.486671090517242</v>
      </c>
      <c r="CO19" s="227">
        <f t="shared" ca="1" si="37"/>
        <v>4.486671090517242</v>
      </c>
      <c r="CP19" s="227">
        <f t="shared" ca="1" si="37"/>
        <v>4.486671090517242</v>
      </c>
      <c r="CQ19" s="227">
        <f t="shared" ca="1" si="37"/>
        <v>4.486671090517242</v>
      </c>
      <c r="CR19" s="227">
        <f t="shared" ca="1" si="37"/>
        <v>4.486671090517242</v>
      </c>
      <c r="CS19" s="227">
        <f t="shared" ca="1" si="37"/>
        <v>4.486671090517242</v>
      </c>
      <c r="CT19" s="227">
        <f t="shared" ca="1" si="37"/>
        <v>4.486671090517242</v>
      </c>
      <c r="CU19" s="227">
        <f t="shared" ca="1" si="37"/>
        <v>4.486671090517242</v>
      </c>
      <c r="CV19" s="227">
        <f t="shared" ca="1" si="37"/>
        <v>4.486671090517242</v>
      </c>
      <c r="CW19" s="227">
        <f t="shared" ca="1" si="37"/>
        <v>4.486671090517242</v>
      </c>
      <c r="CX19" s="227">
        <f t="shared" ca="1" si="37"/>
        <v>4.486671090517242</v>
      </c>
      <c r="CY19" s="227">
        <f t="shared" ca="1" si="38"/>
        <v>4.486671090517242</v>
      </c>
      <c r="CZ19" s="227">
        <f t="shared" ca="1" si="38"/>
        <v>4.486671090517242</v>
      </c>
      <c r="DA19" s="227">
        <f t="shared" ca="1" si="38"/>
        <v>4.486671090517242</v>
      </c>
      <c r="DB19" s="227">
        <f t="shared" ca="1" si="38"/>
        <v>4.486671090517242</v>
      </c>
      <c r="DC19" s="227">
        <f t="shared" ca="1" si="38"/>
        <v>4.486671090517242</v>
      </c>
      <c r="DD19" s="227">
        <f t="shared" ca="1" si="38"/>
        <v>4.486671090517242</v>
      </c>
      <c r="DE19" s="227">
        <f t="shared" ca="1" si="38"/>
        <v>4.486671090517242</v>
      </c>
      <c r="DF19" s="227">
        <f t="shared" ca="1" si="38"/>
        <v>4.486671090517242</v>
      </c>
      <c r="DG19" s="227">
        <f t="shared" ca="1" si="38"/>
        <v>4.486671090517242</v>
      </c>
      <c r="DH19" s="227">
        <f t="shared" ca="1" si="38"/>
        <v>4.486671090517242</v>
      </c>
      <c r="DI19" s="227">
        <f t="shared" ca="1" si="39"/>
        <v>4.486671090517242</v>
      </c>
      <c r="DJ19" s="227">
        <f t="shared" ca="1" si="39"/>
        <v>4.486671090517242</v>
      </c>
      <c r="DK19" s="227">
        <f t="shared" ca="1" si="39"/>
        <v>4.486671090517242</v>
      </c>
      <c r="DL19" s="227">
        <f t="shared" ca="1" si="39"/>
        <v>4.486671090517242</v>
      </c>
      <c r="DM19" s="227">
        <f t="shared" ca="1" si="39"/>
        <v>4.486671090517242</v>
      </c>
      <c r="DN19" s="227">
        <f t="shared" ca="1" si="39"/>
        <v>4.486671090517242</v>
      </c>
      <c r="DO19" s="227">
        <f t="shared" ca="1" si="39"/>
        <v>4.486671090517242</v>
      </c>
      <c r="DP19" s="227">
        <f t="shared" ca="1" si="39"/>
        <v>4.486671090517242</v>
      </c>
      <c r="DQ19" s="227">
        <f t="shared" ca="1" si="39"/>
        <v>4.486671090517242</v>
      </c>
      <c r="DR19" s="227">
        <f t="shared" ca="1" si="39"/>
        <v>4.486671090517242</v>
      </c>
      <c r="DS19" s="227">
        <f t="shared" ca="1" si="39"/>
        <v>4.486671090517242</v>
      </c>
      <c r="DT19" s="227">
        <f t="shared" ca="1" si="39"/>
        <v>4.486671090517242</v>
      </c>
      <c r="DU19" s="227">
        <f t="shared" ca="1" si="39"/>
        <v>4.486671090517242</v>
      </c>
      <c r="DV19" s="227">
        <f t="shared" ca="1" si="39"/>
        <v>4.486671090517242</v>
      </c>
      <c r="DW19" s="227">
        <f t="shared" ca="1" si="39"/>
        <v>4.486671090517242</v>
      </c>
      <c r="DX19" s="227">
        <f t="shared" ca="1" si="39"/>
        <v>4.486671090517242</v>
      </c>
      <c r="DY19" s="227">
        <f t="shared" ca="1" si="40"/>
        <v>4.486671090517242</v>
      </c>
      <c r="DZ19" s="227">
        <f t="shared" ca="1" si="40"/>
        <v>4.486671090517242</v>
      </c>
      <c r="EA19" s="227">
        <f t="shared" ca="1" si="40"/>
        <v>4.486671090517242</v>
      </c>
      <c r="EB19" s="227">
        <f t="shared" ca="1" si="40"/>
        <v>4.486671090517242</v>
      </c>
      <c r="EC19" s="227">
        <f t="shared" ca="1" si="40"/>
        <v>4.486671090517242</v>
      </c>
      <c r="ED19" s="227">
        <f t="shared" ca="1" si="40"/>
        <v>4.486671090517242</v>
      </c>
      <c r="EE19" s="227">
        <f t="shared" ca="1" si="40"/>
        <v>4.486671090517242</v>
      </c>
      <c r="EF19" s="227">
        <f t="shared" ca="1" si="40"/>
        <v>4.486671090517242</v>
      </c>
      <c r="EG19" s="227">
        <f t="shared" ca="1" si="40"/>
        <v>4.486671090517242</v>
      </c>
      <c r="EH19" s="227">
        <f t="shared" ca="1" si="40"/>
        <v>4.486671090517242</v>
      </c>
      <c r="EI19" s="227">
        <f t="shared" ca="1" si="40"/>
        <v>4.486671090517242</v>
      </c>
      <c r="EJ19" s="227">
        <f t="shared" ca="1" si="40"/>
        <v>4.486671090517242</v>
      </c>
      <c r="EK19" s="227">
        <f t="shared" ca="1" si="40"/>
        <v>4.486671090517242</v>
      </c>
      <c r="EL19" s="227">
        <f t="shared" ca="1" si="40"/>
        <v>4.486671090517242</v>
      </c>
      <c r="EM19" s="227">
        <f t="shared" ca="1" si="40"/>
        <v>4.486671090517242</v>
      </c>
      <c r="EN19" s="227">
        <f t="shared" ca="1" si="40"/>
        <v>4.486671090517242</v>
      </c>
      <c r="EO19" s="227">
        <f t="shared" ca="1" si="41"/>
        <v>4.486671090517242</v>
      </c>
      <c r="EP19" s="227">
        <f t="shared" ca="1" si="41"/>
        <v>4.486671090517242</v>
      </c>
      <c r="EQ19" s="227">
        <f t="shared" ca="1" si="41"/>
        <v>4.486671090517242</v>
      </c>
      <c r="ER19" s="227">
        <f t="shared" ca="1" si="41"/>
        <v>4.486671090517242</v>
      </c>
      <c r="ES19" s="227">
        <f t="shared" ca="1" si="41"/>
        <v>4.486671090517242</v>
      </c>
      <c r="ET19" s="227">
        <f t="shared" ca="1" si="41"/>
        <v>4.486671090517242</v>
      </c>
      <c r="EU19" s="227">
        <f t="shared" ca="1" si="41"/>
        <v>4.486671090517242</v>
      </c>
      <c r="EV19" s="227">
        <f t="shared" ca="1" si="41"/>
        <v>4.486671090517242</v>
      </c>
      <c r="EW19" s="227">
        <f t="shared" ca="1" si="41"/>
        <v>4.486671090517242</v>
      </c>
      <c r="EX19" s="227">
        <f t="shared" ca="1" si="41"/>
        <v>4.486671090517242</v>
      </c>
      <c r="EY19" s="227">
        <f t="shared" ca="1" si="41"/>
        <v>4.486671090517242</v>
      </c>
      <c r="EZ19" s="227">
        <f t="shared" ca="1" si="41"/>
        <v>4.486671090517242</v>
      </c>
      <c r="FA19" s="227">
        <f t="shared" ca="1" si="41"/>
        <v>4.486671090517242</v>
      </c>
      <c r="FB19" s="227">
        <f t="shared" ca="1" si="41"/>
        <v>4.486671090517242</v>
      </c>
      <c r="FC19" s="227">
        <f t="shared" ca="1" si="41"/>
        <v>4.486671090517242</v>
      </c>
      <c r="FD19" s="227">
        <f t="shared" ca="1" si="41"/>
        <v>4.486671090517242</v>
      </c>
      <c r="FE19" s="227">
        <f t="shared" ca="1" si="42"/>
        <v>4.486671090517242</v>
      </c>
      <c r="FF19" s="227">
        <f t="shared" ca="1" si="42"/>
        <v>4.486671090517242</v>
      </c>
      <c r="FG19" s="227">
        <f t="shared" ca="1" si="42"/>
        <v>4.486671090517242</v>
      </c>
      <c r="FH19" s="227">
        <f t="shared" ca="1" si="42"/>
        <v>4.486671090517242</v>
      </c>
      <c r="FI19" s="227">
        <f t="shared" ca="1" si="42"/>
        <v>4.486671090517242</v>
      </c>
      <c r="FJ19" s="227">
        <f t="shared" ca="1" si="42"/>
        <v>4.486671090517242</v>
      </c>
      <c r="FK19" s="227">
        <f t="shared" ca="1" si="42"/>
        <v>4.486671090517242</v>
      </c>
      <c r="FL19" s="227">
        <f t="shared" ca="1" si="42"/>
        <v>4.486671090517242</v>
      </c>
      <c r="FM19" s="227">
        <f t="shared" ca="1" si="42"/>
        <v>4.486671090517242</v>
      </c>
      <c r="FN19" s="227">
        <f t="shared" ca="1" si="42"/>
        <v>4.486671090517242</v>
      </c>
      <c r="FO19" s="227">
        <f t="shared" ca="1" si="42"/>
        <v>4.486671090517242</v>
      </c>
      <c r="FP19" s="227">
        <f t="shared" ca="1" si="42"/>
        <v>4.486671090517242</v>
      </c>
      <c r="FQ19" s="227">
        <f t="shared" ca="1" si="42"/>
        <v>4.486671090517242</v>
      </c>
      <c r="FR19" s="227">
        <f t="shared" ca="1" si="42"/>
        <v>4.486671090517242</v>
      </c>
      <c r="FS19" s="227">
        <f t="shared" ca="1" si="42"/>
        <v>4.486671090517242</v>
      </c>
      <c r="FT19" s="227">
        <f t="shared" ca="1" si="42"/>
        <v>4.486671090517242</v>
      </c>
      <c r="FU19" s="227">
        <f t="shared" ca="1" si="43"/>
        <v>4.486671090517242</v>
      </c>
      <c r="FV19" s="227">
        <f t="shared" ca="1" si="43"/>
        <v>4.486671090517242</v>
      </c>
      <c r="FW19" s="227">
        <f t="shared" ca="1" si="43"/>
        <v>4.486671090517242</v>
      </c>
      <c r="FX19" s="227">
        <f t="shared" ca="1" si="43"/>
        <v>4.486671090517242</v>
      </c>
      <c r="FY19" s="227">
        <f t="shared" ca="1" si="43"/>
        <v>4.486671090517242</v>
      </c>
      <c r="FZ19" s="227">
        <f t="shared" ca="1" si="43"/>
        <v>4.486671090517242</v>
      </c>
      <c r="GA19" s="227">
        <f t="shared" ca="1" si="43"/>
        <v>4.486671090517242</v>
      </c>
      <c r="GB19" s="227">
        <f t="shared" ca="1" si="43"/>
        <v>4.486671090517242</v>
      </c>
      <c r="GC19" s="227">
        <f t="shared" ca="1" si="43"/>
        <v>4.486671090517242</v>
      </c>
      <c r="GD19" s="227">
        <f t="shared" ca="1" si="43"/>
        <v>4.486671090517242</v>
      </c>
      <c r="GE19" s="227">
        <f t="shared" ca="1" si="43"/>
        <v>4.486671090517242</v>
      </c>
      <c r="GF19" s="227">
        <f t="shared" ca="1" si="43"/>
        <v>4.486671090517242</v>
      </c>
      <c r="GG19" s="227">
        <f t="shared" ca="1" si="43"/>
        <v>4.486671090517242</v>
      </c>
      <c r="GH19" s="227">
        <f t="shared" ca="1" si="43"/>
        <v>4.486671090517242</v>
      </c>
      <c r="GI19" s="227">
        <f t="shared" ca="1" si="43"/>
        <v>4.486671090517242</v>
      </c>
      <c r="GJ19" s="227">
        <f t="shared" ca="1" si="43"/>
        <v>4.486671090517242</v>
      </c>
      <c r="GK19" s="227">
        <f t="shared" ca="1" si="44"/>
        <v>4.486671090517242</v>
      </c>
      <c r="GL19" s="227">
        <f t="shared" ca="1" si="44"/>
        <v>4.486671090517242</v>
      </c>
      <c r="GM19" s="227">
        <f t="shared" ca="1" si="44"/>
        <v>4.486671090517242</v>
      </c>
      <c r="GN19" s="227">
        <f t="shared" ca="1" si="44"/>
        <v>4.486671090517242</v>
      </c>
      <c r="GO19" s="227">
        <f t="shared" ca="1" si="44"/>
        <v>4.486671090517242</v>
      </c>
      <c r="GP19" s="227">
        <f t="shared" ca="1" si="44"/>
        <v>4.486671090517242</v>
      </c>
      <c r="GQ19" s="227">
        <f t="shared" ca="1" si="44"/>
        <v>4.486671090517242</v>
      </c>
      <c r="GR19" s="227">
        <f t="shared" ca="1" si="44"/>
        <v>4.486671090517242</v>
      </c>
      <c r="GS19" s="227">
        <f t="shared" ca="1" si="44"/>
        <v>4.486671090517242</v>
      </c>
      <c r="GT19" s="227">
        <f t="shared" ca="1" si="44"/>
        <v>4.486671090517242</v>
      </c>
      <c r="GU19" s="227">
        <f t="shared" ca="1" si="44"/>
        <v>4.486671090517242</v>
      </c>
      <c r="GV19" s="227">
        <f t="shared" ca="1" si="44"/>
        <v>4.486671090517242</v>
      </c>
      <c r="GW19" s="227">
        <f t="shared" ca="1" si="44"/>
        <v>4.486671090517242</v>
      </c>
      <c r="GX19" s="227">
        <f t="shared" ca="1" si="44"/>
        <v>4.486671090517242</v>
      </c>
      <c r="GY19" s="227">
        <f t="shared" ca="1" si="45"/>
        <v>4.486671090517242</v>
      </c>
      <c r="GZ19" s="227">
        <f t="shared" ca="1" si="45"/>
        <v>4.486671090517242</v>
      </c>
      <c r="HA19" s="227">
        <f t="shared" ca="1" si="45"/>
        <v>4.486671090517242</v>
      </c>
      <c r="HB19" s="227">
        <f t="shared" ca="1" si="45"/>
        <v>4.486671090517242</v>
      </c>
      <c r="HC19" s="227">
        <f t="shared" ca="1" si="45"/>
        <v>4.486671090517242</v>
      </c>
      <c r="HD19" s="227">
        <f t="shared" ca="1" si="45"/>
        <v>4.486671090517242</v>
      </c>
      <c r="HE19" s="227">
        <f t="shared" ca="1" si="45"/>
        <v>4.486671090517242</v>
      </c>
      <c r="HF19" s="227">
        <f t="shared" ca="1" si="45"/>
        <v>4.486671090517242</v>
      </c>
      <c r="HG19" s="227">
        <f t="shared" ca="1" si="45"/>
        <v>4.486671090517242</v>
      </c>
      <c r="HH19" s="227">
        <f t="shared" ca="1" si="45"/>
        <v>4.486671090517242</v>
      </c>
      <c r="HI19" s="227">
        <f t="shared" ca="1" si="45"/>
        <v>4.486671090517242</v>
      </c>
      <c r="HJ19" s="227">
        <f t="shared" ca="1" si="45"/>
        <v>4.486671090517242</v>
      </c>
      <c r="HK19" s="227">
        <f t="shared" ca="1" si="46"/>
        <v>4.486671090517242</v>
      </c>
      <c r="HL19" s="227">
        <f t="shared" ca="1" si="46"/>
        <v>4.486671090517242</v>
      </c>
      <c r="HM19" s="227">
        <f t="shared" ca="1" si="46"/>
        <v>4.486671090517242</v>
      </c>
      <c r="HN19" s="227">
        <f t="shared" ca="1" si="46"/>
        <v>4.486671090517242</v>
      </c>
      <c r="HO19" s="227">
        <f t="shared" ca="1" si="46"/>
        <v>4.486671090517242</v>
      </c>
      <c r="HP19" s="227">
        <f t="shared" ca="1" si="46"/>
        <v>4.486671090517242</v>
      </c>
      <c r="HQ19" s="227">
        <f t="shared" ca="1" si="46"/>
        <v>4.486671090517242</v>
      </c>
      <c r="HR19" s="227">
        <f t="shared" ca="1" si="46"/>
        <v>4.486671090517242</v>
      </c>
      <c r="HS19" s="227">
        <f t="shared" ca="1" si="46"/>
        <v>4.486671090517242</v>
      </c>
      <c r="HT19" s="227">
        <f t="shared" ca="1" si="46"/>
        <v>4.486671090517242</v>
      </c>
      <c r="HU19" s="227">
        <f t="shared" ca="1" si="46"/>
        <v>4.486671090517242</v>
      </c>
      <c r="HV19" s="227">
        <f t="shared" ca="1" si="46"/>
        <v>4.486671090517242</v>
      </c>
      <c r="HW19" s="227">
        <f t="shared" ca="1" si="47"/>
        <v>4.486671090517242</v>
      </c>
      <c r="HX19" s="227">
        <f t="shared" ca="1" si="47"/>
        <v>4.486671090517242</v>
      </c>
      <c r="HY19" s="227">
        <f t="shared" ca="1" si="47"/>
        <v>4.486671090517242</v>
      </c>
      <c r="HZ19" s="227">
        <f t="shared" ca="1" si="47"/>
        <v>4.486671090517242</v>
      </c>
      <c r="IA19" s="227">
        <f t="shared" ca="1" si="47"/>
        <v>4.486671090517242</v>
      </c>
      <c r="IB19" s="227">
        <f t="shared" ca="1" si="47"/>
        <v>4.486671090517242</v>
      </c>
      <c r="IC19" s="227">
        <f t="shared" ca="1" si="47"/>
        <v>4.486671090517242</v>
      </c>
      <c r="ID19" s="227">
        <f t="shared" ca="1" si="47"/>
        <v>4.486671090517242</v>
      </c>
      <c r="IE19" s="227">
        <f t="shared" ca="1" si="47"/>
        <v>4.486671090517242</v>
      </c>
      <c r="IF19" s="227">
        <f t="shared" ca="1" si="47"/>
        <v>4.486671090517242</v>
      </c>
      <c r="IG19" s="227">
        <f t="shared" ca="1" si="47"/>
        <v>4.486671090517242</v>
      </c>
      <c r="IH19" s="227">
        <f t="shared" ca="1" si="47"/>
        <v>4.486671090517242</v>
      </c>
      <c r="II19" s="227">
        <f t="shared" ca="1" si="48"/>
        <v>4.486671090517242</v>
      </c>
      <c r="IJ19" s="227">
        <f t="shared" ca="1" si="48"/>
        <v>4.486671090517242</v>
      </c>
      <c r="IK19" s="227">
        <f t="shared" ca="1" si="48"/>
        <v>4.486671090517242</v>
      </c>
      <c r="IL19" s="227">
        <f t="shared" ca="1" si="48"/>
        <v>4.486671090517242</v>
      </c>
      <c r="IM19" s="227">
        <f t="shared" ca="1" si="48"/>
        <v>4.486671090517242</v>
      </c>
      <c r="IN19" s="227">
        <f t="shared" ca="1" si="48"/>
        <v>4.486671090517242</v>
      </c>
      <c r="IO19" s="227">
        <f t="shared" ca="1" si="48"/>
        <v>4.486671090517242</v>
      </c>
      <c r="IP19" s="227">
        <f t="shared" ca="1" si="48"/>
        <v>4.486671090517242</v>
      </c>
      <c r="IQ19" s="227">
        <f t="shared" ca="1" si="48"/>
        <v>4.486671090517242</v>
      </c>
      <c r="IR19" s="227">
        <f t="shared" ca="1" si="48"/>
        <v>4.486671090517242</v>
      </c>
      <c r="IS19" s="227">
        <f t="shared" ca="1" si="48"/>
        <v>4.486671090517242</v>
      </c>
      <c r="IT19" s="227">
        <f t="shared" ca="1" si="48"/>
        <v>4.486671090517242</v>
      </c>
      <c r="IU19" s="227">
        <f t="shared" ca="1" si="49"/>
        <v>4.486671090517242</v>
      </c>
      <c r="IV19" s="227">
        <f t="shared" ca="1" si="49"/>
        <v>4.486671090517242</v>
      </c>
      <c r="IW19" s="227">
        <f t="shared" ca="1" si="49"/>
        <v>4.486671090517242</v>
      </c>
      <c r="IX19" s="227">
        <f t="shared" ca="1" si="49"/>
        <v>4.486671090517242</v>
      </c>
      <c r="IY19" s="227">
        <f t="shared" ca="1" si="49"/>
        <v>4.486671090517242</v>
      </c>
      <c r="IZ19" s="227">
        <f t="shared" ca="1" si="49"/>
        <v>4.486671090517242</v>
      </c>
      <c r="JA19" s="227">
        <f t="shared" ca="1" si="49"/>
        <v>4.486671090517242</v>
      </c>
      <c r="JB19" s="227">
        <f t="shared" ca="1" si="49"/>
        <v>4.486671090517242</v>
      </c>
      <c r="JC19" s="227">
        <f t="shared" ca="1" si="49"/>
        <v>4.486671090517242</v>
      </c>
      <c r="JD19" s="227">
        <f t="shared" ca="1" si="49"/>
        <v>4.486671090517242</v>
      </c>
      <c r="JE19" s="227">
        <f t="shared" ca="1" si="49"/>
        <v>4.486671090517242</v>
      </c>
      <c r="JF19" s="227">
        <f t="shared" ca="1" si="49"/>
        <v>4.486671090517242</v>
      </c>
      <c r="JG19" s="227">
        <f t="shared" ca="1" si="50"/>
        <v>4.486671090517242</v>
      </c>
      <c r="JH19" s="227">
        <f t="shared" ca="1" si="50"/>
        <v>4.486671090517242</v>
      </c>
      <c r="JI19" s="227">
        <f t="shared" ca="1" si="50"/>
        <v>4.486671090517242</v>
      </c>
      <c r="JJ19" s="227">
        <f t="shared" ca="1" si="50"/>
        <v>4.486671090517242</v>
      </c>
      <c r="JK19" s="227">
        <f t="shared" ca="1" si="50"/>
        <v>4.486671090517242</v>
      </c>
      <c r="JL19" s="227">
        <f t="shared" ca="1" si="50"/>
        <v>4.486671090517242</v>
      </c>
      <c r="JM19" s="227">
        <f t="shared" ca="1" si="50"/>
        <v>4.486671090517242</v>
      </c>
      <c r="JN19" s="227">
        <f t="shared" ca="1" si="50"/>
        <v>4.486671090517242</v>
      </c>
      <c r="JO19" s="227">
        <f t="shared" ca="1" si="50"/>
        <v>4.486671090517242</v>
      </c>
      <c r="JP19" s="227">
        <f t="shared" ca="1" si="50"/>
        <v>4.486671090517242</v>
      </c>
      <c r="JQ19" s="227">
        <f t="shared" ca="1" si="50"/>
        <v>4.486671090517242</v>
      </c>
      <c r="JR19" s="227">
        <f t="shared" ca="1" si="50"/>
        <v>4.486671090517242</v>
      </c>
      <c r="JS19" s="227">
        <f t="shared" ca="1" si="51"/>
        <v>4.486671090517242</v>
      </c>
      <c r="JT19" s="227">
        <f t="shared" ca="1" si="51"/>
        <v>4.486671090517242</v>
      </c>
      <c r="JU19" s="227">
        <f t="shared" ca="1" si="51"/>
        <v>4.486671090517242</v>
      </c>
      <c r="JV19" s="227">
        <f t="shared" ca="1" si="51"/>
        <v>4.486671090517242</v>
      </c>
      <c r="JW19" s="227">
        <f t="shared" ca="1" si="51"/>
        <v>4.486671090517242</v>
      </c>
      <c r="JX19" s="227">
        <f t="shared" ca="1" si="51"/>
        <v>4.486671090517242</v>
      </c>
      <c r="JY19" s="227">
        <f t="shared" ca="1" si="51"/>
        <v>4.486671090517242</v>
      </c>
      <c r="JZ19" s="227">
        <f t="shared" ca="1" si="51"/>
        <v>4.486671090517242</v>
      </c>
      <c r="KA19" s="227">
        <f t="shared" ca="1" si="51"/>
        <v>4.486671090517242</v>
      </c>
      <c r="KB19" s="227">
        <f t="shared" ca="1" si="51"/>
        <v>4.486671090517242</v>
      </c>
      <c r="KC19" s="227">
        <f t="shared" ca="1" si="51"/>
        <v>4.486671090517242</v>
      </c>
      <c r="KD19" s="227">
        <f t="shared" ca="1" si="51"/>
        <v>4.486671090517242</v>
      </c>
      <c r="KE19" s="227">
        <f t="shared" ca="1" si="52"/>
        <v>4.486671090517242</v>
      </c>
      <c r="KF19" s="227">
        <f t="shared" ca="1" si="52"/>
        <v>4.486671090517242</v>
      </c>
      <c r="KG19" s="227">
        <f t="shared" ca="1" si="52"/>
        <v>4.486671090517242</v>
      </c>
      <c r="KH19" s="227">
        <f t="shared" ca="1" si="52"/>
        <v>4.486671090517242</v>
      </c>
      <c r="KI19" s="227">
        <f t="shared" ca="1" si="52"/>
        <v>4.486671090517242</v>
      </c>
      <c r="KJ19" s="227">
        <f t="shared" ca="1" si="52"/>
        <v>4.486671090517242</v>
      </c>
      <c r="KK19" s="227">
        <f t="shared" ca="1" si="52"/>
        <v>4.486671090517242</v>
      </c>
      <c r="KL19" s="227">
        <f t="shared" ca="1" si="52"/>
        <v>4.486671090517242</v>
      </c>
      <c r="KM19" s="227">
        <f t="shared" ca="1" si="52"/>
        <v>4.486671090517242</v>
      </c>
      <c r="KN19" s="227">
        <f t="shared" ca="1" si="52"/>
        <v>4.486671090517242</v>
      </c>
      <c r="KO19" s="227">
        <f t="shared" ca="1" si="52"/>
        <v>4.486671090517242</v>
      </c>
      <c r="KP19" s="227">
        <f t="shared" ca="1" si="52"/>
        <v>4.486671090517242</v>
      </c>
    </row>
    <row r="20" spans="1:302" s="187" customFormat="1" x14ac:dyDescent="0.3">
      <c r="A20" s="226">
        <f t="shared" si="53"/>
        <v>12</v>
      </c>
      <c r="B20" s="227" cm="1">
        <f t="array" aca="1" ref="B20" ca="1">INDIRECT("'Cronograma de Desembolso'!"&amp;ADDRESS(8,A20+3))</f>
        <v>1301.1346162500001</v>
      </c>
      <c r="C20" s="228">
        <f t="shared" si="28"/>
        <v>0</v>
      </c>
      <c r="D20" s="227">
        <f t="shared" si="28"/>
        <v>0</v>
      </c>
      <c r="E20" s="227">
        <f t="shared" si="28"/>
        <v>0</v>
      </c>
      <c r="F20" s="227">
        <f t="shared" si="28"/>
        <v>0</v>
      </c>
      <c r="G20" s="227">
        <f t="shared" si="28"/>
        <v>0</v>
      </c>
      <c r="H20" s="227">
        <f t="shared" si="28"/>
        <v>0</v>
      </c>
      <c r="I20" s="227">
        <f t="shared" si="28"/>
        <v>0</v>
      </c>
      <c r="J20" s="227">
        <f t="shared" si="28"/>
        <v>0</v>
      </c>
      <c r="K20" s="227">
        <f t="shared" si="28"/>
        <v>0</v>
      </c>
      <c r="L20" s="227">
        <f t="shared" si="28"/>
        <v>0</v>
      </c>
      <c r="M20" s="227">
        <f t="shared" si="29"/>
        <v>0</v>
      </c>
      <c r="N20" s="227">
        <f t="shared" ca="1" si="29"/>
        <v>4.5021959039792394</v>
      </c>
      <c r="O20" s="227">
        <f t="shared" ca="1" si="29"/>
        <v>4.5021959039792394</v>
      </c>
      <c r="P20" s="227">
        <f t="shared" ca="1" si="29"/>
        <v>4.5021959039792394</v>
      </c>
      <c r="Q20" s="227">
        <f t="shared" ca="1" si="29"/>
        <v>4.5021959039792394</v>
      </c>
      <c r="R20" s="227">
        <f t="shared" ca="1" si="29"/>
        <v>4.5021959039792394</v>
      </c>
      <c r="S20" s="227">
        <f t="shared" ca="1" si="29"/>
        <v>4.5021959039792394</v>
      </c>
      <c r="T20" s="227">
        <f t="shared" ca="1" si="29"/>
        <v>4.5021959039792394</v>
      </c>
      <c r="U20" s="227">
        <f t="shared" ca="1" si="29"/>
        <v>4.5021959039792394</v>
      </c>
      <c r="V20" s="227">
        <f t="shared" ca="1" si="29"/>
        <v>4.5021959039792394</v>
      </c>
      <c r="W20" s="227">
        <f t="shared" ca="1" si="30"/>
        <v>4.5021959039792394</v>
      </c>
      <c r="X20" s="227">
        <f t="shared" ca="1" si="30"/>
        <v>4.5021959039792394</v>
      </c>
      <c r="Y20" s="227">
        <f t="shared" ca="1" si="30"/>
        <v>4.5021959039792394</v>
      </c>
      <c r="Z20" s="227">
        <f t="shared" ca="1" si="30"/>
        <v>4.5021959039792394</v>
      </c>
      <c r="AA20" s="227">
        <f t="shared" ca="1" si="30"/>
        <v>4.5021959039792394</v>
      </c>
      <c r="AB20" s="227">
        <f t="shared" ca="1" si="30"/>
        <v>4.5021959039792394</v>
      </c>
      <c r="AC20" s="227">
        <f t="shared" ca="1" si="30"/>
        <v>4.5021959039792394</v>
      </c>
      <c r="AD20" s="227">
        <f t="shared" ca="1" si="30"/>
        <v>4.5021959039792394</v>
      </c>
      <c r="AE20" s="227">
        <f t="shared" ca="1" si="30"/>
        <v>4.5021959039792394</v>
      </c>
      <c r="AF20" s="227">
        <f t="shared" ca="1" si="30"/>
        <v>4.5021959039792394</v>
      </c>
      <c r="AG20" s="227">
        <f t="shared" ca="1" si="31"/>
        <v>4.5021959039792394</v>
      </c>
      <c r="AH20" s="227">
        <f t="shared" ca="1" si="31"/>
        <v>4.5021959039792394</v>
      </c>
      <c r="AI20" s="227">
        <f t="shared" ca="1" si="31"/>
        <v>4.5021959039792394</v>
      </c>
      <c r="AJ20" s="227">
        <f t="shared" ca="1" si="31"/>
        <v>4.5021959039792394</v>
      </c>
      <c r="AK20" s="227">
        <f t="shared" ca="1" si="31"/>
        <v>4.5021959039792394</v>
      </c>
      <c r="AL20" s="227">
        <f t="shared" ca="1" si="31"/>
        <v>4.5021959039792394</v>
      </c>
      <c r="AM20" s="227">
        <f t="shared" ca="1" si="31"/>
        <v>4.5021959039792394</v>
      </c>
      <c r="AN20" s="227">
        <f t="shared" ca="1" si="31"/>
        <v>4.5021959039792394</v>
      </c>
      <c r="AO20" s="227">
        <f t="shared" ca="1" si="31"/>
        <v>4.5021959039792394</v>
      </c>
      <c r="AP20" s="227">
        <f t="shared" ca="1" si="31"/>
        <v>4.5021959039792394</v>
      </c>
      <c r="AQ20" s="227">
        <f t="shared" ca="1" si="32"/>
        <v>4.5021959039792394</v>
      </c>
      <c r="AR20" s="227">
        <f t="shared" ca="1" si="32"/>
        <v>4.5021959039792394</v>
      </c>
      <c r="AS20" s="227">
        <f t="shared" ca="1" si="32"/>
        <v>4.5021959039792394</v>
      </c>
      <c r="AT20" s="227">
        <f t="shared" ca="1" si="32"/>
        <v>4.5021959039792394</v>
      </c>
      <c r="AU20" s="227">
        <f t="shared" ca="1" si="32"/>
        <v>4.5021959039792394</v>
      </c>
      <c r="AV20" s="227">
        <f t="shared" ca="1" si="32"/>
        <v>4.5021959039792394</v>
      </c>
      <c r="AW20" s="227">
        <f t="shared" ca="1" si="32"/>
        <v>4.5021959039792394</v>
      </c>
      <c r="AX20" s="227">
        <f t="shared" ca="1" si="32"/>
        <v>4.5021959039792394</v>
      </c>
      <c r="AY20" s="227">
        <f t="shared" ca="1" si="32"/>
        <v>4.5021959039792394</v>
      </c>
      <c r="AZ20" s="227">
        <f t="shared" ca="1" si="32"/>
        <v>4.5021959039792394</v>
      </c>
      <c r="BA20" s="227">
        <f t="shared" ca="1" si="33"/>
        <v>4.5021959039792394</v>
      </c>
      <c r="BB20" s="227">
        <f t="shared" ca="1" si="33"/>
        <v>4.5021959039792394</v>
      </c>
      <c r="BC20" s="227">
        <f t="shared" ca="1" si="33"/>
        <v>4.5021959039792394</v>
      </c>
      <c r="BD20" s="227">
        <f t="shared" ca="1" si="33"/>
        <v>4.5021959039792394</v>
      </c>
      <c r="BE20" s="227">
        <f t="shared" ca="1" si="33"/>
        <v>4.5021959039792394</v>
      </c>
      <c r="BF20" s="227">
        <f t="shared" ca="1" si="33"/>
        <v>4.5021959039792394</v>
      </c>
      <c r="BG20" s="227">
        <f t="shared" ca="1" si="33"/>
        <v>4.5021959039792394</v>
      </c>
      <c r="BH20" s="227">
        <f t="shared" ca="1" si="33"/>
        <v>4.5021959039792394</v>
      </c>
      <c r="BI20" s="227">
        <f t="shared" ca="1" si="33"/>
        <v>4.5021959039792394</v>
      </c>
      <c r="BJ20" s="227">
        <f t="shared" ca="1" si="33"/>
        <v>4.5021959039792394</v>
      </c>
      <c r="BK20" s="227">
        <f t="shared" ca="1" si="34"/>
        <v>4.5021959039792394</v>
      </c>
      <c r="BL20" s="227">
        <f t="shared" ca="1" si="34"/>
        <v>4.5021959039792394</v>
      </c>
      <c r="BM20" s="227">
        <f t="shared" ca="1" si="34"/>
        <v>4.5021959039792394</v>
      </c>
      <c r="BN20" s="227">
        <f t="shared" ca="1" si="34"/>
        <v>4.5021959039792394</v>
      </c>
      <c r="BO20" s="227">
        <f t="shared" ca="1" si="34"/>
        <v>4.5021959039792394</v>
      </c>
      <c r="BP20" s="227">
        <f t="shared" ca="1" si="34"/>
        <v>4.5021959039792394</v>
      </c>
      <c r="BQ20" s="227">
        <f t="shared" ca="1" si="34"/>
        <v>4.5021959039792394</v>
      </c>
      <c r="BR20" s="227">
        <f t="shared" ca="1" si="34"/>
        <v>4.5021959039792394</v>
      </c>
      <c r="BS20" s="227">
        <f t="shared" ca="1" si="34"/>
        <v>4.5021959039792394</v>
      </c>
      <c r="BT20" s="227">
        <f t="shared" ca="1" si="34"/>
        <v>4.5021959039792394</v>
      </c>
      <c r="BU20" s="227">
        <f t="shared" ca="1" si="35"/>
        <v>4.5021959039792394</v>
      </c>
      <c r="BV20" s="227">
        <f t="shared" ca="1" si="35"/>
        <v>4.5021959039792394</v>
      </c>
      <c r="BW20" s="227">
        <f t="shared" ca="1" si="35"/>
        <v>4.5021959039792394</v>
      </c>
      <c r="BX20" s="227">
        <f t="shared" ca="1" si="35"/>
        <v>4.5021959039792394</v>
      </c>
      <c r="BY20" s="227">
        <f t="shared" ca="1" si="35"/>
        <v>4.5021959039792394</v>
      </c>
      <c r="BZ20" s="227">
        <f t="shared" ca="1" si="35"/>
        <v>4.5021959039792394</v>
      </c>
      <c r="CA20" s="227">
        <f t="shared" ca="1" si="35"/>
        <v>4.5021959039792394</v>
      </c>
      <c r="CB20" s="227">
        <f t="shared" ca="1" si="35"/>
        <v>4.5021959039792394</v>
      </c>
      <c r="CC20" s="227">
        <f t="shared" ca="1" si="35"/>
        <v>4.5021959039792394</v>
      </c>
      <c r="CD20" s="227">
        <f t="shared" ca="1" si="35"/>
        <v>4.5021959039792394</v>
      </c>
      <c r="CE20" s="227">
        <f t="shared" ca="1" si="36"/>
        <v>4.5021959039792394</v>
      </c>
      <c r="CF20" s="227">
        <f t="shared" ca="1" si="36"/>
        <v>4.5021959039792394</v>
      </c>
      <c r="CG20" s="227">
        <f t="shared" ca="1" si="36"/>
        <v>4.5021959039792394</v>
      </c>
      <c r="CH20" s="227">
        <f t="shared" ca="1" si="36"/>
        <v>4.5021959039792394</v>
      </c>
      <c r="CI20" s="227">
        <f t="shared" ca="1" si="36"/>
        <v>4.5021959039792394</v>
      </c>
      <c r="CJ20" s="227">
        <f t="shared" ca="1" si="36"/>
        <v>4.5021959039792394</v>
      </c>
      <c r="CK20" s="227">
        <f t="shared" ca="1" si="36"/>
        <v>4.5021959039792394</v>
      </c>
      <c r="CL20" s="227">
        <f t="shared" ca="1" si="36"/>
        <v>4.5021959039792394</v>
      </c>
      <c r="CM20" s="227">
        <f t="shared" ca="1" si="36"/>
        <v>4.5021959039792394</v>
      </c>
      <c r="CN20" s="227">
        <f t="shared" ca="1" si="36"/>
        <v>4.5021959039792394</v>
      </c>
      <c r="CO20" s="227">
        <f t="shared" ca="1" si="37"/>
        <v>4.5021959039792394</v>
      </c>
      <c r="CP20" s="227">
        <f t="shared" ca="1" si="37"/>
        <v>4.5021959039792394</v>
      </c>
      <c r="CQ20" s="227">
        <f t="shared" ca="1" si="37"/>
        <v>4.5021959039792394</v>
      </c>
      <c r="CR20" s="227">
        <f t="shared" ca="1" si="37"/>
        <v>4.5021959039792394</v>
      </c>
      <c r="CS20" s="227">
        <f t="shared" ca="1" si="37"/>
        <v>4.5021959039792394</v>
      </c>
      <c r="CT20" s="227">
        <f t="shared" ca="1" si="37"/>
        <v>4.5021959039792394</v>
      </c>
      <c r="CU20" s="227">
        <f t="shared" ca="1" si="37"/>
        <v>4.5021959039792394</v>
      </c>
      <c r="CV20" s="227">
        <f t="shared" ca="1" si="37"/>
        <v>4.5021959039792394</v>
      </c>
      <c r="CW20" s="227">
        <f t="shared" ca="1" si="37"/>
        <v>4.5021959039792394</v>
      </c>
      <c r="CX20" s="227">
        <f t="shared" ca="1" si="37"/>
        <v>4.5021959039792394</v>
      </c>
      <c r="CY20" s="227">
        <f t="shared" ca="1" si="38"/>
        <v>4.5021959039792394</v>
      </c>
      <c r="CZ20" s="227">
        <f t="shared" ca="1" si="38"/>
        <v>4.5021959039792394</v>
      </c>
      <c r="DA20" s="227">
        <f t="shared" ca="1" si="38"/>
        <v>4.5021959039792394</v>
      </c>
      <c r="DB20" s="227">
        <f t="shared" ca="1" si="38"/>
        <v>4.5021959039792394</v>
      </c>
      <c r="DC20" s="227">
        <f t="shared" ca="1" si="38"/>
        <v>4.5021959039792394</v>
      </c>
      <c r="DD20" s="227">
        <f t="shared" ca="1" si="38"/>
        <v>4.5021959039792394</v>
      </c>
      <c r="DE20" s="227">
        <f t="shared" ca="1" si="38"/>
        <v>4.5021959039792394</v>
      </c>
      <c r="DF20" s="227">
        <f t="shared" ca="1" si="38"/>
        <v>4.5021959039792394</v>
      </c>
      <c r="DG20" s="227">
        <f t="shared" ca="1" si="38"/>
        <v>4.5021959039792394</v>
      </c>
      <c r="DH20" s="227">
        <f t="shared" ca="1" si="38"/>
        <v>4.5021959039792394</v>
      </c>
      <c r="DI20" s="227">
        <f t="shared" ca="1" si="39"/>
        <v>4.5021959039792394</v>
      </c>
      <c r="DJ20" s="227">
        <f t="shared" ca="1" si="39"/>
        <v>4.5021959039792394</v>
      </c>
      <c r="DK20" s="227">
        <f t="shared" ca="1" si="39"/>
        <v>4.5021959039792394</v>
      </c>
      <c r="DL20" s="227">
        <f t="shared" ca="1" si="39"/>
        <v>4.5021959039792394</v>
      </c>
      <c r="DM20" s="227">
        <f t="shared" ca="1" si="39"/>
        <v>4.5021959039792394</v>
      </c>
      <c r="DN20" s="227">
        <f t="shared" ca="1" si="39"/>
        <v>4.5021959039792394</v>
      </c>
      <c r="DO20" s="227">
        <f t="shared" ca="1" si="39"/>
        <v>4.5021959039792394</v>
      </c>
      <c r="DP20" s="227">
        <f t="shared" ca="1" si="39"/>
        <v>4.5021959039792394</v>
      </c>
      <c r="DQ20" s="227">
        <f t="shared" ca="1" si="39"/>
        <v>4.5021959039792394</v>
      </c>
      <c r="DR20" s="227">
        <f t="shared" ca="1" si="39"/>
        <v>4.5021959039792394</v>
      </c>
      <c r="DS20" s="227">
        <f t="shared" ca="1" si="39"/>
        <v>4.5021959039792394</v>
      </c>
      <c r="DT20" s="227">
        <f t="shared" ca="1" si="39"/>
        <v>4.5021959039792394</v>
      </c>
      <c r="DU20" s="227">
        <f t="shared" ca="1" si="39"/>
        <v>4.5021959039792394</v>
      </c>
      <c r="DV20" s="227">
        <f t="shared" ca="1" si="39"/>
        <v>4.5021959039792394</v>
      </c>
      <c r="DW20" s="227">
        <f t="shared" ca="1" si="39"/>
        <v>4.5021959039792394</v>
      </c>
      <c r="DX20" s="227">
        <f t="shared" ca="1" si="39"/>
        <v>4.5021959039792394</v>
      </c>
      <c r="DY20" s="227">
        <f t="shared" ca="1" si="40"/>
        <v>4.5021959039792394</v>
      </c>
      <c r="DZ20" s="227">
        <f t="shared" ca="1" si="40"/>
        <v>4.5021959039792394</v>
      </c>
      <c r="EA20" s="227">
        <f t="shared" ca="1" si="40"/>
        <v>4.5021959039792394</v>
      </c>
      <c r="EB20" s="227">
        <f t="shared" ca="1" si="40"/>
        <v>4.5021959039792394</v>
      </c>
      <c r="EC20" s="227">
        <f t="shared" ca="1" si="40"/>
        <v>4.5021959039792394</v>
      </c>
      <c r="ED20" s="227">
        <f t="shared" ca="1" si="40"/>
        <v>4.5021959039792394</v>
      </c>
      <c r="EE20" s="227">
        <f t="shared" ca="1" si="40"/>
        <v>4.5021959039792394</v>
      </c>
      <c r="EF20" s="227">
        <f t="shared" ca="1" si="40"/>
        <v>4.5021959039792394</v>
      </c>
      <c r="EG20" s="227">
        <f t="shared" ca="1" si="40"/>
        <v>4.5021959039792394</v>
      </c>
      <c r="EH20" s="227">
        <f t="shared" ca="1" si="40"/>
        <v>4.5021959039792394</v>
      </c>
      <c r="EI20" s="227">
        <f t="shared" ca="1" si="40"/>
        <v>4.5021959039792394</v>
      </c>
      <c r="EJ20" s="227">
        <f t="shared" ca="1" si="40"/>
        <v>4.5021959039792394</v>
      </c>
      <c r="EK20" s="227">
        <f t="shared" ca="1" si="40"/>
        <v>4.5021959039792394</v>
      </c>
      <c r="EL20" s="227">
        <f t="shared" ca="1" si="40"/>
        <v>4.5021959039792394</v>
      </c>
      <c r="EM20" s="227">
        <f t="shared" ca="1" si="40"/>
        <v>4.5021959039792394</v>
      </c>
      <c r="EN20" s="227">
        <f t="shared" ca="1" si="40"/>
        <v>4.5021959039792394</v>
      </c>
      <c r="EO20" s="227">
        <f t="shared" ca="1" si="41"/>
        <v>4.5021959039792394</v>
      </c>
      <c r="EP20" s="227">
        <f t="shared" ca="1" si="41"/>
        <v>4.5021959039792394</v>
      </c>
      <c r="EQ20" s="227">
        <f t="shared" ca="1" si="41"/>
        <v>4.5021959039792394</v>
      </c>
      <c r="ER20" s="227">
        <f t="shared" ca="1" si="41"/>
        <v>4.5021959039792394</v>
      </c>
      <c r="ES20" s="227">
        <f t="shared" ca="1" si="41"/>
        <v>4.5021959039792394</v>
      </c>
      <c r="ET20" s="227">
        <f t="shared" ca="1" si="41"/>
        <v>4.5021959039792394</v>
      </c>
      <c r="EU20" s="227">
        <f t="shared" ca="1" si="41"/>
        <v>4.5021959039792394</v>
      </c>
      <c r="EV20" s="227">
        <f t="shared" ca="1" si="41"/>
        <v>4.5021959039792394</v>
      </c>
      <c r="EW20" s="227">
        <f t="shared" ca="1" si="41"/>
        <v>4.5021959039792394</v>
      </c>
      <c r="EX20" s="227">
        <f t="shared" ca="1" si="41"/>
        <v>4.5021959039792394</v>
      </c>
      <c r="EY20" s="227">
        <f t="shared" ca="1" si="41"/>
        <v>4.5021959039792394</v>
      </c>
      <c r="EZ20" s="227">
        <f t="shared" ca="1" si="41"/>
        <v>4.5021959039792394</v>
      </c>
      <c r="FA20" s="227">
        <f t="shared" ca="1" si="41"/>
        <v>4.5021959039792394</v>
      </c>
      <c r="FB20" s="227">
        <f t="shared" ca="1" si="41"/>
        <v>4.5021959039792394</v>
      </c>
      <c r="FC20" s="227">
        <f t="shared" ca="1" si="41"/>
        <v>4.5021959039792394</v>
      </c>
      <c r="FD20" s="227">
        <f t="shared" ca="1" si="41"/>
        <v>4.5021959039792394</v>
      </c>
      <c r="FE20" s="227">
        <f t="shared" ca="1" si="42"/>
        <v>4.5021959039792394</v>
      </c>
      <c r="FF20" s="227">
        <f t="shared" ca="1" si="42"/>
        <v>4.5021959039792394</v>
      </c>
      <c r="FG20" s="227">
        <f t="shared" ca="1" si="42"/>
        <v>4.5021959039792394</v>
      </c>
      <c r="FH20" s="227">
        <f t="shared" ca="1" si="42"/>
        <v>4.5021959039792394</v>
      </c>
      <c r="FI20" s="227">
        <f t="shared" ca="1" si="42"/>
        <v>4.5021959039792394</v>
      </c>
      <c r="FJ20" s="227">
        <f t="shared" ca="1" si="42"/>
        <v>4.5021959039792394</v>
      </c>
      <c r="FK20" s="227">
        <f t="shared" ca="1" si="42"/>
        <v>4.5021959039792394</v>
      </c>
      <c r="FL20" s="227">
        <f t="shared" ca="1" si="42"/>
        <v>4.5021959039792394</v>
      </c>
      <c r="FM20" s="227">
        <f t="shared" ca="1" si="42"/>
        <v>4.5021959039792394</v>
      </c>
      <c r="FN20" s="227">
        <f t="shared" ca="1" si="42"/>
        <v>4.5021959039792394</v>
      </c>
      <c r="FO20" s="227">
        <f t="shared" ca="1" si="42"/>
        <v>4.5021959039792394</v>
      </c>
      <c r="FP20" s="227">
        <f t="shared" ca="1" si="42"/>
        <v>4.5021959039792394</v>
      </c>
      <c r="FQ20" s="227">
        <f t="shared" ca="1" si="42"/>
        <v>4.5021959039792394</v>
      </c>
      <c r="FR20" s="227">
        <f t="shared" ca="1" si="42"/>
        <v>4.5021959039792394</v>
      </c>
      <c r="FS20" s="227">
        <f t="shared" ca="1" si="42"/>
        <v>4.5021959039792394</v>
      </c>
      <c r="FT20" s="227">
        <f t="shared" ca="1" si="42"/>
        <v>4.5021959039792394</v>
      </c>
      <c r="FU20" s="227">
        <f t="shared" ca="1" si="43"/>
        <v>4.5021959039792394</v>
      </c>
      <c r="FV20" s="227">
        <f t="shared" ca="1" si="43"/>
        <v>4.5021959039792394</v>
      </c>
      <c r="FW20" s="227">
        <f t="shared" ca="1" si="43"/>
        <v>4.5021959039792394</v>
      </c>
      <c r="FX20" s="227">
        <f t="shared" ca="1" si="43"/>
        <v>4.5021959039792394</v>
      </c>
      <c r="FY20" s="227">
        <f t="shared" ca="1" si="43"/>
        <v>4.5021959039792394</v>
      </c>
      <c r="FZ20" s="227">
        <f t="shared" ca="1" si="43"/>
        <v>4.5021959039792394</v>
      </c>
      <c r="GA20" s="227">
        <f t="shared" ca="1" si="43"/>
        <v>4.5021959039792394</v>
      </c>
      <c r="GB20" s="227">
        <f t="shared" ca="1" si="43"/>
        <v>4.5021959039792394</v>
      </c>
      <c r="GC20" s="227">
        <f t="shared" ca="1" si="43"/>
        <v>4.5021959039792394</v>
      </c>
      <c r="GD20" s="227">
        <f t="shared" ca="1" si="43"/>
        <v>4.5021959039792394</v>
      </c>
      <c r="GE20" s="227">
        <f t="shared" ca="1" si="43"/>
        <v>4.5021959039792394</v>
      </c>
      <c r="GF20" s="227">
        <f t="shared" ca="1" si="43"/>
        <v>4.5021959039792394</v>
      </c>
      <c r="GG20" s="227">
        <f t="shared" ca="1" si="43"/>
        <v>4.5021959039792394</v>
      </c>
      <c r="GH20" s="227">
        <f t="shared" ca="1" si="43"/>
        <v>4.5021959039792394</v>
      </c>
      <c r="GI20" s="227">
        <f t="shared" ca="1" si="43"/>
        <v>4.5021959039792394</v>
      </c>
      <c r="GJ20" s="227">
        <f t="shared" ca="1" si="43"/>
        <v>4.5021959039792394</v>
      </c>
      <c r="GK20" s="227">
        <f t="shared" ca="1" si="44"/>
        <v>4.5021959039792394</v>
      </c>
      <c r="GL20" s="227">
        <f t="shared" ca="1" si="44"/>
        <v>4.5021959039792394</v>
      </c>
      <c r="GM20" s="227">
        <f t="shared" ca="1" si="44"/>
        <v>4.5021959039792394</v>
      </c>
      <c r="GN20" s="227">
        <f t="shared" ca="1" si="44"/>
        <v>4.5021959039792394</v>
      </c>
      <c r="GO20" s="227">
        <f t="shared" ca="1" si="44"/>
        <v>4.5021959039792394</v>
      </c>
      <c r="GP20" s="227">
        <f t="shared" ca="1" si="44"/>
        <v>4.5021959039792394</v>
      </c>
      <c r="GQ20" s="227">
        <f t="shared" ca="1" si="44"/>
        <v>4.5021959039792394</v>
      </c>
      <c r="GR20" s="227">
        <f t="shared" ca="1" si="44"/>
        <v>4.5021959039792394</v>
      </c>
      <c r="GS20" s="227">
        <f t="shared" ca="1" si="44"/>
        <v>4.5021959039792394</v>
      </c>
      <c r="GT20" s="227">
        <f t="shared" ca="1" si="44"/>
        <v>4.5021959039792394</v>
      </c>
      <c r="GU20" s="227">
        <f t="shared" ca="1" si="44"/>
        <v>4.5021959039792394</v>
      </c>
      <c r="GV20" s="227">
        <f t="shared" ca="1" si="44"/>
        <v>4.5021959039792394</v>
      </c>
      <c r="GW20" s="227">
        <f t="shared" ca="1" si="44"/>
        <v>4.5021959039792394</v>
      </c>
      <c r="GX20" s="227">
        <f t="shared" ca="1" si="44"/>
        <v>4.5021959039792394</v>
      </c>
      <c r="GY20" s="227">
        <f t="shared" ca="1" si="45"/>
        <v>4.5021959039792394</v>
      </c>
      <c r="GZ20" s="227">
        <f t="shared" ca="1" si="45"/>
        <v>4.5021959039792394</v>
      </c>
      <c r="HA20" s="227">
        <f t="shared" ca="1" si="45"/>
        <v>4.5021959039792394</v>
      </c>
      <c r="HB20" s="227">
        <f t="shared" ca="1" si="45"/>
        <v>4.5021959039792394</v>
      </c>
      <c r="HC20" s="227">
        <f t="shared" ca="1" si="45"/>
        <v>4.5021959039792394</v>
      </c>
      <c r="HD20" s="227">
        <f t="shared" ca="1" si="45"/>
        <v>4.5021959039792394</v>
      </c>
      <c r="HE20" s="227">
        <f t="shared" ca="1" si="45"/>
        <v>4.5021959039792394</v>
      </c>
      <c r="HF20" s="227">
        <f t="shared" ca="1" si="45"/>
        <v>4.5021959039792394</v>
      </c>
      <c r="HG20" s="227">
        <f t="shared" ca="1" si="45"/>
        <v>4.5021959039792394</v>
      </c>
      <c r="HH20" s="227">
        <f t="shared" ca="1" si="45"/>
        <v>4.5021959039792394</v>
      </c>
      <c r="HI20" s="227">
        <f t="shared" ca="1" si="45"/>
        <v>4.5021959039792394</v>
      </c>
      <c r="HJ20" s="227">
        <f t="shared" ca="1" si="45"/>
        <v>4.5021959039792394</v>
      </c>
      <c r="HK20" s="227">
        <f t="shared" ca="1" si="46"/>
        <v>4.5021959039792394</v>
      </c>
      <c r="HL20" s="227">
        <f t="shared" ca="1" si="46"/>
        <v>4.5021959039792394</v>
      </c>
      <c r="HM20" s="227">
        <f t="shared" ca="1" si="46"/>
        <v>4.5021959039792394</v>
      </c>
      <c r="HN20" s="227">
        <f t="shared" ca="1" si="46"/>
        <v>4.5021959039792394</v>
      </c>
      <c r="HO20" s="227">
        <f t="shared" ca="1" si="46"/>
        <v>4.5021959039792394</v>
      </c>
      <c r="HP20" s="227">
        <f t="shared" ca="1" si="46"/>
        <v>4.5021959039792394</v>
      </c>
      <c r="HQ20" s="227">
        <f t="shared" ca="1" si="46"/>
        <v>4.5021959039792394</v>
      </c>
      <c r="HR20" s="227">
        <f t="shared" ca="1" si="46"/>
        <v>4.5021959039792394</v>
      </c>
      <c r="HS20" s="227">
        <f t="shared" ca="1" si="46"/>
        <v>4.5021959039792394</v>
      </c>
      <c r="HT20" s="227">
        <f t="shared" ca="1" si="46"/>
        <v>4.5021959039792394</v>
      </c>
      <c r="HU20" s="227">
        <f t="shared" ca="1" si="46"/>
        <v>4.5021959039792394</v>
      </c>
      <c r="HV20" s="227">
        <f t="shared" ca="1" si="46"/>
        <v>4.5021959039792394</v>
      </c>
      <c r="HW20" s="227">
        <f t="shared" ca="1" si="47"/>
        <v>4.5021959039792394</v>
      </c>
      <c r="HX20" s="227">
        <f t="shared" ca="1" si="47"/>
        <v>4.5021959039792394</v>
      </c>
      <c r="HY20" s="227">
        <f t="shared" ca="1" si="47"/>
        <v>4.5021959039792394</v>
      </c>
      <c r="HZ20" s="227">
        <f t="shared" ca="1" si="47"/>
        <v>4.5021959039792394</v>
      </c>
      <c r="IA20" s="227">
        <f t="shared" ca="1" si="47"/>
        <v>4.5021959039792394</v>
      </c>
      <c r="IB20" s="227">
        <f t="shared" ca="1" si="47"/>
        <v>4.5021959039792394</v>
      </c>
      <c r="IC20" s="227">
        <f t="shared" ca="1" si="47"/>
        <v>4.5021959039792394</v>
      </c>
      <c r="ID20" s="227">
        <f t="shared" ca="1" si="47"/>
        <v>4.5021959039792394</v>
      </c>
      <c r="IE20" s="227">
        <f t="shared" ca="1" si="47"/>
        <v>4.5021959039792394</v>
      </c>
      <c r="IF20" s="227">
        <f t="shared" ca="1" si="47"/>
        <v>4.5021959039792394</v>
      </c>
      <c r="IG20" s="227">
        <f t="shared" ca="1" si="47"/>
        <v>4.5021959039792394</v>
      </c>
      <c r="IH20" s="227">
        <f t="shared" ca="1" si="47"/>
        <v>4.5021959039792394</v>
      </c>
      <c r="II20" s="227">
        <f t="shared" ca="1" si="48"/>
        <v>4.5021959039792394</v>
      </c>
      <c r="IJ20" s="227">
        <f t="shared" ca="1" si="48"/>
        <v>4.5021959039792394</v>
      </c>
      <c r="IK20" s="227">
        <f t="shared" ca="1" si="48"/>
        <v>4.5021959039792394</v>
      </c>
      <c r="IL20" s="227">
        <f t="shared" ca="1" si="48"/>
        <v>4.5021959039792394</v>
      </c>
      <c r="IM20" s="227">
        <f t="shared" ca="1" si="48"/>
        <v>4.5021959039792394</v>
      </c>
      <c r="IN20" s="227">
        <f t="shared" ca="1" si="48"/>
        <v>4.5021959039792394</v>
      </c>
      <c r="IO20" s="227">
        <f t="shared" ca="1" si="48"/>
        <v>4.5021959039792394</v>
      </c>
      <c r="IP20" s="227">
        <f t="shared" ca="1" si="48"/>
        <v>4.5021959039792394</v>
      </c>
      <c r="IQ20" s="227">
        <f t="shared" ca="1" si="48"/>
        <v>4.5021959039792394</v>
      </c>
      <c r="IR20" s="227">
        <f t="shared" ca="1" si="48"/>
        <v>4.5021959039792394</v>
      </c>
      <c r="IS20" s="227">
        <f t="shared" ca="1" si="48"/>
        <v>4.5021959039792394</v>
      </c>
      <c r="IT20" s="227">
        <f t="shared" ca="1" si="48"/>
        <v>4.5021959039792394</v>
      </c>
      <c r="IU20" s="227">
        <f t="shared" ca="1" si="49"/>
        <v>4.5021959039792394</v>
      </c>
      <c r="IV20" s="227">
        <f t="shared" ca="1" si="49"/>
        <v>4.5021959039792394</v>
      </c>
      <c r="IW20" s="227">
        <f t="shared" ca="1" si="49"/>
        <v>4.5021959039792394</v>
      </c>
      <c r="IX20" s="227">
        <f t="shared" ca="1" si="49"/>
        <v>4.5021959039792394</v>
      </c>
      <c r="IY20" s="227">
        <f t="shared" ca="1" si="49"/>
        <v>4.5021959039792394</v>
      </c>
      <c r="IZ20" s="227">
        <f t="shared" ca="1" si="49"/>
        <v>4.5021959039792394</v>
      </c>
      <c r="JA20" s="227">
        <f t="shared" ca="1" si="49"/>
        <v>4.5021959039792394</v>
      </c>
      <c r="JB20" s="227">
        <f t="shared" ca="1" si="49"/>
        <v>4.5021959039792394</v>
      </c>
      <c r="JC20" s="227">
        <f t="shared" ca="1" si="49"/>
        <v>4.5021959039792394</v>
      </c>
      <c r="JD20" s="227">
        <f t="shared" ca="1" si="49"/>
        <v>4.5021959039792394</v>
      </c>
      <c r="JE20" s="227">
        <f t="shared" ca="1" si="49"/>
        <v>4.5021959039792394</v>
      </c>
      <c r="JF20" s="227">
        <f t="shared" ca="1" si="49"/>
        <v>4.5021959039792394</v>
      </c>
      <c r="JG20" s="227">
        <f t="shared" ca="1" si="50"/>
        <v>4.5021959039792394</v>
      </c>
      <c r="JH20" s="227">
        <f t="shared" ca="1" si="50"/>
        <v>4.5021959039792394</v>
      </c>
      <c r="JI20" s="227">
        <f t="shared" ca="1" si="50"/>
        <v>4.5021959039792394</v>
      </c>
      <c r="JJ20" s="227">
        <f t="shared" ca="1" si="50"/>
        <v>4.5021959039792394</v>
      </c>
      <c r="JK20" s="227">
        <f t="shared" ca="1" si="50"/>
        <v>4.5021959039792394</v>
      </c>
      <c r="JL20" s="227">
        <f t="shared" ca="1" si="50"/>
        <v>4.5021959039792394</v>
      </c>
      <c r="JM20" s="227">
        <f t="shared" ca="1" si="50"/>
        <v>4.5021959039792394</v>
      </c>
      <c r="JN20" s="227">
        <f t="shared" ca="1" si="50"/>
        <v>4.5021959039792394</v>
      </c>
      <c r="JO20" s="227">
        <f t="shared" ca="1" si="50"/>
        <v>4.5021959039792394</v>
      </c>
      <c r="JP20" s="227">
        <f t="shared" ca="1" si="50"/>
        <v>4.5021959039792394</v>
      </c>
      <c r="JQ20" s="227">
        <f t="shared" ca="1" si="50"/>
        <v>4.5021959039792394</v>
      </c>
      <c r="JR20" s="227">
        <f t="shared" ca="1" si="50"/>
        <v>4.5021959039792394</v>
      </c>
      <c r="JS20" s="227">
        <f t="shared" ca="1" si="51"/>
        <v>4.5021959039792394</v>
      </c>
      <c r="JT20" s="227">
        <f t="shared" ca="1" si="51"/>
        <v>4.5021959039792394</v>
      </c>
      <c r="JU20" s="227">
        <f t="shared" ca="1" si="51"/>
        <v>4.5021959039792394</v>
      </c>
      <c r="JV20" s="227">
        <f t="shared" ca="1" si="51"/>
        <v>4.5021959039792394</v>
      </c>
      <c r="JW20" s="227">
        <f t="shared" ca="1" si="51"/>
        <v>4.5021959039792394</v>
      </c>
      <c r="JX20" s="227">
        <f t="shared" ca="1" si="51"/>
        <v>4.5021959039792394</v>
      </c>
      <c r="JY20" s="227">
        <f t="shared" ca="1" si="51"/>
        <v>4.5021959039792394</v>
      </c>
      <c r="JZ20" s="227">
        <f t="shared" ca="1" si="51"/>
        <v>4.5021959039792394</v>
      </c>
      <c r="KA20" s="227">
        <f t="shared" ca="1" si="51"/>
        <v>4.5021959039792394</v>
      </c>
      <c r="KB20" s="227">
        <f t="shared" ca="1" si="51"/>
        <v>4.5021959039792394</v>
      </c>
      <c r="KC20" s="227">
        <f t="shared" ca="1" si="51"/>
        <v>4.5021959039792394</v>
      </c>
      <c r="KD20" s="227">
        <f t="shared" ca="1" si="51"/>
        <v>4.5021959039792394</v>
      </c>
      <c r="KE20" s="227">
        <f t="shared" ca="1" si="52"/>
        <v>4.5021959039792394</v>
      </c>
      <c r="KF20" s="227">
        <f t="shared" ca="1" si="52"/>
        <v>4.5021959039792394</v>
      </c>
      <c r="KG20" s="227">
        <f t="shared" ca="1" si="52"/>
        <v>4.5021959039792394</v>
      </c>
      <c r="KH20" s="227">
        <f t="shared" ca="1" si="52"/>
        <v>4.5021959039792394</v>
      </c>
      <c r="KI20" s="227">
        <f t="shared" ca="1" si="52"/>
        <v>4.5021959039792394</v>
      </c>
      <c r="KJ20" s="227">
        <f t="shared" ca="1" si="52"/>
        <v>4.5021959039792394</v>
      </c>
      <c r="KK20" s="227">
        <f t="shared" ca="1" si="52"/>
        <v>4.5021959039792394</v>
      </c>
      <c r="KL20" s="227">
        <f t="shared" ca="1" si="52"/>
        <v>4.5021959039792394</v>
      </c>
      <c r="KM20" s="227">
        <f t="shared" ca="1" si="52"/>
        <v>4.5021959039792394</v>
      </c>
      <c r="KN20" s="227">
        <f t="shared" ca="1" si="52"/>
        <v>4.5021959039792394</v>
      </c>
      <c r="KO20" s="227">
        <f t="shared" ca="1" si="52"/>
        <v>4.5021959039792394</v>
      </c>
      <c r="KP20" s="227">
        <f t="shared" ca="1" si="52"/>
        <v>4.5021959039792394</v>
      </c>
    </row>
    <row r="21" spans="1:302" s="186" customFormat="1" x14ac:dyDescent="0.3">
      <c r="A21" s="230">
        <v>1</v>
      </c>
      <c r="B21" s="229" cm="1">
        <f t="array" aca="1" ref="B21" ca="1">INDIRECT("'Cronograma de Desembolso'!"&amp;ADDRESS(9,A21+3))</f>
        <v>826.34212083333341</v>
      </c>
      <c r="C21" s="229">
        <f t="shared" ref="C21:BN24" ca="1" si="54">IF(C$7&lt;$A21,0,IFERROR($B21/(7*12-$A21+1),0))</f>
        <v>9.8374062003968259</v>
      </c>
      <c r="D21" s="229">
        <f t="shared" ca="1" si="54"/>
        <v>9.8374062003968259</v>
      </c>
      <c r="E21" s="229">
        <f t="shared" ca="1" si="54"/>
        <v>9.8374062003968259</v>
      </c>
      <c r="F21" s="229">
        <f t="shared" ca="1" si="54"/>
        <v>9.8374062003968259</v>
      </c>
      <c r="G21" s="229">
        <f t="shared" ca="1" si="54"/>
        <v>9.8374062003968259</v>
      </c>
      <c r="H21" s="229">
        <f t="shared" ca="1" si="54"/>
        <v>9.8374062003968259</v>
      </c>
      <c r="I21" s="229">
        <f t="shared" ca="1" si="54"/>
        <v>9.8374062003968259</v>
      </c>
      <c r="J21" s="229">
        <f t="shared" ca="1" si="54"/>
        <v>9.8374062003968259</v>
      </c>
      <c r="K21" s="229">
        <f t="shared" ca="1" si="54"/>
        <v>9.8374062003968259</v>
      </c>
      <c r="L21" s="229">
        <f t="shared" ca="1" si="54"/>
        <v>9.8374062003968259</v>
      </c>
      <c r="M21" s="229">
        <f t="shared" ca="1" si="54"/>
        <v>9.8374062003968259</v>
      </c>
      <c r="N21" s="229">
        <f t="shared" ca="1" si="54"/>
        <v>9.8374062003968259</v>
      </c>
      <c r="O21" s="229">
        <f t="shared" ca="1" si="54"/>
        <v>9.8374062003968259</v>
      </c>
      <c r="P21" s="229">
        <f t="shared" ca="1" si="54"/>
        <v>9.8374062003968259</v>
      </c>
      <c r="Q21" s="229">
        <f t="shared" ca="1" si="54"/>
        <v>9.8374062003968259</v>
      </c>
      <c r="R21" s="229">
        <f t="shared" ca="1" si="54"/>
        <v>9.8374062003968259</v>
      </c>
      <c r="S21" s="229">
        <f t="shared" ca="1" si="54"/>
        <v>9.8374062003968259</v>
      </c>
      <c r="T21" s="229">
        <f t="shared" ca="1" si="54"/>
        <v>9.8374062003968259</v>
      </c>
      <c r="U21" s="229">
        <f t="shared" ca="1" si="54"/>
        <v>9.8374062003968259</v>
      </c>
      <c r="V21" s="229">
        <f t="shared" ca="1" si="54"/>
        <v>9.8374062003968259</v>
      </c>
      <c r="W21" s="229">
        <f t="shared" ca="1" si="54"/>
        <v>9.8374062003968259</v>
      </c>
      <c r="X21" s="229">
        <f t="shared" ca="1" si="54"/>
        <v>9.8374062003968259</v>
      </c>
      <c r="Y21" s="229">
        <f t="shared" ca="1" si="54"/>
        <v>9.8374062003968259</v>
      </c>
      <c r="Z21" s="229">
        <f t="shared" ca="1" si="54"/>
        <v>9.8374062003968259</v>
      </c>
      <c r="AA21" s="229">
        <f t="shared" ca="1" si="54"/>
        <v>9.8374062003968259</v>
      </c>
      <c r="AB21" s="229">
        <f t="shared" ca="1" si="54"/>
        <v>9.8374062003968259</v>
      </c>
      <c r="AC21" s="229">
        <f t="shared" ca="1" si="54"/>
        <v>9.8374062003968259</v>
      </c>
      <c r="AD21" s="229">
        <f t="shared" ca="1" si="54"/>
        <v>9.8374062003968259</v>
      </c>
      <c r="AE21" s="229">
        <f t="shared" ca="1" si="54"/>
        <v>9.8374062003968259</v>
      </c>
      <c r="AF21" s="229">
        <f t="shared" ca="1" si="54"/>
        <v>9.8374062003968259</v>
      </c>
      <c r="AG21" s="229">
        <f t="shared" ca="1" si="54"/>
        <v>9.8374062003968259</v>
      </c>
      <c r="AH21" s="229">
        <f t="shared" ca="1" si="54"/>
        <v>9.8374062003968259</v>
      </c>
      <c r="AI21" s="229">
        <f t="shared" ca="1" si="54"/>
        <v>9.8374062003968259</v>
      </c>
      <c r="AJ21" s="229">
        <f t="shared" ca="1" si="54"/>
        <v>9.8374062003968259</v>
      </c>
      <c r="AK21" s="229">
        <f t="shared" ca="1" si="54"/>
        <v>9.8374062003968259</v>
      </c>
      <c r="AL21" s="229">
        <f t="shared" ca="1" si="54"/>
        <v>9.8374062003968259</v>
      </c>
      <c r="AM21" s="229">
        <f t="shared" ca="1" si="54"/>
        <v>9.8374062003968259</v>
      </c>
      <c r="AN21" s="229">
        <f t="shared" ca="1" si="54"/>
        <v>9.8374062003968259</v>
      </c>
      <c r="AO21" s="229">
        <f t="shared" ca="1" si="54"/>
        <v>9.8374062003968259</v>
      </c>
      <c r="AP21" s="229">
        <f t="shared" ca="1" si="54"/>
        <v>9.8374062003968259</v>
      </c>
      <c r="AQ21" s="229">
        <f t="shared" ca="1" si="54"/>
        <v>9.8374062003968259</v>
      </c>
      <c r="AR21" s="229">
        <f t="shared" ca="1" si="54"/>
        <v>9.8374062003968259</v>
      </c>
      <c r="AS21" s="229">
        <f t="shared" ca="1" si="54"/>
        <v>9.8374062003968259</v>
      </c>
      <c r="AT21" s="229">
        <f t="shared" ca="1" si="54"/>
        <v>9.8374062003968259</v>
      </c>
      <c r="AU21" s="229">
        <f t="shared" ca="1" si="54"/>
        <v>9.8374062003968259</v>
      </c>
      <c r="AV21" s="229">
        <f t="shared" ca="1" si="54"/>
        <v>9.8374062003968259</v>
      </c>
      <c r="AW21" s="229">
        <f t="shared" ca="1" si="54"/>
        <v>9.8374062003968259</v>
      </c>
      <c r="AX21" s="229">
        <f t="shared" ca="1" si="54"/>
        <v>9.8374062003968259</v>
      </c>
      <c r="AY21" s="229">
        <f t="shared" ca="1" si="54"/>
        <v>9.8374062003968259</v>
      </c>
      <c r="AZ21" s="229">
        <f t="shared" ca="1" si="54"/>
        <v>9.8374062003968259</v>
      </c>
      <c r="BA21" s="229">
        <f t="shared" ca="1" si="54"/>
        <v>9.8374062003968259</v>
      </c>
      <c r="BB21" s="229">
        <f t="shared" ca="1" si="54"/>
        <v>9.8374062003968259</v>
      </c>
      <c r="BC21" s="229">
        <f t="shared" ca="1" si="54"/>
        <v>9.8374062003968259</v>
      </c>
      <c r="BD21" s="229">
        <f t="shared" ca="1" si="54"/>
        <v>9.8374062003968259</v>
      </c>
      <c r="BE21" s="229">
        <f t="shared" ca="1" si="54"/>
        <v>9.8374062003968259</v>
      </c>
      <c r="BF21" s="229">
        <f t="shared" ca="1" si="54"/>
        <v>9.8374062003968259</v>
      </c>
      <c r="BG21" s="229">
        <f t="shared" ca="1" si="54"/>
        <v>9.8374062003968259</v>
      </c>
      <c r="BH21" s="229">
        <f t="shared" ca="1" si="54"/>
        <v>9.8374062003968259</v>
      </c>
      <c r="BI21" s="229">
        <f t="shared" ca="1" si="54"/>
        <v>9.8374062003968259</v>
      </c>
      <c r="BJ21" s="229">
        <f t="shared" ca="1" si="54"/>
        <v>9.8374062003968259</v>
      </c>
      <c r="BK21" s="229">
        <f t="shared" ca="1" si="54"/>
        <v>9.8374062003968259</v>
      </c>
      <c r="BL21" s="229">
        <f t="shared" ca="1" si="54"/>
        <v>9.8374062003968259</v>
      </c>
      <c r="BM21" s="229">
        <f t="shared" ca="1" si="54"/>
        <v>9.8374062003968259</v>
      </c>
      <c r="BN21" s="229">
        <f t="shared" ca="1" si="54"/>
        <v>9.8374062003968259</v>
      </c>
      <c r="BO21" s="229">
        <f t="shared" ref="BO21:CH31" ca="1" si="55">IF(BO$7&lt;$A21,0,IFERROR($B21/(7*12-$A21+1),0))</f>
        <v>9.8374062003968259</v>
      </c>
      <c r="BP21" s="229">
        <f t="shared" ca="1" si="55"/>
        <v>9.8374062003968259</v>
      </c>
      <c r="BQ21" s="229">
        <f t="shared" ca="1" si="55"/>
        <v>9.8374062003968259</v>
      </c>
      <c r="BR21" s="229">
        <f t="shared" ca="1" si="55"/>
        <v>9.8374062003968259</v>
      </c>
      <c r="BS21" s="229">
        <f t="shared" ca="1" si="55"/>
        <v>9.8374062003968259</v>
      </c>
      <c r="BT21" s="229">
        <f t="shared" ca="1" si="55"/>
        <v>9.8374062003968259</v>
      </c>
      <c r="BU21" s="229">
        <f t="shared" ca="1" si="55"/>
        <v>9.8374062003968259</v>
      </c>
      <c r="BV21" s="229">
        <f t="shared" ca="1" si="55"/>
        <v>9.8374062003968259</v>
      </c>
      <c r="BW21" s="229">
        <f t="shared" ca="1" si="55"/>
        <v>9.8374062003968259</v>
      </c>
      <c r="BX21" s="229">
        <f t="shared" ca="1" si="55"/>
        <v>9.8374062003968259</v>
      </c>
      <c r="BY21" s="229">
        <f t="shared" ca="1" si="55"/>
        <v>9.8374062003968259</v>
      </c>
      <c r="BZ21" s="229">
        <f t="shared" ca="1" si="55"/>
        <v>9.8374062003968259</v>
      </c>
      <c r="CA21" s="229">
        <f t="shared" ca="1" si="55"/>
        <v>9.8374062003968259</v>
      </c>
      <c r="CB21" s="229">
        <f t="shared" ca="1" si="55"/>
        <v>9.8374062003968259</v>
      </c>
      <c r="CC21" s="229">
        <f t="shared" ca="1" si="55"/>
        <v>9.8374062003968259</v>
      </c>
      <c r="CD21" s="229">
        <f t="shared" ca="1" si="55"/>
        <v>9.8374062003968259</v>
      </c>
      <c r="CE21" s="229">
        <f t="shared" ca="1" si="55"/>
        <v>9.8374062003968259</v>
      </c>
      <c r="CF21" s="229">
        <f t="shared" ca="1" si="55"/>
        <v>9.8374062003968259</v>
      </c>
      <c r="CG21" s="229">
        <f t="shared" ca="1" si="55"/>
        <v>9.8374062003968259</v>
      </c>
      <c r="CH21" s="229">
        <f t="shared" ca="1" si="55"/>
        <v>9.8374062003968259</v>
      </c>
      <c r="CI21" s="229"/>
      <c r="CJ21" s="229"/>
      <c r="CK21" s="229"/>
      <c r="CL21" s="229"/>
      <c r="CM21" s="229"/>
      <c r="CN21" s="229"/>
      <c r="CO21" s="229"/>
      <c r="CP21" s="229"/>
      <c r="CQ21" s="229"/>
      <c r="CR21" s="229"/>
      <c r="CS21" s="229"/>
      <c r="CT21" s="229"/>
      <c r="CU21" s="229"/>
      <c r="CV21" s="229"/>
      <c r="CW21" s="229"/>
      <c r="CX21" s="229"/>
      <c r="CY21" s="229"/>
      <c r="CZ21" s="229"/>
      <c r="DA21" s="229"/>
      <c r="DB21" s="229"/>
      <c r="DC21" s="229"/>
      <c r="DD21" s="229"/>
      <c r="DE21" s="229"/>
      <c r="DF21" s="229"/>
      <c r="DG21" s="229"/>
      <c r="DH21" s="229"/>
      <c r="DI21" s="229"/>
      <c r="DJ21" s="229"/>
      <c r="DK21" s="229"/>
      <c r="DL21" s="229"/>
      <c r="DM21" s="229"/>
      <c r="DN21" s="229"/>
      <c r="DO21" s="229"/>
      <c r="DP21" s="229"/>
      <c r="DQ21" s="229"/>
      <c r="DR21" s="229"/>
      <c r="DS21" s="229"/>
      <c r="DT21" s="229"/>
      <c r="DU21" s="229"/>
      <c r="DV21" s="229"/>
      <c r="DW21" s="229"/>
      <c r="DX21" s="229"/>
      <c r="DY21" s="229"/>
      <c r="DZ21" s="229"/>
      <c r="EA21" s="229"/>
      <c r="EB21" s="229"/>
      <c r="EC21" s="229"/>
      <c r="ED21" s="229"/>
      <c r="EE21" s="229"/>
      <c r="EF21" s="229"/>
      <c r="EG21" s="229"/>
      <c r="EH21" s="229"/>
      <c r="EI21" s="229"/>
      <c r="EJ21" s="229"/>
      <c r="EK21" s="229"/>
      <c r="EL21" s="229"/>
      <c r="EM21" s="229"/>
      <c r="EN21" s="229"/>
      <c r="EO21" s="229"/>
      <c r="EP21" s="229"/>
      <c r="EQ21" s="229"/>
      <c r="ER21" s="229"/>
      <c r="ES21" s="229"/>
      <c r="ET21" s="229"/>
      <c r="EU21" s="229"/>
      <c r="EV21" s="229"/>
      <c r="EW21" s="229"/>
      <c r="EX21" s="229"/>
      <c r="EY21" s="229"/>
      <c r="EZ21" s="229"/>
      <c r="FA21" s="229"/>
      <c r="FB21" s="229"/>
      <c r="FC21" s="229"/>
      <c r="FD21" s="229"/>
      <c r="FE21" s="229"/>
      <c r="FF21" s="229"/>
      <c r="FG21" s="229"/>
      <c r="FH21" s="229"/>
      <c r="FI21" s="229"/>
      <c r="FJ21" s="229"/>
      <c r="FK21" s="229"/>
      <c r="FL21" s="229"/>
      <c r="FM21" s="229"/>
      <c r="FN21" s="229"/>
      <c r="FO21" s="229"/>
      <c r="FP21" s="229"/>
      <c r="FQ21" s="229"/>
      <c r="FR21" s="229"/>
      <c r="FS21" s="229"/>
      <c r="FT21" s="229"/>
      <c r="FU21" s="229"/>
      <c r="FV21" s="229"/>
      <c r="FW21" s="229"/>
      <c r="FX21" s="229"/>
      <c r="FY21" s="229"/>
      <c r="FZ21" s="229"/>
      <c r="GA21" s="229"/>
      <c r="GB21" s="229"/>
      <c r="GC21" s="229"/>
      <c r="GD21" s="229"/>
      <c r="GE21" s="229"/>
      <c r="GF21" s="229"/>
      <c r="GG21" s="229"/>
      <c r="GH21" s="229"/>
      <c r="GI21" s="229"/>
      <c r="GJ21" s="229"/>
      <c r="GK21" s="229"/>
      <c r="GL21" s="229"/>
      <c r="GM21" s="229"/>
      <c r="GN21" s="229"/>
      <c r="GO21" s="229"/>
      <c r="GP21" s="229"/>
      <c r="GQ21" s="229"/>
      <c r="GR21" s="229"/>
      <c r="GS21" s="229"/>
      <c r="GT21" s="229"/>
      <c r="GU21" s="229"/>
      <c r="GV21" s="229"/>
      <c r="GW21" s="229"/>
      <c r="GX21" s="229"/>
      <c r="GY21" s="229"/>
      <c r="GZ21" s="229"/>
      <c r="HA21" s="229"/>
      <c r="HB21" s="229"/>
      <c r="HC21" s="229"/>
      <c r="HD21" s="229"/>
      <c r="HE21" s="229"/>
      <c r="HF21" s="229"/>
      <c r="HG21" s="229"/>
      <c r="HH21" s="229"/>
      <c r="HI21" s="229"/>
      <c r="HJ21" s="229"/>
      <c r="HK21" s="229"/>
      <c r="HL21" s="229"/>
      <c r="HM21" s="229"/>
      <c r="HN21" s="229"/>
      <c r="HO21" s="229"/>
      <c r="HP21" s="229"/>
      <c r="HQ21" s="229"/>
      <c r="HR21" s="229"/>
      <c r="HS21" s="229"/>
      <c r="HT21" s="229"/>
      <c r="HU21" s="229"/>
      <c r="HV21" s="229"/>
      <c r="HW21" s="229"/>
      <c r="HX21" s="229"/>
      <c r="HY21" s="229"/>
      <c r="HZ21" s="229"/>
      <c r="IA21" s="229"/>
      <c r="IB21" s="229"/>
      <c r="IC21" s="229"/>
      <c r="ID21" s="229"/>
      <c r="IE21" s="229"/>
      <c r="IF21" s="229"/>
      <c r="IG21" s="229"/>
      <c r="IH21" s="229"/>
      <c r="II21" s="229"/>
      <c r="IJ21" s="229"/>
      <c r="IK21" s="229"/>
      <c r="IL21" s="229"/>
      <c r="IM21" s="229"/>
      <c r="IN21" s="229"/>
      <c r="IO21" s="229"/>
      <c r="IP21" s="229"/>
      <c r="IQ21" s="229"/>
      <c r="IR21" s="229"/>
      <c r="IS21" s="229"/>
      <c r="IT21" s="229"/>
      <c r="IU21" s="229"/>
      <c r="IV21" s="229"/>
      <c r="IW21" s="229"/>
      <c r="IX21" s="229"/>
      <c r="IY21" s="229"/>
      <c r="IZ21" s="229"/>
      <c r="JA21" s="229"/>
      <c r="JB21" s="229"/>
      <c r="JC21" s="229"/>
      <c r="JD21" s="229"/>
      <c r="JE21" s="229"/>
      <c r="JF21" s="229"/>
      <c r="JG21" s="229"/>
      <c r="JH21" s="229"/>
      <c r="JI21" s="229"/>
      <c r="JJ21" s="229"/>
      <c r="JK21" s="229"/>
      <c r="JL21" s="229"/>
      <c r="JM21" s="229"/>
      <c r="JN21" s="229"/>
      <c r="JO21" s="229"/>
      <c r="JP21" s="229"/>
      <c r="JQ21" s="229"/>
      <c r="JR21" s="229"/>
      <c r="JS21" s="229"/>
      <c r="JT21" s="229"/>
      <c r="JU21" s="229"/>
      <c r="JV21" s="229"/>
      <c r="JW21" s="229"/>
      <c r="JX21" s="229"/>
      <c r="JY21" s="229"/>
      <c r="JZ21" s="229"/>
      <c r="KA21" s="229"/>
      <c r="KB21" s="229"/>
      <c r="KC21" s="229"/>
      <c r="KD21" s="229"/>
      <c r="KE21" s="229"/>
      <c r="KF21" s="229"/>
      <c r="KG21" s="229"/>
      <c r="KH21" s="229"/>
      <c r="KI21" s="229"/>
      <c r="KJ21" s="229"/>
      <c r="KK21" s="229"/>
      <c r="KL21" s="229"/>
      <c r="KM21" s="229"/>
      <c r="KN21" s="229"/>
      <c r="KO21" s="229"/>
      <c r="KP21" s="229"/>
    </row>
    <row r="22" spans="1:302" s="186" customFormat="1" x14ac:dyDescent="0.3">
      <c r="A22" s="230">
        <f t="shared" ref="A22:A32" si="56">A21+1</f>
        <v>2</v>
      </c>
      <c r="B22" s="229" cm="1">
        <f t="array" aca="1" ref="B22" ca="1">INDIRECT("'Cronograma de Desembolso'!"&amp;ADDRESS(9,A22+3))</f>
        <v>826.34212083333341</v>
      </c>
      <c r="C22" s="229">
        <f t="shared" si="54"/>
        <v>0</v>
      </c>
      <c r="D22" s="229">
        <f t="shared" ca="1" si="54"/>
        <v>9.9559291666666674</v>
      </c>
      <c r="E22" s="229">
        <f t="shared" ca="1" si="54"/>
        <v>9.9559291666666674</v>
      </c>
      <c r="F22" s="229">
        <f t="shared" ca="1" si="54"/>
        <v>9.9559291666666674</v>
      </c>
      <c r="G22" s="229">
        <f t="shared" ca="1" si="54"/>
        <v>9.9559291666666674</v>
      </c>
      <c r="H22" s="229">
        <f t="shared" ca="1" si="54"/>
        <v>9.9559291666666674</v>
      </c>
      <c r="I22" s="229">
        <f t="shared" ca="1" si="54"/>
        <v>9.9559291666666674</v>
      </c>
      <c r="J22" s="229">
        <f t="shared" ca="1" si="54"/>
        <v>9.9559291666666674</v>
      </c>
      <c r="K22" s="229">
        <f t="shared" ca="1" si="54"/>
        <v>9.9559291666666674</v>
      </c>
      <c r="L22" s="229">
        <f t="shared" ca="1" si="54"/>
        <v>9.9559291666666674</v>
      </c>
      <c r="M22" s="229">
        <f t="shared" ca="1" si="54"/>
        <v>9.9559291666666674</v>
      </c>
      <c r="N22" s="229">
        <f t="shared" ca="1" si="54"/>
        <v>9.9559291666666674</v>
      </c>
      <c r="O22" s="229">
        <f t="shared" ca="1" si="54"/>
        <v>9.9559291666666674</v>
      </c>
      <c r="P22" s="229">
        <f t="shared" ca="1" si="54"/>
        <v>9.9559291666666674</v>
      </c>
      <c r="Q22" s="229">
        <f t="shared" ca="1" si="54"/>
        <v>9.9559291666666674</v>
      </c>
      <c r="R22" s="229">
        <f t="shared" ca="1" si="54"/>
        <v>9.9559291666666674</v>
      </c>
      <c r="S22" s="229">
        <f t="shared" ca="1" si="54"/>
        <v>9.9559291666666674</v>
      </c>
      <c r="T22" s="229">
        <f t="shared" ca="1" si="54"/>
        <v>9.9559291666666674</v>
      </c>
      <c r="U22" s="229">
        <f t="shared" ca="1" si="54"/>
        <v>9.9559291666666674</v>
      </c>
      <c r="V22" s="229">
        <f t="shared" ca="1" si="54"/>
        <v>9.9559291666666674</v>
      </c>
      <c r="W22" s="229">
        <f t="shared" ca="1" si="54"/>
        <v>9.9559291666666674</v>
      </c>
      <c r="X22" s="229">
        <f t="shared" ca="1" si="54"/>
        <v>9.9559291666666674</v>
      </c>
      <c r="Y22" s="229">
        <f t="shared" ca="1" si="54"/>
        <v>9.9559291666666674</v>
      </c>
      <c r="Z22" s="229">
        <f t="shared" ca="1" si="54"/>
        <v>9.9559291666666674</v>
      </c>
      <c r="AA22" s="229">
        <f t="shared" ca="1" si="54"/>
        <v>9.9559291666666674</v>
      </c>
      <c r="AB22" s="229">
        <f t="shared" ca="1" si="54"/>
        <v>9.9559291666666674</v>
      </c>
      <c r="AC22" s="229">
        <f t="shared" ca="1" si="54"/>
        <v>9.9559291666666674</v>
      </c>
      <c r="AD22" s="229">
        <f t="shared" ca="1" si="54"/>
        <v>9.9559291666666674</v>
      </c>
      <c r="AE22" s="229">
        <f t="shared" ca="1" si="54"/>
        <v>9.9559291666666674</v>
      </c>
      <c r="AF22" s="229">
        <f t="shared" ca="1" si="54"/>
        <v>9.9559291666666674</v>
      </c>
      <c r="AG22" s="229">
        <f t="shared" ca="1" si="54"/>
        <v>9.9559291666666674</v>
      </c>
      <c r="AH22" s="229">
        <f t="shared" ca="1" si="54"/>
        <v>9.9559291666666674</v>
      </c>
      <c r="AI22" s="229">
        <f t="shared" ca="1" si="54"/>
        <v>9.9559291666666674</v>
      </c>
      <c r="AJ22" s="229">
        <f t="shared" ca="1" si="54"/>
        <v>9.9559291666666674</v>
      </c>
      <c r="AK22" s="229">
        <f t="shared" ca="1" si="54"/>
        <v>9.9559291666666674</v>
      </c>
      <c r="AL22" s="229">
        <f t="shared" ca="1" si="54"/>
        <v>9.9559291666666674</v>
      </c>
      <c r="AM22" s="229">
        <f t="shared" ca="1" si="54"/>
        <v>9.9559291666666674</v>
      </c>
      <c r="AN22" s="229">
        <f t="shared" ca="1" si="54"/>
        <v>9.9559291666666674</v>
      </c>
      <c r="AO22" s="229">
        <f t="shared" ca="1" si="54"/>
        <v>9.9559291666666674</v>
      </c>
      <c r="AP22" s="229">
        <f t="shared" ca="1" si="54"/>
        <v>9.9559291666666674</v>
      </c>
      <c r="AQ22" s="229">
        <f t="shared" ca="1" si="54"/>
        <v>9.9559291666666674</v>
      </c>
      <c r="AR22" s="229">
        <f t="shared" ca="1" si="54"/>
        <v>9.9559291666666674</v>
      </c>
      <c r="AS22" s="229">
        <f t="shared" ca="1" si="54"/>
        <v>9.9559291666666674</v>
      </c>
      <c r="AT22" s="229">
        <f t="shared" ca="1" si="54"/>
        <v>9.9559291666666674</v>
      </c>
      <c r="AU22" s="229">
        <f t="shared" ca="1" si="54"/>
        <v>9.9559291666666674</v>
      </c>
      <c r="AV22" s="229">
        <f t="shared" ca="1" si="54"/>
        <v>9.9559291666666674</v>
      </c>
      <c r="AW22" s="229">
        <f t="shared" ca="1" si="54"/>
        <v>9.9559291666666674</v>
      </c>
      <c r="AX22" s="229">
        <f t="shared" ca="1" si="54"/>
        <v>9.9559291666666674</v>
      </c>
      <c r="AY22" s="229">
        <f t="shared" ca="1" si="54"/>
        <v>9.9559291666666674</v>
      </c>
      <c r="AZ22" s="229">
        <f t="shared" ca="1" si="54"/>
        <v>9.9559291666666674</v>
      </c>
      <c r="BA22" s="229">
        <f t="shared" ca="1" si="54"/>
        <v>9.9559291666666674</v>
      </c>
      <c r="BB22" s="229">
        <f t="shared" ca="1" si="54"/>
        <v>9.9559291666666674</v>
      </c>
      <c r="BC22" s="229">
        <f t="shared" ca="1" si="54"/>
        <v>9.9559291666666674</v>
      </c>
      <c r="BD22" s="229">
        <f t="shared" ca="1" si="54"/>
        <v>9.9559291666666674</v>
      </c>
      <c r="BE22" s="229">
        <f t="shared" ca="1" si="54"/>
        <v>9.9559291666666674</v>
      </c>
      <c r="BF22" s="229">
        <f t="shared" ca="1" si="54"/>
        <v>9.9559291666666674</v>
      </c>
      <c r="BG22" s="229">
        <f t="shared" ca="1" si="54"/>
        <v>9.9559291666666674</v>
      </c>
      <c r="BH22" s="229">
        <f t="shared" ca="1" si="54"/>
        <v>9.9559291666666674</v>
      </c>
      <c r="BI22" s="229">
        <f t="shared" ca="1" si="54"/>
        <v>9.9559291666666674</v>
      </c>
      <c r="BJ22" s="229">
        <f t="shared" ca="1" si="54"/>
        <v>9.9559291666666674</v>
      </c>
      <c r="BK22" s="229">
        <f t="shared" ca="1" si="54"/>
        <v>9.9559291666666674</v>
      </c>
      <c r="BL22" s="229">
        <f t="shared" ca="1" si="54"/>
        <v>9.9559291666666674</v>
      </c>
      <c r="BM22" s="229">
        <f t="shared" ca="1" si="54"/>
        <v>9.9559291666666674</v>
      </c>
      <c r="BN22" s="229">
        <f t="shared" ca="1" si="54"/>
        <v>9.9559291666666674</v>
      </c>
      <c r="BO22" s="229">
        <f t="shared" ca="1" si="55"/>
        <v>9.9559291666666674</v>
      </c>
      <c r="BP22" s="229">
        <f t="shared" ca="1" si="55"/>
        <v>9.9559291666666674</v>
      </c>
      <c r="BQ22" s="229">
        <f t="shared" ca="1" si="55"/>
        <v>9.9559291666666674</v>
      </c>
      <c r="BR22" s="229">
        <f t="shared" ca="1" si="55"/>
        <v>9.9559291666666674</v>
      </c>
      <c r="BS22" s="229">
        <f t="shared" ca="1" si="55"/>
        <v>9.9559291666666674</v>
      </c>
      <c r="BT22" s="229">
        <f t="shared" ca="1" si="55"/>
        <v>9.9559291666666674</v>
      </c>
      <c r="BU22" s="229">
        <f t="shared" ca="1" si="55"/>
        <v>9.9559291666666674</v>
      </c>
      <c r="BV22" s="229">
        <f t="shared" ca="1" si="55"/>
        <v>9.9559291666666674</v>
      </c>
      <c r="BW22" s="229">
        <f t="shared" ca="1" si="55"/>
        <v>9.9559291666666674</v>
      </c>
      <c r="BX22" s="229">
        <f t="shared" ca="1" si="55"/>
        <v>9.9559291666666674</v>
      </c>
      <c r="BY22" s="229">
        <f t="shared" ca="1" si="55"/>
        <v>9.9559291666666674</v>
      </c>
      <c r="BZ22" s="229">
        <f t="shared" ca="1" si="55"/>
        <v>9.9559291666666674</v>
      </c>
      <c r="CA22" s="229">
        <f t="shared" ca="1" si="55"/>
        <v>9.9559291666666674</v>
      </c>
      <c r="CB22" s="229">
        <f t="shared" ca="1" si="55"/>
        <v>9.9559291666666674</v>
      </c>
      <c r="CC22" s="229">
        <f t="shared" ca="1" si="55"/>
        <v>9.9559291666666674</v>
      </c>
      <c r="CD22" s="229">
        <f t="shared" ca="1" si="55"/>
        <v>9.9559291666666674</v>
      </c>
      <c r="CE22" s="229">
        <f t="shared" ca="1" si="55"/>
        <v>9.9559291666666674</v>
      </c>
      <c r="CF22" s="229">
        <f t="shared" ca="1" si="55"/>
        <v>9.9559291666666674</v>
      </c>
      <c r="CG22" s="229">
        <f t="shared" ca="1" si="55"/>
        <v>9.9559291666666674</v>
      </c>
      <c r="CH22" s="229">
        <f t="shared" ca="1" si="55"/>
        <v>9.9559291666666674</v>
      </c>
      <c r="CI22" s="229"/>
      <c r="CJ22" s="229"/>
      <c r="CK22" s="229"/>
      <c r="CL22" s="229"/>
      <c r="CM22" s="229"/>
      <c r="CN22" s="229"/>
      <c r="CO22" s="229"/>
      <c r="CP22" s="229"/>
      <c r="CQ22" s="229"/>
      <c r="CR22" s="229"/>
      <c r="CS22" s="229"/>
      <c r="CT22" s="229"/>
      <c r="CU22" s="229"/>
      <c r="CV22" s="229"/>
      <c r="CW22" s="229"/>
      <c r="CX22" s="229"/>
      <c r="CY22" s="229"/>
      <c r="CZ22" s="229"/>
      <c r="DA22" s="229"/>
      <c r="DB22" s="229"/>
      <c r="DC22" s="229"/>
      <c r="DD22" s="229"/>
      <c r="DE22" s="229"/>
      <c r="DF22" s="229"/>
      <c r="DG22" s="229"/>
      <c r="DH22" s="229"/>
      <c r="DI22" s="229"/>
      <c r="DJ22" s="229"/>
      <c r="DK22" s="229"/>
      <c r="DL22" s="229"/>
      <c r="DM22" s="229"/>
      <c r="DN22" s="229"/>
      <c r="DO22" s="229"/>
      <c r="DP22" s="229"/>
      <c r="DQ22" s="229"/>
      <c r="DR22" s="229"/>
      <c r="DS22" s="229"/>
      <c r="DT22" s="229"/>
      <c r="DU22" s="229"/>
      <c r="DV22" s="229"/>
      <c r="DW22" s="229"/>
      <c r="DX22" s="229"/>
      <c r="DY22" s="229"/>
      <c r="DZ22" s="229"/>
      <c r="EA22" s="229"/>
      <c r="EB22" s="229"/>
      <c r="EC22" s="229"/>
      <c r="ED22" s="229"/>
      <c r="EE22" s="229"/>
      <c r="EF22" s="229"/>
      <c r="EG22" s="229"/>
      <c r="EH22" s="229"/>
      <c r="EI22" s="229"/>
      <c r="EJ22" s="229"/>
      <c r="EK22" s="229"/>
      <c r="EL22" s="229"/>
      <c r="EM22" s="229"/>
      <c r="EN22" s="229"/>
      <c r="EO22" s="229"/>
      <c r="EP22" s="229"/>
      <c r="EQ22" s="229"/>
      <c r="ER22" s="229"/>
      <c r="ES22" s="229"/>
      <c r="ET22" s="229"/>
      <c r="EU22" s="229"/>
      <c r="EV22" s="229"/>
      <c r="EW22" s="229"/>
      <c r="EX22" s="229"/>
      <c r="EY22" s="229"/>
      <c r="EZ22" s="229"/>
      <c r="FA22" s="229"/>
      <c r="FB22" s="229"/>
      <c r="FC22" s="229"/>
      <c r="FD22" s="229"/>
      <c r="FE22" s="229"/>
      <c r="FF22" s="229"/>
      <c r="FG22" s="229"/>
      <c r="FH22" s="229"/>
      <c r="FI22" s="229"/>
      <c r="FJ22" s="229"/>
      <c r="FK22" s="229"/>
      <c r="FL22" s="229"/>
      <c r="FM22" s="229"/>
      <c r="FN22" s="229"/>
      <c r="FO22" s="229"/>
      <c r="FP22" s="229"/>
      <c r="FQ22" s="229"/>
      <c r="FR22" s="229"/>
      <c r="FS22" s="229"/>
      <c r="FT22" s="229"/>
      <c r="FU22" s="229"/>
      <c r="FV22" s="229"/>
      <c r="FW22" s="229"/>
      <c r="FX22" s="229"/>
      <c r="FY22" s="229"/>
      <c r="FZ22" s="229"/>
      <c r="GA22" s="229"/>
      <c r="GB22" s="229"/>
      <c r="GC22" s="229"/>
      <c r="GD22" s="229"/>
      <c r="GE22" s="229"/>
      <c r="GF22" s="229"/>
      <c r="GG22" s="229"/>
      <c r="GH22" s="229"/>
      <c r="GI22" s="229"/>
      <c r="GJ22" s="229"/>
      <c r="GK22" s="229"/>
      <c r="GL22" s="229"/>
      <c r="GM22" s="229"/>
      <c r="GN22" s="229"/>
      <c r="GO22" s="229"/>
      <c r="GP22" s="229"/>
      <c r="GQ22" s="229"/>
      <c r="GR22" s="229"/>
      <c r="GS22" s="229"/>
      <c r="GT22" s="229"/>
      <c r="GU22" s="229"/>
      <c r="GV22" s="229"/>
      <c r="GW22" s="229"/>
      <c r="GX22" s="229"/>
      <c r="GY22" s="229"/>
      <c r="GZ22" s="229"/>
      <c r="HA22" s="229"/>
      <c r="HB22" s="229"/>
      <c r="HC22" s="229"/>
      <c r="HD22" s="229"/>
      <c r="HE22" s="229"/>
      <c r="HF22" s="229"/>
      <c r="HG22" s="229"/>
      <c r="HH22" s="229"/>
      <c r="HI22" s="229"/>
      <c r="HJ22" s="229"/>
      <c r="HK22" s="229"/>
      <c r="HL22" s="229"/>
      <c r="HM22" s="229"/>
      <c r="HN22" s="229"/>
      <c r="HO22" s="229"/>
      <c r="HP22" s="229"/>
      <c r="HQ22" s="229"/>
      <c r="HR22" s="229"/>
      <c r="HS22" s="229"/>
      <c r="HT22" s="229"/>
      <c r="HU22" s="229"/>
      <c r="HV22" s="229"/>
      <c r="HW22" s="229"/>
      <c r="HX22" s="229"/>
      <c r="HY22" s="229"/>
      <c r="HZ22" s="229"/>
      <c r="IA22" s="229"/>
      <c r="IB22" s="229"/>
      <c r="IC22" s="229"/>
      <c r="ID22" s="229"/>
      <c r="IE22" s="229"/>
      <c r="IF22" s="229"/>
      <c r="IG22" s="229"/>
      <c r="IH22" s="229"/>
      <c r="II22" s="229"/>
      <c r="IJ22" s="229"/>
      <c r="IK22" s="229"/>
      <c r="IL22" s="229"/>
      <c r="IM22" s="229"/>
      <c r="IN22" s="229"/>
      <c r="IO22" s="229"/>
      <c r="IP22" s="229"/>
      <c r="IQ22" s="229"/>
      <c r="IR22" s="229"/>
      <c r="IS22" s="229"/>
      <c r="IT22" s="229"/>
      <c r="IU22" s="229"/>
      <c r="IV22" s="229"/>
      <c r="IW22" s="229"/>
      <c r="IX22" s="229"/>
      <c r="IY22" s="229"/>
      <c r="IZ22" s="229"/>
      <c r="JA22" s="229"/>
      <c r="JB22" s="229"/>
      <c r="JC22" s="229"/>
      <c r="JD22" s="229"/>
      <c r="JE22" s="229"/>
      <c r="JF22" s="229"/>
      <c r="JG22" s="229"/>
      <c r="JH22" s="229"/>
      <c r="JI22" s="229"/>
      <c r="JJ22" s="229"/>
      <c r="JK22" s="229"/>
      <c r="JL22" s="229"/>
      <c r="JM22" s="229"/>
      <c r="JN22" s="229"/>
      <c r="JO22" s="229"/>
      <c r="JP22" s="229"/>
      <c r="JQ22" s="229"/>
      <c r="JR22" s="229"/>
      <c r="JS22" s="229"/>
      <c r="JT22" s="229"/>
      <c r="JU22" s="229"/>
      <c r="JV22" s="229"/>
      <c r="JW22" s="229"/>
      <c r="JX22" s="229"/>
      <c r="JY22" s="229"/>
      <c r="JZ22" s="229"/>
      <c r="KA22" s="229"/>
      <c r="KB22" s="229"/>
      <c r="KC22" s="229"/>
      <c r="KD22" s="229"/>
      <c r="KE22" s="229"/>
      <c r="KF22" s="229"/>
      <c r="KG22" s="229"/>
      <c r="KH22" s="229"/>
      <c r="KI22" s="229"/>
      <c r="KJ22" s="229"/>
      <c r="KK22" s="229"/>
      <c r="KL22" s="229"/>
      <c r="KM22" s="229"/>
      <c r="KN22" s="229"/>
      <c r="KO22" s="229"/>
      <c r="KP22" s="229"/>
    </row>
    <row r="23" spans="1:302" s="186" customFormat="1" x14ac:dyDescent="0.3">
      <c r="A23" s="230">
        <f t="shared" si="56"/>
        <v>3</v>
      </c>
      <c r="B23" s="229" cm="1">
        <f t="array" aca="1" ref="B23" ca="1">INDIRECT("'Cronograma de Desembolso'!"&amp;ADDRESS(9,A23+3))</f>
        <v>826.34212083333341</v>
      </c>
      <c r="C23" s="229">
        <f t="shared" si="54"/>
        <v>0</v>
      </c>
      <c r="D23" s="229">
        <f t="shared" si="54"/>
        <v>0</v>
      </c>
      <c r="E23" s="229">
        <f t="shared" ca="1" si="54"/>
        <v>10.077342936991871</v>
      </c>
      <c r="F23" s="229">
        <f t="shared" ca="1" si="54"/>
        <v>10.077342936991871</v>
      </c>
      <c r="G23" s="229">
        <f t="shared" ca="1" si="54"/>
        <v>10.077342936991871</v>
      </c>
      <c r="H23" s="229">
        <f t="shared" ca="1" si="54"/>
        <v>10.077342936991871</v>
      </c>
      <c r="I23" s="229">
        <f t="shared" ca="1" si="54"/>
        <v>10.077342936991871</v>
      </c>
      <c r="J23" s="229">
        <f t="shared" ca="1" si="54"/>
        <v>10.077342936991871</v>
      </c>
      <c r="K23" s="229">
        <f t="shared" ca="1" si="54"/>
        <v>10.077342936991871</v>
      </c>
      <c r="L23" s="229">
        <f t="shared" ca="1" si="54"/>
        <v>10.077342936991871</v>
      </c>
      <c r="M23" s="229">
        <f t="shared" ca="1" si="54"/>
        <v>10.077342936991871</v>
      </c>
      <c r="N23" s="229">
        <f t="shared" ca="1" si="54"/>
        <v>10.077342936991871</v>
      </c>
      <c r="O23" s="229">
        <f t="shared" ca="1" si="54"/>
        <v>10.077342936991871</v>
      </c>
      <c r="P23" s="229">
        <f t="shared" ca="1" si="54"/>
        <v>10.077342936991871</v>
      </c>
      <c r="Q23" s="229">
        <f t="shared" ca="1" si="54"/>
        <v>10.077342936991871</v>
      </c>
      <c r="R23" s="229">
        <f t="shared" ca="1" si="54"/>
        <v>10.077342936991871</v>
      </c>
      <c r="S23" s="229">
        <f t="shared" ca="1" si="54"/>
        <v>10.077342936991871</v>
      </c>
      <c r="T23" s="229">
        <f t="shared" ca="1" si="54"/>
        <v>10.077342936991871</v>
      </c>
      <c r="U23" s="229">
        <f t="shared" ca="1" si="54"/>
        <v>10.077342936991871</v>
      </c>
      <c r="V23" s="229">
        <f t="shared" ca="1" si="54"/>
        <v>10.077342936991871</v>
      </c>
      <c r="W23" s="229">
        <f t="shared" ca="1" si="54"/>
        <v>10.077342936991871</v>
      </c>
      <c r="X23" s="229">
        <f t="shared" ca="1" si="54"/>
        <v>10.077342936991871</v>
      </c>
      <c r="Y23" s="229">
        <f t="shared" ca="1" si="54"/>
        <v>10.077342936991871</v>
      </c>
      <c r="Z23" s="229">
        <f t="shared" ca="1" si="54"/>
        <v>10.077342936991871</v>
      </c>
      <c r="AA23" s="229">
        <f t="shared" ca="1" si="54"/>
        <v>10.077342936991871</v>
      </c>
      <c r="AB23" s="229">
        <f t="shared" ca="1" si="54"/>
        <v>10.077342936991871</v>
      </c>
      <c r="AC23" s="229">
        <f t="shared" ca="1" si="54"/>
        <v>10.077342936991871</v>
      </c>
      <c r="AD23" s="229">
        <f t="shared" ca="1" si="54"/>
        <v>10.077342936991871</v>
      </c>
      <c r="AE23" s="229">
        <f t="shared" ca="1" si="54"/>
        <v>10.077342936991871</v>
      </c>
      <c r="AF23" s="229">
        <f t="shared" ca="1" si="54"/>
        <v>10.077342936991871</v>
      </c>
      <c r="AG23" s="229">
        <f t="shared" ca="1" si="54"/>
        <v>10.077342936991871</v>
      </c>
      <c r="AH23" s="229">
        <f t="shared" ca="1" si="54"/>
        <v>10.077342936991871</v>
      </c>
      <c r="AI23" s="229">
        <f t="shared" ca="1" si="54"/>
        <v>10.077342936991871</v>
      </c>
      <c r="AJ23" s="229">
        <f t="shared" ca="1" si="54"/>
        <v>10.077342936991871</v>
      </c>
      <c r="AK23" s="229">
        <f t="shared" ca="1" si="54"/>
        <v>10.077342936991871</v>
      </c>
      <c r="AL23" s="229">
        <f t="shared" ca="1" si="54"/>
        <v>10.077342936991871</v>
      </c>
      <c r="AM23" s="229">
        <f t="shared" ca="1" si="54"/>
        <v>10.077342936991871</v>
      </c>
      <c r="AN23" s="229">
        <f t="shared" ca="1" si="54"/>
        <v>10.077342936991871</v>
      </c>
      <c r="AO23" s="229">
        <f t="shared" ca="1" si="54"/>
        <v>10.077342936991871</v>
      </c>
      <c r="AP23" s="229">
        <f t="shared" ca="1" si="54"/>
        <v>10.077342936991871</v>
      </c>
      <c r="AQ23" s="229">
        <f t="shared" ca="1" si="54"/>
        <v>10.077342936991871</v>
      </c>
      <c r="AR23" s="229">
        <f t="shared" ca="1" si="54"/>
        <v>10.077342936991871</v>
      </c>
      <c r="AS23" s="229">
        <f t="shared" ca="1" si="54"/>
        <v>10.077342936991871</v>
      </c>
      <c r="AT23" s="229">
        <f t="shared" ca="1" si="54"/>
        <v>10.077342936991871</v>
      </c>
      <c r="AU23" s="229">
        <f t="shared" ca="1" si="54"/>
        <v>10.077342936991871</v>
      </c>
      <c r="AV23" s="229">
        <f t="shared" ca="1" si="54"/>
        <v>10.077342936991871</v>
      </c>
      <c r="AW23" s="229">
        <f t="shared" ca="1" si="54"/>
        <v>10.077342936991871</v>
      </c>
      <c r="AX23" s="229">
        <f t="shared" ca="1" si="54"/>
        <v>10.077342936991871</v>
      </c>
      <c r="AY23" s="229">
        <f t="shared" ca="1" si="54"/>
        <v>10.077342936991871</v>
      </c>
      <c r="AZ23" s="229">
        <f t="shared" ca="1" si="54"/>
        <v>10.077342936991871</v>
      </c>
      <c r="BA23" s="229">
        <f t="shared" ca="1" si="54"/>
        <v>10.077342936991871</v>
      </c>
      <c r="BB23" s="229">
        <f t="shared" ca="1" si="54"/>
        <v>10.077342936991871</v>
      </c>
      <c r="BC23" s="229">
        <f t="shared" ca="1" si="54"/>
        <v>10.077342936991871</v>
      </c>
      <c r="BD23" s="229">
        <f t="shared" ca="1" si="54"/>
        <v>10.077342936991871</v>
      </c>
      <c r="BE23" s="229">
        <f t="shared" ca="1" si="54"/>
        <v>10.077342936991871</v>
      </c>
      <c r="BF23" s="229">
        <f t="shared" ca="1" si="54"/>
        <v>10.077342936991871</v>
      </c>
      <c r="BG23" s="229">
        <f t="shared" ca="1" si="54"/>
        <v>10.077342936991871</v>
      </c>
      <c r="BH23" s="229">
        <f t="shared" ca="1" si="54"/>
        <v>10.077342936991871</v>
      </c>
      <c r="BI23" s="229">
        <f t="shared" ca="1" si="54"/>
        <v>10.077342936991871</v>
      </c>
      <c r="BJ23" s="229">
        <f t="shared" ca="1" si="54"/>
        <v>10.077342936991871</v>
      </c>
      <c r="BK23" s="229">
        <f t="shared" ca="1" si="54"/>
        <v>10.077342936991871</v>
      </c>
      <c r="BL23" s="229">
        <f t="shared" ca="1" si="54"/>
        <v>10.077342936991871</v>
      </c>
      <c r="BM23" s="229">
        <f t="shared" ca="1" si="54"/>
        <v>10.077342936991871</v>
      </c>
      <c r="BN23" s="229">
        <f t="shared" ca="1" si="54"/>
        <v>10.077342936991871</v>
      </c>
      <c r="BO23" s="229">
        <f t="shared" ca="1" si="55"/>
        <v>10.077342936991871</v>
      </c>
      <c r="BP23" s="229">
        <f t="shared" ca="1" si="55"/>
        <v>10.077342936991871</v>
      </c>
      <c r="BQ23" s="229">
        <f t="shared" ca="1" si="55"/>
        <v>10.077342936991871</v>
      </c>
      <c r="BR23" s="229">
        <f t="shared" ca="1" si="55"/>
        <v>10.077342936991871</v>
      </c>
      <c r="BS23" s="229">
        <f t="shared" ca="1" si="55"/>
        <v>10.077342936991871</v>
      </c>
      <c r="BT23" s="229">
        <f t="shared" ca="1" si="55"/>
        <v>10.077342936991871</v>
      </c>
      <c r="BU23" s="229">
        <f t="shared" ca="1" si="55"/>
        <v>10.077342936991871</v>
      </c>
      <c r="BV23" s="229">
        <f t="shared" ca="1" si="55"/>
        <v>10.077342936991871</v>
      </c>
      <c r="BW23" s="229">
        <f t="shared" ca="1" si="55"/>
        <v>10.077342936991871</v>
      </c>
      <c r="BX23" s="229">
        <f t="shared" ca="1" si="55"/>
        <v>10.077342936991871</v>
      </c>
      <c r="BY23" s="229">
        <f t="shared" ca="1" si="55"/>
        <v>10.077342936991871</v>
      </c>
      <c r="BZ23" s="229">
        <f t="shared" ca="1" si="55"/>
        <v>10.077342936991871</v>
      </c>
      <c r="CA23" s="229">
        <f t="shared" ca="1" si="55"/>
        <v>10.077342936991871</v>
      </c>
      <c r="CB23" s="229">
        <f t="shared" ca="1" si="55"/>
        <v>10.077342936991871</v>
      </c>
      <c r="CC23" s="229">
        <f t="shared" ca="1" si="55"/>
        <v>10.077342936991871</v>
      </c>
      <c r="CD23" s="229">
        <f t="shared" ca="1" si="55"/>
        <v>10.077342936991871</v>
      </c>
      <c r="CE23" s="229">
        <f t="shared" ca="1" si="55"/>
        <v>10.077342936991871</v>
      </c>
      <c r="CF23" s="229">
        <f t="shared" ca="1" si="55"/>
        <v>10.077342936991871</v>
      </c>
      <c r="CG23" s="229">
        <f t="shared" ca="1" si="55"/>
        <v>10.077342936991871</v>
      </c>
      <c r="CH23" s="229">
        <f t="shared" ca="1" si="55"/>
        <v>10.077342936991871</v>
      </c>
      <c r="CI23" s="229"/>
      <c r="CJ23" s="229"/>
      <c r="CK23" s="229"/>
      <c r="CL23" s="229"/>
      <c r="CM23" s="229"/>
      <c r="CN23" s="229"/>
      <c r="CO23" s="229"/>
      <c r="CP23" s="229"/>
      <c r="CQ23" s="229"/>
      <c r="CR23" s="229"/>
      <c r="CS23" s="229"/>
      <c r="CT23" s="229"/>
      <c r="CU23" s="229"/>
      <c r="CV23" s="229"/>
      <c r="CW23" s="229"/>
      <c r="CX23" s="229"/>
      <c r="CY23" s="229"/>
      <c r="CZ23" s="229"/>
      <c r="DA23" s="229"/>
      <c r="DB23" s="229"/>
      <c r="DC23" s="229"/>
      <c r="DD23" s="229"/>
      <c r="DE23" s="229"/>
      <c r="DF23" s="229"/>
      <c r="DG23" s="229"/>
      <c r="DH23" s="229"/>
      <c r="DI23" s="229"/>
      <c r="DJ23" s="229"/>
      <c r="DK23" s="229"/>
      <c r="DL23" s="229"/>
      <c r="DM23" s="229"/>
      <c r="DN23" s="229"/>
      <c r="DO23" s="229"/>
      <c r="DP23" s="229"/>
      <c r="DQ23" s="229"/>
      <c r="DR23" s="229"/>
      <c r="DS23" s="229"/>
      <c r="DT23" s="229"/>
      <c r="DU23" s="229"/>
      <c r="DV23" s="229"/>
      <c r="DW23" s="229"/>
      <c r="DX23" s="229"/>
      <c r="DY23" s="229"/>
      <c r="DZ23" s="229"/>
      <c r="EA23" s="229"/>
      <c r="EB23" s="229"/>
      <c r="EC23" s="229"/>
      <c r="ED23" s="229"/>
      <c r="EE23" s="229"/>
      <c r="EF23" s="229"/>
      <c r="EG23" s="229"/>
      <c r="EH23" s="229"/>
      <c r="EI23" s="229"/>
      <c r="EJ23" s="229"/>
      <c r="EK23" s="229"/>
      <c r="EL23" s="229"/>
      <c r="EM23" s="229"/>
      <c r="EN23" s="229"/>
      <c r="EO23" s="229"/>
      <c r="EP23" s="229"/>
      <c r="EQ23" s="229"/>
      <c r="ER23" s="229"/>
      <c r="ES23" s="229"/>
      <c r="ET23" s="229"/>
      <c r="EU23" s="229"/>
      <c r="EV23" s="229"/>
      <c r="EW23" s="229"/>
      <c r="EX23" s="229"/>
      <c r="EY23" s="229"/>
      <c r="EZ23" s="229"/>
      <c r="FA23" s="229"/>
      <c r="FB23" s="229"/>
      <c r="FC23" s="229"/>
      <c r="FD23" s="229"/>
      <c r="FE23" s="229"/>
      <c r="FF23" s="229"/>
      <c r="FG23" s="229"/>
      <c r="FH23" s="229"/>
      <c r="FI23" s="229"/>
      <c r="FJ23" s="229"/>
      <c r="FK23" s="229"/>
      <c r="FL23" s="229"/>
      <c r="FM23" s="229"/>
      <c r="FN23" s="229"/>
      <c r="FO23" s="229"/>
      <c r="FP23" s="229"/>
      <c r="FQ23" s="229"/>
      <c r="FR23" s="229"/>
      <c r="FS23" s="229"/>
      <c r="FT23" s="229"/>
      <c r="FU23" s="229"/>
      <c r="FV23" s="229"/>
      <c r="FW23" s="229"/>
      <c r="FX23" s="229"/>
      <c r="FY23" s="229"/>
      <c r="FZ23" s="229"/>
      <c r="GA23" s="229"/>
      <c r="GB23" s="229"/>
      <c r="GC23" s="229"/>
      <c r="GD23" s="229"/>
      <c r="GE23" s="229"/>
      <c r="GF23" s="229"/>
      <c r="GG23" s="229"/>
      <c r="GH23" s="229"/>
      <c r="GI23" s="229"/>
      <c r="GJ23" s="229"/>
      <c r="GK23" s="229"/>
      <c r="GL23" s="229"/>
      <c r="GM23" s="229"/>
      <c r="GN23" s="229"/>
      <c r="GO23" s="229"/>
      <c r="GP23" s="229"/>
      <c r="GQ23" s="229"/>
      <c r="GR23" s="229"/>
      <c r="GS23" s="229"/>
      <c r="GT23" s="229"/>
      <c r="GU23" s="229"/>
      <c r="GV23" s="229"/>
      <c r="GW23" s="229"/>
      <c r="GX23" s="229"/>
      <c r="GY23" s="229"/>
      <c r="GZ23" s="229"/>
      <c r="HA23" s="229"/>
      <c r="HB23" s="229"/>
      <c r="HC23" s="229"/>
      <c r="HD23" s="229"/>
      <c r="HE23" s="229"/>
      <c r="HF23" s="229"/>
      <c r="HG23" s="229"/>
      <c r="HH23" s="229"/>
      <c r="HI23" s="229"/>
      <c r="HJ23" s="229"/>
      <c r="HK23" s="229"/>
      <c r="HL23" s="229"/>
      <c r="HM23" s="229"/>
      <c r="HN23" s="229"/>
      <c r="HO23" s="229"/>
      <c r="HP23" s="229"/>
      <c r="HQ23" s="229"/>
      <c r="HR23" s="229"/>
      <c r="HS23" s="229"/>
      <c r="HT23" s="229"/>
      <c r="HU23" s="229"/>
      <c r="HV23" s="229"/>
      <c r="HW23" s="229"/>
      <c r="HX23" s="229"/>
      <c r="HY23" s="229"/>
      <c r="HZ23" s="229"/>
      <c r="IA23" s="229"/>
      <c r="IB23" s="229"/>
      <c r="IC23" s="229"/>
      <c r="ID23" s="229"/>
      <c r="IE23" s="229"/>
      <c r="IF23" s="229"/>
      <c r="IG23" s="229"/>
      <c r="IH23" s="229"/>
      <c r="II23" s="229"/>
      <c r="IJ23" s="229"/>
      <c r="IK23" s="229"/>
      <c r="IL23" s="229"/>
      <c r="IM23" s="229"/>
      <c r="IN23" s="229"/>
      <c r="IO23" s="229"/>
      <c r="IP23" s="229"/>
      <c r="IQ23" s="229"/>
      <c r="IR23" s="229"/>
      <c r="IS23" s="229"/>
      <c r="IT23" s="229"/>
      <c r="IU23" s="229"/>
      <c r="IV23" s="229"/>
      <c r="IW23" s="229"/>
      <c r="IX23" s="229"/>
      <c r="IY23" s="229"/>
      <c r="IZ23" s="229"/>
      <c r="JA23" s="229"/>
      <c r="JB23" s="229"/>
      <c r="JC23" s="229"/>
      <c r="JD23" s="229"/>
      <c r="JE23" s="229"/>
      <c r="JF23" s="229"/>
      <c r="JG23" s="229"/>
      <c r="JH23" s="229"/>
      <c r="JI23" s="229"/>
      <c r="JJ23" s="229"/>
      <c r="JK23" s="229"/>
      <c r="JL23" s="229"/>
      <c r="JM23" s="229"/>
      <c r="JN23" s="229"/>
      <c r="JO23" s="229"/>
      <c r="JP23" s="229"/>
      <c r="JQ23" s="229"/>
      <c r="JR23" s="229"/>
      <c r="JS23" s="229"/>
      <c r="JT23" s="229"/>
      <c r="JU23" s="229"/>
      <c r="JV23" s="229"/>
      <c r="JW23" s="229"/>
      <c r="JX23" s="229"/>
      <c r="JY23" s="229"/>
      <c r="JZ23" s="229"/>
      <c r="KA23" s="229"/>
      <c r="KB23" s="229"/>
      <c r="KC23" s="229"/>
      <c r="KD23" s="229"/>
      <c r="KE23" s="229"/>
      <c r="KF23" s="229"/>
      <c r="KG23" s="229"/>
      <c r="KH23" s="229"/>
      <c r="KI23" s="229"/>
      <c r="KJ23" s="229"/>
      <c r="KK23" s="229"/>
      <c r="KL23" s="229"/>
      <c r="KM23" s="229"/>
      <c r="KN23" s="229"/>
      <c r="KO23" s="229"/>
      <c r="KP23" s="229"/>
    </row>
    <row r="24" spans="1:302" s="186" customFormat="1" x14ac:dyDescent="0.3">
      <c r="A24" s="230">
        <f t="shared" si="56"/>
        <v>4</v>
      </c>
      <c r="B24" s="229" cm="1">
        <f t="array" aca="1" ref="B24" ca="1">INDIRECT("'Cronograma de Desembolso'!"&amp;ADDRESS(9,A24+3))</f>
        <v>826.34212083333341</v>
      </c>
      <c r="C24" s="229">
        <f t="shared" si="54"/>
        <v>0</v>
      </c>
      <c r="D24" s="229">
        <f t="shared" si="54"/>
        <v>0</v>
      </c>
      <c r="E24" s="229">
        <f t="shared" si="54"/>
        <v>0</v>
      </c>
      <c r="F24" s="229">
        <f t="shared" ca="1" si="54"/>
        <v>10.201754578189302</v>
      </c>
      <c r="G24" s="229">
        <f t="shared" ca="1" si="54"/>
        <v>10.201754578189302</v>
      </c>
      <c r="H24" s="229">
        <f t="shared" ca="1" si="54"/>
        <v>10.201754578189302</v>
      </c>
      <c r="I24" s="229">
        <f t="shared" ca="1" si="54"/>
        <v>10.201754578189302</v>
      </c>
      <c r="J24" s="229">
        <f t="shared" ca="1" si="54"/>
        <v>10.201754578189302</v>
      </c>
      <c r="K24" s="229">
        <f t="shared" ca="1" si="54"/>
        <v>10.201754578189302</v>
      </c>
      <c r="L24" s="229">
        <f t="shared" ca="1" si="54"/>
        <v>10.201754578189302</v>
      </c>
      <c r="M24" s="229">
        <f t="shared" ca="1" si="54"/>
        <v>10.201754578189302</v>
      </c>
      <c r="N24" s="229">
        <f t="shared" ca="1" si="54"/>
        <v>10.201754578189302</v>
      </c>
      <c r="O24" s="229">
        <f t="shared" ca="1" si="54"/>
        <v>10.201754578189302</v>
      </c>
      <c r="P24" s="229">
        <f t="shared" ca="1" si="54"/>
        <v>10.201754578189302</v>
      </c>
      <c r="Q24" s="229">
        <f t="shared" ca="1" si="54"/>
        <v>10.201754578189302</v>
      </c>
      <c r="R24" s="229">
        <f t="shared" ca="1" si="54"/>
        <v>10.201754578189302</v>
      </c>
      <c r="S24" s="229">
        <f t="shared" ca="1" si="54"/>
        <v>10.201754578189302</v>
      </c>
      <c r="T24" s="229">
        <f t="shared" ca="1" si="54"/>
        <v>10.201754578189302</v>
      </c>
      <c r="U24" s="229">
        <f t="shared" ca="1" si="54"/>
        <v>10.201754578189302</v>
      </c>
      <c r="V24" s="229">
        <f t="shared" ca="1" si="54"/>
        <v>10.201754578189302</v>
      </c>
      <c r="W24" s="229">
        <f t="shared" ca="1" si="54"/>
        <v>10.201754578189302</v>
      </c>
      <c r="X24" s="229">
        <f t="shared" ca="1" si="54"/>
        <v>10.201754578189302</v>
      </c>
      <c r="Y24" s="229">
        <f t="shared" ca="1" si="54"/>
        <v>10.201754578189302</v>
      </c>
      <c r="Z24" s="229">
        <f t="shared" ca="1" si="54"/>
        <v>10.201754578189302</v>
      </c>
      <c r="AA24" s="229">
        <f t="shared" ca="1" si="54"/>
        <v>10.201754578189302</v>
      </c>
      <c r="AB24" s="229">
        <f t="shared" ca="1" si="54"/>
        <v>10.201754578189302</v>
      </c>
      <c r="AC24" s="229">
        <f t="shared" ca="1" si="54"/>
        <v>10.201754578189302</v>
      </c>
      <c r="AD24" s="229">
        <f t="shared" ca="1" si="54"/>
        <v>10.201754578189302</v>
      </c>
      <c r="AE24" s="229">
        <f t="shared" ca="1" si="54"/>
        <v>10.201754578189302</v>
      </c>
      <c r="AF24" s="229">
        <f t="shared" ca="1" si="54"/>
        <v>10.201754578189302</v>
      </c>
      <c r="AG24" s="229">
        <f t="shared" ca="1" si="54"/>
        <v>10.201754578189302</v>
      </c>
      <c r="AH24" s="229">
        <f t="shared" ca="1" si="54"/>
        <v>10.201754578189302</v>
      </c>
      <c r="AI24" s="229">
        <f t="shared" ca="1" si="54"/>
        <v>10.201754578189302</v>
      </c>
      <c r="AJ24" s="229">
        <f t="shared" ca="1" si="54"/>
        <v>10.201754578189302</v>
      </c>
      <c r="AK24" s="229">
        <f t="shared" ca="1" si="54"/>
        <v>10.201754578189302</v>
      </c>
      <c r="AL24" s="229">
        <f t="shared" ca="1" si="54"/>
        <v>10.201754578189302</v>
      </c>
      <c r="AM24" s="229">
        <f t="shared" ca="1" si="54"/>
        <v>10.201754578189302</v>
      </c>
      <c r="AN24" s="229">
        <f t="shared" ca="1" si="54"/>
        <v>10.201754578189302</v>
      </c>
      <c r="AO24" s="229">
        <f t="shared" ca="1" si="54"/>
        <v>10.201754578189302</v>
      </c>
      <c r="AP24" s="229">
        <f t="shared" ca="1" si="54"/>
        <v>10.201754578189302</v>
      </c>
      <c r="AQ24" s="229">
        <f t="shared" ca="1" si="54"/>
        <v>10.201754578189302</v>
      </c>
      <c r="AR24" s="229">
        <f t="shared" ca="1" si="54"/>
        <v>10.201754578189302</v>
      </c>
      <c r="AS24" s="229">
        <f t="shared" ca="1" si="54"/>
        <v>10.201754578189302</v>
      </c>
      <c r="AT24" s="229">
        <f t="shared" ca="1" si="54"/>
        <v>10.201754578189302</v>
      </c>
      <c r="AU24" s="229">
        <f t="shared" ca="1" si="54"/>
        <v>10.201754578189302</v>
      </c>
      <c r="AV24" s="229">
        <f t="shared" ca="1" si="54"/>
        <v>10.201754578189302</v>
      </c>
      <c r="AW24" s="229">
        <f t="shared" ca="1" si="54"/>
        <v>10.201754578189302</v>
      </c>
      <c r="AX24" s="229">
        <f t="shared" ca="1" si="54"/>
        <v>10.201754578189302</v>
      </c>
      <c r="AY24" s="229">
        <f t="shared" ca="1" si="54"/>
        <v>10.201754578189302</v>
      </c>
      <c r="AZ24" s="229">
        <f t="shared" ca="1" si="54"/>
        <v>10.201754578189302</v>
      </c>
      <c r="BA24" s="229">
        <f t="shared" ca="1" si="54"/>
        <v>10.201754578189302</v>
      </c>
      <c r="BB24" s="229">
        <f t="shared" ca="1" si="54"/>
        <v>10.201754578189302</v>
      </c>
      <c r="BC24" s="229">
        <f t="shared" ca="1" si="54"/>
        <v>10.201754578189302</v>
      </c>
      <c r="BD24" s="229">
        <f t="shared" ca="1" si="54"/>
        <v>10.201754578189302</v>
      </c>
      <c r="BE24" s="229">
        <f t="shared" ca="1" si="54"/>
        <v>10.201754578189302</v>
      </c>
      <c r="BF24" s="229">
        <f t="shared" ca="1" si="54"/>
        <v>10.201754578189302</v>
      </c>
      <c r="BG24" s="229">
        <f t="shared" ca="1" si="54"/>
        <v>10.201754578189302</v>
      </c>
      <c r="BH24" s="229">
        <f t="shared" ca="1" si="54"/>
        <v>10.201754578189302</v>
      </c>
      <c r="BI24" s="229">
        <f t="shared" ca="1" si="54"/>
        <v>10.201754578189302</v>
      </c>
      <c r="BJ24" s="229">
        <f t="shared" ca="1" si="54"/>
        <v>10.201754578189302</v>
      </c>
      <c r="BK24" s="229">
        <f t="shared" ca="1" si="54"/>
        <v>10.201754578189302</v>
      </c>
      <c r="BL24" s="229">
        <f t="shared" ca="1" si="54"/>
        <v>10.201754578189302</v>
      </c>
      <c r="BM24" s="229">
        <f t="shared" ca="1" si="54"/>
        <v>10.201754578189302</v>
      </c>
      <c r="BN24" s="229">
        <f t="shared" ref="BN24" ca="1" si="57">IF(BN$7&lt;$A24,0,IFERROR($B24/(7*12-$A24+1),0))</f>
        <v>10.201754578189302</v>
      </c>
      <c r="BO24" s="229">
        <f t="shared" ca="1" si="55"/>
        <v>10.201754578189302</v>
      </c>
      <c r="BP24" s="229">
        <f t="shared" ca="1" si="55"/>
        <v>10.201754578189302</v>
      </c>
      <c r="BQ24" s="229">
        <f t="shared" ca="1" si="55"/>
        <v>10.201754578189302</v>
      </c>
      <c r="BR24" s="229">
        <f t="shared" ca="1" si="55"/>
        <v>10.201754578189302</v>
      </c>
      <c r="BS24" s="229">
        <f t="shared" ca="1" si="55"/>
        <v>10.201754578189302</v>
      </c>
      <c r="BT24" s="229">
        <f t="shared" ca="1" si="55"/>
        <v>10.201754578189302</v>
      </c>
      <c r="BU24" s="229">
        <f t="shared" ca="1" si="55"/>
        <v>10.201754578189302</v>
      </c>
      <c r="BV24" s="229">
        <f t="shared" ca="1" si="55"/>
        <v>10.201754578189302</v>
      </c>
      <c r="BW24" s="229">
        <f t="shared" ca="1" si="55"/>
        <v>10.201754578189302</v>
      </c>
      <c r="BX24" s="229">
        <f t="shared" ca="1" si="55"/>
        <v>10.201754578189302</v>
      </c>
      <c r="BY24" s="229">
        <f t="shared" ca="1" si="55"/>
        <v>10.201754578189302</v>
      </c>
      <c r="BZ24" s="229">
        <f t="shared" ca="1" si="55"/>
        <v>10.201754578189302</v>
      </c>
      <c r="CA24" s="229">
        <f t="shared" ca="1" si="55"/>
        <v>10.201754578189302</v>
      </c>
      <c r="CB24" s="229">
        <f t="shared" ca="1" si="55"/>
        <v>10.201754578189302</v>
      </c>
      <c r="CC24" s="229">
        <f t="shared" ca="1" si="55"/>
        <v>10.201754578189302</v>
      </c>
      <c r="CD24" s="229">
        <f t="shared" ca="1" si="55"/>
        <v>10.201754578189302</v>
      </c>
      <c r="CE24" s="229">
        <f t="shared" ca="1" si="55"/>
        <v>10.201754578189302</v>
      </c>
      <c r="CF24" s="229">
        <f t="shared" ca="1" si="55"/>
        <v>10.201754578189302</v>
      </c>
      <c r="CG24" s="229">
        <f t="shared" ca="1" si="55"/>
        <v>10.201754578189302</v>
      </c>
      <c r="CH24" s="229">
        <f t="shared" ca="1" si="55"/>
        <v>10.201754578189302</v>
      </c>
      <c r="CI24" s="229"/>
      <c r="CJ24" s="229"/>
      <c r="CK24" s="229"/>
      <c r="CL24" s="229"/>
      <c r="CM24" s="229"/>
      <c r="CN24" s="229"/>
      <c r="CO24" s="229"/>
      <c r="CP24" s="229"/>
      <c r="CQ24" s="229"/>
      <c r="CR24" s="229"/>
      <c r="CS24" s="229"/>
      <c r="CT24" s="229"/>
      <c r="CU24" s="229"/>
      <c r="CV24" s="229"/>
      <c r="CW24" s="229"/>
      <c r="CX24" s="229"/>
      <c r="CY24" s="229"/>
      <c r="CZ24" s="229"/>
      <c r="DA24" s="229"/>
      <c r="DB24" s="229"/>
      <c r="DC24" s="229"/>
      <c r="DD24" s="229"/>
      <c r="DE24" s="229"/>
      <c r="DF24" s="229"/>
      <c r="DG24" s="229"/>
      <c r="DH24" s="229"/>
      <c r="DI24" s="229"/>
      <c r="DJ24" s="229"/>
      <c r="DK24" s="229"/>
      <c r="DL24" s="229"/>
      <c r="DM24" s="229"/>
      <c r="DN24" s="229"/>
      <c r="DO24" s="229"/>
      <c r="DP24" s="229"/>
      <c r="DQ24" s="229"/>
      <c r="DR24" s="229"/>
      <c r="DS24" s="229"/>
      <c r="DT24" s="229"/>
      <c r="DU24" s="229"/>
      <c r="DV24" s="229"/>
      <c r="DW24" s="229"/>
      <c r="DX24" s="229"/>
      <c r="DY24" s="229"/>
      <c r="DZ24" s="229"/>
      <c r="EA24" s="229"/>
      <c r="EB24" s="229"/>
      <c r="EC24" s="229"/>
      <c r="ED24" s="229"/>
      <c r="EE24" s="229"/>
      <c r="EF24" s="229"/>
      <c r="EG24" s="229"/>
      <c r="EH24" s="229"/>
      <c r="EI24" s="229"/>
      <c r="EJ24" s="229"/>
      <c r="EK24" s="229"/>
      <c r="EL24" s="229"/>
      <c r="EM24" s="229"/>
      <c r="EN24" s="229"/>
      <c r="EO24" s="229"/>
      <c r="EP24" s="229"/>
      <c r="EQ24" s="229"/>
      <c r="ER24" s="229"/>
      <c r="ES24" s="229"/>
      <c r="ET24" s="229"/>
      <c r="EU24" s="229"/>
      <c r="EV24" s="229"/>
      <c r="EW24" s="229"/>
      <c r="EX24" s="229"/>
      <c r="EY24" s="229"/>
      <c r="EZ24" s="229"/>
      <c r="FA24" s="229"/>
      <c r="FB24" s="229"/>
      <c r="FC24" s="229"/>
      <c r="FD24" s="229"/>
      <c r="FE24" s="229"/>
      <c r="FF24" s="229"/>
      <c r="FG24" s="229"/>
      <c r="FH24" s="229"/>
      <c r="FI24" s="229"/>
      <c r="FJ24" s="229"/>
      <c r="FK24" s="229"/>
      <c r="FL24" s="229"/>
      <c r="FM24" s="229"/>
      <c r="FN24" s="229"/>
      <c r="FO24" s="229"/>
      <c r="FP24" s="229"/>
      <c r="FQ24" s="229"/>
      <c r="FR24" s="229"/>
      <c r="FS24" s="229"/>
      <c r="FT24" s="229"/>
      <c r="FU24" s="229"/>
      <c r="FV24" s="229"/>
      <c r="FW24" s="229"/>
      <c r="FX24" s="229"/>
      <c r="FY24" s="229"/>
      <c r="FZ24" s="229"/>
      <c r="GA24" s="229"/>
      <c r="GB24" s="229"/>
      <c r="GC24" s="229"/>
      <c r="GD24" s="229"/>
      <c r="GE24" s="229"/>
      <c r="GF24" s="229"/>
      <c r="GG24" s="229"/>
      <c r="GH24" s="229"/>
      <c r="GI24" s="229"/>
      <c r="GJ24" s="229"/>
      <c r="GK24" s="229"/>
      <c r="GL24" s="229"/>
      <c r="GM24" s="229"/>
      <c r="GN24" s="229"/>
      <c r="GO24" s="229"/>
      <c r="GP24" s="229"/>
      <c r="GQ24" s="229"/>
      <c r="GR24" s="229"/>
      <c r="GS24" s="229"/>
      <c r="GT24" s="229"/>
      <c r="GU24" s="229"/>
      <c r="GV24" s="229"/>
      <c r="GW24" s="229"/>
      <c r="GX24" s="229"/>
      <c r="GY24" s="229"/>
      <c r="GZ24" s="229"/>
      <c r="HA24" s="229"/>
      <c r="HB24" s="229"/>
      <c r="HC24" s="229"/>
      <c r="HD24" s="229"/>
      <c r="HE24" s="229"/>
      <c r="HF24" s="229"/>
      <c r="HG24" s="229"/>
      <c r="HH24" s="229"/>
      <c r="HI24" s="229"/>
      <c r="HJ24" s="229"/>
      <c r="HK24" s="229"/>
      <c r="HL24" s="229"/>
      <c r="HM24" s="229"/>
      <c r="HN24" s="229"/>
      <c r="HO24" s="229"/>
      <c r="HP24" s="229"/>
      <c r="HQ24" s="229"/>
      <c r="HR24" s="229"/>
      <c r="HS24" s="229"/>
      <c r="HT24" s="229"/>
      <c r="HU24" s="229"/>
      <c r="HV24" s="229"/>
      <c r="HW24" s="229"/>
      <c r="HX24" s="229"/>
      <c r="HY24" s="229"/>
      <c r="HZ24" s="229"/>
      <c r="IA24" s="229"/>
      <c r="IB24" s="229"/>
      <c r="IC24" s="229"/>
      <c r="ID24" s="229"/>
      <c r="IE24" s="229"/>
      <c r="IF24" s="229"/>
      <c r="IG24" s="229"/>
      <c r="IH24" s="229"/>
      <c r="II24" s="229"/>
      <c r="IJ24" s="229"/>
      <c r="IK24" s="229"/>
      <c r="IL24" s="229"/>
      <c r="IM24" s="229"/>
      <c r="IN24" s="229"/>
      <c r="IO24" s="229"/>
      <c r="IP24" s="229"/>
      <c r="IQ24" s="229"/>
      <c r="IR24" s="229"/>
      <c r="IS24" s="229"/>
      <c r="IT24" s="229"/>
      <c r="IU24" s="229"/>
      <c r="IV24" s="229"/>
      <c r="IW24" s="229"/>
      <c r="IX24" s="229"/>
      <c r="IY24" s="229"/>
      <c r="IZ24" s="229"/>
      <c r="JA24" s="229"/>
      <c r="JB24" s="229"/>
      <c r="JC24" s="229"/>
      <c r="JD24" s="229"/>
      <c r="JE24" s="229"/>
      <c r="JF24" s="229"/>
      <c r="JG24" s="229"/>
      <c r="JH24" s="229"/>
      <c r="JI24" s="229"/>
      <c r="JJ24" s="229"/>
      <c r="JK24" s="229"/>
      <c r="JL24" s="229"/>
      <c r="JM24" s="229"/>
      <c r="JN24" s="229"/>
      <c r="JO24" s="229"/>
      <c r="JP24" s="229"/>
      <c r="JQ24" s="229"/>
      <c r="JR24" s="229"/>
      <c r="JS24" s="229"/>
      <c r="JT24" s="229"/>
      <c r="JU24" s="229"/>
      <c r="JV24" s="229"/>
      <c r="JW24" s="229"/>
      <c r="JX24" s="229"/>
      <c r="JY24" s="229"/>
      <c r="JZ24" s="229"/>
      <c r="KA24" s="229"/>
      <c r="KB24" s="229"/>
      <c r="KC24" s="229"/>
      <c r="KD24" s="229"/>
      <c r="KE24" s="229"/>
      <c r="KF24" s="229"/>
      <c r="KG24" s="229"/>
      <c r="KH24" s="229"/>
      <c r="KI24" s="229"/>
      <c r="KJ24" s="229"/>
      <c r="KK24" s="229"/>
      <c r="KL24" s="229"/>
      <c r="KM24" s="229"/>
      <c r="KN24" s="229"/>
      <c r="KO24" s="229"/>
      <c r="KP24" s="229"/>
    </row>
    <row r="25" spans="1:302" s="186" customFormat="1" x14ac:dyDescent="0.3">
      <c r="A25" s="230">
        <f t="shared" si="56"/>
        <v>5</v>
      </c>
      <c r="B25" s="229" cm="1">
        <f t="array" aca="1" ref="B25" ca="1">INDIRECT("'Cronograma de Desembolso'!"&amp;ADDRESS(9,A25+3))</f>
        <v>826.34212083333341</v>
      </c>
      <c r="C25" s="229">
        <f t="shared" ref="C25:BN28" si="58">IF(C$7&lt;$A25,0,IFERROR($B25/(7*12-$A25+1),0))</f>
        <v>0</v>
      </c>
      <c r="D25" s="229">
        <f t="shared" si="58"/>
        <v>0</v>
      </c>
      <c r="E25" s="229">
        <f t="shared" si="58"/>
        <v>0</v>
      </c>
      <c r="F25" s="229">
        <f t="shared" si="58"/>
        <v>0</v>
      </c>
      <c r="G25" s="229">
        <f t="shared" ca="1" si="58"/>
        <v>10.329276510416667</v>
      </c>
      <c r="H25" s="229">
        <f t="shared" ca="1" si="58"/>
        <v>10.329276510416667</v>
      </c>
      <c r="I25" s="229">
        <f t="shared" ca="1" si="58"/>
        <v>10.329276510416667</v>
      </c>
      <c r="J25" s="229">
        <f t="shared" ca="1" si="58"/>
        <v>10.329276510416667</v>
      </c>
      <c r="K25" s="229">
        <f t="shared" ca="1" si="58"/>
        <v>10.329276510416667</v>
      </c>
      <c r="L25" s="229">
        <f t="shared" ca="1" si="58"/>
        <v>10.329276510416667</v>
      </c>
      <c r="M25" s="229">
        <f t="shared" ca="1" si="58"/>
        <v>10.329276510416667</v>
      </c>
      <c r="N25" s="229">
        <f t="shared" ca="1" si="58"/>
        <v>10.329276510416667</v>
      </c>
      <c r="O25" s="229">
        <f t="shared" ca="1" si="58"/>
        <v>10.329276510416667</v>
      </c>
      <c r="P25" s="229">
        <f t="shared" ca="1" si="58"/>
        <v>10.329276510416667</v>
      </c>
      <c r="Q25" s="229">
        <f t="shared" ca="1" si="58"/>
        <v>10.329276510416667</v>
      </c>
      <c r="R25" s="229">
        <f t="shared" ca="1" si="58"/>
        <v>10.329276510416667</v>
      </c>
      <c r="S25" s="229">
        <f t="shared" ca="1" si="58"/>
        <v>10.329276510416667</v>
      </c>
      <c r="T25" s="229">
        <f t="shared" ca="1" si="58"/>
        <v>10.329276510416667</v>
      </c>
      <c r="U25" s="229">
        <f t="shared" ca="1" si="58"/>
        <v>10.329276510416667</v>
      </c>
      <c r="V25" s="229">
        <f t="shared" ca="1" si="58"/>
        <v>10.329276510416667</v>
      </c>
      <c r="W25" s="229">
        <f t="shared" ca="1" si="58"/>
        <v>10.329276510416667</v>
      </c>
      <c r="X25" s="229">
        <f t="shared" ca="1" si="58"/>
        <v>10.329276510416667</v>
      </c>
      <c r="Y25" s="229">
        <f t="shared" ca="1" si="58"/>
        <v>10.329276510416667</v>
      </c>
      <c r="Z25" s="229">
        <f t="shared" ca="1" si="58"/>
        <v>10.329276510416667</v>
      </c>
      <c r="AA25" s="229">
        <f t="shared" ca="1" si="58"/>
        <v>10.329276510416667</v>
      </c>
      <c r="AB25" s="229">
        <f t="shared" ca="1" si="58"/>
        <v>10.329276510416667</v>
      </c>
      <c r="AC25" s="229">
        <f t="shared" ca="1" si="58"/>
        <v>10.329276510416667</v>
      </c>
      <c r="AD25" s="229">
        <f t="shared" ca="1" si="58"/>
        <v>10.329276510416667</v>
      </c>
      <c r="AE25" s="229">
        <f t="shared" ca="1" si="58"/>
        <v>10.329276510416667</v>
      </c>
      <c r="AF25" s="229">
        <f t="shared" ca="1" si="58"/>
        <v>10.329276510416667</v>
      </c>
      <c r="AG25" s="229">
        <f t="shared" ca="1" si="58"/>
        <v>10.329276510416667</v>
      </c>
      <c r="AH25" s="229">
        <f t="shared" ca="1" si="58"/>
        <v>10.329276510416667</v>
      </c>
      <c r="AI25" s="229">
        <f t="shared" ca="1" si="58"/>
        <v>10.329276510416667</v>
      </c>
      <c r="AJ25" s="229">
        <f t="shared" ca="1" si="58"/>
        <v>10.329276510416667</v>
      </c>
      <c r="AK25" s="229">
        <f t="shared" ca="1" si="58"/>
        <v>10.329276510416667</v>
      </c>
      <c r="AL25" s="229">
        <f t="shared" ca="1" si="58"/>
        <v>10.329276510416667</v>
      </c>
      <c r="AM25" s="229">
        <f t="shared" ca="1" si="58"/>
        <v>10.329276510416667</v>
      </c>
      <c r="AN25" s="229">
        <f t="shared" ca="1" si="58"/>
        <v>10.329276510416667</v>
      </c>
      <c r="AO25" s="229">
        <f t="shared" ca="1" si="58"/>
        <v>10.329276510416667</v>
      </c>
      <c r="AP25" s="229">
        <f t="shared" ca="1" si="58"/>
        <v>10.329276510416667</v>
      </c>
      <c r="AQ25" s="229">
        <f t="shared" ca="1" si="58"/>
        <v>10.329276510416667</v>
      </c>
      <c r="AR25" s="229">
        <f t="shared" ca="1" si="58"/>
        <v>10.329276510416667</v>
      </c>
      <c r="AS25" s="229">
        <f t="shared" ca="1" si="58"/>
        <v>10.329276510416667</v>
      </c>
      <c r="AT25" s="229">
        <f t="shared" ca="1" si="58"/>
        <v>10.329276510416667</v>
      </c>
      <c r="AU25" s="229">
        <f t="shared" ca="1" si="58"/>
        <v>10.329276510416667</v>
      </c>
      <c r="AV25" s="229">
        <f t="shared" ca="1" si="58"/>
        <v>10.329276510416667</v>
      </c>
      <c r="AW25" s="229">
        <f t="shared" ca="1" si="58"/>
        <v>10.329276510416667</v>
      </c>
      <c r="AX25" s="229">
        <f t="shared" ca="1" si="58"/>
        <v>10.329276510416667</v>
      </c>
      <c r="AY25" s="229">
        <f t="shared" ca="1" si="58"/>
        <v>10.329276510416667</v>
      </c>
      <c r="AZ25" s="229">
        <f t="shared" ca="1" si="58"/>
        <v>10.329276510416667</v>
      </c>
      <c r="BA25" s="229">
        <f t="shared" ca="1" si="58"/>
        <v>10.329276510416667</v>
      </c>
      <c r="BB25" s="229">
        <f t="shared" ca="1" si="58"/>
        <v>10.329276510416667</v>
      </c>
      <c r="BC25" s="229">
        <f t="shared" ca="1" si="58"/>
        <v>10.329276510416667</v>
      </c>
      <c r="BD25" s="229">
        <f t="shared" ca="1" si="58"/>
        <v>10.329276510416667</v>
      </c>
      <c r="BE25" s="229">
        <f t="shared" ca="1" si="58"/>
        <v>10.329276510416667</v>
      </c>
      <c r="BF25" s="229">
        <f t="shared" ca="1" si="58"/>
        <v>10.329276510416667</v>
      </c>
      <c r="BG25" s="229">
        <f t="shared" ca="1" si="58"/>
        <v>10.329276510416667</v>
      </c>
      <c r="BH25" s="229">
        <f t="shared" ca="1" si="58"/>
        <v>10.329276510416667</v>
      </c>
      <c r="BI25" s="229">
        <f t="shared" ca="1" si="58"/>
        <v>10.329276510416667</v>
      </c>
      <c r="BJ25" s="229">
        <f t="shared" ca="1" si="58"/>
        <v>10.329276510416667</v>
      </c>
      <c r="BK25" s="229">
        <f t="shared" ca="1" si="58"/>
        <v>10.329276510416667</v>
      </c>
      <c r="BL25" s="229">
        <f t="shared" ca="1" si="58"/>
        <v>10.329276510416667</v>
      </c>
      <c r="BM25" s="229">
        <f t="shared" ca="1" si="58"/>
        <v>10.329276510416667</v>
      </c>
      <c r="BN25" s="229">
        <f t="shared" ca="1" si="58"/>
        <v>10.329276510416667</v>
      </c>
      <c r="BO25" s="229">
        <f t="shared" ca="1" si="55"/>
        <v>10.329276510416667</v>
      </c>
      <c r="BP25" s="229">
        <f t="shared" ca="1" si="55"/>
        <v>10.329276510416667</v>
      </c>
      <c r="BQ25" s="229">
        <f t="shared" ca="1" si="55"/>
        <v>10.329276510416667</v>
      </c>
      <c r="BR25" s="229">
        <f t="shared" ca="1" si="55"/>
        <v>10.329276510416667</v>
      </c>
      <c r="BS25" s="229">
        <f t="shared" ca="1" si="55"/>
        <v>10.329276510416667</v>
      </c>
      <c r="BT25" s="229">
        <f t="shared" ca="1" si="55"/>
        <v>10.329276510416667</v>
      </c>
      <c r="BU25" s="229">
        <f t="shared" ca="1" si="55"/>
        <v>10.329276510416667</v>
      </c>
      <c r="BV25" s="229">
        <f t="shared" ca="1" si="55"/>
        <v>10.329276510416667</v>
      </c>
      <c r="BW25" s="229">
        <f t="shared" ca="1" si="55"/>
        <v>10.329276510416667</v>
      </c>
      <c r="BX25" s="229">
        <f t="shared" ca="1" si="55"/>
        <v>10.329276510416667</v>
      </c>
      <c r="BY25" s="229">
        <f t="shared" ca="1" si="55"/>
        <v>10.329276510416667</v>
      </c>
      <c r="BZ25" s="229">
        <f t="shared" ca="1" si="55"/>
        <v>10.329276510416667</v>
      </c>
      <c r="CA25" s="229">
        <f t="shared" ca="1" si="55"/>
        <v>10.329276510416667</v>
      </c>
      <c r="CB25" s="229">
        <f t="shared" ca="1" si="55"/>
        <v>10.329276510416667</v>
      </c>
      <c r="CC25" s="229">
        <f t="shared" ca="1" si="55"/>
        <v>10.329276510416667</v>
      </c>
      <c r="CD25" s="229">
        <f t="shared" ca="1" si="55"/>
        <v>10.329276510416667</v>
      </c>
      <c r="CE25" s="229">
        <f t="shared" ca="1" si="55"/>
        <v>10.329276510416667</v>
      </c>
      <c r="CF25" s="229">
        <f t="shared" ca="1" si="55"/>
        <v>10.329276510416667</v>
      </c>
      <c r="CG25" s="229">
        <f t="shared" ca="1" si="55"/>
        <v>10.329276510416667</v>
      </c>
      <c r="CH25" s="229">
        <f t="shared" ca="1" si="55"/>
        <v>10.329276510416667</v>
      </c>
      <c r="CI25" s="229"/>
      <c r="CJ25" s="229"/>
      <c r="CK25" s="229"/>
      <c r="CL25" s="229"/>
      <c r="CM25" s="229"/>
      <c r="CN25" s="229"/>
      <c r="CO25" s="229"/>
      <c r="CP25" s="229"/>
      <c r="CQ25" s="229"/>
      <c r="CR25" s="229"/>
      <c r="CS25" s="229"/>
      <c r="CT25" s="229"/>
      <c r="CU25" s="229"/>
      <c r="CV25" s="229"/>
      <c r="CW25" s="229"/>
      <c r="CX25" s="229"/>
      <c r="CY25" s="229"/>
      <c r="CZ25" s="229"/>
      <c r="DA25" s="229"/>
      <c r="DB25" s="229"/>
      <c r="DC25" s="229"/>
      <c r="DD25" s="229"/>
      <c r="DE25" s="229"/>
      <c r="DF25" s="229"/>
      <c r="DG25" s="229"/>
      <c r="DH25" s="229"/>
      <c r="DI25" s="229"/>
      <c r="DJ25" s="229"/>
      <c r="DK25" s="229"/>
      <c r="DL25" s="229"/>
      <c r="DM25" s="229"/>
      <c r="DN25" s="229"/>
      <c r="DO25" s="229"/>
      <c r="DP25" s="229"/>
      <c r="DQ25" s="229"/>
      <c r="DR25" s="229"/>
      <c r="DS25" s="229"/>
      <c r="DT25" s="229"/>
      <c r="DU25" s="229"/>
      <c r="DV25" s="229"/>
      <c r="DW25" s="229"/>
      <c r="DX25" s="229"/>
      <c r="DY25" s="229"/>
      <c r="DZ25" s="229"/>
      <c r="EA25" s="229"/>
      <c r="EB25" s="229"/>
      <c r="EC25" s="229"/>
      <c r="ED25" s="229"/>
      <c r="EE25" s="229"/>
      <c r="EF25" s="229"/>
      <c r="EG25" s="229"/>
      <c r="EH25" s="229"/>
      <c r="EI25" s="229"/>
      <c r="EJ25" s="229"/>
      <c r="EK25" s="229"/>
      <c r="EL25" s="229"/>
      <c r="EM25" s="229"/>
      <c r="EN25" s="229"/>
      <c r="EO25" s="229"/>
      <c r="EP25" s="229"/>
      <c r="EQ25" s="229"/>
      <c r="ER25" s="229"/>
      <c r="ES25" s="229"/>
      <c r="ET25" s="229"/>
      <c r="EU25" s="229"/>
      <c r="EV25" s="229"/>
      <c r="EW25" s="229"/>
      <c r="EX25" s="229"/>
      <c r="EY25" s="229"/>
      <c r="EZ25" s="229"/>
      <c r="FA25" s="229"/>
      <c r="FB25" s="229"/>
      <c r="FC25" s="229"/>
      <c r="FD25" s="229"/>
      <c r="FE25" s="229"/>
      <c r="FF25" s="229"/>
      <c r="FG25" s="229"/>
      <c r="FH25" s="229"/>
      <c r="FI25" s="229"/>
      <c r="FJ25" s="229"/>
      <c r="FK25" s="229"/>
      <c r="FL25" s="229"/>
      <c r="FM25" s="229"/>
      <c r="FN25" s="229"/>
      <c r="FO25" s="229"/>
      <c r="FP25" s="229"/>
      <c r="FQ25" s="229"/>
      <c r="FR25" s="229"/>
      <c r="FS25" s="229"/>
      <c r="FT25" s="229"/>
      <c r="FU25" s="229"/>
      <c r="FV25" s="229"/>
      <c r="FW25" s="229"/>
      <c r="FX25" s="229"/>
      <c r="FY25" s="229"/>
      <c r="FZ25" s="229"/>
      <c r="GA25" s="229"/>
      <c r="GB25" s="229"/>
      <c r="GC25" s="229"/>
      <c r="GD25" s="229"/>
      <c r="GE25" s="229"/>
      <c r="GF25" s="229"/>
      <c r="GG25" s="229"/>
      <c r="GH25" s="229"/>
      <c r="GI25" s="229"/>
      <c r="GJ25" s="229"/>
      <c r="GK25" s="229"/>
      <c r="GL25" s="229"/>
      <c r="GM25" s="229"/>
      <c r="GN25" s="229"/>
      <c r="GO25" s="229"/>
      <c r="GP25" s="229"/>
      <c r="GQ25" s="229"/>
      <c r="GR25" s="229"/>
      <c r="GS25" s="229"/>
      <c r="GT25" s="229"/>
      <c r="GU25" s="229"/>
      <c r="GV25" s="229"/>
      <c r="GW25" s="229"/>
      <c r="GX25" s="229"/>
      <c r="GY25" s="229"/>
      <c r="GZ25" s="229"/>
      <c r="HA25" s="229"/>
      <c r="HB25" s="229"/>
      <c r="HC25" s="229"/>
      <c r="HD25" s="229"/>
      <c r="HE25" s="229"/>
      <c r="HF25" s="229"/>
      <c r="HG25" s="229"/>
      <c r="HH25" s="229"/>
      <c r="HI25" s="229"/>
      <c r="HJ25" s="229"/>
      <c r="HK25" s="229"/>
      <c r="HL25" s="229"/>
      <c r="HM25" s="229"/>
      <c r="HN25" s="229"/>
      <c r="HO25" s="229"/>
      <c r="HP25" s="229"/>
      <c r="HQ25" s="229"/>
      <c r="HR25" s="229"/>
      <c r="HS25" s="229"/>
      <c r="HT25" s="229"/>
      <c r="HU25" s="229"/>
      <c r="HV25" s="229"/>
      <c r="HW25" s="229"/>
      <c r="HX25" s="229"/>
      <c r="HY25" s="229"/>
      <c r="HZ25" s="229"/>
      <c r="IA25" s="229"/>
      <c r="IB25" s="229"/>
      <c r="IC25" s="229"/>
      <c r="ID25" s="229"/>
      <c r="IE25" s="229"/>
      <c r="IF25" s="229"/>
      <c r="IG25" s="229"/>
      <c r="IH25" s="229"/>
      <c r="II25" s="229"/>
      <c r="IJ25" s="229"/>
      <c r="IK25" s="229"/>
      <c r="IL25" s="229"/>
      <c r="IM25" s="229"/>
      <c r="IN25" s="229"/>
      <c r="IO25" s="229"/>
      <c r="IP25" s="229"/>
      <c r="IQ25" s="229"/>
      <c r="IR25" s="229"/>
      <c r="IS25" s="229"/>
      <c r="IT25" s="229"/>
      <c r="IU25" s="229"/>
      <c r="IV25" s="229"/>
      <c r="IW25" s="229"/>
      <c r="IX25" s="229"/>
      <c r="IY25" s="229"/>
      <c r="IZ25" s="229"/>
      <c r="JA25" s="229"/>
      <c r="JB25" s="229"/>
      <c r="JC25" s="229"/>
      <c r="JD25" s="229"/>
      <c r="JE25" s="229"/>
      <c r="JF25" s="229"/>
      <c r="JG25" s="229"/>
      <c r="JH25" s="229"/>
      <c r="JI25" s="229"/>
      <c r="JJ25" s="229"/>
      <c r="JK25" s="229"/>
      <c r="JL25" s="229"/>
      <c r="JM25" s="229"/>
      <c r="JN25" s="229"/>
      <c r="JO25" s="229"/>
      <c r="JP25" s="229"/>
      <c r="JQ25" s="229"/>
      <c r="JR25" s="229"/>
      <c r="JS25" s="229"/>
      <c r="JT25" s="229"/>
      <c r="JU25" s="229"/>
      <c r="JV25" s="229"/>
      <c r="JW25" s="229"/>
      <c r="JX25" s="229"/>
      <c r="JY25" s="229"/>
      <c r="JZ25" s="229"/>
      <c r="KA25" s="229"/>
      <c r="KB25" s="229"/>
      <c r="KC25" s="229"/>
      <c r="KD25" s="229"/>
      <c r="KE25" s="229"/>
      <c r="KF25" s="229"/>
      <c r="KG25" s="229"/>
      <c r="KH25" s="229"/>
      <c r="KI25" s="229"/>
      <c r="KJ25" s="229"/>
      <c r="KK25" s="229"/>
      <c r="KL25" s="229"/>
      <c r="KM25" s="229"/>
      <c r="KN25" s="229"/>
      <c r="KO25" s="229"/>
      <c r="KP25" s="229"/>
    </row>
    <row r="26" spans="1:302" s="186" customFormat="1" x14ac:dyDescent="0.3">
      <c r="A26" s="230">
        <f t="shared" si="56"/>
        <v>6</v>
      </c>
      <c r="B26" s="229" cm="1">
        <f t="array" aca="1" ref="B26" ca="1">INDIRECT("'Cronograma de Desembolso'!"&amp;ADDRESS(9,A26+3))</f>
        <v>826.34212083333341</v>
      </c>
      <c r="C26" s="229">
        <f t="shared" si="58"/>
        <v>0</v>
      </c>
      <c r="D26" s="229">
        <f t="shared" si="58"/>
        <v>0</v>
      </c>
      <c r="E26" s="229">
        <f t="shared" si="58"/>
        <v>0</v>
      </c>
      <c r="F26" s="229">
        <f t="shared" si="58"/>
        <v>0</v>
      </c>
      <c r="G26" s="229">
        <f t="shared" si="58"/>
        <v>0</v>
      </c>
      <c r="H26" s="229">
        <f t="shared" ca="1" si="58"/>
        <v>10.460026845991562</v>
      </c>
      <c r="I26" s="229">
        <f t="shared" ca="1" si="58"/>
        <v>10.460026845991562</v>
      </c>
      <c r="J26" s="229">
        <f t="shared" ca="1" si="58"/>
        <v>10.460026845991562</v>
      </c>
      <c r="K26" s="229">
        <f t="shared" ca="1" si="58"/>
        <v>10.460026845991562</v>
      </c>
      <c r="L26" s="229">
        <f t="shared" ca="1" si="58"/>
        <v>10.460026845991562</v>
      </c>
      <c r="M26" s="229">
        <f t="shared" ca="1" si="58"/>
        <v>10.460026845991562</v>
      </c>
      <c r="N26" s="229">
        <f t="shared" ca="1" si="58"/>
        <v>10.460026845991562</v>
      </c>
      <c r="O26" s="229">
        <f t="shared" ca="1" si="58"/>
        <v>10.460026845991562</v>
      </c>
      <c r="P26" s="229">
        <f t="shared" ca="1" si="58"/>
        <v>10.460026845991562</v>
      </c>
      <c r="Q26" s="229">
        <f t="shared" ca="1" si="58"/>
        <v>10.460026845991562</v>
      </c>
      <c r="R26" s="229">
        <f t="shared" ca="1" si="58"/>
        <v>10.460026845991562</v>
      </c>
      <c r="S26" s="229">
        <f t="shared" ca="1" si="58"/>
        <v>10.460026845991562</v>
      </c>
      <c r="T26" s="229">
        <f t="shared" ca="1" si="58"/>
        <v>10.460026845991562</v>
      </c>
      <c r="U26" s="229">
        <f t="shared" ca="1" si="58"/>
        <v>10.460026845991562</v>
      </c>
      <c r="V26" s="229">
        <f t="shared" ca="1" si="58"/>
        <v>10.460026845991562</v>
      </c>
      <c r="W26" s="229">
        <f t="shared" ca="1" si="58"/>
        <v>10.460026845991562</v>
      </c>
      <c r="X26" s="229">
        <f t="shared" ca="1" si="58"/>
        <v>10.460026845991562</v>
      </c>
      <c r="Y26" s="229">
        <f t="shared" ca="1" si="58"/>
        <v>10.460026845991562</v>
      </c>
      <c r="Z26" s="229">
        <f t="shared" ca="1" si="58"/>
        <v>10.460026845991562</v>
      </c>
      <c r="AA26" s="229">
        <f t="shared" ca="1" si="58"/>
        <v>10.460026845991562</v>
      </c>
      <c r="AB26" s="229">
        <f t="shared" ca="1" si="58"/>
        <v>10.460026845991562</v>
      </c>
      <c r="AC26" s="229">
        <f t="shared" ca="1" si="58"/>
        <v>10.460026845991562</v>
      </c>
      <c r="AD26" s="229">
        <f t="shared" ca="1" si="58"/>
        <v>10.460026845991562</v>
      </c>
      <c r="AE26" s="229">
        <f t="shared" ca="1" si="58"/>
        <v>10.460026845991562</v>
      </c>
      <c r="AF26" s="229">
        <f t="shared" ca="1" si="58"/>
        <v>10.460026845991562</v>
      </c>
      <c r="AG26" s="229">
        <f t="shared" ca="1" si="58"/>
        <v>10.460026845991562</v>
      </c>
      <c r="AH26" s="229">
        <f t="shared" ca="1" si="58"/>
        <v>10.460026845991562</v>
      </c>
      <c r="AI26" s="229">
        <f t="shared" ca="1" si="58"/>
        <v>10.460026845991562</v>
      </c>
      <c r="AJ26" s="229">
        <f t="shared" ca="1" si="58"/>
        <v>10.460026845991562</v>
      </c>
      <c r="AK26" s="229">
        <f t="shared" ca="1" si="58"/>
        <v>10.460026845991562</v>
      </c>
      <c r="AL26" s="229">
        <f t="shared" ca="1" si="58"/>
        <v>10.460026845991562</v>
      </c>
      <c r="AM26" s="229">
        <f t="shared" ca="1" si="58"/>
        <v>10.460026845991562</v>
      </c>
      <c r="AN26" s="229">
        <f t="shared" ca="1" si="58"/>
        <v>10.460026845991562</v>
      </c>
      <c r="AO26" s="229">
        <f t="shared" ca="1" si="58"/>
        <v>10.460026845991562</v>
      </c>
      <c r="AP26" s="229">
        <f t="shared" ca="1" si="58"/>
        <v>10.460026845991562</v>
      </c>
      <c r="AQ26" s="229">
        <f t="shared" ca="1" si="58"/>
        <v>10.460026845991562</v>
      </c>
      <c r="AR26" s="229">
        <f t="shared" ca="1" si="58"/>
        <v>10.460026845991562</v>
      </c>
      <c r="AS26" s="229">
        <f t="shared" ca="1" si="58"/>
        <v>10.460026845991562</v>
      </c>
      <c r="AT26" s="229">
        <f t="shared" ca="1" si="58"/>
        <v>10.460026845991562</v>
      </c>
      <c r="AU26" s="229">
        <f t="shared" ca="1" si="58"/>
        <v>10.460026845991562</v>
      </c>
      <c r="AV26" s="229">
        <f t="shared" ca="1" si="58"/>
        <v>10.460026845991562</v>
      </c>
      <c r="AW26" s="229">
        <f t="shared" ca="1" si="58"/>
        <v>10.460026845991562</v>
      </c>
      <c r="AX26" s="229">
        <f t="shared" ca="1" si="58"/>
        <v>10.460026845991562</v>
      </c>
      <c r="AY26" s="229">
        <f t="shared" ca="1" si="58"/>
        <v>10.460026845991562</v>
      </c>
      <c r="AZ26" s="229">
        <f t="shared" ca="1" si="58"/>
        <v>10.460026845991562</v>
      </c>
      <c r="BA26" s="229">
        <f t="shared" ca="1" si="58"/>
        <v>10.460026845991562</v>
      </c>
      <c r="BB26" s="229">
        <f t="shared" ca="1" si="58"/>
        <v>10.460026845991562</v>
      </c>
      <c r="BC26" s="229">
        <f t="shared" ca="1" si="58"/>
        <v>10.460026845991562</v>
      </c>
      <c r="BD26" s="229">
        <f t="shared" ca="1" si="58"/>
        <v>10.460026845991562</v>
      </c>
      <c r="BE26" s="229">
        <f t="shared" ca="1" si="58"/>
        <v>10.460026845991562</v>
      </c>
      <c r="BF26" s="229">
        <f t="shared" ca="1" si="58"/>
        <v>10.460026845991562</v>
      </c>
      <c r="BG26" s="229">
        <f t="shared" ca="1" si="58"/>
        <v>10.460026845991562</v>
      </c>
      <c r="BH26" s="229">
        <f t="shared" ca="1" si="58"/>
        <v>10.460026845991562</v>
      </c>
      <c r="BI26" s="229">
        <f t="shared" ca="1" si="58"/>
        <v>10.460026845991562</v>
      </c>
      <c r="BJ26" s="229">
        <f t="shared" ca="1" si="58"/>
        <v>10.460026845991562</v>
      </c>
      <c r="BK26" s="229">
        <f t="shared" ca="1" si="58"/>
        <v>10.460026845991562</v>
      </c>
      <c r="BL26" s="229">
        <f t="shared" ca="1" si="58"/>
        <v>10.460026845991562</v>
      </c>
      <c r="BM26" s="229">
        <f t="shared" ca="1" si="58"/>
        <v>10.460026845991562</v>
      </c>
      <c r="BN26" s="229">
        <f t="shared" ca="1" si="58"/>
        <v>10.460026845991562</v>
      </c>
      <c r="BO26" s="229">
        <f t="shared" ca="1" si="55"/>
        <v>10.460026845991562</v>
      </c>
      <c r="BP26" s="229">
        <f t="shared" ca="1" si="55"/>
        <v>10.460026845991562</v>
      </c>
      <c r="BQ26" s="229">
        <f t="shared" ca="1" si="55"/>
        <v>10.460026845991562</v>
      </c>
      <c r="BR26" s="229">
        <f t="shared" ca="1" si="55"/>
        <v>10.460026845991562</v>
      </c>
      <c r="BS26" s="229">
        <f t="shared" ca="1" si="55"/>
        <v>10.460026845991562</v>
      </c>
      <c r="BT26" s="229">
        <f t="shared" ca="1" si="55"/>
        <v>10.460026845991562</v>
      </c>
      <c r="BU26" s="229">
        <f t="shared" ca="1" si="55"/>
        <v>10.460026845991562</v>
      </c>
      <c r="BV26" s="229">
        <f t="shared" ca="1" si="55"/>
        <v>10.460026845991562</v>
      </c>
      <c r="BW26" s="229">
        <f t="shared" ca="1" si="55"/>
        <v>10.460026845991562</v>
      </c>
      <c r="BX26" s="229">
        <f t="shared" ca="1" si="55"/>
        <v>10.460026845991562</v>
      </c>
      <c r="BY26" s="229">
        <f t="shared" ca="1" si="55"/>
        <v>10.460026845991562</v>
      </c>
      <c r="BZ26" s="229">
        <f t="shared" ca="1" si="55"/>
        <v>10.460026845991562</v>
      </c>
      <c r="CA26" s="229">
        <f t="shared" ca="1" si="55"/>
        <v>10.460026845991562</v>
      </c>
      <c r="CB26" s="229">
        <f t="shared" ca="1" si="55"/>
        <v>10.460026845991562</v>
      </c>
      <c r="CC26" s="229">
        <f t="shared" ca="1" si="55"/>
        <v>10.460026845991562</v>
      </c>
      <c r="CD26" s="229">
        <f t="shared" ca="1" si="55"/>
        <v>10.460026845991562</v>
      </c>
      <c r="CE26" s="229">
        <f t="shared" ca="1" si="55"/>
        <v>10.460026845991562</v>
      </c>
      <c r="CF26" s="229">
        <f t="shared" ca="1" si="55"/>
        <v>10.460026845991562</v>
      </c>
      <c r="CG26" s="229">
        <f t="shared" ca="1" si="55"/>
        <v>10.460026845991562</v>
      </c>
      <c r="CH26" s="229">
        <f t="shared" ca="1" si="55"/>
        <v>10.460026845991562</v>
      </c>
      <c r="CI26" s="229"/>
      <c r="CJ26" s="229"/>
      <c r="CK26" s="229"/>
      <c r="CL26" s="229"/>
      <c r="CM26" s="229"/>
      <c r="CN26" s="229"/>
      <c r="CO26" s="229"/>
      <c r="CP26" s="229"/>
      <c r="CQ26" s="229"/>
      <c r="CR26" s="229"/>
      <c r="CS26" s="229"/>
      <c r="CT26" s="229"/>
      <c r="CU26" s="229"/>
      <c r="CV26" s="229"/>
      <c r="CW26" s="229"/>
      <c r="CX26" s="229"/>
      <c r="CY26" s="229"/>
      <c r="CZ26" s="229"/>
      <c r="DA26" s="229"/>
      <c r="DB26" s="229"/>
      <c r="DC26" s="229"/>
      <c r="DD26" s="229"/>
      <c r="DE26" s="229"/>
      <c r="DF26" s="229"/>
      <c r="DG26" s="229"/>
      <c r="DH26" s="229"/>
      <c r="DI26" s="229"/>
      <c r="DJ26" s="229"/>
      <c r="DK26" s="229"/>
      <c r="DL26" s="229"/>
      <c r="DM26" s="229"/>
      <c r="DN26" s="229"/>
      <c r="DO26" s="229"/>
      <c r="DP26" s="229"/>
      <c r="DQ26" s="229"/>
      <c r="DR26" s="229"/>
      <c r="DS26" s="229"/>
      <c r="DT26" s="229"/>
      <c r="DU26" s="229"/>
      <c r="DV26" s="229"/>
      <c r="DW26" s="229"/>
      <c r="DX26" s="229"/>
      <c r="DY26" s="229"/>
      <c r="DZ26" s="229"/>
      <c r="EA26" s="229"/>
      <c r="EB26" s="229"/>
      <c r="EC26" s="229"/>
      <c r="ED26" s="229"/>
      <c r="EE26" s="229"/>
      <c r="EF26" s="229"/>
      <c r="EG26" s="229"/>
      <c r="EH26" s="229"/>
      <c r="EI26" s="229"/>
      <c r="EJ26" s="229"/>
      <c r="EK26" s="229"/>
      <c r="EL26" s="229"/>
      <c r="EM26" s="229"/>
      <c r="EN26" s="229"/>
      <c r="EO26" s="229"/>
      <c r="EP26" s="229"/>
      <c r="EQ26" s="229"/>
      <c r="ER26" s="229"/>
      <c r="ES26" s="229"/>
      <c r="ET26" s="229"/>
      <c r="EU26" s="229"/>
      <c r="EV26" s="229"/>
      <c r="EW26" s="229"/>
      <c r="EX26" s="229"/>
      <c r="EY26" s="229"/>
      <c r="EZ26" s="229"/>
      <c r="FA26" s="229"/>
      <c r="FB26" s="229"/>
      <c r="FC26" s="229"/>
      <c r="FD26" s="229"/>
      <c r="FE26" s="229"/>
      <c r="FF26" s="229"/>
      <c r="FG26" s="229"/>
      <c r="FH26" s="229"/>
      <c r="FI26" s="229"/>
      <c r="FJ26" s="229"/>
      <c r="FK26" s="229"/>
      <c r="FL26" s="229"/>
      <c r="FM26" s="229"/>
      <c r="FN26" s="229"/>
      <c r="FO26" s="229"/>
      <c r="FP26" s="229"/>
      <c r="FQ26" s="229"/>
      <c r="FR26" s="229"/>
      <c r="FS26" s="229"/>
      <c r="FT26" s="229"/>
      <c r="FU26" s="229"/>
      <c r="FV26" s="229"/>
      <c r="FW26" s="229"/>
      <c r="FX26" s="229"/>
      <c r="FY26" s="229"/>
      <c r="FZ26" s="229"/>
      <c r="GA26" s="229"/>
      <c r="GB26" s="229"/>
      <c r="GC26" s="229"/>
      <c r="GD26" s="229"/>
      <c r="GE26" s="229"/>
      <c r="GF26" s="229"/>
      <c r="GG26" s="229"/>
      <c r="GH26" s="229"/>
      <c r="GI26" s="229"/>
      <c r="GJ26" s="229"/>
      <c r="GK26" s="229"/>
      <c r="GL26" s="229"/>
      <c r="GM26" s="229"/>
      <c r="GN26" s="229"/>
      <c r="GO26" s="229"/>
      <c r="GP26" s="229"/>
      <c r="GQ26" s="229"/>
      <c r="GR26" s="229"/>
      <c r="GS26" s="229"/>
      <c r="GT26" s="229"/>
      <c r="GU26" s="229"/>
      <c r="GV26" s="229"/>
      <c r="GW26" s="229"/>
      <c r="GX26" s="229"/>
      <c r="GY26" s="229"/>
      <c r="GZ26" s="229"/>
      <c r="HA26" s="229"/>
      <c r="HB26" s="229"/>
      <c r="HC26" s="229"/>
      <c r="HD26" s="229"/>
      <c r="HE26" s="229"/>
      <c r="HF26" s="229"/>
      <c r="HG26" s="229"/>
      <c r="HH26" s="229"/>
      <c r="HI26" s="229"/>
      <c r="HJ26" s="229"/>
      <c r="HK26" s="229"/>
      <c r="HL26" s="229"/>
      <c r="HM26" s="229"/>
      <c r="HN26" s="229"/>
      <c r="HO26" s="229"/>
      <c r="HP26" s="229"/>
      <c r="HQ26" s="229"/>
      <c r="HR26" s="229"/>
      <c r="HS26" s="229"/>
      <c r="HT26" s="229"/>
      <c r="HU26" s="229"/>
      <c r="HV26" s="229"/>
      <c r="HW26" s="229"/>
      <c r="HX26" s="229"/>
      <c r="HY26" s="229"/>
      <c r="HZ26" s="229"/>
      <c r="IA26" s="229"/>
      <c r="IB26" s="229"/>
      <c r="IC26" s="229"/>
      <c r="ID26" s="229"/>
      <c r="IE26" s="229"/>
      <c r="IF26" s="229"/>
      <c r="IG26" s="229"/>
      <c r="IH26" s="229"/>
      <c r="II26" s="229"/>
      <c r="IJ26" s="229"/>
      <c r="IK26" s="229"/>
      <c r="IL26" s="229"/>
      <c r="IM26" s="229"/>
      <c r="IN26" s="229"/>
      <c r="IO26" s="229"/>
      <c r="IP26" s="229"/>
      <c r="IQ26" s="229"/>
      <c r="IR26" s="229"/>
      <c r="IS26" s="229"/>
      <c r="IT26" s="229"/>
      <c r="IU26" s="229"/>
      <c r="IV26" s="229"/>
      <c r="IW26" s="229"/>
      <c r="IX26" s="229"/>
      <c r="IY26" s="229"/>
      <c r="IZ26" s="229"/>
      <c r="JA26" s="229"/>
      <c r="JB26" s="229"/>
      <c r="JC26" s="229"/>
      <c r="JD26" s="229"/>
      <c r="JE26" s="229"/>
      <c r="JF26" s="229"/>
      <c r="JG26" s="229"/>
      <c r="JH26" s="229"/>
      <c r="JI26" s="229"/>
      <c r="JJ26" s="229"/>
      <c r="JK26" s="229"/>
      <c r="JL26" s="229"/>
      <c r="JM26" s="229"/>
      <c r="JN26" s="229"/>
      <c r="JO26" s="229"/>
      <c r="JP26" s="229"/>
      <c r="JQ26" s="229"/>
      <c r="JR26" s="229"/>
      <c r="JS26" s="229"/>
      <c r="JT26" s="229"/>
      <c r="JU26" s="229"/>
      <c r="JV26" s="229"/>
      <c r="JW26" s="229"/>
      <c r="JX26" s="229"/>
      <c r="JY26" s="229"/>
      <c r="JZ26" s="229"/>
      <c r="KA26" s="229"/>
      <c r="KB26" s="229"/>
      <c r="KC26" s="229"/>
      <c r="KD26" s="229"/>
      <c r="KE26" s="229"/>
      <c r="KF26" s="229"/>
      <c r="KG26" s="229"/>
      <c r="KH26" s="229"/>
      <c r="KI26" s="229"/>
      <c r="KJ26" s="229"/>
      <c r="KK26" s="229"/>
      <c r="KL26" s="229"/>
      <c r="KM26" s="229"/>
      <c r="KN26" s="229"/>
      <c r="KO26" s="229"/>
      <c r="KP26" s="229"/>
    </row>
    <row r="27" spans="1:302" s="186" customFormat="1" x14ac:dyDescent="0.3">
      <c r="A27" s="230">
        <f t="shared" si="56"/>
        <v>7</v>
      </c>
      <c r="B27" s="229" cm="1">
        <f t="array" aca="1" ref="B27" ca="1">INDIRECT("'Cronograma de Desembolso'!"&amp;ADDRESS(9,A27+3))</f>
        <v>826.34212083333341</v>
      </c>
      <c r="C27" s="229">
        <f t="shared" si="58"/>
        <v>0</v>
      </c>
      <c r="D27" s="229">
        <f t="shared" si="58"/>
        <v>0</v>
      </c>
      <c r="E27" s="229">
        <f t="shared" si="58"/>
        <v>0</v>
      </c>
      <c r="F27" s="229">
        <f t="shared" si="58"/>
        <v>0</v>
      </c>
      <c r="G27" s="229">
        <f t="shared" si="58"/>
        <v>0</v>
      </c>
      <c r="H27" s="229">
        <f t="shared" si="58"/>
        <v>0</v>
      </c>
      <c r="I27" s="229">
        <f t="shared" ca="1" si="58"/>
        <v>10.594129754273505</v>
      </c>
      <c r="J27" s="229">
        <f t="shared" ca="1" si="58"/>
        <v>10.594129754273505</v>
      </c>
      <c r="K27" s="229">
        <f t="shared" ca="1" si="58"/>
        <v>10.594129754273505</v>
      </c>
      <c r="L27" s="229">
        <f t="shared" ca="1" si="58"/>
        <v>10.594129754273505</v>
      </c>
      <c r="M27" s="229">
        <f t="shared" ca="1" si="58"/>
        <v>10.594129754273505</v>
      </c>
      <c r="N27" s="229">
        <f t="shared" ca="1" si="58"/>
        <v>10.594129754273505</v>
      </c>
      <c r="O27" s="229">
        <f t="shared" ca="1" si="58"/>
        <v>10.594129754273505</v>
      </c>
      <c r="P27" s="229">
        <f t="shared" ca="1" si="58"/>
        <v>10.594129754273505</v>
      </c>
      <c r="Q27" s="229">
        <f t="shared" ca="1" si="58"/>
        <v>10.594129754273505</v>
      </c>
      <c r="R27" s="229">
        <f t="shared" ca="1" si="58"/>
        <v>10.594129754273505</v>
      </c>
      <c r="S27" s="229">
        <f t="shared" ca="1" si="58"/>
        <v>10.594129754273505</v>
      </c>
      <c r="T27" s="229">
        <f t="shared" ca="1" si="58"/>
        <v>10.594129754273505</v>
      </c>
      <c r="U27" s="229">
        <f t="shared" ca="1" si="58"/>
        <v>10.594129754273505</v>
      </c>
      <c r="V27" s="229">
        <f t="shared" ca="1" si="58"/>
        <v>10.594129754273505</v>
      </c>
      <c r="W27" s="229">
        <f t="shared" ca="1" si="58"/>
        <v>10.594129754273505</v>
      </c>
      <c r="X27" s="229">
        <f t="shared" ca="1" si="58"/>
        <v>10.594129754273505</v>
      </c>
      <c r="Y27" s="229">
        <f t="shared" ca="1" si="58"/>
        <v>10.594129754273505</v>
      </c>
      <c r="Z27" s="229">
        <f t="shared" ca="1" si="58"/>
        <v>10.594129754273505</v>
      </c>
      <c r="AA27" s="229">
        <f t="shared" ca="1" si="58"/>
        <v>10.594129754273505</v>
      </c>
      <c r="AB27" s="229">
        <f t="shared" ca="1" si="58"/>
        <v>10.594129754273505</v>
      </c>
      <c r="AC27" s="229">
        <f t="shared" ca="1" si="58"/>
        <v>10.594129754273505</v>
      </c>
      <c r="AD27" s="229">
        <f t="shared" ca="1" si="58"/>
        <v>10.594129754273505</v>
      </c>
      <c r="AE27" s="229">
        <f t="shared" ca="1" si="58"/>
        <v>10.594129754273505</v>
      </c>
      <c r="AF27" s="229">
        <f t="shared" ca="1" si="58"/>
        <v>10.594129754273505</v>
      </c>
      <c r="AG27" s="229">
        <f t="shared" ca="1" si="58"/>
        <v>10.594129754273505</v>
      </c>
      <c r="AH27" s="229">
        <f t="shared" ca="1" si="58"/>
        <v>10.594129754273505</v>
      </c>
      <c r="AI27" s="229">
        <f t="shared" ca="1" si="58"/>
        <v>10.594129754273505</v>
      </c>
      <c r="AJ27" s="229">
        <f t="shared" ca="1" si="58"/>
        <v>10.594129754273505</v>
      </c>
      <c r="AK27" s="229">
        <f t="shared" ca="1" si="58"/>
        <v>10.594129754273505</v>
      </c>
      <c r="AL27" s="229">
        <f t="shared" ca="1" si="58"/>
        <v>10.594129754273505</v>
      </c>
      <c r="AM27" s="229">
        <f t="shared" ca="1" si="58"/>
        <v>10.594129754273505</v>
      </c>
      <c r="AN27" s="229">
        <f t="shared" ca="1" si="58"/>
        <v>10.594129754273505</v>
      </c>
      <c r="AO27" s="229">
        <f t="shared" ca="1" si="58"/>
        <v>10.594129754273505</v>
      </c>
      <c r="AP27" s="229">
        <f t="shared" ca="1" si="58"/>
        <v>10.594129754273505</v>
      </c>
      <c r="AQ27" s="229">
        <f t="shared" ca="1" si="58"/>
        <v>10.594129754273505</v>
      </c>
      <c r="AR27" s="229">
        <f t="shared" ca="1" si="58"/>
        <v>10.594129754273505</v>
      </c>
      <c r="AS27" s="229">
        <f t="shared" ca="1" si="58"/>
        <v>10.594129754273505</v>
      </c>
      <c r="AT27" s="229">
        <f t="shared" ca="1" si="58"/>
        <v>10.594129754273505</v>
      </c>
      <c r="AU27" s="229">
        <f t="shared" ca="1" si="58"/>
        <v>10.594129754273505</v>
      </c>
      <c r="AV27" s="229">
        <f t="shared" ca="1" si="58"/>
        <v>10.594129754273505</v>
      </c>
      <c r="AW27" s="229">
        <f t="shared" ca="1" si="58"/>
        <v>10.594129754273505</v>
      </c>
      <c r="AX27" s="229">
        <f t="shared" ca="1" si="58"/>
        <v>10.594129754273505</v>
      </c>
      <c r="AY27" s="229">
        <f t="shared" ca="1" si="58"/>
        <v>10.594129754273505</v>
      </c>
      <c r="AZ27" s="229">
        <f t="shared" ca="1" si="58"/>
        <v>10.594129754273505</v>
      </c>
      <c r="BA27" s="229">
        <f t="shared" ca="1" si="58"/>
        <v>10.594129754273505</v>
      </c>
      <c r="BB27" s="229">
        <f t="shared" ca="1" si="58"/>
        <v>10.594129754273505</v>
      </c>
      <c r="BC27" s="229">
        <f t="shared" ca="1" si="58"/>
        <v>10.594129754273505</v>
      </c>
      <c r="BD27" s="229">
        <f t="shared" ca="1" si="58"/>
        <v>10.594129754273505</v>
      </c>
      <c r="BE27" s="229">
        <f t="shared" ca="1" si="58"/>
        <v>10.594129754273505</v>
      </c>
      <c r="BF27" s="229">
        <f t="shared" ca="1" si="58"/>
        <v>10.594129754273505</v>
      </c>
      <c r="BG27" s="229">
        <f t="shared" ca="1" si="58"/>
        <v>10.594129754273505</v>
      </c>
      <c r="BH27" s="229">
        <f t="shared" ca="1" si="58"/>
        <v>10.594129754273505</v>
      </c>
      <c r="BI27" s="229">
        <f t="shared" ca="1" si="58"/>
        <v>10.594129754273505</v>
      </c>
      <c r="BJ27" s="229">
        <f t="shared" ca="1" si="58"/>
        <v>10.594129754273505</v>
      </c>
      <c r="BK27" s="229">
        <f t="shared" ca="1" si="58"/>
        <v>10.594129754273505</v>
      </c>
      <c r="BL27" s="229">
        <f t="shared" ca="1" si="58"/>
        <v>10.594129754273505</v>
      </c>
      <c r="BM27" s="229">
        <f t="shared" ca="1" si="58"/>
        <v>10.594129754273505</v>
      </c>
      <c r="BN27" s="229">
        <f t="shared" ca="1" si="58"/>
        <v>10.594129754273505</v>
      </c>
      <c r="BO27" s="229">
        <f t="shared" ca="1" si="55"/>
        <v>10.594129754273505</v>
      </c>
      <c r="BP27" s="229">
        <f t="shared" ca="1" si="55"/>
        <v>10.594129754273505</v>
      </c>
      <c r="BQ27" s="229">
        <f t="shared" ca="1" si="55"/>
        <v>10.594129754273505</v>
      </c>
      <c r="BR27" s="229">
        <f t="shared" ca="1" si="55"/>
        <v>10.594129754273505</v>
      </c>
      <c r="BS27" s="229">
        <f t="shared" ca="1" si="55"/>
        <v>10.594129754273505</v>
      </c>
      <c r="BT27" s="229">
        <f t="shared" ca="1" si="55"/>
        <v>10.594129754273505</v>
      </c>
      <c r="BU27" s="229">
        <f t="shared" ca="1" si="55"/>
        <v>10.594129754273505</v>
      </c>
      <c r="BV27" s="229">
        <f t="shared" ca="1" si="55"/>
        <v>10.594129754273505</v>
      </c>
      <c r="BW27" s="229">
        <f t="shared" ca="1" si="55"/>
        <v>10.594129754273505</v>
      </c>
      <c r="BX27" s="229">
        <f t="shared" ca="1" si="55"/>
        <v>10.594129754273505</v>
      </c>
      <c r="BY27" s="229">
        <f t="shared" ca="1" si="55"/>
        <v>10.594129754273505</v>
      </c>
      <c r="BZ27" s="229">
        <f t="shared" ca="1" si="55"/>
        <v>10.594129754273505</v>
      </c>
      <c r="CA27" s="229">
        <f t="shared" ca="1" si="55"/>
        <v>10.594129754273505</v>
      </c>
      <c r="CB27" s="229">
        <f t="shared" ca="1" si="55"/>
        <v>10.594129754273505</v>
      </c>
      <c r="CC27" s="229">
        <f t="shared" ca="1" si="55"/>
        <v>10.594129754273505</v>
      </c>
      <c r="CD27" s="229">
        <f t="shared" ca="1" si="55"/>
        <v>10.594129754273505</v>
      </c>
      <c r="CE27" s="229">
        <f t="shared" ca="1" si="55"/>
        <v>10.594129754273505</v>
      </c>
      <c r="CF27" s="229">
        <f t="shared" ca="1" si="55"/>
        <v>10.594129754273505</v>
      </c>
      <c r="CG27" s="229">
        <f t="shared" ca="1" si="55"/>
        <v>10.594129754273505</v>
      </c>
      <c r="CH27" s="229">
        <f t="shared" ca="1" si="55"/>
        <v>10.594129754273505</v>
      </c>
      <c r="CI27" s="229"/>
      <c r="CJ27" s="229"/>
      <c r="CK27" s="229"/>
      <c r="CL27" s="229"/>
      <c r="CM27" s="229"/>
      <c r="CN27" s="229"/>
      <c r="CO27" s="229"/>
      <c r="CP27" s="229"/>
      <c r="CQ27" s="229"/>
      <c r="CR27" s="229"/>
      <c r="CS27" s="229"/>
      <c r="CT27" s="229"/>
      <c r="CU27" s="229"/>
      <c r="CV27" s="229"/>
      <c r="CW27" s="229"/>
      <c r="CX27" s="229"/>
      <c r="CY27" s="229"/>
      <c r="CZ27" s="229"/>
      <c r="DA27" s="229"/>
      <c r="DB27" s="229"/>
      <c r="DC27" s="229"/>
      <c r="DD27" s="229"/>
      <c r="DE27" s="229"/>
      <c r="DF27" s="229"/>
      <c r="DG27" s="229"/>
      <c r="DH27" s="229"/>
      <c r="DI27" s="229"/>
      <c r="DJ27" s="229"/>
      <c r="DK27" s="229"/>
      <c r="DL27" s="229"/>
      <c r="DM27" s="229"/>
      <c r="DN27" s="229"/>
      <c r="DO27" s="229"/>
      <c r="DP27" s="229"/>
      <c r="DQ27" s="229"/>
      <c r="DR27" s="229"/>
      <c r="DS27" s="229"/>
      <c r="DT27" s="229"/>
      <c r="DU27" s="229"/>
      <c r="DV27" s="229"/>
      <c r="DW27" s="229"/>
      <c r="DX27" s="229"/>
      <c r="DY27" s="229"/>
      <c r="DZ27" s="229"/>
      <c r="EA27" s="229"/>
      <c r="EB27" s="229"/>
      <c r="EC27" s="229"/>
      <c r="ED27" s="229"/>
      <c r="EE27" s="229"/>
      <c r="EF27" s="229"/>
      <c r="EG27" s="229"/>
      <c r="EH27" s="229"/>
      <c r="EI27" s="229"/>
      <c r="EJ27" s="229"/>
      <c r="EK27" s="229"/>
      <c r="EL27" s="229"/>
      <c r="EM27" s="229"/>
      <c r="EN27" s="229"/>
      <c r="EO27" s="229"/>
      <c r="EP27" s="229"/>
      <c r="EQ27" s="229"/>
      <c r="ER27" s="229"/>
      <c r="ES27" s="229"/>
      <c r="ET27" s="229"/>
      <c r="EU27" s="229"/>
      <c r="EV27" s="229"/>
      <c r="EW27" s="229"/>
      <c r="EX27" s="229"/>
      <c r="EY27" s="229"/>
      <c r="EZ27" s="229"/>
      <c r="FA27" s="229"/>
      <c r="FB27" s="229"/>
      <c r="FC27" s="229"/>
      <c r="FD27" s="229"/>
      <c r="FE27" s="229"/>
      <c r="FF27" s="229"/>
      <c r="FG27" s="229"/>
      <c r="FH27" s="229"/>
      <c r="FI27" s="229"/>
      <c r="FJ27" s="229"/>
      <c r="FK27" s="229"/>
      <c r="FL27" s="229"/>
      <c r="FM27" s="229"/>
      <c r="FN27" s="229"/>
      <c r="FO27" s="229"/>
      <c r="FP27" s="229"/>
      <c r="FQ27" s="229"/>
      <c r="FR27" s="229"/>
      <c r="FS27" s="229"/>
      <c r="FT27" s="229"/>
      <c r="FU27" s="229"/>
      <c r="FV27" s="229"/>
      <c r="FW27" s="229"/>
      <c r="FX27" s="229"/>
      <c r="FY27" s="229"/>
      <c r="FZ27" s="229"/>
      <c r="GA27" s="229"/>
      <c r="GB27" s="229"/>
      <c r="GC27" s="229"/>
      <c r="GD27" s="229"/>
      <c r="GE27" s="229"/>
      <c r="GF27" s="229"/>
      <c r="GG27" s="229"/>
      <c r="GH27" s="229"/>
      <c r="GI27" s="229"/>
      <c r="GJ27" s="229"/>
      <c r="GK27" s="229"/>
      <c r="GL27" s="229"/>
      <c r="GM27" s="229"/>
      <c r="GN27" s="229"/>
      <c r="GO27" s="229"/>
      <c r="GP27" s="229"/>
      <c r="GQ27" s="229"/>
      <c r="GR27" s="229"/>
      <c r="GS27" s="229"/>
      <c r="GT27" s="229"/>
      <c r="GU27" s="229"/>
      <c r="GV27" s="229"/>
      <c r="GW27" s="229"/>
      <c r="GX27" s="229"/>
      <c r="GY27" s="229"/>
      <c r="GZ27" s="229"/>
      <c r="HA27" s="229"/>
      <c r="HB27" s="229"/>
      <c r="HC27" s="229"/>
      <c r="HD27" s="229"/>
      <c r="HE27" s="229"/>
      <c r="HF27" s="229"/>
      <c r="HG27" s="229"/>
      <c r="HH27" s="229"/>
      <c r="HI27" s="229"/>
      <c r="HJ27" s="229"/>
      <c r="HK27" s="229"/>
      <c r="HL27" s="229"/>
      <c r="HM27" s="229"/>
      <c r="HN27" s="229"/>
      <c r="HO27" s="229"/>
      <c r="HP27" s="229"/>
      <c r="HQ27" s="229"/>
      <c r="HR27" s="229"/>
      <c r="HS27" s="229"/>
      <c r="HT27" s="229"/>
      <c r="HU27" s="229"/>
      <c r="HV27" s="229"/>
      <c r="HW27" s="229"/>
      <c r="HX27" s="229"/>
      <c r="HY27" s="229"/>
      <c r="HZ27" s="229"/>
      <c r="IA27" s="229"/>
      <c r="IB27" s="229"/>
      <c r="IC27" s="229"/>
      <c r="ID27" s="229"/>
      <c r="IE27" s="229"/>
      <c r="IF27" s="229"/>
      <c r="IG27" s="229"/>
      <c r="IH27" s="229"/>
      <c r="II27" s="229"/>
      <c r="IJ27" s="229"/>
      <c r="IK27" s="229"/>
      <c r="IL27" s="229"/>
      <c r="IM27" s="229"/>
      <c r="IN27" s="229"/>
      <c r="IO27" s="229"/>
      <c r="IP27" s="229"/>
      <c r="IQ27" s="229"/>
      <c r="IR27" s="229"/>
      <c r="IS27" s="229"/>
      <c r="IT27" s="229"/>
      <c r="IU27" s="229"/>
      <c r="IV27" s="229"/>
      <c r="IW27" s="229"/>
      <c r="IX27" s="229"/>
      <c r="IY27" s="229"/>
      <c r="IZ27" s="229"/>
      <c r="JA27" s="229"/>
      <c r="JB27" s="229"/>
      <c r="JC27" s="229"/>
      <c r="JD27" s="229"/>
      <c r="JE27" s="229"/>
      <c r="JF27" s="229"/>
      <c r="JG27" s="229"/>
      <c r="JH27" s="229"/>
      <c r="JI27" s="229"/>
      <c r="JJ27" s="229"/>
      <c r="JK27" s="229"/>
      <c r="JL27" s="229"/>
      <c r="JM27" s="229"/>
      <c r="JN27" s="229"/>
      <c r="JO27" s="229"/>
      <c r="JP27" s="229"/>
      <c r="JQ27" s="229"/>
      <c r="JR27" s="229"/>
      <c r="JS27" s="229"/>
      <c r="JT27" s="229"/>
      <c r="JU27" s="229"/>
      <c r="JV27" s="229"/>
      <c r="JW27" s="229"/>
      <c r="JX27" s="229"/>
      <c r="JY27" s="229"/>
      <c r="JZ27" s="229"/>
      <c r="KA27" s="229"/>
      <c r="KB27" s="229"/>
      <c r="KC27" s="229"/>
      <c r="KD27" s="229"/>
      <c r="KE27" s="229"/>
      <c r="KF27" s="229"/>
      <c r="KG27" s="229"/>
      <c r="KH27" s="229"/>
      <c r="KI27" s="229"/>
      <c r="KJ27" s="229"/>
      <c r="KK27" s="229"/>
      <c r="KL27" s="229"/>
      <c r="KM27" s="229"/>
      <c r="KN27" s="229"/>
      <c r="KO27" s="229"/>
      <c r="KP27" s="229"/>
    </row>
    <row r="28" spans="1:302" s="186" customFormat="1" x14ac:dyDescent="0.3">
      <c r="A28" s="230">
        <f t="shared" si="56"/>
        <v>8</v>
      </c>
      <c r="B28" s="229" cm="1">
        <f t="array" aca="1" ref="B28" ca="1">INDIRECT("'Cronograma de Desembolso'!"&amp;ADDRESS(9,A28+3))</f>
        <v>826.34212083333341</v>
      </c>
      <c r="C28" s="229">
        <f t="shared" si="58"/>
        <v>0</v>
      </c>
      <c r="D28" s="229">
        <f t="shared" si="58"/>
        <v>0</v>
      </c>
      <c r="E28" s="229">
        <f t="shared" si="58"/>
        <v>0</v>
      </c>
      <c r="F28" s="229">
        <f t="shared" si="58"/>
        <v>0</v>
      </c>
      <c r="G28" s="229">
        <f t="shared" si="58"/>
        <v>0</v>
      </c>
      <c r="H28" s="229">
        <f t="shared" si="58"/>
        <v>0</v>
      </c>
      <c r="I28" s="229">
        <f t="shared" si="58"/>
        <v>0</v>
      </c>
      <c r="J28" s="229">
        <f t="shared" ca="1" si="58"/>
        <v>10.731715854978356</v>
      </c>
      <c r="K28" s="229">
        <f t="shared" ca="1" si="58"/>
        <v>10.731715854978356</v>
      </c>
      <c r="L28" s="229">
        <f t="shared" ca="1" si="58"/>
        <v>10.731715854978356</v>
      </c>
      <c r="M28" s="229">
        <f t="shared" ca="1" si="58"/>
        <v>10.731715854978356</v>
      </c>
      <c r="N28" s="229">
        <f t="shared" ca="1" si="58"/>
        <v>10.731715854978356</v>
      </c>
      <c r="O28" s="229">
        <f t="shared" ca="1" si="58"/>
        <v>10.731715854978356</v>
      </c>
      <c r="P28" s="229">
        <f t="shared" ca="1" si="58"/>
        <v>10.731715854978356</v>
      </c>
      <c r="Q28" s="229">
        <f t="shared" ca="1" si="58"/>
        <v>10.731715854978356</v>
      </c>
      <c r="R28" s="229">
        <f t="shared" ca="1" si="58"/>
        <v>10.731715854978356</v>
      </c>
      <c r="S28" s="229">
        <f t="shared" ca="1" si="58"/>
        <v>10.731715854978356</v>
      </c>
      <c r="T28" s="229">
        <f t="shared" ca="1" si="58"/>
        <v>10.731715854978356</v>
      </c>
      <c r="U28" s="229">
        <f t="shared" ca="1" si="58"/>
        <v>10.731715854978356</v>
      </c>
      <c r="V28" s="229">
        <f t="shared" ca="1" si="58"/>
        <v>10.731715854978356</v>
      </c>
      <c r="W28" s="229">
        <f t="shared" ca="1" si="58"/>
        <v>10.731715854978356</v>
      </c>
      <c r="X28" s="229">
        <f t="shared" ca="1" si="58"/>
        <v>10.731715854978356</v>
      </c>
      <c r="Y28" s="229">
        <f t="shared" ca="1" si="58"/>
        <v>10.731715854978356</v>
      </c>
      <c r="Z28" s="229">
        <f t="shared" ca="1" si="58"/>
        <v>10.731715854978356</v>
      </c>
      <c r="AA28" s="229">
        <f t="shared" ca="1" si="58"/>
        <v>10.731715854978356</v>
      </c>
      <c r="AB28" s="229">
        <f t="shared" ca="1" si="58"/>
        <v>10.731715854978356</v>
      </c>
      <c r="AC28" s="229">
        <f t="shared" ca="1" si="58"/>
        <v>10.731715854978356</v>
      </c>
      <c r="AD28" s="229">
        <f t="shared" ca="1" si="58"/>
        <v>10.731715854978356</v>
      </c>
      <c r="AE28" s="229">
        <f t="shared" ca="1" si="58"/>
        <v>10.731715854978356</v>
      </c>
      <c r="AF28" s="229">
        <f t="shared" ca="1" si="58"/>
        <v>10.731715854978356</v>
      </c>
      <c r="AG28" s="229">
        <f t="shared" ca="1" si="58"/>
        <v>10.731715854978356</v>
      </c>
      <c r="AH28" s="229">
        <f t="shared" ca="1" si="58"/>
        <v>10.731715854978356</v>
      </c>
      <c r="AI28" s="229">
        <f t="shared" ca="1" si="58"/>
        <v>10.731715854978356</v>
      </c>
      <c r="AJ28" s="229">
        <f t="shared" ca="1" si="58"/>
        <v>10.731715854978356</v>
      </c>
      <c r="AK28" s="229">
        <f t="shared" ca="1" si="58"/>
        <v>10.731715854978356</v>
      </c>
      <c r="AL28" s="229">
        <f t="shared" ca="1" si="58"/>
        <v>10.731715854978356</v>
      </c>
      <c r="AM28" s="229">
        <f t="shared" ca="1" si="58"/>
        <v>10.731715854978356</v>
      </c>
      <c r="AN28" s="229">
        <f t="shared" ca="1" si="58"/>
        <v>10.731715854978356</v>
      </c>
      <c r="AO28" s="229">
        <f t="shared" ca="1" si="58"/>
        <v>10.731715854978356</v>
      </c>
      <c r="AP28" s="229">
        <f t="shared" ca="1" si="58"/>
        <v>10.731715854978356</v>
      </c>
      <c r="AQ28" s="229">
        <f t="shared" ca="1" si="58"/>
        <v>10.731715854978356</v>
      </c>
      <c r="AR28" s="229">
        <f t="shared" ca="1" si="58"/>
        <v>10.731715854978356</v>
      </c>
      <c r="AS28" s="229">
        <f t="shared" ca="1" si="58"/>
        <v>10.731715854978356</v>
      </c>
      <c r="AT28" s="229">
        <f t="shared" ca="1" si="58"/>
        <v>10.731715854978356</v>
      </c>
      <c r="AU28" s="229">
        <f t="shared" ca="1" si="58"/>
        <v>10.731715854978356</v>
      </c>
      <c r="AV28" s="229">
        <f t="shared" ca="1" si="58"/>
        <v>10.731715854978356</v>
      </c>
      <c r="AW28" s="229">
        <f t="shared" ca="1" si="58"/>
        <v>10.731715854978356</v>
      </c>
      <c r="AX28" s="229">
        <f t="shared" ca="1" si="58"/>
        <v>10.731715854978356</v>
      </c>
      <c r="AY28" s="229">
        <f t="shared" ca="1" si="58"/>
        <v>10.731715854978356</v>
      </c>
      <c r="AZ28" s="229">
        <f t="shared" ca="1" si="58"/>
        <v>10.731715854978356</v>
      </c>
      <c r="BA28" s="229">
        <f t="shared" ca="1" si="58"/>
        <v>10.731715854978356</v>
      </c>
      <c r="BB28" s="229">
        <f t="shared" ca="1" si="58"/>
        <v>10.731715854978356</v>
      </c>
      <c r="BC28" s="229">
        <f t="shared" ca="1" si="58"/>
        <v>10.731715854978356</v>
      </c>
      <c r="BD28" s="229">
        <f t="shared" ca="1" si="58"/>
        <v>10.731715854978356</v>
      </c>
      <c r="BE28" s="229">
        <f t="shared" ca="1" si="58"/>
        <v>10.731715854978356</v>
      </c>
      <c r="BF28" s="229">
        <f t="shared" ca="1" si="58"/>
        <v>10.731715854978356</v>
      </c>
      <c r="BG28" s="229">
        <f t="shared" ca="1" si="58"/>
        <v>10.731715854978356</v>
      </c>
      <c r="BH28" s="229">
        <f t="shared" ca="1" si="58"/>
        <v>10.731715854978356</v>
      </c>
      <c r="BI28" s="229">
        <f t="shared" ca="1" si="58"/>
        <v>10.731715854978356</v>
      </c>
      <c r="BJ28" s="229">
        <f t="shared" ca="1" si="58"/>
        <v>10.731715854978356</v>
      </c>
      <c r="BK28" s="229">
        <f t="shared" ca="1" si="58"/>
        <v>10.731715854978356</v>
      </c>
      <c r="BL28" s="229">
        <f t="shared" ca="1" si="58"/>
        <v>10.731715854978356</v>
      </c>
      <c r="BM28" s="229">
        <f t="shared" ca="1" si="58"/>
        <v>10.731715854978356</v>
      </c>
      <c r="BN28" s="229">
        <f t="shared" ref="BN28" ca="1" si="59">IF(BN$7&lt;$A28,0,IFERROR($B28/(7*12-$A28+1),0))</f>
        <v>10.731715854978356</v>
      </c>
      <c r="BO28" s="229">
        <f t="shared" ca="1" si="55"/>
        <v>10.731715854978356</v>
      </c>
      <c r="BP28" s="229">
        <f t="shared" ca="1" si="55"/>
        <v>10.731715854978356</v>
      </c>
      <c r="BQ28" s="229">
        <f t="shared" ca="1" si="55"/>
        <v>10.731715854978356</v>
      </c>
      <c r="BR28" s="229">
        <f t="shared" ca="1" si="55"/>
        <v>10.731715854978356</v>
      </c>
      <c r="BS28" s="229">
        <f t="shared" ca="1" si="55"/>
        <v>10.731715854978356</v>
      </c>
      <c r="BT28" s="229">
        <f t="shared" ca="1" si="55"/>
        <v>10.731715854978356</v>
      </c>
      <c r="BU28" s="229">
        <f t="shared" ca="1" si="55"/>
        <v>10.731715854978356</v>
      </c>
      <c r="BV28" s="229">
        <f t="shared" ca="1" si="55"/>
        <v>10.731715854978356</v>
      </c>
      <c r="BW28" s="229">
        <f t="shared" ca="1" si="55"/>
        <v>10.731715854978356</v>
      </c>
      <c r="BX28" s="229">
        <f t="shared" ca="1" si="55"/>
        <v>10.731715854978356</v>
      </c>
      <c r="BY28" s="229">
        <f t="shared" ca="1" si="55"/>
        <v>10.731715854978356</v>
      </c>
      <c r="BZ28" s="229">
        <f t="shared" ca="1" si="55"/>
        <v>10.731715854978356</v>
      </c>
      <c r="CA28" s="229">
        <f t="shared" ca="1" si="55"/>
        <v>10.731715854978356</v>
      </c>
      <c r="CB28" s="229">
        <f t="shared" ca="1" si="55"/>
        <v>10.731715854978356</v>
      </c>
      <c r="CC28" s="229">
        <f t="shared" ca="1" si="55"/>
        <v>10.731715854978356</v>
      </c>
      <c r="CD28" s="229">
        <f t="shared" ca="1" si="55"/>
        <v>10.731715854978356</v>
      </c>
      <c r="CE28" s="229">
        <f t="shared" ca="1" si="55"/>
        <v>10.731715854978356</v>
      </c>
      <c r="CF28" s="229">
        <f t="shared" ca="1" si="55"/>
        <v>10.731715854978356</v>
      </c>
      <c r="CG28" s="229">
        <f t="shared" ca="1" si="55"/>
        <v>10.731715854978356</v>
      </c>
      <c r="CH28" s="229">
        <f t="shared" ca="1" si="55"/>
        <v>10.731715854978356</v>
      </c>
      <c r="CI28" s="229"/>
      <c r="CJ28" s="229"/>
      <c r="CK28" s="229"/>
      <c r="CL28" s="229"/>
      <c r="CM28" s="229"/>
      <c r="CN28" s="229"/>
      <c r="CO28" s="229"/>
      <c r="CP28" s="229"/>
      <c r="CQ28" s="229"/>
      <c r="CR28" s="229"/>
      <c r="CS28" s="229"/>
      <c r="CT28" s="229"/>
      <c r="CU28" s="229"/>
      <c r="CV28" s="229"/>
      <c r="CW28" s="229"/>
      <c r="CX28" s="229"/>
      <c r="CY28" s="229"/>
      <c r="CZ28" s="229"/>
      <c r="DA28" s="229"/>
      <c r="DB28" s="229"/>
      <c r="DC28" s="229"/>
      <c r="DD28" s="229"/>
      <c r="DE28" s="229"/>
      <c r="DF28" s="229"/>
      <c r="DG28" s="229"/>
      <c r="DH28" s="229"/>
      <c r="DI28" s="229"/>
      <c r="DJ28" s="229"/>
      <c r="DK28" s="229"/>
      <c r="DL28" s="229"/>
      <c r="DM28" s="229"/>
      <c r="DN28" s="229"/>
      <c r="DO28" s="229"/>
      <c r="DP28" s="229"/>
      <c r="DQ28" s="229"/>
      <c r="DR28" s="229"/>
      <c r="DS28" s="229"/>
      <c r="DT28" s="229"/>
      <c r="DU28" s="229"/>
      <c r="DV28" s="229"/>
      <c r="DW28" s="229"/>
      <c r="DX28" s="229"/>
      <c r="DY28" s="229"/>
      <c r="DZ28" s="229"/>
      <c r="EA28" s="229"/>
      <c r="EB28" s="229"/>
      <c r="EC28" s="229"/>
      <c r="ED28" s="229"/>
      <c r="EE28" s="229"/>
      <c r="EF28" s="229"/>
      <c r="EG28" s="229"/>
      <c r="EH28" s="229"/>
      <c r="EI28" s="229"/>
      <c r="EJ28" s="229"/>
      <c r="EK28" s="229"/>
      <c r="EL28" s="229"/>
      <c r="EM28" s="229"/>
      <c r="EN28" s="229"/>
      <c r="EO28" s="229"/>
      <c r="EP28" s="229"/>
      <c r="EQ28" s="229"/>
      <c r="ER28" s="229"/>
      <c r="ES28" s="229"/>
      <c r="ET28" s="229"/>
      <c r="EU28" s="229"/>
      <c r="EV28" s="229"/>
      <c r="EW28" s="229"/>
      <c r="EX28" s="229"/>
      <c r="EY28" s="229"/>
      <c r="EZ28" s="229"/>
      <c r="FA28" s="229"/>
      <c r="FB28" s="229"/>
      <c r="FC28" s="229"/>
      <c r="FD28" s="229"/>
      <c r="FE28" s="229"/>
      <c r="FF28" s="229"/>
      <c r="FG28" s="229"/>
      <c r="FH28" s="229"/>
      <c r="FI28" s="229"/>
      <c r="FJ28" s="229"/>
      <c r="FK28" s="229"/>
      <c r="FL28" s="229"/>
      <c r="FM28" s="229"/>
      <c r="FN28" s="229"/>
      <c r="FO28" s="229"/>
      <c r="FP28" s="229"/>
      <c r="FQ28" s="229"/>
      <c r="FR28" s="229"/>
      <c r="FS28" s="229"/>
      <c r="FT28" s="229"/>
      <c r="FU28" s="229"/>
      <c r="FV28" s="229"/>
      <c r="FW28" s="229"/>
      <c r="FX28" s="229"/>
      <c r="FY28" s="229"/>
      <c r="FZ28" s="229"/>
      <c r="GA28" s="229"/>
      <c r="GB28" s="229"/>
      <c r="GC28" s="229"/>
      <c r="GD28" s="229"/>
      <c r="GE28" s="229"/>
      <c r="GF28" s="229"/>
      <c r="GG28" s="229"/>
      <c r="GH28" s="229"/>
      <c r="GI28" s="229"/>
      <c r="GJ28" s="229"/>
      <c r="GK28" s="229"/>
      <c r="GL28" s="229"/>
      <c r="GM28" s="229"/>
      <c r="GN28" s="229"/>
      <c r="GO28" s="229"/>
      <c r="GP28" s="229"/>
      <c r="GQ28" s="229"/>
      <c r="GR28" s="229"/>
      <c r="GS28" s="229"/>
      <c r="GT28" s="229"/>
      <c r="GU28" s="229"/>
      <c r="GV28" s="229"/>
      <c r="GW28" s="229"/>
      <c r="GX28" s="229"/>
      <c r="GY28" s="229"/>
      <c r="GZ28" s="229"/>
      <c r="HA28" s="229"/>
      <c r="HB28" s="229"/>
      <c r="HC28" s="229"/>
      <c r="HD28" s="229"/>
      <c r="HE28" s="229"/>
      <c r="HF28" s="229"/>
      <c r="HG28" s="229"/>
      <c r="HH28" s="229"/>
      <c r="HI28" s="229"/>
      <c r="HJ28" s="229"/>
      <c r="HK28" s="229"/>
      <c r="HL28" s="229"/>
      <c r="HM28" s="229"/>
      <c r="HN28" s="229"/>
      <c r="HO28" s="229"/>
      <c r="HP28" s="229"/>
      <c r="HQ28" s="229"/>
      <c r="HR28" s="229"/>
      <c r="HS28" s="229"/>
      <c r="HT28" s="229"/>
      <c r="HU28" s="229"/>
      <c r="HV28" s="229"/>
      <c r="HW28" s="229"/>
      <c r="HX28" s="229"/>
      <c r="HY28" s="229"/>
      <c r="HZ28" s="229"/>
      <c r="IA28" s="229"/>
      <c r="IB28" s="229"/>
      <c r="IC28" s="229"/>
      <c r="ID28" s="229"/>
      <c r="IE28" s="229"/>
      <c r="IF28" s="229"/>
      <c r="IG28" s="229"/>
      <c r="IH28" s="229"/>
      <c r="II28" s="229"/>
      <c r="IJ28" s="229"/>
      <c r="IK28" s="229"/>
      <c r="IL28" s="229"/>
      <c r="IM28" s="229"/>
      <c r="IN28" s="229"/>
      <c r="IO28" s="229"/>
      <c r="IP28" s="229"/>
      <c r="IQ28" s="229"/>
      <c r="IR28" s="229"/>
      <c r="IS28" s="229"/>
      <c r="IT28" s="229"/>
      <c r="IU28" s="229"/>
      <c r="IV28" s="229"/>
      <c r="IW28" s="229"/>
      <c r="IX28" s="229"/>
      <c r="IY28" s="229"/>
      <c r="IZ28" s="229"/>
      <c r="JA28" s="229"/>
      <c r="JB28" s="229"/>
      <c r="JC28" s="229"/>
      <c r="JD28" s="229"/>
      <c r="JE28" s="229"/>
      <c r="JF28" s="229"/>
      <c r="JG28" s="229"/>
      <c r="JH28" s="229"/>
      <c r="JI28" s="229"/>
      <c r="JJ28" s="229"/>
      <c r="JK28" s="229"/>
      <c r="JL28" s="229"/>
      <c r="JM28" s="229"/>
      <c r="JN28" s="229"/>
      <c r="JO28" s="229"/>
      <c r="JP28" s="229"/>
      <c r="JQ28" s="229"/>
      <c r="JR28" s="229"/>
      <c r="JS28" s="229"/>
      <c r="JT28" s="229"/>
      <c r="JU28" s="229"/>
      <c r="JV28" s="229"/>
      <c r="JW28" s="229"/>
      <c r="JX28" s="229"/>
      <c r="JY28" s="229"/>
      <c r="JZ28" s="229"/>
      <c r="KA28" s="229"/>
      <c r="KB28" s="229"/>
      <c r="KC28" s="229"/>
      <c r="KD28" s="229"/>
      <c r="KE28" s="229"/>
      <c r="KF28" s="229"/>
      <c r="KG28" s="229"/>
      <c r="KH28" s="229"/>
      <c r="KI28" s="229"/>
      <c r="KJ28" s="229"/>
      <c r="KK28" s="229"/>
      <c r="KL28" s="229"/>
      <c r="KM28" s="229"/>
      <c r="KN28" s="229"/>
      <c r="KO28" s="229"/>
      <c r="KP28" s="229"/>
    </row>
    <row r="29" spans="1:302" s="186" customFormat="1" x14ac:dyDescent="0.3">
      <c r="A29" s="230">
        <f t="shared" si="56"/>
        <v>9</v>
      </c>
      <c r="B29" s="229" cm="1">
        <f t="array" aca="1" ref="B29" ca="1">INDIRECT("'Cronograma de Desembolso'!"&amp;ADDRESS(9,A29+3))</f>
        <v>826.34212083333341</v>
      </c>
      <c r="C29" s="229">
        <f t="shared" ref="C29:BN32" si="60">IF(C$7&lt;$A29,0,IFERROR($B29/(7*12-$A29+1),0))</f>
        <v>0</v>
      </c>
      <c r="D29" s="229">
        <f t="shared" si="60"/>
        <v>0</v>
      </c>
      <c r="E29" s="229">
        <f t="shared" si="60"/>
        <v>0</v>
      </c>
      <c r="F29" s="229">
        <f t="shared" si="60"/>
        <v>0</v>
      </c>
      <c r="G29" s="229">
        <f t="shared" si="60"/>
        <v>0</v>
      </c>
      <c r="H29" s="229">
        <f t="shared" si="60"/>
        <v>0</v>
      </c>
      <c r="I29" s="229">
        <f t="shared" si="60"/>
        <v>0</v>
      </c>
      <c r="J29" s="229">
        <f t="shared" si="60"/>
        <v>0</v>
      </c>
      <c r="K29" s="229">
        <f t="shared" ca="1" si="60"/>
        <v>10.872922642543861</v>
      </c>
      <c r="L29" s="229">
        <f t="shared" ca="1" si="60"/>
        <v>10.872922642543861</v>
      </c>
      <c r="M29" s="229">
        <f t="shared" ca="1" si="60"/>
        <v>10.872922642543861</v>
      </c>
      <c r="N29" s="229">
        <f t="shared" ca="1" si="60"/>
        <v>10.872922642543861</v>
      </c>
      <c r="O29" s="229">
        <f t="shared" ca="1" si="60"/>
        <v>10.872922642543861</v>
      </c>
      <c r="P29" s="229">
        <f t="shared" ca="1" si="60"/>
        <v>10.872922642543861</v>
      </c>
      <c r="Q29" s="229">
        <f t="shared" ca="1" si="60"/>
        <v>10.872922642543861</v>
      </c>
      <c r="R29" s="229">
        <f t="shared" ca="1" si="60"/>
        <v>10.872922642543861</v>
      </c>
      <c r="S29" s="229">
        <f t="shared" ca="1" si="60"/>
        <v>10.872922642543861</v>
      </c>
      <c r="T29" s="229">
        <f t="shared" ca="1" si="60"/>
        <v>10.872922642543861</v>
      </c>
      <c r="U29" s="229">
        <f t="shared" ca="1" si="60"/>
        <v>10.872922642543861</v>
      </c>
      <c r="V29" s="229">
        <f t="shared" ca="1" si="60"/>
        <v>10.872922642543861</v>
      </c>
      <c r="W29" s="229">
        <f t="shared" ca="1" si="60"/>
        <v>10.872922642543861</v>
      </c>
      <c r="X29" s="229">
        <f t="shared" ca="1" si="60"/>
        <v>10.872922642543861</v>
      </c>
      <c r="Y29" s="229">
        <f t="shared" ca="1" si="60"/>
        <v>10.872922642543861</v>
      </c>
      <c r="Z29" s="229">
        <f t="shared" ca="1" si="60"/>
        <v>10.872922642543861</v>
      </c>
      <c r="AA29" s="229">
        <f t="shared" ca="1" si="60"/>
        <v>10.872922642543861</v>
      </c>
      <c r="AB29" s="229">
        <f t="shared" ca="1" si="60"/>
        <v>10.872922642543861</v>
      </c>
      <c r="AC29" s="229">
        <f t="shared" ca="1" si="60"/>
        <v>10.872922642543861</v>
      </c>
      <c r="AD29" s="229">
        <f t="shared" ca="1" si="60"/>
        <v>10.872922642543861</v>
      </c>
      <c r="AE29" s="229">
        <f t="shared" ca="1" si="60"/>
        <v>10.872922642543861</v>
      </c>
      <c r="AF29" s="229">
        <f t="shared" ca="1" si="60"/>
        <v>10.872922642543861</v>
      </c>
      <c r="AG29" s="229">
        <f t="shared" ca="1" si="60"/>
        <v>10.872922642543861</v>
      </c>
      <c r="AH29" s="229">
        <f t="shared" ca="1" si="60"/>
        <v>10.872922642543861</v>
      </c>
      <c r="AI29" s="229">
        <f t="shared" ca="1" si="60"/>
        <v>10.872922642543861</v>
      </c>
      <c r="AJ29" s="229">
        <f t="shared" ca="1" si="60"/>
        <v>10.872922642543861</v>
      </c>
      <c r="AK29" s="229">
        <f t="shared" ca="1" si="60"/>
        <v>10.872922642543861</v>
      </c>
      <c r="AL29" s="229">
        <f t="shared" ca="1" si="60"/>
        <v>10.872922642543861</v>
      </c>
      <c r="AM29" s="229">
        <f t="shared" ca="1" si="60"/>
        <v>10.872922642543861</v>
      </c>
      <c r="AN29" s="229">
        <f t="shared" ca="1" si="60"/>
        <v>10.872922642543861</v>
      </c>
      <c r="AO29" s="229">
        <f t="shared" ca="1" si="60"/>
        <v>10.872922642543861</v>
      </c>
      <c r="AP29" s="229">
        <f t="shared" ca="1" si="60"/>
        <v>10.872922642543861</v>
      </c>
      <c r="AQ29" s="229">
        <f t="shared" ca="1" si="60"/>
        <v>10.872922642543861</v>
      </c>
      <c r="AR29" s="229">
        <f t="shared" ca="1" si="60"/>
        <v>10.872922642543861</v>
      </c>
      <c r="AS29" s="229">
        <f t="shared" ca="1" si="60"/>
        <v>10.872922642543861</v>
      </c>
      <c r="AT29" s="229">
        <f t="shared" ca="1" si="60"/>
        <v>10.872922642543861</v>
      </c>
      <c r="AU29" s="229">
        <f t="shared" ca="1" si="60"/>
        <v>10.872922642543861</v>
      </c>
      <c r="AV29" s="229">
        <f t="shared" ca="1" si="60"/>
        <v>10.872922642543861</v>
      </c>
      <c r="AW29" s="229">
        <f t="shared" ca="1" si="60"/>
        <v>10.872922642543861</v>
      </c>
      <c r="AX29" s="229">
        <f t="shared" ca="1" si="60"/>
        <v>10.872922642543861</v>
      </c>
      <c r="AY29" s="229">
        <f t="shared" ca="1" si="60"/>
        <v>10.872922642543861</v>
      </c>
      <c r="AZ29" s="229">
        <f t="shared" ca="1" si="60"/>
        <v>10.872922642543861</v>
      </c>
      <c r="BA29" s="229">
        <f t="shared" ca="1" si="60"/>
        <v>10.872922642543861</v>
      </c>
      <c r="BB29" s="229">
        <f t="shared" ca="1" si="60"/>
        <v>10.872922642543861</v>
      </c>
      <c r="BC29" s="229">
        <f t="shared" ca="1" si="60"/>
        <v>10.872922642543861</v>
      </c>
      <c r="BD29" s="229">
        <f t="shared" ca="1" si="60"/>
        <v>10.872922642543861</v>
      </c>
      <c r="BE29" s="229">
        <f t="shared" ca="1" si="60"/>
        <v>10.872922642543861</v>
      </c>
      <c r="BF29" s="229">
        <f t="shared" ca="1" si="60"/>
        <v>10.872922642543861</v>
      </c>
      <c r="BG29" s="229">
        <f t="shared" ca="1" si="60"/>
        <v>10.872922642543861</v>
      </c>
      <c r="BH29" s="229">
        <f t="shared" ca="1" si="60"/>
        <v>10.872922642543861</v>
      </c>
      <c r="BI29" s="229">
        <f t="shared" ca="1" si="60"/>
        <v>10.872922642543861</v>
      </c>
      <c r="BJ29" s="229">
        <f t="shared" ca="1" si="60"/>
        <v>10.872922642543861</v>
      </c>
      <c r="BK29" s="229">
        <f t="shared" ca="1" si="60"/>
        <v>10.872922642543861</v>
      </c>
      <c r="BL29" s="229">
        <f t="shared" ca="1" si="60"/>
        <v>10.872922642543861</v>
      </c>
      <c r="BM29" s="229">
        <f t="shared" ca="1" si="60"/>
        <v>10.872922642543861</v>
      </c>
      <c r="BN29" s="229">
        <f t="shared" ca="1" si="60"/>
        <v>10.872922642543861</v>
      </c>
      <c r="BO29" s="229">
        <f t="shared" ca="1" si="55"/>
        <v>10.872922642543861</v>
      </c>
      <c r="BP29" s="229">
        <f t="shared" ca="1" si="55"/>
        <v>10.872922642543861</v>
      </c>
      <c r="BQ29" s="229">
        <f t="shared" ca="1" si="55"/>
        <v>10.872922642543861</v>
      </c>
      <c r="BR29" s="229">
        <f t="shared" ca="1" si="55"/>
        <v>10.872922642543861</v>
      </c>
      <c r="BS29" s="229">
        <f t="shared" ca="1" si="55"/>
        <v>10.872922642543861</v>
      </c>
      <c r="BT29" s="229">
        <f t="shared" ca="1" si="55"/>
        <v>10.872922642543861</v>
      </c>
      <c r="BU29" s="229">
        <f t="shared" ca="1" si="55"/>
        <v>10.872922642543861</v>
      </c>
      <c r="BV29" s="229">
        <f t="shared" ca="1" si="55"/>
        <v>10.872922642543861</v>
      </c>
      <c r="BW29" s="229">
        <f t="shared" ca="1" si="55"/>
        <v>10.872922642543861</v>
      </c>
      <c r="BX29" s="229">
        <f t="shared" ca="1" si="55"/>
        <v>10.872922642543861</v>
      </c>
      <c r="BY29" s="229">
        <f t="shared" ca="1" si="55"/>
        <v>10.872922642543861</v>
      </c>
      <c r="BZ29" s="229">
        <f t="shared" ca="1" si="55"/>
        <v>10.872922642543861</v>
      </c>
      <c r="CA29" s="229">
        <f t="shared" ca="1" si="55"/>
        <v>10.872922642543861</v>
      </c>
      <c r="CB29" s="229">
        <f t="shared" ca="1" si="55"/>
        <v>10.872922642543861</v>
      </c>
      <c r="CC29" s="229">
        <f t="shared" ca="1" si="55"/>
        <v>10.872922642543861</v>
      </c>
      <c r="CD29" s="229">
        <f t="shared" ca="1" si="55"/>
        <v>10.872922642543861</v>
      </c>
      <c r="CE29" s="229">
        <f t="shared" ca="1" si="55"/>
        <v>10.872922642543861</v>
      </c>
      <c r="CF29" s="229">
        <f t="shared" ca="1" si="55"/>
        <v>10.872922642543861</v>
      </c>
      <c r="CG29" s="229">
        <f t="shared" ca="1" si="55"/>
        <v>10.872922642543861</v>
      </c>
      <c r="CH29" s="229">
        <f t="shared" ca="1" si="55"/>
        <v>10.872922642543861</v>
      </c>
      <c r="CI29" s="229"/>
      <c r="CJ29" s="229"/>
      <c r="CK29" s="229"/>
      <c r="CL29" s="229"/>
      <c r="CM29" s="229"/>
      <c r="CN29" s="229"/>
      <c r="CO29" s="229"/>
      <c r="CP29" s="229"/>
      <c r="CQ29" s="229"/>
      <c r="CR29" s="229"/>
      <c r="CS29" s="229"/>
      <c r="CT29" s="229"/>
      <c r="CU29" s="229"/>
      <c r="CV29" s="229"/>
      <c r="CW29" s="229"/>
      <c r="CX29" s="229"/>
      <c r="CY29" s="229"/>
      <c r="CZ29" s="229"/>
      <c r="DA29" s="229"/>
      <c r="DB29" s="229"/>
      <c r="DC29" s="229"/>
      <c r="DD29" s="229"/>
      <c r="DE29" s="229"/>
      <c r="DF29" s="229"/>
      <c r="DG29" s="229"/>
      <c r="DH29" s="229"/>
      <c r="DI29" s="229"/>
      <c r="DJ29" s="229"/>
      <c r="DK29" s="229"/>
      <c r="DL29" s="229"/>
      <c r="DM29" s="229"/>
      <c r="DN29" s="229"/>
      <c r="DO29" s="229"/>
      <c r="DP29" s="229"/>
      <c r="DQ29" s="229"/>
      <c r="DR29" s="229"/>
      <c r="DS29" s="229"/>
      <c r="DT29" s="229"/>
      <c r="DU29" s="229"/>
      <c r="DV29" s="229"/>
      <c r="DW29" s="229"/>
      <c r="DX29" s="229"/>
      <c r="DY29" s="229"/>
      <c r="DZ29" s="229"/>
      <c r="EA29" s="229"/>
      <c r="EB29" s="229"/>
      <c r="EC29" s="229"/>
      <c r="ED29" s="229"/>
      <c r="EE29" s="229"/>
      <c r="EF29" s="229"/>
      <c r="EG29" s="229"/>
      <c r="EH29" s="229"/>
      <c r="EI29" s="229"/>
      <c r="EJ29" s="229"/>
      <c r="EK29" s="229"/>
      <c r="EL29" s="229"/>
      <c r="EM29" s="229"/>
      <c r="EN29" s="229"/>
      <c r="EO29" s="229"/>
      <c r="EP29" s="229"/>
      <c r="EQ29" s="229"/>
      <c r="ER29" s="229"/>
      <c r="ES29" s="229"/>
      <c r="ET29" s="229"/>
      <c r="EU29" s="229"/>
      <c r="EV29" s="229"/>
      <c r="EW29" s="229"/>
      <c r="EX29" s="229"/>
      <c r="EY29" s="229"/>
      <c r="EZ29" s="229"/>
      <c r="FA29" s="229"/>
      <c r="FB29" s="229"/>
      <c r="FC29" s="229"/>
      <c r="FD29" s="229"/>
      <c r="FE29" s="229"/>
      <c r="FF29" s="229"/>
      <c r="FG29" s="229"/>
      <c r="FH29" s="229"/>
      <c r="FI29" s="229"/>
      <c r="FJ29" s="229"/>
      <c r="FK29" s="229"/>
      <c r="FL29" s="229"/>
      <c r="FM29" s="229"/>
      <c r="FN29" s="229"/>
      <c r="FO29" s="229"/>
      <c r="FP29" s="229"/>
      <c r="FQ29" s="229"/>
      <c r="FR29" s="229"/>
      <c r="FS29" s="229"/>
      <c r="FT29" s="229"/>
      <c r="FU29" s="229"/>
      <c r="FV29" s="229"/>
      <c r="FW29" s="229"/>
      <c r="FX29" s="229"/>
      <c r="FY29" s="229"/>
      <c r="FZ29" s="229"/>
      <c r="GA29" s="229"/>
      <c r="GB29" s="229"/>
      <c r="GC29" s="229"/>
      <c r="GD29" s="229"/>
      <c r="GE29" s="229"/>
      <c r="GF29" s="229"/>
      <c r="GG29" s="229"/>
      <c r="GH29" s="229"/>
      <c r="GI29" s="229"/>
      <c r="GJ29" s="229"/>
      <c r="GK29" s="229"/>
      <c r="GL29" s="229"/>
      <c r="GM29" s="229"/>
      <c r="GN29" s="229"/>
      <c r="GO29" s="229"/>
      <c r="GP29" s="229"/>
      <c r="GQ29" s="229"/>
      <c r="GR29" s="229"/>
      <c r="GS29" s="229"/>
      <c r="GT29" s="229"/>
      <c r="GU29" s="229"/>
      <c r="GV29" s="229"/>
      <c r="GW29" s="229"/>
      <c r="GX29" s="229"/>
      <c r="GY29" s="229"/>
      <c r="GZ29" s="229"/>
      <c r="HA29" s="229"/>
      <c r="HB29" s="229"/>
      <c r="HC29" s="229"/>
      <c r="HD29" s="229"/>
      <c r="HE29" s="229"/>
      <c r="HF29" s="229"/>
      <c r="HG29" s="229"/>
      <c r="HH29" s="229"/>
      <c r="HI29" s="229"/>
      <c r="HJ29" s="229"/>
      <c r="HK29" s="229"/>
      <c r="HL29" s="229"/>
      <c r="HM29" s="229"/>
      <c r="HN29" s="229"/>
      <c r="HO29" s="229"/>
      <c r="HP29" s="229"/>
      <c r="HQ29" s="229"/>
      <c r="HR29" s="229"/>
      <c r="HS29" s="229"/>
      <c r="HT29" s="229"/>
      <c r="HU29" s="229"/>
      <c r="HV29" s="229"/>
      <c r="HW29" s="229"/>
      <c r="HX29" s="229"/>
      <c r="HY29" s="229"/>
      <c r="HZ29" s="229"/>
      <c r="IA29" s="229"/>
      <c r="IB29" s="229"/>
      <c r="IC29" s="229"/>
      <c r="ID29" s="229"/>
      <c r="IE29" s="229"/>
      <c r="IF29" s="229"/>
      <c r="IG29" s="229"/>
      <c r="IH29" s="229"/>
      <c r="II29" s="229"/>
      <c r="IJ29" s="229"/>
      <c r="IK29" s="229"/>
      <c r="IL29" s="229"/>
      <c r="IM29" s="229"/>
      <c r="IN29" s="229"/>
      <c r="IO29" s="229"/>
      <c r="IP29" s="229"/>
      <c r="IQ29" s="229"/>
      <c r="IR29" s="229"/>
      <c r="IS29" s="229"/>
      <c r="IT29" s="229"/>
      <c r="IU29" s="229"/>
      <c r="IV29" s="229"/>
      <c r="IW29" s="229"/>
      <c r="IX29" s="229"/>
      <c r="IY29" s="229"/>
      <c r="IZ29" s="229"/>
      <c r="JA29" s="229"/>
      <c r="JB29" s="229"/>
      <c r="JC29" s="229"/>
      <c r="JD29" s="229"/>
      <c r="JE29" s="229"/>
      <c r="JF29" s="229"/>
      <c r="JG29" s="229"/>
      <c r="JH29" s="229"/>
      <c r="JI29" s="229"/>
      <c r="JJ29" s="229"/>
      <c r="JK29" s="229"/>
      <c r="JL29" s="229"/>
      <c r="JM29" s="229"/>
      <c r="JN29" s="229"/>
      <c r="JO29" s="229"/>
      <c r="JP29" s="229"/>
      <c r="JQ29" s="229"/>
      <c r="JR29" s="229"/>
      <c r="JS29" s="229"/>
      <c r="JT29" s="229"/>
      <c r="JU29" s="229"/>
      <c r="JV29" s="229"/>
      <c r="JW29" s="229"/>
      <c r="JX29" s="229"/>
      <c r="JY29" s="229"/>
      <c r="JZ29" s="229"/>
      <c r="KA29" s="229"/>
      <c r="KB29" s="229"/>
      <c r="KC29" s="229"/>
      <c r="KD29" s="229"/>
      <c r="KE29" s="229"/>
      <c r="KF29" s="229"/>
      <c r="KG29" s="229"/>
      <c r="KH29" s="229"/>
      <c r="KI29" s="229"/>
      <c r="KJ29" s="229"/>
      <c r="KK29" s="229"/>
      <c r="KL29" s="229"/>
      <c r="KM29" s="229"/>
      <c r="KN29" s="229"/>
      <c r="KO29" s="229"/>
      <c r="KP29" s="229"/>
    </row>
    <row r="30" spans="1:302" s="186" customFormat="1" x14ac:dyDescent="0.3">
      <c r="A30" s="230">
        <f t="shared" si="56"/>
        <v>10</v>
      </c>
      <c r="B30" s="229" cm="1">
        <f t="array" aca="1" ref="B30" ca="1">INDIRECT("'Cronograma de Desembolso'!"&amp;ADDRESS(9,A30+3))</f>
        <v>826.34212083333341</v>
      </c>
      <c r="C30" s="229">
        <f t="shared" si="60"/>
        <v>0</v>
      </c>
      <c r="D30" s="229">
        <f t="shared" si="60"/>
        <v>0</v>
      </c>
      <c r="E30" s="229">
        <f t="shared" si="60"/>
        <v>0</v>
      </c>
      <c r="F30" s="229">
        <f t="shared" si="60"/>
        <v>0</v>
      </c>
      <c r="G30" s="229">
        <f t="shared" si="60"/>
        <v>0</v>
      </c>
      <c r="H30" s="229">
        <f t="shared" si="60"/>
        <v>0</v>
      </c>
      <c r="I30" s="229">
        <f t="shared" si="60"/>
        <v>0</v>
      </c>
      <c r="J30" s="229">
        <f t="shared" si="60"/>
        <v>0</v>
      </c>
      <c r="K30" s="229">
        <f t="shared" si="60"/>
        <v>0</v>
      </c>
      <c r="L30" s="229">
        <f t="shared" ca="1" si="60"/>
        <v>11.017894944444446</v>
      </c>
      <c r="M30" s="229">
        <f t="shared" ca="1" si="60"/>
        <v>11.017894944444446</v>
      </c>
      <c r="N30" s="229">
        <f t="shared" ca="1" si="60"/>
        <v>11.017894944444446</v>
      </c>
      <c r="O30" s="229">
        <f t="shared" ca="1" si="60"/>
        <v>11.017894944444446</v>
      </c>
      <c r="P30" s="229">
        <f t="shared" ca="1" si="60"/>
        <v>11.017894944444446</v>
      </c>
      <c r="Q30" s="229">
        <f t="shared" ca="1" si="60"/>
        <v>11.017894944444446</v>
      </c>
      <c r="R30" s="229">
        <f t="shared" ca="1" si="60"/>
        <v>11.017894944444446</v>
      </c>
      <c r="S30" s="229">
        <f t="shared" ca="1" si="60"/>
        <v>11.017894944444446</v>
      </c>
      <c r="T30" s="229">
        <f t="shared" ca="1" si="60"/>
        <v>11.017894944444446</v>
      </c>
      <c r="U30" s="229">
        <f t="shared" ca="1" si="60"/>
        <v>11.017894944444446</v>
      </c>
      <c r="V30" s="229">
        <f t="shared" ca="1" si="60"/>
        <v>11.017894944444446</v>
      </c>
      <c r="W30" s="229">
        <f t="shared" ca="1" si="60"/>
        <v>11.017894944444446</v>
      </c>
      <c r="X30" s="229">
        <f t="shared" ca="1" si="60"/>
        <v>11.017894944444446</v>
      </c>
      <c r="Y30" s="229">
        <f t="shared" ca="1" si="60"/>
        <v>11.017894944444446</v>
      </c>
      <c r="Z30" s="229">
        <f t="shared" ca="1" si="60"/>
        <v>11.017894944444446</v>
      </c>
      <c r="AA30" s="229">
        <f t="shared" ca="1" si="60"/>
        <v>11.017894944444446</v>
      </c>
      <c r="AB30" s="229">
        <f t="shared" ca="1" si="60"/>
        <v>11.017894944444446</v>
      </c>
      <c r="AC30" s="229">
        <f t="shared" ca="1" si="60"/>
        <v>11.017894944444446</v>
      </c>
      <c r="AD30" s="229">
        <f t="shared" ca="1" si="60"/>
        <v>11.017894944444446</v>
      </c>
      <c r="AE30" s="229">
        <f t="shared" ca="1" si="60"/>
        <v>11.017894944444446</v>
      </c>
      <c r="AF30" s="229">
        <f t="shared" ca="1" si="60"/>
        <v>11.017894944444446</v>
      </c>
      <c r="AG30" s="229">
        <f t="shared" ca="1" si="60"/>
        <v>11.017894944444446</v>
      </c>
      <c r="AH30" s="229">
        <f t="shared" ca="1" si="60"/>
        <v>11.017894944444446</v>
      </c>
      <c r="AI30" s="229">
        <f t="shared" ca="1" si="60"/>
        <v>11.017894944444446</v>
      </c>
      <c r="AJ30" s="229">
        <f t="shared" ca="1" si="60"/>
        <v>11.017894944444446</v>
      </c>
      <c r="AK30" s="229">
        <f t="shared" ca="1" si="60"/>
        <v>11.017894944444446</v>
      </c>
      <c r="AL30" s="229">
        <f t="shared" ca="1" si="60"/>
        <v>11.017894944444446</v>
      </c>
      <c r="AM30" s="229">
        <f t="shared" ca="1" si="60"/>
        <v>11.017894944444446</v>
      </c>
      <c r="AN30" s="229">
        <f t="shared" ca="1" si="60"/>
        <v>11.017894944444446</v>
      </c>
      <c r="AO30" s="229">
        <f t="shared" ca="1" si="60"/>
        <v>11.017894944444446</v>
      </c>
      <c r="AP30" s="229">
        <f t="shared" ca="1" si="60"/>
        <v>11.017894944444446</v>
      </c>
      <c r="AQ30" s="229">
        <f t="shared" ca="1" si="60"/>
        <v>11.017894944444446</v>
      </c>
      <c r="AR30" s="229">
        <f t="shared" ca="1" si="60"/>
        <v>11.017894944444446</v>
      </c>
      <c r="AS30" s="229">
        <f t="shared" ca="1" si="60"/>
        <v>11.017894944444446</v>
      </c>
      <c r="AT30" s="229">
        <f t="shared" ca="1" si="60"/>
        <v>11.017894944444446</v>
      </c>
      <c r="AU30" s="229">
        <f t="shared" ca="1" si="60"/>
        <v>11.017894944444446</v>
      </c>
      <c r="AV30" s="229">
        <f t="shared" ca="1" si="60"/>
        <v>11.017894944444446</v>
      </c>
      <c r="AW30" s="229">
        <f t="shared" ca="1" si="60"/>
        <v>11.017894944444446</v>
      </c>
      <c r="AX30" s="229">
        <f t="shared" ca="1" si="60"/>
        <v>11.017894944444446</v>
      </c>
      <c r="AY30" s="229">
        <f t="shared" ca="1" si="60"/>
        <v>11.017894944444446</v>
      </c>
      <c r="AZ30" s="229">
        <f t="shared" ca="1" si="60"/>
        <v>11.017894944444446</v>
      </c>
      <c r="BA30" s="229">
        <f t="shared" ca="1" si="60"/>
        <v>11.017894944444446</v>
      </c>
      <c r="BB30" s="229">
        <f t="shared" ca="1" si="60"/>
        <v>11.017894944444446</v>
      </c>
      <c r="BC30" s="229">
        <f t="shared" ca="1" si="60"/>
        <v>11.017894944444446</v>
      </c>
      <c r="BD30" s="229">
        <f t="shared" ca="1" si="60"/>
        <v>11.017894944444446</v>
      </c>
      <c r="BE30" s="229">
        <f t="shared" ca="1" si="60"/>
        <v>11.017894944444446</v>
      </c>
      <c r="BF30" s="229">
        <f t="shared" ca="1" si="60"/>
        <v>11.017894944444446</v>
      </c>
      <c r="BG30" s="229">
        <f t="shared" ca="1" si="60"/>
        <v>11.017894944444446</v>
      </c>
      <c r="BH30" s="229">
        <f t="shared" ca="1" si="60"/>
        <v>11.017894944444446</v>
      </c>
      <c r="BI30" s="229">
        <f t="shared" ca="1" si="60"/>
        <v>11.017894944444446</v>
      </c>
      <c r="BJ30" s="229">
        <f t="shared" ca="1" si="60"/>
        <v>11.017894944444446</v>
      </c>
      <c r="BK30" s="229">
        <f t="shared" ca="1" si="60"/>
        <v>11.017894944444446</v>
      </c>
      <c r="BL30" s="229">
        <f t="shared" ca="1" si="60"/>
        <v>11.017894944444446</v>
      </c>
      <c r="BM30" s="229">
        <f t="shared" ca="1" si="60"/>
        <v>11.017894944444446</v>
      </c>
      <c r="BN30" s="229">
        <f t="shared" ca="1" si="60"/>
        <v>11.017894944444446</v>
      </c>
      <c r="BO30" s="229">
        <f t="shared" ca="1" si="55"/>
        <v>11.017894944444446</v>
      </c>
      <c r="BP30" s="229">
        <f t="shared" ca="1" si="55"/>
        <v>11.017894944444446</v>
      </c>
      <c r="BQ30" s="229">
        <f t="shared" ca="1" si="55"/>
        <v>11.017894944444446</v>
      </c>
      <c r="BR30" s="229">
        <f t="shared" ca="1" si="55"/>
        <v>11.017894944444446</v>
      </c>
      <c r="BS30" s="229">
        <f t="shared" ca="1" si="55"/>
        <v>11.017894944444446</v>
      </c>
      <c r="BT30" s="229">
        <f t="shared" ca="1" si="55"/>
        <v>11.017894944444446</v>
      </c>
      <c r="BU30" s="229">
        <f t="shared" ca="1" si="55"/>
        <v>11.017894944444446</v>
      </c>
      <c r="BV30" s="229">
        <f t="shared" ca="1" si="55"/>
        <v>11.017894944444446</v>
      </c>
      <c r="BW30" s="229">
        <f t="shared" ca="1" si="55"/>
        <v>11.017894944444446</v>
      </c>
      <c r="BX30" s="229">
        <f t="shared" ca="1" si="55"/>
        <v>11.017894944444446</v>
      </c>
      <c r="BY30" s="229">
        <f t="shared" ca="1" si="55"/>
        <v>11.017894944444446</v>
      </c>
      <c r="BZ30" s="229">
        <f t="shared" ca="1" si="55"/>
        <v>11.017894944444446</v>
      </c>
      <c r="CA30" s="229">
        <f t="shared" ca="1" si="55"/>
        <v>11.017894944444446</v>
      </c>
      <c r="CB30" s="229">
        <f t="shared" ca="1" si="55"/>
        <v>11.017894944444446</v>
      </c>
      <c r="CC30" s="229">
        <f t="shared" ca="1" si="55"/>
        <v>11.017894944444446</v>
      </c>
      <c r="CD30" s="229">
        <f t="shared" ca="1" si="55"/>
        <v>11.017894944444446</v>
      </c>
      <c r="CE30" s="229">
        <f t="shared" ca="1" si="55"/>
        <v>11.017894944444446</v>
      </c>
      <c r="CF30" s="229">
        <f t="shared" ca="1" si="55"/>
        <v>11.017894944444446</v>
      </c>
      <c r="CG30" s="229">
        <f t="shared" ca="1" si="55"/>
        <v>11.017894944444446</v>
      </c>
      <c r="CH30" s="229">
        <f t="shared" ca="1" si="55"/>
        <v>11.017894944444446</v>
      </c>
      <c r="CI30" s="229"/>
      <c r="CJ30" s="229"/>
      <c r="CK30" s="229"/>
      <c r="CL30" s="229"/>
      <c r="CM30" s="229"/>
      <c r="CN30" s="229"/>
      <c r="CO30" s="229"/>
      <c r="CP30" s="229"/>
      <c r="CQ30" s="229"/>
      <c r="CR30" s="229"/>
      <c r="CS30" s="229"/>
      <c r="CT30" s="229"/>
      <c r="CU30" s="229"/>
      <c r="CV30" s="229"/>
      <c r="CW30" s="229"/>
      <c r="CX30" s="229"/>
      <c r="CY30" s="229"/>
      <c r="CZ30" s="229"/>
      <c r="DA30" s="229"/>
      <c r="DB30" s="229"/>
      <c r="DC30" s="229"/>
      <c r="DD30" s="229"/>
      <c r="DE30" s="229"/>
      <c r="DF30" s="229"/>
      <c r="DG30" s="229"/>
      <c r="DH30" s="229"/>
      <c r="DI30" s="229"/>
      <c r="DJ30" s="229"/>
      <c r="DK30" s="229"/>
      <c r="DL30" s="229"/>
      <c r="DM30" s="229"/>
      <c r="DN30" s="229"/>
      <c r="DO30" s="229"/>
      <c r="DP30" s="229"/>
      <c r="DQ30" s="229"/>
      <c r="DR30" s="229"/>
      <c r="DS30" s="229"/>
      <c r="DT30" s="229"/>
      <c r="DU30" s="229"/>
      <c r="DV30" s="229"/>
      <c r="DW30" s="229"/>
      <c r="DX30" s="229"/>
      <c r="DY30" s="229"/>
      <c r="DZ30" s="229"/>
      <c r="EA30" s="229"/>
      <c r="EB30" s="229"/>
      <c r="EC30" s="229"/>
      <c r="ED30" s="229"/>
      <c r="EE30" s="229"/>
      <c r="EF30" s="229"/>
      <c r="EG30" s="229"/>
      <c r="EH30" s="229"/>
      <c r="EI30" s="229"/>
      <c r="EJ30" s="229"/>
      <c r="EK30" s="229"/>
      <c r="EL30" s="229"/>
      <c r="EM30" s="229"/>
      <c r="EN30" s="229"/>
      <c r="EO30" s="229"/>
      <c r="EP30" s="229"/>
      <c r="EQ30" s="229"/>
      <c r="ER30" s="229"/>
      <c r="ES30" s="229"/>
      <c r="ET30" s="229"/>
      <c r="EU30" s="229"/>
      <c r="EV30" s="229"/>
      <c r="EW30" s="229"/>
      <c r="EX30" s="229"/>
      <c r="EY30" s="229"/>
      <c r="EZ30" s="229"/>
      <c r="FA30" s="229"/>
      <c r="FB30" s="229"/>
      <c r="FC30" s="229"/>
      <c r="FD30" s="229"/>
      <c r="FE30" s="229"/>
      <c r="FF30" s="229"/>
      <c r="FG30" s="229"/>
      <c r="FH30" s="229"/>
      <c r="FI30" s="229"/>
      <c r="FJ30" s="229"/>
      <c r="FK30" s="229"/>
      <c r="FL30" s="229"/>
      <c r="FM30" s="229"/>
      <c r="FN30" s="229"/>
      <c r="FO30" s="229"/>
      <c r="FP30" s="229"/>
      <c r="FQ30" s="229"/>
      <c r="FR30" s="229"/>
      <c r="FS30" s="229"/>
      <c r="FT30" s="229"/>
      <c r="FU30" s="229"/>
      <c r="FV30" s="229"/>
      <c r="FW30" s="229"/>
      <c r="FX30" s="229"/>
      <c r="FY30" s="229"/>
      <c r="FZ30" s="229"/>
      <c r="GA30" s="229"/>
      <c r="GB30" s="229"/>
      <c r="GC30" s="229"/>
      <c r="GD30" s="229"/>
      <c r="GE30" s="229"/>
      <c r="GF30" s="229"/>
      <c r="GG30" s="229"/>
      <c r="GH30" s="229"/>
      <c r="GI30" s="229"/>
      <c r="GJ30" s="229"/>
      <c r="GK30" s="229"/>
      <c r="GL30" s="229"/>
      <c r="GM30" s="229"/>
      <c r="GN30" s="229"/>
      <c r="GO30" s="229"/>
      <c r="GP30" s="229"/>
      <c r="GQ30" s="229"/>
      <c r="GR30" s="229"/>
      <c r="GS30" s="229"/>
      <c r="GT30" s="229"/>
      <c r="GU30" s="229"/>
      <c r="GV30" s="229"/>
      <c r="GW30" s="229"/>
      <c r="GX30" s="229"/>
      <c r="GY30" s="229"/>
      <c r="GZ30" s="229"/>
      <c r="HA30" s="229"/>
      <c r="HB30" s="229"/>
      <c r="HC30" s="229"/>
      <c r="HD30" s="229"/>
      <c r="HE30" s="229"/>
      <c r="HF30" s="229"/>
      <c r="HG30" s="229"/>
      <c r="HH30" s="229"/>
      <c r="HI30" s="229"/>
      <c r="HJ30" s="229"/>
      <c r="HK30" s="229"/>
      <c r="HL30" s="229"/>
      <c r="HM30" s="229"/>
      <c r="HN30" s="229"/>
      <c r="HO30" s="229"/>
      <c r="HP30" s="229"/>
      <c r="HQ30" s="229"/>
      <c r="HR30" s="229"/>
      <c r="HS30" s="229"/>
      <c r="HT30" s="229"/>
      <c r="HU30" s="229"/>
      <c r="HV30" s="229"/>
      <c r="HW30" s="229"/>
      <c r="HX30" s="229"/>
      <c r="HY30" s="229"/>
      <c r="HZ30" s="229"/>
      <c r="IA30" s="229"/>
      <c r="IB30" s="229"/>
      <c r="IC30" s="229"/>
      <c r="ID30" s="229"/>
      <c r="IE30" s="229"/>
      <c r="IF30" s="229"/>
      <c r="IG30" s="229"/>
      <c r="IH30" s="229"/>
      <c r="II30" s="229"/>
      <c r="IJ30" s="229"/>
      <c r="IK30" s="229"/>
      <c r="IL30" s="229"/>
      <c r="IM30" s="229"/>
      <c r="IN30" s="229"/>
      <c r="IO30" s="229"/>
      <c r="IP30" s="229"/>
      <c r="IQ30" s="229"/>
      <c r="IR30" s="229"/>
      <c r="IS30" s="229"/>
      <c r="IT30" s="229"/>
      <c r="IU30" s="229"/>
      <c r="IV30" s="229"/>
      <c r="IW30" s="229"/>
      <c r="IX30" s="229"/>
      <c r="IY30" s="229"/>
      <c r="IZ30" s="229"/>
      <c r="JA30" s="229"/>
      <c r="JB30" s="229"/>
      <c r="JC30" s="229"/>
      <c r="JD30" s="229"/>
      <c r="JE30" s="229"/>
      <c r="JF30" s="229"/>
      <c r="JG30" s="229"/>
      <c r="JH30" s="229"/>
      <c r="JI30" s="229"/>
      <c r="JJ30" s="229"/>
      <c r="JK30" s="229"/>
      <c r="JL30" s="229"/>
      <c r="JM30" s="229"/>
      <c r="JN30" s="229"/>
      <c r="JO30" s="229"/>
      <c r="JP30" s="229"/>
      <c r="JQ30" s="229"/>
      <c r="JR30" s="229"/>
      <c r="JS30" s="229"/>
      <c r="JT30" s="229"/>
      <c r="JU30" s="229"/>
      <c r="JV30" s="229"/>
      <c r="JW30" s="229"/>
      <c r="JX30" s="229"/>
      <c r="JY30" s="229"/>
      <c r="JZ30" s="229"/>
      <c r="KA30" s="229"/>
      <c r="KB30" s="229"/>
      <c r="KC30" s="229"/>
      <c r="KD30" s="229"/>
      <c r="KE30" s="229"/>
      <c r="KF30" s="229"/>
      <c r="KG30" s="229"/>
      <c r="KH30" s="229"/>
      <c r="KI30" s="229"/>
      <c r="KJ30" s="229"/>
      <c r="KK30" s="229"/>
      <c r="KL30" s="229"/>
      <c r="KM30" s="229"/>
      <c r="KN30" s="229"/>
      <c r="KO30" s="229"/>
      <c r="KP30" s="229"/>
    </row>
    <row r="31" spans="1:302" s="186" customFormat="1" x14ac:dyDescent="0.3">
      <c r="A31" s="230">
        <f t="shared" si="56"/>
        <v>11</v>
      </c>
      <c r="B31" s="229" cm="1">
        <f t="array" aca="1" ref="B31" ca="1">INDIRECT("'Cronograma de Desembolso'!"&amp;ADDRESS(9,A31+3))</f>
        <v>826.34212083333341</v>
      </c>
      <c r="C31" s="229">
        <f t="shared" si="60"/>
        <v>0</v>
      </c>
      <c r="D31" s="229">
        <f t="shared" si="60"/>
        <v>0</v>
      </c>
      <c r="E31" s="229">
        <f t="shared" si="60"/>
        <v>0</v>
      </c>
      <c r="F31" s="229">
        <f t="shared" si="60"/>
        <v>0</v>
      </c>
      <c r="G31" s="229">
        <f t="shared" si="60"/>
        <v>0</v>
      </c>
      <c r="H31" s="229">
        <f t="shared" si="60"/>
        <v>0</v>
      </c>
      <c r="I31" s="229">
        <f t="shared" si="60"/>
        <v>0</v>
      </c>
      <c r="J31" s="229">
        <f t="shared" si="60"/>
        <v>0</v>
      </c>
      <c r="K31" s="229">
        <f t="shared" si="60"/>
        <v>0</v>
      </c>
      <c r="L31" s="229">
        <f t="shared" si="60"/>
        <v>0</v>
      </c>
      <c r="M31" s="229">
        <f t="shared" ca="1" si="60"/>
        <v>11.166785416666668</v>
      </c>
      <c r="N31" s="229">
        <f t="shared" ca="1" si="60"/>
        <v>11.166785416666668</v>
      </c>
      <c r="O31" s="229">
        <f t="shared" ca="1" si="60"/>
        <v>11.166785416666668</v>
      </c>
      <c r="P31" s="229">
        <f t="shared" ca="1" si="60"/>
        <v>11.166785416666668</v>
      </c>
      <c r="Q31" s="229">
        <f t="shared" ca="1" si="60"/>
        <v>11.166785416666668</v>
      </c>
      <c r="R31" s="229">
        <f t="shared" ca="1" si="60"/>
        <v>11.166785416666668</v>
      </c>
      <c r="S31" s="229">
        <f t="shared" ca="1" si="60"/>
        <v>11.166785416666668</v>
      </c>
      <c r="T31" s="229">
        <f t="shared" ca="1" si="60"/>
        <v>11.166785416666668</v>
      </c>
      <c r="U31" s="229">
        <f t="shared" ca="1" si="60"/>
        <v>11.166785416666668</v>
      </c>
      <c r="V31" s="229">
        <f t="shared" ca="1" si="60"/>
        <v>11.166785416666668</v>
      </c>
      <c r="W31" s="229">
        <f t="shared" ca="1" si="60"/>
        <v>11.166785416666668</v>
      </c>
      <c r="X31" s="229">
        <f t="shared" ca="1" si="60"/>
        <v>11.166785416666668</v>
      </c>
      <c r="Y31" s="229">
        <f t="shared" ca="1" si="60"/>
        <v>11.166785416666668</v>
      </c>
      <c r="Z31" s="229">
        <f t="shared" ca="1" si="60"/>
        <v>11.166785416666668</v>
      </c>
      <c r="AA31" s="229">
        <f t="shared" ca="1" si="60"/>
        <v>11.166785416666668</v>
      </c>
      <c r="AB31" s="229">
        <f t="shared" ca="1" si="60"/>
        <v>11.166785416666668</v>
      </c>
      <c r="AC31" s="229">
        <f t="shared" ca="1" si="60"/>
        <v>11.166785416666668</v>
      </c>
      <c r="AD31" s="229">
        <f t="shared" ca="1" si="60"/>
        <v>11.166785416666668</v>
      </c>
      <c r="AE31" s="229">
        <f t="shared" ca="1" si="60"/>
        <v>11.166785416666668</v>
      </c>
      <c r="AF31" s="229">
        <f t="shared" ca="1" si="60"/>
        <v>11.166785416666668</v>
      </c>
      <c r="AG31" s="229">
        <f t="shared" ca="1" si="60"/>
        <v>11.166785416666668</v>
      </c>
      <c r="AH31" s="229">
        <f t="shared" ca="1" si="60"/>
        <v>11.166785416666668</v>
      </c>
      <c r="AI31" s="229">
        <f t="shared" ca="1" si="60"/>
        <v>11.166785416666668</v>
      </c>
      <c r="AJ31" s="229">
        <f t="shared" ca="1" si="60"/>
        <v>11.166785416666668</v>
      </c>
      <c r="AK31" s="229">
        <f t="shared" ca="1" si="60"/>
        <v>11.166785416666668</v>
      </c>
      <c r="AL31" s="229">
        <f t="shared" ca="1" si="60"/>
        <v>11.166785416666668</v>
      </c>
      <c r="AM31" s="229">
        <f t="shared" ca="1" si="60"/>
        <v>11.166785416666668</v>
      </c>
      <c r="AN31" s="229">
        <f t="shared" ca="1" si="60"/>
        <v>11.166785416666668</v>
      </c>
      <c r="AO31" s="229">
        <f t="shared" ca="1" si="60"/>
        <v>11.166785416666668</v>
      </c>
      <c r="AP31" s="229">
        <f t="shared" ca="1" si="60"/>
        <v>11.166785416666668</v>
      </c>
      <c r="AQ31" s="229">
        <f t="shared" ca="1" si="60"/>
        <v>11.166785416666668</v>
      </c>
      <c r="AR31" s="229">
        <f t="shared" ca="1" si="60"/>
        <v>11.166785416666668</v>
      </c>
      <c r="AS31" s="229">
        <f t="shared" ca="1" si="60"/>
        <v>11.166785416666668</v>
      </c>
      <c r="AT31" s="229">
        <f t="shared" ca="1" si="60"/>
        <v>11.166785416666668</v>
      </c>
      <c r="AU31" s="229">
        <f t="shared" ca="1" si="60"/>
        <v>11.166785416666668</v>
      </c>
      <c r="AV31" s="229">
        <f t="shared" ca="1" si="60"/>
        <v>11.166785416666668</v>
      </c>
      <c r="AW31" s="229">
        <f t="shared" ca="1" si="60"/>
        <v>11.166785416666668</v>
      </c>
      <c r="AX31" s="229">
        <f t="shared" ca="1" si="60"/>
        <v>11.166785416666668</v>
      </c>
      <c r="AY31" s="229">
        <f t="shared" ca="1" si="60"/>
        <v>11.166785416666668</v>
      </c>
      <c r="AZ31" s="229">
        <f t="shared" ca="1" si="60"/>
        <v>11.166785416666668</v>
      </c>
      <c r="BA31" s="229">
        <f t="shared" ca="1" si="60"/>
        <v>11.166785416666668</v>
      </c>
      <c r="BB31" s="229">
        <f t="shared" ca="1" si="60"/>
        <v>11.166785416666668</v>
      </c>
      <c r="BC31" s="229">
        <f t="shared" ca="1" si="60"/>
        <v>11.166785416666668</v>
      </c>
      <c r="BD31" s="229">
        <f t="shared" ca="1" si="60"/>
        <v>11.166785416666668</v>
      </c>
      <c r="BE31" s="229">
        <f t="shared" ca="1" si="60"/>
        <v>11.166785416666668</v>
      </c>
      <c r="BF31" s="229">
        <f t="shared" ca="1" si="60"/>
        <v>11.166785416666668</v>
      </c>
      <c r="BG31" s="229">
        <f t="shared" ca="1" si="60"/>
        <v>11.166785416666668</v>
      </c>
      <c r="BH31" s="229">
        <f t="shared" ca="1" si="60"/>
        <v>11.166785416666668</v>
      </c>
      <c r="BI31" s="229">
        <f t="shared" ca="1" si="60"/>
        <v>11.166785416666668</v>
      </c>
      <c r="BJ31" s="229">
        <f t="shared" ca="1" si="60"/>
        <v>11.166785416666668</v>
      </c>
      <c r="BK31" s="229">
        <f t="shared" ca="1" si="60"/>
        <v>11.166785416666668</v>
      </c>
      <c r="BL31" s="229">
        <f t="shared" ca="1" si="60"/>
        <v>11.166785416666668</v>
      </c>
      <c r="BM31" s="229">
        <f t="shared" ca="1" si="60"/>
        <v>11.166785416666668</v>
      </c>
      <c r="BN31" s="229">
        <f t="shared" ca="1" si="60"/>
        <v>11.166785416666668</v>
      </c>
      <c r="BO31" s="229">
        <f t="shared" ca="1" si="55"/>
        <v>11.166785416666668</v>
      </c>
      <c r="BP31" s="229">
        <f t="shared" ca="1" si="55"/>
        <v>11.166785416666668</v>
      </c>
      <c r="BQ31" s="229">
        <f t="shared" ca="1" si="55"/>
        <v>11.166785416666668</v>
      </c>
      <c r="BR31" s="229">
        <f t="shared" ca="1" si="55"/>
        <v>11.166785416666668</v>
      </c>
      <c r="BS31" s="229">
        <f t="shared" ca="1" si="55"/>
        <v>11.166785416666668</v>
      </c>
      <c r="BT31" s="229">
        <f t="shared" ca="1" si="55"/>
        <v>11.166785416666668</v>
      </c>
      <c r="BU31" s="229">
        <f t="shared" ca="1" si="55"/>
        <v>11.166785416666668</v>
      </c>
      <c r="BV31" s="229">
        <f t="shared" ca="1" si="55"/>
        <v>11.166785416666668</v>
      </c>
      <c r="BW31" s="229">
        <f t="shared" ca="1" si="55"/>
        <v>11.166785416666668</v>
      </c>
      <c r="BX31" s="229">
        <f t="shared" ca="1" si="55"/>
        <v>11.166785416666668</v>
      </c>
      <c r="BY31" s="229">
        <f t="shared" ca="1" si="55"/>
        <v>11.166785416666668</v>
      </c>
      <c r="BZ31" s="229">
        <f t="shared" ref="BZ31:CH31" ca="1" si="61">IF(BZ$7&lt;$A31,0,IFERROR($B31/(7*12-$A31+1),0))</f>
        <v>11.166785416666668</v>
      </c>
      <c r="CA31" s="229">
        <f t="shared" ca="1" si="61"/>
        <v>11.166785416666668</v>
      </c>
      <c r="CB31" s="229">
        <f t="shared" ca="1" si="61"/>
        <v>11.166785416666668</v>
      </c>
      <c r="CC31" s="229">
        <f t="shared" ca="1" si="61"/>
        <v>11.166785416666668</v>
      </c>
      <c r="CD31" s="229">
        <f t="shared" ca="1" si="61"/>
        <v>11.166785416666668</v>
      </c>
      <c r="CE31" s="229">
        <f t="shared" ca="1" si="61"/>
        <v>11.166785416666668</v>
      </c>
      <c r="CF31" s="229">
        <f t="shared" ca="1" si="61"/>
        <v>11.166785416666668</v>
      </c>
      <c r="CG31" s="229">
        <f t="shared" ca="1" si="61"/>
        <v>11.166785416666668</v>
      </c>
      <c r="CH31" s="229">
        <f t="shared" ca="1" si="61"/>
        <v>11.166785416666668</v>
      </c>
      <c r="CI31" s="229"/>
      <c r="CJ31" s="229"/>
      <c r="CK31" s="229"/>
      <c r="CL31" s="229"/>
      <c r="CM31" s="229"/>
      <c r="CN31" s="229"/>
      <c r="CO31" s="229"/>
      <c r="CP31" s="229"/>
      <c r="CQ31" s="229"/>
      <c r="CR31" s="229"/>
      <c r="CS31" s="229"/>
      <c r="CT31" s="229"/>
      <c r="CU31" s="229"/>
      <c r="CV31" s="229"/>
      <c r="CW31" s="229"/>
      <c r="CX31" s="229"/>
      <c r="CY31" s="229"/>
      <c r="CZ31" s="229"/>
      <c r="DA31" s="229"/>
      <c r="DB31" s="229"/>
      <c r="DC31" s="229"/>
      <c r="DD31" s="229"/>
      <c r="DE31" s="229"/>
      <c r="DF31" s="229"/>
      <c r="DG31" s="229"/>
      <c r="DH31" s="229"/>
      <c r="DI31" s="229"/>
      <c r="DJ31" s="229"/>
      <c r="DK31" s="229"/>
      <c r="DL31" s="229"/>
      <c r="DM31" s="229"/>
      <c r="DN31" s="229"/>
      <c r="DO31" s="229"/>
      <c r="DP31" s="229"/>
      <c r="DQ31" s="229"/>
      <c r="DR31" s="229"/>
      <c r="DS31" s="229"/>
      <c r="DT31" s="229"/>
      <c r="DU31" s="229"/>
      <c r="DV31" s="229"/>
      <c r="DW31" s="229"/>
      <c r="DX31" s="229"/>
      <c r="DY31" s="229"/>
      <c r="DZ31" s="229"/>
      <c r="EA31" s="229"/>
      <c r="EB31" s="229"/>
      <c r="EC31" s="229"/>
      <c r="ED31" s="229"/>
      <c r="EE31" s="229"/>
      <c r="EF31" s="229"/>
      <c r="EG31" s="229"/>
      <c r="EH31" s="229"/>
      <c r="EI31" s="229"/>
      <c r="EJ31" s="229"/>
      <c r="EK31" s="229"/>
      <c r="EL31" s="229"/>
      <c r="EM31" s="229"/>
      <c r="EN31" s="229"/>
      <c r="EO31" s="229"/>
      <c r="EP31" s="229"/>
      <c r="EQ31" s="229"/>
      <c r="ER31" s="229"/>
      <c r="ES31" s="229"/>
      <c r="ET31" s="229"/>
      <c r="EU31" s="229"/>
      <c r="EV31" s="229"/>
      <c r="EW31" s="229"/>
      <c r="EX31" s="229"/>
      <c r="EY31" s="229"/>
      <c r="EZ31" s="229"/>
      <c r="FA31" s="229"/>
      <c r="FB31" s="229"/>
      <c r="FC31" s="229"/>
      <c r="FD31" s="229"/>
      <c r="FE31" s="229"/>
      <c r="FF31" s="229"/>
      <c r="FG31" s="229"/>
      <c r="FH31" s="229"/>
      <c r="FI31" s="229"/>
      <c r="FJ31" s="229"/>
      <c r="FK31" s="229"/>
      <c r="FL31" s="229"/>
      <c r="FM31" s="229"/>
      <c r="FN31" s="229"/>
      <c r="FO31" s="229"/>
      <c r="FP31" s="229"/>
      <c r="FQ31" s="229"/>
      <c r="FR31" s="229"/>
      <c r="FS31" s="229"/>
      <c r="FT31" s="229"/>
      <c r="FU31" s="229"/>
      <c r="FV31" s="229"/>
      <c r="FW31" s="229"/>
      <c r="FX31" s="229"/>
      <c r="FY31" s="229"/>
      <c r="FZ31" s="229"/>
      <c r="GA31" s="229"/>
      <c r="GB31" s="229"/>
      <c r="GC31" s="229"/>
      <c r="GD31" s="229"/>
      <c r="GE31" s="229"/>
      <c r="GF31" s="229"/>
      <c r="GG31" s="229"/>
      <c r="GH31" s="229"/>
      <c r="GI31" s="229"/>
      <c r="GJ31" s="229"/>
      <c r="GK31" s="229"/>
      <c r="GL31" s="229"/>
      <c r="GM31" s="229"/>
      <c r="GN31" s="229"/>
      <c r="GO31" s="229"/>
      <c r="GP31" s="229"/>
      <c r="GQ31" s="229"/>
      <c r="GR31" s="229"/>
      <c r="GS31" s="229"/>
      <c r="GT31" s="229"/>
      <c r="GU31" s="229"/>
      <c r="GV31" s="229"/>
      <c r="GW31" s="229"/>
      <c r="GX31" s="229"/>
      <c r="GY31" s="229"/>
      <c r="GZ31" s="229"/>
      <c r="HA31" s="229"/>
      <c r="HB31" s="229"/>
      <c r="HC31" s="229"/>
      <c r="HD31" s="229"/>
      <c r="HE31" s="229"/>
      <c r="HF31" s="229"/>
      <c r="HG31" s="229"/>
      <c r="HH31" s="229"/>
      <c r="HI31" s="229"/>
      <c r="HJ31" s="229"/>
      <c r="HK31" s="229"/>
      <c r="HL31" s="229"/>
      <c r="HM31" s="229"/>
      <c r="HN31" s="229"/>
      <c r="HO31" s="229"/>
      <c r="HP31" s="229"/>
      <c r="HQ31" s="229"/>
      <c r="HR31" s="229"/>
      <c r="HS31" s="229"/>
      <c r="HT31" s="229"/>
      <c r="HU31" s="229"/>
      <c r="HV31" s="229"/>
      <c r="HW31" s="229"/>
      <c r="HX31" s="229"/>
      <c r="HY31" s="229"/>
      <c r="HZ31" s="229"/>
      <c r="IA31" s="229"/>
      <c r="IB31" s="229"/>
      <c r="IC31" s="229"/>
      <c r="ID31" s="229"/>
      <c r="IE31" s="229"/>
      <c r="IF31" s="229"/>
      <c r="IG31" s="229"/>
      <c r="IH31" s="229"/>
      <c r="II31" s="229"/>
      <c r="IJ31" s="229"/>
      <c r="IK31" s="229"/>
      <c r="IL31" s="229"/>
      <c r="IM31" s="229"/>
      <c r="IN31" s="229"/>
      <c r="IO31" s="229"/>
      <c r="IP31" s="229"/>
      <c r="IQ31" s="229"/>
      <c r="IR31" s="229"/>
      <c r="IS31" s="229"/>
      <c r="IT31" s="229"/>
      <c r="IU31" s="229"/>
      <c r="IV31" s="229"/>
      <c r="IW31" s="229"/>
      <c r="IX31" s="229"/>
      <c r="IY31" s="229"/>
      <c r="IZ31" s="229"/>
      <c r="JA31" s="229"/>
      <c r="JB31" s="229"/>
      <c r="JC31" s="229"/>
      <c r="JD31" s="229"/>
      <c r="JE31" s="229"/>
      <c r="JF31" s="229"/>
      <c r="JG31" s="229"/>
      <c r="JH31" s="229"/>
      <c r="JI31" s="229"/>
      <c r="JJ31" s="229"/>
      <c r="JK31" s="229"/>
      <c r="JL31" s="229"/>
      <c r="JM31" s="229"/>
      <c r="JN31" s="229"/>
      <c r="JO31" s="229"/>
      <c r="JP31" s="229"/>
      <c r="JQ31" s="229"/>
      <c r="JR31" s="229"/>
      <c r="JS31" s="229"/>
      <c r="JT31" s="229"/>
      <c r="JU31" s="229"/>
      <c r="JV31" s="229"/>
      <c r="JW31" s="229"/>
      <c r="JX31" s="229"/>
      <c r="JY31" s="229"/>
      <c r="JZ31" s="229"/>
      <c r="KA31" s="229"/>
      <c r="KB31" s="229"/>
      <c r="KC31" s="229"/>
      <c r="KD31" s="229"/>
      <c r="KE31" s="229"/>
      <c r="KF31" s="229"/>
      <c r="KG31" s="229"/>
      <c r="KH31" s="229"/>
      <c r="KI31" s="229"/>
      <c r="KJ31" s="229"/>
      <c r="KK31" s="229"/>
      <c r="KL31" s="229"/>
      <c r="KM31" s="229"/>
      <c r="KN31" s="229"/>
      <c r="KO31" s="229"/>
      <c r="KP31" s="229"/>
    </row>
    <row r="32" spans="1:302" s="186" customFormat="1" x14ac:dyDescent="0.3">
      <c r="A32" s="230">
        <f t="shared" si="56"/>
        <v>12</v>
      </c>
      <c r="B32" s="229" cm="1">
        <f t="array" aca="1" ref="B32" ca="1">INDIRECT("'Cronograma de Desembolso'!"&amp;ADDRESS(9,A32+3))</f>
        <v>826.34212083333341</v>
      </c>
      <c r="C32" s="229">
        <f t="shared" si="60"/>
        <v>0</v>
      </c>
      <c r="D32" s="229">
        <f t="shared" si="60"/>
        <v>0</v>
      </c>
      <c r="E32" s="229">
        <f t="shared" si="60"/>
        <v>0</v>
      </c>
      <c r="F32" s="229">
        <f t="shared" si="60"/>
        <v>0</v>
      </c>
      <c r="G32" s="229">
        <f t="shared" si="60"/>
        <v>0</v>
      </c>
      <c r="H32" s="229">
        <f t="shared" si="60"/>
        <v>0</v>
      </c>
      <c r="I32" s="229">
        <f t="shared" si="60"/>
        <v>0</v>
      </c>
      <c r="J32" s="229">
        <f t="shared" si="60"/>
        <v>0</v>
      </c>
      <c r="K32" s="229">
        <f t="shared" si="60"/>
        <v>0</v>
      </c>
      <c r="L32" s="229">
        <f t="shared" si="60"/>
        <v>0</v>
      </c>
      <c r="M32" s="229">
        <f t="shared" si="60"/>
        <v>0</v>
      </c>
      <c r="N32" s="229">
        <f t="shared" ca="1" si="60"/>
        <v>11.319755079908678</v>
      </c>
      <c r="O32" s="229">
        <f t="shared" ca="1" si="60"/>
        <v>11.319755079908678</v>
      </c>
      <c r="P32" s="229">
        <f t="shared" ca="1" si="60"/>
        <v>11.319755079908678</v>
      </c>
      <c r="Q32" s="229">
        <f t="shared" ca="1" si="60"/>
        <v>11.319755079908678</v>
      </c>
      <c r="R32" s="229">
        <f t="shared" ca="1" si="60"/>
        <v>11.319755079908678</v>
      </c>
      <c r="S32" s="229">
        <f t="shared" ca="1" si="60"/>
        <v>11.319755079908678</v>
      </c>
      <c r="T32" s="229">
        <f t="shared" ca="1" si="60"/>
        <v>11.319755079908678</v>
      </c>
      <c r="U32" s="229">
        <f t="shared" ca="1" si="60"/>
        <v>11.319755079908678</v>
      </c>
      <c r="V32" s="229">
        <f t="shared" ca="1" si="60"/>
        <v>11.319755079908678</v>
      </c>
      <c r="W32" s="229">
        <f t="shared" ca="1" si="60"/>
        <v>11.319755079908678</v>
      </c>
      <c r="X32" s="229">
        <f t="shared" ca="1" si="60"/>
        <v>11.319755079908678</v>
      </c>
      <c r="Y32" s="229">
        <f t="shared" ca="1" si="60"/>
        <v>11.319755079908678</v>
      </c>
      <c r="Z32" s="229">
        <f t="shared" ca="1" si="60"/>
        <v>11.319755079908678</v>
      </c>
      <c r="AA32" s="229">
        <f t="shared" ca="1" si="60"/>
        <v>11.319755079908678</v>
      </c>
      <c r="AB32" s="229">
        <f t="shared" ca="1" si="60"/>
        <v>11.319755079908678</v>
      </c>
      <c r="AC32" s="229">
        <f t="shared" ca="1" si="60"/>
        <v>11.319755079908678</v>
      </c>
      <c r="AD32" s="229">
        <f t="shared" ca="1" si="60"/>
        <v>11.319755079908678</v>
      </c>
      <c r="AE32" s="229">
        <f t="shared" ca="1" si="60"/>
        <v>11.319755079908678</v>
      </c>
      <c r="AF32" s="229">
        <f t="shared" ca="1" si="60"/>
        <v>11.319755079908678</v>
      </c>
      <c r="AG32" s="229">
        <f t="shared" ca="1" si="60"/>
        <v>11.319755079908678</v>
      </c>
      <c r="AH32" s="229">
        <f t="shared" ca="1" si="60"/>
        <v>11.319755079908678</v>
      </c>
      <c r="AI32" s="229">
        <f t="shared" ca="1" si="60"/>
        <v>11.319755079908678</v>
      </c>
      <c r="AJ32" s="229">
        <f t="shared" ca="1" si="60"/>
        <v>11.319755079908678</v>
      </c>
      <c r="AK32" s="229">
        <f t="shared" ca="1" si="60"/>
        <v>11.319755079908678</v>
      </c>
      <c r="AL32" s="229">
        <f t="shared" ca="1" si="60"/>
        <v>11.319755079908678</v>
      </c>
      <c r="AM32" s="229">
        <f t="shared" ca="1" si="60"/>
        <v>11.319755079908678</v>
      </c>
      <c r="AN32" s="229">
        <f t="shared" ca="1" si="60"/>
        <v>11.319755079908678</v>
      </c>
      <c r="AO32" s="229">
        <f t="shared" ca="1" si="60"/>
        <v>11.319755079908678</v>
      </c>
      <c r="AP32" s="229">
        <f t="shared" ca="1" si="60"/>
        <v>11.319755079908678</v>
      </c>
      <c r="AQ32" s="229">
        <f t="shared" ca="1" si="60"/>
        <v>11.319755079908678</v>
      </c>
      <c r="AR32" s="229">
        <f t="shared" ca="1" si="60"/>
        <v>11.319755079908678</v>
      </c>
      <c r="AS32" s="229">
        <f t="shared" ca="1" si="60"/>
        <v>11.319755079908678</v>
      </c>
      <c r="AT32" s="229">
        <f t="shared" ca="1" si="60"/>
        <v>11.319755079908678</v>
      </c>
      <c r="AU32" s="229">
        <f t="shared" ca="1" si="60"/>
        <v>11.319755079908678</v>
      </c>
      <c r="AV32" s="229">
        <f t="shared" ca="1" si="60"/>
        <v>11.319755079908678</v>
      </c>
      <c r="AW32" s="229">
        <f t="shared" ca="1" si="60"/>
        <v>11.319755079908678</v>
      </c>
      <c r="AX32" s="229">
        <f t="shared" ca="1" si="60"/>
        <v>11.319755079908678</v>
      </c>
      <c r="AY32" s="229">
        <f t="shared" ca="1" si="60"/>
        <v>11.319755079908678</v>
      </c>
      <c r="AZ32" s="229">
        <f t="shared" ca="1" si="60"/>
        <v>11.319755079908678</v>
      </c>
      <c r="BA32" s="229">
        <f t="shared" ca="1" si="60"/>
        <v>11.319755079908678</v>
      </c>
      <c r="BB32" s="229">
        <f t="shared" ca="1" si="60"/>
        <v>11.319755079908678</v>
      </c>
      <c r="BC32" s="229">
        <f t="shared" ca="1" si="60"/>
        <v>11.319755079908678</v>
      </c>
      <c r="BD32" s="229">
        <f t="shared" ca="1" si="60"/>
        <v>11.319755079908678</v>
      </c>
      <c r="BE32" s="229">
        <f t="shared" ca="1" si="60"/>
        <v>11.319755079908678</v>
      </c>
      <c r="BF32" s="229">
        <f t="shared" ca="1" si="60"/>
        <v>11.319755079908678</v>
      </c>
      <c r="BG32" s="229">
        <f t="shared" ca="1" si="60"/>
        <v>11.319755079908678</v>
      </c>
      <c r="BH32" s="229">
        <f t="shared" ca="1" si="60"/>
        <v>11.319755079908678</v>
      </c>
      <c r="BI32" s="229">
        <f t="shared" ca="1" si="60"/>
        <v>11.319755079908678</v>
      </c>
      <c r="BJ32" s="229">
        <f t="shared" ca="1" si="60"/>
        <v>11.319755079908678</v>
      </c>
      <c r="BK32" s="229">
        <f t="shared" ca="1" si="60"/>
        <v>11.319755079908678</v>
      </c>
      <c r="BL32" s="229">
        <f t="shared" ca="1" si="60"/>
        <v>11.319755079908678</v>
      </c>
      <c r="BM32" s="229">
        <f t="shared" ca="1" si="60"/>
        <v>11.319755079908678</v>
      </c>
      <c r="BN32" s="229">
        <f t="shared" ref="BN32:CH32" ca="1" si="62">IF(BN$7&lt;$A32,0,IFERROR($B32/(7*12-$A32+1),0))</f>
        <v>11.319755079908678</v>
      </c>
      <c r="BO32" s="229">
        <f t="shared" ca="1" si="62"/>
        <v>11.319755079908678</v>
      </c>
      <c r="BP32" s="229">
        <f t="shared" ca="1" si="62"/>
        <v>11.319755079908678</v>
      </c>
      <c r="BQ32" s="229">
        <f t="shared" ca="1" si="62"/>
        <v>11.319755079908678</v>
      </c>
      <c r="BR32" s="229">
        <f t="shared" ca="1" si="62"/>
        <v>11.319755079908678</v>
      </c>
      <c r="BS32" s="229">
        <f t="shared" ca="1" si="62"/>
        <v>11.319755079908678</v>
      </c>
      <c r="BT32" s="229">
        <f t="shared" ca="1" si="62"/>
        <v>11.319755079908678</v>
      </c>
      <c r="BU32" s="229">
        <f t="shared" ca="1" si="62"/>
        <v>11.319755079908678</v>
      </c>
      <c r="BV32" s="229">
        <f t="shared" ca="1" si="62"/>
        <v>11.319755079908678</v>
      </c>
      <c r="BW32" s="229">
        <f t="shared" ca="1" si="62"/>
        <v>11.319755079908678</v>
      </c>
      <c r="BX32" s="229">
        <f t="shared" ca="1" si="62"/>
        <v>11.319755079908678</v>
      </c>
      <c r="BY32" s="229">
        <f t="shared" ca="1" si="62"/>
        <v>11.319755079908678</v>
      </c>
      <c r="BZ32" s="229">
        <f t="shared" ca="1" si="62"/>
        <v>11.319755079908678</v>
      </c>
      <c r="CA32" s="229">
        <f t="shared" ca="1" si="62"/>
        <v>11.319755079908678</v>
      </c>
      <c r="CB32" s="229">
        <f t="shared" ca="1" si="62"/>
        <v>11.319755079908678</v>
      </c>
      <c r="CC32" s="229">
        <f t="shared" ca="1" si="62"/>
        <v>11.319755079908678</v>
      </c>
      <c r="CD32" s="229">
        <f t="shared" ca="1" si="62"/>
        <v>11.319755079908678</v>
      </c>
      <c r="CE32" s="229">
        <f t="shared" ca="1" si="62"/>
        <v>11.319755079908678</v>
      </c>
      <c r="CF32" s="229">
        <f t="shared" ca="1" si="62"/>
        <v>11.319755079908678</v>
      </c>
      <c r="CG32" s="229">
        <f t="shared" ca="1" si="62"/>
        <v>11.319755079908678</v>
      </c>
      <c r="CH32" s="229">
        <f t="shared" ca="1" si="62"/>
        <v>11.319755079908678</v>
      </c>
      <c r="CI32" s="229"/>
      <c r="CJ32" s="229"/>
      <c r="CK32" s="229"/>
      <c r="CL32" s="229"/>
      <c r="CM32" s="229"/>
      <c r="CN32" s="229"/>
      <c r="CO32" s="229"/>
      <c r="CP32" s="229"/>
      <c r="CQ32" s="229"/>
      <c r="CR32" s="229"/>
      <c r="CS32" s="229"/>
      <c r="CT32" s="229"/>
      <c r="CU32" s="229"/>
      <c r="CV32" s="229"/>
      <c r="CW32" s="229"/>
      <c r="CX32" s="229"/>
      <c r="CY32" s="229"/>
      <c r="CZ32" s="229"/>
      <c r="DA32" s="229"/>
      <c r="DB32" s="229"/>
      <c r="DC32" s="229"/>
      <c r="DD32" s="229"/>
      <c r="DE32" s="229"/>
      <c r="DF32" s="229"/>
      <c r="DG32" s="229"/>
      <c r="DH32" s="229"/>
      <c r="DI32" s="229"/>
      <c r="DJ32" s="229"/>
      <c r="DK32" s="229"/>
      <c r="DL32" s="229"/>
      <c r="DM32" s="229"/>
      <c r="DN32" s="229"/>
      <c r="DO32" s="229"/>
      <c r="DP32" s="229"/>
      <c r="DQ32" s="229"/>
      <c r="DR32" s="229"/>
      <c r="DS32" s="229"/>
      <c r="DT32" s="229"/>
      <c r="DU32" s="229"/>
      <c r="DV32" s="229"/>
      <c r="DW32" s="229"/>
      <c r="DX32" s="229"/>
      <c r="DY32" s="229"/>
      <c r="DZ32" s="229"/>
      <c r="EA32" s="229"/>
      <c r="EB32" s="229"/>
      <c r="EC32" s="229"/>
      <c r="ED32" s="229"/>
      <c r="EE32" s="229"/>
      <c r="EF32" s="229"/>
      <c r="EG32" s="229"/>
      <c r="EH32" s="229"/>
      <c r="EI32" s="229"/>
      <c r="EJ32" s="229"/>
      <c r="EK32" s="229"/>
      <c r="EL32" s="229"/>
      <c r="EM32" s="229"/>
      <c r="EN32" s="229"/>
      <c r="EO32" s="229"/>
      <c r="EP32" s="229"/>
      <c r="EQ32" s="229"/>
      <c r="ER32" s="229"/>
      <c r="ES32" s="229"/>
      <c r="ET32" s="229"/>
      <c r="EU32" s="229"/>
      <c r="EV32" s="229"/>
      <c r="EW32" s="229"/>
      <c r="EX32" s="229"/>
      <c r="EY32" s="229"/>
      <c r="EZ32" s="229"/>
      <c r="FA32" s="229"/>
      <c r="FB32" s="229"/>
      <c r="FC32" s="229"/>
      <c r="FD32" s="229"/>
      <c r="FE32" s="229"/>
      <c r="FF32" s="229"/>
      <c r="FG32" s="229"/>
      <c r="FH32" s="229"/>
      <c r="FI32" s="229"/>
      <c r="FJ32" s="229"/>
      <c r="FK32" s="229"/>
      <c r="FL32" s="229"/>
      <c r="FM32" s="229"/>
      <c r="FN32" s="229"/>
      <c r="FO32" s="229"/>
      <c r="FP32" s="229"/>
      <c r="FQ32" s="229"/>
      <c r="FR32" s="229"/>
      <c r="FS32" s="229"/>
      <c r="FT32" s="229"/>
      <c r="FU32" s="229"/>
      <c r="FV32" s="229"/>
      <c r="FW32" s="229"/>
      <c r="FX32" s="229"/>
      <c r="FY32" s="229"/>
      <c r="FZ32" s="229"/>
      <c r="GA32" s="229"/>
      <c r="GB32" s="229"/>
      <c r="GC32" s="229"/>
      <c r="GD32" s="229"/>
      <c r="GE32" s="229"/>
      <c r="GF32" s="229"/>
      <c r="GG32" s="229"/>
      <c r="GH32" s="229"/>
      <c r="GI32" s="229"/>
      <c r="GJ32" s="229"/>
      <c r="GK32" s="229"/>
      <c r="GL32" s="229"/>
      <c r="GM32" s="229"/>
      <c r="GN32" s="229"/>
      <c r="GO32" s="229"/>
      <c r="GP32" s="229"/>
      <c r="GQ32" s="229"/>
      <c r="GR32" s="229"/>
      <c r="GS32" s="229"/>
      <c r="GT32" s="229"/>
      <c r="GU32" s="229"/>
      <c r="GV32" s="229"/>
      <c r="GW32" s="229"/>
      <c r="GX32" s="229"/>
      <c r="GY32" s="229"/>
      <c r="GZ32" s="229"/>
      <c r="HA32" s="229"/>
      <c r="HB32" s="229"/>
      <c r="HC32" s="229"/>
      <c r="HD32" s="229"/>
      <c r="HE32" s="229"/>
      <c r="HF32" s="229"/>
      <c r="HG32" s="229"/>
      <c r="HH32" s="229"/>
      <c r="HI32" s="229"/>
      <c r="HJ32" s="229"/>
      <c r="HK32" s="229"/>
      <c r="HL32" s="229"/>
      <c r="HM32" s="229"/>
      <c r="HN32" s="229"/>
      <c r="HO32" s="229"/>
      <c r="HP32" s="229"/>
      <c r="HQ32" s="229"/>
      <c r="HR32" s="229"/>
      <c r="HS32" s="229"/>
      <c r="HT32" s="229"/>
      <c r="HU32" s="229"/>
      <c r="HV32" s="229"/>
      <c r="HW32" s="229"/>
      <c r="HX32" s="229"/>
      <c r="HY32" s="229"/>
      <c r="HZ32" s="229"/>
      <c r="IA32" s="229"/>
      <c r="IB32" s="229"/>
      <c r="IC32" s="229"/>
      <c r="ID32" s="229"/>
      <c r="IE32" s="229"/>
      <c r="IF32" s="229"/>
      <c r="IG32" s="229"/>
      <c r="IH32" s="229"/>
      <c r="II32" s="229"/>
      <c r="IJ32" s="229"/>
      <c r="IK32" s="229"/>
      <c r="IL32" s="229"/>
      <c r="IM32" s="229"/>
      <c r="IN32" s="229"/>
      <c r="IO32" s="229"/>
      <c r="IP32" s="229"/>
      <c r="IQ32" s="229"/>
      <c r="IR32" s="229"/>
      <c r="IS32" s="229"/>
      <c r="IT32" s="229"/>
      <c r="IU32" s="229"/>
      <c r="IV32" s="229"/>
      <c r="IW32" s="229"/>
      <c r="IX32" s="229"/>
      <c r="IY32" s="229"/>
      <c r="IZ32" s="229"/>
      <c r="JA32" s="229"/>
      <c r="JB32" s="229"/>
      <c r="JC32" s="229"/>
      <c r="JD32" s="229"/>
      <c r="JE32" s="229"/>
      <c r="JF32" s="229"/>
      <c r="JG32" s="229"/>
      <c r="JH32" s="229"/>
      <c r="JI32" s="229"/>
      <c r="JJ32" s="229"/>
      <c r="JK32" s="229"/>
      <c r="JL32" s="229"/>
      <c r="JM32" s="229"/>
      <c r="JN32" s="229"/>
      <c r="JO32" s="229"/>
      <c r="JP32" s="229"/>
      <c r="JQ32" s="229"/>
      <c r="JR32" s="229"/>
      <c r="JS32" s="229"/>
      <c r="JT32" s="229"/>
      <c r="JU32" s="229"/>
      <c r="JV32" s="229"/>
      <c r="JW32" s="229"/>
      <c r="JX32" s="229"/>
      <c r="JY32" s="229"/>
      <c r="JZ32" s="229"/>
      <c r="KA32" s="229"/>
      <c r="KB32" s="229"/>
      <c r="KC32" s="229"/>
      <c r="KD32" s="229"/>
      <c r="KE32" s="229"/>
      <c r="KF32" s="229"/>
      <c r="KG32" s="229"/>
      <c r="KH32" s="229"/>
      <c r="KI32" s="229"/>
      <c r="KJ32" s="229"/>
      <c r="KK32" s="229"/>
      <c r="KL32" s="229"/>
      <c r="KM32" s="229"/>
      <c r="KN32" s="229"/>
      <c r="KO32" s="229"/>
      <c r="KP32" s="229"/>
    </row>
    <row r="33" spans="1:302" s="186" customFormat="1" x14ac:dyDescent="0.3">
      <c r="A33" s="230">
        <v>85</v>
      </c>
      <c r="B33" s="229" cm="1">
        <f t="array" aca="1" ref="B33" ca="1">INDIRECT("'Cronograma de Desembolso'!"&amp;ADDRESS(9,A33+3))</f>
        <v>826.34212083333341</v>
      </c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  <c r="AA33" s="229"/>
      <c r="AB33" s="229"/>
      <c r="AC33" s="229"/>
      <c r="AD33" s="229"/>
      <c r="AE33" s="229"/>
      <c r="AF33" s="229"/>
      <c r="AG33" s="229"/>
      <c r="AH33" s="229"/>
      <c r="AI33" s="229"/>
      <c r="AJ33" s="229"/>
      <c r="AK33" s="229"/>
      <c r="AL33" s="229"/>
      <c r="AM33" s="229"/>
      <c r="AN33" s="229"/>
      <c r="AO33" s="229"/>
      <c r="AP33" s="229"/>
      <c r="AQ33" s="229"/>
      <c r="AR33" s="229"/>
      <c r="AS33" s="229"/>
      <c r="AT33" s="229"/>
      <c r="AU33" s="229"/>
      <c r="AV33" s="229"/>
      <c r="AW33" s="229"/>
      <c r="AX33" s="229"/>
      <c r="AY33" s="229"/>
      <c r="AZ33" s="229"/>
      <c r="BA33" s="229"/>
      <c r="BB33" s="229"/>
      <c r="BC33" s="229"/>
      <c r="BD33" s="229"/>
      <c r="BE33" s="229"/>
      <c r="BF33" s="229"/>
      <c r="BG33" s="229"/>
      <c r="BH33" s="229"/>
      <c r="BI33" s="229"/>
      <c r="BJ33" s="229"/>
      <c r="BK33" s="229"/>
      <c r="BL33" s="229"/>
      <c r="BM33" s="229"/>
      <c r="BN33" s="229"/>
      <c r="BO33" s="229"/>
      <c r="BP33" s="229"/>
      <c r="BQ33" s="229"/>
      <c r="BR33" s="229"/>
      <c r="BS33" s="229"/>
      <c r="BT33" s="229"/>
      <c r="BU33" s="229"/>
      <c r="BV33" s="229"/>
      <c r="BW33" s="229"/>
      <c r="BX33" s="229"/>
      <c r="BY33" s="229"/>
      <c r="BZ33" s="229"/>
      <c r="CA33" s="229"/>
      <c r="CB33" s="229"/>
      <c r="CC33" s="229"/>
      <c r="CD33" s="229"/>
      <c r="CE33" s="229"/>
      <c r="CF33" s="229"/>
      <c r="CG33" s="229"/>
      <c r="CH33" s="229"/>
      <c r="CI33" s="229">
        <f t="shared" ref="CI33:DN39" ca="1" si="63">IF(CI$7&lt;$A33,0,IFERROR($B33/(2*7*12-$A33+1),0))</f>
        <v>9.8374062003968259</v>
      </c>
      <c r="CJ33" s="229">
        <f t="shared" ca="1" si="63"/>
        <v>9.8374062003968259</v>
      </c>
      <c r="CK33" s="229">
        <f t="shared" ca="1" si="63"/>
        <v>9.8374062003968259</v>
      </c>
      <c r="CL33" s="229">
        <f t="shared" ca="1" si="63"/>
        <v>9.8374062003968259</v>
      </c>
      <c r="CM33" s="229">
        <f t="shared" ca="1" si="63"/>
        <v>9.8374062003968259</v>
      </c>
      <c r="CN33" s="229">
        <f t="shared" ca="1" si="63"/>
        <v>9.8374062003968259</v>
      </c>
      <c r="CO33" s="229">
        <f t="shared" ca="1" si="63"/>
        <v>9.8374062003968259</v>
      </c>
      <c r="CP33" s="229">
        <f t="shared" ca="1" si="63"/>
        <v>9.8374062003968259</v>
      </c>
      <c r="CQ33" s="229">
        <f t="shared" ca="1" si="63"/>
        <v>9.8374062003968259</v>
      </c>
      <c r="CR33" s="229">
        <f t="shared" ca="1" si="63"/>
        <v>9.8374062003968259</v>
      </c>
      <c r="CS33" s="229">
        <f t="shared" ca="1" si="63"/>
        <v>9.8374062003968259</v>
      </c>
      <c r="CT33" s="229">
        <f t="shared" ca="1" si="63"/>
        <v>9.8374062003968259</v>
      </c>
      <c r="CU33" s="229">
        <f t="shared" ca="1" si="63"/>
        <v>9.8374062003968259</v>
      </c>
      <c r="CV33" s="229">
        <f t="shared" ca="1" si="63"/>
        <v>9.8374062003968259</v>
      </c>
      <c r="CW33" s="229">
        <f t="shared" ca="1" si="63"/>
        <v>9.8374062003968259</v>
      </c>
      <c r="CX33" s="229">
        <f t="shared" ca="1" si="63"/>
        <v>9.8374062003968259</v>
      </c>
      <c r="CY33" s="229">
        <f t="shared" ca="1" si="63"/>
        <v>9.8374062003968259</v>
      </c>
      <c r="CZ33" s="229">
        <f t="shared" ca="1" si="63"/>
        <v>9.8374062003968259</v>
      </c>
      <c r="DA33" s="229">
        <f t="shared" ca="1" si="63"/>
        <v>9.8374062003968259</v>
      </c>
      <c r="DB33" s="229">
        <f t="shared" ca="1" si="63"/>
        <v>9.8374062003968259</v>
      </c>
      <c r="DC33" s="229">
        <f t="shared" ca="1" si="63"/>
        <v>9.8374062003968259</v>
      </c>
      <c r="DD33" s="229">
        <f t="shared" ca="1" si="63"/>
        <v>9.8374062003968259</v>
      </c>
      <c r="DE33" s="229">
        <f t="shared" ca="1" si="63"/>
        <v>9.8374062003968259</v>
      </c>
      <c r="DF33" s="229">
        <f t="shared" ca="1" si="63"/>
        <v>9.8374062003968259</v>
      </c>
      <c r="DG33" s="229">
        <f t="shared" ca="1" si="63"/>
        <v>9.8374062003968259</v>
      </c>
      <c r="DH33" s="229">
        <f t="shared" ca="1" si="63"/>
        <v>9.8374062003968259</v>
      </c>
      <c r="DI33" s="229">
        <f t="shared" ca="1" si="63"/>
        <v>9.8374062003968259</v>
      </c>
      <c r="DJ33" s="229">
        <f t="shared" ca="1" si="63"/>
        <v>9.8374062003968259</v>
      </c>
      <c r="DK33" s="229">
        <f t="shared" ca="1" si="63"/>
        <v>9.8374062003968259</v>
      </c>
      <c r="DL33" s="229">
        <f t="shared" ca="1" si="63"/>
        <v>9.8374062003968259</v>
      </c>
      <c r="DM33" s="229">
        <f t="shared" ca="1" si="63"/>
        <v>9.8374062003968259</v>
      </c>
      <c r="DN33" s="229">
        <f t="shared" ca="1" si="63"/>
        <v>9.8374062003968259</v>
      </c>
      <c r="DO33" s="229">
        <f t="shared" ref="DO33:ET39" ca="1" si="64">IF(DO$7&lt;$A33,0,IFERROR($B33/(2*7*12-$A33+1),0))</f>
        <v>9.8374062003968259</v>
      </c>
      <c r="DP33" s="229">
        <f t="shared" ca="1" si="64"/>
        <v>9.8374062003968259</v>
      </c>
      <c r="DQ33" s="229">
        <f t="shared" ca="1" si="64"/>
        <v>9.8374062003968259</v>
      </c>
      <c r="DR33" s="229">
        <f t="shared" ca="1" si="64"/>
        <v>9.8374062003968259</v>
      </c>
      <c r="DS33" s="229">
        <f t="shared" ca="1" si="64"/>
        <v>9.8374062003968259</v>
      </c>
      <c r="DT33" s="229">
        <f t="shared" ca="1" si="64"/>
        <v>9.8374062003968259</v>
      </c>
      <c r="DU33" s="229">
        <f t="shared" ca="1" si="64"/>
        <v>9.8374062003968259</v>
      </c>
      <c r="DV33" s="229">
        <f t="shared" ca="1" si="64"/>
        <v>9.8374062003968259</v>
      </c>
      <c r="DW33" s="229">
        <f t="shared" ca="1" si="64"/>
        <v>9.8374062003968259</v>
      </c>
      <c r="DX33" s="229">
        <f t="shared" ca="1" si="64"/>
        <v>9.8374062003968259</v>
      </c>
      <c r="DY33" s="229">
        <f t="shared" ca="1" si="64"/>
        <v>9.8374062003968259</v>
      </c>
      <c r="DZ33" s="229">
        <f t="shared" ca="1" si="64"/>
        <v>9.8374062003968259</v>
      </c>
      <c r="EA33" s="229">
        <f t="shared" ca="1" si="64"/>
        <v>9.8374062003968259</v>
      </c>
      <c r="EB33" s="229">
        <f t="shared" ca="1" si="64"/>
        <v>9.8374062003968259</v>
      </c>
      <c r="EC33" s="229">
        <f t="shared" ca="1" si="64"/>
        <v>9.8374062003968259</v>
      </c>
      <c r="ED33" s="229">
        <f t="shared" ca="1" si="64"/>
        <v>9.8374062003968259</v>
      </c>
      <c r="EE33" s="229">
        <f t="shared" ca="1" si="64"/>
        <v>9.8374062003968259</v>
      </c>
      <c r="EF33" s="229">
        <f t="shared" ca="1" si="64"/>
        <v>9.8374062003968259</v>
      </c>
      <c r="EG33" s="229">
        <f t="shared" ca="1" si="64"/>
        <v>9.8374062003968259</v>
      </c>
      <c r="EH33" s="229">
        <f t="shared" ca="1" si="64"/>
        <v>9.8374062003968259</v>
      </c>
      <c r="EI33" s="229">
        <f t="shared" ca="1" si="64"/>
        <v>9.8374062003968259</v>
      </c>
      <c r="EJ33" s="229">
        <f t="shared" ca="1" si="64"/>
        <v>9.8374062003968259</v>
      </c>
      <c r="EK33" s="229">
        <f t="shared" ca="1" si="64"/>
        <v>9.8374062003968259</v>
      </c>
      <c r="EL33" s="229">
        <f t="shared" ca="1" si="64"/>
        <v>9.8374062003968259</v>
      </c>
      <c r="EM33" s="229">
        <f t="shared" ca="1" si="64"/>
        <v>9.8374062003968259</v>
      </c>
      <c r="EN33" s="229">
        <f t="shared" ca="1" si="64"/>
        <v>9.8374062003968259</v>
      </c>
      <c r="EO33" s="229">
        <f t="shared" ca="1" si="64"/>
        <v>9.8374062003968259</v>
      </c>
      <c r="EP33" s="229">
        <f t="shared" ca="1" si="64"/>
        <v>9.8374062003968259</v>
      </c>
      <c r="EQ33" s="229">
        <f t="shared" ca="1" si="64"/>
        <v>9.8374062003968259</v>
      </c>
      <c r="ER33" s="229">
        <f t="shared" ca="1" si="64"/>
        <v>9.8374062003968259</v>
      </c>
      <c r="ES33" s="229">
        <f t="shared" ca="1" si="64"/>
        <v>9.8374062003968259</v>
      </c>
      <c r="ET33" s="229">
        <f t="shared" ca="1" si="64"/>
        <v>9.8374062003968259</v>
      </c>
      <c r="EU33" s="229">
        <f t="shared" ref="EU33:FN44" ca="1" si="65">IF(EU$7&lt;$A33,0,IFERROR($B33/(2*7*12-$A33+1),0))</f>
        <v>9.8374062003968259</v>
      </c>
      <c r="EV33" s="229">
        <f t="shared" ca="1" si="65"/>
        <v>9.8374062003968259</v>
      </c>
      <c r="EW33" s="229">
        <f t="shared" ca="1" si="65"/>
        <v>9.8374062003968259</v>
      </c>
      <c r="EX33" s="229">
        <f t="shared" ca="1" si="65"/>
        <v>9.8374062003968259</v>
      </c>
      <c r="EY33" s="229">
        <f t="shared" ca="1" si="65"/>
        <v>9.8374062003968259</v>
      </c>
      <c r="EZ33" s="229">
        <f t="shared" ca="1" si="65"/>
        <v>9.8374062003968259</v>
      </c>
      <c r="FA33" s="229">
        <f t="shared" ca="1" si="65"/>
        <v>9.8374062003968259</v>
      </c>
      <c r="FB33" s="229">
        <f t="shared" ca="1" si="65"/>
        <v>9.8374062003968259</v>
      </c>
      <c r="FC33" s="229">
        <f t="shared" ca="1" si="65"/>
        <v>9.8374062003968259</v>
      </c>
      <c r="FD33" s="229">
        <f t="shared" ca="1" si="65"/>
        <v>9.8374062003968259</v>
      </c>
      <c r="FE33" s="229">
        <f t="shared" ca="1" si="65"/>
        <v>9.8374062003968259</v>
      </c>
      <c r="FF33" s="229">
        <f t="shared" ca="1" si="65"/>
        <v>9.8374062003968259</v>
      </c>
      <c r="FG33" s="229">
        <f t="shared" ca="1" si="65"/>
        <v>9.8374062003968259</v>
      </c>
      <c r="FH33" s="229">
        <f t="shared" ca="1" si="65"/>
        <v>9.8374062003968259</v>
      </c>
      <c r="FI33" s="229">
        <f t="shared" ca="1" si="65"/>
        <v>9.8374062003968259</v>
      </c>
      <c r="FJ33" s="229">
        <f t="shared" ca="1" si="65"/>
        <v>9.8374062003968259</v>
      </c>
      <c r="FK33" s="229">
        <f t="shared" ca="1" si="65"/>
        <v>9.8374062003968259</v>
      </c>
      <c r="FL33" s="229">
        <f t="shared" ca="1" si="65"/>
        <v>9.8374062003968259</v>
      </c>
      <c r="FM33" s="229">
        <f t="shared" ca="1" si="65"/>
        <v>9.8374062003968259</v>
      </c>
      <c r="FN33" s="229">
        <f t="shared" ca="1" si="65"/>
        <v>9.8374062003968259</v>
      </c>
      <c r="FO33" s="229"/>
      <c r="FP33" s="229"/>
      <c r="FQ33" s="229"/>
      <c r="FR33" s="229"/>
      <c r="FS33" s="229"/>
      <c r="FT33" s="229"/>
      <c r="FU33" s="229"/>
      <c r="FV33" s="229"/>
      <c r="FW33" s="229"/>
      <c r="FX33" s="229"/>
      <c r="FY33" s="229"/>
      <c r="FZ33" s="229"/>
      <c r="GA33" s="229"/>
      <c r="GB33" s="229"/>
      <c r="GC33" s="229"/>
      <c r="GD33" s="229"/>
      <c r="GE33" s="229"/>
      <c r="GF33" s="229"/>
      <c r="GG33" s="229"/>
      <c r="GH33" s="229"/>
      <c r="GI33" s="229"/>
      <c r="GJ33" s="229"/>
      <c r="GK33" s="229"/>
      <c r="GL33" s="229"/>
      <c r="GM33" s="229"/>
      <c r="GN33" s="229"/>
      <c r="GO33" s="229"/>
      <c r="GP33" s="229"/>
      <c r="GQ33" s="229"/>
      <c r="GR33" s="229"/>
      <c r="GS33" s="229"/>
      <c r="GT33" s="229"/>
      <c r="GU33" s="229"/>
      <c r="GV33" s="229"/>
      <c r="GW33" s="229"/>
      <c r="GX33" s="229"/>
      <c r="GY33" s="229"/>
      <c r="GZ33" s="229"/>
      <c r="HA33" s="229"/>
      <c r="HB33" s="229"/>
      <c r="HC33" s="229"/>
      <c r="HD33" s="229"/>
      <c r="HE33" s="229"/>
      <c r="HF33" s="229"/>
      <c r="HG33" s="229"/>
      <c r="HH33" s="229"/>
      <c r="HI33" s="229"/>
      <c r="HJ33" s="229"/>
      <c r="HK33" s="229"/>
      <c r="HL33" s="229"/>
      <c r="HM33" s="229"/>
      <c r="HN33" s="229"/>
      <c r="HO33" s="229"/>
      <c r="HP33" s="229"/>
      <c r="HQ33" s="229"/>
      <c r="HR33" s="229"/>
      <c r="HS33" s="229"/>
      <c r="HT33" s="229"/>
      <c r="HU33" s="229"/>
      <c r="HV33" s="229"/>
      <c r="HW33" s="229"/>
      <c r="HX33" s="229"/>
      <c r="HY33" s="229"/>
      <c r="HZ33" s="229"/>
      <c r="IA33" s="229"/>
      <c r="IB33" s="229"/>
      <c r="IC33" s="229"/>
      <c r="ID33" s="229"/>
      <c r="IE33" s="229"/>
      <c r="IF33" s="229"/>
      <c r="IG33" s="229"/>
      <c r="IH33" s="229"/>
      <c r="II33" s="229"/>
      <c r="IJ33" s="229"/>
      <c r="IK33" s="229"/>
      <c r="IL33" s="229"/>
      <c r="IM33" s="229"/>
      <c r="IN33" s="229"/>
      <c r="IO33" s="229"/>
      <c r="IP33" s="229"/>
      <c r="IQ33" s="229"/>
      <c r="IR33" s="229"/>
      <c r="IS33" s="229"/>
      <c r="IT33" s="229"/>
      <c r="IU33" s="229"/>
      <c r="IV33" s="229"/>
      <c r="IW33" s="229"/>
      <c r="IX33" s="229"/>
      <c r="IY33" s="229"/>
      <c r="IZ33" s="229"/>
      <c r="JA33" s="229"/>
      <c r="JB33" s="229"/>
      <c r="JC33" s="229"/>
      <c r="JD33" s="229"/>
      <c r="JE33" s="229"/>
      <c r="JF33" s="229"/>
      <c r="JG33" s="229"/>
      <c r="JH33" s="229"/>
      <c r="JI33" s="229"/>
      <c r="JJ33" s="229"/>
      <c r="JK33" s="229"/>
      <c r="JL33" s="229"/>
      <c r="JM33" s="229"/>
      <c r="JN33" s="229"/>
      <c r="JO33" s="229"/>
      <c r="JP33" s="229"/>
      <c r="JQ33" s="229"/>
      <c r="JR33" s="229"/>
      <c r="JS33" s="229"/>
      <c r="JT33" s="229"/>
      <c r="JU33" s="229"/>
      <c r="JV33" s="229"/>
      <c r="JW33" s="229"/>
      <c r="JX33" s="229"/>
      <c r="JY33" s="229"/>
      <c r="JZ33" s="229"/>
      <c r="KA33" s="229"/>
      <c r="KB33" s="229"/>
      <c r="KC33" s="229"/>
      <c r="KD33" s="229"/>
      <c r="KE33" s="229"/>
      <c r="KF33" s="229"/>
      <c r="KG33" s="229"/>
      <c r="KH33" s="229"/>
      <c r="KI33" s="229"/>
      <c r="KJ33" s="229"/>
      <c r="KK33" s="229"/>
      <c r="KL33" s="229"/>
      <c r="KM33" s="229"/>
      <c r="KN33" s="229"/>
      <c r="KO33" s="229"/>
      <c r="KP33" s="229"/>
    </row>
    <row r="34" spans="1:302" s="186" customFormat="1" x14ac:dyDescent="0.3">
      <c r="A34" s="230">
        <f t="shared" ref="A34:A44" si="66">A33+1</f>
        <v>86</v>
      </c>
      <c r="B34" s="229" cm="1">
        <f t="array" aca="1" ref="B34" ca="1">INDIRECT("'Cronograma de Desembolso'!"&amp;ADDRESS(9,A34+3))</f>
        <v>826.34212083333341</v>
      </c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  <c r="AN34" s="229"/>
      <c r="AO34" s="229"/>
      <c r="AP34" s="229"/>
      <c r="AQ34" s="229"/>
      <c r="AR34" s="229"/>
      <c r="AS34" s="229"/>
      <c r="AT34" s="229"/>
      <c r="AU34" s="229"/>
      <c r="AV34" s="229"/>
      <c r="AW34" s="229"/>
      <c r="AX34" s="229"/>
      <c r="AY34" s="229"/>
      <c r="AZ34" s="229"/>
      <c r="BA34" s="229"/>
      <c r="BB34" s="229"/>
      <c r="BC34" s="229"/>
      <c r="BD34" s="229"/>
      <c r="BE34" s="229"/>
      <c r="BF34" s="229"/>
      <c r="BG34" s="229"/>
      <c r="BH34" s="229"/>
      <c r="BI34" s="229"/>
      <c r="BJ34" s="229"/>
      <c r="BK34" s="229"/>
      <c r="BL34" s="229"/>
      <c r="BM34" s="229"/>
      <c r="BN34" s="229"/>
      <c r="BO34" s="229"/>
      <c r="BP34" s="229"/>
      <c r="BQ34" s="229"/>
      <c r="BR34" s="229"/>
      <c r="BS34" s="229"/>
      <c r="BT34" s="229"/>
      <c r="BU34" s="229"/>
      <c r="BV34" s="229"/>
      <c r="BW34" s="229"/>
      <c r="BX34" s="229"/>
      <c r="BY34" s="229"/>
      <c r="BZ34" s="229"/>
      <c r="CA34" s="229"/>
      <c r="CB34" s="229"/>
      <c r="CC34" s="229"/>
      <c r="CD34" s="229"/>
      <c r="CE34" s="229"/>
      <c r="CF34" s="229"/>
      <c r="CG34" s="229"/>
      <c r="CH34" s="229"/>
      <c r="CI34" s="229">
        <f t="shared" si="63"/>
        <v>0</v>
      </c>
      <c r="CJ34" s="229">
        <f t="shared" ca="1" si="63"/>
        <v>9.9559291666666674</v>
      </c>
      <c r="CK34" s="229">
        <f t="shared" ca="1" si="63"/>
        <v>9.9559291666666674</v>
      </c>
      <c r="CL34" s="229">
        <f t="shared" ca="1" si="63"/>
        <v>9.9559291666666674</v>
      </c>
      <c r="CM34" s="229">
        <f t="shared" ca="1" si="63"/>
        <v>9.9559291666666674</v>
      </c>
      <c r="CN34" s="229">
        <f t="shared" ca="1" si="63"/>
        <v>9.9559291666666674</v>
      </c>
      <c r="CO34" s="229">
        <f t="shared" ca="1" si="63"/>
        <v>9.9559291666666674</v>
      </c>
      <c r="CP34" s="229">
        <f t="shared" ca="1" si="63"/>
        <v>9.9559291666666674</v>
      </c>
      <c r="CQ34" s="229">
        <f t="shared" ca="1" si="63"/>
        <v>9.9559291666666674</v>
      </c>
      <c r="CR34" s="229">
        <f t="shared" ca="1" si="63"/>
        <v>9.9559291666666674</v>
      </c>
      <c r="CS34" s="229">
        <f t="shared" ca="1" si="63"/>
        <v>9.9559291666666674</v>
      </c>
      <c r="CT34" s="229">
        <f t="shared" ca="1" si="63"/>
        <v>9.9559291666666674</v>
      </c>
      <c r="CU34" s="229">
        <f t="shared" ca="1" si="63"/>
        <v>9.9559291666666674</v>
      </c>
      <c r="CV34" s="229">
        <f t="shared" ca="1" si="63"/>
        <v>9.9559291666666674</v>
      </c>
      <c r="CW34" s="229">
        <f t="shared" ca="1" si="63"/>
        <v>9.9559291666666674</v>
      </c>
      <c r="CX34" s="229">
        <f t="shared" ca="1" si="63"/>
        <v>9.9559291666666674</v>
      </c>
      <c r="CY34" s="229">
        <f t="shared" ca="1" si="63"/>
        <v>9.9559291666666674</v>
      </c>
      <c r="CZ34" s="229">
        <f t="shared" ca="1" si="63"/>
        <v>9.9559291666666674</v>
      </c>
      <c r="DA34" s="229">
        <f t="shared" ca="1" si="63"/>
        <v>9.9559291666666674</v>
      </c>
      <c r="DB34" s="229">
        <f t="shared" ca="1" si="63"/>
        <v>9.9559291666666674</v>
      </c>
      <c r="DC34" s="229">
        <f t="shared" ca="1" si="63"/>
        <v>9.9559291666666674</v>
      </c>
      <c r="DD34" s="229">
        <f t="shared" ca="1" si="63"/>
        <v>9.9559291666666674</v>
      </c>
      <c r="DE34" s="229">
        <f t="shared" ca="1" si="63"/>
        <v>9.9559291666666674</v>
      </c>
      <c r="DF34" s="229">
        <f t="shared" ca="1" si="63"/>
        <v>9.9559291666666674</v>
      </c>
      <c r="DG34" s="229">
        <f t="shared" ca="1" si="63"/>
        <v>9.9559291666666674</v>
      </c>
      <c r="DH34" s="229">
        <f t="shared" ca="1" si="63"/>
        <v>9.9559291666666674</v>
      </c>
      <c r="DI34" s="229">
        <f t="shared" ca="1" si="63"/>
        <v>9.9559291666666674</v>
      </c>
      <c r="DJ34" s="229">
        <f t="shared" ca="1" si="63"/>
        <v>9.9559291666666674</v>
      </c>
      <c r="DK34" s="229">
        <f t="shared" ca="1" si="63"/>
        <v>9.9559291666666674</v>
      </c>
      <c r="DL34" s="229">
        <f t="shared" ca="1" si="63"/>
        <v>9.9559291666666674</v>
      </c>
      <c r="DM34" s="229">
        <f t="shared" ca="1" si="63"/>
        <v>9.9559291666666674</v>
      </c>
      <c r="DN34" s="229">
        <f t="shared" ca="1" si="63"/>
        <v>9.9559291666666674</v>
      </c>
      <c r="DO34" s="229">
        <f t="shared" ca="1" si="64"/>
        <v>9.9559291666666674</v>
      </c>
      <c r="DP34" s="229">
        <f t="shared" ca="1" si="64"/>
        <v>9.9559291666666674</v>
      </c>
      <c r="DQ34" s="229">
        <f t="shared" ca="1" si="64"/>
        <v>9.9559291666666674</v>
      </c>
      <c r="DR34" s="229">
        <f t="shared" ca="1" si="64"/>
        <v>9.9559291666666674</v>
      </c>
      <c r="DS34" s="229">
        <f t="shared" ca="1" si="64"/>
        <v>9.9559291666666674</v>
      </c>
      <c r="DT34" s="229">
        <f t="shared" ca="1" si="64"/>
        <v>9.9559291666666674</v>
      </c>
      <c r="DU34" s="229">
        <f t="shared" ca="1" si="64"/>
        <v>9.9559291666666674</v>
      </c>
      <c r="DV34" s="229">
        <f t="shared" ca="1" si="64"/>
        <v>9.9559291666666674</v>
      </c>
      <c r="DW34" s="229">
        <f t="shared" ca="1" si="64"/>
        <v>9.9559291666666674</v>
      </c>
      <c r="DX34" s="229">
        <f t="shared" ca="1" si="64"/>
        <v>9.9559291666666674</v>
      </c>
      <c r="DY34" s="229">
        <f t="shared" ca="1" si="64"/>
        <v>9.9559291666666674</v>
      </c>
      <c r="DZ34" s="229">
        <f t="shared" ca="1" si="64"/>
        <v>9.9559291666666674</v>
      </c>
      <c r="EA34" s="229">
        <f t="shared" ca="1" si="64"/>
        <v>9.9559291666666674</v>
      </c>
      <c r="EB34" s="229">
        <f t="shared" ca="1" si="64"/>
        <v>9.9559291666666674</v>
      </c>
      <c r="EC34" s="229">
        <f t="shared" ca="1" si="64"/>
        <v>9.9559291666666674</v>
      </c>
      <c r="ED34" s="229">
        <f t="shared" ca="1" si="64"/>
        <v>9.9559291666666674</v>
      </c>
      <c r="EE34" s="229">
        <f t="shared" ca="1" si="64"/>
        <v>9.9559291666666674</v>
      </c>
      <c r="EF34" s="229">
        <f t="shared" ca="1" si="64"/>
        <v>9.9559291666666674</v>
      </c>
      <c r="EG34" s="229">
        <f t="shared" ca="1" si="64"/>
        <v>9.9559291666666674</v>
      </c>
      <c r="EH34" s="229">
        <f t="shared" ca="1" si="64"/>
        <v>9.9559291666666674</v>
      </c>
      <c r="EI34" s="229">
        <f t="shared" ca="1" si="64"/>
        <v>9.9559291666666674</v>
      </c>
      <c r="EJ34" s="229">
        <f t="shared" ca="1" si="64"/>
        <v>9.9559291666666674</v>
      </c>
      <c r="EK34" s="229">
        <f t="shared" ca="1" si="64"/>
        <v>9.9559291666666674</v>
      </c>
      <c r="EL34" s="229">
        <f t="shared" ca="1" si="64"/>
        <v>9.9559291666666674</v>
      </c>
      <c r="EM34" s="229">
        <f t="shared" ca="1" si="64"/>
        <v>9.9559291666666674</v>
      </c>
      <c r="EN34" s="229">
        <f t="shared" ca="1" si="64"/>
        <v>9.9559291666666674</v>
      </c>
      <c r="EO34" s="229">
        <f t="shared" ca="1" si="64"/>
        <v>9.9559291666666674</v>
      </c>
      <c r="EP34" s="229">
        <f t="shared" ca="1" si="64"/>
        <v>9.9559291666666674</v>
      </c>
      <c r="EQ34" s="229">
        <f t="shared" ca="1" si="64"/>
        <v>9.9559291666666674</v>
      </c>
      <c r="ER34" s="229">
        <f t="shared" ca="1" si="64"/>
        <v>9.9559291666666674</v>
      </c>
      <c r="ES34" s="229">
        <f t="shared" ca="1" si="64"/>
        <v>9.9559291666666674</v>
      </c>
      <c r="ET34" s="229">
        <f t="shared" ca="1" si="64"/>
        <v>9.9559291666666674</v>
      </c>
      <c r="EU34" s="229">
        <f t="shared" ca="1" si="65"/>
        <v>9.9559291666666674</v>
      </c>
      <c r="EV34" s="229">
        <f t="shared" ca="1" si="65"/>
        <v>9.9559291666666674</v>
      </c>
      <c r="EW34" s="229">
        <f t="shared" ca="1" si="65"/>
        <v>9.9559291666666674</v>
      </c>
      <c r="EX34" s="229">
        <f t="shared" ca="1" si="65"/>
        <v>9.9559291666666674</v>
      </c>
      <c r="EY34" s="229">
        <f t="shared" ca="1" si="65"/>
        <v>9.9559291666666674</v>
      </c>
      <c r="EZ34" s="229">
        <f t="shared" ca="1" si="65"/>
        <v>9.9559291666666674</v>
      </c>
      <c r="FA34" s="229">
        <f t="shared" ca="1" si="65"/>
        <v>9.9559291666666674</v>
      </c>
      <c r="FB34" s="229">
        <f t="shared" ca="1" si="65"/>
        <v>9.9559291666666674</v>
      </c>
      <c r="FC34" s="229">
        <f t="shared" ca="1" si="65"/>
        <v>9.9559291666666674</v>
      </c>
      <c r="FD34" s="229">
        <f t="shared" ca="1" si="65"/>
        <v>9.9559291666666674</v>
      </c>
      <c r="FE34" s="229">
        <f t="shared" ca="1" si="65"/>
        <v>9.9559291666666674</v>
      </c>
      <c r="FF34" s="229">
        <f t="shared" ca="1" si="65"/>
        <v>9.9559291666666674</v>
      </c>
      <c r="FG34" s="229">
        <f t="shared" ca="1" si="65"/>
        <v>9.9559291666666674</v>
      </c>
      <c r="FH34" s="229">
        <f t="shared" ca="1" si="65"/>
        <v>9.9559291666666674</v>
      </c>
      <c r="FI34" s="229">
        <f t="shared" ca="1" si="65"/>
        <v>9.9559291666666674</v>
      </c>
      <c r="FJ34" s="229">
        <f t="shared" ca="1" si="65"/>
        <v>9.9559291666666674</v>
      </c>
      <c r="FK34" s="229">
        <f t="shared" ca="1" si="65"/>
        <v>9.9559291666666674</v>
      </c>
      <c r="FL34" s="229">
        <f t="shared" ca="1" si="65"/>
        <v>9.9559291666666674</v>
      </c>
      <c r="FM34" s="229">
        <f t="shared" ca="1" si="65"/>
        <v>9.9559291666666674</v>
      </c>
      <c r="FN34" s="229">
        <f t="shared" ca="1" si="65"/>
        <v>9.9559291666666674</v>
      </c>
      <c r="FO34" s="229"/>
      <c r="FP34" s="229"/>
      <c r="FQ34" s="229"/>
      <c r="FR34" s="229"/>
      <c r="FS34" s="229"/>
      <c r="FT34" s="229"/>
      <c r="FU34" s="229"/>
      <c r="FV34" s="229"/>
      <c r="FW34" s="229"/>
      <c r="FX34" s="229"/>
      <c r="FY34" s="229"/>
      <c r="FZ34" s="229"/>
      <c r="GA34" s="229"/>
      <c r="GB34" s="229"/>
      <c r="GC34" s="229"/>
      <c r="GD34" s="229"/>
      <c r="GE34" s="229"/>
      <c r="GF34" s="229"/>
      <c r="GG34" s="229"/>
      <c r="GH34" s="229"/>
      <c r="GI34" s="229"/>
      <c r="GJ34" s="229"/>
      <c r="GK34" s="229"/>
      <c r="GL34" s="229"/>
      <c r="GM34" s="229"/>
      <c r="GN34" s="229"/>
      <c r="GO34" s="229"/>
      <c r="GP34" s="229"/>
      <c r="GQ34" s="229"/>
      <c r="GR34" s="229"/>
      <c r="GS34" s="229"/>
      <c r="GT34" s="229"/>
      <c r="GU34" s="229"/>
      <c r="GV34" s="229"/>
      <c r="GW34" s="229"/>
      <c r="GX34" s="229"/>
      <c r="GY34" s="229"/>
      <c r="GZ34" s="229"/>
      <c r="HA34" s="229"/>
      <c r="HB34" s="229"/>
      <c r="HC34" s="229"/>
      <c r="HD34" s="229"/>
      <c r="HE34" s="229"/>
      <c r="HF34" s="229"/>
      <c r="HG34" s="229"/>
      <c r="HH34" s="229"/>
      <c r="HI34" s="229"/>
      <c r="HJ34" s="229"/>
      <c r="HK34" s="229"/>
      <c r="HL34" s="229"/>
      <c r="HM34" s="229"/>
      <c r="HN34" s="229"/>
      <c r="HO34" s="229"/>
      <c r="HP34" s="229"/>
      <c r="HQ34" s="229"/>
      <c r="HR34" s="229"/>
      <c r="HS34" s="229"/>
      <c r="HT34" s="229"/>
      <c r="HU34" s="229"/>
      <c r="HV34" s="229"/>
      <c r="HW34" s="229"/>
      <c r="HX34" s="229"/>
      <c r="HY34" s="229"/>
      <c r="HZ34" s="229"/>
      <c r="IA34" s="229"/>
      <c r="IB34" s="229"/>
      <c r="IC34" s="229"/>
      <c r="ID34" s="229"/>
      <c r="IE34" s="229"/>
      <c r="IF34" s="229"/>
      <c r="IG34" s="229"/>
      <c r="IH34" s="229"/>
      <c r="II34" s="229"/>
      <c r="IJ34" s="229"/>
      <c r="IK34" s="229"/>
      <c r="IL34" s="229"/>
      <c r="IM34" s="229"/>
      <c r="IN34" s="229"/>
      <c r="IO34" s="229"/>
      <c r="IP34" s="229"/>
      <c r="IQ34" s="229"/>
      <c r="IR34" s="229"/>
      <c r="IS34" s="229"/>
      <c r="IT34" s="229"/>
      <c r="IU34" s="229"/>
      <c r="IV34" s="229"/>
      <c r="IW34" s="229"/>
      <c r="IX34" s="229"/>
      <c r="IY34" s="229"/>
      <c r="IZ34" s="229"/>
      <c r="JA34" s="229"/>
      <c r="JB34" s="229"/>
      <c r="JC34" s="229"/>
      <c r="JD34" s="229"/>
      <c r="JE34" s="229"/>
      <c r="JF34" s="229"/>
      <c r="JG34" s="229"/>
      <c r="JH34" s="229"/>
      <c r="JI34" s="229"/>
      <c r="JJ34" s="229"/>
      <c r="JK34" s="229"/>
      <c r="JL34" s="229"/>
      <c r="JM34" s="229"/>
      <c r="JN34" s="229"/>
      <c r="JO34" s="229"/>
      <c r="JP34" s="229"/>
      <c r="JQ34" s="229"/>
      <c r="JR34" s="229"/>
      <c r="JS34" s="229"/>
      <c r="JT34" s="229"/>
      <c r="JU34" s="229"/>
      <c r="JV34" s="229"/>
      <c r="JW34" s="229"/>
      <c r="JX34" s="229"/>
      <c r="JY34" s="229"/>
      <c r="JZ34" s="229"/>
      <c r="KA34" s="229"/>
      <c r="KB34" s="229"/>
      <c r="KC34" s="229"/>
      <c r="KD34" s="229"/>
      <c r="KE34" s="229"/>
      <c r="KF34" s="229"/>
      <c r="KG34" s="229"/>
      <c r="KH34" s="229"/>
      <c r="KI34" s="229"/>
      <c r="KJ34" s="229"/>
      <c r="KK34" s="229"/>
      <c r="KL34" s="229"/>
      <c r="KM34" s="229"/>
      <c r="KN34" s="229"/>
      <c r="KO34" s="229"/>
      <c r="KP34" s="229"/>
    </row>
    <row r="35" spans="1:302" s="186" customFormat="1" x14ac:dyDescent="0.3">
      <c r="A35" s="230">
        <f t="shared" si="66"/>
        <v>87</v>
      </c>
      <c r="B35" s="229" cm="1">
        <f t="array" aca="1" ref="B35" ca="1">INDIRECT("'Cronograma de Desembolso'!"&amp;ADDRESS(9,A35+3))</f>
        <v>826.34212083333341</v>
      </c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9"/>
      <c r="AV35" s="229"/>
      <c r="AW35" s="229"/>
      <c r="AX35" s="229"/>
      <c r="AY35" s="229"/>
      <c r="AZ35" s="229"/>
      <c r="BA35" s="229"/>
      <c r="BB35" s="229"/>
      <c r="BC35" s="229"/>
      <c r="BD35" s="229"/>
      <c r="BE35" s="229"/>
      <c r="BF35" s="229"/>
      <c r="BG35" s="229"/>
      <c r="BH35" s="229"/>
      <c r="BI35" s="229"/>
      <c r="BJ35" s="229"/>
      <c r="BK35" s="229"/>
      <c r="BL35" s="229"/>
      <c r="BM35" s="229"/>
      <c r="BN35" s="229"/>
      <c r="BO35" s="229"/>
      <c r="BP35" s="229"/>
      <c r="BQ35" s="229"/>
      <c r="BR35" s="229"/>
      <c r="BS35" s="229"/>
      <c r="BT35" s="229"/>
      <c r="BU35" s="229"/>
      <c r="BV35" s="229"/>
      <c r="BW35" s="229"/>
      <c r="BX35" s="229"/>
      <c r="BY35" s="229"/>
      <c r="BZ35" s="229"/>
      <c r="CA35" s="229"/>
      <c r="CB35" s="229"/>
      <c r="CC35" s="229"/>
      <c r="CD35" s="229"/>
      <c r="CE35" s="229"/>
      <c r="CF35" s="229"/>
      <c r="CG35" s="229"/>
      <c r="CH35" s="229"/>
      <c r="CI35" s="229">
        <f t="shared" si="63"/>
        <v>0</v>
      </c>
      <c r="CJ35" s="229">
        <f t="shared" si="63"/>
        <v>0</v>
      </c>
      <c r="CK35" s="229">
        <f t="shared" ca="1" si="63"/>
        <v>10.077342936991871</v>
      </c>
      <c r="CL35" s="229">
        <f t="shared" ca="1" si="63"/>
        <v>10.077342936991871</v>
      </c>
      <c r="CM35" s="229">
        <f t="shared" ca="1" si="63"/>
        <v>10.077342936991871</v>
      </c>
      <c r="CN35" s="229">
        <f t="shared" ca="1" si="63"/>
        <v>10.077342936991871</v>
      </c>
      <c r="CO35" s="229">
        <f t="shared" ca="1" si="63"/>
        <v>10.077342936991871</v>
      </c>
      <c r="CP35" s="229">
        <f t="shared" ca="1" si="63"/>
        <v>10.077342936991871</v>
      </c>
      <c r="CQ35" s="229">
        <f t="shared" ca="1" si="63"/>
        <v>10.077342936991871</v>
      </c>
      <c r="CR35" s="229">
        <f t="shared" ca="1" si="63"/>
        <v>10.077342936991871</v>
      </c>
      <c r="CS35" s="229">
        <f t="shared" ca="1" si="63"/>
        <v>10.077342936991871</v>
      </c>
      <c r="CT35" s="229">
        <f t="shared" ca="1" si="63"/>
        <v>10.077342936991871</v>
      </c>
      <c r="CU35" s="229">
        <f t="shared" ca="1" si="63"/>
        <v>10.077342936991871</v>
      </c>
      <c r="CV35" s="229">
        <f t="shared" ca="1" si="63"/>
        <v>10.077342936991871</v>
      </c>
      <c r="CW35" s="229">
        <f t="shared" ca="1" si="63"/>
        <v>10.077342936991871</v>
      </c>
      <c r="CX35" s="229">
        <f t="shared" ca="1" si="63"/>
        <v>10.077342936991871</v>
      </c>
      <c r="CY35" s="229">
        <f t="shared" ca="1" si="63"/>
        <v>10.077342936991871</v>
      </c>
      <c r="CZ35" s="229">
        <f t="shared" ca="1" si="63"/>
        <v>10.077342936991871</v>
      </c>
      <c r="DA35" s="229">
        <f t="shared" ca="1" si="63"/>
        <v>10.077342936991871</v>
      </c>
      <c r="DB35" s="229">
        <f t="shared" ca="1" si="63"/>
        <v>10.077342936991871</v>
      </c>
      <c r="DC35" s="229">
        <f t="shared" ca="1" si="63"/>
        <v>10.077342936991871</v>
      </c>
      <c r="DD35" s="229">
        <f t="shared" ca="1" si="63"/>
        <v>10.077342936991871</v>
      </c>
      <c r="DE35" s="229">
        <f t="shared" ca="1" si="63"/>
        <v>10.077342936991871</v>
      </c>
      <c r="DF35" s="229">
        <f t="shared" ca="1" si="63"/>
        <v>10.077342936991871</v>
      </c>
      <c r="DG35" s="229">
        <f t="shared" ca="1" si="63"/>
        <v>10.077342936991871</v>
      </c>
      <c r="DH35" s="229">
        <f t="shared" ca="1" si="63"/>
        <v>10.077342936991871</v>
      </c>
      <c r="DI35" s="229">
        <f t="shared" ca="1" si="63"/>
        <v>10.077342936991871</v>
      </c>
      <c r="DJ35" s="229">
        <f t="shared" ca="1" si="63"/>
        <v>10.077342936991871</v>
      </c>
      <c r="DK35" s="229">
        <f t="shared" ca="1" si="63"/>
        <v>10.077342936991871</v>
      </c>
      <c r="DL35" s="229">
        <f t="shared" ca="1" si="63"/>
        <v>10.077342936991871</v>
      </c>
      <c r="DM35" s="229">
        <f t="shared" ca="1" si="63"/>
        <v>10.077342936991871</v>
      </c>
      <c r="DN35" s="229">
        <f t="shared" ca="1" si="63"/>
        <v>10.077342936991871</v>
      </c>
      <c r="DO35" s="229">
        <f t="shared" ca="1" si="64"/>
        <v>10.077342936991871</v>
      </c>
      <c r="DP35" s="229">
        <f t="shared" ca="1" si="64"/>
        <v>10.077342936991871</v>
      </c>
      <c r="DQ35" s="229">
        <f t="shared" ca="1" si="64"/>
        <v>10.077342936991871</v>
      </c>
      <c r="DR35" s="229">
        <f t="shared" ca="1" si="64"/>
        <v>10.077342936991871</v>
      </c>
      <c r="DS35" s="229">
        <f t="shared" ca="1" si="64"/>
        <v>10.077342936991871</v>
      </c>
      <c r="DT35" s="229">
        <f t="shared" ca="1" si="64"/>
        <v>10.077342936991871</v>
      </c>
      <c r="DU35" s="229">
        <f t="shared" ca="1" si="64"/>
        <v>10.077342936991871</v>
      </c>
      <c r="DV35" s="229">
        <f t="shared" ca="1" si="64"/>
        <v>10.077342936991871</v>
      </c>
      <c r="DW35" s="229">
        <f t="shared" ca="1" si="64"/>
        <v>10.077342936991871</v>
      </c>
      <c r="DX35" s="229">
        <f t="shared" ca="1" si="64"/>
        <v>10.077342936991871</v>
      </c>
      <c r="DY35" s="229">
        <f t="shared" ca="1" si="64"/>
        <v>10.077342936991871</v>
      </c>
      <c r="DZ35" s="229">
        <f t="shared" ca="1" si="64"/>
        <v>10.077342936991871</v>
      </c>
      <c r="EA35" s="229">
        <f t="shared" ca="1" si="64"/>
        <v>10.077342936991871</v>
      </c>
      <c r="EB35" s="229">
        <f t="shared" ca="1" si="64"/>
        <v>10.077342936991871</v>
      </c>
      <c r="EC35" s="229">
        <f t="shared" ca="1" si="64"/>
        <v>10.077342936991871</v>
      </c>
      <c r="ED35" s="229">
        <f t="shared" ca="1" si="64"/>
        <v>10.077342936991871</v>
      </c>
      <c r="EE35" s="229">
        <f t="shared" ca="1" si="64"/>
        <v>10.077342936991871</v>
      </c>
      <c r="EF35" s="229">
        <f t="shared" ca="1" si="64"/>
        <v>10.077342936991871</v>
      </c>
      <c r="EG35" s="229">
        <f t="shared" ca="1" si="64"/>
        <v>10.077342936991871</v>
      </c>
      <c r="EH35" s="229">
        <f t="shared" ca="1" si="64"/>
        <v>10.077342936991871</v>
      </c>
      <c r="EI35" s="229">
        <f t="shared" ca="1" si="64"/>
        <v>10.077342936991871</v>
      </c>
      <c r="EJ35" s="229">
        <f t="shared" ca="1" si="64"/>
        <v>10.077342936991871</v>
      </c>
      <c r="EK35" s="229">
        <f t="shared" ca="1" si="64"/>
        <v>10.077342936991871</v>
      </c>
      <c r="EL35" s="229">
        <f t="shared" ca="1" si="64"/>
        <v>10.077342936991871</v>
      </c>
      <c r="EM35" s="229">
        <f t="shared" ca="1" si="64"/>
        <v>10.077342936991871</v>
      </c>
      <c r="EN35" s="229">
        <f t="shared" ca="1" si="64"/>
        <v>10.077342936991871</v>
      </c>
      <c r="EO35" s="229">
        <f t="shared" ca="1" si="64"/>
        <v>10.077342936991871</v>
      </c>
      <c r="EP35" s="229">
        <f t="shared" ca="1" si="64"/>
        <v>10.077342936991871</v>
      </c>
      <c r="EQ35" s="229">
        <f t="shared" ca="1" si="64"/>
        <v>10.077342936991871</v>
      </c>
      <c r="ER35" s="229">
        <f t="shared" ca="1" si="64"/>
        <v>10.077342936991871</v>
      </c>
      <c r="ES35" s="229">
        <f t="shared" ca="1" si="64"/>
        <v>10.077342936991871</v>
      </c>
      <c r="ET35" s="229">
        <f t="shared" ca="1" si="64"/>
        <v>10.077342936991871</v>
      </c>
      <c r="EU35" s="229">
        <f t="shared" ca="1" si="65"/>
        <v>10.077342936991871</v>
      </c>
      <c r="EV35" s="229">
        <f t="shared" ca="1" si="65"/>
        <v>10.077342936991871</v>
      </c>
      <c r="EW35" s="229">
        <f t="shared" ca="1" si="65"/>
        <v>10.077342936991871</v>
      </c>
      <c r="EX35" s="229">
        <f t="shared" ca="1" si="65"/>
        <v>10.077342936991871</v>
      </c>
      <c r="EY35" s="229">
        <f t="shared" ca="1" si="65"/>
        <v>10.077342936991871</v>
      </c>
      <c r="EZ35" s="229">
        <f t="shared" ca="1" si="65"/>
        <v>10.077342936991871</v>
      </c>
      <c r="FA35" s="229">
        <f t="shared" ca="1" si="65"/>
        <v>10.077342936991871</v>
      </c>
      <c r="FB35" s="229">
        <f t="shared" ca="1" si="65"/>
        <v>10.077342936991871</v>
      </c>
      <c r="FC35" s="229">
        <f t="shared" ca="1" si="65"/>
        <v>10.077342936991871</v>
      </c>
      <c r="FD35" s="229">
        <f t="shared" ca="1" si="65"/>
        <v>10.077342936991871</v>
      </c>
      <c r="FE35" s="229">
        <f t="shared" ca="1" si="65"/>
        <v>10.077342936991871</v>
      </c>
      <c r="FF35" s="229">
        <f t="shared" ca="1" si="65"/>
        <v>10.077342936991871</v>
      </c>
      <c r="FG35" s="229">
        <f t="shared" ca="1" si="65"/>
        <v>10.077342936991871</v>
      </c>
      <c r="FH35" s="229">
        <f t="shared" ca="1" si="65"/>
        <v>10.077342936991871</v>
      </c>
      <c r="FI35" s="229">
        <f t="shared" ca="1" si="65"/>
        <v>10.077342936991871</v>
      </c>
      <c r="FJ35" s="229">
        <f t="shared" ca="1" si="65"/>
        <v>10.077342936991871</v>
      </c>
      <c r="FK35" s="229">
        <f t="shared" ca="1" si="65"/>
        <v>10.077342936991871</v>
      </c>
      <c r="FL35" s="229">
        <f t="shared" ca="1" si="65"/>
        <v>10.077342936991871</v>
      </c>
      <c r="FM35" s="229">
        <f t="shared" ca="1" si="65"/>
        <v>10.077342936991871</v>
      </c>
      <c r="FN35" s="229">
        <f t="shared" ca="1" si="65"/>
        <v>10.077342936991871</v>
      </c>
      <c r="FO35" s="229"/>
      <c r="FP35" s="229"/>
      <c r="FQ35" s="229"/>
      <c r="FR35" s="229"/>
      <c r="FS35" s="229"/>
      <c r="FT35" s="229"/>
      <c r="FU35" s="229"/>
      <c r="FV35" s="229"/>
      <c r="FW35" s="229"/>
      <c r="FX35" s="229"/>
      <c r="FY35" s="229"/>
      <c r="FZ35" s="229"/>
      <c r="GA35" s="229"/>
      <c r="GB35" s="229"/>
      <c r="GC35" s="229"/>
      <c r="GD35" s="229"/>
      <c r="GE35" s="229"/>
      <c r="GF35" s="229"/>
      <c r="GG35" s="229"/>
      <c r="GH35" s="229"/>
      <c r="GI35" s="229"/>
      <c r="GJ35" s="229"/>
      <c r="GK35" s="229"/>
      <c r="GL35" s="229"/>
      <c r="GM35" s="229"/>
      <c r="GN35" s="229"/>
      <c r="GO35" s="229"/>
      <c r="GP35" s="229"/>
      <c r="GQ35" s="229"/>
      <c r="GR35" s="229"/>
      <c r="GS35" s="229"/>
      <c r="GT35" s="229"/>
      <c r="GU35" s="229"/>
      <c r="GV35" s="229"/>
      <c r="GW35" s="229"/>
      <c r="GX35" s="229"/>
      <c r="GY35" s="229"/>
      <c r="GZ35" s="229"/>
      <c r="HA35" s="229"/>
      <c r="HB35" s="229"/>
      <c r="HC35" s="229"/>
      <c r="HD35" s="229"/>
      <c r="HE35" s="229"/>
      <c r="HF35" s="229"/>
      <c r="HG35" s="229"/>
      <c r="HH35" s="229"/>
      <c r="HI35" s="229"/>
      <c r="HJ35" s="229"/>
      <c r="HK35" s="229"/>
      <c r="HL35" s="229"/>
      <c r="HM35" s="229"/>
      <c r="HN35" s="229"/>
      <c r="HO35" s="229"/>
      <c r="HP35" s="229"/>
      <c r="HQ35" s="229"/>
      <c r="HR35" s="229"/>
      <c r="HS35" s="229"/>
      <c r="HT35" s="229"/>
      <c r="HU35" s="229"/>
      <c r="HV35" s="229"/>
      <c r="HW35" s="229"/>
      <c r="HX35" s="229"/>
      <c r="HY35" s="229"/>
      <c r="HZ35" s="229"/>
      <c r="IA35" s="229"/>
      <c r="IB35" s="229"/>
      <c r="IC35" s="229"/>
      <c r="ID35" s="229"/>
      <c r="IE35" s="229"/>
      <c r="IF35" s="229"/>
      <c r="IG35" s="229"/>
      <c r="IH35" s="229"/>
      <c r="II35" s="229"/>
      <c r="IJ35" s="229"/>
      <c r="IK35" s="229"/>
      <c r="IL35" s="229"/>
      <c r="IM35" s="229"/>
      <c r="IN35" s="229"/>
      <c r="IO35" s="229"/>
      <c r="IP35" s="229"/>
      <c r="IQ35" s="229"/>
      <c r="IR35" s="229"/>
      <c r="IS35" s="229"/>
      <c r="IT35" s="229"/>
      <c r="IU35" s="229"/>
      <c r="IV35" s="229"/>
      <c r="IW35" s="229"/>
      <c r="IX35" s="229"/>
      <c r="IY35" s="229"/>
      <c r="IZ35" s="229"/>
      <c r="JA35" s="229"/>
      <c r="JB35" s="229"/>
      <c r="JC35" s="229"/>
      <c r="JD35" s="229"/>
      <c r="JE35" s="229"/>
      <c r="JF35" s="229"/>
      <c r="JG35" s="229"/>
      <c r="JH35" s="229"/>
      <c r="JI35" s="229"/>
      <c r="JJ35" s="229"/>
      <c r="JK35" s="229"/>
      <c r="JL35" s="229"/>
      <c r="JM35" s="229"/>
      <c r="JN35" s="229"/>
      <c r="JO35" s="229"/>
      <c r="JP35" s="229"/>
      <c r="JQ35" s="229"/>
      <c r="JR35" s="229"/>
      <c r="JS35" s="229"/>
      <c r="JT35" s="229"/>
      <c r="JU35" s="229"/>
      <c r="JV35" s="229"/>
      <c r="JW35" s="229"/>
      <c r="JX35" s="229"/>
      <c r="JY35" s="229"/>
      <c r="JZ35" s="229"/>
      <c r="KA35" s="229"/>
      <c r="KB35" s="229"/>
      <c r="KC35" s="229"/>
      <c r="KD35" s="229"/>
      <c r="KE35" s="229"/>
      <c r="KF35" s="229"/>
      <c r="KG35" s="229"/>
      <c r="KH35" s="229"/>
      <c r="KI35" s="229"/>
      <c r="KJ35" s="229"/>
      <c r="KK35" s="229"/>
      <c r="KL35" s="229"/>
      <c r="KM35" s="229"/>
      <c r="KN35" s="229"/>
      <c r="KO35" s="229"/>
      <c r="KP35" s="229"/>
    </row>
    <row r="36" spans="1:302" s="186" customFormat="1" x14ac:dyDescent="0.3">
      <c r="A36" s="230">
        <f t="shared" si="66"/>
        <v>88</v>
      </c>
      <c r="B36" s="229" cm="1">
        <f t="array" aca="1" ref="B36" ca="1">INDIRECT("'Cronograma de Desembolso'!"&amp;ADDRESS(9,A36+3))</f>
        <v>826.34212083333341</v>
      </c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29"/>
      <c r="AZ36" s="229"/>
      <c r="BA36" s="229"/>
      <c r="BB36" s="229"/>
      <c r="BC36" s="229"/>
      <c r="BD36" s="229"/>
      <c r="BE36" s="229"/>
      <c r="BF36" s="229"/>
      <c r="BG36" s="229"/>
      <c r="BH36" s="229"/>
      <c r="BI36" s="229"/>
      <c r="BJ36" s="229"/>
      <c r="BK36" s="229"/>
      <c r="BL36" s="229"/>
      <c r="BM36" s="229"/>
      <c r="BN36" s="229"/>
      <c r="BO36" s="229"/>
      <c r="BP36" s="229"/>
      <c r="BQ36" s="229"/>
      <c r="BR36" s="229"/>
      <c r="BS36" s="229"/>
      <c r="BT36" s="229"/>
      <c r="BU36" s="229"/>
      <c r="BV36" s="229"/>
      <c r="BW36" s="229"/>
      <c r="BX36" s="229"/>
      <c r="BY36" s="229"/>
      <c r="BZ36" s="229"/>
      <c r="CA36" s="229"/>
      <c r="CB36" s="229"/>
      <c r="CC36" s="229"/>
      <c r="CD36" s="229"/>
      <c r="CE36" s="229"/>
      <c r="CF36" s="229"/>
      <c r="CG36" s="229"/>
      <c r="CH36" s="229"/>
      <c r="CI36" s="229">
        <f t="shared" si="63"/>
        <v>0</v>
      </c>
      <c r="CJ36" s="229">
        <f t="shared" si="63"/>
        <v>0</v>
      </c>
      <c r="CK36" s="229">
        <f t="shared" si="63"/>
        <v>0</v>
      </c>
      <c r="CL36" s="229">
        <f t="shared" ca="1" si="63"/>
        <v>10.201754578189302</v>
      </c>
      <c r="CM36" s="229">
        <f t="shared" ca="1" si="63"/>
        <v>10.201754578189302</v>
      </c>
      <c r="CN36" s="229">
        <f t="shared" ca="1" si="63"/>
        <v>10.201754578189302</v>
      </c>
      <c r="CO36" s="229">
        <f t="shared" ca="1" si="63"/>
        <v>10.201754578189302</v>
      </c>
      <c r="CP36" s="229">
        <f t="shared" ca="1" si="63"/>
        <v>10.201754578189302</v>
      </c>
      <c r="CQ36" s="229">
        <f t="shared" ca="1" si="63"/>
        <v>10.201754578189302</v>
      </c>
      <c r="CR36" s="229">
        <f t="shared" ca="1" si="63"/>
        <v>10.201754578189302</v>
      </c>
      <c r="CS36" s="229">
        <f t="shared" ca="1" si="63"/>
        <v>10.201754578189302</v>
      </c>
      <c r="CT36" s="229">
        <f t="shared" ca="1" si="63"/>
        <v>10.201754578189302</v>
      </c>
      <c r="CU36" s="229">
        <f t="shared" ca="1" si="63"/>
        <v>10.201754578189302</v>
      </c>
      <c r="CV36" s="229">
        <f t="shared" ca="1" si="63"/>
        <v>10.201754578189302</v>
      </c>
      <c r="CW36" s="229">
        <f t="shared" ca="1" si="63"/>
        <v>10.201754578189302</v>
      </c>
      <c r="CX36" s="229">
        <f t="shared" ca="1" si="63"/>
        <v>10.201754578189302</v>
      </c>
      <c r="CY36" s="229">
        <f t="shared" ca="1" si="63"/>
        <v>10.201754578189302</v>
      </c>
      <c r="CZ36" s="229">
        <f t="shared" ca="1" si="63"/>
        <v>10.201754578189302</v>
      </c>
      <c r="DA36" s="229">
        <f t="shared" ca="1" si="63"/>
        <v>10.201754578189302</v>
      </c>
      <c r="DB36" s="229">
        <f t="shared" ca="1" si="63"/>
        <v>10.201754578189302</v>
      </c>
      <c r="DC36" s="229">
        <f t="shared" ca="1" si="63"/>
        <v>10.201754578189302</v>
      </c>
      <c r="DD36" s="229">
        <f t="shared" ca="1" si="63"/>
        <v>10.201754578189302</v>
      </c>
      <c r="DE36" s="229">
        <f t="shared" ca="1" si="63"/>
        <v>10.201754578189302</v>
      </c>
      <c r="DF36" s="229">
        <f t="shared" ca="1" si="63"/>
        <v>10.201754578189302</v>
      </c>
      <c r="DG36" s="229">
        <f t="shared" ca="1" si="63"/>
        <v>10.201754578189302</v>
      </c>
      <c r="DH36" s="229">
        <f t="shared" ca="1" si="63"/>
        <v>10.201754578189302</v>
      </c>
      <c r="DI36" s="229">
        <f t="shared" ca="1" si="63"/>
        <v>10.201754578189302</v>
      </c>
      <c r="DJ36" s="229">
        <f t="shared" ca="1" si="63"/>
        <v>10.201754578189302</v>
      </c>
      <c r="DK36" s="229">
        <f t="shared" ca="1" si="63"/>
        <v>10.201754578189302</v>
      </c>
      <c r="DL36" s="229">
        <f t="shared" ca="1" si="63"/>
        <v>10.201754578189302</v>
      </c>
      <c r="DM36" s="229">
        <f t="shared" ca="1" si="63"/>
        <v>10.201754578189302</v>
      </c>
      <c r="DN36" s="229">
        <f t="shared" ca="1" si="63"/>
        <v>10.201754578189302</v>
      </c>
      <c r="DO36" s="229">
        <f t="shared" ca="1" si="64"/>
        <v>10.201754578189302</v>
      </c>
      <c r="DP36" s="229">
        <f t="shared" ca="1" si="64"/>
        <v>10.201754578189302</v>
      </c>
      <c r="DQ36" s="229">
        <f t="shared" ca="1" si="64"/>
        <v>10.201754578189302</v>
      </c>
      <c r="DR36" s="229">
        <f t="shared" ca="1" si="64"/>
        <v>10.201754578189302</v>
      </c>
      <c r="DS36" s="229">
        <f t="shared" ca="1" si="64"/>
        <v>10.201754578189302</v>
      </c>
      <c r="DT36" s="229">
        <f t="shared" ca="1" si="64"/>
        <v>10.201754578189302</v>
      </c>
      <c r="DU36" s="229">
        <f t="shared" ca="1" si="64"/>
        <v>10.201754578189302</v>
      </c>
      <c r="DV36" s="229">
        <f t="shared" ca="1" si="64"/>
        <v>10.201754578189302</v>
      </c>
      <c r="DW36" s="229">
        <f t="shared" ca="1" si="64"/>
        <v>10.201754578189302</v>
      </c>
      <c r="DX36" s="229">
        <f t="shared" ca="1" si="64"/>
        <v>10.201754578189302</v>
      </c>
      <c r="DY36" s="229">
        <f t="shared" ca="1" si="64"/>
        <v>10.201754578189302</v>
      </c>
      <c r="DZ36" s="229">
        <f t="shared" ca="1" si="64"/>
        <v>10.201754578189302</v>
      </c>
      <c r="EA36" s="229">
        <f t="shared" ca="1" si="64"/>
        <v>10.201754578189302</v>
      </c>
      <c r="EB36" s="229">
        <f t="shared" ca="1" si="64"/>
        <v>10.201754578189302</v>
      </c>
      <c r="EC36" s="229">
        <f t="shared" ca="1" si="64"/>
        <v>10.201754578189302</v>
      </c>
      <c r="ED36" s="229">
        <f t="shared" ca="1" si="64"/>
        <v>10.201754578189302</v>
      </c>
      <c r="EE36" s="229">
        <f t="shared" ca="1" si="64"/>
        <v>10.201754578189302</v>
      </c>
      <c r="EF36" s="229">
        <f t="shared" ca="1" si="64"/>
        <v>10.201754578189302</v>
      </c>
      <c r="EG36" s="229">
        <f t="shared" ca="1" si="64"/>
        <v>10.201754578189302</v>
      </c>
      <c r="EH36" s="229">
        <f t="shared" ca="1" si="64"/>
        <v>10.201754578189302</v>
      </c>
      <c r="EI36" s="229">
        <f t="shared" ca="1" si="64"/>
        <v>10.201754578189302</v>
      </c>
      <c r="EJ36" s="229">
        <f t="shared" ca="1" si="64"/>
        <v>10.201754578189302</v>
      </c>
      <c r="EK36" s="229">
        <f t="shared" ca="1" si="64"/>
        <v>10.201754578189302</v>
      </c>
      <c r="EL36" s="229">
        <f t="shared" ca="1" si="64"/>
        <v>10.201754578189302</v>
      </c>
      <c r="EM36" s="229">
        <f t="shared" ca="1" si="64"/>
        <v>10.201754578189302</v>
      </c>
      <c r="EN36" s="229">
        <f t="shared" ca="1" si="64"/>
        <v>10.201754578189302</v>
      </c>
      <c r="EO36" s="229">
        <f t="shared" ca="1" si="64"/>
        <v>10.201754578189302</v>
      </c>
      <c r="EP36" s="229">
        <f t="shared" ca="1" si="64"/>
        <v>10.201754578189302</v>
      </c>
      <c r="EQ36" s="229">
        <f t="shared" ca="1" si="64"/>
        <v>10.201754578189302</v>
      </c>
      <c r="ER36" s="229">
        <f t="shared" ca="1" si="64"/>
        <v>10.201754578189302</v>
      </c>
      <c r="ES36" s="229">
        <f t="shared" ca="1" si="64"/>
        <v>10.201754578189302</v>
      </c>
      <c r="ET36" s="229">
        <f t="shared" ca="1" si="64"/>
        <v>10.201754578189302</v>
      </c>
      <c r="EU36" s="229">
        <f t="shared" ca="1" si="65"/>
        <v>10.201754578189302</v>
      </c>
      <c r="EV36" s="229">
        <f t="shared" ca="1" si="65"/>
        <v>10.201754578189302</v>
      </c>
      <c r="EW36" s="229">
        <f t="shared" ca="1" si="65"/>
        <v>10.201754578189302</v>
      </c>
      <c r="EX36" s="229">
        <f t="shared" ca="1" si="65"/>
        <v>10.201754578189302</v>
      </c>
      <c r="EY36" s="229">
        <f t="shared" ca="1" si="65"/>
        <v>10.201754578189302</v>
      </c>
      <c r="EZ36" s="229">
        <f t="shared" ca="1" si="65"/>
        <v>10.201754578189302</v>
      </c>
      <c r="FA36" s="229">
        <f t="shared" ca="1" si="65"/>
        <v>10.201754578189302</v>
      </c>
      <c r="FB36" s="229">
        <f t="shared" ca="1" si="65"/>
        <v>10.201754578189302</v>
      </c>
      <c r="FC36" s="229">
        <f t="shared" ca="1" si="65"/>
        <v>10.201754578189302</v>
      </c>
      <c r="FD36" s="229">
        <f t="shared" ca="1" si="65"/>
        <v>10.201754578189302</v>
      </c>
      <c r="FE36" s="229">
        <f t="shared" ca="1" si="65"/>
        <v>10.201754578189302</v>
      </c>
      <c r="FF36" s="229">
        <f t="shared" ca="1" si="65"/>
        <v>10.201754578189302</v>
      </c>
      <c r="FG36" s="229">
        <f t="shared" ca="1" si="65"/>
        <v>10.201754578189302</v>
      </c>
      <c r="FH36" s="229">
        <f t="shared" ca="1" si="65"/>
        <v>10.201754578189302</v>
      </c>
      <c r="FI36" s="229">
        <f t="shared" ca="1" si="65"/>
        <v>10.201754578189302</v>
      </c>
      <c r="FJ36" s="229">
        <f t="shared" ca="1" si="65"/>
        <v>10.201754578189302</v>
      </c>
      <c r="FK36" s="229">
        <f t="shared" ca="1" si="65"/>
        <v>10.201754578189302</v>
      </c>
      <c r="FL36" s="229">
        <f t="shared" ca="1" si="65"/>
        <v>10.201754578189302</v>
      </c>
      <c r="FM36" s="229">
        <f t="shared" ca="1" si="65"/>
        <v>10.201754578189302</v>
      </c>
      <c r="FN36" s="229">
        <f t="shared" ca="1" si="65"/>
        <v>10.201754578189302</v>
      </c>
      <c r="FO36" s="229"/>
      <c r="FP36" s="229"/>
      <c r="FQ36" s="229"/>
      <c r="FR36" s="229"/>
      <c r="FS36" s="229"/>
      <c r="FT36" s="229"/>
      <c r="FU36" s="229"/>
      <c r="FV36" s="229"/>
      <c r="FW36" s="229"/>
      <c r="FX36" s="229"/>
      <c r="FY36" s="229"/>
      <c r="FZ36" s="229"/>
      <c r="GA36" s="229"/>
      <c r="GB36" s="229"/>
      <c r="GC36" s="229"/>
      <c r="GD36" s="229"/>
      <c r="GE36" s="229"/>
      <c r="GF36" s="229"/>
      <c r="GG36" s="229"/>
      <c r="GH36" s="229"/>
      <c r="GI36" s="229"/>
      <c r="GJ36" s="229"/>
      <c r="GK36" s="229"/>
      <c r="GL36" s="229"/>
      <c r="GM36" s="229"/>
      <c r="GN36" s="229"/>
      <c r="GO36" s="229"/>
      <c r="GP36" s="229"/>
      <c r="GQ36" s="229"/>
      <c r="GR36" s="229"/>
      <c r="GS36" s="229"/>
      <c r="GT36" s="229"/>
      <c r="GU36" s="229"/>
      <c r="GV36" s="229"/>
      <c r="GW36" s="229"/>
      <c r="GX36" s="229"/>
      <c r="GY36" s="229"/>
      <c r="GZ36" s="229"/>
      <c r="HA36" s="229"/>
      <c r="HB36" s="229"/>
      <c r="HC36" s="229"/>
      <c r="HD36" s="229"/>
      <c r="HE36" s="229"/>
      <c r="HF36" s="229"/>
      <c r="HG36" s="229"/>
      <c r="HH36" s="229"/>
      <c r="HI36" s="229"/>
      <c r="HJ36" s="229"/>
      <c r="HK36" s="229"/>
      <c r="HL36" s="229"/>
      <c r="HM36" s="229"/>
      <c r="HN36" s="229"/>
      <c r="HO36" s="229"/>
      <c r="HP36" s="229"/>
      <c r="HQ36" s="229"/>
      <c r="HR36" s="229"/>
      <c r="HS36" s="229"/>
      <c r="HT36" s="229"/>
      <c r="HU36" s="229"/>
      <c r="HV36" s="229"/>
      <c r="HW36" s="229"/>
      <c r="HX36" s="229"/>
      <c r="HY36" s="229"/>
      <c r="HZ36" s="229"/>
      <c r="IA36" s="229"/>
      <c r="IB36" s="229"/>
      <c r="IC36" s="229"/>
      <c r="ID36" s="229"/>
      <c r="IE36" s="229"/>
      <c r="IF36" s="229"/>
      <c r="IG36" s="229"/>
      <c r="IH36" s="229"/>
      <c r="II36" s="229"/>
      <c r="IJ36" s="229"/>
      <c r="IK36" s="229"/>
      <c r="IL36" s="229"/>
      <c r="IM36" s="229"/>
      <c r="IN36" s="229"/>
      <c r="IO36" s="229"/>
      <c r="IP36" s="229"/>
      <c r="IQ36" s="229"/>
      <c r="IR36" s="229"/>
      <c r="IS36" s="229"/>
      <c r="IT36" s="229"/>
      <c r="IU36" s="229"/>
      <c r="IV36" s="229"/>
      <c r="IW36" s="229"/>
      <c r="IX36" s="229"/>
      <c r="IY36" s="229"/>
      <c r="IZ36" s="229"/>
      <c r="JA36" s="229"/>
      <c r="JB36" s="229"/>
      <c r="JC36" s="229"/>
      <c r="JD36" s="229"/>
      <c r="JE36" s="229"/>
      <c r="JF36" s="229"/>
      <c r="JG36" s="229"/>
      <c r="JH36" s="229"/>
      <c r="JI36" s="229"/>
      <c r="JJ36" s="229"/>
      <c r="JK36" s="229"/>
      <c r="JL36" s="229"/>
      <c r="JM36" s="229"/>
      <c r="JN36" s="229"/>
      <c r="JO36" s="229"/>
      <c r="JP36" s="229"/>
      <c r="JQ36" s="229"/>
      <c r="JR36" s="229"/>
      <c r="JS36" s="229"/>
      <c r="JT36" s="229"/>
      <c r="JU36" s="229"/>
      <c r="JV36" s="229"/>
      <c r="JW36" s="229"/>
      <c r="JX36" s="229"/>
      <c r="JY36" s="229"/>
      <c r="JZ36" s="229"/>
      <c r="KA36" s="229"/>
      <c r="KB36" s="229"/>
      <c r="KC36" s="229"/>
      <c r="KD36" s="229"/>
      <c r="KE36" s="229"/>
      <c r="KF36" s="229"/>
      <c r="KG36" s="229"/>
      <c r="KH36" s="229"/>
      <c r="KI36" s="229"/>
      <c r="KJ36" s="229"/>
      <c r="KK36" s="229"/>
      <c r="KL36" s="229"/>
      <c r="KM36" s="229"/>
      <c r="KN36" s="229"/>
      <c r="KO36" s="229"/>
      <c r="KP36" s="229"/>
    </row>
    <row r="37" spans="1:302" s="186" customFormat="1" x14ac:dyDescent="0.3">
      <c r="A37" s="230">
        <f t="shared" si="66"/>
        <v>89</v>
      </c>
      <c r="B37" s="229" cm="1">
        <f t="array" aca="1" ref="B37" ca="1">INDIRECT("'Cronograma de Desembolso'!"&amp;ADDRESS(9,A37+3))</f>
        <v>826.34212083333341</v>
      </c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  <c r="AA37" s="229"/>
      <c r="AB37" s="229"/>
      <c r="AC37" s="229"/>
      <c r="AD37" s="229"/>
      <c r="AE37" s="229"/>
      <c r="AF37" s="229"/>
      <c r="AG37" s="229"/>
      <c r="AH37" s="229"/>
      <c r="AI37" s="229"/>
      <c r="AJ37" s="229"/>
      <c r="AK37" s="229"/>
      <c r="AL37" s="229"/>
      <c r="AM37" s="229"/>
      <c r="AN37" s="229"/>
      <c r="AO37" s="229"/>
      <c r="AP37" s="229"/>
      <c r="AQ37" s="229"/>
      <c r="AR37" s="229"/>
      <c r="AS37" s="229"/>
      <c r="AT37" s="229"/>
      <c r="AU37" s="229"/>
      <c r="AV37" s="229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29"/>
      <c r="BK37" s="229"/>
      <c r="BL37" s="229"/>
      <c r="BM37" s="229"/>
      <c r="BN37" s="229"/>
      <c r="BO37" s="229"/>
      <c r="BP37" s="229"/>
      <c r="BQ37" s="229"/>
      <c r="BR37" s="229"/>
      <c r="BS37" s="229"/>
      <c r="BT37" s="229"/>
      <c r="BU37" s="229"/>
      <c r="BV37" s="229"/>
      <c r="BW37" s="229"/>
      <c r="BX37" s="229"/>
      <c r="BY37" s="229"/>
      <c r="BZ37" s="229"/>
      <c r="CA37" s="229"/>
      <c r="CB37" s="229"/>
      <c r="CC37" s="229"/>
      <c r="CD37" s="229"/>
      <c r="CE37" s="229"/>
      <c r="CF37" s="229"/>
      <c r="CG37" s="229"/>
      <c r="CH37" s="229"/>
      <c r="CI37" s="229">
        <f t="shared" si="63"/>
        <v>0</v>
      </c>
      <c r="CJ37" s="229">
        <f t="shared" si="63"/>
        <v>0</v>
      </c>
      <c r="CK37" s="229">
        <f t="shared" si="63"/>
        <v>0</v>
      </c>
      <c r="CL37" s="229">
        <f t="shared" si="63"/>
        <v>0</v>
      </c>
      <c r="CM37" s="229">
        <f t="shared" ca="1" si="63"/>
        <v>10.329276510416667</v>
      </c>
      <c r="CN37" s="229">
        <f t="shared" ca="1" si="63"/>
        <v>10.329276510416667</v>
      </c>
      <c r="CO37" s="229">
        <f t="shared" ca="1" si="63"/>
        <v>10.329276510416667</v>
      </c>
      <c r="CP37" s="229">
        <f t="shared" ca="1" si="63"/>
        <v>10.329276510416667</v>
      </c>
      <c r="CQ37" s="229">
        <f t="shared" ca="1" si="63"/>
        <v>10.329276510416667</v>
      </c>
      <c r="CR37" s="229">
        <f t="shared" ca="1" si="63"/>
        <v>10.329276510416667</v>
      </c>
      <c r="CS37" s="229">
        <f t="shared" ca="1" si="63"/>
        <v>10.329276510416667</v>
      </c>
      <c r="CT37" s="229">
        <f t="shared" ca="1" si="63"/>
        <v>10.329276510416667</v>
      </c>
      <c r="CU37" s="229">
        <f t="shared" ca="1" si="63"/>
        <v>10.329276510416667</v>
      </c>
      <c r="CV37" s="229">
        <f t="shared" ca="1" si="63"/>
        <v>10.329276510416667</v>
      </c>
      <c r="CW37" s="229">
        <f t="shared" ca="1" si="63"/>
        <v>10.329276510416667</v>
      </c>
      <c r="CX37" s="229">
        <f t="shared" ca="1" si="63"/>
        <v>10.329276510416667</v>
      </c>
      <c r="CY37" s="229">
        <f t="shared" ca="1" si="63"/>
        <v>10.329276510416667</v>
      </c>
      <c r="CZ37" s="229">
        <f t="shared" ca="1" si="63"/>
        <v>10.329276510416667</v>
      </c>
      <c r="DA37" s="229">
        <f t="shared" ca="1" si="63"/>
        <v>10.329276510416667</v>
      </c>
      <c r="DB37" s="229">
        <f t="shared" ca="1" si="63"/>
        <v>10.329276510416667</v>
      </c>
      <c r="DC37" s="229">
        <f t="shared" ca="1" si="63"/>
        <v>10.329276510416667</v>
      </c>
      <c r="DD37" s="229">
        <f t="shared" ca="1" si="63"/>
        <v>10.329276510416667</v>
      </c>
      <c r="DE37" s="229">
        <f t="shared" ca="1" si="63"/>
        <v>10.329276510416667</v>
      </c>
      <c r="DF37" s="229">
        <f t="shared" ca="1" si="63"/>
        <v>10.329276510416667</v>
      </c>
      <c r="DG37" s="229">
        <f t="shared" ca="1" si="63"/>
        <v>10.329276510416667</v>
      </c>
      <c r="DH37" s="229">
        <f t="shared" ca="1" si="63"/>
        <v>10.329276510416667</v>
      </c>
      <c r="DI37" s="229">
        <f t="shared" ca="1" si="63"/>
        <v>10.329276510416667</v>
      </c>
      <c r="DJ37" s="229">
        <f t="shared" ca="1" si="63"/>
        <v>10.329276510416667</v>
      </c>
      <c r="DK37" s="229">
        <f t="shared" ca="1" si="63"/>
        <v>10.329276510416667</v>
      </c>
      <c r="DL37" s="229">
        <f t="shared" ca="1" si="63"/>
        <v>10.329276510416667</v>
      </c>
      <c r="DM37" s="229">
        <f t="shared" ca="1" si="63"/>
        <v>10.329276510416667</v>
      </c>
      <c r="DN37" s="229">
        <f t="shared" ca="1" si="63"/>
        <v>10.329276510416667</v>
      </c>
      <c r="DO37" s="229">
        <f t="shared" ca="1" si="64"/>
        <v>10.329276510416667</v>
      </c>
      <c r="DP37" s="229">
        <f t="shared" ca="1" si="64"/>
        <v>10.329276510416667</v>
      </c>
      <c r="DQ37" s="229">
        <f t="shared" ca="1" si="64"/>
        <v>10.329276510416667</v>
      </c>
      <c r="DR37" s="229">
        <f t="shared" ca="1" si="64"/>
        <v>10.329276510416667</v>
      </c>
      <c r="DS37" s="229">
        <f t="shared" ca="1" si="64"/>
        <v>10.329276510416667</v>
      </c>
      <c r="DT37" s="229">
        <f t="shared" ca="1" si="64"/>
        <v>10.329276510416667</v>
      </c>
      <c r="DU37" s="229">
        <f t="shared" ca="1" si="64"/>
        <v>10.329276510416667</v>
      </c>
      <c r="DV37" s="229">
        <f t="shared" ca="1" si="64"/>
        <v>10.329276510416667</v>
      </c>
      <c r="DW37" s="229">
        <f t="shared" ca="1" si="64"/>
        <v>10.329276510416667</v>
      </c>
      <c r="DX37" s="229">
        <f t="shared" ca="1" si="64"/>
        <v>10.329276510416667</v>
      </c>
      <c r="DY37" s="229">
        <f t="shared" ca="1" si="64"/>
        <v>10.329276510416667</v>
      </c>
      <c r="DZ37" s="229">
        <f t="shared" ca="1" si="64"/>
        <v>10.329276510416667</v>
      </c>
      <c r="EA37" s="229">
        <f t="shared" ca="1" si="64"/>
        <v>10.329276510416667</v>
      </c>
      <c r="EB37" s="229">
        <f t="shared" ca="1" si="64"/>
        <v>10.329276510416667</v>
      </c>
      <c r="EC37" s="229">
        <f t="shared" ca="1" si="64"/>
        <v>10.329276510416667</v>
      </c>
      <c r="ED37" s="229">
        <f t="shared" ca="1" si="64"/>
        <v>10.329276510416667</v>
      </c>
      <c r="EE37" s="229">
        <f t="shared" ca="1" si="64"/>
        <v>10.329276510416667</v>
      </c>
      <c r="EF37" s="229">
        <f t="shared" ca="1" si="64"/>
        <v>10.329276510416667</v>
      </c>
      <c r="EG37" s="229">
        <f t="shared" ca="1" si="64"/>
        <v>10.329276510416667</v>
      </c>
      <c r="EH37" s="229">
        <f t="shared" ca="1" si="64"/>
        <v>10.329276510416667</v>
      </c>
      <c r="EI37" s="229">
        <f t="shared" ca="1" si="64"/>
        <v>10.329276510416667</v>
      </c>
      <c r="EJ37" s="229">
        <f t="shared" ca="1" si="64"/>
        <v>10.329276510416667</v>
      </c>
      <c r="EK37" s="229">
        <f t="shared" ca="1" si="64"/>
        <v>10.329276510416667</v>
      </c>
      <c r="EL37" s="229">
        <f t="shared" ca="1" si="64"/>
        <v>10.329276510416667</v>
      </c>
      <c r="EM37" s="229">
        <f t="shared" ca="1" si="64"/>
        <v>10.329276510416667</v>
      </c>
      <c r="EN37" s="229">
        <f t="shared" ca="1" si="64"/>
        <v>10.329276510416667</v>
      </c>
      <c r="EO37" s="229">
        <f t="shared" ca="1" si="64"/>
        <v>10.329276510416667</v>
      </c>
      <c r="EP37" s="229">
        <f t="shared" ca="1" si="64"/>
        <v>10.329276510416667</v>
      </c>
      <c r="EQ37" s="229">
        <f t="shared" ca="1" si="64"/>
        <v>10.329276510416667</v>
      </c>
      <c r="ER37" s="229">
        <f t="shared" ca="1" si="64"/>
        <v>10.329276510416667</v>
      </c>
      <c r="ES37" s="229">
        <f t="shared" ca="1" si="64"/>
        <v>10.329276510416667</v>
      </c>
      <c r="ET37" s="229">
        <f t="shared" ca="1" si="64"/>
        <v>10.329276510416667</v>
      </c>
      <c r="EU37" s="229">
        <f t="shared" ca="1" si="65"/>
        <v>10.329276510416667</v>
      </c>
      <c r="EV37" s="229">
        <f t="shared" ca="1" si="65"/>
        <v>10.329276510416667</v>
      </c>
      <c r="EW37" s="229">
        <f t="shared" ca="1" si="65"/>
        <v>10.329276510416667</v>
      </c>
      <c r="EX37" s="229">
        <f t="shared" ca="1" si="65"/>
        <v>10.329276510416667</v>
      </c>
      <c r="EY37" s="229">
        <f t="shared" ca="1" si="65"/>
        <v>10.329276510416667</v>
      </c>
      <c r="EZ37" s="229">
        <f t="shared" ca="1" si="65"/>
        <v>10.329276510416667</v>
      </c>
      <c r="FA37" s="229">
        <f t="shared" ca="1" si="65"/>
        <v>10.329276510416667</v>
      </c>
      <c r="FB37" s="229">
        <f t="shared" ca="1" si="65"/>
        <v>10.329276510416667</v>
      </c>
      <c r="FC37" s="229">
        <f t="shared" ca="1" si="65"/>
        <v>10.329276510416667</v>
      </c>
      <c r="FD37" s="229">
        <f t="shared" ca="1" si="65"/>
        <v>10.329276510416667</v>
      </c>
      <c r="FE37" s="229">
        <f t="shared" ca="1" si="65"/>
        <v>10.329276510416667</v>
      </c>
      <c r="FF37" s="229">
        <f t="shared" ca="1" si="65"/>
        <v>10.329276510416667</v>
      </c>
      <c r="FG37" s="229">
        <f t="shared" ca="1" si="65"/>
        <v>10.329276510416667</v>
      </c>
      <c r="FH37" s="229">
        <f t="shared" ca="1" si="65"/>
        <v>10.329276510416667</v>
      </c>
      <c r="FI37" s="229">
        <f t="shared" ca="1" si="65"/>
        <v>10.329276510416667</v>
      </c>
      <c r="FJ37" s="229">
        <f t="shared" ca="1" si="65"/>
        <v>10.329276510416667</v>
      </c>
      <c r="FK37" s="229">
        <f t="shared" ca="1" si="65"/>
        <v>10.329276510416667</v>
      </c>
      <c r="FL37" s="229">
        <f t="shared" ca="1" si="65"/>
        <v>10.329276510416667</v>
      </c>
      <c r="FM37" s="229">
        <f t="shared" ca="1" si="65"/>
        <v>10.329276510416667</v>
      </c>
      <c r="FN37" s="229">
        <f t="shared" ca="1" si="65"/>
        <v>10.329276510416667</v>
      </c>
      <c r="FO37" s="229"/>
      <c r="FP37" s="229"/>
      <c r="FQ37" s="229"/>
      <c r="FR37" s="229"/>
      <c r="FS37" s="229"/>
      <c r="FT37" s="229"/>
      <c r="FU37" s="229"/>
      <c r="FV37" s="229"/>
      <c r="FW37" s="229"/>
      <c r="FX37" s="229"/>
      <c r="FY37" s="229"/>
      <c r="FZ37" s="229"/>
      <c r="GA37" s="229"/>
      <c r="GB37" s="229"/>
      <c r="GC37" s="229"/>
      <c r="GD37" s="229"/>
      <c r="GE37" s="229"/>
      <c r="GF37" s="229"/>
      <c r="GG37" s="229"/>
      <c r="GH37" s="229"/>
      <c r="GI37" s="229"/>
      <c r="GJ37" s="229"/>
      <c r="GK37" s="229"/>
      <c r="GL37" s="229"/>
      <c r="GM37" s="229"/>
      <c r="GN37" s="229"/>
      <c r="GO37" s="229"/>
      <c r="GP37" s="229"/>
      <c r="GQ37" s="229"/>
      <c r="GR37" s="229"/>
      <c r="GS37" s="229"/>
      <c r="GT37" s="229"/>
      <c r="GU37" s="229"/>
      <c r="GV37" s="229"/>
      <c r="GW37" s="229"/>
      <c r="GX37" s="229"/>
      <c r="GY37" s="229"/>
      <c r="GZ37" s="229"/>
      <c r="HA37" s="229"/>
      <c r="HB37" s="229"/>
      <c r="HC37" s="229"/>
      <c r="HD37" s="229"/>
      <c r="HE37" s="229"/>
      <c r="HF37" s="229"/>
      <c r="HG37" s="229"/>
      <c r="HH37" s="229"/>
      <c r="HI37" s="229"/>
      <c r="HJ37" s="229"/>
      <c r="HK37" s="229"/>
      <c r="HL37" s="229"/>
      <c r="HM37" s="229"/>
      <c r="HN37" s="229"/>
      <c r="HO37" s="229"/>
      <c r="HP37" s="229"/>
      <c r="HQ37" s="229"/>
      <c r="HR37" s="229"/>
      <c r="HS37" s="229"/>
      <c r="HT37" s="229"/>
      <c r="HU37" s="229"/>
      <c r="HV37" s="229"/>
      <c r="HW37" s="229"/>
      <c r="HX37" s="229"/>
      <c r="HY37" s="229"/>
      <c r="HZ37" s="229"/>
      <c r="IA37" s="229"/>
      <c r="IB37" s="229"/>
      <c r="IC37" s="229"/>
      <c r="ID37" s="229"/>
      <c r="IE37" s="229"/>
      <c r="IF37" s="229"/>
      <c r="IG37" s="229"/>
      <c r="IH37" s="229"/>
      <c r="II37" s="229"/>
      <c r="IJ37" s="229"/>
      <c r="IK37" s="229"/>
      <c r="IL37" s="229"/>
      <c r="IM37" s="229"/>
      <c r="IN37" s="229"/>
      <c r="IO37" s="229"/>
      <c r="IP37" s="229"/>
      <c r="IQ37" s="229"/>
      <c r="IR37" s="229"/>
      <c r="IS37" s="229"/>
      <c r="IT37" s="229"/>
      <c r="IU37" s="229"/>
      <c r="IV37" s="229"/>
      <c r="IW37" s="229"/>
      <c r="IX37" s="229"/>
      <c r="IY37" s="229"/>
      <c r="IZ37" s="229"/>
      <c r="JA37" s="229"/>
      <c r="JB37" s="229"/>
      <c r="JC37" s="229"/>
      <c r="JD37" s="229"/>
      <c r="JE37" s="229"/>
      <c r="JF37" s="229"/>
      <c r="JG37" s="229"/>
      <c r="JH37" s="229"/>
      <c r="JI37" s="229"/>
      <c r="JJ37" s="229"/>
      <c r="JK37" s="229"/>
      <c r="JL37" s="229"/>
      <c r="JM37" s="229"/>
      <c r="JN37" s="229"/>
      <c r="JO37" s="229"/>
      <c r="JP37" s="229"/>
      <c r="JQ37" s="229"/>
      <c r="JR37" s="229"/>
      <c r="JS37" s="229"/>
      <c r="JT37" s="229"/>
      <c r="JU37" s="229"/>
      <c r="JV37" s="229"/>
      <c r="JW37" s="229"/>
      <c r="JX37" s="229"/>
      <c r="JY37" s="229"/>
      <c r="JZ37" s="229"/>
      <c r="KA37" s="229"/>
      <c r="KB37" s="229"/>
      <c r="KC37" s="229"/>
      <c r="KD37" s="229"/>
      <c r="KE37" s="229"/>
      <c r="KF37" s="229"/>
      <c r="KG37" s="229"/>
      <c r="KH37" s="229"/>
      <c r="KI37" s="229"/>
      <c r="KJ37" s="229"/>
      <c r="KK37" s="229"/>
      <c r="KL37" s="229"/>
      <c r="KM37" s="229"/>
      <c r="KN37" s="229"/>
      <c r="KO37" s="229"/>
      <c r="KP37" s="229"/>
    </row>
    <row r="38" spans="1:302" s="186" customFormat="1" x14ac:dyDescent="0.3">
      <c r="A38" s="230">
        <f t="shared" si="66"/>
        <v>90</v>
      </c>
      <c r="B38" s="229" cm="1">
        <f t="array" aca="1" ref="B38" ca="1">INDIRECT("'Cronograma de Desembolso'!"&amp;ADDRESS(9,A38+3))</f>
        <v>826.34212083333341</v>
      </c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  <c r="AL38" s="229"/>
      <c r="AM38" s="229"/>
      <c r="AN38" s="229"/>
      <c r="AO38" s="229"/>
      <c r="AP38" s="229"/>
      <c r="AQ38" s="229"/>
      <c r="AR38" s="229"/>
      <c r="AS38" s="229"/>
      <c r="AT38" s="229"/>
      <c r="AU38" s="229"/>
      <c r="AV38" s="229"/>
      <c r="AW38" s="229"/>
      <c r="AX38" s="229"/>
      <c r="AY38" s="229"/>
      <c r="AZ38" s="229"/>
      <c r="BA38" s="229"/>
      <c r="BB38" s="229"/>
      <c r="BC38" s="229"/>
      <c r="BD38" s="229"/>
      <c r="BE38" s="229"/>
      <c r="BF38" s="229"/>
      <c r="BG38" s="229"/>
      <c r="BH38" s="229"/>
      <c r="BI38" s="229"/>
      <c r="BJ38" s="229"/>
      <c r="BK38" s="229"/>
      <c r="BL38" s="229"/>
      <c r="BM38" s="229"/>
      <c r="BN38" s="229"/>
      <c r="BO38" s="229"/>
      <c r="BP38" s="229"/>
      <c r="BQ38" s="229"/>
      <c r="BR38" s="229"/>
      <c r="BS38" s="229"/>
      <c r="BT38" s="229"/>
      <c r="BU38" s="229"/>
      <c r="BV38" s="229"/>
      <c r="BW38" s="229"/>
      <c r="BX38" s="229"/>
      <c r="BY38" s="229"/>
      <c r="BZ38" s="229"/>
      <c r="CA38" s="229"/>
      <c r="CB38" s="229"/>
      <c r="CC38" s="229"/>
      <c r="CD38" s="229"/>
      <c r="CE38" s="229"/>
      <c r="CF38" s="229"/>
      <c r="CG38" s="229"/>
      <c r="CH38" s="229"/>
      <c r="CI38" s="229">
        <f t="shared" si="63"/>
        <v>0</v>
      </c>
      <c r="CJ38" s="229">
        <f t="shared" si="63"/>
        <v>0</v>
      </c>
      <c r="CK38" s="229">
        <f t="shared" si="63"/>
        <v>0</v>
      </c>
      <c r="CL38" s="229">
        <f t="shared" si="63"/>
        <v>0</v>
      </c>
      <c r="CM38" s="229">
        <f t="shared" si="63"/>
        <v>0</v>
      </c>
      <c r="CN38" s="229">
        <f t="shared" ca="1" si="63"/>
        <v>10.460026845991562</v>
      </c>
      <c r="CO38" s="229">
        <f t="shared" ca="1" si="63"/>
        <v>10.460026845991562</v>
      </c>
      <c r="CP38" s="229">
        <f t="shared" ca="1" si="63"/>
        <v>10.460026845991562</v>
      </c>
      <c r="CQ38" s="229">
        <f t="shared" ca="1" si="63"/>
        <v>10.460026845991562</v>
      </c>
      <c r="CR38" s="229">
        <f t="shared" ca="1" si="63"/>
        <v>10.460026845991562</v>
      </c>
      <c r="CS38" s="229">
        <f t="shared" ca="1" si="63"/>
        <v>10.460026845991562</v>
      </c>
      <c r="CT38" s="229">
        <f t="shared" ca="1" si="63"/>
        <v>10.460026845991562</v>
      </c>
      <c r="CU38" s="229">
        <f t="shared" ca="1" si="63"/>
        <v>10.460026845991562</v>
      </c>
      <c r="CV38" s="229">
        <f t="shared" ca="1" si="63"/>
        <v>10.460026845991562</v>
      </c>
      <c r="CW38" s="229">
        <f t="shared" ca="1" si="63"/>
        <v>10.460026845991562</v>
      </c>
      <c r="CX38" s="229">
        <f t="shared" ca="1" si="63"/>
        <v>10.460026845991562</v>
      </c>
      <c r="CY38" s="229">
        <f t="shared" ca="1" si="63"/>
        <v>10.460026845991562</v>
      </c>
      <c r="CZ38" s="229">
        <f t="shared" ca="1" si="63"/>
        <v>10.460026845991562</v>
      </c>
      <c r="DA38" s="229">
        <f t="shared" ca="1" si="63"/>
        <v>10.460026845991562</v>
      </c>
      <c r="DB38" s="229">
        <f t="shared" ca="1" si="63"/>
        <v>10.460026845991562</v>
      </c>
      <c r="DC38" s="229">
        <f t="shared" ca="1" si="63"/>
        <v>10.460026845991562</v>
      </c>
      <c r="DD38" s="229">
        <f t="shared" ca="1" si="63"/>
        <v>10.460026845991562</v>
      </c>
      <c r="DE38" s="229">
        <f t="shared" ca="1" si="63"/>
        <v>10.460026845991562</v>
      </c>
      <c r="DF38" s="229">
        <f t="shared" ca="1" si="63"/>
        <v>10.460026845991562</v>
      </c>
      <c r="DG38" s="229">
        <f t="shared" ca="1" si="63"/>
        <v>10.460026845991562</v>
      </c>
      <c r="DH38" s="229">
        <f t="shared" ca="1" si="63"/>
        <v>10.460026845991562</v>
      </c>
      <c r="DI38" s="229">
        <f t="shared" ca="1" si="63"/>
        <v>10.460026845991562</v>
      </c>
      <c r="DJ38" s="229">
        <f t="shared" ca="1" si="63"/>
        <v>10.460026845991562</v>
      </c>
      <c r="DK38" s="229">
        <f t="shared" ca="1" si="63"/>
        <v>10.460026845991562</v>
      </c>
      <c r="DL38" s="229">
        <f t="shared" ca="1" si="63"/>
        <v>10.460026845991562</v>
      </c>
      <c r="DM38" s="229">
        <f t="shared" ca="1" si="63"/>
        <v>10.460026845991562</v>
      </c>
      <c r="DN38" s="229">
        <f t="shared" ca="1" si="63"/>
        <v>10.460026845991562</v>
      </c>
      <c r="DO38" s="229">
        <f t="shared" ca="1" si="64"/>
        <v>10.460026845991562</v>
      </c>
      <c r="DP38" s="229">
        <f t="shared" ca="1" si="64"/>
        <v>10.460026845991562</v>
      </c>
      <c r="DQ38" s="229">
        <f t="shared" ca="1" si="64"/>
        <v>10.460026845991562</v>
      </c>
      <c r="DR38" s="229">
        <f t="shared" ca="1" si="64"/>
        <v>10.460026845991562</v>
      </c>
      <c r="DS38" s="229">
        <f t="shared" ca="1" si="64"/>
        <v>10.460026845991562</v>
      </c>
      <c r="DT38" s="229">
        <f t="shared" ca="1" si="64"/>
        <v>10.460026845991562</v>
      </c>
      <c r="DU38" s="229">
        <f t="shared" ca="1" si="64"/>
        <v>10.460026845991562</v>
      </c>
      <c r="DV38" s="229">
        <f t="shared" ca="1" si="64"/>
        <v>10.460026845991562</v>
      </c>
      <c r="DW38" s="229">
        <f t="shared" ca="1" si="64"/>
        <v>10.460026845991562</v>
      </c>
      <c r="DX38" s="229">
        <f t="shared" ca="1" si="64"/>
        <v>10.460026845991562</v>
      </c>
      <c r="DY38" s="229">
        <f t="shared" ca="1" si="64"/>
        <v>10.460026845991562</v>
      </c>
      <c r="DZ38" s="229">
        <f t="shared" ca="1" si="64"/>
        <v>10.460026845991562</v>
      </c>
      <c r="EA38" s="229">
        <f t="shared" ca="1" si="64"/>
        <v>10.460026845991562</v>
      </c>
      <c r="EB38" s="229">
        <f t="shared" ca="1" si="64"/>
        <v>10.460026845991562</v>
      </c>
      <c r="EC38" s="229">
        <f t="shared" ca="1" si="64"/>
        <v>10.460026845991562</v>
      </c>
      <c r="ED38" s="229">
        <f t="shared" ca="1" si="64"/>
        <v>10.460026845991562</v>
      </c>
      <c r="EE38" s="229">
        <f t="shared" ca="1" si="64"/>
        <v>10.460026845991562</v>
      </c>
      <c r="EF38" s="229">
        <f t="shared" ca="1" si="64"/>
        <v>10.460026845991562</v>
      </c>
      <c r="EG38" s="229">
        <f t="shared" ca="1" si="64"/>
        <v>10.460026845991562</v>
      </c>
      <c r="EH38" s="229">
        <f t="shared" ca="1" si="64"/>
        <v>10.460026845991562</v>
      </c>
      <c r="EI38" s="229">
        <f t="shared" ca="1" si="64"/>
        <v>10.460026845991562</v>
      </c>
      <c r="EJ38" s="229">
        <f t="shared" ca="1" si="64"/>
        <v>10.460026845991562</v>
      </c>
      <c r="EK38" s="229">
        <f t="shared" ca="1" si="64"/>
        <v>10.460026845991562</v>
      </c>
      <c r="EL38" s="229">
        <f t="shared" ca="1" si="64"/>
        <v>10.460026845991562</v>
      </c>
      <c r="EM38" s="229">
        <f t="shared" ca="1" si="64"/>
        <v>10.460026845991562</v>
      </c>
      <c r="EN38" s="229">
        <f t="shared" ca="1" si="64"/>
        <v>10.460026845991562</v>
      </c>
      <c r="EO38" s="229">
        <f t="shared" ca="1" si="64"/>
        <v>10.460026845991562</v>
      </c>
      <c r="EP38" s="229">
        <f t="shared" ca="1" si="64"/>
        <v>10.460026845991562</v>
      </c>
      <c r="EQ38" s="229">
        <f t="shared" ca="1" si="64"/>
        <v>10.460026845991562</v>
      </c>
      <c r="ER38" s="229">
        <f t="shared" ca="1" si="64"/>
        <v>10.460026845991562</v>
      </c>
      <c r="ES38" s="229">
        <f t="shared" ca="1" si="64"/>
        <v>10.460026845991562</v>
      </c>
      <c r="ET38" s="229">
        <f t="shared" ca="1" si="64"/>
        <v>10.460026845991562</v>
      </c>
      <c r="EU38" s="229">
        <f t="shared" ca="1" si="65"/>
        <v>10.460026845991562</v>
      </c>
      <c r="EV38" s="229">
        <f t="shared" ca="1" si="65"/>
        <v>10.460026845991562</v>
      </c>
      <c r="EW38" s="229">
        <f t="shared" ca="1" si="65"/>
        <v>10.460026845991562</v>
      </c>
      <c r="EX38" s="229">
        <f t="shared" ca="1" si="65"/>
        <v>10.460026845991562</v>
      </c>
      <c r="EY38" s="229">
        <f t="shared" ca="1" si="65"/>
        <v>10.460026845991562</v>
      </c>
      <c r="EZ38" s="229">
        <f t="shared" ca="1" si="65"/>
        <v>10.460026845991562</v>
      </c>
      <c r="FA38" s="229">
        <f t="shared" ca="1" si="65"/>
        <v>10.460026845991562</v>
      </c>
      <c r="FB38" s="229">
        <f t="shared" ca="1" si="65"/>
        <v>10.460026845991562</v>
      </c>
      <c r="FC38" s="229">
        <f t="shared" ca="1" si="65"/>
        <v>10.460026845991562</v>
      </c>
      <c r="FD38" s="229">
        <f t="shared" ca="1" si="65"/>
        <v>10.460026845991562</v>
      </c>
      <c r="FE38" s="229">
        <f t="shared" ca="1" si="65"/>
        <v>10.460026845991562</v>
      </c>
      <c r="FF38" s="229">
        <f t="shared" ca="1" si="65"/>
        <v>10.460026845991562</v>
      </c>
      <c r="FG38" s="229">
        <f t="shared" ca="1" si="65"/>
        <v>10.460026845991562</v>
      </c>
      <c r="FH38" s="229">
        <f t="shared" ca="1" si="65"/>
        <v>10.460026845991562</v>
      </c>
      <c r="FI38" s="229">
        <f t="shared" ca="1" si="65"/>
        <v>10.460026845991562</v>
      </c>
      <c r="FJ38" s="229">
        <f t="shared" ca="1" si="65"/>
        <v>10.460026845991562</v>
      </c>
      <c r="FK38" s="229">
        <f t="shared" ca="1" si="65"/>
        <v>10.460026845991562</v>
      </c>
      <c r="FL38" s="229">
        <f t="shared" ca="1" si="65"/>
        <v>10.460026845991562</v>
      </c>
      <c r="FM38" s="229">
        <f t="shared" ca="1" si="65"/>
        <v>10.460026845991562</v>
      </c>
      <c r="FN38" s="229">
        <f t="shared" ca="1" si="65"/>
        <v>10.460026845991562</v>
      </c>
      <c r="FO38" s="229"/>
      <c r="FP38" s="229"/>
      <c r="FQ38" s="229"/>
      <c r="FR38" s="229"/>
      <c r="FS38" s="229"/>
      <c r="FT38" s="229"/>
      <c r="FU38" s="229"/>
      <c r="FV38" s="229"/>
      <c r="FW38" s="229"/>
      <c r="FX38" s="229"/>
      <c r="FY38" s="229"/>
      <c r="FZ38" s="229"/>
      <c r="GA38" s="229"/>
      <c r="GB38" s="229"/>
      <c r="GC38" s="229"/>
      <c r="GD38" s="229"/>
      <c r="GE38" s="229"/>
      <c r="GF38" s="229"/>
      <c r="GG38" s="229"/>
      <c r="GH38" s="229"/>
      <c r="GI38" s="229"/>
      <c r="GJ38" s="229"/>
      <c r="GK38" s="229"/>
      <c r="GL38" s="229"/>
      <c r="GM38" s="229"/>
      <c r="GN38" s="229"/>
      <c r="GO38" s="229"/>
      <c r="GP38" s="229"/>
      <c r="GQ38" s="229"/>
      <c r="GR38" s="229"/>
      <c r="GS38" s="229"/>
      <c r="GT38" s="229"/>
      <c r="GU38" s="229"/>
      <c r="GV38" s="229"/>
      <c r="GW38" s="229"/>
      <c r="GX38" s="229"/>
      <c r="GY38" s="229"/>
      <c r="GZ38" s="229"/>
      <c r="HA38" s="229"/>
      <c r="HB38" s="229"/>
      <c r="HC38" s="229"/>
      <c r="HD38" s="229"/>
      <c r="HE38" s="229"/>
      <c r="HF38" s="229"/>
      <c r="HG38" s="229"/>
      <c r="HH38" s="229"/>
      <c r="HI38" s="229"/>
      <c r="HJ38" s="229"/>
      <c r="HK38" s="229"/>
      <c r="HL38" s="229"/>
      <c r="HM38" s="229"/>
      <c r="HN38" s="229"/>
      <c r="HO38" s="229"/>
      <c r="HP38" s="229"/>
      <c r="HQ38" s="229"/>
      <c r="HR38" s="229"/>
      <c r="HS38" s="229"/>
      <c r="HT38" s="229"/>
      <c r="HU38" s="229"/>
      <c r="HV38" s="229"/>
      <c r="HW38" s="229"/>
      <c r="HX38" s="229"/>
      <c r="HY38" s="229"/>
      <c r="HZ38" s="229"/>
      <c r="IA38" s="229"/>
      <c r="IB38" s="229"/>
      <c r="IC38" s="229"/>
      <c r="ID38" s="229"/>
      <c r="IE38" s="229"/>
      <c r="IF38" s="229"/>
      <c r="IG38" s="229"/>
      <c r="IH38" s="229"/>
      <c r="II38" s="229"/>
      <c r="IJ38" s="229"/>
      <c r="IK38" s="229"/>
      <c r="IL38" s="229"/>
      <c r="IM38" s="229"/>
      <c r="IN38" s="229"/>
      <c r="IO38" s="229"/>
      <c r="IP38" s="229"/>
      <c r="IQ38" s="229"/>
      <c r="IR38" s="229"/>
      <c r="IS38" s="229"/>
      <c r="IT38" s="229"/>
      <c r="IU38" s="229"/>
      <c r="IV38" s="229"/>
      <c r="IW38" s="229"/>
      <c r="IX38" s="229"/>
      <c r="IY38" s="229"/>
      <c r="IZ38" s="229"/>
      <c r="JA38" s="229"/>
      <c r="JB38" s="229"/>
      <c r="JC38" s="229"/>
      <c r="JD38" s="229"/>
      <c r="JE38" s="229"/>
      <c r="JF38" s="229"/>
      <c r="JG38" s="229"/>
      <c r="JH38" s="229"/>
      <c r="JI38" s="229"/>
      <c r="JJ38" s="229"/>
      <c r="JK38" s="229"/>
      <c r="JL38" s="229"/>
      <c r="JM38" s="229"/>
      <c r="JN38" s="229"/>
      <c r="JO38" s="229"/>
      <c r="JP38" s="229"/>
      <c r="JQ38" s="229"/>
      <c r="JR38" s="229"/>
      <c r="JS38" s="229"/>
      <c r="JT38" s="229"/>
      <c r="JU38" s="229"/>
      <c r="JV38" s="229"/>
      <c r="JW38" s="229"/>
      <c r="JX38" s="229"/>
      <c r="JY38" s="229"/>
      <c r="JZ38" s="229"/>
      <c r="KA38" s="229"/>
      <c r="KB38" s="229"/>
      <c r="KC38" s="229"/>
      <c r="KD38" s="229"/>
      <c r="KE38" s="229"/>
      <c r="KF38" s="229"/>
      <c r="KG38" s="229"/>
      <c r="KH38" s="229"/>
      <c r="KI38" s="229"/>
      <c r="KJ38" s="229"/>
      <c r="KK38" s="229"/>
      <c r="KL38" s="229"/>
      <c r="KM38" s="229"/>
      <c r="KN38" s="229"/>
      <c r="KO38" s="229"/>
      <c r="KP38" s="229"/>
    </row>
    <row r="39" spans="1:302" s="186" customFormat="1" x14ac:dyDescent="0.3">
      <c r="A39" s="230">
        <f t="shared" si="66"/>
        <v>91</v>
      </c>
      <c r="B39" s="229" cm="1">
        <f t="array" aca="1" ref="B39" ca="1">INDIRECT("'Cronograma de Desembolso'!"&amp;ADDRESS(9,A39+3))</f>
        <v>826.34212083333341</v>
      </c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  <c r="AL39" s="229"/>
      <c r="AM39" s="229"/>
      <c r="AN39" s="229"/>
      <c r="AO39" s="229"/>
      <c r="AP39" s="229"/>
      <c r="AQ39" s="229"/>
      <c r="AR39" s="229"/>
      <c r="AS39" s="229"/>
      <c r="AT39" s="229"/>
      <c r="AU39" s="229"/>
      <c r="AV39" s="229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29"/>
      <c r="BK39" s="229"/>
      <c r="BL39" s="229"/>
      <c r="BM39" s="229"/>
      <c r="BN39" s="229"/>
      <c r="BO39" s="229"/>
      <c r="BP39" s="229"/>
      <c r="BQ39" s="229"/>
      <c r="BR39" s="229"/>
      <c r="BS39" s="229"/>
      <c r="BT39" s="229"/>
      <c r="BU39" s="229"/>
      <c r="BV39" s="229"/>
      <c r="BW39" s="229"/>
      <c r="BX39" s="229"/>
      <c r="BY39" s="229"/>
      <c r="BZ39" s="229"/>
      <c r="CA39" s="229"/>
      <c r="CB39" s="229"/>
      <c r="CC39" s="229"/>
      <c r="CD39" s="229"/>
      <c r="CE39" s="229"/>
      <c r="CF39" s="229"/>
      <c r="CG39" s="229"/>
      <c r="CH39" s="229"/>
      <c r="CI39" s="229">
        <f t="shared" si="63"/>
        <v>0</v>
      </c>
      <c r="CJ39" s="229">
        <f t="shared" si="63"/>
        <v>0</v>
      </c>
      <c r="CK39" s="229">
        <f t="shared" si="63"/>
        <v>0</v>
      </c>
      <c r="CL39" s="229">
        <f t="shared" si="63"/>
        <v>0</v>
      </c>
      <c r="CM39" s="229">
        <f t="shared" si="63"/>
        <v>0</v>
      </c>
      <c r="CN39" s="229">
        <f t="shared" si="63"/>
        <v>0</v>
      </c>
      <c r="CO39" s="229">
        <f t="shared" ca="1" si="63"/>
        <v>10.594129754273505</v>
      </c>
      <c r="CP39" s="229">
        <f t="shared" ca="1" si="63"/>
        <v>10.594129754273505</v>
      </c>
      <c r="CQ39" s="229">
        <f t="shared" ca="1" si="63"/>
        <v>10.594129754273505</v>
      </c>
      <c r="CR39" s="229">
        <f t="shared" ca="1" si="63"/>
        <v>10.594129754273505</v>
      </c>
      <c r="CS39" s="229">
        <f t="shared" ca="1" si="63"/>
        <v>10.594129754273505</v>
      </c>
      <c r="CT39" s="229">
        <f t="shared" ca="1" si="63"/>
        <v>10.594129754273505</v>
      </c>
      <c r="CU39" s="229">
        <f t="shared" ca="1" si="63"/>
        <v>10.594129754273505</v>
      </c>
      <c r="CV39" s="229">
        <f t="shared" ca="1" si="63"/>
        <v>10.594129754273505</v>
      </c>
      <c r="CW39" s="229">
        <f t="shared" ca="1" si="63"/>
        <v>10.594129754273505</v>
      </c>
      <c r="CX39" s="229">
        <f t="shared" ca="1" si="63"/>
        <v>10.594129754273505</v>
      </c>
      <c r="CY39" s="229">
        <f t="shared" ca="1" si="63"/>
        <v>10.594129754273505</v>
      </c>
      <c r="CZ39" s="229">
        <f t="shared" ca="1" si="63"/>
        <v>10.594129754273505</v>
      </c>
      <c r="DA39" s="229">
        <f t="shared" ca="1" si="63"/>
        <v>10.594129754273505</v>
      </c>
      <c r="DB39" s="229">
        <f t="shared" ca="1" si="63"/>
        <v>10.594129754273505</v>
      </c>
      <c r="DC39" s="229">
        <f t="shared" ca="1" si="63"/>
        <v>10.594129754273505</v>
      </c>
      <c r="DD39" s="229">
        <f t="shared" ca="1" si="63"/>
        <v>10.594129754273505</v>
      </c>
      <c r="DE39" s="229">
        <f t="shared" ca="1" si="63"/>
        <v>10.594129754273505</v>
      </c>
      <c r="DF39" s="229">
        <f t="shared" ca="1" si="63"/>
        <v>10.594129754273505</v>
      </c>
      <c r="DG39" s="229">
        <f t="shared" ca="1" si="63"/>
        <v>10.594129754273505</v>
      </c>
      <c r="DH39" s="229">
        <f t="shared" ca="1" si="63"/>
        <v>10.594129754273505</v>
      </c>
      <c r="DI39" s="229">
        <f t="shared" ca="1" si="63"/>
        <v>10.594129754273505</v>
      </c>
      <c r="DJ39" s="229">
        <f t="shared" ca="1" si="63"/>
        <v>10.594129754273505</v>
      </c>
      <c r="DK39" s="229">
        <f t="shared" ca="1" si="63"/>
        <v>10.594129754273505</v>
      </c>
      <c r="DL39" s="229">
        <f t="shared" ca="1" si="63"/>
        <v>10.594129754273505</v>
      </c>
      <c r="DM39" s="229">
        <f t="shared" ca="1" si="63"/>
        <v>10.594129754273505</v>
      </c>
      <c r="DN39" s="229">
        <f t="shared" ref="CI39:DN44" ca="1" si="67">IF(DN$7&lt;$A39,0,IFERROR($B39/(2*7*12-$A39+1),0))</f>
        <v>10.594129754273505</v>
      </c>
      <c r="DO39" s="229">
        <f t="shared" ca="1" si="64"/>
        <v>10.594129754273505</v>
      </c>
      <c r="DP39" s="229">
        <f t="shared" ca="1" si="64"/>
        <v>10.594129754273505</v>
      </c>
      <c r="DQ39" s="229">
        <f t="shared" ca="1" si="64"/>
        <v>10.594129754273505</v>
      </c>
      <c r="DR39" s="229">
        <f t="shared" ca="1" si="64"/>
        <v>10.594129754273505</v>
      </c>
      <c r="DS39" s="229">
        <f t="shared" ca="1" si="64"/>
        <v>10.594129754273505</v>
      </c>
      <c r="DT39" s="229">
        <f t="shared" ca="1" si="64"/>
        <v>10.594129754273505</v>
      </c>
      <c r="DU39" s="229">
        <f t="shared" ca="1" si="64"/>
        <v>10.594129754273505</v>
      </c>
      <c r="DV39" s="229">
        <f t="shared" ca="1" si="64"/>
        <v>10.594129754273505</v>
      </c>
      <c r="DW39" s="229">
        <f t="shared" ca="1" si="64"/>
        <v>10.594129754273505</v>
      </c>
      <c r="DX39" s="229">
        <f t="shared" ca="1" si="64"/>
        <v>10.594129754273505</v>
      </c>
      <c r="DY39" s="229">
        <f t="shared" ca="1" si="64"/>
        <v>10.594129754273505</v>
      </c>
      <c r="DZ39" s="229">
        <f t="shared" ca="1" si="64"/>
        <v>10.594129754273505</v>
      </c>
      <c r="EA39" s="229">
        <f t="shared" ca="1" si="64"/>
        <v>10.594129754273505</v>
      </c>
      <c r="EB39" s="229">
        <f t="shared" ca="1" si="64"/>
        <v>10.594129754273505</v>
      </c>
      <c r="EC39" s="229">
        <f t="shared" ca="1" si="64"/>
        <v>10.594129754273505</v>
      </c>
      <c r="ED39" s="229">
        <f t="shared" ca="1" si="64"/>
        <v>10.594129754273505</v>
      </c>
      <c r="EE39" s="229">
        <f t="shared" ca="1" si="64"/>
        <v>10.594129754273505</v>
      </c>
      <c r="EF39" s="229">
        <f t="shared" ca="1" si="64"/>
        <v>10.594129754273505</v>
      </c>
      <c r="EG39" s="229">
        <f t="shared" ca="1" si="64"/>
        <v>10.594129754273505</v>
      </c>
      <c r="EH39" s="229">
        <f t="shared" ca="1" si="64"/>
        <v>10.594129754273505</v>
      </c>
      <c r="EI39" s="229">
        <f t="shared" ca="1" si="64"/>
        <v>10.594129754273505</v>
      </c>
      <c r="EJ39" s="229">
        <f t="shared" ca="1" si="64"/>
        <v>10.594129754273505</v>
      </c>
      <c r="EK39" s="229">
        <f t="shared" ca="1" si="64"/>
        <v>10.594129754273505</v>
      </c>
      <c r="EL39" s="229">
        <f t="shared" ca="1" si="64"/>
        <v>10.594129754273505</v>
      </c>
      <c r="EM39" s="229">
        <f t="shared" ca="1" si="64"/>
        <v>10.594129754273505</v>
      </c>
      <c r="EN39" s="229">
        <f t="shared" ca="1" si="64"/>
        <v>10.594129754273505</v>
      </c>
      <c r="EO39" s="229">
        <f t="shared" ca="1" si="64"/>
        <v>10.594129754273505</v>
      </c>
      <c r="EP39" s="229">
        <f t="shared" ca="1" si="64"/>
        <v>10.594129754273505</v>
      </c>
      <c r="EQ39" s="229">
        <f t="shared" ca="1" si="64"/>
        <v>10.594129754273505</v>
      </c>
      <c r="ER39" s="229">
        <f t="shared" ca="1" si="64"/>
        <v>10.594129754273505</v>
      </c>
      <c r="ES39" s="229">
        <f t="shared" ca="1" si="64"/>
        <v>10.594129754273505</v>
      </c>
      <c r="ET39" s="229">
        <f t="shared" ref="DO39:ET44" ca="1" si="68">IF(ET$7&lt;$A39,0,IFERROR($B39/(2*7*12-$A39+1),0))</f>
        <v>10.594129754273505</v>
      </c>
      <c r="EU39" s="229">
        <f t="shared" ca="1" si="65"/>
        <v>10.594129754273505</v>
      </c>
      <c r="EV39" s="229">
        <f t="shared" ca="1" si="65"/>
        <v>10.594129754273505</v>
      </c>
      <c r="EW39" s="229">
        <f t="shared" ca="1" si="65"/>
        <v>10.594129754273505</v>
      </c>
      <c r="EX39" s="229">
        <f t="shared" ca="1" si="65"/>
        <v>10.594129754273505</v>
      </c>
      <c r="EY39" s="229">
        <f t="shared" ca="1" si="65"/>
        <v>10.594129754273505</v>
      </c>
      <c r="EZ39" s="229">
        <f t="shared" ca="1" si="65"/>
        <v>10.594129754273505</v>
      </c>
      <c r="FA39" s="229">
        <f t="shared" ca="1" si="65"/>
        <v>10.594129754273505</v>
      </c>
      <c r="FB39" s="229">
        <f t="shared" ca="1" si="65"/>
        <v>10.594129754273505</v>
      </c>
      <c r="FC39" s="229">
        <f t="shared" ca="1" si="65"/>
        <v>10.594129754273505</v>
      </c>
      <c r="FD39" s="229">
        <f t="shared" ca="1" si="65"/>
        <v>10.594129754273505</v>
      </c>
      <c r="FE39" s="229">
        <f t="shared" ca="1" si="65"/>
        <v>10.594129754273505</v>
      </c>
      <c r="FF39" s="229">
        <f t="shared" ca="1" si="65"/>
        <v>10.594129754273505</v>
      </c>
      <c r="FG39" s="229">
        <f t="shared" ca="1" si="65"/>
        <v>10.594129754273505</v>
      </c>
      <c r="FH39" s="229">
        <f t="shared" ca="1" si="65"/>
        <v>10.594129754273505</v>
      </c>
      <c r="FI39" s="229">
        <f t="shared" ca="1" si="65"/>
        <v>10.594129754273505</v>
      </c>
      <c r="FJ39" s="229">
        <f t="shared" ca="1" si="65"/>
        <v>10.594129754273505</v>
      </c>
      <c r="FK39" s="229">
        <f t="shared" ca="1" si="65"/>
        <v>10.594129754273505</v>
      </c>
      <c r="FL39" s="229">
        <f t="shared" ca="1" si="65"/>
        <v>10.594129754273505</v>
      </c>
      <c r="FM39" s="229">
        <f t="shared" ca="1" si="65"/>
        <v>10.594129754273505</v>
      </c>
      <c r="FN39" s="229">
        <f t="shared" ca="1" si="65"/>
        <v>10.594129754273505</v>
      </c>
      <c r="FO39" s="229"/>
      <c r="FP39" s="229"/>
      <c r="FQ39" s="229"/>
      <c r="FR39" s="229"/>
      <c r="FS39" s="229"/>
      <c r="FT39" s="229"/>
      <c r="FU39" s="229"/>
      <c r="FV39" s="229"/>
      <c r="FW39" s="229"/>
      <c r="FX39" s="229"/>
      <c r="FY39" s="229"/>
      <c r="FZ39" s="229"/>
      <c r="GA39" s="229"/>
      <c r="GB39" s="229"/>
      <c r="GC39" s="229"/>
      <c r="GD39" s="229"/>
      <c r="GE39" s="229"/>
      <c r="GF39" s="229"/>
      <c r="GG39" s="229"/>
      <c r="GH39" s="229"/>
      <c r="GI39" s="229"/>
      <c r="GJ39" s="229"/>
      <c r="GK39" s="229"/>
      <c r="GL39" s="229"/>
      <c r="GM39" s="229"/>
      <c r="GN39" s="229"/>
      <c r="GO39" s="229"/>
      <c r="GP39" s="229"/>
      <c r="GQ39" s="229"/>
      <c r="GR39" s="229"/>
      <c r="GS39" s="229"/>
      <c r="GT39" s="229"/>
      <c r="GU39" s="229"/>
      <c r="GV39" s="229"/>
      <c r="GW39" s="229"/>
      <c r="GX39" s="229"/>
      <c r="GY39" s="229"/>
      <c r="GZ39" s="229"/>
      <c r="HA39" s="229"/>
      <c r="HB39" s="229"/>
      <c r="HC39" s="229"/>
      <c r="HD39" s="229"/>
      <c r="HE39" s="229"/>
      <c r="HF39" s="229"/>
      <c r="HG39" s="229"/>
      <c r="HH39" s="229"/>
      <c r="HI39" s="229"/>
      <c r="HJ39" s="229"/>
      <c r="HK39" s="229"/>
      <c r="HL39" s="229"/>
      <c r="HM39" s="229"/>
      <c r="HN39" s="229"/>
      <c r="HO39" s="229"/>
      <c r="HP39" s="229"/>
      <c r="HQ39" s="229"/>
      <c r="HR39" s="229"/>
      <c r="HS39" s="229"/>
      <c r="HT39" s="229"/>
      <c r="HU39" s="229"/>
      <c r="HV39" s="229"/>
      <c r="HW39" s="229"/>
      <c r="HX39" s="229"/>
      <c r="HY39" s="229"/>
      <c r="HZ39" s="229"/>
      <c r="IA39" s="229"/>
      <c r="IB39" s="229"/>
      <c r="IC39" s="229"/>
      <c r="ID39" s="229"/>
      <c r="IE39" s="229"/>
      <c r="IF39" s="229"/>
      <c r="IG39" s="229"/>
      <c r="IH39" s="229"/>
      <c r="II39" s="229"/>
      <c r="IJ39" s="229"/>
      <c r="IK39" s="229"/>
      <c r="IL39" s="229"/>
      <c r="IM39" s="229"/>
      <c r="IN39" s="229"/>
      <c r="IO39" s="229"/>
      <c r="IP39" s="229"/>
      <c r="IQ39" s="229"/>
      <c r="IR39" s="229"/>
      <c r="IS39" s="229"/>
      <c r="IT39" s="229"/>
      <c r="IU39" s="229"/>
      <c r="IV39" s="229"/>
      <c r="IW39" s="229"/>
      <c r="IX39" s="229"/>
      <c r="IY39" s="229"/>
      <c r="IZ39" s="229"/>
      <c r="JA39" s="229"/>
      <c r="JB39" s="229"/>
      <c r="JC39" s="229"/>
      <c r="JD39" s="229"/>
      <c r="JE39" s="229"/>
      <c r="JF39" s="229"/>
      <c r="JG39" s="229"/>
      <c r="JH39" s="229"/>
      <c r="JI39" s="229"/>
      <c r="JJ39" s="229"/>
      <c r="JK39" s="229"/>
      <c r="JL39" s="229"/>
      <c r="JM39" s="229"/>
      <c r="JN39" s="229"/>
      <c r="JO39" s="229"/>
      <c r="JP39" s="229"/>
      <c r="JQ39" s="229"/>
      <c r="JR39" s="229"/>
      <c r="JS39" s="229"/>
      <c r="JT39" s="229"/>
      <c r="JU39" s="229"/>
      <c r="JV39" s="229"/>
      <c r="JW39" s="229"/>
      <c r="JX39" s="229"/>
      <c r="JY39" s="229"/>
      <c r="JZ39" s="229"/>
      <c r="KA39" s="229"/>
      <c r="KB39" s="229"/>
      <c r="KC39" s="229"/>
      <c r="KD39" s="229"/>
      <c r="KE39" s="229"/>
      <c r="KF39" s="229"/>
      <c r="KG39" s="229"/>
      <c r="KH39" s="229"/>
      <c r="KI39" s="229"/>
      <c r="KJ39" s="229"/>
      <c r="KK39" s="229"/>
      <c r="KL39" s="229"/>
      <c r="KM39" s="229"/>
      <c r="KN39" s="229"/>
      <c r="KO39" s="229"/>
      <c r="KP39" s="229"/>
    </row>
    <row r="40" spans="1:302" s="186" customFormat="1" x14ac:dyDescent="0.3">
      <c r="A40" s="230">
        <f t="shared" si="66"/>
        <v>92</v>
      </c>
      <c r="B40" s="229" cm="1">
        <f t="array" aca="1" ref="B40" ca="1">INDIRECT("'Cronograma de Desembolso'!"&amp;ADDRESS(9,A40+3))</f>
        <v>826.34212083333341</v>
      </c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29"/>
      <c r="AD40" s="229"/>
      <c r="AE40" s="229"/>
      <c r="AF40" s="229"/>
      <c r="AG40" s="229"/>
      <c r="AH40" s="229"/>
      <c r="AI40" s="229"/>
      <c r="AJ40" s="229"/>
      <c r="AK40" s="229"/>
      <c r="AL40" s="229"/>
      <c r="AM40" s="229"/>
      <c r="AN40" s="229"/>
      <c r="AO40" s="229"/>
      <c r="AP40" s="229"/>
      <c r="AQ40" s="229"/>
      <c r="AR40" s="229"/>
      <c r="AS40" s="229"/>
      <c r="AT40" s="229"/>
      <c r="AU40" s="229"/>
      <c r="AV40" s="229"/>
      <c r="AW40" s="229"/>
      <c r="AX40" s="229"/>
      <c r="AY40" s="229"/>
      <c r="AZ40" s="229"/>
      <c r="BA40" s="229"/>
      <c r="BB40" s="229"/>
      <c r="BC40" s="229"/>
      <c r="BD40" s="229"/>
      <c r="BE40" s="229"/>
      <c r="BF40" s="229"/>
      <c r="BG40" s="229"/>
      <c r="BH40" s="229"/>
      <c r="BI40" s="229"/>
      <c r="BJ40" s="229"/>
      <c r="BK40" s="229"/>
      <c r="BL40" s="229"/>
      <c r="BM40" s="229"/>
      <c r="BN40" s="229"/>
      <c r="BO40" s="229"/>
      <c r="BP40" s="229"/>
      <c r="BQ40" s="229"/>
      <c r="BR40" s="229"/>
      <c r="BS40" s="229"/>
      <c r="BT40" s="229"/>
      <c r="BU40" s="229"/>
      <c r="BV40" s="229"/>
      <c r="BW40" s="229"/>
      <c r="BX40" s="229"/>
      <c r="BY40" s="229"/>
      <c r="BZ40" s="229"/>
      <c r="CA40" s="229"/>
      <c r="CB40" s="229"/>
      <c r="CC40" s="229"/>
      <c r="CD40" s="229"/>
      <c r="CE40" s="229"/>
      <c r="CF40" s="229"/>
      <c r="CG40" s="229"/>
      <c r="CH40" s="229"/>
      <c r="CI40" s="229">
        <f t="shared" si="67"/>
        <v>0</v>
      </c>
      <c r="CJ40" s="229">
        <f t="shared" si="67"/>
        <v>0</v>
      </c>
      <c r="CK40" s="229">
        <f t="shared" si="67"/>
        <v>0</v>
      </c>
      <c r="CL40" s="229">
        <f t="shared" si="67"/>
        <v>0</v>
      </c>
      <c r="CM40" s="229">
        <f t="shared" si="67"/>
        <v>0</v>
      </c>
      <c r="CN40" s="229">
        <f t="shared" si="67"/>
        <v>0</v>
      </c>
      <c r="CO40" s="229">
        <f t="shared" si="67"/>
        <v>0</v>
      </c>
      <c r="CP40" s="229">
        <f t="shared" ca="1" si="67"/>
        <v>10.731715854978356</v>
      </c>
      <c r="CQ40" s="229">
        <f t="shared" ca="1" si="67"/>
        <v>10.731715854978356</v>
      </c>
      <c r="CR40" s="229">
        <f t="shared" ca="1" si="67"/>
        <v>10.731715854978356</v>
      </c>
      <c r="CS40" s="229">
        <f t="shared" ca="1" si="67"/>
        <v>10.731715854978356</v>
      </c>
      <c r="CT40" s="229">
        <f t="shared" ca="1" si="67"/>
        <v>10.731715854978356</v>
      </c>
      <c r="CU40" s="229">
        <f t="shared" ca="1" si="67"/>
        <v>10.731715854978356</v>
      </c>
      <c r="CV40" s="229">
        <f t="shared" ca="1" si="67"/>
        <v>10.731715854978356</v>
      </c>
      <c r="CW40" s="229">
        <f t="shared" ca="1" si="67"/>
        <v>10.731715854978356</v>
      </c>
      <c r="CX40" s="229">
        <f t="shared" ca="1" si="67"/>
        <v>10.731715854978356</v>
      </c>
      <c r="CY40" s="229">
        <f t="shared" ca="1" si="67"/>
        <v>10.731715854978356</v>
      </c>
      <c r="CZ40" s="229">
        <f t="shared" ca="1" si="67"/>
        <v>10.731715854978356</v>
      </c>
      <c r="DA40" s="229">
        <f t="shared" ca="1" si="67"/>
        <v>10.731715854978356</v>
      </c>
      <c r="DB40" s="229">
        <f t="shared" ca="1" si="67"/>
        <v>10.731715854978356</v>
      </c>
      <c r="DC40" s="229">
        <f t="shared" ca="1" si="67"/>
        <v>10.731715854978356</v>
      </c>
      <c r="DD40" s="229">
        <f t="shared" ca="1" si="67"/>
        <v>10.731715854978356</v>
      </c>
      <c r="DE40" s="229">
        <f t="shared" ca="1" si="67"/>
        <v>10.731715854978356</v>
      </c>
      <c r="DF40" s="229">
        <f t="shared" ca="1" si="67"/>
        <v>10.731715854978356</v>
      </c>
      <c r="DG40" s="229">
        <f t="shared" ca="1" si="67"/>
        <v>10.731715854978356</v>
      </c>
      <c r="DH40" s="229">
        <f t="shared" ca="1" si="67"/>
        <v>10.731715854978356</v>
      </c>
      <c r="DI40" s="229">
        <f t="shared" ca="1" si="67"/>
        <v>10.731715854978356</v>
      </c>
      <c r="DJ40" s="229">
        <f t="shared" ca="1" si="67"/>
        <v>10.731715854978356</v>
      </c>
      <c r="DK40" s="229">
        <f t="shared" ca="1" si="67"/>
        <v>10.731715854978356</v>
      </c>
      <c r="DL40" s="229">
        <f t="shared" ca="1" si="67"/>
        <v>10.731715854978356</v>
      </c>
      <c r="DM40" s="229">
        <f t="shared" ca="1" si="67"/>
        <v>10.731715854978356</v>
      </c>
      <c r="DN40" s="229">
        <f t="shared" ca="1" si="67"/>
        <v>10.731715854978356</v>
      </c>
      <c r="DO40" s="229">
        <f t="shared" ca="1" si="68"/>
        <v>10.731715854978356</v>
      </c>
      <c r="DP40" s="229">
        <f t="shared" ca="1" si="68"/>
        <v>10.731715854978356</v>
      </c>
      <c r="DQ40" s="229">
        <f t="shared" ca="1" si="68"/>
        <v>10.731715854978356</v>
      </c>
      <c r="DR40" s="229">
        <f t="shared" ca="1" si="68"/>
        <v>10.731715854978356</v>
      </c>
      <c r="DS40" s="229">
        <f t="shared" ca="1" si="68"/>
        <v>10.731715854978356</v>
      </c>
      <c r="DT40" s="229">
        <f t="shared" ca="1" si="68"/>
        <v>10.731715854978356</v>
      </c>
      <c r="DU40" s="229">
        <f t="shared" ca="1" si="68"/>
        <v>10.731715854978356</v>
      </c>
      <c r="DV40" s="229">
        <f t="shared" ca="1" si="68"/>
        <v>10.731715854978356</v>
      </c>
      <c r="DW40" s="229">
        <f t="shared" ca="1" si="68"/>
        <v>10.731715854978356</v>
      </c>
      <c r="DX40" s="229">
        <f t="shared" ca="1" si="68"/>
        <v>10.731715854978356</v>
      </c>
      <c r="DY40" s="229">
        <f t="shared" ca="1" si="68"/>
        <v>10.731715854978356</v>
      </c>
      <c r="DZ40" s="229">
        <f t="shared" ca="1" si="68"/>
        <v>10.731715854978356</v>
      </c>
      <c r="EA40" s="229">
        <f t="shared" ca="1" si="68"/>
        <v>10.731715854978356</v>
      </c>
      <c r="EB40" s="229">
        <f t="shared" ca="1" si="68"/>
        <v>10.731715854978356</v>
      </c>
      <c r="EC40" s="229">
        <f t="shared" ca="1" si="68"/>
        <v>10.731715854978356</v>
      </c>
      <c r="ED40" s="229">
        <f t="shared" ca="1" si="68"/>
        <v>10.731715854978356</v>
      </c>
      <c r="EE40" s="229">
        <f t="shared" ca="1" si="68"/>
        <v>10.731715854978356</v>
      </c>
      <c r="EF40" s="229">
        <f t="shared" ca="1" si="68"/>
        <v>10.731715854978356</v>
      </c>
      <c r="EG40" s="229">
        <f t="shared" ca="1" si="68"/>
        <v>10.731715854978356</v>
      </c>
      <c r="EH40" s="229">
        <f t="shared" ca="1" si="68"/>
        <v>10.731715854978356</v>
      </c>
      <c r="EI40" s="229">
        <f t="shared" ca="1" si="68"/>
        <v>10.731715854978356</v>
      </c>
      <c r="EJ40" s="229">
        <f t="shared" ca="1" si="68"/>
        <v>10.731715854978356</v>
      </c>
      <c r="EK40" s="229">
        <f t="shared" ca="1" si="68"/>
        <v>10.731715854978356</v>
      </c>
      <c r="EL40" s="229">
        <f t="shared" ca="1" si="68"/>
        <v>10.731715854978356</v>
      </c>
      <c r="EM40" s="229">
        <f t="shared" ca="1" si="68"/>
        <v>10.731715854978356</v>
      </c>
      <c r="EN40" s="229">
        <f t="shared" ca="1" si="68"/>
        <v>10.731715854978356</v>
      </c>
      <c r="EO40" s="229">
        <f t="shared" ca="1" si="68"/>
        <v>10.731715854978356</v>
      </c>
      <c r="EP40" s="229">
        <f t="shared" ca="1" si="68"/>
        <v>10.731715854978356</v>
      </c>
      <c r="EQ40" s="229">
        <f t="shared" ca="1" si="68"/>
        <v>10.731715854978356</v>
      </c>
      <c r="ER40" s="229">
        <f t="shared" ca="1" si="68"/>
        <v>10.731715854978356</v>
      </c>
      <c r="ES40" s="229">
        <f t="shared" ca="1" si="68"/>
        <v>10.731715854978356</v>
      </c>
      <c r="ET40" s="229">
        <f t="shared" ca="1" si="68"/>
        <v>10.731715854978356</v>
      </c>
      <c r="EU40" s="229">
        <f t="shared" ca="1" si="65"/>
        <v>10.731715854978356</v>
      </c>
      <c r="EV40" s="229">
        <f t="shared" ca="1" si="65"/>
        <v>10.731715854978356</v>
      </c>
      <c r="EW40" s="229">
        <f t="shared" ca="1" si="65"/>
        <v>10.731715854978356</v>
      </c>
      <c r="EX40" s="229">
        <f t="shared" ca="1" si="65"/>
        <v>10.731715854978356</v>
      </c>
      <c r="EY40" s="229">
        <f t="shared" ca="1" si="65"/>
        <v>10.731715854978356</v>
      </c>
      <c r="EZ40" s="229">
        <f t="shared" ca="1" si="65"/>
        <v>10.731715854978356</v>
      </c>
      <c r="FA40" s="229">
        <f t="shared" ca="1" si="65"/>
        <v>10.731715854978356</v>
      </c>
      <c r="FB40" s="229">
        <f t="shared" ca="1" si="65"/>
        <v>10.731715854978356</v>
      </c>
      <c r="FC40" s="229">
        <f t="shared" ca="1" si="65"/>
        <v>10.731715854978356</v>
      </c>
      <c r="FD40" s="229">
        <f t="shared" ca="1" si="65"/>
        <v>10.731715854978356</v>
      </c>
      <c r="FE40" s="229">
        <f t="shared" ca="1" si="65"/>
        <v>10.731715854978356</v>
      </c>
      <c r="FF40" s="229">
        <f t="shared" ca="1" si="65"/>
        <v>10.731715854978356</v>
      </c>
      <c r="FG40" s="229">
        <f t="shared" ca="1" si="65"/>
        <v>10.731715854978356</v>
      </c>
      <c r="FH40" s="229">
        <f t="shared" ca="1" si="65"/>
        <v>10.731715854978356</v>
      </c>
      <c r="FI40" s="229">
        <f t="shared" ca="1" si="65"/>
        <v>10.731715854978356</v>
      </c>
      <c r="FJ40" s="229">
        <f t="shared" ca="1" si="65"/>
        <v>10.731715854978356</v>
      </c>
      <c r="FK40" s="229">
        <f t="shared" ca="1" si="65"/>
        <v>10.731715854978356</v>
      </c>
      <c r="FL40" s="229">
        <f t="shared" ca="1" si="65"/>
        <v>10.731715854978356</v>
      </c>
      <c r="FM40" s="229">
        <f t="shared" ca="1" si="65"/>
        <v>10.731715854978356</v>
      </c>
      <c r="FN40" s="229">
        <f t="shared" ca="1" si="65"/>
        <v>10.731715854978356</v>
      </c>
      <c r="FO40" s="229"/>
      <c r="FP40" s="229"/>
      <c r="FQ40" s="229"/>
      <c r="FR40" s="229"/>
      <c r="FS40" s="229"/>
      <c r="FT40" s="229"/>
      <c r="FU40" s="229"/>
      <c r="FV40" s="229"/>
      <c r="FW40" s="229"/>
      <c r="FX40" s="229"/>
      <c r="FY40" s="229"/>
      <c r="FZ40" s="229"/>
      <c r="GA40" s="229"/>
      <c r="GB40" s="229"/>
      <c r="GC40" s="229"/>
      <c r="GD40" s="229"/>
      <c r="GE40" s="229"/>
      <c r="GF40" s="229"/>
      <c r="GG40" s="229"/>
      <c r="GH40" s="229"/>
      <c r="GI40" s="229"/>
      <c r="GJ40" s="229"/>
      <c r="GK40" s="229"/>
      <c r="GL40" s="229"/>
      <c r="GM40" s="229"/>
      <c r="GN40" s="229"/>
      <c r="GO40" s="229"/>
      <c r="GP40" s="229"/>
      <c r="GQ40" s="229"/>
      <c r="GR40" s="229"/>
      <c r="GS40" s="229"/>
      <c r="GT40" s="229"/>
      <c r="GU40" s="229"/>
      <c r="GV40" s="229"/>
      <c r="GW40" s="229"/>
      <c r="GX40" s="229"/>
      <c r="GY40" s="229"/>
      <c r="GZ40" s="229"/>
      <c r="HA40" s="229"/>
      <c r="HB40" s="229"/>
      <c r="HC40" s="229"/>
      <c r="HD40" s="229"/>
      <c r="HE40" s="229"/>
      <c r="HF40" s="229"/>
      <c r="HG40" s="229"/>
      <c r="HH40" s="229"/>
      <c r="HI40" s="229"/>
      <c r="HJ40" s="229"/>
      <c r="HK40" s="229"/>
      <c r="HL40" s="229"/>
      <c r="HM40" s="229"/>
      <c r="HN40" s="229"/>
      <c r="HO40" s="229"/>
      <c r="HP40" s="229"/>
      <c r="HQ40" s="229"/>
      <c r="HR40" s="229"/>
      <c r="HS40" s="229"/>
      <c r="HT40" s="229"/>
      <c r="HU40" s="229"/>
      <c r="HV40" s="229"/>
      <c r="HW40" s="229"/>
      <c r="HX40" s="229"/>
      <c r="HY40" s="229"/>
      <c r="HZ40" s="229"/>
      <c r="IA40" s="229"/>
      <c r="IB40" s="229"/>
      <c r="IC40" s="229"/>
      <c r="ID40" s="229"/>
      <c r="IE40" s="229"/>
      <c r="IF40" s="229"/>
      <c r="IG40" s="229"/>
      <c r="IH40" s="229"/>
      <c r="II40" s="229"/>
      <c r="IJ40" s="229"/>
      <c r="IK40" s="229"/>
      <c r="IL40" s="229"/>
      <c r="IM40" s="229"/>
      <c r="IN40" s="229"/>
      <c r="IO40" s="229"/>
      <c r="IP40" s="229"/>
      <c r="IQ40" s="229"/>
      <c r="IR40" s="229"/>
      <c r="IS40" s="229"/>
      <c r="IT40" s="229"/>
      <c r="IU40" s="229"/>
      <c r="IV40" s="229"/>
      <c r="IW40" s="229"/>
      <c r="IX40" s="229"/>
      <c r="IY40" s="229"/>
      <c r="IZ40" s="229"/>
      <c r="JA40" s="229"/>
      <c r="JB40" s="229"/>
      <c r="JC40" s="229"/>
      <c r="JD40" s="229"/>
      <c r="JE40" s="229"/>
      <c r="JF40" s="229"/>
      <c r="JG40" s="229"/>
      <c r="JH40" s="229"/>
      <c r="JI40" s="229"/>
      <c r="JJ40" s="229"/>
      <c r="JK40" s="229"/>
      <c r="JL40" s="229"/>
      <c r="JM40" s="229"/>
      <c r="JN40" s="229"/>
      <c r="JO40" s="229"/>
      <c r="JP40" s="229"/>
      <c r="JQ40" s="229"/>
      <c r="JR40" s="229"/>
      <c r="JS40" s="229"/>
      <c r="JT40" s="229"/>
      <c r="JU40" s="229"/>
      <c r="JV40" s="229"/>
      <c r="JW40" s="229"/>
      <c r="JX40" s="229"/>
      <c r="JY40" s="229"/>
      <c r="JZ40" s="229"/>
      <c r="KA40" s="229"/>
      <c r="KB40" s="229"/>
      <c r="KC40" s="229"/>
      <c r="KD40" s="229"/>
      <c r="KE40" s="229"/>
      <c r="KF40" s="229"/>
      <c r="KG40" s="229"/>
      <c r="KH40" s="229"/>
      <c r="KI40" s="229"/>
      <c r="KJ40" s="229"/>
      <c r="KK40" s="229"/>
      <c r="KL40" s="229"/>
      <c r="KM40" s="229"/>
      <c r="KN40" s="229"/>
      <c r="KO40" s="229"/>
      <c r="KP40" s="229"/>
    </row>
    <row r="41" spans="1:302" s="186" customFormat="1" x14ac:dyDescent="0.3">
      <c r="A41" s="230">
        <f t="shared" si="66"/>
        <v>93</v>
      </c>
      <c r="B41" s="229" cm="1">
        <f t="array" aca="1" ref="B41" ca="1">INDIRECT("'Cronograma de Desembolso'!"&amp;ADDRESS(9,A41+3))</f>
        <v>826.34212083333341</v>
      </c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  <c r="AA41" s="229"/>
      <c r="AB41" s="229"/>
      <c r="AC41" s="229"/>
      <c r="AD41" s="229"/>
      <c r="AE41" s="229"/>
      <c r="AF41" s="229"/>
      <c r="AG41" s="229"/>
      <c r="AH41" s="229"/>
      <c r="AI41" s="229"/>
      <c r="AJ41" s="229"/>
      <c r="AK41" s="229"/>
      <c r="AL41" s="229"/>
      <c r="AM41" s="229"/>
      <c r="AN41" s="229"/>
      <c r="AO41" s="229"/>
      <c r="AP41" s="229"/>
      <c r="AQ41" s="229"/>
      <c r="AR41" s="229"/>
      <c r="AS41" s="229"/>
      <c r="AT41" s="229"/>
      <c r="AU41" s="229"/>
      <c r="AV41" s="229"/>
      <c r="AW41" s="229"/>
      <c r="AX41" s="229"/>
      <c r="AY41" s="229"/>
      <c r="AZ41" s="229"/>
      <c r="BA41" s="229"/>
      <c r="BB41" s="229"/>
      <c r="BC41" s="229"/>
      <c r="BD41" s="229"/>
      <c r="BE41" s="229"/>
      <c r="BF41" s="229"/>
      <c r="BG41" s="229"/>
      <c r="BH41" s="229"/>
      <c r="BI41" s="229"/>
      <c r="BJ41" s="229"/>
      <c r="BK41" s="229"/>
      <c r="BL41" s="229"/>
      <c r="BM41" s="229"/>
      <c r="BN41" s="229"/>
      <c r="BO41" s="229"/>
      <c r="BP41" s="229"/>
      <c r="BQ41" s="229"/>
      <c r="BR41" s="229"/>
      <c r="BS41" s="229"/>
      <c r="BT41" s="229"/>
      <c r="BU41" s="229"/>
      <c r="BV41" s="229"/>
      <c r="BW41" s="229"/>
      <c r="BX41" s="229"/>
      <c r="BY41" s="229"/>
      <c r="BZ41" s="229"/>
      <c r="CA41" s="229"/>
      <c r="CB41" s="229"/>
      <c r="CC41" s="229"/>
      <c r="CD41" s="229"/>
      <c r="CE41" s="229"/>
      <c r="CF41" s="229"/>
      <c r="CG41" s="229"/>
      <c r="CH41" s="229"/>
      <c r="CI41" s="229">
        <f t="shared" si="67"/>
        <v>0</v>
      </c>
      <c r="CJ41" s="229">
        <f t="shared" si="67"/>
        <v>0</v>
      </c>
      <c r="CK41" s="229">
        <f t="shared" si="67"/>
        <v>0</v>
      </c>
      <c r="CL41" s="229">
        <f t="shared" si="67"/>
        <v>0</v>
      </c>
      <c r="CM41" s="229">
        <f t="shared" si="67"/>
        <v>0</v>
      </c>
      <c r="CN41" s="229">
        <f t="shared" si="67"/>
        <v>0</v>
      </c>
      <c r="CO41" s="229">
        <f t="shared" si="67"/>
        <v>0</v>
      </c>
      <c r="CP41" s="229">
        <f t="shared" si="67"/>
        <v>0</v>
      </c>
      <c r="CQ41" s="229">
        <f t="shared" ca="1" si="67"/>
        <v>10.872922642543861</v>
      </c>
      <c r="CR41" s="229">
        <f t="shared" ca="1" si="67"/>
        <v>10.872922642543861</v>
      </c>
      <c r="CS41" s="229">
        <f t="shared" ca="1" si="67"/>
        <v>10.872922642543861</v>
      </c>
      <c r="CT41" s="229">
        <f t="shared" ca="1" si="67"/>
        <v>10.872922642543861</v>
      </c>
      <c r="CU41" s="229">
        <f t="shared" ca="1" si="67"/>
        <v>10.872922642543861</v>
      </c>
      <c r="CV41" s="229">
        <f t="shared" ca="1" si="67"/>
        <v>10.872922642543861</v>
      </c>
      <c r="CW41" s="229">
        <f t="shared" ca="1" si="67"/>
        <v>10.872922642543861</v>
      </c>
      <c r="CX41" s="229">
        <f t="shared" ca="1" si="67"/>
        <v>10.872922642543861</v>
      </c>
      <c r="CY41" s="229">
        <f t="shared" ca="1" si="67"/>
        <v>10.872922642543861</v>
      </c>
      <c r="CZ41" s="229">
        <f t="shared" ca="1" si="67"/>
        <v>10.872922642543861</v>
      </c>
      <c r="DA41" s="229">
        <f t="shared" ca="1" si="67"/>
        <v>10.872922642543861</v>
      </c>
      <c r="DB41" s="229">
        <f t="shared" ca="1" si="67"/>
        <v>10.872922642543861</v>
      </c>
      <c r="DC41" s="229">
        <f t="shared" ca="1" si="67"/>
        <v>10.872922642543861</v>
      </c>
      <c r="DD41" s="229">
        <f t="shared" ca="1" si="67"/>
        <v>10.872922642543861</v>
      </c>
      <c r="DE41" s="229">
        <f t="shared" ca="1" si="67"/>
        <v>10.872922642543861</v>
      </c>
      <c r="DF41" s="229">
        <f t="shared" ca="1" si="67"/>
        <v>10.872922642543861</v>
      </c>
      <c r="DG41" s="229">
        <f t="shared" ca="1" si="67"/>
        <v>10.872922642543861</v>
      </c>
      <c r="DH41" s="229">
        <f t="shared" ca="1" si="67"/>
        <v>10.872922642543861</v>
      </c>
      <c r="DI41" s="229">
        <f t="shared" ca="1" si="67"/>
        <v>10.872922642543861</v>
      </c>
      <c r="DJ41" s="229">
        <f t="shared" ca="1" si="67"/>
        <v>10.872922642543861</v>
      </c>
      <c r="DK41" s="229">
        <f t="shared" ca="1" si="67"/>
        <v>10.872922642543861</v>
      </c>
      <c r="DL41" s="229">
        <f t="shared" ca="1" si="67"/>
        <v>10.872922642543861</v>
      </c>
      <c r="DM41" s="229">
        <f t="shared" ca="1" si="67"/>
        <v>10.872922642543861</v>
      </c>
      <c r="DN41" s="229">
        <f t="shared" ca="1" si="67"/>
        <v>10.872922642543861</v>
      </c>
      <c r="DO41" s="229">
        <f t="shared" ca="1" si="68"/>
        <v>10.872922642543861</v>
      </c>
      <c r="DP41" s="229">
        <f t="shared" ca="1" si="68"/>
        <v>10.872922642543861</v>
      </c>
      <c r="DQ41" s="229">
        <f t="shared" ca="1" si="68"/>
        <v>10.872922642543861</v>
      </c>
      <c r="DR41" s="229">
        <f t="shared" ca="1" si="68"/>
        <v>10.872922642543861</v>
      </c>
      <c r="DS41" s="229">
        <f t="shared" ca="1" si="68"/>
        <v>10.872922642543861</v>
      </c>
      <c r="DT41" s="229">
        <f t="shared" ca="1" si="68"/>
        <v>10.872922642543861</v>
      </c>
      <c r="DU41" s="229">
        <f t="shared" ca="1" si="68"/>
        <v>10.872922642543861</v>
      </c>
      <c r="DV41" s="229">
        <f t="shared" ca="1" si="68"/>
        <v>10.872922642543861</v>
      </c>
      <c r="DW41" s="229">
        <f t="shared" ca="1" si="68"/>
        <v>10.872922642543861</v>
      </c>
      <c r="DX41" s="229">
        <f t="shared" ca="1" si="68"/>
        <v>10.872922642543861</v>
      </c>
      <c r="DY41" s="229">
        <f t="shared" ca="1" si="68"/>
        <v>10.872922642543861</v>
      </c>
      <c r="DZ41" s="229">
        <f t="shared" ca="1" si="68"/>
        <v>10.872922642543861</v>
      </c>
      <c r="EA41" s="229">
        <f t="shared" ca="1" si="68"/>
        <v>10.872922642543861</v>
      </c>
      <c r="EB41" s="229">
        <f t="shared" ca="1" si="68"/>
        <v>10.872922642543861</v>
      </c>
      <c r="EC41" s="229">
        <f t="shared" ca="1" si="68"/>
        <v>10.872922642543861</v>
      </c>
      <c r="ED41" s="229">
        <f t="shared" ca="1" si="68"/>
        <v>10.872922642543861</v>
      </c>
      <c r="EE41" s="229">
        <f t="shared" ca="1" si="68"/>
        <v>10.872922642543861</v>
      </c>
      <c r="EF41" s="229">
        <f t="shared" ca="1" si="68"/>
        <v>10.872922642543861</v>
      </c>
      <c r="EG41" s="229">
        <f t="shared" ca="1" si="68"/>
        <v>10.872922642543861</v>
      </c>
      <c r="EH41" s="229">
        <f t="shared" ca="1" si="68"/>
        <v>10.872922642543861</v>
      </c>
      <c r="EI41" s="229">
        <f t="shared" ca="1" si="68"/>
        <v>10.872922642543861</v>
      </c>
      <c r="EJ41" s="229">
        <f t="shared" ca="1" si="68"/>
        <v>10.872922642543861</v>
      </c>
      <c r="EK41" s="229">
        <f t="shared" ca="1" si="68"/>
        <v>10.872922642543861</v>
      </c>
      <c r="EL41" s="229">
        <f t="shared" ca="1" si="68"/>
        <v>10.872922642543861</v>
      </c>
      <c r="EM41" s="229">
        <f t="shared" ca="1" si="68"/>
        <v>10.872922642543861</v>
      </c>
      <c r="EN41" s="229">
        <f t="shared" ca="1" si="68"/>
        <v>10.872922642543861</v>
      </c>
      <c r="EO41" s="229">
        <f t="shared" ca="1" si="68"/>
        <v>10.872922642543861</v>
      </c>
      <c r="EP41" s="229">
        <f t="shared" ca="1" si="68"/>
        <v>10.872922642543861</v>
      </c>
      <c r="EQ41" s="229">
        <f t="shared" ca="1" si="68"/>
        <v>10.872922642543861</v>
      </c>
      <c r="ER41" s="229">
        <f t="shared" ca="1" si="68"/>
        <v>10.872922642543861</v>
      </c>
      <c r="ES41" s="229">
        <f t="shared" ca="1" si="68"/>
        <v>10.872922642543861</v>
      </c>
      <c r="ET41" s="229">
        <f t="shared" ca="1" si="68"/>
        <v>10.872922642543861</v>
      </c>
      <c r="EU41" s="229">
        <f t="shared" ca="1" si="65"/>
        <v>10.872922642543861</v>
      </c>
      <c r="EV41" s="229">
        <f t="shared" ca="1" si="65"/>
        <v>10.872922642543861</v>
      </c>
      <c r="EW41" s="229">
        <f t="shared" ca="1" si="65"/>
        <v>10.872922642543861</v>
      </c>
      <c r="EX41" s="229">
        <f t="shared" ca="1" si="65"/>
        <v>10.872922642543861</v>
      </c>
      <c r="EY41" s="229">
        <f t="shared" ca="1" si="65"/>
        <v>10.872922642543861</v>
      </c>
      <c r="EZ41" s="229">
        <f t="shared" ca="1" si="65"/>
        <v>10.872922642543861</v>
      </c>
      <c r="FA41" s="229">
        <f t="shared" ca="1" si="65"/>
        <v>10.872922642543861</v>
      </c>
      <c r="FB41" s="229">
        <f t="shared" ca="1" si="65"/>
        <v>10.872922642543861</v>
      </c>
      <c r="FC41" s="229">
        <f t="shared" ca="1" si="65"/>
        <v>10.872922642543861</v>
      </c>
      <c r="FD41" s="229">
        <f t="shared" ca="1" si="65"/>
        <v>10.872922642543861</v>
      </c>
      <c r="FE41" s="229">
        <f t="shared" ca="1" si="65"/>
        <v>10.872922642543861</v>
      </c>
      <c r="FF41" s="229">
        <f t="shared" ca="1" si="65"/>
        <v>10.872922642543861</v>
      </c>
      <c r="FG41" s="229">
        <f t="shared" ca="1" si="65"/>
        <v>10.872922642543861</v>
      </c>
      <c r="FH41" s="229">
        <f t="shared" ca="1" si="65"/>
        <v>10.872922642543861</v>
      </c>
      <c r="FI41" s="229">
        <f t="shared" ca="1" si="65"/>
        <v>10.872922642543861</v>
      </c>
      <c r="FJ41" s="229">
        <f t="shared" ca="1" si="65"/>
        <v>10.872922642543861</v>
      </c>
      <c r="FK41" s="229">
        <f t="shared" ca="1" si="65"/>
        <v>10.872922642543861</v>
      </c>
      <c r="FL41" s="229">
        <f t="shared" ca="1" si="65"/>
        <v>10.872922642543861</v>
      </c>
      <c r="FM41" s="229">
        <f t="shared" ca="1" si="65"/>
        <v>10.872922642543861</v>
      </c>
      <c r="FN41" s="229">
        <f t="shared" ca="1" si="65"/>
        <v>10.872922642543861</v>
      </c>
      <c r="FO41" s="229"/>
      <c r="FP41" s="229"/>
      <c r="FQ41" s="229"/>
      <c r="FR41" s="229"/>
      <c r="FS41" s="229"/>
      <c r="FT41" s="229"/>
      <c r="FU41" s="229"/>
      <c r="FV41" s="229"/>
      <c r="FW41" s="229"/>
      <c r="FX41" s="229"/>
      <c r="FY41" s="229"/>
      <c r="FZ41" s="229"/>
      <c r="GA41" s="229"/>
      <c r="GB41" s="229"/>
      <c r="GC41" s="229"/>
      <c r="GD41" s="229"/>
      <c r="GE41" s="229"/>
      <c r="GF41" s="229"/>
      <c r="GG41" s="229"/>
      <c r="GH41" s="229"/>
      <c r="GI41" s="229"/>
      <c r="GJ41" s="229"/>
      <c r="GK41" s="229"/>
      <c r="GL41" s="229"/>
      <c r="GM41" s="229"/>
      <c r="GN41" s="229"/>
      <c r="GO41" s="229"/>
      <c r="GP41" s="229"/>
      <c r="GQ41" s="229"/>
      <c r="GR41" s="229"/>
      <c r="GS41" s="229"/>
      <c r="GT41" s="229"/>
      <c r="GU41" s="229"/>
      <c r="GV41" s="229"/>
      <c r="GW41" s="229"/>
      <c r="GX41" s="229"/>
      <c r="GY41" s="229"/>
      <c r="GZ41" s="229"/>
      <c r="HA41" s="229"/>
      <c r="HB41" s="229"/>
      <c r="HC41" s="229"/>
      <c r="HD41" s="229"/>
      <c r="HE41" s="229"/>
      <c r="HF41" s="229"/>
      <c r="HG41" s="229"/>
      <c r="HH41" s="229"/>
      <c r="HI41" s="229"/>
      <c r="HJ41" s="229"/>
      <c r="HK41" s="229"/>
      <c r="HL41" s="229"/>
      <c r="HM41" s="229"/>
      <c r="HN41" s="229"/>
      <c r="HO41" s="229"/>
      <c r="HP41" s="229"/>
      <c r="HQ41" s="229"/>
      <c r="HR41" s="229"/>
      <c r="HS41" s="229"/>
      <c r="HT41" s="229"/>
      <c r="HU41" s="229"/>
      <c r="HV41" s="229"/>
      <c r="HW41" s="229"/>
      <c r="HX41" s="229"/>
      <c r="HY41" s="229"/>
      <c r="HZ41" s="229"/>
      <c r="IA41" s="229"/>
      <c r="IB41" s="229"/>
      <c r="IC41" s="229"/>
      <c r="ID41" s="229"/>
      <c r="IE41" s="229"/>
      <c r="IF41" s="229"/>
      <c r="IG41" s="229"/>
      <c r="IH41" s="229"/>
      <c r="II41" s="229"/>
      <c r="IJ41" s="229"/>
      <c r="IK41" s="229"/>
      <c r="IL41" s="229"/>
      <c r="IM41" s="229"/>
      <c r="IN41" s="229"/>
      <c r="IO41" s="229"/>
      <c r="IP41" s="229"/>
      <c r="IQ41" s="229"/>
      <c r="IR41" s="229"/>
      <c r="IS41" s="229"/>
      <c r="IT41" s="229"/>
      <c r="IU41" s="229"/>
      <c r="IV41" s="229"/>
      <c r="IW41" s="229"/>
      <c r="IX41" s="229"/>
      <c r="IY41" s="229"/>
      <c r="IZ41" s="229"/>
      <c r="JA41" s="229"/>
      <c r="JB41" s="229"/>
      <c r="JC41" s="229"/>
      <c r="JD41" s="229"/>
      <c r="JE41" s="229"/>
      <c r="JF41" s="229"/>
      <c r="JG41" s="229"/>
      <c r="JH41" s="229"/>
      <c r="JI41" s="229"/>
      <c r="JJ41" s="229"/>
      <c r="JK41" s="229"/>
      <c r="JL41" s="229"/>
      <c r="JM41" s="229"/>
      <c r="JN41" s="229"/>
      <c r="JO41" s="229"/>
      <c r="JP41" s="229"/>
      <c r="JQ41" s="229"/>
      <c r="JR41" s="229"/>
      <c r="JS41" s="229"/>
      <c r="JT41" s="229"/>
      <c r="JU41" s="229"/>
      <c r="JV41" s="229"/>
      <c r="JW41" s="229"/>
      <c r="JX41" s="229"/>
      <c r="JY41" s="229"/>
      <c r="JZ41" s="229"/>
      <c r="KA41" s="229"/>
      <c r="KB41" s="229"/>
      <c r="KC41" s="229"/>
      <c r="KD41" s="229"/>
      <c r="KE41" s="229"/>
      <c r="KF41" s="229"/>
      <c r="KG41" s="229"/>
      <c r="KH41" s="229"/>
      <c r="KI41" s="229"/>
      <c r="KJ41" s="229"/>
      <c r="KK41" s="229"/>
      <c r="KL41" s="229"/>
      <c r="KM41" s="229"/>
      <c r="KN41" s="229"/>
      <c r="KO41" s="229"/>
      <c r="KP41" s="229"/>
    </row>
    <row r="42" spans="1:302" s="186" customFormat="1" x14ac:dyDescent="0.3">
      <c r="A42" s="230">
        <f t="shared" si="66"/>
        <v>94</v>
      </c>
      <c r="B42" s="229" cm="1">
        <f t="array" aca="1" ref="B42" ca="1">INDIRECT("'Cronograma de Desembolso'!"&amp;ADDRESS(9,A42+3))</f>
        <v>826.34212083333341</v>
      </c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  <c r="AL42" s="229"/>
      <c r="AM42" s="229"/>
      <c r="AN42" s="229"/>
      <c r="AO42" s="229"/>
      <c r="AP42" s="229"/>
      <c r="AQ42" s="229"/>
      <c r="AR42" s="229"/>
      <c r="AS42" s="229"/>
      <c r="AT42" s="229"/>
      <c r="AU42" s="229"/>
      <c r="AV42" s="229"/>
      <c r="AW42" s="229"/>
      <c r="AX42" s="229"/>
      <c r="AY42" s="229"/>
      <c r="AZ42" s="229"/>
      <c r="BA42" s="229"/>
      <c r="BB42" s="229"/>
      <c r="BC42" s="229"/>
      <c r="BD42" s="229"/>
      <c r="BE42" s="229"/>
      <c r="BF42" s="229"/>
      <c r="BG42" s="229"/>
      <c r="BH42" s="229"/>
      <c r="BI42" s="229"/>
      <c r="BJ42" s="229"/>
      <c r="BK42" s="229"/>
      <c r="BL42" s="229"/>
      <c r="BM42" s="229"/>
      <c r="BN42" s="229"/>
      <c r="BO42" s="229"/>
      <c r="BP42" s="229"/>
      <c r="BQ42" s="229"/>
      <c r="BR42" s="229"/>
      <c r="BS42" s="229"/>
      <c r="BT42" s="229"/>
      <c r="BU42" s="229"/>
      <c r="BV42" s="229"/>
      <c r="BW42" s="229"/>
      <c r="BX42" s="229"/>
      <c r="BY42" s="229"/>
      <c r="BZ42" s="229"/>
      <c r="CA42" s="229"/>
      <c r="CB42" s="229"/>
      <c r="CC42" s="229"/>
      <c r="CD42" s="229"/>
      <c r="CE42" s="229"/>
      <c r="CF42" s="229"/>
      <c r="CG42" s="229"/>
      <c r="CH42" s="229"/>
      <c r="CI42" s="229">
        <f t="shared" si="67"/>
        <v>0</v>
      </c>
      <c r="CJ42" s="229">
        <f t="shared" si="67"/>
        <v>0</v>
      </c>
      <c r="CK42" s="229">
        <f t="shared" si="67"/>
        <v>0</v>
      </c>
      <c r="CL42" s="229">
        <f t="shared" si="67"/>
        <v>0</v>
      </c>
      <c r="CM42" s="229">
        <f t="shared" si="67"/>
        <v>0</v>
      </c>
      <c r="CN42" s="229">
        <f t="shared" si="67"/>
        <v>0</v>
      </c>
      <c r="CO42" s="229">
        <f t="shared" si="67"/>
        <v>0</v>
      </c>
      <c r="CP42" s="229">
        <f t="shared" si="67"/>
        <v>0</v>
      </c>
      <c r="CQ42" s="229">
        <f t="shared" si="67"/>
        <v>0</v>
      </c>
      <c r="CR42" s="229">
        <f t="shared" ca="1" si="67"/>
        <v>11.017894944444446</v>
      </c>
      <c r="CS42" s="229">
        <f t="shared" ca="1" si="67"/>
        <v>11.017894944444446</v>
      </c>
      <c r="CT42" s="229">
        <f t="shared" ca="1" si="67"/>
        <v>11.017894944444446</v>
      </c>
      <c r="CU42" s="229">
        <f t="shared" ca="1" si="67"/>
        <v>11.017894944444446</v>
      </c>
      <c r="CV42" s="229">
        <f t="shared" ca="1" si="67"/>
        <v>11.017894944444446</v>
      </c>
      <c r="CW42" s="229">
        <f t="shared" ca="1" si="67"/>
        <v>11.017894944444446</v>
      </c>
      <c r="CX42" s="229">
        <f t="shared" ca="1" si="67"/>
        <v>11.017894944444446</v>
      </c>
      <c r="CY42" s="229">
        <f t="shared" ca="1" si="67"/>
        <v>11.017894944444446</v>
      </c>
      <c r="CZ42" s="229">
        <f t="shared" ca="1" si="67"/>
        <v>11.017894944444446</v>
      </c>
      <c r="DA42" s="229">
        <f t="shared" ca="1" si="67"/>
        <v>11.017894944444446</v>
      </c>
      <c r="DB42" s="229">
        <f t="shared" ca="1" si="67"/>
        <v>11.017894944444446</v>
      </c>
      <c r="DC42" s="229">
        <f t="shared" ca="1" si="67"/>
        <v>11.017894944444446</v>
      </c>
      <c r="DD42" s="229">
        <f t="shared" ca="1" si="67"/>
        <v>11.017894944444446</v>
      </c>
      <c r="DE42" s="229">
        <f t="shared" ca="1" si="67"/>
        <v>11.017894944444446</v>
      </c>
      <c r="DF42" s="229">
        <f t="shared" ca="1" si="67"/>
        <v>11.017894944444446</v>
      </c>
      <c r="DG42" s="229">
        <f t="shared" ca="1" si="67"/>
        <v>11.017894944444446</v>
      </c>
      <c r="DH42" s="229">
        <f t="shared" ca="1" si="67"/>
        <v>11.017894944444446</v>
      </c>
      <c r="DI42" s="229">
        <f t="shared" ca="1" si="67"/>
        <v>11.017894944444446</v>
      </c>
      <c r="DJ42" s="229">
        <f t="shared" ca="1" si="67"/>
        <v>11.017894944444446</v>
      </c>
      <c r="DK42" s="229">
        <f t="shared" ca="1" si="67"/>
        <v>11.017894944444446</v>
      </c>
      <c r="DL42" s="229">
        <f t="shared" ca="1" si="67"/>
        <v>11.017894944444446</v>
      </c>
      <c r="DM42" s="229">
        <f t="shared" ca="1" si="67"/>
        <v>11.017894944444446</v>
      </c>
      <c r="DN42" s="229">
        <f t="shared" ca="1" si="67"/>
        <v>11.017894944444446</v>
      </c>
      <c r="DO42" s="229">
        <f t="shared" ca="1" si="68"/>
        <v>11.017894944444446</v>
      </c>
      <c r="DP42" s="229">
        <f t="shared" ca="1" si="68"/>
        <v>11.017894944444446</v>
      </c>
      <c r="DQ42" s="229">
        <f t="shared" ca="1" si="68"/>
        <v>11.017894944444446</v>
      </c>
      <c r="DR42" s="229">
        <f t="shared" ca="1" si="68"/>
        <v>11.017894944444446</v>
      </c>
      <c r="DS42" s="229">
        <f t="shared" ca="1" si="68"/>
        <v>11.017894944444446</v>
      </c>
      <c r="DT42" s="229">
        <f t="shared" ca="1" si="68"/>
        <v>11.017894944444446</v>
      </c>
      <c r="DU42" s="229">
        <f t="shared" ca="1" si="68"/>
        <v>11.017894944444446</v>
      </c>
      <c r="DV42" s="229">
        <f t="shared" ca="1" si="68"/>
        <v>11.017894944444446</v>
      </c>
      <c r="DW42" s="229">
        <f t="shared" ca="1" si="68"/>
        <v>11.017894944444446</v>
      </c>
      <c r="DX42" s="229">
        <f t="shared" ca="1" si="68"/>
        <v>11.017894944444446</v>
      </c>
      <c r="DY42" s="229">
        <f t="shared" ca="1" si="68"/>
        <v>11.017894944444446</v>
      </c>
      <c r="DZ42" s="229">
        <f t="shared" ca="1" si="68"/>
        <v>11.017894944444446</v>
      </c>
      <c r="EA42" s="229">
        <f t="shared" ca="1" si="68"/>
        <v>11.017894944444446</v>
      </c>
      <c r="EB42" s="229">
        <f t="shared" ca="1" si="68"/>
        <v>11.017894944444446</v>
      </c>
      <c r="EC42" s="229">
        <f t="shared" ca="1" si="68"/>
        <v>11.017894944444446</v>
      </c>
      <c r="ED42" s="229">
        <f t="shared" ca="1" si="68"/>
        <v>11.017894944444446</v>
      </c>
      <c r="EE42" s="229">
        <f t="shared" ca="1" si="68"/>
        <v>11.017894944444446</v>
      </c>
      <c r="EF42" s="229">
        <f t="shared" ca="1" si="68"/>
        <v>11.017894944444446</v>
      </c>
      <c r="EG42" s="229">
        <f t="shared" ca="1" si="68"/>
        <v>11.017894944444446</v>
      </c>
      <c r="EH42" s="229">
        <f t="shared" ca="1" si="68"/>
        <v>11.017894944444446</v>
      </c>
      <c r="EI42" s="229">
        <f t="shared" ca="1" si="68"/>
        <v>11.017894944444446</v>
      </c>
      <c r="EJ42" s="229">
        <f t="shared" ca="1" si="68"/>
        <v>11.017894944444446</v>
      </c>
      <c r="EK42" s="229">
        <f t="shared" ca="1" si="68"/>
        <v>11.017894944444446</v>
      </c>
      <c r="EL42" s="229">
        <f t="shared" ca="1" si="68"/>
        <v>11.017894944444446</v>
      </c>
      <c r="EM42" s="229">
        <f t="shared" ca="1" si="68"/>
        <v>11.017894944444446</v>
      </c>
      <c r="EN42" s="229">
        <f t="shared" ca="1" si="68"/>
        <v>11.017894944444446</v>
      </c>
      <c r="EO42" s="229">
        <f t="shared" ca="1" si="68"/>
        <v>11.017894944444446</v>
      </c>
      <c r="EP42" s="229">
        <f t="shared" ca="1" si="68"/>
        <v>11.017894944444446</v>
      </c>
      <c r="EQ42" s="229">
        <f t="shared" ca="1" si="68"/>
        <v>11.017894944444446</v>
      </c>
      <c r="ER42" s="229">
        <f t="shared" ca="1" si="68"/>
        <v>11.017894944444446</v>
      </c>
      <c r="ES42" s="229">
        <f t="shared" ca="1" si="68"/>
        <v>11.017894944444446</v>
      </c>
      <c r="ET42" s="229">
        <f t="shared" ca="1" si="68"/>
        <v>11.017894944444446</v>
      </c>
      <c r="EU42" s="229">
        <f t="shared" ca="1" si="65"/>
        <v>11.017894944444446</v>
      </c>
      <c r="EV42" s="229">
        <f t="shared" ca="1" si="65"/>
        <v>11.017894944444446</v>
      </c>
      <c r="EW42" s="229">
        <f t="shared" ca="1" si="65"/>
        <v>11.017894944444446</v>
      </c>
      <c r="EX42" s="229">
        <f t="shared" ca="1" si="65"/>
        <v>11.017894944444446</v>
      </c>
      <c r="EY42" s="229">
        <f t="shared" ca="1" si="65"/>
        <v>11.017894944444446</v>
      </c>
      <c r="EZ42" s="229">
        <f t="shared" ca="1" si="65"/>
        <v>11.017894944444446</v>
      </c>
      <c r="FA42" s="229">
        <f t="shared" ca="1" si="65"/>
        <v>11.017894944444446</v>
      </c>
      <c r="FB42" s="229">
        <f t="shared" ca="1" si="65"/>
        <v>11.017894944444446</v>
      </c>
      <c r="FC42" s="229">
        <f t="shared" ca="1" si="65"/>
        <v>11.017894944444446</v>
      </c>
      <c r="FD42" s="229">
        <f t="shared" ca="1" si="65"/>
        <v>11.017894944444446</v>
      </c>
      <c r="FE42" s="229">
        <f t="shared" ca="1" si="65"/>
        <v>11.017894944444446</v>
      </c>
      <c r="FF42" s="229">
        <f t="shared" ca="1" si="65"/>
        <v>11.017894944444446</v>
      </c>
      <c r="FG42" s="229">
        <f t="shared" ca="1" si="65"/>
        <v>11.017894944444446</v>
      </c>
      <c r="FH42" s="229">
        <f t="shared" ca="1" si="65"/>
        <v>11.017894944444446</v>
      </c>
      <c r="FI42" s="229">
        <f t="shared" ca="1" si="65"/>
        <v>11.017894944444446</v>
      </c>
      <c r="FJ42" s="229">
        <f t="shared" ca="1" si="65"/>
        <v>11.017894944444446</v>
      </c>
      <c r="FK42" s="229">
        <f t="shared" ca="1" si="65"/>
        <v>11.017894944444446</v>
      </c>
      <c r="FL42" s="229">
        <f t="shared" ca="1" si="65"/>
        <v>11.017894944444446</v>
      </c>
      <c r="FM42" s="229">
        <f t="shared" ca="1" si="65"/>
        <v>11.017894944444446</v>
      </c>
      <c r="FN42" s="229">
        <f t="shared" ca="1" si="65"/>
        <v>11.017894944444446</v>
      </c>
      <c r="FO42" s="229"/>
      <c r="FP42" s="229"/>
      <c r="FQ42" s="229"/>
      <c r="FR42" s="229"/>
      <c r="FS42" s="229"/>
      <c r="FT42" s="229"/>
      <c r="FU42" s="229"/>
      <c r="FV42" s="229"/>
      <c r="FW42" s="229"/>
      <c r="FX42" s="229"/>
      <c r="FY42" s="229"/>
      <c r="FZ42" s="229"/>
      <c r="GA42" s="229"/>
      <c r="GB42" s="229"/>
      <c r="GC42" s="229"/>
      <c r="GD42" s="229"/>
      <c r="GE42" s="229"/>
      <c r="GF42" s="229"/>
      <c r="GG42" s="229"/>
      <c r="GH42" s="229"/>
      <c r="GI42" s="229"/>
      <c r="GJ42" s="229"/>
      <c r="GK42" s="229"/>
      <c r="GL42" s="229"/>
      <c r="GM42" s="229"/>
      <c r="GN42" s="229"/>
      <c r="GO42" s="229"/>
      <c r="GP42" s="229"/>
      <c r="GQ42" s="229"/>
      <c r="GR42" s="229"/>
      <c r="GS42" s="229"/>
      <c r="GT42" s="229"/>
      <c r="GU42" s="229"/>
      <c r="GV42" s="229"/>
      <c r="GW42" s="229"/>
      <c r="GX42" s="229"/>
      <c r="GY42" s="229"/>
      <c r="GZ42" s="229"/>
      <c r="HA42" s="229"/>
      <c r="HB42" s="229"/>
      <c r="HC42" s="229"/>
      <c r="HD42" s="229"/>
      <c r="HE42" s="229"/>
      <c r="HF42" s="229"/>
      <c r="HG42" s="229"/>
      <c r="HH42" s="229"/>
      <c r="HI42" s="229"/>
      <c r="HJ42" s="229"/>
      <c r="HK42" s="229"/>
      <c r="HL42" s="229"/>
      <c r="HM42" s="229"/>
      <c r="HN42" s="229"/>
      <c r="HO42" s="229"/>
      <c r="HP42" s="229"/>
      <c r="HQ42" s="229"/>
      <c r="HR42" s="229"/>
      <c r="HS42" s="229"/>
      <c r="HT42" s="229"/>
      <c r="HU42" s="229"/>
      <c r="HV42" s="229"/>
      <c r="HW42" s="229"/>
      <c r="HX42" s="229"/>
      <c r="HY42" s="229"/>
      <c r="HZ42" s="229"/>
      <c r="IA42" s="229"/>
      <c r="IB42" s="229"/>
      <c r="IC42" s="229"/>
      <c r="ID42" s="229"/>
      <c r="IE42" s="229"/>
      <c r="IF42" s="229"/>
      <c r="IG42" s="229"/>
      <c r="IH42" s="229"/>
      <c r="II42" s="229"/>
      <c r="IJ42" s="229"/>
      <c r="IK42" s="229"/>
      <c r="IL42" s="229"/>
      <c r="IM42" s="229"/>
      <c r="IN42" s="229"/>
      <c r="IO42" s="229"/>
      <c r="IP42" s="229"/>
      <c r="IQ42" s="229"/>
      <c r="IR42" s="229"/>
      <c r="IS42" s="229"/>
      <c r="IT42" s="229"/>
      <c r="IU42" s="229"/>
      <c r="IV42" s="229"/>
      <c r="IW42" s="229"/>
      <c r="IX42" s="229"/>
      <c r="IY42" s="229"/>
      <c r="IZ42" s="229"/>
      <c r="JA42" s="229"/>
      <c r="JB42" s="229"/>
      <c r="JC42" s="229"/>
      <c r="JD42" s="229"/>
      <c r="JE42" s="229"/>
      <c r="JF42" s="229"/>
      <c r="JG42" s="229"/>
      <c r="JH42" s="229"/>
      <c r="JI42" s="229"/>
      <c r="JJ42" s="229"/>
      <c r="JK42" s="229"/>
      <c r="JL42" s="229"/>
      <c r="JM42" s="229"/>
      <c r="JN42" s="229"/>
      <c r="JO42" s="229"/>
      <c r="JP42" s="229"/>
      <c r="JQ42" s="229"/>
      <c r="JR42" s="229"/>
      <c r="JS42" s="229"/>
      <c r="JT42" s="229"/>
      <c r="JU42" s="229"/>
      <c r="JV42" s="229"/>
      <c r="JW42" s="229"/>
      <c r="JX42" s="229"/>
      <c r="JY42" s="229"/>
      <c r="JZ42" s="229"/>
      <c r="KA42" s="229"/>
      <c r="KB42" s="229"/>
      <c r="KC42" s="229"/>
      <c r="KD42" s="229"/>
      <c r="KE42" s="229"/>
      <c r="KF42" s="229"/>
      <c r="KG42" s="229"/>
      <c r="KH42" s="229"/>
      <c r="KI42" s="229"/>
      <c r="KJ42" s="229"/>
      <c r="KK42" s="229"/>
      <c r="KL42" s="229"/>
      <c r="KM42" s="229"/>
      <c r="KN42" s="229"/>
      <c r="KO42" s="229"/>
      <c r="KP42" s="229"/>
    </row>
    <row r="43" spans="1:302" s="186" customFormat="1" x14ac:dyDescent="0.3">
      <c r="A43" s="230">
        <f t="shared" si="66"/>
        <v>95</v>
      </c>
      <c r="B43" s="229" cm="1">
        <f t="array" aca="1" ref="B43" ca="1">INDIRECT("'Cronograma de Desembolso'!"&amp;ADDRESS(9,A43+3))</f>
        <v>826.34212083333341</v>
      </c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229"/>
      <c r="AD43" s="229"/>
      <c r="AE43" s="229"/>
      <c r="AF43" s="229"/>
      <c r="AG43" s="229"/>
      <c r="AH43" s="229"/>
      <c r="AI43" s="229"/>
      <c r="AJ43" s="229"/>
      <c r="AK43" s="229"/>
      <c r="AL43" s="229"/>
      <c r="AM43" s="229"/>
      <c r="AN43" s="229"/>
      <c r="AO43" s="229"/>
      <c r="AP43" s="229"/>
      <c r="AQ43" s="229"/>
      <c r="AR43" s="229"/>
      <c r="AS43" s="229"/>
      <c r="AT43" s="229"/>
      <c r="AU43" s="229"/>
      <c r="AV43" s="229"/>
      <c r="AW43" s="229"/>
      <c r="AX43" s="229"/>
      <c r="AY43" s="229"/>
      <c r="AZ43" s="229"/>
      <c r="BA43" s="229"/>
      <c r="BB43" s="229"/>
      <c r="BC43" s="229"/>
      <c r="BD43" s="229"/>
      <c r="BE43" s="229"/>
      <c r="BF43" s="229"/>
      <c r="BG43" s="229"/>
      <c r="BH43" s="229"/>
      <c r="BI43" s="229"/>
      <c r="BJ43" s="229"/>
      <c r="BK43" s="229"/>
      <c r="BL43" s="229"/>
      <c r="BM43" s="229"/>
      <c r="BN43" s="229"/>
      <c r="BO43" s="229"/>
      <c r="BP43" s="229"/>
      <c r="BQ43" s="229"/>
      <c r="BR43" s="229"/>
      <c r="BS43" s="229"/>
      <c r="BT43" s="229"/>
      <c r="BU43" s="229"/>
      <c r="BV43" s="229"/>
      <c r="BW43" s="229"/>
      <c r="BX43" s="229"/>
      <c r="BY43" s="229"/>
      <c r="BZ43" s="229"/>
      <c r="CA43" s="229"/>
      <c r="CB43" s="229"/>
      <c r="CC43" s="229"/>
      <c r="CD43" s="229"/>
      <c r="CE43" s="229"/>
      <c r="CF43" s="229"/>
      <c r="CG43" s="229"/>
      <c r="CH43" s="229"/>
      <c r="CI43" s="229">
        <f t="shared" si="67"/>
        <v>0</v>
      </c>
      <c r="CJ43" s="229">
        <f t="shared" si="67"/>
        <v>0</v>
      </c>
      <c r="CK43" s="229">
        <f t="shared" si="67"/>
        <v>0</v>
      </c>
      <c r="CL43" s="229">
        <f t="shared" si="67"/>
        <v>0</v>
      </c>
      <c r="CM43" s="229">
        <f t="shared" si="67"/>
        <v>0</v>
      </c>
      <c r="CN43" s="229">
        <f t="shared" si="67"/>
        <v>0</v>
      </c>
      <c r="CO43" s="229">
        <f t="shared" si="67"/>
        <v>0</v>
      </c>
      <c r="CP43" s="229">
        <f t="shared" si="67"/>
        <v>0</v>
      </c>
      <c r="CQ43" s="229">
        <f t="shared" si="67"/>
        <v>0</v>
      </c>
      <c r="CR43" s="229">
        <f t="shared" si="67"/>
        <v>0</v>
      </c>
      <c r="CS43" s="229">
        <f t="shared" ca="1" si="67"/>
        <v>11.166785416666668</v>
      </c>
      <c r="CT43" s="229">
        <f t="shared" ca="1" si="67"/>
        <v>11.166785416666668</v>
      </c>
      <c r="CU43" s="229">
        <f t="shared" ca="1" si="67"/>
        <v>11.166785416666668</v>
      </c>
      <c r="CV43" s="229">
        <f t="shared" ca="1" si="67"/>
        <v>11.166785416666668</v>
      </c>
      <c r="CW43" s="229">
        <f t="shared" ca="1" si="67"/>
        <v>11.166785416666668</v>
      </c>
      <c r="CX43" s="229">
        <f t="shared" ca="1" si="67"/>
        <v>11.166785416666668</v>
      </c>
      <c r="CY43" s="229">
        <f t="shared" ca="1" si="67"/>
        <v>11.166785416666668</v>
      </c>
      <c r="CZ43" s="229">
        <f t="shared" ca="1" si="67"/>
        <v>11.166785416666668</v>
      </c>
      <c r="DA43" s="229">
        <f t="shared" ca="1" si="67"/>
        <v>11.166785416666668</v>
      </c>
      <c r="DB43" s="229">
        <f t="shared" ca="1" si="67"/>
        <v>11.166785416666668</v>
      </c>
      <c r="DC43" s="229">
        <f t="shared" ca="1" si="67"/>
        <v>11.166785416666668</v>
      </c>
      <c r="DD43" s="229">
        <f t="shared" ca="1" si="67"/>
        <v>11.166785416666668</v>
      </c>
      <c r="DE43" s="229">
        <f t="shared" ca="1" si="67"/>
        <v>11.166785416666668</v>
      </c>
      <c r="DF43" s="229">
        <f t="shared" ca="1" si="67"/>
        <v>11.166785416666668</v>
      </c>
      <c r="DG43" s="229">
        <f t="shared" ca="1" si="67"/>
        <v>11.166785416666668</v>
      </c>
      <c r="DH43" s="229">
        <f t="shared" ca="1" si="67"/>
        <v>11.166785416666668</v>
      </c>
      <c r="DI43" s="229">
        <f t="shared" ca="1" si="67"/>
        <v>11.166785416666668</v>
      </c>
      <c r="DJ43" s="229">
        <f t="shared" ca="1" si="67"/>
        <v>11.166785416666668</v>
      </c>
      <c r="DK43" s="229">
        <f t="shared" ca="1" si="67"/>
        <v>11.166785416666668</v>
      </c>
      <c r="DL43" s="229">
        <f t="shared" ca="1" si="67"/>
        <v>11.166785416666668</v>
      </c>
      <c r="DM43" s="229">
        <f t="shared" ca="1" si="67"/>
        <v>11.166785416666668</v>
      </c>
      <c r="DN43" s="229">
        <f t="shared" ca="1" si="67"/>
        <v>11.166785416666668</v>
      </c>
      <c r="DO43" s="229">
        <f t="shared" ca="1" si="68"/>
        <v>11.166785416666668</v>
      </c>
      <c r="DP43" s="229">
        <f t="shared" ca="1" si="68"/>
        <v>11.166785416666668</v>
      </c>
      <c r="DQ43" s="229">
        <f t="shared" ca="1" si="68"/>
        <v>11.166785416666668</v>
      </c>
      <c r="DR43" s="229">
        <f t="shared" ca="1" si="68"/>
        <v>11.166785416666668</v>
      </c>
      <c r="DS43" s="229">
        <f t="shared" ca="1" si="68"/>
        <v>11.166785416666668</v>
      </c>
      <c r="DT43" s="229">
        <f t="shared" ca="1" si="68"/>
        <v>11.166785416666668</v>
      </c>
      <c r="DU43" s="229">
        <f t="shared" ca="1" si="68"/>
        <v>11.166785416666668</v>
      </c>
      <c r="DV43" s="229">
        <f t="shared" ca="1" si="68"/>
        <v>11.166785416666668</v>
      </c>
      <c r="DW43" s="229">
        <f t="shared" ca="1" si="68"/>
        <v>11.166785416666668</v>
      </c>
      <c r="DX43" s="229">
        <f t="shared" ca="1" si="68"/>
        <v>11.166785416666668</v>
      </c>
      <c r="DY43" s="229">
        <f t="shared" ca="1" si="68"/>
        <v>11.166785416666668</v>
      </c>
      <c r="DZ43" s="229">
        <f t="shared" ca="1" si="68"/>
        <v>11.166785416666668</v>
      </c>
      <c r="EA43" s="229">
        <f t="shared" ca="1" si="68"/>
        <v>11.166785416666668</v>
      </c>
      <c r="EB43" s="229">
        <f t="shared" ca="1" si="68"/>
        <v>11.166785416666668</v>
      </c>
      <c r="EC43" s="229">
        <f t="shared" ca="1" si="68"/>
        <v>11.166785416666668</v>
      </c>
      <c r="ED43" s="229">
        <f t="shared" ca="1" si="68"/>
        <v>11.166785416666668</v>
      </c>
      <c r="EE43" s="229">
        <f t="shared" ca="1" si="68"/>
        <v>11.166785416666668</v>
      </c>
      <c r="EF43" s="229">
        <f t="shared" ca="1" si="68"/>
        <v>11.166785416666668</v>
      </c>
      <c r="EG43" s="229">
        <f t="shared" ca="1" si="68"/>
        <v>11.166785416666668</v>
      </c>
      <c r="EH43" s="229">
        <f t="shared" ca="1" si="68"/>
        <v>11.166785416666668</v>
      </c>
      <c r="EI43" s="229">
        <f t="shared" ca="1" si="68"/>
        <v>11.166785416666668</v>
      </c>
      <c r="EJ43" s="229">
        <f t="shared" ca="1" si="68"/>
        <v>11.166785416666668</v>
      </c>
      <c r="EK43" s="229">
        <f t="shared" ca="1" si="68"/>
        <v>11.166785416666668</v>
      </c>
      <c r="EL43" s="229">
        <f t="shared" ca="1" si="68"/>
        <v>11.166785416666668</v>
      </c>
      <c r="EM43" s="229">
        <f t="shared" ca="1" si="68"/>
        <v>11.166785416666668</v>
      </c>
      <c r="EN43" s="229">
        <f t="shared" ca="1" si="68"/>
        <v>11.166785416666668</v>
      </c>
      <c r="EO43" s="229">
        <f t="shared" ca="1" si="68"/>
        <v>11.166785416666668</v>
      </c>
      <c r="EP43" s="229">
        <f t="shared" ca="1" si="68"/>
        <v>11.166785416666668</v>
      </c>
      <c r="EQ43" s="229">
        <f t="shared" ca="1" si="68"/>
        <v>11.166785416666668</v>
      </c>
      <c r="ER43" s="229">
        <f t="shared" ca="1" si="68"/>
        <v>11.166785416666668</v>
      </c>
      <c r="ES43" s="229">
        <f t="shared" ca="1" si="68"/>
        <v>11.166785416666668</v>
      </c>
      <c r="ET43" s="229">
        <f t="shared" ca="1" si="68"/>
        <v>11.166785416666668</v>
      </c>
      <c r="EU43" s="229">
        <f t="shared" ca="1" si="65"/>
        <v>11.166785416666668</v>
      </c>
      <c r="EV43" s="229">
        <f t="shared" ca="1" si="65"/>
        <v>11.166785416666668</v>
      </c>
      <c r="EW43" s="229">
        <f t="shared" ca="1" si="65"/>
        <v>11.166785416666668</v>
      </c>
      <c r="EX43" s="229">
        <f t="shared" ca="1" si="65"/>
        <v>11.166785416666668</v>
      </c>
      <c r="EY43" s="229">
        <f t="shared" ca="1" si="65"/>
        <v>11.166785416666668</v>
      </c>
      <c r="EZ43" s="229">
        <f t="shared" ca="1" si="65"/>
        <v>11.166785416666668</v>
      </c>
      <c r="FA43" s="229">
        <f t="shared" ca="1" si="65"/>
        <v>11.166785416666668</v>
      </c>
      <c r="FB43" s="229">
        <f t="shared" ca="1" si="65"/>
        <v>11.166785416666668</v>
      </c>
      <c r="FC43" s="229">
        <f t="shared" ca="1" si="65"/>
        <v>11.166785416666668</v>
      </c>
      <c r="FD43" s="229">
        <f t="shared" ca="1" si="65"/>
        <v>11.166785416666668</v>
      </c>
      <c r="FE43" s="229">
        <f t="shared" ca="1" si="65"/>
        <v>11.166785416666668</v>
      </c>
      <c r="FF43" s="229">
        <f t="shared" ca="1" si="65"/>
        <v>11.166785416666668</v>
      </c>
      <c r="FG43" s="229">
        <f t="shared" ca="1" si="65"/>
        <v>11.166785416666668</v>
      </c>
      <c r="FH43" s="229">
        <f t="shared" ca="1" si="65"/>
        <v>11.166785416666668</v>
      </c>
      <c r="FI43" s="229">
        <f t="shared" ca="1" si="65"/>
        <v>11.166785416666668</v>
      </c>
      <c r="FJ43" s="229">
        <f t="shared" ca="1" si="65"/>
        <v>11.166785416666668</v>
      </c>
      <c r="FK43" s="229">
        <f t="shared" ca="1" si="65"/>
        <v>11.166785416666668</v>
      </c>
      <c r="FL43" s="229">
        <f t="shared" ca="1" si="65"/>
        <v>11.166785416666668</v>
      </c>
      <c r="FM43" s="229">
        <f t="shared" ca="1" si="65"/>
        <v>11.166785416666668</v>
      </c>
      <c r="FN43" s="229">
        <f t="shared" ca="1" si="65"/>
        <v>11.166785416666668</v>
      </c>
      <c r="FO43" s="229"/>
      <c r="FP43" s="229"/>
      <c r="FQ43" s="229"/>
      <c r="FR43" s="229"/>
      <c r="FS43" s="229"/>
      <c r="FT43" s="229"/>
      <c r="FU43" s="229"/>
      <c r="FV43" s="229"/>
      <c r="FW43" s="229"/>
      <c r="FX43" s="229"/>
      <c r="FY43" s="229"/>
      <c r="FZ43" s="229"/>
      <c r="GA43" s="229"/>
      <c r="GB43" s="229"/>
      <c r="GC43" s="229"/>
      <c r="GD43" s="229"/>
      <c r="GE43" s="229"/>
      <c r="GF43" s="229"/>
      <c r="GG43" s="229"/>
      <c r="GH43" s="229"/>
      <c r="GI43" s="229"/>
      <c r="GJ43" s="229"/>
      <c r="GK43" s="229"/>
      <c r="GL43" s="229"/>
      <c r="GM43" s="229"/>
      <c r="GN43" s="229"/>
      <c r="GO43" s="229"/>
      <c r="GP43" s="229"/>
      <c r="GQ43" s="229"/>
      <c r="GR43" s="229"/>
      <c r="GS43" s="229"/>
      <c r="GT43" s="229"/>
      <c r="GU43" s="229"/>
      <c r="GV43" s="229"/>
      <c r="GW43" s="229"/>
      <c r="GX43" s="229"/>
      <c r="GY43" s="229"/>
      <c r="GZ43" s="229"/>
      <c r="HA43" s="229"/>
      <c r="HB43" s="229"/>
      <c r="HC43" s="229"/>
      <c r="HD43" s="229"/>
      <c r="HE43" s="229"/>
      <c r="HF43" s="229"/>
      <c r="HG43" s="229"/>
      <c r="HH43" s="229"/>
      <c r="HI43" s="229"/>
      <c r="HJ43" s="229"/>
      <c r="HK43" s="229"/>
      <c r="HL43" s="229"/>
      <c r="HM43" s="229"/>
      <c r="HN43" s="229"/>
      <c r="HO43" s="229"/>
      <c r="HP43" s="229"/>
      <c r="HQ43" s="229"/>
      <c r="HR43" s="229"/>
      <c r="HS43" s="229"/>
      <c r="HT43" s="229"/>
      <c r="HU43" s="229"/>
      <c r="HV43" s="229"/>
      <c r="HW43" s="229"/>
      <c r="HX43" s="229"/>
      <c r="HY43" s="229"/>
      <c r="HZ43" s="229"/>
      <c r="IA43" s="229"/>
      <c r="IB43" s="229"/>
      <c r="IC43" s="229"/>
      <c r="ID43" s="229"/>
      <c r="IE43" s="229"/>
      <c r="IF43" s="229"/>
      <c r="IG43" s="229"/>
      <c r="IH43" s="229"/>
      <c r="II43" s="229"/>
      <c r="IJ43" s="229"/>
      <c r="IK43" s="229"/>
      <c r="IL43" s="229"/>
      <c r="IM43" s="229"/>
      <c r="IN43" s="229"/>
      <c r="IO43" s="229"/>
      <c r="IP43" s="229"/>
      <c r="IQ43" s="229"/>
      <c r="IR43" s="229"/>
      <c r="IS43" s="229"/>
      <c r="IT43" s="229"/>
      <c r="IU43" s="229"/>
      <c r="IV43" s="229"/>
      <c r="IW43" s="229"/>
      <c r="IX43" s="229"/>
      <c r="IY43" s="229"/>
      <c r="IZ43" s="229"/>
      <c r="JA43" s="229"/>
      <c r="JB43" s="229"/>
      <c r="JC43" s="229"/>
      <c r="JD43" s="229"/>
      <c r="JE43" s="229"/>
      <c r="JF43" s="229"/>
      <c r="JG43" s="229"/>
      <c r="JH43" s="229"/>
      <c r="JI43" s="229"/>
      <c r="JJ43" s="229"/>
      <c r="JK43" s="229"/>
      <c r="JL43" s="229"/>
      <c r="JM43" s="229"/>
      <c r="JN43" s="229"/>
      <c r="JO43" s="229"/>
      <c r="JP43" s="229"/>
      <c r="JQ43" s="229"/>
      <c r="JR43" s="229"/>
      <c r="JS43" s="229"/>
      <c r="JT43" s="229"/>
      <c r="JU43" s="229"/>
      <c r="JV43" s="229"/>
      <c r="JW43" s="229"/>
      <c r="JX43" s="229"/>
      <c r="JY43" s="229"/>
      <c r="JZ43" s="229"/>
      <c r="KA43" s="229"/>
      <c r="KB43" s="229"/>
      <c r="KC43" s="229"/>
      <c r="KD43" s="229"/>
      <c r="KE43" s="229"/>
      <c r="KF43" s="229"/>
      <c r="KG43" s="229"/>
      <c r="KH43" s="229"/>
      <c r="KI43" s="229"/>
      <c r="KJ43" s="229"/>
      <c r="KK43" s="229"/>
      <c r="KL43" s="229"/>
      <c r="KM43" s="229"/>
      <c r="KN43" s="229"/>
      <c r="KO43" s="229"/>
      <c r="KP43" s="229"/>
    </row>
    <row r="44" spans="1:302" s="186" customFormat="1" x14ac:dyDescent="0.3">
      <c r="A44" s="230">
        <f t="shared" si="66"/>
        <v>96</v>
      </c>
      <c r="B44" s="229" cm="1">
        <f t="array" aca="1" ref="B44" ca="1">INDIRECT("'Cronograma de Desembolso'!"&amp;ADDRESS(9,A44+3))</f>
        <v>826.34212083333341</v>
      </c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  <c r="AO44" s="229"/>
      <c r="AP44" s="229"/>
      <c r="AQ44" s="229"/>
      <c r="AR44" s="229"/>
      <c r="AS44" s="229"/>
      <c r="AT44" s="229"/>
      <c r="AU44" s="229"/>
      <c r="AV44" s="229"/>
      <c r="AW44" s="229"/>
      <c r="AX44" s="229"/>
      <c r="AY44" s="229"/>
      <c r="AZ44" s="229"/>
      <c r="BA44" s="229"/>
      <c r="BB44" s="229"/>
      <c r="BC44" s="229"/>
      <c r="BD44" s="229"/>
      <c r="BE44" s="229"/>
      <c r="BF44" s="229"/>
      <c r="BG44" s="229"/>
      <c r="BH44" s="229"/>
      <c r="BI44" s="229"/>
      <c r="BJ44" s="229"/>
      <c r="BK44" s="229"/>
      <c r="BL44" s="229"/>
      <c r="BM44" s="229"/>
      <c r="BN44" s="229"/>
      <c r="BO44" s="229"/>
      <c r="BP44" s="229"/>
      <c r="BQ44" s="229"/>
      <c r="BR44" s="229"/>
      <c r="BS44" s="229"/>
      <c r="BT44" s="229"/>
      <c r="BU44" s="229"/>
      <c r="BV44" s="229"/>
      <c r="BW44" s="229"/>
      <c r="BX44" s="229"/>
      <c r="BY44" s="229"/>
      <c r="BZ44" s="229"/>
      <c r="CA44" s="229"/>
      <c r="CB44" s="229"/>
      <c r="CC44" s="229"/>
      <c r="CD44" s="229"/>
      <c r="CE44" s="229"/>
      <c r="CF44" s="229"/>
      <c r="CG44" s="229"/>
      <c r="CH44" s="229"/>
      <c r="CI44" s="229">
        <f t="shared" si="67"/>
        <v>0</v>
      </c>
      <c r="CJ44" s="229">
        <f t="shared" si="67"/>
        <v>0</v>
      </c>
      <c r="CK44" s="229">
        <f t="shared" si="67"/>
        <v>0</v>
      </c>
      <c r="CL44" s="229">
        <f t="shared" si="67"/>
        <v>0</v>
      </c>
      <c r="CM44" s="229">
        <f t="shared" si="67"/>
        <v>0</v>
      </c>
      <c r="CN44" s="229">
        <f t="shared" si="67"/>
        <v>0</v>
      </c>
      <c r="CO44" s="229">
        <f t="shared" si="67"/>
        <v>0</v>
      </c>
      <c r="CP44" s="229">
        <f t="shared" si="67"/>
        <v>0</v>
      </c>
      <c r="CQ44" s="229">
        <f t="shared" si="67"/>
        <v>0</v>
      </c>
      <c r="CR44" s="229">
        <f t="shared" si="67"/>
        <v>0</v>
      </c>
      <c r="CS44" s="229">
        <f t="shared" si="67"/>
        <v>0</v>
      </c>
      <c r="CT44" s="229">
        <f t="shared" ca="1" si="67"/>
        <v>11.319755079908678</v>
      </c>
      <c r="CU44" s="229">
        <f t="shared" ca="1" si="67"/>
        <v>11.319755079908678</v>
      </c>
      <c r="CV44" s="229">
        <f t="shared" ca="1" si="67"/>
        <v>11.319755079908678</v>
      </c>
      <c r="CW44" s="229">
        <f t="shared" ca="1" si="67"/>
        <v>11.319755079908678</v>
      </c>
      <c r="CX44" s="229">
        <f t="shared" ca="1" si="67"/>
        <v>11.319755079908678</v>
      </c>
      <c r="CY44" s="229">
        <f t="shared" ca="1" si="67"/>
        <v>11.319755079908678</v>
      </c>
      <c r="CZ44" s="229">
        <f t="shared" ca="1" si="67"/>
        <v>11.319755079908678</v>
      </c>
      <c r="DA44" s="229">
        <f t="shared" ca="1" si="67"/>
        <v>11.319755079908678</v>
      </c>
      <c r="DB44" s="229">
        <f t="shared" ca="1" si="67"/>
        <v>11.319755079908678</v>
      </c>
      <c r="DC44" s="229">
        <f t="shared" ca="1" si="67"/>
        <v>11.319755079908678</v>
      </c>
      <c r="DD44" s="229">
        <f t="shared" ca="1" si="67"/>
        <v>11.319755079908678</v>
      </c>
      <c r="DE44" s="229">
        <f t="shared" ca="1" si="67"/>
        <v>11.319755079908678</v>
      </c>
      <c r="DF44" s="229">
        <f t="shared" ca="1" si="67"/>
        <v>11.319755079908678</v>
      </c>
      <c r="DG44" s="229">
        <f t="shared" ca="1" si="67"/>
        <v>11.319755079908678</v>
      </c>
      <c r="DH44" s="229">
        <f t="shared" ca="1" si="67"/>
        <v>11.319755079908678</v>
      </c>
      <c r="DI44" s="229">
        <f t="shared" ca="1" si="67"/>
        <v>11.319755079908678</v>
      </c>
      <c r="DJ44" s="229">
        <f t="shared" ca="1" si="67"/>
        <v>11.319755079908678</v>
      </c>
      <c r="DK44" s="229">
        <f t="shared" ca="1" si="67"/>
        <v>11.319755079908678</v>
      </c>
      <c r="DL44" s="229">
        <f t="shared" ca="1" si="67"/>
        <v>11.319755079908678</v>
      </c>
      <c r="DM44" s="229">
        <f t="shared" ca="1" si="67"/>
        <v>11.319755079908678</v>
      </c>
      <c r="DN44" s="229">
        <f t="shared" ca="1" si="67"/>
        <v>11.319755079908678</v>
      </c>
      <c r="DO44" s="229">
        <f t="shared" ca="1" si="68"/>
        <v>11.319755079908678</v>
      </c>
      <c r="DP44" s="229">
        <f t="shared" ca="1" si="68"/>
        <v>11.319755079908678</v>
      </c>
      <c r="DQ44" s="229">
        <f t="shared" ca="1" si="68"/>
        <v>11.319755079908678</v>
      </c>
      <c r="DR44" s="229">
        <f t="shared" ca="1" si="68"/>
        <v>11.319755079908678</v>
      </c>
      <c r="DS44" s="229">
        <f t="shared" ca="1" si="68"/>
        <v>11.319755079908678</v>
      </c>
      <c r="DT44" s="229">
        <f t="shared" ca="1" si="68"/>
        <v>11.319755079908678</v>
      </c>
      <c r="DU44" s="229">
        <f t="shared" ca="1" si="68"/>
        <v>11.319755079908678</v>
      </c>
      <c r="DV44" s="229">
        <f t="shared" ca="1" si="68"/>
        <v>11.319755079908678</v>
      </c>
      <c r="DW44" s="229">
        <f t="shared" ca="1" si="68"/>
        <v>11.319755079908678</v>
      </c>
      <c r="DX44" s="229">
        <f t="shared" ca="1" si="68"/>
        <v>11.319755079908678</v>
      </c>
      <c r="DY44" s="229">
        <f t="shared" ca="1" si="68"/>
        <v>11.319755079908678</v>
      </c>
      <c r="DZ44" s="229">
        <f t="shared" ca="1" si="68"/>
        <v>11.319755079908678</v>
      </c>
      <c r="EA44" s="229">
        <f t="shared" ca="1" si="68"/>
        <v>11.319755079908678</v>
      </c>
      <c r="EB44" s="229">
        <f t="shared" ca="1" si="68"/>
        <v>11.319755079908678</v>
      </c>
      <c r="EC44" s="229">
        <f t="shared" ca="1" si="68"/>
        <v>11.319755079908678</v>
      </c>
      <c r="ED44" s="229">
        <f t="shared" ca="1" si="68"/>
        <v>11.319755079908678</v>
      </c>
      <c r="EE44" s="229">
        <f t="shared" ca="1" si="68"/>
        <v>11.319755079908678</v>
      </c>
      <c r="EF44" s="229">
        <f t="shared" ca="1" si="68"/>
        <v>11.319755079908678</v>
      </c>
      <c r="EG44" s="229">
        <f t="shared" ca="1" si="68"/>
        <v>11.319755079908678</v>
      </c>
      <c r="EH44" s="229">
        <f t="shared" ca="1" si="68"/>
        <v>11.319755079908678</v>
      </c>
      <c r="EI44" s="229">
        <f t="shared" ca="1" si="68"/>
        <v>11.319755079908678</v>
      </c>
      <c r="EJ44" s="229">
        <f t="shared" ca="1" si="68"/>
        <v>11.319755079908678</v>
      </c>
      <c r="EK44" s="229">
        <f t="shared" ca="1" si="68"/>
        <v>11.319755079908678</v>
      </c>
      <c r="EL44" s="229">
        <f t="shared" ca="1" si="68"/>
        <v>11.319755079908678</v>
      </c>
      <c r="EM44" s="229">
        <f t="shared" ca="1" si="68"/>
        <v>11.319755079908678</v>
      </c>
      <c r="EN44" s="229">
        <f t="shared" ca="1" si="68"/>
        <v>11.319755079908678</v>
      </c>
      <c r="EO44" s="229">
        <f t="shared" ca="1" si="68"/>
        <v>11.319755079908678</v>
      </c>
      <c r="EP44" s="229">
        <f t="shared" ca="1" si="68"/>
        <v>11.319755079908678</v>
      </c>
      <c r="EQ44" s="229">
        <f t="shared" ca="1" si="68"/>
        <v>11.319755079908678</v>
      </c>
      <c r="ER44" s="229">
        <f t="shared" ca="1" si="68"/>
        <v>11.319755079908678</v>
      </c>
      <c r="ES44" s="229">
        <f t="shared" ca="1" si="68"/>
        <v>11.319755079908678</v>
      </c>
      <c r="ET44" s="229">
        <f t="shared" ca="1" si="68"/>
        <v>11.319755079908678</v>
      </c>
      <c r="EU44" s="229">
        <f t="shared" ca="1" si="65"/>
        <v>11.319755079908678</v>
      </c>
      <c r="EV44" s="229">
        <f t="shared" ca="1" si="65"/>
        <v>11.319755079908678</v>
      </c>
      <c r="EW44" s="229">
        <f t="shared" ca="1" si="65"/>
        <v>11.319755079908678</v>
      </c>
      <c r="EX44" s="229">
        <f t="shared" ca="1" si="65"/>
        <v>11.319755079908678</v>
      </c>
      <c r="EY44" s="229">
        <f t="shared" ca="1" si="65"/>
        <v>11.319755079908678</v>
      </c>
      <c r="EZ44" s="229">
        <f t="shared" ca="1" si="65"/>
        <v>11.319755079908678</v>
      </c>
      <c r="FA44" s="229">
        <f t="shared" ca="1" si="65"/>
        <v>11.319755079908678</v>
      </c>
      <c r="FB44" s="229">
        <f t="shared" ca="1" si="65"/>
        <v>11.319755079908678</v>
      </c>
      <c r="FC44" s="229">
        <f t="shared" ca="1" si="65"/>
        <v>11.319755079908678</v>
      </c>
      <c r="FD44" s="229">
        <f t="shared" ca="1" si="65"/>
        <v>11.319755079908678</v>
      </c>
      <c r="FE44" s="229">
        <f t="shared" ca="1" si="65"/>
        <v>11.319755079908678</v>
      </c>
      <c r="FF44" s="229">
        <f t="shared" ca="1" si="65"/>
        <v>11.319755079908678</v>
      </c>
      <c r="FG44" s="229">
        <f t="shared" ca="1" si="65"/>
        <v>11.319755079908678</v>
      </c>
      <c r="FH44" s="229">
        <f t="shared" ca="1" si="65"/>
        <v>11.319755079908678</v>
      </c>
      <c r="FI44" s="229">
        <f t="shared" ca="1" si="65"/>
        <v>11.319755079908678</v>
      </c>
      <c r="FJ44" s="229">
        <f t="shared" ref="FJ44:FN44" ca="1" si="69">IF(FJ$7&lt;$A44,0,IFERROR($B44/(2*7*12-$A44+1),0))</f>
        <v>11.319755079908678</v>
      </c>
      <c r="FK44" s="229">
        <f t="shared" ca="1" si="69"/>
        <v>11.319755079908678</v>
      </c>
      <c r="FL44" s="229">
        <f t="shared" ca="1" si="69"/>
        <v>11.319755079908678</v>
      </c>
      <c r="FM44" s="229">
        <f t="shared" ca="1" si="69"/>
        <v>11.319755079908678</v>
      </c>
      <c r="FN44" s="229">
        <f t="shared" ca="1" si="69"/>
        <v>11.319755079908678</v>
      </c>
      <c r="FO44" s="229"/>
      <c r="FP44" s="229"/>
      <c r="FQ44" s="229"/>
      <c r="FR44" s="229"/>
      <c r="FS44" s="229"/>
      <c r="FT44" s="229"/>
      <c r="FU44" s="229"/>
      <c r="FV44" s="229"/>
      <c r="FW44" s="229"/>
      <c r="FX44" s="229"/>
      <c r="FY44" s="229"/>
      <c r="FZ44" s="229"/>
      <c r="GA44" s="229"/>
      <c r="GB44" s="229"/>
      <c r="GC44" s="229"/>
      <c r="GD44" s="229"/>
      <c r="GE44" s="229"/>
      <c r="GF44" s="229"/>
      <c r="GG44" s="229"/>
      <c r="GH44" s="229"/>
      <c r="GI44" s="229"/>
      <c r="GJ44" s="229"/>
      <c r="GK44" s="229"/>
      <c r="GL44" s="229"/>
      <c r="GM44" s="229"/>
      <c r="GN44" s="229"/>
      <c r="GO44" s="229"/>
      <c r="GP44" s="229"/>
      <c r="GQ44" s="229"/>
      <c r="GR44" s="229"/>
      <c r="GS44" s="229"/>
      <c r="GT44" s="229"/>
      <c r="GU44" s="229"/>
      <c r="GV44" s="229"/>
      <c r="GW44" s="229"/>
      <c r="GX44" s="229"/>
      <c r="GY44" s="229"/>
      <c r="GZ44" s="229"/>
      <c r="HA44" s="229"/>
      <c r="HB44" s="229"/>
      <c r="HC44" s="229"/>
      <c r="HD44" s="229"/>
      <c r="HE44" s="229"/>
      <c r="HF44" s="229"/>
      <c r="HG44" s="229"/>
      <c r="HH44" s="229"/>
      <c r="HI44" s="229"/>
      <c r="HJ44" s="229"/>
      <c r="HK44" s="229"/>
      <c r="HL44" s="229"/>
      <c r="HM44" s="229"/>
      <c r="HN44" s="229"/>
      <c r="HO44" s="229"/>
      <c r="HP44" s="229"/>
      <c r="HQ44" s="229"/>
      <c r="HR44" s="229"/>
      <c r="HS44" s="229"/>
      <c r="HT44" s="229"/>
      <c r="HU44" s="229"/>
      <c r="HV44" s="229"/>
      <c r="HW44" s="229"/>
      <c r="HX44" s="229"/>
      <c r="HY44" s="229"/>
      <c r="HZ44" s="229"/>
      <c r="IA44" s="229"/>
      <c r="IB44" s="229"/>
      <c r="IC44" s="229"/>
      <c r="ID44" s="229"/>
      <c r="IE44" s="229"/>
      <c r="IF44" s="229"/>
      <c r="IG44" s="229"/>
      <c r="IH44" s="229"/>
      <c r="II44" s="229"/>
      <c r="IJ44" s="229"/>
      <c r="IK44" s="229"/>
      <c r="IL44" s="229"/>
      <c r="IM44" s="229"/>
      <c r="IN44" s="229"/>
      <c r="IO44" s="229"/>
      <c r="IP44" s="229"/>
      <c r="IQ44" s="229"/>
      <c r="IR44" s="229"/>
      <c r="IS44" s="229"/>
      <c r="IT44" s="229"/>
      <c r="IU44" s="229"/>
      <c r="IV44" s="229"/>
      <c r="IW44" s="229"/>
      <c r="IX44" s="229"/>
      <c r="IY44" s="229"/>
      <c r="IZ44" s="229"/>
      <c r="JA44" s="229"/>
      <c r="JB44" s="229"/>
      <c r="JC44" s="229"/>
      <c r="JD44" s="229"/>
      <c r="JE44" s="229"/>
      <c r="JF44" s="229"/>
      <c r="JG44" s="229"/>
      <c r="JH44" s="229"/>
      <c r="JI44" s="229"/>
      <c r="JJ44" s="229"/>
      <c r="JK44" s="229"/>
      <c r="JL44" s="229"/>
      <c r="JM44" s="229"/>
      <c r="JN44" s="229"/>
      <c r="JO44" s="229"/>
      <c r="JP44" s="229"/>
      <c r="JQ44" s="229"/>
      <c r="JR44" s="229"/>
      <c r="JS44" s="229"/>
      <c r="JT44" s="229"/>
      <c r="JU44" s="229"/>
      <c r="JV44" s="229"/>
      <c r="JW44" s="229"/>
      <c r="JX44" s="229"/>
      <c r="JY44" s="229"/>
      <c r="JZ44" s="229"/>
      <c r="KA44" s="229"/>
      <c r="KB44" s="229"/>
      <c r="KC44" s="229"/>
      <c r="KD44" s="229"/>
      <c r="KE44" s="229"/>
      <c r="KF44" s="229"/>
      <c r="KG44" s="229"/>
      <c r="KH44" s="229"/>
      <c r="KI44" s="229"/>
      <c r="KJ44" s="229"/>
      <c r="KK44" s="229"/>
      <c r="KL44" s="229"/>
      <c r="KM44" s="229"/>
      <c r="KN44" s="229"/>
      <c r="KO44" s="229"/>
      <c r="KP44" s="229"/>
    </row>
    <row r="45" spans="1:302" s="186" customFormat="1" x14ac:dyDescent="0.3">
      <c r="A45" s="230">
        <v>169</v>
      </c>
      <c r="B45" s="229" cm="1">
        <f t="array" aca="1" ref="B45" ca="1">INDIRECT("'Cronograma de Desembolso'!"&amp;ADDRESS(9,A45+3))</f>
        <v>826.34212083333341</v>
      </c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  <c r="AA45" s="229"/>
      <c r="AB45" s="229"/>
      <c r="AC45" s="229"/>
      <c r="AD45" s="229"/>
      <c r="AE45" s="229"/>
      <c r="AF45" s="229"/>
      <c r="AG45" s="229"/>
      <c r="AH45" s="229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AW45" s="229"/>
      <c r="AX45" s="229"/>
      <c r="AY45" s="229"/>
      <c r="AZ45" s="229"/>
      <c r="BA45" s="229"/>
      <c r="BB45" s="229"/>
      <c r="BC45" s="229"/>
      <c r="BD45" s="229"/>
      <c r="BE45" s="229"/>
      <c r="BF45" s="229"/>
      <c r="BG45" s="229"/>
      <c r="BH45" s="229"/>
      <c r="BI45" s="229"/>
      <c r="BJ45" s="229"/>
      <c r="BK45" s="229"/>
      <c r="BL45" s="229"/>
      <c r="BM45" s="229"/>
      <c r="BN45" s="229"/>
      <c r="BO45" s="229"/>
      <c r="BP45" s="229"/>
      <c r="BQ45" s="229"/>
      <c r="BR45" s="229"/>
      <c r="BS45" s="229"/>
      <c r="BT45" s="229"/>
      <c r="BU45" s="229"/>
      <c r="BV45" s="229"/>
      <c r="BW45" s="229"/>
      <c r="BX45" s="229"/>
      <c r="BY45" s="229"/>
      <c r="BZ45" s="229"/>
      <c r="CA45" s="229"/>
      <c r="CB45" s="229"/>
      <c r="CC45" s="229"/>
      <c r="CD45" s="229"/>
      <c r="CE45" s="229"/>
      <c r="CF45" s="229"/>
      <c r="CG45" s="229"/>
      <c r="CH45" s="229"/>
      <c r="CI45" s="229"/>
      <c r="CJ45" s="229"/>
      <c r="CK45" s="229"/>
      <c r="CL45" s="229"/>
      <c r="CM45" s="229"/>
      <c r="CN45" s="229"/>
      <c r="CO45" s="229"/>
      <c r="CP45" s="229"/>
      <c r="CQ45" s="229"/>
      <c r="CR45" s="229"/>
      <c r="CS45" s="229"/>
      <c r="CT45" s="229"/>
      <c r="CU45" s="229"/>
      <c r="CV45" s="229"/>
      <c r="CW45" s="229"/>
      <c r="CX45" s="229"/>
      <c r="CY45" s="229"/>
      <c r="CZ45" s="229"/>
      <c r="DA45" s="229"/>
      <c r="DB45" s="229"/>
      <c r="DC45" s="229"/>
      <c r="DD45" s="229"/>
      <c r="DE45" s="229"/>
      <c r="DF45" s="229"/>
      <c r="DG45" s="229"/>
      <c r="DH45" s="229"/>
      <c r="DI45" s="229"/>
      <c r="DJ45" s="229"/>
      <c r="DK45" s="229"/>
      <c r="DL45" s="229"/>
      <c r="DM45" s="229"/>
      <c r="DN45" s="229"/>
      <c r="DO45" s="229"/>
      <c r="DP45" s="229"/>
      <c r="DQ45" s="229"/>
      <c r="DR45" s="229"/>
      <c r="DS45" s="229"/>
      <c r="DT45" s="229"/>
      <c r="DU45" s="229"/>
      <c r="DV45" s="229"/>
      <c r="DW45" s="229"/>
      <c r="DX45" s="229"/>
      <c r="DY45" s="229"/>
      <c r="DZ45" s="229"/>
      <c r="EA45" s="229"/>
      <c r="EB45" s="229"/>
      <c r="EC45" s="229"/>
      <c r="ED45" s="229"/>
      <c r="EE45" s="229"/>
      <c r="EF45" s="229"/>
      <c r="EG45" s="229"/>
      <c r="EH45" s="229"/>
      <c r="EI45" s="229"/>
      <c r="EJ45" s="229"/>
      <c r="EK45" s="229"/>
      <c r="EL45" s="229"/>
      <c r="EM45" s="229"/>
      <c r="EN45" s="229"/>
      <c r="EO45" s="229"/>
      <c r="EP45" s="229"/>
      <c r="EQ45" s="229"/>
      <c r="ER45" s="229"/>
      <c r="ES45" s="229"/>
      <c r="ET45" s="229"/>
      <c r="EU45" s="229"/>
      <c r="EV45" s="229"/>
      <c r="EW45" s="229"/>
      <c r="EX45" s="229"/>
      <c r="EY45" s="229"/>
      <c r="EZ45" s="229"/>
      <c r="FA45" s="229"/>
      <c r="FB45" s="229"/>
      <c r="FC45" s="229"/>
      <c r="FD45" s="229"/>
      <c r="FE45" s="229"/>
      <c r="FF45" s="229"/>
      <c r="FG45" s="229"/>
      <c r="FH45" s="229"/>
      <c r="FI45" s="229"/>
      <c r="FJ45" s="229"/>
      <c r="FK45" s="229"/>
      <c r="FL45" s="229"/>
      <c r="FM45" s="229"/>
      <c r="FN45" s="229"/>
      <c r="FO45" s="229">
        <f t="shared" ref="FO45:FX56" ca="1" si="70">IF(FO$7&lt;$A45,0,IFERROR($B45/(3*7*12-$A45+1),0))</f>
        <v>9.8374062003968259</v>
      </c>
      <c r="FP45" s="229">
        <f t="shared" ca="1" si="70"/>
        <v>9.8374062003968259</v>
      </c>
      <c r="FQ45" s="229">
        <f t="shared" ca="1" si="70"/>
        <v>9.8374062003968259</v>
      </c>
      <c r="FR45" s="229">
        <f t="shared" ca="1" si="70"/>
        <v>9.8374062003968259</v>
      </c>
      <c r="FS45" s="229">
        <f t="shared" ca="1" si="70"/>
        <v>9.8374062003968259</v>
      </c>
      <c r="FT45" s="229">
        <f t="shared" ca="1" si="70"/>
        <v>9.8374062003968259</v>
      </c>
      <c r="FU45" s="229">
        <f t="shared" ca="1" si="70"/>
        <v>9.8374062003968259</v>
      </c>
      <c r="FV45" s="229">
        <f t="shared" ca="1" si="70"/>
        <v>9.8374062003968259</v>
      </c>
      <c r="FW45" s="229">
        <f t="shared" ca="1" si="70"/>
        <v>9.8374062003968259</v>
      </c>
      <c r="FX45" s="229">
        <f t="shared" ca="1" si="70"/>
        <v>9.8374062003968259</v>
      </c>
      <c r="FY45" s="229">
        <f t="shared" ref="FY45:GH56" ca="1" si="71">IF(FY$7&lt;$A45,0,IFERROR($B45/(3*7*12-$A45+1),0))</f>
        <v>9.8374062003968259</v>
      </c>
      <c r="FZ45" s="229">
        <f t="shared" ca="1" si="71"/>
        <v>9.8374062003968259</v>
      </c>
      <c r="GA45" s="229">
        <f t="shared" ca="1" si="71"/>
        <v>9.8374062003968259</v>
      </c>
      <c r="GB45" s="229">
        <f t="shared" ca="1" si="71"/>
        <v>9.8374062003968259</v>
      </c>
      <c r="GC45" s="229">
        <f t="shared" ca="1" si="71"/>
        <v>9.8374062003968259</v>
      </c>
      <c r="GD45" s="229">
        <f t="shared" ca="1" si="71"/>
        <v>9.8374062003968259</v>
      </c>
      <c r="GE45" s="229">
        <f t="shared" ca="1" si="71"/>
        <v>9.8374062003968259</v>
      </c>
      <c r="GF45" s="229">
        <f t="shared" ca="1" si="71"/>
        <v>9.8374062003968259</v>
      </c>
      <c r="GG45" s="229">
        <f t="shared" ca="1" si="71"/>
        <v>9.8374062003968259</v>
      </c>
      <c r="GH45" s="229">
        <f t="shared" ca="1" si="71"/>
        <v>9.8374062003968259</v>
      </c>
      <c r="GI45" s="229">
        <f t="shared" ref="GI45:GR56" ca="1" si="72">IF(GI$7&lt;$A45,0,IFERROR($B45/(3*7*12-$A45+1),0))</f>
        <v>9.8374062003968259</v>
      </c>
      <c r="GJ45" s="229">
        <f t="shared" ca="1" si="72"/>
        <v>9.8374062003968259</v>
      </c>
      <c r="GK45" s="229">
        <f t="shared" ca="1" si="72"/>
        <v>9.8374062003968259</v>
      </c>
      <c r="GL45" s="229">
        <f t="shared" ca="1" si="72"/>
        <v>9.8374062003968259</v>
      </c>
      <c r="GM45" s="229">
        <f t="shared" ca="1" si="72"/>
        <v>9.8374062003968259</v>
      </c>
      <c r="GN45" s="229">
        <f t="shared" ca="1" si="72"/>
        <v>9.8374062003968259</v>
      </c>
      <c r="GO45" s="229">
        <f t="shared" ca="1" si="72"/>
        <v>9.8374062003968259</v>
      </c>
      <c r="GP45" s="229">
        <f t="shared" ca="1" si="72"/>
        <v>9.8374062003968259</v>
      </c>
      <c r="GQ45" s="229">
        <f t="shared" ca="1" si="72"/>
        <v>9.8374062003968259</v>
      </c>
      <c r="GR45" s="229">
        <f t="shared" ca="1" si="72"/>
        <v>9.8374062003968259</v>
      </c>
      <c r="GS45" s="229">
        <f t="shared" ref="GS45:HB56" ca="1" si="73">IF(GS$7&lt;$A45,0,IFERROR($B45/(3*7*12-$A45+1),0))</f>
        <v>9.8374062003968259</v>
      </c>
      <c r="GT45" s="229">
        <f t="shared" ca="1" si="73"/>
        <v>9.8374062003968259</v>
      </c>
      <c r="GU45" s="229">
        <f t="shared" ca="1" si="73"/>
        <v>9.8374062003968259</v>
      </c>
      <c r="GV45" s="229">
        <f t="shared" ca="1" si="73"/>
        <v>9.8374062003968259</v>
      </c>
      <c r="GW45" s="229">
        <f t="shared" ca="1" si="73"/>
        <v>9.8374062003968259</v>
      </c>
      <c r="GX45" s="229">
        <f t="shared" ca="1" si="73"/>
        <v>9.8374062003968259</v>
      </c>
      <c r="GY45" s="229">
        <f t="shared" ca="1" si="73"/>
        <v>9.8374062003968259</v>
      </c>
      <c r="GZ45" s="229">
        <f t="shared" ca="1" si="73"/>
        <v>9.8374062003968259</v>
      </c>
      <c r="HA45" s="229">
        <f t="shared" ca="1" si="73"/>
        <v>9.8374062003968259</v>
      </c>
      <c r="HB45" s="229">
        <f t="shared" ca="1" si="73"/>
        <v>9.8374062003968259</v>
      </c>
      <c r="HC45" s="229">
        <f t="shared" ref="HC45:HL56" ca="1" si="74">IF(HC$7&lt;$A45,0,IFERROR($B45/(3*7*12-$A45+1),0))</f>
        <v>9.8374062003968259</v>
      </c>
      <c r="HD45" s="229">
        <f t="shared" ca="1" si="74"/>
        <v>9.8374062003968259</v>
      </c>
      <c r="HE45" s="229">
        <f t="shared" ca="1" si="74"/>
        <v>9.8374062003968259</v>
      </c>
      <c r="HF45" s="229">
        <f t="shared" ca="1" si="74"/>
        <v>9.8374062003968259</v>
      </c>
      <c r="HG45" s="229">
        <f t="shared" ca="1" si="74"/>
        <v>9.8374062003968259</v>
      </c>
      <c r="HH45" s="229">
        <f t="shared" ca="1" si="74"/>
        <v>9.8374062003968259</v>
      </c>
      <c r="HI45" s="229">
        <f t="shared" ca="1" si="74"/>
        <v>9.8374062003968259</v>
      </c>
      <c r="HJ45" s="229">
        <f t="shared" ca="1" si="74"/>
        <v>9.8374062003968259</v>
      </c>
      <c r="HK45" s="229">
        <f t="shared" ca="1" si="74"/>
        <v>9.8374062003968259</v>
      </c>
      <c r="HL45" s="229">
        <f t="shared" ca="1" si="74"/>
        <v>9.8374062003968259</v>
      </c>
      <c r="HM45" s="229">
        <f t="shared" ref="HM45:HV56" ca="1" si="75">IF(HM$7&lt;$A45,0,IFERROR($B45/(3*7*12-$A45+1),0))</f>
        <v>9.8374062003968259</v>
      </c>
      <c r="HN45" s="229">
        <f t="shared" ca="1" si="75"/>
        <v>9.8374062003968259</v>
      </c>
      <c r="HO45" s="229">
        <f t="shared" ca="1" si="75"/>
        <v>9.8374062003968259</v>
      </c>
      <c r="HP45" s="229">
        <f t="shared" ca="1" si="75"/>
        <v>9.8374062003968259</v>
      </c>
      <c r="HQ45" s="229">
        <f t="shared" ca="1" si="75"/>
        <v>9.8374062003968259</v>
      </c>
      <c r="HR45" s="229">
        <f t="shared" ca="1" si="75"/>
        <v>9.8374062003968259</v>
      </c>
      <c r="HS45" s="229">
        <f t="shared" ca="1" si="75"/>
        <v>9.8374062003968259</v>
      </c>
      <c r="HT45" s="229">
        <f t="shared" ca="1" si="75"/>
        <v>9.8374062003968259</v>
      </c>
      <c r="HU45" s="229">
        <f t="shared" ca="1" si="75"/>
        <v>9.8374062003968259</v>
      </c>
      <c r="HV45" s="229">
        <f t="shared" ca="1" si="75"/>
        <v>9.8374062003968259</v>
      </c>
      <c r="HW45" s="229">
        <f t="shared" ref="HW45:IF56" ca="1" si="76">IF(HW$7&lt;$A45,0,IFERROR($B45/(3*7*12-$A45+1),0))</f>
        <v>9.8374062003968259</v>
      </c>
      <c r="HX45" s="229">
        <f t="shared" ca="1" si="76"/>
        <v>9.8374062003968259</v>
      </c>
      <c r="HY45" s="229">
        <f t="shared" ca="1" si="76"/>
        <v>9.8374062003968259</v>
      </c>
      <c r="HZ45" s="229">
        <f t="shared" ca="1" si="76"/>
        <v>9.8374062003968259</v>
      </c>
      <c r="IA45" s="229">
        <f t="shared" ca="1" si="76"/>
        <v>9.8374062003968259</v>
      </c>
      <c r="IB45" s="229">
        <f t="shared" ca="1" si="76"/>
        <v>9.8374062003968259</v>
      </c>
      <c r="IC45" s="229">
        <f t="shared" ca="1" si="76"/>
        <v>9.8374062003968259</v>
      </c>
      <c r="ID45" s="229">
        <f t="shared" ca="1" si="76"/>
        <v>9.8374062003968259</v>
      </c>
      <c r="IE45" s="229">
        <f t="shared" ca="1" si="76"/>
        <v>9.8374062003968259</v>
      </c>
      <c r="IF45" s="229">
        <f t="shared" ca="1" si="76"/>
        <v>9.8374062003968259</v>
      </c>
      <c r="IG45" s="229">
        <f t="shared" ref="IG45:IT56" ca="1" si="77">IF(IG$7&lt;$A45,0,IFERROR($B45/(3*7*12-$A45+1),0))</f>
        <v>9.8374062003968259</v>
      </c>
      <c r="IH45" s="229">
        <f t="shared" ca="1" si="77"/>
        <v>9.8374062003968259</v>
      </c>
      <c r="II45" s="229">
        <f t="shared" ca="1" si="77"/>
        <v>9.8374062003968259</v>
      </c>
      <c r="IJ45" s="229">
        <f t="shared" ca="1" si="77"/>
        <v>9.8374062003968259</v>
      </c>
      <c r="IK45" s="229">
        <f t="shared" ca="1" si="77"/>
        <v>9.8374062003968259</v>
      </c>
      <c r="IL45" s="229">
        <f t="shared" ca="1" si="77"/>
        <v>9.8374062003968259</v>
      </c>
      <c r="IM45" s="229">
        <f t="shared" ca="1" si="77"/>
        <v>9.8374062003968259</v>
      </c>
      <c r="IN45" s="229">
        <f t="shared" ca="1" si="77"/>
        <v>9.8374062003968259</v>
      </c>
      <c r="IO45" s="229">
        <f t="shared" ca="1" si="77"/>
        <v>9.8374062003968259</v>
      </c>
      <c r="IP45" s="229">
        <f t="shared" ca="1" si="77"/>
        <v>9.8374062003968259</v>
      </c>
      <c r="IQ45" s="229">
        <f t="shared" ca="1" si="77"/>
        <v>9.8374062003968259</v>
      </c>
      <c r="IR45" s="229">
        <f t="shared" ca="1" si="77"/>
        <v>9.8374062003968259</v>
      </c>
      <c r="IS45" s="229">
        <f t="shared" ca="1" si="77"/>
        <v>9.8374062003968259</v>
      </c>
      <c r="IT45" s="229">
        <f t="shared" ca="1" si="77"/>
        <v>9.8374062003968259</v>
      </c>
      <c r="IU45" s="229"/>
      <c r="IV45" s="229"/>
      <c r="IW45" s="229"/>
      <c r="IX45" s="229"/>
      <c r="IY45" s="229"/>
      <c r="IZ45" s="229"/>
      <c r="JA45" s="229"/>
      <c r="JB45" s="229"/>
      <c r="JC45" s="229"/>
      <c r="JD45" s="229"/>
      <c r="JE45" s="229"/>
      <c r="JF45" s="229"/>
      <c r="JG45" s="229"/>
      <c r="JH45" s="229"/>
      <c r="JI45" s="229"/>
      <c r="JJ45" s="229"/>
      <c r="JK45" s="229"/>
      <c r="JL45" s="229"/>
      <c r="JM45" s="229"/>
      <c r="JN45" s="229"/>
      <c r="JO45" s="229"/>
      <c r="JP45" s="229"/>
      <c r="JQ45" s="229"/>
      <c r="JR45" s="229"/>
      <c r="JS45" s="229"/>
      <c r="JT45" s="229"/>
      <c r="JU45" s="229"/>
      <c r="JV45" s="229"/>
      <c r="JW45" s="229"/>
      <c r="JX45" s="229"/>
      <c r="JY45" s="229"/>
      <c r="JZ45" s="229"/>
      <c r="KA45" s="229"/>
      <c r="KB45" s="229"/>
      <c r="KC45" s="229"/>
      <c r="KD45" s="229"/>
      <c r="KE45" s="229"/>
      <c r="KF45" s="229"/>
      <c r="KG45" s="229"/>
      <c r="KH45" s="229"/>
      <c r="KI45" s="229"/>
      <c r="KJ45" s="229"/>
      <c r="KK45" s="229"/>
      <c r="KL45" s="229"/>
      <c r="KM45" s="229"/>
      <c r="KN45" s="229"/>
      <c r="KO45" s="229"/>
      <c r="KP45" s="229"/>
    </row>
    <row r="46" spans="1:302" s="186" customFormat="1" x14ac:dyDescent="0.3">
      <c r="A46" s="230">
        <f t="shared" ref="A46:A56" si="78">A45+1</f>
        <v>170</v>
      </c>
      <c r="B46" s="229" cm="1">
        <f t="array" aca="1" ref="B46" ca="1">INDIRECT("'Cronograma de Desembolso'!"&amp;ADDRESS(9,A46+3))</f>
        <v>826.34212083333341</v>
      </c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  <c r="AA46" s="229"/>
      <c r="AB46" s="229"/>
      <c r="AC46" s="229"/>
      <c r="AD46" s="229"/>
      <c r="AE46" s="229"/>
      <c r="AF46" s="229"/>
      <c r="AG46" s="229"/>
      <c r="AH46" s="229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AW46" s="229"/>
      <c r="AX46" s="229"/>
      <c r="AY46" s="229"/>
      <c r="AZ46" s="229"/>
      <c r="BA46" s="229"/>
      <c r="BB46" s="229"/>
      <c r="BC46" s="229"/>
      <c r="BD46" s="229"/>
      <c r="BE46" s="229"/>
      <c r="BF46" s="229"/>
      <c r="BG46" s="229"/>
      <c r="BH46" s="229"/>
      <c r="BI46" s="229"/>
      <c r="BJ46" s="229"/>
      <c r="BK46" s="229"/>
      <c r="BL46" s="229"/>
      <c r="BM46" s="229"/>
      <c r="BN46" s="229"/>
      <c r="BO46" s="229"/>
      <c r="BP46" s="229"/>
      <c r="BQ46" s="229"/>
      <c r="BR46" s="229"/>
      <c r="BS46" s="229"/>
      <c r="BT46" s="229"/>
      <c r="BU46" s="229"/>
      <c r="BV46" s="229"/>
      <c r="BW46" s="229"/>
      <c r="BX46" s="229"/>
      <c r="BY46" s="229"/>
      <c r="BZ46" s="229"/>
      <c r="CA46" s="229"/>
      <c r="CB46" s="229"/>
      <c r="CC46" s="229"/>
      <c r="CD46" s="229"/>
      <c r="CE46" s="229"/>
      <c r="CF46" s="229"/>
      <c r="CG46" s="229"/>
      <c r="CH46" s="229"/>
      <c r="CI46" s="229"/>
      <c r="CJ46" s="229"/>
      <c r="CK46" s="229"/>
      <c r="CL46" s="229"/>
      <c r="CM46" s="229"/>
      <c r="CN46" s="229"/>
      <c r="CO46" s="229"/>
      <c r="CP46" s="229"/>
      <c r="CQ46" s="229"/>
      <c r="CR46" s="229"/>
      <c r="CS46" s="229"/>
      <c r="CT46" s="229"/>
      <c r="CU46" s="229"/>
      <c r="CV46" s="229"/>
      <c r="CW46" s="229"/>
      <c r="CX46" s="229"/>
      <c r="CY46" s="229"/>
      <c r="CZ46" s="229"/>
      <c r="DA46" s="229"/>
      <c r="DB46" s="229"/>
      <c r="DC46" s="229"/>
      <c r="DD46" s="229"/>
      <c r="DE46" s="229"/>
      <c r="DF46" s="229"/>
      <c r="DG46" s="229"/>
      <c r="DH46" s="229"/>
      <c r="DI46" s="229"/>
      <c r="DJ46" s="229"/>
      <c r="DK46" s="229"/>
      <c r="DL46" s="229"/>
      <c r="DM46" s="229"/>
      <c r="DN46" s="229"/>
      <c r="DO46" s="229"/>
      <c r="DP46" s="229"/>
      <c r="DQ46" s="229"/>
      <c r="DR46" s="229"/>
      <c r="DS46" s="229"/>
      <c r="DT46" s="229"/>
      <c r="DU46" s="229"/>
      <c r="DV46" s="229"/>
      <c r="DW46" s="229"/>
      <c r="DX46" s="229"/>
      <c r="DY46" s="229"/>
      <c r="DZ46" s="229"/>
      <c r="EA46" s="229"/>
      <c r="EB46" s="229"/>
      <c r="EC46" s="229"/>
      <c r="ED46" s="229"/>
      <c r="EE46" s="229"/>
      <c r="EF46" s="229"/>
      <c r="EG46" s="229"/>
      <c r="EH46" s="229"/>
      <c r="EI46" s="229"/>
      <c r="EJ46" s="229"/>
      <c r="EK46" s="229"/>
      <c r="EL46" s="229"/>
      <c r="EM46" s="229"/>
      <c r="EN46" s="229"/>
      <c r="EO46" s="229"/>
      <c r="EP46" s="229"/>
      <c r="EQ46" s="229"/>
      <c r="ER46" s="229"/>
      <c r="ES46" s="229"/>
      <c r="ET46" s="229"/>
      <c r="EU46" s="229"/>
      <c r="EV46" s="229"/>
      <c r="EW46" s="229"/>
      <c r="EX46" s="229"/>
      <c r="EY46" s="229"/>
      <c r="EZ46" s="229"/>
      <c r="FA46" s="229"/>
      <c r="FB46" s="229"/>
      <c r="FC46" s="229"/>
      <c r="FD46" s="229"/>
      <c r="FE46" s="229"/>
      <c r="FF46" s="229"/>
      <c r="FG46" s="229"/>
      <c r="FH46" s="229"/>
      <c r="FI46" s="229"/>
      <c r="FJ46" s="229"/>
      <c r="FK46" s="229"/>
      <c r="FL46" s="229"/>
      <c r="FM46" s="229"/>
      <c r="FN46" s="229"/>
      <c r="FO46" s="229">
        <f t="shared" si="70"/>
        <v>0</v>
      </c>
      <c r="FP46" s="229">
        <f t="shared" ca="1" si="70"/>
        <v>9.9559291666666674</v>
      </c>
      <c r="FQ46" s="229">
        <f t="shared" ca="1" si="70"/>
        <v>9.9559291666666674</v>
      </c>
      <c r="FR46" s="229">
        <f t="shared" ca="1" si="70"/>
        <v>9.9559291666666674</v>
      </c>
      <c r="FS46" s="229">
        <f t="shared" ca="1" si="70"/>
        <v>9.9559291666666674</v>
      </c>
      <c r="FT46" s="229">
        <f t="shared" ca="1" si="70"/>
        <v>9.9559291666666674</v>
      </c>
      <c r="FU46" s="229">
        <f t="shared" ca="1" si="70"/>
        <v>9.9559291666666674</v>
      </c>
      <c r="FV46" s="229">
        <f t="shared" ca="1" si="70"/>
        <v>9.9559291666666674</v>
      </c>
      <c r="FW46" s="229">
        <f t="shared" ca="1" si="70"/>
        <v>9.9559291666666674</v>
      </c>
      <c r="FX46" s="229">
        <f t="shared" ca="1" si="70"/>
        <v>9.9559291666666674</v>
      </c>
      <c r="FY46" s="229">
        <f t="shared" ca="1" si="71"/>
        <v>9.9559291666666674</v>
      </c>
      <c r="FZ46" s="229">
        <f t="shared" ca="1" si="71"/>
        <v>9.9559291666666674</v>
      </c>
      <c r="GA46" s="229">
        <f t="shared" ca="1" si="71"/>
        <v>9.9559291666666674</v>
      </c>
      <c r="GB46" s="229">
        <f t="shared" ca="1" si="71"/>
        <v>9.9559291666666674</v>
      </c>
      <c r="GC46" s="229">
        <f t="shared" ca="1" si="71"/>
        <v>9.9559291666666674</v>
      </c>
      <c r="GD46" s="229">
        <f t="shared" ca="1" si="71"/>
        <v>9.9559291666666674</v>
      </c>
      <c r="GE46" s="229">
        <f t="shared" ca="1" si="71"/>
        <v>9.9559291666666674</v>
      </c>
      <c r="GF46" s="229">
        <f t="shared" ca="1" si="71"/>
        <v>9.9559291666666674</v>
      </c>
      <c r="GG46" s="229">
        <f t="shared" ca="1" si="71"/>
        <v>9.9559291666666674</v>
      </c>
      <c r="GH46" s="229">
        <f t="shared" ca="1" si="71"/>
        <v>9.9559291666666674</v>
      </c>
      <c r="GI46" s="229">
        <f t="shared" ca="1" si="72"/>
        <v>9.9559291666666674</v>
      </c>
      <c r="GJ46" s="229">
        <f t="shared" ca="1" si="72"/>
        <v>9.9559291666666674</v>
      </c>
      <c r="GK46" s="229">
        <f t="shared" ca="1" si="72"/>
        <v>9.9559291666666674</v>
      </c>
      <c r="GL46" s="229">
        <f t="shared" ca="1" si="72"/>
        <v>9.9559291666666674</v>
      </c>
      <c r="GM46" s="229">
        <f t="shared" ca="1" si="72"/>
        <v>9.9559291666666674</v>
      </c>
      <c r="GN46" s="229">
        <f t="shared" ca="1" si="72"/>
        <v>9.9559291666666674</v>
      </c>
      <c r="GO46" s="229">
        <f t="shared" ca="1" si="72"/>
        <v>9.9559291666666674</v>
      </c>
      <c r="GP46" s="229">
        <f t="shared" ca="1" si="72"/>
        <v>9.9559291666666674</v>
      </c>
      <c r="GQ46" s="229">
        <f t="shared" ca="1" si="72"/>
        <v>9.9559291666666674</v>
      </c>
      <c r="GR46" s="229">
        <f t="shared" ca="1" si="72"/>
        <v>9.9559291666666674</v>
      </c>
      <c r="GS46" s="229">
        <f t="shared" ca="1" si="73"/>
        <v>9.9559291666666674</v>
      </c>
      <c r="GT46" s="229">
        <f t="shared" ca="1" si="73"/>
        <v>9.9559291666666674</v>
      </c>
      <c r="GU46" s="229">
        <f t="shared" ca="1" si="73"/>
        <v>9.9559291666666674</v>
      </c>
      <c r="GV46" s="229">
        <f t="shared" ca="1" si="73"/>
        <v>9.9559291666666674</v>
      </c>
      <c r="GW46" s="229">
        <f t="shared" ca="1" si="73"/>
        <v>9.9559291666666674</v>
      </c>
      <c r="GX46" s="229">
        <f t="shared" ca="1" si="73"/>
        <v>9.9559291666666674</v>
      </c>
      <c r="GY46" s="229">
        <f t="shared" ca="1" si="73"/>
        <v>9.9559291666666674</v>
      </c>
      <c r="GZ46" s="229">
        <f t="shared" ca="1" si="73"/>
        <v>9.9559291666666674</v>
      </c>
      <c r="HA46" s="229">
        <f t="shared" ca="1" si="73"/>
        <v>9.9559291666666674</v>
      </c>
      <c r="HB46" s="229">
        <f t="shared" ca="1" si="73"/>
        <v>9.9559291666666674</v>
      </c>
      <c r="HC46" s="229">
        <f t="shared" ca="1" si="74"/>
        <v>9.9559291666666674</v>
      </c>
      <c r="HD46" s="229">
        <f t="shared" ca="1" si="74"/>
        <v>9.9559291666666674</v>
      </c>
      <c r="HE46" s="229">
        <f t="shared" ca="1" si="74"/>
        <v>9.9559291666666674</v>
      </c>
      <c r="HF46" s="229">
        <f t="shared" ca="1" si="74"/>
        <v>9.9559291666666674</v>
      </c>
      <c r="HG46" s="229">
        <f t="shared" ca="1" si="74"/>
        <v>9.9559291666666674</v>
      </c>
      <c r="HH46" s="229">
        <f t="shared" ca="1" si="74"/>
        <v>9.9559291666666674</v>
      </c>
      <c r="HI46" s="229">
        <f t="shared" ca="1" si="74"/>
        <v>9.9559291666666674</v>
      </c>
      <c r="HJ46" s="229">
        <f t="shared" ca="1" si="74"/>
        <v>9.9559291666666674</v>
      </c>
      <c r="HK46" s="229">
        <f t="shared" ca="1" si="74"/>
        <v>9.9559291666666674</v>
      </c>
      <c r="HL46" s="229">
        <f t="shared" ca="1" si="74"/>
        <v>9.9559291666666674</v>
      </c>
      <c r="HM46" s="229">
        <f t="shared" ca="1" si="75"/>
        <v>9.9559291666666674</v>
      </c>
      <c r="HN46" s="229">
        <f t="shared" ca="1" si="75"/>
        <v>9.9559291666666674</v>
      </c>
      <c r="HO46" s="229">
        <f t="shared" ca="1" si="75"/>
        <v>9.9559291666666674</v>
      </c>
      <c r="HP46" s="229">
        <f t="shared" ca="1" si="75"/>
        <v>9.9559291666666674</v>
      </c>
      <c r="HQ46" s="229">
        <f t="shared" ca="1" si="75"/>
        <v>9.9559291666666674</v>
      </c>
      <c r="HR46" s="229">
        <f t="shared" ca="1" si="75"/>
        <v>9.9559291666666674</v>
      </c>
      <c r="HS46" s="229">
        <f t="shared" ca="1" si="75"/>
        <v>9.9559291666666674</v>
      </c>
      <c r="HT46" s="229">
        <f t="shared" ca="1" si="75"/>
        <v>9.9559291666666674</v>
      </c>
      <c r="HU46" s="229">
        <f t="shared" ca="1" si="75"/>
        <v>9.9559291666666674</v>
      </c>
      <c r="HV46" s="229">
        <f t="shared" ca="1" si="75"/>
        <v>9.9559291666666674</v>
      </c>
      <c r="HW46" s="229">
        <f t="shared" ca="1" si="76"/>
        <v>9.9559291666666674</v>
      </c>
      <c r="HX46" s="229">
        <f t="shared" ca="1" si="76"/>
        <v>9.9559291666666674</v>
      </c>
      <c r="HY46" s="229">
        <f t="shared" ca="1" si="76"/>
        <v>9.9559291666666674</v>
      </c>
      <c r="HZ46" s="229">
        <f t="shared" ca="1" si="76"/>
        <v>9.9559291666666674</v>
      </c>
      <c r="IA46" s="229">
        <f t="shared" ca="1" si="76"/>
        <v>9.9559291666666674</v>
      </c>
      <c r="IB46" s="229">
        <f t="shared" ca="1" si="76"/>
        <v>9.9559291666666674</v>
      </c>
      <c r="IC46" s="229">
        <f t="shared" ca="1" si="76"/>
        <v>9.9559291666666674</v>
      </c>
      <c r="ID46" s="229">
        <f t="shared" ca="1" si="76"/>
        <v>9.9559291666666674</v>
      </c>
      <c r="IE46" s="229">
        <f t="shared" ca="1" si="76"/>
        <v>9.9559291666666674</v>
      </c>
      <c r="IF46" s="229">
        <f t="shared" ca="1" si="76"/>
        <v>9.9559291666666674</v>
      </c>
      <c r="IG46" s="229">
        <f t="shared" ca="1" si="77"/>
        <v>9.9559291666666674</v>
      </c>
      <c r="IH46" s="229">
        <f t="shared" ca="1" si="77"/>
        <v>9.9559291666666674</v>
      </c>
      <c r="II46" s="229">
        <f t="shared" ca="1" si="77"/>
        <v>9.9559291666666674</v>
      </c>
      <c r="IJ46" s="229">
        <f t="shared" ca="1" si="77"/>
        <v>9.9559291666666674</v>
      </c>
      <c r="IK46" s="229">
        <f t="shared" ca="1" si="77"/>
        <v>9.9559291666666674</v>
      </c>
      <c r="IL46" s="229">
        <f t="shared" ca="1" si="77"/>
        <v>9.9559291666666674</v>
      </c>
      <c r="IM46" s="229">
        <f t="shared" ca="1" si="77"/>
        <v>9.9559291666666674</v>
      </c>
      <c r="IN46" s="229">
        <f t="shared" ca="1" si="77"/>
        <v>9.9559291666666674</v>
      </c>
      <c r="IO46" s="229">
        <f t="shared" ca="1" si="77"/>
        <v>9.9559291666666674</v>
      </c>
      <c r="IP46" s="229">
        <f t="shared" ca="1" si="77"/>
        <v>9.9559291666666674</v>
      </c>
      <c r="IQ46" s="229">
        <f t="shared" ca="1" si="77"/>
        <v>9.9559291666666674</v>
      </c>
      <c r="IR46" s="229">
        <f t="shared" ca="1" si="77"/>
        <v>9.9559291666666674</v>
      </c>
      <c r="IS46" s="229">
        <f t="shared" ca="1" si="77"/>
        <v>9.9559291666666674</v>
      </c>
      <c r="IT46" s="229">
        <f t="shared" ca="1" si="77"/>
        <v>9.9559291666666674</v>
      </c>
      <c r="IU46" s="229"/>
      <c r="IV46" s="229"/>
      <c r="IW46" s="229"/>
      <c r="IX46" s="229"/>
      <c r="IY46" s="229"/>
      <c r="IZ46" s="229"/>
      <c r="JA46" s="229"/>
      <c r="JB46" s="229"/>
      <c r="JC46" s="229"/>
      <c r="JD46" s="229"/>
      <c r="JE46" s="229"/>
      <c r="JF46" s="229"/>
      <c r="JG46" s="229"/>
      <c r="JH46" s="229"/>
      <c r="JI46" s="229"/>
      <c r="JJ46" s="229"/>
      <c r="JK46" s="229"/>
      <c r="JL46" s="229"/>
      <c r="JM46" s="229"/>
      <c r="JN46" s="229"/>
      <c r="JO46" s="229"/>
      <c r="JP46" s="229"/>
      <c r="JQ46" s="229"/>
      <c r="JR46" s="229"/>
      <c r="JS46" s="229"/>
      <c r="JT46" s="229"/>
      <c r="JU46" s="229"/>
      <c r="JV46" s="229"/>
      <c r="JW46" s="229"/>
      <c r="JX46" s="229"/>
      <c r="JY46" s="229"/>
      <c r="JZ46" s="229"/>
      <c r="KA46" s="229"/>
      <c r="KB46" s="229"/>
      <c r="KC46" s="229"/>
      <c r="KD46" s="229"/>
      <c r="KE46" s="229"/>
      <c r="KF46" s="229"/>
      <c r="KG46" s="229"/>
      <c r="KH46" s="229"/>
      <c r="KI46" s="229"/>
      <c r="KJ46" s="229"/>
      <c r="KK46" s="229"/>
      <c r="KL46" s="229"/>
      <c r="KM46" s="229"/>
      <c r="KN46" s="229"/>
      <c r="KO46" s="229"/>
      <c r="KP46" s="229"/>
    </row>
    <row r="47" spans="1:302" s="186" customFormat="1" x14ac:dyDescent="0.3">
      <c r="A47" s="230">
        <f t="shared" si="78"/>
        <v>171</v>
      </c>
      <c r="B47" s="229" cm="1">
        <f t="array" aca="1" ref="B47" ca="1">INDIRECT("'Cronograma de Desembolso'!"&amp;ADDRESS(9,A47+3))</f>
        <v>826.34212083333341</v>
      </c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  <c r="AA47" s="229"/>
      <c r="AB47" s="229"/>
      <c r="AC47" s="229"/>
      <c r="AD47" s="229"/>
      <c r="AE47" s="229"/>
      <c r="AF47" s="229"/>
      <c r="AG47" s="229"/>
      <c r="AH47" s="229"/>
      <c r="AI47" s="229"/>
      <c r="AJ47" s="229"/>
      <c r="AK47" s="229"/>
      <c r="AL47" s="229"/>
      <c r="AM47" s="229"/>
      <c r="AN47" s="229"/>
      <c r="AO47" s="229"/>
      <c r="AP47" s="229"/>
      <c r="AQ47" s="229"/>
      <c r="AR47" s="229"/>
      <c r="AS47" s="229"/>
      <c r="AT47" s="229"/>
      <c r="AU47" s="229"/>
      <c r="AV47" s="229"/>
      <c r="AW47" s="229"/>
      <c r="AX47" s="229"/>
      <c r="AY47" s="229"/>
      <c r="AZ47" s="229"/>
      <c r="BA47" s="229"/>
      <c r="BB47" s="229"/>
      <c r="BC47" s="229"/>
      <c r="BD47" s="229"/>
      <c r="BE47" s="229"/>
      <c r="BF47" s="229"/>
      <c r="BG47" s="229"/>
      <c r="BH47" s="229"/>
      <c r="BI47" s="229"/>
      <c r="BJ47" s="229"/>
      <c r="BK47" s="229"/>
      <c r="BL47" s="229"/>
      <c r="BM47" s="229"/>
      <c r="BN47" s="229"/>
      <c r="BO47" s="229"/>
      <c r="BP47" s="229"/>
      <c r="BQ47" s="229"/>
      <c r="BR47" s="229"/>
      <c r="BS47" s="229"/>
      <c r="BT47" s="229"/>
      <c r="BU47" s="229"/>
      <c r="BV47" s="229"/>
      <c r="BW47" s="229"/>
      <c r="BX47" s="229"/>
      <c r="BY47" s="229"/>
      <c r="BZ47" s="229"/>
      <c r="CA47" s="229"/>
      <c r="CB47" s="229"/>
      <c r="CC47" s="229"/>
      <c r="CD47" s="229"/>
      <c r="CE47" s="229"/>
      <c r="CF47" s="229"/>
      <c r="CG47" s="229"/>
      <c r="CH47" s="229"/>
      <c r="CI47" s="229"/>
      <c r="CJ47" s="229"/>
      <c r="CK47" s="229"/>
      <c r="CL47" s="229"/>
      <c r="CM47" s="229"/>
      <c r="CN47" s="229"/>
      <c r="CO47" s="229"/>
      <c r="CP47" s="229"/>
      <c r="CQ47" s="229"/>
      <c r="CR47" s="229"/>
      <c r="CS47" s="229"/>
      <c r="CT47" s="229"/>
      <c r="CU47" s="229"/>
      <c r="CV47" s="229"/>
      <c r="CW47" s="229"/>
      <c r="CX47" s="229"/>
      <c r="CY47" s="229"/>
      <c r="CZ47" s="229"/>
      <c r="DA47" s="229"/>
      <c r="DB47" s="229"/>
      <c r="DC47" s="229"/>
      <c r="DD47" s="229"/>
      <c r="DE47" s="229"/>
      <c r="DF47" s="229"/>
      <c r="DG47" s="229"/>
      <c r="DH47" s="229"/>
      <c r="DI47" s="229"/>
      <c r="DJ47" s="229"/>
      <c r="DK47" s="229"/>
      <c r="DL47" s="229"/>
      <c r="DM47" s="229"/>
      <c r="DN47" s="229"/>
      <c r="DO47" s="229"/>
      <c r="DP47" s="229"/>
      <c r="DQ47" s="229"/>
      <c r="DR47" s="229"/>
      <c r="DS47" s="229"/>
      <c r="DT47" s="229"/>
      <c r="DU47" s="229"/>
      <c r="DV47" s="229"/>
      <c r="DW47" s="229"/>
      <c r="DX47" s="229"/>
      <c r="DY47" s="229"/>
      <c r="DZ47" s="229"/>
      <c r="EA47" s="229"/>
      <c r="EB47" s="229"/>
      <c r="EC47" s="229"/>
      <c r="ED47" s="229"/>
      <c r="EE47" s="229"/>
      <c r="EF47" s="229"/>
      <c r="EG47" s="229"/>
      <c r="EH47" s="229"/>
      <c r="EI47" s="229"/>
      <c r="EJ47" s="229"/>
      <c r="EK47" s="229"/>
      <c r="EL47" s="229"/>
      <c r="EM47" s="229"/>
      <c r="EN47" s="229"/>
      <c r="EO47" s="229"/>
      <c r="EP47" s="229"/>
      <c r="EQ47" s="229"/>
      <c r="ER47" s="229"/>
      <c r="ES47" s="229"/>
      <c r="ET47" s="229"/>
      <c r="EU47" s="229"/>
      <c r="EV47" s="229"/>
      <c r="EW47" s="229"/>
      <c r="EX47" s="229"/>
      <c r="EY47" s="229"/>
      <c r="EZ47" s="229"/>
      <c r="FA47" s="229"/>
      <c r="FB47" s="229"/>
      <c r="FC47" s="229"/>
      <c r="FD47" s="229"/>
      <c r="FE47" s="229"/>
      <c r="FF47" s="229"/>
      <c r="FG47" s="229"/>
      <c r="FH47" s="229"/>
      <c r="FI47" s="229"/>
      <c r="FJ47" s="229"/>
      <c r="FK47" s="229"/>
      <c r="FL47" s="229"/>
      <c r="FM47" s="229"/>
      <c r="FN47" s="229"/>
      <c r="FO47" s="229">
        <f t="shared" si="70"/>
        <v>0</v>
      </c>
      <c r="FP47" s="229">
        <f t="shared" si="70"/>
        <v>0</v>
      </c>
      <c r="FQ47" s="229">
        <f t="shared" ca="1" si="70"/>
        <v>10.077342936991871</v>
      </c>
      <c r="FR47" s="229">
        <f t="shared" ca="1" si="70"/>
        <v>10.077342936991871</v>
      </c>
      <c r="FS47" s="229">
        <f t="shared" ca="1" si="70"/>
        <v>10.077342936991871</v>
      </c>
      <c r="FT47" s="229">
        <f t="shared" ca="1" si="70"/>
        <v>10.077342936991871</v>
      </c>
      <c r="FU47" s="229">
        <f t="shared" ca="1" si="70"/>
        <v>10.077342936991871</v>
      </c>
      <c r="FV47" s="229">
        <f t="shared" ca="1" si="70"/>
        <v>10.077342936991871</v>
      </c>
      <c r="FW47" s="229">
        <f t="shared" ca="1" si="70"/>
        <v>10.077342936991871</v>
      </c>
      <c r="FX47" s="229">
        <f t="shared" ca="1" si="70"/>
        <v>10.077342936991871</v>
      </c>
      <c r="FY47" s="229">
        <f t="shared" ca="1" si="71"/>
        <v>10.077342936991871</v>
      </c>
      <c r="FZ47" s="229">
        <f t="shared" ca="1" si="71"/>
        <v>10.077342936991871</v>
      </c>
      <c r="GA47" s="229">
        <f t="shared" ca="1" si="71"/>
        <v>10.077342936991871</v>
      </c>
      <c r="GB47" s="229">
        <f t="shared" ca="1" si="71"/>
        <v>10.077342936991871</v>
      </c>
      <c r="GC47" s="229">
        <f t="shared" ca="1" si="71"/>
        <v>10.077342936991871</v>
      </c>
      <c r="GD47" s="229">
        <f t="shared" ca="1" si="71"/>
        <v>10.077342936991871</v>
      </c>
      <c r="GE47" s="229">
        <f t="shared" ca="1" si="71"/>
        <v>10.077342936991871</v>
      </c>
      <c r="GF47" s="229">
        <f t="shared" ca="1" si="71"/>
        <v>10.077342936991871</v>
      </c>
      <c r="GG47" s="229">
        <f t="shared" ca="1" si="71"/>
        <v>10.077342936991871</v>
      </c>
      <c r="GH47" s="229">
        <f t="shared" ca="1" si="71"/>
        <v>10.077342936991871</v>
      </c>
      <c r="GI47" s="229">
        <f t="shared" ca="1" si="72"/>
        <v>10.077342936991871</v>
      </c>
      <c r="GJ47" s="229">
        <f t="shared" ca="1" si="72"/>
        <v>10.077342936991871</v>
      </c>
      <c r="GK47" s="229">
        <f t="shared" ca="1" si="72"/>
        <v>10.077342936991871</v>
      </c>
      <c r="GL47" s="229">
        <f t="shared" ca="1" si="72"/>
        <v>10.077342936991871</v>
      </c>
      <c r="GM47" s="229">
        <f t="shared" ca="1" si="72"/>
        <v>10.077342936991871</v>
      </c>
      <c r="GN47" s="229">
        <f t="shared" ca="1" si="72"/>
        <v>10.077342936991871</v>
      </c>
      <c r="GO47" s="229">
        <f t="shared" ca="1" si="72"/>
        <v>10.077342936991871</v>
      </c>
      <c r="GP47" s="229">
        <f t="shared" ca="1" si="72"/>
        <v>10.077342936991871</v>
      </c>
      <c r="GQ47" s="229">
        <f t="shared" ca="1" si="72"/>
        <v>10.077342936991871</v>
      </c>
      <c r="GR47" s="229">
        <f t="shared" ca="1" si="72"/>
        <v>10.077342936991871</v>
      </c>
      <c r="GS47" s="229">
        <f t="shared" ca="1" si="73"/>
        <v>10.077342936991871</v>
      </c>
      <c r="GT47" s="229">
        <f t="shared" ca="1" si="73"/>
        <v>10.077342936991871</v>
      </c>
      <c r="GU47" s="229">
        <f t="shared" ca="1" si="73"/>
        <v>10.077342936991871</v>
      </c>
      <c r="GV47" s="229">
        <f t="shared" ca="1" si="73"/>
        <v>10.077342936991871</v>
      </c>
      <c r="GW47" s="229">
        <f t="shared" ca="1" si="73"/>
        <v>10.077342936991871</v>
      </c>
      <c r="GX47" s="229">
        <f t="shared" ca="1" si="73"/>
        <v>10.077342936991871</v>
      </c>
      <c r="GY47" s="229">
        <f t="shared" ca="1" si="73"/>
        <v>10.077342936991871</v>
      </c>
      <c r="GZ47" s="229">
        <f t="shared" ca="1" si="73"/>
        <v>10.077342936991871</v>
      </c>
      <c r="HA47" s="229">
        <f t="shared" ca="1" si="73"/>
        <v>10.077342936991871</v>
      </c>
      <c r="HB47" s="229">
        <f t="shared" ca="1" si="73"/>
        <v>10.077342936991871</v>
      </c>
      <c r="HC47" s="229">
        <f t="shared" ca="1" si="74"/>
        <v>10.077342936991871</v>
      </c>
      <c r="HD47" s="229">
        <f t="shared" ca="1" si="74"/>
        <v>10.077342936991871</v>
      </c>
      <c r="HE47" s="229">
        <f t="shared" ca="1" si="74"/>
        <v>10.077342936991871</v>
      </c>
      <c r="HF47" s="229">
        <f t="shared" ca="1" si="74"/>
        <v>10.077342936991871</v>
      </c>
      <c r="HG47" s="229">
        <f t="shared" ca="1" si="74"/>
        <v>10.077342936991871</v>
      </c>
      <c r="HH47" s="229">
        <f t="shared" ca="1" si="74"/>
        <v>10.077342936991871</v>
      </c>
      <c r="HI47" s="229">
        <f t="shared" ca="1" si="74"/>
        <v>10.077342936991871</v>
      </c>
      <c r="HJ47" s="229">
        <f t="shared" ca="1" si="74"/>
        <v>10.077342936991871</v>
      </c>
      <c r="HK47" s="229">
        <f t="shared" ca="1" si="74"/>
        <v>10.077342936991871</v>
      </c>
      <c r="HL47" s="229">
        <f t="shared" ca="1" si="74"/>
        <v>10.077342936991871</v>
      </c>
      <c r="HM47" s="229">
        <f t="shared" ca="1" si="75"/>
        <v>10.077342936991871</v>
      </c>
      <c r="HN47" s="229">
        <f t="shared" ca="1" si="75"/>
        <v>10.077342936991871</v>
      </c>
      <c r="HO47" s="229">
        <f t="shared" ca="1" si="75"/>
        <v>10.077342936991871</v>
      </c>
      <c r="HP47" s="229">
        <f t="shared" ca="1" si="75"/>
        <v>10.077342936991871</v>
      </c>
      <c r="HQ47" s="229">
        <f t="shared" ca="1" si="75"/>
        <v>10.077342936991871</v>
      </c>
      <c r="HR47" s="229">
        <f t="shared" ca="1" si="75"/>
        <v>10.077342936991871</v>
      </c>
      <c r="HS47" s="229">
        <f t="shared" ca="1" si="75"/>
        <v>10.077342936991871</v>
      </c>
      <c r="HT47" s="229">
        <f t="shared" ca="1" si="75"/>
        <v>10.077342936991871</v>
      </c>
      <c r="HU47" s="229">
        <f t="shared" ca="1" si="75"/>
        <v>10.077342936991871</v>
      </c>
      <c r="HV47" s="229">
        <f t="shared" ca="1" si="75"/>
        <v>10.077342936991871</v>
      </c>
      <c r="HW47" s="229">
        <f t="shared" ca="1" si="76"/>
        <v>10.077342936991871</v>
      </c>
      <c r="HX47" s="229">
        <f t="shared" ca="1" si="76"/>
        <v>10.077342936991871</v>
      </c>
      <c r="HY47" s="229">
        <f t="shared" ca="1" si="76"/>
        <v>10.077342936991871</v>
      </c>
      <c r="HZ47" s="229">
        <f t="shared" ca="1" si="76"/>
        <v>10.077342936991871</v>
      </c>
      <c r="IA47" s="229">
        <f t="shared" ca="1" si="76"/>
        <v>10.077342936991871</v>
      </c>
      <c r="IB47" s="229">
        <f t="shared" ca="1" si="76"/>
        <v>10.077342936991871</v>
      </c>
      <c r="IC47" s="229">
        <f t="shared" ca="1" si="76"/>
        <v>10.077342936991871</v>
      </c>
      <c r="ID47" s="229">
        <f t="shared" ca="1" si="76"/>
        <v>10.077342936991871</v>
      </c>
      <c r="IE47" s="229">
        <f t="shared" ca="1" si="76"/>
        <v>10.077342936991871</v>
      </c>
      <c r="IF47" s="229">
        <f t="shared" ca="1" si="76"/>
        <v>10.077342936991871</v>
      </c>
      <c r="IG47" s="229">
        <f t="shared" ca="1" si="77"/>
        <v>10.077342936991871</v>
      </c>
      <c r="IH47" s="229">
        <f t="shared" ca="1" si="77"/>
        <v>10.077342936991871</v>
      </c>
      <c r="II47" s="229">
        <f t="shared" ca="1" si="77"/>
        <v>10.077342936991871</v>
      </c>
      <c r="IJ47" s="229">
        <f t="shared" ca="1" si="77"/>
        <v>10.077342936991871</v>
      </c>
      <c r="IK47" s="229">
        <f t="shared" ca="1" si="77"/>
        <v>10.077342936991871</v>
      </c>
      <c r="IL47" s="229">
        <f t="shared" ca="1" si="77"/>
        <v>10.077342936991871</v>
      </c>
      <c r="IM47" s="229">
        <f t="shared" ca="1" si="77"/>
        <v>10.077342936991871</v>
      </c>
      <c r="IN47" s="229">
        <f t="shared" ca="1" si="77"/>
        <v>10.077342936991871</v>
      </c>
      <c r="IO47" s="229">
        <f t="shared" ca="1" si="77"/>
        <v>10.077342936991871</v>
      </c>
      <c r="IP47" s="229">
        <f t="shared" ca="1" si="77"/>
        <v>10.077342936991871</v>
      </c>
      <c r="IQ47" s="229">
        <f t="shared" ca="1" si="77"/>
        <v>10.077342936991871</v>
      </c>
      <c r="IR47" s="229">
        <f t="shared" ca="1" si="77"/>
        <v>10.077342936991871</v>
      </c>
      <c r="IS47" s="229">
        <f t="shared" ca="1" si="77"/>
        <v>10.077342936991871</v>
      </c>
      <c r="IT47" s="229">
        <f t="shared" ca="1" si="77"/>
        <v>10.077342936991871</v>
      </c>
      <c r="IU47" s="229"/>
      <c r="IV47" s="229"/>
      <c r="IW47" s="229"/>
      <c r="IX47" s="229"/>
      <c r="IY47" s="229"/>
      <c r="IZ47" s="229"/>
      <c r="JA47" s="229"/>
      <c r="JB47" s="229"/>
      <c r="JC47" s="229"/>
      <c r="JD47" s="229"/>
      <c r="JE47" s="229"/>
      <c r="JF47" s="229"/>
      <c r="JG47" s="229"/>
      <c r="JH47" s="229"/>
      <c r="JI47" s="229"/>
      <c r="JJ47" s="229"/>
      <c r="JK47" s="229"/>
      <c r="JL47" s="229"/>
      <c r="JM47" s="229"/>
      <c r="JN47" s="229"/>
      <c r="JO47" s="229"/>
      <c r="JP47" s="229"/>
      <c r="JQ47" s="229"/>
      <c r="JR47" s="229"/>
      <c r="JS47" s="229"/>
      <c r="JT47" s="229"/>
      <c r="JU47" s="229"/>
      <c r="JV47" s="229"/>
      <c r="JW47" s="229"/>
      <c r="JX47" s="229"/>
      <c r="JY47" s="229"/>
      <c r="JZ47" s="229"/>
      <c r="KA47" s="229"/>
      <c r="KB47" s="229"/>
      <c r="KC47" s="229"/>
      <c r="KD47" s="229"/>
      <c r="KE47" s="229"/>
      <c r="KF47" s="229"/>
      <c r="KG47" s="229"/>
      <c r="KH47" s="229"/>
      <c r="KI47" s="229"/>
      <c r="KJ47" s="229"/>
      <c r="KK47" s="229"/>
      <c r="KL47" s="229"/>
      <c r="KM47" s="229"/>
      <c r="KN47" s="229"/>
      <c r="KO47" s="229"/>
      <c r="KP47" s="229"/>
    </row>
    <row r="48" spans="1:302" s="186" customFormat="1" x14ac:dyDescent="0.3">
      <c r="A48" s="230">
        <f t="shared" si="78"/>
        <v>172</v>
      </c>
      <c r="B48" s="229" cm="1">
        <f t="array" aca="1" ref="B48" ca="1">INDIRECT("'Cronograma de Desembolso'!"&amp;ADDRESS(9,A48+3))</f>
        <v>826.34212083333341</v>
      </c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/>
      <c r="AB48" s="229"/>
      <c r="AC48" s="229"/>
      <c r="AD48" s="229"/>
      <c r="AE48" s="229"/>
      <c r="AF48" s="229"/>
      <c r="AG48" s="229"/>
      <c r="AH48" s="229"/>
      <c r="AI48" s="229"/>
      <c r="AJ48" s="229"/>
      <c r="AK48" s="229"/>
      <c r="AL48" s="229"/>
      <c r="AM48" s="229"/>
      <c r="AN48" s="229"/>
      <c r="AO48" s="229"/>
      <c r="AP48" s="229"/>
      <c r="AQ48" s="229"/>
      <c r="AR48" s="229"/>
      <c r="AS48" s="229"/>
      <c r="AT48" s="229"/>
      <c r="AU48" s="229"/>
      <c r="AV48" s="229"/>
      <c r="AW48" s="229"/>
      <c r="AX48" s="229"/>
      <c r="AY48" s="229"/>
      <c r="AZ48" s="229"/>
      <c r="BA48" s="229"/>
      <c r="BB48" s="229"/>
      <c r="BC48" s="229"/>
      <c r="BD48" s="229"/>
      <c r="BE48" s="229"/>
      <c r="BF48" s="229"/>
      <c r="BG48" s="229"/>
      <c r="BH48" s="229"/>
      <c r="BI48" s="229"/>
      <c r="BJ48" s="229"/>
      <c r="BK48" s="229"/>
      <c r="BL48" s="229"/>
      <c r="BM48" s="229"/>
      <c r="BN48" s="229"/>
      <c r="BO48" s="229"/>
      <c r="BP48" s="229"/>
      <c r="BQ48" s="229"/>
      <c r="BR48" s="229"/>
      <c r="BS48" s="229"/>
      <c r="BT48" s="229"/>
      <c r="BU48" s="229"/>
      <c r="BV48" s="229"/>
      <c r="BW48" s="229"/>
      <c r="BX48" s="229"/>
      <c r="BY48" s="229"/>
      <c r="BZ48" s="229"/>
      <c r="CA48" s="229"/>
      <c r="CB48" s="229"/>
      <c r="CC48" s="229"/>
      <c r="CD48" s="229"/>
      <c r="CE48" s="229"/>
      <c r="CF48" s="229"/>
      <c r="CG48" s="229"/>
      <c r="CH48" s="229"/>
      <c r="CI48" s="229"/>
      <c r="CJ48" s="229"/>
      <c r="CK48" s="229"/>
      <c r="CL48" s="229"/>
      <c r="CM48" s="229"/>
      <c r="CN48" s="229"/>
      <c r="CO48" s="229"/>
      <c r="CP48" s="229"/>
      <c r="CQ48" s="229"/>
      <c r="CR48" s="229"/>
      <c r="CS48" s="229"/>
      <c r="CT48" s="229"/>
      <c r="CU48" s="229"/>
      <c r="CV48" s="229"/>
      <c r="CW48" s="229"/>
      <c r="CX48" s="229"/>
      <c r="CY48" s="229"/>
      <c r="CZ48" s="229"/>
      <c r="DA48" s="229"/>
      <c r="DB48" s="229"/>
      <c r="DC48" s="229"/>
      <c r="DD48" s="229"/>
      <c r="DE48" s="229"/>
      <c r="DF48" s="229"/>
      <c r="DG48" s="229"/>
      <c r="DH48" s="229"/>
      <c r="DI48" s="229"/>
      <c r="DJ48" s="229"/>
      <c r="DK48" s="229"/>
      <c r="DL48" s="229"/>
      <c r="DM48" s="229"/>
      <c r="DN48" s="229"/>
      <c r="DO48" s="229"/>
      <c r="DP48" s="229"/>
      <c r="DQ48" s="229"/>
      <c r="DR48" s="229"/>
      <c r="DS48" s="229"/>
      <c r="DT48" s="229"/>
      <c r="DU48" s="229"/>
      <c r="DV48" s="229"/>
      <c r="DW48" s="229"/>
      <c r="DX48" s="229"/>
      <c r="DY48" s="229"/>
      <c r="DZ48" s="229"/>
      <c r="EA48" s="229"/>
      <c r="EB48" s="229"/>
      <c r="EC48" s="229"/>
      <c r="ED48" s="229"/>
      <c r="EE48" s="229"/>
      <c r="EF48" s="229"/>
      <c r="EG48" s="229"/>
      <c r="EH48" s="229"/>
      <c r="EI48" s="229"/>
      <c r="EJ48" s="229"/>
      <c r="EK48" s="229"/>
      <c r="EL48" s="229"/>
      <c r="EM48" s="229"/>
      <c r="EN48" s="229"/>
      <c r="EO48" s="229"/>
      <c r="EP48" s="229"/>
      <c r="EQ48" s="229"/>
      <c r="ER48" s="229"/>
      <c r="ES48" s="229"/>
      <c r="ET48" s="229"/>
      <c r="EU48" s="229"/>
      <c r="EV48" s="229"/>
      <c r="EW48" s="229"/>
      <c r="EX48" s="229"/>
      <c r="EY48" s="229"/>
      <c r="EZ48" s="229"/>
      <c r="FA48" s="229"/>
      <c r="FB48" s="229"/>
      <c r="FC48" s="229"/>
      <c r="FD48" s="229"/>
      <c r="FE48" s="229"/>
      <c r="FF48" s="229"/>
      <c r="FG48" s="229"/>
      <c r="FH48" s="229"/>
      <c r="FI48" s="229"/>
      <c r="FJ48" s="229"/>
      <c r="FK48" s="229"/>
      <c r="FL48" s="229"/>
      <c r="FM48" s="229"/>
      <c r="FN48" s="229"/>
      <c r="FO48" s="229">
        <f t="shared" si="70"/>
        <v>0</v>
      </c>
      <c r="FP48" s="229">
        <f t="shared" si="70"/>
        <v>0</v>
      </c>
      <c r="FQ48" s="229">
        <f t="shared" si="70"/>
        <v>0</v>
      </c>
      <c r="FR48" s="229">
        <f t="shared" ca="1" si="70"/>
        <v>10.201754578189302</v>
      </c>
      <c r="FS48" s="229">
        <f t="shared" ca="1" si="70"/>
        <v>10.201754578189302</v>
      </c>
      <c r="FT48" s="229">
        <f t="shared" ca="1" si="70"/>
        <v>10.201754578189302</v>
      </c>
      <c r="FU48" s="229">
        <f t="shared" ca="1" si="70"/>
        <v>10.201754578189302</v>
      </c>
      <c r="FV48" s="229">
        <f t="shared" ca="1" si="70"/>
        <v>10.201754578189302</v>
      </c>
      <c r="FW48" s="229">
        <f t="shared" ca="1" si="70"/>
        <v>10.201754578189302</v>
      </c>
      <c r="FX48" s="229">
        <f t="shared" ca="1" si="70"/>
        <v>10.201754578189302</v>
      </c>
      <c r="FY48" s="229">
        <f t="shared" ca="1" si="71"/>
        <v>10.201754578189302</v>
      </c>
      <c r="FZ48" s="229">
        <f t="shared" ca="1" si="71"/>
        <v>10.201754578189302</v>
      </c>
      <c r="GA48" s="229">
        <f t="shared" ca="1" si="71"/>
        <v>10.201754578189302</v>
      </c>
      <c r="GB48" s="229">
        <f t="shared" ca="1" si="71"/>
        <v>10.201754578189302</v>
      </c>
      <c r="GC48" s="229">
        <f t="shared" ca="1" si="71"/>
        <v>10.201754578189302</v>
      </c>
      <c r="GD48" s="229">
        <f t="shared" ca="1" si="71"/>
        <v>10.201754578189302</v>
      </c>
      <c r="GE48" s="229">
        <f t="shared" ca="1" si="71"/>
        <v>10.201754578189302</v>
      </c>
      <c r="GF48" s="229">
        <f t="shared" ca="1" si="71"/>
        <v>10.201754578189302</v>
      </c>
      <c r="GG48" s="229">
        <f t="shared" ca="1" si="71"/>
        <v>10.201754578189302</v>
      </c>
      <c r="GH48" s="229">
        <f t="shared" ca="1" si="71"/>
        <v>10.201754578189302</v>
      </c>
      <c r="GI48" s="229">
        <f t="shared" ca="1" si="72"/>
        <v>10.201754578189302</v>
      </c>
      <c r="GJ48" s="229">
        <f t="shared" ca="1" si="72"/>
        <v>10.201754578189302</v>
      </c>
      <c r="GK48" s="229">
        <f t="shared" ca="1" si="72"/>
        <v>10.201754578189302</v>
      </c>
      <c r="GL48" s="229">
        <f t="shared" ca="1" si="72"/>
        <v>10.201754578189302</v>
      </c>
      <c r="GM48" s="229">
        <f t="shared" ca="1" si="72"/>
        <v>10.201754578189302</v>
      </c>
      <c r="GN48" s="229">
        <f t="shared" ca="1" si="72"/>
        <v>10.201754578189302</v>
      </c>
      <c r="GO48" s="229">
        <f t="shared" ca="1" si="72"/>
        <v>10.201754578189302</v>
      </c>
      <c r="GP48" s="229">
        <f t="shared" ca="1" si="72"/>
        <v>10.201754578189302</v>
      </c>
      <c r="GQ48" s="229">
        <f t="shared" ca="1" si="72"/>
        <v>10.201754578189302</v>
      </c>
      <c r="GR48" s="229">
        <f t="shared" ca="1" si="72"/>
        <v>10.201754578189302</v>
      </c>
      <c r="GS48" s="229">
        <f t="shared" ca="1" si="73"/>
        <v>10.201754578189302</v>
      </c>
      <c r="GT48" s="229">
        <f t="shared" ca="1" si="73"/>
        <v>10.201754578189302</v>
      </c>
      <c r="GU48" s="229">
        <f t="shared" ca="1" si="73"/>
        <v>10.201754578189302</v>
      </c>
      <c r="GV48" s="229">
        <f t="shared" ca="1" si="73"/>
        <v>10.201754578189302</v>
      </c>
      <c r="GW48" s="229">
        <f t="shared" ca="1" si="73"/>
        <v>10.201754578189302</v>
      </c>
      <c r="GX48" s="229">
        <f t="shared" ca="1" si="73"/>
        <v>10.201754578189302</v>
      </c>
      <c r="GY48" s="229">
        <f t="shared" ca="1" si="73"/>
        <v>10.201754578189302</v>
      </c>
      <c r="GZ48" s="229">
        <f t="shared" ca="1" si="73"/>
        <v>10.201754578189302</v>
      </c>
      <c r="HA48" s="229">
        <f t="shared" ca="1" si="73"/>
        <v>10.201754578189302</v>
      </c>
      <c r="HB48" s="229">
        <f t="shared" ca="1" si="73"/>
        <v>10.201754578189302</v>
      </c>
      <c r="HC48" s="229">
        <f t="shared" ca="1" si="74"/>
        <v>10.201754578189302</v>
      </c>
      <c r="HD48" s="229">
        <f t="shared" ca="1" si="74"/>
        <v>10.201754578189302</v>
      </c>
      <c r="HE48" s="229">
        <f t="shared" ca="1" si="74"/>
        <v>10.201754578189302</v>
      </c>
      <c r="HF48" s="229">
        <f t="shared" ca="1" si="74"/>
        <v>10.201754578189302</v>
      </c>
      <c r="HG48" s="229">
        <f t="shared" ca="1" si="74"/>
        <v>10.201754578189302</v>
      </c>
      <c r="HH48" s="229">
        <f t="shared" ca="1" si="74"/>
        <v>10.201754578189302</v>
      </c>
      <c r="HI48" s="229">
        <f t="shared" ca="1" si="74"/>
        <v>10.201754578189302</v>
      </c>
      <c r="HJ48" s="229">
        <f t="shared" ca="1" si="74"/>
        <v>10.201754578189302</v>
      </c>
      <c r="HK48" s="229">
        <f t="shared" ca="1" si="74"/>
        <v>10.201754578189302</v>
      </c>
      <c r="HL48" s="229">
        <f t="shared" ca="1" si="74"/>
        <v>10.201754578189302</v>
      </c>
      <c r="HM48" s="229">
        <f t="shared" ca="1" si="75"/>
        <v>10.201754578189302</v>
      </c>
      <c r="HN48" s="229">
        <f t="shared" ca="1" si="75"/>
        <v>10.201754578189302</v>
      </c>
      <c r="HO48" s="229">
        <f t="shared" ca="1" si="75"/>
        <v>10.201754578189302</v>
      </c>
      <c r="HP48" s="229">
        <f t="shared" ca="1" si="75"/>
        <v>10.201754578189302</v>
      </c>
      <c r="HQ48" s="229">
        <f t="shared" ca="1" si="75"/>
        <v>10.201754578189302</v>
      </c>
      <c r="HR48" s="229">
        <f t="shared" ca="1" si="75"/>
        <v>10.201754578189302</v>
      </c>
      <c r="HS48" s="229">
        <f t="shared" ca="1" si="75"/>
        <v>10.201754578189302</v>
      </c>
      <c r="HT48" s="229">
        <f t="shared" ca="1" si="75"/>
        <v>10.201754578189302</v>
      </c>
      <c r="HU48" s="229">
        <f t="shared" ca="1" si="75"/>
        <v>10.201754578189302</v>
      </c>
      <c r="HV48" s="229">
        <f t="shared" ca="1" si="75"/>
        <v>10.201754578189302</v>
      </c>
      <c r="HW48" s="229">
        <f t="shared" ca="1" si="76"/>
        <v>10.201754578189302</v>
      </c>
      <c r="HX48" s="229">
        <f t="shared" ca="1" si="76"/>
        <v>10.201754578189302</v>
      </c>
      <c r="HY48" s="229">
        <f t="shared" ca="1" si="76"/>
        <v>10.201754578189302</v>
      </c>
      <c r="HZ48" s="229">
        <f t="shared" ca="1" si="76"/>
        <v>10.201754578189302</v>
      </c>
      <c r="IA48" s="229">
        <f t="shared" ca="1" si="76"/>
        <v>10.201754578189302</v>
      </c>
      <c r="IB48" s="229">
        <f t="shared" ca="1" si="76"/>
        <v>10.201754578189302</v>
      </c>
      <c r="IC48" s="229">
        <f t="shared" ca="1" si="76"/>
        <v>10.201754578189302</v>
      </c>
      <c r="ID48" s="229">
        <f t="shared" ca="1" si="76"/>
        <v>10.201754578189302</v>
      </c>
      <c r="IE48" s="229">
        <f t="shared" ca="1" si="76"/>
        <v>10.201754578189302</v>
      </c>
      <c r="IF48" s="229">
        <f t="shared" ca="1" si="76"/>
        <v>10.201754578189302</v>
      </c>
      <c r="IG48" s="229">
        <f t="shared" ca="1" si="77"/>
        <v>10.201754578189302</v>
      </c>
      <c r="IH48" s="229">
        <f t="shared" ca="1" si="77"/>
        <v>10.201754578189302</v>
      </c>
      <c r="II48" s="229">
        <f t="shared" ca="1" si="77"/>
        <v>10.201754578189302</v>
      </c>
      <c r="IJ48" s="229">
        <f t="shared" ca="1" si="77"/>
        <v>10.201754578189302</v>
      </c>
      <c r="IK48" s="229">
        <f t="shared" ca="1" si="77"/>
        <v>10.201754578189302</v>
      </c>
      <c r="IL48" s="229">
        <f t="shared" ca="1" si="77"/>
        <v>10.201754578189302</v>
      </c>
      <c r="IM48" s="229">
        <f t="shared" ca="1" si="77"/>
        <v>10.201754578189302</v>
      </c>
      <c r="IN48" s="229">
        <f t="shared" ca="1" si="77"/>
        <v>10.201754578189302</v>
      </c>
      <c r="IO48" s="229">
        <f t="shared" ca="1" si="77"/>
        <v>10.201754578189302</v>
      </c>
      <c r="IP48" s="229">
        <f t="shared" ca="1" si="77"/>
        <v>10.201754578189302</v>
      </c>
      <c r="IQ48" s="229">
        <f t="shared" ca="1" si="77"/>
        <v>10.201754578189302</v>
      </c>
      <c r="IR48" s="229">
        <f t="shared" ca="1" si="77"/>
        <v>10.201754578189302</v>
      </c>
      <c r="IS48" s="229">
        <f t="shared" ca="1" si="77"/>
        <v>10.201754578189302</v>
      </c>
      <c r="IT48" s="229">
        <f t="shared" ca="1" si="77"/>
        <v>10.201754578189302</v>
      </c>
      <c r="IU48" s="229"/>
      <c r="IV48" s="229"/>
      <c r="IW48" s="229"/>
      <c r="IX48" s="229"/>
      <c r="IY48" s="229"/>
      <c r="IZ48" s="229"/>
      <c r="JA48" s="229"/>
      <c r="JB48" s="229"/>
      <c r="JC48" s="229"/>
      <c r="JD48" s="229"/>
      <c r="JE48" s="229"/>
      <c r="JF48" s="229"/>
      <c r="JG48" s="229"/>
      <c r="JH48" s="229"/>
      <c r="JI48" s="229"/>
      <c r="JJ48" s="229"/>
      <c r="JK48" s="229"/>
      <c r="JL48" s="229"/>
      <c r="JM48" s="229"/>
      <c r="JN48" s="229"/>
      <c r="JO48" s="229"/>
      <c r="JP48" s="229"/>
      <c r="JQ48" s="229"/>
      <c r="JR48" s="229"/>
      <c r="JS48" s="229"/>
      <c r="JT48" s="229"/>
      <c r="JU48" s="229"/>
      <c r="JV48" s="229"/>
      <c r="JW48" s="229"/>
      <c r="JX48" s="229"/>
      <c r="JY48" s="229"/>
      <c r="JZ48" s="229"/>
      <c r="KA48" s="229"/>
      <c r="KB48" s="229"/>
      <c r="KC48" s="229"/>
      <c r="KD48" s="229"/>
      <c r="KE48" s="229"/>
      <c r="KF48" s="229"/>
      <c r="KG48" s="229"/>
      <c r="KH48" s="229"/>
      <c r="KI48" s="229"/>
      <c r="KJ48" s="229"/>
      <c r="KK48" s="229"/>
      <c r="KL48" s="229"/>
      <c r="KM48" s="229"/>
      <c r="KN48" s="229"/>
      <c r="KO48" s="229"/>
      <c r="KP48" s="229"/>
    </row>
    <row r="49" spans="1:338" s="186" customFormat="1" x14ac:dyDescent="0.3">
      <c r="A49" s="230">
        <f t="shared" si="78"/>
        <v>173</v>
      </c>
      <c r="B49" s="229" cm="1">
        <f t="array" aca="1" ref="B49" ca="1">INDIRECT("'Cronograma de Desembolso'!"&amp;ADDRESS(9,A49+3))</f>
        <v>826.34212083333341</v>
      </c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  <c r="AA49" s="229"/>
      <c r="AB49" s="229"/>
      <c r="AC49" s="229"/>
      <c r="AD49" s="229"/>
      <c r="AE49" s="229"/>
      <c r="AF49" s="229"/>
      <c r="AG49" s="229"/>
      <c r="AH49" s="229"/>
      <c r="AI49" s="229"/>
      <c r="AJ49" s="229"/>
      <c r="AK49" s="229"/>
      <c r="AL49" s="229"/>
      <c r="AM49" s="229"/>
      <c r="AN49" s="229"/>
      <c r="AO49" s="229"/>
      <c r="AP49" s="229"/>
      <c r="AQ49" s="229"/>
      <c r="AR49" s="229"/>
      <c r="AS49" s="229"/>
      <c r="AT49" s="229"/>
      <c r="AU49" s="229"/>
      <c r="AV49" s="229"/>
      <c r="AW49" s="229"/>
      <c r="AX49" s="229"/>
      <c r="AY49" s="229"/>
      <c r="AZ49" s="229"/>
      <c r="BA49" s="229"/>
      <c r="BB49" s="229"/>
      <c r="BC49" s="229"/>
      <c r="BD49" s="229"/>
      <c r="BE49" s="229"/>
      <c r="BF49" s="229"/>
      <c r="BG49" s="229"/>
      <c r="BH49" s="229"/>
      <c r="BI49" s="229"/>
      <c r="BJ49" s="229"/>
      <c r="BK49" s="229"/>
      <c r="BL49" s="229"/>
      <c r="BM49" s="229"/>
      <c r="BN49" s="229"/>
      <c r="BO49" s="229"/>
      <c r="BP49" s="229"/>
      <c r="BQ49" s="229"/>
      <c r="BR49" s="229"/>
      <c r="BS49" s="229"/>
      <c r="BT49" s="229"/>
      <c r="BU49" s="229"/>
      <c r="BV49" s="229"/>
      <c r="BW49" s="229"/>
      <c r="BX49" s="229"/>
      <c r="BY49" s="229"/>
      <c r="BZ49" s="229"/>
      <c r="CA49" s="229"/>
      <c r="CB49" s="229"/>
      <c r="CC49" s="229"/>
      <c r="CD49" s="229"/>
      <c r="CE49" s="229"/>
      <c r="CF49" s="229"/>
      <c r="CG49" s="229"/>
      <c r="CH49" s="229"/>
      <c r="CI49" s="229"/>
      <c r="CJ49" s="229"/>
      <c r="CK49" s="229"/>
      <c r="CL49" s="229"/>
      <c r="CM49" s="229"/>
      <c r="CN49" s="229"/>
      <c r="CO49" s="229"/>
      <c r="CP49" s="229"/>
      <c r="CQ49" s="229"/>
      <c r="CR49" s="229"/>
      <c r="CS49" s="229"/>
      <c r="CT49" s="229"/>
      <c r="CU49" s="229"/>
      <c r="CV49" s="229"/>
      <c r="CW49" s="229"/>
      <c r="CX49" s="229"/>
      <c r="CY49" s="229"/>
      <c r="CZ49" s="229"/>
      <c r="DA49" s="229"/>
      <c r="DB49" s="229"/>
      <c r="DC49" s="229"/>
      <c r="DD49" s="229"/>
      <c r="DE49" s="229"/>
      <c r="DF49" s="229"/>
      <c r="DG49" s="229"/>
      <c r="DH49" s="229"/>
      <c r="DI49" s="229"/>
      <c r="DJ49" s="229"/>
      <c r="DK49" s="229"/>
      <c r="DL49" s="229"/>
      <c r="DM49" s="229"/>
      <c r="DN49" s="229"/>
      <c r="DO49" s="229"/>
      <c r="DP49" s="229"/>
      <c r="DQ49" s="229"/>
      <c r="DR49" s="229"/>
      <c r="DS49" s="229"/>
      <c r="DT49" s="229"/>
      <c r="DU49" s="229"/>
      <c r="DV49" s="229"/>
      <c r="DW49" s="229"/>
      <c r="DX49" s="229"/>
      <c r="DY49" s="229"/>
      <c r="DZ49" s="229"/>
      <c r="EA49" s="229"/>
      <c r="EB49" s="229"/>
      <c r="EC49" s="229"/>
      <c r="ED49" s="229"/>
      <c r="EE49" s="229"/>
      <c r="EF49" s="229"/>
      <c r="EG49" s="229"/>
      <c r="EH49" s="229"/>
      <c r="EI49" s="229"/>
      <c r="EJ49" s="229"/>
      <c r="EK49" s="229"/>
      <c r="EL49" s="229"/>
      <c r="EM49" s="229"/>
      <c r="EN49" s="229"/>
      <c r="EO49" s="229"/>
      <c r="EP49" s="229"/>
      <c r="EQ49" s="229"/>
      <c r="ER49" s="229"/>
      <c r="ES49" s="229"/>
      <c r="ET49" s="229"/>
      <c r="EU49" s="229"/>
      <c r="EV49" s="229"/>
      <c r="EW49" s="229"/>
      <c r="EX49" s="229"/>
      <c r="EY49" s="229"/>
      <c r="EZ49" s="229"/>
      <c r="FA49" s="229"/>
      <c r="FB49" s="229"/>
      <c r="FC49" s="229"/>
      <c r="FD49" s="229"/>
      <c r="FE49" s="229"/>
      <c r="FF49" s="229"/>
      <c r="FG49" s="229"/>
      <c r="FH49" s="229"/>
      <c r="FI49" s="229"/>
      <c r="FJ49" s="229"/>
      <c r="FK49" s="229"/>
      <c r="FL49" s="229"/>
      <c r="FM49" s="229"/>
      <c r="FN49" s="229"/>
      <c r="FO49" s="229">
        <f t="shared" si="70"/>
        <v>0</v>
      </c>
      <c r="FP49" s="229">
        <f t="shared" si="70"/>
        <v>0</v>
      </c>
      <c r="FQ49" s="229">
        <f t="shared" si="70"/>
        <v>0</v>
      </c>
      <c r="FR49" s="229">
        <f t="shared" si="70"/>
        <v>0</v>
      </c>
      <c r="FS49" s="229">
        <f t="shared" ca="1" si="70"/>
        <v>10.329276510416667</v>
      </c>
      <c r="FT49" s="229">
        <f t="shared" ca="1" si="70"/>
        <v>10.329276510416667</v>
      </c>
      <c r="FU49" s="229">
        <f t="shared" ca="1" si="70"/>
        <v>10.329276510416667</v>
      </c>
      <c r="FV49" s="229">
        <f t="shared" ca="1" si="70"/>
        <v>10.329276510416667</v>
      </c>
      <c r="FW49" s="229">
        <f t="shared" ca="1" si="70"/>
        <v>10.329276510416667</v>
      </c>
      <c r="FX49" s="229">
        <f t="shared" ca="1" si="70"/>
        <v>10.329276510416667</v>
      </c>
      <c r="FY49" s="229">
        <f t="shared" ca="1" si="71"/>
        <v>10.329276510416667</v>
      </c>
      <c r="FZ49" s="229">
        <f t="shared" ca="1" si="71"/>
        <v>10.329276510416667</v>
      </c>
      <c r="GA49" s="229">
        <f t="shared" ca="1" si="71"/>
        <v>10.329276510416667</v>
      </c>
      <c r="GB49" s="229">
        <f t="shared" ca="1" si="71"/>
        <v>10.329276510416667</v>
      </c>
      <c r="GC49" s="229">
        <f t="shared" ca="1" si="71"/>
        <v>10.329276510416667</v>
      </c>
      <c r="GD49" s="229">
        <f t="shared" ca="1" si="71"/>
        <v>10.329276510416667</v>
      </c>
      <c r="GE49" s="229">
        <f t="shared" ca="1" si="71"/>
        <v>10.329276510416667</v>
      </c>
      <c r="GF49" s="229">
        <f t="shared" ca="1" si="71"/>
        <v>10.329276510416667</v>
      </c>
      <c r="GG49" s="229">
        <f t="shared" ca="1" si="71"/>
        <v>10.329276510416667</v>
      </c>
      <c r="GH49" s="229">
        <f t="shared" ca="1" si="71"/>
        <v>10.329276510416667</v>
      </c>
      <c r="GI49" s="229">
        <f t="shared" ca="1" si="72"/>
        <v>10.329276510416667</v>
      </c>
      <c r="GJ49" s="229">
        <f t="shared" ca="1" si="72"/>
        <v>10.329276510416667</v>
      </c>
      <c r="GK49" s="229">
        <f t="shared" ca="1" si="72"/>
        <v>10.329276510416667</v>
      </c>
      <c r="GL49" s="229">
        <f t="shared" ca="1" si="72"/>
        <v>10.329276510416667</v>
      </c>
      <c r="GM49" s="229">
        <f t="shared" ca="1" si="72"/>
        <v>10.329276510416667</v>
      </c>
      <c r="GN49" s="229">
        <f t="shared" ca="1" si="72"/>
        <v>10.329276510416667</v>
      </c>
      <c r="GO49" s="229">
        <f t="shared" ca="1" si="72"/>
        <v>10.329276510416667</v>
      </c>
      <c r="GP49" s="229">
        <f t="shared" ca="1" si="72"/>
        <v>10.329276510416667</v>
      </c>
      <c r="GQ49" s="229">
        <f t="shared" ca="1" si="72"/>
        <v>10.329276510416667</v>
      </c>
      <c r="GR49" s="229">
        <f t="shared" ca="1" si="72"/>
        <v>10.329276510416667</v>
      </c>
      <c r="GS49" s="229">
        <f t="shared" ca="1" si="73"/>
        <v>10.329276510416667</v>
      </c>
      <c r="GT49" s="229">
        <f t="shared" ca="1" si="73"/>
        <v>10.329276510416667</v>
      </c>
      <c r="GU49" s="229">
        <f t="shared" ca="1" si="73"/>
        <v>10.329276510416667</v>
      </c>
      <c r="GV49" s="229">
        <f t="shared" ca="1" si="73"/>
        <v>10.329276510416667</v>
      </c>
      <c r="GW49" s="229">
        <f t="shared" ca="1" si="73"/>
        <v>10.329276510416667</v>
      </c>
      <c r="GX49" s="229">
        <f t="shared" ca="1" si="73"/>
        <v>10.329276510416667</v>
      </c>
      <c r="GY49" s="229">
        <f t="shared" ca="1" si="73"/>
        <v>10.329276510416667</v>
      </c>
      <c r="GZ49" s="229">
        <f t="shared" ca="1" si="73"/>
        <v>10.329276510416667</v>
      </c>
      <c r="HA49" s="229">
        <f t="shared" ca="1" si="73"/>
        <v>10.329276510416667</v>
      </c>
      <c r="HB49" s="229">
        <f t="shared" ca="1" si="73"/>
        <v>10.329276510416667</v>
      </c>
      <c r="HC49" s="229">
        <f t="shared" ca="1" si="74"/>
        <v>10.329276510416667</v>
      </c>
      <c r="HD49" s="229">
        <f t="shared" ca="1" si="74"/>
        <v>10.329276510416667</v>
      </c>
      <c r="HE49" s="229">
        <f t="shared" ca="1" si="74"/>
        <v>10.329276510416667</v>
      </c>
      <c r="HF49" s="229">
        <f t="shared" ca="1" si="74"/>
        <v>10.329276510416667</v>
      </c>
      <c r="HG49" s="229">
        <f t="shared" ca="1" si="74"/>
        <v>10.329276510416667</v>
      </c>
      <c r="HH49" s="229">
        <f t="shared" ca="1" si="74"/>
        <v>10.329276510416667</v>
      </c>
      <c r="HI49" s="229">
        <f t="shared" ca="1" si="74"/>
        <v>10.329276510416667</v>
      </c>
      <c r="HJ49" s="229">
        <f t="shared" ca="1" si="74"/>
        <v>10.329276510416667</v>
      </c>
      <c r="HK49" s="229">
        <f t="shared" ca="1" si="74"/>
        <v>10.329276510416667</v>
      </c>
      <c r="HL49" s="229">
        <f t="shared" ca="1" si="74"/>
        <v>10.329276510416667</v>
      </c>
      <c r="HM49" s="229">
        <f t="shared" ca="1" si="75"/>
        <v>10.329276510416667</v>
      </c>
      <c r="HN49" s="229">
        <f t="shared" ca="1" si="75"/>
        <v>10.329276510416667</v>
      </c>
      <c r="HO49" s="229">
        <f t="shared" ca="1" si="75"/>
        <v>10.329276510416667</v>
      </c>
      <c r="HP49" s="229">
        <f t="shared" ca="1" si="75"/>
        <v>10.329276510416667</v>
      </c>
      <c r="HQ49" s="229">
        <f t="shared" ca="1" si="75"/>
        <v>10.329276510416667</v>
      </c>
      <c r="HR49" s="229">
        <f t="shared" ca="1" si="75"/>
        <v>10.329276510416667</v>
      </c>
      <c r="HS49" s="229">
        <f t="shared" ca="1" si="75"/>
        <v>10.329276510416667</v>
      </c>
      <c r="HT49" s="229">
        <f t="shared" ca="1" si="75"/>
        <v>10.329276510416667</v>
      </c>
      <c r="HU49" s="229">
        <f t="shared" ca="1" si="75"/>
        <v>10.329276510416667</v>
      </c>
      <c r="HV49" s="229">
        <f t="shared" ca="1" si="75"/>
        <v>10.329276510416667</v>
      </c>
      <c r="HW49" s="229">
        <f t="shared" ca="1" si="76"/>
        <v>10.329276510416667</v>
      </c>
      <c r="HX49" s="229">
        <f t="shared" ca="1" si="76"/>
        <v>10.329276510416667</v>
      </c>
      <c r="HY49" s="229">
        <f t="shared" ca="1" si="76"/>
        <v>10.329276510416667</v>
      </c>
      <c r="HZ49" s="229">
        <f t="shared" ca="1" si="76"/>
        <v>10.329276510416667</v>
      </c>
      <c r="IA49" s="229">
        <f t="shared" ca="1" si="76"/>
        <v>10.329276510416667</v>
      </c>
      <c r="IB49" s="229">
        <f t="shared" ca="1" si="76"/>
        <v>10.329276510416667</v>
      </c>
      <c r="IC49" s="229">
        <f t="shared" ca="1" si="76"/>
        <v>10.329276510416667</v>
      </c>
      <c r="ID49" s="229">
        <f t="shared" ca="1" si="76"/>
        <v>10.329276510416667</v>
      </c>
      <c r="IE49" s="229">
        <f t="shared" ca="1" si="76"/>
        <v>10.329276510416667</v>
      </c>
      <c r="IF49" s="229">
        <f t="shared" ca="1" si="76"/>
        <v>10.329276510416667</v>
      </c>
      <c r="IG49" s="229">
        <f t="shared" ca="1" si="77"/>
        <v>10.329276510416667</v>
      </c>
      <c r="IH49" s="229">
        <f t="shared" ca="1" si="77"/>
        <v>10.329276510416667</v>
      </c>
      <c r="II49" s="229">
        <f t="shared" ca="1" si="77"/>
        <v>10.329276510416667</v>
      </c>
      <c r="IJ49" s="229">
        <f t="shared" ca="1" si="77"/>
        <v>10.329276510416667</v>
      </c>
      <c r="IK49" s="229">
        <f t="shared" ca="1" si="77"/>
        <v>10.329276510416667</v>
      </c>
      <c r="IL49" s="229">
        <f t="shared" ca="1" si="77"/>
        <v>10.329276510416667</v>
      </c>
      <c r="IM49" s="229">
        <f t="shared" ca="1" si="77"/>
        <v>10.329276510416667</v>
      </c>
      <c r="IN49" s="229">
        <f t="shared" ca="1" si="77"/>
        <v>10.329276510416667</v>
      </c>
      <c r="IO49" s="229">
        <f t="shared" ca="1" si="77"/>
        <v>10.329276510416667</v>
      </c>
      <c r="IP49" s="229">
        <f t="shared" ca="1" si="77"/>
        <v>10.329276510416667</v>
      </c>
      <c r="IQ49" s="229">
        <f t="shared" ca="1" si="77"/>
        <v>10.329276510416667</v>
      </c>
      <c r="IR49" s="229">
        <f t="shared" ca="1" si="77"/>
        <v>10.329276510416667</v>
      </c>
      <c r="IS49" s="229">
        <f t="shared" ca="1" si="77"/>
        <v>10.329276510416667</v>
      </c>
      <c r="IT49" s="229">
        <f t="shared" ca="1" si="77"/>
        <v>10.329276510416667</v>
      </c>
      <c r="IU49" s="229"/>
      <c r="IV49" s="229"/>
      <c r="IW49" s="229"/>
      <c r="IX49" s="229"/>
      <c r="IY49" s="229"/>
      <c r="IZ49" s="229"/>
      <c r="JA49" s="229"/>
      <c r="JB49" s="229"/>
      <c r="JC49" s="229"/>
      <c r="JD49" s="229"/>
      <c r="JE49" s="229"/>
      <c r="JF49" s="229"/>
      <c r="JG49" s="229"/>
      <c r="JH49" s="229"/>
      <c r="JI49" s="229"/>
      <c r="JJ49" s="229"/>
      <c r="JK49" s="229"/>
      <c r="JL49" s="229"/>
      <c r="JM49" s="229"/>
      <c r="JN49" s="229"/>
      <c r="JO49" s="229"/>
      <c r="JP49" s="229"/>
      <c r="JQ49" s="229"/>
      <c r="JR49" s="229"/>
      <c r="JS49" s="229"/>
      <c r="JT49" s="229"/>
      <c r="JU49" s="229"/>
      <c r="JV49" s="229"/>
      <c r="JW49" s="229"/>
      <c r="JX49" s="229"/>
      <c r="JY49" s="229"/>
      <c r="JZ49" s="229"/>
      <c r="KA49" s="229"/>
      <c r="KB49" s="229"/>
      <c r="KC49" s="229"/>
      <c r="KD49" s="229"/>
      <c r="KE49" s="229"/>
      <c r="KF49" s="229"/>
      <c r="KG49" s="229"/>
      <c r="KH49" s="229"/>
      <c r="KI49" s="229"/>
      <c r="KJ49" s="229"/>
      <c r="KK49" s="229"/>
      <c r="KL49" s="229"/>
      <c r="KM49" s="229"/>
      <c r="KN49" s="229"/>
      <c r="KO49" s="229"/>
      <c r="KP49" s="229"/>
    </row>
    <row r="50" spans="1:338" s="186" customFormat="1" x14ac:dyDescent="0.3">
      <c r="A50" s="230">
        <f t="shared" si="78"/>
        <v>174</v>
      </c>
      <c r="B50" s="229" cm="1">
        <f t="array" aca="1" ref="B50" ca="1">INDIRECT("'Cronograma de Desembolso'!"&amp;ADDRESS(9,A50+3))</f>
        <v>826.34212083333341</v>
      </c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  <c r="AO50" s="229"/>
      <c r="AP50" s="229"/>
      <c r="AQ50" s="229"/>
      <c r="AR50" s="229"/>
      <c r="AS50" s="229"/>
      <c r="AT50" s="229"/>
      <c r="AU50" s="229"/>
      <c r="AV50" s="229"/>
      <c r="AW50" s="229"/>
      <c r="AX50" s="229"/>
      <c r="AY50" s="229"/>
      <c r="AZ50" s="229"/>
      <c r="BA50" s="229"/>
      <c r="BB50" s="229"/>
      <c r="BC50" s="229"/>
      <c r="BD50" s="229"/>
      <c r="BE50" s="229"/>
      <c r="BF50" s="229"/>
      <c r="BG50" s="229"/>
      <c r="BH50" s="229"/>
      <c r="BI50" s="229"/>
      <c r="BJ50" s="229"/>
      <c r="BK50" s="229"/>
      <c r="BL50" s="229"/>
      <c r="BM50" s="229"/>
      <c r="BN50" s="229"/>
      <c r="BO50" s="229"/>
      <c r="BP50" s="229"/>
      <c r="BQ50" s="229"/>
      <c r="BR50" s="229"/>
      <c r="BS50" s="229"/>
      <c r="BT50" s="229"/>
      <c r="BU50" s="229"/>
      <c r="BV50" s="229"/>
      <c r="BW50" s="229"/>
      <c r="BX50" s="229"/>
      <c r="BY50" s="229"/>
      <c r="BZ50" s="229"/>
      <c r="CA50" s="229"/>
      <c r="CB50" s="229"/>
      <c r="CC50" s="229"/>
      <c r="CD50" s="229"/>
      <c r="CE50" s="229"/>
      <c r="CF50" s="229"/>
      <c r="CG50" s="229"/>
      <c r="CH50" s="229"/>
      <c r="CI50" s="229"/>
      <c r="CJ50" s="229"/>
      <c r="CK50" s="229"/>
      <c r="CL50" s="229"/>
      <c r="CM50" s="229"/>
      <c r="CN50" s="229"/>
      <c r="CO50" s="229"/>
      <c r="CP50" s="229"/>
      <c r="CQ50" s="229"/>
      <c r="CR50" s="229"/>
      <c r="CS50" s="229"/>
      <c r="CT50" s="229"/>
      <c r="CU50" s="229"/>
      <c r="CV50" s="229"/>
      <c r="CW50" s="229"/>
      <c r="CX50" s="229"/>
      <c r="CY50" s="229"/>
      <c r="CZ50" s="229"/>
      <c r="DA50" s="229"/>
      <c r="DB50" s="229"/>
      <c r="DC50" s="229"/>
      <c r="DD50" s="229"/>
      <c r="DE50" s="229"/>
      <c r="DF50" s="229"/>
      <c r="DG50" s="229"/>
      <c r="DH50" s="229"/>
      <c r="DI50" s="229"/>
      <c r="DJ50" s="229"/>
      <c r="DK50" s="229"/>
      <c r="DL50" s="229"/>
      <c r="DM50" s="229"/>
      <c r="DN50" s="229"/>
      <c r="DO50" s="229"/>
      <c r="DP50" s="229"/>
      <c r="DQ50" s="229"/>
      <c r="DR50" s="229"/>
      <c r="DS50" s="229"/>
      <c r="DT50" s="229"/>
      <c r="DU50" s="229"/>
      <c r="DV50" s="229"/>
      <c r="DW50" s="229"/>
      <c r="DX50" s="229"/>
      <c r="DY50" s="229"/>
      <c r="DZ50" s="229"/>
      <c r="EA50" s="229"/>
      <c r="EB50" s="229"/>
      <c r="EC50" s="229"/>
      <c r="ED50" s="229"/>
      <c r="EE50" s="229"/>
      <c r="EF50" s="229"/>
      <c r="EG50" s="229"/>
      <c r="EH50" s="229"/>
      <c r="EI50" s="229"/>
      <c r="EJ50" s="229"/>
      <c r="EK50" s="229"/>
      <c r="EL50" s="229"/>
      <c r="EM50" s="229"/>
      <c r="EN50" s="229"/>
      <c r="EO50" s="229"/>
      <c r="EP50" s="229"/>
      <c r="EQ50" s="229"/>
      <c r="ER50" s="229"/>
      <c r="ES50" s="229"/>
      <c r="ET50" s="229"/>
      <c r="EU50" s="229"/>
      <c r="EV50" s="229"/>
      <c r="EW50" s="229"/>
      <c r="EX50" s="229"/>
      <c r="EY50" s="229"/>
      <c r="EZ50" s="229"/>
      <c r="FA50" s="229"/>
      <c r="FB50" s="229"/>
      <c r="FC50" s="229"/>
      <c r="FD50" s="229"/>
      <c r="FE50" s="229"/>
      <c r="FF50" s="229"/>
      <c r="FG50" s="229"/>
      <c r="FH50" s="229"/>
      <c r="FI50" s="229"/>
      <c r="FJ50" s="229"/>
      <c r="FK50" s="229"/>
      <c r="FL50" s="229"/>
      <c r="FM50" s="229"/>
      <c r="FN50" s="229"/>
      <c r="FO50" s="229">
        <f t="shared" si="70"/>
        <v>0</v>
      </c>
      <c r="FP50" s="229">
        <f t="shared" si="70"/>
        <v>0</v>
      </c>
      <c r="FQ50" s="229">
        <f t="shared" si="70"/>
        <v>0</v>
      </c>
      <c r="FR50" s="229">
        <f t="shared" si="70"/>
        <v>0</v>
      </c>
      <c r="FS50" s="229">
        <f t="shared" si="70"/>
        <v>0</v>
      </c>
      <c r="FT50" s="229">
        <f t="shared" ca="1" si="70"/>
        <v>10.460026845991562</v>
      </c>
      <c r="FU50" s="229">
        <f t="shared" ca="1" si="70"/>
        <v>10.460026845991562</v>
      </c>
      <c r="FV50" s="229">
        <f t="shared" ca="1" si="70"/>
        <v>10.460026845991562</v>
      </c>
      <c r="FW50" s="229">
        <f t="shared" ca="1" si="70"/>
        <v>10.460026845991562</v>
      </c>
      <c r="FX50" s="229">
        <f t="shared" ca="1" si="70"/>
        <v>10.460026845991562</v>
      </c>
      <c r="FY50" s="229">
        <f t="shared" ca="1" si="71"/>
        <v>10.460026845991562</v>
      </c>
      <c r="FZ50" s="229">
        <f t="shared" ca="1" si="71"/>
        <v>10.460026845991562</v>
      </c>
      <c r="GA50" s="229">
        <f t="shared" ca="1" si="71"/>
        <v>10.460026845991562</v>
      </c>
      <c r="GB50" s="229">
        <f t="shared" ca="1" si="71"/>
        <v>10.460026845991562</v>
      </c>
      <c r="GC50" s="229">
        <f t="shared" ca="1" si="71"/>
        <v>10.460026845991562</v>
      </c>
      <c r="GD50" s="229">
        <f t="shared" ca="1" si="71"/>
        <v>10.460026845991562</v>
      </c>
      <c r="GE50" s="229">
        <f t="shared" ca="1" si="71"/>
        <v>10.460026845991562</v>
      </c>
      <c r="GF50" s="229">
        <f t="shared" ca="1" si="71"/>
        <v>10.460026845991562</v>
      </c>
      <c r="GG50" s="229">
        <f t="shared" ca="1" si="71"/>
        <v>10.460026845991562</v>
      </c>
      <c r="GH50" s="229">
        <f t="shared" ca="1" si="71"/>
        <v>10.460026845991562</v>
      </c>
      <c r="GI50" s="229">
        <f t="shared" ca="1" si="72"/>
        <v>10.460026845991562</v>
      </c>
      <c r="GJ50" s="229">
        <f t="shared" ca="1" si="72"/>
        <v>10.460026845991562</v>
      </c>
      <c r="GK50" s="229">
        <f t="shared" ca="1" si="72"/>
        <v>10.460026845991562</v>
      </c>
      <c r="GL50" s="229">
        <f t="shared" ca="1" si="72"/>
        <v>10.460026845991562</v>
      </c>
      <c r="GM50" s="229">
        <f t="shared" ca="1" si="72"/>
        <v>10.460026845991562</v>
      </c>
      <c r="GN50" s="229">
        <f t="shared" ca="1" si="72"/>
        <v>10.460026845991562</v>
      </c>
      <c r="GO50" s="229">
        <f t="shared" ca="1" si="72"/>
        <v>10.460026845991562</v>
      </c>
      <c r="GP50" s="229">
        <f t="shared" ca="1" si="72"/>
        <v>10.460026845991562</v>
      </c>
      <c r="GQ50" s="229">
        <f t="shared" ca="1" si="72"/>
        <v>10.460026845991562</v>
      </c>
      <c r="GR50" s="229">
        <f t="shared" ca="1" si="72"/>
        <v>10.460026845991562</v>
      </c>
      <c r="GS50" s="229">
        <f t="shared" ca="1" si="73"/>
        <v>10.460026845991562</v>
      </c>
      <c r="GT50" s="229">
        <f t="shared" ca="1" si="73"/>
        <v>10.460026845991562</v>
      </c>
      <c r="GU50" s="229">
        <f t="shared" ca="1" si="73"/>
        <v>10.460026845991562</v>
      </c>
      <c r="GV50" s="229">
        <f t="shared" ca="1" si="73"/>
        <v>10.460026845991562</v>
      </c>
      <c r="GW50" s="229">
        <f t="shared" ca="1" si="73"/>
        <v>10.460026845991562</v>
      </c>
      <c r="GX50" s="229">
        <f t="shared" ca="1" si="73"/>
        <v>10.460026845991562</v>
      </c>
      <c r="GY50" s="229">
        <f t="shared" ca="1" si="73"/>
        <v>10.460026845991562</v>
      </c>
      <c r="GZ50" s="229">
        <f t="shared" ca="1" si="73"/>
        <v>10.460026845991562</v>
      </c>
      <c r="HA50" s="229">
        <f t="shared" ca="1" si="73"/>
        <v>10.460026845991562</v>
      </c>
      <c r="HB50" s="229">
        <f t="shared" ca="1" si="73"/>
        <v>10.460026845991562</v>
      </c>
      <c r="HC50" s="229">
        <f t="shared" ca="1" si="74"/>
        <v>10.460026845991562</v>
      </c>
      <c r="HD50" s="229">
        <f t="shared" ca="1" si="74"/>
        <v>10.460026845991562</v>
      </c>
      <c r="HE50" s="229">
        <f t="shared" ca="1" si="74"/>
        <v>10.460026845991562</v>
      </c>
      <c r="HF50" s="229">
        <f t="shared" ca="1" si="74"/>
        <v>10.460026845991562</v>
      </c>
      <c r="HG50" s="229">
        <f t="shared" ca="1" si="74"/>
        <v>10.460026845991562</v>
      </c>
      <c r="HH50" s="229">
        <f t="shared" ca="1" si="74"/>
        <v>10.460026845991562</v>
      </c>
      <c r="HI50" s="229">
        <f t="shared" ca="1" si="74"/>
        <v>10.460026845991562</v>
      </c>
      <c r="HJ50" s="229">
        <f t="shared" ca="1" si="74"/>
        <v>10.460026845991562</v>
      </c>
      <c r="HK50" s="229">
        <f t="shared" ca="1" si="74"/>
        <v>10.460026845991562</v>
      </c>
      <c r="HL50" s="229">
        <f t="shared" ca="1" si="74"/>
        <v>10.460026845991562</v>
      </c>
      <c r="HM50" s="229">
        <f t="shared" ca="1" si="75"/>
        <v>10.460026845991562</v>
      </c>
      <c r="HN50" s="229">
        <f t="shared" ca="1" si="75"/>
        <v>10.460026845991562</v>
      </c>
      <c r="HO50" s="229">
        <f t="shared" ca="1" si="75"/>
        <v>10.460026845991562</v>
      </c>
      <c r="HP50" s="229">
        <f t="shared" ca="1" si="75"/>
        <v>10.460026845991562</v>
      </c>
      <c r="HQ50" s="229">
        <f t="shared" ca="1" si="75"/>
        <v>10.460026845991562</v>
      </c>
      <c r="HR50" s="229">
        <f t="shared" ca="1" si="75"/>
        <v>10.460026845991562</v>
      </c>
      <c r="HS50" s="229">
        <f t="shared" ca="1" si="75"/>
        <v>10.460026845991562</v>
      </c>
      <c r="HT50" s="229">
        <f t="shared" ca="1" si="75"/>
        <v>10.460026845991562</v>
      </c>
      <c r="HU50" s="229">
        <f t="shared" ca="1" si="75"/>
        <v>10.460026845991562</v>
      </c>
      <c r="HV50" s="229">
        <f t="shared" ca="1" si="75"/>
        <v>10.460026845991562</v>
      </c>
      <c r="HW50" s="229">
        <f t="shared" ca="1" si="76"/>
        <v>10.460026845991562</v>
      </c>
      <c r="HX50" s="229">
        <f t="shared" ca="1" si="76"/>
        <v>10.460026845991562</v>
      </c>
      <c r="HY50" s="229">
        <f t="shared" ca="1" si="76"/>
        <v>10.460026845991562</v>
      </c>
      <c r="HZ50" s="229">
        <f t="shared" ca="1" si="76"/>
        <v>10.460026845991562</v>
      </c>
      <c r="IA50" s="229">
        <f t="shared" ca="1" si="76"/>
        <v>10.460026845991562</v>
      </c>
      <c r="IB50" s="229">
        <f t="shared" ca="1" si="76"/>
        <v>10.460026845991562</v>
      </c>
      <c r="IC50" s="229">
        <f t="shared" ca="1" si="76"/>
        <v>10.460026845991562</v>
      </c>
      <c r="ID50" s="229">
        <f t="shared" ca="1" si="76"/>
        <v>10.460026845991562</v>
      </c>
      <c r="IE50" s="229">
        <f t="shared" ca="1" si="76"/>
        <v>10.460026845991562</v>
      </c>
      <c r="IF50" s="229">
        <f t="shared" ca="1" si="76"/>
        <v>10.460026845991562</v>
      </c>
      <c r="IG50" s="229">
        <f t="shared" ca="1" si="77"/>
        <v>10.460026845991562</v>
      </c>
      <c r="IH50" s="229">
        <f t="shared" ca="1" si="77"/>
        <v>10.460026845991562</v>
      </c>
      <c r="II50" s="229">
        <f t="shared" ca="1" si="77"/>
        <v>10.460026845991562</v>
      </c>
      <c r="IJ50" s="229">
        <f t="shared" ca="1" si="77"/>
        <v>10.460026845991562</v>
      </c>
      <c r="IK50" s="229">
        <f t="shared" ca="1" si="77"/>
        <v>10.460026845991562</v>
      </c>
      <c r="IL50" s="229">
        <f t="shared" ca="1" si="77"/>
        <v>10.460026845991562</v>
      </c>
      <c r="IM50" s="229">
        <f t="shared" ca="1" si="77"/>
        <v>10.460026845991562</v>
      </c>
      <c r="IN50" s="229">
        <f t="shared" ca="1" si="77"/>
        <v>10.460026845991562</v>
      </c>
      <c r="IO50" s="229">
        <f t="shared" ca="1" si="77"/>
        <v>10.460026845991562</v>
      </c>
      <c r="IP50" s="229">
        <f t="shared" ca="1" si="77"/>
        <v>10.460026845991562</v>
      </c>
      <c r="IQ50" s="229">
        <f t="shared" ca="1" si="77"/>
        <v>10.460026845991562</v>
      </c>
      <c r="IR50" s="229">
        <f t="shared" ca="1" si="77"/>
        <v>10.460026845991562</v>
      </c>
      <c r="IS50" s="229">
        <f t="shared" ca="1" si="77"/>
        <v>10.460026845991562</v>
      </c>
      <c r="IT50" s="229">
        <f t="shared" ca="1" si="77"/>
        <v>10.460026845991562</v>
      </c>
      <c r="IU50" s="229"/>
      <c r="IV50" s="229"/>
      <c r="IW50" s="229"/>
      <c r="IX50" s="229"/>
      <c r="IY50" s="229"/>
      <c r="IZ50" s="229"/>
      <c r="JA50" s="229"/>
      <c r="JB50" s="229"/>
      <c r="JC50" s="229"/>
      <c r="JD50" s="229"/>
      <c r="JE50" s="229"/>
      <c r="JF50" s="229"/>
      <c r="JG50" s="229"/>
      <c r="JH50" s="229"/>
      <c r="JI50" s="229"/>
      <c r="JJ50" s="229"/>
      <c r="JK50" s="229"/>
      <c r="JL50" s="229"/>
      <c r="JM50" s="229"/>
      <c r="JN50" s="229"/>
      <c r="JO50" s="229"/>
      <c r="JP50" s="229"/>
      <c r="JQ50" s="229"/>
      <c r="JR50" s="229"/>
      <c r="JS50" s="229"/>
      <c r="JT50" s="229"/>
      <c r="JU50" s="229"/>
      <c r="JV50" s="229"/>
      <c r="JW50" s="229"/>
      <c r="JX50" s="229"/>
      <c r="JY50" s="229"/>
      <c r="JZ50" s="229"/>
      <c r="KA50" s="229"/>
      <c r="KB50" s="229"/>
      <c r="KC50" s="229"/>
      <c r="KD50" s="229"/>
      <c r="KE50" s="229"/>
      <c r="KF50" s="229"/>
      <c r="KG50" s="229"/>
      <c r="KH50" s="229"/>
      <c r="KI50" s="229"/>
      <c r="KJ50" s="229"/>
      <c r="KK50" s="229"/>
      <c r="KL50" s="229"/>
      <c r="KM50" s="229"/>
      <c r="KN50" s="229"/>
      <c r="KO50" s="229"/>
      <c r="KP50" s="229"/>
    </row>
    <row r="51" spans="1:338" s="186" customFormat="1" x14ac:dyDescent="0.3">
      <c r="A51" s="230">
        <f t="shared" si="78"/>
        <v>175</v>
      </c>
      <c r="B51" s="229" cm="1">
        <f t="array" aca="1" ref="B51" ca="1">INDIRECT("'Cronograma de Desembolso'!"&amp;ADDRESS(9,A51+3))</f>
        <v>826.34212083333341</v>
      </c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229"/>
      <c r="AD51" s="229"/>
      <c r="AE51" s="229"/>
      <c r="AF51" s="229"/>
      <c r="AG51" s="229"/>
      <c r="AH51" s="229"/>
      <c r="AI51" s="229"/>
      <c r="AJ51" s="229"/>
      <c r="AK51" s="229"/>
      <c r="AL51" s="229"/>
      <c r="AM51" s="229"/>
      <c r="AN51" s="229"/>
      <c r="AO51" s="229"/>
      <c r="AP51" s="229"/>
      <c r="AQ51" s="229"/>
      <c r="AR51" s="229"/>
      <c r="AS51" s="229"/>
      <c r="AT51" s="229"/>
      <c r="AU51" s="229"/>
      <c r="AV51" s="229"/>
      <c r="AW51" s="229"/>
      <c r="AX51" s="229"/>
      <c r="AY51" s="229"/>
      <c r="AZ51" s="229"/>
      <c r="BA51" s="229"/>
      <c r="BB51" s="229"/>
      <c r="BC51" s="229"/>
      <c r="BD51" s="229"/>
      <c r="BE51" s="229"/>
      <c r="BF51" s="229"/>
      <c r="BG51" s="229"/>
      <c r="BH51" s="229"/>
      <c r="BI51" s="229"/>
      <c r="BJ51" s="229"/>
      <c r="BK51" s="229"/>
      <c r="BL51" s="229"/>
      <c r="BM51" s="229"/>
      <c r="BN51" s="229"/>
      <c r="BO51" s="229"/>
      <c r="BP51" s="229"/>
      <c r="BQ51" s="229"/>
      <c r="BR51" s="229"/>
      <c r="BS51" s="229"/>
      <c r="BT51" s="229"/>
      <c r="BU51" s="229"/>
      <c r="BV51" s="229"/>
      <c r="BW51" s="229"/>
      <c r="BX51" s="229"/>
      <c r="BY51" s="229"/>
      <c r="BZ51" s="229"/>
      <c r="CA51" s="229"/>
      <c r="CB51" s="229"/>
      <c r="CC51" s="229"/>
      <c r="CD51" s="229"/>
      <c r="CE51" s="229"/>
      <c r="CF51" s="229"/>
      <c r="CG51" s="229"/>
      <c r="CH51" s="229"/>
      <c r="CI51" s="229"/>
      <c r="CJ51" s="229"/>
      <c r="CK51" s="229"/>
      <c r="CL51" s="229"/>
      <c r="CM51" s="229"/>
      <c r="CN51" s="229"/>
      <c r="CO51" s="229"/>
      <c r="CP51" s="229"/>
      <c r="CQ51" s="229"/>
      <c r="CR51" s="229"/>
      <c r="CS51" s="229"/>
      <c r="CT51" s="229"/>
      <c r="CU51" s="229"/>
      <c r="CV51" s="229"/>
      <c r="CW51" s="229"/>
      <c r="CX51" s="229"/>
      <c r="CY51" s="229"/>
      <c r="CZ51" s="229"/>
      <c r="DA51" s="229"/>
      <c r="DB51" s="229"/>
      <c r="DC51" s="229"/>
      <c r="DD51" s="229"/>
      <c r="DE51" s="229"/>
      <c r="DF51" s="229"/>
      <c r="DG51" s="229"/>
      <c r="DH51" s="229"/>
      <c r="DI51" s="229"/>
      <c r="DJ51" s="229"/>
      <c r="DK51" s="229"/>
      <c r="DL51" s="229"/>
      <c r="DM51" s="229"/>
      <c r="DN51" s="229"/>
      <c r="DO51" s="229"/>
      <c r="DP51" s="229"/>
      <c r="DQ51" s="229"/>
      <c r="DR51" s="229"/>
      <c r="DS51" s="229"/>
      <c r="DT51" s="229"/>
      <c r="DU51" s="229"/>
      <c r="DV51" s="229"/>
      <c r="DW51" s="229"/>
      <c r="DX51" s="229"/>
      <c r="DY51" s="229"/>
      <c r="DZ51" s="229"/>
      <c r="EA51" s="229"/>
      <c r="EB51" s="229"/>
      <c r="EC51" s="229"/>
      <c r="ED51" s="229"/>
      <c r="EE51" s="229"/>
      <c r="EF51" s="229"/>
      <c r="EG51" s="229"/>
      <c r="EH51" s="229"/>
      <c r="EI51" s="229"/>
      <c r="EJ51" s="229"/>
      <c r="EK51" s="229"/>
      <c r="EL51" s="229"/>
      <c r="EM51" s="229"/>
      <c r="EN51" s="229"/>
      <c r="EO51" s="229"/>
      <c r="EP51" s="229"/>
      <c r="EQ51" s="229"/>
      <c r="ER51" s="229"/>
      <c r="ES51" s="229"/>
      <c r="ET51" s="229"/>
      <c r="EU51" s="229"/>
      <c r="EV51" s="229"/>
      <c r="EW51" s="229"/>
      <c r="EX51" s="229"/>
      <c r="EY51" s="229"/>
      <c r="EZ51" s="229"/>
      <c r="FA51" s="229"/>
      <c r="FB51" s="229"/>
      <c r="FC51" s="229"/>
      <c r="FD51" s="229"/>
      <c r="FE51" s="229"/>
      <c r="FF51" s="229"/>
      <c r="FG51" s="229"/>
      <c r="FH51" s="229"/>
      <c r="FI51" s="229"/>
      <c r="FJ51" s="229"/>
      <c r="FK51" s="229"/>
      <c r="FL51" s="229"/>
      <c r="FM51" s="229"/>
      <c r="FN51" s="229"/>
      <c r="FO51" s="229">
        <f t="shared" si="70"/>
        <v>0</v>
      </c>
      <c r="FP51" s="229">
        <f t="shared" si="70"/>
        <v>0</v>
      </c>
      <c r="FQ51" s="229">
        <f t="shared" si="70"/>
        <v>0</v>
      </c>
      <c r="FR51" s="229">
        <f t="shared" si="70"/>
        <v>0</v>
      </c>
      <c r="FS51" s="229">
        <f t="shared" si="70"/>
        <v>0</v>
      </c>
      <c r="FT51" s="229">
        <f t="shared" si="70"/>
        <v>0</v>
      </c>
      <c r="FU51" s="229">
        <f t="shared" ca="1" si="70"/>
        <v>10.594129754273505</v>
      </c>
      <c r="FV51" s="229">
        <f t="shared" ca="1" si="70"/>
        <v>10.594129754273505</v>
      </c>
      <c r="FW51" s="229">
        <f t="shared" ca="1" si="70"/>
        <v>10.594129754273505</v>
      </c>
      <c r="FX51" s="229">
        <f t="shared" ca="1" si="70"/>
        <v>10.594129754273505</v>
      </c>
      <c r="FY51" s="229">
        <f t="shared" ca="1" si="71"/>
        <v>10.594129754273505</v>
      </c>
      <c r="FZ51" s="229">
        <f t="shared" ca="1" si="71"/>
        <v>10.594129754273505</v>
      </c>
      <c r="GA51" s="229">
        <f t="shared" ca="1" si="71"/>
        <v>10.594129754273505</v>
      </c>
      <c r="GB51" s="229">
        <f t="shared" ca="1" si="71"/>
        <v>10.594129754273505</v>
      </c>
      <c r="GC51" s="229">
        <f t="shared" ca="1" si="71"/>
        <v>10.594129754273505</v>
      </c>
      <c r="GD51" s="229">
        <f t="shared" ca="1" si="71"/>
        <v>10.594129754273505</v>
      </c>
      <c r="GE51" s="229">
        <f t="shared" ca="1" si="71"/>
        <v>10.594129754273505</v>
      </c>
      <c r="GF51" s="229">
        <f t="shared" ca="1" si="71"/>
        <v>10.594129754273505</v>
      </c>
      <c r="GG51" s="229">
        <f t="shared" ca="1" si="71"/>
        <v>10.594129754273505</v>
      </c>
      <c r="GH51" s="229">
        <f t="shared" ca="1" si="71"/>
        <v>10.594129754273505</v>
      </c>
      <c r="GI51" s="229">
        <f t="shared" ca="1" si="72"/>
        <v>10.594129754273505</v>
      </c>
      <c r="GJ51" s="229">
        <f t="shared" ca="1" si="72"/>
        <v>10.594129754273505</v>
      </c>
      <c r="GK51" s="229">
        <f t="shared" ca="1" si="72"/>
        <v>10.594129754273505</v>
      </c>
      <c r="GL51" s="229">
        <f t="shared" ca="1" si="72"/>
        <v>10.594129754273505</v>
      </c>
      <c r="GM51" s="229">
        <f t="shared" ca="1" si="72"/>
        <v>10.594129754273505</v>
      </c>
      <c r="GN51" s="229">
        <f t="shared" ca="1" si="72"/>
        <v>10.594129754273505</v>
      </c>
      <c r="GO51" s="229">
        <f t="shared" ca="1" si="72"/>
        <v>10.594129754273505</v>
      </c>
      <c r="GP51" s="229">
        <f t="shared" ca="1" si="72"/>
        <v>10.594129754273505</v>
      </c>
      <c r="GQ51" s="229">
        <f t="shared" ca="1" si="72"/>
        <v>10.594129754273505</v>
      </c>
      <c r="GR51" s="229">
        <f t="shared" ca="1" si="72"/>
        <v>10.594129754273505</v>
      </c>
      <c r="GS51" s="229">
        <f t="shared" ca="1" si="73"/>
        <v>10.594129754273505</v>
      </c>
      <c r="GT51" s="229">
        <f t="shared" ca="1" si="73"/>
        <v>10.594129754273505</v>
      </c>
      <c r="GU51" s="229">
        <f t="shared" ca="1" si="73"/>
        <v>10.594129754273505</v>
      </c>
      <c r="GV51" s="229">
        <f t="shared" ca="1" si="73"/>
        <v>10.594129754273505</v>
      </c>
      <c r="GW51" s="229">
        <f t="shared" ca="1" si="73"/>
        <v>10.594129754273505</v>
      </c>
      <c r="GX51" s="229">
        <f t="shared" ca="1" si="73"/>
        <v>10.594129754273505</v>
      </c>
      <c r="GY51" s="229">
        <f t="shared" ca="1" si="73"/>
        <v>10.594129754273505</v>
      </c>
      <c r="GZ51" s="229">
        <f t="shared" ca="1" si="73"/>
        <v>10.594129754273505</v>
      </c>
      <c r="HA51" s="229">
        <f t="shared" ca="1" si="73"/>
        <v>10.594129754273505</v>
      </c>
      <c r="HB51" s="229">
        <f t="shared" ca="1" si="73"/>
        <v>10.594129754273505</v>
      </c>
      <c r="HC51" s="229">
        <f t="shared" ca="1" si="74"/>
        <v>10.594129754273505</v>
      </c>
      <c r="HD51" s="229">
        <f t="shared" ca="1" si="74"/>
        <v>10.594129754273505</v>
      </c>
      <c r="HE51" s="229">
        <f t="shared" ca="1" si="74"/>
        <v>10.594129754273505</v>
      </c>
      <c r="HF51" s="229">
        <f t="shared" ca="1" si="74"/>
        <v>10.594129754273505</v>
      </c>
      <c r="HG51" s="229">
        <f t="shared" ca="1" si="74"/>
        <v>10.594129754273505</v>
      </c>
      <c r="HH51" s="229">
        <f t="shared" ca="1" si="74"/>
        <v>10.594129754273505</v>
      </c>
      <c r="HI51" s="229">
        <f t="shared" ca="1" si="74"/>
        <v>10.594129754273505</v>
      </c>
      <c r="HJ51" s="229">
        <f t="shared" ca="1" si="74"/>
        <v>10.594129754273505</v>
      </c>
      <c r="HK51" s="229">
        <f t="shared" ca="1" si="74"/>
        <v>10.594129754273505</v>
      </c>
      <c r="HL51" s="229">
        <f t="shared" ca="1" si="74"/>
        <v>10.594129754273505</v>
      </c>
      <c r="HM51" s="229">
        <f t="shared" ca="1" si="75"/>
        <v>10.594129754273505</v>
      </c>
      <c r="HN51" s="229">
        <f t="shared" ca="1" si="75"/>
        <v>10.594129754273505</v>
      </c>
      <c r="HO51" s="229">
        <f t="shared" ca="1" si="75"/>
        <v>10.594129754273505</v>
      </c>
      <c r="HP51" s="229">
        <f t="shared" ca="1" si="75"/>
        <v>10.594129754273505</v>
      </c>
      <c r="HQ51" s="229">
        <f t="shared" ca="1" si="75"/>
        <v>10.594129754273505</v>
      </c>
      <c r="HR51" s="229">
        <f t="shared" ca="1" si="75"/>
        <v>10.594129754273505</v>
      </c>
      <c r="HS51" s="229">
        <f t="shared" ca="1" si="75"/>
        <v>10.594129754273505</v>
      </c>
      <c r="HT51" s="229">
        <f t="shared" ca="1" si="75"/>
        <v>10.594129754273505</v>
      </c>
      <c r="HU51" s="229">
        <f t="shared" ca="1" si="75"/>
        <v>10.594129754273505</v>
      </c>
      <c r="HV51" s="229">
        <f t="shared" ca="1" si="75"/>
        <v>10.594129754273505</v>
      </c>
      <c r="HW51" s="229">
        <f t="shared" ca="1" si="76"/>
        <v>10.594129754273505</v>
      </c>
      <c r="HX51" s="229">
        <f t="shared" ca="1" si="76"/>
        <v>10.594129754273505</v>
      </c>
      <c r="HY51" s="229">
        <f t="shared" ca="1" si="76"/>
        <v>10.594129754273505</v>
      </c>
      <c r="HZ51" s="229">
        <f t="shared" ca="1" si="76"/>
        <v>10.594129754273505</v>
      </c>
      <c r="IA51" s="229">
        <f t="shared" ca="1" si="76"/>
        <v>10.594129754273505</v>
      </c>
      <c r="IB51" s="229">
        <f t="shared" ca="1" si="76"/>
        <v>10.594129754273505</v>
      </c>
      <c r="IC51" s="229">
        <f t="shared" ca="1" si="76"/>
        <v>10.594129754273505</v>
      </c>
      <c r="ID51" s="229">
        <f t="shared" ca="1" si="76"/>
        <v>10.594129754273505</v>
      </c>
      <c r="IE51" s="229">
        <f t="shared" ca="1" si="76"/>
        <v>10.594129754273505</v>
      </c>
      <c r="IF51" s="229">
        <f t="shared" ca="1" si="76"/>
        <v>10.594129754273505</v>
      </c>
      <c r="IG51" s="229">
        <f t="shared" ca="1" si="77"/>
        <v>10.594129754273505</v>
      </c>
      <c r="IH51" s="229">
        <f t="shared" ca="1" si="77"/>
        <v>10.594129754273505</v>
      </c>
      <c r="II51" s="229">
        <f t="shared" ca="1" si="77"/>
        <v>10.594129754273505</v>
      </c>
      <c r="IJ51" s="229">
        <f t="shared" ca="1" si="77"/>
        <v>10.594129754273505</v>
      </c>
      <c r="IK51" s="229">
        <f t="shared" ca="1" si="77"/>
        <v>10.594129754273505</v>
      </c>
      <c r="IL51" s="229">
        <f t="shared" ca="1" si="77"/>
        <v>10.594129754273505</v>
      </c>
      <c r="IM51" s="229">
        <f t="shared" ca="1" si="77"/>
        <v>10.594129754273505</v>
      </c>
      <c r="IN51" s="229">
        <f t="shared" ca="1" si="77"/>
        <v>10.594129754273505</v>
      </c>
      <c r="IO51" s="229">
        <f t="shared" ca="1" si="77"/>
        <v>10.594129754273505</v>
      </c>
      <c r="IP51" s="229">
        <f t="shared" ca="1" si="77"/>
        <v>10.594129754273505</v>
      </c>
      <c r="IQ51" s="229">
        <f t="shared" ca="1" si="77"/>
        <v>10.594129754273505</v>
      </c>
      <c r="IR51" s="229">
        <f t="shared" ca="1" si="77"/>
        <v>10.594129754273505</v>
      </c>
      <c r="IS51" s="229">
        <f t="shared" ca="1" si="77"/>
        <v>10.594129754273505</v>
      </c>
      <c r="IT51" s="229">
        <f t="shared" ca="1" si="77"/>
        <v>10.594129754273505</v>
      </c>
      <c r="IU51" s="229"/>
      <c r="IV51" s="229"/>
      <c r="IW51" s="229"/>
      <c r="IX51" s="229"/>
      <c r="IY51" s="229"/>
      <c r="IZ51" s="229"/>
      <c r="JA51" s="229"/>
      <c r="JB51" s="229"/>
      <c r="JC51" s="229"/>
      <c r="JD51" s="229"/>
      <c r="JE51" s="229"/>
      <c r="JF51" s="229"/>
      <c r="JG51" s="229"/>
      <c r="JH51" s="229"/>
      <c r="JI51" s="229"/>
      <c r="JJ51" s="229"/>
      <c r="JK51" s="229"/>
      <c r="JL51" s="229"/>
      <c r="JM51" s="229"/>
      <c r="JN51" s="229"/>
      <c r="JO51" s="229"/>
      <c r="JP51" s="229"/>
      <c r="JQ51" s="229"/>
      <c r="JR51" s="229"/>
      <c r="JS51" s="229"/>
      <c r="JT51" s="229"/>
      <c r="JU51" s="229"/>
      <c r="JV51" s="229"/>
      <c r="JW51" s="229"/>
      <c r="JX51" s="229"/>
      <c r="JY51" s="229"/>
      <c r="JZ51" s="229"/>
      <c r="KA51" s="229"/>
      <c r="KB51" s="229"/>
      <c r="KC51" s="229"/>
      <c r="KD51" s="229"/>
      <c r="KE51" s="229"/>
      <c r="KF51" s="229"/>
      <c r="KG51" s="229"/>
      <c r="KH51" s="229"/>
      <c r="KI51" s="229"/>
      <c r="KJ51" s="229"/>
      <c r="KK51" s="229"/>
      <c r="KL51" s="229"/>
      <c r="KM51" s="229"/>
      <c r="KN51" s="229"/>
      <c r="KO51" s="229"/>
      <c r="KP51" s="229"/>
    </row>
    <row r="52" spans="1:338" s="186" customFormat="1" x14ac:dyDescent="0.3">
      <c r="A52" s="230">
        <f t="shared" si="78"/>
        <v>176</v>
      </c>
      <c r="B52" s="229" cm="1">
        <f t="array" aca="1" ref="B52" ca="1">INDIRECT("'Cronograma de Desembolso'!"&amp;ADDRESS(9,A52+3))</f>
        <v>826.34212083333341</v>
      </c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  <c r="AA52" s="229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  <c r="AO52" s="229"/>
      <c r="AP52" s="229"/>
      <c r="AQ52" s="229"/>
      <c r="AR52" s="229"/>
      <c r="AS52" s="229"/>
      <c r="AT52" s="229"/>
      <c r="AU52" s="229"/>
      <c r="AV52" s="229"/>
      <c r="AW52" s="229"/>
      <c r="AX52" s="229"/>
      <c r="AY52" s="229"/>
      <c r="AZ52" s="229"/>
      <c r="BA52" s="229"/>
      <c r="BB52" s="229"/>
      <c r="BC52" s="229"/>
      <c r="BD52" s="229"/>
      <c r="BE52" s="229"/>
      <c r="BF52" s="229"/>
      <c r="BG52" s="229"/>
      <c r="BH52" s="229"/>
      <c r="BI52" s="229"/>
      <c r="BJ52" s="229"/>
      <c r="BK52" s="229"/>
      <c r="BL52" s="229"/>
      <c r="BM52" s="229"/>
      <c r="BN52" s="229"/>
      <c r="BO52" s="229"/>
      <c r="BP52" s="229"/>
      <c r="BQ52" s="229"/>
      <c r="BR52" s="229"/>
      <c r="BS52" s="229"/>
      <c r="BT52" s="229"/>
      <c r="BU52" s="229"/>
      <c r="BV52" s="229"/>
      <c r="BW52" s="229"/>
      <c r="BX52" s="229"/>
      <c r="BY52" s="229"/>
      <c r="BZ52" s="229"/>
      <c r="CA52" s="229"/>
      <c r="CB52" s="229"/>
      <c r="CC52" s="229"/>
      <c r="CD52" s="229"/>
      <c r="CE52" s="229"/>
      <c r="CF52" s="229"/>
      <c r="CG52" s="229"/>
      <c r="CH52" s="229"/>
      <c r="CI52" s="229"/>
      <c r="CJ52" s="229"/>
      <c r="CK52" s="229"/>
      <c r="CL52" s="229"/>
      <c r="CM52" s="229"/>
      <c r="CN52" s="229"/>
      <c r="CO52" s="229"/>
      <c r="CP52" s="229"/>
      <c r="CQ52" s="229"/>
      <c r="CR52" s="229"/>
      <c r="CS52" s="229"/>
      <c r="CT52" s="229"/>
      <c r="CU52" s="229"/>
      <c r="CV52" s="229"/>
      <c r="CW52" s="229"/>
      <c r="CX52" s="229"/>
      <c r="CY52" s="229"/>
      <c r="CZ52" s="229"/>
      <c r="DA52" s="229"/>
      <c r="DB52" s="229"/>
      <c r="DC52" s="229"/>
      <c r="DD52" s="229"/>
      <c r="DE52" s="229"/>
      <c r="DF52" s="229"/>
      <c r="DG52" s="229"/>
      <c r="DH52" s="229"/>
      <c r="DI52" s="229"/>
      <c r="DJ52" s="229"/>
      <c r="DK52" s="229"/>
      <c r="DL52" s="229"/>
      <c r="DM52" s="229"/>
      <c r="DN52" s="229"/>
      <c r="DO52" s="229"/>
      <c r="DP52" s="229"/>
      <c r="DQ52" s="229"/>
      <c r="DR52" s="229"/>
      <c r="DS52" s="229"/>
      <c r="DT52" s="229"/>
      <c r="DU52" s="229"/>
      <c r="DV52" s="229"/>
      <c r="DW52" s="229"/>
      <c r="DX52" s="229"/>
      <c r="DY52" s="229"/>
      <c r="DZ52" s="229"/>
      <c r="EA52" s="229"/>
      <c r="EB52" s="229"/>
      <c r="EC52" s="229"/>
      <c r="ED52" s="229"/>
      <c r="EE52" s="229"/>
      <c r="EF52" s="229"/>
      <c r="EG52" s="229"/>
      <c r="EH52" s="229"/>
      <c r="EI52" s="229"/>
      <c r="EJ52" s="229"/>
      <c r="EK52" s="229"/>
      <c r="EL52" s="229"/>
      <c r="EM52" s="229"/>
      <c r="EN52" s="229"/>
      <c r="EO52" s="229"/>
      <c r="EP52" s="229"/>
      <c r="EQ52" s="229"/>
      <c r="ER52" s="229"/>
      <c r="ES52" s="229"/>
      <c r="ET52" s="229"/>
      <c r="EU52" s="229"/>
      <c r="EV52" s="229"/>
      <c r="EW52" s="229"/>
      <c r="EX52" s="229"/>
      <c r="EY52" s="229"/>
      <c r="EZ52" s="229"/>
      <c r="FA52" s="229"/>
      <c r="FB52" s="229"/>
      <c r="FC52" s="229"/>
      <c r="FD52" s="229"/>
      <c r="FE52" s="229"/>
      <c r="FF52" s="229"/>
      <c r="FG52" s="229"/>
      <c r="FH52" s="229"/>
      <c r="FI52" s="229"/>
      <c r="FJ52" s="229"/>
      <c r="FK52" s="229"/>
      <c r="FL52" s="229"/>
      <c r="FM52" s="229"/>
      <c r="FN52" s="229"/>
      <c r="FO52" s="229">
        <f t="shared" si="70"/>
        <v>0</v>
      </c>
      <c r="FP52" s="229">
        <f t="shared" si="70"/>
        <v>0</v>
      </c>
      <c r="FQ52" s="229">
        <f t="shared" si="70"/>
        <v>0</v>
      </c>
      <c r="FR52" s="229">
        <f t="shared" si="70"/>
        <v>0</v>
      </c>
      <c r="FS52" s="229">
        <f t="shared" si="70"/>
        <v>0</v>
      </c>
      <c r="FT52" s="229">
        <f t="shared" si="70"/>
        <v>0</v>
      </c>
      <c r="FU52" s="229">
        <f t="shared" si="70"/>
        <v>0</v>
      </c>
      <c r="FV52" s="229">
        <f t="shared" ca="1" si="70"/>
        <v>10.731715854978356</v>
      </c>
      <c r="FW52" s="229">
        <f t="shared" ca="1" si="70"/>
        <v>10.731715854978356</v>
      </c>
      <c r="FX52" s="229">
        <f t="shared" ca="1" si="70"/>
        <v>10.731715854978356</v>
      </c>
      <c r="FY52" s="229">
        <f t="shared" ca="1" si="71"/>
        <v>10.731715854978356</v>
      </c>
      <c r="FZ52" s="229">
        <f t="shared" ca="1" si="71"/>
        <v>10.731715854978356</v>
      </c>
      <c r="GA52" s="229">
        <f t="shared" ca="1" si="71"/>
        <v>10.731715854978356</v>
      </c>
      <c r="GB52" s="229">
        <f t="shared" ca="1" si="71"/>
        <v>10.731715854978356</v>
      </c>
      <c r="GC52" s="229">
        <f t="shared" ca="1" si="71"/>
        <v>10.731715854978356</v>
      </c>
      <c r="GD52" s="229">
        <f t="shared" ca="1" si="71"/>
        <v>10.731715854978356</v>
      </c>
      <c r="GE52" s="229">
        <f t="shared" ca="1" si="71"/>
        <v>10.731715854978356</v>
      </c>
      <c r="GF52" s="229">
        <f t="shared" ca="1" si="71"/>
        <v>10.731715854978356</v>
      </c>
      <c r="GG52" s="229">
        <f t="shared" ca="1" si="71"/>
        <v>10.731715854978356</v>
      </c>
      <c r="GH52" s="229">
        <f t="shared" ca="1" si="71"/>
        <v>10.731715854978356</v>
      </c>
      <c r="GI52" s="229">
        <f t="shared" ca="1" si="72"/>
        <v>10.731715854978356</v>
      </c>
      <c r="GJ52" s="229">
        <f t="shared" ca="1" si="72"/>
        <v>10.731715854978356</v>
      </c>
      <c r="GK52" s="229">
        <f t="shared" ca="1" si="72"/>
        <v>10.731715854978356</v>
      </c>
      <c r="GL52" s="229">
        <f t="shared" ca="1" si="72"/>
        <v>10.731715854978356</v>
      </c>
      <c r="GM52" s="229">
        <f t="shared" ca="1" si="72"/>
        <v>10.731715854978356</v>
      </c>
      <c r="GN52" s="229">
        <f t="shared" ca="1" si="72"/>
        <v>10.731715854978356</v>
      </c>
      <c r="GO52" s="229">
        <f t="shared" ca="1" si="72"/>
        <v>10.731715854978356</v>
      </c>
      <c r="GP52" s="229">
        <f t="shared" ca="1" si="72"/>
        <v>10.731715854978356</v>
      </c>
      <c r="GQ52" s="229">
        <f t="shared" ca="1" si="72"/>
        <v>10.731715854978356</v>
      </c>
      <c r="GR52" s="229">
        <f t="shared" ca="1" si="72"/>
        <v>10.731715854978356</v>
      </c>
      <c r="GS52" s="229">
        <f t="shared" ca="1" si="73"/>
        <v>10.731715854978356</v>
      </c>
      <c r="GT52" s="229">
        <f t="shared" ca="1" si="73"/>
        <v>10.731715854978356</v>
      </c>
      <c r="GU52" s="229">
        <f t="shared" ca="1" si="73"/>
        <v>10.731715854978356</v>
      </c>
      <c r="GV52" s="229">
        <f t="shared" ca="1" si="73"/>
        <v>10.731715854978356</v>
      </c>
      <c r="GW52" s="229">
        <f t="shared" ca="1" si="73"/>
        <v>10.731715854978356</v>
      </c>
      <c r="GX52" s="229">
        <f t="shared" ca="1" si="73"/>
        <v>10.731715854978356</v>
      </c>
      <c r="GY52" s="229">
        <f t="shared" ca="1" si="73"/>
        <v>10.731715854978356</v>
      </c>
      <c r="GZ52" s="229">
        <f t="shared" ca="1" si="73"/>
        <v>10.731715854978356</v>
      </c>
      <c r="HA52" s="229">
        <f t="shared" ca="1" si="73"/>
        <v>10.731715854978356</v>
      </c>
      <c r="HB52" s="229">
        <f t="shared" ca="1" si="73"/>
        <v>10.731715854978356</v>
      </c>
      <c r="HC52" s="229">
        <f t="shared" ca="1" si="74"/>
        <v>10.731715854978356</v>
      </c>
      <c r="HD52" s="229">
        <f t="shared" ca="1" si="74"/>
        <v>10.731715854978356</v>
      </c>
      <c r="HE52" s="229">
        <f t="shared" ca="1" si="74"/>
        <v>10.731715854978356</v>
      </c>
      <c r="HF52" s="229">
        <f t="shared" ca="1" si="74"/>
        <v>10.731715854978356</v>
      </c>
      <c r="HG52" s="229">
        <f t="shared" ca="1" si="74"/>
        <v>10.731715854978356</v>
      </c>
      <c r="HH52" s="229">
        <f t="shared" ca="1" si="74"/>
        <v>10.731715854978356</v>
      </c>
      <c r="HI52" s="229">
        <f t="shared" ca="1" si="74"/>
        <v>10.731715854978356</v>
      </c>
      <c r="HJ52" s="229">
        <f t="shared" ca="1" si="74"/>
        <v>10.731715854978356</v>
      </c>
      <c r="HK52" s="229">
        <f t="shared" ca="1" si="74"/>
        <v>10.731715854978356</v>
      </c>
      <c r="HL52" s="229">
        <f t="shared" ca="1" si="74"/>
        <v>10.731715854978356</v>
      </c>
      <c r="HM52" s="229">
        <f t="shared" ca="1" si="75"/>
        <v>10.731715854978356</v>
      </c>
      <c r="HN52" s="229">
        <f t="shared" ca="1" si="75"/>
        <v>10.731715854978356</v>
      </c>
      <c r="HO52" s="229">
        <f t="shared" ca="1" si="75"/>
        <v>10.731715854978356</v>
      </c>
      <c r="HP52" s="229">
        <f t="shared" ca="1" si="75"/>
        <v>10.731715854978356</v>
      </c>
      <c r="HQ52" s="229">
        <f t="shared" ca="1" si="75"/>
        <v>10.731715854978356</v>
      </c>
      <c r="HR52" s="229">
        <f t="shared" ca="1" si="75"/>
        <v>10.731715854978356</v>
      </c>
      <c r="HS52" s="229">
        <f t="shared" ca="1" si="75"/>
        <v>10.731715854978356</v>
      </c>
      <c r="HT52" s="229">
        <f t="shared" ca="1" si="75"/>
        <v>10.731715854978356</v>
      </c>
      <c r="HU52" s="229">
        <f t="shared" ca="1" si="75"/>
        <v>10.731715854978356</v>
      </c>
      <c r="HV52" s="229">
        <f t="shared" ca="1" si="75"/>
        <v>10.731715854978356</v>
      </c>
      <c r="HW52" s="229">
        <f t="shared" ca="1" si="76"/>
        <v>10.731715854978356</v>
      </c>
      <c r="HX52" s="229">
        <f t="shared" ca="1" si="76"/>
        <v>10.731715854978356</v>
      </c>
      <c r="HY52" s="229">
        <f t="shared" ca="1" si="76"/>
        <v>10.731715854978356</v>
      </c>
      <c r="HZ52" s="229">
        <f t="shared" ca="1" si="76"/>
        <v>10.731715854978356</v>
      </c>
      <c r="IA52" s="229">
        <f t="shared" ca="1" si="76"/>
        <v>10.731715854978356</v>
      </c>
      <c r="IB52" s="229">
        <f t="shared" ca="1" si="76"/>
        <v>10.731715854978356</v>
      </c>
      <c r="IC52" s="229">
        <f t="shared" ca="1" si="76"/>
        <v>10.731715854978356</v>
      </c>
      <c r="ID52" s="229">
        <f t="shared" ca="1" si="76"/>
        <v>10.731715854978356</v>
      </c>
      <c r="IE52" s="229">
        <f t="shared" ca="1" si="76"/>
        <v>10.731715854978356</v>
      </c>
      <c r="IF52" s="229">
        <f t="shared" ca="1" si="76"/>
        <v>10.731715854978356</v>
      </c>
      <c r="IG52" s="229">
        <f t="shared" ca="1" si="77"/>
        <v>10.731715854978356</v>
      </c>
      <c r="IH52" s="229">
        <f t="shared" ca="1" si="77"/>
        <v>10.731715854978356</v>
      </c>
      <c r="II52" s="229">
        <f t="shared" ca="1" si="77"/>
        <v>10.731715854978356</v>
      </c>
      <c r="IJ52" s="229">
        <f t="shared" ca="1" si="77"/>
        <v>10.731715854978356</v>
      </c>
      <c r="IK52" s="229">
        <f t="shared" ca="1" si="77"/>
        <v>10.731715854978356</v>
      </c>
      <c r="IL52" s="229">
        <f t="shared" ca="1" si="77"/>
        <v>10.731715854978356</v>
      </c>
      <c r="IM52" s="229">
        <f t="shared" ca="1" si="77"/>
        <v>10.731715854978356</v>
      </c>
      <c r="IN52" s="229">
        <f t="shared" ca="1" si="77"/>
        <v>10.731715854978356</v>
      </c>
      <c r="IO52" s="229">
        <f t="shared" ca="1" si="77"/>
        <v>10.731715854978356</v>
      </c>
      <c r="IP52" s="229">
        <f t="shared" ca="1" si="77"/>
        <v>10.731715854978356</v>
      </c>
      <c r="IQ52" s="229">
        <f t="shared" ca="1" si="77"/>
        <v>10.731715854978356</v>
      </c>
      <c r="IR52" s="229">
        <f t="shared" ca="1" si="77"/>
        <v>10.731715854978356</v>
      </c>
      <c r="IS52" s="229">
        <f t="shared" ca="1" si="77"/>
        <v>10.731715854978356</v>
      </c>
      <c r="IT52" s="229">
        <f t="shared" ca="1" si="77"/>
        <v>10.731715854978356</v>
      </c>
      <c r="IU52" s="229"/>
      <c r="IV52" s="229"/>
      <c r="IW52" s="229"/>
      <c r="IX52" s="229"/>
      <c r="IY52" s="229"/>
      <c r="IZ52" s="229"/>
      <c r="JA52" s="229"/>
      <c r="JB52" s="229"/>
      <c r="JC52" s="229"/>
      <c r="JD52" s="229"/>
      <c r="JE52" s="229"/>
      <c r="JF52" s="229"/>
      <c r="JG52" s="229"/>
      <c r="JH52" s="229"/>
      <c r="JI52" s="229"/>
      <c r="JJ52" s="229"/>
      <c r="JK52" s="229"/>
      <c r="JL52" s="229"/>
      <c r="JM52" s="229"/>
      <c r="JN52" s="229"/>
      <c r="JO52" s="229"/>
      <c r="JP52" s="229"/>
      <c r="JQ52" s="229"/>
      <c r="JR52" s="229"/>
      <c r="JS52" s="229"/>
      <c r="JT52" s="229"/>
      <c r="JU52" s="229"/>
      <c r="JV52" s="229"/>
      <c r="JW52" s="229"/>
      <c r="JX52" s="229"/>
      <c r="JY52" s="229"/>
      <c r="JZ52" s="229"/>
      <c r="KA52" s="229"/>
      <c r="KB52" s="229"/>
      <c r="KC52" s="229"/>
      <c r="KD52" s="229"/>
      <c r="KE52" s="229"/>
      <c r="KF52" s="229"/>
      <c r="KG52" s="229"/>
      <c r="KH52" s="229"/>
      <c r="KI52" s="229"/>
      <c r="KJ52" s="229"/>
      <c r="KK52" s="229"/>
      <c r="KL52" s="229"/>
      <c r="KM52" s="229"/>
      <c r="KN52" s="229"/>
      <c r="KO52" s="229"/>
      <c r="KP52" s="229"/>
    </row>
    <row r="53" spans="1:338" s="186" customFormat="1" x14ac:dyDescent="0.3">
      <c r="A53" s="230">
        <f t="shared" si="78"/>
        <v>177</v>
      </c>
      <c r="B53" s="229" cm="1">
        <f t="array" aca="1" ref="B53" ca="1">INDIRECT("'Cronograma de Desembolso'!"&amp;ADDRESS(9,A53+3))</f>
        <v>826.34212083333341</v>
      </c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  <c r="AC53" s="229"/>
      <c r="AD53" s="229"/>
      <c r="AE53" s="229"/>
      <c r="AF53" s="229"/>
      <c r="AG53" s="229"/>
      <c r="AH53" s="229"/>
      <c r="AI53" s="229"/>
      <c r="AJ53" s="229"/>
      <c r="AK53" s="229"/>
      <c r="AL53" s="229"/>
      <c r="AM53" s="229"/>
      <c r="AN53" s="229"/>
      <c r="AO53" s="229"/>
      <c r="AP53" s="229"/>
      <c r="AQ53" s="229"/>
      <c r="AR53" s="229"/>
      <c r="AS53" s="229"/>
      <c r="AT53" s="229"/>
      <c r="AU53" s="229"/>
      <c r="AV53" s="229"/>
      <c r="AW53" s="229"/>
      <c r="AX53" s="229"/>
      <c r="AY53" s="229"/>
      <c r="AZ53" s="229"/>
      <c r="BA53" s="229"/>
      <c r="BB53" s="229"/>
      <c r="BC53" s="229"/>
      <c r="BD53" s="229"/>
      <c r="BE53" s="229"/>
      <c r="BF53" s="229"/>
      <c r="BG53" s="229"/>
      <c r="BH53" s="229"/>
      <c r="BI53" s="229"/>
      <c r="BJ53" s="229"/>
      <c r="BK53" s="229"/>
      <c r="BL53" s="229"/>
      <c r="BM53" s="229"/>
      <c r="BN53" s="229"/>
      <c r="BO53" s="229"/>
      <c r="BP53" s="229"/>
      <c r="BQ53" s="229"/>
      <c r="BR53" s="229"/>
      <c r="BS53" s="229"/>
      <c r="BT53" s="229"/>
      <c r="BU53" s="229"/>
      <c r="BV53" s="229"/>
      <c r="BW53" s="229"/>
      <c r="BX53" s="229"/>
      <c r="BY53" s="229"/>
      <c r="BZ53" s="229"/>
      <c r="CA53" s="229"/>
      <c r="CB53" s="229"/>
      <c r="CC53" s="229"/>
      <c r="CD53" s="229"/>
      <c r="CE53" s="229"/>
      <c r="CF53" s="229"/>
      <c r="CG53" s="229"/>
      <c r="CH53" s="229"/>
      <c r="CI53" s="229"/>
      <c r="CJ53" s="229"/>
      <c r="CK53" s="229"/>
      <c r="CL53" s="229"/>
      <c r="CM53" s="229"/>
      <c r="CN53" s="229"/>
      <c r="CO53" s="229"/>
      <c r="CP53" s="229"/>
      <c r="CQ53" s="229"/>
      <c r="CR53" s="229"/>
      <c r="CS53" s="229"/>
      <c r="CT53" s="229"/>
      <c r="CU53" s="229"/>
      <c r="CV53" s="229"/>
      <c r="CW53" s="229"/>
      <c r="CX53" s="229"/>
      <c r="CY53" s="229"/>
      <c r="CZ53" s="229"/>
      <c r="DA53" s="229"/>
      <c r="DB53" s="229"/>
      <c r="DC53" s="229"/>
      <c r="DD53" s="229"/>
      <c r="DE53" s="229"/>
      <c r="DF53" s="229"/>
      <c r="DG53" s="229"/>
      <c r="DH53" s="229"/>
      <c r="DI53" s="229"/>
      <c r="DJ53" s="229"/>
      <c r="DK53" s="229"/>
      <c r="DL53" s="229"/>
      <c r="DM53" s="229"/>
      <c r="DN53" s="229"/>
      <c r="DO53" s="229"/>
      <c r="DP53" s="229"/>
      <c r="DQ53" s="229"/>
      <c r="DR53" s="229"/>
      <c r="DS53" s="229"/>
      <c r="DT53" s="229"/>
      <c r="DU53" s="229"/>
      <c r="DV53" s="229"/>
      <c r="DW53" s="229"/>
      <c r="DX53" s="229"/>
      <c r="DY53" s="229"/>
      <c r="DZ53" s="229"/>
      <c r="EA53" s="229"/>
      <c r="EB53" s="229"/>
      <c r="EC53" s="229"/>
      <c r="ED53" s="229"/>
      <c r="EE53" s="229"/>
      <c r="EF53" s="229"/>
      <c r="EG53" s="229"/>
      <c r="EH53" s="229"/>
      <c r="EI53" s="229"/>
      <c r="EJ53" s="229"/>
      <c r="EK53" s="229"/>
      <c r="EL53" s="229"/>
      <c r="EM53" s="229"/>
      <c r="EN53" s="229"/>
      <c r="EO53" s="229"/>
      <c r="EP53" s="229"/>
      <c r="EQ53" s="229"/>
      <c r="ER53" s="229"/>
      <c r="ES53" s="229"/>
      <c r="ET53" s="229"/>
      <c r="EU53" s="229"/>
      <c r="EV53" s="229"/>
      <c r="EW53" s="229"/>
      <c r="EX53" s="229"/>
      <c r="EY53" s="229"/>
      <c r="EZ53" s="229"/>
      <c r="FA53" s="229"/>
      <c r="FB53" s="229"/>
      <c r="FC53" s="229"/>
      <c r="FD53" s="229"/>
      <c r="FE53" s="229"/>
      <c r="FF53" s="229"/>
      <c r="FG53" s="229"/>
      <c r="FH53" s="229"/>
      <c r="FI53" s="229"/>
      <c r="FJ53" s="229"/>
      <c r="FK53" s="229"/>
      <c r="FL53" s="229"/>
      <c r="FM53" s="229"/>
      <c r="FN53" s="229"/>
      <c r="FO53" s="229">
        <f t="shared" si="70"/>
        <v>0</v>
      </c>
      <c r="FP53" s="229">
        <f t="shared" si="70"/>
        <v>0</v>
      </c>
      <c r="FQ53" s="229">
        <f t="shared" si="70"/>
        <v>0</v>
      </c>
      <c r="FR53" s="229">
        <f t="shared" si="70"/>
        <v>0</v>
      </c>
      <c r="FS53" s="229">
        <f t="shared" si="70"/>
        <v>0</v>
      </c>
      <c r="FT53" s="229">
        <f t="shared" si="70"/>
        <v>0</v>
      </c>
      <c r="FU53" s="229">
        <f t="shared" si="70"/>
        <v>0</v>
      </c>
      <c r="FV53" s="229">
        <f t="shared" si="70"/>
        <v>0</v>
      </c>
      <c r="FW53" s="229">
        <f t="shared" ca="1" si="70"/>
        <v>10.872922642543861</v>
      </c>
      <c r="FX53" s="229">
        <f t="shared" ca="1" si="70"/>
        <v>10.872922642543861</v>
      </c>
      <c r="FY53" s="229">
        <f t="shared" ca="1" si="71"/>
        <v>10.872922642543861</v>
      </c>
      <c r="FZ53" s="229">
        <f t="shared" ca="1" si="71"/>
        <v>10.872922642543861</v>
      </c>
      <c r="GA53" s="229">
        <f t="shared" ca="1" si="71"/>
        <v>10.872922642543861</v>
      </c>
      <c r="GB53" s="229">
        <f t="shared" ca="1" si="71"/>
        <v>10.872922642543861</v>
      </c>
      <c r="GC53" s="229">
        <f t="shared" ca="1" si="71"/>
        <v>10.872922642543861</v>
      </c>
      <c r="GD53" s="229">
        <f t="shared" ca="1" si="71"/>
        <v>10.872922642543861</v>
      </c>
      <c r="GE53" s="229">
        <f t="shared" ca="1" si="71"/>
        <v>10.872922642543861</v>
      </c>
      <c r="GF53" s="229">
        <f t="shared" ca="1" si="71"/>
        <v>10.872922642543861</v>
      </c>
      <c r="GG53" s="229">
        <f t="shared" ca="1" si="71"/>
        <v>10.872922642543861</v>
      </c>
      <c r="GH53" s="229">
        <f t="shared" ca="1" si="71"/>
        <v>10.872922642543861</v>
      </c>
      <c r="GI53" s="229">
        <f t="shared" ca="1" si="72"/>
        <v>10.872922642543861</v>
      </c>
      <c r="GJ53" s="229">
        <f t="shared" ca="1" si="72"/>
        <v>10.872922642543861</v>
      </c>
      <c r="GK53" s="229">
        <f t="shared" ca="1" si="72"/>
        <v>10.872922642543861</v>
      </c>
      <c r="GL53" s="229">
        <f t="shared" ca="1" si="72"/>
        <v>10.872922642543861</v>
      </c>
      <c r="GM53" s="229">
        <f t="shared" ca="1" si="72"/>
        <v>10.872922642543861</v>
      </c>
      <c r="GN53" s="229">
        <f t="shared" ca="1" si="72"/>
        <v>10.872922642543861</v>
      </c>
      <c r="GO53" s="229">
        <f t="shared" ca="1" si="72"/>
        <v>10.872922642543861</v>
      </c>
      <c r="GP53" s="229">
        <f t="shared" ca="1" si="72"/>
        <v>10.872922642543861</v>
      </c>
      <c r="GQ53" s="229">
        <f t="shared" ca="1" si="72"/>
        <v>10.872922642543861</v>
      </c>
      <c r="GR53" s="229">
        <f t="shared" ca="1" si="72"/>
        <v>10.872922642543861</v>
      </c>
      <c r="GS53" s="229">
        <f t="shared" ca="1" si="73"/>
        <v>10.872922642543861</v>
      </c>
      <c r="GT53" s="229">
        <f t="shared" ca="1" si="73"/>
        <v>10.872922642543861</v>
      </c>
      <c r="GU53" s="229">
        <f t="shared" ca="1" si="73"/>
        <v>10.872922642543861</v>
      </c>
      <c r="GV53" s="229">
        <f t="shared" ca="1" si="73"/>
        <v>10.872922642543861</v>
      </c>
      <c r="GW53" s="229">
        <f t="shared" ca="1" si="73"/>
        <v>10.872922642543861</v>
      </c>
      <c r="GX53" s="229">
        <f t="shared" ca="1" si="73"/>
        <v>10.872922642543861</v>
      </c>
      <c r="GY53" s="229">
        <f t="shared" ca="1" si="73"/>
        <v>10.872922642543861</v>
      </c>
      <c r="GZ53" s="229">
        <f t="shared" ca="1" si="73"/>
        <v>10.872922642543861</v>
      </c>
      <c r="HA53" s="229">
        <f t="shared" ca="1" si="73"/>
        <v>10.872922642543861</v>
      </c>
      <c r="HB53" s="229">
        <f t="shared" ca="1" si="73"/>
        <v>10.872922642543861</v>
      </c>
      <c r="HC53" s="229">
        <f t="shared" ca="1" si="74"/>
        <v>10.872922642543861</v>
      </c>
      <c r="HD53" s="229">
        <f t="shared" ca="1" si="74"/>
        <v>10.872922642543861</v>
      </c>
      <c r="HE53" s="229">
        <f t="shared" ca="1" si="74"/>
        <v>10.872922642543861</v>
      </c>
      <c r="HF53" s="229">
        <f t="shared" ca="1" si="74"/>
        <v>10.872922642543861</v>
      </c>
      <c r="HG53" s="229">
        <f t="shared" ca="1" si="74"/>
        <v>10.872922642543861</v>
      </c>
      <c r="HH53" s="229">
        <f t="shared" ca="1" si="74"/>
        <v>10.872922642543861</v>
      </c>
      <c r="HI53" s="229">
        <f t="shared" ca="1" si="74"/>
        <v>10.872922642543861</v>
      </c>
      <c r="HJ53" s="229">
        <f t="shared" ca="1" si="74"/>
        <v>10.872922642543861</v>
      </c>
      <c r="HK53" s="229">
        <f t="shared" ca="1" si="74"/>
        <v>10.872922642543861</v>
      </c>
      <c r="HL53" s="229">
        <f t="shared" ca="1" si="74"/>
        <v>10.872922642543861</v>
      </c>
      <c r="HM53" s="229">
        <f t="shared" ca="1" si="75"/>
        <v>10.872922642543861</v>
      </c>
      <c r="HN53" s="229">
        <f t="shared" ca="1" si="75"/>
        <v>10.872922642543861</v>
      </c>
      <c r="HO53" s="229">
        <f t="shared" ca="1" si="75"/>
        <v>10.872922642543861</v>
      </c>
      <c r="HP53" s="229">
        <f t="shared" ca="1" si="75"/>
        <v>10.872922642543861</v>
      </c>
      <c r="HQ53" s="229">
        <f t="shared" ca="1" si="75"/>
        <v>10.872922642543861</v>
      </c>
      <c r="HR53" s="229">
        <f t="shared" ca="1" si="75"/>
        <v>10.872922642543861</v>
      </c>
      <c r="HS53" s="229">
        <f t="shared" ca="1" si="75"/>
        <v>10.872922642543861</v>
      </c>
      <c r="HT53" s="229">
        <f t="shared" ca="1" si="75"/>
        <v>10.872922642543861</v>
      </c>
      <c r="HU53" s="229">
        <f t="shared" ca="1" si="75"/>
        <v>10.872922642543861</v>
      </c>
      <c r="HV53" s="229">
        <f t="shared" ca="1" si="75"/>
        <v>10.872922642543861</v>
      </c>
      <c r="HW53" s="229">
        <f t="shared" ca="1" si="76"/>
        <v>10.872922642543861</v>
      </c>
      <c r="HX53" s="229">
        <f t="shared" ca="1" si="76"/>
        <v>10.872922642543861</v>
      </c>
      <c r="HY53" s="229">
        <f t="shared" ca="1" si="76"/>
        <v>10.872922642543861</v>
      </c>
      <c r="HZ53" s="229">
        <f t="shared" ca="1" si="76"/>
        <v>10.872922642543861</v>
      </c>
      <c r="IA53" s="229">
        <f t="shared" ca="1" si="76"/>
        <v>10.872922642543861</v>
      </c>
      <c r="IB53" s="229">
        <f t="shared" ca="1" si="76"/>
        <v>10.872922642543861</v>
      </c>
      <c r="IC53" s="229">
        <f t="shared" ca="1" si="76"/>
        <v>10.872922642543861</v>
      </c>
      <c r="ID53" s="229">
        <f t="shared" ca="1" si="76"/>
        <v>10.872922642543861</v>
      </c>
      <c r="IE53" s="229">
        <f t="shared" ca="1" si="76"/>
        <v>10.872922642543861</v>
      </c>
      <c r="IF53" s="229">
        <f t="shared" ca="1" si="76"/>
        <v>10.872922642543861</v>
      </c>
      <c r="IG53" s="229">
        <f t="shared" ca="1" si="77"/>
        <v>10.872922642543861</v>
      </c>
      <c r="IH53" s="229">
        <f t="shared" ca="1" si="77"/>
        <v>10.872922642543861</v>
      </c>
      <c r="II53" s="229">
        <f t="shared" ca="1" si="77"/>
        <v>10.872922642543861</v>
      </c>
      <c r="IJ53" s="229">
        <f t="shared" ca="1" si="77"/>
        <v>10.872922642543861</v>
      </c>
      <c r="IK53" s="229">
        <f t="shared" ca="1" si="77"/>
        <v>10.872922642543861</v>
      </c>
      <c r="IL53" s="229">
        <f t="shared" ca="1" si="77"/>
        <v>10.872922642543861</v>
      </c>
      <c r="IM53" s="229">
        <f t="shared" ca="1" si="77"/>
        <v>10.872922642543861</v>
      </c>
      <c r="IN53" s="229">
        <f t="shared" ca="1" si="77"/>
        <v>10.872922642543861</v>
      </c>
      <c r="IO53" s="229">
        <f t="shared" ca="1" si="77"/>
        <v>10.872922642543861</v>
      </c>
      <c r="IP53" s="229">
        <f t="shared" ca="1" si="77"/>
        <v>10.872922642543861</v>
      </c>
      <c r="IQ53" s="229">
        <f t="shared" ca="1" si="77"/>
        <v>10.872922642543861</v>
      </c>
      <c r="IR53" s="229">
        <f t="shared" ca="1" si="77"/>
        <v>10.872922642543861</v>
      </c>
      <c r="IS53" s="229">
        <f t="shared" ca="1" si="77"/>
        <v>10.872922642543861</v>
      </c>
      <c r="IT53" s="229">
        <f t="shared" ca="1" si="77"/>
        <v>10.872922642543861</v>
      </c>
      <c r="IU53" s="229"/>
      <c r="IV53" s="229"/>
      <c r="IW53" s="229"/>
      <c r="IX53" s="229"/>
      <c r="IY53" s="229"/>
      <c r="IZ53" s="229"/>
      <c r="JA53" s="229"/>
      <c r="JB53" s="229"/>
      <c r="JC53" s="229"/>
      <c r="JD53" s="229"/>
      <c r="JE53" s="229"/>
      <c r="JF53" s="229"/>
      <c r="JG53" s="229"/>
      <c r="JH53" s="229"/>
      <c r="JI53" s="229"/>
      <c r="JJ53" s="229"/>
      <c r="JK53" s="229"/>
      <c r="JL53" s="229"/>
      <c r="JM53" s="229"/>
      <c r="JN53" s="229"/>
      <c r="JO53" s="229"/>
      <c r="JP53" s="229"/>
      <c r="JQ53" s="229"/>
      <c r="JR53" s="229"/>
      <c r="JS53" s="229"/>
      <c r="JT53" s="229"/>
      <c r="JU53" s="229"/>
      <c r="JV53" s="229"/>
      <c r="JW53" s="229"/>
      <c r="JX53" s="229"/>
      <c r="JY53" s="229"/>
      <c r="JZ53" s="229"/>
      <c r="KA53" s="229"/>
      <c r="KB53" s="229"/>
      <c r="KC53" s="229"/>
      <c r="KD53" s="229"/>
      <c r="KE53" s="229"/>
      <c r="KF53" s="229"/>
      <c r="KG53" s="229"/>
      <c r="KH53" s="229"/>
      <c r="KI53" s="229"/>
      <c r="KJ53" s="229"/>
      <c r="KK53" s="229"/>
      <c r="KL53" s="229"/>
      <c r="KM53" s="229"/>
      <c r="KN53" s="229"/>
      <c r="KO53" s="229"/>
      <c r="KP53" s="229"/>
    </row>
    <row r="54" spans="1:338" s="186" customFormat="1" x14ac:dyDescent="0.3">
      <c r="A54" s="230">
        <f t="shared" si="78"/>
        <v>178</v>
      </c>
      <c r="B54" s="229" cm="1">
        <f t="array" aca="1" ref="B54" ca="1">INDIRECT("'Cronograma de Desembolso'!"&amp;ADDRESS(9,A54+3))</f>
        <v>826.34212083333341</v>
      </c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  <c r="AA54" s="229"/>
      <c r="AB54" s="229"/>
      <c r="AC54" s="229"/>
      <c r="AD54" s="229"/>
      <c r="AE54" s="229"/>
      <c r="AF54" s="229"/>
      <c r="AG54" s="229"/>
      <c r="AH54" s="229"/>
      <c r="AI54" s="229"/>
      <c r="AJ54" s="229"/>
      <c r="AK54" s="229"/>
      <c r="AL54" s="229"/>
      <c r="AM54" s="229"/>
      <c r="AN54" s="229"/>
      <c r="AO54" s="229"/>
      <c r="AP54" s="229"/>
      <c r="AQ54" s="229"/>
      <c r="AR54" s="229"/>
      <c r="AS54" s="229"/>
      <c r="AT54" s="229"/>
      <c r="AU54" s="229"/>
      <c r="AV54" s="229"/>
      <c r="AW54" s="229"/>
      <c r="AX54" s="229"/>
      <c r="AY54" s="229"/>
      <c r="AZ54" s="229"/>
      <c r="BA54" s="229"/>
      <c r="BB54" s="229"/>
      <c r="BC54" s="229"/>
      <c r="BD54" s="229"/>
      <c r="BE54" s="229"/>
      <c r="BF54" s="229"/>
      <c r="BG54" s="229"/>
      <c r="BH54" s="229"/>
      <c r="BI54" s="229"/>
      <c r="BJ54" s="229"/>
      <c r="BK54" s="229"/>
      <c r="BL54" s="229"/>
      <c r="BM54" s="229"/>
      <c r="BN54" s="229"/>
      <c r="BO54" s="229"/>
      <c r="BP54" s="229"/>
      <c r="BQ54" s="229"/>
      <c r="BR54" s="229"/>
      <c r="BS54" s="229"/>
      <c r="BT54" s="229"/>
      <c r="BU54" s="229"/>
      <c r="BV54" s="229"/>
      <c r="BW54" s="229"/>
      <c r="BX54" s="229"/>
      <c r="BY54" s="229"/>
      <c r="BZ54" s="229"/>
      <c r="CA54" s="229"/>
      <c r="CB54" s="229"/>
      <c r="CC54" s="229"/>
      <c r="CD54" s="229"/>
      <c r="CE54" s="229"/>
      <c r="CF54" s="229"/>
      <c r="CG54" s="229"/>
      <c r="CH54" s="229"/>
      <c r="CI54" s="229"/>
      <c r="CJ54" s="229"/>
      <c r="CK54" s="229"/>
      <c r="CL54" s="229"/>
      <c r="CM54" s="229"/>
      <c r="CN54" s="229"/>
      <c r="CO54" s="229"/>
      <c r="CP54" s="229"/>
      <c r="CQ54" s="229"/>
      <c r="CR54" s="229"/>
      <c r="CS54" s="229"/>
      <c r="CT54" s="229"/>
      <c r="CU54" s="229"/>
      <c r="CV54" s="229"/>
      <c r="CW54" s="229"/>
      <c r="CX54" s="229"/>
      <c r="CY54" s="229"/>
      <c r="CZ54" s="229"/>
      <c r="DA54" s="229"/>
      <c r="DB54" s="229"/>
      <c r="DC54" s="229"/>
      <c r="DD54" s="229"/>
      <c r="DE54" s="229"/>
      <c r="DF54" s="229"/>
      <c r="DG54" s="229"/>
      <c r="DH54" s="229"/>
      <c r="DI54" s="229"/>
      <c r="DJ54" s="229"/>
      <c r="DK54" s="229"/>
      <c r="DL54" s="229"/>
      <c r="DM54" s="229"/>
      <c r="DN54" s="229"/>
      <c r="DO54" s="229"/>
      <c r="DP54" s="229"/>
      <c r="DQ54" s="229"/>
      <c r="DR54" s="229"/>
      <c r="DS54" s="229"/>
      <c r="DT54" s="229"/>
      <c r="DU54" s="229"/>
      <c r="DV54" s="229"/>
      <c r="DW54" s="229"/>
      <c r="DX54" s="229"/>
      <c r="DY54" s="229"/>
      <c r="DZ54" s="229"/>
      <c r="EA54" s="229"/>
      <c r="EB54" s="229"/>
      <c r="EC54" s="229"/>
      <c r="ED54" s="229"/>
      <c r="EE54" s="229"/>
      <c r="EF54" s="229"/>
      <c r="EG54" s="229"/>
      <c r="EH54" s="229"/>
      <c r="EI54" s="229"/>
      <c r="EJ54" s="229"/>
      <c r="EK54" s="229"/>
      <c r="EL54" s="229"/>
      <c r="EM54" s="229"/>
      <c r="EN54" s="229"/>
      <c r="EO54" s="229"/>
      <c r="EP54" s="229"/>
      <c r="EQ54" s="229"/>
      <c r="ER54" s="229"/>
      <c r="ES54" s="229"/>
      <c r="ET54" s="229"/>
      <c r="EU54" s="229"/>
      <c r="EV54" s="229"/>
      <c r="EW54" s="229"/>
      <c r="EX54" s="229"/>
      <c r="EY54" s="229"/>
      <c r="EZ54" s="229"/>
      <c r="FA54" s="229"/>
      <c r="FB54" s="229"/>
      <c r="FC54" s="229"/>
      <c r="FD54" s="229"/>
      <c r="FE54" s="229"/>
      <c r="FF54" s="229"/>
      <c r="FG54" s="229"/>
      <c r="FH54" s="229"/>
      <c r="FI54" s="229"/>
      <c r="FJ54" s="229"/>
      <c r="FK54" s="229"/>
      <c r="FL54" s="229"/>
      <c r="FM54" s="229"/>
      <c r="FN54" s="229"/>
      <c r="FO54" s="229">
        <f t="shared" si="70"/>
        <v>0</v>
      </c>
      <c r="FP54" s="229">
        <f t="shared" si="70"/>
        <v>0</v>
      </c>
      <c r="FQ54" s="229">
        <f t="shared" si="70"/>
        <v>0</v>
      </c>
      <c r="FR54" s="229">
        <f t="shared" si="70"/>
        <v>0</v>
      </c>
      <c r="FS54" s="229">
        <f t="shared" si="70"/>
        <v>0</v>
      </c>
      <c r="FT54" s="229">
        <f t="shared" si="70"/>
        <v>0</v>
      </c>
      <c r="FU54" s="229">
        <f t="shared" si="70"/>
        <v>0</v>
      </c>
      <c r="FV54" s="229">
        <f t="shared" si="70"/>
        <v>0</v>
      </c>
      <c r="FW54" s="229">
        <f t="shared" si="70"/>
        <v>0</v>
      </c>
      <c r="FX54" s="229">
        <f t="shared" ca="1" si="70"/>
        <v>11.017894944444446</v>
      </c>
      <c r="FY54" s="229">
        <f t="shared" ca="1" si="71"/>
        <v>11.017894944444446</v>
      </c>
      <c r="FZ54" s="229">
        <f t="shared" ca="1" si="71"/>
        <v>11.017894944444446</v>
      </c>
      <c r="GA54" s="229">
        <f t="shared" ca="1" si="71"/>
        <v>11.017894944444446</v>
      </c>
      <c r="GB54" s="229">
        <f t="shared" ca="1" si="71"/>
        <v>11.017894944444446</v>
      </c>
      <c r="GC54" s="229">
        <f t="shared" ca="1" si="71"/>
        <v>11.017894944444446</v>
      </c>
      <c r="GD54" s="229">
        <f t="shared" ca="1" si="71"/>
        <v>11.017894944444446</v>
      </c>
      <c r="GE54" s="229">
        <f t="shared" ca="1" si="71"/>
        <v>11.017894944444446</v>
      </c>
      <c r="GF54" s="229">
        <f t="shared" ca="1" si="71"/>
        <v>11.017894944444446</v>
      </c>
      <c r="GG54" s="229">
        <f t="shared" ca="1" si="71"/>
        <v>11.017894944444446</v>
      </c>
      <c r="GH54" s="229">
        <f t="shared" ca="1" si="71"/>
        <v>11.017894944444446</v>
      </c>
      <c r="GI54" s="229">
        <f t="shared" ca="1" si="72"/>
        <v>11.017894944444446</v>
      </c>
      <c r="GJ54" s="229">
        <f t="shared" ca="1" si="72"/>
        <v>11.017894944444446</v>
      </c>
      <c r="GK54" s="229">
        <f t="shared" ca="1" si="72"/>
        <v>11.017894944444446</v>
      </c>
      <c r="GL54" s="229">
        <f t="shared" ca="1" si="72"/>
        <v>11.017894944444446</v>
      </c>
      <c r="GM54" s="229">
        <f t="shared" ca="1" si="72"/>
        <v>11.017894944444446</v>
      </c>
      <c r="GN54" s="229">
        <f t="shared" ca="1" si="72"/>
        <v>11.017894944444446</v>
      </c>
      <c r="GO54" s="229">
        <f t="shared" ca="1" si="72"/>
        <v>11.017894944444446</v>
      </c>
      <c r="GP54" s="229">
        <f t="shared" ca="1" si="72"/>
        <v>11.017894944444446</v>
      </c>
      <c r="GQ54" s="229">
        <f t="shared" ca="1" si="72"/>
        <v>11.017894944444446</v>
      </c>
      <c r="GR54" s="229">
        <f t="shared" ca="1" si="72"/>
        <v>11.017894944444446</v>
      </c>
      <c r="GS54" s="229">
        <f t="shared" ca="1" si="73"/>
        <v>11.017894944444446</v>
      </c>
      <c r="GT54" s="229">
        <f t="shared" ca="1" si="73"/>
        <v>11.017894944444446</v>
      </c>
      <c r="GU54" s="229">
        <f t="shared" ca="1" si="73"/>
        <v>11.017894944444446</v>
      </c>
      <c r="GV54" s="229">
        <f t="shared" ca="1" si="73"/>
        <v>11.017894944444446</v>
      </c>
      <c r="GW54" s="229">
        <f t="shared" ca="1" si="73"/>
        <v>11.017894944444446</v>
      </c>
      <c r="GX54" s="229">
        <f t="shared" ca="1" si="73"/>
        <v>11.017894944444446</v>
      </c>
      <c r="GY54" s="229">
        <f t="shared" ca="1" si="73"/>
        <v>11.017894944444446</v>
      </c>
      <c r="GZ54" s="229">
        <f t="shared" ca="1" si="73"/>
        <v>11.017894944444446</v>
      </c>
      <c r="HA54" s="229">
        <f t="shared" ca="1" si="73"/>
        <v>11.017894944444446</v>
      </c>
      <c r="HB54" s="229">
        <f t="shared" ca="1" si="73"/>
        <v>11.017894944444446</v>
      </c>
      <c r="HC54" s="229">
        <f t="shared" ca="1" si="74"/>
        <v>11.017894944444446</v>
      </c>
      <c r="HD54" s="229">
        <f t="shared" ca="1" si="74"/>
        <v>11.017894944444446</v>
      </c>
      <c r="HE54" s="229">
        <f t="shared" ca="1" si="74"/>
        <v>11.017894944444446</v>
      </c>
      <c r="HF54" s="229">
        <f t="shared" ca="1" si="74"/>
        <v>11.017894944444446</v>
      </c>
      <c r="HG54" s="229">
        <f t="shared" ca="1" si="74"/>
        <v>11.017894944444446</v>
      </c>
      <c r="HH54" s="229">
        <f t="shared" ca="1" si="74"/>
        <v>11.017894944444446</v>
      </c>
      <c r="HI54" s="229">
        <f t="shared" ca="1" si="74"/>
        <v>11.017894944444446</v>
      </c>
      <c r="HJ54" s="229">
        <f t="shared" ca="1" si="74"/>
        <v>11.017894944444446</v>
      </c>
      <c r="HK54" s="229">
        <f t="shared" ca="1" si="74"/>
        <v>11.017894944444446</v>
      </c>
      <c r="HL54" s="229">
        <f t="shared" ca="1" si="74"/>
        <v>11.017894944444446</v>
      </c>
      <c r="HM54" s="229">
        <f t="shared" ca="1" si="75"/>
        <v>11.017894944444446</v>
      </c>
      <c r="HN54" s="229">
        <f t="shared" ca="1" si="75"/>
        <v>11.017894944444446</v>
      </c>
      <c r="HO54" s="229">
        <f t="shared" ca="1" si="75"/>
        <v>11.017894944444446</v>
      </c>
      <c r="HP54" s="229">
        <f t="shared" ca="1" si="75"/>
        <v>11.017894944444446</v>
      </c>
      <c r="HQ54" s="229">
        <f t="shared" ca="1" si="75"/>
        <v>11.017894944444446</v>
      </c>
      <c r="HR54" s="229">
        <f t="shared" ca="1" si="75"/>
        <v>11.017894944444446</v>
      </c>
      <c r="HS54" s="229">
        <f t="shared" ca="1" si="75"/>
        <v>11.017894944444446</v>
      </c>
      <c r="HT54" s="229">
        <f t="shared" ca="1" si="75"/>
        <v>11.017894944444446</v>
      </c>
      <c r="HU54" s="229">
        <f t="shared" ca="1" si="75"/>
        <v>11.017894944444446</v>
      </c>
      <c r="HV54" s="229">
        <f t="shared" ca="1" si="75"/>
        <v>11.017894944444446</v>
      </c>
      <c r="HW54" s="229">
        <f t="shared" ca="1" si="76"/>
        <v>11.017894944444446</v>
      </c>
      <c r="HX54" s="229">
        <f t="shared" ca="1" si="76"/>
        <v>11.017894944444446</v>
      </c>
      <c r="HY54" s="229">
        <f t="shared" ca="1" si="76"/>
        <v>11.017894944444446</v>
      </c>
      <c r="HZ54" s="229">
        <f t="shared" ca="1" si="76"/>
        <v>11.017894944444446</v>
      </c>
      <c r="IA54" s="229">
        <f t="shared" ca="1" si="76"/>
        <v>11.017894944444446</v>
      </c>
      <c r="IB54" s="229">
        <f t="shared" ca="1" si="76"/>
        <v>11.017894944444446</v>
      </c>
      <c r="IC54" s="229">
        <f t="shared" ca="1" si="76"/>
        <v>11.017894944444446</v>
      </c>
      <c r="ID54" s="229">
        <f t="shared" ca="1" si="76"/>
        <v>11.017894944444446</v>
      </c>
      <c r="IE54" s="229">
        <f t="shared" ca="1" si="76"/>
        <v>11.017894944444446</v>
      </c>
      <c r="IF54" s="229">
        <f t="shared" ca="1" si="76"/>
        <v>11.017894944444446</v>
      </c>
      <c r="IG54" s="229">
        <f t="shared" ca="1" si="77"/>
        <v>11.017894944444446</v>
      </c>
      <c r="IH54" s="229">
        <f t="shared" ca="1" si="77"/>
        <v>11.017894944444446</v>
      </c>
      <c r="II54" s="229">
        <f t="shared" ca="1" si="77"/>
        <v>11.017894944444446</v>
      </c>
      <c r="IJ54" s="229">
        <f t="shared" ca="1" si="77"/>
        <v>11.017894944444446</v>
      </c>
      <c r="IK54" s="229">
        <f t="shared" ca="1" si="77"/>
        <v>11.017894944444446</v>
      </c>
      <c r="IL54" s="229">
        <f t="shared" ca="1" si="77"/>
        <v>11.017894944444446</v>
      </c>
      <c r="IM54" s="229">
        <f t="shared" ca="1" si="77"/>
        <v>11.017894944444446</v>
      </c>
      <c r="IN54" s="229">
        <f t="shared" ca="1" si="77"/>
        <v>11.017894944444446</v>
      </c>
      <c r="IO54" s="229">
        <f t="shared" ca="1" si="77"/>
        <v>11.017894944444446</v>
      </c>
      <c r="IP54" s="229">
        <f t="shared" ca="1" si="77"/>
        <v>11.017894944444446</v>
      </c>
      <c r="IQ54" s="229">
        <f t="shared" ca="1" si="77"/>
        <v>11.017894944444446</v>
      </c>
      <c r="IR54" s="229">
        <f t="shared" ca="1" si="77"/>
        <v>11.017894944444446</v>
      </c>
      <c r="IS54" s="229">
        <f t="shared" ca="1" si="77"/>
        <v>11.017894944444446</v>
      </c>
      <c r="IT54" s="229">
        <f t="shared" ca="1" si="77"/>
        <v>11.017894944444446</v>
      </c>
      <c r="IU54" s="229"/>
      <c r="IV54" s="229"/>
      <c r="IW54" s="229"/>
      <c r="IX54" s="229"/>
      <c r="IY54" s="229"/>
      <c r="IZ54" s="229"/>
      <c r="JA54" s="229"/>
      <c r="JB54" s="229"/>
      <c r="JC54" s="229"/>
      <c r="JD54" s="229"/>
      <c r="JE54" s="229"/>
      <c r="JF54" s="229"/>
      <c r="JG54" s="229"/>
      <c r="JH54" s="229"/>
      <c r="JI54" s="229"/>
      <c r="JJ54" s="229"/>
      <c r="JK54" s="229"/>
      <c r="JL54" s="229"/>
      <c r="JM54" s="229"/>
      <c r="JN54" s="229"/>
      <c r="JO54" s="229"/>
      <c r="JP54" s="229"/>
      <c r="JQ54" s="229"/>
      <c r="JR54" s="229"/>
      <c r="JS54" s="229"/>
      <c r="JT54" s="229"/>
      <c r="JU54" s="229"/>
      <c r="JV54" s="229"/>
      <c r="JW54" s="229"/>
      <c r="JX54" s="229"/>
      <c r="JY54" s="229"/>
      <c r="JZ54" s="229"/>
      <c r="KA54" s="229"/>
      <c r="KB54" s="229"/>
      <c r="KC54" s="229"/>
      <c r="KD54" s="229"/>
      <c r="KE54" s="229"/>
      <c r="KF54" s="229"/>
      <c r="KG54" s="229"/>
      <c r="KH54" s="229"/>
      <c r="KI54" s="229"/>
      <c r="KJ54" s="229"/>
      <c r="KK54" s="229"/>
      <c r="KL54" s="229"/>
      <c r="KM54" s="229"/>
      <c r="KN54" s="229"/>
      <c r="KO54" s="229"/>
      <c r="KP54" s="229"/>
    </row>
    <row r="55" spans="1:338" s="186" customFormat="1" x14ac:dyDescent="0.3">
      <c r="A55" s="230">
        <f t="shared" si="78"/>
        <v>179</v>
      </c>
      <c r="B55" s="229" cm="1">
        <f t="array" aca="1" ref="B55" ca="1">INDIRECT("'Cronograma de Desembolso'!"&amp;ADDRESS(9,A55+3))</f>
        <v>826.34212083333341</v>
      </c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  <c r="AD55" s="229"/>
      <c r="AE55" s="229"/>
      <c r="AF55" s="229"/>
      <c r="AG55" s="229"/>
      <c r="AH55" s="229"/>
      <c r="AI55" s="229"/>
      <c r="AJ55" s="229"/>
      <c r="AK55" s="229"/>
      <c r="AL55" s="229"/>
      <c r="AM55" s="229"/>
      <c r="AN55" s="229"/>
      <c r="AO55" s="229"/>
      <c r="AP55" s="229"/>
      <c r="AQ55" s="229"/>
      <c r="AR55" s="229"/>
      <c r="AS55" s="229"/>
      <c r="AT55" s="229"/>
      <c r="AU55" s="229"/>
      <c r="AV55" s="229"/>
      <c r="AW55" s="229"/>
      <c r="AX55" s="229"/>
      <c r="AY55" s="229"/>
      <c r="AZ55" s="229"/>
      <c r="BA55" s="229"/>
      <c r="BB55" s="229"/>
      <c r="BC55" s="229"/>
      <c r="BD55" s="229"/>
      <c r="BE55" s="229"/>
      <c r="BF55" s="229"/>
      <c r="BG55" s="229"/>
      <c r="BH55" s="229"/>
      <c r="BI55" s="229"/>
      <c r="BJ55" s="229"/>
      <c r="BK55" s="229"/>
      <c r="BL55" s="229"/>
      <c r="BM55" s="229"/>
      <c r="BN55" s="229"/>
      <c r="BO55" s="229"/>
      <c r="BP55" s="229"/>
      <c r="BQ55" s="229"/>
      <c r="BR55" s="229"/>
      <c r="BS55" s="229"/>
      <c r="BT55" s="229"/>
      <c r="BU55" s="229"/>
      <c r="BV55" s="229"/>
      <c r="BW55" s="229"/>
      <c r="BX55" s="229"/>
      <c r="BY55" s="229"/>
      <c r="BZ55" s="229"/>
      <c r="CA55" s="229"/>
      <c r="CB55" s="229"/>
      <c r="CC55" s="229"/>
      <c r="CD55" s="229"/>
      <c r="CE55" s="229"/>
      <c r="CF55" s="229"/>
      <c r="CG55" s="229"/>
      <c r="CH55" s="229"/>
      <c r="CI55" s="229"/>
      <c r="CJ55" s="229"/>
      <c r="CK55" s="229"/>
      <c r="CL55" s="229"/>
      <c r="CM55" s="229"/>
      <c r="CN55" s="229"/>
      <c r="CO55" s="229"/>
      <c r="CP55" s="229"/>
      <c r="CQ55" s="229"/>
      <c r="CR55" s="229"/>
      <c r="CS55" s="229"/>
      <c r="CT55" s="229"/>
      <c r="CU55" s="229"/>
      <c r="CV55" s="229"/>
      <c r="CW55" s="229"/>
      <c r="CX55" s="229"/>
      <c r="CY55" s="229"/>
      <c r="CZ55" s="229"/>
      <c r="DA55" s="229"/>
      <c r="DB55" s="229"/>
      <c r="DC55" s="229"/>
      <c r="DD55" s="229"/>
      <c r="DE55" s="229"/>
      <c r="DF55" s="229"/>
      <c r="DG55" s="229"/>
      <c r="DH55" s="229"/>
      <c r="DI55" s="229"/>
      <c r="DJ55" s="229"/>
      <c r="DK55" s="229"/>
      <c r="DL55" s="229"/>
      <c r="DM55" s="229"/>
      <c r="DN55" s="229"/>
      <c r="DO55" s="229"/>
      <c r="DP55" s="229"/>
      <c r="DQ55" s="229"/>
      <c r="DR55" s="229"/>
      <c r="DS55" s="229"/>
      <c r="DT55" s="229"/>
      <c r="DU55" s="229"/>
      <c r="DV55" s="229"/>
      <c r="DW55" s="229"/>
      <c r="DX55" s="229"/>
      <c r="DY55" s="229"/>
      <c r="DZ55" s="229"/>
      <c r="EA55" s="229"/>
      <c r="EB55" s="229"/>
      <c r="EC55" s="229"/>
      <c r="ED55" s="229"/>
      <c r="EE55" s="229"/>
      <c r="EF55" s="229"/>
      <c r="EG55" s="229"/>
      <c r="EH55" s="229"/>
      <c r="EI55" s="229"/>
      <c r="EJ55" s="229"/>
      <c r="EK55" s="229"/>
      <c r="EL55" s="229"/>
      <c r="EM55" s="229"/>
      <c r="EN55" s="229"/>
      <c r="EO55" s="229"/>
      <c r="EP55" s="229"/>
      <c r="EQ55" s="229"/>
      <c r="ER55" s="229"/>
      <c r="ES55" s="229"/>
      <c r="ET55" s="229"/>
      <c r="EU55" s="229"/>
      <c r="EV55" s="229"/>
      <c r="EW55" s="229"/>
      <c r="EX55" s="229"/>
      <c r="EY55" s="229"/>
      <c r="EZ55" s="229"/>
      <c r="FA55" s="229"/>
      <c r="FB55" s="229"/>
      <c r="FC55" s="229"/>
      <c r="FD55" s="229"/>
      <c r="FE55" s="229"/>
      <c r="FF55" s="229"/>
      <c r="FG55" s="229"/>
      <c r="FH55" s="229"/>
      <c r="FI55" s="229"/>
      <c r="FJ55" s="229"/>
      <c r="FK55" s="229"/>
      <c r="FL55" s="229"/>
      <c r="FM55" s="229"/>
      <c r="FN55" s="229"/>
      <c r="FO55" s="229">
        <f t="shared" si="70"/>
        <v>0</v>
      </c>
      <c r="FP55" s="229">
        <f t="shared" si="70"/>
        <v>0</v>
      </c>
      <c r="FQ55" s="229">
        <f t="shared" si="70"/>
        <v>0</v>
      </c>
      <c r="FR55" s="229">
        <f t="shared" si="70"/>
        <v>0</v>
      </c>
      <c r="FS55" s="229">
        <f t="shared" si="70"/>
        <v>0</v>
      </c>
      <c r="FT55" s="229">
        <f t="shared" si="70"/>
        <v>0</v>
      </c>
      <c r="FU55" s="229">
        <f t="shared" si="70"/>
        <v>0</v>
      </c>
      <c r="FV55" s="229">
        <f t="shared" si="70"/>
        <v>0</v>
      </c>
      <c r="FW55" s="229">
        <f t="shared" si="70"/>
        <v>0</v>
      </c>
      <c r="FX55" s="229">
        <f t="shared" si="70"/>
        <v>0</v>
      </c>
      <c r="FY55" s="229">
        <f t="shared" ca="1" si="71"/>
        <v>11.166785416666668</v>
      </c>
      <c r="FZ55" s="229">
        <f t="shared" ca="1" si="71"/>
        <v>11.166785416666668</v>
      </c>
      <c r="GA55" s="229">
        <f t="shared" ca="1" si="71"/>
        <v>11.166785416666668</v>
      </c>
      <c r="GB55" s="229">
        <f t="shared" ca="1" si="71"/>
        <v>11.166785416666668</v>
      </c>
      <c r="GC55" s="229">
        <f t="shared" ca="1" si="71"/>
        <v>11.166785416666668</v>
      </c>
      <c r="GD55" s="229">
        <f t="shared" ca="1" si="71"/>
        <v>11.166785416666668</v>
      </c>
      <c r="GE55" s="229">
        <f t="shared" ca="1" si="71"/>
        <v>11.166785416666668</v>
      </c>
      <c r="GF55" s="229">
        <f t="shared" ca="1" si="71"/>
        <v>11.166785416666668</v>
      </c>
      <c r="GG55" s="229">
        <f t="shared" ca="1" si="71"/>
        <v>11.166785416666668</v>
      </c>
      <c r="GH55" s="229">
        <f t="shared" ca="1" si="71"/>
        <v>11.166785416666668</v>
      </c>
      <c r="GI55" s="229">
        <f t="shared" ca="1" si="72"/>
        <v>11.166785416666668</v>
      </c>
      <c r="GJ55" s="229">
        <f t="shared" ca="1" si="72"/>
        <v>11.166785416666668</v>
      </c>
      <c r="GK55" s="229">
        <f t="shared" ca="1" si="72"/>
        <v>11.166785416666668</v>
      </c>
      <c r="GL55" s="229">
        <f t="shared" ca="1" si="72"/>
        <v>11.166785416666668</v>
      </c>
      <c r="GM55" s="229">
        <f t="shared" ca="1" si="72"/>
        <v>11.166785416666668</v>
      </c>
      <c r="GN55" s="229">
        <f t="shared" ca="1" si="72"/>
        <v>11.166785416666668</v>
      </c>
      <c r="GO55" s="229">
        <f t="shared" ca="1" si="72"/>
        <v>11.166785416666668</v>
      </c>
      <c r="GP55" s="229">
        <f t="shared" ca="1" si="72"/>
        <v>11.166785416666668</v>
      </c>
      <c r="GQ55" s="229">
        <f t="shared" ca="1" si="72"/>
        <v>11.166785416666668</v>
      </c>
      <c r="GR55" s="229">
        <f t="shared" ca="1" si="72"/>
        <v>11.166785416666668</v>
      </c>
      <c r="GS55" s="229">
        <f t="shared" ca="1" si="73"/>
        <v>11.166785416666668</v>
      </c>
      <c r="GT55" s="229">
        <f t="shared" ca="1" si="73"/>
        <v>11.166785416666668</v>
      </c>
      <c r="GU55" s="229">
        <f t="shared" ca="1" si="73"/>
        <v>11.166785416666668</v>
      </c>
      <c r="GV55" s="229">
        <f t="shared" ca="1" si="73"/>
        <v>11.166785416666668</v>
      </c>
      <c r="GW55" s="229">
        <f t="shared" ca="1" si="73"/>
        <v>11.166785416666668</v>
      </c>
      <c r="GX55" s="229">
        <f t="shared" ca="1" si="73"/>
        <v>11.166785416666668</v>
      </c>
      <c r="GY55" s="229">
        <f t="shared" ca="1" si="73"/>
        <v>11.166785416666668</v>
      </c>
      <c r="GZ55" s="229">
        <f t="shared" ca="1" si="73"/>
        <v>11.166785416666668</v>
      </c>
      <c r="HA55" s="229">
        <f t="shared" ca="1" si="73"/>
        <v>11.166785416666668</v>
      </c>
      <c r="HB55" s="229">
        <f t="shared" ca="1" si="73"/>
        <v>11.166785416666668</v>
      </c>
      <c r="HC55" s="229">
        <f t="shared" ca="1" si="74"/>
        <v>11.166785416666668</v>
      </c>
      <c r="HD55" s="229">
        <f t="shared" ca="1" si="74"/>
        <v>11.166785416666668</v>
      </c>
      <c r="HE55" s="229">
        <f t="shared" ca="1" si="74"/>
        <v>11.166785416666668</v>
      </c>
      <c r="HF55" s="229">
        <f t="shared" ca="1" si="74"/>
        <v>11.166785416666668</v>
      </c>
      <c r="HG55" s="229">
        <f t="shared" ca="1" si="74"/>
        <v>11.166785416666668</v>
      </c>
      <c r="HH55" s="229">
        <f t="shared" ca="1" si="74"/>
        <v>11.166785416666668</v>
      </c>
      <c r="HI55" s="229">
        <f t="shared" ca="1" si="74"/>
        <v>11.166785416666668</v>
      </c>
      <c r="HJ55" s="229">
        <f t="shared" ca="1" si="74"/>
        <v>11.166785416666668</v>
      </c>
      <c r="HK55" s="229">
        <f t="shared" ca="1" si="74"/>
        <v>11.166785416666668</v>
      </c>
      <c r="HL55" s="229">
        <f t="shared" ca="1" si="74"/>
        <v>11.166785416666668</v>
      </c>
      <c r="HM55" s="229">
        <f t="shared" ca="1" si="75"/>
        <v>11.166785416666668</v>
      </c>
      <c r="HN55" s="229">
        <f t="shared" ca="1" si="75"/>
        <v>11.166785416666668</v>
      </c>
      <c r="HO55" s="229">
        <f t="shared" ca="1" si="75"/>
        <v>11.166785416666668</v>
      </c>
      <c r="HP55" s="229">
        <f t="shared" ca="1" si="75"/>
        <v>11.166785416666668</v>
      </c>
      <c r="HQ55" s="229">
        <f t="shared" ca="1" si="75"/>
        <v>11.166785416666668</v>
      </c>
      <c r="HR55" s="229">
        <f t="shared" ca="1" si="75"/>
        <v>11.166785416666668</v>
      </c>
      <c r="HS55" s="229">
        <f t="shared" ca="1" si="75"/>
        <v>11.166785416666668</v>
      </c>
      <c r="HT55" s="229">
        <f t="shared" ca="1" si="75"/>
        <v>11.166785416666668</v>
      </c>
      <c r="HU55" s="229">
        <f t="shared" ca="1" si="75"/>
        <v>11.166785416666668</v>
      </c>
      <c r="HV55" s="229">
        <f t="shared" ca="1" si="75"/>
        <v>11.166785416666668</v>
      </c>
      <c r="HW55" s="229">
        <f t="shared" ca="1" si="76"/>
        <v>11.166785416666668</v>
      </c>
      <c r="HX55" s="229">
        <f t="shared" ca="1" si="76"/>
        <v>11.166785416666668</v>
      </c>
      <c r="HY55" s="229">
        <f t="shared" ca="1" si="76"/>
        <v>11.166785416666668</v>
      </c>
      <c r="HZ55" s="229">
        <f t="shared" ca="1" si="76"/>
        <v>11.166785416666668</v>
      </c>
      <c r="IA55" s="229">
        <f t="shared" ca="1" si="76"/>
        <v>11.166785416666668</v>
      </c>
      <c r="IB55" s="229">
        <f t="shared" ca="1" si="76"/>
        <v>11.166785416666668</v>
      </c>
      <c r="IC55" s="229">
        <f t="shared" ca="1" si="76"/>
        <v>11.166785416666668</v>
      </c>
      <c r="ID55" s="229">
        <f t="shared" ca="1" si="76"/>
        <v>11.166785416666668</v>
      </c>
      <c r="IE55" s="229">
        <f t="shared" ca="1" si="76"/>
        <v>11.166785416666668</v>
      </c>
      <c r="IF55" s="229">
        <f t="shared" ca="1" si="76"/>
        <v>11.166785416666668</v>
      </c>
      <c r="IG55" s="229">
        <f t="shared" ca="1" si="77"/>
        <v>11.166785416666668</v>
      </c>
      <c r="IH55" s="229">
        <f t="shared" ca="1" si="77"/>
        <v>11.166785416666668</v>
      </c>
      <c r="II55" s="229">
        <f t="shared" ca="1" si="77"/>
        <v>11.166785416666668</v>
      </c>
      <c r="IJ55" s="229">
        <f t="shared" ca="1" si="77"/>
        <v>11.166785416666668</v>
      </c>
      <c r="IK55" s="229">
        <f t="shared" ca="1" si="77"/>
        <v>11.166785416666668</v>
      </c>
      <c r="IL55" s="229">
        <f t="shared" ca="1" si="77"/>
        <v>11.166785416666668</v>
      </c>
      <c r="IM55" s="229">
        <f t="shared" ca="1" si="77"/>
        <v>11.166785416666668</v>
      </c>
      <c r="IN55" s="229">
        <f t="shared" ca="1" si="77"/>
        <v>11.166785416666668</v>
      </c>
      <c r="IO55" s="229">
        <f t="shared" ca="1" si="77"/>
        <v>11.166785416666668</v>
      </c>
      <c r="IP55" s="229">
        <f t="shared" ca="1" si="77"/>
        <v>11.166785416666668</v>
      </c>
      <c r="IQ55" s="229">
        <f t="shared" ca="1" si="77"/>
        <v>11.166785416666668</v>
      </c>
      <c r="IR55" s="229">
        <f t="shared" ca="1" si="77"/>
        <v>11.166785416666668</v>
      </c>
      <c r="IS55" s="229">
        <f t="shared" ca="1" si="77"/>
        <v>11.166785416666668</v>
      </c>
      <c r="IT55" s="229">
        <f t="shared" ca="1" si="77"/>
        <v>11.166785416666668</v>
      </c>
      <c r="IU55" s="229"/>
      <c r="IV55" s="229"/>
      <c r="IW55" s="229"/>
      <c r="IX55" s="229"/>
      <c r="IY55" s="229"/>
      <c r="IZ55" s="229"/>
      <c r="JA55" s="229"/>
      <c r="JB55" s="229"/>
      <c r="JC55" s="229"/>
      <c r="JD55" s="229"/>
      <c r="JE55" s="229"/>
      <c r="JF55" s="229"/>
      <c r="JG55" s="229"/>
      <c r="JH55" s="229"/>
      <c r="JI55" s="229"/>
      <c r="JJ55" s="229"/>
      <c r="JK55" s="229"/>
      <c r="JL55" s="229"/>
      <c r="JM55" s="229"/>
      <c r="JN55" s="229"/>
      <c r="JO55" s="229"/>
      <c r="JP55" s="229"/>
      <c r="JQ55" s="229"/>
      <c r="JR55" s="229"/>
      <c r="JS55" s="229"/>
      <c r="JT55" s="229"/>
      <c r="JU55" s="229"/>
      <c r="JV55" s="229"/>
      <c r="JW55" s="229"/>
      <c r="JX55" s="229"/>
      <c r="JY55" s="229"/>
      <c r="JZ55" s="229"/>
      <c r="KA55" s="229"/>
      <c r="KB55" s="229"/>
      <c r="KC55" s="229"/>
      <c r="KD55" s="229"/>
      <c r="KE55" s="229"/>
      <c r="KF55" s="229"/>
      <c r="KG55" s="229"/>
      <c r="KH55" s="229"/>
      <c r="KI55" s="229"/>
      <c r="KJ55" s="229"/>
      <c r="KK55" s="229"/>
      <c r="KL55" s="229"/>
      <c r="KM55" s="229"/>
      <c r="KN55" s="229"/>
      <c r="KO55" s="229"/>
      <c r="KP55" s="229"/>
    </row>
    <row r="56" spans="1:338" s="186" customFormat="1" x14ac:dyDescent="0.3">
      <c r="A56" s="230">
        <f t="shared" si="78"/>
        <v>180</v>
      </c>
      <c r="B56" s="229" cm="1">
        <f t="array" aca="1" ref="B56" ca="1">INDIRECT("'Cronograma de Desembolso'!"&amp;ADDRESS(9,A56+3))</f>
        <v>826.34212083333341</v>
      </c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  <c r="AA56" s="229"/>
      <c r="AB56" s="229"/>
      <c r="AC56" s="229"/>
      <c r="AD56" s="229"/>
      <c r="AE56" s="229"/>
      <c r="AF56" s="229"/>
      <c r="AG56" s="229"/>
      <c r="AH56" s="229"/>
      <c r="AI56" s="229"/>
      <c r="AJ56" s="229"/>
      <c r="AK56" s="229"/>
      <c r="AL56" s="229"/>
      <c r="AM56" s="229"/>
      <c r="AN56" s="229"/>
      <c r="AO56" s="229"/>
      <c r="AP56" s="229"/>
      <c r="AQ56" s="229"/>
      <c r="AR56" s="229"/>
      <c r="AS56" s="229"/>
      <c r="AT56" s="229"/>
      <c r="AU56" s="229"/>
      <c r="AV56" s="229"/>
      <c r="AW56" s="229"/>
      <c r="AX56" s="229"/>
      <c r="AY56" s="229"/>
      <c r="AZ56" s="229"/>
      <c r="BA56" s="229"/>
      <c r="BB56" s="229"/>
      <c r="BC56" s="229"/>
      <c r="BD56" s="229"/>
      <c r="BE56" s="229"/>
      <c r="BF56" s="229"/>
      <c r="BG56" s="229"/>
      <c r="BH56" s="229"/>
      <c r="BI56" s="229"/>
      <c r="BJ56" s="229"/>
      <c r="BK56" s="229"/>
      <c r="BL56" s="229"/>
      <c r="BM56" s="229"/>
      <c r="BN56" s="229"/>
      <c r="BO56" s="229"/>
      <c r="BP56" s="229"/>
      <c r="BQ56" s="229"/>
      <c r="BR56" s="229"/>
      <c r="BS56" s="229"/>
      <c r="BT56" s="229"/>
      <c r="BU56" s="229"/>
      <c r="BV56" s="229"/>
      <c r="BW56" s="229"/>
      <c r="BX56" s="229"/>
      <c r="BY56" s="229"/>
      <c r="BZ56" s="229"/>
      <c r="CA56" s="229"/>
      <c r="CB56" s="229"/>
      <c r="CC56" s="229"/>
      <c r="CD56" s="229"/>
      <c r="CE56" s="229"/>
      <c r="CF56" s="229"/>
      <c r="CG56" s="229"/>
      <c r="CH56" s="229"/>
      <c r="CI56" s="229"/>
      <c r="CJ56" s="229"/>
      <c r="CK56" s="229"/>
      <c r="CL56" s="229"/>
      <c r="CM56" s="229"/>
      <c r="CN56" s="229"/>
      <c r="CO56" s="229"/>
      <c r="CP56" s="229"/>
      <c r="CQ56" s="229"/>
      <c r="CR56" s="229"/>
      <c r="CS56" s="229"/>
      <c r="CT56" s="229"/>
      <c r="CU56" s="229"/>
      <c r="CV56" s="229"/>
      <c r="CW56" s="229"/>
      <c r="CX56" s="229"/>
      <c r="CY56" s="229"/>
      <c r="CZ56" s="229"/>
      <c r="DA56" s="229"/>
      <c r="DB56" s="229"/>
      <c r="DC56" s="229"/>
      <c r="DD56" s="229"/>
      <c r="DE56" s="229"/>
      <c r="DF56" s="229"/>
      <c r="DG56" s="229"/>
      <c r="DH56" s="229"/>
      <c r="DI56" s="229"/>
      <c r="DJ56" s="229"/>
      <c r="DK56" s="229"/>
      <c r="DL56" s="229"/>
      <c r="DM56" s="229"/>
      <c r="DN56" s="229"/>
      <c r="DO56" s="229"/>
      <c r="DP56" s="229"/>
      <c r="DQ56" s="229"/>
      <c r="DR56" s="229"/>
      <c r="DS56" s="229"/>
      <c r="DT56" s="229"/>
      <c r="DU56" s="229"/>
      <c r="DV56" s="229"/>
      <c r="DW56" s="229"/>
      <c r="DX56" s="229"/>
      <c r="DY56" s="229"/>
      <c r="DZ56" s="229"/>
      <c r="EA56" s="229"/>
      <c r="EB56" s="229"/>
      <c r="EC56" s="229"/>
      <c r="ED56" s="229"/>
      <c r="EE56" s="229"/>
      <c r="EF56" s="229"/>
      <c r="EG56" s="229"/>
      <c r="EH56" s="229"/>
      <c r="EI56" s="229"/>
      <c r="EJ56" s="229"/>
      <c r="EK56" s="229"/>
      <c r="EL56" s="229"/>
      <c r="EM56" s="229"/>
      <c r="EN56" s="229"/>
      <c r="EO56" s="229"/>
      <c r="EP56" s="229"/>
      <c r="EQ56" s="229"/>
      <c r="ER56" s="229"/>
      <c r="ES56" s="229"/>
      <c r="ET56" s="229"/>
      <c r="EU56" s="229"/>
      <c r="EV56" s="229"/>
      <c r="EW56" s="229"/>
      <c r="EX56" s="229"/>
      <c r="EY56" s="229"/>
      <c r="EZ56" s="229"/>
      <c r="FA56" s="229"/>
      <c r="FB56" s="229"/>
      <c r="FC56" s="229"/>
      <c r="FD56" s="229"/>
      <c r="FE56" s="229"/>
      <c r="FF56" s="229"/>
      <c r="FG56" s="229"/>
      <c r="FH56" s="229"/>
      <c r="FI56" s="229"/>
      <c r="FJ56" s="229"/>
      <c r="FK56" s="229"/>
      <c r="FL56" s="229"/>
      <c r="FM56" s="229"/>
      <c r="FN56" s="229"/>
      <c r="FO56" s="229">
        <f t="shared" si="70"/>
        <v>0</v>
      </c>
      <c r="FP56" s="229">
        <f t="shared" si="70"/>
        <v>0</v>
      </c>
      <c r="FQ56" s="229">
        <f t="shared" si="70"/>
        <v>0</v>
      </c>
      <c r="FR56" s="229">
        <f t="shared" si="70"/>
        <v>0</v>
      </c>
      <c r="FS56" s="229">
        <f t="shared" si="70"/>
        <v>0</v>
      </c>
      <c r="FT56" s="229">
        <f t="shared" si="70"/>
        <v>0</v>
      </c>
      <c r="FU56" s="229">
        <f t="shared" si="70"/>
        <v>0</v>
      </c>
      <c r="FV56" s="229">
        <f t="shared" si="70"/>
        <v>0</v>
      </c>
      <c r="FW56" s="229">
        <f t="shared" si="70"/>
        <v>0</v>
      </c>
      <c r="FX56" s="229">
        <f t="shared" si="70"/>
        <v>0</v>
      </c>
      <c r="FY56" s="229">
        <f t="shared" si="71"/>
        <v>0</v>
      </c>
      <c r="FZ56" s="229">
        <f t="shared" ca="1" si="71"/>
        <v>11.319755079908678</v>
      </c>
      <c r="GA56" s="229">
        <f t="shared" ca="1" si="71"/>
        <v>11.319755079908678</v>
      </c>
      <c r="GB56" s="229">
        <f t="shared" ca="1" si="71"/>
        <v>11.319755079908678</v>
      </c>
      <c r="GC56" s="229">
        <f t="shared" ca="1" si="71"/>
        <v>11.319755079908678</v>
      </c>
      <c r="GD56" s="229">
        <f t="shared" ca="1" si="71"/>
        <v>11.319755079908678</v>
      </c>
      <c r="GE56" s="229">
        <f t="shared" ca="1" si="71"/>
        <v>11.319755079908678</v>
      </c>
      <c r="GF56" s="229">
        <f t="shared" ca="1" si="71"/>
        <v>11.319755079908678</v>
      </c>
      <c r="GG56" s="229">
        <f t="shared" ca="1" si="71"/>
        <v>11.319755079908678</v>
      </c>
      <c r="GH56" s="229">
        <f t="shared" ca="1" si="71"/>
        <v>11.319755079908678</v>
      </c>
      <c r="GI56" s="229">
        <f t="shared" ca="1" si="72"/>
        <v>11.319755079908678</v>
      </c>
      <c r="GJ56" s="229">
        <f t="shared" ca="1" si="72"/>
        <v>11.319755079908678</v>
      </c>
      <c r="GK56" s="229">
        <f t="shared" ca="1" si="72"/>
        <v>11.319755079908678</v>
      </c>
      <c r="GL56" s="229">
        <f t="shared" ca="1" si="72"/>
        <v>11.319755079908678</v>
      </c>
      <c r="GM56" s="229">
        <f t="shared" ca="1" si="72"/>
        <v>11.319755079908678</v>
      </c>
      <c r="GN56" s="229">
        <f t="shared" ca="1" si="72"/>
        <v>11.319755079908678</v>
      </c>
      <c r="GO56" s="229">
        <f t="shared" ca="1" si="72"/>
        <v>11.319755079908678</v>
      </c>
      <c r="GP56" s="229">
        <f t="shared" ca="1" si="72"/>
        <v>11.319755079908678</v>
      </c>
      <c r="GQ56" s="229">
        <f t="shared" ca="1" si="72"/>
        <v>11.319755079908678</v>
      </c>
      <c r="GR56" s="229">
        <f t="shared" ca="1" si="72"/>
        <v>11.319755079908678</v>
      </c>
      <c r="GS56" s="229">
        <f t="shared" ca="1" si="73"/>
        <v>11.319755079908678</v>
      </c>
      <c r="GT56" s="229">
        <f t="shared" ca="1" si="73"/>
        <v>11.319755079908678</v>
      </c>
      <c r="GU56" s="229">
        <f t="shared" ca="1" si="73"/>
        <v>11.319755079908678</v>
      </c>
      <c r="GV56" s="229">
        <f t="shared" ca="1" si="73"/>
        <v>11.319755079908678</v>
      </c>
      <c r="GW56" s="229">
        <f t="shared" ca="1" si="73"/>
        <v>11.319755079908678</v>
      </c>
      <c r="GX56" s="229">
        <f t="shared" ca="1" si="73"/>
        <v>11.319755079908678</v>
      </c>
      <c r="GY56" s="229">
        <f t="shared" ca="1" si="73"/>
        <v>11.319755079908678</v>
      </c>
      <c r="GZ56" s="229">
        <f t="shared" ca="1" si="73"/>
        <v>11.319755079908678</v>
      </c>
      <c r="HA56" s="229">
        <f t="shared" ca="1" si="73"/>
        <v>11.319755079908678</v>
      </c>
      <c r="HB56" s="229">
        <f t="shared" ca="1" si="73"/>
        <v>11.319755079908678</v>
      </c>
      <c r="HC56" s="229">
        <f t="shared" ca="1" si="74"/>
        <v>11.319755079908678</v>
      </c>
      <c r="HD56" s="229">
        <f t="shared" ca="1" si="74"/>
        <v>11.319755079908678</v>
      </c>
      <c r="HE56" s="229">
        <f t="shared" ca="1" si="74"/>
        <v>11.319755079908678</v>
      </c>
      <c r="HF56" s="229">
        <f t="shared" ca="1" si="74"/>
        <v>11.319755079908678</v>
      </c>
      <c r="HG56" s="229">
        <f t="shared" ca="1" si="74"/>
        <v>11.319755079908678</v>
      </c>
      <c r="HH56" s="229">
        <f t="shared" ca="1" si="74"/>
        <v>11.319755079908678</v>
      </c>
      <c r="HI56" s="229">
        <f t="shared" ca="1" si="74"/>
        <v>11.319755079908678</v>
      </c>
      <c r="HJ56" s="229">
        <f t="shared" ca="1" si="74"/>
        <v>11.319755079908678</v>
      </c>
      <c r="HK56" s="229">
        <f t="shared" ca="1" si="74"/>
        <v>11.319755079908678</v>
      </c>
      <c r="HL56" s="229">
        <f t="shared" ca="1" si="74"/>
        <v>11.319755079908678</v>
      </c>
      <c r="HM56" s="229">
        <f t="shared" ca="1" si="75"/>
        <v>11.319755079908678</v>
      </c>
      <c r="HN56" s="229">
        <f t="shared" ca="1" si="75"/>
        <v>11.319755079908678</v>
      </c>
      <c r="HO56" s="229">
        <f t="shared" ca="1" si="75"/>
        <v>11.319755079908678</v>
      </c>
      <c r="HP56" s="229">
        <f t="shared" ca="1" si="75"/>
        <v>11.319755079908678</v>
      </c>
      <c r="HQ56" s="229">
        <f t="shared" ca="1" si="75"/>
        <v>11.319755079908678</v>
      </c>
      <c r="HR56" s="229">
        <f t="shared" ca="1" si="75"/>
        <v>11.319755079908678</v>
      </c>
      <c r="HS56" s="229">
        <f t="shared" ca="1" si="75"/>
        <v>11.319755079908678</v>
      </c>
      <c r="HT56" s="229">
        <f t="shared" ca="1" si="75"/>
        <v>11.319755079908678</v>
      </c>
      <c r="HU56" s="229">
        <f t="shared" ca="1" si="75"/>
        <v>11.319755079908678</v>
      </c>
      <c r="HV56" s="229">
        <f t="shared" ca="1" si="75"/>
        <v>11.319755079908678</v>
      </c>
      <c r="HW56" s="229">
        <f t="shared" ca="1" si="76"/>
        <v>11.319755079908678</v>
      </c>
      <c r="HX56" s="229">
        <f t="shared" ca="1" si="76"/>
        <v>11.319755079908678</v>
      </c>
      <c r="HY56" s="229">
        <f t="shared" ca="1" si="76"/>
        <v>11.319755079908678</v>
      </c>
      <c r="HZ56" s="229">
        <f t="shared" ca="1" si="76"/>
        <v>11.319755079908678</v>
      </c>
      <c r="IA56" s="229">
        <f t="shared" ca="1" si="76"/>
        <v>11.319755079908678</v>
      </c>
      <c r="IB56" s="229">
        <f t="shared" ca="1" si="76"/>
        <v>11.319755079908678</v>
      </c>
      <c r="IC56" s="229">
        <f t="shared" ca="1" si="76"/>
        <v>11.319755079908678</v>
      </c>
      <c r="ID56" s="229">
        <f t="shared" ca="1" si="76"/>
        <v>11.319755079908678</v>
      </c>
      <c r="IE56" s="229">
        <f t="shared" ca="1" si="76"/>
        <v>11.319755079908678</v>
      </c>
      <c r="IF56" s="229">
        <f t="shared" ca="1" si="76"/>
        <v>11.319755079908678</v>
      </c>
      <c r="IG56" s="229">
        <f t="shared" ca="1" si="77"/>
        <v>11.319755079908678</v>
      </c>
      <c r="IH56" s="229">
        <f t="shared" ca="1" si="77"/>
        <v>11.319755079908678</v>
      </c>
      <c r="II56" s="229">
        <f t="shared" ca="1" si="77"/>
        <v>11.319755079908678</v>
      </c>
      <c r="IJ56" s="229">
        <f t="shared" ca="1" si="77"/>
        <v>11.319755079908678</v>
      </c>
      <c r="IK56" s="229">
        <f t="shared" ca="1" si="77"/>
        <v>11.319755079908678</v>
      </c>
      <c r="IL56" s="229">
        <f t="shared" ca="1" si="77"/>
        <v>11.319755079908678</v>
      </c>
      <c r="IM56" s="229">
        <f t="shared" ca="1" si="77"/>
        <v>11.319755079908678</v>
      </c>
      <c r="IN56" s="229">
        <f t="shared" ca="1" si="77"/>
        <v>11.319755079908678</v>
      </c>
      <c r="IO56" s="229">
        <f t="shared" ca="1" si="77"/>
        <v>11.319755079908678</v>
      </c>
      <c r="IP56" s="229">
        <f t="shared" ca="1" si="77"/>
        <v>11.319755079908678</v>
      </c>
      <c r="IQ56" s="229">
        <f t="shared" ca="1" si="77"/>
        <v>11.319755079908678</v>
      </c>
      <c r="IR56" s="229">
        <f t="shared" ca="1" si="77"/>
        <v>11.319755079908678</v>
      </c>
      <c r="IS56" s="229">
        <f t="shared" ca="1" si="77"/>
        <v>11.319755079908678</v>
      </c>
      <c r="IT56" s="229">
        <f t="shared" ca="1" si="77"/>
        <v>11.319755079908678</v>
      </c>
      <c r="IU56" s="229"/>
      <c r="IV56" s="229"/>
      <c r="IW56" s="229"/>
      <c r="IX56" s="229"/>
      <c r="IY56" s="229"/>
      <c r="IZ56" s="229"/>
      <c r="JA56" s="229"/>
      <c r="JB56" s="229"/>
      <c r="JC56" s="229"/>
      <c r="JD56" s="229"/>
      <c r="JE56" s="229"/>
      <c r="JF56" s="229"/>
      <c r="JG56" s="229"/>
      <c r="JH56" s="229"/>
      <c r="JI56" s="229"/>
      <c r="JJ56" s="229"/>
      <c r="JK56" s="229"/>
      <c r="JL56" s="229"/>
      <c r="JM56" s="229"/>
      <c r="JN56" s="229"/>
      <c r="JO56" s="229"/>
      <c r="JP56" s="229"/>
      <c r="JQ56" s="229"/>
      <c r="JR56" s="229"/>
      <c r="JS56" s="229"/>
      <c r="JT56" s="229"/>
      <c r="JU56" s="229"/>
      <c r="JV56" s="229"/>
      <c r="JW56" s="229"/>
      <c r="JX56" s="229"/>
      <c r="JY56" s="229"/>
      <c r="JZ56" s="229"/>
      <c r="KA56" s="229"/>
      <c r="KB56" s="229"/>
      <c r="KC56" s="229"/>
      <c r="KD56" s="229"/>
      <c r="KE56" s="229"/>
      <c r="KF56" s="229"/>
      <c r="KG56" s="229"/>
      <c r="KH56" s="229"/>
      <c r="KI56" s="229"/>
      <c r="KJ56" s="229"/>
      <c r="KK56" s="229"/>
      <c r="KL56" s="229"/>
      <c r="KM56" s="229"/>
      <c r="KN56" s="229"/>
      <c r="KO56" s="229"/>
      <c r="KP56" s="229"/>
    </row>
    <row r="57" spans="1:338" s="186" customFormat="1" x14ac:dyDescent="0.3">
      <c r="A57" s="230">
        <v>253</v>
      </c>
      <c r="B57" s="229" cm="1">
        <f t="array" aca="1" ref="B57" ca="1">INDIRECT("'Cronograma de Desembolso'!"&amp;ADDRESS(9,A57+3))</f>
        <v>826.34212083333341</v>
      </c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  <c r="AA57" s="229"/>
      <c r="AB57" s="229"/>
      <c r="AC57" s="229"/>
      <c r="AD57" s="229"/>
      <c r="AE57" s="229"/>
      <c r="AF57" s="229"/>
      <c r="AG57" s="229"/>
      <c r="AH57" s="229"/>
      <c r="AI57" s="229"/>
      <c r="AJ57" s="229"/>
      <c r="AK57" s="229"/>
      <c r="AL57" s="229"/>
      <c r="AM57" s="229"/>
      <c r="AN57" s="229"/>
      <c r="AO57" s="229"/>
      <c r="AP57" s="229"/>
      <c r="AQ57" s="229"/>
      <c r="AR57" s="229"/>
      <c r="AS57" s="229"/>
      <c r="AT57" s="229"/>
      <c r="AU57" s="229"/>
      <c r="AV57" s="229"/>
      <c r="AW57" s="229"/>
      <c r="AX57" s="229"/>
      <c r="AY57" s="229"/>
      <c r="AZ57" s="229"/>
      <c r="BA57" s="229"/>
      <c r="BB57" s="229"/>
      <c r="BC57" s="229"/>
      <c r="BD57" s="229"/>
      <c r="BE57" s="229"/>
      <c r="BF57" s="229"/>
      <c r="BG57" s="229"/>
      <c r="BH57" s="229"/>
      <c r="BI57" s="229"/>
      <c r="BJ57" s="229"/>
      <c r="BK57" s="229"/>
      <c r="BL57" s="229"/>
      <c r="BM57" s="229"/>
      <c r="BN57" s="229"/>
      <c r="BO57" s="229"/>
      <c r="BP57" s="229"/>
      <c r="BQ57" s="229"/>
      <c r="BR57" s="229"/>
      <c r="BS57" s="229"/>
      <c r="BT57" s="229"/>
      <c r="BU57" s="229"/>
      <c r="BV57" s="229"/>
      <c r="BW57" s="229"/>
      <c r="BX57" s="229"/>
      <c r="BY57" s="229"/>
      <c r="BZ57" s="229"/>
      <c r="CA57" s="229"/>
      <c r="CB57" s="229"/>
      <c r="CC57" s="229"/>
      <c r="CD57" s="229"/>
      <c r="CE57" s="229"/>
      <c r="CF57" s="229"/>
      <c r="CG57" s="229"/>
      <c r="CH57" s="229"/>
      <c r="CI57" s="229"/>
      <c r="CJ57" s="229"/>
      <c r="CK57" s="229"/>
      <c r="CL57" s="229"/>
      <c r="CM57" s="229"/>
      <c r="CN57" s="229"/>
      <c r="CO57" s="229"/>
      <c r="CP57" s="229"/>
      <c r="CQ57" s="229"/>
      <c r="CR57" s="229"/>
      <c r="CS57" s="229"/>
      <c r="CT57" s="229"/>
      <c r="CU57" s="229"/>
      <c r="CV57" s="229"/>
      <c r="CW57" s="229"/>
      <c r="CX57" s="229"/>
      <c r="CY57" s="229"/>
      <c r="CZ57" s="229"/>
      <c r="DA57" s="229"/>
      <c r="DB57" s="229"/>
      <c r="DC57" s="229"/>
      <c r="DD57" s="229"/>
      <c r="DE57" s="229"/>
      <c r="DF57" s="229"/>
      <c r="DG57" s="229"/>
      <c r="DH57" s="229"/>
      <c r="DI57" s="229"/>
      <c r="DJ57" s="229"/>
      <c r="DK57" s="229"/>
      <c r="DL57" s="229"/>
      <c r="DM57" s="229"/>
      <c r="DN57" s="229"/>
      <c r="DO57" s="229"/>
      <c r="DP57" s="229"/>
      <c r="DQ57" s="229"/>
      <c r="DR57" s="229"/>
      <c r="DS57" s="229"/>
      <c r="DT57" s="229"/>
      <c r="DU57" s="229"/>
      <c r="DV57" s="229"/>
      <c r="DW57" s="229"/>
      <c r="DX57" s="229"/>
      <c r="DY57" s="229"/>
      <c r="DZ57" s="229"/>
      <c r="EA57" s="229"/>
      <c r="EB57" s="229"/>
      <c r="EC57" s="229"/>
      <c r="ED57" s="229"/>
      <c r="EE57" s="229"/>
      <c r="EF57" s="229"/>
      <c r="EG57" s="229"/>
      <c r="EH57" s="229"/>
      <c r="EI57" s="229"/>
      <c r="EJ57" s="229"/>
      <c r="EK57" s="229"/>
      <c r="EL57" s="229"/>
      <c r="EM57" s="229"/>
      <c r="EN57" s="229"/>
      <c r="EO57" s="229"/>
      <c r="EP57" s="229"/>
      <c r="EQ57" s="229"/>
      <c r="ER57" s="229"/>
      <c r="ES57" s="229"/>
      <c r="ET57" s="229"/>
      <c r="EU57" s="229"/>
      <c r="EV57" s="229"/>
      <c r="EW57" s="229"/>
      <c r="EX57" s="229"/>
      <c r="EY57" s="229"/>
      <c r="EZ57" s="229"/>
      <c r="FA57" s="229"/>
      <c r="FB57" s="229"/>
      <c r="FC57" s="229"/>
      <c r="FD57" s="229"/>
      <c r="FE57" s="229"/>
      <c r="FF57" s="229"/>
      <c r="FG57" s="229"/>
      <c r="FH57" s="229"/>
      <c r="FI57" s="229"/>
      <c r="FJ57" s="229"/>
      <c r="FK57" s="229"/>
      <c r="FL57" s="229"/>
      <c r="FM57" s="229"/>
      <c r="FN57" s="229"/>
      <c r="FO57" s="229"/>
      <c r="FP57" s="229"/>
      <c r="FQ57" s="229"/>
      <c r="FR57" s="229"/>
      <c r="FS57" s="229"/>
      <c r="FT57" s="229"/>
      <c r="FU57" s="229"/>
      <c r="FV57" s="229"/>
      <c r="FW57" s="229"/>
      <c r="FX57" s="229"/>
      <c r="FY57" s="229"/>
      <c r="FZ57" s="229"/>
      <c r="GA57" s="229"/>
      <c r="GB57" s="229"/>
      <c r="GC57" s="229"/>
      <c r="GD57" s="229"/>
      <c r="GE57" s="229"/>
      <c r="GF57" s="229"/>
      <c r="GG57" s="229"/>
      <c r="GH57" s="229"/>
      <c r="GI57" s="229"/>
      <c r="GJ57" s="229"/>
      <c r="GK57" s="229"/>
      <c r="GL57" s="229"/>
      <c r="GM57" s="229"/>
      <c r="GN57" s="229"/>
      <c r="GO57" s="229"/>
      <c r="GP57" s="229"/>
      <c r="GQ57" s="229"/>
      <c r="GR57" s="229"/>
      <c r="GS57" s="229"/>
      <c r="GT57" s="229"/>
      <c r="GU57" s="229"/>
      <c r="GV57" s="229"/>
      <c r="GW57" s="229"/>
      <c r="GX57" s="229"/>
      <c r="GY57" s="229"/>
      <c r="GZ57" s="229"/>
      <c r="HA57" s="229"/>
      <c r="HB57" s="229"/>
      <c r="HC57" s="229"/>
      <c r="HD57" s="229"/>
      <c r="HE57" s="229"/>
      <c r="HF57" s="229"/>
      <c r="HG57" s="229"/>
      <c r="HH57" s="229"/>
      <c r="HI57" s="229"/>
      <c r="HJ57" s="229"/>
      <c r="HK57" s="229"/>
      <c r="HL57" s="229"/>
      <c r="HM57" s="229"/>
      <c r="HN57" s="229"/>
      <c r="HO57" s="229"/>
      <c r="HP57" s="229"/>
      <c r="HQ57" s="229"/>
      <c r="HR57" s="229"/>
      <c r="HS57" s="229"/>
      <c r="HT57" s="229"/>
      <c r="HU57" s="229"/>
      <c r="HV57" s="229"/>
      <c r="HW57" s="229"/>
      <c r="HX57" s="229"/>
      <c r="HY57" s="229"/>
      <c r="HZ57" s="229"/>
      <c r="IA57" s="229"/>
      <c r="IB57" s="229"/>
      <c r="IC57" s="229"/>
      <c r="ID57" s="229"/>
      <c r="IE57" s="229"/>
      <c r="IF57" s="229"/>
      <c r="IG57" s="229"/>
      <c r="IH57" s="229"/>
      <c r="II57" s="229"/>
      <c r="IJ57" s="229"/>
      <c r="IK57" s="229"/>
      <c r="IL57" s="229"/>
      <c r="IM57" s="229"/>
      <c r="IN57" s="229"/>
      <c r="IO57" s="229"/>
      <c r="IP57" s="229"/>
      <c r="IQ57" s="229"/>
      <c r="IR57" s="229"/>
      <c r="IS57" s="229"/>
      <c r="IT57" s="229"/>
      <c r="IU57" s="229">
        <f t="shared" ref="IU57:JD68" ca="1" si="79">IF(IU$7&lt;$A57,0,IFERROR($B57/(25*12-$A57+1),0))</f>
        <v>17.215460850694445</v>
      </c>
      <c r="IV57" s="229">
        <f t="shared" ca="1" si="79"/>
        <v>17.215460850694445</v>
      </c>
      <c r="IW57" s="229">
        <f t="shared" ca="1" si="79"/>
        <v>17.215460850694445</v>
      </c>
      <c r="IX57" s="229">
        <f t="shared" ca="1" si="79"/>
        <v>17.215460850694445</v>
      </c>
      <c r="IY57" s="229">
        <f t="shared" ca="1" si="79"/>
        <v>17.215460850694445</v>
      </c>
      <c r="IZ57" s="229">
        <f t="shared" ca="1" si="79"/>
        <v>17.215460850694445</v>
      </c>
      <c r="JA57" s="229">
        <f t="shared" ca="1" si="79"/>
        <v>17.215460850694445</v>
      </c>
      <c r="JB57" s="229">
        <f t="shared" ca="1" si="79"/>
        <v>17.215460850694445</v>
      </c>
      <c r="JC57" s="229">
        <f t="shared" ca="1" si="79"/>
        <v>17.215460850694445</v>
      </c>
      <c r="JD57" s="229">
        <f t="shared" ca="1" si="79"/>
        <v>17.215460850694445</v>
      </c>
      <c r="JE57" s="229">
        <f t="shared" ref="JE57:JN68" ca="1" si="80">IF(JE$7&lt;$A57,0,IFERROR($B57/(25*12-$A57+1),0))</f>
        <v>17.215460850694445</v>
      </c>
      <c r="JF57" s="229">
        <f t="shared" ca="1" si="80"/>
        <v>17.215460850694445</v>
      </c>
      <c r="JG57" s="229">
        <f t="shared" ca="1" si="80"/>
        <v>17.215460850694445</v>
      </c>
      <c r="JH57" s="229">
        <f t="shared" ca="1" si="80"/>
        <v>17.215460850694445</v>
      </c>
      <c r="JI57" s="229">
        <f t="shared" ca="1" si="80"/>
        <v>17.215460850694445</v>
      </c>
      <c r="JJ57" s="229">
        <f t="shared" ca="1" si="80"/>
        <v>17.215460850694445</v>
      </c>
      <c r="JK57" s="229">
        <f t="shared" ca="1" si="80"/>
        <v>17.215460850694445</v>
      </c>
      <c r="JL57" s="229">
        <f t="shared" ca="1" si="80"/>
        <v>17.215460850694445</v>
      </c>
      <c r="JM57" s="229">
        <f t="shared" ca="1" si="80"/>
        <v>17.215460850694445</v>
      </c>
      <c r="JN57" s="229">
        <f t="shared" ca="1" si="80"/>
        <v>17.215460850694445</v>
      </c>
      <c r="JO57" s="229">
        <f t="shared" ref="JO57:JX68" ca="1" si="81">IF(JO$7&lt;$A57,0,IFERROR($B57/(25*12-$A57+1),0))</f>
        <v>17.215460850694445</v>
      </c>
      <c r="JP57" s="229">
        <f t="shared" ca="1" si="81"/>
        <v>17.215460850694445</v>
      </c>
      <c r="JQ57" s="229">
        <f t="shared" ca="1" si="81"/>
        <v>17.215460850694445</v>
      </c>
      <c r="JR57" s="229">
        <f t="shared" ca="1" si="81"/>
        <v>17.215460850694445</v>
      </c>
      <c r="JS57" s="229">
        <f t="shared" ca="1" si="81"/>
        <v>17.215460850694445</v>
      </c>
      <c r="JT57" s="229">
        <f t="shared" ca="1" si="81"/>
        <v>17.215460850694445</v>
      </c>
      <c r="JU57" s="229">
        <f t="shared" ca="1" si="81"/>
        <v>17.215460850694445</v>
      </c>
      <c r="JV57" s="229">
        <f t="shared" ca="1" si="81"/>
        <v>17.215460850694445</v>
      </c>
      <c r="JW57" s="229">
        <f t="shared" ca="1" si="81"/>
        <v>17.215460850694445</v>
      </c>
      <c r="JX57" s="229">
        <f t="shared" ca="1" si="81"/>
        <v>17.215460850694445</v>
      </c>
      <c r="JY57" s="229">
        <f t="shared" ref="JY57:KH68" ca="1" si="82">IF(JY$7&lt;$A57,0,IFERROR($B57/(25*12-$A57+1),0))</f>
        <v>17.215460850694445</v>
      </c>
      <c r="JZ57" s="229">
        <f t="shared" ca="1" si="82"/>
        <v>17.215460850694445</v>
      </c>
      <c r="KA57" s="229">
        <f t="shared" ca="1" si="82"/>
        <v>17.215460850694445</v>
      </c>
      <c r="KB57" s="229">
        <f t="shared" ca="1" si="82"/>
        <v>17.215460850694445</v>
      </c>
      <c r="KC57" s="229">
        <f t="shared" ca="1" si="82"/>
        <v>17.215460850694445</v>
      </c>
      <c r="KD57" s="229">
        <f t="shared" ca="1" si="82"/>
        <v>17.215460850694445</v>
      </c>
      <c r="KE57" s="229">
        <f t="shared" ca="1" si="82"/>
        <v>17.215460850694445</v>
      </c>
      <c r="KF57" s="229">
        <f t="shared" ca="1" si="82"/>
        <v>17.215460850694445</v>
      </c>
      <c r="KG57" s="229">
        <f t="shared" ca="1" si="82"/>
        <v>17.215460850694445</v>
      </c>
      <c r="KH57" s="229">
        <f t="shared" ca="1" si="82"/>
        <v>17.215460850694445</v>
      </c>
      <c r="KI57" s="229">
        <f t="shared" ref="KI57:KP68" ca="1" si="83">IF(KI$7&lt;$A57,0,IFERROR($B57/(25*12-$A57+1),0))</f>
        <v>17.215460850694445</v>
      </c>
      <c r="KJ57" s="229">
        <f t="shared" ca="1" si="83"/>
        <v>17.215460850694445</v>
      </c>
      <c r="KK57" s="229">
        <f t="shared" ca="1" si="83"/>
        <v>17.215460850694445</v>
      </c>
      <c r="KL57" s="229">
        <f t="shared" ca="1" si="83"/>
        <v>17.215460850694445</v>
      </c>
      <c r="KM57" s="229">
        <f t="shared" ca="1" si="83"/>
        <v>17.215460850694445</v>
      </c>
      <c r="KN57" s="229">
        <f t="shared" ca="1" si="83"/>
        <v>17.215460850694445</v>
      </c>
      <c r="KO57" s="229">
        <f t="shared" ca="1" si="83"/>
        <v>17.215460850694445</v>
      </c>
      <c r="KP57" s="229">
        <f t="shared" ca="1" si="83"/>
        <v>17.215460850694445</v>
      </c>
      <c r="KQ57" s="229"/>
      <c r="KR57" s="229"/>
      <c r="KS57" s="229"/>
      <c r="KT57" s="229"/>
      <c r="KU57" s="229"/>
      <c r="KV57" s="229"/>
      <c r="KW57" s="229"/>
      <c r="KX57" s="229"/>
      <c r="KY57" s="229"/>
      <c r="KZ57" s="229"/>
      <c r="LA57" s="229"/>
      <c r="LB57" s="229"/>
      <c r="LC57" s="229"/>
      <c r="LD57" s="229"/>
      <c r="LE57" s="229"/>
      <c r="LF57" s="229"/>
      <c r="LG57" s="229"/>
      <c r="LH57" s="229"/>
      <c r="LI57" s="229"/>
      <c r="LJ57" s="229"/>
      <c r="LK57" s="229"/>
      <c r="LL57" s="229"/>
      <c r="LM57" s="229"/>
      <c r="LN57" s="229"/>
      <c r="LO57" s="229"/>
      <c r="LP57" s="229"/>
      <c r="LQ57" s="229"/>
      <c r="LR57" s="229"/>
      <c r="LS57" s="229"/>
      <c r="LT57" s="229"/>
      <c r="LU57" s="229"/>
      <c r="LV57" s="229"/>
      <c r="LW57" s="229"/>
      <c r="LX57" s="229"/>
      <c r="LY57" s="229"/>
      <c r="LZ57" s="229"/>
    </row>
    <row r="58" spans="1:338" s="186" customFormat="1" x14ac:dyDescent="0.3">
      <c r="A58" s="230">
        <f t="shared" ref="A58:A68" si="84">A57+1</f>
        <v>254</v>
      </c>
      <c r="B58" s="229" cm="1">
        <f t="array" aca="1" ref="B58" ca="1">INDIRECT("'Cronograma de Desembolso'!"&amp;ADDRESS(9,A58+3))</f>
        <v>826.34212083333341</v>
      </c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29"/>
      <c r="AI58" s="229"/>
      <c r="AJ58" s="229"/>
      <c r="AK58" s="229"/>
      <c r="AL58" s="229"/>
      <c r="AM58" s="229"/>
      <c r="AN58" s="229"/>
      <c r="AO58" s="229"/>
      <c r="AP58" s="229"/>
      <c r="AQ58" s="229"/>
      <c r="AR58" s="229"/>
      <c r="AS58" s="229"/>
      <c r="AT58" s="229"/>
      <c r="AU58" s="229"/>
      <c r="AV58" s="229"/>
      <c r="AW58" s="229"/>
      <c r="AX58" s="229"/>
      <c r="AY58" s="229"/>
      <c r="AZ58" s="229"/>
      <c r="BA58" s="229"/>
      <c r="BB58" s="229"/>
      <c r="BC58" s="229"/>
      <c r="BD58" s="229"/>
      <c r="BE58" s="229"/>
      <c r="BF58" s="229"/>
      <c r="BG58" s="229"/>
      <c r="BH58" s="229"/>
      <c r="BI58" s="229"/>
      <c r="BJ58" s="229"/>
      <c r="BK58" s="229"/>
      <c r="BL58" s="229"/>
      <c r="BM58" s="229"/>
      <c r="BN58" s="229"/>
      <c r="BO58" s="229"/>
      <c r="BP58" s="229"/>
      <c r="BQ58" s="229"/>
      <c r="BR58" s="229"/>
      <c r="BS58" s="229"/>
      <c r="BT58" s="229"/>
      <c r="BU58" s="229"/>
      <c r="BV58" s="229"/>
      <c r="BW58" s="229"/>
      <c r="BX58" s="229"/>
      <c r="BY58" s="229"/>
      <c r="BZ58" s="229"/>
      <c r="CA58" s="229"/>
      <c r="CB58" s="229"/>
      <c r="CC58" s="229"/>
      <c r="CD58" s="229"/>
      <c r="CE58" s="229"/>
      <c r="CF58" s="229"/>
      <c r="CG58" s="229"/>
      <c r="CH58" s="229"/>
      <c r="CI58" s="229"/>
      <c r="CJ58" s="229"/>
      <c r="CK58" s="229"/>
      <c r="CL58" s="229"/>
      <c r="CM58" s="229"/>
      <c r="CN58" s="229"/>
      <c r="CO58" s="229"/>
      <c r="CP58" s="229"/>
      <c r="CQ58" s="229"/>
      <c r="CR58" s="229"/>
      <c r="CS58" s="229"/>
      <c r="CT58" s="229"/>
      <c r="CU58" s="229"/>
      <c r="CV58" s="229"/>
      <c r="CW58" s="229"/>
      <c r="CX58" s="229"/>
      <c r="CY58" s="229"/>
      <c r="CZ58" s="229"/>
      <c r="DA58" s="229"/>
      <c r="DB58" s="229"/>
      <c r="DC58" s="229"/>
      <c r="DD58" s="229"/>
      <c r="DE58" s="229"/>
      <c r="DF58" s="229"/>
      <c r="DG58" s="229"/>
      <c r="DH58" s="229"/>
      <c r="DI58" s="229"/>
      <c r="DJ58" s="229"/>
      <c r="DK58" s="229"/>
      <c r="DL58" s="229"/>
      <c r="DM58" s="229"/>
      <c r="DN58" s="229"/>
      <c r="DO58" s="229"/>
      <c r="DP58" s="229"/>
      <c r="DQ58" s="229"/>
      <c r="DR58" s="229"/>
      <c r="DS58" s="229"/>
      <c r="DT58" s="229"/>
      <c r="DU58" s="229"/>
      <c r="DV58" s="229"/>
      <c r="DW58" s="229"/>
      <c r="DX58" s="229"/>
      <c r="DY58" s="229"/>
      <c r="DZ58" s="229"/>
      <c r="EA58" s="229"/>
      <c r="EB58" s="229"/>
      <c r="EC58" s="229"/>
      <c r="ED58" s="229"/>
      <c r="EE58" s="229"/>
      <c r="EF58" s="229"/>
      <c r="EG58" s="229"/>
      <c r="EH58" s="229"/>
      <c r="EI58" s="229"/>
      <c r="EJ58" s="229"/>
      <c r="EK58" s="229"/>
      <c r="EL58" s="229"/>
      <c r="EM58" s="229"/>
      <c r="EN58" s="229"/>
      <c r="EO58" s="229"/>
      <c r="EP58" s="229"/>
      <c r="EQ58" s="229"/>
      <c r="ER58" s="229"/>
      <c r="ES58" s="229"/>
      <c r="ET58" s="229"/>
      <c r="EU58" s="229"/>
      <c r="EV58" s="229"/>
      <c r="EW58" s="229"/>
      <c r="EX58" s="229"/>
      <c r="EY58" s="229"/>
      <c r="EZ58" s="229"/>
      <c r="FA58" s="229"/>
      <c r="FB58" s="229"/>
      <c r="FC58" s="229"/>
      <c r="FD58" s="229"/>
      <c r="FE58" s="229"/>
      <c r="FF58" s="229"/>
      <c r="FG58" s="229"/>
      <c r="FH58" s="229"/>
      <c r="FI58" s="229"/>
      <c r="FJ58" s="229"/>
      <c r="FK58" s="229"/>
      <c r="FL58" s="229"/>
      <c r="FM58" s="229"/>
      <c r="FN58" s="229"/>
      <c r="FO58" s="229"/>
      <c r="FP58" s="229"/>
      <c r="FQ58" s="229"/>
      <c r="FR58" s="229"/>
      <c r="FS58" s="229"/>
      <c r="FT58" s="229"/>
      <c r="FU58" s="229"/>
      <c r="FV58" s="229"/>
      <c r="FW58" s="229"/>
      <c r="FX58" s="229"/>
      <c r="FY58" s="229"/>
      <c r="FZ58" s="229"/>
      <c r="GA58" s="229"/>
      <c r="GB58" s="229"/>
      <c r="GC58" s="229"/>
      <c r="GD58" s="229"/>
      <c r="GE58" s="229"/>
      <c r="GF58" s="229"/>
      <c r="GG58" s="229"/>
      <c r="GH58" s="229"/>
      <c r="GI58" s="229"/>
      <c r="GJ58" s="229"/>
      <c r="GK58" s="229"/>
      <c r="GL58" s="229"/>
      <c r="GM58" s="229"/>
      <c r="GN58" s="229"/>
      <c r="GO58" s="229"/>
      <c r="GP58" s="229"/>
      <c r="GQ58" s="229"/>
      <c r="GR58" s="229"/>
      <c r="GS58" s="229"/>
      <c r="GT58" s="229"/>
      <c r="GU58" s="229"/>
      <c r="GV58" s="229"/>
      <c r="GW58" s="229"/>
      <c r="GX58" s="229"/>
      <c r="GY58" s="229"/>
      <c r="GZ58" s="229"/>
      <c r="HA58" s="229"/>
      <c r="HB58" s="229"/>
      <c r="HC58" s="229"/>
      <c r="HD58" s="229"/>
      <c r="HE58" s="229"/>
      <c r="HF58" s="229"/>
      <c r="HG58" s="229"/>
      <c r="HH58" s="229"/>
      <c r="HI58" s="229"/>
      <c r="HJ58" s="229"/>
      <c r="HK58" s="229"/>
      <c r="HL58" s="229"/>
      <c r="HM58" s="229"/>
      <c r="HN58" s="229"/>
      <c r="HO58" s="229"/>
      <c r="HP58" s="229"/>
      <c r="HQ58" s="229"/>
      <c r="HR58" s="229"/>
      <c r="HS58" s="229"/>
      <c r="HT58" s="229"/>
      <c r="HU58" s="229"/>
      <c r="HV58" s="229"/>
      <c r="HW58" s="229"/>
      <c r="HX58" s="229"/>
      <c r="HY58" s="229"/>
      <c r="HZ58" s="229"/>
      <c r="IA58" s="229"/>
      <c r="IB58" s="229"/>
      <c r="IC58" s="229"/>
      <c r="ID58" s="229"/>
      <c r="IE58" s="229"/>
      <c r="IF58" s="229"/>
      <c r="IG58" s="229"/>
      <c r="IH58" s="229"/>
      <c r="II58" s="229"/>
      <c r="IJ58" s="229"/>
      <c r="IK58" s="229"/>
      <c r="IL58" s="229"/>
      <c r="IM58" s="229"/>
      <c r="IN58" s="229"/>
      <c r="IO58" s="229"/>
      <c r="IP58" s="229"/>
      <c r="IQ58" s="229"/>
      <c r="IR58" s="229"/>
      <c r="IS58" s="229"/>
      <c r="IT58" s="229"/>
      <c r="IU58" s="229">
        <f t="shared" si="79"/>
        <v>0</v>
      </c>
      <c r="IV58" s="229">
        <f t="shared" ca="1" si="79"/>
        <v>17.581747251773052</v>
      </c>
      <c r="IW58" s="229">
        <f t="shared" ca="1" si="79"/>
        <v>17.581747251773052</v>
      </c>
      <c r="IX58" s="229">
        <f t="shared" ca="1" si="79"/>
        <v>17.581747251773052</v>
      </c>
      <c r="IY58" s="229">
        <f t="shared" ca="1" si="79"/>
        <v>17.581747251773052</v>
      </c>
      <c r="IZ58" s="229">
        <f t="shared" ca="1" si="79"/>
        <v>17.581747251773052</v>
      </c>
      <c r="JA58" s="229">
        <f t="shared" ca="1" si="79"/>
        <v>17.581747251773052</v>
      </c>
      <c r="JB58" s="229">
        <f t="shared" ca="1" si="79"/>
        <v>17.581747251773052</v>
      </c>
      <c r="JC58" s="229">
        <f t="shared" ca="1" si="79"/>
        <v>17.581747251773052</v>
      </c>
      <c r="JD58" s="229">
        <f t="shared" ca="1" si="79"/>
        <v>17.581747251773052</v>
      </c>
      <c r="JE58" s="229">
        <f t="shared" ca="1" si="80"/>
        <v>17.581747251773052</v>
      </c>
      <c r="JF58" s="229">
        <f t="shared" ca="1" si="80"/>
        <v>17.581747251773052</v>
      </c>
      <c r="JG58" s="229">
        <f t="shared" ca="1" si="80"/>
        <v>17.581747251773052</v>
      </c>
      <c r="JH58" s="229">
        <f t="shared" ca="1" si="80"/>
        <v>17.581747251773052</v>
      </c>
      <c r="JI58" s="229">
        <f t="shared" ca="1" si="80"/>
        <v>17.581747251773052</v>
      </c>
      <c r="JJ58" s="229">
        <f t="shared" ca="1" si="80"/>
        <v>17.581747251773052</v>
      </c>
      <c r="JK58" s="229">
        <f t="shared" ca="1" si="80"/>
        <v>17.581747251773052</v>
      </c>
      <c r="JL58" s="229">
        <f t="shared" ca="1" si="80"/>
        <v>17.581747251773052</v>
      </c>
      <c r="JM58" s="229">
        <f t="shared" ca="1" si="80"/>
        <v>17.581747251773052</v>
      </c>
      <c r="JN58" s="229">
        <f t="shared" ca="1" si="80"/>
        <v>17.581747251773052</v>
      </c>
      <c r="JO58" s="229">
        <f t="shared" ca="1" si="81"/>
        <v>17.581747251773052</v>
      </c>
      <c r="JP58" s="229">
        <f t="shared" ca="1" si="81"/>
        <v>17.581747251773052</v>
      </c>
      <c r="JQ58" s="229">
        <f t="shared" ca="1" si="81"/>
        <v>17.581747251773052</v>
      </c>
      <c r="JR58" s="229">
        <f t="shared" ca="1" si="81"/>
        <v>17.581747251773052</v>
      </c>
      <c r="JS58" s="229">
        <f t="shared" ca="1" si="81"/>
        <v>17.581747251773052</v>
      </c>
      <c r="JT58" s="229">
        <f t="shared" ca="1" si="81"/>
        <v>17.581747251773052</v>
      </c>
      <c r="JU58" s="229">
        <f t="shared" ca="1" si="81"/>
        <v>17.581747251773052</v>
      </c>
      <c r="JV58" s="229">
        <f t="shared" ca="1" si="81"/>
        <v>17.581747251773052</v>
      </c>
      <c r="JW58" s="229">
        <f t="shared" ca="1" si="81"/>
        <v>17.581747251773052</v>
      </c>
      <c r="JX58" s="229">
        <f t="shared" ca="1" si="81"/>
        <v>17.581747251773052</v>
      </c>
      <c r="JY58" s="229">
        <f t="shared" ca="1" si="82"/>
        <v>17.581747251773052</v>
      </c>
      <c r="JZ58" s="229">
        <f t="shared" ca="1" si="82"/>
        <v>17.581747251773052</v>
      </c>
      <c r="KA58" s="229">
        <f t="shared" ca="1" si="82"/>
        <v>17.581747251773052</v>
      </c>
      <c r="KB58" s="229">
        <f t="shared" ca="1" si="82"/>
        <v>17.581747251773052</v>
      </c>
      <c r="KC58" s="229">
        <f t="shared" ca="1" si="82"/>
        <v>17.581747251773052</v>
      </c>
      <c r="KD58" s="229">
        <f t="shared" ca="1" si="82"/>
        <v>17.581747251773052</v>
      </c>
      <c r="KE58" s="229">
        <f t="shared" ca="1" si="82"/>
        <v>17.581747251773052</v>
      </c>
      <c r="KF58" s="229">
        <f t="shared" ca="1" si="82"/>
        <v>17.581747251773052</v>
      </c>
      <c r="KG58" s="229">
        <f t="shared" ca="1" si="82"/>
        <v>17.581747251773052</v>
      </c>
      <c r="KH58" s="229">
        <f t="shared" ca="1" si="82"/>
        <v>17.581747251773052</v>
      </c>
      <c r="KI58" s="229">
        <f t="shared" ca="1" si="83"/>
        <v>17.581747251773052</v>
      </c>
      <c r="KJ58" s="229">
        <f t="shared" ca="1" si="83"/>
        <v>17.581747251773052</v>
      </c>
      <c r="KK58" s="229">
        <f t="shared" ca="1" si="83"/>
        <v>17.581747251773052</v>
      </c>
      <c r="KL58" s="229">
        <f t="shared" ca="1" si="83"/>
        <v>17.581747251773052</v>
      </c>
      <c r="KM58" s="229">
        <f t="shared" ca="1" si="83"/>
        <v>17.581747251773052</v>
      </c>
      <c r="KN58" s="229">
        <f t="shared" ca="1" si="83"/>
        <v>17.581747251773052</v>
      </c>
      <c r="KO58" s="229">
        <f t="shared" ca="1" si="83"/>
        <v>17.581747251773052</v>
      </c>
      <c r="KP58" s="229">
        <f t="shared" ca="1" si="83"/>
        <v>17.581747251773052</v>
      </c>
      <c r="KQ58" s="229"/>
      <c r="KR58" s="229"/>
      <c r="KS58" s="229"/>
      <c r="KT58" s="229"/>
      <c r="KU58" s="229"/>
      <c r="KV58" s="229"/>
      <c r="KW58" s="229"/>
      <c r="KX58" s="229"/>
      <c r="KY58" s="229"/>
      <c r="KZ58" s="229"/>
      <c r="LA58" s="229"/>
      <c r="LB58" s="229"/>
      <c r="LC58" s="229"/>
      <c r="LD58" s="229"/>
      <c r="LE58" s="229"/>
      <c r="LF58" s="229"/>
      <c r="LG58" s="229"/>
      <c r="LH58" s="229"/>
      <c r="LI58" s="229"/>
      <c r="LJ58" s="229"/>
      <c r="LK58" s="229"/>
      <c r="LL58" s="229"/>
      <c r="LM58" s="229"/>
      <c r="LN58" s="229"/>
      <c r="LO58" s="229"/>
      <c r="LP58" s="229"/>
      <c r="LQ58" s="229"/>
      <c r="LR58" s="229"/>
      <c r="LS58" s="229"/>
      <c r="LT58" s="229"/>
      <c r="LU58" s="229"/>
      <c r="LV58" s="229"/>
      <c r="LW58" s="229"/>
      <c r="LX58" s="229"/>
      <c r="LY58" s="229"/>
      <c r="LZ58" s="229"/>
    </row>
    <row r="59" spans="1:338" s="186" customFormat="1" x14ac:dyDescent="0.3">
      <c r="A59" s="230">
        <f t="shared" si="84"/>
        <v>255</v>
      </c>
      <c r="B59" s="229" cm="1">
        <f t="array" aca="1" ref="B59" ca="1">INDIRECT("'Cronograma de Desembolso'!"&amp;ADDRESS(9,A59+3))</f>
        <v>826.34212083333341</v>
      </c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  <c r="AA59" s="229"/>
      <c r="AB59" s="229"/>
      <c r="AC59" s="229"/>
      <c r="AD59" s="229"/>
      <c r="AE59" s="229"/>
      <c r="AF59" s="229"/>
      <c r="AG59" s="229"/>
      <c r="AH59" s="229"/>
      <c r="AI59" s="229"/>
      <c r="AJ59" s="229"/>
      <c r="AK59" s="229"/>
      <c r="AL59" s="229"/>
      <c r="AM59" s="229"/>
      <c r="AN59" s="229"/>
      <c r="AO59" s="229"/>
      <c r="AP59" s="229"/>
      <c r="AQ59" s="229"/>
      <c r="AR59" s="229"/>
      <c r="AS59" s="229"/>
      <c r="AT59" s="229"/>
      <c r="AU59" s="229"/>
      <c r="AV59" s="229"/>
      <c r="AW59" s="229"/>
      <c r="AX59" s="229"/>
      <c r="AY59" s="229"/>
      <c r="AZ59" s="229"/>
      <c r="BA59" s="229"/>
      <c r="BB59" s="229"/>
      <c r="BC59" s="229"/>
      <c r="BD59" s="229"/>
      <c r="BE59" s="229"/>
      <c r="BF59" s="229"/>
      <c r="BG59" s="229"/>
      <c r="BH59" s="229"/>
      <c r="BI59" s="229"/>
      <c r="BJ59" s="229"/>
      <c r="BK59" s="229"/>
      <c r="BL59" s="229"/>
      <c r="BM59" s="229"/>
      <c r="BN59" s="229"/>
      <c r="BO59" s="229"/>
      <c r="BP59" s="229"/>
      <c r="BQ59" s="229"/>
      <c r="BR59" s="229"/>
      <c r="BS59" s="229"/>
      <c r="BT59" s="229"/>
      <c r="BU59" s="229"/>
      <c r="BV59" s="229"/>
      <c r="BW59" s="229"/>
      <c r="BX59" s="229"/>
      <c r="BY59" s="229"/>
      <c r="BZ59" s="229"/>
      <c r="CA59" s="229"/>
      <c r="CB59" s="229"/>
      <c r="CC59" s="229"/>
      <c r="CD59" s="229"/>
      <c r="CE59" s="229"/>
      <c r="CF59" s="229"/>
      <c r="CG59" s="229"/>
      <c r="CH59" s="229"/>
      <c r="CI59" s="229"/>
      <c r="CJ59" s="229"/>
      <c r="CK59" s="229"/>
      <c r="CL59" s="229"/>
      <c r="CM59" s="229"/>
      <c r="CN59" s="229"/>
      <c r="CO59" s="229"/>
      <c r="CP59" s="229"/>
      <c r="CQ59" s="229"/>
      <c r="CR59" s="229"/>
      <c r="CS59" s="229"/>
      <c r="CT59" s="229"/>
      <c r="CU59" s="229"/>
      <c r="CV59" s="229"/>
      <c r="CW59" s="229"/>
      <c r="CX59" s="229"/>
      <c r="CY59" s="229"/>
      <c r="CZ59" s="229"/>
      <c r="DA59" s="229"/>
      <c r="DB59" s="229"/>
      <c r="DC59" s="229"/>
      <c r="DD59" s="229"/>
      <c r="DE59" s="229"/>
      <c r="DF59" s="229"/>
      <c r="DG59" s="229"/>
      <c r="DH59" s="229"/>
      <c r="DI59" s="229"/>
      <c r="DJ59" s="229"/>
      <c r="DK59" s="229"/>
      <c r="DL59" s="229"/>
      <c r="DM59" s="229"/>
      <c r="DN59" s="229"/>
      <c r="DO59" s="229"/>
      <c r="DP59" s="229"/>
      <c r="DQ59" s="229"/>
      <c r="DR59" s="229"/>
      <c r="DS59" s="229"/>
      <c r="DT59" s="229"/>
      <c r="DU59" s="229"/>
      <c r="DV59" s="229"/>
      <c r="DW59" s="229"/>
      <c r="DX59" s="229"/>
      <c r="DY59" s="229"/>
      <c r="DZ59" s="229"/>
      <c r="EA59" s="229"/>
      <c r="EB59" s="229"/>
      <c r="EC59" s="229"/>
      <c r="ED59" s="229"/>
      <c r="EE59" s="229"/>
      <c r="EF59" s="229"/>
      <c r="EG59" s="229"/>
      <c r="EH59" s="229"/>
      <c r="EI59" s="229"/>
      <c r="EJ59" s="229"/>
      <c r="EK59" s="229"/>
      <c r="EL59" s="229"/>
      <c r="EM59" s="229"/>
      <c r="EN59" s="229"/>
      <c r="EO59" s="229"/>
      <c r="EP59" s="229"/>
      <c r="EQ59" s="229"/>
      <c r="ER59" s="229"/>
      <c r="ES59" s="229"/>
      <c r="ET59" s="229"/>
      <c r="EU59" s="229"/>
      <c r="EV59" s="229"/>
      <c r="EW59" s="229"/>
      <c r="EX59" s="229"/>
      <c r="EY59" s="229"/>
      <c r="EZ59" s="229"/>
      <c r="FA59" s="229"/>
      <c r="FB59" s="229"/>
      <c r="FC59" s="229"/>
      <c r="FD59" s="229"/>
      <c r="FE59" s="229"/>
      <c r="FF59" s="229"/>
      <c r="FG59" s="229"/>
      <c r="FH59" s="229"/>
      <c r="FI59" s="229"/>
      <c r="FJ59" s="229"/>
      <c r="FK59" s="229"/>
      <c r="FL59" s="229"/>
      <c r="FM59" s="229"/>
      <c r="FN59" s="229"/>
      <c r="FO59" s="229"/>
      <c r="FP59" s="229"/>
      <c r="FQ59" s="229"/>
      <c r="FR59" s="229"/>
      <c r="FS59" s="229"/>
      <c r="FT59" s="229"/>
      <c r="FU59" s="229"/>
      <c r="FV59" s="229"/>
      <c r="FW59" s="229"/>
      <c r="FX59" s="229"/>
      <c r="FY59" s="229"/>
      <c r="FZ59" s="229"/>
      <c r="GA59" s="229"/>
      <c r="GB59" s="229"/>
      <c r="GC59" s="229"/>
      <c r="GD59" s="229"/>
      <c r="GE59" s="229"/>
      <c r="GF59" s="229"/>
      <c r="GG59" s="229"/>
      <c r="GH59" s="229"/>
      <c r="GI59" s="229"/>
      <c r="GJ59" s="229"/>
      <c r="GK59" s="229"/>
      <c r="GL59" s="229"/>
      <c r="GM59" s="229"/>
      <c r="GN59" s="229"/>
      <c r="GO59" s="229"/>
      <c r="GP59" s="229"/>
      <c r="GQ59" s="229"/>
      <c r="GR59" s="229"/>
      <c r="GS59" s="229"/>
      <c r="GT59" s="229"/>
      <c r="GU59" s="229"/>
      <c r="GV59" s="229"/>
      <c r="GW59" s="229"/>
      <c r="GX59" s="229"/>
      <c r="GY59" s="229"/>
      <c r="GZ59" s="229"/>
      <c r="HA59" s="229"/>
      <c r="HB59" s="229"/>
      <c r="HC59" s="229"/>
      <c r="HD59" s="229"/>
      <c r="HE59" s="229"/>
      <c r="HF59" s="229"/>
      <c r="HG59" s="229"/>
      <c r="HH59" s="229"/>
      <c r="HI59" s="229"/>
      <c r="HJ59" s="229"/>
      <c r="HK59" s="229"/>
      <c r="HL59" s="229"/>
      <c r="HM59" s="229"/>
      <c r="HN59" s="229"/>
      <c r="HO59" s="229"/>
      <c r="HP59" s="229"/>
      <c r="HQ59" s="229"/>
      <c r="HR59" s="229"/>
      <c r="HS59" s="229"/>
      <c r="HT59" s="229"/>
      <c r="HU59" s="229"/>
      <c r="HV59" s="229"/>
      <c r="HW59" s="229"/>
      <c r="HX59" s="229"/>
      <c r="HY59" s="229"/>
      <c r="HZ59" s="229"/>
      <c r="IA59" s="229"/>
      <c r="IB59" s="229"/>
      <c r="IC59" s="229"/>
      <c r="ID59" s="229"/>
      <c r="IE59" s="229"/>
      <c r="IF59" s="229"/>
      <c r="IG59" s="229"/>
      <c r="IH59" s="229"/>
      <c r="II59" s="229"/>
      <c r="IJ59" s="229"/>
      <c r="IK59" s="229"/>
      <c r="IL59" s="229"/>
      <c r="IM59" s="229"/>
      <c r="IN59" s="229"/>
      <c r="IO59" s="229"/>
      <c r="IP59" s="229"/>
      <c r="IQ59" s="229"/>
      <c r="IR59" s="229"/>
      <c r="IS59" s="229"/>
      <c r="IT59" s="229"/>
      <c r="IU59" s="229">
        <f t="shared" si="79"/>
        <v>0</v>
      </c>
      <c r="IV59" s="229">
        <f t="shared" si="79"/>
        <v>0</v>
      </c>
      <c r="IW59" s="229">
        <f t="shared" ca="1" si="79"/>
        <v>17.963959148550725</v>
      </c>
      <c r="IX59" s="229">
        <f t="shared" ca="1" si="79"/>
        <v>17.963959148550725</v>
      </c>
      <c r="IY59" s="229">
        <f t="shared" ca="1" si="79"/>
        <v>17.963959148550725</v>
      </c>
      <c r="IZ59" s="229">
        <f t="shared" ca="1" si="79"/>
        <v>17.963959148550725</v>
      </c>
      <c r="JA59" s="229">
        <f t="shared" ca="1" si="79"/>
        <v>17.963959148550725</v>
      </c>
      <c r="JB59" s="229">
        <f t="shared" ca="1" si="79"/>
        <v>17.963959148550725</v>
      </c>
      <c r="JC59" s="229">
        <f t="shared" ca="1" si="79"/>
        <v>17.963959148550725</v>
      </c>
      <c r="JD59" s="229">
        <f t="shared" ca="1" si="79"/>
        <v>17.963959148550725</v>
      </c>
      <c r="JE59" s="229">
        <f t="shared" ca="1" si="80"/>
        <v>17.963959148550725</v>
      </c>
      <c r="JF59" s="229">
        <f t="shared" ca="1" si="80"/>
        <v>17.963959148550725</v>
      </c>
      <c r="JG59" s="229">
        <f t="shared" ca="1" si="80"/>
        <v>17.963959148550725</v>
      </c>
      <c r="JH59" s="229">
        <f t="shared" ca="1" si="80"/>
        <v>17.963959148550725</v>
      </c>
      <c r="JI59" s="229">
        <f t="shared" ca="1" si="80"/>
        <v>17.963959148550725</v>
      </c>
      <c r="JJ59" s="229">
        <f t="shared" ca="1" si="80"/>
        <v>17.963959148550725</v>
      </c>
      <c r="JK59" s="229">
        <f t="shared" ca="1" si="80"/>
        <v>17.963959148550725</v>
      </c>
      <c r="JL59" s="229">
        <f t="shared" ca="1" si="80"/>
        <v>17.963959148550725</v>
      </c>
      <c r="JM59" s="229">
        <f t="shared" ca="1" si="80"/>
        <v>17.963959148550725</v>
      </c>
      <c r="JN59" s="229">
        <f t="shared" ca="1" si="80"/>
        <v>17.963959148550725</v>
      </c>
      <c r="JO59" s="229">
        <f t="shared" ca="1" si="81"/>
        <v>17.963959148550725</v>
      </c>
      <c r="JP59" s="229">
        <f t="shared" ca="1" si="81"/>
        <v>17.963959148550725</v>
      </c>
      <c r="JQ59" s="229">
        <f t="shared" ca="1" si="81"/>
        <v>17.963959148550725</v>
      </c>
      <c r="JR59" s="229">
        <f t="shared" ca="1" si="81"/>
        <v>17.963959148550725</v>
      </c>
      <c r="JS59" s="229">
        <f t="shared" ca="1" si="81"/>
        <v>17.963959148550725</v>
      </c>
      <c r="JT59" s="229">
        <f t="shared" ca="1" si="81"/>
        <v>17.963959148550725</v>
      </c>
      <c r="JU59" s="229">
        <f t="shared" ca="1" si="81"/>
        <v>17.963959148550725</v>
      </c>
      <c r="JV59" s="229">
        <f t="shared" ca="1" si="81"/>
        <v>17.963959148550725</v>
      </c>
      <c r="JW59" s="229">
        <f t="shared" ca="1" si="81"/>
        <v>17.963959148550725</v>
      </c>
      <c r="JX59" s="229">
        <f t="shared" ca="1" si="81"/>
        <v>17.963959148550725</v>
      </c>
      <c r="JY59" s="229">
        <f t="shared" ca="1" si="82"/>
        <v>17.963959148550725</v>
      </c>
      <c r="JZ59" s="229">
        <f t="shared" ca="1" si="82"/>
        <v>17.963959148550725</v>
      </c>
      <c r="KA59" s="229">
        <f t="shared" ca="1" si="82"/>
        <v>17.963959148550725</v>
      </c>
      <c r="KB59" s="229">
        <f t="shared" ca="1" si="82"/>
        <v>17.963959148550725</v>
      </c>
      <c r="KC59" s="229">
        <f t="shared" ca="1" si="82"/>
        <v>17.963959148550725</v>
      </c>
      <c r="KD59" s="229">
        <f t="shared" ca="1" si="82"/>
        <v>17.963959148550725</v>
      </c>
      <c r="KE59" s="229">
        <f t="shared" ca="1" si="82"/>
        <v>17.963959148550725</v>
      </c>
      <c r="KF59" s="229">
        <f t="shared" ca="1" si="82"/>
        <v>17.963959148550725</v>
      </c>
      <c r="KG59" s="229">
        <f t="shared" ca="1" si="82"/>
        <v>17.963959148550725</v>
      </c>
      <c r="KH59" s="229">
        <f t="shared" ca="1" si="82"/>
        <v>17.963959148550725</v>
      </c>
      <c r="KI59" s="229">
        <f t="shared" ca="1" si="83"/>
        <v>17.963959148550725</v>
      </c>
      <c r="KJ59" s="229">
        <f t="shared" ca="1" si="83"/>
        <v>17.963959148550725</v>
      </c>
      <c r="KK59" s="229">
        <f t="shared" ca="1" si="83"/>
        <v>17.963959148550725</v>
      </c>
      <c r="KL59" s="229">
        <f t="shared" ca="1" si="83"/>
        <v>17.963959148550725</v>
      </c>
      <c r="KM59" s="229">
        <f t="shared" ca="1" si="83"/>
        <v>17.963959148550725</v>
      </c>
      <c r="KN59" s="229">
        <f t="shared" ca="1" si="83"/>
        <v>17.963959148550725</v>
      </c>
      <c r="KO59" s="229">
        <f t="shared" ca="1" si="83"/>
        <v>17.963959148550725</v>
      </c>
      <c r="KP59" s="229">
        <f t="shared" ca="1" si="83"/>
        <v>17.963959148550725</v>
      </c>
      <c r="KQ59" s="229"/>
      <c r="KR59" s="229"/>
      <c r="KS59" s="229"/>
      <c r="KT59" s="229"/>
      <c r="KU59" s="229"/>
      <c r="KV59" s="229"/>
      <c r="KW59" s="229"/>
      <c r="KX59" s="229"/>
      <c r="KY59" s="229"/>
      <c r="KZ59" s="229"/>
      <c r="LA59" s="229"/>
      <c r="LB59" s="229"/>
      <c r="LC59" s="229"/>
      <c r="LD59" s="229"/>
      <c r="LE59" s="229"/>
      <c r="LF59" s="229"/>
      <c r="LG59" s="229"/>
      <c r="LH59" s="229"/>
      <c r="LI59" s="229"/>
      <c r="LJ59" s="229"/>
      <c r="LK59" s="229"/>
      <c r="LL59" s="229"/>
      <c r="LM59" s="229"/>
      <c r="LN59" s="229"/>
      <c r="LO59" s="229"/>
      <c r="LP59" s="229"/>
      <c r="LQ59" s="229"/>
      <c r="LR59" s="229"/>
      <c r="LS59" s="229"/>
      <c r="LT59" s="229"/>
      <c r="LU59" s="229"/>
      <c r="LV59" s="229"/>
      <c r="LW59" s="229"/>
      <c r="LX59" s="229"/>
      <c r="LY59" s="229"/>
      <c r="LZ59" s="229"/>
    </row>
    <row r="60" spans="1:338" s="186" customFormat="1" x14ac:dyDescent="0.3">
      <c r="A60" s="230">
        <f t="shared" si="84"/>
        <v>256</v>
      </c>
      <c r="B60" s="229" cm="1">
        <f t="array" aca="1" ref="B60" ca="1">INDIRECT("'Cronograma de Desembolso'!"&amp;ADDRESS(9,A60+3))</f>
        <v>826.34212083333341</v>
      </c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  <c r="AA60" s="229"/>
      <c r="AB60" s="229"/>
      <c r="AC60" s="229"/>
      <c r="AD60" s="229"/>
      <c r="AE60" s="229"/>
      <c r="AF60" s="229"/>
      <c r="AG60" s="229"/>
      <c r="AH60" s="229"/>
      <c r="AI60" s="229"/>
      <c r="AJ60" s="229"/>
      <c r="AK60" s="229"/>
      <c r="AL60" s="229"/>
      <c r="AM60" s="229"/>
      <c r="AN60" s="229"/>
      <c r="AO60" s="229"/>
      <c r="AP60" s="229"/>
      <c r="AQ60" s="229"/>
      <c r="AR60" s="229"/>
      <c r="AS60" s="229"/>
      <c r="AT60" s="229"/>
      <c r="AU60" s="229"/>
      <c r="AV60" s="229"/>
      <c r="AW60" s="229"/>
      <c r="AX60" s="229"/>
      <c r="AY60" s="229"/>
      <c r="AZ60" s="229"/>
      <c r="BA60" s="229"/>
      <c r="BB60" s="229"/>
      <c r="BC60" s="229"/>
      <c r="BD60" s="229"/>
      <c r="BE60" s="229"/>
      <c r="BF60" s="229"/>
      <c r="BG60" s="229"/>
      <c r="BH60" s="229"/>
      <c r="BI60" s="229"/>
      <c r="BJ60" s="229"/>
      <c r="BK60" s="229"/>
      <c r="BL60" s="229"/>
      <c r="BM60" s="229"/>
      <c r="BN60" s="229"/>
      <c r="BO60" s="229"/>
      <c r="BP60" s="229"/>
      <c r="BQ60" s="229"/>
      <c r="BR60" s="229"/>
      <c r="BS60" s="229"/>
      <c r="BT60" s="229"/>
      <c r="BU60" s="229"/>
      <c r="BV60" s="229"/>
      <c r="BW60" s="229"/>
      <c r="BX60" s="229"/>
      <c r="BY60" s="229"/>
      <c r="BZ60" s="229"/>
      <c r="CA60" s="229"/>
      <c r="CB60" s="229"/>
      <c r="CC60" s="229"/>
      <c r="CD60" s="229"/>
      <c r="CE60" s="229"/>
      <c r="CF60" s="229"/>
      <c r="CG60" s="229"/>
      <c r="CH60" s="229"/>
      <c r="CI60" s="229"/>
      <c r="CJ60" s="229"/>
      <c r="CK60" s="229"/>
      <c r="CL60" s="229"/>
      <c r="CM60" s="229"/>
      <c r="CN60" s="229"/>
      <c r="CO60" s="229"/>
      <c r="CP60" s="229"/>
      <c r="CQ60" s="229"/>
      <c r="CR60" s="229"/>
      <c r="CS60" s="229"/>
      <c r="CT60" s="229"/>
      <c r="CU60" s="229"/>
      <c r="CV60" s="229"/>
      <c r="CW60" s="229"/>
      <c r="CX60" s="229"/>
      <c r="CY60" s="229"/>
      <c r="CZ60" s="229"/>
      <c r="DA60" s="229"/>
      <c r="DB60" s="229"/>
      <c r="DC60" s="229"/>
      <c r="DD60" s="229"/>
      <c r="DE60" s="229"/>
      <c r="DF60" s="229"/>
      <c r="DG60" s="229"/>
      <c r="DH60" s="229"/>
      <c r="DI60" s="229"/>
      <c r="DJ60" s="229"/>
      <c r="DK60" s="229"/>
      <c r="DL60" s="229"/>
      <c r="DM60" s="229"/>
      <c r="DN60" s="229"/>
      <c r="DO60" s="229"/>
      <c r="DP60" s="229"/>
      <c r="DQ60" s="229"/>
      <c r="DR60" s="229"/>
      <c r="DS60" s="229"/>
      <c r="DT60" s="229"/>
      <c r="DU60" s="229"/>
      <c r="DV60" s="229"/>
      <c r="DW60" s="229"/>
      <c r="DX60" s="229"/>
      <c r="DY60" s="229"/>
      <c r="DZ60" s="229"/>
      <c r="EA60" s="229"/>
      <c r="EB60" s="229"/>
      <c r="EC60" s="229"/>
      <c r="ED60" s="229"/>
      <c r="EE60" s="229"/>
      <c r="EF60" s="229"/>
      <c r="EG60" s="229"/>
      <c r="EH60" s="229"/>
      <c r="EI60" s="229"/>
      <c r="EJ60" s="229"/>
      <c r="EK60" s="229"/>
      <c r="EL60" s="229"/>
      <c r="EM60" s="229"/>
      <c r="EN60" s="229"/>
      <c r="EO60" s="229"/>
      <c r="EP60" s="229"/>
      <c r="EQ60" s="229"/>
      <c r="ER60" s="229"/>
      <c r="ES60" s="229"/>
      <c r="ET60" s="229"/>
      <c r="EU60" s="229"/>
      <c r="EV60" s="229"/>
      <c r="EW60" s="229"/>
      <c r="EX60" s="229"/>
      <c r="EY60" s="229"/>
      <c r="EZ60" s="229"/>
      <c r="FA60" s="229"/>
      <c r="FB60" s="229"/>
      <c r="FC60" s="229"/>
      <c r="FD60" s="229"/>
      <c r="FE60" s="229"/>
      <c r="FF60" s="229"/>
      <c r="FG60" s="229"/>
      <c r="FH60" s="229"/>
      <c r="FI60" s="229"/>
      <c r="FJ60" s="229"/>
      <c r="FK60" s="229"/>
      <c r="FL60" s="229"/>
      <c r="FM60" s="229"/>
      <c r="FN60" s="229"/>
      <c r="FO60" s="229"/>
      <c r="FP60" s="229"/>
      <c r="FQ60" s="229"/>
      <c r="FR60" s="229"/>
      <c r="FS60" s="229"/>
      <c r="FT60" s="229"/>
      <c r="FU60" s="229"/>
      <c r="FV60" s="229"/>
      <c r="FW60" s="229"/>
      <c r="FX60" s="229"/>
      <c r="FY60" s="229"/>
      <c r="FZ60" s="229"/>
      <c r="GA60" s="229"/>
      <c r="GB60" s="229"/>
      <c r="GC60" s="229"/>
      <c r="GD60" s="229"/>
      <c r="GE60" s="229"/>
      <c r="GF60" s="229"/>
      <c r="GG60" s="229"/>
      <c r="GH60" s="229"/>
      <c r="GI60" s="229"/>
      <c r="GJ60" s="229"/>
      <c r="GK60" s="229"/>
      <c r="GL60" s="229"/>
      <c r="GM60" s="229"/>
      <c r="GN60" s="229"/>
      <c r="GO60" s="229"/>
      <c r="GP60" s="229"/>
      <c r="GQ60" s="229"/>
      <c r="GR60" s="229"/>
      <c r="GS60" s="229"/>
      <c r="GT60" s="229"/>
      <c r="GU60" s="229"/>
      <c r="GV60" s="229"/>
      <c r="GW60" s="229"/>
      <c r="GX60" s="229"/>
      <c r="GY60" s="229"/>
      <c r="GZ60" s="229"/>
      <c r="HA60" s="229"/>
      <c r="HB60" s="229"/>
      <c r="HC60" s="229"/>
      <c r="HD60" s="229"/>
      <c r="HE60" s="229"/>
      <c r="HF60" s="229"/>
      <c r="HG60" s="229"/>
      <c r="HH60" s="229"/>
      <c r="HI60" s="229"/>
      <c r="HJ60" s="229"/>
      <c r="HK60" s="229"/>
      <c r="HL60" s="229"/>
      <c r="HM60" s="229"/>
      <c r="HN60" s="229"/>
      <c r="HO60" s="229"/>
      <c r="HP60" s="229"/>
      <c r="HQ60" s="229"/>
      <c r="HR60" s="229"/>
      <c r="HS60" s="229"/>
      <c r="HT60" s="229"/>
      <c r="HU60" s="229"/>
      <c r="HV60" s="229"/>
      <c r="HW60" s="229"/>
      <c r="HX60" s="229"/>
      <c r="HY60" s="229"/>
      <c r="HZ60" s="229"/>
      <c r="IA60" s="229"/>
      <c r="IB60" s="229"/>
      <c r="IC60" s="229"/>
      <c r="ID60" s="229"/>
      <c r="IE60" s="229"/>
      <c r="IF60" s="229"/>
      <c r="IG60" s="229"/>
      <c r="IH60" s="229"/>
      <c r="II60" s="229"/>
      <c r="IJ60" s="229"/>
      <c r="IK60" s="229"/>
      <c r="IL60" s="229"/>
      <c r="IM60" s="229"/>
      <c r="IN60" s="229"/>
      <c r="IO60" s="229"/>
      <c r="IP60" s="229"/>
      <c r="IQ60" s="229"/>
      <c r="IR60" s="229"/>
      <c r="IS60" s="229"/>
      <c r="IT60" s="229"/>
      <c r="IU60" s="229">
        <f t="shared" si="79"/>
        <v>0</v>
      </c>
      <c r="IV60" s="229">
        <f t="shared" si="79"/>
        <v>0</v>
      </c>
      <c r="IW60" s="229">
        <f t="shared" si="79"/>
        <v>0</v>
      </c>
      <c r="IX60" s="229">
        <f t="shared" ca="1" si="79"/>
        <v>18.363158240740741</v>
      </c>
      <c r="IY60" s="229">
        <f t="shared" ca="1" si="79"/>
        <v>18.363158240740741</v>
      </c>
      <c r="IZ60" s="229">
        <f t="shared" ca="1" si="79"/>
        <v>18.363158240740741</v>
      </c>
      <c r="JA60" s="229">
        <f t="shared" ca="1" si="79"/>
        <v>18.363158240740741</v>
      </c>
      <c r="JB60" s="229">
        <f t="shared" ca="1" si="79"/>
        <v>18.363158240740741</v>
      </c>
      <c r="JC60" s="229">
        <f t="shared" ca="1" si="79"/>
        <v>18.363158240740741</v>
      </c>
      <c r="JD60" s="229">
        <f t="shared" ca="1" si="79"/>
        <v>18.363158240740741</v>
      </c>
      <c r="JE60" s="229">
        <f t="shared" ca="1" si="80"/>
        <v>18.363158240740741</v>
      </c>
      <c r="JF60" s="229">
        <f t="shared" ca="1" si="80"/>
        <v>18.363158240740741</v>
      </c>
      <c r="JG60" s="229">
        <f t="shared" ca="1" si="80"/>
        <v>18.363158240740741</v>
      </c>
      <c r="JH60" s="229">
        <f t="shared" ca="1" si="80"/>
        <v>18.363158240740741</v>
      </c>
      <c r="JI60" s="229">
        <f t="shared" ca="1" si="80"/>
        <v>18.363158240740741</v>
      </c>
      <c r="JJ60" s="229">
        <f t="shared" ca="1" si="80"/>
        <v>18.363158240740741</v>
      </c>
      <c r="JK60" s="229">
        <f t="shared" ca="1" si="80"/>
        <v>18.363158240740741</v>
      </c>
      <c r="JL60" s="229">
        <f t="shared" ca="1" si="80"/>
        <v>18.363158240740741</v>
      </c>
      <c r="JM60" s="229">
        <f t="shared" ca="1" si="80"/>
        <v>18.363158240740741</v>
      </c>
      <c r="JN60" s="229">
        <f t="shared" ca="1" si="80"/>
        <v>18.363158240740741</v>
      </c>
      <c r="JO60" s="229">
        <f t="shared" ca="1" si="81"/>
        <v>18.363158240740741</v>
      </c>
      <c r="JP60" s="229">
        <f t="shared" ca="1" si="81"/>
        <v>18.363158240740741</v>
      </c>
      <c r="JQ60" s="229">
        <f t="shared" ca="1" si="81"/>
        <v>18.363158240740741</v>
      </c>
      <c r="JR60" s="229">
        <f t="shared" ca="1" si="81"/>
        <v>18.363158240740741</v>
      </c>
      <c r="JS60" s="229">
        <f t="shared" ca="1" si="81"/>
        <v>18.363158240740741</v>
      </c>
      <c r="JT60" s="229">
        <f t="shared" ca="1" si="81"/>
        <v>18.363158240740741</v>
      </c>
      <c r="JU60" s="229">
        <f t="shared" ca="1" si="81"/>
        <v>18.363158240740741</v>
      </c>
      <c r="JV60" s="229">
        <f t="shared" ca="1" si="81"/>
        <v>18.363158240740741</v>
      </c>
      <c r="JW60" s="229">
        <f t="shared" ca="1" si="81"/>
        <v>18.363158240740741</v>
      </c>
      <c r="JX60" s="229">
        <f t="shared" ca="1" si="81"/>
        <v>18.363158240740741</v>
      </c>
      <c r="JY60" s="229">
        <f t="shared" ca="1" si="82"/>
        <v>18.363158240740741</v>
      </c>
      <c r="JZ60" s="229">
        <f t="shared" ca="1" si="82"/>
        <v>18.363158240740741</v>
      </c>
      <c r="KA60" s="229">
        <f t="shared" ca="1" si="82"/>
        <v>18.363158240740741</v>
      </c>
      <c r="KB60" s="229">
        <f t="shared" ca="1" si="82"/>
        <v>18.363158240740741</v>
      </c>
      <c r="KC60" s="229">
        <f t="shared" ca="1" si="82"/>
        <v>18.363158240740741</v>
      </c>
      <c r="KD60" s="229">
        <f t="shared" ca="1" si="82"/>
        <v>18.363158240740741</v>
      </c>
      <c r="KE60" s="229">
        <f t="shared" ca="1" si="82"/>
        <v>18.363158240740741</v>
      </c>
      <c r="KF60" s="229">
        <f t="shared" ca="1" si="82"/>
        <v>18.363158240740741</v>
      </c>
      <c r="KG60" s="229">
        <f t="shared" ca="1" si="82"/>
        <v>18.363158240740741</v>
      </c>
      <c r="KH60" s="229">
        <f t="shared" ca="1" si="82"/>
        <v>18.363158240740741</v>
      </c>
      <c r="KI60" s="229">
        <f t="shared" ca="1" si="83"/>
        <v>18.363158240740741</v>
      </c>
      <c r="KJ60" s="229">
        <f t="shared" ca="1" si="83"/>
        <v>18.363158240740741</v>
      </c>
      <c r="KK60" s="229">
        <f t="shared" ca="1" si="83"/>
        <v>18.363158240740741</v>
      </c>
      <c r="KL60" s="229">
        <f t="shared" ca="1" si="83"/>
        <v>18.363158240740741</v>
      </c>
      <c r="KM60" s="229">
        <f t="shared" ca="1" si="83"/>
        <v>18.363158240740741</v>
      </c>
      <c r="KN60" s="229">
        <f t="shared" ca="1" si="83"/>
        <v>18.363158240740741</v>
      </c>
      <c r="KO60" s="229">
        <f t="shared" ca="1" si="83"/>
        <v>18.363158240740741</v>
      </c>
      <c r="KP60" s="229">
        <f t="shared" ca="1" si="83"/>
        <v>18.363158240740741</v>
      </c>
      <c r="KQ60" s="229"/>
      <c r="KR60" s="229"/>
      <c r="KS60" s="229"/>
      <c r="KT60" s="229"/>
      <c r="KU60" s="229"/>
      <c r="KV60" s="229"/>
      <c r="KW60" s="229"/>
      <c r="KX60" s="229"/>
      <c r="KY60" s="229"/>
      <c r="KZ60" s="229"/>
      <c r="LA60" s="229"/>
      <c r="LB60" s="229"/>
      <c r="LC60" s="229"/>
      <c r="LD60" s="229"/>
      <c r="LE60" s="229"/>
      <c r="LF60" s="229"/>
      <c r="LG60" s="229"/>
      <c r="LH60" s="229"/>
      <c r="LI60" s="229"/>
      <c r="LJ60" s="229"/>
      <c r="LK60" s="229"/>
      <c r="LL60" s="229"/>
      <c r="LM60" s="229"/>
      <c r="LN60" s="229"/>
      <c r="LO60" s="229"/>
      <c r="LP60" s="229"/>
      <c r="LQ60" s="229"/>
      <c r="LR60" s="229"/>
      <c r="LS60" s="229"/>
      <c r="LT60" s="229"/>
      <c r="LU60" s="229"/>
      <c r="LV60" s="229"/>
      <c r="LW60" s="229"/>
      <c r="LX60" s="229"/>
      <c r="LY60" s="229"/>
      <c r="LZ60" s="229"/>
    </row>
    <row r="61" spans="1:338" s="186" customFormat="1" x14ac:dyDescent="0.3">
      <c r="A61" s="230">
        <f t="shared" si="84"/>
        <v>257</v>
      </c>
      <c r="B61" s="229" cm="1">
        <f t="array" aca="1" ref="B61" ca="1">INDIRECT("'Cronograma de Desembolso'!"&amp;ADDRESS(9,A61+3))</f>
        <v>826.34212083333341</v>
      </c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229"/>
      <c r="BV61" s="229"/>
      <c r="BW61" s="229"/>
      <c r="BX61" s="229"/>
      <c r="BY61" s="229"/>
      <c r="BZ61" s="229"/>
      <c r="CA61" s="229"/>
      <c r="CB61" s="229"/>
      <c r="CC61" s="229"/>
      <c r="CD61" s="229"/>
      <c r="CE61" s="229"/>
      <c r="CF61" s="229"/>
      <c r="CG61" s="229"/>
      <c r="CH61" s="229"/>
      <c r="CI61" s="229"/>
      <c r="CJ61" s="229"/>
      <c r="CK61" s="229"/>
      <c r="CL61" s="229"/>
      <c r="CM61" s="229"/>
      <c r="CN61" s="229"/>
      <c r="CO61" s="229"/>
      <c r="CP61" s="229"/>
      <c r="CQ61" s="229"/>
      <c r="CR61" s="229"/>
      <c r="CS61" s="229"/>
      <c r="CT61" s="229"/>
      <c r="CU61" s="229"/>
      <c r="CV61" s="229"/>
      <c r="CW61" s="229"/>
      <c r="CX61" s="229"/>
      <c r="CY61" s="229"/>
      <c r="CZ61" s="229"/>
      <c r="DA61" s="229"/>
      <c r="DB61" s="229"/>
      <c r="DC61" s="229"/>
      <c r="DD61" s="229"/>
      <c r="DE61" s="229"/>
      <c r="DF61" s="229"/>
      <c r="DG61" s="229"/>
      <c r="DH61" s="229"/>
      <c r="DI61" s="229"/>
      <c r="DJ61" s="229"/>
      <c r="DK61" s="229"/>
      <c r="DL61" s="229"/>
      <c r="DM61" s="229"/>
      <c r="DN61" s="229"/>
      <c r="DO61" s="229"/>
      <c r="DP61" s="229"/>
      <c r="DQ61" s="229"/>
      <c r="DR61" s="229"/>
      <c r="DS61" s="229"/>
      <c r="DT61" s="229"/>
      <c r="DU61" s="229"/>
      <c r="DV61" s="229"/>
      <c r="DW61" s="229"/>
      <c r="DX61" s="229"/>
      <c r="DY61" s="229"/>
      <c r="DZ61" s="229"/>
      <c r="EA61" s="229"/>
      <c r="EB61" s="229"/>
      <c r="EC61" s="229"/>
      <c r="ED61" s="229"/>
      <c r="EE61" s="229"/>
      <c r="EF61" s="229"/>
      <c r="EG61" s="229"/>
      <c r="EH61" s="229"/>
      <c r="EI61" s="229"/>
      <c r="EJ61" s="229"/>
      <c r="EK61" s="229"/>
      <c r="EL61" s="229"/>
      <c r="EM61" s="229"/>
      <c r="EN61" s="229"/>
      <c r="EO61" s="229"/>
      <c r="EP61" s="229"/>
      <c r="EQ61" s="229"/>
      <c r="ER61" s="229"/>
      <c r="ES61" s="229"/>
      <c r="ET61" s="229"/>
      <c r="EU61" s="229"/>
      <c r="EV61" s="229"/>
      <c r="EW61" s="229"/>
      <c r="EX61" s="229"/>
      <c r="EY61" s="229"/>
      <c r="EZ61" s="229"/>
      <c r="FA61" s="229"/>
      <c r="FB61" s="229"/>
      <c r="FC61" s="229"/>
      <c r="FD61" s="229"/>
      <c r="FE61" s="229"/>
      <c r="FF61" s="229"/>
      <c r="FG61" s="229"/>
      <c r="FH61" s="229"/>
      <c r="FI61" s="229"/>
      <c r="FJ61" s="229"/>
      <c r="FK61" s="229"/>
      <c r="FL61" s="229"/>
      <c r="FM61" s="229"/>
      <c r="FN61" s="229"/>
      <c r="FO61" s="229"/>
      <c r="FP61" s="229"/>
      <c r="FQ61" s="229"/>
      <c r="FR61" s="229"/>
      <c r="FS61" s="229"/>
      <c r="FT61" s="229"/>
      <c r="FU61" s="229"/>
      <c r="FV61" s="229"/>
      <c r="FW61" s="229"/>
      <c r="FX61" s="229"/>
      <c r="FY61" s="229"/>
      <c r="FZ61" s="229"/>
      <c r="GA61" s="229"/>
      <c r="GB61" s="229"/>
      <c r="GC61" s="229"/>
      <c r="GD61" s="229"/>
      <c r="GE61" s="229"/>
      <c r="GF61" s="229"/>
      <c r="GG61" s="229"/>
      <c r="GH61" s="229"/>
      <c r="GI61" s="229"/>
      <c r="GJ61" s="229"/>
      <c r="GK61" s="229"/>
      <c r="GL61" s="229"/>
      <c r="GM61" s="229"/>
      <c r="GN61" s="229"/>
      <c r="GO61" s="229"/>
      <c r="GP61" s="229"/>
      <c r="GQ61" s="229"/>
      <c r="GR61" s="229"/>
      <c r="GS61" s="229"/>
      <c r="GT61" s="229"/>
      <c r="GU61" s="229"/>
      <c r="GV61" s="229"/>
      <c r="GW61" s="229"/>
      <c r="GX61" s="229"/>
      <c r="GY61" s="229"/>
      <c r="GZ61" s="229"/>
      <c r="HA61" s="229"/>
      <c r="HB61" s="229"/>
      <c r="HC61" s="229"/>
      <c r="HD61" s="229"/>
      <c r="HE61" s="229"/>
      <c r="HF61" s="229"/>
      <c r="HG61" s="229"/>
      <c r="HH61" s="229"/>
      <c r="HI61" s="229"/>
      <c r="HJ61" s="229"/>
      <c r="HK61" s="229"/>
      <c r="HL61" s="229"/>
      <c r="HM61" s="229"/>
      <c r="HN61" s="229"/>
      <c r="HO61" s="229"/>
      <c r="HP61" s="229"/>
      <c r="HQ61" s="229"/>
      <c r="HR61" s="229"/>
      <c r="HS61" s="229"/>
      <c r="HT61" s="229"/>
      <c r="HU61" s="229"/>
      <c r="HV61" s="229"/>
      <c r="HW61" s="229"/>
      <c r="HX61" s="229"/>
      <c r="HY61" s="229"/>
      <c r="HZ61" s="229"/>
      <c r="IA61" s="229"/>
      <c r="IB61" s="229"/>
      <c r="IC61" s="229"/>
      <c r="ID61" s="229"/>
      <c r="IE61" s="229"/>
      <c r="IF61" s="229"/>
      <c r="IG61" s="229"/>
      <c r="IH61" s="229"/>
      <c r="II61" s="229"/>
      <c r="IJ61" s="229"/>
      <c r="IK61" s="229"/>
      <c r="IL61" s="229"/>
      <c r="IM61" s="229"/>
      <c r="IN61" s="229"/>
      <c r="IO61" s="229"/>
      <c r="IP61" s="229"/>
      <c r="IQ61" s="229"/>
      <c r="IR61" s="229"/>
      <c r="IS61" s="229"/>
      <c r="IT61" s="229"/>
      <c r="IU61" s="229">
        <f t="shared" si="79"/>
        <v>0</v>
      </c>
      <c r="IV61" s="229">
        <f t="shared" si="79"/>
        <v>0</v>
      </c>
      <c r="IW61" s="229">
        <f t="shared" si="79"/>
        <v>0</v>
      </c>
      <c r="IX61" s="229">
        <f t="shared" si="79"/>
        <v>0</v>
      </c>
      <c r="IY61" s="229">
        <f t="shared" ca="1" si="79"/>
        <v>18.780502746212122</v>
      </c>
      <c r="IZ61" s="229">
        <f t="shared" ca="1" si="79"/>
        <v>18.780502746212122</v>
      </c>
      <c r="JA61" s="229">
        <f t="shared" ca="1" si="79"/>
        <v>18.780502746212122</v>
      </c>
      <c r="JB61" s="229">
        <f t="shared" ca="1" si="79"/>
        <v>18.780502746212122</v>
      </c>
      <c r="JC61" s="229">
        <f t="shared" ca="1" si="79"/>
        <v>18.780502746212122</v>
      </c>
      <c r="JD61" s="229">
        <f t="shared" ca="1" si="79"/>
        <v>18.780502746212122</v>
      </c>
      <c r="JE61" s="229">
        <f t="shared" ca="1" si="80"/>
        <v>18.780502746212122</v>
      </c>
      <c r="JF61" s="229">
        <f t="shared" ca="1" si="80"/>
        <v>18.780502746212122</v>
      </c>
      <c r="JG61" s="229">
        <f t="shared" ca="1" si="80"/>
        <v>18.780502746212122</v>
      </c>
      <c r="JH61" s="229">
        <f t="shared" ca="1" si="80"/>
        <v>18.780502746212122</v>
      </c>
      <c r="JI61" s="229">
        <f t="shared" ca="1" si="80"/>
        <v>18.780502746212122</v>
      </c>
      <c r="JJ61" s="229">
        <f t="shared" ca="1" si="80"/>
        <v>18.780502746212122</v>
      </c>
      <c r="JK61" s="229">
        <f t="shared" ca="1" si="80"/>
        <v>18.780502746212122</v>
      </c>
      <c r="JL61" s="229">
        <f t="shared" ca="1" si="80"/>
        <v>18.780502746212122</v>
      </c>
      <c r="JM61" s="229">
        <f t="shared" ca="1" si="80"/>
        <v>18.780502746212122</v>
      </c>
      <c r="JN61" s="229">
        <f t="shared" ca="1" si="80"/>
        <v>18.780502746212122</v>
      </c>
      <c r="JO61" s="229">
        <f t="shared" ca="1" si="81"/>
        <v>18.780502746212122</v>
      </c>
      <c r="JP61" s="229">
        <f t="shared" ca="1" si="81"/>
        <v>18.780502746212122</v>
      </c>
      <c r="JQ61" s="229">
        <f t="shared" ca="1" si="81"/>
        <v>18.780502746212122</v>
      </c>
      <c r="JR61" s="229">
        <f t="shared" ca="1" si="81"/>
        <v>18.780502746212122</v>
      </c>
      <c r="JS61" s="229">
        <f t="shared" ca="1" si="81"/>
        <v>18.780502746212122</v>
      </c>
      <c r="JT61" s="229">
        <f t="shared" ca="1" si="81"/>
        <v>18.780502746212122</v>
      </c>
      <c r="JU61" s="229">
        <f t="shared" ca="1" si="81"/>
        <v>18.780502746212122</v>
      </c>
      <c r="JV61" s="229">
        <f t="shared" ca="1" si="81"/>
        <v>18.780502746212122</v>
      </c>
      <c r="JW61" s="229">
        <f t="shared" ca="1" si="81"/>
        <v>18.780502746212122</v>
      </c>
      <c r="JX61" s="229">
        <f t="shared" ca="1" si="81"/>
        <v>18.780502746212122</v>
      </c>
      <c r="JY61" s="229">
        <f t="shared" ca="1" si="82"/>
        <v>18.780502746212122</v>
      </c>
      <c r="JZ61" s="229">
        <f t="shared" ca="1" si="82"/>
        <v>18.780502746212122</v>
      </c>
      <c r="KA61" s="229">
        <f t="shared" ca="1" si="82"/>
        <v>18.780502746212122</v>
      </c>
      <c r="KB61" s="229">
        <f t="shared" ca="1" si="82"/>
        <v>18.780502746212122</v>
      </c>
      <c r="KC61" s="229">
        <f t="shared" ca="1" si="82"/>
        <v>18.780502746212122</v>
      </c>
      <c r="KD61" s="229">
        <f t="shared" ca="1" si="82"/>
        <v>18.780502746212122</v>
      </c>
      <c r="KE61" s="229">
        <f t="shared" ca="1" si="82"/>
        <v>18.780502746212122</v>
      </c>
      <c r="KF61" s="229">
        <f t="shared" ca="1" si="82"/>
        <v>18.780502746212122</v>
      </c>
      <c r="KG61" s="229">
        <f t="shared" ca="1" si="82"/>
        <v>18.780502746212122</v>
      </c>
      <c r="KH61" s="229">
        <f t="shared" ca="1" si="82"/>
        <v>18.780502746212122</v>
      </c>
      <c r="KI61" s="229">
        <f t="shared" ca="1" si="83"/>
        <v>18.780502746212122</v>
      </c>
      <c r="KJ61" s="229">
        <f t="shared" ca="1" si="83"/>
        <v>18.780502746212122</v>
      </c>
      <c r="KK61" s="229">
        <f t="shared" ca="1" si="83"/>
        <v>18.780502746212122</v>
      </c>
      <c r="KL61" s="229">
        <f t="shared" ca="1" si="83"/>
        <v>18.780502746212122</v>
      </c>
      <c r="KM61" s="229">
        <f t="shared" ca="1" si="83"/>
        <v>18.780502746212122</v>
      </c>
      <c r="KN61" s="229">
        <f t="shared" ca="1" si="83"/>
        <v>18.780502746212122</v>
      </c>
      <c r="KO61" s="229">
        <f t="shared" ca="1" si="83"/>
        <v>18.780502746212122</v>
      </c>
      <c r="KP61" s="229">
        <f t="shared" ca="1" si="83"/>
        <v>18.780502746212122</v>
      </c>
      <c r="KQ61" s="229"/>
      <c r="KR61" s="229"/>
      <c r="KS61" s="229"/>
      <c r="KT61" s="229"/>
      <c r="KU61" s="229"/>
      <c r="KV61" s="229"/>
      <c r="KW61" s="229"/>
      <c r="KX61" s="229"/>
      <c r="KY61" s="229"/>
      <c r="KZ61" s="229"/>
      <c r="LA61" s="229"/>
      <c r="LB61" s="229"/>
      <c r="LC61" s="229"/>
      <c r="LD61" s="229"/>
      <c r="LE61" s="229"/>
      <c r="LF61" s="229"/>
      <c r="LG61" s="229"/>
      <c r="LH61" s="229"/>
      <c r="LI61" s="229"/>
      <c r="LJ61" s="229"/>
      <c r="LK61" s="229"/>
      <c r="LL61" s="229"/>
      <c r="LM61" s="229"/>
      <c r="LN61" s="229"/>
      <c r="LO61" s="229"/>
      <c r="LP61" s="229"/>
      <c r="LQ61" s="229"/>
      <c r="LR61" s="229"/>
      <c r="LS61" s="229"/>
      <c r="LT61" s="229"/>
      <c r="LU61" s="229"/>
      <c r="LV61" s="229"/>
      <c r="LW61" s="229"/>
      <c r="LX61" s="229"/>
      <c r="LY61" s="229"/>
      <c r="LZ61" s="229"/>
    </row>
    <row r="62" spans="1:338" s="186" customFormat="1" x14ac:dyDescent="0.3">
      <c r="A62" s="230">
        <f t="shared" si="84"/>
        <v>258</v>
      </c>
      <c r="B62" s="229" cm="1">
        <f t="array" aca="1" ref="B62" ca="1">INDIRECT("'Cronograma de Desembolso'!"&amp;ADDRESS(9,A62+3))</f>
        <v>826.34212083333341</v>
      </c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  <c r="AF62" s="229"/>
      <c r="AG62" s="229"/>
      <c r="AH62" s="229"/>
      <c r="AI62" s="229"/>
      <c r="AJ62" s="229"/>
      <c r="AK62" s="229"/>
      <c r="AL62" s="229"/>
      <c r="AM62" s="229"/>
      <c r="AN62" s="229"/>
      <c r="AO62" s="229"/>
      <c r="AP62" s="229"/>
      <c r="AQ62" s="229"/>
      <c r="AR62" s="229"/>
      <c r="AS62" s="229"/>
      <c r="AT62" s="229"/>
      <c r="AU62" s="229"/>
      <c r="AV62" s="229"/>
      <c r="AW62" s="229"/>
      <c r="AX62" s="229"/>
      <c r="AY62" s="229"/>
      <c r="AZ62" s="229"/>
      <c r="BA62" s="229"/>
      <c r="BB62" s="229"/>
      <c r="BC62" s="229"/>
      <c r="BD62" s="229"/>
      <c r="BE62" s="229"/>
      <c r="BF62" s="229"/>
      <c r="BG62" s="229"/>
      <c r="BH62" s="229"/>
      <c r="BI62" s="229"/>
      <c r="BJ62" s="229"/>
      <c r="BK62" s="229"/>
      <c r="BL62" s="229"/>
      <c r="BM62" s="229"/>
      <c r="BN62" s="229"/>
      <c r="BO62" s="229"/>
      <c r="BP62" s="229"/>
      <c r="BQ62" s="229"/>
      <c r="BR62" s="229"/>
      <c r="BS62" s="229"/>
      <c r="BT62" s="229"/>
      <c r="BU62" s="229"/>
      <c r="BV62" s="229"/>
      <c r="BW62" s="229"/>
      <c r="BX62" s="229"/>
      <c r="BY62" s="229"/>
      <c r="BZ62" s="229"/>
      <c r="CA62" s="229"/>
      <c r="CB62" s="229"/>
      <c r="CC62" s="229"/>
      <c r="CD62" s="229"/>
      <c r="CE62" s="229"/>
      <c r="CF62" s="229"/>
      <c r="CG62" s="229"/>
      <c r="CH62" s="229"/>
      <c r="CI62" s="229"/>
      <c r="CJ62" s="229"/>
      <c r="CK62" s="229"/>
      <c r="CL62" s="229"/>
      <c r="CM62" s="229"/>
      <c r="CN62" s="229"/>
      <c r="CO62" s="229"/>
      <c r="CP62" s="229"/>
      <c r="CQ62" s="229"/>
      <c r="CR62" s="229"/>
      <c r="CS62" s="229"/>
      <c r="CT62" s="229"/>
      <c r="CU62" s="229"/>
      <c r="CV62" s="229"/>
      <c r="CW62" s="229"/>
      <c r="CX62" s="229"/>
      <c r="CY62" s="229"/>
      <c r="CZ62" s="229"/>
      <c r="DA62" s="229"/>
      <c r="DB62" s="229"/>
      <c r="DC62" s="229"/>
      <c r="DD62" s="229"/>
      <c r="DE62" s="229"/>
      <c r="DF62" s="229"/>
      <c r="DG62" s="229"/>
      <c r="DH62" s="229"/>
      <c r="DI62" s="229"/>
      <c r="DJ62" s="229"/>
      <c r="DK62" s="229"/>
      <c r="DL62" s="229"/>
      <c r="DM62" s="229"/>
      <c r="DN62" s="229"/>
      <c r="DO62" s="229"/>
      <c r="DP62" s="229"/>
      <c r="DQ62" s="229"/>
      <c r="DR62" s="229"/>
      <c r="DS62" s="229"/>
      <c r="DT62" s="229"/>
      <c r="DU62" s="229"/>
      <c r="DV62" s="229"/>
      <c r="DW62" s="229"/>
      <c r="DX62" s="229"/>
      <c r="DY62" s="229"/>
      <c r="DZ62" s="229"/>
      <c r="EA62" s="229"/>
      <c r="EB62" s="229"/>
      <c r="EC62" s="229"/>
      <c r="ED62" s="229"/>
      <c r="EE62" s="229"/>
      <c r="EF62" s="229"/>
      <c r="EG62" s="229"/>
      <c r="EH62" s="229"/>
      <c r="EI62" s="229"/>
      <c r="EJ62" s="229"/>
      <c r="EK62" s="229"/>
      <c r="EL62" s="229"/>
      <c r="EM62" s="229"/>
      <c r="EN62" s="229"/>
      <c r="EO62" s="229"/>
      <c r="EP62" s="229"/>
      <c r="EQ62" s="229"/>
      <c r="ER62" s="229"/>
      <c r="ES62" s="229"/>
      <c r="ET62" s="229"/>
      <c r="EU62" s="229"/>
      <c r="EV62" s="229"/>
      <c r="EW62" s="229"/>
      <c r="EX62" s="229"/>
      <c r="EY62" s="229"/>
      <c r="EZ62" s="229"/>
      <c r="FA62" s="229"/>
      <c r="FB62" s="229"/>
      <c r="FC62" s="229"/>
      <c r="FD62" s="229"/>
      <c r="FE62" s="229"/>
      <c r="FF62" s="229"/>
      <c r="FG62" s="229"/>
      <c r="FH62" s="229"/>
      <c r="FI62" s="229"/>
      <c r="FJ62" s="229"/>
      <c r="FK62" s="229"/>
      <c r="FL62" s="229"/>
      <c r="FM62" s="229"/>
      <c r="FN62" s="229"/>
      <c r="FO62" s="229"/>
      <c r="FP62" s="229"/>
      <c r="FQ62" s="229"/>
      <c r="FR62" s="229"/>
      <c r="FS62" s="229"/>
      <c r="FT62" s="229"/>
      <c r="FU62" s="229"/>
      <c r="FV62" s="229"/>
      <c r="FW62" s="229"/>
      <c r="FX62" s="229"/>
      <c r="FY62" s="229"/>
      <c r="FZ62" s="229"/>
      <c r="GA62" s="229"/>
      <c r="GB62" s="229"/>
      <c r="GC62" s="229"/>
      <c r="GD62" s="229"/>
      <c r="GE62" s="229"/>
      <c r="GF62" s="229"/>
      <c r="GG62" s="229"/>
      <c r="GH62" s="229"/>
      <c r="GI62" s="229"/>
      <c r="GJ62" s="229"/>
      <c r="GK62" s="229"/>
      <c r="GL62" s="229"/>
      <c r="GM62" s="229"/>
      <c r="GN62" s="229"/>
      <c r="GO62" s="229"/>
      <c r="GP62" s="229"/>
      <c r="GQ62" s="229"/>
      <c r="GR62" s="229"/>
      <c r="GS62" s="229"/>
      <c r="GT62" s="229"/>
      <c r="GU62" s="229"/>
      <c r="GV62" s="229"/>
      <c r="GW62" s="229"/>
      <c r="GX62" s="229"/>
      <c r="GY62" s="229"/>
      <c r="GZ62" s="229"/>
      <c r="HA62" s="229"/>
      <c r="HB62" s="229"/>
      <c r="HC62" s="229"/>
      <c r="HD62" s="229"/>
      <c r="HE62" s="229"/>
      <c r="HF62" s="229"/>
      <c r="HG62" s="229"/>
      <c r="HH62" s="229"/>
      <c r="HI62" s="229"/>
      <c r="HJ62" s="229"/>
      <c r="HK62" s="229"/>
      <c r="HL62" s="229"/>
      <c r="HM62" s="229"/>
      <c r="HN62" s="229"/>
      <c r="HO62" s="229"/>
      <c r="HP62" s="229"/>
      <c r="HQ62" s="229"/>
      <c r="HR62" s="229"/>
      <c r="HS62" s="229"/>
      <c r="HT62" s="229"/>
      <c r="HU62" s="229"/>
      <c r="HV62" s="229"/>
      <c r="HW62" s="229"/>
      <c r="HX62" s="229"/>
      <c r="HY62" s="229"/>
      <c r="HZ62" s="229"/>
      <c r="IA62" s="229"/>
      <c r="IB62" s="229"/>
      <c r="IC62" s="229"/>
      <c r="ID62" s="229"/>
      <c r="IE62" s="229"/>
      <c r="IF62" s="229"/>
      <c r="IG62" s="229"/>
      <c r="IH62" s="229"/>
      <c r="II62" s="229"/>
      <c r="IJ62" s="229"/>
      <c r="IK62" s="229"/>
      <c r="IL62" s="229"/>
      <c r="IM62" s="229"/>
      <c r="IN62" s="229"/>
      <c r="IO62" s="229"/>
      <c r="IP62" s="229"/>
      <c r="IQ62" s="229"/>
      <c r="IR62" s="229"/>
      <c r="IS62" s="229"/>
      <c r="IT62" s="229"/>
      <c r="IU62" s="229">
        <f t="shared" si="79"/>
        <v>0</v>
      </c>
      <c r="IV62" s="229">
        <f t="shared" si="79"/>
        <v>0</v>
      </c>
      <c r="IW62" s="229">
        <f t="shared" si="79"/>
        <v>0</v>
      </c>
      <c r="IX62" s="229">
        <f t="shared" si="79"/>
        <v>0</v>
      </c>
      <c r="IY62" s="229">
        <f t="shared" si="79"/>
        <v>0</v>
      </c>
      <c r="IZ62" s="229">
        <f t="shared" ca="1" si="79"/>
        <v>19.217258624031011</v>
      </c>
      <c r="JA62" s="229">
        <f t="shared" ca="1" si="79"/>
        <v>19.217258624031011</v>
      </c>
      <c r="JB62" s="229">
        <f t="shared" ca="1" si="79"/>
        <v>19.217258624031011</v>
      </c>
      <c r="JC62" s="229">
        <f t="shared" ca="1" si="79"/>
        <v>19.217258624031011</v>
      </c>
      <c r="JD62" s="229">
        <f t="shared" ca="1" si="79"/>
        <v>19.217258624031011</v>
      </c>
      <c r="JE62" s="229">
        <f t="shared" ca="1" si="80"/>
        <v>19.217258624031011</v>
      </c>
      <c r="JF62" s="229">
        <f t="shared" ca="1" si="80"/>
        <v>19.217258624031011</v>
      </c>
      <c r="JG62" s="229">
        <f t="shared" ca="1" si="80"/>
        <v>19.217258624031011</v>
      </c>
      <c r="JH62" s="229">
        <f t="shared" ca="1" si="80"/>
        <v>19.217258624031011</v>
      </c>
      <c r="JI62" s="229">
        <f t="shared" ca="1" si="80"/>
        <v>19.217258624031011</v>
      </c>
      <c r="JJ62" s="229">
        <f t="shared" ca="1" si="80"/>
        <v>19.217258624031011</v>
      </c>
      <c r="JK62" s="229">
        <f t="shared" ca="1" si="80"/>
        <v>19.217258624031011</v>
      </c>
      <c r="JL62" s="229">
        <f t="shared" ca="1" si="80"/>
        <v>19.217258624031011</v>
      </c>
      <c r="JM62" s="229">
        <f t="shared" ca="1" si="80"/>
        <v>19.217258624031011</v>
      </c>
      <c r="JN62" s="229">
        <f t="shared" ca="1" si="80"/>
        <v>19.217258624031011</v>
      </c>
      <c r="JO62" s="229">
        <f t="shared" ca="1" si="81"/>
        <v>19.217258624031011</v>
      </c>
      <c r="JP62" s="229">
        <f t="shared" ca="1" si="81"/>
        <v>19.217258624031011</v>
      </c>
      <c r="JQ62" s="229">
        <f t="shared" ca="1" si="81"/>
        <v>19.217258624031011</v>
      </c>
      <c r="JR62" s="229">
        <f t="shared" ca="1" si="81"/>
        <v>19.217258624031011</v>
      </c>
      <c r="JS62" s="229">
        <f t="shared" ca="1" si="81"/>
        <v>19.217258624031011</v>
      </c>
      <c r="JT62" s="229">
        <f t="shared" ca="1" si="81"/>
        <v>19.217258624031011</v>
      </c>
      <c r="JU62" s="229">
        <f t="shared" ca="1" si="81"/>
        <v>19.217258624031011</v>
      </c>
      <c r="JV62" s="229">
        <f t="shared" ca="1" si="81"/>
        <v>19.217258624031011</v>
      </c>
      <c r="JW62" s="229">
        <f t="shared" ca="1" si="81"/>
        <v>19.217258624031011</v>
      </c>
      <c r="JX62" s="229">
        <f t="shared" ca="1" si="81"/>
        <v>19.217258624031011</v>
      </c>
      <c r="JY62" s="229">
        <f t="shared" ca="1" si="82"/>
        <v>19.217258624031011</v>
      </c>
      <c r="JZ62" s="229">
        <f t="shared" ca="1" si="82"/>
        <v>19.217258624031011</v>
      </c>
      <c r="KA62" s="229">
        <f t="shared" ca="1" si="82"/>
        <v>19.217258624031011</v>
      </c>
      <c r="KB62" s="229">
        <f t="shared" ca="1" si="82"/>
        <v>19.217258624031011</v>
      </c>
      <c r="KC62" s="229">
        <f t="shared" ca="1" si="82"/>
        <v>19.217258624031011</v>
      </c>
      <c r="KD62" s="229">
        <f t="shared" ca="1" si="82"/>
        <v>19.217258624031011</v>
      </c>
      <c r="KE62" s="229">
        <f t="shared" ca="1" si="82"/>
        <v>19.217258624031011</v>
      </c>
      <c r="KF62" s="229">
        <f t="shared" ca="1" si="82"/>
        <v>19.217258624031011</v>
      </c>
      <c r="KG62" s="229">
        <f t="shared" ca="1" si="82"/>
        <v>19.217258624031011</v>
      </c>
      <c r="KH62" s="229">
        <f t="shared" ca="1" si="82"/>
        <v>19.217258624031011</v>
      </c>
      <c r="KI62" s="229">
        <f t="shared" ca="1" si="83"/>
        <v>19.217258624031011</v>
      </c>
      <c r="KJ62" s="229">
        <f t="shared" ca="1" si="83"/>
        <v>19.217258624031011</v>
      </c>
      <c r="KK62" s="229">
        <f t="shared" ca="1" si="83"/>
        <v>19.217258624031011</v>
      </c>
      <c r="KL62" s="229">
        <f t="shared" ca="1" si="83"/>
        <v>19.217258624031011</v>
      </c>
      <c r="KM62" s="229">
        <f t="shared" ca="1" si="83"/>
        <v>19.217258624031011</v>
      </c>
      <c r="KN62" s="229">
        <f t="shared" ca="1" si="83"/>
        <v>19.217258624031011</v>
      </c>
      <c r="KO62" s="229">
        <f t="shared" ca="1" si="83"/>
        <v>19.217258624031011</v>
      </c>
      <c r="KP62" s="229">
        <f t="shared" ca="1" si="83"/>
        <v>19.217258624031011</v>
      </c>
      <c r="KQ62" s="229"/>
      <c r="KR62" s="229"/>
      <c r="KS62" s="229"/>
      <c r="KT62" s="229"/>
      <c r="KU62" s="229"/>
      <c r="KV62" s="229"/>
      <c r="KW62" s="229"/>
      <c r="KX62" s="229"/>
      <c r="KY62" s="229"/>
      <c r="KZ62" s="229"/>
      <c r="LA62" s="229"/>
      <c r="LB62" s="229"/>
      <c r="LC62" s="229"/>
      <c r="LD62" s="229"/>
      <c r="LE62" s="229"/>
      <c r="LF62" s="229"/>
      <c r="LG62" s="229"/>
      <c r="LH62" s="229"/>
      <c r="LI62" s="229"/>
      <c r="LJ62" s="229"/>
      <c r="LK62" s="229"/>
      <c r="LL62" s="229"/>
      <c r="LM62" s="229"/>
      <c r="LN62" s="229"/>
      <c r="LO62" s="229"/>
      <c r="LP62" s="229"/>
      <c r="LQ62" s="229"/>
      <c r="LR62" s="229"/>
      <c r="LS62" s="229"/>
      <c r="LT62" s="229"/>
      <c r="LU62" s="229"/>
      <c r="LV62" s="229"/>
      <c r="LW62" s="229"/>
      <c r="LX62" s="229"/>
      <c r="LY62" s="229"/>
      <c r="LZ62" s="229"/>
    </row>
    <row r="63" spans="1:338" s="186" customFormat="1" x14ac:dyDescent="0.3">
      <c r="A63" s="230">
        <f t="shared" si="84"/>
        <v>259</v>
      </c>
      <c r="B63" s="229" cm="1">
        <f t="array" aca="1" ref="B63" ca="1">INDIRECT("'Cronograma de Desembolso'!"&amp;ADDRESS(9,A63+3))</f>
        <v>826.34212083333341</v>
      </c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  <c r="AA63" s="229"/>
      <c r="AB63" s="229"/>
      <c r="AC63" s="229"/>
      <c r="AD63" s="229"/>
      <c r="AE63" s="229"/>
      <c r="AF63" s="229"/>
      <c r="AG63" s="229"/>
      <c r="AH63" s="229"/>
      <c r="AI63" s="229"/>
      <c r="AJ63" s="229"/>
      <c r="AK63" s="229"/>
      <c r="AL63" s="229"/>
      <c r="AM63" s="229"/>
      <c r="AN63" s="229"/>
      <c r="AO63" s="229"/>
      <c r="AP63" s="229"/>
      <c r="AQ63" s="229"/>
      <c r="AR63" s="229"/>
      <c r="AS63" s="229"/>
      <c r="AT63" s="229"/>
      <c r="AU63" s="229"/>
      <c r="AV63" s="229"/>
      <c r="AW63" s="229"/>
      <c r="AX63" s="229"/>
      <c r="AY63" s="229"/>
      <c r="AZ63" s="229"/>
      <c r="BA63" s="229"/>
      <c r="BB63" s="229"/>
      <c r="BC63" s="229"/>
      <c r="BD63" s="229"/>
      <c r="BE63" s="229"/>
      <c r="BF63" s="229"/>
      <c r="BG63" s="229"/>
      <c r="BH63" s="229"/>
      <c r="BI63" s="229"/>
      <c r="BJ63" s="229"/>
      <c r="BK63" s="229"/>
      <c r="BL63" s="229"/>
      <c r="BM63" s="229"/>
      <c r="BN63" s="229"/>
      <c r="BO63" s="229"/>
      <c r="BP63" s="229"/>
      <c r="BQ63" s="229"/>
      <c r="BR63" s="229"/>
      <c r="BS63" s="229"/>
      <c r="BT63" s="229"/>
      <c r="BU63" s="229"/>
      <c r="BV63" s="229"/>
      <c r="BW63" s="229"/>
      <c r="BX63" s="229"/>
      <c r="BY63" s="229"/>
      <c r="BZ63" s="229"/>
      <c r="CA63" s="229"/>
      <c r="CB63" s="229"/>
      <c r="CC63" s="229"/>
      <c r="CD63" s="229"/>
      <c r="CE63" s="229"/>
      <c r="CF63" s="229"/>
      <c r="CG63" s="229"/>
      <c r="CH63" s="229"/>
      <c r="CI63" s="229"/>
      <c r="CJ63" s="229"/>
      <c r="CK63" s="229"/>
      <c r="CL63" s="229"/>
      <c r="CM63" s="229"/>
      <c r="CN63" s="229"/>
      <c r="CO63" s="229"/>
      <c r="CP63" s="229"/>
      <c r="CQ63" s="229"/>
      <c r="CR63" s="229"/>
      <c r="CS63" s="229"/>
      <c r="CT63" s="229"/>
      <c r="CU63" s="229"/>
      <c r="CV63" s="229"/>
      <c r="CW63" s="229"/>
      <c r="CX63" s="229"/>
      <c r="CY63" s="229"/>
      <c r="CZ63" s="229"/>
      <c r="DA63" s="229"/>
      <c r="DB63" s="229"/>
      <c r="DC63" s="229"/>
      <c r="DD63" s="229"/>
      <c r="DE63" s="229"/>
      <c r="DF63" s="229"/>
      <c r="DG63" s="229"/>
      <c r="DH63" s="229"/>
      <c r="DI63" s="229"/>
      <c r="DJ63" s="229"/>
      <c r="DK63" s="229"/>
      <c r="DL63" s="229"/>
      <c r="DM63" s="229"/>
      <c r="DN63" s="229"/>
      <c r="DO63" s="229"/>
      <c r="DP63" s="229"/>
      <c r="DQ63" s="229"/>
      <c r="DR63" s="229"/>
      <c r="DS63" s="229"/>
      <c r="DT63" s="229"/>
      <c r="DU63" s="229"/>
      <c r="DV63" s="229"/>
      <c r="DW63" s="229"/>
      <c r="DX63" s="229"/>
      <c r="DY63" s="229"/>
      <c r="DZ63" s="229"/>
      <c r="EA63" s="229"/>
      <c r="EB63" s="229"/>
      <c r="EC63" s="229"/>
      <c r="ED63" s="229"/>
      <c r="EE63" s="229"/>
      <c r="EF63" s="229"/>
      <c r="EG63" s="229"/>
      <c r="EH63" s="229"/>
      <c r="EI63" s="229"/>
      <c r="EJ63" s="229"/>
      <c r="EK63" s="229"/>
      <c r="EL63" s="229"/>
      <c r="EM63" s="229"/>
      <c r="EN63" s="229"/>
      <c r="EO63" s="229"/>
      <c r="EP63" s="229"/>
      <c r="EQ63" s="229"/>
      <c r="ER63" s="229"/>
      <c r="ES63" s="229"/>
      <c r="ET63" s="229"/>
      <c r="EU63" s="229"/>
      <c r="EV63" s="229"/>
      <c r="EW63" s="229"/>
      <c r="EX63" s="229"/>
      <c r="EY63" s="229"/>
      <c r="EZ63" s="229"/>
      <c r="FA63" s="229"/>
      <c r="FB63" s="229"/>
      <c r="FC63" s="229"/>
      <c r="FD63" s="229"/>
      <c r="FE63" s="229"/>
      <c r="FF63" s="229"/>
      <c r="FG63" s="229"/>
      <c r="FH63" s="229"/>
      <c r="FI63" s="229"/>
      <c r="FJ63" s="229"/>
      <c r="FK63" s="229"/>
      <c r="FL63" s="229"/>
      <c r="FM63" s="229"/>
      <c r="FN63" s="229"/>
      <c r="FO63" s="229"/>
      <c r="FP63" s="229"/>
      <c r="FQ63" s="229"/>
      <c r="FR63" s="229"/>
      <c r="FS63" s="229"/>
      <c r="FT63" s="229"/>
      <c r="FU63" s="229"/>
      <c r="FV63" s="229"/>
      <c r="FW63" s="229"/>
      <c r="FX63" s="229"/>
      <c r="FY63" s="229"/>
      <c r="FZ63" s="229"/>
      <c r="GA63" s="229"/>
      <c r="GB63" s="229"/>
      <c r="GC63" s="229"/>
      <c r="GD63" s="229"/>
      <c r="GE63" s="229"/>
      <c r="GF63" s="229"/>
      <c r="GG63" s="229"/>
      <c r="GH63" s="229"/>
      <c r="GI63" s="229"/>
      <c r="GJ63" s="229"/>
      <c r="GK63" s="229"/>
      <c r="GL63" s="229"/>
      <c r="GM63" s="229"/>
      <c r="GN63" s="229"/>
      <c r="GO63" s="229"/>
      <c r="GP63" s="229"/>
      <c r="GQ63" s="229"/>
      <c r="GR63" s="229"/>
      <c r="GS63" s="229"/>
      <c r="GT63" s="229"/>
      <c r="GU63" s="229"/>
      <c r="GV63" s="229"/>
      <c r="GW63" s="229"/>
      <c r="GX63" s="229"/>
      <c r="GY63" s="229"/>
      <c r="GZ63" s="229"/>
      <c r="HA63" s="229"/>
      <c r="HB63" s="229"/>
      <c r="HC63" s="229"/>
      <c r="HD63" s="229"/>
      <c r="HE63" s="229"/>
      <c r="HF63" s="229"/>
      <c r="HG63" s="229"/>
      <c r="HH63" s="229"/>
      <c r="HI63" s="229"/>
      <c r="HJ63" s="229"/>
      <c r="HK63" s="229"/>
      <c r="HL63" s="229"/>
      <c r="HM63" s="229"/>
      <c r="HN63" s="229"/>
      <c r="HO63" s="229"/>
      <c r="HP63" s="229"/>
      <c r="HQ63" s="229"/>
      <c r="HR63" s="229"/>
      <c r="HS63" s="229"/>
      <c r="HT63" s="229"/>
      <c r="HU63" s="229"/>
      <c r="HV63" s="229"/>
      <c r="HW63" s="229"/>
      <c r="HX63" s="229"/>
      <c r="HY63" s="229"/>
      <c r="HZ63" s="229"/>
      <c r="IA63" s="229"/>
      <c r="IB63" s="229"/>
      <c r="IC63" s="229"/>
      <c r="ID63" s="229"/>
      <c r="IE63" s="229"/>
      <c r="IF63" s="229"/>
      <c r="IG63" s="229"/>
      <c r="IH63" s="229"/>
      <c r="II63" s="229"/>
      <c r="IJ63" s="229"/>
      <c r="IK63" s="229"/>
      <c r="IL63" s="229"/>
      <c r="IM63" s="229"/>
      <c r="IN63" s="229"/>
      <c r="IO63" s="229"/>
      <c r="IP63" s="229"/>
      <c r="IQ63" s="229"/>
      <c r="IR63" s="229"/>
      <c r="IS63" s="229"/>
      <c r="IT63" s="229"/>
      <c r="IU63" s="229">
        <f t="shared" si="79"/>
        <v>0</v>
      </c>
      <c r="IV63" s="229">
        <f t="shared" si="79"/>
        <v>0</v>
      </c>
      <c r="IW63" s="229">
        <f t="shared" si="79"/>
        <v>0</v>
      </c>
      <c r="IX63" s="229">
        <f t="shared" si="79"/>
        <v>0</v>
      </c>
      <c r="IY63" s="229">
        <f t="shared" si="79"/>
        <v>0</v>
      </c>
      <c r="IZ63" s="229">
        <f t="shared" si="79"/>
        <v>0</v>
      </c>
      <c r="JA63" s="229">
        <f t="shared" ca="1" si="79"/>
        <v>19.674812400793652</v>
      </c>
      <c r="JB63" s="229">
        <f t="shared" ca="1" si="79"/>
        <v>19.674812400793652</v>
      </c>
      <c r="JC63" s="229">
        <f t="shared" ca="1" si="79"/>
        <v>19.674812400793652</v>
      </c>
      <c r="JD63" s="229">
        <f t="shared" ca="1" si="79"/>
        <v>19.674812400793652</v>
      </c>
      <c r="JE63" s="229">
        <f t="shared" ca="1" si="80"/>
        <v>19.674812400793652</v>
      </c>
      <c r="JF63" s="229">
        <f t="shared" ca="1" si="80"/>
        <v>19.674812400793652</v>
      </c>
      <c r="JG63" s="229">
        <f t="shared" ca="1" si="80"/>
        <v>19.674812400793652</v>
      </c>
      <c r="JH63" s="229">
        <f t="shared" ca="1" si="80"/>
        <v>19.674812400793652</v>
      </c>
      <c r="JI63" s="229">
        <f t="shared" ca="1" si="80"/>
        <v>19.674812400793652</v>
      </c>
      <c r="JJ63" s="229">
        <f t="shared" ca="1" si="80"/>
        <v>19.674812400793652</v>
      </c>
      <c r="JK63" s="229">
        <f t="shared" ca="1" si="80"/>
        <v>19.674812400793652</v>
      </c>
      <c r="JL63" s="229">
        <f t="shared" ca="1" si="80"/>
        <v>19.674812400793652</v>
      </c>
      <c r="JM63" s="229">
        <f t="shared" ca="1" si="80"/>
        <v>19.674812400793652</v>
      </c>
      <c r="JN63" s="229">
        <f t="shared" ca="1" si="80"/>
        <v>19.674812400793652</v>
      </c>
      <c r="JO63" s="229">
        <f t="shared" ca="1" si="81"/>
        <v>19.674812400793652</v>
      </c>
      <c r="JP63" s="229">
        <f t="shared" ca="1" si="81"/>
        <v>19.674812400793652</v>
      </c>
      <c r="JQ63" s="229">
        <f t="shared" ca="1" si="81"/>
        <v>19.674812400793652</v>
      </c>
      <c r="JR63" s="229">
        <f t="shared" ca="1" si="81"/>
        <v>19.674812400793652</v>
      </c>
      <c r="JS63" s="229">
        <f t="shared" ca="1" si="81"/>
        <v>19.674812400793652</v>
      </c>
      <c r="JT63" s="229">
        <f t="shared" ca="1" si="81"/>
        <v>19.674812400793652</v>
      </c>
      <c r="JU63" s="229">
        <f t="shared" ca="1" si="81"/>
        <v>19.674812400793652</v>
      </c>
      <c r="JV63" s="229">
        <f t="shared" ca="1" si="81"/>
        <v>19.674812400793652</v>
      </c>
      <c r="JW63" s="229">
        <f t="shared" ca="1" si="81"/>
        <v>19.674812400793652</v>
      </c>
      <c r="JX63" s="229">
        <f t="shared" ca="1" si="81"/>
        <v>19.674812400793652</v>
      </c>
      <c r="JY63" s="229">
        <f t="shared" ca="1" si="82"/>
        <v>19.674812400793652</v>
      </c>
      <c r="JZ63" s="229">
        <f t="shared" ca="1" si="82"/>
        <v>19.674812400793652</v>
      </c>
      <c r="KA63" s="229">
        <f t="shared" ca="1" si="82"/>
        <v>19.674812400793652</v>
      </c>
      <c r="KB63" s="229">
        <f t="shared" ca="1" si="82"/>
        <v>19.674812400793652</v>
      </c>
      <c r="KC63" s="229">
        <f t="shared" ca="1" si="82"/>
        <v>19.674812400793652</v>
      </c>
      <c r="KD63" s="229">
        <f t="shared" ca="1" si="82"/>
        <v>19.674812400793652</v>
      </c>
      <c r="KE63" s="229">
        <f t="shared" ca="1" si="82"/>
        <v>19.674812400793652</v>
      </c>
      <c r="KF63" s="229">
        <f t="shared" ca="1" si="82"/>
        <v>19.674812400793652</v>
      </c>
      <c r="KG63" s="229">
        <f t="shared" ca="1" si="82"/>
        <v>19.674812400793652</v>
      </c>
      <c r="KH63" s="229">
        <f t="shared" ca="1" si="82"/>
        <v>19.674812400793652</v>
      </c>
      <c r="KI63" s="229">
        <f t="shared" ca="1" si="83"/>
        <v>19.674812400793652</v>
      </c>
      <c r="KJ63" s="229">
        <f t="shared" ca="1" si="83"/>
        <v>19.674812400793652</v>
      </c>
      <c r="KK63" s="229">
        <f t="shared" ca="1" si="83"/>
        <v>19.674812400793652</v>
      </c>
      <c r="KL63" s="229">
        <f t="shared" ca="1" si="83"/>
        <v>19.674812400793652</v>
      </c>
      <c r="KM63" s="229">
        <f t="shared" ca="1" si="83"/>
        <v>19.674812400793652</v>
      </c>
      <c r="KN63" s="229">
        <f t="shared" ca="1" si="83"/>
        <v>19.674812400793652</v>
      </c>
      <c r="KO63" s="229">
        <f t="shared" ca="1" si="83"/>
        <v>19.674812400793652</v>
      </c>
      <c r="KP63" s="229">
        <f t="shared" ca="1" si="83"/>
        <v>19.674812400793652</v>
      </c>
      <c r="KQ63" s="229"/>
      <c r="KR63" s="229"/>
      <c r="KS63" s="229"/>
      <c r="KT63" s="229"/>
      <c r="KU63" s="229"/>
      <c r="KV63" s="229"/>
      <c r="KW63" s="229"/>
      <c r="KX63" s="229"/>
      <c r="KY63" s="229"/>
      <c r="KZ63" s="229"/>
      <c r="LA63" s="229"/>
      <c r="LB63" s="229"/>
      <c r="LC63" s="229"/>
      <c r="LD63" s="229"/>
      <c r="LE63" s="229"/>
      <c r="LF63" s="229"/>
      <c r="LG63" s="229"/>
      <c r="LH63" s="229"/>
      <c r="LI63" s="229"/>
      <c r="LJ63" s="229"/>
      <c r="LK63" s="229"/>
      <c r="LL63" s="229"/>
      <c r="LM63" s="229"/>
      <c r="LN63" s="229"/>
      <c r="LO63" s="229"/>
      <c r="LP63" s="229"/>
      <c r="LQ63" s="229"/>
      <c r="LR63" s="229"/>
      <c r="LS63" s="229"/>
      <c r="LT63" s="229"/>
      <c r="LU63" s="229"/>
      <c r="LV63" s="229"/>
      <c r="LW63" s="229"/>
      <c r="LX63" s="229"/>
      <c r="LY63" s="229"/>
      <c r="LZ63" s="229"/>
    </row>
    <row r="64" spans="1:338" s="186" customFormat="1" x14ac:dyDescent="0.3">
      <c r="A64" s="230">
        <f t="shared" si="84"/>
        <v>260</v>
      </c>
      <c r="B64" s="229" cm="1">
        <f t="array" aca="1" ref="B64" ca="1">INDIRECT("'Cronograma de Desembolso'!"&amp;ADDRESS(9,A64+3))</f>
        <v>826.34212083333341</v>
      </c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229"/>
      <c r="BV64" s="229"/>
      <c r="BW64" s="229"/>
      <c r="BX64" s="229"/>
      <c r="BY64" s="229"/>
      <c r="BZ64" s="229"/>
      <c r="CA64" s="229"/>
      <c r="CB64" s="229"/>
      <c r="CC64" s="229"/>
      <c r="CD64" s="229"/>
      <c r="CE64" s="229"/>
      <c r="CF64" s="229"/>
      <c r="CG64" s="229"/>
      <c r="CH64" s="229"/>
      <c r="CI64" s="229"/>
      <c r="CJ64" s="229"/>
      <c r="CK64" s="229"/>
      <c r="CL64" s="229"/>
      <c r="CM64" s="229"/>
      <c r="CN64" s="229"/>
      <c r="CO64" s="229"/>
      <c r="CP64" s="229"/>
      <c r="CQ64" s="229"/>
      <c r="CR64" s="229"/>
      <c r="CS64" s="229"/>
      <c r="CT64" s="229"/>
      <c r="CU64" s="229"/>
      <c r="CV64" s="229"/>
      <c r="CW64" s="229"/>
      <c r="CX64" s="229"/>
      <c r="CY64" s="229"/>
      <c r="CZ64" s="229"/>
      <c r="DA64" s="229"/>
      <c r="DB64" s="229"/>
      <c r="DC64" s="229"/>
      <c r="DD64" s="229"/>
      <c r="DE64" s="229"/>
      <c r="DF64" s="229"/>
      <c r="DG64" s="229"/>
      <c r="DH64" s="229"/>
      <c r="DI64" s="229"/>
      <c r="DJ64" s="229"/>
      <c r="DK64" s="229"/>
      <c r="DL64" s="229"/>
      <c r="DM64" s="229"/>
      <c r="DN64" s="229"/>
      <c r="DO64" s="229"/>
      <c r="DP64" s="229"/>
      <c r="DQ64" s="229"/>
      <c r="DR64" s="229"/>
      <c r="DS64" s="229"/>
      <c r="DT64" s="229"/>
      <c r="DU64" s="229"/>
      <c r="DV64" s="229"/>
      <c r="DW64" s="229"/>
      <c r="DX64" s="229"/>
      <c r="DY64" s="229"/>
      <c r="DZ64" s="229"/>
      <c r="EA64" s="229"/>
      <c r="EB64" s="229"/>
      <c r="EC64" s="229"/>
      <c r="ED64" s="229"/>
      <c r="EE64" s="229"/>
      <c r="EF64" s="229"/>
      <c r="EG64" s="229"/>
      <c r="EH64" s="229"/>
      <c r="EI64" s="229"/>
      <c r="EJ64" s="229"/>
      <c r="EK64" s="229"/>
      <c r="EL64" s="229"/>
      <c r="EM64" s="229"/>
      <c r="EN64" s="229"/>
      <c r="EO64" s="229"/>
      <c r="EP64" s="229"/>
      <c r="EQ64" s="229"/>
      <c r="ER64" s="229"/>
      <c r="ES64" s="229"/>
      <c r="ET64" s="229"/>
      <c r="EU64" s="229"/>
      <c r="EV64" s="229"/>
      <c r="EW64" s="229"/>
      <c r="EX64" s="229"/>
      <c r="EY64" s="229"/>
      <c r="EZ64" s="229"/>
      <c r="FA64" s="229"/>
      <c r="FB64" s="229"/>
      <c r="FC64" s="229"/>
      <c r="FD64" s="229"/>
      <c r="FE64" s="229"/>
      <c r="FF64" s="229"/>
      <c r="FG64" s="229"/>
      <c r="FH64" s="229"/>
      <c r="FI64" s="229"/>
      <c r="FJ64" s="229"/>
      <c r="FK64" s="229"/>
      <c r="FL64" s="229"/>
      <c r="FM64" s="229"/>
      <c r="FN64" s="229"/>
      <c r="FO64" s="229"/>
      <c r="FP64" s="229"/>
      <c r="FQ64" s="229"/>
      <c r="FR64" s="229"/>
      <c r="FS64" s="229"/>
      <c r="FT64" s="229"/>
      <c r="FU64" s="229"/>
      <c r="FV64" s="229"/>
      <c r="FW64" s="229"/>
      <c r="FX64" s="229"/>
      <c r="FY64" s="229"/>
      <c r="FZ64" s="229"/>
      <c r="GA64" s="229"/>
      <c r="GB64" s="229"/>
      <c r="GC64" s="229"/>
      <c r="GD64" s="229"/>
      <c r="GE64" s="229"/>
      <c r="GF64" s="229"/>
      <c r="GG64" s="229"/>
      <c r="GH64" s="229"/>
      <c r="GI64" s="229"/>
      <c r="GJ64" s="229"/>
      <c r="GK64" s="229"/>
      <c r="GL64" s="229"/>
      <c r="GM64" s="229"/>
      <c r="GN64" s="229"/>
      <c r="GO64" s="229"/>
      <c r="GP64" s="229"/>
      <c r="GQ64" s="229"/>
      <c r="GR64" s="229"/>
      <c r="GS64" s="229"/>
      <c r="GT64" s="229"/>
      <c r="GU64" s="229"/>
      <c r="GV64" s="229"/>
      <c r="GW64" s="229"/>
      <c r="GX64" s="229"/>
      <c r="GY64" s="229"/>
      <c r="GZ64" s="229"/>
      <c r="HA64" s="229"/>
      <c r="HB64" s="229"/>
      <c r="HC64" s="229"/>
      <c r="HD64" s="229"/>
      <c r="HE64" s="229"/>
      <c r="HF64" s="229"/>
      <c r="HG64" s="229"/>
      <c r="HH64" s="229"/>
      <c r="HI64" s="229"/>
      <c r="HJ64" s="229"/>
      <c r="HK64" s="229"/>
      <c r="HL64" s="229"/>
      <c r="HM64" s="229"/>
      <c r="HN64" s="229"/>
      <c r="HO64" s="229"/>
      <c r="HP64" s="229"/>
      <c r="HQ64" s="229"/>
      <c r="HR64" s="229"/>
      <c r="HS64" s="229"/>
      <c r="HT64" s="229"/>
      <c r="HU64" s="229"/>
      <c r="HV64" s="229"/>
      <c r="HW64" s="229"/>
      <c r="HX64" s="229"/>
      <c r="HY64" s="229"/>
      <c r="HZ64" s="229"/>
      <c r="IA64" s="229"/>
      <c r="IB64" s="229"/>
      <c r="IC64" s="229"/>
      <c r="ID64" s="229"/>
      <c r="IE64" s="229"/>
      <c r="IF64" s="229"/>
      <c r="IG64" s="229"/>
      <c r="IH64" s="229"/>
      <c r="II64" s="229"/>
      <c r="IJ64" s="229"/>
      <c r="IK64" s="229"/>
      <c r="IL64" s="229"/>
      <c r="IM64" s="229"/>
      <c r="IN64" s="229"/>
      <c r="IO64" s="229"/>
      <c r="IP64" s="229"/>
      <c r="IQ64" s="229"/>
      <c r="IR64" s="229"/>
      <c r="IS64" s="229"/>
      <c r="IT64" s="229"/>
      <c r="IU64" s="229">
        <f t="shared" si="79"/>
        <v>0</v>
      </c>
      <c r="IV64" s="229">
        <f t="shared" si="79"/>
        <v>0</v>
      </c>
      <c r="IW64" s="229">
        <f t="shared" si="79"/>
        <v>0</v>
      </c>
      <c r="IX64" s="229">
        <f t="shared" si="79"/>
        <v>0</v>
      </c>
      <c r="IY64" s="229">
        <f t="shared" si="79"/>
        <v>0</v>
      </c>
      <c r="IZ64" s="229">
        <f t="shared" si="79"/>
        <v>0</v>
      </c>
      <c r="JA64" s="229">
        <f t="shared" si="79"/>
        <v>0</v>
      </c>
      <c r="JB64" s="229">
        <f t="shared" ca="1" si="79"/>
        <v>20.154685873983741</v>
      </c>
      <c r="JC64" s="229">
        <f t="shared" ca="1" si="79"/>
        <v>20.154685873983741</v>
      </c>
      <c r="JD64" s="229">
        <f t="shared" ca="1" si="79"/>
        <v>20.154685873983741</v>
      </c>
      <c r="JE64" s="229">
        <f t="shared" ca="1" si="80"/>
        <v>20.154685873983741</v>
      </c>
      <c r="JF64" s="229">
        <f t="shared" ca="1" si="80"/>
        <v>20.154685873983741</v>
      </c>
      <c r="JG64" s="229">
        <f t="shared" ca="1" si="80"/>
        <v>20.154685873983741</v>
      </c>
      <c r="JH64" s="229">
        <f t="shared" ca="1" si="80"/>
        <v>20.154685873983741</v>
      </c>
      <c r="JI64" s="229">
        <f t="shared" ca="1" si="80"/>
        <v>20.154685873983741</v>
      </c>
      <c r="JJ64" s="229">
        <f t="shared" ca="1" si="80"/>
        <v>20.154685873983741</v>
      </c>
      <c r="JK64" s="229">
        <f t="shared" ca="1" si="80"/>
        <v>20.154685873983741</v>
      </c>
      <c r="JL64" s="229">
        <f t="shared" ca="1" si="80"/>
        <v>20.154685873983741</v>
      </c>
      <c r="JM64" s="229">
        <f t="shared" ca="1" si="80"/>
        <v>20.154685873983741</v>
      </c>
      <c r="JN64" s="229">
        <f t="shared" ca="1" si="80"/>
        <v>20.154685873983741</v>
      </c>
      <c r="JO64" s="229">
        <f t="shared" ca="1" si="81"/>
        <v>20.154685873983741</v>
      </c>
      <c r="JP64" s="229">
        <f t="shared" ca="1" si="81"/>
        <v>20.154685873983741</v>
      </c>
      <c r="JQ64" s="229">
        <f t="shared" ca="1" si="81"/>
        <v>20.154685873983741</v>
      </c>
      <c r="JR64" s="229">
        <f t="shared" ca="1" si="81"/>
        <v>20.154685873983741</v>
      </c>
      <c r="JS64" s="229">
        <f t="shared" ca="1" si="81"/>
        <v>20.154685873983741</v>
      </c>
      <c r="JT64" s="229">
        <f t="shared" ca="1" si="81"/>
        <v>20.154685873983741</v>
      </c>
      <c r="JU64" s="229">
        <f t="shared" ca="1" si="81"/>
        <v>20.154685873983741</v>
      </c>
      <c r="JV64" s="229">
        <f t="shared" ca="1" si="81"/>
        <v>20.154685873983741</v>
      </c>
      <c r="JW64" s="229">
        <f t="shared" ca="1" si="81"/>
        <v>20.154685873983741</v>
      </c>
      <c r="JX64" s="229">
        <f t="shared" ca="1" si="81"/>
        <v>20.154685873983741</v>
      </c>
      <c r="JY64" s="229">
        <f t="shared" ca="1" si="82"/>
        <v>20.154685873983741</v>
      </c>
      <c r="JZ64" s="229">
        <f t="shared" ca="1" si="82"/>
        <v>20.154685873983741</v>
      </c>
      <c r="KA64" s="229">
        <f t="shared" ca="1" si="82"/>
        <v>20.154685873983741</v>
      </c>
      <c r="KB64" s="229">
        <f t="shared" ca="1" si="82"/>
        <v>20.154685873983741</v>
      </c>
      <c r="KC64" s="229">
        <f t="shared" ca="1" si="82"/>
        <v>20.154685873983741</v>
      </c>
      <c r="KD64" s="229">
        <f t="shared" ca="1" si="82"/>
        <v>20.154685873983741</v>
      </c>
      <c r="KE64" s="229">
        <f t="shared" ca="1" si="82"/>
        <v>20.154685873983741</v>
      </c>
      <c r="KF64" s="229">
        <f t="shared" ca="1" si="82"/>
        <v>20.154685873983741</v>
      </c>
      <c r="KG64" s="229">
        <f t="shared" ca="1" si="82"/>
        <v>20.154685873983741</v>
      </c>
      <c r="KH64" s="229">
        <f t="shared" ca="1" si="82"/>
        <v>20.154685873983741</v>
      </c>
      <c r="KI64" s="229">
        <f t="shared" ca="1" si="83"/>
        <v>20.154685873983741</v>
      </c>
      <c r="KJ64" s="229">
        <f t="shared" ca="1" si="83"/>
        <v>20.154685873983741</v>
      </c>
      <c r="KK64" s="229">
        <f t="shared" ca="1" si="83"/>
        <v>20.154685873983741</v>
      </c>
      <c r="KL64" s="229">
        <f t="shared" ca="1" si="83"/>
        <v>20.154685873983741</v>
      </c>
      <c r="KM64" s="229">
        <f t="shared" ca="1" si="83"/>
        <v>20.154685873983741</v>
      </c>
      <c r="KN64" s="229">
        <f t="shared" ca="1" si="83"/>
        <v>20.154685873983741</v>
      </c>
      <c r="KO64" s="229">
        <f t="shared" ca="1" si="83"/>
        <v>20.154685873983741</v>
      </c>
      <c r="KP64" s="229">
        <f t="shared" ca="1" si="83"/>
        <v>20.154685873983741</v>
      </c>
      <c r="KQ64" s="229"/>
      <c r="KR64" s="229"/>
      <c r="KS64" s="229"/>
      <c r="KT64" s="229"/>
      <c r="KU64" s="229"/>
      <c r="KV64" s="229"/>
      <c r="KW64" s="229"/>
      <c r="KX64" s="229"/>
      <c r="KY64" s="229"/>
      <c r="KZ64" s="229"/>
      <c r="LA64" s="229"/>
      <c r="LB64" s="229"/>
      <c r="LC64" s="229"/>
      <c r="LD64" s="229"/>
      <c r="LE64" s="229"/>
      <c r="LF64" s="229"/>
      <c r="LG64" s="229"/>
      <c r="LH64" s="229"/>
      <c r="LI64" s="229"/>
      <c r="LJ64" s="229"/>
      <c r="LK64" s="229"/>
      <c r="LL64" s="229"/>
      <c r="LM64" s="229"/>
      <c r="LN64" s="229"/>
      <c r="LO64" s="229"/>
      <c r="LP64" s="229"/>
      <c r="LQ64" s="229"/>
      <c r="LR64" s="229"/>
      <c r="LS64" s="229"/>
      <c r="LT64" s="229"/>
      <c r="LU64" s="229"/>
      <c r="LV64" s="229"/>
      <c r="LW64" s="229"/>
      <c r="LX64" s="229"/>
      <c r="LY64" s="229"/>
      <c r="LZ64" s="229"/>
    </row>
    <row r="65" spans="1:338" s="186" customFormat="1" x14ac:dyDescent="0.3">
      <c r="A65" s="230">
        <f t="shared" si="84"/>
        <v>261</v>
      </c>
      <c r="B65" s="229" cm="1">
        <f t="array" aca="1" ref="B65" ca="1">INDIRECT("'Cronograma de Desembolso'!"&amp;ADDRESS(9,A65+3))</f>
        <v>826.34212083333341</v>
      </c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  <c r="AA65" s="229"/>
      <c r="AB65" s="229"/>
      <c r="AC65" s="229"/>
      <c r="AD65" s="229"/>
      <c r="AE65" s="229"/>
      <c r="AF65" s="229"/>
      <c r="AG65" s="229"/>
      <c r="AH65" s="229"/>
      <c r="AI65" s="229"/>
      <c r="AJ65" s="229"/>
      <c r="AK65" s="229"/>
      <c r="AL65" s="229"/>
      <c r="AM65" s="229"/>
      <c r="AN65" s="229"/>
      <c r="AO65" s="229"/>
      <c r="AP65" s="229"/>
      <c r="AQ65" s="229"/>
      <c r="AR65" s="229"/>
      <c r="AS65" s="229"/>
      <c r="AT65" s="229"/>
      <c r="AU65" s="229"/>
      <c r="AV65" s="229"/>
      <c r="AW65" s="229"/>
      <c r="AX65" s="229"/>
      <c r="AY65" s="229"/>
      <c r="AZ65" s="229"/>
      <c r="BA65" s="229"/>
      <c r="BB65" s="229"/>
      <c r="BC65" s="229"/>
      <c r="BD65" s="229"/>
      <c r="BE65" s="229"/>
      <c r="BF65" s="229"/>
      <c r="BG65" s="229"/>
      <c r="BH65" s="229"/>
      <c r="BI65" s="229"/>
      <c r="BJ65" s="229"/>
      <c r="BK65" s="229"/>
      <c r="BL65" s="229"/>
      <c r="BM65" s="229"/>
      <c r="BN65" s="229"/>
      <c r="BO65" s="229"/>
      <c r="BP65" s="229"/>
      <c r="BQ65" s="229"/>
      <c r="BR65" s="229"/>
      <c r="BS65" s="229"/>
      <c r="BT65" s="229"/>
      <c r="BU65" s="229"/>
      <c r="BV65" s="229"/>
      <c r="BW65" s="229"/>
      <c r="BX65" s="229"/>
      <c r="BY65" s="229"/>
      <c r="BZ65" s="229"/>
      <c r="CA65" s="229"/>
      <c r="CB65" s="229"/>
      <c r="CC65" s="229"/>
      <c r="CD65" s="229"/>
      <c r="CE65" s="229"/>
      <c r="CF65" s="229"/>
      <c r="CG65" s="229"/>
      <c r="CH65" s="229"/>
      <c r="CI65" s="229"/>
      <c r="CJ65" s="229"/>
      <c r="CK65" s="229"/>
      <c r="CL65" s="229"/>
      <c r="CM65" s="229"/>
      <c r="CN65" s="229"/>
      <c r="CO65" s="229"/>
      <c r="CP65" s="229"/>
      <c r="CQ65" s="229"/>
      <c r="CR65" s="229"/>
      <c r="CS65" s="229"/>
      <c r="CT65" s="229"/>
      <c r="CU65" s="229"/>
      <c r="CV65" s="229"/>
      <c r="CW65" s="229"/>
      <c r="CX65" s="229"/>
      <c r="CY65" s="229"/>
      <c r="CZ65" s="229"/>
      <c r="DA65" s="229"/>
      <c r="DB65" s="229"/>
      <c r="DC65" s="229"/>
      <c r="DD65" s="229"/>
      <c r="DE65" s="229"/>
      <c r="DF65" s="229"/>
      <c r="DG65" s="229"/>
      <c r="DH65" s="229"/>
      <c r="DI65" s="229"/>
      <c r="DJ65" s="229"/>
      <c r="DK65" s="229"/>
      <c r="DL65" s="229"/>
      <c r="DM65" s="229"/>
      <c r="DN65" s="229"/>
      <c r="DO65" s="229"/>
      <c r="DP65" s="229"/>
      <c r="DQ65" s="229"/>
      <c r="DR65" s="229"/>
      <c r="DS65" s="229"/>
      <c r="DT65" s="229"/>
      <c r="DU65" s="229"/>
      <c r="DV65" s="229"/>
      <c r="DW65" s="229"/>
      <c r="DX65" s="229"/>
      <c r="DY65" s="229"/>
      <c r="DZ65" s="229"/>
      <c r="EA65" s="229"/>
      <c r="EB65" s="229"/>
      <c r="EC65" s="229"/>
      <c r="ED65" s="229"/>
      <c r="EE65" s="229"/>
      <c r="EF65" s="229"/>
      <c r="EG65" s="229"/>
      <c r="EH65" s="229"/>
      <c r="EI65" s="229"/>
      <c r="EJ65" s="229"/>
      <c r="EK65" s="229"/>
      <c r="EL65" s="229"/>
      <c r="EM65" s="229"/>
      <c r="EN65" s="229"/>
      <c r="EO65" s="229"/>
      <c r="EP65" s="229"/>
      <c r="EQ65" s="229"/>
      <c r="ER65" s="229"/>
      <c r="ES65" s="229"/>
      <c r="ET65" s="229"/>
      <c r="EU65" s="229"/>
      <c r="EV65" s="229"/>
      <c r="EW65" s="229"/>
      <c r="EX65" s="229"/>
      <c r="EY65" s="229"/>
      <c r="EZ65" s="229"/>
      <c r="FA65" s="229"/>
      <c r="FB65" s="229"/>
      <c r="FC65" s="229"/>
      <c r="FD65" s="229"/>
      <c r="FE65" s="229"/>
      <c r="FF65" s="229"/>
      <c r="FG65" s="229"/>
      <c r="FH65" s="229"/>
      <c r="FI65" s="229"/>
      <c r="FJ65" s="229"/>
      <c r="FK65" s="229"/>
      <c r="FL65" s="229"/>
      <c r="FM65" s="229"/>
      <c r="FN65" s="229"/>
      <c r="FO65" s="229"/>
      <c r="FP65" s="229"/>
      <c r="FQ65" s="229"/>
      <c r="FR65" s="229"/>
      <c r="FS65" s="229"/>
      <c r="FT65" s="229"/>
      <c r="FU65" s="229"/>
      <c r="FV65" s="229"/>
      <c r="FW65" s="229"/>
      <c r="FX65" s="229"/>
      <c r="FY65" s="229"/>
      <c r="FZ65" s="229"/>
      <c r="GA65" s="229"/>
      <c r="GB65" s="229"/>
      <c r="GC65" s="229"/>
      <c r="GD65" s="229"/>
      <c r="GE65" s="229"/>
      <c r="GF65" s="229"/>
      <c r="GG65" s="229"/>
      <c r="GH65" s="229"/>
      <c r="GI65" s="229"/>
      <c r="GJ65" s="229"/>
      <c r="GK65" s="229"/>
      <c r="GL65" s="229"/>
      <c r="GM65" s="229"/>
      <c r="GN65" s="229"/>
      <c r="GO65" s="229"/>
      <c r="GP65" s="229"/>
      <c r="GQ65" s="229"/>
      <c r="GR65" s="229"/>
      <c r="GS65" s="229"/>
      <c r="GT65" s="229"/>
      <c r="GU65" s="229"/>
      <c r="GV65" s="229"/>
      <c r="GW65" s="229"/>
      <c r="GX65" s="229"/>
      <c r="GY65" s="229"/>
      <c r="GZ65" s="229"/>
      <c r="HA65" s="229"/>
      <c r="HB65" s="229"/>
      <c r="HC65" s="229"/>
      <c r="HD65" s="229"/>
      <c r="HE65" s="229"/>
      <c r="HF65" s="229"/>
      <c r="HG65" s="229"/>
      <c r="HH65" s="229"/>
      <c r="HI65" s="229"/>
      <c r="HJ65" s="229"/>
      <c r="HK65" s="229"/>
      <c r="HL65" s="229"/>
      <c r="HM65" s="229"/>
      <c r="HN65" s="229"/>
      <c r="HO65" s="229"/>
      <c r="HP65" s="229"/>
      <c r="HQ65" s="229"/>
      <c r="HR65" s="229"/>
      <c r="HS65" s="229"/>
      <c r="HT65" s="229"/>
      <c r="HU65" s="229"/>
      <c r="HV65" s="229"/>
      <c r="HW65" s="229"/>
      <c r="HX65" s="229"/>
      <c r="HY65" s="229"/>
      <c r="HZ65" s="229"/>
      <c r="IA65" s="229"/>
      <c r="IB65" s="229"/>
      <c r="IC65" s="229"/>
      <c r="ID65" s="229"/>
      <c r="IE65" s="229"/>
      <c r="IF65" s="229"/>
      <c r="IG65" s="229"/>
      <c r="IH65" s="229"/>
      <c r="II65" s="229"/>
      <c r="IJ65" s="229"/>
      <c r="IK65" s="229"/>
      <c r="IL65" s="229"/>
      <c r="IM65" s="229"/>
      <c r="IN65" s="229"/>
      <c r="IO65" s="229"/>
      <c r="IP65" s="229"/>
      <c r="IQ65" s="229"/>
      <c r="IR65" s="229"/>
      <c r="IS65" s="229"/>
      <c r="IT65" s="229"/>
      <c r="IU65" s="229">
        <f t="shared" si="79"/>
        <v>0</v>
      </c>
      <c r="IV65" s="229">
        <f t="shared" si="79"/>
        <v>0</v>
      </c>
      <c r="IW65" s="229">
        <f t="shared" si="79"/>
        <v>0</v>
      </c>
      <c r="IX65" s="229">
        <f t="shared" si="79"/>
        <v>0</v>
      </c>
      <c r="IY65" s="229">
        <f t="shared" si="79"/>
        <v>0</v>
      </c>
      <c r="IZ65" s="229">
        <f t="shared" si="79"/>
        <v>0</v>
      </c>
      <c r="JA65" s="229">
        <f t="shared" si="79"/>
        <v>0</v>
      </c>
      <c r="JB65" s="229">
        <f t="shared" si="79"/>
        <v>0</v>
      </c>
      <c r="JC65" s="229">
        <f t="shared" ca="1" si="79"/>
        <v>20.658553020833335</v>
      </c>
      <c r="JD65" s="229">
        <f t="shared" ca="1" si="79"/>
        <v>20.658553020833335</v>
      </c>
      <c r="JE65" s="229">
        <f t="shared" ca="1" si="80"/>
        <v>20.658553020833335</v>
      </c>
      <c r="JF65" s="229">
        <f t="shared" ca="1" si="80"/>
        <v>20.658553020833335</v>
      </c>
      <c r="JG65" s="229">
        <f t="shared" ca="1" si="80"/>
        <v>20.658553020833335</v>
      </c>
      <c r="JH65" s="229">
        <f t="shared" ca="1" si="80"/>
        <v>20.658553020833335</v>
      </c>
      <c r="JI65" s="229">
        <f t="shared" ca="1" si="80"/>
        <v>20.658553020833335</v>
      </c>
      <c r="JJ65" s="229">
        <f t="shared" ca="1" si="80"/>
        <v>20.658553020833335</v>
      </c>
      <c r="JK65" s="229">
        <f t="shared" ca="1" si="80"/>
        <v>20.658553020833335</v>
      </c>
      <c r="JL65" s="229">
        <f t="shared" ca="1" si="80"/>
        <v>20.658553020833335</v>
      </c>
      <c r="JM65" s="229">
        <f t="shared" ca="1" si="80"/>
        <v>20.658553020833335</v>
      </c>
      <c r="JN65" s="229">
        <f t="shared" ca="1" si="80"/>
        <v>20.658553020833335</v>
      </c>
      <c r="JO65" s="229">
        <f t="shared" ca="1" si="81"/>
        <v>20.658553020833335</v>
      </c>
      <c r="JP65" s="229">
        <f t="shared" ca="1" si="81"/>
        <v>20.658553020833335</v>
      </c>
      <c r="JQ65" s="229">
        <f t="shared" ca="1" si="81"/>
        <v>20.658553020833335</v>
      </c>
      <c r="JR65" s="229">
        <f t="shared" ca="1" si="81"/>
        <v>20.658553020833335</v>
      </c>
      <c r="JS65" s="229">
        <f t="shared" ca="1" si="81"/>
        <v>20.658553020833335</v>
      </c>
      <c r="JT65" s="229">
        <f t="shared" ca="1" si="81"/>
        <v>20.658553020833335</v>
      </c>
      <c r="JU65" s="229">
        <f t="shared" ca="1" si="81"/>
        <v>20.658553020833335</v>
      </c>
      <c r="JV65" s="229">
        <f t="shared" ca="1" si="81"/>
        <v>20.658553020833335</v>
      </c>
      <c r="JW65" s="229">
        <f t="shared" ca="1" si="81"/>
        <v>20.658553020833335</v>
      </c>
      <c r="JX65" s="229">
        <f t="shared" ca="1" si="81"/>
        <v>20.658553020833335</v>
      </c>
      <c r="JY65" s="229">
        <f t="shared" ca="1" si="82"/>
        <v>20.658553020833335</v>
      </c>
      <c r="JZ65" s="229">
        <f t="shared" ca="1" si="82"/>
        <v>20.658553020833335</v>
      </c>
      <c r="KA65" s="229">
        <f t="shared" ca="1" si="82"/>
        <v>20.658553020833335</v>
      </c>
      <c r="KB65" s="229">
        <f t="shared" ca="1" si="82"/>
        <v>20.658553020833335</v>
      </c>
      <c r="KC65" s="229">
        <f t="shared" ca="1" si="82"/>
        <v>20.658553020833335</v>
      </c>
      <c r="KD65" s="229">
        <f t="shared" ca="1" si="82"/>
        <v>20.658553020833335</v>
      </c>
      <c r="KE65" s="229">
        <f t="shared" ca="1" si="82"/>
        <v>20.658553020833335</v>
      </c>
      <c r="KF65" s="229">
        <f t="shared" ca="1" si="82"/>
        <v>20.658553020833335</v>
      </c>
      <c r="KG65" s="229">
        <f t="shared" ca="1" si="82"/>
        <v>20.658553020833335</v>
      </c>
      <c r="KH65" s="229">
        <f t="shared" ca="1" si="82"/>
        <v>20.658553020833335</v>
      </c>
      <c r="KI65" s="229">
        <f t="shared" ca="1" si="83"/>
        <v>20.658553020833335</v>
      </c>
      <c r="KJ65" s="229">
        <f t="shared" ca="1" si="83"/>
        <v>20.658553020833335</v>
      </c>
      <c r="KK65" s="229">
        <f t="shared" ca="1" si="83"/>
        <v>20.658553020833335</v>
      </c>
      <c r="KL65" s="229">
        <f t="shared" ca="1" si="83"/>
        <v>20.658553020833335</v>
      </c>
      <c r="KM65" s="229">
        <f t="shared" ca="1" si="83"/>
        <v>20.658553020833335</v>
      </c>
      <c r="KN65" s="229">
        <f t="shared" ca="1" si="83"/>
        <v>20.658553020833335</v>
      </c>
      <c r="KO65" s="229">
        <f t="shared" ca="1" si="83"/>
        <v>20.658553020833335</v>
      </c>
      <c r="KP65" s="229">
        <f t="shared" ca="1" si="83"/>
        <v>20.658553020833335</v>
      </c>
      <c r="KQ65" s="229"/>
      <c r="KR65" s="229"/>
      <c r="KS65" s="229"/>
      <c r="KT65" s="229"/>
      <c r="KU65" s="229"/>
      <c r="KV65" s="229"/>
      <c r="KW65" s="229"/>
      <c r="KX65" s="229"/>
      <c r="KY65" s="229"/>
      <c r="KZ65" s="229"/>
      <c r="LA65" s="229"/>
      <c r="LB65" s="229"/>
      <c r="LC65" s="229"/>
      <c r="LD65" s="229"/>
      <c r="LE65" s="229"/>
      <c r="LF65" s="229"/>
      <c r="LG65" s="229"/>
      <c r="LH65" s="229"/>
      <c r="LI65" s="229"/>
      <c r="LJ65" s="229"/>
      <c r="LK65" s="229"/>
      <c r="LL65" s="229"/>
      <c r="LM65" s="229"/>
      <c r="LN65" s="229"/>
      <c r="LO65" s="229"/>
      <c r="LP65" s="229"/>
      <c r="LQ65" s="229"/>
      <c r="LR65" s="229"/>
      <c r="LS65" s="229"/>
      <c r="LT65" s="229"/>
      <c r="LU65" s="229"/>
      <c r="LV65" s="229"/>
      <c r="LW65" s="229"/>
      <c r="LX65" s="229"/>
      <c r="LY65" s="229"/>
      <c r="LZ65" s="229"/>
    </row>
    <row r="66" spans="1:338" s="186" customFormat="1" x14ac:dyDescent="0.3">
      <c r="A66" s="230">
        <f t="shared" si="84"/>
        <v>262</v>
      </c>
      <c r="B66" s="229" cm="1">
        <f t="array" aca="1" ref="B66" ca="1">INDIRECT("'Cronograma de Desembolso'!"&amp;ADDRESS(9,A66+3))</f>
        <v>826.34212083333341</v>
      </c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29"/>
      <c r="AD66" s="229"/>
      <c r="AE66" s="229"/>
      <c r="AF66" s="229"/>
      <c r="AG66" s="229"/>
      <c r="AH66" s="229"/>
      <c r="AI66" s="229"/>
      <c r="AJ66" s="229"/>
      <c r="AK66" s="229"/>
      <c r="AL66" s="229"/>
      <c r="AM66" s="229"/>
      <c r="AN66" s="229"/>
      <c r="AO66" s="229"/>
      <c r="AP66" s="229"/>
      <c r="AQ66" s="229"/>
      <c r="AR66" s="229"/>
      <c r="AS66" s="229"/>
      <c r="AT66" s="229"/>
      <c r="AU66" s="229"/>
      <c r="AV66" s="229"/>
      <c r="AW66" s="229"/>
      <c r="AX66" s="229"/>
      <c r="AY66" s="229"/>
      <c r="AZ66" s="229"/>
      <c r="BA66" s="229"/>
      <c r="BB66" s="229"/>
      <c r="BC66" s="229"/>
      <c r="BD66" s="229"/>
      <c r="BE66" s="229"/>
      <c r="BF66" s="229"/>
      <c r="BG66" s="229"/>
      <c r="BH66" s="229"/>
      <c r="BI66" s="229"/>
      <c r="BJ66" s="229"/>
      <c r="BK66" s="229"/>
      <c r="BL66" s="229"/>
      <c r="BM66" s="229"/>
      <c r="BN66" s="229"/>
      <c r="BO66" s="229"/>
      <c r="BP66" s="229"/>
      <c r="BQ66" s="229"/>
      <c r="BR66" s="229"/>
      <c r="BS66" s="229"/>
      <c r="BT66" s="229"/>
      <c r="BU66" s="229"/>
      <c r="BV66" s="229"/>
      <c r="BW66" s="229"/>
      <c r="BX66" s="229"/>
      <c r="BY66" s="229"/>
      <c r="BZ66" s="229"/>
      <c r="CA66" s="229"/>
      <c r="CB66" s="229"/>
      <c r="CC66" s="229"/>
      <c r="CD66" s="229"/>
      <c r="CE66" s="229"/>
      <c r="CF66" s="229"/>
      <c r="CG66" s="229"/>
      <c r="CH66" s="229"/>
      <c r="CI66" s="229"/>
      <c r="CJ66" s="229"/>
      <c r="CK66" s="229"/>
      <c r="CL66" s="229"/>
      <c r="CM66" s="229"/>
      <c r="CN66" s="229"/>
      <c r="CO66" s="229"/>
      <c r="CP66" s="229"/>
      <c r="CQ66" s="229"/>
      <c r="CR66" s="229"/>
      <c r="CS66" s="229"/>
      <c r="CT66" s="229"/>
      <c r="CU66" s="229"/>
      <c r="CV66" s="229"/>
      <c r="CW66" s="229"/>
      <c r="CX66" s="229"/>
      <c r="CY66" s="229"/>
      <c r="CZ66" s="229"/>
      <c r="DA66" s="229"/>
      <c r="DB66" s="229"/>
      <c r="DC66" s="229"/>
      <c r="DD66" s="229"/>
      <c r="DE66" s="229"/>
      <c r="DF66" s="229"/>
      <c r="DG66" s="229"/>
      <c r="DH66" s="229"/>
      <c r="DI66" s="229"/>
      <c r="DJ66" s="229"/>
      <c r="DK66" s="229"/>
      <c r="DL66" s="229"/>
      <c r="DM66" s="229"/>
      <c r="DN66" s="229"/>
      <c r="DO66" s="229"/>
      <c r="DP66" s="229"/>
      <c r="DQ66" s="229"/>
      <c r="DR66" s="229"/>
      <c r="DS66" s="229"/>
      <c r="DT66" s="229"/>
      <c r="DU66" s="229"/>
      <c r="DV66" s="229"/>
      <c r="DW66" s="229"/>
      <c r="DX66" s="229"/>
      <c r="DY66" s="229"/>
      <c r="DZ66" s="229"/>
      <c r="EA66" s="229"/>
      <c r="EB66" s="229"/>
      <c r="EC66" s="229"/>
      <c r="ED66" s="229"/>
      <c r="EE66" s="229"/>
      <c r="EF66" s="229"/>
      <c r="EG66" s="229"/>
      <c r="EH66" s="229"/>
      <c r="EI66" s="229"/>
      <c r="EJ66" s="229"/>
      <c r="EK66" s="229"/>
      <c r="EL66" s="229"/>
      <c r="EM66" s="229"/>
      <c r="EN66" s="229"/>
      <c r="EO66" s="229"/>
      <c r="EP66" s="229"/>
      <c r="EQ66" s="229"/>
      <c r="ER66" s="229"/>
      <c r="ES66" s="229"/>
      <c r="ET66" s="229"/>
      <c r="EU66" s="229"/>
      <c r="EV66" s="229"/>
      <c r="EW66" s="229"/>
      <c r="EX66" s="229"/>
      <c r="EY66" s="229"/>
      <c r="EZ66" s="229"/>
      <c r="FA66" s="229"/>
      <c r="FB66" s="229"/>
      <c r="FC66" s="229"/>
      <c r="FD66" s="229"/>
      <c r="FE66" s="229"/>
      <c r="FF66" s="229"/>
      <c r="FG66" s="229"/>
      <c r="FH66" s="229"/>
      <c r="FI66" s="229"/>
      <c r="FJ66" s="229"/>
      <c r="FK66" s="229"/>
      <c r="FL66" s="229"/>
      <c r="FM66" s="229"/>
      <c r="FN66" s="229"/>
      <c r="FO66" s="229"/>
      <c r="FP66" s="229"/>
      <c r="FQ66" s="229"/>
      <c r="FR66" s="229"/>
      <c r="FS66" s="229"/>
      <c r="FT66" s="229"/>
      <c r="FU66" s="229"/>
      <c r="FV66" s="229"/>
      <c r="FW66" s="229"/>
      <c r="FX66" s="229"/>
      <c r="FY66" s="229"/>
      <c r="FZ66" s="229"/>
      <c r="GA66" s="229"/>
      <c r="GB66" s="229"/>
      <c r="GC66" s="229"/>
      <c r="GD66" s="229"/>
      <c r="GE66" s="229"/>
      <c r="GF66" s="229"/>
      <c r="GG66" s="229"/>
      <c r="GH66" s="229"/>
      <c r="GI66" s="229"/>
      <c r="GJ66" s="229"/>
      <c r="GK66" s="229"/>
      <c r="GL66" s="229"/>
      <c r="GM66" s="229"/>
      <c r="GN66" s="229"/>
      <c r="GO66" s="229"/>
      <c r="GP66" s="229"/>
      <c r="GQ66" s="229"/>
      <c r="GR66" s="229"/>
      <c r="GS66" s="229"/>
      <c r="GT66" s="229"/>
      <c r="GU66" s="229"/>
      <c r="GV66" s="229"/>
      <c r="GW66" s="229"/>
      <c r="GX66" s="229"/>
      <c r="GY66" s="229"/>
      <c r="GZ66" s="229"/>
      <c r="HA66" s="229"/>
      <c r="HB66" s="229"/>
      <c r="HC66" s="229"/>
      <c r="HD66" s="229"/>
      <c r="HE66" s="229"/>
      <c r="HF66" s="229"/>
      <c r="HG66" s="229"/>
      <c r="HH66" s="229"/>
      <c r="HI66" s="229"/>
      <c r="HJ66" s="229"/>
      <c r="HK66" s="229"/>
      <c r="HL66" s="229"/>
      <c r="HM66" s="229"/>
      <c r="HN66" s="229"/>
      <c r="HO66" s="229"/>
      <c r="HP66" s="229"/>
      <c r="HQ66" s="229"/>
      <c r="HR66" s="229"/>
      <c r="HS66" s="229"/>
      <c r="HT66" s="229"/>
      <c r="HU66" s="229"/>
      <c r="HV66" s="229"/>
      <c r="HW66" s="229"/>
      <c r="HX66" s="229"/>
      <c r="HY66" s="229"/>
      <c r="HZ66" s="229"/>
      <c r="IA66" s="229"/>
      <c r="IB66" s="229"/>
      <c r="IC66" s="229"/>
      <c r="ID66" s="229"/>
      <c r="IE66" s="229"/>
      <c r="IF66" s="229"/>
      <c r="IG66" s="229"/>
      <c r="IH66" s="229"/>
      <c r="II66" s="229"/>
      <c r="IJ66" s="229"/>
      <c r="IK66" s="229"/>
      <c r="IL66" s="229"/>
      <c r="IM66" s="229"/>
      <c r="IN66" s="229"/>
      <c r="IO66" s="229"/>
      <c r="IP66" s="229"/>
      <c r="IQ66" s="229"/>
      <c r="IR66" s="229"/>
      <c r="IS66" s="229"/>
      <c r="IT66" s="229"/>
      <c r="IU66" s="229">
        <f t="shared" si="79"/>
        <v>0</v>
      </c>
      <c r="IV66" s="229">
        <f t="shared" si="79"/>
        <v>0</v>
      </c>
      <c r="IW66" s="229">
        <f t="shared" si="79"/>
        <v>0</v>
      </c>
      <c r="IX66" s="229">
        <f t="shared" si="79"/>
        <v>0</v>
      </c>
      <c r="IY66" s="229">
        <f t="shared" si="79"/>
        <v>0</v>
      </c>
      <c r="IZ66" s="229">
        <f t="shared" si="79"/>
        <v>0</v>
      </c>
      <c r="JA66" s="229">
        <f t="shared" si="79"/>
        <v>0</v>
      </c>
      <c r="JB66" s="229">
        <f t="shared" si="79"/>
        <v>0</v>
      </c>
      <c r="JC66" s="229">
        <f t="shared" si="79"/>
        <v>0</v>
      </c>
      <c r="JD66" s="229">
        <f t="shared" ca="1" si="79"/>
        <v>21.188259508547009</v>
      </c>
      <c r="JE66" s="229">
        <f t="shared" ca="1" si="80"/>
        <v>21.188259508547009</v>
      </c>
      <c r="JF66" s="229">
        <f t="shared" ca="1" si="80"/>
        <v>21.188259508547009</v>
      </c>
      <c r="JG66" s="229">
        <f t="shared" ca="1" si="80"/>
        <v>21.188259508547009</v>
      </c>
      <c r="JH66" s="229">
        <f t="shared" ca="1" si="80"/>
        <v>21.188259508547009</v>
      </c>
      <c r="JI66" s="229">
        <f t="shared" ca="1" si="80"/>
        <v>21.188259508547009</v>
      </c>
      <c r="JJ66" s="229">
        <f t="shared" ca="1" si="80"/>
        <v>21.188259508547009</v>
      </c>
      <c r="JK66" s="229">
        <f t="shared" ca="1" si="80"/>
        <v>21.188259508547009</v>
      </c>
      <c r="JL66" s="229">
        <f t="shared" ca="1" si="80"/>
        <v>21.188259508547009</v>
      </c>
      <c r="JM66" s="229">
        <f t="shared" ca="1" si="80"/>
        <v>21.188259508547009</v>
      </c>
      <c r="JN66" s="229">
        <f t="shared" ca="1" si="80"/>
        <v>21.188259508547009</v>
      </c>
      <c r="JO66" s="229">
        <f t="shared" ca="1" si="81"/>
        <v>21.188259508547009</v>
      </c>
      <c r="JP66" s="229">
        <f t="shared" ca="1" si="81"/>
        <v>21.188259508547009</v>
      </c>
      <c r="JQ66" s="229">
        <f t="shared" ca="1" si="81"/>
        <v>21.188259508547009</v>
      </c>
      <c r="JR66" s="229">
        <f t="shared" ca="1" si="81"/>
        <v>21.188259508547009</v>
      </c>
      <c r="JS66" s="229">
        <f t="shared" ca="1" si="81"/>
        <v>21.188259508547009</v>
      </c>
      <c r="JT66" s="229">
        <f t="shared" ca="1" si="81"/>
        <v>21.188259508547009</v>
      </c>
      <c r="JU66" s="229">
        <f t="shared" ca="1" si="81"/>
        <v>21.188259508547009</v>
      </c>
      <c r="JV66" s="229">
        <f t="shared" ca="1" si="81"/>
        <v>21.188259508547009</v>
      </c>
      <c r="JW66" s="229">
        <f t="shared" ca="1" si="81"/>
        <v>21.188259508547009</v>
      </c>
      <c r="JX66" s="229">
        <f t="shared" ca="1" si="81"/>
        <v>21.188259508547009</v>
      </c>
      <c r="JY66" s="229">
        <f t="shared" ca="1" si="82"/>
        <v>21.188259508547009</v>
      </c>
      <c r="JZ66" s="229">
        <f t="shared" ca="1" si="82"/>
        <v>21.188259508547009</v>
      </c>
      <c r="KA66" s="229">
        <f t="shared" ca="1" si="82"/>
        <v>21.188259508547009</v>
      </c>
      <c r="KB66" s="229">
        <f t="shared" ca="1" si="82"/>
        <v>21.188259508547009</v>
      </c>
      <c r="KC66" s="229">
        <f t="shared" ca="1" si="82"/>
        <v>21.188259508547009</v>
      </c>
      <c r="KD66" s="229">
        <f t="shared" ca="1" si="82"/>
        <v>21.188259508547009</v>
      </c>
      <c r="KE66" s="229">
        <f t="shared" ca="1" si="82"/>
        <v>21.188259508547009</v>
      </c>
      <c r="KF66" s="229">
        <f t="shared" ca="1" si="82"/>
        <v>21.188259508547009</v>
      </c>
      <c r="KG66" s="229">
        <f t="shared" ca="1" si="82"/>
        <v>21.188259508547009</v>
      </c>
      <c r="KH66" s="229">
        <f t="shared" ca="1" si="82"/>
        <v>21.188259508547009</v>
      </c>
      <c r="KI66" s="229">
        <f t="shared" ca="1" si="83"/>
        <v>21.188259508547009</v>
      </c>
      <c r="KJ66" s="229">
        <f t="shared" ca="1" si="83"/>
        <v>21.188259508547009</v>
      </c>
      <c r="KK66" s="229">
        <f t="shared" ca="1" si="83"/>
        <v>21.188259508547009</v>
      </c>
      <c r="KL66" s="229">
        <f t="shared" ca="1" si="83"/>
        <v>21.188259508547009</v>
      </c>
      <c r="KM66" s="229">
        <f t="shared" ca="1" si="83"/>
        <v>21.188259508547009</v>
      </c>
      <c r="KN66" s="229">
        <f t="shared" ca="1" si="83"/>
        <v>21.188259508547009</v>
      </c>
      <c r="KO66" s="229">
        <f t="shared" ca="1" si="83"/>
        <v>21.188259508547009</v>
      </c>
      <c r="KP66" s="229">
        <f t="shared" ca="1" si="83"/>
        <v>21.188259508547009</v>
      </c>
      <c r="KQ66" s="229"/>
      <c r="KR66" s="229"/>
      <c r="KS66" s="229"/>
      <c r="KT66" s="229"/>
      <c r="KU66" s="229"/>
      <c r="KV66" s="229"/>
      <c r="KW66" s="229"/>
      <c r="KX66" s="229"/>
      <c r="KY66" s="229"/>
      <c r="KZ66" s="229"/>
      <c r="LA66" s="229"/>
      <c r="LB66" s="229"/>
      <c r="LC66" s="229"/>
      <c r="LD66" s="229"/>
      <c r="LE66" s="229"/>
      <c r="LF66" s="229"/>
      <c r="LG66" s="229"/>
      <c r="LH66" s="229"/>
      <c r="LI66" s="229"/>
      <c r="LJ66" s="229"/>
      <c r="LK66" s="229"/>
      <c r="LL66" s="229"/>
      <c r="LM66" s="229"/>
      <c r="LN66" s="229"/>
      <c r="LO66" s="229"/>
      <c r="LP66" s="229"/>
      <c r="LQ66" s="229"/>
      <c r="LR66" s="229"/>
      <c r="LS66" s="229"/>
      <c r="LT66" s="229"/>
      <c r="LU66" s="229"/>
      <c r="LV66" s="229"/>
      <c r="LW66" s="229"/>
      <c r="LX66" s="229"/>
      <c r="LY66" s="229"/>
      <c r="LZ66" s="229"/>
    </row>
    <row r="67" spans="1:338" s="186" customFormat="1" x14ac:dyDescent="0.3">
      <c r="A67" s="230">
        <f t="shared" si="84"/>
        <v>263</v>
      </c>
      <c r="B67" s="229" cm="1">
        <f t="array" aca="1" ref="B67" ca="1">INDIRECT("'Cronograma de Desembolso'!"&amp;ADDRESS(9,A67+3))</f>
        <v>826.34212083333341</v>
      </c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229"/>
      <c r="BV67" s="229"/>
      <c r="BW67" s="229"/>
      <c r="BX67" s="229"/>
      <c r="BY67" s="229"/>
      <c r="BZ67" s="229"/>
      <c r="CA67" s="229"/>
      <c r="CB67" s="229"/>
      <c r="CC67" s="229"/>
      <c r="CD67" s="229"/>
      <c r="CE67" s="229"/>
      <c r="CF67" s="229"/>
      <c r="CG67" s="229"/>
      <c r="CH67" s="229"/>
      <c r="CI67" s="229"/>
      <c r="CJ67" s="229"/>
      <c r="CK67" s="229"/>
      <c r="CL67" s="229"/>
      <c r="CM67" s="229"/>
      <c r="CN67" s="229"/>
      <c r="CO67" s="229"/>
      <c r="CP67" s="229"/>
      <c r="CQ67" s="229"/>
      <c r="CR67" s="229"/>
      <c r="CS67" s="229"/>
      <c r="CT67" s="229"/>
      <c r="CU67" s="229"/>
      <c r="CV67" s="229"/>
      <c r="CW67" s="229"/>
      <c r="CX67" s="229"/>
      <c r="CY67" s="229"/>
      <c r="CZ67" s="229"/>
      <c r="DA67" s="229"/>
      <c r="DB67" s="229"/>
      <c r="DC67" s="229"/>
      <c r="DD67" s="229"/>
      <c r="DE67" s="229"/>
      <c r="DF67" s="229"/>
      <c r="DG67" s="229"/>
      <c r="DH67" s="229"/>
      <c r="DI67" s="229"/>
      <c r="DJ67" s="229"/>
      <c r="DK67" s="229"/>
      <c r="DL67" s="229"/>
      <c r="DM67" s="229"/>
      <c r="DN67" s="229"/>
      <c r="DO67" s="229"/>
      <c r="DP67" s="229"/>
      <c r="DQ67" s="229"/>
      <c r="DR67" s="229"/>
      <c r="DS67" s="229"/>
      <c r="DT67" s="229"/>
      <c r="DU67" s="229"/>
      <c r="DV67" s="229"/>
      <c r="DW67" s="229"/>
      <c r="DX67" s="229"/>
      <c r="DY67" s="229"/>
      <c r="DZ67" s="229"/>
      <c r="EA67" s="229"/>
      <c r="EB67" s="229"/>
      <c r="EC67" s="229"/>
      <c r="ED67" s="229"/>
      <c r="EE67" s="229"/>
      <c r="EF67" s="229"/>
      <c r="EG67" s="229"/>
      <c r="EH67" s="229"/>
      <c r="EI67" s="229"/>
      <c r="EJ67" s="229"/>
      <c r="EK67" s="229"/>
      <c r="EL67" s="229"/>
      <c r="EM67" s="229"/>
      <c r="EN67" s="229"/>
      <c r="EO67" s="229"/>
      <c r="EP67" s="229"/>
      <c r="EQ67" s="229"/>
      <c r="ER67" s="229"/>
      <c r="ES67" s="229"/>
      <c r="ET67" s="229"/>
      <c r="EU67" s="229"/>
      <c r="EV67" s="229"/>
      <c r="EW67" s="229"/>
      <c r="EX67" s="229"/>
      <c r="EY67" s="229"/>
      <c r="EZ67" s="229"/>
      <c r="FA67" s="229"/>
      <c r="FB67" s="229"/>
      <c r="FC67" s="229"/>
      <c r="FD67" s="229"/>
      <c r="FE67" s="229"/>
      <c r="FF67" s="229"/>
      <c r="FG67" s="229"/>
      <c r="FH67" s="229"/>
      <c r="FI67" s="229"/>
      <c r="FJ67" s="229"/>
      <c r="FK67" s="229"/>
      <c r="FL67" s="229"/>
      <c r="FM67" s="229"/>
      <c r="FN67" s="229"/>
      <c r="FO67" s="229"/>
      <c r="FP67" s="229"/>
      <c r="FQ67" s="229"/>
      <c r="FR67" s="229"/>
      <c r="FS67" s="229"/>
      <c r="FT67" s="229"/>
      <c r="FU67" s="229"/>
      <c r="FV67" s="229"/>
      <c r="FW67" s="229"/>
      <c r="FX67" s="229"/>
      <c r="FY67" s="229"/>
      <c r="FZ67" s="229"/>
      <c r="GA67" s="229"/>
      <c r="GB67" s="229"/>
      <c r="GC67" s="229"/>
      <c r="GD67" s="229"/>
      <c r="GE67" s="229"/>
      <c r="GF67" s="229"/>
      <c r="GG67" s="229"/>
      <c r="GH67" s="229"/>
      <c r="GI67" s="229"/>
      <c r="GJ67" s="229"/>
      <c r="GK67" s="229"/>
      <c r="GL67" s="229"/>
      <c r="GM67" s="229"/>
      <c r="GN67" s="229"/>
      <c r="GO67" s="229"/>
      <c r="GP67" s="229"/>
      <c r="GQ67" s="229"/>
      <c r="GR67" s="229"/>
      <c r="GS67" s="229"/>
      <c r="GT67" s="229"/>
      <c r="GU67" s="229"/>
      <c r="GV67" s="229"/>
      <c r="GW67" s="229"/>
      <c r="GX67" s="229"/>
      <c r="GY67" s="229"/>
      <c r="GZ67" s="229"/>
      <c r="HA67" s="229"/>
      <c r="HB67" s="229"/>
      <c r="HC67" s="229"/>
      <c r="HD67" s="229"/>
      <c r="HE67" s="229"/>
      <c r="HF67" s="229"/>
      <c r="HG67" s="229"/>
      <c r="HH67" s="229"/>
      <c r="HI67" s="229"/>
      <c r="HJ67" s="229"/>
      <c r="HK67" s="229"/>
      <c r="HL67" s="229"/>
      <c r="HM67" s="229"/>
      <c r="HN67" s="229"/>
      <c r="HO67" s="229"/>
      <c r="HP67" s="229"/>
      <c r="HQ67" s="229"/>
      <c r="HR67" s="229"/>
      <c r="HS67" s="229"/>
      <c r="HT67" s="229"/>
      <c r="HU67" s="229"/>
      <c r="HV67" s="229"/>
      <c r="HW67" s="229"/>
      <c r="HX67" s="229"/>
      <c r="HY67" s="229"/>
      <c r="HZ67" s="229"/>
      <c r="IA67" s="229"/>
      <c r="IB67" s="229"/>
      <c r="IC67" s="229"/>
      <c r="ID67" s="229"/>
      <c r="IE67" s="229"/>
      <c r="IF67" s="229"/>
      <c r="IG67" s="229"/>
      <c r="IH67" s="229"/>
      <c r="II67" s="229"/>
      <c r="IJ67" s="229"/>
      <c r="IK67" s="229"/>
      <c r="IL67" s="229"/>
      <c r="IM67" s="229"/>
      <c r="IN67" s="229"/>
      <c r="IO67" s="229"/>
      <c r="IP67" s="229"/>
      <c r="IQ67" s="229"/>
      <c r="IR67" s="229"/>
      <c r="IS67" s="229"/>
      <c r="IT67" s="229"/>
      <c r="IU67" s="229">
        <f t="shared" si="79"/>
        <v>0</v>
      </c>
      <c r="IV67" s="229">
        <f t="shared" si="79"/>
        <v>0</v>
      </c>
      <c r="IW67" s="229">
        <f t="shared" si="79"/>
        <v>0</v>
      </c>
      <c r="IX67" s="229">
        <f t="shared" si="79"/>
        <v>0</v>
      </c>
      <c r="IY67" s="229">
        <f t="shared" si="79"/>
        <v>0</v>
      </c>
      <c r="IZ67" s="229">
        <f t="shared" si="79"/>
        <v>0</v>
      </c>
      <c r="JA67" s="229">
        <f t="shared" si="79"/>
        <v>0</v>
      </c>
      <c r="JB67" s="229">
        <f t="shared" si="79"/>
        <v>0</v>
      </c>
      <c r="JC67" s="229">
        <f t="shared" si="79"/>
        <v>0</v>
      </c>
      <c r="JD67" s="229">
        <f t="shared" si="79"/>
        <v>0</v>
      </c>
      <c r="JE67" s="229">
        <f t="shared" ca="1" si="80"/>
        <v>21.745845285087722</v>
      </c>
      <c r="JF67" s="229">
        <f t="shared" ca="1" si="80"/>
        <v>21.745845285087722</v>
      </c>
      <c r="JG67" s="229">
        <f t="shared" ca="1" si="80"/>
        <v>21.745845285087722</v>
      </c>
      <c r="JH67" s="229">
        <f t="shared" ca="1" si="80"/>
        <v>21.745845285087722</v>
      </c>
      <c r="JI67" s="229">
        <f t="shared" ca="1" si="80"/>
        <v>21.745845285087722</v>
      </c>
      <c r="JJ67" s="229">
        <f t="shared" ca="1" si="80"/>
        <v>21.745845285087722</v>
      </c>
      <c r="JK67" s="229">
        <f t="shared" ca="1" si="80"/>
        <v>21.745845285087722</v>
      </c>
      <c r="JL67" s="229">
        <f t="shared" ca="1" si="80"/>
        <v>21.745845285087722</v>
      </c>
      <c r="JM67" s="229">
        <f t="shared" ca="1" si="80"/>
        <v>21.745845285087722</v>
      </c>
      <c r="JN67" s="229">
        <f t="shared" ca="1" si="80"/>
        <v>21.745845285087722</v>
      </c>
      <c r="JO67" s="229">
        <f t="shared" ca="1" si="81"/>
        <v>21.745845285087722</v>
      </c>
      <c r="JP67" s="229">
        <f t="shared" ca="1" si="81"/>
        <v>21.745845285087722</v>
      </c>
      <c r="JQ67" s="229">
        <f t="shared" ca="1" si="81"/>
        <v>21.745845285087722</v>
      </c>
      <c r="JR67" s="229">
        <f t="shared" ca="1" si="81"/>
        <v>21.745845285087722</v>
      </c>
      <c r="JS67" s="229">
        <f t="shared" ca="1" si="81"/>
        <v>21.745845285087722</v>
      </c>
      <c r="JT67" s="229">
        <f t="shared" ca="1" si="81"/>
        <v>21.745845285087722</v>
      </c>
      <c r="JU67" s="229">
        <f t="shared" ca="1" si="81"/>
        <v>21.745845285087722</v>
      </c>
      <c r="JV67" s="229">
        <f t="shared" ca="1" si="81"/>
        <v>21.745845285087722</v>
      </c>
      <c r="JW67" s="229">
        <f t="shared" ca="1" si="81"/>
        <v>21.745845285087722</v>
      </c>
      <c r="JX67" s="229">
        <f t="shared" ca="1" si="81"/>
        <v>21.745845285087722</v>
      </c>
      <c r="JY67" s="229">
        <f t="shared" ca="1" si="82"/>
        <v>21.745845285087722</v>
      </c>
      <c r="JZ67" s="229">
        <f t="shared" ca="1" si="82"/>
        <v>21.745845285087722</v>
      </c>
      <c r="KA67" s="229">
        <f t="shared" ca="1" si="82"/>
        <v>21.745845285087722</v>
      </c>
      <c r="KB67" s="229">
        <f t="shared" ca="1" si="82"/>
        <v>21.745845285087722</v>
      </c>
      <c r="KC67" s="229">
        <f t="shared" ca="1" si="82"/>
        <v>21.745845285087722</v>
      </c>
      <c r="KD67" s="229">
        <f t="shared" ca="1" si="82"/>
        <v>21.745845285087722</v>
      </c>
      <c r="KE67" s="229">
        <f t="shared" ca="1" si="82"/>
        <v>21.745845285087722</v>
      </c>
      <c r="KF67" s="229">
        <f t="shared" ca="1" si="82"/>
        <v>21.745845285087722</v>
      </c>
      <c r="KG67" s="229">
        <f t="shared" ca="1" si="82"/>
        <v>21.745845285087722</v>
      </c>
      <c r="KH67" s="229">
        <f t="shared" ca="1" si="82"/>
        <v>21.745845285087722</v>
      </c>
      <c r="KI67" s="229">
        <f t="shared" ca="1" si="83"/>
        <v>21.745845285087722</v>
      </c>
      <c r="KJ67" s="229">
        <f t="shared" ca="1" si="83"/>
        <v>21.745845285087722</v>
      </c>
      <c r="KK67" s="229">
        <f t="shared" ca="1" si="83"/>
        <v>21.745845285087722</v>
      </c>
      <c r="KL67" s="229">
        <f t="shared" ca="1" si="83"/>
        <v>21.745845285087722</v>
      </c>
      <c r="KM67" s="229">
        <f t="shared" ca="1" si="83"/>
        <v>21.745845285087722</v>
      </c>
      <c r="KN67" s="229">
        <f t="shared" ca="1" si="83"/>
        <v>21.745845285087722</v>
      </c>
      <c r="KO67" s="229">
        <f t="shared" ca="1" si="83"/>
        <v>21.745845285087722</v>
      </c>
      <c r="KP67" s="229">
        <f t="shared" ca="1" si="83"/>
        <v>21.745845285087722</v>
      </c>
      <c r="KQ67" s="229"/>
      <c r="KR67" s="229"/>
      <c r="KS67" s="229"/>
      <c r="KT67" s="229"/>
      <c r="KU67" s="229"/>
      <c r="KV67" s="229"/>
      <c r="KW67" s="229"/>
      <c r="KX67" s="229"/>
      <c r="KY67" s="229"/>
      <c r="KZ67" s="229"/>
      <c r="LA67" s="229"/>
      <c r="LB67" s="229"/>
      <c r="LC67" s="229"/>
      <c r="LD67" s="229"/>
      <c r="LE67" s="229"/>
      <c r="LF67" s="229"/>
      <c r="LG67" s="229"/>
      <c r="LH67" s="229"/>
      <c r="LI67" s="229"/>
      <c r="LJ67" s="229"/>
      <c r="LK67" s="229"/>
      <c r="LL67" s="229"/>
      <c r="LM67" s="229"/>
      <c r="LN67" s="229"/>
      <c r="LO67" s="229"/>
      <c r="LP67" s="229"/>
      <c r="LQ67" s="229"/>
      <c r="LR67" s="229"/>
      <c r="LS67" s="229"/>
      <c r="LT67" s="229"/>
      <c r="LU67" s="229"/>
      <c r="LV67" s="229"/>
      <c r="LW67" s="229"/>
      <c r="LX67" s="229"/>
      <c r="LY67" s="229"/>
      <c r="LZ67" s="229"/>
    </row>
    <row r="68" spans="1:338" s="186" customFormat="1" x14ac:dyDescent="0.3">
      <c r="A68" s="230">
        <f t="shared" si="84"/>
        <v>264</v>
      </c>
      <c r="B68" s="229" cm="1">
        <f t="array" aca="1" ref="B68" ca="1">INDIRECT("'Cronograma de Desembolso'!"&amp;ADDRESS(9,A68+3))</f>
        <v>826.34212083333341</v>
      </c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  <c r="AA68" s="229"/>
      <c r="AB68" s="229"/>
      <c r="AC68" s="229"/>
      <c r="AD68" s="229"/>
      <c r="AE68" s="229"/>
      <c r="AF68" s="229"/>
      <c r="AG68" s="229"/>
      <c r="AH68" s="229"/>
      <c r="AI68" s="229"/>
      <c r="AJ68" s="229"/>
      <c r="AK68" s="229"/>
      <c r="AL68" s="229"/>
      <c r="AM68" s="229"/>
      <c r="AN68" s="229"/>
      <c r="AO68" s="229"/>
      <c r="AP68" s="229"/>
      <c r="AQ68" s="229"/>
      <c r="AR68" s="229"/>
      <c r="AS68" s="229"/>
      <c r="AT68" s="229"/>
      <c r="AU68" s="229"/>
      <c r="AV68" s="229"/>
      <c r="AW68" s="229"/>
      <c r="AX68" s="229"/>
      <c r="AY68" s="229"/>
      <c r="AZ68" s="229"/>
      <c r="BA68" s="229"/>
      <c r="BB68" s="229"/>
      <c r="BC68" s="229"/>
      <c r="BD68" s="229"/>
      <c r="BE68" s="229"/>
      <c r="BF68" s="229"/>
      <c r="BG68" s="229"/>
      <c r="BH68" s="229"/>
      <c r="BI68" s="229"/>
      <c r="BJ68" s="229"/>
      <c r="BK68" s="229"/>
      <c r="BL68" s="229"/>
      <c r="BM68" s="229"/>
      <c r="BN68" s="229"/>
      <c r="BO68" s="229"/>
      <c r="BP68" s="229"/>
      <c r="BQ68" s="229"/>
      <c r="BR68" s="229"/>
      <c r="BS68" s="229"/>
      <c r="BT68" s="229"/>
      <c r="BU68" s="229"/>
      <c r="BV68" s="229"/>
      <c r="BW68" s="229"/>
      <c r="BX68" s="229"/>
      <c r="BY68" s="229"/>
      <c r="BZ68" s="229"/>
      <c r="CA68" s="229"/>
      <c r="CB68" s="229"/>
      <c r="CC68" s="229"/>
      <c r="CD68" s="229"/>
      <c r="CE68" s="229"/>
      <c r="CF68" s="229"/>
      <c r="CG68" s="229"/>
      <c r="CH68" s="229"/>
      <c r="CI68" s="229"/>
      <c r="CJ68" s="229"/>
      <c r="CK68" s="229"/>
      <c r="CL68" s="229"/>
      <c r="CM68" s="229"/>
      <c r="CN68" s="229"/>
      <c r="CO68" s="229"/>
      <c r="CP68" s="229"/>
      <c r="CQ68" s="229"/>
      <c r="CR68" s="229"/>
      <c r="CS68" s="229"/>
      <c r="CT68" s="229"/>
      <c r="CU68" s="229"/>
      <c r="CV68" s="229"/>
      <c r="CW68" s="229"/>
      <c r="CX68" s="229"/>
      <c r="CY68" s="229"/>
      <c r="CZ68" s="229"/>
      <c r="DA68" s="229"/>
      <c r="DB68" s="229"/>
      <c r="DC68" s="229"/>
      <c r="DD68" s="229"/>
      <c r="DE68" s="229"/>
      <c r="DF68" s="229"/>
      <c r="DG68" s="229"/>
      <c r="DH68" s="229"/>
      <c r="DI68" s="229"/>
      <c r="DJ68" s="229"/>
      <c r="DK68" s="229"/>
      <c r="DL68" s="229"/>
      <c r="DM68" s="229"/>
      <c r="DN68" s="229"/>
      <c r="DO68" s="229"/>
      <c r="DP68" s="229"/>
      <c r="DQ68" s="229"/>
      <c r="DR68" s="229"/>
      <c r="DS68" s="229"/>
      <c r="DT68" s="229"/>
      <c r="DU68" s="229"/>
      <c r="DV68" s="229"/>
      <c r="DW68" s="229"/>
      <c r="DX68" s="229"/>
      <c r="DY68" s="229"/>
      <c r="DZ68" s="229"/>
      <c r="EA68" s="229"/>
      <c r="EB68" s="229"/>
      <c r="EC68" s="229"/>
      <c r="ED68" s="229"/>
      <c r="EE68" s="229"/>
      <c r="EF68" s="229"/>
      <c r="EG68" s="229"/>
      <c r="EH68" s="229"/>
      <c r="EI68" s="229"/>
      <c r="EJ68" s="229"/>
      <c r="EK68" s="229"/>
      <c r="EL68" s="229"/>
      <c r="EM68" s="229"/>
      <c r="EN68" s="229"/>
      <c r="EO68" s="229"/>
      <c r="EP68" s="229"/>
      <c r="EQ68" s="229"/>
      <c r="ER68" s="229"/>
      <c r="ES68" s="229"/>
      <c r="ET68" s="229"/>
      <c r="EU68" s="229"/>
      <c r="EV68" s="229"/>
      <c r="EW68" s="229"/>
      <c r="EX68" s="229"/>
      <c r="EY68" s="229"/>
      <c r="EZ68" s="229"/>
      <c r="FA68" s="229"/>
      <c r="FB68" s="229"/>
      <c r="FC68" s="229"/>
      <c r="FD68" s="229"/>
      <c r="FE68" s="229"/>
      <c r="FF68" s="229"/>
      <c r="FG68" s="229"/>
      <c r="FH68" s="229"/>
      <c r="FI68" s="229"/>
      <c r="FJ68" s="229"/>
      <c r="FK68" s="229"/>
      <c r="FL68" s="229"/>
      <c r="FM68" s="229"/>
      <c r="FN68" s="229"/>
      <c r="FO68" s="229"/>
      <c r="FP68" s="229"/>
      <c r="FQ68" s="229"/>
      <c r="FR68" s="229"/>
      <c r="FS68" s="229"/>
      <c r="FT68" s="229"/>
      <c r="FU68" s="229"/>
      <c r="FV68" s="229"/>
      <c r="FW68" s="229"/>
      <c r="FX68" s="229"/>
      <c r="FY68" s="229"/>
      <c r="FZ68" s="229"/>
      <c r="GA68" s="229"/>
      <c r="GB68" s="229"/>
      <c r="GC68" s="229"/>
      <c r="GD68" s="229"/>
      <c r="GE68" s="229"/>
      <c r="GF68" s="229"/>
      <c r="GG68" s="229"/>
      <c r="GH68" s="229"/>
      <c r="GI68" s="229"/>
      <c r="GJ68" s="229"/>
      <c r="GK68" s="229"/>
      <c r="GL68" s="229"/>
      <c r="GM68" s="229"/>
      <c r="GN68" s="229"/>
      <c r="GO68" s="229"/>
      <c r="GP68" s="229"/>
      <c r="GQ68" s="229"/>
      <c r="GR68" s="229"/>
      <c r="GS68" s="229"/>
      <c r="GT68" s="229"/>
      <c r="GU68" s="229"/>
      <c r="GV68" s="229"/>
      <c r="GW68" s="229"/>
      <c r="GX68" s="229"/>
      <c r="GY68" s="229"/>
      <c r="GZ68" s="229"/>
      <c r="HA68" s="229"/>
      <c r="HB68" s="229"/>
      <c r="HC68" s="229"/>
      <c r="HD68" s="229"/>
      <c r="HE68" s="229"/>
      <c r="HF68" s="229"/>
      <c r="HG68" s="229"/>
      <c r="HH68" s="229"/>
      <c r="HI68" s="229"/>
      <c r="HJ68" s="229"/>
      <c r="HK68" s="229"/>
      <c r="HL68" s="229"/>
      <c r="HM68" s="229"/>
      <c r="HN68" s="229"/>
      <c r="HO68" s="229"/>
      <c r="HP68" s="229"/>
      <c r="HQ68" s="229"/>
      <c r="HR68" s="229"/>
      <c r="HS68" s="229"/>
      <c r="HT68" s="229"/>
      <c r="HU68" s="229"/>
      <c r="HV68" s="229"/>
      <c r="HW68" s="229"/>
      <c r="HX68" s="229"/>
      <c r="HY68" s="229"/>
      <c r="HZ68" s="229"/>
      <c r="IA68" s="229"/>
      <c r="IB68" s="229"/>
      <c r="IC68" s="229"/>
      <c r="ID68" s="229"/>
      <c r="IE68" s="229"/>
      <c r="IF68" s="229"/>
      <c r="IG68" s="229"/>
      <c r="IH68" s="229"/>
      <c r="II68" s="229"/>
      <c r="IJ68" s="229"/>
      <c r="IK68" s="229"/>
      <c r="IL68" s="229"/>
      <c r="IM68" s="229"/>
      <c r="IN68" s="229"/>
      <c r="IO68" s="229"/>
      <c r="IP68" s="229"/>
      <c r="IQ68" s="229"/>
      <c r="IR68" s="229"/>
      <c r="IS68" s="229"/>
      <c r="IT68" s="229"/>
      <c r="IU68" s="229">
        <f t="shared" si="79"/>
        <v>0</v>
      </c>
      <c r="IV68" s="229">
        <f t="shared" si="79"/>
        <v>0</v>
      </c>
      <c r="IW68" s="229">
        <f t="shared" si="79"/>
        <v>0</v>
      </c>
      <c r="IX68" s="229">
        <f t="shared" si="79"/>
        <v>0</v>
      </c>
      <c r="IY68" s="229">
        <f t="shared" si="79"/>
        <v>0</v>
      </c>
      <c r="IZ68" s="229">
        <f t="shared" si="79"/>
        <v>0</v>
      </c>
      <c r="JA68" s="229">
        <f t="shared" si="79"/>
        <v>0</v>
      </c>
      <c r="JB68" s="229">
        <f t="shared" si="79"/>
        <v>0</v>
      </c>
      <c r="JC68" s="229">
        <f t="shared" si="79"/>
        <v>0</v>
      </c>
      <c r="JD68" s="229">
        <f t="shared" si="79"/>
        <v>0</v>
      </c>
      <c r="JE68" s="229">
        <f t="shared" si="80"/>
        <v>0</v>
      </c>
      <c r="JF68" s="229">
        <f t="shared" ca="1" si="80"/>
        <v>22.333570833333336</v>
      </c>
      <c r="JG68" s="229">
        <f t="shared" ca="1" si="80"/>
        <v>22.333570833333336</v>
      </c>
      <c r="JH68" s="229">
        <f t="shared" ca="1" si="80"/>
        <v>22.333570833333336</v>
      </c>
      <c r="JI68" s="229">
        <f t="shared" ca="1" si="80"/>
        <v>22.333570833333336</v>
      </c>
      <c r="JJ68" s="229">
        <f t="shared" ca="1" si="80"/>
        <v>22.333570833333336</v>
      </c>
      <c r="JK68" s="229">
        <f t="shared" ca="1" si="80"/>
        <v>22.333570833333336</v>
      </c>
      <c r="JL68" s="229">
        <f t="shared" ca="1" si="80"/>
        <v>22.333570833333336</v>
      </c>
      <c r="JM68" s="229">
        <f t="shared" ca="1" si="80"/>
        <v>22.333570833333336</v>
      </c>
      <c r="JN68" s="229">
        <f t="shared" ca="1" si="80"/>
        <v>22.333570833333336</v>
      </c>
      <c r="JO68" s="229">
        <f t="shared" ca="1" si="81"/>
        <v>22.333570833333336</v>
      </c>
      <c r="JP68" s="229">
        <f t="shared" ca="1" si="81"/>
        <v>22.333570833333336</v>
      </c>
      <c r="JQ68" s="229">
        <f t="shared" ca="1" si="81"/>
        <v>22.333570833333336</v>
      </c>
      <c r="JR68" s="229">
        <f t="shared" ca="1" si="81"/>
        <v>22.333570833333336</v>
      </c>
      <c r="JS68" s="229">
        <f t="shared" ca="1" si="81"/>
        <v>22.333570833333336</v>
      </c>
      <c r="JT68" s="229">
        <f t="shared" ca="1" si="81"/>
        <v>22.333570833333336</v>
      </c>
      <c r="JU68" s="229">
        <f t="shared" ca="1" si="81"/>
        <v>22.333570833333336</v>
      </c>
      <c r="JV68" s="229">
        <f t="shared" ca="1" si="81"/>
        <v>22.333570833333336</v>
      </c>
      <c r="JW68" s="229">
        <f t="shared" ca="1" si="81"/>
        <v>22.333570833333336</v>
      </c>
      <c r="JX68" s="229">
        <f t="shared" ca="1" si="81"/>
        <v>22.333570833333336</v>
      </c>
      <c r="JY68" s="229">
        <f t="shared" ca="1" si="82"/>
        <v>22.333570833333336</v>
      </c>
      <c r="JZ68" s="229">
        <f t="shared" ca="1" si="82"/>
        <v>22.333570833333336</v>
      </c>
      <c r="KA68" s="229">
        <f t="shared" ca="1" si="82"/>
        <v>22.333570833333336</v>
      </c>
      <c r="KB68" s="229">
        <f t="shared" ca="1" si="82"/>
        <v>22.333570833333336</v>
      </c>
      <c r="KC68" s="229">
        <f t="shared" ca="1" si="82"/>
        <v>22.333570833333336</v>
      </c>
      <c r="KD68" s="229">
        <f t="shared" ca="1" si="82"/>
        <v>22.333570833333336</v>
      </c>
      <c r="KE68" s="229">
        <f t="shared" ca="1" si="82"/>
        <v>22.333570833333336</v>
      </c>
      <c r="KF68" s="229">
        <f t="shared" ca="1" si="82"/>
        <v>22.333570833333336</v>
      </c>
      <c r="KG68" s="229">
        <f t="shared" ca="1" si="82"/>
        <v>22.333570833333336</v>
      </c>
      <c r="KH68" s="229">
        <f t="shared" ca="1" si="82"/>
        <v>22.333570833333336</v>
      </c>
      <c r="KI68" s="229">
        <f t="shared" ca="1" si="83"/>
        <v>22.333570833333336</v>
      </c>
      <c r="KJ68" s="229">
        <f t="shared" ca="1" si="83"/>
        <v>22.333570833333336</v>
      </c>
      <c r="KK68" s="229">
        <f t="shared" ca="1" si="83"/>
        <v>22.333570833333336</v>
      </c>
      <c r="KL68" s="229">
        <f t="shared" ca="1" si="83"/>
        <v>22.333570833333336</v>
      </c>
      <c r="KM68" s="229">
        <f t="shared" ca="1" si="83"/>
        <v>22.333570833333336</v>
      </c>
      <c r="KN68" s="229">
        <f t="shared" ca="1" si="83"/>
        <v>22.333570833333336</v>
      </c>
      <c r="KO68" s="229">
        <f t="shared" ca="1" si="83"/>
        <v>22.333570833333336</v>
      </c>
      <c r="KP68" s="229">
        <f t="shared" ca="1" si="83"/>
        <v>22.333570833333336</v>
      </c>
      <c r="KQ68" s="229"/>
      <c r="KR68" s="229"/>
      <c r="KS68" s="229"/>
      <c r="KT68" s="229"/>
      <c r="KU68" s="229"/>
      <c r="KV68" s="229"/>
      <c r="KW68" s="229"/>
      <c r="KX68" s="229"/>
      <c r="KY68" s="229"/>
      <c r="KZ68" s="229"/>
      <c r="LA68" s="229"/>
      <c r="LB68" s="229"/>
      <c r="LC68" s="229"/>
      <c r="LD68" s="229"/>
      <c r="LE68" s="229"/>
      <c r="LF68" s="229"/>
      <c r="LG68" s="229"/>
      <c r="LH68" s="229"/>
      <c r="LI68" s="229"/>
      <c r="LJ68" s="229"/>
      <c r="LK68" s="229"/>
      <c r="LL68" s="229"/>
      <c r="LM68" s="229"/>
      <c r="LN68" s="229"/>
      <c r="LO68" s="229"/>
      <c r="LP68" s="229"/>
      <c r="LQ68" s="229"/>
      <c r="LR68" s="229"/>
      <c r="LS68" s="229"/>
      <c r="LT68" s="229"/>
      <c r="LU68" s="229"/>
      <c r="LV68" s="229"/>
      <c r="LW68" s="229"/>
      <c r="LX68" s="229"/>
      <c r="LY68" s="229"/>
      <c r="LZ68" s="229"/>
    </row>
    <row r="69" spans="1:338" s="187" customFormat="1" x14ac:dyDescent="0.3">
      <c r="A69" s="226">
        <v>1</v>
      </c>
      <c r="B69" s="227" cm="1">
        <f t="array" aca="1" ref="B69" ca="1">INDIRECT("'Cronograma de Desembolso'!"&amp;ADDRESS(10,A69+3))</f>
        <v>411.43447124999994</v>
      </c>
      <c r="C69" s="228">
        <f t="shared" ref="C69:L80" ca="1" si="85">IF(C$7&lt;$A69,0,IFERROR($B69/(15*12-$A69+1),0))</f>
        <v>2.2857470624999996</v>
      </c>
      <c r="D69" s="227">
        <f t="shared" ca="1" si="85"/>
        <v>2.2857470624999996</v>
      </c>
      <c r="E69" s="227">
        <f t="shared" ca="1" si="85"/>
        <v>2.2857470624999996</v>
      </c>
      <c r="F69" s="227">
        <f t="shared" ca="1" si="85"/>
        <v>2.2857470624999996</v>
      </c>
      <c r="G69" s="227">
        <f t="shared" ca="1" si="85"/>
        <v>2.2857470624999996</v>
      </c>
      <c r="H69" s="227">
        <f t="shared" ca="1" si="85"/>
        <v>2.2857470624999996</v>
      </c>
      <c r="I69" s="227">
        <f t="shared" ca="1" si="85"/>
        <v>2.2857470624999996</v>
      </c>
      <c r="J69" s="227">
        <f t="shared" ca="1" si="85"/>
        <v>2.2857470624999996</v>
      </c>
      <c r="K69" s="227">
        <f t="shared" ca="1" si="85"/>
        <v>2.2857470624999996</v>
      </c>
      <c r="L69" s="227">
        <f t="shared" ca="1" si="85"/>
        <v>2.2857470624999996</v>
      </c>
      <c r="M69" s="227">
        <f t="shared" ref="M69:V80" ca="1" si="86">IF(M$7&lt;$A69,0,IFERROR($B69/(15*12-$A69+1),0))</f>
        <v>2.2857470624999996</v>
      </c>
      <c r="N69" s="227">
        <f t="shared" ca="1" si="86"/>
        <v>2.2857470624999996</v>
      </c>
      <c r="O69" s="227">
        <f t="shared" ca="1" si="86"/>
        <v>2.2857470624999996</v>
      </c>
      <c r="P69" s="227">
        <f t="shared" ca="1" si="86"/>
        <v>2.2857470624999996</v>
      </c>
      <c r="Q69" s="227">
        <f t="shared" ca="1" si="86"/>
        <v>2.2857470624999996</v>
      </c>
      <c r="R69" s="227">
        <f t="shared" ca="1" si="86"/>
        <v>2.2857470624999996</v>
      </c>
      <c r="S69" s="227">
        <f t="shared" ca="1" si="86"/>
        <v>2.2857470624999996</v>
      </c>
      <c r="T69" s="227">
        <f t="shared" ca="1" si="86"/>
        <v>2.2857470624999996</v>
      </c>
      <c r="U69" s="227">
        <f t="shared" ca="1" si="86"/>
        <v>2.2857470624999996</v>
      </c>
      <c r="V69" s="227">
        <f t="shared" ca="1" si="86"/>
        <v>2.2857470624999996</v>
      </c>
      <c r="W69" s="227">
        <f t="shared" ref="W69:AF80" ca="1" si="87">IF(W$7&lt;$A69,0,IFERROR($B69/(15*12-$A69+1),0))</f>
        <v>2.2857470624999996</v>
      </c>
      <c r="X69" s="227">
        <f t="shared" ca="1" si="87"/>
        <v>2.2857470624999996</v>
      </c>
      <c r="Y69" s="227">
        <f t="shared" ca="1" si="87"/>
        <v>2.2857470624999996</v>
      </c>
      <c r="Z69" s="227">
        <f t="shared" ca="1" si="87"/>
        <v>2.2857470624999996</v>
      </c>
      <c r="AA69" s="227">
        <f t="shared" ca="1" si="87"/>
        <v>2.2857470624999996</v>
      </c>
      <c r="AB69" s="227">
        <f t="shared" ca="1" si="87"/>
        <v>2.2857470624999996</v>
      </c>
      <c r="AC69" s="227">
        <f t="shared" ca="1" si="87"/>
        <v>2.2857470624999996</v>
      </c>
      <c r="AD69" s="227">
        <f t="shared" ca="1" si="87"/>
        <v>2.2857470624999996</v>
      </c>
      <c r="AE69" s="227">
        <f t="shared" ca="1" si="87"/>
        <v>2.2857470624999996</v>
      </c>
      <c r="AF69" s="227">
        <f t="shared" ca="1" si="87"/>
        <v>2.2857470624999996</v>
      </c>
      <c r="AG69" s="227">
        <f t="shared" ref="AG69:AP80" ca="1" si="88">IF(AG$7&lt;$A69,0,IFERROR($B69/(15*12-$A69+1),0))</f>
        <v>2.2857470624999996</v>
      </c>
      <c r="AH69" s="227">
        <f t="shared" ca="1" si="88"/>
        <v>2.2857470624999996</v>
      </c>
      <c r="AI69" s="227">
        <f t="shared" ca="1" si="88"/>
        <v>2.2857470624999996</v>
      </c>
      <c r="AJ69" s="227">
        <f t="shared" ca="1" si="88"/>
        <v>2.2857470624999996</v>
      </c>
      <c r="AK69" s="227">
        <f t="shared" ca="1" si="88"/>
        <v>2.2857470624999996</v>
      </c>
      <c r="AL69" s="227">
        <f t="shared" ca="1" si="88"/>
        <v>2.2857470624999996</v>
      </c>
      <c r="AM69" s="227">
        <f t="shared" ca="1" si="88"/>
        <v>2.2857470624999996</v>
      </c>
      <c r="AN69" s="227">
        <f t="shared" ca="1" si="88"/>
        <v>2.2857470624999996</v>
      </c>
      <c r="AO69" s="227">
        <f t="shared" ca="1" si="88"/>
        <v>2.2857470624999996</v>
      </c>
      <c r="AP69" s="227">
        <f t="shared" ca="1" si="88"/>
        <v>2.2857470624999996</v>
      </c>
      <c r="AQ69" s="227">
        <f t="shared" ref="AQ69:AZ80" ca="1" si="89">IF(AQ$7&lt;$A69,0,IFERROR($B69/(15*12-$A69+1),0))</f>
        <v>2.2857470624999996</v>
      </c>
      <c r="AR69" s="227">
        <f t="shared" ca="1" si="89"/>
        <v>2.2857470624999996</v>
      </c>
      <c r="AS69" s="227">
        <f t="shared" ca="1" si="89"/>
        <v>2.2857470624999996</v>
      </c>
      <c r="AT69" s="227">
        <f t="shared" ca="1" si="89"/>
        <v>2.2857470624999996</v>
      </c>
      <c r="AU69" s="227">
        <f t="shared" ca="1" si="89"/>
        <v>2.2857470624999996</v>
      </c>
      <c r="AV69" s="227">
        <f t="shared" ca="1" si="89"/>
        <v>2.2857470624999996</v>
      </c>
      <c r="AW69" s="227">
        <f t="shared" ca="1" si="89"/>
        <v>2.2857470624999996</v>
      </c>
      <c r="AX69" s="227">
        <f t="shared" ca="1" si="89"/>
        <v>2.2857470624999996</v>
      </c>
      <c r="AY69" s="227">
        <f t="shared" ca="1" si="89"/>
        <v>2.2857470624999996</v>
      </c>
      <c r="AZ69" s="227">
        <f t="shared" ca="1" si="89"/>
        <v>2.2857470624999996</v>
      </c>
      <c r="BA69" s="227">
        <f t="shared" ref="BA69:BJ80" ca="1" si="90">IF(BA$7&lt;$A69,0,IFERROR($B69/(15*12-$A69+1),0))</f>
        <v>2.2857470624999996</v>
      </c>
      <c r="BB69" s="227">
        <f t="shared" ca="1" si="90"/>
        <v>2.2857470624999996</v>
      </c>
      <c r="BC69" s="227">
        <f t="shared" ca="1" si="90"/>
        <v>2.2857470624999996</v>
      </c>
      <c r="BD69" s="227">
        <f t="shared" ca="1" si="90"/>
        <v>2.2857470624999996</v>
      </c>
      <c r="BE69" s="227">
        <f t="shared" ca="1" si="90"/>
        <v>2.2857470624999996</v>
      </c>
      <c r="BF69" s="227">
        <f t="shared" ca="1" si="90"/>
        <v>2.2857470624999996</v>
      </c>
      <c r="BG69" s="227">
        <f t="shared" ca="1" si="90"/>
        <v>2.2857470624999996</v>
      </c>
      <c r="BH69" s="227">
        <f t="shared" ca="1" si="90"/>
        <v>2.2857470624999996</v>
      </c>
      <c r="BI69" s="227">
        <f t="shared" ca="1" si="90"/>
        <v>2.2857470624999996</v>
      </c>
      <c r="BJ69" s="227">
        <f t="shared" ca="1" si="90"/>
        <v>2.2857470624999996</v>
      </c>
      <c r="BK69" s="227">
        <f t="shared" ref="BK69:BT80" ca="1" si="91">IF(BK$7&lt;$A69,0,IFERROR($B69/(15*12-$A69+1),0))</f>
        <v>2.2857470624999996</v>
      </c>
      <c r="BL69" s="227">
        <f t="shared" ca="1" si="91"/>
        <v>2.2857470624999996</v>
      </c>
      <c r="BM69" s="227">
        <f t="shared" ca="1" si="91"/>
        <v>2.2857470624999996</v>
      </c>
      <c r="BN69" s="227">
        <f t="shared" ca="1" si="91"/>
        <v>2.2857470624999996</v>
      </c>
      <c r="BO69" s="227">
        <f t="shared" ca="1" si="91"/>
        <v>2.2857470624999996</v>
      </c>
      <c r="BP69" s="227">
        <f t="shared" ca="1" si="91"/>
        <v>2.2857470624999996</v>
      </c>
      <c r="BQ69" s="227">
        <f t="shared" ca="1" si="91"/>
        <v>2.2857470624999996</v>
      </c>
      <c r="BR69" s="227">
        <f t="shared" ca="1" si="91"/>
        <v>2.2857470624999996</v>
      </c>
      <c r="BS69" s="227">
        <f t="shared" ca="1" si="91"/>
        <v>2.2857470624999996</v>
      </c>
      <c r="BT69" s="227">
        <f t="shared" ca="1" si="91"/>
        <v>2.2857470624999996</v>
      </c>
      <c r="BU69" s="227">
        <f t="shared" ref="BU69:CD80" ca="1" si="92">IF(BU$7&lt;$A69,0,IFERROR($B69/(15*12-$A69+1),0))</f>
        <v>2.2857470624999996</v>
      </c>
      <c r="BV69" s="227">
        <f t="shared" ca="1" si="92"/>
        <v>2.2857470624999996</v>
      </c>
      <c r="BW69" s="227">
        <f t="shared" ca="1" si="92"/>
        <v>2.2857470624999996</v>
      </c>
      <c r="BX69" s="227">
        <f t="shared" ca="1" si="92"/>
        <v>2.2857470624999996</v>
      </c>
      <c r="BY69" s="227">
        <f t="shared" ca="1" si="92"/>
        <v>2.2857470624999996</v>
      </c>
      <c r="BZ69" s="227">
        <f t="shared" ca="1" si="92"/>
        <v>2.2857470624999996</v>
      </c>
      <c r="CA69" s="227">
        <f t="shared" ca="1" si="92"/>
        <v>2.2857470624999996</v>
      </c>
      <c r="CB69" s="227">
        <f t="shared" ca="1" si="92"/>
        <v>2.2857470624999996</v>
      </c>
      <c r="CC69" s="227">
        <f t="shared" ca="1" si="92"/>
        <v>2.2857470624999996</v>
      </c>
      <c r="CD69" s="227">
        <f t="shared" ca="1" si="92"/>
        <v>2.2857470624999996</v>
      </c>
      <c r="CE69" s="227">
        <f t="shared" ref="CE69:CN80" ca="1" si="93">IF(CE$7&lt;$A69,0,IFERROR($B69/(15*12-$A69+1),0))</f>
        <v>2.2857470624999996</v>
      </c>
      <c r="CF69" s="227">
        <f t="shared" ca="1" si="93"/>
        <v>2.2857470624999996</v>
      </c>
      <c r="CG69" s="227">
        <f t="shared" ca="1" si="93"/>
        <v>2.2857470624999996</v>
      </c>
      <c r="CH69" s="227">
        <f t="shared" ca="1" si="93"/>
        <v>2.2857470624999996</v>
      </c>
      <c r="CI69" s="227">
        <f t="shared" ca="1" si="93"/>
        <v>2.2857470624999996</v>
      </c>
      <c r="CJ69" s="227">
        <f t="shared" ca="1" si="93"/>
        <v>2.2857470624999996</v>
      </c>
      <c r="CK69" s="227">
        <f t="shared" ca="1" si="93"/>
        <v>2.2857470624999996</v>
      </c>
      <c r="CL69" s="227">
        <f t="shared" ca="1" si="93"/>
        <v>2.2857470624999996</v>
      </c>
      <c r="CM69" s="227">
        <f t="shared" ca="1" si="93"/>
        <v>2.2857470624999996</v>
      </c>
      <c r="CN69" s="227">
        <f t="shared" ca="1" si="93"/>
        <v>2.2857470624999996</v>
      </c>
      <c r="CO69" s="227">
        <f t="shared" ref="CO69:CX80" ca="1" si="94">IF(CO$7&lt;$A69,0,IFERROR($B69/(15*12-$A69+1),0))</f>
        <v>2.2857470624999996</v>
      </c>
      <c r="CP69" s="227">
        <f t="shared" ca="1" si="94"/>
        <v>2.2857470624999996</v>
      </c>
      <c r="CQ69" s="227">
        <f t="shared" ca="1" si="94"/>
        <v>2.2857470624999996</v>
      </c>
      <c r="CR69" s="227">
        <f t="shared" ca="1" si="94"/>
        <v>2.2857470624999996</v>
      </c>
      <c r="CS69" s="227">
        <f t="shared" ca="1" si="94"/>
        <v>2.2857470624999996</v>
      </c>
      <c r="CT69" s="227">
        <f t="shared" ca="1" si="94"/>
        <v>2.2857470624999996</v>
      </c>
      <c r="CU69" s="227">
        <f t="shared" ca="1" si="94"/>
        <v>2.2857470624999996</v>
      </c>
      <c r="CV69" s="227">
        <f t="shared" ca="1" si="94"/>
        <v>2.2857470624999996</v>
      </c>
      <c r="CW69" s="227">
        <f t="shared" ca="1" si="94"/>
        <v>2.2857470624999996</v>
      </c>
      <c r="CX69" s="227">
        <f t="shared" ca="1" si="94"/>
        <v>2.2857470624999996</v>
      </c>
      <c r="CY69" s="227">
        <f t="shared" ref="CY69:DH80" ca="1" si="95">IF(CY$7&lt;$A69,0,IFERROR($B69/(15*12-$A69+1),0))</f>
        <v>2.2857470624999996</v>
      </c>
      <c r="CZ69" s="227">
        <f t="shared" ca="1" si="95"/>
        <v>2.2857470624999996</v>
      </c>
      <c r="DA69" s="227">
        <f t="shared" ca="1" si="95"/>
        <v>2.2857470624999996</v>
      </c>
      <c r="DB69" s="227">
        <f t="shared" ca="1" si="95"/>
        <v>2.2857470624999996</v>
      </c>
      <c r="DC69" s="227">
        <f t="shared" ca="1" si="95"/>
        <v>2.2857470624999996</v>
      </c>
      <c r="DD69" s="227">
        <f t="shared" ca="1" si="95"/>
        <v>2.2857470624999996</v>
      </c>
      <c r="DE69" s="227">
        <f t="shared" ca="1" si="95"/>
        <v>2.2857470624999996</v>
      </c>
      <c r="DF69" s="227">
        <f t="shared" ca="1" si="95"/>
        <v>2.2857470624999996</v>
      </c>
      <c r="DG69" s="227">
        <f t="shared" ca="1" si="95"/>
        <v>2.2857470624999996</v>
      </c>
      <c r="DH69" s="227">
        <f t="shared" ca="1" si="95"/>
        <v>2.2857470624999996</v>
      </c>
      <c r="DI69" s="227">
        <f t="shared" ref="DI69:DR80" ca="1" si="96">IF(DI$7&lt;$A69,0,IFERROR($B69/(15*12-$A69+1),0))</f>
        <v>2.2857470624999996</v>
      </c>
      <c r="DJ69" s="227">
        <f t="shared" ca="1" si="96"/>
        <v>2.2857470624999996</v>
      </c>
      <c r="DK69" s="227">
        <f t="shared" ca="1" si="96"/>
        <v>2.2857470624999996</v>
      </c>
      <c r="DL69" s="227">
        <f t="shared" ca="1" si="96"/>
        <v>2.2857470624999996</v>
      </c>
      <c r="DM69" s="227">
        <f t="shared" ca="1" si="96"/>
        <v>2.2857470624999996</v>
      </c>
      <c r="DN69" s="227">
        <f t="shared" ca="1" si="96"/>
        <v>2.2857470624999996</v>
      </c>
      <c r="DO69" s="227">
        <f t="shared" ca="1" si="96"/>
        <v>2.2857470624999996</v>
      </c>
      <c r="DP69" s="227">
        <f t="shared" ca="1" si="96"/>
        <v>2.2857470624999996</v>
      </c>
      <c r="DQ69" s="227">
        <f t="shared" ca="1" si="96"/>
        <v>2.2857470624999996</v>
      </c>
      <c r="DR69" s="227">
        <f t="shared" ca="1" si="96"/>
        <v>2.2857470624999996</v>
      </c>
      <c r="DS69" s="227">
        <f t="shared" ref="DS69:EB80" ca="1" si="97">IF(DS$7&lt;$A69,0,IFERROR($B69/(15*12-$A69+1),0))</f>
        <v>2.2857470624999996</v>
      </c>
      <c r="DT69" s="227">
        <f t="shared" ca="1" si="97"/>
        <v>2.2857470624999996</v>
      </c>
      <c r="DU69" s="227">
        <f t="shared" ca="1" si="97"/>
        <v>2.2857470624999996</v>
      </c>
      <c r="DV69" s="227">
        <f t="shared" ca="1" si="97"/>
        <v>2.2857470624999996</v>
      </c>
      <c r="DW69" s="227">
        <f t="shared" ca="1" si="97"/>
        <v>2.2857470624999996</v>
      </c>
      <c r="DX69" s="227">
        <f t="shared" ca="1" si="97"/>
        <v>2.2857470624999996</v>
      </c>
      <c r="DY69" s="227">
        <f t="shared" ca="1" si="97"/>
        <v>2.2857470624999996</v>
      </c>
      <c r="DZ69" s="227">
        <f t="shared" ca="1" si="97"/>
        <v>2.2857470624999996</v>
      </c>
      <c r="EA69" s="227">
        <f t="shared" ca="1" si="97"/>
        <v>2.2857470624999996</v>
      </c>
      <c r="EB69" s="227">
        <f t="shared" ca="1" si="97"/>
        <v>2.2857470624999996</v>
      </c>
      <c r="EC69" s="227">
        <f t="shared" ref="EC69:EL80" ca="1" si="98">IF(EC$7&lt;$A69,0,IFERROR($B69/(15*12-$A69+1),0))</f>
        <v>2.2857470624999996</v>
      </c>
      <c r="ED69" s="227">
        <f t="shared" ca="1" si="98"/>
        <v>2.2857470624999996</v>
      </c>
      <c r="EE69" s="227">
        <f t="shared" ca="1" si="98"/>
        <v>2.2857470624999996</v>
      </c>
      <c r="EF69" s="227">
        <f t="shared" ca="1" si="98"/>
        <v>2.2857470624999996</v>
      </c>
      <c r="EG69" s="227">
        <f t="shared" ca="1" si="98"/>
        <v>2.2857470624999996</v>
      </c>
      <c r="EH69" s="227">
        <f t="shared" ca="1" si="98"/>
        <v>2.2857470624999996</v>
      </c>
      <c r="EI69" s="227">
        <f t="shared" ca="1" si="98"/>
        <v>2.2857470624999996</v>
      </c>
      <c r="EJ69" s="227">
        <f t="shared" ca="1" si="98"/>
        <v>2.2857470624999996</v>
      </c>
      <c r="EK69" s="227">
        <f t="shared" ca="1" si="98"/>
        <v>2.2857470624999996</v>
      </c>
      <c r="EL69" s="227">
        <f t="shared" ca="1" si="98"/>
        <v>2.2857470624999996</v>
      </c>
      <c r="EM69" s="227">
        <f t="shared" ref="EM69:EV80" ca="1" si="99">IF(EM$7&lt;$A69,0,IFERROR($B69/(15*12-$A69+1),0))</f>
        <v>2.2857470624999996</v>
      </c>
      <c r="EN69" s="227">
        <f t="shared" ca="1" si="99"/>
        <v>2.2857470624999996</v>
      </c>
      <c r="EO69" s="227">
        <f t="shared" ca="1" si="99"/>
        <v>2.2857470624999996</v>
      </c>
      <c r="EP69" s="227">
        <f t="shared" ca="1" si="99"/>
        <v>2.2857470624999996</v>
      </c>
      <c r="EQ69" s="227">
        <f t="shared" ca="1" si="99"/>
        <v>2.2857470624999996</v>
      </c>
      <c r="ER69" s="227">
        <f t="shared" ca="1" si="99"/>
        <v>2.2857470624999996</v>
      </c>
      <c r="ES69" s="227">
        <f t="shared" ca="1" si="99"/>
        <v>2.2857470624999996</v>
      </c>
      <c r="ET69" s="227">
        <f t="shared" ca="1" si="99"/>
        <v>2.2857470624999996</v>
      </c>
      <c r="EU69" s="227">
        <f t="shared" ca="1" si="99"/>
        <v>2.2857470624999996</v>
      </c>
      <c r="EV69" s="227">
        <f t="shared" ca="1" si="99"/>
        <v>2.2857470624999996</v>
      </c>
      <c r="EW69" s="227">
        <f t="shared" ref="EW69:FF80" ca="1" si="100">IF(EW$7&lt;$A69,0,IFERROR($B69/(15*12-$A69+1),0))</f>
        <v>2.2857470624999996</v>
      </c>
      <c r="EX69" s="227">
        <f t="shared" ca="1" si="100"/>
        <v>2.2857470624999996</v>
      </c>
      <c r="EY69" s="227">
        <f t="shared" ca="1" si="100"/>
        <v>2.2857470624999996</v>
      </c>
      <c r="EZ69" s="227">
        <f t="shared" ca="1" si="100"/>
        <v>2.2857470624999996</v>
      </c>
      <c r="FA69" s="227">
        <f t="shared" ca="1" si="100"/>
        <v>2.2857470624999996</v>
      </c>
      <c r="FB69" s="227">
        <f t="shared" ca="1" si="100"/>
        <v>2.2857470624999996</v>
      </c>
      <c r="FC69" s="227">
        <f t="shared" ca="1" si="100"/>
        <v>2.2857470624999996</v>
      </c>
      <c r="FD69" s="227">
        <f t="shared" ca="1" si="100"/>
        <v>2.2857470624999996</v>
      </c>
      <c r="FE69" s="227">
        <f t="shared" ca="1" si="100"/>
        <v>2.2857470624999996</v>
      </c>
      <c r="FF69" s="227">
        <f t="shared" ca="1" si="100"/>
        <v>2.2857470624999996</v>
      </c>
      <c r="FG69" s="227">
        <f t="shared" ref="FG69:FP80" ca="1" si="101">IF(FG$7&lt;$A69,0,IFERROR($B69/(15*12-$A69+1),0))</f>
        <v>2.2857470624999996</v>
      </c>
      <c r="FH69" s="227">
        <f t="shared" ca="1" si="101"/>
        <v>2.2857470624999996</v>
      </c>
      <c r="FI69" s="227">
        <f t="shared" ca="1" si="101"/>
        <v>2.2857470624999996</v>
      </c>
      <c r="FJ69" s="227">
        <f t="shared" ca="1" si="101"/>
        <v>2.2857470624999996</v>
      </c>
      <c r="FK69" s="227">
        <f t="shared" ca="1" si="101"/>
        <v>2.2857470624999996</v>
      </c>
      <c r="FL69" s="227">
        <f t="shared" ca="1" si="101"/>
        <v>2.2857470624999996</v>
      </c>
      <c r="FM69" s="227">
        <f t="shared" ca="1" si="101"/>
        <v>2.2857470624999996</v>
      </c>
      <c r="FN69" s="227">
        <f t="shared" ca="1" si="101"/>
        <v>2.2857470624999996</v>
      </c>
      <c r="FO69" s="227">
        <f t="shared" ca="1" si="101"/>
        <v>2.2857470624999996</v>
      </c>
      <c r="FP69" s="227">
        <f t="shared" ca="1" si="101"/>
        <v>2.2857470624999996</v>
      </c>
      <c r="FQ69" s="227">
        <f t="shared" ref="FQ69:FZ80" ca="1" si="102">IF(FQ$7&lt;$A69,0,IFERROR($B69/(15*12-$A69+1),0))</f>
        <v>2.2857470624999996</v>
      </c>
      <c r="FR69" s="227">
        <f t="shared" ca="1" si="102"/>
        <v>2.2857470624999996</v>
      </c>
      <c r="FS69" s="227">
        <f t="shared" ca="1" si="102"/>
        <v>2.2857470624999996</v>
      </c>
      <c r="FT69" s="227">
        <f t="shared" ca="1" si="102"/>
        <v>2.2857470624999996</v>
      </c>
      <c r="FU69" s="227">
        <f t="shared" ca="1" si="102"/>
        <v>2.2857470624999996</v>
      </c>
      <c r="FV69" s="227">
        <f t="shared" ca="1" si="102"/>
        <v>2.2857470624999996</v>
      </c>
      <c r="FW69" s="227">
        <f t="shared" ca="1" si="102"/>
        <v>2.2857470624999996</v>
      </c>
      <c r="FX69" s="227">
        <f t="shared" ca="1" si="102"/>
        <v>2.2857470624999996</v>
      </c>
      <c r="FY69" s="227">
        <f t="shared" ca="1" si="102"/>
        <v>2.2857470624999996</v>
      </c>
      <c r="FZ69" s="227">
        <f t="shared" ca="1" si="102"/>
        <v>2.2857470624999996</v>
      </c>
      <c r="GA69" s="227"/>
      <c r="GB69" s="227"/>
      <c r="GC69" s="227"/>
      <c r="GD69" s="227"/>
      <c r="GE69" s="227"/>
      <c r="GF69" s="227"/>
      <c r="GG69" s="227"/>
      <c r="GH69" s="227"/>
      <c r="GI69" s="227"/>
      <c r="GJ69" s="227"/>
      <c r="GK69" s="227"/>
      <c r="GL69" s="227"/>
      <c r="GM69" s="227"/>
      <c r="GN69" s="227"/>
      <c r="GO69" s="227"/>
      <c r="GP69" s="227"/>
      <c r="GQ69" s="227"/>
      <c r="GR69" s="227"/>
      <c r="GS69" s="227"/>
      <c r="GT69" s="227"/>
      <c r="GU69" s="227"/>
      <c r="GV69" s="227"/>
      <c r="GW69" s="227"/>
      <c r="GX69" s="227"/>
      <c r="GY69" s="227"/>
      <c r="GZ69" s="227"/>
      <c r="HA69" s="227"/>
      <c r="HB69" s="227"/>
      <c r="HC69" s="227"/>
      <c r="HD69" s="227"/>
      <c r="HE69" s="227"/>
      <c r="HF69" s="227"/>
      <c r="HG69" s="227"/>
      <c r="HH69" s="227"/>
      <c r="HI69" s="227"/>
      <c r="HJ69" s="227"/>
      <c r="HK69" s="227"/>
      <c r="HL69" s="227"/>
      <c r="HM69" s="227"/>
      <c r="HN69" s="227"/>
      <c r="HO69" s="227"/>
      <c r="HP69" s="227"/>
      <c r="HQ69" s="227"/>
      <c r="HR69" s="227"/>
      <c r="HS69" s="227"/>
      <c r="HT69" s="227"/>
      <c r="HU69" s="227"/>
      <c r="HV69" s="227"/>
      <c r="HW69" s="227"/>
      <c r="HX69" s="227"/>
      <c r="HY69" s="227"/>
      <c r="HZ69" s="227"/>
      <c r="IA69" s="227"/>
      <c r="IB69" s="227"/>
      <c r="IC69" s="227"/>
      <c r="ID69" s="227"/>
      <c r="IE69" s="227"/>
      <c r="IF69" s="227"/>
      <c r="IG69" s="227"/>
      <c r="IH69" s="227"/>
      <c r="II69" s="227"/>
      <c r="IJ69" s="227"/>
      <c r="IK69" s="227"/>
      <c r="IL69" s="227"/>
      <c r="IM69" s="227"/>
      <c r="IN69" s="227"/>
      <c r="IO69" s="227"/>
      <c r="IP69" s="227"/>
      <c r="IQ69" s="227"/>
      <c r="IR69" s="227"/>
      <c r="IS69" s="227"/>
      <c r="IT69" s="227"/>
      <c r="IU69" s="227"/>
      <c r="IV69" s="227"/>
      <c r="IW69" s="227"/>
      <c r="IX69" s="227"/>
      <c r="IY69" s="227"/>
      <c r="IZ69" s="227"/>
      <c r="JA69" s="227"/>
      <c r="JB69" s="227"/>
      <c r="JC69" s="227"/>
      <c r="JD69" s="227"/>
      <c r="JE69" s="227"/>
      <c r="JF69" s="227"/>
      <c r="JG69" s="227"/>
      <c r="JH69" s="227"/>
      <c r="JI69" s="227"/>
      <c r="JJ69" s="227"/>
      <c r="JK69" s="227"/>
      <c r="JL69" s="227"/>
      <c r="JM69" s="227"/>
      <c r="JN69" s="227"/>
      <c r="JO69" s="227"/>
      <c r="JP69" s="227"/>
      <c r="JQ69" s="227"/>
      <c r="JR69" s="227"/>
      <c r="JS69" s="227"/>
      <c r="JT69" s="227"/>
      <c r="JU69" s="227"/>
      <c r="JV69" s="227"/>
      <c r="JW69" s="227"/>
      <c r="JX69" s="227"/>
      <c r="JY69" s="227"/>
      <c r="JZ69" s="227"/>
      <c r="KA69" s="227"/>
      <c r="KB69" s="227"/>
      <c r="KC69" s="227"/>
      <c r="KD69" s="227"/>
      <c r="KE69" s="227"/>
      <c r="KF69" s="227"/>
      <c r="KG69" s="227"/>
      <c r="KH69" s="227"/>
      <c r="KI69" s="227"/>
      <c r="KJ69" s="227"/>
      <c r="KK69" s="227"/>
      <c r="KL69" s="227"/>
      <c r="KM69" s="227"/>
      <c r="KN69" s="227"/>
      <c r="KO69" s="227"/>
      <c r="KP69" s="227"/>
    </row>
    <row r="70" spans="1:338" s="187" customFormat="1" x14ac:dyDescent="0.3">
      <c r="A70" s="226">
        <f t="shared" ref="A70:A80" si="103">A69+1</f>
        <v>2</v>
      </c>
      <c r="B70" s="227" cm="1">
        <f t="array" aca="1" ref="B70" ca="1">INDIRECT("'Cronograma de Desembolso'!"&amp;ADDRESS(10,A70+3))</f>
        <v>411.43447124999994</v>
      </c>
      <c r="C70" s="228">
        <f t="shared" si="85"/>
        <v>0</v>
      </c>
      <c r="D70" s="227">
        <f t="shared" ca="1" si="85"/>
        <v>2.2985165991620109</v>
      </c>
      <c r="E70" s="227">
        <f t="shared" ca="1" si="85"/>
        <v>2.2985165991620109</v>
      </c>
      <c r="F70" s="227">
        <f t="shared" ca="1" si="85"/>
        <v>2.2985165991620109</v>
      </c>
      <c r="G70" s="227">
        <f t="shared" ca="1" si="85"/>
        <v>2.2985165991620109</v>
      </c>
      <c r="H70" s="227">
        <f t="shared" ca="1" si="85"/>
        <v>2.2985165991620109</v>
      </c>
      <c r="I70" s="227">
        <f t="shared" ca="1" si="85"/>
        <v>2.2985165991620109</v>
      </c>
      <c r="J70" s="227">
        <f t="shared" ca="1" si="85"/>
        <v>2.2985165991620109</v>
      </c>
      <c r="K70" s="227">
        <f t="shared" ca="1" si="85"/>
        <v>2.2985165991620109</v>
      </c>
      <c r="L70" s="227">
        <f t="shared" ca="1" si="85"/>
        <v>2.2985165991620109</v>
      </c>
      <c r="M70" s="227">
        <f t="shared" ca="1" si="86"/>
        <v>2.2985165991620109</v>
      </c>
      <c r="N70" s="227">
        <f t="shared" ca="1" si="86"/>
        <v>2.2985165991620109</v>
      </c>
      <c r="O70" s="227">
        <f t="shared" ca="1" si="86"/>
        <v>2.2985165991620109</v>
      </c>
      <c r="P70" s="227">
        <f t="shared" ca="1" si="86"/>
        <v>2.2985165991620109</v>
      </c>
      <c r="Q70" s="227">
        <f t="shared" ca="1" si="86"/>
        <v>2.2985165991620109</v>
      </c>
      <c r="R70" s="227">
        <f t="shared" ca="1" si="86"/>
        <v>2.2985165991620109</v>
      </c>
      <c r="S70" s="227">
        <f t="shared" ca="1" si="86"/>
        <v>2.2985165991620109</v>
      </c>
      <c r="T70" s="227">
        <f t="shared" ca="1" si="86"/>
        <v>2.2985165991620109</v>
      </c>
      <c r="U70" s="227">
        <f t="shared" ca="1" si="86"/>
        <v>2.2985165991620109</v>
      </c>
      <c r="V70" s="227">
        <f t="shared" ca="1" si="86"/>
        <v>2.2985165991620109</v>
      </c>
      <c r="W70" s="227">
        <f t="shared" ca="1" si="87"/>
        <v>2.2985165991620109</v>
      </c>
      <c r="X70" s="227">
        <f t="shared" ca="1" si="87"/>
        <v>2.2985165991620109</v>
      </c>
      <c r="Y70" s="227">
        <f t="shared" ca="1" si="87"/>
        <v>2.2985165991620109</v>
      </c>
      <c r="Z70" s="227">
        <f t="shared" ca="1" si="87"/>
        <v>2.2985165991620109</v>
      </c>
      <c r="AA70" s="227">
        <f t="shared" ca="1" si="87"/>
        <v>2.2985165991620109</v>
      </c>
      <c r="AB70" s="227">
        <f t="shared" ca="1" si="87"/>
        <v>2.2985165991620109</v>
      </c>
      <c r="AC70" s="227">
        <f t="shared" ca="1" si="87"/>
        <v>2.2985165991620109</v>
      </c>
      <c r="AD70" s="227">
        <f t="shared" ca="1" si="87"/>
        <v>2.2985165991620109</v>
      </c>
      <c r="AE70" s="227">
        <f t="shared" ca="1" si="87"/>
        <v>2.2985165991620109</v>
      </c>
      <c r="AF70" s="227">
        <f t="shared" ca="1" si="87"/>
        <v>2.2985165991620109</v>
      </c>
      <c r="AG70" s="227">
        <f t="shared" ca="1" si="88"/>
        <v>2.2985165991620109</v>
      </c>
      <c r="AH70" s="227">
        <f t="shared" ca="1" si="88"/>
        <v>2.2985165991620109</v>
      </c>
      <c r="AI70" s="227">
        <f t="shared" ca="1" si="88"/>
        <v>2.2985165991620109</v>
      </c>
      <c r="AJ70" s="227">
        <f t="shared" ca="1" si="88"/>
        <v>2.2985165991620109</v>
      </c>
      <c r="AK70" s="227">
        <f t="shared" ca="1" si="88"/>
        <v>2.2985165991620109</v>
      </c>
      <c r="AL70" s="227">
        <f t="shared" ca="1" si="88"/>
        <v>2.2985165991620109</v>
      </c>
      <c r="AM70" s="227">
        <f t="shared" ca="1" si="88"/>
        <v>2.2985165991620109</v>
      </c>
      <c r="AN70" s="227">
        <f t="shared" ca="1" si="88"/>
        <v>2.2985165991620109</v>
      </c>
      <c r="AO70" s="227">
        <f t="shared" ca="1" si="88"/>
        <v>2.2985165991620109</v>
      </c>
      <c r="AP70" s="227">
        <f t="shared" ca="1" si="88"/>
        <v>2.2985165991620109</v>
      </c>
      <c r="AQ70" s="227">
        <f t="shared" ca="1" si="89"/>
        <v>2.2985165991620109</v>
      </c>
      <c r="AR70" s="227">
        <f t="shared" ca="1" si="89"/>
        <v>2.2985165991620109</v>
      </c>
      <c r="AS70" s="227">
        <f t="shared" ca="1" si="89"/>
        <v>2.2985165991620109</v>
      </c>
      <c r="AT70" s="227">
        <f t="shared" ca="1" si="89"/>
        <v>2.2985165991620109</v>
      </c>
      <c r="AU70" s="227">
        <f t="shared" ca="1" si="89"/>
        <v>2.2985165991620109</v>
      </c>
      <c r="AV70" s="227">
        <f t="shared" ca="1" si="89"/>
        <v>2.2985165991620109</v>
      </c>
      <c r="AW70" s="227">
        <f t="shared" ca="1" si="89"/>
        <v>2.2985165991620109</v>
      </c>
      <c r="AX70" s="227">
        <f t="shared" ca="1" si="89"/>
        <v>2.2985165991620109</v>
      </c>
      <c r="AY70" s="227">
        <f t="shared" ca="1" si="89"/>
        <v>2.2985165991620109</v>
      </c>
      <c r="AZ70" s="227">
        <f t="shared" ca="1" si="89"/>
        <v>2.2985165991620109</v>
      </c>
      <c r="BA70" s="227">
        <f t="shared" ca="1" si="90"/>
        <v>2.2985165991620109</v>
      </c>
      <c r="BB70" s="227">
        <f t="shared" ca="1" si="90"/>
        <v>2.2985165991620109</v>
      </c>
      <c r="BC70" s="227">
        <f t="shared" ca="1" si="90"/>
        <v>2.2985165991620109</v>
      </c>
      <c r="BD70" s="227">
        <f t="shared" ca="1" si="90"/>
        <v>2.2985165991620109</v>
      </c>
      <c r="BE70" s="227">
        <f t="shared" ca="1" si="90"/>
        <v>2.2985165991620109</v>
      </c>
      <c r="BF70" s="227">
        <f t="shared" ca="1" si="90"/>
        <v>2.2985165991620109</v>
      </c>
      <c r="BG70" s="227">
        <f t="shared" ca="1" si="90"/>
        <v>2.2985165991620109</v>
      </c>
      <c r="BH70" s="227">
        <f t="shared" ca="1" si="90"/>
        <v>2.2985165991620109</v>
      </c>
      <c r="BI70" s="227">
        <f t="shared" ca="1" si="90"/>
        <v>2.2985165991620109</v>
      </c>
      <c r="BJ70" s="227">
        <f t="shared" ca="1" si="90"/>
        <v>2.2985165991620109</v>
      </c>
      <c r="BK70" s="227">
        <f t="shared" ca="1" si="91"/>
        <v>2.2985165991620109</v>
      </c>
      <c r="BL70" s="227">
        <f t="shared" ca="1" si="91"/>
        <v>2.2985165991620109</v>
      </c>
      <c r="BM70" s="227">
        <f t="shared" ca="1" si="91"/>
        <v>2.2985165991620109</v>
      </c>
      <c r="BN70" s="227">
        <f t="shared" ca="1" si="91"/>
        <v>2.2985165991620109</v>
      </c>
      <c r="BO70" s="227">
        <f t="shared" ca="1" si="91"/>
        <v>2.2985165991620109</v>
      </c>
      <c r="BP70" s="227">
        <f t="shared" ca="1" si="91"/>
        <v>2.2985165991620109</v>
      </c>
      <c r="BQ70" s="227">
        <f t="shared" ca="1" si="91"/>
        <v>2.2985165991620109</v>
      </c>
      <c r="BR70" s="227">
        <f t="shared" ca="1" si="91"/>
        <v>2.2985165991620109</v>
      </c>
      <c r="BS70" s="227">
        <f t="shared" ca="1" si="91"/>
        <v>2.2985165991620109</v>
      </c>
      <c r="BT70" s="227">
        <f t="shared" ca="1" si="91"/>
        <v>2.2985165991620109</v>
      </c>
      <c r="BU70" s="227">
        <f t="shared" ca="1" si="92"/>
        <v>2.2985165991620109</v>
      </c>
      <c r="BV70" s="227">
        <f t="shared" ca="1" si="92"/>
        <v>2.2985165991620109</v>
      </c>
      <c r="BW70" s="227">
        <f t="shared" ca="1" si="92"/>
        <v>2.2985165991620109</v>
      </c>
      <c r="BX70" s="227">
        <f t="shared" ca="1" si="92"/>
        <v>2.2985165991620109</v>
      </c>
      <c r="BY70" s="227">
        <f t="shared" ca="1" si="92"/>
        <v>2.2985165991620109</v>
      </c>
      <c r="BZ70" s="227">
        <f t="shared" ca="1" si="92"/>
        <v>2.2985165991620109</v>
      </c>
      <c r="CA70" s="227">
        <f t="shared" ca="1" si="92"/>
        <v>2.2985165991620109</v>
      </c>
      <c r="CB70" s="227">
        <f t="shared" ca="1" si="92"/>
        <v>2.2985165991620109</v>
      </c>
      <c r="CC70" s="227">
        <f t="shared" ca="1" si="92"/>
        <v>2.2985165991620109</v>
      </c>
      <c r="CD70" s="227">
        <f t="shared" ca="1" si="92"/>
        <v>2.2985165991620109</v>
      </c>
      <c r="CE70" s="227">
        <f t="shared" ca="1" si="93"/>
        <v>2.2985165991620109</v>
      </c>
      <c r="CF70" s="227">
        <f t="shared" ca="1" si="93"/>
        <v>2.2985165991620109</v>
      </c>
      <c r="CG70" s="227">
        <f t="shared" ca="1" si="93"/>
        <v>2.2985165991620109</v>
      </c>
      <c r="CH70" s="227">
        <f t="shared" ca="1" si="93"/>
        <v>2.2985165991620109</v>
      </c>
      <c r="CI70" s="227">
        <f t="shared" ca="1" si="93"/>
        <v>2.2985165991620109</v>
      </c>
      <c r="CJ70" s="227">
        <f t="shared" ca="1" si="93"/>
        <v>2.2985165991620109</v>
      </c>
      <c r="CK70" s="227">
        <f t="shared" ca="1" si="93"/>
        <v>2.2985165991620109</v>
      </c>
      <c r="CL70" s="227">
        <f t="shared" ca="1" si="93"/>
        <v>2.2985165991620109</v>
      </c>
      <c r="CM70" s="227">
        <f t="shared" ca="1" si="93"/>
        <v>2.2985165991620109</v>
      </c>
      <c r="CN70" s="227">
        <f t="shared" ca="1" si="93"/>
        <v>2.2985165991620109</v>
      </c>
      <c r="CO70" s="227">
        <f t="shared" ca="1" si="94"/>
        <v>2.2985165991620109</v>
      </c>
      <c r="CP70" s="227">
        <f t="shared" ca="1" si="94"/>
        <v>2.2985165991620109</v>
      </c>
      <c r="CQ70" s="227">
        <f t="shared" ca="1" si="94"/>
        <v>2.2985165991620109</v>
      </c>
      <c r="CR70" s="227">
        <f t="shared" ca="1" si="94"/>
        <v>2.2985165991620109</v>
      </c>
      <c r="CS70" s="227">
        <f t="shared" ca="1" si="94"/>
        <v>2.2985165991620109</v>
      </c>
      <c r="CT70" s="227">
        <f t="shared" ca="1" si="94"/>
        <v>2.2985165991620109</v>
      </c>
      <c r="CU70" s="227">
        <f t="shared" ca="1" si="94"/>
        <v>2.2985165991620109</v>
      </c>
      <c r="CV70" s="227">
        <f t="shared" ca="1" si="94"/>
        <v>2.2985165991620109</v>
      </c>
      <c r="CW70" s="227">
        <f t="shared" ca="1" si="94"/>
        <v>2.2985165991620109</v>
      </c>
      <c r="CX70" s="227">
        <f t="shared" ca="1" si="94"/>
        <v>2.2985165991620109</v>
      </c>
      <c r="CY70" s="227">
        <f t="shared" ca="1" si="95"/>
        <v>2.2985165991620109</v>
      </c>
      <c r="CZ70" s="227">
        <f t="shared" ca="1" si="95"/>
        <v>2.2985165991620109</v>
      </c>
      <c r="DA70" s="227">
        <f t="shared" ca="1" si="95"/>
        <v>2.2985165991620109</v>
      </c>
      <c r="DB70" s="227">
        <f t="shared" ca="1" si="95"/>
        <v>2.2985165991620109</v>
      </c>
      <c r="DC70" s="227">
        <f t="shared" ca="1" si="95"/>
        <v>2.2985165991620109</v>
      </c>
      <c r="DD70" s="227">
        <f t="shared" ca="1" si="95"/>
        <v>2.2985165991620109</v>
      </c>
      <c r="DE70" s="227">
        <f t="shared" ca="1" si="95"/>
        <v>2.2985165991620109</v>
      </c>
      <c r="DF70" s="227">
        <f t="shared" ca="1" si="95"/>
        <v>2.2985165991620109</v>
      </c>
      <c r="DG70" s="227">
        <f t="shared" ca="1" si="95"/>
        <v>2.2985165991620109</v>
      </c>
      <c r="DH70" s="227">
        <f t="shared" ca="1" si="95"/>
        <v>2.2985165991620109</v>
      </c>
      <c r="DI70" s="227">
        <f t="shared" ca="1" si="96"/>
        <v>2.2985165991620109</v>
      </c>
      <c r="DJ70" s="227">
        <f t="shared" ca="1" si="96"/>
        <v>2.2985165991620109</v>
      </c>
      <c r="DK70" s="227">
        <f t="shared" ca="1" si="96"/>
        <v>2.2985165991620109</v>
      </c>
      <c r="DL70" s="227">
        <f t="shared" ca="1" si="96"/>
        <v>2.2985165991620109</v>
      </c>
      <c r="DM70" s="227">
        <f t="shared" ca="1" si="96"/>
        <v>2.2985165991620109</v>
      </c>
      <c r="DN70" s="227">
        <f t="shared" ca="1" si="96"/>
        <v>2.2985165991620109</v>
      </c>
      <c r="DO70" s="227">
        <f t="shared" ca="1" si="96"/>
        <v>2.2985165991620109</v>
      </c>
      <c r="DP70" s="227">
        <f t="shared" ca="1" si="96"/>
        <v>2.2985165991620109</v>
      </c>
      <c r="DQ70" s="227">
        <f t="shared" ca="1" si="96"/>
        <v>2.2985165991620109</v>
      </c>
      <c r="DR70" s="227">
        <f t="shared" ca="1" si="96"/>
        <v>2.2985165991620109</v>
      </c>
      <c r="DS70" s="227">
        <f t="shared" ca="1" si="97"/>
        <v>2.2985165991620109</v>
      </c>
      <c r="DT70" s="227">
        <f t="shared" ca="1" si="97"/>
        <v>2.2985165991620109</v>
      </c>
      <c r="DU70" s="227">
        <f t="shared" ca="1" si="97"/>
        <v>2.2985165991620109</v>
      </c>
      <c r="DV70" s="227">
        <f t="shared" ca="1" si="97"/>
        <v>2.2985165991620109</v>
      </c>
      <c r="DW70" s="227">
        <f t="shared" ca="1" si="97"/>
        <v>2.2985165991620109</v>
      </c>
      <c r="DX70" s="227">
        <f t="shared" ca="1" si="97"/>
        <v>2.2985165991620109</v>
      </c>
      <c r="DY70" s="227">
        <f t="shared" ca="1" si="97"/>
        <v>2.2985165991620109</v>
      </c>
      <c r="DZ70" s="227">
        <f t="shared" ca="1" si="97"/>
        <v>2.2985165991620109</v>
      </c>
      <c r="EA70" s="227">
        <f t="shared" ca="1" si="97"/>
        <v>2.2985165991620109</v>
      </c>
      <c r="EB70" s="227">
        <f t="shared" ca="1" si="97"/>
        <v>2.2985165991620109</v>
      </c>
      <c r="EC70" s="227">
        <f t="shared" ca="1" si="98"/>
        <v>2.2985165991620109</v>
      </c>
      <c r="ED70" s="227">
        <f t="shared" ca="1" si="98"/>
        <v>2.2985165991620109</v>
      </c>
      <c r="EE70" s="227">
        <f t="shared" ca="1" si="98"/>
        <v>2.2985165991620109</v>
      </c>
      <c r="EF70" s="227">
        <f t="shared" ca="1" si="98"/>
        <v>2.2985165991620109</v>
      </c>
      <c r="EG70" s="227">
        <f t="shared" ca="1" si="98"/>
        <v>2.2985165991620109</v>
      </c>
      <c r="EH70" s="227">
        <f t="shared" ca="1" si="98"/>
        <v>2.2985165991620109</v>
      </c>
      <c r="EI70" s="227">
        <f t="shared" ca="1" si="98"/>
        <v>2.2985165991620109</v>
      </c>
      <c r="EJ70" s="227">
        <f t="shared" ca="1" si="98"/>
        <v>2.2985165991620109</v>
      </c>
      <c r="EK70" s="227">
        <f t="shared" ca="1" si="98"/>
        <v>2.2985165991620109</v>
      </c>
      <c r="EL70" s="227">
        <f t="shared" ca="1" si="98"/>
        <v>2.2985165991620109</v>
      </c>
      <c r="EM70" s="227">
        <f t="shared" ca="1" si="99"/>
        <v>2.2985165991620109</v>
      </c>
      <c r="EN70" s="227">
        <f t="shared" ca="1" si="99"/>
        <v>2.2985165991620109</v>
      </c>
      <c r="EO70" s="227">
        <f t="shared" ca="1" si="99"/>
        <v>2.2985165991620109</v>
      </c>
      <c r="EP70" s="227">
        <f t="shared" ca="1" si="99"/>
        <v>2.2985165991620109</v>
      </c>
      <c r="EQ70" s="227">
        <f t="shared" ca="1" si="99"/>
        <v>2.2985165991620109</v>
      </c>
      <c r="ER70" s="227">
        <f t="shared" ca="1" si="99"/>
        <v>2.2985165991620109</v>
      </c>
      <c r="ES70" s="227">
        <f t="shared" ca="1" si="99"/>
        <v>2.2985165991620109</v>
      </c>
      <c r="ET70" s="227">
        <f t="shared" ca="1" si="99"/>
        <v>2.2985165991620109</v>
      </c>
      <c r="EU70" s="227">
        <f t="shared" ca="1" si="99"/>
        <v>2.2985165991620109</v>
      </c>
      <c r="EV70" s="227">
        <f t="shared" ca="1" si="99"/>
        <v>2.2985165991620109</v>
      </c>
      <c r="EW70" s="227">
        <f t="shared" ca="1" si="100"/>
        <v>2.2985165991620109</v>
      </c>
      <c r="EX70" s="227">
        <f t="shared" ca="1" si="100"/>
        <v>2.2985165991620109</v>
      </c>
      <c r="EY70" s="227">
        <f t="shared" ca="1" si="100"/>
        <v>2.2985165991620109</v>
      </c>
      <c r="EZ70" s="227">
        <f t="shared" ca="1" si="100"/>
        <v>2.2985165991620109</v>
      </c>
      <c r="FA70" s="227">
        <f t="shared" ca="1" si="100"/>
        <v>2.2985165991620109</v>
      </c>
      <c r="FB70" s="227">
        <f t="shared" ca="1" si="100"/>
        <v>2.2985165991620109</v>
      </c>
      <c r="FC70" s="227">
        <f t="shared" ca="1" si="100"/>
        <v>2.2985165991620109</v>
      </c>
      <c r="FD70" s="227">
        <f t="shared" ca="1" si="100"/>
        <v>2.2985165991620109</v>
      </c>
      <c r="FE70" s="227">
        <f t="shared" ca="1" si="100"/>
        <v>2.2985165991620109</v>
      </c>
      <c r="FF70" s="227">
        <f t="shared" ca="1" si="100"/>
        <v>2.2985165991620109</v>
      </c>
      <c r="FG70" s="227">
        <f t="shared" ca="1" si="101"/>
        <v>2.2985165991620109</v>
      </c>
      <c r="FH70" s="227">
        <f t="shared" ca="1" si="101"/>
        <v>2.2985165991620109</v>
      </c>
      <c r="FI70" s="227">
        <f t="shared" ca="1" si="101"/>
        <v>2.2985165991620109</v>
      </c>
      <c r="FJ70" s="227">
        <f t="shared" ca="1" si="101"/>
        <v>2.2985165991620109</v>
      </c>
      <c r="FK70" s="227">
        <f t="shared" ca="1" si="101"/>
        <v>2.2985165991620109</v>
      </c>
      <c r="FL70" s="227">
        <f t="shared" ca="1" si="101"/>
        <v>2.2985165991620109</v>
      </c>
      <c r="FM70" s="227">
        <f t="shared" ca="1" si="101"/>
        <v>2.2985165991620109</v>
      </c>
      <c r="FN70" s="227">
        <f t="shared" ca="1" si="101"/>
        <v>2.2985165991620109</v>
      </c>
      <c r="FO70" s="227">
        <f t="shared" ca="1" si="101"/>
        <v>2.2985165991620109</v>
      </c>
      <c r="FP70" s="227">
        <f t="shared" ca="1" si="101"/>
        <v>2.2985165991620109</v>
      </c>
      <c r="FQ70" s="227">
        <f t="shared" ca="1" si="102"/>
        <v>2.2985165991620109</v>
      </c>
      <c r="FR70" s="227">
        <f t="shared" ca="1" si="102"/>
        <v>2.2985165991620109</v>
      </c>
      <c r="FS70" s="227">
        <f t="shared" ca="1" si="102"/>
        <v>2.2985165991620109</v>
      </c>
      <c r="FT70" s="227">
        <f t="shared" ca="1" si="102"/>
        <v>2.2985165991620109</v>
      </c>
      <c r="FU70" s="227">
        <f t="shared" ca="1" si="102"/>
        <v>2.2985165991620109</v>
      </c>
      <c r="FV70" s="227">
        <f t="shared" ca="1" si="102"/>
        <v>2.2985165991620109</v>
      </c>
      <c r="FW70" s="227">
        <f t="shared" ca="1" si="102"/>
        <v>2.2985165991620109</v>
      </c>
      <c r="FX70" s="227">
        <f t="shared" ca="1" si="102"/>
        <v>2.2985165991620109</v>
      </c>
      <c r="FY70" s="227">
        <f t="shared" ca="1" si="102"/>
        <v>2.2985165991620109</v>
      </c>
      <c r="FZ70" s="227">
        <f t="shared" ca="1" si="102"/>
        <v>2.2985165991620109</v>
      </c>
      <c r="GA70" s="227"/>
      <c r="GB70" s="227"/>
      <c r="GC70" s="227"/>
      <c r="GD70" s="227"/>
      <c r="GE70" s="227"/>
      <c r="GF70" s="227"/>
      <c r="GG70" s="227"/>
      <c r="GH70" s="227"/>
      <c r="GI70" s="227"/>
      <c r="GJ70" s="227"/>
      <c r="GK70" s="227"/>
      <c r="GL70" s="227"/>
      <c r="GM70" s="227"/>
      <c r="GN70" s="227"/>
      <c r="GO70" s="227"/>
      <c r="GP70" s="227"/>
      <c r="GQ70" s="227"/>
      <c r="GR70" s="227"/>
      <c r="GS70" s="227"/>
      <c r="GT70" s="227"/>
      <c r="GU70" s="227"/>
      <c r="GV70" s="227"/>
      <c r="GW70" s="227"/>
      <c r="GX70" s="227"/>
      <c r="GY70" s="227"/>
      <c r="GZ70" s="227"/>
      <c r="HA70" s="227"/>
      <c r="HB70" s="227"/>
      <c r="HC70" s="227"/>
      <c r="HD70" s="227"/>
      <c r="HE70" s="227"/>
      <c r="HF70" s="227"/>
      <c r="HG70" s="227"/>
      <c r="HH70" s="227"/>
      <c r="HI70" s="227"/>
      <c r="HJ70" s="227"/>
      <c r="HK70" s="227"/>
      <c r="HL70" s="227"/>
      <c r="HM70" s="227"/>
      <c r="HN70" s="227"/>
      <c r="HO70" s="227"/>
      <c r="HP70" s="227"/>
      <c r="HQ70" s="227"/>
      <c r="HR70" s="227"/>
      <c r="HS70" s="227"/>
      <c r="HT70" s="227"/>
      <c r="HU70" s="227"/>
      <c r="HV70" s="227"/>
      <c r="HW70" s="227"/>
      <c r="HX70" s="227"/>
      <c r="HY70" s="227"/>
      <c r="HZ70" s="227"/>
      <c r="IA70" s="227"/>
      <c r="IB70" s="227"/>
      <c r="IC70" s="227"/>
      <c r="ID70" s="227"/>
      <c r="IE70" s="227"/>
      <c r="IF70" s="227"/>
      <c r="IG70" s="227"/>
      <c r="IH70" s="227"/>
      <c r="II70" s="227"/>
      <c r="IJ70" s="227"/>
      <c r="IK70" s="227"/>
      <c r="IL70" s="227"/>
      <c r="IM70" s="227"/>
      <c r="IN70" s="227"/>
      <c r="IO70" s="227"/>
      <c r="IP70" s="227"/>
      <c r="IQ70" s="227"/>
      <c r="IR70" s="227"/>
      <c r="IS70" s="227"/>
      <c r="IT70" s="227"/>
      <c r="IU70" s="227"/>
      <c r="IV70" s="227"/>
      <c r="IW70" s="227"/>
      <c r="IX70" s="227"/>
      <c r="IY70" s="227"/>
      <c r="IZ70" s="227"/>
      <c r="JA70" s="227"/>
      <c r="JB70" s="227"/>
      <c r="JC70" s="227"/>
      <c r="JD70" s="227"/>
      <c r="JE70" s="227"/>
      <c r="JF70" s="227"/>
      <c r="JG70" s="227"/>
      <c r="JH70" s="227"/>
      <c r="JI70" s="227"/>
      <c r="JJ70" s="227"/>
      <c r="JK70" s="227"/>
      <c r="JL70" s="227"/>
      <c r="JM70" s="227"/>
      <c r="JN70" s="227"/>
      <c r="JO70" s="227"/>
      <c r="JP70" s="227"/>
      <c r="JQ70" s="227"/>
      <c r="JR70" s="227"/>
      <c r="JS70" s="227"/>
      <c r="JT70" s="227"/>
      <c r="JU70" s="227"/>
      <c r="JV70" s="227"/>
      <c r="JW70" s="227"/>
      <c r="JX70" s="227"/>
      <c r="JY70" s="227"/>
      <c r="JZ70" s="227"/>
      <c r="KA70" s="227"/>
      <c r="KB70" s="227"/>
      <c r="KC70" s="227"/>
      <c r="KD70" s="227"/>
      <c r="KE70" s="227"/>
      <c r="KF70" s="227"/>
      <c r="KG70" s="227"/>
      <c r="KH70" s="227"/>
      <c r="KI70" s="227"/>
      <c r="KJ70" s="227"/>
      <c r="KK70" s="227"/>
      <c r="KL70" s="227"/>
      <c r="KM70" s="227"/>
      <c r="KN70" s="227"/>
      <c r="KO70" s="227"/>
      <c r="KP70" s="227"/>
    </row>
    <row r="71" spans="1:338" s="187" customFormat="1" x14ac:dyDescent="0.3">
      <c r="A71" s="226">
        <f t="shared" si="103"/>
        <v>3</v>
      </c>
      <c r="B71" s="227" cm="1">
        <f t="array" aca="1" ref="B71" ca="1">INDIRECT("'Cronograma de Desembolso'!"&amp;ADDRESS(10,A71+3))</f>
        <v>411.43447124999994</v>
      </c>
      <c r="C71" s="228">
        <f t="shared" si="85"/>
        <v>0</v>
      </c>
      <c r="D71" s="227">
        <f t="shared" si="85"/>
        <v>0</v>
      </c>
      <c r="E71" s="227">
        <f t="shared" ca="1" si="85"/>
        <v>2.3114296137640444</v>
      </c>
      <c r="F71" s="227">
        <f t="shared" ca="1" si="85"/>
        <v>2.3114296137640444</v>
      </c>
      <c r="G71" s="227">
        <f t="shared" ca="1" si="85"/>
        <v>2.3114296137640444</v>
      </c>
      <c r="H71" s="227">
        <f t="shared" ca="1" si="85"/>
        <v>2.3114296137640444</v>
      </c>
      <c r="I71" s="227">
        <f t="shared" ca="1" si="85"/>
        <v>2.3114296137640444</v>
      </c>
      <c r="J71" s="227">
        <f t="shared" ca="1" si="85"/>
        <v>2.3114296137640444</v>
      </c>
      <c r="K71" s="227">
        <f t="shared" ca="1" si="85"/>
        <v>2.3114296137640444</v>
      </c>
      <c r="L71" s="227">
        <f t="shared" ca="1" si="85"/>
        <v>2.3114296137640444</v>
      </c>
      <c r="M71" s="227">
        <f t="shared" ca="1" si="86"/>
        <v>2.3114296137640444</v>
      </c>
      <c r="N71" s="227">
        <f t="shared" ca="1" si="86"/>
        <v>2.3114296137640444</v>
      </c>
      <c r="O71" s="227">
        <f t="shared" ca="1" si="86"/>
        <v>2.3114296137640444</v>
      </c>
      <c r="P71" s="227">
        <f t="shared" ca="1" si="86"/>
        <v>2.3114296137640444</v>
      </c>
      <c r="Q71" s="227">
        <f t="shared" ca="1" si="86"/>
        <v>2.3114296137640444</v>
      </c>
      <c r="R71" s="227">
        <f t="shared" ca="1" si="86"/>
        <v>2.3114296137640444</v>
      </c>
      <c r="S71" s="227">
        <f t="shared" ca="1" si="86"/>
        <v>2.3114296137640444</v>
      </c>
      <c r="T71" s="227">
        <f t="shared" ca="1" si="86"/>
        <v>2.3114296137640444</v>
      </c>
      <c r="U71" s="227">
        <f t="shared" ca="1" si="86"/>
        <v>2.3114296137640444</v>
      </c>
      <c r="V71" s="227">
        <f t="shared" ca="1" si="86"/>
        <v>2.3114296137640444</v>
      </c>
      <c r="W71" s="227">
        <f t="shared" ca="1" si="87"/>
        <v>2.3114296137640444</v>
      </c>
      <c r="X71" s="227">
        <f t="shared" ca="1" si="87"/>
        <v>2.3114296137640444</v>
      </c>
      <c r="Y71" s="227">
        <f t="shared" ca="1" si="87"/>
        <v>2.3114296137640444</v>
      </c>
      <c r="Z71" s="227">
        <f t="shared" ca="1" si="87"/>
        <v>2.3114296137640444</v>
      </c>
      <c r="AA71" s="227">
        <f t="shared" ca="1" si="87"/>
        <v>2.3114296137640444</v>
      </c>
      <c r="AB71" s="227">
        <f t="shared" ca="1" si="87"/>
        <v>2.3114296137640444</v>
      </c>
      <c r="AC71" s="227">
        <f t="shared" ca="1" si="87"/>
        <v>2.3114296137640444</v>
      </c>
      <c r="AD71" s="227">
        <f t="shared" ca="1" si="87"/>
        <v>2.3114296137640444</v>
      </c>
      <c r="AE71" s="227">
        <f t="shared" ca="1" si="87"/>
        <v>2.3114296137640444</v>
      </c>
      <c r="AF71" s="227">
        <f t="shared" ca="1" si="87"/>
        <v>2.3114296137640444</v>
      </c>
      <c r="AG71" s="227">
        <f t="shared" ca="1" si="88"/>
        <v>2.3114296137640444</v>
      </c>
      <c r="AH71" s="227">
        <f t="shared" ca="1" si="88"/>
        <v>2.3114296137640444</v>
      </c>
      <c r="AI71" s="227">
        <f t="shared" ca="1" si="88"/>
        <v>2.3114296137640444</v>
      </c>
      <c r="AJ71" s="227">
        <f t="shared" ca="1" si="88"/>
        <v>2.3114296137640444</v>
      </c>
      <c r="AK71" s="227">
        <f t="shared" ca="1" si="88"/>
        <v>2.3114296137640444</v>
      </c>
      <c r="AL71" s="227">
        <f t="shared" ca="1" si="88"/>
        <v>2.3114296137640444</v>
      </c>
      <c r="AM71" s="227">
        <f t="shared" ca="1" si="88"/>
        <v>2.3114296137640444</v>
      </c>
      <c r="AN71" s="227">
        <f t="shared" ca="1" si="88"/>
        <v>2.3114296137640444</v>
      </c>
      <c r="AO71" s="227">
        <f t="shared" ca="1" si="88"/>
        <v>2.3114296137640444</v>
      </c>
      <c r="AP71" s="227">
        <f t="shared" ca="1" si="88"/>
        <v>2.3114296137640444</v>
      </c>
      <c r="AQ71" s="227">
        <f t="shared" ca="1" si="89"/>
        <v>2.3114296137640444</v>
      </c>
      <c r="AR71" s="227">
        <f t="shared" ca="1" si="89"/>
        <v>2.3114296137640444</v>
      </c>
      <c r="AS71" s="227">
        <f t="shared" ca="1" si="89"/>
        <v>2.3114296137640444</v>
      </c>
      <c r="AT71" s="227">
        <f t="shared" ca="1" si="89"/>
        <v>2.3114296137640444</v>
      </c>
      <c r="AU71" s="227">
        <f t="shared" ca="1" si="89"/>
        <v>2.3114296137640444</v>
      </c>
      <c r="AV71" s="227">
        <f t="shared" ca="1" si="89"/>
        <v>2.3114296137640444</v>
      </c>
      <c r="AW71" s="227">
        <f t="shared" ca="1" si="89"/>
        <v>2.3114296137640444</v>
      </c>
      <c r="AX71" s="227">
        <f t="shared" ca="1" si="89"/>
        <v>2.3114296137640444</v>
      </c>
      <c r="AY71" s="227">
        <f t="shared" ca="1" si="89"/>
        <v>2.3114296137640444</v>
      </c>
      <c r="AZ71" s="227">
        <f t="shared" ca="1" si="89"/>
        <v>2.3114296137640444</v>
      </c>
      <c r="BA71" s="227">
        <f t="shared" ca="1" si="90"/>
        <v>2.3114296137640444</v>
      </c>
      <c r="BB71" s="227">
        <f t="shared" ca="1" si="90"/>
        <v>2.3114296137640444</v>
      </c>
      <c r="BC71" s="227">
        <f t="shared" ca="1" si="90"/>
        <v>2.3114296137640444</v>
      </c>
      <c r="BD71" s="227">
        <f t="shared" ca="1" si="90"/>
        <v>2.3114296137640444</v>
      </c>
      <c r="BE71" s="227">
        <f t="shared" ca="1" si="90"/>
        <v>2.3114296137640444</v>
      </c>
      <c r="BF71" s="227">
        <f t="shared" ca="1" si="90"/>
        <v>2.3114296137640444</v>
      </c>
      <c r="BG71" s="227">
        <f t="shared" ca="1" si="90"/>
        <v>2.3114296137640444</v>
      </c>
      <c r="BH71" s="227">
        <f t="shared" ca="1" si="90"/>
        <v>2.3114296137640444</v>
      </c>
      <c r="BI71" s="227">
        <f t="shared" ca="1" si="90"/>
        <v>2.3114296137640444</v>
      </c>
      <c r="BJ71" s="227">
        <f t="shared" ca="1" si="90"/>
        <v>2.3114296137640444</v>
      </c>
      <c r="BK71" s="227">
        <f t="shared" ca="1" si="91"/>
        <v>2.3114296137640444</v>
      </c>
      <c r="BL71" s="227">
        <f t="shared" ca="1" si="91"/>
        <v>2.3114296137640444</v>
      </c>
      <c r="BM71" s="227">
        <f t="shared" ca="1" si="91"/>
        <v>2.3114296137640444</v>
      </c>
      <c r="BN71" s="227">
        <f t="shared" ca="1" si="91"/>
        <v>2.3114296137640444</v>
      </c>
      <c r="BO71" s="227">
        <f t="shared" ca="1" si="91"/>
        <v>2.3114296137640444</v>
      </c>
      <c r="BP71" s="227">
        <f t="shared" ca="1" si="91"/>
        <v>2.3114296137640444</v>
      </c>
      <c r="BQ71" s="227">
        <f t="shared" ca="1" si="91"/>
        <v>2.3114296137640444</v>
      </c>
      <c r="BR71" s="227">
        <f t="shared" ca="1" si="91"/>
        <v>2.3114296137640444</v>
      </c>
      <c r="BS71" s="227">
        <f t="shared" ca="1" si="91"/>
        <v>2.3114296137640444</v>
      </c>
      <c r="BT71" s="227">
        <f t="shared" ca="1" si="91"/>
        <v>2.3114296137640444</v>
      </c>
      <c r="BU71" s="227">
        <f t="shared" ca="1" si="92"/>
        <v>2.3114296137640444</v>
      </c>
      <c r="BV71" s="227">
        <f t="shared" ca="1" si="92"/>
        <v>2.3114296137640444</v>
      </c>
      <c r="BW71" s="227">
        <f t="shared" ca="1" si="92"/>
        <v>2.3114296137640444</v>
      </c>
      <c r="BX71" s="227">
        <f t="shared" ca="1" si="92"/>
        <v>2.3114296137640444</v>
      </c>
      <c r="BY71" s="227">
        <f t="shared" ca="1" si="92"/>
        <v>2.3114296137640444</v>
      </c>
      <c r="BZ71" s="227">
        <f t="shared" ca="1" si="92"/>
        <v>2.3114296137640444</v>
      </c>
      <c r="CA71" s="227">
        <f t="shared" ca="1" si="92"/>
        <v>2.3114296137640444</v>
      </c>
      <c r="CB71" s="227">
        <f t="shared" ca="1" si="92"/>
        <v>2.3114296137640444</v>
      </c>
      <c r="CC71" s="227">
        <f t="shared" ca="1" si="92"/>
        <v>2.3114296137640444</v>
      </c>
      <c r="CD71" s="227">
        <f t="shared" ca="1" si="92"/>
        <v>2.3114296137640444</v>
      </c>
      <c r="CE71" s="227">
        <f t="shared" ca="1" si="93"/>
        <v>2.3114296137640444</v>
      </c>
      <c r="CF71" s="227">
        <f t="shared" ca="1" si="93"/>
        <v>2.3114296137640444</v>
      </c>
      <c r="CG71" s="227">
        <f t="shared" ca="1" si="93"/>
        <v>2.3114296137640444</v>
      </c>
      <c r="CH71" s="227">
        <f t="shared" ca="1" si="93"/>
        <v>2.3114296137640444</v>
      </c>
      <c r="CI71" s="227">
        <f t="shared" ca="1" si="93"/>
        <v>2.3114296137640444</v>
      </c>
      <c r="CJ71" s="227">
        <f t="shared" ca="1" si="93"/>
        <v>2.3114296137640444</v>
      </c>
      <c r="CK71" s="227">
        <f t="shared" ca="1" si="93"/>
        <v>2.3114296137640444</v>
      </c>
      <c r="CL71" s="227">
        <f t="shared" ca="1" si="93"/>
        <v>2.3114296137640444</v>
      </c>
      <c r="CM71" s="227">
        <f t="shared" ca="1" si="93"/>
        <v>2.3114296137640444</v>
      </c>
      <c r="CN71" s="227">
        <f t="shared" ca="1" si="93"/>
        <v>2.3114296137640444</v>
      </c>
      <c r="CO71" s="227">
        <f t="shared" ca="1" si="94"/>
        <v>2.3114296137640444</v>
      </c>
      <c r="CP71" s="227">
        <f t="shared" ca="1" si="94"/>
        <v>2.3114296137640444</v>
      </c>
      <c r="CQ71" s="227">
        <f t="shared" ca="1" si="94"/>
        <v>2.3114296137640444</v>
      </c>
      <c r="CR71" s="227">
        <f t="shared" ca="1" si="94"/>
        <v>2.3114296137640444</v>
      </c>
      <c r="CS71" s="227">
        <f t="shared" ca="1" si="94"/>
        <v>2.3114296137640444</v>
      </c>
      <c r="CT71" s="227">
        <f t="shared" ca="1" si="94"/>
        <v>2.3114296137640444</v>
      </c>
      <c r="CU71" s="227">
        <f t="shared" ca="1" si="94"/>
        <v>2.3114296137640444</v>
      </c>
      <c r="CV71" s="227">
        <f t="shared" ca="1" si="94"/>
        <v>2.3114296137640444</v>
      </c>
      <c r="CW71" s="227">
        <f t="shared" ca="1" si="94"/>
        <v>2.3114296137640444</v>
      </c>
      <c r="CX71" s="227">
        <f t="shared" ca="1" si="94"/>
        <v>2.3114296137640444</v>
      </c>
      <c r="CY71" s="227">
        <f t="shared" ca="1" si="95"/>
        <v>2.3114296137640444</v>
      </c>
      <c r="CZ71" s="227">
        <f t="shared" ca="1" si="95"/>
        <v>2.3114296137640444</v>
      </c>
      <c r="DA71" s="227">
        <f t="shared" ca="1" si="95"/>
        <v>2.3114296137640444</v>
      </c>
      <c r="DB71" s="227">
        <f t="shared" ca="1" si="95"/>
        <v>2.3114296137640444</v>
      </c>
      <c r="DC71" s="227">
        <f t="shared" ca="1" si="95"/>
        <v>2.3114296137640444</v>
      </c>
      <c r="DD71" s="227">
        <f t="shared" ca="1" si="95"/>
        <v>2.3114296137640444</v>
      </c>
      <c r="DE71" s="227">
        <f t="shared" ca="1" si="95"/>
        <v>2.3114296137640444</v>
      </c>
      <c r="DF71" s="227">
        <f t="shared" ca="1" si="95"/>
        <v>2.3114296137640444</v>
      </c>
      <c r="DG71" s="227">
        <f t="shared" ca="1" si="95"/>
        <v>2.3114296137640444</v>
      </c>
      <c r="DH71" s="227">
        <f t="shared" ca="1" si="95"/>
        <v>2.3114296137640444</v>
      </c>
      <c r="DI71" s="227">
        <f t="shared" ca="1" si="96"/>
        <v>2.3114296137640444</v>
      </c>
      <c r="DJ71" s="227">
        <f t="shared" ca="1" si="96"/>
        <v>2.3114296137640444</v>
      </c>
      <c r="DK71" s="227">
        <f t="shared" ca="1" si="96"/>
        <v>2.3114296137640444</v>
      </c>
      <c r="DL71" s="227">
        <f t="shared" ca="1" si="96"/>
        <v>2.3114296137640444</v>
      </c>
      <c r="DM71" s="227">
        <f t="shared" ca="1" si="96"/>
        <v>2.3114296137640444</v>
      </c>
      <c r="DN71" s="227">
        <f t="shared" ca="1" si="96"/>
        <v>2.3114296137640444</v>
      </c>
      <c r="DO71" s="227">
        <f t="shared" ca="1" si="96"/>
        <v>2.3114296137640444</v>
      </c>
      <c r="DP71" s="227">
        <f t="shared" ca="1" si="96"/>
        <v>2.3114296137640444</v>
      </c>
      <c r="DQ71" s="227">
        <f t="shared" ca="1" si="96"/>
        <v>2.3114296137640444</v>
      </c>
      <c r="DR71" s="227">
        <f t="shared" ca="1" si="96"/>
        <v>2.3114296137640444</v>
      </c>
      <c r="DS71" s="227">
        <f t="shared" ca="1" si="97"/>
        <v>2.3114296137640444</v>
      </c>
      <c r="DT71" s="227">
        <f t="shared" ca="1" si="97"/>
        <v>2.3114296137640444</v>
      </c>
      <c r="DU71" s="227">
        <f t="shared" ca="1" si="97"/>
        <v>2.3114296137640444</v>
      </c>
      <c r="DV71" s="227">
        <f t="shared" ca="1" si="97"/>
        <v>2.3114296137640444</v>
      </c>
      <c r="DW71" s="227">
        <f t="shared" ca="1" si="97"/>
        <v>2.3114296137640444</v>
      </c>
      <c r="DX71" s="227">
        <f t="shared" ca="1" si="97"/>
        <v>2.3114296137640444</v>
      </c>
      <c r="DY71" s="227">
        <f t="shared" ca="1" si="97"/>
        <v>2.3114296137640444</v>
      </c>
      <c r="DZ71" s="227">
        <f t="shared" ca="1" si="97"/>
        <v>2.3114296137640444</v>
      </c>
      <c r="EA71" s="227">
        <f t="shared" ca="1" si="97"/>
        <v>2.3114296137640444</v>
      </c>
      <c r="EB71" s="227">
        <f t="shared" ca="1" si="97"/>
        <v>2.3114296137640444</v>
      </c>
      <c r="EC71" s="227">
        <f t="shared" ca="1" si="98"/>
        <v>2.3114296137640444</v>
      </c>
      <c r="ED71" s="227">
        <f t="shared" ca="1" si="98"/>
        <v>2.3114296137640444</v>
      </c>
      <c r="EE71" s="227">
        <f t="shared" ca="1" si="98"/>
        <v>2.3114296137640444</v>
      </c>
      <c r="EF71" s="227">
        <f t="shared" ca="1" si="98"/>
        <v>2.3114296137640444</v>
      </c>
      <c r="EG71" s="227">
        <f t="shared" ca="1" si="98"/>
        <v>2.3114296137640444</v>
      </c>
      <c r="EH71" s="227">
        <f t="shared" ca="1" si="98"/>
        <v>2.3114296137640444</v>
      </c>
      <c r="EI71" s="227">
        <f t="shared" ca="1" si="98"/>
        <v>2.3114296137640444</v>
      </c>
      <c r="EJ71" s="227">
        <f t="shared" ca="1" si="98"/>
        <v>2.3114296137640444</v>
      </c>
      <c r="EK71" s="227">
        <f t="shared" ca="1" si="98"/>
        <v>2.3114296137640444</v>
      </c>
      <c r="EL71" s="227">
        <f t="shared" ca="1" si="98"/>
        <v>2.3114296137640444</v>
      </c>
      <c r="EM71" s="227">
        <f t="shared" ca="1" si="99"/>
        <v>2.3114296137640444</v>
      </c>
      <c r="EN71" s="227">
        <f t="shared" ca="1" si="99"/>
        <v>2.3114296137640444</v>
      </c>
      <c r="EO71" s="227">
        <f t="shared" ca="1" si="99"/>
        <v>2.3114296137640444</v>
      </c>
      <c r="EP71" s="227">
        <f t="shared" ca="1" si="99"/>
        <v>2.3114296137640444</v>
      </c>
      <c r="EQ71" s="227">
        <f t="shared" ca="1" si="99"/>
        <v>2.3114296137640444</v>
      </c>
      <c r="ER71" s="227">
        <f t="shared" ca="1" si="99"/>
        <v>2.3114296137640444</v>
      </c>
      <c r="ES71" s="227">
        <f t="shared" ca="1" si="99"/>
        <v>2.3114296137640444</v>
      </c>
      <c r="ET71" s="227">
        <f t="shared" ca="1" si="99"/>
        <v>2.3114296137640444</v>
      </c>
      <c r="EU71" s="227">
        <f t="shared" ca="1" si="99"/>
        <v>2.3114296137640444</v>
      </c>
      <c r="EV71" s="227">
        <f t="shared" ca="1" si="99"/>
        <v>2.3114296137640444</v>
      </c>
      <c r="EW71" s="227">
        <f t="shared" ca="1" si="100"/>
        <v>2.3114296137640444</v>
      </c>
      <c r="EX71" s="227">
        <f t="shared" ca="1" si="100"/>
        <v>2.3114296137640444</v>
      </c>
      <c r="EY71" s="227">
        <f t="shared" ca="1" si="100"/>
        <v>2.3114296137640444</v>
      </c>
      <c r="EZ71" s="227">
        <f t="shared" ca="1" si="100"/>
        <v>2.3114296137640444</v>
      </c>
      <c r="FA71" s="227">
        <f t="shared" ca="1" si="100"/>
        <v>2.3114296137640444</v>
      </c>
      <c r="FB71" s="227">
        <f t="shared" ca="1" si="100"/>
        <v>2.3114296137640444</v>
      </c>
      <c r="FC71" s="227">
        <f t="shared" ca="1" si="100"/>
        <v>2.3114296137640444</v>
      </c>
      <c r="FD71" s="227">
        <f t="shared" ca="1" si="100"/>
        <v>2.3114296137640444</v>
      </c>
      <c r="FE71" s="227">
        <f t="shared" ca="1" si="100"/>
        <v>2.3114296137640444</v>
      </c>
      <c r="FF71" s="227">
        <f t="shared" ca="1" si="100"/>
        <v>2.3114296137640444</v>
      </c>
      <c r="FG71" s="227">
        <f t="shared" ca="1" si="101"/>
        <v>2.3114296137640444</v>
      </c>
      <c r="FH71" s="227">
        <f t="shared" ca="1" si="101"/>
        <v>2.3114296137640444</v>
      </c>
      <c r="FI71" s="227">
        <f t="shared" ca="1" si="101"/>
        <v>2.3114296137640444</v>
      </c>
      <c r="FJ71" s="227">
        <f t="shared" ca="1" si="101"/>
        <v>2.3114296137640444</v>
      </c>
      <c r="FK71" s="227">
        <f t="shared" ca="1" si="101"/>
        <v>2.3114296137640444</v>
      </c>
      <c r="FL71" s="227">
        <f t="shared" ca="1" si="101"/>
        <v>2.3114296137640444</v>
      </c>
      <c r="FM71" s="227">
        <f t="shared" ca="1" si="101"/>
        <v>2.3114296137640444</v>
      </c>
      <c r="FN71" s="227">
        <f t="shared" ca="1" si="101"/>
        <v>2.3114296137640444</v>
      </c>
      <c r="FO71" s="227">
        <f t="shared" ca="1" si="101"/>
        <v>2.3114296137640444</v>
      </c>
      <c r="FP71" s="227">
        <f t="shared" ca="1" si="101"/>
        <v>2.3114296137640444</v>
      </c>
      <c r="FQ71" s="227">
        <f t="shared" ca="1" si="102"/>
        <v>2.3114296137640444</v>
      </c>
      <c r="FR71" s="227">
        <f t="shared" ca="1" si="102"/>
        <v>2.3114296137640444</v>
      </c>
      <c r="FS71" s="227">
        <f t="shared" ca="1" si="102"/>
        <v>2.3114296137640444</v>
      </c>
      <c r="FT71" s="227">
        <f t="shared" ca="1" si="102"/>
        <v>2.3114296137640444</v>
      </c>
      <c r="FU71" s="227">
        <f t="shared" ca="1" si="102"/>
        <v>2.3114296137640444</v>
      </c>
      <c r="FV71" s="227">
        <f t="shared" ca="1" si="102"/>
        <v>2.3114296137640444</v>
      </c>
      <c r="FW71" s="227">
        <f t="shared" ca="1" si="102"/>
        <v>2.3114296137640444</v>
      </c>
      <c r="FX71" s="227">
        <f t="shared" ca="1" si="102"/>
        <v>2.3114296137640444</v>
      </c>
      <c r="FY71" s="227">
        <f t="shared" ca="1" si="102"/>
        <v>2.3114296137640444</v>
      </c>
      <c r="FZ71" s="227">
        <f t="shared" ca="1" si="102"/>
        <v>2.3114296137640444</v>
      </c>
      <c r="GA71" s="227"/>
      <c r="GB71" s="227"/>
      <c r="GC71" s="227"/>
      <c r="GD71" s="227"/>
      <c r="GE71" s="227"/>
      <c r="GF71" s="227"/>
      <c r="GG71" s="227"/>
      <c r="GH71" s="227"/>
      <c r="GI71" s="227"/>
      <c r="GJ71" s="227"/>
      <c r="GK71" s="227"/>
      <c r="GL71" s="227"/>
      <c r="GM71" s="227"/>
      <c r="GN71" s="227"/>
      <c r="GO71" s="227"/>
      <c r="GP71" s="227"/>
      <c r="GQ71" s="227"/>
      <c r="GR71" s="227"/>
      <c r="GS71" s="227"/>
      <c r="GT71" s="227"/>
      <c r="GU71" s="227"/>
      <c r="GV71" s="227"/>
      <c r="GW71" s="227"/>
      <c r="GX71" s="227"/>
      <c r="GY71" s="227"/>
      <c r="GZ71" s="227"/>
      <c r="HA71" s="227"/>
      <c r="HB71" s="227"/>
      <c r="HC71" s="227"/>
      <c r="HD71" s="227"/>
      <c r="HE71" s="227"/>
      <c r="HF71" s="227"/>
      <c r="HG71" s="227"/>
      <c r="HH71" s="227"/>
      <c r="HI71" s="227"/>
      <c r="HJ71" s="227"/>
      <c r="HK71" s="227"/>
      <c r="HL71" s="227"/>
      <c r="HM71" s="227"/>
      <c r="HN71" s="227"/>
      <c r="HO71" s="227"/>
      <c r="HP71" s="227"/>
      <c r="HQ71" s="227"/>
      <c r="HR71" s="227"/>
      <c r="HS71" s="227"/>
      <c r="HT71" s="227"/>
      <c r="HU71" s="227"/>
      <c r="HV71" s="227"/>
      <c r="HW71" s="227"/>
      <c r="HX71" s="227"/>
      <c r="HY71" s="227"/>
      <c r="HZ71" s="227"/>
      <c r="IA71" s="227"/>
      <c r="IB71" s="227"/>
      <c r="IC71" s="227"/>
      <c r="ID71" s="227"/>
      <c r="IE71" s="227"/>
      <c r="IF71" s="227"/>
      <c r="IG71" s="227"/>
      <c r="IH71" s="227"/>
      <c r="II71" s="227"/>
      <c r="IJ71" s="227"/>
      <c r="IK71" s="227"/>
      <c r="IL71" s="227"/>
      <c r="IM71" s="227"/>
      <c r="IN71" s="227"/>
      <c r="IO71" s="227"/>
      <c r="IP71" s="227"/>
      <c r="IQ71" s="227"/>
      <c r="IR71" s="227"/>
      <c r="IS71" s="227"/>
      <c r="IT71" s="227"/>
      <c r="IU71" s="227"/>
      <c r="IV71" s="227"/>
      <c r="IW71" s="227"/>
      <c r="IX71" s="227"/>
      <c r="IY71" s="227"/>
      <c r="IZ71" s="227"/>
      <c r="JA71" s="227"/>
      <c r="JB71" s="227"/>
      <c r="JC71" s="227"/>
      <c r="JD71" s="227"/>
      <c r="JE71" s="227"/>
      <c r="JF71" s="227"/>
      <c r="JG71" s="227"/>
      <c r="JH71" s="227"/>
      <c r="JI71" s="227"/>
      <c r="JJ71" s="227"/>
      <c r="JK71" s="227"/>
      <c r="JL71" s="227"/>
      <c r="JM71" s="227"/>
      <c r="JN71" s="227"/>
      <c r="JO71" s="227"/>
      <c r="JP71" s="227"/>
      <c r="JQ71" s="227"/>
      <c r="JR71" s="227"/>
      <c r="JS71" s="227"/>
      <c r="JT71" s="227"/>
      <c r="JU71" s="227"/>
      <c r="JV71" s="227"/>
      <c r="JW71" s="227"/>
      <c r="JX71" s="227"/>
      <c r="JY71" s="227"/>
      <c r="JZ71" s="227"/>
      <c r="KA71" s="227"/>
      <c r="KB71" s="227"/>
      <c r="KC71" s="227"/>
      <c r="KD71" s="227"/>
      <c r="KE71" s="227"/>
      <c r="KF71" s="227"/>
      <c r="KG71" s="227"/>
      <c r="KH71" s="227"/>
      <c r="KI71" s="227"/>
      <c r="KJ71" s="227"/>
      <c r="KK71" s="227"/>
      <c r="KL71" s="227"/>
      <c r="KM71" s="227"/>
      <c r="KN71" s="227"/>
      <c r="KO71" s="227"/>
      <c r="KP71" s="227"/>
    </row>
    <row r="72" spans="1:338" s="187" customFormat="1" x14ac:dyDescent="0.3">
      <c r="A72" s="226">
        <f t="shared" si="103"/>
        <v>4</v>
      </c>
      <c r="B72" s="227" cm="1">
        <f t="array" aca="1" ref="B72" ca="1">INDIRECT("'Cronograma de Desembolso'!"&amp;ADDRESS(10,A72+3))</f>
        <v>411.43447124999994</v>
      </c>
      <c r="C72" s="228">
        <f t="shared" si="85"/>
        <v>0</v>
      </c>
      <c r="D72" s="227">
        <f t="shared" si="85"/>
        <v>0</v>
      </c>
      <c r="E72" s="227">
        <f t="shared" si="85"/>
        <v>0</v>
      </c>
      <c r="F72" s="227">
        <f t="shared" ca="1" si="85"/>
        <v>2.3244885381355931</v>
      </c>
      <c r="G72" s="227">
        <f t="shared" ca="1" si="85"/>
        <v>2.3244885381355931</v>
      </c>
      <c r="H72" s="227">
        <f t="shared" ca="1" si="85"/>
        <v>2.3244885381355931</v>
      </c>
      <c r="I72" s="227">
        <f t="shared" ca="1" si="85"/>
        <v>2.3244885381355931</v>
      </c>
      <c r="J72" s="227">
        <f t="shared" ca="1" si="85"/>
        <v>2.3244885381355931</v>
      </c>
      <c r="K72" s="227">
        <f t="shared" ca="1" si="85"/>
        <v>2.3244885381355931</v>
      </c>
      <c r="L72" s="227">
        <f t="shared" ca="1" si="85"/>
        <v>2.3244885381355931</v>
      </c>
      <c r="M72" s="227">
        <f t="shared" ca="1" si="86"/>
        <v>2.3244885381355931</v>
      </c>
      <c r="N72" s="227">
        <f t="shared" ca="1" si="86"/>
        <v>2.3244885381355931</v>
      </c>
      <c r="O72" s="227">
        <f t="shared" ca="1" si="86"/>
        <v>2.3244885381355931</v>
      </c>
      <c r="P72" s="227">
        <f t="shared" ca="1" si="86"/>
        <v>2.3244885381355931</v>
      </c>
      <c r="Q72" s="227">
        <f t="shared" ca="1" si="86"/>
        <v>2.3244885381355931</v>
      </c>
      <c r="R72" s="227">
        <f t="shared" ca="1" si="86"/>
        <v>2.3244885381355931</v>
      </c>
      <c r="S72" s="227">
        <f t="shared" ca="1" si="86"/>
        <v>2.3244885381355931</v>
      </c>
      <c r="T72" s="227">
        <f t="shared" ca="1" si="86"/>
        <v>2.3244885381355931</v>
      </c>
      <c r="U72" s="227">
        <f t="shared" ca="1" si="86"/>
        <v>2.3244885381355931</v>
      </c>
      <c r="V72" s="227">
        <f t="shared" ca="1" si="86"/>
        <v>2.3244885381355931</v>
      </c>
      <c r="W72" s="227">
        <f t="shared" ca="1" si="87"/>
        <v>2.3244885381355931</v>
      </c>
      <c r="X72" s="227">
        <f t="shared" ca="1" si="87"/>
        <v>2.3244885381355931</v>
      </c>
      <c r="Y72" s="227">
        <f t="shared" ca="1" si="87"/>
        <v>2.3244885381355931</v>
      </c>
      <c r="Z72" s="227">
        <f t="shared" ca="1" si="87"/>
        <v>2.3244885381355931</v>
      </c>
      <c r="AA72" s="227">
        <f t="shared" ca="1" si="87"/>
        <v>2.3244885381355931</v>
      </c>
      <c r="AB72" s="227">
        <f t="shared" ca="1" si="87"/>
        <v>2.3244885381355931</v>
      </c>
      <c r="AC72" s="227">
        <f t="shared" ca="1" si="87"/>
        <v>2.3244885381355931</v>
      </c>
      <c r="AD72" s="227">
        <f t="shared" ca="1" si="87"/>
        <v>2.3244885381355931</v>
      </c>
      <c r="AE72" s="227">
        <f t="shared" ca="1" si="87"/>
        <v>2.3244885381355931</v>
      </c>
      <c r="AF72" s="227">
        <f t="shared" ca="1" si="87"/>
        <v>2.3244885381355931</v>
      </c>
      <c r="AG72" s="227">
        <f t="shared" ca="1" si="88"/>
        <v>2.3244885381355931</v>
      </c>
      <c r="AH72" s="227">
        <f t="shared" ca="1" si="88"/>
        <v>2.3244885381355931</v>
      </c>
      <c r="AI72" s="227">
        <f t="shared" ca="1" si="88"/>
        <v>2.3244885381355931</v>
      </c>
      <c r="AJ72" s="227">
        <f t="shared" ca="1" si="88"/>
        <v>2.3244885381355931</v>
      </c>
      <c r="AK72" s="227">
        <f t="shared" ca="1" si="88"/>
        <v>2.3244885381355931</v>
      </c>
      <c r="AL72" s="227">
        <f t="shared" ca="1" si="88"/>
        <v>2.3244885381355931</v>
      </c>
      <c r="AM72" s="227">
        <f t="shared" ca="1" si="88"/>
        <v>2.3244885381355931</v>
      </c>
      <c r="AN72" s="227">
        <f t="shared" ca="1" si="88"/>
        <v>2.3244885381355931</v>
      </c>
      <c r="AO72" s="227">
        <f t="shared" ca="1" si="88"/>
        <v>2.3244885381355931</v>
      </c>
      <c r="AP72" s="227">
        <f t="shared" ca="1" si="88"/>
        <v>2.3244885381355931</v>
      </c>
      <c r="AQ72" s="227">
        <f t="shared" ca="1" si="89"/>
        <v>2.3244885381355931</v>
      </c>
      <c r="AR72" s="227">
        <f t="shared" ca="1" si="89"/>
        <v>2.3244885381355931</v>
      </c>
      <c r="AS72" s="227">
        <f t="shared" ca="1" si="89"/>
        <v>2.3244885381355931</v>
      </c>
      <c r="AT72" s="227">
        <f t="shared" ca="1" si="89"/>
        <v>2.3244885381355931</v>
      </c>
      <c r="AU72" s="227">
        <f t="shared" ca="1" si="89"/>
        <v>2.3244885381355931</v>
      </c>
      <c r="AV72" s="227">
        <f t="shared" ca="1" si="89"/>
        <v>2.3244885381355931</v>
      </c>
      <c r="AW72" s="227">
        <f t="shared" ca="1" si="89"/>
        <v>2.3244885381355931</v>
      </c>
      <c r="AX72" s="227">
        <f t="shared" ca="1" si="89"/>
        <v>2.3244885381355931</v>
      </c>
      <c r="AY72" s="227">
        <f t="shared" ca="1" si="89"/>
        <v>2.3244885381355931</v>
      </c>
      <c r="AZ72" s="227">
        <f t="shared" ca="1" si="89"/>
        <v>2.3244885381355931</v>
      </c>
      <c r="BA72" s="227">
        <f t="shared" ca="1" si="90"/>
        <v>2.3244885381355931</v>
      </c>
      <c r="BB72" s="227">
        <f t="shared" ca="1" si="90"/>
        <v>2.3244885381355931</v>
      </c>
      <c r="BC72" s="227">
        <f t="shared" ca="1" si="90"/>
        <v>2.3244885381355931</v>
      </c>
      <c r="BD72" s="227">
        <f t="shared" ca="1" si="90"/>
        <v>2.3244885381355931</v>
      </c>
      <c r="BE72" s="227">
        <f t="shared" ca="1" si="90"/>
        <v>2.3244885381355931</v>
      </c>
      <c r="BF72" s="227">
        <f t="shared" ca="1" si="90"/>
        <v>2.3244885381355931</v>
      </c>
      <c r="BG72" s="227">
        <f t="shared" ca="1" si="90"/>
        <v>2.3244885381355931</v>
      </c>
      <c r="BH72" s="227">
        <f t="shared" ca="1" si="90"/>
        <v>2.3244885381355931</v>
      </c>
      <c r="BI72" s="227">
        <f t="shared" ca="1" si="90"/>
        <v>2.3244885381355931</v>
      </c>
      <c r="BJ72" s="227">
        <f t="shared" ca="1" si="90"/>
        <v>2.3244885381355931</v>
      </c>
      <c r="BK72" s="227">
        <f t="shared" ca="1" si="91"/>
        <v>2.3244885381355931</v>
      </c>
      <c r="BL72" s="227">
        <f t="shared" ca="1" si="91"/>
        <v>2.3244885381355931</v>
      </c>
      <c r="BM72" s="227">
        <f t="shared" ca="1" si="91"/>
        <v>2.3244885381355931</v>
      </c>
      <c r="BN72" s="227">
        <f t="shared" ca="1" si="91"/>
        <v>2.3244885381355931</v>
      </c>
      <c r="BO72" s="227">
        <f t="shared" ca="1" si="91"/>
        <v>2.3244885381355931</v>
      </c>
      <c r="BP72" s="227">
        <f t="shared" ca="1" si="91"/>
        <v>2.3244885381355931</v>
      </c>
      <c r="BQ72" s="227">
        <f t="shared" ca="1" si="91"/>
        <v>2.3244885381355931</v>
      </c>
      <c r="BR72" s="227">
        <f t="shared" ca="1" si="91"/>
        <v>2.3244885381355931</v>
      </c>
      <c r="BS72" s="227">
        <f t="shared" ca="1" si="91"/>
        <v>2.3244885381355931</v>
      </c>
      <c r="BT72" s="227">
        <f t="shared" ca="1" si="91"/>
        <v>2.3244885381355931</v>
      </c>
      <c r="BU72" s="227">
        <f t="shared" ca="1" si="92"/>
        <v>2.3244885381355931</v>
      </c>
      <c r="BV72" s="227">
        <f t="shared" ca="1" si="92"/>
        <v>2.3244885381355931</v>
      </c>
      <c r="BW72" s="227">
        <f t="shared" ca="1" si="92"/>
        <v>2.3244885381355931</v>
      </c>
      <c r="BX72" s="227">
        <f t="shared" ca="1" si="92"/>
        <v>2.3244885381355931</v>
      </c>
      <c r="BY72" s="227">
        <f t="shared" ca="1" si="92"/>
        <v>2.3244885381355931</v>
      </c>
      <c r="BZ72" s="227">
        <f t="shared" ca="1" si="92"/>
        <v>2.3244885381355931</v>
      </c>
      <c r="CA72" s="227">
        <f t="shared" ca="1" si="92"/>
        <v>2.3244885381355931</v>
      </c>
      <c r="CB72" s="227">
        <f t="shared" ca="1" si="92"/>
        <v>2.3244885381355931</v>
      </c>
      <c r="CC72" s="227">
        <f t="shared" ca="1" si="92"/>
        <v>2.3244885381355931</v>
      </c>
      <c r="CD72" s="227">
        <f t="shared" ca="1" si="92"/>
        <v>2.3244885381355931</v>
      </c>
      <c r="CE72" s="227">
        <f t="shared" ca="1" si="93"/>
        <v>2.3244885381355931</v>
      </c>
      <c r="CF72" s="227">
        <f t="shared" ca="1" si="93"/>
        <v>2.3244885381355931</v>
      </c>
      <c r="CG72" s="227">
        <f t="shared" ca="1" si="93"/>
        <v>2.3244885381355931</v>
      </c>
      <c r="CH72" s="227">
        <f t="shared" ca="1" si="93"/>
        <v>2.3244885381355931</v>
      </c>
      <c r="CI72" s="227">
        <f t="shared" ca="1" si="93"/>
        <v>2.3244885381355931</v>
      </c>
      <c r="CJ72" s="227">
        <f t="shared" ca="1" si="93"/>
        <v>2.3244885381355931</v>
      </c>
      <c r="CK72" s="227">
        <f t="shared" ca="1" si="93"/>
        <v>2.3244885381355931</v>
      </c>
      <c r="CL72" s="227">
        <f t="shared" ca="1" si="93"/>
        <v>2.3244885381355931</v>
      </c>
      <c r="CM72" s="227">
        <f t="shared" ca="1" si="93"/>
        <v>2.3244885381355931</v>
      </c>
      <c r="CN72" s="227">
        <f t="shared" ca="1" si="93"/>
        <v>2.3244885381355931</v>
      </c>
      <c r="CO72" s="227">
        <f t="shared" ca="1" si="94"/>
        <v>2.3244885381355931</v>
      </c>
      <c r="CP72" s="227">
        <f t="shared" ca="1" si="94"/>
        <v>2.3244885381355931</v>
      </c>
      <c r="CQ72" s="227">
        <f t="shared" ca="1" si="94"/>
        <v>2.3244885381355931</v>
      </c>
      <c r="CR72" s="227">
        <f t="shared" ca="1" si="94"/>
        <v>2.3244885381355931</v>
      </c>
      <c r="CS72" s="227">
        <f t="shared" ca="1" si="94"/>
        <v>2.3244885381355931</v>
      </c>
      <c r="CT72" s="227">
        <f t="shared" ca="1" si="94"/>
        <v>2.3244885381355931</v>
      </c>
      <c r="CU72" s="227">
        <f t="shared" ca="1" si="94"/>
        <v>2.3244885381355931</v>
      </c>
      <c r="CV72" s="227">
        <f t="shared" ca="1" si="94"/>
        <v>2.3244885381355931</v>
      </c>
      <c r="CW72" s="227">
        <f t="shared" ca="1" si="94"/>
        <v>2.3244885381355931</v>
      </c>
      <c r="CX72" s="227">
        <f t="shared" ca="1" si="94"/>
        <v>2.3244885381355931</v>
      </c>
      <c r="CY72" s="227">
        <f t="shared" ca="1" si="95"/>
        <v>2.3244885381355931</v>
      </c>
      <c r="CZ72" s="227">
        <f t="shared" ca="1" si="95"/>
        <v>2.3244885381355931</v>
      </c>
      <c r="DA72" s="227">
        <f t="shared" ca="1" si="95"/>
        <v>2.3244885381355931</v>
      </c>
      <c r="DB72" s="227">
        <f t="shared" ca="1" si="95"/>
        <v>2.3244885381355931</v>
      </c>
      <c r="DC72" s="227">
        <f t="shared" ca="1" si="95"/>
        <v>2.3244885381355931</v>
      </c>
      <c r="DD72" s="227">
        <f t="shared" ca="1" si="95"/>
        <v>2.3244885381355931</v>
      </c>
      <c r="DE72" s="227">
        <f t="shared" ca="1" si="95"/>
        <v>2.3244885381355931</v>
      </c>
      <c r="DF72" s="227">
        <f t="shared" ca="1" si="95"/>
        <v>2.3244885381355931</v>
      </c>
      <c r="DG72" s="227">
        <f t="shared" ca="1" si="95"/>
        <v>2.3244885381355931</v>
      </c>
      <c r="DH72" s="227">
        <f t="shared" ca="1" si="95"/>
        <v>2.3244885381355931</v>
      </c>
      <c r="DI72" s="227">
        <f t="shared" ca="1" si="96"/>
        <v>2.3244885381355931</v>
      </c>
      <c r="DJ72" s="227">
        <f t="shared" ca="1" si="96"/>
        <v>2.3244885381355931</v>
      </c>
      <c r="DK72" s="227">
        <f t="shared" ca="1" si="96"/>
        <v>2.3244885381355931</v>
      </c>
      <c r="DL72" s="227">
        <f t="shared" ca="1" si="96"/>
        <v>2.3244885381355931</v>
      </c>
      <c r="DM72" s="227">
        <f t="shared" ca="1" si="96"/>
        <v>2.3244885381355931</v>
      </c>
      <c r="DN72" s="227">
        <f t="shared" ca="1" si="96"/>
        <v>2.3244885381355931</v>
      </c>
      <c r="DO72" s="227">
        <f t="shared" ca="1" si="96"/>
        <v>2.3244885381355931</v>
      </c>
      <c r="DP72" s="227">
        <f t="shared" ca="1" si="96"/>
        <v>2.3244885381355931</v>
      </c>
      <c r="DQ72" s="227">
        <f t="shared" ca="1" si="96"/>
        <v>2.3244885381355931</v>
      </c>
      <c r="DR72" s="227">
        <f t="shared" ca="1" si="96"/>
        <v>2.3244885381355931</v>
      </c>
      <c r="DS72" s="227">
        <f t="shared" ca="1" si="97"/>
        <v>2.3244885381355931</v>
      </c>
      <c r="DT72" s="227">
        <f t="shared" ca="1" si="97"/>
        <v>2.3244885381355931</v>
      </c>
      <c r="DU72" s="227">
        <f t="shared" ca="1" si="97"/>
        <v>2.3244885381355931</v>
      </c>
      <c r="DV72" s="227">
        <f t="shared" ca="1" si="97"/>
        <v>2.3244885381355931</v>
      </c>
      <c r="DW72" s="227">
        <f t="shared" ca="1" si="97"/>
        <v>2.3244885381355931</v>
      </c>
      <c r="DX72" s="227">
        <f t="shared" ca="1" si="97"/>
        <v>2.3244885381355931</v>
      </c>
      <c r="DY72" s="227">
        <f t="shared" ca="1" si="97"/>
        <v>2.3244885381355931</v>
      </c>
      <c r="DZ72" s="227">
        <f t="shared" ca="1" si="97"/>
        <v>2.3244885381355931</v>
      </c>
      <c r="EA72" s="227">
        <f t="shared" ca="1" si="97"/>
        <v>2.3244885381355931</v>
      </c>
      <c r="EB72" s="227">
        <f t="shared" ca="1" si="97"/>
        <v>2.3244885381355931</v>
      </c>
      <c r="EC72" s="227">
        <f t="shared" ca="1" si="98"/>
        <v>2.3244885381355931</v>
      </c>
      <c r="ED72" s="227">
        <f t="shared" ca="1" si="98"/>
        <v>2.3244885381355931</v>
      </c>
      <c r="EE72" s="227">
        <f t="shared" ca="1" si="98"/>
        <v>2.3244885381355931</v>
      </c>
      <c r="EF72" s="227">
        <f t="shared" ca="1" si="98"/>
        <v>2.3244885381355931</v>
      </c>
      <c r="EG72" s="227">
        <f t="shared" ca="1" si="98"/>
        <v>2.3244885381355931</v>
      </c>
      <c r="EH72" s="227">
        <f t="shared" ca="1" si="98"/>
        <v>2.3244885381355931</v>
      </c>
      <c r="EI72" s="227">
        <f t="shared" ca="1" si="98"/>
        <v>2.3244885381355931</v>
      </c>
      <c r="EJ72" s="227">
        <f t="shared" ca="1" si="98"/>
        <v>2.3244885381355931</v>
      </c>
      <c r="EK72" s="227">
        <f t="shared" ca="1" si="98"/>
        <v>2.3244885381355931</v>
      </c>
      <c r="EL72" s="227">
        <f t="shared" ca="1" si="98"/>
        <v>2.3244885381355931</v>
      </c>
      <c r="EM72" s="227">
        <f t="shared" ca="1" si="99"/>
        <v>2.3244885381355931</v>
      </c>
      <c r="EN72" s="227">
        <f t="shared" ca="1" si="99"/>
        <v>2.3244885381355931</v>
      </c>
      <c r="EO72" s="227">
        <f t="shared" ca="1" si="99"/>
        <v>2.3244885381355931</v>
      </c>
      <c r="EP72" s="227">
        <f t="shared" ca="1" si="99"/>
        <v>2.3244885381355931</v>
      </c>
      <c r="EQ72" s="227">
        <f t="shared" ca="1" si="99"/>
        <v>2.3244885381355931</v>
      </c>
      <c r="ER72" s="227">
        <f t="shared" ca="1" si="99"/>
        <v>2.3244885381355931</v>
      </c>
      <c r="ES72" s="227">
        <f t="shared" ca="1" si="99"/>
        <v>2.3244885381355931</v>
      </c>
      <c r="ET72" s="227">
        <f t="shared" ca="1" si="99"/>
        <v>2.3244885381355931</v>
      </c>
      <c r="EU72" s="227">
        <f t="shared" ca="1" si="99"/>
        <v>2.3244885381355931</v>
      </c>
      <c r="EV72" s="227">
        <f t="shared" ca="1" si="99"/>
        <v>2.3244885381355931</v>
      </c>
      <c r="EW72" s="227">
        <f t="shared" ca="1" si="100"/>
        <v>2.3244885381355931</v>
      </c>
      <c r="EX72" s="227">
        <f t="shared" ca="1" si="100"/>
        <v>2.3244885381355931</v>
      </c>
      <c r="EY72" s="227">
        <f t="shared" ca="1" si="100"/>
        <v>2.3244885381355931</v>
      </c>
      <c r="EZ72" s="227">
        <f t="shared" ca="1" si="100"/>
        <v>2.3244885381355931</v>
      </c>
      <c r="FA72" s="227">
        <f t="shared" ca="1" si="100"/>
        <v>2.3244885381355931</v>
      </c>
      <c r="FB72" s="227">
        <f t="shared" ca="1" si="100"/>
        <v>2.3244885381355931</v>
      </c>
      <c r="FC72" s="227">
        <f t="shared" ca="1" si="100"/>
        <v>2.3244885381355931</v>
      </c>
      <c r="FD72" s="227">
        <f t="shared" ca="1" si="100"/>
        <v>2.3244885381355931</v>
      </c>
      <c r="FE72" s="227">
        <f t="shared" ca="1" si="100"/>
        <v>2.3244885381355931</v>
      </c>
      <c r="FF72" s="227">
        <f t="shared" ca="1" si="100"/>
        <v>2.3244885381355931</v>
      </c>
      <c r="FG72" s="227">
        <f t="shared" ca="1" si="101"/>
        <v>2.3244885381355931</v>
      </c>
      <c r="FH72" s="227">
        <f t="shared" ca="1" si="101"/>
        <v>2.3244885381355931</v>
      </c>
      <c r="FI72" s="227">
        <f t="shared" ca="1" si="101"/>
        <v>2.3244885381355931</v>
      </c>
      <c r="FJ72" s="227">
        <f t="shared" ca="1" si="101"/>
        <v>2.3244885381355931</v>
      </c>
      <c r="FK72" s="227">
        <f t="shared" ca="1" si="101"/>
        <v>2.3244885381355931</v>
      </c>
      <c r="FL72" s="227">
        <f t="shared" ca="1" si="101"/>
        <v>2.3244885381355931</v>
      </c>
      <c r="FM72" s="227">
        <f t="shared" ca="1" si="101"/>
        <v>2.3244885381355931</v>
      </c>
      <c r="FN72" s="227">
        <f t="shared" ca="1" si="101"/>
        <v>2.3244885381355931</v>
      </c>
      <c r="FO72" s="227">
        <f t="shared" ca="1" si="101"/>
        <v>2.3244885381355931</v>
      </c>
      <c r="FP72" s="227">
        <f t="shared" ca="1" si="101"/>
        <v>2.3244885381355931</v>
      </c>
      <c r="FQ72" s="227">
        <f t="shared" ca="1" si="102"/>
        <v>2.3244885381355931</v>
      </c>
      <c r="FR72" s="227">
        <f t="shared" ca="1" si="102"/>
        <v>2.3244885381355931</v>
      </c>
      <c r="FS72" s="227">
        <f t="shared" ca="1" si="102"/>
        <v>2.3244885381355931</v>
      </c>
      <c r="FT72" s="227">
        <f t="shared" ca="1" si="102"/>
        <v>2.3244885381355931</v>
      </c>
      <c r="FU72" s="227">
        <f t="shared" ca="1" si="102"/>
        <v>2.3244885381355931</v>
      </c>
      <c r="FV72" s="227">
        <f t="shared" ca="1" si="102"/>
        <v>2.3244885381355931</v>
      </c>
      <c r="FW72" s="227">
        <f t="shared" ca="1" si="102"/>
        <v>2.3244885381355931</v>
      </c>
      <c r="FX72" s="227">
        <f t="shared" ca="1" si="102"/>
        <v>2.3244885381355931</v>
      </c>
      <c r="FY72" s="227">
        <f t="shared" ca="1" si="102"/>
        <v>2.3244885381355931</v>
      </c>
      <c r="FZ72" s="227">
        <f t="shared" ca="1" si="102"/>
        <v>2.3244885381355931</v>
      </c>
      <c r="GA72" s="227"/>
      <c r="GB72" s="227"/>
      <c r="GC72" s="227"/>
      <c r="GD72" s="227"/>
      <c r="GE72" s="227"/>
      <c r="GF72" s="227"/>
      <c r="GG72" s="227"/>
      <c r="GH72" s="227"/>
      <c r="GI72" s="227"/>
      <c r="GJ72" s="227"/>
      <c r="GK72" s="227"/>
      <c r="GL72" s="227"/>
      <c r="GM72" s="227"/>
      <c r="GN72" s="227"/>
      <c r="GO72" s="227"/>
      <c r="GP72" s="227"/>
      <c r="GQ72" s="227"/>
      <c r="GR72" s="227"/>
      <c r="GS72" s="227"/>
      <c r="GT72" s="227"/>
      <c r="GU72" s="227"/>
      <c r="GV72" s="227"/>
      <c r="GW72" s="227"/>
      <c r="GX72" s="227"/>
      <c r="GY72" s="227"/>
      <c r="GZ72" s="227"/>
      <c r="HA72" s="227"/>
      <c r="HB72" s="227"/>
      <c r="HC72" s="227"/>
      <c r="HD72" s="227"/>
      <c r="HE72" s="227"/>
      <c r="HF72" s="227"/>
      <c r="HG72" s="227"/>
      <c r="HH72" s="227"/>
      <c r="HI72" s="227"/>
      <c r="HJ72" s="227"/>
      <c r="HK72" s="227"/>
      <c r="HL72" s="227"/>
      <c r="HM72" s="227"/>
      <c r="HN72" s="227"/>
      <c r="HO72" s="227"/>
      <c r="HP72" s="227"/>
      <c r="HQ72" s="227"/>
      <c r="HR72" s="227"/>
      <c r="HS72" s="227"/>
      <c r="HT72" s="227"/>
      <c r="HU72" s="227"/>
      <c r="HV72" s="227"/>
      <c r="HW72" s="227"/>
      <c r="HX72" s="227"/>
      <c r="HY72" s="227"/>
      <c r="HZ72" s="227"/>
      <c r="IA72" s="227"/>
      <c r="IB72" s="227"/>
      <c r="IC72" s="227"/>
      <c r="ID72" s="227"/>
      <c r="IE72" s="227"/>
      <c r="IF72" s="227"/>
      <c r="IG72" s="227"/>
      <c r="IH72" s="227"/>
      <c r="II72" s="227"/>
      <c r="IJ72" s="227"/>
      <c r="IK72" s="227"/>
      <c r="IL72" s="227"/>
      <c r="IM72" s="227"/>
      <c r="IN72" s="227"/>
      <c r="IO72" s="227"/>
      <c r="IP72" s="227"/>
      <c r="IQ72" s="227"/>
      <c r="IR72" s="227"/>
      <c r="IS72" s="227"/>
      <c r="IT72" s="227"/>
      <c r="IU72" s="227"/>
      <c r="IV72" s="227"/>
      <c r="IW72" s="227"/>
      <c r="IX72" s="227"/>
      <c r="IY72" s="227"/>
      <c r="IZ72" s="227"/>
      <c r="JA72" s="227"/>
      <c r="JB72" s="227"/>
      <c r="JC72" s="227"/>
      <c r="JD72" s="227"/>
      <c r="JE72" s="227"/>
      <c r="JF72" s="227"/>
      <c r="JG72" s="227"/>
      <c r="JH72" s="227"/>
      <c r="JI72" s="227"/>
      <c r="JJ72" s="227"/>
      <c r="JK72" s="227"/>
      <c r="JL72" s="227"/>
      <c r="JM72" s="227"/>
      <c r="JN72" s="227"/>
      <c r="JO72" s="227"/>
      <c r="JP72" s="227"/>
      <c r="JQ72" s="227"/>
      <c r="JR72" s="227"/>
      <c r="JS72" s="227"/>
      <c r="JT72" s="227"/>
      <c r="JU72" s="227"/>
      <c r="JV72" s="227"/>
      <c r="JW72" s="227"/>
      <c r="JX72" s="227"/>
      <c r="JY72" s="227"/>
      <c r="JZ72" s="227"/>
      <c r="KA72" s="227"/>
      <c r="KB72" s="227"/>
      <c r="KC72" s="227"/>
      <c r="KD72" s="227"/>
      <c r="KE72" s="227"/>
      <c r="KF72" s="227"/>
      <c r="KG72" s="227"/>
      <c r="KH72" s="227"/>
      <c r="KI72" s="227"/>
      <c r="KJ72" s="227"/>
      <c r="KK72" s="227"/>
      <c r="KL72" s="227"/>
      <c r="KM72" s="227"/>
      <c r="KN72" s="227"/>
      <c r="KO72" s="227"/>
      <c r="KP72" s="227"/>
    </row>
    <row r="73" spans="1:338" s="187" customFormat="1" x14ac:dyDescent="0.3">
      <c r="A73" s="226">
        <f t="shared" si="103"/>
        <v>5</v>
      </c>
      <c r="B73" s="227" cm="1">
        <f t="array" aca="1" ref="B73" ca="1">INDIRECT("'Cronograma de Desembolso'!"&amp;ADDRESS(10,A73+3))</f>
        <v>411.43447124999994</v>
      </c>
      <c r="C73" s="228">
        <f t="shared" si="85"/>
        <v>0</v>
      </c>
      <c r="D73" s="227">
        <f t="shared" si="85"/>
        <v>0</v>
      </c>
      <c r="E73" s="227">
        <f t="shared" si="85"/>
        <v>0</v>
      </c>
      <c r="F73" s="227">
        <f t="shared" si="85"/>
        <v>0</v>
      </c>
      <c r="G73" s="227">
        <f t="shared" ca="1" si="85"/>
        <v>2.3376958593749997</v>
      </c>
      <c r="H73" s="227">
        <f t="shared" ca="1" si="85"/>
        <v>2.3376958593749997</v>
      </c>
      <c r="I73" s="227">
        <f t="shared" ca="1" si="85"/>
        <v>2.3376958593749997</v>
      </c>
      <c r="J73" s="227">
        <f t="shared" ca="1" si="85"/>
        <v>2.3376958593749997</v>
      </c>
      <c r="K73" s="227">
        <f t="shared" ca="1" si="85"/>
        <v>2.3376958593749997</v>
      </c>
      <c r="L73" s="227">
        <f t="shared" ca="1" si="85"/>
        <v>2.3376958593749997</v>
      </c>
      <c r="M73" s="227">
        <f t="shared" ca="1" si="86"/>
        <v>2.3376958593749997</v>
      </c>
      <c r="N73" s="227">
        <f t="shared" ca="1" si="86"/>
        <v>2.3376958593749997</v>
      </c>
      <c r="O73" s="227">
        <f t="shared" ca="1" si="86"/>
        <v>2.3376958593749997</v>
      </c>
      <c r="P73" s="227">
        <f t="shared" ca="1" si="86"/>
        <v>2.3376958593749997</v>
      </c>
      <c r="Q73" s="227">
        <f t="shared" ca="1" si="86"/>
        <v>2.3376958593749997</v>
      </c>
      <c r="R73" s="227">
        <f t="shared" ca="1" si="86"/>
        <v>2.3376958593749997</v>
      </c>
      <c r="S73" s="227">
        <f t="shared" ca="1" si="86"/>
        <v>2.3376958593749997</v>
      </c>
      <c r="T73" s="227">
        <f t="shared" ca="1" si="86"/>
        <v>2.3376958593749997</v>
      </c>
      <c r="U73" s="227">
        <f t="shared" ca="1" si="86"/>
        <v>2.3376958593749997</v>
      </c>
      <c r="V73" s="227">
        <f t="shared" ca="1" si="86"/>
        <v>2.3376958593749997</v>
      </c>
      <c r="W73" s="227">
        <f t="shared" ca="1" si="87"/>
        <v>2.3376958593749997</v>
      </c>
      <c r="X73" s="227">
        <f t="shared" ca="1" si="87"/>
        <v>2.3376958593749997</v>
      </c>
      <c r="Y73" s="227">
        <f t="shared" ca="1" si="87"/>
        <v>2.3376958593749997</v>
      </c>
      <c r="Z73" s="227">
        <f t="shared" ca="1" si="87"/>
        <v>2.3376958593749997</v>
      </c>
      <c r="AA73" s="227">
        <f t="shared" ca="1" si="87"/>
        <v>2.3376958593749997</v>
      </c>
      <c r="AB73" s="227">
        <f t="shared" ca="1" si="87"/>
        <v>2.3376958593749997</v>
      </c>
      <c r="AC73" s="227">
        <f t="shared" ca="1" si="87"/>
        <v>2.3376958593749997</v>
      </c>
      <c r="AD73" s="227">
        <f t="shared" ca="1" si="87"/>
        <v>2.3376958593749997</v>
      </c>
      <c r="AE73" s="227">
        <f t="shared" ca="1" si="87"/>
        <v>2.3376958593749997</v>
      </c>
      <c r="AF73" s="227">
        <f t="shared" ca="1" si="87"/>
        <v>2.3376958593749997</v>
      </c>
      <c r="AG73" s="227">
        <f t="shared" ca="1" si="88"/>
        <v>2.3376958593749997</v>
      </c>
      <c r="AH73" s="227">
        <f t="shared" ca="1" si="88"/>
        <v>2.3376958593749997</v>
      </c>
      <c r="AI73" s="227">
        <f t="shared" ca="1" si="88"/>
        <v>2.3376958593749997</v>
      </c>
      <c r="AJ73" s="227">
        <f t="shared" ca="1" si="88"/>
        <v>2.3376958593749997</v>
      </c>
      <c r="AK73" s="227">
        <f t="shared" ca="1" si="88"/>
        <v>2.3376958593749997</v>
      </c>
      <c r="AL73" s="227">
        <f t="shared" ca="1" si="88"/>
        <v>2.3376958593749997</v>
      </c>
      <c r="AM73" s="227">
        <f t="shared" ca="1" si="88"/>
        <v>2.3376958593749997</v>
      </c>
      <c r="AN73" s="227">
        <f t="shared" ca="1" si="88"/>
        <v>2.3376958593749997</v>
      </c>
      <c r="AO73" s="227">
        <f t="shared" ca="1" si="88"/>
        <v>2.3376958593749997</v>
      </c>
      <c r="AP73" s="227">
        <f t="shared" ca="1" si="88"/>
        <v>2.3376958593749997</v>
      </c>
      <c r="AQ73" s="227">
        <f t="shared" ca="1" si="89"/>
        <v>2.3376958593749997</v>
      </c>
      <c r="AR73" s="227">
        <f t="shared" ca="1" si="89"/>
        <v>2.3376958593749997</v>
      </c>
      <c r="AS73" s="227">
        <f t="shared" ca="1" si="89"/>
        <v>2.3376958593749997</v>
      </c>
      <c r="AT73" s="227">
        <f t="shared" ca="1" si="89"/>
        <v>2.3376958593749997</v>
      </c>
      <c r="AU73" s="227">
        <f t="shared" ca="1" si="89"/>
        <v>2.3376958593749997</v>
      </c>
      <c r="AV73" s="227">
        <f t="shared" ca="1" si="89"/>
        <v>2.3376958593749997</v>
      </c>
      <c r="AW73" s="227">
        <f t="shared" ca="1" si="89"/>
        <v>2.3376958593749997</v>
      </c>
      <c r="AX73" s="227">
        <f t="shared" ca="1" si="89"/>
        <v>2.3376958593749997</v>
      </c>
      <c r="AY73" s="227">
        <f t="shared" ca="1" si="89"/>
        <v>2.3376958593749997</v>
      </c>
      <c r="AZ73" s="227">
        <f t="shared" ca="1" si="89"/>
        <v>2.3376958593749997</v>
      </c>
      <c r="BA73" s="227">
        <f t="shared" ca="1" si="90"/>
        <v>2.3376958593749997</v>
      </c>
      <c r="BB73" s="227">
        <f t="shared" ca="1" si="90"/>
        <v>2.3376958593749997</v>
      </c>
      <c r="BC73" s="227">
        <f t="shared" ca="1" si="90"/>
        <v>2.3376958593749997</v>
      </c>
      <c r="BD73" s="227">
        <f t="shared" ca="1" si="90"/>
        <v>2.3376958593749997</v>
      </c>
      <c r="BE73" s="227">
        <f t="shared" ca="1" si="90"/>
        <v>2.3376958593749997</v>
      </c>
      <c r="BF73" s="227">
        <f t="shared" ca="1" si="90"/>
        <v>2.3376958593749997</v>
      </c>
      <c r="BG73" s="227">
        <f t="shared" ca="1" si="90"/>
        <v>2.3376958593749997</v>
      </c>
      <c r="BH73" s="227">
        <f t="shared" ca="1" si="90"/>
        <v>2.3376958593749997</v>
      </c>
      <c r="BI73" s="227">
        <f t="shared" ca="1" si="90"/>
        <v>2.3376958593749997</v>
      </c>
      <c r="BJ73" s="227">
        <f t="shared" ca="1" si="90"/>
        <v>2.3376958593749997</v>
      </c>
      <c r="BK73" s="227">
        <f t="shared" ca="1" si="91"/>
        <v>2.3376958593749997</v>
      </c>
      <c r="BL73" s="227">
        <f t="shared" ca="1" si="91"/>
        <v>2.3376958593749997</v>
      </c>
      <c r="BM73" s="227">
        <f t="shared" ca="1" si="91"/>
        <v>2.3376958593749997</v>
      </c>
      <c r="BN73" s="227">
        <f t="shared" ca="1" si="91"/>
        <v>2.3376958593749997</v>
      </c>
      <c r="BO73" s="227">
        <f t="shared" ca="1" si="91"/>
        <v>2.3376958593749997</v>
      </c>
      <c r="BP73" s="227">
        <f t="shared" ca="1" si="91"/>
        <v>2.3376958593749997</v>
      </c>
      <c r="BQ73" s="227">
        <f t="shared" ca="1" si="91"/>
        <v>2.3376958593749997</v>
      </c>
      <c r="BR73" s="227">
        <f t="shared" ca="1" si="91"/>
        <v>2.3376958593749997</v>
      </c>
      <c r="BS73" s="227">
        <f t="shared" ca="1" si="91"/>
        <v>2.3376958593749997</v>
      </c>
      <c r="BT73" s="227">
        <f t="shared" ca="1" si="91"/>
        <v>2.3376958593749997</v>
      </c>
      <c r="BU73" s="227">
        <f t="shared" ca="1" si="92"/>
        <v>2.3376958593749997</v>
      </c>
      <c r="BV73" s="227">
        <f t="shared" ca="1" si="92"/>
        <v>2.3376958593749997</v>
      </c>
      <c r="BW73" s="227">
        <f t="shared" ca="1" si="92"/>
        <v>2.3376958593749997</v>
      </c>
      <c r="BX73" s="227">
        <f t="shared" ca="1" si="92"/>
        <v>2.3376958593749997</v>
      </c>
      <c r="BY73" s="227">
        <f t="shared" ca="1" si="92"/>
        <v>2.3376958593749997</v>
      </c>
      <c r="BZ73" s="227">
        <f t="shared" ca="1" si="92"/>
        <v>2.3376958593749997</v>
      </c>
      <c r="CA73" s="227">
        <f t="shared" ca="1" si="92"/>
        <v>2.3376958593749997</v>
      </c>
      <c r="CB73" s="227">
        <f t="shared" ca="1" si="92"/>
        <v>2.3376958593749997</v>
      </c>
      <c r="CC73" s="227">
        <f t="shared" ca="1" si="92"/>
        <v>2.3376958593749997</v>
      </c>
      <c r="CD73" s="227">
        <f t="shared" ca="1" si="92"/>
        <v>2.3376958593749997</v>
      </c>
      <c r="CE73" s="227">
        <f t="shared" ca="1" si="93"/>
        <v>2.3376958593749997</v>
      </c>
      <c r="CF73" s="227">
        <f t="shared" ca="1" si="93"/>
        <v>2.3376958593749997</v>
      </c>
      <c r="CG73" s="227">
        <f t="shared" ca="1" si="93"/>
        <v>2.3376958593749997</v>
      </c>
      <c r="CH73" s="227">
        <f t="shared" ca="1" si="93"/>
        <v>2.3376958593749997</v>
      </c>
      <c r="CI73" s="227">
        <f t="shared" ca="1" si="93"/>
        <v>2.3376958593749997</v>
      </c>
      <c r="CJ73" s="227">
        <f t="shared" ca="1" si="93"/>
        <v>2.3376958593749997</v>
      </c>
      <c r="CK73" s="227">
        <f t="shared" ca="1" si="93"/>
        <v>2.3376958593749997</v>
      </c>
      <c r="CL73" s="227">
        <f t="shared" ca="1" si="93"/>
        <v>2.3376958593749997</v>
      </c>
      <c r="CM73" s="227">
        <f t="shared" ca="1" si="93"/>
        <v>2.3376958593749997</v>
      </c>
      <c r="CN73" s="227">
        <f t="shared" ca="1" si="93"/>
        <v>2.3376958593749997</v>
      </c>
      <c r="CO73" s="227">
        <f t="shared" ca="1" si="94"/>
        <v>2.3376958593749997</v>
      </c>
      <c r="CP73" s="227">
        <f t="shared" ca="1" si="94"/>
        <v>2.3376958593749997</v>
      </c>
      <c r="CQ73" s="227">
        <f t="shared" ca="1" si="94"/>
        <v>2.3376958593749997</v>
      </c>
      <c r="CR73" s="227">
        <f t="shared" ca="1" si="94"/>
        <v>2.3376958593749997</v>
      </c>
      <c r="CS73" s="227">
        <f t="shared" ca="1" si="94"/>
        <v>2.3376958593749997</v>
      </c>
      <c r="CT73" s="227">
        <f t="shared" ca="1" si="94"/>
        <v>2.3376958593749997</v>
      </c>
      <c r="CU73" s="227">
        <f t="shared" ca="1" si="94"/>
        <v>2.3376958593749997</v>
      </c>
      <c r="CV73" s="227">
        <f t="shared" ca="1" si="94"/>
        <v>2.3376958593749997</v>
      </c>
      <c r="CW73" s="227">
        <f t="shared" ca="1" si="94"/>
        <v>2.3376958593749997</v>
      </c>
      <c r="CX73" s="227">
        <f t="shared" ca="1" si="94"/>
        <v>2.3376958593749997</v>
      </c>
      <c r="CY73" s="227">
        <f t="shared" ca="1" si="95"/>
        <v>2.3376958593749997</v>
      </c>
      <c r="CZ73" s="227">
        <f t="shared" ca="1" si="95"/>
        <v>2.3376958593749997</v>
      </c>
      <c r="DA73" s="227">
        <f t="shared" ca="1" si="95"/>
        <v>2.3376958593749997</v>
      </c>
      <c r="DB73" s="227">
        <f t="shared" ca="1" si="95"/>
        <v>2.3376958593749997</v>
      </c>
      <c r="DC73" s="227">
        <f t="shared" ca="1" si="95"/>
        <v>2.3376958593749997</v>
      </c>
      <c r="DD73" s="227">
        <f t="shared" ca="1" si="95"/>
        <v>2.3376958593749997</v>
      </c>
      <c r="DE73" s="227">
        <f t="shared" ca="1" si="95"/>
        <v>2.3376958593749997</v>
      </c>
      <c r="DF73" s="227">
        <f t="shared" ca="1" si="95"/>
        <v>2.3376958593749997</v>
      </c>
      <c r="DG73" s="227">
        <f t="shared" ca="1" si="95"/>
        <v>2.3376958593749997</v>
      </c>
      <c r="DH73" s="227">
        <f t="shared" ca="1" si="95"/>
        <v>2.3376958593749997</v>
      </c>
      <c r="DI73" s="227">
        <f t="shared" ca="1" si="96"/>
        <v>2.3376958593749997</v>
      </c>
      <c r="DJ73" s="227">
        <f t="shared" ca="1" si="96"/>
        <v>2.3376958593749997</v>
      </c>
      <c r="DK73" s="227">
        <f t="shared" ca="1" si="96"/>
        <v>2.3376958593749997</v>
      </c>
      <c r="DL73" s="227">
        <f t="shared" ca="1" si="96"/>
        <v>2.3376958593749997</v>
      </c>
      <c r="DM73" s="227">
        <f t="shared" ca="1" si="96"/>
        <v>2.3376958593749997</v>
      </c>
      <c r="DN73" s="227">
        <f t="shared" ca="1" si="96"/>
        <v>2.3376958593749997</v>
      </c>
      <c r="DO73" s="227">
        <f t="shared" ca="1" si="96"/>
        <v>2.3376958593749997</v>
      </c>
      <c r="DP73" s="227">
        <f t="shared" ca="1" si="96"/>
        <v>2.3376958593749997</v>
      </c>
      <c r="DQ73" s="227">
        <f t="shared" ca="1" si="96"/>
        <v>2.3376958593749997</v>
      </c>
      <c r="DR73" s="227">
        <f t="shared" ca="1" si="96"/>
        <v>2.3376958593749997</v>
      </c>
      <c r="DS73" s="227">
        <f t="shared" ca="1" si="97"/>
        <v>2.3376958593749997</v>
      </c>
      <c r="DT73" s="227">
        <f t="shared" ca="1" si="97"/>
        <v>2.3376958593749997</v>
      </c>
      <c r="DU73" s="227">
        <f t="shared" ca="1" si="97"/>
        <v>2.3376958593749997</v>
      </c>
      <c r="DV73" s="227">
        <f t="shared" ca="1" si="97"/>
        <v>2.3376958593749997</v>
      </c>
      <c r="DW73" s="227">
        <f t="shared" ca="1" si="97"/>
        <v>2.3376958593749997</v>
      </c>
      <c r="DX73" s="227">
        <f t="shared" ca="1" si="97"/>
        <v>2.3376958593749997</v>
      </c>
      <c r="DY73" s="227">
        <f t="shared" ca="1" si="97"/>
        <v>2.3376958593749997</v>
      </c>
      <c r="DZ73" s="227">
        <f t="shared" ca="1" si="97"/>
        <v>2.3376958593749997</v>
      </c>
      <c r="EA73" s="227">
        <f t="shared" ca="1" si="97"/>
        <v>2.3376958593749997</v>
      </c>
      <c r="EB73" s="227">
        <f t="shared" ca="1" si="97"/>
        <v>2.3376958593749997</v>
      </c>
      <c r="EC73" s="227">
        <f t="shared" ca="1" si="98"/>
        <v>2.3376958593749997</v>
      </c>
      <c r="ED73" s="227">
        <f t="shared" ca="1" si="98"/>
        <v>2.3376958593749997</v>
      </c>
      <c r="EE73" s="227">
        <f t="shared" ca="1" si="98"/>
        <v>2.3376958593749997</v>
      </c>
      <c r="EF73" s="227">
        <f t="shared" ca="1" si="98"/>
        <v>2.3376958593749997</v>
      </c>
      <c r="EG73" s="227">
        <f t="shared" ca="1" si="98"/>
        <v>2.3376958593749997</v>
      </c>
      <c r="EH73" s="227">
        <f t="shared" ca="1" si="98"/>
        <v>2.3376958593749997</v>
      </c>
      <c r="EI73" s="227">
        <f t="shared" ca="1" si="98"/>
        <v>2.3376958593749997</v>
      </c>
      <c r="EJ73" s="227">
        <f t="shared" ca="1" si="98"/>
        <v>2.3376958593749997</v>
      </c>
      <c r="EK73" s="227">
        <f t="shared" ca="1" si="98"/>
        <v>2.3376958593749997</v>
      </c>
      <c r="EL73" s="227">
        <f t="shared" ca="1" si="98"/>
        <v>2.3376958593749997</v>
      </c>
      <c r="EM73" s="227">
        <f t="shared" ca="1" si="99"/>
        <v>2.3376958593749997</v>
      </c>
      <c r="EN73" s="227">
        <f t="shared" ca="1" si="99"/>
        <v>2.3376958593749997</v>
      </c>
      <c r="EO73" s="227">
        <f t="shared" ca="1" si="99"/>
        <v>2.3376958593749997</v>
      </c>
      <c r="EP73" s="227">
        <f t="shared" ca="1" si="99"/>
        <v>2.3376958593749997</v>
      </c>
      <c r="EQ73" s="227">
        <f t="shared" ca="1" si="99"/>
        <v>2.3376958593749997</v>
      </c>
      <c r="ER73" s="227">
        <f t="shared" ca="1" si="99"/>
        <v>2.3376958593749997</v>
      </c>
      <c r="ES73" s="227">
        <f t="shared" ca="1" si="99"/>
        <v>2.3376958593749997</v>
      </c>
      <c r="ET73" s="227">
        <f t="shared" ca="1" si="99"/>
        <v>2.3376958593749997</v>
      </c>
      <c r="EU73" s="227">
        <f t="shared" ca="1" si="99"/>
        <v>2.3376958593749997</v>
      </c>
      <c r="EV73" s="227">
        <f t="shared" ca="1" si="99"/>
        <v>2.3376958593749997</v>
      </c>
      <c r="EW73" s="227">
        <f t="shared" ca="1" si="100"/>
        <v>2.3376958593749997</v>
      </c>
      <c r="EX73" s="227">
        <f t="shared" ca="1" si="100"/>
        <v>2.3376958593749997</v>
      </c>
      <c r="EY73" s="227">
        <f t="shared" ca="1" si="100"/>
        <v>2.3376958593749997</v>
      </c>
      <c r="EZ73" s="227">
        <f t="shared" ca="1" si="100"/>
        <v>2.3376958593749997</v>
      </c>
      <c r="FA73" s="227">
        <f t="shared" ca="1" si="100"/>
        <v>2.3376958593749997</v>
      </c>
      <c r="FB73" s="227">
        <f t="shared" ca="1" si="100"/>
        <v>2.3376958593749997</v>
      </c>
      <c r="FC73" s="227">
        <f t="shared" ca="1" si="100"/>
        <v>2.3376958593749997</v>
      </c>
      <c r="FD73" s="227">
        <f t="shared" ca="1" si="100"/>
        <v>2.3376958593749997</v>
      </c>
      <c r="FE73" s="227">
        <f t="shared" ca="1" si="100"/>
        <v>2.3376958593749997</v>
      </c>
      <c r="FF73" s="227">
        <f t="shared" ca="1" si="100"/>
        <v>2.3376958593749997</v>
      </c>
      <c r="FG73" s="227">
        <f t="shared" ca="1" si="101"/>
        <v>2.3376958593749997</v>
      </c>
      <c r="FH73" s="227">
        <f t="shared" ca="1" si="101"/>
        <v>2.3376958593749997</v>
      </c>
      <c r="FI73" s="227">
        <f t="shared" ca="1" si="101"/>
        <v>2.3376958593749997</v>
      </c>
      <c r="FJ73" s="227">
        <f t="shared" ca="1" si="101"/>
        <v>2.3376958593749997</v>
      </c>
      <c r="FK73" s="227">
        <f t="shared" ca="1" si="101"/>
        <v>2.3376958593749997</v>
      </c>
      <c r="FL73" s="227">
        <f t="shared" ca="1" si="101"/>
        <v>2.3376958593749997</v>
      </c>
      <c r="FM73" s="227">
        <f t="shared" ca="1" si="101"/>
        <v>2.3376958593749997</v>
      </c>
      <c r="FN73" s="227">
        <f t="shared" ca="1" si="101"/>
        <v>2.3376958593749997</v>
      </c>
      <c r="FO73" s="227">
        <f t="shared" ca="1" si="101"/>
        <v>2.3376958593749997</v>
      </c>
      <c r="FP73" s="227">
        <f t="shared" ca="1" si="101"/>
        <v>2.3376958593749997</v>
      </c>
      <c r="FQ73" s="227">
        <f t="shared" ca="1" si="102"/>
        <v>2.3376958593749997</v>
      </c>
      <c r="FR73" s="227">
        <f t="shared" ca="1" si="102"/>
        <v>2.3376958593749997</v>
      </c>
      <c r="FS73" s="227">
        <f t="shared" ca="1" si="102"/>
        <v>2.3376958593749997</v>
      </c>
      <c r="FT73" s="227">
        <f t="shared" ca="1" si="102"/>
        <v>2.3376958593749997</v>
      </c>
      <c r="FU73" s="227">
        <f t="shared" ca="1" si="102"/>
        <v>2.3376958593749997</v>
      </c>
      <c r="FV73" s="227">
        <f t="shared" ca="1" si="102"/>
        <v>2.3376958593749997</v>
      </c>
      <c r="FW73" s="227">
        <f t="shared" ca="1" si="102"/>
        <v>2.3376958593749997</v>
      </c>
      <c r="FX73" s="227">
        <f t="shared" ca="1" si="102"/>
        <v>2.3376958593749997</v>
      </c>
      <c r="FY73" s="227">
        <f t="shared" ca="1" si="102"/>
        <v>2.3376958593749997</v>
      </c>
      <c r="FZ73" s="227">
        <f t="shared" ca="1" si="102"/>
        <v>2.3376958593749997</v>
      </c>
      <c r="GA73" s="227"/>
      <c r="GB73" s="227"/>
      <c r="GC73" s="227"/>
      <c r="GD73" s="227"/>
      <c r="GE73" s="227"/>
      <c r="GF73" s="227"/>
      <c r="GG73" s="227"/>
      <c r="GH73" s="227"/>
      <c r="GI73" s="227"/>
      <c r="GJ73" s="227"/>
      <c r="GK73" s="227"/>
      <c r="GL73" s="227"/>
      <c r="GM73" s="227"/>
      <c r="GN73" s="227"/>
      <c r="GO73" s="227"/>
      <c r="GP73" s="227"/>
      <c r="GQ73" s="227"/>
      <c r="GR73" s="227"/>
      <c r="GS73" s="227"/>
      <c r="GT73" s="227"/>
      <c r="GU73" s="227"/>
      <c r="GV73" s="227"/>
      <c r="GW73" s="227"/>
      <c r="GX73" s="227"/>
      <c r="GY73" s="227"/>
      <c r="GZ73" s="227"/>
      <c r="HA73" s="227"/>
      <c r="HB73" s="227"/>
      <c r="HC73" s="227"/>
      <c r="HD73" s="227"/>
      <c r="HE73" s="227"/>
      <c r="HF73" s="227"/>
      <c r="HG73" s="227"/>
      <c r="HH73" s="227"/>
      <c r="HI73" s="227"/>
      <c r="HJ73" s="227"/>
      <c r="HK73" s="227"/>
      <c r="HL73" s="227"/>
      <c r="HM73" s="227"/>
      <c r="HN73" s="227"/>
      <c r="HO73" s="227"/>
      <c r="HP73" s="227"/>
      <c r="HQ73" s="227"/>
      <c r="HR73" s="227"/>
      <c r="HS73" s="227"/>
      <c r="HT73" s="227"/>
      <c r="HU73" s="227"/>
      <c r="HV73" s="227"/>
      <c r="HW73" s="227"/>
      <c r="HX73" s="227"/>
      <c r="HY73" s="227"/>
      <c r="HZ73" s="227"/>
      <c r="IA73" s="227"/>
      <c r="IB73" s="227"/>
      <c r="IC73" s="227"/>
      <c r="ID73" s="227"/>
      <c r="IE73" s="227"/>
      <c r="IF73" s="227"/>
      <c r="IG73" s="227"/>
      <c r="IH73" s="227"/>
      <c r="II73" s="227"/>
      <c r="IJ73" s="227"/>
      <c r="IK73" s="227"/>
      <c r="IL73" s="227"/>
      <c r="IM73" s="227"/>
      <c r="IN73" s="227"/>
      <c r="IO73" s="227"/>
      <c r="IP73" s="227"/>
      <c r="IQ73" s="227"/>
      <c r="IR73" s="227"/>
      <c r="IS73" s="227"/>
      <c r="IT73" s="227"/>
      <c r="IU73" s="227"/>
      <c r="IV73" s="227"/>
      <c r="IW73" s="227"/>
      <c r="IX73" s="227"/>
      <c r="IY73" s="227"/>
      <c r="IZ73" s="227"/>
      <c r="JA73" s="227"/>
      <c r="JB73" s="227"/>
      <c r="JC73" s="227"/>
      <c r="JD73" s="227"/>
      <c r="JE73" s="227"/>
      <c r="JF73" s="227"/>
      <c r="JG73" s="227"/>
      <c r="JH73" s="227"/>
      <c r="JI73" s="227"/>
      <c r="JJ73" s="227"/>
      <c r="JK73" s="227"/>
      <c r="JL73" s="227"/>
      <c r="JM73" s="227"/>
      <c r="JN73" s="227"/>
      <c r="JO73" s="227"/>
      <c r="JP73" s="227"/>
      <c r="JQ73" s="227"/>
      <c r="JR73" s="227"/>
      <c r="JS73" s="227"/>
      <c r="JT73" s="227"/>
      <c r="JU73" s="227"/>
      <c r="JV73" s="227"/>
      <c r="JW73" s="227"/>
      <c r="JX73" s="227"/>
      <c r="JY73" s="227"/>
      <c r="JZ73" s="227"/>
      <c r="KA73" s="227"/>
      <c r="KB73" s="227"/>
      <c r="KC73" s="227"/>
      <c r="KD73" s="227"/>
      <c r="KE73" s="227"/>
      <c r="KF73" s="227"/>
      <c r="KG73" s="227"/>
      <c r="KH73" s="227"/>
      <c r="KI73" s="227"/>
      <c r="KJ73" s="227"/>
      <c r="KK73" s="227"/>
      <c r="KL73" s="227"/>
      <c r="KM73" s="227"/>
      <c r="KN73" s="227"/>
      <c r="KO73" s="227"/>
      <c r="KP73" s="227"/>
    </row>
    <row r="74" spans="1:338" s="187" customFormat="1" x14ac:dyDescent="0.3">
      <c r="A74" s="226">
        <f t="shared" si="103"/>
        <v>6</v>
      </c>
      <c r="B74" s="227" cm="1">
        <f t="array" aca="1" ref="B74" ca="1">INDIRECT("'Cronograma de Desembolso'!"&amp;ADDRESS(10,A74+3))</f>
        <v>411.43447124999994</v>
      </c>
      <c r="C74" s="228">
        <f t="shared" si="85"/>
        <v>0</v>
      </c>
      <c r="D74" s="227">
        <f t="shared" si="85"/>
        <v>0</v>
      </c>
      <c r="E74" s="227">
        <f t="shared" si="85"/>
        <v>0</v>
      </c>
      <c r="F74" s="227">
        <f t="shared" si="85"/>
        <v>0</v>
      </c>
      <c r="G74" s="227">
        <f t="shared" si="85"/>
        <v>0</v>
      </c>
      <c r="H74" s="227">
        <f t="shared" ca="1" si="85"/>
        <v>2.3510541214285712</v>
      </c>
      <c r="I74" s="227">
        <f t="shared" ca="1" si="85"/>
        <v>2.3510541214285712</v>
      </c>
      <c r="J74" s="227">
        <f t="shared" ca="1" si="85"/>
        <v>2.3510541214285712</v>
      </c>
      <c r="K74" s="227">
        <f t="shared" ca="1" si="85"/>
        <v>2.3510541214285712</v>
      </c>
      <c r="L74" s="227">
        <f t="shared" ca="1" si="85"/>
        <v>2.3510541214285712</v>
      </c>
      <c r="M74" s="227">
        <f t="shared" ca="1" si="86"/>
        <v>2.3510541214285712</v>
      </c>
      <c r="N74" s="227">
        <f t="shared" ca="1" si="86"/>
        <v>2.3510541214285712</v>
      </c>
      <c r="O74" s="227">
        <f t="shared" ca="1" si="86"/>
        <v>2.3510541214285712</v>
      </c>
      <c r="P74" s="227">
        <f t="shared" ca="1" si="86"/>
        <v>2.3510541214285712</v>
      </c>
      <c r="Q74" s="227">
        <f t="shared" ca="1" si="86"/>
        <v>2.3510541214285712</v>
      </c>
      <c r="R74" s="227">
        <f t="shared" ca="1" si="86"/>
        <v>2.3510541214285712</v>
      </c>
      <c r="S74" s="227">
        <f t="shared" ca="1" si="86"/>
        <v>2.3510541214285712</v>
      </c>
      <c r="T74" s="227">
        <f t="shared" ca="1" si="86"/>
        <v>2.3510541214285712</v>
      </c>
      <c r="U74" s="227">
        <f t="shared" ca="1" si="86"/>
        <v>2.3510541214285712</v>
      </c>
      <c r="V74" s="227">
        <f t="shared" ca="1" si="86"/>
        <v>2.3510541214285712</v>
      </c>
      <c r="W74" s="227">
        <f t="shared" ca="1" si="87"/>
        <v>2.3510541214285712</v>
      </c>
      <c r="X74" s="227">
        <f t="shared" ca="1" si="87"/>
        <v>2.3510541214285712</v>
      </c>
      <c r="Y74" s="227">
        <f t="shared" ca="1" si="87"/>
        <v>2.3510541214285712</v>
      </c>
      <c r="Z74" s="227">
        <f t="shared" ca="1" si="87"/>
        <v>2.3510541214285712</v>
      </c>
      <c r="AA74" s="227">
        <f t="shared" ca="1" si="87"/>
        <v>2.3510541214285712</v>
      </c>
      <c r="AB74" s="227">
        <f t="shared" ca="1" si="87"/>
        <v>2.3510541214285712</v>
      </c>
      <c r="AC74" s="227">
        <f t="shared" ca="1" si="87"/>
        <v>2.3510541214285712</v>
      </c>
      <c r="AD74" s="227">
        <f t="shared" ca="1" si="87"/>
        <v>2.3510541214285712</v>
      </c>
      <c r="AE74" s="227">
        <f t="shared" ca="1" si="87"/>
        <v>2.3510541214285712</v>
      </c>
      <c r="AF74" s="227">
        <f t="shared" ca="1" si="87"/>
        <v>2.3510541214285712</v>
      </c>
      <c r="AG74" s="227">
        <f t="shared" ca="1" si="88"/>
        <v>2.3510541214285712</v>
      </c>
      <c r="AH74" s="227">
        <f t="shared" ca="1" si="88"/>
        <v>2.3510541214285712</v>
      </c>
      <c r="AI74" s="227">
        <f t="shared" ca="1" si="88"/>
        <v>2.3510541214285712</v>
      </c>
      <c r="AJ74" s="227">
        <f t="shared" ca="1" si="88"/>
        <v>2.3510541214285712</v>
      </c>
      <c r="AK74" s="227">
        <f t="shared" ca="1" si="88"/>
        <v>2.3510541214285712</v>
      </c>
      <c r="AL74" s="227">
        <f t="shared" ca="1" si="88"/>
        <v>2.3510541214285712</v>
      </c>
      <c r="AM74" s="227">
        <f t="shared" ca="1" si="88"/>
        <v>2.3510541214285712</v>
      </c>
      <c r="AN74" s="227">
        <f t="shared" ca="1" si="88"/>
        <v>2.3510541214285712</v>
      </c>
      <c r="AO74" s="227">
        <f t="shared" ca="1" si="88"/>
        <v>2.3510541214285712</v>
      </c>
      <c r="AP74" s="227">
        <f t="shared" ca="1" si="88"/>
        <v>2.3510541214285712</v>
      </c>
      <c r="AQ74" s="227">
        <f t="shared" ca="1" si="89"/>
        <v>2.3510541214285712</v>
      </c>
      <c r="AR74" s="227">
        <f t="shared" ca="1" si="89"/>
        <v>2.3510541214285712</v>
      </c>
      <c r="AS74" s="227">
        <f t="shared" ca="1" si="89"/>
        <v>2.3510541214285712</v>
      </c>
      <c r="AT74" s="227">
        <f t="shared" ca="1" si="89"/>
        <v>2.3510541214285712</v>
      </c>
      <c r="AU74" s="227">
        <f t="shared" ca="1" si="89"/>
        <v>2.3510541214285712</v>
      </c>
      <c r="AV74" s="227">
        <f t="shared" ca="1" si="89"/>
        <v>2.3510541214285712</v>
      </c>
      <c r="AW74" s="227">
        <f t="shared" ca="1" si="89"/>
        <v>2.3510541214285712</v>
      </c>
      <c r="AX74" s="227">
        <f t="shared" ca="1" si="89"/>
        <v>2.3510541214285712</v>
      </c>
      <c r="AY74" s="227">
        <f t="shared" ca="1" si="89"/>
        <v>2.3510541214285712</v>
      </c>
      <c r="AZ74" s="227">
        <f t="shared" ca="1" si="89"/>
        <v>2.3510541214285712</v>
      </c>
      <c r="BA74" s="227">
        <f t="shared" ca="1" si="90"/>
        <v>2.3510541214285712</v>
      </c>
      <c r="BB74" s="227">
        <f t="shared" ca="1" si="90"/>
        <v>2.3510541214285712</v>
      </c>
      <c r="BC74" s="227">
        <f t="shared" ca="1" si="90"/>
        <v>2.3510541214285712</v>
      </c>
      <c r="BD74" s="227">
        <f t="shared" ca="1" si="90"/>
        <v>2.3510541214285712</v>
      </c>
      <c r="BE74" s="227">
        <f t="shared" ca="1" si="90"/>
        <v>2.3510541214285712</v>
      </c>
      <c r="BF74" s="227">
        <f t="shared" ca="1" si="90"/>
        <v>2.3510541214285712</v>
      </c>
      <c r="BG74" s="227">
        <f t="shared" ca="1" si="90"/>
        <v>2.3510541214285712</v>
      </c>
      <c r="BH74" s="227">
        <f t="shared" ca="1" si="90"/>
        <v>2.3510541214285712</v>
      </c>
      <c r="BI74" s="227">
        <f t="shared" ca="1" si="90"/>
        <v>2.3510541214285712</v>
      </c>
      <c r="BJ74" s="227">
        <f t="shared" ca="1" si="90"/>
        <v>2.3510541214285712</v>
      </c>
      <c r="BK74" s="227">
        <f t="shared" ca="1" si="91"/>
        <v>2.3510541214285712</v>
      </c>
      <c r="BL74" s="227">
        <f t="shared" ca="1" si="91"/>
        <v>2.3510541214285712</v>
      </c>
      <c r="BM74" s="227">
        <f t="shared" ca="1" si="91"/>
        <v>2.3510541214285712</v>
      </c>
      <c r="BN74" s="227">
        <f t="shared" ca="1" si="91"/>
        <v>2.3510541214285712</v>
      </c>
      <c r="BO74" s="227">
        <f t="shared" ca="1" si="91"/>
        <v>2.3510541214285712</v>
      </c>
      <c r="BP74" s="227">
        <f t="shared" ca="1" si="91"/>
        <v>2.3510541214285712</v>
      </c>
      <c r="BQ74" s="227">
        <f t="shared" ca="1" si="91"/>
        <v>2.3510541214285712</v>
      </c>
      <c r="BR74" s="227">
        <f t="shared" ca="1" si="91"/>
        <v>2.3510541214285712</v>
      </c>
      <c r="BS74" s="227">
        <f t="shared" ca="1" si="91"/>
        <v>2.3510541214285712</v>
      </c>
      <c r="BT74" s="227">
        <f t="shared" ca="1" si="91"/>
        <v>2.3510541214285712</v>
      </c>
      <c r="BU74" s="227">
        <f t="shared" ca="1" si="92"/>
        <v>2.3510541214285712</v>
      </c>
      <c r="BV74" s="227">
        <f t="shared" ca="1" si="92"/>
        <v>2.3510541214285712</v>
      </c>
      <c r="BW74" s="227">
        <f t="shared" ca="1" si="92"/>
        <v>2.3510541214285712</v>
      </c>
      <c r="BX74" s="227">
        <f t="shared" ca="1" si="92"/>
        <v>2.3510541214285712</v>
      </c>
      <c r="BY74" s="227">
        <f t="shared" ca="1" si="92"/>
        <v>2.3510541214285712</v>
      </c>
      <c r="BZ74" s="227">
        <f t="shared" ca="1" si="92"/>
        <v>2.3510541214285712</v>
      </c>
      <c r="CA74" s="227">
        <f t="shared" ca="1" si="92"/>
        <v>2.3510541214285712</v>
      </c>
      <c r="CB74" s="227">
        <f t="shared" ca="1" si="92"/>
        <v>2.3510541214285712</v>
      </c>
      <c r="CC74" s="227">
        <f t="shared" ca="1" si="92"/>
        <v>2.3510541214285712</v>
      </c>
      <c r="CD74" s="227">
        <f t="shared" ca="1" si="92"/>
        <v>2.3510541214285712</v>
      </c>
      <c r="CE74" s="227">
        <f t="shared" ca="1" si="93"/>
        <v>2.3510541214285712</v>
      </c>
      <c r="CF74" s="227">
        <f t="shared" ca="1" si="93"/>
        <v>2.3510541214285712</v>
      </c>
      <c r="CG74" s="227">
        <f t="shared" ca="1" si="93"/>
        <v>2.3510541214285712</v>
      </c>
      <c r="CH74" s="227">
        <f t="shared" ca="1" si="93"/>
        <v>2.3510541214285712</v>
      </c>
      <c r="CI74" s="227">
        <f t="shared" ca="1" si="93"/>
        <v>2.3510541214285712</v>
      </c>
      <c r="CJ74" s="227">
        <f t="shared" ca="1" si="93"/>
        <v>2.3510541214285712</v>
      </c>
      <c r="CK74" s="227">
        <f t="shared" ca="1" si="93"/>
        <v>2.3510541214285712</v>
      </c>
      <c r="CL74" s="227">
        <f t="shared" ca="1" si="93"/>
        <v>2.3510541214285712</v>
      </c>
      <c r="CM74" s="227">
        <f t="shared" ca="1" si="93"/>
        <v>2.3510541214285712</v>
      </c>
      <c r="CN74" s="227">
        <f t="shared" ca="1" si="93"/>
        <v>2.3510541214285712</v>
      </c>
      <c r="CO74" s="227">
        <f t="shared" ca="1" si="94"/>
        <v>2.3510541214285712</v>
      </c>
      <c r="CP74" s="227">
        <f t="shared" ca="1" si="94"/>
        <v>2.3510541214285712</v>
      </c>
      <c r="CQ74" s="227">
        <f t="shared" ca="1" si="94"/>
        <v>2.3510541214285712</v>
      </c>
      <c r="CR74" s="227">
        <f t="shared" ca="1" si="94"/>
        <v>2.3510541214285712</v>
      </c>
      <c r="CS74" s="227">
        <f t="shared" ca="1" si="94"/>
        <v>2.3510541214285712</v>
      </c>
      <c r="CT74" s="227">
        <f t="shared" ca="1" si="94"/>
        <v>2.3510541214285712</v>
      </c>
      <c r="CU74" s="227">
        <f t="shared" ca="1" si="94"/>
        <v>2.3510541214285712</v>
      </c>
      <c r="CV74" s="227">
        <f t="shared" ca="1" si="94"/>
        <v>2.3510541214285712</v>
      </c>
      <c r="CW74" s="227">
        <f t="shared" ca="1" si="94"/>
        <v>2.3510541214285712</v>
      </c>
      <c r="CX74" s="227">
        <f t="shared" ca="1" si="94"/>
        <v>2.3510541214285712</v>
      </c>
      <c r="CY74" s="227">
        <f t="shared" ca="1" si="95"/>
        <v>2.3510541214285712</v>
      </c>
      <c r="CZ74" s="227">
        <f t="shared" ca="1" si="95"/>
        <v>2.3510541214285712</v>
      </c>
      <c r="DA74" s="227">
        <f t="shared" ca="1" si="95"/>
        <v>2.3510541214285712</v>
      </c>
      <c r="DB74" s="227">
        <f t="shared" ca="1" si="95"/>
        <v>2.3510541214285712</v>
      </c>
      <c r="DC74" s="227">
        <f t="shared" ca="1" si="95"/>
        <v>2.3510541214285712</v>
      </c>
      <c r="DD74" s="227">
        <f t="shared" ca="1" si="95"/>
        <v>2.3510541214285712</v>
      </c>
      <c r="DE74" s="227">
        <f t="shared" ca="1" si="95"/>
        <v>2.3510541214285712</v>
      </c>
      <c r="DF74" s="227">
        <f t="shared" ca="1" si="95"/>
        <v>2.3510541214285712</v>
      </c>
      <c r="DG74" s="227">
        <f t="shared" ca="1" si="95"/>
        <v>2.3510541214285712</v>
      </c>
      <c r="DH74" s="227">
        <f t="shared" ca="1" si="95"/>
        <v>2.3510541214285712</v>
      </c>
      <c r="DI74" s="227">
        <f t="shared" ca="1" si="96"/>
        <v>2.3510541214285712</v>
      </c>
      <c r="DJ74" s="227">
        <f t="shared" ca="1" si="96"/>
        <v>2.3510541214285712</v>
      </c>
      <c r="DK74" s="227">
        <f t="shared" ca="1" si="96"/>
        <v>2.3510541214285712</v>
      </c>
      <c r="DL74" s="227">
        <f t="shared" ca="1" si="96"/>
        <v>2.3510541214285712</v>
      </c>
      <c r="DM74" s="227">
        <f t="shared" ca="1" si="96"/>
        <v>2.3510541214285712</v>
      </c>
      <c r="DN74" s="227">
        <f t="shared" ca="1" si="96"/>
        <v>2.3510541214285712</v>
      </c>
      <c r="DO74" s="227">
        <f t="shared" ca="1" si="96"/>
        <v>2.3510541214285712</v>
      </c>
      <c r="DP74" s="227">
        <f t="shared" ca="1" si="96"/>
        <v>2.3510541214285712</v>
      </c>
      <c r="DQ74" s="227">
        <f t="shared" ca="1" si="96"/>
        <v>2.3510541214285712</v>
      </c>
      <c r="DR74" s="227">
        <f t="shared" ca="1" si="96"/>
        <v>2.3510541214285712</v>
      </c>
      <c r="DS74" s="227">
        <f t="shared" ca="1" si="97"/>
        <v>2.3510541214285712</v>
      </c>
      <c r="DT74" s="227">
        <f t="shared" ca="1" si="97"/>
        <v>2.3510541214285712</v>
      </c>
      <c r="DU74" s="227">
        <f t="shared" ca="1" si="97"/>
        <v>2.3510541214285712</v>
      </c>
      <c r="DV74" s="227">
        <f t="shared" ca="1" si="97"/>
        <v>2.3510541214285712</v>
      </c>
      <c r="DW74" s="227">
        <f t="shared" ca="1" si="97"/>
        <v>2.3510541214285712</v>
      </c>
      <c r="DX74" s="227">
        <f t="shared" ca="1" si="97"/>
        <v>2.3510541214285712</v>
      </c>
      <c r="DY74" s="227">
        <f t="shared" ca="1" si="97"/>
        <v>2.3510541214285712</v>
      </c>
      <c r="DZ74" s="227">
        <f t="shared" ca="1" si="97"/>
        <v>2.3510541214285712</v>
      </c>
      <c r="EA74" s="227">
        <f t="shared" ca="1" si="97"/>
        <v>2.3510541214285712</v>
      </c>
      <c r="EB74" s="227">
        <f t="shared" ca="1" si="97"/>
        <v>2.3510541214285712</v>
      </c>
      <c r="EC74" s="227">
        <f t="shared" ca="1" si="98"/>
        <v>2.3510541214285712</v>
      </c>
      <c r="ED74" s="227">
        <f t="shared" ca="1" si="98"/>
        <v>2.3510541214285712</v>
      </c>
      <c r="EE74" s="227">
        <f t="shared" ca="1" si="98"/>
        <v>2.3510541214285712</v>
      </c>
      <c r="EF74" s="227">
        <f t="shared" ca="1" si="98"/>
        <v>2.3510541214285712</v>
      </c>
      <c r="EG74" s="227">
        <f t="shared" ca="1" si="98"/>
        <v>2.3510541214285712</v>
      </c>
      <c r="EH74" s="227">
        <f t="shared" ca="1" si="98"/>
        <v>2.3510541214285712</v>
      </c>
      <c r="EI74" s="227">
        <f t="shared" ca="1" si="98"/>
        <v>2.3510541214285712</v>
      </c>
      <c r="EJ74" s="227">
        <f t="shared" ca="1" si="98"/>
        <v>2.3510541214285712</v>
      </c>
      <c r="EK74" s="227">
        <f t="shared" ca="1" si="98"/>
        <v>2.3510541214285712</v>
      </c>
      <c r="EL74" s="227">
        <f t="shared" ca="1" si="98"/>
        <v>2.3510541214285712</v>
      </c>
      <c r="EM74" s="227">
        <f t="shared" ca="1" si="99"/>
        <v>2.3510541214285712</v>
      </c>
      <c r="EN74" s="227">
        <f t="shared" ca="1" si="99"/>
        <v>2.3510541214285712</v>
      </c>
      <c r="EO74" s="227">
        <f t="shared" ca="1" si="99"/>
        <v>2.3510541214285712</v>
      </c>
      <c r="EP74" s="227">
        <f t="shared" ca="1" si="99"/>
        <v>2.3510541214285712</v>
      </c>
      <c r="EQ74" s="227">
        <f t="shared" ca="1" si="99"/>
        <v>2.3510541214285712</v>
      </c>
      <c r="ER74" s="227">
        <f t="shared" ca="1" si="99"/>
        <v>2.3510541214285712</v>
      </c>
      <c r="ES74" s="227">
        <f t="shared" ca="1" si="99"/>
        <v>2.3510541214285712</v>
      </c>
      <c r="ET74" s="227">
        <f t="shared" ca="1" si="99"/>
        <v>2.3510541214285712</v>
      </c>
      <c r="EU74" s="227">
        <f t="shared" ca="1" si="99"/>
        <v>2.3510541214285712</v>
      </c>
      <c r="EV74" s="227">
        <f t="shared" ca="1" si="99"/>
        <v>2.3510541214285712</v>
      </c>
      <c r="EW74" s="227">
        <f t="shared" ca="1" si="100"/>
        <v>2.3510541214285712</v>
      </c>
      <c r="EX74" s="227">
        <f t="shared" ca="1" si="100"/>
        <v>2.3510541214285712</v>
      </c>
      <c r="EY74" s="227">
        <f t="shared" ca="1" si="100"/>
        <v>2.3510541214285712</v>
      </c>
      <c r="EZ74" s="227">
        <f t="shared" ca="1" si="100"/>
        <v>2.3510541214285712</v>
      </c>
      <c r="FA74" s="227">
        <f t="shared" ca="1" si="100"/>
        <v>2.3510541214285712</v>
      </c>
      <c r="FB74" s="227">
        <f t="shared" ca="1" si="100"/>
        <v>2.3510541214285712</v>
      </c>
      <c r="FC74" s="227">
        <f t="shared" ca="1" si="100"/>
        <v>2.3510541214285712</v>
      </c>
      <c r="FD74" s="227">
        <f t="shared" ca="1" si="100"/>
        <v>2.3510541214285712</v>
      </c>
      <c r="FE74" s="227">
        <f t="shared" ca="1" si="100"/>
        <v>2.3510541214285712</v>
      </c>
      <c r="FF74" s="227">
        <f t="shared" ca="1" si="100"/>
        <v>2.3510541214285712</v>
      </c>
      <c r="FG74" s="227">
        <f t="shared" ca="1" si="101"/>
        <v>2.3510541214285712</v>
      </c>
      <c r="FH74" s="227">
        <f t="shared" ca="1" si="101"/>
        <v>2.3510541214285712</v>
      </c>
      <c r="FI74" s="227">
        <f t="shared" ca="1" si="101"/>
        <v>2.3510541214285712</v>
      </c>
      <c r="FJ74" s="227">
        <f t="shared" ca="1" si="101"/>
        <v>2.3510541214285712</v>
      </c>
      <c r="FK74" s="227">
        <f t="shared" ca="1" si="101"/>
        <v>2.3510541214285712</v>
      </c>
      <c r="FL74" s="227">
        <f t="shared" ca="1" si="101"/>
        <v>2.3510541214285712</v>
      </c>
      <c r="FM74" s="227">
        <f t="shared" ca="1" si="101"/>
        <v>2.3510541214285712</v>
      </c>
      <c r="FN74" s="227">
        <f t="shared" ca="1" si="101"/>
        <v>2.3510541214285712</v>
      </c>
      <c r="FO74" s="227">
        <f t="shared" ca="1" si="101"/>
        <v>2.3510541214285712</v>
      </c>
      <c r="FP74" s="227">
        <f t="shared" ca="1" si="101"/>
        <v>2.3510541214285712</v>
      </c>
      <c r="FQ74" s="227">
        <f t="shared" ca="1" si="102"/>
        <v>2.3510541214285712</v>
      </c>
      <c r="FR74" s="227">
        <f t="shared" ca="1" si="102"/>
        <v>2.3510541214285712</v>
      </c>
      <c r="FS74" s="227">
        <f t="shared" ca="1" si="102"/>
        <v>2.3510541214285712</v>
      </c>
      <c r="FT74" s="227">
        <f t="shared" ca="1" si="102"/>
        <v>2.3510541214285712</v>
      </c>
      <c r="FU74" s="227">
        <f t="shared" ca="1" si="102"/>
        <v>2.3510541214285712</v>
      </c>
      <c r="FV74" s="227">
        <f t="shared" ca="1" si="102"/>
        <v>2.3510541214285712</v>
      </c>
      <c r="FW74" s="227">
        <f t="shared" ca="1" si="102"/>
        <v>2.3510541214285712</v>
      </c>
      <c r="FX74" s="227">
        <f t="shared" ca="1" si="102"/>
        <v>2.3510541214285712</v>
      </c>
      <c r="FY74" s="227">
        <f t="shared" ca="1" si="102"/>
        <v>2.3510541214285712</v>
      </c>
      <c r="FZ74" s="227">
        <f t="shared" ca="1" si="102"/>
        <v>2.3510541214285712</v>
      </c>
      <c r="GA74" s="227"/>
      <c r="GB74" s="227"/>
      <c r="GC74" s="227"/>
      <c r="GD74" s="227"/>
      <c r="GE74" s="227"/>
      <c r="GF74" s="227"/>
      <c r="GG74" s="227"/>
      <c r="GH74" s="227"/>
      <c r="GI74" s="227"/>
      <c r="GJ74" s="227"/>
      <c r="GK74" s="227"/>
      <c r="GL74" s="227"/>
      <c r="GM74" s="227"/>
      <c r="GN74" s="227"/>
      <c r="GO74" s="227"/>
      <c r="GP74" s="227"/>
      <c r="GQ74" s="227"/>
      <c r="GR74" s="227"/>
      <c r="GS74" s="227"/>
      <c r="GT74" s="227"/>
      <c r="GU74" s="227"/>
      <c r="GV74" s="227"/>
      <c r="GW74" s="227"/>
      <c r="GX74" s="227"/>
      <c r="GY74" s="227"/>
      <c r="GZ74" s="227"/>
      <c r="HA74" s="227"/>
      <c r="HB74" s="227"/>
      <c r="HC74" s="227"/>
      <c r="HD74" s="227"/>
      <c r="HE74" s="227"/>
      <c r="HF74" s="227"/>
      <c r="HG74" s="227"/>
      <c r="HH74" s="227"/>
      <c r="HI74" s="227"/>
      <c r="HJ74" s="227"/>
      <c r="HK74" s="227"/>
      <c r="HL74" s="227"/>
      <c r="HM74" s="227"/>
      <c r="HN74" s="227"/>
      <c r="HO74" s="227"/>
      <c r="HP74" s="227"/>
      <c r="HQ74" s="227"/>
      <c r="HR74" s="227"/>
      <c r="HS74" s="227"/>
      <c r="HT74" s="227"/>
      <c r="HU74" s="227"/>
      <c r="HV74" s="227"/>
      <c r="HW74" s="227"/>
      <c r="HX74" s="227"/>
      <c r="HY74" s="227"/>
      <c r="HZ74" s="227"/>
      <c r="IA74" s="227"/>
      <c r="IB74" s="227"/>
      <c r="IC74" s="227"/>
      <c r="ID74" s="227"/>
      <c r="IE74" s="227"/>
      <c r="IF74" s="227"/>
      <c r="IG74" s="227"/>
      <c r="IH74" s="227"/>
      <c r="II74" s="227"/>
      <c r="IJ74" s="227"/>
      <c r="IK74" s="227"/>
      <c r="IL74" s="227"/>
      <c r="IM74" s="227"/>
      <c r="IN74" s="227"/>
      <c r="IO74" s="227"/>
      <c r="IP74" s="227"/>
      <c r="IQ74" s="227"/>
      <c r="IR74" s="227"/>
      <c r="IS74" s="227"/>
      <c r="IT74" s="227"/>
      <c r="IU74" s="227"/>
      <c r="IV74" s="227"/>
      <c r="IW74" s="227"/>
      <c r="IX74" s="227"/>
      <c r="IY74" s="227"/>
      <c r="IZ74" s="227"/>
      <c r="JA74" s="227"/>
      <c r="JB74" s="227"/>
      <c r="JC74" s="227"/>
      <c r="JD74" s="227"/>
      <c r="JE74" s="227"/>
      <c r="JF74" s="227"/>
      <c r="JG74" s="227"/>
      <c r="JH74" s="227"/>
      <c r="JI74" s="227"/>
      <c r="JJ74" s="227"/>
      <c r="JK74" s="227"/>
      <c r="JL74" s="227"/>
      <c r="JM74" s="227"/>
      <c r="JN74" s="227"/>
      <c r="JO74" s="227"/>
      <c r="JP74" s="227"/>
      <c r="JQ74" s="227"/>
      <c r="JR74" s="227"/>
      <c r="JS74" s="227"/>
      <c r="JT74" s="227"/>
      <c r="JU74" s="227"/>
      <c r="JV74" s="227"/>
      <c r="JW74" s="227"/>
      <c r="JX74" s="227"/>
      <c r="JY74" s="227"/>
      <c r="JZ74" s="227"/>
      <c r="KA74" s="227"/>
      <c r="KB74" s="227"/>
      <c r="KC74" s="227"/>
      <c r="KD74" s="227"/>
      <c r="KE74" s="227"/>
      <c r="KF74" s="227"/>
      <c r="KG74" s="227"/>
      <c r="KH74" s="227"/>
      <c r="KI74" s="227"/>
      <c r="KJ74" s="227"/>
      <c r="KK74" s="227"/>
      <c r="KL74" s="227"/>
      <c r="KM74" s="227"/>
      <c r="KN74" s="227"/>
      <c r="KO74" s="227"/>
      <c r="KP74" s="227"/>
    </row>
    <row r="75" spans="1:338" s="187" customFormat="1" x14ac:dyDescent="0.3">
      <c r="A75" s="226">
        <f t="shared" si="103"/>
        <v>7</v>
      </c>
      <c r="B75" s="227" cm="1">
        <f t="array" aca="1" ref="B75" ca="1">INDIRECT("'Cronograma de Desembolso'!"&amp;ADDRESS(10,A75+3))</f>
        <v>411.43447124999994</v>
      </c>
      <c r="C75" s="228">
        <f t="shared" si="85"/>
        <v>0</v>
      </c>
      <c r="D75" s="227">
        <f t="shared" si="85"/>
        <v>0</v>
      </c>
      <c r="E75" s="227">
        <f t="shared" si="85"/>
        <v>0</v>
      </c>
      <c r="F75" s="227">
        <f t="shared" si="85"/>
        <v>0</v>
      </c>
      <c r="G75" s="227">
        <f t="shared" si="85"/>
        <v>0</v>
      </c>
      <c r="H75" s="227">
        <f t="shared" si="85"/>
        <v>0</v>
      </c>
      <c r="I75" s="227">
        <f t="shared" ca="1" si="85"/>
        <v>2.3645659267241377</v>
      </c>
      <c r="J75" s="227">
        <f t="shared" ca="1" si="85"/>
        <v>2.3645659267241377</v>
      </c>
      <c r="K75" s="227">
        <f t="shared" ca="1" si="85"/>
        <v>2.3645659267241377</v>
      </c>
      <c r="L75" s="227">
        <f t="shared" ca="1" si="85"/>
        <v>2.3645659267241377</v>
      </c>
      <c r="M75" s="227">
        <f t="shared" ca="1" si="86"/>
        <v>2.3645659267241377</v>
      </c>
      <c r="N75" s="227">
        <f t="shared" ca="1" si="86"/>
        <v>2.3645659267241377</v>
      </c>
      <c r="O75" s="227">
        <f t="shared" ca="1" si="86"/>
        <v>2.3645659267241377</v>
      </c>
      <c r="P75" s="227">
        <f t="shared" ca="1" si="86"/>
        <v>2.3645659267241377</v>
      </c>
      <c r="Q75" s="227">
        <f t="shared" ca="1" si="86"/>
        <v>2.3645659267241377</v>
      </c>
      <c r="R75" s="227">
        <f t="shared" ca="1" si="86"/>
        <v>2.3645659267241377</v>
      </c>
      <c r="S75" s="227">
        <f t="shared" ca="1" si="86"/>
        <v>2.3645659267241377</v>
      </c>
      <c r="T75" s="227">
        <f t="shared" ca="1" si="86"/>
        <v>2.3645659267241377</v>
      </c>
      <c r="U75" s="227">
        <f t="shared" ca="1" si="86"/>
        <v>2.3645659267241377</v>
      </c>
      <c r="V75" s="227">
        <f t="shared" ca="1" si="86"/>
        <v>2.3645659267241377</v>
      </c>
      <c r="W75" s="227">
        <f t="shared" ca="1" si="87"/>
        <v>2.3645659267241377</v>
      </c>
      <c r="X75" s="227">
        <f t="shared" ca="1" si="87"/>
        <v>2.3645659267241377</v>
      </c>
      <c r="Y75" s="227">
        <f t="shared" ca="1" si="87"/>
        <v>2.3645659267241377</v>
      </c>
      <c r="Z75" s="227">
        <f t="shared" ca="1" si="87"/>
        <v>2.3645659267241377</v>
      </c>
      <c r="AA75" s="227">
        <f t="shared" ca="1" si="87"/>
        <v>2.3645659267241377</v>
      </c>
      <c r="AB75" s="227">
        <f t="shared" ca="1" si="87"/>
        <v>2.3645659267241377</v>
      </c>
      <c r="AC75" s="227">
        <f t="shared" ca="1" si="87"/>
        <v>2.3645659267241377</v>
      </c>
      <c r="AD75" s="227">
        <f t="shared" ca="1" si="87"/>
        <v>2.3645659267241377</v>
      </c>
      <c r="AE75" s="227">
        <f t="shared" ca="1" si="87"/>
        <v>2.3645659267241377</v>
      </c>
      <c r="AF75" s="227">
        <f t="shared" ca="1" si="87"/>
        <v>2.3645659267241377</v>
      </c>
      <c r="AG75" s="227">
        <f t="shared" ca="1" si="88"/>
        <v>2.3645659267241377</v>
      </c>
      <c r="AH75" s="227">
        <f t="shared" ca="1" si="88"/>
        <v>2.3645659267241377</v>
      </c>
      <c r="AI75" s="227">
        <f t="shared" ca="1" si="88"/>
        <v>2.3645659267241377</v>
      </c>
      <c r="AJ75" s="227">
        <f t="shared" ca="1" si="88"/>
        <v>2.3645659267241377</v>
      </c>
      <c r="AK75" s="227">
        <f t="shared" ca="1" si="88"/>
        <v>2.3645659267241377</v>
      </c>
      <c r="AL75" s="227">
        <f t="shared" ca="1" si="88"/>
        <v>2.3645659267241377</v>
      </c>
      <c r="AM75" s="227">
        <f t="shared" ca="1" si="88"/>
        <v>2.3645659267241377</v>
      </c>
      <c r="AN75" s="227">
        <f t="shared" ca="1" si="88"/>
        <v>2.3645659267241377</v>
      </c>
      <c r="AO75" s="227">
        <f t="shared" ca="1" si="88"/>
        <v>2.3645659267241377</v>
      </c>
      <c r="AP75" s="227">
        <f t="shared" ca="1" si="88"/>
        <v>2.3645659267241377</v>
      </c>
      <c r="AQ75" s="227">
        <f t="shared" ca="1" si="89"/>
        <v>2.3645659267241377</v>
      </c>
      <c r="AR75" s="227">
        <f t="shared" ca="1" si="89"/>
        <v>2.3645659267241377</v>
      </c>
      <c r="AS75" s="227">
        <f t="shared" ca="1" si="89"/>
        <v>2.3645659267241377</v>
      </c>
      <c r="AT75" s="227">
        <f t="shared" ca="1" si="89"/>
        <v>2.3645659267241377</v>
      </c>
      <c r="AU75" s="227">
        <f t="shared" ca="1" si="89"/>
        <v>2.3645659267241377</v>
      </c>
      <c r="AV75" s="227">
        <f t="shared" ca="1" si="89"/>
        <v>2.3645659267241377</v>
      </c>
      <c r="AW75" s="227">
        <f t="shared" ca="1" si="89"/>
        <v>2.3645659267241377</v>
      </c>
      <c r="AX75" s="227">
        <f t="shared" ca="1" si="89"/>
        <v>2.3645659267241377</v>
      </c>
      <c r="AY75" s="227">
        <f t="shared" ca="1" si="89"/>
        <v>2.3645659267241377</v>
      </c>
      <c r="AZ75" s="227">
        <f t="shared" ca="1" si="89"/>
        <v>2.3645659267241377</v>
      </c>
      <c r="BA75" s="227">
        <f t="shared" ca="1" si="90"/>
        <v>2.3645659267241377</v>
      </c>
      <c r="BB75" s="227">
        <f t="shared" ca="1" si="90"/>
        <v>2.3645659267241377</v>
      </c>
      <c r="BC75" s="227">
        <f t="shared" ca="1" si="90"/>
        <v>2.3645659267241377</v>
      </c>
      <c r="BD75" s="227">
        <f t="shared" ca="1" si="90"/>
        <v>2.3645659267241377</v>
      </c>
      <c r="BE75" s="227">
        <f t="shared" ca="1" si="90"/>
        <v>2.3645659267241377</v>
      </c>
      <c r="BF75" s="227">
        <f t="shared" ca="1" si="90"/>
        <v>2.3645659267241377</v>
      </c>
      <c r="BG75" s="227">
        <f t="shared" ca="1" si="90"/>
        <v>2.3645659267241377</v>
      </c>
      <c r="BH75" s="227">
        <f t="shared" ca="1" si="90"/>
        <v>2.3645659267241377</v>
      </c>
      <c r="BI75" s="227">
        <f t="shared" ca="1" si="90"/>
        <v>2.3645659267241377</v>
      </c>
      <c r="BJ75" s="227">
        <f t="shared" ca="1" si="90"/>
        <v>2.3645659267241377</v>
      </c>
      <c r="BK75" s="227">
        <f t="shared" ca="1" si="91"/>
        <v>2.3645659267241377</v>
      </c>
      <c r="BL75" s="227">
        <f t="shared" ca="1" si="91"/>
        <v>2.3645659267241377</v>
      </c>
      <c r="BM75" s="227">
        <f t="shared" ca="1" si="91"/>
        <v>2.3645659267241377</v>
      </c>
      <c r="BN75" s="227">
        <f t="shared" ca="1" si="91"/>
        <v>2.3645659267241377</v>
      </c>
      <c r="BO75" s="227">
        <f t="shared" ca="1" si="91"/>
        <v>2.3645659267241377</v>
      </c>
      <c r="BP75" s="227">
        <f t="shared" ca="1" si="91"/>
        <v>2.3645659267241377</v>
      </c>
      <c r="BQ75" s="227">
        <f t="shared" ca="1" si="91"/>
        <v>2.3645659267241377</v>
      </c>
      <c r="BR75" s="227">
        <f t="shared" ca="1" si="91"/>
        <v>2.3645659267241377</v>
      </c>
      <c r="BS75" s="227">
        <f t="shared" ca="1" si="91"/>
        <v>2.3645659267241377</v>
      </c>
      <c r="BT75" s="227">
        <f t="shared" ca="1" si="91"/>
        <v>2.3645659267241377</v>
      </c>
      <c r="BU75" s="227">
        <f t="shared" ca="1" si="92"/>
        <v>2.3645659267241377</v>
      </c>
      <c r="BV75" s="227">
        <f t="shared" ca="1" si="92"/>
        <v>2.3645659267241377</v>
      </c>
      <c r="BW75" s="227">
        <f t="shared" ca="1" si="92"/>
        <v>2.3645659267241377</v>
      </c>
      <c r="BX75" s="227">
        <f t="shared" ca="1" si="92"/>
        <v>2.3645659267241377</v>
      </c>
      <c r="BY75" s="227">
        <f t="shared" ca="1" si="92"/>
        <v>2.3645659267241377</v>
      </c>
      <c r="BZ75" s="227">
        <f t="shared" ca="1" si="92"/>
        <v>2.3645659267241377</v>
      </c>
      <c r="CA75" s="227">
        <f t="shared" ca="1" si="92"/>
        <v>2.3645659267241377</v>
      </c>
      <c r="CB75" s="227">
        <f t="shared" ca="1" si="92"/>
        <v>2.3645659267241377</v>
      </c>
      <c r="CC75" s="227">
        <f t="shared" ca="1" si="92"/>
        <v>2.3645659267241377</v>
      </c>
      <c r="CD75" s="227">
        <f t="shared" ca="1" si="92"/>
        <v>2.3645659267241377</v>
      </c>
      <c r="CE75" s="227">
        <f t="shared" ca="1" si="93"/>
        <v>2.3645659267241377</v>
      </c>
      <c r="CF75" s="227">
        <f t="shared" ca="1" si="93"/>
        <v>2.3645659267241377</v>
      </c>
      <c r="CG75" s="227">
        <f t="shared" ca="1" si="93"/>
        <v>2.3645659267241377</v>
      </c>
      <c r="CH75" s="227">
        <f t="shared" ca="1" si="93"/>
        <v>2.3645659267241377</v>
      </c>
      <c r="CI75" s="227">
        <f t="shared" ca="1" si="93"/>
        <v>2.3645659267241377</v>
      </c>
      <c r="CJ75" s="227">
        <f t="shared" ca="1" si="93"/>
        <v>2.3645659267241377</v>
      </c>
      <c r="CK75" s="227">
        <f t="shared" ca="1" si="93"/>
        <v>2.3645659267241377</v>
      </c>
      <c r="CL75" s="227">
        <f t="shared" ca="1" si="93"/>
        <v>2.3645659267241377</v>
      </c>
      <c r="CM75" s="227">
        <f t="shared" ca="1" si="93"/>
        <v>2.3645659267241377</v>
      </c>
      <c r="CN75" s="227">
        <f t="shared" ca="1" si="93"/>
        <v>2.3645659267241377</v>
      </c>
      <c r="CO75" s="227">
        <f t="shared" ca="1" si="94"/>
        <v>2.3645659267241377</v>
      </c>
      <c r="CP75" s="227">
        <f t="shared" ca="1" si="94"/>
        <v>2.3645659267241377</v>
      </c>
      <c r="CQ75" s="227">
        <f t="shared" ca="1" si="94"/>
        <v>2.3645659267241377</v>
      </c>
      <c r="CR75" s="227">
        <f t="shared" ca="1" si="94"/>
        <v>2.3645659267241377</v>
      </c>
      <c r="CS75" s="227">
        <f t="shared" ca="1" si="94"/>
        <v>2.3645659267241377</v>
      </c>
      <c r="CT75" s="227">
        <f t="shared" ca="1" si="94"/>
        <v>2.3645659267241377</v>
      </c>
      <c r="CU75" s="227">
        <f t="shared" ca="1" si="94"/>
        <v>2.3645659267241377</v>
      </c>
      <c r="CV75" s="227">
        <f t="shared" ca="1" si="94"/>
        <v>2.3645659267241377</v>
      </c>
      <c r="CW75" s="227">
        <f t="shared" ca="1" si="94"/>
        <v>2.3645659267241377</v>
      </c>
      <c r="CX75" s="227">
        <f t="shared" ca="1" si="94"/>
        <v>2.3645659267241377</v>
      </c>
      <c r="CY75" s="227">
        <f t="shared" ca="1" si="95"/>
        <v>2.3645659267241377</v>
      </c>
      <c r="CZ75" s="227">
        <f t="shared" ca="1" si="95"/>
        <v>2.3645659267241377</v>
      </c>
      <c r="DA75" s="227">
        <f t="shared" ca="1" si="95"/>
        <v>2.3645659267241377</v>
      </c>
      <c r="DB75" s="227">
        <f t="shared" ca="1" si="95"/>
        <v>2.3645659267241377</v>
      </c>
      <c r="DC75" s="227">
        <f t="shared" ca="1" si="95"/>
        <v>2.3645659267241377</v>
      </c>
      <c r="DD75" s="227">
        <f t="shared" ca="1" si="95"/>
        <v>2.3645659267241377</v>
      </c>
      <c r="DE75" s="227">
        <f t="shared" ca="1" si="95"/>
        <v>2.3645659267241377</v>
      </c>
      <c r="DF75" s="227">
        <f t="shared" ca="1" si="95"/>
        <v>2.3645659267241377</v>
      </c>
      <c r="DG75" s="227">
        <f t="shared" ca="1" si="95"/>
        <v>2.3645659267241377</v>
      </c>
      <c r="DH75" s="227">
        <f t="shared" ca="1" si="95"/>
        <v>2.3645659267241377</v>
      </c>
      <c r="DI75" s="227">
        <f t="shared" ca="1" si="96"/>
        <v>2.3645659267241377</v>
      </c>
      <c r="DJ75" s="227">
        <f t="shared" ca="1" si="96"/>
        <v>2.3645659267241377</v>
      </c>
      <c r="DK75" s="227">
        <f t="shared" ca="1" si="96"/>
        <v>2.3645659267241377</v>
      </c>
      <c r="DL75" s="227">
        <f t="shared" ca="1" si="96"/>
        <v>2.3645659267241377</v>
      </c>
      <c r="DM75" s="227">
        <f t="shared" ca="1" si="96"/>
        <v>2.3645659267241377</v>
      </c>
      <c r="DN75" s="227">
        <f t="shared" ca="1" si="96"/>
        <v>2.3645659267241377</v>
      </c>
      <c r="DO75" s="227">
        <f t="shared" ca="1" si="96"/>
        <v>2.3645659267241377</v>
      </c>
      <c r="DP75" s="227">
        <f t="shared" ca="1" si="96"/>
        <v>2.3645659267241377</v>
      </c>
      <c r="DQ75" s="227">
        <f t="shared" ca="1" si="96"/>
        <v>2.3645659267241377</v>
      </c>
      <c r="DR75" s="227">
        <f t="shared" ca="1" si="96"/>
        <v>2.3645659267241377</v>
      </c>
      <c r="DS75" s="227">
        <f t="shared" ca="1" si="97"/>
        <v>2.3645659267241377</v>
      </c>
      <c r="DT75" s="227">
        <f t="shared" ca="1" si="97"/>
        <v>2.3645659267241377</v>
      </c>
      <c r="DU75" s="227">
        <f t="shared" ca="1" si="97"/>
        <v>2.3645659267241377</v>
      </c>
      <c r="DV75" s="227">
        <f t="shared" ca="1" si="97"/>
        <v>2.3645659267241377</v>
      </c>
      <c r="DW75" s="227">
        <f t="shared" ca="1" si="97"/>
        <v>2.3645659267241377</v>
      </c>
      <c r="DX75" s="227">
        <f t="shared" ca="1" si="97"/>
        <v>2.3645659267241377</v>
      </c>
      <c r="DY75" s="227">
        <f t="shared" ca="1" si="97"/>
        <v>2.3645659267241377</v>
      </c>
      <c r="DZ75" s="227">
        <f t="shared" ca="1" si="97"/>
        <v>2.3645659267241377</v>
      </c>
      <c r="EA75" s="227">
        <f t="shared" ca="1" si="97"/>
        <v>2.3645659267241377</v>
      </c>
      <c r="EB75" s="227">
        <f t="shared" ca="1" si="97"/>
        <v>2.3645659267241377</v>
      </c>
      <c r="EC75" s="227">
        <f t="shared" ca="1" si="98"/>
        <v>2.3645659267241377</v>
      </c>
      <c r="ED75" s="227">
        <f t="shared" ca="1" si="98"/>
        <v>2.3645659267241377</v>
      </c>
      <c r="EE75" s="227">
        <f t="shared" ca="1" si="98"/>
        <v>2.3645659267241377</v>
      </c>
      <c r="EF75" s="227">
        <f t="shared" ca="1" si="98"/>
        <v>2.3645659267241377</v>
      </c>
      <c r="EG75" s="227">
        <f t="shared" ca="1" si="98"/>
        <v>2.3645659267241377</v>
      </c>
      <c r="EH75" s="227">
        <f t="shared" ca="1" si="98"/>
        <v>2.3645659267241377</v>
      </c>
      <c r="EI75" s="227">
        <f t="shared" ca="1" si="98"/>
        <v>2.3645659267241377</v>
      </c>
      <c r="EJ75" s="227">
        <f t="shared" ca="1" si="98"/>
        <v>2.3645659267241377</v>
      </c>
      <c r="EK75" s="227">
        <f t="shared" ca="1" si="98"/>
        <v>2.3645659267241377</v>
      </c>
      <c r="EL75" s="227">
        <f t="shared" ca="1" si="98"/>
        <v>2.3645659267241377</v>
      </c>
      <c r="EM75" s="227">
        <f t="shared" ca="1" si="99"/>
        <v>2.3645659267241377</v>
      </c>
      <c r="EN75" s="227">
        <f t="shared" ca="1" si="99"/>
        <v>2.3645659267241377</v>
      </c>
      <c r="EO75" s="227">
        <f t="shared" ca="1" si="99"/>
        <v>2.3645659267241377</v>
      </c>
      <c r="EP75" s="227">
        <f t="shared" ca="1" si="99"/>
        <v>2.3645659267241377</v>
      </c>
      <c r="EQ75" s="227">
        <f t="shared" ca="1" si="99"/>
        <v>2.3645659267241377</v>
      </c>
      <c r="ER75" s="227">
        <f t="shared" ca="1" si="99"/>
        <v>2.3645659267241377</v>
      </c>
      <c r="ES75" s="227">
        <f t="shared" ca="1" si="99"/>
        <v>2.3645659267241377</v>
      </c>
      <c r="ET75" s="227">
        <f t="shared" ca="1" si="99"/>
        <v>2.3645659267241377</v>
      </c>
      <c r="EU75" s="227">
        <f t="shared" ca="1" si="99"/>
        <v>2.3645659267241377</v>
      </c>
      <c r="EV75" s="227">
        <f t="shared" ca="1" si="99"/>
        <v>2.3645659267241377</v>
      </c>
      <c r="EW75" s="227">
        <f t="shared" ca="1" si="100"/>
        <v>2.3645659267241377</v>
      </c>
      <c r="EX75" s="227">
        <f t="shared" ca="1" si="100"/>
        <v>2.3645659267241377</v>
      </c>
      <c r="EY75" s="227">
        <f t="shared" ca="1" si="100"/>
        <v>2.3645659267241377</v>
      </c>
      <c r="EZ75" s="227">
        <f t="shared" ca="1" si="100"/>
        <v>2.3645659267241377</v>
      </c>
      <c r="FA75" s="227">
        <f t="shared" ca="1" si="100"/>
        <v>2.3645659267241377</v>
      </c>
      <c r="FB75" s="227">
        <f t="shared" ca="1" si="100"/>
        <v>2.3645659267241377</v>
      </c>
      <c r="FC75" s="227">
        <f t="shared" ca="1" si="100"/>
        <v>2.3645659267241377</v>
      </c>
      <c r="FD75" s="227">
        <f t="shared" ca="1" si="100"/>
        <v>2.3645659267241377</v>
      </c>
      <c r="FE75" s="227">
        <f t="shared" ca="1" si="100"/>
        <v>2.3645659267241377</v>
      </c>
      <c r="FF75" s="227">
        <f t="shared" ca="1" si="100"/>
        <v>2.3645659267241377</v>
      </c>
      <c r="FG75" s="227">
        <f t="shared" ca="1" si="101"/>
        <v>2.3645659267241377</v>
      </c>
      <c r="FH75" s="227">
        <f t="shared" ca="1" si="101"/>
        <v>2.3645659267241377</v>
      </c>
      <c r="FI75" s="227">
        <f t="shared" ca="1" si="101"/>
        <v>2.3645659267241377</v>
      </c>
      <c r="FJ75" s="227">
        <f t="shared" ca="1" si="101"/>
        <v>2.3645659267241377</v>
      </c>
      <c r="FK75" s="227">
        <f t="shared" ca="1" si="101"/>
        <v>2.3645659267241377</v>
      </c>
      <c r="FL75" s="227">
        <f t="shared" ca="1" si="101"/>
        <v>2.3645659267241377</v>
      </c>
      <c r="FM75" s="227">
        <f t="shared" ca="1" si="101"/>
        <v>2.3645659267241377</v>
      </c>
      <c r="FN75" s="227">
        <f t="shared" ca="1" si="101"/>
        <v>2.3645659267241377</v>
      </c>
      <c r="FO75" s="227">
        <f t="shared" ca="1" si="101"/>
        <v>2.3645659267241377</v>
      </c>
      <c r="FP75" s="227">
        <f t="shared" ca="1" si="101"/>
        <v>2.3645659267241377</v>
      </c>
      <c r="FQ75" s="227">
        <f t="shared" ca="1" si="102"/>
        <v>2.3645659267241377</v>
      </c>
      <c r="FR75" s="227">
        <f t="shared" ca="1" si="102"/>
        <v>2.3645659267241377</v>
      </c>
      <c r="FS75" s="227">
        <f t="shared" ca="1" si="102"/>
        <v>2.3645659267241377</v>
      </c>
      <c r="FT75" s="227">
        <f t="shared" ca="1" si="102"/>
        <v>2.3645659267241377</v>
      </c>
      <c r="FU75" s="227">
        <f t="shared" ca="1" si="102"/>
        <v>2.3645659267241377</v>
      </c>
      <c r="FV75" s="227">
        <f t="shared" ca="1" si="102"/>
        <v>2.3645659267241377</v>
      </c>
      <c r="FW75" s="227">
        <f t="shared" ca="1" si="102"/>
        <v>2.3645659267241377</v>
      </c>
      <c r="FX75" s="227">
        <f t="shared" ca="1" si="102"/>
        <v>2.3645659267241377</v>
      </c>
      <c r="FY75" s="227">
        <f t="shared" ca="1" si="102"/>
        <v>2.3645659267241377</v>
      </c>
      <c r="FZ75" s="227">
        <f t="shared" ca="1" si="102"/>
        <v>2.3645659267241377</v>
      </c>
      <c r="GA75" s="227"/>
      <c r="GB75" s="227"/>
      <c r="GC75" s="227"/>
      <c r="GD75" s="227"/>
      <c r="GE75" s="227"/>
      <c r="GF75" s="227"/>
      <c r="GG75" s="227"/>
      <c r="GH75" s="227"/>
      <c r="GI75" s="227"/>
      <c r="GJ75" s="227"/>
      <c r="GK75" s="227"/>
      <c r="GL75" s="227"/>
      <c r="GM75" s="227"/>
      <c r="GN75" s="227"/>
      <c r="GO75" s="227"/>
      <c r="GP75" s="227"/>
      <c r="GQ75" s="227"/>
      <c r="GR75" s="227"/>
      <c r="GS75" s="227"/>
      <c r="GT75" s="227"/>
      <c r="GU75" s="227"/>
      <c r="GV75" s="227"/>
      <c r="GW75" s="227"/>
      <c r="GX75" s="227"/>
      <c r="GY75" s="227"/>
      <c r="GZ75" s="227"/>
      <c r="HA75" s="227"/>
      <c r="HB75" s="227"/>
      <c r="HC75" s="227"/>
      <c r="HD75" s="227"/>
      <c r="HE75" s="227"/>
      <c r="HF75" s="227"/>
      <c r="HG75" s="227"/>
      <c r="HH75" s="227"/>
      <c r="HI75" s="227"/>
      <c r="HJ75" s="227"/>
      <c r="HK75" s="227"/>
      <c r="HL75" s="227"/>
      <c r="HM75" s="227"/>
      <c r="HN75" s="227"/>
      <c r="HO75" s="227"/>
      <c r="HP75" s="227"/>
      <c r="HQ75" s="227"/>
      <c r="HR75" s="227"/>
      <c r="HS75" s="227"/>
      <c r="HT75" s="227"/>
      <c r="HU75" s="227"/>
      <c r="HV75" s="227"/>
      <c r="HW75" s="227"/>
      <c r="HX75" s="227"/>
      <c r="HY75" s="227"/>
      <c r="HZ75" s="227"/>
      <c r="IA75" s="227"/>
      <c r="IB75" s="227"/>
      <c r="IC75" s="227"/>
      <c r="ID75" s="227"/>
      <c r="IE75" s="227"/>
      <c r="IF75" s="227"/>
      <c r="IG75" s="227"/>
      <c r="IH75" s="227"/>
      <c r="II75" s="227"/>
      <c r="IJ75" s="227"/>
      <c r="IK75" s="227"/>
      <c r="IL75" s="227"/>
      <c r="IM75" s="227"/>
      <c r="IN75" s="227"/>
      <c r="IO75" s="227"/>
      <c r="IP75" s="227"/>
      <c r="IQ75" s="227"/>
      <c r="IR75" s="227"/>
      <c r="IS75" s="227"/>
      <c r="IT75" s="227"/>
      <c r="IU75" s="227"/>
      <c r="IV75" s="227"/>
      <c r="IW75" s="227"/>
      <c r="IX75" s="227"/>
      <c r="IY75" s="227"/>
      <c r="IZ75" s="227"/>
      <c r="JA75" s="227"/>
      <c r="JB75" s="227"/>
      <c r="JC75" s="227"/>
      <c r="JD75" s="227"/>
      <c r="JE75" s="227"/>
      <c r="JF75" s="227"/>
      <c r="JG75" s="227"/>
      <c r="JH75" s="227"/>
      <c r="JI75" s="227"/>
      <c r="JJ75" s="227"/>
      <c r="JK75" s="227"/>
      <c r="JL75" s="227"/>
      <c r="JM75" s="227"/>
      <c r="JN75" s="227"/>
      <c r="JO75" s="227"/>
      <c r="JP75" s="227"/>
      <c r="JQ75" s="227"/>
      <c r="JR75" s="227"/>
      <c r="JS75" s="227"/>
      <c r="JT75" s="227"/>
      <c r="JU75" s="227"/>
      <c r="JV75" s="227"/>
      <c r="JW75" s="227"/>
      <c r="JX75" s="227"/>
      <c r="JY75" s="227"/>
      <c r="JZ75" s="227"/>
      <c r="KA75" s="227"/>
      <c r="KB75" s="227"/>
      <c r="KC75" s="227"/>
      <c r="KD75" s="227"/>
      <c r="KE75" s="227"/>
      <c r="KF75" s="227"/>
      <c r="KG75" s="227"/>
      <c r="KH75" s="227"/>
      <c r="KI75" s="227"/>
      <c r="KJ75" s="227"/>
      <c r="KK75" s="227"/>
      <c r="KL75" s="227"/>
      <c r="KM75" s="227"/>
      <c r="KN75" s="227"/>
      <c r="KO75" s="227"/>
      <c r="KP75" s="227"/>
    </row>
    <row r="76" spans="1:338" s="187" customFormat="1" x14ac:dyDescent="0.3">
      <c r="A76" s="226">
        <f t="shared" si="103"/>
        <v>8</v>
      </c>
      <c r="B76" s="227" cm="1">
        <f t="array" aca="1" ref="B76" ca="1">INDIRECT("'Cronograma de Desembolso'!"&amp;ADDRESS(10,A76+3))</f>
        <v>411.43447124999994</v>
      </c>
      <c r="C76" s="228">
        <f t="shared" si="85"/>
        <v>0</v>
      </c>
      <c r="D76" s="227">
        <f t="shared" si="85"/>
        <v>0</v>
      </c>
      <c r="E76" s="227">
        <f t="shared" si="85"/>
        <v>0</v>
      </c>
      <c r="F76" s="227">
        <f t="shared" si="85"/>
        <v>0</v>
      </c>
      <c r="G76" s="227">
        <f t="shared" si="85"/>
        <v>0</v>
      </c>
      <c r="H76" s="227">
        <f t="shared" si="85"/>
        <v>0</v>
      </c>
      <c r="I76" s="227">
        <f t="shared" si="85"/>
        <v>0</v>
      </c>
      <c r="J76" s="227">
        <f t="shared" ca="1" si="85"/>
        <v>2.3782339378612716</v>
      </c>
      <c r="K76" s="227">
        <f t="shared" ca="1" si="85"/>
        <v>2.3782339378612716</v>
      </c>
      <c r="L76" s="227">
        <f t="shared" ca="1" si="85"/>
        <v>2.3782339378612716</v>
      </c>
      <c r="M76" s="227">
        <f t="shared" ca="1" si="86"/>
        <v>2.3782339378612716</v>
      </c>
      <c r="N76" s="227">
        <f t="shared" ca="1" si="86"/>
        <v>2.3782339378612716</v>
      </c>
      <c r="O76" s="227">
        <f t="shared" ca="1" si="86"/>
        <v>2.3782339378612716</v>
      </c>
      <c r="P76" s="227">
        <f t="shared" ca="1" si="86"/>
        <v>2.3782339378612716</v>
      </c>
      <c r="Q76" s="227">
        <f t="shared" ca="1" si="86"/>
        <v>2.3782339378612716</v>
      </c>
      <c r="R76" s="227">
        <f t="shared" ca="1" si="86"/>
        <v>2.3782339378612716</v>
      </c>
      <c r="S76" s="227">
        <f t="shared" ca="1" si="86"/>
        <v>2.3782339378612716</v>
      </c>
      <c r="T76" s="227">
        <f t="shared" ca="1" si="86"/>
        <v>2.3782339378612716</v>
      </c>
      <c r="U76" s="227">
        <f t="shared" ca="1" si="86"/>
        <v>2.3782339378612716</v>
      </c>
      <c r="V76" s="227">
        <f t="shared" ca="1" si="86"/>
        <v>2.3782339378612716</v>
      </c>
      <c r="W76" s="227">
        <f t="shared" ca="1" si="87"/>
        <v>2.3782339378612716</v>
      </c>
      <c r="X76" s="227">
        <f t="shared" ca="1" si="87"/>
        <v>2.3782339378612716</v>
      </c>
      <c r="Y76" s="227">
        <f t="shared" ca="1" si="87"/>
        <v>2.3782339378612716</v>
      </c>
      <c r="Z76" s="227">
        <f t="shared" ca="1" si="87"/>
        <v>2.3782339378612716</v>
      </c>
      <c r="AA76" s="227">
        <f t="shared" ca="1" si="87"/>
        <v>2.3782339378612716</v>
      </c>
      <c r="AB76" s="227">
        <f t="shared" ca="1" si="87"/>
        <v>2.3782339378612716</v>
      </c>
      <c r="AC76" s="227">
        <f t="shared" ca="1" si="87"/>
        <v>2.3782339378612716</v>
      </c>
      <c r="AD76" s="227">
        <f t="shared" ca="1" si="87"/>
        <v>2.3782339378612716</v>
      </c>
      <c r="AE76" s="227">
        <f t="shared" ca="1" si="87"/>
        <v>2.3782339378612716</v>
      </c>
      <c r="AF76" s="227">
        <f t="shared" ca="1" si="87"/>
        <v>2.3782339378612716</v>
      </c>
      <c r="AG76" s="227">
        <f t="shared" ca="1" si="88"/>
        <v>2.3782339378612716</v>
      </c>
      <c r="AH76" s="227">
        <f t="shared" ca="1" si="88"/>
        <v>2.3782339378612716</v>
      </c>
      <c r="AI76" s="227">
        <f t="shared" ca="1" si="88"/>
        <v>2.3782339378612716</v>
      </c>
      <c r="AJ76" s="227">
        <f t="shared" ca="1" si="88"/>
        <v>2.3782339378612716</v>
      </c>
      <c r="AK76" s="227">
        <f t="shared" ca="1" si="88"/>
        <v>2.3782339378612716</v>
      </c>
      <c r="AL76" s="227">
        <f t="shared" ca="1" si="88"/>
        <v>2.3782339378612716</v>
      </c>
      <c r="AM76" s="227">
        <f t="shared" ca="1" si="88"/>
        <v>2.3782339378612716</v>
      </c>
      <c r="AN76" s="227">
        <f t="shared" ca="1" si="88"/>
        <v>2.3782339378612716</v>
      </c>
      <c r="AO76" s="227">
        <f t="shared" ca="1" si="88"/>
        <v>2.3782339378612716</v>
      </c>
      <c r="AP76" s="227">
        <f t="shared" ca="1" si="88"/>
        <v>2.3782339378612716</v>
      </c>
      <c r="AQ76" s="227">
        <f t="shared" ca="1" si="89"/>
        <v>2.3782339378612716</v>
      </c>
      <c r="AR76" s="227">
        <f t="shared" ca="1" si="89"/>
        <v>2.3782339378612716</v>
      </c>
      <c r="AS76" s="227">
        <f t="shared" ca="1" si="89"/>
        <v>2.3782339378612716</v>
      </c>
      <c r="AT76" s="227">
        <f t="shared" ca="1" si="89"/>
        <v>2.3782339378612716</v>
      </c>
      <c r="AU76" s="227">
        <f t="shared" ca="1" si="89"/>
        <v>2.3782339378612716</v>
      </c>
      <c r="AV76" s="227">
        <f t="shared" ca="1" si="89"/>
        <v>2.3782339378612716</v>
      </c>
      <c r="AW76" s="227">
        <f t="shared" ca="1" si="89"/>
        <v>2.3782339378612716</v>
      </c>
      <c r="AX76" s="227">
        <f t="shared" ca="1" si="89"/>
        <v>2.3782339378612716</v>
      </c>
      <c r="AY76" s="227">
        <f t="shared" ca="1" si="89"/>
        <v>2.3782339378612716</v>
      </c>
      <c r="AZ76" s="227">
        <f t="shared" ca="1" si="89"/>
        <v>2.3782339378612716</v>
      </c>
      <c r="BA76" s="227">
        <f t="shared" ca="1" si="90"/>
        <v>2.3782339378612716</v>
      </c>
      <c r="BB76" s="227">
        <f t="shared" ca="1" si="90"/>
        <v>2.3782339378612716</v>
      </c>
      <c r="BC76" s="227">
        <f t="shared" ca="1" si="90"/>
        <v>2.3782339378612716</v>
      </c>
      <c r="BD76" s="227">
        <f t="shared" ca="1" si="90"/>
        <v>2.3782339378612716</v>
      </c>
      <c r="BE76" s="227">
        <f t="shared" ca="1" si="90"/>
        <v>2.3782339378612716</v>
      </c>
      <c r="BF76" s="227">
        <f t="shared" ca="1" si="90"/>
        <v>2.3782339378612716</v>
      </c>
      <c r="BG76" s="227">
        <f t="shared" ca="1" si="90"/>
        <v>2.3782339378612716</v>
      </c>
      <c r="BH76" s="227">
        <f t="shared" ca="1" si="90"/>
        <v>2.3782339378612716</v>
      </c>
      <c r="BI76" s="227">
        <f t="shared" ca="1" si="90"/>
        <v>2.3782339378612716</v>
      </c>
      <c r="BJ76" s="227">
        <f t="shared" ca="1" si="90"/>
        <v>2.3782339378612716</v>
      </c>
      <c r="BK76" s="227">
        <f t="shared" ca="1" si="91"/>
        <v>2.3782339378612716</v>
      </c>
      <c r="BL76" s="227">
        <f t="shared" ca="1" si="91"/>
        <v>2.3782339378612716</v>
      </c>
      <c r="BM76" s="227">
        <f t="shared" ca="1" si="91"/>
        <v>2.3782339378612716</v>
      </c>
      <c r="BN76" s="227">
        <f t="shared" ca="1" si="91"/>
        <v>2.3782339378612716</v>
      </c>
      <c r="BO76" s="227">
        <f t="shared" ca="1" si="91"/>
        <v>2.3782339378612716</v>
      </c>
      <c r="BP76" s="227">
        <f t="shared" ca="1" si="91"/>
        <v>2.3782339378612716</v>
      </c>
      <c r="BQ76" s="227">
        <f t="shared" ca="1" si="91"/>
        <v>2.3782339378612716</v>
      </c>
      <c r="BR76" s="227">
        <f t="shared" ca="1" si="91"/>
        <v>2.3782339378612716</v>
      </c>
      <c r="BS76" s="227">
        <f t="shared" ca="1" si="91"/>
        <v>2.3782339378612716</v>
      </c>
      <c r="BT76" s="227">
        <f t="shared" ca="1" si="91"/>
        <v>2.3782339378612716</v>
      </c>
      <c r="BU76" s="227">
        <f t="shared" ca="1" si="92"/>
        <v>2.3782339378612716</v>
      </c>
      <c r="BV76" s="227">
        <f t="shared" ca="1" si="92"/>
        <v>2.3782339378612716</v>
      </c>
      <c r="BW76" s="227">
        <f t="shared" ca="1" si="92"/>
        <v>2.3782339378612716</v>
      </c>
      <c r="BX76" s="227">
        <f t="shared" ca="1" si="92"/>
        <v>2.3782339378612716</v>
      </c>
      <c r="BY76" s="227">
        <f t="shared" ca="1" si="92"/>
        <v>2.3782339378612716</v>
      </c>
      <c r="BZ76" s="227">
        <f t="shared" ca="1" si="92"/>
        <v>2.3782339378612716</v>
      </c>
      <c r="CA76" s="227">
        <f t="shared" ca="1" si="92"/>
        <v>2.3782339378612716</v>
      </c>
      <c r="CB76" s="227">
        <f t="shared" ca="1" si="92"/>
        <v>2.3782339378612716</v>
      </c>
      <c r="CC76" s="227">
        <f t="shared" ca="1" si="92"/>
        <v>2.3782339378612716</v>
      </c>
      <c r="CD76" s="227">
        <f t="shared" ca="1" si="92"/>
        <v>2.3782339378612716</v>
      </c>
      <c r="CE76" s="227">
        <f t="shared" ca="1" si="93"/>
        <v>2.3782339378612716</v>
      </c>
      <c r="CF76" s="227">
        <f t="shared" ca="1" si="93"/>
        <v>2.3782339378612716</v>
      </c>
      <c r="CG76" s="227">
        <f t="shared" ca="1" si="93"/>
        <v>2.3782339378612716</v>
      </c>
      <c r="CH76" s="227">
        <f t="shared" ca="1" si="93"/>
        <v>2.3782339378612716</v>
      </c>
      <c r="CI76" s="227">
        <f t="shared" ca="1" si="93"/>
        <v>2.3782339378612716</v>
      </c>
      <c r="CJ76" s="227">
        <f t="shared" ca="1" si="93"/>
        <v>2.3782339378612716</v>
      </c>
      <c r="CK76" s="227">
        <f t="shared" ca="1" si="93"/>
        <v>2.3782339378612716</v>
      </c>
      <c r="CL76" s="227">
        <f t="shared" ca="1" si="93"/>
        <v>2.3782339378612716</v>
      </c>
      <c r="CM76" s="227">
        <f t="shared" ca="1" si="93"/>
        <v>2.3782339378612716</v>
      </c>
      <c r="CN76" s="227">
        <f t="shared" ca="1" si="93"/>
        <v>2.3782339378612716</v>
      </c>
      <c r="CO76" s="227">
        <f t="shared" ca="1" si="94"/>
        <v>2.3782339378612716</v>
      </c>
      <c r="CP76" s="227">
        <f t="shared" ca="1" si="94"/>
        <v>2.3782339378612716</v>
      </c>
      <c r="CQ76" s="227">
        <f t="shared" ca="1" si="94"/>
        <v>2.3782339378612716</v>
      </c>
      <c r="CR76" s="227">
        <f t="shared" ca="1" si="94"/>
        <v>2.3782339378612716</v>
      </c>
      <c r="CS76" s="227">
        <f t="shared" ca="1" si="94"/>
        <v>2.3782339378612716</v>
      </c>
      <c r="CT76" s="227">
        <f t="shared" ca="1" si="94"/>
        <v>2.3782339378612716</v>
      </c>
      <c r="CU76" s="227">
        <f t="shared" ca="1" si="94"/>
        <v>2.3782339378612716</v>
      </c>
      <c r="CV76" s="227">
        <f t="shared" ca="1" si="94"/>
        <v>2.3782339378612716</v>
      </c>
      <c r="CW76" s="227">
        <f t="shared" ca="1" si="94"/>
        <v>2.3782339378612716</v>
      </c>
      <c r="CX76" s="227">
        <f t="shared" ca="1" si="94"/>
        <v>2.3782339378612716</v>
      </c>
      <c r="CY76" s="227">
        <f t="shared" ca="1" si="95"/>
        <v>2.3782339378612716</v>
      </c>
      <c r="CZ76" s="227">
        <f t="shared" ca="1" si="95"/>
        <v>2.3782339378612716</v>
      </c>
      <c r="DA76" s="227">
        <f t="shared" ca="1" si="95"/>
        <v>2.3782339378612716</v>
      </c>
      <c r="DB76" s="227">
        <f t="shared" ca="1" si="95"/>
        <v>2.3782339378612716</v>
      </c>
      <c r="DC76" s="227">
        <f t="shared" ca="1" si="95"/>
        <v>2.3782339378612716</v>
      </c>
      <c r="DD76" s="227">
        <f t="shared" ca="1" si="95"/>
        <v>2.3782339378612716</v>
      </c>
      <c r="DE76" s="227">
        <f t="shared" ca="1" si="95"/>
        <v>2.3782339378612716</v>
      </c>
      <c r="DF76" s="227">
        <f t="shared" ca="1" si="95"/>
        <v>2.3782339378612716</v>
      </c>
      <c r="DG76" s="227">
        <f t="shared" ca="1" si="95"/>
        <v>2.3782339378612716</v>
      </c>
      <c r="DH76" s="227">
        <f t="shared" ca="1" si="95"/>
        <v>2.3782339378612716</v>
      </c>
      <c r="DI76" s="227">
        <f t="shared" ca="1" si="96"/>
        <v>2.3782339378612716</v>
      </c>
      <c r="DJ76" s="227">
        <f t="shared" ca="1" si="96"/>
        <v>2.3782339378612716</v>
      </c>
      <c r="DK76" s="227">
        <f t="shared" ca="1" si="96"/>
        <v>2.3782339378612716</v>
      </c>
      <c r="DL76" s="227">
        <f t="shared" ca="1" si="96"/>
        <v>2.3782339378612716</v>
      </c>
      <c r="DM76" s="227">
        <f t="shared" ca="1" si="96"/>
        <v>2.3782339378612716</v>
      </c>
      <c r="DN76" s="227">
        <f t="shared" ca="1" si="96"/>
        <v>2.3782339378612716</v>
      </c>
      <c r="DO76" s="227">
        <f t="shared" ca="1" si="96"/>
        <v>2.3782339378612716</v>
      </c>
      <c r="DP76" s="227">
        <f t="shared" ca="1" si="96"/>
        <v>2.3782339378612716</v>
      </c>
      <c r="DQ76" s="227">
        <f t="shared" ca="1" si="96"/>
        <v>2.3782339378612716</v>
      </c>
      <c r="DR76" s="227">
        <f t="shared" ca="1" si="96"/>
        <v>2.3782339378612716</v>
      </c>
      <c r="DS76" s="227">
        <f t="shared" ca="1" si="97"/>
        <v>2.3782339378612716</v>
      </c>
      <c r="DT76" s="227">
        <f t="shared" ca="1" si="97"/>
        <v>2.3782339378612716</v>
      </c>
      <c r="DU76" s="227">
        <f t="shared" ca="1" si="97"/>
        <v>2.3782339378612716</v>
      </c>
      <c r="DV76" s="227">
        <f t="shared" ca="1" si="97"/>
        <v>2.3782339378612716</v>
      </c>
      <c r="DW76" s="227">
        <f t="shared" ca="1" si="97"/>
        <v>2.3782339378612716</v>
      </c>
      <c r="DX76" s="227">
        <f t="shared" ca="1" si="97"/>
        <v>2.3782339378612716</v>
      </c>
      <c r="DY76" s="227">
        <f t="shared" ca="1" si="97"/>
        <v>2.3782339378612716</v>
      </c>
      <c r="DZ76" s="227">
        <f t="shared" ca="1" si="97"/>
        <v>2.3782339378612716</v>
      </c>
      <c r="EA76" s="227">
        <f t="shared" ca="1" si="97"/>
        <v>2.3782339378612716</v>
      </c>
      <c r="EB76" s="227">
        <f t="shared" ca="1" si="97"/>
        <v>2.3782339378612716</v>
      </c>
      <c r="EC76" s="227">
        <f t="shared" ca="1" si="98"/>
        <v>2.3782339378612716</v>
      </c>
      <c r="ED76" s="227">
        <f t="shared" ca="1" si="98"/>
        <v>2.3782339378612716</v>
      </c>
      <c r="EE76" s="227">
        <f t="shared" ca="1" si="98"/>
        <v>2.3782339378612716</v>
      </c>
      <c r="EF76" s="227">
        <f t="shared" ca="1" si="98"/>
        <v>2.3782339378612716</v>
      </c>
      <c r="EG76" s="227">
        <f t="shared" ca="1" si="98"/>
        <v>2.3782339378612716</v>
      </c>
      <c r="EH76" s="227">
        <f t="shared" ca="1" si="98"/>
        <v>2.3782339378612716</v>
      </c>
      <c r="EI76" s="227">
        <f t="shared" ca="1" si="98"/>
        <v>2.3782339378612716</v>
      </c>
      <c r="EJ76" s="227">
        <f t="shared" ca="1" si="98"/>
        <v>2.3782339378612716</v>
      </c>
      <c r="EK76" s="227">
        <f t="shared" ca="1" si="98"/>
        <v>2.3782339378612716</v>
      </c>
      <c r="EL76" s="227">
        <f t="shared" ca="1" si="98"/>
        <v>2.3782339378612716</v>
      </c>
      <c r="EM76" s="227">
        <f t="shared" ca="1" si="99"/>
        <v>2.3782339378612716</v>
      </c>
      <c r="EN76" s="227">
        <f t="shared" ca="1" si="99"/>
        <v>2.3782339378612716</v>
      </c>
      <c r="EO76" s="227">
        <f t="shared" ca="1" si="99"/>
        <v>2.3782339378612716</v>
      </c>
      <c r="EP76" s="227">
        <f t="shared" ca="1" si="99"/>
        <v>2.3782339378612716</v>
      </c>
      <c r="EQ76" s="227">
        <f t="shared" ca="1" si="99"/>
        <v>2.3782339378612716</v>
      </c>
      <c r="ER76" s="227">
        <f t="shared" ca="1" si="99"/>
        <v>2.3782339378612716</v>
      </c>
      <c r="ES76" s="227">
        <f t="shared" ca="1" si="99"/>
        <v>2.3782339378612716</v>
      </c>
      <c r="ET76" s="227">
        <f t="shared" ca="1" si="99"/>
        <v>2.3782339378612716</v>
      </c>
      <c r="EU76" s="227">
        <f t="shared" ca="1" si="99"/>
        <v>2.3782339378612716</v>
      </c>
      <c r="EV76" s="227">
        <f t="shared" ca="1" si="99"/>
        <v>2.3782339378612716</v>
      </c>
      <c r="EW76" s="227">
        <f t="shared" ca="1" si="100"/>
        <v>2.3782339378612716</v>
      </c>
      <c r="EX76" s="227">
        <f t="shared" ca="1" si="100"/>
        <v>2.3782339378612716</v>
      </c>
      <c r="EY76" s="227">
        <f t="shared" ca="1" si="100"/>
        <v>2.3782339378612716</v>
      </c>
      <c r="EZ76" s="227">
        <f t="shared" ca="1" si="100"/>
        <v>2.3782339378612716</v>
      </c>
      <c r="FA76" s="227">
        <f t="shared" ca="1" si="100"/>
        <v>2.3782339378612716</v>
      </c>
      <c r="FB76" s="227">
        <f t="shared" ca="1" si="100"/>
        <v>2.3782339378612716</v>
      </c>
      <c r="FC76" s="227">
        <f t="shared" ca="1" si="100"/>
        <v>2.3782339378612716</v>
      </c>
      <c r="FD76" s="227">
        <f t="shared" ca="1" si="100"/>
        <v>2.3782339378612716</v>
      </c>
      <c r="FE76" s="227">
        <f t="shared" ca="1" si="100"/>
        <v>2.3782339378612716</v>
      </c>
      <c r="FF76" s="227">
        <f t="shared" ca="1" si="100"/>
        <v>2.3782339378612716</v>
      </c>
      <c r="FG76" s="227">
        <f t="shared" ca="1" si="101"/>
        <v>2.3782339378612716</v>
      </c>
      <c r="FH76" s="227">
        <f t="shared" ca="1" si="101"/>
        <v>2.3782339378612716</v>
      </c>
      <c r="FI76" s="227">
        <f t="shared" ca="1" si="101"/>
        <v>2.3782339378612716</v>
      </c>
      <c r="FJ76" s="227">
        <f t="shared" ca="1" si="101"/>
        <v>2.3782339378612716</v>
      </c>
      <c r="FK76" s="227">
        <f t="shared" ca="1" si="101"/>
        <v>2.3782339378612716</v>
      </c>
      <c r="FL76" s="227">
        <f t="shared" ca="1" si="101"/>
        <v>2.3782339378612716</v>
      </c>
      <c r="FM76" s="227">
        <f t="shared" ca="1" si="101"/>
        <v>2.3782339378612716</v>
      </c>
      <c r="FN76" s="227">
        <f t="shared" ca="1" si="101"/>
        <v>2.3782339378612716</v>
      </c>
      <c r="FO76" s="227">
        <f t="shared" ca="1" si="101"/>
        <v>2.3782339378612716</v>
      </c>
      <c r="FP76" s="227">
        <f t="shared" ca="1" si="101"/>
        <v>2.3782339378612716</v>
      </c>
      <c r="FQ76" s="227">
        <f t="shared" ca="1" si="102"/>
        <v>2.3782339378612716</v>
      </c>
      <c r="FR76" s="227">
        <f t="shared" ca="1" si="102"/>
        <v>2.3782339378612716</v>
      </c>
      <c r="FS76" s="227">
        <f t="shared" ca="1" si="102"/>
        <v>2.3782339378612716</v>
      </c>
      <c r="FT76" s="227">
        <f t="shared" ca="1" si="102"/>
        <v>2.3782339378612716</v>
      </c>
      <c r="FU76" s="227">
        <f t="shared" ca="1" si="102"/>
        <v>2.3782339378612716</v>
      </c>
      <c r="FV76" s="227">
        <f t="shared" ca="1" si="102"/>
        <v>2.3782339378612716</v>
      </c>
      <c r="FW76" s="227">
        <f t="shared" ca="1" si="102"/>
        <v>2.3782339378612716</v>
      </c>
      <c r="FX76" s="227">
        <f t="shared" ca="1" si="102"/>
        <v>2.3782339378612716</v>
      </c>
      <c r="FY76" s="227">
        <f t="shared" ca="1" si="102"/>
        <v>2.3782339378612716</v>
      </c>
      <c r="FZ76" s="227">
        <f t="shared" ca="1" si="102"/>
        <v>2.3782339378612716</v>
      </c>
      <c r="GA76" s="227"/>
      <c r="GB76" s="227"/>
      <c r="GC76" s="227"/>
      <c r="GD76" s="227"/>
      <c r="GE76" s="227"/>
      <c r="GF76" s="227"/>
      <c r="GG76" s="227"/>
      <c r="GH76" s="227"/>
      <c r="GI76" s="227"/>
      <c r="GJ76" s="227"/>
      <c r="GK76" s="227"/>
      <c r="GL76" s="227"/>
      <c r="GM76" s="227"/>
      <c r="GN76" s="227"/>
      <c r="GO76" s="227"/>
      <c r="GP76" s="227"/>
      <c r="GQ76" s="227"/>
      <c r="GR76" s="227"/>
      <c r="GS76" s="227"/>
      <c r="GT76" s="227"/>
      <c r="GU76" s="227"/>
      <c r="GV76" s="227"/>
      <c r="GW76" s="227"/>
      <c r="GX76" s="227"/>
      <c r="GY76" s="227"/>
      <c r="GZ76" s="227"/>
      <c r="HA76" s="227"/>
      <c r="HB76" s="227"/>
      <c r="HC76" s="227"/>
      <c r="HD76" s="227"/>
      <c r="HE76" s="227"/>
      <c r="HF76" s="227"/>
      <c r="HG76" s="227"/>
      <c r="HH76" s="227"/>
      <c r="HI76" s="227"/>
      <c r="HJ76" s="227"/>
      <c r="HK76" s="227"/>
      <c r="HL76" s="227"/>
      <c r="HM76" s="227"/>
      <c r="HN76" s="227"/>
      <c r="HO76" s="227"/>
      <c r="HP76" s="227"/>
      <c r="HQ76" s="227"/>
      <c r="HR76" s="227"/>
      <c r="HS76" s="227"/>
      <c r="HT76" s="227"/>
      <c r="HU76" s="227"/>
      <c r="HV76" s="227"/>
      <c r="HW76" s="227"/>
      <c r="HX76" s="227"/>
      <c r="HY76" s="227"/>
      <c r="HZ76" s="227"/>
      <c r="IA76" s="227"/>
      <c r="IB76" s="227"/>
      <c r="IC76" s="227"/>
      <c r="ID76" s="227"/>
      <c r="IE76" s="227"/>
      <c r="IF76" s="227"/>
      <c r="IG76" s="227"/>
      <c r="IH76" s="227"/>
      <c r="II76" s="227"/>
      <c r="IJ76" s="227"/>
      <c r="IK76" s="227"/>
      <c r="IL76" s="227"/>
      <c r="IM76" s="227"/>
      <c r="IN76" s="227"/>
      <c r="IO76" s="227"/>
      <c r="IP76" s="227"/>
      <c r="IQ76" s="227"/>
      <c r="IR76" s="227"/>
      <c r="IS76" s="227"/>
      <c r="IT76" s="227"/>
      <c r="IU76" s="227"/>
      <c r="IV76" s="227"/>
      <c r="IW76" s="227"/>
      <c r="IX76" s="227"/>
      <c r="IY76" s="227"/>
      <c r="IZ76" s="227"/>
      <c r="JA76" s="227"/>
      <c r="JB76" s="227"/>
      <c r="JC76" s="227"/>
      <c r="JD76" s="227"/>
      <c r="JE76" s="227"/>
      <c r="JF76" s="227"/>
      <c r="JG76" s="227"/>
      <c r="JH76" s="227"/>
      <c r="JI76" s="227"/>
      <c r="JJ76" s="227"/>
      <c r="JK76" s="227"/>
      <c r="JL76" s="227"/>
      <c r="JM76" s="227"/>
      <c r="JN76" s="227"/>
      <c r="JO76" s="227"/>
      <c r="JP76" s="227"/>
      <c r="JQ76" s="227"/>
      <c r="JR76" s="227"/>
      <c r="JS76" s="227"/>
      <c r="JT76" s="227"/>
      <c r="JU76" s="227"/>
      <c r="JV76" s="227"/>
      <c r="JW76" s="227"/>
      <c r="JX76" s="227"/>
      <c r="JY76" s="227"/>
      <c r="JZ76" s="227"/>
      <c r="KA76" s="227"/>
      <c r="KB76" s="227"/>
      <c r="KC76" s="227"/>
      <c r="KD76" s="227"/>
      <c r="KE76" s="227"/>
      <c r="KF76" s="227"/>
      <c r="KG76" s="227"/>
      <c r="KH76" s="227"/>
      <c r="KI76" s="227"/>
      <c r="KJ76" s="227"/>
      <c r="KK76" s="227"/>
      <c r="KL76" s="227"/>
      <c r="KM76" s="227"/>
      <c r="KN76" s="227"/>
      <c r="KO76" s="227"/>
      <c r="KP76" s="227"/>
    </row>
    <row r="77" spans="1:338" s="187" customFormat="1" x14ac:dyDescent="0.3">
      <c r="A77" s="226">
        <f t="shared" si="103"/>
        <v>9</v>
      </c>
      <c r="B77" s="227" cm="1">
        <f t="array" aca="1" ref="B77" ca="1">INDIRECT("'Cronograma de Desembolso'!"&amp;ADDRESS(10,A77+3))</f>
        <v>411.43447124999994</v>
      </c>
      <c r="C77" s="228">
        <f t="shared" si="85"/>
        <v>0</v>
      </c>
      <c r="D77" s="227">
        <f t="shared" si="85"/>
        <v>0</v>
      </c>
      <c r="E77" s="227">
        <f t="shared" si="85"/>
        <v>0</v>
      </c>
      <c r="F77" s="227">
        <f t="shared" si="85"/>
        <v>0</v>
      </c>
      <c r="G77" s="227">
        <f t="shared" si="85"/>
        <v>0</v>
      </c>
      <c r="H77" s="227">
        <f t="shared" si="85"/>
        <v>0</v>
      </c>
      <c r="I77" s="227">
        <f t="shared" si="85"/>
        <v>0</v>
      </c>
      <c r="J77" s="227">
        <f t="shared" si="85"/>
        <v>0</v>
      </c>
      <c r="K77" s="227">
        <f t="shared" ca="1" si="85"/>
        <v>2.3920608793604647</v>
      </c>
      <c r="L77" s="227">
        <f t="shared" ca="1" si="85"/>
        <v>2.3920608793604647</v>
      </c>
      <c r="M77" s="227">
        <f t="shared" ca="1" si="86"/>
        <v>2.3920608793604647</v>
      </c>
      <c r="N77" s="227">
        <f t="shared" ca="1" si="86"/>
        <v>2.3920608793604647</v>
      </c>
      <c r="O77" s="227">
        <f t="shared" ca="1" si="86"/>
        <v>2.3920608793604647</v>
      </c>
      <c r="P77" s="227">
        <f t="shared" ca="1" si="86"/>
        <v>2.3920608793604647</v>
      </c>
      <c r="Q77" s="227">
        <f t="shared" ca="1" si="86"/>
        <v>2.3920608793604647</v>
      </c>
      <c r="R77" s="227">
        <f t="shared" ca="1" si="86"/>
        <v>2.3920608793604647</v>
      </c>
      <c r="S77" s="227">
        <f t="shared" ca="1" si="86"/>
        <v>2.3920608793604647</v>
      </c>
      <c r="T77" s="227">
        <f t="shared" ca="1" si="86"/>
        <v>2.3920608793604647</v>
      </c>
      <c r="U77" s="227">
        <f t="shared" ca="1" si="86"/>
        <v>2.3920608793604647</v>
      </c>
      <c r="V77" s="227">
        <f t="shared" ca="1" si="86"/>
        <v>2.3920608793604647</v>
      </c>
      <c r="W77" s="227">
        <f t="shared" ca="1" si="87"/>
        <v>2.3920608793604647</v>
      </c>
      <c r="X77" s="227">
        <f t="shared" ca="1" si="87"/>
        <v>2.3920608793604647</v>
      </c>
      <c r="Y77" s="227">
        <f t="shared" ca="1" si="87"/>
        <v>2.3920608793604647</v>
      </c>
      <c r="Z77" s="227">
        <f t="shared" ca="1" si="87"/>
        <v>2.3920608793604647</v>
      </c>
      <c r="AA77" s="227">
        <f t="shared" ca="1" si="87"/>
        <v>2.3920608793604647</v>
      </c>
      <c r="AB77" s="227">
        <f t="shared" ca="1" si="87"/>
        <v>2.3920608793604647</v>
      </c>
      <c r="AC77" s="227">
        <f t="shared" ca="1" si="87"/>
        <v>2.3920608793604647</v>
      </c>
      <c r="AD77" s="227">
        <f t="shared" ca="1" si="87"/>
        <v>2.3920608793604647</v>
      </c>
      <c r="AE77" s="227">
        <f t="shared" ca="1" si="87"/>
        <v>2.3920608793604647</v>
      </c>
      <c r="AF77" s="227">
        <f t="shared" ca="1" si="87"/>
        <v>2.3920608793604647</v>
      </c>
      <c r="AG77" s="227">
        <f t="shared" ca="1" si="88"/>
        <v>2.3920608793604647</v>
      </c>
      <c r="AH77" s="227">
        <f t="shared" ca="1" si="88"/>
        <v>2.3920608793604647</v>
      </c>
      <c r="AI77" s="227">
        <f t="shared" ca="1" si="88"/>
        <v>2.3920608793604647</v>
      </c>
      <c r="AJ77" s="227">
        <f t="shared" ca="1" si="88"/>
        <v>2.3920608793604647</v>
      </c>
      <c r="AK77" s="227">
        <f t="shared" ca="1" si="88"/>
        <v>2.3920608793604647</v>
      </c>
      <c r="AL77" s="227">
        <f t="shared" ca="1" si="88"/>
        <v>2.3920608793604647</v>
      </c>
      <c r="AM77" s="227">
        <f t="shared" ca="1" si="88"/>
        <v>2.3920608793604647</v>
      </c>
      <c r="AN77" s="227">
        <f t="shared" ca="1" si="88"/>
        <v>2.3920608793604647</v>
      </c>
      <c r="AO77" s="227">
        <f t="shared" ca="1" si="88"/>
        <v>2.3920608793604647</v>
      </c>
      <c r="AP77" s="227">
        <f t="shared" ca="1" si="88"/>
        <v>2.3920608793604647</v>
      </c>
      <c r="AQ77" s="227">
        <f t="shared" ca="1" si="89"/>
        <v>2.3920608793604647</v>
      </c>
      <c r="AR77" s="227">
        <f t="shared" ca="1" si="89"/>
        <v>2.3920608793604647</v>
      </c>
      <c r="AS77" s="227">
        <f t="shared" ca="1" si="89"/>
        <v>2.3920608793604647</v>
      </c>
      <c r="AT77" s="227">
        <f t="shared" ca="1" si="89"/>
        <v>2.3920608793604647</v>
      </c>
      <c r="AU77" s="227">
        <f t="shared" ca="1" si="89"/>
        <v>2.3920608793604647</v>
      </c>
      <c r="AV77" s="227">
        <f t="shared" ca="1" si="89"/>
        <v>2.3920608793604647</v>
      </c>
      <c r="AW77" s="227">
        <f t="shared" ca="1" si="89"/>
        <v>2.3920608793604647</v>
      </c>
      <c r="AX77" s="227">
        <f t="shared" ca="1" si="89"/>
        <v>2.3920608793604647</v>
      </c>
      <c r="AY77" s="227">
        <f t="shared" ca="1" si="89"/>
        <v>2.3920608793604647</v>
      </c>
      <c r="AZ77" s="227">
        <f t="shared" ca="1" si="89"/>
        <v>2.3920608793604647</v>
      </c>
      <c r="BA77" s="227">
        <f t="shared" ca="1" si="90"/>
        <v>2.3920608793604647</v>
      </c>
      <c r="BB77" s="227">
        <f t="shared" ca="1" si="90"/>
        <v>2.3920608793604647</v>
      </c>
      <c r="BC77" s="227">
        <f t="shared" ca="1" si="90"/>
        <v>2.3920608793604647</v>
      </c>
      <c r="BD77" s="227">
        <f t="shared" ca="1" si="90"/>
        <v>2.3920608793604647</v>
      </c>
      <c r="BE77" s="227">
        <f t="shared" ca="1" si="90"/>
        <v>2.3920608793604647</v>
      </c>
      <c r="BF77" s="227">
        <f t="shared" ca="1" si="90"/>
        <v>2.3920608793604647</v>
      </c>
      <c r="BG77" s="227">
        <f t="shared" ca="1" si="90"/>
        <v>2.3920608793604647</v>
      </c>
      <c r="BH77" s="227">
        <f t="shared" ca="1" si="90"/>
        <v>2.3920608793604647</v>
      </c>
      <c r="BI77" s="227">
        <f t="shared" ca="1" si="90"/>
        <v>2.3920608793604647</v>
      </c>
      <c r="BJ77" s="227">
        <f t="shared" ca="1" si="90"/>
        <v>2.3920608793604647</v>
      </c>
      <c r="BK77" s="227">
        <f t="shared" ca="1" si="91"/>
        <v>2.3920608793604647</v>
      </c>
      <c r="BL77" s="227">
        <f t="shared" ca="1" si="91"/>
        <v>2.3920608793604647</v>
      </c>
      <c r="BM77" s="227">
        <f t="shared" ca="1" si="91"/>
        <v>2.3920608793604647</v>
      </c>
      <c r="BN77" s="227">
        <f t="shared" ca="1" si="91"/>
        <v>2.3920608793604647</v>
      </c>
      <c r="BO77" s="227">
        <f t="shared" ca="1" si="91"/>
        <v>2.3920608793604647</v>
      </c>
      <c r="BP77" s="227">
        <f t="shared" ca="1" si="91"/>
        <v>2.3920608793604647</v>
      </c>
      <c r="BQ77" s="227">
        <f t="shared" ca="1" si="91"/>
        <v>2.3920608793604647</v>
      </c>
      <c r="BR77" s="227">
        <f t="shared" ca="1" si="91"/>
        <v>2.3920608793604647</v>
      </c>
      <c r="BS77" s="227">
        <f t="shared" ca="1" si="91"/>
        <v>2.3920608793604647</v>
      </c>
      <c r="BT77" s="227">
        <f t="shared" ca="1" si="91"/>
        <v>2.3920608793604647</v>
      </c>
      <c r="BU77" s="227">
        <f t="shared" ca="1" si="92"/>
        <v>2.3920608793604647</v>
      </c>
      <c r="BV77" s="227">
        <f t="shared" ca="1" si="92"/>
        <v>2.3920608793604647</v>
      </c>
      <c r="BW77" s="227">
        <f t="shared" ca="1" si="92"/>
        <v>2.3920608793604647</v>
      </c>
      <c r="BX77" s="227">
        <f t="shared" ca="1" si="92"/>
        <v>2.3920608793604647</v>
      </c>
      <c r="BY77" s="227">
        <f t="shared" ca="1" si="92"/>
        <v>2.3920608793604647</v>
      </c>
      <c r="BZ77" s="227">
        <f t="shared" ca="1" si="92"/>
        <v>2.3920608793604647</v>
      </c>
      <c r="CA77" s="227">
        <f t="shared" ca="1" si="92"/>
        <v>2.3920608793604647</v>
      </c>
      <c r="CB77" s="227">
        <f t="shared" ca="1" si="92"/>
        <v>2.3920608793604647</v>
      </c>
      <c r="CC77" s="227">
        <f t="shared" ca="1" si="92"/>
        <v>2.3920608793604647</v>
      </c>
      <c r="CD77" s="227">
        <f t="shared" ca="1" si="92"/>
        <v>2.3920608793604647</v>
      </c>
      <c r="CE77" s="227">
        <f t="shared" ca="1" si="93"/>
        <v>2.3920608793604647</v>
      </c>
      <c r="CF77" s="227">
        <f t="shared" ca="1" si="93"/>
        <v>2.3920608793604647</v>
      </c>
      <c r="CG77" s="227">
        <f t="shared" ca="1" si="93"/>
        <v>2.3920608793604647</v>
      </c>
      <c r="CH77" s="227">
        <f t="shared" ca="1" si="93"/>
        <v>2.3920608793604647</v>
      </c>
      <c r="CI77" s="227">
        <f t="shared" ca="1" si="93"/>
        <v>2.3920608793604647</v>
      </c>
      <c r="CJ77" s="227">
        <f t="shared" ca="1" si="93"/>
        <v>2.3920608793604647</v>
      </c>
      <c r="CK77" s="227">
        <f t="shared" ca="1" si="93"/>
        <v>2.3920608793604647</v>
      </c>
      <c r="CL77" s="227">
        <f t="shared" ca="1" si="93"/>
        <v>2.3920608793604647</v>
      </c>
      <c r="CM77" s="227">
        <f t="shared" ca="1" si="93"/>
        <v>2.3920608793604647</v>
      </c>
      <c r="CN77" s="227">
        <f t="shared" ca="1" si="93"/>
        <v>2.3920608793604647</v>
      </c>
      <c r="CO77" s="227">
        <f t="shared" ca="1" si="94"/>
        <v>2.3920608793604647</v>
      </c>
      <c r="CP77" s="227">
        <f t="shared" ca="1" si="94"/>
        <v>2.3920608793604647</v>
      </c>
      <c r="CQ77" s="227">
        <f t="shared" ca="1" si="94"/>
        <v>2.3920608793604647</v>
      </c>
      <c r="CR77" s="227">
        <f t="shared" ca="1" si="94"/>
        <v>2.3920608793604647</v>
      </c>
      <c r="CS77" s="227">
        <f t="shared" ca="1" si="94"/>
        <v>2.3920608793604647</v>
      </c>
      <c r="CT77" s="227">
        <f t="shared" ca="1" si="94"/>
        <v>2.3920608793604647</v>
      </c>
      <c r="CU77" s="227">
        <f t="shared" ca="1" si="94"/>
        <v>2.3920608793604647</v>
      </c>
      <c r="CV77" s="227">
        <f t="shared" ca="1" si="94"/>
        <v>2.3920608793604647</v>
      </c>
      <c r="CW77" s="227">
        <f t="shared" ca="1" si="94"/>
        <v>2.3920608793604647</v>
      </c>
      <c r="CX77" s="227">
        <f t="shared" ca="1" si="94"/>
        <v>2.3920608793604647</v>
      </c>
      <c r="CY77" s="227">
        <f t="shared" ca="1" si="95"/>
        <v>2.3920608793604647</v>
      </c>
      <c r="CZ77" s="227">
        <f t="shared" ca="1" si="95"/>
        <v>2.3920608793604647</v>
      </c>
      <c r="DA77" s="227">
        <f t="shared" ca="1" si="95"/>
        <v>2.3920608793604647</v>
      </c>
      <c r="DB77" s="227">
        <f t="shared" ca="1" si="95"/>
        <v>2.3920608793604647</v>
      </c>
      <c r="DC77" s="227">
        <f t="shared" ca="1" si="95"/>
        <v>2.3920608793604647</v>
      </c>
      <c r="DD77" s="227">
        <f t="shared" ca="1" si="95"/>
        <v>2.3920608793604647</v>
      </c>
      <c r="DE77" s="227">
        <f t="shared" ca="1" si="95"/>
        <v>2.3920608793604647</v>
      </c>
      <c r="DF77" s="227">
        <f t="shared" ca="1" si="95"/>
        <v>2.3920608793604647</v>
      </c>
      <c r="DG77" s="227">
        <f t="shared" ca="1" si="95"/>
        <v>2.3920608793604647</v>
      </c>
      <c r="DH77" s="227">
        <f t="shared" ca="1" si="95"/>
        <v>2.3920608793604647</v>
      </c>
      <c r="DI77" s="227">
        <f t="shared" ca="1" si="96"/>
        <v>2.3920608793604647</v>
      </c>
      <c r="DJ77" s="227">
        <f t="shared" ca="1" si="96"/>
        <v>2.3920608793604647</v>
      </c>
      <c r="DK77" s="227">
        <f t="shared" ca="1" si="96"/>
        <v>2.3920608793604647</v>
      </c>
      <c r="DL77" s="227">
        <f t="shared" ca="1" si="96"/>
        <v>2.3920608793604647</v>
      </c>
      <c r="DM77" s="227">
        <f t="shared" ca="1" si="96"/>
        <v>2.3920608793604647</v>
      </c>
      <c r="DN77" s="227">
        <f t="shared" ca="1" si="96"/>
        <v>2.3920608793604647</v>
      </c>
      <c r="DO77" s="227">
        <f t="shared" ca="1" si="96"/>
        <v>2.3920608793604647</v>
      </c>
      <c r="DP77" s="227">
        <f t="shared" ca="1" si="96"/>
        <v>2.3920608793604647</v>
      </c>
      <c r="DQ77" s="227">
        <f t="shared" ca="1" si="96"/>
        <v>2.3920608793604647</v>
      </c>
      <c r="DR77" s="227">
        <f t="shared" ca="1" si="96"/>
        <v>2.3920608793604647</v>
      </c>
      <c r="DS77" s="227">
        <f t="shared" ca="1" si="97"/>
        <v>2.3920608793604647</v>
      </c>
      <c r="DT77" s="227">
        <f t="shared" ca="1" si="97"/>
        <v>2.3920608793604647</v>
      </c>
      <c r="DU77" s="227">
        <f t="shared" ca="1" si="97"/>
        <v>2.3920608793604647</v>
      </c>
      <c r="DV77" s="227">
        <f t="shared" ca="1" si="97"/>
        <v>2.3920608793604647</v>
      </c>
      <c r="DW77" s="227">
        <f t="shared" ca="1" si="97"/>
        <v>2.3920608793604647</v>
      </c>
      <c r="DX77" s="227">
        <f t="shared" ca="1" si="97"/>
        <v>2.3920608793604647</v>
      </c>
      <c r="DY77" s="227">
        <f t="shared" ca="1" si="97"/>
        <v>2.3920608793604647</v>
      </c>
      <c r="DZ77" s="227">
        <f t="shared" ca="1" si="97"/>
        <v>2.3920608793604647</v>
      </c>
      <c r="EA77" s="227">
        <f t="shared" ca="1" si="97"/>
        <v>2.3920608793604647</v>
      </c>
      <c r="EB77" s="227">
        <f t="shared" ca="1" si="97"/>
        <v>2.3920608793604647</v>
      </c>
      <c r="EC77" s="227">
        <f t="shared" ca="1" si="98"/>
        <v>2.3920608793604647</v>
      </c>
      <c r="ED77" s="227">
        <f t="shared" ca="1" si="98"/>
        <v>2.3920608793604647</v>
      </c>
      <c r="EE77" s="227">
        <f t="shared" ca="1" si="98"/>
        <v>2.3920608793604647</v>
      </c>
      <c r="EF77" s="227">
        <f t="shared" ca="1" si="98"/>
        <v>2.3920608793604647</v>
      </c>
      <c r="EG77" s="227">
        <f t="shared" ca="1" si="98"/>
        <v>2.3920608793604647</v>
      </c>
      <c r="EH77" s="227">
        <f t="shared" ca="1" si="98"/>
        <v>2.3920608793604647</v>
      </c>
      <c r="EI77" s="227">
        <f t="shared" ca="1" si="98"/>
        <v>2.3920608793604647</v>
      </c>
      <c r="EJ77" s="227">
        <f t="shared" ca="1" si="98"/>
        <v>2.3920608793604647</v>
      </c>
      <c r="EK77" s="227">
        <f t="shared" ca="1" si="98"/>
        <v>2.3920608793604647</v>
      </c>
      <c r="EL77" s="227">
        <f t="shared" ca="1" si="98"/>
        <v>2.3920608793604647</v>
      </c>
      <c r="EM77" s="227">
        <f t="shared" ca="1" si="99"/>
        <v>2.3920608793604647</v>
      </c>
      <c r="EN77" s="227">
        <f t="shared" ca="1" si="99"/>
        <v>2.3920608793604647</v>
      </c>
      <c r="EO77" s="227">
        <f t="shared" ca="1" si="99"/>
        <v>2.3920608793604647</v>
      </c>
      <c r="EP77" s="227">
        <f t="shared" ca="1" si="99"/>
        <v>2.3920608793604647</v>
      </c>
      <c r="EQ77" s="227">
        <f t="shared" ca="1" si="99"/>
        <v>2.3920608793604647</v>
      </c>
      <c r="ER77" s="227">
        <f t="shared" ca="1" si="99"/>
        <v>2.3920608793604647</v>
      </c>
      <c r="ES77" s="227">
        <f t="shared" ca="1" si="99"/>
        <v>2.3920608793604647</v>
      </c>
      <c r="ET77" s="227">
        <f t="shared" ca="1" si="99"/>
        <v>2.3920608793604647</v>
      </c>
      <c r="EU77" s="227">
        <f t="shared" ca="1" si="99"/>
        <v>2.3920608793604647</v>
      </c>
      <c r="EV77" s="227">
        <f t="shared" ca="1" si="99"/>
        <v>2.3920608793604647</v>
      </c>
      <c r="EW77" s="227">
        <f t="shared" ca="1" si="100"/>
        <v>2.3920608793604647</v>
      </c>
      <c r="EX77" s="227">
        <f t="shared" ca="1" si="100"/>
        <v>2.3920608793604647</v>
      </c>
      <c r="EY77" s="227">
        <f t="shared" ca="1" si="100"/>
        <v>2.3920608793604647</v>
      </c>
      <c r="EZ77" s="227">
        <f t="shared" ca="1" si="100"/>
        <v>2.3920608793604647</v>
      </c>
      <c r="FA77" s="227">
        <f t="shared" ca="1" si="100"/>
        <v>2.3920608793604647</v>
      </c>
      <c r="FB77" s="227">
        <f t="shared" ca="1" si="100"/>
        <v>2.3920608793604647</v>
      </c>
      <c r="FC77" s="227">
        <f t="shared" ca="1" si="100"/>
        <v>2.3920608793604647</v>
      </c>
      <c r="FD77" s="227">
        <f t="shared" ca="1" si="100"/>
        <v>2.3920608793604647</v>
      </c>
      <c r="FE77" s="227">
        <f t="shared" ca="1" si="100"/>
        <v>2.3920608793604647</v>
      </c>
      <c r="FF77" s="227">
        <f t="shared" ca="1" si="100"/>
        <v>2.3920608793604647</v>
      </c>
      <c r="FG77" s="227">
        <f t="shared" ca="1" si="101"/>
        <v>2.3920608793604647</v>
      </c>
      <c r="FH77" s="227">
        <f t="shared" ca="1" si="101"/>
        <v>2.3920608793604647</v>
      </c>
      <c r="FI77" s="227">
        <f t="shared" ca="1" si="101"/>
        <v>2.3920608793604647</v>
      </c>
      <c r="FJ77" s="227">
        <f t="shared" ca="1" si="101"/>
        <v>2.3920608793604647</v>
      </c>
      <c r="FK77" s="227">
        <f t="shared" ca="1" si="101"/>
        <v>2.3920608793604647</v>
      </c>
      <c r="FL77" s="227">
        <f t="shared" ca="1" si="101"/>
        <v>2.3920608793604647</v>
      </c>
      <c r="FM77" s="227">
        <f t="shared" ca="1" si="101"/>
        <v>2.3920608793604647</v>
      </c>
      <c r="FN77" s="227">
        <f t="shared" ca="1" si="101"/>
        <v>2.3920608793604647</v>
      </c>
      <c r="FO77" s="227">
        <f t="shared" ca="1" si="101"/>
        <v>2.3920608793604647</v>
      </c>
      <c r="FP77" s="227">
        <f t="shared" ca="1" si="101"/>
        <v>2.3920608793604647</v>
      </c>
      <c r="FQ77" s="227">
        <f t="shared" ca="1" si="102"/>
        <v>2.3920608793604647</v>
      </c>
      <c r="FR77" s="227">
        <f t="shared" ca="1" si="102"/>
        <v>2.3920608793604647</v>
      </c>
      <c r="FS77" s="227">
        <f t="shared" ca="1" si="102"/>
        <v>2.3920608793604647</v>
      </c>
      <c r="FT77" s="227">
        <f t="shared" ca="1" si="102"/>
        <v>2.3920608793604647</v>
      </c>
      <c r="FU77" s="227">
        <f t="shared" ca="1" si="102"/>
        <v>2.3920608793604647</v>
      </c>
      <c r="FV77" s="227">
        <f t="shared" ca="1" si="102"/>
        <v>2.3920608793604647</v>
      </c>
      <c r="FW77" s="227">
        <f t="shared" ca="1" si="102"/>
        <v>2.3920608793604647</v>
      </c>
      <c r="FX77" s="227">
        <f t="shared" ca="1" si="102"/>
        <v>2.3920608793604647</v>
      </c>
      <c r="FY77" s="227">
        <f t="shared" ca="1" si="102"/>
        <v>2.3920608793604647</v>
      </c>
      <c r="FZ77" s="227">
        <f t="shared" ca="1" si="102"/>
        <v>2.3920608793604647</v>
      </c>
      <c r="GA77" s="227"/>
      <c r="GB77" s="227"/>
      <c r="GC77" s="227"/>
      <c r="GD77" s="227"/>
      <c r="GE77" s="227"/>
      <c r="GF77" s="227"/>
      <c r="GG77" s="227"/>
      <c r="GH77" s="227"/>
      <c r="GI77" s="227"/>
      <c r="GJ77" s="227"/>
      <c r="GK77" s="227"/>
      <c r="GL77" s="227"/>
      <c r="GM77" s="227"/>
      <c r="GN77" s="227"/>
      <c r="GO77" s="227"/>
      <c r="GP77" s="227"/>
      <c r="GQ77" s="227"/>
      <c r="GR77" s="227"/>
      <c r="GS77" s="227"/>
      <c r="GT77" s="227"/>
      <c r="GU77" s="227"/>
      <c r="GV77" s="227"/>
      <c r="GW77" s="227"/>
      <c r="GX77" s="227"/>
      <c r="GY77" s="227"/>
      <c r="GZ77" s="227"/>
      <c r="HA77" s="227"/>
      <c r="HB77" s="227"/>
      <c r="HC77" s="227"/>
      <c r="HD77" s="227"/>
      <c r="HE77" s="227"/>
      <c r="HF77" s="227"/>
      <c r="HG77" s="227"/>
      <c r="HH77" s="227"/>
      <c r="HI77" s="227"/>
      <c r="HJ77" s="227"/>
      <c r="HK77" s="227"/>
      <c r="HL77" s="227"/>
      <c r="HM77" s="227"/>
      <c r="HN77" s="227"/>
      <c r="HO77" s="227"/>
      <c r="HP77" s="227"/>
      <c r="HQ77" s="227"/>
      <c r="HR77" s="227"/>
      <c r="HS77" s="227"/>
      <c r="HT77" s="227"/>
      <c r="HU77" s="227"/>
      <c r="HV77" s="227"/>
      <c r="HW77" s="227"/>
      <c r="HX77" s="227"/>
      <c r="HY77" s="227"/>
      <c r="HZ77" s="227"/>
      <c r="IA77" s="227"/>
      <c r="IB77" s="227"/>
      <c r="IC77" s="227"/>
      <c r="ID77" s="227"/>
      <c r="IE77" s="227"/>
      <c r="IF77" s="227"/>
      <c r="IG77" s="227"/>
      <c r="IH77" s="227"/>
      <c r="II77" s="227"/>
      <c r="IJ77" s="227"/>
      <c r="IK77" s="227"/>
      <c r="IL77" s="227"/>
      <c r="IM77" s="227"/>
      <c r="IN77" s="227"/>
      <c r="IO77" s="227"/>
      <c r="IP77" s="227"/>
      <c r="IQ77" s="227"/>
      <c r="IR77" s="227"/>
      <c r="IS77" s="227"/>
      <c r="IT77" s="227"/>
      <c r="IU77" s="227"/>
      <c r="IV77" s="227"/>
      <c r="IW77" s="227"/>
      <c r="IX77" s="227"/>
      <c r="IY77" s="227"/>
      <c r="IZ77" s="227"/>
      <c r="JA77" s="227"/>
      <c r="JB77" s="227"/>
      <c r="JC77" s="227"/>
      <c r="JD77" s="227"/>
      <c r="JE77" s="227"/>
      <c r="JF77" s="227"/>
      <c r="JG77" s="227"/>
      <c r="JH77" s="227"/>
      <c r="JI77" s="227"/>
      <c r="JJ77" s="227"/>
      <c r="JK77" s="227"/>
      <c r="JL77" s="227"/>
      <c r="JM77" s="227"/>
      <c r="JN77" s="227"/>
      <c r="JO77" s="227"/>
      <c r="JP77" s="227"/>
      <c r="JQ77" s="227"/>
      <c r="JR77" s="227"/>
      <c r="JS77" s="227"/>
      <c r="JT77" s="227"/>
      <c r="JU77" s="227"/>
      <c r="JV77" s="227"/>
      <c r="JW77" s="227"/>
      <c r="JX77" s="227"/>
      <c r="JY77" s="227"/>
      <c r="JZ77" s="227"/>
      <c r="KA77" s="227"/>
      <c r="KB77" s="227"/>
      <c r="KC77" s="227"/>
      <c r="KD77" s="227"/>
      <c r="KE77" s="227"/>
      <c r="KF77" s="227"/>
      <c r="KG77" s="227"/>
      <c r="KH77" s="227"/>
      <c r="KI77" s="227"/>
      <c r="KJ77" s="227"/>
      <c r="KK77" s="227"/>
      <c r="KL77" s="227"/>
      <c r="KM77" s="227"/>
      <c r="KN77" s="227"/>
      <c r="KO77" s="227"/>
      <c r="KP77" s="227"/>
    </row>
    <row r="78" spans="1:338" s="187" customFormat="1" x14ac:dyDescent="0.3">
      <c r="A78" s="226">
        <f t="shared" si="103"/>
        <v>10</v>
      </c>
      <c r="B78" s="227" cm="1">
        <f t="array" aca="1" ref="B78" ca="1">INDIRECT("'Cronograma de Desembolso'!"&amp;ADDRESS(10,A78+3))</f>
        <v>411.43447124999994</v>
      </c>
      <c r="C78" s="228">
        <f t="shared" si="85"/>
        <v>0</v>
      </c>
      <c r="D78" s="227">
        <f t="shared" si="85"/>
        <v>0</v>
      </c>
      <c r="E78" s="227">
        <f t="shared" si="85"/>
        <v>0</v>
      </c>
      <c r="F78" s="227">
        <f t="shared" si="85"/>
        <v>0</v>
      </c>
      <c r="G78" s="227">
        <f t="shared" si="85"/>
        <v>0</v>
      </c>
      <c r="H78" s="227">
        <f t="shared" si="85"/>
        <v>0</v>
      </c>
      <c r="I78" s="227">
        <f t="shared" si="85"/>
        <v>0</v>
      </c>
      <c r="J78" s="227">
        <f t="shared" si="85"/>
        <v>0</v>
      </c>
      <c r="K78" s="227">
        <f t="shared" si="85"/>
        <v>0</v>
      </c>
      <c r="L78" s="227">
        <f t="shared" ca="1" si="85"/>
        <v>2.4060495394736838</v>
      </c>
      <c r="M78" s="227">
        <f t="shared" ca="1" si="86"/>
        <v>2.4060495394736838</v>
      </c>
      <c r="N78" s="227">
        <f t="shared" ca="1" si="86"/>
        <v>2.4060495394736838</v>
      </c>
      <c r="O78" s="227">
        <f t="shared" ca="1" si="86"/>
        <v>2.4060495394736838</v>
      </c>
      <c r="P78" s="227">
        <f t="shared" ca="1" si="86"/>
        <v>2.4060495394736838</v>
      </c>
      <c r="Q78" s="227">
        <f t="shared" ca="1" si="86"/>
        <v>2.4060495394736838</v>
      </c>
      <c r="R78" s="227">
        <f t="shared" ca="1" si="86"/>
        <v>2.4060495394736838</v>
      </c>
      <c r="S78" s="227">
        <f t="shared" ca="1" si="86"/>
        <v>2.4060495394736838</v>
      </c>
      <c r="T78" s="227">
        <f t="shared" ca="1" si="86"/>
        <v>2.4060495394736838</v>
      </c>
      <c r="U78" s="227">
        <f t="shared" ca="1" si="86"/>
        <v>2.4060495394736838</v>
      </c>
      <c r="V78" s="227">
        <f t="shared" ca="1" si="86"/>
        <v>2.4060495394736838</v>
      </c>
      <c r="W78" s="227">
        <f t="shared" ca="1" si="87"/>
        <v>2.4060495394736838</v>
      </c>
      <c r="X78" s="227">
        <f t="shared" ca="1" si="87"/>
        <v>2.4060495394736838</v>
      </c>
      <c r="Y78" s="227">
        <f t="shared" ca="1" si="87"/>
        <v>2.4060495394736838</v>
      </c>
      <c r="Z78" s="227">
        <f t="shared" ca="1" si="87"/>
        <v>2.4060495394736838</v>
      </c>
      <c r="AA78" s="227">
        <f t="shared" ca="1" si="87"/>
        <v>2.4060495394736838</v>
      </c>
      <c r="AB78" s="227">
        <f t="shared" ca="1" si="87"/>
        <v>2.4060495394736838</v>
      </c>
      <c r="AC78" s="227">
        <f t="shared" ca="1" si="87"/>
        <v>2.4060495394736838</v>
      </c>
      <c r="AD78" s="227">
        <f t="shared" ca="1" si="87"/>
        <v>2.4060495394736838</v>
      </c>
      <c r="AE78" s="227">
        <f t="shared" ca="1" si="87"/>
        <v>2.4060495394736838</v>
      </c>
      <c r="AF78" s="227">
        <f t="shared" ca="1" si="87"/>
        <v>2.4060495394736838</v>
      </c>
      <c r="AG78" s="227">
        <f t="shared" ca="1" si="88"/>
        <v>2.4060495394736838</v>
      </c>
      <c r="AH78" s="227">
        <f t="shared" ca="1" si="88"/>
        <v>2.4060495394736838</v>
      </c>
      <c r="AI78" s="227">
        <f t="shared" ca="1" si="88"/>
        <v>2.4060495394736838</v>
      </c>
      <c r="AJ78" s="227">
        <f t="shared" ca="1" si="88"/>
        <v>2.4060495394736838</v>
      </c>
      <c r="AK78" s="227">
        <f t="shared" ca="1" si="88"/>
        <v>2.4060495394736838</v>
      </c>
      <c r="AL78" s="227">
        <f t="shared" ca="1" si="88"/>
        <v>2.4060495394736838</v>
      </c>
      <c r="AM78" s="227">
        <f t="shared" ca="1" si="88"/>
        <v>2.4060495394736838</v>
      </c>
      <c r="AN78" s="227">
        <f t="shared" ca="1" si="88"/>
        <v>2.4060495394736838</v>
      </c>
      <c r="AO78" s="227">
        <f t="shared" ca="1" si="88"/>
        <v>2.4060495394736838</v>
      </c>
      <c r="AP78" s="227">
        <f t="shared" ca="1" si="88"/>
        <v>2.4060495394736838</v>
      </c>
      <c r="AQ78" s="227">
        <f t="shared" ca="1" si="89"/>
        <v>2.4060495394736838</v>
      </c>
      <c r="AR78" s="227">
        <f t="shared" ca="1" si="89"/>
        <v>2.4060495394736838</v>
      </c>
      <c r="AS78" s="227">
        <f t="shared" ca="1" si="89"/>
        <v>2.4060495394736838</v>
      </c>
      <c r="AT78" s="227">
        <f t="shared" ca="1" si="89"/>
        <v>2.4060495394736838</v>
      </c>
      <c r="AU78" s="227">
        <f t="shared" ca="1" si="89"/>
        <v>2.4060495394736838</v>
      </c>
      <c r="AV78" s="227">
        <f t="shared" ca="1" si="89"/>
        <v>2.4060495394736838</v>
      </c>
      <c r="AW78" s="227">
        <f t="shared" ca="1" si="89"/>
        <v>2.4060495394736838</v>
      </c>
      <c r="AX78" s="227">
        <f t="shared" ca="1" si="89"/>
        <v>2.4060495394736838</v>
      </c>
      <c r="AY78" s="227">
        <f t="shared" ca="1" si="89"/>
        <v>2.4060495394736838</v>
      </c>
      <c r="AZ78" s="227">
        <f t="shared" ca="1" si="89"/>
        <v>2.4060495394736838</v>
      </c>
      <c r="BA78" s="227">
        <f t="shared" ca="1" si="90"/>
        <v>2.4060495394736838</v>
      </c>
      <c r="BB78" s="227">
        <f t="shared" ca="1" si="90"/>
        <v>2.4060495394736838</v>
      </c>
      <c r="BC78" s="227">
        <f t="shared" ca="1" si="90"/>
        <v>2.4060495394736838</v>
      </c>
      <c r="BD78" s="227">
        <f t="shared" ca="1" si="90"/>
        <v>2.4060495394736838</v>
      </c>
      <c r="BE78" s="227">
        <f t="shared" ca="1" si="90"/>
        <v>2.4060495394736838</v>
      </c>
      <c r="BF78" s="227">
        <f t="shared" ca="1" si="90"/>
        <v>2.4060495394736838</v>
      </c>
      <c r="BG78" s="227">
        <f t="shared" ca="1" si="90"/>
        <v>2.4060495394736838</v>
      </c>
      <c r="BH78" s="227">
        <f t="shared" ca="1" si="90"/>
        <v>2.4060495394736838</v>
      </c>
      <c r="BI78" s="227">
        <f t="shared" ca="1" si="90"/>
        <v>2.4060495394736838</v>
      </c>
      <c r="BJ78" s="227">
        <f t="shared" ca="1" si="90"/>
        <v>2.4060495394736838</v>
      </c>
      <c r="BK78" s="227">
        <f t="shared" ca="1" si="91"/>
        <v>2.4060495394736838</v>
      </c>
      <c r="BL78" s="227">
        <f t="shared" ca="1" si="91"/>
        <v>2.4060495394736838</v>
      </c>
      <c r="BM78" s="227">
        <f t="shared" ca="1" si="91"/>
        <v>2.4060495394736838</v>
      </c>
      <c r="BN78" s="227">
        <f t="shared" ca="1" si="91"/>
        <v>2.4060495394736838</v>
      </c>
      <c r="BO78" s="227">
        <f t="shared" ca="1" si="91"/>
        <v>2.4060495394736838</v>
      </c>
      <c r="BP78" s="227">
        <f t="shared" ca="1" si="91"/>
        <v>2.4060495394736838</v>
      </c>
      <c r="BQ78" s="227">
        <f t="shared" ca="1" si="91"/>
        <v>2.4060495394736838</v>
      </c>
      <c r="BR78" s="227">
        <f t="shared" ca="1" si="91"/>
        <v>2.4060495394736838</v>
      </c>
      <c r="BS78" s="227">
        <f t="shared" ca="1" si="91"/>
        <v>2.4060495394736838</v>
      </c>
      <c r="BT78" s="227">
        <f t="shared" ca="1" si="91"/>
        <v>2.4060495394736838</v>
      </c>
      <c r="BU78" s="227">
        <f t="shared" ca="1" si="92"/>
        <v>2.4060495394736838</v>
      </c>
      <c r="BV78" s="227">
        <f t="shared" ca="1" si="92"/>
        <v>2.4060495394736838</v>
      </c>
      <c r="BW78" s="227">
        <f t="shared" ca="1" si="92"/>
        <v>2.4060495394736838</v>
      </c>
      <c r="BX78" s="227">
        <f t="shared" ca="1" si="92"/>
        <v>2.4060495394736838</v>
      </c>
      <c r="BY78" s="227">
        <f t="shared" ca="1" si="92"/>
        <v>2.4060495394736838</v>
      </c>
      <c r="BZ78" s="227">
        <f t="shared" ca="1" si="92"/>
        <v>2.4060495394736838</v>
      </c>
      <c r="CA78" s="227">
        <f t="shared" ca="1" si="92"/>
        <v>2.4060495394736838</v>
      </c>
      <c r="CB78" s="227">
        <f t="shared" ca="1" si="92"/>
        <v>2.4060495394736838</v>
      </c>
      <c r="CC78" s="227">
        <f t="shared" ca="1" si="92"/>
        <v>2.4060495394736838</v>
      </c>
      <c r="CD78" s="227">
        <f t="shared" ca="1" si="92"/>
        <v>2.4060495394736838</v>
      </c>
      <c r="CE78" s="227">
        <f t="shared" ca="1" si="93"/>
        <v>2.4060495394736838</v>
      </c>
      <c r="CF78" s="227">
        <f t="shared" ca="1" si="93"/>
        <v>2.4060495394736838</v>
      </c>
      <c r="CG78" s="227">
        <f t="shared" ca="1" si="93"/>
        <v>2.4060495394736838</v>
      </c>
      <c r="CH78" s="227">
        <f t="shared" ca="1" si="93"/>
        <v>2.4060495394736838</v>
      </c>
      <c r="CI78" s="227">
        <f t="shared" ca="1" si="93"/>
        <v>2.4060495394736838</v>
      </c>
      <c r="CJ78" s="227">
        <f t="shared" ca="1" si="93"/>
        <v>2.4060495394736838</v>
      </c>
      <c r="CK78" s="227">
        <f t="shared" ca="1" si="93"/>
        <v>2.4060495394736838</v>
      </c>
      <c r="CL78" s="227">
        <f t="shared" ca="1" si="93"/>
        <v>2.4060495394736838</v>
      </c>
      <c r="CM78" s="227">
        <f t="shared" ca="1" si="93"/>
        <v>2.4060495394736838</v>
      </c>
      <c r="CN78" s="227">
        <f t="shared" ca="1" si="93"/>
        <v>2.4060495394736838</v>
      </c>
      <c r="CO78" s="227">
        <f t="shared" ca="1" si="94"/>
        <v>2.4060495394736838</v>
      </c>
      <c r="CP78" s="227">
        <f t="shared" ca="1" si="94"/>
        <v>2.4060495394736838</v>
      </c>
      <c r="CQ78" s="227">
        <f t="shared" ca="1" si="94"/>
        <v>2.4060495394736838</v>
      </c>
      <c r="CR78" s="227">
        <f t="shared" ca="1" si="94"/>
        <v>2.4060495394736838</v>
      </c>
      <c r="CS78" s="227">
        <f t="shared" ca="1" si="94"/>
        <v>2.4060495394736838</v>
      </c>
      <c r="CT78" s="227">
        <f t="shared" ca="1" si="94"/>
        <v>2.4060495394736838</v>
      </c>
      <c r="CU78" s="227">
        <f t="shared" ca="1" si="94"/>
        <v>2.4060495394736838</v>
      </c>
      <c r="CV78" s="227">
        <f t="shared" ca="1" si="94"/>
        <v>2.4060495394736838</v>
      </c>
      <c r="CW78" s="227">
        <f t="shared" ca="1" si="94"/>
        <v>2.4060495394736838</v>
      </c>
      <c r="CX78" s="227">
        <f t="shared" ca="1" si="94"/>
        <v>2.4060495394736838</v>
      </c>
      <c r="CY78" s="227">
        <f t="shared" ca="1" si="95"/>
        <v>2.4060495394736838</v>
      </c>
      <c r="CZ78" s="227">
        <f t="shared" ca="1" si="95"/>
        <v>2.4060495394736838</v>
      </c>
      <c r="DA78" s="227">
        <f t="shared" ca="1" si="95"/>
        <v>2.4060495394736838</v>
      </c>
      <c r="DB78" s="227">
        <f t="shared" ca="1" si="95"/>
        <v>2.4060495394736838</v>
      </c>
      <c r="DC78" s="227">
        <f t="shared" ca="1" si="95"/>
        <v>2.4060495394736838</v>
      </c>
      <c r="DD78" s="227">
        <f t="shared" ca="1" si="95"/>
        <v>2.4060495394736838</v>
      </c>
      <c r="DE78" s="227">
        <f t="shared" ca="1" si="95"/>
        <v>2.4060495394736838</v>
      </c>
      <c r="DF78" s="227">
        <f t="shared" ca="1" si="95"/>
        <v>2.4060495394736838</v>
      </c>
      <c r="DG78" s="227">
        <f t="shared" ca="1" si="95"/>
        <v>2.4060495394736838</v>
      </c>
      <c r="DH78" s="227">
        <f t="shared" ca="1" si="95"/>
        <v>2.4060495394736838</v>
      </c>
      <c r="DI78" s="227">
        <f t="shared" ca="1" si="96"/>
        <v>2.4060495394736838</v>
      </c>
      <c r="DJ78" s="227">
        <f t="shared" ca="1" si="96"/>
        <v>2.4060495394736838</v>
      </c>
      <c r="DK78" s="227">
        <f t="shared" ca="1" si="96"/>
        <v>2.4060495394736838</v>
      </c>
      <c r="DL78" s="227">
        <f t="shared" ca="1" si="96"/>
        <v>2.4060495394736838</v>
      </c>
      <c r="DM78" s="227">
        <f t="shared" ca="1" si="96"/>
        <v>2.4060495394736838</v>
      </c>
      <c r="DN78" s="227">
        <f t="shared" ca="1" si="96"/>
        <v>2.4060495394736838</v>
      </c>
      <c r="DO78" s="227">
        <f t="shared" ca="1" si="96"/>
        <v>2.4060495394736838</v>
      </c>
      <c r="DP78" s="227">
        <f t="shared" ca="1" si="96"/>
        <v>2.4060495394736838</v>
      </c>
      <c r="DQ78" s="227">
        <f t="shared" ca="1" si="96"/>
        <v>2.4060495394736838</v>
      </c>
      <c r="DR78" s="227">
        <f t="shared" ca="1" si="96"/>
        <v>2.4060495394736838</v>
      </c>
      <c r="DS78" s="227">
        <f t="shared" ca="1" si="97"/>
        <v>2.4060495394736838</v>
      </c>
      <c r="DT78" s="227">
        <f t="shared" ca="1" si="97"/>
        <v>2.4060495394736838</v>
      </c>
      <c r="DU78" s="227">
        <f t="shared" ca="1" si="97"/>
        <v>2.4060495394736838</v>
      </c>
      <c r="DV78" s="227">
        <f t="shared" ca="1" si="97"/>
        <v>2.4060495394736838</v>
      </c>
      <c r="DW78" s="227">
        <f t="shared" ca="1" si="97"/>
        <v>2.4060495394736838</v>
      </c>
      <c r="DX78" s="227">
        <f t="shared" ca="1" si="97"/>
        <v>2.4060495394736838</v>
      </c>
      <c r="DY78" s="227">
        <f t="shared" ca="1" si="97"/>
        <v>2.4060495394736838</v>
      </c>
      <c r="DZ78" s="227">
        <f t="shared" ca="1" si="97"/>
        <v>2.4060495394736838</v>
      </c>
      <c r="EA78" s="227">
        <f t="shared" ca="1" si="97"/>
        <v>2.4060495394736838</v>
      </c>
      <c r="EB78" s="227">
        <f t="shared" ca="1" si="97"/>
        <v>2.4060495394736838</v>
      </c>
      <c r="EC78" s="227">
        <f t="shared" ca="1" si="98"/>
        <v>2.4060495394736838</v>
      </c>
      <c r="ED78" s="227">
        <f t="shared" ca="1" si="98"/>
        <v>2.4060495394736838</v>
      </c>
      <c r="EE78" s="227">
        <f t="shared" ca="1" si="98"/>
        <v>2.4060495394736838</v>
      </c>
      <c r="EF78" s="227">
        <f t="shared" ca="1" si="98"/>
        <v>2.4060495394736838</v>
      </c>
      <c r="EG78" s="227">
        <f t="shared" ca="1" si="98"/>
        <v>2.4060495394736838</v>
      </c>
      <c r="EH78" s="227">
        <f t="shared" ca="1" si="98"/>
        <v>2.4060495394736838</v>
      </c>
      <c r="EI78" s="227">
        <f t="shared" ca="1" si="98"/>
        <v>2.4060495394736838</v>
      </c>
      <c r="EJ78" s="227">
        <f t="shared" ca="1" si="98"/>
        <v>2.4060495394736838</v>
      </c>
      <c r="EK78" s="227">
        <f t="shared" ca="1" si="98"/>
        <v>2.4060495394736838</v>
      </c>
      <c r="EL78" s="227">
        <f t="shared" ca="1" si="98"/>
        <v>2.4060495394736838</v>
      </c>
      <c r="EM78" s="227">
        <f t="shared" ca="1" si="99"/>
        <v>2.4060495394736838</v>
      </c>
      <c r="EN78" s="227">
        <f t="shared" ca="1" si="99"/>
        <v>2.4060495394736838</v>
      </c>
      <c r="EO78" s="227">
        <f t="shared" ca="1" si="99"/>
        <v>2.4060495394736838</v>
      </c>
      <c r="EP78" s="227">
        <f t="shared" ca="1" si="99"/>
        <v>2.4060495394736838</v>
      </c>
      <c r="EQ78" s="227">
        <f t="shared" ca="1" si="99"/>
        <v>2.4060495394736838</v>
      </c>
      <c r="ER78" s="227">
        <f t="shared" ca="1" si="99"/>
        <v>2.4060495394736838</v>
      </c>
      <c r="ES78" s="227">
        <f t="shared" ca="1" si="99"/>
        <v>2.4060495394736838</v>
      </c>
      <c r="ET78" s="227">
        <f t="shared" ca="1" si="99"/>
        <v>2.4060495394736838</v>
      </c>
      <c r="EU78" s="227">
        <f t="shared" ca="1" si="99"/>
        <v>2.4060495394736838</v>
      </c>
      <c r="EV78" s="227">
        <f t="shared" ca="1" si="99"/>
        <v>2.4060495394736838</v>
      </c>
      <c r="EW78" s="227">
        <f t="shared" ca="1" si="100"/>
        <v>2.4060495394736838</v>
      </c>
      <c r="EX78" s="227">
        <f t="shared" ca="1" si="100"/>
        <v>2.4060495394736838</v>
      </c>
      <c r="EY78" s="227">
        <f t="shared" ca="1" si="100"/>
        <v>2.4060495394736838</v>
      </c>
      <c r="EZ78" s="227">
        <f t="shared" ca="1" si="100"/>
        <v>2.4060495394736838</v>
      </c>
      <c r="FA78" s="227">
        <f t="shared" ca="1" si="100"/>
        <v>2.4060495394736838</v>
      </c>
      <c r="FB78" s="227">
        <f t="shared" ca="1" si="100"/>
        <v>2.4060495394736838</v>
      </c>
      <c r="FC78" s="227">
        <f t="shared" ca="1" si="100"/>
        <v>2.4060495394736838</v>
      </c>
      <c r="FD78" s="227">
        <f t="shared" ca="1" si="100"/>
        <v>2.4060495394736838</v>
      </c>
      <c r="FE78" s="227">
        <f t="shared" ca="1" si="100"/>
        <v>2.4060495394736838</v>
      </c>
      <c r="FF78" s="227">
        <f t="shared" ca="1" si="100"/>
        <v>2.4060495394736838</v>
      </c>
      <c r="FG78" s="227">
        <f t="shared" ca="1" si="101"/>
        <v>2.4060495394736838</v>
      </c>
      <c r="FH78" s="227">
        <f t="shared" ca="1" si="101"/>
        <v>2.4060495394736838</v>
      </c>
      <c r="FI78" s="227">
        <f t="shared" ca="1" si="101"/>
        <v>2.4060495394736838</v>
      </c>
      <c r="FJ78" s="227">
        <f t="shared" ca="1" si="101"/>
        <v>2.4060495394736838</v>
      </c>
      <c r="FK78" s="227">
        <f t="shared" ca="1" si="101"/>
        <v>2.4060495394736838</v>
      </c>
      <c r="FL78" s="227">
        <f t="shared" ca="1" si="101"/>
        <v>2.4060495394736838</v>
      </c>
      <c r="FM78" s="227">
        <f t="shared" ca="1" si="101"/>
        <v>2.4060495394736838</v>
      </c>
      <c r="FN78" s="227">
        <f t="shared" ca="1" si="101"/>
        <v>2.4060495394736838</v>
      </c>
      <c r="FO78" s="227">
        <f t="shared" ca="1" si="101"/>
        <v>2.4060495394736838</v>
      </c>
      <c r="FP78" s="227">
        <f t="shared" ca="1" si="101"/>
        <v>2.4060495394736838</v>
      </c>
      <c r="FQ78" s="227">
        <f t="shared" ca="1" si="102"/>
        <v>2.4060495394736838</v>
      </c>
      <c r="FR78" s="227">
        <f t="shared" ca="1" si="102"/>
        <v>2.4060495394736838</v>
      </c>
      <c r="FS78" s="227">
        <f t="shared" ca="1" si="102"/>
        <v>2.4060495394736838</v>
      </c>
      <c r="FT78" s="227">
        <f t="shared" ca="1" si="102"/>
        <v>2.4060495394736838</v>
      </c>
      <c r="FU78" s="227">
        <f t="shared" ca="1" si="102"/>
        <v>2.4060495394736838</v>
      </c>
      <c r="FV78" s="227">
        <f t="shared" ca="1" si="102"/>
        <v>2.4060495394736838</v>
      </c>
      <c r="FW78" s="227">
        <f t="shared" ca="1" si="102"/>
        <v>2.4060495394736838</v>
      </c>
      <c r="FX78" s="227">
        <f t="shared" ca="1" si="102"/>
        <v>2.4060495394736838</v>
      </c>
      <c r="FY78" s="227">
        <f t="shared" ca="1" si="102"/>
        <v>2.4060495394736838</v>
      </c>
      <c r="FZ78" s="227">
        <f t="shared" ca="1" si="102"/>
        <v>2.4060495394736838</v>
      </c>
      <c r="GA78" s="227"/>
      <c r="GB78" s="227"/>
      <c r="GC78" s="227"/>
      <c r="GD78" s="227"/>
      <c r="GE78" s="227"/>
      <c r="GF78" s="227"/>
      <c r="GG78" s="227"/>
      <c r="GH78" s="227"/>
      <c r="GI78" s="227"/>
      <c r="GJ78" s="227"/>
      <c r="GK78" s="227"/>
      <c r="GL78" s="227"/>
      <c r="GM78" s="227"/>
      <c r="GN78" s="227"/>
      <c r="GO78" s="227"/>
      <c r="GP78" s="227"/>
      <c r="GQ78" s="227"/>
      <c r="GR78" s="227"/>
      <c r="GS78" s="227"/>
      <c r="GT78" s="227"/>
      <c r="GU78" s="227"/>
      <c r="GV78" s="227"/>
      <c r="GW78" s="227"/>
      <c r="GX78" s="227"/>
      <c r="GY78" s="227"/>
      <c r="GZ78" s="227"/>
      <c r="HA78" s="227"/>
      <c r="HB78" s="227"/>
      <c r="HC78" s="227"/>
      <c r="HD78" s="227"/>
      <c r="HE78" s="227"/>
      <c r="HF78" s="227"/>
      <c r="HG78" s="227"/>
      <c r="HH78" s="227"/>
      <c r="HI78" s="227"/>
      <c r="HJ78" s="227"/>
      <c r="HK78" s="227"/>
      <c r="HL78" s="227"/>
      <c r="HM78" s="227"/>
      <c r="HN78" s="227"/>
      <c r="HO78" s="227"/>
      <c r="HP78" s="227"/>
      <c r="HQ78" s="227"/>
      <c r="HR78" s="227"/>
      <c r="HS78" s="227"/>
      <c r="HT78" s="227"/>
      <c r="HU78" s="227"/>
      <c r="HV78" s="227"/>
      <c r="HW78" s="227"/>
      <c r="HX78" s="227"/>
      <c r="HY78" s="227"/>
      <c r="HZ78" s="227"/>
      <c r="IA78" s="227"/>
      <c r="IB78" s="227"/>
      <c r="IC78" s="227"/>
      <c r="ID78" s="227"/>
      <c r="IE78" s="227"/>
      <c r="IF78" s="227"/>
      <c r="IG78" s="227"/>
      <c r="IH78" s="227"/>
      <c r="II78" s="227"/>
      <c r="IJ78" s="227"/>
      <c r="IK78" s="227"/>
      <c r="IL78" s="227"/>
      <c r="IM78" s="227"/>
      <c r="IN78" s="227"/>
      <c r="IO78" s="227"/>
      <c r="IP78" s="227"/>
      <c r="IQ78" s="227"/>
      <c r="IR78" s="227"/>
      <c r="IS78" s="227"/>
      <c r="IT78" s="227"/>
      <c r="IU78" s="227"/>
      <c r="IV78" s="227"/>
      <c r="IW78" s="227"/>
      <c r="IX78" s="227"/>
      <c r="IY78" s="227"/>
      <c r="IZ78" s="227"/>
      <c r="JA78" s="227"/>
      <c r="JB78" s="227"/>
      <c r="JC78" s="227"/>
      <c r="JD78" s="227"/>
      <c r="JE78" s="227"/>
      <c r="JF78" s="227"/>
      <c r="JG78" s="227"/>
      <c r="JH78" s="227"/>
      <c r="JI78" s="227"/>
      <c r="JJ78" s="227"/>
      <c r="JK78" s="227"/>
      <c r="JL78" s="227"/>
      <c r="JM78" s="227"/>
      <c r="JN78" s="227"/>
      <c r="JO78" s="227"/>
      <c r="JP78" s="227"/>
      <c r="JQ78" s="227"/>
      <c r="JR78" s="227"/>
      <c r="JS78" s="227"/>
      <c r="JT78" s="227"/>
      <c r="JU78" s="227"/>
      <c r="JV78" s="227"/>
      <c r="JW78" s="227"/>
      <c r="JX78" s="227"/>
      <c r="JY78" s="227"/>
      <c r="JZ78" s="227"/>
      <c r="KA78" s="227"/>
      <c r="KB78" s="227"/>
      <c r="KC78" s="227"/>
      <c r="KD78" s="227"/>
      <c r="KE78" s="227"/>
      <c r="KF78" s="227"/>
      <c r="KG78" s="227"/>
      <c r="KH78" s="227"/>
      <c r="KI78" s="227"/>
      <c r="KJ78" s="227"/>
      <c r="KK78" s="227"/>
      <c r="KL78" s="227"/>
      <c r="KM78" s="227"/>
      <c r="KN78" s="227"/>
      <c r="KO78" s="227"/>
      <c r="KP78" s="227"/>
    </row>
    <row r="79" spans="1:338" s="187" customFormat="1" x14ac:dyDescent="0.3">
      <c r="A79" s="226">
        <f t="shared" si="103"/>
        <v>11</v>
      </c>
      <c r="B79" s="227" cm="1">
        <f t="array" aca="1" ref="B79" ca="1">INDIRECT("'Cronograma de Desembolso'!"&amp;ADDRESS(10,A79+3))</f>
        <v>411.43447124999994</v>
      </c>
      <c r="C79" s="228">
        <f t="shared" si="85"/>
        <v>0</v>
      </c>
      <c r="D79" s="227">
        <f t="shared" si="85"/>
        <v>0</v>
      </c>
      <c r="E79" s="227">
        <f t="shared" si="85"/>
        <v>0</v>
      </c>
      <c r="F79" s="227">
        <f t="shared" si="85"/>
        <v>0</v>
      </c>
      <c r="G79" s="227">
        <f t="shared" si="85"/>
        <v>0</v>
      </c>
      <c r="H79" s="227">
        <f t="shared" si="85"/>
        <v>0</v>
      </c>
      <c r="I79" s="227">
        <f t="shared" si="85"/>
        <v>0</v>
      </c>
      <c r="J79" s="227">
        <f t="shared" si="85"/>
        <v>0</v>
      </c>
      <c r="K79" s="227">
        <f t="shared" si="85"/>
        <v>0</v>
      </c>
      <c r="L79" s="227">
        <f t="shared" si="85"/>
        <v>0</v>
      </c>
      <c r="M79" s="227">
        <f t="shared" ca="1" si="86"/>
        <v>2.4202027720588233</v>
      </c>
      <c r="N79" s="227">
        <f t="shared" ca="1" si="86"/>
        <v>2.4202027720588233</v>
      </c>
      <c r="O79" s="227">
        <f t="shared" ca="1" si="86"/>
        <v>2.4202027720588233</v>
      </c>
      <c r="P79" s="227">
        <f t="shared" ca="1" si="86"/>
        <v>2.4202027720588233</v>
      </c>
      <c r="Q79" s="227">
        <f t="shared" ca="1" si="86"/>
        <v>2.4202027720588233</v>
      </c>
      <c r="R79" s="227">
        <f t="shared" ca="1" si="86"/>
        <v>2.4202027720588233</v>
      </c>
      <c r="S79" s="227">
        <f t="shared" ca="1" si="86"/>
        <v>2.4202027720588233</v>
      </c>
      <c r="T79" s="227">
        <f t="shared" ca="1" si="86"/>
        <v>2.4202027720588233</v>
      </c>
      <c r="U79" s="227">
        <f t="shared" ca="1" si="86"/>
        <v>2.4202027720588233</v>
      </c>
      <c r="V79" s="227">
        <f t="shared" ca="1" si="86"/>
        <v>2.4202027720588233</v>
      </c>
      <c r="W79" s="227">
        <f t="shared" ca="1" si="87"/>
        <v>2.4202027720588233</v>
      </c>
      <c r="X79" s="227">
        <f t="shared" ca="1" si="87"/>
        <v>2.4202027720588233</v>
      </c>
      <c r="Y79" s="227">
        <f t="shared" ca="1" si="87"/>
        <v>2.4202027720588233</v>
      </c>
      <c r="Z79" s="227">
        <f t="shared" ca="1" si="87"/>
        <v>2.4202027720588233</v>
      </c>
      <c r="AA79" s="227">
        <f t="shared" ca="1" si="87"/>
        <v>2.4202027720588233</v>
      </c>
      <c r="AB79" s="227">
        <f t="shared" ca="1" si="87"/>
        <v>2.4202027720588233</v>
      </c>
      <c r="AC79" s="227">
        <f t="shared" ca="1" si="87"/>
        <v>2.4202027720588233</v>
      </c>
      <c r="AD79" s="227">
        <f t="shared" ca="1" si="87"/>
        <v>2.4202027720588233</v>
      </c>
      <c r="AE79" s="227">
        <f t="shared" ca="1" si="87"/>
        <v>2.4202027720588233</v>
      </c>
      <c r="AF79" s="227">
        <f t="shared" ca="1" si="87"/>
        <v>2.4202027720588233</v>
      </c>
      <c r="AG79" s="227">
        <f t="shared" ca="1" si="88"/>
        <v>2.4202027720588233</v>
      </c>
      <c r="AH79" s="227">
        <f t="shared" ca="1" si="88"/>
        <v>2.4202027720588233</v>
      </c>
      <c r="AI79" s="227">
        <f t="shared" ca="1" si="88"/>
        <v>2.4202027720588233</v>
      </c>
      <c r="AJ79" s="227">
        <f t="shared" ca="1" si="88"/>
        <v>2.4202027720588233</v>
      </c>
      <c r="AK79" s="227">
        <f t="shared" ca="1" si="88"/>
        <v>2.4202027720588233</v>
      </c>
      <c r="AL79" s="227">
        <f t="shared" ca="1" si="88"/>
        <v>2.4202027720588233</v>
      </c>
      <c r="AM79" s="227">
        <f t="shared" ca="1" si="88"/>
        <v>2.4202027720588233</v>
      </c>
      <c r="AN79" s="227">
        <f t="shared" ca="1" si="88"/>
        <v>2.4202027720588233</v>
      </c>
      <c r="AO79" s="227">
        <f t="shared" ca="1" si="88"/>
        <v>2.4202027720588233</v>
      </c>
      <c r="AP79" s="227">
        <f t="shared" ca="1" si="88"/>
        <v>2.4202027720588233</v>
      </c>
      <c r="AQ79" s="227">
        <f t="shared" ca="1" si="89"/>
        <v>2.4202027720588233</v>
      </c>
      <c r="AR79" s="227">
        <f t="shared" ca="1" si="89"/>
        <v>2.4202027720588233</v>
      </c>
      <c r="AS79" s="227">
        <f t="shared" ca="1" si="89"/>
        <v>2.4202027720588233</v>
      </c>
      <c r="AT79" s="227">
        <f t="shared" ca="1" si="89"/>
        <v>2.4202027720588233</v>
      </c>
      <c r="AU79" s="227">
        <f t="shared" ca="1" si="89"/>
        <v>2.4202027720588233</v>
      </c>
      <c r="AV79" s="227">
        <f t="shared" ca="1" si="89"/>
        <v>2.4202027720588233</v>
      </c>
      <c r="AW79" s="227">
        <f t="shared" ca="1" si="89"/>
        <v>2.4202027720588233</v>
      </c>
      <c r="AX79" s="227">
        <f t="shared" ca="1" si="89"/>
        <v>2.4202027720588233</v>
      </c>
      <c r="AY79" s="227">
        <f t="shared" ca="1" si="89"/>
        <v>2.4202027720588233</v>
      </c>
      <c r="AZ79" s="227">
        <f t="shared" ca="1" si="89"/>
        <v>2.4202027720588233</v>
      </c>
      <c r="BA79" s="227">
        <f t="shared" ca="1" si="90"/>
        <v>2.4202027720588233</v>
      </c>
      <c r="BB79" s="227">
        <f t="shared" ca="1" si="90"/>
        <v>2.4202027720588233</v>
      </c>
      <c r="BC79" s="227">
        <f t="shared" ca="1" si="90"/>
        <v>2.4202027720588233</v>
      </c>
      <c r="BD79" s="227">
        <f t="shared" ca="1" si="90"/>
        <v>2.4202027720588233</v>
      </c>
      <c r="BE79" s="227">
        <f t="shared" ca="1" si="90"/>
        <v>2.4202027720588233</v>
      </c>
      <c r="BF79" s="227">
        <f t="shared" ca="1" si="90"/>
        <v>2.4202027720588233</v>
      </c>
      <c r="BG79" s="227">
        <f t="shared" ca="1" si="90"/>
        <v>2.4202027720588233</v>
      </c>
      <c r="BH79" s="227">
        <f t="shared" ca="1" si="90"/>
        <v>2.4202027720588233</v>
      </c>
      <c r="BI79" s="227">
        <f t="shared" ca="1" si="90"/>
        <v>2.4202027720588233</v>
      </c>
      <c r="BJ79" s="227">
        <f t="shared" ca="1" si="90"/>
        <v>2.4202027720588233</v>
      </c>
      <c r="BK79" s="227">
        <f t="shared" ca="1" si="91"/>
        <v>2.4202027720588233</v>
      </c>
      <c r="BL79" s="227">
        <f t="shared" ca="1" si="91"/>
        <v>2.4202027720588233</v>
      </c>
      <c r="BM79" s="227">
        <f t="shared" ca="1" si="91"/>
        <v>2.4202027720588233</v>
      </c>
      <c r="BN79" s="227">
        <f t="shared" ca="1" si="91"/>
        <v>2.4202027720588233</v>
      </c>
      <c r="BO79" s="227">
        <f t="shared" ca="1" si="91"/>
        <v>2.4202027720588233</v>
      </c>
      <c r="BP79" s="227">
        <f t="shared" ca="1" si="91"/>
        <v>2.4202027720588233</v>
      </c>
      <c r="BQ79" s="227">
        <f t="shared" ca="1" si="91"/>
        <v>2.4202027720588233</v>
      </c>
      <c r="BR79" s="227">
        <f t="shared" ca="1" si="91"/>
        <v>2.4202027720588233</v>
      </c>
      <c r="BS79" s="227">
        <f t="shared" ca="1" si="91"/>
        <v>2.4202027720588233</v>
      </c>
      <c r="BT79" s="227">
        <f t="shared" ca="1" si="91"/>
        <v>2.4202027720588233</v>
      </c>
      <c r="BU79" s="227">
        <f t="shared" ca="1" si="92"/>
        <v>2.4202027720588233</v>
      </c>
      <c r="BV79" s="227">
        <f t="shared" ca="1" si="92"/>
        <v>2.4202027720588233</v>
      </c>
      <c r="BW79" s="227">
        <f t="shared" ca="1" si="92"/>
        <v>2.4202027720588233</v>
      </c>
      <c r="BX79" s="227">
        <f t="shared" ca="1" si="92"/>
        <v>2.4202027720588233</v>
      </c>
      <c r="BY79" s="227">
        <f t="shared" ca="1" si="92"/>
        <v>2.4202027720588233</v>
      </c>
      <c r="BZ79" s="227">
        <f t="shared" ca="1" si="92"/>
        <v>2.4202027720588233</v>
      </c>
      <c r="CA79" s="227">
        <f t="shared" ca="1" si="92"/>
        <v>2.4202027720588233</v>
      </c>
      <c r="CB79" s="227">
        <f t="shared" ca="1" si="92"/>
        <v>2.4202027720588233</v>
      </c>
      <c r="CC79" s="227">
        <f t="shared" ca="1" si="92"/>
        <v>2.4202027720588233</v>
      </c>
      <c r="CD79" s="227">
        <f t="shared" ca="1" si="92"/>
        <v>2.4202027720588233</v>
      </c>
      <c r="CE79" s="227">
        <f t="shared" ca="1" si="93"/>
        <v>2.4202027720588233</v>
      </c>
      <c r="CF79" s="227">
        <f t="shared" ca="1" si="93"/>
        <v>2.4202027720588233</v>
      </c>
      <c r="CG79" s="227">
        <f t="shared" ca="1" si="93"/>
        <v>2.4202027720588233</v>
      </c>
      <c r="CH79" s="227">
        <f t="shared" ca="1" si="93"/>
        <v>2.4202027720588233</v>
      </c>
      <c r="CI79" s="227">
        <f t="shared" ca="1" si="93"/>
        <v>2.4202027720588233</v>
      </c>
      <c r="CJ79" s="227">
        <f t="shared" ca="1" si="93"/>
        <v>2.4202027720588233</v>
      </c>
      <c r="CK79" s="227">
        <f t="shared" ca="1" si="93"/>
        <v>2.4202027720588233</v>
      </c>
      <c r="CL79" s="227">
        <f t="shared" ca="1" si="93"/>
        <v>2.4202027720588233</v>
      </c>
      <c r="CM79" s="227">
        <f t="shared" ca="1" si="93"/>
        <v>2.4202027720588233</v>
      </c>
      <c r="CN79" s="227">
        <f t="shared" ca="1" si="93"/>
        <v>2.4202027720588233</v>
      </c>
      <c r="CO79" s="227">
        <f t="shared" ca="1" si="94"/>
        <v>2.4202027720588233</v>
      </c>
      <c r="CP79" s="227">
        <f t="shared" ca="1" si="94"/>
        <v>2.4202027720588233</v>
      </c>
      <c r="CQ79" s="227">
        <f t="shared" ca="1" si="94"/>
        <v>2.4202027720588233</v>
      </c>
      <c r="CR79" s="227">
        <f t="shared" ca="1" si="94"/>
        <v>2.4202027720588233</v>
      </c>
      <c r="CS79" s="227">
        <f t="shared" ca="1" si="94"/>
        <v>2.4202027720588233</v>
      </c>
      <c r="CT79" s="227">
        <f t="shared" ca="1" si="94"/>
        <v>2.4202027720588233</v>
      </c>
      <c r="CU79" s="227">
        <f t="shared" ca="1" si="94"/>
        <v>2.4202027720588233</v>
      </c>
      <c r="CV79" s="227">
        <f t="shared" ca="1" si="94"/>
        <v>2.4202027720588233</v>
      </c>
      <c r="CW79" s="227">
        <f t="shared" ca="1" si="94"/>
        <v>2.4202027720588233</v>
      </c>
      <c r="CX79" s="227">
        <f t="shared" ca="1" si="94"/>
        <v>2.4202027720588233</v>
      </c>
      <c r="CY79" s="227">
        <f t="shared" ca="1" si="95"/>
        <v>2.4202027720588233</v>
      </c>
      <c r="CZ79" s="227">
        <f t="shared" ca="1" si="95"/>
        <v>2.4202027720588233</v>
      </c>
      <c r="DA79" s="227">
        <f t="shared" ca="1" si="95"/>
        <v>2.4202027720588233</v>
      </c>
      <c r="DB79" s="227">
        <f t="shared" ca="1" si="95"/>
        <v>2.4202027720588233</v>
      </c>
      <c r="DC79" s="227">
        <f t="shared" ca="1" si="95"/>
        <v>2.4202027720588233</v>
      </c>
      <c r="DD79" s="227">
        <f t="shared" ca="1" si="95"/>
        <v>2.4202027720588233</v>
      </c>
      <c r="DE79" s="227">
        <f t="shared" ca="1" si="95"/>
        <v>2.4202027720588233</v>
      </c>
      <c r="DF79" s="227">
        <f t="shared" ca="1" si="95"/>
        <v>2.4202027720588233</v>
      </c>
      <c r="DG79" s="227">
        <f t="shared" ca="1" si="95"/>
        <v>2.4202027720588233</v>
      </c>
      <c r="DH79" s="227">
        <f t="shared" ca="1" si="95"/>
        <v>2.4202027720588233</v>
      </c>
      <c r="DI79" s="227">
        <f t="shared" ca="1" si="96"/>
        <v>2.4202027720588233</v>
      </c>
      <c r="DJ79" s="227">
        <f t="shared" ca="1" si="96"/>
        <v>2.4202027720588233</v>
      </c>
      <c r="DK79" s="227">
        <f t="shared" ca="1" si="96"/>
        <v>2.4202027720588233</v>
      </c>
      <c r="DL79" s="227">
        <f t="shared" ca="1" si="96"/>
        <v>2.4202027720588233</v>
      </c>
      <c r="DM79" s="227">
        <f t="shared" ca="1" si="96"/>
        <v>2.4202027720588233</v>
      </c>
      <c r="DN79" s="227">
        <f t="shared" ca="1" si="96"/>
        <v>2.4202027720588233</v>
      </c>
      <c r="DO79" s="227">
        <f t="shared" ca="1" si="96"/>
        <v>2.4202027720588233</v>
      </c>
      <c r="DP79" s="227">
        <f t="shared" ca="1" si="96"/>
        <v>2.4202027720588233</v>
      </c>
      <c r="DQ79" s="227">
        <f t="shared" ca="1" si="96"/>
        <v>2.4202027720588233</v>
      </c>
      <c r="DR79" s="227">
        <f t="shared" ca="1" si="96"/>
        <v>2.4202027720588233</v>
      </c>
      <c r="DS79" s="227">
        <f t="shared" ca="1" si="97"/>
        <v>2.4202027720588233</v>
      </c>
      <c r="DT79" s="227">
        <f t="shared" ca="1" si="97"/>
        <v>2.4202027720588233</v>
      </c>
      <c r="DU79" s="227">
        <f t="shared" ca="1" si="97"/>
        <v>2.4202027720588233</v>
      </c>
      <c r="DV79" s="227">
        <f t="shared" ca="1" si="97"/>
        <v>2.4202027720588233</v>
      </c>
      <c r="DW79" s="227">
        <f t="shared" ca="1" si="97"/>
        <v>2.4202027720588233</v>
      </c>
      <c r="DX79" s="227">
        <f t="shared" ca="1" si="97"/>
        <v>2.4202027720588233</v>
      </c>
      <c r="DY79" s="227">
        <f t="shared" ca="1" si="97"/>
        <v>2.4202027720588233</v>
      </c>
      <c r="DZ79" s="227">
        <f t="shared" ca="1" si="97"/>
        <v>2.4202027720588233</v>
      </c>
      <c r="EA79" s="227">
        <f t="shared" ca="1" si="97"/>
        <v>2.4202027720588233</v>
      </c>
      <c r="EB79" s="227">
        <f t="shared" ca="1" si="97"/>
        <v>2.4202027720588233</v>
      </c>
      <c r="EC79" s="227">
        <f t="shared" ca="1" si="98"/>
        <v>2.4202027720588233</v>
      </c>
      <c r="ED79" s="227">
        <f t="shared" ca="1" si="98"/>
        <v>2.4202027720588233</v>
      </c>
      <c r="EE79" s="227">
        <f t="shared" ca="1" si="98"/>
        <v>2.4202027720588233</v>
      </c>
      <c r="EF79" s="227">
        <f t="shared" ca="1" si="98"/>
        <v>2.4202027720588233</v>
      </c>
      <c r="EG79" s="227">
        <f t="shared" ca="1" si="98"/>
        <v>2.4202027720588233</v>
      </c>
      <c r="EH79" s="227">
        <f t="shared" ca="1" si="98"/>
        <v>2.4202027720588233</v>
      </c>
      <c r="EI79" s="227">
        <f t="shared" ca="1" si="98"/>
        <v>2.4202027720588233</v>
      </c>
      <c r="EJ79" s="227">
        <f t="shared" ca="1" si="98"/>
        <v>2.4202027720588233</v>
      </c>
      <c r="EK79" s="227">
        <f t="shared" ca="1" si="98"/>
        <v>2.4202027720588233</v>
      </c>
      <c r="EL79" s="227">
        <f t="shared" ca="1" si="98"/>
        <v>2.4202027720588233</v>
      </c>
      <c r="EM79" s="227">
        <f t="shared" ca="1" si="99"/>
        <v>2.4202027720588233</v>
      </c>
      <c r="EN79" s="227">
        <f t="shared" ca="1" si="99"/>
        <v>2.4202027720588233</v>
      </c>
      <c r="EO79" s="227">
        <f t="shared" ca="1" si="99"/>
        <v>2.4202027720588233</v>
      </c>
      <c r="EP79" s="227">
        <f t="shared" ca="1" si="99"/>
        <v>2.4202027720588233</v>
      </c>
      <c r="EQ79" s="227">
        <f t="shared" ca="1" si="99"/>
        <v>2.4202027720588233</v>
      </c>
      <c r="ER79" s="227">
        <f t="shared" ca="1" si="99"/>
        <v>2.4202027720588233</v>
      </c>
      <c r="ES79" s="227">
        <f t="shared" ca="1" si="99"/>
        <v>2.4202027720588233</v>
      </c>
      <c r="ET79" s="227">
        <f t="shared" ca="1" si="99"/>
        <v>2.4202027720588233</v>
      </c>
      <c r="EU79" s="227">
        <f t="shared" ca="1" si="99"/>
        <v>2.4202027720588233</v>
      </c>
      <c r="EV79" s="227">
        <f t="shared" ca="1" si="99"/>
        <v>2.4202027720588233</v>
      </c>
      <c r="EW79" s="227">
        <f t="shared" ca="1" si="100"/>
        <v>2.4202027720588233</v>
      </c>
      <c r="EX79" s="227">
        <f t="shared" ca="1" si="100"/>
        <v>2.4202027720588233</v>
      </c>
      <c r="EY79" s="227">
        <f t="shared" ca="1" si="100"/>
        <v>2.4202027720588233</v>
      </c>
      <c r="EZ79" s="227">
        <f t="shared" ca="1" si="100"/>
        <v>2.4202027720588233</v>
      </c>
      <c r="FA79" s="227">
        <f t="shared" ca="1" si="100"/>
        <v>2.4202027720588233</v>
      </c>
      <c r="FB79" s="227">
        <f t="shared" ca="1" si="100"/>
        <v>2.4202027720588233</v>
      </c>
      <c r="FC79" s="227">
        <f t="shared" ca="1" si="100"/>
        <v>2.4202027720588233</v>
      </c>
      <c r="FD79" s="227">
        <f t="shared" ca="1" si="100"/>
        <v>2.4202027720588233</v>
      </c>
      <c r="FE79" s="227">
        <f t="shared" ca="1" si="100"/>
        <v>2.4202027720588233</v>
      </c>
      <c r="FF79" s="227">
        <f t="shared" ca="1" si="100"/>
        <v>2.4202027720588233</v>
      </c>
      <c r="FG79" s="227">
        <f t="shared" ca="1" si="101"/>
        <v>2.4202027720588233</v>
      </c>
      <c r="FH79" s="227">
        <f t="shared" ca="1" si="101"/>
        <v>2.4202027720588233</v>
      </c>
      <c r="FI79" s="227">
        <f t="shared" ca="1" si="101"/>
        <v>2.4202027720588233</v>
      </c>
      <c r="FJ79" s="227">
        <f t="shared" ca="1" si="101"/>
        <v>2.4202027720588233</v>
      </c>
      <c r="FK79" s="227">
        <f t="shared" ca="1" si="101"/>
        <v>2.4202027720588233</v>
      </c>
      <c r="FL79" s="227">
        <f t="shared" ca="1" si="101"/>
        <v>2.4202027720588233</v>
      </c>
      <c r="FM79" s="227">
        <f t="shared" ca="1" si="101"/>
        <v>2.4202027720588233</v>
      </c>
      <c r="FN79" s="227">
        <f t="shared" ca="1" si="101"/>
        <v>2.4202027720588233</v>
      </c>
      <c r="FO79" s="227">
        <f t="shared" ca="1" si="101"/>
        <v>2.4202027720588233</v>
      </c>
      <c r="FP79" s="227">
        <f t="shared" ca="1" si="101"/>
        <v>2.4202027720588233</v>
      </c>
      <c r="FQ79" s="227">
        <f t="shared" ca="1" si="102"/>
        <v>2.4202027720588233</v>
      </c>
      <c r="FR79" s="227">
        <f t="shared" ca="1" si="102"/>
        <v>2.4202027720588233</v>
      </c>
      <c r="FS79" s="227">
        <f t="shared" ca="1" si="102"/>
        <v>2.4202027720588233</v>
      </c>
      <c r="FT79" s="227">
        <f t="shared" ca="1" si="102"/>
        <v>2.4202027720588233</v>
      </c>
      <c r="FU79" s="227">
        <f t="shared" ca="1" si="102"/>
        <v>2.4202027720588233</v>
      </c>
      <c r="FV79" s="227">
        <f t="shared" ca="1" si="102"/>
        <v>2.4202027720588233</v>
      </c>
      <c r="FW79" s="227">
        <f t="shared" ca="1" si="102"/>
        <v>2.4202027720588233</v>
      </c>
      <c r="FX79" s="227">
        <f t="shared" ca="1" si="102"/>
        <v>2.4202027720588233</v>
      </c>
      <c r="FY79" s="227">
        <f t="shared" ca="1" si="102"/>
        <v>2.4202027720588233</v>
      </c>
      <c r="FZ79" s="227">
        <f t="shared" ca="1" si="102"/>
        <v>2.4202027720588233</v>
      </c>
      <c r="GA79" s="227"/>
      <c r="GB79" s="227"/>
      <c r="GC79" s="227"/>
      <c r="GD79" s="227"/>
      <c r="GE79" s="227"/>
      <c r="GF79" s="227"/>
      <c r="GG79" s="227"/>
      <c r="GH79" s="227"/>
      <c r="GI79" s="227"/>
      <c r="GJ79" s="227"/>
      <c r="GK79" s="227"/>
      <c r="GL79" s="227"/>
      <c r="GM79" s="227"/>
      <c r="GN79" s="227"/>
      <c r="GO79" s="227"/>
      <c r="GP79" s="227"/>
      <c r="GQ79" s="227"/>
      <c r="GR79" s="227"/>
      <c r="GS79" s="227"/>
      <c r="GT79" s="227"/>
      <c r="GU79" s="227"/>
      <c r="GV79" s="227"/>
      <c r="GW79" s="227"/>
      <c r="GX79" s="227"/>
      <c r="GY79" s="227"/>
      <c r="GZ79" s="227"/>
      <c r="HA79" s="227"/>
      <c r="HB79" s="227"/>
      <c r="HC79" s="227"/>
      <c r="HD79" s="227"/>
      <c r="HE79" s="227"/>
      <c r="HF79" s="227"/>
      <c r="HG79" s="227"/>
      <c r="HH79" s="227"/>
      <c r="HI79" s="227"/>
      <c r="HJ79" s="227"/>
      <c r="HK79" s="227"/>
      <c r="HL79" s="227"/>
      <c r="HM79" s="227"/>
      <c r="HN79" s="227"/>
      <c r="HO79" s="227"/>
      <c r="HP79" s="227"/>
      <c r="HQ79" s="227"/>
      <c r="HR79" s="227"/>
      <c r="HS79" s="227"/>
      <c r="HT79" s="227"/>
      <c r="HU79" s="227"/>
      <c r="HV79" s="227"/>
      <c r="HW79" s="227"/>
      <c r="HX79" s="227"/>
      <c r="HY79" s="227"/>
      <c r="HZ79" s="227"/>
      <c r="IA79" s="227"/>
      <c r="IB79" s="227"/>
      <c r="IC79" s="227"/>
      <c r="ID79" s="227"/>
      <c r="IE79" s="227"/>
      <c r="IF79" s="227"/>
      <c r="IG79" s="227"/>
      <c r="IH79" s="227"/>
      <c r="II79" s="227"/>
      <c r="IJ79" s="227"/>
      <c r="IK79" s="227"/>
      <c r="IL79" s="227"/>
      <c r="IM79" s="227"/>
      <c r="IN79" s="227"/>
      <c r="IO79" s="227"/>
      <c r="IP79" s="227"/>
      <c r="IQ79" s="227"/>
      <c r="IR79" s="227"/>
      <c r="IS79" s="227"/>
      <c r="IT79" s="227"/>
      <c r="IU79" s="227"/>
      <c r="IV79" s="227"/>
      <c r="IW79" s="227"/>
      <c r="IX79" s="227"/>
      <c r="IY79" s="227"/>
      <c r="IZ79" s="227"/>
      <c r="JA79" s="227"/>
      <c r="JB79" s="227"/>
      <c r="JC79" s="227"/>
      <c r="JD79" s="227"/>
      <c r="JE79" s="227"/>
      <c r="JF79" s="227"/>
      <c r="JG79" s="227"/>
      <c r="JH79" s="227"/>
      <c r="JI79" s="227"/>
      <c r="JJ79" s="227"/>
      <c r="JK79" s="227"/>
      <c r="JL79" s="227"/>
      <c r="JM79" s="227"/>
      <c r="JN79" s="227"/>
      <c r="JO79" s="227"/>
      <c r="JP79" s="227"/>
      <c r="JQ79" s="227"/>
      <c r="JR79" s="227"/>
      <c r="JS79" s="227"/>
      <c r="JT79" s="227"/>
      <c r="JU79" s="227"/>
      <c r="JV79" s="227"/>
      <c r="JW79" s="227"/>
      <c r="JX79" s="227"/>
      <c r="JY79" s="227"/>
      <c r="JZ79" s="227"/>
      <c r="KA79" s="227"/>
      <c r="KB79" s="227"/>
      <c r="KC79" s="227"/>
      <c r="KD79" s="227"/>
      <c r="KE79" s="227"/>
      <c r="KF79" s="227"/>
      <c r="KG79" s="227"/>
      <c r="KH79" s="227"/>
      <c r="KI79" s="227"/>
      <c r="KJ79" s="227"/>
      <c r="KK79" s="227"/>
      <c r="KL79" s="227"/>
      <c r="KM79" s="227"/>
      <c r="KN79" s="227"/>
      <c r="KO79" s="227"/>
      <c r="KP79" s="227"/>
    </row>
    <row r="80" spans="1:338" s="187" customFormat="1" x14ac:dyDescent="0.3">
      <c r="A80" s="226">
        <f t="shared" si="103"/>
        <v>12</v>
      </c>
      <c r="B80" s="227" cm="1">
        <f t="array" aca="1" ref="B80" ca="1">INDIRECT("'Cronograma de Desembolso'!"&amp;ADDRESS(10,A80+3))</f>
        <v>411.43447124999994</v>
      </c>
      <c r="C80" s="228">
        <f t="shared" si="85"/>
        <v>0</v>
      </c>
      <c r="D80" s="227">
        <f t="shared" si="85"/>
        <v>0</v>
      </c>
      <c r="E80" s="227">
        <f t="shared" si="85"/>
        <v>0</v>
      </c>
      <c r="F80" s="227">
        <f t="shared" si="85"/>
        <v>0</v>
      </c>
      <c r="G80" s="227">
        <f t="shared" si="85"/>
        <v>0</v>
      </c>
      <c r="H80" s="227">
        <f t="shared" si="85"/>
        <v>0</v>
      </c>
      <c r="I80" s="227">
        <f t="shared" si="85"/>
        <v>0</v>
      </c>
      <c r="J80" s="227">
        <f t="shared" si="85"/>
        <v>0</v>
      </c>
      <c r="K80" s="227">
        <f t="shared" si="85"/>
        <v>0</v>
      </c>
      <c r="L80" s="227">
        <f t="shared" si="85"/>
        <v>0</v>
      </c>
      <c r="M80" s="227">
        <f t="shared" si="86"/>
        <v>0</v>
      </c>
      <c r="N80" s="227">
        <f t="shared" ca="1" si="86"/>
        <v>2.4345234985207096</v>
      </c>
      <c r="O80" s="227">
        <f t="shared" ca="1" si="86"/>
        <v>2.4345234985207096</v>
      </c>
      <c r="P80" s="227">
        <f t="shared" ca="1" si="86"/>
        <v>2.4345234985207096</v>
      </c>
      <c r="Q80" s="227">
        <f t="shared" ca="1" si="86"/>
        <v>2.4345234985207096</v>
      </c>
      <c r="R80" s="227">
        <f t="shared" ca="1" si="86"/>
        <v>2.4345234985207096</v>
      </c>
      <c r="S80" s="227">
        <f t="shared" ca="1" si="86"/>
        <v>2.4345234985207096</v>
      </c>
      <c r="T80" s="227">
        <f t="shared" ca="1" si="86"/>
        <v>2.4345234985207096</v>
      </c>
      <c r="U80" s="227">
        <f t="shared" ca="1" si="86"/>
        <v>2.4345234985207096</v>
      </c>
      <c r="V80" s="227">
        <f t="shared" ca="1" si="86"/>
        <v>2.4345234985207096</v>
      </c>
      <c r="W80" s="227">
        <f t="shared" ca="1" si="87"/>
        <v>2.4345234985207096</v>
      </c>
      <c r="X80" s="227">
        <f t="shared" ca="1" si="87"/>
        <v>2.4345234985207096</v>
      </c>
      <c r="Y80" s="227">
        <f t="shared" ca="1" si="87"/>
        <v>2.4345234985207096</v>
      </c>
      <c r="Z80" s="227">
        <f t="shared" ca="1" si="87"/>
        <v>2.4345234985207096</v>
      </c>
      <c r="AA80" s="227">
        <f t="shared" ca="1" si="87"/>
        <v>2.4345234985207096</v>
      </c>
      <c r="AB80" s="227">
        <f t="shared" ca="1" si="87"/>
        <v>2.4345234985207096</v>
      </c>
      <c r="AC80" s="227">
        <f t="shared" ca="1" si="87"/>
        <v>2.4345234985207096</v>
      </c>
      <c r="AD80" s="227">
        <f t="shared" ca="1" si="87"/>
        <v>2.4345234985207096</v>
      </c>
      <c r="AE80" s="227">
        <f t="shared" ca="1" si="87"/>
        <v>2.4345234985207096</v>
      </c>
      <c r="AF80" s="227">
        <f t="shared" ca="1" si="87"/>
        <v>2.4345234985207096</v>
      </c>
      <c r="AG80" s="227">
        <f t="shared" ca="1" si="88"/>
        <v>2.4345234985207096</v>
      </c>
      <c r="AH80" s="227">
        <f t="shared" ca="1" si="88"/>
        <v>2.4345234985207096</v>
      </c>
      <c r="AI80" s="227">
        <f t="shared" ca="1" si="88"/>
        <v>2.4345234985207096</v>
      </c>
      <c r="AJ80" s="227">
        <f t="shared" ca="1" si="88"/>
        <v>2.4345234985207096</v>
      </c>
      <c r="AK80" s="227">
        <f t="shared" ca="1" si="88"/>
        <v>2.4345234985207096</v>
      </c>
      <c r="AL80" s="227">
        <f t="shared" ca="1" si="88"/>
        <v>2.4345234985207096</v>
      </c>
      <c r="AM80" s="227">
        <f t="shared" ca="1" si="88"/>
        <v>2.4345234985207096</v>
      </c>
      <c r="AN80" s="227">
        <f t="shared" ca="1" si="88"/>
        <v>2.4345234985207096</v>
      </c>
      <c r="AO80" s="227">
        <f t="shared" ca="1" si="88"/>
        <v>2.4345234985207096</v>
      </c>
      <c r="AP80" s="227">
        <f t="shared" ca="1" si="88"/>
        <v>2.4345234985207096</v>
      </c>
      <c r="AQ80" s="227">
        <f t="shared" ca="1" si="89"/>
        <v>2.4345234985207096</v>
      </c>
      <c r="AR80" s="227">
        <f t="shared" ca="1" si="89"/>
        <v>2.4345234985207096</v>
      </c>
      <c r="AS80" s="227">
        <f t="shared" ca="1" si="89"/>
        <v>2.4345234985207096</v>
      </c>
      <c r="AT80" s="227">
        <f t="shared" ca="1" si="89"/>
        <v>2.4345234985207096</v>
      </c>
      <c r="AU80" s="227">
        <f t="shared" ca="1" si="89"/>
        <v>2.4345234985207096</v>
      </c>
      <c r="AV80" s="227">
        <f t="shared" ca="1" si="89"/>
        <v>2.4345234985207096</v>
      </c>
      <c r="AW80" s="227">
        <f t="shared" ca="1" si="89"/>
        <v>2.4345234985207096</v>
      </c>
      <c r="AX80" s="227">
        <f t="shared" ca="1" si="89"/>
        <v>2.4345234985207096</v>
      </c>
      <c r="AY80" s="227">
        <f t="shared" ca="1" si="89"/>
        <v>2.4345234985207096</v>
      </c>
      <c r="AZ80" s="227">
        <f t="shared" ca="1" si="89"/>
        <v>2.4345234985207096</v>
      </c>
      <c r="BA80" s="227">
        <f t="shared" ca="1" si="90"/>
        <v>2.4345234985207096</v>
      </c>
      <c r="BB80" s="227">
        <f t="shared" ca="1" si="90"/>
        <v>2.4345234985207096</v>
      </c>
      <c r="BC80" s="227">
        <f t="shared" ca="1" si="90"/>
        <v>2.4345234985207096</v>
      </c>
      <c r="BD80" s="227">
        <f t="shared" ca="1" si="90"/>
        <v>2.4345234985207096</v>
      </c>
      <c r="BE80" s="227">
        <f t="shared" ca="1" si="90"/>
        <v>2.4345234985207096</v>
      </c>
      <c r="BF80" s="227">
        <f t="shared" ca="1" si="90"/>
        <v>2.4345234985207096</v>
      </c>
      <c r="BG80" s="227">
        <f t="shared" ca="1" si="90"/>
        <v>2.4345234985207096</v>
      </c>
      <c r="BH80" s="227">
        <f t="shared" ca="1" si="90"/>
        <v>2.4345234985207096</v>
      </c>
      <c r="BI80" s="227">
        <f t="shared" ca="1" si="90"/>
        <v>2.4345234985207096</v>
      </c>
      <c r="BJ80" s="227">
        <f t="shared" ca="1" si="90"/>
        <v>2.4345234985207096</v>
      </c>
      <c r="BK80" s="227">
        <f t="shared" ca="1" si="91"/>
        <v>2.4345234985207096</v>
      </c>
      <c r="BL80" s="227">
        <f t="shared" ca="1" si="91"/>
        <v>2.4345234985207096</v>
      </c>
      <c r="BM80" s="227">
        <f t="shared" ca="1" si="91"/>
        <v>2.4345234985207096</v>
      </c>
      <c r="BN80" s="227">
        <f t="shared" ca="1" si="91"/>
        <v>2.4345234985207096</v>
      </c>
      <c r="BO80" s="227">
        <f t="shared" ca="1" si="91"/>
        <v>2.4345234985207096</v>
      </c>
      <c r="BP80" s="227">
        <f t="shared" ca="1" si="91"/>
        <v>2.4345234985207096</v>
      </c>
      <c r="BQ80" s="227">
        <f t="shared" ca="1" si="91"/>
        <v>2.4345234985207096</v>
      </c>
      <c r="BR80" s="227">
        <f t="shared" ca="1" si="91"/>
        <v>2.4345234985207096</v>
      </c>
      <c r="BS80" s="227">
        <f t="shared" ca="1" si="91"/>
        <v>2.4345234985207096</v>
      </c>
      <c r="BT80" s="227">
        <f t="shared" ca="1" si="91"/>
        <v>2.4345234985207096</v>
      </c>
      <c r="BU80" s="227">
        <f t="shared" ca="1" si="92"/>
        <v>2.4345234985207096</v>
      </c>
      <c r="BV80" s="227">
        <f t="shared" ca="1" si="92"/>
        <v>2.4345234985207096</v>
      </c>
      <c r="BW80" s="227">
        <f t="shared" ca="1" si="92"/>
        <v>2.4345234985207096</v>
      </c>
      <c r="BX80" s="227">
        <f t="shared" ca="1" si="92"/>
        <v>2.4345234985207096</v>
      </c>
      <c r="BY80" s="227">
        <f t="shared" ca="1" si="92"/>
        <v>2.4345234985207096</v>
      </c>
      <c r="BZ80" s="227">
        <f t="shared" ca="1" si="92"/>
        <v>2.4345234985207096</v>
      </c>
      <c r="CA80" s="227">
        <f t="shared" ca="1" si="92"/>
        <v>2.4345234985207096</v>
      </c>
      <c r="CB80" s="227">
        <f t="shared" ca="1" si="92"/>
        <v>2.4345234985207096</v>
      </c>
      <c r="CC80" s="227">
        <f t="shared" ca="1" si="92"/>
        <v>2.4345234985207096</v>
      </c>
      <c r="CD80" s="227">
        <f t="shared" ca="1" si="92"/>
        <v>2.4345234985207096</v>
      </c>
      <c r="CE80" s="227">
        <f t="shared" ca="1" si="93"/>
        <v>2.4345234985207096</v>
      </c>
      <c r="CF80" s="227">
        <f t="shared" ca="1" si="93"/>
        <v>2.4345234985207096</v>
      </c>
      <c r="CG80" s="227">
        <f t="shared" ca="1" si="93"/>
        <v>2.4345234985207096</v>
      </c>
      <c r="CH80" s="227">
        <f t="shared" ca="1" si="93"/>
        <v>2.4345234985207096</v>
      </c>
      <c r="CI80" s="227">
        <f t="shared" ca="1" si="93"/>
        <v>2.4345234985207096</v>
      </c>
      <c r="CJ80" s="227">
        <f t="shared" ca="1" si="93"/>
        <v>2.4345234985207096</v>
      </c>
      <c r="CK80" s="227">
        <f t="shared" ca="1" si="93"/>
        <v>2.4345234985207096</v>
      </c>
      <c r="CL80" s="227">
        <f t="shared" ca="1" si="93"/>
        <v>2.4345234985207096</v>
      </c>
      <c r="CM80" s="227">
        <f t="shared" ca="1" si="93"/>
        <v>2.4345234985207096</v>
      </c>
      <c r="CN80" s="227">
        <f t="shared" ca="1" si="93"/>
        <v>2.4345234985207096</v>
      </c>
      <c r="CO80" s="227">
        <f t="shared" ca="1" si="94"/>
        <v>2.4345234985207096</v>
      </c>
      <c r="CP80" s="227">
        <f t="shared" ca="1" si="94"/>
        <v>2.4345234985207096</v>
      </c>
      <c r="CQ80" s="227">
        <f t="shared" ca="1" si="94"/>
        <v>2.4345234985207096</v>
      </c>
      <c r="CR80" s="227">
        <f t="shared" ca="1" si="94"/>
        <v>2.4345234985207096</v>
      </c>
      <c r="CS80" s="227">
        <f t="shared" ca="1" si="94"/>
        <v>2.4345234985207096</v>
      </c>
      <c r="CT80" s="227">
        <f t="shared" ca="1" si="94"/>
        <v>2.4345234985207096</v>
      </c>
      <c r="CU80" s="227">
        <f t="shared" ca="1" si="94"/>
        <v>2.4345234985207096</v>
      </c>
      <c r="CV80" s="227">
        <f t="shared" ca="1" si="94"/>
        <v>2.4345234985207096</v>
      </c>
      <c r="CW80" s="227">
        <f t="shared" ca="1" si="94"/>
        <v>2.4345234985207096</v>
      </c>
      <c r="CX80" s="227">
        <f t="shared" ca="1" si="94"/>
        <v>2.4345234985207096</v>
      </c>
      <c r="CY80" s="227">
        <f t="shared" ca="1" si="95"/>
        <v>2.4345234985207096</v>
      </c>
      <c r="CZ80" s="227">
        <f t="shared" ca="1" si="95"/>
        <v>2.4345234985207096</v>
      </c>
      <c r="DA80" s="227">
        <f t="shared" ca="1" si="95"/>
        <v>2.4345234985207096</v>
      </c>
      <c r="DB80" s="227">
        <f t="shared" ca="1" si="95"/>
        <v>2.4345234985207096</v>
      </c>
      <c r="DC80" s="227">
        <f t="shared" ca="1" si="95"/>
        <v>2.4345234985207096</v>
      </c>
      <c r="DD80" s="227">
        <f t="shared" ca="1" si="95"/>
        <v>2.4345234985207096</v>
      </c>
      <c r="DE80" s="227">
        <f t="shared" ca="1" si="95"/>
        <v>2.4345234985207096</v>
      </c>
      <c r="DF80" s="227">
        <f t="shared" ca="1" si="95"/>
        <v>2.4345234985207096</v>
      </c>
      <c r="DG80" s="227">
        <f t="shared" ca="1" si="95"/>
        <v>2.4345234985207096</v>
      </c>
      <c r="DH80" s="227">
        <f t="shared" ca="1" si="95"/>
        <v>2.4345234985207096</v>
      </c>
      <c r="DI80" s="227">
        <f t="shared" ca="1" si="96"/>
        <v>2.4345234985207096</v>
      </c>
      <c r="DJ80" s="227">
        <f t="shared" ca="1" si="96"/>
        <v>2.4345234985207096</v>
      </c>
      <c r="DK80" s="227">
        <f t="shared" ca="1" si="96"/>
        <v>2.4345234985207096</v>
      </c>
      <c r="DL80" s="227">
        <f t="shared" ca="1" si="96"/>
        <v>2.4345234985207096</v>
      </c>
      <c r="DM80" s="227">
        <f t="shared" ca="1" si="96"/>
        <v>2.4345234985207096</v>
      </c>
      <c r="DN80" s="227">
        <f t="shared" ca="1" si="96"/>
        <v>2.4345234985207096</v>
      </c>
      <c r="DO80" s="227">
        <f t="shared" ca="1" si="96"/>
        <v>2.4345234985207096</v>
      </c>
      <c r="DP80" s="227">
        <f t="shared" ca="1" si="96"/>
        <v>2.4345234985207096</v>
      </c>
      <c r="DQ80" s="227">
        <f t="shared" ca="1" si="96"/>
        <v>2.4345234985207096</v>
      </c>
      <c r="DR80" s="227">
        <f t="shared" ca="1" si="96"/>
        <v>2.4345234985207096</v>
      </c>
      <c r="DS80" s="227">
        <f t="shared" ca="1" si="97"/>
        <v>2.4345234985207096</v>
      </c>
      <c r="DT80" s="227">
        <f t="shared" ca="1" si="97"/>
        <v>2.4345234985207096</v>
      </c>
      <c r="DU80" s="227">
        <f t="shared" ca="1" si="97"/>
        <v>2.4345234985207096</v>
      </c>
      <c r="DV80" s="227">
        <f t="shared" ca="1" si="97"/>
        <v>2.4345234985207096</v>
      </c>
      <c r="DW80" s="227">
        <f t="shared" ca="1" si="97"/>
        <v>2.4345234985207096</v>
      </c>
      <c r="DX80" s="227">
        <f t="shared" ca="1" si="97"/>
        <v>2.4345234985207096</v>
      </c>
      <c r="DY80" s="227">
        <f t="shared" ca="1" si="97"/>
        <v>2.4345234985207096</v>
      </c>
      <c r="DZ80" s="227">
        <f t="shared" ca="1" si="97"/>
        <v>2.4345234985207096</v>
      </c>
      <c r="EA80" s="227">
        <f t="shared" ca="1" si="97"/>
        <v>2.4345234985207096</v>
      </c>
      <c r="EB80" s="227">
        <f t="shared" ca="1" si="97"/>
        <v>2.4345234985207096</v>
      </c>
      <c r="EC80" s="227">
        <f t="shared" ca="1" si="98"/>
        <v>2.4345234985207096</v>
      </c>
      <c r="ED80" s="227">
        <f t="shared" ca="1" si="98"/>
        <v>2.4345234985207096</v>
      </c>
      <c r="EE80" s="227">
        <f t="shared" ca="1" si="98"/>
        <v>2.4345234985207096</v>
      </c>
      <c r="EF80" s="227">
        <f t="shared" ca="1" si="98"/>
        <v>2.4345234985207096</v>
      </c>
      <c r="EG80" s="227">
        <f t="shared" ca="1" si="98"/>
        <v>2.4345234985207096</v>
      </c>
      <c r="EH80" s="227">
        <f t="shared" ca="1" si="98"/>
        <v>2.4345234985207096</v>
      </c>
      <c r="EI80" s="227">
        <f t="shared" ca="1" si="98"/>
        <v>2.4345234985207096</v>
      </c>
      <c r="EJ80" s="227">
        <f t="shared" ca="1" si="98"/>
        <v>2.4345234985207096</v>
      </c>
      <c r="EK80" s="227">
        <f t="shared" ca="1" si="98"/>
        <v>2.4345234985207096</v>
      </c>
      <c r="EL80" s="227">
        <f t="shared" ca="1" si="98"/>
        <v>2.4345234985207096</v>
      </c>
      <c r="EM80" s="227">
        <f t="shared" ca="1" si="99"/>
        <v>2.4345234985207096</v>
      </c>
      <c r="EN80" s="227">
        <f t="shared" ca="1" si="99"/>
        <v>2.4345234985207096</v>
      </c>
      <c r="EO80" s="227">
        <f t="shared" ca="1" si="99"/>
        <v>2.4345234985207096</v>
      </c>
      <c r="EP80" s="227">
        <f t="shared" ca="1" si="99"/>
        <v>2.4345234985207096</v>
      </c>
      <c r="EQ80" s="227">
        <f t="shared" ca="1" si="99"/>
        <v>2.4345234985207096</v>
      </c>
      <c r="ER80" s="227">
        <f t="shared" ca="1" si="99"/>
        <v>2.4345234985207096</v>
      </c>
      <c r="ES80" s="227">
        <f t="shared" ca="1" si="99"/>
        <v>2.4345234985207096</v>
      </c>
      <c r="ET80" s="227">
        <f t="shared" ca="1" si="99"/>
        <v>2.4345234985207096</v>
      </c>
      <c r="EU80" s="227">
        <f t="shared" ca="1" si="99"/>
        <v>2.4345234985207096</v>
      </c>
      <c r="EV80" s="227">
        <f t="shared" ca="1" si="99"/>
        <v>2.4345234985207096</v>
      </c>
      <c r="EW80" s="227">
        <f t="shared" ca="1" si="100"/>
        <v>2.4345234985207096</v>
      </c>
      <c r="EX80" s="227">
        <f t="shared" ca="1" si="100"/>
        <v>2.4345234985207096</v>
      </c>
      <c r="EY80" s="227">
        <f t="shared" ca="1" si="100"/>
        <v>2.4345234985207096</v>
      </c>
      <c r="EZ80" s="227">
        <f t="shared" ca="1" si="100"/>
        <v>2.4345234985207096</v>
      </c>
      <c r="FA80" s="227">
        <f t="shared" ca="1" si="100"/>
        <v>2.4345234985207096</v>
      </c>
      <c r="FB80" s="227">
        <f t="shared" ca="1" si="100"/>
        <v>2.4345234985207096</v>
      </c>
      <c r="FC80" s="227">
        <f t="shared" ca="1" si="100"/>
        <v>2.4345234985207096</v>
      </c>
      <c r="FD80" s="227">
        <f t="shared" ca="1" si="100"/>
        <v>2.4345234985207096</v>
      </c>
      <c r="FE80" s="227">
        <f t="shared" ca="1" si="100"/>
        <v>2.4345234985207096</v>
      </c>
      <c r="FF80" s="227">
        <f t="shared" ca="1" si="100"/>
        <v>2.4345234985207096</v>
      </c>
      <c r="FG80" s="227">
        <f t="shared" ca="1" si="101"/>
        <v>2.4345234985207096</v>
      </c>
      <c r="FH80" s="227">
        <f t="shared" ca="1" si="101"/>
        <v>2.4345234985207096</v>
      </c>
      <c r="FI80" s="227">
        <f t="shared" ca="1" si="101"/>
        <v>2.4345234985207096</v>
      </c>
      <c r="FJ80" s="227">
        <f t="shared" ca="1" si="101"/>
        <v>2.4345234985207096</v>
      </c>
      <c r="FK80" s="227">
        <f t="shared" ca="1" si="101"/>
        <v>2.4345234985207096</v>
      </c>
      <c r="FL80" s="227">
        <f t="shared" ca="1" si="101"/>
        <v>2.4345234985207096</v>
      </c>
      <c r="FM80" s="227">
        <f t="shared" ca="1" si="101"/>
        <v>2.4345234985207096</v>
      </c>
      <c r="FN80" s="227">
        <f t="shared" ca="1" si="101"/>
        <v>2.4345234985207096</v>
      </c>
      <c r="FO80" s="227">
        <f t="shared" ca="1" si="101"/>
        <v>2.4345234985207096</v>
      </c>
      <c r="FP80" s="227">
        <f t="shared" ca="1" si="101"/>
        <v>2.4345234985207096</v>
      </c>
      <c r="FQ80" s="227">
        <f t="shared" ca="1" si="102"/>
        <v>2.4345234985207096</v>
      </c>
      <c r="FR80" s="227">
        <f t="shared" ca="1" si="102"/>
        <v>2.4345234985207096</v>
      </c>
      <c r="FS80" s="227">
        <f t="shared" ca="1" si="102"/>
        <v>2.4345234985207096</v>
      </c>
      <c r="FT80" s="227">
        <f t="shared" ca="1" si="102"/>
        <v>2.4345234985207096</v>
      </c>
      <c r="FU80" s="227">
        <f t="shared" ca="1" si="102"/>
        <v>2.4345234985207096</v>
      </c>
      <c r="FV80" s="227">
        <f t="shared" ca="1" si="102"/>
        <v>2.4345234985207096</v>
      </c>
      <c r="FW80" s="227">
        <f t="shared" ca="1" si="102"/>
        <v>2.4345234985207096</v>
      </c>
      <c r="FX80" s="227">
        <f t="shared" ca="1" si="102"/>
        <v>2.4345234985207096</v>
      </c>
      <c r="FY80" s="227">
        <f t="shared" ca="1" si="102"/>
        <v>2.4345234985207096</v>
      </c>
      <c r="FZ80" s="227">
        <f t="shared" ca="1" si="102"/>
        <v>2.4345234985207096</v>
      </c>
      <c r="GA80" s="227"/>
      <c r="GB80" s="227"/>
      <c r="GC80" s="227"/>
      <c r="GD80" s="227"/>
      <c r="GE80" s="227"/>
      <c r="GF80" s="227"/>
      <c r="GG80" s="227"/>
      <c r="GH80" s="227"/>
      <c r="GI80" s="227"/>
      <c r="GJ80" s="227"/>
      <c r="GK80" s="227"/>
      <c r="GL80" s="227"/>
      <c r="GM80" s="227"/>
      <c r="GN80" s="227"/>
      <c r="GO80" s="227"/>
      <c r="GP80" s="227"/>
      <c r="GQ80" s="227"/>
      <c r="GR80" s="227"/>
      <c r="GS80" s="227"/>
      <c r="GT80" s="227"/>
      <c r="GU80" s="227"/>
      <c r="GV80" s="227"/>
      <c r="GW80" s="227"/>
      <c r="GX80" s="227"/>
      <c r="GY80" s="227"/>
      <c r="GZ80" s="227"/>
      <c r="HA80" s="227"/>
      <c r="HB80" s="227"/>
      <c r="HC80" s="227"/>
      <c r="HD80" s="227"/>
      <c r="HE80" s="227"/>
      <c r="HF80" s="227"/>
      <c r="HG80" s="227"/>
      <c r="HH80" s="227"/>
      <c r="HI80" s="227"/>
      <c r="HJ80" s="227"/>
      <c r="HK80" s="227"/>
      <c r="HL80" s="227"/>
      <c r="HM80" s="227"/>
      <c r="HN80" s="227"/>
      <c r="HO80" s="227"/>
      <c r="HP80" s="227"/>
      <c r="HQ80" s="227"/>
      <c r="HR80" s="227"/>
      <c r="HS80" s="227"/>
      <c r="HT80" s="227"/>
      <c r="HU80" s="227"/>
      <c r="HV80" s="227"/>
      <c r="HW80" s="227"/>
      <c r="HX80" s="227"/>
      <c r="HY80" s="227"/>
      <c r="HZ80" s="227"/>
      <c r="IA80" s="227"/>
      <c r="IB80" s="227"/>
      <c r="IC80" s="227"/>
      <c r="ID80" s="227"/>
      <c r="IE80" s="227"/>
      <c r="IF80" s="227"/>
      <c r="IG80" s="227"/>
      <c r="IH80" s="227"/>
      <c r="II80" s="227"/>
      <c r="IJ80" s="227"/>
      <c r="IK80" s="227"/>
      <c r="IL80" s="227"/>
      <c r="IM80" s="227"/>
      <c r="IN80" s="227"/>
      <c r="IO80" s="227"/>
      <c r="IP80" s="227"/>
      <c r="IQ80" s="227"/>
      <c r="IR80" s="227"/>
      <c r="IS80" s="227"/>
      <c r="IT80" s="227"/>
      <c r="IU80" s="227"/>
      <c r="IV80" s="227"/>
      <c r="IW80" s="227"/>
      <c r="IX80" s="227"/>
      <c r="IY80" s="227"/>
      <c r="IZ80" s="227"/>
      <c r="JA80" s="227"/>
      <c r="JB80" s="227"/>
      <c r="JC80" s="227"/>
      <c r="JD80" s="227"/>
      <c r="JE80" s="227"/>
      <c r="JF80" s="227"/>
      <c r="JG80" s="227"/>
      <c r="JH80" s="227"/>
      <c r="JI80" s="227"/>
      <c r="JJ80" s="227"/>
      <c r="JK80" s="227"/>
      <c r="JL80" s="227"/>
      <c r="JM80" s="227"/>
      <c r="JN80" s="227"/>
      <c r="JO80" s="227"/>
      <c r="JP80" s="227"/>
      <c r="JQ80" s="227"/>
      <c r="JR80" s="227"/>
      <c r="JS80" s="227"/>
      <c r="JT80" s="227"/>
      <c r="JU80" s="227"/>
      <c r="JV80" s="227"/>
      <c r="JW80" s="227"/>
      <c r="JX80" s="227"/>
      <c r="JY80" s="227"/>
      <c r="JZ80" s="227"/>
      <c r="KA80" s="227"/>
      <c r="KB80" s="227"/>
      <c r="KC80" s="227"/>
      <c r="KD80" s="227"/>
      <c r="KE80" s="227"/>
      <c r="KF80" s="227"/>
      <c r="KG80" s="227"/>
      <c r="KH80" s="227"/>
      <c r="KI80" s="227"/>
      <c r="KJ80" s="227"/>
      <c r="KK80" s="227"/>
      <c r="KL80" s="227"/>
      <c r="KM80" s="227"/>
      <c r="KN80" s="227"/>
      <c r="KO80" s="227"/>
      <c r="KP80" s="227"/>
    </row>
    <row r="81" spans="1:302" s="187" customFormat="1" x14ac:dyDescent="0.3">
      <c r="A81" s="226">
        <v>181</v>
      </c>
      <c r="B81" s="227" cm="1">
        <f t="array" aca="1" ref="B81" ca="1">INDIRECT("'Cronograma de Desembolso'!"&amp;ADDRESS(10,A81+3))</f>
        <v>1516.4008529166667</v>
      </c>
      <c r="C81" s="228"/>
      <c r="D81" s="227"/>
      <c r="E81" s="227"/>
      <c r="F81" s="227"/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  <c r="CK81" s="227"/>
      <c r="CL81" s="227"/>
      <c r="CM81" s="227"/>
      <c r="CN81" s="227"/>
      <c r="CO81" s="227"/>
      <c r="CP81" s="227"/>
      <c r="CQ81" s="227"/>
      <c r="CR81" s="227"/>
      <c r="CS81" s="227"/>
      <c r="CT81" s="227"/>
      <c r="CU81" s="227"/>
      <c r="CV81" s="227"/>
      <c r="CW81" s="227"/>
      <c r="CX81" s="227"/>
      <c r="CY81" s="227"/>
      <c r="CZ81" s="227"/>
      <c r="DA81" s="227"/>
      <c r="DB81" s="227"/>
      <c r="DC81" s="227"/>
      <c r="DD81" s="227"/>
      <c r="DE81" s="227"/>
      <c r="DF81" s="227"/>
      <c r="DG81" s="227"/>
      <c r="DH81" s="227"/>
      <c r="DI81" s="227"/>
      <c r="DJ81" s="227"/>
      <c r="DK81" s="227"/>
      <c r="DL81" s="227"/>
      <c r="DM81" s="227"/>
      <c r="DN81" s="227"/>
      <c r="DO81" s="227"/>
      <c r="DP81" s="227"/>
      <c r="DQ81" s="227"/>
      <c r="DR81" s="227"/>
      <c r="DS81" s="227"/>
      <c r="DT81" s="227"/>
      <c r="DU81" s="227"/>
      <c r="DV81" s="227"/>
      <c r="DW81" s="227"/>
      <c r="DX81" s="227"/>
      <c r="DY81" s="227"/>
      <c r="DZ81" s="227"/>
      <c r="EA81" s="227"/>
      <c r="EB81" s="227"/>
      <c r="EC81" s="227"/>
      <c r="ED81" s="227"/>
      <c r="EE81" s="227"/>
      <c r="EF81" s="227"/>
      <c r="EG81" s="227"/>
      <c r="EH81" s="227"/>
      <c r="EI81" s="227"/>
      <c r="EJ81" s="227"/>
      <c r="EK81" s="227"/>
      <c r="EL81" s="227"/>
      <c r="EM81" s="227"/>
      <c r="EN81" s="227"/>
      <c r="EO81" s="227"/>
      <c r="EP81" s="227"/>
      <c r="EQ81" s="227"/>
      <c r="ER81" s="227"/>
      <c r="ES81" s="227"/>
      <c r="ET81" s="227"/>
      <c r="EU81" s="227"/>
      <c r="EV81" s="227"/>
      <c r="EW81" s="227"/>
      <c r="EX81" s="227"/>
      <c r="EY81" s="227"/>
      <c r="EZ81" s="227"/>
      <c r="FA81" s="227"/>
      <c r="FB81" s="227"/>
      <c r="FC81" s="227"/>
      <c r="FD81" s="227"/>
      <c r="FE81" s="227"/>
      <c r="FF81" s="227"/>
      <c r="FG81" s="227"/>
      <c r="FH81" s="227"/>
      <c r="FI81" s="227"/>
      <c r="FJ81" s="227"/>
      <c r="FK81" s="227"/>
      <c r="FL81" s="227"/>
      <c r="FM81" s="227"/>
      <c r="FN81" s="227"/>
      <c r="FO81" s="227"/>
      <c r="FP81" s="227"/>
      <c r="FQ81" s="227"/>
      <c r="FR81" s="227"/>
      <c r="FS81" s="227"/>
      <c r="FT81" s="227"/>
      <c r="FU81" s="227"/>
      <c r="FV81" s="227"/>
      <c r="FW81" s="227"/>
      <c r="FX81" s="227"/>
      <c r="FY81" s="227"/>
      <c r="FZ81" s="227"/>
      <c r="GA81" s="227">
        <f t="shared" ref="GA81:GJ92" ca="1" si="104">IF(GA$7&lt;$A81,0,IFERROR($B81/(25*12-$A81+1),0))</f>
        <v>12.636673774305557</v>
      </c>
      <c r="GB81" s="227">
        <f t="shared" ca="1" si="104"/>
        <v>12.636673774305557</v>
      </c>
      <c r="GC81" s="227">
        <f t="shared" ca="1" si="104"/>
        <v>12.636673774305557</v>
      </c>
      <c r="GD81" s="227">
        <f t="shared" ca="1" si="104"/>
        <v>12.636673774305557</v>
      </c>
      <c r="GE81" s="227">
        <f t="shared" ca="1" si="104"/>
        <v>12.636673774305557</v>
      </c>
      <c r="GF81" s="227">
        <f t="shared" ca="1" si="104"/>
        <v>12.636673774305557</v>
      </c>
      <c r="GG81" s="227">
        <f t="shared" ca="1" si="104"/>
        <v>12.636673774305557</v>
      </c>
      <c r="GH81" s="227">
        <f t="shared" ca="1" si="104"/>
        <v>12.636673774305557</v>
      </c>
      <c r="GI81" s="227">
        <f t="shared" ca="1" si="104"/>
        <v>12.636673774305557</v>
      </c>
      <c r="GJ81" s="227">
        <f t="shared" ca="1" si="104"/>
        <v>12.636673774305557</v>
      </c>
      <c r="GK81" s="227">
        <f t="shared" ref="GK81:GT92" ca="1" si="105">IF(GK$7&lt;$A81,0,IFERROR($B81/(25*12-$A81+1),0))</f>
        <v>12.636673774305557</v>
      </c>
      <c r="GL81" s="227">
        <f t="shared" ca="1" si="105"/>
        <v>12.636673774305557</v>
      </c>
      <c r="GM81" s="227">
        <f t="shared" ca="1" si="105"/>
        <v>12.636673774305557</v>
      </c>
      <c r="GN81" s="227">
        <f t="shared" ca="1" si="105"/>
        <v>12.636673774305557</v>
      </c>
      <c r="GO81" s="227">
        <f t="shared" ca="1" si="105"/>
        <v>12.636673774305557</v>
      </c>
      <c r="GP81" s="227">
        <f t="shared" ca="1" si="105"/>
        <v>12.636673774305557</v>
      </c>
      <c r="GQ81" s="227">
        <f t="shared" ca="1" si="105"/>
        <v>12.636673774305557</v>
      </c>
      <c r="GR81" s="227">
        <f t="shared" ca="1" si="105"/>
        <v>12.636673774305557</v>
      </c>
      <c r="GS81" s="227">
        <f t="shared" ca="1" si="105"/>
        <v>12.636673774305557</v>
      </c>
      <c r="GT81" s="227">
        <f t="shared" ca="1" si="105"/>
        <v>12.636673774305557</v>
      </c>
      <c r="GU81" s="227">
        <f t="shared" ref="GU81:HD92" ca="1" si="106">IF(GU$7&lt;$A81,0,IFERROR($B81/(25*12-$A81+1),0))</f>
        <v>12.636673774305557</v>
      </c>
      <c r="GV81" s="227">
        <f t="shared" ca="1" si="106"/>
        <v>12.636673774305557</v>
      </c>
      <c r="GW81" s="227">
        <f t="shared" ca="1" si="106"/>
        <v>12.636673774305557</v>
      </c>
      <c r="GX81" s="227">
        <f t="shared" ca="1" si="106"/>
        <v>12.636673774305557</v>
      </c>
      <c r="GY81" s="227">
        <f t="shared" ca="1" si="106"/>
        <v>12.636673774305557</v>
      </c>
      <c r="GZ81" s="227">
        <f t="shared" ca="1" si="106"/>
        <v>12.636673774305557</v>
      </c>
      <c r="HA81" s="227">
        <f t="shared" ca="1" si="106"/>
        <v>12.636673774305557</v>
      </c>
      <c r="HB81" s="227">
        <f t="shared" ca="1" si="106"/>
        <v>12.636673774305557</v>
      </c>
      <c r="HC81" s="227">
        <f t="shared" ca="1" si="106"/>
        <v>12.636673774305557</v>
      </c>
      <c r="HD81" s="227">
        <f t="shared" ca="1" si="106"/>
        <v>12.636673774305557</v>
      </c>
      <c r="HE81" s="227">
        <f t="shared" ref="HE81:HN92" ca="1" si="107">IF(HE$7&lt;$A81,0,IFERROR($B81/(25*12-$A81+1),0))</f>
        <v>12.636673774305557</v>
      </c>
      <c r="HF81" s="227">
        <f t="shared" ca="1" si="107"/>
        <v>12.636673774305557</v>
      </c>
      <c r="HG81" s="227">
        <f t="shared" ca="1" si="107"/>
        <v>12.636673774305557</v>
      </c>
      <c r="HH81" s="227">
        <f t="shared" ca="1" si="107"/>
        <v>12.636673774305557</v>
      </c>
      <c r="HI81" s="227">
        <f t="shared" ca="1" si="107"/>
        <v>12.636673774305557</v>
      </c>
      <c r="HJ81" s="227">
        <f t="shared" ca="1" si="107"/>
        <v>12.636673774305557</v>
      </c>
      <c r="HK81" s="227">
        <f t="shared" ca="1" si="107"/>
        <v>12.636673774305557</v>
      </c>
      <c r="HL81" s="227">
        <f t="shared" ca="1" si="107"/>
        <v>12.636673774305557</v>
      </c>
      <c r="HM81" s="227">
        <f t="shared" ca="1" si="107"/>
        <v>12.636673774305557</v>
      </c>
      <c r="HN81" s="227">
        <f t="shared" ca="1" si="107"/>
        <v>12.636673774305557</v>
      </c>
      <c r="HO81" s="227">
        <f t="shared" ref="HO81:HX92" ca="1" si="108">IF(HO$7&lt;$A81,0,IFERROR($B81/(25*12-$A81+1),0))</f>
        <v>12.636673774305557</v>
      </c>
      <c r="HP81" s="227">
        <f t="shared" ca="1" si="108"/>
        <v>12.636673774305557</v>
      </c>
      <c r="HQ81" s="227">
        <f t="shared" ca="1" si="108"/>
        <v>12.636673774305557</v>
      </c>
      <c r="HR81" s="227">
        <f t="shared" ca="1" si="108"/>
        <v>12.636673774305557</v>
      </c>
      <c r="HS81" s="227">
        <f t="shared" ca="1" si="108"/>
        <v>12.636673774305557</v>
      </c>
      <c r="HT81" s="227">
        <f t="shared" ca="1" si="108"/>
        <v>12.636673774305557</v>
      </c>
      <c r="HU81" s="227">
        <f t="shared" ca="1" si="108"/>
        <v>12.636673774305557</v>
      </c>
      <c r="HV81" s="227">
        <f t="shared" ca="1" si="108"/>
        <v>12.636673774305557</v>
      </c>
      <c r="HW81" s="227">
        <f t="shared" ca="1" si="108"/>
        <v>12.636673774305557</v>
      </c>
      <c r="HX81" s="227">
        <f t="shared" ca="1" si="108"/>
        <v>12.636673774305557</v>
      </c>
      <c r="HY81" s="227">
        <f t="shared" ref="HY81:IH92" ca="1" si="109">IF(HY$7&lt;$A81,0,IFERROR($B81/(25*12-$A81+1),0))</f>
        <v>12.636673774305557</v>
      </c>
      <c r="HZ81" s="227">
        <f t="shared" ca="1" si="109"/>
        <v>12.636673774305557</v>
      </c>
      <c r="IA81" s="227">
        <f t="shared" ca="1" si="109"/>
        <v>12.636673774305557</v>
      </c>
      <c r="IB81" s="227">
        <f t="shared" ca="1" si="109"/>
        <v>12.636673774305557</v>
      </c>
      <c r="IC81" s="227">
        <f t="shared" ca="1" si="109"/>
        <v>12.636673774305557</v>
      </c>
      <c r="ID81" s="227">
        <f t="shared" ca="1" si="109"/>
        <v>12.636673774305557</v>
      </c>
      <c r="IE81" s="227">
        <f t="shared" ca="1" si="109"/>
        <v>12.636673774305557</v>
      </c>
      <c r="IF81" s="227">
        <f t="shared" ca="1" si="109"/>
        <v>12.636673774305557</v>
      </c>
      <c r="IG81" s="227">
        <f t="shared" ca="1" si="109"/>
        <v>12.636673774305557</v>
      </c>
      <c r="IH81" s="227">
        <f t="shared" ca="1" si="109"/>
        <v>12.636673774305557</v>
      </c>
      <c r="II81" s="227">
        <f t="shared" ref="II81:IR92" ca="1" si="110">IF(II$7&lt;$A81,0,IFERROR($B81/(25*12-$A81+1),0))</f>
        <v>12.636673774305557</v>
      </c>
      <c r="IJ81" s="227">
        <f t="shared" ca="1" si="110"/>
        <v>12.636673774305557</v>
      </c>
      <c r="IK81" s="227">
        <f t="shared" ca="1" si="110"/>
        <v>12.636673774305557</v>
      </c>
      <c r="IL81" s="227">
        <f t="shared" ca="1" si="110"/>
        <v>12.636673774305557</v>
      </c>
      <c r="IM81" s="227">
        <f t="shared" ca="1" si="110"/>
        <v>12.636673774305557</v>
      </c>
      <c r="IN81" s="227">
        <f t="shared" ca="1" si="110"/>
        <v>12.636673774305557</v>
      </c>
      <c r="IO81" s="227">
        <f t="shared" ca="1" si="110"/>
        <v>12.636673774305557</v>
      </c>
      <c r="IP81" s="227">
        <f t="shared" ca="1" si="110"/>
        <v>12.636673774305557</v>
      </c>
      <c r="IQ81" s="227">
        <f t="shared" ca="1" si="110"/>
        <v>12.636673774305557</v>
      </c>
      <c r="IR81" s="227">
        <f t="shared" ca="1" si="110"/>
        <v>12.636673774305557</v>
      </c>
      <c r="IS81" s="227">
        <f t="shared" ref="IS81:JB92" ca="1" si="111">IF(IS$7&lt;$A81,0,IFERROR($B81/(25*12-$A81+1),0))</f>
        <v>12.636673774305557</v>
      </c>
      <c r="IT81" s="227">
        <f t="shared" ca="1" si="111"/>
        <v>12.636673774305557</v>
      </c>
      <c r="IU81" s="227">
        <f t="shared" ca="1" si="111"/>
        <v>12.636673774305557</v>
      </c>
      <c r="IV81" s="227">
        <f t="shared" ca="1" si="111"/>
        <v>12.636673774305557</v>
      </c>
      <c r="IW81" s="227">
        <f t="shared" ca="1" si="111"/>
        <v>12.636673774305557</v>
      </c>
      <c r="IX81" s="227">
        <f t="shared" ca="1" si="111"/>
        <v>12.636673774305557</v>
      </c>
      <c r="IY81" s="227">
        <f t="shared" ca="1" si="111"/>
        <v>12.636673774305557</v>
      </c>
      <c r="IZ81" s="227">
        <f t="shared" ca="1" si="111"/>
        <v>12.636673774305557</v>
      </c>
      <c r="JA81" s="227">
        <f t="shared" ca="1" si="111"/>
        <v>12.636673774305557</v>
      </c>
      <c r="JB81" s="227">
        <f t="shared" ca="1" si="111"/>
        <v>12.636673774305557</v>
      </c>
      <c r="JC81" s="227">
        <f t="shared" ref="JC81:JL92" ca="1" si="112">IF(JC$7&lt;$A81,0,IFERROR($B81/(25*12-$A81+1),0))</f>
        <v>12.636673774305557</v>
      </c>
      <c r="JD81" s="227">
        <f t="shared" ca="1" si="112"/>
        <v>12.636673774305557</v>
      </c>
      <c r="JE81" s="227">
        <f t="shared" ca="1" si="112"/>
        <v>12.636673774305557</v>
      </c>
      <c r="JF81" s="227">
        <f t="shared" ca="1" si="112"/>
        <v>12.636673774305557</v>
      </c>
      <c r="JG81" s="227">
        <f t="shared" ca="1" si="112"/>
        <v>12.636673774305557</v>
      </c>
      <c r="JH81" s="227">
        <f t="shared" ca="1" si="112"/>
        <v>12.636673774305557</v>
      </c>
      <c r="JI81" s="227">
        <f t="shared" ca="1" si="112"/>
        <v>12.636673774305557</v>
      </c>
      <c r="JJ81" s="227">
        <f t="shared" ca="1" si="112"/>
        <v>12.636673774305557</v>
      </c>
      <c r="JK81" s="227">
        <f t="shared" ca="1" si="112"/>
        <v>12.636673774305557</v>
      </c>
      <c r="JL81" s="227">
        <f t="shared" ca="1" si="112"/>
        <v>12.636673774305557</v>
      </c>
      <c r="JM81" s="227">
        <f t="shared" ref="JM81:JV92" ca="1" si="113">IF(JM$7&lt;$A81,0,IFERROR($B81/(25*12-$A81+1),0))</f>
        <v>12.636673774305557</v>
      </c>
      <c r="JN81" s="227">
        <f t="shared" ca="1" si="113"/>
        <v>12.636673774305557</v>
      </c>
      <c r="JO81" s="227">
        <f t="shared" ca="1" si="113"/>
        <v>12.636673774305557</v>
      </c>
      <c r="JP81" s="227">
        <f t="shared" ca="1" si="113"/>
        <v>12.636673774305557</v>
      </c>
      <c r="JQ81" s="227">
        <f t="shared" ca="1" si="113"/>
        <v>12.636673774305557</v>
      </c>
      <c r="JR81" s="227">
        <f t="shared" ca="1" si="113"/>
        <v>12.636673774305557</v>
      </c>
      <c r="JS81" s="227">
        <f t="shared" ca="1" si="113"/>
        <v>12.636673774305557</v>
      </c>
      <c r="JT81" s="227">
        <f t="shared" ca="1" si="113"/>
        <v>12.636673774305557</v>
      </c>
      <c r="JU81" s="227">
        <f t="shared" ca="1" si="113"/>
        <v>12.636673774305557</v>
      </c>
      <c r="JV81" s="227">
        <f t="shared" ca="1" si="113"/>
        <v>12.636673774305557</v>
      </c>
      <c r="JW81" s="227">
        <f t="shared" ref="JW81:KF92" ca="1" si="114">IF(JW$7&lt;$A81,0,IFERROR($B81/(25*12-$A81+1),0))</f>
        <v>12.636673774305557</v>
      </c>
      <c r="JX81" s="227">
        <f t="shared" ca="1" si="114"/>
        <v>12.636673774305557</v>
      </c>
      <c r="JY81" s="227">
        <f t="shared" ca="1" si="114"/>
        <v>12.636673774305557</v>
      </c>
      <c r="JZ81" s="227">
        <f t="shared" ca="1" si="114"/>
        <v>12.636673774305557</v>
      </c>
      <c r="KA81" s="227">
        <f t="shared" ca="1" si="114"/>
        <v>12.636673774305557</v>
      </c>
      <c r="KB81" s="227">
        <f t="shared" ca="1" si="114"/>
        <v>12.636673774305557</v>
      </c>
      <c r="KC81" s="227">
        <f t="shared" ca="1" si="114"/>
        <v>12.636673774305557</v>
      </c>
      <c r="KD81" s="227">
        <f t="shared" ca="1" si="114"/>
        <v>12.636673774305557</v>
      </c>
      <c r="KE81" s="227">
        <f t="shared" ca="1" si="114"/>
        <v>12.636673774305557</v>
      </c>
      <c r="KF81" s="227">
        <f t="shared" ca="1" si="114"/>
        <v>12.636673774305557</v>
      </c>
      <c r="KG81" s="227">
        <f t="shared" ref="KG81:KP92" ca="1" si="115">IF(KG$7&lt;$A81,0,IFERROR($B81/(25*12-$A81+1),0))</f>
        <v>12.636673774305557</v>
      </c>
      <c r="KH81" s="227">
        <f t="shared" ca="1" si="115"/>
        <v>12.636673774305557</v>
      </c>
      <c r="KI81" s="227">
        <f t="shared" ca="1" si="115"/>
        <v>12.636673774305557</v>
      </c>
      <c r="KJ81" s="227">
        <f t="shared" ca="1" si="115"/>
        <v>12.636673774305557</v>
      </c>
      <c r="KK81" s="227">
        <f t="shared" ca="1" si="115"/>
        <v>12.636673774305557</v>
      </c>
      <c r="KL81" s="227">
        <f t="shared" ca="1" si="115"/>
        <v>12.636673774305557</v>
      </c>
      <c r="KM81" s="227">
        <f t="shared" ca="1" si="115"/>
        <v>12.636673774305557</v>
      </c>
      <c r="KN81" s="227">
        <f t="shared" ca="1" si="115"/>
        <v>12.636673774305557</v>
      </c>
      <c r="KO81" s="227">
        <f t="shared" ca="1" si="115"/>
        <v>12.636673774305557</v>
      </c>
      <c r="KP81" s="227">
        <f t="shared" ca="1" si="115"/>
        <v>12.636673774305557</v>
      </c>
    </row>
    <row r="82" spans="1:302" s="187" customFormat="1" x14ac:dyDescent="0.3">
      <c r="A82" s="226">
        <f t="shared" ref="A82:A92" si="116">A81+1</f>
        <v>182</v>
      </c>
      <c r="B82" s="227" cm="1">
        <f t="array" aca="1" ref="B82" ca="1">INDIRECT("'Cronograma de Desembolso'!"&amp;ADDRESS(10,A82+3))</f>
        <v>1516.4008529166667</v>
      </c>
      <c r="C82" s="228"/>
      <c r="D82" s="227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7"/>
      <c r="AP82" s="227"/>
      <c r="AQ82" s="227"/>
      <c r="AR82" s="227"/>
      <c r="AS82" s="227"/>
      <c r="AT82" s="227"/>
      <c r="AU82" s="227"/>
      <c r="AV82" s="227"/>
      <c r="AW82" s="227"/>
      <c r="AX82" s="227"/>
      <c r="AY82" s="227"/>
      <c r="AZ82" s="227"/>
      <c r="BA82" s="227"/>
      <c r="BB82" s="227"/>
      <c r="BC82" s="227"/>
      <c r="BD82" s="227"/>
      <c r="BE82" s="227"/>
      <c r="BF82" s="227"/>
      <c r="BG82" s="227"/>
      <c r="BH82" s="227"/>
      <c r="BI82" s="227"/>
      <c r="BJ82" s="227"/>
      <c r="BK82" s="227"/>
      <c r="BL82" s="227"/>
      <c r="BM82" s="227"/>
      <c r="BN82" s="227"/>
      <c r="BO82" s="227"/>
      <c r="BP82" s="227"/>
      <c r="BQ82" s="227"/>
      <c r="BR82" s="227"/>
      <c r="BS82" s="227"/>
      <c r="BT82" s="227"/>
      <c r="BU82" s="227"/>
      <c r="BV82" s="227"/>
      <c r="BW82" s="227"/>
      <c r="BX82" s="227"/>
      <c r="BY82" s="227"/>
      <c r="BZ82" s="227"/>
      <c r="CA82" s="227"/>
      <c r="CB82" s="227"/>
      <c r="CC82" s="227"/>
      <c r="CD82" s="227"/>
      <c r="CE82" s="227"/>
      <c r="CF82" s="227"/>
      <c r="CG82" s="227"/>
      <c r="CH82" s="227"/>
      <c r="CI82" s="227"/>
      <c r="CJ82" s="227"/>
      <c r="CK82" s="227"/>
      <c r="CL82" s="227"/>
      <c r="CM82" s="227"/>
      <c r="CN82" s="227"/>
      <c r="CO82" s="227"/>
      <c r="CP82" s="227"/>
      <c r="CQ82" s="227"/>
      <c r="CR82" s="227"/>
      <c r="CS82" s="227"/>
      <c r="CT82" s="227"/>
      <c r="CU82" s="227"/>
      <c r="CV82" s="227"/>
      <c r="CW82" s="227"/>
      <c r="CX82" s="227"/>
      <c r="CY82" s="227"/>
      <c r="CZ82" s="227"/>
      <c r="DA82" s="227"/>
      <c r="DB82" s="227"/>
      <c r="DC82" s="227"/>
      <c r="DD82" s="227"/>
      <c r="DE82" s="227"/>
      <c r="DF82" s="227"/>
      <c r="DG82" s="227"/>
      <c r="DH82" s="227"/>
      <c r="DI82" s="227"/>
      <c r="DJ82" s="227"/>
      <c r="DK82" s="227"/>
      <c r="DL82" s="227"/>
      <c r="DM82" s="227"/>
      <c r="DN82" s="227"/>
      <c r="DO82" s="227"/>
      <c r="DP82" s="227"/>
      <c r="DQ82" s="227"/>
      <c r="DR82" s="227"/>
      <c r="DS82" s="227"/>
      <c r="DT82" s="227"/>
      <c r="DU82" s="227"/>
      <c r="DV82" s="227"/>
      <c r="DW82" s="227"/>
      <c r="DX82" s="227"/>
      <c r="DY82" s="227"/>
      <c r="DZ82" s="227"/>
      <c r="EA82" s="227"/>
      <c r="EB82" s="227"/>
      <c r="EC82" s="227"/>
      <c r="ED82" s="227"/>
      <c r="EE82" s="227"/>
      <c r="EF82" s="227"/>
      <c r="EG82" s="227"/>
      <c r="EH82" s="227"/>
      <c r="EI82" s="227"/>
      <c r="EJ82" s="227"/>
      <c r="EK82" s="227"/>
      <c r="EL82" s="227"/>
      <c r="EM82" s="227"/>
      <c r="EN82" s="227"/>
      <c r="EO82" s="227"/>
      <c r="EP82" s="227"/>
      <c r="EQ82" s="227"/>
      <c r="ER82" s="227"/>
      <c r="ES82" s="227"/>
      <c r="ET82" s="227"/>
      <c r="EU82" s="227"/>
      <c r="EV82" s="227"/>
      <c r="EW82" s="227"/>
      <c r="EX82" s="227"/>
      <c r="EY82" s="227"/>
      <c r="EZ82" s="227"/>
      <c r="FA82" s="227"/>
      <c r="FB82" s="227"/>
      <c r="FC82" s="227"/>
      <c r="FD82" s="227"/>
      <c r="FE82" s="227"/>
      <c r="FF82" s="227"/>
      <c r="FG82" s="227"/>
      <c r="FH82" s="227"/>
      <c r="FI82" s="227"/>
      <c r="FJ82" s="227"/>
      <c r="FK82" s="227"/>
      <c r="FL82" s="227"/>
      <c r="FM82" s="227"/>
      <c r="FN82" s="227"/>
      <c r="FO82" s="227"/>
      <c r="FP82" s="227"/>
      <c r="FQ82" s="227"/>
      <c r="FR82" s="227"/>
      <c r="FS82" s="227"/>
      <c r="FT82" s="227"/>
      <c r="FU82" s="227"/>
      <c r="FV82" s="227"/>
      <c r="FW82" s="227"/>
      <c r="FX82" s="227"/>
      <c r="FY82" s="227"/>
      <c r="FZ82" s="227"/>
      <c r="GA82" s="227">
        <f t="shared" si="104"/>
        <v>0</v>
      </c>
      <c r="GB82" s="227">
        <f t="shared" ca="1" si="104"/>
        <v>12.742864310224091</v>
      </c>
      <c r="GC82" s="227">
        <f t="shared" ca="1" si="104"/>
        <v>12.742864310224091</v>
      </c>
      <c r="GD82" s="227">
        <f t="shared" ca="1" si="104"/>
        <v>12.742864310224091</v>
      </c>
      <c r="GE82" s="227">
        <f t="shared" ca="1" si="104"/>
        <v>12.742864310224091</v>
      </c>
      <c r="GF82" s="227">
        <f t="shared" ca="1" si="104"/>
        <v>12.742864310224091</v>
      </c>
      <c r="GG82" s="227">
        <f t="shared" ca="1" si="104"/>
        <v>12.742864310224091</v>
      </c>
      <c r="GH82" s="227">
        <f t="shared" ca="1" si="104"/>
        <v>12.742864310224091</v>
      </c>
      <c r="GI82" s="227">
        <f t="shared" ca="1" si="104"/>
        <v>12.742864310224091</v>
      </c>
      <c r="GJ82" s="227">
        <f t="shared" ca="1" si="104"/>
        <v>12.742864310224091</v>
      </c>
      <c r="GK82" s="227">
        <f t="shared" ca="1" si="105"/>
        <v>12.742864310224091</v>
      </c>
      <c r="GL82" s="227">
        <f t="shared" ca="1" si="105"/>
        <v>12.742864310224091</v>
      </c>
      <c r="GM82" s="227">
        <f t="shared" ca="1" si="105"/>
        <v>12.742864310224091</v>
      </c>
      <c r="GN82" s="227">
        <f t="shared" ca="1" si="105"/>
        <v>12.742864310224091</v>
      </c>
      <c r="GO82" s="227">
        <f t="shared" ca="1" si="105"/>
        <v>12.742864310224091</v>
      </c>
      <c r="GP82" s="227">
        <f t="shared" ca="1" si="105"/>
        <v>12.742864310224091</v>
      </c>
      <c r="GQ82" s="227">
        <f t="shared" ca="1" si="105"/>
        <v>12.742864310224091</v>
      </c>
      <c r="GR82" s="227">
        <f t="shared" ca="1" si="105"/>
        <v>12.742864310224091</v>
      </c>
      <c r="GS82" s="227">
        <f t="shared" ca="1" si="105"/>
        <v>12.742864310224091</v>
      </c>
      <c r="GT82" s="227">
        <f t="shared" ca="1" si="105"/>
        <v>12.742864310224091</v>
      </c>
      <c r="GU82" s="227">
        <f t="shared" ca="1" si="106"/>
        <v>12.742864310224091</v>
      </c>
      <c r="GV82" s="227">
        <f t="shared" ca="1" si="106"/>
        <v>12.742864310224091</v>
      </c>
      <c r="GW82" s="227">
        <f t="shared" ca="1" si="106"/>
        <v>12.742864310224091</v>
      </c>
      <c r="GX82" s="227">
        <f t="shared" ca="1" si="106"/>
        <v>12.742864310224091</v>
      </c>
      <c r="GY82" s="227">
        <f t="shared" ca="1" si="106"/>
        <v>12.742864310224091</v>
      </c>
      <c r="GZ82" s="227">
        <f t="shared" ca="1" si="106"/>
        <v>12.742864310224091</v>
      </c>
      <c r="HA82" s="227">
        <f t="shared" ca="1" si="106"/>
        <v>12.742864310224091</v>
      </c>
      <c r="HB82" s="227">
        <f t="shared" ca="1" si="106"/>
        <v>12.742864310224091</v>
      </c>
      <c r="HC82" s="227">
        <f t="shared" ca="1" si="106"/>
        <v>12.742864310224091</v>
      </c>
      <c r="HD82" s="227">
        <f t="shared" ca="1" si="106"/>
        <v>12.742864310224091</v>
      </c>
      <c r="HE82" s="227">
        <f t="shared" ca="1" si="107"/>
        <v>12.742864310224091</v>
      </c>
      <c r="HF82" s="227">
        <f t="shared" ca="1" si="107"/>
        <v>12.742864310224091</v>
      </c>
      <c r="HG82" s="227">
        <f t="shared" ca="1" si="107"/>
        <v>12.742864310224091</v>
      </c>
      <c r="HH82" s="227">
        <f t="shared" ca="1" si="107"/>
        <v>12.742864310224091</v>
      </c>
      <c r="HI82" s="227">
        <f t="shared" ca="1" si="107"/>
        <v>12.742864310224091</v>
      </c>
      <c r="HJ82" s="227">
        <f t="shared" ca="1" si="107"/>
        <v>12.742864310224091</v>
      </c>
      <c r="HK82" s="227">
        <f t="shared" ca="1" si="107"/>
        <v>12.742864310224091</v>
      </c>
      <c r="HL82" s="227">
        <f t="shared" ca="1" si="107"/>
        <v>12.742864310224091</v>
      </c>
      <c r="HM82" s="227">
        <f t="shared" ca="1" si="107"/>
        <v>12.742864310224091</v>
      </c>
      <c r="HN82" s="227">
        <f t="shared" ca="1" si="107"/>
        <v>12.742864310224091</v>
      </c>
      <c r="HO82" s="227">
        <f t="shared" ca="1" si="108"/>
        <v>12.742864310224091</v>
      </c>
      <c r="HP82" s="227">
        <f t="shared" ca="1" si="108"/>
        <v>12.742864310224091</v>
      </c>
      <c r="HQ82" s="227">
        <f t="shared" ca="1" si="108"/>
        <v>12.742864310224091</v>
      </c>
      <c r="HR82" s="227">
        <f t="shared" ca="1" si="108"/>
        <v>12.742864310224091</v>
      </c>
      <c r="HS82" s="227">
        <f t="shared" ca="1" si="108"/>
        <v>12.742864310224091</v>
      </c>
      <c r="HT82" s="227">
        <f t="shared" ca="1" si="108"/>
        <v>12.742864310224091</v>
      </c>
      <c r="HU82" s="227">
        <f t="shared" ca="1" si="108"/>
        <v>12.742864310224091</v>
      </c>
      <c r="HV82" s="227">
        <f t="shared" ca="1" si="108"/>
        <v>12.742864310224091</v>
      </c>
      <c r="HW82" s="227">
        <f t="shared" ca="1" si="108"/>
        <v>12.742864310224091</v>
      </c>
      <c r="HX82" s="227">
        <f t="shared" ca="1" si="108"/>
        <v>12.742864310224091</v>
      </c>
      <c r="HY82" s="227">
        <f t="shared" ca="1" si="109"/>
        <v>12.742864310224091</v>
      </c>
      <c r="HZ82" s="227">
        <f t="shared" ca="1" si="109"/>
        <v>12.742864310224091</v>
      </c>
      <c r="IA82" s="227">
        <f t="shared" ca="1" si="109"/>
        <v>12.742864310224091</v>
      </c>
      <c r="IB82" s="227">
        <f t="shared" ca="1" si="109"/>
        <v>12.742864310224091</v>
      </c>
      <c r="IC82" s="227">
        <f t="shared" ca="1" si="109"/>
        <v>12.742864310224091</v>
      </c>
      <c r="ID82" s="227">
        <f t="shared" ca="1" si="109"/>
        <v>12.742864310224091</v>
      </c>
      <c r="IE82" s="227">
        <f t="shared" ca="1" si="109"/>
        <v>12.742864310224091</v>
      </c>
      <c r="IF82" s="227">
        <f t="shared" ca="1" si="109"/>
        <v>12.742864310224091</v>
      </c>
      <c r="IG82" s="227">
        <f t="shared" ca="1" si="109"/>
        <v>12.742864310224091</v>
      </c>
      <c r="IH82" s="227">
        <f t="shared" ca="1" si="109"/>
        <v>12.742864310224091</v>
      </c>
      <c r="II82" s="227">
        <f t="shared" ca="1" si="110"/>
        <v>12.742864310224091</v>
      </c>
      <c r="IJ82" s="227">
        <f t="shared" ca="1" si="110"/>
        <v>12.742864310224091</v>
      </c>
      <c r="IK82" s="227">
        <f t="shared" ca="1" si="110"/>
        <v>12.742864310224091</v>
      </c>
      <c r="IL82" s="227">
        <f t="shared" ca="1" si="110"/>
        <v>12.742864310224091</v>
      </c>
      <c r="IM82" s="227">
        <f t="shared" ca="1" si="110"/>
        <v>12.742864310224091</v>
      </c>
      <c r="IN82" s="227">
        <f t="shared" ca="1" si="110"/>
        <v>12.742864310224091</v>
      </c>
      <c r="IO82" s="227">
        <f t="shared" ca="1" si="110"/>
        <v>12.742864310224091</v>
      </c>
      <c r="IP82" s="227">
        <f t="shared" ca="1" si="110"/>
        <v>12.742864310224091</v>
      </c>
      <c r="IQ82" s="227">
        <f t="shared" ca="1" si="110"/>
        <v>12.742864310224091</v>
      </c>
      <c r="IR82" s="227">
        <f t="shared" ca="1" si="110"/>
        <v>12.742864310224091</v>
      </c>
      <c r="IS82" s="227">
        <f t="shared" ca="1" si="111"/>
        <v>12.742864310224091</v>
      </c>
      <c r="IT82" s="227">
        <f t="shared" ca="1" si="111"/>
        <v>12.742864310224091</v>
      </c>
      <c r="IU82" s="227">
        <f t="shared" ca="1" si="111"/>
        <v>12.742864310224091</v>
      </c>
      <c r="IV82" s="227">
        <f t="shared" ca="1" si="111"/>
        <v>12.742864310224091</v>
      </c>
      <c r="IW82" s="227">
        <f t="shared" ca="1" si="111"/>
        <v>12.742864310224091</v>
      </c>
      <c r="IX82" s="227">
        <f t="shared" ca="1" si="111"/>
        <v>12.742864310224091</v>
      </c>
      <c r="IY82" s="227">
        <f t="shared" ca="1" si="111"/>
        <v>12.742864310224091</v>
      </c>
      <c r="IZ82" s="227">
        <f t="shared" ca="1" si="111"/>
        <v>12.742864310224091</v>
      </c>
      <c r="JA82" s="227">
        <f t="shared" ca="1" si="111"/>
        <v>12.742864310224091</v>
      </c>
      <c r="JB82" s="227">
        <f t="shared" ca="1" si="111"/>
        <v>12.742864310224091</v>
      </c>
      <c r="JC82" s="227">
        <f t="shared" ca="1" si="112"/>
        <v>12.742864310224091</v>
      </c>
      <c r="JD82" s="227">
        <f t="shared" ca="1" si="112"/>
        <v>12.742864310224091</v>
      </c>
      <c r="JE82" s="227">
        <f t="shared" ca="1" si="112"/>
        <v>12.742864310224091</v>
      </c>
      <c r="JF82" s="227">
        <f t="shared" ca="1" si="112"/>
        <v>12.742864310224091</v>
      </c>
      <c r="JG82" s="227">
        <f t="shared" ca="1" si="112"/>
        <v>12.742864310224091</v>
      </c>
      <c r="JH82" s="227">
        <f t="shared" ca="1" si="112"/>
        <v>12.742864310224091</v>
      </c>
      <c r="JI82" s="227">
        <f t="shared" ca="1" si="112"/>
        <v>12.742864310224091</v>
      </c>
      <c r="JJ82" s="227">
        <f t="shared" ca="1" si="112"/>
        <v>12.742864310224091</v>
      </c>
      <c r="JK82" s="227">
        <f t="shared" ca="1" si="112"/>
        <v>12.742864310224091</v>
      </c>
      <c r="JL82" s="227">
        <f t="shared" ca="1" si="112"/>
        <v>12.742864310224091</v>
      </c>
      <c r="JM82" s="227">
        <f t="shared" ca="1" si="113"/>
        <v>12.742864310224091</v>
      </c>
      <c r="JN82" s="227">
        <f t="shared" ca="1" si="113"/>
        <v>12.742864310224091</v>
      </c>
      <c r="JO82" s="227">
        <f t="shared" ca="1" si="113"/>
        <v>12.742864310224091</v>
      </c>
      <c r="JP82" s="227">
        <f t="shared" ca="1" si="113"/>
        <v>12.742864310224091</v>
      </c>
      <c r="JQ82" s="227">
        <f t="shared" ca="1" si="113"/>
        <v>12.742864310224091</v>
      </c>
      <c r="JR82" s="227">
        <f t="shared" ca="1" si="113"/>
        <v>12.742864310224091</v>
      </c>
      <c r="JS82" s="227">
        <f t="shared" ca="1" si="113"/>
        <v>12.742864310224091</v>
      </c>
      <c r="JT82" s="227">
        <f t="shared" ca="1" si="113"/>
        <v>12.742864310224091</v>
      </c>
      <c r="JU82" s="227">
        <f t="shared" ca="1" si="113"/>
        <v>12.742864310224091</v>
      </c>
      <c r="JV82" s="227">
        <f t="shared" ca="1" si="113"/>
        <v>12.742864310224091</v>
      </c>
      <c r="JW82" s="227">
        <f t="shared" ca="1" si="114"/>
        <v>12.742864310224091</v>
      </c>
      <c r="JX82" s="227">
        <f t="shared" ca="1" si="114"/>
        <v>12.742864310224091</v>
      </c>
      <c r="JY82" s="227">
        <f t="shared" ca="1" si="114"/>
        <v>12.742864310224091</v>
      </c>
      <c r="JZ82" s="227">
        <f t="shared" ca="1" si="114"/>
        <v>12.742864310224091</v>
      </c>
      <c r="KA82" s="227">
        <f t="shared" ca="1" si="114"/>
        <v>12.742864310224091</v>
      </c>
      <c r="KB82" s="227">
        <f t="shared" ca="1" si="114"/>
        <v>12.742864310224091</v>
      </c>
      <c r="KC82" s="227">
        <f t="shared" ca="1" si="114"/>
        <v>12.742864310224091</v>
      </c>
      <c r="KD82" s="227">
        <f t="shared" ca="1" si="114"/>
        <v>12.742864310224091</v>
      </c>
      <c r="KE82" s="227">
        <f t="shared" ca="1" si="114"/>
        <v>12.742864310224091</v>
      </c>
      <c r="KF82" s="227">
        <f t="shared" ca="1" si="114"/>
        <v>12.742864310224091</v>
      </c>
      <c r="KG82" s="227">
        <f t="shared" ca="1" si="115"/>
        <v>12.742864310224091</v>
      </c>
      <c r="KH82" s="227">
        <f t="shared" ca="1" si="115"/>
        <v>12.742864310224091</v>
      </c>
      <c r="KI82" s="227">
        <f t="shared" ca="1" si="115"/>
        <v>12.742864310224091</v>
      </c>
      <c r="KJ82" s="227">
        <f t="shared" ca="1" si="115"/>
        <v>12.742864310224091</v>
      </c>
      <c r="KK82" s="227">
        <f t="shared" ca="1" si="115"/>
        <v>12.742864310224091</v>
      </c>
      <c r="KL82" s="227">
        <f t="shared" ca="1" si="115"/>
        <v>12.742864310224091</v>
      </c>
      <c r="KM82" s="227">
        <f t="shared" ca="1" si="115"/>
        <v>12.742864310224091</v>
      </c>
      <c r="KN82" s="227">
        <f t="shared" ca="1" si="115"/>
        <v>12.742864310224091</v>
      </c>
      <c r="KO82" s="227">
        <f t="shared" ca="1" si="115"/>
        <v>12.742864310224091</v>
      </c>
      <c r="KP82" s="227">
        <f t="shared" ca="1" si="115"/>
        <v>12.742864310224091</v>
      </c>
    </row>
    <row r="83" spans="1:302" s="187" customFormat="1" x14ac:dyDescent="0.3">
      <c r="A83" s="226">
        <f t="shared" si="116"/>
        <v>183</v>
      </c>
      <c r="B83" s="227" cm="1">
        <f t="array" aca="1" ref="B83" ca="1">INDIRECT("'Cronograma de Desembolso'!"&amp;ADDRESS(10,A83+3))</f>
        <v>1516.4008529166667</v>
      </c>
      <c r="C83" s="228"/>
      <c r="D83" s="227"/>
      <c r="E83" s="227"/>
      <c r="F83" s="227"/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227"/>
      <c r="AQ83" s="227"/>
      <c r="AR83" s="227"/>
      <c r="AS83" s="227"/>
      <c r="AT83" s="227"/>
      <c r="AU83" s="227"/>
      <c r="AV83" s="227"/>
      <c r="AW83" s="227"/>
      <c r="AX83" s="227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  <c r="BI83" s="227"/>
      <c r="BJ83" s="227"/>
      <c r="BK83" s="227"/>
      <c r="BL83" s="227"/>
      <c r="BM83" s="227"/>
      <c r="BN83" s="227"/>
      <c r="BO83" s="227"/>
      <c r="BP83" s="227"/>
      <c r="BQ83" s="227"/>
      <c r="BR83" s="227"/>
      <c r="BS83" s="227"/>
      <c r="BT83" s="227"/>
      <c r="BU83" s="227"/>
      <c r="BV83" s="227"/>
      <c r="BW83" s="227"/>
      <c r="BX83" s="227"/>
      <c r="BY83" s="227"/>
      <c r="BZ83" s="227"/>
      <c r="CA83" s="227"/>
      <c r="CB83" s="227"/>
      <c r="CC83" s="227"/>
      <c r="CD83" s="227"/>
      <c r="CE83" s="227"/>
      <c r="CF83" s="227"/>
      <c r="CG83" s="227"/>
      <c r="CH83" s="227"/>
      <c r="CI83" s="227"/>
      <c r="CJ83" s="227"/>
      <c r="CK83" s="227"/>
      <c r="CL83" s="227"/>
      <c r="CM83" s="227"/>
      <c r="CN83" s="227"/>
      <c r="CO83" s="227"/>
      <c r="CP83" s="227"/>
      <c r="CQ83" s="227"/>
      <c r="CR83" s="227"/>
      <c r="CS83" s="227"/>
      <c r="CT83" s="227"/>
      <c r="CU83" s="227"/>
      <c r="CV83" s="227"/>
      <c r="CW83" s="227"/>
      <c r="CX83" s="227"/>
      <c r="CY83" s="227"/>
      <c r="CZ83" s="227"/>
      <c r="DA83" s="227"/>
      <c r="DB83" s="227"/>
      <c r="DC83" s="227"/>
      <c r="DD83" s="227"/>
      <c r="DE83" s="227"/>
      <c r="DF83" s="227"/>
      <c r="DG83" s="227"/>
      <c r="DH83" s="227"/>
      <c r="DI83" s="227"/>
      <c r="DJ83" s="227"/>
      <c r="DK83" s="227"/>
      <c r="DL83" s="227"/>
      <c r="DM83" s="227"/>
      <c r="DN83" s="227"/>
      <c r="DO83" s="227"/>
      <c r="DP83" s="227"/>
      <c r="DQ83" s="227"/>
      <c r="DR83" s="227"/>
      <c r="DS83" s="227"/>
      <c r="DT83" s="227"/>
      <c r="DU83" s="227"/>
      <c r="DV83" s="227"/>
      <c r="DW83" s="227"/>
      <c r="DX83" s="227"/>
      <c r="DY83" s="227"/>
      <c r="DZ83" s="227"/>
      <c r="EA83" s="227"/>
      <c r="EB83" s="227"/>
      <c r="EC83" s="227"/>
      <c r="ED83" s="227"/>
      <c r="EE83" s="227"/>
      <c r="EF83" s="227"/>
      <c r="EG83" s="227"/>
      <c r="EH83" s="227"/>
      <c r="EI83" s="227"/>
      <c r="EJ83" s="227"/>
      <c r="EK83" s="227"/>
      <c r="EL83" s="227"/>
      <c r="EM83" s="227"/>
      <c r="EN83" s="227"/>
      <c r="EO83" s="227"/>
      <c r="EP83" s="227"/>
      <c r="EQ83" s="227"/>
      <c r="ER83" s="227"/>
      <c r="ES83" s="227"/>
      <c r="ET83" s="227"/>
      <c r="EU83" s="227"/>
      <c r="EV83" s="227"/>
      <c r="EW83" s="227"/>
      <c r="EX83" s="227"/>
      <c r="EY83" s="227"/>
      <c r="EZ83" s="227"/>
      <c r="FA83" s="227"/>
      <c r="FB83" s="227"/>
      <c r="FC83" s="227"/>
      <c r="FD83" s="227"/>
      <c r="FE83" s="227"/>
      <c r="FF83" s="227"/>
      <c r="FG83" s="227"/>
      <c r="FH83" s="227"/>
      <c r="FI83" s="227"/>
      <c r="FJ83" s="227"/>
      <c r="FK83" s="227"/>
      <c r="FL83" s="227"/>
      <c r="FM83" s="227"/>
      <c r="FN83" s="227"/>
      <c r="FO83" s="227"/>
      <c r="FP83" s="227"/>
      <c r="FQ83" s="227"/>
      <c r="FR83" s="227"/>
      <c r="FS83" s="227"/>
      <c r="FT83" s="227"/>
      <c r="FU83" s="227"/>
      <c r="FV83" s="227"/>
      <c r="FW83" s="227"/>
      <c r="FX83" s="227"/>
      <c r="FY83" s="227"/>
      <c r="FZ83" s="227"/>
      <c r="GA83" s="227">
        <f t="shared" si="104"/>
        <v>0</v>
      </c>
      <c r="GB83" s="227">
        <f t="shared" si="104"/>
        <v>0</v>
      </c>
      <c r="GC83" s="227">
        <f t="shared" ca="1" si="104"/>
        <v>12.850854685734463</v>
      </c>
      <c r="GD83" s="227">
        <f t="shared" ca="1" si="104"/>
        <v>12.850854685734463</v>
      </c>
      <c r="GE83" s="227">
        <f t="shared" ca="1" si="104"/>
        <v>12.850854685734463</v>
      </c>
      <c r="GF83" s="227">
        <f t="shared" ca="1" si="104"/>
        <v>12.850854685734463</v>
      </c>
      <c r="GG83" s="227">
        <f t="shared" ca="1" si="104"/>
        <v>12.850854685734463</v>
      </c>
      <c r="GH83" s="227">
        <f t="shared" ca="1" si="104"/>
        <v>12.850854685734463</v>
      </c>
      <c r="GI83" s="227">
        <f t="shared" ca="1" si="104"/>
        <v>12.850854685734463</v>
      </c>
      <c r="GJ83" s="227">
        <f t="shared" ca="1" si="104"/>
        <v>12.850854685734463</v>
      </c>
      <c r="GK83" s="227">
        <f t="shared" ca="1" si="105"/>
        <v>12.850854685734463</v>
      </c>
      <c r="GL83" s="227">
        <f t="shared" ca="1" si="105"/>
        <v>12.850854685734463</v>
      </c>
      <c r="GM83" s="227">
        <f t="shared" ca="1" si="105"/>
        <v>12.850854685734463</v>
      </c>
      <c r="GN83" s="227">
        <f t="shared" ca="1" si="105"/>
        <v>12.850854685734463</v>
      </c>
      <c r="GO83" s="227">
        <f t="shared" ca="1" si="105"/>
        <v>12.850854685734463</v>
      </c>
      <c r="GP83" s="227">
        <f t="shared" ca="1" si="105"/>
        <v>12.850854685734463</v>
      </c>
      <c r="GQ83" s="227">
        <f t="shared" ca="1" si="105"/>
        <v>12.850854685734463</v>
      </c>
      <c r="GR83" s="227">
        <f t="shared" ca="1" si="105"/>
        <v>12.850854685734463</v>
      </c>
      <c r="GS83" s="227">
        <f t="shared" ca="1" si="105"/>
        <v>12.850854685734463</v>
      </c>
      <c r="GT83" s="227">
        <f t="shared" ca="1" si="105"/>
        <v>12.850854685734463</v>
      </c>
      <c r="GU83" s="227">
        <f t="shared" ca="1" si="106"/>
        <v>12.850854685734463</v>
      </c>
      <c r="GV83" s="227">
        <f t="shared" ca="1" si="106"/>
        <v>12.850854685734463</v>
      </c>
      <c r="GW83" s="227">
        <f t="shared" ca="1" si="106"/>
        <v>12.850854685734463</v>
      </c>
      <c r="GX83" s="227">
        <f t="shared" ca="1" si="106"/>
        <v>12.850854685734463</v>
      </c>
      <c r="GY83" s="227">
        <f t="shared" ca="1" si="106"/>
        <v>12.850854685734463</v>
      </c>
      <c r="GZ83" s="227">
        <f t="shared" ca="1" si="106"/>
        <v>12.850854685734463</v>
      </c>
      <c r="HA83" s="227">
        <f t="shared" ca="1" si="106"/>
        <v>12.850854685734463</v>
      </c>
      <c r="HB83" s="227">
        <f t="shared" ca="1" si="106"/>
        <v>12.850854685734463</v>
      </c>
      <c r="HC83" s="227">
        <f t="shared" ca="1" si="106"/>
        <v>12.850854685734463</v>
      </c>
      <c r="HD83" s="227">
        <f t="shared" ca="1" si="106"/>
        <v>12.850854685734463</v>
      </c>
      <c r="HE83" s="227">
        <f t="shared" ca="1" si="107"/>
        <v>12.850854685734463</v>
      </c>
      <c r="HF83" s="227">
        <f t="shared" ca="1" si="107"/>
        <v>12.850854685734463</v>
      </c>
      <c r="HG83" s="227">
        <f t="shared" ca="1" si="107"/>
        <v>12.850854685734463</v>
      </c>
      <c r="HH83" s="227">
        <f t="shared" ca="1" si="107"/>
        <v>12.850854685734463</v>
      </c>
      <c r="HI83" s="227">
        <f t="shared" ca="1" si="107"/>
        <v>12.850854685734463</v>
      </c>
      <c r="HJ83" s="227">
        <f t="shared" ca="1" si="107"/>
        <v>12.850854685734463</v>
      </c>
      <c r="HK83" s="227">
        <f t="shared" ca="1" si="107"/>
        <v>12.850854685734463</v>
      </c>
      <c r="HL83" s="227">
        <f t="shared" ca="1" si="107"/>
        <v>12.850854685734463</v>
      </c>
      <c r="HM83" s="227">
        <f t="shared" ca="1" si="107"/>
        <v>12.850854685734463</v>
      </c>
      <c r="HN83" s="227">
        <f t="shared" ca="1" si="107"/>
        <v>12.850854685734463</v>
      </c>
      <c r="HO83" s="227">
        <f t="shared" ca="1" si="108"/>
        <v>12.850854685734463</v>
      </c>
      <c r="HP83" s="227">
        <f t="shared" ca="1" si="108"/>
        <v>12.850854685734463</v>
      </c>
      <c r="HQ83" s="227">
        <f t="shared" ca="1" si="108"/>
        <v>12.850854685734463</v>
      </c>
      <c r="HR83" s="227">
        <f t="shared" ca="1" si="108"/>
        <v>12.850854685734463</v>
      </c>
      <c r="HS83" s="227">
        <f t="shared" ca="1" si="108"/>
        <v>12.850854685734463</v>
      </c>
      <c r="HT83" s="227">
        <f t="shared" ca="1" si="108"/>
        <v>12.850854685734463</v>
      </c>
      <c r="HU83" s="227">
        <f t="shared" ca="1" si="108"/>
        <v>12.850854685734463</v>
      </c>
      <c r="HV83" s="227">
        <f t="shared" ca="1" si="108"/>
        <v>12.850854685734463</v>
      </c>
      <c r="HW83" s="227">
        <f t="shared" ca="1" si="108"/>
        <v>12.850854685734463</v>
      </c>
      <c r="HX83" s="227">
        <f t="shared" ca="1" si="108"/>
        <v>12.850854685734463</v>
      </c>
      <c r="HY83" s="227">
        <f t="shared" ca="1" si="109"/>
        <v>12.850854685734463</v>
      </c>
      <c r="HZ83" s="227">
        <f t="shared" ca="1" si="109"/>
        <v>12.850854685734463</v>
      </c>
      <c r="IA83" s="227">
        <f t="shared" ca="1" si="109"/>
        <v>12.850854685734463</v>
      </c>
      <c r="IB83" s="227">
        <f t="shared" ca="1" si="109"/>
        <v>12.850854685734463</v>
      </c>
      <c r="IC83" s="227">
        <f t="shared" ca="1" si="109"/>
        <v>12.850854685734463</v>
      </c>
      <c r="ID83" s="227">
        <f t="shared" ca="1" si="109"/>
        <v>12.850854685734463</v>
      </c>
      <c r="IE83" s="227">
        <f t="shared" ca="1" si="109"/>
        <v>12.850854685734463</v>
      </c>
      <c r="IF83" s="227">
        <f t="shared" ca="1" si="109"/>
        <v>12.850854685734463</v>
      </c>
      <c r="IG83" s="227">
        <f t="shared" ca="1" si="109"/>
        <v>12.850854685734463</v>
      </c>
      <c r="IH83" s="227">
        <f t="shared" ca="1" si="109"/>
        <v>12.850854685734463</v>
      </c>
      <c r="II83" s="227">
        <f t="shared" ca="1" si="110"/>
        <v>12.850854685734463</v>
      </c>
      <c r="IJ83" s="227">
        <f t="shared" ca="1" si="110"/>
        <v>12.850854685734463</v>
      </c>
      <c r="IK83" s="227">
        <f t="shared" ca="1" si="110"/>
        <v>12.850854685734463</v>
      </c>
      <c r="IL83" s="227">
        <f t="shared" ca="1" si="110"/>
        <v>12.850854685734463</v>
      </c>
      <c r="IM83" s="227">
        <f t="shared" ca="1" si="110"/>
        <v>12.850854685734463</v>
      </c>
      <c r="IN83" s="227">
        <f t="shared" ca="1" si="110"/>
        <v>12.850854685734463</v>
      </c>
      <c r="IO83" s="227">
        <f t="shared" ca="1" si="110"/>
        <v>12.850854685734463</v>
      </c>
      <c r="IP83" s="227">
        <f t="shared" ca="1" si="110"/>
        <v>12.850854685734463</v>
      </c>
      <c r="IQ83" s="227">
        <f t="shared" ca="1" si="110"/>
        <v>12.850854685734463</v>
      </c>
      <c r="IR83" s="227">
        <f t="shared" ca="1" si="110"/>
        <v>12.850854685734463</v>
      </c>
      <c r="IS83" s="227">
        <f t="shared" ca="1" si="111"/>
        <v>12.850854685734463</v>
      </c>
      <c r="IT83" s="227">
        <f t="shared" ca="1" si="111"/>
        <v>12.850854685734463</v>
      </c>
      <c r="IU83" s="227">
        <f t="shared" ca="1" si="111"/>
        <v>12.850854685734463</v>
      </c>
      <c r="IV83" s="227">
        <f t="shared" ca="1" si="111"/>
        <v>12.850854685734463</v>
      </c>
      <c r="IW83" s="227">
        <f t="shared" ca="1" si="111"/>
        <v>12.850854685734463</v>
      </c>
      <c r="IX83" s="227">
        <f t="shared" ca="1" si="111"/>
        <v>12.850854685734463</v>
      </c>
      <c r="IY83" s="227">
        <f t="shared" ca="1" si="111"/>
        <v>12.850854685734463</v>
      </c>
      <c r="IZ83" s="227">
        <f t="shared" ca="1" si="111"/>
        <v>12.850854685734463</v>
      </c>
      <c r="JA83" s="227">
        <f t="shared" ca="1" si="111"/>
        <v>12.850854685734463</v>
      </c>
      <c r="JB83" s="227">
        <f t="shared" ca="1" si="111"/>
        <v>12.850854685734463</v>
      </c>
      <c r="JC83" s="227">
        <f t="shared" ca="1" si="112"/>
        <v>12.850854685734463</v>
      </c>
      <c r="JD83" s="227">
        <f t="shared" ca="1" si="112"/>
        <v>12.850854685734463</v>
      </c>
      <c r="JE83" s="227">
        <f t="shared" ca="1" si="112"/>
        <v>12.850854685734463</v>
      </c>
      <c r="JF83" s="227">
        <f t="shared" ca="1" si="112"/>
        <v>12.850854685734463</v>
      </c>
      <c r="JG83" s="227">
        <f t="shared" ca="1" si="112"/>
        <v>12.850854685734463</v>
      </c>
      <c r="JH83" s="227">
        <f t="shared" ca="1" si="112"/>
        <v>12.850854685734463</v>
      </c>
      <c r="JI83" s="227">
        <f t="shared" ca="1" si="112"/>
        <v>12.850854685734463</v>
      </c>
      <c r="JJ83" s="227">
        <f t="shared" ca="1" si="112"/>
        <v>12.850854685734463</v>
      </c>
      <c r="JK83" s="227">
        <f t="shared" ca="1" si="112"/>
        <v>12.850854685734463</v>
      </c>
      <c r="JL83" s="227">
        <f t="shared" ca="1" si="112"/>
        <v>12.850854685734463</v>
      </c>
      <c r="JM83" s="227">
        <f t="shared" ca="1" si="113"/>
        <v>12.850854685734463</v>
      </c>
      <c r="JN83" s="227">
        <f t="shared" ca="1" si="113"/>
        <v>12.850854685734463</v>
      </c>
      <c r="JO83" s="227">
        <f t="shared" ca="1" si="113"/>
        <v>12.850854685734463</v>
      </c>
      <c r="JP83" s="227">
        <f t="shared" ca="1" si="113"/>
        <v>12.850854685734463</v>
      </c>
      <c r="JQ83" s="227">
        <f t="shared" ca="1" si="113"/>
        <v>12.850854685734463</v>
      </c>
      <c r="JR83" s="227">
        <f t="shared" ca="1" si="113"/>
        <v>12.850854685734463</v>
      </c>
      <c r="JS83" s="227">
        <f t="shared" ca="1" si="113"/>
        <v>12.850854685734463</v>
      </c>
      <c r="JT83" s="227">
        <f t="shared" ca="1" si="113"/>
        <v>12.850854685734463</v>
      </c>
      <c r="JU83" s="227">
        <f t="shared" ca="1" si="113"/>
        <v>12.850854685734463</v>
      </c>
      <c r="JV83" s="227">
        <f t="shared" ca="1" si="113"/>
        <v>12.850854685734463</v>
      </c>
      <c r="JW83" s="227">
        <f t="shared" ca="1" si="114"/>
        <v>12.850854685734463</v>
      </c>
      <c r="JX83" s="227">
        <f t="shared" ca="1" si="114"/>
        <v>12.850854685734463</v>
      </c>
      <c r="JY83" s="227">
        <f t="shared" ca="1" si="114"/>
        <v>12.850854685734463</v>
      </c>
      <c r="JZ83" s="227">
        <f t="shared" ca="1" si="114"/>
        <v>12.850854685734463</v>
      </c>
      <c r="KA83" s="227">
        <f t="shared" ca="1" si="114"/>
        <v>12.850854685734463</v>
      </c>
      <c r="KB83" s="227">
        <f t="shared" ca="1" si="114"/>
        <v>12.850854685734463</v>
      </c>
      <c r="KC83" s="227">
        <f t="shared" ca="1" si="114"/>
        <v>12.850854685734463</v>
      </c>
      <c r="KD83" s="227">
        <f t="shared" ca="1" si="114"/>
        <v>12.850854685734463</v>
      </c>
      <c r="KE83" s="227">
        <f t="shared" ca="1" si="114"/>
        <v>12.850854685734463</v>
      </c>
      <c r="KF83" s="227">
        <f t="shared" ca="1" si="114"/>
        <v>12.850854685734463</v>
      </c>
      <c r="KG83" s="227">
        <f t="shared" ca="1" si="115"/>
        <v>12.850854685734463</v>
      </c>
      <c r="KH83" s="227">
        <f t="shared" ca="1" si="115"/>
        <v>12.850854685734463</v>
      </c>
      <c r="KI83" s="227">
        <f t="shared" ca="1" si="115"/>
        <v>12.850854685734463</v>
      </c>
      <c r="KJ83" s="227">
        <f t="shared" ca="1" si="115"/>
        <v>12.850854685734463</v>
      </c>
      <c r="KK83" s="227">
        <f t="shared" ca="1" si="115"/>
        <v>12.850854685734463</v>
      </c>
      <c r="KL83" s="227">
        <f t="shared" ca="1" si="115"/>
        <v>12.850854685734463</v>
      </c>
      <c r="KM83" s="227">
        <f t="shared" ca="1" si="115"/>
        <v>12.850854685734463</v>
      </c>
      <c r="KN83" s="227">
        <f t="shared" ca="1" si="115"/>
        <v>12.850854685734463</v>
      </c>
      <c r="KO83" s="227">
        <f t="shared" ca="1" si="115"/>
        <v>12.850854685734463</v>
      </c>
      <c r="KP83" s="227">
        <f t="shared" ca="1" si="115"/>
        <v>12.850854685734463</v>
      </c>
    </row>
    <row r="84" spans="1:302" s="187" customFormat="1" x14ac:dyDescent="0.3">
      <c r="A84" s="226">
        <f t="shared" si="116"/>
        <v>184</v>
      </c>
      <c r="B84" s="227" cm="1">
        <f t="array" aca="1" ref="B84" ca="1">INDIRECT("'Cronograma de Desembolso'!"&amp;ADDRESS(10,A84+3))</f>
        <v>1516.4008529166667</v>
      </c>
      <c r="C84" s="228"/>
      <c r="D84" s="227"/>
      <c r="E84" s="227"/>
      <c r="F84" s="227"/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7"/>
      <c r="AP84" s="227"/>
      <c r="AQ84" s="227"/>
      <c r="AR84" s="227"/>
      <c r="AS84" s="227"/>
      <c r="AT84" s="227"/>
      <c r="AU84" s="227"/>
      <c r="AV84" s="227"/>
      <c r="AW84" s="227"/>
      <c r="AX84" s="227"/>
      <c r="AY84" s="227"/>
      <c r="AZ84" s="227"/>
      <c r="BA84" s="227"/>
      <c r="BB84" s="227"/>
      <c r="BC84" s="227"/>
      <c r="BD84" s="227"/>
      <c r="BE84" s="227"/>
      <c r="BF84" s="227"/>
      <c r="BG84" s="227"/>
      <c r="BH84" s="227"/>
      <c r="BI84" s="227"/>
      <c r="BJ84" s="227"/>
      <c r="BK84" s="227"/>
      <c r="BL84" s="227"/>
      <c r="BM84" s="227"/>
      <c r="BN84" s="227"/>
      <c r="BO84" s="227"/>
      <c r="BP84" s="227"/>
      <c r="BQ84" s="227"/>
      <c r="BR84" s="227"/>
      <c r="BS84" s="227"/>
      <c r="BT84" s="227"/>
      <c r="BU84" s="227"/>
      <c r="BV84" s="227"/>
      <c r="BW84" s="227"/>
      <c r="BX84" s="227"/>
      <c r="BY84" s="227"/>
      <c r="BZ84" s="227"/>
      <c r="CA84" s="227"/>
      <c r="CB84" s="227"/>
      <c r="CC84" s="227"/>
      <c r="CD84" s="227"/>
      <c r="CE84" s="227"/>
      <c r="CF84" s="227"/>
      <c r="CG84" s="227"/>
      <c r="CH84" s="227"/>
      <c r="CI84" s="227"/>
      <c r="CJ84" s="227"/>
      <c r="CK84" s="227"/>
      <c r="CL84" s="227"/>
      <c r="CM84" s="227"/>
      <c r="CN84" s="227"/>
      <c r="CO84" s="227"/>
      <c r="CP84" s="227"/>
      <c r="CQ84" s="227"/>
      <c r="CR84" s="227"/>
      <c r="CS84" s="227"/>
      <c r="CT84" s="227"/>
      <c r="CU84" s="227"/>
      <c r="CV84" s="227"/>
      <c r="CW84" s="227"/>
      <c r="CX84" s="227"/>
      <c r="CY84" s="227"/>
      <c r="CZ84" s="227"/>
      <c r="DA84" s="227"/>
      <c r="DB84" s="227"/>
      <c r="DC84" s="227"/>
      <c r="DD84" s="227"/>
      <c r="DE84" s="227"/>
      <c r="DF84" s="227"/>
      <c r="DG84" s="227"/>
      <c r="DH84" s="227"/>
      <c r="DI84" s="227"/>
      <c r="DJ84" s="227"/>
      <c r="DK84" s="227"/>
      <c r="DL84" s="227"/>
      <c r="DM84" s="227"/>
      <c r="DN84" s="227"/>
      <c r="DO84" s="227"/>
      <c r="DP84" s="227"/>
      <c r="DQ84" s="227"/>
      <c r="DR84" s="227"/>
      <c r="DS84" s="227"/>
      <c r="DT84" s="227"/>
      <c r="DU84" s="227"/>
      <c r="DV84" s="227"/>
      <c r="DW84" s="227"/>
      <c r="DX84" s="227"/>
      <c r="DY84" s="227"/>
      <c r="DZ84" s="227"/>
      <c r="EA84" s="227"/>
      <c r="EB84" s="227"/>
      <c r="EC84" s="227"/>
      <c r="ED84" s="227"/>
      <c r="EE84" s="227"/>
      <c r="EF84" s="227"/>
      <c r="EG84" s="227"/>
      <c r="EH84" s="227"/>
      <c r="EI84" s="227"/>
      <c r="EJ84" s="227"/>
      <c r="EK84" s="227"/>
      <c r="EL84" s="227"/>
      <c r="EM84" s="227"/>
      <c r="EN84" s="227"/>
      <c r="EO84" s="227"/>
      <c r="EP84" s="227"/>
      <c r="EQ84" s="227"/>
      <c r="ER84" s="227"/>
      <c r="ES84" s="227"/>
      <c r="ET84" s="227"/>
      <c r="EU84" s="227"/>
      <c r="EV84" s="227"/>
      <c r="EW84" s="227"/>
      <c r="EX84" s="227"/>
      <c r="EY84" s="227"/>
      <c r="EZ84" s="227"/>
      <c r="FA84" s="227"/>
      <c r="FB84" s="227"/>
      <c r="FC84" s="227"/>
      <c r="FD84" s="227"/>
      <c r="FE84" s="227"/>
      <c r="FF84" s="227"/>
      <c r="FG84" s="227"/>
      <c r="FH84" s="227"/>
      <c r="FI84" s="227"/>
      <c r="FJ84" s="227"/>
      <c r="FK84" s="227"/>
      <c r="FL84" s="227"/>
      <c r="FM84" s="227"/>
      <c r="FN84" s="227"/>
      <c r="FO84" s="227"/>
      <c r="FP84" s="227"/>
      <c r="FQ84" s="227"/>
      <c r="FR84" s="227"/>
      <c r="FS84" s="227"/>
      <c r="FT84" s="227"/>
      <c r="FU84" s="227"/>
      <c r="FV84" s="227"/>
      <c r="FW84" s="227"/>
      <c r="FX84" s="227"/>
      <c r="FY84" s="227"/>
      <c r="FZ84" s="227"/>
      <c r="GA84" s="227">
        <f t="shared" si="104"/>
        <v>0</v>
      </c>
      <c r="GB84" s="227">
        <f t="shared" si="104"/>
        <v>0</v>
      </c>
      <c r="GC84" s="227">
        <f t="shared" si="104"/>
        <v>0</v>
      </c>
      <c r="GD84" s="227">
        <f t="shared" ca="1" si="104"/>
        <v>12.960691050569801</v>
      </c>
      <c r="GE84" s="227">
        <f t="shared" ca="1" si="104"/>
        <v>12.960691050569801</v>
      </c>
      <c r="GF84" s="227">
        <f t="shared" ca="1" si="104"/>
        <v>12.960691050569801</v>
      </c>
      <c r="GG84" s="227">
        <f t="shared" ca="1" si="104"/>
        <v>12.960691050569801</v>
      </c>
      <c r="GH84" s="227">
        <f t="shared" ca="1" si="104"/>
        <v>12.960691050569801</v>
      </c>
      <c r="GI84" s="227">
        <f t="shared" ca="1" si="104"/>
        <v>12.960691050569801</v>
      </c>
      <c r="GJ84" s="227">
        <f t="shared" ca="1" si="104"/>
        <v>12.960691050569801</v>
      </c>
      <c r="GK84" s="227">
        <f t="shared" ca="1" si="105"/>
        <v>12.960691050569801</v>
      </c>
      <c r="GL84" s="227">
        <f t="shared" ca="1" si="105"/>
        <v>12.960691050569801</v>
      </c>
      <c r="GM84" s="227">
        <f t="shared" ca="1" si="105"/>
        <v>12.960691050569801</v>
      </c>
      <c r="GN84" s="227">
        <f t="shared" ca="1" si="105"/>
        <v>12.960691050569801</v>
      </c>
      <c r="GO84" s="227">
        <f t="shared" ca="1" si="105"/>
        <v>12.960691050569801</v>
      </c>
      <c r="GP84" s="227">
        <f t="shared" ca="1" si="105"/>
        <v>12.960691050569801</v>
      </c>
      <c r="GQ84" s="227">
        <f t="shared" ca="1" si="105"/>
        <v>12.960691050569801</v>
      </c>
      <c r="GR84" s="227">
        <f t="shared" ca="1" si="105"/>
        <v>12.960691050569801</v>
      </c>
      <c r="GS84" s="227">
        <f t="shared" ca="1" si="105"/>
        <v>12.960691050569801</v>
      </c>
      <c r="GT84" s="227">
        <f t="shared" ca="1" si="105"/>
        <v>12.960691050569801</v>
      </c>
      <c r="GU84" s="227">
        <f t="shared" ca="1" si="106"/>
        <v>12.960691050569801</v>
      </c>
      <c r="GV84" s="227">
        <f t="shared" ca="1" si="106"/>
        <v>12.960691050569801</v>
      </c>
      <c r="GW84" s="227">
        <f t="shared" ca="1" si="106"/>
        <v>12.960691050569801</v>
      </c>
      <c r="GX84" s="227">
        <f t="shared" ca="1" si="106"/>
        <v>12.960691050569801</v>
      </c>
      <c r="GY84" s="227">
        <f t="shared" ca="1" si="106"/>
        <v>12.960691050569801</v>
      </c>
      <c r="GZ84" s="227">
        <f t="shared" ca="1" si="106"/>
        <v>12.960691050569801</v>
      </c>
      <c r="HA84" s="227">
        <f t="shared" ca="1" si="106"/>
        <v>12.960691050569801</v>
      </c>
      <c r="HB84" s="227">
        <f t="shared" ca="1" si="106"/>
        <v>12.960691050569801</v>
      </c>
      <c r="HC84" s="227">
        <f t="shared" ca="1" si="106"/>
        <v>12.960691050569801</v>
      </c>
      <c r="HD84" s="227">
        <f t="shared" ca="1" si="106"/>
        <v>12.960691050569801</v>
      </c>
      <c r="HE84" s="227">
        <f t="shared" ca="1" si="107"/>
        <v>12.960691050569801</v>
      </c>
      <c r="HF84" s="227">
        <f t="shared" ca="1" si="107"/>
        <v>12.960691050569801</v>
      </c>
      <c r="HG84" s="227">
        <f t="shared" ca="1" si="107"/>
        <v>12.960691050569801</v>
      </c>
      <c r="HH84" s="227">
        <f t="shared" ca="1" si="107"/>
        <v>12.960691050569801</v>
      </c>
      <c r="HI84" s="227">
        <f t="shared" ca="1" si="107"/>
        <v>12.960691050569801</v>
      </c>
      <c r="HJ84" s="227">
        <f t="shared" ca="1" si="107"/>
        <v>12.960691050569801</v>
      </c>
      <c r="HK84" s="227">
        <f t="shared" ca="1" si="107"/>
        <v>12.960691050569801</v>
      </c>
      <c r="HL84" s="227">
        <f t="shared" ca="1" si="107"/>
        <v>12.960691050569801</v>
      </c>
      <c r="HM84" s="227">
        <f t="shared" ca="1" si="107"/>
        <v>12.960691050569801</v>
      </c>
      <c r="HN84" s="227">
        <f t="shared" ca="1" si="107"/>
        <v>12.960691050569801</v>
      </c>
      <c r="HO84" s="227">
        <f t="shared" ca="1" si="108"/>
        <v>12.960691050569801</v>
      </c>
      <c r="HP84" s="227">
        <f t="shared" ca="1" si="108"/>
        <v>12.960691050569801</v>
      </c>
      <c r="HQ84" s="227">
        <f t="shared" ca="1" si="108"/>
        <v>12.960691050569801</v>
      </c>
      <c r="HR84" s="227">
        <f t="shared" ca="1" si="108"/>
        <v>12.960691050569801</v>
      </c>
      <c r="HS84" s="227">
        <f t="shared" ca="1" si="108"/>
        <v>12.960691050569801</v>
      </c>
      <c r="HT84" s="227">
        <f t="shared" ca="1" si="108"/>
        <v>12.960691050569801</v>
      </c>
      <c r="HU84" s="227">
        <f t="shared" ca="1" si="108"/>
        <v>12.960691050569801</v>
      </c>
      <c r="HV84" s="227">
        <f t="shared" ca="1" si="108"/>
        <v>12.960691050569801</v>
      </c>
      <c r="HW84" s="227">
        <f t="shared" ca="1" si="108"/>
        <v>12.960691050569801</v>
      </c>
      <c r="HX84" s="227">
        <f t="shared" ca="1" si="108"/>
        <v>12.960691050569801</v>
      </c>
      <c r="HY84" s="227">
        <f t="shared" ca="1" si="109"/>
        <v>12.960691050569801</v>
      </c>
      <c r="HZ84" s="227">
        <f t="shared" ca="1" si="109"/>
        <v>12.960691050569801</v>
      </c>
      <c r="IA84" s="227">
        <f t="shared" ca="1" si="109"/>
        <v>12.960691050569801</v>
      </c>
      <c r="IB84" s="227">
        <f t="shared" ca="1" si="109"/>
        <v>12.960691050569801</v>
      </c>
      <c r="IC84" s="227">
        <f t="shared" ca="1" si="109"/>
        <v>12.960691050569801</v>
      </c>
      <c r="ID84" s="227">
        <f t="shared" ca="1" si="109"/>
        <v>12.960691050569801</v>
      </c>
      <c r="IE84" s="227">
        <f t="shared" ca="1" si="109"/>
        <v>12.960691050569801</v>
      </c>
      <c r="IF84" s="227">
        <f t="shared" ca="1" si="109"/>
        <v>12.960691050569801</v>
      </c>
      <c r="IG84" s="227">
        <f t="shared" ca="1" si="109"/>
        <v>12.960691050569801</v>
      </c>
      <c r="IH84" s="227">
        <f t="shared" ca="1" si="109"/>
        <v>12.960691050569801</v>
      </c>
      <c r="II84" s="227">
        <f t="shared" ca="1" si="110"/>
        <v>12.960691050569801</v>
      </c>
      <c r="IJ84" s="227">
        <f t="shared" ca="1" si="110"/>
        <v>12.960691050569801</v>
      </c>
      <c r="IK84" s="227">
        <f t="shared" ca="1" si="110"/>
        <v>12.960691050569801</v>
      </c>
      <c r="IL84" s="227">
        <f t="shared" ca="1" si="110"/>
        <v>12.960691050569801</v>
      </c>
      <c r="IM84" s="227">
        <f t="shared" ca="1" si="110"/>
        <v>12.960691050569801</v>
      </c>
      <c r="IN84" s="227">
        <f t="shared" ca="1" si="110"/>
        <v>12.960691050569801</v>
      </c>
      <c r="IO84" s="227">
        <f t="shared" ca="1" si="110"/>
        <v>12.960691050569801</v>
      </c>
      <c r="IP84" s="227">
        <f t="shared" ca="1" si="110"/>
        <v>12.960691050569801</v>
      </c>
      <c r="IQ84" s="227">
        <f t="shared" ca="1" si="110"/>
        <v>12.960691050569801</v>
      </c>
      <c r="IR84" s="227">
        <f t="shared" ca="1" si="110"/>
        <v>12.960691050569801</v>
      </c>
      <c r="IS84" s="227">
        <f t="shared" ca="1" si="111"/>
        <v>12.960691050569801</v>
      </c>
      <c r="IT84" s="227">
        <f t="shared" ca="1" si="111"/>
        <v>12.960691050569801</v>
      </c>
      <c r="IU84" s="227">
        <f t="shared" ca="1" si="111"/>
        <v>12.960691050569801</v>
      </c>
      <c r="IV84" s="227">
        <f t="shared" ca="1" si="111"/>
        <v>12.960691050569801</v>
      </c>
      <c r="IW84" s="227">
        <f t="shared" ca="1" si="111"/>
        <v>12.960691050569801</v>
      </c>
      <c r="IX84" s="227">
        <f t="shared" ca="1" si="111"/>
        <v>12.960691050569801</v>
      </c>
      <c r="IY84" s="227">
        <f t="shared" ca="1" si="111"/>
        <v>12.960691050569801</v>
      </c>
      <c r="IZ84" s="227">
        <f t="shared" ca="1" si="111"/>
        <v>12.960691050569801</v>
      </c>
      <c r="JA84" s="227">
        <f t="shared" ca="1" si="111"/>
        <v>12.960691050569801</v>
      </c>
      <c r="JB84" s="227">
        <f t="shared" ca="1" si="111"/>
        <v>12.960691050569801</v>
      </c>
      <c r="JC84" s="227">
        <f t="shared" ca="1" si="112"/>
        <v>12.960691050569801</v>
      </c>
      <c r="JD84" s="227">
        <f t="shared" ca="1" si="112"/>
        <v>12.960691050569801</v>
      </c>
      <c r="JE84" s="227">
        <f t="shared" ca="1" si="112"/>
        <v>12.960691050569801</v>
      </c>
      <c r="JF84" s="227">
        <f t="shared" ca="1" si="112"/>
        <v>12.960691050569801</v>
      </c>
      <c r="JG84" s="227">
        <f t="shared" ca="1" si="112"/>
        <v>12.960691050569801</v>
      </c>
      <c r="JH84" s="227">
        <f t="shared" ca="1" si="112"/>
        <v>12.960691050569801</v>
      </c>
      <c r="JI84" s="227">
        <f t="shared" ca="1" si="112"/>
        <v>12.960691050569801</v>
      </c>
      <c r="JJ84" s="227">
        <f t="shared" ca="1" si="112"/>
        <v>12.960691050569801</v>
      </c>
      <c r="JK84" s="227">
        <f t="shared" ca="1" si="112"/>
        <v>12.960691050569801</v>
      </c>
      <c r="JL84" s="227">
        <f t="shared" ca="1" si="112"/>
        <v>12.960691050569801</v>
      </c>
      <c r="JM84" s="227">
        <f t="shared" ca="1" si="113"/>
        <v>12.960691050569801</v>
      </c>
      <c r="JN84" s="227">
        <f t="shared" ca="1" si="113"/>
        <v>12.960691050569801</v>
      </c>
      <c r="JO84" s="227">
        <f t="shared" ca="1" si="113"/>
        <v>12.960691050569801</v>
      </c>
      <c r="JP84" s="227">
        <f t="shared" ca="1" si="113"/>
        <v>12.960691050569801</v>
      </c>
      <c r="JQ84" s="227">
        <f t="shared" ca="1" si="113"/>
        <v>12.960691050569801</v>
      </c>
      <c r="JR84" s="227">
        <f t="shared" ca="1" si="113"/>
        <v>12.960691050569801</v>
      </c>
      <c r="JS84" s="227">
        <f t="shared" ca="1" si="113"/>
        <v>12.960691050569801</v>
      </c>
      <c r="JT84" s="227">
        <f t="shared" ca="1" si="113"/>
        <v>12.960691050569801</v>
      </c>
      <c r="JU84" s="227">
        <f t="shared" ca="1" si="113"/>
        <v>12.960691050569801</v>
      </c>
      <c r="JV84" s="227">
        <f t="shared" ca="1" si="113"/>
        <v>12.960691050569801</v>
      </c>
      <c r="JW84" s="227">
        <f t="shared" ca="1" si="114"/>
        <v>12.960691050569801</v>
      </c>
      <c r="JX84" s="227">
        <f t="shared" ca="1" si="114"/>
        <v>12.960691050569801</v>
      </c>
      <c r="JY84" s="227">
        <f t="shared" ca="1" si="114"/>
        <v>12.960691050569801</v>
      </c>
      <c r="JZ84" s="227">
        <f t="shared" ca="1" si="114"/>
        <v>12.960691050569801</v>
      </c>
      <c r="KA84" s="227">
        <f t="shared" ca="1" si="114"/>
        <v>12.960691050569801</v>
      </c>
      <c r="KB84" s="227">
        <f t="shared" ca="1" si="114"/>
        <v>12.960691050569801</v>
      </c>
      <c r="KC84" s="227">
        <f t="shared" ca="1" si="114"/>
        <v>12.960691050569801</v>
      </c>
      <c r="KD84" s="227">
        <f t="shared" ca="1" si="114"/>
        <v>12.960691050569801</v>
      </c>
      <c r="KE84" s="227">
        <f t="shared" ca="1" si="114"/>
        <v>12.960691050569801</v>
      </c>
      <c r="KF84" s="227">
        <f t="shared" ca="1" si="114"/>
        <v>12.960691050569801</v>
      </c>
      <c r="KG84" s="227">
        <f t="shared" ca="1" si="115"/>
        <v>12.960691050569801</v>
      </c>
      <c r="KH84" s="227">
        <f t="shared" ca="1" si="115"/>
        <v>12.960691050569801</v>
      </c>
      <c r="KI84" s="227">
        <f t="shared" ca="1" si="115"/>
        <v>12.960691050569801</v>
      </c>
      <c r="KJ84" s="227">
        <f t="shared" ca="1" si="115"/>
        <v>12.960691050569801</v>
      </c>
      <c r="KK84" s="227">
        <f t="shared" ca="1" si="115"/>
        <v>12.960691050569801</v>
      </c>
      <c r="KL84" s="227">
        <f t="shared" ca="1" si="115"/>
        <v>12.960691050569801</v>
      </c>
      <c r="KM84" s="227">
        <f t="shared" ca="1" si="115"/>
        <v>12.960691050569801</v>
      </c>
      <c r="KN84" s="227">
        <f t="shared" ca="1" si="115"/>
        <v>12.960691050569801</v>
      </c>
      <c r="KO84" s="227">
        <f t="shared" ca="1" si="115"/>
        <v>12.960691050569801</v>
      </c>
      <c r="KP84" s="227">
        <f t="shared" ca="1" si="115"/>
        <v>12.960691050569801</v>
      </c>
    </row>
    <row r="85" spans="1:302" s="187" customFormat="1" x14ac:dyDescent="0.3">
      <c r="A85" s="226">
        <f t="shared" si="116"/>
        <v>185</v>
      </c>
      <c r="B85" s="227" cm="1">
        <f t="array" aca="1" ref="B85" ca="1">INDIRECT("'Cronograma de Desembolso'!"&amp;ADDRESS(10,A85+3))</f>
        <v>1516.4008529166667</v>
      </c>
      <c r="C85" s="228"/>
      <c r="D85" s="227"/>
      <c r="E85" s="227"/>
      <c r="F85" s="227"/>
      <c r="G85" s="227"/>
      <c r="H85" s="227"/>
      <c r="I85" s="227"/>
      <c r="J85" s="227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227"/>
      <c r="AP85" s="227"/>
      <c r="AQ85" s="227"/>
      <c r="AR85" s="227"/>
      <c r="AS85" s="227"/>
      <c r="AT85" s="227"/>
      <c r="AU85" s="227"/>
      <c r="AV85" s="227"/>
      <c r="AW85" s="227"/>
      <c r="AX85" s="227"/>
      <c r="AY85" s="227"/>
      <c r="AZ85" s="227"/>
      <c r="BA85" s="227"/>
      <c r="BB85" s="227"/>
      <c r="BC85" s="227"/>
      <c r="BD85" s="227"/>
      <c r="BE85" s="227"/>
      <c r="BF85" s="227"/>
      <c r="BG85" s="227"/>
      <c r="BH85" s="227"/>
      <c r="BI85" s="227"/>
      <c r="BJ85" s="227"/>
      <c r="BK85" s="227"/>
      <c r="BL85" s="227"/>
      <c r="BM85" s="227"/>
      <c r="BN85" s="227"/>
      <c r="BO85" s="227"/>
      <c r="BP85" s="227"/>
      <c r="BQ85" s="227"/>
      <c r="BR85" s="227"/>
      <c r="BS85" s="227"/>
      <c r="BT85" s="227"/>
      <c r="BU85" s="227"/>
      <c r="BV85" s="227"/>
      <c r="BW85" s="227"/>
      <c r="BX85" s="227"/>
      <c r="BY85" s="227"/>
      <c r="BZ85" s="227"/>
      <c r="CA85" s="227"/>
      <c r="CB85" s="227"/>
      <c r="CC85" s="227"/>
      <c r="CD85" s="227"/>
      <c r="CE85" s="227"/>
      <c r="CF85" s="227"/>
      <c r="CG85" s="227"/>
      <c r="CH85" s="227"/>
      <c r="CI85" s="227"/>
      <c r="CJ85" s="227"/>
      <c r="CK85" s="227"/>
      <c r="CL85" s="227"/>
      <c r="CM85" s="227"/>
      <c r="CN85" s="227"/>
      <c r="CO85" s="227"/>
      <c r="CP85" s="227"/>
      <c r="CQ85" s="227"/>
      <c r="CR85" s="227"/>
      <c r="CS85" s="227"/>
      <c r="CT85" s="227"/>
      <c r="CU85" s="227"/>
      <c r="CV85" s="227"/>
      <c r="CW85" s="227"/>
      <c r="CX85" s="227"/>
      <c r="CY85" s="227"/>
      <c r="CZ85" s="227"/>
      <c r="DA85" s="227"/>
      <c r="DB85" s="227"/>
      <c r="DC85" s="227"/>
      <c r="DD85" s="227"/>
      <c r="DE85" s="227"/>
      <c r="DF85" s="227"/>
      <c r="DG85" s="227"/>
      <c r="DH85" s="227"/>
      <c r="DI85" s="227"/>
      <c r="DJ85" s="227"/>
      <c r="DK85" s="227"/>
      <c r="DL85" s="227"/>
      <c r="DM85" s="227"/>
      <c r="DN85" s="227"/>
      <c r="DO85" s="227"/>
      <c r="DP85" s="227"/>
      <c r="DQ85" s="227"/>
      <c r="DR85" s="227"/>
      <c r="DS85" s="227"/>
      <c r="DT85" s="227"/>
      <c r="DU85" s="227"/>
      <c r="DV85" s="227"/>
      <c r="DW85" s="227"/>
      <c r="DX85" s="227"/>
      <c r="DY85" s="227"/>
      <c r="DZ85" s="227"/>
      <c r="EA85" s="227"/>
      <c r="EB85" s="227"/>
      <c r="EC85" s="227"/>
      <c r="ED85" s="227"/>
      <c r="EE85" s="227"/>
      <c r="EF85" s="227"/>
      <c r="EG85" s="227"/>
      <c r="EH85" s="227"/>
      <c r="EI85" s="227"/>
      <c r="EJ85" s="227"/>
      <c r="EK85" s="227"/>
      <c r="EL85" s="227"/>
      <c r="EM85" s="227"/>
      <c r="EN85" s="227"/>
      <c r="EO85" s="227"/>
      <c r="EP85" s="227"/>
      <c r="EQ85" s="227"/>
      <c r="ER85" s="227"/>
      <c r="ES85" s="227"/>
      <c r="ET85" s="227"/>
      <c r="EU85" s="227"/>
      <c r="EV85" s="227"/>
      <c r="EW85" s="227"/>
      <c r="EX85" s="227"/>
      <c r="EY85" s="227"/>
      <c r="EZ85" s="227"/>
      <c r="FA85" s="227"/>
      <c r="FB85" s="227"/>
      <c r="FC85" s="227"/>
      <c r="FD85" s="227"/>
      <c r="FE85" s="227"/>
      <c r="FF85" s="227"/>
      <c r="FG85" s="227"/>
      <c r="FH85" s="227"/>
      <c r="FI85" s="227"/>
      <c r="FJ85" s="227"/>
      <c r="FK85" s="227"/>
      <c r="FL85" s="227"/>
      <c r="FM85" s="227"/>
      <c r="FN85" s="227"/>
      <c r="FO85" s="227"/>
      <c r="FP85" s="227"/>
      <c r="FQ85" s="227"/>
      <c r="FR85" s="227"/>
      <c r="FS85" s="227"/>
      <c r="FT85" s="227"/>
      <c r="FU85" s="227"/>
      <c r="FV85" s="227"/>
      <c r="FW85" s="227"/>
      <c r="FX85" s="227"/>
      <c r="FY85" s="227"/>
      <c r="FZ85" s="227"/>
      <c r="GA85" s="227">
        <f t="shared" si="104"/>
        <v>0</v>
      </c>
      <c r="GB85" s="227">
        <f t="shared" si="104"/>
        <v>0</v>
      </c>
      <c r="GC85" s="227">
        <f t="shared" si="104"/>
        <v>0</v>
      </c>
      <c r="GD85" s="227">
        <f t="shared" si="104"/>
        <v>0</v>
      </c>
      <c r="GE85" s="227">
        <f t="shared" ca="1" si="104"/>
        <v>13.072421145833333</v>
      </c>
      <c r="GF85" s="227">
        <f t="shared" ca="1" si="104"/>
        <v>13.072421145833333</v>
      </c>
      <c r="GG85" s="227">
        <f t="shared" ca="1" si="104"/>
        <v>13.072421145833333</v>
      </c>
      <c r="GH85" s="227">
        <f t="shared" ca="1" si="104"/>
        <v>13.072421145833333</v>
      </c>
      <c r="GI85" s="227">
        <f t="shared" ca="1" si="104"/>
        <v>13.072421145833333</v>
      </c>
      <c r="GJ85" s="227">
        <f t="shared" ca="1" si="104"/>
        <v>13.072421145833333</v>
      </c>
      <c r="GK85" s="227">
        <f t="shared" ca="1" si="105"/>
        <v>13.072421145833333</v>
      </c>
      <c r="GL85" s="227">
        <f t="shared" ca="1" si="105"/>
        <v>13.072421145833333</v>
      </c>
      <c r="GM85" s="227">
        <f t="shared" ca="1" si="105"/>
        <v>13.072421145833333</v>
      </c>
      <c r="GN85" s="227">
        <f t="shared" ca="1" si="105"/>
        <v>13.072421145833333</v>
      </c>
      <c r="GO85" s="227">
        <f t="shared" ca="1" si="105"/>
        <v>13.072421145833333</v>
      </c>
      <c r="GP85" s="227">
        <f t="shared" ca="1" si="105"/>
        <v>13.072421145833333</v>
      </c>
      <c r="GQ85" s="227">
        <f t="shared" ca="1" si="105"/>
        <v>13.072421145833333</v>
      </c>
      <c r="GR85" s="227">
        <f t="shared" ca="1" si="105"/>
        <v>13.072421145833333</v>
      </c>
      <c r="GS85" s="227">
        <f t="shared" ca="1" si="105"/>
        <v>13.072421145833333</v>
      </c>
      <c r="GT85" s="227">
        <f t="shared" ca="1" si="105"/>
        <v>13.072421145833333</v>
      </c>
      <c r="GU85" s="227">
        <f t="shared" ca="1" si="106"/>
        <v>13.072421145833333</v>
      </c>
      <c r="GV85" s="227">
        <f t="shared" ca="1" si="106"/>
        <v>13.072421145833333</v>
      </c>
      <c r="GW85" s="227">
        <f t="shared" ca="1" si="106"/>
        <v>13.072421145833333</v>
      </c>
      <c r="GX85" s="227">
        <f t="shared" ca="1" si="106"/>
        <v>13.072421145833333</v>
      </c>
      <c r="GY85" s="227">
        <f t="shared" ca="1" si="106"/>
        <v>13.072421145833333</v>
      </c>
      <c r="GZ85" s="227">
        <f t="shared" ca="1" si="106"/>
        <v>13.072421145833333</v>
      </c>
      <c r="HA85" s="227">
        <f t="shared" ca="1" si="106"/>
        <v>13.072421145833333</v>
      </c>
      <c r="HB85" s="227">
        <f t="shared" ca="1" si="106"/>
        <v>13.072421145833333</v>
      </c>
      <c r="HC85" s="227">
        <f t="shared" ca="1" si="106"/>
        <v>13.072421145833333</v>
      </c>
      <c r="HD85" s="227">
        <f t="shared" ca="1" si="106"/>
        <v>13.072421145833333</v>
      </c>
      <c r="HE85" s="227">
        <f t="shared" ca="1" si="107"/>
        <v>13.072421145833333</v>
      </c>
      <c r="HF85" s="227">
        <f t="shared" ca="1" si="107"/>
        <v>13.072421145833333</v>
      </c>
      <c r="HG85" s="227">
        <f t="shared" ca="1" si="107"/>
        <v>13.072421145833333</v>
      </c>
      <c r="HH85" s="227">
        <f t="shared" ca="1" si="107"/>
        <v>13.072421145833333</v>
      </c>
      <c r="HI85" s="227">
        <f t="shared" ca="1" si="107"/>
        <v>13.072421145833333</v>
      </c>
      <c r="HJ85" s="227">
        <f t="shared" ca="1" si="107"/>
        <v>13.072421145833333</v>
      </c>
      <c r="HK85" s="227">
        <f t="shared" ca="1" si="107"/>
        <v>13.072421145833333</v>
      </c>
      <c r="HL85" s="227">
        <f t="shared" ca="1" si="107"/>
        <v>13.072421145833333</v>
      </c>
      <c r="HM85" s="227">
        <f t="shared" ca="1" si="107"/>
        <v>13.072421145833333</v>
      </c>
      <c r="HN85" s="227">
        <f t="shared" ca="1" si="107"/>
        <v>13.072421145833333</v>
      </c>
      <c r="HO85" s="227">
        <f t="shared" ca="1" si="108"/>
        <v>13.072421145833333</v>
      </c>
      <c r="HP85" s="227">
        <f t="shared" ca="1" si="108"/>
        <v>13.072421145833333</v>
      </c>
      <c r="HQ85" s="227">
        <f t="shared" ca="1" si="108"/>
        <v>13.072421145833333</v>
      </c>
      <c r="HR85" s="227">
        <f t="shared" ca="1" si="108"/>
        <v>13.072421145833333</v>
      </c>
      <c r="HS85" s="227">
        <f t="shared" ca="1" si="108"/>
        <v>13.072421145833333</v>
      </c>
      <c r="HT85" s="227">
        <f t="shared" ca="1" si="108"/>
        <v>13.072421145833333</v>
      </c>
      <c r="HU85" s="227">
        <f t="shared" ca="1" si="108"/>
        <v>13.072421145833333</v>
      </c>
      <c r="HV85" s="227">
        <f t="shared" ca="1" si="108"/>
        <v>13.072421145833333</v>
      </c>
      <c r="HW85" s="227">
        <f t="shared" ca="1" si="108"/>
        <v>13.072421145833333</v>
      </c>
      <c r="HX85" s="227">
        <f t="shared" ca="1" si="108"/>
        <v>13.072421145833333</v>
      </c>
      <c r="HY85" s="227">
        <f t="shared" ca="1" si="109"/>
        <v>13.072421145833333</v>
      </c>
      <c r="HZ85" s="227">
        <f t="shared" ca="1" si="109"/>
        <v>13.072421145833333</v>
      </c>
      <c r="IA85" s="227">
        <f t="shared" ca="1" si="109"/>
        <v>13.072421145833333</v>
      </c>
      <c r="IB85" s="227">
        <f t="shared" ca="1" si="109"/>
        <v>13.072421145833333</v>
      </c>
      <c r="IC85" s="227">
        <f t="shared" ca="1" si="109"/>
        <v>13.072421145833333</v>
      </c>
      <c r="ID85" s="227">
        <f t="shared" ca="1" si="109"/>
        <v>13.072421145833333</v>
      </c>
      <c r="IE85" s="227">
        <f t="shared" ca="1" si="109"/>
        <v>13.072421145833333</v>
      </c>
      <c r="IF85" s="227">
        <f t="shared" ca="1" si="109"/>
        <v>13.072421145833333</v>
      </c>
      <c r="IG85" s="227">
        <f t="shared" ca="1" si="109"/>
        <v>13.072421145833333</v>
      </c>
      <c r="IH85" s="227">
        <f t="shared" ca="1" si="109"/>
        <v>13.072421145833333</v>
      </c>
      <c r="II85" s="227">
        <f t="shared" ca="1" si="110"/>
        <v>13.072421145833333</v>
      </c>
      <c r="IJ85" s="227">
        <f t="shared" ca="1" si="110"/>
        <v>13.072421145833333</v>
      </c>
      <c r="IK85" s="227">
        <f t="shared" ca="1" si="110"/>
        <v>13.072421145833333</v>
      </c>
      <c r="IL85" s="227">
        <f t="shared" ca="1" si="110"/>
        <v>13.072421145833333</v>
      </c>
      <c r="IM85" s="227">
        <f t="shared" ca="1" si="110"/>
        <v>13.072421145833333</v>
      </c>
      <c r="IN85" s="227">
        <f t="shared" ca="1" si="110"/>
        <v>13.072421145833333</v>
      </c>
      <c r="IO85" s="227">
        <f t="shared" ca="1" si="110"/>
        <v>13.072421145833333</v>
      </c>
      <c r="IP85" s="227">
        <f t="shared" ca="1" si="110"/>
        <v>13.072421145833333</v>
      </c>
      <c r="IQ85" s="227">
        <f t="shared" ca="1" si="110"/>
        <v>13.072421145833333</v>
      </c>
      <c r="IR85" s="227">
        <f t="shared" ca="1" si="110"/>
        <v>13.072421145833333</v>
      </c>
      <c r="IS85" s="227">
        <f t="shared" ca="1" si="111"/>
        <v>13.072421145833333</v>
      </c>
      <c r="IT85" s="227">
        <f t="shared" ca="1" si="111"/>
        <v>13.072421145833333</v>
      </c>
      <c r="IU85" s="227">
        <f t="shared" ca="1" si="111"/>
        <v>13.072421145833333</v>
      </c>
      <c r="IV85" s="227">
        <f t="shared" ca="1" si="111"/>
        <v>13.072421145833333</v>
      </c>
      <c r="IW85" s="227">
        <f t="shared" ca="1" si="111"/>
        <v>13.072421145833333</v>
      </c>
      <c r="IX85" s="227">
        <f t="shared" ca="1" si="111"/>
        <v>13.072421145833333</v>
      </c>
      <c r="IY85" s="227">
        <f t="shared" ca="1" si="111"/>
        <v>13.072421145833333</v>
      </c>
      <c r="IZ85" s="227">
        <f t="shared" ca="1" si="111"/>
        <v>13.072421145833333</v>
      </c>
      <c r="JA85" s="227">
        <f t="shared" ca="1" si="111"/>
        <v>13.072421145833333</v>
      </c>
      <c r="JB85" s="227">
        <f t="shared" ca="1" si="111"/>
        <v>13.072421145833333</v>
      </c>
      <c r="JC85" s="227">
        <f t="shared" ca="1" si="112"/>
        <v>13.072421145833333</v>
      </c>
      <c r="JD85" s="227">
        <f t="shared" ca="1" si="112"/>
        <v>13.072421145833333</v>
      </c>
      <c r="JE85" s="227">
        <f t="shared" ca="1" si="112"/>
        <v>13.072421145833333</v>
      </c>
      <c r="JF85" s="227">
        <f t="shared" ca="1" si="112"/>
        <v>13.072421145833333</v>
      </c>
      <c r="JG85" s="227">
        <f t="shared" ca="1" si="112"/>
        <v>13.072421145833333</v>
      </c>
      <c r="JH85" s="227">
        <f t="shared" ca="1" si="112"/>
        <v>13.072421145833333</v>
      </c>
      <c r="JI85" s="227">
        <f t="shared" ca="1" si="112"/>
        <v>13.072421145833333</v>
      </c>
      <c r="JJ85" s="227">
        <f t="shared" ca="1" si="112"/>
        <v>13.072421145833333</v>
      </c>
      <c r="JK85" s="227">
        <f t="shared" ca="1" si="112"/>
        <v>13.072421145833333</v>
      </c>
      <c r="JL85" s="227">
        <f t="shared" ca="1" si="112"/>
        <v>13.072421145833333</v>
      </c>
      <c r="JM85" s="227">
        <f t="shared" ca="1" si="113"/>
        <v>13.072421145833333</v>
      </c>
      <c r="JN85" s="227">
        <f t="shared" ca="1" si="113"/>
        <v>13.072421145833333</v>
      </c>
      <c r="JO85" s="227">
        <f t="shared" ca="1" si="113"/>
        <v>13.072421145833333</v>
      </c>
      <c r="JP85" s="227">
        <f t="shared" ca="1" si="113"/>
        <v>13.072421145833333</v>
      </c>
      <c r="JQ85" s="227">
        <f t="shared" ca="1" si="113"/>
        <v>13.072421145833333</v>
      </c>
      <c r="JR85" s="227">
        <f t="shared" ca="1" si="113"/>
        <v>13.072421145833333</v>
      </c>
      <c r="JS85" s="227">
        <f t="shared" ca="1" si="113"/>
        <v>13.072421145833333</v>
      </c>
      <c r="JT85" s="227">
        <f t="shared" ca="1" si="113"/>
        <v>13.072421145833333</v>
      </c>
      <c r="JU85" s="227">
        <f t="shared" ca="1" si="113"/>
        <v>13.072421145833333</v>
      </c>
      <c r="JV85" s="227">
        <f t="shared" ca="1" si="113"/>
        <v>13.072421145833333</v>
      </c>
      <c r="JW85" s="227">
        <f t="shared" ca="1" si="114"/>
        <v>13.072421145833333</v>
      </c>
      <c r="JX85" s="227">
        <f t="shared" ca="1" si="114"/>
        <v>13.072421145833333</v>
      </c>
      <c r="JY85" s="227">
        <f t="shared" ca="1" si="114"/>
        <v>13.072421145833333</v>
      </c>
      <c r="JZ85" s="227">
        <f t="shared" ca="1" si="114"/>
        <v>13.072421145833333</v>
      </c>
      <c r="KA85" s="227">
        <f t="shared" ca="1" si="114"/>
        <v>13.072421145833333</v>
      </c>
      <c r="KB85" s="227">
        <f t="shared" ca="1" si="114"/>
        <v>13.072421145833333</v>
      </c>
      <c r="KC85" s="227">
        <f t="shared" ca="1" si="114"/>
        <v>13.072421145833333</v>
      </c>
      <c r="KD85" s="227">
        <f t="shared" ca="1" si="114"/>
        <v>13.072421145833333</v>
      </c>
      <c r="KE85" s="227">
        <f t="shared" ca="1" si="114"/>
        <v>13.072421145833333</v>
      </c>
      <c r="KF85" s="227">
        <f t="shared" ca="1" si="114"/>
        <v>13.072421145833333</v>
      </c>
      <c r="KG85" s="227">
        <f t="shared" ca="1" si="115"/>
        <v>13.072421145833333</v>
      </c>
      <c r="KH85" s="227">
        <f t="shared" ca="1" si="115"/>
        <v>13.072421145833333</v>
      </c>
      <c r="KI85" s="227">
        <f t="shared" ca="1" si="115"/>
        <v>13.072421145833333</v>
      </c>
      <c r="KJ85" s="227">
        <f t="shared" ca="1" si="115"/>
        <v>13.072421145833333</v>
      </c>
      <c r="KK85" s="227">
        <f t="shared" ca="1" si="115"/>
        <v>13.072421145833333</v>
      </c>
      <c r="KL85" s="227">
        <f t="shared" ca="1" si="115"/>
        <v>13.072421145833333</v>
      </c>
      <c r="KM85" s="227">
        <f t="shared" ca="1" si="115"/>
        <v>13.072421145833333</v>
      </c>
      <c r="KN85" s="227">
        <f t="shared" ca="1" si="115"/>
        <v>13.072421145833333</v>
      </c>
      <c r="KO85" s="227">
        <f t="shared" ca="1" si="115"/>
        <v>13.072421145833333</v>
      </c>
      <c r="KP85" s="227">
        <f t="shared" ca="1" si="115"/>
        <v>13.072421145833333</v>
      </c>
    </row>
    <row r="86" spans="1:302" s="187" customFormat="1" x14ac:dyDescent="0.3">
      <c r="A86" s="226">
        <f t="shared" si="116"/>
        <v>186</v>
      </c>
      <c r="B86" s="227" cm="1">
        <f t="array" aca="1" ref="B86" ca="1">INDIRECT("'Cronograma de Desembolso'!"&amp;ADDRESS(10,A86+3))</f>
        <v>1516.4008529166667</v>
      </c>
      <c r="C86" s="228"/>
      <c r="D86" s="227"/>
      <c r="E86" s="227"/>
      <c r="F86" s="227"/>
      <c r="G86" s="227"/>
      <c r="H86" s="227"/>
      <c r="I86" s="227"/>
      <c r="J86" s="227"/>
      <c r="K86" s="227"/>
      <c r="L86" s="227"/>
      <c r="M86" s="227"/>
      <c r="N86" s="227"/>
      <c r="O86" s="227"/>
      <c r="P86" s="227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227"/>
      <c r="AT86" s="227"/>
      <c r="AU86" s="227"/>
      <c r="AV86" s="227"/>
      <c r="AW86" s="227"/>
      <c r="AX86" s="227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  <c r="BN86" s="227"/>
      <c r="BO86" s="227"/>
      <c r="BP86" s="227"/>
      <c r="BQ86" s="227"/>
      <c r="BR86" s="227"/>
      <c r="BS86" s="227"/>
      <c r="BT86" s="227"/>
      <c r="BU86" s="227"/>
      <c r="BV86" s="227"/>
      <c r="BW86" s="227"/>
      <c r="BX86" s="227"/>
      <c r="BY86" s="227"/>
      <c r="BZ86" s="227"/>
      <c r="CA86" s="227"/>
      <c r="CB86" s="227"/>
      <c r="CC86" s="227"/>
      <c r="CD86" s="227"/>
      <c r="CE86" s="227"/>
      <c r="CF86" s="227"/>
      <c r="CG86" s="227"/>
      <c r="CH86" s="227"/>
      <c r="CI86" s="227"/>
      <c r="CJ86" s="227"/>
      <c r="CK86" s="227"/>
      <c r="CL86" s="227"/>
      <c r="CM86" s="227"/>
      <c r="CN86" s="227"/>
      <c r="CO86" s="227"/>
      <c r="CP86" s="227"/>
      <c r="CQ86" s="227"/>
      <c r="CR86" s="227"/>
      <c r="CS86" s="227"/>
      <c r="CT86" s="227"/>
      <c r="CU86" s="227"/>
      <c r="CV86" s="227"/>
      <c r="CW86" s="227"/>
      <c r="CX86" s="227"/>
      <c r="CY86" s="227"/>
      <c r="CZ86" s="227"/>
      <c r="DA86" s="227"/>
      <c r="DB86" s="227"/>
      <c r="DC86" s="227"/>
      <c r="DD86" s="227"/>
      <c r="DE86" s="227"/>
      <c r="DF86" s="227"/>
      <c r="DG86" s="227"/>
      <c r="DH86" s="227"/>
      <c r="DI86" s="227"/>
      <c r="DJ86" s="227"/>
      <c r="DK86" s="227"/>
      <c r="DL86" s="227"/>
      <c r="DM86" s="227"/>
      <c r="DN86" s="227"/>
      <c r="DO86" s="227"/>
      <c r="DP86" s="227"/>
      <c r="DQ86" s="227"/>
      <c r="DR86" s="227"/>
      <c r="DS86" s="227"/>
      <c r="DT86" s="227"/>
      <c r="DU86" s="227"/>
      <c r="DV86" s="227"/>
      <c r="DW86" s="227"/>
      <c r="DX86" s="227"/>
      <c r="DY86" s="227"/>
      <c r="DZ86" s="227"/>
      <c r="EA86" s="227"/>
      <c r="EB86" s="227"/>
      <c r="EC86" s="227"/>
      <c r="ED86" s="227"/>
      <c r="EE86" s="227"/>
      <c r="EF86" s="227"/>
      <c r="EG86" s="227"/>
      <c r="EH86" s="227"/>
      <c r="EI86" s="227"/>
      <c r="EJ86" s="227"/>
      <c r="EK86" s="227"/>
      <c r="EL86" s="227"/>
      <c r="EM86" s="227"/>
      <c r="EN86" s="227"/>
      <c r="EO86" s="227"/>
      <c r="EP86" s="227"/>
      <c r="EQ86" s="227"/>
      <c r="ER86" s="227"/>
      <c r="ES86" s="227"/>
      <c r="ET86" s="227"/>
      <c r="EU86" s="227"/>
      <c r="EV86" s="227"/>
      <c r="EW86" s="227"/>
      <c r="EX86" s="227"/>
      <c r="EY86" s="227"/>
      <c r="EZ86" s="227"/>
      <c r="FA86" s="227"/>
      <c r="FB86" s="227"/>
      <c r="FC86" s="227"/>
      <c r="FD86" s="227"/>
      <c r="FE86" s="227"/>
      <c r="FF86" s="227"/>
      <c r="FG86" s="227"/>
      <c r="FH86" s="227"/>
      <c r="FI86" s="227"/>
      <c r="FJ86" s="227"/>
      <c r="FK86" s="227"/>
      <c r="FL86" s="227"/>
      <c r="FM86" s="227"/>
      <c r="FN86" s="227"/>
      <c r="FO86" s="227"/>
      <c r="FP86" s="227"/>
      <c r="FQ86" s="227"/>
      <c r="FR86" s="227"/>
      <c r="FS86" s="227"/>
      <c r="FT86" s="227"/>
      <c r="FU86" s="227"/>
      <c r="FV86" s="227"/>
      <c r="FW86" s="227"/>
      <c r="FX86" s="227"/>
      <c r="FY86" s="227"/>
      <c r="FZ86" s="227"/>
      <c r="GA86" s="227">
        <f t="shared" si="104"/>
        <v>0</v>
      </c>
      <c r="GB86" s="227">
        <f t="shared" si="104"/>
        <v>0</v>
      </c>
      <c r="GC86" s="227">
        <f t="shared" si="104"/>
        <v>0</v>
      </c>
      <c r="GD86" s="227">
        <f t="shared" si="104"/>
        <v>0</v>
      </c>
      <c r="GE86" s="227">
        <f t="shared" si="104"/>
        <v>0</v>
      </c>
      <c r="GF86" s="227">
        <f t="shared" ca="1" si="104"/>
        <v>13.186094373188407</v>
      </c>
      <c r="GG86" s="227">
        <f t="shared" ca="1" si="104"/>
        <v>13.186094373188407</v>
      </c>
      <c r="GH86" s="227">
        <f t="shared" ca="1" si="104"/>
        <v>13.186094373188407</v>
      </c>
      <c r="GI86" s="227">
        <f t="shared" ca="1" si="104"/>
        <v>13.186094373188407</v>
      </c>
      <c r="GJ86" s="227">
        <f t="shared" ca="1" si="104"/>
        <v>13.186094373188407</v>
      </c>
      <c r="GK86" s="227">
        <f t="shared" ca="1" si="105"/>
        <v>13.186094373188407</v>
      </c>
      <c r="GL86" s="227">
        <f t="shared" ca="1" si="105"/>
        <v>13.186094373188407</v>
      </c>
      <c r="GM86" s="227">
        <f t="shared" ca="1" si="105"/>
        <v>13.186094373188407</v>
      </c>
      <c r="GN86" s="227">
        <f t="shared" ca="1" si="105"/>
        <v>13.186094373188407</v>
      </c>
      <c r="GO86" s="227">
        <f t="shared" ca="1" si="105"/>
        <v>13.186094373188407</v>
      </c>
      <c r="GP86" s="227">
        <f t="shared" ca="1" si="105"/>
        <v>13.186094373188407</v>
      </c>
      <c r="GQ86" s="227">
        <f t="shared" ca="1" si="105"/>
        <v>13.186094373188407</v>
      </c>
      <c r="GR86" s="227">
        <f t="shared" ca="1" si="105"/>
        <v>13.186094373188407</v>
      </c>
      <c r="GS86" s="227">
        <f t="shared" ca="1" si="105"/>
        <v>13.186094373188407</v>
      </c>
      <c r="GT86" s="227">
        <f t="shared" ca="1" si="105"/>
        <v>13.186094373188407</v>
      </c>
      <c r="GU86" s="227">
        <f t="shared" ca="1" si="106"/>
        <v>13.186094373188407</v>
      </c>
      <c r="GV86" s="227">
        <f t="shared" ca="1" si="106"/>
        <v>13.186094373188407</v>
      </c>
      <c r="GW86" s="227">
        <f t="shared" ca="1" si="106"/>
        <v>13.186094373188407</v>
      </c>
      <c r="GX86" s="227">
        <f t="shared" ca="1" si="106"/>
        <v>13.186094373188407</v>
      </c>
      <c r="GY86" s="227">
        <f t="shared" ca="1" si="106"/>
        <v>13.186094373188407</v>
      </c>
      <c r="GZ86" s="227">
        <f t="shared" ca="1" si="106"/>
        <v>13.186094373188407</v>
      </c>
      <c r="HA86" s="227">
        <f t="shared" ca="1" si="106"/>
        <v>13.186094373188407</v>
      </c>
      <c r="HB86" s="227">
        <f t="shared" ca="1" si="106"/>
        <v>13.186094373188407</v>
      </c>
      <c r="HC86" s="227">
        <f t="shared" ca="1" si="106"/>
        <v>13.186094373188407</v>
      </c>
      <c r="HD86" s="227">
        <f t="shared" ca="1" si="106"/>
        <v>13.186094373188407</v>
      </c>
      <c r="HE86" s="227">
        <f t="shared" ca="1" si="107"/>
        <v>13.186094373188407</v>
      </c>
      <c r="HF86" s="227">
        <f t="shared" ca="1" si="107"/>
        <v>13.186094373188407</v>
      </c>
      <c r="HG86" s="227">
        <f t="shared" ca="1" si="107"/>
        <v>13.186094373188407</v>
      </c>
      <c r="HH86" s="227">
        <f t="shared" ca="1" si="107"/>
        <v>13.186094373188407</v>
      </c>
      <c r="HI86" s="227">
        <f t="shared" ca="1" si="107"/>
        <v>13.186094373188407</v>
      </c>
      <c r="HJ86" s="227">
        <f t="shared" ca="1" si="107"/>
        <v>13.186094373188407</v>
      </c>
      <c r="HK86" s="227">
        <f t="shared" ca="1" si="107"/>
        <v>13.186094373188407</v>
      </c>
      <c r="HL86" s="227">
        <f t="shared" ca="1" si="107"/>
        <v>13.186094373188407</v>
      </c>
      <c r="HM86" s="227">
        <f t="shared" ca="1" si="107"/>
        <v>13.186094373188407</v>
      </c>
      <c r="HN86" s="227">
        <f t="shared" ca="1" si="107"/>
        <v>13.186094373188407</v>
      </c>
      <c r="HO86" s="227">
        <f t="shared" ca="1" si="108"/>
        <v>13.186094373188407</v>
      </c>
      <c r="HP86" s="227">
        <f t="shared" ca="1" si="108"/>
        <v>13.186094373188407</v>
      </c>
      <c r="HQ86" s="227">
        <f t="shared" ca="1" si="108"/>
        <v>13.186094373188407</v>
      </c>
      <c r="HR86" s="227">
        <f t="shared" ca="1" si="108"/>
        <v>13.186094373188407</v>
      </c>
      <c r="HS86" s="227">
        <f t="shared" ca="1" si="108"/>
        <v>13.186094373188407</v>
      </c>
      <c r="HT86" s="227">
        <f t="shared" ca="1" si="108"/>
        <v>13.186094373188407</v>
      </c>
      <c r="HU86" s="227">
        <f t="shared" ca="1" si="108"/>
        <v>13.186094373188407</v>
      </c>
      <c r="HV86" s="227">
        <f t="shared" ca="1" si="108"/>
        <v>13.186094373188407</v>
      </c>
      <c r="HW86" s="227">
        <f t="shared" ca="1" si="108"/>
        <v>13.186094373188407</v>
      </c>
      <c r="HX86" s="227">
        <f t="shared" ca="1" si="108"/>
        <v>13.186094373188407</v>
      </c>
      <c r="HY86" s="227">
        <f t="shared" ca="1" si="109"/>
        <v>13.186094373188407</v>
      </c>
      <c r="HZ86" s="227">
        <f t="shared" ca="1" si="109"/>
        <v>13.186094373188407</v>
      </c>
      <c r="IA86" s="227">
        <f t="shared" ca="1" si="109"/>
        <v>13.186094373188407</v>
      </c>
      <c r="IB86" s="227">
        <f t="shared" ca="1" si="109"/>
        <v>13.186094373188407</v>
      </c>
      <c r="IC86" s="227">
        <f t="shared" ca="1" si="109"/>
        <v>13.186094373188407</v>
      </c>
      <c r="ID86" s="227">
        <f t="shared" ca="1" si="109"/>
        <v>13.186094373188407</v>
      </c>
      <c r="IE86" s="227">
        <f t="shared" ca="1" si="109"/>
        <v>13.186094373188407</v>
      </c>
      <c r="IF86" s="227">
        <f t="shared" ca="1" si="109"/>
        <v>13.186094373188407</v>
      </c>
      <c r="IG86" s="227">
        <f t="shared" ca="1" si="109"/>
        <v>13.186094373188407</v>
      </c>
      <c r="IH86" s="227">
        <f t="shared" ca="1" si="109"/>
        <v>13.186094373188407</v>
      </c>
      <c r="II86" s="227">
        <f t="shared" ca="1" si="110"/>
        <v>13.186094373188407</v>
      </c>
      <c r="IJ86" s="227">
        <f t="shared" ca="1" si="110"/>
        <v>13.186094373188407</v>
      </c>
      <c r="IK86" s="227">
        <f t="shared" ca="1" si="110"/>
        <v>13.186094373188407</v>
      </c>
      <c r="IL86" s="227">
        <f t="shared" ca="1" si="110"/>
        <v>13.186094373188407</v>
      </c>
      <c r="IM86" s="227">
        <f t="shared" ca="1" si="110"/>
        <v>13.186094373188407</v>
      </c>
      <c r="IN86" s="227">
        <f t="shared" ca="1" si="110"/>
        <v>13.186094373188407</v>
      </c>
      <c r="IO86" s="227">
        <f t="shared" ca="1" si="110"/>
        <v>13.186094373188407</v>
      </c>
      <c r="IP86" s="227">
        <f t="shared" ca="1" si="110"/>
        <v>13.186094373188407</v>
      </c>
      <c r="IQ86" s="227">
        <f t="shared" ca="1" si="110"/>
        <v>13.186094373188407</v>
      </c>
      <c r="IR86" s="227">
        <f t="shared" ca="1" si="110"/>
        <v>13.186094373188407</v>
      </c>
      <c r="IS86" s="227">
        <f t="shared" ca="1" si="111"/>
        <v>13.186094373188407</v>
      </c>
      <c r="IT86" s="227">
        <f t="shared" ca="1" si="111"/>
        <v>13.186094373188407</v>
      </c>
      <c r="IU86" s="227">
        <f t="shared" ca="1" si="111"/>
        <v>13.186094373188407</v>
      </c>
      <c r="IV86" s="227">
        <f t="shared" ca="1" si="111"/>
        <v>13.186094373188407</v>
      </c>
      <c r="IW86" s="227">
        <f t="shared" ca="1" si="111"/>
        <v>13.186094373188407</v>
      </c>
      <c r="IX86" s="227">
        <f t="shared" ca="1" si="111"/>
        <v>13.186094373188407</v>
      </c>
      <c r="IY86" s="227">
        <f t="shared" ca="1" si="111"/>
        <v>13.186094373188407</v>
      </c>
      <c r="IZ86" s="227">
        <f t="shared" ca="1" si="111"/>
        <v>13.186094373188407</v>
      </c>
      <c r="JA86" s="227">
        <f t="shared" ca="1" si="111"/>
        <v>13.186094373188407</v>
      </c>
      <c r="JB86" s="227">
        <f t="shared" ca="1" si="111"/>
        <v>13.186094373188407</v>
      </c>
      <c r="JC86" s="227">
        <f t="shared" ca="1" si="112"/>
        <v>13.186094373188407</v>
      </c>
      <c r="JD86" s="227">
        <f t="shared" ca="1" si="112"/>
        <v>13.186094373188407</v>
      </c>
      <c r="JE86" s="227">
        <f t="shared" ca="1" si="112"/>
        <v>13.186094373188407</v>
      </c>
      <c r="JF86" s="227">
        <f t="shared" ca="1" si="112"/>
        <v>13.186094373188407</v>
      </c>
      <c r="JG86" s="227">
        <f t="shared" ca="1" si="112"/>
        <v>13.186094373188407</v>
      </c>
      <c r="JH86" s="227">
        <f t="shared" ca="1" si="112"/>
        <v>13.186094373188407</v>
      </c>
      <c r="JI86" s="227">
        <f t="shared" ca="1" si="112"/>
        <v>13.186094373188407</v>
      </c>
      <c r="JJ86" s="227">
        <f t="shared" ca="1" si="112"/>
        <v>13.186094373188407</v>
      </c>
      <c r="JK86" s="227">
        <f t="shared" ca="1" si="112"/>
        <v>13.186094373188407</v>
      </c>
      <c r="JL86" s="227">
        <f t="shared" ca="1" si="112"/>
        <v>13.186094373188407</v>
      </c>
      <c r="JM86" s="227">
        <f t="shared" ca="1" si="113"/>
        <v>13.186094373188407</v>
      </c>
      <c r="JN86" s="227">
        <f t="shared" ca="1" si="113"/>
        <v>13.186094373188407</v>
      </c>
      <c r="JO86" s="227">
        <f t="shared" ca="1" si="113"/>
        <v>13.186094373188407</v>
      </c>
      <c r="JP86" s="227">
        <f t="shared" ca="1" si="113"/>
        <v>13.186094373188407</v>
      </c>
      <c r="JQ86" s="227">
        <f t="shared" ca="1" si="113"/>
        <v>13.186094373188407</v>
      </c>
      <c r="JR86" s="227">
        <f t="shared" ca="1" si="113"/>
        <v>13.186094373188407</v>
      </c>
      <c r="JS86" s="227">
        <f t="shared" ca="1" si="113"/>
        <v>13.186094373188407</v>
      </c>
      <c r="JT86" s="227">
        <f t="shared" ca="1" si="113"/>
        <v>13.186094373188407</v>
      </c>
      <c r="JU86" s="227">
        <f t="shared" ca="1" si="113"/>
        <v>13.186094373188407</v>
      </c>
      <c r="JV86" s="227">
        <f t="shared" ca="1" si="113"/>
        <v>13.186094373188407</v>
      </c>
      <c r="JW86" s="227">
        <f t="shared" ca="1" si="114"/>
        <v>13.186094373188407</v>
      </c>
      <c r="JX86" s="227">
        <f t="shared" ca="1" si="114"/>
        <v>13.186094373188407</v>
      </c>
      <c r="JY86" s="227">
        <f t="shared" ca="1" si="114"/>
        <v>13.186094373188407</v>
      </c>
      <c r="JZ86" s="227">
        <f t="shared" ca="1" si="114"/>
        <v>13.186094373188407</v>
      </c>
      <c r="KA86" s="227">
        <f t="shared" ca="1" si="114"/>
        <v>13.186094373188407</v>
      </c>
      <c r="KB86" s="227">
        <f t="shared" ca="1" si="114"/>
        <v>13.186094373188407</v>
      </c>
      <c r="KC86" s="227">
        <f t="shared" ca="1" si="114"/>
        <v>13.186094373188407</v>
      </c>
      <c r="KD86" s="227">
        <f t="shared" ca="1" si="114"/>
        <v>13.186094373188407</v>
      </c>
      <c r="KE86" s="227">
        <f t="shared" ca="1" si="114"/>
        <v>13.186094373188407</v>
      </c>
      <c r="KF86" s="227">
        <f t="shared" ca="1" si="114"/>
        <v>13.186094373188407</v>
      </c>
      <c r="KG86" s="227">
        <f t="shared" ca="1" si="115"/>
        <v>13.186094373188407</v>
      </c>
      <c r="KH86" s="227">
        <f t="shared" ca="1" si="115"/>
        <v>13.186094373188407</v>
      </c>
      <c r="KI86" s="227">
        <f t="shared" ca="1" si="115"/>
        <v>13.186094373188407</v>
      </c>
      <c r="KJ86" s="227">
        <f t="shared" ca="1" si="115"/>
        <v>13.186094373188407</v>
      </c>
      <c r="KK86" s="227">
        <f t="shared" ca="1" si="115"/>
        <v>13.186094373188407</v>
      </c>
      <c r="KL86" s="227">
        <f t="shared" ca="1" si="115"/>
        <v>13.186094373188407</v>
      </c>
      <c r="KM86" s="227">
        <f t="shared" ca="1" si="115"/>
        <v>13.186094373188407</v>
      </c>
      <c r="KN86" s="227">
        <f t="shared" ca="1" si="115"/>
        <v>13.186094373188407</v>
      </c>
      <c r="KO86" s="227">
        <f t="shared" ca="1" si="115"/>
        <v>13.186094373188407</v>
      </c>
      <c r="KP86" s="227">
        <f t="shared" ca="1" si="115"/>
        <v>13.186094373188407</v>
      </c>
    </row>
    <row r="87" spans="1:302" s="187" customFormat="1" x14ac:dyDescent="0.3">
      <c r="A87" s="226">
        <f t="shared" si="116"/>
        <v>187</v>
      </c>
      <c r="B87" s="227" cm="1">
        <f t="array" aca="1" ref="B87" ca="1">INDIRECT("'Cronograma de Desembolso'!"&amp;ADDRESS(10,A87+3))</f>
        <v>1516.4008529166667</v>
      </c>
      <c r="C87" s="228"/>
      <c r="D87" s="227"/>
      <c r="E87" s="227"/>
      <c r="F87" s="227"/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227"/>
      <c r="AP87" s="227"/>
      <c r="AQ87" s="227"/>
      <c r="AR87" s="227"/>
      <c r="AS87" s="227"/>
      <c r="AT87" s="227"/>
      <c r="AU87" s="227"/>
      <c r="AV87" s="227"/>
      <c r="AW87" s="227"/>
      <c r="AX87" s="227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  <c r="BN87" s="227"/>
      <c r="BO87" s="227"/>
      <c r="BP87" s="227"/>
      <c r="BQ87" s="227"/>
      <c r="BR87" s="227"/>
      <c r="BS87" s="227"/>
      <c r="BT87" s="227"/>
      <c r="BU87" s="227"/>
      <c r="BV87" s="227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  <c r="CK87" s="227"/>
      <c r="CL87" s="227"/>
      <c r="CM87" s="227"/>
      <c r="CN87" s="227"/>
      <c r="CO87" s="227"/>
      <c r="CP87" s="227"/>
      <c r="CQ87" s="227"/>
      <c r="CR87" s="227"/>
      <c r="CS87" s="227"/>
      <c r="CT87" s="227"/>
      <c r="CU87" s="227"/>
      <c r="CV87" s="227"/>
      <c r="CW87" s="227"/>
      <c r="CX87" s="227"/>
      <c r="CY87" s="227"/>
      <c r="CZ87" s="227"/>
      <c r="DA87" s="227"/>
      <c r="DB87" s="227"/>
      <c r="DC87" s="227"/>
      <c r="DD87" s="227"/>
      <c r="DE87" s="227"/>
      <c r="DF87" s="227"/>
      <c r="DG87" s="227"/>
      <c r="DH87" s="227"/>
      <c r="DI87" s="227"/>
      <c r="DJ87" s="227"/>
      <c r="DK87" s="227"/>
      <c r="DL87" s="227"/>
      <c r="DM87" s="227"/>
      <c r="DN87" s="227"/>
      <c r="DO87" s="227"/>
      <c r="DP87" s="227"/>
      <c r="DQ87" s="227"/>
      <c r="DR87" s="227"/>
      <c r="DS87" s="227"/>
      <c r="DT87" s="227"/>
      <c r="DU87" s="227"/>
      <c r="DV87" s="227"/>
      <c r="DW87" s="227"/>
      <c r="DX87" s="227"/>
      <c r="DY87" s="227"/>
      <c r="DZ87" s="227"/>
      <c r="EA87" s="227"/>
      <c r="EB87" s="227"/>
      <c r="EC87" s="227"/>
      <c r="ED87" s="227"/>
      <c r="EE87" s="227"/>
      <c r="EF87" s="227"/>
      <c r="EG87" s="227"/>
      <c r="EH87" s="227"/>
      <c r="EI87" s="227"/>
      <c r="EJ87" s="227"/>
      <c r="EK87" s="227"/>
      <c r="EL87" s="227"/>
      <c r="EM87" s="227"/>
      <c r="EN87" s="227"/>
      <c r="EO87" s="227"/>
      <c r="EP87" s="227"/>
      <c r="EQ87" s="227"/>
      <c r="ER87" s="227"/>
      <c r="ES87" s="227"/>
      <c r="ET87" s="227"/>
      <c r="EU87" s="227"/>
      <c r="EV87" s="227"/>
      <c r="EW87" s="227"/>
      <c r="EX87" s="227"/>
      <c r="EY87" s="227"/>
      <c r="EZ87" s="227"/>
      <c r="FA87" s="227"/>
      <c r="FB87" s="227"/>
      <c r="FC87" s="227"/>
      <c r="FD87" s="227"/>
      <c r="FE87" s="227"/>
      <c r="FF87" s="227"/>
      <c r="FG87" s="227"/>
      <c r="FH87" s="227"/>
      <c r="FI87" s="227"/>
      <c r="FJ87" s="227"/>
      <c r="FK87" s="227"/>
      <c r="FL87" s="227"/>
      <c r="FM87" s="227"/>
      <c r="FN87" s="227"/>
      <c r="FO87" s="227"/>
      <c r="FP87" s="227"/>
      <c r="FQ87" s="227"/>
      <c r="FR87" s="227"/>
      <c r="FS87" s="227"/>
      <c r="FT87" s="227"/>
      <c r="FU87" s="227"/>
      <c r="FV87" s="227"/>
      <c r="FW87" s="227"/>
      <c r="FX87" s="227"/>
      <c r="FY87" s="227"/>
      <c r="FZ87" s="227"/>
      <c r="GA87" s="227">
        <f t="shared" si="104"/>
        <v>0</v>
      </c>
      <c r="GB87" s="227">
        <f t="shared" si="104"/>
        <v>0</v>
      </c>
      <c r="GC87" s="227">
        <f t="shared" si="104"/>
        <v>0</v>
      </c>
      <c r="GD87" s="227">
        <f t="shared" si="104"/>
        <v>0</v>
      </c>
      <c r="GE87" s="227">
        <f t="shared" si="104"/>
        <v>0</v>
      </c>
      <c r="GF87" s="227">
        <f t="shared" si="104"/>
        <v>0</v>
      </c>
      <c r="GG87" s="227">
        <f t="shared" ca="1" si="104"/>
        <v>13.301761867690059</v>
      </c>
      <c r="GH87" s="227">
        <f t="shared" ca="1" si="104"/>
        <v>13.301761867690059</v>
      </c>
      <c r="GI87" s="227">
        <f t="shared" ca="1" si="104"/>
        <v>13.301761867690059</v>
      </c>
      <c r="GJ87" s="227">
        <f t="shared" ca="1" si="104"/>
        <v>13.301761867690059</v>
      </c>
      <c r="GK87" s="227">
        <f t="shared" ca="1" si="105"/>
        <v>13.301761867690059</v>
      </c>
      <c r="GL87" s="227">
        <f t="shared" ca="1" si="105"/>
        <v>13.301761867690059</v>
      </c>
      <c r="GM87" s="227">
        <f t="shared" ca="1" si="105"/>
        <v>13.301761867690059</v>
      </c>
      <c r="GN87" s="227">
        <f t="shared" ca="1" si="105"/>
        <v>13.301761867690059</v>
      </c>
      <c r="GO87" s="227">
        <f t="shared" ca="1" si="105"/>
        <v>13.301761867690059</v>
      </c>
      <c r="GP87" s="227">
        <f t="shared" ca="1" si="105"/>
        <v>13.301761867690059</v>
      </c>
      <c r="GQ87" s="227">
        <f t="shared" ca="1" si="105"/>
        <v>13.301761867690059</v>
      </c>
      <c r="GR87" s="227">
        <f t="shared" ca="1" si="105"/>
        <v>13.301761867690059</v>
      </c>
      <c r="GS87" s="227">
        <f t="shared" ca="1" si="105"/>
        <v>13.301761867690059</v>
      </c>
      <c r="GT87" s="227">
        <f t="shared" ca="1" si="105"/>
        <v>13.301761867690059</v>
      </c>
      <c r="GU87" s="227">
        <f t="shared" ca="1" si="106"/>
        <v>13.301761867690059</v>
      </c>
      <c r="GV87" s="227">
        <f t="shared" ca="1" si="106"/>
        <v>13.301761867690059</v>
      </c>
      <c r="GW87" s="227">
        <f t="shared" ca="1" si="106"/>
        <v>13.301761867690059</v>
      </c>
      <c r="GX87" s="227">
        <f t="shared" ca="1" si="106"/>
        <v>13.301761867690059</v>
      </c>
      <c r="GY87" s="227">
        <f t="shared" ca="1" si="106"/>
        <v>13.301761867690059</v>
      </c>
      <c r="GZ87" s="227">
        <f t="shared" ca="1" si="106"/>
        <v>13.301761867690059</v>
      </c>
      <c r="HA87" s="227">
        <f t="shared" ca="1" si="106"/>
        <v>13.301761867690059</v>
      </c>
      <c r="HB87" s="227">
        <f t="shared" ca="1" si="106"/>
        <v>13.301761867690059</v>
      </c>
      <c r="HC87" s="227">
        <f t="shared" ca="1" si="106"/>
        <v>13.301761867690059</v>
      </c>
      <c r="HD87" s="227">
        <f t="shared" ca="1" si="106"/>
        <v>13.301761867690059</v>
      </c>
      <c r="HE87" s="227">
        <f t="shared" ca="1" si="107"/>
        <v>13.301761867690059</v>
      </c>
      <c r="HF87" s="227">
        <f t="shared" ca="1" si="107"/>
        <v>13.301761867690059</v>
      </c>
      <c r="HG87" s="227">
        <f t="shared" ca="1" si="107"/>
        <v>13.301761867690059</v>
      </c>
      <c r="HH87" s="227">
        <f t="shared" ca="1" si="107"/>
        <v>13.301761867690059</v>
      </c>
      <c r="HI87" s="227">
        <f t="shared" ca="1" si="107"/>
        <v>13.301761867690059</v>
      </c>
      <c r="HJ87" s="227">
        <f t="shared" ca="1" si="107"/>
        <v>13.301761867690059</v>
      </c>
      <c r="HK87" s="227">
        <f t="shared" ca="1" si="107"/>
        <v>13.301761867690059</v>
      </c>
      <c r="HL87" s="227">
        <f t="shared" ca="1" si="107"/>
        <v>13.301761867690059</v>
      </c>
      <c r="HM87" s="227">
        <f t="shared" ca="1" si="107"/>
        <v>13.301761867690059</v>
      </c>
      <c r="HN87" s="227">
        <f t="shared" ca="1" si="107"/>
        <v>13.301761867690059</v>
      </c>
      <c r="HO87" s="227">
        <f t="shared" ca="1" si="108"/>
        <v>13.301761867690059</v>
      </c>
      <c r="HP87" s="227">
        <f t="shared" ca="1" si="108"/>
        <v>13.301761867690059</v>
      </c>
      <c r="HQ87" s="227">
        <f t="shared" ca="1" si="108"/>
        <v>13.301761867690059</v>
      </c>
      <c r="HR87" s="227">
        <f t="shared" ca="1" si="108"/>
        <v>13.301761867690059</v>
      </c>
      <c r="HS87" s="227">
        <f t="shared" ca="1" si="108"/>
        <v>13.301761867690059</v>
      </c>
      <c r="HT87" s="227">
        <f t="shared" ca="1" si="108"/>
        <v>13.301761867690059</v>
      </c>
      <c r="HU87" s="227">
        <f t="shared" ca="1" si="108"/>
        <v>13.301761867690059</v>
      </c>
      <c r="HV87" s="227">
        <f t="shared" ca="1" si="108"/>
        <v>13.301761867690059</v>
      </c>
      <c r="HW87" s="227">
        <f t="shared" ca="1" si="108"/>
        <v>13.301761867690059</v>
      </c>
      <c r="HX87" s="227">
        <f t="shared" ca="1" si="108"/>
        <v>13.301761867690059</v>
      </c>
      <c r="HY87" s="227">
        <f t="shared" ca="1" si="109"/>
        <v>13.301761867690059</v>
      </c>
      <c r="HZ87" s="227">
        <f t="shared" ca="1" si="109"/>
        <v>13.301761867690059</v>
      </c>
      <c r="IA87" s="227">
        <f t="shared" ca="1" si="109"/>
        <v>13.301761867690059</v>
      </c>
      <c r="IB87" s="227">
        <f t="shared" ca="1" si="109"/>
        <v>13.301761867690059</v>
      </c>
      <c r="IC87" s="227">
        <f t="shared" ca="1" si="109"/>
        <v>13.301761867690059</v>
      </c>
      <c r="ID87" s="227">
        <f t="shared" ca="1" si="109"/>
        <v>13.301761867690059</v>
      </c>
      <c r="IE87" s="227">
        <f t="shared" ca="1" si="109"/>
        <v>13.301761867690059</v>
      </c>
      <c r="IF87" s="227">
        <f t="shared" ca="1" si="109"/>
        <v>13.301761867690059</v>
      </c>
      <c r="IG87" s="227">
        <f t="shared" ca="1" si="109"/>
        <v>13.301761867690059</v>
      </c>
      <c r="IH87" s="227">
        <f t="shared" ca="1" si="109"/>
        <v>13.301761867690059</v>
      </c>
      <c r="II87" s="227">
        <f t="shared" ca="1" si="110"/>
        <v>13.301761867690059</v>
      </c>
      <c r="IJ87" s="227">
        <f t="shared" ca="1" si="110"/>
        <v>13.301761867690059</v>
      </c>
      <c r="IK87" s="227">
        <f t="shared" ca="1" si="110"/>
        <v>13.301761867690059</v>
      </c>
      <c r="IL87" s="227">
        <f t="shared" ca="1" si="110"/>
        <v>13.301761867690059</v>
      </c>
      <c r="IM87" s="227">
        <f t="shared" ca="1" si="110"/>
        <v>13.301761867690059</v>
      </c>
      <c r="IN87" s="227">
        <f t="shared" ca="1" si="110"/>
        <v>13.301761867690059</v>
      </c>
      <c r="IO87" s="227">
        <f t="shared" ca="1" si="110"/>
        <v>13.301761867690059</v>
      </c>
      <c r="IP87" s="227">
        <f t="shared" ca="1" si="110"/>
        <v>13.301761867690059</v>
      </c>
      <c r="IQ87" s="227">
        <f t="shared" ca="1" si="110"/>
        <v>13.301761867690059</v>
      </c>
      <c r="IR87" s="227">
        <f t="shared" ca="1" si="110"/>
        <v>13.301761867690059</v>
      </c>
      <c r="IS87" s="227">
        <f t="shared" ca="1" si="111"/>
        <v>13.301761867690059</v>
      </c>
      <c r="IT87" s="227">
        <f t="shared" ca="1" si="111"/>
        <v>13.301761867690059</v>
      </c>
      <c r="IU87" s="227">
        <f t="shared" ca="1" si="111"/>
        <v>13.301761867690059</v>
      </c>
      <c r="IV87" s="227">
        <f t="shared" ca="1" si="111"/>
        <v>13.301761867690059</v>
      </c>
      <c r="IW87" s="227">
        <f t="shared" ca="1" si="111"/>
        <v>13.301761867690059</v>
      </c>
      <c r="IX87" s="227">
        <f t="shared" ca="1" si="111"/>
        <v>13.301761867690059</v>
      </c>
      <c r="IY87" s="227">
        <f t="shared" ca="1" si="111"/>
        <v>13.301761867690059</v>
      </c>
      <c r="IZ87" s="227">
        <f t="shared" ca="1" si="111"/>
        <v>13.301761867690059</v>
      </c>
      <c r="JA87" s="227">
        <f t="shared" ca="1" si="111"/>
        <v>13.301761867690059</v>
      </c>
      <c r="JB87" s="227">
        <f t="shared" ca="1" si="111"/>
        <v>13.301761867690059</v>
      </c>
      <c r="JC87" s="227">
        <f t="shared" ca="1" si="112"/>
        <v>13.301761867690059</v>
      </c>
      <c r="JD87" s="227">
        <f t="shared" ca="1" si="112"/>
        <v>13.301761867690059</v>
      </c>
      <c r="JE87" s="227">
        <f t="shared" ca="1" si="112"/>
        <v>13.301761867690059</v>
      </c>
      <c r="JF87" s="227">
        <f t="shared" ca="1" si="112"/>
        <v>13.301761867690059</v>
      </c>
      <c r="JG87" s="227">
        <f t="shared" ca="1" si="112"/>
        <v>13.301761867690059</v>
      </c>
      <c r="JH87" s="227">
        <f t="shared" ca="1" si="112"/>
        <v>13.301761867690059</v>
      </c>
      <c r="JI87" s="227">
        <f t="shared" ca="1" si="112"/>
        <v>13.301761867690059</v>
      </c>
      <c r="JJ87" s="227">
        <f t="shared" ca="1" si="112"/>
        <v>13.301761867690059</v>
      </c>
      <c r="JK87" s="227">
        <f t="shared" ca="1" si="112"/>
        <v>13.301761867690059</v>
      </c>
      <c r="JL87" s="227">
        <f t="shared" ca="1" si="112"/>
        <v>13.301761867690059</v>
      </c>
      <c r="JM87" s="227">
        <f t="shared" ca="1" si="113"/>
        <v>13.301761867690059</v>
      </c>
      <c r="JN87" s="227">
        <f t="shared" ca="1" si="113"/>
        <v>13.301761867690059</v>
      </c>
      <c r="JO87" s="227">
        <f t="shared" ca="1" si="113"/>
        <v>13.301761867690059</v>
      </c>
      <c r="JP87" s="227">
        <f t="shared" ca="1" si="113"/>
        <v>13.301761867690059</v>
      </c>
      <c r="JQ87" s="227">
        <f t="shared" ca="1" si="113"/>
        <v>13.301761867690059</v>
      </c>
      <c r="JR87" s="227">
        <f t="shared" ca="1" si="113"/>
        <v>13.301761867690059</v>
      </c>
      <c r="JS87" s="227">
        <f t="shared" ca="1" si="113"/>
        <v>13.301761867690059</v>
      </c>
      <c r="JT87" s="227">
        <f t="shared" ca="1" si="113"/>
        <v>13.301761867690059</v>
      </c>
      <c r="JU87" s="227">
        <f t="shared" ca="1" si="113"/>
        <v>13.301761867690059</v>
      </c>
      <c r="JV87" s="227">
        <f t="shared" ca="1" si="113"/>
        <v>13.301761867690059</v>
      </c>
      <c r="JW87" s="227">
        <f t="shared" ca="1" si="114"/>
        <v>13.301761867690059</v>
      </c>
      <c r="JX87" s="227">
        <f t="shared" ca="1" si="114"/>
        <v>13.301761867690059</v>
      </c>
      <c r="JY87" s="227">
        <f t="shared" ca="1" si="114"/>
        <v>13.301761867690059</v>
      </c>
      <c r="JZ87" s="227">
        <f t="shared" ca="1" si="114"/>
        <v>13.301761867690059</v>
      </c>
      <c r="KA87" s="227">
        <f t="shared" ca="1" si="114"/>
        <v>13.301761867690059</v>
      </c>
      <c r="KB87" s="227">
        <f t="shared" ca="1" si="114"/>
        <v>13.301761867690059</v>
      </c>
      <c r="KC87" s="227">
        <f t="shared" ca="1" si="114"/>
        <v>13.301761867690059</v>
      </c>
      <c r="KD87" s="227">
        <f t="shared" ca="1" si="114"/>
        <v>13.301761867690059</v>
      </c>
      <c r="KE87" s="227">
        <f t="shared" ca="1" si="114"/>
        <v>13.301761867690059</v>
      </c>
      <c r="KF87" s="227">
        <f t="shared" ca="1" si="114"/>
        <v>13.301761867690059</v>
      </c>
      <c r="KG87" s="227">
        <f t="shared" ca="1" si="115"/>
        <v>13.301761867690059</v>
      </c>
      <c r="KH87" s="227">
        <f t="shared" ca="1" si="115"/>
        <v>13.301761867690059</v>
      </c>
      <c r="KI87" s="227">
        <f t="shared" ca="1" si="115"/>
        <v>13.301761867690059</v>
      </c>
      <c r="KJ87" s="227">
        <f t="shared" ca="1" si="115"/>
        <v>13.301761867690059</v>
      </c>
      <c r="KK87" s="227">
        <f t="shared" ca="1" si="115"/>
        <v>13.301761867690059</v>
      </c>
      <c r="KL87" s="227">
        <f t="shared" ca="1" si="115"/>
        <v>13.301761867690059</v>
      </c>
      <c r="KM87" s="227">
        <f t="shared" ca="1" si="115"/>
        <v>13.301761867690059</v>
      </c>
      <c r="KN87" s="227">
        <f t="shared" ca="1" si="115"/>
        <v>13.301761867690059</v>
      </c>
      <c r="KO87" s="227">
        <f t="shared" ca="1" si="115"/>
        <v>13.301761867690059</v>
      </c>
      <c r="KP87" s="227">
        <f t="shared" ca="1" si="115"/>
        <v>13.301761867690059</v>
      </c>
    </row>
    <row r="88" spans="1:302" s="187" customFormat="1" x14ac:dyDescent="0.3">
      <c r="A88" s="226">
        <f t="shared" si="116"/>
        <v>188</v>
      </c>
      <c r="B88" s="227" cm="1">
        <f t="array" aca="1" ref="B88" ca="1">INDIRECT("'Cronograma de Desembolso'!"&amp;ADDRESS(10,A88+3))</f>
        <v>1516.4008529166667</v>
      </c>
      <c r="C88" s="228"/>
      <c r="D88" s="227"/>
      <c r="E88" s="227"/>
      <c r="F88" s="227"/>
      <c r="G88" s="227"/>
      <c r="H88" s="227"/>
      <c r="I88" s="227"/>
      <c r="J88" s="227"/>
      <c r="K88" s="227"/>
      <c r="L88" s="227"/>
      <c r="M88" s="227"/>
      <c r="N88" s="227"/>
      <c r="O88" s="227"/>
      <c r="P88" s="227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227"/>
      <c r="AT88" s="227"/>
      <c r="AU88" s="227"/>
      <c r="AV88" s="227"/>
      <c r="AW88" s="227"/>
      <c r="AX88" s="227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  <c r="CK88" s="227"/>
      <c r="CL88" s="227"/>
      <c r="CM88" s="227"/>
      <c r="CN88" s="227"/>
      <c r="CO88" s="227"/>
      <c r="CP88" s="227"/>
      <c r="CQ88" s="227"/>
      <c r="CR88" s="227"/>
      <c r="CS88" s="227"/>
      <c r="CT88" s="227"/>
      <c r="CU88" s="227"/>
      <c r="CV88" s="227"/>
      <c r="CW88" s="227"/>
      <c r="CX88" s="227"/>
      <c r="CY88" s="227"/>
      <c r="CZ88" s="227"/>
      <c r="DA88" s="227"/>
      <c r="DB88" s="227"/>
      <c r="DC88" s="227"/>
      <c r="DD88" s="227"/>
      <c r="DE88" s="227"/>
      <c r="DF88" s="227"/>
      <c r="DG88" s="227"/>
      <c r="DH88" s="227"/>
      <c r="DI88" s="227"/>
      <c r="DJ88" s="227"/>
      <c r="DK88" s="227"/>
      <c r="DL88" s="227"/>
      <c r="DM88" s="227"/>
      <c r="DN88" s="227"/>
      <c r="DO88" s="227"/>
      <c r="DP88" s="227"/>
      <c r="DQ88" s="227"/>
      <c r="DR88" s="227"/>
      <c r="DS88" s="227"/>
      <c r="DT88" s="227"/>
      <c r="DU88" s="227"/>
      <c r="DV88" s="227"/>
      <c r="DW88" s="227"/>
      <c r="DX88" s="227"/>
      <c r="DY88" s="227"/>
      <c r="DZ88" s="227"/>
      <c r="EA88" s="227"/>
      <c r="EB88" s="227"/>
      <c r="EC88" s="227"/>
      <c r="ED88" s="227"/>
      <c r="EE88" s="227"/>
      <c r="EF88" s="227"/>
      <c r="EG88" s="227"/>
      <c r="EH88" s="227"/>
      <c r="EI88" s="227"/>
      <c r="EJ88" s="227"/>
      <c r="EK88" s="227"/>
      <c r="EL88" s="227"/>
      <c r="EM88" s="227"/>
      <c r="EN88" s="227"/>
      <c r="EO88" s="227"/>
      <c r="EP88" s="227"/>
      <c r="EQ88" s="227"/>
      <c r="ER88" s="227"/>
      <c r="ES88" s="227"/>
      <c r="ET88" s="227"/>
      <c r="EU88" s="227"/>
      <c r="EV88" s="227"/>
      <c r="EW88" s="227"/>
      <c r="EX88" s="227"/>
      <c r="EY88" s="227"/>
      <c r="EZ88" s="227"/>
      <c r="FA88" s="227"/>
      <c r="FB88" s="227"/>
      <c r="FC88" s="227"/>
      <c r="FD88" s="227"/>
      <c r="FE88" s="227"/>
      <c r="FF88" s="227"/>
      <c r="FG88" s="227"/>
      <c r="FH88" s="227"/>
      <c r="FI88" s="227"/>
      <c r="FJ88" s="227"/>
      <c r="FK88" s="227"/>
      <c r="FL88" s="227"/>
      <c r="FM88" s="227"/>
      <c r="FN88" s="227"/>
      <c r="FO88" s="227"/>
      <c r="FP88" s="227"/>
      <c r="FQ88" s="227"/>
      <c r="FR88" s="227"/>
      <c r="FS88" s="227"/>
      <c r="FT88" s="227"/>
      <c r="FU88" s="227"/>
      <c r="FV88" s="227"/>
      <c r="FW88" s="227"/>
      <c r="FX88" s="227"/>
      <c r="FY88" s="227"/>
      <c r="FZ88" s="227"/>
      <c r="GA88" s="227">
        <f t="shared" si="104"/>
        <v>0</v>
      </c>
      <c r="GB88" s="227">
        <f t="shared" si="104"/>
        <v>0</v>
      </c>
      <c r="GC88" s="227">
        <f t="shared" si="104"/>
        <v>0</v>
      </c>
      <c r="GD88" s="227">
        <f t="shared" si="104"/>
        <v>0</v>
      </c>
      <c r="GE88" s="227">
        <f t="shared" si="104"/>
        <v>0</v>
      </c>
      <c r="GF88" s="227">
        <f t="shared" si="104"/>
        <v>0</v>
      </c>
      <c r="GG88" s="227">
        <f t="shared" si="104"/>
        <v>0</v>
      </c>
      <c r="GH88" s="227">
        <f t="shared" ca="1" si="104"/>
        <v>13.419476574483776</v>
      </c>
      <c r="GI88" s="227">
        <f t="shared" ca="1" si="104"/>
        <v>13.419476574483776</v>
      </c>
      <c r="GJ88" s="227">
        <f t="shared" ca="1" si="104"/>
        <v>13.419476574483776</v>
      </c>
      <c r="GK88" s="227">
        <f t="shared" ca="1" si="105"/>
        <v>13.419476574483776</v>
      </c>
      <c r="GL88" s="227">
        <f t="shared" ca="1" si="105"/>
        <v>13.419476574483776</v>
      </c>
      <c r="GM88" s="227">
        <f t="shared" ca="1" si="105"/>
        <v>13.419476574483776</v>
      </c>
      <c r="GN88" s="227">
        <f t="shared" ca="1" si="105"/>
        <v>13.419476574483776</v>
      </c>
      <c r="GO88" s="227">
        <f t="shared" ca="1" si="105"/>
        <v>13.419476574483776</v>
      </c>
      <c r="GP88" s="227">
        <f t="shared" ca="1" si="105"/>
        <v>13.419476574483776</v>
      </c>
      <c r="GQ88" s="227">
        <f t="shared" ca="1" si="105"/>
        <v>13.419476574483776</v>
      </c>
      <c r="GR88" s="227">
        <f t="shared" ca="1" si="105"/>
        <v>13.419476574483776</v>
      </c>
      <c r="GS88" s="227">
        <f t="shared" ca="1" si="105"/>
        <v>13.419476574483776</v>
      </c>
      <c r="GT88" s="227">
        <f t="shared" ca="1" si="105"/>
        <v>13.419476574483776</v>
      </c>
      <c r="GU88" s="227">
        <f t="shared" ca="1" si="106"/>
        <v>13.419476574483776</v>
      </c>
      <c r="GV88" s="227">
        <f t="shared" ca="1" si="106"/>
        <v>13.419476574483776</v>
      </c>
      <c r="GW88" s="227">
        <f t="shared" ca="1" si="106"/>
        <v>13.419476574483776</v>
      </c>
      <c r="GX88" s="227">
        <f t="shared" ca="1" si="106"/>
        <v>13.419476574483776</v>
      </c>
      <c r="GY88" s="227">
        <f t="shared" ca="1" si="106"/>
        <v>13.419476574483776</v>
      </c>
      <c r="GZ88" s="227">
        <f t="shared" ca="1" si="106"/>
        <v>13.419476574483776</v>
      </c>
      <c r="HA88" s="227">
        <f t="shared" ca="1" si="106"/>
        <v>13.419476574483776</v>
      </c>
      <c r="HB88" s="227">
        <f t="shared" ca="1" si="106"/>
        <v>13.419476574483776</v>
      </c>
      <c r="HC88" s="227">
        <f t="shared" ca="1" si="106"/>
        <v>13.419476574483776</v>
      </c>
      <c r="HD88" s="227">
        <f t="shared" ca="1" si="106"/>
        <v>13.419476574483776</v>
      </c>
      <c r="HE88" s="227">
        <f t="shared" ca="1" si="107"/>
        <v>13.419476574483776</v>
      </c>
      <c r="HF88" s="227">
        <f t="shared" ca="1" si="107"/>
        <v>13.419476574483776</v>
      </c>
      <c r="HG88" s="227">
        <f t="shared" ca="1" si="107"/>
        <v>13.419476574483776</v>
      </c>
      <c r="HH88" s="227">
        <f t="shared" ca="1" si="107"/>
        <v>13.419476574483776</v>
      </c>
      <c r="HI88" s="227">
        <f t="shared" ca="1" si="107"/>
        <v>13.419476574483776</v>
      </c>
      <c r="HJ88" s="227">
        <f t="shared" ca="1" si="107"/>
        <v>13.419476574483776</v>
      </c>
      <c r="HK88" s="227">
        <f t="shared" ca="1" si="107"/>
        <v>13.419476574483776</v>
      </c>
      <c r="HL88" s="227">
        <f t="shared" ca="1" si="107"/>
        <v>13.419476574483776</v>
      </c>
      <c r="HM88" s="227">
        <f t="shared" ca="1" si="107"/>
        <v>13.419476574483776</v>
      </c>
      <c r="HN88" s="227">
        <f t="shared" ca="1" si="107"/>
        <v>13.419476574483776</v>
      </c>
      <c r="HO88" s="227">
        <f t="shared" ca="1" si="108"/>
        <v>13.419476574483776</v>
      </c>
      <c r="HP88" s="227">
        <f t="shared" ca="1" si="108"/>
        <v>13.419476574483776</v>
      </c>
      <c r="HQ88" s="227">
        <f t="shared" ca="1" si="108"/>
        <v>13.419476574483776</v>
      </c>
      <c r="HR88" s="227">
        <f t="shared" ca="1" si="108"/>
        <v>13.419476574483776</v>
      </c>
      <c r="HS88" s="227">
        <f t="shared" ca="1" si="108"/>
        <v>13.419476574483776</v>
      </c>
      <c r="HT88" s="227">
        <f t="shared" ca="1" si="108"/>
        <v>13.419476574483776</v>
      </c>
      <c r="HU88" s="227">
        <f t="shared" ca="1" si="108"/>
        <v>13.419476574483776</v>
      </c>
      <c r="HV88" s="227">
        <f t="shared" ca="1" si="108"/>
        <v>13.419476574483776</v>
      </c>
      <c r="HW88" s="227">
        <f t="shared" ca="1" si="108"/>
        <v>13.419476574483776</v>
      </c>
      <c r="HX88" s="227">
        <f t="shared" ca="1" si="108"/>
        <v>13.419476574483776</v>
      </c>
      <c r="HY88" s="227">
        <f t="shared" ca="1" si="109"/>
        <v>13.419476574483776</v>
      </c>
      <c r="HZ88" s="227">
        <f t="shared" ca="1" si="109"/>
        <v>13.419476574483776</v>
      </c>
      <c r="IA88" s="227">
        <f t="shared" ca="1" si="109"/>
        <v>13.419476574483776</v>
      </c>
      <c r="IB88" s="227">
        <f t="shared" ca="1" si="109"/>
        <v>13.419476574483776</v>
      </c>
      <c r="IC88" s="227">
        <f t="shared" ca="1" si="109"/>
        <v>13.419476574483776</v>
      </c>
      <c r="ID88" s="227">
        <f t="shared" ca="1" si="109"/>
        <v>13.419476574483776</v>
      </c>
      <c r="IE88" s="227">
        <f t="shared" ca="1" si="109"/>
        <v>13.419476574483776</v>
      </c>
      <c r="IF88" s="227">
        <f t="shared" ca="1" si="109"/>
        <v>13.419476574483776</v>
      </c>
      <c r="IG88" s="227">
        <f t="shared" ca="1" si="109"/>
        <v>13.419476574483776</v>
      </c>
      <c r="IH88" s="227">
        <f t="shared" ca="1" si="109"/>
        <v>13.419476574483776</v>
      </c>
      <c r="II88" s="227">
        <f t="shared" ca="1" si="110"/>
        <v>13.419476574483776</v>
      </c>
      <c r="IJ88" s="227">
        <f t="shared" ca="1" si="110"/>
        <v>13.419476574483776</v>
      </c>
      <c r="IK88" s="227">
        <f t="shared" ca="1" si="110"/>
        <v>13.419476574483776</v>
      </c>
      <c r="IL88" s="227">
        <f t="shared" ca="1" si="110"/>
        <v>13.419476574483776</v>
      </c>
      <c r="IM88" s="227">
        <f t="shared" ca="1" si="110"/>
        <v>13.419476574483776</v>
      </c>
      <c r="IN88" s="227">
        <f t="shared" ca="1" si="110"/>
        <v>13.419476574483776</v>
      </c>
      <c r="IO88" s="227">
        <f t="shared" ca="1" si="110"/>
        <v>13.419476574483776</v>
      </c>
      <c r="IP88" s="227">
        <f t="shared" ca="1" si="110"/>
        <v>13.419476574483776</v>
      </c>
      <c r="IQ88" s="227">
        <f t="shared" ca="1" si="110"/>
        <v>13.419476574483776</v>
      </c>
      <c r="IR88" s="227">
        <f t="shared" ca="1" si="110"/>
        <v>13.419476574483776</v>
      </c>
      <c r="IS88" s="227">
        <f t="shared" ca="1" si="111"/>
        <v>13.419476574483776</v>
      </c>
      <c r="IT88" s="227">
        <f t="shared" ca="1" si="111"/>
        <v>13.419476574483776</v>
      </c>
      <c r="IU88" s="227">
        <f t="shared" ca="1" si="111"/>
        <v>13.419476574483776</v>
      </c>
      <c r="IV88" s="227">
        <f t="shared" ca="1" si="111"/>
        <v>13.419476574483776</v>
      </c>
      <c r="IW88" s="227">
        <f t="shared" ca="1" si="111"/>
        <v>13.419476574483776</v>
      </c>
      <c r="IX88" s="227">
        <f t="shared" ca="1" si="111"/>
        <v>13.419476574483776</v>
      </c>
      <c r="IY88" s="227">
        <f t="shared" ca="1" si="111"/>
        <v>13.419476574483776</v>
      </c>
      <c r="IZ88" s="227">
        <f t="shared" ca="1" si="111"/>
        <v>13.419476574483776</v>
      </c>
      <c r="JA88" s="227">
        <f t="shared" ca="1" si="111"/>
        <v>13.419476574483776</v>
      </c>
      <c r="JB88" s="227">
        <f t="shared" ca="1" si="111"/>
        <v>13.419476574483776</v>
      </c>
      <c r="JC88" s="227">
        <f t="shared" ca="1" si="112"/>
        <v>13.419476574483776</v>
      </c>
      <c r="JD88" s="227">
        <f t="shared" ca="1" si="112"/>
        <v>13.419476574483776</v>
      </c>
      <c r="JE88" s="227">
        <f t="shared" ca="1" si="112"/>
        <v>13.419476574483776</v>
      </c>
      <c r="JF88" s="227">
        <f t="shared" ca="1" si="112"/>
        <v>13.419476574483776</v>
      </c>
      <c r="JG88" s="227">
        <f t="shared" ca="1" si="112"/>
        <v>13.419476574483776</v>
      </c>
      <c r="JH88" s="227">
        <f t="shared" ca="1" si="112"/>
        <v>13.419476574483776</v>
      </c>
      <c r="JI88" s="227">
        <f t="shared" ca="1" si="112"/>
        <v>13.419476574483776</v>
      </c>
      <c r="JJ88" s="227">
        <f t="shared" ca="1" si="112"/>
        <v>13.419476574483776</v>
      </c>
      <c r="JK88" s="227">
        <f t="shared" ca="1" si="112"/>
        <v>13.419476574483776</v>
      </c>
      <c r="JL88" s="227">
        <f t="shared" ca="1" si="112"/>
        <v>13.419476574483776</v>
      </c>
      <c r="JM88" s="227">
        <f t="shared" ca="1" si="113"/>
        <v>13.419476574483776</v>
      </c>
      <c r="JN88" s="227">
        <f t="shared" ca="1" si="113"/>
        <v>13.419476574483776</v>
      </c>
      <c r="JO88" s="227">
        <f t="shared" ca="1" si="113"/>
        <v>13.419476574483776</v>
      </c>
      <c r="JP88" s="227">
        <f t="shared" ca="1" si="113"/>
        <v>13.419476574483776</v>
      </c>
      <c r="JQ88" s="227">
        <f t="shared" ca="1" si="113"/>
        <v>13.419476574483776</v>
      </c>
      <c r="JR88" s="227">
        <f t="shared" ca="1" si="113"/>
        <v>13.419476574483776</v>
      </c>
      <c r="JS88" s="227">
        <f t="shared" ca="1" si="113"/>
        <v>13.419476574483776</v>
      </c>
      <c r="JT88" s="227">
        <f t="shared" ca="1" si="113"/>
        <v>13.419476574483776</v>
      </c>
      <c r="JU88" s="227">
        <f t="shared" ca="1" si="113"/>
        <v>13.419476574483776</v>
      </c>
      <c r="JV88" s="227">
        <f t="shared" ca="1" si="113"/>
        <v>13.419476574483776</v>
      </c>
      <c r="JW88" s="227">
        <f t="shared" ca="1" si="114"/>
        <v>13.419476574483776</v>
      </c>
      <c r="JX88" s="227">
        <f t="shared" ca="1" si="114"/>
        <v>13.419476574483776</v>
      </c>
      <c r="JY88" s="227">
        <f t="shared" ca="1" si="114"/>
        <v>13.419476574483776</v>
      </c>
      <c r="JZ88" s="227">
        <f t="shared" ca="1" si="114"/>
        <v>13.419476574483776</v>
      </c>
      <c r="KA88" s="227">
        <f t="shared" ca="1" si="114"/>
        <v>13.419476574483776</v>
      </c>
      <c r="KB88" s="227">
        <f t="shared" ca="1" si="114"/>
        <v>13.419476574483776</v>
      </c>
      <c r="KC88" s="227">
        <f t="shared" ca="1" si="114"/>
        <v>13.419476574483776</v>
      </c>
      <c r="KD88" s="227">
        <f t="shared" ca="1" si="114"/>
        <v>13.419476574483776</v>
      </c>
      <c r="KE88" s="227">
        <f t="shared" ca="1" si="114"/>
        <v>13.419476574483776</v>
      </c>
      <c r="KF88" s="227">
        <f t="shared" ca="1" si="114"/>
        <v>13.419476574483776</v>
      </c>
      <c r="KG88" s="227">
        <f t="shared" ca="1" si="115"/>
        <v>13.419476574483776</v>
      </c>
      <c r="KH88" s="227">
        <f t="shared" ca="1" si="115"/>
        <v>13.419476574483776</v>
      </c>
      <c r="KI88" s="227">
        <f t="shared" ca="1" si="115"/>
        <v>13.419476574483776</v>
      </c>
      <c r="KJ88" s="227">
        <f t="shared" ca="1" si="115"/>
        <v>13.419476574483776</v>
      </c>
      <c r="KK88" s="227">
        <f t="shared" ca="1" si="115"/>
        <v>13.419476574483776</v>
      </c>
      <c r="KL88" s="227">
        <f t="shared" ca="1" si="115"/>
        <v>13.419476574483776</v>
      </c>
      <c r="KM88" s="227">
        <f t="shared" ca="1" si="115"/>
        <v>13.419476574483776</v>
      </c>
      <c r="KN88" s="227">
        <f t="shared" ca="1" si="115"/>
        <v>13.419476574483776</v>
      </c>
      <c r="KO88" s="227">
        <f t="shared" ca="1" si="115"/>
        <v>13.419476574483776</v>
      </c>
      <c r="KP88" s="227">
        <f t="shared" ca="1" si="115"/>
        <v>13.419476574483776</v>
      </c>
    </row>
    <row r="89" spans="1:302" s="187" customFormat="1" x14ac:dyDescent="0.3">
      <c r="A89" s="226">
        <f t="shared" si="116"/>
        <v>189</v>
      </c>
      <c r="B89" s="227" cm="1">
        <f t="array" aca="1" ref="B89" ca="1">INDIRECT("'Cronograma de Desembolso'!"&amp;ADDRESS(10,A89+3))</f>
        <v>1516.4008529166667</v>
      </c>
      <c r="C89" s="228"/>
      <c r="D89" s="227"/>
      <c r="E89" s="227"/>
      <c r="F89" s="227"/>
      <c r="G89" s="227"/>
      <c r="H89" s="227"/>
      <c r="I89" s="227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227"/>
      <c r="AT89" s="227"/>
      <c r="AU89" s="227"/>
      <c r="AV89" s="227"/>
      <c r="AW89" s="227"/>
      <c r="AX89" s="227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  <c r="CK89" s="227"/>
      <c r="CL89" s="227"/>
      <c r="CM89" s="227"/>
      <c r="CN89" s="227"/>
      <c r="CO89" s="227"/>
      <c r="CP89" s="227"/>
      <c r="CQ89" s="227"/>
      <c r="CR89" s="227"/>
      <c r="CS89" s="227"/>
      <c r="CT89" s="227"/>
      <c r="CU89" s="227"/>
      <c r="CV89" s="227"/>
      <c r="CW89" s="227"/>
      <c r="CX89" s="227"/>
      <c r="CY89" s="227"/>
      <c r="CZ89" s="227"/>
      <c r="DA89" s="227"/>
      <c r="DB89" s="227"/>
      <c r="DC89" s="227"/>
      <c r="DD89" s="227"/>
      <c r="DE89" s="227"/>
      <c r="DF89" s="227"/>
      <c r="DG89" s="227"/>
      <c r="DH89" s="227"/>
      <c r="DI89" s="227"/>
      <c r="DJ89" s="227"/>
      <c r="DK89" s="227"/>
      <c r="DL89" s="227"/>
      <c r="DM89" s="227"/>
      <c r="DN89" s="227"/>
      <c r="DO89" s="227"/>
      <c r="DP89" s="227"/>
      <c r="DQ89" s="227"/>
      <c r="DR89" s="227"/>
      <c r="DS89" s="227"/>
      <c r="DT89" s="227"/>
      <c r="DU89" s="227"/>
      <c r="DV89" s="227"/>
      <c r="DW89" s="227"/>
      <c r="DX89" s="227"/>
      <c r="DY89" s="227"/>
      <c r="DZ89" s="227"/>
      <c r="EA89" s="227"/>
      <c r="EB89" s="227"/>
      <c r="EC89" s="227"/>
      <c r="ED89" s="227"/>
      <c r="EE89" s="227"/>
      <c r="EF89" s="227"/>
      <c r="EG89" s="227"/>
      <c r="EH89" s="227"/>
      <c r="EI89" s="227"/>
      <c r="EJ89" s="227"/>
      <c r="EK89" s="227"/>
      <c r="EL89" s="227"/>
      <c r="EM89" s="227"/>
      <c r="EN89" s="227"/>
      <c r="EO89" s="227"/>
      <c r="EP89" s="227"/>
      <c r="EQ89" s="227"/>
      <c r="ER89" s="227"/>
      <c r="ES89" s="227"/>
      <c r="ET89" s="227"/>
      <c r="EU89" s="227"/>
      <c r="EV89" s="227"/>
      <c r="EW89" s="227"/>
      <c r="EX89" s="227"/>
      <c r="EY89" s="227"/>
      <c r="EZ89" s="227"/>
      <c r="FA89" s="227"/>
      <c r="FB89" s="227"/>
      <c r="FC89" s="227"/>
      <c r="FD89" s="227"/>
      <c r="FE89" s="227"/>
      <c r="FF89" s="227"/>
      <c r="FG89" s="227"/>
      <c r="FH89" s="227"/>
      <c r="FI89" s="227"/>
      <c r="FJ89" s="227"/>
      <c r="FK89" s="227"/>
      <c r="FL89" s="227"/>
      <c r="FM89" s="227"/>
      <c r="FN89" s="227"/>
      <c r="FO89" s="227"/>
      <c r="FP89" s="227"/>
      <c r="FQ89" s="227"/>
      <c r="FR89" s="227"/>
      <c r="FS89" s="227"/>
      <c r="FT89" s="227"/>
      <c r="FU89" s="227"/>
      <c r="FV89" s="227"/>
      <c r="FW89" s="227"/>
      <c r="FX89" s="227"/>
      <c r="FY89" s="227"/>
      <c r="FZ89" s="227"/>
      <c r="GA89" s="227">
        <f t="shared" si="104"/>
        <v>0</v>
      </c>
      <c r="GB89" s="227">
        <f t="shared" si="104"/>
        <v>0</v>
      </c>
      <c r="GC89" s="227">
        <f t="shared" si="104"/>
        <v>0</v>
      </c>
      <c r="GD89" s="227">
        <f t="shared" si="104"/>
        <v>0</v>
      </c>
      <c r="GE89" s="227">
        <f t="shared" si="104"/>
        <v>0</v>
      </c>
      <c r="GF89" s="227">
        <f t="shared" si="104"/>
        <v>0</v>
      </c>
      <c r="GG89" s="227">
        <f t="shared" si="104"/>
        <v>0</v>
      </c>
      <c r="GH89" s="227">
        <f t="shared" si="104"/>
        <v>0</v>
      </c>
      <c r="GI89" s="227">
        <f t="shared" ca="1" si="104"/>
        <v>13.539293329613097</v>
      </c>
      <c r="GJ89" s="227">
        <f t="shared" ca="1" si="104"/>
        <v>13.539293329613097</v>
      </c>
      <c r="GK89" s="227">
        <f t="shared" ca="1" si="105"/>
        <v>13.539293329613097</v>
      </c>
      <c r="GL89" s="227">
        <f t="shared" ca="1" si="105"/>
        <v>13.539293329613097</v>
      </c>
      <c r="GM89" s="227">
        <f t="shared" ca="1" si="105"/>
        <v>13.539293329613097</v>
      </c>
      <c r="GN89" s="227">
        <f t="shared" ca="1" si="105"/>
        <v>13.539293329613097</v>
      </c>
      <c r="GO89" s="227">
        <f t="shared" ca="1" si="105"/>
        <v>13.539293329613097</v>
      </c>
      <c r="GP89" s="227">
        <f t="shared" ca="1" si="105"/>
        <v>13.539293329613097</v>
      </c>
      <c r="GQ89" s="227">
        <f t="shared" ca="1" si="105"/>
        <v>13.539293329613097</v>
      </c>
      <c r="GR89" s="227">
        <f t="shared" ca="1" si="105"/>
        <v>13.539293329613097</v>
      </c>
      <c r="GS89" s="227">
        <f t="shared" ca="1" si="105"/>
        <v>13.539293329613097</v>
      </c>
      <c r="GT89" s="227">
        <f t="shared" ca="1" si="105"/>
        <v>13.539293329613097</v>
      </c>
      <c r="GU89" s="227">
        <f t="shared" ca="1" si="106"/>
        <v>13.539293329613097</v>
      </c>
      <c r="GV89" s="227">
        <f t="shared" ca="1" si="106"/>
        <v>13.539293329613097</v>
      </c>
      <c r="GW89" s="227">
        <f t="shared" ca="1" si="106"/>
        <v>13.539293329613097</v>
      </c>
      <c r="GX89" s="227">
        <f t="shared" ca="1" si="106"/>
        <v>13.539293329613097</v>
      </c>
      <c r="GY89" s="227">
        <f t="shared" ca="1" si="106"/>
        <v>13.539293329613097</v>
      </c>
      <c r="GZ89" s="227">
        <f t="shared" ca="1" si="106"/>
        <v>13.539293329613097</v>
      </c>
      <c r="HA89" s="227">
        <f t="shared" ca="1" si="106"/>
        <v>13.539293329613097</v>
      </c>
      <c r="HB89" s="227">
        <f t="shared" ca="1" si="106"/>
        <v>13.539293329613097</v>
      </c>
      <c r="HC89" s="227">
        <f t="shared" ca="1" si="106"/>
        <v>13.539293329613097</v>
      </c>
      <c r="HD89" s="227">
        <f t="shared" ca="1" si="106"/>
        <v>13.539293329613097</v>
      </c>
      <c r="HE89" s="227">
        <f t="shared" ca="1" si="107"/>
        <v>13.539293329613097</v>
      </c>
      <c r="HF89" s="227">
        <f t="shared" ca="1" si="107"/>
        <v>13.539293329613097</v>
      </c>
      <c r="HG89" s="227">
        <f t="shared" ca="1" si="107"/>
        <v>13.539293329613097</v>
      </c>
      <c r="HH89" s="227">
        <f t="shared" ca="1" si="107"/>
        <v>13.539293329613097</v>
      </c>
      <c r="HI89" s="227">
        <f t="shared" ca="1" si="107"/>
        <v>13.539293329613097</v>
      </c>
      <c r="HJ89" s="227">
        <f t="shared" ca="1" si="107"/>
        <v>13.539293329613097</v>
      </c>
      <c r="HK89" s="227">
        <f t="shared" ca="1" si="107"/>
        <v>13.539293329613097</v>
      </c>
      <c r="HL89" s="227">
        <f t="shared" ca="1" si="107"/>
        <v>13.539293329613097</v>
      </c>
      <c r="HM89" s="227">
        <f t="shared" ca="1" si="107"/>
        <v>13.539293329613097</v>
      </c>
      <c r="HN89" s="227">
        <f t="shared" ca="1" si="107"/>
        <v>13.539293329613097</v>
      </c>
      <c r="HO89" s="227">
        <f t="shared" ca="1" si="108"/>
        <v>13.539293329613097</v>
      </c>
      <c r="HP89" s="227">
        <f t="shared" ca="1" si="108"/>
        <v>13.539293329613097</v>
      </c>
      <c r="HQ89" s="227">
        <f t="shared" ca="1" si="108"/>
        <v>13.539293329613097</v>
      </c>
      <c r="HR89" s="227">
        <f t="shared" ca="1" si="108"/>
        <v>13.539293329613097</v>
      </c>
      <c r="HS89" s="227">
        <f t="shared" ca="1" si="108"/>
        <v>13.539293329613097</v>
      </c>
      <c r="HT89" s="227">
        <f t="shared" ca="1" si="108"/>
        <v>13.539293329613097</v>
      </c>
      <c r="HU89" s="227">
        <f t="shared" ca="1" si="108"/>
        <v>13.539293329613097</v>
      </c>
      <c r="HV89" s="227">
        <f t="shared" ca="1" si="108"/>
        <v>13.539293329613097</v>
      </c>
      <c r="HW89" s="227">
        <f t="shared" ca="1" si="108"/>
        <v>13.539293329613097</v>
      </c>
      <c r="HX89" s="227">
        <f t="shared" ca="1" si="108"/>
        <v>13.539293329613097</v>
      </c>
      <c r="HY89" s="227">
        <f t="shared" ca="1" si="109"/>
        <v>13.539293329613097</v>
      </c>
      <c r="HZ89" s="227">
        <f t="shared" ca="1" si="109"/>
        <v>13.539293329613097</v>
      </c>
      <c r="IA89" s="227">
        <f t="shared" ca="1" si="109"/>
        <v>13.539293329613097</v>
      </c>
      <c r="IB89" s="227">
        <f t="shared" ca="1" si="109"/>
        <v>13.539293329613097</v>
      </c>
      <c r="IC89" s="227">
        <f t="shared" ca="1" si="109"/>
        <v>13.539293329613097</v>
      </c>
      <c r="ID89" s="227">
        <f t="shared" ca="1" si="109"/>
        <v>13.539293329613097</v>
      </c>
      <c r="IE89" s="227">
        <f t="shared" ca="1" si="109"/>
        <v>13.539293329613097</v>
      </c>
      <c r="IF89" s="227">
        <f t="shared" ca="1" si="109"/>
        <v>13.539293329613097</v>
      </c>
      <c r="IG89" s="227">
        <f t="shared" ca="1" si="109"/>
        <v>13.539293329613097</v>
      </c>
      <c r="IH89" s="227">
        <f t="shared" ca="1" si="109"/>
        <v>13.539293329613097</v>
      </c>
      <c r="II89" s="227">
        <f t="shared" ca="1" si="110"/>
        <v>13.539293329613097</v>
      </c>
      <c r="IJ89" s="227">
        <f t="shared" ca="1" si="110"/>
        <v>13.539293329613097</v>
      </c>
      <c r="IK89" s="227">
        <f t="shared" ca="1" si="110"/>
        <v>13.539293329613097</v>
      </c>
      <c r="IL89" s="227">
        <f t="shared" ca="1" si="110"/>
        <v>13.539293329613097</v>
      </c>
      <c r="IM89" s="227">
        <f t="shared" ca="1" si="110"/>
        <v>13.539293329613097</v>
      </c>
      <c r="IN89" s="227">
        <f t="shared" ca="1" si="110"/>
        <v>13.539293329613097</v>
      </c>
      <c r="IO89" s="227">
        <f t="shared" ca="1" si="110"/>
        <v>13.539293329613097</v>
      </c>
      <c r="IP89" s="227">
        <f t="shared" ca="1" si="110"/>
        <v>13.539293329613097</v>
      </c>
      <c r="IQ89" s="227">
        <f t="shared" ca="1" si="110"/>
        <v>13.539293329613097</v>
      </c>
      <c r="IR89" s="227">
        <f t="shared" ca="1" si="110"/>
        <v>13.539293329613097</v>
      </c>
      <c r="IS89" s="227">
        <f t="shared" ca="1" si="111"/>
        <v>13.539293329613097</v>
      </c>
      <c r="IT89" s="227">
        <f t="shared" ca="1" si="111"/>
        <v>13.539293329613097</v>
      </c>
      <c r="IU89" s="227">
        <f t="shared" ca="1" si="111"/>
        <v>13.539293329613097</v>
      </c>
      <c r="IV89" s="227">
        <f t="shared" ca="1" si="111"/>
        <v>13.539293329613097</v>
      </c>
      <c r="IW89" s="227">
        <f t="shared" ca="1" si="111"/>
        <v>13.539293329613097</v>
      </c>
      <c r="IX89" s="227">
        <f t="shared" ca="1" si="111"/>
        <v>13.539293329613097</v>
      </c>
      <c r="IY89" s="227">
        <f t="shared" ca="1" si="111"/>
        <v>13.539293329613097</v>
      </c>
      <c r="IZ89" s="227">
        <f t="shared" ca="1" si="111"/>
        <v>13.539293329613097</v>
      </c>
      <c r="JA89" s="227">
        <f t="shared" ca="1" si="111"/>
        <v>13.539293329613097</v>
      </c>
      <c r="JB89" s="227">
        <f t="shared" ca="1" si="111"/>
        <v>13.539293329613097</v>
      </c>
      <c r="JC89" s="227">
        <f t="shared" ca="1" si="112"/>
        <v>13.539293329613097</v>
      </c>
      <c r="JD89" s="227">
        <f t="shared" ca="1" si="112"/>
        <v>13.539293329613097</v>
      </c>
      <c r="JE89" s="227">
        <f t="shared" ca="1" si="112"/>
        <v>13.539293329613097</v>
      </c>
      <c r="JF89" s="227">
        <f t="shared" ca="1" si="112"/>
        <v>13.539293329613097</v>
      </c>
      <c r="JG89" s="227">
        <f t="shared" ca="1" si="112"/>
        <v>13.539293329613097</v>
      </c>
      <c r="JH89" s="227">
        <f t="shared" ca="1" si="112"/>
        <v>13.539293329613097</v>
      </c>
      <c r="JI89" s="227">
        <f t="shared" ca="1" si="112"/>
        <v>13.539293329613097</v>
      </c>
      <c r="JJ89" s="227">
        <f t="shared" ca="1" si="112"/>
        <v>13.539293329613097</v>
      </c>
      <c r="JK89" s="227">
        <f t="shared" ca="1" si="112"/>
        <v>13.539293329613097</v>
      </c>
      <c r="JL89" s="227">
        <f t="shared" ca="1" si="112"/>
        <v>13.539293329613097</v>
      </c>
      <c r="JM89" s="227">
        <f t="shared" ca="1" si="113"/>
        <v>13.539293329613097</v>
      </c>
      <c r="JN89" s="227">
        <f t="shared" ca="1" si="113"/>
        <v>13.539293329613097</v>
      </c>
      <c r="JO89" s="227">
        <f t="shared" ca="1" si="113"/>
        <v>13.539293329613097</v>
      </c>
      <c r="JP89" s="227">
        <f t="shared" ca="1" si="113"/>
        <v>13.539293329613097</v>
      </c>
      <c r="JQ89" s="227">
        <f t="shared" ca="1" si="113"/>
        <v>13.539293329613097</v>
      </c>
      <c r="JR89" s="227">
        <f t="shared" ca="1" si="113"/>
        <v>13.539293329613097</v>
      </c>
      <c r="JS89" s="227">
        <f t="shared" ca="1" si="113"/>
        <v>13.539293329613097</v>
      </c>
      <c r="JT89" s="227">
        <f t="shared" ca="1" si="113"/>
        <v>13.539293329613097</v>
      </c>
      <c r="JU89" s="227">
        <f t="shared" ca="1" si="113"/>
        <v>13.539293329613097</v>
      </c>
      <c r="JV89" s="227">
        <f t="shared" ca="1" si="113"/>
        <v>13.539293329613097</v>
      </c>
      <c r="JW89" s="227">
        <f t="shared" ca="1" si="114"/>
        <v>13.539293329613097</v>
      </c>
      <c r="JX89" s="227">
        <f t="shared" ca="1" si="114"/>
        <v>13.539293329613097</v>
      </c>
      <c r="JY89" s="227">
        <f t="shared" ca="1" si="114"/>
        <v>13.539293329613097</v>
      </c>
      <c r="JZ89" s="227">
        <f t="shared" ca="1" si="114"/>
        <v>13.539293329613097</v>
      </c>
      <c r="KA89" s="227">
        <f t="shared" ca="1" si="114"/>
        <v>13.539293329613097</v>
      </c>
      <c r="KB89" s="227">
        <f t="shared" ca="1" si="114"/>
        <v>13.539293329613097</v>
      </c>
      <c r="KC89" s="227">
        <f t="shared" ca="1" si="114"/>
        <v>13.539293329613097</v>
      </c>
      <c r="KD89" s="227">
        <f t="shared" ca="1" si="114"/>
        <v>13.539293329613097</v>
      </c>
      <c r="KE89" s="227">
        <f t="shared" ca="1" si="114"/>
        <v>13.539293329613097</v>
      </c>
      <c r="KF89" s="227">
        <f t="shared" ca="1" si="114"/>
        <v>13.539293329613097</v>
      </c>
      <c r="KG89" s="227">
        <f t="shared" ca="1" si="115"/>
        <v>13.539293329613097</v>
      </c>
      <c r="KH89" s="227">
        <f t="shared" ca="1" si="115"/>
        <v>13.539293329613097</v>
      </c>
      <c r="KI89" s="227">
        <f t="shared" ca="1" si="115"/>
        <v>13.539293329613097</v>
      </c>
      <c r="KJ89" s="227">
        <f t="shared" ca="1" si="115"/>
        <v>13.539293329613097</v>
      </c>
      <c r="KK89" s="227">
        <f t="shared" ca="1" si="115"/>
        <v>13.539293329613097</v>
      </c>
      <c r="KL89" s="227">
        <f t="shared" ca="1" si="115"/>
        <v>13.539293329613097</v>
      </c>
      <c r="KM89" s="227">
        <f t="shared" ca="1" si="115"/>
        <v>13.539293329613097</v>
      </c>
      <c r="KN89" s="227">
        <f t="shared" ca="1" si="115"/>
        <v>13.539293329613097</v>
      </c>
      <c r="KO89" s="227">
        <f t="shared" ca="1" si="115"/>
        <v>13.539293329613097</v>
      </c>
      <c r="KP89" s="227">
        <f t="shared" ca="1" si="115"/>
        <v>13.539293329613097</v>
      </c>
    </row>
    <row r="90" spans="1:302" s="187" customFormat="1" x14ac:dyDescent="0.3">
      <c r="A90" s="226">
        <f t="shared" si="116"/>
        <v>190</v>
      </c>
      <c r="B90" s="227" cm="1">
        <f t="array" aca="1" ref="B90" ca="1">INDIRECT("'Cronograma de Desembolso'!"&amp;ADDRESS(10,A90+3))</f>
        <v>1516.4008529166667</v>
      </c>
      <c r="C90" s="228"/>
      <c r="D90" s="227"/>
      <c r="E90" s="227"/>
      <c r="F90" s="227"/>
      <c r="G90" s="227"/>
      <c r="H90" s="227"/>
      <c r="I90" s="227"/>
      <c r="J90" s="227"/>
      <c r="K90" s="227"/>
      <c r="L90" s="227"/>
      <c r="M90" s="227"/>
      <c r="N90" s="227"/>
      <c r="O90" s="227"/>
      <c r="P90" s="227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7"/>
      <c r="AP90" s="227"/>
      <c r="AQ90" s="227"/>
      <c r="AR90" s="227"/>
      <c r="AS90" s="227"/>
      <c r="AT90" s="227"/>
      <c r="AU90" s="227"/>
      <c r="AV90" s="227"/>
      <c r="AW90" s="227"/>
      <c r="AX90" s="227"/>
      <c r="AY90" s="227"/>
      <c r="AZ90" s="227"/>
      <c r="BA90" s="227"/>
      <c r="BB90" s="227"/>
      <c r="BC90" s="227"/>
      <c r="BD90" s="227"/>
      <c r="BE90" s="227"/>
      <c r="BF90" s="227"/>
      <c r="BG90" s="227"/>
      <c r="BH90" s="227"/>
      <c r="BI90" s="227"/>
      <c r="BJ90" s="227"/>
      <c r="BK90" s="227"/>
      <c r="BL90" s="227"/>
      <c r="BM90" s="227"/>
      <c r="BN90" s="227"/>
      <c r="BO90" s="227"/>
      <c r="BP90" s="227"/>
      <c r="BQ90" s="227"/>
      <c r="BR90" s="227"/>
      <c r="BS90" s="227"/>
      <c r="BT90" s="227"/>
      <c r="BU90" s="227"/>
      <c r="BV90" s="227"/>
      <c r="BW90" s="227"/>
      <c r="BX90" s="227"/>
      <c r="BY90" s="227"/>
      <c r="BZ90" s="227"/>
      <c r="CA90" s="227"/>
      <c r="CB90" s="227"/>
      <c r="CC90" s="227"/>
      <c r="CD90" s="227"/>
      <c r="CE90" s="227"/>
      <c r="CF90" s="227"/>
      <c r="CG90" s="227"/>
      <c r="CH90" s="227"/>
      <c r="CI90" s="227"/>
      <c r="CJ90" s="227"/>
      <c r="CK90" s="227"/>
      <c r="CL90" s="227"/>
      <c r="CM90" s="227"/>
      <c r="CN90" s="227"/>
      <c r="CO90" s="227"/>
      <c r="CP90" s="227"/>
      <c r="CQ90" s="227"/>
      <c r="CR90" s="227"/>
      <c r="CS90" s="227"/>
      <c r="CT90" s="227"/>
      <c r="CU90" s="227"/>
      <c r="CV90" s="227"/>
      <c r="CW90" s="227"/>
      <c r="CX90" s="227"/>
      <c r="CY90" s="227"/>
      <c r="CZ90" s="227"/>
      <c r="DA90" s="227"/>
      <c r="DB90" s="227"/>
      <c r="DC90" s="227"/>
      <c r="DD90" s="227"/>
      <c r="DE90" s="227"/>
      <c r="DF90" s="227"/>
      <c r="DG90" s="227"/>
      <c r="DH90" s="227"/>
      <c r="DI90" s="227"/>
      <c r="DJ90" s="227"/>
      <c r="DK90" s="227"/>
      <c r="DL90" s="227"/>
      <c r="DM90" s="227"/>
      <c r="DN90" s="227"/>
      <c r="DO90" s="227"/>
      <c r="DP90" s="227"/>
      <c r="DQ90" s="227"/>
      <c r="DR90" s="227"/>
      <c r="DS90" s="227"/>
      <c r="DT90" s="227"/>
      <c r="DU90" s="227"/>
      <c r="DV90" s="227"/>
      <c r="DW90" s="227"/>
      <c r="DX90" s="227"/>
      <c r="DY90" s="227"/>
      <c r="DZ90" s="227"/>
      <c r="EA90" s="227"/>
      <c r="EB90" s="227"/>
      <c r="EC90" s="227"/>
      <c r="ED90" s="227"/>
      <c r="EE90" s="227"/>
      <c r="EF90" s="227"/>
      <c r="EG90" s="227"/>
      <c r="EH90" s="227"/>
      <c r="EI90" s="227"/>
      <c r="EJ90" s="227"/>
      <c r="EK90" s="227"/>
      <c r="EL90" s="227"/>
      <c r="EM90" s="227"/>
      <c r="EN90" s="227"/>
      <c r="EO90" s="227"/>
      <c r="EP90" s="227"/>
      <c r="EQ90" s="227"/>
      <c r="ER90" s="227"/>
      <c r="ES90" s="227"/>
      <c r="ET90" s="227"/>
      <c r="EU90" s="227"/>
      <c r="EV90" s="227"/>
      <c r="EW90" s="227"/>
      <c r="EX90" s="227"/>
      <c r="EY90" s="227"/>
      <c r="EZ90" s="227"/>
      <c r="FA90" s="227"/>
      <c r="FB90" s="227"/>
      <c r="FC90" s="227"/>
      <c r="FD90" s="227"/>
      <c r="FE90" s="227"/>
      <c r="FF90" s="227"/>
      <c r="FG90" s="227"/>
      <c r="FH90" s="227"/>
      <c r="FI90" s="227"/>
      <c r="FJ90" s="227"/>
      <c r="FK90" s="227"/>
      <c r="FL90" s="227"/>
      <c r="FM90" s="227"/>
      <c r="FN90" s="227"/>
      <c r="FO90" s="227"/>
      <c r="FP90" s="227"/>
      <c r="FQ90" s="227"/>
      <c r="FR90" s="227"/>
      <c r="FS90" s="227"/>
      <c r="FT90" s="227"/>
      <c r="FU90" s="227"/>
      <c r="FV90" s="227"/>
      <c r="FW90" s="227"/>
      <c r="FX90" s="227"/>
      <c r="FY90" s="227"/>
      <c r="FZ90" s="227"/>
      <c r="GA90" s="227">
        <f t="shared" si="104"/>
        <v>0</v>
      </c>
      <c r="GB90" s="227">
        <f t="shared" si="104"/>
        <v>0</v>
      </c>
      <c r="GC90" s="227">
        <f t="shared" si="104"/>
        <v>0</v>
      </c>
      <c r="GD90" s="227">
        <f t="shared" si="104"/>
        <v>0</v>
      </c>
      <c r="GE90" s="227">
        <f t="shared" si="104"/>
        <v>0</v>
      </c>
      <c r="GF90" s="227">
        <f t="shared" si="104"/>
        <v>0</v>
      </c>
      <c r="GG90" s="227">
        <f t="shared" si="104"/>
        <v>0</v>
      </c>
      <c r="GH90" s="227">
        <f t="shared" si="104"/>
        <v>0</v>
      </c>
      <c r="GI90" s="227">
        <f t="shared" si="104"/>
        <v>0</v>
      </c>
      <c r="GJ90" s="227">
        <f t="shared" ca="1" si="104"/>
        <v>13.661268945195197</v>
      </c>
      <c r="GK90" s="227">
        <f t="shared" ca="1" si="105"/>
        <v>13.661268945195197</v>
      </c>
      <c r="GL90" s="227">
        <f t="shared" ca="1" si="105"/>
        <v>13.661268945195197</v>
      </c>
      <c r="GM90" s="227">
        <f t="shared" ca="1" si="105"/>
        <v>13.661268945195197</v>
      </c>
      <c r="GN90" s="227">
        <f t="shared" ca="1" si="105"/>
        <v>13.661268945195197</v>
      </c>
      <c r="GO90" s="227">
        <f t="shared" ca="1" si="105"/>
        <v>13.661268945195197</v>
      </c>
      <c r="GP90" s="227">
        <f t="shared" ca="1" si="105"/>
        <v>13.661268945195197</v>
      </c>
      <c r="GQ90" s="227">
        <f t="shared" ca="1" si="105"/>
        <v>13.661268945195197</v>
      </c>
      <c r="GR90" s="227">
        <f t="shared" ca="1" si="105"/>
        <v>13.661268945195197</v>
      </c>
      <c r="GS90" s="227">
        <f t="shared" ca="1" si="105"/>
        <v>13.661268945195197</v>
      </c>
      <c r="GT90" s="227">
        <f t="shared" ca="1" si="105"/>
        <v>13.661268945195197</v>
      </c>
      <c r="GU90" s="227">
        <f t="shared" ca="1" si="106"/>
        <v>13.661268945195197</v>
      </c>
      <c r="GV90" s="227">
        <f t="shared" ca="1" si="106"/>
        <v>13.661268945195197</v>
      </c>
      <c r="GW90" s="227">
        <f t="shared" ca="1" si="106"/>
        <v>13.661268945195197</v>
      </c>
      <c r="GX90" s="227">
        <f t="shared" ca="1" si="106"/>
        <v>13.661268945195197</v>
      </c>
      <c r="GY90" s="227">
        <f t="shared" ca="1" si="106"/>
        <v>13.661268945195197</v>
      </c>
      <c r="GZ90" s="227">
        <f t="shared" ca="1" si="106"/>
        <v>13.661268945195197</v>
      </c>
      <c r="HA90" s="227">
        <f t="shared" ca="1" si="106"/>
        <v>13.661268945195197</v>
      </c>
      <c r="HB90" s="227">
        <f t="shared" ca="1" si="106"/>
        <v>13.661268945195197</v>
      </c>
      <c r="HC90" s="227">
        <f t="shared" ca="1" si="106"/>
        <v>13.661268945195197</v>
      </c>
      <c r="HD90" s="227">
        <f t="shared" ca="1" si="106"/>
        <v>13.661268945195197</v>
      </c>
      <c r="HE90" s="227">
        <f t="shared" ca="1" si="107"/>
        <v>13.661268945195197</v>
      </c>
      <c r="HF90" s="227">
        <f t="shared" ca="1" si="107"/>
        <v>13.661268945195197</v>
      </c>
      <c r="HG90" s="227">
        <f t="shared" ca="1" si="107"/>
        <v>13.661268945195197</v>
      </c>
      <c r="HH90" s="227">
        <f t="shared" ca="1" si="107"/>
        <v>13.661268945195197</v>
      </c>
      <c r="HI90" s="227">
        <f t="shared" ca="1" si="107"/>
        <v>13.661268945195197</v>
      </c>
      <c r="HJ90" s="227">
        <f t="shared" ca="1" si="107"/>
        <v>13.661268945195197</v>
      </c>
      <c r="HK90" s="227">
        <f t="shared" ca="1" si="107"/>
        <v>13.661268945195197</v>
      </c>
      <c r="HL90" s="227">
        <f t="shared" ca="1" si="107"/>
        <v>13.661268945195197</v>
      </c>
      <c r="HM90" s="227">
        <f t="shared" ca="1" si="107"/>
        <v>13.661268945195197</v>
      </c>
      <c r="HN90" s="227">
        <f t="shared" ca="1" si="107"/>
        <v>13.661268945195197</v>
      </c>
      <c r="HO90" s="227">
        <f t="shared" ca="1" si="108"/>
        <v>13.661268945195197</v>
      </c>
      <c r="HP90" s="227">
        <f t="shared" ca="1" si="108"/>
        <v>13.661268945195197</v>
      </c>
      <c r="HQ90" s="227">
        <f t="shared" ca="1" si="108"/>
        <v>13.661268945195197</v>
      </c>
      <c r="HR90" s="227">
        <f t="shared" ca="1" si="108"/>
        <v>13.661268945195197</v>
      </c>
      <c r="HS90" s="227">
        <f t="shared" ca="1" si="108"/>
        <v>13.661268945195197</v>
      </c>
      <c r="HT90" s="227">
        <f t="shared" ca="1" si="108"/>
        <v>13.661268945195197</v>
      </c>
      <c r="HU90" s="227">
        <f t="shared" ca="1" si="108"/>
        <v>13.661268945195197</v>
      </c>
      <c r="HV90" s="227">
        <f t="shared" ca="1" si="108"/>
        <v>13.661268945195197</v>
      </c>
      <c r="HW90" s="227">
        <f t="shared" ca="1" si="108"/>
        <v>13.661268945195197</v>
      </c>
      <c r="HX90" s="227">
        <f t="shared" ca="1" si="108"/>
        <v>13.661268945195197</v>
      </c>
      <c r="HY90" s="227">
        <f t="shared" ca="1" si="109"/>
        <v>13.661268945195197</v>
      </c>
      <c r="HZ90" s="227">
        <f t="shared" ca="1" si="109"/>
        <v>13.661268945195197</v>
      </c>
      <c r="IA90" s="227">
        <f t="shared" ca="1" si="109"/>
        <v>13.661268945195197</v>
      </c>
      <c r="IB90" s="227">
        <f t="shared" ca="1" si="109"/>
        <v>13.661268945195197</v>
      </c>
      <c r="IC90" s="227">
        <f t="shared" ca="1" si="109"/>
        <v>13.661268945195197</v>
      </c>
      <c r="ID90" s="227">
        <f t="shared" ca="1" si="109"/>
        <v>13.661268945195197</v>
      </c>
      <c r="IE90" s="227">
        <f t="shared" ca="1" si="109"/>
        <v>13.661268945195197</v>
      </c>
      <c r="IF90" s="227">
        <f t="shared" ca="1" si="109"/>
        <v>13.661268945195197</v>
      </c>
      <c r="IG90" s="227">
        <f t="shared" ca="1" si="109"/>
        <v>13.661268945195197</v>
      </c>
      <c r="IH90" s="227">
        <f t="shared" ca="1" si="109"/>
        <v>13.661268945195197</v>
      </c>
      <c r="II90" s="227">
        <f t="shared" ca="1" si="110"/>
        <v>13.661268945195197</v>
      </c>
      <c r="IJ90" s="227">
        <f t="shared" ca="1" si="110"/>
        <v>13.661268945195197</v>
      </c>
      <c r="IK90" s="227">
        <f t="shared" ca="1" si="110"/>
        <v>13.661268945195197</v>
      </c>
      <c r="IL90" s="227">
        <f t="shared" ca="1" si="110"/>
        <v>13.661268945195197</v>
      </c>
      <c r="IM90" s="227">
        <f t="shared" ca="1" si="110"/>
        <v>13.661268945195197</v>
      </c>
      <c r="IN90" s="227">
        <f t="shared" ca="1" si="110"/>
        <v>13.661268945195197</v>
      </c>
      <c r="IO90" s="227">
        <f t="shared" ca="1" si="110"/>
        <v>13.661268945195197</v>
      </c>
      <c r="IP90" s="227">
        <f t="shared" ca="1" si="110"/>
        <v>13.661268945195197</v>
      </c>
      <c r="IQ90" s="227">
        <f t="shared" ca="1" si="110"/>
        <v>13.661268945195197</v>
      </c>
      <c r="IR90" s="227">
        <f t="shared" ca="1" si="110"/>
        <v>13.661268945195197</v>
      </c>
      <c r="IS90" s="227">
        <f t="shared" ca="1" si="111"/>
        <v>13.661268945195197</v>
      </c>
      <c r="IT90" s="227">
        <f t="shared" ca="1" si="111"/>
        <v>13.661268945195197</v>
      </c>
      <c r="IU90" s="227">
        <f t="shared" ca="1" si="111"/>
        <v>13.661268945195197</v>
      </c>
      <c r="IV90" s="227">
        <f t="shared" ca="1" si="111"/>
        <v>13.661268945195197</v>
      </c>
      <c r="IW90" s="227">
        <f t="shared" ca="1" si="111"/>
        <v>13.661268945195197</v>
      </c>
      <c r="IX90" s="227">
        <f t="shared" ca="1" si="111"/>
        <v>13.661268945195197</v>
      </c>
      <c r="IY90" s="227">
        <f t="shared" ca="1" si="111"/>
        <v>13.661268945195197</v>
      </c>
      <c r="IZ90" s="227">
        <f t="shared" ca="1" si="111"/>
        <v>13.661268945195197</v>
      </c>
      <c r="JA90" s="227">
        <f t="shared" ca="1" si="111"/>
        <v>13.661268945195197</v>
      </c>
      <c r="JB90" s="227">
        <f t="shared" ca="1" si="111"/>
        <v>13.661268945195197</v>
      </c>
      <c r="JC90" s="227">
        <f t="shared" ca="1" si="112"/>
        <v>13.661268945195197</v>
      </c>
      <c r="JD90" s="227">
        <f t="shared" ca="1" si="112"/>
        <v>13.661268945195197</v>
      </c>
      <c r="JE90" s="227">
        <f t="shared" ca="1" si="112"/>
        <v>13.661268945195197</v>
      </c>
      <c r="JF90" s="227">
        <f t="shared" ca="1" si="112"/>
        <v>13.661268945195197</v>
      </c>
      <c r="JG90" s="227">
        <f t="shared" ca="1" si="112"/>
        <v>13.661268945195197</v>
      </c>
      <c r="JH90" s="227">
        <f t="shared" ca="1" si="112"/>
        <v>13.661268945195197</v>
      </c>
      <c r="JI90" s="227">
        <f t="shared" ca="1" si="112"/>
        <v>13.661268945195197</v>
      </c>
      <c r="JJ90" s="227">
        <f t="shared" ca="1" si="112"/>
        <v>13.661268945195197</v>
      </c>
      <c r="JK90" s="227">
        <f t="shared" ca="1" si="112"/>
        <v>13.661268945195197</v>
      </c>
      <c r="JL90" s="227">
        <f t="shared" ca="1" si="112"/>
        <v>13.661268945195197</v>
      </c>
      <c r="JM90" s="227">
        <f t="shared" ca="1" si="113"/>
        <v>13.661268945195197</v>
      </c>
      <c r="JN90" s="227">
        <f t="shared" ca="1" si="113"/>
        <v>13.661268945195197</v>
      </c>
      <c r="JO90" s="227">
        <f t="shared" ca="1" si="113"/>
        <v>13.661268945195197</v>
      </c>
      <c r="JP90" s="227">
        <f t="shared" ca="1" si="113"/>
        <v>13.661268945195197</v>
      </c>
      <c r="JQ90" s="227">
        <f t="shared" ca="1" si="113"/>
        <v>13.661268945195197</v>
      </c>
      <c r="JR90" s="227">
        <f t="shared" ca="1" si="113"/>
        <v>13.661268945195197</v>
      </c>
      <c r="JS90" s="227">
        <f t="shared" ca="1" si="113"/>
        <v>13.661268945195197</v>
      </c>
      <c r="JT90" s="227">
        <f t="shared" ca="1" si="113"/>
        <v>13.661268945195197</v>
      </c>
      <c r="JU90" s="227">
        <f t="shared" ca="1" si="113"/>
        <v>13.661268945195197</v>
      </c>
      <c r="JV90" s="227">
        <f t="shared" ca="1" si="113"/>
        <v>13.661268945195197</v>
      </c>
      <c r="JW90" s="227">
        <f t="shared" ca="1" si="114"/>
        <v>13.661268945195197</v>
      </c>
      <c r="JX90" s="227">
        <f t="shared" ca="1" si="114"/>
        <v>13.661268945195197</v>
      </c>
      <c r="JY90" s="227">
        <f t="shared" ca="1" si="114"/>
        <v>13.661268945195197</v>
      </c>
      <c r="JZ90" s="227">
        <f t="shared" ca="1" si="114"/>
        <v>13.661268945195197</v>
      </c>
      <c r="KA90" s="227">
        <f t="shared" ca="1" si="114"/>
        <v>13.661268945195197</v>
      </c>
      <c r="KB90" s="227">
        <f t="shared" ca="1" si="114"/>
        <v>13.661268945195197</v>
      </c>
      <c r="KC90" s="227">
        <f t="shared" ca="1" si="114"/>
        <v>13.661268945195197</v>
      </c>
      <c r="KD90" s="227">
        <f t="shared" ca="1" si="114"/>
        <v>13.661268945195197</v>
      </c>
      <c r="KE90" s="227">
        <f t="shared" ca="1" si="114"/>
        <v>13.661268945195197</v>
      </c>
      <c r="KF90" s="227">
        <f t="shared" ca="1" si="114"/>
        <v>13.661268945195197</v>
      </c>
      <c r="KG90" s="227">
        <f t="shared" ca="1" si="115"/>
        <v>13.661268945195197</v>
      </c>
      <c r="KH90" s="227">
        <f t="shared" ca="1" si="115"/>
        <v>13.661268945195197</v>
      </c>
      <c r="KI90" s="227">
        <f t="shared" ca="1" si="115"/>
        <v>13.661268945195197</v>
      </c>
      <c r="KJ90" s="227">
        <f t="shared" ca="1" si="115"/>
        <v>13.661268945195197</v>
      </c>
      <c r="KK90" s="227">
        <f t="shared" ca="1" si="115"/>
        <v>13.661268945195197</v>
      </c>
      <c r="KL90" s="227">
        <f t="shared" ca="1" si="115"/>
        <v>13.661268945195197</v>
      </c>
      <c r="KM90" s="227">
        <f t="shared" ca="1" si="115"/>
        <v>13.661268945195197</v>
      </c>
      <c r="KN90" s="227">
        <f t="shared" ca="1" si="115"/>
        <v>13.661268945195197</v>
      </c>
      <c r="KO90" s="227">
        <f t="shared" ca="1" si="115"/>
        <v>13.661268945195197</v>
      </c>
      <c r="KP90" s="227">
        <f t="shared" ca="1" si="115"/>
        <v>13.661268945195197</v>
      </c>
    </row>
    <row r="91" spans="1:302" s="187" customFormat="1" x14ac:dyDescent="0.3">
      <c r="A91" s="226">
        <f t="shared" si="116"/>
        <v>191</v>
      </c>
      <c r="B91" s="227" cm="1">
        <f t="array" aca="1" ref="B91" ca="1">INDIRECT("'Cronograma de Desembolso'!"&amp;ADDRESS(10,A91+3))</f>
        <v>1516.4008529166667</v>
      </c>
      <c r="C91" s="228"/>
      <c r="D91" s="227"/>
      <c r="E91" s="227"/>
      <c r="F91" s="227"/>
      <c r="G91" s="227"/>
      <c r="H91" s="227"/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7"/>
      <c r="AP91" s="227"/>
      <c r="AQ91" s="227"/>
      <c r="AR91" s="227"/>
      <c r="AS91" s="227"/>
      <c r="AT91" s="227"/>
      <c r="AU91" s="227"/>
      <c r="AV91" s="227"/>
      <c r="AW91" s="227"/>
      <c r="AX91" s="227"/>
      <c r="AY91" s="227"/>
      <c r="AZ91" s="227"/>
      <c r="BA91" s="227"/>
      <c r="BB91" s="227"/>
      <c r="BC91" s="227"/>
      <c r="BD91" s="227"/>
      <c r="BE91" s="227"/>
      <c r="BF91" s="227"/>
      <c r="BG91" s="227"/>
      <c r="BH91" s="227"/>
      <c r="BI91" s="227"/>
      <c r="BJ91" s="227"/>
      <c r="BK91" s="227"/>
      <c r="BL91" s="227"/>
      <c r="BM91" s="227"/>
      <c r="BN91" s="227"/>
      <c r="BO91" s="227"/>
      <c r="BP91" s="227"/>
      <c r="BQ91" s="227"/>
      <c r="BR91" s="227"/>
      <c r="BS91" s="227"/>
      <c r="BT91" s="227"/>
      <c r="BU91" s="227"/>
      <c r="BV91" s="227"/>
      <c r="BW91" s="227"/>
      <c r="BX91" s="227"/>
      <c r="BY91" s="227"/>
      <c r="BZ91" s="227"/>
      <c r="CA91" s="227"/>
      <c r="CB91" s="227"/>
      <c r="CC91" s="227"/>
      <c r="CD91" s="227"/>
      <c r="CE91" s="227"/>
      <c r="CF91" s="227"/>
      <c r="CG91" s="227"/>
      <c r="CH91" s="227"/>
      <c r="CI91" s="227"/>
      <c r="CJ91" s="227"/>
      <c r="CK91" s="227"/>
      <c r="CL91" s="227"/>
      <c r="CM91" s="227"/>
      <c r="CN91" s="227"/>
      <c r="CO91" s="227"/>
      <c r="CP91" s="227"/>
      <c r="CQ91" s="227"/>
      <c r="CR91" s="227"/>
      <c r="CS91" s="227"/>
      <c r="CT91" s="227"/>
      <c r="CU91" s="227"/>
      <c r="CV91" s="227"/>
      <c r="CW91" s="227"/>
      <c r="CX91" s="227"/>
      <c r="CY91" s="227"/>
      <c r="CZ91" s="227"/>
      <c r="DA91" s="227"/>
      <c r="DB91" s="227"/>
      <c r="DC91" s="227"/>
      <c r="DD91" s="227"/>
      <c r="DE91" s="227"/>
      <c r="DF91" s="227"/>
      <c r="DG91" s="227"/>
      <c r="DH91" s="227"/>
      <c r="DI91" s="227"/>
      <c r="DJ91" s="227"/>
      <c r="DK91" s="227"/>
      <c r="DL91" s="227"/>
      <c r="DM91" s="227"/>
      <c r="DN91" s="227"/>
      <c r="DO91" s="227"/>
      <c r="DP91" s="227"/>
      <c r="DQ91" s="227"/>
      <c r="DR91" s="227"/>
      <c r="DS91" s="227"/>
      <c r="DT91" s="227"/>
      <c r="DU91" s="227"/>
      <c r="DV91" s="227"/>
      <c r="DW91" s="227"/>
      <c r="DX91" s="227"/>
      <c r="DY91" s="227"/>
      <c r="DZ91" s="227"/>
      <c r="EA91" s="227"/>
      <c r="EB91" s="227"/>
      <c r="EC91" s="227"/>
      <c r="ED91" s="227"/>
      <c r="EE91" s="227"/>
      <c r="EF91" s="227"/>
      <c r="EG91" s="227"/>
      <c r="EH91" s="227"/>
      <c r="EI91" s="227"/>
      <c r="EJ91" s="227"/>
      <c r="EK91" s="227"/>
      <c r="EL91" s="227"/>
      <c r="EM91" s="227"/>
      <c r="EN91" s="227"/>
      <c r="EO91" s="227"/>
      <c r="EP91" s="227"/>
      <c r="EQ91" s="227"/>
      <c r="ER91" s="227"/>
      <c r="ES91" s="227"/>
      <c r="ET91" s="227"/>
      <c r="EU91" s="227"/>
      <c r="EV91" s="227"/>
      <c r="EW91" s="227"/>
      <c r="EX91" s="227"/>
      <c r="EY91" s="227"/>
      <c r="EZ91" s="227"/>
      <c r="FA91" s="227"/>
      <c r="FB91" s="227"/>
      <c r="FC91" s="227"/>
      <c r="FD91" s="227"/>
      <c r="FE91" s="227"/>
      <c r="FF91" s="227"/>
      <c r="FG91" s="227"/>
      <c r="FH91" s="227"/>
      <c r="FI91" s="227"/>
      <c r="FJ91" s="227"/>
      <c r="FK91" s="227"/>
      <c r="FL91" s="227"/>
      <c r="FM91" s="227"/>
      <c r="FN91" s="227"/>
      <c r="FO91" s="227"/>
      <c r="FP91" s="227"/>
      <c r="FQ91" s="227"/>
      <c r="FR91" s="227"/>
      <c r="FS91" s="227"/>
      <c r="FT91" s="227"/>
      <c r="FU91" s="227"/>
      <c r="FV91" s="227"/>
      <c r="FW91" s="227"/>
      <c r="FX91" s="227"/>
      <c r="FY91" s="227"/>
      <c r="FZ91" s="227"/>
      <c r="GA91" s="227">
        <f t="shared" si="104"/>
        <v>0</v>
      </c>
      <c r="GB91" s="227">
        <f t="shared" si="104"/>
        <v>0</v>
      </c>
      <c r="GC91" s="227">
        <f t="shared" si="104"/>
        <v>0</v>
      </c>
      <c r="GD91" s="227">
        <f t="shared" si="104"/>
        <v>0</v>
      </c>
      <c r="GE91" s="227">
        <f t="shared" si="104"/>
        <v>0</v>
      </c>
      <c r="GF91" s="227">
        <f t="shared" si="104"/>
        <v>0</v>
      </c>
      <c r="GG91" s="227">
        <f t="shared" si="104"/>
        <v>0</v>
      </c>
      <c r="GH91" s="227">
        <f t="shared" si="104"/>
        <v>0</v>
      </c>
      <c r="GI91" s="227">
        <f t="shared" si="104"/>
        <v>0</v>
      </c>
      <c r="GJ91" s="227">
        <f t="shared" si="104"/>
        <v>0</v>
      </c>
      <c r="GK91" s="227">
        <f t="shared" ca="1" si="105"/>
        <v>13.785462299242425</v>
      </c>
      <c r="GL91" s="227">
        <f t="shared" ca="1" si="105"/>
        <v>13.785462299242425</v>
      </c>
      <c r="GM91" s="227">
        <f t="shared" ca="1" si="105"/>
        <v>13.785462299242425</v>
      </c>
      <c r="GN91" s="227">
        <f t="shared" ca="1" si="105"/>
        <v>13.785462299242425</v>
      </c>
      <c r="GO91" s="227">
        <f t="shared" ca="1" si="105"/>
        <v>13.785462299242425</v>
      </c>
      <c r="GP91" s="227">
        <f t="shared" ca="1" si="105"/>
        <v>13.785462299242425</v>
      </c>
      <c r="GQ91" s="227">
        <f t="shared" ca="1" si="105"/>
        <v>13.785462299242425</v>
      </c>
      <c r="GR91" s="227">
        <f t="shared" ca="1" si="105"/>
        <v>13.785462299242425</v>
      </c>
      <c r="GS91" s="227">
        <f t="shared" ca="1" si="105"/>
        <v>13.785462299242425</v>
      </c>
      <c r="GT91" s="227">
        <f t="shared" ca="1" si="105"/>
        <v>13.785462299242425</v>
      </c>
      <c r="GU91" s="227">
        <f t="shared" ca="1" si="106"/>
        <v>13.785462299242425</v>
      </c>
      <c r="GV91" s="227">
        <f t="shared" ca="1" si="106"/>
        <v>13.785462299242425</v>
      </c>
      <c r="GW91" s="227">
        <f t="shared" ca="1" si="106"/>
        <v>13.785462299242425</v>
      </c>
      <c r="GX91" s="227">
        <f t="shared" ca="1" si="106"/>
        <v>13.785462299242425</v>
      </c>
      <c r="GY91" s="227">
        <f t="shared" ca="1" si="106"/>
        <v>13.785462299242425</v>
      </c>
      <c r="GZ91" s="227">
        <f t="shared" ca="1" si="106"/>
        <v>13.785462299242425</v>
      </c>
      <c r="HA91" s="227">
        <f t="shared" ca="1" si="106"/>
        <v>13.785462299242425</v>
      </c>
      <c r="HB91" s="227">
        <f t="shared" ca="1" si="106"/>
        <v>13.785462299242425</v>
      </c>
      <c r="HC91" s="227">
        <f t="shared" ca="1" si="106"/>
        <v>13.785462299242425</v>
      </c>
      <c r="HD91" s="227">
        <f t="shared" ca="1" si="106"/>
        <v>13.785462299242425</v>
      </c>
      <c r="HE91" s="227">
        <f t="shared" ca="1" si="107"/>
        <v>13.785462299242425</v>
      </c>
      <c r="HF91" s="227">
        <f t="shared" ca="1" si="107"/>
        <v>13.785462299242425</v>
      </c>
      <c r="HG91" s="227">
        <f t="shared" ca="1" si="107"/>
        <v>13.785462299242425</v>
      </c>
      <c r="HH91" s="227">
        <f t="shared" ca="1" si="107"/>
        <v>13.785462299242425</v>
      </c>
      <c r="HI91" s="227">
        <f t="shared" ca="1" si="107"/>
        <v>13.785462299242425</v>
      </c>
      <c r="HJ91" s="227">
        <f t="shared" ca="1" si="107"/>
        <v>13.785462299242425</v>
      </c>
      <c r="HK91" s="227">
        <f t="shared" ca="1" si="107"/>
        <v>13.785462299242425</v>
      </c>
      <c r="HL91" s="227">
        <f t="shared" ca="1" si="107"/>
        <v>13.785462299242425</v>
      </c>
      <c r="HM91" s="227">
        <f t="shared" ca="1" si="107"/>
        <v>13.785462299242425</v>
      </c>
      <c r="HN91" s="227">
        <f t="shared" ca="1" si="107"/>
        <v>13.785462299242425</v>
      </c>
      <c r="HO91" s="227">
        <f t="shared" ca="1" si="108"/>
        <v>13.785462299242425</v>
      </c>
      <c r="HP91" s="227">
        <f t="shared" ca="1" si="108"/>
        <v>13.785462299242425</v>
      </c>
      <c r="HQ91" s="227">
        <f t="shared" ca="1" si="108"/>
        <v>13.785462299242425</v>
      </c>
      <c r="HR91" s="227">
        <f t="shared" ca="1" si="108"/>
        <v>13.785462299242425</v>
      </c>
      <c r="HS91" s="227">
        <f t="shared" ca="1" si="108"/>
        <v>13.785462299242425</v>
      </c>
      <c r="HT91" s="227">
        <f t="shared" ca="1" si="108"/>
        <v>13.785462299242425</v>
      </c>
      <c r="HU91" s="227">
        <f t="shared" ca="1" si="108"/>
        <v>13.785462299242425</v>
      </c>
      <c r="HV91" s="227">
        <f t="shared" ca="1" si="108"/>
        <v>13.785462299242425</v>
      </c>
      <c r="HW91" s="227">
        <f t="shared" ca="1" si="108"/>
        <v>13.785462299242425</v>
      </c>
      <c r="HX91" s="227">
        <f t="shared" ca="1" si="108"/>
        <v>13.785462299242425</v>
      </c>
      <c r="HY91" s="227">
        <f t="shared" ca="1" si="109"/>
        <v>13.785462299242425</v>
      </c>
      <c r="HZ91" s="227">
        <f t="shared" ca="1" si="109"/>
        <v>13.785462299242425</v>
      </c>
      <c r="IA91" s="227">
        <f t="shared" ca="1" si="109"/>
        <v>13.785462299242425</v>
      </c>
      <c r="IB91" s="227">
        <f t="shared" ca="1" si="109"/>
        <v>13.785462299242425</v>
      </c>
      <c r="IC91" s="227">
        <f t="shared" ca="1" si="109"/>
        <v>13.785462299242425</v>
      </c>
      <c r="ID91" s="227">
        <f t="shared" ca="1" si="109"/>
        <v>13.785462299242425</v>
      </c>
      <c r="IE91" s="227">
        <f t="shared" ca="1" si="109"/>
        <v>13.785462299242425</v>
      </c>
      <c r="IF91" s="227">
        <f t="shared" ca="1" si="109"/>
        <v>13.785462299242425</v>
      </c>
      <c r="IG91" s="227">
        <f t="shared" ca="1" si="109"/>
        <v>13.785462299242425</v>
      </c>
      <c r="IH91" s="227">
        <f t="shared" ca="1" si="109"/>
        <v>13.785462299242425</v>
      </c>
      <c r="II91" s="227">
        <f t="shared" ca="1" si="110"/>
        <v>13.785462299242425</v>
      </c>
      <c r="IJ91" s="227">
        <f t="shared" ca="1" si="110"/>
        <v>13.785462299242425</v>
      </c>
      <c r="IK91" s="227">
        <f t="shared" ca="1" si="110"/>
        <v>13.785462299242425</v>
      </c>
      <c r="IL91" s="227">
        <f t="shared" ca="1" si="110"/>
        <v>13.785462299242425</v>
      </c>
      <c r="IM91" s="227">
        <f t="shared" ca="1" si="110"/>
        <v>13.785462299242425</v>
      </c>
      <c r="IN91" s="227">
        <f t="shared" ca="1" si="110"/>
        <v>13.785462299242425</v>
      </c>
      <c r="IO91" s="227">
        <f t="shared" ca="1" si="110"/>
        <v>13.785462299242425</v>
      </c>
      <c r="IP91" s="227">
        <f t="shared" ca="1" si="110"/>
        <v>13.785462299242425</v>
      </c>
      <c r="IQ91" s="227">
        <f t="shared" ca="1" si="110"/>
        <v>13.785462299242425</v>
      </c>
      <c r="IR91" s="227">
        <f t="shared" ca="1" si="110"/>
        <v>13.785462299242425</v>
      </c>
      <c r="IS91" s="227">
        <f t="shared" ca="1" si="111"/>
        <v>13.785462299242425</v>
      </c>
      <c r="IT91" s="227">
        <f t="shared" ca="1" si="111"/>
        <v>13.785462299242425</v>
      </c>
      <c r="IU91" s="227">
        <f t="shared" ca="1" si="111"/>
        <v>13.785462299242425</v>
      </c>
      <c r="IV91" s="227">
        <f t="shared" ca="1" si="111"/>
        <v>13.785462299242425</v>
      </c>
      <c r="IW91" s="227">
        <f t="shared" ca="1" si="111"/>
        <v>13.785462299242425</v>
      </c>
      <c r="IX91" s="227">
        <f t="shared" ca="1" si="111"/>
        <v>13.785462299242425</v>
      </c>
      <c r="IY91" s="227">
        <f t="shared" ca="1" si="111"/>
        <v>13.785462299242425</v>
      </c>
      <c r="IZ91" s="227">
        <f t="shared" ca="1" si="111"/>
        <v>13.785462299242425</v>
      </c>
      <c r="JA91" s="227">
        <f t="shared" ca="1" si="111"/>
        <v>13.785462299242425</v>
      </c>
      <c r="JB91" s="227">
        <f t="shared" ca="1" si="111"/>
        <v>13.785462299242425</v>
      </c>
      <c r="JC91" s="227">
        <f t="shared" ca="1" si="112"/>
        <v>13.785462299242425</v>
      </c>
      <c r="JD91" s="227">
        <f t="shared" ca="1" si="112"/>
        <v>13.785462299242425</v>
      </c>
      <c r="JE91" s="227">
        <f t="shared" ca="1" si="112"/>
        <v>13.785462299242425</v>
      </c>
      <c r="JF91" s="227">
        <f t="shared" ca="1" si="112"/>
        <v>13.785462299242425</v>
      </c>
      <c r="JG91" s="227">
        <f t="shared" ca="1" si="112"/>
        <v>13.785462299242425</v>
      </c>
      <c r="JH91" s="227">
        <f t="shared" ca="1" si="112"/>
        <v>13.785462299242425</v>
      </c>
      <c r="JI91" s="227">
        <f t="shared" ca="1" si="112"/>
        <v>13.785462299242425</v>
      </c>
      <c r="JJ91" s="227">
        <f t="shared" ca="1" si="112"/>
        <v>13.785462299242425</v>
      </c>
      <c r="JK91" s="227">
        <f t="shared" ca="1" si="112"/>
        <v>13.785462299242425</v>
      </c>
      <c r="JL91" s="227">
        <f t="shared" ca="1" si="112"/>
        <v>13.785462299242425</v>
      </c>
      <c r="JM91" s="227">
        <f t="shared" ca="1" si="113"/>
        <v>13.785462299242425</v>
      </c>
      <c r="JN91" s="227">
        <f t="shared" ca="1" si="113"/>
        <v>13.785462299242425</v>
      </c>
      <c r="JO91" s="227">
        <f t="shared" ca="1" si="113"/>
        <v>13.785462299242425</v>
      </c>
      <c r="JP91" s="227">
        <f t="shared" ca="1" si="113"/>
        <v>13.785462299242425</v>
      </c>
      <c r="JQ91" s="227">
        <f t="shared" ca="1" si="113"/>
        <v>13.785462299242425</v>
      </c>
      <c r="JR91" s="227">
        <f t="shared" ca="1" si="113"/>
        <v>13.785462299242425</v>
      </c>
      <c r="JS91" s="227">
        <f t="shared" ca="1" si="113"/>
        <v>13.785462299242425</v>
      </c>
      <c r="JT91" s="227">
        <f t="shared" ca="1" si="113"/>
        <v>13.785462299242425</v>
      </c>
      <c r="JU91" s="227">
        <f t="shared" ca="1" si="113"/>
        <v>13.785462299242425</v>
      </c>
      <c r="JV91" s="227">
        <f t="shared" ca="1" si="113"/>
        <v>13.785462299242425</v>
      </c>
      <c r="JW91" s="227">
        <f t="shared" ca="1" si="114"/>
        <v>13.785462299242425</v>
      </c>
      <c r="JX91" s="227">
        <f t="shared" ca="1" si="114"/>
        <v>13.785462299242425</v>
      </c>
      <c r="JY91" s="227">
        <f t="shared" ca="1" si="114"/>
        <v>13.785462299242425</v>
      </c>
      <c r="JZ91" s="227">
        <f t="shared" ca="1" si="114"/>
        <v>13.785462299242425</v>
      </c>
      <c r="KA91" s="227">
        <f t="shared" ca="1" si="114"/>
        <v>13.785462299242425</v>
      </c>
      <c r="KB91" s="227">
        <f t="shared" ca="1" si="114"/>
        <v>13.785462299242425</v>
      </c>
      <c r="KC91" s="227">
        <f t="shared" ca="1" si="114"/>
        <v>13.785462299242425</v>
      </c>
      <c r="KD91" s="227">
        <f t="shared" ca="1" si="114"/>
        <v>13.785462299242425</v>
      </c>
      <c r="KE91" s="227">
        <f t="shared" ca="1" si="114"/>
        <v>13.785462299242425</v>
      </c>
      <c r="KF91" s="227">
        <f t="shared" ca="1" si="114"/>
        <v>13.785462299242425</v>
      </c>
      <c r="KG91" s="227">
        <f t="shared" ca="1" si="115"/>
        <v>13.785462299242425</v>
      </c>
      <c r="KH91" s="227">
        <f t="shared" ca="1" si="115"/>
        <v>13.785462299242425</v>
      </c>
      <c r="KI91" s="227">
        <f t="shared" ca="1" si="115"/>
        <v>13.785462299242425</v>
      </c>
      <c r="KJ91" s="227">
        <f t="shared" ca="1" si="115"/>
        <v>13.785462299242425</v>
      </c>
      <c r="KK91" s="227">
        <f t="shared" ca="1" si="115"/>
        <v>13.785462299242425</v>
      </c>
      <c r="KL91" s="227">
        <f t="shared" ca="1" si="115"/>
        <v>13.785462299242425</v>
      </c>
      <c r="KM91" s="227">
        <f t="shared" ca="1" si="115"/>
        <v>13.785462299242425</v>
      </c>
      <c r="KN91" s="227">
        <f t="shared" ca="1" si="115"/>
        <v>13.785462299242425</v>
      </c>
      <c r="KO91" s="227">
        <f t="shared" ca="1" si="115"/>
        <v>13.785462299242425</v>
      </c>
      <c r="KP91" s="227">
        <f t="shared" ca="1" si="115"/>
        <v>13.785462299242425</v>
      </c>
    </row>
    <row r="92" spans="1:302" s="187" customFormat="1" x14ac:dyDescent="0.3">
      <c r="A92" s="226">
        <f t="shared" si="116"/>
        <v>192</v>
      </c>
      <c r="B92" s="227" cm="1">
        <f t="array" aca="1" ref="B92" ca="1">INDIRECT("'Cronograma de Desembolso'!"&amp;ADDRESS(10,A92+3))</f>
        <v>1516.4008529166667</v>
      </c>
      <c r="C92" s="228"/>
      <c r="D92" s="227"/>
      <c r="E92" s="227"/>
      <c r="F92" s="227"/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7"/>
      <c r="AP92" s="227"/>
      <c r="AQ92" s="227"/>
      <c r="AR92" s="227"/>
      <c r="AS92" s="227"/>
      <c r="AT92" s="227"/>
      <c r="AU92" s="227"/>
      <c r="AV92" s="227"/>
      <c r="AW92" s="227"/>
      <c r="AX92" s="227"/>
      <c r="AY92" s="227"/>
      <c r="AZ92" s="227"/>
      <c r="BA92" s="227"/>
      <c r="BB92" s="227"/>
      <c r="BC92" s="227"/>
      <c r="BD92" s="227"/>
      <c r="BE92" s="227"/>
      <c r="BF92" s="227"/>
      <c r="BG92" s="227"/>
      <c r="BH92" s="227"/>
      <c r="BI92" s="227"/>
      <c r="BJ92" s="227"/>
      <c r="BK92" s="227"/>
      <c r="BL92" s="227"/>
      <c r="BM92" s="227"/>
      <c r="BN92" s="227"/>
      <c r="BO92" s="227"/>
      <c r="BP92" s="227"/>
      <c r="BQ92" s="227"/>
      <c r="BR92" s="227"/>
      <c r="BS92" s="227"/>
      <c r="BT92" s="227"/>
      <c r="BU92" s="227"/>
      <c r="BV92" s="227"/>
      <c r="BW92" s="227"/>
      <c r="BX92" s="227"/>
      <c r="BY92" s="227"/>
      <c r="BZ92" s="227"/>
      <c r="CA92" s="227"/>
      <c r="CB92" s="227"/>
      <c r="CC92" s="227"/>
      <c r="CD92" s="227"/>
      <c r="CE92" s="227"/>
      <c r="CF92" s="227"/>
      <c r="CG92" s="227"/>
      <c r="CH92" s="227"/>
      <c r="CI92" s="227"/>
      <c r="CJ92" s="227"/>
      <c r="CK92" s="227"/>
      <c r="CL92" s="227"/>
      <c r="CM92" s="227"/>
      <c r="CN92" s="227"/>
      <c r="CO92" s="227"/>
      <c r="CP92" s="227"/>
      <c r="CQ92" s="227"/>
      <c r="CR92" s="227"/>
      <c r="CS92" s="227"/>
      <c r="CT92" s="227"/>
      <c r="CU92" s="227"/>
      <c r="CV92" s="227"/>
      <c r="CW92" s="227"/>
      <c r="CX92" s="227"/>
      <c r="CY92" s="227"/>
      <c r="CZ92" s="227"/>
      <c r="DA92" s="227"/>
      <c r="DB92" s="227"/>
      <c r="DC92" s="227"/>
      <c r="DD92" s="227"/>
      <c r="DE92" s="227"/>
      <c r="DF92" s="227"/>
      <c r="DG92" s="227"/>
      <c r="DH92" s="227"/>
      <c r="DI92" s="227"/>
      <c r="DJ92" s="227"/>
      <c r="DK92" s="227"/>
      <c r="DL92" s="227"/>
      <c r="DM92" s="227"/>
      <c r="DN92" s="227"/>
      <c r="DO92" s="227"/>
      <c r="DP92" s="227"/>
      <c r="DQ92" s="227"/>
      <c r="DR92" s="227"/>
      <c r="DS92" s="227"/>
      <c r="DT92" s="227"/>
      <c r="DU92" s="227"/>
      <c r="DV92" s="227"/>
      <c r="DW92" s="227"/>
      <c r="DX92" s="227"/>
      <c r="DY92" s="227"/>
      <c r="DZ92" s="227"/>
      <c r="EA92" s="227"/>
      <c r="EB92" s="227"/>
      <c r="EC92" s="227"/>
      <c r="ED92" s="227"/>
      <c r="EE92" s="227"/>
      <c r="EF92" s="227"/>
      <c r="EG92" s="227"/>
      <c r="EH92" s="227"/>
      <c r="EI92" s="227"/>
      <c r="EJ92" s="227"/>
      <c r="EK92" s="227"/>
      <c r="EL92" s="227"/>
      <c r="EM92" s="227"/>
      <c r="EN92" s="227"/>
      <c r="EO92" s="227"/>
      <c r="EP92" s="227"/>
      <c r="EQ92" s="227"/>
      <c r="ER92" s="227"/>
      <c r="ES92" s="227"/>
      <c r="ET92" s="227"/>
      <c r="EU92" s="227"/>
      <c r="EV92" s="227"/>
      <c r="EW92" s="227"/>
      <c r="EX92" s="227"/>
      <c r="EY92" s="227"/>
      <c r="EZ92" s="227"/>
      <c r="FA92" s="227"/>
      <c r="FB92" s="227"/>
      <c r="FC92" s="227"/>
      <c r="FD92" s="227"/>
      <c r="FE92" s="227"/>
      <c r="FF92" s="227"/>
      <c r="FG92" s="227"/>
      <c r="FH92" s="227"/>
      <c r="FI92" s="227"/>
      <c r="FJ92" s="227"/>
      <c r="FK92" s="227"/>
      <c r="FL92" s="227"/>
      <c r="FM92" s="227"/>
      <c r="FN92" s="227"/>
      <c r="FO92" s="227"/>
      <c r="FP92" s="227"/>
      <c r="FQ92" s="227"/>
      <c r="FR92" s="227"/>
      <c r="FS92" s="227"/>
      <c r="FT92" s="227"/>
      <c r="FU92" s="227"/>
      <c r="FV92" s="227"/>
      <c r="FW92" s="227"/>
      <c r="FX92" s="227"/>
      <c r="FY92" s="227"/>
      <c r="FZ92" s="227"/>
      <c r="GA92" s="227">
        <f t="shared" si="104"/>
        <v>0</v>
      </c>
      <c r="GB92" s="227">
        <f t="shared" si="104"/>
        <v>0</v>
      </c>
      <c r="GC92" s="227">
        <f t="shared" si="104"/>
        <v>0</v>
      </c>
      <c r="GD92" s="227">
        <f t="shared" si="104"/>
        <v>0</v>
      </c>
      <c r="GE92" s="227">
        <f t="shared" si="104"/>
        <v>0</v>
      </c>
      <c r="GF92" s="227">
        <f t="shared" si="104"/>
        <v>0</v>
      </c>
      <c r="GG92" s="227">
        <f t="shared" si="104"/>
        <v>0</v>
      </c>
      <c r="GH92" s="227">
        <f t="shared" si="104"/>
        <v>0</v>
      </c>
      <c r="GI92" s="227">
        <f t="shared" si="104"/>
        <v>0</v>
      </c>
      <c r="GJ92" s="227">
        <f t="shared" si="104"/>
        <v>0</v>
      </c>
      <c r="GK92" s="227">
        <f t="shared" si="105"/>
        <v>0</v>
      </c>
      <c r="GL92" s="227">
        <f t="shared" ca="1" si="105"/>
        <v>13.911934430428134</v>
      </c>
      <c r="GM92" s="227">
        <f t="shared" ca="1" si="105"/>
        <v>13.911934430428134</v>
      </c>
      <c r="GN92" s="227">
        <f t="shared" ca="1" si="105"/>
        <v>13.911934430428134</v>
      </c>
      <c r="GO92" s="227">
        <f t="shared" ca="1" si="105"/>
        <v>13.911934430428134</v>
      </c>
      <c r="GP92" s="227">
        <f t="shared" ca="1" si="105"/>
        <v>13.911934430428134</v>
      </c>
      <c r="GQ92" s="227">
        <f t="shared" ca="1" si="105"/>
        <v>13.911934430428134</v>
      </c>
      <c r="GR92" s="227">
        <f t="shared" ca="1" si="105"/>
        <v>13.911934430428134</v>
      </c>
      <c r="GS92" s="227">
        <f t="shared" ca="1" si="105"/>
        <v>13.911934430428134</v>
      </c>
      <c r="GT92" s="227">
        <f t="shared" ca="1" si="105"/>
        <v>13.911934430428134</v>
      </c>
      <c r="GU92" s="227">
        <f t="shared" ca="1" si="106"/>
        <v>13.911934430428134</v>
      </c>
      <c r="GV92" s="227">
        <f t="shared" ca="1" si="106"/>
        <v>13.911934430428134</v>
      </c>
      <c r="GW92" s="227">
        <f t="shared" ca="1" si="106"/>
        <v>13.911934430428134</v>
      </c>
      <c r="GX92" s="227">
        <f t="shared" ca="1" si="106"/>
        <v>13.911934430428134</v>
      </c>
      <c r="GY92" s="227">
        <f t="shared" ca="1" si="106"/>
        <v>13.911934430428134</v>
      </c>
      <c r="GZ92" s="227">
        <f t="shared" ca="1" si="106"/>
        <v>13.911934430428134</v>
      </c>
      <c r="HA92" s="227">
        <f t="shared" ca="1" si="106"/>
        <v>13.911934430428134</v>
      </c>
      <c r="HB92" s="227">
        <f t="shared" ca="1" si="106"/>
        <v>13.911934430428134</v>
      </c>
      <c r="HC92" s="227">
        <f t="shared" ca="1" si="106"/>
        <v>13.911934430428134</v>
      </c>
      <c r="HD92" s="227">
        <f t="shared" ca="1" si="106"/>
        <v>13.911934430428134</v>
      </c>
      <c r="HE92" s="227">
        <f t="shared" ca="1" si="107"/>
        <v>13.911934430428134</v>
      </c>
      <c r="HF92" s="227">
        <f t="shared" ca="1" si="107"/>
        <v>13.911934430428134</v>
      </c>
      <c r="HG92" s="227">
        <f t="shared" ca="1" si="107"/>
        <v>13.911934430428134</v>
      </c>
      <c r="HH92" s="227">
        <f t="shared" ca="1" si="107"/>
        <v>13.911934430428134</v>
      </c>
      <c r="HI92" s="227">
        <f t="shared" ca="1" si="107"/>
        <v>13.911934430428134</v>
      </c>
      <c r="HJ92" s="227">
        <f t="shared" ca="1" si="107"/>
        <v>13.911934430428134</v>
      </c>
      <c r="HK92" s="227">
        <f t="shared" ca="1" si="107"/>
        <v>13.911934430428134</v>
      </c>
      <c r="HL92" s="227">
        <f t="shared" ca="1" si="107"/>
        <v>13.911934430428134</v>
      </c>
      <c r="HM92" s="227">
        <f t="shared" ca="1" si="107"/>
        <v>13.911934430428134</v>
      </c>
      <c r="HN92" s="227">
        <f t="shared" ca="1" si="107"/>
        <v>13.911934430428134</v>
      </c>
      <c r="HO92" s="227">
        <f t="shared" ca="1" si="108"/>
        <v>13.911934430428134</v>
      </c>
      <c r="HP92" s="227">
        <f t="shared" ca="1" si="108"/>
        <v>13.911934430428134</v>
      </c>
      <c r="HQ92" s="227">
        <f t="shared" ca="1" si="108"/>
        <v>13.911934430428134</v>
      </c>
      <c r="HR92" s="227">
        <f t="shared" ca="1" si="108"/>
        <v>13.911934430428134</v>
      </c>
      <c r="HS92" s="227">
        <f t="shared" ca="1" si="108"/>
        <v>13.911934430428134</v>
      </c>
      <c r="HT92" s="227">
        <f t="shared" ca="1" si="108"/>
        <v>13.911934430428134</v>
      </c>
      <c r="HU92" s="227">
        <f t="shared" ca="1" si="108"/>
        <v>13.911934430428134</v>
      </c>
      <c r="HV92" s="227">
        <f t="shared" ca="1" si="108"/>
        <v>13.911934430428134</v>
      </c>
      <c r="HW92" s="227">
        <f t="shared" ca="1" si="108"/>
        <v>13.911934430428134</v>
      </c>
      <c r="HX92" s="227">
        <f t="shared" ca="1" si="108"/>
        <v>13.911934430428134</v>
      </c>
      <c r="HY92" s="227">
        <f t="shared" ca="1" si="109"/>
        <v>13.911934430428134</v>
      </c>
      <c r="HZ92" s="227">
        <f t="shared" ca="1" si="109"/>
        <v>13.911934430428134</v>
      </c>
      <c r="IA92" s="227">
        <f t="shared" ca="1" si="109"/>
        <v>13.911934430428134</v>
      </c>
      <c r="IB92" s="227">
        <f t="shared" ca="1" si="109"/>
        <v>13.911934430428134</v>
      </c>
      <c r="IC92" s="227">
        <f t="shared" ca="1" si="109"/>
        <v>13.911934430428134</v>
      </c>
      <c r="ID92" s="227">
        <f t="shared" ca="1" si="109"/>
        <v>13.911934430428134</v>
      </c>
      <c r="IE92" s="227">
        <f t="shared" ca="1" si="109"/>
        <v>13.911934430428134</v>
      </c>
      <c r="IF92" s="227">
        <f t="shared" ca="1" si="109"/>
        <v>13.911934430428134</v>
      </c>
      <c r="IG92" s="227">
        <f t="shared" ca="1" si="109"/>
        <v>13.911934430428134</v>
      </c>
      <c r="IH92" s="227">
        <f t="shared" ca="1" si="109"/>
        <v>13.911934430428134</v>
      </c>
      <c r="II92" s="227">
        <f t="shared" ca="1" si="110"/>
        <v>13.911934430428134</v>
      </c>
      <c r="IJ92" s="227">
        <f t="shared" ca="1" si="110"/>
        <v>13.911934430428134</v>
      </c>
      <c r="IK92" s="227">
        <f t="shared" ca="1" si="110"/>
        <v>13.911934430428134</v>
      </c>
      <c r="IL92" s="227">
        <f t="shared" ca="1" si="110"/>
        <v>13.911934430428134</v>
      </c>
      <c r="IM92" s="227">
        <f t="shared" ca="1" si="110"/>
        <v>13.911934430428134</v>
      </c>
      <c r="IN92" s="227">
        <f t="shared" ca="1" si="110"/>
        <v>13.911934430428134</v>
      </c>
      <c r="IO92" s="227">
        <f t="shared" ca="1" si="110"/>
        <v>13.911934430428134</v>
      </c>
      <c r="IP92" s="227">
        <f t="shared" ca="1" si="110"/>
        <v>13.911934430428134</v>
      </c>
      <c r="IQ92" s="227">
        <f t="shared" ca="1" si="110"/>
        <v>13.911934430428134</v>
      </c>
      <c r="IR92" s="227">
        <f t="shared" ca="1" si="110"/>
        <v>13.911934430428134</v>
      </c>
      <c r="IS92" s="227">
        <f t="shared" ca="1" si="111"/>
        <v>13.911934430428134</v>
      </c>
      <c r="IT92" s="227">
        <f t="shared" ca="1" si="111"/>
        <v>13.911934430428134</v>
      </c>
      <c r="IU92" s="227">
        <f t="shared" ca="1" si="111"/>
        <v>13.911934430428134</v>
      </c>
      <c r="IV92" s="227">
        <f t="shared" ca="1" si="111"/>
        <v>13.911934430428134</v>
      </c>
      <c r="IW92" s="227">
        <f t="shared" ca="1" si="111"/>
        <v>13.911934430428134</v>
      </c>
      <c r="IX92" s="227">
        <f t="shared" ca="1" si="111"/>
        <v>13.911934430428134</v>
      </c>
      <c r="IY92" s="227">
        <f t="shared" ca="1" si="111"/>
        <v>13.911934430428134</v>
      </c>
      <c r="IZ92" s="227">
        <f t="shared" ca="1" si="111"/>
        <v>13.911934430428134</v>
      </c>
      <c r="JA92" s="227">
        <f t="shared" ca="1" si="111"/>
        <v>13.911934430428134</v>
      </c>
      <c r="JB92" s="227">
        <f t="shared" ca="1" si="111"/>
        <v>13.911934430428134</v>
      </c>
      <c r="JC92" s="227">
        <f t="shared" ca="1" si="112"/>
        <v>13.911934430428134</v>
      </c>
      <c r="JD92" s="227">
        <f t="shared" ca="1" si="112"/>
        <v>13.911934430428134</v>
      </c>
      <c r="JE92" s="227">
        <f t="shared" ca="1" si="112"/>
        <v>13.911934430428134</v>
      </c>
      <c r="JF92" s="227">
        <f t="shared" ca="1" si="112"/>
        <v>13.911934430428134</v>
      </c>
      <c r="JG92" s="227">
        <f t="shared" ca="1" si="112"/>
        <v>13.911934430428134</v>
      </c>
      <c r="JH92" s="227">
        <f t="shared" ca="1" si="112"/>
        <v>13.911934430428134</v>
      </c>
      <c r="JI92" s="227">
        <f t="shared" ca="1" si="112"/>
        <v>13.911934430428134</v>
      </c>
      <c r="JJ92" s="227">
        <f t="shared" ca="1" si="112"/>
        <v>13.911934430428134</v>
      </c>
      <c r="JK92" s="227">
        <f t="shared" ca="1" si="112"/>
        <v>13.911934430428134</v>
      </c>
      <c r="JL92" s="227">
        <f t="shared" ca="1" si="112"/>
        <v>13.911934430428134</v>
      </c>
      <c r="JM92" s="227">
        <f t="shared" ca="1" si="113"/>
        <v>13.911934430428134</v>
      </c>
      <c r="JN92" s="227">
        <f t="shared" ca="1" si="113"/>
        <v>13.911934430428134</v>
      </c>
      <c r="JO92" s="227">
        <f t="shared" ca="1" si="113"/>
        <v>13.911934430428134</v>
      </c>
      <c r="JP92" s="227">
        <f t="shared" ca="1" si="113"/>
        <v>13.911934430428134</v>
      </c>
      <c r="JQ92" s="227">
        <f t="shared" ca="1" si="113"/>
        <v>13.911934430428134</v>
      </c>
      <c r="JR92" s="227">
        <f t="shared" ca="1" si="113"/>
        <v>13.911934430428134</v>
      </c>
      <c r="JS92" s="227">
        <f t="shared" ca="1" si="113"/>
        <v>13.911934430428134</v>
      </c>
      <c r="JT92" s="227">
        <f t="shared" ca="1" si="113"/>
        <v>13.911934430428134</v>
      </c>
      <c r="JU92" s="227">
        <f t="shared" ca="1" si="113"/>
        <v>13.911934430428134</v>
      </c>
      <c r="JV92" s="227">
        <f t="shared" ca="1" si="113"/>
        <v>13.911934430428134</v>
      </c>
      <c r="JW92" s="227">
        <f t="shared" ca="1" si="114"/>
        <v>13.911934430428134</v>
      </c>
      <c r="JX92" s="227">
        <f t="shared" ca="1" si="114"/>
        <v>13.911934430428134</v>
      </c>
      <c r="JY92" s="227">
        <f t="shared" ca="1" si="114"/>
        <v>13.911934430428134</v>
      </c>
      <c r="JZ92" s="227">
        <f t="shared" ca="1" si="114"/>
        <v>13.911934430428134</v>
      </c>
      <c r="KA92" s="227">
        <f t="shared" ca="1" si="114"/>
        <v>13.911934430428134</v>
      </c>
      <c r="KB92" s="227">
        <f t="shared" ca="1" si="114"/>
        <v>13.911934430428134</v>
      </c>
      <c r="KC92" s="227">
        <f t="shared" ca="1" si="114"/>
        <v>13.911934430428134</v>
      </c>
      <c r="KD92" s="227">
        <f t="shared" ca="1" si="114"/>
        <v>13.911934430428134</v>
      </c>
      <c r="KE92" s="227">
        <f t="shared" ca="1" si="114"/>
        <v>13.911934430428134</v>
      </c>
      <c r="KF92" s="227">
        <f t="shared" ca="1" si="114"/>
        <v>13.911934430428134</v>
      </c>
      <c r="KG92" s="227">
        <f t="shared" ca="1" si="115"/>
        <v>13.911934430428134</v>
      </c>
      <c r="KH92" s="227">
        <f t="shared" ca="1" si="115"/>
        <v>13.911934430428134</v>
      </c>
      <c r="KI92" s="227">
        <f t="shared" ca="1" si="115"/>
        <v>13.911934430428134</v>
      </c>
      <c r="KJ92" s="227">
        <f t="shared" ca="1" si="115"/>
        <v>13.911934430428134</v>
      </c>
      <c r="KK92" s="227">
        <f t="shared" ca="1" si="115"/>
        <v>13.911934430428134</v>
      </c>
      <c r="KL92" s="227">
        <f t="shared" ca="1" si="115"/>
        <v>13.911934430428134</v>
      </c>
      <c r="KM92" s="227">
        <f t="shared" ca="1" si="115"/>
        <v>13.911934430428134</v>
      </c>
      <c r="KN92" s="227">
        <f t="shared" ca="1" si="115"/>
        <v>13.911934430428134</v>
      </c>
      <c r="KO92" s="227">
        <f t="shared" ca="1" si="115"/>
        <v>13.911934430428134</v>
      </c>
      <c r="KP92" s="227">
        <f t="shared" ca="1" si="115"/>
        <v>13.911934430428134</v>
      </c>
    </row>
  </sheetData>
  <mergeCells count="26">
    <mergeCell ref="II6:IT6"/>
    <mergeCell ref="IU6:JF6"/>
    <mergeCell ref="JG6:JR6"/>
    <mergeCell ref="JS6:KD6"/>
    <mergeCell ref="KE6:KP6"/>
    <mergeCell ref="GA6:GL6"/>
    <mergeCell ref="GM6:GX6"/>
    <mergeCell ref="GY6:HJ6"/>
    <mergeCell ref="HK6:HV6"/>
    <mergeCell ref="HW6:IH6"/>
    <mergeCell ref="DS6:ED6"/>
    <mergeCell ref="EE6:EP6"/>
    <mergeCell ref="EQ6:FB6"/>
    <mergeCell ref="FC6:FN6"/>
    <mergeCell ref="FO6:FZ6"/>
    <mergeCell ref="DG6:DR6"/>
    <mergeCell ref="AY6:BJ6"/>
    <mergeCell ref="BK6:BV6"/>
    <mergeCell ref="BW6:CH6"/>
    <mergeCell ref="CI6:CT6"/>
    <mergeCell ref="CU6:DF6"/>
    <mergeCell ref="J2:N4"/>
    <mergeCell ref="C6:N6"/>
    <mergeCell ref="O6:Z6"/>
    <mergeCell ref="AA6:AL6"/>
    <mergeCell ref="AM6:AX6"/>
  </mergeCells>
  <phoneticPr fontId="7" type="noConversion"/>
  <printOptions horizontalCentered="1"/>
  <pageMargins left="0.51181102362204722" right="0.51181102362204722" top="0.78740157480314965" bottom="0.78740157480314965" header="0.31496062992125984" footer="0.31496062992125984"/>
  <pageSetup paperSize="9" fitToWidth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940EC-EB40-49DB-BE9B-737E59893C20}">
  <sheetPr>
    <tabColor theme="9" tint="-0.249977111117893"/>
    <pageSetUpPr fitToPage="1"/>
  </sheetPr>
  <dimension ref="A2:K56"/>
  <sheetViews>
    <sheetView view="pageBreakPreview" zoomScaleNormal="100" zoomScaleSheetLayoutView="100" workbookViewId="0">
      <selection activeCell="D37" sqref="D37"/>
    </sheetView>
  </sheetViews>
  <sheetFormatPr defaultColWidth="9.109375" defaultRowHeight="13.8" x14ac:dyDescent="0.3"/>
  <cols>
    <col min="1" max="1" width="14.5546875" style="9" customWidth="1"/>
    <col min="2" max="2" width="50.33203125" style="9" bestFit="1" customWidth="1"/>
    <col min="3" max="4" width="13.88671875" style="9" bestFit="1" customWidth="1"/>
    <col min="5" max="5" width="16" style="9" customWidth="1"/>
    <col min="6" max="6" width="14.88671875" style="9" bestFit="1" customWidth="1"/>
    <col min="7" max="7" width="12.33203125" style="9" bestFit="1" customWidth="1"/>
    <col min="8" max="8" width="15.33203125" style="9" bestFit="1" customWidth="1"/>
    <col min="9" max="9" width="9.109375" style="9"/>
    <col min="10" max="10" width="8" style="9" customWidth="1"/>
    <col min="11" max="11" width="16.33203125" style="9" bestFit="1" customWidth="1"/>
    <col min="12" max="16384" width="9.109375" style="9"/>
  </cols>
  <sheetData>
    <row r="2" spans="1:11" ht="13.95" customHeight="1" x14ac:dyDescent="0.3">
      <c r="D2" s="260" t="s">
        <v>617</v>
      </c>
      <c r="E2" s="262"/>
    </row>
    <row r="3" spans="1:11" x14ac:dyDescent="0.3">
      <c r="D3" s="263"/>
      <c r="E3" s="259"/>
    </row>
    <row r="4" spans="1:11" x14ac:dyDescent="0.3">
      <c r="D4" s="264"/>
      <c r="E4" s="266"/>
      <c r="H4" s="106"/>
      <c r="K4" s="153"/>
    </row>
    <row r="5" spans="1:11" x14ac:dyDescent="0.3">
      <c r="H5" s="154"/>
    </row>
    <row r="6" spans="1:11" x14ac:dyDescent="0.3">
      <c r="A6" s="10"/>
      <c r="B6" s="1"/>
      <c r="C6" s="13"/>
      <c r="D6" s="13"/>
      <c r="E6" s="1"/>
    </row>
    <row r="7" spans="1:11" ht="27.6" x14ac:dyDescent="0.3">
      <c r="A7" s="167" t="s">
        <v>65</v>
      </c>
      <c r="B7" s="166" t="s">
        <v>66</v>
      </c>
      <c r="C7" s="15" t="s">
        <v>112</v>
      </c>
      <c r="D7" s="15" t="s">
        <v>67</v>
      </c>
      <c r="E7" s="8" t="s">
        <v>70</v>
      </c>
      <c r="F7" s="15" t="s">
        <v>113</v>
      </c>
    </row>
    <row r="8" spans="1:11" x14ac:dyDescent="0.3">
      <c r="A8" s="176" t="s">
        <v>114</v>
      </c>
      <c r="B8" s="175"/>
      <c r="C8" s="175"/>
      <c r="D8" s="175"/>
      <c r="E8" s="175"/>
      <c r="F8" s="175"/>
    </row>
    <row r="9" spans="1:11" ht="14.4" x14ac:dyDescent="0.3">
      <c r="A9" s="4" t="s">
        <v>115</v>
      </c>
      <c r="B9" s="168" t="s">
        <v>116</v>
      </c>
      <c r="C9" s="173" t="s">
        <v>117</v>
      </c>
      <c r="D9" s="173">
        <f>140%*22300</f>
        <v>31219.999999999996</v>
      </c>
      <c r="E9" s="1">
        <v>1</v>
      </c>
      <c r="F9" s="170">
        <f>E9*D9</f>
        <v>31219.999999999996</v>
      </c>
      <c r="G9" s="247" t="s">
        <v>676</v>
      </c>
      <c r="H9" s="116"/>
    </row>
    <row r="10" spans="1:11" ht="14.4" x14ac:dyDescent="0.3">
      <c r="A10" s="4" t="s">
        <v>614</v>
      </c>
      <c r="B10" s="168" t="s">
        <v>677</v>
      </c>
      <c r="C10" s="173" t="s">
        <v>117</v>
      </c>
      <c r="D10" s="173">
        <f>140%*17750</f>
        <v>24850</v>
      </c>
      <c r="E10" s="1">
        <v>1</v>
      </c>
      <c r="F10" s="170">
        <f>E10*D10</f>
        <v>24850</v>
      </c>
      <c r="G10" s="247" t="s">
        <v>678</v>
      </c>
      <c r="H10" s="116"/>
    </row>
    <row r="11" spans="1:11" ht="14.4" x14ac:dyDescent="0.3">
      <c r="A11" s="4" t="s">
        <v>616</v>
      </c>
      <c r="B11" s="168" t="s">
        <v>615</v>
      </c>
      <c r="C11" s="173" t="s">
        <v>117</v>
      </c>
      <c r="D11" s="173">
        <f>140%*17750</f>
        <v>24850</v>
      </c>
      <c r="E11" s="1">
        <v>1</v>
      </c>
      <c r="F11" s="170">
        <f>E11*D11</f>
        <v>24850</v>
      </c>
      <c r="G11" s="248" t="s">
        <v>678</v>
      </c>
      <c r="H11" s="155"/>
      <c r="I11" s="116"/>
    </row>
    <row r="12" spans="1:11" x14ac:dyDescent="0.3">
      <c r="A12" s="176" t="s">
        <v>118</v>
      </c>
      <c r="B12" s="175"/>
      <c r="C12" s="175"/>
      <c r="D12" s="175"/>
      <c r="E12" s="175"/>
      <c r="F12" s="175"/>
    </row>
    <row r="13" spans="1:11" x14ac:dyDescent="0.3">
      <c r="A13" s="4" t="s">
        <v>119</v>
      </c>
      <c r="B13" s="168" t="s">
        <v>120</v>
      </c>
      <c r="C13" s="173" t="s">
        <v>117</v>
      </c>
      <c r="D13" s="173">
        <v>6000</v>
      </c>
      <c r="E13" s="1">
        <v>1</v>
      </c>
      <c r="F13" s="170">
        <f t="shared" ref="F13:F16" si="0">E13*D13</f>
        <v>6000</v>
      </c>
      <c r="G13" s="155"/>
      <c r="H13" s="116"/>
    </row>
    <row r="14" spans="1:11" x14ac:dyDescent="0.3">
      <c r="A14" s="4" t="s">
        <v>121</v>
      </c>
      <c r="B14" s="168" t="s">
        <v>122</v>
      </c>
      <c r="C14" s="173" t="s">
        <v>117</v>
      </c>
      <c r="D14" s="173">
        <v>6000</v>
      </c>
      <c r="E14" s="1">
        <v>1</v>
      </c>
      <c r="F14" s="170">
        <f t="shared" si="0"/>
        <v>6000</v>
      </c>
      <c r="G14" s="155"/>
      <c r="H14" s="116"/>
    </row>
    <row r="15" spans="1:11" x14ac:dyDescent="0.3">
      <c r="A15" s="4" t="s">
        <v>119</v>
      </c>
      <c r="B15" s="168" t="s">
        <v>123</v>
      </c>
      <c r="C15" s="173" t="s">
        <v>117</v>
      </c>
      <c r="D15" s="173">
        <v>3500</v>
      </c>
      <c r="E15" s="1">
        <v>3</v>
      </c>
      <c r="F15" s="170">
        <f t="shared" si="0"/>
        <v>10500</v>
      </c>
      <c r="G15" s="155"/>
      <c r="H15" s="116"/>
    </row>
    <row r="16" spans="1:11" x14ac:dyDescent="0.3">
      <c r="A16" s="4" t="s">
        <v>121</v>
      </c>
      <c r="B16" s="168" t="s">
        <v>124</v>
      </c>
      <c r="C16" s="173" t="s">
        <v>117</v>
      </c>
      <c r="D16" s="173">
        <v>3500</v>
      </c>
      <c r="E16" s="1">
        <v>2</v>
      </c>
      <c r="F16" s="170">
        <f t="shared" si="0"/>
        <v>7000</v>
      </c>
    </row>
    <row r="17" spans="1:9" x14ac:dyDescent="0.3">
      <c r="A17" s="4" t="s">
        <v>588</v>
      </c>
      <c r="B17" s="168" t="s">
        <v>589</v>
      </c>
      <c r="C17" s="173" t="s">
        <v>117</v>
      </c>
      <c r="D17" s="173">
        <v>6000</v>
      </c>
      <c r="E17" s="1">
        <v>1</v>
      </c>
      <c r="F17" s="170">
        <f t="shared" ref="F17:F24" si="1">E17*D17</f>
        <v>6000</v>
      </c>
    </row>
    <row r="18" spans="1:9" x14ac:dyDescent="0.3">
      <c r="A18" s="4" t="s">
        <v>590</v>
      </c>
      <c r="B18" s="168" t="s">
        <v>591</v>
      </c>
      <c r="C18" s="173" t="s">
        <v>117</v>
      </c>
      <c r="D18" s="173">
        <v>6000</v>
      </c>
      <c r="E18" s="1">
        <v>1</v>
      </c>
      <c r="F18" s="170">
        <f t="shared" si="1"/>
        <v>6000</v>
      </c>
    </row>
    <row r="19" spans="1:9" x14ac:dyDescent="0.3">
      <c r="A19" s="4" t="s">
        <v>604</v>
      </c>
      <c r="B19" s="168" t="s">
        <v>605</v>
      </c>
      <c r="C19" s="173" t="s">
        <v>117</v>
      </c>
      <c r="D19" s="173">
        <v>6000</v>
      </c>
      <c r="E19" s="1">
        <v>1</v>
      </c>
      <c r="F19" s="170">
        <f t="shared" si="1"/>
        <v>6000</v>
      </c>
      <c r="G19" s="170"/>
      <c r="H19" s="155"/>
      <c r="I19" s="116"/>
    </row>
    <row r="20" spans="1:9" x14ac:dyDescent="0.3">
      <c r="A20" s="4" t="s">
        <v>606</v>
      </c>
      <c r="B20" s="168" t="s">
        <v>607</v>
      </c>
      <c r="C20" s="173" t="s">
        <v>117</v>
      </c>
      <c r="D20" s="173">
        <v>6000</v>
      </c>
      <c r="E20" s="1">
        <v>1</v>
      </c>
      <c r="F20" s="170">
        <f t="shared" si="1"/>
        <v>6000</v>
      </c>
      <c r="G20" s="170"/>
      <c r="H20" s="155"/>
      <c r="I20" s="116"/>
    </row>
    <row r="21" spans="1:9" x14ac:dyDescent="0.3">
      <c r="A21" s="4" t="s">
        <v>608</v>
      </c>
      <c r="B21" s="168" t="s">
        <v>609</v>
      </c>
      <c r="C21" s="173" t="s">
        <v>117</v>
      </c>
      <c r="D21" s="173">
        <v>3500</v>
      </c>
      <c r="E21" s="1">
        <v>3</v>
      </c>
      <c r="F21" s="170">
        <f t="shared" si="1"/>
        <v>10500</v>
      </c>
      <c r="G21" s="170"/>
      <c r="H21" s="155"/>
      <c r="I21" s="116"/>
    </row>
    <row r="22" spans="1:9" x14ac:dyDescent="0.3">
      <c r="A22" s="4" t="s">
        <v>610</v>
      </c>
      <c r="B22" s="168" t="s">
        <v>611</v>
      </c>
      <c r="C22" s="173" t="s">
        <v>117</v>
      </c>
      <c r="D22" s="173">
        <v>3500</v>
      </c>
      <c r="E22" s="1">
        <v>2</v>
      </c>
      <c r="F22" s="170">
        <f t="shared" si="1"/>
        <v>7000</v>
      </c>
      <c r="G22" s="170"/>
    </row>
    <row r="23" spans="1:9" x14ac:dyDescent="0.3">
      <c r="A23" s="4" t="s">
        <v>612</v>
      </c>
      <c r="B23" s="168" t="s">
        <v>613</v>
      </c>
      <c r="C23" s="173" t="s">
        <v>117</v>
      </c>
      <c r="D23" s="173">
        <v>3500</v>
      </c>
      <c r="E23" s="1">
        <v>1</v>
      </c>
      <c r="F23" s="170">
        <f t="shared" si="1"/>
        <v>3500</v>
      </c>
      <c r="G23" s="170"/>
    </row>
    <row r="24" spans="1:9" x14ac:dyDescent="0.3">
      <c r="A24" s="4" t="s">
        <v>126</v>
      </c>
      <c r="B24" s="165" t="s">
        <v>127</v>
      </c>
      <c r="C24" s="174" t="s">
        <v>117</v>
      </c>
      <c r="D24" s="174">
        <v>2500</v>
      </c>
      <c r="E24" s="1">
        <v>1</v>
      </c>
      <c r="F24" s="170">
        <f t="shared" si="1"/>
        <v>2500</v>
      </c>
    </row>
    <row r="25" spans="1:9" x14ac:dyDescent="0.3">
      <c r="A25" s="176" t="s">
        <v>128</v>
      </c>
      <c r="B25" s="175"/>
      <c r="C25" s="175"/>
      <c r="D25" s="175"/>
      <c r="E25" s="175"/>
      <c r="F25" s="175"/>
    </row>
    <row r="26" spans="1:9" x14ac:dyDescent="0.3">
      <c r="A26" s="14" t="s">
        <v>129</v>
      </c>
      <c r="B26" s="169" t="s">
        <v>130</v>
      </c>
      <c r="C26" s="173" t="s">
        <v>131</v>
      </c>
      <c r="D26" s="173">
        <v>5000</v>
      </c>
      <c r="E26" s="1">
        <v>1</v>
      </c>
      <c r="F26" s="170">
        <f t="shared" ref="F26:F31" si="2">E26*D26</f>
        <v>5000</v>
      </c>
    </row>
    <row r="27" spans="1:9" x14ac:dyDescent="0.3">
      <c r="A27" s="14" t="s">
        <v>132</v>
      </c>
      <c r="B27" s="169" t="s">
        <v>133</v>
      </c>
      <c r="C27" s="173" t="s">
        <v>131</v>
      </c>
      <c r="D27" s="173">
        <v>2500</v>
      </c>
      <c r="E27" s="1">
        <v>1</v>
      </c>
      <c r="F27" s="170">
        <f t="shared" si="2"/>
        <v>2500</v>
      </c>
    </row>
    <row r="28" spans="1:9" x14ac:dyDescent="0.3">
      <c r="A28" s="14" t="s">
        <v>75</v>
      </c>
      <c r="B28" s="169" t="s">
        <v>134</v>
      </c>
      <c r="C28" s="173" t="s">
        <v>131</v>
      </c>
      <c r="D28" s="173">
        <v>2500</v>
      </c>
      <c r="E28" s="1">
        <v>1</v>
      </c>
      <c r="F28" s="170">
        <f t="shared" si="2"/>
        <v>2500</v>
      </c>
    </row>
    <row r="29" spans="1:9" x14ac:dyDescent="0.3">
      <c r="A29" s="14" t="s">
        <v>135</v>
      </c>
      <c r="B29" s="169" t="s">
        <v>136</v>
      </c>
      <c r="C29" s="173" t="s">
        <v>131</v>
      </c>
      <c r="D29" s="173">
        <v>2500</v>
      </c>
      <c r="E29" s="1">
        <v>1</v>
      </c>
      <c r="F29" s="170">
        <f t="shared" si="2"/>
        <v>2500</v>
      </c>
    </row>
    <row r="30" spans="1:9" x14ac:dyDescent="0.3">
      <c r="A30" s="14" t="s">
        <v>137</v>
      </c>
      <c r="B30" s="169" t="s">
        <v>138</v>
      </c>
      <c r="C30" s="173" t="s">
        <v>131</v>
      </c>
      <c r="D30" s="173">
        <v>50000</v>
      </c>
      <c r="E30" s="1">
        <v>1</v>
      </c>
      <c r="F30" s="170">
        <f t="shared" si="2"/>
        <v>50000</v>
      </c>
    </row>
    <row r="31" spans="1:9" x14ac:dyDescent="0.3">
      <c r="A31" s="14" t="s">
        <v>75</v>
      </c>
      <c r="B31" s="169" t="s">
        <v>139</v>
      </c>
      <c r="C31" s="173" t="s">
        <v>131</v>
      </c>
      <c r="D31" s="173">
        <v>10000</v>
      </c>
      <c r="E31" s="1">
        <v>1</v>
      </c>
      <c r="F31" s="170">
        <f t="shared" si="2"/>
        <v>10000</v>
      </c>
    </row>
    <row r="32" spans="1:9" x14ac:dyDescent="0.3">
      <c r="A32" s="176" t="s">
        <v>140</v>
      </c>
      <c r="B32" s="175"/>
      <c r="C32" s="175"/>
      <c r="D32" s="175"/>
      <c r="E32" s="175"/>
      <c r="F32" s="177"/>
    </row>
    <row r="33" spans="1:7" x14ac:dyDescent="0.3">
      <c r="A33" s="14" t="s">
        <v>141</v>
      </c>
      <c r="B33" s="169" t="s">
        <v>142</v>
      </c>
      <c r="C33" s="173" t="s">
        <v>131</v>
      </c>
      <c r="D33" s="173">
        <v>5000</v>
      </c>
      <c r="E33" s="1">
        <v>2</v>
      </c>
      <c r="F33" s="170">
        <f>E33*D33</f>
        <v>10000</v>
      </c>
    </row>
    <row r="34" spans="1:7" x14ac:dyDescent="0.3">
      <c r="A34" s="14" t="s">
        <v>143</v>
      </c>
      <c r="B34" s="169" t="s">
        <v>144</v>
      </c>
      <c r="C34" s="173" t="s">
        <v>131</v>
      </c>
      <c r="D34" s="173">
        <v>4000</v>
      </c>
      <c r="E34" s="1">
        <v>1</v>
      </c>
      <c r="F34" s="170">
        <f>E34*D34</f>
        <v>4000</v>
      </c>
    </row>
    <row r="35" spans="1:7" x14ac:dyDescent="0.3">
      <c r="A35" s="14" t="s">
        <v>627</v>
      </c>
      <c r="B35" s="169" t="s">
        <v>628</v>
      </c>
      <c r="C35" s="173" t="s">
        <v>131</v>
      </c>
      <c r="D35" s="173">
        <v>15000</v>
      </c>
      <c r="E35" s="1">
        <v>1</v>
      </c>
      <c r="F35" s="170">
        <f>E35*D35</f>
        <v>15000</v>
      </c>
    </row>
    <row r="36" spans="1:7" x14ac:dyDescent="0.3">
      <c r="A36" s="14" t="s">
        <v>629</v>
      </c>
      <c r="B36" s="169" t="s">
        <v>630</v>
      </c>
      <c r="C36" s="173" t="s">
        <v>131</v>
      </c>
      <c r="D36" s="173">
        <v>1500</v>
      </c>
      <c r="E36" s="1">
        <v>1</v>
      </c>
      <c r="F36" s="170">
        <f>E36*D36</f>
        <v>1500</v>
      </c>
    </row>
    <row r="37" spans="1:7" x14ac:dyDescent="0.3">
      <c r="A37" s="14" t="s">
        <v>145</v>
      </c>
      <c r="B37" s="169" t="s">
        <v>146</v>
      </c>
      <c r="C37" s="173" t="s">
        <v>147</v>
      </c>
      <c r="D37" s="173">
        <v>8000</v>
      </c>
      <c r="E37" s="1">
        <v>1</v>
      </c>
      <c r="F37" s="170">
        <f>E37*D37</f>
        <v>8000</v>
      </c>
    </row>
    <row r="38" spans="1:7" x14ac:dyDescent="0.3">
      <c r="A38" s="176" t="s">
        <v>148</v>
      </c>
      <c r="B38" s="175"/>
      <c r="C38" s="175"/>
      <c r="D38" s="175"/>
      <c r="E38" s="175"/>
      <c r="F38" s="177"/>
    </row>
    <row r="39" spans="1:7" x14ac:dyDescent="0.3">
      <c r="A39" s="14" t="s">
        <v>149</v>
      </c>
      <c r="B39" s="169" t="s">
        <v>578</v>
      </c>
      <c r="C39" s="173" t="s">
        <v>131</v>
      </c>
      <c r="D39" s="173">
        <v>9000</v>
      </c>
      <c r="E39" s="1">
        <v>1</v>
      </c>
      <c r="F39" s="170">
        <f>E39*D39</f>
        <v>9000</v>
      </c>
    </row>
    <row r="40" spans="1:7" x14ac:dyDescent="0.3">
      <c r="A40" s="14" t="s">
        <v>579</v>
      </c>
      <c r="B40" s="169" t="s">
        <v>150</v>
      </c>
      <c r="C40" s="173" t="s">
        <v>147</v>
      </c>
      <c r="D40" s="173">
        <v>3000</v>
      </c>
      <c r="E40" s="1">
        <v>1</v>
      </c>
      <c r="F40" s="170">
        <f>E40*D40</f>
        <v>3000</v>
      </c>
    </row>
    <row r="41" spans="1:7" x14ac:dyDescent="0.3">
      <c r="A41" s="176" t="s">
        <v>580</v>
      </c>
      <c r="B41" s="175"/>
      <c r="C41" s="175"/>
      <c r="D41" s="175"/>
      <c r="E41" s="175"/>
      <c r="F41" s="177"/>
    </row>
    <row r="42" spans="1:7" x14ac:dyDescent="0.3">
      <c r="A42" s="14" t="s">
        <v>581</v>
      </c>
      <c r="B42" s="169" t="s">
        <v>582</v>
      </c>
      <c r="C42" s="173" t="s">
        <v>131</v>
      </c>
      <c r="D42" s="173">
        <v>185</v>
      </c>
      <c r="E42" s="1">
        <v>10</v>
      </c>
      <c r="F42" s="170">
        <f t="shared" ref="F42:F47" si="3">E42*D42</f>
        <v>1850</v>
      </c>
      <c r="G42" s="9" t="s">
        <v>583</v>
      </c>
    </row>
    <row r="43" spans="1:7" x14ac:dyDescent="0.3">
      <c r="A43" s="14" t="s">
        <v>584</v>
      </c>
      <c r="B43" s="169" t="s">
        <v>592</v>
      </c>
      <c r="C43" s="173" t="s">
        <v>131</v>
      </c>
      <c r="D43" s="173">
        <v>15000</v>
      </c>
      <c r="E43" s="1">
        <v>1</v>
      </c>
      <c r="F43" s="170">
        <f t="shared" si="3"/>
        <v>15000</v>
      </c>
    </row>
    <row r="44" spans="1:7" x14ac:dyDescent="0.3">
      <c r="A44" s="14" t="s">
        <v>593</v>
      </c>
      <c r="B44" s="169" t="s">
        <v>585</v>
      </c>
      <c r="C44" s="173" t="s">
        <v>131</v>
      </c>
      <c r="D44" s="173">
        <v>4.9000000000000004</v>
      </c>
      <c r="E44" s="1">
        <v>500</v>
      </c>
      <c r="F44" s="170">
        <f t="shared" si="3"/>
        <v>2450</v>
      </c>
      <c r="G44" s="9" t="s">
        <v>598</v>
      </c>
    </row>
    <row r="45" spans="1:7" x14ac:dyDescent="0.3">
      <c r="A45" s="14" t="s">
        <v>595</v>
      </c>
      <c r="B45" s="169" t="s">
        <v>594</v>
      </c>
      <c r="C45" s="173" t="s">
        <v>131</v>
      </c>
      <c r="D45" s="173">
        <v>0.08</v>
      </c>
      <c r="E45" s="1">
        <f>500*100</f>
        <v>50000</v>
      </c>
      <c r="F45" s="170">
        <f t="shared" si="3"/>
        <v>4000</v>
      </c>
      <c r="G45" s="9" t="s">
        <v>598</v>
      </c>
    </row>
    <row r="46" spans="1:7" x14ac:dyDescent="0.3">
      <c r="A46" s="14" t="s">
        <v>596</v>
      </c>
      <c r="B46" s="169" t="s">
        <v>597</v>
      </c>
      <c r="C46" s="173" t="s">
        <v>131</v>
      </c>
      <c r="D46" s="173">
        <v>0.04</v>
      </c>
      <c r="E46" s="1">
        <f>500*100</f>
        <v>50000</v>
      </c>
      <c r="F46" s="170">
        <f t="shared" si="3"/>
        <v>2000</v>
      </c>
      <c r="G46" s="9" t="s">
        <v>598</v>
      </c>
    </row>
    <row r="47" spans="1:7" x14ac:dyDescent="0.3">
      <c r="A47" s="14" t="s">
        <v>586</v>
      </c>
      <c r="B47" s="169" t="s">
        <v>587</v>
      </c>
      <c r="C47" s="173" t="s">
        <v>131</v>
      </c>
      <c r="D47" s="173">
        <v>3</v>
      </c>
      <c r="E47" s="1">
        <v>5000</v>
      </c>
      <c r="F47" s="170">
        <f t="shared" si="3"/>
        <v>15000</v>
      </c>
    </row>
    <row r="48" spans="1:7" x14ac:dyDescent="0.3">
      <c r="A48" s="176" t="s">
        <v>151</v>
      </c>
      <c r="B48" s="175"/>
      <c r="C48" s="175"/>
      <c r="D48" s="175"/>
      <c r="E48" s="175"/>
      <c r="F48" s="177"/>
    </row>
    <row r="49" spans="1:7" s="218" customFormat="1" x14ac:dyDescent="0.3">
      <c r="A49" s="217" t="s">
        <v>475</v>
      </c>
      <c r="B49" s="218" t="s">
        <v>474</v>
      </c>
      <c r="C49" s="219" t="s">
        <v>131</v>
      </c>
      <c r="D49" s="220">
        <v>5901.62</v>
      </c>
      <c r="E49" s="208">
        <v>1</v>
      </c>
      <c r="F49" s="209">
        <f>E49*D49</f>
        <v>5901.62</v>
      </c>
      <c r="G49" s="218" t="s">
        <v>476</v>
      </c>
    </row>
    <row r="50" spans="1:7" s="218" customFormat="1" x14ac:dyDescent="0.3">
      <c r="A50" s="217" t="s">
        <v>152</v>
      </c>
      <c r="B50" s="218" t="s">
        <v>477</v>
      </c>
      <c r="C50" s="219" t="s">
        <v>131</v>
      </c>
      <c r="D50" s="220">
        <v>1278.76</v>
      </c>
      <c r="E50" s="208">
        <v>1</v>
      </c>
      <c r="F50" s="209">
        <f>E50*D50</f>
        <v>1278.76</v>
      </c>
      <c r="G50" s="218" t="s">
        <v>476</v>
      </c>
    </row>
    <row r="51" spans="1:7" s="218" customFormat="1" x14ac:dyDescent="0.3">
      <c r="A51" s="217" t="s">
        <v>479</v>
      </c>
      <c r="B51" s="218" t="s">
        <v>478</v>
      </c>
      <c r="C51" s="219" t="s">
        <v>131</v>
      </c>
      <c r="D51" s="220">
        <v>3307.17</v>
      </c>
      <c r="E51" s="208">
        <v>1</v>
      </c>
      <c r="F51" s="209">
        <f t="shared" ref="F51:F54" si="4">E51*D51</f>
        <v>3307.17</v>
      </c>
      <c r="G51" s="218" t="s">
        <v>476</v>
      </c>
    </row>
    <row r="52" spans="1:7" x14ac:dyDescent="0.3">
      <c r="A52" s="14" t="s">
        <v>599</v>
      </c>
      <c r="B52" s="169" t="s">
        <v>600</v>
      </c>
      <c r="C52" s="173" t="s">
        <v>131</v>
      </c>
      <c r="D52" s="173">
        <v>7000</v>
      </c>
      <c r="E52" s="1">
        <v>1</v>
      </c>
      <c r="F52" s="170">
        <f t="shared" si="4"/>
        <v>7000</v>
      </c>
      <c r="G52" s="10" t="s">
        <v>548</v>
      </c>
    </row>
    <row r="53" spans="1:7" x14ac:dyDescent="0.3">
      <c r="A53" s="14" t="s">
        <v>601</v>
      </c>
      <c r="B53" s="169" t="s">
        <v>602</v>
      </c>
      <c r="C53" s="173" t="s">
        <v>131</v>
      </c>
      <c r="D53" s="173">
        <v>4000</v>
      </c>
      <c r="E53" s="1">
        <v>1</v>
      </c>
      <c r="F53" s="170">
        <f t="shared" si="4"/>
        <v>4000</v>
      </c>
      <c r="G53" s="223" t="s">
        <v>548</v>
      </c>
    </row>
    <row r="54" spans="1:7" x14ac:dyDescent="0.3">
      <c r="A54" s="14" t="s">
        <v>418</v>
      </c>
      <c r="B54" s="169" t="s">
        <v>603</v>
      </c>
      <c r="C54" s="173" t="s">
        <v>131</v>
      </c>
      <c r="D54" s="173">
        <v>1</v>
      </c>
      <c r="E54" s="1">
        <v>18257</v>
      </c>
      <c r="F54" s="170">
        <f t="shared" si="4"/>
        <v>18257</v>
      </c>
      <c r="G54" s="223" t="s">
        <v>548</v>
      </c>
    </row>
    <row r="55" spans="1:7" s="12" customFormat="1" x14ac:dyDescent="0.3">
      <c r="A55" s="9"/>
      <c r="B55" s="9"/>
      <c r="C55" s="9"/>
      <c r="D55" s="9"/>
      <c r="E55" s="9"/>
      <c r="F55" s="9"/>
    </row>
    <row r="56" spans="1:7" x14ac:dyDescent="0.3">
      <c r="A56" s="12"/>
      <c r="B56" s="12" t="s">
        <v>104</v>
      </c>
      <c r="C56" s="12"/>
      <c r="D56" s="12"/>
      <c r="E56" s="12"/>
      <c r="F56" s="178">
        <f>SUM(F9:F55)</f>
        <v>360964.55</v>
      </c>
    </row>
  </sheetData>
  <mergeCells count="1">
    <mergeCell ref="D2:E4"/>
  </mergeCells>
  <hyperlinks>
    <hyperlink ref="G9" r:id="rId1" xr:uid="{4333B812-9930-4CC9-B6B3-6B5649F81789}"/>
    <hyperlink ref="G10" r:id="rId2" xr:uid="{7E55A647-71BE-49CF-9D38-D862B68A4A8E}"/>
    <hyperlink ref="G11" r:id="rId3" xr:uid="{26BEC032-6EC0-49EE-B11D-FCC84DE923AB}"/>
  </hyperlinks>
  <printOptions horizontalCentered="1"/>
  <pageMargins left="0.51181102362204722" right="0.51181102362204722" top="0.78740157480314965" bottom="0.78740157480314965" header="0.31496062992125984" footer="0.31496062992125984"/>
  <pageSetup paperSize="9" scale="61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C50DF-D5B0-4B1A-BBE1-B5CD4E0B1451}">
  <sheetPr>
    <tabColor theme="7" tint="0.79998168889431442"/>
    <pageSetUpPr fitToPage="1"/>
  </sheetPr>
  <dimension ref="A2:K19"/>
  <sheetViews>
    <sheetView view="pageBreakPreview" zoomScaleNormal="100" zoomScaleSheetLayoutView="100" workbookViewId="0">
      <selection activeCell="D19" sqref="D19"/>
    </sheetView>
  </sheetViews>
  <sheetFormatPr defaultColWidth="9.109375" defaultRowHeight="13.8" x14ac:dyDescent="0.3"/>
  <cols>
    <col min="1" max="1" width="68.44140625" style="9" customWidth="1"/>
    <col min="2" max="3" width="15.33203125" style="14" customWidth="1"/>
    <col min="4" max="4" width="13.5546875" style="14" bestFit="1" customWidth="1"/>
    <col min="5" max="5" width="13.88671875" style="14" customWidth="1"/>
    <col min="6" max="6" width="15.6640625" style="14" customWidth="1"/>
    <col min="7" max="7" width="12.33203125" style="9" bestFit="1" customWidth="1"/>
    <col min="8" max="8" width="15.33203125" style="9" bestFit="1" customWidth="1"/>
    <col min="9" max="9" width="9.109375" style="9"/>
    <col min="10" max="10" width="8" style="9" customWidth="1"/>
    <col min="11" max="11" width="16.33203125" style="9" bestFit="1" customWidth="1"/>
    <col min="12" max="16384" width="9.109375" style="9"/>
  </cols>
  <sheetData>
    <row r="2" spans="1:11" ht="13.95" customHeight="1" x14ac:dyDescent="0.3">
      <c r="C2" s="260" t="s">
        <v>634</v>
      </c>
      <c r="D2" s="261"/>
      <c r="E2" s="262"/>
    </row>
    <row r="3" spans="1:11" x14ac:dyDescent="0.3">
      <c r="C3" s="263"/>
      <c r="D3" s="258"/>
      <c r="E3" s="259"/>
    </row>
    <row r="4" spans="1:11" x14ac:dyDescent="0.3">
      <c r="C4" s="264"/>
      <c r="D4" s="265"/>
      <c r="E4" s="266"/>
      <c r="H4" s="106"/>
      <c r="K4" s="153"/>
    </row>
    <row r="5" spans="1:11" x14ac:dyDescent="0.3">
      <c r="H5" s="154"/>
    </row>
    <row r="6" spans="1:11" x14ac:dyDescent="0.3">
      <c r="H6" s="154"/>
    </row>
    <row r="7" spans="1:11" x14ac:dyDescent="0.3">
      <c r="H7" s="154"/>
    </row>
    <row r="8" spans="1:11" x14ac:dyDescent="0.3">
      <c r="A8" s="166" t="s">
        <v>66</v>
      </c>
      <c r="B8" s="15" t="s">
        <v>111</v>
      </c>
      <c r="C8" s="8" t="s">
        <v>635</v>
      </c>
      <c r="D8" s="8" t="s">
        <v>636</v>
      </c>
      <c r="E8" s="15" t="s">
        <v>637</v>
      </c>
    </row>
    <row r="9" spans="1:11" x14ac:dyDescent="0.3">
      <c r="A9" s="175"/>
      <c r="B9" s="231"/>
      <c r="C9" s="231"/>
      <c r="D9" s="231"/>
      <c r="E9" s="231"/>
      <c r="F9" s="231"/>
    </row>
    <row r="10" spans="1:11" x14ac:dyDescent="0.3">
      <c r="A10" s="168" t="s">
        <v>638</v>
      </c>
      <c r="B10" s="232">
        <f>7707719.46/12</f>
        <v>642309.95499999996</v>
      </c>
      <c r="C10" s="232">
        <v>54405.738750000019</v>
      </c>
      <c r="D10" s="13">
        <f t="shared" ref="D10:D16" si="0">C10/B10</f>
        <v>8.4703246970537799E-2</v>
      </c>
      <c r="E10" s="232">
        <v>0</v>
      </c>
      <c r="F10" s="232"/>
      <c r="G10" s="155"/>
      <c r="H10" s="116"/>
    </row>
    <row r="11" spans="1:11" x14ac:dyDescent="0.3">
      <c r="A11" s="168" t="s">
        <v>639</v>
      </c>
      <c r="B11" s="232">
        <v>467584.88188622578</v>
      </c>
      <c r="C11" s="232">
        <v>333989.20134730416</v>
      </c>
      <c r="D11" s="13">
        <f t="shared" si="0"/>
        <v>0.7142857142857143</v>
      </c>
      <c r="E11" s="232">
        <v>0</v>
      </c>
      <c r="G11" s="155"/>
      <c r="H11" s="116"/>
    </row>
    <row r="12" spans="1:11" x14ac:dyDescent="0.3">
      <c r="A12" s="168" t="s">
        <v>640</v>
      </c>
      <c r="B12" s="232">
        <f>9560549.72/12-B11</f>
        <v>329127.59478044091</v>
      </c>
      <c r="C12" s="232">
        <v>90000</v>
      </c>
      <c r="D12" s="13">
        <f t="shared" si="0"/>
        <v>0.27345017989159637</v>
      </c>
      <c r="E12" s="232">
        <v>0</v>
      </c>
      <c r="G12" s="155"/>
      <c r="H12" s="116"/>
    </row>
    <row r="13" spans="1:11" x14ac:dyDescent="0.3">
      <c r="A13" s="168" t="s">
        <v>641</v>
      </c>
      <c r="B13" s="232">
        <f>1683750.24/12</f>
        <v>140312.51999999999</v>
      </c>
      <c r="C13" s="232">
        <v>30000</v>
      </c>
      <c r="D13" s="13">
        <f t="shared" si="0"/>
        <v>0.21380843277563544</v>
      </c>
      <c r="E13" s="232">
        <v>0</v>
      </c>
      <c r="G13" s="155"/>
      <c r="H13" s="116"/>
    </row>
    <row r="14" spans="1:11" x14ac:dyDescent="0.3">
      <c r="A14" s="168" t="s">
        <v>642</v>
      </c>
      <c r="B14" s="232">
        <f>414596.69/12</f>
        <v>34549.724166666667</v>
      </c>
      <c r="C14" s="232">
        <v>12500</v>
      </c>
      <c r="D14" s="13">
        <f t="shared" si="0"/>
        <v>0.36179738916873649</v>
      </c>
      <c r="E14" s="232">
        <v>0</v>
      </c>
      <c r="G14" s="155"/>
      <c r="H14" s="116"/>
    </row>
    <row r="15" spans="1:11" x14ac:dyDescent="0.3">
      <c r="A15" s="168" t="s">
        <v>643</v>
      </c>
      <c r="B15" s="232">
        <f>227121.62/12</f>
        <v>18926.801666666666</v>
      </c>
      <c r="C15" s="232">
        <v>7500</v>
      </c>
      <c r="D15" s="13">
        <f t="shared" si="0"/>
        <v>0.39626346448215721</v>
      </c>
      <c r="E15" s="232">
        <v>0</v>
      </c>
    </row>
    <row r="16" spans="1:11" x14ac:dyDescent="0.3">
      <c r="A16" s="12" t="s">
        <v>644</v>
      </c>
      <c r="B16" s="233">
        <f>SUM(B10:B15)</f>
        <v>1632811.4775</v>
      </c>
      <c r="C16" s="233">
        <f>SUM(C10:C15)</f>
        <v>528394.94009730418</v>
      </c>
      <c r="D16" s="268">
        <f t="shared" si="0"/>
        <v>0.32361050089281002</v>
      </c>
      <c r="E16" s="232">
        <v>0</v>
      </c>
    </row>
    <row r="17" spans="1:5" x14ac:dyDescent="0.3">
      <c r="A17" s="12" t="s">
        <v>645</v>
      </c>
      <c r="B17" s="233">
        <f>B16*12</f>
        <v>19593737.73</v>
      </c>
      <c r="C17" s="233">
        <f>C16*12</f>
        <v>6340739.2811676506</v>
      </c>
      <c r="D17" s="268"/>
      <c r="E17" s="232">
        <v>0</v>
      </c>
    </row>
    <row r="19" spans="1:5" x14ac:dyDescent="0.3">
      <c r="B19" s="234">
        <f>B16-B10</f>
        <v>990501.52250000008</v>
      </c>
      <c r="C19" s="234">
        <f>C16-C10</f>
        <v>473989.20134730416</v>
      </c>
      <c r="D19" s="234">
        <f>B19-C19</f>
        <v>516512.32115269592</v>
      </c>
    </row>
  </sheetData>
  <mergeCells count="2">
    <mergeCell ref="C2:E4"/>
    <mergeCell ref="D16:D17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7" orientation="landscape" r:id="rId1"/>
  <colBreaks count="1" manualBreakCount="1">
    <brk id="5" max="20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B70F-5E19-4CC0-B2E4-202B6B47661B}">
  <sheetPr codeName="Planilha7">
    <tabColor theme="9" tint="-0.249977111117893"/>
    <pageSetUpPr fitToPage="1"/>
  </sheetPr>
  <dimension ref="A1:M101"/>
  <sheetViews>
    <sheetView topLeftCell="A6" zoomScaleNormal="100" zoomScaleSheetLayoutView="85" workbookViewId="0">
      <selection activeCell="M12" sqref="M12"/>
    </sheetView>
  </sheetViews>
  <sheetFormatPr defaultRowHeight="14.4" x14ac:dyDescent="0.3"/>
  <cols>
    <col min="1" max="6" width="19.109375" style="63" customWidth="1"/>
    <col min="8" max="8" width="10.5546875" bestFit="1" customWidth="1"/>
    <col min="9" max="9" width="6.33203125" customWidth="1"/>
    <col min="10" max="13" width="11.6640625" customWidth="1"/>
  </cols>
  <sheetData>
    <row r="1" spans="1:13" ht="15.75" customHeight="1" x14ac:dyDescent="0.3">
      <c r="E1" s="260" t="s">
        <v>153</v>
      </c>
      <c r="F1" s="261"/>
      <c r="G1" s="262"/>
    </row>
    <row r="2" spans="1:13" ht="15.75" customHeight="1" x14ac:dyDescent="0.3">
      <c r="E2" s="263"/>
      <c r="F2" s="258"/>
      <c r="G2" s="259"/>
    </row>
    <row r="3" spans="1:13" ht="15.75" customHeight="1" x14ac:dyDescent="0.3">
      <c r="E3" s="264"/>
      <c r="F3" s="265"/>
      <c r="G3" s="266"/>
    </row>
    <row r="4" spans="1:13" ht="15.75" customHeight="1" thickBot="1" x14ac:dyDescent="0.35"/>
    <row r="5" spans="1:13" s="9" customFormat="1" ht="15" customHeight="1" x14ac:dyDescent="0.3">
      <c r="A5" s="15" t="s">
        <v>154</v>
      </c>
      <c r="B5" s="15" t="s">
        <v>155</v>
      </c>
      <c r="C5" s="15" t="s">
        <v>156</v>
      </c>
      <c r="D5" s="15" t="s">
        <v>157</v>
      </c>
      <c r="E5" s="15" t="s">
        <v>158</v>
      </c>
      <c r="F5" s="15" t="s">
        <v>159</v>
      </c>
      <c r="I5" s="269" t="s">
        <v>106</v>
      </c>
      <c r="J5" s="271" t="s">
        <v>160</v>
      </c>
      <c r="K5" s="269" t="s">
        <v>161</v>
      </c>
      <c r="L5" s="269"/>
      <c r="M5" s="271" t="s">
        <v>162</v>
      </c>
    </row>
    <row r="6" spans="1:13" s="9" customFormat="1" ht="15.75" customHeight="1" thickBot="1" x14ac:dyDescent="0.35">
      <c r="A6" s="14">
        <v>1</v>
      </c>
      <c r="B6" s="68">
        <f>_xlfn.SINGLE(Alavanca)*'Demonstrativos (Mensal)'!B$54</f>
        <v>3597.2378458333328</v>
      </c>
      <c r="C6" s="68">
        <v>0</v>
      </c>
      <c r="D6" s="68">
        <v>0</v>
      </c>
      <c r="E6" s="68">
        <v>0</v>
      </c>
      <c r="F6" s="68">
        <f>B6</f>
        <v>3597.2378458333328</v>
      </c>
      <c r="H6" s="69"/>
      <c r="I6" s="270"/>
      <c r="J6" s="272"/>
      <c r="K6" s="120" t="s">
        <v>163</v>
      </c>
      <c r="L6" s="120" t="s">
        <v>164</v>
      </c>
      <c r="M6" s="272"/>
    </row>
    <row r="7" spans="1:13" s="9" customFormat="1" ht="15.75" customHeight="1" x14ac:dyDescent="0.3">
      <c r="A7" s="14">
        <v>2</v>
      </c>
      <c r="B7" s="68">
        <f>_xlfn.SINGLE(Alavanca)*'Demonstrativos (Mensal)'!$C$54</f>
        <v>1777.2378458333333</v>
      </c>
      <c r="C7" s="68">
        <f>_xlfn.SINGLE(juros_financ)*F6</f>
        <v>21.012638668762712</v>
      </c>
      <c r="D7" s="68">
        <f t="shared" ref="D7:D29" si="0">C7</f>
        <v>21.012638668762712</v>
      </c>
      <c r="E7" s="68">
        <f t="shared" ref="E7:E29" si="1">D7-C7</f>
        <v>0</v>
      </c>
      <c r="F7" s="68">
        <f t="shared" ref="F7:F70" si="2">F6+B7-E7</f>
        <v>5374.4756916666665</v>
      </c>
      <c r="I7" s="121">
        <v>1</v>
      </c>
      <c r="J7" s="122">
        <f>SUMIFS('Demonstrativos (Mensal)'!$39:$39,'Demonstrativos (Mensal)'!$6:$6,I7)</f>
        <v>7235.0375879321191</v>
      </c>
      <c r="K7" s="126">
        <f t="shared" ref="K7:K24" si="3">SUMIFS(C:C,$A:$A,"&gt;"&amp;12*($I7-1),$A:$A,"&lt;="&amp;12+12*($I7-1))</f>
        <v>802.11742756048932</v>
      </c>
      <c r="L7" s="126">
        <f t="shared" ref="L7:L24" si="4">SUMIFS(E:E,$A:$A,"&gt;"&amp;12*($I7-1),$A:$A,"&lt;="&amp;12+12*($I7-1))</f>
        <v>0</v>
      </c>
      <c r="M7" s="129" t="s">
        <v>165</v>
      </c>
    </row>
    <row r="8" spans="1:13" s="9" customFormat="1" ht="15.75" customHeight="1" x14ac:dyDescent="0.3">
      <c r="A8" s="14">
        <v>3</v>
      </c>
      <c r="B8" s="68">
        <f>_xlfn.SINGLE(Alavanca)*'Demonstrativos (Mensal)'!$D$54</f>
        <v>1777.2378458333333</v>
      </c>
      <c r="C8" s="68">
        <f t="shared" ref="C8:C38" si="5">_xlfn.SINGLE(juros_financ)*F7</f>
        <v>31.394064163382701</v>
      </c>
      <c r="D8" s="68">
        <f t="shared" si="0"/>
        <v>31.394064163382701</v>
      </c>
      <c r="E8" s="68">
        <f t="shared" si="1"/>
        <v>0</v>
      </c>
      <c r="F8" s="68">
        <f t="shared" si="2"/>
        <v>7151.7135374999998</v>
      </c>
      <c r="I8" s="4">
        <v>2</v>
      </c>
      <c r="J8" s="123">
        <f>SUMIFS('Demonstrativos (Mensal)'!$39:$39,'Demonstrativos (Mensal)'!$6:$6,I8)</f>
        <v>7235.0375879321191</v>
      </c>
      <c r="K8" s="127">
        <f t="shared" si="3"/>
        <v>1622.4998293149908</v>
      </c>
      <c r="L8" s="127">
        <f t="shared" si="4"/>
        <v>0</v>
      </c>
      <c r="M8" s="130" t="s">
        <v>165</v>
      </c>
    </row>
    <row r="9" spans="1:13" s="9" customFormat="1" ht="15.75" customHeight="1" x14ac:dyDescent="0.3">
      <c r="A9" s="14">
        <v>4</v>
      </c>
      <c r="B9" s="68">
        <f>_xlfn.SINGLE(Alavanca)*'Demonstrativos (Mensal)'!$E$54</f>
        <v>1777.2378458333333</v>
      </c>
      <c r="C9" s="68">
        <f t="shared" si="5"/>
        <v>41.775489658002691</v>
      </c>
      <c r="D9" s="68">
        <f t="shared" si="0"/>
        <v>41.775489658002691</v>
      </c>
      <c r="E9" s="68">
        <f t="shared" si="1"/>
        <v>0</v>
      </c>
      <c r="F9" s="68">
        <f t="shared" si="2"/>
        <v>8928.9513833333331</v>
      </c>
      <c r="I9" s="4">
        <v>3</v>
      </c>
      <c r="J9" s="123">
        <f>SUMIFS('Demonstrativos (Mensal)'!$39:$39,'Demonstrativos (Mensal)'!$6:$6,I9)</f>
        <v>7235.0375879321191</v>
      </c>
      <c r="K9" s="127">
        <f t="shared" si="3"/>
        <v>1533.1930503786173</v>
      </c>
      <c r="L9" s="127">
        <f t="shared" si="4"/>
        <v>2815.3036676587199</v>
      </c>
      <c r="M9" s="130">
        <f t="shared" ref="M9" si="6">J9/(K9+L9)</f>
        <v>1.6638020118358516</v>
      </c>
    </row>
    <row r="10" spans="1:13" s="9" customFormat="1" ht="15.75" customHeight="1" x14ac:dyDescent="0.3">
      <c r="A10" s="14">
        <v>5</v>
      </c>
      <c r="B10" s="68">
        <f>_xlfn.SINGLE(Alavanca)*'Demonstrativos (Mensal)'!$F$54</f>
        <v>1777.2378458333333</v>
      </c>
      <c r="C10" s="68">
        <f t="shared" si="5"/>
        <v>52.156915152622673</v>
      </c>
      <c r="D10" s="68">
        <f t="shared" si="0"/>
        <v>52.156915152622673</v>
      </c>
      <c r="E10" s="68">
        <f t="shared" si="1"/>
        <v>0</v>
      </c>
      <c r="F10" s="68">
        <f t="shared" si="2"/>
        <v>10706.189229166666</v>
      </c>
      <c r="I10" s="4">
        <v>4</v>
      </c>
      <c r="J10" s="123">
        <f>SUMIFS('Demonstrativos (Mensal)'!$39:$39,'Demonstrativos (Mensal)'!$6:$6,I10)</f>
        <v>7235.0375879321191</v>
      </c>
      <c r="K10" s="127">
        <f t="shared" si="3"/>
        <v>1329.3866488349136</v>
      </c>
      <c r="L10" s="127">
        <f t="shared" si="4"/>
        <v>3019.1100692024238</v>
      </c>
      <c r="M10" s="130">
        <f t="shared" ref="M10:M14" si="7">J10/(K10+L10)</f>
        <v>1.6638020118358516</v>
      </c>
    </row>
    <row r="11" spans="1:13" s="9" customFormat="1" ht="15.75" customHeight="1" x14ac:dyDescent="0.3">
      <c r="A11" s="14">
        <v>6</v>
      </c>
      <c r="B11" s="68">
        <f>_xlfn.SINGLE(Alavanca)*'Demonstrativos (Mensal)'!$G$54</f>
        <v>1777.2378458333333</v>
      </c>
      <c r="C11" s="68">
        <f t="shared" si="5"/>
        <v>62.538340647242663</v>
      </c>
      <c r="D11" s="68">
        <f t="shared" si="0"/>
        <v>62.538340647242663</v>
      </c>
      <c r="E11" s="68">
        <f t="shared" si="1"/>
        <v>0</v>
      </c>
      <c r="F11" s="68">
        <f t="shared" si="2"/>
        <v>12483.427075</v>
      </c>
      <c r="I11" s="4">
        <v>5</v>
      </c>
      <c r="J11" s="123">
        <f>SUMIFS('Demonstrativos (Mensal)'!$39:$39,'Demonstrativos (Mensal)'!$6:$6,I11)</f>
        <v>7235.0375879321191</v>
      </c>
      <c r="K11" s="127">
        <f t="shared" si="3"/>
        <v>1110.826226335191</v>
      </c>
      <c r="L11" s="127">
        <f t="shared" si="4"/>
        <v>3237.6704917021466</v>
      </c>
      <c r="M11" s="130">
        <f t="shared" si="7"/>
        <v>1.6638020118358512</v>
      </c>
    </row>
    <row r="12" spans="1:13" s="9" customFormat="1" ht="15.75" customHeight="1" x14ac:dyDescent="0.3">
      <c r="A12" s="14">
        <v>7</v>
      </c>
      <c r="B12" s="68">
        <f>_xlfn.SINGLE(Alavanca)*'Demonstrativos (Mensal)'!$H$54</f>
        <v>1777.2378458333333</v>
      </c>
      <c r="C12" s="68">
        <f t="shared" si="5"/>
        <v>72.919766141862652</v>
      </c>
      <c r="D12" s="68">
        <f t="shared" si="0"/>
        <v>72.919766141862652</v>
      </c>
      <c r="E12" s="68">
        <f t="shared" si="1"/>
        <v>0</v>
      </c>
      <c r="F12" s="68">
        <f t="shared" si="2"/>
        <v>14260.664920833333</v>
      </c>
      <c r="I12" s="4">
        <v>6</v>
      </c>
      <c r="J12" s="123">
        <f>SUMIFS('Demonstrativos (Mensal)'!$39:$39,'Demonstrativos (Mensal)'!$6:$6,I12)</f>
        <v>7235.0375879321191</v>
      </c>
      <c r="K12" s="127">
        <f t="shared" si="3"/>
        <v>876.44370487639424</v>
      </c>
      <c r="L12" s="127">
        <f t="shared" si="4"/>
        <v>3472.053013160943</v>
      </c>
      <c r="M12" s="130">
        <f t="shared" si="7"/>
        <v>1.6638020118358516</v>
      </c>
    </row>
    <row r="13" spans="1:13" s="9" customFormat="1" ht="15.75" customHeight="1" x14ac:dyDescent="0.3">
      <c r="A13" s="14">
        <v>8</v>
      </c>
      <c r="B13" s="68">
        <f>_xlfn.SINGLE(Alavanca)*'Demonstrativos (Mensal)'!$I$54</f>
        <v>1777.2378458333333</v>
      </c>
      <c r="C13" s="68">
        <f t="shared" si="5"/>
        <v>83.301191636482642</v>
      </c>
      <c r="D13" s="68">
        <f t="shared" si="0"/>
        <v>83.301191636482642</v>
      </c>
      <c r="E13" s="68">
        <f t="shared" si="1"/>
        <v>0</v>
      </c>
      <c r="F13" s="68">
        <f t="shared" si="2"/>
        <v>16037.902766666666</v>
      </c>
      <c r="I13" s="4">
        <v>7</v>
      </c>
      <c r="J13" s="123">
        <f>SUMIFS('Demonstrativos (Mensal)'!$39:$39,'Demonstrativos (Mensal)'!$6:$6,I13)</f>
        <v>7235.0375879321191</v>
      </c>
      <c r="K13" s="127">
        <f t="shared" si="3"/>
        <v>625.09368579664533</v>
      </c>
      <c r="L13" s="127">
        <f t="shared" si="4"/>
        <v>3723.403032240692</v>
      </c>
      <c r="M13" s="130">
        <f t="shared" si="7"/>
        <v>1.6638020118358516</v>
      </c>
    </row>
    <row r="14" spans="1:13" s="9" customFormat="1" ht="15.75" customHeight="1" x14ac:dyDescent="0.3">
      <c r="A14" s="14">
        <v>9</v>
      </c>
      <c r="B14" s="68">
        <f>_xlfn.SINGLE(Alavanca)*'Demonstrativos (Mensal)'!$J$54</f>
        <v>1777.2378458333333</v>
      </c>
      <c r="C14" s="68">
        <f t="shared" si="5"/>
        <v>93.682617131102617</v>
      </c>
      <c r="D14" s="68">
        <f t="shared" si="0"/>
        <v>93.682617131102617</v>
      </c>
      <c r="E14" s="68">
        <f t="shared" si="1"/>
        <v>0</v>
      </c>
      <c r="F14" s="68">
        <f t="shared" si="2"/>
        <v>17815.140612499999</v>
      </c>
      <c r="I14" s="4">
        <v>8</v>
      </c>
      <c r="J14" s="123">
        <f>SUMIFS('Demonstrativos (Mensal)'!$39:$39,'Demonstrativos (Mensal)'!$6:$6,I14)</f>
        <v>7235.0375879321191</v>
      </c>
      <c r="K14" s="127">
        <f t="shared" si="3"/>
        <v>355.54785235233578</v>
      </c>
      <c r="L14" s="127">
        <f t="shared" si="4"/>
        <v>3992.9488656850021</v>
      </c>
      <c r="M14" s="130">
        <f t="shared" si="7"/>
        <v>1.6638020118358512</v>
      </c>
    </row>
    <row r="15" spans="1:13" s="9" customFormat="1" ht="15.75" customHeight="1" x14ac:dyDescent="0.3">
      <c r="A15" s="14">
        <v>10</v>
      </c>
      <c r="B15" s="68">
        <f>_xlfn.SINGLE(Alavanca)*'Demonstrativos (Mensal)'!$K$54</f>
        <v>1777.2378458333333</v>
      </c>
      <c r="C15" s="68">
        <f t="shared" si="5"/>
        <v>104.06404262572261</v>
      </c>
      <c r="D15" s="68">
        <f t="shared" si="0"/>
        <v>104.06404262572261</v>
      </c>
      <c r="E15" s="68">
        <f t="shared" si="1"/>
        <v>0</v>
      </c>
      <c r="F15" s="68">
        <f t="shared" si="2"/>
        <v>19592.378458333333</v>
      </c>
      <c r="I15" s="4">
        <v>9</v>
      </c>
      <c r="J15" s="123">
        <f>SUMIFS('Demonstrativos (Mensal)'!$39:$39,'Demonstrativos (Mensal)'!$6:$6,I15)</f>
        <v>7235.0375879321191</v>
      </c>
      <c r="K15" s="127">
        <f t="shared" si="3"/>
        <v>0</v>
      </c>
      <c r="L15" s="127">
        <f t="shared" si="4"/>
        <v>0</v>
      </c>
      <c r="M15" s="130" t="s">
        <v>165</v>
      </c>
    </row>
    <row r="16" spans="1:13" s="9" customFormat="1" ht="15.75" customHeight="1" x14ac:dyDescent="0.3">
      <c r="A16" s="14">
        <v>11</v>
      </c>
      <c r="B16" s="68">
        <f>_xlfn.SINGLE(Alavanca)*'Demonstrativos (Mensal)'!$L$54</f>
        <v>1777.2378458333333</v>
      </c>
      <c r="C16" s="68">
        <f t="shared" si="5"/>
        <v>114.4454681203426</v>
      </c>
      <c r="D16" s="68">
        <f t="shared" si="0"/>
        <v>114.4454681203426</v>
      </c>
      <c r="E16" s="68">
        <f t="shared" si="1"/>
        <v>0</v>
      </c>
      <c r="F16" s="68">
        <f t="shared" si="2"/>
        <v>21369.616304166666</v>
      </c>
      <c r="I16" s="4">
        <v>10</v>
      </c>
      <c r="J16" s="123">
        <f>SUMIFS('Demonstrativos (Mensal)'!$39:$39,'Demonstrativos (Mensal)'!$6:$6,I16)</f>
        <v>7235.0375879321191</v>
      </c>
      <c r="K16" s="127">
        <f t="shared" si="3"/>
        <v>0</v>
      </c>
      <c r="L16" s="127">
        <f t="shared" si="4"/>
        <v>0</v>
      </c>
      <c r="M16" s="130" t="s">
        <v>165</v>
      </c>
    </row>
    <row r="17" spans="1:13" s="9" customFormat="1" ht="15.75" customHeight="1" x14ac:dyDescent="0.3">
      <c r="A17" s="14">
        <v>12</v>
      </c>
      <c r="B17" s="68">
        <f>_xlfn.SINGLE(Alavanca)*'Demonstrativos (Mensal)'!$M$54</f>
        <v>1777.2378458333333</v>
      </c>
      <c r="C17" s="68">
        <f t="shared" si="5"/>
        <v>124.82689361496259</v>
      </c>
      <c r="D17" s="68">
        <f t="shared" si="0"/>
        <v>124.82689361496259</v>
      </c>
      <c r="E17" s="68">
        <f t="shared" si="1"/>
        <v>0</v>
      </c>
      <c r="F17" s="68">
        <f t="shared" si="2"/>
        <v>23146.854149999999</v>
      </c>
      <c r="I17" s="4">
        <v>11</v>
      </c>
      <c r="J17" s="123">
        <f>SUMIFS('Demonstrativos (Mensal)'!$39:$39,'Demonstrativos (Mensal)'!$6:$6,I17)</f>
        <v>7235.0375879321191</v>
      </c>
      <c r="K17" s="127">
        <f t="shared" si="3"/>
        <v>0</v>
      </c>
      <c r="L17" s="127">
        <f t="shared" si="4"/>
        <v>0</v>
      </c>
      <c r="M17" s="130" t="s">
        <v>165</v>
      </c>
    </row>
    <row r="18" spans="1:13" s="9" customFormat="1" ht="15.75" customHeight="1" x14ac:dyDescent="0.3">
      <c r="A18" s="14">
        <v>13</v>
      </c>
      <c r="B18" s="68">
        <f>_xlfn.SINGLE(Alavanca)*'Demonstrativos (Mensal)'!$N$54</f>
        <v>0</v>
      </c>
      <c r="C18" s="68">
        <f t="shared" si="5"/>
        <v>135.20831910958256</v>
      </c>
      <c r="D18" s="68">
        <f t="shared" si="0"/>
        <v>135.20831910958256</v>
      </c>
      <c r="E18" s="68">
        <f t="shared" si="1"/>
        <v>0</v>
      </c>
      <c r="F18" s="68">
        <f t="shared" si="2"/>
        <v>23146.854149999999</v>
      </c>
      <c r="I18" s="4">
        <v>12</v>
      </c>
      <c r="J18" s="123">
        <f>SUMIFS('Demonstrativos (Mensal)'!$39:$39,'Demonstrativos (Mensal)'!$6:$6,I18)</f>
        <v>7235.0375879321191</v>
      </c>
      <c r="K18" s="127">
        <f t="shared" si="3"/>
        <v>0</v>
      </c>
      <c r="L18" s="127">
        <f t="shared" si="4"/>
        <v>0</v>
      </c>
      <c r="M18" s="130" t="s">
        <v>165</v>
      </c>
    </row>
    <row r="19" spans="1:13" s="9" customFormat="1" ht="15.75" customHeight="1" x14ac:dyDescent="0.3">
      <c r="A19" s="14">
        <v>14</v>
      </c>
      <c r="B19" s="68">
        <f>_xlfn.SINGLE(Alavanca)*'Demonstrativos (Mensal)'!$O$54</f>
        <v>0</v>
      </c>
      <c r="C19" s="68">
        <f t="shared" si="5"/>
        <v>135.20831910958256</v>
      </c>
      <c r="D19" s="68">
        <f t="shared" si="0"/>
        <v>135.20831910958256</v>
      </c>
      <c r="E19" s="68">
        <f t="shared" si="1"/>
        <v>0</v>
      </c>
      <c r="F19" s="68">
        <f t="shared" si="2"/>
        <v>23146.854149999999</v>
      </c>
      <c r="I19" s="4">
        <v>13</v>
      </c>
      <c r="J19" s="123">
        <f>SUMIFS('Demonstrativos (Mensal)'!$39:$39,'Demonstrativos (Mensal)'!$6:$6,I19)</f>
        <v>7235.0375879321191</v>
      </c>
      <c r="K19" s="127">
        <f t="shared" si="3"/>
        <v>0</v>
      </c>
      <c r="L19" s="127">
        <f t="shared" si="4"/>
        <v>0</v>
      </c>
      <c r="M19" s="130" t="s">
        <v>165</v>
      </c>
    </row>
    <row r="20" spans="1:13" s="9" customFormat="1" ht="15.75" customHeight="1" x14ac:dyDescent="0.3">
      <c r="A20" s="14">
        <v>15</v>
      </c>
      <c r="B20" s="68">
        <f>_xlfn.SINGLE(Alavanca)*'Demonstrativos (Mensal)'!$P$54</f>
        <v>0</v>
      </c>
      <c r="C20" s="68">
        <f t="shared" si="5"/>
        <v>135.20831910958256</v>
      </c>
      <c r="D20" s="68">
        <f t="shared" si="0"/>
        <v>135.20831910958256</v>
      </c>
      <c r="E20" s="68">
        <f t="shared" si="1"/>
        <v>0</v>
      </c>
      <c r="F20" s="68">
        <f t="shared" si="2"/>
        <v>23146.854149999999</v>
      </c>
      <c r="I20" s="4">
        <v>14</v>
      </c>
      <c r="J20" s="123">
        <f>SUMIFS('Demonstrativos (Mensal)'!$39:$39,'Demonstrativos (Mensal)'!$6:$6,I20)</f>
        <v>7235.0375879321191</v>
      </c>
      <c r="K20" s="127">
        <f t="shared" si="3"/>
        <v>0</v>
      </c>
      <c r="L20" s="127">
        <f t="shared" si="4"/>
        <v>0</v>
      </c>
      <c r="M20" s="130" t="s">
        <v>165</v>
      </c>
    </row>
    <row r="21" spans="1:13" s="9" customFormat="1" ht="15.75" customHeight="1" x14ac:dyDescent="0.3">
      <c r="A21" s="14">
        <v>16</v>
      </c>
      <c r="B21" s="68">
        <f>_xlfn.SINGLE(Alavanca)*'Demonstrativos (Mensal)'!$Q$54</f>
        <v>0</v>
      </c>
      <c r="C21" s="68">
        <f t="shared" si="5"/>
        <v>135.20831910958256</v>
      </c>
      <c r="D21" s="68">
        <f t="shared" si="0"/>
        <v>135.20831910958256</v>
      </c>
      <c r="E21" s="68">
        <f t="shared" si="1"/>
        <v>0</v>
      </c>
      <c r="F21" s="68">
        <f t="shared" si="2"/>
        <v>23146.854149999999</v>
      </c>
      <c r="I21" s="4">
        <v>15</v>
      </c>
      <c r="J21" s="123">
        <f>SUMIFS('Demonstrativos (Mensal)'!$39:$39,'Demonstrativos (Mensal)'!$6:$6,I21)</f>
        <v>7235.0375879321191</v>
      </c>
      <c r="K21" s="127">
        <f t="shared" si="3"/>
        <v>0</v>
      </c>
      <c r="L21" s="127">
        <f t="shared" si="4"/>
        <v>0</v>
      </c>
      <c r="M21" s="130" t="s">
        <v>165</v>
      </c>
    </row>
    <row r="22" spans="1:13" s="9" customFormat="1" ht="15.75" customHeight="1" x14ac:dyDescent="0.3">
      <c r="A22" s="14">
        <v>17</v>
      </c>
      <c r="B22" s="68">
        <f>_xlfn.SINGLE(Alavanca)*'Demonstrativos (Mensal)'!$R$54</f>
        <v>0</v>
      </c>
      <c r="C22" s="68">
        <f t="shared" si="5"/>
        <v>135.20831910958256</v>
      </c>
      <c r="D22" s="68">
        <f t="shared" si="0"/>
        <v>135.20831910958256</v>
      </c>
      <c r="E22" s="68">
        <f t="shared" si="1"/>
        <v>0</v>
      </c>
      <c r="F22" s="68">
        <f t="shared" si="2"/>
        <v>23146.854149999999</v>
      </c>
      <c r="I22" s="4">
        <v>16</v>
      </c>
      <c r="J22" s="123">
        <f>SUMIFS('Demonstrativos (Mensal)'!$39:$39,'Demonstrativos (Mensal)'!$6:$6,I22)</f>
        <v>7235.0375879321191</v>
      </c>
      <c r="K22" s="127">
        <f t="shared" si="3"/>
        <v>0</v>
      </c>
      <c r="L22" s="127">
        <f t="shared" si="4"/>
        <v>0</v>
      </c>
      <c r="M22" s="130" t="s">
        <v>165</v>
      </c>
    </row>
    <row r="23" spans="1:13" s="9" customFormat="1" ht="15.75" customHeight="1" x14ac:dyDescent="0.3">
      <c r="A23" s="14">
        <v>18</v>
      </c>
      <c r="B23" s="68">
        <f>_xlfn.SINGLE(Alavanca)*'Demonstrativos (Mensal)'!$S$54</f>
        <v>0</v>
      </c>
      <c r="C23" s="68">
        <f t="shared" si="5"/>
        <v>135.20831910958256</v>
      </c>
      <c r="D23" s="68">
        <f t="shared" si="0"/>
        <v>135.20831910958256</v>
      </c>
      <c r="E23" s="68">
        <f t="shared" si="1"/>
        <v>0</v>
      </c>
      <c r="F23" s="68">
        <f t="shared" si="2"/>
        <v>23146.854149999999</v>
      </c>
      <c r="I23" s="4">
        <v>17</v>
      </c>
      <c r="J23" s="123">
        <f>SUMIFS('Demonstrativos (Mensal)'!$39:$39,'Demonstrativos (Mensal)'!$6:$6,I23)</f>
        <v>7235.0375879321191</v>
      </c>
      <c r="K23" s="127">
        <f t="shared" si="3"/>
        <v>0</v>
      </c>
      <c r="L23" s="127">
        <f t="shared" si="4"/>
        <v>0</v>
      </c>
      <c r="M23" s="130" t="s">
        <v>165</v>
      </c>
    </row>
    <row r="24" spans="1:13" s="9" customFormat="1" ht="15.75" customHeight="1" thickBot="1" x14ac:dyDescent="0.35">
      <c r="A24" s="14">
        <v>19</v>
      </c>
      <c r="B24" s="68">
        <f>_xlfn.SINGLE(Alavanca)*'Demonstrativos (Mensal)'!$T$54</f>
        <v>0</v>
      </c>
      <c r="C24" s="68">
        <f t="shared" si="5"/>
        <v>135.20831910958256</v>
      </c>
      <c r="D24" s="68">
        <f t="shared" si="0"/>
        <v>135.20831910958256</v>
      </c>
      <c r="E24" s="68">
        <f t="shared" si="1"/>
        <v>0</v>
      </c>
      <c r="F24" s="68">
        <f t="shared" si="2"/>
        <v>23146.854149999999</v>
      </c>
      <c r="I24" s="5">
        <v>18</v>
      </c>
      <c r="J24" s="124">
        <f>SUMIFS('Demonstrativos (Mensal)'!$39:$39,'Demonstrativos (Mensal)'!$6:$6,I24)</f>
        <v>7235.0375879321191</v>
      </c>
      <c r="K24" s="128">
        <f t="shared" si="3"/>
        <v>0</v>
      </c>
      <c r="L24" s="128">
        <f t="shared" si="4"/>
        <v>0</v>
      </c>
      <c r="M24" s="131" t="s">
        <v>165</v>
      </c>
    </row>
    <row r="25" spans="1:13" s="9" customFormat="1" ht="15.75" customHeight="1" x14ac:dyDescent="0.3">
      <c r="A25" s="14">
        <v>20</v>
      </c>
      <c r="B25" s="68">
        <f>_xlfn.SINGLE(Alavanca)*'Demonstrativos (Mensal)'!$U$54</f>
        <v>0</v>
      </c>
      <c r="C25" s="68">
        <f t="shared" si="5"/>
        <v>135.20831910958256</v>
      </c>
      <c r="D25" s="68">
        <f t="shared" si="0"/>
        <v>135.20831910958256</v>
      </c>
      <c r="E25" s="68">
        <f t="shared" si="1"/>
        <v>0</v>
      </c>
      <c r="F25" s="68">
        <f t="shared" si="2"/>
        <v>23146.854149999999</v>
      </c>
      <c r="I25"/>
      <c r="J25"/>
      <c r="K25"/>
      <c r="L25"/>
      <c r="M25"/>
    </row>
    <row r="26" spans="1:13" s="9" customFormat="1" ht="15.75" customHeight="1" x14ac:dyDescent="0.3">
      <c r="A26" s="14">
        <v>21</v>
      </c>
      <c r="B26" s="68">
        <f>_xlfn.SINGLE(Alavanca)*'Demonstrativos (Mensal)'!$V$54</f>
        <v>0</v>
      </c>
      <c r="C26" s="68">
        <f t="shared" si="5"/>
        <v>135.20831910958256</v>
      </c>
      <c r="D26" s="68">
        <f t="shared" si="0"/>
        <v>135.20831910958256</v>
      </c>
      <c r="E26" s="68">
        <f t="shared" si="1"/>
        <v>0</v>
      </c>
      <c r="F26" s="68">
        <f t="shared" si="2"/>
        <v>23146.854149999999</v>
      </c>
      <c r="I26"/>
      <c r="J26"/>
      <c r="K26"/>
      <c r="L26"/>
      <c r="M26"/>
    </row>
    <row r="27" spans="1:13" s="9" customFormat="1" ht="15.75" customHeight="1" x14ac:dyDescent="0.3">
      <c r="A27" s="14">
        <v>22</v>
      </c>
      <c r="B27" s="68">
        <f>_xlfn.SINGLE(Alavanca)*'Demonstrativos (Mensal)'!$W$54</f>
        <v>0</v>
      </c>
      <c r="C27" s="68">
        <f t="shared" si="5"/>
        <v>135.20831910958256</v>
      </c>
      <c r="D27" s="68">
        <f t="shared" si="0"/>
        <v>135.20831910958256</v>
      </c>
      <c r="E27" s="68">
        <f t="shared" si="1"/>
        <v>0</v>
      </c>
      <c r="F27" s="68">
        <f t="shared" si="2"/>
        <v>23146.854149999999</v>
      </c>
      <c r="J27"/>
      <c r="K27"/>
      <c r="L27"/>
      <c r="M27"/>
    </row>
    <row r="28" spans="1:13" s="9" customFormat="1" ht="15.75" customHeight="1" x14ac:dyDescent="0.3">
      <c r="A28" s="14">
        <v>23</v>
      </c>
      <c r="B28" s="68">
        <f>_xlfn.SINGLE(Alavanca)*'Demonstrativos (Mensal)'!$X$54</f>
        <v>0</v>
      </c>
      <c r="C28" s="68">
        <f t="shared" si="5"/>
        <v>135.20831910958256</v>
      </c>
      <c r="D28" s="68">
        <f t="shared" si="0"/>
        <v>135.20831910958256</v>
      </c>
      <c r="E28" s="68">
        <f t="shared" si="1"/>
        <v>0</v>
      </c>
      <c r="F28" s="68">
        <f t="shared" si="2"/>
        <v>23146.854149999999</v>
      </c>
    </row>
    <row r="29" spans="1:13" s="9" customFormat="1" ht="15.75" customHeight="1" x14ac:dyDescent="0.3">
      <c r="A29" s="14">
        <v>24</v>
      </c>
      <c r="B29" s="68">
        <f>_xlfn.SINGLE(Alavanca)*'Demonstrativos (Mensal)'!$Y$54</f>
        <v>0</v>
      </c>
      <c r="C29" s="68">
        <f t="shared" si="5"/>
        <v>135.20831910958256</v>
      </c>
      <c r="D29" s="68">
        <f t="shared" si="0"/>
        <v>135.20831910958256</v>
      </c>
      <c r="E29" s="68">
        <f t="shared" si="1"/>
        <v>0</v>
      </c>
      <c r="F29" s="68">
        <f t="shared" si="2"/>
        <v>23146.854149999999</v>
      </c>
    </row>
    <row r="30" spans="1:13" s="9" customFormat="1" ht="15.75" customHeight="1" x14ac:dyDescent="0.3">
      <c r="A30" s="14">
        <v>25</v>
      </c>
      <c r="B30" s="68">
        <v>0</v>
      </c>
      <c r="C30" s="68">
        <f t="shared" si="5"/>
        <v>135.20831910958256</v>
      </c>
      <c r="D30" s="188">
        <v>362.37472650311145</v>
      </c>
      <c r="E30" s="68">
        <f t="shared" ref="E30:E61" si="8">D30-C30</f>
        <v>227.16640739352889</v>
      </c>
      <c r="F30" s="68">
        <f t="shared" si="2"/>
        <v>22919.687742606471</v>
      </c>
    </row>
    <row r="31" spans="1:13" s="9" customFormat="1" ht="15.75" customHeight="1" x14ac:dyDescent="0.3">
      <c r="A31" s="14">
        <v>26</v>
      </c>
      <c r="B31" s="68">
        <v>0</v>
      </c>
      <c r="C31" s="68">
        <f t="shared" si="5"/>
        <v>133.8813660859536</v>
      </c>
      <c r="D31" s="68">
        <f t="shared" ref="D31:D62" si="9">D30</f>
        <v>362.37472650311145</v>
      </c>
      <c r="E31" s="68">
        <f t="shared" si="8"/>
        <v>228.49336041715785</v>
      </c>
      <c r="F31" s="68">
        <f t="shared" si="2"/>
        <v>22691.194382189315</v>
      </c>
    </row>
    <row r="32" spans="1:13" s="9" customFormat="1" ht="15.75" customHeight="1" x14ac:dyDescent="0.3">
      <c r="A32" s="14">
        <v>27</v>
      </c>
      <c r="B32" s="68">
        <v>0</v>
      </c>
      <c r="C32" s="68">
        <f t="shared" si="5"/>
        <v>132.54666189723324</v>
      </c>
      <c r="D32" s="68">
        <f t="shared" si="9"/>
        <v>362.37472650311145</v>
      </c>
      <c r="E32" s="68">
        <f t="shared" si="8"/>
        <v>229.82806460587821</v>
      </c>
      <c r="F32" s="68">
        <f t="shared" si="2"/>
        <v>22461.366317583437</v>
      </c>
    </row>
    <row r="33" spans="1:6" s="9" customFormat="1" ht="15.75" customHeight="1" x14ac:dyDescent="0.3">
      <c r="A33" s="14">
        <v>28</v>
      </c>
      <c r="B33" s="68">
        <v>0</v>
      </c>
      <c r="C33" s="68">
        <f t="shared" si="5"/>
        <v>131.20416126633998</v>
      </c>
      <c r="D33" s="68">
        <f t="shared" si="9"/>
        <v>362.37472650311145</v>
      </c>
      <c r="E33" s="68">
        <f t="shared" si="8"/>
        <v>231.17056523677147</v>
      </c>
      <c r="F33" s="68">
        <f t="shared" si="2"/>
        <v>22230.195752346666</v>
      </c>
    </row>
    <row r="34" spans="1:6" s="9" customFormat="1" ht="15.75" customHeight="1" x14ac:dyDescent="0.3">
      <c r="A34" s="14">
        <v>29</v>
      </c>
      <c r="B34" s="68">
        <v>0</v>
      </c>
      <c r="C34" s="68">
        <f t="shared" si="5"/>
        <v>129.85381865171408</v>
      </c>
      <c r="D34" s="68">
        <f t="shared" si="9"/>
        <v>362.37472650311145</v>
      </c>
      <c r="E34" s="68">
        <f t="shared" si="8"/>
        <v>232.52090785139737</v>
      </c>
      <c r="F34" s="68">
        <f t="shared" si="2"/>
        <v>21997.674844495268</v>
      </c>
    </row>
    <row r="35" spans="1:6" s="9" customFormat="1" ht="15.75" customHeight="1" x14ac:dyDescent="0.3">
      <c r="A35" s="14">
        <v>30</v>
      </c>
      <c r="B35" s="68">
        <v>0</v>
      </c>
      <c r="C35" s="68">
        <f t="shared" si="5"/>
        <v>128.49558824577264</v>
      </c>
      <c r="D35" s="68">
        <f t="shared" si="9"/>
        <v>362.37472650311145</v>
      </c>
      <c r="E35" s="68">
        <f t="shared" si="8"/>
        <v>233.87913825733881</v>
      </c>
      <c r="F35" s="68">
        <f t="shared" si="2"/>
        <v>21763.795706237928</v>
      </c>
    </row>
    <row r="36" spans="1:6" s="9" customFormat="1" ht="15.75" customHeight="1" x14ac:dyDescent="0.3">
      <c r="A36" s="14">
        <v>31</v>
      </c>
      <c r="B36" s="68">
        <v>0</v>
      </c>
      <c r="C36" s="68">
        <f t="shared" si="5"/>
        <v>127.12942397335583</v>
      </c>
      <c r="D36" s="68">
        <f t="shared" si="9"/>
        <v>362.37472650311145</v>
      </c>
      <c r="E36" s="68">
        <f t="shared" si="8"/>
        <v>235.24530252975563</v>
      </c>
      <c r="F36" s="68">
        <f t="shared" si="2"/>
        <v>21528.550403708174</v>
      </c>
    </row>
    <row r="37" spans="1:6" s="9" customFormat="1" ht="15.75" customHeight="1" x14ac:dyDescent="0.3">
      <c r="A37" s="14">
        <v>32</v>
      </c>
      <c r="B37" s="68">
        <v>0</v>
      </c>
      <c r="C37" s="68">
        <f t="shared" si="5"/>
        <v>125.75527949016379</v>
      </c>
      <c r="D37" s="68">
        <f t="shared" si="9"/>
        <v>362.37472650311145</v>
      </c>
      <c r="E37" s="68">
        <f t="shared" si="8"/>
        <v>236.61944701294766</v>
      </c>
      <c r="F37" s="68">
        <f t="shared" si="2"/>
        <v>21291.930956695225</v>
      </c>
    </row>
    <row r="38" spans="1:6" s="9" customFormat="1" ht="15.75" customHeight="1" x14ac:dyDescent="0.3">
      <c r="A38" s="14">
        <v>33</v>
      </c>
      <c r="B38" s="68">
        <v>0</v>
      </c>
      <c r="C38" s="68">
        <f t="shared" si="5"/>
        <v>124.37310818118443</v>
      </c>
      <c r="D38" s="68">
        <f t="shared" si="9"/>
        <v>362.37472650311145</v>
      </c>
      <c r="E38" s="68">
        <f t="shared" si="8"/>
        <v>238.00161832192703</v>
      </c>
      <c r="F38" s="68">
        <f t="shared" si="2"/>
        <v>21053.929338373298</v>
      </c>
    </row>
    <row r="39" spans="1:6" s="9" customFormat="1" ht="15.75" customHeight="1" x14ac:dyDescent="0.3">
      <c r="A39" s="14">
        <v>34</v>
      </c>
      <c r="B39" s="68">
        <v>0</v>
      </c>
      <c r="C39" s="68">
        <f t="shared" ref="C39:C70" si="10">_xlfn.SINGLE(juros_financ)*F38</f>
        <v>122.98286315911226</v>
      </c>
      <c r="D39" s="68">
        <f t="shared" si="9"/>
        <v>362.37472650311145</v>
      </c>
      <c r="E39" s="68">
        <f t="shared" si="8"/>
        <v>239.3918633439992</v>
      </c>
      <c r="F39" s="68">
        <f t="shared" si="2"/>
        <v>20814.537475029298</v>
      </c>
    </row>
    <row r="40" spans="1:6" s="9" customFormat="1" ht="15.75" customHeight="1" x14ac:dyDescent="0.3">
      <c r="A40" s="14">
        <v>35</v>
      </c>
      <c r="B40" s="68">
        <v>0</v>
      </c>
      <c r="C40" s="68">
        <f t="shared" si="10"/>
        <v>121.58449726275769</v>
      </c>
      <c r="D40" s="68">
        <f t="shared" si="9"/>
        <v>362.37472650311145</v>
      </c>
      <c r="E40" s="68">
        <f t="shared" si="8"/>
        <v>240.79022924035377</v>
      </c>
      <c r="F40" s="68">
        <f t="shared" si="2"/>
        <v>20573.747245788945</v>
      </c>
    </row>
    <row r="41" spans="1:6" s="9" customFormat="1" ht="15.75" customHeight="1" x14ac:dyDescent="0.3">
      <c r="A41" s="14">
        <v>36</v>
      </c>
      <c r="B41" s="68">
        <v>0</v>
      </c>
      <c r="C41" s="68">
        <f t="shared" si="10"/>
        <v>120.17796305544731</v>
      </c>
      <c r="D41" s="68">
        <f t="shared" si="9"/>
        <v>362.37472650311145</v>
      </c>
      <c r="E41" s="68">
        <f t="shared" si="8"/>
        <v>242.19676344766413</v>
      </c>
      <c r="F41" s="68">
        <f t="shared" si="2"/>
        <v>20331.550482341281</v>
      </c>
    </row>
    <row r="42" spans="1:6" s="9" customFormat="1" ht="15.75" customHeight="1" x14ac:dyDescent="0.3">
      <c r="A42" s="14">
        <v>37</v>
      </c>
      <c r="B42" s="68">
        <v>0</v>
      </c>
      <c r="C42" s="68">
        <f t="shared" si="10"/>
        <v>118.76321282341461</v>
      </c>
      <c r="D42" s="68">
        <f t="shared" si="9"/>
        <v>362.37472650311145</v>
      </c>
      <c r="E42" s="68">
        <f t="shared" si="8"/>
        <v>243.61151367969683</v>
      </c>
      <c r="F42" s="68">
        <f t="shared" si="2"/>
        <v>20087.938968661583</v>
      </c>
    </row>
    <row r="43" spans="1:6" s="9" customFormat="1" ht="15.75" customHeight="1" x14ac:dyDescent="0.3">
      <c r="A43" s="14">
        <v>38</v>
      </c>
      <c r="B43" s="68">
        <v>0</v>
      </c>
      <c r="C43" s="68">
        <f t="shared" si="10"/>
        <v>117.34019857418139</v>
      </c>
      <c r="D43" s="68">
        <f t="shared" si="9"/>
        <v>362.37472650311145</v>
      </c>
      <c r="E43" s="68">
        <f t="shared" si="8"/>
        <v>245.03452792893006</v>
      </c>
      <c r="F43" s="68">
        <f t="shared" si="2"/>
        <v>19842.904440732655</v>
      </c>
    </row>
    <row r="44" spans="1:6" s="9" customFormat="1" ht="15.75" customHeight="1" x14ac:dyDescent="0.3">
      <c r="A44" s="14">
        <v>39</v>
      </c>
      <c r="B44" s="68">
        <v>0</v>
      </c>
      <c r="C44" s="68">
        <f t="shared" si="10"/>
        <v>115.9088720349298</v>
      </c>
      <c r="D44" s="68">
        <f t="shared" si="9"/>
        <v>362.37472650311145</v>
      </c>
      <c r="E44" s="68">
        <f t="shared" si="8"/>
        <v>246.46585446818165</v>
      </c>
      <c r="F44" s="68">
        <f t="shared" si="2"/>
        <v>19596.438586264474</v>
      </c>
    </row>
    <row r="45" spans="1:6" s="9" customFormat="1" ht="15.75" customHeight="1" x14ac:dyDescent="0.3">
      <c r="A45" s="14">
        <v>40</v>
      </c>
      <c r="B45" s="68">
        <v>0</v>
      </c>
      <c r="C45" s="68">
        <f t="shared" si="10"/>
        <v>114.46918465086472</v>
      </c>
      <c r="D45" s="68">
        <f t="shared" si="9"/>
        <v>362.37472650311145</v>
      </c>
      <c r="E45" s="68">
        <f t="shared" si="8"/>
        <v>247.90554185224673</v>
      </c>
      <c r="F45" s="68">
        <f t="shared" si="2"/>
        <v>19348.533044412226</v>
      </c>
    </row>
    <row r="46" spans="1:6" s="9" customFormat="1" ht="15.75" customHeight="1" x14ac:dyDescent="0.3">
      <c r="A46" s="14">
        <v>41</v>
      </c>
      <c r="B46" s="68">
        <v>0</v>
      </c>
      <c r="C46" s="68">
        <f t="shared" si="10"/>
        <v>113.02108758356658</v>
      </c>
      <c r="D46" s="68">
        <f t="shared" si="9"/>
        <v>362.37472650311145</v>
      </c>
      <c r="E46" s="68">
        <f t="shared" si="8"/>
        <v>249.35363891954486</v>
      </c>
      <c r="F46" s="68">
        <f t="shared" si="2"/>
        <v>19099.179405492683</v>
      </c>
    </row>
    <row r="47" spans="1:6" s="9" customFormat="1" ht="15.75" customHeight="1" x14ac:dyDescent="0.3">
      <c r="A47" s="14">
        <v>42</v>
      </c>
      <c r="B47" s="68">
        <v>0</v>
      </c>
      <c r="C47" s="68">
        <f t="shared" si="10"/>
        <v>111.56453170933477</v>
      </c>
      <c r="D47" s="68">
        <f t="shared" si="9"/>
        <v>362.37472650311145</v>
      </c>
      <c r="E47" s="68">
        <f t="shared" si="8"/>
        <v>250.81019479377667</v>
      </c>
      <c r="F47" s="68">
        <f t="shared" si="2"/>
        <v>18848.369210698907</v>
      </c>
    </row>
    <row r="48" spans="1:6" s="9" customFormat="1" ht="15.75" customHeight="1" x14ac:dyDescent="0.3">
      <c r="A48" s="14">
        <v>43</v>
      </c>
      <c r="B48" s="68">
        <v>0</v>
      </c>
      <c r="C48" s="68">
        <f t="shared" si="10"/>
        <v>110.0994676175211</v>
      </c>
      <c r="D48" s="68">
        <f t="shared" si="9"/>
        <v>362.37472650311145</v>
      </c>
      <c r="E48" s="68">
        <f t="shared" si="8"/>
        <v>252.27525888559035</v>
      </c>
      <c r="F48" s="68">
        <f t="shared" si="2"/>
        <v>18596.093951813316</v>
      </c>
    </row>
    <row r="49" spans="1:6" s="9" customFormat="1" ht="15.75" customHeight="1" x14ac:dyDescent="0.3">
      <c r="A49" s="14">
        <v>44</v>
      </c>
      <c r="B49" s="68">
        <v>0</v>
      </c>
      <c r="C49" s="68">
        <f t="shared" si="10"/>
        <v>108.62584560885365</v>
      </c>
      <c r="D49" s="68">
        <f t="shared" si="9"/>
        <v>362.37472650311145</v>
      </c>
      <c r="E49" s="68">
        <f t="shared" si="8"/>
        <v>253.74888089425781</v>
      </c>
      <c r="F49" s="68">
        <f t="shared" si="2"/>
        <v>18342.345070919058</v>
      </c>
    </row>
    <row r="50" spans="1:6" s="9" customFormat="1" ht="15.75" customHeight="1" x14ac:dyDescent="0.3">
      <c r="A50" s="14">
        <v>45</v>
      </c>
      <c r="B50" s="68">
        <v>0</v>
      </c>
      <c r="C50" s="68">
        <f t="shared" si="10"/>
        <v>107.1436156937509</v>
      </c>
      <c r="D50" s="68">
        <f t="shared" si="9"/>
        <v>362.37472650311145</v>
      </c>
      <c r="E50" s="68">
        <f t="shared" si="8"/>
        <v>255.23111080936053</v>
      </c>
      <c r="F50" s="68">
        <f t="shared" si="2"/>
        <v>18087.113960109698</v>
      </c>
    </row>
    <row r="51" spans="1:6" s="9" customFormat="1" ht="15.75" customHeight="1" x14ac:dyDescent="0.3">
      <c r="A51" s="14">
        <v>46</v>
      </c>
      <c r="B51" s="68">
        <v>0</v>
      </c>
      <c r="C51" s="68">
        <f t="shared" si="10"/>
        <v>105.65272759062587</v>
      </c>
      <c r="D51" s="68">
        <f t="shared" si="9"/>
        <v>362.37472650311145</v>
      </c>
      <c r="E51" s="68">
        <f t="shared" si="8"/>
        <v>256.72199891248556</v>
      </c>
      <c r="F51" s="68">
        <f t="shared" si="2"/>
        <v>17830.391961197212</v>
      </c>
    </row>
    <row r="52" spans="1:6" s="9" customFormat="1" ht="15.75" customHeight="1" x14ac:dyDescent="0.3">
      <c r="A52" s="14">
        <v>47</v>
      </c>
      <c r="B52" s="68">
        <v>0</v>
      </c>
      <c r="C52" s="68">
        <f t="shared" si="10"/>
        <v>104.15313072418044</v>
      </c>
      <c r="D52" s="68">
        <f t="shared" si="9"/>
        <v>362.37472650311145</v>
      </c>
      <c r="E52" s="68">
        <f t="shared" si="8"/>
        <v>258.22159577893103</v>
      </c>
      <c r="F52" s="68">
        <f t="shared" si="2"/>
        <v>17572.170365418282</v>
      </c>
    </row>
    <row r="53" spans="1:6" s="9" customFormat="1" ht="15.75" customHeight="1" x14ac:dyDescent="0.3">
      <c r="A53" s="14">
        <v>48</v>
      </c>
      <c r="B53" s="68">
        <v>0</v>
      </c>
      <c r="C53" s="68">
        <f t="shared" si="10"/>
        <v>102.64477422368972</v>
      </c>
      <c r="D53" s="68">
        <f t="shared" si="9"/>
        <v>362.37472650311145</v>
      </c>
      <c r="E53" s="68">
        <f t="shared" si="8"/>
        <v>259.7299522794217</v>
      </c>
      <c r="F53" s="68">
        <f t="shared" si="2"/>
        <v>17312.440413138862</v>
      </c>
    </row>
    <row r="54" spans="1:6" s="9" customFormat="1" ht="15.75" customHeight="1" x14ac:dyDescent="0.3">
      <c r="A54" s="14">
        <v>49</v>
      </c>
      <c r="B54" s="68">
        <v>0</v>
      </c>
      <c r="C54" s="68">
        <f t="shared" si="10"/>
        <v>101.1276069212763</v>
      </c>
      <c r="D54" s="68">
        <f t="shared" si="9"/>
        <v>362.37472650311145</v>
      </c>
      <c r="E54" s="68">
        <f t="shared" si="8"/>
        <v>261.24711958183514</v>
      </c>
      <c r="F54" s="68">
        <f t="shared" si="2"/>
        <v>17051.193293557026</v>
      </c>
    </row>
    <row r="55" spans="1:6" s="9" customFormat="1" ht="15.75" customHeight="1" x14ac:dyDescent="0.3">
      <c r="A55" s="14">
        <v>50</v>
      </c>
      <c r="B55" s="68">
        <v>0</v>
      </c>
      <c r="C55" s="68">
        <f t="shared" si="10"/>
        <v>99.601577350174495</v>
      </c>
      <c r="D55" s="68">
        <f t="shared" si="9"/>
        <v>362.37472650311145</v>
      </c>
      <c r="E55" s="68">
        <f t="shared" si="8"/>
        <v>262.77314915293698</v>
      </c>
      <c r="F55" s="68">
        <f t="shared" si="2"/>
        <v>16788.420144404088</v>
      </c>
    </row>
    <row r="56" spans="1:6" s="9" customFormat="1" ht="15.75" customHeight="1" x14ac:dyDescent="0.3">
      <c r="A56" s="14">
        <v>51</v>
      </c>
      <c r="B56" s="68">
        <v>0</v>
      </c>
      <c r="C56" s="68">
        <f t="shared" si="10"/>
        <v>98.066633742984564</v>
      </c>
      <c r="D56" s="68">
        <f t="shared" si="9"/>
        <v>362.37472650311145</v>
      </c>
      <c r="E56" s="68">
        <f t="shared" si="8"/>
        <v>264.3080927601269</v>
      </c>
      <c r="F56" s="68">
        <f t="shared" si="2"/>
        <v>16524.112051643962</v>
      </c>
    </row>
    <row r="57" spans="1:6" s="9" customFormat="1" ht="15.75" customHeight="1" x14ac:dyDescent="0.3">
      <c r="A57" s="14">
        <v>52</v>
      </c>
      <c r="B57" s="68">
        <v>0</v>
      </c>
      <c r="C57" s="68">
        <f t="shared" si="10"/>
        <v>96.522724029916446</v>
      </c>
      <c r="D57" s="68">
        <f t="shared" si="9"/>
        <v>362.37472650311145</v>
      </c>
      <c r="E57" s="68">
        <f t="shared" si="8"/>
        <v>265.852002473195</v>
      </c>
      <c r="F57" s="68">
        <f t="shared" si="2"/>
        <v>16258.260049170767</v>
      </c>
    </row>
    <row r="58" spans="1:6" s="9" customFormat="1" ht="15.75" customHeight="1" x14ac:dyDescent="0.3">
      <c r="A58" s="14">
        <v>53</v>
      </c>
      <c r="B58" s="68">
        <v>0</v>
      </c>
      <c r="C58" s="68">
        <f t="shared" si="10"/>
        <v>94.96979583702344</v>
      </c>
      <c r="D58" s="68">
        <f t="shared" si="9"/>
        <v>362.37472650311145</v>
      </c>
      <c r="E58" s="68">
        <f t="shared" si="8"/>
        <v>267.40493066608803</v>
      </c>
      <c r="F58" s="68">
        <f t="shared" si="2"/>
        <v>15990.85511850468</v>
      </c>
    </row>
    <row r="59" spans="1:6" s="9" customFormat="1" ht="15.75" customHeight="1" x14ac:dyDescent="0.3">
      <c r="A59" s="14">
        <v>54</v>
      </c>
      <c r="B59" s="68">
        <v>0</v>
      </c>
      <c r="C59" s="68">
        <f t="shared" si="10"/>
        <v>93.407796484425617</v>
      </c>
      <c r="D59" s="68">
        <f t="shared" si="9"/>
        <v>362.37472650311145</v>
      </c>
      <c r="E59" s="68">
        <f t="shared" si="8"/>
        <v>268.96693001868584</v>
      </c>
      <c r="F59" s="68">
        <f t="shared" si="2"/>
        <v>15721.888188485995</v>
      </c>
    </row>
    <row r="60" spans="1:6" s="9" customFormat="1" ht="15.75" customHeight="1" x14ac:dyDescent="0.3">
      <c r="A60" s="14">
        <v>55</v>
      </c>
      <c r="B60" s="68">
        <v>0</v>
      </c>
      <c r="C60" s="68">
        <f t="shared" si="10"/>
        <v>91.836672984522679</v>
      </c>
      <c r="D60" s="68">
        <f t="shared" si="9"/>
        <v>362.37472650311145</v>
      </c>
      <c r="E60" s="68">
        <f t="shared" si="8"/>
        <v>270.53805351858875</v>
      </c>
      <c r="F60" s="68">
        <f t="shared" si="2"/>
        <v>15451.350134967406</v>
      </c>
    </row>
    <row r="61" spans="1:6" s="9" customFormat="1" ht="15.75" customHeight="1" x14ac:dyDescent="0.3">
      <c r="A61" s="14">
        <v>56</v>
      </c>
      <c r="B61" s="68">
        <v>0</v>
      </c>
      <c r="C61" s="68">
        <f t="shared" si="10"/>
        <v>90.256372040196439</v>
      </c>
      <c r="D61" s="68">
        <f t="shared" si="9"/>
        <v>362.37472650311145</v>
      </c>
      <c r="E61" s="68">
        <f t="shared" si="8"/>
        <v>272.11835446291502</v>
      </c>
      <c r="F61" s="68">
        <f t="shared" si="2"/>
        <v>15179.231780504491</v>
      </c>
    </row>
    <row r="62" spans="1:6" s="9" customFormat="1" ht="15.75" customHeight="1" x14ac:dyDescent="0.3">
      <c r="A62" s="14">
        <v>57</v>
      </c>
      <c r="B62" s="68">
        <v>0</v>
      </c>
      <c r="C62" s="68">
        <f t="shared" si="10"/>
        <v>88.666840043002935</v>
      </c>
      <c r="D62" s="68">
        <f t="shared" si="9"/>
        <v>362.37472650311145</v>
      </c>
      <c r="E62" s="68">
        <f t="shared" ref="E62:E93" si="11">D62-C62</f>
        <v>273.70788646010851</v>
      </c>
      <c r="F62" s="68">
        <f t="shared" si="2"/>
        <v>14905.523894044383</v>
      </c>
    </row>
    <row r="63" spans="1:6" s="9" customFormat="1" ht="15.75" customHeight="1" x14ac:dyDescent="0.3">
      <c r="A63" s="14">
        <v>58</v>
      </c>
      <c r="B63" s="68">
        <v>0</v>
      </c>
      <c r="C63" s="68">
        <f t="shared" si="10"/>
        <v>87.068023071353778</v>
      </c>
      <c r="D63" s="68">
        <f t="shared" ref="D63:D94" si="12">D62</f>
        <v>362.37472650311145</v>
      </c>
      <c r="E63" s="68">
        <f t="shared" si="11"/>
        <v>275.30670343175768</v>
      </c>
      <c r="F63" s="68">
        <f t="shared" si="2"/>
        <v>14630.217190612626</v>
      </c>
    </row>
    <row r="64" spans="1:6" s="9" customFormat="1" ht="15.75" customHeight="1" x14ac:dyDescent="0.3">
      <c r="A64" s="14">
        <v>59</v>
      </c>
      <c r="B64" s="68">
        <v>0</v>
      </c>
      <c r="C64" s="68">
        <f t="shared" si="10"/>
        <v>85.459866888687017</v>
      </c>
      <c r="D64" s="68">
        <f t="shared" si="12"/>
        <v>362.37472650311145</v>
      </c>
      <c r="E64" s="68">
        <f t="shared" si="11"/>
        <v>276.91485961442442</v>
      </c>
      <c r="F64" s="68">
        <f t="shared" si="2"/>
        <v>14353.302330998202</v>
      </c>
    </row>
    <row r="65" spans="1:6" s="9" customFormat="1" ht="15.75" customHeight="1" x14ac:dyDescent="0.3">
      <c r="A65" s="14">
        <v>60</v>
      </c>
      <c r="B65" s="68">
        <v>0</v>
      </c>
      <c r="C65" s="68">
        <f t="shared" si="10"/>
        <v>83.84231694162726</v>
      </c>
      <c r="D65" s="68">
        <f t="shared" si="12"/>
        <v>362.37472650311145</v>
      </c>
      <c r="E65" s="68">
        <f t="shared" si="11"/>
        <v>278.5324095614842</v>
      </c>
      <c r="F65" s="68">
        <f t="shared" si="2"/>
        <v>14074.769921436717</v>
      </c>
    </row>
    <row r="66" spans="1:6" s="9" customFormat="1" ht="15.75" customHeight="1" x14ac:dyDescent="0.3">
      <c r="A66" s="14">
        <v>61</v>
      </c>
      <c r="B66" s="68">
        <v>0</v>
      </c>
      <c r="C66" s="68">
        <f t="shared" si="10"/>
        <v>82.215318358135079</v>
      </c>
      <c r="D66" s="68">
        <f t="shared" si="12"/>
        <v>362.37472650311145</v>
      </c>
      <c r="E66" s="68">
        <f t="shared" si="11"/>
        <v>280.1594081449764</v>
      </c>
      <c r="F66" s="68">
        <f t="shared" si="2"/>
        <v>13794.61051329174</v>
      </c>
    </row>
    <row r="67" spans="1:6" s="9" customFormat="1" ht="15.75" customHeight="1" x14ac:dyDescent="0.3">
      <c r="A67" s="14">
        <v>62</v>
      </c>
      <c r="B67" s="68">
        <v>0</v>
      </c>
      <c r="C67" s="68">
        <f t="shared" si="10"/>
        <v>80.578815945645573</v>
      </c>
      <c r="D67" s="68">
        <f t="shared" si="12"/>
        <v>362.37472650311145</v>
      </c>
      <c r="E67" s="68">
        <f t="shared" si="11"/>
        <v>281.79591055746585</v>
      </c>
      <c r="F67" s="68">
        <f t="shared" si="2"/>
        <v>13512.814602734274</v>
      </c>
    </row>
    <row r="68" spans="1:6" s="9" customFormat="1" ht="15.75" customHeight="1" x14ac:dyDescent="0.3">
      <c r="A68" s="14">
        <v>63</v>
      </c>
      <c r="B68" s="68">
        <v>0</v>
      </c>
      <c r="C68" s="68">
        <f t="shared" si="10"/>
        <v>78.932754189196075</v>
      </c>
      <c r="D68" s="68">
        <f t="shared" si="12"/>
        <v>362.37472650311145</v>
      </c>
      <c r="E68" s="68">
        <f t="shared" si="11"/>
        <v>283.44197231391536</v>
      </c>
      <c r="F68" s="68">
        <f t="shared" si="2"/>
        <v>13229.372630420359</v>
      </c>
    </row>
    <row r="69" spans="1:6" s="9" customFormat="1" ht="15.75" customHeight="1" x14ac:dyDescent="0.3">
      <c r="A69" s="14">
        <v>64</v>
      </c>
      <c r="B69" s="68">
        <v>0</v>
      </c>
      <c r="C69" s="68">
        <f t="shared" si="10"/>
        <v>77.277077249542941</v>
      </c>
      <c r="D69" s="68">
        <f t="shared" si="12"/>
        <v>362.37472650311145</v>
      </c>
      <c r="E69" s="68">
        <f t="shared" si="11"/>
        <v>285.09764925356853</v>
      </c>
      <c r="F69" s="68">
        <f t="shared" si="2"/>
        <v>12944.274981166791</v>
      </c>
    </row>
    <row r="70" spans="1:6" s="9" customFormat="1" ht="15.75" customHeight="1" x14ac:dyDescent="0.3">
      <c r="A70" s="14">
        <v>65</v>
      </c>
      <c r="B70" s="68">
        <v>0</v>
      </c>
      <c r="C70" s="68">
        <f t="shared" si="10"/>
        <v>75.611728961267318</v>
      </c>
      <c r="D70" s="68">
        <f t="shared" si="12"/>
        <v>362.37472650311145</v>
      </c>
      <c r="E70" s="68">
        <f t="shared" si="11"/>
        <v>286.76299754184413</v>
      </c>
      <c r="F70" s="68">
        <f t="shared" si="2"/>
        <v>12657.511983624947</v>
      </c>
    </row>
    <row r="71" spans="1:6" s="9" customFormat="1" ht="15.75" customHeight="1" x14ac:dyDescent="0.3">
      <c r="A71" s="14">
        <v>66</v>
      </c>
      <c r="B71" s="68">
        <v>0</v>
      </c>
      <c r="C71" s="68">
        <f t="shared" ref="C71:C101" si="13">_xlfn.SINGLE(juros_financ)*F70</f>
        <v>73.936652830869775</v>
      </c>
      <c r="D71" s="68">
        <f t="shared" si="12"/>
        <v>362.37472650311145</v>
      </c>
      <c r="E71" s="68">
        <f t="shared" si="11"/>
        <v>288.43807367224167</v>
      </c>
      <c r="F71" s="68">
        <f t="shared" ref="F71:F101" si="14">F70+B71-E71</f>
        <v>12369.073909952705</v>
      </c>
    </row>
    <row r="72" spans="1:6" s="9" customFormat="1" ht="15.75" customHeight="1" x14ac:dyDescent="0.3">
      <c r="A72" s="14">
        <v>67</v>
      </c>
      <c r="B72" s="68">
        <v>0</v>
      </c>
      <c r="C72" s="68">
        <f t="shared" si="13"/>
        <v>72.25179203485402</v>
      </c>
      <c r="D72" s="68">
        <f t="shared" si="12"/>
        <v>362.37472650311145</v>
      </c>
      <c r="E72" s="68">
        <f t="shared" si="11"/>
        <v>290.12293446825743</v>
      </c>
      <c r="F72" s="68">
        <f t="shared" si="14"/>
        <v>12078.950975484448</v>
      </c>
    </row>
    <row r="73" spans="1:6" s="9" customFormat="1" ht="15.75" customHeight="1" x14ac:dyDescent="0.3">
      <c r="A73" s="14">
        <v>68</v>
      </c>
      <c r="B73" s="68">
        <v>0</v>
      </c>
      <c r="C73" s="68">
        <f t="shared" si="13"/>
        <v>70.557089417799133</v>
      </c>
      <c r="D73" s="68">
        <f t="shared" si="12"/>
        <v>362.37472650311145</v>
      </c>
      <c r="E73" s="68">
        <f t="shared" si="11"/>
        <v>291.8176370853123</v>
      </c>
      <c r="F73" s="68">
        <f t="shared" si="14"/>
        <v>11787.133338399135</v>
      </c>
    </row>
    <row r="74" spans="1:6" s="9" customFormat="1" ht="15.75" customHeight="1" x14ac:dyDescent="0.3">
      <c r="A74" s="14">
        <v>69</v>
      </c>
      <c r="B74" s="68">
        <v>0</v>
      </c>
      <c r="C74" s="68">
        <f t="shared" si="13"/>
        <v>68.852487490420799</v>
      </c>
      <c r="D74" s="68">
        <f t="shared" si="12"/>
        <v>362.37472650311145</v>
      </c>
      <c r="E74" s="68">
        <f t="shared" si="11"/>
        <v>293.52223901269065</v>
      </c>
      <c r="F74" s="68">
        <f t="shared" si="14"/>
        <v>11493.611099386444</v>
      </c>
    </row>
    <row r="75" spans="1:6" s="9" customFormat="1" ht="15.75" customHeight="1" x14ac:dyDescent="0.3">
      <c r="A75" s="14">
        <v>70</v>
      </c>
      <c r="B75" s="68">
        <v>0</v>
      </c>
      <c r="C75" s="68">
        <f t="shared" si="13"/>
        <v>67.13792842762102</v>
      </c>
      <c r="D75" s="68">
        <f t="shared" si="12"/>
        <v>362.37472650311145</v>
      </c>
      <c r="E75" s="68">
        <f t="shared" si="11"/>
        <v>295.23679807549041</v>
      </c>
      <c r="F75" s="68">
        <f t="shared" si="14"/>
        <v>11198.374301310954</v>
      </c>
    </row>
    <row r="76" spans="1:6" s="9" customFormat="1" ht="15.75" customHeight="1" x14ac:dyDescent="0.3">
      <c r="A76" s="14">
        <v>71</v>
      </c>
      <c r="B76" s="68">
        <v>0</v>
      </c>
      <c r="C76" s="68">
        <f t="shared" si="13"/>
        <v>65.413354066526594</v>
      </c>
      <c r="D76" s="68">
        <f t="shared" si="12"/>
        <v>362.37472650311145</v>
      </c>
      <c r="E76" s="68">
        <f t="shared" si="11"/>
        <v>296.96137243658484</v>
      </c>
      <c r="F76" s="68">
        <f t="shared" si="14"/>
        <v>10901.41292887437</v>
      </c>
    </row>
    <row r="77" spans="1:6" s="9" customFormat="1" ht="15.75" customHeight="1" x14ac:dyDescent="0.3">
      <c r="A77" s="14">
        <v>72</v>
      </c>
      <c r="B77" s="68">
        <v>0</v>
      </c>
      <c r="C77" s="68">
        <f t="shared" si="13"/>
        <v>63.678705904515972</v>
      </c>
      <c r="D77" s="68">
        <f t="shared" si="12"/>
        <v>362.37472650311145</v>
      </c>
      <c r="E77" s="68">
        <f t="shared" si="11"/>
        <v>298.69602059859545</v>
      </c>
      <c r="F77" s="68">
        <f t="shared" si="14"/>
        <v>10602.716908275774</v>
      </c>
    </row>
    <row r="78" spans="1:6" s="9" customFormat="1" ht="15.75" customHeight="1" x14ac:dyDescent="0.3">
      <c r="A78" s="14">
        <v>73</v>
      </c>
      <c r="B78" s="68">
        <v>0</v>
      </c>
      <c r="C78" s="68">
        <f t="shared" si="13"/>
        <v>61.933925097234763</v>
      </c>
      <c r="D78" s="68">
        <f t="shared" si="12"/>
        <v>362.37472650311145</v>
      </c>
      <c r="E78" s="68">
        <f t="shared" si="11"/>
        <v>300.4408014058767</v>
      </c>
      <c r="F78" s="68">
        <f t="shared" si="14"/>
        <v>10302.276106869896</v>
      </c>
    </row>
    <row r="79" spans="1:6" s="9" customFormat="1" ht="15.75" customHeight="1" x14ac:dyDescent="0.3">
      <c r="A79" s="14">
        <v>74</v>
      </c>
      <c r="B79" s="68">
        <v>0</v>
      </c>
      <c r="C79" s="68">
        <f t="shared" si="13"/>
        <v>60.178952456599511</v>
      </c>
      <c r="D79" s="68">
        <f t="shared" si="12"/>
        <v>362.37472650311145</v>
      </c>
      <c r="E79" s="68">
        <f t="shared" si="11"/>
        <v>302.19577404651193</v>
      </c>
      <c r="F79" s="68">
        <f t="shared" si="14"/>
        <v>10000.080332823385</v>
      </c>
    </row>
    <row r="80" spans="1:6" s="9" customFormat="1" ht="15.75" customHeight="1" x14ac:dyDescent="0.3">
      <c r="A80" s="14">
        <v>75</v>
      </c>
      <c r="B80" s="68">
        <v>0</v>
      </c>
      <c r="C80" s="68">
        <f t="shared" si="13"/>
        <v>58.413728448789875</v>
      </c>
      <c r="D80" s="68">
        <f t="shared" si="12"/>
        <v>362.37472650311145</v>
      </c>
      <c r="E80" s="68">
        <f t="shared" si="11"/>
        <v>303.96099805432158</v>
      </c>
      <c r="F80" s="68">
        <f t="shared" si="14"/>
        <v>9696.1193347690642</v>
      </c>
    </row>
    <row r="81" spans="1:6" s="9" customFormat="1" ht="15.75" customHeight="1" x14ac:dyDescent="0.3">
      <c r="A81" s="14">
        <v>76</v>
      </c>
      <c r="B81" s="68">
        <v>0</v>
      </c>
      <c r="C81" s="68">
        <f t="shared" si="13"/>
        <v>56.638193192229068</v>
      </c>
      <c r="D81" s="68">
        <f t="shared" si="12"/>
        <v>362.37472650311145</v>
      </c>
      <c r="E81" s="68">
        <f t="shared" si="11"/>
        <v>305.73653331088235</v>
      </c>
      <c r="F81" s="68">
        <f t="shared" si="14"/>
        <v>9390.3828014581813</v>
      </c>
    </row>
    <row r="82" spans="1:6" s="9" customFormat="1" ht="15.75" customHeight="1" x14ac:dyDescent="0.3">
      <c r="A82" s="14">
        <v>77</v>
      </c>
      <c r="B82" s="68">
        <v>0</v>
      </c>
      <c r="C82" s="68">
        <f t="shared" si="13"/>
        <v>54.852286455552481</v>
      </c>
      <c r="D82" s="68">
        <f t="shared" si="12"/>
        <v>362.37472650311145</v>
      </c>
      <c r="E82" s="68">
        <f t="shared" si="11"/>
        <v>307.52244004755897</v>
      </c>
      <c r="F82" s="68">
        <f t="shared" si="14"/>
        <v>9082.8603614106232</v>
      </c>
    </row>
    <row r="83" spans="1:6" s="9" customFormat="1" ht="15.75" customHeight="1" x14ac:dyDescent="0.3">
      <c r="A83" s="14">
        <v>78</v>
      </c>
      <c r="B83" s="68">
        <v>0</v>
      </c>
      <c r="C83" s="68">
        <f t="shared" si="13"/>
        <v>53.055947655564509</v>
      </c>
      <c r="D83" s="68">
        <f t="shared" si="12"/>
        <v>362.37472650311145</v>
      </c>
      <c r="E83" s="68">
        <f t="shared" si="11"/>
        <v>309.31877884754692</v>
      </c>
      <c r="F83" s="68">
        <f t="shared" si="14"/>
        <v>8773.5415825630771</v>
      </c>
    </row>
    <row r="84" spans="1:6" s="9" customFormat="1" ht="15.75" customHeight="1" x14ac:dyDescent="0.3">
      <c r="A84" s="14">
        <v>79</v>
      </c>
      <c r="B84" s="68">
        <v>0</v>
      </c>
      <c r="C84" s="68">
        <f t="shared" si="13"/>
        <v>51.249115855183312</v>
      </c>
      <c r="D84" s="68">
        <f t="shared" si="12"/>
        <v>362.37472650311145</v>
      </c>
      <c r="E84" s="68">
        <f t="shared" si="11"/>
        <v>311.12561064792811</v>
      </c>
      <c r="F84" s="68">
        <f t="shared" si="14"/>
        <v>8462.4159719151485</v>
      </c>
    </row>
    <row r="85" spans="1:6" s="9" customFormat="1" ht="15.75" customHeight="1" x14ac:dyDescent="0.3">
      <c r="A85" s="14">
        <v>80</v>
      </c>
      <c r="B85" s="68">
        <v>0</v>
      </c>
      <c r="C85" s="68">
        <f t="shared" si="13"/>
        <v>49.431729761373717</v>
      </c>
      <c r="D85" s="68">
        <f t="shared" si="12"/>
        <v>362.37472650311145</v>
      </c>
      <c r="E85" s="68">
        <f t="shared" si="11"/>
        <v>312.94299674173772</v>
      </c>
      <c r="F85" s="68">
        <f t="shared" si="14"/>
        <v>8149.4729751734103</v>
      </c>
    </row>
    <row r="86" spans="1:6" s="9" customFormat="1" ht="15.75" customHeight="1" x14ac:dyDescent="0.3">
      <c r="A86" s="14">
        <v>81</v>
      </c>
      <c r="B86" s="68">
        <v>0</v>
      </c>
      <c r="C86" s="68">
        <f t="shared" si="13"/>
        <v>47.603727723067962</v>
      </c>
      <c r="D86" s="68">
        <f t="shared" si="12"/>
        <v>362.37472650311145</v>
      </c>
      <c r="E86" s="68">
        <f t="shared" si="11"/>
        <v>314.7709987800435</v>
      </c>
      <c r="F86" s="68">
        <f t="shared" si="14"/>
        <v>7834.7019763933667</v>
      </c>
    </row>
    <row r="87" spans="1:6" s="9" customFormat="1" ht="15.75" customHeight="1" x14ac:dyDescent="0.3">
      <c r="A87" s="14">
        <v>82</v>
      </c>
      <c r="B87" s="68">
        <v>0</v>
      </c>
      <c r="C87" s="68">
        <f t="shared" si="13"/>
        <v>45.765047729074304</v>
      </c>
      <c r="D87" s="68">
        <f t="shared" si="12"/>
        <v>362.37472650311145</v>
      </c>
      <c r="E87" s="68">
        <f t="shared" si="11"/>
        <v>316.60967877403715</v>
      </c>
      <c r="F87" s="68">
        <f t="shared" si="14"/>
        <v>7518.0922976193297</v>
      </c>
    </row>
    <row r="88" spans="1:6" s="9" customFormat="1" ht="15.75" customHeight="1" x14ac:dyDescent="0.3">
      <c r="A88" s="14">
        <v>83</v>
      </c>
      <c r="B88" s="68">
        <v>0</v>
      </c>
      <c r="C88" s="68">
        <f t="shared" si="13"/>
        <v>43.915627405973403</v>
      </c>
      <c r="D88" s="68">
        <f t="shared" si="12"/>
        <v>362.37472650311145</v>
      </c>
      <c r="E88" s="68">
        <f t="shared" si="11"/>
        <v>318.45909909713805</v>
      </c>
      <c r="F88" s="68">
        <f t="shared" si="14"/>
        <v>7199.6331985221914</v>
      </c>
    </row>
    <row r="89" spans="1:6" s="9" customFormat="1" ht="15.75" customHeight="1" x14ac:dyDescent="0.3">
      <c r="A89" s="14">
        <v>84</v>
      </c>
      <c r="B89" s="68">
        <v>0</v>
      </c>
      <c r="C89" s="68">
        <f t="shared" si="13"/>
        <v>42.055404016002456</v>
      </c>
      <c r="D89" s="68">
        <f t="shared" si="12"/>
        <v>362.37472650311145</v>
      </c>
      <c r="E89" s="68">
        <f t="shared" si="11"/>
        <v>320.31932248710899</v>
      </c>
      <c r="F89" s="68">
        <f t="shared" si="14"/>
        <v>6879.3138760350821</v>
      </c>
    </row>
    <row r="90" spans="1:6" s="9" customFormat="1" ht="15.75" customHeight="1" x14ac:dyDescent="0.3">
      <c r="A90" s="14">
        <v>85</v>
      </c>
      <c r="B90" s="68">
        <v>0</v>
      </c>
      <c r="C90" s="68">
        <f t="shared" si="13"/>
        <v>40.184314454926948</v>
      </c>
      <c r="D90" s="68">
        <f t="shared" si="12"/>
        <v>362.37472650311145</v>
      </c>
      <c r="E90" s="68">
        <f t="shared" si="11"/>
        <v>322.1904120481845</v>
      </c>
      <c r="F90" s="68">
        <f t="shared" si="14"/>
        <v>6557.1234639868981</v>
      </c>
    </row>
    <row r="91" spans="1:6" s="9" customFormat="1" ht="15.75" customHeight="1" x14ac:dyDescent="0.3">
      <c r="A91" s="14">
        <v>86</v>
      </c>
      <c r="B91" s="68">
        <v>0</v>
      </c>
      <c r="C91" s="68">
        <f t="shared" si="13"/>
        <v>38.302295249899956</v>
      </c>
      <c r="D91" s="68">
        <f t="shared" si="12"/>
        <v>362.37472650311145</v>
      </c>
      <c r="E91" s="68">
        <f t="shared" si="11"/>
        <v>324.07243125321151</v>
      </c>
      <c r="F91" s="68">
        <f t="shared" si="14"/>
        <v>6233.051032733687</v>
      </c>
    </row>
    <row r="92" spans="1:6" s="9" customFormat="1" ht="15.75" customHeight="1" x14ac:dyDescent="0.3">
      <c r="A92" s="14">
        <v>87</v>
      </c>
      <c r="B92" s="68">
        <v>0</v>
      </c>
      <c r="C92" s="68">
        <f t="shared" si="13"/>
        <v>36.409282557308963</v>
      </c>
      <c r="D92" s="68">
        <f t="shared" si="12"/>
        <v>362.37472650311145</v>
      </c>
      <c r="E92" s="68">
        <f t="shared" si="11"/>
        <v>325.96544394580246</v>
      </c>
      <c r="F92" s="68">
        <f t="shared" si="14"/>
        <v>5907.0855887878843</v>
      </c>
    </row>
    <row r="93" spans="1:6" s="9" customFormat="1" ht="15.75" customHeight="1" x14ac:dyDescent="0.3">
      <c r="A93" s="14">
        <v>88</v>
      </c>
      <c r="B93" s="68">
        <v>0</v>
      </c>
      <c r="C93" s="68">
        <f t="shared" si="13"/>
        <v>34.505212160610114</v>
      </c>
      <c r="D93" s="68">
        <f t="shared" si="12"/>
        <v>362.37472650311145</v>
      </c>
      <c r="E93" s="68">
        <f t="shared" si="11"/>
        <v>327.86951434250136</v>
      </c>
      <c r="F93" s="68">
        <f t="shared" si="14"/>
        <v>5579.2160744453831</v>
      </c>
    </row>
    <row r="94" spans="1:6" s="9" customFormat="1" ht="15.75" customHeight="1" x14ac:dyDescent="0.3">
      <c r="A94" s="14">
        <v>89</v>
      </c>
      <c r="B94" s="68">
        <v>0</v>
      </c>
      <c r="C94" s="68">
        <f t="shared" si="13"/>
        <v>32.590019468149798</v>
      </c>
      <c r="D94" s="68">
        <f t="shared" si="12"/>
        <v>362.37472650311145</v>
      </c>
      <c r="E94" s="68">
        <f t="shared" ref="E94:E101" si="15">D94-C94</f>
        <v>329.78470703496163</v>
      </c>
      <c r="F94" s="68">
        <f t="shared" si="14"/>
        <v>5249.4313674104214</v>
      </c>
    </row>
    <row r="95" spans="1:6" s="9" customFormat="1" ht="15.75" customHeight="1" x14ac:dyDescent="0.3">
      <c r="A95" s="14">
        <v>90</v>
      </c>
      <c r="B95" s="68">
        <v>0</v>
      </c>
      <c r="C95" s="68">
        <f t="shared" si="13"/>
        <v>30.663639510973489</v>
      </c>
      <c r="D95" s="68">
        <f t="shared" ref="D95:D101" si="16">D94</f>
        <v>362.37472650311145</v>
      </c>
      <c r="E95" s="68">
        <f t="shared" si="15"/>
        <v>331.71108699213795</v>
      </c>
      <c r="F95" s="68">
        <f t="shared" si="14"/>
        <v>4917.7202804182834</v>
      </c>
    </row>
    <row r="96" spans="1:6" s="9" customFormat="1" ht="15.75" customHeight="1" x14ac:dyDescent="0.3">
      <c r="A96" s="14">
        <v>91</v>
      </c>
      <c r="B96" s="68">
        <v>0</v>
      </c>
      <c r="C96" s="68">
        <f t="shared" si="13"/>
        <v>28.726006940621829</v>
      </c>
      <c r="D96" s="68">
        <f t="shared" si="16"/>
        <v>362.37472650311145</v>
      </c>
      <c r="E96" s="68">
        <f t="shared" si="15"/>
        <v>333.64871956248965</v>
      </c>
      <c r="F96" s="68">
        <f t="shared" si="14"/>
        <v>4584.0715608557939</v>
      </c>
    </row>
    <row r="97" spans="1:6" s="9" customFormat="1" ht="15.75" customHeight="1" x14ac:dyDescent="0.3">
      <c r="A97" s="14">
        <v>92</v>
      </c>
      <c r="B97" s="68">
        <v>0</v>
      </c>
      <c r="C97" s="68">
        <f t="shared" si="13"/>
        <v>26.777056026913812</v>
      </c>
      <c r="D97" s="68">
        <f t="shared" si="16"/>
        <v>362.37472650311145</v>
      </c>
      <c r="E97" s="68">
        <f t="shared" si="15"/>
        <v>335.59767047619766</v>
      </c>
      <c r="F97" s="68">
        <f t="shared" si="14"/>
        <v>4248.473890379596</v>
      </c>
    </row>
    <row r="98" spans="1:6" s="9" customFormat="1" ht="15.75" customHeight="1" x14ac:dyDescent="0.3">
      <c r="A98" s="14">
        <v>93</v>
      </c>
      <c r="B98" s="68">
        <v>0</v>
      </c>
      <c r="C98" s="68">
        <f t="shared" si="13"/>
        <v>24.816720655717017</v>
      </c>
      <c r="D98" s="68">
        <f t="shared" si="16"/>
        <v>362.37472650311145</v>
      </c>
      <c r="E98" s="68">
        <f t="shared" si="15"/>
        <v>337.55800584739444</v>
      </c>
      <c r="F98" s="68">
        <f t="shared" si="14"/>
        <v>3910.9158845322017</v>
      </c>
    </row>
    <row r="99" spans="1:6" s="9" customFormat="1" ht="15.75" customHeight="1" x14ac:dyDescent="0.3">
      <c r="A99" s="14">
        <v>94</v>
      </c>
      <c r="B99" s="68">
        <v>0</v>
      </c>
      <c r="C99" s="68">
        <f t="shared" si="13"/>
        <v>22.844934326704838</v>
      </c>
      <c r="D99" s="68">
        <f t="shared" si="16"/>
        <v>362.37472650311145</v>
      </c>
      <c r="E99" s="68">
        <f t="shared" si="15"/>
        <v>339.5297921764066</v>
      </c>
      <c r="F99" s="68">
        <f t="shared" si="14"/>
        <v>3571.386092355795</v>
      </c>
    </row>
    <row r="100" spans="1:6" s="9" customFormat="1" ht="15.75" customHeight="1" x14ac:dyDescent="0.3">
      <c r="A100" s="14">
        <v>95</v>
      </c>
      <c r="B100" s="68">
        <v>0</v>
      </c>
      <c r="C100" s="68">
        <f t="shared" si="13"/>
        <v>20.861630151100574</v>
      </c>
      <c r="D100" s="68">
        <f t="shared" si="16"/>
        <v>362.37472650311145</v>
      </c>
      <c r="E100" s="68">
        <f t="shared" si="15"/>
        <v>341.51309635201085</v>
      </c>
      <c r="F100" s="68">
        <f t="shared" si="14"/>
        <v>3229.872996003784</v>
      </c>
    </row>
    <row r="101" spans="1:6" s="9" customFormat="1" ht="15.75" customHeight="1" x14ac:dyDescent="0.3">
      <c r="A101" s="14">
        <v>96</v>
      </c>
      <c r="B101" s="68">
        <v>0</v>
      </c>
      <c r="C101" s="68">
        <f t="shared" si="13"/>
        <v>18.866740849408391</v>
      </c>
      <c r="D101" s="68">
        <f t="shared" si="16"/>
        <v>362.37472650311145</v>
      </c>
      <c r="E101" s="68">
        <f t="shared" si="15"/>
        <v>343.50798565370303</v>
      </c>
      <c r="F101" s="68">
        <f t="shared" si="14"/>
        <v>2886.3650103500809</v>
      </c>
    </row>
  </sheetData>
  <mergeCells count="5">
    <mergeCell ref="I5:I6"/>
    <mergeCell ref="J5:J6"/>
    <mergeCell ref="K5:L5"/>
    <mergeCell ref="M5:M6"/>
    <mergeCell ref="E1:G3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49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A824F-B53D-4DEC-A6DB-CE157E86CD4B}">
  <sheetPr codeName="Planilha6">
    <tabColor theme="9" tint="-0.249977111117893"/>
    <pageSetUpPr fitToPage="1"/>
  </sheetPr>
  <dimension ref="A1:E33"/>
  <sheetViews>
    <sheetView topLeftCell="A13" zoomScale="85" zoomScaleNormal="85" workbookViewId="0">
      <selection activeCell="C33" sqref="C33"/>
    </sheetView>
  </sheetViews>
  <sheetFormatPr defaultRowHeight="14.4" x14ac:dyDescent="0.3"/>
  <cols>
    <col min="1" max="1" width="32.44140625" bestFit="1" customWidth="1"/>
    <col min="2" max="2" width="55.33203125" customWidth="1"/>
    <col min="3" max="3" width="15.6640625" bestFit="1" customWidth="1"/>
    <col min="4" max="4" width="28.5546875" customWidth="1"/>
    <col min="6" max="6" width="9.88671875" bestFit="1" customWidth="1"/>
  </cols>
  <sheetData>
    <row r="1" spans="1:5" s="20" customFormat="1" ht="16.5" customHeight="1" x14ac:dyDescent="0.3">
      <c r="A1" s="63"/>
      <c r="B1" s="63"/>
      <c r="C1" s="260" t="s">
        <v>166</v>
      </c>
      <c r="D1" s="261"/>
      <c r="E1" s="262"/>
    </row>
    <row r="2" spans="1:5" s="20" customFormat="1" ht="16.5" customHeight="1" x14ac:dyDescent="0.3">
      <c r="A2" s="63"/>
      <c r="B2" s="63"/>
      <c r="C2" s="263"/>
      <c r="D2" s="258"/>
      <c r="E2" s="259"/>
    </row>
    <row r="3" spans="1:5" s="20" customFormat="1" ht="16.5" customHeight="1" x14ac:dyDescent="0.3">
      <c r="A3" s="63"/>
      <c r="B3" s="63"/>
      <c r="C3" s="264"/>
      <c r="D3" s="265"/>
      <c r="E3" s="266"/>
    </row>
    <row r="4" spans="1:5" s="20" customFormat="1" ht="16.5" customHeight="1" x14ac:dyDescent="0.2"/>
    <row r="5" spans="1:5" s="20" customFormat="1" ht="16.5" customHeight="1" x14ac:dyDescent="0.2">
      <c r="A5" s="56"/>
      <c r="B5" s="56"/>
      <c r="C5" s="56"/>
      <c r="D5" s="56"/>
    </row>
    <row r="6" spans="1:5" ht="18" customHeight="1" x14ac:dyDescent="0.3">
      <c r="A6" s="55" t="s">
        <v>167</v>
      </c>
      <c r="B6" s="55" t="s">
        <v>168</v>
      </c>
      <c r="C6" s="55" t="s">
        <v>169</v>
      </c>
      <c r="D6" s="55" t="s">
        <v>69</v>
      </c>
    </row>
    <row r="7" spans="1:5" ht="45" customHeight="1" x14ac:dyDescent="0.3">
      <c r="A7" s="33" t="s">
        <v>170</v>
      </c>
      <c r="B7" s="51" t="s">
        <v>171</v>
      </c>
      <c r="C7" s="36">
        <v>1.93</v>
      </c>
      <c r="D7" s="54" t="s">
        <v>172</v>
      </c>
    </row>
    <row r="8" spans="1:5" ht="45" customHeight="1" x14ac:dyDescent="0.3">
      <c r="A8" s="33" t="s">
        <v>173</v>
      </c>
      <c r="B8" s="51" t="s">
        <v>174</v>
      </c>
      <c r="C8" s="36">
        <v>2</v>
      </c>
      <c r="D8" s="54"/>
    </row>
    <row r="9" spans="1:5" ht="45" customHeight="1" x14ac:dyDescent="0.3">
      <c r="A9" s="33" t="s">
        <v>175</v>
      </c>
      <c r="B9" s="51" t="s">
        <v>176</v>
      </c>
      <c r="C9" s="52">
        <v>8.738950207385332E-2</v>
      </c>
      <c r="D9" s="54" t="s">
        <v>177</v>
      </c>
    </row>
    <row r="10" spans="1:5" ht="45" customHeight="1" x14ac:dyDescent="0.3">
      <c r="A10" s="33" t="s">
        <v>178</v>
      </c>
      <c r="B10" s="51" t="s">
        <v>179</v>
      </c>
      <c r="C10" s="52">
        <v>3.875E-2</v>
      </c>
      <c r="D10" s="54" t="s">
        <v>180</v>
      </c>
    </row>
    <row r="11" spans="1:5" ht="45" customHeight="1" x14ac:dyDescent="0.3">
      <c r="A11" s="33" t="s">
        <v>181</v>
      </c>
      <c r="B11" s="51" t="s">
        <v>182</v>
      </c>
      <c r="C11" s="52">
        <f>C9-C10</f>
        <v>4.863950207385332E-2</v>
      </c>
      <c r="D11" s="51" t="s">
        <v>165</v>
      </c>
    </row>
    <row r="12" spans="1:5" ht="45" customHeight="1" x14ac:dyDescent="0.3">
      <c r="A12" s="33" t="s">
        <v>183</v>
      </c>
      <c r="B12" s="51" t="s">
        <v>184</v>
      </c>
      <c r="C12" s="52">
        <v>2.7082337729506075E-2</v>
      </c>
      <c r="D12" s="54" t="s">
        <v>185</v>
      </c>
    </row>
    <row r="13" spans="1:5" ht="55.5" customHeight="1" x14ac:dyDescent="0.3">
      <c r="A13" s="33" t="s">
        <v>186</v>
      </c>
      <c r="B13" s="51" t="s">
        <v>187</v>
      </c>
      <c r="C13" s="52">
        <v>2.7E-2</v>
      </c>
      <c r="D13" s="54" t="s">
        <v>188</v>
      </c>
    </row>
    <row r="14" spans="1:5" ht="45" customHeight="1" x14ac:dyDescent="0.3">
      <c r="A14" s="33" t="s">
        <v>189</v>
      </c>
      <c r="B14" s="51" t="s">
        <v>190</v>
      </c>
      <c r="C14" s="52">
        <v>3.9100000000000003E-2</v>
      </c>
      <c r="D14" s="54" t="s">
        <v>191</v>
      </c>
    </row>
    <row r="15" spans="1:5" ht="45" customHeight="1" x14ac:dyDescent="0.3">
      <c r="A15" s="59" t="s">
        <v>192</v>
      </c>
      <c r="B15" s="60" t="s">
        <v>193</v>
      </c>
      <c r="C15" s="61">
        <f>(1+C14)/(1+C13)-1</f>
        <v>1.1781888997078882E-2</v>
      </c>
      <c r="D15" s="62" t="s">
        <v>194</v>
      </c>
    </row>
    <row r="16" spans="1:5" x14ac:dyDescent="0.3">
      <c r="A16" s="37"/>
      <c r="B16" s="37" t="s">
        <v>195</v>
      </c>
      <c r="C16" s="53">
        <f>C10+C8*C11+C12</f>
        <v>0.16311134187721271</v>
      </c>
      <c r="D16" s="33" t="s">
        <v>196</v>
      </c>
    </row>
    <row r="17" spans="1:4" x14ac:dyDescent="0.3">
      <c r="A17" s="37"/>
      <c r="B17" s="37" t="s">
        <v>197</v>
      </c>
      <c r="C17" s="53">
        <f>(1+C16)*(1+C15)-1</f>
        <v>0.17681499059845351</v>
      </c>
      <c r="D17" s="33" t="s">
        <v>198</v>
      </c>
    </row>
    <row r="18" spans="1:4" x14ac:dyDescent="0.3">
      <c r="A18" s="57"/>
      <c r="B18" s="57" t="s">
        <v>199</v>
      </c>
      <c r="C18" s="58">
        <f>(1+C17)/(1+C14)-1</f>
        <v>0.13253295216865912</v>
      </c>
      <c r="D18" s="59" t="s">
        <v>200</v>
      </c>
    </row>
    <row r="20" spans="1:4" x14ac:dyDescent="0.3">
      <c r="B20" s="2"/>
      <c r="C20" s="2"/>
      <c r="D20" s="2"/>
    </row>
    <row r="21" spans="1:4" x14ac:dyDescent="0.3">
      <c r="B21" s="92" t="s">
        <v>201</v>
      </c>
      <c r="C21" s="93" t="s">
        <v>202</v>
      </c>
    </row>
    <row r="22" spans="1:4" x14ac:dyDescent="0.3">
      <c r="B22" s="94" t="s">
        <v>203</v>
      </c>
      <c r="C22" s="102">
        <v>7.2392333333333322E-2</v>
      </c>
    </row>
    <row r="23" spans="1:4" x14ac:dyDescent="0.3">
      <c r="B23" s="94" t="s">
        <v>204</v>
      </c>
      <c r="C23" s="95">
        <v>0.15</v>
      </c>
    </row>
    <row r="24" spans="1:4" x14ac:dyDescent="0.3">
      <c r="B24" s="96" t="s">
        <v>205</v>
      </c>
      <c r="C24" s="103">
        <f>C22*(1-C23)</f>
        <v>6.1533483333333319E-2</v>
      </c>
    </row>
    <row r="26" spans="1:4" ht="15" thickBot="1" x14ac:dyDescent="0.35"/>
    <row r="27" spans="1:4" ht="15" thickBot="1" x14ac:dyDescent="0.35">
      <c r="B27" s="98" t="s">
        <v>206</v>
      </c>
      <c r="C27" s="99" t="s">
        <v>207</v>
      </c>
    </row>
    <row r="28" spans="1:4" x14ac:dyDescent="0.3">
      <c r="B28" s="94" t="s">
        <v>208</v>
      </c>
      <c r="C28" s="102">
        <f>C18</f>
        <v>0.13253295216865912</v>
      </c>
    </row>
    <row r="29" spans="1:4" x14ac:dyDescent="0.3">
      <c r="B29" s="94" t="s">
        <v>209</v>
      </c>
      <c r="C29" s="95">
        <v>0.3</v>
      </c>
    </row>
    <row r="30" spans="1:4" x14ac:dyDescent="0.3">
      <c r="B30" s="94" t="s">
        <v>210</v>
      </c>
      <c r="C30" s="104">
        <f>C24</f>
        <v>6.1533483333333319E-2</v>
      </c>
    </row>
    <row r="31" spans="1:4" x14ac:dyDescent="0.3">
      <c r="B31" s="94" t="s">
        <v>211</v>
      </c>
      <c r="C31" s="95">
        <v>0.7</v>
      </c>
    </row>
    <row r="32" spans="1:4" ht="15" thickBot="1" x14ac:dyDescent="0.35">
      <c r="B32" s="100" t="s">
        <v>212</v>
      </c>
      <c r="C32" s="101">
        <v>0.15</v>
      </c>
    </row>
    <row r="33" spans="2:3" ht="15" thickBot="1" x14ac:dyDescent="0.35">
      <c r="B33" s="100" t="s">
        <v>166</v>
      </c>
      <c r="C33" s="101">
        <f>C29*C28+C31*C30</f>
        <v>8.2833323983931062E-2</v>
      </c>
    </row>
  </sheetData>
  <mergeCells count="1">
    <mergeCell ref="C1:E3"/>
  </mergeCells>
  <hyperlinks>
    <hyperlink ref="D13" r:id="rId1" xr:uid="{4006CD63-87DD-4E3F-B0B6-0775FA0DA77A}"/>
    <hyperlink ref="D12" r:id="rId2" xr:uid="{7B0C9313-FBB8-4F7B-B7D4-B5C703C62D3A}"/>
    <hyperlink ref="D10" r:id="rId3" xr:uid="{6AE992F0-10D6-41A5-A81F-3034638BC54E}"/>
    <hyperlink ref="D14" r:id="rId4" xr:uid="{C04DFB52-8355-44EC-B97C-2DE861498195}"/>
  </hyperlinks>
  <printOptions horizontalCentered="1"/>
  <pageMargins left="0.51181102362204722" right="0.51181102362204722" top="0.78740157480314965" bottom="0.78740157480314965" header="0.31496062992125984" footer="0.31496062992125984"/>
  <pageSetup paperSize="9" scale="61" orientation="landscape" r:id="rId5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84956-BC8D-4DAD-8512-FF411F14BC49}">
  <sheetPr codeName="Planilha25">
    <tabColor theme="5" tint="0.39997558519241921"/>
    <outlinePr summaryBelow="0"/>
  </sheetPr>
  <dimension ref="A1:KO165"/>
  <sheetViews>
    <sheetView topLeftCell="A7" zoomScaleNormal="100" workbookViewId="0">
      <selection activeCell="B91" sqref="B91"/>
    </sheetView>
  </sheetViews>
  <sheetFormatPr defaultColWidth="9.109375" defaultRowHeight="10.199999999999999" x14ac:dyDescent="0.2"/>
  <cols>
    <col min="1" max="1" width="50.44140625" style="20" bestFit="1" customWidth="1"/>
    <col min="2" max="5" width="7.33203125" style="77" bestFit="1" customWidth="1"/>
    <col min="6" max="7" width="6.88671875" style="77" bestFit="1" customWidth="1"/>
    <col min="8" max="19" width="9.5546875" style="77" customWidth="1"/>
    <col min="20" max="65" width="7" style="77" bestFit="1" customWidth="1"/>
    <col min="66" max="301" width="6.6640625" style="77" bestFit="1" customWidth="1"/>
    <col min="302" max="16384" width="9.109375" style="20"/>
  </cols>
  <sheetData>
    <row r="1" spans="1:301" x14ac:dyDescent="0.2">
      <c r="E1" s="260" t="s">
        <v>213</v>
      </c>
      <c r="F1" s="261"/>
      <c r="G1" s="262"/>
    </row>
    <row r="2" spans="1:301" x14ac:dyDescent="0.2">
      <c r="E2" s="263"/>
      <c r="F2" s="258"/>
      <c r="G2" s="259"/>
    </row>
    <row r="3" spans="1:301" x14ac:dyDescent="0.2">
      <c r="E3" s="264"/>
      <c r="F3" s="265"/>
      <c r="G3" s="266"/>
    </row>
    <row r="5" spans="1:301" s="33" customFormat="1" x14ac:dyDescent="0.3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157" t="e">
        <f>(#REF!-#REF!)/(#REF!-T7+1)</f>
        <v>#REF!</v>
      </c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  <c r="HJ5" s="71"/>
      <c r="HK5" s="71"/>
      <c r="HL5" s="71"/>
      <c r="HM5" s="71"/>
      <c r="HN5" s="71"/>
      <c r="HO5" s="71"/>
      <c r="HP5" s="71"/>
      <c r="HQ5" s="71"/>
      <c r="HR5" s="71"/>
      <c r="HS5" s="71"/>
      <c r="HT5" s="71"/>
      <c r="HU5" s="71"/>
      <c r="HV5" s="71"/>
      <c r="HW5" s="71"/>
      <c r="HX5" s="71"/>
      <c r="HY5" s="71"/>
      <c r="HZ5" s="71"/>
      <c r="IA5" s="71"/>
      <c r="IB5" s="71"/>
      <c r="IC5" s="71"/>
      <c r="ID5" s="71"/>
      <c r="IE5" s="71"/>
      <c r="IF5" s="71"/>
      <c r="IG5" s="71"/>
      <c r="IH5" s="71"/>
      <c r="II5" s="71"/>
      <c r="IJ5" s="71"/>
      <c r="IK5" s="71"/>
      <c r="IL5" s="71"/>
      <c r="IM5" s="71"/>
      <c r="IN5" s="71"/>
      <c r="IO5" s="71"/>
      <c r="IP5" s="71"/>
      <c r="IQ5" s="71"/>
      <c r="IR5" s="71"/>
      <c r="IS5" s="71"/>
      <c r="IT5" s="71"/>
      <c r="IU5" s="71"/>
      <c r="IV5" s="71"/>
      <c r="IW5" s="71"/>
      <c r="IX5" s="71"/>
      <c r="IY5" s="71"/>
      <c r="IZ5" s="71"/>
      <c r="JA5" s="71"/>
      <c r="JB5" s="71"/>
      <c r="JC5" s="71"/>
      <c r="JD5" s="71"/>
      <c r="JE5" s="71"/>
      <c r="JF5" s="71"/>
      <c r="JG5" s="71"/>
      <c r="JH5" s="71"/>
      <c r="JI5" s="71"/>
      <c r="JJ5" s="71"/>
      <c r="JK5" s="71"/>
      <c r="JL5" s="71"/>
      <c r="JM5" s="71"/>
      <c r="JN5" s="71"/>
      <c r="JO5" s="71"/>
      <c r="JP5" s="71"/>
      <c r="JQ5" s="71"/>
      <c r="JR5" s="71"/>
      <c r="JS5" s="71"/>
      <c r="JT5" s="71"/>
      <c r="JU5" s="71"/>
      <c r="JV5" s="71"/>
      <c r="JW5" s="71"/>
      <c r="JX5" s="71"/>
      <c r="JY5" s="71"/>
      <c r="JZ5" s="71"/>
      <c r="KA5" s="71"/>
      <c r="KB5" s="71"/>
      <c r="KC5" s="71"/>
      <c r="KD5" s="71"/>
      <c r="KE5" s="71"/>
      <c r="KF5" s="71"/>
      <c r="KG5" s="71"/>
      <c r="KH5" s="71"/>
      <c r="KI5" s="71"/>
      <c r="KJ5" s="71"/>
      <c r="KK5" s="71"/>
      <c r="KL5" s="71"/>
      <c r="KM5" s="71"/>
      <c r="KN5" s="71"/>
      <c r="KO5" s="71"/>
    </row>
    <row r="6" spans="1:301" s="22" customFormat="1" x14ac:dyDescent="0.2">
      <c r="A6" s="21" t="s">
        <v>106</v>
      </c>
      <c r="B6" s="72">
        <v>1</v>
      </c>
      <c r="C6" s="72">
        <v>1</v>
      </c>
      <c r="D6" s="72">
        <v>1</v>
      </c>
      <c r="E6" s="72">
        <v>1</v>
      </c>
      <c r="F6" s="72">
        <v>1</v>
      </c>
      <c r="G6" s="72">
        <v>1</v>
      </c>
      <c r="H6" s="72">
        <v>1</v>
      </c>
      <c r="I6" s="72">
        <v>1</v>
      </c>
      <c r="J6" s="72">
        <v>1</v>
      </c>
      <c r="K6" s="72">
        <v>1</v>
      </c>
      <c r="L6" s="72">
        <v>1</v>
      </c>
      <c r="M6" s="72">
        <v>1</v>
      </c>
      <c r="N6" s="72">
        <v>2</v>
      </c>
      <c r="O6" s="72">
        <v>2</v>
      </c>
      <c r="P6" s="72">
        <v>2</v>
      </c>
      <c r="Q6" s="72">
        <v>2</v>
      </c>
      <c r="R6" s="72">
        <v>2</v>
      </c>
      <c r="S6" s="72">
        <v>2</v>
      </c>
      <c r="T6" s="72">
        <v>2</v>
      </c>
      <c r="U6" s="72">
        <v>2</v>
      </c>
      <c r="V6" s="72">
        <v>2</v>
      </c>
      <c r="W6" s="72">
        <v>2</v>
      </c>
      <c r="X6" s="72">
        <v>2</v>
      </c>
      <c r="Y6" s="72">
        <v>2</v>
      </c>
      <c r="Z6" s="72">
        <f t="shared" ref="Z6:CK6" si="0">N6+1</f>
        <v>3</v>
      </c>
      <c r="AA6" s="72">
        <f t="shared" si="0"/>
        <v>3</v>
      </c>
      <c r="AB6" s="72">
        <f t="shared" si="0"/>
        <v>3</v>
      </c>
      <c r="AC6" s="72">
        <f t="shared" si="0"/>
        <v>3</v>
      </c>
      <c r="AD6" s="72">
        <f t="shared" si="0"/>
        <v>3</v>
      </c>
      <c r="AE6" s="72">
        <f t="shared" si="0"/>
        <v>3</v>
      </c>
      <c r="AF6" s="72">
        <f t="shared" si="0"/>
        <v>3</v>
      </c>
      <c r="AG6" s="72">
        <f t="shared" si="0"/>
        <v>3</v>
      </c>
      <c r="AH6" s="72">
        <f t="shared" si="0"/>
        <v>3</v>
      </c>
      <c r="AI6" s="72">
        <f t="shared" si="0"/>
        <v>3</v>
      </c>
      <c r="AJ6" s="72">
        <f t="shared" si="0"/>
        <v>3</v>
      </c>
      <c r="AK6" s="72">
        <f t="shared" si="0"/>
        <v>3</v>
      </c>
      <c r="AL6" s="72">
        <f t="shared" si="0"/>
        <v>4</v>
      </c>
      <c r="AM6" s="72">
        <f t="shared" si="0"/>
        <v>4</v>
      </c>
      <c r="AN6" s="72">
        <f t="shared" si="0"/>
        <v>4</v>
      </c>
      <c r="AO6" s="72">
        <f t="shared" si="0"/>
        <v>4</v>
      </c>
      <c r="AP6" s="72">
        <f t="shared" si="0"/>
        <v>4</v>
      </c>
      <c r="AQ6" s="72">
        <f t="shared" si="0"/>
        <v>4</v>
      </c>
      <c r="AR6" s="72">
        <f t="shared" si="0"/>
        <v>4</v>
      </c>
      <c r="AS6" s="72">
        <f t="shared" si="0"/>
        <v>4</v>
      </c>
      <c r="AT6" s="72">
        <f t="shared" si="0"/>
        <v>4</v>
      </c>
      <c r="AU6" s="72">
        <f t="shared" si="0"/>
        <v>4</v>
      </c>
      <c r="AV6" s="72">
        <f t="shared" si="0"/>
        <v>4</v>
      </c>
      <c r="AW6" s="72">
        <f t="shared" si="0"/>
        <v>4</v>
      </c>
      <c r="AX6" s="73">
        <f t="shared" si="0"/>
        <v>5</v>
      </c>
      <c r="AY6" s="73">
        <f t="shared" si="0"/>
        <v>5</v>
      </c>
      <c r="AZ6" s="73">
        <f t="shared" si="0"/>
        <v>5</v>
      </c>
      <c r="BA6" s="73">
        <f t="shared" si="0"/>
        <v>5</v>
      </c>
      <c r="BB6" s="73">
        <f t="shared" si="0"/>
        <v>5</v>
      </c>
      <c r="BC6" s="73">
        <f t="shared" si="0"/>
        <v>5</v>
      </c>
      <c r="BD6" s="73">
        <f t="shared" si="0"/>
        <v>5</v>
      </c>
      <c r="BE6" s="73">
        <f t="shared" si="0"/>
        <v>5</v>
      </c>
      <c r="BF6" s="73">
        <f t="shared" si="0"/>
        <v>5</v>
      </c>
      <c r="BG6" s="73">
        <f t="shared" si="0"/>
        <v>5</v>
      </c>
      <c r="BH6" s="73">
        <f t="shared" si="0"/>
        <v>5</v>
      </c>
      <c r="BI6" s="73">
        <f t="shared" si="0"/>
        <v>5</v>
      </c>
      <c r="BJ6" s="73">
        <f t="shared" si="0"/>
        <v>6</v>
      </c>
      <c r="BK6" s="73">
        <f t="shared" si="0"/>
        <v>6</v>
      </c>
      <c r="BL6" s="73">
        <f t="shared" si="0"/>
        <v>6</v>
      </c>
      <c r="BM6" s="73">
        <f t="shared" si="0"/>
        <v>6</v>
      </c>
      <c r="BN6" s="73">
        <f t="shared" si="0"/>
        <v>6</v>
      </c>
      <c r="BO6" s="73">
        <f t="shared" si="0"/>
        <v>6</v>
      </c>
      <c r="BP6" s="73">
        <f t="shared" si="0"/>
        <v>6</v>
      </c>
      <c r="BQ6" s="73">
        <f t="shared" si="0"/>
        <v>6</v>
      </c>
      <c r="BR6" s="73">
        <f t="shared" si="0"/>
        <v>6</v>
      </c>
      <c r="BS6" s="73">
        <f t="shared" si="0"/>
        <v>6</v>
      </c>
      <c r="BT6" s="73">
        <f t="shared" si="0"/>
        <v>6</v>
      </c>
      <c r="BU6" s="73">
        <f t="shared" si="0"/>
        <v>6</v>
      </c>
      <c r="BV6" s="73">
        <f t="shared" si="0"/>
        <v>7</v>
      </c>
      <c r="BW6" s="73">
        <f t="shared" si="0"/>
        <v>7</v>
      </c>
      <c r="BX6" s="73">
        <f t="shared" si="0"/>
        <v>7</v>
      </c>
      <c r="BY6" s="73">
        <f t="shared" si="0"/>
        <v>7</v>
      </c>
      <c r="BZ6" s="73">
        <f t="shared" si="0"/>
        <v>7</v>
      </c>
      <c r="CA6" s="73">
        <f t="shared" si="0"/>
        <v>7</v>
      </c>
      <c r="CB6" s="73">
        <f t="shared" si="0"/>
        <v>7</v>
      </c>
      <c r="CC6" s="73">
        <f t="shared" si="0"/>
        <v>7</v>
      </c>
      <c r="CD6" s="73">
        <f t="shared" si="0"/>
        <v>7</v>
      </c>
      <c r="CE6" s="73">
        <f t="shared" si="0"/>
        <v>7</v>
      </c>
      <c r="CF6" s="73">
        <f t="shared" si="0"/>
        <v>7</v>
      </c>
      <c r="CG6" s="73">
        <f t="shared" si="0"/>
        <v>7</v>
      </c>
      <c r="CH6" s="73">
        <f t="shared" si="0"/>
        <v>8</v>
      </c>
      <c r="CI6" s="73">
        <f t="shared" si="0"/>
        <v>8</v>
      </c>
      <c r="CJ6" s="73">
        <f t="shared" si="0"/>
        <v>8</v>
      </c>
      <c r="CK6" s="73">
        <f t="shared" si="0"/>
        <v>8</v>
      </c>
      <c r="CL6" s="73">
        <f t="shared" ref="CL6:DQ6" si="1">BZ6+1</f>
        <v>8</v>
      </c>
      <c r="CM6" s="73">
        <f t="shared" si="1"/>
        <v>8</v>
      </c>
      <c r="CN6" s="73">
        <f t="shared" si="1"/>
        <v>8</v>
      </c>
      <c r="CO6" s="73">
        <f t="shared" si="1"/>
        <v>8</v>
      </c>
      <c r="CP6" s="73">
        <f t="shared" si="1"/>
        <v>8</v>
      </c>
      <c r="CQ6" s="73">
        <f t="shared" si="1"/>
        <v>8</v>
      </c>
      <c r="CR6" s="73">
        <f t="shared" si="1"/>
        <v>8</v>
      </c>
      <c r="CS6" s="73">
        <f t="shared" si="1"/>
        <v>8</v>
      </c>
      <c r="CT6" s="73">
        <f t="shared" si="1"/>
        <v>9</v>
      </c>
      <c r="CU6" s="73">
        <f t="shared" si="1"/>
        <v>9</v>
      </c>
      <c r="CV6" s="73">
        <f t="shared" si="1"/>
        <v>9</v>
      </c>
      <c r="CW6" s="73">
        <f t="shared" si="1"/>
        <v>9</v>
      </c>
      <c r="CX6" s="73">
        <f t="shared" si="1"/>
        <v>9</v>
      </c>
      <c r="CY6" s="73">
        <f t="shared" si="1"/>
        <v>9</v>
      </c>
      <c r="CZ6" s="73">
        <f t="shared" si="1"/>
        <v>9</v>
      </c>
      <c r="DA6" s="73">
        <f t="shared" si="1"/>
        <v>9</v>
      </c>
      <c r="DB6" s="73">
        <f t="shared" si="1"/>
        <v>9</v>
      </c>
      <c r="DC6" s="73">
        <f t="shared" si="1"/>
        <v>9</v>
      </c>
      <c r="DD6" s="73">
        <f t="shared" si="1"/>
        <v>9</v>
      </c>
      <c r="DE6" s="73">
        <f t="shared" si="1"/>
        <v>9</v>
      </c>
      <c r="DF6" s="73">
        <f t="shared" si="1"/>
        <v>10</v>
      </c>
      <c r="DG6" s="73">
        <f t="shared" si="1"/>
        <v>10</v>
      </c>
      <c r="DH6" s="73">
        <f t="shared" si="1"/>
        <v>10</v>
      </c>
      <c r="DI6" s="73">
        <f t="shared" si="1"/>
        <v>10</v>
      </c>
      <c r="DJ6" s="73">
        <f t="shared" si="1"/>
        <v>10</v>
      </c>
      <c r="DK6" s="73">
        <f t="shared" si="1"/>
        <v>10</v>
      </c>
      <c r="DL6" s="73">
        <f t="shared" si="1"/>
        <v>10</v>
      </c>
      <c r="DM6" s="73">
        <f t="shared" si="1"/>
        <v>10</v>
      </c>
      <c r="DN6" s="73">
        <f t="shared" si="1"/>
        <v>10</v>
      </c>
      <c r="DO6" s="73">
        <f t="shared" si="1"/>
        <v>10</v>
      </c>
      <c r="DP6" s="73">
        <f t="shared" si="1"/>
        <v>10</v>
      </c>
      <c r="DQ6" s="73">
        <f t="shared" si="1"/>
        <v>10</v>
      </c>
      <c r="DR6" s="73">
        <f t="shared" ref="DR6" si="2">DF6+1</f>
        <v>11</v>
      </c>
      <c r="DS6" s="73">
        <f t="shared" ref="DS6" si="3">DG6+1</f>
        <v>11</v>
      </c>
      <c r="DT6" s="73">
        <f t="shared" ref="DT6" si="4">DH6+1</f>
        <v>11</v>
      </c>
      <c r="DU6" s="73">
        <f t="shared" ref="DU6" si="5">DI6+1</f>
        <v>11</v>
      </c>
      <c r="DV6" s="73">
        <f t="shared" ref="DV6" si="6">DJ6+1</f>
        <v>11</v>
      </c>
      <c r="DW6" s="73">
        <f t="shared" ref="DW6" si="7">DK6+1</f>
        <v>11</v>
      </c>
      <c r="DX6" s="73">
        <f t="shared" ref="DX6" si="8">DL6+1</f>
        <v>11</v>
      </c>
      <c r="DY6" s="73">
        <f t="shared" ref="DY6" si="9">DM6+1</f>
        <v>11</v>
      </c>
      <c r="DZ6" s="73">
        <f t="shared" ref="DZ6" si="10">DN6+1</f>
        <v>11</v>
      </c>
      <c r="EA6" s="73">
        <f t="shared" ref="EA6" si="11">DO6+1</f>
        <v>11</v>
      </c>
      <c r="EB6" s="73">
        <f t="shared" ref="EB6" si="12">DP6+1</f>
        <v>11</v>
      </c>
      <c r="EC6" s="73">
        <f t="shared" ref="EC6" si="13">DQ6+1</f>
        <v>11</v>
      </c>
      <c r="ED6" s="73">
        <f t="shared" ref="ED6" si="14">DR6+1</f>
        <v>12</v>
      </c>
      <c r="EE6" s="73">
        <f t="shared" ref="EE6" si="15">DS6+1</f>
        <v>12</v>
      </c>
      <c r="EF6" s="73">
        <f t="shared" ref="EF6" si="16">DT6+1</f>
        <v>12</v>
      </c>
      <c r="EG6" s="73">
        <f t="shared" ref="EG6" si="17">DU6+1</f>
        <v>12</v>
      </c>
      <c r="EH6" s="73">
        <f t="shared" ref="EH6" si="18">DV6+1</f>
        <v>12</v>
      </c>
      <c r="EI6" s="73">
        <f t="shared" ref="EI6" si="19">DW6+1</f>
        <v>12</v>
      </c>
      <c r="EJ6" s="73">
        <f t="shared" ref="EJ6" si="20">DX6+1</f>
        <v>12</v>
      </c>
      <c r="EK6" s="73">
        <f t="shared" ref="EK6" si="21">DY6+1</f>
        <v>12</v>
      </c>
      <c r="EL6" s="73">
        <f t="shared" ref="EL6" si="22">DZ6+1</f>
        <v>12</v>
      </c>
      <c r="EM6" s="73">
        <f t="shared" ref="EM6" si="23">EA6+1</f>
        <v>12</v>
      </c>
      <c r="EN6" s="73">
        <f t="shared" ref="EN6" si="24">EB6+1</f>
        <v>12</v>
      </c>
      <c r="EO6" s="73">
        <f t="shared" ref="EO6" si="25">EC6+1</f>
        <v>12</v>
      </c>
      <c r="EP6" s="73">
        <f t="shared" ref="EP6" si="26">ED6+1</f>
        <v>13</v>
      </c>
      <c r="EQ6" s="73">
        <f t="shared" ref="EQ6" si="27">EE6+1</f>
        <v>13</v>
      </c>
      <c r="ER6" s="73">
        <f t="shared" ref="ER6" si="28">EF6+1</f>
        <v>13</v>
      </c>
      <c r="ES6" s="73">
        <f t="shared" ref="ES6" si="29">EG6+1</f>
        <v>13</v>
      </c>
      <c r="ET6" s="73">
        <f t="shared" ref="ET6" si="30">EH6+1</f>
        <v>13</v>
      </c>
      <c r="EU6" s="73">
        <f t="shared" ref="EU6" si="31">EI6+1</f>
        <v>13</v>
      </c>
      <c r="EV6" s="73">
        <f t="shared" ref="EV6" si="32">EJ6+1</f>
        <v>13</v>
      </c>
      <c r="EW6" s="73">
        <f t="shared" ref="EW6" si="33">EK6+1</f>
        <v>13</v>
      </c>
      <c r="EX6" s="73">
        <f t="shared" ref="EX6" si="34">EL6+1</f>
        <v>13</v>
      </c>
      <c r="EY6" s="73">
        <f t="shared" ref="EY6" si="35">EM6+1</f>
        <v>13</v>
      </c>
      <c r="EZ6" s="73">
        <f t="shared" ref="EZ6" si="36">EN6+1</f>
        <v>13</v>
      </c>
      <c r="FA6" s="73">
        <f t="shared" ref="FA6" si="37">EO6+1</f>
        <v>13</v>
      </c>
      <c r="FB6" s="73">
        <f t="shared" ref="FB6" si="38">EP6+1</f>
        <v>14</v>
      </c>
      <c r="FC6" s="73">
        <f t="shared" ref="FC6" si="39">EQ6+1</f>
        <v>14</v>
      </c>
      <c r="FD6" s="73">
        <f t="shared" ref="FD6" si="40">ER6+1</f>
        <v>14</v>
      </c>
      <c r="FE6" s="73">
        <f t="shared" ref="FE6" si="41">ES6+1</f>
        <v>14</v>
      </c>
      <c r="FF6" s="73">
        <f t="shared" ref="FF6" si="42">ET6+1</f>
        <v>14</v>
      </c>
      <c r="FG6" s="73">
        <f t="shared" ref="FG6" si="43">EU6+1</f>
        <v>14</v>
      </c>
      <c r="FH6" s="73">
        <f t="shared" ref="FH6" si="44">EV6+1</f>
        <v>14</v>
      </c>
      <c r="FI6" s="73">
        <f t="shared" ref="FI6" si="45">EW6+1</f>
        <v>14</v>
      </c>
      <c r="FJ6" s="73">
        <f t="shared" ref="FJ6" si="46">EX6+1</f>
        <v>14</v>
      </c>
      <c r="FK6" s="73">
        <f t="shared" ref="FK6" si="47">EY6+1</f>
        <v>14</v>
      </c>
      <c r="FL6" s="73">
        <f t="shared" ref="FL6" si="48">EZ6+1</f>
        <v>14</v>
      </c>
      <c r="FM6" s="73">
        <f t="shared" ref="FM6" si="49">FA6+1</f>
        <v>14</v>
      </c>
      <c r="FN6" s="73">
        <f t="shared" ref="FN6" si="50">FB6+1</f>
        <v>15</v>
      </c>
      <c r="FO6" s="73">
        <f t="shared" ref="FO6" si="51">FC6+1</f>
        <v>15</v>
      </c>
      <c r="FP6" s="73">
        <f t="shared" ref="FP6" si="52">FD6+1</f>
        <v>15</v>
      </c>
      <c r="FQ6" s="73">
        <f t="shared" ref="FQ6" si="53">FE6+1</f>
        <v>15</v>
      </c>
      <c r="FR6" s="73">
        <f t="shared" ref="FR6" si="54">FF6+1</f>
        <v>15</v>
      </c>
      <c r="FS6" s="73">
        <f t="shared" ref="FS6" si="55">FG6+1</f>
        <v>15</v>
      </c>
      <c r="FT6" s="73">
        <f t="shared" ref="FT6" si="56">FH6+1</f>
        <v>15</v>
      </c>
      <c r="FU6" s="73">
        <f t="shared" ref="FU6" si="57">FI6+1</f>
        <v>15</v>
      </c>
      <c r="FV6" s="73">
        <f t="shared" ref="FV6" si="58">FJ6+1</f>
        <v>15</v>
      </c>
      <c r="FW6" s="73">
        <f t="shared" ref="FW6" si="59">FK6+1</f>
        <v>15</v>
      </c>
      <c r="FX6" s="73">
        <f t="shared" ref="FX6" si="60">FL6+1</f>
        <v>15</v>
      </c>
      <c r="FY6" s="73">
        <f t="shared" ref="FY6" si="61">FM6+1</f>
        <v>15</v>
      </c>
      <c r="FZ6" s="73">
        <f t="shared" ref="FZ6" si="62">FN6+1</f>
        <v>16</v>
      </c>
      <c r="GA6" s="73">
        <f t="shared" ref="GA6" si="63">FO6+1</f>
        <v>16</v>
      </c>
      <c r="GB6" s="73">
        <f t="shared" ref="GB6" si="64">FP6+1</f>
        <v>16</v>
      </c>
      <c r="GC6" s="73">
        <f t="shared" ref="GC6" si="65">FQ6+1</f>
        <v>16</v>
      </c>
      <c r="GD6" s="73">
        <f t="shared" ref="GD6" si="66">FR6+1</f>
        <v>16</v>
      </c>
      <c r="GE6" s="73">
        <f t="shared" ref="GE6" si="67">FS6+1</f>
        <v>16</v>
      </c>
      <c r="GF6" s="73">
        <f t="shared" ref="GF6" si="68">FT6+1</f>
        <v>16</v>
      </c>
      <c r="GG6" s="73">
        <f t="shared" ref="GG6" si="69">FU6+1</f>
        <v>16</v>
      </c>
      <c r="GH6" s="73">
        <f t="shared" ref="GH6" si="70">FV6+1</f>
        <v>16</v>
      </c>
      <c r="GI6" s="73">
        <f t="shared" ref="GI6" si="71">FW6+1</f>
        <v>16</v>
      </c>
      <c r="GJ6" s="73">
        <f t="shared" ref="GJ6" si="72">FX6+1</f>
        <v>16</v>
      </c>
      <c r="GK6" s="73">
        <f t="shared" ref="GK6" si="73">FY6+1</f>
        <v>16</v>
      </c>
      <c r="GL6" s="73">
        <f t="shared" ref="GL6" si="74">FZ6+1</f>
        <v>17</v>
      </c>
      <c r="GM6" s="73">
        <f t="shared" ref="GM6" si="75">GA6+1</f>
        <v>17</v>
      </c>
      <c r="GN6" s="73">
        <f t="shared" ref="GN6" si="76">GB6+1</f>
        <v>17</v>
      </c>
      <c r="GO6" s="73">
        <f t="shared" ref="GO6" si="77">GC6+1</f>
        <v>17</v>
      </c>
      <c r="GP6" s="73">
        <f t="shared" ref="GP6" si="78">GD6+1</f>
        <v>17</v>
      </c>
      <c r="GQ6" s="73">
        <f t="shared" ref="GQ6" si="79">GE6+1</f>
        <v>17</v>
      </c>
      <c r="GR6" s="73">
        <f t="shared" ref="GR6" si="80">GF6+1</f>
        <v>17</v>
      </c>
      <c r="GS6" s="73">
        <f t="shared" ref="GS6" si="81">GG6+1</f>
        <v>17</v>
      </c>
      <c r="GT6" s="73">
        <f t="shared" ref="GT6" si="82">GH6+1</f>
        <v>17</v>
      </c>
      <c r="GU6" s="73">
        <f t="shared" ref="GU6" si="83">GI6+1</f>
        <v>17</v>
      </c>
      <c r="GV6" s="73">
        <f t="shared" ref="GV6" si="84">GJ6+1</f>
        <v>17</v>
      </c>
      <c r="GW6" s="73">
        <f t="shared" ref="GW6" si="85">GK6+1</f>
        <v>17</v>
      </c>
      <c r="GX6" s="73">
        <f t="shared" ref="GX6" si="86">GL6+1</f>
        <v>18</v>
      </c>
      <c r="GY6" s="73">
        <f t="shared" ref="GY6" si="87">GM6+1</f>
        <v>18</v>
      </c>
      <c r="GZ6" s="73">
        <f t="shared" ref="GZ6" si="88">GN6+1</f>
        <v>18</v>
      </c>
      <c r="HA6" s="73">
        <f t="shared" ref="HA6" si="89">GO6+1</f>
        <v>18</v>
      </c>
      <c r="HB6" s="73">
        <f t="shared" ref="HB6" si="90">GP6+1</f>
        <v>18</v>
      </c>
      <c r="HC6" s="73">
        <f t="shared" ref="HC6" si="91">GQ6+1</f>
        <v>18</v>
      </c>
      <c r="HD6" s="73">
        <f t="shared" ref="HD6" si="92">GR6+1</f>
        <v>18</v>
      </c>
      <c r="HE6" s="73">
        <f t="shared" ref="HE6" si="93">GS6+1</f>
        <v>18</v>
      </c>
      <c r="HF6" s="73">
        <f t="shared" ref="HF6" si="94">GT6+1</f>
        <v>18</v>
      </c>
      <c r="HG6" s="73">
        <f t="shared" ref="HG6" si="95">GU6+1</f>
        <v>18</v>
      </c>
      <c r="HH6" s="73">
        <f t="shared" ref="HH6" si="96">GV6+1</f>
        <v>18</v>
      </c>
      <c r="HI6" s="73">
        <f t="shared" ref="HI6" si="97">GW6+1</f>
        <v>18</v>
      </c>
      <c r="HJ6" s="73">
        <f t="shared" ref="HJ6" si="98">GX6+1</f>
        <v>19</v>
      </c>
      <c r="HK6" s="73">
        <f t="shared" ref="HK6" si="99">GY6+1</f>
        <v>19</v>
      </c>
      <c r="HL6" s="73">
        <f t="shared" ref="HL6" si="100">GZ6+1</f>
        <v>19</v>
      </c>
      <c r="HM6" s="73">
        <f t="shared" ref="HM6" si="101">HA6+1</f>
        <v>19</v>
      </c>
      <c r="HN6" s="73">
        <f t="shared" ref="HN6" si="102">HB6+1</f>
        <v>19</v>
      </c>
      <c r="HO6" s="73">
        <f t="shared" ref="HO6" si="103">HC6+1</f>
        <v>19</v>
      </c>
      <c r="HP6" s="73">
        <f t="shared" ref="HP6" si="104">HD6+1</f>
        <v>19</v>
      </c>
      <c r="HQ6" s="73">
        <f t="shared" ref="HQ6" si="105">HE6+1</f>
        <v>19</v>
      </c>
      <c r="HR6" s="73">
        <f t="shared" ref="HR6" si="106">HF6+1</f>
        <v>19</v>
      </c>
      <c r="HS6" s="73">
        <f t="shared" ref="HS6" si="107">HG6+1</f>
        <v>19</v>
      </c>
      <c r="HT6" s="73">
        <f t="shared" ref="HT6" si="108">HH6+1</f>
        <v>19</v>
      </c>
      <c r="HU6" s="73">
        <f t="shared" ref="HU6" si="109">HI6+1</f>
        <v>19</v>
      </c>
      <c r="HV6" s="73">
        <f t="shared" ref="HV6" si="110">HJ6+1</f>
        <v>20</v>
      </c>
      <c r="HW6" s="73">
        <f t="shared" ref="HW6" si="111">HK6+1</f>
        <v>20</v>
      </c>
      <c r="HX6" s="73">
        <f t="shared" ref="HX6" si="112">HL6+1</f>
        <v>20</v>
      </c>
      <c r="HY6" s="73">
        <f t="shared" ref="HY6" si="113">HM6+1</f>
        <v>20</v>
      </c>
      <c r="HZ6" s="73">
        <f t="shared" ref="HZ6" si="114">HN6+1</f>
        <v>20</v>
      </c>
      <c r="IA6" s="73">
        <f t="shared" ref="IA6" si="115">HO6+1</f>
        <v>20</v>
      </c>
      <c r="IB6" s="73">
        <f t="shared" ref="IB6" si="116">HP6+1</f>
        <v>20</v>
      </c>
      <c r="IC6" s="73">
        <f t="shared" ref="IC6" si="117">HQ6+1</f>
        <v>20</v>
      </c>
      <c r="ID6" s="73">
        <f t="shared" ref="ID6" si="118">HR6+1</f>
        <v>20</v>
      </c>
      <c r="IE6" s="73">
        <f t="shared" ref="IE6" si="119">HS6+1</f>
        <v>20</v>
      </c>
      <c r="IF6" s="73">
        <f t="shared" ref="IF6" si="120">HT6+1</f>
        <v>20</v>
      </c>
      <c r="IG6" s="73">
        <f t="shared" ref="IG6" si="121">HU6+1</f>
        <v>20</v>
      </c>
      <c r="IH6" s="73">
        <f t="shared" ref="IH6" si="122">HV6+1</f>
        <v>21</v>
      </c>
      <c r="II6" s="73">
        <f t="shared" ref="II6" si="123">HW6+1</f>
        <v>21</v>
      </c>
      <c r="IJ6" s="73">
        <f t="shared" ref="IJ6" si="124">HX6+1</f>
        <v>21</v>
      </c>
      <c r="IK6" s="73">
        <f t="shared" ref="IK6" si="125">HY6+1</f>
        <v>21</v>
      </c>
      <c r="IL6" s="73">
        <f t="shared" ref="IL6" si="126">HZ6+1</f>
        <v>21</v>
      </c>
      <c r="IM6" s="73">
        <f t="shared" ref="IM6" si="127">IA6+1</f>
        <v>21</v>
      </c>
      <c r="IN6" s="73">
        <f t="shared" ref="IN6" si="128">IB6+1</f>
        <v>21</v>
      </c>
      <c r="IO6" s="73">
        <f t="shared" ref="IO6" si="129">IC6+1</f>
        <v>21</v>
      </c>
      <c r="IP6" s="73">
        <f t="shared" ref="IP6" si="130">ID6+1</f>
        <v>21</v>
      </c>
      <c r="IQ6" s="73">
        <f t="shared" ref="IQ6" si="131">IE6+1</f>
        <v>21</v>
      </c>
      <c r="IR6" s="73">
        <f t="shared" ref="IR6" si="132">IF6+1</f>
        <v>21</v>
      </c>
      <c r="IS6" s="73">
        <f t="shared" ref="IS6" si="133">IG6+1</f>
        <v>21</v>
      </c>
      <c r="IT6" s="73">
        <f t="shared" ref="IT6" si="134">IH6+1</f>
        <v>22</v>
      </c>
      <c r="IU6" s="73">
        <f t="shared" ref="IU6" si="135">II6+1</f>
        <v>22</v>
      </c>
      <c r="IV6" s="73">
        <f t="shared" ref="IV6" si="136">IJ6+1</f>
        <v>22</v>
      </c>
      <c r="IW6" s="73">
        <f t="shared" ref="IW6" si="137">IK6+1</f>
        <v>22</v>
      </c>
      <c r="IX6" s="73">
        <f t="shared" ref="IX6" si="138">IL6+1</f>
        <v>22</v>
      </c>
      <c r="IY6" s="73">
        <f t="shared" ref="IY6" si="139">IM6+1</f>
        <v>22</v>
      </c>
      <c r="IZ6" s="73">
        <f t="shared" ref="IZ6" si="140">IN6+1</f>
        <v>22</v>
      </c>
      <c r="JA6" s="73">
        <f t="shared" ref="JA6" si="141">IO6+1</f>
        <v>22</v>
      </c>
      <c r="JB6" s="73">
        <f t="shared" ref="JB6" si="142">IP6+1</f>
        <v>22</v>
      </c>
      <c r="JC6" s="73">
        <f t="shared" ref="JC6" si="143">IQ6+1</f>
        <v>22</v>
      </c>
      <c r="JD6" s="73">
        <f t="shared" ref="JD6" si="144">IR6+1</f>
        <v>22</v>
      </c>
      <c r="JE6" s="73">
        <f t="shared" ref="JE6" si="145">IS6+1</f>
        <v>22</v>
      </c>
      <c r="JF6" s="73">
        <f t="shared" ref="JF6" si="146">IT6+1</f>
        <v>23</v>
      </c>
      <c r="JG6" s="73">
        <f t="shared" ref="JG6" si="147">IU6+1</f>
        <v>23</v>
      </c>
      <c r="JH6" s="73">
        <f t="shared" ref="JH6" si="148">IV6+1</f>
        <v>23</v>
      </c>
      <c r="JI6" s="73">
        <f t="shared" ref="JI6" si="149">IW6+1</f>
        <v>23</v>
      </c>
      <c r="JJ6" s="73">
        <f t="shared" ref="JJ6" si="150">IX6+1</f>
        <v>23</v>
      </c>
      <c r="JK6" s="73">
        <f t="shared" ref="JK6" si="151">IY6+1</f>
        <v>23</v>
      </c>
      <c r="JL6" s="73">
        <f t="shared" ref="JL6" si="152">IZ6+1</f>
        <v>23</v>
      </c>
      <c r="JM6" s="73">
        <f t="shared" ref="JM6" si="153">JA6+1</f>
        <v>23</v>
      </c>
      <c r="JN6" s="73">
        <f t="shared" ref="JN6" si="154">JB6+1</f>
        <v>23</v>
      </c>
      <c r="JO6" s="73">
        <f t="shared" ref="JO6" si="155">JC6+1</f>
        <v>23</v>
      </c>
      <c r="JP6" s="73">
        <f t="shared" ref="JP6" si="156">JD6+1</f>
        <v>23</v>
      </c>
      <c r="JQ6" s="73">
        <f t="shared" ref="JQ6" si="157">JE6+1</f>
        <v>23</v>
      </c>
      <c r="JR6" s="73">
        <f t="shared" ref="JR6" si="158">JF6+1</f>
        <v>24</v>
      </c>
      <c r="JS6" s="73">
        <f t="shared" ref="JS6" si="159">JG6+1</f>
        <v>24</v>
      </c>
      <c r="JT6" s="73">
        <f t="shared" ref="JT6" si="160">JH6+1</f>
        <v>24</v>
      </c>
      <c r="JU6" s="73">
        <f t="shared" ref="JU6" si="161">JI6+1</f>
        <v>24</v>
      </c>
      <c r="JV6" s="73">
        <f t="shared" ref="JV6" si="162">JJ6+1</f>
        <v>24</v>
      </c>
      <c r="JW6" s="73">
        <f t="shared" ref="JW6" si="163">JK6+1</f>
        <v>24</v>
      </c>
      <c r="JX6" s="73">
        <f t="shared" ref="JX6" si="164">JL6+1</f>
        <v>24</v>
      </c>
      <c r="JY6" s="73">
        <f t="shared" ref="JY6" si="165">JM6+1</f>
        <v>24</v>
      </c>
      <c r="JZ6" s="73">
        <f t="shared" ref="JZ6" si="166">JN6+1</f>
        <v>24</v>
      </c>
      <c r="KA6" s="73">
        <f t="shared" ref="KA6" si="167">JO6+1</f>
        <v>24</v>
      </c>
      <c r="KB6" s="73">
        <f t="shared" ref="KB6" si="168">JP6+1</f>
        <v>24</v>
      </c>
      <c r="KC6" s="73">
        <f t="shared" ref="KC6" si="169">JQ6+1</f>
        <v>24</v>
      </c>
      <c r="KD6" s="73">
        <f t="shared" ref="KD6" si="170">JR6+1</f>
        <v>25</v>
      </c>
      <c r="KE6" s="73">
        <f t="shared" ref="KE6" si="171">JS6+1</f>
        <v>25</v>
      </c>
      <c r="KF6" s="73">
        <f t="shared" ref="KF6" si="172">JT6+1</f>
        <v>25</v>
      </c>
      <c r="KG6" s="73">
        <f t="shared" ref="KG6" si="173">JU6+1</f>
        <v>25</v>
      </c>
      <c r="KH6" s="73">
        <f t="shared" ref="KH6" si="174">JV6+1</f>
        <v>25</v>
      </c>
      <c r="KI6" s="73">
        <f t="shared" ref="KI6" si="175">JW6+1</f>
        <v>25</v>
      </c>
      <c r="KJ6" s="73">
        <f t="shared" ref="KJ6" si="176">JX6+1</f>
        <v>25</v>
      </c>
      <c r="KK6" s="73">
        <f t="shared" ref="KK6" si="177">JY6+1</f>
        <v>25</v>
      </c>
      <c r="KL6" s="73">
        <f t="shared" ref="KL6" si="178">JZ6+1</f>
        <v>25</v>
      </c>
      <c r="KM6" s="73">
        <f t="shared" ref="KM6" si="179">KA6+1</f>
        <v>25</v>
      </c>
      <c r="KN6" s="73">
        <f t="shared" ref="KN6" si="180">KB6+1</f>
        <v>25</v>
      </c>
      <c r="KO6" s="73">
        <f t="shared" ref="KO6" si="181">KC6+1</f>
        <v>25</v>
      </c>
    </row>
    <row r="7" spans="1:301" x14ac:dyDescent="0.2">
      <c r="A7" s="23" t="s">
        <v>214</v>
      </c>
      <c r="B7" s="74">
        <v>1</v>
      </c>
      <c r="C7" s="74">
        <f t="shared" ref="C7:BN7" si="182">B7+1</f>
        <v>2</v>
      </c>
      <c r="D7" s="74">
        <f t="shared" si="182"/>
        <v>3</v>
      </c>
      <c r="E7" s="74">
        <f t="shared" si="182"/>
        <v>4</v>
      </c>
      <c r="F7" s="74">
        <f t="shared" si="182"/>
        <v>5</v>
      </c>
      <c r="G7" s="74">
        <f t="shared" si="182"/>
        <v>6</v>
      </c>
      <c r="H7" s="74">
        <f t="shared" si="182"/>
        <v>7</v>
      </c>
      <c r="I7" s="74">
        <f t="shared" si="182"/>
        <v>8</v>
      </c>
      <c r="J7" s="74">
        <f t="shared" si="182"/>
        <v>9</v>
      </c>
      <c r="K7" s="74">
        <f t="shared" si="182"/>
        <v>10</v>
      </c>
      <c r="L7" s="74">
        <f t="shared" si="182"/>
        <v>11</v>
      </c>
      <c r="M7" s="74">
        <f t="shared" si="182"/>
        <v>12</v>
      </c>
      <c r="N7" s="74">
        <f t="shared" si="182"/>
        <v>13</v>
      </c>
      <c r="O7" s="74">
        <f t="shared" si="182"/>
        <v>14</v>
      </c>
      <c r="P7" s="74">
        <f t="shared" si="182"/>
        <v>15</v>
      </c>
      <c r="Q7" s="74">
        <f t="shared" si="182"/>
        <v>16</v>
      </c>
      <c r="R7" s="74">
        <f t="shared" si="182"/>
        <v>17</v>
      </c>
      <c r="S7" s="74">
        <f t="shared" si="182"/>
        <v>18</v>
      </c>
      <c r="T7" s="74">
        <f t="shared" si="182"/>
        <v>19</v>
      </c>
      <c r="U7" s="74">
        <f t="shared" si="182"/>
        <v>20</v>
      </c>
      <c r="V7" s="74">
        <f t="shared" si="182"/>
        <v>21</v>
      </c>
      <c r="W7" s="74">
        <f t="shared" si="182"/>
        <v>22</v>
      </c>
      <c r="X7" s="74">
        <f t="shared" si="182"/>
        <v>23</v>
      </c>
      <c r="Y7" s="74">
        <f t="shared" si="182"/>
        <v>24</v>
      </c>
      <c r="Z7" s="74">
        <f t="shared" si="182"/>
        <v>25</v>
      </c>
      <c r="AA7" s="74">
        <f t="shared" si="182"/>
        <v>26</v>
      </c>
      <c r="AB7" s="74">
        <f t="shared" si="182"/>
        <v>27</v>
      </c>
      <c r="AC7" s="74">
        <f t="shared" si="182"/>
        <v>28</v>
      </c>
      <c r="AD7" s="74">
        <f t="shared" si="182"/>
        <v>29</v>
      </c>
      <c r="AE7" s="74">
        <f t="shared" si="182"/>
        <v>30</v>
      </c>
      <c r="AF7" s="74">
        <f t="shared" si="182"/>
        <v>31</v>
      </c>
      <c r="AG7" s="74">
        <f t="shared" si="182"/>
        <v>32</v>
      </c>
      <c r="AH7" s="74">
        <f t="shared" si="182"/>
        <v>33</v>
      </c>
      <c r="AI7" s="74">
        <f t="shared" si="182"/>
        <v>34</v>
      </c>
      <c r="AJ7" s="74">
        <f t="shared" si="182"/>
        <v>35</v>
      </c>
      <c r="AK7" s="74">
        <f t="shared" si="182"/>
        <v>36</v>
      </c>
      <c r="AL7" s="74">
        <f t="shared" si="182"/>
        <v>37</v>
      </c>
      <c r="AM7" s="74">
        <f t="shared" si="182"/>
        <v>38</v>
      </c>
      <c r="AN7" s="74">
        <f t="shared" si="182"/>
        <v>39</v>
      </c>
      <c r="AO7" s="74">
        <f t="shared" si="182"/>
        <v>40</v>
      </c>
      <c r="AP7" s="74">
        <f t="shared" si="182"/>
        <v>41</v>
      </c>
      <c r="AQ7" s="74">
        <f t="shared" si="182"/>
        <v>42</v>
      </c>
      <c r="AR7" s="74">
        <f t="shared" si="182"/>
        <v>43</v>
      </c>
      <c r="AS7" s="74">
        <f t="shared" si="182"/>
        <v>44</v>
      </c>
      <c r="AT7" s="74">
        <f t="shared" si="182"/>
        <v>45</v>
      </c>
      <c r="AU7" s="74">
        <f t="shared" si="182"/>
        <v>46</v>
      </c>
      <c r="AV7" s="74">
        <f t="shared" si="182"/>
        <v>47</v>
      </c>
      <c r="AW7" s="74">
        <f t="shared" si="182"/>
        <v>48</v>
      </c>
      <c r="AX7" s="75">
        <f t="shared" si="182"/>
        <v>49</v>
      </c>
      <c r="AY7" s="75">
        <f t="shared" si="182"/>
        <v>50</v>
      </c>
      <c r="AZ7" s="75">
        <f t="shared" si="182"/>
        <v>51</v>
      </c>
      <c r="BA7" s="75">
        <f t="shared" si="182"/>
        <v>52</v>
      </c>
      <c r="BB7" s="75">
        <f t="shared" si="182"/>
        <v>53</v>
      </c>
      <c r="BC7" s="75">
        <f t="shared" si="182"/>
        <v>54</v>
      </c>
      <c r="BD7" s="75">
        <f t="shared" si="182"/>
        <v>55</v>
      </c>
      <c r="BE7" s="75">
        <f t="shared" si="182"/>
        <v>56</v>
      </c>
      <c r="BF7" s="75">
        <f t="shared" si="182"/>
        <v>57</v>
      </c>
      <c r="BG7" s="75">
        <f t="shared" si="182"/>
        <v>58</v>
      </c>
      <c r="BH7" s="75">
        <f t="shared" si="182"/>
        <v>59</v>
      </c>
      <c r="BI7" s="75">
        <f t="shared" si="182"/>
        <v>60</v>
      </c>
      <c r="BJ7" s="75">
        <f t="shared" si="182"/>
        <v>61</v>
      </c>
      <c r="BK7" s="75">
        <f t="shared" si="182"/>
        <v>62</v>
      </c>
      <c r="BL7" s="75">
        <f t="shared" si="182"/>
        <v>63</v>
      </c>
      <c r="BM7" s="75">
        <f t="shared" si="182"/>
        <v>64</v>
      </c>
      <c r="BN7" s="75">
        <f t="shared" si="182"/>
        <v>65</v>
      </c>
      <c r="BO7" s="75">
        <f t="shared" ref="BO7:DQ7" si="183">BN7+1</f>
        <v>66</v>
      </c>
      <c r="BP7" s="75">
        <f t="shared" si="183"/>
        <v>67</v>
      </c>
      <c r="BQ7" s="75">
        <f t="shared" si="183"/>
        <v>68</v>
      </c>
      <c r="BR7" s="75">
        <f t="shared" si="183"/>
        <v>69</v>
      </c>
      <c r="BS7" s="75">
        <f t="shared" si="183"/>
        <v>70</v>
      </c>
      <c r="BT7" s="75">
        <f t="shared" si="183"/>
        <v>71</v>
      </c>
      <c r="BU7" s="75">
        <f t="shared" si="183"/>
        <v>72</v>
      </c>
      <c r="BV7" s="75">
        <f t="shared" si="183"/>
        <v>73</v>
      </c>
      <c r="BW7" s="75">
        <f t="shared" si="183"/>
        <v>74</v>
      </c>
      <c r="BX7" s="75">
        <f t="shared" si="183"/>
        <v>75</v>
      </c>
      <c r="BY7" s="75">
        <f t="shared" si="183"/>
        <v>76</v>
      </c>
      <c r="BZ7" s="75">
        <f t="shared" si="183"/>
        <v>77</v>
      </c>
      <c r="CA7" s="75">
        <f t="shared" si="183"/>
        <v>78</v>
      </c>
      <c r="CB7" s="75">
        <f t="shared" si="183"/>
        <v>79</v>
      </c>
      <c r="CC7" s="75">
        <f t="shared" si="183"/>
        <v>80</v>
      </c>
      <c r="CD7" s="75">
        <f t="shared" si="183"/>
        <v>81</v>
      </c>
      <c r="CE7" s="75">
        <f t="shared" si="183"/>
        <v>82</v>
      </c>
      <c r="CF7" s="75">
        <f t="shared" si="183"/>
        <v>83</v>
      </c>
      <c r="CG7" s="75">
        <f t="shared" si="183"/>
        <v>84</v>
      </c>
      <c r="CH7" s="75">
        <f t="shared" si="183"/>
        <v>85</v>
      </c>
      <c r="CI7" s="75">
        <f t="shared" si="183"/>
        <v>86</v>
      </c>
      <c r="CJ7" s="75">
        <f t="shared" si="183"/>
        <v>87</v>
      </c>
      <c r="CK7" s="75">
        <f t="shared" si="183"/>
        <v>88</v>
      </c>
      <c r="CL7" s="75">
        <f t="shared" si="183"/>
        <v>89</v>
      </c>
      <c r="CM7" s="75">
        <f t="shared" si="183"/>
        <v>90</v>
      </c>
      <c r="CN7" s="75">
        <f t="shared" si="183"/>
        <v>91</v>
      </c>
      <c r="CO7" s="75">
        <f t="shared" si="183"/>
        <v>92</v>
      </c>
      <c r="CP7" s="75">
        <f t="shared" si="183"/>
        <v>93</v>
      </c>
      <c r="CQ7" s="75">
        <f t="shared" si="183"/>
        <v>94</v>
      </c>
      <c r="CR7" s="75">
        <f t="shared" si="183"/>
        <v>95</v>
      </c>
      <c r="CS7" s="75">
        <f t="shared" si="183"/>
        <v>96</v>
      </c>
      <c r="CT7" s="75">
        <f t="shared" si="183"/>
        <v>97</v>
      </c>
      <c r="CU7" s="75">
        <f t="shared" si="183"/>
        <v>98</v>
      </c>
      <c r="CV7" s="75">
        <f t="shared" si="183"/>
        <v>99</v>
      </c>
      <c r="CW7" s="75">
        <f t="shared" si="183"/>
        <v>100</v>
      </c>
      <c r="CX7" s="75">
        <f t="shared" si="183"/>
        <v>101</v>
      </c>
      <c r="CY7" s="75">
        <f t="shared" si="183"/>
        <v>102</v>
      </c>
      <c r="CZ7" s="75">
        <f t="shared" si="183"/>
        <v>103</v>
      </c>
      <c r="DA7" s="75">
        <f t="shared" si="183"/>
        <v>104</v>
      </c>
      <c r="DB7" s="75">
        <f t="shared" si="183"/>
        <v>105</v>
      </c>
      <c r="DC7" s="75">
        <f t="shared" si="183"/>
        <v>106</v>
      </c>
      <c r="DD7" s="75">
        <f t="shared" si="183"/>
        <v>107</v>
      </c>
      <c r="DE7" s="75">
        <f t="shared" si="183"/>
        <v>108</v>
      </c>
      <c r="DF7" s="75">
        <f t="shared" si="183"/>
        <v>109</v>
      </c>
      <c r="DG7" s="75">
        <f t="shared" si="183"/>
        <v>110</v>
      </c>
      <c r="DH7" s="75">
        <f t="shared" si="183"/>
        <v>111</v>
      </c>
      <c r="DI7" s="75">
        <f t="shared" si="183"/>
        <v>112</v>
      </c>
      <c r="DJ7" s="75">
        <f t="shared" si="183"/>
        <v>113</v>
      </c>
      <c r="DK7" s="75">
        <f t="shared" si="183"/>
        <v>114</v>
      </c>
      <c r="DL7" s="75">
        <f t="shared" si="183"/>
        <v>115</v>
      </c>
      <c r="DM7" s="75">
        <f t="shared" si="183"/>
        <v>116</v>
      </c>
      <c r="DN7" s="75">
        <f t="shared" si="183"/>
        <v>117</v>
      </c>
      <c r="DO7" s="75">
        <f t="shared" si="183"/>
        <v>118</v>
      </c>
      <c r="DP7" s="75">
        <f t="shared" si="183"/>
        <v>119</v>
      </c>
      <c r="DQ7" s="75">
        <f t="shared" si="183"/>
        <v>120</v>
      </c>
      <c r="DR7" s="75">
        <f t="shared" ref="DR7" si="184">DQ7+1</f>
        <v>121</v>
      </c>
      <c r="DS7" s="75">
        <f t="shared" ref="DS7" si="185">DR7+1</f>
        <v>122</v>
      </c>
      <c r="DT7" s="75">
        <f t="shared" ref="DT7" si="186">DS7+1</f>
        <v>123</v>
      </c>
      <c r="DU7" s="75">
        <f t="shared" ref="DU7" si="187">DT7+1</f>
        <v>124</v>
      </c>
      <c r="DV7" s="75">
        <f t="shared" ref="DV7" si="188">DU7+1</f>
        <v>125</v>
      </c>
      <c r="DW7" s="75">
        <f t="shared" ref="DW7" si="189">DV7+1</f>
        <v>126</v>
      </c>
      <c r="DX7" s="75">
        <f t="shared" ref="DX7" si="190">DW7+1</f>
        <v>127</v>
      </c>
      <c r="DY7" s="75">
        <f t="shared" ref="DY7" si="191">DX7+1</f>
        <v>128</v>
      </c>
      <c r="DZ7" s="75">
        <f t="shared" ref="DZ7" si="192">DY7+1</f>
        <v>129</v>
      </c>
      <c r="EA7" s="75">
        <f t="shared" ref="EA7" si="193">DZ7+1</f>
        <v>130</v>
      </c>
      <c r="EB7" s="75">
        <f t="shared" ref="EB7" si="194">EA7+1</f>
        <v>131</v>
      </c>
      <c r="EC7" s="75">
        <f t="shared" ref="EC7" si="195">EB7+1</f>
        <v>132</v>
      </c>
      <c r="ED7" s="75">
        <f t="shared" ref="ED7" si="196">EC7+1</f>
        <v>133</v>
      </c>
      <c r="EE7" s="75">
        <f t="shared" ref="EE7" si="197">ED7+1</f>
        <v>134</v>
      </c>
      <c r="EF7" s="75">
        <f t="shared" ref="EF7" si="198">EE7+1</f>
        <v>135</v>
      </c>
      <c r="EG7" s="75">
        <f t="shared" ref="EG7" si="199">EF7+1</f>
        <v>136</v>
      </c>
      <c r="EH7" s="75">
        <f t="shared" ref="EH7" si="200">EG7+1</f>
        <v>137</v>
      </c>
      <c r="EI7" s="75">
        <f t="shared" ref="EI7" si="201">EH7+1</f>
        <v>138</v>
      </c>
      <c r="EJ7" s="75">
        <f t="shared" ref="EJ7" si="202">EI7+1</f>
        <v>139</v>
      </c>
      <c r="EK7" s="75">
        <f t="shared" ref="EK7" si="203">EJ7+1</f>
        <v>140</v>
      </c>
      <c r="EL7" s="75">
        <f t="shared" ref="EL7" si="204">EK7+1</f>
        <v>141</v>
      </c>
      <c r="EM7" s="75">
        <f t="shared" ref="EM7" si="205">EL7+1</f>
        <v>142</v>
      </c>
      <c r="EN7" s="75">
        <f t="shared" ref="EN7" si="206">EM7+1</f>
        <v>143</v>
      </c>
      <c r="EO7" s="75">
        <f t="shared" ref="EO7" si="207">EN7+1</f>
        <v>144</v>
      </c>
      <c r="EP7" s="75">
        <f t="shared" ref="EP7" si="208">EO7+1</f>
        <v>145</v>
      </c>
      <c r="EQ7" s="75">
        <f t="shared" ref="EQ7" si="209">EP7+1</f>
        <v>146</v>
      </c>
      <c r="ER7" s="75">
        <f t="shared" ref="ER7" si="210">EQ7+1</f>
        <v>147</v>
      </c>
      <c r="ES7" s="75">
        <f t="shared" ref="ES7" si="211">ER7+1</f>
        <v>148</v>
      </c>
      <c r="ET7" s="75">
        <f t="shared" ref="ET7" si="212">ES7+1</f>
        <v>149</v>
      </c>
      <c r="EU7" s="75">
        <f t="shared" ref="EU7" si="213">ET7+1</f>
        <v>150</v>
      </c>
      <c r="EV7" s="75">
        <f t="shared" ref="EV7" si="214">EU7+1</f>
        <v>151</v>
      </c>
      <c r="EW7" s="75">
        <f t="shared" ref="EW7" si="215">EV7+1</f>
        <v>152</v>
      </c>
      <c r="EX7" s="75">
        <f t="shared" ref="EX7" si="216">EW7+1</f>
        <v>153</v>
      </c>
      <c r="EY7" s="75">
        <f t="shared" ref="EY7" si="217">EX7+1</f>
        <v>154</v>
      </c>
      <c r="EZ7" s="75">
        <f t="shared" ref="EZ7" si="218">EY7+1</f>
        <v>155</v>
      </c>
      <c r="FA7" s="75">
        <f t="shared" ref="FA7" si="219">EZ7+1</f>
        <v>156</v>
      </c>
      <c r="FB7" s="75">
        <f t="shared" ref="FB7" si="220">FA7+1</f>
        <v>157</v>
      </c>
      <c r="FC7" s="75">
        <f t="shared" ref="FC7" si="221">FB7+1</f>
        <v>158</v>
      </c>
      <c r="FD7" s="75">
        <f t="shared" ref="FD7" si="222">FC7+1</f>
        <v>159</v>
      </c>
      <c r="FE7" s="75">
        <f t="shared" ref="FE7" si="223">FD7+1</f>
        <v>160</v>
      </c>
      <c r="FF7" s="75">
        <f t="shared" ref="FF7" si="224">FE7+1</f>
        <v>161</v>
      </c>
      <c r="FG7" s="75">
        <f t="shared" ref="FG7" si="225">FF7+1</f>
        <v>162</v>
      </c>
      <c r="FH7" s="75">
        <f t="shared" ref="FH7" si="226">FG7+1</f>
        <v>163</v>
      </c>
      <c r="FI7" s="75">
        <f t="shared" ref="FI7" si="227">FH7+1</f>
        <v>164</v>
      </c>
      <c r="FJ7" s="75">
        <f t="shared" ref="FJ7" si="228">FI7+1</f>
        <v>165</v>
      </c>
      <c r="FK7" s="75">
        <f t="shared" ref="FK7" si="229">FJ7+1</f>
        <v>166</v>
      </c>
      <c r="FL7" s="75">
        <f t="shared" ref="FL7" si="230">FK7+1</f>
        <v>167</v>
      </c>
      <c r="FM7" s="75">
        <f t="shared" ref="FM7" si="231">FL7+1</f>
        <v>168</v>
      </c>
      <c r="FN7" s="75">
        <f t="shared" ref="FN7" si="232">FM7+1</f>
        <v>169</v>
      </c>
      <c r="FO7" s="75">
        <f t="shared" ref="FO7" si="233">FN7+1</f>
        <v>170</v>
      </c>
      <c r="FP7" s="75">
        <f t="shared" ref="FP7" si="234">FO7+1</f>
        <v>171</v>
      </c>
      <c r="FQ7" s="75">
        <f t="shared" ref="FQ7" si="235">FP7+1</f>
        <v>172</v>
      </c>
      <c r="FR7" s="75">
        <f t="shared" ref="FR7" si="236">FQ7+1</f>
        <v>173</v>
      </c>
      <c r="FS7" s="75">
        <f t="shared" ref="FS7" si="237">FR7+1</f>
        <v>174</v>
      </c>
      <c r="FT7" s="75">
        <f t="shared" ref="FT7" si="238">FS7+1</f>
        <v>175</v>
      </c>
      <c r="FU7" s="75">
        <f t="shared" ref="FU7" si="239">FT7+1</f>
        <v>176</v>
      </c>
      <c r="FV7" s="75">
        <f t="shared" ref="FV7" si="240">FU7+1</f>
        <v>177</v>
      </c>
      <c r="FW7" s="75">
        <f t="shared" ref="FW7" si="241">FV7+1</f>
        <v>178</v>
      </c>
      <c r="FX7" s="75">
        <f t="shared" ref="FX7" si="242">FW7+1</f>
        <v>179</v>
      </c>
      <c r="FY7" s="75">
        <f t="shared" ref="FY7" si="243">FX7+1</f>
        <v>180</v>
      </c>
      <c r="FZ7" s="75">
        <f t="shared" ref="FZ7" si="244">FY7+1</f>
        <v>181</v>
      </c>
      <c r="GA7" s="75">
        <f t="shared" ref="GA7" si="245">FZ7+1</f>
        <v>182</v>
      </c>
      <c r="GB7" s="75">
        <f t="shared" ref="GB7" si="246">GA7+1</f>
        <v>183</v>
      </c>
      <c r="GC7" s="75">
        <f t="shared" ref="GC7" si="247">GB7+1</f>
        <v>184</v>
      </c>
      <c r="GD7" s="75">
        <f t="shared" ref="GD7" si="248">GC7+1</f>
        <v>185</v>
      </c>
      <c r="GE7" s="75">
        <f t="shared" ref="GE7" si="249">GD7+1</f>
        <v>186</v>
      </c>
      <c r="GF7" s="75">
        <f t="shared" ref="GF7" si="250">GE7+1</f>
        <v>187</v>
      </c>
      <c r="GG7" s="75">
        <f t="shared" ref="GG7" si="251">GF7+1</f>
        <v>188</v>
      </c>
      <c r="GH7" s="75">
        <f t="shared" ref="GH7" si="252">GG7+1</f>
        <v>189</v>
      </c>
      <c r="GI7" s="75">
        <f t="shared" ref="GI7" si="253">GH7+1</f>
        <v>190</v>
      </c>
      <c r="GJ7" s="75">
        <f t="shared" ref="GJ7" si="254">GI7+1</f>
        <v>191</v>
      </c>
      <c r="GK7" s="75">
        <f t="shared" ref="GK7" si="255">GJ7+1</f>
        <v>192</v>
      </c>
      <c r="GL7" s="75">
        <f t="shared" ref="GL7" si="256">GK7+1</f>
        <v>193</v>
      </c>
      <c r="GM7" s="75">
        <f t="shared" ref="GM7" si="257">GL7+1</f>
        <v>194</v>
      </c>
      <c r="GN7" s="75">
        <f t="shared" ref="GN7" si="258">GM7+1</f>
        <v>195</v>
      </c>
      <c r="GO7" s="75">
        <f t="shared" ref="GO7" si="259">GN7+1</f>
        <v>196</v>
      </c>
      <c r="GP7" s="75">
        <f t="shared" ref="GP7" si="260">GO7+1</f>
        <v>197</v>
      </c>
      <c r="GQ7" s="75">
        <f t="shared" ref="GQ7" si="261">GP7+1</f>
        <v>198</v>
      </c>
      <c r="GR7" s="75">
        <f t="shared" ref="GR7" si="262">GQ7+1</f>
        <v>199</v>
      </c>
      <c r="GS7" s="75">
        <f t="shared" ref="GS7" si="263">GR7+1</f>
        <v>200</v>
      </c>
      <c r="GT7" s="75">
        <f t="shared" ref="GT7" si="264">GS7+1</f>
        <v>201</v>
      </c>
      <c r="GU7" s="75">
        <f t="shared" ref="GU7" si="265">GT7+1</f>
        <v>202</v>
      </c>
      <c r="GV7" s="75">
        <f t="shared" ref="GV7" si="266">GU7+1</f>
        <v>203</v>
      </c>
      <c r="GW7" s="75">
        <f t="shared" ref="GW7" si="267">GV7+1</f>
        <v>204</v>
      </c>
      <c r="GX7" s="75">
        <f t="shared" ref="GX7" si="268">GW7+1</f>
        <v>205</v>
      </c>
      <c r="GY7" s="75">
        <f t="shared" ref="GY7" si="269">GX7+1</f>
        <v>206</v>
      </c>
      <c r="GZ7" s="75">
        <f t="shared" ref="GZ7" si="270">GY7+1</f>
        <v>207</v>
      </c>
      <c r="HA7" s="75">
        <f t="shared" ref="HA7" si="271">GZ7+1</f>
        <v>208</v>
      </c>
      <c r="HB7" s="75">
        <f t="shared" ref="HB7" si="272">HA7+1</f>
        <v>209</v>
      </c>
      <c r="HC7" s="75">
        <f t="shared" ref="HC7" si="273">HB7+1</f>
        <v>210</v>
      </c>
      <c r="HD7" s="75">
        <f t="shared" ref="HD7" si="274">HC7+1</f>
        <v>211</v>
      </c>
      <c r="HE7" s="75">
        <f t="shared" ref="HE7" si="275">HD7+1</f>
        <v>212</v>
      </c>
      <c r="HF7" s="75">
        <f t="shared" ref="HF7" si="276">HE7+1</f>
        <v>213</v>
      </c>
      <c r="HG7" s="75">
        <f t="shared" ref="HG7" si="277">HF7+1</f>
        <v>214</v>
      </c>
      <c r="HH7" s="75">
        <f t="shared" ref="HH7" si="278">HG7+1</f>
        <v>215</v>
      </c>
      <c r="HI7" s="75">
        <f t="shared" ref="HI7" si="279">HH7+1</f>
        <v>216</v>
      </c>
      <c r="HJ7" s="75">
        <f t="shared" ref="HJ7" si="280">HI7+1</f>
        <v>217</v>
      </c>
      <c r="HK7" s="75">
        <f t="shared" ref="HK7" si="281">HJ7+1</f>
        <v>218</v>
      </c>
      <c r="HL7" s="75">
        <f t="shared" ref="HL7" si="282">HK7+1</f>
        <v>219</v>
      </c>
      <c r="HM7" s="75">
        <f t="shared" ref="HM7" si="283">HL7+1</f>
        <v>220</v>
      </c>
      <c r="HN7" s="75">
        <f t="shared" ref="HN7" si="284">HM7+1</f>
        <v>221</v>
      </c>
      <c r="HO7" s="75">
        <f t="shared" ref="HO7" si="285">HN7+1</f>
        <v>222</v>
      </c>
      <c r="HP7" s="75">
        <f t="shared" ref="HP7" si="286">HO7+1</f>
        <v>223</v>
      </c>
      <c r="HQ7" s="75">
        <f t="shared" ref="HQ7" si="287">HP7+1</f>
        <v>224</v>
      </c>
      <c r="HR7" s="75">
        <f t="shared" ref="HR7" si="288">HQ7+1</f>
        <v>225</v>
      </c>
      <c r="HS7" s="75">
        <f t="shared" ref="HS7" si="289">HR7+1</f>
        <v>226</v>
      </c>
      <c r="HT7" s="75">
        <f t="shared" ref="HT7" si="290">HS7+1</f>
        <v>227</v>
      </c>
      <c r="HU7" s="75">
        <f t="shared" ref="HU7" si="291">HT7+1</f>
        <v>228</v>
      </c>
      <c r="HV7" s="75">
        <f t="shared" ref="HV7" si="292">HU7+1</f>
        <v>229</v>
      </c>
      <c r="HW7" s="75">
        <f t="shared" ref="HW7" si="293">HV7+1</f>
        <v>230</v>
      </c>
      <c r="HX7" s="75">
        <f t="shared" ref="HX7" si="294">HW7+1</f>
        <v>231</v>
      </c>
      <c r="HY7" s="75">
        <f t="shared" ref="HY7" si="295">HX7+1</f>
        <v>232</v>
      </c>
      <c r="HZ7" s="75">
        <f t="shared" ref="HZ7" si="296">HY7+1</f>
        <v>233</v>
      </c>
      <c r="IA7" s="75">
        <f t="shared" ref="IA7" si="297">HZ7+1</f>
        <v>234</v>
      </c>
      <c r="IB7" s="75">
        <f t="shared" ref="IB7" si="298">IA7+1</f>
        <v>235</v>
      </c>
      <c r="IC7" s="75">
        <f t="shared" ref="IC7" si="299">IB7+1</f>
        <v>236</v>
      </c>
      <c r="ID7" s="75">
        <f t="shared" ref="ID7" si="300">IC7+1</f>
        <v>237</v>
      </c>
      <c r="IE7" s="75">
        <f t="shared" ref="IE7" si="301">ID7+1</f>
        <v>238</v>
      </c>
      <c r="IF7" s="75">
        <f t="shared" ref="IF7" si="302">IE7+1</f>
        <v>239</v>
      </c>
      <c r="IG7" s="75">
        <f t="shared" ref="IG7" si="303">IF7+1</f>
        <v>240</v>
      </c>
      <c r="IH7" s="75">
        <f t="shared" ref="IH7" si="304">IG7+1</f>
        <v>241</v>
      </c>
      <c r="II7" s="75">
        <f t="shared" ref="II7" si="305">IH7+1</f>
        <v>242</v>
      </c>
      <c r="IJ7" s="75">
        <f t="shared" ref="IJ7" si="306">II7+1</f>
        <v>243</v>
      </c>
      <c r="IK7" s="75">
        <f t="shared" ref="IK7" si="307">IJ7+1</f>
        <v>244</v>
      </c>
      <c r="IL7" s="75">
        <f t="shared" ref="IL7" si="308">IK7+1</f>
        <v>245</v>
      </c>
      <c r="IM7" s="75">
        <f t="shared" ref="IM7" si="309">IL7+1</f>
        <v>246</v>
      </c>
      <c r="IN7" s="75">
        <f t="shared" ref="IN7" si="310">IM7+1</f>
        <v>247</v>
      </c>
      <c r="IO7" s="75">
        <f t="shared" ref="IO7" si="311">IN7+1</f>
        <v>248</v>
      </c>
      <c r="IP7" s="75">
        <f t="shared" ref="IP7" si="312">IO7+1</f>
        <v>249</v>
      </c>
      <c r="IQ7" s="75">
        <f t="shared" ref="IQ7" si="313">IP7+1</f>
        <v>250</v>
      </c>
      <c r="IR7" s="75">
        <f t="shared" ref="IR7" si="314">IQ7+1</f>
        <v>251</v>
      </c>
      <c r="IS7" s="75">
        <f t="shared" ref="IS7" si="315">IR7+1</f>
        <v>252</v>
      </c>
      <c r="IT7" s="75">
        <f t="shared" ref="IT7" si="316">IS7+1</f>
        <v>253</v>
      </c>
      <c r="IU7" s="75">
        <f t="shared" ref="IU7" si="317">IT7+1</f>
        <v>254</v>
      </c>
      <c r="IV7" s="75">
        <f t="shared" ref="IV7" si="318">IU7+1</f>
        <v>255</v>
      </c>
      <c r="IW7" s="75">
        <f t="shared" ref="IW7" si="319">IV7+1</f>
        <v>256</v>
      </c>
      <c r="IX7" s="75">
        <f t="shared" ref="IX7" si="320">IW7+1</f>
        <v>257</v>
      </c>
      <c r="IY7" s="75">
        <f t="shared" ref="IY7" si="321">IX7+1</f>
        <v>258</v>
      </c>
      <c r="IZ7" s="75">
        <f t="shared" ref="IZ7" si="322">IY7+1</f>
        <v>259</v>
      </c>
      <c r="JA7" s="75">
        <f t="shared" ref="JA7" si="323">IZ7+1</f>
        <v>260</v>
      </c>
      <c r="JB7" s="75">
        <f t="shared" ref="JB7" si="324">JA7+1</f>
        <v>261</v>
      </c>
      <c r="JC7" s="75">
        <f t="shared" ref="JC7" si="325">JB7+1</f>
        <v>262</v>
      </c>
      <c r="JD7" s="75">
        <f t="shared" ref="JD7" si="326">JC7+1</f>
        <v>263</v>
      </c>
      <c r="JE7" s="75">
        <f t="shared" ref="JE7" si="327">JD7+1</f>
        <v>264</v>
      </c>
      <c r="JF7" s="75">
        <f t="shared" ref="JF7" si="328">JE7+1</f>
        <v>265</v>
      </c>
      <c r="JG7" s="75">
        <f t="shared" ref="JG7" si="329">JF7+1</f>
        <v>266</v>
      </c>
      <c r="JH7" s="75">
        <f t="shared" ref="JH7" si="330">JG7+1</f>
        <v>267</v>
      </c>
      <c r="JI7" s="75">
        <f t="shared" ref="JI7" si="331">JH7+1</f>
        <v>268</v>
      </c>
      <c r="JJ7" s="75">
        <f t="shared" ref="JJ7" si="332">JI7+1</f>
        <v>269</v>
      </c>
      <c r="JK7" s="75">
        <f t="shared" ref="JK7" si="333">JJ7+1</f>
        <v>270</v>
      </c>
      <c r="JL7" s="75">
        <f t="shared" ref="JL7" si="334">JK7+1</f>
        <v>271</v>
      </c>
      <c r="JM7" s="75">
        <f t="shared" ref="JM7" si="335">JL7+1</f>
        <v>272</v>
      </c>
      <c r="JN7" s="75">
        <f t="shared" ref="JN7" si="336">JM7+1</f>
        <v>273</v>
      </c>
      <c r="JO7" s="75">
        <f t="shared" ref="JO7" si="337">JN7+1</f>
        <v>274</v>
      </c>
      <c r="JP7" s="75">
        <f t="shared" ref="JP7" si="338">JO7+1</f>
        <v>275</v>
      </c>
      <c r="JQ7" s="75">
        <f t="shared" ref="JQ7" si="339">JP7+1</f>
        <v>276</v>
      </c>
      <c r="JR7" s="75">
        <f t="shared" ref="JR7" si="340">JQ7+1</f>
        <v>277</v>
      </c>
      <c r="JS7" s="75">
        <f t="shared" ref="JS7" si="341">JR7+1</f>
        <v>278</v>
      </c>
      <c r="JT7" s="75">
        <f t="shared" ref="JT7" si="342">JS7+1</f>
        <v>279</v>
      </c>
      <c r="JU7" s="75">
        <f t="shared" ref="JU7" si="343">JT7+1</f>
        <v>280</v>
      </c>
      <c r="JV7" s="75">
        <f t="shared" ref="JV7" si="344">JU7+1</f>
        <v>281</v>
      </c>
      <c r="JW7" s="75">
        <f t="shared" ref="JW7" si="345">JV7+1</f>
        <v>282</v>
      </c>
      <c r="JX7" s="75">
        <f t="shared" ref="JX7" si="346">JW7+1</f>
        <v>283</v>
      </c>
      <c r="JY7" s="75">
        <f t="shared" ref="JY7" si="347">JX7+1</f>
        <v>284</v>
      </c>
      <c r="JZ7" s="75">
        <f t="shared" ref="JZ7" si="348">JY7+1</f>
        <v>285</v>
      </c>
      <c r="KA7" s="75">
        <f t="shared" ref="KA7" si="349">JZ7+1</f>
        <v>286</v>
      </c>
      <c r="KB7" s="75">
        <f t="shared" ref="KB7" si="350">KA7+1</f>
        <v>287</v>
      </c>
      <c r="KC7" s="75">
        <f t="shared" ref="KC7" si="351">KB7+1</f>
        <v>288</v>
      </c>
      <c r="KD7" s="75">
        <f t="shared" ref="KD7" si="352">KC7+1</f>
        <v>289</v>
      </c>
      <c r="KE7" s="75">
        <f t="shared" ref="KE7" si="353">KD7+1</f>
        <v>290</v>
      </c>
      <c r="KF7" s="75">
        <f t="shared" ref="KF7" si="354">KE7+1</f>
        <v>291</v>
      </c>
      <c r="KG7" s="75">
        <f t="shared" ref="KG7" si="355">KF7+1</f>
        <v>292</v>
      </c>
      <c r="KH7" s="75">
        <f t="shared" ref="KH7" si="356">KG7+1</f>
        <v>293</v>
      </c>
      <c r="KI7" s="75">
        <f t="shared" ref="KI7" si="357">KH7+1</f>
        <v>294</v>
      </c>
      <c r="KJ7" s="75">
        <f t="shared" ref="KJ7" si="358">KI7+1</f>
        <v>295</v>
      </c>
      <c r="KK7" s="75">
        <f t="shared" ref="KK7" si="359">KJ7+1</f>
        <v>296</v>
      </c>
      <c r="KL7" s="75">
        <f t="shared" ref="KL7" si="360">KK7+1</f>
        <v>297</v>
      </c>
      <c r="KM7" s="75">
        <f t="shared" ref="KM7" si="361">KL7+1</f>
        <v>298</v>
      </c>
      <c r="KN7" s="75">
        <f t="shared" ref="KN7" si="362">KM7+1</f>
        <v>299</v>
      </c>
      <c r="KO7" s="75">
        <f t="shared" ref="KO7" si="363">KN7+1</f>
        <v>300</v>
      </c>
    </row>
    <row r="8" spans="1:301" x14ac:dyDescent="0.2">
      <c r="A8" s="23" t="s">
        <v>215</v>
      </c>
      <c r="B8" s="75" t="s">
        <v>216</v>
      </c>
      <c r="C8" s="75" t="s">
        <v>216</v>
      </c>
      <c r="D8" s="75" t="s">
        <v>216</v>
      </c>
      <c r="E8" s="75" t="s">
        <v>216</v>
      </c>
      <c r="F8" s="75" t="s">
        <v>217</v>
      </c>
      <c r="G8" s="75" t="s">
        <v>217</v>
      </c>
      <c r="H8" s="75" t="s">
        <v>218</v>
      </c>
      <c r="I8" s="75" t="s">
        <v>218</v>
      </c>
      <c r="J8" s="75" t="s">
        <v>218</v>
      </c>
      <c r="K8" s="75" t="s">
        <v>218</v>
      </c>
      <c r="L8" s="75" t="s">
        <v>218</v>
      </c>
      <c r="M8" s="75" t="s">
        <v>218</v>
      </c>
      <c r="N8" s="75" t="s">
        <v>218</v>
      </c>
      <c r="O8" s="75" t="s">
        <v>218</v>
      </c>
      <c r="P8" s="75" t="s">
        <v>218</v>
      </c>
      <c r="Q8" s="75" t="s">
        <v>218</v>
      </c>
      <c r="R8" s="75" t="s">
        <v>218</v>
      </c>
      <c r="S8" s="75" t="s">
        <v>218</v>
      </c>
      <c r="T8" s="75" t="s">
        <v>219</v>
      </c>
      <c r="U8" s="75" t="s">
        <v>219</v>
      </c>
      <c r="V8" s="75" t="s">
        <v>219</v>
      </c>
      <c r="W8" s="75" t="s">
        <v>219</v>
      </c>
      <c r="X8" s="75" t="s">
        <v>219</v>
      </c>
      <c r="Y8" s="75" t="s">
        <v>219</v>
      </c>
      <c r="Z8" s="75" t="s">
        <v>219</v>
      </c>
      <c r="AA8" s="75" t="s">
        <v>219</v>
      </c>
      <c r="AB8" s="75" t="s">
        <v>219</v>
      </c>
      <c r="AC8" s="75" t="s">
        <v>219</v>
      </c>
      <c r="AD8" s="75" t="s">
        <v>219</v>
      </c>
      <c r="AE8" s="75" t="s">
        <v>219</v>
      </c>
      <c r="AF8" s="75" t="s">
        <v>219</v>
      </c>
      <c r="AG8" s="75" t="s">
        <v>219</v>
      </c>
      <c r="AH8" s="75" t="s">
        <v>219</v>
      </c>
      <c r="AI8" s="75" t="s">
        <v>219</v>
      </c>
      <c r="AJ8" s="75" t="s">
        <v>219</v>
      </c>
      <c r="AK8" s="75" t="s">
        <v>219</v>
      </c>
      <c r="AL8" s="75" t="s">
        <v>219</v>
      </c>
      <c r="AM8" s="75" t="s">
        <v>219</v>
      </c>
      <c r="AN8" s="75" t="s">
        <v>219</v>
      </c>
      <c r="AO8" s="75" t="s">
        <v>219</v>
      </c>
      <c r="AP8" s="75" t="s">
        <v>219</v>
      </c>
      <c r="AQ8" s="75" t="s">
        <v>219</v>
      </c>
      <c r="AR8" s="75" t="s">
        <v>219</v>
      </c>
      <c r="AS8" s="75" t="s">
        <v>219</v>
      </c>
      <c r="AT8" s="75" t="s">
        <v>219</v>
      </c>
      <c r="AU8" s="75" t="s">
        <v>219</v>
      </c>
      <c r="AV8" s="75" t="s">
        <v>219</v>
      </c>
      <c r="AW8" s="75" t="s">
        <v>219</v>
      </c>
      <c r="AX8" s="75" t="s">
        <v>219</v>
      </c>
      <c r="AY8" s="75" t="s">
        <v>219</v>
      </c>
      <c r="AZ8" s="75" t="s">
        <v>219</v>
      </c>
      <c r="BA8" s="75" t="s">
        <v>219</v>
      </c>
      <c r="BB8" s="75" t="s">
        <v>219</v>
      </c>
      <c r="BC8" s="75" t="s">
        <v>219</v>
      </c>
      <c r="BD8" s="75" t="s">
        <v>219</v>
      </c>
      <c r="BE8" s="75" t="s">
        <v>219</v>
      </c>
      <c r="BF8" s="75" t="s">
        <v>219</v>
      </c>
      <c r="BG8" s="75" t="s">
        <v>219</v>
      </c>
      <c r="BH8" s="75" t="s">
        <v>219</v>
      </c>
      <c r="BI8" s="75" t="s">
        <v>219</v>
      </c>
      <c r="BJ8" s="75" t="s">
        <v>219</v>
      </c>
      <c r="BK8" s="75" t="s">
        <v>219</v>
      </c>
      <c r="BL8" s="75" t="s">
        <v>219</v>
      </c>
      <c r="BM8" s="75" t="s">
        <v>219</v>
      </c>
      <c r="BN8" s="75" t="s">
        <v>219</v>
      </c>
      <c r="BO8" s="75" t="s">
        <v>219</v>
      </c>
      <c r="BP8" s="75" t="s">
        <v>219</v>
      </c>
      <c r="BQ8" s="75" t="s">
        <v>219</v>
      </c>
      <c r="BR8" s="75" t="s">
        <v>219</v>
      </c>
      <c r="BS8" s="75" t="s">
        <v>219</v>
      </c>
      <c r="BT8" s="75" t="s">
        <v>219</v>
      </c>
      <c r="BU8" s="75" t="s">
        <v>219</v>
      </c>
      <c r="BV8" s="75" t="s">
        <v>219</v>
      </c>
      <c r="BW8" s="75" t="s">
        <v>219</v>
      </c>
      <c r="BX8" s="75" t="s">
        <v>219</v>
      </c>
      <c r="BY8" s="75" t="s">
        <v>219</v>
      </c>
      <c r="BZ8" s="75" t="s">
        <v>219</v>
      </c>
      <c r="CA8" s="75" t="s">
        <v>219</v>
      </c>
      <c r="CB8" s="75" t="s">
        <v>219</v>
      </c>
      <c r="CC8" s="75" t="s">
        <v>219</v>
      </c>
      <c r="CD8" s="75" t="s">
        <v>219</v>
      </c>
      <c r="CE8" s="75" t="s">
        <v>219</v>
      </c>
      <c r="CF8" s="75" t="s">
        <v>219</v>
      </c>
      <c r="CG8" s="75" t="s">
        <v>219</v>
      </c>
      <c r="CH8" s="75" t="s">
        <v>219</v>
      </c>
      <c r="CI8" s="75" t="s">
        <v>219</v>
      </c>
      <c r="CJ8" s="75" t="s">
        <v>219</v>
      </c>
      <c r="CK8" s="75" t="s">
        <v>219</v>
      </c>
      <c r="CL8" s="75" t="s">
        <v>219</v>
      </c>
      <c r="CM8" s="75" t="s">
        <v>219</v>
      </c>
      <c r="CN8" s="75" t="s">
        <v>219</v>
      </c>
      <c r="CO8" s="75" t="s">
        <v>219</v>
      </c>
      <c r="CP8" s="75" t="s">
        <v>219</v>
      </c>
      <c r="CQ8" s="75" t="s">
        <v>219</v>
      </c>
      <c r="CR8" s="75" t="s">
        <v>219</v>
      </c>
      <c r="CS8" s="75" t="s">
        <v>219</v>
      </c>
      <c r="CT8" s="75" t="s">
        <v>219</v>
      </c>
      <c r="CU8" s="75" t="s">
        <v>219</v>
      </c>
      <c r="CV8" s="75" t="s">
        <v>219</v>
      </c>
      <c r="CW8" s="75" t="s">
        <v>219</v>
      </c>
      <c r="CX8" s="75" t="s">
        <v>219</v>
      </c>
      <c r="CY8" s="75" t="s">
        <v>219</v>
      </c>
      <c r="CZ8" s="75" t="s">
        <v>219</v>
      </c>
      <c r="DA8" s="75" t="s">
        <v>219</v>
      </c>
      <c r="DB8" s="75" t="s">
        <v>219</v>
      </c>
      <c r="DC8" s="75" t="s">
        <v>219</v>
      </c>
      <c r="DD8" s="75" t="s">
        <v>219</v>
      </c>
      <c r="DE8" s="75" t="s">
        <v>219</v>
      </c>
      <c r="DF8" s="75" t="s">
        <v>219</v>
      </c>
      <c r="DG8" s="75" t="s">
        <v>219</v>
      </c>
      <c r="DH8" s="75" t="s">
        <v>219</v>
      </c>
      <c r="DI8" s="75" t="s">
        <v>219</v>
      </c>
      <c r="DJ8" s="75" t="s">
        <v>219</v>
      </c>
      <c r="DK8" s="75" t="s">
        <v>219</v>
      </c>
      <c r="DL8" s="75" t="s">
        <v>219</v>
      </c>
      <c r="DM8" s="75" t="s">
        <v>219</v>
      </c>
      <c r="DN8" s="75" t="s">
        <v>219</v>
      </c>
      <c r="DO8" s="75" t="s">
        <v>219</v>
      </c>
      <c r="DP8" s="75" t="s">
        <v>219</v>
      </c>
      <c r="DQ8" s="75" t="s">
        <v>219</v>
      </c>
      <c r="DR8" s="75" t="s">
        <v>219</v>
      </c>
      <c r="DS8" s="75" t="s">
        <v>219</v>
      </c>
      <c r="DT8" s="75" t="s">
        <v>219</v>
      </c>
      <c r="DU8" s="75" t="s">
        <v>219</v>
      </c>
      <c r="DV8" s="75" t="s">
        <v>219</v>
      </c>
      <c r="DW8" s="75" t="s">
        <v>219</v>
      </c>
      <c r="DX8" s="75" t="s">
        <v>219</v>
      </c>
      <c r="DY8" s="75" t="s">
        <v>219</v>
      </c>
      <c r="DZ8" s="75" t="s">
        <v>219</v>
      </c>
      <c r="EA8" s="75" t="s">
        <v>219</v>
      </c>
      <c r="EB8" s="75" t="s">
        <v>219</v>
      </c>
      <c r="EC8" s="75" t="s">
        <v>219</v>
      </c>
      <c r="ED8" s="75" t="s">
        <v>219</v>
      </c>
      <c r="EE8" s="75" t="s">
        <v>219</v>
      </c>
      <c r="EF8" s="75" t="s">
        <v>219</v>
      </c>
      <c r="EG8" s="75" t="s">
        <v>219</v>
      </c>
      <c r="EH8" s="75" t="s">
        <v>219</v>
      </c>
      <c r="EI8" s="75" t="s">
        <v>219</v>
      </c>
      <c r="EJ8" s="75" t="s">
        <v>219</v>
      </c>
      <c r="EK8" s="75" t="s">
        <v>219</v>
      </c>
      <c r="EL8" s="75" t="s">
        <v>219</v>
      </c>
      <c r="EM8" s="75" t="s">
        <v>219</v>
      </c>
      <c r="EN8" s="75" t="s">
        <v>219</v>
      </c>
      <c r="EO8" s="75" t="s">
        <v>219</v>
      </c>
      <c r="EP8" s="75" t="s">
        <v>219</v>
      </c>
      <c r="EQ8" s="75" t="s">
        <v>219</v>
      </c>
      <c r="ER8" s="75" t="s">
        <v>219</v>
      </c>
      <c r="ES8" s="75" t="s">
        <v>219</v>
      </c>
      <c r="ET8" s="75" t="s">
        <v>219</v>
      </c>
      <c r="EU8" s="75" t="s">
        <v>219</v>
      </c>
      <c r="EV8" s="75" t="s">
        <v>219</v>
      </c>
      <c r="EW8" s="75" t="s">
        <v>219</v>
      </c>
      <c r="EX8" s="75" t="s">
        <v>219</v>
      </c>
      <c r="EY8" s="75" t="s">
        <v>219</v>
      </c>
      <c r="EZ8" s="75" t="s">
        <v>219</v>
      </c>
      <c r="FA8" s="75" t="s">
        <v>219</v>
      </c>
      <c r="FB8" s="75" t="s">
        <v>219</v>
      </c>
      <c r="FC8" s="75" t="s">
        <v>219</v>
      </c>
      <c r="FD8" s="75" t="s">
        <v>219</v>
      </c>
      <c r="FE8" s="75" t="s">
        <v>219</v>
      </c>
      <c r="FF8" s="75" t="s">
        <v>219</v>
      </c>
      <c r="FG8" s="75" t="s">
        <v>219</v>
      </c>
      <c r="FH8" s="75" t="s">
        <v>219</v>
      </c>
      <c r="FI8" s="75" t="s">
        <v>219</v>
      </c>
      <c r="FJ8" s="75" t="s">
        <v>219</v>
      </c>
      <c r="FK8" s="75" t="s">
        <v>219</v>
      </c>
      <c r="FL8" s="75" t="s">
        <v>219</v>
      </c>
      <c r="FM8" s="75" t="s">
        <v>219</v>
      </c>
      <c r="FN8" s="75" t="s">
        <v>219</v>
      </c>
      <c r="FO8" s="75" t="s">
        <v>219</v>
      </c>
      <c r="FP8" s="75" t="s">
        <v>219</v>
      </c>
      <c r="FQ8" s="75" t="s">
        <v>219</v>
      </c>
      <c r="FR8" s="75" t="s">
        <v>219</v>
      </c>
      <c r="FS8" s="75" t="s">
        <v>219</v>
      </c>
      <c r="FT8" s="75" t="s">
        <v>219</v>
      </c>
      <c r="FU8" s="75" t="s">
        <v>219</v>
      </c>
      <c r="FV8" s="75" t="s">
        <v>219</v>
      </c>
      <c r="FW8" s="75" t="s">
        <v>219</v>
      </c>
      <c r="FX8" s="75" t="s">
        <v>219</v>
      </c>
      <c r="FY8" s="75" t="s">
        <v>219</v>
      </c>
      <c r="FZ8" s="75" t="s">
        <v>219</v>
      </c>
      <c r="GA8" s="75" t="s">
        <v>219</v>
      </c>
      <c r="GB8" s="75" t="s">
        <v>219</v>
      </c>
      <c r="GC8" s="75" t="s">
        <v>219</v>
      </c>
      <c r="GD8" s="75" t="s">
        <v>219</v>
      </c>
      <c r="GE8" s="75" t="s">
        <v>219</v>
      </c>
      <c r="GF8" s="75" t="s">
        <v>219</v>
      </c>
      <c r="GG8" s="75" t="s">
        <v>219</v>
      </c>
      <c r="GH8" s="75" t="s">
        <v>219</v>
      </c>
      <c r="GI8" s="75" t="s">
        <v>219</v>
      </c>
      <c r="GJ8" s="75" t="s">
        <v>219</v>
      </c>
      <c r="GK8" s="75" t="s">
        <v>219</v>
      </c>
      <c r="GL8" s="75" t="s">
        <v>219</v>
      </c>
      <c r="GM8" s="75" t="s">
        <v>219</v>
      </c>
      <c r="GN8" s="75" t="s">
        <v>219</v>
      </c>
      <c r="GO8" s="75" t="s">
        <v>219</v>
      </c>
      <c r="GP8" s="75" t="s">
        <v>219</v>
      </c>
      <c r="GQ8" s="75" t="s">
        <v>219</v>
      </c>
      <c r="GR8" s="75" t="s">
        <v>219</v>
      </c>
      <c r="GS8" s="75" t="s">
        <v>219</v>
      </c>
      <c r="GT8" s="75" t="s">
        <v>219</v>
      </c>
      <c r="GU8" s="75" t="s">
        <v>219</v>
      </c>
      <c r="GV8" s="75" t="s">
        <v>219</v>
      </c>
      <c r="GW8" s="75" t="s">
        <v>219</v>
      </c>
      <c r="GX8" s="75" t="s">
        <v>219</v>
      </c>
      <c r="GY8" s="75" t="s">
        <v>219</v>
      </c>
      <c r="GZ8" s="75" t="s">
        <v>219</v>
      </c>
      <c r="HA8" s="75" t="s">
        <v>219</v>
      </c>
      <c r="HB8" s="75" t="s">
        <v>219</v>
      </c>
      <c r="HC8" s="75" t="s">
        <v>219</v>
      </c>
      <c r="HD8" s="75" t="s">
        <v>219</v>
      </c>
      <c r="HE8" s="75" t="s">
        <v>219</v>
      </c>
      <c r="HF8" s="75" t="s">
        <v>219</v>
      </c>
      <c r="HG8" s="75" t="s">
        <v>219</v>
      </c>
      <c r="HH8" s="75" t="s">
        <v>219</v>
      </c>
      <c r="HI8" s="75" t="s">
        <v>219</v>
      </c>
      <c r="HJ8" s="75" t="s">
        <v>219</v>
      </c>
      <c r="HK8" s="75" t="s">
        <v>219</v>
      </c>
      <c r="HL8" s="75" t="s">
        <v>219</v>
      </c>
      <c r="HM8" s="75" t="s">
        <v>219</v>
      </c>
      <c r="HN8" s="75" t="s">
        <v>219</v>
      </c>
      <c r="HO8" s="75" t="s">
        <v>219</v>
      </c>
      <c r="HP8" s="75" t="s">
        <v>219</v>
      </c>
      <c r="HQ8" s="75" t="s">
        <v>219</v>
      </c>
      <c r="HR8" s="75" t="s">
        <v>219</v>
      </c>
      <c r="HS8" s="75" t="s">
        <v>219</v>
      </c>
      <c r="HT8" s="75" t="s">
        <v>219</v>
      </c>
      <c r="HU8" s="75" t="s">
        <v>219</v>
      </c>
      <c r="HV8" s="75" t="s">
        <v>219</v>
      </c>
      <c r="HW8" s="75" t="s">
        <v>219</v>
      </c>
      <c r="HX8" s="75" t="s">
        <v>219</v>
      </c>
      <c r="HY8" s="75" t="s">
        <v>219</v>
      </c>
      <c r="HZ8" s="75" t="s">
        <v>219</v>
      </c>
      <c r="IA8" s="75" t="s">
        <v>219</v>
      </c>
      <c r="IB8" s="75" t="s">
        <v>219</v>
      </c>
      <c r="IC8" s="75" t="s">
        <v>219</v>
      </c>
      <c r="ID8" s="75" t="s">
        <v>219</v>
      </c>
      <c r="IE8" s="75" t="s">
        <v>219</v>
      </c>
      <c r="IF8" s="75" t="s">
        <v>219</v>
      </c>
      <c r="IG8" s="75" t="s">
        <v>219</v>
      </c>
      <c r="IH8" s="75" t="s">
        <v>219</v>
      </c>
      <c r="II8" s="75" t="s">
        <v>219</v>
      </c>
      <c r="IJ8" s="75" t="s">
        <v>219</v>
      </c>
      <c r="IK8" s="75" t="s">
        <v>219</v>
      </c>
      <c r="IL8" s="75" t="s">
        <v>219</v>
      </c>
      <c r="IM8" s="75" t="s">
        <v>219</v>
      </c>
      <c r="IN8" s="75" t="s">
        <v>219</v>
      </c>
      <c r="IO8" s="75" t="s">
        <v>219</v>
      </c>
      <c r="IP8" s="75" t="s">
        <v>219</v>
      </c>
      <c r="IQ8" s="75" t="s">
        <v>219</v>
      </c>
      <c r="IR8" s="75" t="s">
        <v>219</v>
      </c>
      <c r="IS8" s="75" t="s">
        <v>219</v>
      </c>
      <c r="IT8" s="75" t="s">
        <v>219</v>
      </c>
      <c r="IU8" s="75" t="s">
        <v>219</v>
      </c>
      <c r="IV8" s="75" t="s">
        <v>219</v>
      </c>
      <c r="IW8" s="75" t="s">
        <v>219</v>
      </c>
      <c r="IX8" s="75" t="s">
        <v>219</v>
      </c>
      <c r="IY8" s="75" t="s">
        <v>219</v>
      </c>
      <c r="IZ8" s="75" t="s">
        <v>219</v>
      </c>
      <c r="JA8" s="75" t="s">
        <v>219</v>
      </c>
      <c r="JB8" s="75" t="s">
        <v>219</v>
      </c>
      <c r="JC8" s="75" t="s">
        <v>219</v>
      </c>
      <c r="JD8" s="75" t="s">
        <v>219</v>
      </c>
      <c r="JE8" s="75" t="s">
        <v>219</v>
      </c>
      <c r="JF8" s="75" t="s">
        <v>219</v>
      </c>
      <c r="JG8" s="75" t="s">
        <v>219</v>
      </c>
      <c r="JH8" s="75" t="s">
        <v>219</v>
      </c>
      <c r="JI8" s="75" t="s">
        <v>219</v>
      </c>
      <c r="JJ8" s="75" t="s">
        <v>219</v>
      </c>
      <c r="JK8" s="75" t="s">
        <v>219</v>
      </c>
      <c r="JL8" s="75" t="s">
        <v>219</v>
      </c>
      <c r="JM8" s="75" t="s">
        <v>219</v>
      </c>
      <c r="JN8" s="75" t="s">
        <v>219</v>
      </c>
      <c r="JO8" s="75" t="s">
        <v>219</v>
      </c>
      <c r="JP8" s="75" t="s">
        <v>219</v>
      </c>
      <c r="JQ8" s="75" t="s">
        <v>219</v>
      </c>
      <c r="JR8" s="75" t="s">
        <v>219</v>
      </c>
      <c r="JS8" s="75" t="s">
        <v>219</v>
      </c>
      <c r="JT8" s="75" t="s">
        <v>219</v>
      </c>
      <c r="JU8" s="75" t="s">
        <v>219</v>
      </c>
      <c r="JV8" s="75" t="s">
        <v>219</v>
      </c>
      <c r="JW8" s="75" t="s">
        <v>219</v>
      </c>
      <c r="JX8" s="75" t="s">
        <v>219</v>
      </c>
      <c r="JY8" s="75" t="s">
        <v>219</v>
      </c>
      <c r="JZ8" s="75" t="s">
        <v>219</v>
      </c>
      <c r="KA8" s="75" t="s">
        <v>219</v>
      </c>
      <c r="KB8" s="75" t="s">
        <v>219</v>
      </c>
      <c r="KC8" s="75" t="s">
        <v>219</v>
      </c>
      <c r="KD8" s="75" t="s">
        <v>219</v>
      </c>
      <c r="KE8" s="75" t="s">
        <v>219</v>
      </c>
      <c r="KF8" s="75" t="s">
        <v>219</v>
      </c>
      <c r="KG8" s="75" t="s">
        <v>219</v>
      </c>
      <c r="KH8" s="75" t="s">
        <v>219</v>
      </c>
      <c r="KI8" s="75" t="s">
        <v>219</v>
      </c>
      <c r="KJ8" s="75" t="s">
        <v>219</v>
      </c>
      <c r="KK8" s="75" t="s">
        <v>219</v>
      </c>
      <c r="KL8" s="75" t="s">
        <v>219</v>
      </c>
      <c r="KM8" s="75" t="s">
        <v>219</v>
      </c>
      <c r="KN8" s="75" t="s">
        <v>219</v>
      </c>
      <c r="KO8" s="75" t="s">
        <v>219</v>
      </c>
    </row>
    <row r="9" spans="1:301" x14ac:dyDescent="0.2">
      <c r="A9" s="23" t="s">
        <v>220</v>
      </c>
      <c r="B9" s="26">
        <f t="shared" ref="B9:BM9" si="364">IF(B6&lt;=_xlfn.SINGLE(PrazoConcessao),1,0)</f>
        <v>1</v>
      </c>
      <c r="C9" s="26">
        <f t="shared" si="364"/>
        <v>1</v>
      </c>
      <c r="D9" s="26">
        <f t="shared" si="364"/>
        <v>1</v>
      </c>
      <c r="E9" s="26">
        <f t="shared" si="364"/>
        <v>1</v>
      </c>
      <c r="F9" s="26">
        <f t="shared" si="364"/>
        <v>1</v>
      </c>
      <c r="G9" s="26">
        <f t="shared" si="364"/>
        <v>1</v>
      </c>
      <c r="H9" s="26">
        <f t="shared" si="364"/>
        <v>1</v>
      </c>
      <c r="I9" s="26">
        <f t="shared" si="364"/>
        <v>1</v>
      </c>
      <c r="J9" s="26">
        <f t="shared" si="364"/>
        <v>1</v>
      </c>
      <c r="K9" s="26">
        <f t="shared" si="364"/>
        <v>1</v>
      </c>
      <c r="L9" s="26">
        <f t="shared" si="364"/>
        <v>1</v>
      </c>
      <c r="M9" s="26">
        <f t="shared" si="364"/>
        <v>1</v>
      </c>
      <c r="N9" s="26">
        <f t="shared" si="364"/>
        <v>1</v>
      </c>
      <c r="O9" s="26">
        <f t="shared" si="364"/>
        <v>1</v>
      </c>
      <c r="P9" s="26">
        <f t="shared" si="364"/>
        <v>1</v>
      </c>
      <c r="Q9" s="26">
        <f t="shared" si="364"/>
        <v>1</v>
      </c>
      <c r="R9" s="26">
        <f t="shared" si="364"/>
        <v>1</v>
      </c>
      <c r="S9" s="26">
        <f t="shared" si="364"/>
        <v>1</v>
      </c>
      <c r="T9" s="26">
        <f t="shared" si="364"/>
        <v>1</v>
      </c>
      <c r="U9" s="26">
        <f t="shared" si="364"/>
        <v>1</v>
      </c>
      <c r="V9" s="26">
        <f t="shared" si="364"/>
        <v>1</v>
      </c>
      <c r="W9" s="26">
        <f t="shared" si="364"/>
        <v>1</v>
      </c>
      <c r="X9" s="26">
        <f t="shared" si="364"/>
        <v>1</v>
      </c>
      <c r="Y9" s="26">
        <f t="shared" si="364"/>
        <v>1</v>
      </c>
      <c r="Z9" s="26">
        <f t="shared" si="364"/>
        <v>1</v>
      </c>
      <c r="AA9" s="26">
        <f t="shared" si="364"/>
        <v>1</v>
      </c>
      <c r="AB9" s="26">
        <f t="shared" si="364"/>
        <v>1</v>
      </c>
      <c r="AC9" s="26">
        <f t="shared" si="364"/>
        <v>1</v>
      </c>
      <c r="AD9" s="26">
        <f t="shared" si="364"/>
        <v>1</v>
      </c>
      <c r="AE9" s="26">
        <f t="shared" si="364"/>
        <v>1</v>
      </c>
      <c r="AF9" s="26">
        <f t="shared" si="364"/>
        <v>1</v>
      </c>
      <c r="AG9" s="26">
        <f t="shared" si="364"/>
        <v>1</v>
      </c>
      <c r="AH9" s="26">
        <f t="shared" si="364"/>
        <v>1</v>
      </c>
      <c r="AI9" s="26">
        <f t="shared" si="364"/>
        <v>1</v>
      </c>
      <c r="AJ9" s="26">
        <f t="shared" si="364"/>
        <v>1</v>
      </c>
      <c r="AK9" s="26">
        <f t="shared" si="364"/>
        <v>1</v>
      </c>
      <c r="AL9" s="26">
        <f t="shared" si="364"/>
        <v>1</v>
      </c>
      <c r="AM9" s="26">
        <f t="shared" si="364"/>
        <v>1</v>
      </c>
      <c r="AN9" s="26">
        <f t="shared" si="364"/>
        <v>1</v>
      </c>
      <c r="AO9" s="26">
        <f t="shared" si="364"/>
        <v>1</v>
      </c>
      <c r="AP9" s="26">
        <f t="shared" si="364"/>
        <v>1</v>
      </c>
      <c r="AQ9" s="26">
        <f t="shared" si="364"/>
        <v>1</v>
      </c>
      <c r="AR9" s="26">
        <f t="shared" si="364"/>
        <v>1</v>
      </c>
      <c r="AS9" s="26">
        <f t="shared" si="364"/>
        <v>1</v>
      </c>
      <c r="AT9" s="26">
        <f t="shared" si="364"/>
        <v>1</v>
      </c>
      <c r="AU9" s="26">
        <f t="shared" si="364"/>
        <v>1</v>
      </c>
      <c r="AV9" s="26">
        <f t="shared" si="364"/>
        <v>1</v>
      </c>
      <c r="AW9" s="26">
        <f t="shared" si="364"/>
        <v>1</v>
      </c>
      <c r="AX9" s="26">
        <f t="shared" si="364"/>
        <v>1</v>
      </c>
      <c r="AY9" s="26">
        <f t="shared" si="364"/>
        <v>1</v>
      </c>
      <c r="AZ9" s="26">
        <f t="shared" si="364"/>
        <v>1</v>
      </c>
      <c r="BA9" s="26">
        <f t="shared" si="364"/>
        <v>1</v>
      </c>
      <c r="BB9" s="26">
        <f t="shared" si="364"/>
        <v>1</v>
      </c>
      <c r="BC9" s="26">
        <f t="shared" si="364"/>
        <v>1</v>
      </c>
      <c r="BD9" s="26">
        <f t="shared" si="364"/>
        <v>1</v>
      </c>
      <c r="BE9" s="26">
        <f t="shared" si="364"/>
        <v>1</v>
      </c>
      <c r="BF9" s="26">
        <f t="shared" si="364"/>
        <v>1</v>
      </c>
      <c r="BG9" s="26">
        <f t="shared" si="364"/>
        <v>1</v>
      </c>
      <c r="BH9" s="26">
        <f t="shared" si="364"/>
        <v>1</v>
      </c>
      <c r="BI9" s="26">
        <f t="shared" si="364"/>
        <v>1</v>
      </c>
      <c r="BJ9" s="26">
        <f t="shared" si="364"/>
        <v>1</v>
      </c>
      <c r="BK9" s="26">
        <f t="shared" si="364"/>
        <v>1</v>
      </c>
      <c r="BL9" s="26">
        <f t="shared" si="364"/>
        <v>1</v>
      </c>
      <c r="BM9" s="26">
        <f t="shared" si="364"/>
        <v>1</v>
      </c>
      <c r="BN9" s="26">
        <f t="shared" ref="BN9:DQ9" si="365">IF(BN6&lt;=_xlfn.SINGLE(PrazoConcessao),1,0)</f>
        <v>1</v>
      </c>
      <c r="BO9" s="26">
        <f t="shared" si="365"/>
        <v>1</v>
      </c>
      <c r="BP9" s="26">
        <f t="shared" si="365"/>
        <v>1</v>
      </c>
      <c r="BQ9" s="26">
        <f t="shared" si="365"/>
        <v>1</v>
      </c>
      <c r="BR9" s="26">
        <f t="shared" si="365"/>
        <v>1</v>
      </c>
      <c r="BS9" s="26">
        <f t="shared" si="365"/>
        <v>1</v>
      </c>
      <c r="BT9" s="26">
        <f t="shared" si="365"/>
        <v>1</v>
      </c>
      <c r="BU9" s="26">
        <f t="shared" si="365"/>
        <v>1</v>
      </c>
      <c r="BV9" s="26">
        <f t="shared" si="365"/>
        <v>1</v>
      </c>
      <c r="BW9" s="26">
        <f t="shared" si="365"/>
        <v>1</v>
      </c>
      <c r="BX9" s="26">
        <f t="shared" si="365"/>
        <v>1</v>
      </c>
      <c r="BY9" s="26">
        <f t="shared" si="365"/>
        <v>1</v>
      </c>
      <c r="BZ9" s="26">
        <f t="shared" si="365"/>
        <v>1</v>
      </c>
      <c r="CA9" s="26">
        <f t="shared" si="365"/>
        <v>1</v>
      </c>
      <c r="CB9" s="26">
        <f t="shared" si="365"/>
        <v>1</v>
      </c>
      <c r="CC9" s="26">
        <f t="shared" si="365"/>
        <v>1</v>
      </c>
      <c r="CD9" s="26">
        <f t="shared" si="365"/>
        <v>1</v>
      </c>
      <c r="CE9" s="26">
        <f t="shared" si="365"/>
        <v>1</v>
      </c>
      <c r="CF9" s="26">
        <f t="shared" si="365"/>
        <v>1</v>
      </c>
      <c r="CG9" s="26">
        <f t="shared" si="365"/>
        <v>1</v>
      </c>
      <c r="CH9" s="26">
        <f t="shared" si="365"/>
        <v>1</v>
      </c>
      <c r="CI9" s="26">
        <f t="shared" si="365"/>
        <v>1</v>
      </c>
      <c r="CJ9" s="26">
        <f t="shared" si="365"/>
        <v>1</v>
      </c>
      <c r="CK9" s="26">
        <f t="shared" si="365"/>
        <v>1</v>
      </c>
      <c r="CL9" s="26">
        <f t="shared" si="365"/>
        <v>1</v>
      </c>
      <c r="CM9" s="26">
        <f t="shared" si="365"/>
        <v>1</v>
      </c>
      <c r="CN9" s="26">
        <f t="shared" si="365"/>
        <v>1</v>
      </c>
      <c r="CO9" s="26">
        <f t="shared" si="365"/>
        <v>1</v>
      </c>
      <c r="CP9" s="26">
        <f t="shared" si="365"/>
        <v>1</v>
      </c>
      <c r="CQ9" s="26">
        <f t="shared" si="365"/>
        <v>1</v>
      </c>
      <c r="CR9" s="26">
        <f t="shared" si="365"/>
        <v>1</v>
      </c>
      <c r="CS9" s="26">
        <f t="shared" si="365"/>
        <v>1</v>
      </c>
      <c r="CT9" s="26">
        <f t="shared" si="365"/>
        <v>1</v>
      </c>
      <c r="CU9" s="26">
        <f t="shared" si="365"/>
        <v>1</v>
      </c>
      <c r="CV9" s="26">
        <f t="shared" si="365"/>
        <v>1</v>
      </c>
      <c r="CW9" s="26">
        <f t="shared" si="365"/>
        <v>1</v>
      </c>
      <c r="CX9" s="26">
        <f t="shared" si="365"/>
        <v>1</v>
      </c>
      <c r="CY9" s="26">
        <f t="shared" si="365"/>
        <v>1</v>
      </c>
      <c r="CZ9" s="26">
        <f t="shared" si="365"/>
        <v>1</v>
      </c>
      <c r="DA9" s="26">
        <f t="shared" si="365"/>
        <v>1</v>
      </c>
      <c r="DB9" s="26">
        <f t="shared" si="365"/>
        <v>1</v>
      </c>
      <c r="DC9" s="26">
        <f t="shared" si="365"/>
        <v>1</v>
      </c>
      <c r="DD9" s="26">
        <f t="shared" si="365"/>
        <v>1</v>
      </c>
      <c r="DE9" s="26">
        <f t="shared" si="365"/>
        <v>1</v>
      </c>
      <c r="DF9" s="26">
        <f t="shared" si="365"/>
        <v>1</v>
      </c>
      <c r="DG9" s="26">
        <f t="shared" si="365"/>
        <v>1</v>
      </c>
      <c r="DH9" s="26">
        <f t="shared" si="365"/>
        <v>1</v>
      </c>
      <c r="DI9" s="26">
        <f t="shared" si="365"/>
        <v>1</v>
      </c>
      <c r="DJ9" s="26">
        <f t="shared" si="365"/>
        <v>1</v>
      </c>
      <c r="DK9" s="26">
        <f t="shared" si="365"/>
        <v>1</v>
      </c>
      <c r="DL9" s="26">
        <f t="shared" si="365"/>
        <v>1</v>
      </c>
      <c r="DM9" s="26">
        <f t="shared" si="365"/>
        <v>1</v>
      </c>
      <c r="DN9" s="26">
        <f t="shared" si="365"/>
        <v>1</v>
      </c>
      <c r="DO9" s="26">
        <f t="shared" si="365"/>
        <v>1</v>
      </c>
      <c r="DP9" s="26">
        <f t="shared" si="365"/>
        <v>1</v>
      </c>
      <c r="DQ9" s="26">
        <f t="shared" si="365"/>
        <v>1</v>
      </c>
      <c r="DR9" s="26">
        <f t="shared" ref="DR9:EC9" si="366">IF(DR6&lt;=_xlfn.SINGLE(PrazoConcessao),1,0)</f>
        <v>1</v>
      </c>
      <c r="DS9" s="26">
        <f t="shared" si="366"/>
        <v>1</v>
      </c>
      <c r="DT9" s="26">
        <f t="shared" si="366"/>
        <v>1</v>
      </c>
      <c r="DU9" s="26">
        <f t="shared" si="366"/>
        <v>1</v>
      </c>
      <c r="DV9" s="26">
        <f t="shared" si="366"/>
        <v>1</v>
      </c>
      <c r="DW9" s="26">
        <f t="shared" si="366"/>
        <v>1</v>
      </c>
      <c r="DX9" s="26">
        <f t="shared" si="366"/>
        <v>1</v>
      </c>
      <c r="DY9" s="26">
        <f t="shared" si="366"/>
        <v>1</v>
      </c>
      <c r="DZ9" s="26">
        <f t="shared" si="366"/>
        <v>1</v>
      </c>
      <c r="EA9" s="26">
        <f t="shared" si="366"/>
        <v>1</v>
      </c>
      <c r="EB9" s="26">
        <f t="shared" si="366"/>
        <v>1</v>
      </c>
      <c r="EC9" s="26">
        <f t="shared" si="366"/>
        <v>1</v>
      </c>
      <c r="ED9" s="26">
        <f t="shared" ref="ED9:FA9" si="367">IF(ED6&lt;=_xlfn.SINGLE(PrazoConcessao),1,0)</f>
        <v>1</v>
      </c>
      <c r="EE9" s="26">
        <f t="shared" si="367"/>
        <v>1</v>
      </c>
      <c r="EF9" s="26">
        <f t="shared" si="367"/>
        <v>1</v>
      </c>
      <c r="EG9" s="26">
        <f t="shared" si="367"/>
        <v>1</v>
      </c>
      <c r="EH9" s="26">
        <f t="shared" si="367"/>
        <v>1</v>
      </c>
      <c r="EI9" s="26">
        <f t="shared" si="367"/>
        <v>1</v>
      </c>
      <c r="EJ9" s="26">
        <f t="shared" si="367"/>
        <v>1</v>
      </c>
      <c r="EK9" s="26">
        <f t="shared" si="367"/>
        <v>1</v>
      </c>
      <c r="EL9" s="26">
        <f t="shared" si="367"/>
        <v>1</v>
      </c>
      <c r="EM9" s="26">
        <f t="shared" si="367"/>
        <v>1</v>
      </c>
      <c r="EN9" s="26">
        <f t="shared" si="367"/>
        <v>1</v>
      </c>
      <c r="EO9" s="26">
        <f t="shared" si="367"/>
        <v>1</v>
      </c>
      <c r="EP9" s="26">
        <f t="shared" si="367"/>
        <v>1</v>
      </c>
      <c r="EQ9" s="26">
        <f t="shared" si="367"/>
        <v>1</v>
      </c>
      <c r="ER9" s="26">
        <f t="shared" si="367"/>
        <v>1</v>
      </c>
      <c r="ES9" s="26">
        <f t="shared" si="367"/>
        <v>1</v>
      </c>
      <c r="ET9" s="26">
        <f t="shared" si="367"/>
        <v>1</v>
      </c>
      <c r="EU9" s="26">
        <f t="shared" si="367"/>
        <v>1</v>
      </c>
      <c r="EV9" s="26">
        <f t="shared" si="367"/>
        <v>1</v>
      </c>
      <c r="EW9" s="26">
        <f t="shared" si="367"/>
        <v>1</v>
      </c>
      <c r="EX9" s="26">
        <f t="shared" si="367"/>
        <v>1</v>
      </c>
      <c r="EY9" s="26">
        <f t="shared" si="367"/>
        <v>1</v>
      </c>
      <c r="EZ9" s="26">
        <f t="shared" si="367"/>
        <v>1</v>
      </c>
      <c r="FA9" s="26">
        <f t="shared" si="367"/>
        <v>1</v>
      </c>
      <c r="FB9" s="26">
        <f t="shared" ref="FB9:HM9" si="368">IF(FB6&lt;=_xlfn.SINGLE(PrazoConcessao),1,0)</f>
        <v>1</v>
      </c>
      <c r="FC9" s="26">
        <f t="shared" si="368"/>
        <v>1</v>
      </c>
      <c r="FD9" s="26">
        <f t="shared" si="368"/>
        <v>1</v>
      </c>
      <c r="FE9" s="26">
        <f t="shared" si="368"/>
        <v>1</v>
      </c>
      <c r="FF9" s="26">
        <f t="shared" si="368"/>
        <v>1</v>
      </c>
      <c r="FG9" s="26">
        <f t="shared" si="368"/>
        <v>1</v>
      </c>
      <c r="FH9" s="26">
        <f t="shared" si="368"/>
        <v>1</v>
      </c>
      <c r="FI9" s="26">
        <f t="shared" si="368"/>
        <v>1</v>
      </c>
      <c r="FJ9" s="26">
        <f t="shared" si="368"/>
        <v>1</v>
      </c>
      <c r="FK9" s="26">
        <f t="shared" si="368"/>
        <v>1</v>
      </c>
      <c r="FL9" s="26">
        <f t="shared" si="368"/>
        <v>1</v>
      </c>
      <c r="FM9" s="26">
        <f t="shared" si="368"/>
        <v>1</v>
      </c>
      <c r="FN9" s="26">
        <f t="shared" si="368"/>
        <v>1</v>
      </c>
      <c r="FO9" s="26">
        <f t="shared" si="368"/>
        <v>1</v>
      </c>
      <c r="FP9" s="26">
        <f t="shared" si="368"/>
        <v>1</v>
      </c>
      <c r="FQ9" s="26">
        <f t="shared" si="368"/>
        <v>1</v>
      </c>
      <c r="FR9" s="26">
        <f t="shared" si="368"/>
        <v>1</v>
      </c>
      <c r="FS9" s="26">
        <f t="shared" si="368"/>
        <v>1</v>
      </c>
      <c r="FT9" s="26">
        <f t="shared" si="368"/>
        <v>1</v>
      </c>
      <c r="FU9" s="26">
        <f t="shared" si="368"/>
        <v>1</v>
      </c>
      <c r="FV9" s="26">
        <f t="shared" si="368"/>
        <v>1</v>
      </c>
      <c r="FW9" s="26">
        <f t="shared" si="368"/>
        <v>1</v>
      </c>
      <c r="FX9" s="26">
        <f t="shared" si="368"/>
        <v>1</v>
      </c>
      <c r="FY9" s="26">
        <f t="shared" si="368"/>
        <v>1</v>
      </c>
      <c r="FZ9" s="26">
        <f t="shared" si="368"/>
        <v>1</v>
      </c>
      <c r="GA9" s="26">
        <f t="shared" si="368"/>
        <v>1</v>
      </c>
      <c r="GB9" s="26">
        <f t="shared" si="368"/>
        <v>1</v>
      </c>
      <c r="GC9" s="26">
        <f t="shared" si="368"/>
        <v>1</v>
      </c>
      <c r="GD9" s="26">
        <f t="shared" si="368"/>
        <v>1</v>
      </c>
      <c r="GE9" s="26">
        <f t="shared" si="368"/>
        <v>1</v>
      </c>
      <c r="GF9" s="26">
        <f t="shared" si="368"/>
        <v>1</v>
      </c>
      <c r="GG9" s="26">
        <f t="shared" si="368"/>
        <v>1</v>
      </c>
      <c r="GH9" s="26">
        <f t="shared" si="368"/>
        <v>1</v>
      </c>
      <c r="GI9" s="26">
        <f t="shared" si="368"/>
        <v>1</v>
      </c>
      <c r="GJ9" s="26">
        <f t="shared" si="368"/>
        <v>1</v>
      </c>
      <c r="GK9" s="26">
        <f t="shared" si="368"/>
        <v>1</v>
      </c>
      <c r="GL9" s="26">
        <f t="shared" si="368"/>
        <v>1</v>
      </c>
      <c r="GM9" s="26">
        <f t="shared" si="368"/>
        <v>1</v>
      </c>
      <c r="GN9" s="26">
        <f t="shared" si="368"/>
        <v>1</v>
      </c>
      <c r="GO9" s="26">
        <f t="shared" si="368"/>
        <v>1</v>
      </c>
      <c r="GP9" s="26">
        <f t="shared" si="368"/>
        <v>1</v>
      </c>
      <c r="GQ9" s="26">
        <f t="shared" si="368"/>
        <v>1</v>
      </c>
      <c r="GR9" s="26">
        <f t="shared" si="368"/>
        <v>1</v>
      </c>
      <c r="GS9" s="26">
        <f t="shared" si="368"/>
        <v>1</v>
      </c>
      <c r="GT9" s="26">
        <f t="shared" si="368"/>
        <v>1</v>
      </c>
      <c r="GU9" s="26">
        <f t="shared" si="368"/>
        <v>1</v>
      </c>
      <c r="GV9" s="26">
        <f t="shared" si="368"/>
        <v>1</v>
      </c>
      <c r="GW9" s="26">
        <f t="shared" si="368"/>
        <v>1</v>
      </c>
      <c r="GX9" s="26">
        <f t="shared" si="368"/>
        <v>1</v>
      </c>
      <c r="GY9" s="26">
        <f t="shared" si="368"/>
        <v>1</v>
      </c>
      <c r="GZ9" s="26">
        <f t="shared" si="368"/>
        <v>1</v>
      </c>
      <c r="HA9" s="26">
        <f t="shared" si="368"/>
        <v>1</v>
      </c>
      <c r="HB9" s="26">
        <f t="shared" si="368"/>
        <v>1</v>
      </c>
      <c r="HC9" s="26">
        <f t="shared" si="368"/>
        <v>1</v>
      </c>
      <c r="HD9" s="26">
        <f t="shared" si="368"/>
        <v>1</v>
      </c>
      <c r="HE9" s="26">
        <f t="shared" si="368"/>
        <v>1</v>
      </c>
      <c r="HF9" s="26">
        <f t="shared" si="368"/>
        <v>1</v>
      </c>
      <c r="HG9" s="26">
        <f t="shared" si="368"/>
        <v>1</v>
      </c>
      <c r="HH9" s="26">
        <f t="shared" si="368"/>
        <v>1</v>
      </c>
      <c r="HI9" s="26">
        <f t="shared" si="368"/>
        <v>1</v>
      </c>
      <c r="HJ9" s="26">
        <f t="shared" si="368"/>
        <v>1</v>
      </c>
      <c r="HK9" s="26">
        <f t="shared" si="368"/>
        <v>1</v>
      </c>
      <c r="HL9" s="26">
        <f t="shared" si="368"/>
        <v>1</v>
      </c>
      <c r="HM9" s="26">
        <f t="shared" si="368"/>
        <v>1</v>
      </c>
      <c r="HN9" s="26">
        <f t="shared" ref="HN9:JY9" si="369">IF(HN6&lt;=_xlfn.SINGLE(PrazoConcessao),1,0)</f>
        <v>1</v>
      </c>
      <c r="HO9" s="26">
        <f t="shared" si="369"/>
        <v>1</v>
      </c>
      <c r="HP9" s="26">
        <f t="shared" si="369"/>
        <v>1</v>
      </c>
      <c r="HQ9" s="26">
        <f t="shared" si="369"/>
        <v>1</v>
      </c>
      <c r="HR9" s="26">
        <f t="shared" si="369"/>
        <v>1</v>
      </c>
      <c r="HS9" s="26">
        <f t="shared" si="369"/>
        <v>1</v>
      </c>
      <c r="HT9" s="26">
        <f t="shared" si="369"/>
        <v>1</v>
      </c>
      <c r="HU9" s="26">
        <f t="shared" si="369"/>
        <v>1</v>
      </c>
      <c r="HV9" s="26">
        <f t="shared" si="369"/>
        <v>1</v>
      </c>
      <c r="HW9" s="26">
        <f t="shared" si="369"/>
        <v>1</v>
      </c>
      <c r="HX9" s="26">
        <f t="shared" si="369"/>
        <v>1</v>
      </c>
      <c r="HY9" s="26">
        <f t="shared" si="369"/>
        <v>1</v>
      </c>
      <c r="HZ9" s="26">
        <f t="shared" si="369"/>
        <v>1</v>
      </c>
      <c r="IA9" s="26">
        <f t="shared" si="369"/>
        <v>1</v>
      </c>
      <c r="IB9" s="26">
        <f t="shared" si="369"/>
        <v>1</v>
      </c>
      <c r="IC9" s="26">
        <f t="shared" si="369"/>
        <v>1</v>
      </c>
      <c r="ID9" s="26">
        <f t="shared" si="369"/>
        <v>1</v>
      </c>
      <c r="IE9" s="26">
        <f t="shared" si="369"/>
        <v>1</v>
      </c>
      <c r="IF9" s="26">
        <f t="shared" si="369"/>
        <v>1</v>
      </c>
      <c r="IG9" s="26">
        <f t="shared" si="369"/>
        <v>1</v>
      </c>
      <c r="IH9" s="26">
        <f t="shared" si="369"/>
        <v>1</v>
      </c>
      <c r="II9" s="26">
        <f t="shared" si="369"/>
        <v>1</v>
      </c>
      <c r="IJ9" s="26">
        <f t="shared" si="369"/>
        <v>1</v>
      </c>
      <c r="IK9" s="26">
        <f t="shared" si="369"/>
        <v>1</v>
      </c>
      <c r="IL9" s="26">
        <f t="shared" si="369"/>
        <v>1</v>
      </c>
      <c r="IM9" s="26">
        <f t="shared" si="369"/>
        <v>1</v>
      </c>
      <c r="IN9" s="26">
        <f t="shared" si="369"/>
        <v>1</v>
      </c>
      <c r="IO9" s="26">
        <f t="shared" si="369"/>
        <v>1</v>
      </c>
      <c r="IP9" s="26">
        <f t="shared" si="369"/>
        <v>1</v>
      </c>
      <c r="IQ9" s="26">
        <f t="shared" si="369"/>
        <v>1</v>
      </c>
      <c r="IR9" s="26">
        <f t="shared" si="369"/>
        <v>1</v>
      </c>
      <c r="IS9" s="26">
        <f t="shared" si="369"/>
        <v>1</v>
      </c>
      <c r="IT9" s="26">
        <f t="shared" si="369"/>
        <v>1</v>
      </c>
      <c r="IU9" s="26">
        <f t="shared" si="369"/>
        <v>1</v>
      </c>
      <c r="IV9" s="26">
        <f t="shared" si="369"/>
        <v>1</v>
      </c>
      <c r="IW9" s="26">
        <f t="shared" si="369"/>
        <v>1</v>
      </c>
      <c r="IX9" s="26">
        <f t="shared" si="369"/>
        <v>1</v>
      </c>
      <c r="IY9" s="26">
        <f t="shared" si="369"/>
        <v>1</v>
      </c>
      <c r="IZ9" s="26">
        <f t="shared" si="369"/>
        <v>1</v>
      </c>
      <c r="JA9" s="26">
        <f t="shared" si="369"/>
        <v>1</v>
      </c>
      <c r="JB9" s="26">
        <f t="shared" si="369"/>
        <v>1</v>
      </c>
      <c r="JC9" s="26">
        <f t="shared" si="369"/>
        <v>1</v>
      </c>
      <c r="JD9" s="26">
        <f t="shared" si="369"/>
        <v>1</v>
      </c>
      <c r="JE9" s="26">
        <f t="shared" si="369"/>
        <v>1</v>
      </c>
      <c r="JF9" s="26">
        <f t="shared" si="369"/>
        <v>1</v>
      </c>
      <c r="JG9" s="26">
        <f t="shared" si="369"/>
        <v>1</v>
      </c>
      <c r="JH9" s="26">
        <f t="shared" si="369"/>
        <v>1</v>
      </c>
      <c r="JI9" s="26">
        <f t="shared" si="369"/>
        <v>1</v>
      </c>
      <c r="JJ9" s="26">
        <f t="shared" si="369"/>
        <v>1</v>
      </c>
      <c r="JK9" s="26">
        <f t="shared" si="369"/>
        <v>1</v>
      </c>
      <c r="JL9" s="26">
        <f t="shared" si="369"/>
        <v>1</v>
      </c>
      <c r="JM9" s="26">
        <f t="shared" si="369"/>
        <v>1</v>
      </c>
      <c r="JN9" s="26">
        <f t="shared" si="369"/>
        <v>1</v>
      </c>
      <c r="JO9" s="26">
        <f t="shared" si="369"/>
        <v>1</v>
      </c>
      <c r="JP9" s="26">
        <f t="shared" si="369"/>
        <v>1</v>
      </c>
      <c r="JQ9" s="26">
        <f t="shared" si="369"/>
        <v>1</v>
      </c>
      <c r="JR9" s="26">
        <f t="shared" si="369"/>
        <v>1</v>
      </c>
      <c r="JS9" s="26">
        <f t="shared" si="369"/>
        <v>1</v>
      </c>
      <c r="JT9" s="26">
        <f t="shared" si="369"/>
        <v>1</v>
      </c>
      <c r="JU9" s="26">
        <f t="shared" si="369"/>
        <v>1</v>
      </c>
      <c r="JV9" s="26">
        <f t="shared" si="369"/>
        <v>1</v>
      </c>
      <c r="JW9" s="26">
        <f t="shared" si="369"/>
        <v>1</v>
      </c>
      <c r="JX9" s="26">
        <f t="shared" si="369"/>
        <v>1</v>
      </c>
      <c r="JY9" s="26">
        <f t="shared" si="369"/>
        <v>1</v>
      </c>
      <c r="JZ9" s="26">
        <f t="shared" ref="JZ9:KO9" si="370">IF(JZ6&lt;=_xlfn.SINGLE(PrazoConcessao),1,0)</f>
        <v>1</v>
      </c>
      <c r="KA9" s="26">
        <f t="shared" si="370"/>
        <v>1</v>
      </c>
      <c r="KB9" s="26">
        <f t="shared" si="370"/>
        <v>1</v>
      </c>
      <c r="KC9" s="26">
        <f t="shared" si="370"/>
        <v>1</v>
      </c>
      <c r="KD9" s="26">
        <f t="shared" si="370"/>
        <v>1</v>
      </c>
      <c r="KE9" s="26">
        <f t="shared" si="370"/>
        <v>1</v>
      </c>
      <c r="KF9" s="26">
        <f t="shared" si="370"/>
        <v>1</v>
      </c>
      <c r="KG9" s="26">
        <f t="shared" si="370"/>
        <v>1</v>
      </c>
      <c r="KH9" s="26">
        <f t="shared" si="370"/>
        <v>1</v>
      </c>
      <c r="KI9" s="26">
        <f t="shared" si="370"/>
        <v>1</v>
      </c>
      <c r="KJ9" s="26">
        <f t="shared" si="370"/>
        <v>1</v>
      </c>
      <c r="KK9" s="26">
        <f t="shared" si="370"/>
        <v>1</v>
      </c>
      <c r="KL9" s="26">
        <f t="shared" si="370"/>
        <v>1</v>
      </c>
      <c r="KM9" s="26">
        <f t="shared" si="370"/>
        <v>1</v>
      </c>
      <c r="KN9" s="26">
        <f t="shared" si="370"/>
        <v>1</v>
      </c>
      <c r="KO9" s="26">
        <f t="shared" si="370"/>
        <v>1</v>
      </c>
    </row>
    <row r="10" spans="1:301" s="27" customFormat="1" x14ac:dyDescent="0.2">
      <c r="A10" s="23" t="s">
        <v>34</v>
      </c>
      <c r="B10" s="75" t="s">
        <v>35</v>
      </c>
      <c r="C10" s="75" t="str">
        <f t="shared" ref="C10:BN10" si="371">B10</f>
        <v>REAL</v>
      </c>
      <c r="D10" s="75" t="str">
        <f t="shared" si="371"/>
        <v>REAL</v>
      </c>
      <c r="E10" s="75" t="str">
        <f t="shared" si="371"/>
        <v>REAL</v>
      </c>
      <c r="F10" s="75" t="str">
        <f t="shared" si="371"/>
        <v>REAL</v>
      </c>
      <c r="G10" s="75" t="str">
        <f t="shared" si="371"/>
        <v>REAL</v>
      </c>
      <c r="H10" s="75" t="str">
        <f t="shared" si="371"/>
        <v>REAL</v>
      </c>
      <c r="I10" s="75" t="str">
        <f t="shared" si="371"/>
        <v>REAL</v>
      </c>
      <c r="J10" s="75" t="str">
        <f t="shared" si="371"/>
        <v>REAL</v>
      </c>
      <c r="K10" s="75" t="str">
        <f t="shared" si="371"/>
        <v>REAL</v>
      </c>
      <c r="L10" s="75" t="str">
        <f t="shared" si="371"/>
        <v>REAL</v>
      </c>
      <c r="M10" s="75" t="s">
        <v>35</v>
      </c>
      <c r="N10" s="75" t="str">
        <f t="shared" si="371"/>
        <v>REAL</v>
      </c>
      <c r="O10" s="75" t="str">
        <f t="shared" si="371"/>
        <v>REAL</v>
      </c>
      <c r="P10" s="75" t="str">
        <f t="shared" si="371"/>
        <v>REAL</v>
      </c>
      <c r="Q10" s="75" t="str">
        <f t="shared" si="371"/>
        <v>REAL</v>
      </c>
      <c r="R10" s="75" t="str">
        <f t="shared" si="371"/>
        <v>REAL</v>
      </c>
      <c r="S10" s="75" t="str">
        <f t="shared" si="371"/>
        <v>REAL</v>
      </c>
      <c r="T10" s="75" t="str">
        <f t="shared" si="371"/>
        <v>REAL</v>
      </c>
      <c r="U10" s="75" t="str">
        <f t="shared" si="371"/>
        <v>REAL</v>
      </c>
      <c r="V10" s="75" t="str">
        <f t="shared" si="371"/>
        <v>REAL</v>
      </c>
      <c r="W10" s="75" t="str">
        <f t="shared" si="371"/>
        <v>REAL</v>
      </c>
      <c r="X10" s="75" t="s">
        <v>35</v>
      </c>
      <c r="Y10" s="75" t="str">
        <f t="shared" si="371"/>
        <v>REAL</v>
      </c>
      <c r="Z10" s="75" t="str">
        <f t="shared" si="371"/>
        <v>REAL</v>
      </c>
      <c r="AA10" s="75" t="str">
        <f t="shared" si="371"/>
        <v>REAL</v>
      </c>
      <c r="AB10" s="75" t="str">
        <f t="shared" si="371"/>
        <v>REAL</v>
      </c>
      <c r="AC10" s="75" t="str">
        <f t="shared" si="371"/>
        <v>REAL</v>
      </c>
      <c r="AD10" s="75" t="str">
        <f t="shared" si="371"/>
        <v>REAL</v>
      </c>
      <c r="AE10" s="75" t="str">
        <f t="shared" si="371"/>
        <v>REAL</v>
      </c>
      <c r="AF10" s="75" t="str">
        <f t="shared" si="371"/>
        <v>REAL</v>
      </c>
      <c r="AG10" s="75" t="str">
        <f t="shared" si="371"/>
        <v>REAL</v>
      </c>
      <c r="AH10" s="75" t="str">
        <f t="shared" si="371"/>
        <v>REAL</v>
      </c>
      <c r="AI10" s="75" t="s">
        <v>35</v>
      </c>
      <c r="AJ10" s="75" t="str">
        <f t="shared" si="371"/>
        <v>REAL</v>
      </c>
      <c r="AK10" s="75" t="str">
        <f t="shared" si="371"/>
        <v>REAL</v>
      </c>
      <c r="AL10" s="75" t="str">
        <f t="shared" si="371"/>
        <v>REAL</v>
      </c>
      <c r="AM10" s="75" t="str">
        <f t="shared" si="371"/>
        <v>REAL</v>
      </c>
      <c r="AN10" s="75" t="str">
        <f t="shared" si="371"/>
        <v>REAL</v>
      </c>
      <c r="AO10" s="75" t="str">
        <f t="shared" si="371"/>
        <v>REAL</v>
      </c>
      <c r="AP10" s="75" t="str">
        <f t="shared" si="371"/>
        <v>REAL</v>
      </c>
      <c r="AQ10" s="75" t="str">
        <f t="shared" si="371"/>
        <v>REAL</v>
      </c>
      <c r="AR10" s="75" t="str">
        <f t="shared" si="371"/>
        <v>REAL</v>
      </c>
      <c r="AS10" s="75" t="str">
        <f t="shared" si="371"/>
        <v>REAL</v>
      </c>
      <c r="AT10" s="75" t="s">
        <v>35</v>
      </c>
      <c r="AU10" s="75" t="str">
        <f t="shared" si="371"/>
        <v>REAL</v>
      </c>
      <c r="AV10" s="75" t="str">
        <f t="shared" si="371"/>
        <v>REAL</v>
      </c>
      <c r="AW10" s="75" t="str">
        <f t="shared" si="371"/>
        <v>REAL</v>
      </c>
      <c r="AX10" s="75" t="str">
        <f t="shared" si="371"/>
        <v>REAL</v>
      </c>
      <c r="AY10" s="75" t="str">
        <f t="shared" si="371"/>
        <v>REAL</v>
      </c>
      <c r="AZ10" s="75" t="str">
        <f t="shared" si="371"/>
        <v>REAL</v>
      </c>
      <c r="BA10" s="75" t="str">
        <f t="shared" si="371"/>
        <v>REAL</v>
      </c>
      <c r="BB10" s="75" t="str">
        <f t="shared" si="371"/>
        <v>REAL</v>
      </c>
      <c r="BC10" s="75" t="str">
        <f t="shared" si="371"/>
        <v>REAL</v>
      </c>
      <c r="BD10" s="75" t="str">
        <f t="shared" si="371"/>
        <v>REAL</v>
      </c>
      <c r="BE10" s="75" t="s">
        <v>35</v>
      </c>
      <c r="BF10" s="75" t="str">
        <f t="shared" si="371"/>
        <v>REAL</v>
      </c>
      <c r="BG10" s="75" t="str">
        <f t="shared" si="371"/>
        <v>REAL</v>
      </c>
      <c r="BH10" s="75" t="str">
        <f t="shared" si="371"/>
        <v>REAL</v>
      </c>
      <c r="BI10" s="75" t="str">
        <f t="shared" si="371"/>
        <v>REAL</v>
      </c>
      <c r="BJ10" s="75" t="str">
        <f t="shared" si="371"/>
        <v>REAL</v>
      </c>
      <c r="BK10" s="75" t="str">
        <f t="shared" si="371"/>
        <v>REAL</v>
      </c>
      <c r="BL10" s="75" t="str">
        <f t="shared" si="371"/>
        <v>REAL</v>
      </c>
      <c r="BM10" s="75" t="str">
        <f t="shared" si="371"/>
        <v>REAL</v>
      </c>
      <c r="BN10" s="75" t="str">
        <f t="shared" si="371"/>
        <v>REAL</v>
      </c>
      <c r="BO10" s="75" t="str">
        <f t="shared" ref="BO10" si="372">BN10</f>
        <v>REAL</v>
      </c>
      <c r="BP10" s="75" t="s">
        <v>35</v>
      </c>
      <c r="BQ10" s="75" t="str">
        <f t="shared" ref="BQ10:DQ10" si="373">BP10</f>
        <v>REAL</v>
      </c>
      <c r="BR10" s="75" t="str">
        <f t="shared" si="373"/>
        <v>REAL</v>
      </c>
      <c r="BS10" s="75" t="str">
        <f t="shared" si="373"/>
        <v>REAL</v>
      </c>
      <c r="BT10" s="75" t="str">
        <f t="shared" si="373"/>
        <v>REAL</v>
      </c>
      <c r="BU10" s="75" t="str">
        <f t="shared" si="373"/>
        <v>REAL</v>
      </c>
      <c r="BV10" s="75" t="str">
        <f t="shared" si="373"/>
        <v>REAL</v>
      </c>
      <c r="BW10" s="75" t="str">
        <f t="shared" si="373"/>
        <v>REAL</v>
      </c>
      <c r="BX10" s="75" t="str">
        <f t="shared" si="373"/>
        <v>REAL</v>
      </c>
      <c r="BY10" s="75" t="str">
        <f t="shared" si="373"/>
        <v>REAL</v>
      </c>
      <c r="BZ10" s="75" t="str">
        <f t="shared" si="373"/>
        <v>REAL</v>
      </c>
      <c r="CA10" s="75" t="s">
        <v>35</v>
      </c>
      <c r="CB10" s="75" t="str">
        <f t="shared" si="373"/>
        <v>REAL</v>
      </c>
      <c r="CC10" s="75" t="str">
        <f t="shared" si="373"/>
        <v>REAL</v>
      </c>
      <c r="CD10" s="75" t="str">
        <f t="shared" si="373"/>
        <v>REAL</v>
      </c>
      <c r="CE10" s="75" t="str">
        <f t="shared" si="373"/>
        <v>REAL</v>
      </c>
      <c r="CF10" s="75" t="str">
        <f t="shared" si="373"/>
        <v>REAL</v>
      </c>
      <c r="CG10" s="75" t="str">
        <f t="shared" si="373"/>
        <v>REAL</v>
      </c>
      <c r="CH10" s="75" t="str">
        <f t="shared" si="373"/>
        <v>REAL</v>
      </c>
      <c r="CI10" s="75" t="str">
        <f t="shared" si="373"/>
        <v>REAL</v>
      </c>
      <c r="CJ10" s="75" t="str">
        <f t="shared" si="373"/>
        <v>REAL</v>
      </c>
      <c r="CK10" s="75" t="str">
        <f t="shared" si="373"/>
        <v>REAL</v>
      </c>
      <c r="CL10" s="75" t="s">
        <v>35</v>
      </c>
      <c r="CM10" s="75" t="str">
        <f t="shared" si="373"/>
        <v>REAL</v>
      </c>
      <c r="CN10" s="75" t="str">
        <f t="shared" si="373"/>
        <v>REAL</v>
      </c>
      <c r="CO10" s="75" t="str">
        <f t="shared" si="373"/>
        <v>REAL</v>
      </c>
      <c r="CP10" s="75" t="str">
        <f t="shared" si="373"/>
        <v>REAL</v>
      </c>
      <c r="CQ10" s="75" t="str">
        <f t="shared" si="373"/>
        <v>REAL</v>
      </c>
      <c r="CR10" s="75" t="str">
        <f t="shared" si="373"/>
        <v>REAL</v>
      </c>
      <c r="CS10" s="75" t="str">
        <f t="shared" si="373"/>
        <v>REAL</v>
      </c>
      <c r="CT10" s="75" t="str">
        <f t="shared" si="373"/>
        <v>REAL</v>
      </c>
      <c r="CU10" s="75" t="str">
        <f t="shared" si="373"/>
        <v>REAL</v>
      </c>
      <c r="CV10" s="75" t="str">
        <f t="shared" si="373"/>
        <v>REAL</v>
      </c>
      <c r="CW10" s="75" t="s">
        <v>35</v>
      </c>
      <c r="CX10" s="75" t="str">
        <f t="shared" si="373"/>
        <v>REAL</v>
      </c>
      <c r="CY10" s="75" t="str">
        <f t="shared" si="373"/>
        <v>REAL</v>
      </c>
      <c r="CZ10" s="75" t="str">
        <f t="shared" si="373"/>
        <v>REAL</v>
      </c>
      <c r="DA10" s="75" t="str">
        <f t="shared" si="373"/>
        <v>REAL</v>
      </c>
      <c r="DB10" s="75" t="str">
        <f t="shared" si="373"/>
        <v>REAL</v>
      </c>
      <c r="DC10" s="75" t="str">
        <f t="shared" si="373"/>
        <v>REAL</v>
      </c>
      <c r="DD10" s="75" t="str">
        <f t="shared" si="373"/>
        <v>REAL</v>
      </c>
      <c r="DE10" s="75" t="str">
        <f t="shared" si="373"/>
        <v>REAL</v>
      </c>
      <c r="DF10" s="75" t="str">
        <f t="shared" si="373"/>
        <v>REAL</v>
      </c>
      <c r="DG10" s="75" t="str">
        <f t="shared" si="373"/>
        <v>REAL</v>
      </c>
      <c r="DH10" s="75" t="s">
        <v>35</v>
      </c>
      <c r="DI10" s="75" t="str">
        <f t="shared" si="373"/>
        <v>REAL</v>
      </c>
      <c r="DJ10" s="75" t="str">
        <f t="shared" si="373"/>
        <v>REAL</v>
      </c>
      <c r="DK10" s="75" t="str">
        <f t="shared" si="373"/>
        <v>REAL</v>
      </c>
      <c r="DL10" s="75" t="str">
        <f t="shared" si="373"/>
        <v>REAL</v>
      </c>
      <c r="DM10" s="75" t="str">
        <f t="shared" si="373"/>
        <v>REAL</v>
      </c>
      <c r="DN10" s="75" t="str">
        <f t="shared" si="373"/>
        <v>REAL</v>
      </c>
      <c r="DO10" s="75" t="str">
        <f t="shared" si="373"/>
        <v>REAL</v>
      </c>
      <c r="DP10" s="75" t="str">
        <f t="shared" si="373"/>
        <v>REAL</v>
      </c>
      <c r="DQ10" s="75" t="str">
        <f t="shared" si="373"/>
        <v>REAL</v>
      </c>
      <c r="DR10" s="75" t="str">
        <f t="shared" ref="DR10" si="374">DQ10</f>
        <v>REAL</v>
      </c>
      <c r="DS10" s="75" t="s">
        <v>35</v>
      </c>
      <c r="DT10" s="75" t="str">
        <f t="shared" ref="DT10" si="375">DS10</f>
        <v>REAL</v>
      </c>
      <c r="DU10" s="75" t="str">
        <f t="shared" ref="DU10" si="376">DT10</f>
        <v>REAL</v>
      </c>
      <c r="DV10" s="75" t="str">
        <f t="shared" ref="DV10" si="377">DU10</f>
        <v>REAL</v>
      </c>
      <c r="DW10" s="75" t="str">
        <f t="shared" ref="DW10" si="378">DV10</f>
        <v>REAL</v>
      </c>
      <c r="DX10" s="75" t="str">
        <f t="shared" ref="DX10" si="379">DW10</f>
        <v>REAL</v>
      </c>
      <c r="DY10" s="75" t="str">
        <f t="shared" ref="DY10" si="380">DX10</f>
        <v>REAL</v>
      </c>
      <c r="DZ10" s="75" t="str">
        <f t="shared" ref="DZ10" si="381">DY10</f>
        <v>REAL</v>
      </c>
      <c r="EA10" s="75" t="str">
        <f t="shared" ref="EA10" si="382">DZ10</f>
        <v>REAL</v>
      </c>
      <c r="EB10" s="75" t="str">
        <f t="shared" ref="EB10" si="383">EA10</f>
        <v>REAL</v>
      </c>
      <c r="EC10" s="75" t="str">
        <f t="shared" ref="EC10" si="384">EB10</f>
        <v>REAL</v>
      </c>
      <c r="ED10" s="75" t="str">
        <f t="shared" ref="ED10" si="385">EC10</f>
        <v>REAL</v>
      </c>
      <c r="EE10" s="75" t="s">
        <v>35</v>
      </c>
      <c r="EF10" s="75" t="str">
        <f t="shared" ref="EF10" si="386">EE10</f>
        <v>REAL</v>
      </c>
      <c r="EG10" s="75" t="str">
        <f t="shared" ref="EG10" si="387">EF10</f>
        <v>REAL</v>
      </c>
      <c r="EH10" s="75" t="str">
        <f t="shared" ref="EH10" si="388">EG10</f>
        <v>REAL</v>
      </c>
      <c r="EI10" s="75" t="str">
        <f t="shared" ref="EI10" si="389">EH10</f>
        <v>REAL</v>
      </c>
      <c r="EJ10" s="75" t="str">
        <f t="shared" ref="EJ10" si="390">EI10</f>
        <v>REAL</v>
      </c>
      <c r="EK10" s="75" t="str">
        <f t="shared" ref="EK10" si="391">EJ10</f>
        <v>REAL</v>
      </c>
      <c r="EL10" s="75" t="str">
        <f t="shared" ref="EL10" si="392">EK10</f>
        <v>REAL</v>
      </c>
      <c r="EM10" s="75" t="str">
        <f t="shared" ref="EM10" si="393">EL10</f>
        <v>REAL</v>
      </c>
      <c r="EN10" s="75" t="str">
        <f t="shared" ref="EN10" si="394">EM10</f>
        <v>REAL</v>
      </c>
      <c r="EO10" s="75" t="str">
        <f t="shared" ref="EO10" si="395">EN10</f>
        <v>REAL</v>
      </c>
      <c r="EP10" s="75" t="str">
        <f t="shared" ref="EP10" si="396">EO10</f>
        <v>REAL</v>
      </c>
      <c r="EQ10" s="75" t="s">
        <v>35</v>
      </c>
      <c r="ER10" s="75" t="str">
        <f t="shared" ref="ER10" si="397">EQ10</f>
        <v>REAL</v>
      </c>
      <c r="ES10" s="75" t="str">
        <f t="shared" ref="ES10" si="398">ER10</f>
        <v>REAL</v>
      </c>
      <c r="ET10" s="75" t="str">
        <f t="shared" ref="ET10" si="399">ES10</f>
        <v>REAL</v>
      </c>
      <c r="EU10" s="75" t="str">
        <f t="shared" ref="EU10" si="400">ET10</f>
        <v>REAL</v>
      </c>
      <c r="EV10" s="75" t="str">
        <f t="shared" ref="EV10" si="401">EU10</f>
        <v>REAL</v>
      </c>
      <c r="EW10" s="75" t="str">
        <f t="shared" ref="EW10" si="402">EV10</f>
        <v>REAL</v>
      </c>
      <c r="EX10" s="75" t="str">
        <f t="shared" ref="EX10" si="403">EW10</f>
        <v>REAL</v>
      </c>
      <c r="EY10" s="75" t="str">
        <f t="shared" ref="EY10" si="404">EX10</f>
        <v>REAL</v>
      </c>
      <c r="EZ10" s="75" t="str">
        <f t="shared" ref="EZ10" si="405">EY10</f>
        <v>REAL</v>
      </c>
      <c r="FA10" s="75" t="str">
        <f t="shared" ref="FA10" si="406">EZ10</f>
        <v>REAL</v>
      </c>
      <c r="FB10" s="75" t="str">
        <f t="shared" ref="FB10" si="407">FA10</f>
        <v>REAL</v>
      </c>
      <c r="FC10" s="75" t="s">
        <v>35</v>
      </c>
      <c r="FD10" s="75" t="str">
        <f t="shared" ref="FD10" si="408">FC10</f>
        <v>REAL</v>
      </c>
      <c r="FE10" s="75" t="str">
        <f t="shared" ref="FE10" si="409">FD10</f>
        <v>REAL</v>
      </c>
      <c r="FF10" s="75" t="str">
        <f t="shared" ref="FF10" si="410">FE10</f>
        <v>REAL</v>
      </c>
      <c r="FG10" s="75" t="str">
        <f t="shared" ref="FG10" si="411">FF10</f>
        <v>REAL</v>
      </c>
      <c r="FH10" s="75" t="str">
        <f t="shared" ref="FH10" si="412">FG10</f>
        <v>REAL</v>
      </c>
      <c r="FI10" s="75" t="str">
        <f t="shared" ref="FI10" si="413">FH10</f>
        <v>REAL</v>
      </c>
      <c r="FJ10" s="75" t="str">
        <f t="shared" ref="FJ10" si="414">FI10</f>
        <v>REAL</v>
      </c>
      <c r="FK10" s="75" t="str">
        <f t="shared" ref="FK10" si="415">FJ10</f>
        <v>REAL</v>
      </c>
      <c r="FL10" s="75" t="str">
        <f t="shared" ref="FL10" si="416">FK10</f>
        <v>REAL</v>
      </c>
      <c r="FM10" s="75" t="str">
        <f t="shared" ref="FM10" si="417">FL10</f>
        <v>REAL</v>
      </c>
      <c r="FN10" s="75" t="str">
        <f t="shared" ref="FN10" si="418">FM10</f>
        <v>REAL</v>
      </c>
      <c r="FO10" s="75" t="s">
        <v>35</v>
      </c>
      <c r="FP10" s="75" t="str">
        <f t="shared" ref="FP10" si="419">FO10</f>
        <v>REAL</v>
      </c>
      <c r="FQ10" s="75" t="str">
        <f t="shared" ref="FQ10" si="420">FP10</f>
        <v>REAL</v>
      </c>
      <c r="FR10" s="75" t="str">
        <f t="shared" ref="FR10" si="421">FQ10</f>
        <v>REAL</v>
      </c>
      <c r="FS10" s="75" t="str">
        <f t="shared" ref="FS10" si="422">FR10</f>
        <v>REAL</v>
      </c>
      <c r="FT10" s="75" t="str">
        <f t="shared" ref="FT10" si="423">FS10</f>
        <v>REAL</v>
      </c>
      <c r="FU10" s="75" t="str">
        <f t="shared" ref="FU10" si="424">FT10</f>
        <v>REAL</v>
      </c>
      <c r="FV10" s="75" t="str">
        <f t="shared" ref="FV10" si="425">FU10</f>
        <v>REAL</v>
      </c>
      <c r="FW10" s="75" t="str">
        <f t="shared" ref="FW10" si="426">FV10</f>
        <v>REAL</v>
      </c>
      <c r="FX10" s="75" t="str">
        <f t="shared" ref="FX10" si="427">FW10</f>
        <v>REAL</v>
      </c>
      <c r="FY10" s="75" t="str">
        <f t="shared" ref="FY10" si="428">FX10</f>
        <v>REAL</v>
      </c>
      <c r="FZ10" s="75" t="str">
        <f t="shared" ref="FZ10" si="429">FY10</f>
        <v>REAL</v>
      </c>
      <c r="GA10" s="75" t="s">
        <v>35</v>
      </c>
      <c r="GB10" s="75" t="str">
        <f t="shared" ref="GB10" si="430">GA10</f>
        <v>REAL</v>
      </c>
      <c r="GC10" s="75" t="str">
        <f t="shared" ref="GC10" si="431">GB10</f>
        <v>REAL</v>
      </c>
      <c r="GD10" s="75" t="str">
        <f t="shared" ref="GD10" si="432">GC10</f>
        <v>REAL</v>
      </c>
      <c r="GE10" s="75" t="str">
        <f t="shared" ref="GE10" si="433">GD10</f>
        <v>REAL</v>
      </c>
      <c r="GF10" s="75" t="str">
        <f t="shared" ref="GF10" si="434">GE10</f>
        <v>REAL</v>
      </c>
      <c r="GG10" s="75" t="str">
        <f t="shared" ref="GG10" si="435">GF10</f>
        <v>REAL</v>
      </c>
      <c r="GH10" s="75" t="str">
        <f t="shared" ref="GH10" si="436">GG10</f>
        <v>REAL</v>
      </c>
      <c r="GI10" s="75" t="str">
        <f t="shared" ref="GI10" si="437">GH10</f>
        <v>REAL</v>
      </c>
      <c r="GJ10" s="75" t="str">
        <f t="shared" ref="GJ10" si="438">GI10</f>
        <v>REAL</v>
      </c>
      <c r="GK10" s="75" t="str">
        <f t="shared" ref="GK10" si="439">GJ10</f>
        <v>REAL</v>
      </c>
      <c r="GL10" s="75" t="str">
        <f t="shared" ref="GL10" si="440">GK10</f>
        <v>REAL</v>
      </c>
      <c r="GM10" s="75" t="s">
        <v>35</v>
      </c>
      <c r="GN10" s="75" t="str">
        <f t="shared" ref="GN10" si="441">GM10</f>
        <v>REAL</v>
      </c>
      <c r="GO10" s="75" t="str">
        <f t="shared" ref="GO10" si="442">GN10</f>
        <v>REAL</v>
      </c>
      <c r="GP10" s="75" t="str">
        <f t="shared" ref="GP10" si="443">GO10</f>
        <v>REAL</v>
      </c>
      <c r="GQ10" s="75" t="str">
        <f t="shared" ref="GQ10" si="444">GP10</f>
        <v>REAL</v>
      </c>
      <c r="GR10" s="75" t="str">
        <f t="shared" ref="GR10" si="445">GQ10</f>
        <v>REAL</v>
      </c>
      <c r="GS10" s="75" t="str">
        <f t="shared" ref="GS10" si="446">GR10</f>
        <v>REAL</v>
      </c>
      <c r="GT10" s="75" t="str">
        <f t="shared" ref="GT10" si="447">GS10</f>
        <v>REAL</v>
      </c>
      <c r="GU10" s="75" t="str">
        <f t="shared" ref="GU10" si="448">GT10</f>
        <v>REAL</v>
      </c>
      <c r="GV10" s="75" t="str">
        <f t="shared" ref="GV10" si="449">GU10</f>
        <v>REAL</v>
      </c>
      <c r="GW10" s="75" t="str">
        <f t="shared" ref="GW10" si="450">GV10</f>
        <v>REAL</v>
      </c>
      <c r="GX10" s="75" t="str">
        <f t="shared" ref="GX10" si="451">GW10</f>
        <v>REAL</v>
      </c>
      <c r="GY10" s="75" t="s">
        <v>35</v>
      </c>
      <c r="GZ10" s="75" t="str">
        <f t="shared" ref="GZ10" si="452">GY10</f>
        <v>REAL</v>
      </c>
      <c r="HA10" s="75" t="str">
        <f t="shared" ref="HA10" si="453">GZ10</f>
        <v>REAL</v>
      </c>
      <c r="HB10" s="75" t="str">
        <f t="shared" ref="HB10" si="454">HA10</f>
        <v>REAL</v>
      </c>
      <c r="HC10" s="75" t="str">
        <f t="shared" ref="HC10" si="455">HB10</f>
        <v>REAL</v>
      </c>
      <c r="HD10" s="75" t="str">
        <f t="shared" ref="HD10" si="456">HC10</f>
        <v>REAL</v>
      </c>
      <c r="HE10" s="75" t="str">
        <f t="shared" ref="HE10" si="457">HD10</f>
        <v>REAL</v>
      </c>
      <c r="HF10" s="75" t="str">
        <f t="shared" ref="HF10" si="458">HE10</f>
        <v>REAL</v>
      </c>
      <c r="HG10" s="75" t="str">
        <f t="shared" ref="HG10" si="459">HF10</f>
        <v>REAL</v>
      </c>
      <c r="HH10" s="75" t="str">
        <f t="shared" ref="HH10" si="460">HG10</f>
        <v>REAL</v>
      </c>
      <c r="HI10" s="75" t="str">
        <f t="shared" ref="HI10" si="461">HH10</f>
        <v>REAL</v>
      </c>
      <c r="HJ10" s="75" t="str">
        <f t="shared" ref="HJ10" si="462">HI10</f>
        <v>REAL</v>
      </c>
      <c r="HK10" s="75" t="s">
        <v>35</v>
      </c>
      <c r="HL10" s="75" t="str">
        <f t="shared" ref="HL10" si="463">HK10</f>
        <v>REAL</v>
      </c>
      <c r="HM10" s="75" t="str">
        <f t="shared" ref="HM10" si="464">HL10</f>
        <v>REAL</v>
      </c>
      <c r="HN10" s="75" t="str">
        <f t="shared" ref="HN10" si="465">HM10</f>
        <v>REAL</v>
      </c>
      <c r="HO10" s="75" t="str">
        <f t="shared" ref="HO10" si="466">HN10</f>
        <v>REAL</v>
      </c>
      <c r="HP10" s="75" t="str">
        <f t="shared" ref="HP10" si="467">HO10</f>
        <v>REAL</v>
      </c>
      <c r="HQ10" s="75" t="str">
        <f t="shared" ref="HQ10" si="468">HP10</f>
        <v>REAL</v>
      </c>
      <c r="HR10" s="75" t="str">
        <f t="shared" ref="HR10" si="469">HQ10</f>
        <v>REAL</v>
      </c>
      <c r="HS10" s="75" t="str">
        <f t="shared" ref="HS10" si="470">HR10</f>
        <v>REAL</v>
      </c>
      <c r="HT10" s="75" t="str">
        <f t="shared" ref="HT10" si="471">HS10</f>
        <v>REAL</v>
      </c>
      <c r="HU10" s="75" t="str">
        <f t="shared" ref="HU10" si="472">HT10</f>
        <v>REAL</v>
      </c>
      <c r="HV10" s="75" t="str">
        <f t="shared" ref="HV10" si="473">HU10</f>
        <v>REAL</v>
      </c>
      <c r="HW10" s="75" t="s">
        <v>35</v>
      </c>
      <c r="HX10" s="75" t="str">
        <f t="shared" ref="HX10" si="474">HW10</f>
        <v>REAL</v>
      </c>
      <c r="HY10" s="75" t="str">
        <f t="shared" ref="HY10" si="475">HX10</f>
        <v>REAL</v>
      </c>
      <c r="HZ10" s="75" t="str">
        <f t="shared" ref="HZ10" si="476">HY10</f>
        <v>REAL</v>
      </c>
      <c r="IA10" s="75" t="str">
        <f t="shared" ref="IA10" si="477">HZ10</f>
        <v>REAL</v>
      </c>
      <c r="IB10" s="75" t="str">
        <f t="shared" ref="IB10" si="478">IA10</f>
        <v>REAL</v>
      </c>
      <c r="IC10" s="75" t="str">
        <f t="shared" ref="IC10" si="479">IB10</f>
        <v>REAL</v>
      </c>
      <c r="ID10" s="75" t="str">
        <f t="shared" ref="ID10" si="480">IC10</f>
        <v>REAL</v>
      </c>
      <c r="IE10" s="75" t="str">
        <f t="shared" ref="IE10" si="481">ID10</f>
        <v>REAL</v>
      </c>
      <c r="IF10" s="75" t="str">
        <f t="shared" ref="IF10" si="482">IE10</f>
        <v>REAL</v>
      </c>
      <c r="IG10" s="75" t="str">
        <f t="shared" ref="IG10" si="483">IF10</f>
        <v>REAL</v>
      </c>
      <c r="IH10" s="75" t="str">
        <f t="shared" ref="IH10" si="484">IG10</f>
        <v>REAL</v>
      </c>
      <c r="II10" s="75" t="s">
        <v>35</v>
      </c>
      <c r="IJ10" s="75" t="str">
        <f t="shared" ref="IJ10" si="485">II10</f>
        <v>REAL</v>
      </c>
      <c r="IK10" s="75" t="str">
        <f t="shared" ref="IK10" si="486">IJ10</f>
        <v>REAL</v>
      </c>
      <c r="IL10" s="75" t="str">
        <f t="shared" ref="IL10" si="487">IK10</f>
        <v>REAL</v>
      </c>
      <c r="IM10" s="75" t="str">
        <f t="shared" ref="IM10" si="488">IL10</f>
        <v>REAL</v>
      </c>
      <c r="IN10" s="75" t="str">
        <f t="shared" ref="IN10" si="489">IM10</f>
        <v>REAL</v>
      </c>
      <c r="IO10" s="75" t="str">
        <f t="shared" ref="IO10" si="490">IN10</f>
        <v>REAL</v>
      </c>
      <c r="IP10" s="75" t="str">
        <f t="shared" ref="IP10" si="491">IO10</f>
        <v>REAL</v>
      </c>
      <c r="IQ10" s="75" t="str">
        <f t="shared" ref="IQ10" si="492">IP10</f>
        <v>REAL</v>
      </c>
      <c r="IR10" s="75" t="str">
        <f t="shared" ref="IR10" si="493">IQ10</f>
        <v>REAL</v>
      </c>
      <c r="IS10" s="75" t="str">
        <f t="shared" ref="IS10" si="494">IR10</f>
        <v>REAL</v>
      </c>
      <c r="IT10" s="75" t="str">
        <f t="shared" ref="IT10" si="495">IS10</f>
        <v>REAL</v>
      </c>
      <c r="IU10" s="75" t="s">
        <v>35</v>
      </c>
      <c r="IV10" s="75" t="str">
        <f t="shared" ref="IV10" si="496">IU10</f>
        <v>REAL</v>
      </c>
      <c r="IW10" s="75" t="str">
        <f t="shared" ref="IW10" si="497">IV10</f>
        <v>REAL</v>
      </c>
      <c r="IX10" s="75" t="str">
        <f t="shared" ref="IX10" si="498">IW10</f>
        <v>REAL</v>
      </c>
      <c r="IY10" s="75" t="str">
        <f t="shared" ref="IY10" si="499">IX10</f>
        <v>REAL</v>
      </c>
      <c r="IZ10" s="75" t="str">
        <f t="shared" ref="IZ10" si="500">IY10</f>
        <v>REAL</v>
      </c>
      <c r="JA10" s="75" t="str">
        <f t="shared" ref="JA10" si="501">IZ10</f>
        <v>REAL</v>
      </c>
      <c r="JB10" s="75" t="str">
        <f t="shared" ref="JB10" si="502">JA10</f>
        <v>REAL</v>
      </c>
      <c r="JC10" s="75" t="str">
        <f t="shared" ref="JC10" si="503">JB10</f>
        <v>REAL</v>
      </c>
      <c r="JD10" s="75" t="str">
        <f t="shared" ref="JD10" si="504">JC10</f>
        <v>REAL</v>
      </c>
      <c r="JE10" s="75" t="str">
        <f t="shared" ref="JE10" si="505">JD10</f>
        <v>REAL</v>
      </c>
      <c r="JF10" s="75" t="str">
        <f t="shared" ref="JF10" si="506">JE10</f>
        <v>REAL</v>
      </c>
      <c r="JG10" s="75" t="s">
        <v>35</v>
      </c>
      <c r="JH10" s="75" t="str">
        <f t="shared" ref="JH10" si="507">JG10</f>
        <v>REAL</v>
      </c>
      <c r="JI10" s="75" t="str">
        <f t="shared" ref="JI10" si="508">JH10</f>
        <v>REAL</v>
      </c>
      <c r="JJ10" s="75" t="str">
        <f t="shared" ref="JJ10" si="509">JI10</f>
        <v>REAL</v>
      </c>
      <c r="JK10" s="75" t="str">
        <f t="shared" ref="JK10" si="510">JJ10</f>
        <v>REAL</v>
      </c>
      <c r="JL10" s="75" t="str">
        <f t="shared" ref="JL10" si="511">JK10</f>
        <v>REAL</v>
      </c>
      <c r="JM10" s="75" t="str">
        <f t="shared" ref="JM10" si="512">JL10</f>
        <v>REAL</v>
      </c>
      <c r="JN10" s="75" t="str">
        <f t="shared" ref="JN10" si="513">JM10</f>
        <v>REAL</v>
      </c>
      <c r="JO10" s="75" t="str">
        <f t="shared" ref="JO10" si="514">JN10</f>
        <v>REAL</v>
      </c>
      <c r="JP10" s="75" t="str">
        <f t="shared" ref="JP10" si="515">JO10</f>
        <v>REAL</v>
      </c>
      <c r="JQ10" s="75" t="str">
        <f t="shared" ref="JQ10" si="516">JP10</f>
        <v>REAL</v>
      </c>
      <c r="JR10" s="75" t="str">
        <f t="shared" ref="JR10" si="517">JQ10</f>
        <v>REAL</v>
      </c>
      <c r="JS10" s="75" t="s">
        <v>35</v>
      </c>
      <c r="JT10" s="75" t="str">
        <f t="shared" ref="JT10" si="518">JS10</f>
        <v>REAL</v>
      </c>
      <c r="JU10" s="75" t="str">
        <f t="shared" ref="JU10" si="519">JT10</f>
        <v>REAL</v>
      </c>
      <c r="JV10" s="75" t="str">
        <f t="shared" ref="JV10" si="520">JU10</f>
        <v>REAL</v>
      </c>
      <c r="JW10" s="75" t="str">
        <f t="shared" ref="JW10" si="521">JV10</f>
        <v>REAL</v>
      </c>
      <c r="JX10" s="75" t="str">
        <f t="shared" ref="JX10" si="522">JW10</f>
        <v>REAL</v>
      </c>
      <c r="JY10" s="75" t="str">
        <f t="shared" ref="JY10" si="523">JX10</f>
        <v>REAL</v>
      </c>
      <c r="JZ10" s="75" t="str">
        <f t="shared" ref="JZ10" si="524">JY10</f>
        <v>REAL</v>
      </c>
      <c r="KA10" s="75" t="str">
        <f t="shared" ref="KA10" si="525">JZ10</f>
        <v>REAL</v>
      </c>
      <c r="KB10" s="75" t="str">
        <f t="shared" ref="KB10" si="526">KA10</f>
        <v>REAL</v>
      </c>
      <c r="KC10" s="75" t="str">
        <f t="shared" ref="KC10" si="527">KB10</f>
        <v>REAL</v>
      </c>
      <c r="KD10" s="75" t="str">
        <f t="shared" ref="KD10" si="528">KC10</f>
        <v>REAL</v>
      </c>
      <c r="KE10" s="75" t="s">
        <v>35</v>
      </c>
      <c r="KF10" s="75" t="str">
        <f t="shared" ref="KF10" si="529">KE10</f>
        <v>REAL</v>
      </c>
      <c r="KG10" s="75" t="str">
        <f t="shared" ref="KG10" si="530">KF10</f>
        <v>REAL</v>
      </c>
      <c r="KH10" s="75" t="str">
        <f t="shared" ref="KH10" si="531">KG10</f>
        <v>REAL</v>
      </c>
      <c r="KI10" s="75" t="str">
        <f t="shared" ref="KI10" si="532">KH10</f>
        <v>REAL</v>
      </c>
      <c r="KJ10" s="75" t="str">
        <f t="shared" ref="KJ10" si="533">KI10</f>
        <v>REAL</v>
      </c>
      <c r="KK10" s="75" t="str">
        <f t="shared" ref="KK10" si="534">KJ10</f>
        <v>REAL</v>
      </c>
      <c r="KL10" s="75" t="str">
        <f t="shared" ref="KL10" si="535">KK10</f>
        <v>REAL</v>
      </c>
      <c r="KM10" s="75" t="str">
        <f t="shared" ref="KM10" si="536">KL10</f>
        <v>REAL</v>
      </c>
      <c r="KN10" s="75" t="str">
        <f t="shared" ref="KN10" si="537">KM10</f>
        <v>REAL</v>
      </c>
      <c r="KO10" s="75" t="str">
        <f t="shared" ref="KO10" si="538">KN10</f>
        <v>REAL</v>
      </c>
    </row>
    <row r="12" spans="1:301" x14ac:dyDescent="0.2">
      <c r="A12" s="34" t="s">
        <v>221</v>
      </c>
      <c r="B12" s="200">
        <f t="shared" ref="B12:AG12" si="539">B13+B17+B21</f>
        <v>1127.5864325085795</v>
      </c>
      <c r="C12" s="200">
        <f t="shared" si="539"/>
        <v>1127.5864325085795</v>
      </c>
      <c r="D12" s="200">
        <f t="shared" si="539"/>
        <v>1127.5864325085795</v>
      </c>
      <c r="E12" s="200">
        <f t="shared" si="539"/>
        <v>1127.5864325085795</v>
      </c>
      <c r="F12" s="200">
        <f t="shared" si="539"/>
        <v>1127.5864325085795</v>
      </c>
      <c r="G12" s="200">
        <f t="shared" si="539"/>
        <v>1127.5864325085795</v>
      </c>
      <c r="H12" s="200">
        <f t="shared" si="539"/>
        <v>1127.5864325085795</v>
      </c>
      <c r="I12" s="200">
        <f t="shared" si="539"/>
        <v>1127.5864325085795</v>
      </c>
      <c r="J12" s="200">
        <f t="shared" si="539"/>
        <v>1127.5864325085795</v>
      </c>
      <c r="K12" s="200">
        <f t="shared" si="539"/>
        <v>1127.5864325085795</v>
      </c>
      <c r="L12" s="200">
        <f t="shared" si="539"/>
        <v>1127.5864325085795</v>
      </c>
      <c r="M12" s="200">
        <f t="shared" si="539"/>
        <v>1127.5864325085795</v>
      </c>
      <c r="N12" s="200">
        <f t="shared" si="539"/>
        <v>1127.5864325085795</v>
      </c>
      <c r="O12" s="200">
        <f t="shared" si="539"/>
        <v>1127.5864325085795</v>
      </c>
      <c r="P12" s="200">
        <f t="shared" si="539"/>
        <v>1127.5864325085795</v>
      </c>
      <c r="Q12" s="200">
        <f t="shared" si="539"/>
        <v>1127.5864325085795</v>
      </c>
      <c r="R12" s="200">
        <f t="shared" si="539"/>
        <v>1127.5864325085795</v>
      </c>
      <c r="S12" s="200">
        <f t="shared" si="539"/>
        <v>1127.5864325085795</v>
      </c>
      <c r="T12" s="200">
        <f t="shared" si="539"/>
        <v>1127.5864325085795</v>
      </c>
      <c r="U12" s="200">
        <f t="shared" si="539"/>
        <v>1127.5864325085795</v>
      </c>
      <c r="V12" s="200">
        <f t="shared" si="539"/>
        <v>1127.5864325085795</v>
      </c>
      <c r="W12" s="200">
        <f t="shared" si="539"/>
        <v>1127.5864325085795</v>
      </c>
      <c r="X12" s="200">
        <f t="shared" si="539"/>
        <v>1127.5864325085795</v>
      </c>
      <c r="Y12" s="200">
        <f t="shared" si="539"/>
        <v>1127.5864325085795</v>
      </c>
      <c r="Z12" s="200">
        <f t="shared" si="539"/>
        <v>1127.5864325085795</v>
      </c>
      <c r="AA12" s="200">
        <f t="shared" si="539"/>
        <v>1127.5864325085795</v>
      </c>
      <c r="AB12" s="200">
        <f t="shared" si="539"/>
        <v>1127.5864325085795</v>
      </c>
      <c r="AC12" s="200">
        <f t="shared" si="539"/>
        <v>1127.5864325085795</v>
      </c>
      <c r="AD12" s="200">
        <f t="shared" si="539"/>
        <v>1127.5864325085795</v>
      </c>
      <c r="AE12" s="200">
        <f t="shared" si="539"/>
        <v>1127.5864325085795</v>
      </c>
      <c r="AF12" s="200">
        <f t="shared" si="539"/>
        <v>1127.5864325085795</v>
      </c>
      <c r="AG12" s="200">
        <f t="shared" si="539"/>
        <v>1127.5864325085795</v>
      </c>
      <c r="AH12" s="200">
        <f t="shared" ref="AH12:BM12" si="540">AH13+AH17+AH21</f>
        <v>1127.5864325085795</v>
      </c>
      <c r="AI12" s="200">
        <f t="shared" si="540"/>
        <v>1127.5864325085795</v>
      </c>
      <c r="AJ12" s="200">
        <f t="shared" si="540"/>
        <v>1127.5864325085795</v>
      </c>
      <c r="AK12" s="200">
        <f t="shared" si="540"/>
        <v>1127.5864325085795</v>
      </c>
      <c r="AL12" s="200">
        <f t="shared" si="540"/>
        <v>1127.5864325085795</v>
      </c>
      <c r="AM12" s="200">
        <f t="shared" si="540"/>
        <v>1127.5864325085795</v>
      </c>
      <c r="AN12" s="200">
        <f t="shared" si="540"/>
        <v>1127.5864325085795</v>
      </c>
      <c r="AO12" s="200">
        <f t="shared" si="540"/>
        <v>1127.5864325085795</v>
      </c>
      <c r="AP12" s="200">
        <f t="shared" si="540"/>
        <v>1127.5864325085795</v>
      </c>
      <c r="AQ12" s="200">
        <f t="shared" si="540"/>
        <v>1127.5864325085795</v>
      </c>
      <c r="AR12" s="200">
        <f t="shared" si="540"/>
        <v>1127.5864325085795</v>
      </c>
      <c r="AS12" s="200">
        <f t="shared" si="540"/>
        <v>1127.5864325085795</v>
      </c>
      <c r="AT12" s="200">
        <f t="shared" si="540"/>
        <v>1127.5864325085795</v>
      </c>
      <c r="AU12" s="200">
        <f t="shared" si="540"/>
        <v>1127.5864325085795</v>
      </c>
      <c r="AV12" s="200">
        <f t="shared" si="540"/>
        <v>1127.5864325085795</v>
      </c>
      <c r="AW12" s="200">
        <f t="shared" si="540"/>
        <v>1127.5864325085795</v>
      </c>
      <c r="AX12" s="200">
        <f t="shared" si="540"/>
        <v>1127.5864325085795</v>
      </c>
      <c r="AY12" s="200">
        <f t="shared" si="540"/>
        <v>1127.5864325085795</v>
      </c>
      <c r="AZ12" s="200">
        <f t="shared" si="540"/>
        <v>1127.5864325085795</v>
      </c>
      <c r="BA12" s="200">
        <f t="shared" si="540"/>
        <v>1127.5864325085795</v>
      </c>
      <c r="BB12" s="200">
        <f t="shared" si="540"/>
        <v>1127.5864325085795</v>
      </c>
      <c r="BC12" s="200">
        <f t="shared" si="540"/>
        <v>1127.5864325085795</v>
      </c>
      <c r="BD12" s="200">
        <f t="shared" si="540"/>
        <v>1127.5864325085795</v>
      </c>
      <c r="BE12" s="200">
        <f t="shared" si="540"/>
        <v>1127.5864325085795</v>
      </c>
      <c r="BF12" s="200">
        <f t="shared" si="540"/>
        <v>1127.5864325085795</v>
      </c>
      <c r="BG12" s="200">
        <f t="shared" si="540"/>
        <v>1127.5864325085795</v>
      </c>
      <c r="BH12" s="200">
        <f t="shared" si="540"/>
        <v>1127.5864325085795</v>
      </c>
      <c r="BI12" s="200">
        <f t="shared" si="540"/>
        <v>1127.5864325085795</v>
      </c>
      <c r="BJ12" s="200">
        <f t="shared" si="540"/>
        <v>1127.5864325085795</v>
      </c>
      <c r="BK12" s="200">
        <f t="shared" si="540"/>
        <v>1127.5864325085795</v>
      </c>
      <c r="BL12" s="200">
        <f t="shared" si="540"/>
        <v>1127.5864325085795</v>
      </c>
      <c r="BM12" s="200">
        <f t="shared" si="540"/>
        <v>1127.5864325085795</v>
      </c>
      <c r="BN12" s="200">
        <f t="shared" ref="BN12:CS12" si="541">BN13+BN17+BN21</f>
        <v>1127.5864325085795</v>
      </c>
      <c r="BO12" s="200">
        <f t="shared" si="541"/>
        <v>1127.5864325085795</v>
      </c>
      <c r="BP12" s="200">
        <f t="shared" si="541"/>
        <v>1127.5864325085795</v>
      </c>
      <c r="BQ12" s="200">
        <f t="shared" si="541"/>
        <v>1127.5864325085795</v>
      </c>
      <c r="BR12" s="200">
        <f t="shared" si="541"/>
        <v>1127.5864325085795</v>
      </c>
      <c r="BS12" s="200">
        <f t="shared" si="541"/>
        <v>1127.5864325085795</v>
      </c>
      <c r="BT12" s="200">
        <f t="shared" si="541"/>
        <v>1127.5864325085795</v>
      </c>
      <c r="BU12" s="200">
        <f t="shared" si="541"/>
        <v>1127.5864325085795</v>
      </c>
      <c r="BV12" s="200">
        <f t="shared" si="541"/>
        <v>1127.5864325085795</v>
      </c>
      <c r="BW12" s="200">
        <f t="shared" si="541"/>
        <v>1127.5864325085795</v>
      </c>
      <c r="BX12" s="200">
        <f t="shared" si="541"/>
        <v>1127.5864325085795</v>
      </c>
      <c r="BY12" s="200">
        <f t="shared" si="541"/>
        <v>1127.5864325085795</v>
      </c>
      <c r="BZ12" s="200">
        <f t="shared" si="541"/>
        <v>1127.5864325085795</v>
      </c>
      <c r="CA12" s="200">
        <f t="shared" si="541"/>
        <v>1127.5864325085795</v>
      </c>
      <c r="CB12" s="200">
        <f t="shared" si="541"/>
        <v>1127.5864325085795</v>
      </c>
      <c r="CC12" s="200">
        <f t="shared" si="541"/>
        <v>1127.5864325085795</v>
      </c>
      <c r="CD12" s="200">
        <f t="shared" si="541"/>
        <v>1127.5864325085795</v>
      </c>
      <c r="CE12" s="200">
        <f t="shared" si="541"/>
        <v>1127.5864325085795</v>
      </c>
      <c r="CF12" s="200">
        <f t="shared" si="541"/>
        <v>1127.5864325085795</v>
      </c>
      <c r="CG12" s="200">
        <f t="shared" si="541"/>
        <v>1127.5864325085795</v>
      </c>
      <c r="CH12" s="200">
        <f t="shared" si="541"/>
        <v>1127.5864325085795</v>
      </c>
      <c r="CI12" s="200">
        <f t="shared" si="541"/>
        <v>1127.5864325085795</v>
      </c>
      <c r="CJ12" s="200">
        <f t="shared" si="541"/>
        <v>1127.5864325085795</v>
      </c>
      <c r="CK12" s="200">
        <f t="shared" si="541"/>
        <v>1127.5864325085795</v>
      </c>
      <c r="CL12" s="200">
        <f t="shared" si="541"/>
        <v>1127.5864325085795</v>
      </c>
      <c r="CM12" s="200">
        <f t="shared" si="541"/>
        <v>1127.5864325085795</v>
      </c>
      <c r="CN12" s="200">
        <f t="shared" si="541"/>
        <v>1127.5864325085795</v>
      </c>
      <c r="CO12" s="200">
        <f t="shared" si="541"/>
        <v>1127.5864325085795</v>
      </c>
      <c r="CP12" s="200">
        <f t="shared" si="541"/>
        <v>1127.5864325085795</v>
      </c>
      <c r="CQ12" s="200">
        <f t="shared" si="541"/>
        <v>1127.5864325085795</v>
      </c>
      <c r="CR12" s="200">
        <f t="shared" si="541"/>
        <v>1127.5864325085795</v>
      </c>
      <c r="CS12" s="200">
        <f t="shared" si="541"/>
        <v>1127.5864325085795</v>
      </c>
      <c r="CT12" s="200">
        <f t="shared" ref="CT12:DQ12" si="542">CT13+CT17+CT21</f>
        <v>1127.5864325085795</v>
      </c>
      <c r="CU12" s="200">
        <f t="shared" si="542"/>
        <v>1127.5864325085795</v>
      </c>
      <c r="CV12" s="200">
        <f t="shared" si="542"/>
        <v>1127.5864325085795</v>
      </c>
      <c r="CW12" s="200">
        <f t="shared" si="542"/>
        <v>1127.5864325085795</v>
      </c>
      <c r="CX12" s="200">
        <f t="shared" si="542"/>
        <v>1127.5864325085795</v>
      </c>
      <c r="CY12" s="200">
        <f t="shared" si="542"/>
        <v>1127.5864325085795</v>
      </c>
      <c r="CZ12" s="200">
        <f t="shared" si="542"/>
        <v>1127.5864325085795</v>
      </c>
      <c r="DA12" s="200">
        <f t="shared" si="542"/>
        <v>1127.5864325085795</v>
      </c>
      <c r="DB12" s="200">
        <f t="shared" si="542"/>
        <v>1127.5864325085795</v>
      </c>
      <c r="DC12" s="200">
        <f t="shared" si="542"/>
        <v>1127.5864325085795</v>
      </c>
      <c r="DD12" s="200">
        <f t="shared" si="542"/>
        <v>1127.5864325085795</v>
      </c>
      <c r="DE12" s="200">
        <f t="shared" si="542"/>
        <v>1127.5864325085795</v>
      </c>
      <c r="DF12" s="200">
        <f t="shared" si="542"/>
        <v>1127.5864325085795</v>
      </c>
      <c r="DG12" s="200">
        <f t="shared" si="542"/>
        <v>1127.5864325085795</v>
      </c>
      <c r="DH12" s="200">
        <f t="shared" si="542"/>
        <v>1127.5864325085795</v>
      </c>
      <c r="DI12" s="200">
        <f t="shared" si="542"/>
        <v>1127.5864325085795</v>
      </c>
      <c r="DJ12" s="200">
        <f t="shared" si="542"/>
        <v>1127.5864325085795</v>
      </c>
      <c r="DK12" s="200">
        <f t="shared" si="542"/>
        <v>1127.5864325085795</v>
      </c>
      <c r="DL12" s="200">
        <f t="shared" si="542"/>
        <v>1127.5864325085795</v>
      </c>
      <c r="DM12" s="200">
        <f t="shared" si="542"/>
        <v>1127.5864325085795</v>
      </c>
      <c r="DN12" s="200">
        <f t="shared" si="542"/>
        <v>1127.5864325085795</v>
      </c>
      <c r="DO12" s="200">
        <f t="shared" si="542"/>
        <v>1127.5864325085795</v>
      </c>
      <c r="DP12" s="200">
        <f t="shared" si="542"/>
        <v>1127.5864325085795</v>
      </c>
      <c r="DQ12" s="200">
        <f t="shared" si="542"/>
        <v>1127.5864325085795</v>
      </c>
      <c r="DR12" s="200">
        <f t="shared" ref="DR12:EC12" si="543">DR13+DR17+DR21</f>
        <v>1127.5864325085795</v>
      </c>
      <c r="DS12" s="200">
        <f t="shared" si="543"/>
        <v>1127.5864325085795</v>
      </c>
      <c r="DT12" s="200">
        <f t="shared" si="543"/>
        <v>1127.5864325085795</v>
      </c>
      <c r="DU12" s="200">
        <f t="shared" si="543"/>
        <v>1127.5864325085795</v>
      </c>
      <c r="DV12" s="200">
        <f t="shared" si="543"/>
        <v>1127.5864325085795</v>
      </c>
      <c r="DW12" s="200">
        <f t="shared" si="543"/>
        <v>1127.5864325085795</v>
      </c>
      <c r="DX12" s="200">
        <f t="shared" si="543"/>
        <v>1127.5864325085795</v>
      </c>
      <c r="DY12" s="200">
        <f t="shared" si="543"/>
        <v>1127.5864325085795</v>
      </c>
      <c r="DZ12" s="200">
        <f t="shared" si="543"/>
        <v>1127.5864325085795</v>
      </c>
      <c r="EA12" s="200">
        <f t="shared" si="543"/>
        <v>1127.5864325085795</v>
      </c>
      <c r="EB12" s="200">
        <f t="shared" si="543"/>
        <v>1127.5864325085795</v>
      </c>
      <c r="EC12" s="200">
        <f t="shared" si="543"/>
        <v>1127.5864325085795</v>
      </c>
      <c r="ED12" s="200">
        <f t="shared" ref="ED12:FA12" si="544">ED13+ED17+ED21</f>
        <v>1127.5864325085795</v>
      </c>
      <c r="EE12" s="200">
        <f t="shared" si="544"/>
        <v>1127.5864325085795</v>
      </c>
      <c r="EF12" s="200">
        <f t="shared" si="544"/>
        <v>1127.5864325085795</v>
      </c>
      <c r="EG12" s="200">
        <f t="shared" si="544"/>
        <v>1127.5864325085795</v>
      </c>
      <c r="EH12" s="200">
        <f t="shared" si="544"/>
        <v>1127.5864325085795</v>
      </c>
      <c r="EI12" s="200">
        <f t="shared" si="544"/>
        <v>1127.5864325085795</v>
      </c>
      <c r="EJ12" s="200">
        <f t="shared" si="544"/>
        <v>1127.5864325085795</v>
      </c>
      <c r="EK12" s="200">
        <f t="shared" si="544"/>
        <v>1127.5864325085795</v>
      </c>
      <c r="EL12" s="200">
        <f t="shared" si="544"/>
        <v>1127.5864325085795</v>
      </c>
      <c r="EM12" s="200">
        <f t="shared" si="544"/>
        <v>1127.5864325085795</v>
      </c>
      <c r="EN12" s="200">
        <f t="shared" si="544"/>
        <v>1127.5864325085795</v>
      </c>
      <c r="EO12" s="200">
        <f t="shared" si="544"/>
        <v>1127.5864325085795</v>
      </c>
      <c r="EP12" s="200">
        <f t="shared" si="544"/>
        <v>1127.5864325085795</v>
      </c>
      <c r="EQ12" s="200">
        <f t="shared" si="544"/>
        <v>1127.5864325085795</v>
      </c>
      <c r="ER12" s="200">
        <f t="shared" si="544"/>
        <v>1127.5864325085795</v>
      </c>
      <c r="ES12" s="200">
        <f t="shared" si="544"/>
        <v>1127.5864325085795</v>
      </c>
      <c r="ET12" s="200">
        <f t="shared" si="544"/>
        <v>1127.5864325085795</v>
      </c>
      <c r="EU12" s="200">
        <f t="shared" si="544"/>
        <v>1127.5864325085795</v>
      </c>
      <c r="EV12" s="200">
        <f t="shared" si="544"/>
        <v>1127.5864325085795</v>
      </c>
      <c r="EW12" s="200">
        <f t="shared" si="544"/>
        <v>1127.5864325085795</v>
      </c>
      <c r="EX12" s="200">
        <f t="shared" si="544"/>
        <v>1127.5864325085795</v>
      </c>
      <c r="EY12" s="200">
        <f t="shared" si="544"/>
        <v>1127.5864325085795</v>
      </c>
      <c r="EZ12" s="200">
        <f t="shared" si="544"/>
        <v>1127.5864325085795</v>
      </c>
      <c r="FA12" s="200">
        <f t="shared" si="544"/>
        <v>1127.5864325085795</v>
      </c>
      <c r="FB12" s="200">
        <f t="shared" ref="FB12:HM12" si="545">FB13+FB17+FB21</f>
        <v>1127.5864325085795</v>
      </c>
      <c r="FC12" s="200">
        <f t="shared" si="545"/>
        <v>1127.5864325085795</v>
      </c>
      <c r="FD12" s="200">
        <f t="shared" si="545"/>
        <v>1127.5864325085795</v>
      </c>
      <c r="FE12" s="200">
        <f t="shared" si="545"/>
        <v>1127.5864325085795</v>
      </c>
      <c r="FF12" s="200">
        <f t="shared" si="545"/>
        <v>1127.5864325085795</v>
      </c>
      <c r="FG12" s="200">
        <f t="shared" si="545"/>
        <v>1127.5864325085795</v>
      </c>
      <c r="FH12" s="200">
        <f t="shared" si="545"/>
        <v>1127.5864325085795</v>
      </c>
      <c r="FI12" s="200">
        <f t="shared" si="545"/>
        <v>1127.5864325085795</v>
      </c>
      <c r="FJ12" s="200">
        <f t="shared" si="545"/>
        <v>1127.5864325085795</v>
      </c>
      <c r="FK12" s="200">
        <f t="shared" si="545"/>
        <v>1127.5864325085795</v>
      </c>
      <c r="FL12" s="200">
        <f t="shared" si="545"/>
        <v>1127.5864325085795</v>
      </c>
      <c r="FM12" s="200">
        <f t="shared" si="545"/>
        <v>1127.5864325085795</v>
      </c>
      <c r="FN12" s="200">
        <f t="shared" si="545"/>
        <v>1127.5864325085795</v>
      </c>
      <c r="FO12" s="200">
        <f t="shared" si="545"/>
        <v>1127.5864325085795</v>
      </c>
      <c r="FP12" s="200">
        <f t="shared" si="545"/>
        <v>1127.5864325085795</v>
      </c>
      <c r="FQ12" s="200">
        <f t="shared" si="545"/>
        <v>1127.5864325085795</v>
      </c>
      <c r="FR12" s="200">
        <f t="shared" si="545"/>
        <v>1127.5864325085795</v>
      </c>
      <c r="FS12" s="200">
        <f t="shared" si="545"/>
        <v>1127.5864325085795</v>
      </c>
      <c r="FT12" s="200">
        <f t="shared" si="545"/>
        <v>1127.5864325085795</v>
      </c>
      <c r="FU12" s="200">
        <f t="shared" si="545"/>
        <v>1127.5864325085795</v>
      </c>
      <c r="FV12" s="200">
        <f t="shared" si="545"/>
        <v>1127.5864325085795</v>
      </c>
      <c r="FW12" s="200">
        <f t="shared" si="545"/>
        <v>1127.5864325085795</v>
      </c>
      <c r="FX12" s="200">
        <f t="shared" si="545"/>
        <v>1127.5864325085795</v>
      </c>
      <c r="FY12" s="200">
        <f t="shared" si="545"/>
        <v>1127.5864325085795</v>
      </c>
      <c r="FZ12" s="200">
        <f t="shared" si="545"/>
        <v>1127.5864325085795</v>
      </c>
      <c r="GA12" s="200">
        <f t="shared" si="545"/>
        <v>1127.5864325085795</v>
      </c>
      <c r="GB12" s="200">
        <f t="shared" si="545"/>
        <v>1127.5864325085795</v>
      </c>
      <c r="GC12" s="200">
        <f t="shared" si="545"/>
        <v>1127.5864325085795</v>
      </c>
      <c r="GD12" s="200">
        <f t="shared" si="545"/>
        <v>1127.5864325085795</v>
      </c>
      <c r="GE12" s="200">
        <f t="shared" si="545"/>
        <v>1127.5864325085795</v>
      </c>
      <c r="GF12" s="200">
        <f t="shared" si="545"/>
        <v>1127.5864325085795</v>
      </c>
      <c r="GG12" s="200">
        <f t="shared" si="545"/>
        <v>1127.5864325085795</v>
      </c>
      <c r="GH12" s="200">
        <f t="shared" si="545"/>
        <v>1127.5864325085795</v>
      </c>
      <c r="GI12" s="200">
        <f t="shared" si="545"/>
        <v>1127.5864325085795</v>
      </c>
      <c r="GJ12" s="200">
        <f t="shared" si="545"/>
        <v>1127.5864325085795</v>
      </c>
      <c r="GK12" s="200">
        <f t="shared" si="545"/>
        <v>1127.5864325085795</v>
      </c>
      <c r="GL12" s="200">
        <f t="shared" si="545"/>
        <v>1127.5864325085795</v>
      </c>
      <c r="GM12" s="200">
        <f t="shared" si="545"/>
        <v>1127.5864325085795</v>
      </c>
      <c r="GN12" s="200">
        <f t="shared" si="545"/>
        <v>1127.5864325085795</v>
      </c>
      <c r="GO12" s="200">
        <f t="shared" si="545"/>
        <v>1127.5864325085795</v>
      </c>
      <c r="GP12" s="200">
        <f t="shared" si="545"/>
        <v>1127.5864325085795</v>
      </c>
      <c r="GQ12" s="200">
        <f t="shared" si="545"/>
        <v>1127.5864325085795</v>
      </c>
      <c r="GR12" s="200">
        <f t="shared" si="545"/>
        <v>1127.5864325085795</v>
      </c>
      <c r="GS12" s="200">
        <f t="shared" si="545"/>
        <v>1127.5864325085795</v>
      </c>
      <c r="GT12" s="200">
        <f t="shared" si="545"/>
        <v>1127.5864325085795</v>
      </c>
      <c r="GU12" s="200">
        <f t="shared" si="545"/>
        <v>1127.5864325085795</v>
      </c>
      <c r="GV12" s="200">
        <f t="shared" si="545"/>
        <v>1127.5864325085795</v>
      </c>
      <c r="GW12" s="200">
        <f t="shared" si="545"/>
        <v>1127.5864325085795</v>
      </c>
      <c r="GX12" s="200">
        <f t="shared" si="545"/>
        <v>1127.5864325085795</v>
      </c>
      <c r="GY12" s="200">
        <f t="shared" si="545"/>
        <v>1127.5864325085795</v>
      </c>
      <c r="GZ12" s="200">
        <f t="shared" si="545"/>
        <v>1127.5864325085795</v>
      </c>
      <c r="HA12" s="200">
        <f t="shared" si="545"/>
        <v>1127.5864325085795</v>
      </c>
      <c r="HB12" s="200">
        <f t="shared" si="545"/>
        <v>1127.5864325085795</v>
      </c>
      <c r="HC12" s="200">
        <f t="shared" si="545"/>
        <v>1127.5864325085795</v>
      </c>
      <c r="HD12" s="200">
        <f t="shared" si="545"/>
        <v>1127.5864325085795</v>
      </c>
      <c r="HE12" s="200">
        <f t="shared" si="545"/>
        <v>1127.5864325085795</v>
      </c>
      <c r="HF12" s="200">
        <f t="shared" si="545"/>
        <v>1127.5864325085795</v>
      </c>
      <c r="HG12" s="200">
        <f t="shared" si="545"/>
        <v>1127.5864325085795</v>
      </c>
      <c r="HH12" s="200">
        <f t="shared" si="545"/>
        <v>1127.5864325085795</v>
      </c>
      <c r="HI12" s="200">
        <f t="shared" si="545"/>
        <v>1127.5864325085795</v>
      </c>
      <c r="HJ12" s="200">
        <f t="shared" si="545"/>
        <v>1127.5864325085795</v>
      </c>
      <c r="HK12" s="200">
        <f t="shared" si="545"/>
        <v>1127.5864325085795</v>
      </c>
      <c r="HL12" s="200">
        <f t="shared" si="545"/>
        <v>1127.5864325085795</v>
      </c>
      <c r="HM12" s="200">
        <f t="shared" si="545"/>
        <v>1127.5864325085795</v>
      </c>
      <c r="HN12" s="200">
        <f t="shared" ref="HN12:JY12" si="546">HN13+HN17+HN21</f>
        <v>1127.5864325085795</v>
      </c>
      <c r="HO12" s="200">
        <f t="shared" si="546"/>
        <v>1127.5864325085795</v>
      </c>
      <c r="HP12" s="200">
        <f t="shared" si="546"/>
        <v>1127.5864325085795</v>
      </c>
      <c r="HQ12" s="200">
        <f t="shared" si="546"/>
        <v>1127.5864325085795</v>
      </c>
      <c r="HR12" s="200">
        <f t="shared" si="546"/>
        <v>1127.5864325085795</v>
      </c>
      <c r="HS12" s="200">
        <f t="shared" si="546"/>
        <v>1127.5864325085795</v>
      </c>
      <c r="HT12" s="200">
        <f t="shared" si="546"/>
        <v>1127.5864325085795</v>
      </c>
      <c r="HU12" s="200">
        <f t="shared" si="546"/>
        <v>1127.5864325085795</v>
      </c>
      <c r="HV12" s="200">
        <f t="shared" si="546"/>
        <v>1127.5864325085795</v>
      </c>
      <c r="HW12" s="200">
        <f t="shared" si="546"/>
        <v>1127.5864325085795</v>
      </c>
      <c r="HX12" s="200">
        <f t="shared" si="546"/>
        <v>1127.5864325085795</v>
      </c>
      <c r="HY12" s="200">
        <f t="shared" si="546"/>
        <v>1127.5864325085795</v>
      </c>
      <c r="HZ12" s="200">
        <f t="shared" si="546"/>
        <v>1127.5864325085795</v>
      </c>
      <c r="IA12" s="200">
        <f t="shared" si="546"/>
        <v>1127.5864325085795</v>
      </c>
      <c r="IB12" s="200">
        <f t="shared" si="546"/>
        <v>1127.5864325085795</v>
      </c>
      <c r="IC12" s="200">
        <f t="shared" si="546"/>
        <v>1127.5864325085795</v>
      </c>
      <c r="ID12" s="200">
        <f t="shared" si="546"/>
        <v>1127.5864325085795</v>
      </c>
      <c r="IE12" s="200">
        <f t="shared" si="546"/>
        <v>1127.5864325085795</v>
      </c>
      <c r="IF12" s="200">
        <f t="shared" si="546"/>
        <v>1127.5864325085795</v>
      </c>
      <c r="IG12" s="200">
        <f t="shared" si="546"/>
        <v>1127.5864325085795</v>
      </c>
      <c r="IH12" s="200">
        <f t="shared" si="546"/>
        <v>1127.5864325085795</v>
      </c>
      <c r="II12" s="200">
        <f t="shared" si="546"/>
        <v>1127.5864325085795</v>
      </c>
      <c r="IJ12" s="200">
        <f t="shared" si="546"/>
        <v>1127.5864325085795</v>
      </c>
      <c r="IK12" s="200">
        <f t="shared" si="546"/>
        <v>1127.5864325085795</v>
      </c>
      <c r="IL12" s="200">
        <f t="shared" si="546"/>
        <v>1127.5864325085795</v>
      </c>
      <c r="IM12" s="200">
        <f t="shared" si="546"/>
        <v>1127.5864325085795</v>
      </c>
      <c r="IN12" s="200">
        <f t="shared" si="546"/>
        <v>1127.5864325085795</v>
      </c>
      <c r="IO12" s="200">
        <f t="shared" si="546"/>
        <v>1127.5864325085795</v>
      </c>
      <c r="IP12" s="200">
        <f t="shared" si="546"/>
        <v>1127.5864325085795</v>
      </c>
      <c r="IQ12" s="200">
        <f t="shared" si="546"/>
        <v>1127.5864325085795</v>
      </c>
      <c r="IR12" s="200">
        <f t="shared" si="546"/>
        <v>1127.5864325085795</v>
      </c>
      <c r="IS12" s="200">
        <f t="shared" si="546"/>
        <v>1127.5864325085795</v>
      </c>
      <c r="IT12" s="200">
        <f t="shared" si="546"/>
        <v>1127.5864325085795</v>
      </c>
      <c r="IU12" s="200">
        <f t="shared" si="546"/>
        <v>1127.5864325085795</v>
      </c>
      <c r="IV12" s="200">
        <f t="shared" si="546"/>
        <v>1127.5864325085795</v>
      </c>
      <c r="IW12" s="200">
        <f t="shared" si="546"/>
        <v>1127.5864325085795</v>
      </c>
      <c r="IX12" s="200">
        <f t="shared" si="546"/>
        <v>1127.5864325085795</v>
      </c>
      <c r="IY12" s="200">
        <f t="shared" si="546"/>
        <v>1127.5864325085795</v>
      </c>
      <c r="IZ12" s="200">
        <f t="shared" si="546"/>
        <v>1127.5864325085795</v>
      </c>
      <c r="JA12" s="200">
        <f t="shared" si="546"/>
        <v>1127.5864325085795</v>
      </c>
      <c r="JB12" s="200">
        <f t="shared" si="546"/>
        <v>1127.5864325085795</v>
      </c>
      <c r="JC12" s="200">
        <f t="shared" si="546"/>
        <v>1127.5864325085795</v>
      </c>
      <c r="JD12" s="200">
        <f t="shared" si="546"/>
        <v>1127.5864325085795</v>
      </c>
      <c r="JE12" s="200">
        <f t="shared" si="546"/>
        <v>1127.5864325085795</v>
      </c>
      <c r="JF12" s="200">
        <f t="shared" si="546"/>
        <v>1127.5864325085795</v>
      </c>
      <c r="JG12" s="200">
        <f t="shared" si="546"/>
        <v>1127.5864325085795</v>
      </c>
      <c r="JH12" s="200">
        <f t="shared" si="546"/>
        <v>1127.5864325085795</v>
      </c>
      <c r="JI12" s="200">
        <f t="shared" si="546"/>
        <v>1127.5864325085795</v>
      </c>
      <c r="JJ12" s="200">
        <f t="shared" si="546"/>
        <v>1127.5864325085795</v>
      </c>
      <c r="JK12" s="200">
        <f t="shared" si="546"/>
        <v>1127.5864325085795</v>
      </c>
      <c r="JL12" s="200">
        <f t="shared" si="546"/>
        <v>1127.5864325085795</v>
      </c>
      <c r="JM12" s="200">
        <f t="shared" si="546"/>
        <v>1127.5864325085795</v>
      </c>
      <c r="JN12" s="200">
        <f t="shared" si="546"/>
        <v>1127.5864325085795</v>
      </c>
      <c r="JO12" s="200">
        <f t="shared" si="546"/>
        <v>1127.5864325085795</v>
      </c>
      <c r="JP12" s="200">
        <f t="shared" si="546"/>
        <v>1127.5864325085795</v>
      </c>
      <c r="JQ12" s="200">
        <f t="shared" si="546"/>
        <v>1127.5864325085795</v>
      </c>
      <c r="JR12" s="200">
        <f t="shared" si="546"/>
        <v>1127.5864325085795</v>
      </c>
      <c r="JS12" s="200">
        <f t="shared" si="546"/>
        <v>1127.5864325085795</v>
      </c>
      <c r="JT12" s="200">
        <f t="shared" si="546"/>
        <v>1127.5864325085795</v>
      </c>
      <c r="JU12" s="200">
        <f t="shared" si="546"/>
        <v>1127.5864325085795</v>
      </c>
      <c r="JV12" s="200">
        <f t="shared" si="546"/>
        <v>1127.5864325085795</v>
      </c>
      <c r="JW12" s="200">
        <f t="shared" si="546"/>
        <v>1127.5864325085795</v>
      </c>
      <c r="JX12" s="200">
        <f t="shared" si="546"/>
        <v>1127.5864325085795</v>
      </c>
      <c r="JY12" s="200">
        <f t="shared" si="546"/>
        <v>1127.5864325085795</v>
      </c>
      <c r="JZ12" s="200">
        <f t="shared" ref="JZ12:KO12" si="547">JZ13+JZ17+JZ21</f>
        <v>1127.5864325085795</v>
      </c>
      <c r="KA12" s="200">
        <f t="shared" si="547"/>
        <v>1127.5864325085795</v>
      </c>
      <c r="KB12" s="200">
        <f t="shared" si="547"/>
        <v>1127.5864325085795</v>
      </c>
      <c r="KC12" s="200">
        <f t="shared" si="547"/>
        <v>1127.5864325085795</v>
      </c>
      <c r="KD12" s="200">
        <f t="shared" si="547"/>
        <v>1127.5864325085795</v>
      </c>
      <c r="KE12" s="200">
        <f t="shared" si="547"/>
        <v>1127.5864325085795</v>
      </c>
      <c r="KF12" s="200">
        <f t="shared" si="547"/>
        <v>1127.5864325085795</v>
      </c>
      <c r="KG12" s="200">
        <f t="shared" si="547"/>
        <v>1127.5864325085795</v>
      </c>
      <c r="KH12" s="200">
        <f t="shared" si="547"/>
        <v>1127.5864325085795</v>
      </c>
      <c r="KI12" s="200">
        <f t="shared" si="547"/>
        <v>1127.5864325085795</v>
      </c>
      <c r="KJ12" s="200">
        <f t="shared" si="547"/>
        <v>1127.5864325085795</v>
      </c>
      <c r="KK12" s="200">
        <f t="shared" si="547"/>
        <v>1127.5864325085795</v>
      </c>
      <c r="KL12" s="200">
        <f t="shared" si="547"/>
        <v>1127.5864325085795</v>
      </c>
      <c r="KM12" s="200">
        <f t="shared" si="547"/>
        <v>1127.5864325085795</v>
      </c>
      <c r="KN12" s="200">
        <f t="shared" si="547"/>
        <v>1127.5864325085795</v>
      </c>
      <c r="KO12" s="200">
        <f t="shared" si="547"/>
        <v>1127.5864325085795</v>
      </c>
    </row>
    <row r="13" spans="1:301" s="82" customFormat="1" x14ac:dyDescent="0.2">
      <c r="A13" s="32" t="s">
        <v>222</v>
      </c>
      <c r="B13" s="81">
        <f t="shared" ref="B13:BM13" si="548">SUM(B14:B16)</f>
        <v>394.65525137800273</v>
      </c>
      <c r="C13" s="81">
        <f t="shared" si="548"/>
        <v>394.65525137800273</v>
      </c>
      <c r="D13" s="81">
        <f t="shared" si="548"/>
        <v>394.65525137800273</v>
      </c>
      <c r="E13" s="81">
        <f t="shared" si="548"/>
        <v>394.65525137800273</v>
      </c>
      <c r="F13" s="81">
        <f t="shared" si="548"/>
        <v>394.65525137800273</v>
      </c>
      <c r="G13" s="81">
        <f t="shared" si="548"/>
        <v>394.65525137800273</v>
      </c>
      <c r="H13" s="81">
        <f t="shared" si="548"/>
        <v>394.65525137800273</v>
      </c>
      <c r="I13" s="81">
        <f t="shared" si="548"/>
        <v>394.65525137800273</v>
      </c>
      <c r="J13" s="81">
        <f t="shared" si="548"/>
        <v>394.65525137800273</v>
      </c>
      <c r="K13" s="81">
        <f t="shared" si="548"/>
        <v>394.65525137800273</v>
      </c>
      <c r="L13" s="81">
        <f t="shared" si="548"/>
        <v>394.65525137800273</v>
      </c>
      <c r="M13" s="81">
        <f t="shared" si="548"/>
        <v>394.65525137800273</v>
      </c>
      <c r="N13" s="81">
        <f t="shared" si="548"/>
        <v>394.65525137800273</v>
      </c>
      <c r="O13" s="81">
        <f t="shared" si="548"/>
        <v>394.65525137800273</v>
      </c>
      <c r="P13" s="81">
        <f t="shared" si="548"/>
        <v>394.65525137800273</v>
      </c>
      <c r="Q13" s="81">
        <f t="shared" si="548"/>
        <v>394.65525137800273</v>
      </c>
      <c r="R13" s="81">
        <f t="shared" si="548"/>
        <v>394.65525137800273</v>
      </c>
      <c r="S13" s="81">
        <f t="shared" si="548"/>
        <v>394.65525137800273</v>
      </c>
      <c r="T13" s="81">
        <f t="shared" si="548"/>
        <v>394.65525137800273</v>
      </c>
      <c r="U13" s="81">
        <f t="shared" si="548"/>
        <v>394.65525137800273</v>
      </c>
      <c r="V13" s="81">
        <f t="shared" si="548"/>
        <v>394.65525137800273</v>
      </c>
      <c r="W13" s="81">
        <f t="shared" si="548"/>
        <v>394.65525137800273</v>
      </c>
      <c r="X13" s="81">
        <f t="shared" si="548"/>
        <v>394.65525137800273</v>
      </c>
      <c r="Y13" s="81">
        <f t="shared" si="548"/>
        <v>394.65525137800273</v>
      </c>
      <c r="Z13" s="81">
        <f t="shared" si="548"/>
        <v>394.65525137800273</v>
      </c>
      <c r="AA13" s="81">
        <f t="shared" si="548"/>
        <v>394.65525137800273</v>
      </c>
      <c r="AB13" s="81">
        <f t="shared" si="548"/>
        <v>394.65525137800273</v>
      </c>
      <c r="AC13" s="81">
        <f t="shared" si="548"/>
        <v>394.65525137800273</v>
      </c>
      <c r="AD13" s="81">
        <f t="shared" si="548"/>
        <v>394.65525137800273</v>
      </c>
      <c r="AE13" s="81">
        <f t="shared" si="548"/>
        <v>394.65525137800273</v>
      </c>
      <c r="AF13" s="81">
        <f t="shared" si="548"/>
        <v>394.65525137800273</v>
      </c>
      <c r="AG13" s="81">
        <f t="shared" si="548"/>
        <v>394.65525137800273</v>
      </c>
      <c r="AH13" s="81">
        <f t="shared" si="548"/>
        <v>394.65525137800273</v>
      </c>
      <c r="AI13" s="81">
        <f t="shared" si="548"/>
        <v>394.65525137800273</v>
      </c>
      <c r="AJ13" s="81">
        <f t="shared" si="548"/>
        <v>394.65525137800273</v>
      </c>
      <c r="AK13" s="81">
        <f t="shared" si="548"/>
        <v>394.65525137800273</v>
      </c>
      <c r="AL13" s="81">
        <f t="shared" si="548"/>
        <v>394.65525137800273</v>
      </c>
      <c r="AM13" s="81">
        <f t="shared" si="548"/>
        <v>394.65525137800273</v>
      </c>
      <c r="AN13" s="81">
        <f t="shared" si="548"/>
        <v>394.65525137800273</v>
      </c>
      <c r="AO13" s="81">
        <f t="shared" si="548"/>
        <v>394.65525137800273</v>
      </c>
      <c r="AP13" s="81">
        <f t="shared" si="548"/>
        <v>394.65525137800273</v>
      </c>
      <c r="AQ13" s="81">
        <f t="shared" si="548"/>
        <v>394.65525137800273</v>
      </c>
      <c r="AR13" s="81">
        <f t="shared" si="548"/>
        <v>394.65525137800273</v>
      </c>
      <c r="AS13" s="81">
        <f t="shared" si="548"/>
        <v>394.65525137800273</v>
      </c>
      <c r="AT13" s="81">
        <f t="shared" si="548"/>
        <v>394.65525137800273</v>
      </c>
      <c r="AU13" s="81">
        <f t="shared" si="548"/>
        <v>394.65525137800273</v>
      </c>
      <c r="AV13" s="81">
        <f t="shared" si="548"/>
        <v>394.65525137800273</v>
      </c>
      <c r="AW13" s="81">
        <f t="shared" si="548"/>
        <v>394.65525137800273</v>
      </c>
      <c r="AX13" s="81">
        <f t="shared" si="548"/>
        <v>394.65525137800273</v>
      </c>
      <c r="AY13" s="81">
        <f t="shared" si="548"/>
        <v>394.65525137800273</v>
      </c>
      <c r="AZ13" s="81">
        <f t="shared" si="548"/>
        <v>394.65525137800273</v>
      </c>
      <c r="BA13" s="81">
        <f t="shared" si="548"/>
        <v>394.65525137800273</v>
      </c>
      <c r="BB13" s="81">
        <f t="shared" si="548"/>
        <v>394.65525137800273</v>
      </c>
      <c r="BC13" s="81">
        <f t="shared" si="548"/>
        <v>394.65525137800273</v>
      </c>
      <c r="BD13" s="81">
        <f t="shared" si="548"/>
        <v>394.65525137800273</v>
      </c>
      <c r="BE13" s="81">
        <f t="shared" si="548"/>
        <v>394.65525137800273</v>
      </c>
      <c r="BF13" s="81">
        <f t="shared" si="548"/>
        <v>394.65525137800273</v>
      </c>
      <c r="BG13" s="81">
        <f t="shared" si="548"/>
        <v>394.65525137800273</v>
      </c>
      <c r="BH13" s="81">
        <f t="shared" si="548"/>
        <v>394.65525137800273</v>
      </c>
      <c r="BI13" s="81">
        <f t="shared" si="548"/>
        <v>394.65525137800273</v>
      </c>
      <c r="BJ13" s="81">
        <f t="shared" si="548"/>
        <v>394.65525137800273</v>
      </c>
      <c r="BK13" s="81">
        <f t="shared" si="548"/>
        <v>394.65525137800273</v>
      </c>
      <c r="BL13" s="81">
        <f t="shared" si="548"/>
        <v>394.65525137800273</v>
      </c>
      <c r="BM13" s="81">
        <f t="shared" si="548"/>
        <v>394.65525137800273</v>
      </c>
      <c r="BN13" s="81">
        <f t="shared" ref="BN13:DQ13" si="549">SUM(BN14:BN16)</f>
        <v>394.65525137800273</v>
      </c>
      <c r="BO13" s="81">
        <f t="shared" si="549"/>
        <v>394.65525137800273</v>
      </c>
      <c r="BP13" s="81">
        <f t="shared" si="549"/>
        <v>394.65525137800273</v>
      </c>
      <c r="BQ13" s="81">
        <f t="shared" si="549"/>
        <v>394.65525137800273</v>
      </c>
      <c r="BR13" s="81">
        <f t="shared" si="549"/>
        <v>394.65525137800273</v>
      </c>
      <c r="BS13" s="81">
        <f t="shared" si="549"/>
        <v>394.65525137800273</v>
      </c>
      <c r="BT13" s="81">
        <f t="shared" si="549"/>
        <v>394.65525137800273</v>
      </c>
      <c r="BU13" s="81">
        <f t="shared" si="549"/>
        <v>394.65525137800273</v>
      </c>
      <c r="BV13" s="81">
        <f t="shared" si="549"/>
        <v>394.65525137800273</v>
      </c>
      <c r="BW13" s="81">
        <f t="shared" si="549"/>
        <v>394.65525137800273</v>
      </c>
      <c r="BX13" s="81">
        <f t="shared" si="549"/>
        <v>394.65525137800273</v>
      </c>
      <c r="BY13" s="81">
        <f t="shared" si="549"/>
        <v>394.65525137800273</v>
      </c>
      <c r="BZ13" s="81">
        <f t="shared" si="549"/>
        <v>394.65525137800273</v>
      </c>
      <c r="CA13" s="81">
        <f t="shared" si="549"/>
        <v>394.65525137800273</v>
      </c>
      <c r="CB13" s="81">
        <f t="shared" si="549"/>
        <v>394.65525137800273</v>
      </c>
      <c r="CC13" s="81">
        <f t="shared" si="549"/>
        <v>394.65525137800273</v>
      </c>
      <c r="CD13" s="81">
        <f t="shared" si="549"/>
        <v>394.65525137800273</v>
      </c>
      <c r="CE13" s="81">
        <f t="shared" si="549"/>
        <v>394.65525137800273</v>
      </c>
      <c r="CF13" s="81">
        <f t="shared" si="549"/>
        <v>394.65525137800273</v>
      </c>
      <c r="CG13" s="81">
        <f t="shared" si="549"/>
        <v>394.65525137800273</v>
      </c>
      <c r="CH13" s="81">
        <f t="shared" si="549"/>
        <v>394.65525137800273</v>
      </c>
      <c r="CI13" s="81">
        <f t="shared" si="549"/>
        <v>394.65525137800273</v>
      </c>
      <c r="CJ13" s="81">
        <f t="shared" si="549"/>
        <v>394.65525137800273</v>
      </c>
      <c r="CK13" s="81">
        <f t="shared" si="549"/>
        <v>394.65525137800273</v>
      </c>
      <c r="CL13" s="81">
        <f t="shared" si="549"/>
        <v>394.65525137800273</v>
      </c>
      <c r="CM13" s="81">
        <f t="shared" si="549"/>
        <v>394.65525137800273</v>
      </c>
      <c r="CN13" s="81">
        <f t="shared" si="549"/>
        <v>394.65525137800273</v>
      </c>
      <c r="CO13" s="81">
        <f t="shared" si="549"/>
        <v>394.65525137800273</v>
      </c>
      <c r="CP13" s="81">
        <f t="shared" si="549"/>
        <v>394.65525137800273</v>
      </c>
      <c r="CQ13" s="81">
        <f t="shared" si="549"/>
        <v>394.65525137800273</v>
      </c>
      <c r="CR13" s="81">
        <f t="shared" si="549"/>
        <v>394.65525137800273</v>
      </c>
      <c r="CS13" s="81">
        <f t="shared" si="549"/>
        <v>394.65525137800273</v>
      </c>
      <c r="CT13" s="81">
        <f t="shared" si="549"/>
        <v>394.65525137800273</v>
      </c>
      <c r="CU13" s="81">
        <f t="shared" si="549"/>
        <v>394.65525137800273</v>
      </c>
      <c r="CV13" s="81">
        <f t="shared" si="549"/>
        <v>394.65525137800273</v>
      </c>
      <c r="CW13" s="81">
        <f t="shared" si="549"/>
        <v>394.65525137800273</v>
      </c>
      <c r="CX13" s="81">
        <f t="shared" si="549"/>
        <v>394.65525137800273</v>
      </c>
      <c r="CY13" s="81">
        <f t="shared" si="549"/>
        <v>394.65525137800273</v>
      </c>
      <c r="CZ13" s="81">
        <f t="shared" si="549"/>
        <v>394.65525137800273</v>
      </c>
      <c r="DA13" s="81">
        <f t="shared" si="549"/>
        <v>394.65525137800273</v>
      </c>
      <c r="DB13" s="81">
        <f t="shared" si="549"/>
        <v>394.65525137800273</v>
      </c>
      <c r="DC13" s="81">
        <f t="shared" si="549"/>
        <v>394.65525137800273</v>
      </c>
      <c r="DD13" s="81">
        <f t="shared" si="549"/>
        <v>394.65525137800273</v>
      </c>
      <c r="DE13" s="81">
        <f t="shared" si="549"/>
        <v>394.65525137800273</v>
      </c>
      <c r="DF13" s="81">
        <f t="shared" si="549"/>
        <v>394.65525137800273</v>
      </c>
      <c r="DG13" s="81">
        <f t="shared" si="549"/>
        <v>394.65525137800273</v>
      </c>
      <c r="DH13" s="81">
        <f t="shared" si="549"/>
        <v>394.65525137800273</v>
      </c>
      <c r="DI13" s="81">
        <f t="shared" si="549"/>
        <v>394.65525137800273</v>
      </c>
      <c r="DJ13" s="81">
        <f t="shared" si="549"/>
        <v>394.65525137800273</v>
      </c>
      <c r="DK13" s="81">
        <f t="shared" si="549"/>
        <v>394.65525137800273</v>
      </c>
      <c r="DL13" s="81">
        <f t="shared" si="549"/>
        <v>394.65525137800273</v>
      </c>
      <c r="DM13" s="81">
        <f t="shared" si="549"/>
        <v>394.65525137800273</v>
      </c>
      <c r="DN13" s="81">
        <f t="shared" si="549"/>
        <v>394.65525137800273</v>
      </c>
      <c r="DO13" s="81">
        <f t="shared" si="549"/>
        <v>394.65525137800273</v>
      </c>
      <c r="DP13" s="81">
        <f t="shared" si="549"/>
        <v>394.65525137800273</v>
      </c>
      <c r="DQ13" s="81">
        <f t="shared" si="549"/>
        <v>394.65525137800273</v>
      </c>
      <c r="DR13" s="81">
        <f t="shared" ref="DR13:EC13" si="550">SUM(DR14:DR16)</f>
        <v>394.65525137800273</v>
      </c>
      <c r="DS13" s="81">
        <f t="shared" si="550"/>
        <v>394.65525137800273</v>
      </c>
      <c r="DT13" s="81">
        <f t="shared" si="550"/>
        <v>394.65525137800273</v>
      </c>
      <c r="DU13" s="81">
        <f t="shared" si="550"/>
        <v>394.65525137800273</v>
      </c>
      <c r="DV13" s="81">
        <f t="shared" si="550"/>
        <v>394.65525137800273</v>
      </c>
      <c r="DW13" s="81">
        <f t="shared" si="550"/>
        <v>394.65525137800273</v>
      </c>
      <c r="DX13" s="81">
        <f t="shared" si="550"/>
        <v>394.65525137800273</v>
      </c>
      <c r="DY13" s="81">
        <f t="shared" si="550"/>
        <v>394.65525137800273</v>
      </c>
      <c r="DZ13" s="81">
        <f t="shared" si="550"/>
        <v>394.65525137800273</v>
      </c>
      <c r="EA13" s="81">
        <f t="shared" si="550"/>
        <v>394.65525137800273</v>
      </c>
      <c r="EB13" s="81">
        <f t="shared" si="550"/>
        <v>394.65525137800273</v>
      </c>
      <c r="EC13" s="81">
        <f t="shared" si="550"/>
        <v>394.65525137800273</v>
      </c>
      <c r="ED13" s="81">
        <f t="shared" ref="ED13:FA13" si="551">SUM(ED14:ED16)</f>
        <v>394.65525137800273</v>
      </c>
      <c r="EE13" s="81">
        <f t="shared" si="551"/>
        <v>394.65525137800273</v>
      </c>
      <c r="EF13" s="81">
        <f t="shared" si="551"/>
        <v>394.65525137800273</v>
      </c>
      <c r="EG13" s="81">
        <f t="shared" si="551"/>
        <v>394.65525137800273</v>
      </c>
      <c r="EH13" s="81">
        <f t="shared" si="551"/>
        <v>394.65525137800273</v>
      </c>
      <c r="EI13" s="81">
        <f t="shared" si="551"/>
        <v>394.65525137800273</v>
      </c>
      <c r="EJ13" s="81">
        <f t="shared" si="551"/>
        <v>394.65525137800273</v>
      </c>
      <c r="EK13" s="81">
        <f t="shared" si="551"/>
        <v>394.65525137800273</v>
      </c>
      <c r="EL13" s="81">
        <f t="shared" si="551"/>
        <v>394.65525137800273</v>
      </c>
      <c r="EM13" s="81">
        <f t="shared" si="551"/>
        <v>394.65525137800273</v>
      </c>
      <c r="EN13" s="81">
        <f t="shared" si="551"/>
        <v>394.65525137800273</v>
      </c>
      <c r="EO13" s="81">
        <f t="shared" si="551"/>
        <v>394.65525137800273</v>
      </c>
      <c r="EP13" s="81">
        <f t="shared" si="551"/>
        <v>394.65525137800273</v>
      </c>
      <c r="EQ13" s="81">
        <f t="shared" si="551"/>
        <v>394.65525137800273</v>
      </c>
      <c r="ER13" s="81">
        <f t="shared" si="551"/>
        <v>394.65525137800273</v>
      </c>
      <c r="ES13" s="81">
        <f t="shared" si="551"/>
        <v>394.65525137800273</v>
      </c>
      <c r="ET13" s="81">
        <f t="shared" si="551"/>
        <v>394.65525137800273</v>
      </c>
      <c r="EU13" s="81">
        <f t="shared" si="551"/>
        <v>394.65525137800273</v>
      </c>
      <c r="EV13" s="81">
        <f t="shared" si="551"/>
        <v>394.65525137800273</v>
      </c>
      <c r="EW13" s="81">
        <f t="shared" si="551"/>
        <v>394.65525137800273</v>
      </c>
      <c r="EX13" s="81">
        <f t="shared" si="551"/>
        <v>394.65525137800273</v>
      </c>
      <c r="EY13" s="81">
        <f t="shared" si="551"/>
        <v>394.65525137800273</v>
      </c>
      <c r="EZ13" s="81">
        <f t="shared" si="551"/>
        <v>394.65525137800273</v>
      </c>
      <c r="FA13" s="81">
        <f t="shared" si="551"/>
        <v>394.65525137800273</v>
      </c>
      <c r="FB13" s="81">
        <f t="shared" ref="FB13:HM13" si="552">SUM(FB14:FB16)</f>
        <v>394.65525137800273</v>
      </c>
      <c r="FC13" s="81">
        <f t="shared" si="552"/>
        <v>394.65525137800273</v>
      </c>
      <c r="FD13" s="81">
        <f t="shared" si="552"/>
        <v>394.65525137800273</v>
      </c>
      <c r="FE13" s="81">
        <f t="shared" si="552"/>
        <v>394.65525137800273</v>
      </c>
      <c r="FF13" s="81">
        <f t="shared" si="552"/>
        <v>394.65525137800273</v>
      </c>
      <c r="FG13" s="81">
        <f t="shared" si="552"/>
        <v>394.65525137800273</v>
      </c>
      <c r="FH13" s="81">
        <f t="shared" si="552"/>
        <v>394.65525137800273</v>
      </c>
      <c r="FI13" s="81">
        <f t="shared" si="552"/>
        <v>394.65525137800273</v>
      </c>
      <c r="FJ13" s="81">
        <f t="shared" si="552"/>
        <v>394.65525137800273</v>
      </c>
      <c r="FK13" s="81">
        <f t="shared" si="552"/>
        <v>394.65525137800273</v>
      </c>
      <c r="FL13" s="81">
        <f t="shared" si="552"/>
        <v>394.65525137800273</v>
      </c>
      <c r="FM13" s="81">
        <f t="shared" si="552"/>
        <v>394.65525137800273</v>
      </c>
      <c r="FN13" s="81">
        <f t="shared" si="552"/>
        <v>394.65525137800273</v>
      </c>
      <c r="FO13" s="81">
        <f t="shared" si="552"/>
        <v>394.65525137800273</v>
      </c>
      <c r="FP13" s="81">
        <f t="shared" si="552"/>
        <v>394.65525137800273</v>
      </c>
      <c r="FQ13" s="81">
        <f t="shared" si="552"/>
        <v>394.65525137800273</v>
      </c>
      <c r="FR13" s="81">
        <f t="shared" si="552"/>
        <v>394.65525137800273</v>
      </c>
      <c r="FS13" s="81">
        <f t="shared" si="552"/>
        <v>394.65525137800273</v>
      </c>
      <c r="FT13" s="81">
        <f t="shared" si="552"/>
        <v>394.65525137800273</v>
      </c>
      <c r="FU13" s="81">
        <f t="shared" si="552"/>
        <v>394.65525137800273</v>
      </c>
      <c r="FV13" s="81">
        <f t="shared" si="552"/>
        <v>394.65525137800273</v>
      </c>
      <c r="FW13" s="81">
        <f t="shared" si="552"/>
        <v>394.65525137800273</v>
      </c>
      <c r="FX13" s="81">
        <f t="shared" si="552"/>
        <v>394.65525137800273</v>
      </c>
      <c r="FY13" s="81">
        <f t="shared" si="552"/>
        <v>394.65525137800273</v>
      </c>
      <c r="FZ13" s="81">
        <f t="shared" si="552"/>
        <v>394.65525137800273</v>
      </c>
      <c r="GA13" s="81">
        <f t="shared" si="552"/>
        <v>394.65525137800273</v>
      </c>
      <c r="GB13" s="81">
        <f t="shared" si="552"/>
        <v>394.65525137800273</v>
      </c>
      <c r="GC13" s="81">
        <f t="shared" si="552"/>
        <v>394.65525137800273</v>
      </c>
      <c r="GD13" s="81">
        <f t="shared" si="552"/>
        <v>394.65525137800273</v>
      </c>
      <c r="GE13" s="81">
        <f t="shared" si="552"/>
        <v>394.65525137800273</v>
      </c>
      <c r="GF13" s="81">
        <f t="shared" si="552"/>
        <v>394.65525137800273</v>
      </c>
      <c r="GG13" s="81">
        <f t="shared" si="552"/>
        <v>394.65525137800273</v>
      </c>
      <c r="GH13" s="81">
        <f t="shared" si="552"/>
        <v>394.65525137800273</v>
      </c>
      <c r="GI13" s="81">
        <f t="shared" si="552"/>
        <v>394.65525137800273</v>
      </c>
      <c r="GJ13" s="81">
        <f t="shared" si="552"/>
        <v>394.65525137800273</v>
      </c>
      <c r="GK13" s="81">
        <f t="shared" si="552"/>
        <v>394.65525137800273</v>
      </c>
      <c r="GL13" s="81">
        <f t="shared" si="552"/>
        <v>394.65525137800273</v>
      </c>
      <c r="GM13" s="81">
        <f t="shared" si="552"/>
        <v>394.65525137800273</v>
      </c>
      <c r="GN13" s="81">
        <f t="shared" si="552"/>
        <v>394.65525137800273</v>
      </c>
      <c r="GO13" s="81">
        <f t="shared" si="552"/>
        <v>394.65525137800273</v>
      </c>
      <c r="GP13" s="81">
        <f t="shared" si="552"/>
        <v>394.65525137800273</v>
      </c>
      <c r="GQ13" s="81">
        <f t="shared" si="552"/>
        <v>394.65525137800273</v>
      </c>
      <c r="GR13" s="81">
        <f t="shared" si="552"/>
        <v>394.65525137800273</v>
      </c>
      <c r="GS13" s="81">
        <f t="shared" si="552"/>
        <v>394.65525137800273</v>
      </c>
      <c r="GT13" s="81">
        <f t="shared" si="552"/>
        <v>394.65525137800273</v>
      </c>
      <c r="GU13" s="81">
        <f t="shared" si="552"/>
        <v>394.65525137800273</v>
      </c>
      <c r="GV13" s="81">
        <f t="shared" si="552"/>
        <v>394.65525137800273</v>
      </c>
      <c r="GW13" s="81">
        <f t="shared" si="552"/>
        <v>394.65525137800273</v>
      </c>
      <c r="GX13" s="81">
        <f t="shared" si="552"/>
        <v>394.65525137800273</v>
      </c>
      <c r="GY13" s="81">
        <f t="shared" si="552"/>
        <v>394.65525137800273</v>
      </c>
      <c r="GZ13" s="81">
        <f t="shared" si="552"/>
        <v>394.65525137800273</v>
      </c>
      <c r="HA13" s="81">
        <f t="shared" si="552"/>
        <v>394.65525137800273</v>
      </c>
      <c r="HB13" s="81">
        <f t="shared" si="552"/>
        <v>394.65525137800273</v>
      </c>
      <c r="HC13" s="81">
        <f t="shared" si="552"/>
        <v>394.65525137800273</v>
      </c>
      <c r="HD13" s="81">
        <f t="shared" si="552"/>
        <v>394.65525137800273</v>
      </c>
      <c r="HE13" s="81">
        <f t="shared" si="552"/>
        <v>394.65525137800273</v>
      </c>
      <c r="HF13" s="81">
        <f t="shared" si="552"/>
        <v>394.65525137800273</v>
      </c>
      <c r="HG13" s="81">
        <f t="shared" si="552"/>
        <v>394.65525137800273</v>
      </c>
      <c r="HH13" s="81">
        <f t="shared" si="552"/>
        <v>394.65525137800273</v>
      </c>
      <c r="HI13" s="81">
        <f t="shared" si="552"/>
        <v>394.65525137800273</v>
      </c>
      <c r="HJ13" s="81">
        <f t="shared" si="552"/>
        <v>394.65525137800273</v>
      </c>
      <c r="HK13" s="81">
        <f t="shared" si="552"/>
        <v>394.65525137800273</v>
      </c>
      <c r="HL13" s="81">
        <f t="shared" si="552"/>
        <v>394.65525137800273</v>
      </c>
      <c r="HM13" s="81">
        <f t="shared" si="552"/>
        <v>394.65525137800273</v>
      </c>
      <c r="HN13" s="81">
        <f t="shared" ref="HN13:JY13" si="553">SUM(HN14:HN16)</f>
        <v>394.65525137800273</v>
      </c>
      <c r="HO13" s="81">
        <f t="shared" si="553"/>
        <v>394.65525137800273</v>
      </c>
      <c r="HP13" s="81">
        <f t="shared" si="553"/>
        <v>394.65525137800273</v>
      </c>
      <c r="HQ13" s="81">
        <f t="shared" si="553"/>
        <v>394.65525137800273</v>
      </c>
      <c r="HR13" s="81">
        <f t="shared" si="553"/>
        <v>394.65525137800273</v>
      </c>
      <c r="HS13" s="81">
        <f t="shared" si="553"/>
        <v>394.65525137800273</v>
      </c>
      <c r="HT13" s="81">
        <f t="shared" si="553"/>
        <v>394.65525137800273</v>
      </c>
      <c r="HU13" s="81">
        <f t="shared" si="553"/>
        <v>394.65525137800273</v>
      </c>
      <c r="HV13" s="81">
        <f t="shared" si="553"/>
        <v>394.65525137800273</v>
      </c>
      <c r="HW13" s="81">
        <f t="shared" si="553"/>
        <v>394.65525137800273</v>
      </c>
      <c r="HX13" s="81">
        <f t="shared" si="553"/>
        <v>394.65525137800273</v>
      </c>
      <c r="HY13" s="81">
        <f t="shared" si="553"/>
        <v>394.65525137800273</v>
      </c>
      <c r="HZ13" s="81">
        <f t="shared" si="553"/>
        <v>394.65525137800273</v>
      </c>
      <c r="IA13" s="81">
        <f t="shared" si="553"/>
        <v>394.65525137800273</v>
      </c>
      <c r="IB13" s="81">
        <f t="shared" si="553"/>
        <v>394.65525137800273</v>
      </c>
      <c r="IC13" s="81">
        <f t="shared" si="553"/>
        <v>394.65525137800273</v>
      </c>
      <c r="ID13" s="81">
        <f t="shared" si="553"/>
        <v>394.65525137800273</v>
      </c>
      <c r="IE13" s="81">
        <f t="shared" si="553"/>
        <v>394.65525137800273</v>
      </c>
      <c r="IF13" s="81">
        <f t="shared" si="553"/>
        <v>394.65525137800273</v>
      </c>
      <c r="IG13" s="81">
        <f t="shared" si="553"/>
        <v>394.65525137800273</v>
      </c>
      <c r="IH13" s="81">
        <f t="shared" si="553"/>
        <v>394.65525137800273</v>
      </c>
      <c r="II13" s="81">
        <f t="shared" si="553"/>
        <v>394.65525137800273</v>
      </c>
      <c r="IJ13" s="81">
        <f t="shared" si="553"/>
        <v>394.65525137800273</v>
      </c>
      <c r="IK13" s="81">
        <f t="shared" si="553"/>
        <v>394.65525137800273</v>
      </c>
      <c r="IL13" s="81">
        <f t="shared" si="553"/>
        <v>394.65525137800273</v>
      </c>
      <c r="IM13" s="81">
        <f t="shared" si="553"/>
        <v>394.65525137800273</v>
      </c>
      <c r="IN13" s="81">
        <f t="shared" si="553"/>
        <v>394.65525137800273</v>
      </c>
      <c r="IO13" s="81">
        <f t="shared" si="553"/>
        <v>394.65525137800273</v>
      </c>
      <c r="IP13" s="81">
        <f t="shared" si="553"/>
        <v>394.65525137800273</v>
      </c>
      <c r="IQ13" s="81">
        <f t="shared" si="553"/>
        <v>394.65525137800273</v>
      </c>
      <c r="IR13" s="81">
        <f t="shared" si="553"/>
        <v>394.65525137800273</v>
      </c>
      <c r="IS13" s="81">
        <f t="shared" si="553"/>
        <v>394.65525137800273</v>
      </c>
      <c r="IT13" s="81">
        <f t="shared" si="553"/>
        <v>394.65525137800273</v>
      </c>
      <c r="IU13" s="81">
        <f t="shared" si="553"/>
        <v>394.65525137800273</v>
      </c>
      <c r="IV13" s="81">
        <f t="shared" si="553"/>
        <v>394.65525137800273</v>
      </c>
      <c r="IW13" s="81">
        <f t="shared" si="553"/>
        <v>394.65525137800273</v>
      </c>
      <c r="IX13" s="81">
        <f t="shared" si="553"/>
        <v>394.65525137800273</v>
      </c>
      <c r="IY13" s="81">
        <f t="shared" si="553"/>
        <v>394.65525137800273</v>
      </c>
      <c r="IZ13" s="81">
        <f t="shared" si="553"/>
        <v>394.65525137800273</v>
      </c>
      <c r="JA13" s="81">
        <f t="shared" si="553"/>
        <v>394.65525137800273</v>
      </c>
      <c r="JB13" s="81">
        <f t="shared" si="553"/>
        <v>394.65525137800273</v>
      </c>
      <c r="JC13" s="81">
        <f t="shared" si="553"/>
        <v>394.65525137800273</v>
      </c>
      <c r="JD13" s="81">
        <f t="shared" si="553"/>
        <v>394.65525137800273</v>
      </c>
      <c r="JE13" s="81">
        <f t="shared" si="553"/>
        <v>394.65525137800273</v>
      </c>
      <c r="JF13" s="81">
        <f t="shared" si="553"/>
        <v>394.65525137800273</v>
      </c>
      <c r="JG13" s="81">
        <f t="shared" si="553"/>
        <v>394.65525137800273</v>
      </c>
      <c r="JH13" s="81">
        <f t="shared" si="553"/>
        <v>394.65525137800273</v>
      </c>
      <c r="JI13" s="81">
        <f t="shared" si="553"/>
        <v>394.65525137800273</v>
      </c>
      <c r="JJ13" s="81">
        <f t="shared" si="553"/>
        <v>394.65525137800273</v>
      </c>
      <c r="JK13" s="81">
        <f t="shared" si="553"/>
        <v>394.65525137800273</v>
      </c>
      <c r="JL13" s="81">
        <f t="shared" si="553"/>
        <v>394.65525137800273</v>
      </c>
      <c r="JM13" s="81">
        <f t="shared" si="553"/>
        <v>394.65525137800273</v>
      </c>
      <c r="JN13" s="81">
        <f t="shared" si="553"/>
        <v>394.65525137800273</v>
      </c>
      <c r="JO13" s="81">
        <f t="shared" si="553"/>
        <v>394.65525137800273</v>
      </c>
      <c r="JP13" s="81">
        <f t="shared" si="553"/>
        <v>394.65525137800273</v>
      </c>
      <c r="JQ13" s="81">
        <f t="shared" si="553"/>
        <v>394.65525137800273</v>
      </c>
      <c r="JR13" s="81">
        <f t="shared" si="553"/>
        <v>394.65525137800273</v>
      </c>
      <c r="JS13" s="81">
        <f t="shared" si="553"/>
        <v>394.65525137800273</v>
      </c>
      <c r="JT13" s="81">
        <f t="shared" si="553"/>
        <v>394.65525137800273</v>
      </c>
      <c r="JU13" s="81">
        <f t="shared" si="553"/>
        <v>394.65525137800273</v>
      </c>
      <c r="JV13" s="81">
        <f t="shared" si="553"/>
        <v>394.65525137800273</v>
      </c>
      <c r="JW13" s="81">
        <f t="shared" si="553"/>
        <v>394.65525137800273</v>
      </c>
      <c r="JX13" s="81">
        <f t="shared" si="553"/>
        <v>394.65525137800273</v>
      </c>
      <c r="JY13" s="81">
        <f t="shared" si="553"/>
        <v>394.65525137800273</v>
      </c>
      <c r="JZ13" s="81">
        <f t="shared" ref="JZ13:KO13" si="554">SUM(JZ14:JZ16)</f>
        <v>394.65525137800273</v>
      </c>
      <c r="KA13" s="81">
        <f t="shared" si="554"/>
        <v>394.65525137800273</v>
      </c>
      <c r="KB13" s="81">
        <f t="shared" si="554"/>
        <v>394.65525137800273</v>
      </c>
      <c r="KC13" s="81">
        <f t="shared" si="554"/>
        <v>394.65525137800273</v>
      </c>
      <c r="KD13" s="81">
        <f t="shared" si="554"/>
        <v>394.65525137800273</v>
      </c>
      <c r="KE13" s="81">
        <f t="shared" si="554"/>
        <v>394.65525137800273</v>
      </c>
      <c r="KF13" s="81">
        <f t="shared" si="554"/>
        <v>394.65525137800273</v>
      </c>
      <c r="KG13" s="81">
        <f t="shared" si="554"/>
        <v>394.65525137800273</v>
      </c>
      <c r="KH13" s="81">
        <f t="shared" si="554"/>
        <v>394.65525137800273</v>
      </c>
      <c r="KI13" s="81">
        <f t="shared" si="554"/>
        <v>394.65525137800273</v>
      </c>
      <c r="KJ13" s="81">
        <f t="shared" si="554"/>
        <v>394.65525137800273</v>
      </c>
      <c r="KK13" s="81">
        <f t="shared" si="554"/>
        <v>394.65525137800273</v>
      </c>
      <c r="KL13" s="81">
        <f t="shared" si="554"/>
        <v>394.65525137800273</v>
      </c>
      <c r="KM13" s="81">
        <f t="shared" si="554"/>
        <v>394.65525137800273</v>
      </c>
      <c r="KN13" s="81">
        <f t="shared" si="554"/>
        <v>394.65525137800273</v>
      </c>
      <c r="KO13" s="81">
        <f t="shared" si="554"/>
        <v>394.65525137800273</v>
      </c>
    </row>
    <row r="14" spans="1:301" x14ac:dyDescent="0.2">
      <c r="A14" s="30" t="s">
        <v>397</v>
      </c>
      <c r="B14" s="80">
        <f t="shared" ref="B14:BM14" si="555">CMM_1</f>
        <v>112.75864325085793</v>
      </c>
      <c r="C14" s="80">
        <f t="shared" si="555"/>
        <v>112.75864325085793</v>
      </c>
      <c r="D14" s="80">
        <f t="shared" si="555"/>
        <v>112.75864325085793</v>
      </c>
      <c r="E14" s="80">
        <f t="shared" si="555"/>
        <v>112.75864325085793</v>
      </c>
      <c r="F14" s="80">
        <f t="shared" si="555"/>
        <v>112.75864325085793</v>
      </c>
      <c r="G14" s="80">
        <f t="shared" si="555"/>
        <v>112.75864325085793</v>
      </c>
      <c r="H14" s="80">
        <f t="shared" si="555"/>
        <v>112.75864325085793</v>
      </c>
      <c r="I14" s="80">
        <f t="shared" si="555"/>
        <v>112.75864325085793</v>
      </c>
      <c r="J14" s="80">
        <f t="shared" si="555"/>
        <v>112.75864325085793</v>
      </c>
      <c r="K14" s="80">
        <f t="shared" si="555"/>
        <v>112.75864325085793</v>
      </c>
      <c r="L14" s="80">
        <f t="shared" si="555"/>
        <v>112.75864325085793</v>
      </c>
      <c r="M14" s="80">
        <f t="shared" si="555"/>
        <v>112.75864325085793</v>
      </c>
      <c r="N14" s="80">
        <f t="shared" si="555"/>
        <v>112.75864325085793</v>
      </c>
      <c r="O14" s="80">
        <f t="shared" si="555"/>
        <v>112.75864325085793</v>
      </c>
      <c r="P14" s="80">
        <f t="shared" si="555"/>
        <v>112.75864325085793</v>
      </c>
      <c r="Q14" s="80">
        <f t="shared" si="555"/>
        <v>112.75864325085793</v>
      </c>
      <c r="R14" s="80">
        <f t="shared" si="555"/>
        <v>112.75864325085793</v>
      </c>
      <c r="S14" s="80">
        <f t="shared" si="555"/>
        <v>112.75864325085793</v>
      </c>
      <c r="T14" s="80">
        <f t="shared" si="555"/>
        <v>112.75864325085793</v>
      </c>
      <c r="U14" s="80">
        <f t="shared" si="555"/>
        <v>112.75864325085793</v>
      </c>
      <c r="V14" s="80">
        <f t="shared" si="555"/>
        <v>112.75864325085793</v>
      </c>
      <c r="W14" s="80">
        <f t="shared" si="555"/>
        <v>112.75864325085793</v>
      </c>
      <c r="X14" s="80">
        <f t="shared" si="555"/>
        <v>112.75864325085793</v>
      </c>
      <c r="Y14" s="80">
        <f t="shared" si="555"/>
        <v>112.75864325085793</v>
      </c>
      <c r="Z14" s="80">
        <f t="shared" si="555"/>
        <v>112.75864325085793</v>
      </c>
      <c r="AA14" s="80">
        <f t="shared" si="555"/>
        <v>112.75864325085793</v>
      </c>
      <c r="AB14" s="80">
        <f t="shared" si="555"/>
        <v>112.75864325085793</v>
      </c>
      <c r="AC14" s="80">
        <f t="shared" si="555"/>
        <v>112.75864325085793</v>
      </c>
      <c r="AD14" s="80">
        <f t="shared" si="555"/>
        <v>112.75864325085793</v>
      </c>
      <c r="AE14" s="80">
        <f t="shared" si="555"/>
        <v>112.75864325085793</v>
      </c>
      <c r="AF14" s="80">
        <f t="shared" si="555"/>
        <v>112.75864325085793</v>
      </c>
      <c r="AG14" s="80">
        <f t="shared" si="555"/>
        <v>112.75864325085793</v>
      </c>
      <c r="AH14" s="80">
        <f t="shared" si="555"/>
        <v>112.75864325085793</v>
      </c>
      <c r="AI14" s="80">
        <f t="shared" si="555"/>
        <v>112.75864325085793</v>
      </c>
      <c r="AJ14" s="80">
        <f t="shared" si="555"/>
        <v>112.75864325085793</v>
      </c>
      <c r="AK14" s="80">
        <f t="shared" si="555"/>
        <v>112.75864325085793</v>
      </c>
      <c r="AL14" s="80">
        <f t="shared" si="555"/>
        <v>112.75864325085793</v>
      </c>
      <c r="AM14" s="80">
        <f t="shared" si="555"/>
        <v>112.75864325085793</v>
      </c>
      <c r="AN14" s="80">
        <f t="shared" si="555"/>
        <v>112.75864325085793</v>
      </c>
      <c r="AO14" s="80">
        <f t="shared" si="555"/>
        <v>112.75864325085793</v>
      </c>
      <c r="AP14" s="80">
        <f t="shared" si="555"/>
        <v>112.75864325085793</v>
      </c>
      <c r="AQ14" s="80">
        <f t="shared" si="555"/>
        <v>112.75864325085793</v>
      </c>
      <c r="AR14" s="80">
        <f t="shared" si="555"/>
        <v>112.75864325085793</v>
      </c>
      <c r="AS14" s="80">
        <f t="shared" si="555"/>
        <v>112.75864325085793</v>
      </c>
      <c r="AT14" s="80">
        <f t="shared" si="555"/>
        <v>112.75864325085793</v>
      </c>
      <c r="AU14" s="80">
        <f t="shared" si="555"/>
        <v>112.75864325085793</v>
      </c>
      <c r="AV14" s="80">
        <f t="shared" si="555"/>
        <v>112.75864325085793</v>
      </c>
      <c r="AW14" s="80">
        <f t="shared" si="555"/>
        <v>112.75864325085793</v>
      </c>
      <c r="AX14" s="80">
        <f t="shared" si="555"/>
        <v>112.75864325085793</v>
      </c>
      <c r="AY14" s="80">
        <f t="shared" si="555"/>
        <v>112.75864325085793</v>
      </c>
      <c r="AZ14" s="80">
        <f t="shared" si="555"/>
        <v>112.75864325085793</v>
      </c>
      <c r="BA14" s="80">
        <f t="shared" si="555"/>
        <v>112.75864325085793</v>
      </c>
      <c r="BB14" s="80">
        <f t="shared" si="555"/>
        <v>112.75864325085793</v>
      </c>
      <c r="BC14" s="80">
        <f t="shared" si="555"/>
        <v>112.75864325085793</v>
      </c>
      <c r="BD14" s="80">
        <f t="shared" si="555"/>
        <v>112.75864325085793</v>
      </c>
      <c r="BE14" s="80">
        <f t="shared" si="555"/>
        <v>112.75864325085793</v>
      </c>
      <c r="BF14" s="80">
        <f t="shared" si="555"/>
        <v>112.75864325085793</v>
      </c>
      <c r="BG14" s="80">
        <f t="shared" si="555"/>
        <v>112.75864325085793</v>
      </c>
      <c r="BH14" s="80">
        <f t="shared" si="555"/>
        <v>112.75864325085793</v>
      </c>
      <c r="BI14" s="80">
        <f t="shared" si="555"/>
        <v>112.75864325085793</v>
      </c>
      <c r="BJ14" s="80">
        <f t="shared" si="555"/>
        <v>112.75864325085793</v>
      </c>
      <c r="BK14" s="80">
        <f t="shared" si="555"/>
        <v>112.75864325085793</v>
      </c>
      <c r="BL14" s="80">
        <f t="shared" si="555"/>
        <v>112.75864325085793</v>
      </c>
      <c r="BM14" s="80">
        <f t="shared" si="555"/>
        <v>112.75864325085793</v>
      </c>
      <c r="BN14" s="80">
        <f t="shared" ref="BN14:DY14" si="556">CMM_1</f>
        <v>112.75864325085793</v>
      </c>
      <c r="BO14" s="80">
        <f t="shared" si="556"/>
        <v>112.75864325085793</v>
      </c>
      <c r="BP14" s="80">
        <f t="shared" si="556"/>
        <v>112.75864325085793</v>
      </c>
      <c r="BQ14" s="80">
        <f t="shared" si="556"/>
        <v>112.75864325085793</v>
      </c>
      <c r="BR14" s="80">
        <f t="shared" si="556"/>
        <v>112.75864325085793</v>
      </c>
      <c r="BS14" s="80">
        <f t="shared" si="556"/>
        <v>112.75864325085793</v>
      </c>
      <c r="BT14" s="80">
        <f t="shared" si="556"/>
        <v>112.75864325085793</v>
      </c>
      <c r="BU14" s="80">
        <f t="shared" si="556"/>
        <v>112.75864325085793</v>
      </c>
      <c r="BV14" s="80">
        <f t="shared" si="556"/>
        <v>112.75864325085793</v>
      </c>
      <c r="BW14" s="80">
        <f t="shared" si="556"/>
        <v>112.75864325085793</v>
      </c>
      <c r="BX14" s="80">
        <f t="shared" si="556"/>
        <v>112.75864325085793</v>
      </c>
      <c r="BY14" s="80">
        <f t="shared" si="556"/>
        <v>112.75864325085793</v>
      </c>
      <c r="BZ14" s="80">
        <f t="shared" si="556"/>
        <v>112.75864325085793</v>
      </c>
      <c r="CA14" s="80">
        <f t="shared" si="556"/>
        <v>112.75864325085793</v>
      </c>
      <c r="CB14" s="80">
        <f t="shared" si="556"/>
        <v>112.75864325085793</v>
      </c>
      <c r="CC14" s="80">
        <f t="shared" si="556"/>
        <v>112.75864325085793</v>
      </c>
      <c r="CD14" s="80">
        <f t="shared" si="556"/>
        <v>112.75864325085793</v>
      </c>
      <c r="CE14" s="80">
        <f t="shared" si="556"/>
        <v>112.75864325085793</v>
      </c>
      <c r="CF14" s="80">
        <f t="shared" si="556"/>
        <v>112.75864325085793</v>
      </c>
      <c r="CG14" s="80">
        <f t="shared" si="556"/>
        <v>112.75864325085793</v>
      </c>
      <c r="CH14" s="80">
        <f t="shared" si="556"/>
        <v>112.75864325085793</v>
      </c>
      <c r="CI14" s="80">
        <f t="shared" si="556"/>
        <v>112.75864325085793</v>
      </c>
      <c r="CJ14" s="80">
        <f t="shared" si="556"/>
        <v>112.75864325085793</v>
      </c>
      <c r="CK14" s="80">
        <f t="shared" si="556"/>
        <v>112.75864325085793</v>
      </c>
      <c r="CL14" s="80">
        <f t="shared" si="556"/>
        <v>112.75864325085793</v>
      </c>
      <c r="CM14" s="80">
        <f t="shared" si="556"/>
        <v>112.75864325085793</v>
      </c>
      <c r="CN14" s="80">
        <f t="shared" si="556"/>
        <v>112.75864325085793</v>
      </c>
      <c r="CO14" s="80">
        <f t="shared" si="556"/>
        <v>112.75864325085793</v>
      </c>
      <c r="CP14" s="80">
        <f t="shared" si="556"/>
        <v>112.75864325085793</v>
      </c>
      <c r="CQ14" s="80">
        <f t="shared" si="556"/>
        <v>112.75864325085793</v>
      </c>
      <c r="CR14" s="80">
        <f t="shared" si="556"/>
        <v>112.75864325085793</v>
      </c>
      <c r="CS14" s="80">
        <f t="shared" si="556"/>
        <v>112.75864325085793</v>
      </c>
      <c r="CT14" s="80">
        <f t="shared" si="556"/>
        <v>112.75864325085793</v>
      </c>
      <c r="CU14" s="80">
        <f t="shared" si="556"/>
        <v>112.75864325085793</v>
      </c>
      <c r="CV14" s="80">
        <f t="shared" si="556"/>
        <v>112.75864325085793</v>
      </c>
      <c r="CW14" s="80">
        <f t="shared" si="556"/>
        <v>112.75864325085793</v>
      </c>
      <c r="CX14" s="80">
        <f t="shared" si="556"/>
        <v>112.75864325085793</v>
      </c>
      <c r="CY14" s="80">
        <f t="shared" si="556"/>
        <v>112.75864325085793</v>
      </c>
      <c r="CZ14" s="80">
        <f t="shared" si="556"/>
        <v>112.75864325085793</v>
      </c>
      <c r="DA14" s="80">
        <f t="shared" si="556"/>
        <v>112.75864325085793</v>
      </c>
      <c r="DB14" s="80">
        <f t="shared" si="556"/>
        <v>112.75864325085793</v>
      </c>
      <c r="DC14" s="80">
        <f t="shared" si="556"/>
        <v>112.75864325085793</v>
      </c>
      <c r="DD14" s="80">
        <f t="shared" si="556"/>
        <v>112.75864325085793</v>
      </c>
      <c r="DE14" s="80">
        <f t="shared" si="556"/>
        <v>112.75864325085793</v>
      </c>
      <c r="DF14" s="80">
        <f t="shared" si="556"/>
        <v>112.75864325085793</v>
      </c>
      <c r="DG14" s="80">
        <f t="shared" si="556"/>
        <v>112.75864325085793</v>
      </c>
      <c r="DH14" s="80">
        <f t="shared" si="556"/>
        <v>112.75864325085793</v>
      </c>
      <c r="DI14" s="80">
        <f t="shared" si="556"/>
        <v>112.75864325085793</v>
      </c>
      <c r="DJ14" s="80">
        <f t="shared" si="556"/>
        <v>112.75864325085793</v>
      </c>
      <c r="DK14" s="80">
        <f t="shared" si="556"/>
        <v>112.75864325085793</v>
      </c>
      <c r="DL14" s="80">
        <f t="shared" si="556"/>
        <v>112.75864325085793</v>
      </c>
      <c r="DM14" s="80">
        <f t="shared" si="556"/>
        <v>112.75864325085793</v>
      </c>
      <c r="DN14" s="80">
        <f t="shared" si="556"/>
        <v>112.75864325085793</v>
      </c>
      <c r="DO14" s="80">
        <f t="shared" si="556"/>
        <v>112.75864325085793</v>
      </c>
      <c r="DP14" s="80">
        <f t="shared" si="556"/>
        <v>112.75864325085793</v>
      </c>
      <c r="DQ14" s="80">
        <f t="shared" si="556"/>
        <v>112.75864325085793</v>
      </c>
      <c r="DR14" s="80">
        <f t="shared" si="556"/>
        <v>112.75864325085793</v>
      </c>
      <c r="DS14" s="80">
        <f t="shared" si="556"/>
        <v>112.75864325085793</v>
      </c>
      <c r="DT14" s="80">
        <f t="shared" si="556"/>
        <v>112.75864325085793</v>
      </c>
      <c r="DU14" s="80">
        <f t="shared" si="556"/>
        <v>112.75864325085793</v>
      </c>
      <c r="DV14" s="80">
        <f t="shared" si="556"/>
        <v>112.75864325085793</v>
      </c>
      <c r="DW14" s="80">
        <f t="shared" si="556"/>
        <v>112.75864325085793</v>
      </c>
      <c r="DX14" s="80">
        <f t="shared" si="556"/>
        <v>112.75864325085793</v>
      </c>
      <c r="DY14" s="80">
        <f t="shared" si="556"/>
        <v>112.75864325085793</v>
      </c>
      <c r="DZ14" s="80">
        <f t="shared" ref="DZ14:GK14" si="557">CMM_1</f>
        <v>112.75864325085793</v>
      </c>
      <c r="EA14" s="80">
        <f t="shared" si="557"/>
        <v>112.75864325085793</v>
      </c>
      <c r="EB14" s="80">
        <f t="shared" si="557"/>
        <v>112.75864325085793</v>
      </c>
      <c r="EC14" s="80">
        <f t="shared" si="557"/>
        <v>112.75864325085793</v>
      </c>
      <c r="ED14" s="80">
        <f t="shared" si="557"/>
        <v>112.75864325085793</v>
      </c>
      <c r="EE14" s="80">
        <f t="shared" si="557"/>
        <v>112.75864325085793</v>
      </c>
      <c r="EF14" s="80">
        <f t="shared" si="557"/>
        <v>112.75864325085793</v>
      </c>
      <c r="EG14" s="80">
        <f t="shared" si="557"/>
        <v>112.75864325085793</v>
      </c>
      <c r="EH14" s="80">
        <f t="shared" si="557"/>
        <v>112.75864325085793</v>
      </c>
      <c r="EI14" s="80">
        <f t="shared" si="557"/>
        <v>112.75864325085793</v>
      </c>
      <c r="EJ14" s="80">
        <f t="shared" si="557"/>
        <v>112.75864325085793</v>
      </c>
      <c r="EK14" s="80">
        <f t="shared" si="557"/>
        <v>112.75864325085793</v>
      </c>
      <c r="EL14" s="80">
        <f t="shared" si="557"/>
        <v>112.75864325085793</v>
      </c>
      <c r="EM14" s="80">
        <f t="shared" si="557"/>
        <v>112.75864325085793</v>
      </c>
      <c r="EN14" s="80">
        <f t="shared" si="557"/>
        <v>112.75864325085793</v>
      </c>
      <c r="EO14" s="80">
        <f t="shared" si="557"/>
        <v>112.75864325085793</v>
      </c>
      <c r="EP14" s="80">
        <f t="shared" si="557"/>
        <v>112.75864325085793</v>
      </c>
      <c r="EQ14" s="80">
        <f t="shared" si="557"/>
        <v>112.75864325085793</v>
      </c>
      <c r="ER14" s="80">
        <f t="shared" si="557"/>
        <v>112.75864325085793</v>
      </c>
      <c r="ES14" s="80">
        <f t="shared" si="557"/>
        <v>112.75864325085793</v>
      </c>
      <c r="ET14" s="80">
        <f t="shared" si="557"/>
        <v>112.75864325085793</v>
      </c>
      <c r="EU14" s="80">
        <f t="shared" si="557"/>
        <v>112.75864325085793</v>
      </c>
      <c r="EV14" s="80">
        <f t="shared" si="557"/>
        <v>112.75864325085793</v>
      </c>
      <c r="EW14" s="80">
        <f t="shared" si="557"/>
        <v>112.75864325085793</v>
      </c>
      <c r="EX14" s="80">
        <f t="shared" si="557"/>
        <v>112.75864325085793</v>
      </c>
      <c r="EY14" s="80">
        <f t="shared" si="557"/>
        <v>112.75864325085793</v>
      </c>
      <c r="EZ14" s="80">
        <f t="shared" si="557"/>
        <v>112.75864325085793</v>
      </c>
      <c r="FA14" s="80">
        <f t="shared" si="557"/>
        <v>112.75864325085793</v>
      </c>
      <c r="FB14" s="80">
        <f t="shared" si="557"/>
        <v>112.75864325085793</v>
      </c>
      <c r="FC14" s="80">
        <f t="shared" si="557"/>
        <v>112.75864325085793</v>
      </c>
      <c r="FD14" s="80">
        <f t="shared" si="557"/>
        <v>112.75864325085793</v>
      </c>
      <c r="FE14" s="80">
        <f t="shared" si="557"/>
        <v>112.75864325085793</v>
      </c>
      <c r="FF14" s="80">
        <f t="shared" si="557"/>
        <v>112.75864325085793</v>
      </c>
      <c r="FG14" s="80">
        <f t="shared" si="557"/>
        <v>112.75864325085793</v>
      </c>
      <c r="FH14" s="80">
        <f t="shared" si="557"/>
        <v>112.75864325085793</v>
      </c>
      <c r="FI14" s="80">
        <f t="shared" si="557"/>
        <v>112.75864325085793</v>
      </c>
      <c r="FJ14" s="80">
        <f t="shared" si="557"/>
        <v>112.75864325085793</v>
      </c>
      <c r="FK14" s="80">
        <f t="shared" si="557"/>
        <v>112.75864325085793</v>
      </c>
      <c r="FL14" s="80">
        <f t="shared" si="557"/>
        <v>112.75864325085793</v>
      </c>
      <c r="FM14" s="80">
        <f t="shared" si="557"/>
        <v>112.75864325085793</v>
      </c>
      <c r="FN14" s="80">
        <f t="shared" si="557"/>
        <v>112.75864325085793</v>
      </c>
      <c r="FO14" s="80">
        <f t="shared" si="557"/>
        <v>112.75864325085793</v>
      </c>
      <c r="FP14" s="80">
        <f t="shared" si="557"/>
        <v>112.75864325085793</v>
      </c>
      <c r="FQ14" s="80">
        <f t="shared" si="557"/>
        <v>112.75864325085793</v>
      </c>
      <c r="FR14" s="80">
        <f t="shared" si="557"/>
        <v>112.75864325085793</v>
      </c>
      <c r="FS14" s="80">
        <f t="shared" si="557"/>
        <v>112.75864325085793</v>
      </c>
      <c r="FT14" s="80">
        <f t="shared" si="557"/>
        <v>112.75864325085793</v>
      </c>
      <c r="FU14" s="80">
        <f t="shared" si="557"/>
        <v>112.75864325085793</v>
      </c>
      <c r="FV14" s="80">
        <f t="shared" si="557"/>
        <v>112.75864325085793</v>
      </c>
      <c r="FW14" s="80">
        <f t="shared" si="557"/>
        <v>112.75864325085793</v>
      </c>
      <c r="FX14" s="80">
        <f t="shared" si="557"/>
        <v>112.75864325085793</v>
      </c>
      <c r="FY14" s="80">
        <f t="shared" si="557"/>
        <v>112.75864325085793</v>
      </c>
      <c r="FZ14" s="80">
        <f t="shared" si="557"/>
        <v>112.75864325085793</v>
      </c>
      <c r="GA14" s="80">
        <f t="shared" si="557"/>
        <v>112.75864325085793</v>
      </c>
      <c r="GB14" s="80">
        <f t="shared" si="557"/>
        <v>112.75864325085793</v>
      </c>
      <c r="GC14" s="80">
        <f t="shared" si="557"/>
        <v>112.75864325085793</v>
      </c>
      <c r="GD14" s="80">
        <f t="shared" si="557"/>
        <v>112.75864325085793</v>
      </c>
      <c r="GE14" s="80">
        <f t="shared" si="557"/>
        <v>112.75864325085793</v>
      </c>
      <c r="GF14" s="80">
        <f t="shared" si="557"/>
        <v>112.75864325085793</v>
      </c>
      <c r="GG14" s="80">
        <f t="shared" si="557"/>
        <v>112.75864325085793</v>
      </c>
      <c r="GH14" s="80">
        <f t="shared" si="557"/>
        <v>112.75864325085793</v>
      </c>
      <c r="GI14" s="80">
        <f t="shared" si="557"/>
        <v>112.75864325085793</v>
      </c>
      <c r="GJ14" s="80">
        <f t="shared" si="557"/>
        <v>112.75864325085793</v>
      </c>
      <c r="GK14" s="80">
        <f t="shared" si="557"/>
        <v>112.75864325085793</v>
      </c>
      <c r="GL14" s="80">
        <f t="shared" ref="GL14:IW14" si="558">CMM_1</f>
        <v>112.75864325085793</v>
      </c>
      <c r="GM14" s="80">
        <f t="shared" si="558"/>
        <v>112.75864325085793</v>
      </c>
      <c r="GN14" s="80">
        <f t="shared" si="558"/>
        <v>112.75864325085793</v>
      </c>
      <c r="GO14" s="80">
        <f t="shared" si="558"/>
        <v>112.75864325085793</v>
      </c>
      <c r="GP14" s="80">
        <f t="shared" si="558"/>
        <v>112.75864325085793</v>
      </c>
      <c r="GQ14" s="80">
        <f t="shared" si="558"/>
        <v>112.75864325085793</v>
      </c>
      <c r="GR14" s="80">
        <f t="shared" si="558"/>
        <v>112.75864325085793</v>
      </c>
      <c r="GS14" s="80">
        <f t="shared" si="558"/>
        <v>112.75864325085793</v>
      </c>
      <c r="GT14" s="80">
        <f t="shared" si="558"/>
        <v>112.75864325085793</v>
      </c>
      <c r="GU14" s="80">
        <f t="shared" si="558"/>
        <v>112.75864325085793</v>
      </c>
      <c r="GV14" s="80">
        <f t="shared" si="558"/>
        <v>112.75864325085793</v>
      </c>
      <c r="GW14" s="80">
        <f t="shared" si="558"/>
        <v>112.75864325085793</v>
      </c>
      <c r="GX14" s="80">
        <f t="shared" si="558"/>
        <v>112.75864325085793</v>
      </c>
      <c r="GY14" s="80">
        <f t="shared" si="558"/>
        <v>112.75864325085793</v>
      </c>
      <c r="GZ14" s="80">
        <f t="shared" si="558"/>
        <v>112.75864325085793</v>
      </c>
      <c r="HA14" s="80">
        <f t="shared" si="558"/>
        <v>112.75864325085793</v>
      </c>
      <c r="HB14" s="80">
        <f t="shared" si="558"/>
        <v>112.75864325085793</v>
      </c>
      <c r="HC14" s="80">
        <f t="shared" si="558"/>
        <v>112.75864325085793</v>
      </c>
      <c r="HD14" s="80">
        <f t="shared" si="558"/>
        <v>112.75864325085793</v>
      </c>
      <c r="HE14" s="80">
        <f t="shared" si="558"/>
        <v>112.75864325085793</v>
      </c>
      <c r="HF14" s="80">
        <f t="shared" si="558"/>
        <v>112.75864325085793</v>
      </c>
      <c r="HG14" s="80">
        <f t="shared" si="558"/>
        <v>112.75864325085793</v>
      </c>
      <c r="HH14" s="80">
        <f t="shared" si="558"/>
        <v>112.75864325085793</v>
      </c>
      <c r="HI14" s="80">
        <f t="shared" si="558"/>
        <v>112.75864325085793</v>
      </c>
      <c r="HJ14" s="80">
        <f t="shared" si="558"/>
        <v>112.75864325085793</v>
      </c>
      <c r="HK14" s="80">
        <f t="shared" si="558"/>
        <v>112.75864325085793</v>
      </c>
      <c r="HL14" s="80">
        <f t="shared" si="558"/>
        <v>112.75864325085793</v>
      </c>
      <c r="HM14" s="80">
        <f t="shared" si="558"/>
        <v>112.75864325085793</v>
      </c>
      <c r="HN14" s="80">
        <f t="shared" si="558"/>
        <v>112.75864325085793</v>
      </c>
      <c r="HO14" s="80">
        <f t="shared" si="558"/>
        <v>112.75864325085793</v>
      </c>
      <c r="HP14" s="80">
        <f t="shared" si="558"/>
        <v>112.75864325085793</v>
      </c>
      <c r="HQ14" s="80">
        <f t="shared" si="558"/>
        <v>112.75864325085793</v>
      </c>
      <c r="HR14" s="80">
        <f t="shared" si="558"/>
        <v>112.75864325085793</v>
      </c>
      <c r="HS14" s="80">
        <f t="shared" si="558"/>
        <v>112.75864325085793</v>
      </c>
      <c r="HT14" s="80">
        <f t="shared" si="558"/>
        <v>112.75864325085793</v>
      </c>
      <c r="HU14" s="80">
        <f t="shared" si="558"/>
        <v>112.75864325085793</v>
      </c>
      <c r="HV14" s="80">
        <f t="shared" si="558"/>
        <v>112.75864325085793</v>
      </c>
      <c r="HW14" s="80">
        <f t="shared" si="558"/>
        <v>112.75864325085793</v>
      </c>
      <c r="HX14" s="80">
        <f t="shared" si="558"/>
        <v>112.75864325085793</v>
      </c>
      <c r="HY14" s="80">
        <f t="shared" si="558"/>
        <v>112.75864325085793</v>
      </c>
      <c r="HZ14" s="80">
        <f t="shared" si="558"/>
        <v>112.75864325085793</v>
      </c>
      <c r="IA14" s="80">
        <f t="shared" si="558"/>
        <v>112.75864325085793</v>
      </c>
      <c r="IB14" s="80">
        <f t="shared" si="558"/>
        <v>112.75864325085793</v>
      </c>
      <c r="IC14" s="80">
        <f t="shared" si="558"/>
        <v>112.75864325085793</v>
      </c>
      <c r="ID14" s="80">
        <f t="shared" si="558"/>
        <v>112.75864325085793</v>
      </c>
      <c r="IE14" s="80">
        <f t="shared" si="558"/>
        <v>112.75864325085793</v>
      </c>
      <c r="IF14" s="80">
        <f t="shared" si="558"/>
        <v>112.75864325085793</v>
      </c>
      <c r="IG14" s="80">
        <f t="shared" si="558"/>
        <v>112.75864325085793</v>
      </c>
      <c r="IH14" s="80">
        <f t="shared" si="558"/>
        <v>112.75864325085793</v>
      </c>
      <c r="II14" s="80">
        <f t="shared" si="558"/>
        <v>112.75864325085793</v>
      </c>
      <c r="IJ14" s="80">
        <f t="shared" si="558"/>
        <v>112.75864325085793</v>
      </c>
      <c r="IK14" s="80">
        <f t="shared" si="558"/>
        <v>112.75864325085793</v>
      </c>
      <c r="IL14" s="80">
        <f t="shared" si="558"/>
        <v>112.75864325085793</v>
      </c>
      <c r="IM14" s="80">
        <f t="shared" si="558"/>
        <v>112.75864325085793</v>
      </c>
      <c r="IN14" s="80">
        <f t="shared" si="558"/>
        <v>112.75864325085793</v>
      </c>
      <c r="IO14" s="80">
        <f t="shared" si="558"/>
        <v>112.75864325085793</v>
      </c>
      <c r="IP14" s="80">
        <f t="shared" si="558"/>
        <v>112.75864325085793</v>
      </c>
      <c r="IQ14" s="80">
        <f t="shared" si="558"/>
        <v>112.75864325085793</v>
      </c>
      <c r="IR14" s="80">
        <f t="shared" si="558"/>
        <v>112.75864325085793</v>
      </c>
      <c r="IS14" s="80">
        <f t="shared" si="558"/>
        <v>112.75864325085793</v>
      </c>
      <c r="IT14" s="80">
        <f t="shared" si="558"/>
        <v>112.75864325085793</v>
      </c>
      <c r="IU14" s="80">
        <f t="shared" si="558"/>
        <v>112.75864325085793</v>
      </c>
      <c r="IV14" s="80">
        <f t="shared" si="558"/>
        <v>112.75864325085793</v>
      </c>
      <c r="IW14" s="80">
        <f t="shared" si="558"/>
        <v>112.75864325085793</v>
      </c>
      <c r="IX14" s="80">
        <f t="shared" ref="IX14:KO14" si="559">CMM_1</f>
        <v>112.75864325085793</v>
      </c>
      <c r="IY14" s="80">
        <f t="shared" si="559"/>
        <v>112.75864325085793</v>
      </c>
      <c r="IZ14" s="80">
        <f t="shared" si="559"/>
        <v>112.75864325085793</v>
      </c>
      <c r="JA14" s="80">
        <f t="shared" si="559"/>
        <v>112.75864325085793</v>
      </c>
      <c r="JB14" s="80">
        <f t="shared" si="559"/>
        <v>112.75864325085793</v>
      </c>
      <c r="JC14" s="80">
        <f t="shared" si="559"/>
        <v>112.75864325085793</v>
      </c>
      <c r="JD14" s="80">
        <f t="shared" si="559"/>
        <v>112.75864325085793</v>
      </c>
      <c r="JE14" s="80">
        <f t="shared" si="559"/>
        <v>112.75864325085793</v>
      </c>
      <c r="JF14" s="80">
        <f t="shared" si="559"/>
        <v>112.75864325085793</v>
      </c>
      <c r="JG14" s="80">
        <f t="shared" si="559"/>
        <v>112.75864325085793</v>
      </c>
      <c r="JH14" s="80">
        <f t="shared" si="559"/>
        <v>112.75864325085793</v>
      </c>
      <c r="JI14" s="80">
        <f t="shared" si="559"/>
        <v>112.75864325085793</v>
      </c>
      <c r="JJ14" s="80">
        <f t="shared" si="559"/>
        <v>112.75864325085793</v>
      </c>
      <c r="JK14" s="80">
        <f t="shared" si="559"/>
        <v>112.75864325085793</v>
      </c>
      <c r="JL14" s="80">
        <f t="shared" si="559"/>
        <v>112.75864325085793</v>
      </c>
      <c r="JM14" s="80">
        <f t="shared" si="559"/>
        <v>112.75864325085793</v>
      </c>
      <c r="JN14" s="80">
        <f t="shared" si="559"/>
        <v>112.75864325085793</v>
      </c>
      <c r="JO14" s="80">
        <f t="shared" si="559"/>
        <v>112.75864325085793</v>
      </c>
      <c r="JP14" s="80">
        <f t="shared" si="559"/>
        <v>112.75864325085793</v>
      </c>
      <c r="JQ14" s="80">
        <f t="shared" si="559"/>
        <v>112.75864325085793</v>
      </c>
      <c r="JR14" s="80">
        <f t="shared" si="559"/>
        <v>112.75864325085793</v>
      </c>
      <c r="JS14" s="80">
        <f t="shared" si="559"/>
        <v>112.75864325085793</v>
      </c>
      <c r="JT14" s="80">
        <f t="shared" si="559"/>
        <v>112.75864325085793</v>
      </c>
      <c r="JU14" s="80">
        <f t="shared" si="559"/>
        <v>112.75864325085793</v>
      </c>
      <c r="JV14" s="80">
        <f t="shared" si="559"/>
        <v>112.75864325085793</v>
      </c>
      <c r="JW14" s="80">
        <f t="shared" si="559"/>
        <v>112.75864325085793</v>
      </c>
      <c r="JX14" s="80">
        <f t="shared" si="559"/>
        <v>112.75864325085793</v>
      </c>
      <c r="JY14" s="80">
        <f t="shared" si="559"/>
        <v>112.75864325085793</v>
      </c>
      <c r="JZ14" s="80">
        <f t="shared" si="559"/>
        <v>112.75864325085793</v>
      </c>
      <c r="KA14" s="80">
        <f t="shared" si="559"/>
        <v>112.75864325085793</v>
      </c>
      <c r="KB14" s="80">
        <f t="shared" si="559"/>
        <v>112.75864325085793</v>
      </c>
      <c r="KC14" s="80">
        <f t="shared" si="559"/>
        <v>112.75864325085793</v>
      </c>
      <c r="KD14" s="80">
        <f t="shared" si="559"/>
        <v>112.75864325085793</v>
      </c>
      <c r="KE14" s="80">
        <f t="shared" si="559"/>
        <v>112.75864325085793</v>
      </c>
      <c r="KF14" s="80">
        <f t="shared" si="559"/>
        <v>112.75864325085793</v>
      </c>
      <c r="KG14" s="80">
        <f t="shared" si="559"/>
        <v>112.75864325085793</v>
      </c>
      <c r="KH14" s="80">
        <f t="shared" si="559"/>
        <v>112.75864325085793</v>
      </c>
      <c r="KI14" s="80">
        <f t="shared" si="559"/>
        <v>112.75864325085793</v>
      </c>
      <c r="KJ14" s="80">
        <f t="shared" si="559"/>
        <v>112.75864325085793</v>
      </c>
      <c r="KK14" s="80">
        <f t="shared" si="559"/>
        <v>112.75864325085793</v>
      </c>
      <c r="KL14" s="80">
        <f t="shared" si="559"/>
        <v>112.75864325085793</v>
      </c>
      <c r="KM14" s="80">
        <f t="shared" si="559"/>
        <v>112.75864325085793</v>
      </c>
      <c r="KN14" s="80">
        <f t="shared" si="559"/>
        <v>112.75864325085793</v>
      </c>
      <c r="KO14" s="80">
        <f t="shared" si="559"/>
        <v>112.75864325085793</v>
      </c>
    </row>
    <row r="15" spans="1:301" x14ac:dyDescent="0.2">
      <c r="A15" s="30" t="s">
        <v>398</v>
      </c>
      <c r="B15" s="80">
        <f t="shared" ref="B15:BM15" si="560">CMM_2</f>
        <v>140.94830406357241</v>
      </c>
      <c r="C15" s="80">
        <f t="shared" si="560"/>
        <v>140.94830406357241</v>
      </c>
      <c r="D15" s="80">
        <f t="shared" si="560"/>
        <v>140.94830406357241</v>
      </c>
      <c r="E15" s="80">
        <f t="shared" si="560"/>
        <v>140.94830406357241</v>
      </c>
      <c r="F15" s="80">
        <f t="shared" si="560"/>
        <v>140.94830406357241</v>
      </c>
      <c r="G15" s="80">
        <f t="shared" si="560"/>
        <v>140.94830406357241</v>
      </c>
      <c r="H15" s="80">
        <f t="shared" si="560"/>
        <v>140.94830406357241</v>
      </c>
      <c r="I15" s="80">
        <f t="shared" si="560"/>
        <v>140.94830406357241</v>
      </c>
      <c r="J15" s="80">
        <f t="shared" si="560"/>
        <v>140.94830406357241</v>
      </c>
      <c r="K15" s="80">
        <f t="shared" si="560"/>
        <v>140.94830406357241</v>
      </c>
      <c r="L15" s="80">
        <f t="shared" si="560"/>
        <v>140.94830406357241</v>
      </c>
      <c r="M15" s="80">
        <f t="shared" si="560"/>
        <v>140.94830406357241</v>
      </c>
      <c r="N15" s="80">
        <f t="shared" si="560"/>
        <v>140.94830406357241</v>
      </c>
      <c r="O15" s="80">
        <f t="shared" si="560"/>
        <v>140.94830406357241</v>
      </c>
      <c r="P15" s="80">
        <f t="shared" si="560"/>
        <v>140.94830406357241</v>
      </c>
      <c r="Q15" s="80">
        <f t="shared" si="560"/>
        <v>140.94830406357241</v>
      </c>
      <c r="R15" s="80">
        <f t="shared" si="560"/>
        <v>140.94830406357241</v>
      </c>
      <c r="S15" s="80">
        <f t="shared" si="560"/>
        <v>140.94830406357241</v>
      </c>
      <c r="T15" s="80">
        <f t="shared" si="560"/>
        <v>140.94830406357241</v>
      </c>
      <c r="U15" s="80">
        <f t="shared" si="560"/>
        <v>140.94830406357241</v>
      </c>
      <c r="V15" s="80">
        <f t="shared" si="560"/>
        <v>140.94830406357241</v>
      </c>
      <c r="W15" s="80">
        <f t="shared" si="560"/>
        <v>140.94830406357241</v>
      </c>
      <c r="X15" s="80">
        <f t="shared" si="560"/>
        <v>140.94830406357241</v>
      </c>
      <c r="Y15" s="80">
        <f t="shared" si="560"/>
        <v>140.94830406357241</v>
      </c>
      <c r="Z15" s="80">
        <f t="shared" si="560"/>
        <v>140.94830406357241</v>
      </c>
      <c r="AA15" s="80">
        <f t="shared" si="560"/>
        <v>140.94830406357241</v>
      </c>
      <c r="AB15" s="80">
        <f t="shared" si="560"/>
        <v>140.94830406357241</v>
      </c>
      <c r="AC15" s="80">
        <f t="shared" si="560"/>
        <v>140.94830406357241</v>
      </c>
      <c r="AD15" s="80">
        <f t="shared" si="560"/>
        <v>140.94830406357241</v>
      </c>
      <c r="AE15" s="80">
        <f t="shared" si="560"/>
        <v>140.94830406357241</v>
      </c>
      <c r="AF15" s="80">
        <f t="shared" si="560"/>
        <v>140.94830406357241</v>
      </c>
      <c r="AG15" s="80">
        <f t="shared" si="560"/>
        <v>140.94830406357241</v>
      </c>
      <c r="AH15" s="80">
        <f t="shared" si="560"/>
        <v>140.94830406357241</v>
      </c>
      <c r="AI15" s="80">
        <f t="shared" si="560"/>
        <v>140.94830406357241</v>
      </c>
      <c r="AJ15" s="80">
        <f t="shared" si="560"/>
        <v>140.94830406357241</v>
      </c>
      <c r="AK15" s="80">
        <f t="shared" si="560"/>
        <v>140.94830406357241</v>
      </c>
      <c r="AL15" s="80">
        <f t="shared" si="560"/>
        <v>140.94830406357241</v>
      </c>
      <c r="AM15" s="80">
        <f t="shared" si="560"/>
        <v>140.94830406357241</v>
      </c>
      <c r="AN15" s="80">
        <f t="shared" si="560"/>
        <v>140.94830406357241</v>
      </c>
      <c r="AO15" s="80">
        <f t="shared" si="560"/>
        <v>140.94830406357241</v>
      </c>
      <c r="AP15" s="80">
        <f t="shared" si="560"/>
        <v>140.94830406357241</v>
      </c>
      <c r="AQ15" s="80">
        <f t="shared" si="560"/>
        <v>140.94830406357241</v>
      </c>
      <c r="AR15" s="80">
        <f t="shared" si="560"/>
        <v>140.94830406357241</v>
      </c>
      <c r="AS15" s="80">
        <f t="shared" si="560"/>
        <v>140.94830406357241</v>
      </c>
      <c r="AT15" s="80">
        <f t="shared" si="560"/>
        <v>140.94830406357241</v>
      </c>
      <c r="AU15" s="80">
        <f t="shared" si="560"/>
        <v>140.94830406357241</v>
      </c>
      <c r="AV15" s="80">
        <f t="shared" si="560"/>
        <v>140.94830406357241</v>
      </c>
      <c r="AW15" s="80">
        <f t="shared" si="560"/>
        <v>140.94830406357241</v>
      </c>
      <c r="AX15" s="80">
        <f t="shared" si="560"/>
        <v>140.94830406357241</v>
      </c>
      <c r="AY15" s="80">
        <f t="shared" si="560"/>
        <v>140.94830406357241</v>
      </c>
      <c r="AZ15" s="80">
        <f t="shared" si="560"/>
        <v>140.94830406357241</v>
      </c>
      <c r="BA15" s="80">
        <f t="shared" si="560"/>
        <v>140.94830406357241</v>
      </c>
      <c r="BB15" s="80">
        <f t="shared" si="560"/>
        <v>140.94830406357241</v>
      </c>
      <c r="BC15" s="80">
        <f t="shared" si="560"/>
        <v>140.94830406357241</v>
      </c>
      <c r="BD15" s="80">
        <f t="shared" si="560"/>
        <v>140.94830406357241</v>
      </c>
      <c r="BE15" s="80">
        <f t="shared" si="560"/>
        <v>140.94830406357241</v>
      </c>
      <c r="BF15" s="80">
        <f t="shared" si="560"/>
        <v>140.94830406357241</v>
      </c>
      <c r="BG15" s="80">
        <f t="shared" si="560"/>
        <v>140.94830406357241</v>
      </c>
      <c r="BH15" s="80">
        <f t="shared" si="560"/>
        <v>140.94830406357241</v>
      </c>
      <c r="BI15" s="80">
        <f t="shared" si="560"/>
        <v>140.94830406357241</v>
      </c>
      <c r="BJ15" s="80">
        <f t="shared" si="560"/>
        <v>140.94830406357241</v>
      </c>
      <c r="BK15" s="80">
        <f t="shared" si="560"/>
        <v>140.94830406357241</v>
      </c>
      <c r="BL15" s="80">
        <f t="shared" si="560"/>
        <v>140.94830406357241</v>
      </c>
      <c r="BM15" s="80">
        <f t="shared" si="560"/>
        <v>140.94830406357241</v>
      </c>
      <c r="BN15" s="80">
        <f t="shared" ref="BN15:DY15" si="561">CMM_2</f>
        <v>140.94830406357241</v>
      </c>
      <c r="BO15" s="80">
        <f t="shared" si="561"/>
        <v>140.94830406357241</v>
      </c>
      <c r="BP15" s="80">
        <f t="shared" si="561"/>
        <v>140.94830406357241</v>
      </c>
      <c r="BQ15" s="80">
        <f t="shared" si="561"/>
        <v>140.94830406357241</v>
      </c>
      <c r="BR15" s="80">
        <f t="shared" si="561"/>
        <v>140.94830406357241</v>
      </c>
      <c r="BS15" s="80">
        <f t="shared" si="561"/>
        <v>140.94830406357241</v>
      </c>
      <c r="BT15" s="80">
        <f t="shared" si="561"/>
        <v>140.94830406357241</v>
      </c>
      <c r="BU15" s="80">
        <f t="shared" si="561"/>
        <v>140.94830406357241</v>
      </c>
      <c r="BV15" s="80">
        <f t="shared" si="561"/>
        <v>140.94830406357241</v>
      </c>
      <c r="BW15" s="80">
        <f t="shared" si="561"/>
        <v>140.94830406357241</v>
      </c>
      <c r="BX15" s="80">
        <f t="shared" si="561"/>
        <v>140.94830406357241</v>
      </c>
      <c r="BY15" s="80">
        <f t="shared" si="561"/>
        <v>140.94830406357241</v>
      </c>
      <c r="BZ15" s="80">
        <f t="shared" si="561"/>
        <v>140.94830406357241</v>
      </c>
      <c r="CA15" s="80">
        <f t="shared" si="561"/>
        <v>140.94830406357241</v>
      </c>
      <c r="CB15" s="80">
        <f t="shared" si="561"/>
        <v>140.94830406357241</v>
      </c>
      <c r="CC15" s="80">
        <f t="shared" si="561"/>
        <v>140.94830406357241</v>
      </c>
      <c r="CD15" s="80">
        <f t="shared" si="561"/>
        <v>140.94830406357241</v>
      </c>
      <c r="CE15" s="80">
        <f t="shared" si="561"/>
        <v>140.94830406357241</v>
      </c>
      <c r="CF15" s="80">
        <f t="shared" si="561"/>
        <v>140.94830406357241</v>
      </c>
      <c r="CG15" s="80">
        <f t="shared" si="561"/>
        <v>140.94830406357241</v>
      </c>
      <c r="CH15" s="80">
        <f t="shared" si="561"/>
        <v>140.94830406357241</v>
      </c>
      <c r="CI15" s="80">
        <f t="shared" si="561"/>
        <v>140.94830406357241</v>
      </c>
      <c r="CJ15" s="80">
        <f t="shared" si="561"/>
        <v>140.94830406357241</v>
      </c>
      <c r="CK15" s="80">
        <f t="shared" si="561"/>
        <v>140.94830406357241</v>
      </c>
      <c r="CL15" s="80">
        <f t="shared" si="561"/>
        <v>140.94830406357241</v>
      </c>
      <c r="CM15" s="80">
        <f t="shared" si="561"/>
        <v>140.94830406357241</v>
      </c>
      <c r="CN15" s="80">
        <f t="shared" si="561"/>
        <v>140.94830406357241</v>
      </c>
      <c r="CO15" s="80">
        <f t="shared" si="561"/>
        <v>140.94830406357241</v>
      </c>
      <c r="CP15" s="80">
        <f t="shared" si="561"/>
        <v>140.94830406357241</v>
      </c>
      <c r="CQ15" s="80">
        <f t="shared" si="561"/>
        <v>140.94830406357241</v>
      </c>
      <c r="CR15" s="80">
        <f t="shared" si="561"/>
        <v>140.94830406357241</v>
      </c>
      <c r="CS15" s="80">
        <f t="shared" si="561"/>
        <v>140.94830406357241</v>
      </c>
      <c r="CT15" s="80">
        <f t="shared" si="561"/>
        <v>140.94830406357241</v>
      </c>
      <c r="CU15" s="80">
        <f t="shared" si="561"/>
        <v>140.94830406357241</v>
      </c>
      <c r="CV15" s="80">
        <f t="shared" si="561"/>
        <v>140.94830406357241</v>
      </c>
      <c r="CW15" s="80">
        <f t="shared" si="561"/>
        <v>140.94830406357241</v>
      </c>
      <c r="CX15" s="80">
        <f t="shared" si="561"/>
        <v>140.94830406357241</v>
      </c>
      <c r="CY15" s="80">
        <f t="shared" si="561"/>
        <v>140.94830406357241</v>
      </c>
      <c r="CZ15" s="80">
        <f t="shared" si="561"/>
        <v>140.94830406357241</v>
      </c>
      <c r="DA15" s="80">
        <f t="shared" si="561"/>
        <v>140.94830406357241</v>
      </c>
      <c r="DB15" s="80">
        <f t="shared" si="561"/>
        <v>140.94830406357241</v>
      </c>
      <c r="DC15" s="80">
        <f t="shared" si="561"/>
        <v>140.94830406357241</v>
      </c>
      <c r="DD15" s="80">
        <f t="shared" si="561"/>
        <v>140.94830406357241</v>
      </c>
      <c r="DE15" s="80">
        <f t="shared" si="561"/>
        <v>140.94830406357241</v>
      </c>
      <c r="DF15" s="80">
        <f t="shared" si="561"/>
        <v>140.94830406357241</v>
      </c>
      <c r="DG15" s="80">
        <f t="shared" si="561"/>
        <v>140.94830406357241</v>
      </c>
      <c r="DH15" s="80">
        <f t="shared" si="561"/>
        <v>140.94830406357241</v>
      </c>
      <c r="DI15" s="80">
        <f t="shared" si="561"/>
        <v>140.94830406357241</v>
      </c>
      <c r="DJ15" s="80">
        <f t="shared" si="561"/>
        <v>140.94830406357241</v>
      </c>
      <c r="DK15" s="80">
        <f t="shared" si="561"/>
        <v>140.94830406357241</v>
      </c>
      <c r="DL15" s="80">
        <f t="shared" si="561"/>
        <v>140.94830406357241</v>
      </c>
      <c r="DM15" s="80">
        <f t="shared" si="561"/>
        <v>140.94830406357241</v>
      </c>
      <c r="DN15" s="80">
        <f t="shared" si="561"/>
        <v>140.94830406357241</v>
      </c>
      <c r="DO15" s="80">
        <f t="shared" si="561"/>
        <v>140.94830406357241</v>
      </c>
      <c r="DP15" s="80">
        <f t="shared" si="561"/>
        <v>140.94830406357241</v>
      </c>
      <c r="DQ15" s="80">
        <f t="shared" si="561"/>
        <v>140.94830406357241</v>
      </c>
      <c r="DR15" s="80">
        <f t="shared" si="561"/>
        <v>140.94830406357241</v>
      </c>
      <c r="DS15" s="80">
        <f t="shared" si="561"/>
        <v>140.94830406357241</v>
      </c>
      <c r="DT15" s="80">
        <f t="shared" si="561"/>
        <v>140.94830406357241</v>
      </c>
      <c r="DU15" s="80">
        <f t="shared" si="561"/>
        <v>140.94830406357241</v>
      </c>
      <c r="DV15" s="80">
        <f t="shared" si="561"/>
        <v>140.94830406357241</v>
      </c>
      <c r="DW15" s="80">
        <f t="shared" si="561"/>
        <v>140.94830406357241</v>
      </c>
      <c r="DX15" s="80">
        <f t="shared" si="561"/>
        <v>140.94830406357241</v>
      </c>
      <c r="DY15" s="80">
        <f t="shared" si="561"/>
        <v>140.94830406357241</v>
      </c>
      <c r="DZ15" s="80">
        <f t="shared" ref="DZ15:GK15" si="562">CMM_2</f>
        <v>140.94830406357241</v>
      </c>
      <c r="EA15" s="80">
        <f t="shared" si="562"/>
        <v>140.94830406357241</v>
      </c>
      <c r="EB15" s="80">
        <f t="shared" si="562"/>
        <v>140.94830406357241</v>
      </c>
      <c r="EC15" s="80">
        <f t="shared" si="562"/>
        <v>140.94830406357241</v>
      </c>
      <c r="ED15" s="80">
        <f t="shared" si="562"/>
        <v>140.94830406357241</v>
      </c>
      <c r="EE15" s="80">
        <f t="shared" si="562"/>
        <v>140.94830406357241</v>
      </c>
      <c r="EF15" s="80">
        <f t="shared" si="562"/>
        <v>140.94830406357241</v>
      </c>
      <c r="EG15" s="80">
        <f t="shared" si="562"/>
        <v>140.94830406357241</v>
      </c>
      <c r="EH15" s="80">
        <f t="shared" si="562"/>
        <v>140.94830406357241</v>
      </c>
      <c r="EI15" s="80">
        <f t="shared" si="562"/>
        <v>140.94830406357241</v>
      </c>
      <c r="EJ15" s="80">
        <f t="shared" si="562"/>
        <v>140.94830406357241</v>
      </c>
      <c r="EK15" s="80">
        <f t="shared" si="562"/>
        <v>140.94830406357241</v>
      </c>
      <c r="EL15" s="80">
        <f t="shared" si="562"/>
        <v>140.94830406357241</v>
      </c>
      <c r="EM15" s="80">
        <f t="shared" si="562"/>
        <v>140.94830406357241</v>
      </c>
      <c r="EN15" s="80">
        <f t="shared" si="562"/>
        <v>140.94830406357241</v>
      </c>
      <c r="EO15" s="80">
        <f t="shared" si="562"/>
        <v>140.94830406357241</v>
      </c>
      <c r="EP15" s="80">
        <f t="shared" si="562"/>
        <v>140.94830406357241</v>
      </c>
      <c r="EQ15" s="80">
        <f t="shared" si="562"/>
        <v>140.94830406357241</v>
      </c>
      <c r="ER15" s="80">
        <f t="shared" si="562"/>
        <v>140.94830406357241</v>
      </c>
      <c r="ES15" s="80">
        <f t="shared" si="562"/>
        <v>140.94830406357241</v>
      </c>
      <c r="ET15" s="80">
        <f t="shared" si="562"/>
        <v>140.94830406357241</v>
      </c>
      <c r="EU15" s="80">
        <f t="shared" si="562"/>
        <v>140.94830406357241</v>
      </c>
      <c r="EV15" s="80">
        <f t="shared" si="562"/>
        <v>140.94830406357241</v>
      </c>
      <c r="EW15" s="80">
        <f t="shared" si="562"/>
        <v>140.94830406357241</v>
      </c>
      <c r="EX15" s="80">
        <f t="shared" si="562"/>
        <v>140.94830406357241</v>
      </c>
      <c r="EY15" s="80">
        <f t="shared" si="562"/>
        <v>140.94830406357241</v>
      </c>
      <c r="EZ15" s="80">
        <f t="shared" si="562"/>
        <v>140.94830406357241</v>
      </c>
      <c r="FA15" s="80">
        <f t="shared" si="562"/>
        <v>140.94830406357241</v>
      </c>
      <c r="FB15" s="80">
        <f t="shared" si="562"/>
        <v>140.94830406357241</v>
      </c>
      <c r="FC15" s="80">
        <f t="shared" si="562"/>
        <v>140.94830406357241</v>
      </c>
      <c r="FD15" s="80">
        <f t="shared" si="562"/>
        <v>140.94830406357241</v>
      </c>
      <c r="FE15" s="80">
        <f t="shared" si="562"/>
        <v>140.94830406357241</v>
      </c>
      <c r="FF15" s="80">
        <f t="shared" si="562"/>
        <v>140.94830406357241</v>
      </c>
      <c r="FG15" s="80">
        <f t="shared" si="562"/>
        <v>140.94830406357241</v>
      </c>
      <c r="FH15" s="80">
        <f t="shared" si="562"/>
        <v>140.94830406357241</v>
      </c>
      <c r="FI15" s="80">
        <f t="shared" si="562"/>
        <v>140.94830406357241</v>
      </c>
      <c r="FJ15" s="80">
        <f t="shared" si="562"/>
        <v>140.94830406357241</v>
      </c>
      <c r="FK15" s="80">
        <f t="shared" si="562"/>
        <v>140.94830406357241</v>
      </c>
      <c r="FL15" s="80">
        <f t="shared" si="562"/>
        <v>140.94830406357241</v>
      </c>
      <c r="FM15" s="80">
        <f t="shared" si="562"/>
        <v>140.94830406357241</v>
      </c>
      <c r="FN15" s="80">
        <f t="shared" si="562"/>
        <v>140.94830406357241</v>
      </c>
      <c r="FO15" s="80">
        <f t="shared" si="562"/>
        <v>140.94830406357241</v>
      </c>
      <c r="FP15" s="80">
        <f t="shared" si="562"/>
        <v>140.94830406357241</v>
      </c>
      <c r="FQ15" s="80">
        <f t="shared" si="562"/>
        <v>140.94830406357241</v>
      </c>
      <c r="FR15" s="80">
        <f t="shared" si="562"/>
        <v>140.94830406357241</v>
      </c>
      <c r="FS15" s="80">
        <f t="shared" si="562"/>
        <v>140.94830406357241</v>
      </c>
      <c r="FT15" s="80">
        <f t="shared" si="562"/>
        <v>140.94830406357241</v>
      </c>
      <c r="FU15" s="80">
        <f t="shared" si="562"/>
        <v>140.94830406357241</v>
      </c>
      <c r="FV15" s="80">
        <f t="shared" si="562"/>
        <v>140.94830406357241</v>
      </c>
      <c r="FW15" s="80">
        <f t="shared" si="562"/>
        <v>140.94830406357241</v>
      </c>
      <c r="FX15" s="80">
        <f t="shared" si="562"/>
        <v>140.94830406357241</v>
      </c>
      <c r="FY15" s="80">
        <f t="shared" si="562"/>
        <v>140.94830406357241</v>
      </c>
      <c r="FZ15" s="80">
        <f t="shared" si="562"/>
        <v>140.94830406357241</v>
      </c>
      <c r="GA15" s="80">
        <f t="shared" si="562"/>
        <v>140.94830406357241</v>
      </c>
      <c r="GB15" s="80">
        <f t="shared" si="562"/>
        <v>140.94830406357241</v>
      </c>
      <c r="GC15" s="80">
        <f t="shared" si="562"/>
        <v>140.94830406357241</v>
      </c>
      <c r="GD15" s="80">
        <f t="shared" si="562"/>
        <v>140.94830406357241</v>
      </c>
      <c r="GE15" s="80">
        <f t="shared" si="562"/>
        <v>140.94830406357241</v>
      </c>
      <c r="GF15" s="80">
        <f t="shared" si="562"/>
        <v>140.94830406357241</v>
      </c>
      <c r="GG15" s="80">
        <f t="shared" si="562"/>
        <v>140.94830406357241</v>
      </c>
      <c r="GH15" s="80">
        <f t="shared" si="562"/>
        <v>140.94830406357241</v>
      </c>
      <c r="GI15" s="80">
        <f t="shared" si="562"/>
        <v>140.94830406357241</v>
      </c>
      <c r="GJ15" s="80">
        <f t="shared" si="562"/>
        <v>140.94830406357241</v>
      </c>
      <c r="GK15" s="80">
        <f t="shared" si="562"/>
        <v>140.94830406357241</v>
      </c>
      <c r="GL15" s="80">
        <f t="shared" ref="GL15:IW15" si="563">CMM_2</f>
        <v>140.94830406357241</v>
      </c>
      <c r="GM15" s="80">
        <f t="shared" si="563"/>
        <v>140.94830406357241</v>
      </c>
      <c r="GN15" s="80">
        <f t="shared" si="563"/>
        <v>140.94830406357241</v>
      </c>
      <c r="GO15" s="80">
        <f t="shared" si="563"/>
        <v>140.94830406357241</v>
      </c>
      <c r="GP15" s="80">
        <f t="shared" si="563"/>
        <v>140.94830406357241</v>
      </c>
      <c r="GQ15" s="80">
        <f t="shared" si="563"/>
        <v>140.94830406357241</v>
      </c>
      <c r="GR15" s="80">
        <f t="shared" si="563"/>
        <v>140.94830406357241</v>
      </c>
      <c r="GS15" s="80">
        <f t="shared" si="563"/>
        <v>140.94830406357241</v>
      </c>
      <c r="GT15" s="80">
        <f t="shared" si="563"/>
        <v>140.94830406357241</v>
      </c>
      <c r="GU15" s="80">
        <f t="shared" si="563"/>
        <v>140.94830406357241</v>
      </c>
      <c r="GV15" s="80">
        <f t="shared" si="563"/>
        <v>140.94830406357241</v>
      </c>
      <c r="GW15" s="80">
        <f t="shared" si="563"/>
        <v>140.94830406357241</v>
      </c>
      <c r="GX15" s="80">
        <f t="shared" si="563"/>
        <v>140.94830406357241</v>
      </c>
      <c r="GY15" s="80">
        <f t="shared" si="563"/>
        <v>140.94830406357241</v>
      </c>
      <c r="GZ15" s="80">
        <f t="shared" si="563"/>
        <v>140.94830406357241</v>
      </c>
      <c r="HA15" s="80">
        <f t="shared" si="563"/>
        <v>140.94830406357241</v>
      </c>
      <c r="HB15" s="80">
        <f t="shared" si="563"/>
        <v>140.94830406357241</v>
      </c>
      <c r="HC15" s="80">
        <f t="shared" si="563"/>
        <v>140.94830406357241</v>
      </c>
      <c r="HD15" s="80">
        <f t="shared" si="563"/>
        <v>140.94830406357241</v>
      </c>
      <c r="HE15" s="80">
        <f t="shared" si="563"/>
        <v>140.94830406357241</v>
      </c>
      <c r="HF15" s="80">
        <f t="shared" si="563"/>
        <v>140.94830406357241</v>
      </c>
      <c r="HG15" s="80">
        <f t="shared" si="563"/>
        <v>140.94830406357241</v>
      </c>
      <c r="HH15" s="80">
        <f t="shared" si="563"/>
        <v>140.94830406357241</v>
      </c>
      <c r="HI15" s="80">
        <f t="shared" si="563"/>
        <v>140.94830406357241</v>
      </c>
      <c r="HJ15" s="80">
        <f t="shared" si="563"/>
        <v>140.94830406357241</v>
      </c>
      <c r="HK15" s="80">
        <f t="shared" si="563"/>
        <v>140.94830406357241</v>
      </c>
      <c r="HL15" s="80">
        <f t="shared" si="563"/>
        <v>140.94830406357241</v>
      </c>
      <c r="HM15" s="80">
        <f t="shared" si="563"/>
        <v>140.94830406357241</v>
      </c>
      <c r="HN15" s="80">
        <f t="shared" si="563"/>
        <v>140.94830406357241</v>
      </c>
      <c r="HO15" s="80">
        <f t="shared" si="563"/>
        <v>140.94830406357241</v>
      </c>
      <c r="HP15" s="80">
        <f t="shared" si="563"/>
        <v>140.94830406357241</v>
      </c>
      <c r="HQ15" s="80">
        <f t="shared" si="563"/>
        <v>140.94830406357241</v>
      </c>
      <c r="HR15" s="80">
        <f t="shared" si="563"/>
        <v>140.94830406357241</v>
      </c>
      <c r="HS15" s="80">
        <f t="shared" si="563"/>
        <v>140.94830406357241</v>
      </c>
      <c r="HT15" s="80">
        <f t="shared" si="563"/>
        <v>140.94830406357241</v>
      </c>
      <c r="HU15" s="80">
        <f t="shared" si="563"/>
        <v>140.94830406357241</v>
      </c>
      <c r="HV15" s="80">
        <f t="shared" si="563"/>
        <v>140.94830406357241</v>
      </c>
      <c r="HW15" s="80">
        <f t="shared" si="563"/>
        <v>140.94830406357241</v>
      </c>
      <c r="HX15" s="80">
        <f t="shared" si="563"/>
        <v>140.94830406357241</v>
      </c>
      <c r="HY15" s="80">
        <f t="shared" si="563"/>
        <v>140.94830406357241</v>
      </c>
      <c r="HZ15" s="80">
        <f t="shared" si="563"/>
        <v>140.94830406357241</v>
      </c>
      <c r="IA15" s="80">
        <f t="shared" si="563"/>
        <v>140.94830406357241</v>
      </c>
      <c r="IB15" s="80">
        <f t="shared" si="563"/>
        <v>140.94830406357241</v>
      </c>
      <c r="IC15" s="80">
        <f t="shared" si="563"/>
        <v>140.94830406357241</v>
      </c>
      <c r="ID15" s="80">
        <f t="shared" si="563"/>
        <v>140.94830406357241</v>
      </c>
      <c r="IE15" s="80">
        <f t="shared" si="563"/>
        <v>140.94830406357241</v>
      </c>
      <c r="IF15" s="80">
        <f t="shared" si="563"/>
        <v>140.94830406357241</v>
      </c>
      <c r="IG15" s="80">
        <f t="shared" si="563"/>
        <v>140.94830406357241</v>
      </c>
      <c r="IH15" s="80">
        <f t="shared" si="563"/>
        <v>140.94830406357241</v>
      </c>
      <c r="II15" s="80">
        <f t="shared" si="563"/>
        <v>140.94830406357241</v>
      </c>
      <c r="IJ15" s="80">
        <f t="shared" si="563"/>
        <v>140.94830406357241</v>
      </c>
      <c r="IK15" s="80">
        <f t="shared" si="563"/>
        <v>140.94830406357241</v>
      </c>
      <c r="IL15" s="80">
        <f t="shared" si="563"/>
        <v>140.94830406357241</v>
      </c>
      <c r="IM15" s="80">
        <f t="shared" si="563"/>
        <v>140.94830406357241</v>
      </c>
      <c r="IN15" s="80">
        <f t="shared" si="563"/>
        <v>140.94830406357241</v>
      </c>
      <c r="IO15" s="80">
        <f t="shared" si="563"/>
        <v>140.94830406357241</v>
      </c>
      <c r="IP15" s="80">
        <f t="shared" si="563"/>
        <v>140.94830406357241</v>
      </c>
      <c r="IQ15" s="80">
        <f t="shared" si="563"/>
        <v>140.94830406357241</v>
      </c>
      <c r="IR15" s="80">
        <f t="shared" si="563"/>
        <v>140.94830406357241</v>
      </c>
      <c r="IS15" s="80">
        <f t="shared" si="563"/>
        <v>140.94830406357241</v>
      </c>
      <c r="IT15" s="80">
        <f t="shared" si="563"/>
        <v>140.94830406357241</v>
      </c>
      <c r="IU15" s="80">
        <f t="shared" si="563"/>
        <v>140.94830406357241</v>
      </c>
      <c r="IV15" s="80">
        <f t="shared" si="563"/>
        <v>140.94830406357241</v>
      </c>
      <c r="IW15" s="80">
        <f t="shared" si="563"/>
        <v>140.94830406357241</v>
      </c>
      <c r="IX15" s="80">
        <f t="shared" ref="IX15:KO15" si="564">CMM_2</f>
        <v>140.94830406357241</v>
      </c>
      <c r="IY15" s="80">
        <f t="shared" si="564"/>
        <v>140.94830406357241</v>
      </c>
      <c r="IZ15" s="80">
        <f t="shared" si="564"/>
        <v>140.94830406357241</v>
      </c>
      <c r="JA15" s="80">
        <f t="shared" si="564"/>
        <v>140.94830406357241</v>
      </c>
      <c r="JB15" s="80">
        <f t="shared" si="564"/>
        <v>140.94830406357241</v>
      </c>
      <c r="JC15" s="80">
        <f t="shared" si="564"/>
        <v>140.94830406357241</v>
      </c>
      <c r="JD15" s="80">
        <f t="shared" si="564"/>
        <v>140.94830406357241</v>
      </c>
      <c r="JE15" s="80">
        <f t="shared" si="564"/>
        <v>140.94830406357241</v>
      </c>
      <c r="JF15" s="80">
        <f t="shared" si="564"/>
        <v>140.94830406357241</v>
      </c>
      <c r="JG15" s="80">
        <f t="shared" si="564"/>
        <v>140.94830406357241</v>
      </c>
      <c r="JH15" s="80">
        <f t="shared" si="564"/>
        <v>140.94830406357241</v>
      </c>
      <c r="JI15" s="80">
        <f t="shared" si="564"/>
        <v>140.94830406357241</v>
      </c>
      <c r="JJ15" s="80">
        <f t="shared" si="564"/>
        <v>140.94830406357241</v>
      </c>
      <c r="JK15" s="80">
        <f t="shared" si="564"/>
        <v>140.94830406357241</v>
      </c>
      <c r="JL15" s="80">
        <f t="shared" si="564"/>
        <v>140.94830406357241</v>
      </c>
      <c r="JM15" s="80">
        <f t="shared" si="564"/>
        <v>140.94830406357241</v>
      </c>
      <c r="JN15" s="80">
        <f t="shared" si="564"/>
        <v>140.94830406357241</v>
      </c>
      <c r="JO15" s="80">
        <f t="shared" si="564"/>
        <v>140.94830406357241</v>
      </c>
      <c r="JP15" s="80">
        <f t="shared" si="564"/>
        <v>140.94830406357241</v>
      </c>
      <c r="JQ15" s="80">
        <f t="shared" si="564"/>
        <v>140.94830406357241</v>
      </c>
      <c r="JR15" s="80">
        <f t="shared" si="564"/>
        <v>140.94830406357241</v>
      </c>
      <c r="JS15" s="80">
        <f t="shared" si="564"/>
        <v>140.94830406357241</v>
      </c>
      <c r="JT15" s="80">
        <f t="shared" si="564"/>
        <v>140.94830406357241</v>
      </c>
      <c r="JU15" s="80">
        <f t="shared" si="564"/>
        <v>140.94830406357241</v>
      </c>
      <c r="JV15" s="80">
        <f t="shared" si="564"/>
        <v>140.94830406357241</v>
      </c>
      <c r="JW15" s="80">
        <f t="shared" si="564"/>
        <v>140.94830406357241</v>
      </c>
      <c r="JX15" s="80">
        <f t="shared" si="564"/>
        <v>140.94830406357241</v>
      </c>
      <c r="JY15" s="80">
        <f t="shared" si="564"/>
        <v>140.94830406357241</v>
      </c>
      <c r="JZ15" s="80">
        <f t="shared" si="564"/>
        <v>140.94830406357241</v>
      </c>
      <c r="KA15" s="80">
        <f t="shared" si="564"/>
        <v>140.94830406357241</v>
      </c>
      <c r="KB15" s="80">
        <f t="shared" si="564"/>
        <v>140.94830406357241</v>
      </c>
      <c r="KC15" s="80">
        <f t="shared" si="564"/>
        <v>140.94830406357241</v>
      </c>
      <c r="KD15" s="80">
        <f t="shared" si="564"/>
        <v>140.94830406357241</v>
      </c>
      <c r="KE15" s="80">
        <f t="shared" si="564"/>
        <v>140.94830406357241</v>
      </c>
      <c r="KF15" s="80">
        <f t="shared" si="564"/>
        <v>140.94830406357241</v>
      </c>
      <c r="KG15" s="80">
        <f t="shared" si="564"/>
        <v>140.94830406357241</v>
      </c>
      <c r="KH15" s="80">
        <f t="shared" si="564"/>
        <v>140.94830406357241</v>
      </c>
      <c r="KI15" s="80">
        <f t="shared" si="564"/>
        <v>140.94830406357241</v>
      </c>
      <c r="KJ15" s="80">
        <f t="shared" si="564"/>
        <v>140.94830406357241</v>
      </c>
      <c r="KK15" s="80">
        <f t="shared" si="564"/>
        <v>140.94830406357241</v>
      </c>
      <c r="KL15" s="80">
        <f t="shared" si="564"/>
        <v>140.94830406357241</v>
      </c>
      <c r="KM15" s="80">
        <f t="shared" si="564"/>
        <v>140.94830406357241</v>
      </c>
      <c r="KN15" s="80">
        <f t="shared" si="564"/>
        <v>140.94830406357241</v>
      </c>
      <c r="KO15" s="80">
        <f t="shared" si="564"/>
        <v>140.94830406357241</v>
      </c>
    </row>
    <row r="16" spans="1:301" x14ac:dyDescent="0.2">
      <c r="A16" s="30" t="s">
        <v>399</v>
      </c>
      <c r="B16" s="80">
        <f t="shared" ref="B16:BM16" si="565">CMM_3</f>
        <v>140.94830406357241</v>
      </c>
      <c r="C16" s="80">
        <f t="shared" si="565"/>
        <v>140.94830406357241</v>
      </c>
      <c r="D16" s="80">
        <f t="shared" si="565"/>
        <v>140.94830406357241</v>
      </c>
      <c r="E16" s="80">
        <f t="shared" si="565"/>
        <v>140.94830406357241</v>
      </c>
      <c r="F16" s="80">
        <f t="shared" si="565"/>
        <v>140.94830406357241</v>
      </c>
      <c r="G16" s="80">
        <f t="shared" si="565"/>
        <v>140.94830406357241</v>
      </c>
      <c r="H16" s="80">
        <f t="shared" si="565"/>
        <v>140.94830406357241</v>
      </c>
      <c r="I16" s="80">
        <f t="shared" si="565"/>
        <v>140.94830406357241</v>
      </c>
      <c r="J16" s="80">
        <f t="shared" si="565"/>
        <v>140.94830406357241</v>
      </c>
      <c r="K16" s="80">
        <f t="shared" si="565"/>
        <v>140.94830406357241</v>
      </c>
      <c r="L16" s="80">
        <f t="shared" si="565"/>
        <v>140.94830406357241</v>
      </c>
      <c r="M16" s="80">
        <f t="shared" si="565"/>
        <v>140.94830406357241</v>
      </c>
      <c r="N16" s="80">
        <f t="shared" si="565"/>
        <v>140.94830406357241</v>
      </c>
      <c r="O16" s="80">
        <f t="shared" si="565"/>
        <v>140.94830406357241</v>
      </c>
      <c r="P16" s="80">
        <f t="shared" si="565"/>
        <v>140.94830406357241</v>
      </c>
      <c r="Q16" s="80">
        <f t="shared" si="565"/>
        <v>140.94830406357241</v>
      </c>
      <c r="R16" s="80">
        <f t="shared" si="565"/>
        <v>140.94830406357241</v>
      </c>
      <c r="S16" s="80">
        <f t="shared" si="565"/>
        <v>140.94830406357241</v>
      </c>
      <c r="T16" s="80">
        <f t="shared" si="565"/>
        <v>140.94830406357241</v>
      </c>
      <c r="U16" s="80">
        <f t="shared" si="565"/>
        <v>140.94830406357241</v>
      </c>
      <c r="V16" s="80">
        <f t="shared" si="565"/>
        <v>140.94830406357241</v>
      </c>
      <c r="W16" s="80">
        <f t="shared" si="565"/>
        <v>140.94830406357241</v>
      </c>
      <c r="X16" s="80">
        <f t="shared" si="565"/>
        <v>140.94830406357241</v>
      </c>
      <c r="Y16" s="80">
        <f t="shared" si="565"/>
        <v>140.94830406357241</v>
      </c>
      <c r="Z16" s="80">
        <f t="shared" si="565"/>
        <v>140.94830406357241</v>
      </c>
      <c r="AA16" s="80">
        <f t="shared" si="565"/>
        <v>140.94830406357241</v>
      </c>
      <c r="AB16" s="80">
        <f t="shared" si="565"/>
        <v>140.94830406357241</v>
      </c>
      <c r="AC16" s="80">
        <f t="shared" si="565"/>
        <v>140.94830406357241</v>
      </c>
      <c r="AD16" s="80">
        <f t="shared" si="565"/>
        <v>140.94830406357241</v>
      </c>
      <c r="AE16" s="80">
        <f t="shared" si="565"/>
        <v>140.94830406357241</v>
      </c>
      <c r="AF16" s="80">
        <f t="shared" si="565"/>
        <v>140.94830406357241</v>
      </c>
      <c r="AG16" s="80">
        <f t="shared" si="565"/>
        <v>140.94830406357241</v>
      </c>
      <c r="AH16" s="80">
        <f t="shared" si="565"/>
        <v>140.94830406357241</v>
      </c>
      <c r="AI16" s="80">
        <f t="shared" si="565"/>
        <v>140.94830406357241</v>
      </c>
      <c r="AJ16" s="80">
        <f t="shared" si="565"/>
        <v>140.94830406357241</v>
      </c>
      <c r="AK16" s="80">
        <f t="shared" si="565"/>
        <v>140.94830406357241</v>
      </c>
      <c r="AL16" s="80">
        <f t="shared" si="565"/>
        <v>140.94830406357241</v>
      </c>
      <c r="AM16" s="80">
        <f t="shared" si="565"/>
        <v>140.94830406357241</v>
      </c>
      <c r="AN16" s="80">
        <f t="shared" si="565"/>
        <v>140.94830406357241</v>
      </c>
      <c r="AO16" s="80">
        <f t="shared" si="565"/>
        <v>140.94830406357241</v>
      </c>
      <c r="AP16" s="80">
        <f t="shared" si="565"/>
        <v>140.94830406357241</v>
      </c>
      <c r="AQ16" s="80">
        <f t="shared" si="565"/>
        <v>140.94830406357241</v>
      </c>
      <c r="AR16" s="80">
        <f t="shared" si="565"/>
        <v>140.94830406357241</v>
      </c>
      <c r="AS16" s="80">
        <f t="shared" si="565"/>
        <v>140.94830406357241</v>
      </c>
      <c r="AT16" s="80">
        <f t="shared" si="565"/>
        <v>140.94830406357241</v>
      </c>
      <c r="AU16" s="80">
        <f t="shared" si="565"/>
        <v>140.94830406357241</v>
      </c>
      <c r="AV16" s="80">
        <f t="shared" si="565"/>
        <v>140.94830406357241</v>
      </c>
      <c r="AW16" s="80">
        <f t="shared" si="565"/>
        <v>140.94830406357241</v>
      </c>
      <c r="AX16" s="80">
        <f t="shared" si="565"/>
        <v>140.94830406357241</v>
      </c>
      <c r="AY16" s="80">
        <f t="shared" si="565"/>
        <v>140.94830406357241</v>
      </c>
      <c r="AZ16" s="80">
        <f t="shared" si="565"/>
        <v>140.94830406357241</v>
      </c>
      <c r="BA16" s="80">
        <f t="shared" si="565"/>
        <v>140.94830406357241</v>
      </c>
      <c r="BB16" s="80">
        <f t="shared" si="565"/>
        <v>140.94830406357241</v>
      </c>
      <c r="BC16" s="80">
        <f t="shared" si="565"/>
        <v>140.94830406357241</v>
      </c>
      <c r="BD16" s="80">
        <f t="shared" si="565"/>
        <v>140.94830406357241</v>
      </c>
      <c r="BE16" s="80">
        <f t="shared" si="565"/>
        <v>140.94830406357241</v>
      </c>
      <c r="BF16" s="80">
        <f t="shared" si="565"/>
        <v>140.94830406357241</v>
      </c>
      <c r="BG16" s="80">
        <f t="shared" si="565"/>
        <v>140.94830406357241</v>
      </c>
      <c r="BH16" s="80">
        <f t="shared" si="565"/>
        <v>140.94830406357241</v>
      </c>
      <c r="BI16" s="80">
        <f t="shared" si="565"/>
        <v>140.94830406357241</v>
      </c>
      <c r="BJ16" s="80">
        <f t="shared" si="565"/>
        <v>140.94830406357241</v>
      </c>
      <c r="BK16" s="80">
        <f t="shared" si="565"/>
        <v>140.94830406357241</v>
      </c>
      <c r="BL16" s="80">
        <f t="shared" si="565"/>
        <v>140.94830406357241</v>
      </c>
      <c r="BM16" s="80">
        <f t="shared" si="565"/>
        <v>140.94830406357241</v>
      </c>
      <c r="BN16" s="80">
        <f t="shared" ref="BN16:DY16" si="566">CMM_3</f>
        <v>140.94830406357241</v>
      </c>
      <c r="BO16" s="80">
        <f t="shared" si="566"/>
        <v>140.94830406357241</v>
      </c>
      <c r="BP16" s="80">
        <f t="shared" si="566"/>
        <v>140.94830406357241</v>
      </c>
      <c r="BQ16" s="80">
        <f t="shared" si="566"/>
        <v>140.94830406357241</v>
      </c>
      <c r="BR16" s="80">
        <f t="shared" si="566"/>
        <v>140.94830406357241</v>
      </c>
      <c r="BS16" s="80">
        <f t="shared" si="566"/>
        <v>140.94830406357241</v>
      </c>
      <c r="BT16" s="80">
        <f t="shared" si="566"/>
        <v>140.94830406357241</v>
      </c>
      <c r="BU16" s="80">
        <f t="shared" si="566"/>
        <v>140.94830406357241</v>
      </c>
      <c r="BV16" s="80">
        <f t="shared" si="566"/>
        <v>140.94830406357241</v>
      </c>
      <c r="BW16" s="80">
        <f t="shared" si="566"/>
        <v>140.94830406357241</v>
      </c>
      <c r="BX16" s="80">
        <f t="shared" si="566"/>
        <v>140.94830406357241</v>
      </c>
      <c r="BY16" s="80">
        <f t="shared" si="566"/>
        <v>140.94830406357241</v>
      </c>
      <c r="BZ16" s="80">
        <f t="shared" si="566"/>
        <v>140.94830406357241</v>
      </c>
      <c r="CA16" s="80">
        <f t="shared" si="566"/>
        <v>140.94830406357241</v>
      </c>
      <c r="CB16" s="80">
        <f t="shared" si="566"/>
        <v>140.94830406357241</v>
      </c>
      <c r="CC16" s="80">
        <f t="shared" si="566"/>
        <v>140.94830406357241</v>
      </c>
      <c r="CD16" s="80">
        <f t="shared" si="566"/>
        <v>140.94830406357241</v>
      </c>
      <c r="CE16" s="80">
        <f t="shared" si="566"/>
        <v>140.94830406357241</v>
      </c>
      <c r="CF16" s="80">
        <f t="shared" si="566"/>
        <v>140.94830406357241</v>
      </c>
      <c r="CG16" s="80">
        <f t="shared" si="566"/>
        <v>140.94830406357241</v>
      </c>
      <c r="CH16" s="80">
        <f t="shared" si="566"/>
        <v>140.94830406357241</v>
      </c>
      <c r="CI16" s="80">
        <f t="shared" si="566"/>
        <v>140.94830406357241</v>
      </c>
      <c r="CJ16" s="80">
        <f t="shared" si="566"/>
        <v>140.94830406357241</v>
      </c>
      <c r="CK16" s="80">
        <f t="shared" si="566"/>
        <v>140.94830406357241</v>
      </c>
      <c r="CL16" s="80">
        <f t="shared" si="566"/>
        <v>140.94830406357241</v>
      </c>
      <c r="CM16" s="80">
        <f t="shared" si="566"/>
        <v>140.94830406357241</v>
      </c>
      <c r="CN16" s="80">
        <f t="shared" si="566"/>
        <v>140.94830406357241</v>
      </c>
      <c r="CO16" s="80">
        <f t="shared" si="566"/>
        <v>140.94830406357241</v>
      </c>
      <c r="CP16" s="80">
        <f t="shared" si="566"/>
        <v>140.94830406357241</v>
      </c>
      <c r="CQ16" s="80">
        <f t="shared" si="566"/>
        <v>140.94830406357241</v>
      </c>
      <c r="CR16" s="80">
        <f t="shared" si="566"/>
        <v>140.94830406357241</v>
      </c>
      <c r="CS16" s="80">
        <f t="shared" si="566"/>
        <v>140.94830406357241</v>
      </c>
      <c r="CT16" s="80">
        <f t="shared" si="566"/>
        <v>140.94830406357241</v>
      </c>
      <c r="CU16" s="80">
        <f t="shared" si="566"/>
        <v>140.94830406357241</v>
      </c>
      <c r="CV16" s="80">
        <f t="shared" si="566"/>
        <v>140.94830406357241</v>
      </c>
      <c r="CW16" s="80">
        <f t="shared" si="566"/>
        <v>140.94830406357241</v>
      </c>
      <c r="CX16" s="80">
        <f t="shared" si="566"/>
        <v>140.94830406357241</v>
      </c>
      <c r="CY16" s="80">
        <f t="shared" si="566"/>
        <v>140.94830406357241</v>
      </c>
      <c r="CZ16" s="80">
        <f t="shared" si="566"/>
        <v>140.94830406357241</v>
      </c>
      <c r="DA16" s="80">
        <f t="shared" si="566"/>
        <v>140.94830406357241</v>
      </c>
      <c r="DB16" s="80">
        <f t="shared" si="566"/>
        <v>140.94830406357241</v>
      </c>
      <c r="DC16" s="80">
        <f t="shared" si="566"/>
        <v>140.94830406357241</v>
      </c>
      <c r="DD16" s="80">
        <f t="shared" si="566"/>
        <v>140.94830406357241</v>
      </c>
      <c r="DE16" s="80">
        <f t="shared" si="566"/>
        <v>140.94830406357241</v>
      </c>
      <c r="DF16" s="80">
        <f t="shared" si="566"/>
        <v>140.94830406357241</v>
      </c>
      <c r="DG16" s="80">
        <f t="shared" si="566"/>
        <v>140.94830406357241</v>
      </c>
      <c r="DH16" s="80">
        <f t="shared" si="566"/>
        <v>140.94830406357241</v>
      </c>
      <c r="DI16" s="80">
        <f t="shared" si="566"/>
        <v>140.94830406357241</v>
      </c>
      <c r="DJ16" s="80">
        <f t="shared" si="566"/>
        <v>140.94830406357241</v>
      </c>
      <c r="DK16" s="80">
        <f t="shared" si="566"/>
        <v>140.94830406357241</v>
      </c>
      <c r="DL16" s="80">
        <f t="shared" si="566"/>
        <v>140.94830406357241</v>
      </c>
      <c r="DM16" s="80">
        <f t="shared" si="566"/>
        <v>140.94830406357241</v>
      </c>
      <c r="DN16" s="80">
        <f t="shared" si="566"/>
        <v>140.94830406357241</v>
      </c>
      <c r="DO16" s="80">
        <f t="shared" si="566"/>
        <v>140.94830406357241</v>
      </c>
      <c r="DP16" s="80">
        <f t="shared" si="566"/>
        <v>140.94830406357241</v>
      </c>
      <c r="DQ16" s="80">
        <f t="shared" si="566"/>
        <v>140.94830406357241</v>
      </c>
      <c r="DR16" s="80">
        <f t="shared" si="566"/>
        <v>140.94830406357241</v>
      </c>
      <c r="DS16" s="80">
        <f t="shared" si="566"/>
        <v>140.94830406357241</v>
      </c>
      <c r="DT16" s="80">
        <f t="shared" si="566"/>
        <v>140.94830406357241</v>
      </c>
      <c r="DU16" s="80">
        <f t="shared" si="566"/>
        <v>140.94830406357241</v>
      </c>
      <c r="DV16" s="80">
        <f t="shared" si="566"/>
        <v>140.94830406357241</v>
      </c>
      <c r="DW16" s="80">
        <f t="shared" si="566"/>
        <v>140.94830406357241</v>
      </c>
      <c r="DX16" s="80">
        <f t="shared" si="566"/>
        <v>140.94830406357241</v>
      </c>
      <c r="DY16" s="80">
        <f t="shared" si="566"/>
        <v>140.94830406357241</v>
      </c>
      <c r="DZ16" s="80">
        <f t="shared" ref="DZ16:GK16" si="567">CMM_3</f>
        <v>140.94830406357241</v>
      </c>
      <c r="EA16" s="80">
        <f t="shared" si="567"/>
        <v>140.94830406357241</v>
      </c>
      <c r="EB16" s="80">
        <f t="shared" si="567"/>
        <v>140.94830406357241</v>
      </c>
      <c r="EC16" s="80">
        <f t="shared" si="567"/>
        <v>140.94830406357241</v>
      </c>
      <c r="ED16" s="80">
        <f t="shared" si="567"/>
        <v>140.94830406357241</v>
      </c>
      <c r="EE16" s="80">
        <f t="shared" si="567"/>
        <v>140.94830406357241</v>
      </c>
      <c r="EF16" s="80">
        <f t="shared" si="567"/>
        <v>140.94830406357241</v>
      </c>
      <c r="EG16" s="80">
        <f t="shared" si="567"/>
        <v>140.94830406357241</v>
      </c>
      <c r="EH16" s="80">
        <f t="shared" si="567"/>
        <v>140.94830406357241</v>
      </c>
      <c r="EI16" s="80">
        <f t="shared" si="567"/>
        <v>140.94830406357241</v>
      </c>
      <c r="EJ16" s="80">
        <f t="shared" si="567"/>
        <v>140.94830406357241</v>
      </c>
      <c r="EK16" s="80">
        <f t="shared" si="567"/>
        <v>140.94830406357241</v>
      </c>
      <c r="EL16" s="80">
        <f t="shared" si="567"/>
        <v>140.94830406357241</v>
      </c>
      <c r="EM16" s="80">
        <f t="shared" si="567"/>
        <v>140.94830406357241</v>
      </c>
      <c r="EN16" s="80">
        <f t="shared" si="567"/>
        <v>140.94830406357241</v>
      </c>
      <c r="EO16" s="80">
        <f t="shared" si="567"/>
        <v>140.94830406357241</v>
      </c>
      <c r="EP16" s="80">
        <f t="shared" si="567"/>
        <v>140.94830406357241</v>
      </c>
      <c r="EQ16" s="80">
        <f t="shared" si="567"/>
        <v>140.94830406357241</v>
      </c>
      <c r="ER16" s="80">
        <f t="shared" si="567"/>
        <v>140.94830406357241</v>
      </c>
      <c r="ES16" s="80">
        <f t="shared" si="567"/>
        <v>140.94830406357241</v>
      </c>
      <c r="ET16" s="80">
        <f t="shared" si="567"/>
        <v>140.94830406357241</v>
      </c>
      <c r="EU16" s="80">
        <f t="shared" si="567"/>
        <v>140.94830406357241</v>
      </c>
      <c r="EV16" s="80">
        <f t="shared" si="567"/>
        <v>140.94830406357241</v>
      </c>
      <c r="EW16" s="80">
        <f t="shared" si="567"/>
        <v>140.94830406357241</v>
      </c>
      <c r="EX16" s="80">
        <f t="shared" si="567"/>
        <v>140.94830406357241</v>
      </c>
      <c r="EY16" s="80">
        <f t="shared" si="567"/>
        <v>140.94830406357241</v>
      </c>
      <c r="EZ16" s="80">
        <f t="shared" si="567"/>
        <v>140.94830406357241</v>
      </c>
      <c r="FA16" s="80">
        <f t="shared" si="567"/>
        <v>140.94830406357241</v>
      </c>
      <c r="FB16" s="80">
        <f t="shared" si="567"/>
        <v>140.94830406357241</v>
      </c>
      <c r="FC16" s="80">
        <f t="shared" si="567"/>
        <v>140.94830406357241</v>
      </c>
      <c r="FD16" s="80">
        <f t="shared" si="567"/>
        <v>140.94830406357241</v>
      </c>
      <c r="FE16" s="80">
        <f t="shared" si="567"/>
        <v>140.94830406357241</v>
      </c>
      <c r="FF16" s="80">
        <f t="shared" si="567"/>
        <v>140.94830406357241</v>
      </c>
      <c r="FG16" s="80">
        <f t="shared" si="567"/>
        <v>140.94830406357241</v>
      </c>
      <c r="FH16" s="80">
        <f t="shared" si="567"/>
        <v>140.94830406357241</v>
      </c>
      <c r="FI16" s="80">
        <f t="shared" si="567"/>
        <v>140.94830406357241</v>
      </c>
      <c r="FJ16" s="80">
        <f t="shared" si="567"/>
        <v>140.94830406357241</v>
      </c>
      <c r="FK16" s="80">
        <f t="shared" si="567"/>
        <v>140.94830406357241</v>
      </c>
      <c r="FL16" s="80">
        <f t="shared" si="567"/>
        <v>140.94830406357241</v>
      </c>
      <c r="FM16" s="80">
        <f t="shared" si="567"/>
        <v>140.94830406357241</v>
      </c>
      <c r="FN16" s="80">
        <f t="shared" si="567"/>
        <v>140.94830406357241</v>
      </c>
      <c r="FO16" s="80">
        <f t="shared" si="567"/>
        <v>140.94830406357241</v>
      </c>
      <c r="FP16" s="80">
        <f t="shared" si="567"/>
        <v>140.94830406357241</v>
      </c>
      <c r="FQ16" s="80">
        <f t="shared" si="567"/>
        <v>140.94830406357241</v>
      </c>
      <c r="FR16" s="80">
        <f t="shared" si="567"/>
        <v>140.94830406357241</v>
      </c>
      <c r="FS16" s="80">
        <f t="shared" si="567"/>
        <v>140.94830406357241</v>
      </c>
      <c r="FT16" s="80">
        <f t="shared" si="567"/>
        <v>140.94830406357241</v>
      </c>
      <c r="FU16" s="80">
        <f t="shared" si="567"/>
        <v>140.94830406357241</v>
      </c>
      <c r="FV16" s="80">
        <f t="shared" si="567"/>
        <v>140.94830406357241</v>
      </c>
      <c r="FW16" s="80">
        <f t="shared" si="567"/>
        <v>140.94830406357241</v>
      </c>
      <c r="FX16" s="80">
        <f t="shared" si="567"/>
        <v>140.94830406357241</v>
      </c>
      <c r="FY16" s="80">
        <f t="shared" si="567"/>
        <v>140.94830406357241</v>
      </c>
      <c r="FZ16" s="80">
        <f t="shared" si="567"/>
        <v>140.94830406357241</v>
      </c>
      <c r="GA16" s="80">
        <f t="shared" si="567"/>
        <v>140.94830406357241</v>
      </c>
      <c r="GB16" s="80">
        <f t="shared" si="567"/>
        <v>140.94830406357241</v>
      </c>
      <c r="GC16" s="80">
        <f t="shared" si="567"/>
        <v>140.94830406357241</v>
      </c>
      <c r="GD16" s="80">
        <f t="shared" si="567"/>
        <v>140.94830406357241</v>
      </c>
      <c r="GE16" s="80">
        <f t="shared" si="567"/>
        <v>140.94830406357241</v>
      </c>
      <c r="GF16" s="80">
        <f t="shared" si="567"/>
        <v>140.94830406357241</v>
      </c>
      <c r="GG16" s="80">
        <f t="shared" si="567"/>
        <v>140.94830406357241</v>
      </c>
      <c r="GH16" s="80">
        <f t="shared" si="567"/>
        <v>140.94830406357241</v>
      </c>
      <c r="GI16" s="80">
        <f t="shared" si="567"/>
        <v>140.94830406357241</v>
      </c>
      <c r="GJ16" s="80">
        <f t="shared" si="567"/>
        <v>140.94830406357241</v>
      </c>
      <c r="GK16" s="80">
        <f t="shared" si="567"/>
        <v>140.94830406357241</v>
      </c>
      <c r="GL16" s="80">
        <f t="shared" ref="GL16:IW16" si="568">CMM_3</f>
        <v>140.94830406357241</v>
      </c>
      <c r="GM16" s="80">
        <f t="shared" si="568"/>
        <v>140.94830406357241</v>
      </c>
      <c r="GN16" s="80">
        <f t="shared" si="568"/>
        <v>140.94830406357241</v>
      </c>
      <c r="GO16" s="80">
        <f t="shared" si="568"/>
        <v>140.94830406357241</v>
      </c>
      <c r="GP16" s="80">
        <f t="shared" si="568"/>
        <v>140.94830406357241</v>
      </c>
      <c r="GQ16" s="80">
        <f t="shared" si="568"/>
        <v>140.94830406357241</v>
      </c>
      <c r="GR16" s="80">
        <f t="shared" si="568"/>
        <v>140.94830406357241</v>
      </c>
      <c r="GS16" s="80">
        <f t="shared" si="568"/>
        <v>140.94830406357241</v>
      </c>
      <c r="GT16" s="80">
        <f t="shared" si="568"/>
        <v>140.94830406357241</v>
      </c>
      <c r="GU16" s="80">
        <f t="shared" si="568"/>
        <v>140.94830406357241</v>
      </c>
      <c r="GV16" s="80">
        <f t="shared" si="568"/>
        <v>140.94830406357241</v>
      </c>
      <c r="GW16" s="80">
        <f t="shared" si="568"/>
        <v>140.94830406357241</v>
      </c>
      <c r="GX16" s="80">
        <f t="shared" si="568"/>
        <v>140.94830406357241</v>
      </c>
      <c r="GY16" s="80">
        <f t="shared" si="568"/>
        <v>140.94830406357241</v>
      </c>
      <c r="GZ16" s="80">
        <f t="shared" si="568"/>
        <v>140.94830406357241</v>
      </c>
      <c r="HA16" s="80">
        <f t="shared" si="568"/>
        <v>140.94830406357241</v>
      </c>
      <c r="HB16" s="80">
        <f t="shared" si="568"/>
        <v>140.94830406357241</v>
      </c>
      <c r="HC16" s="80">
        <f t="shared" si="568"/>
        <v>140.94830406357241</v>
      </c>
      <c r="HD16" s="80">
        <f t="shared" si="568"/>
        <v>140.94830406357241</v>
      </c>
      <c r="HE16" s="80">
        <f t="shared" si="568"/>
        <v>140.94830406357241</v>
      </c>
      <c r="HF16" s="80">
        <f t="shared" si="568"/>
        <v>140.94830406357241</v>
      </c>
      <c r="HG16" s="80">
        <f t="shared" si="568"/>
        <v>140.94830406357241</v>
      </c>
      <c r="HH16" s="80">
        <f t="shared" si="568"/>
        <v>140.94830406357241</v>
      </c>
      <c r="HI16" s="80">
        <f t="shared" si="568"/>
        <v>140.94830406357241</v>
      </c>
      <c r="HJ16" s="80">
        <f t="shared" si="568"/>
        <v>140.94830406357241</v>
      </c>
      <c r="HK16" s="80">
        <f t="shared" si="568"/>
        <v>140.94830406357241</v>
      </c>
      <c r="HL16" s="80">
        <f t="shared" si="568"/>
        <v>140.94830406357241</v>
      </c>
      <c r="HM16" s="80">
        <f t="shared" si="568"/>
        <v>140.94830406357241</v>
      </c>
      <c r="HN16" s="80">
        <f t="shared" si="568"/>
        <v>140.94830406357241</v>
      </c>
      <c r="HO16" s="80">
        <f t="shared" si="568"/>
        <v>140.94830406357241</v>
      </c>
      <c r="HP16" s="80">
        <f t="shared" si="568"/>
        <v>140.94830406357241</v>
      </c>
      <c r="HQ16" s="80">
        <f t="shared" si="568"/>
        <v>140.94830406357241</v>
      </c>
      <c r="HR16" s="80">
        <f t="shared" si="568"/>
        <v>140.94830406357241</v>
      </c>
      <c r="HS16" s="80">
        <f t="shared" si="568"/>
        <v>140.94830406357241</v>
      </c>
      <c r="HT16" s="80">
        <f t="shared" si="568"/>
        <v>140.94830406357241</v>
      </c>
      <c r="HU16" s="80">
        <f t="shared" si="568"/>
        <v>140.94830406357241</v>
      </c>
      <c r="HV16" s="80">
        <f t="shared" si="568"/>
        <v>140.94830406357241</v>
      </c>
      <c r="HW16" s="80">
        <f t="shared" si="568"/>
        <v>140.94830406357241</v>
      </c>
      <c r="HX16" s="80">
        <f t="shared" si="568"/>
        <v>140.94830406357241</v>
      </c>
      <c r="HY16" s="80">
        <f t="shared" si="568"/>
        <v>140.94830406357241</v>
      </c>
      <c r="HZ16" s="80">
        <f t="shared" si="568"/>
        <v>140.94830406357241</v>
      </c>
      <c r="IA16" s="80">
        <f t="shared" si="568"/>
        <v>140.94830406357241</v>
      </c>
      <c r="IB16" s="80">
        <f t="shared" si="568"/>
        <v>140.94830406357241</v>
      </c>
      <c r="IC16" s="80">
        <f t="shared" si="568"/>
        <v>140.94830406357241</v>
      </c>
      <c r="ID16" s="80">
        <f t="shared" si="568"/>
        <v>140.94830406357241</v>
      </c>
      <c r="IE16" s="80">
        <f t="shared" si="568"/>
        <v>140.94830406357241</v>
      </c>
      <c r="IF16" s="80">
        <f t="shared" si="568"/>
        <v>140.94830406357241</v>
      </c>
      <c r="IG16" s="80">
        <f t="shared" si="568"/>
        <v>140.94830406357241</v>
      </c>
      <c r="IH16" s="80">
        <f t="shared" si="568"/>
        <v>140.94830406357241</v>
      </c>
      <c r="II16" s="80">
        <f t="shared" si="568"/>
        <v>140.94830406357241</v>
      </c>
      <c r="IJ16" s="80">
        <f t="shared" si="568"/>
        <v>140.94830406357241</v>
      </c>
      <c r="IK16" s="80">
        <f t="shared" si="568"/>
        <v>140.94830406357241</v>
      </c>
      <c r="IL16" s="80">
        <f t="shared" si="568"/>
        <v>140.94830406357241</v>
      </c>
      <c r="IM16" s="80">
        <f t="shared" si="568"/>
        <v>140.94830406357241</v>
      </c>
      <c r="IN16" s="80">
        <f t="shared" si="568"/>
        <v>140.94830406357241</v>
      </c>
      <c r="IO16" s="80">
        <f t="shared" si="568"/>
        <v>140.94830406357241</v>
      </c>
      <c r="IP16" s="80">
        <f t="shared" si="568"/>
        <v>140.94830406357241</v>
      </c>
      <c r="IQ16" s="80">
        <f t="shared" si="568"/>
        <v>140.94830406357241</v>
      </c>
      <c r="IR16" s="80">
        <f t="shared" si="568"/>
        <v>140.94830406357241</v>
      </c>
      <c r="IS16" s="80">
        <f t="shared" si="568"/>
        <v>140.94830406357241</v>
      </c>
      <c r="IT16" s="80">
        <f t="shared" si="568"/>
        <v>140.94830406357241</v>
      </c>
      <c r="IU16" s="80">
        <f t="shared" si="568"/>
        <v>140.94830406357241</v>
      </c>
      <c r="IV16" s="80">
        <f t="shared" si="568"/>
        <v>140.94830406357241</v>
      </c>
      <c r="IW16" s="80">
        <f t="shared" si="568"/>
        <v>140.94830406357241</v>
      </c>
      <c r="IX16" s="80">
        <f t="shared" ref="IX16:KO16" si="569">CMM_3</f>
        <v>140.94830406357241</v>
      </c>
      <c r="IY16" s="80">
        <f t="shared" si="569"/>
        <v>140.94830406357241</v>
      </c>
      <c r="IZ16" s="80">
        <f t="shared" si="569"/>
        <v>140.94830406357241</v>
      </c>
      <c r="JA16" s="80">
        <f t="shared" si="569"/>
        <v>140.94830406357241</v>
      </c>
      <c r="JB16" s="80">
        <f t="shared" si="569"/>
        <v>140.94830406357241</v>
      </c>
      <c r="JC16" s="80">
        <f t="shared" si="569"/>
        <v>140.94830406357241</v>
      </c>
      <c r="JD16" s="80">
        <f t="shared" si="569"/>
        <v>140.94830406357241</v>
      </c>
      <c r="JE16" s="80">
        <f t="shared" si="569"/>
        <v>140.94830406357241</v>
      </c>
      <c r="JF16" s="80">
        <f t="shared" si="569"/>
        <v>140.94830406357241</v>
      </c>
      <c r="JG16" s="80">
        <f t="shared" si="569"/>
        <v>140.94830406357241</v>
      </c>
      <c r="JH16" s="80">
        <f t="shared" si="569"/>
        <v>140.94830406357241</v>
      </c>
      <c r="JI16" s="80">
        <f t="shared" si="569"/>
        <v>140.94830406357241</v>
      </c>
      <c r="JJ16" s="80">
        <f t="shared" si="569"/>
        <v>140.94830406357241</v>
      </c>
      <c r="JK16" s="80">
        <f t="shared" si="569"/>
        <v>140.94830406357241</v>
      </c>
      <c r="JL16" s="80">
        <f t="shared" si="569"/>
        <v>140.94830406357241</v>
      </c>
      <c r="JM16" s="80">
        <f t="shared" si="569"/>
        <v>140.94830406357241</v>
      </c>
      <c r="JN16" s="80">
        <f t="shared" si="569"/>
        <v>140.94830406357241</v>
      </c>
      <c r="JO16" s="80">
        <f t="shared" si="569"/>
        <v>140.94830406357241</v>
      </c>
      <c r="JP16" s="80">
        <f t="shared" si="569"/>
        <v>140.94830406357241</v>
      </c>
      <c r="JQ16" s="80">
        <f t="shared" si="569"/>
        <v>140.94830406357241</v>
      </c>
      <c r="JR16" s="80">
        <f t="shared" si="569"/>
        <v>140.94830406357241</v>
      </c>
      <c r="JS16" s="80">
        <f t="shared" si="569"/>
        <v>140.94830406357241</v>
      </c>
      <c r="JT16" s="80">
        <f t="shared" si="569"/>
        <v>140.94830406357241</v>
      </c>
      <c r="JU16" s="80">
        <f t="shared" si="569"/>
        <v>140.94830406357241</v>
      </c>
      <c r="JV16" s="80">
        <f t="shared" si="569"/>
        <v>140.94830406357241</v>
      </c>
      <c r="JW16" s="80">
        <f t="shared" si="569"/>
        <v>140.94830406357241</v>
      </c>
      <c r="JX16" s="80">
        <f t="shared" si="569"/>
        <v>140.94830406357241</v>
      </c>
      <c r="JY16" s="80">
        <f t="shared" si="569"/>
        <v>140.94830406357241</v>
      </c>
      <c r="JZ16" s="80">
        <f t="shared" si="569"/>
        <v>140.94830406357241</v>
      </c>
      <c r="KA16" s="80">
        <f t="shared" si="569"/>
        <v>140.94830406357241</v>
      </c>
      <c r="KB16" s="80">
        <f t="shared" si="569"/>
        <v>140.94830406357241</v>
      </c>
      <c r="KC16" s="80">
        <f t="shared" si="569"/>
        <v>140.94830406357241</v>
      </c>
      <c r="KD16" s="80">
        <f t="shared" si="569"/>
        <v>140.94830406357241</v>
      </c>
      <c r="KE16" s="80">
        <f t="shared" si="569"/>
        <v>140.94830406357241</v>
      </c>
      <c r="KF16" s="80">
        <f t="shared" si="569"/>
        <v>140.94830406357241</v>
      </c>
      <c r="KG16" s="80">
        <f t="shared" si="569"/>
        <v>140.94830406357241</v>
      </c>
      <c r="KH16" s="80">
        <f t="shared" si="569"/>
        <v>140.94830406357241</v>
      </c>
      <c r="KI16" s="80">
        <f t="shared" si="569"/>
        <v>140.94830406357241</v>
      </c>
      <c r="KJ16" s="80">
        <f t="shared" si="569"/>
        <v>140.94830406357241</v>
      </c>
      <c r="KK16" s="80">
        <f t="shared" si="569"/>
        <v>140.94830406357241</v>
      </c>
      <c r="KL16" s="80">
        <f t="shared" si="569"/>
        <v>140.94830406357241</v>
      </c>
      <c r="KM16" s="80">
        <f t="shared" si="569"/>
        <v>140.94830406357241</v>
      </c>
      <c r="KN16" s="80">
        <f t="shared" si="569"/>
        <v>140.94830406357241</v>
      </c>
      <c r="KO16" s="80">
        <f t="shared" si="569"/>
        <v>140.94830406357241</v>
      </c>
    </row>
    <row r="17" spans="1:301" s="82" customFormat="1" x14ac:dyDescent="0.2">
      <c r="A17" s="32" t="s">
        <v>223</v>
      </c>
      <c r="B17" s="81">
        <f t="shared" ref="B17:BM17" si="570">SUM(B18:B20)</f>
        <v>732.93118113057665</v>
      </c>
      <c r="C17" s="81">
        <f t="shared" si="570"/>
        <v>732.93118113057665</v>
      </c>
      <c r="D17" s="81">
        <f t="shared" si="570"/>
        <v>732.93118113057665</v>
      </c>
      <c r="E17" s="81">
        <f t="shared" si="570"/>
        <v>732.93118113057665</v>
      </c>
      <c r="F17" s="81">
        <f t="shared" si="570"/>
        <v>732.93118113057665</v>
      </c>
      <c r="G17" s="81">
        <f t="shared" si="570"/>
        <v>732.93118113057665</v>
      </c>
      <c r="H17" s="81">
        <f t="shared" si="570"/>
        <v>732.93118113057665</v>
      </c>
      <c r="I17" s="81">
        <f t="shared" si="570"/>
        <v>732.93118113057665</v>
      </c>
      <c r="J17" s="81">
        <f t="shared" si="570"/>
        <v>732.93118113057665</v>
      </c>
      <c r="K17" s="81">
        <f t="shared" si="570"/>
        <v>732.93118113057665</v>
      </c>
      <c r="L17" s="81">
        <f t="shared" si="570"/>
        <v>732.93118113057665</v>
      </c>
      <c r="M17" s="81">
        <f t="shared" si="570"/>
        <v>732.93118113057665</v>
      </c>
      <c r="N17" s="81">
        <f t="shared" si="570"/>
        <v>732.93118113057665</v>
      </c>
      <c r="O17" s="81">
        <f t="shared" si="570"/>
        <v>732.93118113057665</v>
      </c>
      <c r="P17" s="81">
        <f t="shared" si="570"/>
        <v>732.93118113057665</v>
      </c>
      <c r="Q17" s="81">
        <f t="shared" si="570"/>
        <v>732.93118113057665</v>
      </c>
      <c r="R17" s="81">
        <f t="shared" si="570"/>
        <v>732.93118113057665</v>
      </c>
      <c r="S17" s="81">
        <f t="shared" si="570"/>
        <v>732.93118113057665</v>
      </c>
      <c r="T17" s="81">
        <f t="shared" si="570"/>
        <v>732.93118113057665</v>
      </c>
      <c r="U17" s="81">
        <f t="shared" si="570"/>
        <v>732.93118113057665</v>
      </c>
      <c r="V17" s="81">
        <f t="shared" si="570"/>
        <v>732.93118113057665</v>
      </c>
      <c r="W17" s="81">
        <f t="shared" si="570"/>
        <v>732.93118113057665</v>
      </c>
      <c r="X17" s="81">
        <f t="shared" si="570"/>
        <v>732.93118113057665</v>
      </c>
      <c r="Y17" s="81">
        <f t="shared" si="570"/>
        <v>732.93118113057665</v>
      </c>
      <c r="Z17" s="81">
        <f t="shared" si="570"/>
        <v>732.93118113057665</v>
      </c>
      <c r="AA17" s="81">
        <f t="shared" si="570"/>
        <v>732.93118113057665</v>
      </c>
      <c r="AB17" s="81">
        <f t="shared" si="570"/>
        <v>732.93118113057665</v>
      </c>
      <c r="AC17" s="81">
        <f t="shared" si="570"/>
        <v>732.93118113057665</v>
      </c>
      <c r="AD17" s="81">
        <f t="shared" si="570"/>
        <v>732.93118113057665</v>
      </c>
      <c r="AE17" s="81">
        <f t="shared" si="570"/>
        <v>732.93118113057665</v>
      </c>
      <c r="AF17" s="81">
        <f t="shared" si="570"/>
        <v>732.93118113057665</v>
      </c>
      <c r="AG17" s="81">
        <f t="shared" si="570"/>
        <v>732.93118113057665</v>
      </c>
      <c r="AH17" s="81">
        <f t="shared" si="570"/>
        <v>732.93118113057665</v>
      </c>
      <c r="AI17" s="81">
        <f t="shared" si="570"/>
        <v>732.93118113057665</v>
      </c>
      <c r="AJ17" s="81">
        <f t="shared" si="570"/>
        <v>732.93118113057665</v>
      </c>
      <c r="AK17" s="81">
        <f t="shared" si="570"/>
        <v>732.93118113057665</v>
      </c>
      <c r="AL17" s="81">
        <f t="shared" si="570"/>
        <v>732.93118113057665</v>
      </c>
      <c r="AM17" s="81">
        <f t="shared" si="570"/>
        <v>732.93118113057665</v>
      </c>
      <c r="AN17" s="81">
        <f t="shared" si="570"/>
        <v>732.93118113057665</v>
      </c>
      <c r="AO17" s="81">
        <f t="shared" si="570"/>
        <v>732.93118113057665</v>
      </c>
      <c r="AP17" s="81">
        <f t="shared" si="570"/>
        <v>732.93118113057665</v>
      </c>
      <c r="AQ17" s="81">
        <f t="shared" si="570"/>
        <v>732.93118113057665</v>
      </c>
      <c r="AR17" s="81">
        <f t="shared" si="570"/>
        <v>732.93118113057665</v>
      </c>
      <c r="AS17" s="81">
        <f t="shared" si="570"/>
        <v>732.93118113057665</v>
      </c>
      <c r="AT17" s="81">
        <f t="shared" si="570"/>
        <v>732.93118113057665</v>
      </c>
      <c r="AU17" s="81">
        <f t="shared" si="570"/>
        <v>732.93118113057665</v>
      </c>
      <c r="AV17" s="81">
        <f t="shared" si="570"/>
        <v>732.93118113057665</v>
      </c>
      <c r="AW17" s="81">
        <f t="shared" si="570"/>
        <v>732.93118113057665</v>
      </c>
      <c r="AX17" s="81">
        <f t="shared" si="570"/>
        <v>732.93118113057665</v>
      </c>
      <c r="AY17" s="81">
        <f t="shared" si="570"/>
        <v>732.93118113057665</v>
      </c>
      <c r="AZ17" s="81">
        <f t="shared" si="570"/>
        <v>732.93118113057665</v>
      </c>
      <c r="BA17" s="81">
        <f t="shared" si="570"/>
        <v>732.93118113057665</v>
      </c>
      <c r="BB17" s="81">
        <f t="shared" si="570"/>
        <v>732.93118113057665</v>
      </c>
      <c r="BC17" s="81">
        <f t="shared" si="570"/>
        <v>732.93118113057665</v>
      </c>
      <c r="BD17" s="81">
        <f t="shared" si="570"/>
        <v>732.93118113057665</v>
      </c>
      <c r="BE17" s="81">
        <f t="shared" si="570"/>
        <v>732.93118113057665</v>
      </c>
      <c r="BF17" s="81">
        <f t="shared" si="570"/>
        <v>732.93118113057665</v>
      </c>
      <c r="BG17" s="81">
        <f t="shared" si="570"/>
        <v>732.93118113057665</v>
      </c>
      <c r="BH17" s="81">
        <f t="shared" si="570"/>
        <v>732.93118113057665</v>
      </c>
      <c r="BI17" s="81">
        <f t="shared" si="570"/>
        <v>732.93118113057665</v>
      </c>
      <c r="BJ17" s="81">
        <f t="shared" si="570"/>
        <v>732.93118113057665</v>
      </c>
      <c r="BK17" s="81">
        <f t="shared" si="570"/>
        <v>732.93118113057665</v>
      </c>
      <c r="BL17" s="81">
        <f t="shared" si="570"/>
        <v>732.93118113057665</v>
      </c>
      <c r="BM17" s="81">
        <f t="shared" si="570"/>
        <v>732.93118113057665</v>
      </c>
      <c r="BN17" s="81">
        <f t="shared" ref="BN17:DY17" si="571">SUM(BN18:BN20)</f>
        <v>732.93118113057665</v>
      </c>
      <c r="BO17" s="81">
        <f t="shared" si="571"/>
        <v>732.93118113057665</v>
      </c>
      <c r="BP17" s="81">
        <f t="shared" si="571"/>
        <v>732.93118113057665</v>
      </c>
      <c r="BQ17" s="81">
        <f t="shared" si="571"/>
        <v>732.93118113057665</v>
      </c>
      <c r="BR17" s="81">
        <f t="shared" si="571"/>
        <v>732.93118113057665</v>
      </c>
      <c r="BS17" s="81">
        <f t="shared" si="571"/>
        <v>732.93118113057665</v>
      </c>
      <c r="BT17" s="81">
        <f t="shared" si="571"/>
        <v>732.93118113057665</v>
      </c>
      <c r="BU17" s="81">
        <f t="shared" si="571"/>
        <v>732.93118113057665</v>
      </c>
      <c r="BV17" s="81">
        <f t="shared" si="571"/>
        <v>732.93118113057665</v>
      </c>
      <c r="BW17" s="81">
        <f t="shared" si="571"/>
        <v>732.93118113057665</v>
      </c>
      <c r="BX17" s="81">
        <f t="shared" si="571"/>
        <v>732.93118113057665</v>
      </c>
      <c r="BY17" s="81">
        <f t="shared" si="571"/>
        <v>732.93118113057665</v>
      </c>
      <c r="BZ17" s="81">
        <f t="shared" si="571"/>
        <v>732.93118113057665</v>
      </c>
      <c r="CA17" s="81">
        <f t="shared" si="571"/>
        <v>732.93118113057665</v>
      </c>
      <c r="CB17" s="81">
        <f t="shared" si="571"/>
        <v>732.93118113057665</v>
      </c>
      <c r="CC17" s="81">
        <f t="shared" si="571"/>
        <v>732.93118113057665</v>
      </c>
      <c r="CD17" s="81">
        <f t="shared" si="571"/>
        <v>732.93118113057665</v>
      </c>
      <c r="CE17" s="81">
        <f t="shared" si="571"/>
        <v>732.93118113057665</v>
      </c>
      <c r="CF17" s="81">
        <f t="shared" si="571"/>
        <v>732.93118113057665</v>
      </c>
      <c r="CG17" s="81">
        <f t="shared" si="571"/>
        <v>732.93118113057665</v>
      </c>
      <c r="CH17" s="81">
        <f t="shared" si="571"/>
        <v>732.93118113057665</v>
      </c>
      <c r="CI17" s="81">
        <f t="shared" si="571"/>
        <v>732.93118113057665</v>
      </c>
      <c r="CJ17" s="81">
        <f t="shared" si="571"/>
        <v>732.93118113057665</v>
      </c>
      <c r="CK17" s="81">
        <f t="shared" si="571"/>
        <v>732.93118113057665</v>
      </c>
      <c r="CL17" s="81">
        <f t="shared" si="571"/>
        <v>732.93118113057665</v>
      </c>
      <c r="CM17" s="81">
        <f t="shared" si="571"/>
        <v>732.93118113057665</v>
      </c>
      <c r="CN17" s="81">
        <f t="shared" si="571"/>
        <v>732.93118113057665</v>
      </c>
      <c r="CO17" s="81">
        <f t="shared" si="571"/>
        <v>732.93118113057665</v>
      </c>
      <c r="CP17" s="81">
        <f t="shared" si="571"/>
        <v>732.93118113057665</v>
      </c>
      <c r="CQ17" s="81">
        <f t="shared" si="571"/>
        <v>732.93118113057665</v>
      </c>
      <c r="CR17" s="81">
        <f t="shared" si="571"/>
        <v>732.93118113057665</v>
      </c>
      <c r="CS17" s="81">
        <f t="shared" si="571"/>
        <v>732.93118113057665</v>
      </c>
      <c r="CT17" s="81">
        <f t="shared" si="571"/>
        <v>732.93118113057665</v>
      </c>
      <c r="CU17" s="81">
        <f t="shared" si="571"/>
        <v>732.93118113057665</v>
      </c>
      <c r="CV17" s="81">
        <f t="shared" si="571"/>
        <v>732.93118113057665</v>
      </c>
      <c r="CW17" s="81">
        <f t="shared" si="571"/>
        <v>732.93118113057665</v>
      </c>
      <c r="CX17" s="81">
        <f t="shared" si="571"/>
        <v>732.93118113057665</v>
      </c>
      <c r="CY17" s="81">
        <f t="shared" si="571"/>
        <v>732.93118113057665</v>
      </c>
      <c r="CZ17" s="81">
        <f t="shared" si="571"/>
        <v>732.93118113057665</v>
      </c>
      <c r="DA17" s="81">
        <f t="shared" si="571"/>
        <v>732.93118113057665</v>
      </c>
      <c r="DB17" s="81">
        <f t="shared" si="571"/>
        <v>732.93118113057665</v>
      </c>
      <c r="DC17" s="81">
        <f t="shared" si="571"/>
        <v>732.93118113057665</v>
      </c>
      <c r="DD17" s="81">
        <f t="shared" si="571"/>
        <v>732.93118113057665</v>
      </c>
      <c r="DE17" s="81">
        <f t="shared" si="571"/>
        <v>732.93118113057665</v>
      </c>
      <c r="DF17" s="81">
        <f t="shared" si="571"/>
        <v>732.93118113057665</v>
      </c>
      <c r="DG17" s="81">
        <f t="shared" si="571"/>
        <v>732.93118113057665</v>
      </c>
      <c r="DH17" s="81">
        <f t="shared" si="571"/>
        <v>732.93118113057665</v>
      </c>
      <c r="DI17" s="81">
        <f t="shared" si="571"/>
        <v>732.93118113057665</v>
      </c>
      <c r="DJ17" s="81">
        <f t="shared" si="571"/>
        <v>732.93118113057665</v>
      </c>
      <c r="DK17" s="81">
        <f t="shared" si="571"/>
        <v>732.93118113057665</v>
      </c>
      <c r="DL17" s="81">
        <f t="shared" si="571"/>
        <v>732.93118113057665</v>
      </c>
      <c r="DM17" s="81">
        <f t="shared" si="571"/>
        <v>732.93118113057665</v>
      </c>
      <c r="DN17" s="81">
        <f t="shared" si="571"/>
        <v>732.93118113057665</v>
      </c>
      <c r="DO17" s="81">
        <f t="shared" si="571"/>
        <v>732.93118113057665</v>
      </c>
      <c r="DP17" s="81">
        <f t="shared" si="571"/>
        <v>732.93118113057665</v>
      </c>
      <c r="DQ17" s="81">
        <f t="shared" si="571"/>
        <v>732.93118113057665</v>
      </c>
      <c r="DR17" s="81">
        <f t="shared" si="571"/>
        <v>732.93118113057665</v>
      </c>
      <c r="DS17" s="81">
        <f t="shared" si="571"/>
        <v>732.93118113057665</v>
      </c>
      <c r="DT17" s="81">
        <f t="shared" si="571"/>
        <v>732.93118113057665</v>
      </c>
      <c r="DU17" s="81">
        <f t="shared" si="571"/>
        <v>732.93118113057665</v>
      </c>
      <c r="DV17" s="81">
        <f t="shared" si="571"/>
        <v>732.93118113057665</v>
      </c>
      <c r="DW17" s="81">
        <f t="shared" si="571"/>
        <v>732.93118113057665</v>
      </c>
      <c r="DX17" s="81">
        <f t="shared" si="571"/>
        <v>732.93118113057665</v>
      </c>
      <c r="DY17" s="81">
        <f t="shared" si="571"/>
        <v>732.93118113057665</v>
      </c>
      <c r="DZ17" s="81">
        <f t="shared" ref="DZ17:GK17" si="572">SUM(DZ18:DZ20)</f>
        <v>732.93118113057665</v>
      </c>
      <c r="EA17" s="81">
        <f t="shared" si="572"/>
        <v>732.93118113057665</v>
      </c>
      <c r="EB17" s="81">
        <f t="shared" si="572"/>
        <v>732.93118113057665</v>
      </c>
      <c r="EC17" s="81">
        <f t="shared" si="572"/>
        <v>732.93118113057665</v>
      </c>
      <c r="ED17" s="81">
        <f t="shared" si="572"/>
        <v>732.93118113057665</v>
      </c>
      <c r="EE17" s="81">
        <f t="shared" si="572"/>
        <v>732.93118113057665</v>
      </c>
      <c r="EF17" s="81">
        <f t="shared" si="572"/>
        <v>732.93118113057665</v>
      </c>
      <c r="EG17" s="81">
        <f t="shared" si="572"/>
        <v>732.93118113057665</v>
      </c>
      <c r="EH17" s="81">
        <f t="shared" si="572"/>
        <v>732.93118113057665</v>
      </c>
      <c r="EI17" s="81">
        <f t="shared" si="572"/>
        <v>732.93118113057665</v>
      </c>
      <c r="EJ17" s="81">
        <f t="shared" si="572"/>
        <v>732.93118113057665</v>
      </c>
      <c r="EK17" s="81">
        <f t="shared" si="572"/>
        <v>732.93118113057665</v>
      </c>
      <c r="EL17" s="81">
        <f t="shared" si="572"/>
        <v>732.93118113057665</v>
      </c>
      <c r="EM17" s="81">
        <f t="shared" si="572"/>
        <v>732.93118113057665</v>
      </c>
      <c r="EN17" s="81">
        <f t="shared" si="572"/>
        <v>732.93118113057665</v>
      </c>
      <c r="EO17" s="81">
        <f t="shared" si="572"/>
        <v>732.93118113057665</v>
      </c>
      <c r="EP17" s="81">
        <f t="shared" si="572"/>
        <v>732.93118113057665</v>
      </c>
      <c r="EQ17" s="81">
        <f t="shared" si="572"/>
        <v>732.93118113057665</v>
      </c>
      <c r="ER17" s="81">
        <f t="shared" si="572"/>
        <v>732.93118113057665</v>
      </c>
      <c r="ES17" s="81">
        <f t="shared" si="572"/>
        <v>732.93118113057665</v>
      </c>
      <c r="ET17" s="81">
        <f t="shared" si="572"/>
        <v>732.93118113057665</v>
      </c>
      <c r="EU17" s="81">
        <f t="shared" si="572"/>
        <v>732.93118113057665</v>
      </c>
      <c r="EV17" s="81">
        <f t="shared" si="572"/>
        <v>732.93118113057665</v>
      </c>
      <c r="EW17" s="81">
        <f t="shared" si="572"/>
        <v>732.93118113057665</v>
      </c>
      <c r="EX17" s="81">
        <f t="shared" si="572"/>
        <v>732.93118113057665</v>
      </c>
      <c r="EY17" s="81">
        <f t="shared" si="572"/>
        <v>732.93118113057665</v>
      </c>
      <c r="EZ17" s="81">
        <f t="shared" si="572"/>
        <v>732.93118113057665</v>
      </c>
      <c r="FA17" s="81">
        <f t="shared" si="572"/>
        <v>732.93118113057665</v>
      </c>
      <c r="FB17" s="81">
        <f t="shared" si="572"/>
        <v>732.93118113057665</v>
      </c>
      <c r="FC17" s="81">
        <f t="shared" si="572"/>
        <v>732.93118113057665</v>
      </c>
      <c r="FD17" s="81">
        <f t="shared" si="572"/>
        <v>732.93118113057665</v>
      </c>
      <c r="FE17" s="81">
        <f t="shared" si="572"/>
        <v>732.93118113057665</v>
      </c>
      <c r="FF17" s="81">
        <f t="shared" si="572"/>
        <v>732.93118113057665</v>
      </c>
      <c r="FG17" s="81">
        <f t="shared" si="572"/>
        <v>732.93118113057665</v>
      </c>
      <c r="FH17" s="81">
        <f t="shared" si="572"/>
        <v>732.93118113057665</v>
      </c>
      <c r="FI17" s="81">
        <f t="shared" si="572"/>
        <v>732.93118113057665</v>
      </c>
      <c r="FJ17" s="81">
        <f t="shared" si="572"/>
        <v>732.93118113057665</v>
      </c>
      <c r="FK17" s="81">
        <f t="shared" si="572"/>
        <v>732.93118113057665</v>
      </c>
      <c r="FL17" s="81">
        <f t="shared" si="572"/>
        <v>732.93118113057665</v>
      </c>
      <c r="FM17" s="81">
        <f t="shared" si="572"/>
        <v>732.93118113057665</v>
      </c>
      <c r="FN17" s="81">
        <f t="shared" si="572"/>
        <v>732.93118113057665</v>
      </c>
      <c r="FO17" s="81">
        <f t="shared" si="572"/>
        <v>732.93118113057665</v>
      </c>
      <c r="FP17" s="81">
        <f t="shared" si="572"/>
        <v>732.93118113057665</v>
      </c>
      <c r="FQ17" s="81">
        <f t="shared" si="572"/>
        <v>732.93118113057665</v>
      </c>
      <c r="FR17" s="81">
        <f t="shared" si="572"/>
        <v>732.93118113057665</v>
      </c>
      <c r="FS17" s="81">
        <f t="shared" si="572"/>
        <v>732.93118113057665</v>
      </c>
      <c r="FT17" s="81">
        <f t="shared" si="572"/>
        <v>732.93118113057665</v>
      </c>
      <c r="FU17" s="81">
        <f t="shared" si="572"/>
        <v>732.93118113057665</v>
      </c>
      <c r="FV17" s="81">
        <f t="shared" si="572"/>
        <v>732.93118113057665</v>
      </c>
      <c r="FW17" s="81">
        <f t="shared" si="572"/>
        <v>732.93118113057665</v>
      </c>
      <c r="FX17" s="81">
        <f t="shared" si="572"/>
        <v>732.93118113057665</v>
      </c>
      <c r="FY17" s="81">
        <f t="shared" si="572"/>
        <v>732.93118113057665</v>
      </c>
      <c r="FZ17" s="81">
        <f t="shared" si="572"/>
        <v>732.93118113057665</v>
      </c>
      <c r="GA17" s="81">
        <f t="shared" si="572"/>
        <v>732.93118113057665</v>
      </c>
      <c r="GB17" s="81">
        <f t="shared" si="572"/>
        <v>732.93118113057665</v>
      </c>
      <c r="GC17" s="81">
        <f t="shared" si="572"/>
        <v>732.93118113057665</v>
      </c>
      <c r="GD17" s="81">
        <f t="shared" si="572"/>
        <v>732.93118113057665</v>
      </c>
      <c r="GE17" s="81">
        <f t="shared" si="572"/>
        <v>732.93118113057665</v>
      </c>
      <c r="GF17" s="81">
        <f t="shared" si="572"/>
        <v>732.93118113057665</v>
      </c>
      <c r="GG17" s="81">
        <f t="shared" si="572"/>
        <v>732.93118113057665</v>
      </c>
      <c r="GH17" s="81">
        <f t="shared" si="572"/>
        <v>732.93118113057665</v>
      </c>
      <c r="GI17" s="81">
        <f t="shared" si="572"/>
        <v>732.93118113057665</v>
      </c>
      <c r="GJ17" s="81">
        <f t="shared" si="572"/>
        <v>732.93118113057665</v>
      </c>
      <c r="GK17" s="81">
        <f t="shared" si="572"/>
        <v>732.93118113057665</v>
      </c>
      <c r="GL17" s="81">
        <f t="shared" ref="GL17:IW17" si="573">SUM(GL18:GL20)</f>
        <v>732.93118113057665</v>
      </c>
      <c r="GM17" s="81">
        <f t="shared" si="573"/>
        <v>732.93118113057665</v>
      </c>
      <c r="GN17" s="81">
        <f t="shared" si="573"/>
        <v>732.93118113057665</v>
      </c>
      <c r="GO17" s="81">
        <f t="shared" si="573"/>
        <v>732.93118113057665</v>
      </c>
      <c r="GP17" s="81">
        <f t="shared" si="573"/>
        <v>732.93118113057665</v>
      </c>
      <c r="GQ17" s="81">
        <f t="shared" si="573"/>
        <v>732.93118113057665</v>
      </c>
      <c r="GR17" s="81">
        <f t="shared" si="573"/>
        <v>732.93118113057665</v>
      </c>
      <c r="GS17" s="81">
        <f t="shared" si="573"/>
        <v>732.93118113057665</v>
      </c>
      <c r="GT17" s="81">
        <f t="shared" si="573"/>
        <v>732.93118113057665</v>
      </c>
      <c r="GU17" s="81">
        <f t="shared" si="573"/>
        <v>732.93118113057665</v>
      </c>
      <c r="GV17" s="81">
        <f t="shared" si="573"/>
        <v>732.93118113057665</v>
      </c>
      <c r="GW17" s="81">
        <f t="shared" si="573"/>
        <v>732.93118113057665</v>
      </c>
      <c r="GX17" s="81">
        <f t="shared" si="573"/>
        <v>732.93118113057665</v>
      </c>
      <c r="GY17" s="81">
        <f t="shared" si="573"/>
        <v>732.93118113057665</v>
      </c>
      <c r="GZ17" s="81">
        <f t="shared" si="573"/>
        <v>732.93118113057665</v>
      </c>
      <c r="HA17" s="81">
        <f t="shared" si="573"/>
        <v>732.93118113057665</v>
      </c>
      <c r="HB17" s="81">
        <f t="shared" si="573"/>
        <v>732.93118113057665</v>
      </c>
      <c r="HC17" s="81">
        <f t="shared" si="573"/>
        <v>732.93118113057665</v>
      </c>
      <c r="HD17" s="81">
        <f t="shared" si="573"/>
        <v>732.93118113057665</v>
      </c>
      <c r="HE17" s="81">
        <f t="shared" si="573"/>
        <v>732.93118113057665</v>
      </c>
      <c r="HF17" s="81">
        <f t="shared" si="573"/>
        <v>732.93118113057665</v>
      </c>
      <c r="HG17" s="81">
        <f t="shared" si="573"/>
        <v>732.93118113057665</v>
      </c>
      <c r="HH17" s="81">
        <f t="shared" si="573"/>
        <v>732.93118113057665</v>
      </c>
      <c r="HI17" s="81">
        <f t="shared" si="573"/>
        <v>732.93118113057665</v>
      </c>
      <c r="HJ17" s="81">
        <f t="shared" si="573"/>
        <v>732.93118113057665</v>
      </c>
      <c r="HK17" s="81">
        <f t="shared" si="573"/>
        <v>732.93118113057665</v>
      </c>
      <c r="HL17" s="81">
        <f t="shared" si="573"/>
        <v>732.93118113057665</v>
      </c>
      <c r="HM17" s="81">
        <f t="shared" si="573"/>
        <v>732.93118113057665</v>
      </c>
      <c r="HN17" s="81">
        <f t="shared" si="573"/>
        <v>732.93118113057665</v>
      </c>
      <c r="HO17" s="81">
        <f t="shared" si="573"/>
        <v>732.93118113057665</v>
      </c>
      <c r="HP17" s="81">
        <f t="shared" si="573"/>
        <v>732.93118113057665</v>
      </c>
      <c r="HQ17" s="81">
        <f t="shared" si="573"/>
        <v>732.93118113057665</v>
      </c>
      <c r="HR17" s="81">
        <f t="shared" si="573"/>
        <v>732.93118113057665</v>
      </c>
      <c r="HS17" s="81">
        <f t="shared" si="573"/>
        <v>732.93118113057665</v>
      </c>
      <c r="HT17" s="81">
        <f t="shared" si="573"/>
        <v>732.93118113057665</v>
      </c>
      <c r="HU17" s="81">
        <f t="shared" si="573"/>
        <v>732.93118113057665</v>
      </c>
      <c r="HV17" s="81">
        <f t="shared" si="573"/>
        <v>732.93118113057665</v>
      </c>
      <c r="HW17" s="81">
        <f t="shared" si="573"/>
        <v>732.93118113057665</v>
      </c>
      <c r="HX17" s="81">
        <f t="shared" si="573"/>
        <v>732.93118113057665</v>
      </c>
      <c r="HY17" s="81">
        <f t="shared" si="573"/>
        <v>732.93118113057665</v>
      </c>
      <c r="HZ17" s="81">
        <f t="shared" si="573"/>
        <v>732.93118113057665</v>
      </c>
      <c r="IA17" s="81">
        <f t="shared" si="573"/>
        <v>732.93118113057665</v>
      </c>
      <c r="IB17" s="81">
        <f t="shared" si="573"/>
        <v>732.93118113057665</v>
      </c>
      <c r="IC17" s="81">
        <f t="shared" si="573"/>
        <v>732.93118113057665</v>
      </c>
      <c r="ID17" s="81">
        <f t="shared" si="573"/>
        <v>732.93118113057665</v>
      </c>
      <c r="IE17" s="81">
        <f t="shared" si="573"/>
        <v>732.93118113057665</v>
      </c>
      <c r="IF17" s="81">
        <f t="shared" si="573"/>
        <v>732.93118113057665</v>
      </c>
      <c r="IG17" s="81">
        <f t="shared" si="573"/>
        <v>732.93118113057665</v>
      </c>
      <c r="IH17" s="81">
        <f t="shared" si="573"/>
        <v>732.93118113057665</v>
      </c>
      <c r="II17" s="81">
        <f t="shared" si="573"/>
        <v>732.93118113057665</v>
      </c>
      <c r="IJ17" s="81">
        <f t="shared" si="573"/>
        <v>732.93118113057665</v>
      </c>
      <c r="IK17" s="81">
        <f t="shared" si="573"/>
        <v>732.93118113057665</v>
      </c>
      <c r="IL17" s="81">
        <f t="shared" si="573"/>
        <v>732.93118113057665</v>
      </c>
      <c r="IM17" s="81">
        <f t="shared" si="573"/>
        <v>732.93118113057665</v>
      </c>
      <c r="IN17" s="81">
        <f t="shared" si="573"/>
        <v>732.93118113057665</v>
      </c>
      <c r="IO17" s="81">
        <f t="shared" si="573"/>
        <v>732.93118113057665</v>
      </c>
      <c r="IP17" s="81">
        <f t="shared" si="573"/>
        <v>732.93118113057665</v>
      </c>
      <c r="IQ17" s="81">
        <f t="shared" si="573"/>
        <v>732.93118113057665</v>
      </c>
      <c r="IR17" s="81">
        <f t="shared" si="573"/>
        <v>732.93118113057665</v>
      </c>
      <c r="IS17" s="81">
        <f t="shared" si="573"/>
        <v>732.93118113057665</v>
      </c>
      <c r="IT17" s="81">
        <f t="shared" si="573"/>
        <v>732.93118113057665</v>
      </c>
      <c r="IU17" s="81">
        <f t="shared" si="573"/>
        <v>732.93118113057665</v>
      </c>
      <c r="IV17" s="81">
        <f t="shared" si="573"/>
        <v>732.93118113057665</v>
      </c>
      <c r="IW17" s="81">
        <f t="shared" si="573"/>
        <v>732.93118113057665</v>
      </c>
      <c r="IX17" s="81">
        <f t="shared" ref="IX17:KO17" si="574">SUM(IX18:IX20)</f>
        <v>732.93118113057665</v>
      </c>
      <c r="IY17" s="81">
        <f t="shared" si="574"/>
        <v>732.93118113057665</v>
      </c>
      <c r="IZ17" s="81">
        <f t="shared" si="574"/>
        <v>732.93118113057665</v>
      </c>
      <c r="JA17" s="81">
        <f t="shared" si="574"/>
        <v>732.93118113057665</v>
      </c>
      <c r="JB17" s="81">
        <f t="shared" si="574"/>
        <v>732.93118113057665</v>
      </c>
      <c r="JC17" s="81">
        <f t="shared" si="574"/>
        <v>732.93118113057665</v>
      </c>
      <c r="JD17" s="81">
        <f t="shared" si="574"/>
        <v>732.93118113057665</v>
      </c>
      <c r="JE17" s="81">
        <f t="shared" si="574"/>
        <v>732.93118113057665</v>
      </c>
      <c r="JF17" s="81">
        <f t="shared" si="574"/>
        <v>732.93118113057665</v>
      </c>
      <c r="JG17" s="81">
        <f t="shared" si="574"/>
        <v>732.93118113057665</v>
      </c>
      <c r="JH17" s="81">
        <f t="shared" si="574"/>
        <v>732.93118113057665</v>
      </c>
      <c r="JI17" s="81">
        <f t="shared" si="574"/>
        <v>732.93118113057665</v>
      </c>
      <c r="JJ17" s="81">
        <f t="shared" si="574"/>
        <v>732.93118113057665</v>
      </c>
      <c r="JK17" s="81">
        <f t="shared" si="574"/>
        <v>732.93118113057665</v>
      </c>
      <c r="JL17" s="81">
        <f t="shared" si="574"/>
        <v>732.93118113057665</v>
      </c>
      <c r="JM17" s="81">
        <f t="shared" si="574"/>
        <v>732.93118113057665</v>
      </c>
      <c r="JN17" s="81">
        <f t="shared" si="574"/>
        <v>732.93118113057665</v>
      </c>
      <c r="JO17" s="81">
        <f t="shared" si="574"/>
        <v>732.93118113057665</v>
      </c>
      <c r="JP17" s="81">
        <f t="shared" si="574"/>
        <v>732.93118113057665</v>
      </c>
      <c r="JQ17" s="81">
        <f t="shared" si="574"/>
        <v>732.93118113057665</v>
      </c>
      <c r="JR17" s="81">
        <f t="shared" si="574"/>
        <v>732.93118113057665</v>
      </c>
      <c r="JS17" s="81">
        <f t="shared" si="574"/>
        <v>732.93118113057665</v>
      </c>
      <c r="JT17" s="81">
        <f t="shared" si="574"/>
        <v>732.93118113057665</v>
      </c>
      <c r="JU17" s="81">
        <f t="shared" si="574"/>
        <v>732.93118113057665</v>
      </c>
      <c r="JV17" s="81">
        <f t="shared" si="574"/>
        <v>732.93118113057665</v>
      </c>
      <c r="JW17" s="81">
        <f t="shared" si="574"/>
        <v>732.93118113057665</v>
      </c>
      <c r="JX17" s="81">
        <f t="shared" si="574"/>
        <v>732.93118113057665</v>
      </c>
      <c r="JY17" s="81">
        <f t="shared" si="574"/>
        <v>732.93118113057665</v>
      </c>
      <c r="JZ17" s="81">
        <f t="shared" si="574"/>
        <v>732.93118113057665</v>
      </c>
      <c r="KA17" s="81">
        <f t="shared" si="574"/>
        <v>732.93118113057665</v>
      </c>
      <c r="KB17" s="81">
        <f t="shared" si="574"/>
        <v>732.93118113057665</v>
      </c>
      <c r="KC17" s="81">
        <f t="shared" si="574"/>
        <v>732.93118113057665</v>
      </c>
      <c r="KD17" s="81">
        <f t="shared" si="574"/>
        <v>732.93118113057665</v>
      </c>
      <c r="KE17" s="81">
        <f t="shared" si="574"/>
        <v>732.93118113057665</v>
      </c>
      <c r="KF17" s="81">
        <f t="shared" si="574"/>
        <v>732.93118113057665</v>
      </c>
      <c r="KG17" s="81">
        <f t="shared" si="574"/>
        <v>732.93118113057665</v>
      </c>
      <c r="KH17" s="81">
        <f t="shared" si="574"/>
        <v>732.93118113057665</v>
      </c>
      <c r="KI17" s="81">
        <f t="shared" si="574"/>
        <v>732.93118113057665</v>
      </c>
      <c r="KJ17" s="81">
        <f t="shared" si="574"/>
        <v>732.93118113057665</v>
      </c>
      <c r="KK17" s="81">
        <f t="shared" si="574"/>
        <v>732.93118113057665</v>
      </c>
      <c r="KL17" s="81">
        <f t="shared" si="574"/>
        <v>732.93118113057665</v>
      </c>
      <c r="KM17" s="81">
        <f t="shared" si="574"/>
        <v>732.93118113057665</v>
      </c>
      <c r="KN17" s="81">
        <f t="shared" si="574"/>
        <v>732.93118113057665</v>
      </c>
      <c r="KO17" s="81">
        <f t="shared" si="574"/>
        <v>732.93118113057665</v>
      </c>
    </row>
    <row r="18" spans="1:301" x14ac:dyDescent="0.2">
      <c r="A18" s="30" t="s">
        <v>400</v>
      </c>
      <c r="B18" s="80">
        <f t="shared" ref="B18:BM18" si="575">CMM_4</f>
        <v>310.08626893985934</v>
      </c>
      <c r="C18" s="80">
        <f t="shared" si="575"/>
        <v>310.08626893985934</v>
      </c>
      <c r="D18" s="80">
        <f t="shared" si="575"/>
        <v>310.08626893985934</v>
      </c>
      <c r="E18" s="80">
        <f t="shared" si="575"/>
        <v>310.08626893985934</v>
      </c>
      <c r="F18" s="80">
        <f t="shared" si="575"/>
        <v>310.08626893985934</v>
      </c>
      <c r="G18" s="80">
        <f t="shared" si="575"/>
        <v>310.08626893985934</v>
      </c>
      <c r="H18" s="80">
        <f t="shared" si="575"/>
        <v>310.08626893985934</v>
      </c>
      <c r="I18" s="80">
        <f t="shared" si="575"/>
        <v>310.08626893985934</v>
      </c>
      <c r="J18" s="80">
        <f t="shared" si="575"/>
        <v>310.08626893985934</v>
      </c>
      <c r="K18" s="80">
        <f t="shared" si="575"/>
        <v>310.08626893985934</v>
      </c>
      <c r="L18" s="80">
        <f t="shared" si="575"/>
        <v>310.08626893985934</v>
      </c>
      <c r="M18" s="80">
        <f t="shared" si="575"/>
        <v>310.08626893985934</v>
      </c>
      <c r="N18" s="80">
        <f t="shared" si="575"/>
        <v>310.08626893985934</v>
      </c>
      <c r="O18" s="80">
        <f t="shared" si="575"/>
        <v>310.08626893985934</v>
      </c>
      <c r="P18" s="80">
        <f t="shared" si="575"/>
        <v>310.08626893985934</v>
      </c>
      <c r="Q18" s="80">
        <f t="shared" si="575"/>
        <v>310.08626893985934</v>
      </c>
      <c r="R18" s="80">
        <f t="shared" si="575"/>
        <v>310.08626893985934</v>
      </c>
      <c r="S18" s="80">
        <f t="shared" si="575"/>
        <v>310.08626893985934</v>
      </c>
      <c r="T18" s="80">
        <f t="shared" si="575"/>
        <v>310.08626893985934</v>
      </c>
      <c r="U18" s="80">
        <f t="shared" si="575"/>
        <v>310.08626893985934</v>
      </c>
      <c r="V18" s="80">
        <f t="shared" si="575"/>
        <v>310.08626893985934</v>
      </c>
      <c r="W18" s="80">
        <f t="shared" si="575"/>
        <v>310.08626893985934</v>
      </c>
      <c r="X18" s="80">
        <f t="shared" si="575"/>
        <v>310.08626893985934</v>
      </c>
      <c r="Y18" s="80">
        <f t="shared" si="575"/>
        <v>310.08626893985934</v>
      </c>
      <c r="Z18" s="80">
        <f t="shared" si="575"/>
        <v>310.08626893985934</v>
      </c>
      <c r="AA18" s="80">
        <f t="shared" si="575"/>
        <v>310.08626893985934</v>
      </c>
      <c r="AB18" s="80">
        <f t="shared" si="575"/>
        <v>310.08626893985934</v>
      </c>
      <c r="AC18" s="80">
        <f t="shared" si="575"/>
        <v>310.08626893985934</v>
      </c>
      <c r="AD18" s="80">
        <f t="shared" si="575"/>
        <v>310.08626893985934</v>
      </c>
      <c r="AE18" s="80">
        <f t="shared" si="575"/>
        <v>310.08626893985934</v>
      </c>
      <c r="AF18" s="80">
        <f t="shared" si="575"/>
        <v>310.08626893985934</v>
      </c>
      <c r="AG18" s="80">
        <f t="shared" si="575"/>
        <v>310.08626893985934</v>
      </c>
      <c r="AH18" s="80">
        <f t="shared" si="575"/>
        <v>310.08626893985934</v>
      </c>
      <c r="AI18" s="80">
        <f t="shared" si="575"/>
        <v>310.08626893985934</v>
      </c>
      <c r="AJ18" s="80">
        <f t="shared" si="575"/>
        <v>310.08626893985934</v>
      </c>
      <c r="AK18" s="80">
        <f t="shared" si="575"/>
        <v>310.08626893985934</v>
      </c>
      <c r="AL18" s="80">
        <f t="shared" si="575"/>
        <v>310.08626893985934</v>
      </c>
      <c r="AM18" s="80">
        <f t="shared" si="575"/>
        <v>310.08626893985934</v>
      </c>
      <c r="AN18" s="80">
        <f t="shared" si="575"/>
        <v>310.08626893985934</v>
      </c>
      <c r="AO18" s="80">
        <f t="shared" si="575"/>
        <v>310.08626893985934</v>
      </c>
      <c r="AP18" s="80">
        <f t="shared" si="575"/>
        <v>310.08626893985934</v>
      </c>
      <c r="AQ18" s="80">
        <f t="shared" si="575"/>
        <v>310.08626893985934</v>
      </c>
      <c r="AR18" s="80">
        <f t="shared" si="575"/>
        <v>310.08626893985934</v>
      </c>
      <c r="AS18" s="80">
        <f t="shared" si="575"/>
        <v>310.08626893985934</v>
      </c>
      <c r="AT18" s="80">
        <f t="shared" si="575"/>
        <v>310.08626893985934</v>
      </c>
      <c r="AU18" s="80">
        <f t="shared" si="575"/>
        <v>310.08626893985934</v>
      </c>
      <c r="AV18" s="80">
        <f t="shared" si="575"/>
        <v>310.08626893985934</v>
      </c>
      <c r="AW18" s="80">
        <f t="shared" si="575"/>
        <v>310.08626893985934</v>
      </c>
      <c r="AX18" s="80">
        <f t="shared" si="575"/>
        <v>310.08626893985934</v>
      </c>
      <c r="AY18" s="80">
        <f t="shared" si="575"/>
        <v>310.08626893985934</v>
      </c>
      <c r="AZ18" s="80">
        <f t="shared" si="575"/>
        <v>310.08626893985934</v>
      </c>
      <c r="BA18" s="80">
        <f t="shared" si="575"/>
        <v>310.08626893985934</v>
      </c>
      <c r="BB18" s="80">
        <f t="shared" si="575"/>
        <v>310.08626893985934</v>
      </c>
      <c r="BC18" s="80">
        <f t="shared" si="575"/>
        <v>310.08626893985934</v>
      </c>
      <c r="BD18" s="80">
        <f t="shared" si="575"/>
        <v>310.08626893985934</v>
      </c>
      <c r="BE18" s="80">
        <f t="shared" si="575"/>
        <v>310.08626893985934</v>
      </c>
      <c r="BF18" s="80">
        <f t="shared" si="575"/>
        <v>310.08626893985934</v>
      </c>
      <c r="BG18" s="80">
        <f t="shared" si="575"/>
        <v>310.08626893985934</v>
      </c>
      <c r="BH18" s="80">
        <f t="shared" si="575"/>
        <v>310.08626893985934</v>
      </c>
      <c r="BI18" s="80">
        <f t="shared" si="575"/>
        <v>310.08626893985934</v>
      </c>
      <c r="BJ18" s="80">
        <f t="shared" si="575"/>
        <v>310.08626893985934</v>
      </c>
      <c r="BK18" s="80">
        <f t="shared" si="575"/>
        <v>310.08626893985934</v>
      </c>
      <c r="BL18" s="80">
        <f t="shared" si="575"/>
        <v>310.08626893985934</v>
      </c>
      <c r="BM18" s="80">
        <f t="shared" si="575"/>
        <v>310.08626893985934</v>
      </c>
      <c r="BN18" s="80">
        <f t="shared" ref="BN18:DY18" si="576">CMM_4</f>
        <v>310.08626893985934</v>
      </c>
      <c r="BO18" s="80">
        <f t="shared" si="576"/>
        <v>310.08626893985934</v>
      </c>
      <c r="BP18" s="80">
        <f t="shared" si="576"/>
        <v>310.08626893985934</v>
      </c>
      <c r="BQ18" s="80">
        <f t="shared" si="576"/>
        <v>310.08626893985934</v>
      </c>
      <c r="BR18" s="80">
        <f t="shared" si="576"/>
        <v>310.08626893985934</v>
      </c>
      <c r="BS18" s="80">
        <f t="shared" si="576"/>
        <v>310.08626893985934</v>
      </c>
      <c r="BT18" s="80">
        <f t="shared" si="576"/>
        <v>310.08626893985934</v>
      </c>
      <c r="BU18" s="80">
        <f t="shared" si="576"/>
        <v>310.08626893985934</v>
      </c>
      <c r="BV18" s="80">
        <f t="shared" si="576"/>
        <v>310.08626893985934</v>
      </c>
      <c r="BW18" s="80">
        <f t="shared" si="576"/>
        <v>310.08626893985934</v>
      </c>
      <c r="BX18" s="80">
        <f t="shared" si="576"/>
        <v>310.08626893985934</v>
      </c>
      <c r="BY18" s="80">
        <f t="shared" si="576"/>
        <v>310.08626893985934</v>
      </c>
      <c r="BZ18" s="80">
        <f t="shared" si="576"/>
        <v>310.08626893985934</v>
      </c>
      <c r="CA18" s="80">
        <f t="shared" si="576"/>
        <v>310.08626893985934</v>
      </c>
      <c r="CB18" s="80">
        <f t="shared" si="576"/>
        <v>310.08626893985934</v>
      </c>
      <c r="CC18" s="80">
        <f t="shared" si="576"/>
        <v>310.08626893985934</v>
      </c>
      <c r="CD18" s="80">
        <f t="shared" si="576"/>
        <v>310.08626893985934</v>
      </c>
      <c r="CE18" s="80">
        <f t="shared" si="576"/>
        <v>310.08626893985934</v>
      </c>
      <c r="CF18" s="80">
        <f t="shared" si="576"/>
        <v>310.08626893985934</v>
      </c>
      <c r="CG18" s="80">
        <f t="shared" si="576"/>
        <v>310.08626893985934</v>
      </c>
      <c r="CH18" s="80">
        <f t="shared" si="576"/>
        <v>310.08626893985934</v>
      </c>
      <c r="CI18" s="80">
        <f t="shared" si="576"/>
        <v>310.08626893985934</v>
      </c>
      <c r="CJ18" s="80">
        <f t="shared" si="576"/>
        <v>310.08626893985934</v>
      </c>
      <c r="CK18" s="80">
        <f t="shared" si="576"/>
        <v>310.08626893985934</v>
      </c>
      <c r="CL18" s="80">
        <f t="shared" si="576"/>
        <v>310.08626893985934</v>
      </c>
      <c r="CM18" s="80">
        <f t="shared" si="576"/>
        <v>310.08626893985934</v>
      </c>
      <c r="CN18" s="80">
        <f t="shared" si="576"/>
        <v>310.08626893985934</v>
      </c>
      <c r="CO18" s="80">
        <f t="shared" si="576"/>
        <v>310.08626893985934</v>
      </c>
      <c r="CP18" s="80">
        <f t="shared" si="576"/>
        <v>310.08626893985934</v>
      </c>
      <c r="CQ18" s="80">
        <f t="shared" si="576"/>
        <v>310.08626893985934</v>
      </c>
      <c r="CR18" s="80">
        <f t="shared" si="576"/>
        <v>310.08626893985934</v>
      </c>
      <c r="CS18" s="80">
        <f t="shared" si="576"/>
        <v>310.08626893985934</v>
      </c>
      <c r="CT18" s="80">
        <f t="shared" si="576"/>
        <v>310.08626893985934</v>
      </c>
      <c r="CU18" s="80">
        <f t="shared" si="576"/>
        <v>310.08626893985934</v>
      </c>
      <c r="CV18" s="80">
        <f t="shared" si="576"/>
        <v>310.08626893985934</v>
      </c>
      <c r="CW18" s="80">
        <f t="shared" si="576"/>
        <v>310.08626893985934</v>
      </c>
      <c r="CX18" s="80">
        <f t="shared" si="576"/>
        <v>310.08626893985934</v>
      </c>
      <c r="CY18" s="80">
        <f t="shared" si="576"/>
        <v>310.08626893985934</v>
      </c>
      <c r="CZ18" s="80">
        <f t="shared" si="576"/>
        <v>310.08626893985934</v>
      </c>
      <c r="DA18" s="80">
        <f t="shared" si="576"/>
        <v>310.08626893985934</v>
      </c>
      <c r="DB18" s="80">
        <f t="shared" si="576"/>
        <v>310.08626893985934</v>
      </c>
      <c r="DC18" s="80">
        <f t="shared" si="576"/>
        <v>310.08626893985934</v>
      </c>
      <c r="DD18" s="80">
        <f t="shared" si="576"/>
        <v>310.08626893985934</v>
      </c>
      <c r="DE18" s="80">
        <f t="shared" si="576"/>
        <v>310.08626893985934</v>
      </c>
      <c r="DF18" s="80">
        <f t="shared" si="576"/>
        <v>310.08626893985934</v>
      </c>
      <c r="DG18" s="80">
        <f t="shared" si="576"/>
        <v>310.08626893985934</v>
      </c>
      <c r="DH18" s="80">
        <f t="shared" si="576"/>
        <v>310.08626893985934</v>
      </c>
      <c r="DI18" s="80">
        <f t="shared" si="576"/>
        <v>310.08626893985934</v>
      </c>
      <c r="DJ18" s="80">
        <f t="shared" si="576"/>
        <v>310.08626893985934</v>
      </c>
      <c r="DK18" s="80">
        <f t="shared" si="576"/>
        <v>310.08626893985934</v>
      </c>
      <c r="DL18" s="80">
        <f t="shared" si="576"/>
        <v>310.08626893985934</v>
      </c>
      <c r="DM18" s="80">
        <f t="shared" si="576"/>
        <v>310.08626893985934</v>
      </c>
      <c r="DN18" s="80">
        <f t="shared" si="576"/>
        <v>310.08626893985934</v>
      </c>
      <c r="DO18" s="80">
        <f t="shared" si="576"/>
        <v>310.08626893985934</v>
      </c>
      <c r="DP18" s="80">
        <f t="shared" si="576"/>
        <v>310.08626893985934</v>
      </c>
      <c r="DQ18" s="80">
        <f t="shared" si="576"/>
        <v>310.08626893985934</v>
      </c>
      <c r="DR18" s="80">
        <f t="shared" si="576"/>
        <v>310.08626893985934</v>
      </c>
      <c r="DS18" s="80">
        <f t="shared" si="576"/>
        <v>310.08626893985934</v>
      </c>
      <c r="DT18" s="80">
        <f t="shared" si="576"/>
        <v>310.08626893985934</v>
      </c>
      <c r="DU18" s="80">
        <f t="shared" si="576"/>
        <v>310.08626893985934</v>
      </c>
      <c r="DV18" s="80">
        <f t="shared" si="576"/>
        <v>310.08626893985934</v>
      </c>
      <c r="DW18" s="80">
        <f t="shared" si="576"/>
        <v>310.08626893985934</v>
      </c>
      <c r="DX18" s="80">
        <f t="shared" si="576"/>
        <v>310.08626893985934</v>
      </c>
      <c r="DY18" s="80">
        <f t="shared" si="576"/>
        <v>310.08626893985934</v>
      </c>
      <c r="DZ18" s="80">
        <f t="shared" ref="DZ18:GK18" si="577">CMM_4</f>
        <v>310.08626893985934</v>
      </c>
      <c r="EA18" s="80">
        <f t="shared" si="577"/>
        <v>310.08626893985934</v>
      </c>
      <c r="EB18" s="80">
        <f t="shared" si="577"/>
        <v>310.08626893985934</v>
      </c>
      <c r="EC18" s="80">
        <f t="shared" si="577"/>
        <v>310.08626893985934</v>
      </c>
      <c r="ED18" s="80">
        <f t="shared" si="577"/>
        <v>310.08626893985934</v>
      </c>
      <c r="EE18" s="80">
        <f t="shared" si="577"/>
        <v>310.08626893985934</v>
      </c>
      <c r="EF18" s="80">
        <f t="shared" si="577"/>
        <v>310.08626893985934</v>
      </c>
      <c r="EG18" s="80">
        <f t="shared" si="577"/>
        <v>310.08626893985934</v>
      </c>
      <c r="EH18" s="80">
        <f t="shared" si="577"/>
        <v>310.08626893985934</v>
      </c>
      <c r="EI18" s="80">
        <f t="shared" si="577"/>
        <v>310.08626893985934</v>
      </c>
      <c r="EJ18" s="80">
        <f t="shared" si="577"/>
        <v>310.08626893985934</v>
      </c>
      <c r="EK18" s="80">
        <f t="shared" si="577"/>
        <v>310.08626893985934</v>
      </c>
      <c r="EL18" s="80">
        <f t="shared" si="577"/>
        <v>310.08626893985934</v>
      </c>
      <c r="EM18" s="80">
        <f t="shared" si="577"/>
        <v>310.08626893985934</v>
      </c>
      <c r="EN18" s="80">
        <f t="shared" si="577"/>
        <v>310.08626893985934</v>
      </c>
      <c r="EO18" s="80">
        <f t="shared" si="577"/>
        <v>310.08626893985934</v>
      </c>
      <c r="EP18" s="80">
        <f t="shared" si="577"/>
        <v>310.08626893985934</v>
      </c>
      <c r="EQ18" s="80">
        <f t="shared" si="577"/>
        <v>310.08626893985934</v>
      </c>
      <c r="ER18" s="80">
        <f t="shared" si="577"/>
        <v>310.08626893985934</v>
      </c>
      <c r="ES18" s="80">
        <f t="shared" si="577"/>
        <v>310.08626893985934</v>
      </c>
      <c r="ET18" s="80">
        <f t="shared" si="577"/>
        <v>310.08626893985934</v>
      </c>
      <c r="EU18" s="80">
        <f t="shared" si="577"/>
        <v>310.08626893985934</v>
      </c>
      <c r="EV18" s="80">
        <f t="shared" si="577"/>
        <v>310.08626893985934</v>
      </c>
      <c r="EW18" s="80">
        <f t="shared" si="577"/>
        <v>310.08626893985934</v>
      </c>
      <c r="EX18" s="80">
        <f t="shared" si="577"/>
        <v>310.08626893985934</v>
      </c>
      <c r="EY18" s="80">
        <f t="shared" si="577"/>
        <v>310.08626893985934</v>
      </c>
      <c r="EZ18" s="80">
        <f t="shared" si="577"/>
        <v>310.08626893985934</v>
      </c>
      <c r="FA18" s="80">
        <f t="shared" si="577"/>
        <v>310.08626893985934</v>
      </c>
      <c r="FB18" s="80">
        <f t="shared" si="577"/>
        <v>310.08626893985934</v>
      </c>
      <c r="FC18" s="80">
        <f t="shared" si="577"/>
        <v>310.08626893985934</v>
      </c>
      <c r="FD18" s="80">
        <f t="shared" si="577"/>
        <v>310.08626893985934</v>
      </c>
      <c r="FE18" s="80">
        <f t="shared" si="577"/>
        <v>310.08626893985934</v>
      </c>
      <c r="FF18" s="80">
        <f t="shared" si="577"/>
        <v>310.08626893985934</v>
      </c>
      <c r="FG18" s="80">
        <f t="shared" si="577"/>
        <v>310.08626893985934</v>
      </c>
      <c r="FH18" s="80">
        <f t="shared" si="577"/>
        <v>310.08626893985934</v>
      </c>
      <c r="FI18" s="80">
        <f t="shared" si="577"/>
        <v>310.08626893985934</v>
      </c>
      <c r="FJ18" s="80">
        <f t="shared" si="577"/>
        <v>310.08626893985934</v>
      </c>
      <c r="FK18" s="80">
        <f t="shared" si="577"/>
        <v>310.08626893985934</v>
      </c>
      <c r="FL18" s="80">
        <f t="shared" si="577"/>
        <v>310.08626893985934</v>
      </c>
      <c r="FM18" s="80">
        <f t="shared" si="577"/>
        <v>310.08626893985934</v>
      </c>
      <c r="FN18" s="80">
        <f t="shared" si="577"/>
        <v>310.08626893985934</v>
      </c>
      <c r="FO18" s="80">
        <f t="shared" si="577"/>
        <v>310.08626893985934</v>
      </c>
      <c r="FP18" s="80">
        <f t="shared" si="577"/>
        <v>310.08626893985934</v>
      </c>
      <c r="FQ18" s="80">
        <f t="shared" si="577"/>
        <v>310.08626893985934</v>
      </c>
      <c r="FR18" s="80">
        <f t="shared" si="577"/>
        <v>310.08626893985934</v>
      </c>
      <c r="FS18" s="80">
        <f t="shared" si="577"/>
        <v>310.08626893985934</v>
      </c>
      <c r="FT18" s="80">
        <f t="shared" si="577"/>
        <v>310.08626893985934</v>
      </c>
      <c r="FU18" s="80">
        <f t="shared" si="577"/>
        <v>310.08626893985934</v>
      </c>
      <c r="FV18" s="80">
        <f t="shared" si="577"/>
        <v>310.08626893985934</v>
      </c>
      <c r="FW18" s="80">
        <f t="shared" si="577"/>
        <v>310.08626893985934</v>
      </c>
      <c r="FX18" s="80">
        <f t="shared" si="577"/>
        <v>310.08626893985934</v>
      </c>
      <c r="FY18" s="80">
        <f t="shared" si="577"/>
        <v>310.08626893985934</v>
      </c>
      <c r="FZ18" s="80">
        <f t="shared" si="577"/>
        <v>310.08626893985934</v>
      </c>
      <c r="GA18" s="80">
        <f t="shared" si="577"/>
        <v>310.08626893985934</v>
      </c>
      <c r="GB18" s="80">
        <f t="shared" si="577"/>
        <v>310.08626893985934</v>
      </c>
      <c r="GC18" s="80">
        <f t="shared" si="577"/>
        <v>310.08626893985934</v>
      </c>
      <c r="GD18" s="80">
        <f t="shared" si="577"/>
        <v>310.08626893985934</v>
      </c>
      <c r="GE18" s="80">
        <f t="shared" si="577"/>
        <v>310.08626893985934</v>
      </c>
      <c r="GF18" s="80">
        <f t="shared" si="577"/>
        <v>310.08626893985934</v>
      </c>
      <c r="GG18" s="80">
        <f t="shared" si="577"/>
        <v>310.08626893985934</v>
      </c>
      <c r="GH18" s="80">
        <f t="shared" si="577"/>
        <v>310.08626893985934</v>
      </c>
      <c r="GI18" s="80">
        <f t="shared" si="577"/>
        <v>310.08626893985934</v>
      </c>
      <c r="GJ18" s="80">
        <f t="shared" si="577"/>
        <v>310.08626893985934</v>
      </c>
      <c r="GK18" s="80">
        <f t="shared" si="577"/>
        <v>310.08626893985934</v>
      </c>
      <c r="GL18" s="80">
        <f t="shared" ref="GL18:IW18" si="578">CMM_4</f>
        <v>310.08626893985934</v>
      </c>
      <c r="GM18" s="80">
        <f t="shared" si="578"/>
        <v>310.08626893985934</v>
      </c>
      <c r="GN18" s="80">
        <f t="shared" si="578"/>
        <v>310.08626893985934</v>
      </c>
      <c r="GO18" s="80">
        <f t="shared" si="578"/>
        <v>310.08626893985934</v>
      </c>
      <c r="GP18" s="80">
        <f t="shared" si="578"/>
        <v>310.08626893985934</v>
      </c>
      <c r="GQ18" s="80">
        <f t="shared" si="578"/>
        <v>310.08626893985934</v>
      </c>
      <c r="GR18" s="80">
        <f t="shared" si="578"/>
        <v>310.08626893985934</v>
      </c>
      <c r="GS18" s="80">
        <f t="shared" si="578"/>
        <v>310.08626893985934</v>
      </c>
      <c r="GT18" s="80">
        <f t="shared" si="578"/>
        <v>310.08626893985934</v>
      </c>
      <c r="GU18" s="80">
        <f t="shared" si="578"/>
        <v>310.08626893985934</v>
      </c>
      <c r="GV18" s="80">
        <f t="shared" si="578"/>
        <v>310.08626893985934</v>
      </c>
      <c r="GW18" s="80">
        <f t="shared" si="578"/>
        <v>310.08626893985934</v>
      </c>
      <c r="GX18" s="80">
        <f t="shared" si="578"/>
        <v>310.08626893985934</v>
      </c>
      <c r="GY18" s="80">
        <f t="shared" si="578"/>
        <v>310.08626893985934</v>
      </c>
      <c r="GZ18" s="80">
        <f t="shared" si="578"/>
        <v>310.08626893985934</v>
      </c>
      <c r="HA18" s="80">
        <f t="shared" si="578"/>
        <v>310.08626893985934</v>
      </c>
      <c r="HB18" s="80">
        <f t="shared" si="578"/>
        <v>310.08626893985934</v>
      </c>
      <c r="HC18" s="80">
        <f t="shared" si="578"/>
        <v>310.08626893985934</v>
      </c>
      <c r="HD18" s="80">
        <f t="shared" si="578"/>
        <v>310.08626893985934</v>
      </c>
      <c r="HE18" s="80">
        <f t="shared" si="578"/>
        <v>310.08626893985934</v>
      </c>
      <c r="HF18" s="80">
        <f t="shared" si="578"/>
        <v>310.08626893985934</v>
      </c>
      <c r="HG18" s="80">
        <f t="shared" si="578"/>
        <v>310.08626893985934</v>
      </c>
      <c r="HH18" s="80">
        <f t="shared" si="578"/>
        <v>310.08626893985934</v>
      </c>
      <c r="HI18" s="80">
        <f t="shared" si="578"/>
        <v>310.08626893985934</v>
      </c>
      <c r="HJ18" s="80">
        <f t="shared" si="578"/>
        <v>310.08626893985934</v>
      </c>
      <c r="HK18" s="80">
        <f t="shared" si="578"/>
        <v>310.08626893985934</v>
      </c>
      <c r="HL18" s="80">
        <f t="shared" si="578"/>
        <v>310.08626893985934</v>
      </c>
      <c r="HM18" s="80">
        <f t="shared" si="578"/>
        <v>310.08626893985934</v>
      </c>
      <c r="HN18" s="80">
        <f t="shared" si="578"/>
        <v>310.08626893985934</v>
      </c>
      <c r="HO18" s="80">
        <f t="shared" si="578"/>
        <v>310.08626893985934</v>
      </c>
      <c r="HP18" s="80">
        <f t="shared" si="578"/>
        <v>310.08626893985934</v>
      </c>
      <c r="HQ18" s="80">
        <f t="shared" si="578"/>
        <v>310.08626893985934</v>
      </c>
      <c r="HR18" s="80">
        <f t="shared" si="578"/>
        <v>310.08626893985934</v>
      </c>
      <c r="HS18" s="80">
        <f t="shared" si="578"/>
        <v>310.08626893985934</v>
      </c>
      <c r="HT18" s="80">
        <f t="shared" si="578"/>
        <v>310.08626893985934</v>
      </c>
      <c r="HU18" s="80">
        <f t="shared" si="578"/>
        <v>310.08626893985934</v>
      </c>
      <c r="HV18" s="80">
        <f t="shared" si="578"/>
        <v>310.08626893985934</v>
      </c>
      <c r="HW18" s="80">
        <f t="shared" si="578"/>
        <v>310.08626893985934</v>
      </c>
      <c r="HX18" s="80">
        <f t="shared" si="578"/>
        <v>310.08626893985934</v>
      </c>
      <c r="HY18" s="80">
        <f t="shared" si="578"/>
        <v>310.08626893985934</v>
      </c>
      <c r="HZ18" s="80">
        <f t="shared" si="578"/>
        <v>310.08626893985934</v>
      </c>
      <c r="IA18" s="80">
        <f t="shared" si="578"/>
        <v>310.08626893985934</v>
      </c>
      <c r="IB18" s="80">
        <f t="shared" si="578"/>
        <v>310.08626893985934</v>
      </c>
      <c r="IC18" s="80">
        <f t="shared" si="578"/>
        <v>310.08626893985934</v>
      </c>
      <c r="ID18" s="80">
        <f t="shared" si="578"/>
        <v>310.08626893985934</v>
      </c>
      <c r="IE18" s="80">
        <f t="shared" si="578"/>
        <v>310.08626893985934</v>
      </c>
      <c r="IF18" s="80">
        <f t="shared" si="578"/>
        <v>310.08626893985934</v>
      </c>
      <c r="IG18" s="80">
        <f t="shared" si="578"/>
        <v>310.08626893985934</v>
      </c>
      <c r="IH18" s="80">
        <f t="shared" si="578"/>
        <v>310.08626893985934</v>
      </c>
      <c r="II18" s="80">
        <f t="shared" si="578"/>
        <v>310.08626893985934</v>
      </c>
      <c r="IJ18" s="80">
        <f t="shared" si="578"/>
        <v>310.08626893985934</v>
      </c>
      <c r="IK18" s="80">
        <f t="shared" si="578"/>
        <v>310.08626893985934</v>
      </c>
      <c r="IL18" s="80">
        <f t="shared" si="578"/>
        <v>310.08626893985934</v>
      </c>
      <c r="IM18" s="80">
        <f t="shared" si="578"/>
        <v>310.08626893985934</v>
      </c>
      <c r="IN18" s="80">
        <f t="shared" si="578"/>
        <v>310.08626893985934</v>
      </c>
      <c r="IO18" s="80">
        <f t="shared" si="578"/>
        <v>310.08626893985934</v>
      </c>
      <c r="IP18" s="80">
        <f t="shared" si="578"/>
        <v>310.08626893985934</v>
      </c>
      <c r="IQ18" s="80">
        <f t="shared" si="578"/>
        <v>310.08626893985934</v>
      </c>
      <c r="IR18" s="80">
        <f t="shared" si="578"/>
        <v>310.08626893985934</v>
      </c>
      <c r="IS18" s="80">
        <f t="shared" si="578"/>
        <v>310.08626893985934</v>
      </c>
      <c r="IT18" s="80">
        <f t="shared" si="578"/>
        <v>310.08626893985934</v>
      </c>
      <c r="IU18" s="80">
        <f t="shared" si="578"/>
        <v>310.08626893985934</v>
      </c>
      <c r="IV18" s="80">
        <f t="shared" si="578"/>
        <v>310.08626893985934</v>
      </c>
      <c r="IW18" s="80">
        <f t="shared" si="578"/>
        <v>310.08626893985934</v>
      </c>
      <c r="IX18" s="80">
        <f t="shared" ref="IX18:KO18" si="579">CMM_4</f>
        <v>310.08626893985934</v>
      </c>
      <c r="IY18" s="80">
        <f t="shared" si="579"/>
        <v>310.08626893985934</v>
      </c>
      <c r="IZ18" s="80">
        <f t="shared" si="579"/>
        <v>310.08626893985934</v>
      </c>
      <c r="JA18" s="80">
        <f t="shared" si="579"/>
        <v>310.08626893985934</v>
      </c>
      <c r="JB18" s="80">
        <f t="shared" si="579"/>
        <v>310.08626893985934</v>
      </c>
      <c r="JC18" s="80">
        <f t="shared" si="579"/>
        <v>310.08626893985934</v>
      </c>
      <c r="JD18" s="80">
        <f t="shared" si="579"/>
        <v>310.08626893985934</v>
      </c>
      <c r="JE18" s="80">
        <f t="shared" si="579"/>
        <v>310.08626893985934</v>
      </c>
      <c r="JF18" s="80">
        <f t="shared" si="579"/>
        <v>310.08626893985934</v>
      </c>
      <c r="JG18" s="80">
        <f t="shared" si="579"/>
        <v>310.08626893985934</v>
      </c>
      <c r="JH18" s="80">
        <f t="shared" si="579"/>
        <v>310.08626893985934</v>
      </c>
      <c r="JI18" s="80">
        <f t="shared" si="579"/>
        <v>310.08626893985934</v>
      </c>
      <c r="JJ18" s="80">
        <f t="shared" si="579"/>
        <v>310.08626893985934</v>
      </c>
      <c r="JK18" s="80">
        <f t="shared" si="579"/>
        <v>310.08626893985934</v>
      </c>
      <c r="JL18" s="80">
        <f t="shared" si="579"/>
        <v>310.08626893985934</v>
      </c>
      <c r="JM18" s="80">
        <f t="shared" si="579"/>
        <v>310.08626893985934</v>
      </c>
      <c r="JN18" s="80">
        <f t="shared" si="579"/>
        <v>310.08626893985934</v>
      </c>
      <c r="JO18" s="80">
        <f t="shared" si="579"/>
        <v>310.08626893985934</v>
      </c>
      <c r="JP18" s="80">
        <f t="shared" si="579"/>
        <v>310.08626893985934</v>
      </c>
      <c r="JQ18" s="80">
        <f t="shared" si="579"/>
        <v>310.08626893985934</v>
      </c>
      <c r="JR18" s="80">
        <f t="shared" si="579"/>
        <v>310.08626893985934</v>
      </c>
      <c r="JS18" s="80">
        <f t="shared" si="579"/>
        <v>310.08626893985934</v>
      </c>
      <c r="JT18" s="80">
        <f t="shared" si="579"/>
        <v>310.08626893985934</v>
      </c>
      <c r="JU18" s="80">
        <f t="shared" si="579"/>
        <v>310.08626893985934</v>
      </c>
      <c r="JV18" s="80">
        <f t="shared" si="579"/>
        <v>310.08626893985934</v>
      </c>
      <c r="JW18" s="80">
        <f t="shared" si="579"/>
        <v>310.08626893985934</v>
      </c>
      <c r="JX18" s="80">
        <f t="shared" si="579"/>
        <v>310.08626893985934</v>
      </c>
      <c r="JY18" s="80">
        <f t="shared" si="579"/>
        <v>310.08626893985934</v>
      </c>
      <c r="JZ18" s="80">
        <f t="shared" si="579"/>
        <v>310.08626893985934</v>
      </c>
      <c r="KA18" s="80">
        <f t="shared" si="579"/>
        <v>310.08626893985934</v>
      </c>
      <c r="KB18" s="80">
        <f t="shared" si="579"/>
        <v>310.08626893985934</v>
      </c>
      <c r="KC18" s="80">
        <f t="shared" si="579"/>
        <v>310.08626893985934</v>
      </c>
      <c r="KD18" s="80">
        <f t="shared" si="579"/>
        <v>310.08626893985934</v>
      </c>
      <c r="KE18" s="80">
        <f t="shared" si="579"/>
        <v>310.08626893985934</v>
      </c>
      <c r="KF18" s="80">
        <f t="shared" si="579"/>
        <v>310.08626893985934</v>
      </c>
      <c r="KG18" s="80">
        <f t="shared" si="579"/>
        <v>310.08626893985934</v>
      </c>
      <c r="KH18" s="80">
        <f t="shared" si="579"/>
        <v>310.08626893985934</v>
      </c>
      <c r="KI18" s="80">
        <f t="shared" si="579"/>
        <v>310.08626893985934</v>
      </c>
      <c r="KJ18" s="80">
        <f t="shared" si="579"/>
        <v>310.08626893985934</v>
      </c>
      <c r="KK18" s="80">
        <f t="shared" si="579"/>
        <v>310.08626893985934</v>
      </c>
      <c r="KL18" s="80">
        <f t="shared" si="579"/>
        <v>310.08626893985934</v>
      </c>
      <c r="KM18" s="80">
        <f t="shared" si="579"/>
        <v>310.08626893985934</v>
      </c>
      <c r="KN18" s="80">
        <f t="shared" si="579"/>
        <v>310.08626893985934</v>
      </c>
      <c r="KO18" s="80">
        <f t="shared" si="579"/>
        <v>310.08626893985934</v>
      </c>
    </row>
    <row r="19" spans="1:301" x14ac:dyDescent="0.2">
      <c r="A19" s="30" t="s">
        <v>401</v>
      </c>
      <c r="B19" s="80">
        <f t="shared" ref="B19:BM19" si="580">CMM_5</f>
        <v>281.89660812714482</v>
      </c>
      <c r="C19" s="80">
        <f t="shared" si="580"/>
        <v>281.89660812714482</v>
      </c>
      <c r="D19" s="80">
        <f t="shared" si="580"/>
        <v>281.89660812714482</v>
      </c>
      <c r="E19" s="80">
        <f t="shared" si="580"/>
        <v>281.89660812714482</v>
      </c>
      <c r="F19" s="80">
        <f t="shared" si="580"/>
        <v>281.89660812714482</v>
      </c>
      <c r="G19" s="80">
        <f t="shared" si="580"/>
        <v>281.89660812714482</v>
      </c>
      <c r="H19" s="80">
        <f t="shared" si="580"/>
        <v>281.89660812714482</v>
      </c>
      <c r="I19" s="80">
        <f t="shared" si="580"/>
        <v>281.89660812714482</v>
      </c>
      <c r="J19" s="80">
        <f t="shared" si="580"/>
        <v>281.89660812714482</v>
      </c>
      <c r="K19" s="80">
        <f t="shared" si="580"/>
        <v>281.89660812714482</v>
      </c>
      <c r="L19" s="80">
        <f t="shared" si="580"/>
        <v>281.89660812714482</v>
      </c>
      <c r="M19" s="80">
        <f t="shared" si="580"/>
        <v>281.89660812714482</v>
      </c>
      <c r="N19" s="80">
        <f t="shared" si="580"/>
        <v>281.89660812714482</v>
      </c>
      <c r="O19" s="80">
        <f t="shared" si="580"/>
        <v>281.89660812714482</v>
      </c>
      <c r="P19" s="80">
        <f t="shared" si="580"/>
        <v>281.89660812714482</v>
      </c>
      <c r="Q19" s="80">
        <f t="shared" si="580"/>
        <v>281.89660812714482</v>
      </c>
      <c r="R19" s="80">
        <f t="shared" si="580"/>
        <v>281.89660812714482</v>
      </c>
      <c r="S19" s="80">
        <f t="shared" si="580"/>
        <v>281.89660812714482</v>
      </c>
      <c r="T19" s="80">
        <f t="shared" si="580"/>
        <v>281.89660812714482</v>
      </c>
      <c r="U19" s="80">
        <f t="shared" si="580"/>
        <v>281.89660812714482</v>
      </c>
      <c r="V19" s="80">
        <f t="shared" si="580"/>
        <v>281.89660812714482</v>
      </c>
      <c r="W19" s="80">
        <f t="shared" si="580"/>
        <v>281.89660812714482</v>
      </c>
      <c r="X19" s="80">
        <f t="shared" si="580"/>
        <v>281.89660812714482</v>
      </c>
      <c r="Y19" s="80">
        <f t="shared" si="580"/>
        <v>281.89660812714482</v>
      </c>
      <c r="Z19" s="80">
        <f t="shared" si="580"/>
        <v>281.89660812714482</v>
      </c>
      <c r="AA19" s="80">
        <f t="shared" si="580"/>
        <v>281.89660812714482</v>
      </c>
      <c r="AB19" s="80">
        <f t="shared" si="580"/>
        <v>281.89660812714482</v>
      </c>
      <c r="AC19" s="80">
        <f t="shared" si="580"/>
        <v>281.89660812714482</v>
      </c>
      <c r="AD19" s="80">
        <f t="shared" si="580"/>
        <v>281.89660812714482</v>
      </c>
      <c r="AE19" s="80">
        <f t="shared" si="580"/>
        <v>281.89660812714482</v>
      </c>
      <c r="AF19" s="80">
        <f t="shared" si="580"/>
        <v>281.89660812714482</v>
      </c>
      <c r="AG19" s="80">
        <f t="shared" si="580"/>
        <v>281.89660812714482</v>
      </c>
      <c r="AH19" s="80">
        <f t="shared" si="580"/>
        <v>281.89660812714482</v>
      </c>
      <c r="AI19" s="80">
        <f t="shared" si="580"/>
        <v>281.89660812714482</v>
      </c>
      <c r="AJ19" s="80">
        <f t="shared" si="580"/>
        <v>281.89660812714482</v>
      </c>
      <c r="AK19" s="80">
        <f t="shared" si="580"/>
        <v>281.89660812714482</v>
      </c>
      <c r="AL19" s="80">
        <f t="shared" si="580"/>
        <v>281.89660812714482</v>
      </c>
      <c r="AM19" s="80">
        <f t="shared" si="580"/>
        <v>281.89660812714482</v>
      </c>
      <c r="AN19" s="80">
        <f t="shared" si="580"/>
        <v>281.89660812714482</v>
      </c>
      <c r="AO19" s="80">
        <f t="shared" si="580"/>
        <v>281.89660812714482</v>
      </c>
      <c r="AP19" s="80">
        <f t="shared" si="580"/>
        <v>281.89660812714482</v>
      </c>
      <c r="AQ19" s="80">
        <f t="shared" si="580"/>
        <v>281.89660812714482</v>
      </c>
      <c r="AR19" s="80">
        <f t="shared" si="580"/>
        <v>281.89660812714482</v>
      </c>
      <c r="AS19" s="80">
        <f t="shared" si="580"/>
        <v>281.89660812714482</v>
      </c>
      <c r="AT19" s="80">
        <f t="shared" si="580"/>
        <v>281.89660812714482</v>
      </c>
      <c r="AU19" s="80">
        <f t="shared" si="580"/>
        <v>281.89660812714482</v>
      </c>
      <c r="AV19" s="80">
        <f t="shared" si="580"/>
        <v>281.89660812714482</v>
      </c>
      <c r="AW19" s="80">
        <f t="shared" si="580"/>
        <v>281.89660812714482</v>
      </c>
      <c r="AX19" s="80">
        <f t="shared" si="580"/>
        <v>281.89660812714482</v>
      </c>
      <c r="AY19" s="80">
        <f t="shared" si="580"/>
        <v>281.89660812714482</v>
      </c>
      <c r="AZ19" s="80">
        <f t="shared" si="580"/>
        <v>281.89660812714482</v>
      </c>
      <c r="BA19" s="80">
        <f t="shared" si="580"/>
        <v>281.89660812714482</v>
      </c>
      <c r="BB19" s="80">
        <f t="shared" si="580"/>
        <v>281.89660812714482</v>
      </c>
      <c r="BC19" s="80">
        <f t="shared" si="580"/>
        <v>281.89660812714482</v>
      </c>
      <c r="BD19" s="80">
        <f t="shared" si="580"/>
        <v>281.89660812714482</v>
      </c>
      <c r="BE19" s="80">
        <f t="shared" si="580"/>
        <v>281.89660812714482</v>
      </c>
      <c r="BF19" s="80">
        <f t="shared" si="580"/>
        <v>281.89660812714482</v>
      </c>
      <c r="BG19" s="80">
        <f t="shared" si="580"/>
        <v>281.89660812714482</v>
      </c>
      <c r="BH19" s="80">
        <f t="shared" si="580"/>
        <v>281.89660812714482</v>
      </c>
      <c r="BI19" s="80">
        <f t="shared" si="580"/>
        <v>281.89660812714482</v>
      </c>
      <c r="BJ19" s="80">
        <f t="shared" si="580"/>
        <v>281.89660812714482</v>
      </c>
      <c r="BK19" s="80">
        <f t="shared" si="580"/>
        <v>281.89660812714482</v>
      </c>
      <c r="BL19" s="80">
        <f t="shared" si="580"/>
        <v>281.89660812714482</v>
      </c>
      <c r="BM19" s="80">
        <f t="shared" si="580"/>
        <v>281.89660812714482</v>
      </c>
      <c r="BN19" s="80">
        <f t="shared" ref="BN19:DY19" si="581">CMM_5</f>
        <v>281.89660812714482</v>
      </c>
      <c r="BO19" s="80">
        <f t="shared" si="581"/>
        <v>281.89660812714482</v>
      </c>
      <c r="BP19" s="80">
        <f t="shared" si="581"/>
        <v>281.89660812714482</v>
      </c>
      <c r="BQ19" s="80">
        <f t="shared" si="581"/>
        <v>281.89660812714482</v>
      </c>
      <c r="BR19" s="80">
        <f t="shared" si="581"/>
        <v>281.89660812714482</v>
      </c>
      <c r="BS19" s="80">
        <f t="shared" si="581"/>
        <v>281.89660812714482</v>
      </c>
      <c r="BT19" s="80">
        <f t="shared" si="581"/>
        <v>281.89660812714482</v>
      </c>
      <c r="BU19" s="80">
        <f t="shared" si="581"/>
        <v>281.89660812714482</v>
      </c>
      <c r="BV19" s="80">
        <f t="shared" si="581"/>
        <v>281.89660812714482</v>
      </c>
      <c r="BW19" s="80">
        <f t="shared" si="581"/>
        <v>281.89660812714482</v>
      </c>
      <c r="BX19" s="80">
        <f t="shared" si="581"/>
        <v>281.89660812714482</v>
      </c>
      <c r="BY19" s="80">
        <f t="shared" si="581"/>
        <v>281.89660812714482</v>
      </c>
      <c r="BZ19" s="80">
        <f t="shared" si="581"/>
        <v>281.89660812714482</v>
      </c>
      <c r="CA19" s="80">
        <f t="shared" si="581"/>
        <v>281.89660812714482</v>
      </c>
      <c r="CB19" s="80">
        <f t="shared" si="581"/>
        <v>281.89660812714482</v>
      </c>
      <c r="CC19" s="80">
        <f t="shared" si="581"/>
        <v>281.89660812714482</v>
      </c>
      <c r="CD19" s="80">
        <f t="shared" si="581"/>
        <v>281.89660812714482</v>
      </c>
      <c r="CE19" s="80">
        <f t="shared" si="581"/>
        <v>281.89660812714482</v>
      </c>
      <c r="CF19" s="80">
        <f t="shared" si="581"/>
        <v>281.89660812714482</v>
      </c>
      <c r="CG19" s="80">
        <f t="shared" si="581"/>
        <v>281.89660812714482</v>
      </c>
      <c r="CH19" s="80">
        <f t="shared" si="581"/>
        <v>281.89660812714482</v>
      </c>
      <c r="CI19" s="80">
        <f t="shared" si="581"/>
        <v>281.89660812714482</v>
      </c>
      <c r="CJ19" s="80">
        <f t="shared" si="581"/>
        <v>281.89660812714482</v>
      </c>
      <c r="CK19" s="80">
        <f t="shared" si="581"/>
        <v>281.89660812714482</v>
      </c>
      <c r="CL19" s="80">
        <f t="shared" si="581"/>
        <v>281.89660812714482</v>
      </c>
      <c r="CM19" s="80">
        <f t="shared" si="581"/>
        <v>281.89660812714482</v>
      </c>
      <c r="CN19" s="80">
        <f t="shared" si="581"/>
        <v>281.89660812714482</v>
      </c>
      <c r="CO19" s="80">
        <f t="shared" si="581"/>
        <v>281.89660812714482</v>
      </c>
      <c r="CP19" s="80">
        <f t="shared" si="581"/>
        <v>281.89660812714482</v>
      </c>
      <c r="CQ19" s="80">
        <f t="shared" si="581"/>
        <v>281.89660812714482</v>
      </c>
      <c r="CR19" s="80">
        <f t="shared" si="581"/>
        <v>281.89660812714482</v>
      </c>
      <c r="CS19" s="80">
        <f t="shared" si="581"/>
        <v>281.89660812714482</v>
      </c>
      <c r="CT19" s="80">
        <f t="shared" si="581"/>
        <v>281.89660812714482</v>
      </c>
      <c r="CU19" s="80">
        <f t="shared" si="581"/>
        <v>281.89660812714482</v>
      </c>
      <c r="CV19" s="80">
        <f t="shared" si="581"/>
        <v>281.89660812714482</v>
      </c>
      <c r="CW19" s="80">
        <f t="shared" si="581"/>
        <v>281.89660812714482</v>
      </c>
      <c r="CX19" s="80">
        <f t="shared" si="581"/>
        <v>281.89660812714482</v>
      </c>
      <c r="CY19" s="80">
        <f t="shared" si="581"/>
        <v>281.89660812714482</v>
      </c>
      <c r="CZ19" s="80">
        <f t="shared" si="581"/>
        <v>281.89660812714482</v>
      </c>
      <c r="DA19" s="80">
        <f t="shared" si="581"/>
        <v>281.89660812714482</v>
      </c>
      <c r="DB19" s="80">
        <f t="shared" si="581"/>
        <v>281.89660812714482</v>
      </c>
      <c r="DC19" s="80">
        <f t="shared" si="581"/>
        <v>281.89660812714482</v>
      </c>
      <c r="DD19" s="80">
        <f t="shared" si="581"/>
        <v>281.89660812714482</v>
      </c>
      <c r="DE19" s="80">
        <f t="shared" si="581"/>
        <v>281.89660812714482</v>
      </c>
      <c r="DF19" s="80">
        <f t="shared" si="581"/>
        <v>281.89660812714482</v>
      </c>
      <c r="DG19" s="80">
        <f t="shared" si="581"/>
        <v>281.89660812714482</v>
      </c>
      <c r="DH19" s="80">
        <f t="shared" si="581"/>
        <v>281.89660812714482</v>
      </c>
      <c r="DI19" s="80">
        <f t="shared" si="581"/>
        <v>281.89660812714482</v>
      </c>
      <c r="DJ19" s="80">
        <f t="shared" si="581"/>
        <v>281.89660812714482</v>
      </c>
      <c r="DK19" s="80">
        <f t="shared" si="581"/>
        <v>281.89660812714482</v>
      </c>
      <c r="DL19" s="80">
        <f t="shared" si="581"/>
        <v>281.89660812714482</v>
      </c>
      <c r="DM19" s="80">
        <f t="shared" si="581"/>
        <v>281.89660812714482</v>
      </c>
      <c r="DN19" s="80">
        <f t="shared" si="581"/>
        <v>281.89660812714482</v>
      </c>
      <c r="DO19" s="80">
        <f t="shared" si="581"/>
        <v>281.89660812714482</v>
      </c>
      <c r="DP19" s="80">
        <f t="shared" si="581"/>
        <v>281.89660812714482</v>
      </c>
      <c r="DQ19" s="80">
        <f t="shared" si="581"/>
        <v>281.89660812714482</v>
      </c>
      <c r="DR19" s="80">
        <f t="shared" si="581"/>
        <v>281.89660812714482</v>
      </c>
      <c r="DS19" s="80">
        <f t="shared" si="581"/>
        <v>281.89660812714482</v>
      </c>
      <c r="DT19" s="80">
        <f t="shared" si="581"/>
        <v>281.89660812714482</v>
      </c>
      <c r="DU19" s="80">
        <f t="shared" si="581"/>
        <v>281.89660812714482</v>
      </c>
      <c r="DV19" s="80">
        <f t="shared" si="581"/>
        <v>281.89660812714482</v>
      </c>
      <c r="DW19" s="80">
        <f t="shared" si="581"/>
        <v>281.89660812714482</v>
      </c>
      <c r="DX19" s="80">
        <f t="shared" si="581"/>
        <v>281.89660812714482</v>
      </c>
      <c r="DY19" s="80">
        <f t="shared" si="581"/>
        <v>281.89660812714482</v>
      </c>
      <c r="DZ19" s="80">
        <f t="shared" ref="DZ19:GK19" si="582">CMM_5</f>
        <v>281.89660812714482</v>
      </c>
      <c r="EA19" s="80">
        <f t="shared" si="582"/>
        <v>281.89660812714482</v>
      </c>
      <c r="EB19" s="80">
        <f t="shared" si="582"/>
        <v>281.89660812714482</v>
      </c>
      <c r="EC19" s="80">
        <f t="shared" si="582"/>
        <v>281.89660812714482</v>
      </c>
      <c r="ED19" s="80">
        <f t="shared" si="582"/>
        <v>281.89660812714482</v>
      </c>
      <c r="EE19" s="80">
        <f t="shared" si="582"/>
        <v>281.89660812714482</v>
      </c>
      <c r="EF19" s="80">
        <f t="shared" si="582"/>
        <v>281.89660812714482</v>
      </c>
      <c r="EG19" s="80">
        <f t="shared" si="582"/>
        <v>281.89660812714482</v>
      </c>
      <c r="EH19" s="80">
        <f t="shared" si="582"/>
        <v>281.89660812714482</v>
      </c>
      <c r="EI19" s="80">
        <f t="shared" si="582"/>
        <v>281.89660812714482</v>
      </c>
      <c r="EJ19" s="80">
        <f t="shared" si="582"/>
        <v>281.89660812714482</v>
      </c>
      <c r="EK19" s="80">
        <f t="shared" si="582"/>
        <v>281.89660812714482</v>
      </c>
      <c r="EL19" s="80">
        <f t="shared" si="582"/>
        <v>281.89660812714482</v>
      </c>
      <c r="EM19" s="80">
        <f t="shared" si="582"/>
        <v>281.89660812714482</v>
      </c>
      <c r="EN19" s="80">
        <f t="shared" si="582"/>
        <v>281.89660812714482</v>
      </c>
      <c r="EO19" s="80">
        <f t="shared" si="582"/>
        <v>281.89660812714482</v>
      </c>
      <c r="EP19" s="80">
        <f t="shared" si="582"/>
        <v>281.89660812714482</v>
      </c>
      <c r="EQ19" s="80">
        <f t="shared" si="582"/>
        <v>281.89660812714482</v>
      </c>
      <c r="ER19" s="80">
        <f t="shared" si="582"/>
        <v>281.89660812714482</v>
      </c>
      <c r="ES19" s="80">
        <f t="shared" si="582"/>
        <v>281.89660812714482</v>
      </c>
      <c r="ET19" s="80">
        <f t="shared" si="582"/>
        <v>281.89660812714482</v>
      </c>
      <c r="EU19" s="80">
        <f t="shared" si="582"/>
        <v>281.89660812714482</v>
      </c>
      <c r="EV19" s="80">
        <f t="shared" si="582"/>
        <v>281.89660812714482</v>
      </c>
      <c r="EW19" s="80">
        <f t="shared" si="582"/>
        <v>281.89660812714482</v>
      </c>
      <c r="EX19" s="80">
        <f t="shared" si="582"/>
        <v>281.89660812714482</v>
      </c>
      <c r="EY19" s="80">
        <f t="shared" si="582"/>
        <v>281.89660812714482</v>
      </c>
      <c r="EZ19" s="80">
        <f t="shared" si="582"/>
        <v>281.89660812714482</v>
      </c>
      <c r="FA19" s="80">
        <f t="shared" si="582"/>
        <v>281.89660812714482</v>
      </c>
      <c r="FB19" s="80">
        <f t="shared" si="582"/>
        <v>281.89660812714482</v>
      </c>
      <c r="FC19" s="80">
        <f t="shared" si="582"/>
        <v>281.89660812714482</v>
      </c>
      <c r="FD19" s="80">
        <f t="shared" si="582"/>
        <v>281.89660812714482</v>
      </c>
      <c r="FE19" s="80">
        <f t="shared" si="582"/>
        <v>281.89660812714482</v>
      </c>
      <c r="FF19" s="80">
        <f t="shared" si="582"/>
        <v>281.89660812714482</v>
      </c>
      <c r="FG19" s="80">
        <f t="shared" si="582"/>
        <v>281.89660812714482</v>
      </c>
      <c r="FH19" s="80">
        <f t="shared" si="582"/>
        <v>281.89660812714482</v>
      </c>
      <c r="FI19" s="80">
        <f t="shared" si="582"/>
        <v>281.89660812714482</v>
      </c>
      <c r="FJ19" s="80">
        <f t="shared" si="582"/>
        <v>281.89660812714482</v>
      </c>
      <c r="FK19" s="80">
        <f t="shared" si="582"/>
        <v>281.89660812714482</v>
      </c>
      <c r="FL19" s="80">
        <f t="shared" si="582"/>
        <v>281.89660812714482</v>
      </c>
      <c r="FM19" s="80">
        <f t="shared" si="582"/>
        <v>281.89660812714482</v>
      </c>
      <c r="FN19" s="80">
        <f t="shared" si="582"/>
        <v>281.89660812714482</v>
      </c>
      <c r="FO19" s="80">
        <f t="shared" si="582"/>
        <v>281.89660812714482</v>
      </c>
      <c r="FP19" s="80">
        <f t="shared" si="582"/>
        <v>281.89660812714482</v>
      </c>
      <c r="FQ19" s="80">
        <f t="shared" si="582"/>
        <v>281.89660812714482</v>
      </c>
      <c r="FR19" s="80">
        <f t="shared" si="582"/>
        <v>281.89660812714482</v>
      </c>
      <c r="FS19" s="80">
        <f t="shared" si="582"/>
        <v>281.89660812714482</v>
      </c>
      <c r="FT19" s="80">
        <f t="shared" si="582"/>
        <v>281.89660812714482</v>
      </c>
      <c r="FU19" s="80">
        <f t="shared" si="582"/>
        <v>281.89660812714482</v>
      </c>
      <c r="FV19" s="80">
        <f t="shared" si="582"/>
        <v>281.89660812714482</v>
      </c>
      <c r="FW19" s="80">
        <f t="shared" si="582"/>
        <v>281.89660812714482</v>
      </c>
      <c r="FX19" s="80">
        <f t="shared" si="582"/>
        <v>281.89660812714482</v>
      </c>
      <c r="FY19" s="80">
        <f t="shared" si="582"/>
        <v>281.89660812714482</v>
      </c>
      <c r="FZ19" s="80">
        <f t="shared" si="582"/>
        <v>281.89660812714482</v>
      </c>
      <c r="GA19" s="80">
        <f t="shared" si="582"/>
        <v>281.89660812714482</v>
      </c>
      <c r="GB19" s="80">
        <f t="shared" si="582"/>
        <v>281.89660812714482</v>
      </c>
      <c r="GC19" s="80">
        <f t="shared" si="582"/>
        <v>281.89660812714482</v>
      </c>
      <c r="GD19" s="80">
        <f t="shared" si="582"/>
        <v>281.89660812714482</v>
      </c>
      <c r="GE19" s="80">
        <f t="shared" si="582"/>
        <v>281.89660812714482</v>
      </c>
      <c r="GF19" s="80">
        <f t="shared" si="582"/>
        <v>281.89660812714482</v>
      </c>
      <c r="GG19" s="80">
        <f t="shared" si="582"/>
        <v>281.89660812714482</v>
      </c>
      <c r="GH19" s="80">
        <f t="shared" si="582"/>
        <v>281.89660812714482</v>
      </c>
      <c r="GI19" s="80">
        <f t="shared" si="582"/>
        <v>281.89660812714482</v>
      </c>
      <c r="GJ19" s="80">
        <f t="shared" si="582"/>
        <v>281.89660812714482</v>
      </c>
      <c r="GK19" s="80">
        <f t="shared" si="582"/>
        <v>281.89660812714482</v>
      </c>
      <c r="GL19" s="80">
        <f t="shared" ref="GL19:IW19" si="583">CMM_5</f>
        <v>281.89660812714482</v>
      </c>
      <c r="GM19" s="80">
        <f t="shared" si="583"/>
        <v>281.89660812714482</v>
      </c>
      <c r="GN19" s="80">
        <f t="shared" si="583"/>
        <v>281.89660812714482</v>
      </c>
      <c r="GO19" s="80">
        <f t="shared" si="583"/>
        <v>281.89660812714482</v>
      </c>
      <c r="GP19" s="80">
        <f t="shared" si="583"/>
        <v>281.89660812714482</v>
      </c>
      <c r="GQ19" s="80">
        <f t="shared" si="583"/>
        <v>281.89660812714482</v>
      </c>
      <c r="GR19" s="80">
        <f t="shared" si="583"/>
        <v>281.89660812714482</v>
      </c>
      <c r="GS19" s="80">
        <f t="shared" si="583"/>
        <v>281.89660812714482</v>
      </c>
      <c r="GT19" s="80">
        <f t="shared" si="583"/>
        <v>281.89660812714482</v>
      </c>
      <c r="GU19" s="80">
        <f t="shared" si="583"/>
        <v>281.89660812714482</v>
      </c>
      <c r="GV19" s="80">
        <f t="shared" si="583"/>
        <v>281.89660812714482</v>
      </c>
      <c r="GW19" s="80">
        <f t="shared" si="583"/>
        <v>281.89660812714482</v>
      </c>
      <c r="GX19" s="80">
        <f t="shared" si="583"/>
        <v>281.89660812714482</v>
      </c>
      <c r="GY19" s="80">
        <f t="shared" si="583"/>
        <v>281.89660812714482</v>
      </c>
      <c r="GZ19" s="80">
        <f t="shared" si="583"/>
        <v>281.89660812714482</v>
      </c>
      <c r="HA19" s="80">
        <f t="shared" si="583"/>
        <v>281.89660812714482</v>
      </c>
      <c r="HB19" s="80">
        <f t="shared" si="583"/>
        <v>281.89660812714482</v>
      </c>
      <c r="HC19" s="80">
        <f t="shared" si="583"/>
        <v>281.89660812714482</v>
      </c>
      <c r="HD19" s="80">
        <f t="shared" si="583"/>
        <v>281.89660812714482</v>
      </c>
      <c r="HE19" s="80">
        <f t="shared" si="583"/>
        <v>281.89660812714482</v>
      </c>
      <c r="HF19" s="80">
        <f t="shared" si="583"/>
        <v>281.89660812714482</v>
      </c>
      <c r="HG19" s="80">
        <f t="shared" si="583"/>
        <v>281.89660812714482</v>
      </c>
      <c r="HH19" s="80">
        <f t="shared" si="583"/>
        <v>281.89660812714482</v>
      </c>
      <c r="HI19" s="80">
        <f t="shared" si="583"/>
        <v>281.89660812714482</v>
      </c>
      <c r="HJ19" s="80">
        <f t="shared" si="583"/>
        <v>281.89660812714482</v>
      </c>
      <c r="HK19" s="80">
        <f t="shared" si="583"/>
        <v>281.89660812714482</v>
      </c>
      <c r="HL19" s="80">
        <f t="shared" si="583"/>
        <v>281.89660812714482</v>
      </c>
      <c r="HM19" s="80">
        <f t="shared" si="583"/>
        <v>281.89660812714482</v>
      </c>
      <c r="HN19" s="80">
        <f t="shared" si="583"/>
        <v>281.89660812714482</v>
      </c>
      <c r="HO19" s="80">
        <f t="shared" si="583"/>
        <v>281.89660812714482</v>
      </c>
      <c r="HP19" s="80">
        <f t="shared" si="583"/>
        <v>281.89660812714482</v>
      </c>
      <c r="HQ19" s="80">
        <f t="shared" si="583"/>
        <v>281.89660812714482</v>
      </c>
      <c r="HR19" s="80">
        <f t="shared" si="583"/>
        <v>281.89660812714482</v>
      </c>
      <c r="HS19" s="80">
        <f t="shared" si="583"/>
        <v>281.89660812714482</v>
      </c>
      <c r="HT19" s="80">
        <f t="shared" si="583"/>
        <v>281.89660812714482</v>
      </c>
      <c r="HU19" s="80">
        <f t="shared" si="583"/>
        <v>281.89660812714482</v>
      </c>
      <c r="HV19" s="80">
        <f t="shared" si="583"/>
        <v>281.89660812714482</v>
      </c>
      <c r="HW19" s="80">
        <f t="shared" si="583"/>
        <v>281.89660812714482</v>
      </c>
      <c r="HX19" s="80">
        <f t="shared" si="583"/>
        <v>281.89660812714482</v>
      </c>
      <c r="HY19" s="80">
        <f t="shared" si="583"/>
        <v>281.89660812714482</v>
      </c>
      <c r="HZ19" s="80">
        <f t="shared" si="583"/>
        <v>281.89660812714482</v>
      </c>
      <c r="IA19" s="80">
        <f t="shared" si="583"/>
        <v>281.89660812714482</v>
      </c>
      <c r="IB19" s="80">
        <f t="shared" si="583"/>
        <v>281.89660812714482</v>
      </c>
      <c r="IC19" s="80">
        <f t="shared" si="583"/>
        <v>281.89660812714482</v>
      </c>
      <c r="ID19" s="80">
        <f t="shared" si="583"/>
        <v>281.89660812714482</v>
      </c>
      <c r="IE19" s="80">
        <f t="shared" si="583"/>
        <v>281.89660812714482</v>
      </c>
      <c r="IF19" s="80">
        <f t="shared" si="583"/>
        <v>281.89660812714482</v>
      </c>
      <c r="IG19" s="80">
        <f t="shared" si="583"/>
        <v>281.89660812714482</v>
      </c>
      <c r="IH19" s="80">
        <f t="shared" si="583"/>
        <v>281.89660812714482</v>
      </c>
      <c r="II19" s="80">
        <f t="shared" si="583"/>
        <v>281.89660812714482</v>
      </c>
      <c r="IJ19" s="80">
        <f t="shared" si="583"/>
        <v>281.89660812714482</v>
      </c>
      <c r="IK19" s="80">
        <f t="shared" si="583"/>
        <v>281.89660812714482</v>
      </c>
      <c r="IL19" s="80">
        <f t="shared" si="583"/>
        <v>281.89660812714482</v>
      </c>
      <c r="IM19" s="80">
        <f t="shared" si="583"/>
        <v>281.89660812714482</v>
      </c>
      <c r="IN19" s="80">
        <f t="shared" si="583"/>
        <v>281.89660812714482</v>
      </c>
      <c r="IO19" s="80">
        <f t="shared" si="583"/>
        <v>281.89660812714482</v>
      </c>
      <c r="IP19" s="80">
        <f t="shared" si="583"/>
        <v>281.89660812714482</v>
      </c>
      <c r="IQ19" s="80">
        <f t="shared" si="583"/>
        <v>281.89660812714482</v>
      </c>
      <c r="IR19" s="80">
        <f t="shared" si="583"/>
        <v>281.89660812714482</v>
      </c>
      <c r="IS19" s="80">
        <f t="shared" si="583"/>
        <v>281.89660812714482</v>
      </c>
      <c r="IT19" s="80">
        <f t="shared" si="583"/>
        <v>281.89660812714482</v>
      </c>
      <c r="IU19" s="80">
        <f t="shared" si="583"/>
        <v>281.89660812714482</v>
      </c>
      <c r="IV19" s="80">
        <f t="shared" si="583"/>
        <v>281.89660812714482</v>
      </c>
      <c r="IW19" s="80">
        <f t="shared" si="583"/>
        <v>281.89660812714482</v>
      </c>
      <c r="IX19" s="80">
        <f t="shared" ref="IX19:KO19" si="584">CMM_5</f>
        <v>281.89660812714482</v>
      </c>
      <c r="IY19" s="80">
        <f t="shared" si="584"/>
        <v>281.89660812714482</v>
      </c>
      <c r="IZ19" s="80">
        <f t="shared" si="584"/>
        <v>281.89660812714482</v>
      </c>
      <c r="JA19" s="80">
        <f t="shared" si="584"/>
        <v>281.89660812714482</v>
      </c>
      <c r="JB19" s="80">
        <f t="shared" si="584"/>
        <v>281.89660812714482</v>
      </c>
      <c r="JC19" s="80">
        <f t="shared" si="584"/>
        <v>281.89660812714482</v>
      </c>
      <c r="JD19" s="80">
        <f t="shared" si="584"/>
        <v>281.89660812714482</v>
      </c>
      <c r="JE19" s="80">
        <f t="shared" si="584"/>
        <v>281.89660812714482</v>
      </c>
      <c r="JF19" s="80">
        <f t="shared" si="584"/>
        <v>281.89660812714482</v>
      </c>
      <c r="JG19" s="80">
        <f t="shared" si="584"/>
        <v>281.89660812714482</v>
      </c>
      <c r="JH19" s="80">
        <f t="shared" si="584"/>
        <v>281.89660812714482</v>
      </c>
      <c r="JI19" s="80">
        <f t="shared" si="584"/>
        <v>281.89660812714482</v>
      </c>
      <c r="JJ19" s="80">
        <f t="shared" si="584"/>
        <v>281.89660812714482</v>
      </c>
      <c r="JK19" s="80">
        <f t="shared" si="584"/>
        <v>281.89660812714482</v>
      </c>
      <c r="JL19" s="80">
        <f t="shared" si="584"/>
        <v>281.89660812714482</v>
      </c>
      <c r="JM19" s="80">
        <f t="shared" si="584"/>
        <v>281.89660812714482</v>
      </c>
      <c r="JN19" s="80">
        <f t="shared" si="584"/>
        <v>281.89660812714482</v>
      </c>
      <c r="JO19" s="80">
        <f t="shared" si="584"/>
        <v>281.89660812714482</v>
      </c>
      <c r="JP19" s="80">
        <f t="shared" si="584"/>
        <v>281.89660812714482</v>
      </c>
      <c r="JQ19" s="80">
        <f t="shared" si="584"/>
        <v>281.89660812714482</v>
      </c>
      <c r="JR19" s="80">
        <f t="shared" si="584"/>
        <v>281.89660812714482</v>
      </c>
      <c r="JS19" s="80">
        <f t="shared" si="584"/>
        <v>281.89660812714482</v>
      </c>
      <c r="JT19" s="80">
        <f t="shared" si="584"/>
        <v>281.89660812714482</v>
      </c>
      <c r="JU19" s="80">
        <f t="shared" si="584"/>
        <v>281.89660812714482</v>
      </c>
      <c r="JV19" s="80">
        <f t="shared" si="584"/>
        <v>281.89660812714482</v>
      </c>
      <c r="JW19" s="80">
        <f t="shared" si="584"/>
        <v>281.89660812714482</v>
      </c>
      <c r="JX19" s="80">
        <f t="shared" si="584"/>
        <v>281.89660812714482</v>
      </c>
      <c r="JY19" s="80">
        <f t="shared" si="584"/>
        <v>281.89660812714482</v>
      </c>
      <c r="JZ19" s="80">
        <f t="shared" si="584"/>
        <v>281.89660812714482</v>
      </c>
      <c r="KA19" s="80">
        <f t="shared" si="584"/>
        <v>281.89660812714482</v>
      </c>
      <c r="KB19" s="80">
        <f t="shared" si="584"/>
        <v>281.89660812714482</v>
      </c>
      <c r="KC19" s="80">
        <f t="shared" si="584"/>
        <v>281.89660812714482</v>
      </c>
      <c r="KD19" s="80">
        <f t="shared" si="584"/>
        <v>281.89660812714482</v>
      </c>
      <c r="KE19" s="80">
        <f t="shared" si="584"/>
        <v>281.89660812714482</v>
      </c>
      <c r="KF19" s="80">
        <f t="shared" si="584"/>
        <v>281.89660812714482</v>
      </c>
      <c r="KG19" s="80">
        <f t="shared" si="584"/>
        <v>281.89660812714482</v>
      </c>
      <c r="KH19" s="80">
        <f t="shared" si="584"/>
        <v>281.89660812714482</v>
      </c>
      <c r="KI19" s="80">
        <f t="shared" si="584"/>
        <v>281.89660812714482</v>
      </c>
      <c r="KJ19" s="80">
        <f t="shared" si="584"/>
        <v>281.89660812714482</v>
      </c>
      <c r="KK19" s="80">
        <f t="shared" si="584"/>
        <v>281.89660812714482</v>
      </c>
      <c r="KL19" s="80">
        <f t="shared" si="584"/>
        <v>281.89660812714482</v>
      </c>
      <c r="KM19" s="80">
        <f t="shared" si="584"/>
        <v>281.89660812714482</v>
      </c>
      <c r="KN19" s="80">
        <f t="shared" si="584"/>
        <v>281.89660812714482</v>
      </c>
      <c r="KO19" s="80">
        <f t="shared" si="584"/>
        <v>281.89660812714482</v>
      </c>
    </row>
    <row r="20" spans="1:301" x14ac:dyDescent="0.2">
      <c r="A20" s="30" t="s">
        <v>402</v>
      </c>
      <c r="B20" s="80">
        <f t="shared" ref="B20:BM20" si="585">CMM_6</f>
        <v>140.94830406357241</v>
      </c>
      <c r="C20" s="80">
        <f t="shared" si="585"/>
        <v>140.94830406357241</v>
      </c>
      <c r="D20" s="80">
        <f t="shared" si="585"/>
        <v>140.94830406357241</v>
      </c>
      <c r="E20" s="80">
        <f t="shared" si="585"/>
        <v>140.94830406357241</v>
      </c>
      <c r="F20" s="80">
        <f t="shared" si="585"/>
        <v>140.94830406357241</v>
      </c>
      <c r="G20" s="80">
        <f t="shared" si="585"/>
        <v>140.94830406357241</v>
      </c>
      <c r="H20" s="80">
        <f t="shared" si="585"/>
        <v>140.94830406357241</v>
      </c>
      <c r="I20" s="80">
        <f t="shared" si="585"/>
        <v>140.94830406357241</v>
      </c>
      <c r="J20" s="80">
        <f t="shared" si="585"/>
        <v>140.94830406357241</v>
      </c>
      <c r="K20" s="80">
        <f t="shared" si="585"/>
        <v>140.94830406357241</v>
      </c>
      <c r="L20" s="80">
        <f t="shared" si="585"/>
        <v>140.94830406357241</v>
      </c>
      <c r="M20" s="80">
        <f t="shared" si="585"/>
        <v>140.94830406357241</v>
      </c>
      <c r="N20" s="80">
        <f t="shared" si="585"/>
        <v>140.94830406357241</v>
      </c>
      <c r="O20" s="80">
        <f t="shared" si="585"/>
        <v>140.94830406357241</v>
      </c>
      <c r="P20" s="80">
        <f t="shared" si="585"/>
        <v>140.94830406357241</v>
      </c>
      <c r="Q20" s="80">
        <f t="shared" si="585"/>
        <v>140.94830406357241</v>
      </c>
      <c r="R20" s="80">
        <f t="shared" si="585"/>
        <v>140.94830406357241</v>
      </c>
      <c r="S20" s="80">
        <f t="shared" si="585"/>
        <v>140.94830406357241</v>
      </c>
      <c r="T20" s="80">
        <f t="shared" si="585"/>
        <v>140.94830406357241</v>
      </c>
      <c r="U20" s="80">
        <f t="shared" si="585"/>
        <v>140.94830406357241</v>
      </c>
      <c r="V20" s="80">
        <f t="shared" si="585"/>
        <v>140.94830406357241</v>
      </c>
      <c r="W20" s="80">
        <f t="shared" si="585"/>
        <v>140.94830406357241</v>
      </c>
      <c r="X20" s="80">
        <f t="shared" si="585"/>
        <v>140.94830406357241</v>
      </c>
      <c r="Y20" s="80">
        <f t="shared" si="585"/>
        <v>140.94830406357241</v>
      </c>
      <c r="Z20" s="80">
        <f t="shared" si="585"/>
        <v>140.94830406357241</v>
      </c>
      <c r="AA20" s="80">
        <f t="shared" si="585"/>
        <v>140.94830406357241</v>
      </c>
      <c r="AB20" s="80">
        <f t="shared" si="585"/>
        <v>140.94830406357241</v>
      </c>
      <c r="AC20" s="80">
        <f t="shared" si="585"/>
        <v>140.94830406357241</v>
      </c>
      <c r="AD20" s="80">
        <f t="shared" si="585"/>
        <v>140.94830406357241</v>
      </c>
      <c r="AE20" s="80">
        <f t="shared" si="585"/>
        <v>140.94830406357241</v>
      </c>
      <c r="AF20" s="80">
        <f t="shared" si="585"/>
        <v>140.94830406357241</v>
      </c>
      <c r="AG20" s="80">
        <f t="shared" si="585"/>
        <v>140.94830406357241</v>
      </c>
      <c r="AH20" s="80">
        <f t="shared" si="585"/>
        <v>140.94830406357241</v>
      </c>
      <c r="AI20" s="80">
        <f t="shared" si="585"/>
        <v>140.94830406357241</v>
      </c>
      <c r="AJ20" s="80">
        <f t="shared" si="585"/>
        <v>140.94830406357241</v>
      </c>
      <c r="AK20" s="80">
        <f t="shared" si="585"/>
        <v>140.94830406357241</v>
      </c>
      <c r="AL20" s="80">
        <f t="shared" si="585"/>
        <v>140.94830406357241</v>
      </c>
      <c r="AM20" s="80">
        <f t="shared" si="585"/>
        <v>140.94830406357241</v>
      </c>
      <c r="AN20" s="80">
        <f t="shared" si="585"/>
        <v>140.94830406357241</v>
      </c>
      <c r="AO20" s="80">
        <f t="shared" si="585"/>
        <v>140.94830406357241</v>
      </c>
      <c r="AP20" s="80">
        <f t="shared" si="585"/>
        <v>140.94830406357241</v>
      </c>
      <c r="AQ20" s="80">
        <f t="shared" si="585"/>
        <v>140.94830406357241</v>
      </c>
      <c r="AR20" s="80">
        <f t="shared" si="585"/>
        <v>140.94830406357241</v>
      </c>
      <c r="AS20" s="80">
        <f t="shared" si="585"/>
        <v>140.94830406357241</v>
      </c>
      <c r="AT20" s="80">
        <f t="shared" si="585"/>
        <v>140.94830406357241</v>
      </c>
      <c r="AU20" s="80">
        <f t="shared" si="585"/>
        <v>140.94830406357241</v>
      </c>
      <c r="AV20" s="80">
        <f t="shared" si="585"/>
        <v>140.94830406357241</v>
      </c>
      <c r="AW20" s="80">
        <f t="shared" si="585"/>
        <v>140.94830406357241</v>
      </c>
      <c r="AX20" s="80">
        <f t="shared" si="585"/>
        <v>140.94830406357241</v>
      </c>
      <c r="AY20" s="80">
        <f t="shared" si="585"/>
        <v>140.94830406357241</v>
      </c>
      <c r="AZ20" s="80">
        <f t="shared" si="585"/>
        <v>140.94830406357241</v>
      </c>
      <c r="BA20" s="80">
        <f t="shared" si="585"/>
        <v>140.94830406357241</v>
      </c>
      <c r="BB20" s="80">
        <f t="shared" si="585"/>
        <v>140.94830406357241</v>
      </c>
      <c r="BC20" s="80">
        <f t="shared" si="585"/>
        <v>140.94830406357241</v>
      </c>
      <c r="BD20" s="80">
        <f t="shared" si="585"/>
        <v>140.94830406357241</v>
      </c>
      <c r="BE20" s="80">
        <f t="shared" si="585"/>
        <v>140.94830406357241</v>
      </c>
      <c r="BF20" s="80">
        <f t="shared" si="585"/>
        <v>140.94830406357241</v>
      </c>
      <c r="BG20" s="80">
        <f t="shared" si="585"/>
        <v>140.94830406357241</v>
      </c>
      <c r="BH20" s="80">
        <f t="shared" si="585"/>
        <v>140.94830406357241</v>
      </c>
      <c r="BI20" s="80">
        <f t="shared" si="585"/>
        <v>140.94830406357241</v>
      </c>
      <c r="BJ20" s="80">
        <f t="shared" si="585"/>
        <v>140.94830406357241</v>
      </c>
      <c r="BK20" s="80">
        <f t="shared" si="585"/>
        <v>140.94830406357241</v>
      </c>
      <c r="BL20" s="80">
        <f t="shared" si="585"/>
        <v>140.94830406357241</v>
      </c>
      <c r="BM20" s="80">
        <f t="shared" si="585"/>
        <v>140.94830406357241</v>
      </c>
      <c r="BN20" s="80">
        <f t="shared" ref="BN20:DY20" si="586">CMM_6</f>
        <v>140.94830406357241</v>
      </c>
      <c r="BO20" s="80">
        <f t="shared" si="586"/>
        <v>140.94830406357241</v>
      </c>
      <c r="BP20" s="80">
        <f t="shared" si="586"/>
        <v>140.94830406357241</v>
      </c>
      <c r="BQ20" s="80">
        <f t="shared" si="586"/>
        <v>140.94830406357241</v>
      </c>
      <c r="BR20" s="80">
        <f t="shared" si="586"/>
        <v>140.94830406357241</v>
      </c>
      <c r="BS20" s="80">
        <f t="shared" si="586"/>
        <v>140.94830406357241</v>
      </c>
      <c r="BT20" s="80">
        <f t="shared" si="586"/>
        <v>140.94830406357241</v>
      </c>
      <c r="BU20" s="80">
        <f t="shared" si="586"/>
        <v>140.94830406357241</v>
      </c>
      <c r="BV20" s="80">
        <f t="shared" si="586"/>
        <v>140.94830406357241</v>
      </c>
      <c r="BW20" s="80">
        <f t="shared" si="586"/>
        <v>140.94830406357241</v>
      </c>
      <c r="BX20" s="80">
        <f t="shared" si="586"/>
        <v>140.94830406357241</v>
      </c>
      <c r="BY20" s="80">
        <f t="shared" si="586"/>
        <v>140.94830406357241</v>
      </c>
      <c r="BZ20" s="80">
        <f t="shared" si="586"/>
        <v>140.94830406357241</v>
      </c>
      <c r="CA20" s="80">
        <f t="shared" si="586"/>
        <v>140.94830406357241</v>
      </c>
      <c r="CB20" s="80">
        <f t="shared" si="586"/>
        <v>140.94830406357241</v>
      </c>
      <c r="CC20" s="80">
        <f t="shared" si="586"/>
        <v>140.94830406357241</v>
      </c>
      <c r="CD20" s="80">
        <f t="shared" si="586"/>
        <v>140.94830406357241</v>
      </c>
      <c r="CE20" s="80">
        <f t="shared" si="586"/>
        <v>140.94830406357241</v>
      </c>
      <c r="CF20" s="80">
        <f t="shared" si="586"/>
        <v>140.94830406357241</v>
      </c>
      <c r="CG20" s="80">
        <f t="shared" si="586"/>
        <v>140.94830406357241</v>
      </c>
      <c r="CH20" s="80">
        <f t="shared" si="586"/>
        <v>140.94830406357241</v>
      </c>
      <c r="CI20" s="80">
        <f t="shared" si="586"/>
        <v>140.94830406357241</v>
      </c>
      <c r="CJ20" s="80">
        <f t="shared" si="586"/>
        <v>140.94830406357241</v>
      </c>
      <c r="CK20" s="80">
        <f t="shared" si="586"/>
        <v>140.94830406357241</v>
      </c>
      <c r="CL20" s="80">
        <f t="shared" si="586"/>
        <v>140.94830406357241</v>
      </c>
      <c r="CM20" s="80">
        <f t="shared" si="586"/>
        <v>140.94830406357241</v>
      </c>
      <c r="CN20" s="80">
        <f t="shared" si="586"/>
        <v>140.94830406357241</v>
      </c>
      <c r="CO20" s="80">
        <f t="shared" si="586"/>
        <v>140.94830406357241</v>
      </c>
      <c r="CP20" s="80">
        <f t="shared" si="586"/>
        <v>140.94830406357241</v>
      </c>
      <c r="CQ20" s="80">
        <f t="shared" si="586"/>
        <v>140.94830406357241</v>
      </c>
      <c r="CR20" s="80">
        <f t="shared" si="586"/>
        <v>140.94830406357241</v>
      </c>
      <c r="CS20" s="80">
        <f t="shared" si="586"/>
        <v>140.94830406357241</v>
      </c>
      <c r="CT20" s="80">
        <f t="shared" si="586"/>
        <v>140.94830406357241</v>
      </c>
      <c r="CU20" s="80">
        <f t="shared" si="586"/>
        <v>140.94830406357241</v>
      </c>
      <c r="CV20" s="80">
        <f t="shared" si="586"/>
        <v>140.94830406357241</v>
      </c>
      <c r="CW20" s="80">
        <f t="shared" si="586"/>
        <v>140.94830406357241</v>
      </c>
      <c r="CX20" s="80">
        <f t="shared" si="586"/>
        <v>140.94830406357241</v>
      </c>
      <c r="CY20" s="80">
        <f t="shared" si="586"/>
        <v>140.94830406357241</v>
      </c>
      <c r="CZ20" s="80">
        <f t="shared" si="586"/>
        <v>140.94830406357241</v>
      </c>
      <c r="DA20" s="80">
        <f t="shared" si="586"/>
        <v>140.94830406357241</v>
      </c>
      <c r="DB20" s="80">
        <f t="shared" si="586"/>
        <v>140.94830406357241</v>
      </c>
      <c r="DC20" s="80">
        <f t="shared" si="586"/>
        <v>140.94830406357241</v>
      </c>
      <c r="DD20" s="80">
        <f t="shared" si="586"/>
        <v>140.94830406357241</v>
      </c>
      <c r="DE20" s="80">
        <f t="shared" si="586"/>
        <v>140.94830406357241</v>
      </c>
      <c r="DF20" s="80">
        <f t="shared" si="586"/>
        <v>140.94830406357241</v>
      </c>
      <c r="DG20" s="80">
        <f t="shared" si="586"/>
        <v>140.94830406357241</v>
      </c>
      <c r="DH20" s="80">
        <f t="shared" si="586"/>
        <v>140.94830406357241</v>
      </c>
      <c r="DI20" s="80">
        <f t="shared" si="586"/>
        <v>140.94830406357241</v>
      </c>
      <c r="DJ20" s="80">
        <f t="shared" si="586"/>
        <v>140.94830406357241</v>
      </c>
      <c r="DK20" s="80">
        <f t="shared" si="586"/>
        <v>140.94830406357241</v>
      </c>
      <c r="DL20" s="80">
        <f t="shared" si="586"/>
        <v>140.94830406357241</v>
      </c>
      <c r="DM20" s="80">
        <f t="shared" si="586"/>
        <v>140.94830406357241</v>
      </c>
      <c r="DN20" s="80">
        <f t="shared" si="586"/>
        <v>140.94830406357241</v>
      </c>
      <c r="DO20" s="80">
        <f t="shared" si="586"/>
        <v>140.94830406357241</v>
      </c>
      <c r="DP20" s="80">
        <f t="shared" si="586"/>
        <v>140.94830406357241</v>
      </c>
      <c r="DQ20" s="80">
        <f t="shared" si="586"/>
        <v>140.94830406357241</v>
      </c>
      <c r="DR20" s="80">
        <f t="shared" si="586"/>
        <v>140.94830406357241</v>
      </c>
      <c r="DS20" s="80">
        <f t="shared" si="586"/>
        <v>140.94830406357241</v>
      </c>
      <c r="DT20" s="80">
        <f t="shared" si="586"/>
        <v>140.94830406357241</v>
      </c>
      <c r="DU20" s="80">
        <f t="shared" si="586"/>
        <v>140.94830406357241</v>
      </c>
      <c r="DV20" s="80">
        <f t="shared" si="586"/>
        <v>140.94830406357241</v>
      </c>
      <c r="DW20" s="80">
        <f t="shared" si="586"/>
        <v>140.94830406357241</v>
      </c>
      <c r="DX20" s="80">
        <f t="shared" si="586"/>
        <v>140.94830406357241</v>
      </c>
      <c r="DY20" s="80">
        <f t="shared" si="586"/>
        <v>140.94830406357241</v>
      </c>
      <c r="DZ20" s="80">
        <f t="shared" ref="DZ20:GK20" si="587">CMM_6</f>
        <v>140.94830406357241</v>
      </c>
      <c r="EA20" s="80">
        <f t="shared" si="587"/>
        <v>140.94830406357241</v>
      </c>
      <c r="EB20" s="80">
        <f t="shared" si="587"/>
        <v>140.94830406357241</v>
      </c>
      <c r="EC20" s="80">
        <f t="shared" si="587"/>
        <v>140.94830406357241</v>
      </c>
      <c r="ED20" s="80">
        <f t="shared" si="587"/>
        <v>140.94830406357241</v>
      </c>
      <c r="EE20" s="80">
        <f t="shared" si="587"/>
        <v>140.94830406357241</v>
      </c>
      <c r="EF20" s="80">
        <f t="shared" si="587"/>
        <v>140.94830406357241</v>
      </c>
      <c r="EG20" s="80">
        <f t="shared" si="587"/>
        <v>140.94830406357241</v>
      </c>
      <c r="EH20" s="80">
        <f t="shared" si="587"/>
        <v>140.94830406357241</v>
      </c>
      <c r="EI20" s="80">
        <f t="shared" si="587"/>
        <v>140.94830406357241</v>
      </c>
      <c r="EJ20" s="80">
        <f t="shared" si="587"/>
        <v>140.94830406357241</v>
      </c>
      <c r="EK20" s="80">
        <f t="shared" si="587"/>
        <v>140.94830406357241</v>
      </c>
      <c r="EL20" s="80">
        <f t="shared" si="587"/>
        <v>140.94830406357241</v>
      </c>
      <c r="EM20" s="80">
        <f t="shared" si="587"/>
        <v>140.94830406357241</v>
      </c>
      <c r="EN20" s="80">
        <f t="shared" si="587"/>
        <v>140.94830406357241</v>
      </c>
      <c r="EO20" s="80">
        <f t="shared" si="587"/>
        <v>140.94830406357241</v>
      </c>
      <c r="EP20" s="80">
        <f t="shared" si="587"/>
        <v>140.94830406357241</v>
      </c>
      <c r="EQ20" s="80">
        <f t="shared" si="587"/>
        <v>140.94830406357241</v>
      </c>
      <c r="ER20" s="80">
        <f t="shared" si="587"/>
        <v>140.94830406357241</v>
      </c>
      <c r="ES20" s="80">
        <f t="shared" si="587"/>
        <v>140.94830406357241</v>
      </c>
      <c r="ET20" s="80">
        <f t="shared" si="587"/>
        <v>140.94830406357241</v>
      </c>
      <c r="EU20" s="80">
        <f t="shared" si="587"/>
        <v>140.94830406357241</v>
      </c>
      <c r="EV20" s="80">
        <f t="shared" si="587"/>
        <v>140.94830406357241</v>
      </c>
      <c r="EW20" s="80">
        <f t="shared" si="587"/>
        <v>140.94830406357241</v>
      </c>
      <c r="EX20" s="80">
        <f t="shared" si="587"/>
        <v>140.94830406357241</v>
      </c>
      <c r="EY20" s="80">
        <f t="shared" si="587"/>
        <v>140.94830406357241</v>
      </c>
      <c r="EZ20" s="80">
        <f t="shared" si="587"/>
        <v>140.94830406357241</v>
      </c>
      <c r="FA20" s="80">
        <f t="shared" si="587"/>
        <v>140.94830406357241</v>
      </c>
      <c r="FB20" s="80">
        <f t="shared" si="587"/>
        <v>140.94830406357241</v>
      </c>
      <c r="FC20" s="80">
        <f t="shared" si="587"/>
        <v>140.94830406357241</v>
      </c>
      <c r="FD20" s="80">
        <f t="shared" si="587"/>
        <v>140.94830406357241</v>
      </c>
      <c r="FE20" s="80">
        <f t="shared" si="587"/>
        <v>140.94830406357241</v>
      </c>
      <c r="FF20" s="80">
        <f t="shared" si="587"/>
        <v>140.94830406357241</v>
      </c>
      <c r="FG20" s="80">
        <f t="shared" si="587"/>
        <v>140.94830406357241</v>
      </c>
      <c r="FH20" s="80">
        <f t="shared" si="587"/>
        <v>140.94830406357241</v>
      </c>
      <c r="FI20" s="80">
        <f t="shared" si="587"/>
        <v>140.94830406357241</v>
      </c>
      <c r="FJ20" s="80">
        <f t="shared" si="587"/>
        <v>140.94830406357241</v>
      </c>
      <c r="FK20" s="80">
        <f t="shared" si="587"/>
        <v>140.94830406357241</v>
      </c>
      <c r="FL20" s="80">
        <f t="shared" si="587"/>
        <v>140.94830406357241</v>
      </c>
      <c r="FM20" s="80">
        <f t="shared" si="587"/>
        <v>140.94830406357241</v>
      </c>
      <c r="FN20" s="80">
        <f t="shared" si="587"/>
        <v>140.94830406357241</v>
      </c>
      <c r="FO20" s="80">
        <f t="shared" si="587"/>
        <v>140.94830406357241</v>
      </c>
      <c r="FP20" s="80">
        <f t="shared" si="587"/>
        <v>140.94830406357241</v>
      </c>
      <c r="FQ20" s="80">
        <f t="shared" si="587"/>
        <v>140.94830406357241</v>
      </c>
      <c r="FR20" s="80">
        <f t="shared" si="587"/>
        <v>140.94830406357241</v>
      </c>
      <c r="FS20" s="80">
        <f t="shared" si="587"/>
        <v>140.94830406357241</v>
      </c>
      <c r="FT20" s="80">
        <f t="shared" si="587"/>
        <v>140.94830406357241</v>
      </c>
      <c r="FU20" s="80">
        <f t="shared" si="587"/>
        <v>140.94830406357241</v>
      </c>
      <c r="FV20" s="80">
        <f t="shared" si="587"/>
        <v>140.94830406357241</v>
      </c>
      <c r="FW20" s="80">
        <f t="shared" si="587"/>
        <v>140.94830406357241</v>
      </c>
      <c r="FX20" s="80">
        <f t="shared" si="587"/>
        <v>140.94830406357241</v>
      </c>
      <c r="FY20" s="80">
        <f t="shared" si="587"/>
        <v>140.94830406357241</v>
      </c>
      <c r="FZ20" s="80">
        <f t="shared" si="587"/>
        <v>140.94830406357241</v>
      </c>
      <c r="GA20" s="80">
        <f t="shared" si="587"/>
        <v>140.94830406357241</v>
      </c>
      <c r="GB20" s="80">
        <f t="shared" si="587"/>
        <v>140.94830406357241</v>
      </c>
      <c r="GC20" s="80">
        <f t="shared" si="587"/>
        <v>140.94830406357241</v>
      </c>
      <c r="GD20" s="80">
        <f t="shared" si="587"/>
        <v>140.94830406357241</v>
      </c>
      <c r="GE20" s="80">
        <f t="shared" si="587"/>
        <v>140.94830406357241</v>
      </c>
      <c r="GF20" s="80">
        <f t="shared" si="587"/>
        <v>140.94830406357241</v>
      </c>
      <c r="GG20" s="80">
        <f t="shared" si="587"/>
        <v>140.94830406357241</v>
      </c>
      <c r="GH20" s="80">
        <f t="shared" si="587"/>
        <v>140.94830406357241</v>
      </c>
      <c r="GI20" s="80">
        <f t="shared" si="587"/>
        <v>140.94830406357241</v>
      </c>
      <c r="GJ20" s="80">
        <f t="shared" si="587"/>
        <v>140.94830406357241</v>
      </c>
      <c r="GK20" s="80">
        <f t="shared" si="587"/>
        <v>140.94830406357241</v>
      </c>
      <c r="GL20" s="80">
        <f t="shared" ref="GL20:IW20" si="588">CMM_6</f>
        <v>140.94830406357241</v>
      </c>
      <c r="GM20" s="80">
        <f t="shared" si="588"/>
        <v>140.94830406357241</v>
      </c>
      <c r="GN20" s="80">
        <f t="shared" si="588"/>
        <v>140.94830406357241</v>
      </c>
      <c r="GO20" s="80">
        <f t="shared" si="588"/>
        <v>140.94830406357241</v>
      </c>
      <c r="GP20" s="80">
        <f t="shared" si="588"/>
        <v>140.94830406357241</v>
      </c>
      <c r="GQ20" s="80">
        <f t="shared" si="588"/>
        <v>140.94830406357241</v>
      </c>
      <c r="GR20" s="80">
        <f t="shared" si="588"/>
        <v>140.94830406357241</v>
      </c>
      <c r="GS20" s="80">
        <f t="shared" si="588"/>
        <v>140.94830406357241</v>
      </c>
      <c r="GT20" s="80">
        <f t="shared" si="588"/>
        <v>140.94830406357241</v>
      </c>
      <c r="GU20" s="80">
        <f t="shared" si="588"/>
        <v>140.94830406357241</v>
      </c>
      <c r="GV20" s="80">
        <f t="shared" si="588"/>
        <v>140.94830406357241</v>
      </c>
      <c r="GW20" s="80">
        <f t="shared" si="588"/>
        <v>140.94830406357241</v>
      </c>
      <c r="GX20" s="80">
        <f t="shared" si="588"/>
        <v>140.94830406357241</v>
      </c>
      <c r="GY20" s="80">
        <f t="shared" si="588"/>
        <v>140.94830406357241</v>
      </c>
      <c r="GZ20" s="80">
        <f t="shared" si="588"/>
        <v>140.94830406357241</v>
      </c>
      <c r="HA20" s="80">
        <f t="shared" si="588"/>
        <v>140.94830406357241</v>
      </c>
      <c r="HB20" s="80">
        <f t="shared" si="588"/>
        <v>140.94830406357241</v>
      </c>
      <c r="HC20" s="80">
        <f t="shared" si="588"/>
        <v>140.94830406357241</v>
      </c>
      <c r="HD20" s="80">
        <f t="shared" si="588"/>
        <v>140.94830406357241</v>
      </c>
      <c r="HE20" s="80">
        <f t="shared" si="588"/>
        <v>140.94830406357241</v>
      </c>
      <c r="HF20" s="80">
        <f t="shared" si="588"/>
        <v>140.94830406357241</v>
      </c>
      <c r="HG20" s="80">
        <f t="shared" si="588"/>
        <v>140.94830406357241</v>
      </c>
      <c r="HH20" s="80">
        <f t="shared" si="588"/>
        <v>140.94830406357241</v>
      </c>
      <c r="HI20" s="80">
        <f t="shared" si="588"/>
        <v>140.94830406357241</v>
      </c>
      <c r="HJ20" s="80">
        <f t="shared" si="588"/>
        <v>140.94830406357241</v>
      </c>
      <c r="HK20" s="80">
        <f t="shared" si="588"/>
        <v>140.94830406357241</v>
      </c>
      <c r="HL20" s="80">
        <f t="shared" si="588"/>
        <v>140.94830406357241</v>
      </c>
      <c r="HM20" s="80">
        <f t="shared" si="588"/>
        <v>140.94830406357241</v>
      </c>
      <c r="HN20" s="80">
        <f t="shared" si="588"/>
        <v>140.94830406357241</v>
      </c>
      <c r="HO20" s="80">
        <f t="shared" si="588"/>
        <v>140.94830406357241</v>
      </c>
      <c r="HP20" s="80">
        <f t="shared" si="588"/>
        <v>140.94830406357241</v>
      </c>
      <c r="HQ20" s="80">
        <f t="shared" si="588"/>
        <v>140.94830406357241</v>
      </c>
      <c r="HR20" s="80">
        <f t="shared" si="588"/>
        <v>140.94830406357241</v>
      </c>
      <c r="HS20" s="80">
        <f t="shared" si="588"/>
        <v>140.94830406357241</v>
      </c>
      <c r="HT20" s="80">
        <f t="shared" si="588"/>
        <v>140.94830406357241</v>
      </c>
      <c r="HU20" s="80">
        <f t="shared" si="588"/>
        <v>140.94830406357241</v>
      </c>
      <c r="HV20" s="80">
        <f t="shared" si="588"/>
        <v>140.94830406357241</v>
      </c>
      <c r="HW20" s="80">
        <f t="shared" si="588"/>
        <v>140.94830406357241</v>
      </c>
      <c r="HX20" s="80">
        <f t="shared" si="588"/>
        <v>140.94830406357241</v>
      </c>
      <c r="HY20" s="80">
        <f t="shared" si="588"/>
        <v>140.94830406357241</v>
      </c>
      <c r="HZ20" s="80">
        <f t="shared" si="588"/>
        <v>140.94830406357241</v>
      </c>
      <c r="IA20" s="80">
        <f t="shared" si="588"/>
        <v>140.94830406357241</v>
      </c>
      <c r="IB20" s="80">
        <f t="shared" si="588"/>
        <v>140.94830406357241</v>
      </c>
      <c r="IC20" s="80">
        <f t="shared" si="588"/>
        <v>140.94830406357241</v>
      </c>
      <c r="ID20" s="80">
        <f t="shared" si="588"/>
        <v>140.94830406357241</v>
      </c>
      <c r="IE20" s="80">
        <f t="shared" si="588"/>
        <v>140.94830406357241</v>
      </c>
      <c r="IF20" s="80">
        <f t="shared" si="588"/>
        <v>140.94830406357241</v>
      </c>
      <c r="IG20" s="80">
        <f t="shared" si="588"/>
        <v>140.94830406357241</v>
      </c>
      <c r="IH20" s="80">
        <f t="shared" si="588"/>
        <v>140.94830406357241</v>
      </c>
      <c r="II20" s="80">
        <f t="shared" si="588"/>
        <v>140.94830406357241</v>
      </c>
      <c r="IJ20" s="80">
        <f t="shared" si="588"/>
        <v>140.94830406357241</v>
      </c>
      <c r="IK20" s="80">
        <f t="shared" si="588"/>
        <v>140.94830406357241</v>
      </c>
      <c r="IL20" s="80">
        <f t="shared" si="588"/>
        <v>140.94830406357241</v>
      </c>
      <c r="IM20" s="80">
        <f t="shared" si="588"/>
        <v>140.94830406357241</v>
      </c>
      <c r="IN20" s="80">
        <f t="shared" si="588"/>
        <v>140.94830406357241</v>
      </c>
      <c r="IO20" s="80">
        <f t="shared" si="588"/>
        <v>140.94830406357241</v>
      </c>
      <c r="IP20" s="80">
        <f t="shared" si="588"/>
        <v>140.94830406357241</v>
      </c>
      <c r="IQ20" s="80">
        <f t="shared" si="588"/>
        <v>140.94830406357241</v>
      </c>
      <c r="IR20" s="80">
        <f t="shared" si="588"/>
        <v>140.94830406357241</v>
      </c>
      <c r="IS20" s="80">
        <f t="shared" si="588"/>
        <v>140.94830406357241</v>
      </c>
      <c r="IT20" s="80">
        <f t="shared" si="588"/>
        <v>140.94830406357241</v>
      </c>
      <c r="IU20" s="80">
        <f t="shared" si="588"/>
        <v>140.94830406357241</v>
      </c>
      <c r="IV20" s="80">
        <f t="shared" si="588"/>
        <v>140.94830406357241</v>
      </c>
      <c r="IW20" s="80">
        <f t="shared" si="588"/>
        <v>140.94830406357241</v>
      </c>
      <c r="IX20" s="80">
        <f t="shared" ref="IX20:KO20" si="589">CMM_6</f>
        <v>140.94830406357241</v>
      </c>
      <c r="IY20" s="80">
        <f t="shared" si="589"/>
        <v>140.94830406357241</v>
      </c>
      <c r="IZ20" s="80">
        <f t="shared" si="589"/>
        <v>140.94830406357241</v>
      </c>
      <c r="JA20" s="80">
        <f t="shared" si="589"/>
        <v>140.94830406357241</v>
      </c>
      <c r="JB20" s="80">
        <f t="shared" si="589"/>
        <v>140.94830406357241</v>
      </c>
      <c r="JC20" s="80">
        <f t="shared" si="589"/>
        <v>140.94830406357241</v>
      </c>
      <c r="JD20" s="80">
        <f t="shared" si="589"/>
        <v>140.94830406357241</v>
      </c>
      <c r="JE20" s="80">
        <f t="shared" si="589"/>
        <v>140.94830406357241</v>
      </c>
      <c r="JF20" s="80">
        <f t="shared" si="589"/>
        <v>140.94830406357241</v>
      </c>
      <c r="JG20" s="80">
        <f t="shared" si="589"/>
        <v>140.94830406357241</v>
      </c>
      <c r="JH20" s="80">
        <f t="shared" si="589"/>
        <v>140.94830406357241</v>
      </c>
      <c r="JI20" s="80">
        <f t="shared" si="589"/>
        <v>140.94830406357241</v>
      </c>
      <c r="JJ20" s="80">
        <f t="shared" si="589"/>
        <v>140.94830406357241</v>
      </c>
      <c r="JK20" s="80">
        <f t="shared" si="589"/>
        <v>140.94830406357241</v>
      </c>
      <c r="JL20" s="80">
        <f t="shared" si="589"/>
        <v>140.94830406357241</v>
      </c>
      <c r="JM20" s="80">
        <f t="shared" si="589"/>
        <v>140.94830406357241</v>
      </c>
      <c r="JN20" s="80">
        <f t="shared" si="589"/>
        <v>140.94830406357241</v>
      </c>
      <c r="JO20" s="80">
        <f t="shared" si="589"/>
        <v>140.94830406357241</v>
      </c>
      <c r="JP20" s="80">
        <f t="shared" si="589"/>
        <v>140.94830406357241</v>
      </c>
      <c r="JQ20" s="80">
        <f t="shared" si="589"/>
        <v>140.94830406357241</v>
      </c>
      <c r="JR20" s="80">
        <f t="shared" si="589"/>
        <v>140.94830406357241</v>
      </c>
      <c r="JS20" s="80">
        <f t="shared" si="589"/>
        <v>140.94830406357241</v>
      </c>
      <c r="JT20" s="80">
        <f t="shared" si="589"/>
        <v>140.94830406357241</v>
      </c>
      <c r="JU20" s="80">
        <f t="shared" si="589"/>
        <v>140.94830406357241</v>
      </c>
      <c r="JV20" s="80">
        <f t="shared" si="589"/>
        <v>140.94830406357241</v>
      </c>
      <c r="JW20" s="80">
        <f t="shared" si="589"/>
        <v>140.94830406357241</v>
      </c>
      <c r="JX20" s="80">
        <f t="shared" si="589"/>
        <v>140.94830406357241</v>
      </c>
      <c r="JY20" s="80">
        <f t="shared" si="589"/>
        <v>140.94830406357241</v>
      </c>
      <c r="JZ20" s="80">
        <f t="shared" si="589"/>
        <v>140.94830406357241</v>
      </c>
      <c r="KA20" s="80">
        <f t="shared" si="589"/>
        <v>140.94830406357241</v>
      </c>
      <c r="KB20" s="80">
        <f t="shared" si="589"/>
        <v>140.94830406357241</v>
      </c>
      <c r="KC20" s="80">
        <f t="shared" si="589"/>
        <v>140.94830406357241</v>
      </c>
      <c r="KD20" s="80">
        <f t="shared" si="589"/>
        <v>140.94830406357241</v>
      </c>
      <c r="KE20" s="80">
        <f t="shared" si="589"/>
        <v>140.94830406357241</v>
      </c>
      <c r="KF20" s="80">
        <f t="shared" si="589"/>
        <v>140.94830406357241</v>
      </c>
      <c r="KG20" s="80">
        <f t="shared" si="589"/>
        <v>140.94830406357241</v>
      </c>
      <c r="KH20" s="80">
        <f t="shared" si="589"/>
        <v>140.94830406357241</v>
      </c>
      <c r="KI20" s="80">
        <f t="shared" si="589"/>
        <v>140.94830406357241</v>
      </c>
      <c r="KJ20" s="80">
        <f t="shared" si="589"/>
        <v>140.94830406357241</v>
      </c>
      <c r="KK20" s="80">
        <f t="shared" si="589"/>
        <v>140.94830406357241</v>
      </c>
      <c r="KL20" s="80">
        <f t="shared" si="589"/>
        <v>140.94830406357241</v>
      </c>
      <c r="KM20" s="80">
        <f t="shared" si="589"/>
        <v>140.94830406357241</v>
      </c>
      <c r="KN20" s="80">
        <f t="shared" si="589"/>
        <v>140.94830406357241</v>
      </c>
      <c r="KO20" s="80">
        <f t="shared" si="589"/>
        <v>140.94830406357241</v>
      </c>
    </row>
    <row r="21" spans="1:301" s="82" customFormat="1" x14ac:dyDescent="0.2">
      <c r="A21" s="32" t="s">
        <v>224</v>
      </c>
      <c r="B21" s="81">
        <v>0</v>
      </c>
      <c r="C21" s="81">
        <v>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1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1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1">
        <v>0</v>
      </c>
      <c r="BE21" s="81">
        <v>0</v>
      </c>
      <c r="BF21" s="81">
        <v>0</v>
      </c>
      <c r="BG21" s="81">
        <v>0</v>
      </c>
      <c r="BH21" s="81"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v>0</v>
      </c>
      <c r="BO21" s="81">
        <v>0</v>
      </c>
      <c r="BP21" s="81"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v>0</v>
      </c>
      <c r="CF21" s="81">
        <v>0</v>
      </c>
      <c r="CG21" s="81">
        <v>0</v>
      </c>
      <c r="CH21" s="81">
        <v>0</v>
      </c>
      <c r="CI21" s="81">
        <v>0</v>
      </c>
      <c r="CJ21" s="81">
        <v>0</v>
      </c>
      <c r="CK21" s="81">
        <v>0</v>
      </c>
      <c r="CL21" s="81">
        <v>0</v>
      </c>
      <c r="CM21" s="81">
        <v>0</v>
      </c>
      <c r="CN21" s="81">
        <v>0</v>
      </c>
      <c r="CO21" s="81">
        <v>0</v>
      </c>
      <c r="CP21" s="81">
        <v>0</v>
      </c>
      <c r="CQ21" s="81">
        <v>0</v>
      </c>
      <c r="CR21" s="81">
        <v>0</v>
      </c>
      <c r="CS21" s="81">
        <v>0</v>
      </c>
      <c r="CT21" s="81">
        <v>0</v>
      </c>
      <c r="CU21" s="81">
        <v>0</v>
      </c>
      <c r="CV21" s="81">
        <v>0</v>
      </c>
      <c r="CW21" s="81">
        <v>0</v>
      </c>
      <c r="CX21" s="81">
        <v>0</v>
      </c>
      <c r="CY21" s="81">
        <v>0</v>
      </c>
      <c r="CZ21" s="81">
        <v>0</v>
      </c>
      <c r="DA21" s="81">
        <v>0</v>
      </c>
      <c r="DB21" s="81">
        <v>0</v>
      </c>
      <c r="DC21" s="81">
        <v>0</v>
      </c>
      <c r="DD21" s="81">
        <v>0</v>
      </c>
      <c r="DE21" s="81">
        <v>0</v>
      </c>
      <c r="DF21" s="81">
        <v>0</v>
      </c>
      <c r="DG21" s="81">
        <v>0</v>
      </c>
      <c r="DH21" s="81">
        <v>0</v>
      </c>
      <c r="DI21" s="81">
        <v>0</v>
      </c>
      <c r="DJ21" s="81">
        <v>0</v>
      </c>
      <c r="DK21" s="81">
        <v>0</v>
      </c>
      <c r="DL21" s="81">
        <v>0</v>
      </c>
      <c r="DM21" s="81">
        <v>0</v>
      </c>
      <c r="DN21" s="81">
        <v>0</v>
      </c>
      <c r="DO21" s="81">
        <v>0</v>
      </c>
      <c r="DP21" s="81">
        <v>0</v>
      </c>
      <c r="DQ21" s="81">
        <v>0</v>
      </c>
      <c r="DR21" s="81">
        <v>0</v>
      </c>
      <c r="DS21" s="81">
        <v>0</v>
      </c>
      <c r="DT21" s="81">
        <v>0</v>
      </c>
      <c r="DU21" s="81">
        <v>0</v>
      </c>
      <c r="DV21" s="81">
        <v>0</v>
      </c>
      <c r="DW21" s="81">
        <v>0</v>
      </c>
      <c r="DX21" s="81">
        <v>0</v>
      </c>
      <c r="DY21" s="81">
        <v>0</v>
      </c>
      <c r="DZ21" s="81">
        <v>0</v>
      </c>
      <c r="EA21" s="81">
        <v>0</v>
      </c>
      <c r="EB21" s="81">
        <v>0</v>
      </c>
      <c r="EC21" s="81">
        <v>0</v>
      </c>
      <c r="ED21" s="81">
        <v>0</v>
      </c>
      <c r="EE21" s="81">
        <v>0</v>
      </c>
      <c r="EF21" s="81">
        <v>0</v>
      </c>
      <c r="EG21" s="81">
        <v>0</v>
      </c>
      <c r="EH21" s="81">
        <v>0</v>
      </c>
      <c r="EI21" s="81">
        <v>0</v>
      </c>
      <c r="EJ21" s="81">
        <v>0</v>
      </c>
      <c r="EK21" s="81">
        <v>0</v>
      </c>
      <c r="EL21" s="81">
        <v>0</v>
      </c>
      <c r="EM21" s="81">
        <v>0</v>
      </c>
      <c r="EN21" s="81">
        <v>0</v>
      </c>
      <c r="EO21" s="81">
        <v>0</v>
      </c>
      <c r="EP21" s="81">
        <v>0</v>
      </c>
      <c r="EQ21" s="81">
        <v>0</v>
      </c>
      <c r="ER21" s="81">
        <v>0</v>
      </c>
      <c r="ES21" s="81">
        <v>0</v>
      </c>
      <c r="ET21" s="81">
        <v>0</v>
      </c>
      <c r="EU21" s="81">
        <v>0</v>
      </c>
      <c r="EV21" s="81">
        <v>0</v>
      </c>
      <c r="EW21" s="81">
        <v>0</v>
      </c>
      <c r="EX21" s="81">
        <v>0</v>
      </c>
      <c r="EY21" s="81">
        <v>0</v>
      </c>
      <c r="EZ21" s="81">
        <v>0</v>
      </c>
      <c r="FA21" s="81">
        <v>0</v>
      </c>
      <c r="FB21" s="81">
        <v>0</v>
      </c>
      <c r="FC21" s="81">
        <v>0</v>
      </c>
      <c r="FD21" s="81">
        <v>0</v>
      </c>
      <c r="FE21" s="81">
        <v>0</v>
      </c>
      <c r="FF21" s="81">
        <v>0</v>
      </c>
      <c r="FG21" s="81">
        <v>0</v>
      </c>
      <c r="FH21" s="81">
        <v>0</v>
      </c>
      <c r="FI21" s="81">
        <v>0</v>
      </c>
      <c r="FJ21" s="81">
        <v>0</v>
      </c>
      <c r="FK21" s="81">
        <v>0</v>
      </c>
      <c r="FL21" s="81">
        <v>0</v>
      </c>
      <c r="FM21" s="81">
        <v>0</v>
      </c>
      <c r="FN21" s="81">
        <v>0</v>
      </c>
      <c r="FO21" s="81">
        <v>0</v>
      </c>
      <c r="FP21" s="81">
        <v>0</v>
      </c>
      <c r="FQ21" s="81">
        <v>0</v>
      </c>
      <c r="FR21" s="81">
        <v>0</v>
      </c>
      <c r="FS21" s="81">
        <v>0</v>
      </c>
      <c r="FT21" s="81">
        <v>0</v>
      </c>
      <c r="FU21" s="81">
        <v>0</v>
      </c>
      <c r="FV21" s="81">
        <v>0</v>
      </c>
      <c r="FW21" s="81">
        <v>0</v>
      </c>
      <c r="FX21" s="81">
        <v>0</v>
      </c>
      <c r="FY21" s="81">
        <v>0</v>
      </c>
      <c r="FZ21" s="81">
        <v>0</v>
      </c>
      <c r="GA21" s="81">
        <v>0</v>
      </c>
      <c r="GB21" s="81">
        <v>0</v>
      </c>
      <c r="GC21" s="81">
        <v>0</v>
      </c>
      <c r="GD21" s="81">
        <v>0</v>
      </c>
      <c r="GE21" s="81">
        <v>0</v>
      </c>
      <c r="GF21" s="81">
        <v>0</v>
      </c>
      <c r="GG21" s="81">
        <v>0</v>
      </c>
      <c r="GH21" s="81">
        <v>0</v>
      </c>
      <c r="GI21" s="81">
        <v>0</v>
      </c>
      <c r="GJ21" s="81">
        <v>0</v>
      </c>
      <c r="GK21" s="81">
        <v>0</v>
      </c>
      <c r="GL21" s="81">
        <v>0</v>
      </c>
      <c r="GM21" s="81">
        <v>0</v>
      </c>
      <c r="GN21" s="81">
        <v>0</v>
      </c>
      <c r="GO21" s="81">
        <v>0</v>
      </c>
      <c r="GP21" s="81">
        <v>0</v>
      </c>
      <c r="GQ21" s="81">
        <v>0</v>
      </c>
      <c r="GR21" s="81">
        <v>0</v>
      </c>
      <c r="GS21" s="81">
        <v>0</v>
      </c>
      <c r="GT21" s="81">
        <v>0</v>
      </c>
      <c r="GU21" s="81">
        <v>0</v>
      </c>
      <c r="GV21" s="81">
        <v>0</v>
      </c>
      <c r="GW21" s="81">
        <v>0</v>
      </c>
      <c r="GX21" s="81">
        <v>0</v>
      </c>
      <c r="GY21" s="81">
        <v>0</v>
      </c>
      <c r="GZ21" s="81">
        <v>0</v>
      </c>
      <c r="HA21" s="81">
        <v>0</v>
      </c>
      <c r="HB21" s="81">
        <v>0</v>
      </c>
      <c r="HC21" s="81">
        <v>0</v>
      </c>
      <c r="HD21" s="81">
        <v>0</v>
      </c>
      <c r="HE21" s="81">
        <v>0</v>
      </c>
      <c r="HF21" s="81">
        <v>0</v>
      </c>
      <c r="HG21" s="81">
        <v>0</v>
      </c>
      <c r="HH21" s="81">
        <v>0</v>
      </c>
      <c r="HI21" s="81">
        <v>0</v>
      </c>
      <c r="HJ21" s="81">
        <v>0</v>
      </c>
      <c r="HK21" s="81">
        <v>0</v>
      </c>
      <c r="HL21" s="81">
        <v>0</v>
      </c>
      <c r="HM21" s="81">
        <v>0</v>
      </c>
      <c r="HN21" s="81">
        <v>0</v>
      </c>
      <c r="HO21" s="81">
        <v>0</v>
      </c>
      <c r="HP21" s="81">
        <v>0</v>
      </c>
      <c r="HQ21" s="81">
        <v>0</v>
      </c>
      <c r="HR21" s="81">
        <v>0</v>
      </c>
      <c r="HS21" s="81">
        <v>0</v>
      </c>
      <c r="HT21" s="81">
        <v>0</v>
      </c>
      <c r="HU21" s="81">
        <v>0</v>
      </c>
      <c r="HV21" s="81">
        <v>0</v>
      </c>
      <c r="HW21" s="81">
        <v>0</v>
      </c>
      <c r="HX21" s="81">
        <v>0</v>
      </c>
      <c r="HY21" s="81">
        <v>0</v>
      </c>
      <c r="HZ21" s="81">
        <v>0</v>
      </c>
      <c r="IA21" s="81">
        <v>0</v>
      </c>
      <c r="IB21" s="81">
        <v>0</v>
      </c>
      <c r="IC21" s="81">
        <v>0</v>
      </c>
      <c r="ID21" s="81">
        <v>0</v>
      </c>
      <c r="IE21" s="81">
        <v>0</v>
      </c>
      <c r="IF21" s="81">
        <v>0</v>
      </c>
      <c r="IG21" s="81">
        <v>0</v>
      </c>
      <c r="IH21" s="81">
        <v>0</v>
      </c>
      <c r="II21" s="81">
        <v>0</v>
      </c>
      <c r="IJ21" s="81">
        <v>0</v>
      </c>
      <c r="IK21" s="81">
        <v>0</v>
      </c>
      <c r="IL21" s="81">
        <v>0</v>
      </c>
      <c r="IM21" s="81">
        <v>0</v>
      </c>
      <c r="IN21" s="81">
        <v>0</v>
      </c>
      <c r="IO21" s="81">
        <v>0</v>
      </c>
      <c r="IP21" s="81">
        <v>0</v>
      </c>
      <c r="IQ21" s="81">
        <v>0</v>
      </c>
      <c r="IR21" s="81">
        <v>0</v>
      </c>
      <c r="IS21" s="81">
        <v>0</v>
      </c>
      <c r="IT21" s="81">
        <v>0</v>
      </c>
      <c r="IU21" s="81">
        <v>0</v>
      </c>
      <c r="IV21" s="81">
        <v>0</v>
      </c>
      <c r="IW21" s="81">
        <v>0</v>
      </c>
      <c r="IX21" s="81">
        <v>0</v>
      </c>
      <c r="IY21" s="81">
        <v>0</v>
      </c>
      <c r="IZ21" s="81">
        <v>0</v>
      </c>
      <c r="JA21" s="81">
        <v>0</v>
      </c>
      <c r="JB21" s="81">
        <v>0</v>
      </c>
      <c r="JC21" s="81">
        <v>0</v>
      </c>
      <c r="JD21" s="81">
        <v>0</v>
      </c>
      <c r="JE21" s="81">
        <v>0</v>
      </c>
      <c r="JF21" s="81">
        <v>0</v>
      </c>
      <c r="JG21" s="81">
        <v>0</v>
      </c>
      <c r="JH21" s="81">
        <v>0</v>
      </c>
      <c r="JI21" s="81">
        <v>0</v>
      </c>
      <c r="JJ21" s="81">
        <v>0</v>
      </c>
      <c r="JK21" s="81">
        <v>0</v>
      </c>
      <c r="JL21" s="81">
        <v>0</v>
      </c>
      <c r="JM21" s="81">
        <v>0</v>
      </c>
      <c r="JN21" s="81">
        <v>0</v>
      </c>
      <c r="JO21" s="81">
        <v>0</v>
      </c>
      <c r="JP21" s="81">
        <v>0</v>
      </c>
      <c r="JQ21" s="81">
        <v>0</v>
      </c>
      <c r="JR21" s="81">
        <v>0</v>
      </c>
      <c r="JS21" s="81">
        <v>0</v>
      </c>
      <c r="JT21" s="81">
        <v>0</v>
      </c>
      <c r="JU21" s="81">
        <v>0</v>
      </c>
      <c r="JV21" s="81">
        <v>0</v>
      </c>
      <c r="JW21" s="81">
        <v>0</v>
      </c>
      <c r="JX21" s="81">
        <v>0</v>
      </c>
      <c r="JY21" s="81">
        <v>0</v>
      </c>
      <c r="JZ21" s="81">
        <v>0</v>
      </c>
      <c r="KA21" s="81">
        <v>0</v>
      </c>
      <c r="KB21" s="81">
        <v>0</v>
      </c>
      <c r="KC21" s="81">
        <v>0</v>
      </c>
      <c r="KD21" s="81">
        <v>0</v>
      </c>
      <c r="KE21" s="81">
        <v>0</v>
      </c>
      <c r="KF21" s="81">
        <v>0</v>
      </c>
      <c r="KG21" s="81">
        <v>0</v>
      </c>
      <c r="KH21" s="81">
        <v>0</v>
      </c>
      <c r="KI21" s="81">
        <v>0</v>
      </c>
      <c r="KJ21" s="81">
        <v>0</v>
      </c>
      <c r="KK21" s="81">
        <v>0</v>
      </c>
      <c r="KL21" s="81">
        <v>0</v>
      </c>
      <c r="KM21" s="81">
        <v>0</v>
      </c>
      <c r="KN21" s="81">
        <v>0</v>
      </c>
      <c r="KO21" s="81">
        <v>0</v>
      </c>
    </row>
    <row r="22" spans="1:301" x14ac:dyDescent="0.2">
      <c r="A22" s="30" t="s">
        <v>225</v>
      </c>
      <c r="B22" s="80">
        <v>0</v>
      </c>
      <c r="C22" s="80">
        <v>0</v>
      </c>
      <c r="D22" s="80">
        <v>0</v>
      </c>
      <c r="E22" s="80">
        <v>0</v>
      </c>
      <c r="F22" s="80">
        <v>0</v>
      </c>
      <c r="G22" s="80">
        <v>0</v>
      </c>
      <c r="H22" s="80">
        <v>0</v>
      </c>
      <c r="I22" s="80">
        <v>0</v>
      </c>
      <c r="J22" s="80">
        <v>0</v>
      </c>
      <c r="K22" s="80">
        <v>0</v>
      </c>
      <c r="L22" s="80">
        <v>0</v>
      </c>
      <c r="M22" s="80">
        <v>0</v>
      </c>
      <c r="N22" s="80">
        <v>0</v>
      </c>
      <c r="O22" s="80">
        <v>0</v>
      </c>
      <c r="P22" s="80">
        <v>0</v>
      </c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80">
        <v>0</v>
      </c>
      <c r="W22" s="80">
        <v>0</v>
      </c>
      <c r="X22" s="80">
        <v>0</v>
      </c>
      <c r="Y22" s="80">
        <v>0</v>
      </c>
      <c r="Z22" s="80">
        <v>0</v>
      </c>
      <c r="AA22" s="80">
        <v>0</v>
      </c>
      <c r="AB22" s="80">
        <v>0</v>
      </c>
      <c r="AC22" s="80">
        <v>0</v>
      </c>
      <c r="AD22" s="80">
        <v>0</v>
      </c>
      <c r="AE22" s="80">
        <v>0</v>
      </c>
      <c r="AF22" s="80">
        <v>0</v>
      </c>
      <c r="AG22" s="80">
        <v>0</v>
      </c>
      <c r="AH22" s="80">
        <v>0</v>
      </c>
      <c r="AI22" s="80">
        <v>0</v>
      </c>
      <c r="AJ22" s="80">
        <v>0</v>
      </c>
      <c r="AK22" s="80">
        <v>0</v>
      </c>
      <c r="AL22" s="80">
        <v>0</v>
      </c>
      <c r="AM22" s="80">
        <v>0</v>
      </c>
      <c r="AN22" s="80">
        <v>0</v>
      </c>
      <c r="AO22" s="80">
        <v>0</v>
      </c>
      <c r="AP22" s="80">
        <v>0</v>
      </c>
      <c r="AQ22" s="80">
        <v>0</v>
      </c>
      <c r="AR22" s="80">
        <v>0</v>
      </c>
      <c r="AS22" s="80">
        <v>0</v>
      </c>
      <c r="AT22" s="80">
        <v>0</v>
      </c>
      <c r="AU22" s="80">
        <v>0</v>
      </c>
      <c r="AV22" s="80">
        <v>0</v>
      </c>
      <c r="AW22" s="80">
        <v>0</v>
      </c>
      <c r="AX22" s="80">
        <v>0</v>
      </c>
      <c r="AY22" s="80">
        <v>0</v>
      </c>
      <c r="AZ22" s="80">
        <v>0</v>
      </c>
      <c r="BA22" s="80">
        <v>0</v>
      </c>
      <c r="BB22" s="80">
        <v>0</v>
      </c>
      <c r="BC22" s="80">
        <v>0</v>
      </c>
      <c r="BD22" s="80">
        <v>0</v>
      </c>
      <c r="BE22" s="80">
        <v>0</v>
      </c>
      <c r="BF22" s="80">
        <v>0</v>
      </c>
      <c r="BG22" s="80">
        <v>0</v>
      </c>
      <c r="BH22" s="80">
        <v>0</v>
      </c>
      <c r="BI22" s="80">
        <v>0</v>
      </c>
      <c r="BJ22" s="80">
        <v>0</v>
      </c>
      <c r="BK22" s="80">
        <v>0</v>
      </c>
      <c r="BL22" s="80">
        <v>0</v>
      </c>
      <c r="BM22" s="80">
        <v>0</v>
      </c>
      <c r="BN22" s="80">
        <v>0</v>
      </c>
      <c r="BO22" s="80">
        <v>0</v>
      </c>
      <c r="BP22" s="80">
        <v>0</v>
      </c>
      <c r="BQ22" s="80">
        <v>0</v>
      </c>
      <c r="BR22" s="80">
        <v>0</v>
      </c>
      <c r="BS22" s="80">
        <v>0</v>
      </c>
      <c r="BT22" s="80">
        <v>0</v>
      </c>
      <c r="BU22" s="80">
        <v>0</v>
      </c>
      <c r="BV22" s="80">
        <v>0</v>
      </c>
      <c r="BW22" s="80">
        <v>0</v>
      </c>
      <c r="BX22" s="80">
        <v>0</v>
      </c>
      <c r="BY22" s="80">
        <v>0</v>
      </c>
      <c r="BZ22" s="80">
        <v>0</v>
      </c>
      <c r="CA22" s="80">
        <v>0</v>
      </c>
      <c r="CB22" s="80">
        <v>0</v>
      </c>
      <c r="CC22" s="80">
        <v>0</v>
      </c>
      <c r="CD22" s="80">
        <v>0</v>
      </c>
      <c r="CE22" s="80">
        <v>0</v>
      </c>
      <c r="CF22" s="80">
        <v>0</v>
      </c>
      <c r="CG22" s="80">
        <v>0</v>
      </c>
      <c r="CH22" s="80">
        <v>0</v>
      </c>
      <c r="CI22" s="80">
        <v>0</v>
      </c>
      <c r="CJ22" s="80">
        <v>0</v>
      </c>
      <c r="CK22" s="80">
        <v>0</v>
      </c>
      <c r="CL22" s="80">
        <v>0</v>
      </c>
      <c r="CM22" s="80">
        <v>0</v>
      </c>
      <c r="CN22" s="80">
        <v>0</v>
      </c>
      <c r="CO22" s="80">
        <v>0</v>
      </c>
      <c r="CP22" s="80">
        <v>0</v>
      </c>
      <c r="CQ22" s="80">
        <v>0</v>
      </c>
      <c r="CR22" s="80">
        <v>0</v>
      </c>
      <c r="CS22" s="80">
        <v>0</v>
      </c>
      <c r="CT22" s="80">
        <v>0</v>
      </c>
      <c r="CU22" s="80">
        <v>0</v>
      </c>
      <c r="CV22" s="80">
        <v>0</v>
      </c>
      <c r="CW22" s="80">
        <v>0</v>
      </c>
      <c r="CX22" s="80">
        <v>0</v>
      </c>
      <c r="CY22" s="80">
        <v>0</v>
      </c>
      <c r="CZ22" s="80">
        <v>0</v>
      </c>
      <c r="DA22" s="80">
        <v>0</v>
      </c>
      <c r="DB22" s="80">
        <v>0</v>
      </c>
      <c r="DC22" s="80">
        <v>0</v>
      </c>
      <c r="DD22" s="80">
        <v>0</v>
      </c>
      <c r="DE22" s="80">
        <v>0</v>
      </c>
      <c r="DF22" s="80">
        <v>0</v>
      </c>
      <c r="DG22" s="80">
        <v>0</v>
      </c>
      <c r="DH22" s="80">
        <v>0</v>
      </c>
      <c r="DI22" s="80">
        <v>0</v>
      </c>
      <c r="DJ22" s="80">
        <v>0</v>
      </c>
      <c r="DK22" s="80">
        <v>0</v>
      </c>
      <c r="DL22" s="80">
        <v>0</v>
      </c>
      <c r="DM22" s="80">
        <v>0</v>
      </c>
      <c r="DN22" s="80">
        <v>0</v>
      </c>
      <c r="DO22" s="80">
        <v>0</v>
      </c>
      <c r="DP22" s="80">
        <v>0</v>
      </c>
      <c r="DQ22" s="80">
        <v>0</v>
      </c>
      <c r="DR22" s="80">
        <v>0</v>
      </c>
      <c r="DS22" s="80">
        <v>0</v>
      </c>
      <c r="DT22" s="80">
        <v>0</v>
      </c>
      <c r="DU22" s="80">
        <v>0</v>
      </c>
      <c r="DV22" s="80">
        <v>0</v>
      </c>
      <c r="DW22" s="80">
        <v>0</v>
      </c>
      <c r="DX22" s="80">
        <v>0</v>
      </c>
      <c r="DY22" s="80">
        <v>0</v>
      </c>
      <c r="DZ22" s="80">
        <v>0</v>
      </c>
      <c r="EA22" s="80">
        <v>0</v>
      </c>
      <c r="EB22" s="80">
        <v>0</v>
      </c>
      <c r="EC22" s="80">
        <v>0</v>
      </c>
      <c r="ED22" s="80">
        <v>0</v>
      </c>
      <c r="EE22" s="80">
        <v>0</v>
      </c>
      <c r="EF22" s="80">
        <v>0</v>
      </c>
      <c r="EG22" s="80">
        <v>0</v>
      </c>
      <c r="EH22" s="80">
        <v>0</v>
      </c>
      <c r="EI22" s="80">
        <v>0</v>
      </c>
      <c r="EJ22" s="80">
        <v>0</v>
      </c>
      <c r="EK22" s="80">
        <v>0</v>
      </c>
      <c r="EL22" s="80">
        <v>0</v>
      </c>
      <c r="EM22" s="80">
        <v>0</v>
      </c>
      <c r="EN22" s="80">
        <v>0</v>
      </c>
      <c r="EO22" s="80">
        <v>0</v>
      </c>
      <c r="EP22" s="80">
        <v>0</v>
      </c>
      <c r="EQ22" s="80">
        <v>0</v>
      </c>
      <c r="ER22" s="80">
        <v>0</v>
      </c>
      <c r="ES22" s="80">
        <v>0</v>
      </c>
      <c r="ET22" s="80">
        <v>0</v>
      </c>
      <c r="EU22" s="80">
        <v>0</v>
      </c>
      <c r="EV22" s="80">
        <v>0</v>
      </c>
      <c r="EW22" s="80">
        <v>0</v>
      </c>
      <c r="EX22" s="80">
        <v>0</v>
      </c>
      <c r="EY22" s="80">
        <v>0</v>
      </c>
      <c r="EZ22" s="80">
        <v>0</v>
      </c>
      <c r="FA22" s="80">
        <v>0</v>
      </c>
      <c r="FB22" s="80">
        <v>0</v>
      </c>
      <c r="FC22" s="80">
        <v>0</v>
      </c>
      <c r="FD22" s="80">
        <v>0</v>
      </c>
      <c r="FE22" s="80">
        <v>0</v>
      </c>
      <c r="FF22" s="80">
        <v>0</v>
      </c>
      <c r="FG22" s="80">
        <v>0</v>
      </c>
      <c r="FH22" s="80">
        <v>0</v>
      </c>
      <c r="FI22" s="80">
        <v>0</v>
      </c>
      <c r="FJ22" s="80">
        <v>0</v>
      </c>
      <c r="FK22" s="80">
        <v>0</v>
      </c>
      <c r="FL22" s="80">
        <v>0</v>
      </c>
      <c r="FM22" s="80">
        <v>0</v>
      </c>
      <c r="FN22" s="80">
        <v>0</v>
      </c>
      <c r="FO22" s="80">
        <v>0</v>
      </c>
      <c r="FP22" s="80">
        <v>0</v>
      </c>
      <c r="FQ22" s="80">
        <v>0</v>
      </c>
      <c r="FR22" s="80">
        <v>0</v>
      </c>
      <c r="FS22" s="80">
        <v>0</v>
      </c>
      <c r="FT22" s="80">
        <v>0</v>
      </c>
      <c r="FU22" s="80">
        <v>0</v>
      </c>
      <c r="FV22" s="80">
        <v>0</v>
      </c>
      <c r="FW22" s="80">
        <v>0</v>
      </c>
      <c r="FX22" s="80">
        <v>0</v>
      </c>
      <c r="FY22" s="80">
        <v>0</v>
      </c>
      <c r="FZ22" s="80">
        <v>0</v>
      </c>
      <c r="GA22" s="80">
        <v>0</v>
      </c>
      <c r="GB22" s="80">
        <v>0</v>
      </c>
      <c r="GC22" s="80">
        <v>0</v>
      </c>
      <c r="GD22" s="80">
        <v>0</v>
      </c>
      <c r="GE22" s="80">
        <v>0</v>
      </c>
      <c r="GF22" s="80">
        <v>0</v>
      </c>
      <c r="GG22" s="80">
        <v>0</v>
      </c>
      <c r="GH22" s="80">
        <v>0</v>
      </c>
      <c r="GI22" s="80">
        <v>0</v>
      </c>
      <c r="GJ22" s="80">
        <v>0</v>
      </c>
      <c r="GK22" s="80">
        <v>0</v>
      </c>
      <c r="GL22" s="80">
        <v>0</v>
      </c>
      <c r="GM22" s="80">
        <v>0</v>
      </c>
      <c r="GN22" s="80">
        <v>0</v>
      </c>
      <c r="GO22" s="80">
        <v>0</v>
      </c>
      <c r="GP22" s="80">
        <v>0</v>
      </c>
      <c r="GQ22" s="80">
        <v>0</v>
      </c>
      <c r="GR22" s="80">
        <v>0</v>
      </c>
      <c r="GS22" s="80">
        <v>0</v>
      </c>
      <c r="GT22" s="80">
        <v>0</v>
      </c>
      <c r="GU22" s="80">
        <v>0</v>
      </c>
      <c r="GV22" s="80">
        <v>0</v>
      </c>
      <c r="GW22" s="80">
        <v>0</v>
      </c>
      <c r="GX22" s="80">
        <v>0</v>
      </c>
      <c r="GY22" s="80">
        <v>0</v>
      </c>
      <c r="GZ22" s="80">
        <v>0</v>
      </c>
      <c r="HA22" s="80">
        <v>0</v>
      </c>
      <c r="HB22" s="80">
        <v>0</v>
      </c>
      <c r="HC22" s="80">
        <v>0</v>
      </c>
      <c r="HD22" s="80">
        <v>0</v>
      </c>
      <c r="HE22" s="80">
        <v>0</v>
      </c>
      <c r="HF22" s="80">
        <v>0</v>
      </c>
      <c r="HG22" s="80">
        <v>0</v>
      </c>
      <c r="HH22" s="80">
        <v>0</v>
      </c>
      <c r="HI22" s="80">
        <v>0</v>
      </c>
      <c r="HJ22" s="80">
        <v>0</v>
      </c>
      <c r="HK22" s="80">
        <v>0</v>
      </c>
      <c r="HL22" s="80">
        <v>0</v>
      </c>
      <c r="HM22" s="80">
        <v>0</v>
      </c>
      <c r="HN22" s="80">
        <v>0</v>
      </c>
      <c r="HO22" s="80">
        <v>0</v>
      </c>
      <c r="HP22" s="80">
        <v>0</v>
      </c>
      <c r="HQ22" s="80">
        <v>0</v>
      </c>
      <c r="HR22" s="80">
        <v>0</v>
      </c>
      <c r="HS22" s="80">
        <v>0</v>
      </c>
      <c r="HT22" s="80">
        <v>0</v>
      </c>
      <c r="HU22" s="80">
        <v>0</v>
      </c>
      <c r="HV22" s="80">
        <v>0</v>
      </c>
      <c r="HW22" s="80">
        <v>0</v>
      </c>
      <c r="HX22" s="80">
        <v>0</v>
      </c>
      <c r="HY22" s="80">
        <v>0</v>
      </c>
      <c r="HZ22" s="80">
        <v>0</v>
      </c>
      <c r="IA22" s="80">
        <v>0</v>
      </c>
      <c r="IB22" s="80">
        <v>0</v>
      </c>
      <c r="IC22" s="80">
        <v>0</v>
      </c>
      <c r="ID22" s="80">
        <v>0</v>
      </c>
      <c r="IE22" s="80">
        <v>0</v>
      </c>
      <c r="IF22" s="80">
        <v>0</v>
      </c>
      <c r="IG22" s="80">
        <v>0</v>
      </c>
      <c r="IH22" s="80">
        <v>0</v>
      </c>
      <c r="II22" s="80">
        <v>0</v>
      </c>
      <c r="IJ22" s="80">
        <v>0</v>
      </c>
      <c r="IK22" s="80">
        <v>0</v>
      </c>
      <c r="IL22" s="80">
        <v>0</v>
      </c>
      <c r="IM22" s="80">
        <v>0</v>
      </c>
      <c r="IN22" s="80">
        <v>0</v>
      </c>
      <c r="IO22" s="80">
        <v>0</v>
      </c>
      <c r="IP22" s="80">
        <v>0</v>
      </c>
      <c r="IQ22" s="80">
        <v>0</v>
      </c>
      <c r="IR22" s="80">
        <v>0</v>
      </c>
      <c r="IS22" s="80">
        <v>0</v>
      </c>
      <c r="IT22" s="80">
        <v>0</v>
      </c>
      <c r="IU22" s="80">
        <v>0</v>
      </c>
      <c r="IV22" s="80">
        <v>0</v>
      </c>
      <c r="IW22" s="80">
        <v>0</v>
      </c>
      <c r="IX22" s="80">
        <v>0</v>
      </c>
      <c r="IY22" s="80">
        <v>0</v>
      </c>
      <c r="IZ22" s="80">
        <v>0</v>
      </c>
      <c r="JA22" s="80">
        <v>0</v>
      </c>
      <c r="JB22" s="80">
        <v>0</v>
      </c>
      <c r="JC22" s="80">
        <v>0</v>
      </c>
      <c r="JD22" s="80">
        <v>0</v>
      </c>
      <c r="JE22" s="80">
        <v>0</v>
      </c>
      <c r="JF22" s="80">
        <v>0</v>
      </c>
      <c r="JG22" s="80">
        <v>0</v>
      </c>
      <c r="JH22" s="80">
        <v>0</v>
      </c>
      <c r="JI22" s="80">
        <v>0</v>
      </c>
      <c r="JJ22" s="80">
        <v>0</v>
      </c>
      <c r="JK22" s="80">
        <v>0</v>
      </c>
      <c r="JL22" s="80">
        <v>0</v>
      </c>
      <c r="JM22" s="80">
        <v>0</v>
      </c>
      <c r="JN22" s="80">
        <v>0</v>
      </c>
      <c r="JO22" s="80">
        <v>0</v>
      </c>
      <c r="JP22" s="80">
        <v>0</v>
      </c>
      <c r="JQ22" s="80">
        <v>0</v>
      </c>
      <c r="JR22" s="80">
        <v>0</v>
      </c>
      <c r="JS22" s="80">
        <v>0</v>
      </c>
      <c r="JT22" s="80">
        <v>0</v>
      </c>
      <c r="JU22" s="80">
        <v>0</v>
      </c>
      <c r="JV22" s="80">
        <v>0</v>
      </c>
      <c r="JW22" s="80">
        <v>0</v>
      </c>
      <c r="JX22" s="80">
        <v>0</v>
      </c>
      <c r="JY22" s="80">
        <v>0</v>
      </c>
      <c r="JZ22" s="80">
        <v>0</v>
      </c>
      <c r="KA22" s="80">
        <v>0</v>
      </c>
      <c r="KB22" s="80">
        <v>0</v>
      </c>
      <c r="KC22" s="80">
        <v>0</v>
      </c>
      <c r="KD22" s="80">
        <v>0</v>
      </c>
      <c r="KE22" s="80">
        <v>0</v>
      </c>
      <c r="KF22" s="80">
        <v>0</v>
      </c>
      <c r="KG22" s="80">
        <v>0</v>
      </c>
      <c r="KH22" s="80">
        <v>0</v>
      </c>
      <c r="KI22" s="80">
        <v>0</v>
      </c>
      <c r="KJ22" s="80">
        <v>0</v>
      </c>
      <c r="KK22" s="80">
        <v>0</v>
      </c>
      <c r="KL22" s="80">
        <v>0</v>
      </c>
      <c r="KM22" s="80">
        <v>0</v>
      </c>
      <c r="KN22" s="80">
        <v>0</v>
      </c>
      <c r="KO22" s="80">
        <v>0</v>
      </c>
    </row>
    <row r="24" spans="1:301" s="22" customFormat="1" x14ac:dyDescent="0.2">
      <c r="A24" s="34" t="s">
        <v>226</v>
      </c>
      <c r="B24" s="83">
        <f t="shared" ref="B24" si="590">IF(SUM(B25:B27)-SUM(B28:B29)&gt;0,SUM(B25:B27)-SUM(B28:B29),0)</f>
        <v>109.0893527822152</v>
      </c>
      <c r="C24" s="83">
        <f t="shared" ref="C24:BN24" si="591">IF(SUM(C25:C27)-SUM(C28:C29)&gt;0,SUM(C25:C27)-SUM(C28:C29),0)</f>
        <v>109.0893527822152</v>
      </c>
      <c r="D24" s="83">
        <f t="shared" si="591"/>
        <v>109.0893527822152</v>
      </c>
      <c r="E24" s="83">
        <f t="shared" si="591"/>
        <v>109.0893527822152</v>
      </c>
      <c r="F24" s="83">
        <f t="shared" si="591"/>
        <v>109.0893527822152</v>
      </c>
      <c r="G24" s="83">
        <f t="shared" si="591"/>
        <v>109.0893527822152</v>
      </c>
      <c r="H24" s="83">
        <f t="shared" si="591"/>
        <v>109.0893527822152</v>
      </c>
      <c r="I24" s="83">
        <f t="shared" si="591"/>
        <v>109.0893527822152</v>
      </c>
      <c r="J24" s="83">
        <f t="shared" si="591"/>
        <v>109.0893527822152</v>
      </c>
      <c r="K24" s="83">
        <f t="shared" si="591"/>
        <v>109.0893527822152</v>
      </c>
      <c r="L24" s="83">
        <f t="shared" si="591"/>
        <v>109.0893527822152</v>
      </c>
      <c r="M24" s="83">
        <f t="shared" si="591"/>
        <v>109.0893527822152</v>
      </c>
      <c r="N24" s="83">
        <f t="shared" si="591"/>
        <v>109.0893527822152</v>
      </c>
      <c r="O24" s="83">
        <f t="shared" si="591"/>
        <v>109.0893527822152</v>
      </c>
      <c r="P24" s="83">
        <f t="shared" si="591"/>
        <v>109.0893527822152</v>
      </c>
      <c r="Q24" s="83">
        <f t="shared" si="591"/>
        <v>109.0893527822152</v>
      </c>
      <c r="R24" s="83">
        <f t="shared" si="591"/>
        <v>109.0893527822152</v>
      </c>
      <c r="S24" s="83">
        <f t="shared" si="591"/>
        <v>109.0893527822152</v>
      </c>
      <c r="T24" s="83">
        <f t="shared" si="591"/>
        <v>109.0893527822152</v>
      </c>
      <c r="U24" s="83">
        <f t="shared" si="591"/>
        <v>109.0893527822152</v>
      </c>
      <c r="V24" s="83">
        <f t="shared" si="591"/>
        <v>109.0893527822152</v>
      </c>
      <c r="W24" s="83">
        <f t="shared" si="591"/>
        <v>109.0893527822152</v>
      </c>
      <c r="X24" s="83">
        <f t="shared" si="591"/>
        <v>109.0893527822152</v>
      </c>
      <c r="Y24" s="83">
        <f t="shared" si="591"/>
        <v>109.0893527822152</v>
      </c>
      <c r="Z24" s="83">
        <f t="shared" si="591"/>
        <v>109.0893527822152</v>
      </c>
      <c r="AA24" s="83">
        <f t="shared" si="591"/>
        <v>109.0893527822152</v>
      </c>
      <c r="AB24" s="83">
        <f t="shared" si="591"/>
        <v>109.0893527822152</v>
      </c>
      <c r="AC24" s="83">
        <f t="shared" si="591"/>
        <v>109.0893527822152</v>
      </c>
      <c r="AD24" s="83">
        <f t="shared" si="591"/>
        <v>109.0893527822152</v>
      </c>
      <c r="AE24" s="83">
        <f t="shared" si="591"/>
        <v>109.0893527822152</v>
      </c>
      <c r="AF24" s="83">
        <f t="shared" si="591"/>
        <v>109.0893527822152</v>
      </c>
      <c r="AG24" s="83">
        <f t="shared" si="591"/>
        <v>109.0893527822152</v>
      </c>
      <c r="AH24" s="83">
        <f t="shared" si="591"/>
        <v>109.0893527822152</v>
      </c>
      <c r="AI24" s="83">
        <f t="shared" si="591"/>
        <v>109.0893527822152</v>
      </c>
      <c r="AJ24" s="83">
        <f t="shared" si="591"/>
        <v>109.0893527822152</v>
      </c>
      <c r="AK24" s="83">
        <f t="shared" si="591"/>
        <v>109.0893527822152</v>
      </c>
      <c r="AL24" s="83">
        <f t="shared" si="591"/>
        <v>109.0893527822152</v>
      </c>
      <c r="AM24" s="83">
        <f t="shared" si="591"/>
        <v>109.0893527822152</v>
      </c>
      <c r="AN24" s="83">
        <f t="shared" si="591"/>
        <v>109.0893527822152</v>
      </c>
      <c r="AO24" s="83">
        <f t="shared" si="591"/>
        <v>109.0893527822152</v>
      </c>
      <c r="AP24" s="83">
        <f t="shared" si="591"/>
        <v>109.0893527822152</v>
      </c>
      <c r="AQ24" s="83">
        <f t="shared" si="591"/>
        <v>109.0893527822152</v>
      </c>
      <c r="AR24" s="83">
        <f t="shared" si="591"/>
        <v>109.0893527822152</v>
      </c>
      <c r="AS24" s="83">
        <f t="shared" si="591"/>
        <v>109.0893527822152</v>
      </c>
      <c r="AT24" s="83">
        <f t="shared" si="591"/>
        <v>109.0893527822152</v>
      </c>
      <c r="AU24" s="83">
        <f t="shared" si="591"/>
        <v>109.0893527822152</v>
      </c>
      <c r="AV24" s="83">
        <f t="shared" si="591"/>
        <v>109.0893527822152</v>
      </c>
      <c r="AW24" s="83">
        <f t="shared" si="591"/>
        <v>109.0893527822152</v>
      </c>
      <c r="AX24" s="83">
        <f t="shared" si="591"/>
        <v>109.0893527822152</v>
      </c>
      <c r="AY24" s="83">
        <f t="shared" si="591"/>
        <v>109.0893527822152</v>
      </c>
      <c r="AZ24" s="83">
        <f t="shared" si="591"/>
        <v>109.0893527822152</v>
      </c>
      <c r="BA24" s="83">
        <f t="shared" si="591"/>
        <v>109.0893527822152</v>
      </c>
      <c r="BB24" s="83">
        <f t="shared" si="591"/>
        <v>109.0893527822152</v>
      </c>
      <c r="BC24" s="83">
        <f t="shared" si="591"/>
        <v>109.0893527822152</v>
      </c>
      <c r="BD24" s="83">
        <f t="shared" si="591"/>
        <v>109.0893527822152</v>
      </c>
      <c r="BE24" s="83">
        <f t="shared" si="591"/>
        <v>109.0893527822152</v>
      </c>
      <c r="BF24" s="83">
        <f t="shared" si="591"/>
        <v>109.0893527822152</v>
      </c>
      <c r="BG24" s="83">
        <f t="shared" si="591"/>
        <v>109.0893527822152</v>
      </c>
      <c r="BH24" s="83">
        <f t="shared" si="591"/>
        <v>109.0893527822152</v>
      </c>
      <c r="BI24" s="83">
        <f t="shared" si="591"/>
        <v>109.0893527822152</v>
      </c>
      <c r="BJ24" s="83">
        <f t="shared" si="591"/>
        <v>109.0893527822152</v>
      </c>
      <c r="BK24" s="83">
        <f t="shared" si="591"/>
        <v>109.0893527822152</v>
      </c>
      <c r="BL24" s="83">
        <f t="shared" si="591"/>
        <v>109.0893527822152</v>
      </c>
      <c r="BM24" s="83">
        <f t="shared" si="591"/>
        <v>109.0893527822152</v>
      </c>
      <c r="BN24" s="83">
        <f t="shared" si="591"/>
        <v>109.0893527822152</v>
      </c>
      <c r="BO24" s="83">
        <f t="shared" ref="BO24:DQ24" si="592">IF(SUM(BO25:BO27)-SUM(BO28:BO29)&gt;0,SUM(BO25:BO27)-SUM(BO28:BO29),0)</f>
        <v>109.0893527822152</v>
      </c>
      <c r="BP24" s="83">
        <f t="shared" si="592"/>
        <v>109.0893527822152</v>
      </c>
      <c r="BQ24" s="83">
        <f t="shared" si="592"/>
        <v>109.0893527822152</v>
      </c>
      <c r="BR24" s="83">
        <f t="shared" si="592"/>
        <v>109.0893527822152</v>
      </c>
      <c r="BS24" s="83">
        <f t="shared" si="592"/>
        <v>109.0893527822152</v>
      </c>
      <c r="BT24" s="83">
        <f t="shared" si="592"/>
        <v>109.0893527822152</v>
      </c>
      <c r="BU24" s="83">
        <f t="shared" si="592"/>
        <v>109.0893527822152</v>
      </c>
      <c r="BV24" s="83">
        <f t="shared" si="592"/>
        <v>109.0893527822152</v>
      </c>
      <c r="BW24" s="83">
        <f t="shared" si="592"/>
        <v>109.0893527822152</v>
      </c>
      <c r="BX24" s="83">
        <f t="shared" si="592"/>
        <v>109.0893527822152</v>
      </c>
      <c r="BY24" s="83">
        <f t="shared" si="592"/>
        <v>109.0893527822152</v>
      </c>
      <c r="BZ24" s="83">
        <f t="shared" si="592"/>
        <v>109.0893527822152</v>
      </c>
      <c r="CA24" s="83">
        <f t="shared" si="592"/>
        <v>109.0893527822152</v>
      </c>
      <c r="CB24" s="83">
        <f t="shared" si="592"/>
        <v>109.0893527822152</v>
      </c>
      <c r="CC24" s="83">
        <f t="shared" si="592"/>
        <v>109.0893527822152</v>
      </c>
      <c r="CD24" s="83">
        <f t="shared" si="592"/>
        <v>109.0893527822152</v>
      </c>
      <c r="CE24" s="83">
        <f t="shared" si="592"/>
        <v>109.0893527822152</v>
      </c>
      <c r="CF24" s="83">
        <f t="shared" si="592"/>
        <v>109.0893527822152</v>
      </c>
      <c r="CG24" s="83">
        <f t="shared" si="592"/>
        <v>109.0893527822152</v>
      </c>
      <c r="CH24" s="83">
        <f t="shared" si="592"/>
        <v>109.0893527822152</v>
      </c>
      <c r="CI24" s="83">
        <f t="shared" si="592"/>
        <v>109.0893527822152</v>
      </c>
      <c r="CJ24" s="83">
        <f t="shared" si="592"/>
        <v>109.0893527822152</v>
      </c>
      <c r="CK24" s="83">
        <f t="shared" si="592"/>
        <v>109.0893527822152</v>
      </c>
      <c r="CL24" s="83">
        <f t="shared" si="592"/>
        <v>109.0893527822152</v>
      </c>
      <c r="CM24" s="83">
        <f t="shared" si="592"/>
        <v>109.0893527822152</v>
      </c>
      <c r="CN24" s="83">
        <f t="shared" si="592"/>
        <v>109.0893527822152</v>
      </c>
      <c r="CO24" s="83">
        <f t="shared" si="592"/>
        <v>109.0893527822152</v>
      </c>
      <c r="CP24" s="83">
        <f t="shared" si="592"/>
        <v>109.0893527822152</v>
      </c>
      <c r="CQ24" s="83">
        <f t="shared" si="592"/>
        <v>109.0893527822152</v>
      </c>
      <c r="CR24" s="83">
        <f t="shared" si="592"/>
        <v>109.0893527822152</v>
      </c>
      <c r="CS24" s="83">
        <f t="shared" si="592"/>
        <v>109.0893527822152</v>
      </c>
      <c r="CT24" s="83">
        <f t="shared" si="592"/>
        <v>109.0893527822152</v>
      </c>
      <c r="CU24" s="83">
        <f t="shared" si="592"/>
        <v>109.0893527822152</v>
      </c>
      <c r="CV24" s="83">
        <f t="shared" si="592"/>
        <v>109.0893527822152</v>
      </c>
      <c r="CW24" s="83">
        <f t="shared" si="592"/>
        <v>109.0893527822152</v>
      </c>
      <c r="CX24" s="83">
        <f t="shared" si="592"/>
        <v>109.0893527822152</v>
      </c>
      <c r="CY24" s="83">
        <f t="shared" si="592"/>
        <v>109.0893527822152</v>
      </c>
      <c r="CZ24" s="83">
        <f t="shared" si="592"/>
        <v>109.0893527822152</v>
      </c>
      <c r="DA24" s="83">
        <f t="shared" si="592"/>
        <v>109.0893527822152</v>
      </c>
      <c r="DB24" s="83">
        <f t="shared" si="592"/>
        <v>109.0893527822152</v>
      </c>
      <c r="DC24" s="83">
        <f t="shared" si="592"/>
        <v>109.0893527822152</v>
      </c>
      <c r="DD24" s="83">
        <f t="shared" si="592"/>
        <v>109.0893527822152</v>
      </c>
      <c r="DE24" s="83">
        <f t="shared" si="592"/>
        <v>109.0893527822152</v>
      </c>
      <c r="DF24" s="83">
        <f t="shared" si="592"/>
        <v>109.0893527822152</v>
      </c>
      <c r="DG24" s="83">
        <f t="shared" si="592"/>
        <v>109.0893527822152</v>
      </c>
      <c r="DH24" s="83">
        <f t="shared" si="592"/>
        <v>109.0893527822152</v>
      </c>
      <c r="DI24" s="83">
        <f t="shared" si="592"/>
        <v>109.0893527822152</v>
      </c>
      <c r="DJ24" s="83">
        <f t="shared" si="592"/>
        <v>109.0893527822152</v>
      </c>
      <c r="DK24" s="83">
        <f t="shared" si="592"/>
        <v>109.0893527822152</v>
      </c>
      <c r="DL24" s="83">
        <f t="shared" si="592"/>
        <v>109.0893527822152</v>
      </c>
      <c r="DM24" s="83">
        <f t="shared" si="592"/>
        <v>109.0893527822152</v>
      </c>
      <c r="DN24" s="83">
        <f t="shared" si="592"/>
        <v>109.0893527822152</v>
      </c>
      <c r="DO24" s="83">
        <f t="shared" si="592"/>
        <v>109.0893527822152</v>
      </c>
      <c r="DP24" s="83">
        <f t="shared" si="592"/>
        <v>109.0893527822152</v>
      </c>
      <c r="DQ24" s="83">
        <f t="shared" si="592"/>
        <v>109.0893527822152</v>
      </c>
      <c r="DR24" s="83">
        <f t="shared" ref="DR24:EC24" si="593">IF(SUM(DR25:DR27)-SUM(DR28:DR29)&gt;0,SUM(DR25:DR27)-SUM(DR28:DR29),0)</f>
        <v>109.0893527822152</v>
      </c>
      <c r="DS24" s="83">
        <f t="shared" si="593"/>
        <v>109.0893527822152</v>
      </c>
      <c r="DT24" s="83">
        <f t="shared" si="593"/>
        <v>109.0893527822152</v>
      </c>
      <c r="DU24" s="83">
        <f t="shared" si="593"/>
        <v>109.0893527822152</v>
      </c>
      <c r="DV24" s="83">
        <f t="shared" si="593"/>
        <v>109.0893527822152</v>
      </c>
      <c r="DW24" s="83">
        <f t="shared" si="593"/>
        <v>109.0893527822152</v>
      </c>
      <c r="DX24" s="83">
        <f t="shared" si="593"/>
        <v>109.0893527822152</v>
      </c>
      <c r="DY24" s="83">
        <f t="shared" si="593"/>
        <v>109.0893527822152</v>
      </c>
      <c r="DZ24" s="83">
        <f t="shared" si="593"/>
        <v>109.0893527822152</v>
      </c>
      <c r="EA24" s="83">
        <f t="shared" si="593"/>
        <v>109.0893527822152</v>
      </c>
      <c r="EB24" s="83">
        <f t="shared" si="593"/>
        <v>109.0893527822152</v>
      </c>
      <c r="EC24" s="83">
        <f t="shared" si="593"/>
        <v>109.0893527822152</v>
      </c>
      <c r="ED24" s="83">
        <f t="shared" ref="ED24:FA24" si="594">IF(SUM(ED25:ED27)-SUM(ED28:ED29)&gt;0,SUM(ED25:ED27)-SUM(ED28:ED29),0)</f>
        <v>109.0893527822152</v>
      </c>
      <c r="EE24" s="83">
        <f t="shared" si="594"/>
        <v>109.0893527822152</v>
      </c>
      <c r="EF24" s="83">
        <f t="shared" si="594"/>
        <v>109.0893527822152</v>
      </c>
      <c r="EG24" s="83">
        <f t="shared" si="594"/>
        <v>109.0893527822152</v>
      </c>
      <c r="EH24" s="83">
        <f t="shared" si="594"/>
        <v>109.0893527822152</v>
      </c>
      <c r="EI24" s="83">
        <f t="shared" si="594"/>
        <v>109.0893527822152</v>
      </c>
      <c r="EJ24" s="83">
        <f t="shared" si="594"/>
        <v>109.0893527822152</v>
      </c>
      <c r="EK24" s="83">
        <f t="shared" si="594"/>
        <v>109.0893527822152</v>
      </c>
      <c r="EL24" s="83">
        <f t="shared" si="594"/>
        <v>109.0893527822152</v>
      </c>
      <c r="EM24" s="83">
        <f t="shared" si="594"/>
        <v>109.0893527822152</v>
      </c>
      <c r="EN24" s="83">
        <f t="shared" si="594"/>
        <v>109.0893527822152</v>
      </c>
      <c r="EO24" s="83">
        <f t="shared" si="594"/>
        <v>109.0893527822152</v>
      </c>
      <c r="EP24" s="83">
        <f t="shared" si="594"/>
        <v>109.0893527822152</v>
      </c>
      <c r="EQ24" s="83">
        <f t="shared" si="594"/>
        <v>109.0893527822152</v>
      </c>
      <c r="ER24" s="83">
        <f t="shared" si="594"/>
        <v>109.0893527822152</v>
      </c>
      <c r="ES24" s="83">
        <f t="shared" si="594"/>
        <v>109.0893527822152</v>
      </c>
      <c r="ET24" s="83">
        <f t="shared" si="594"/>
        <v>109.0893527822152</v>
      </c>
      <c r="EU24" s="83">
        <f t="shared" si="594"/>
        <v>109.0893527822152</v>
      </c>
      <c r="EV24" s="83">
        <f t="shared" si="594"/>
        <v>109.0893527822152</v>
      </c>
      <c r="EW24" s="83">
        <f t="shared" si="594"/>
        <v>109.0893527822152</v>
      </c>
      <c r="EX24" s="83">
        <f t="shared" si="594"/>
        <v>109.0893527822152</v>
      </c>
      <c r="EY24" s="83">
        <f t="shared" si="594"/>
        <v>109.0893527822152</v>
      </c>
      <c r="EZ24" s="83">
        <f t="shared" si="594"/>
        <v>109.0893527822152</v>
      </c>
      <c r="FA24" s="83">
        <f t="shared" si="594"/>
        <v>109.0893527822152</v>
      </c>
      <c r="FB24" s="83">
        <f t="shared" ref="FB24:HM24" si="595">IF(SUM(FB25:FB27)-SUM(FB28:FB29)&gt;0,SUM(FB25:FB27)-SUM(FB28:FB29),0)</f>
        <v>109.0893527822152</v>
      </c>
      <c r="FC24" s="83">
        <f t="shared" si="595"/>
        <v>109.0893527822152</v>
      </c>
      <c r="FD24" s="83">
        <f t="shared" si="595"/>
        <v>109.0893527822152</v>
      </c>
      <c r="FE24" s="83">
        <f t="shared" si="595"/>
        <v>109.0893527822152</v>
      </c>
      <c r="FF24" s="83">
        <f t="shared" si="595"/>
        <v>109.0893527822152</v>
      </c>
      <c r="FG24" s="83">
        <f t="shared" si="595"/>
        <v>109.0893527822152</v>
      </c>
      <c r="FH24" s="83">
        <f t="shared" si="595"/>
        <v>109.0893527822152</v>
      </c>
      <c r="FI24" s="83">
        <f t="shared" si="595"/>
        <v>109.0893527822152</v>
      </c>
      <c r="FJ24" s="83">
        <f t="shared" si="595"/>
        <v>109.0893527822152</v>
      </c>
      <c r="FK24" s="83">
        <f t="shared" si="595"/>
        <v>109.0893527822152</v>
      </c>
      <c r="FL24" s="83">
        <f t="shared" si="595"/>
        <v>109.0893527822152</v>
      </c>
      <c r="FM24" s="83">
        <f t="shared" si="595"/>
        <v>109.0893527822152</v>
      </c>
      <c r="FN24" s="83">
        <f t="shared" si="595"/>
        <v>109.0893527822152</v>
      </c>
      <c r="FO24" s="83">
        <f t="shared" si="595"/>
        <v>109.0893527822152</v>
      </c>
      <c r="FP24" s="83">
        <f t="shared" si="595"/>
        <v>109.0893527822152</v>
      </c>
      <c r="FQ24" s="83">
        <f t="shared" si="595"/>
        <v>109.0893527822152</v>
      </c>
      <c r="FR24" s="83">
        <f t="shared" si="595"/>
        <v>109.0893527822152</v>
      </c>
      <c r="FS24" s="83">
        <f t="shared" si="595"/>
        <v>109.0893527822152</v>
      </c>
      <c r="FT24" s="83">
        <f t="shared" si="595"/>
        <v>109.0893527822152</v>
      </c>
      <c r="FU24" s="83">
        <f t="shared" si="595"/>
        <v>109.0893527822152</v>
      </c>
      <c r="FV24" s="83">
        <f t="shared" si="595"/>
        <v>109.0893527822152</v>
      </c>
      <c r="FW24" s="83">
        <f t="shared" si="595"/>
        <v>109.0893527822152</v>
      </c>
      <c r="FX24" s="83">
        <f t="shared" si="595"/>
        <v>109.0893527822152</v>
      </c>
      <c r="FY24" s="83">
        <f t="shared" si="595"/>
        <v>109.0893527822152</v>
      </c>
      <c r="FZ24" s="83">
        <f t="shared" si="595"/>
        <v>109.0893527822152</v>
      </c>
      <c r="GA24" s="83">
        <f t="shared" si="595"/>
        <v>109.0893527822152</v>
      </c>
      <c r="GB24" s="83">
        <f t="shared" si="595"/>
        <v>109.0893527822152</v>
      </c>
      <c r="GC24" s="83">
        <f t="shared" si="595"/>
        <v>109.0893527822152</v>
      </c>
      <c r="GD24" s="83">
        <f t="shared" si="595"/>
        <v>109.0893527822152</v>
      </c>
      <c r="GE24" s="83">
        <f t="shared" si="595"/>
        <v>109.0893527822152</v>
      </c>
      <c r="GF24" s="83">
        <f t="shared" si="595"/>
        <v>109.0893527822152</v>
      </c>
      <c r="GG24" s="83">
        <f t="shared" si="595"/>
        <v>109.0893527822152</v>
      </c>
      <c r="GH24" s="83">
        <f t="shared" si="595"/>
        <v>109.0893527822152</v>
      </c>
      <c r="GI24" s="83">
        <f t="shared" si="595"/>
        <v>109.0893527822152</v>
      </c>
      <c r="GJ24" s="83">
        <f t="shared" si="595"/>
        <v>109.0893527822152</v>
      </c>
      <c r="GK24" s="83">
        <f t="shared" si="595"/>
        <v>109.0893527822152</v>
      </c>
      <c r="GL24" s="83">
        <f t="shared" si="595"/>
        <v>109.0893527822152</v>
      </c>
      <c r="GM24" s="83">
        <f t="shared" si="595"/>
        <v>109.0893527822152</v>
      </c>
      <c r="GN24" s="83">
        <f t="shared" si="595"/>
        <v>109.0893527822152</v>
      </c>
      <c r="GO24" s="83">
        <f t="shared" si="595"/>
        <v>109.0893527822152</v>
      </c>
      <c r="GP24" s="83">
        <f t="shared" si="595"/>
        <v>109.0893527822152</v>
      </c>
      <c r="GQ24" s="83">
        <f t="shared" si="595"/>
        <v>109.0893527822152</v>
      </c>
      <c r="GR24" s="83">
        <f t="shared" si="595"/>
        <v>109.0893527822152</v>
      </c>
      <c r="GS24" s="83">
        <f t="shared" si="595"/>
        <v>109.0893527822152</v>
      </c>
      <c r="GT24" s="83">
        <f t="shared" si="595"/>
        <v>109.0893527822152</v>
      </c>
      <c r="GU24" s="83">
        <f t="shared" si="595"/>
        <v>109.0893527822152</v>
      </c>
      <c r="GV24" s="83">
        <f t="shared" si="595"/>
        <v>109.0893527822152</v>
      </c>
      <c r="GW24" s="83">
        <f t="shared" si="595"/>
        <v>109.0893527822152</v>
      </c>
      <c r="GX24" s="83">
        <f t="shared" si="595"/>
        <v>109.0893527822152</v>
      </c>
      <c r="GY24" s="83">
        <f t="shared" si="595"/>
        <v>109.0893527822152</v>
      </c>
      <c r="GZ24" s="83">
        <f t="shared" si="595"/>
        <v>109.0893527822152</v>
      </c>
      <c r="HA24" s="83">
        <f t="shared" si="595"/>
        <v>109.0893527822152</v>
      </c>
      <c r="HB24" s="83">
        <f t="shared" si="595"/>
        <v>109.0893527822152</v>
      </c>
      <c r="HC24" s="83">
        <f t="shared" si="595"/>
        <v>109.0893527822152</v>
      </c>
      <c r="HD24" s="83">
        <f t="shared" si="595"/>
        <v>109.0893527822152</v>
      </c>
      <c r="HE24" s="83">
        <f t="shared" si="595"/>
        <v>109.0893527822152</v>
      </c>
      <c r="HF24" s="83">
        <f t="shared" si="595"/>
        <v>109.0893527822152</v>
      </c>
      <c r="HG24" s="83">
        <f t="shared" si="595"/>
        <v>109.0893527822152</v>
      </c>
      <c r="HH24" s="83">
        <f t="shared" si="595"/>
        <v>109.0893527822152</v>
      </c>
      <c r="HI24" s="83">
        <f t="shared" si="595"/>
        <v>109.0893527822152</v>
      </c>
      <c r="HJ24" s="83">
        <f t="shared" si="595"/>
        <v>109.0893527822152</v>
      </c>
      <c r="HK24" s="83">
        <f t="shared" si="595"/>
        <v>109.0893527822152</v>
      </c>
      <c r="HL24" s="83">
        <f t="shared" si="595"/>
        <v>109.0893527822152</v>
      </c>
      <c r="HM24" s="83">
        <f t="shared" si="595"/>
        <v>109.0893527822152</v>
      </c>
      <c r="HN24" s="83">
        <f t="shared" ref="HN24:JY24" si="596">IF(SUM(HN25:HN27)-SUM(HN28:HN29)&gt;0,SUM(HN25:HN27)-SUM(HN28:HN29),0)</f>
        <v>109.0893527822152</v>
      </c>
      <c r="HO24" s="83">
        <f t="shared" si="596"/>
        <v>109.0893527822152</v>
      </c>
      <c r="HP24" s="83">
        <f t="shared" si="596"/>
        <v>109.0893527822152</v>
      </c>
      <c r="HQ24" s="83">
        <f t="shared" si="596"/>
        <v>109.0893527822152</v>
      </c>
      <c r="HR24" s="83">
        <f t="shared" si="596"/>
        <v>109.0893527822152</v>
      </c>
      <c r="HS24" s="83">
        <f t="shared" si="596"/>
        <v>109.0893527822152</v>
      </c>
      <c r="HT24" s="83">
        <f t="shared" si="596"/>
        <v>109.0893527822152</v>
      </c>
      <c r="HU24" s="83">
        <f t="shared" si="596"/>
        <v>109.0893527822152</v>
      </c>
      <c r="HV24" s="83">
        <f t="shared" si="596"/>
        <v>109.0893527822152</v>
      </c>
      <c r="HW24" s="83">
        <f t="shared" si="596"/>
        <v>109.0893527822152</v>
      </c>
      <c r="HX24" s="83">
        <f t="shared" si="596"/>
        <v>109.0893527822152</v>
      </c>
      <c r="HY24" s="83">
        <f t="shared" si="596"/>
        <v>109.0893527822152</v>
      </c>
      <c r="HZ24" s="83">
        <f t="shared" si="596"/>
        <v>109.0893527822152</v>
      </c>
      <c r="IA24" s="83">
        <f t="shared" si="596"/>
        <v>109.0893527822152</v>
      </c>
      <c r="IB24" s="83">
        <f t="shared" si="596"/>
        <v>109.0893527822152</v>
      </c>
      <c r="IC24" s="83">
        <f t="shared" si="596"/>
        <v>109.0893527822152</v>
      </c>
      <c r="ID24" s="83">
        <f t="shared" si="596"/>
        <v>109.0893527822152</v>
      </c>
      <c r="IE24" s="83">
        <f t="shared" si="596"/>
        <v>109.0893527822152</v>
      </c>
      <c r="IF24" s="83">
        <f t="shared" si="596"/>
        <v>109.0893527822152</v>
      </c>
      <c r="IG24" s="83">
        <f t="shared" si="596"/>
        <v>109.0893527822152</v>
      </c>
      <c r="IH24" s="83">
        <f t="shared" si="596"/>
        <v>109.0893527822152</v>
      </c>
      <c r="II24" s="83">
        <f t="shared" si="596"/>
        <v>109.0893527822152</v>
      </c>
      <c r="IJ24" s="83">
        <f t="shared" si="596"/>
        <v>109.0893527822152</v>
      </c>
      <c r="IK24" s="83">
        <f t="shared" si="596"/>
        <v>109.0893527822152</v>
      </c>
      <c r="IL24" s="83">
        <f t="shared" si="596"/>
        <v>109.0893527822152</v>
      </c>
      <c r="IM24" s="83">
        <f t="shared" si="596"/>
        <v>109.0893527822152</v>
      </c>
      <c r="IN24" s="83">
        <f t="shared" si="596"/>
        <v>109.0893527822152</v>
      </c>
      <c r="IO24" s="83">
        <f t="shared" si="596"/>
        <v>109.0893527822152</v>
      </c>
      <c r="IP24" s="83">
        <f t="shared" si="596"/>
        <v>109.0893527822152</v>
      </c>
      <c r="IQ24" s="83">
        <f t="shared" si="596"/>
        <v>109.0893527822152</v>
      </c>
      <c r="IR24" s="83">
        <f t="shared" si="596"/>
        <v>109.0893527822152</v>
      </c>
      <c r="IS24" s="83">
        <f t="shared" si="596"/>
        <v>109.0893527822152</v>
      </c>
      <c r="IT24" s="83">
        <f t="shared" si="596"/>
        <v>109.0893527822152</v>
      </c>
      <c r="IU24" s="83">
        <f t="shared" si="596"/>
        <v>109.0893527822152</v>
      </c>
      <c r="IV24" s="83">
        <f t="shared" si="596"/>
        <v>109.0893527822152</v>
      </c>
      <c r="IW24" s="83">
        <f t="shared" si="596"/>
        <v>109.0893527822152</v>
      </c>
      <c r="IX24" s="83">
        <f t="shared" si="596"/>
        <v>109.0893527822152</v>
      </c>
      <c r="IY24" s="83">
        <f t="shared" si="596"/>
        <v>109.0893527822152</v>
      </c>
      <c r="IZ24" s="83">
        <f t="shared" si="596"/>
        <v>109.0893527822152</v>
      </c>
      <c r="JA24" s="83">
        <f t="shared" si="596"/>
        <v>109.0893527822152</v>
      </c>
      <c r="JB24" s="83">
        <f t="shared" si="596"/>
        <v>109.0893527822152</v>
      </c>
      <c r="JC24" s="83">
        <f t="shared" si="596"/>
        <v>109.0893527822152</v>
      </c>
      <c r="JD24" s="83">
        <f t="shared" si="596"/>
        <v>109.0893527822152</v>
      </c>
      <c r="JE24" s="83">
        <f t="shared" si="596"/>
        <v>109.0893527822152</v>
      </c>
      <c r="JF24" s="83">
        <f t="shared" si="596"/>
        <v>109.0893527822152</v>
      </c>
      <c r="JG24" s="83">
        <f t="shared" si="596"/>
        <v>109.0893527822152</v>
      </c>
      <c r="JH24" s="83">
        <f t="shared" si="596"/>
        <v>109.0893527822152</v>
      </c>
      <c r="JI24" s="83">
        <f t="shared" si="596"/>
        <v>109.0893527822152</v>
      </c>
      <c r="JJ24" s="83">
        <f t="shared" si="596"/>
        <v>109.0893527822152</v>
      </c>
      <c r="JK24" s="83">
        <f t="shared" si="596"/>
        <v>109.0893527822152</v>
      </c>
      <c r="JL24" s="83">
        <f t="shared" si="596"/>
        <v>109.0893527822152</v>
      </c>
      <c r="JM24" s="83">
        <f t="shared" si="596"/>
        <v>109.0893527822152</v>
      </c>
      <c r="JN24" s="83">
        <f t="shared" si="596"/>
        <v>109.0893527822152</v>
      </c>
      <c r="JO24" s="83">
        <f t="shared" si="596"/>
        <v>109.0893527822152</v>
      </c>
      <c r="JP24" s="83">
        <f t="shared" si="596"/>
        <v>109.0893527822152</v>
      </c>
      <c r="JQ24" s="83">
        <f t="shared" si="596"/>
        <v>109.0893527822152</v>
      </c>
      <c r="JR24" s="83">
        <f t="shared" si="596"/>
        <v>109.0893527822152</v>
      </c>
      <c r="JS24" s="83">
        <f t="shared" si="596"/>
        <v>109.0893527822152</v>
      </c>
      <c r="JT24" s="83">
        <f t="shared" si="596"/>
        <v>109.0893527822152</v>
      </c>
      <c r="JU24" s="83">
        <f t="shared" si="596"/>
        <v>109.0893527822152</v>
      </c>
      <c r="JV24" s="83">
        <f t="shared" si="596"/>
        <v>109.0893527822152</v>
      </c>
      <c r="JW24" s="83">
        <f t="shared" si="596"/>
        <v>109.0893527822152</v>
      </c>
      <c r="JX24" s="83">
        <f t="shared" si="596"/>
        <v>109.0893527822152</v>
      </c>
      <c r="JY24" s="83">
        <f t="shared" si="596"/>
        <v>109.0893527822152</v>
      </c>
      <c r="JZ24" s="83">
        <f t="shared" ref="JZ24:KO24" si="597">IF(SUM(JZ25:JZ27)-SUM(JZ28:JZ29)&gt;0,SUM(JZ25:JZ27)-SUM(JZ28:JZ29),0)</f>
        <v>109.0893527822152</v>
      </c>
      <c r="KA24" s="83">
        <f t="shared" si="597"/>
        <v>109.0893527822152</v>
      </c>
      <c r="KB24" s="83">
        <f t="shared" si="597"/>
        <v>109.0893527822152</v>
      </c>
      <c r="KC24" s="83">
        <f t="shared" si="597"/>
        <v>109.0893527822152</v>
      </c>
      <c r="KD24" s="83">
        <f t="shared" si="597"/>
        <v>109.0893527822152</v>
      </c>
      <c r="KE24" s="83">
        <f t="shared" si="597"/>
        <v>109.0893527822152</v>
      </c>
      <c r="KF24" s="83">
        <f t="shared" si="597"/>
        <v>109.0893527822152</v>
      </c>
      <c r="KG24" s="83">
        <f t="shared" si="597"/>
        <v>109.0893527822152</v>
      </c>
      <c r="KH24" s="83">
        <f t="shared" si="597"/>
        <v>109.0893527822152</v>
      </c>
      <c r="KI24" s="83">
        <f t="shared" si="597"/>
        <v>109.0893527822152</v>
      </c>
      <c r="KJ24" s="83">
        <f t="shared" si="597"/>
        <v>109.0893527822152</v>
      </c>
      <c r="KK24" s="83">
        <f t="shared" si="597"/>
        <v>109.0893527822152</v>
      </c>
      <c r="KL24" s="83">
        <f t="shared" si="597"/>
        <v>109.0893527822152</v>
      </c>
      <c r="KM24" s="83">
        <f t="shared" si="597"/>
        <v>109.0893527822152</v>
      </c>
      <c r="KN24" s="83">
        <f t="shared" si="597"/>
        <v>109.0893527822152</v>
      </c>
      <c r="KO24" s="83">
        <f t="shared" si="597"/>
        <v>109.0893527822152</v>
      </c>
    </row>
    <row r="25" spans="1:301" x14ac:dyDescent="0.2">
      <c r="A25" s="30" t="s">
        <v>227</v>
      </c>
      <c r="B25" s="80">
        <f t="shared" ref="B25" si="598">_xlfn.SINGLE(PIS)*B$12</f>
        <v>18.605176136391563</v>
      </c>
      <c r="C25" s="80">
        <f t="shared" ref="C25:BN25" si="599">PIS*C$12</f>
        <v>18.605176136391563</v>
      </c>
      <c r="D25" s="80">
        <f t="shared" si="599"/>
        <v>18.605176136391563</v>
      </c>
      <c r="E25" s="80">
        <f t="shared" si="599"/>
        <v>18.605176136391563</v>
      </c>
      <c r="F25" s="80">
        <f t="shared" si="599"/>
        <v>18.605176136391563</v>
      </c>
      <c r="G25" s="80">
        <f t="shared" si="599"/>
        <v>18.605176136391563</v>
      </c>
      <c r="H25" s="80">
        <f t="shared" si="599"/>
        <v>18.605176136391563</v>
      </c>
      <c r="I25" s="80">
        <f t="shared" si="599"/>
        <v>18.605176136391563</v>
      </c>
      <c r="J25" s="80">
        <f t="shared" si="599"/>
        <v>18.605176136391563</v>
      </c>
      <c r="K25" s="80">
        <f t="shared" si="599"/>
        <v>18.605176136391563</v>
      </c>
      <c r="L25" s="80">
        <f t="shared" si="599"/>
        <v>18.605176136391563</v>
      </c>
      <c r="M25" s="80">
        <f t="shared" si="599"/>
        <v>18.605176136391563</v>
      </c>
      <c r="N25" s="80">
        <f t="shared" si="599"/>
        <v>18.605176136391563</v>
      </c>
      <c r="O25" s="80">
        <f t="shared" si="599"/>
        <v>18.605176136391563</v>
      </c>
      <c r="P25" s="80">
        <f t="shared" si="599"/>
        <v>18.605176136391563</v>
      </c>
      <c r="Q25" s="80">
        <f t="shared" si="599"/>
        <v>18.605176136391563</v>
      </c>
      <c r="R25" s="80">
        <f t="shared" si="599"/>
        <v>18.605176136391563</v>
      </c>
      <c r="S25" s="80">
        <f t="shared" si="599"/>
        <v>18.605176136391563</v>
      </c>
      <c r="T25" s="80">
        <f t="shared" si="599"/>
        <v>18.605176136391563</v>
      </c>
      <c r="U25" s="80">
        <f t="shared" si="599"/>
        <v>18.605176136391563</v>
      </c>
      <c r="V25" s="80">
        <f t="shared" si="599"/>
        <v>18.605176136391563</v>
      </c>
      <c r="W25" s="80">
        <f t="shared" si="599"/>
        <v>18.605176136391563</v>
      </c>
      <c r="X25" s="80">
        <f t="shared" si="599"/>
        <v>18.605176136391563</v>
      </c>
      <c r="Y25" s="80">
        <f t="shared" si="599"/>
        <v>18.605176136391563</v>
      </c>
      <c r="Z25" s="80">
        <f t="shared" si="599"/>
        <v>18.605176136391563</v>
      </c>
      <c r="AA25" s="80">
        <f t="shared" si="599"/>
        <v>18.605176136391563</v>
      </c>
      <c r="AB25" s="80">
        <f t="shared" si="599"/>
        <v>18.605176136391563</v>
      </c>
      <c r="AC25" s="80">
        <f t="shared" si="599"/>
        <v>18.605176136391563</v>
      </c>
      <c r="AD25" s="80">
        <f t="shared" si="599"/>
        <v>18.605176136391563</v>
      </c>
      <c r="AE25" s="80">
        <f t="shared" si="599"/>
        <v>18.605176136391563</v>
      </c>
      <c r="AF25" s="80">
        <f t="shared" si="599"/>
        <v>18.605176136391563</v>
      </c>
      <c r="AG25" s="80">
        <f t="shared" si="599"/>
        <v>18.605176136391563</v>
      </c>
      <c r="AH25" s="80">
        <f t="shared" si="599"/>
        <v>18.605176136391563</v>
      </c>
      <c r="AI25" s="80">
        <f t="shared" si="599"/>
        <v>18.605176136391563</v>
      </c>
      <c r="AJ25" s="80">
        <f t="shared" si="599"/>
        <v>18.605176136391563</v>
      </c>
      <c r="AK25" s="80">
        <f t="shared" si="599"/>
        <v>18.605176136391563</v>
      </c>
      <c r="AL25" s="80">
        <f t="shared" si="599"/>
        <v>18.605176136391563</v>
      </c>
      <c r="AM25" s="80">
        <f t="shared" si="599"/>
        <v>18.605176136391563</v>
      </c>
      <c r="AN25" s="80">
        <f t="shared" si="599"/>
        <v>18.605176136391563</v>
      </c>
      <c r="AO25" s="80">
        <f t="shared" si="599"/>
        <v>18.605176136391563</v>
      </c>
      <c r="AP25" s="80">
        <f t="shared" si="599"/>
        <v>18.605176136391563</v>
      </c>
      <c r="AQ25" s="80">
        <f t="shared" si="599"/>
        <v>18.605176136391563</v>
      </c>
      <c r="AR25" s="80">
        <f t="shared" si="599"/>
        <v>18.605176136391563</v>
      </c>
      <c r="AS25" s="80">
        <f t="shared" si="599"/>
        <v>18.605176136391563</v>
      </c>
      <c r="AT25" s="80">
        <f t="shared" si="599"/>
        <v>18.605176136391563</v>
      </c>
      <c r="AU25" s="80">
        <f t="shared" si="599"/>
        <v>18.605176136391563</v>
      </c>
      <c r="AV25" s="80">
        <f t="shared" si="599"/>
        <v>18.605176136391563</v>
      </c>
      <c r="AW25" s="80">
        <f t="shared" si="599"/>
        <v>18.605176136391563</v>
      </c>
      <c r="AX25" s="80">
        <f t="shared" si="599"/>
        <v>18.605176136391563</v>
      </c>
      <c r="AY25" s="80">
        <f t="shared" si="599"/>
        <v>18.605176136391563</v>
      </c>
      <c r="AZ25" s="80">
        <f t="shared" si="599"/>
        <v>18.605176136391563</v>
      </c>
      <c r="BA25" s="80">
        <f t="shared" si="599"/>
        <v>18.605176136391563</v>
      </c>
      <c r="BB25" s="80">
        <f t="shared" si="599"/>
        <v>18.605176136391563</v>
      </c>
      <c r="BC25" s="80">
        <f t="shared" si="599"/>
        <v>18.605176136391563</v>
      </c>
      <c r="BD25" s="80">
        <f t="shared" si="599"/>
        <v>18.605176136391563</v>
      </c>
      <c r="BE25" s="80">
        <f t="shared" si="599"/>
        <v>18.605176136391563</v>
      </c>
      <c r="BF25" s="80">
        <f t="shared" si="599"/>
        <v>18.605176136391563</v>
      </c>
      <c r="BG25" s="80">
        <f t="shared" si="599"/>
        <v>18.605176136391563</v>
      </c>
      <c r="BH25" s="80">
        <f t="shared" si="599"/>
        <v>18.605176136391563</v>
      </c>
      <c r="BI25" s="80">
        <f t="shared" si="599"/>
        <v>18.605176136391563</v>
      </c>
      <c r="BJ25" s="80">
        <f t="shared" si="599"/>
        <v>18.605176136391563</v>
      </c>
      <c r="BK25" s="80">
        <f t="shared" si="599"/>
        <v>18.605176136391563</v>
      </c>
      <c r="BL25" s="80">
        <f t="shared" si="599"/>
        <v>18.605176136391563</v>
      </c>
      <c r="BM25" s="80">
        <f t="shared" si="599"/>
        <v>18.605176136391563</v>
      </c>
      <c r="BN25" s="80">
        <f t="shared" si="599"/>
        <v>18.605176136391563</v>
      </c>
      <c r="BO25" s="80">
        <f t="shared" ref="BO25:DZ25" si="600">PIS*BO$12</f>
        <v>18.605176136391563</v>
      </c>
      <c r="BP25" s="80">
        <f t="shared" si="600"/>
        <v>18.605176136391563</v>
      </c>
      <c r="BQ25" s="80">
        <f t="shared" si="600"/>
        <v>18.605176136391563</v>
      </c>
      <c r="BR25" s="80">
        <f t="shared" si="600"/>
        <v>18.605176136391563</v>
      </c>
      <c r="BS25" s="80">
        <f t="shared" si="600"/>
        <v>18.605176136391563</v>
      </c>
      <c r="BT25" s="80">
        <f t="shared" si="600"/>
        <v>18.605176136391563</v>
      </c>
      <c r="BU25" s="80">
        <f t="shared" si="600"/>
        <v>18.605176136391563</v>
      </c>
      <c r="BV25" s="80">
        <f t="shared" si="600"/>
        <v>18.605176136391563</v>
      </c>
      <c r="BW25" s="80">
        <f t="shared" si="600"/>
        <v>18.605176136391563</v>
      </c>
      <c r="BX25" s="80">
        <f t="shared" si="600"/>
        <v>18.605176136391563</v>
      </c>
      <c r="BY25" s="80">
        <f t="shared" si="600"/>
        <v>18.605176136391563</v>
      </c>
      <c r="BZ25" s="80">
        <f t="shared" si="600"/>
        <v>18.605176136391563</v>
      </c>
      <c r="CA25" s="80">
        <f t="shared" si="600"/>
        <v>18.605176136391563</v>
      </c>
      <c r="CB25" s="80">
        <f t="shared" si="600"/>
        <v>18.605176136391563</v>
      </c>
      <c r="CC25" s="80">
        <f t="shared" si="600"/>
        <v>18.605176136391563</v>
      </c>
      <c r="CD25" s="80">
        <f t="shared" si="600"/>
        <v>18.605176136391563</v>
      </c>
      <c r="CE25" s="80">
        <f t="shared" si="600"/>
        <v>18.605176136391563</v>
      </c>
      <c r="CF25" s="80">
        <f t="shared" si="600"/>
        <v>18.605176136391563</v>
      </c>
      <c r="CG25" s="80">
        <f t="shared" si="600"/>
        <v>18.605176136391563</v>
      </c>
      <c r="CH25" s="80">
        <f t="shared" si="600"/>
        <v>18.605176136391563</v>
      </c>
      <c r="CI25" s="80">
        <f t="shared" si="600"/>
        <v>18.605176136391563</v>
      </c>
      <c r="CJ25" s="80">
        <f t="shared" si="600"/>
        <v>18.605176136391563</v>
      </c>
      <c r="CK25" s="80">
        <f t="shared" si="600"/>
        <v>18.605176136391563</v>
      </c>
      <c r="CL25" s="80">
        <f t="shared" si="600"/>
        <v>18.605176136391563</v>
      </c>
      <c r="CM25" s="80">
        <f t="shared" si="600"/>
        <v>18.605176136391563</v>
      </c>
      <c r="CN25" s="80">
        <f t="shared" si="600"/>
        <v>18.605176136391563</v>
      </c>
      <c r="CO25" s="80">
        <f t="shared" si="600"/>
        <v>18.605176136391563</v>
      </c>
      <c r="CP25" s="80">
        <f t="shared" si="600"/>
        <v>18.605176136391563</v>
      </c>
      <c r="CQ25" s="80">
        <f t="shared" si="600"/>
        <v>18.605176136391563</v>
      </c>
      <c r="CR25" s="80">
        <f t="shared" si="600"/>
        <v>18.605176136391563</v>
      </c>
      <c r="CS25" s="80">
        <f t="shared" si="600"/>
        <v>18.605176136391563</v>
      </c>
      <c r="CT25" s="80">
        <f t="shared" si="600"/>
        <v>18.605176136391563</v>
      </c>
      <c r="CU25" s="80">
        <f t="shared" si="600"/>
        <v>18.605176136391563</v>
      </c>
      <c r="CV25" s="80">
        <f t="shared" si="600"/>
        <v>18.605176136391563</v>
      </c>
      <c r="CW25" s="80">
        <f t="shared" si="600"/>
        <v>18.605176136391563</v>
      </c>
      <c r="CX25" s="80">
        <f t="shared" si="600"/>
        <v>18.605176136391563</v>
      </c>
      <c r="CY25" s="80">
        <f t="shared" si="600"/>
        <v>18.605176136391563</v>
      </c>
      <c r="CZ25" s="80">
        <f t="shared" si="600"/>
        <v>18.605176136391563</v>
      </c>
      <c r="DA25" s="80">
        <f t="shared" si="600"/>
        <v>18.605176136391563</v>
      </c>
      <c r="DB25" s="80">
        <f t="shared" si="600"/>
        <v>18.605176136391563</v>
      </c>
      <c r="DC25" s="80">
        <f t="shared" si="600"/>
        <v>18.605176136391563</v>
      </c>
      <c r="DD25" s="80">
        <f t="shared" si="600"/>
        <v>18.605176136391563</v>
      </c>
      <c r="DE25" s="80">
        <f t="shared" si="600"/>
        <v>18.605176136391563</v>
      </c>
      <c r="DF25" s="80">
        <f t="shared" si="600"/>
        <v>18.605176136391563</v>
      </c>
      <c r="DG25" s="80">
        <f t="shared" si="600"/>
        <v>18.605176136391563</v>
      </c>
      <c r="DH25" s="80">
        <f t="shared" si="600"/>
        <v>18.605176136391563</v>
      </c>
      <c r="DI25" s="80">
        <f t="shared" si="600"/>
        <v>18.605176136391563</v>
      </c>
      <c r="DJ25" s="80">
        <f t="shared" si="600"/>
        <v>18.605176136391563</v>
      </c>
      <c r="DK25" s="80">
        <f t="shared" si="600"/>
        <v>18.605176136391563</v>
      </c>
      <c r="DL25" s="80">
        <f t="shared" si="600"/>
        <v>18.605176136391563</v>
      </c>
      <c r="DM25" s="80">
        <f t="shared" si="600"/>
        <v>18.605176136391563</v>
      </c>
      <c r="DN25" s="80">
        <f t="shared" si="600"/>
        <v>18.605176136391563</v>
      </c>
      <c r="DO25" s="80">
        <f t="shared" si="600"/>
        <v>18.605176136391563</v>
      </c>
      <c r="DP25" s="80">
        <f t="shared" si="600"/>
        <v>18.605176136391563</v>
      </c>
      <c r="DQ25" s="80">
        <f t="shared" si="600"/>
        <v>18.605176136391563</v>
      </c>
      <c r="DR25" s="80">
        <f t="shared" si="600"/>
        <v>18.605176136391563</v>
      </c>
      <c r="DS25" s="80">
        <f t="shared" si="600"/>
        <v>18.605176136391563</v>
      </c>
      <c r="DT25" s="80">
        <f t="shared" si="600"/>
        <v>18.605176136391563</v>
      </c>
      <c r="DU25" s="80">
        <f t="shared" si="600"/>
        <v>18.605176136391563</v>
      </c>
      <c r="DV25" s="80">
        <f t="shared" si="600"/>
        <v>18.605176136391563</v>
      </c>
      <c r="DW25" s="80">
        <f t="shared" si="600"/>
        <v>18.605176136391563</v>
      </c>
      <c r="DX25" s="80">
        <f t="shared" si="600"/>
        <v>18.605176136391563</v>
      </c>
      <c r="DY25" s="80">
        <f t="shared" si="600"/>
        <v>18.605176136391563</v>
      </c>
      <c r="DZ25" s="80">
        <f t="shared" si="600"/>
        <v>18.605176136391563</v>
      </c>
      <c r="EA25" s="80">
        <f t="shared" ref="EA25:GL25" si="601">PIS*EA$12</f>
        <v>18.605176136391563</v>
      </c>
      <c r="EB25" s="80">
        <f t="shared" si="601"/>
        <v>18.605176136391563</v>
      </c>
      <c r="EC25" s="80">
        <f t="shared" si="601"/>
        <v>18.605176136391563</v>
      </c>
      <c r="ED25" s="80">
        <f t="shared" si="601"/>
        <v>18.605176136391563</v>
      </c>
      <c r="EE25" s="80">
        <f t="shared" si="601"/>
        <v>18.605176136391563</v>
      </c>
      <c r="EF25" s="80">
        <f t="shared" si="601"/>
        <v>18.605176136391563</v>
      </c>
      <c r="EG25" s="80">
        <f t="shared" si="601"/>
        <v>18.605176136391563</v>
      </c>
      <c r="EH25" s="80">
        <f t="shared" si="601"/>
        <v>18.605176136391563</v>
      </c>
      <c r="EI25" s="80">
        <f t="shared" si="601"/>
        <v>18.605176136391563</v>
      </c>
      <c r="EJ25" s="80">
        <f t="shared" si="601"/>
        <v>18.605176136391563</v>
      </c>
      <c r="EK25" s="80">
        <f t="shared" si="601"/>
        <v>18.605176136391563</v>
      </c>
      <c r="EL25" s="80">
        <f t="shared" si="601"/>
        <v>18.605176136391563</v>
      </c>
      <c r="EM25" s="80">
        <f t="shared" si="601"/>
        <v>18.605176136391563</v>
      </c>
      <c r="EN25" s="80">
        <f t="shared" si="601"/>
        <v>18.605176136391563</v>
      </c>
      <c r="EO25" s="80">
        <f t="shared" si="601"/>
        <v>18.605176136391563</v>
      </c>
      <c r="EP25" s="80">
        <f t="shared" si="601"/>
        <v>18.605176136391563</v>
      </c>
      <c r="EQ25" s="80">
        <f t="shared" si="601"/>
        <v>18.605176136391563</v>
      </c>
      <c r="ER25" s="80">
        <f t="shared" si="601"/>
        <v>18.605176136391563</v>
      </c>
      <c r="ES25" s="80">
        <f t="shared" si="601"/>
        <v>18.605176136391563</v>
      </c>
      <c r="ET25" s="80">
        <f t="shared" si="601"/>
        <v>18.605176136391563</v>
      </c>
      <c r="EU25" s="80">
        <f t="shared" si="601"/>
        <v>18.605176136391563</v>
      </c>
      <c r="EV25" s="80">
        <f t="shared" si="601"/>
        <v>18.605176136391563</v>
      </c>
      <c r="EW25" s="80">
        <f t="shared" si="601"/>
        <v>18.605176136391563</v>
      </c>
      <c r="EX25" s="80">
        <f t="shared" si="601"/>
        <v>18.605176136391563</v>
      </c>
      <c r="EY25" s="80">
        <f t="shared" si="601"/>
        <v>18.605176136391563</v>
      </c>
      <c r="EZ25" s="80">
        <f t="shared" si="601"/>
        <v>18.605176136391563</v>
      </c>
      <c r="FA25" s="80">
        <f t="shared" si="601"/>
        <v>18.605176136391563</v>
      </c>
      <c r="FB25" s="80">
        <f t="shared" si="601"/>
        <v>18.605176136391563</v>
      </c>
      <c r="FC25" s="80">
        <f t="shared" si="601"/>
        <v>18.605176136391563</v>
      </c>
      <c r="FD25" s="80">
        <f t="shared" si="601"/>
        <v>18.605176136391563</v>
      </c>
      <c r="FE25" s="80">
        <f t="shared" si="601"/>
        <v>18.605176136391563</v>
      </c>
      <c r="FF25" s="80">
        <f t="shared" si="601"/>
        <v>18.605176136391563</v>
      </c>
      <c r="FG25" s="80">
        <f t="shared" si="601"/>
        <v>18.605176136391563</v>
      </c>
      <c r="FH25" s="80">
        <f t="shared" si="601"/>
        <v>18.605176136391563</v>
      </c>
      <c r="FI25" s="80">
        <f t="shared" si="601"/>
        <v>18.605176136391563</v>
      </c>
      <c r="FJ25" s="80">
        <f t="shared" si="601"/>
        <v>18.605176136391563</v>
      </c>
      <c r="FK25" s="80">
        <f t="shared" si="601"/>
        <v>18.605176136391563</v>
      </c>
      <c r="FL25" s="80">
        <f t="shared" si="601"/>
        <v>18.605176136391563</v>
      </c>
      <c r="FM25" s="80">
        <f t="shared" si="601"/>
        <v>18.605176136391563</v>
      </c>
      <c r="FN25" s="80">
        <f t="shared" si="601"/>
        <v>18.605176136391563</v>
      </c>
      <c r="FO25" s="80">
        <f t="shared" si="601"/>
        <v>18.605176136391563</v>
      </c>
      <c r="FP25" s="80">
        <f t="shared" si="601"/>
        <v>18.605176136391563</v>
      </c>
      <c r="FQ25" s="80">
        <f t="shared" si="601"/>
        <v>18.605176136391563</v>
      </c>
      <c r="FR25" s="80">
        <f t="shared" si="601"/>
        <v>18.605176136391563</v>
      </c>
      <c r="FS25" s="80">
        <f t="shared" si="601"/>
        <v>18.605176136391563</v>
      </c>
      <c r="FT25" s="80">
        <f t="shared" si="601"/>
        <v>18.605176136391563</v>
      </c>
      <c r="FU25" s="80">
        <f t="shared" si="601"/>
        <v>18.605176136391563</v>
      </c>
      <c r="FV25" s="80">
        <f t="shared" si="601"/>
        <v>18.605176136391563</v>
      </c>
      <c r="FW25" s="80">
        <f t="shared" si="601"/>
        <v>18.605176136391563</v>
      </c>
      <c r="FX25" s="80">
        <f t="shared" si="601"/>
        <v>18.605176136391563</v>
      </c>
      <c r="FY25" s="80">
        <f t="shared" si="601"/>
        <v>18.605176136391563</v>
      </c>
      <c r="FZ25" s="80">
        <f t="shared" si="601"/>
        <v>18.605176136391563</v>
      </c>
      <c r="GA25" s="80">
        <f t="shared" si="601"/>
        <v>18.605176136391563</v>
      </c>
      <c r="GB25" s="80">
        <f t="shared" si="601"/>
        <v>18.605176136391563</v>
      </c>
      <c r="GC25" s="80">
        <f t="shared" si="601"/>
        <v>18.605176136391563</v>
      </c>
      <c r="GD25" s="80">
        <f t="shared" si="601"/>
        <v>18.605176136391563</v>
      </c>
      <c r="GE25" s="80">
        <f t="shared" si="601"/>
        <v>18.605176136391563</v>
      </c>
      <c r="GF25" s="80">
        <f t="shared" si="601"/>
        <v>18.605176136391563</v>
      </c>
      <c r="GG25" s="80">
        <f t="shared" si="601"/>
        <v>18.605176136391563</v>
      </c>
      <c r="GH25" s="80">
        <f t="shared" si="601"/>
        <v>18.605176136391563</v>
      </c>
      <c r="GI25" s="80">
        <f t="shared" si="601"/>
        <v>18.605176136391563</v>
      </c>
      <c r="GJ25" s="80">
        <f t="shared" si="601"/>
        <v>18.605176136391563</v>
      </c>
      <c r="GK25" s="80">
        <f t="shared" si="601"/>
        <v>18.605176136391563</v>
      </c>
      <c r="GL25" s="80">
        <f t="shared" si="601"/>
        <v>18.605176136391563</v>
      </c>
      <c r="GM25" s="80">
        <f t="shared" ref="GM25:IX25" si="602">PIS*GM$12</f>
        <v>18.605176136391563</v>
      </c>
      <c r="GN25" s="80">
        <f t="shared" si="602"/>
        <v>18.605176136391563</v>
      </c>
      <c r="GO25" s="80">
        <f t="shared" si="602"/>
        <v>18.605176136391563</v>
      </c>
      <c r="GP25" s="80">
        <f t="shared" si="602"/>
        <v>18.605176136391563</v>
      </c>
      <c r="GQ25" s="80">
        <f t="shared" si="602"/>
        <v>18.605176136391563</v>
      </c>
      <c r="GR25" s="80">
        <f t="shared" si="602"/>
        <v>18.605176136391563</v>
      </c>
      <c r="GS25" s="80">
        <f t="shared" si="602"/>
        <v>18.605176136391563</v>
      </c>
      <c r="GT25" s="80">
        <f t="shared" si="602"/>
        <v>18.605176136391563</v>
      </c>
      <c r="GU25" s="80">
        <f t="shared" si="602"/>
        <v>18.605176136391563</v>
      </c>
      <c r="GV25" s="80">
        <f t="shared" si="602"/>
        <v>18.605176136391563</v>
      </c>
      <c r="GW25" s="80">
        <f t="shared" si="602"/>
        <v>18.605176136391563</v>
      </c>
      <c r="GX25" s="80">
        <f t="shared" si="602"/>
        <v>18.605176136391563</v>
      </c>
      <c r="GY25" s="80">
        <f t="shared" si="602"/>
        <v>18.605176136391563</v>
      </c>
      <c r="GZ25" s="80">
        <f t="shared" si="602"/>
        <v>18.605176136391563</v>
      </c>
      <c r="HA25" s="80">
        <f t="shared" si="602"/>
        <v>18.605176136391563</v>
      </c>
      <c r="HB25" s="80">
        <f t="shared" si="602"/>
        <v>18.605176136391563</v>
      </c>
      <c r="HC25" s="80">
        <f t="shared" si="602"/>
        <v>18.605176136391563</v>
      </c>
      <c r="HD25" s="80">
        <f t="shared" si="602"/>
        <v>18.605176136391563</v>
      </c>
      <c r="HE25" s="80">
        <f t="shared" si="602"/>
        <v>18.605176136391563</v>
      </c>
      <c r="HF25" s="80">
        <f t="shared" si="602"/>
        <v>18.605176136391563</v>
      </c>
      <c r="HG25" s="80">
        <f t="shared" si="602"/>
        <v>18.605176136391563</v>
      </c>
      <c r="HH25" s="80">
        <f t="shared" si="602"/>
        <v>18.605176136391563</v>
      </c>
      <c r="HI25" s="80">
        <f t="shared" si="602"/>
        <v>18.605176136391563</v>
      </c>
      <c r="HJ25" s="80">
        <f t="shared" si="602"/>
        <v>18.605176136391563</v>
      </c>
      <c r="HK25" s="80">
        <f t="shared" si="602"/>
        <v>18.605176136391563</v>
      </c>
      <c r="HL25" s="80">
        <f t="shared" si="602"/>
        <v>18.605176136391563</v>
      </c>
      <c r="HM25" s="80">
        <f t="shared" si="602"/>
        <v>18.605176136391563</v>
      </c>
      <c r="HN25" s="80">
        <f t="shared" si="602"/>
        <v>18.605176136391563</v>
      </c>
      <c r="HO25" s="80">
        <f t="shared" si="602"/>
        <v>18.605176136391563</v>
      </c>
      <c r="HP25" s="80">
        <f t="shared" si="602"/>
        <v>18.605176136391563</v>
      </c>
      <c r="HQ25" s="80">
        <f t="shared" si="602"/>
        <v>18.605176136391563</v>
      </c>
      <c r="HR25" s="80">
        <f t="shared" si="602"/>
        <v>18.605176136391563</v>
      </c>
      <c r="HS25" s="80">
        <f t="shared" si="602"/>
        <v>18.605176136391563</v>
      </c>
      <c r="HT25" s="80">
        <f t="shared" si="602"/>
        <v>18.605176136391563</v>
      </c>
      <c r="HU25" s="80">
        <f t="shared" si="602"/>
        <v>18.605176136391563</v>
      </c>
      <c r="HV25" s="80">
        <f t="shared" si="602"/>
        <v>18.605176136391563</v>
      </c>
      <c r="HW25" s="80">
        <f t="shared" si="602"/>
        <v>18.605176136391563</v>
      </c>
      <c r="HX25" s="80">
        <f t="shared" si="602"/>
        <v>18.605176136391563</v>
      </c>
      <c r="HY25" s="80">
        <f t="shared" si="602"/>
        <v>18.605176136391563</v>
      </c>
      <c r="HZ25" s="80">
        <f t="shared" si="602"/>
        <v>18.605176136391563</v>
      </c>
      <c r="IA25" s="80">
        <f t="shared" si="602"/>
        <v>18.605176136391563</v>
      </c>
      <c r="IB25" s="80">
        <f t="shared" si="602"/>
        <v>18.605176136391563</v>
      </c>
      <c r="IC25" s="80">
        <f t="shared" si="602"/>
        <v>18.605176136391563</v>
      </c>
      <c r="ID25" s="80">
        <f t="shared" si="602"/>
        <v>18.605176136391563</v>
      </c>
      <c r="IE25" s="80">
        <f t="shared" si="602"/>
        <v>18.605176136391563</v>
      </c>
      <c r="IF25" s="80">
        <f t="shared" si="602"/>
        <v>18.605176136391563</v>
      </c>
      <c r="IG25" s="80">
        <f t="shared" si="602"/>
        <v>18.605176136391563</v>
      </c>
      <c r="IH25" s="80">
        <f t="shared" si="602"/>
        <v>18.605176136391563</v>
      </c>
      <c r="II25" s="80">
        <f t="shared" si="602"/>
        <v>18.605176136391563</v>
      </c>
      <c r="IJ25" s="80">
        <f t="shared" si="602"/>
        <v>18.605176136391563</v>
      </c>
      <c r="IK25" s="80">
        <f t="shared" si="602"/>
        <v>18.605176136391563</v>
      </c>
      <c r="IL25" s="80">
        <f t="shared" si="602"/>
        <v>18.605176136391563</v>
      </c>
      <c r="IM25" s="80">
        <f t="shared" si="602"/>
        <v>18.605176136391563</v>
      </c>
      <c r="IN25" s="80">
        <f t="shared" si="602"/>
        <v>18.605176136391563</v>
      </c>
      <c r="IO25" s="80">
        <f t="shared" si="602"/>
        <v>18.605176136391563</v>
      </c>
      <c r="IP25" s="80">
        <f t="shared" si="602"/>
        <v>18.605176136391563</v>
      </c>
      <c r="IQ25" s="80">
        <f t="shared" si="602"/>
        <v>18.605176136391563</v>
      </c>
      <c r="IR25" s="80">
        <f t="shared" si="602"/>
        <v>18.605176136391563</v>
      </c>
      <c r="IS25" s="80">
        <f t="shared" si="602"/>
        <v>18.605176136391563</v>
      </c>
      <c r="IT25" s="80">
        <f t="shared" si="602"/>
        <v>18.605176136391563</v>
      </c>
      <c r="IU25" s="80">
        <f t="shared" si="602"/>
        <v>18.605176136391563</v>
      </c>
      <c r="IV25" s="80">
        <f t="shared" si="602"/>
        <v>18.605176136391563</v>
      </c>
      <c r="IW25" s="80">
        <f t="shared" si="602"/>
        <v>18.605176136391563</v>
      </c>
      <c r="IX25" s="80">
        <f t="shared" si="602"/>
        <v>18.605176136391563</v>
      </c>
      <c r="IY25" s="80">
        <f t="shared" ref="IY25:KO25" si="603">PIS*IY$12</f>
        <v>18.605176136391563</v>
      </c>
      <c r="IZ25" s="80">
        <f t="shared" si="603"/>
        <v>18.605176136391563</v>
      </c>
      <c r="JA25" s="80">
        <f t="shared" si="603"/>
        <v>18.605176136391563</v>
      </c>
      <c r="JB25" s="80">
        <f t="shared" si="603"/>
        <v>18.605176136391563</v>
      </c>
      <c r="JC25" s="80">
        <f t="shared" si="603"/>
        <v>18.605176136391563</v>
      </c>
      <c r="JD25" s="80">
        <f t="shared" si="603"/>
        <v>18.605176136391563</v>
      </c>
      <c r="JE25" s="80">
        <f t="shared" si="603"/>
        <v>18.605176136391563</v>
      </c>
      <c r="JF25" s="80">
        <f t="shared" si="603"/>
        <v>18.605176136391563</v>
      </c>
      <c r="JG25" s="80">
        <f t="shared" si="603"/>
        <v>18.605176136391563</v>
      </c>
      <c r="JH25" s="80">
        <f t="shared" si="603"/>
        <v>18.605176136391563</v>
      </c>
      <c r="JI25" s="80">
        <f t="shared" si="603"/>
        <v>18.605176136391563</v>
      </c>
      <c r="JJ25" s="80">
        <f t="shared" si="603"/>
        <v>18.605176136391563</v>
      </c>
      <c r="JK25" s="80">
        <f t="shared" si="603"/>
        <v>18.605176136391563</v>
      </c>
      <c r="JL25" s="80">
        <f t="shared" si="603"/>
        <v>18.605176136391563</v>
      </c>
      <c r="JM25" s="80">
        <f t="shared" si="603"/>
        <v>18.605176136391563</v>
      </c>
      <c r="JN25" s="80">
        <f t="shared" si="603"/>
        <v>18.605176136391563</v>
      </c>
      <c r="JO25" s="80">
        <f t="shared" si="603"/>
        <v>18.605176136391563</v>
      </c>
      <c r="JP25" s="80">
        <f t="shared" si="603"/>
        <v>18.605176136391563</v>
      </c>
      <c r="JQ25" s="80">
        <f t="shared" si="603"/>
        <v>18.605176136391563</v>
      </c>
      <c r="JR25" s="80">
        <f t="shared" si="603"/>
        <v>18.605176136391563</v>
      </c>
      <c r="JS25" s="80">
        <f t="shared" si="603"/>
        <v>18.605176136391563</v>
      </c>
      <c r="JT25" s="80">
        <f t="shared" si="603"/>
        <v>18.605176136391563</v>
      </c>
      <c r="JU25" s="80">
        <f t="shared" si="603"/>
        <v>18.605176136391563</v>
      </c>
      <c r="JV25" s="80">
        <f t="shared" si="603"/>
        <v>18.605176136391563</v>
      </c>
      <c r="JW25" s="80">
        <f t="shared" si="603"/>
        <v>18.605176136391563</v>
      </c>
      <c r="JX25" s="80">
        <f t="shared" si="603"/>
        <v>18.605176136391563</v>
      </c>
      <c r="JY25" s="80">
        <f t="shared" si="603"/>
        <v>18.605176136391563</v>
      </c>
      <c r="JZ25" s="80">
        <f t="shared" si="603"/>
        <v>18.605176136391563</v>
      </c>
      <c r="KA25" s="80">
        <f t="shared" si="603"/>
        <v>18.605176136391563</v>
      </c>
      <c r="KB25" s="80">
        <f t="shared" si="603"/>
        <v>18.605176136391563</v>
      </c>
      <c r="KC25" s="80">
        <f t="shared" si="603"/>
        <v>18.605176136391563</v>
      </c>
      <c r="KD25" s="80">
        <f t="shared" si="603"/>
        <v>18.605176136391563</v>
      </c>
      <c r="KE25" s="80">
        <f t="shared" si="603"/>
        <v>18.605176136391563</v>
      </c>
      <c r="KF25" s="80">
        <f t="shared" si="603"/>
        <v>18.605176136391563</v>
      </c>
      <c r="KG25" s="80">
        <f t="shared" si="603"/>
        <v>18.605176136391563</v>
      </c>
      <c r="KH25" s="80">
        <f t="shared" si="603"/>
        <v>18.605176136391563</v>
      </c>
      <c r="KI25" s="80">
        <f t="shared" si="603"/>
        <v>18.605176136391563</v>
      </c>
      <c r="KJ25" s="80">
        <f t="shared" si="603"/>
        <v>18.605176136391563</v>
      </c>
      <c r="KK25" s="80">
        <f t="shared" si="603"/>
        <v>18.605176136391563</v>
      </c>
      <c r="KL25" s="80">
        <f t="shared" si="603"/>
        <v>18.605176136391563</v>
      </c>
      <c r="KM25" s="80">
        <f t="shared" si="603"/>
        <v>18.605176136391563</v>
      </c>
      <c r="KN25" s="80">
        <f t="shared" si="603"/>
        <v>18.605176136391563</v>
      </c>
      <c r="KO25" s="80">
        <f t="shared" si="603"/>
        <v>18.605176136391563</v>
      </c>
    </row>
    <row r="26" spans="1:301" x14ac:dyDescent="0.2">
      <c r="A26" s="30" t="s">
        <v>228</v>
      </c>
      <c r="B26" s="80">
        <f t="shared" ref="B26:BM26" si="604">_xlfn.SINGLE(COFINS)*B$12</f>
        <v>85.696568870652044</v>
      </c>
      <c r="C26" s="80">
        <f t="shared" si="604"/>
        <v>85.696568870652044</v>
      </c>
      <c r="D26" s="80">
        <f t="shared" si="604"/>
        <v>85.696568870652044</v>
      </c>
      <c r="E26" s="80">
        <f t="shared" si="604"/>
        <v>85.696568870652044</v>
      </c>
      <c r="F26" s="80">
        <f t="shared" si="604"/>
        <v>85.696568870652044</v>
      </c>
      <c r="G26" s="80">
        <f t="shared" si="604"/>
        <v>85.696568870652044</v>
      </c>
      <c r="H26" s="80">
        <f t="shared" si="604"/>
        <v>85.696568870652044</v>
      </c>
      <c r="I26" s="80">
        <f t="shared" si="604"/>
        <v>85.696568870652044</v>
      </c>
      <c r="J26" s="80">
        <f t="shared" si="604"/>
        <v>85.696568870652044</v>
      </c>
      <c r="K26" s="80">
        <f t="shared" si="604"/>
        <v>85.696568870652044</v>
      </c>
      <c r="L26" s="80">
        <f t="shared" si="604"/>
        <v>85.696568870652044</v>
      </c>
      <c r="M26" s="80">
        <f t="shared" si="604"/>
        <v>85.696568870652044</v>
      </c>
      <c r="N26" s="80">
        <f t="shared" si="604"/>
        <v>85.696568870652044</v>
      </c>
      <c r="O26" s="80">
        <f t="shared" si="604"/>
        <v>85.696568870652044</v>
      </c>
      <c r="P26" s="80">
        <f t="shared" si="604"/>
        <v>85.696568870652044</v>
      </c>
      <c r="Q26" s="80">
        <f t="shared" si="604"/>
        <v>85.696568870652044</v>
      </c>
      <c r="R26" s="80">
        <f t="shared" si="604"/>
        <v>85.696568870652044</v>
      </c>
      <c r="S26" s="80">
        <f t="shared" si="604"/>
        <v>85.696568870652044</v>
      </c>
      <c r="T26" s="80">
        <f t="shared" si="604"/>
        <v>85.696568870652044</v>
      </c>
      <c r="U26" s="80">
        <f t="shared" si="604"/>
        <v>85.696568870652044</v>
      </c>
      <c r="V26" s="80">
        <f t="shared" si="604"/>
        <v>85.696568870652044</v>
      </c>
      <c r="W26" s="80">
        <f t="shared" si="604"/>
        <v>85.696568870652044</v>
      </c>
      <c r="X26" s="80">
        <f t="shared" si="604"/>
        <v>85.696568870652044</v>
      </c>
      <c r="Y26" s="80">
        <f t="shared" si="604"/>
        <v>85.696568870652044</v>
      </c>
      <c r="Z26" s="80">
        <f t="shared" si="604"/>
        <v>85.696568870652044</v>
      </c>
      <c r="AA26" s="80">
        <f t="shared" si="604"/>
        <v>85.696568870652044</v>
      </c>
      <c r="AB26" s="80">
        <f t="shared" si="604"/>
        <v>85.696568870652044</v>
      </c>
      <c r="AC26" s="80">
        <f t="shared" si="604"/>
        <v>85.696568870652044</v>
      </c>
      <c r="AD26" s="80">
        <f t="shared" si="604"/>
        <v>85.696568870652044</v>
      </c>
      <c r="AE26" s="80">
        <f t="shared" si="604"/>
        <v>85.696568870652044</v>
      </c>
      <c r="AF26" s="80">
        <f t="shared" si="604"/>
        <v>85.696568870652044</v>
      </c>
      <c r="AG26" s="80">
        <f t="shared" si="604"/>
        <v>85.696568870652044</v>
      </c>
      <c r="AH26" s="80">
        <f t="shared" si="604"/>
        <v>85.696568870652044</v>
      </c>
      <c r="AI26" s="80">
        <f t="shared" si="604"/>
        <v>85.696568870652044</v>
      </c>
      <c r="AJ26" s="80">
        <f t="shared" si="604"/>
        <v>85.696568870652044</v>
      </c>
      <c r="AK26" s="80">
        <f t="shared" si="604"/>
        <v>85.696568870652044</v>
      </c>
      <c r="AL26" s="80">
        <f t="shared" si="604"/>
        <v>85.696568870652044</v>
      </c>
      <c r="AM26" s="80">
        <f t="shared" si="604"/>
        <v>85.696568870652044</v>
      </c>
      <c r="AN26" s="80">
        <f t="shared" si="604"/>
        <v>85.696568870652044</v>
      </c>
      <c r="AO26" s="80">
        <f t="shared" si="604"/>
        <v>85.696568870652044</v>
      </c>
      <c r="AP26" s="80">
        <f t="shared" si="604"/>
        <v>85.696568870652044</v>
      </c>
      <c r="AQ26" s="80">
        <f t="shared" si="604"/>
        <v>85.696568870652044</v>
      </c>
      <c r="AR26" s="80">
        <f t="shared" si="604"/>
        <v>85.696568870652044</v>
      </c>
      <c r="AS26" s="80">
        <f t="shared" si="604"/>
        <v>85.696568870652044</v>
      </c>
      <c r="AT26" s="80">
        <f t="shared" si="604"/>
        <v>85.696568870652044</v>
      </c>
      <c r="AU26" s="80">
        <f t="shared" si="604"/>
        <v>85.696568870652044</v>
      </c>
      <c r="AV26" s="80">
        <f t="shared" si="604"/>
        <v>85.696568870652044</v>
      </c>
      <c r="AW26" s="80">
        <f t="shared" si="604"/>
        <v>85.696568870652044</v>
      </c>
      <c r="AX26" s="80">
        <f t="shared" si="604"/>
        <v>85.696568870652044</v>
      </c>
      <c r="AY26" s="80">
        <f t="shared" si="604"/>
        <v>85.696568870652044</v>
      </c>
      <c r="AZ26" s="80">
        <f t="shared" si="604"/>
        <v>85.696568870652044</v>
      </c>
      <c r="BA26" s="80">
        <f t="shared" si="604"/>
        <v>85.696568870652044</v>
      </c>
      <c r="BB26" s="80">
        <f t="shared" si="604"/>
        <v>85.696568870652044</v>
      </c>
      <c r="BC26" s="80">
        <f t="shared" si="604"/>
        <v>85.696568870652044</v>
      </c>
      <c r="BD26" s="80">
        <f t="shared" si="604"/>
        <v>85.696568870652044</v>
      </c>
      <c r="BE26" s="80">
        <f t="shared" si="604"/>
        <v>85.696568870652044</v>
      </c>
      <c r="BF26" s="80">
        <f t="shared" si="604"/>
        <v>85.696568870652044</v>
      </c>
      <c r="BG26" s="80">
        <f t="shared" si="604"/>
        <v>85.696568870652044</v>
      </c>
      <c r="BH26" s="80">
        <f t="shared" si="604"/>
        <v>85.696568870652044</v>
      </c>
      <c r="BI26" s="80">
        <f t="shared" si="604"/>
        <v>85.696568870652044</v>
      </c>
      <c r="BJ26" s="80">
        <f t="shared" si="604"/>
        <v>85.696568870652044</v>
      </c>
      <c r="BK26" s="80">
        <f t="shared" si="604"/>
        <v>85.696568870652044</v>
      </c>
      <c r="BL26" s="80">
        <f t="shared" si="604"/>
        <v>85.696568870652044</v>
      </c>
      <c r="BM26" s="80">
        <f t="shared" si="604"/>
        <v>85.696568870652044</v>
      </c>
      <c r="BN26" s="80">
        <f t="shared" ref="BN26:DY26" si="605">_xlfn.SINGLE(COFINS)*BN$12</f>
        <v>85.696568870652044</v>
      </c>
      <c r="BO26" s="80">
        <f t="shared" si="605"/>
        <v>85.696568870652044</v>
      </c>
      <c r="BP26" s="80">
        <f t="shared" si="605"/>
        <v>85.696568870652044</v>
      </c>
      <c r="BQ26" s="80">
        <f t="shared" si="605"/>
        <v>85.696568870652044</v>
      </c>
      <c r="BR26" s="80">
        <f t="shared" si="605"/>
        <v>85.696568870652044</v>
      </c>
      <c r="BS26" s="80">
        <f t="shared" si="605"/>
        <v>85.696568870652044</v>
      </c>
      <c r="BT26" s="80">
        <f t="shared" si="605"/>
        <v>85.696568870652044</v>
      </c>
      <c r="BU26" s="80">
        <f t="shared" si="605"/>
        <v>85.696568870652044</v>
      </c>
      <c r="BV26" s="80">
        <f t="shared" si="605"/>
        <v>85.696568870652044</v>
      </c>
      <c r="BW26" s="80">
        <f t="shared" si="605"/>
        <v>85.696568870652044</v>
      </c>
      <c r="BX26" s="80">
        <f t="shared" si="605"/>
        <v>85.696568870652044</v>
      </c>
      <c r="BY26" s="80">
        <f t="shared" si="605"/>
        <v>85.696568870652044</v>
      </c>
      <c r="BZ26" s="80">
        <f t="shared" si="605"/>
        <v>85.696568870652044</v>
      </c>
      <c r="CA26" s="80">
        <f t="shared" si="605"/>
        <v>85.696568870652044</v>
      </c>
      <c r="CB26" s="80">
        <f t="shared" si="605"/>
        <v>85.696568870652044</v>
      </c>
      <c r="CC26" s="80">
        <f t="shared" si="605"/>
        <v>85.696568870652044</v>
      </c>
      <c r="CD26" s="80">
        <f t="shared" si="605"/>
        <v>85.696568870652044</v>
      </c>
      <c r="CE26" s="80">
        <f t="shared" si="605"/>
        <v>85.696568870652044</v>
      </c>
      <c r="CF26" s="80">
        <f t="shared" si="605"/>
        <v>85.696568870652044</v>
      </c>
      <c r="CG26" s="80">
        <f t="shared" si="605"/>
        <v>85.696568870652044</v>
      </c>
      <c r="CH26" s="80">
        <f t="shared" si="605"/>
        <v>85.696568870652044</v>
      </c>
      <c r="CI26" s="80">
        <f t="shared" si="605"/>
        <v>85.696568870652044</v>
      </c>
      <c r="CJ26" s="80">
        <f t="shared" si="605"/>
        <v>85.696568870652044</v>
      </c>
      <c r="CK26" s="80">
        <f t="shared" si="605"/>
        <v>85.696568870652044</v>
      </c>
      <c r="CL26" s="80">
        <f t="shared" si="605"/>
        <v>85.696568870652044</v>
      </c>
      <c r="CM26" s="80">
        <f t="shared" si="605"/>
        <v>85.696568870652044</v>
      </c>
      <c r="CN26" s="80">
        <f t="shared" si="605"/>
        <v>85.696568870652044</v>
      </c>
      <c r="CO26" s="80">
        <f t="shared" si="605"/>
        <v>85.696568870652044</v>
      </c>
      <c r="CP26" s="80">
        <f t="shared" si="605"/>
        <v>85.696568870652044</v>
      </c>
      <c r="CQ26" s="80">
        <f t="shared" si="605"/>
        <v>85.696568870652044</v>
      </c>
      <c r="CR26" s="80">
        <f t="shared" si="605"/>
        <v>85.696568870652044</v>
      </c>
      <c r="CS26" s="80">
        <f t="shared" si="605"/>
        <v>85.696568870652044</v>
      </c>
      <c r="CT26" s="80">
        <f t="shared" si="605"/>
        <v>85.696568870652044</v>
      </c>
      <c r="CU26" s="80">
        <f t="shared" si="605"/>
        <v>85.696568870652044</v>
      </c>
      <c r="CV26" s="80">
        <f t="shared" si="605"/>
        <v>85.696568870652044</v>
      </c>
      <c r="CW26" s="80">
        <f t="shared" si="605"/>
        <v>85.696568870652044</v>
      </c>
      <c r="CX26" s="80">
        <f t="shared" si="605"/>
        <v>85.696568870652044</v>
      </c>
      <c r="CY26" s="80">
        <f t="shared" si="605"/>
        <v>85.696568870652044</v>
      </c>
      <c r="CZ26" s="80">
        <f t="shared" si="605"/>
        <v>85.696568870652044</v>
      </c>
      <c r="DA26" s="80">
        <f t="shared" si="605"/>
        <v>85.696568870652044</v>
      </c>
      <c r="DB26" s="80">
        <f t="shared" si="605"/>
        <v>85.696568870652044</v>
      </c>
      <c r="DC26" s="80">
        <f t="shared" si="605"/>
        <v>85.696568870652044</v>
      </c>
      <c r="DD26" s="80">
        <f t="shared" si="605"/>
        <v>85.696568870652044</v>
      </c>
      <c r="DE26" s="80">
        <f t="shared" si="605"/>
        <v>85.696568870652044</v>
      </c>
      <c r="DF26" s="80">
        <f t="shared" si="605"/>
        <v>85.696568870652044</v>
      </c>
      <c r="DG26" s="80">
        <f t="shared" si="605"/>
        <v>85.696568870652044</v>
      </c>
      <c r="DH26" s="80">
        <f t="shared" si="605"/>
        <v>85.696568870652044</v>
      </c>
      <c r="DI26" s="80">
        <f t="shared" si="605"/>
        <v>85.696568870652044</v>
      </c>
      <c r="DJ26" s="80">
        <f t="shared" si="605"/>
        <v>85.696568870652044</v>
      </c>
      <c r="DK26" s="80">
        <f t="shared" si="605"/>
        <v>85.696568870652044</v>
      </c>
      <c r="DL26" s="80">
        <f t="shared" si="605"/>
        <v>85.696568870652044</v>
      </c>
      <c r="DM26" s="80">
        <f t="shared" si="605"/>
        <v>85.696568870652044</v>
      </c>
      <c r="DN26" s="80">
        <f t="shared" si="605"/>
        <v>85.696568870652044</v>
      </c>
      <c r="DO26" s="80">
        <f t="shared" si="605"/>
        <v>85.696568870652044</v>
      </c>
      <c r="DP26" s="80">
        <f t="shared" si="605"/>
        <v>85.696568870652044</v>
      </c>
      <c r="DQ26" s="80">
        <f t="shared" si="605"/>
        <v>85.696568870652044</v>
      </c>
      <c r="DR26" s="80">
        <f t="shared" si="605"/>
        <v>85.696568870652044</v>
      </c>
      <c r="DS26" s="80">
        <f t="shared" si="605"/>
        <v>85.696568870652044</v>
      </c>
      <c r="DT26" s="80">
        <f t="shared" si="605"/>
        <v>85.696568870652044</v>
      </c>
      <c r="DU26" s="80">
        <f t="shared" si="605"/>
        <v>85.696568870652044</v>
      </c>
      <c r="DV26" s="80">
        <f t="shared" si="605"/>
        <v>85.696568870652044</v>
      </c>
      <c r="DW26" s="80">
        <f t="shared" si="605"/>
        <v>85.696568870652044</v>
      </c>
      <c r="DX26" s="80">
        <f t="shared" si="605"/>
        <v>85.696568870652044</v>
      </c>
      <c r="DY26" s="80">
        <f t="shared" si="605"/>
        <v>85.696568870652044</v>
      </c>
      <c r="DZ26" s="80">
        <f t="shared" ref="DZ26:GK26" si="606">_xlfn.SINGLE(COFINS)*DZ$12</f>
        <v>85.696568870652044</v>
      </c>
      <c r="EA26" s="80">
        <f t="shared" si="606"/>
        <v>85.696568870652044</v>
      </c>
      <c r="EB26" s="80">
        <f t="shared" si="606"/>
        <v>85.696568870652044</v>
      </c>
      <c r="EC26" s="80">
        <f t="shared" si="606"/>
        <v>85.696568870652044</v>
      </c>
      <c r="ED26" s="80">
        <f t="shared" si="606"/>
        <v>85.696568870652044</v>
      </c>
      <c r="EE26" s="80">
        <f t="shared" si="606"/>
        <v>85.696568870652044</v>
      </c>
      <c r="EF26" s="80">
        <f t="shared" si="606"/>
        <v>85.696568870652044</v>
      </c>
      <c r="EG26" s="80">
        <f t="shared" si="606"/>
        <v>85.696568870652044</v>
      </c>
      <c r="EH26" s="80">
        <f t="shared" si="606"/>
        <v>85.696568870652044</v>
      </c>
      <c r="EI26" s="80">
        <f t="shared" si="606"/>
        <v>85.696568870652044</v>
      </c>
      <c r="EJ26" s="80">
        <f t="shared" si="606"/>
        <v>85.696568870652044</v>
      </c>
      <c r="EK26" s="80">
        <f t="shared" si="606"/>
        <v>85.696568870652044</v>
      </c>
      <c r="EL26" s="80">
        <f t="shared" si="606"/>
        <v>85.696568870652044</v>
      </c>
      <c r="EM26" s="80">
        <f t="shared" si="606"/>
        <v>85.696568870652044</v>
      </c>
      <c r="EN26" s="80">
        <f t="shared" si="606"/>
        <v>85.696568870652044</v>
      </c>
      <c r="EO26" s="80">
        <f t="shared" si="606"/>
        <v>85.696568870652044</v>
      </c>
      <c r="EP26" s="80">
        <f t="shared" si="606"/>
        <v>85.696568870652044</v>
      </c>
      <c r="EQ26" s="80">
        <f t="shared" si="606"/>
        <v>85.696568870652044</v>
      </c>
      <c r="ER26" s="80">
        <f t="shared" si="606"/>
        <v>85.696568870652044</v>
      </c>
      <c r="ES26" s="80">
        <f t="shared" si="606"/>
        <v>85.696568870652044</v>
      </c>
      <c r="ET26" s="80">
        <f t="shared" si="606"/>
        <v>85.696568870652044</v>
      </c>
      <c r="EU26" s="80">
        <f t="shared" si="606"/>
        <v>85.696568870652044</v>
      </c>
      <c r="EV26" s="80">
        <f t="shared" si="606"/>
        <v>85.696568870652044</v>
      </c>
      <c r="EW26" s="80">
        <f t="shared" si="606"/>
        <v>85.696568870652044</v>
      </c>
      <c r="EX26" s="80">
        <f t="shared" si="606"/>
        <v>85.696568870652044</v>
      </c>
      <c r="EY26" s="80">
        <f t="shared" si="606"/>
        <v>85.696568870652044</v>
      </c>
      <c r="EZ26" s="80">
        <f t="shared" si="606"/>
        <v>85.696568870652044</v>
      </c>
      <c r="FA26" s="80">
        <f t="shared" si="606"/>
        <v>85.696568870652044</v>
      </c>
      <c r="FB26" s="80">
        <f t="shared" si="606"/>
        <v>85.696568870652044</v>
      </c>
      <c r="FC26" s="80">
        <f t="shared" si="606"/>
        <v>85.696568870652044</v>
      </c>
      <c r="FD26" s="80">
        <f t="shared" si="606"/>
        <v>85.696568870652044</v>
      </c>
      <c r="FE26" s="80">
        <f t="shared" si="606"/>
        <v>85.696568870652044</v>
      </c>
      <c r="FF26" s="80">
        <f t="shared" si="606"/>
        <v>85.696568870652044</v>
      </c>
      <c r="FG26" s="80">
        <f t="shared" si="606"/>
        <v>85.696568870652044</v>
      </c>
      <c r="FH26" s="80">
        <f t="shared" si="606"/>
        <v>85.696568870652044</v>
      </c>
      <c r="FI26" s="80">
        <f t="shared" si="606"/>
        <v>85.696568870652044</v>
      </c>
      <c r="FJ26" s="80">
        <f t="shared" si="606"/>
        <v>85.696568870652044</v>
      </c>
      <c r="FK26" s="80">
        <f t="shared" si="606"/>
        <v>85.696568870652044</v>
      </c>
      <c r="FL26" s="80">
        <f t="shared" si="606"/>
        <v>85.696568870652044</v>
      </c>
      <c r="FM26" s="80">
        <f t="shared" si="606"/>
        <v>85.696568870652044</v>
      </c>
      <c r="FN26" s="80">
        <f t="shared" si="606"/>
        <v>85.696568870652044</v>
      </c>
      <c r="FO26" s="80">
        <f t="shared" si="606"/>
        <v>85.696568870652044</v>
      </c>
      <c r="FP26" s="80">
        <f t="shared" si="606"/>
        <v>85.696568870652044</v>
      </c>
      <c r="FQ26" s="80">
        <f t="shared" si="606"/>
        <v>85.696568870652044</v>
      </c>
      <c r="FR26" s="80">
        <f t="shared" si="606"/>
        <v>85.696568870652044</v>
      </c>
      <c r="FS26" s="80">
        <f t="shared" si="606"/>
        <v>85.696568870652044</v>
      </c>
      <c r="FT26" s="80">
        <f t="shared" si="606"/>
        <v>85.696568870652044</v>
      </c>
      <c r="FU26" s="80">
        <f t="shared" si="606"/>
        <v>85.696568870652044</v>
      </c>
      <c r="FV26" s="80">
        <f t="shared" si="606"/>
        <v>85.696568870652044</v>
      </c>
      <c r="FW26" s="80">
        <f t="shared" si="606"/>
        <v>85.696568870652044</v>
      </c>
      <c r="FX26" s="80">
        <f t="shared" si="606"/>
        <v>85.696568870652044</v>
      </c>
      <c r="FY26" s="80">
        <f t="shared" si="606"/>
        <v>85.696568870652044</v>
      </c>
      <c r="FZ26" s="80">
        <f t="shared" si="606"/>
        <v>85.696568870652044</v>
      </c>
      <c r="GA26" s="80">
        <f t="shared" si="606"/>
        <v>85.696568870652044</v>
      </c>
      <c r="GB26" s="80">
        <f t="shared" si="606"/>
        <v>85.696568870652044</v>
      </c>
      <c r="GC26" s="80">
        <f t="shared" si="606"/>
        <v>85.696568870652044</v>
      </c>
      <c r="GD26" s="80">
        <f t="shared" si="606"/>
        <v>85.696568870652044</v>
      </c>
      <c r="GE26" s="80">
        <f t="shared" si="606"/>
        <v>85.696568870652044</v>
      </c>
      <c r="GF26" s="80">
        <f t="shared" si="606"/>
        <v>85.696568870652044</v>
      </c>
      <c r="GG26" s="80">
        <f t="shared" si="606"/>
        <v>85.696568870652044</v>
      </c>
      <c r="GH26" s="80">
        <f t="shared" si="606"/>
        <v>85.696568870652044</v>
      </c>
      <c r="GI26" s="80">
        <f t="shared" si="606"/>
        <v>85.696568870652044</v>
      </c>
      <c r="GJ26" s="80">
        <f t="shared" si="606"/>
        <v>85.696568870652044</v>
      </c>
      <c r="GK26" s="80">
        <f t="shared" si="606"/>
        <v>85.696568870652044</v>
      </c>
      <c r="GL26" s="80">
        <f t="shared" ref="GL26:IW26" si="607">_xlfn.SINGLE(COFINS)*GL$12</f>
        <v>85.696568870652044</v>
      </c>
      <c r="GM26" s="80">
        <f t="shared" si="607"/>
        <v>85.696568870652044</v>
      </c>
      <c r="GN26" s="80">
        <f t="shared" si="607"/>
        <v>85.696568870652044</v>
      </c>
      <c r="GO26" s="80">
        <f t="shared" si="607"/>
        <v>85.696568870652044</v>
      </c>
      <c r="GP26" s="80">
        <f t="shared" si="607"/>
        <v>85.696568870652044</v>
      </c>
      <c r="GQ26" s="80">
        <f t="shared" si="607"/>
        <v>85.696568870652044</v>
      </c>
      <c r="GR26" s="80">
        <f t="shared" si="607"/>
        <v>85.696568870652044</v>
      </c>
      <c r="GS26" s="80">
        <f t="shared" si="607"/>
        <v>85.696568870652044</v>
      </c>
      <c r="GT26" s="80">
        <f t="shared" si="607"/>
        <v>85.696568870652044</v>
      </c>
      <c r="GU26" s="80">
        <f t="shared" si="607"/>
        <v>85.696568870652044</v>
      </c>
      <c r="GV26" s="80">
        <f t="shared" si="607"/>
        <v>85.696568870652044</v>
      </c>
      <c r="GW26" s="80">
        <f t="shared" si="607"/>
        <v>85.696568870652044</v>
      </c>
      <c r="GX26" s="80">
        <f t="shared" si="607"/>
        <v>85.696568870652044</v>
      </c>
      <c r="GY26" s="80">
        <f t="shared" si="607"/>
        <v>85.696568870652044</v>
      </c>
      <c r="GZ26" s="80">
        <f t="shared" si="607"/>
        <v>85.696568870652044</v>
      </c>
      <c r="HA26" s="80">
        <f t="shared" si="607"/>
        <v>85.696568870652044</v>
      </c>
      <c r="HB26" s="80">
        <f t="shared" si="607"/>
        <v>85.696568870652044</v>
      </c>
      <c r="HC26" s="80">
        <f t="shared" si="607"/>
        <v>85.696568870652044</v>
      </c>
      <c r="HD26" s="80">
        <f t="shared" si="607"/>
        <v>85.696568870652044</v>
      </c>
      <c r="HE26" s="80">
        <f t="shared" si="607"/>
        <v>85.696568870652044</v>
      </c>
      <c r="HF26" s="80">
        <f t="shared" si="607"/>
        <v>85.696568870652044</v>
      </c>
      <c r="HG26" s="80">
        <f t="shared" si="607"/>
        <v>85.696568870652044</v>
      </c>
      <c r="HH26" s="80">
        <f t="shared" si="607"/>
        <v>85.696568870652044</v>
      </c>
      <c r="HI26" s="80">
        <f t="shared" si="607"/>
        <v>85.696568870652044</v>
      </c>
      <c r="HJ26" s="80">
        <f t="shared" si="607"/>
        <v>85.696568870652044</v>
      </c>
      <c r="HK26" s="80">
        <f t="shared" si="607"/>
        <v>85.696568870652044</v>
      </c>
      <c r="HL26" s="80">
        <f t="shared" si="607"/>
        <v>85.696568870652044</v>
      </c>
      <c r="HM26" s="80">
        <f t="shared" si="607"/>
        <v>85.696568870652044</v>
      </c>
      <c r="HN26" s="80">
        <f t="shared" si="607"/>
        <v>85.696568870652044</v>
      </c>
      <c r="HO26" s="80">
        <f t="shared" si="607"/>
        <v>85.696568870652044</v>
      </c>
      <c r="HP26" s="80">
        <f t="shared" si="607"/>
        <v>85.696568870652044</v>
      </c>
      <c r="HQ26" s="80">
        <f t="shared" si="607"/>
        <v>85.696568870652044</v>
      </c>
      <c r="HR26" s="80">
        <f t="shared" si="607"/>
        <v>85.696568870652044</v>
      </c>
      <c r="HS26" s="80">
        <f t="shared" si="607"/>
        <v>85.696568870652044</v>
      </c>
      <c r="HT26" s="80">
        <f t="shared" si="607"/>
        <v>85.696568870652044</v>
      </c>
      <c r="HU26" s="80">
        <f t="shared" si="607"/>
        <v>85.696568870652044</v>
      </c>
      <c r="HV26" s="80">
        <f t="shared" si="607"/>
        <v>85.696568870652044</v>
      </c>
      <c r="HW26" s="80">
        <f t="shared" si="607"/>
        <v>85.696568870652044</v>
      </c>
      <c r="HX26" s="80">
        <f t="shared" si="607"/>
        <v>85.696568870652044</v>
      </c>
      <c r="HY26" s="80">
        <f t="shared" si="607"/>
        <v>85.696568870652044</v>
      </c>
      <c r="HZ26" s="80">
        <f t="shared" si="607"/>
        <v>85.696568870652044</v>
      </c>
      <c r="IA26" s="80">
        <f t="shared" si="607"/>
        <v>85.696568870652044</v>
      </c>
      <c r="IB26" s="80">
        <f t="shared" si="607"/>
        <v>85.696568870652044</v>
      </c>
      <c r="IC26" s="80">
        <f t="shared" si="607"/>
        <v>85.696568870652044</v>
      </c>
      <c r="ID26" s="80">
        <f t="shared" si="607"/>
        <v>85.696568870652044</v>
      </c>
      <c r="IE26" s="80">
        <f t="shared" si="607"/>
        <v>85.696568870652044</v>
      </c>
      <c r="IF26" s="80">
        <f t="shared" si="607"/>
        <v>85.696568870652044</v>
      </c>
      <c r="IG26" s="80">
        <f t="shared" si="607"/>
        <v>85.696568870652044</v>
      </c>
      <c r="IH26" s="80">
        <f t="shared" si="607"/>
        <v>85.696568870652044</v>
      </c>
      <c r="II26" s="80">
        <f t="shared" si="607"/>
        <v>85.696568870652044</v>
      </c>
      <c r="IJ26" s="80">
        <f t="shared" si="607"/>
        <v>85.696568870652044</v>
      </c>
      <c r="IK26" s="80">
        <f t="shared" si="607"/>
        <v>85.696568870652044</v>
      </c>
      <c r="IL26" s="80">
        <f t="shared" si="607"/>
        <v>85.696568870652044</v>
      </c>
      <c r="IM26" s="80">
        <f t="shared" si="607"/>
        <v>85.696568870652044</v>
      </c>
      <c r="IN26" s="80">
        <f t="shared" si="607"/>
        <v>85.696568870652044</v>
      </c>
      <c r="IO26" s="80">
        <f t="shared" si="607"/>
        <v>85.696568870652044</v>
      </c>
      <c r="IP26" s="80">
        <f t="shared" si="607"/>
        <v>85.696568870652044</v>
      </c>
      <c r="IQ26" s="80">
        <f t="shared" si="607"/>
        <v>85.696568870652044</v>
      </c>
      <c r="IR26" s="80">
        <f t="shared" si="607"/>
        <v>85.696568870652044</v>
      </c>
      <c r="IS26" s="80">
        <f t="shared" si="607"/>
        <v>85.696568870652044</v>
      </c>
      <c r="IT26" s="80">
        <f t="shared" si="607"/>
        <v>85.696568870652044</v>
      </c>
      <c r="IU26" s="80">
        <f t="shared" si="607"/>
        <v>85.696568870652044</v>
      </c>
      <c r="IV26" s="80">
        <f t="shared" si="607"/>
        <v>85.696568870652044</v>
      </c>
      <c r="IW26" s="80">
        <f t="shared" si="607"/>
        <v>85.696568870652044</v>
      </c>
      <c r="IX26" s="80">
        <f t="shared" ref="IX26:KO26" si="608">_xlfn.SINGLE(COFINS)*IX$12</f>
        <v>85.696568870652044</v>
      </c>
      <c r="IY26" s="80">
        <f t="shared" si="608"/>
        <v>85.696568870652044</v>
      </c>
      <c r="IZ26" s="80">
        <f t="shared" si="608"/>
        <v>85.696568870652044</v>
      </c>
      <c r="JA26" s="80">
        <f t="shared" si="608"/>
        <v>85.696568870652044</v>
      </c>
      <c r="JB26" s="80">
        <f t="shared" si="608"/>
        <v>85.696568870652044</v>
      </c>
      <c r="JC26" s="80">
        <f t="shared" si="608"/>
        <v>85.696568870652044</v>
      </c>
      <c r="JD26" s="80">
        <f t="shared" si="608"/>
        <v>85.696568870652044</v>
      </c>
      <c r="JE26" s="80">
        <f t="shared" si="608"/>
        <v>85.696568870652044</v>
      </c>
      <c r="JF26" s="80">
        <f t="shared" si="608"/>
        <v>85.696568870652044</v>
      </c>
      <c r="JG26" s="80">
        <f t="shared" si="608"/>
        <v>85.696568870652044</v>
      </c>
      <c r="JH26" s="80">
        <f t="shared" si="608"/>
        <v>85.696568870652044</v>
      </c>
      <c r="JI26" s="80">
        <f t="shared" si="608"/>
        <v>85.696568870652044</v>
      </c>
      <c r="JJ26" s="80">
        <f t="shared" si="608"/>
        <v>85.696568870652044</v>
      </c>
      <c r="JK26" s="80">
        <f t="shared" si="608"/>
        <v>85.696568870652044</v>
      </c>
      <c r="JL26" s="80">
        <f t="shared" si="608"/>
        <v>85.696568870652044</v>
      </c>
      <c r="JM26" s="80">
        <f t="shared" si="608"/>
        <v>85.696568870652044</v>
      </c>
      <c r="JN26" s="80">
        <f t="shared" si="608"/>
        <v>85.696568870652044</v>
      </c>
      <c r="JO26" s="80">
        <f t="shared" si="608"/>
        <v>85.696568870652044</v>
      </c>
      <c r="JP26" s="80">
        <f t="shared" si="608"/>
        <v>85.696568870652044</v>
      </c>
      <c r="JQ26" s="80">
        <f t="shared" si="608"/>
        <v>85.696568870652044</v>
      </c>
      <c r="JR26" s="80">
        <f t="shared" si="608"/>
        <v>85.696568870652044</v>
      </c>
      <c r="JS26" s="80">
        <f t="shared" si="608"/>
        <v>85.696568870652044</v>
      </c>
      <c r="JT26" s="80">
        <f t="shared" si="608"/>
        <v>85.696568870652044</v>
      </c>
      <c r="JU26" s="80">
        <f t="shared" si="608"/>
        <v>85.696568870652044</v>
      </c>
      <c r="JV26" s="80">
        <f t="shared" si="608"/>
        <v>85.696568870652044</v>
      </c>
      <c r="JW26" s="80">
        <f t="shared" si="608"/>
        <v>85.696568870652044</v>
      </c>
      <c r="JX26" s="80">
        <f t="shared" si="608"/>
        <v>85.696568870652044</v>
      </c>
      <c r="JY26" s="80">
        <f t="shared" si="608"/>
        <v>85.696568870652044</v>
      </c>
      <c r="JZ26" s="80">
        <f t="shared" si="608"/>
        <v>85.696568870652044</v>
      </c>
      <c r="KA26" s="80">
        <f t="shared" si="608"/>
        <v>85.696568870652044</v>
      </c>
      <c r="KB26" s="80">
        <f t="shared" si="608"/>
        <v>85.696568870652044</v>
      </c>
      <c r="KC26" s="80">
        <f t="shared" si="608"/>
        <v>85.696568870652044</v>
      </c>
      <c r="KD26" s="80">
        <f t="shared" si="608"/>
        <v>85.696568870652044</v>
      </c>
      <c r="KE26" s="80">
        <f t="shared" si="608"/>
        <v>85.696568870652044</v>
      </c>
      <c r="KF26" s="80">
        <f t="shared" si="608"/>
        <v>85.696568870652044</v>
      </c>
      <c r="KG26" s="80">
        <f t="shared" si="608"/>
        <v>85.696568870652044</v>
      </c>
      <c r="KH26" s="80">
        <f t="shared" si="608"/>
        <v>85.696568870652044</v>
      </c>
      <c r="KI26" s="80">
        <f t="shared" si="608"/>
        <v>85.696568870652044</v>
      </c>
      <c r="KJ26" s="80">
        <f t="shared" si="608"/>
        <v>85.696568870652044</v>
      </c>
      <c r="KK26" s="80">
        <f t="shared" si="608"/>
        <v>85.696568870652044</v>
      </c>
      <c r="KL26" s="80">
        <f t="shared" si="608"/>
        <v>85.696568870652044</v>
      </c>
      <c r="KM26" s="80">
        <f t="shared" si="608"/>
        <v>85.696568870652044</v>
      </c>
      <c r="KN26" s="80">
        <f t="shared" si="608"/>
        <v>85.696568870652044</v>
      </c>
      <c r="KO26" s="80">
        <f t="shared" si="608"/>
        <v>85.696568870652044</v>
      </c>
    </row>
    <row r="27" spans="1:301" x14ac:dyDescent="0.2">
      <c r="A27" s="30" t="s">
        <v>229</v>
      </c>
      <c r="B27" s="80">
        <f t="shared" ref="B27:BM27" si="609">_xlfn.SINGLE(ISS)*B$12</f>
        <v>22.55172865017159</v>
      </c>
      <c r="C27" s="80">
        <f t="shared" si="609"/>
        <v>22.55172865017159</v>
      </c>
      <c r="D27" s="80">
        <f t="shared" si="609"/>
        <v>22.55172865017159</v>
      </c>
      <c r="E27" s="80">
        <f t="shared" si="609"/>
        <v>22.55172865017159</v>
      </c>
      <c r="F27" s="80">
        <f t="shared" si="609"/>
        <v>22.55172865017159</v>
      </c>
      <c r="G27" s="80">
        <f t="shared" si="609"/>
        <v>22.55172865017159</v>
      </c>
      <c r="H27" s="80">
        <f t="shared" si="609"/>
        <v>22.55172865017159</v>
      </c>
      <c r="I27" s="80">
        <f t="shared" si="609"/>
        <v>22.55172865017159</v>
      </c>
      <c r="J27" s="80">
        <f t="shared" si="609"/>
        <v>22.55172865017159</v>
      </c>
      <c r="K27" s="80">
        <f t="shared" si="609"/>
        <v>22.55172865017159</v>
      </c>
      <c r="L27" s="80">
        <f t="shared" si="609"/>
        <v>22.55172865017159</v>
      </c>
      <c r="M27" s="80">
        <f t="shared" si="609"/>
        <v>22.55172865017159</v>
      </c>
      <c r="N27" s="80">
        <f t="shared" si="609"/>
        <v>22.55172865017159</v>
      </c>
      <c r="O27" s="80">
        <f t="shared" si="609"/>
        <v>22.55172865017159</v>
      </c>
      <c r="P27" s="80">
        <f t="shared" si="609"/>
        <v>22.55172865017159</v>
      </c>
      <c r="Q27" s="80">
        <f t="shared" si="609"/>
        <v>22.55172865017159</v>
      </c>
      <c r="R27" s="80">
        <f t="shared" si="609"/>
        <v>22.55172865017159</v>
      </c>
      <c r="S27" s="80">
        <f t="shared" si="609"/>
        <v>22.55172865017159</v>
      </c>
      <c r="T27" s="80">
        <f t="shared" si="609"/>
        <v>22.55172865017159</v>
      </c>
      <c r="U27" s="80">
        <f t="shared" si="609"/>
        <v>22.55172865017159</v>
      </c>
      <c r="V27" s="80">
        <f t="shared" si="609"/>
        <v>22.55172865017159</v>
      </c>
      <c r="W27" s="80">
        <f t="shared" si="609"/>
        <v>22.55172865017159</v>
      </c>
      <c r="X27" s="80">
        <f t="shared" si="609"/>
        <v>22.55172865017159</v>
      </c>
      <c r="Y27" s="80">
        <f t="shared" si="609"/>
        <v>22.55172865017159</v>
      </c>
      <c r="Z27" s="80">
        <f t="shared" si="609"/>
        <v>22.55172865017159</v>
      </c>
      <c r="AA27" s="80">
        <f t="shared" si="609"/>
        <v>22.55172865017159</v>
      </c>
      <c r="AB27" s="80">
        <f t="shared" si="609"/>
        <v>22.55172865017159</v>
      </c>
      <c r="AC27" s="80">
        <f t="shared" si="609"/>
        <v>22.55172865017159</v>
      </c>
      <c r="AD27" s="80">
        <f t="shared" si="609"/>
        <v>22.55172865017159</v>
      </c>
      <c r="AE27" s="80">
        <f t="shared" si="609"/>
        <v>22.55172865017159</v>
      </c>
      <c r="AF27" s="80">
        <f t="shared" si="609"/>
        <v>22.55172865017159</v>
      </c>
      <c r="AG27" s="80">
        <f t="shared" si="609"/>
        <v>22.55172865017159</v>
      </c>
      <c r="AH27" s="80">
        <f t="shared" si="609"/>
        <v>22.55172865017159</v>
      </c>
      <c r="AI27" s="80">
        <f t="shared" si="609"/>
        <v>22.55172865017159</v>
      </c>
      <c r="AJ27" s="80">
        <f t="shared" si="609"/>
        <v>22.55172865017159</v>
      </c>
      <c r="AK27" s="80">
        <f t="shared" si="609"/>
        <v>22.55172865017159</v>
      </c>
      <c r="AL27" s="80">
        <f t="shared" si="609"/>
        <v>22.55172865017159</v>
      </c>
      <c r="AM27" s="80">
        <f t="shared" si="609"/>
        <v>22.55172865017159</v>
      </c>
      <c r="AN27" s="80">
        <f t="shared" si="609"/>
        <v>22.55172865017159</v>
      </c>
      <c r="AO27" s="80">
        <f t="shared" si="609"/>
        <v>22.55172865017159</v>
      </c>
      <c r="AP27" s="80">
        <f t="shared" si="609"/>
        <v>22.55172865017159</v>
      </c>
      <c r="AQ27" s="80">
        <f t="shared" si="609"/>
        <v>22.55172865017159</v>
      </c>
      <c r="AR27" s="80">
        <f t="shared" si="609"/>
        <v>22.55172865017159</v>
      </c>
      <c r="AS27" s="80">
        <f t="shared" si="609"/>
        <v>22.55172865017159</v>
      </c>
      <c r="AT27" s="80">
        <f t="shared" si="609"/>
        <v>22.55172865017159</v>
      </c>
      <c r="AU27" s="80">
        <f t="shared" si="609"/>
        <v>22.55172865017159</v>
      </c>
      <c r="AV27" s="80">
        <f t="shared" si="609"/>
        <v>22.55172865017159</v>
      </c>
      <c r="AW27" s="80">
        <f t="shared" si="609"/>
        <v>22.55172865017159</v>
      </c>
      <c r="AX27" s="80">
        <f t="shared" si="609"/>
        <v>22.55172865017159</v>
      </c>
      <c r="AY27" s="80">
        <f t="shared" si="609"/>
        <v>22.55172865017159</v>
      </c>
      <c r="AZ27" s="80">
        <f t="shared" si="609"/>
        <v>22.55172865017159</v>
      </c>
      <c r="BA27" s="80">
        <f t="shared" si="609"/>
        <v>22.55172865017159</v>
      </c>
      <c r="BB27" s="80">
        <f t="shared" si="609"/>
        <v>22.55172865017159</v>
      </c>
      <c r="BC27" s="80">
        <f t="shared" si="609"/>
        <v>22.55172865017159</v>
      </c>
      <c r="BD27" s="80">
        <f t="shared" si="609"/>
        <v>22.55172865017159</v>
      </c>
      <c r="BE27" s="80">
        <f t="shared" si="609"/>
        <v>22.55172865017159</v>
      </c>
      <c r="BF27" s="80">
        <f t="shared" si="609"/>
        <v>22.55172865017159</v>
      </c>
      <c r="BG27" s="80">
        <f t="shared" si="609"/>
        <v>22.55172865017159</v>
      </c>
      <c r="BH27" s="80">
        <f t="shared" si="609"/>
        <v>22.55172865017159</v>
      </c>
      <c r="BI27" s="80">
        <f t="shared" si="609"/>
        <v>22.55172865017159</v>
      </c>
      <c r="BJ27" s="80">
        <f t="shared" si="609"/>
        <v>22.55172865017159</v>
      </c>
      <c r="BK27" s="80">
        <f t="shared" si="609"/>
        <v>22.55172865017159</v>
      </c>
      <c r="BL27" s="80">
        <f t="shared" si="609"/>
        <v>22.55172865017159</v>
      </c>
      <c r="BM27" s="80">
        <f t="shared" si="609"/>
        <v>22.55172865017159</v>
      </c>
      <c r="BN27" s="80">
        <f t="shared" ref="BN27:DY27" si="610">_xlfn.SINGLE(ISS)*BN$12</f>
        <v>22.55172865017159</v>
      </c>
      <c r="BO27" s="80">
        <f t="shared" si="610"/>
        <v>22.55172865017159</v>
      </c>
      <c r="BP27" s="80">
        <f t="shared" si="610"/>
        <v>22.55172865017159</v>
      </c>
      <c r="BQ27" s="80">
        <f t="shared" si="610"/>
        <v>22.55172865017159</v>
      </c>
      <c r="BR27" s="80">
        <f t="shared" si="610"/>
        <v>22.55172865017159</v>
      </c>
      <c r="BS27" s="80">
        <f t="shared" si="610"/>
        <v>22.55172865017159</v>
      </c>
      <c r="BT27" s="80">
        <f t="shared" si="610"/>
        <v>22.55172865017159</v>
      </c>
      <c r="BU27" s="80">
        <f t="shared" si="610"/>
        <v>22.55172865017159</v>
      </c>
      <c r="BV27" s="80">
        <f t="shared" si="610"/>
        <v>22.55172865017159</v>
      </c>
      <c r="BW27" s="80">
        <f t="shared" si="610"/>
        <v>22.55172865017159</v>
      </c>
      <c r="BX27" s="80">
        <f t="shared" si="610"/>
        <v>22.55172865017159</v>
      </c>
      <c r="BY27" s="80">
        <f t="shared" si="610"/>
        <v>22.55172865017159</v>
      </c>
      <c r="BZ27" s="80">
        <f t="shared" si="610"/>
        <v>22.55172865017159</v>
      </c>
      <c r="CA27" s="80">
        <f t="shared" si="610"/>
        <v>22.55172865017159</v>
      </c>
      <c r="CB27" s="80">
        <f t="shared" si="610"/>
        <v>22.55172865017159</v>
      </c>
      <c r="CC27" s="80">
        <f t="shared" si="610"/>
        <v>22.55172865017159</v>
      </c>
      <c r="CD27" s="80">
        <f t="shared" si="610"/>
        <v>22.55172865017159</v>
      </c>
      <c r="CE27" s="80">
        <f t="shared" si="610"/>
        <v>22.55172865017159</v>
      </c>
      <c r="CF27" s="80">
        <f t="shared" si="610"/>
        <v>22.55172865017159</v>
      </c>
      <c r="CG27" s="80">
        <f t="shared" si="610"/>
        <v>22.55172865017159</v>
      </c>
      <c r="CH27" s="80">
        <f t="shared" si="610"/>
        <v>22.55172865017159</v>
      </c>
      <c r="CI27" s="80">
        <f t="shared" si="610"/>
        <v>22.55172865017159</v>
      </c>
      <c r="CJ27" s="80">
        <f t="shared" si="610"/>
        <v>22.55172865017159</v>
      </c>
      <c r="CK27" s="80">
        <f t="shared" si="610"/>
        <v>22.55172865017159</v>
      </c>
      <c r="CL27" s="80">
        <f t="shared" si="610"/>
        <v>22.55172865017159</v>
      </c>
      <c r="CM27" s="80">
        <f t="shared" si="610"/>
        <v>22.55172865017159</v>
      </c>
      <c r="CN27" s="80">
        <f t="shared" si="610"/>
        <v>22.55172865017159</v>
      </c>
      <c r="CO27" s="80">
        <f t="shared" si="610"/>
        <v>22.55172865017159</v>
      </c>
      <c r="CP27" s="80">
        <f t="shared" si="610"/>
        <v>22.55172865017159</v>
      </c>
      <c r="CQ27" s="80">
        <f t="shared" si="610"/>
        <v>22.55172865017159</v>
      </c>
      <c r="CR27" s="80">
        <f t="shared" si="610"/>
        <v>22.55172865017159</v>
      </c>
      <c r="CS27" s="80">
        <f t="shared" si="610"/>
        <v>22.55172865017159</v>
      </c>
      <c r="CT27" s="80">
        <f t="shared" si="610"/>
        <v>22.55172865017159</v>
      </c>
      <c r="CU27" s="80">
        <f t="shared" si="610"/>
        <v>22.55172865017159</v>
      </c>
      <c r="CV27" s="80">
        <f t="shared" si="610"/>
        <v>22.55172865017159</v>
      </c>
      <c r="CW27" s="80">
        <f t="shared" si="610"/>
        <v>22.55172865017159</v>
      </c>
      <c r="CX27" s="80">
        <f t="shared" si="610"/>
        <v>22.55172865017159</v>
      </c>
      <c r="CY27" s="80">
        <f t="shared" si="610"/>
        <v>22.55172865017159</v>
      </c>
      <c r="CZ27" s="80">
        <f t="shared" si="610"/>
        <v>22.55172865017159</v>
      </c>
      <c r="DA27" s="80">
        <f t="shared" si="610"/>
        <v>22.55172865017159</v>
      </c>
      <c r="DB27" s="80">
        <f t="shared" si="610"/>
        <v>22.55172865017159</v>
      </c>
      <c r="DC27" s="80">
        <f t="shared" si="610"/>
        <v>22.55172865017159</v>
      </c>
      <c r="DD27" s="80">
        <f t="shared" si="610"/>
        <v>22.55172865017159</v>
      </c>
      <c r="DE27" s="80">
        <f t="shared" si="610"/>
        <v>22.55172865017159</v>
      </c>
      <c r="DF27" s="80">
        <f t="shared" si="610"/>
        <v>22.55172865017159</v>
      </c>
      <c r="DG27" s="80">
        <f t="shared" si="610"/>
        <v>22.55172865017159</v>
      </c>
      <c r="DH27" s="80">
        <f t="shared" si="610"/>
        <v>22.55172865017159</v>
      </c>
      <c r="DI27" s="80">
        <f t="shared" si="610"/>
        <v>22.55172865017159</v>
      </c>
      <c r="DJ27" s="80">
        <f t="shared" si="610"/>
        <v>22.55172865017159</v>
      </c>
      <c r="DK27" s="80">
        <f t="shared" si="610"/>
        <v>22.55172865017159</v>
      </c>
      <c r="DL27" s="80">
        <f t="shared" si="610"/>
        <v>22.55172865017159</v>
      </c>
      <c r="DM27" s="80">
        <f t="shared" si="610"/>
        <v>22.55172865017159</v>
      </c>
      <c r="DN27" s="80">
        <f t="shared" si="610"/>
        <v>22.55172865017159</v>
      </c>
      <c r="DO27" s="80">
        <f t="shared" si="610"/>
        <v>22.55172865017159</v>
      </c>
      <c r="DP27" s="80">
        <f t="shared" si="610"/>
        <v>22.55172865017159</v>
      </c>
      <c r="DQ27" s="80">
        <f t="shared" si="610"/>
        <v>22.55172865017159</v>
      </c>
      <c r="DR27" s="80">
        <f t="shared" si="610"/>
        <v>22.55172865017159</v>
      </c>
      <c r="DS27" s="80">
        <f t="shared" si="610"/>
        <v>22.55172865017159</v>
      </c>
      <c r="DT27" s="80">
        <f t="shared" si="610"/>
        <v>22.55172865017159</v>
      </c>
      <c r="DU27" s="80">
        <f t="shared" si="610"/>
        <v>22.55172865017159</v>
      </c>
      <c r="DV27" s="80">
        <f t="shared" si="610"/>
        <v>22.55172865017159</v>
      </c>
      <c r="DW27" s="80">
        <f t="shared" si="610"/>
        <v>22.55172865017159</v>
      </c>
      <c r="DX27" s="80">
        <f t="shared" si="610"/>
        <v>22.55172865017159</v>
      </c>
      <c r="DY27" s="80">
        <f t="shared" si="610"/>
        <v>22.55172865017159</v>
      </c>
      <c r="DZ27" s="80">
        <f t="shared" ref="DZ27:GK27" si="611">_xlfn.SINGLE(ISS)*DZ$12</f>
        <v>22.55172865017159</v>
      </c>
      <c r="EA27" s="80">
        <f t="shared" si="611"/>
        <v>22.55172865017159</v>
      </c>
      <c r="EB27" s="80">
        <f t="shared" si="611"/>
        <v>22.55172865017159</v>
      </c>
      <c r="EC27" s="80">
        <f t="shared" si="611"/>
        <v>22.55172865017159</v>
      </c>
      <c r="ED27" s="80">
        <f t="shared" si="611"/>
        <v>22.55172865017159</v>
      </c>
      <c r="EE27" s="80">
        <f t="shared" si="611"/>
        <v>22.55172865017159</v>
      </c>
      <c r="EF27" s="80">
        <f t="shared" si="611"/>
        <v>22.55172865017159</v>
      </c>
      <c r="EG27" s="80">
        <f t="shared" si="611"/>
        <v>22.55172865017159</v>
      </c>
      <c r="EH27" s="80">
        <f t="shared" si="611"/>
        <v>22.55172865017159</v>
      </c>
      <c r="EI27" s="80">
        <f t="shared" si="611"/>
        <v>22.55172865017159</v>
      </c>
      <c r="EJ27" s="80">
        <f t="shared" si="611"/>
        <v>22.55172865017159</v>
      </c>
      <c r="EK27" s="80">
        <f t="shared" si="611"/>
        <v>22.55172865017159</v>
      </c>
      <c r="EL27" s="80">
        <f t="shared" si="611"/>
        <v>22.55172865017159</v>
      </c>
      <c r="EM27" s="80">
        <f t="shared" si="611"/>
        <v>22.55172865017159</v>
      </c>
      <c r="EN27" s="80">
        <f t="shared" si="611"/>
        <v>22.55172865017159</v>
      </c>
      <c r="EO27" s="80">
        <f t="shared" si="611"/>
        <v>22.55172865017159</v>
      </c>
      <c r="EP27" s="80">
        <f t="shared" si="611"/>
        <v>22.55172865017159</v>
      </c>
      <c r="EQ27" s="80">
        <f t="shared" si="611"/>
        <v>22.55172865017159</v>
      </c>
      <c r="ER27" s="80">
        <f t="shared" si="611"/>
        <v>22.55172865017159</v>
      </c>
      <c r="ES27" s="80">
        <f t="shared" si="611"/>
        <v>22.55172865017159</v>
      </c>
      <c r="ET27" s="80">
        <f t="shared" si="611"/>
        <v>22.55172865017159</v>
      </c>
      <c r="EU27" s="80">
        <f t="shared" si="611"/>
        <v>22.55172865017159</v>
      </c>
      <c r="EV27" s="80">
        <f t="shared" si="611"/>
        <v>22.55172865017159</v>
      </c>
      <c r="EW27" s="80">
        <f t="shared" si="611"/>
        <v>22.55172865017159</v>
      </c>
      <c r="EX27" s="80">
        <f t="shared" si="611"/>
        <v>22.55172865017159</v>
      </c>
      <c r="EY27" s="80">
        <f t="shared" si="611"/>
        <v>22.55172865017159</v>
      </c>
      <c r="EZ27" s="80">
        <f t="shared" si="611"/>
        <v>22.55172865017159</v>
      </c>
      <c r="FA27" s="80">
        <f t="shared" si="611"/>
        <v>22.55172865017159</v>
      </c>
      <c r="FB27" s="80">
        <f t="shared" si="611"/>
        <v>22.55172865017159</v>
      </c>
      <c r="FC27" s="80">
        <f t="shared" si="611"/>
        <v>22.55172865017159</v>
      </c>
      <c r="FD27" s="80">
        <f t="shared" si="611"/>
        <v>22.55172865017159</v>
      </c>
      <c r="FE27" s="80">
        <f t="shared" si="611"/>
        <v>22.55172865017159</v>
      </c>
      <c r="FF27" s="80">
        <f t="shared" si="611"/>
        <v>22.55172865017159</v>
      </c>
      <c r="FG27" s="80">
        <f t="shared" si="611"/>
        <v>22.55172865017159</v>
      </c>
      <c r="FH27" s="80">
        <f t="shared" si="611"/>
        <v>22.55172865017159</v>
      </c>
      <c r="FI27" s="80">
        <f t="shared" si="611"/>
        <v>22.55172865017159</v>
      </c>
      <c r="FJ27" s="80">
        <f t="shared" si="611"/>
        <v>22.55172865017159</v>
      </c>
      <c r="FK27" s="80">
        <f t="shared" si="611"/>
        <v>22.55172865017159</v>
      </c>
      <c r="FL27" s="80">
        <f t="shared" si="611"/>
        <v>22.55172865017159</v>
      </c>
      <c r="FM27" s="80">
        <f t="shared" si="611"/>
        <v>22.55172865017159</v>
      </c>
      <c r="FN27" s="80">
        <f t="shared" si="611"/>
        <v>22.55172865017159</v>
      </c>
      <c r="FO27" s="80">
        <f t="shared" si="611"/>
        <v>22.55172865017159</v>
      </c>
      <c r="FP27" s="80">
        <f t="shared" si="611"/>
        <v>22.55172865017159</v>
      </c>
      <c r="FQ27" s="80">
        <f t="shared" si="611"/>
        <v>22.55172865017159</v>
      </c>
      <c r="FR27" s="80">
        <f t="shared" si="611"/>
        <v>22.55172865017159</v>
      </c>
      <c r="FS27" s="80">
        <f t="shared" si="611"/>
        <v>22.55172865017159</v>
      </c>
      <c r="FT27" s="80">
        <f t="shared" si="611"/>
        <v>22.55172865017159</v>
      </c>
      <c r="FU27" s="80">
        <f t="shared" si="611"/>
        <v>22.55172865017159</v>
      </c>
      <c r="FV27" s="80">
        <f t="shared" si="611"/>
        <v>22.55172865017159</v>
      </c>
      <c r="FW27" s="80">
        <f t="shared" si="611"/>
        <v>22.55172865017159</v>
      </c>
      <c r="FX27" s="80">
        <f t="shared" si="611"/>
        <v>22.55172865017159</v>
      </c>
      <c r="FY27" s="80">
        <f t="shared" si="611"/>
        <v>22.55172865017159</v>
      </c>
      <c r="FZ27" s="80">
        <f t="shared" si="611"/>
        <v>22.55172865017159</v>
      </c>
      <c r="GA27" s="80">
        <f t="shared" si="611"/>
        <v>22.55172865017159</v>
      </c>
      <c r="GB27" s="80">
        <f t="shared" si="611"/>
        <v>22.55172865017159</v>
      </c>
      <c r="GC27" s="80">
        <f t="shared" si="611"/>
        <v>22.55172865017159</v>
      </c>
      <c r="GD27" s="80">
        <f t="shared" si="611"/>
        <v>22.55172865017159</v>
      </c>
      <c r="GE27" s="80">
        <f t="shared" si="611"/>
        <v>22.55172865017159</v>
      </c>
      <c r="GF27" s="80">
        <f t="shared" si="611"/>
        <v>22.55172865017159</v>
      </c>
      <c r="GG27" s="80">
        <f t="shared" si="611"/>
        <v>22.55172865017159</v>
      </c>
      <c r="GH27" s="80">
        <f t="shared" si="611"/>
        <v>22.55172865017159</v>
      </c>
      <c r="GI27" s="80">
        <f t="shared" si="611"/>
        <v>22.55172865017159</v>
      </c>
      <c r="GJ27" s="80">
        <f t="shared" si="611"/>
        <v>22.55172865017159</v>
      </c>
      <c r="GK27" s="80">
        <f t="shared" si="611"/>
        <v>22.55172865017159</v>
      </c>
      <c r="GL27" s="80">
        <f t="shared" ref="GL27:IW27" si="612">_xlfn.SINGLE(ISS)*GL$12</f>
        <v>22.55172865017159</v>
      </c>
      <c r="GM27" s="80">
        <f t="shared" si="612"/>
        <v>22.55172865017159</v>
      </c>
      <c r="GN27" s="80">
        <f t="shared" si="612"/>
        <v>22.55172865017159</v>
      </c>
      <c r="GO27" s="80">
        <f t="shared" si="612"/>
        <v>22.55172865017159</v>
      </c>
      <c r="GP27" s="80">
        <f t="shared" si="612"/>
        <v>22.55172865017159</v>
      </c>
      <c r="GQ27" s="80">
        <f t="shared" si="612"/>
        <v>22.55172865017159</v>
      </c>
      <c r="GR27" s="80">
        <f t="shared" si="612"/>
        <v>22.55172865017159</v>
      </c>
      <c r="GS27" s="80">
        <f t="shared" si="612"/>
        <v>22.55172865017159</v>
      </c>
      <c r="GT27" s="80">
        <f t="shared" si="612"/>
        <v>22.55172865017159</v>
      </c>
      <c r="GU27" s="80">
        <f t="shared" si="612"/>
        <v>22.55172865017159</v>
      </c>
      <c r="GV27" s="80">
        <f t="shared" si="612"/>
        <v>22.55172865017159</v>
      </c>
      <c r="GW27" s="80">
        <f t="shared" si="612"/>
        <v>22.55172865017159</v>
      </c>
      <c r="GX27" s="80">
        <f t="shared" si="612"/>
        <v>22.55172865017159</v>
      </c>
      <c r="GY27" s="80">
        <f t="shared" si="612"/>
        <v>22.55172865017159</v>
      </c>
      <c r="GZ27" s="80">
        <f t="shared" si="612"/>
        <v>22.55172865017159</v>
      </c>
      <c r="HA27" s="80">
        <f t="shared" si="612"/>
        <v>22.55172865017159</v>
      </c>
      <c r="HB27" s="80">
        <f t="shared" si="612"/>
        <v>22.55172865017159</v>
      </c>
      <c r="HC27" s="80">
        <f t="shared" si="612"/>
        <v>22.55172865017159</v>
      </c>
      <c r="HD27" s="80">
        <f t="shared" si="612"/>
        <v>22.55172865017159</v>
      </c>
      <c r="HE27" s="80">
        <f t="shared" si="612"/>
        <v>22.55172865017159</v>
      </c>
      <c r="HF27" s="80">
        <f t="shared" si="612"/>
        <v>22.55172865017159</v>
      </c>
      <c r="HG27" s="80">
        <f t="shared" si="612"/>
        <v>22.55172865017159</v>
      </c>
      <c r="HH27" s="80">
        <f t="shared" si="612"/>
        <v>22.55172865017159</v>
      </c>
      <c r="HI27" s="80">
        <f t="shared" si="612"/>
        <v>22.55172865017159</v>
      </c>
      <c r="HJ27" s="80">
        <f t="shared" si="612"/>
        <v>22.55172865017159</v>
      </c>
      <c r="HK27" s="80">
        <f t="shared" si="612"/>
        <v>22.55172865017159</v>
      </c>
      <c r="HL27" s="80">
        <f t="shared" si="612"/>
        <v>22.55172865017159</v>
      </c>
      <c r="HM27" s="80">
        <f t="shared" si="612"/>
        <v>22.55172865017159</v>
      </c>
      <c r="HN27" s="80">
        <f t="shared" si="612"/>
        <v>22.55172865017159</v>
      </c>
      <c r="HO27" s="80">
        <f t="shared" si="612"/>
        <v>22.55172865017159</v>
      </c>
      <c r="HP27" s="80">
        <f t="shared" si="612"/>
        <v>22.55172865017159</v>
      </c>
      <c r="HQ27" s="80">
        <f t="shared" si="612"/>
        <v>22.55172865017159</v>
      </c>
      <c r="HR27" s="80">
        <f t="shared" si="612"/>
        <v>22.55172865017159</v>
      </c>
      <c r="HS27" s="80">
        <f t="shared" si="612"/>
        <v>22.55172865017159</v>
      </c>
      <c r="HT27" s="80">
        <f t="shared" si="612"/>
        <v>22.55172865017159</v>
      </c>
      <c r="HU27" s="80">
        <f t="shared" si="612"/>
        <v>22.55172865017159</v>
      </c>
      <c r="HV27" s="80">
        <f t="shared" si="612"/>
        <v>22.55172865017159</v>
      </c>
      <c r="HW27" s="80">
        <f t="shared" si="612"/>
        <v>22.55172865017159</v>
      </c>
      <c r="HX27" s="80">
        <f t="shared" si="612"/>
        <v>22.55172865017159</v>
      </c>
      <c r="HY27" s="80">
        <f t="shared" si="612"/>
        <v>22.55172865017159</v>
      </c>
      <c r="HZ27" s="80">
        <f t="shared" si="612"/>
        <v>22.55172865017159</v>
      </c>
      <c r="IA27" s="80">
        <f t="shared" si="612"/>
        <v>22.55172865017159</v>
      </c>
      <c r="IB27" s="80">
        <f t="shared" si="612"/>
        <v>22.55172865017159</v>
      </c>
      <c r="IC27" s="80">
        <f t="shared" si="612"/>
        <v>22.55172865017159</v>
      </c>
      <c r="ID27" s="80">
        <f t="shared" si="612"/>
        <v>22.55172865017159</v>
      </c>
      <c r="IE27" s="80">
        <f t="shared" si="612"/>
        <v>22.55172865017159</v>
      </c>
      <c r="IF27" s="80">
        <f t="shared" si="612"/>
        <v>22.55172865017159</v>
      </c>
      <c r="IG27" s="80">
        <f t="shared" si="612"/>
        <v>22.55172865017159</v>
      </c>
      <c r="IH27" s="80">
        <f t="shared" si="612"/>
        <v>22.55172865017159</v>
      </c>
      <c r="II27" s="80">
        <f t="shared" si="612"/>
        <v>22.55172865017159</v>
      </c>
      <c r="IJ27" s="80">
        <f t="shared" si="612"/>
        <v>22.55172865017159</v>
      </c>
      <c r="IK27" s="80">
        <f t="shared" si="612"/>
        <v>22.55172865017159</v>
      </c>
      <c r="IL27" s="80">
        <f t="shared" si="612"/>
        <v>22.55172865017159</v>
      </c>
      <c r="IM27" s="80">
        <f t="shared" si="612"/>
        <v>22.55172865017159</v>
      </c>
      <c r="IN27" s="80">
        <f t="shared" si="612"/>
        <v>22.55172865017159</v>
      </c>
      <c r="IO27" s="80">
        <f t="shared" si="612"/>
        <v>22.55172865017159</v>
      </c>
      <c r="IP27" s="80">
        <f t="shared" si="612"/>
        <v>22.55172865017159</v>
      </c>
      <c r="IQ27" s="80">
        <f t="shared" si="612"/>
        <v>22.55172865017159</v>
      </c>
      <c r="IR27" s="80">
        <f t="shared" si="612"/>
        <v>22.55172865017159</v>
      </c>
      <c r="IS27" s="80">
        <f t="shared" si="612"/>
        <v>22.55172865017159</v>
      </c>
      <c r="IT27" s="80">
        <f t="shared" si="612"/>
        <v>22.55172865017159</v>
      </c>
      <c r="IU27" s="80">
        <f t="shared" si="612"/>
        <v>22.55172865017159</v>
      </c>
      <c r="IV27" s="80">
        <f t="shared" si="612"/>
        <v>22.55172865017159</v>
      </c>
      <c r="IW27" s="80">
        <f t="shared" si="612"/>
        <v>22.55172865017159</v>
      </c>
      <c r="IX27" s="80">
        <f t="shared" ref="IX27:KO27" si="613">_xlfn.SINGLE(ISS)*IX$12</f>
        <v>22.55172865017159</v>
      </c>
      <c r="IY27" s="80">
        <f t="shared" si="613"/>
        <v>22.55172865017159</v>
      </c>
      <c r="IZ27" s="80">
        <f t="shared" si="613"/>
        <v>22.55172865017159</v>
      </c>
      <c r="JA27" s="80">
        <f t="shared" si="613"/>
        <v>22.55172865017159</v>
      </c>
      <c r="JB27" s="80">
        <f t="shared" si="613"/>
        <v>22.55172865017159</v>
      </c>
      <c r="JC27" s="80">
        <f t="shared" si="613"/>
        <v>22.55172865017159</v>
      </c>
      <c r="JD27" s="80">
        <f t="shared" si="613"/>
        <v>22.55172865017159</v>
      </c>
      <c r="JE27" s="80">
        <f t="shared" si="613"/>
        <v>22.55172865017159</v>
      </c>
      <c r="JF27" s="80">
        <f t="shared" si="613"/>
        <v>22.55172865017159</v>
      </c>
      <c r="JG27" s="80">
        <f t="shared" si="613"/>
        <v>22.55172865017159</v>
      </c>
      <c r="JH27" s="80">
        <f t="shared" si="613"/>
        <v>22.55172865017159</v>
      </c>
      <c r="JI27" s="80">
        <f t="shared" si="613"/>
        <v>22.55172865017159</v>
      </c>
      <c r="JJ27" s="80">
        <f t="shared" si="613"/>
        <v>22.55172865017159</v>
      </c>
      <c r="JK27" s="80">
        <f t="shared" si="613"/>
        <v>22.55172865017159</v>
      </c>
      <c r="JL27" s="80">
        <f t="shared" si="613"/>
        <v>22.55172865017159</v>
      </c>
      <c r="JM27" s="80">
        <f t="shared" si="613"/>
        <v>22.55172865017159</v>
      </c>
      <c r="JN27" s="80">
        <f t="shared" si="613"/>
        <v>22.55172865017159</v>
      </c>
      <c r="JO27" s="80">
        <f t="shared" si="613"/>
        <v>22.55172865017159</v>
      </c>
      <c r="JP27" s="80">
        <f t="shared" si="613"/>
        <v>22.55172865017159</v>
      </c>
      <c r="JQ27" s="80">
        <f t="shared" si="613"/>
        <v>22.55172865017159</v>
      </c>
      <c r="JR27" s="80">
        <f t="shared" si="613"/>
        <v>22.55172865017159</v>
      </c>
      <c r="JS27" s="80">
        <f t="shared" si="613"/>
        <v>22.55172865017159</v>
      </c>
      <c r="JT27" s="80">
        <f t="shared" si="613"/>
        <v>22.55172865017159</v>
      </c>
      <c r="JU27" s="80">
        <f t="shared" si="613"/>
        <v>22.55172865017159</v>
      </c>
      <c r="JV27" s="80">
        <f t="shared" si="613"/>
        <v>22.55172865017159</v>
      </c>
      <c r="JW27" s="80">
        <f t="shared" si="613"/>
        <v>22.55172865017159</v>
      </c>
      <c r="JX27" s="80">
        <f t="shared" si="613"/>
        <v>22.55172865017159</v>
      </c>
      <c r="JY27" s="80">
        <f t="shared" si="613"/>
        <v>22.55172865017159</v>
      </c>
      <c r="JZ27" s="80">
        <f t="shared" si="613"/>
        <v>22.55172865017159</v>
      </c>
      <c r="KA27" s="80">
        <f t="shared" si="613"/>
        <v>22.55172865017159</v>
      </c>
      <c r="KB27" s="80">
        <f t="shared" si="613"/>
        <v>22.55172865017159</v>
      </c>
      <c r="KC27" s="80">
        <f t="shared" si="613"/>
        <v>22.55172865017159</v>
      </c>
      <c r="KD27" s="80">
        <f t="shared" si="613"/>
        <v>22.55172865017159</v>
      </c>
      <c r="KE27" s="80">
        <f t="shared" si="613"/>
        <v>22.55172865017159</v>
      </c>
      <c r="KF27" s="80">
        <f t="shared" si="613"/>
        <v>22.55172865017159</v>
      </c>
      <c r="KG27" s="80">
        <f t="shared" si="613"/>
        <v>22.55172865017159</v>
      </c>
      <c r="KH27" s="80">
        <f t="shared" si="613"/>
        <v>22.55172865017159</v>
      </c>
      <c r="KI27" s="80">
        <f t="shared" si="613"/>
        <v>22.55172865017159</v>
      </c>
      <c r="KJ27" s="80">
        <f t="shared" si="613"/>
        <v>22.55172865017159</v>
      </c>
      <c r="KK27" s="80">
        <f t="shared" si="613"/>
        <v>22.55172865017159</v>
      </c>
      <c r="KL27" s="80">
        <f t="shared" si="613"/>
        <v>22.55172865017159</v>
      </c>
      <c r="KM27" s="80">
        <f t="shared" si="613"/>
        <v>22.55172865017159</v>
      </c>
      <c r="KN27" s="80">
        <f t="shared" si="613"/>
        <v>22.55172865017159</v>
      </c>
      <c r="KO27" s="80">
        <f t="shared" si="613"/>
        <v>22.55172865017159</v>
      </c>
    </row>
    <row r="28" spans="1:301" x14ac:dyDescent="0.2">
      <c r="A28" s="30" t="s">
        <v>230</v>
      </c>
      <c r="B28" s="80">
        <f t="shared" ref="B28:AG28" si="614">PIS*B35*B9</f>
        <v>3.1687350750000003</v>
      </c>
      <c r="C28" s="80">
        <f t="shared" si="614"/>
        <v>3.1687350750000003</v>
      </c>
      <c r="D28" s="80">
        <f t="shared" si="614"/>
        <v>3.1687350750000003</v>
      </c>
      <c r="E28" s="80">
        <f t="shared" si="614"/>
        <v>3.1687350750000003</v>
      </c>
      <c r="F28" s="80">
        <f t="shared" si="614"/>
        <v>3.1687350750000003</v>
      </c>
      <c r="G28" s="80">
        <f t="shared" si="614"/>
        <v>3.1687350750000003</v>
      </c>
      <c r="H28" s="80">
        <f t="shared" si="614"/>
        <v>3.1687350750000003</v>
      </c>
      <c r="I28" s="80">
        <f t="shared" si="614"/>
        <v>3.1687350750000003</v>
      </c>
      <c r="J28" s="80">
        <f t="shared" si="614"/>
        <v>3.1687350750000003</v>
      </c>
      <c r="K28" s="80">
        <f t="shared" si="614"/>
        <v>3.1687350750000003</v>
      </c>
      <c r="L28" s="80">
        <f t="shared" si="614"/>
        <v>3.1687350750000003</v>
      </c>
      <c r="M28" s="80">
        <f t="shared" si="614"/>
        <v>3.1687350750000003</v>
      </c>
      <c r="N28" s="80">
        <f t="shared" si="614"/>
        <v>3.1687350750000003</v>
      </c>
      <c r="O28" s="80">
        <f t="shared" si="614"/>
        <v>3.1687350750000003</v>
      </c>
      <c r="P28" s="80">
        <f t="shared" si="614"/>
        <v>3.1687350750000003</v>
      </c>
      <c r="Q28" s="80">
        <f t="shared" si="614"/>
        <v>3.1687350750000003</v>
      </c>
      <c r="R28" s="80">
        <f t="shared" si="614"/>
        <v>3.1687350750000003</v>
      </c>
      <c r="S28" s="80">
        <f t="shared" si="614"/>
        <v>3.1687350750000003</v>
      </c>
      <c r="T28" s="80">
        <f t="shared" si="614"/>
        <v>3.1687350750000003</v>
      </c>
      <c r="U28" s="80">
        <f t="shared" si="614"/>
        <v>3.1687350750000003</v>
      </c>
      <c r="V28" s="80">
        <f t="shared" si="614"/>
        <v>3.1687350750000003</v>
      </c>
      <c r="W28" s="80">
        <f t="shared" si="614"/>
        <v>3.1687350750000003</v>
      </c>
      <c r="X28" s="80">
        <f t="shared" si="614"/>
        <v>3.1687350750000003</v>
      </c>
      <c r="Y28" s="80">
        <f t="shared" si="614"/>
        <v>3.1687350750000003</v>
      </c>
      <c r="Z28" s="80">
        <f t="shared" si="614"/>
        <v>3.1687350750000003</v>
      </c>
      <c r="AA28" s="80">
        <f t="shared" si="614"/>
        <v>3.1687350750000003</v>
      </c>
      <c r="AB28" s="80">
        <f t="shared" si="614"/>
        <v>3.1687350750000003</v>
      </c>
      <c r="AC28" s="80">
        <f t="shared" si="614"/>
        <v>3.1687350750000003</v>
      </c>
      <c r="AD28" s="80">
        <f t="shared" si="614"/>
        <v>3.1687350750000003</v>
      </c>
      <c r="AE28" s="80">
        <f t="shared" si="614"/>
        <v>3.1687350750000003</v>
      </c>
      <c r="AF28" s="80">
        <f t="shared" si="614"/>
        <v>3.1687350750000003</v>
      </c>
      <c r="AG28" s="80">
        <f t="shared" si="614"/>
        <v>3.1687350750000003</v>
      </c>
      <c r="AH28" s="80">
        <f t="shared" ref="AH28:BM28" si="615">PIS*AH35*AH9</f>
        <v>3.1687350750000003</v>
      </c>
      <c r="AI28" s="80">
        <f t="shared" si="615"/>
        <v>3.1687350750000003</v>
      </c>
      <c r="AJ28" s="80">
        <f t="shared" si="615"/>
        <v>3.1687350750000003</v>
      </c>
      <c r="AK28" s="80">
        <f t="shared" si="615"/>
        <v>3.1687350750000003</v>
      </c>
      <c r="AL28" s="80">
        <f t="shared" si="615"/>
        <v>3.1687350750000003</v>
      </c>
      <c r="AM28" s="80">
        <f t="shared" si="615"/>
        <v>3.1687350750000003</v>
      </c>
      <c r="AN28" s="80">
        <f t="shared" si="615"/>
        <v>3.1687350750000003</v>
      </c>
      <c r="AO28" s="80">
        <f t="shared" si="615"/>
        <v>3.1687350750000003</v>
      </c>
      <c r="AP28" s="80">
        <f t="shared" si="615"/>
        <v>3.1687350750000003</v>
      </c>
      <c r="AQ28" s="80">
        <f t="shared" si="615"/>
        <v>3.1687350750000003</v>
      </c>
      <c r="AR28" s="80">
        <f t="shared" si="615"/>
        <v>3.1687350750000003</v>
      </c>
      <c r="AS28" s="80">
        <f t="shared" si="615"/>
        <v>3.1687350750000003</v>
      </c>
      <c r="AT28" s="80">
        <f t="shared" si="615"/>
        <v>3.1687350750000003</v>
      </c>
      <c r="AU28" s="80">
        <f t="shared" si="615"/>
        <v>3.1687350750000003</v>
      </c>
      <c r="AV28" s="80">
        <f t="shared" si="615"/>
        <v>3.1687350750000003</v>
      </c>
      <c r="AW28" s="80">
        <f t="shared" si="615"/>
        <v>3.1687350750000003</v>
      </c>
      <c r="AX28" s="80">
        <f t="shared" si="615"/>
        <v>3.1687350750000003</v>
      </c>
      <c r="AY28" s="80">
        <f t="shared" si="615"/>
        <v>3.1687350750000003</v>
      </c>
      <c r="AZ28" s="80">
        <f t="shared" si="615"/>
        <v>3.1687350750000003</v>
      </c>
      <c r="BA28" s="80">
        <f t="shared" si="615"/>
        <v>3.1687350750000003</v>
      </c>
      <c r="BB28" s="80">
        <f t="shared" si="615"/>
        <v>3.1687350750000003</v>
      </c>
      <c r="BC28" s="80">
        <f t="shared" si="615"/>
        <v>3.1687350750000003</v>
      </c>
      <c r="BD28" s="80">
        <f t="shared" si="615"/>
        <v>3.1687350750000003</v>
      </c>
      <c r="BE28" s="80">
        <f t="shared" si="615"/>
        <v>3.1687350750000003</v>
      </c>
      <c r="BF28" s="80">
        <f t="shared" si="615"/>
        <v>3.1687350750000003</v>
      </c>
      <c r="BG28" s="80">
        <f t="shared" si="615"/>
        <v>3.1687350750000003</v>
      </c>
      <c r="BH28" s="80">
        <f t="shared" si="615"/>
        <v>3.1687350750000003</v>
      </c>
      <c r="BI28" s="80">
        <f t="shared" si="615"/>
        <v>3.1687350750000003</v>
      </c>
      <c r="BJ28" s="80">
        <f t="shared" si="615"/>
        <v>3.1687350750000003</v>
      </c>
      <c r="BK28" s="80">
        <f t="shared" si="615"/>
        <v>3.1687350750000003</v>
      </c>
      <c r="BL28" s="80">
        <f t="shared" si="615"/>
        <v>3.1687350750000003</v>
      </c>
      <c r="BM28" s="80">
        <f t="shared" si="615"/>
        <v>3.1687350750000003</v>
      </c>
      <c r="BN28" s="80">
        <f t="shared" ref="BN28:CS28" si="616">PIS*BN35*BN9</f>
        <v>3.1687350750000003</v>
      </c>
      <c r="BO28" s="80">
        <f t="shared" si="616"/>
        <v>3.1687350750000003</v>
      </c>
      <c r="BP28" s="80">
        <f t="shared" si="616"/>
        <v>3.1687350750000003</v>
      </c>
      <c r="BQ28" s="80">
        <f t="shared" si="616"/>
        <v>3.1687350750000003</v>
      </c>
      <c r="BR28" s="80">
        <f t="shared" si="616"/>
        <v>3.1687350750000003</v>
      </c>
      <c r="BS28" s="80">
        <f t="shared" si="616"/>
        <v>3.1687350750000003</v>
      </c>
      <c r="BT28" s="80">
        <f t="shared" si="616"/>
        <v>3.1687350750000003</v>
      </c>
      <c r="BU28" s="80">
        <f t="shared" si="616"/>
        <v>3.1687350750000003</v>
      </c>
      <c r="BV28" s="80">
        <f t="shared" si="616"/>
        <v>3.1687350750000003</v>
      </c>
      <c r="BW28" s="80">
        <f t="shared" si="616"/>
        <v>3.1687350750000003</v>
      </c>
      <c r="BX28" s="80">
        <f t="shared" si="616"/>
        <v>3.1687350750000003</v>
      </c>
      <c r="BY28" s="80">
        <f t="shared" si="616"/>
        <v>3.1687350750000003</v>
      </c>
      <c r="BZ28" s="80">
        <f t="shared" si="616"/>
        <v>3.1687350750000003</v>
      </c>
      <c r="CA28" s="80">
        <f t="shared" si="616"/>
        <v>3.1687350750000003</v>
      </c>
      <c r="CB28" s="80">
        <f t="shared" si="616"/>
        <v>3.1687350750000003</v>
      </c>
      <c r="CC28" s="80">
        <f t="shared" si="616"/>
        <v>3.1687350750000003</v>
      </c>
      <c r="CD28" s="80">
        <f t="shared" si="616"/>
        <v>3.1687350750000003</v>
      </c>
      <c r="CE28" s="80">
        <f t="shared" si="616"/>
        <v>3.1687350750000003</v>
      </c>
      <c r="CF28" s="80">
        <f t="shared" si="616"/>
        <v>3.1687350750000003</v>
      </c>
      <c r="CG28" s="80">
        <f t="shared" si="616"/>
        <v>3.1687350750000003</v>
      </c>
      <c r="CH28" s="80">
        <f t="shared" si="616"/>
        <v>3.1687350750000003</v>
      </c>
      <c r="CI28" s="80">
        <f t="shared" si="616"/>
        <v>3.1687350750000003</v>
      </c>
      <c r="CJ28" s="80">
        <f t="shared" si="616"/>
        <v>3.1687350750000003</v>
      </c>
      <c r="CK28" s="80">
        <f t="shared" si="616"/>
        <v>3.1687350750000003</v>
      </c>
      <c r="CL28" s="80">
        <f t="shared" si="616"/>
        <v>3.1687350750000003</v>
      </c>
      <c r="CM28" s="80">
        <f t="shared" si="616"/>
        <v>3.1687350750000003</v>
      </c>
      <c r="CN28" s="80">
        <f t="shared" si="616"/>
        <v>3.1687350750000003</v>
      </c>
      <c r="CO28" s="80">
        <f t="shared" si="616"/>
        <v>3.1687350750000003</v>
      </c>
      <c r="CP28" s="80">
        <f t="shared" si="616"/>
        <v>3.1687350750000003</v>
      </c>
      <c r="CQ28" s="80">
        <f t="shared" si="616"/>
        <v>3.1687350750000003</v>
      </c>
      <c r="CR28" s="80">
        <f t="shared" si="616"/>
        <v>3.1687350750000003</v>
      </c>
      <c r="CS28" s="80">
        <f t="shared" si="616"/>
        <v>3.1687350750000003</v>
      </c>
      <c r="CT28" s="80">
        <f t="shared" ref="CT28:DQ28" si="617">PIS*CT35*CT9</f>
        <v>3.1687350750000003</v>
      </c>
      <c r="CU28" s="80">
        <f t="shared" si="617"/>
        <v>3.1687350750000003</v>
      </c>
      <c r="CV28" s="80">
        <f t="shared" si="617"/>
        <v>3.1687350750000003</v>
      </c>
      <c r="CW28" s="80">
        <f t="shared" si="617"/>
        <v>3.1687350750000003</v>
      </c>
      <c r="CX28" s="80">
        <f t="shared" si="617"/>
        <v>3.1687350750000003</v>
      </c>
      <c r="CY28" s="80">
        <f t="shared" si="617"/>
        <v>3.1687350750000003</v>
      </c>
      <c r="CZ28" s="80">
        <f t="shared" si="617"/>
        <v>3.1687350750000003</v>
      </c>
      <c r="DA28" s="80">
        <f t="shared" si="617"/>
        <v>3.1687350750000003</v>
      </c>
      <c r="DB28" s="80">
        <f t="shared" si="617"/>
        <v>3.1687350750000003</v>
      </c>
      <c r="DC28" s="80">
        <f t="shared" si="617"/>
        <v>3.1687350750000003</v>
      </c>
      <c r="DD28" s="80">
        <f t="shared" si="617"/>
        <v>3.1687350750000003</v>
      </c>
      <c r="DE28" s="80">
        <f t="shared" si="617"/>
        <v>3.1687350750000003</v>
      </c>
      <c r="DF28" s="80">
        <f t="shared" si="617"/>
        <v>3.1687350750000003</v>
      </c>
      <c r="DG28" s="80">
        <f t="shared" si="617"/>
        <v>3.1687350750000003</v>
      </c>
      <c r="DH28" s="80">
        <f t="shared" si="617"/>
        <v>3.1687350750000003</v>
      </c>
      <c r="DI28" s="80">
        <f t="shared" si="617"/>
        <v>3.1687350750000003</v>
      </c>
      <c r="DJ28" s="80">
        <f t="shared" si="617"/>
        <v>3.1687350750000003</v>
      </c>
      <c r="DK28" s="80">
        <f t="shared" si="617"/>
        <v>3.1687350750000003</v>
      </c>
      <c r="DL28" s="80">
        <f t="shared" si="617"/>
        <v>3.1687350750000003</v>
      </c>
      <c r="DM28" s="80">
        <f t="shared" si="617"/>
        <v>3.1687350750000003</v>
      </c>
      <c r="DN28" s="80">
        <f t="shared" si="617"/>
        <v>3.1687350750000003</v>
      </c>
      <c r="DO28" s="80">
        <f t="shared" si="617"/>
        <v>3.1687350750000003</v>
      </c>
      <c r="DP28" s="80">
        <f t="shared" si="617"/>
        <v>3.1687350750000003</v>
      </c>
      <c r="DQ28" s="80">
        <f t="shared" si="617"/>
        <v>3.1687350750000003</v>
      </c>
      <c r="DR28" s="80">
        <f t="shared" ref="DR28:EC28" si="618">PIS*DR35*DR9</f>
        <v>3.1687350750000003</v>
      </c>
      <c r="DS28" s="80">
        <f t="shared" si="618"/>
        <v>3.1687350750000003</v>
      </c>
      <c r="DT28" s="80">
        <f t="shared" si="618"/>
        <v>3.1687350750000003</v>
      </c>
      <c r="DU28" s="80">
        <f t="shared" si="618"/>
        <v>3.1687350750000003</v>
      </c>
      <c r="DV28" s="80">
        <f t="shared" si="618"/>
        <v>3.1687350750000003</v>
      </c>
      <c r="DW28" s="80">
        <f t="shared" si="618"/>
        <v>3.1687350750000003</v>
      </c>
      <c r="DX28" s="80">
        <f t="shared" si="618"/>
        <v>3.1687350750000003</v>
      </c>
      <c r="DY28" s="80">
        <f t="shared" si="618"/>
        <v>3.1687350750000003</v>
      </c>
      <c r="DZ28" s="80">
        <f t="shared" si="618"/>
        <v>3.1687350750000003</v>
      </c>
      <c r="EA28" s="80">
        <f t="shared" si="618"/>
        <v>3.1687350750000003</v>
      </c>
      <c r="EB28" s="80">
        <f t="shared" si="618"/>
        <v>3.1687350750000003</v>
      </c>
      <c r="EC28" s="80">
        <f t="shared" si="618"/>
        <v>3.1687350750000003</v>
      </c>
      <c r="ED28" s="80">
        <f t="shared" ref="ED28:FA28" si="619">PIS*ED35*ED9</f>
        <v>3.1687350750000003</v>
      </c>
      <c r="EE28" s="80">
        <f t="shared" si="619"/>
        <v>3.1687350750000003</v>
      </c>
      <c r="EF28" s="80">
        <f t="shared" si="619"/>
        <v>3.1687350750000003</v>
      </c>
      <c r="EG28" s="80">
        <f t="shared" si="619"/>
        <v>3.1687350750000003</v>
      </c>
      <c r="EH28" s="80">
        <f t="shared" si="619"/>
        <v>3.1687350750000003</v>
      </c>
      <c r="EI28" s="80">
        <f t="shared" si="619"/>
        <v>3.1687350750000003</v>
      </c>
      <c r="EJ28" s="80">
        <f t="shared" si="619"/>
        <v>3.1687350750000003</v>
      </c>
      <c r="EK28" s="80">
        <f t="shared" si="619"/>
        <v>3.1687350750000003</v>
      </c>
      <c r="EL28" s="80">
        <f t="shared" si="619"/>
        <v>3.1687350750000003</v>
      </c>
      <c r="EM28" s="80">
        <f t="shared" si="619"/>
        <v>3.1687350750000003</v>
      </c>
      <c r="EN28" s="80">
        <f t="shared" si="619"/>
        <v>3.1687350750000003</v>
      </c>
      <c r="EO28" s="80">
        <f t="shared" si="619"/>
        <v>3.1687350750000003</v>
      </c>
      <c r="EP28" s="80">
        <f t="shared" si="619"/>
        <v>3.1687350750000003</v>
      </c>
      <c r="EQ28" s="80">
        <f t="shared" si="619"/>
        <v>3.1687350750000003</v>
      </c>
      <c r="ER28" s="80">
        <f t="shared" si="619"/>
        <v>3.1687350750000003</v>
      </c>
      <c r="ES28" s="80">
        <f t="shared" si="619"/>
        <v>3.1687350750000003</v>
      </c>
      <c r="ET28" s="80">
        <f t="shared" si="619"/>
        <v>3.1687350750000003</v>
      </c>
      <c r="EU28" s="80">
        <f t="shared" si="619"/>
        <v>3.1687350750000003</v>
      </c>
      <c r="EV28" s="80">
        <f t="shared" si="619"/>
        <v>3.1687350750000003</v>
      </c>
      <c r="EW28" s="80">
        <f t="shared" si="619"/>
        <v>3.1687350750000003</v>
      </c>
      <c r="EX28" s="80">
        <f t="shared" si="619"/>
        <v>3.1687350750000003</v>
      </c>
      <c r="EY28" s="80">
        <f t="shared" si="619"/>
        <v>3.1687350750000003</v>
      </c>
      <c r="EZ28" s="80">
        <f t="shared" si="619"/>
        <v>3.1687350750000003</v>
      </c>
      <c r="FA28" s="80">
        <f t="shared" si="619"/>
        <v>3.1687350750000003</v>
      </c>
      <c r="FB28" s="80">
        <f t="shared" ref="FB28:HM28" si="620">PIS*FB35*FB9</f>
        <v>3.1687350750000003</v>
      </c>
      <c r="FC28" s="80">
        <f t="shared" si="620"/>
        <v>3.1687350750000003</v>
      </c>
      <c r="FD28" s="80">
        <f t="shared" si="620"/>
        <v>3.1687350750000003</v>
      </c>
      <c r="FE28" s="80">
        <f t="shared" si="620"/>
        <v>3.1687350750000003</v>
      </c>
      <c r="FF28" s="80">
        <f t="shared" si="620"/>
        <v>3.1687350750000003</v>
      </c>
      <c r="FG28" s="80">
        <f t="shared" si="620"/>
        <v>3.1687350750000003</v>
      </c>
      <c r="FH28" s="80">
        <f t="shared" si="620"/>
        <v>3.1687350750000003</v>
      </c>
      <c r="FI28" s="80">
        <f t="shared" si="620"/>
        <v>3.1687350750000003</v>
      </c>
      <c r="FJ28" s="80">
        <f t="shared" si="620"/>
        <v>3.1687350750000003</v>
      </c>
      <c r="FK28" s="80">
        <f t="shared" si="620"/>
        <v>3.1687350750000003</v>
      </c>
      <c r="FL28" s="80">
        <f t="shared" si="620"/>
        <v>3.1687350750000003</v>
      </c>
      <c r="FM28" s="80">
        <f t="shared" si="620"/>
        <v>3.1687350750000003</v>
      </c>
      <c r="FN28" s="80">
        <f t="shared" si="620"/>
        <v>3.1687350750000003</v>
      </c>
      <c r="FO28" s="80">
        <f t="shared" si="620"/>
        <v>3.1687350750000003</v>
      </c>
      <c r="FP28" s="80">
        <f t="shared" si="620"/>
        <v>3.1687350750000003</v>
      </c>
      <c r="FQ28" s="80">
        <f t="shared" si="620"/>
        <v>3.1687350750000003</v>
      </c>
      <c r="FR28" s="80">
        <f t="shared" si="620"/>
        <v>3.1687350750000003</v>
      </c>
      <c r="FS28" s="80">
        <f t="shared" si="620"/>
        <v>3.1687350750000003</v>
      </c>
      <c r="FT28" s="80">
        <f t="shared" si="620"/>
        <v>3.1687350750000003</v>
      </c>
      <c r="FU28" s="80">
        <f t="shared" si="620"/>
        <v>3.1687350750000003</v>
      </c>
      <c r="FV28" s="80">
        <f t="shared" si="620"/>
        <v>3.1687350750000003</v>
      </c>
      <c r="FW28" s="80">
        <f t="shared" si="620"/>
        <v>3.1687350750000003</v>
      </c>
      <c r="FX28" s="80">
        <f t="shared" si="620"/>
        <v>3.1687350750000003</v>
      </c>
      <c r="FY28" s="80">
        <f t="shared" si="620"/>
        <v>3.1687350750000003</v>
      </c>
      <c r="FZ28" s="80">
        <f t="shared" si="620"/>
        <v>3.1687350750000003</v>
      </c>
      <c r="GA28" s="80">
        <f t="shared" si="620"/>
        <v>3.1687350750000003</v>
      </c>
      <c r="GB28" s="80">
        <f t="shared" si="620"/>
        <v>3.1687350750000003</v>
      </c>
      <c r="GC28" s="80">
        <f t="shared" si="620"/>
        <v>3.1687350750000003</v>
      </c>
      <c r="GD28" s="80">
        <f t="shared" si="620"/>
        <v>3.1687350750000003</v>
      </c>
      <c r="GE28" s="80">
        <f t="shared" si="620"/>
        <v>3.1687350750000003</v>
      </c>
      <c r="GF28" s="80">
        <f t="shared" si="620"/>
        <v>3.1687350750000003</v>
      </c>
      <c r="GG28" s="80">
        <f t="shared" si="620"/>
        <v>3.1687350750000003</v>
      </c>
      <c r="GH28" s="80">
        <f t="shared" si="620"/>
        <v>3.1687350750000003</v>
      </c>
      <c r="GI28" s="80">
        <f t="shared" si="620"/>
        <v>3.1687350750000003</v>
      </c>
      <c r="GJ28" s="80">
        <f t="shared" si="620"/>
        <v>3.1687350750000003</v>
      </c>
      <c r="GK28" s="80">
        <f t="shared" si="620"/>
        <v>3.1687350750000003</v>
      </c>
      <c r="GL28" s="80">
        <f t="shared" si="620"/>
        <v>3.1687350750000003</v>
      </c>
      <c r="GM28" s="80">
        <f t="shared" si="620"/>
        <v>3.1687350750000003</v>
      </c>
      <c r="GN28" s="80">
        <f t="shared" si="620"/>
        <v>3.1687350750000003</v>
      </c>
      <c r="GO28" s="80">
        <f t="shared" si="620"/>
        <v>3.1687350750000003</v>
      </c>
      <c r="GP28" s="80">
        <f t="shared" si="620"/>
        <v>3.1687350750000003</v>
      </c>
      <c r="GQ28" s="80">
        <f t="shared" si="620"/>
        <v>3.1687350750000003</v>
      </c>
      <c r="GR28" s="80">
        <f t="shared" si="620"/>
        <v>3.1687350750000003</v>
      </c>
      <c r="GS28" s="80">
        <f t="shared" si="620"/>
        <v>3.1687350750000003</v>
      </c>
      <c r="GT28" s="80">
        <f t="shared" si="620"/>
        <v>3.1687350750000003</v>
      </c>
      <c r="GU28" s="80">
        <f t="shared" si="620"/>
        <v>3.1687350750000003</v>
      </c>
      <c r="GV28" s="80">
        <f t="shared" si="620"/>
        <v>3.1687350750000003</v>
      </c>
      <c r="GW28" s="80">
        <f t="shared" si="620"/>
        <v>3.1687350750000003</v>
      </c>
      <c r="GX28" s="80">
        <f t="shared" si="620"/>
        <v>3.1687350750000003</v>
      </c>
      <c r="GY28" s="80">
        <f t="shared" si="620"/>
        <v>3.1687350750000003</v>
      </c>
      <c r="GZ28" s="80">
        <f t="shared" si="620"/>
        <v>3.1687350750000003</v>
      </c>
      <c r="HA28" s="80">
        <f t="shared" si="620"/>
        <v>3.1687350750000003</v>
      </c>
      <c r="HB28" s="80">
        <f t="shared" si="620"/>
        <v>3.1687350750000003</v>
      </c>
      <c r="HC28" s="80">
        <f t="shared" si="620"/>
        <v>3.1687350750000003</v>
      </c>
      <c r="HD28" s="80">
        <f t="shared" si="620"/>
        <v>3.1687350750000003</v>
      </c>
      <c r="HE28" s="80">
        <f t="shared" si="620"/>
        <v>3.1687350750000003</v>
      </c>
      <c r="HF28" s="80">
        <f t="shared" si="620"/>
        <v>3.1687350750000003</v>
      </c>
      <c r="HG28" s="80">
        <f t="shared" si="620"/>
        <v>3.1687350750000003</v>
      </c>
      <c r="HH28" s="80">
        <f t="shared" si="620"/>
        <v>3.1687350750000003</v>
      </c>
      <c r="HI28" s="80">
        <f t="shared" si="620"/>
        <v>3.1687350750000003</v>
      </c>
      <c r="HJ28" s="80">
        <f t="shared" si="620"/>
        <v>3.1687350750000003</v>
      </c>
      <c r="HK28" s="80">
        <f t="shared" si="620"/>
        <v>3.1687350750000003</v>
      </c>
      <c r="HL28" s="80">
        <f t="shared" si="620"/>
        <v>3.1687350750000003</v>
      </c>
      <c r="HM28" s="80">
        <f t="shared" si="620"/>
        <v>3.1687350750000003</v>
      </c>
      <c r="HN28" s="80">
        <f t="shared" ref="HN28:JY28" si="621">PIS*HN35*HN9</f>
        <v>3.1687350750000003</v>
      </c>
      <c r="HO28" s="80">
        <f t="shared" si="621"/>
        <v>3.1687350750000003</v>
      </c>
      <c r="HP28" s="80">
        <f t="shared" si="621"/>
        <v>3.1687350750000003</v>
      </c>
      <c r="HQ28" s="80">
        <f t="shared" si="621"/>
        <v>3.1687350750000003</v>
      </c>
      <c r="HR28" s="80">
        <f t="shared" si="621"/>
        <v>3.1687350750000003</v>
      </c>
      <c r="HS28" s="80">
        <f t="shared" si="621"/>
        <v>3.1687350750000003</v>
      </c>
      <c r="HT28" s="80">
        <f t="shared" si="621"/>
        <v>3.1687350750000003</v>
      </c>
      <c r="HU28" s="80">
        <f t="shared" si="621"/>
        <v>3.1687350750000003</v>
      </c>
      <c r="HV28" s="80">
        <f t="shared" si="621"/>
        <v>3.1687350750000003</v>
      </c>
      <c r="HW28" s="80">
        <f t="shared" si="621"/>
        <v>3.1687350750000003</v>
      </c>
      <c r="HX28" s="80">
        <f t="shared" si="621"/>
        <v>3.1687350750000003</v>
      </c>
      <c r="HY28" s="80">
        <f t="shared" si="621"/>
        <v>3.1687350750000003</v>
      </c>
      <c r="HZ28" s="80">
        <f t="shared" si="621"/>
        <v>3.1687350750000003</v>
      </c>
      <c r="IA28" s="80">
        <f t="shared" si="621"/>
        <v>3.1687350750000003</v>
      </c>
      <c r="IB28" s="80">
        <f t="shared" si="621"/>
        <v>3.1687350750000003</v>
      </c>
      <c r="IC28" s="80">
        <f t="shared" si="621"/>
        <v>3.1687350750000003</v>
      </c>
      <c r="ID28" s="80">
        <f t="shared" si="621"/>
        <v>3.1687350750000003</v>
      </c>
      <c r="IE28" s="80">
        <f t="shared" si="621"/>
        <v>3.1687350750000003</v>
      </c>
      <c r="IF28" s="80">
        <f t="shared" si="621"/>
        <v>3.1687350750000003</v>
      </c>
      <c r="IG28" s="80">
        <f t="shared" si="621"/>
        <v>3.1687350750000003</v>
      </c>
      <c r="IH28" s="80">
        <f t="shared" si="621"/>
        <v>3.1687350750000003</v>
      </c>
      <c r="II28" s="80">
        <f t="shared" si="621"/>
        <v>3.1687350750000003</v>
      </c>
      <c r="IJ28" s="80">
        <f t="shared" si="621"/>
        <v>3.1687350750000003</v>
      </c>
      <c r="IK28" s="80">
        <f t="shared" si="621"/>
        <v>3.1687350750000003</v>
      </c>
      <c r="IL28" s="80">
        <f t="shared" si="621"/>
        <v>3.1687350750000003</v>
      </c>
      <c r="IM28" s="80">
        <f t="shared" si="621"/>
        <v>3.1687350750000003</v>
      </c>
      <c r="IN28" s="80">
        <f t="shared" si="621"/>
        <v>3.1687350750000003</v>
      </c>
      <c r="IO28" s="80">
        <f t="shared" si="621"/>
        <v>3.1687350750000003</v>
      </c>
      <c r="IP28" s="80">
        <f t="shared" si="621"/>
        <v>3.1687350750000003</v>
      </c>
      <c r="IQ28" s="80">
        <f t="shared" si="621"/>
        <v>3.1687350750000003</v>
      </c>
      <c r="IR28" s="80">
        <f t="shared" si="621"/>
        <v>3.1687350750000003</v>
      </c>
      <c r="IS28" s="80">
        <f t="shared" si="621"/>
        <v>3.1687350750000003</v>
      </c>
      <c r="IT28" s="80">
        <f t="shared" si="621"/>
        <v>3.1687350750000003</v>
      </c>
      <c r="IU28" s="80">
        <f t="shared" si="621"/>
        <v>3.1687350750000003</v>
      </c>
      <c r="IV28" s="80">
        <f t="shared" si="621"/>
        <v>3.1687350750000003</v>
      </c>
      <c r="IW28" s="80">
        <f t="shared" si="621"/>
        <v>3.1687350750000003</v>
      </c>
      <c r="IX28" s="80">
        <f t="shared" si="621"/>
        <v>3.1687350750000003</v>
      </c>
      <c r="IY28" s="80">
        <f t="shared" si="621"/>
        <v>3.1687350750000003</v>
      </c>
      <c r="IZ28" s="80">
        <f t="shared" si="621"/>
        <v>3.1687350750000003</v>
      </c>
      <c r="JA28" s="80">
        <f t="shared" si="621"/>
        <v>3.1687350750000003</v>
      </c>
      <c r="JB28" s="80">
        <f t="shared" si="621"/>
        <v>3.1687350750000003</v>
      </c>
      <c r="JC28" s="80">
        <f t="shared" si="621"/>
        <v>3.1687350750000003</v>
      </c>
      <c r="JD28" s="80">
        <f t="shared" si="621"/>
        <v>3.1687350750000003</v>
      </c>
      <c r="JE28" s="80">
        <f t="shared" si="621"/>
        <v>3.1687350750000003</v>
      </c>
      <c r="JF28" s="80">
        <f t="shared" si="621"/>
        <v>3.1687350750000003</v>
      </c>
      <c r="JG28" s="80">
        <f t="shared" si="621"/>
        <v>3.1687350750000003</v>
      </c>
      <c r="JH28" s="80">
        <f t="shared" si="621"/>
        <v>3.1687350750000003</v>
      </c>
      <c r="JI28" s="80">
        <f t="shared" si="621"/>
        <v>3.1687350750000003</v>
      </c>
      <c r="JJ28" s="80">
        <f t="shared" si="621"/>
        <v>3.1687350750000003</v>
      </c>
      <c r="JK28" s="80">
        <f t="shared" si="621"/>
        <v>3.1687350750000003</v>
      </c>
      <c r="JL28" s="80">
        <f t="shared" si="621"/>
        <v>3.1687350750000003</v>
      </c>
      <c r="JM28" s="80">
        <f t="shared" si="621"/>
        <v>3.1687350750000003</v>
      </c>
      <c r="JN28" s="80">
        <f t="shared" si="621"/>
        <v>3.1687350750000003</v>
      </c>
      <c r="JO28" s="80">
        <f t="shared" si="621"/>
        <v>3.1687350750000003</v>
      </c>
      <c r="JP28" s="80">
        <f t="shared" si="621"/>
        <v>3.1687350750000003</v>
      </c>
      <c r="JQ28" s="80">
        <f t="shared" si="621"/>
        <v>3.1687350750000003</v>
      </c>
      <c r="JR28" s="80">
        <f t="shared" si="621"/>
        <v>3.1687350750000003</v>
      </c>
      <c r="JS28" s="80">
        <f t="shared" si="621"/>
        <v>3.1687350750000003</v>
      </c>
      <c r="JT28" s="80">
        <f t="shared" si="621"/>
        <v>3.1687350750000003</v>
      </c>
      <c r="JU28" s="80">
        <f t="shared" si="621"/>
        <v>3.1687350750000003</v>
      </c>
      <c r="JV28" s="80">
        <f t="shared" si="621"/>
        <v>3.1687350750000003</v>
      </c>
      <c r="JW28" s="80">
        <f t="shared" si="621"/>
        <v>3.1687350750000003</v>
      </c>
      <c r="JX28" s="80">
        <f t="shared" si="621"/>
        <v>3.1687350750000003</v>
      </c>
      <c r="JY28" s="80">
        <f t="shared" si="621"/>
        <v>3.1687350750000003</v>
      </c>
      <c r="JZ28" s="80">
        <f t="shared" ref="JZ28:KO28" si="622">PIS*JZ35*JZ9</f>
        <v>3.1687350750000003</v>
      </c>
      <c r="KA28" s="80">
        <f t="shared" si="622"/>
        <v>3.1687350750000003</v>
      </c>
      <c r="KB28" s="80">
        <f t="shared" si="622"/>
        <v>3.1687350750000003</v>
      </c>
      <c r="KC28" s="80">
        <f t="shared" si="622"/>
        <v>3.1687350750000003</v>
      </c>
      <c r="KD28" s="80">
        <f t="shared" si="622"/>
        <v>3.1687350750000003</v>
      </c>
      <c r="KE28" s="80">
        <f t="shared" si="622"/>
        <v>3.1687350750000003</v>
      </c>
      <c r="KF28" s="80">
        <f t="shared" si="622"/>
        <v>3.1687350750000003</v>
      </c>
      <c r="KG28" s="80">
        <f t="shared" si="622"/>
        <v>3.1687350750000003</v>
      </c>
      <c r="KH28" s="80">
        <f t="shared" si="622"/>
        <v>3.1687350750000003</v>
      </c>
      <c r="KI28" s="80">
        <f t="shared" si="622"/>
        <v>3.1687350750000003</v>
      </c>
      <c r="KJ28" s="80">
        <f t="shared" si="622"/>
        <v>3.1687350750000003</v>
      </c>
      <c r="KK28" s="80">
        <f t="shared" si="622"/>
        <v>3.1687350750000003</v>
      </c>
      <c r="KL28" s="80">
        <f t="shared" si="622"/>
        <v>3.1687350750000003</v>
      </c>
      <c r="KM28" s="80">
        <f t="shared" si="622"/>
        <v>3.1687350750000003</v>
      </c>
      <c r="KN28" s="80">
        <f t="shared" si="622"/>
        <v>3.1687350750000003</v>
      </c>
      <c r="KO28" s="80">
        <f t="shared" si="622"/>
        <v>3.1687350750000003</v>
      </c>
    </row>
    <row r="29" spans="1:301" x14ac:dyDescent="0.2">
      <c r="A29" s="30" t="s">
        <v>231</v>
      </c>
      <c r="B29" s="80">
        <f t="shared" ref="B29:AG29" si="623">COFINS*B35*B9</f>
        <v>14.595385800000001</v>
      </c>
      <c r="C29" s="80">
        <f t="shared" si="623"/>
        <v>14.595385800000001</v>
      </c>
      <c r="D29" s="80">
        <f t="shared" si="623"/>
        <v>14.595385800000001</v>
      </c>
      <c r="E29" s="80">
        <f t="shared" si="623"/>
        <v>14.595385800000001</v>
      </c>
      <c r="F29" s="80">
        <f t="shared" si="623"/>
        <v>14.595385800000001</v>
      </c>
      <c r="G29" s="80">
        <f t="shared" si="623"/>
        <v>14.595385800000001</v>
      </c>
      <c r="H29" s="80">
        <f t="shared" si="623"/>
        <v>14.595385800000001</v>
      </c>
      <c r="I29" s="80">
        <f t="shared" si="623"/>
        <v>14.595385800000001</v>
      </c>
      <c r="J29" s="80">
        <f t="shared" si="623"/>
        <v>14.595385800000001</v>
      </c>
      <c r="K29" s="80">
        <f t="shared" si="623"/>
        <v>14.595385800000001</v>
      </c>
      <c r="L29" s="80">
        <f t="shared" si="623"/>
        <v>14.595385800000001</v>
      </c>
      <c r="M29" s="80">
        <f t="shared" si="623"/>
        <v>14.595385800000001</v>
      </c>
      <c r="N29" s="80">
        <f t="shared" si="623"/>
        <v>14.595385800000001</v>
      </c>
      <c r="O29" s="80">
        <f t="shared" si="623"/>
        <v>14.595385800000001</v>
      </c>
      <c r="P29" s="80">
        <f t="shared" si="623"/>
        <v>14.595385800000001</v>
      </c>
      <c r="Q29" s="80">
        <f t="shared" si="623"/>
        <v>14.595385800000001</v>
      </c>
      <c r="R29" s="80">
        <f t="shared" si="623"/>
        <v>14.595385800000001</v>
      </c>
      <c r="S29" s="80">
        <f t="shared" si="623"/>
        <v>14.595385800000001</v>
      </c>
      <c r="T29" s="80">
        <f t="shared" si="623"/>
        <v>14.595385800000001</v>
      </c>
      <c r="U29" s="80">
        <f t="shared" si="623"/>
        <v>14.595385800000001</v>
      </c>
      <c r="V29" s="80">
        <f t="shared" si="623"/>
        <v>14.595385800000001</v>
      </c>
      <c r="W29" s="80">
        <f t="shared" si="623"/>
        <v>14.595385800000001</v>
      </c>
      <c r="X29" s="80">
        <f t="shared" si="623"/>
        <v>14.595385800000001</v>
      </c>
      <c r="Y29" s="80">
        <f t="shared" si="623"/>
        <v>14.595385800000001</v>
      </c>
      <c r="Z29" s="80">
        <f t="shared" si="623"/>
        <v>14.595385800000001</v>
      </c>
      <c r="AA29" s="80">
        <f t="shared" si="623"/>
        <v>14.595385800000001</v>
      </c>
      <c r="AB29" s="80">
        <f t="shared" si="623"/>
        <v>14.595385800000001</v>
      </c>
      <c r="AC29" s="80">
        <f t="shared" si="623"/>
        <v>14.595385800000001</v>
      </c>
      <c r="AD29" s="80">
        <f t="shared" si="623"/>
        <v>14.595385800000001</v>
      </c>
      <c r="AE29" s="80">
        <f t="shared" si="623"/>
        <v>14.595385800000001</v>
      </c>
      <c r="AF29" s="80">
        <f t="shared" si="623"/>
        <v>14.595385800000001</v>
      </c>
      <c r="AG29" s="80">
        <f t="shared" si="623"/>
        <v>14.595385800000001</v>
      </c>
      <c r="AH29" s="80">
        <f t="shared" ref="AH29:BM29" si="624">COFINS*AH35*AH9</f>
        <v>14.595385800000001</v>
      </c>
      <c r="AI29" s="80">
        <f t="shared" si="624"/>
        <v>14.595385800000001</v>
      </c>
      <c r="AJ29" s="80">
        <f t="shared" si="624"/>
        <v>14.595385800000001</v>
      </c>
      <c r="AK29" s="80">
        <f t="shared" si="624"/>
        <v>14.595385800000001</v>
      </c>
      <c r="AL29" s="80">
        <f t="shared" si="624"/>
        <v>14.595385800000001</v>
      </c>
      <c r="AM29" s="80">
        <f t="shared" si="624"/>
        <v>14.595385800000001</v>
      </c>
      <c r="AN29" s="80">
        <f t="shared" si="624"/>
        <v>14.595385800000001</v>
      </c>
      <c r="AO29" s="80">
        <f t="shared" si="624"/>
        <v>14.595385800000001</v>
      </c>
      <c r="AP29" s="80">
        <f t="shared" si="624"/>
        <v>14.595385800000001</v>
      </c>
      <c r="AQ29" s="80">
        <f t="shared" si="624"/>
        <v>14.595385800000001</v>
      </c>
      <c r="AR29" s="80">
        <f t="shared" si="624"/>
        <v>14.595385800000001</v>
      </c>
      <c r="AS29" s="80">
        <f t="shared" si="624"/>
        <v>14.595385800000001</v>
      </c>
      <c r="AT29" s="80">
        <f t="shared" si="624"/>
        <v>14.595385800000001</v>
      </c>
      <c r="AU29" s="80">
        <f t="shared" si="624"/>
        <v>14.595385800000001</v>
      </c>
      <c r="AV29" s="80">
        <f t="shared" si="624"/>
        <v>14.595385800000001</v>
      </c>
      <c r="AW29" s="80">
        <f t="shared" si="624"/>
        <v>14.595385800000001</v>
      </c>
      <c r="AX29" s="80">
        <f t="shared" si="624"/>
        <v>14.595385800000001</v>
      </c>
      <c r="AY29" s="80">
        <f t="shared" si="624"/>
        <v>14.595385800000001</v>
      </c>
      <c r="AZ29" s="80">
        <f t="shared" si="624"/>
        <v>14.595385800000001</v>
      </c>
      <c r="BA29" s="80">
        <f t="shared" si="624"/>
        <v>14.595385800000001</v>
      </c>
      <c r="BB29" s="80">
        <f t="shared" si="624"/>
        <v>14.595385800000001</v>
      </c>
      <c r="BC29" s="80">
        <f t="shared" si="624"/>
        <v>14.595385800000001</v>
      </c>
      <c r="BD29" s="80">
        <f t="shared" si="624"/>
        <v>14.595385800000001</v>
      </c>
      <c r="BE29" s="80">
        <f t="shared" si="624"/>
        <v>14.595385800000001</v>
      </c>
      <c r="BF29" s="80">
        <f t="shared" si="624"/>
        <v>14.595385800000001</v>
      </c>
      <c r="BG29" s="80">
        <f t="shared" si="624"/>
        <v>14.595385800000001</v>
      </c>
      <c r="BH29" s="80">
        <f t="shared" si="624"/>
        <v>14.595385800000001</v>
      </c>
      <c r="BI29" s="80">
        <f t="shared" si="624"/>
        <v>14.595385800000001</v>
      </c>
      <c r="BJ29" s="80">
        <f t="shared" si="624"/>
        <v>14.595385800000001</v>
      </c>
      <c r="BK29" s="80">
        <f t="shared" si="624"/>
        <v>14.595385800000001</v>
      </c>
      <c r="BL29" s="80">
        <f t="shared" si="624"/>
        <v>14.595385800000001</v>
      </c>
      <c r="BM29" s="80">
        <f t="shared" si="624"/>
        <v>14.595385800000001</v>
      </c>
      <c r="BN29" s="80">
        <f t="shared" ref="BN29:CS29" si="625">COFINS*BN35*BN9</f>
        <v>14.595385800000001</v>
      </c>
      <c r="BO29" s="80">
        <f t="shared" si="625"/>
        <v>14.595385800000001</v>
      </c>
      <c r="BP29" s="80">
        <f t="shared" si="625"/>
        <v>14.595385800000001</v>
      </c>
      <c r="BQ29" s="80">
        <f t="shared" si="625"/>
        <v>14.595385800000001</v>
      </c>
      <c r="BR29" s="80">
        <f t="shared" si="625"/>
        <v>14.595385800000001</v>
      </c>
      <c r="BS29" s="80">
        <f t="shared" si="625"/>
        <v>14.595385800000001</v>
      </c>
      <c r="BT29" s="80">
        <f t="shared" si="625"/>
        <v>14.595385800000001</v>
      </c>
      <c r="BU29" s="80">
        <f t="shared" si="625"/>
        <v>14.595385800000001</v>
      </c>
      <c r="BV29" s="80">
        <f t="shared" si="625"/>
        <v>14.595385800000001</v>
      </c>
      <c r="BW29" s="80">
        <f t="shared" si="625"/>
        <v>14.595385800000001</v>
      </c>
      <c r="BX29" s="80">
        <f t="shared" si="625"/>
        <v>14.595385800000001</v>
      </c>
      <c r="BY29" s="80">
        <f t="shared" si="625"/>
        <v>14.595385800000001</v>
      </c>
      <c r="BZ29" s="80">
        <f t="shared" si="625"/>
        <v>14.595385800000001</v>
      </c>
      <c r="CA29" s="80">
        <f t="shared" si="625"/>
        <v>14.595385800000001</v>
      </c>
      <c r="CB29" s="80">
        <f t="shared" si="625"/>
        <v>14.595385800000001</v>
      </c>
      <c r="CC29" s="80">
        <f t="shared" si="625"/>
        <v>14.595385800000001</v>
      </c>
      <c r="CD29" s="80">
        <f t="shared" si="625"/>
        <v>14.595385800000001</v>
      </c>
      <c r="CE29" s="80">
        <f t="shared" si="625"/>
        <v>14.595385800000001</v>
      </c>
      <c r="CF29" s="80">
        <f t="shared" si="625"/>
        <v>14.595385800000001</v>
      </c>
      <c r="CG29" s="80">
        <f t="shared" si="625"/>
        <v>14.595385800000001</v>
      </c>
      <c r="CH29" s="80">
        <f t="shared" si="625"/>
        <v>14.595385800000001</v>
      </c>
      <c r="CI29" s="80">
        <f t="shared" si="625"/>
        <v>14.595385800000001</v>
      </c>
      <c r="CJ29" s="80">
        <f t="shared" si="625"/>
        <v>14.595385800000001</v>
      </c>
      <c r="CK29" s="80">
        <f t="shared" si="625"/>
        <v>14.595385800000001</v>
      </c>
      <c r="CL29" s="80">
        <f t="shared" si="625"/>
        <v>14.595385800000001</v>
      </c>
      <c r="CM29" s="80">
        <f t="shared" si="625"/>
        <v>14.595385800000001</v>
      </c>
      <c r="CN29" s="80">
        <f t="shared" si="625"/>
        <v>14.595385800000001</v>
      </c>
      <c r="CO29" s="80">
        <f t="shared" si="625"/>
        <v>14.595385800000001</v>
      </c>
      <c r="CP29" s="80">
        <f t="shared" si="625"/>
        <v>14.595385800000001</v>
      </c>
      <c r="CQ29" s="80">
        <f t="shared" si="625"/>
        <v>14.595385800000001</v>
      </c>
      <c r="CR29" s="80">
        <f t="shared" si="625"/>
        <v>14.595385800000001</v>
      </c>
      <c r="CS29" s="80">
        <f t="shared" si="625"/>
        <v>14.595385800000001</v>
      </c>
      <c r="CT29" s="80">
        <f t="shared" ref="CT29:DQ29" si="626">COFINS*CT35*CT9</f>
        <v>14.595385800000001</v>
      </c>
      <c r="CU29" s="80">
        <f t="shared" si="626"/>
        <v>14.595385800000001</v>
      </c>
      <c r="CV29" s="80">
        <f t="shared" si="626"/>
        <v>14.595385800000001</v>
      </c>
      <c r="CW29" s="80">
        <f t="shared" si="626"/>
        <v>14.595385800000001</v>
      </c>
      <c r="CX29" s="80">
        <f t="shared" si="626"/>
        <v>14.595385800000001</v>
      </c>
      <c r="CY29" s="80">
        <f t="shared" si="626"/>
        <v>14.595385800000001</v>
      </c>
      <c r="CZ29" s="80">
        <f t="shared" si="626"/>
        <v>14.595385800000001</v>
      </c>
      <c r="DA29" s="80">
        <f t="shared" si="626"/>
        <v>14.595385800000001</v>
      </c>
      <c r="DB29" s="80">
        <f t="shared" si="626"/>
        <v>14.595385800000001</v>
      </c>
      <c r="DC29" s="80">
        <f t="shared" si="626"/>
        <v>14.595385800000001</v>
      </c>
      <c r="DD29" s="80">
        <f t="shared" si="626"/>
        <v>14.595385800000001</v>
      </c>
      <c r="DE29" s="80">
        <f t="shared" si="626"/>
        <v>14.595385800000001</v>
      </c>
      <c r="DF29" s="80">
        <f t="shared" si="626"/>
        <v>14.595385800000001</v>
      </c>
      <c r="DG29" s="80">
        <f t="shared" si="626"/>
        <v>14.595385800000001</v>
      </c>
      <c r="DH29" s="80">
        <f t="shared" si="626"/>
        <v>14.595385800000001</v>
      </c>
      <c r="DI29" s="80">
        <f t="shared" si="626"/>
        <v>14.595385800000001</v>
      </c>
      <c r="DJ29" s="80">
        <f t="shared" si="626"/>
        <v>14.595385800000001</v>
      </c>
      <c r="DK29" s="80">
        <f t="shared" si="626"/>
        <v>14.595385800000001</v>
      </c>
      <c r="DL29" s="80">
        <f t="shared" si="626"/>
        <v>14.595385800000001</v>
      </c>
      <c r="DM29" s="80">
        <f t="shared" si="626"/>
        <v>14.595385800000001</v>
      </c>
      <c r="DN29" s="80">
        <f t="shared" si="626"/>
        <v>14.595385800000001</v>
      </c>
      <c r="DO29" s="80">
        <f t="shared" si="626"/>
        <v>14.595385800000001</v>
      </c>
      <c r="DP29" s="80">
        <f t="shared" si="626"/>
        <v>14.595385800000001</v>
      </c>
      <c r="DQ29" s="80">
        <f t="shared" si="626"/>
        <v>14.595385800000001</v>
      </c>
      <c r="DR29" s="80">
        <f t="shared" ref="DR29:EC29" si="627">COFINS*DR35*DR9</f>
        <v>14.595385800000001</v>
      </c>
      <c r="DS29" s="80">
        <f t="shared" si="627"/>
        <v>14.595385800000001</v>
      </c>
      <c r="DT29" s="80">
        <f t="shared" si="627"/>
        <v>14.595385800000001</v>
      </c>
      <c r="DU29" s="80">
        <f t="shared" si="627"/>
        <v>14.595385800000001</v>
      </c>
      <c r="DV29" s="80">
        <f t="shared" si="627"/>
        <v>14.595385800000001</v>
      </c>
      <c r="DW29" s="80">
        <f t="shared" si="627"/>
        <v>14.595385800000001</v>
      </c>
      <c r="DX29" s="80">
        <f t="shared" si="627"/>
        <v>14.595385800000001</v>
      </c>
      <c r="DY29" s="80">
        <f t="shared" si="627"/>
        <v>14.595385800000001</v>
      </c>
      <c r="DZ29" s="80">
        <f t="shared" si="627"/>
        <v>14.595385800000001</v>
      </c>
      <c r="EA29" s="80">
        <f t="shared" si="627"/>
        <v>14.595385800000001</v>
      </c>
      <c r="EB29" s="80">
        <f t="shared" si="627"/>
        <v>14.595385800000001</v>
      </c>
      <c r="EC29" s="80">
        <f t="shared" si="627"/>
        <v>14.595385800000001</v>
      </c>
      <c r="ED29" s="80">
        <f t="shared" ref="ED29:FA29" si="628">COFINS*ED35*ED9</f>
        <v>14.595385800000001</v>
      </c>
      <c r="EE29" s="80">
        <f t="shared" si="628"/>
        <v>14.595385800000001</v>
      </c>
      <c r="EF29" s="80">
        <f t="shared" si="628"/>
        <v>14.595385800000001</v>
      </c>
      <c r="EG29" s="80">
        <f t="shared" si="628"/>
        <v>14.595385800000001</v>
      </c>
      <c r="EH29" s="80">
        <f t="shared" si="628"/>
        <v>14.595385800000001</v>
      </c>
      <c r="EI29" s="80">
        <f t="shared" si="628"/>
        <v>14.595385800000001</v>
      </c>
      <c r="EJ29" s="80">
        <f t="shared" si="628"/>
        <v>14.595385800000001</v>
      </c>
      <c r="EK29" s="80">
        <f t="shared" si="628"/>
        <v>14.595385800000001</v>
      </c>
      <c r="EL29" s="80">
        <f t="shared" si="628"/>
        <v>14.595385800000001</v>
      </c>
      <c r="EM29" s="80">
        <f t="shared" si="628"/>
        <v>14.595385800000001</v>
      </c>
      <c r="EN29" s="80">
        <f t="shared" si="628"/>
        <v>14.595385800000001</v>
      </c>
      <c r="EO29" s="80">
        <f t="shared" si="628"/>
        <v>14.595385800000001</v>
      </c>
      <c r="EP29" s="80">
        <f t="shared" si="628"/>
        <v>14.595385800000001</v>
      </c>
      <c r="EQ29" s="80">
        <f t="shared" si="628"/>
        <v>14.595385800000001</v>
      </c>
      <c r="ER29" s="80">
        <f t="shared" si="628"/>
        <v>14.595385800000001</v>
      </c>
      <c r="ES29" s="80">
        <f t="shared" si="628"/>
        <v>14.595385800000001</v>
      </c>
      <c r="ET29" s="80">
        <f t="shared" si="628"/>
        <v>14.595385800000001</v>
      </c>
      <c r="EU29" s="80">
        <f t="shared" si="628"/>
        <v>14.595385800000001</v>
      </c>
      <c r="EV29" s="80">
        <f t="shared" si="628"/>
        <v>14.595385800000001</v>
      </c>
      <c r="EW29" s="80">
        <f t="shared" si="628"/>
        <v>14.595385800000001</v>
      </c>
      <c r="EX29" s="80">
        <f t="shared" si="628"/>
        <v>14.595385800000001</v>
      </c>
      <c r="EY29" s="80">
        <f t="shared" si="628"/>
        <v>14.595385800000001</v>
      </c>
      <c r="EZ29" s="80">
        <f t="shared" si="628"/>
        <v>14.595385800000001</v>
      </c>
      <c r="FA29" s="80">
        <f t="shared" si="628"/>
        <v>14.595385800000001</v>
      </c>
      <c r="FB29" s="80">
        <f t="shared" ref="FB29:HM29" si="629">COFINS*FB35*FB9</f>
        <v>14.595385800000001</v>
      </c>
      <c r="FC29" s="80">
        <f t="shared" si="629"/>
        <v>14.595385800000001</v>
      </c>
      <c r="FD29" s="80">
        <f t="shared" si="629"/>
        <v>14.595385800000001</v>
      </c>
      <c r="FE29" s="80">
        <f t="shared" si="629"/>
        <v>14.595385800000001</v>
      </c>
      <c r="FF29" s="80">
        <f t="shared" si="629"/>
        <v>14.595385800000001</v>
      </c>
      <c r="FG29" s="80">
        <f t="shared" si="629"/>
        <v>14.595385800000001</v>
      </c>
      <c r="FH29" s="80">
        <f t="shared" si="629"/>
        <v>14.595385800000001</v>
      </c>
      <c r="FI29" s="80">
        <f t="shared" si="629"/>
        <v>14.595385800000001</v>
      </c>
      <c r="FJ29" s="80">
        <f t="shared" si="629"/>
        <v>14.595385800000001</v>
      </c>
      <c r="FK29" s="80">
        <f t="shared" si="629"/>
        <v>14.595385800000001</v>
      </c>
      <c r="FL29" s="80">
        <f t="shared" si="629"/>
        <v>14.595385800000001</v>
      </c>
      <c r="FM29" s="80">
        <f t="shared" si="629"/>
        <v>14.595385800000001</v>
      </c>
      <c r="FN29" s="80">
        <f t="shared" si="629"/>
        <v>14.595385800000001</v>
      </c>
      <c r="FO29" s="80">
        <f t="shared" si="629"/>
        <v>14.595385800000001</v>
      </c>
      <c r="FP29" s="80">
        <f t="shared" si="629"/>
        <v>14.595385800000001</v>
      </c>
      <c r="FQ29" s="80">
        <f t="shared" si="629"/>
        <v>14.595385800000001</v>
      </c>
      <c r="FR29" s="80">
        <f t="shared" si="629"/>
        <v>14.595385800000001</v>
      </c>
      <c r="FS29" s="80">
        <f t="shared" si="629"/>
        <v>14.595385800000001</v>
      </c>
      <c r="FT29" s="80">
        <f t="shared" si="629"/>
        <v>14.595385800000001</v>
      </c>
      <c r="FU29" s="80">
        <f t="shared" si="629"/>
        <v>14.595385800000001</v>
      </c>
      <c r="FV29" s="80">
        <f t="shared" si="629"/>
        <v>14.595385800000001</v>
      </c>
      <c r="FW29" s="80">
        <f t="shared" si="629"/>
        <v>14.595385800000001</v>
      </c>
      <c r="FX29" s="80">
        <f t="shared" si="629"/>
        <v>14.595385800000001</v>
      </c>
      <c r="FY29" s="80">
        <f t="shared" si="629"/>
        <v>14.595385800000001</v>
      </c>
      <c r="FZ29" s="80">
        <f t="shared" si="629"/>
        <v>14.595385800000001</v>
      </c>
      <c r="GA29" s="80">
        <f t="shared" si="629"/>
        <v>14.595385800000001</v>
      </c>
      <c r="GB29" s="80">
        <f t="shared" si="629"/>
        <v>14.595385800000001</v>
      </c>
      <c r="GC29" s="80">
        <f t="shared" si="629"/>
        <v>14.595385800000001</v>
      </c>
      <c r="GD29" s="80">
        <f t="shared" si="629"/>
        <v>14.595385800000001</v>
      </c>
      <c r="GE29" s="80">
        <f t="shared" si="629"/>
        <v>14.595385800000001</v>
      </c>
      <c r="GF29" s="80">
        <f t="shared" si="629"/>
        <v>14.595385800000001</v>
      </c>
      <c r="GG29" s="80">
        <f t="shared" si="629"/>
        <v>14.595385800000001</v>
      </c>
      <c r="GH29" s="80">
        <f t="shared" si="629"/>
        <v>14.595385800000001</v>
      </c>
      <c r="GI29" s="80">
        <f t="shared" si="629"/>
        <v>14.595385800000001</v>
      </c>
      <c r="GJ29" s="80">
        <f t="shared" si="629"/>
        <v>14.595385800000001</v>
      </c>
      <c r="GK29" s="80">
        <f t="shared" si="629"/>
        <v>14.595385800000001</v>
      </c>
      <c r="GL29" s="80">
        <f t="shared" si="629"/>
        <v>14.595385800000001</v>
      </c>
      <c r="GM29" s="80">
        <f t="shared" si="629"/>
        <v>14.595385800000001</v>
      </c>
      <c r="GN29" s="80">
        <f t="shared" si="629"/>
        <v>14.595385800000001</v>
      </c>
      <c r="GO29" s="80">
        <f t="shared" si="629"/>
        <v>14.595385800000001</v>
      </c>
      <c r="GP29" s="80">
        <f t="shared" si="629"/>
        <v>14.595385800000001</v>
      </c>
      <c r="GQ29" s="80">
        <f t="shared" si="629"/>
        <v>14.595385800000001</v>
      </c>
      <c r="GR29" s="80">
        <f t="shared" si="629"/>
        <v>14.595385800000001</v>
      </c>
      <c r="GS29" s="80">
        <f t="shared" si="629"/>
        <v>14.595385800000001</v>
      </c>
      <c r="GT29" s="80">
        <f t="shared" si="629"/>
        <v>14.595385800000001</v>
      </c>
      <c r="GU29" s="80">
        <f t="shared" si="629"/>
        <v>14.595385800000001</v>
      </c>
      <c r="GV29" s="80">
        <f t="shared" si="629"/>
        <v>14.595385800000001</v>
      </c>
      <c r="GW29" s="80">
        <f t="shared" si="629"/>
        <v>14.595385800000001</v>
      </c>
      <c r="GX29" s="80">
        <f t="shared" si="629"/>
        <v>14.595385800000001</v>
      </c>
      <c r="GY29" s="80">
        <f t="shared" si="629"/>
        <v>14.595385800000001</v>
      </c>
      <c r="GZ29" s="80">
        <f t="shared" si="629"/>
        <v>14.595385800000001</v>
      </c>
      <c r="HA29" s="80">
        <f t="shared" si="629"/>
        <v>14.595385800000001</v>
      </c>
      <c r="HB29" s="80">
        <f t="shared" si="629"/>
        <v>14.595385800000001</v>
      </c>
      <c r="HC29" s="80">
        <f t="shared" si="629"/>
        <v>14.595385800000001</v>
      </c>
      <c r="HD29" s="80">
        <f t="shared" si="629"/>
        <v>14.595385800000001</v>
      </c>
      <c r="HE29" s="80">
        <f t="shared" si="629"/>
        <v>14.595385800000001</v>
      </c>
      <c r="HF29" s="80">
        <f t="shared" si="629"/>
        <v>14.595385800000001</v>
      </c>
      <c r="HG29" s="80">
        <f t="shared" si="629"/>
        <v>14.595385800000001</v>
      </c>
      <c r="HH29" s="80">
        <f t="shared" si="629"/>
        <v>14.595385800000001</v>
      </c>
      <c r="HI29" s="80">
        <f t="shared" si="629"/>
        <v>14.595385800000001</v>
      </c>
      <c r="HJ29" s="80">
        <f t="shared" si="629"/>
        <v>14.595385800000001</v>
      </c>
      <c r="HK29" s="80">
        <f t="shared" si="629"/>
        <v>14.595385800000001</v>
      </c>
      <c r="HL29" s="80">
        <f t="shared" si="629"/>
        <v>14.595385800000001</v>
      </c>
      <c r="HM29" s="80">
        <f t="shared" si="629"/>
        <v>14.595385800000001</v>
      </c>
      <c r="HN29" s="80">
        <f t="shared" ref="HN29:JY29" si="630">COFINS*HN35*HN9</f>
        <v>14.595385800000001</v>
      </c>
      <c r="HO29" s="80">
        <f t="shared" si="630"/>
        <v>14.595385800000001</v>
      </c>
      <c r="HP29" s="80">
        <f t="shared" si="630"/>
        <v>14.595385800000001</v>
      </c>
      <c r="HQ29" s="80">
        <f t="shared" si="630"/>
        <v>14.595385800000001</v>
      </c>
      <c r="HR29" s="80">
        <f t="shared" si="630"/>
        <v>14.595385800000001</v>
      </c>
      <c r="HS29" s="80">
        <f t="shared" si="630"/>
        <v>14.595385800000001</v>
      </c>
      <c r="HT29" s="80">
        <f t="shared" si="630"/>
        <v>14.595385800000001</v>
      </c>
      <c r="HU29" s="80">
        <f t="shared" si="630"/>
        <v>14.595385800000001</v>
      </c>
      <c r="HV29" s="80">
        <f t="shared" si="630"/>
        <v>14.595385800000001</v>
      </c>
      <c r="HW29" s="80">
        <f t="shared" si="630"/>
        <v>14.595385800000001</v>
      </c>
      <c r="HX29" s="80">
        <f t="shared" si="630"/>
        <v>14.595385800000001</v>
      </c>
      <c r="HY29" s="80">
        <f t="shared" si="630"/>
        <v>14.595385800000001</v>
      </c>
      <c r="HZ29" s="80">
        <f t="shared" si="630"/>
        <v>14.595385800000001</v>
      </c>
      <c r="IA29" s="80">
        <f t="shared" si="630"/>
        <v>14.595385800000001</v>
      </c>
      <c r="IB29" s="80">
        <f t="shared" si="630"/>
        <v>14.595385800000001</v>
      </c>
      <c r="IC29" s="80">
        <f t="shared" si="630"/>
        <v>14.595385800000001</v>
      </c>
      <c r="ID29" s="80">
        <f t="shared" si="630"/>
        <v>14.595385800000001</v>
      </c>
      <c r="IE29" s="80">
        <f t="shared" si="630"/>
        <v>14.595385800000001</v>
      </c>
      <c r="IF29" s="80">
        <f t="shared" si="630"/>
        <v>14.595385800000001</v>
      </c>
      <c r="IG29" s="80">
        <f t="shared" si="630"/>
        <v>14.595385800000001</v>
      </c>
      <c r="IH29" s="80">
        <f t="shared" si="630"/>
        <v>14.595385800000001</v>
      </c>
      <c r="II29" s="80">
        <f t="shared" si="630"/>
        <v>14.595385800000001</v>
      </c>
      <c r="IJ29" s="80">
        <f t="shared" si="630"/>
        <v>14.595385800000001</v>
      </c>
      <c r="IK29" s="80">
        <f t="shared" si="630"/>
        <v>14.595385800000001</v>
      </c>
      <c r="IL29" s="80">
        <f t="shared" si="630"/>
        <v>14.595385800000001</v>
      </c>
      <c r="IM29" s="80">
        <f t="shared" si="630"/>
        <v>14.595385800000001</v>
      </c>
      <c r="IN29" s="80">
        <f t="shared" si="630"/>
        <v>14.595385800000001</v>
      </c>
      <c r="IO29" s="80">
        <f t="shared" si="630"/>
        <v>14.595385800000001</v>
      </c>
      <c r="IP29" s="80">
        <f t="shared" si="630"/>
        <v>14.595385800000001</v>
      </c>
      <c r="IQ29" s="80">
        <f t="shared" si="630"/>
        <v>14.595385800000001</v>
      </c>
      <c r="IR29" s="80">
        <f t="shared" si="630"/>
        <v>14.595385800000001</v>
      </c>
      <c r="IS29" s="80">
        <f t="shared" si="630"/>
        <v>14.595385800000001</v>
      </c>
      <c r="IT29" s="80">
        <f t="shared" si="630"/>
        <v>14.595385800000001</v>
      </c>
      <c r="IU29" s="80">
        <f t="shared" si="630"/>
        <v>14.595385800000001</v>
      </c>
      <c r="IV29" s="80">
        <f t="shared" si="630"/>
        <v>14.595385800000001</v>
      </c>
      <c r="IW29" s="80">
        <f t="shared" si="630"/>
        <v>14.595385800000001</v>
      </c>
      <c r="IX29" s="80">
        <f t="shared" si="630"/>
        <v>14.595385800000001</v>
      </c>
      <c r="IY29" s="80">
        <f t="shared" si="630"/>
        <v>14.595385800000001</v>
      </c>
      <c r="IZ29" s="80">
        <f t="shared" si="630"/>
        <v>14.595385800000001</v>
      </c>
      <c r="JA29" s="80">
        <f t="shared" si="630"/>
        <v>14.595385800000001</v>
      </c>
      <c r="JB29" s="80">
        <f t="shared" si="630"/>
        <v>14.595385800000001</v>
      </c>
      <c r="JC29" s="80">
        <f t="shared" si="630"/>
        <v>14.595385800000001</v>
      </c>
      <c r="JD29" s="80">
        <f t="shared" si="630"/>
        <v>14.595385800000001</v>
      </c>
      <c r="JE29" s="80">
        <f t="shared" si="630"/>
        <v>14.595385800000001</v>
      </c>
      <c r="JF29" s="80">
        <f t="shared" si="630"/>
        <v>14.595385800000001</v>
      </c>
      <c r="JG29" s="80">
        <f t="shared" si="630"/>
        <v>14.595385800000001</v>
      </c>
      <c r="JH29" s="80">
        <f t="shared" si="630"/>
        <v>14.595385800000001</v>
      </c>
      <c r="JI29" s="80">
        <f t="shared" si="630"/>
        <v>14.595385800000001</v>
      </c>
      <c r="JJ29" s="80">
        <f t="shared" si="630"/>
        <v>14.595385800000001</v>
      </c>
      <c r="JK29" s="80">
        <f t="shared" si="630"/>
        <v>14.595385800000001</v>
      </c>
      <c r="JL29" s="80">
        <f t="shared" si="630"/>
        <v>14.595385800000001</v>
      </c>
      <c r="JM29" s="80">
        <f t="shared" si="630"/>
        <v>14.595385800000001</v>
      </c>
      <c r="JN29" s="80">
        <f t="shared" si="630"/>
        <v>14.595385800000001</v>
      </c>
      <c r="JO29" s="80">
        <f t="shared" si="630"/>
        <v>14.595385800000001</v>
      </c>
      <c r="JP29" s="80">
        <f t="shared" si="630"/>
        <v>14.595385800000001</v>
      </c>
      <c r="JQ29" s="80">
        <f t="shared" si="630"/>
        <v>14.595385800000001</v>
      </c>
      <c r="JR29" s="80">
        <f t="shared" si="630"/>
        <v>14.595385800000001</v>
      </c>
      <c r="JS29" s="80">
        <f t="shared" si="630"/>
        <v>14.595385800000001</v>
      </c>
      <c r="JT29" s="80">
        <f t="shared" si="630"/>
        <v>14.595385800000001</v>
      </c>
      <c r="JU29" s="80">
        <f t="shared" si="630"/>
        <v>14.595385800000001</v>
      </c>
      <c r="JV29" s="80">
        <f t="shared" si="630"/>
        <v>14.595385800000001</v>
      </c>
      <c r="JW29" s="80">
        <f t="shared" si="630"/>
        <v>14.595385800000001</v>
      </c>
      <c r="JX29" s="80">
        <f t="shared" si="630"/>
        <v>14.595385800000001</v>
      </c>
      <c r="JY29" s="80">
        <f t="shared" si="630"/>
        <v>14.595385800000001</v>
      </c>
      <c r="JZ29" s="80">
        <f t="shared" ref="JZ29:KO29" si="631">COFINS*JZ35*JZ9</f>
        <v>14.595385800000001</v>
      </c>
      <c r="KA29" s="80">
        <f t="shared" si="631"/>
        <v>14.595385800000001</v>
      </c>
      <c r="KB29" s="80">
        <f t="shared" si="631"/>
        <v>14.595385800000001</v>
      </c>
      <c r="KC29" s="80">
        <f t="shared" si="631"/>
        <v>14.595385800000001</v>
      </c>
      <c r="KD29" s="80">
        <f t="shared" si="631"/>
        <v>14.595385800000001</v>
      </c>
      <c r="KE29" s="80">
        <f t="shared" si="631"/>
        <v>14.595385800000001</v>
      </c>
      <c r="KF29" s="80">
        <f t="shared" si="631"/>
        <v>14.595385800000001</v>
      </c>
      <c r="KG29" s="80">
        <f t="shared" si="631"/>
        <v>14.595385800000001</v>
      </c>
      <c r="KH29" s="80">
        <f t="shared" si="631"/>
        <v>14.595385800000001</v>
      </c>
      <c r="KI29" s="80">
        <f t="shared" si="631"/>
        <v>14.595385800000001</v>
      </c>
      <c r="KJ29" s="80">
        <f t="shared" si="631"/>
        <v>14.595385800000001</v>
      </c>
      <c r="KK29" s="80">
        <f t="shared" si="631"/>
        <v>14.595385800000001</v>
      </c>
      <c r="KL29" s="80">
        <f t="shared" si="631"/>
        <v>14.595385800000001</v>
      </c>
      <c r="KM29" s="80">
        <f t="shared" si="631"/>
        <v>14.595385800000001</v>
      </c>
      <c r="KN29" s="80">
        <f t="shared" si="631"/>
        <v>14.595385800000001</v>
      </c>
      <c r="KO29" s="80">
        <f t="shared" si="631"/>
        <v>14.595385800000001</v>
      </c>
    </row>
    <row r="31" spans="1:301" s="22" customFormat="1" x14ac:dyDescent="0.2">
      <c r="A31" s="34" t="s">
        <v>232</v>
      </c>
      <c r="B31" s="83">
        <f t="shared" ref="B31:AG31" si="632">B12-B24</f>
        <v>1018.4970797263643</v>
      </c>
      <c r="C31" s="83">
        <f t="shared" si="632"/>
        <v>1018.4970797263643</v>
      </c>
      <c r="D31" s="83">
        <f t="shared" si="632"/>
        <v>1018.4970797263643</v>
      </c>
      <c r="E31" s="83">
        <f t="shared" si="632"/>
        <v>1018.4970797263643</v>
      </c>
      <c r="F31" s="83">
        <f t="shared" si="632"/>
        <v>1018.4970797263643</v>
      </c>
      <c r="G31" s="83">
        <f t="shared" si="632"/>
        <v>1018.4970797263643</v>
      </c>
      <c r="H31" s="83">
        <f t="shared" si="632"/>
        <v>1018.4970797263643</v>
      </c>
      <c r="I31" s="83">
        <f t="shared" si="632"/>
        <v>1018.4970797263643</v>
      </c>
      <c r="J31" s="83">
        <f t="shared" si="632"/>
        <v>1018.4970797263643</v>
      </c>
      <c r="K31" s="83">
        <f t="shared" si="632"/>
        <v>1018.4970797263643</v>
      </c>
      <c r="L31" s="83">
        <f t="shared" si="632"/>
        <v>1018.4970797263643</v>
      </c>
      <c r="M31" s="83">
        <f t="shared" si="632"/>
        <v>1018.4970797263643</v>
      </c>
      <c r="N31" s="83">
        <f t="shared" si="632"/>
        <v>1018.4970797263643</v>
      </c>
      <c r="O31" s="83">
        <f t="shared" si="632"/>
        <v>1018.4970797263643</v>
      </c>
      <c r="P31" s="83">
        <f t="shared" si="632"/>
        <v>1018.4970797263643</v>
      </c>
      <c r="Q31" s="83">
        <f t="shared" si="632"/>
        <v>1018.4970797263643</v>
      </c>
      <c r="R31" s="83">
        <f t="shared" si="632"/>
        <v>1018.4970797263643</v>
      </c>
      <c r="S31" s="83">
        <f t="shared" si="632"/>
        <v>1018.4970797263643</v>
      </c>
      <c r="T31" s="83">
        <f t="shared" si="632"/>
        <v>1018.4970797263643</v>
      </c>
      <c r="U31" s="83">
        <f t="shared" si="632"/>
        <v>1018.4970797263643</v>
      </c>
      <c r="V31" s="83">
        <f t="shared" si="632"/>
        <v>1018.4970797263643</v>
      </c>
      <c r="W31" s="83">
        <f t="shared" si="632"/>
        <v>1018.4970797263643</v>
      </c>
      <c r="X31" s="83">
        <f t="shared" si="632"/>
        <v>1018.4970797263643</v>
      </c>
      <c r="Y31" s="83">
        <f t="shared" si="632"/>
        <v>1018.4970797263643</v>
      </c>
      <c r="Z31" s="83">
        <f t="shared" si="632"/>
        <v>1018.4970797263643</v>
      </c>
      <c r="AA31" s="83">
        <f t="shared" si="632"/>
        <v>1018.4970797263643</v>
      </c>
      <c r="AB31" s="83">
        <f t="shared" si="632"/>
        <v>1018.4970797263643</v>
      </c>
      <c r="AC31" s="83">
        <f t="shared" si="632"/>
        <v>1018.4970797263643</v>
      </c>
      <c r="AD31" s="83">
        <f t="shared" si="632"/>
        <v>1018.4970797263643</v>
      </c>
      <c r="AE31" s="83">
        <f t="shared" si="632"/>
        <v>1018.4970797263643</v>
      </c>
      <c r="AF31" s="83">
        <f t="shared" si="632"/>
        <v>1018.4970797263643</v>
      </c>
      <c r="AG31" s="83">
        <f t="shared" si="632"/>
        <v>1018.4970797263643</v>
      </c>
      <c r="AH31" s="83">
        <f t="shared" ref="AH31:BM31" si="633">AH12-AH24</f>
        <v>1018.4970797263643</v>
      </c>
      <c r="AI31" s="83">
        <f t="shared" si="633"/>
        <v>1018.4970797263643</v>
      </c>
      <c r="AJ31" s="83">
        <f t="shared" si="633"/>
        <v>1018.4970797263643</v>
      </c>
      <c r="AK31" s="83">
        <f t="shared" si="633"/>
        <v>1018.4970797263643</v>
      </c>
      <c r="AL31" s="83">
        <f t="shared" si="633"/>
        <v>1018.4970797263643</v>
      </c>
      <c r="AM31" s="83">
        <f t="shared" si="633"/>
        <v>1018.4970797263643</v>
      </c>
      <c r="AN31" s="83">
        <f t="shared" si="633"/>
        <v>1018.4970797263643</v>
      </c>
      <c r="AO31" s="83">
        <f t="shared" si="633"/>
        <v>1018.4970797263643</v>
      </c>
      <c r="AP31" s="83">
        <f t="shared" si="633"/>
        <v>1018.4970797263643</v>
      </c>
      <c r="AQ31" s="83">
        <f t="shared" si="633"/>
        <v>1018.4970797263643</v>
      </c>
      <c r="AR31" s="83">
        <f t="shared" si="633"/>
        <v>1018.4970797263643</v>
      </c>
      <c r="AS31" s="83">
        <f t="shared" si="633"/>
        <v>1018.4970797263643</v>
      </c>
      <c r="AT31" s="83">
        <f t="shared" si="633"/>
        <v>1018.4970797263643</v>
      </c>
      <c r="AU31" s="83">
        <f t="shared" si="633"/>
        <v>1018.4970797263643</v>
      </c>
      <c r="AV31" s="83">
        <f t="shared" si="633"/>
        <v>1018.4970797263643</v>
      </c>
      <c r="AW31" s="83">
        <f t="shared" si="633"/>
        <v>1018.4970797263643</v>
      </c>
      <c r="AX31" s="83">
        <f t="shared" si="633"/>
        <v>1018.4970797263643</v>
      </c>
      <c r="AY31" s="83">
        <f t="shared" si="633"/>
        <v>1018.4970797263643</v>
      </c>
      <c r="AZ31" s="83">
        <f t="shared" si="633"/>
        <v>1018.4970797263643</v>
      </c>
      <c r="BA31" s="83">
        <f t="shared" si="633"/>
        <v>1018.4970797263643</v>
      </c>
      <c r="BB31" s="83">
        <f t="shared" si="633"/>
        <v>1018.4970797263643</v>
      </c>
      <c r="BC31" s="83">
        <f t="shared" si="633"/>
        <v>1018.4970797263643</v>
      </c>
      <c r="BD31" s="83">
        <f t="shared" si="633"/>
        <v>1018.4970797263643</v>
      </c>
      <c r="BE31" s="83">
        <f t="shared" si="633"/>
        <v>1018.4970797263643</v>
      </c>
      <c r="BF31" s="83">
        <f t="shared" si="633"/>
        <v>1018.4970797263643</v>
      </c>
      <c r="BG31" s="83">
        <f t="shared" si="633"/>
        <v>1018.4970797263643</v>
      </c>
      <c r="BH31" s="83">
        <f t="shared" si="633"/>
        <v>1018.4970797263643</v>
      </c>
      <c r="BI31" s="83">
        <f t="shared" si="633"/>
        <v>1018.4970797263643</v>
      </c>
      <c r="BJ31" s="83">
        <f t="shared" si="633"/>
        <v>1018.4970797263643</v>
      </c>
      <c r="BK31" s="83">
        <f t="shared" si="633"/>
        <v>1018.4970797263643</v>
      </c>
      <c r="BL31" s="83">
        <f t="shared" si="633"/>
        <v>1018.4970797263643</v>
      </c>
      <c r="BM31" s="83">
        <f t="shared" si="633"/>
        <v>1018.4970797263643</v>
      </c>
      <c r="BN31" s="83">
        <f t="shared" ref="BN31:CS31" si="634">BN12-BN24</f>
        <v>1018.4970797263643</v>
      </c>
      <c r="BO31" s="83">
        <f t="shared" si="634"/>
        <v>1018.4970797263643</v>
      </c>
      <c r="BP31" s="83">
        <f t="shared" si="634"/>
        <v>1018.4970797263643</v>
      </c>
      <c r="BQ31" s="83">
        <f t="shared" si="634"/>
        <v>1018.4970797263643</v>
      </c>
      <c r="BR31" s="83">
        <f t="shared" si="634"/>
        <v>1018.4970797263643</v>
      </c>
      <c r="BS31" s="83">
        <f t="shared" si="634"/>
        <v>1018.4970797263643</v>
      </c>
      <c r="BT31" s="83">
        <f t="shared" si="634"/>
        <v>1018.4970797263643</v>
      </c>
      <c r="BU31" s="83">
        <f t="shared" si="634"/>
        <v>1018.4970797263643</v>
      </c>
      <c r="BV31" s="83">
        <f t="shared" si="634"/>
        <v>1018.4970797263643</v>
      </c>
      <c r="BW31" s="83">
        <f t="shared" si="634"/>
        <v>1018.4970797263643</v>
      </c>
      <c r="BX31" s="83">
        <f t="shared" si="634"/>
        <v>1018.4970797263643</v>
      </c>
      <c r="BY31" s="83">
        <f t="shared" si="634"/>
        <v>1018.4970797263643</v>
      </c>
      <c r="BZ31" s="83">
        <f t="shared" si="634"/>
        <v>1018.4970797263643</v>
      </c>
      <c r="CA31" s="83">
        <f t="shared" si="634"/>
        <v>1018.4970797263643</v>
      </c>
      <c r="CB31" s="83">
        <f t="shared" si="634"/>
        <v>1018.4970797263643</v>
      </c>
      <c r="CC31" s="83">
        <f t="shared" si="634"/>
        <v>1018.4970797263643</v>
      </c>
      <c r="CD31" s="83">
        <f t="shared" si="634"/>
        <v>1018.4970797263643</v>
      </c>
      <c r="CE31" s="83">
        <f t="shared" si="634"/>
        <v>1018.4970797263643</v>
      </c>
      <c r="CF31" s="83">
        <f t="shared" si="634"/>
        <v>1018.4970797263643</v>
      </c>
      <c r="CG31" s="83">
        <f t="shared" si="634"/>
        <v>1018.4970797263643</v>
      </c>
      <c r="CH31" s="83">
        <f t="shared" si="634"/>
        <v>1018.4970797263643</v>
      </c>
      <c r="CI31" s="83">
        <f t="shared" si="634"/>
        <v>1018.4970797263643</v>
      </c>
      <c r="CJ31" s="83">
        <f t="shared" si="634"/>
        <v>1018.4970797263643</v>
      </c>
      <c r="CK31" s="83">
        <f t="shared" si="634"/>
        <v>1018.4970797263643</v>
      </c>
      <c r="CL31" s="83">
        <f t="shared" si="634"/>
        <v>1018.4970797263643</v>
      </c>
      <c r="CM31" s="83">
        <f t="shared" si="634"/>
        <v>1018.4970797263643</v>
      </c>
      <c r="CN31" s="83">
        <f t="shared" si="634"/>
        <v>1018.4970797263643</v>
      </c>
      <c r="CO31" s="83">
        <f t="shared" si="634"/>
        <v>1018.4970797263643</v>
      </c>
      <c r="CP31" s="83">
        <f t="shared" si="634"/>
        <v>1018.4970797263643</v>
      </c>
      <c r="CQ31" s="83">
        <f t="shared" si="634"/>
        <v>1018.4970797263643</v>
      </c>
      <c r="CR31" s="83">
        <f t="shared" si="634"/>
        <v>1018.4970797263643</v>
      </c>
      <c r="CS31" s="83">
        <f t="shared" si="634"/>
        <v>1018.4970797263643</v>
      </c>
      <c r="CT31" s="83">
        <f t="shared" ref="CT31:DQ31" si="635">CT12-CT24</f>
        <v>1018.4970797263643</v>
      </c>
      <c r="CU31" s="83">
        <f t="shared" si="635"/>
        <v>1018.4970797263643</v>
      </c>
      <c r="CV31" s="83">
        <f t="shared" si="635"/>
        <v>1018.4970797263643</v>
      </c>
      <c r="CW31" s="83">
        <f t="shared" si="635"/>
        <v>1018.4970797263643</v>
      </c>
      <c r="CX31" s="83">
        <f t="shared" si="635"/>
        <v>1018.4970797263643</v>
      </c>
      <c r="CY31" s="83">
        <f t="shared" si="635"/>
        <v>1018.4970797263643</v>
      </c>
      <c r="CZ31" s="83">
        <f t="shared" si="635"/>
        <v>1018.4970797263643</v>
      </c>
      <c r="DA31" s="83">
        <f t="shared" si="635"/>
        <v>1018.4970797263643</v>
      </c>
      <c r="DB31" s="83">
        <f t="shared" si="635"/>
        <v>1018.4970797263643</v>
      </c>
      <c r="DC31" s="83">
        <f t="shared" si="635"/>
        <v>1018.4970797263643</v>
      </c>
      <c r="DD31" s="83">
        <f t="shared" si="635"/>
        <v>1018.4970797263643</v>
      </c>
      <c r="DE31" s="83">
        <f t="shared" si="635"/>
        <v>1018.4970797263643</v>
      </c>
      <c r="DF31" s="83">
        <f t="shared" si="635"/>
        <v>1018.4970797263643</v>
      </c>
      <c r="DG31" s="83">
        <f t="shared" si="635"/>
        <v>1018.4970797263643</v>
      </c>
      <c r="DH31" s="83">
        <f t="shared" si="635"/>
        <v>1018.4970797263643</v>
      </c>
      <c r="DI31" s="83">
        <f t="shared" si="635"/>
        <v>1018.4970797263643</v>
      </c>
      <c r="DJ31" s="83">
        <f t="shared" si="635"/>
        <v>1018.4970797263643</v>
      </c>
      <c r="DK31" s="83">
        <f t="shared" si="635"/>
        <v>1018.4970797263643</v>
      </c>
      <c r="DL31" s="83">
        <f t="shared" si="635"/>
        <v>1018.4970797263643</v>
      </c>
      <c r="DM31" s="83">
        <f t="shared" si="635"/>
        <v>1018.4970797263643</v>
      </c>
      <c r="DN31" s="83">
        <f t="shared" si="635"/>
        <v>1018.4970797263643</v>
      </c>
      <c r="DO31" s="83">
        <f t="shared" si="635"/>
        <v>1018.4970797263643</v>
      </c>
      <c r="DP31" s="83">
        <f t="shared" si="635"/>
        <v>1018.4970797263643</v>
      </c>
      <c r="DQ31" s="83">
        <f t="shared" si="635"/>
        <v>1018.4970797263643</v>
      </c>
      <c r="DR31" s="83">
        <f t="shared" ref="DR31:EC31" si="636">DR12-DR24</f>
        <v>1018.4970797263643</v>
      </c>
      <c r="DS31" s="83">
        <f t="shared" si="636"/>
        <v>1018.4970797263643</v>
      </c>
      <c r="DT31" s="83">
        <f t="shared" si="636"/>
        <v>1018.4970797263643</v>
      </c>
      <c r="DU31" s="83">
        <f t="shared" si="636"/>
        <v>1018.4970797263643</v>
      </c>
      <c r="DV31" s="83">
        <f t="shared" si="636"/>
        <v>1018.4970797263643</v>
      </c>
      <c r="DW31" s="83">
        <f t="shared" si="636"/>
        <v>1018.4970797263643</v>
      </c>
      <c r="DX31" s="83">
        <f t="shared" si="636"/>
        <v>1018.4970797263643</v>
      </c>
      <c r="DY31" s="83">
        <f t="shared" si="636"/>
        <v>1018.4970797263643</v>
      </c>
      <c r="DZ31" s="83">
        <f t="shared" si="636"/>
        <v>1018.4970797263643</v>
      </c>
      <c r="EA31" s="83">
        <f t="shared" si="636"/>
        <v>1018.4970797263643</v>
      </c>
      <c r="EB31" s="83">
        <f t="shared" si="636"/>
        <v>1018.4970797263643</v>
      </c>
      <c r="EC31" s="83">
        <f t="shared" si="636"/>
        <v>1018.4970797263643</v>
      </c>
      <c r="ED31" s="83">
        <f t="shared" ref="ED31:FA31" si="637">ED12-ED24</f>
        <v>1018.4970797263643</v>
      </c>
      <c r="EE31" s="83">
        <f t="shared" si="637"/>
        <v>1018.4970797263643</v>
      </c>
      <c r="EF31" s="83">
        <f t="shared" si="637"/>
        <v>1018.4970797263643</v>
      </c>
      <c r="EG31" s="83">
        <f t="shared" si="637"/>
        <v>1018.4970797263643</v>
      </c>
      <c r="EH31" s="83">
        <f t="shared" si="637"/>
        <v>1018.4970797263643</v>
      </c>
      <c r="EI31" s="83">
        <f t="shared" si="637"/>
        <v>1018.4970797263643</v>
      </c>
      <c r="EJ31" s="83">
        <f t="shared" si="637"/>
        <v>1018.4970797263643</v>
      </c>
      <c r="EK31" s="83">
        <f t="shared" si="637"/>
        <v>1018.4970797263643</v>
      </c>
      <c r="EL31" s="83">
        <f t="shared" si="637"/>
        <v>1018.4970797263643</v>
      </c>
      <c r="EM31" s="83">
        <f t="shared" si="637"/>
        <v>1018.4970797263643</v>
      </c>
      <c r="EN31" s="83">
        <f t="shared" si="637"/>
        <v>1018.4970797263643</v>
      </c>
      <c r="EO31" s="83">
        <f t="shared" si="637"/>
        <v>1018.4970797263643</v>
      </c>
      <c r="EP31" s="83">
        <f t="shared" si="637"/>
        <v>1018.4970797263643</v>
      </c>
      <c r="EQ31" s="83">
        <f t="shared" si="637"/>
        <v>1018.4970797263643</v>
      </c>
      <c r="ER31" s="83">
        <f t="shared" si="637"/>
        <v>1018.4970797263643</v>
      </c>
      <c r="ES31" s="83">
        <f t="shared" si="637"/>
        <v>1018.4970797263643</v>
      </c>
      <c r="ET31" s="83">
        <f t="shared" si="637"/>
        <v>1018.4970797263643</v>
      </c>
      <c r="EU31" s="83">
        <f t="shared" si="637"/>
        <v>1018.4970797263643</v>
      </c>
      <c r="EV31" s="83">
        <f t="shared" si="637"/>
        <v>1018.4970797263643</v>
      </c>
      <c r="EW31" s="83">
        <f t="shared" si="637"/>
        <v>1018.4970797263643</v>
      </c>
      <c r="EX31" s="83">
        <f t="shared" si="637"/>
        <v>1018.4970797263643</v>
      </c>
      <c r="EY31" s="83">
        <f t="shared" si="637"/>
        <v>1018.4970797263643</v>
      </c>
      <c r="EZ31" s="83">
        <f t="shared" si="637"/>
        <v>1018.4970797263643</v>
      </c>
      <c r="FA31" s="83">
        <f t="shared" si="637"/>
        <v>1018.4970797263643</v>
      </c>
      <c r="FB31" s="83">
        <f t="shared" ref="FB31:HM31" si="638">FB12-FB24</f>
        <v>1018.4970797263643</v>
      </c>
      <c r="FC31" s="83">
        <f t="shared" si="638"/>
        <v>1018.4970797263643</v>
      </c>
      <c r="FD31" s="83">
        <f t="shared" si="638"/>
        <v>1018.4970797263643</v>
      </c>
      <c r="FE31" s="83">
        <f t="shared" si="638"/>
        <v>1018.4970797263643</v>
      </c>
      <c r="FF31" s="83">
        <f t="shared" si="638"/>
        <v>1018.4970797263643</v>
      </c>
      <c r="FG31" s="83">
        <f t="shared" si="638"/>
        <v>1018.4970797263643</v>
      </c>
      <c r="FH31" s="83">
        <f t="shared" si="638"/>
        <v>1018.4970797263643</v>
      </c>
      <c r="FI31" s="83">
        <f t="shared" si="638"/>
        <v>1018.4970797263643</v>
      </c>
      <c r="FJ31" s="83">
        <f t="shared" si="638"/>
        <v>1018.4970797263643</v>
      </c>
      <c r="FK31" s="83">
        <f t="shared" si="638"/>
        <v>1018.4970797263643</v>
      </c>
      <c r="FL31" s="83">
        <f t="shared" si="638"/>
        <v>1018.4970797263643</v>
      </c>
      <c r="FM31" s="83">
        <f t="shared" si="638"/>
        <v>1018.4970797263643</v>
      </c>
      <c r="FN31" s="83">
        <f t="shared" si="638"/>
        <v>1018.4970797263643</v>
      </c>
      <c r="FO31" s="83">
        <f t="shared" si="638"/>
        <v>1018.4970797263643</v>
      </c>
      <c r="FP31" s="83">
        <f t="shared" si="638"/>
        <v>1018.4970797263643</v>
      </c>
      <c r="FQ31" s="83">
        <f t="shared" si="638"/>
        <v>1018.4970797263643</v>
      </c>
      <c r="FR31" s="83">
        <f t="shared" si="638"/>
        <v>1018.4970797263643</v>
      </c>
      <c r="FS31" s="83">
        <f t="shared" si="638"/>
        <v>1018.4970797263643</v>
      </c>
      <c r="FT31" s="83">
        <f t="shared" si="638"/>
        <v>1018.4970797263643</v>
      </c>
      <c r="FU31" s="83">
        <f t="shared" si="638"/>
        <v>1018.4970797263643</v>
      </c>
      <c r="FV31" s="83">
        <f t="shared" si="638"/>
        <v>1018.4970797263643</v>
      </c>
      <c r="FW31" s="83">
        <f t="shared" si="638"/>
        <v>1018.4970797263643</v>
      </c>
      <c r="FX31" s="83">
        <f t="shared" si="638"/>
        <v>1018.4970797263643</v>
      </c>
      <c r="FY31" s="83">
        <f t="shared" si="638"/>
        <v>1018.4970797263643</v>
      </c>
      <c r="FZ31" s="83">
        <f t="shared" si="638"/>
        <v>1018.4970797263643</v>
      </c>
      <c r="GA31" s="83">
        <f t="shared" si="638"/>
        <v>1018.4970797263643</v>
      </c>
      <c r="GB31" s="83">
        <f t="shared" si="638"/>
        <v>1018.4970797263643</v>
      </c>
      <c r="GC31" s="83">
        <f t="shared" si="638"/>
        <v>1018.4970797263643</v>
      </c>
      <c r="GD31" s="83">
        <f t="shared" si="638"/>
        <v>1018.4970797263643</v>
      </c>
      <c r="GE31" s="83">
        <f t="shared" si="638"/>
        <v>1018.4970797263643</v>
      </c>
      <c r="GF31" s="83">
        <f t="shared" si="638"/>
        <v>1018.4970797263643</v>
      </c>
      <c r="GG31" s="83">
        <f t="shared" si="638"/>
        <v>1018.4970797263643</v>
      </c>
      <c r="GH31" s="83">
        <f t="shared" si="638"/>
        <v>1018.4970797263643</v>
      </c>
      <c r="GI31" s="83">
        <f t="shared" si="638"/>
        <v>1018.4970797263643</v>
      </c>
      <c r="GJ31" s="83">
        <f t="shared" si="638"/>
        <v>1018.4970797263643</v>
      </c>
      <c r="GK31" s="83">
        <f t="shared" si="638"/>
        <v>1018.4970797263643</v>
      </c>
      <c r="GL31" s="83">
        <f t="shared" si="638"/>
        <v>1018.4970797263643</v>
      </c>
      <c r="GM31" s="83">
        <f t="shared" si="638"/>
        <v>1018.4970797263643</v>
      </c>
      <c r="GN31" s="83">
        <f t="shared" si="638"/>
        <v>1018.4970797263643</v>
      </c>
      <c r="GO31" s="83">
        <f t="shared" si="638"/>
        <v>1018.4970797263643</v>
      </c>
      <c r="GP31" s="83">
        <f t="shared" si="638"/>
        <v>1018.4970797263643</v>
      </c>
      <c r="GQ31" s="83">
        <f t="shared" si="638"/>
        <v>1018.4970797263643</v>
      </c>
      <c r="GR31" s="83">
        <f t="shared" si="638"/>
        <v>1018.4970797263643</v>
      </c>
      <c r="GS31" s="83">
        <f t="shared" si="638"/>
        <v>1018.4970797263643</v>
      </c>
      <c r="GT31" s="83">
        <f t="shared" si="638"/>
        <v>1018.4970797263643</v>
      </c>
      <c r="GU31" s="83">
        <f t="shared" si="638"/>
        <v>1018.4970797263643</v>
      </c>
      <c r="GV31" s="83">
        <f t="shared" si="638"/>
        <v>1018.4970797263643</v>
      </c>
      <c r="GW31" s="83">
        <f t="shared" si="638"/>
        <v>1018.4970797263643</v>
      </c>
      <c r="GX31" s="83">
        <f t="shared" si="638"/>
        <v>1018.4970797263643</v>
      </c>
      <c r="GY31" s="83">
        <f t="shared" si="638"/>
        <v>1018.4970797263643</v>
      </c>
      <c r="GZ31" s="83">
        <f t="shared" si="638"/>
        <v>1018.4970797263643</v>
      </c>
      <c r="HA31" s="83">
        <f t="shared" si="638"/>
        <v>1018.4970797263643</v>
      </c>
      <c r="HB31" s="83">
        <f t="shared" si="638"/>
        <v>1018.4970797263643</v>
      </c>
      <c r="HC31" s="83">
        <f t="shared" si="638"/>
        <v>1018.4970797263643</v>
      </c>
      <c r="HD31" s="83">
        <f t="shared" si="638"/>
        <v>1018.4970797263643</v>
      </c>
      <c r="HE31" s="83">
        <f t="shared" si="638"/>
        <v>1018.4970797263643</v>
      </c>
      <c r="HF31" s="83">
        <f t="shared" si="638"/>
        <v>1018.4970797263643</v>
      </c>
      <c r="HG31" s="83">
        <f t="shared" si="638"/>
        <v>1018.4970797263643</v>
      </c>
      <c r="HH31" s="83">
        <f t="shared" si="638"/>
        <v>1018.4970797263643</v>
      </c>
      <c r="HI31" s="83">
        <f t="shared" si="638"/>
        <v>1018.4970797263643</v>
      </c>
      <c r="HJ31" s="83">
        <f t="shared" si="638"/>
        <v>1018.4970797263643</v>
      </c>
      <c r="HK31" s="83">
        <f t="shared" si="638"/>
        <v>1018.4970797263643</v>
      </c>
      <c r="HL31" s="83">
        <f t="shared" si="638"/>
        <v>1018.4970797263643</v>
      </c>
      <c r="HM31" s="83">
        <f t="shared" si="638"/>
        <v>1018.4970797263643</v>
      </c>
      <c r="HN31" s="83">
        <f t="shared" ref="HN31:JY31" si="639">HN12-HN24</f>
        <v>1018.4970797263643</v>
      </c>
      <c r="HO31" s="83">
        <f t="shared" si="639"/>
        <v>1018.4970797263643</v>
      </c>
      <c r="HP31" s="83">
        <f t="shared" si="639"/>
        <v>1018.4970797263643</v>
      </c>
      <c r="HQ31" s="83">
        <f t="shared" si="639"/>
        <v>1018.4970797263643</v>
      </c>
      <c r="HR31" s="83">
        <f t="shared" si="639"/>
        <v>1018.4970797263643</v>
      </c>
      <c r="HS31" s="83">
        <f t="shared" si="639"/>
        <v>1018.4970797263643</v>
      </c>
      <c r="HT31" s="83">
        <f t="shared" si="639"/>
        <v>1018.4970797263643</v>
      </c>
      <c r="HU31" s="83">
        <f t="shared" si="639"/>
        <v>1018.4970797263643</v>
      </c>
      <c r="HV31" s="83">
        <f t="shared" si="639"/>
        <v>1018.4970797263643</v>
      </c>
      <c r="HW31" s="83">
        <f t="shared" si="639"/>
        <v>1018.4970797263643</v>
      </c>
      <c r="HX31" s="83">
        <f t="shared" si="639"/>
        <v>1018.4970797263643</v>
      </c>
      <c r="HY31" s="83">
        <f t="shared" si="639"/>
        <v>1018.4970797263643</v>
      </c>
      <c r="HZ31" s="83">
        <f t="shared" si="639"/>
        <v>1018.4970797263643</v>
      </c>
      <c r="IA31" s="83">
        <f t="shared" si="639"/>
        <v>1018.4970797263643</v>
      </c>
      <c r="IB31" s="83">
        <f t="shared" si="639"/>
        <v>1018.4970797263643</v>
      </c>
      <c r="IC31" s="83">
        <f t="shared" si="639"/>
        <v>1018.4970797263643</v>
      </c>
      <c r="ID31" s="83">
        <f t="shared" si="639"/>
        <v>1018.4970797263643</v>
      </c>
      <c r="IE31" s="83">
        <f t="shared" si="639"/>
        <v>1018.4970797263643</v>
      </c>
      <c r="IF31" s="83">
        <f t="shared" si="639"/>
        <v>1018.4970797263643</v>
      </c>
      <c r="IG31" s="83">
        <f t="shared" si="639"/>
        <v>1018.4970797263643</v>
      </c>
      <c r="IH31" s="83">
        <f t="shared" si="639"/>
        <v>1018.4970797263643</v>
      </c>
      <c r="II31" s="83">
        <f t="shared" si="639"/>
        <v>1018.4970797263643</v>
      </c>
      <c r="IJ31" s="83">
        <f t="shared" si="639"/>
        <v>1018.4970797263643</v>
      </c>
      <c r="IK31" s="83">
        <f t="shared" si="639"/>
        <v>1018.4970797263643</v>
      </c>
      <c r="IL31" s="83">
        <f t="shared" si="639"/>
        <v>1018.4970797263643</v>
      </c>
      <c r="IM31" s="83">
        <f t="shared" si="639"/>
        <v>1018.4970797263643</v>
      </c>
      <c r="IN31" s="83">
        <f t="shared" si="639"/>
        <v>1018.4970797263643</v>
      </c>
      <c r="IO31" s="83">
        <f t="shared" si="639"/>
        <v>1018.4970797263643</v>
      </c>
      <c r="IP31" s="83">
        <f t="shared" si="639"/>
        <v>1018.4970797263643</v>
      </c>
      <c r="IQ31" s="83">
        <f t="shared" si="639"/>
        <v>1018.4970797263643</v>
      </c>
      <c r="IR31" s="83">
        <f t="shared" si="639"/>
        <v>1018.4970797263643</v>
      </c>
      <c r="IS31" s="83">
        <f t="shared" si="639"/>
        <v>1018.4970797263643</v>
      </c>
      <c r="IT31" s="83">
        <f t="shared" si="639"/>
        <v>1018.4970797263643</v>
      </c>
      <c r="IU31" s="83">
        <f t="shared" si="639"/>
        <v>1018.4970797263643</v>
      </c>
      <c r="IV31" s="83">
        <f t="shared" si="639"/>
        <v>1018.4970797263643</v>
      </c>
      <c r="IW31" s="83">
        <f t="shared" si="639"/>
        <v>1018.4970797263643</v>
      </c>
      <c r="IX31" s="83">
        <f t="shared" si="639"/>
        <v>1018.4970797263643</v>
      </c>
      <c r="IY31" s="83">
        <f t="shared" si="639"/>
        <v>1018.4970797263643</v>
      </c>
      <c r="IZ31" s="83">
        <f t="shared" si="639"/>
        <v>1018.4970797263643</v>
      </c>
      <c r="JA31" s="83">
        <f t="shared" si="639"/>
        <v>1018.4970797263643</v>
      </c>
      <c r="JB31" s="83">
        <f t="shared" si="639"/>
        <v>1018.4970797263643</v>
      </c>
      <c r="JC31" s="83">
        <f t="shared" si="639"/>
        <v>1018.4970797263643</v>
      </c>
      <c r="JD31" s="83">
        <f t="shared" si="639"/>
        <v>1018.4970797263643</v>
      </c>
      <c r="JE31" s="83">
        <f t="shared" si="639"/>
        <v>1018.4970797263643</v>
      </c>
      <c r="JF31" s="83">
        <f t="shared" si="639"/>
        <v>1018.4970797263643</v>
      </c>
      <c r="JG31" s="83">
        <f t="shared" si="639"/>
        <v>1018.4970797263643</v>
      </c>
      <c r="JH31" s="83">
        <f t="shared" si="639"/>
        <v>1018.4970797263643</v>
      </c>
      <c r="JI31" s="83">
        <f t="shared" si="639"/>
        <v>1018.4970797263643</v>
      </c>
      <c r="JJ31" s="83">
        <f t="shared" si="639"/>
        <v>1018.4970797263643</v>
      </c>
      <c r="JK31" s="83">
        <f t="shared" si="639"/>
        <v>1018.4970797263643</v>
      </c>
      <c r="JL31" s="83">
        <f t="shared" si="639"/>
        <v>1018.4970797263643</v>
      </c>
      <c r="JM31" s="83">
        <f t="shared" si="639"/>
        <v>1018.4970797263643</v>
      </c>
      <c r="JN31" s="83">
        <f t="shared" si="639"/>
        <v>1018.4970797263643</v>
      </c>
      <c r="JO31" s="83">
        <f t="shared" si="639"/>
        <v>1018.4970797263643</v>
      </c>
      <c r="JP31" s="83">
        <f t="shared" si="639"/>
        <v>1018.4970797263643</v>
      </c>
      <c r="JQ31" s="83">
        <f t="shared" si="639"/>
        <v>1018.4970797263643</v>
      </c>
      <c r="JR31" s="83">
        <f t="shared" si="639"/>
        <v>1018.4970797263643</v>
      </c>
      <c r="JS31" s="83">
        <f t="shared" si="639"/>
        <v>1018.4970797263643</v>
      </c>
      <c r="JT31" s="83">
        <f t="shared" si="639"/>
        <v>1018.4970797263643</v>
      </c>
      <c r="JU31" s="83">
        <f t="shared" si="639"/>
        <v>1018.4970797263643</v>
      </c>
      <c r="JV31" s="83">
        <f t="shared" si="639"/>
        <v>1018.4970797263643</v>
      </c>
      <c r="JW31" s="83">
        <f t="shared" si="639"/>
        <v>1018.4970797263643</v>
      </c>
      <c r="JX31" s="83">
        <f t="shared" si="639"/>
        <v>1018.4970797263643</v>
      </c>
      <c r="JY31" s="83">
        <f t="shared" si="639"/>
        <v>1018.4970797263643</v>
      </c>
      <c r="JZ31" s="83">
        <f t="shared" ref="JZ31:KO31" si="640">JZ12-JZ24</f>
        <v>1018.4970797263643</v>
      </c>
      <c r="KA31" s="83">
        <f t="shared" si="640"/>
        <v>1018.4970797263643</v>
      </c>
      <c r="KB31" s="83">
        <f t="shared" si="640"/>
        <v>1018.4970797263643</v>
      </c>
      <c r="KC31" s="83">
        <f t="shared" si="640"/>
        <v>1018.4970797263643</v>
      </c>
      <c r="KD31" s="83">
        <f t="shared" si="640"/>
        <v>1018.4970797263643</v>
      </c>
      <c r="KE31" s="83">
        <f t="shared" si="640"/>
        <v>1018.4970797263643</v>
      </c>
      <c r="KF31" s="83">
        <f t="shared" si="640"/>
        <v>1018.4970797263643</v>
      </c>
      <c r="KG31" s="83">
        <f t="shared" si="640"/>
        <v>1018.4970797263643</v>
      </c>
      <c r="KH31" s="83">
        <f t="shared" si="640"/>
        <v>1018.4970797263643</v>
      </c>
      <c r="KI31" s="83">
        <f t="shared" si="640"/>
        <v>1018.4970797263643</v>
      </c>
      <c r="KJ31" s="83">
        <f t="shared" si="640"/>
        <v>1018.4970797263643</v>
      </c>
      <c r="KK31" s="83">
        <f t="shared" si="640"/>
        <v>1018.4970797263643</v>
      </c>
      <c r="KL31" s="83">
        <f t="shared" si="640"/>
        <v>1018.4970797263643</v>
      </c>
      <c r="KM31" s="83">
        <f t="shared" si="640"/>
        <v>1018.4970797263643</v>
      </c>
      <c r="KN31" s="83">
        <f t="shared" si="640"/>
        <v>1018.4970797263643</v>
      </c>
      <c r="KO31" s="83">
        <f t="shared" si="640"/>
        <v>1018.4970797263643</v>
      </c>
    </row>
    <row r="33" spans="1:301" s="22" customFormat="1" x14ac:dyDescent="0.2">
      <c r="A33" s="34" t="s">
        <v>233</v>
      </c>
      <c r="B33" s="83">
        <f t="shared" ref="B33:AG33" si="641">SUM(B34:B37)</f>
        <v>415.57728073202082</v>
      </c>
      <c r="C33" s="83">
        <f t="shared" si="641"/>
        <v>415.57728073202082</v>
      </c>
      <c r="D33" s="83">
        <f t="shared" si="641"/>
        <v>415.57728073202082</v>
      </c>
      <c r="E33" s="83">
        <f t="shared" si="641"/>
        <v>415.57728073202082</v>
      </c>
      <c r="F33" s="83">
        <f t="shared" si="641"/>
        <v>415.57728073202082</v>
      </c>
      <c r="G33" s="83">
        <f t="shared" si="641"/>
        <v>415.57728073202082</v>
      </c>
      <c r="H33" s="83">
        <f t="shared" si="641"/>
        <v>415.57728073202082</v>
      </c>
      <c r="I33" s="83">
        <f t="shared" si="641"/>
        <v>415.57728073202082</v>
      </c>
      <c r="J33" s="83">
        <f t="shared" si="641"/>
        <v>415.57728073202082</v>
      </c>
      <c r="K33" s="83">
        <f t="shared" si="641"/>
        <v>415.57728073202082</v>
      </c>
      <c r="L33" s="83">
        <f t="shared" si="641"/>
        <v>415.57728073202082</v>
      </c>
      <c r="M33" s="83">
        <f t="shared" si="641"/>
        <v>415.57728073202082</v>
      </c>
      <c r="N33" s="83">
        <f t="shared" si="641"/>
        <v>415.57728073202082</v>
      </c>
      <c r="O33" s="83">
        <f t="shared" si="641"/>
        <v>415.57728073202082</v>
      </c>
      <c r="P33" s="83">
        <f t="shared" si="641"/>
        <v>415.57728073202082</v>
      </c>
      <c r="Q33" s="83">
        <f t="shared" si="641"/>
        <v>415.57728073202082</v>
      </c>
      <c r="R33" s="83">
        <f t="shared" si="641"/>
        <v>415.57728073202082</v>
      </c>
      <c r="S33" s="83">
        <f t="shared" si="641"/>
        <v>415.57728073202082</v>
      </c>
      <c r="T33" s="83">
        <f t="shared" si="641"/>
        <v>415.57728073202082</v>
      </c>
      <c r="U33" s="83">
        <f t="shared" si="641"/>
        <v>415.57728073202082</v>
      </c>
      <c r="V33" s="83">
        <f t="shared" si="641"/>
        <v>415.57728073202082</v>
      </c>
      <c r="W33" s="83">
        <f t="shared" si="641"/>
        <v>415.57728073202082</v>
      </c>
      <c r="X33" s="83">
        <f t="shared" si="641"/>
        <v>415.57728073202082</v>
      </c>
      <c r="Y33" s="83">
        <f t="shared" si="641"/>
        <v>415.57728073202082</v>
      </c>
      <c r="Z33" s="83">
        <f t="shared" si="641"/>
        <v>415.57728073202082</v>
      </c>
      <c r="AA33" s="83">
        <f t="shared" si="641"/>
        <v>415.57728073202082</v>
      </c>
      <c r="AB33" s="83">
        <f t="shared" si="641"/>
        <v>415.57728073202082</v>
      </c>
      <c r="AC33" s="83">
        <f t="shared" si="641"/>
        <v>415.57728073202082</v>
      </c>
      <c r="AD33" s="83">
        <f t="shared" si="641"/>
        <v>415.57728073202082</v>
      </c>
      <c r="AE33" s="83">
        <f t="shared" si="641"/>
        <v>415.57728073202082</v>
      </c>
      <c r="AF33" s="83">
        <f t="shared" si="641"/>
        <v>415.57728073202082</v>
      </c>
      <c r="AG33" s="83">
        <f t="shared" si="641"/>
        <v>415.57728073202082</v>
      </c>
      <c r="AH33" s="83">
        <f t="shared" ref="AH33:BM33" si="642">SUM(AH34:AH37)</f>
        <v>415.57728073202082</v>
      </c>
      <c r="AI33" s="83">
        <f t="shared" si="642"/>
        <v>415.57728073202082</v>
      </c>
      <c r="AJ33" s="83">
        <f t="shared" si="642"/>
        <v>415.57728073202082</v>
      </c>
      <c r="AK33" s="83">
        <f t="shared" si="642"/>
        <v>415.57728073202082</v>
      </c>
      <c r="AL33" s="83">
        <f t="shared" si="642"/>
        <v>415.57728073202082</v>
      </c>
      <c r="AM33" s="83">
        <f t="shared" si="642"/>
        <v>415.57728073202082</v>
      </c>
      <c r="AN33" s="83">
        <f t="shared" si="642"/>
        <v>415.57728073202082</v>
      </c>
      <c r="AO33" s="83">
        <f t="shared" si="642"/>
        <v>415.57728073202082</v>
      </c>
      <c r="AP33" s="83">
        <f t="shared" si="642"/>
        <v>415.57728073202082</v>
      </c>
      <c r="AQ33" s="83">
        <f t="shared" si="642"/>
        <v>415.57728073202082</v>
      </c>
      <c r="AR33" s="83">
        <f t="shared" si="642"/>
        <v>415.57728073202082</v>
      </c>
      <c r="AS33" s="83">
        <f t="shared" si="642"/>
        <v>415.57728073202082</v>
      </c>
      <c r="AT33" s="83">
        <f t="shared" si="642"/>
        <v>415.57728073202082</v>
      </c>
      <c r="AU33" s="83">
        <f t="shared" si="642"/>
        <v>415.57728073202082</v>
      </c>
      <c r="AV33" s="83">
        <f t="shared" si="642"/>
        <v>415.57728073202082</v>
      </c>
      <c r="AW33" s="83">
        <f t="shared" si="642"/>
        <v>415.57728073202082</v>
      </c>
      <c r="AX33" s="83">
        <f t="shared" si="642"/>
        <v>415.57728073202082</v>
      </c>
      <c r="AY33" s="83">
        <f t="shared" si="642"/>
        <v>415.57728073202082</v>
      </c>
      <c r="AZ33" s="83">
        <f t="shared" si="642"/>
        <v>415.57728073202082</v>
      </c>
      <c r="BA33" s="83">
        <f t="shared" si="642"/>
        <v>415.57728073202082</v>
      </c>
      <c r="BB33" s="83">
        <f t="shared" si="642"/>
        <v>415.57728073202082</v>
      </c>
      <c r="BC33" s="83">
        <f t="shared" si="642"/>
        <v>415.57728073202082</v>
      </c>
      <c r="BD33" s="83">
        <f t="shared" si="642"/>
        <v>415.57728073202082</v>
      </c>
      <c r="BE33" s="83">
        <f t="shared" si="642"/>
        <v>415.57728073202082</v>
      </c>
      <c r="BF33" s="83">
        <f t="shared" si="642"/>
        <v>415.57728073202082</v>
      </c>
      <c r="BG33" s="83">
        <f t="shared" si="642"/>
        <v>415.57728073202082</v>
      </c>
      <c r="BH33" s="83">
        <f t="shared" si="642"/>
        <v>415.57728073202082</v>
      </c>
      <c r="BI33" s="83">
        <f t="shared" si="642"/>
        <v>415.57728073202082</v>
      </c>
      <c r="BJ33" s="83">
        <f t="shared" si="642"/>
        <v>415.57728073202082</v>
      </c>
      <c r="BK33" s="83">
        <f t="shared" si="642"/>
        <v>415.57728073202082</v>
      </c>
      <c r="BL33" s="83">
        <f t="shared" si="642"/>
        <v>415.57728073202082</v>
      </c>
      <c r="BM33" s="83">
        <f t="shared" si="642"/>
        <v>415.57728073202082</v>
      </c>
      <c r="BN33" s="83">
        <f t="shared" ref="BN33:CS33" si="643">SUM(BN34:BN37)</f>
        <v>415.57728073202082</v>
      </c>
      <c r="BO33" s="83">
        <f t="shared" si="643"/>
        <v>415.57728073202082</v>
      </c>
      <c r="BP33" s="83">
        <f t="shared" si="643"/>
        <v>415.57728073202082</v>
      </c>
      <c r="BQ33" s="83">
        <f t="shared" si="643"/>
        <v>415.57728073202082</v>
      </c>
      <c r="BR33" s="83">
        <f t="shared" si="643"/>
        <v>415.57728073202082</v>
      </c>
      <c r="BS33" s="83">
        <f t="shared" si="643"/>
        <v>415.57728073202082</v>
      </c>
      <c r="BT33" s="83">
        <f t="shared" si="643"/>
        <v>415.57728073202082</v>
      </c>
      <c r="BU33" s="83">
        <f t="shared" si="643"/>
        <v>415.57728073202082</v>
      </c>
      <c r="BV33" s="83">
        <f t="shared" si="643"/>
        <v>415.57728073202082</v>
      </c>
      <c r="BW33" s="83">
        <f t="shared" si="643"/>
        <v>415.57728073202082</v>
      </c>
      <c r="BX33" s="83">
        <f t="shared" si="643"/>
        <v>415.57728073202082</v>
      </c>
      <c r="BY33" s="83">
        <f t="shared" si="643"/>
        <v>415.57728073202082</v>
      </c>
      <c r="BZ33" s="83">
        <f t="shared" si="643"/>
        <v>415.57728073202082</v>
      </c>
      <c r="CA33" s="83">
        <f t="shared" si="643"/>
        <v>415.57728073202082</v>
      </c>
      <c r="CB33" s="83">
        <f t="shared" si="643"/>
        <v>415.57728073202082</v>
      </c>
      <c r="CC33" s="83">
        <f t="shared" si="643"/>
        <v>415.57728073202082</v>
      </c>
      <c r="CD33" s="83">
        <f t="shared" si="643"/>
        <v>415.57728073202082</v>
      </c>
      <c r="CE33" s="83">
        <f t="shared" si="643"/>
        <v>415.57728073202082</v>
      </c>
      <c r="CF33" s="83">
        <f t="shared" si="643"/>
        <v>415.57728073202082</v>
      </c>
      <c r="CG33" s="83">
        <f t="shared" si="643"/>
        <v>415.57728073202082</v>
      </c>
      <c r="CH33" s="83">
        <f t="shared" si="643"/>
        <v>415.57728073202082</v>
      </c>
      <c r="CI33" s="83">
        <f t="shared" si="643"/>
        <v>415.57728073202082</v>
      </c>
      <c r="CJ33" s="83">
        <f t="shared" si="643"/>
        <v>415.57728073202082</v>
      </c>
      <c r="CK33" s="83">
        <f t="shared" si="643"/>
        <v>415.57728073202082</v>
      </c>
      <c r="CL33" s="83">
        <f t="shared" si="643"/>
        <v>415.57728073202082</v>
      </c>
      <c r="CM33" s="83">
        <f t="shared" si="643"/>
        <v>415.57728073202082</v>
      </c>
      <c r="CN33" s="83">
        <f t="shared" si="643"/>
        <v>415.57728073202082</v>
      </c>
      <c r="CO33" s="83">
        <f t="shared" si="643"/>
        <v>415.57728073202082</v>
      </c>
      <c r="CP33" s="83">
        <f t="shared" si="643"/>
        <v>415.57728073202082</v>
      </c>
      <c r="CQ33" s="83">
        <f t="shared" si="643"/>
        <v>415.57728073202082</v>
      </c>
      <c r="CR33" s="83">
        <f t="shared" si="643"/>
        <v>415.57728073202082</v>
      </c>
      <c r="CS33" s="83">
        <f t="shared" si="643"/>
        <v>415.57728073202082</v>
      </c>
      <c r="CT33" s="83">
        <f t="shared" ref="CT33:DQ33" si="644">SUM(CT34:CT37)</f>
        <v>415.57728073202082</v>
      </c>
      <c r="CU33" s="83">
        <f t="shared" si="644"/>
        <v>415.57728073202082</v>
      </c>
      <c r="CV33" s="83">
        <f t="shared" si="644"/>
        <v>415.57728073202082</v>
      </c>
      <c r="CW33" s="83">
        <f t="shared" si="644"/>
        <v>415.57728073202082</v>
      </c>
      <c r="CX33" s="83">
        <f t="shared" si="644"/>
        <v>415.57728073202082</v>
      </c>
      <c r="CY33" s="83">
        <f t="shared" si="644"/>
        <v>415.57728073202082</v>
      </c>
      <c r="CZ33" s="83">
        <f t="shared" si="644"/>
        <v>415.57728073202082</v>
      </c>
      <c r="DA33" s="83">
        <f t="shared" si="644"/>
        <v>415.57728073202082</v>
      </c>
      <c r="DB33" s="83">
        <f t="shared" si="644"/>
        <v>415.57728073202082</v>
      </c>
      <c r="DC33" s="83">
        <f t="shared" si="644"/>
        <v>415.57728073202082</v>
      </c>
      <c r="DD33" s="83">
        <f t="shared" si="644"/>
        <v>415.57728073202082</v>
      </c>
      <c r="DE33" s="83">
        <f t="shared" si="644"/>
        <v>415.57728073202082</v>
      </c>
      <c r="DF33" s="83">
        <f t="shared" si="644"/>
        <v>415.57728073202082</v>
      </c>
      <c r="DG33" s="83">
        <f t="shared" si="644"/>
        <v>415.57728073202082</v>
      </c>
      <c r="DH33" s="83">
        <f t="shared" si="644"/>
        <v>415.57728073202082</v>
      </c>
      <c r="DI33" s="83">
        <f t="shared" si="644"/>
        <v>415.57728073202082</v>
      </c>
      <c r="DJ33" s="83">
        <f t="shared" si="644"/>
        <v>415.57728073202082</v>
      </c>
      <c r="DK33" s="83">
        <f t="shared" si="644"/>
        <v>415.57728073202082</v>
      </c>
      <c r="DL33" s="83">
        <f t="shared" si="644"/>
        <v>415.57728073202082</v>
      </c>
      <c r="DM33" s="83">
        <f t="shared" si="644"/>
        <v>415.57728073202082</v>
      </c>
      <c r="DN33" s="83">
        <f t="shared" si="644"/>
        <v>415.57728073202082</v>
      </c>
      <c r="DO33" s="83">
        <f t="shared" si="644"/>
        <v>415.57728073202082</v>
      </c>
      <c r="DP33" s="83">
        <f t="shared" si="644"/>
        <v>415.57728073202082</v>
      </c>
      <c r="DQ33" s="83">
        <f t="shared" si="644"/>
        <v>415.57728073202082</v>
      </c>
      <c r="DR33" s="83">
        <f t="shared" ref="DR33:EC33" si="645">SUM(DR34:DR37)</f>
        <v>415.57728073202082</v>
      </c>
      <c r="DS33" s="83">
        <f t="shared" si="645"/>
        <v>415.57728073202082</v>
      </c>
      <c r="DT33" s="83">
        <f t="shared" si="645"/>
        <v>415.57728073202082</v>
      </c>
      <c r="DU33" s="83">
        <f t="shared" si="645"/>
        <v>415.57728073202082</v>
      </c>
      <c r="DV33" s="83">
        <f t="shared" si="645"/>
        <v>415.57728073202082</v>
      </c>
      <c r="DW33" s="83">
        <f t="shared" si="645"/>
        <v>415.57728073202082</v>
      </c>
      <c r="DX33" s="83">
        <f t="shared" si="645"/>
        <v>415.57728073202082</v>
      </c>
      <c r="DY33" s="83">
        <f t="shared" si="645"/>
        <v>415.57728073202082</v>
      </c>
      <c r="DZ33" s="83">
        <f t="shared" si="645"/>
        <v>415.57728073202082</v>
      </c>
      <c r="EA33" s="83">
        <f t="shared" si="645"/>
        <v>415.57728073202082</v>
      </c>
      <c r="EB33" s="83">
        <f t="shared" si="645"/>
        <v>415.57728073202082</v>
      </c>
      <c r="EC33" s="83">
        <f t="shared" si="645"/>
        <v>415.57728073202082</v>
      </c>
      <c r="ED33" s="83">
        <f t="shared" ref="ED33:FA33" si="646">SUM(ED34:ED37)</f>
        <v>415.57728073202082</v>
      </c>
      <c r="EE33" s="83">
        <f t="shared" si="646"/>
        <v>415.57728073202082</v>
      </c>
      <c r="EF33" s="83">
        <f t="shared" si="646"/>
        <v>415.57728073202082</v>
      </c>
      <c r="EG33" s="83">
        <f t="shared" si="646"/>
        <v>415.57728073202082</v>
      </c>
      <c r="EH33" s="83">
        <f t="shared" si="646"/>
        <v>415.57728073202082</v>
      </c>
      <c r="EI33" s="83">
        <f t="shared" si="646"/>
        <v>415.57728073202082</v>
      </c>
      <c r="EJ33" s="83">
        <f t="shared" si="646"/>
        <v>415.57728073202082</v>
      </c>
      <c r="EK33" s="83">
        <f t="shared" si="646"/>
        <v>415.57728073202082</v>
      </c>
      <c r="EL33" s="83">
        <f t="shared" si="646"/>
        <v>415.57728073202082</v>
      </c>
      <c r="EM33" s="83">
        <f t="shared" si="646"/>
        <v>415.57728073202082</v>
      </c>
      <c r="EN33" s="83">
        <f t="shared" si="646"/>
        <v>415.57728073202082</v>
      </c>
      <c r="EO33" s="83">
        <f t="shared" si="646"/>
        <v>415.57728073202082</v>
      </c>
      <c r="EP33" s="83">
        <f t="shared" si="646"/>
        <v>415.57728073202082</v>
      </c>
      <c r="EQ33" s="83">
        <f t="shared" si="646"/>
        <v>415.57728073202082</v>
      </c>
      <c r="ER33" s="83">
        <f t="shared" si="646"/>
        <v>415.57728073202082</v>
      </c>
      <c r="ES33" s="83">
        <f t="shared" si="646"/>
        <v>415.57728073202082</v>
      </c>
      <c r="ET33" s="83">
        <f t="shared" si="646"/>
        <v>415.57728073202082</v>
      </c>
      <c r="EU33" s="83">
        <f t="shared" si="646"/>
        <v>415.57728073202082</v>
      </c>
      <c r="EV33" s="83">
        <f t="shared" si="646"/>
        <v>415.57728073202082</v>
      </c>
      <c r="EW33" s="83">
        <f t="shared" si="646"/>
        <v>415.57728073202082</v>
      </c>
      <c r="EX33" s="83">
        <f t="shared" si="646"/>
        <v>415.57728073202082</v>
      </c>
      <c r="EY33" s="83">
        <f t="shared" si="646"/>
        <v>415.57728073202082</v>
      </c>
      <c r="EZ33" s="83">
        <f t="shared" si="646"/>
        <v>415.57728073202082</v>
      </c>
      <c r="FA33" s="83">
        <f t="shared" si="646"/>
        <v>415.57728073202082</v>
      </c>
      <c r="FB33" s="83">
        <f t="shared" ref="FB33:HM33" si="647">SUM(FB34:FB37)</f>
        <v>415.57728073202082</v>
      </c>
      <c r="FC33" s="83">
        <f t="shared" si="647"/>
        <v>415.57728073202082</v>
      </c>
      <c r="FD33" s="83">
        <f t="shared" si="647"/>
        <v>415.57728073202082</v>
      </c>
      <c r="FE33" s="83">
        <f t="shared" si="647"/>
        <v>415.57728073202082</v>
      </c>
      <c r="FF33" s="83">
        <f t="shared" si="647"/>
        <v>415.57728073202082</v>
      </c>
      <c r="FG33" s="83">
        <f t="shared" si="647"/>
        <v>415.57728073202082</v>
      </c>
      <c r="FH33" s="83">
        <f t="shared" si="647"/>
        <v>415.57728073202082</v>
      </c>
      <c r="FI33" s="83">
        <f t="shared" si="647"/>
        <v>415.57728073202082</v>
      </c>
      <c r="FJ33" s="83">
        <f t="shared" si="647"/>
        <v>415.57728073202082</v>
      </c>
      <c r="FK33" s="83">
        <f t="shared" si="647"/>
        <v>415.57728073202082</v>
      </c>
      <c r="FL33" s="83">
        <f t="shared" si="647"/>
        <v>415.57728073202082</v>
      </c>
      <c r="FM33" s="83">
        <f t="shared" si="647"/>
        <v>415.57728073202082</v>
      </c>
      <c r="FN33" s="83">
        <f t="shared" si="647"/>
        <v>415.57728073202082</v>
      </c>
      <c r="FO33" s="83">
        <f t="shared" si="647"/>
        <v>415.57728073202082</v>
      </c>
      <c r="FP33" s="83">
        <f t="shared" si="647"/>
        <v>415.57728073202082</v>
      </c>
      <c r="FQ33" s="83">
        <f t="shared" si="647"/>
        <v>415.57728073202082</v>
      </c>
      <c r="FR33" s="83">
        <f t="shared" si="647"/>
        <v>415.57728073202082</v>
      </c>
      <c r="FS33" s="83">
        <f t="shared" si="647"/>
        <v>415.57728073202082</v>
      </c>
      <c r="FT33" s="83">
        <f t="shared" si="647"/>
        <v>415.57728073202082</v>
      </c>
      <c r="FU33" s="83">
        <f t="shared" si="647"/>
        <v>415.57728073202082</v>
      </c>
      <c r="FV33" s="83">
        <f t="shared" si="647"/>
        <v>415.57728073202082</v>
      </c>
      <c r="FW33" s="83">
        <f t="shared" si="647"/>
        <v>415.57728073202082</v>
      </c>
      <c r="FX33" s="83">
        <f t="shared" si="647"/>
        <v>415.57728073202082</v>
      </c>
      <c r="FY33" s="83">
        <f t="shared" si="647"/>
        <v>415.57728073202082</v>
      </c>
      <c r="FZ33" s="83">
        <f t="shared" si="647"/>
        <v>415.57728073202082</v>
      </c>
      <c r="GA33" s="83">
        <f t="shared" si="647"/>
        <v>415.57728073202082</v>
      </c>
      <c r="GB33" s="83">
        <f t="shared" si="647"/>
        <v>415.57728073202082</v>
      </c>
      <c r="GC33" s="83">
        <f t="shared" si="647"/>
        <v>415.57728073202082</v>
      </c>
      <c r="GD33" s="83">
        <f t="shared" si="647"/>
        <v>415.57728073202082</v>
      </c>
      <c r="GE33" s="83">
        <f t="shared" si="647"/>
        <v>415.57728073202082</v>
      </c>
      <c r="GF33" s="83">
        <f t="shared" si="647"/>
        <v>415.57728073202082</v>
      </c>
      <c r="GG33" s="83">
        <f t="shared" si="647"/>
        <v>415.57728073202082</v>
      </c>
      <c r="GH33" s="83">
        <f t="shared" si="647"/>
        <v>415.57728073202082</v>
      </c>
      <c r="GI33" s="83">
        <f t="shared" si="647"/>
        <v>415.57728073202082</v>
      </c>
      <c r="GJ33" s="83">
        <f t="shared" si="647"/>
        <v>415.57728073202082</v>
      </c>
      <c r="GK33" s="83">
        <f t="shared" si="647"/>
        <v>415.57728073202082</v>
      </c>
      <c r="GL33" s="83">
        <f t="shared" si="647"/>
        <v>415.57728073202082</v>
      </c>
      <c r="GM33" s="83">
        <f t="shared" si="647"/>
        <v>415.57728073202082</v>
      </c>
      <c r="GN33" s="83">
        <f t="shared" si="647"/>
        <v>415.57728073202082</v>
      </c>
      <c r="GO33" s="83">
        <f t="shared" si="647"/>
        <v>415.57728073202082</v>
      </c>
      <c r="GP33" s="83">
        <f t="shared" si="647"/>
        <v>415.57728073202082</v>
      </c>
      <c r="GQ33" s="83">
        <f t="shared" si="647"/>
        <v>415.57728073202082</v>
      </c>
      <c r="GR33" s="83">
        <f t="shared" si="647"/>
        <v>415.57728073202082</v>
      </c>
      <c r="GS33" s="83">
        <f t="shared" si="647"/>
        <v>415.57728073202082</v>
      </c>
      <c r="GT33" s="83">
        <f t="shared" si="647"/>
        <v>415.57728073202082</v>
      </c>
      <c r="GU33" s="83">
        <f t="shared" si="647"/>
        <v>415.57728073202082</v>
      </c>
      <c r="GV33" s="83">
        <f t="shared" si="647"/>
        <v>415.57728073202082</v>
      </c>
      <c r="GW33" s="83">
        <f t="shared" si="647"/>
        <v>415.57728073202082</v>
      </c>
      <c r="GX33" s="83">
        <f t="shared" si="647"/>
        <v>415.57728073202082</v>
      </c>
      <c r="GY33" s="83">
        <f t="shared" si="647"/>
        <v>415.57728073202082</v>
      </c>
      <c r="GZ33" s="83">
        <f t="shared" si="647"/>
        <v>415.57728073202082</v>
      </c>
      <c r="HA33" s="83">
        <f t="shared" si="647"/>
        <v>415.57728073202082</v>
      </c>
      <c r="HB33" s="83">
        <f t="shared" si="647"/>
        <v>415.57728073202082</v>
      </c>
      <c r="HC33" s="83">
        <f t="shared" si="647"/>
        <v>415.57728073202082</v>
      </c>
      <c r="HD33" s="83">
        <f t="shared" si="647"/>
        <v>415.57728073202082</v>
      </c>
      <c r="HE33" s="83">
        <f t="shared" si="647"/>
        <v>415.57728073202082</v>
      </c>
      <c r="HF33" s="83">
        <f t="shared" si="647"/>
        <v>415.57728073202082</v>
      </c>
      <c r="HG33" s="83">
        <f t="shared" si="647"/>
        <v>415.57728073202082</v>
      </c>
      <c r="HH33" s="83">
        <f t="shared" si="647"/>
        <v>415.57728073202082</v>
      </c>
      <c r="HI33" s="83">
        <f t="shared" si="647"/>
        <v>415.57728073202082</v>
      </c>
      <c r="HJ33" s="83">
        <f t="shared" si="647"/>
        <v>415.57728073202082</v>
      </c>
      <c r="HK33" s="83">
        <f t="shared" si="647"/>
        <v>415.57728073202082</v>
      </c>
      <c r="HL33" s="83">
        <f t="shared" si="647"/>
        <v>415.57728073202082</v>
      </c>
      <c r="HM33" s="83">
        <f t="shared" si="647"/>
        <v>415.57728073202082</v>
      </c>
      <c r="HN33" s="83">
        <f t="shared" ref="HN33:JY33" si="648">SUM(HN34:HN37)</f>
        <v>415.57728073202082</v>
      </c>
      <c r="HO33" s="83">
        <f t="shared" si="648"/>
        <v>415.57728073202082</v>
      </c>
      <c r="HP33" s="83">
        <f t="shared" si="648"/>
        <v>415.57728073202082</v>
      </c>
      <c r="HQ33" s="83">
        <f t="shared" si="648"/>
        <v>415.57728073202082</v>
      </c>
      <c r="HR33" s="83">
        <f t="shared" si="648"/>
        <v>415.57728073202082</v>
      </c>
      <c r="HS33" s="83">
        <f t="shared" si="648"/>
        <v>415.57728073202082</v>
      </c>
      <c r="HT33" s="83">
        <f t="shared" si="648"/>
        <v>415.57728073202082</v>
      </c>
      <c r="HU33" s="83">
        <f t="shared" si="648"/>
        <v>415.57728073202082</v>
      </c>
      <c r="HV33" s="83">
        <f t="shared" si="648"/>
        <v>415.57728073202082</v>
      </c>
      <c r="HW33" s="83">
        <f t="shared" si="648"/>
        <v>415.57728073202082</v>
      </c>
      <c r="HX33" s="83">
        <f t="shared" si="648"/>
        <v>415.57728073202082</v>
      </c>
      <c r="HY33" s="83">
        <f t="shared" si="648"/>
        <v>415.57728073202082</v>
      </c>
      <c r="HZ33" s="83">
        <f t="shared" si="648"/>
        <v>415.57728073202082</v>
      </c>
      <c r="IA33" s="83">
        <f t="shared" si="648"/>
        <v>415.57728073202082</v>
      </c>
      <c r="IB33" s="83">
        <f t="shared" si="648"/>
        <v>415.57728073202082</v>
      </c>
      <c r="IC33" s="83">
        <f t="shared" si="648"/>
        <v>415.57728073202082</v>
      </c>
      <c r="ID33" s="83">
        <f t="shared" si="648"/>
        <v>415.57728073202082</v>
      </c>
      <c r="IE33" s="83">
        <f t="shared" si="648"/>
        <v>415.57728073202082</v>
      </c>
      <c r="IF33" s="83">
        <f t="shared" si="648"/>
        <v>415.57728073202082</v>
      </c>
      <c r="IG33" s="83">
        <f t="shared" si="648"/>
        <v>415.57728073202082</v>
      </c>
      <c r="IH33" s="83">
        <f t="shared" si="648"/>
        <v>415.57728073202082</v>
      </c>
      <c r="II33" s="83">
        <f t="shared" si="648"/>
        <v>415.57728073202082</v>
      </c>
      <c r="IJ33" s="83">
        <f t="shared" si="648"/>
        <v>415.57728073202082</v>
      </c>
      <c r="IK33" s="83">
        <f t="shared" si="648"/>
        <v>415.57728073202082</v>
      </c>
      <c r="IL33" s="83">
        <f t="shared" si="648"/>
        <v>415.57728073202082</v>
      </c>
      <c r="IM33" s="83">
        <f t="shared" si="648"/>
        <v>415.57728073202082</v>
      </c>
      <c r="IN33" s="83">
        <f t="shared" si="648"/>
        <v>415.57728073202082</v>
      </c>
      <c r="IO33" s="83">
        <f t="shared" si="648"/>
        <v>415.57728073202082</v>
      </c>
      <c r="IP33" s="83">
        <f t="shared" si="648"/>
        <v>415.57728073202082</v>
      </c>
      <c r="IQ33" s="83">
        <f t="shared" si="648"/>
        <v>415.57728073202082</v>
      </c>
      <c r="IR33" s="83">
        <f t="shared" si="648"/>
        <v>415.57728073202082</v>
      </c>
      <c r="IS33" s="83">
        <f t="shared" si="648"/>
        <v>415.57728073202082</v>
      </c>
      <c r="IT33" s="83">
        <f t="shared" si="648"/>
        <v>415.57728073202082</v>
      </c>
      <c r="IU33" s="83">
        <f t="shared" si="648"/>
        <v>415.57728073202082</v>
      </c>
      <c r="IV33" s="83">
        <f t="shared" si="648"/>
        <v>415.57728073202082</v>
      </c>
      <c r="IW33" s="83">
        <f t="shared" si="648"/>
        <v>415.57728073202082</v>
      </c>
      <c r="IX33" s="83">
        <f t="shared" si="648"/>
        <v>415.57728073202082</v>
      </c>
      <c r="IY33" s="83">
        <f t="shared" si="648"/>
        <v>415.57728073202082</v>
      </c>
      <c r="IZ33" s="83">
        <f t="shared" si="648"/>
        <v>415.57728073202082</v>
      </c>
      <c r="JA33" s="83">
        <f t="shared" si="648"/>
        <v>415.57728073202082</v>
      </c>
      <c r="JB33" s="83">
        <f t="shared" si="648"/>
        <v>415.57728073202082</v>
      </c>
      <c r="JC33" s="83">
        <f t="shared" si="648"/>
        <v>415.57728073202082</v>
      </c>
      <c r="JD33" s="83">
        <f t="shared" si="648"/>
        <v>415.57728073202082</v>
      </c>
      <c r="JE33" s="83">
        <f t="shared" si="648"/>
        <v>415.57728073202082</v>
      </c>
      <c r="JF33" s="83">
        <f t="shared" si="648"/>
        <v>415.57728073202082</v>
      </c>
      <c r="JG33" s="83">
        <f t="shared" si="648"/>
        <v>415.57728073202082</v>
      </c>
      <c r="JH33" s="83">
        <f t="shared" si="648"/>
        <v>415.57728073202082</v>
      </c>
      <c r="JI33" s="83">
        <f t="shared" si="648"/>
        <v>415.57728073202082</v>
      </c>
      <c r="JJ33" s="83">
        <f t="shared" si="648"/>
        <v>415.57728073202082</v>
      </c>
      <c r="JK33" s="83">
        <f t="shared" si="648"/>
        <v>415.57728073202082</v>
      </c>
      <c r="JL33" s="83">
        <f t="shared" si="648"/>
        <v>415.57728073202082</v>
      </c>
      <c r="JM33" s="83">
        <f t="shared" si="648"/>
        <v>415.57728073202082</v>
      </c>
      <c r="JN33" s="83">
        <f t="shared" si="648"/>
        <v>415.57728073202082</v>
      </c>
      <c r="JO33" s="83">
        <f t="shared" si="648"/>
        <v>415.57728073202082</v>
      </c>
      <c r="JP33" s="83">
        <f t="shared" si="648"/>
        <v>415.57728073202082</v>
      </c>
      <c r="JQ33" s="83">
        <f t="shared" si="648"/>
        <v>415.57728073202082</v>
      </c>
      <c r="JR33" s="83">
        <f t="shared" si="648"/>
        <v>415.57728073202082</v>
      </c>
      <c r="JS33" s="83">
        <f t="shared" si="648"/>
        <v>415.57728073202082</v>
      </c>
      <c r="JT33" s="83">
        <f t="shared" si="648"/>
        <v>415.57728073202082</v>
      </c>
      <c r="JU33" s="83">
        <f t="shared" si="648"/>
        <v>415.57728073202082</v>
      </c>
      <c r="JV33" s="83">
        <f t="shared" si="648"/>
        <v>415.57728073202082</v>
      </c>
      <c r="JW33" s="83">
        <f t="shared" si="648"/>
        <v>415.57728073202082</v>
      </c>
      <c r="JX33" s="83">
        <f t="shared" si="648"/>
        <v>415.57728073202082</v>
      </c>
      <c r="JY33" s="83">
        <f t="shared" si="648"/>
        <v>415.57728073202082</v>
      </c>
      <c r="JZ33" s="83">
        <f t="shared" ref="JZ33:KO33" si="649">SUM(JZ34:JZ37)</f>
        <v>415.57728073202082</v>
      </c>
      <c r="KA33" s="83">
        <f t="shared" si="649"/>
        <v>415.57728073202082</v>
      </c>
      <c r="KB33" s="83">
        <f t="shared" si="649"/>
        <v>415.57728073202082</v>
      </c>
      <c r="KC33" s="83">
        <f t="shared" si="649"/>
        <v>415.57728073202082</v>
      </c>
      <c r="KD33" s="83">
        <f t="shared" si="649"/>
        <v>415.57728073202082</v>
      </c>
      <c r="KE33" s="83">
        <f t="shared" si="649"/>
        <v>415.57728073202082</v>
      </c>
      <c r="KF33" s="83">
        <f t="shared" si="649"/>
        <v>415.57728073202082</v>
      </c>
      <c r="KG33" s="83">
        <f t="shared" si="649"/>
        <v>415.57728073202082</v>
      </c>
      <c r="KH33" s="83">
        <f t="shared" si="649"/>
        <v>415.57728073202082</v>
      </c>
      <c r="KI33" s="83">
        <f t="shared" si="649"/>
        <v>415.57728073202082</v>
      </c>
      <c r="KJ33" s="83">
        <f t="shared" si="649"/>
        <v>415.57728073202082</v>
      </c>
      <c r="KK33" s="83">
        <f t="shared" si="649"/>
        <v>415.57728073202082</v>
      </c>
      <c r="KL33" s="83">
        <f t="shared" si="649"/>
        <v>415.57728073202082</v>
      </c>
      <c r="KM33" s="83">
        <f t="shared" si="649"/>
        <v>415.57728073202082</v>
      </c>
      <c r="KN33" s="83">
        <f t="shared" si="649"/>
        <v>415.57728073202082</v>
      </c>
      <c r="KO33" s="83">
        <f t="shared" si="649"/>
        <v>415.57728073202082</v>
      </c>
    </row>
    <row r="34" spans="1:301" x14ac:dyDescent="0.2">
      <c r="A34" s="30" t="s">
        <v>234</v>
      </c>
      <c r="B34" s="80">
        <f>SUMIF(OPEX!C:C,"Proprio",OPEX!F:F)/1000</f>
        <v>157.91999999999999</v>
      </c>
      <c r="C34" s="80">
        <f t="shared" ref="C34:BN36" si="650">B34</f>
        <v>157.91999999999999</v>
      </c>
      <c r="D34" s="80">
        <f t="shared" si="650"/>
        <v>157.91999999999999</v>
      </c>
      <c r="E34" s="80">
        <f t="shared" si="650"/>
        <v>157.91999999999999</v>
      </c>
      <c r="F34" s="80">
        <f t="shared" si="650"/>
        <v>157.91999999999999</v>
      </c>
      <c r="G34" s="80">
        <f t="shared" si="650"/>
        <v>157.91999999999999</v>
      </c>
      <c r="H34" s="80">
        <f t="shared" si="650"/>
        <v>157.91999999999999</v>
      </c>
      <c r="I34" s="80">
        <f t="shared" si="650"/>
        <v>157.91999999999999</v>
      </c>
      <c r="J34" s="80">
        <f t="shared" si="650"/>
        <v>157.91999999999999</v>
      </c>
      <c r="K34" s="80">
        <f t="shared" si="650"/>
        <v>157.91999999999999</v>
      </c>
      <c r="L34" s="80">
        <f t="shared" si="650"/>
        <v>157.91999999999999</v>
      </c>
      <c r="M34" s="80">
        <f t="shared" si="650"/>
        <v>157.91999999999999</v>
      </c>
      <c r="N34" s="80">
        <f t="shared" si="650"/>
        <v>157.91999999999999</v>
      </c>
      <c r="O34" s="80">
        <f t="shared" si="650"/>
        <v>157.91999999999999</v>
      </c>
      <c r="P34" s="80">
        <f t="shared" si="650"/>
        <v>157.91999999999999</v>
      </c>
      <c r="Q34" s="80">
        <f t="shared" si="650"/>
        <v>157.91999999999999</v>
      </c>
      <c r="R34" s="80">
        <f t="shared" si="650"/>
        <v>157.91999999999999</v>
      </c>
      <c r="S34" s="80">
        <f t="shared" si="650"/>
        <v>157.91999999999999</v>
      </c>
      <c r="T34" s="80">
        <f t="shared" si="650"/>
        <v>157.91999999999999</v>
      </c>
      <c r="U34" s="80">
        <f t="shared" si="650"/>
        <v>157.91999999999999</v>
      </c>
      <c r="V34" s="80">
        <f t="shared" si="650"/>
        <v>157.91999999999999</v>
      </c>
      <c r="W34" s="80">
        <f t="shared" si="650"/>
        <v>157.91999999999999</v>
      </c>
      <c r="X34" s="80">
        <f t="shared" si="650"/>
        <v>157.91999999999999</v>
      </c>
      <c r="Y34" s="80">
        <f t="shared" si="650"/>
        <v>157.91999999999999</v>
      </c>
      <c r="Z34" s="80">
        <f t="shared" si="650"/>
        <v>157.91999999999999</v>
      </c>
      <c r="AA34" s="80">
        <f t="shared" si="650"/>
        <v>157.91999999999999</v>
      </c>
      <c r="AB34" s="80">
        <f t="shared" si="650"/>
        <v>157.91999999999999</v>
      </c>
      <c r="AC34" s="80">
        <f t="shared" si="650"/>
        <v>157.91999999999999</v>
      </c>
      <c r="AD34" s="80">
        <f t="shared" si="650"/>
        <v>157.91999999999999</v>
      </c>
      <c r="AE34" s="80">
        <f t="shared" si="650"/>
        <v>157.91999999999999</v>
      </c>
      <c r="AF34" s="80">
        <f t="shared" si="650"/>
        <v>157.91999999999999</v>
      </c>
      <c r="AG34" s="80">
        <f t="shared" si="650"/>
        <v>157.91999999999999</v>
      </c>
      <c r="AH34" s="80">
        <f t="shared" si="650"/>
        <v>157.91999999999999</v>
      </c>
      <c r="AI34" s="80">
        <f t="shared" si="650"/>
        <v>157.91999999999999</v>
      </c>
      <c r="AJ34" s="80">
        <f t="shared" si="650"/>
        <v>157.91999999999999</v>
      </c>
      <c r="AK34" s="80">
        <f t="shared" si="650"/>
        <v>157.91999999999999</v>
      </c>
      <c r="AL34" s="80">
        <f t="shared" si="650"/>
        <v>157.91999999999999</v>
      </c>
      <c r="AM34" s="80">
        <f t="shared" si="650"/>
        <v>157.91999999999999</v>
      </c>
      <c r="AN34" s="80">
        <f t="shared" si="650"/>
        <v>157.91999999999999</v>
      </c>
      <c r="AO34" s="80">
        <f t="shared" si="650"/>
        <v>157.91999999999999</v>
      </c>
      <c r="AP34" s="80">
        <f t="shared" si="650"/>
        <v>157.91999999999999</v>
      </c>
      <c r="AQ34" s="80">
        <f t="shared" si="650"/>
        <v>157.91999999999999</v>
      </c>
      <c r="AR34" s="80">
        <f t="shared" si="650"/>
        <v>157.91999999999999</v>
      </c>
      <c r="AS34" s="80">
        <f t="shared" si="650"/>
        <v>157.91999999999999</v>
      </c>
      <c r="AT34" s="80">
        <f t="shared" si="650"/>
        <v>157.91999999999999</v>
      </c>
      <c r="AU34" s="80">
        <f t="shared" si="650"/>
        <v>157.91999999999999</v>
      </c>
      <c r="AV34" s="80">
        <f t="shared" si="650"/>
        <v>157.91999999999999</v>
      </c>
      <c r="AW34" s="80">
        <f t="shared" si="650"/>
        <v>157.91999999999999</v>
      </c>
      <c r="AX34" s="80">
        <f t="shared" si="650"/>
        <v>157.91999999999999</v>
      </c>
      <c r="AY34" s="80">
        <f t="shared" si="650"/>
        <v>157.91999999999999</v>
      </c>
      <c r="AZ34" s="80">
        <f t="shared" si="650"/>
        <v>157.91999999999999</v>
      </c>
      <c r="BA34" s="80">
        <f t="shared" si="650"/>
        <v>157.91999999999999</v>
      </c>
      <c r="BB34" s="80">
        <f t="shared" si="650"/>
        <v>157.91999999999999</v>
      </c>
      <c r="BC34" s="80">
        <f t="shared" si="650"/>
        <v>157.91999999999999</v>
      </c>
      <c r="BD34" s="80">
        <f t="shared" si="650"/>
        <v>157.91999999999999</v>
      </c>
      <c r="BE34" s="80">
        <f t="shared" si="650"/>
        <v>157.91999999999999</v>
      </c>
      <c r="BF34" s="80">
        <f t="shared" si="650"/>
        <v>157.91999999999999</v>
      </c>
      <c r="BG34" s="80">
        <f t="shared" si="650"/>
        <v>157.91999999999999</v>
      </c>
      <c r="BH34" s="80">
        <f t="shared" si="650"/>
        <v>157.91999999999999</v>
      </c>
      <c r="BI34" s="80">
        <f t="shared" si="650"/>
        <v>157.91999999999999</v>
      </c>
      <c r="BJ34" s="80">
        <f t="shared" si="650"/>
        <v>157.91999999999999</v>
      </c>
      <c r="BK34" s="80">
        <f t="shared" si="650"/>
        <v>157.91999999999999</v>
      </c>
      <c r="BL34" s="80">
        <f t="shared" si="650"/>
        <v>157.91999999999999</v>
      </c>
      <c r="BM34" s="80">
        <f t="shared" si="650"/>
        <v>157.91999999999999</v>
      </c>
      <c r="BN34" s="80">
        <f t="shared" si="650"/>
        <v>157.91999999999999</v>
      </c>
      <c r="BO34" s="80">
        <f t="shared" ref="BO34:DQ36" si="651">BN34</f>
        <v>157.91999999999999</v>
      </c>
      <c r="BP34" s="80">
        <f t="shared" si="651"/>
        <v>157.91999999999999</v>
      </c>
      <c r="BQ34" s="80">
        <f t="shared" si="651"/>
        <v>157.91999999999999</v>
      </c>
      <c r="BR34" s="80">
        <f t="shared" si="651"/>
        <v>157.91999999999999</v>
      </c>
      <c r="BS34" s="80">
        <f t="shared" si="651"/>
        <v>157.91999999999999</v>
      </c>
      <c r="BT34" s="80">
        <f t="shared" si="651"/>
        <v>157.91999999999999</v>
      </c>
      <c r="BU34" s="80">
        <f t="shared" si="651"/>
        <v>157.91999999999999</v>
      </c>
      <c r="BV34" s="80">
        <f t="shared" si="651"/>
        <v>157.91999999999999</v>
      </c>
      <c r="BW34" s="80">
        <f t="shared" si="651"/>
        <v>157.91999999999999</v>
      </c>
      <c r="BX34" s="80">
        <f t="shared" si="651"/>
        <v>157.91999999999999</v>
      </c>
      <c r="BY34" s="80">
        <f t="shared" si="651"/>
        <v>157.91999999999999</v>
      </c>
      <c r="BZ34" s="80">
        <f t="shared" si="651"/>
        <v>157.91999999999999</v>
      </c>
      <c r="CA34" s="80">
        <f t="shared" si="651"/>
        <v>157.91999999999999</v>
      </c>
      <c r="CB34" s="80">
        <f t="shared" si="651"/>
        <v>157.91999999999999</v>
      </c>
      <c r="CC34" s="80">
        <f t="shared" si="651"/>
        <v>157.91999999999999</v>
      </c>
      <c r="CD34" s="80">
        <f t="shared" si="651"/>
        <v>157.91999999999999</v>
      </c>
      <c r="CE34" s="80">
        <f t="shared" si="651"/>
        <v>157.91999999999999</v>
      </c>
      <c r="CF34" s="80">
        <f t="shared" si="651"/>
        <v>157.91999999999999</v>
      </c>
      <c r="CG34" s="80">
        <f t="shared" si="651"/>
        <v>157.91999999999999</v>
      </c>
      <c r="CH34" s="80">
        <f t="shared" si="651"/>
        <v>157.91999999999999</v>
      </c>
      <c r="CI34" s="80">
        <f t="shared" si="651"/>
        <v>157.91999999999999</v>
      </c>
      <c r="CJ34" s="80">
        <f t="shared" si="651"/>
        <v>157.91999999999999</v>
      </c>
      <c r="CK34" s="80">
        <f t="shared" si="651"/>
        <v>157.91999999999999</v>
      </c>
      <c r="CL34" s="80">
        <f t="shared" si="651"/>
        <v>157.91999999999999</v>
      </c>
      <c r="CM34" s="80">
        <f t="shared" si="651"/>
        <v>157.91999999999999</v>
      </c>
      <c r="CN34" s="80">
        <f t="shared" si="651"/>
        <v>157.91999999999999</v>
      </c>
      <c r="CO34" s="80">
        <f t="shared" si="651"/>
        <v>157.91999999999999</v>
      </c>
      <c r="CP34" s="80">
        <f t="shared" si="651"/>
        <v>157.91999999999999</v>
      </c>
      <c r="CQ34" s="80">
        <f t="shared" si="651"/>
        <v>157.91999999999999</v>
      </c>
      <c r="CR34" s="80">
        <f t="shared" si="651"/>
        <v>157.91999999999999</v>
      </c>
      <c r="CS34" s="80">
        <f t="shared" si="651"/>
        <v>157.91999999999999</v>
      </c>
      <c r="CT34" s="80">
        <f t="shared" si="651"/>
        <v>157.91999999999999</v>
      </c>
      <c r="CU34" s="80">
        <f t="shared" si="651"/>
        <v>157.91999999999999</v>
      </c>
      <c r="CV34" s="80">
        <f t="shared" si="651"/>
        <v>157.91999999999999</v>
      </c>
      <c r="CW34" s="80">
        <f t="shared" si="651"/>
        <v>157.91999999999999</v>
      </c>
      <c r="CX34" s="80">
        <f t="shared" si="651"/>
        <v>157.91999999999999</v>
      </c>
      <c r="CY34" s="80">
        <f t="shared" si="651"/>
        <v>157.91999999999999</v>
      </c>
      <c r="CZ34" s="80">
        <f t="shared" si="651"/>
        <v>157.91999999999999</v>
      </c>
      <c r="DA34" s="80">
        <f t="shared" si="651"/>
        <v>157.91999999999999</v>
      </c>
      <c r="DB34" s="80">
        <f t="shared" si="651"/>
        <v>157.91999999999999</v>
      </c>
      <c r="DC34" s="80">
        <f t="shared" si="651"/>
        <v>157.91999999999999</v>
      </c>
      <c r="DD34" s="80">
        <f t="shared" si="651"/>
        <v>157.91999999999999</v>
      </c>
      <c r="DE34" s="80">
        <f t="shared" si="651"/>
        <v>157.91999999999999</v>
      </c>
      <c r="DF34" s="80">
        <f t="shared" si="651"/>
        <v>157.91999999999999</v>
      </c>
      <c r="DG34" s="80">
        <f t="shared" si="651"/>
        <v>157.91999999999999</v>
      </c>
      <c r="DH34" s="80">
        <f t="shared" si="651"/>
        <v>157.91999999999999</v>
      </c>
      <c r="DI34" s="80">
        <f t="shared" si="651"/>
        <v>157.91999999999999</v>
      </c>
      <c r="DJ34" s="80">
        <f t="shared" si="651"/>
        <v>157.91999999999999</v>
      </c>
      <c r="DK34" s="80">
        <f t="shared" si="651"/>
        <v>157.91999999999999</v>
      </c>
      <c r="DL34" s="80">
        <f t="shared" si="651"/>
        <v>157.91999999999999</v>
      </c>
      <c r="DM34" s="80">
        <f t="shared" si="651"/>
        <v>157.91999999999999</v>
      </c>
      <c r="DN34" s="80">
        <f t="shared" si="651"/>
        <v>157.91999999999999</v>
      </c>
      <c r="DO34" s="80">
        <f t="shared" si="651"/>
        <v>157.91999999999999</v>
      </c>
      <c r="DP34" s="80">
        <f t="shared" si="651"/>
        <v>157.91999999999999</v>
      </c>
      <c r="DQ34" s="80">
        <f t="shared" si="651"/>
        <v>157.91999999999999</v>
      </c>
      <c r="DR34" s="80">
        <f t="shared" ref="DR34:DR36" si="652">DQ34</f>
        <v>157.91999999999999</v>
      </c>
      <c r="DS34" s="80">
        <f t="shared" ref="DS34:DS36" si="653">DR34</f>
        <v>157.91999999999999</v>
      </c>
      <c r="DT34" s="80">
        <f t="shared" ref="DT34:DT36" si="654">DS34</f>
        <v>157.91999999999999</v>
      </c>
      <c r="DU34" s="80">
        <f t="shared" ref="DU34:DU36" si="655">DT34</f>
        <v>157.91999999999999</v>
      </c>
      <c r="DV34" s="80">
        <f t="shared" ref="DV34:DV36" si="656">DU34</f>
        <v>157.91999999999999</v>
      </c>
      <c r="DW34" s="80">
        <f t="shared" ref="DW34:DW36" si="657">DV34</f>
        <v>157.91999999999999</v>
      </c>
      <c r="DX34" s="80">
        <f t="shared" ref="DX34:DX36" si="658">DW34</f>
        <v>157.91999999999999</v>
      </c>
      <c r="DY34" s="80">
        <f t="shared" ref="DY34:DY36" si="659">DX34</f>
        <v>157.91999999999999</v>
      </c>
      <c r="DZ34" s="80">
        <f t="shared" ref="DZ34:DZ36" si="660">DY34</f>
        <v>157.91999999999999</v>
      </c>
      <c r="EA34" s="80">
        <f t="shared" ref="EA34:EA36" si="661">DZ34</f>
        <v>157.91999999999999</v>
      </c>
      <c r="EB34" s="80">
        <f t="shared" ref="EB34:EB36" si="662">EA34</f>
        <v>157.91999999999999</v>
      </c>
      <c r="EC34" s="80">
        <f t="shared" ref="EC34:EC36" si="663">EB34</f>
        <v>157.91999999999999</v>
      </c>
      <c r="ED34" s="80">
        <f t="shared" ref="ED34:ED36" si="664">EC34</f>
        <v>157.91999999999999</v>
      </c>
      <c r="EE34" s="80">
        <f t="shared" ref="EE34:EE36" si="665">ED34</f>
        <v>157.91999999999999</v>
      </c>
      <c r="EF34" s="80">
        <f t="shared" ref="EF34:EF36" si="666">EE34</f>
        <v>157.91999999999999</v>
      </c>
      <c r="EG34" s="80">
        <f t="shared" ref="EG34:EG36" si="667">EF34</f>
        <v>157.91999999999999</v>
      </c>
      <c r="EH34" s="80">
        <f t="shared" ref="EH34:EH36" si="668">EG34</f>
        <v>157.91999999999999</v>
      </c>
      <c r="EI34" s="80">
        <f t="shared" ref="EI34:EI36" si="669">EH34</f>
        <v>157.91999999999999</v>
      </c>
      <c r="EJ34" s="80">
        <f t="shared" ref="EJ34:EJ36" si="670">EI34</f>
        <v>157.91999999999999</v>
      </c>
      <c r="EK34" s="80">
        <f t="shared" ref="EK34:EK36" si="671">EJ34</f>
        <v>157.91999999999999</v>
      </c>
      <c r="EL34" s="80">
        <f t="shared" ref="EL34:EL36" si="672">EK34</f>
        <v>157.91999999999999</v>
      </c>
      <c r="EM34" s="80">
        <f t="shared" ref="EM34:EM36" si="673">EL34</f>
        <v>157.91999999999999</v>
      </c>
      <c r="EN34" s="80">
        <f t="shared" ref="EN34:EN36" si="674">EM34</f>
        <v>157.91999999999999</v>
      </c>
      <c r="EO34" s="80">
        <f t="shared" ref="EO34:EO36" si="675">EN34</f>
        <v>157.91999999999999</v>
      </c>
      <c r="EP34" s="80">
        <f t="shared" ref="EP34:EP36" si="676">EO34</f>
        <v>157.91999999999999</v>
      </c>
      <c r="EQ34" s="80">
        <f t="shared" ref="EQ34:EQ36" si="677">EP34</f>
        <v>157.91999999999999</v>
      </c>
      <c r="ER34" s="80">
        <f t="shared" ref="ER34:ER36" si="678">EQ34</f>
        <v>157.91999999999999</v>
      </c>
      <c r="ES34" s="80">
        <f t="shared" ref="ES34:ES36" si="679">ER34</f>
        <v>157.91999999999999</v>
      </c>
      <c r="ET34" s="80">
        <f t="shared" ref="ET34:ET36" si="680">ES34</f>
        <v>157.91999999999999</v>
      </c>
      <c r="EU34" s="80">
        <f t="shared" ref="EU34:EU36" si="681">ET34</f>
        <v>157.91999999999999</v>
      </c>
      <c r="EV34" s="80">
        <f t="shared" ref="EV34:EV36" si="682">EU34</f>
        <v>157.91999999999999</v>
      </c>
      <c r="EW34" s="80">
        <f t="shared" ref="EW34:EW36" si="683">EV34</f>
        <v>157.91999999999999</v>
      </c>
      <c r="EX34" s="80">
        <f t="shared" ref="EX34:EX36" si="684">EW34</f>
        <v>157.91999999999999</v>
      </c>
      <c r="EY34" s="80">
        <f t="shared" ref="EY34:EY36" si="685">EX34</f>
        <v>157.91999999999999</v>
      </c>
      <c r="EZ34" s="80">
        <f t="shared" ref="EZ34:EZ36" si="686">EY34</f>
        <v>157.91999999999999</v>
      </c>
      <c r="FA34" s="80">
        <f t="shared" ref="FA34:FA36" si="687">EZ34</f>
        <v>157.91999999999999</v>
      </c>
      <c r="FB34" s="80">
        <f t="shared" ref="FB34:FB36" si="688">FA34</f>
        <v>157.91999999999999</v>
      </c>
      <c r="FC34" s="80">
        <f t="shared" ref="FC34:FC36" si="689">FB34</f>
        <v>157.91999999999999</v>
      </c>
      <c r="FD34" s="80">
        <f t="shared" ref="FD34:FD36" si="690">FC34</f>
        <v>157.91999999999999</v>
      </c>
      <c r="FE34" s="80">
        <f t="shared" ref="FE34:FE36" si="691">FD34</f>
        <v>157.91999999999999</v>
      </c>
      <c r="FF34" s="80">
        <f t="shared" ref="FF34:FF36" si="692">FE34</f>
        <v>157.91999999999999</v>
      </c>
      <c r="FG34" s="80">
        <f t="shared" ref="FG34:FG36" si="693">FF34</f>
        <v>157.91999999999999</v>
      </c>
      <c r="FH34" s="80">
        <f t="shared" ref="FH34:FH36" si="694">FG34</f>
        <v>157.91999999999999</v>
      </c>
      <c r="FI34" s="80">
        <f t="shared" ref="FI34:FI36" si="695">FH34</f>
        <v>157.91999999999999</v>
      </c>
      <c r="FJ34" s="80">
        <f t="shared" ref="FJ34:FJ36" si="696">FI34</f>
        <v>157.91999999999999</v>
      </c>
      <c r="FK34" s="80">
        <f t="shared" ref="FK34:FK36" si="697">FJ34</f>
        <v>157.91999999999999</v>
      </c>
      <c r="FL34" s="80">
        <f t="shared" ref="FL34:FL36" si="698">FK34</f>
        <v>157.91999999999999</v>
      </c>
      <c r="FM34" s="80">
        <f t="shared" ref="FM34:FM36" si="699">FL34</f>
        <v>157.91999999999999</v>
      </c>
      <c r="FN34" s="80">
        <f t="shared" ref="FN34:FN36" si="700">FM34</f>
        <v>157.91999999999999</v>
      </c>
      <c r="FO34" s="80">
        <f t="shared" ref="FO34:FO36" si="701">FN34</f>
        <v>157.91999999999999</v>
      </c>
      <c r="FP34" s="80">
        <f t="shared" ref="FP34:FP36" si="702">FO34</f>
        <v>157.91999999999999</v>
      </c>
      <c r="FQ34" s="80">
        <f t="shared" ref="FQ34:FQ36" si="703">FP34</f>
        <v>157.91999999999999</v>
      </c>
      <c r="FR34" s="80">
        <f t="shared" ref="FR34:FR36" si="704">FQ34</f>
        <v>157.91999999999999</v>
      </c>
      <c r="FS34" s="80">
        <f t="shared" ref="FS34:FS36" si="705">FR34</f>
        <v>157.91999999999999</v>
      </c>
      <c r="FT34" s="80">
        <f t="shared" ref="FT34:FT36" si="706">FS34</f>
        <v>157.91999999999999</v>
      </c>
      <c r="FU34" s="80">
        <f t="shared" ref="FU34:FU36" si="707">FT34</f>
        <v>157.91999999999999</v>
      </c>
      <c r="FV34" s="80">
        <f t="shared" ref="FV34:FV36" si="708">FU34</f>
        <v>157.91999999999999</v>
      </c>
      <c r="FW34" s="80">
        <f t="shared" ref="FW34:FW36" si="709">FV34</f>
        <v>157.91999999999999</v>
      </c>
      <c r="FX34" s="80">
        <f t="shared" ref="FX34:FX36" si="710">FW34</f>
        <v>157.91999999999999</v>
      </c>
      <c r="FY34" s="80">
        <f t="shared" ref="FY34:FY36" si="711">FX34</f>
        <v>157.91999999999999</v>
      </c>
      <c r="FZ34" s="80">
        <f t="shared" ref="FZ34:FZ36" si="712">FY34</f>
        <v>157.91999999999999</v>
      </c>
      <c r="GA34" s="80">
        <f t="shared" ref="GA34:GA36" si="713">FZ34</f>
        <v>157.91999999999999</v>
      </c>
      <c r="GB34" s="80">
        <f t="shared" ref="GB34:GB36" si="714">GA34</f>
        <v>157.91999999999999</v>
      </c>
      <c r="GC34" s="80">
        <f t="shared" ref="GC34:GC36" si="715">GB34</f>
        <v>157.91999999999999</v>
      </c>
      <c r="GD34" s="80">
        <f t="shared" ref="GD34:GD36" si="716">GC34</f>
        <v>157.91999999999999</v>
      </c>
      <c r="GE34" s="80">
        <f t="shared" ref="GE34:GE36" si="717">GD34</f>
        <v>157.91999999999999</v>
      </c>
      <c r="GF34" s="80">
        <f t="shared" ref="GF34:GF36" si="718">GE34</f>
        <v>157.91999999999999</v>
      </c>
      <c r="GG34" s="80">
        <f t="shared" ref="GG34:GG36" si="719">GF34</f>
        <v>157.91999999999999</v>
      </c>
      <c r="GH34" s="80">
        <f t="shared" ref="GH34:GH36" si="720">GG34</f>
        <v>157.91999999999999</v>
      </c>
      <c r="GI34" s="80">
        <f t="shared" ref="GI34:GI36" si="721">GH34</f>
        <v>157.91999999999999</v>
      </c>
      <c r="GJ34" s="80">
        <f t="shared" ref="GJ34:GJ36" si="722">GI34</f>
        <v>157.91999999999999</v>
      </c>
      <c r="GK34" s="80">
        <f t="shared" ref="GK34:GK36" si="723">GJ34</f>
        <v>157.91999999999999</v>
      </c>
      <c r="GL34" s="80">
        <f t="shared" ref="GL34:GL36" si="724">GK34</f>
        <v>157.91999999999999</v>
      </c>
      <c r="GM34" s="80">
        <f t="shared" ref="GM34:GM36" si="725">GL34</f>
        <v>157.91999999999999</v>
      </c>
      <c r="GN34" s="80">
        <f t="shared" ref="GN34:GN36" si="726">GM34</f>
        <v>157.91999999999999</v>
      </c>
      <c r="GO34" s="80">
        <f t="shared" ref="GO34:GO36" si="727">GN34</f>
        <v>157.91999999999999</v>
      </c>
      <c r="GP34" s="80">
        <f t="shared" ref="GP34:GP36" si="728">GO34</f>
        <v>157.91999999999999</v>
      </c>
      <c r="GQ34" s="80">
        <f t="shared" ref="GQ34:GQ36" si="729">GP34</f>
        <v>157.91999999999999</v>
      </c>
      <c r="GR34" s="80">
        <f t="shared" ref="GR34:GR36" si="730">GQ34</f>
        <v>157.91999999999999</v>
      </c>
      <c r="GS34" s="80">
        <f t="shared" ref="GS34:GS36" si="731">GR34</f>
        <v>157.91999999999999</v>
      </c>
      <c r="GT34" s="80">
        <f t="shared" ref="GT34:GT36" si="732">GS34</f>
        <v>157.91999999999999</v>
      </c>
      <c r="GU34" s="80">
        <f t="shared" ref="GU34:GU36" si="733">GT34</f>
        <v>157.91999999999999</v>
      </c>
      <c r="GV34" s="80">
        <f t="shared" ref="GV34:GV36" si="734">GU34</f>
        <v>157.91999999999999</v>
      </c>
      <c r="GW34" s="80">
        <f t="shared" ref="GW34:GW36" si="735">GV34</f>
        <v>157.91999999999999</v>
      </c>
      <c r="GX34" s="80">
        <f t="shared" ref="GX34:GX36" si="736">GW34</f>
        <v>157.91999999999999</v>
      </c>
      <c r="GY34" s="80">
        <f t="shared" ref="GY34:GY36" si="737">GX34</f>
        <v>157.91999999999999</v>
      </c>
      <c r="GZ34" s="80">
        <f t="shared" ref="GZ34:GZ36" si="738">GY34</f>
        <v>157.91999999999999</v>
      </c>
      <c r="HA34" s="80">
        <f t="shared" ref="HA34:HA36" si="739">GZ34</f>
        <v>157.91999999999999</v>
      </c>
      <c r="HB34" s="80">
        <f t="shared" ref="HB34:HB36" si="740">HA34</f>
        <v>157.91999999999999</v>
      </c>
      <c r="HC34" s="80">
        <f t="shared" ref="HC34:HC36" si="741">HB34</f>
        <v>157.91999999999999</v>
      </c>
      <c r="HD34" s="80">
        <f t="shared" ref="HD34:HD36" si="742">HC34</f>
        <v>157.91999999999999</v>
      </c>
      <c r="HE34" s="80">
        <f t="shared" ref="HE34:HE36" si="743">HD34</f>
        <v>157.91999999999999</v>
      </c>
      <c r="HF34" s="80">
        <f t="shared" ref="HF34:HF36" si="744">HE34</f>
        <v>157.91999999999999</v>
      </c>
      <c r="HG34" s="80">
        <f t="shared" ref="HG34:HG36" si="745">HF34</f>
        <v>157.91999999999999</v>
      </c>
      <c r="HH34" s="80">
        <f t="shared" ref="HH34:HH36" si="746">HG34</f>
        <v>157.91999999999999</v>
      </c>
      <c r="HI34" s="80">
        <f t="shared" ref="HI34:HI36" si="747">HH34</f>
        <v>157.91999999999999</v>
      </c>
      <c r="HJ34" s="80">
        <f t="shared" ref="HJ34:HJ36" si="748">HI34</f>
        <v>157.91999999999999</v>
      </c>
      <c r="HK34" s="80">
        <f t="shared" ref="HK34:HK36" si="749">HJ34</f>
        <v>157.91999999999999</v>
      </c>
      <c r="HL34" s="80">
        <f t="shared" ref="HL34:HL36" si="750">HK34</f>
        <v>157.91999999999999</v>
      </c>
      <c r="HM34" s="80">
        <f t="shared" ref="HM34:HM36" si="751">HL34</f>
        <v>157.91999999999999</v>
      </c>
      <c r="HN34" s="80">
        <f t="shared" ref="HN34:HN36" si="752">HM34</f>
        <v>157.91999999999999</v>
      </c>
      <c r="HO34" s="80">
        <f t="shared" ref="HO34:HO36" si="753">HN34</f>
        <v>157.91999999999999</v>
      </c>
      <c r="HP34" s="80">
        <f t="shared" ref="HP34:HP36" si="754">HO34</f>
        <v>157.91999999999999</v>
      </c>
      <c r="HQ34" s="80">
        <f t="shared" ref="HQ34:HQ36" si="755">HP34</f>
        <v>157.91999999999999</v>
      </c>
      <c r="HR34" s="80">
        <f t="shared" ref="HR34:HR36" si="756">HQ34</f>
        <v>157.91999999999999</v>
      </c>
      <c r="HS34" s="80">
        <f t="shared" ref="HS34:HS36" si="757">HR34</f>
        <v>157.91999999999999</v>
      </c>
      <c r="HT34" s="80">
        <f t="shared" ref="HT34:HT36" si="758">HS34</f>
        <v>157.91999999999999</v>
      </c>
      <c r="HU34" s="80">
        <f t="shared" ref="HU34:HU36" si="759">HT34</f>
        <v>157.91999999999999</v>
      </c>
      <c r="HV34" s="80">
        <f t="shared" ref="HV34:HV36" si="760">HU34</f>
        <v>157.91999999999999</v>
      </c>
      <c r="HW34" s="80">
        <f t="shared" ref="HW34:HW36" si="761">HV34</f>
        <v>157.91999999999999</v>
      </c>
      <c r="HX34" s="80">
        <f t="shared" ref="HX34:HX36" si="762">HW34</f>
        <v>157.91999999999999</v>
      </c>
      <c r="HY34" s="80">
        <f t="shared" ref="HY34:HY36" si="763">HX34</f>
        <v>157.91999999999999</v>
      </c>
      <c r="HZ34" s="80">
        <f t="shared" ref="HZ34:HZ36" si="764">HY34</f>
        <v>157.91999999999999</v>
      </c>
      <c r="IA34" s="80">
        <f t="shared" ref="IA34:IA36" si="765">HZ34</f>
        <v>157.91999999999999</v>
      </c>
      <c r="IB34" s="80">
        <f t="shared" ref="IB34:IB36" si="766">IA34</f>
        <v>157.91999999999999</v>
      </c>
      <c r="IC34" s="80">
        <f t="shared" ref="IC34:IC36" si="767">IB34</f>
        <v>157.91999999999999</v>
      </c>
      <c r="ID34" s="80">
        <f t="shared" ref="ID34:ID36" si="768">IC34</f>
        <v>157.91999999999999</v>
      </c>
      <c r="IE34" s="80">
        <f t="shared" ref="IE34:IE36" si="769">ID34</f>
        <v>157.91999999999999</v>
      </c>
      <c r="IF34" s="80">
        <f t="shared" ref="IF34:IF36" si="770">IE34</f>
        <v>157.91999999999999</v>
      </c>
      <c r="IG34" s="80">
        <f t="shared" ref="IG34:IG36" si="771">IF34</f>
        <v>157.91999999999999</v>
      </c>
      <c r="IH34" s="80">
        <f t="shared" ref="IH34:IH36" si="772">IG34</f>
        <v>157.91999999999999</v>
      </c>
      <c r="II34" s="80">
        <f t="shared" ref="II34:II36" si="773">IH34</f>
        <v>157.91999999999999</v>
      </c>
      <c r="IJ34" s="80">
        <f t="shared" ref="IJ34:IJ36" si="774">II34</f>
        <v>157.91999999999999</v>
      </c>
      <c r="IK34" s="80">
        <f t="shared" ref="IK34:IK36" si="775">IJ34</f>
        <v>157.91999999999999</v>
      </c>
      <c r="IL34" s="80">
        <f t="shared" ref="IL34:IL36" si="776">IK34</f>
        <v>157.91999999999999</v>
      </c>
      <c r="IM34" s="80">
        <f t="shared" ref="IM34:IM36" si="777">IL34</f>
        <v>157.91999999999999</v>
      </c>
      <c r="IN34" s="80">
        <f t="shared" ref="IN34:IN36" si="778">IM34</f>
        <v>157.91999999999999</v>
      </c>
      <c r="IO34" s="80">
        <f t="shared" ref="IO34:IO36" si="779">IN34</f>
        <v>157.91999999999999</v>
      </c>
      <c r="IP34" s="80">
        <f t="shared" ref="IP34:IP36" si="780">IO34</f>
        <v>157.91999999999999</v>
      </c>
      <c r="IQ34" s="80">
        <f t="shared" ref="IQ34:IQ36" si="781">IP34</f>
        <v>157.91999999999999</v>
      </c>
      <c r="IR34" s="80">
        <f t="shared" ref="IR34:IR36" si="782">IQ34</f>
        <v>157.91999999999999</v>
      </c>
      <c r="IS34" s="80">
        <f t="shared" ref="IS34:IS36" si="783">IR34</f>
        <v>157.91999999999999</v>
      </c>
      <c r="IT34" s="80">
        <f t="shared" ref="IT34:IT36" si="784">IS34</f>
        <v>157.91999999999999</v>
      </c>
      <c r="IU34" s="80">
        <f t="shared" ref="IU34:IU36" si="785">IT34</f>
        <v>157.91999999999999</v>
      </c>
      <c r="IV34" s="80">
        <f t="shared" ref="IV34:IV36" si="786">IU34</f>
        <v>157.91999999999999</v>
      </c>
      <c r="IW34" s="80">
        <f t="shared" ref="IW34:IW36" si="787">IV34</f>
        <v>157.91999999999999</v>
      </c>
      <c r="IX34" s="80">
        <f t="shared" ref="IX34:IX36" si="788">IW34</f>
        <v>157.91999999999999</v>
      </c>
      <c r="IY34" s="80">
        <f t="shared" ref="IY34:IY36" si="789">IX34</f>
        <v>157.91999999999999</v>
      </c>
      <c r="IZ34" s="80">
        <f t="shared" ref="IZ34:IZ36" si="790">IY34</f>
        <v>157.91999999999999</v>
      </c>
      <c r="JA34" s="80">
        <f t="shared" ref="JA34:JA36" si="791">IZ34</f>
        <v>157.91999999999999</v>
      </c>
      <c r="JB34" s="80">
        <f t="shared" ref="JB34:JB36" si="792">JA34</f>
        <v>157.91999999999999</v>
      </c>
      <c r="JC34" s="80">
        <f t="shared" ref="JC34:JC36" si="793">JB34</f>
        <v>157.91999999999999</v>
      </c>
      <c r="JD34" s="80">
        <f t="shared" ref="JD34:JD36" si="794">JC34</f>
        <v>157.91999999999999</v>
      </c>
      <c r="JE34" s="80">
        <f t="shared" ref="JE34:JE36" si="795">JD34</f>
        <v>157.91999999999999</v>
      </c>
      <c r="JF34" s="80">
        <f t="shared" ref="JF34:JF36" si="796">JE34</f>
        <v>157.91999999999999</v>
      </c>
      <c r="JG34" s="80">
        <f t="shared" ref="JG34:JG36" si="797">JF34</f>
        <v>157.91999999999999</v>
      </c>
      <c r="JH34" s="80">
        <f t="shared" ref="JH34:JH36" si="798">JG34</f>
        <v>157.91999999999999</v>
      </c>
      <c r="JI34" s="80">
        <f t="shared" ref="JI34:JI36" si="799">JH34</f>
        <v>157.91999999999999</v>
      </c>
      <c r="JJ34" s="80">
        <f t="shared" ref="JJ34:JJ36" si="800">JI34</f>
        <v>157.91999999999999</v>
      </c>
      <c r="JK34" s="80">
        <f t="shared" ref="JK34:JK36" si="801">JJ34</f>
        <v>157.91999999999999</v>
      </c>
      <c r="JL34" s="80">
        <f t="shared" ref="JL34:JL36" si="802">JK34</f>
        <v>157.91999999999999</v>
      </c>
      <c r="JM34" s="80">
        <f t="shared" ref="JM34:JM36" si="803">JL34</f>
        <v>157.91999999999999</v>
      </c>
      <c r="JN34" s="80">
        <f t="shared" ref="JN34:JN36" si="804">JM34</f>
        <v>157.91999999999999</v>
      </c>
      <c r="JO34" s="80">
        <f t="shared" ref="JO34:JO36" si="805">JN34</f>
        <v>157.91999999999999</v>
      </c>
      <c r="JP34" s="80">
        <f t="shared" ref="JP34:JP36" si="806">JO34</f>
        <v>157.91999999999999</v>
      </c>
      <c r="JQ34" s="80">
        <f t="shared" ref="JQ34:JQ36" si="807">JP34</f>
        <v>157.91999999999999</v>
      </c>
      <c r="JR34" s="80">
        <f t="shared" ref="JR34:JR36" si="808">JQ34</f>
        <v>157.91999999999999</v>
      </c>
      <c r="JS34" s="80">
        <f t="shared" ref="JS34:JS36" si="809">JR34</f>
        <v>157.91999999999999</v>
      </c>
      <c r="JT34" s="80">
        <f t="shared" ref="JT34:JT36" si="810">JS34</f>
        <v>157.91999999999999</v>
      </c>
      <c r="JU34" s="80">
        <f t="shared" ref="JU34:JU36" si="811">JT34</f>
        <v>157.91999999999999</v>
      </c>
      <c r="JV34" s="80">
        <f t="shared" ref="JV34:JV36" si="812">JU34</f>
        <v>157.91999999999999</v>
      </c>
      <c r="JW34" s="80">
        <f t="shared" ref="JW34:JW36" si="813">JV34</f>
        <v>157.91999999999999</v>
      </c>
      <c r="JX34" s="80">
        <f t="shared" ref="JX34:JX36" si="814">JW34</f>
        <v>157.91999999999999</v>
      </c>
      <c r="JY34" s="80">
        <f t="shared" ref="JY34:JY36" si="815">JX34</f>
        <v>157.91999999999999</v>
      </c>
      <c r="JZ34" s="80">
        <f t="shared" ref="JZ34:JZ36" si="816">JY34</f>
        <v>157.91999999999999</v>
      </c>
      <c r="KA34" s="80">
        <f t="shared" ref="KA34:KA36" si="817">JZ34</f>
        <v>157.91999999999999</v>
      </c>
      <c r="KB34" s="80">
        <f t="shared" ref="KB34:KB36" si="818">KA34</f>
        <v>157.91999999999999</v>
      </c>
      <c r="KC34" s="80">
        <f t="shared" ref="KC34:KC36" si="819">KB34</f>
        <v>157.91999999999999</v>
      </c>
      <c r="KD34" s="80">
        <f t="shared" ref="KD34:KD36" si="820">KC34</f>
        <v>157.91999999999999</v>
      </c>
      <c r="KE34" s="80">
        <f t="shared" ref="KE34:KE36" si="821">KD34</f>
        <v>157.91999999999999</v>
      </c>
      <c r="KF34" s="80">
        <f t="shared" ref="KF34:KF36" si="822">KE34</f>
        <v>157.91999999999999</v>
      </c>
      <c r="KG34" s="80">
        <f t="shared" ref="KG34:KG36" si="823">KF34</f>
        <v>157.91999999999999</v>
      </c>
      <c r="KH34" s="80">
        <f t="shared" ref="KH34:KH36" si="824">KG34</f>
        <v>157.91999999999999</v>
      </c>
      <c r="KI34" s="80">
        <f t="shared" ref="KI34:KI36" si="825">KH34</f>
        <v>157.91999999999999</v>
      </c>
      <c r="KJ34" s="80">
        <f t="shared" ref="KJ34:KJ36" si="826">KI34</f>
        <v>157.91999999999999</v>
      </c>
      <c r="KK34" s="80">
        <f t="shared" ref="KK34:KK36" si="827">KJ34</f>
        <v>157.91999999999999</v>
      </c>
      <c r="KL34" s="80">
        <f t="shared" ref="KL34:KL36" si="828">KK34</f>
        <v>157.91999999999999</v>
      </c>
      <c r="KM34" s="80">
        <f t="shared" ref="KM34:KM36" si="829">KL34</f>
        <v>157.91999999999999</v>
      </c>
      <c r="KN34" s="80">
        <f t="shared" ref="KN34:KN36" si="830">KM34</f>
        <v>157.91999999999999</v>
      </c>
      <c r="KO34" s="80">
        <f t="shared" ref="KO34:KO36" si="831">KN34</f>
        <v>157.91999999999999</v>
      </c>
    </row>
    <row r="35" spans="1:301" x14ac:dyDescent="0.2">
      <c r="A35" s="30" t="s">
        <v>235</v>
      </c>
      <c r="B35" s="80">
        <f>SUMIF(OPEX!C:C,"Serv. Adquiridos",OPEX!F:F)/1000</f>
        <v>192.04455000000002</v>
      </c>
      <c r="C35" s="80">
        <f t="shared" si="650"/>
        <v>192.04455000000002</v>
      </c>
      <c r="D35" s="80">
        <f t="shared" si="650"/>
        <v>192.04455000000002</v>
      </c>
      <c r="E35" s="80">
        <f t="shared" si="650"/>
        <v>192.04455000000002</v>
      </c>
      <c r="F35" s="80">
        <f t="shared" si="650"/>
        <v>192.04455000000002</v>
      </c>
      <c r="G35" s="80">
        <f t="shared" si="650"/>
        <v>192.04455000000002</v>
      </c>
      <c r="H35" s="80">
        <f t="shared" si="650"/>
        <v>192.04455000000002</v>
      </c>
      <c r="I35" s="80">
        <f t="shared" si="650"/>
        <v>192.04455000000002</v>
      </c>
      <c r="J35" s="80">
        <f t="shared" si="650"/>
        <v>192.04455000000002</v>
      </c>
      <c r="K35" s="80">
        <f t="shared" si="650"/>
        <v>192.04455000000002</v>
      </c>
      <c r="L35" s="80">
        <f t="shared" si="650"/>
        <v>192.04455000000002</v>
      </c>
      <c r="M35" s="80">
        <f t="shared" si="650"/>
        <v>192.04455000000002</v>
      </c>
      <c r="N35" s="80">
        <f t="shared" si="650"/>
        <v>192.04455000000002</v>
      </c>
      <c r="O35" s="80">
        <f t="shared" si="650"/>
        <v>192.04455000000002</v>
      </c>
      <c r="P35" s="80">
        <f t="shared" si="650"/>
        <v>192.04455000000002</v>
      </c>
      <c r="Q35" s="80">
        <f t="shared" si="650"/>
        <v>192.04455000000002</v>
      </c>
      <c r="R35" s="80">
        <f t="shared" si="650"/>
        <v>192.04455000000002</v>
      </c>
      <c r="S35" s="80">
        <f t="shared" si="650"/>
        <v>192.04455000000002</v>
      </c>
      <c r="T35" s="80">
        <f t="shared" si="650"/>
        <v>192.04455000000002</v>
      </c>
      <c r="U35" s="80">
        <f t="shared" si="650"/>
        <v>192.04455000000002</v>
      </c>
      <c r="V35" s="80">
        <f t="shared" si="650"/>
        <v>192.04455000000002</v>
      </c>
      <c r="W35" s="80">
        <f t="shared" si="650"/>
        <v>192.04455000000002</v>
      </c>
      <c r="X35" s="80">
        <f t="shared" si="650"/>
        <v>192.04455000000002</v>
      </c>
      <c r="Y35" s="80">
        <f t="shared" si="650"/>
        <v>192.04455000000002</v>
      </c>
      <c r="Z35" s="80">
        <f t="shared" si="650"/>
        <v>192.04455000000002</v>
      </c>
      <c r="AA35" s="80">
        <f t="shared" si="650"/>
        <v>192.04455000000002</v>
      </c>
      <c r="AB35" s="80">
        <f t="shared" si="650"/>
        <v>192.04455000000002</v>
      </c>
      <c r="AC35" s="80">
        <f t="shared" si="650"/>
        <v>192.04455000000002</v>
      </c>
      <c r="AD35" s="80">
        <f t="shared" si="650"/>
        <v>192.04455000000002</v>
      </c>
      <c r="AE35" s="80">
        <f t="shared" si="650"/>
        <v>192.04455000000002</v>
      </c>
      <c r="AF35" s="80">
        <f t="shared" si="650"/>
        <v>192.04455000000002</v>
      </c>
      <c r="AG35" s="80">
        <f t="shared" si="650"/>
        <v>192.04455000000002</v>
      </c>
      <c r="AH35" s="80">
        <f t="shared" si="650"/>
        <v>192.04455000000002</v>
      </c>
      <c r="AI35" s="80">
        <f t="shared" si="650"/>
        <v>192.04455000000002</v>
      </c>
      <c r="AJ35" s="80">
        <f t="shared" si="650"/>
        <v>192.04455000000002</v>
      </c>
      <c r="AK35" s="80">
        <f t="shared" si="650"/>
        <v>192.04455000000002</v>
      </c>
      <c r="AL35" s="80">
        <f t="shared" si="650"/>
        <v>192.04455000000002</v>
      </c>
      <c r="AM35" s="80">
        <f t="shared" si="650"/>
        <v>192.04455000000002</v>
      </c>
      <c r="AN35" s="80">
        <f t="shared" si="650"/>
        <v>192.04455000000002</v>
      </c>
      <c r="AO35" s="80">
        <f t="shared" si="650"/>
        <v>192.04455000000002</v>
      </c>
      <c r="AP35" s="80">
        <f t="shared" si="650"/>
        <v>192.04455000000002</v>
      </c>
      <c r="AQ35" s="80">
        <f t="shared" si="650"/>
        <v>192.04455000000002</v>
      </c>
      <c r="AR35" s="80">
        <f t="shared" si="650"/>
        <v>192.04455000000002</v>
      </c>
      <c r="AS35" s="80">
        <f t="shared" si="650"/>
        <v>192.04455000000002</v>
      </c>
      <c r="AT35" s="80">
        <f t="shared" si="650"/>
        <v>192.04455000000002</v>
      </c>
      <c r="AU35" s="80">
        <f t="shared" si="650"/>
        <v>192.04455000000002</v>
      </c>
      <c r="AV35" s="80">
        <f t="shared" si="650"/>
        <v>192.04455000000002</v>
      </c>
      <c r="AW35" s="80">
        <f t="shared" si="650"/>
        <v>192.04455000000002</v>
      </c>
      <c r="AX35" s="80">
        <f t="shared" si="650"/>
        <v>192.04455000000002</v>
      </c>
      <c r="AY35" s="80">
        <f t="shared" si="650"/>
        <v>192.04455000000002</v>
      </c>
      <c r="AZ35" s="80">
        <f t="shared" si="650"/>
        <v>192.04455000000002</v>
      </c>
      <c r="BA35" s="80">
        <f t="shared" si="650"/>
        <v>192.04455000000002</v>
      </c>
      <c r="BB35" s="80">
        <f t="shared" si="650"/>
        <v>192.04455000000002</v>
      </c>
      <c r="BC35" s="80">
        <f t="shared" si="650"/>
        <v>192.04455000000002</v>
      </c>
      <c r="BD35" s="80">
        <f t="shared" si="650"/>
        <v>192.04455000000002</v>
      </c>
      <c r="BE35" s="80">
        <f t="shared" si="650"/>
        <v>192.04455000000002</v>
      </c>
      <c r="BF35" s="80">
        <f t="shared" si="650"/>
        <v>192.04455000000002</v>
      </c>
      <c r="BG35" s="80">
        <f t="shared" si="650"/>
        <v>192.04455000000002</v>
      </c>
      <c r="BH35" s="80">
        <f t="shared" si="650"/>
        <v>192.04455000000002</v>
      </c>
      <c r="BI35" s="80">
        <f t="shared" si="650"/>
        <v>192.04455000000002</v>
      </c>
      <c r="BJ35" s="80">
        <f t="shared" si="650"/>
        <v>192.04455000000002</v>
      </c>
      <c r="BK35" s="80">
        <f t="shared" si="650"/>
        <v>192.04455000000002</v>
      </c>
      <c r="BL35" s="80">
        <f t="shared" si="650"/>
        <v>192.04455000000002</v>
      </c>
      <c r="BM35" s="80">
        <f t="shared" si="650"/>
        <v>192.04455000000002</v>
      </c>
      <c r="BN35" s="80">
        <f t="shared" si="650"/>
        <v>192.04455000000002</v>
      </c>
      <c r="BO35" s="80">
        <f t="shared" si="651"/>
        <v>192.04455000000002</v>
      </c>
      <c r="BP35" s="80">
        <f t="shared" si="651"/>
        <v>192.04455000000002</v>
      </c>
      <c r="BQ35" s="80">
        <f t="shared" si="651"/>
        <v>192.04455000000002</v>
      </c>
      <c r="BR35" s="80">
        <f t="shared" si="651"/>
        <v>192.04455000000002</v>
      </c>
      <c r="BS35" s="80">
        <f t="shared" si="651"/>
        <v>192.04455000000002</v>
      </c>
      <c r="BT35" s="80">
        <f t="shared" si="651"/>
        <v>192.04455000000002</v>
      </c>
      <c r="BU35" s="80">
        <f t="shared" si="651"/>
        <v>192.04455000000002</v>
      </c>
      <c r="BV35" s="80">
        <f t="shared" si="651"/>
        <v>192.04455000000002</v>
      </c>
      <c r="BW35" s="80">
        <f t="shared" si="651"/>
        <v>192.04455000000002</v>
      </c>
      <c r="BX35" s="80">
        <f t="shared" si="651"/>
        <v>192.04455000000002</v>
      </c>
      <c r="BY35" s="80">
        <f t="shared" si="651"/>
        <v>192.04455000000002</v>
      </c>
      <c r="BZ35" s="80">
        <f t="shared" si="651"/>
        <v>192.04455000000002</v>
      </c>
      <c r="CA35" s="80">
        <f t="shared" si="651"/>
        <v>192.04455000000002</v>
      </c>
      <c r="CB35" s="80">
        <f t="shared" si="651"/>
        <v>192.04455000000002</v>
      </c>
      <c r="CC35" s="80">
        <f t="shared" si="651"/>
        <v>192.04455000000002</v>
      </c>
      <c r="CD35" s="80">
        <f t="shared" si="651"/>
        <v>192.04455000000002</v>
      </c>
      <c r="CE35" s="80">
        <f t="shared" si="651"/>
        <v>192.04455000000002</v>
      </c>
      <c r="CF35" s="80">
        <f t="shared" si="651"/>
        <v>192.04455000000002</v>
      </c>
      <c r="CG35" s="80">
        <f t="shared" si="651"/>
        <v>192.04455000000002</v>
      </c>
      <c r="CH35" s="80">
        <f t="shared" si="651"/>
        <v>192.04455000000002</v>
      </c>
      <c r="CI35" s="80">
        <f t="shared" si="651"/>
        <v>192.04455000000002</v>
      </c>
      <c r="CJ35" s="80">
        <f t="shared" si="651"/>
        <v>192.04455000000002</v>
      </c>
      <c r="CK35" s="80">
        <f t="shared" si="651"/>
        <v>192.04455000000002</v>
      </c>
      <c r="CL35" s="80">
        <f t="shared" si="651"/>
        <v>192.04455000000002</v>
      </c>
      <c r="CM35" s="80">
        <f t="shared" si="651"/>
        <v>192.04455000000002</v>
      </c>
      <c r="CN35" s="80">
        <f t="shared" si="651"/>
        <v>192.04455000000002</v>
      </c>
      <c r="CO35" s="80">
        <f t="shared" si="651"/>
        <v>192.04455000000002</v>
      </c>
      <c r="CP35" s="80">
        <f t="shared" si="651"/>
        <v>192.04455000000002</v>
      </c>
      <c r="CQ35" s="80">
        <f t="shared" si="651"/>
        <v>192.04455000000002</v>
      </c>
      <c r="CR35" s="80">
        <f t="shared" si="651"/>
        <v>192.04455000000002</v>
      </c>
      <c r="CS35" s="80">
        <f t="shared" si="651"/>
        <v>192.04455000000002</v>
      </c>
      <c r="CT35" s="80">
        <f t="shared" si="651"/>
        <v>192.04455000000002</v>
      </c>
      <c r="CU35" s="80">
        <f t="shared" si="651"/>
        <v>192.04455000000002</v>
      </c>
      <c r="CV35" s="80">
        <f t="shared" si="651"/>
        <v>192.04455000000002</v>
      </c>
      <c r="CW35" s="80">
        <f t="shared" si="651"/>
        <v>192.04455000000002</v>
      </c>
      <c r="CX35" s="80">
        <f t="shared" si="651"/>
        <v>192.04455000000002</v>
      </c>
      <c r="CY35" s="80">
        <f t="shared" si="651"/>
        <v>192.04455000000002</v>
      </c>
      <c r="CZ35" s="80">
        <f t="shared" si="651"/>
        <v>192.04455000000002</v>
      </c>
      <c r="DA35" s="80">
        <f t="shared" si="651"/>
        <v>192.04455000000002</v>
      </c>
      <c r="DB35" s="80">
        <f t="shared" si="651"/>
        <v>192.04455000000002</v>
      </c>
      <c r="DC35" s="80">
        <f t="shared" si="651"/>
        <v>192.04455000000002</v>
      </c>
      <c r="DD35" s="80">
        <f t="shared" si="651"/>
        <v>192.04455000000002</v>
      </c>
      <c r="DE35" s="80">
        <f t="shared" si="651"/>
        <v>192.04455000000002</v>
      </c>
      <c r="DF35" s="80">
        <f t="shared" si="651"/>
        <v>192.04455000000002</v>
      </c>
      <c r="DG35" s="80">
        <f t="shared" si="651"/>
        <v>192.04455000000002</v>
      </c>
      <c r="DH35" s="80">
        <f t="shared" si="651"/>
        <v>192.04455000000002</v>
      </c>
      <c r="DI35" s="80">
        <f t="shared" si="651"/>
        <v>192.04455000000002</v>
      </c>
      <c r="DJ35" s="80">
        <f t="shared" si="651"/>
        <v>192.04455000000002</v>
      </c>
      <c r="DK35" s="80">
        <f t="shared" si="651"/>
        <v>192.04455000000002</v>
      </c>
      <c r="DL35" s="80">
        <f t="shared" si="651"/>
        <v>192.04455000000002</v>
      </c>
      <c r="DM35" s="80">
        <f t="shared" si="651"/>
        <v>192.04455000000002</v>
      </c>
      <c r="DN35" s="80">
        <f t="shared" si="651"/>
        <v>192.04455000000002</v>
      </c>
      <c r="DO35" s="80">
        <f t="shared" si="651"/>
        <v>192.04455000000002</v>
      </c>
      <c r="DP35" s="80">
        <f t="shared" si="651"/>
        <v>192.04455000000002</v>
      </c>
      <c r="DQ35" s="80">
        <f t="shared" si="651"/>
        <v>192.04455000000002</v>
      </c>
      <c r="DR35" s="80">
        <f t="shared" si="652"/>
        <v>192.04455000000002</v>
      </c>
      <c r="DS35" s="80">
        <f t="shared" si="653"/>
        <v>192.04455000000002</v>
      </c>
      <c r="DT35" s="80">
        <f t="shared" si="654"/>
        <v>192.04455000000002</v>
      </c>
      <c r="DU35" s="80">
        <f t="shared" si="655"/>
        <v>192.04455000000002</v>
      </c>
      <c r="DV35" s="80">
        <f t="shared" si="656"/>
        <v>192.04455000000002</v>
      </c>
      <c r="DW35" s="80">
        <f t="shared" si="657"/>
        <v>192.04455000000002</v>
      </c>
      <c r="DX35" s="80">
        <f t="shared" si="658"/>
        <v>192.04455000000002</v>
      </c>
      <c r="DY35" s="80">
        <f t="shared" si="659"/>
        <v>192.04455000000002</v>
      </c>
      <c r="DZ35" s="80">
        <f t="shared" si="660"/>
        <v>192.04455000000002</v>
      </c>
      <c r="EA35" s="80">
        <f t="shared" si="661"/>
        <v>192.04455000000002</v>
      </c>
      <c r="EB35" s="80">
        <f t="shared" si="662"/>
        <v>192.04455000000002</v>
      </c>
      <c r="EC35" s="80">
        <f t="shared" si="663"/>
        <v>192.04455000000002</v>
      </c>
      <c r="ED35" s="80">
        <f t="shared" si="664"/>
        <v>192.04455000000002</v>
      </c>
      <c r="EE35" s="80">
        <f t="shared" si="665"/>
        <v>192.04455000000002</v>
      </c>
      <c r="EF35" s="80">
        <f t="shared" si="666"/>
        <v>192.04455000000002</v>
      </c>
      <c r="EG35" s="80">
        <f t="shared" si="667"/>
        <v>192.04455000000002</v>
      </c>
      <c r="EH35" s="80">
        <f t="shared" si="668"/>
        <v>192.04455000000002</v>
      </c>
      <c r="EI35" s="80">
        <f t="shared" si="669"/>
        <v>192.04455000000002</v>
      </c>
      <c r="EJ35" s="80">
        <f t="shared" si="670"/>
        <v>192.04455000000002</v>
      </c>
      <c r="EK35" s="80">
        <f t="shared" si="671"/>
        <v>192.04455000000002</v>
      </c>
      <c r="EL35" s="80">
        <f t="shared" si="672"/>
        <v>192.04455000000002</v>
      </c>
      <c r="EM35" s="80">
        <f t="shared" si="673"/>
        <v>192.04455000000002</v>
      </c>
      <c r="EN35" s="80">
        <f t="shared" si="674"/>
        <v>192.04455000000002</v>
      </c>
      <c r="EO35" s="80">
        <f t="shared" si="675"/>
        <v>192.04455000000002</v>
      </c>
      <c r="EP35" s="80">
        <f t="shared" si="676"/>
        <v>192.04455000000002</v>
      </c>
      <c r="EQ35" s="80">
        <f t="shared" si="677"/>
        <v>192.04455000000002</v>
      </c>
      <c r="ER35" s="80">
        <f t="shared" si="678"/>
        <v>192.04455000000002</v>
      </c>
      <c r="ES35" s="80">
        <f t="shared" si="679"/>
        <v>192.04455000000002</v>
      </c>
      <c r="ET35" s="80">
        <f t="shared" si="680"/>
        <v>192.04455000000002</v>
      </c>
      <c r="EU35" s="80">
        <f t="shared" si="681"/>
        <v>192.04455000000002</v>
      </c>
      <c r="EV35" s="80">
        <f t="shared" si="682"/>
        <v>192.04455000000002</v>
      </c>
      <c r="EW35" s="80">
        <f t="shared" si="683"/>
        <v>192.04455000000002</v>
      </c>
      <c r="EX35" s="80">
        <f t="shared" si="684"/>
        <v>192.04455000000002</v>
      </c>
      <c r="EY35" s="80">
        <f t="shared" si="685"/>
        <v>192.04455000000002</v>
      </c>
      <c r="EZ35" s="80">
        <f t="shared" si="686"/>
        <v>192.04455000000002</v>
      </c>
      <c r="FA35" s="80">
        <f t="shared" si="687"/>
        <v>192.04455000000002</v>
      </c>
      <c r="FB35" s="80">
        <f t="shared" si="688"/>
        <v>192.04455000000002</v>
      </c>
      <c r="FC35" s="80">
        <f t="shared" si="689"/>
        <v>192.04455000000002</v>
      </c>
      <c r="FD35" s="80">
        <f t="shared" si="690"/>
        <v>192.04455000000002</v>
      </c>
      <c r="FE35" s="80">
        <f t="shared" si="691"/>
        <v>192.04455000000002</v>
      </c>
      <c r="FF35" s="80">
        <f t="shared" si="692"/>
        <v>192.04455000000002</v>
      </c>
      <c r="FG35" s="80">
        <f t="shared" si="693"/>
        <v>192.04455000000002</v>
      </c>
      <c r="FH35" s="80">
        <f t="shared" si="694"/>
        <v>192.04455000000002</v>
      </c>
      <c r="FI35" s="80">
        <f t="shared" si="695"/>
        <v>192.04455000000002</v>
      </c>
      <c r="FJ35" s="80">
        <f t="shared" si="696"/>
        <v>192.04455000000002</v>
      </c>
      <c r="FK35" s="80">
        <f t="shared" si="697"/>
        <v>192.04455000000002</v>
      </c>
      <c r="FL35" s="80">
        <f t="shared" si="698"/>
        <v>192.04455000000002</v>
      </c>
      <c r="FM35" s="80">
        <f t="shared" si="699"/>
        <v>192.04455000000002</v>
      </c>
      <c r="FN35" s="80">
        <f t="shared" si="700"/>
        <v>192.04455000000002</v>
      </c>
      <c r="FO35" s="80">
        <f t="shared" si="701"/>
        <v>192.04455000000002</v>
      </c>
      <c r="FP35" s="80">
        <f t="shared" si="702"/>
        <v>192.04455000000002</v>
      </c>
      <c r="FQ35" s="80">
        <f t="shared" si="703"/>
        <v>192.04455000000002</v>
      </c>
      <c r="FR35" s="80">
        <f t="shared" si="704"/>
        <v>192.04455000000002</v>
      </c>
      <c r="FS35" s="80">
        <f t="shared" si="705"/>
        <v>192.04455000000002</v>
      </c>
      <c r="FT35" s="80">
        <f t="shared" si="706"/>
        <v>192.04455000000002</v>
      </c>
      <c r="FU35" s="80">
        <f t="shared" si="707"/>
        <v>192.04455000000002</v>
      </c>
      <c r="FV35" s="80">
        <f t="shared" si="708"/>
        <v>192.04455000000002</v>
      </c>
      <c r="FW35" s="80">
        <f t="shared" si="709"/>
        <v>192.04455000000002</v>
      </c>
      <c r="FX35" s="80">
        <f t="shared" si="710"/>
        <v>192.04455000000002</v>
      </c>
      <c r="FY35" s="80">
        <f t="shared" si="711"/>
        <v>192.04455000000002</v>
      </c>
      <c r="FZ35" s="80">
        <f t="shared" si="712"/>
        <v>192.04455000000002</v>
      </c>
      <c r="GA35" s="80">
        <f t="shared" si="713"/>
        <v>192.04455000000002</v>
      </c>
      <c r="GB35" s="80">
        <f t="shared" si="714"/>
        <v>192.04455000000002</v>
      </c>
      <c r="GC35" s="80">
        <f t="shared" si="715"/>
        <v>192.04455000000002</v>
      </c>
      <c r="GD35" s="80">
        <f t="shared" si="716"/>
        <v>192.04455000000002</v>
      </c>
      <c r="GE35" s="80">
        <f t="shared" si="717"/>
        <v>192.04455000000002</v>
      </c>
      <c r="GF35" s="80">
        <f t="shared" si="718"/>
        <v>192.04455000000002</v>
      </c>
      <c r="GG35" s="80">
        <f t="shared" si="719"/>
        <v>192.04455000000002</v>
      </c>
      <c r="GH35" s="80">
        <f t="shared" si="720"/>
        <v>192.04455000000002</v>
      </c>
      <c r="GI35" s="80">
        <f t="shared" si="721"/>
        <v>192.04455000000002</v>
      </c>
      <c r="GJ35" s="80">
        <f t="shared" si="722"/>
        <v>192.04455000000002</v>
      </c>
      <c r="GK35" s="80">
        <f t="shared" si="723"/>
        <v>192.04455000000002</v>
      </c>
      <c r="GL35" s="80">
        <f t="shared" si="724"/>
        <v>192.04455000000002</v>
      </c>
      <c r="GM35" s="80">
        <f t="shared" si="725"/>
        <v>192.04455000000002</v>
      </c>
      <c r="GN35" s="80">
        <f t="shared" si="726"/>
        <v>192.04455000000002</v>
      </c>
      <c r="GO35" s="80">
        <f t="shared" si="727"/>
        <v>192.04455000000002</v>
      </c>
      <c r="GP35" s="80">
        <f t="shared" si="728"/>
        <v>192.04455000000002</v>
      </c>
      <c r="GQ35" s="80">
        <f t="shared" si="729"/>
        <v>192.04455000000002</v>
      </c>
      <c r="GR35" s="80">
        <f t="shared" si="730"/>
        <v>192.04455000000002</v>
      </c>
      <c r="GS35" s="80">
        <f t="shared" si="731"/>
        <v>192.04455000000002</v>
      </c>
      <c r="GT35" s="80">
        <f t="shared" si="732"/>
        <v>192.04455000000002</v>
      </c>
      <c r="GU35" s="80">
        <f t="shared" si="733"/>
        <v>192.04455000000002</v>
      </c>
      <c r="GV35" s="80">
        <f t="shared" si="734"/>
        <v>192.04455000000002</v>
      </c>
      <c r="GW35" s="80">
        <f t="shared" si="735"/>
        <v>192.04455000000002</v>
      </c>
      <c r="GX35" s="80">
        <f t="shared" si="736"/>
        <v>192.04455000000002</v>
      </c>
      <c r="GY35" s="80">
        <f t="shared" si="737"/>
        <v>192.04455000000002</v>
      </c>
      <c r="GZ35" s="80">
        <f t="shared" si="738"/>
        <v>192.04455000000002</v>
      </c>
      <c r="HA35" s="80">
        <f t="shared" si="739"/>
        <v>192.04455000000002</v>
      </c>
      <c r="HB35" s="80">
        <f t="shared" si="740"/>
        <v>192.04455000000002</v>
      </c>
      <c r="HC35" s="80">
        <f t="shared" si="741"/>
        <v>192.04455000000002</v>
      </c>
      <c r="HD35" s="80">
        <f t="shared" si="742"/>
        <v>192.04455000000002</v>
      </c>
      <c r="HE35" s="80">
        <f t="shared" si="743"/>
        <v>192.04455000000002</v>
      </c>
      <c r="HF35" s="80">
        <f t="shared" si="744"/>
        <v>192.04455000000002</v>
      </c>
      <c r="HG35" s="80">
        <f t="shared" si="745"/>
        <v>192.04455000000002</v>
      </c>
      <c r="HH35" s="80">
        <f t="shared" si="746"/>
        <v>192.04455000000002</v>
      </c>
      <c r="HI35" s="80">
        <f t="shared" si="747"/>
        <v>192.04455000000002</v>
      </c>
      <c r="HJ35" s="80">
        <f t="shared" si="748"/>
        <v>192.04455000000002</v>
      </c>
      <c r="HK35" s="80">
        <f t="shared" si="749"/>
        <v>192.04455000000002</v>
      </c>
      <c r="HL35" s="80">
        <f t="shared" si="750"/>
        <v>192.04455000000002</v>
      </c>
      <c r="HM35" s="80">
        <f t="shared" si="751"/>
        <v>192.04455000000002</v>
      </c>
      <c r="HN35" s="80">
        <f t="shared" si="752"/>
        <v>192.04455000000002</v>
      </c>
      <c r="HO35" s="80">
        <f t="shared" si="753"/>
        <v>192.04455000000002</v>
      </c>
      <c r="HP35" s="80">
        <f t="shared" si="754"/>
        <v>192.04455000000002</v>
      </c>
      <c r="HQ35" s="80">
        <f t="shared" si="755"/>
        <v>192.04455000000002</v>
      </c>
      <c r="HR35" s="80">
        <f t="shared" si="756"/>
        <v>192.04455000000002</v>
      </c>
      <c r="HS35" s="80">
        <f t="shared" si="757"/>
        <v>192.04455000000002</v>
      </c>
      <c r="HT35" s="80">
        <f t="shared" si="758"/>
        <v>192.04455000000002</v>
      </c>
      <c r="HU35" s="80">
        <f t="shared" si="759"/>
        <v>192.04455000000002</v>
      </c>
      <c r="HV35" s="80">
        <f t="shared" si="760"/>
        <v>192.04455000000002</v>
      </c>
      <c r="HW35" s="80">
        <f t="shared" si="761"/>
        <v>192.04455000000002</v>
      </c>
      <c r="HX35" s="80">
        <f t="shared" si="762"/>
        <v>192.04455000000002</v>
      </c>
      <c r="HY35" s="80">
        <f t="shared" si="763"/>
        <v>192.04455000000002</v>
      </c>
      <c r="HZ35" s="80">
        <f t="shared" si="764"/>
        <v>192.04455000000002</v>
      </c>
      <c r="IA35" s="80">
        <f t="shared" si="765"/>
        <v>192.04455000000002</v>
      </c>
      <c r="IB35" s="80">
        <f t="shared" si="766"/>
        <v>192.04455000000002</v>
      </c>
      <c r="IC35" s="80">
        <f t="shared" si="767"/>
        <v>192.04455000000002</v>
      </c>
      <c r="ID35" s="80">
        <f t="shared" si="768"/>
        <v>192.04455000000002</v>
      </c>
      <c r="IE35" s="80">
        <f t="shared" si="769"/>
        <v>192.04455000000002</v>
      </c>
      <c r="IF35" s="80">
        <f t="shared" si="770"/>
        <v>192.04455000000002</v>
      </c>
      <c r="IG35" s="80">
        <f t="shared" si="771"/>
        <v>192.04455000000002</v>
      </c>
      <c r="IH35" s="80">
        <f t="shared" si="772"/>
        <v>192.04455000000002</v>
      </c>
      <c r="II35" s="80">
        <f t="shared" si="773"/>
        <v>192.04455000000002</v>
      </c>
      <c r="IJ35" s="80">
        <f t="shared" si="774"/>
        <v>192.04455000000002</v>
      </c>
      <c r="IK35" s="80">
        <f t="shared" si="775"/>
        <v>192.04455000000002</v>
      </c>
      <c r="IL35" s="80">
        <f t="shared" si="776"/>
        <v>192.04455000000002</v>
      </c>
      <c r="IM35" s="80">
        <f t="shared" si="777"/>
        <v>192.04455000000002</v>
      </c>
      <c r="IN35" s="80">
        <f t="shared" si="778"/>
        <v>192.04455000000002</v>
      </c>
      <c r="IO35" s="80">
        <f t="shared" si="779"/>
        <v>192.04455000000002</v>
      </c>
      <c r="IP35" s="80">
        <f t="shared" si="780"/>
        <v>192.04455000000002</v>
      </c>
      <c r="IQ35" s="80">
        <f t="shared" si="781"/>
        <v>192.04455000000002</v>
      </c>
      <c r="IR35" s="80">
        <f t="shared" si="782"/>
        <v>192.04455000000002</v>
      </c>
      <c r="IS35" s="80">
        <f t="shared" si="783"/>
        <v>192.04455000000002</v>
      </c>
      <c r="IT35" s="80">
        <f t="shared" si="784"/>
        <v>192.04455000000002</v>
      </c>
      <c r="IU35" s="80">
        <f t="shared" si="785"/>
        <v>192.04455000000002</v>
      </c>
      <c r="IV35" s="80">
        <f t="shared" si="786"/>
        <v>192.04455000000002</v>
      </c>
      <c r="IW35" s="80">
        <f t="shared" si="787"/>
        <v>192.04455000000002</v>
      </c>
      <c r="IX35" s="80">
        <f t="shared" si="788"/>
        <v>192.04455000000002</v>
      </c>
      <c r="IY35" s="80">
        <f t="shared" si="789"/>
        <v>192.04455000000002</v>
      </c>
      <c r="IZ35" s="80">
        <f t="shared" si="790"/>
        <v>192.04455000000002</v>
      </c>
      <c r="JA35" s="80">
        <f t="shared" si="791"/>
        <v>192.04455000000002</v>
      </c>
      <c r="JB35" s="80">
        <f t="shared" si="792"/>
        <v>192.04455000000002</v>
      </c>
      <c r="JC35" s="80">
        <f t="shared" si="793"/>
        <v>192.04455000000002</v>
      </c>
      <c r="JD35" s="80">
        <f t="shared" si="794"/>
        <v>192.04455000000002</v>
      </c>
      <c r="JE35" s="80">
        <f t="shared" si="795"/>
        <v>192.04455000000002</v>
      </c>
      <c r="JF35" s="80">
        <f t="shared" si="796"/>
        <v>192.04455000000002</v>
      </c>
      <c r="JG35" s="80">
        <f t="shared" si="797"/>
        <v>192.04455000000002</v>
      </c>
      <c r="JH35" s="80">
        <f t="shared" si="798"/>
        <v>192.04455000000002</v>
      </c>
      <c r="JI35" s="80">
        <f t="shared" si="799"/>
        <v>192.04455000000002</v>
      </c>
      <c r="JJ35" s="80">
        <f t="shared" si="800"/>
        <v>192.04455000000002</v>
      </c>
      <c r="JK35" s="80">
        <f t="shared" si="801"/>
        <v>192.04455000000002</v>
      </c>
      <c r="JL35" s="80">
        <f t="shared" si="802"/>
        <v>192.04455000000002</v>
      </c>
      <c r="JM35" s="80">
        <f t="shared" si="803"/>
        <v>192.04455000000002</v>
      </c>
      <c r="JN35" s="80">
        <f t="shared" si="804"/>
        <v>192.04455000000002</v>
      </c>
      <c r="JO35" s="80">
        <f t="shared" si="805"/>
        <v>192.04455000000002</v>
      </c>
      <c r="JP35" s="80">
        <f t="shared" si="806"/>
        <v>192.04455000000002</v>
      </c>
      <c r="JQ35" s="80">
        <f t="shared" si="807"/>
        <v>192.04455000000002</v>
      </c>
      <c r="JR35" s="80">
        <f t="shared" si="808"/>
        <v>192.04455000000002</v>
      </c>
      <c r="JS35" s="80">
        <f t="shared" si="809"/>
        <v>192.04455000000002</v>
      </c>
      <c r="JT35" s="80">
        <f t="shared" si="810"/>
        <v>192.04455000000002</v>
      </c>
      <c r="JU35" s="80">
        <f t="shared" si="811"/>
        <v>192.04455000000002</v>
      </c>
      <c r="JV35" s="80">
        <f t="shared" si="812"/>
        <v>192.04455000000002</v>
      </c>
      <c r="JW35" s="80">
        <f t="shared" si="813"/>
        <v>192.04455000000002</v>
      </c>
      <c r="JX35" s="80">
        <f t="shared" si="814"/>
        <v>192.04455000000002</v>
      </c>
      <c r="JY35" s="80">
        <f t="shared" si="815"/>
        <v>192.04455000000002</v>
      </c>
      <c r="JZ35" s="80">
        <f t="shared" si="816"/>
        <v>192.04455000000002</v>
      </c>
      <c r="KA35" s="80">
        <f t="shared" si="817"/>
        <v>192.04455000000002</v>
      </c>
      <c r="KB35" s="80">
        <f t="shared" si="818"/>
        <v>192.04455000000002</v>
      </c>
      <c r="KC35" s="80">
        <f t="shared" si="819"/>
        <v>192.04455000000002</v>
      </c>
      <c r="KD35" s="80">
        <f t="shared" si="820"/>
        <v>192.04455000000002</v>
      </c>
      <c r="KE35" s="80">
        <f t="shared" si="821"/>
        <v>192.04455000000002</v>
      </c>
      <c r="KF35" s="80">
        <f t="shared" si="822"/>
        <v>192.04455000000002</v>
      </c>
      <c r="KG35" s="80">
        <f t="shared" si="823"/>
        <v>192.04455000000002</v>
      </c>
      <c r="KH35" s="80">
        <f t="shared" si="824"/>
        <v>192.04455000000002</v>
      </c>
      <c r="KI35" s="80">
        <f t="shared" si="825"/>
        <v>192.04455000000002</v>
      </c>
      <c r="KJ35" s="80">
        <f t="shared" si="826"/>
        <v>192.04455000000002</v>
      </c>
      <c r="KK35" s="80">
        <f t="shared" si="827"/>
        <v>192.04455000000002</v>
      </c>
      <c r="KL35" s="80">
        <f t="shared" si="828"/>
        <v>192.04455000000002</v>
      </c>
      <c r="KM35" s="80">
        <f t="shared" si="829"/>
        <v>192.04455000000002</v>
      </c>
      <c r="KN35" s="80">
        <f t="shared" si="830"/>
        <v>192.04455000000002</v>
      </c>
      <c r="KO35" s="80">
        <f t="shared" si="831"/>
        <v>192.04455000000002</v>
      </c>
    </row>
    <row r="36" spans="1:301" x14ac:dyDescent="0.2">
      <c r="A36" s="30" t="s">
        <v>236</v>
      </c>
      <c r="B36" s="80">
        <f>SUMIF(OPEX!C:C,"Insumos",OPEX!F:F)/1000</f>
        <v>11</v>
      </c>
      <c r="C36" s="80">
        <f t="shared" si="650"/>
        <v>11</v>
      </c>
      <c r="D36" s="80">
        <f t="shared" si="650"/>
        <v>11</v>
      </c>
      <c r="E36" s="80">
        <f t="shared" si="650"/>
        <v>11</v>
      </c>
      <c r="F36" s="80">
        <f t="shared" si="650"/>
        <v>11</v>
      </c>
      <c r="G36" s="80">
        <f t="shared" si="650"/>
        <v>11</v>
      </c>
      <c r="H36" s="80">
        <f t="shared" si="650"/>
        <v>11</v>
      </c>
      <c r="I36" s="80">
        <f t="shared" si="650"/>
        <v>11</v>
      </c>
      <c r="J36" s="80">
        <f t="shared" si="650"/>
        <v>11</v>
      </c>
      <c r="K36" s="80">
        <f t="shared" si="650"/>
        <v>11</v>
      </c>
      <c r="L36" s="80">
        <f t="shared" si="650"/>
        <v>11</v>
      </c>
      <c r="M36" s="80">
        <f t="shared" si="650"/>
        <v>11</v>
      </c>
      <c r="N36" s="80">
        <f t="shared" si="650"/>
        <v>11</v>
      </c>
      <c r="O36" s="80">
        <f t="shared" si="650"/>
        <v>11</v>
      </c>
      <c r="P36" s="80">
        <f t="shared" si="650"/>
        <v>11</v>
      </c>
      <c r="Q36" s="80">
        <f t="shared" si="650"/>
        <v>11</v>
      </c>
      <c r="R36" s="80">
        <f t="shared" si="650"/>
        <v>11</v>
      </c>
      <c r="S36" s="80">
        <f t="shared" si="650"/>
        <v>11</v>
      </c>
      <c r="T36" s="80">
        <f t="shared" si="650"/>
        <v>11</v>
      </c>
      <c r="U36" s="80">
        <f t="shared" si="650"/>
        <v>11</v>
      </c>
      <c r="V36" s="80">
        <f t="shared" si="650"/>
        <v>11</v>
      </c>
      <c r="W36" s="80">
        <f t="shared" si="650"/>
        <v>11</v>
      </c>
      <c r="X36" s="80">
        <f t="shared" si="650"/>
        <v>11</v>
      </c>
      <c r="Y36" s="80">
        <f t="shared" si="650"/>
        <v>11</v>
      </c>
      <c r="Z36" s="80">
        <f t="shared" si="650"/>
        <v>11</v>
      </c>
      <c r="AA36" s="80">
        <f t="shared" si="650"/>
        <v>11</v>
      </c>
      <c r="AB36" s="80">
        <f t="shared" si="650"/>
        <v>11</v>
      </c>
      <c r="AC36" s="80">
        <f t="shared" si="650"/>
        <v>11</v>
      </c>
      <c r="AD36" s="80">
        <f t="shared" si="650"/>
        <v>11</v>
      </c>
      <c r="AE36" s="80">
        <f t="shared" si="650"/>
        <v>11</v>
      </c>
      <c r="AF36" s="80">
        <f t="shared" si="650"/>
        <v>11</v>
      </c>
      <c r="AG36" s="80">
        <f t="shared" si="650"/>
        <v>11</v>
      </c>
      <c r="AH36" s="80">
        <f t="shared" si="650"/>
        <v>11</v>
      </c>
      <c r="AI36" s="80">
        <f t="shared" si="650"/>
        <v>11</v>
      </c>
      <c r="AJ36" s="80">
        <f t="shared" si="650"/>
        <v>11</v>
      </c>
      <c r="AK36" s="80">
        <f t="shared" si="650"/>
        <v>11</v>
      </c>
      <c r="AL36" s="80">
        <f t="shared" si="650"/>
        <v>11</v>
      </c>
      <c r="AM36" s="80">
        <f t="shared" si="650"/>
        <v>11</v>
      </c>
      <c r="AN36" s="80">
        <f t="shared" si="650"/>
        <v>11</v>
      </c>
      <c r="AO36" s="80">
        <f t="shared" si="650"/>
        <v>11</v>
      </c>
      <c r="AP36" s="80">
        <f t="shared" si="650"/>
        <v>11</v>
      </c>
      <c r="AQ36" s="80">
        <f t="shared" si="650"/>
        <v>11</v>
      </c>
      <c r="AR36" s="80">
        <f t="shared" si="650"/>
        <v>11</v>
      </c>
      <c r="AS36" s="80">
        <f t="shared" si="650"/>
        <v>11</v>
      </c>
      <c r="AT36" s="80">
        <f t="shared" si="650"/>
        <v>11</v>
      </c>
      <c r="AU36" s="80">
        <f t="shared" si="650"/>
        <v>11</v>
      </c>
      <c r="AV36" s="80">
        <f t="shared" si="650"/>
        <v>11</v>
      </c>
      <c r="AW36" s="80">
        <f t="shared" si="650"/>
        <v>11</v>
      </c>
      <c r="AX36" s="80">
        <f t="shared" si="650"/>
        <v>11</v>
      </c>
      <c r="AY36" s="80">
        <f t="shared" si="650"/>
        <v>11</v>
      </c>
      <c r="AZ36" s="80">
        <f t="shared" si="650"/>
        <v>11</v>
      </c>
      <c r="BA36" s="80">
        <f t="shared" si="650"/>
        <v>11</v>
      </c>
      <c r="BB36" s="80">
        <f t="shared" si="650"/>
        <v>11</v>
      </c>
      <c r="BC36" s="80">
        <f t="shared" si="650"/>
        <v>11</v>
      </c>
      <c r="BD36" s="80">
        <f t="shared" si="650"/>
        <v>11</v>
      </c>
      <c r="BE36" s="80">
        <f t="shared" si="650"/>
        <v>11</v>
      </c>
      <c r="BF36" s="80">
        <f t="shared" si="650"/>
        <v>11</v>
      </c>
      <c r="BG36" s="80">
        <f t="shared" si="650"/>
        <v>11</v>
      </c>
      <c r="BH36" s="80">
        <f t="shared" si="650"/>
        <v>11</v>
      </c>
      <c r="BI36" s="80">
        <f t="shared" si="650"/>
        <v>11</v>
      </c>
      <c r="BJ36" s="80">
        <f t="shared" si="650"/>
        <v>11</v>
      </c>
      <c r="BK36" s="80">
        <f t="shared" si="650"/>
        <v>11</v>
      </c>
      <c r="BL36" s="80">
        <f t="shared" si="650"/>
        <v>11</v>
      </c>
      <c r="BM36" s="80">
        <f t="shared" si="650"/>
        <v>11</v>
      </c>
      <c r="BN36" s="80">
        <f t="shared" si="650"/>
        <v>11</v>
      </c>
      <c r="BO36" s="80">
        <f t="shared" si="651"/>
        <v>11</v>
      </c>
      <c r="BP36" s="80">
        <f t="shared" si="651"/>
        <v>11</v>
      </c>
      <c r="BQ36" s="80">
        <f t="shared" si="651"/>
        <v>11</v>
      </c>
      <c r="BR36" s="80">
        <f t="shared" si="651"/>
        <v>11</v>
      </c>
      <c r="BS36" s="80">
        <f t="shared" si="651"/>
        <v>11</v>
      </c>
      <c r="BT36" s="80">
        <f t="shared" si="651"/>
        <v>11</v>
      </c>
      <c r="BU36" s="80">
        <f t="shared" si="651"/>
        <v>11</v>
      </c>
      <c r="BV36" s="80">
        <f t="shared" si="651"/>
        <v>11</v>
      </c>
      <c r="BW36" s="80">
        <f t="shared" si="651"/>
        <v>11</v>
      </c>
      <c r="BX36" s="80">
        <f t="shared" si="651"/>
        <v>11</v>
      </c>
      <c r="BY36" s="80">
        <f t="shared" si="651"/>
        <v>11</v>
      </c>
      <c r="BZ36" s="80">
        <f t="shared" si="651"/>
        <v>11</v>
      </c>
      <c r="CA36" s="80">
        <f t="shared" si="651"/>
        <v>11</v>
      </c>
      <c r="CB36" s="80">
        <f t="shared" si="651"/>
        <v>11</v>
      </c>
      <c r="CC36" s="80">
        <f t="shared" si="651"/>
        <v>11</v>
      </c>
      <c r="CD36" s="80">
        <f t="shared" si="651"/>
        <v>11</v>
      </c>
      <c r="CE36" s="80">
        <f t="shared" si="651"/>
        <v>11</v>
      </c>
      <c r="CF36" s="80">
        <f t="shared" si="651"/>
        <v>11</v>
      </c>
      <c r="CG36" s="80">
        <f t="shared" si="651"/>
        <v>11</v>
      </c>
      <c r="CH36" s="80">
        <f t="shared" si="651"/>
        <v>11</v>
      </c>
      <c r="CI36" s="80">
        <f t="shared" si="651"/>
        <v>11</v>
      </c>
      <c r="CJ36" s="80">
        <f t="shared" si="651"/>
        <v>11</v>
      </c>
      <c r="CK36" s="80">
        <f t="shared" si="651"/>
        <v>11</v>
      </c>
      <c r="CL36" s="80">
        <f t="shared" si="651"/>
        <v>11</v>
      </c>
      <c r="CM36" s="80">
        <f t="shared" si="651"/>
        <v>11</v>
      </c>
      <c r="CN36" s="80">
        <f t="shared" si="651"/>
        <v>11</v>
      </c>
      <c r="CO36" s="80">
        <f t="shared" si="651"/>
        <v>11</v>
      </c>
      <c r="CP36" s="80">
        <f t="shared" si="651"/>
        <v>11</v>
      </c>
      <c r="CQ36" s="80">
        <f t="shared" si="651"/>
        <v>11</v>
      </c>
      <c r="CR36" s="80">
        <f t="shared" si="651"/>
        <v>11</v>
      </c>
      <c r="CS36" s="80">
        <f t="shared" si="651"/>
        <v>11</v>
      </c>
      <c r="CT36" s="80">
        <f t="shared" si="651"/>
        <v>11</v>
      </c>
      <c r="CU36" s="80">
        <f t="shared" si="651"/>
        <v>11</v>
      </c>
      <c r="CV36" s="80">
        <f t="shared" si="651"/>
        <v>11</v>
      </c>
      <c r="CW36" s="80">
        <f t="shared" si="651"/>
        <v>11</v>
      </c>
      <c r="CX36" s="80">
        <f t="shared" si="651"/>
        <v>11</v>
      </c>
      <c r="CY36" s="80">
        <f t="shared" si="651"/>
        <v>11</v>
      </c>
      <c r="CZ36" s="80">
        <f t="shared" si="651"/>
        <v>11</v>
      </c>
      <c r="DA36" s="80">
        <f t="shared" si="651"/>
        <v>11</v>
      </c>
      <c r="DB36" s="80">
        <f t="shared" si="651"/>
        <v>11</v>
      </c>
      <c r="DC36" s="80">
        <f t="shared" si="651"/>
        <v>11</v>
      </c>
      <c r="DD36" s="80">
        <f t="shared" si="651"/>
        <v>11</v>
      </c>
      <c r="DE36" s="80">
        <f t="shared" si="651"/>
        <v>11</v>
      </c>
      <c r="DF36" s="80">
        <f t="shared" si="651"/>
        <v>11</v>
      </c>
      <c r="DG36" s="80">
        <f t="shared" si="651"/>
        <v>11</v>
      </c>
      <c r="DH36" s="80">
        <f t="shared" si="651"/>
        <v>11</v>
      </c>
      <c r="DI36" s="80">
        <f t="shared" si="651"/>
        <v>11</v>
      </c>
      <c r="DJ36" s="80">
        <f t="shared" si="651"/>
        <v>11</v>
      </c>
      <c r="DK36" s="80">
        <f t="shared" si="651"/>
        <v>11</v>
      </c>
      <c r="DL36" s="80">
        <f t="shared" si="651"/>
        <v>11</v>
      </c>
      <c r="DM36" s="80">
        <f t="shared" si="651"/>
        <v>11</v>
      </c>
      <c r="DN36" s="80">
        <f t="shared" si="651"/>
        <v>11</v>
      </c>
      <c r="DO36" s="80">
        <f t="shared" si="651"/>
        <v>11</v>
      </c>
      <c r="DP36" s="80">
        <f t="shared" si="651"/>
        <v>11</v>
      </c>
      <c r="DQ36" s="80">
        <f t="shared" si="651"/>
        <v>11</v>
      </c>
      <c r="DR36" s="80">
        <f t="shared" si="652"/>
        <v>11</v>
      </c>
      <c r="DS36" s="80">
        <f t="shared" si="653"/>
        <v>11</v>
      </c>
      <c r="DT36" s="80">
        <f t="shared" si="654"/>
        <v>11</v>
      </c>
      <c r="DU36" s="80">
        <f t="shared" si="655"/>
        <v>11</v>
      </c>
      <c r="DV36" s="80">
        <f t="shared" si="656"/>
        <v>11</v>
      </c>
      <c r="DW36" s="80">
        <f t="shared" si="657"/>
        <v>11</v>
      </c>
      <c r="DX36" s="80">
        <f t="shared" si="658"/>
        <v>11</v>
      </c>
      <c r="DY36" s="80">
        <f t="shared" si="659"/>
        <v>11</v>
      </c>
      <c r="DZ36" s="80">
        <f t="shared" si="660"/>
        <v>11</v>
      </c>
      <c r="EA36" s="80">
        <f t="shared" si="661"/>
        <v>11</v>
      </c>
      <c r="EB36" s="80">
        <f t="shared" si="662"/>
        <v>11</v>
      </c>
      <c r="EC36" s="80">
        <f t="shared" si="663"/>
        <v>11</v>
      </c>
      <c r="ED36" s="80">
        <f t="shared" si="664"/>
        <v>11</v>
      </c>
      <c r="EE36" s="80">
        <f t="shared" si="665"/>
        <v>11</v>
      </c>
      <c r="EF36" s="80">
        <f t="shared" si="666"/>
        <v>11</v>
      </c>
      <c r="EG36" s="80">
        <f t="shared" si="667"/>
        <v>11</v>
      </c>
      <c r="EH36" s="80">
        <f t="shared" si="668"/>
        <v>11</v>
      </c>
      <c r="EI36" s="80">
        <f t="shared" si="669"/>
        <v>11</v>
      </c>
      <c r="EJ36" s="80">
        <f t="shared" si="670"/>
        <v>11</v>
      </c>
      <c r="EK36" s="80">
        <f t="shared" si="671"/>
        <v>11</v>
      </c>
      <c r="EL36" s="80">
        <f t="shared" si="672"/>
        <v>11</v>
      </c>
      <c r="EM36" s="80">
        <f t="shared" si="673"/>
        <v>11</v>
      </c>
      <c r="EN36" s="80">
        <f t="shared" si="674"/>
        <v>11</v>
      </c>
      <c r="EO36" s="80">
        <f t="shared" si="675"/>
        <v>11</v>
      </c>
      <c r="EP36" s="80">
        <f t="shared" si="676"/>
        <v>11</v>
      </c>
      <c r="EQ36" s="80">
        <f t="shared" si="677"/>
        <v>11</v>
      </c>
      <c r="ER36" s="80">
        <f t="shared" si="678"/>
        <v>11</v>
      </c>
      <c r="ES36" s="80">
        <f t="shared" si="679"/>
        <v>11</v>
      </c>
      <c r="ET36" s="80">
        <f t="shared" si="680"/>
        <v>11</v>
      </c>
      <c r="EU36" s="80">
        <f t="shared" si="681"/>
        <v>11</v>
      </c>
      <c r="EV36" s="80">
        <f t="shared" si="682"/>
        <v>11</v>
      </c>
      <c r="EW36" s="80">
        <f t="shared" si="683"/>
        <v>11</v>
      </c>
      <c r="EX36" s="80">
        <f t="shared" si="684"/>
        <v>11</v>
      </c>
      <c r="EY36" s="80">
        <f t="shared" si="685"/>
        <v>11</v>
      </c>
      <c r="EZ36" s="80">
        <f t="shared" si="686"/>
        <v>11</v>
      </c>
      <c r="FA36" s="80">
        <f t="shared" si="687"/>
        <v>11</v>
      </c>
      <c r="FB36" s="80">
        <f t="shared" si="688"/>
        <v>11</v>
      </c>
      <c r="FC36" s="80">
        <f t="shared" si="689"/>
        <v>11</v>
      </c>
      <c r="FD36" s="80">
        <f t="shared" si="690"/>
        <v>11</v>
      </c>
      <c r="FE36" s="80">
        <f t="shared" si="691"/>
        <v>11</v>
      </c>
      <c r="FF36" s="80">
        <f t="shared" si="692"/>
        <v>11</v>
      </c>
      <c r="FG36" s="80">
        <f t="shared" si="693"/>
        <v>11</v>
      </c>
      <c r="FH36" s="80">
        <f t="shared" si="694"/>
        <v>11</v>
      </c>
      <c r="FI36" s="80">
        <f t="shared" si="695"/>
        <v>11</v>
      </c>
      <c r="FJ36" s="80">
        <f t="shared" si="696"/>
        <v>11</v>
      </c>
      <c r="FK36" s="80">
        <f t="shared" si="697"/>
        <v>11</v>
      </c>
      <c r="FL36" s="80">
        <f t="shared" si="698"/>
        <v>11</v>
      </c>
      <c r="FM36" s="80">
        <f t="shared" si="699"/>
        <v>11</v>
      </c>
      <c r="FN36" s="80">
        <f t="shared" si="700"/>
        <v>11</v>
      </c>
      <c r="FO36" s="80">
        <f t="shared" si="701"/>
        <v>11</v>
      </c>
      <c r="FP36" s="80">
        <f t="shared" si="702"/>
        <v>11</v>
      </c>
      <c r="FQ36" s="80">
        <f t="shared" si="703"/>
        <v>11</v>
      </c>
      <c r="FR36" s="80">
        <f t="shared" si="704"/>
        <v>11</v>
      </c>
      <c r="FS36" s="80">
        <f t="shared" si="705"/>
        <v>11</v>
      </c>
      <c r="FT36" s="80">
        <f t="shared" si="706"/>
        <v>11</v>
      </c>
      <c r="FU36" s="80">
        <f t="shared" si="707"/>
        <v>11</v>
      </c>
      <c r="FV36" s="80">
        <f t="shared" si="708"/>
        <v>11</v>
      </c>
      <c r="FW36" s="80">
        <f t="shared" si="709"/>
        <v>11</v>
      </c>
      <c r="FX36" s="80">
        <f t="shared" si="710"/>
        <v>11</v>
      </c>
      <c r="FY36" s="80">
        <f t="shared" si="711"/>
        <v>11</v>
      </c>
      <c r="FZ36" s="80">
        <f t="shared" si="712"/>
        <v>11</v>
      </c>
      <c r="GA36" s="80">
        <f t="shared" si="713"/>
        <v>11</v>
      </c>
      <c r="GB36" s="80">
        <f t="shared" si="714"/>
        <v>11</v>
      </c>
      <c r="GC36" s="80">
        <f t="shared" si="715"/>
        <v>11</v>
      </c>
      <c r="GD36" s="80">
        <f t="shared" si="716"/>
        <v>11</v>
      </c>
      <c r="GE36" s="80">
        <f t="shared" si="717"/>
        <v>11</v>
      </c>
      <c r="GF36" s="80">
        <f t="shared" si="718"/>
        <v>11</v>
      </c>
      <c r="GG36" s="80">
        <f t="shared" si="719"/>
        <v>11</v>
      </c>
      <c r="GH36" s="80">
        <f t="shared" si="720"/>
        <v>11</v>
      </c>
      <c r="GI36" s="80">
        <f t="shared" si="721"/>
        <v>11</v>
      </c>
      <c r="GJ36" s="80">
        <f t="shared" si="722"/>
        <v>11</v>
      </c>
      <c r="GK36" s="80">
        <f t="shared" si="723"/>
        <v>11</v>
      </c>
      <c r="GL36" s="80">
        <f t="shared" si="724"/>
        <v>11</v>
      </c>
      <c r="GM36" s="80">
        <f t="shared" si="725"/>
        <v>11</v>
      </c>
      <c r="GN36" s="80">
        <f t="shared" si="726"/>
        <v>11</v>
      </c>
      <c r="GO36" s="80">
        <f t="shared" si="727"/>
        <v>11</v>
      </c>
      <c r="GP36" s="80">
        <f t="shared" si="728"/>
        <v>11</v>
      </c>
      <c r="GQ36" s="80">
        <f t="shared" si="729"/>
        <v>11</v>
      </c>
      <c r="GR36" s="80">
        <f t="shared" si="730"/>
        <v>11</v>
      </c>
      <c r="GS36" s="80">
        <f t="shared" si="731"/>
        <v>11</v>
      </c>
      <c r="GT36" s="80">
        <f t="shared" si="732"/>
        <v>11</v>
      </c>
      <c r="GU36" s="80">
        <f t="shared" si="733"/>
        <v>11</v>
      </c>
      <c r="GV36" s="80">
        <f t="shared" si="734"/>
        <v>11</v>
      </c>
      <c r="GW36" s="80">
        <f t="shared" si="735"/>
        <v>11</v>
      </c>
      <c r="GX36" s="80">
        <f t="shared" si="736"/>
        <v>11</v>
      </c>
      <c r="GY36" s="80">
        <f t="shared" si="737"/>
        <v>11</v>
      </c>
      <c r="GZ36" s="80">
        <f t="shared" si="738"/>
        <v>11</v>
      </c>
      <c r="HA36" s="80">
        <f t="shared" si="739"/>
        <v>11</v>
      </c>
      <c r="HB36" s="80">
        <f t="shared" si="740"/>
        <v>11</v>
      </c>
      <c r="HC36" s="80">
        <f t="shared" si="741"/>
        <v>11</v>
      </c>
      <c r="HD36" s="80">
        <f t="shared" si="742"/>
        <v>11</v>
      </c>
      <c r="HE36" s="80">
        <f t="shared" si="743"/>
        <v>11</v>
      </c>
      <c r="HF36" s="80">
        <f t="shared" si="744"/>
        <v>11</v>
      </c>
      <c r="HG36" s="80">
        <f t="shared" si="745"/>
        <v>11</v>
      </c>
      <c r="HH36" s="80">
        <f t="shared" si="746"/>
        <v>11</v>
      </c>
      <c r="HI36" s="80">
        <f t="shared" si="747"/>
        <v>11</v>
      </c>
      <c r="HJ36" s="80">
        <f t="shared" si="748"/>
        <v>11</v>
      </c>
      <c r="HK36" s="80">
        <f t="shared" si="749"/>
        <v>11</v>
      </c>
      <c r="HL36" s="80">
        <f t="shared" si="750"/>
        <v>11</v>
      </c>
      <c r="HM36" s="80">
        <f t="shared" si="751"/>
        <v>11</v>
      </c>
      <c r="HN36" s="80">
        <f t="shared" si="752"/>
        <v>11</v>
      </c>
      <c r="HO36" s="80">
        <f t="shared" si="753"/>
        <v>11</v>
      </c>
      <c r="HP36" s="80">
        <f t="shared" si="754"/>
        <v>11</v>
      </c>
      <c r="HQ36" s="80">
        <f t="shared" si="755"/>
        <v>11</v>
      </c>
      <c r="HR36" s="80">
        <f t="shared" si="756"/>
        <v>11</v>
      </c>
      <c r="HS36" s="80">
        <f t="shared" si="757"/>
        <v>11</v>
      </c>
      <c r="HT36" s="80">
        <f t="shared" si="758"/>
        <v>11</v>
      </c>
      <c r="HU36" s="80">
        <f t="shared" si="759"/>
        <v>11</v>
      </c>
      <c r="HV36" s="80">
        <f t="shared" si="760"/>
        <v>11</v>
      </c>
      <c r="HW36" s="80">
        <f t="shared" si="761"/>
        <v>11</v>
      </c>
      <c r="HX36" s="80">
        <f t="shared" si="762"/>
        <v>11</v>
      </c>
      <c r="HY36" s="80">
        <f t="shared" si="763"/>
        <v>11</v>
      </c>
      <c r="HZ36" s="80">
        <f t="shared" si="764"/>
        <v>11</v>
      </c>
      <c r="IA36" s="80">
        <f t="shared" si="765"/>
        <v>11</v>
      </c>
      <c r="IB36" s="80">
        <f t="shared" si="766"/>
        <v>11</v>
      </c>
      <c r="IC36" s="80">
        <f t="shared" si="767"/>
        <v>11</v>
      </c>
      <c r="ID36" s="80">
        <f t="shared" si="768"/>
        <v>11</v>
      </c>
      <c r="IE36" s="80">
        <f t="shared" si="769"/>
        <v>11</v>
      </c>
      <c r="IF36" s="80">
        <f t="shared" si="770"/>
        <v>11</v>
      </c>
      <c r="IG36" s="80">
        <f t="shared" si="771"/>
        <v>11</v>
      </c>
      <c r="IH36" s="80">
        <f t="shared" si="772"/>
        <v>11</v>
      </c>
      <c r="II36" s="80">
        <f t="shared" si="773"/>
        <v>11</v>
      </c>
      <c r="IJ36" s="80">
        <f t="shared" si="774"/>
        <v>11</v>
      </c>
      <c r="IK36" s="80">
        <f t="shared" si="775"/>
        <v>11</v>
      </c>
      <c r="IL36" s="80">
        <f t="shared" si="776"/>
        <v>11</v>
      </c>
      <c r="IM36" s="80">
        <f t="shared" si="777"/>
        <v>11</v>
      </c>
      <c r="IN36" s="80">
        <f t="shared" si="778"/>
        <v>11</v>
      </c>
      <c r="IO36" s="80">
        <f t="shared" si="779"/>
        <v>11</v>
      </c>
      <c r="IP36" s="80">
        <f t="shared" si="780"/>
        <v>11</v>
      </c>
      <c r="IQ36" s="80">
        <f t="shared" si="781"/>
        <v>11</v>
      </c>
      <c r="IR36" s="80">
        <f t="shared" si="782"/>
        <v>11</v>
      </c>
      <c r="IS36" s="80">
        <f t="shared" si="783"/>
        <v>11</v>
      </c>
      <c r="IT36" s="80">
        <f t="shared" si="784"/>
        <v>11</v>
      </c>
      <c r="IU36" s="80">
        <f t="shared" si="785"/>
        <v>11</v>
      </c>
      <c r="IV36" s="80">
        <f t="shared" si="786"/>
        <v>11</v>
      </c>
      <c r="IW36" s="80">
        <f t="shared" si="787"/>
        <v>11</v>
      </c>
      <c r="IX36" s="80">
        <f t="shared" si="788"/>
        <v>11</v>
      </c>
      <c r="IY36" s="80">
        <f t="shared" si="789"/>
        <v>11</v>
      </c>
      <c r="IZ36" s="80">
        <f t="shared" si="790"/>
        <v>11</v>
      </c>
      <c r="JA36" s="80">
        <f t="shared" si="791"/>
        <v>11</v>
      </c>
      <c r="JB36" s="80">
        <f t="shared" si="792"/>
        <v>11</v>
      </c>
      <c r="JC36" s="80">
        <f t="shared" si="793"/>
        <v>11</v>
      </c>
      <c r="JD36" s="80">
        <f t="shared" si="794"/>
        <v>11</v>
      </c>
      <c r="JE36" s="80">
        <f t="shared" si="795"/>
        <v>11</v>
      </c>
      <c r="JF36" s="80">
        <f t="shared" si="796"/>
        <v>11</v>
      </c>
      <c r="JG36" s="80">
        <f t="shared" si="797"/>
        <v>11</v>
      </c>
      <c r="JH36" s="80">
        <f t="shared" si="798"/>
        <v>11</v>
      </c>
      <c r="JI36" s="80">
        <f t="shared" si="799"/>
        <v>11</v>
      </c>
      <c r="JJ36" s="80">
        <f t="shared" si="800"/>
        <v>11</v>
      </c>
      <c r="JK36" s="80">
        <f t="shared" si="801"/>
        <v>11</v>
      </c>
      <c r="JL36" s="80">
        <f t="shared" si="802"/>
        <v>11</v>
      </c>
      <c r="JM36" s="80">
        <f t="shared" si="803"/>
        <v>11</v>
      </c>
      <c r="JN36" s="80">
        <f t="shared" si="804"/>
        <v>11</v>
      </c>
      <c r="JO36" s="80">
        <f t="shared" si="805"/>
        <v>11</v>
      </c>
      <c r="JP36" s="80">
        <f t="shared" si="806"/>
        <v>11</v>
      </c>
      <c r="JQ36" s="80">
        <f t="shared" si="807"/>
        <v>11</v>
      </c>
      <c r="JR36" s="80">
        <f t="shared" si="808"/>
        <v>11</v>
      </c>
      <c r="JS36" s="80">
        <f t="shared" si="809"/>
        <v>11</v>
      </c>
      <c r="JT36" s="80">
        <f t="shared" si="810"/>
        <v>11</v>
      </c>
      <c r="JU36" s="80">
        <f t="shared" si="811"/>
        <v>11</v>
      </c>
      <c r="JV36" s="80">
        <f t="shared" si="812"/>
        <v>11</v>
      </c>
      <c r="JW36" s="80">
        <f t="shared" si="813"/>
        <v>11</v>
      </c>
      <c r="JX36" s="80">
        <f t="shared" si="814"/>
        <v>11</v>
      </c>
      <c r="JY36" s="80">
        <f t="shared" si="815"/>
        <v>11</v>
      </c>
      <c r="JZ36" s="80">
        <f t="shared" si="816"/>
        <v>11</v>
      </c>
      <c r="KA36" s="80">
        <f t="shared" si="817"/>
        <v>11</v>
      </c>
      <c r="KB36" s="80">
        <f t="shared" si="818"/>
        <v>11</v>
      </c>
      <c r="KC36" s="80">
        <f t="shared" si="819"/>
        <v>11</v>
      </c>
      <c r="KD36" s="80">
        <f t="shared" si="820"/>
        <v>11</v>
      </c>
      <c r="KE36" s="80">
        <f t="shared" si="821"/>
        <v>11</v>
      </c>
      <c r="KF36" s="80">
        <f t="shared" si="822"/>
        <v>11</v>
      </c>
      <c r="KG36" s="80">
        <f t="shared" si="823"/>
        <v>11</v>
      </c>
      <c r="KH36" s="80">
        <f t="shared" si="824"/>
        <v>11</v>
      </c>
      <c r="KI36" s="80">
        <f t="shared" si="825"/>
        <v>11</v>
      </c>
      <c r="KJ36" s="80">
        <f t="shared" si="826"/>
        <v>11</v>
      </c>
      <c r="KK36" s="80">
        <f t="shared" si="827"/>
        <v>11</v>
      </c>
      <c r="KL36" s="80">
        <f t="shared" si="828"/>
        <v>11</v>
      </c>
      <c r="KM36" s="80">
        <f t="shared" si="829"/>
        <v>11</v>
      </c>
      <c r="KN36" s="80">
        <f t="shared" si="830"/>
        <v>11</v>
      </c>
      <c r="KO36" s="80">
        <f t="shared" si="831"/>
        <v>11</v>
      </c>
    </row>
    <row r="37" spans="1:301" x14ac:dyDescent="0.2">
      <c r="A37" s="30" t="s">
        <v>237</v>
      </c>
      <c r="B37" s="80">
        <f t="shared" ref="B37:AG37" si="832">Capex_Ciclo1*tx_Manut/1000</f>
        <v>54.612730732020779</v>
      </c>
      <c r="C37" s="80">
        <f t="shared" si="832"/>
        <v>54.612730732020779</v>
      </c>
      <c r="D37" s="80">
        <f t="shared" si="832"/>
        <v>54.612730732020779</v>
      </c>
      <c r="E37" s="80">
        <f t="shared" si="832"/>
        <v>54.612730732020779</v>
      </c>
      <c r="F37" s="80">
        <f t="shared" si="832"/>
        <v>54.612730732020779</v>
      </c>
      <c r="G37" s="80">
        <f t="shared" si="832"/>
        <v>54.612730732020779</v>
      </c>
      <c r="H37" s="80">
        <f t="shared" si="832"/>
        <v>54.612730732020779</v>
      </c>
      <c r="I37" s="80">
        <f t="shared" si="832"/>
        <v>54.612730732020779</v>
      </c>
      <c r="J37" s="80">
        <f t="shared" si="832"/>
        <v>54.612730732020779</v>
      </c>
      <c r="K37" s="80">
        <f t="shared" si="832"/>
        <v>54.612730732020779</v>
      </c>
      <c r="L37" s="80">
        <f t="shared" si="832"/>
        <v>54.612730732020779</v>
      </c>
      <c r="M37" s="80">
        <f t="shared" si="832"/>
        <v>54.612730732020779</v>
      </c>
      <c r="N37" s="80">
        <f t="shared" si="832"/>
        <v>54.612730732020779</v>
      </c>
      <c r="O37" s="80">
        <f t="shared" si="832"/>
        <v>54.612730732020779</v>
      </c>
      <c r="P37" s="80">
        <f t="shared" si="832"/>
        <v>54.612730732020779</v>
      </c>
      <c r="Q37" s="80">
        <f t="shared" si="832"/>
        <v>54.612730732020779</v>
      </c>
      <c r="R37" s="80">
        <f t="shared" si="832"/>
        <v>54.612730732020779</v>
      </c>
      <c r="S37" s="80">
        <f t="shared" si="832"/>
        <v>54.612730732020779</v>
      </c>
      <c r="T37" s="80">
        <f t="shared" si="832"/>
        <v>54.612730732020779</v>
      </c>
      <c r="U37" s="80">
        <f t="shared" si="832"/>
        <v>54.612730732020779</v>
      </c>
      <c r="V37" s="80">
        <f t="shared" si="832"/>
        <v>54.612730732020779</v>
      </c>
      <c r="W37" s="80">
        <f t="shared" si="832"/>
        <v>54.612730732020779</v>
      </c>
      <c r="X37" s="80">
        <f t="shared" si="832"/>
        <v>54.612730732020779</v>
      </c>
      <c r="Y37" s="80">
        <f t="shared" si="832"/>
        <v>54.612730732020779</v>
      </c>
      <c r="Z37" s="80">
        <f t="shared" si="832"/>
        <v>54.612730732020779</v>
      </c>
      <c r="AA37" s="80">
        <f t="shared" si="832"/>
        <v>54.612730732020779</v>
      </c>
      <c r="AB37" s="80">
        <f t="shared" si="832"/>
        <v>54.612730732020779</v>
      </c>
      <c r="AC37" s="80">
        <f t="shared" si="832"/>
        <v>54.612730732020779</v>
      </c>
      <c r="AD37" s="80">
        <f t="shared" si="832"/>
        <v>54.612730732020779</v>
      </c>
      <c r="AE37" s="80">
        <f t="shared" si="832"/>
        <v>54.612730732020779</v>
      </c>
      <c r="AF37" s="80">
        <f t="shared" si="832"/>
        <v>54.612730732020779</v>
      </c>
      <c r="AG37" s="80">
        <f t="shared" si="832"/>
        <v>54.612730732020779</v>
      </c>
      <c r="AH37" s="80">
        <f t="shared" ref="AH37:BM37" si="833">Capex_Ciclo1*tx_Manut/1000</f>
        <v>54.612730732020779</v>
      </c>
      <c r="AI37" s="80">
        <f t="shared" si="833"/>
        <v>54.612730732020779</v>
      </c>
      <c r="AJ37" s="80">
        <f t="shared" si="833"/>
        <v>54.612730732020779</v>
      </c>
      <c r="AK37" s="80">
        <f t="shared" si="833"/>
        <v>54.612730732020779</v>
      </c>
      <c r="AL37" s="80">
        <f t="shared" si="833"/>
        <v>54.612730732020779</v>
      </c>
      <c r="AM37" s="80">
        <f t="shared" si="833"/>
        <v>54.612730732020779</v>
      </c>
      <c r="AN37" s="80">
        <f t="shared" si="833"/>
        <v>54.612730732020779</v>
      </c>
      <c r="AO37" s="80">
        <f t="shared" si="833"/>
        <v>54.612730732020779</v>
      </c>
      <c r="AP37" s="80">
        <f t="shared" si="833"/>
        <v>54.612730732020779</v>
      </c>
      <c r="AQ37" s="80">
        <f t="shared" si="833"/>
        <v>54.612730732020779</v>
      </c>
      <c r="AR37" s="80">
        <f t="shared" si="833"/>
        <v>54.612730732020779</v>
      </c>
      <c r="AS37" s="80">
        <f t="shared" si="833"/>
        <v>54.612730732020779</v>
      </c>
      <c r="AT37" s="80">
        <f t="shared" si="833"/>
        <v>54.612730732020779</v>
      </c>
      <c r="AU37" s="80">
        <f t="shared" si="833"/>
        <v>54.612730732020779</v>
      </c>
      <c r="AV37" s="80">
        <f t="shared" si="833"/>
        <v>54.612730732020779</v>
      </c>
      <c r="AW37" s="80">
        <f t="shared" si="833"/>
        <v>54.612730732020779</v>
      </c>
      <c r="AX37" s="80">
        <f t="shared" si="833"/>
        <v>54.612730732020779</v>
      </c>
      <c r="AY37" s="80">
        <f t="shared" si="833"/>
        <v>54.612730732020779</v>
      </c>
      <c r="AZ37" s="80">
        <f t="shared" si="833"/>
        <v>54.612730732020779</v>
      </c>
      <c r="BA37" s="80">
        <f t="shared" si="833"/>
        <v>54.612730732020779</v>
      </c>
      <c r="BB37" s="80">
        <f t="shared" si="833"/>
        <v>54.612730732020779</v>
      </c>
      <c r="BC37" s="80">
        <f t="shared" si="833"/>
        <v>54.612730732020779</v>
      </c>
      <c r="BD37" s="80">
        <f t="shared" si="833"/>
        <v>54.612730732020779</v>
      </c>
      <c r="BE37" s="80">
        <f t="shared" si="833"/>
        <v>54.612730732020779</v>
      </c>
      <c r="BF37" s="80">
        <f t="shared" si="833"/>
        <v>54.612730732020779</v>
      </c>
      <c r="BG37" s="80">
        <f t="shared" si="833"/>
        <v>54.612730732020779</v>
      </c>
      <c r="BH37" s="80">
        <f t="shared" si="833"/>
        <v>54.612730732020779</v>
      </c>
      <c r="BI37" s="80">
        <f t="shared" si="833"/>
        <v>54.612730732020779</v>
      </c>
      <c r="BJ37" s="80">
        <f t="shared" si="833"/>
        <v>54.612730732020779</v>
      </c>
      <c r="BK37" s="80">
        <f t="shared" si="833"/>
        <v>54.612730732020779</v>
      </c>
      <c r="BL37" s="80">
        <f t="shared" si="833"/>
        <v>54.612730732020779</v>
      </c>
      <c r="BM37" s="80">
        <f t="shared" si="833"/>
        <v>54.612730732020779</v>
      </c>
      <c r="BN37" s="80">
        <f t="shared" ref="BN37:CS37" si="834">Capex_Ciclo1*tx_Manut/1000</f>
        <v>54.612730732020779</v>
      </c>
      <c r="BO37" s="80">
        <f t="shared" si="834"/>
        <v>54.612730732020779</v>
      </c>
      <c r="BP37" s="80">
        <f t="shared" si="834"/>
        <v>54.612730732020779</v>
      </c>
      <c r="BQ37" s="80">
        <f t="shared" si="834"/>
        <v>54.612730732020779</v>
      </c>
      <c r="BR37" s="80">
        <f t="shared" si="834"/>
        <v>54.612730732020779</v>
      </c>
      <c r="BS37" s="80">
        <f t="shared" si="834"/>
        <v>54.612730732020779</v>
      </c>
      <c r="BT37" s="80">
        <f t="shared" si="834"/>
        <v>54.612730732020779</v>
      </c>
      <c r="BU37" s="80">
        <f t="shared" si="834"/>
        <v>54.612730732020779</v>
      </c>
      <c r="BV37" s="80">
        <f t="shared" si="834"/>
        <v>54.612730732020779</v>
      </c>
      <c r="BW37" s="80">
        <f t="shared" si="834"/>
        <v>54.612730732020779</v>
      </c>
      <c r="BX37" s="80">
        <f t="shared" si="834"/>
        <v>54.612730732020779</v>
      </c>
      <c r="BY37" s="80">
        <f t="shared" si="834"/>
        <v>54.612730732020779</v>
      </c>
      <c r="BZ37" s="80">
        <f t="shared" si="834"/>
        <v>54.612730732020779</v>
      </c>
      <c r="CA37" s="80">
        <f t="shared" si="834"/>
        <v>54.612730732020779</v>
      </c>
      <c r="CB37" s="80">
        <f t="shared" si="834"/>
        <v>54.612730732020779</v>
      </c>
      <c r="CC37" s="80">
        <f t="shared" si="834"/>
        <v>54.612730732020779</v>
      </c>
      <c r="CD37" s="80">
        <f t="shared" si="834"/>
        <v>54.612730732020779</v>
      </c>
      <c r="CE37" s="80">
        <f t="shared" si="834"/>
        <v>54.612730732020779</v>
      </c>
      <c r="CF37" s="80">
        <f t="shared" si="834"/>
        <v>54.612730732020779</v>
      </c>
      <c r="CG37" s="80">
        <f t="shared" si="834"/>
        <v>54.612730732020779</v>
      </c>
      <c r="CH37" s="80">
        <f t="shared" si="834"/>
        <v>54.612730732020779</v>
      </c>
      <c r="CI37" s="80">
        <f t="shared" si="834"/>
        <v>54.612730732020779</v>
      </c>
      <c r="CJ37" s="80">
        <f t="shared" si="834"/>
        <v>54.612730732020779</v>
      </c>
      <c r="CK37" s="80">
        <f t="shared" si="834"/>
        <v>54.612730732020779</v>
      </c>
      <c r="CL37" s="80">
        <f t="shared" si="834"/>
        <v>54.612730732020779</v>
      </c>
      <c r="CM37" s="80">
        <f t="shared" si="834"/>
        <v>54.612730732020779</v>
      </c>
      <c r="CN37" s="80">
        <f t="shared" si="834"/>
        <v>54.612730732020779</v>
      </c>
      <c r="CO37" s="80">
        <f t="shared" si="834"/>
        <v>54.612730732020779</v>
      </c>
      <c r="CP37" s="80">
        <f t="shared" si="834"/>
        <v>54.612730732020779</v>
      </c>
      <c r="CQ37" s="80">
        <f t="shared" si="834"/>
        <v>54.612730732020779</v>
      </c>
      <c r="CR37" s="80">
        <f t="shared" si="834"/>
        <v>54.612730732020779</v>
      </c>
      <c r="CS37" s="80">
        <f t="shared" si="834"/>
        <v>54.612730732020779</v>
      </c>
      <c r="CT37" s="80">
        <f t="shared" ref="CT37:FE37" si="835">Capex_Ciclo1*tx_Manut/1000</f>
        <v>54.612730732020779</v>
      </c>
      <c r="CU37" s="80">
        <f t="shared" si="835"/>
        <v>54.612730732020779</v>
      </c>
      <c r="CV37" s="80">
        <f t="shared" si="835"/>
        <v>54.612730732020779</v>
      </c>
      <c r="CW37" s="80">
        <f t="shared" si="835"/>
        <v>54.612730732020779</v>
      </c>
      <c r="CX37" s="80">
        <f t="shared" si="835"/>
        <v>54.612730732020779</v>
      </c>
      <c r="CY37" s="80">
        <f t="shared" si="835"/>
        <v>54.612730732020779</v>
      </c>
      <c r="CZ37" s="80">
        <f t="shared" si="835"/>
        <v>54.612730732020779</v>
      </c>
      <c r="DA37" s="80">
        <f t="shared" si="835"/>
        <v>54.612730732020779</v>
      </c>
      <c r="DB37" s="80">
        <f t="shared" si="835"/>
        <v>54.612730732020779</v>
      </c>
      <c r="DC37" s="80">
        <f t="shared" si="835"/>
        <v>54.612730732020779</v>
      </c>
      <c r="DD37" s="80">
        <f t="shared" si="835"/>
        <v>54.612730732020779</v>
      </c>
      <c r="DE37" s="80">
        <f t="shared" si="835"/>
        <v>54.612730732020779</v>
      </c>
      <c r="DF37" s="80">
        <f t="shared" si="835"/>
        <v>54.612730732020779</v>
      </c>
      <c r="DG37" s="80">
        <f t="shared" si="835"/>
        <v>54.612730732020779</v>
      </c>
      <c r="DH37" s="80">
        <f t="shared" si="835"/>
        <v>54.612730732020779</v>
      </c>
      <c r="DI37" s="80">
        <f t="shared" si="835"/>
        <v>54.612730732020779</v>
      </c>
      <c r="DJ37" s="80">
        <f t="shared" si="835"/>
        <v>54.612730732020779</v>
      </c>
      <c r="DK37" s="80">
        <f t="shared" si="835"/>
        <v>54.612730732020779</v>
      </c>
      <c r="DL37" s="80">
        <f t="shared" si="835"/>
        <v>54.612730732020779</v>
      </c>
      <c r="DM37" s="80">
        <f t="shared" si="835"/>
        <v>54.612730732020779</v>
      </c>
      <c r="DN37" s="80">
        <f t="shared" si="835"/>
        <v>54.612730732020779</v>
      </c>
      <c r="DO37" s="80">
        <f t="shared" si="835"/>
        <v>54.612730732020779</v>
      </c>
      <c r="DP37" s="80">
        <f t="shared" si="835"/>
        <v>54.612730732020779</v>
      </c>
      <c r="DQ37" s="80">
        <f t="shared" si="835"/>
        <v>54.612730732020779</v>
      </c>
      <c r="DR37" s="80">
        <f t="shared" si="835"/>
        <v>54.612730732020779</v>
      </c>
      <c r="DS37" s="80">
        <f t="shared" si="835"/>
        <v>54.612730732020779</v>
      </c>
      <c r="DT37" s="80">
        <f t="shared" si="835"/>
        <v>54.612730732020779</v>
      </c>
      <c r="DU37" s="80">
        <f t="shared" si="835"/>
        <v>54.612730732020779</v>
      </c>
      <c r="DV37" s="80">
        <f t="shared" si="835"/>
        <v>54.612730732020779</v>
      </c>
      <c r="DW37" s="80">
        <f t="shared" si="835"/>
        <v>54.612730732020779</v>
      </c>
      <c r="DX37" s="80">
        <f t="shared" si="835"/>
        <v>54.612730732020779</v>
      </c>
      <c r="DY37" s="80">
        <f t="shared" si="835"/>
        <v>54.612730732020779</v>
      </c>
      <c r="DZ37" s="80">
        <f t="shared" si="835"/>
        <v>54.612730732020779</v>
      </c>
      <c r="EA37" s="80">
        <f t="shared" si="835"/>
        <v>54.612730732020779</v>
      </c>
      <c r="EB37" s="80">
        <f t="shared" si="835"/>
        <v>54.612730732020779</v>
      </c>
      <c r="EC37" s="80">
        <f t="shared" si="835"/>
        <v>54.612730732020779</v>
      </c>
      <c r="ED37" s="80">
        <f t="shared" si="835"/>
        <v>54.612730732020779</v>
      </c>
      <c r="EE37" s="80">
        <f t="shared" si="835"/>
        <v>54.612730732020779</v>
      </c>
      <c r="EF37" s="80">
        <f t="shared" si="835"/>
        <v>54.612730732020779</v>
      </c>
      <c r="EG37" s="80">
        <f t="shared" si="835"/>
        <v>54.612730732020779</v>
      </c>
      <c r="EH37" s="80">
        <f t="shared" si="835"/>
        <v>54.612730732020779</v>
      </c>
      <c r="EI37" s="80">
        <f t="shared" si="835"/>
        <v>54.612730732020779</v>
      </c>
      <c r="EJ37" s="80">
        <f t="shared" si="835"/>
        <v>54.612730732020779</v>
      </c>
      <c r="EK37" s="80">
        <f t="shared" si="835"/>
        <v>54.612730732020779</v>
      </c>
      <c r="EL37" s="80">
        <f t="shared" si="835"/>
        <v>54.612730732020779</v>
      </c>
      <c r="EM37" s="80">
        <f t="shared" si="835"/>
        <v>54.612730732020779</v>
      </c>
      <c r="EN37" s="80">
        <f t="shared" si="835"/>
        <v>54.612730732020779</v>
      </c>
      <c r="EO37" s="80">
        <f t="shared" si="835"/>
        <v>54.612730732020779</v>
      </c>
      <c r="EP37" s="80">
        <f t="shared" si="835"/>
        <v>54.612730732020779</v>
      </c>
      <c r="EQ37" s="80">
        <f t="shared" si="835"/>
        <v>54.612730732020779</v>
      </c>
      <c r="ER37" s="80">
        <f t="shared" si="835"/>
        <v>54.612730732020779</v>
      </c>
      <c r="ES37" s="80">
        <f t="shared" si="835"/>
        <v>54.612730732020779</v>
      </c>
      <c r="ET37" s="80">
        <f t="shared" si="835"/>
        <v>54.612730732020779</v>
      </c>
      <c r="EU37" s="80">
        <f t="shared" si="835"/>
        <v>54.612730732020779</v>
      </c>
      <c r="EV37" s="80">
        <f t="shared" si="835"/>
        <v>54.612730732020779</v>
      </c>
      <c r="EW37" s="80">
        <f t="shared" si="835"/>
        <v>54.612730732020779</v>
      </c>
      <c r="EX37" s="80">
        <f t="shared" si="835"/>
        <v>54.612730732020779</v>
      </c>
      <c r="EY37" s="80">
        <f t="shared" si="835"/>
        <v>54.612730732020779</v>
      </c>
      <c r="EZ37" s="80">
        <f t="shared" si="835"/>
        <v>54.612730732020779</v>
      </c>
      <c r="FA37" s="80">
        <f t="shared" si="835"/>
        <v>54.612730732020779</v>
      </c>
      <c r="FB37" s="80">
        <f t="shared" si="835"/>
        <v>54.612730732020779</v>
      </c>
      <c r="FC37" s="80">
        <f t="shared" si="835"/>
        <v>54.612730732020779</v>
      </c>
      <c r="FD37" s="80">
        <f t="shared" si="835"/>
        <v>54.612730732020779</v>
      </c>
      <c r="FE37" s="80">
        <f t="shared" si="835"/>
        <v>54.612730732020779</v>
      </c>
      <c r="FF37" s="80">
        <f t="shared" ref="FF37:HQ37" si="836">Capex_Ciclo1*tx_Manut/1000</f>
        <v>54.612730732020779</v>
      </c>
      <c r="FG37" s="80">
        <f t="shared" si="836"/>
        <v>54.612730732020779</v>
      </c>
      <c r="FH37" s="80">
        <f t="shared" si="836"/>
        <v>54.612730732020779</v>
      </c>
      <c r="FI37" s="80">
        <f t="shared" si="836"/>
        <v>54.612730732020779</v>
      </c>
      <c r="FJ37" s="80">
        <f t="shared" si="836"/>
        <v>54.612730732020779</v>
      </c>
      <c r="FK37" s="80">
        <f t="shared" si="836"/>
        <v>54.612730732020779</v>
      </c>
      <c r="FL37" s="80">
        <f t="shared" si="836"/>
        <v>54.612730732020779</v>
      </c>
      <c r="FM37" s="80">
        <f t="shared" si="836"/>
        <v>54.612730732020779</v>
      </c>
      <c r="FN37" s="80">
        <f t="shared" si="836"/>
        <v>54.612730732020779</v>
      </c>
      <c r="FO37" s="80">
        <f t="shared" si="836"/>
        <v>54.612730732020779</v>
      </c>
      <c r="FP37" s="80">
        <f t="shared" si="836"/>
        <v>54.612730732020779</v>
      </c>
      <c r="FQ37" s="80">
        <f t="shared" si="836"/>
        <v>54.612730732020779</v>
      </c>
      <c r="FR37" s="80">
        <f t="shared" si="836"/>
        <v>54.612730732020779</v>
      </c>
      <c r="FS37" s="80">
        <f t="shared" si="836"/>
        <v>54.612730732020779</v>
      </c>
      <c r="FT37" s="80">
        <f t="shared" si="836"/>
        <v>54.612730732020779</v>
      </c>
      <c r="FU37" s="80">
        <f t="shared" si="836"/>
        <v>54.612730732020779</v>
      </c>
      <c r="FV37" s="80">
        <f t="shared" si="836"/>
        <v>54.612730732020779</v>
      </c>
      <c r="FW37" s="80">
        <f t="shared" si="836"/>
        <v>54.612730732020779</v>
      </c>
      <c r="FX37" s="80">
        <f t="shared" si="836"/>
        <v>54.612730732020779</v>
      </c>
      <c r="FY37" s="80">
        <f t="shared" si="836"/>
        <v>54.612730732020779</v>
      </c>
      <c r="FZ37" s="80">
        <f t="shared" si="836"/>
        <v>54.612730732020779</v>
      </c>
      <c r="GA37" s="80">
        <f t="shared" si="836"/>
        <v>54.612730732020779</v>
      </c>
      <c r="GB37" s="80">
        <f t="shared" si="836"/>
        <v>54.612730732020779</v>
      </c>
      <c r="GC37" s="80">
        <f t="shared" si="836"/>
        <v>54.612730732020779</v>
      </c>
      <c r="GD37" s="80">
        <f t="shared" si="836"/>
        <v>54.612730732020779</v>
      </c>
      <c r="GE37" s="80">
        <f t="shared" si="836"/>
        <v>54.612730732020779</v>
      </c>
      <c r="GF37" s="80">
        <f t="shared" si="836"/>
        <v>54.612730732020779</v>
      </c>
      <c r="GG37" s="80">
        <f t="shared" si="836"/>
        <v>54.612730732020779</v>
      </c>
      <c r="GH37" s="80">
        <f t="shared" si="836"/>
        <v>54.612730732020779</v>
      </c>
      <c r="GI37" s="80">
        <f t="shared" si="836"/>
        <v>54.612730732020779</v>
      </c>
      <c r="GJ37" s="80">
        <f t="shared" si="836"/>
        <v>54.612730732020779</v>
      </c>
      <c r="GK37" s="80">
        <f t="shared" si="836"/>
        <v>54.612730732020779</v>
      </c>
      <c r="GL37" s="80">
        <f t="shared" si="836"/>
        <v>54.612730732020779</v>
      </c>
      <c r="GM37" s="80">
        <f t="shared" si="836"/>
        <v>54.612730732020779</v>
      </c>
      <c r="GN37" s="80">
        <f t="shared" si="836"/>
        <v>54.612730732020779</v>
      </c>
      <c r="GO37" s="80">
        <f t="shared" si="836"/>
        <v>54.612730732020779</v>
      </c>
      <c r="GP37" s="80">
        <f t="shared" si="836"/>
        <v>54.612730732020779</v>
      </c>
      <c r="GQ37" s="80">
        <f t="shared" si="836"/>
        <v>54.612730732020779</v>
      </c>
      <c r="GR37" s="80">
        <f t="shared" si="836"/>
        <v>54.612730732020779</v>
      </c>
      <c r="GS37" s="80">
        <f t="shared" si="836"/>
        <v>54.612730732020779</v>
      </c>
      <c r="GT37" s="80">
        <f t="shared" si="836"/>
        <v>54.612730732020779</v>
      </c>
      <c r="GU37" s="80">
        <f t="shared" si="836"/>
        <v>54.612730732020779</v>
      </c>
      <c r="GV37" s="80">
        <f t="shared" si="836"/>
        <v>54.612730732020779</v>
      </c>
      <c r="GW37" s="80">
        <f t="shared" si="836"/>
        <v>54.612730732020779</v>
      </c>
      <c r="GX37" s="80">
        <f t="shared" si="836"/>
        <v>54.612730732020779</v>
      </c>
      <c r="GY37" s="80">
        <f t="shared" si="836"/>
        <v>54.612730732020779</v>
      </c>
      <c r="GZ37" s="80">
        <f t="shared" si="836"/>
        <v>54.612730732020779</v>
      </c>
      <c r="HA37" s="80">
        <f t="shared" si="836"/>
        <v>54.612730732020779</v>
      </c>
      <c r="HB37" s="80">
        <f t="shared" si="836"/>
        <v>54.612730732020779</v>
      </c>
      <c r="HC37" s="80">
        <f t="shared" si="836"/>
        <v>54.612730732020779</v>
      </c>
      <c r="HD37" s="80">
        <f t="shared" si="836"/>
        <v>54.612730732020779</v>
      </c>
      <c r="HE37" s="80">
        <f t="shared" si="836"/>
        <v>54.612730732020779</v>
      </c>
      <c r="HF37" s="80">
        <f t="shared" si="836"/>
        <v>54.612730732020779</v>
      </c>
      <c r="HG37" s="80">
        <f t="shared" si="836"/>
        <v>54.612730732020779</v>
      </c>
      <c r="HH37" s="80">
        <f t="shared" si="836"/>
        <v>54.612730732020779</v>
      </c>
      <c r="HI37" s="80">
        <f t="shared" si="836"/>
        <v>54.612730732020779</v>
      </c>
      <c r="HJ37" s="80">
        <f t="shared" si="836"/>
        <v>54.612730732020779</v>
      </c>
      <c r="HK37" s="80">
        <f t="shared" si="836"/>
        <v>54.612730732020779</v>
      </c>
      <c r="HL37" s="80">
        <f t="shared" si="836"/>
        <v>54.612730732020779</v>
      </c>
      <c r="HM37" s="80">
        <f t="shared" si="836"/>
        <v>54.612730732020779</v>
      </c>
      <c r="HN37" s="80">
        <f t="shared" si="836"/>
        <v>54.612730732020779</v>
      </c>
      <c r="HO37" s="80">
        <f t="shared" si="836"/>
        <v>54.612730732020779</v>
      </c>
      <c r="HP37" s="80">
        <f t="shared" si="836"/>
        <v>54.612730732020779</v>
      </c>
      <c r="HQ37" s="80">
        <f t="shared" si="836"/>
        <v>54.612730732020779</v>
      </c>
      <c r="HR37" s="80">
        <f t="shared" ref="HR37:KC37" si="837">Capex_Ciclo1*tx_Manut/1000</f>
        <v>54.612730732020779</v>
      </c>
      <c r="HS37" s="80">
        <f t="shared" si="837"/>
        <v>54.612730732020779</v>
      </c>
      <c r="HT37" s="80">
        <f t="shared" si="837"/>
        <v>54.612730732020779</v>
      </c>
      <c r="HU37" s="80">
        <f t="shared" si="837"/>
        <v>54.612730732020779</v>
      </c>
      <c r="HV37" s="80">
        <f t="shared" si="837"/>
        <v>54.612730732020779</v>
      </c>
      <c r="HW37" s="80">
        <f t="shared" si="837"/>
        <v>54.612730732020779</v>
      </c>
      <c r="HX37" s="80">
        <f t="shared" si="837"/>
        <v>54.612730732020779</v>
      </c>
      <c r="HY37" s="80">
        <f t="shared" si="837"/>
        <v>54.612730732020779</v>
      </c>
      <c r="HZ37" s="80">
        <f t="shared" si="837"/>
        <v>54.612730732020779</v>
      </c>
      <c r="IA37" s="80">
        <f t="shared" si="837"/>
        <v>54.612730732020779</v>
      </c>
      <c r="IB37" s="80">
        <f t="shared" si="837"/>
        <v>54.612730732020779</v>
      </c>
      <c r="IC37" s="80">
        <f t="shared" si="837"/>
        <v>54.612730732020779</v>
      </c>
      <c r="ID37" s="80">
        <f t="shared" si="837"/>
        <v>54.612730732020779</v>
      </c>
      <c r="IE37" s="80">
        <f t="shared" si="837"/>
        <v>54.612730732020779</v>
      </c>
      <c r="IF37" s="80">
        <f t="shared" si="837"/>
        <v>54.612730732020779</v>
      </c>
      <c r="IG37" s="80">
        <f t="shared" si="837"/>
        <v>54.612730732020779</v>
      </c>
      <c r="IH37" s="80">
        <f t="shared" si="837"/>
        <v>54.612730732020779</v>
      </c>
      <c r="II37" s="80">
        <f t="shared" si="837"/>
        <v>54.612730732020779</v>
      </c>
      <c r="IJ37" s="80">
        <f t="shared" si="837"/>
        <v>54.612730732020779</v>
      </c>
      <c r="IK37" s="80">
        <f t="shared" si="837"/>
        <v>54.612730732020779</v>
      </c>
      <c r="IL37" s="80">
        <f t="shared" si="837"/>
        <v>54.612730732020779</v>
      </c>
      <c r="IM37" s="80">
        <f t="shared" si="837"/>
        <v>54.612730732020779</v>
      </c>
      <c r="IN37" s="80">
        <f t="shared" si="837"/>
        <v>54.612730732020779</v>
      </c>
      <c r="IO37" s="80">
        <f t="shared" si="837"/>
        <v>54.612730732020779</v>
      </c>
      <c r="IP37" s="80">
        <f t="shared" si="837"/>
        <v>54.612730732020779</v>
      </c>
      <c r="IQ37" s="80">
        <f t="shared" si="837"/>
        <v>54.612730732020779</v>
      </c>
      <c r="IR37" s="80">
        <f t="shared" si="837"/>
        <v>54.612730732020779</v>
      </c>
      <c r="IS37" s="80">
        <f t="shared" si="837"/>
        <v>54.612730732020779</v>
      </c>
      <c r="IT37" s="80">
        <f t="shared" si="837"/>
        <v>54.612730732020779</v>
      </c>
      <c r="IU37" s="80">
        <f t="shared" si="837"/>
        <v>54.612730732020779</v>
      </c>
      <c r="IV37" s="80">
        <f t="shared" si="837"/>
        <v>54.612730732020779</v>
      </c>
      <c r="IW37" s="80">
        <f t="shared" si="837"/>
        <v>54.612730732020779</v>
      </c>
      <c r="IX37" s="80">
        <f t="shared" si="837"/>
        <v>54.612730732020779</v>
      </c>
      <c r="IY37" s="80">
        <f t="shared" si="837"/>
        <v>54.612730732020779</v>
      </c>
      <c r="IZ37" s="80">
        <f t="shared" si="837"/>
        <v>54.612730732020779</v>
      </c>
      <c r="JA37" s="80">
        <f t="shared" si="837"/>
        <v>54.612730732020779</v>
      </c>
      <c r="JB37" s="80">
        <f t="shared" si="837"/>
        <v>54.612730732020779</v>
      </c>
      <c r="JC37" s="80">
        <f t="shared" si="837"/>
        <v>54.612730732020779</v>
      </c>
      <c r="JD37" s="80">
        <f t="shared" si="837"/>
        <v>54.612730732020779</v>
      </c>
      <c r="JE37" s="80">
        <f t="shared" si="837"/>
        <v>54.612730732020779</v>
      </c>
      <c r="JF37" s="80">
        <f t="shared" si="837"/>
        <v>54.612730732020779</v>
      </c>
      <c r="JG37" s="80">
        <f t="shared" si="837"/>
        <v>54.612730732020779</v>
      </c>
      <c r="JH37" s="80">
        <f t="shared" si="837"/>
        <v>54.612730732020779</v>
      </c>
      <c r="JI37" s="80">
        <f t="shared" si="837"/>
        <v>54.612730732020779</v>
      </c>
      <c r="JJ37" s="80">
        <f t="shared" si="837"/>
        <v>54.612730732020779</v>
      </c>
      <c r="JK37" s="80">
        <f t="shared" si="837"/>
        <v>54.612730732020779</v>
      </c>
      <c r="JL37" s="80">
        <f t="shared" si="837"/>
        <v>54.612730732020779</v>
      </c>
      <c r="JM37" s="80">
        <f t="shared" si="837"/>
        <v>54.612730732020779</v>
      </c>
      <c r="JN37" s="80">
        <f t="shared" si="837"/>
        <v>54.612730732020779</v>
      </c>
      <c r="JO37" s="80">
        <f t="shared" si="837"/>
        <v>54.612730732020779</v>
      </c>
      <c r="JP37" s="80">
        <f t="shared" si="837"/>
        <v>54.612730732020779</v>
      </c>
      <c r="JQ37" s="80">
        <f t="shared" si="837"/>
        <v>54.612730732020779</v>
      </c>
      <c r="JR37" s="80">
        <f t="shared" si="837"/>
        <v>54.612730732020779</v>
      </c>
      <c r="JS37" s="80">
        <f t="shared" si="837"/>
        <v>54.612730732020779</v>
      </c>
      <c r="JT37" s="80">
        <f t="shared" si="837"/>
        <v>54.612730732020779</v>
      </c>
      <c r="JU37" s="80">
        <f t="shared" si="837"/>
        <v>54.612730732020779</v>
      </c>
      <c r="JV37" s="80">
        <f t="shared" si="837"/>
        <v>54.612730732020779</v>
      </c>
      <c r="JW37" s="80">
        <f t="shared" si="837"/>
        <v>54.612730732020779</v>
      </c>
      <c r="JX37" s="80">
        <f t="shared" si="837"/>
        <v>54.612730732020779</v>
      </c>
      <c r="JY37" s="80">
        <f t="shared" si="837"/>
        <v>54.612730732020779</v>
      </c>
      <c r="JZ37" s="80">
        <f t="shared" si="837"/>
        <v>54.612730732020779</v>
      </c>
      <c r="KA37" s="80">
        <f t="shared" si="837"/>
        <v>54.612730732020779</v>
      </c>
      <c r="KB37" s="80">
        <f t="shared" si="837"/>
        <v>54.612730732020779</v>
      </c>
      <c r="KC37" s="80">
        <f t="shared" si="837"/>
        <v>54.612730732020779</v>
      </c>
      <c r="KD37" s="80">
        <f t="shared" ref="KD37:KO37" si="838">Capex_Ciclo1*tx_Manut/1000</f>
        <v>54.612730732020779</v>
      </c>
      <c r="KE37" s="80">
        <f t="shared" si="838"/>
        <v>54.612730732020779</v>
      </c>
      <c r="KF37" s="80">
        <f t="shared" si="838"/>
        <v>54.612730732020779</v>
      </c>
      <c r="KG37" s="80">
        <f t="shared" si="838"/>
        <v>54.612730732020779</v>
      </c>
      <c r="KH37" s="80">
        <f t="shared" si="838"/>
        <v>54.612730732020779</v>
      </c>
      <c r="KI37" s="80">
        <f t="shared" si="838"/>
        <v>54.612730732020779</v>
      </c>
      <c r="KJ37" s="80">
        <f t="shared" si="838"/>
        <v>54.612730732020779</v>
      </c>
      <c r="KK37" s="80">
        <f t="shared" si="838"/>
        <v>54.612730732020779</v>
      </c>
      <c r="KL37" s="80">
        <f t="shared" si="838"/>
        <v>54.612730732020779</v>
      </c>
      <c r="KM37" s="80">
        <f t="shared" si="838"/>
        <v>54.612730732020779</v>
      </c>
      <c r="KN37" s="80">
        <f t="shared" si="838"/>
        <v>54.612730732020779</v>
      </c>
      <c r="KO37" s="80">
        <f t="shared" si="838"/>
        <v>54.612730732020779</v>
      </c>
    </row>
    <row r="38" spans="1:301" x14ac:dyDescent="0.2">
      <c r="A38" s="28"/>
    </row>
    <row r="39" spans="1:301" s="22" customFormat="1" x14ac:dyDescent="0.2">
      <c r="A39" s="34" t="s">
        <v>238</v>
      </c>
      <c r="B39" s="83">
        <f t="shared" ref="B39:AG39" si="839">B31-B33</f>
        <v>602.91979899434341</v>
      </c>
      <c r="C39" s="83">
        <f t="shared" si="839"/>
        <v>602.91979899434341</v>
      </c>
      <c r="D39" s="83">
        <f t="shared" si="839"/>
        <v>602.91979899434341</v>
      </c>
      <c r="E39" s="83">
        <f t="shared" si="839"/>
        <v>602.91979899434341</v>
      </c>
      <c r="F39" s="83">
        <f t="shared" si="839"/>
        <v>602.91979899434341</v>
      </c>
      <c r="G39" s="83">
        <f t="shared" si="839"/>
        <v>602.91979899434341</v>
      </c>
      <c r="H39" s="83">
        <f t="shared" si="839"/>
        <v>602.91979899434341</v>
      </c>
      <c r="I39" s="83">
        <f t="shared" si="839"/>
        <v>602.91979899434341</v>
      </c>
      <c r="J39" s="83">
        <f t="shared" si="839"/>
        <v>602.91979899434341</v>
      </c>
      <c r="K39" s="83">
        <f t="shared" si="839"/>
        <v>602.91979899434341</v>
      </c>
      <c r="L39" s="83">
        <f t="shared" si="839"/>
        <v>602.91979899434341</v>
      </c>
      <c r="M39" s="83">
        <f t="shared" si="839"/>
        <v>602.91979899434341</v>
      </c>
      <c r="N39" s="83">
        <f t="shared" si="839"/>
        <v>602.91979899434341</v>
      </c>
      <c r="O39" s="83">
        <f t="shared" si="839"/>
        <v>602.91979899434341</v>
      </c>
      <c r="P39" s="83">
        <f t="shared" si="839"/>
        <v>602.91979899434341</v>
      </c>
      <c r="Q39" s="83">
        <f t="shared" si="839"/>
        <v>602.91979899434341</v>
      </c>
      <c r="R39" s="83">
        <f t="shared" si="839"/>
        <v>602.91979899434341</v>
      </c>
      <c r="S39" s="83">
        <f t="shared" si="839"/>
        <v>602.91979899434341</v>
      </c>
      <c r="T39" s="83">
        <f t="shared" si="839"/>
        <v>602.91979899434341</v>
      </c>
      <c r="U39" s="83">
        <f t="shared" si="839"/>
        <v>602.91979899434341</v>
      </c>
      <c r="V39" s="83">
        <f t="shared" si="839"/>
        <v>602.91979899434341</v>
      </c>
      <c r="W39" s="83">
        <f t="shared" si="839"/>
        <v>602.91979899434341</v>
      </c>
      <c r="X39" s="83">
        <f t="shared" si="839"/>
        <v>602.91979899434341</v>
      </c>
      <c r="Y39" s="83">
        <f t="shared" si="839"/>
        <v>602.91979899434341</v>
      </c>
      <c r="Z39" s="83">
        <f t="shared" si="839"/>
        <v>602.91979899434341</v>
      </c>
      <c r="AA39" s="83">
        <f t="shared" si="839"/>
        <v>602.91979899434341</v>
      </c>
      <c r="AB39" s="83">
        <f t="shared" si="839"/>
        <v>602.91979899434341</v>
      </c>
      <c r="AC39" s="83">
        <f t="shared" si="839"/>
        <v>602.91979899434341</v>
      </c>
      <c r="AD39" s="83">
        <f t="shared" si="839"/>
        <v>602.91979899434341</v>
      </c>
      <c r="AE39" s="83">
        <f t="shared" si="839"/>
        <v>602.91979899434341</v>
      </c>
      <c r="AF39" s="83">
        <f t="shared" si="839"/>
        <v>602.91979899434341</v>
      </c>
      <c r="AG39" s="83">
        <f t="shared" si="839"/>
        <v>602.91979899434341</v>
      </c>
      <c r="AH39" s="83">
        <f t="shared" ref="AH39:BM39" si="840">AH31-AH33</f>
        <v>602.91979899434341</v>
      </c>
      <c r="AI39" s="83">
        <f t="shared" si="840"/>
        <v>602.91979899434341</v>
      </c>
      <c r="AJ39" s="83">
        <f t="shared" si="840"/>
        <v>602.91979899434341</v>
      </c>
      <c r="AK39" s="83">
        <f t="shared" si="840"/>
        <v>602.91979899434341</v>
      </c>
      <c r="AL39" s="83">
        <f t="shared" si="840"/>
        <v>602.91979899434341</v>
      </c>
      <c r="AM39" s="83">
        <f t="shared" si="840"/>
        <v>602.91979899434341</v>
      </c>
      <c r="AN39" s="83">
        <f t="shared" si="840"/>
        <v>602.91979899434341</v>
      </c>
      <c r="AO39" s="83">
        <f t="shared" si="840"/>
        <v>602.91979899434341</v>
      </c>
      <c r="AP39" s="83">
        <f t="shared" si="840"/>
        <v>602.91979899434341</v>
      </c>
      <c r="AQ39" s="83">
        <f t="shared" si="840"/>
        <v>602.91979899434341</v>
      </c>
      <c r="AR39" s="83">
        <f t="shared" si="840"/>
        <v>602.91979899434341</v>
      </c>
      <c r="AS39" s="83">
        <f t="shared" si="840"/>
        <v>602.91979899434341</v>
      </c>
      <c r="AT39" s="83">
        <f t="shared" si="840"/>
        <v>602.91979899434341</v>
      </c>
      <c r="AU39" s="83">
        <f t="shared" si="840"/>
        <v>602.91979899434341</v>
      </c>
      <c r="AV39" s="83">
        <f t="shared" si="840"/>
        <v>602.91979899434341</v>
      </c>
      <c r="AW39" s="83">
        <f t="shared" si="840"/>
        <v>602.91979899434341</v>
      </c>
      <c r="AX39" s="83">
        <f t="shared" si="840"/>
        <v>602.91979899434341</v>
      </c>
      <c r="AY39" s="83">
        <f t="shared" si="840"/>
        <v>602.91979899434341</v>
      </c>
      <c r="AZ39" s="83">
        <f t="shared" si="840"/>
        <v>602.91979899434341</v>
      </c>
      <c r="BA39" s="83">
        <f t="shared" si="840"/>
        <v>602.91979899434341</v>
      </c>
      <c r="BB39" s="83">
        <f t="shared" si="840"/>
        <v>602.91979899434341</v>
      </c>
      <c r="BC39" s="83">
        <f t="shared" si="840"/>
        <v>602.91979899434341</v>
      </c>
      <c r="BD39" s="83">
        <f t="shared" si="840"/>
        <v>602.91979899434341</v>
      </c>
      <c r="BE39" s="83">
        <f t="shared" si="840"/>
        <v>602.91979899434341</v>
      </c>
      <c r="BF39" s="83">
        <f t="shared" si="840"/>
        <v>602.91979899434341</v>
      </c>
      <c r="BG39" s="83">
        <f t="shared" si="840"/>
        <v>602.91979899434341</v>
      </c>
      <c r="BH39" s="83">
        <f t="shared" si="840"/>
        <v>602.91979899434341</v>
      </c>
      <c r="BI39" s="83">
        <f t="shared" si="840"/>
        <v>602.91979899434341</v>
      </c>
      <c r="BJ39" s="83">
        <f t="shared" si="840"/>
        <v>602.91979899434341</v>
      </c>
      <c r="BK39" s="83">
        <f t="shared" si="840"/>
        <v>602.91979899434341</v>
      </c>
      <c r="BL39" s="83">
        <f t="shared" si="840"/>
        <v>602.91979899434341</v>
      </c>
      <c r="BM39" s="83">
        <f t="shared" si="840"/>
        <v>602.91979899434341</v>
      </c>
      <c r="BN39" s="83">
        <f t="shared" ref="BN39:CS39" si="841">BN31-BN33</f>
        <v>602.91979899434341</v>
      </c>
      <c r="BO39" s="83">
        <f t="shared" si="841"/>
        <v>602.91979899434341</v>
      </c>
      <c r="BP39" s="83">
        <f t="shared" si="841"/>
        <v>602.91979899434341</v>
      </c>
      <c r="BQ39" s="83">
        <f t="shared" si="841"/>
        <v>602.91979899434341</v>
      </c>
      <c r="BR39" s="83">
        <f t="shared" si="841"/>
        <v>602.91979899434341</v>
      </c>
      <c r="BS39" s="83">
        <f t="shared" si="841"/>
        <v>602.91979899434341</v>
      </c>
      <c r="BT39" s="83">
        <f t="shared" si="841"/>
        <v>602.91979899434341</v>
      </c>
      <c r="BU39" s="83">
        <f t="shared" si="841"/>
        <v>602.91979899434341</v>
      </c>
      <c r="BV39" s="83">
        <f t="shared" si="841"/>
        <v>602.91979899434341</v>
      </c>
      <c r="BW39" s="83">
        <f t="shared" si="841"/>
        <v>602.91979899434341</v>
      </c>
      <c r="BX39" s="83">
        <f t="shared" si="841"/>
        <v>602.91979899434341</v>
      </c>
      <c r="BY39" s="83">
        <f t="shared" si="841"/>
        <v>602.91979899434341</v>
      </c>
      <c r="BZ39" s="83">
        <f t="shared" si="841"/>
        <v>602.91979899434341</v>
      </c>
      <c r="CA39" s="83">
        <f t="shared" si="841"/>
        <v>602.91979899434341</v>
      </c>
      <c r="CB39" s="83">
        <f t="shared" si="841"/>
        <v>602.91979899434341</v>
      </c>
      <c r="CC39" s="83">
        <f t="shared" si="841"/>
        <v>602.91979899434341</v>
      </c>
      <c r="CD39" s="83">
        <f t="shared" si="841"/>
        <v>602.91979899434341</v>
      </c>
      <c r="CE39" s="83">
        <f t="shared" si="841"/>
        <v>602.91979899434341</v>
      </c>
      <c r="CF39" s="83">
        <f t="shared" si="841"/>
        <v>602.91979899434341</v>
      </c>
      <c r="CG39" s="83">
        <f t="shared" si="841"/>
        <v>602.91979899434341</v>
      </c>
      <c r="CH39" s="83">
        <f t="shared" si="841"/>
        <v>602.91979899434341</v>
      </c>
      <c r="CI39" s="83">
        <f t="shared" si="841"/>
        <v>602.91979899434341</v>
      </c>
      <c r="CJ39" s="83">
        <f t="shared" si="841"/>
        <v>602.91979899434341</v>
      </c>
      <c r="CK39" s="83">
        <f t="shared" si="841"/>
        <v>602.91979899434341</v>
      </c>
      <c r="CL39" s="83">
        <f t="shared" si="841"/>
        <v>602.91979899434341</v>
      </c>
      <c r="CM39" s="83">
        <f t="shared" si="841"/>
        <v>602.91979899434341</v>
      </c>
      <c r="CN39" s="83">
        <f t="shared" si="841"/>
        <v>602.91979899434341</v>
      </c>
      <c r="CO39" s="83">
        <f t="shared" si="841"/>
        <v>602.91979899434341</v>
      </c>
      <c r="CP39" s="83">
        <f t="shared" si="841"/>
        <v>602.91979899434341</v>
      </c>
      <c r="CQ39" s="83">
        <f t="shared" si="841"/>
        <v>602.91979899434341</v>
      </c>
      <c r="CR39" s="83">
        <f t="shared" si="841"/>
        <v>602.91979899434341</v>
      </c>
      <c r="CS39" s="83">
        <f t="shared" si="841"/>
        <v>602.91979899434341</v>
      </c>
      <c r="CT39" s="83">
        <f t="shared" ref="CT39:DQ39" si="842">CT31-CT33</f>
        <v>602.91979899434341</v>
      </c>
      <c r="CU39" s="83">
        <f t="shared" si="842"/>
        <v>602.91979899434341</v>
      </c>
      <c r="CV39" s="83">
        <f t="shared" si="842"/>
        <v>602.91979899434341</v>
      </c>
      <c r="CW39" s="83">
        <f t="shared" si="842"/>
        <v>602.91979899434341</v>
      </c>
      <c r="CX39" s="83">
        <f t="shared" si="842"/>
        <v>602.91979899434341</v>
      </c>
      <c r="CY39" s="83">
        <f t="shared" si="842"/>
        <v>602.91979899434341</v>
      </c>
      <c r="CZ39" s="83">
        <f t="shared" si="842"/>
        <v>602.91979899434341</v>
      </c>
      <c r="DA39" s="83">
        <f t="shared" si="842"/>
        <v>602.91979899434341</v>
      </c>
      <c r="DB39" s="83">
        <f t="shared" si="842"/>
        <v>602.91979899434341</v>
      </c>
      <c r="DC39" s="83">
        <f t="shared" si="842"/>
        <v>602.91979899434341</v>
      </c>
      <c r="DD39" s="83">
        <f t="shared" si="842"/>
        <v>602.91979899434341</v>
      </c>
      <c r="DE39" s="83">
        <f t="shared" si="842"/>
        <v>602.91979899434341</v>
      </c>
      <c r="DF39" s="83">
        <f t="shared" si="842"/>
        <v>602.91979899434341</v>
      </c>
      <c r="DG39" s="83">
        <f t="shared" si="842"/>
        <v>602.91979899434341</v>
      </c>
      <c r="DH39" s="83">
        <f t="shared" si="842"/>
        <v>602.91979899434341</v>
      </c>
      <c r="DI39" s="83">
        <f t="shared" si="842"/>
        <v>602.91979899434341</v>
      </c>
      <c r="DJ39" s="83">
        <f t="shared" si="842"/>
        <v>602.91979899434341</v>
      </c>
      <c r="DK39" s="83">
        <f t="shared" si="842"/>
        <v>602.91979899434341</v>
      </c>
      <c r="DL39" s="83">
        <f t="shared" si="842"/>
        <v>602.91979899434341</v>
      </c>
      <c r="DM39" s="83">
        <f t="shared" si="842"/>
        <v>602.91979899434341</v>
      </c>
      <c r="DN39" s="83">
        <f t="shared" si="842"/>
        <v>602.91979899434341</v>
      </c>
      <c r="DO39" s="83">
        <f t="shared" si="842"/>
        <v>602.91979899434341</v>
      </c>
      <c r="DP39" s="83">
        <f t="shared" si="842"/>
        <v>602.91979899434341</v>
      </c>
      <c r="DQ39" s="83">
        <f t="shared" si="842"/>
        <v>602.91979899434341</v>
      </c>
      <c r="DR39" s="83">
        <f t="shared" ref="DR39:EC39" si="843">DR31-DR33</f>
        <v>602.91979899434341</v>
      </c>
      <c r="DS39" s="83">
        <f t="shared" si="843"/>
        <v>602.91979899434341</v>
      </c>
      <c r="DT39" s="83">
        <f t="shared" si="843"/>
        <v>602.91979899434341</v>
      </c>
      <c r="DU39" s="83">
        <f t="shared" si="843"/>
        <v>602.91979899434341</v>
      </c>
      <c r="DV39" s="83">
        <f t="shared" si="843"/>
        <v>602.91979899434341</v>
      </c>
      <c r="DW39" s="83">
        <f t="shared" si="843"/>
        <v>602.91979899434341</v>
      </c>
      <c r="DX39" s="83">
        <f t="shared" si="843"/>
        <v>602.91979899434341</v>
      </c>
      <c r="DY39" s="83">
        <f t="shared" si="843"/>
        <v>602.91979899434341</v>
      </c>
      <c r="DZ39" s="83">
        <f t="shared" si="843"/>
        <v>602.91979899434341</v>
      </c>
      <c r="EA39" s="83">
        <f t="shared" si="843"/>
        <v>602.91979899434341</v>
      </c>
      <c r="EB39" s="83">
        <f t="shared" si="843"/>
        <v>602.91979899434341</v>
      </c>
      <c r="EC39" s="83">
        <f t="shared" si="843"/>
        <v>602.91979899434341</v>
      </c>
      <c r="ED39" s="83">
        <f t="shared" ref="ED39:FA39" si="844">ED31-ED33</f>
        <v>602.91979899434341</v>
      </c>
      <c r="EE39" s="83">
        <f t="shared" si="844"/>
        <v>602.91979899434341</v>
      </c>
      <c r="EF39" s="83">
        <f t="shared" si="844"/>
        <v>602.91979899434341</v>
      </c>
      <c r="EG39" s="83">
        <f t="shared" si="844"/>
        <v>602.91979899434341</v>
      </c>
      <c r="EH39" s="83">
        <f t="shared" si="844"/>
        <v>602.91979899434341</v>
      </c>
      <c r="EI39" s="83">
        <f t="shared" si="844"/>
        <v>602.91979899434341</v>
      </c>
      <c r="EJ39" s="83">
        <f t="shared" si="844"/>
        <v>602.91979899434341</v>
      </c>
      <c r="EK39" s="83">
        <f t="shared" si="844"/>
        <v>602.91979899434341</v>
      </c>
      <c r="EL39" s="83">
        <f t="shared" si="844"/>
        <v>602.91979899434341</v>
      </c>
      <c r="EM39" s="83">
        <f t="shared" si="844"/>
        <v>602.91979899434341</v>
      </c>
      <c r="EN39" s="83">
        <f t="shared" si="844"/>
        <v>602.91979899434341</v>
      </c>
      <c r="EO39" s="83">
        <f t="shared" si="844"/>
        <v>602.91979899434341</v>
      </c>
      <c r="EP39" s="83">
        <f t="shared" si="844"/>
        <v>602.91979899434341</v>
      </c>
      <c r="EQ39" s="83">
        <f t="shared" si="844"/>
        <v>602.91979899434341</v>
      </c>
      <c r="ER39" s="83">
        <f t="shared" si="844"/>
        <v>602.91979899434341</v>
      </c>
      <c r="ES39" s="83">
        <f t="shared" si="844"/>
        <v>602.91979899434341</v>
      </c>
      <c r="ET39" s="83">
        <f t="shared" si="844"/>
        <v>602.91979899434341</v>
      </c>
      <c r="EU39" s="83">
        <f t="shared" si="844"/>
        <v>602.91979899434341</v>
      </c>
      <c r="EV39" s="83">
        <f t="shared" si="844"/>
        <v>602.91979899434341</v>
      </c>
      <c r="EW39" s="83">
        <f t="shared" si="844"/>
        <v>602.91979899434341</v>
      </c>
      <c r="EX39" s="83">
        <f t="shared" si="844"/>
        <v>602.91979899434341</v>
      </c>
      <c r="EY39" s="83">
        <f t="shared" si="844"/>
        <v>602.91979899434341</v>
      </c>
      <c r="EZ39" s="83">
        <f t="shared" si="844"/>
        <v>602.91979899434341</v>
      </c>
      <c r="FA39" s="83">
        <f t="shared" si="844"/>
        <v>602.91979899434341</v>
      </c>
      <c r="FB39" s="83">
        <f t="shared" ref="FB39:HM39" si="845">FB31-FB33</f>
        <v>602.91979899434341</v>
      </c>
      <c r="FC39" s="83">
        <f t="shared" si="845"/>
        <v>602.91979899434341</v>
      </c>
      <c r="FD39" s="83">
        <f t="shared" si="845"/>
        <v>602.91979899434341</v>
      </c>
      <c r="FE39" s="83">
        <f t="shared" si="845"/>
        <v>602.91979899434341</v>
      </c>
      <c r="FF39" s="83">
        <f t="shared" si="845"/>
        <v>602.91979899434341</v>
      </c>
      <c r="FG39" s="83">
        <f t="shared" si="845"/>
        <v>602.91979899434341</v>
      </c>
      <c r="FH39" s="83">
        <f t="shared" si="845"/>
        <v>602.91979899434341</v>
      </c>
      <c r="FI39" s="83">
        <f t="shared" si="845"/>
        <v>602.91979899434341</v>
      </c>
      <c r="FJ39" s="83">
        <f t="shared" si="845"/>
        <v>602.91979899434341</v>
      </c>
      <c r="FK39" s="83">
        <f t="shared" si="845"/>
        <v>602.91979899434341</v>
      </c>
      <c r="FL39" s="83">
        <f t="shared" si="845"/>
        <v>602.91979899434341</v>
      </c>
      <c r="FM39" s="83">
        <f t="shared" si="845"/>
        <v>602.91979899434341</v>
      </c>
      <c r="FN39" s="83">
        <f t="shared" si="845"/>
        <v>602.91979899434341</v>
      </c>
      <c r="FO39" s="83">
        <f t="shared" si="845"/>
        <v>602.91979899434341</v>
      </c>
      <c r="FP39" s="83">
        <f t="shared" si="845"/>
        <v>602.91979899434341</v>
      </c>
      <c r="FQ39" s="83">
        <f t="shared" si="845"/>
        <v>602.91979899434341</v>
      </c>
      <c r="FR39" s="83">
        <f t="shared" si="845"/>
        <v>602.91979899434341</v>
      </c>
      <c r="FS39" s="83">
        <f t="shared" si="845"/>
        <v>602.91979899434341</v>
      </c>
      <c r="FT39" s="83">
        <f t="shared" si="845"/>
        <v>602.91979899434341</v>
      </c>
      <c r="FU39" s="83">
        <f t="shared" si="845"/>
        <v>602.91979899434341</v>
      </c>
      <c r="FV39" s="83">
        <f t="shared" si="845"/>
        <v>602.91979899434341</v>
      </c>
      <c r="FW39" s="83">
        <f t="shared" si="845"/>
        <v>602.91979899434341</v>
      </c>
      <c r="FX39" s="83">
        <f t="shared" si="845"/>
        <v>602.91979899434341</v>
      </c>
      <c r="FY39" s="83">
        <f t="shared" si="845"/>
        <v>602.91979899434341</v>
      </c>
      <c r="FZ39" s="83">
        <f t="shared" si="845"/>
        <v>602.91979899434341</v>
      </c>
      <c r="GA39" s="83">
        <f t="shared" si="845"/>
        <v>602.91979899434341</v>
      </c>
      <c r="GB39" s="83">
        <f t="shared" si="845"/>
        <v>602.91979899434341</v>
      </c>
      <c r="GC39" s="83">
        <f t="shared" si="845"/>
        <v>602.91979899434341</v>
      </c>
      <c r="GD39" s="83">
        <f t="shared" si="845"/>
        <v>602.91979899434341</v>
      </c>
      <c r="GE39" s="83">
        <f t="shared" si="845"/>
        <v>602.91979899434341</v>
      </c>
      <c r="GF39" s="83">
        <f t="shared" si="845"/>
        <v>602.91979899434341</v>
      </c>
      <c r="GG39" s="83">
        <f t="shared" si="845"/>
        <v>602.91979899434341</v>
      </c>
      <c r="GH39" s="83">
        <f t="shared" si="845"/>
        <v>602.91979899434341</v>
      </c>
      <c r="GI39" s="83">
        <f t="shared" si="845"/>
        <v>602.91979899434341</v>
      </c>
      <c r="GJ39" s="83">
        <f t="shared" si="845"/>
        <v>602.91979899434341</v>
      </c>
      <c r="GK39" s="83">
        <f t="shared" si="845"/>
        <v>602.91979899434341</v>
      </c>
      <c r="GL39" s="83">
        <f t="shared" si="845"/>
        <v>602.91979899434341</v>
      </c>
      <c r="GM39" s="83">
        <f t="shared" si="845"/>
        <v>602.91979899434341</v>
      </c>
      <c r="GN39" s="83">
        <f t="shared" si="845"/>
        <v>602.91979899434341</v>
      </c>
      <c r="GO39" s="83">
        <f t="shared" si="845"/>
        <v>602.91979899434341</v>
      </c>
      <c r="GP39" s="83">
        <f t="shared" si="845"/>
        <v>602.91979899434341</v>
      </c>
      <c r="GQ39" s="83">
        <f t="shared" si="845"/>
        <v>602.91979899434341</v>
      </c>
      <c r="GR39" s="83">
        <f t="shared" si="845"/>
        <v>602.91979899434341</v>
      </c>
      <c r="GS39" s="83">
        <f t="shared" si="845"/>
        <v>602.91979899434341</v>
      </c>
      <c r="GT39" s="83">
        <f t="shared" si="845"/>
        <v>602.91979899434341</v>
      </c>
      <c r="GU39" s="83">
        <f t="shared" si="845"/>
        <v>602.91979899434341</v>
      </c>
      <c r="GV39" s="83">
        <f t="shared" si="845"/>
        <v>602.91979899434341</v>
      </c>
      <c r="GW39" s="83">
        <f t="shared" si="845"/>
        <v>602.91979899434341</v>
      </c>
      <c r="GX39" s="83">
        <f t="shared" si="845"/>
        <v>602.91979899434341</v>
      </c>
      <c r="GY39" s="83">
        <f t="shared" si="845"/>
        <v>602.91979899434341</v>
      </c>
      <c r="GZ39" s="83">
        <f t="shared" si="845"/>
        <v>602.91979899434341</v>
      </c>
      <c r="HA39" s="83">
        <f t="shared" si="845"/>
        <v>602.91979899434341</v>
      </c>
      <c r="HB39" s="83">
        <f t="shared" si="845"/>
        <v>602.91979899434341</v>
      </c>
      <c r="HC39" s="83">
        <f t="shared" si="845"/>
        <v>602.91979899434341</v>
      </c>
      <c r="HD39" s="83">
        <f t="shared" si="845"/>
        <v>602.91979899434341</v>
      </c>
      <c r="HE39" s="83">
        <f t="shared" si="845"/>
        <v>602.91979899434341</v>
      </c>
      <c r="HF39" s="83">
        <f t="shared" si="845"/>
        <v>602.91979899434341</v>
      </c>
      <c r="HG39" s="83">
        <f t="shared" si="845"/>
        <v>602.91979899434341</v>
      </c>
      <c r="HH39" s="83">
        <f t="shared" si="845"/>
        <v>602.91979899434341</v>
      </c>
      <c r="HI39" s="83">
        <f t="shared" si="845"/>
        <v>602.91979899434341</v>
      </c>
      <c r="HJ39" s="83">
        <f t="shared" si="845"/>
        <v>602.91979899434341</v>
      </c>
      <c r="HK39" s="83">
        <f t="shared" si="845"/>
        <v>602.91979899434341</v>
      </c>
      <c r="HL39" s="83">
        <f t="shared" si="845"/>
        <v>602.91979899434341</v>
      </c>
      <c r="HM39" s="83">
        <f t="shared" si="845"/>
        <v>602.91979899434341</v>
      </c>
      <c r="HN39" s="83">
        <f t="shared" ref="HN39:JY39" si="846">HN31-HN33</f>
        <v>602.91979899434341</v>
      </c>
      <c r="HO39" s="83">
        <f t="shared" si="846"/>
        <v>602.91979899434341</v>
      </c>
      <c r="HP39" s="83">
        <f t="shared" si="846"/>
        <v>602.91979899434341</v>
      </c>
      <c r="HQ39" s="83">
        <f t="shared" si="846"/>
        <v>602.91979899434341</v>
      </c>
      <c r="HR39" s="83">
        <f t="shared" si="846"/>
        <v>602.91979899434341</v>
      </c>
      <c r="HS39" s="83">
        <f t="shared" si="846"/>
        <v>602.91979899434341</v>
      </c>
      <c r="HT39" s="83">
        <f t="shared" si="846"/>
        <v>602.91979899434341</v>
      </c>
      <c r="HU39" s="83">
        <f t="shared" si="846"/>
        <v>602.91979899434341</v>
      </c>
      <c r="HV39" s="83">
        <f t="shared" si="846"/>
        <v>602.91979899434341</v>
      </c>
      <c r="HW39" s="83">
        <f t="shared" si="846"/>
        <v>602.91979899434341</v>
      </c>
      <c r="HX39" s="83">
        <f t="shared" si="846"/>
        <v>602.91979899434341</v>
      </c>
      <c r="HY39" s="83">
        <f t="shared" si="846"/>
        <v>602.91979899434341</v>
      </c>
      <c r="HZ39" s="83">
        <f t="shared" si="846"/>
        <v>602.91979899434341</v>
      </c>
      <c r="IA39" s="83">
        <f t="shared" si="846"/>
        <v>602.91979899434341</v>
      </c>
      <c r="IB39" s="83">
        <f t="shared" si="846"/>
        <v>602.91979899434341</v>
      </c>
      <c r="IC39" s="83">
        <f t="shared" si="846"/>
        <v>602.91979899434341</v>
      </c>
      <c r="ID39" s="83">
        <f t="shared" si="846"/>
        <v>602.91979899434341</v>
      </c>
      <c r="IE39" s="83">
        <f t="shared" si="846"/>
        <v>602.91979899434341</v>
      </c>
      <c r="IF39" s="83">
        <f t="shared" si="846"/>
        <v>602.91979899434341</v>
      </c>
      <c r="IG39" s="83">
        <f t="shared" si="846"/>
        <v>602.91979899434341</v>
      </c>
      <c r="IH39" s="83">
        <f t="shared" si="846"/>
        <v>602.91979899434341</v>
      </c>
      <c r="II39" s="83">
        <f t="shared" si="846"/>
        <v>602.91979899434341</v>
      </c>
      <c r="IJ39" s="83">
        <f t="shared" si="846"/>
        <v>602.91979899434341</v>
      </c>
      <c r="IK39" s="83">
        <f t="shared" si="846"/>
        <v>602.91979899434341</v>
      </c>
      <c r="IL39" s="83">
        <f t="shared" si="846"/>
        <v>602.91979899434341</v>
      </c>
      <c r="IM39" s="83">
        <f t="shared" si="846"/>
        <v>602.91979899434341</v>
      </c>
      <c r="IN39" s="83">
        <f t="shared" si="846"/>
        <v>602.91979899434341</v>
      </c>
      <c r="IO39" s="83">
        <f t="shared" si="846"/>
        <v>602.91979899434341</v>
      </c>
      <c r="IP39" s="83">
        <f t="shared" si="846"/>
        <v>602.91979899434341</v>
      </c>
      <c r="IQ39" s="83">
        <f t="shared" si="846"/>
        <v>602.91979899434341</v>
      </c>
      <c r="IR39" s="83">
        <f t="shared" si="846"/>
        <v>602.91979899434341</v>
      </c>
      <c r="IS39" s="83">
        <f t="shared" si="846"/>
        <v>602.91979899434341</v>
      </c>
      <c r="IT39" s="83">
        <f t="shared" si="846"/>
        <v>602.91979899434341</v>
      </c>
      <c r="IU39" s="83">
        <f t="shared" si="846"/>
        <v>602.91979899434341</v>
      </c>
      <c r="IV39" s="83">
        <f t="shared" si="846"/>
        <v>602.91979899434341</v>
      </c>
      <c r="IW39" s="83">
        <f t="shared" si="846"/>
        <v>602.91979899434341</v>
      </c>
      <c r="IX39" s="83">
        <f t="shared" si="846"/>
        <v>602.91979899434341</v>
      </c>
      <c r="IY39" s="83">
        <f t="shared" si="846"/>
        <v>602.91979899434341</v>
      </c>
      <c r="IZ39" s="83">
        <f t="shared" si="846"/>
        <v>602.91979899434341</v>
      </c>
      <c r="JA39" s="83">
        <f t="shared" si="846"/>
        <v>602.91979899434341</v>
      </c>
      <c r="JB39" s="83">
        <f t="shared" si="846"/>
        <v>602.91979899434341</v>
      </c>
      <c r="JC39" s="83">
        <f t="shared" si="846"/>
        <v>602.91979899434341</v>
      </c>
      <c r="JD39" s="83">
        <f t="shared" si="846"/>
        <v>602.91979899434341</v>
      </c>
      <c r="JE39" s="83">
        <f t="shared" si="846"/>
        <v>602.91979899434341</v>
      </c>
      <c r="JF39" s="83">
        <f t="shared" si="846"/>
        <v>602.91979899434341</v>
      </c>
      <c r="JG39" s="83">
        <f t="shared" si="846"/>
        <v>602.91979899434341</v>
      </c>
      <c r="JH39" s="83">
        <f t="shared" si="846"/>
        <v>602.91979899434341</v>
      </c>
      <c r="JI39" s="83">
        <f t="shared" si="846"/>
        <v>602.91979899434341</v>
      </c>
      <c r="JJ39" s="83">
        <f t="shared" si="846"/>
        <v>602.91979899434341</v>
      </c>
      <c r="JK39" s="83">
        <f t="shared" si="846"/>
        <v>602.91979899434341</v>
      </c>
      <c r="JL39" s="83">
        <f t="shared" si="846"/>
        <v>602.91979899434341</v>
      </c>
      <c r="JM39" s="83">
        <f t="shared" si="846"/>
        <v>602.91979899434341</v>
      </c>
      <c r="JN39" s="83">
        <f t="shared" si="846"/>
        <v>602.91979899434341</v>
      </c>
      <c r="JO39" s="83">
        <f t="shared" si="846"/>
        <v>602.91979899434341</v>
      </c>
      <c r="JP39" s="83">
        <f t="shared" si="846"/>
        <v>602.91979899434341</v>
      </c>
      <c r="JQ39" s="83">
        <f t="shared" si="846"/>
        <v>602.91979899434341</v>
      </c>
      <c r="JR39" s="83">
        <f t="shared" si="846"/>
        <v>602.91979899434341</v>
      </c>
      <c r="JS39" s="83">
        <f t="shared" si="846"/>
        <v>602.91979899434341</v>
      </c>
      <c r="JT39" s="83">
        <f t="shared" si="846"/>
        <v>602.91979899434341</v>
      </c>
      <c r="JU39" s="83">
        <f t="shared" si="846"/>
        <v>602.91979899434341</v>
      </c>
      <c r="JV39" s="83">
        <f t="shared" si="846"/>
        <v>602.91979899434341</v>
      </c>
      <c r="JW39" s="83">
        <f t="shared" si="846"/>
        <v>602.91979899434341</v>
      </c>
      <c r="JX39" s="83">
        <f t="shared" si="846"/>
        <v>602.91979899434341</v>
      </c>
      <c r="JY39" s="83">
        <f t="shared" si="846"/>
        <v>602.91979899434341</v>
      </c>
      <c r="JZ39" s="83">
        <f t="shared" ref="JZ39:KO39" si="847">JZ31-JZ33</f>
        <v>602.91979899434341</v>
      </c>
      <c r="KA39" s="83">
        <f t="shared" si="847"/>
        <v>602.91979899434341</v>
      </c>
      <c r="KB39" s="83">
        <f t="shared" si="847"/>
        <v>602.91979899434341</v>
      </c>
      <c r="KC39" s="83">
        <f t="shared" si="847"/>
        <v>602.91979899434341</v>
      </c>
      <c r="KD39" s="83">
        <f t="shared" si="847"/>
        <v>602.91979899434341</v>
      </c>
      <c r="KE39" s="83">
        <f t="shared" si="847"/>
        <v>602.91979899434341</v>
      </c>
      <c r="KF39" s="83">
        <f t="shared" si="847"/>
        <v>602.91979899434341</v>
      </c>
      <c r="KG39" s="83">
        <f t="shared" si="847"/>
        <v>602.91979899434341</v>
      </c>
      <c r="KH39" s="83">
        <f t="shared" si="847"/>
        <v>602.91979899434341</v>
      </c>
      <c r="KI39" s="83">
        <f t="shared" si="847"/>
        <v>602.91979899434341</v>
      </c>
      <c r="KJ39" s="83">
        <f t="shared" si="847"/>
        <v>602.91979899434341</v>
      </c>
      <c r="KK39" s="83">
        <f t="shared" si="847"/>
        <v>602.91979899434341</v>
      </c>
      <c r="KL39" s="83">
        <f t="shared" si="847"/>
        <v>602.91979899434341</v>
      </c>
      <c r="KM39" s="83">
        <f t="shared" si="847"/>
        <v>602.91979899434341</v>
      </c>
      <c r="KN39" s="83">
        <f t="shared" si="847"/>
        <v>602.91979899434341</v>
      </c>
      <c r="KO39" s="83">
        <f t="shared" si="847"/>
        <v>602.91979899434341</v>
      </c>
    </row>
    <row r="40" spans="1:301" s="22" customFormat="1" x14ac:dyDescent="0.2">
      <c r="A40" s="34" t="s">
        <v>239</v>
      </c>
      <c r="B40" s="83">
        <f ca="1">Depreciação!C8</f>
        <v>13.003782054166667</v>
      </c>
      <c r="C40" s="83">
        <f ca="1">Depreciação!D8</f>
        <v>17.355402844300446</v>
      </c>
      <c r="D40" s="83">
        <f ca="1">Depreciação!E8</f>
        <v>21.721626388763532</v>
      </c>
      <c r="E40" s="83">
        <f ca="1">Depreciação!F8</f>
        <v>26.102551022601915</v>
      </c>
      <c r="F40" s="83">
        <f ca="1">Depreciação!G8</f>
        <v>30.498276077500563</v>
      </c>
      <c r="G40" s="83">
        <f ca="1">Depreciação!H8</f>
        <v>34.908901895297177</v>
      </c>
      <c r="H40" s="83">
        <f ca="1">Depreciação!I8</f>
        <v>39.334529841725747</v>
      </c>
      <c r="I40" s="83">
        <f ca="1">Depreciação!J8</f>
        <v>43.775262320394688</v>
      </c>
      <c r="J40" s="83">
        <f ca="1">Depreciação!K8</f>
        <v>48.231202787004278</v>
      </c>
      <c r="K40" s="83">
        <f ca="1">Depreciação!L8</f>
        <v>52.702455763808402</v>
      </c>
      <c r="L40" s="83">
        <f ca="1">Depreciação!M8</f>
        <v>57.189126854325643</v>
      </c>
      <c r="M40" s="83">
        <f ca="1">Depreciação!N8</f>
        <v>61.691322758304885</v>
      </c>
      <c r="N40" s="83">
        <f ca="1">Depreciação!O8</f>
        <v>61.691322758304885</v>
      </c>
      <c r="O40" s="83">
        <f ca="1">Depreciação!P8</f>
        <v>61.691322758304885</v>
      </c>
      <c r="P40" s="83">
        <f ca="1">Depreciação!Q8</f>
        <v>61.691322758304885</v>
      </c>
      <c r="Q40" s="83">
        <f ca="1">Depreciação!R8</f>
        <v>61.691322758304885</v>
      </c>
      <c r="R40" s="83">
        <f ca="1">Depreciação!S8</f>
        <v>61.691322758304885</v>
      </c>
      <c r="S40" s="83">
        <f ca="1">Depreciação!T8</f>
        <v>61.691322758304885</v>
      </c>
      <c r="T40" s="83">
        <f ca="1">Depreciação!U8</f>
        <v>61.691322758304885</v>
      </c>
      <c r="U40" s="83">
        <f ca="1">Depreciação!V8</f>
        <v>61.691322758304885</v>
      </c>
      <c r="V40" s="83">
        <f ca="1">Depreciação!W8</f>
        <v>61.691322758304885</v>
      </c>
      <c r="W40" s="83">
        <f ca="1">Depreciação!X8</f>
        <v>61.691322758304885</v>
      </c>
      <c r="X40" s="83">
        <f ca="1">Depreciação!Y8</f>
        <v>61.691322758304885</v>
      </c>
      <c r="Y40" s="83">
        <f ca="1">Depreciação!Z8</f>
        <v>61.691322758304885</v>
      </c>
      <c r="Z40" s="83">
        <f ca="1">Depreciação!AA8</f>
        <v>61.691322758304885</v>
      </c>
      <c r="AA40" s="83">
        <f ca="1">Depreciação!AB8</f>
        <v>61.691322758304885</v>
      </c>
      <c r="AB40" s="83">
        <f ca="1">Depreciação!AC8</f>
        <v>61.691322758304885</v>
      </c>
      <c r="AC40" s="83">
        <f ca="1">Depreciação!AD8</f>
        <v>61.691322758304885</v>
      </c>
      <c r="AD40" s="83">
        <f ca="1">Depreciação!AE8</f>
        <v>61.691322758304885</v>
      </c>
      <c r="AE40" s="83">
        <f ca="1">Depreciação!AF8</f>
        <v>61.691322758304885</v>
      </c>
      <c r="AF40" s="83">
        <f ca="1">Depreciação!AG8</f>
        <v>61.691322758304885</v>
      </c>
      <c r="AG40" s="83">
        <f ca="1">Depreciação!AH8</f>
        <v>61.691322758304885</v>
      </c>
      <c r="AH40" s="83">
        <f ca="1">Depreciação!AI8</f>
        <v>61.691322758304885</v>
      </c>
      <c r="AI40" s="83">
        <f ca="1">Depreciação!AJ8</f>
        <v>61.691322758304885</v>
      </c>
      <c r="AJ40" s="83">
        <f ca="1">Depreciação!AK8</f>
        <v>61.691322758304885</v>
      </c>
      <c r="AK40" s="83">
        <f ca="1">Depreciação!AL8</f>
        <v>61.691322758304885</v>
      </c>
      <c r="AL40" s="83">
        <f ca="1">Depreciação!AM8</f>
        <v>61.691322758304885</v>
      </c>
      <c r="AM40" s="83">
        <f ca="1">Depreciação!AN8</f>
        <v>61.691322758304885</v>
      </c>
      <c r="AN40" s="83">
        <f ca="1">Depreciação!AO8</f>
        <v>61.691322758304885</v>
      </c>
      <c r="AO40" s="83">
        <f ca="1">Depreciação!AP8</f>
        <v>61.691322758304885</v>
      </c>
      <c r="AP40" s="83">
        <f ca="1">Depreciação!AQ8</f>
        <v>61.691322758304885</v>
      </c>
      <c r="AQ40" s="83">
        <f ca="1">Depreciação!AR8</f>
        <v>61.691322758304885</v>
      </c>
      <c r="AR40" s="83">
        <f ca="1">Depreciação!AS8</f>
        <v>61.691322758304885</v>
      </c>
      <c r="AS40" s="83">
        <f ca="1">Depreciação!AT8</f>
        <v>61.691322758304885</v>
      </c>
      <c r="AT40" s="83">
        <f ca="1">Depreciação!AU8</f>
        <v>61.691322758304885</v>
      </c>
      <c r="AU40" s="83">
        <f ca="1">Depreciação!AV8</f>
        <v>61.691322758304885</v>
      </c>
      <c r="AV40" s="83">
        <f ca="1">Depreciação!AW8</f>
        <v>61.691322758304885</v>
      </c>
      <c r="AW40" s="83">
        <f ca="1">Depreciação!AX8</f>
        <v>61.691322758304885</v>
      </c>
      <c r="AX40" s="83">
        <f ca="1">Depreciação!AY8</f>
        <v>61.691322758304885</v>
      </c>
      <c r="AY40" s="83">
        <f ca="1">Depreciação!AZ8</f>
        <v>61.691322758304885</v>
      </c>
      <c r="AZ40" s="83">
        <f ca="1">Depreciação!BA8</f>
        <v>61.691322758304885</v>
      </c>
      <c r="BA40" s="83">
        <f ca="1">Depreciação!BB8</f>
        <v>61.691322758304885</v>
      </c>
      <c r="BB40" s="83">
        <f ca="1">Depreciação!BC8</f>
        <v>61.691322758304885</v>
      </c>
      <c r="BC40" s="83">
        <f ca="1">Depreciação!BD8</f>
        <v>61.691322758304885</v>
      </c>
      <c r="BD40" s="83">
        <f ca="1">Depreciação!BE8</f>
        <v>61.691322758304885</v>
      </c>
      <c r="BE40" s="83">
        <f ca="1">Depreciação!BF8</f>
        <v>61.691322758304885</v>
      </c>
      <c r="BF40" s="83">
        <f ca="1">Depreciação!BG8</f>
        <v>61.691322758304885</v>
      </c>
      <c r="BG40" s="83">
        <f ca="1">Depreciação!BH8</f>
        <v>61.691322758304885</v>
      </c>
      <c r="BH40" s="83">
        <f ca="1">Depreciação!BI8</f>
        <v>61.691322758304885</v>
      </c>
      <c r="BI40" s="83">
        <f ca="1">Depreciação!BJ8</f>
        <v>61.691322758304885</v>
      </c>
      <c r="BJ40" s="83">
        <f ca="1">Depreciação!BK8</f>
        <v>61.691322758304885</v>
      </c>
      <c r="BK40" s="83">
        <f ca="1">Depreciação!BL8</f>
        <v>61.691322758304885</v>
      </c>
      <c r="BL40" s="83">
        <f ca="1">Depreciação!BM8</f>
        <v>61.691322758304885</v>
      </c>
      <c r="BM40" s="83">
        <f ca="1">Depreciação!BN8</f>
        <v>61.691322758304885</v>
      </c>
      <c r="BN40" s="83">
        <f ca="1">Depreciação!BO8</f>
        <v>61.691322758304885</v>
      </c>
      <c r="BO40" s="83">
        <f ca="1">Depreciação!BP8</f>
        <v>61.691322758304885</v>
      </c>
      <c r="BP40" s="83">
        <f ca="1">Depreciação!BQ8</f>
        <v>61.691322758304885</v>
      </c>
      <c r="BQ40" s="83">
        <f ca="1">Depreciação!BR8</f>
        <v>61.691322758304885</v>
      </c>
      <c r="BR40" s="83">
        <f ca="1">Depreciação!BS8</f>
        <v>61.691322758304885</v>
      </c>
      <c r="BS40" s="83">
        <f ca="1">Depreciação!BT8</f>
        <v>61.691322758304885</v>
      </c>
      <c r="BT40" s="83">
        <f ca="1">Depreciação!BU8</f>
        <v>61.691322758304885</v>
      </c>
      <c r="BU40" s="83">
        <f ca="1">Depreciação!BV8</f>
        <v>61.691322758304885</v>
      </c>
      <c r="BV40" s="83">
        <f ca="1">Depreciação!BW8</f>
        <v>61.691322758304885</v>
      </c>
      <c r="BW40" s="83">
        <f ca="1">Depreciação!BX8</f>
        <v>61.691322758304885</v>
      </c>
      <c r="BX40" s="83">
        <f ca="1">Depreciação!BY8</f>
        <v>61.691322758304885</v>
      </c>
      <c r="BY40" s="83">
        <f ca="1">Depreciação!BZ8</f>
        <v>61.691322758304885</v>
      </c>
      <c r="BZ40" s="83">
        <f ca="1">Depreciação!CA8</f>
        <v>61.691322758304885</v>
      </c>
      <c r="CA40" s="83">
        <f ca="1">Depreciação!CB8</f>
        <v>61.691322758304885</v>
      </c>
      <c r="CB40" s="83">
        <f ca="1">Depreciação!CC8</f>
        <v>61.691322758304885</v>
      </c>
      <c r="CC40" s="83">
        <f ca="1">Depreciação!CD8</f>
        <v>61.691322758304885</v>
      </c>
      <c r="CD40" s="83">
        <f ca="1">Depreciação!CE8</f>
        <v>61.691322758304885</v>
      </c>
      <c r="CE40" s="83">
        <f ca="1">Depreciação!CF8</f>
        <v>61.691322758304885</v>
      </c>
      <c r="CF40" s="83">
        <f ca="1">Depreciação!CG8</f>
        <v>61.691322758304885</v>
      </c>
      <c r="CG40" s="83">
        <f ca="1">Depreciação!CH8</f>
        <v>61.691322758304885</v>
      </c>
      <c r="CH40" s="83">
        <f ca="1">Depreciação!CI8</f>
        <v>61.691322758304885</v>
      </c>
      <c r="CI40" s="83">
        <f ca="1">Depreciação!CJ8</f>
        <v>61.691322758304885</v>
      </c>
      <c r="CJ40" s="83">
        <f ca="1">Depreciação!CK8</f>
        <v>61.691322758304885</v>
      </c>
      <c r="CK40" s="83">
        <f ca="1">Depreciação!CL8</f>
        <v>61.691322758304885</v>
      </c>
      <c r="CL40" s="83">
        <f ca="1">Depreciação!CM8</f>
        <v>61.691322758304885</v>
      </c>
      <c r="CM40" s="83">
        <f ca="1">Depreciação!CN8</f>
        <v>61.691322758304885</v>
      </c>
      <c r="CN40" s="83">
        <f ca="1">Depreciação!CO8</f>
        <v>61.691322758304885</v>
      </c>
      <c r="CO40" s="83">
        <f ca="1">Depreciação!CP8</f>
        <v>61.691322758304885</v>
      </c>
      <c r="CP40" s="83">
        <f ca="1">Depreciação!CQ8</f>
        <v>61.691322758304885</v>
      </c>
      <c r="CQ40" s="83">
        <f ca="1">Depreciação!CR8</f>
        <v>61.691322758304885</v>
      </c>
      <c r="CR40" s="83">
        <f ca="1">Depreciação!CS8</f>
        <v>61.691322758304885</v>
      </c>
      <c r="CS40" s="83">
        <f ca="1">Depreciação!CT8</f>
        <v>61.691322758304885</v>
      </c>
      <c r="CT40" s="83">
        <f ca="1">Depreciação!CU8</f>
        <v>61.691322758304885</v>
      </c>
      <c r="CU40" s="83">
        <f ca="1">Depreciação!CV8</f>
        <v>61.691322758304885</v>
      </c>
      <c r="CV40" s="83">
        <f ca="1">Depreciação!CW8</f>
        <v>61.691322758304885</v>
      </c>
      <c r="CW40" s="83">
        <f ca="1">Depreciação!CX8</f>
        <v>61.691322758304885</v>
      </c>
      <c r="CX40" s="83">
        <f ca="1">Depreciação!CY8</f>
        <v>61.691322758304885</v>
      </c>
      <c r="CY40" s="83">
        <f ca="1">Depreciação!CZ8</f>
        <v>61.691322758304885</v>
      </c>
      <c r="CZ40" s="83">
        <f ca="1">Depreciação!DA8</f>
        <v>61.691322758304885</v>
      </c>
      <c r="DA40" s="83">
        <f ca="1">Depreciação!DB8</f>
        <v>61.691322758304885</v>
      </c>
      <c r="DB40" s="83">
        <f ca="1">Depreciação!DC8</f>
        <v>61.691322758304885</v>
      </c>
      <c r="DC40" s="83">
        <f ca="1">Depreciação!DD8</f>
        <v>61.691322758304885</v>
      </c>
      <c r="DD40" s="83">
        <f ca="1">Depreciação!DE8</f>
        <v>61.691322758304885</v>
      </c>
      <c r="DE40" s="83">
        <f ca="1">Depreciação!DF8</f>
        <v>61.691322758304885</v>
      </c>
      <c r="DF40" s="83">
        <f ca="1">Depreciação!DG8</f>
        <v>61.691322758304885</v>
      </c>
      <c r="DG40" s="83">
        <f ca="1">Depreciação!DH8</f>
        <v>61.691322758304885</v>
      </c>
      <c r="DH40" s="83">
        <f ca="1">Depreciação!DI8</f>
        <v>61.691322758304885</v>
      </c>
      <c r="DI40" s="83">
        <f ca="1">Depreciação!DJ8</f>
        <v>61.691322758304885</v>
      </c>
      <c r="DJ40" s="83">
        <f ca="1">Depreciação!DK8</f>
        <v>61.691322758304885</v>
      </c>
      <c r="DK40" s="83">
        <f ca="1">Depreciação!DL8</f>
        <v>61.691322758304885</v>
      </c>
      <c r="DL40" s="83">
        <f ca="1">Depreciação!DM8</f>
        <v>61.691322758304885</v>
      </c>
      <c r="DM40" s="83">
        <f ca="1">Depreciação!DN8</f>
        <v>61.691322758304885</v>
      </c>
      <c r="DN40" s="83">
        <f ca="1">Depreciação!DO8</f>
        <v>61.691322758304885</v>
      </c>
      <c r="DO40" s="83">
        <f ca="1">Depreciação!DP8</f>
        <v>61.691322758304885</v>
      </c>
      <c r="DP40" s="83">
        <f ca="1">Depreciação!DQ8</f>
        <v>61.691322758304885</v>
      </c>
      <c r="DQ40" s="83">
        <f ca="1">Depreciação!DR8</f>
        <v>61.691322758304885</v>
      </c>
      <c r="DR40" s="83">
        <f ca="1">Depreciação!DS8</f>
        <v>61.691322758304885</v>
      </c>
      <c r="DS40" s="83">
        <f ca="1">Depreciação!DT8</f>
        <v>61.691322758304885</v>
      </c>
      <c r="DT40" s="83">
        <f ca="1">Depreciação!DU8</f>
        <v>61.691322758304885</v>
      </c>
      <c r="DU40" s="83">
        <f ca="1">Depreciação!DV8</f>
        <v>61.691322758304885</v>
      </c>
      <c r="DV40" s="83">
        <f ca="1">Depreciação!DW8</f>
        <v>61.691322758304885</v>
      </c>
      <c r="DW40" s="83">
        <f ca="1">Depreciação!DX8</f>
        <v>61.691322758304885</v>
      </c>
      <c r="DX40" s="83">
        <f ca="1">Depreciação!DY8</f>
        <v>61.691322758304885</v>
      </c>
      <c r="DY40" s="83">
        <f ca="1">Depreciação!DZ8</f>
        <v>61.691322758304885</v>
      </c>
      <c r="DZ40" s="83">
        <f ca="1">Depreciação!EA8</f>
        <v>61.691322758304885</v>
      </c>
      <c r="EA40" s="83">
        <f ca="1">Depreciação!EB8</f>
        <v>61.691322758304885</v>
      </c>
      <c r="EB40" s="83">
        <f ca="1">Depreciação!EC8</f>
        <v>61.691322758304885</v>
      </c>
      <c r="EC40" s="83">
        <f ca="1">Depreciação!ED8</f>
        <v>61.691322758304885</v>
      </c>
      <c r="ED40" s="83">
        <f ca="1">Depreciação!EE8</f>
        <v>61.691322758304885</v>
      </c>
      <c r="EE40" s="83">
        <f ca="1">Depreciação!EF8</f>
        <v>61.691322758304885</v>
      </c>
      <c r="EF40" s="83">
        <f ca="1">Depreciação!EG8</f>
        <v>61.691322758304885</v>
      </c>
      <c r="EG40" s="83">
        <f ca="1">Depreciação!EH8</f>
        <v>61.691322758304885</v>
      </c>
      <c r="EH40" s="83">
        <f ca="1">Depreciação!EI8</f>
        <v>61.691322758304885</v>
      </c>
      <c r="EI40" s="83">
        <f ca="1">Depreciação!EJ8</f>
        <v>61.691322758304885</v>
      </c>
      <c r="EJ40" s="83">
        <f ca="1">Depreciação!EK8</f>
        <v>61.691322758304885</v>
      </c>
      <c r="EK40" s="83">
        <f ca="1">Depreciação!EL8</f>
        <v>61.691322758304885</v>
      </c>
      <c r="EL40" s="83">
        <f ca="1">Depreciação!EM8</f>
        <v>61.691322758304885</v>
      </c>
      <c r="EM40" s="83">
        <f ca="1">Depreciação!EN8</f>
        <v>61.691322758304885</v>
      </c>
      <c r="EN40" s="83">
        <f ca="1">Depreciação!EO8</f>
        <v>61.691322758304885</v>
      </c>
      <c r="EO40" s="83">
        <f ca="1">Depreciação!EP8</f>
        <v>61.691322758304885</v>
      </c>
      <c r="EP40" s="83">
        <f ca="1">Depreciação!EQ8</f>
        <v>61.691322758304885</v>
      </c>
      <c r="EQ40" s="83">
        <f ca="1">Depreciação!ER8</f>
        <v>61.691322758304885</v>
      </c>
      <c r="ER40" s="83">
        <f ca="1">Depreciação!ES8</f>
        <v>61.691322758304885</v>
      </c>
      <c r="ES40" s="83">
        <f ca="1">Depreciação!ET8</f>
        <v>61.691322758304885</v>
      </c>
      <c r="ET40" s="83">
        <f ca="1">Depreciação!EU8</f>
        <v>61.691322758304885</v>
      </c>
      <c r="EU40" s="83">
        <f ca="1">Depreciação!EV8</f>
        <v>61.691322758304885</v>
      </c>
      <c r="EV40" s="83">
        <f ca="1">Depreciação!EW8</f>
        <v>61.691322758304885</v>
      </c>
      <c r="EW40" s="83">
        <f ca="1">Depreciação!EX8</f>
        <v>61.691322758304885</v>
      </c>
      <c r="EX40" s="83">
        <f ca="1">Depreciação!EY8</f>
        <v>61.691322758304885</v>
      </c>
      <c r="EY40" s="83">
        <f ca="1">Depreciação!EZ8</f>
        <v>61.691322758304885</v>
      </c>
      <c r="EZ40" s="83">
        <f ca="1">Depreciação!FA8</f>
        <v>61.691322758304885</v>
      </c>
      <c r="FA40" s="83">
        <f ca="1">Depreciação!FB8</f>
        <v>61.691322758304885</v>
      </c>
      <c r="FB40" s="83">
        <f ca="1">Depreciação!FC8</f>
        <v>61.691322758304885</v>
      </c>
      <c r="FC40" s="83">
        <f ca="1">Depreciação!FD8</f>
        <v>61.691322758304885</v>
      </c>
      <c r="FD40" s="83">
        <f ca="1">Depreciação!FE8</f>
        <v>61.691322758304885</v>
      </c>
      <c r="FE40" s="83">
        <f ca="1">Depreciação!FF8</f>
        <v>61.691322758304885</v>
      </c>
      <c r="FF40" s="83">
        <f ca="1">Depreciação!FG8</f>
        <v>61.691322758304885</v>
      </c>
      <c r="FG40" s="83">
        <f ca="1">Depreciação!FH8</f>
        <v>61.691322758304885</v>
      </c>
      <c r="FH40" s="83">
        <f ca="1">Depreciação!FI8</f>
        <v>61.691322758304885</v>
      </c>
      <c r="FI40" s="83">
        <f ca="1">Depreciação!FJ8</f>
        <v>61.691322758304885</v>
      </c>
      <c r="FJ40" s="83">
        <f ca="1">Depreciação!FK8</f>
        <v>61.691322758304885</v>
      </c>
      <c r="FK40" s="83">
        <f ca="1">Depreciação!FL8</f>
        <v>61.691322758304885</v>
      </c>
      <c r="FL40" s="83">
        <f ca="1">Depreciação!FM8</f>
        <v>61.691322758304885</v>
      </c>
      <c r="FM40" s="83">
        <f ca="1">Depreciação!FN8</f>
        <v>61.691322758304885</v>
      </c>
      <c r="FN40" s="83">
        <f ca="1">Depreciação!FO8</f>
        <v>61.691322758304885</v>
      </c>
      <c r="FO40" s="83">
        <f ca="1">Depreciação!FP8</f>
        <v>61.691322758304885</v>
      </c>
      <c r="FP40" s="83">
        <f ca="1">Depreciação!FQ8</f>
        <v>61.691322758304885</v>
      </c>
      <c r="FQ40" s="83">
        <f ca="1">Depreciação!FR8</f>
        <v>61.691322758304885</v>
      </c>
      <c r="FR40" s="83">
        <f ca="1">Depreciação!FS8</f>
        <v>61.691322758304885</v>
      </c>
      <c r="FS40" s="83">
        <f ca="1">Depreciação!FT8</f>
        <v>61.691322758304885</v>
      </c>
      <c r="FT40" s="83">
        <f ca="1">Depreciação!FU8</f>
        <v>61.691322758304885</v>
      </c>
      <c r="FU40" s="83">
        <f ca="1">Depreciação!FV8</f>
        <v>61.691322758304885</v>
      </c>
      <c r="FV40" s="83">
        <f ca="1">Depreciação!FW8</f>
        <v>61.691322758304885</v>
      </c>
      <c r="FW40" s="83">
        <f ca="1">Depreciação!FX8</f>
        <v>61.691322758304885</v>
      </c>
      <c r="FX40" s="83">
        <f ca="1">Depreciação!FY8</f>
        <v>61.691322758304885</v>
      </c>
      <c r="FY40" s="83">
        <f ca="1">Depreciação!FZ8</f>
        <v>61.691322758304885</v>
      </c>
      <c r="FZ40" s="83">
        <f ca="1">Depreciação!GA8</f>
        <v>61.691322758304885</v>
      </c>
      <c r="GA40" s="83">
        <f ca="1">Depreciação!GB8</f>
        <v>61.691322758304885</v>
      </c>
      <c r="GB40" s="83">
        <f ca="1">Depreciação!GC8</f>
        <v>61.691322758304885</v>
      </c>
      <c r="GC40" s="83">
        <f ca="1">Depreciação!GD8</f>
        <v>61.691322758304885</v>
      </c>
      <c r="GD40" s="83">
        <f ca="1">Depreciação!GE8</f>
        <v>61.691322758304885</v>
      </c>
      <c r="GE40" s="83">
        <f ca="1">Depreciação!GF8</f>
        <v>61.691322758304885</v>
      </c>
      <c r="GF40" s="83">
        <f ca="1">Depreciação!GG8</f>
        <v>61.691322758304885</v>
      </c>
      <c r="GG40" s="83">
        <f ca="1">Depreciação!GH8</f>
        <v>61.691322758304885</v>
      </c>
      <c r="GH40" s="83">
        <f ca="1">Depreciação!GI8</f>
        <v>61.691322758304885</v>
      </c>
      <c r="GI40" s="83">
        <f ca="1">Depreciação!GJ8</f>
        <v>61.691322758304885</v>
      </c>
      <c r="GJ40" s="83">
        <f ca="1">Depreciação!GK8</f>
        <v>61.691322758304885</v>
      </c>
      <c r="GK40" s="83">
        <f ca="1">Depreciação!GL8</f>
        <v>61.691322758304885</v>
      </c>
      <c r="GL40" s="83">
        <f ca="1">Depreciação!GM8</f>
        <v>61.691322758304885</v>
      </c>
      <c r="GM40" s="83">
        <f ca="1">Depreciação!GN8</f>
        <v>61.691322758304885</v>
      </c>
      <c r="GN40" s="83">
        <f ca="1">Depreciação!GO8</f>
        <v>61.691322758304885</v>
      </c>
      <c r="GO40" s="83">
        <f ca="1">Depreciação!GP8</f>
        <v>61.691322758304885</v>
      </c>
      <c r="GP40" s="83">
        <f ca="1">Depreciação!GQ8</f>
        <v>61.691322758304885</v>
      </c>
      <c r="GQ40" s="83">
        <f ca="1">Depreciação!GR8</f>
        <v>61.691322758304885</v>
      </c>
      <c r="GR40" s="83">
        <f ca="1">Depreciação!GS8</f>
        <v>61.691322758304885</v>
      </c>
      <c r="GS40" s="83">
        <f ca="1">Depreciação!GT8</f>
        <v>61.691322758304885</v>
      </c>
      <c r="GT40" s="83">
        <f ca="1">Depreciação!GU8</f>
        <v>61.691322758304885</v>
      </c>
      <c r="GU40" s="83">
        <f ca="1">Depreciação!GV8</f>
        <v>61.691322758304885</v>
      </c>
      <c r="GV40" s="83">
        <f ca="1">Depreciação!GW8</f>
        <v>61.691322758304885</v>
      </c>
      <c r="GW40" s="83">
        <f ca="1">Depreciação!GX8</f>
        <v>61.691322758304885</v>
      </c>
      <c r="GX40" s="83">
        <f ca="1">Depreciação!GY8</f>
        <v>61.691322758304885</v>
      </c>
      <c r="GY40" s="83">
        <f ca="1">Depreciação!GZ8</f>
        <v>61.691322758304885</v>
      </c>
      <c r="GZ40" s="83">
        <f ca="1">Depreciação!HA8</f>
        <v>61.691322758304885</v>
      </c>
      <c r="HA40" s="83">
        <f ca="1">Depreciação!HB8</f>
        <v>61.691322758304885</v>
      </c>
      <c r="HB40" s="83">
        <f ca="1">Depreciação!HC8</f>
        <v>61.691322758304885</v>
      </c>
      <c r="HC40" s="83">
        <f ca="1">Depreciação!HD8</f>
        <v>61.691322758304885</v>
      </c>
      <c r="HD40" s="83">
        <f ca="1">Depreciação!HE8</f>
        <v>61.691322758304885</v>
      </c>
      <c r="HE40" s="83">
        <f ca="1">Depreciação!HF8</f>
        <v>61.691322758304885</v>
      </c>
      <c r="HF40" s="83">
        <f ca="1">Depreciação!HG8</f>
        <v>61.691322758304885</v>
      </c>
      <c r="HG40" s="83">
        <f ca="1">Depreciação!HH8</f>
        <v>61.691322758304885</v>
      </c>
      <c r="HH40" s="83">
        <f ca="1">Depreciação!HI8</f>
        <v>61.691322758304885</v>
      </c>
      <c r="HI40" s="83">
        <f ca="1">Depreciação!HJ8</f>
        <v>61.691322758304885</v>
      </c>
      <c r="HJ40" s="83">
        <f ca="1">Depreciação!HK8</f>
        <v>61.691322758304885</v>
      </c>
      <c r="HK40" s="83">
        <f ca="1">Depreciação!HL8</f>
        <v>61.691322758304885</v>
      </c>
      <c r="HL40" s="83">
        <f ca="1">Depreciação!HM8</f>
        <v>61.691322758304885</v>
      </c>
      <c r="HM40" s="83">
        <f ca="1">Depreciação!HN8</f>
        <v>61.691322758304885</v>
      </c>
      <c r="HN40" s="83">
        <f ca="1">Depreciação!HO8</f>
        <v>61.691322758304885</v>
      </c>
      <c r="HO40" s="83">
        <f ca="1">Depreciação!HP8</f>
        <v>61.691322758304885</v>
      </c>
      <c r="HP40" s="83">
        <f ca="1">Depreciação!HQ8</f>
        <v>61.691322758304885</v>
      </c>
      <c r="HQ40" s="83">
        <f ca="1">Depreciação!HR8</f>
        <v>61.691322758304885</v>
      </c>
      <c r="HR40" s="83">
        <f ca="1">Depreciação!HS8</f>
        <v>61.691322758304885</v>
      </c>
      <c r="HS40" s="83">
        <f ca="1">Depreciação!HT8</f>
        <v>61.691322758304885</v>
      </c>
      <c r="HT40" s="83">
        <f ca="1">Depreciação!HU8</f>
        <v>61.691322758304885</v>
      </c>
      <c r="HU40" s="83">
        <f ca="1">Depreciação!HV8</f>
        <v>61.691322758304885</v>
      </c>
      <c r="HV40" s="83">
        <f ca="1">Depreciação!HW8</f>
        <v>61.691322758304885</v>
      </c>
      <c r="HW40" s="83">
        <f ca="1">Depreciação!HX8</f>
        <v>61.691322758304885</v>
      </c>
      <c r="HX40" s="83">
        <f ca="1">Depreciação!HY8</f>
        <v>61.691322758304885</v>
      </c>
      <c r="HY40" s="83">
        <f ca="1">Depreciação!HZ8</f>
        <v>61.691322758304885</v>
      </c>
      <c r="HZ40" s="83">
        <f ca="1">Depreciação!IA8</f>
        <v>61.691322758304885</v>
      </c>
      <c r="IA40" s="83">
        <f ca="1">Depreciação!IB8</f>
        <v>61.691322758304885</v>
      </c>
      <c r="IB40" s="83">
        <f ca="1">Depreciação!IC8</f>
        <v>61.691322758304885</v>
      </c>
      <c r="IC40" s="83">
        <f ca="1">Depreciação!ID8</f>
        <v>61.691322758304885</v>
      </c>
      <c r="ID40" s="83">
        <f ca="1">Depreciação!IE8</f>
        <v>61.691322758304885</v>
      </c>
      <c r="IE40" s="83">
        <f ca="1">Depreciação!IF8</f>
        <v>61.691322758304885</v>
      </c>
      <c r="IF40" s="83">
        <f ca="1">Depreciação!IG8</f>
        <v>61.691322758304885</v>
      </c>
      <c r="IG40" s="83">
        <f ca="1">Depreciação!IH8</f>
        <v>61.691322758304885</v>
      </c>
      <c r="IH40" s="83">
        <f ca="1">Depreciação!II8</f>
        <v>61.691322758304885</v>
      </c>
      <c r="II40" s="83">
        <f ca="1">Depreciação!IJ8</f>
        <v>61.691322758304885</v>
      </c>
      <c r="IJ40" s="83">
        <f ca="1">Depreciação!IK8</f>
        <v>61.691322758304885</v>
      </c>
      <c r="IK40" s="83">
        <f ca="1">Depreciação!IL8</f>
        <v>61.691322758304885</v>
      </c>
      <c r="IL40" s="83">
        <f ca="1">Depreciação!IM8</f>
        <v>61.691322758304885</v>
      </c>
      <c r="IM40" s="83">
        <f ca="1">Depreciação!IN8</f>
        <v>61.691322758304885</v>
      </c>
      <c r="IN40" s="83">
        <f ca="1">Depreciação!IO8</f>
        <v>61.691322758304885</v>
      </c>
      <c r="IO40" s="83">
        <f ca="1">Depreciação!IP8</f>
        <v>61.691322758304885</v>
      </c>
      <c r="IP40" s="83">
        <f ca="1">Depreciação!IQ8</f>
        <v>61.691322758304885</v>
      </c>
      <c r="IQ40" s="83">
        <f ca="1">Depreciação!IR8</f>
        <v>61.691322758304885</v>
      </c>
      <c r="IR40" s="83">
        <f ca="1">Depreciação!IS8</f>
        <v>61.691322758304885</v>
      </c>
      <c r="IS40" s="83">
        <f ca="1">Depreciação!IT8</f>
        <v>61.691322758304885</v>
      </c>
      <c r="IT40" s="83">
        <f ca="1">Depreciação!IU8</f>
        <v>61.691322758304885</v>
      </c>
      <c r="IU40" s="83">
        <f ca="1">Depreciação!IV8</f>
        <v>61.691322758304885</v>
      </c>
      <c r="IV40" s="83">
        <f ca="1">Depreciação!IW8</f>
        <v>61.691322758304885</v>
      </c>
      <c r="IW40" s="83">
        <f ca="1">Depreciação!IX8</f>
        <v>61.691322758304885</v>
      </c>
      <c r="IX40" s="83">
        <f ca="1">Depreciação!IY8</f>
        <v>61.691322758304885</v>
      </c>
      <c r="IY40" s="83">
        <f ca="1">Depreciação!IZ8</f>
        <v>61.691322758304885</v>
      </c>
      <c r="IZ40" s="83">
        <f ca="1">Depreciação!JA8</f>
        <v>61.691322758304885</v>
      </c>
      <c r="JA40" s="83">
        <f ca="1">Depreciação!JB8</f>
        <v>61.691322758304885</v>
      </c>
      <c r="JB40" s="83">
        <f ca="1">Depreciação!JC8</f>
        <v>61.691322758304885</v>
      </c>
      <c r="JC40" s="83">
        <f ca="1">Depreciação!JD8</f>
        <v>61.691322758304885</v>
      </c>
      <c r="JD40" s="83">
        <f ca="1">Depreciação!JE8</f>
        <v>61.691322758304885</v>
      </c>
      <c r="JE40" s="83">
        <f ca="1">Depreciação!JF8</f>
        <v>61.691322758304885</v>
      </c>
      <c r="JF40" s="83">
        <f ca="1">Depreciação!JG8</f>
        <v>61.691322758304885</v>
      </c>
      <c r="JG40" s="83">
        <f ca="1">Depreciação!JH8</f>
        <v>61.691322758304885</v>
      </c>
      <c r="JH40" s="83">
        <f ca="1">Depreciação!JI8</f>
        <v>61.691322758304885</v>
      </c>
      <c r="JI40" s="83">
        <f ca="1">Depreciação!JJ8</f>
        <v>61.691322758304885</v>
      </c>
      <c r="JJ40" s="83">
        <f ca="1">Depreciação!JK8</f>
        <v>61.691322758304885</v>
      </c>
      <c r="JK40" s="83">
        <f ca="1">Depreciação!JL8</f>
        <v>61.691322758304885</v>
      </c>
      <c r="JL40" s="83">
        <f ca="1">Depreciação!JM8</f>
        <v>61.691322758304885</v>
      </c>
      <c r="JM40" s="83">
        <f ca="1">Depreciação!JN8</f>
        <v>61.691322758304885</v>
      </c>
      <c r="JN40" s="83">
        <f ca="1">Depreciação!JO8</f>
        <v>61.691322758304885</v>
      </c>
      <c r="JO40" s="83">
        <f ca="1">Depreciação!JP8</f>
        <v>61.691322758304885</v>
      </c>
      <c r="JP40" s="83">
        <f ca="1">Depreciação!JQ8</f>
        <v>61.691322758304885</v>
      </c>
      <c r="JQ40" s="83">
        <f ca="1">Depreciação!JR8</f>
        <v>61.691322758304885</v>
      </c>
      <c r="JR40" s="83">
        <f ca="1">Depreciação!JS8</f>
        <v>61.691322758304885</v>
      </c>
      <c r="JS40" s="83">
        <f ca="1">Depreciação!JT8</f>
        <v>61.691322758304885</v>
      </c>
      <c r="JT40" s="83">
        <f ca="1">Depreciação!JU8</f>
        <v>61.691322758304885</v>
      </c>
      <c r="JU40" s="83">
        <f ca="1">Depreciação!JV8</f>
        <v>61.691322758304885</v>
      </c>
      <c r="JV40" s="83">
        <f ca="1">Depreciação!JW8</f>
        <v>61.691322758304885</v>
      </c>
      <c r="JW40" s="83">
        <f ca="1">Depreciação!JX8</f>
        <v>61.691322758304885</v>
      </c>
      <c r="JX40" s="83">
        <f ca="1">Depreciação!JY8</f>
        <v>61.691322758304885</v>
      </c>
      <c r="JY40" s="83">
        <f ca="1">Depreciação!JZ8</f>
        <v>61.691322758304885</v>
      </c>
      <c r="JZ40" s="83">
        <f ca="1">Depreciação!KA8</f>
        <v>61.691322758304885</v>
      </c>
      <c r="KA40" s="83">
        <f ca="1">Depreciação!KB8</f>
        <v>61.691322758304885</v>
      </c>
      <c r="KB40" s="83">
        <f ca="1">Depreciação!KC8</f>
        <v>61.691322758304885</v>
      </c>
      <c r="KC40" s="83">
        <f ca="1">Depreciação!KD8</f>
        <v>61.691322758304885</v>
      </c>
      <c r="KD40" s="83">
        <f ca="1">Depreciação!KE8</f>
        <v>61.691322758304885</v>
      </c>
      <c r="KE40" s="83">
        <f ca="1">Depreciação!KF8</f>
        <v>61.691322758304885</v>
      </c>
      <c r="KF40" s="83">
        <f ca="1">Depreciação!KG8</f>
        <v>61.691322758304885</v>
      </c>
      <c r="KG40" s="83">
        <f ca="1">Depreciação!KH8</f>
        <v>61.691322758304885</v>
      </c>
      <c r="KH40" s="83">
        <f ca="1">Depreciação!KI8</f>
        <v>61.691322758304885</v>
      </c>
      <c r="KI40" s="83">
        <f ca="1">Depreciação!KJ8</f>
        <v>61.691322758304885</v>
      </c>
      <c r="KJ40" s="83">
        <f ca="1">Depreciação!KK8</f>
        <v>61.691322758304885</v>
      </c>
      <c r="KK40" s="83">
        <f ca="1">Depreciação!KL8</f>
        <v>61.691322758304885</v>
      </c>
      <c r="KL40" s="83">
        <f ca="1">Depreciação!KM8</f>
        <v>61.691322758304885</v>
      </c>
      <c r="KM40" s="83">
        <f ca="1">Depreciação!KN8</f>
        <v>61.691322758304885</v>
      </c>
      <c r="KN40" s="83">
        <f ca="1">Depreciação!KO8</f>
        <v>61.691322758304885</v>
      </c>
      <c r="KO40" s="83">
        <f ca="1">Depreciação!KP8</f>
        <v>61.691322758304885</v>
      </c>
    </row>
    <row r="41" spans="1:301" s="22" customFormat="1" x14ac:dyDescent="0.2">
      <c r="A41" s="34" t="s">
        <v>240</v>
      </c>
      <c r="B41" s="83">
        <f t="shared" ref="B41:BM41" si="848">SUM(B42:B43)</f>
        <v>0</v>
      </c>
      <c r="C41" s="83">
        <f t="shared" si="848"/>
        <v>-21.012638668762712</v>
      </c>
      <c r="D41" s="83">
        <f t="shared" si="848"/>
        <v>-31.394064163382701</v>
      </c>
      <c r="E41" s="83">
        <f t="shared" si="848"/>
        <v>-41.775489658002691</v>
      </c>
      <c r="F41" s="83">
        <f t="shared" si="848"/>
        <v>-52.156915152622673</v>
      </c>
      <c r="G41" s="83">
        <f t="shared" si="848"/>
        <v>-62.538340647242663</v>
      </c>
      <c r="H41" s="83">
        <f t="shared" si="848"/>
        <v>-72.919766141862652</v>
      </c>
      <c r="I41" s="83">
        <f t="shared" si="848"/>
        <v>-83.301191636482642</v>
      </c>
      <c r="J41" s="83">
        <f t="shared" si="848"/>
        <v>-93.682617131102617</v>
      </c>
      <c r="K41" s="83">
        <f t="shared" si="848"/>
        <v>-104.06404262572261</v>
      </c>
      <c r="L41" s="83">
        <f t="shared" si="848"/>
        <v>-114.4454681203426</v>
      </c>
      <c r="M41" s="83">
        <f t="shared" si="848"/>
        <v>-124.82689361496259</v>
      </c>
      <c r="N41" s="83">
        <f t="shared" si="848"/>
        <v>-135.20831910958256</v>
      </c>
      <c r="O41" s="83">
        <f t="shared" si="848"/>
        <v>-135.20831910958256</v>
      </c>
      <c r="P41" s="83">
        <f t="shared" si="848"/>
        <v>-135.20831910958256</v>
      </c>
      <c r="Q41" s="83">
        <f t="shared" si="848"/>
        <v>-135.20831910958256</v>
      </c>
      <c r="R41" s="83">
        <f t="shared" si="848"/>
        <v>-135.20831910958256</v>
      </c>
      <c r="S41" s="83">
        <f t="shared" si="848"/>
        <v>-135.20831910958256</v>
      </c>
      <c r="T41" s="83">
        <f t="shared" si="848"/>
        <v>-135.20831910958256</v>
      </c>
      <c r="U41" s="83">
        <f t="shared" si="848"/>
        <v>-135.20831910958256</v>
      </c>
      <c r="V41" s="83">
        <f t="shared" si="848"/>
        <v>-135.20831910958256</v>
      </c>
      <c r="W41" s="83">
        <f t="shared" si="848"/>
        <v>-135.20831910958256</v>
      </c>
      <c r="X41" s="83">
        <f t="shared" si="848"/>
        <v>-135.20831910958256</v>
      </c>
      <c r="Y41" s="83">
        <f t="shared" si="848"/>
        <v>-135.20831910958256</v>
      </c>
      <c r="Z41" s="83">
        <f t="shared" si="848"/>
        <v>-135.20831910958256</v>
      </c>
      <c r="AA41" s="83">
        <f t="shared" si="848"/>
        <v>-133.8813660859536</v>
      </c>
      <c r="AB41" s="83">
        <f t="shared" si="848"/>
        <v>-132.54666189723324</v>
      </c>
      <c r="AC41" s="83">
        <f t="shared" si="848"/>
        <v>-131.20416126633998</v>
      </c>
      <c r="AD41" s="83">
        <f t="shared" si="848"/>
        <v>-129.85381865171408</v>
      </c>
      <c r="AE41" s="83">
        <f t="shared" si="848"/>
        <v>-128.49558824577264</v>
      </c>
      <c r="AF41" s="83">
        <f t="shared" si="848"/>
        <v>-127.12942397335583</v>
      </c>
      <c r="AG41" s="83">
        <f t="shared" si="848"/>
        <v>-125.75527949016379</v>
      </c>
      <c r="AH41" s="83">
        <f t="shared" si="848"/>
        <v>-124.37310818118443</v>
      </c>
      <c r="AI41" s="83">
        <f t="shared" si="848"/>
        <v>-122.98286315911226</v>
      </c>
      <c r="AJ41" s="83">
        <f t="shared" si="848"/>
        <v>-121.58449726275769</v>
      </c>
      <c r="AK41" s="83">
        <f t="shared" si="848"/>
        <v>-120.17796305544731</v>
      </c>
      <c r="AL41" s="83">
        <f t="shared" si="848"/>
        <v>-118.76321282341461</v>
      </c>
      <c r="AM41" s="83">
        <f t="shared" si="848"/>
        <v>-117.34019857418139</v>
      </c>
      <c r="AN41" s="83">
        <f t="shared" si="848"/>
        <v>-115.9088720349298</v>
      </c>
      <c r="AO41" s="83">
        <f t="shared" si="848"/>
        <v>-114.46918465086472</v>
      </c>
      <c r="AP41" s="83">
        <f t="shared" si="848"/>
        <v>-113.02108758356658</v>
      </c>
      <c r="AQ41" s="83">
        <f t="shared" si="848"/>
        <v>-111.56453170933477</v>
      </c>
      <c r="AR41" s="83">
        <f t="shared" si="848"/>
        <v>-110.0994676175211</v>
      </c>
      <c r="AS41" s="83">
        <f t="shared" si="848"/>
        <v>-108.62584560885365</v>
      </c>
      <c r="AT41" s="83">
        <f t="shared" si="848"/>
        <v>-107.1436156937509</v>
      </c>
      <c r="AU41" s="83">
        <f t="shared" si="848"/>
        <v>-105.65272759062587</v>
      </c>
      <c r="AV41" s="83">
        <f t="shared" si="848"/>
        <v>-104.15313072418044</v>
      </c>
      <c r="AW41" s="83">
        <f t="shared" si="848"/>
        <v>-102.64477422368972</v>
      </c>
      <c r="AX41" s="83">
        <f t="shared" si="848"/>
        <v>-101.1276069212763</v>
      </c>
      <c r="AY41" s="83">
        <f t="shared" si="848"/>
        <v>-99.601577350174495</v>
      </c>
      <c r="AZ41" s="83">
        <f t="shared" si="848"/>
        <v>-98.066633742984564</v>
      </c>
      <c r="BA41" s="83">
        <f t="shared" si="848"/>
        <v>-96.522724029916446</v>
      </c>
      <c r="BB41" s="83">
        <f t="shared" si="848"/>
        <v>-94.96979583702344</v>
      </c>
      <c r="BC41" s="83">
        <f t="shared" si="848"/>
        <v>-93.407796484425617</v>
      </c>
      <c r="BD41" s="83">
        <f t="shared" si="848"/>
        <v>-91.836672984522679</v>
      </c>
      <c r="BE41" s="83">
        <f t="shared" si="848"/>
        <v>-90.256372040196439</v>
      </c>
      <c r="BF41" s="83">
        <f t="shared" si="848"/>
        <v>-88.666840043002935</v>
      </c>
      <c r="BG41" s="83">
        <f t="shared" si="848"/>
        <v>-87.068023071353778</v>
      </c>
      <c r="BH41" s="83">
        <f t="shared" si="848"/>
        <v>-85.459866888687017</v>
      </c>
      <c r="BI41" s="83">
        <f t="shared" si="848"/>
        <v>-83.84231694162726</v>
      </c>
      <c r="BJ41" s="83">
        <f t="shared" si="848"/>
        <v>-82.215318358135079</v>
      </c>
      <c r="BK41" s="83">
        <f t="shared" si="848"/>
        <v>-80.578815945645573</v>
      </c>
      <c r="BL41" s="83">
        <f t="shared" si="848"/>
        <v>-78.932754189196075</v>
      </c>
      <c r="BM41" s="83">
        <f t="shared" si="848"/>
        <v>-77.277077249542941</v>
      </c>
      <c r="BN41" s="83">
        <f t="shared" ref="BN41:DQ41" si="849">SUM(BN42:BN43)</f>
        <v>-75.611728961267318</v>
      </c>
      <c r="BO41" s="83">
        <f t="shared" si="849"/>
        <v>-73.936652830869775</v>
      </c>
      <c r="BP41" s="83">
        <f t="shared" si="849"/>
        <v>-72.25179203485402</v>
      </c>
      <c r="BQ41" s="83">
        <f t="shared" si="849"/>
        <v>-70.557089417799133</v>
      </c>
      <c r="BR41" s="83">
        <f t="shared" si="849"/>
        <v>-68.852487490420799</v>
      </c>
      <c r="BS41" s="83">
        <f t="shared" si="849"/>
        <v>-67.13792842762102</v>
      </c>
      <c r="BT41" s="83">
        <f t="shared" si="849"/>
        <v>-65.413354066526594</v>
      </c>
      <c r="BU41" s="83">
        <f t="shared" si="849"/>
        <v>-63.678705904515972</v>
      </c>
      <c r="BV41" s="83">
        <f t="shared" si="849"/>
        <v>-61.933925097234763</v>
      </c>
      <c r="BW41" s="83">
        <f t="shared" si="849"/>
        <v>-60.178952456599511</v>
      </c>
      <c r="BX41" s="83">
        <f t="shared" si="849"/>
        <v>-58.413728448789875</v>
      </c>
      <c r="BY41" s="83">
        <f t="shared" si="849"/>
        <v>-56.638193192229068</v>
      </c>
      <c r="BZ41" s="83">
        <f t="shared" si="849"/>
        <v>-54.852286455552481</v>
      </c>
      <c r="CA41" s="83">
        <f t="shared" si="849"/>
        <v>-53.055947655564509</v>
      </c>
      <c r="CB41" s="83">
        <f t="shared" si="849"/>
        <v>-51.249115855183312</v>
      </c>
      <c r="CC41" s="83">
        <f t="shared" si="849"/>
        <v>-49.431729761373717</v>
      </c>
      <c r="CD41" s="83">
        <f t="shared" si="849"/>
        <v>-47.603727723067962</v>
      </c>
      <c r="CE41" s="83">
        <f t="shared" si="849"/>
        <v>-45.765047729074304</v>
      </c>
      <c r="CF41" s="83">
        <f t="shared" si="849"/>
        <v>-43.915627405973403</v>
      </c>
      <c r="CG41" s="83">
        <f t="shared" si="849"/>
        <v>-42.055404016002456</v>
      </c>
      <c r="CH41" s="83">
        <f t="shared" si="849"/>
        <v>-40.184314454926948</v>
      </c>
      <c r="CI41" s="83">
        <f t="shared" si="849"/>
        <v>-38.302295249899956</v>
      </c>
      <c r="CJ41" s="83">
        <f t="shared" si="849"/>
        <v>-36.409282557308963</v>
      </c>
      <c r="CK41" s="83">
        <f t="shared" si="849"/>
        <v>-34.505212160610114</v>
      </c>
      <c r="CL41" s="83">
        <f t="shared" si="849"/>
        <v>-32.590019468149798</v>
      </c>
      <c r="CM41" s="83">
        <f t="shared" si="849"/>
        <v>-30.663639510973489</v>
      </c>
      <c r="CN41" s="83">
        <f t="shared" si="849"/>
        <v>-28.726006940621829</v>
      </c>
      <c r="CO41" s="83">
        <f t="shared" si="849"/>
        <v>-26.777056026913812</v>
      </c>
      <c r="CP41" s="83">
        <f t="shared" si="849"/>
        <v>-24.816720655717017</v>
      </c>
      <c r="CQ41" s="83">
        <f t="shared" si="849"/>
        <v>-22.844934326704838</v>
      </c>
      <c r="CR41" s="83">
        <f t="shared" si="849"/>
        <v>-20.861630151100574</v>
      </c>
      <c r="CS41" s="83">
        <f t="shared" si="849"/>
        <v>-18.866740849408391</v>
      </c>
      <c r="CT41" s="83">
        <f t="shared" si="849"/>
        <v>0</v>
      </c>
      <c r="CU41" s="83">
        <f t="shared" si="849"/>
        <v>0</v>
      </c>
      <c r="CV41" s="83">
        <f t="shared" si="849"/>
        <v>0</v>
      </c>
      <c r="CW41" s="83">
        <f t="shared" si="849"/>
        <v>0</v>
      </c>
      <c r="CX41" s="83">
        <f t="shared" si="849"/>
        <v>0</v>
      </c>
      <c r="CY41" s="83">
        <f t="shared" si="849"/>
        <v>0</v>
      </c>
      <c r="CZ41" s="83">
        <f t="shared" si="849"/>
        <v>0</v>
      </c>
      <c r="DA41" s="83">
        <f t="shared" si="849"/>
        <v>0</v>
      </c>
      <c r="DB41" s="83">
        <f t="shared" si="849"/>
        <v>0</v>
      </c>
      <c r="DC41" s="83">
        <f t="shared" si="849"/>
        <v>0</v>
      </c>
      <c r="DD41" s="83">
        <f t="shared" si="849"/>
        <v>0</v>
      </c>
      <c r="DE41" s="83">
        <f t="shared" si="849"/>
        <v>0</v>
      </c>
      <c r="DF41" s="83">
        <f t="shared" si="849"/>
        <v>0</v>
      </c>
      <c r="DG41" s="83">
        <f t="shared" si="849"/>
        <v>0</v>
      </c>
      <c r="DH41" s="83">
        <f t="shared" si="849"/>
        <v>0</v>
      </c>
      <c r="DI41" s="83">
        <f t="shared" si="849"/>
        <v>0</v>
      </c>
      <c r="DJ41" s="83">
        <f t="shared" si="849"/>
        <v>0</v>
      </c>
      <c r="DK41" s="83">
        <f t="shared" si="849"/>
        <v>0</v>
      </c>
      <c r="DL41" s="83">
        <f t="shared" si="849"/>
        <v>0</v>
      </c>
      <c r="DM41" s="83">
        <f t="shared" si="849"/>
        <v>0</v>
      </c>
      <c r="DN41" s="83">
        <f t="shared" si="849"/>
        <v>0</v>
      </c>
      <c r="DO41" s="83">
        <f t="shared" si="849"/>
        <v>0</v>
      </c>
      <c r="DP41" s="83">
        <f t="shared" si="849"/>
        <v>0</v>
      </c>
      <c r="DQ41" s="83">
        <f t="shared" si="849"/>
        <v>0</v>
      </c>
      <c r="DR41" s="83">
        <f t="shared" ref="DR41:EC41" si="850">SUM(DR42:DR43)</f>
        <v>0</v>
      </c>
      <c r="DS41" s="83">
        <f t="shared" si="850"/>
        <v>0</v>
      </c>
      <c r="DT41" s="83">
        <f t="shared" si="850"/>
        <v>0</v>
      </c>
      <c r="DU41" s="83">
        <f t="shared" si="850"/>
        <v>0</v>
      </c>
      <c r="DV41" s="83">
        <f t="shared" si="850"/>
        <v>0</v>
      </c>
      <c r="DW41" s="83">
        <f t="shared" si="850"/>
        <v>0</v>
      </c>
      <c r="DX41" s="83">
        <f t="shared" si="850"/>
        <v>0</v>
      </c>
      <c r="DY41" s="83">
        <f t="shared" si="850"/>
        <v>0</v>
      </c>
      <c r="DZ41" s="83">
        <f t="shared" si="850"/>
        <v>0</v>
      </c>
      <c r="EA41" s="83">
        <f t="shared" si="850"/>
        <v>0</v>
      </c>
      <c r="EB41" s="83">
        <f t="shared" si="850"/>
        <v>0</v>
      </c>
      <c r="EC41" s="83">
        <f t="shared" si="850"/>
        <v>0</v>
      </c>
      <c r="ED41" s="83">
        <f t="shared" ref="ED41:FA41" si="851">SUM(ED42:ED43)</f>
        <v>0</v>
      </c>
      <c r="EE41" s="83">
        <f t="shared" si="851"/>
        <v>0</v>
      </c>
      <c r="EF41" s="83">
        <f t="shared" si="851"/>
        <v>0</v>
      </c>
      <c r="EG41" s="83">
        <f t="shared" si="851"/>
        <v>0</v>
      </c>
      <c r="EH41" s="83">
        <f t="shared" si="851"/>
        <v>0</v>
      </c>
      <c r="EI41" s="83">
        <f t="shared" si="851"/>
        <v>0</v>
      </c>
      <c r="EJ41" s="83">
        <f t="shared" si="851"/>
        <v>0</v>
      </c>
      <c r="EK41" s="83">
        <f t="shared" si="851"/>
        <v>0</v>
      </c>
      <c r="EL41" s="83">
        <f t="shared" si="851"/>
        <v>0</v>
      </c>
      <c r="EM41" s="83">
        <f t="shared" si="851"/>
        <v>0</v>
      </c>
      <c r="EN41" s="83">
        <f t="shared" si="851"/>
        <v>0</v>
      </c>
      <c r="EO41" s="83">
        <f t="shared" si="851"/>
        <v>0</v>
      </c>
      <c r="EP41" s="83">
        <f t="shared" si="851"/>
        <v>0</v>
      </c>
      <c r="EQ41" s="83">
        <f t="shared" si="851"/>
        <v>0</v>
      </c>
      <c r="ER41" s="83">
        <f t="shared" si="851"/>
        <v>0</v>
      </c>
      <c r="ES41" s="83">
        <f t="shared" si="851"/>
        <v>0</v>
      </c>
      <c r="ET41" s="83">
        <f t="shared" si="851"/>
        <v>0</v>
      </c>
      <c r="EU41" s="83">
        <f t="shared" si="851"/>
        <v>0</v>
      </c>
      <c r="EV41" s="83">
        <f t="shared" si="851"/>
        <v>0</v>
      </c>
      <c r="EW41" s="83">
        <f t="shared" si="851"/>
        <v>0</v>
      </c>
      <c r="EX41" s="83">
        <f t="shared" si="851"/>
        <v>0</v>
      </c>
      <c r="EY41" s="83">
        <f t="shared" si="851"/>
        <v>0</v>
      </c>
      <c r="EZ41" s="83">
        <f t="shared" si="851"/>
        <v>0</v>
      </c>
      <c r="FA41" s="83">
        <f t="shared" si="851"/>
        <v>0</v>
      </c>
      <c r="FB41" s="83">
        <f t="shared" ref="FB41:HM41" si="852">SUM(FB42:FB43)</f>
        <v>0</v>
      </c>
      <c r="FC41" s="83">
        <f t="shared" si="852"/>
        <v>0</v>
      </c>
      <c r="FD41" s="83">
        <f t="shared" si="852"/>
        <v>0</v>
      </c>
      <c r="FE41" s="83">
        <f t="shared" si="852"/>
        <v>0</v>
      </c>
      <c r="FF41" s="83">
        <f t="shared" si="852"/>
        <v>0</v>
      </c>
      <c r="FG41" s="83">
        <f t="shared" si="852"/>
        <v>0</v>
      </c>
      <c r="FH41" s="83">
        <f t="shared" si="852"/>
        <v>0</v>
      </c>
      <c r="FI41" s="83">
        <f t="shared" si="852"/>
        <v>0</v>
      </c>
      <c r="FJ41" s="83">
        <f t="shared" si="852"/>
        <v>0</v>
      </c>
      <c r="FK41" s="83">
        <f t="shared" si="852"/>
        <v>0</v>
      </c>
      <c r="FL41" s="83">
        <f t="shared" si="852"/>
        <v>0</v>
      </c>
      <c r="FM41" s="83">
        <f t="shared" si="852"/>
        <v>0</v>
      </c>
      <c r="FN41" s="83">
        <f t="shared" si="852"/>
        <v>0</v>
      </c>
      <c r="FO41" s="83">
        <f t="shared" si="852"/>
        <v>0</v>
      </c>
      <c r="FP41" s="83">
        <f t="shared" si="852"/>
        <v>0</v>
      </c>
      <c r="FQ41" s="83">
        <f t="shared" si="852"/>
        <v>0</v>
      </c>
      <c r="FR41" s="83">
        <f t="shared" si="852"/>
        <v>0</v>
      </c>
      <c r="FS41" s="83">
        <f t="shared" si="852"/>
        <v>0</v>
      </c>
      <c r="FT41" s="83">
        <f t="shared" si="852"/>
        <v>0</v>
      </c>
      <c r="FU41" s="83">
        <f t="shared" si="852"/>
        <v>0</v>
      </c>
      <c r="FV41" s="83">
        <f t="shared" si="852"/>
        <v>0</v>
      </c>
      <c r="FW41" s="83">
        <f t="shared" si="852"/>
        <v>0</v>
      </c>
      <c r="FX41" s="83">
        <f t="shared" si="852"/>
        <v>0</v>
      </c>
      <c r="FY41" s="83">
        <f t="shared" si="852"/>
        <v>0</v>
      </c>
      <c r="FZ41" s="83">
        <f t="shared" si="852"/>
        <v>0</v>
      </c>
      <c r="GA41" s="83">
        <f t="shared" si="852"/>
        <v>0</v>
      </c>
      <c r="GB41" s="83">
        <f t="shared" si="852"/>
        <v>0</v>
      </c>
      <c r="GC41" s="83">
        <f t="shared" si="852"/>
        <v>0</v>
      </c>
      <c r="GD41" s="83">
        <f t="shared" si="852"/>
        <v>0</v>
      </c>
      <c r="GE41" s="83">
        <f t="shared" si="852"/>
        <v>0</v>
      </c>
      <c r="GF41" s="83">
        <f t="shared" si="852"/>
        <v>0</v>
      </c>
      <c r="GG41" s="83">
        <f t="shared" si="852"/>
        <v>0</v>
      </c>
      <c r="GH41" s="83">
        <f t="shared" si="852"/>
        <v>0</v>
      </c>
      <c r="GI41" s="83">
        <f t="shared" si="852"/>
        <v>0</v>
      </c>
      <c r="GJ41" s="83">
        <f t="shared" si="852"/>
        <v>0</v>
      </c>
      <c r="GK41" s="83">
        <f t="shared" si="852"/>
        <v>0</v>
      </c>
      <c r="GL41" s="83">
        <f t="shared" si="852"/>
        <v>0</v>
      </c>
      <c r="GM41" s="83">
        <f t="shared" si="852"/>
        <v>0</v>
      </c>
      <c r="GN41" s="83">
        <f t="shared" si="852"/>
        <v>0</v>
      </c>
      <c r="GO41" s="83">
        <f t="shared" si="852"/>
        <v>0</v>
      </c>
      <c r="GP41" s="83">
        <f t="shared" si="852"/>
        <v>0</v>
      </c>
      <c r="GQ41" s="83">
        <f t="shared" si="852"/>
        <v>0</v>
      </c>
      <c r="GR41" s="83">
        <f t="shared" si="852"/>
        <v>0</v>
      </c>
      <c r="GS41" s="83">
        <f t="shared" si="852"/>
        <v>0</v>
      </c>
      <c r="GT41" s="83">
        <f t="shared" si="852"/>
        <v>0</v>
      </c>
      <c r="GU41" s="83">
        <f t="shared" si="852"/>
        <v>0</v>
      </c>
      <c r="GV41" s="83">
        <f t="shared" si="852"/>
        <v>0</v>
      </c>
      <c r="GW41" s="83">
        <f t="shared" si="852"/>
        <v>0</v>
      </c>
      <c r="GX41" s="83">
        <f t="shared" si="852"/>
        <v>0</v>
      </c>
      <c r="GY41" s="83">
        <f t="shared" si="852"/>
        <v>0</v>
      </c>
      <c r="GZ41" s="83">
        <f t="shared" si="852"/>
        <v>0</v>
      </c>
      <c r="HA41" s="83">
        <f t="shared" si="852"/>
        <v>0</v>
      </c>
      <c r="HB41" s="83">
        <f t="shared" si="852"/>
        <v>0</v>
      </c>
      <c r="HC41" s="83">
        <f t="shared" si="852"/>
        <v>0</v>
      </c>
      <c r="HD41" s="83">
        <f t="shared" si="852"/>
        <v>0</v>
      </c>
      <c r="HE41" s="83">
        <f t="shared" si="852"/>
        <v>0</v>
      </c>
      <c r="HF41" s="83">
        <f t="shared" si="852"/>
        <v>0</v>
      </c>
      <c r="HG41" s="83">
        <f t="shared" si="852"/>
        <v>0</v>
      </c>
      <c r="HH41" s="83">
        <f t="shared" si="852"/>
        <v>0</v>
      </c>
      <c r="HI41" s="83">
        <f t="shared" si="852"/>
        <v>0</v>
      </c>
      <c r="HJ41" s="83">
        <f t="shared" si="852"/>
        <v>0</v>
      </c>
      <c r="HK41" s="83">
        <f t="shared" si="852"/>
        <v>0</v>
      </c>
      <c r="HL41" s="83">
        <f t="shared" si="852"/>
        <v>0</v>
      </c>
      <c r="HM41" s="83">
        <f t="shared" si="852"/>
        <v>0</v>
      </c>
      <c r="HN41" s="83">
        <f t="shared" ref="HN41:JY41" si="853">SUM(HN42:HN43)</f>
        <v>0</v>
      </c>
      <c r="HO41" s="83">
        <f t="shared" si="853"/>
        <v>0</v>
      </c>
      <c r="HP41" s="83">
        <f t="shared" si="853"/>
        <v>0</v>
      </c>
      <c r="HQ41" s="83">
        <f t="shared" si="853"/>
        <v>0</v>
      </c>
      <c r="HR41" s="83">
        <f t="shared" si="853"/>
        <v>0</v>
      </c>
      <c r="HS41" s="83">
        <f t="shared" si="853"/>
        <v>0</v>
      </c>
      <c r="HT41" s="83">
        <f t="shared" si="853"/>
        <v>0</v>
      </c>
      <c r="HU41" s="83">
        <f t="shared" si="853"/>
        <v>0</v>
      </c>
      <c r="HV41" s="83">
        <f t="shared" si="853"/>
        <v>0</v>
      </c>
      <c r="HW41" s="83">
        <f t="shared" si="853"/>
        <v>0</v>
      </c>
      <c r="HX41" s="83">
        <f t="shared" si="853"/>
        <v>0</v>
      </c>
      <c r="HY41" s="83">
        <f t="shared" si="853"/>
        <v>0</v>
      </c>
      <c r="HZ41" s="83">
        <f t="shared" si="853"/>
        <v>0</v>
      </c>
      <c r="IA41" s="83">
        <f t="shared" si="853"/>
        <v>0</v>
      </c>
      <c r="IB41" s="83">
        <f t="shared" si="853"/>
        <v>0</v>
      </c>
      <c r="IC41" s="83">
        <f t="shared" si="853"/>
        <v>0</v>
      </c>
      <c r="ID41" s="83">
        <f t="shared" si="853"/>
        <v>0</v>
      </c>
      <c r="IE41" s="83">
        <f t="shared" si="853"/>
        <v>0</v>
      </c>
      <c r="IF41" s="83">
        <f t="shared" si="853"/>
        <v>0</v>
      </c>
      <c r="IG41" s="83">
        <f t="shared" si="853"/>
        <v>0</v>
      </c>
      <c r="IH41" s="83">
        <f t="shared" si="853"/>
        <v>0</v>
      </c>
      <c r="II41" s="83">
        <f t="shared" si="853"/>
        <v>0</v>
      </c>
      <c r="IJ41" s="83">
        <f t="shared" si="853"/>
        <v>0</v>
      </c>
      <c r="IK41" s="83">
        <f t="shared" si="853"/>
        <v>0</v>
      </c>
      <c r="IL41" s="83">
        <f t="shared" si="853"/>
        <v>0</v>
      </c>
      <c r="IM41" s="83">
        <f t="shared" si="853"/>
        <v>0</v>
      </c>
      <c r="IN41" s="83">
        <f t="shared" si="853"/>
        <v>0</v>
      </c>
      <c r="IO41" s="83">
        <f t="shared" si="853"/>
        <v>0</v>
      </c>
      <c r="IP41" s="83">
        <f t="shared" si="853"/>
        <v>0</v>
      </c>
      <c r="IQ41" s="83">
        <f t="shared" si="853"/>
        <v>0</v>
      </c>
      <c r="IR41" s="83">
        <f t="shared" si="853"/>
        <v>0</v>
      </c>
      <c r="IS41" s="83">
        <f t="shared" si="853"/>
        <v>0</v>
      </c>
      <c r="IT41" s="83">
        <f t="shared" si="853"/>
        <v>0</v>
      </c>
      <c r="IU41" s="83">
        <f t="shared" si="853"/>
        <v>0</v>
      </c>
      <c r="IV41" s="83">
        <f t="shared" si="853"/>
        <v>0</v>
      </c>
      <c r="IW41" s="83">
        <f t="shared" si="853"/>
        <v>0</v>
      </c>
      <c r="IX41" s="83">
        <f t="shared" si="853"/>
        <v>0</v>
      </c>
      <c r="IY41" s="83">
        <f t="shared" si="853"/>
        <v>0</v>
      </c>
      <c r="IZ41" s="83">
        <f t="shared" si="853"/>
        <v>0</v>
      </c>
      <c r="JA41" s="83">
        <f t="shared" si="853"/>
        <v>0</v>
      </c>
      <c r="JB41" s="83">
        <f t="shared" si="853"/>
        <v>0</v>
      </c>
      <c r="JC41" s="83">
        <f t="shared" si="853"/>
        <v>0</v>
      </c>
      <c r="JD41" s="83">
        <f t="shared" si="853"/>
        <v>0</v>
      </c>
      <c r="JE41" s="83">
        <f t="shared" si="853"/>
        <v>0</v>
      </c>
      <c r="JF41" s="83">
        <f t="shared" si="853"/>
        <v>0</v>
      </c>
      <c r="JG41" s="83">
        <f t="shared" si="853"/>
        <v>0</v>
      </c>
      <c r="JH41" s="83">
        <f t="shared" si="853"/>
        <v>0</v>
      </c>
      <c r="JI41" s="83">
        <f t="shared" si="853"/>
        <v>0</v>
      </c>
      <c r="JJ41" s="83">
        <f t="shared" si="853"/>
        <v>0</v>
      </c>
      <c r="JK41" s="83">
        <f t="shared" si="853"/>
        <v>0</v>
      </c>
      <c r="JL41" s="83">
        <f t="shared" si="853"/>
        <v>0</v>
      </c>
      <c r="JM41" s="83">
        <f t="shared" si="853"/>
        <v>0</v>
      </c>
      <c r="JN41" s="83">
        <f t="shared" si="853"/>
        <v>0</v>
      </c>
      <c r="JO41" s="83">
        <f t="shared" si="853"/>
        <v>0</v>
      </c>
      <c r="JP41" s="83">
        <f t="shared" si="853"/>
        <v>0</v>
      </c>
      <c r="JQ41" s="83">
        <f t="shared" si="853"/>
        <v>0</v>
      </c>
      <c r="JR41" s="83">
        <f t="shared" si="853"/>
        <v>0</v>
      </c>
      <c r="JS41" s="83">
        <f t="shared" si="853"/>
        <v>0</v>
      </c>
      <c r="JT41" s="83">
        <f t="shared" si="853"/>
        <v>0</v>
      </c>
      <c r="JU41" s="83">
        <f t="shared" si="853"/>
        <v>0</v>
      </c>
      <c r="JV41" s="83">
        <f t="shared" si="853"/>
        <v>0</v>
      </c>
      <c r="JW41" s="83">
        <f t="shared" si="853"/>
        <v>0</v>
      </c>
      <c r="JX41" s="83">
        <f t="shared" si="853"/>
        <v>0</v>
      </c>
      <c r="JY41" s="83">
        <f t="shared" si="853"/>
        <v>0</v>
      </c>
      <c r="JZ41" s="83">
        <f t="shared" ref="JZ41:KO41" si="854">SUM(JZ42:JZ43)</f>
        <v>0</v>
      </c>
      <c r="KA41" s="83">
        <f t="shared" si="854"/>
        <v>0</v>
      </c>
      <c r="KB41" s="83">
        <f t="shared" si="854"/>
        <v>0</v>
      </c>
      <c r="KC41" s="83">
        <f t="shared" si="854"/>
        <v>0</v>
      </c>
      <c r="KD41" s="83">
        <f t="shared" si="854"/>
        <v>0</v>
      </c>
      <c r="KE41" s="83">
        <f t="shared" si="854"/>
        <v>0</v>
      </c>
      <c r="KF41" s="83">
        <f t="shared" si="854"/>
        <v>0</v>
      </c>
      <c r="KG41" s="83">
        <f t="shared" si="854"/>
        <v>0</v>
      </c>
      <c r="KH41" s="83">
        <f t="shared" si="854"/>
        <v>0</v>
      </c>
      <c r="KI41" s="83">
        <f t="shared" si="854"/>
        <v>0</v>
      </c>
      <c r="KJ41" s="83">
        <f t="shared" si="854"/>
        <v>0</v>
      </c>
      <c r="KK41" s="83">
        <f t="shared" si="854"/>
        <v>0</v>
      </c>
      <c r="KL41" s="83">
        <f t="shared" si="854"/>
        <v>0</v>
      </c>
      <c r="KM41" s="83">
        <f t="shared" si="854"/>
        <v>0</v>
      </c>
      <c r="KN41" s="83">
        <f t="shared" si="854"/>
        <v>0</v>
      </c>
      <c r="KO41" s="83">
        <f t="shared" si="854"/>
        <v>0</v>
      </c>
    </row>
    <row r="42" spans="1:301" s="22" customFormat="1" x14ac:dyDescent="0.2">
      <c r="A42" s="30" t="s">
        <v>241</v>
      </c>
      <c r="B42" s="84">
        <v>0</v>
      </c>
      <c r="C42" s="84">
        <v>0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8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8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v>0</v>
      </c>
      <c r="BG42" s="84">
        <v>0</v>
      </c>
      <c r="BH42" s="84"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v>0</v>
      </c>
      <c r="BO42" s="84">
        <v>0</v>
      </c>
      <c r="BP42" s="84"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v>0</v>
      </c>
      <c r="CF42" s="84">
        <v>0</v>
      </c>
      <c r="CG42" s="84">
        <v>0</v>
      </c>
      <c r="CH42" s="84">
        <v>0</v>
      </c>
      <c r="CI42" s="84">
        <v>0</v>
      </c>
      <c r="CJ42" s="84">
        <v>0</v>
      </c>
      <c r="CK42" s="84">
        <v>0</v>
      </c>
      <c r="CL42" s="84">
        <v>0</v>
      </c>
      <c r="CM42" s="84">
        <v>0</v>
      </c>
      <c r="CN42" s="84">
        <v>0</v>
      </c>
      <c r="CO42" s="84">
        <v>0</v>
      </c>
      <c r="CP42" s="84">
        <v>0</v>
      </c>
      <c r="CQ42" s="84">
        <v>0</v>
      </c>
      <c r="CR42" s="84">
        <v>0</v>
      </c>
      <c r="CS42" s="84">
        <v>0</v>
      </c>
      <c r="CT42" s="84">
        <v>0</v>
      </c>
      <c r="CU42" s="84">
        <v>0</v>
      </c>
      <c r="CV42" s="84">
        <v>0</v>
      </c>
      <c r="CW42" s="84">
        <v>0</v>
      </c>
      <c r="CX42" s="84">
        <v>0</v>
      </c>
      <c r="CY42" s="84">
        <v>0</v>
      </c>
      <c r="CZ42" s="84">
        <v>0</v>
      </c>
      <c r="DA42" s="84">
        <v>0</v>
      </c>
      <c r="DB42" s="84">
        <v>0</v>
      </c>
      <c r="DC42" s="84">
        <v>0</v>
      </c>
      <c r="DD42" s="84">
        <v>0</v>
      </c>
      <c r="DE42" s="84">
        <v>0</v>
      </c>
      <c r="DF42" s="84">
        <v>0</v>
      </c>
      <c r="DG42" s="84">
        <v>0</v>
      </c>
      <c r="DH42" s="84">
        <v>0</v>
      </c>
      <c r="DI42" s="84">
        <v>0</v>
      </c>
      <c r="DJ42" s="84">
        <v>0</v>
      </c>
      <c r="DK42" s="84">
        <v>0</v>
      </c>
      <c r="DL42" s="84">
        <v>0</v>
      </c>
      <c r="DM42" s="84">
        <v>0</v>
      </c>
      <c r="DN42" s="84">
        <v>0</v>
      </c>
      <c r="DO42" s="84">
        <v>0</v>
      </c>
      <c r="DP42" s="84">
        <v>0</v>
      </c>
      <c r="DQ42" s="84">
        <v>0</v>
      </c>
      <c r="DR42" s="84">
        <v>0</v>
      </c>
      <c r="DS42" s="84">
        <v>0</v>
      </c>
      <c r="DT42" s="84">
        <v>0</v>
      </c>
      <c r="DU42" s="84">
        <v>0</v>
      </c>
      <c r="DV42" s="84">
        <v>0</v>
      </c>
      <c r="DW42" s="84">
        <v>0</v>
      </c>
      <c r="DX42" s="84">
        <v>0</v>
      </c>
      <c r="DY42" s="84">
        <v>0</v>
      </c>
      <c r="DZ42" s="84">
        <v>0</v>
      </c>
      <c r="EA42" s="84">
        <v>0</v>
      </c>
      <c r="EB42" s="84">
        <v>0</v>
      </c>
      <c r="EC42" s="84">
        <v>0</v>
      </c>
      <c r="ED42" s="84">
        <v>0</v>
      </c>
      <c r="EE42" s="84">
        <v>0</v>
      </c>
      <c r="EF42" s="84">
        <v>0</v>
      </c>
      <c r="EG42" s="84">
        <v>0</v>
      </c>
      <c r="EH42" s="84">
        <v>0</v>
      </c>
      <c r="EI42" s="84">
        <v>0</v>
      </c>
      <c r="EJ42" s="84">
        <v>0</v>
      </c>
      <c r="EK42" s="84">
        <v>0</v>
      </c>
      <c r="EL42" s="84">
        <v>0</v>
      </c>
      <c r="EM42" s="84">
        <v>0</v>
      </c>
      <c r="EN42" s="84">
        <v>0</v>
      </c>
      <c r="EO42" s="84">
        <v>0</v>
      </c>
      <c r="EP42" s="84">
        <v>0</v>
      </c>
      <c r="EQ42" s="84">
        <v>0</v>
      </c>
      <c r="ER42" s="84">
        <v>0</v>
      </c>
      <c r="ES42" s="84">
        <v>0</v>
      </c>
      <c r="ET42" s="84">
        <v>0</v>
      </c>
      <c r="EU42" s="84">
        <v>0</v>
      </c>
      <c r="EV42" s="84">
        <v>0</v>
      </c>
      <c r="EW42" s="84">
        <v>0</v>
      </c>
      <c r="EX42" s="84">
        <v>0</v>
      </c>
      <c r="EY42" s="84">
        <v>0</v>
      </c>
      <c r="EZ42" s="84">
        <v>0</v>
      </c>
      <c r="FA42" s="84">
        <v>0</v>
      </c>
      <c r="FB42" s="84">
        <v>0</v>
      </c>
      <c r="FC42" s="84">
        <v>0</v>
      </c>
      <c r="FD42" s="84">
        <v>0</v>
      </c>
      <c r="FE42" s="84">
        <v>0</v>
      </c>
      <c r="FF42" s="84">
        <v>0</v>
      </c>
      <c r="FG42" s="84">
        <v>0</v>
      </c>
      <c r="FH42" s="84">
        <v>0</v>
      </c>
      <c r="FI42" s="84">
        <v>0</v>
      </c>
      <c r="FJ42" s="84">
        <v>0</v>
      </c>
      <c r="FK42" s="84">
        <v>0</v>
      </c>
      <c r="FL42" s="84">
        <v>0</v>
      </c>
      <c r="FM42" s="84">
        <v>0</v>
      </c>
      <c r="FN42" s="84">
        <v>0</v>
      </c>
      <c r="FO42" s="84">
        <v>0</v>
      </c>
      <c r="FP42" s="84">
        <v>0</v>
      </c>
      <c r="FQ42" s="84">
        <v>0</v>
      </c>
      <c r="FR42" s="84">
        <v>0</v>
      </c>
      <c r="FS42" s="84">
        <v>0</v>
      </c>
      <c r="FT42" s="84">
        <v>0</v>
      </c>
      <c r="FU42" s="84">
        <v>0</v>
      </c>
      <c r="FV42" s="84">
        <v>0</v>
      </c>
      <c r="FW42" s="84">
        <v>0</v>
      </c>
      <c r="FX42" s="84">
        <v>0</v>
      </c>
      <c r="FY42" s="84">
        <v>0</v>
      </c>
      <c r="FZ42" s="84">
        <v>0</v>
      </c>
      <c r="GA42" s="84">
        <v>0</v>
      </c>
      <c r="GB42" s="84">
        <v>0</v>
      </c>
      <c r="GC42" s="84">
        <v>0</v>
      </c>
      <c r="GD42" s="84">
        <v>0</v>
      </c>
      <c r="GE42" s="84">
        <v>0</v>
      </c>
      <c r="GF42" s="84">
        <v>0</v>
      </c>
      <c r="GG42" s="84">
        <v>0</v>
      </c>
      <c r="GH42" s="84">
        <v>0</v>
      </c>
      <c r="GI42" s="84">
        <v>0</v>
      </c>
      <c r="GJ42" s="84">
        <v>0</v>
      </c>
      <c r="GK42" s="84">
        <v>0</v>
      </c>
      <c r="GL42" s="84">
        <v>0</v>
      </c>
      <c r="GM42" s="84">
        <v>0</v>
      </c>
      <c r="GN42" s="84">
        <v>0</v>
      </c>
      <c r="GO42" s="84">
        <v>0</v>
      </c>
      <c r="GP42" s="84">
        <v>0</v>
      </c>
      <c r="GQ42" s="84">
        <v>0</v>
      </c>
      <c r="GR42" s="84">
        <v>0</v>
      </c>
      <c r="GS42" s="84">
        <v>0</v>
      </c>
      <c r="GT42" s="84">
        <v>0</v>
      </c>
      <c r="GU42" s="84">
        <v>0</v>
      </c>
      <c r="GV42" s="84">
        <v>0</v>
      </c>
      <c r="GW42" s="84">
        <v>0</v>
      </c>
      <c r="GX42" s="84">
        <v>0</v>
      </c>
      <c r="GY42" s="84">
        <v>0</v>
      </c>
      <c r="GZ42" s="84">
        <v>0</v>
      </c>
      <c r="HA42" s="84">
        <v>0</v>
      </c>
      <c r="HB42" s="84">
        <v>0</v>
      </c>
      <c r="HC42" s="84">
        <v>0</v>
      </c>
      <c r="HD42" s="84">
        <v>0</v>
      </c>
      <c r="HE42" s="84">
        <v>0</v>
      </c>
      <c r="HF42" s="84">
        <v>0</v>
      </c>
      <c r="HG42" s="84">
        <v>0</v>
      </c>
      <c r="HH42" s="84">
        <v>0</v>
      </c>
      <c r="HI42" s="84">
        <v>0</v>
      </c>
      <c r="HJ42" s="84">
        <v>0</v>
      </c>
      <c r="HK42" s="84">
        <v>0</v>
      </c>
      <c r="HL42" s="84">
        <v>0</v>
      </c>
      <c r="HM42" s="84">
        <v>0</v>
      </c>
      <c r="HN42" s="84">
        <v>0</v>
      </c>
      <c r="HO42" s="84">
        <v>0</v>
      </c>
      <c r="HP42" s="84">
        <v>0</v>
      </c>
      <c r="HQ42" s="84">
        <v>0</v>
      </c>
      <c r="HR42" s="84">
        <v>0</v>
      </c>
      <c r="HS42" s="84">
        <v>0</v>
      </c>
      <c r="HT42" s="84">
        <v>0</v>
      </c>
      <c r="HU42" s="84">
        <v>0</v>
      </c>
      <c r="HV42" s="84">
        <v>0</v>
      </c>
      <c r="HW42" s="84">
        <v>0</v>
      </c>
      <c r="HX42" s="84">
        <v>0</v>
      </c>
      <c r="HY42" s="84">
        <v>0</v>
      </c>
      <c r="HZ42" s="84">
        <v>0</v>
      </c>
      <c r="IA42" s="84">
        <v>0</v>
      </c>
      <c r="IB42" s="84">
        <v>0</v>
      </c>
      <c r="IC42" s="84">
        <v>0</v>
      </c>
      <c r="ID42" s="84">
        <v>0</v>
      </c>
      <c r="IE42" s="84">
        <v>0</v>
      </c>
      <c r="IF42" s="84">
        <v>0</v>
      </c>
      <c r="IG42" s="84">
        <v>0</v>
      </c>
      <c r="IH42" s="84">
        <v>0</v>
      </c>
      <c r="II42" s="84">
        <v>0</v>
      </c>
      <c r="IJ42" s="84">
        <v>0</v>
      </c>
      <c r="IK42" s="84">
        <v>0</v>
      </c>
      <c r="IL42" s="84">
        <v>0</v>
      </c>
      <c r="IM42" s="84">
        <v>0</v>
      </c>
      <c r="IN42" s="84">
        <v>0</v>
      </c>
      <c r="IO42" s="84">
        <v>0</v>
      </c>
      <c r="IP42" s="84">
        <v>0</v>
      </c>
      <c r="IQ42" s="84">
        <v>0</v>
      </c>
      <c r="IR42" s="84">
        <v>0</v>
      </c>
      <c r="IS42" s="84">
        <v>0</v>
      </c>
      <c r="IT42" s="84">
        <v>0</v>
      </c>
      <c r="IU42" s="84">
        <v>0</v>
      </c>
      <c r="IV42" s="84">
        <v>0</v>
      </c>
      <c r="IW42" s="84">
        <v>0</v>
      </c>
      <c r="IX42" s="84">
        <v>0</v>
      </c>
      <c r="IY42" s="84">
        <v>0</v>
      </c>
      <c r="IZ42" s="84">
        <v>0</v>
      </c>
      <c r="JA42" s="84">
        <v>0</v>
      </c>
      <c r="JB42" s="84">
        <v>0</v>
      </c>
      <c r="JC42" s="84">
        <v>0</v>
      </c>
      <c r="JD42" s="84">
        <v>0</v>
      </c>
      <c r="JE42" s="84">
        <v>0</v>
      </c>
      <c r="JF42" s="84">
        <v>0</v>
      </c>
      <c r="JG42" s="84">
        <v>0</v>
      </c>
      <c r="JH42" s="84">
        <v>0</v>
      </c>
      <c r="JI42" s="84">
        <v>0</v>
      </c>
      <c r="JJ42" s="84">
        <v>0</v>
      </c>
      <c r="JK42" s="84">
        <v>0</v>
      </c>
      <c r="JL42" s="84">
        <v>0</v>
      </c>
      <c r="JM42" s="84">
        <v>0</v>
      </c>
      <c r="JN42" s="84">
        <v>0</v>
      </c>
      <c r="JO42" s="84">
        <v>0</v>
      </c>
      <c r="JP42" s="84">
        <v>0</v>
      </c>
      <c r="JQ42" s="84">
        <v>0</v>
      </c>
      <c r="JR42" s="84">
        <v>0</v>
      </c>
      <c r="JS42" s="84">
        <v>0</v>
      </c>
      <c r="JT42" s="84">
        <v>0</v>
      </c>
      <c r="JU42" s="84">
        <v>0</v>
      </c>
      <c r="JV42" s="84">
        <v>0</v>
      </c>
      <c r="JW42" s="84">
        <v>0</v>
      </c>
      <c r="JX42" s="84">
        <v>0</v>
      </c>
      <c r="JY42" s="84">
        <v>0</v>
      </c>
      <c r="JZ42" s="84">
        <v>0</v>
      </c>
      <c r="KA42" s="84">
        <v>0</v>
      </c>
      <c r="KB42" s="84">
        <v>0</v>
      </c>
      <c r="KC42" s="84">
        <v>0</v>
      </c>
      <c r="KD42" s="84">
        <v>0</v>
      </c>
      <c r="KE42" s="84">
        <v>0</v>
      </c>
      <c r="KF42" s="84">
        <v>0</v>
      </c>
      <c r="KG42" s="84">
        <v>0</v>
      </c>
      <c r="KH42" s="84">
        <v>0</v>
      </c>
      <c r="KI42" s="84">
        <v>0</v>
      </c>
      <c r="KJ42" s="84">
        <v>0</v>
      </c>
      <c r="KK42" s="84">
        <v>0</v>
      </c>
      <c r="KL42" s="84">
        <v>0</v>
      </c>
      <c r="KM42" s="84">
        <v>0</v>
      </c>
      <c r="KN42" s="84">
        <v>0</v>
      </c>
      <c r="KO42" s="84">
        <v>0</v>
      </c>
    </row>
    <row r="43" spans="1:301" s="22" customFormat="1" x14ac:dyDescent="0.2">
      <c r="A43" s="30" t="s">
        <v>242</v>
      </c>
      <c r="B43" s="84">
        <f>-IFERROR(VLOOKUP(B$7,Financiamento!$A:$F,3,0),0)</f>
        <v>0</v>
      </c>
      <c r="C43" s="84">
        <f>-IFERROR(VLOOKUP(C$7,Financiamento!$A:$F,3,0),0)</f>
        <v>-21.012638668762712</v>
      </c>
      <c r="D43" s="84">
        <f>-IFERROR(VLOOKUP(D$7,Financiamento!$A:$F,3,0),0)</f>
        <v>-31.394064163382701</v>
      </c>
      <c r="E43" s="84">
        <f>-IFERROR(VLOOKUP(E$7,Financiamento!$A:$F,3,0),0)</f>
        <v>-41.775489658002691</v>
      </c>
      <c r="F43" s="84">
        <f>-IFERROR(VLOOKUP(F$7,Financiamento!$A:$F,3,0),0)</f>
        <v>-52.156915152622673</v>
      </c>
      <c r="G43" s="84">
        <f>-IFERROR(VLOOKUP(G$7,Financiamento!$A:$F,3,0),0)</f>
        <v>-62.538340647242663</v>
      </c>
      <c r="H43" s="84">
        <f>-IFERROR(VLOOKUP(H$7,Financiamento!$A:$F,3,0),0)</f>
        <v>-72.919766141862652</v>
      </c>
      <c r="I43" s="84">
        <f>-IFERROR(VLOOKUP(I$7,Financiamento!$A:$F,3,0),0)</f>
        <v>-83.301191636482642</v>
      </c>
      <c r="J43" s="84">
        <f>-IFERROR(VLOOKUP(J$7,Financiamento!$A:$F,3,0),0)</f>
        <v>-93.682617131102617</v>
      </c>
      <c r="K43" s="84">
        <f>-IFERROR(VLOOKUP(K$7,Financiamento!$A:$F,3,0),0)</f>
        <v>-104.06404262572261</v>
      </c>
      <c r="L43" s="84">
        <f>-IFERROR(VLOOKUP(L$7,Financiamento!$A:$F,3,0),0)</f>
        <v>-114.4454681203426</v>
      </c>
      <c r="M43" s="84">
        <f>-IFERROR(VLOOKUP(M$7,Financiamento!$A:$F,3,0),0)</f>
        <v>-124.82689361496259</v>
      </c>
      <c r="N43" s="84">
        <f>-IFERROR(VLOOKUP(N$7,Financiamento!$A:$F,3,0),0)</f>
        <v>-135.20831910958256</v>
      </c>
      <c r="O43" s="84">
        <f>-IFERROR(VLOOKUP(O$7,Financiamento!$A:$F,3,0),0)</f>
        <v>-135.20831910958256</v>
      </c>
      <c r="P43" s="84">
        <f>-IFERROR(VLOOKUP(P$7,Financiamento!$A:$F,3,0),0)</f>
        <v>-135.20831910958256</v>
      </c>
      <c r="Q43" s="84">
        <f>-IFERROR(VLOOKUP(Q$7,Financiamento!$A:$F,3,0),0)</f>
        <v>-135.20831910958256</v>
      </c>
      <c r="R43" s="84">
        <f>-IFERROR(VLOOKUP(R$7,Financiamento!$A:$F,3,0),0)</f>
        <v>-135.20831910958256</v>
      </c>
      <c r="S43" s="84">
        <f>-IFERROR(VLOOKUP(S$7,Financiamento!$A:$F,3,0),0)</f>
        <v>-135.20831910958256</v>
      </c>
      <c r="T43" s="84">
        <f>-IFERROR(VLOOKUP(T$7,Financiamento!$A:$F,3,0),0)</f>
        <v>-135.20831910958256</v>
      </c>
      <c r="U43" s="84">
        <f>-IFERROR(VLOOKUP(U$7,Financiamento!$A:$F,3,0),0)</f>
        <v>-135.20831910958256</v>
      </c>
      <c r="V43" s="84">
        <f>-IFERROR(VLOOKUP(V$7,Financiamento!$A:$F,3,0),0)</f>
        <v>-135.20831910958256</v>
      </c>
      <c r="W43" s="84">
        <f>-IFERROR(VLOOKUP(W$7,Financiamento!$A:$F,3,0),0)</f>
        <v>-135.20831910958256</v>
      </c>
      <c r="X43" s="84">
        <f>-IFERROR(VLOOKUP(X$7,Financiamento!$A:$F,3,0),0)</f>
        <v>-135.20831910958256</v>
      </c>
      <c r="Y43" s="84">
        <f>-IFERROR(VLOOKUP(Y$7,Financiamento!$A:$F,3,0),0)</f>
        <v>-135.20831910958256</v>
      </c>
      <c r="Z43" s="84">
        <f>-IFERROR(VLOOKUP(Z$7,Financiamento!$A:$F,3,0),0)</f>
        <v>-135.20831910958256</v>
      </c>
      <c r="AA43" s="84">
        <f>-IFERROR(VLOOKUP(AA$7,Financiamento!$A:$F,3,0),0)</f>
        <v>-133.8813660859536</v>
      </c>
      <c r="AB43" s="84">
        <f>-IFERROR(VLOOKUP(AB$7,Financiamento!$A:$F,3,0),0)</f>
        <v>-132.54666189723324</v>
      </c>
      <c r="AC43" s="84">
        <f>-IFERROR(VLOOKUP(AC$7,Financiamento!$A:$F,3,0),0)</f>
        <v>-131.20416126633998</v>
      </c>
      <c r="AD43" s="84">
        <f>-IFERROR(VLOOKUP(AD$7,Financiamento!$A:$F,3,0),0)</f>
        <v>-129.85381865171408</v>
      </c>
      <c r="AE43" s="84">
        <f>-IFERROR(VLOOKUP(AE$7,Financiamento!$A:$F,3,0),0)</f>
        <v>-128.49558824577264</v>
      </c>
      <c r="AF43" s="84">
        <f>-IFERROR(VLOOKUP(AF$7,Financiamento!$A:$F,3,0),0)</f>
        <v>-127.12942397335583</v>
      </c>
      <c r="AG43" s="84">
        <f>-IFERROR(VLOOKUP(AG$7,Financiamento!$A:$F,3,0),0)</f>
        <v>-125.75527949016379</v>
      </c>
      <c r="AH43" s="84">
        <f>-IFERROR(VLOOKUP(AH$7,Financiamento!$A:$F,3,0),0)</f>
        <v>-124.37310818118443</v>
      </c>
      <c r="AI43" s="84">
        <f>-IFERROR(VLOOKUP(AI$7,Financiamento!$A:$F,3,0),0)</f>
        <v>-122.98286315911226</v>
      </c>
      <c r="AJ43" s="84">
        <f>-IFERROR(VLOOKUP(AJ$7,Financiamento!$A:$F,3,0),0)</f>
        <v>-121.58449726275769</v>
      </c>
      <c r="AK43" s="84">
        <f>-IFERROR(VLOOKUP(AK$7,Financiamento!$A:$F,3,0),0)</f>
        <v>-120.17796305544731</v>
      </c>
      <c r="AL43" s="84">
        <f>-IFERROR(VLOOKUP(AL$7,Financiamento!$A:$F,3,0),0)</f>
        <v>-118.76321282341461</v>
      </c>
      <c r="AM43" s="84">
        <f>-IFERROR(VLOOKUP(AM$7,Financiamento!$A:$F,3,0),0)</f>
        <v>-117.34019857418139</v>
      </c>
      <c r="AN43" s="84">
        <f>-IFERROR(VLOOKUP(AN$7,Financiamento!$A:$F,3,0),0)</f>
        <v>-115.9088720349298</v>
      </c>
      <c r="AO43" s="84">
        <f>-IFERROR(VLOOKUP(AO$7,Financiamento!$A:$F,3,0),0)</f>
        <v>-114.46918465086472</v>
      </c>
      <c r="AP43" s="84">
        <f>-IFERROR(VLOOKUP(AP$7,Financiamento!$A:$F,3,0),0)</f>
        <v>-113.02108758356658</v>
      </c>
      <c r="AQ43" s="84">
        <f>-IFERROR(VLOOKUP(AQ$7,Financiamento!$A:$F,3,0),0)</f>
        <v>-111.56453170933477</v>
      </c>
      <c r="AR43" s="84">
        <f>-IFERROR(VLOOKUP(AR$7,Financiamento!$A:$F,3,0),0)</f>
        <v>-110.0994676175211</v>
      </c>
      <c r="AS43" s="84">
        <f>-IFERROR(VLOOKUP(AS$7,Financiamento!$A:$F,3,0),0)</f>
        <v>-108.62584560885365</v>
      </c>
      <c r="AT43" s="84">
        <f>-IFERROR(VLOOKUP(AT$7,Financiamento!$A:$F,3,0),0)</f>
        <v>-107.1436156937509</v>
      </c>
      <c r="AU43" s="84">
        <f>-IFERROR(VLOOKUP(AU$7,Financiamento!$A:$F,3,0),0)</f>
        <v>-105.65272759062587</v>
      </c>
      <c r="AV43" s="84">
        <f>-IFERROR(VLOOKUP(AV$7,Financiamento!$A:$F,3,0),0)</f>
        <v>-104.15313072418044</v>
      </c>
      <c r="AW43" s="84">
        <f>-IFERROR(VLOOKUP(AW$7,Financiamento!$A:$F,3,0),0)</f>
        <v>-102.64477422368972</v>
      </c>
      <c r="AX43" s="84">
        <f>-IFERROR(VLOOKUP(AX$7,Financiamento!$A:$F,3,0),0)</f>
        <v>-101.1276069212763</v>
      </c>
      <c r="AY43" s="84">
        <f>-IFERROR(VLOOKUP(AY$7,Financiamento!$A:$F,3,0),0)</f>
        <v>-99.601577350174495</v>
      </c>
      <c r="AZ43" s="84">
        <f>-IFERROR(VLOOKUP(AZ$7,Financiamento!$A:$F,3,0),0)</f>
        <v>-98.066633742984564</v>
      </c>
      <c r="BA43" s="84">
        <f>-IFERROR(VLOOKUP(BA$7,Financiamento!$A:$F,3,0),0)</f>
        <v>-96.522724029916446</v>
      </c>
      <c r="BB43" s="84">
        <f>-IFERROR(VLOOKUP(BB$7,Financiamento!$A:$F,3,0),0)</f>
        <v>-94.96979583702344</v>
      </c>
      <c r="BC43" s="84">
        <f>-IFERROR(VLOOKUP(BC$7,Financiamento!$A:$F,3,0),0)</f>
        <v>-93.407796484425617</v>
      </c>
      <c r="BD43" s="84">
        <f>-IFERROR(VLOOKUP(BD$7,Financiamento!$A:$F,3,0),0)</f>
        <v>-91.836672984522679</v>
      </c>
      <c r="BE43" s="84">
        <f>-IFERROR(VLOOKUP(BE$7,Financiamento!$A:$F,3,0),0)</f>
        <v>-90.256372040196439</v>
      </c>
      <c r="BF43" s="84">
        <f>-IFERROR(VLOOKUP(BF$7,Financiamento!$A:$F,3,0),0)</f>
        <v>-88.666840043002935</v>
      </c>
      <c r="BG43" s="84">
        <f>-IFERROR(VLOOKUP(BG$7,Financiamento!$A:$F,3,0),0)</f>
        <v>-87.068023071353778</v>
      </c>
      <c r="BH43" s="84">
        <f>-IFERROR(VLOOKUP(BH$7,Financiamento!$A:$F,3,0),0)</f>
        <v>-85.459866888687017</v>
      </c>
      <c r="BI43" s="84">
        <f>-IFERROR(VLOOKUP(BI$7,Financiamento!$A:$F,3,0),0)</f>
        <v>-83.84231694162726</v>
      </c>
      <c r="BJ43" s="84">
        <f>-IFERROR(VLOOKUP(BJ$7,Financiamento!$A:$F,3,0),0)</f>
        <v>-82.215318358135079</v>
      </c>
      <c r="BK43" s="84">
        <f>-IFERROR(VLOOKUP(BK$7,Financiamento!$A:$F,3,0),0)</f>
        <v>-80.578815945645573</v>
      </c>
      <c r="BL43" s="84">
        <f>-IFERROR(VLOOKUP(BL$7,Financiamento!$A:$F,3,0),0)</f>
        <v>-78.932754189196075</v>
      </c>
      <c r="BM43" s="84">
        <f>-IFERROR(VLOOKUP(BM$7,Financiamento!$A:$F,3,0),0)</f>
        <v>-77.277077249542941</v>
      </c>
      <c r="BN43" s="84">
        <f>-IFERROR(VLOOKUP(BN$7,Financiamento!$A:$F,3,0),0)</f>
        <v>-75.611728961267318</v>
      </c>
      <c r="BO43" s="84">
        <f>-IFERROR(VLOOKUP(BO$7,Financiamento!$A:$F,3,0),0)</f>
        <v>-73.936652830869775</v>
      </c>
      <c r="BP43" s="84">
        <f>-IFERROR(VLOOKUP(BP$7,Financiamento!$A:$F,3,0),0)</f>
        <v>-72.25179203485402</v>
      </c>
      <c r="BQ43" s="84">
        <f>-IFERROR(VLOOKUP(BQ$7,Financiamento!$A:$F,3,0),0)</f>
        <v>-70.557089417799133</v>
      </c>
      <c r="BR43" s="84">
        <f>-IFERROR(VLOOKUP(BR$7,Financiamento!$A:$F,3,0),0)</f>
        <v>-68.852487490420799</v>
      </c>
      <c r="BS43" s="84">
        <f>-IFERROR(VLOOKUP(BS$7,Financiamento!$A:$F,3,0),0)</f>
        <v>-67.13792842762102</v>
      </c>
      <c r="BT43" s="84">
        <f>-IFERROR(VLOOKUP(BT$7,Financiamento!$A:$F,3,0),0)</f>
        <v>-65.413354066526594</v>
      </c>
      <c r="BU43" s="84">
        <f>-IFERROR(VLOOKUP(BU$7,Financiamento!$A:$F,3,0),0)</f>
        <v>-63.678705904515972</v>
      </c>
      <c r="BV43" s="84">
        <f>-IFERROR(VLOOKUP(BV$7,Financiamento!$A:$F,3,0),0)</f>
        <v>-61.933925097234763</v>
      </c>
      <c r="BW43" s="84">
        <f>-IFERROR(VLOOKUP(BW$7,Financiamento!$A:$F,3,0),0)</f>
        <v>-60.178952456599511</v>
      </c>
      <c r="BX43" s="84">
        <f>-IFERROR(VLOOKUP(BX$7,Financiamento!$A:$F,3,0),0)</f>
        <v>-58.413728448789875</v>
      </c>
      <c r="BY43" s="84">
        <f>-IFERROR(VLOOKUP(BY$7,Financiamento!$A:$F,3,0),0)</f>
        <v>-56.638193192229068</v>
      </c>
      <c r="BZ43" s="84">
        <f>-IFERROR(VLOOKUP(BZ$7,Financiamento!$A:$F,3,0),0)</f>
        <v>-54.852286455552481</v>
      </c>
      <c r="CA43" s="84">
        <f>-IFERROR(VLOOKUP(CA$7,Financiamento!$A:$F,3,0),0)</f>
        <v>-53.055947655564509</v>
      </c>
      <c r="CB43" s="84">
        <f>-IFERROR(VLOOKUP(CB$7,Financiamento!$A:$F,3,0),0)</f>
        <v>-51.249115855183312</v>
      </c>
      <c r="CC43" s="84">
        <f>-IFERROR(VLOOKUP(CC$7,Financiamento!$A:$F,3,0),0)</f>
        <v>-49.431729761373717</v>
      </c>
      <c r="CD43" s="84">
        <f>-IFERROR(VLOOKUP(CD$7,Financiamento!$A:$F,3,0),0)</f>
        <v>-47.603727723067962</v>
      </c>
      <c r="CE43" s="84">
        <f>-IFERROR(VLOOKUP(CE$7,Financiamento!$A:$F,3,0),0)</f>
        <v>-45.765047729074304</v>
      </c>
      <c r="CF43" s="84">
        <f>-IFERROR(VLOOKUP(CF$7,Financiamento!$A:$F,3,0),0)</f>
        <v>-43.915627405973403</v>
      </c>
      <c r="CG43" s="84">
        <f>-IFERROR(VLOOKUP(CG$7,Financiamento!$A:$F,3,0),0)</f>
        <v>-42.055404016002456</v>
      </c>
      <c r="CH43" s="84">
        <f>-IFERROR(VLOOKUP(CH$7,Financiamento!$A:$F,3,0),0)</f>
        <v>-40.184314454926948</v>
      </c>
      <c r="CI43" s="84">
        <f>-IFERROR(VLOOKUP(CI$7,Financiamento!$A:$F,3,0),0)</f>
        <v>-38.302295249899956</v>
      </c>
      <c r="CJ43" s="84">
        <f>-IFERROR(VLOOKUP(CJ$7,Financiamento!$A:$F,3,0),0)</f>
        <v>-36.409282557308963</v>
      </c>
      <c r="CK43" s="84">
        <f>-IFERROR(VLOOKUP(CK$7,Financiamento!$A:$F,3,0),0)</f>
        <v>-34.505212160610114</v>
      </c>
      <c r="CL43" s="84">
        <f>-IFERROR(VLOOKUP(CL$7,Financiamento!$A:$F,3,0),0)</f>
        <v>-32.590019468149798</v>
      </c>
      <c r="CM43" s="84">
        <f>-IFERROR(VLOOKUP(CM$7,Financiamento!$A:$F,3,0),0)</f>
        <v>-30.663639510973489</v>
      </c>
      <c r="CN43" s="84">
        <f>-IFERROR(VLOOKUP(CN$7,Financiamento!$A:$F,3,0),0)</f>
        <v>-28.726006940621829</v>
      </c>
      <c r="CO43" s="84">
        <f>-IFERROR(VLOOKUP(CO$7,Financiamento!$A:$F,3,0),0)</f>
        <v>-26.777056026913812</v>
      </c>
      <c r="CP43" s="84">
        <f>-IFERROR(VLOOKUP(CP$7,Financiamento!$A:$F,3,0),0)</f>
        <v>-24.816720655717017</v>
      </c>
      <c r="CQ43" s="84">
        <f>-IFERROR(VLOOKUP(CQ$7,Financiamento!$A:$F,3,0),0)</f>
        <v>-22.844934326704838</v>
      </c>
      <c r="CR43" s="84">
        <f>-IFERROR(VLOOKUP(CR$7,Financiamento!$A:$F,3,0),0)</f>
        <v>-20.861630151100574</v>
      </c>
      <c r="CS43" s="84">
        <f>-IFERROR(VLOOKUP(CS$7,Financiamento!$A:$F,3,0),0)</f>
        <v>-18.866740849408391</v>
      </c>
      <c r="CT43" s="84">
        <f>-IFERROR(VLOOKUP(CT$7,Financiamento!$A:$F,3,0),0)</f>
        <v>0</v>
      </c>
      <c r="CU43" s="84">
        <f>-IFERROR(VLOOKUP(CU$7,Financiamento!$A:$F,3,0),0)</f>
        <v>0</v>
      </c>
      <c r="CV43" s="84">
        <f>-IFERROR(VLOOKUP(CV$7,Financiamento!$A:$F,3,0),0)</f>
        <v>0</v>
      </c>
      <c r="CW43" s="84">
        <f>-IFERROR(VLOOKUP(CW$7,Financiamento!$A:$F,3,0),0)</f>
        <v>0</v>
      </c>
      <c r="CX43" s="84">
        <f>-IFERROR(VLOOKUP(CX$7,Financiamento!$A:$F,3,0),0)</f>
        <v>0</v>
      </c>
      <c r="CY43" s="84">
        <f>-IFERROR(VLOOKUP(CY$7,Financiamento!$A:$F,3,0),0)</f>
        <v>0</v>
      </c>
      <c r="CZ43" s="84">
        <f>-IFERROR(VLOOKUP(CZ$7,Financiamento!$A:$F,3,0),0)</f>
        <v>0</v>
      </c>
      <c r="DA43" s="84">
        <f>-IFERROR(VLOOKUP(DA$7,Financiamento!$A:$F,3,0),0)</f>
        <v>0</v>
      </c>
      <c r="DB43" s="84">
        <f>-IFERROR(VLOOKUP(DB$7,Financiamento!$A:$F,3,0),0)</f>
        <v>0</v>
      </c>
      <c r="DC43" s="84">
        <f>-IFERROR(VLOOKUP(DC$7,Financiamento!$A:$F,3,0),0)</f>
        <v>0</v>
      </c>
      <c r="DD43" s="84">
        <f>-IFERROR(VLOOKUP(DD$7,Financiamento!$A:$F,3,0),0)</f>
        <v>0</v>
      </c>
      <c r="DE43" s="84">
        <f>-IFERROR(VLOOKUP(DE$7,Financiamento!$A:$F,3,0),0)</f>
        <v>0</v>
      </c>
      <c r="DF43" s="84">
        <f>-IFERROR(VLOOKUP(DF$7,Financiamento!$A:$F,3,0),0)</f>
        <v>0</v>
      </c>
      <c r="DG43" s="84">
        <f>-IFERROR(VLOOKUP(DG$7,Financiamento!$A:$F,3,0),0)</f>
        <v>0</v>
      </c>
      <c r="DH43" s="84">
        <f>-IFERROR(VLOOKUP(DH$7,Financiamento!$A:$F,3,0),0)</f>
        <v>0</v>
      </c>
      <c r="DI43" s="84">
        <f>-IFERROR(VLOOKUP(DI$7,Financiamento!$A:$F,3,0),0)</f>
        <v>0</v>
      </c>
      <c r="DJ43" s="84">
        <f>-IFERROR(VLOOKUP(DJ$7,Financiamento!$A:$F,3,0),0)</f>
        <v>0</v>
      </c>
      <c r="DK43" s="84">
        <f>-IFERROR(VLOOKUP(DK$7,Financiamento!$A:$F,3,0),0)</f>
        <v>0</v>
      </c>
      <c r="DL43" s="84">
        <f>-IFERROR(VLOOKUP(DL$7,Financiamento!$A:$F,3,0),0)</f>
        <v>0</v>
      </c>
      <c r="DM43" s="84">
        <f>-IFERROR(VLOOKUP(DM$7,Financiamento!$A:$F,3,0),0)</f>
        <v>0</v>
      </c>
      <c r="DN43" s="84">
        <f>-IFERROR(VLOOKUP(DN$7,Financiamento!$A:$F,3,0),0)</f>
        <v>0</v>
      </c>
      <c r="DO43" s="84">
        <f>-IFERROR(VLOOKUP(DO$7,Financiamento!$A:$F,3,0),0)</f>
        <v>0</v>
      </c>
      <c r="DP43" s="84">
        <f>-IFERROR(VLOOKUP(DP$7,Financiamento!$A:$F,3,0),0)</f>
        <v>0</v>
      </c>
      <c r="DQ43" s="84">
        <f>-IFERROR(VLOOKUP(DQ$7,Financiamento!$A:$F,3,0),0)</f>
        <v>0</v>
      </c>
      <c r="DR43" s="84">
        <f>-IFERROR(VLOOKUP(DR$7,Financiamento!$A:$F,3,0),0)</f>
        <v>0</v>
      </c>
      <c r="DS43" s="84">
        <f>-IFERROR(VLOOKUP(DS$7,Financiamento!$A:$F,3,0),0)</f>
        <v>0</v>
      </c>
      <c r="DT43" s="84">
        <f>-IFERROR(VLOOKUP(DT$7,Financiamento!$A:$F,3,0),0)</f>
        <v>0</v>
      </c>
      <c r="DU43" s="84">
        <f>-IFERROR(VLOOKUP(DU$7,Financiamento!$A:$F,3,0),0)</f>
        <v>0</v>
      </c>
      <c r="DV43" s="84">
        <f>-IFERROR(VLOOKUP(DV$7,Financiamento!$A:$F,3,0),0)</f>
        <v>0</v>
      </c>
      <c r="DW43" s="84">
        <f>-IFERROR(VLOOKUP(DW$7,Financiamento!$A:$F,3,0),0)</f>
        <v>0</v>
      </c>
      <c r="DX43" s="84">
        <f>-IFERROR(VLOOKUP(DX$7,Financiamento!$A:$F,3,0),0)</f>
        <v>0</v>
      </c>
      <c r="DY43" s="84">
        <f>-IFERROR(VLOOKUP(DY$7,Financiamento!$A:$F,3,0),0)</f>
        <v>0</v>
      </c>
      <c r="DZ43" s="84">
        <f>-IFERROR(VLOOKUP(DZ$7,Financiamento!$A:$F,3,0),0)</f>
        <v>0</v>
      </c>
      <c r="EA43" s="84">
        <f>-IFERROR(VLOOKUP(EA$7,Financiamento!$A:$F,3,0),0)</f>
        <v>0</v>
      </c>
      <c r="EB43" s="84">
        <f>-IFERROR(VLOOKUP(EB$7,Financiamento!$A:$F,3,0),0)</f>
        <v>0</v>
      </c>
      <c r="EC43" s="84">
        <f>-IFERROR(VLOOKUP(EC$7,Financiamento!$A:$F,3,0),0)</f>
        <v>0</v>
      </c>
      <c r="ED43" s="84">
        <f>-IFERROR(VLOOKUP(ED$7,Financiamento!$A:$F,3,0),0)</f>
        <v>0</v>
      </c>
      <c r="EE43" s="84">
        <f>-IFERROR(VLOOKUP(EE$7,Financiamento!$A:$F,3,0),0)</f>
        <v>0</v>
      </c>
      <c r="EF43" s="84">
        <f>-IFERROR(VLOOKUP(EF$7,Financiamento!$A:$F,3,0),0)</f>
        <v>0</v>
      </c>
      <c r="EG43" s="84">
        <f>-IFERROR(VLOOKUP(EG$7,Financiamento!$A:$F,3,0),0)</f>
        <v>0</v>
      </c>
      <c r="EH43" s="84">
        <f>-IFERROR(VLOOKUP(EH$7,Financiamento!$A:$F,3,0),0)</f>
        <v>0</v>
      </c>
      <c r="EI43" s="84">
        <f>-IFERROR(VLOOKUP(EI$7,Financiamento!$A:$F,3,0),0)</f>
        <v>0</v>
      </c>
      <c r="EJ43" s="84">
        <f>-IFERROR(VLOOKUP(EJ$7,Financiamento!$A:$F,3,0),0)</f>
        <v>0</v>
      </c>
      <c r="EK43" s="84">
        <f>-IFERROR(VLOOKUP(EK$7,Financiamento!$A:$F,3,0),0)</f>
        <v>0</v>
      </c>
      <c r="EL43" s="84">
        <f>-IFERROR(VLOOKUP(EL$7,Financiamento!$A:$F,3,0),0)</f>
        <v>0</v>
      </c>
      <c r="EM43" s="84">
        <f>-IFERROR(VLOOKUP(EM$7,Financiamento!$A:$F,3,0),0)</f>
        <v>0</v>
      </c>
      <c r="EN43" s="84">
        <f>-IFERROR(VLOOKUP(EN$7,Financiamento!$A:$F,3,0),0)</f>
        <v>0</v>
      </c>
      <c r="EO43" s="84">
        <f>-IFERROR(VLOOKUP(EO$7,Financiamento!$A:$F,3,0),0)</f>
        <v>0</v>
      </c>
      <c r="EP43" s="84">
        <f>-IFERROR(VLOOKUP(EP$7,Financiamento!$A:$F,3,0),0)</f>
        <v>0</v>
      </c>
      <c r="EQ43" s="84">
        <f>-IFERROR(VLOOKUP(EQ$7,Financiamento!$A:$F,3,0),0)</f>
        <v>0</v>
      </c>
      <c r="ER43" s="84">
        <f>-IFERROR(VLOOKUP(ER$7,Financiamento!$A:$F,3,0),0)</f>
        <v>0</v>
      </c>
      <c r="ES43" s="84">
        <f>-IFERROR(VLOOKUP(ES$7,Financiamento!$A:$F,3,0),0)</f>
        <v>0</v>
      </c>
      <c r="ET43" s="84">
        <f>-IFERROR(VLOOKUP(ET$7,Financiamento!$A:$F,3,0),0)</f>
        <v>0</v>
      </c>
      <c r="EU43" s="84">
        <f>-IFERROR(VLOOKUP(EU$7,Financiamento!$A:$F,3,0),0)</f>
        <v>0</v>
      </c>
      <c r="EV43" s="84">
        <f>-IFERROR(VLOOKUP(EV$7,Financiamento!$A:$F,3,0),0)</f>
        <v>0</v>
      </c>
      <c r="EW43" s="84">
        <f>-IFERROR(VLOOKUP(EW$7,Financiamento!$A:$F,3,0),0)</f>
        <v>0</v>
      </c>
      <c r="EX43" s="84">
        <f>-IFERROR(VLOOKUP(EX$7,Financiamento!$A:$F,3,0),0)</f>
        <v>0</v>
      </c>
      <c r="EY43" s="84">
        <f>-IFERROR(VLOOKUP(EY$7,Financiamento!$A:$F,3,0),0)</f>
        <v>0</v>
      </c>
      <c r="EZ43" s="84">
        <f>-IFERROR(VLOOKUP(EZ$7,Financiamento!$A:$F,3,0),0)</f>
        <v>0</v>
      </c>
      <c r="FA43" s="84">
        <f>-IFERROR(VLOOKUP(FA$7,Financiamento!$A:$F,3,0),0)</f>
        <v>0</v>
      </c>
      <c r="FB43" s="84">
        <f>-IFERROR(VLOOKUP(FB$7,Financiamento!$A:$F,3,0),0)</f>
        <v>0</v>
      </c>
      <c r="FC43" s="84">
        <f>-IFERROR(VLOOKUP(FC$7,Financiamento!$A:$F,3,0),0)</f>
        <v>0</v>
      </c>
      <c r="FD43" s="84">
        <f>-IFERROR(VLOOKUP(FD$7,Financiamento!$A:$F,3,0),0)</f>
        <v>0</v>
      </c>
      <c r="FE43" s="84">
        <f>-IFERROR(VLOOKUP(FE$7,Financiamento!$A:$F,3,0),0)</f>
        <v>0</v>
      </c>
      <c r="FF43" s="84">
        <f>-IFERROR(VLOOKUP(FF$7,Financiamento!$A:$F,3,0),0)</f>
        <v>0</v>
      </c>
      <c r="FG43" s="84">
        <f>-IFERROR(VLOOKUP(FG$7,Financiamento!$A:$F,3,0),0)</f>
        <v>0</v>
      </c>
      <c r="FH43" s="84">
        <f>-IFERROR(VLOOKUP(FH$7,Financiamento!$A:$F,3,0),0)</f>
        <v>0</v>
      </c>
      <c r="FI43" s="84">
        <f>-IFERROR(VLOOKUP(FI$7,Financiamento!$A:$F,3,0),0)</f>
        <v>0</v>
      </c>
      <c r="FJ43" s="84">
        <f>-IFERROR(VLOOKUP(FJ$7,Financiamento!$A:$F,3,0),0)</f>
        <v>0</v>
      </c>
      <c r="FK43" s="84">
        <f>-IFERROR(VLOOKUP(FK$7,Financiamento!$A:$F,3,0),0)</f>
        <v>0</v>
      </c>
      <c r="FL43" s="84">
        <f>-IFERROR(VLOOKUP(FL$7,Financiamento!$A:$F,3,0),0)</f>
        <v>0</v>
      </c>
      <c r="FM43" s="84">
        <f>-IFERROR(VLOOKUP(FM$7,Financiamento!$A:$F,3,0),0)</f>
        <v>0</v>
      </c>
      <c r="FN43" s="84">
        <f>-IFERROR(VLOOKUP(FN$7,Financiamento!$A:$F,3,0),0)</f>
        <v>0</v>
      </c>
      <c r="FO43" s="84">
        <f>-IFERROR(VLOOKUP(FO$7,Financiamento!$A:$F,3,0),0)</f>
        <v>0</v>
      </c>
      <c r="FP43" s="84">
        <f>-IFERROR(VLOOKUP(FP$7,Financiamento!$A:$F,3,0),0)</f>
        <v>0</v>
      </c>
      <c r="FQ43" s="84">
        <f>-IFERROR(VLOOKUP(FQ$7,Financiamento!$A:$F,3,0),0)</f>
        <v>0</v>
      </c>
      <c r="FR43" s="84">
        <f>-IFERROR(VLOOKUP(FR$7,Financiamento!$A:$F,3,0),0)</f>
        <v>0</v>
      </c>
      <c r="FS43" s="84">
        <f>-IFERROR(VLOOKUP(FS$7,Financiamento!$A:$F,3,0),0)</f>
        <v>0</v>
      </c>
      <c r="FT43" s="84">
        <f>-IFERROR(VLOOKUP(FT$7,Financiamento!$A:$F,3,0),0)</f>
        <v>0</v>
      </c>
      <c r="FU43" s="84">
        <f>-IFERROR(VLOOKUP(FU$7,Financiamento!$A:$F,3,0),0)</f>
        <v>0</v>
      </c>
      <c r="FV43" s="84">
        <f>-IFERROR(VLOOKUP(FV$7,Financiamento!$A:$F,3,0),0)</f>
        <v>0</v>
      </c>
      <c r="FW43" s="84">
        <f>-IFERROR(VLOOKUP(FW$7,Financiamento!$A:$F,3,0),0)</f>
        <v>0</v>
      </c>
      <c r="FX43" s="84">
        <f>-IFERROR(VLOOKUP(FX$7,Financiamento!$A:$F,3,0),0)</f>
        <v>0</v>
      </c>
      <c r="FY43" s="84">
        <f>-IFERROR(VLOOKUP(FY$7,Financiamento!$A:$F,3,0),0)</f>
        <v>0</v>
      </c>
      <c r="FZ43" s="84">
        <f>-IFERROR(VLOOKUP(FZ$7,Financiamento!$A:$F,3,0),0)</f>
        <v>0</v>
      </c>
      <c r="GA43" s="84">
        <f>-IFERROR(VLOOKUP(GA$7,Financiamento!$A:$F,3,0),0)</f>
        <v>0</v>
      </c>
      <c r="GB43" s="84">
        <f>-IFERROR(VLOOKUP(GB$7,Financiamento!$A:$F,3,0),0)</f>
        <v>0</v>
      </c>
      <c r="GC43" s="84">
        <f>-IFERROR(VLOOKUP(GC$7,Financiamento!$A:$F,3,0),0)</f>
        <v>0</v>
      </c>
      <c r="GD43" s="84">
        <f>-IFERROR(VLOOKUP(GD$7,Financiamento!$A:$F,3,0),0)</f>
        <v>0</v>
      </c>
      <c r="GE43" s="84">
        <f>-IFERROR(VLOOKUP(GE$7,Financiamento!$A:$F,3,0),0)</f>
        <v>0</v>
      </c>
      <c r="GF43" s="84">
        <f>-IFERROR(VLOOKUP(GF$7,Financiamento!$A:$F,3,0),0)</f>
        <v>0</v>
      </c>
      <c r="GG43" s="84">
        <f>-IFERROR(VLOOKUP(GG$7,Financiamento!$A:$F,3,0),0)</f>
        <v>0</v>
      </c>
      <c r="GH43" s="84">
        <f>-IFERROR(VLOOKUP(GH$7,Financiamento!$A:$F,3,0),0)</f>
        <v>0</v>
      </c>
      <c r="GI43" s="84">
        <f>-IFERROR(VLOOKUP(GI$7,Financiamento!$A:$F,3,0),0)</f>
        <v>0</v>
      </c>
      <c r="GJ43" s="84">
        <f>-IFERROR(VLOOKUP(GJ$7,Financiamento!$A:$F,3,0),0)</f>
        <v>0</v>
      </c>
      <c r="GK43" s="84">
        <f>-IFERROR(VLOOKUP(GK$7,Financiamento!$A:$F,3,0),0)</f>
        <v>0</v>
      </c>
      <c r="GL43" s="84">
        <f>-IFERROR(VLOOKUP(GL$7,Financiamento!$A:$F,3,0),0)</f>
        <v>0</v>
      </c>
      <c r="GM43" s="84">
        <f>-IFERROR(VLOOKUP(GM$7,Financiamento!$A:$F,3,0),0)</f>
        <v>0</v>
      </c>
      <c r="GN43" s="84">
        <f>-IFERROR(VLOOKUP(GN$7,Financiamento!$A:$F,3,0),0)</f>
        <v>0</v>
      </c>
      <c r="GO43" s="84">
        <f>-IFERROR(VLOOKUP(GO$7,Financiamento!$A:$F,3,0),0)</f>
        <v>0</v>
      </c>
      <c r="GP43" s="84">
        <f>-IFERROR(VLOOKUP(GP$7,Financiamento!$A:$F,3,0),0)</f>
        <v>0</v>
      </c>
      <c r="GQ43" s="84">
        <f>-IFERROR(VLOOKUP(GQ$7,Financiamento!$A:$F,3,0),0)</f>
        <v>0</v>
      </c>
      <c r="GR43" s="84">
        <f>-IFERROR(VLOOKUP(GR$7,Financiamento!$A:$F,3,0),0)</f>
        <v>0</v>
      </c>
      <c r="GS43" s="84">
        <f>-IFERROR(VLOOKUP(GS$7,Financiamento!$A:$F,3,0),0)</f>
        <v>0</v>
      </c>
      <c r="GT43" s="84">
        <f>-IFERROR(VLOOKUP(GT$7,Financiamento!$A:$F,3,0),0)</f>
        <v>0</v>
      </c>
      <c r="GU43" s="84">
        <f>-IFERROR(VLOOKUP(GU$7,Financiamento!$A:$F,3,0),0)</f>
        <v>0</v>
      </c>
      <c r="GV43" s="84">
        <f>-IFERROR(VLOOKUP(GV$7,Financiamento!$A:$F,3,0),0)</f>
        <v>0</v>
      </c>
      <c r="GW43" s="84">
        <f>-IFERROR(VLOOKUP(GW$7,Financiamento!$A:$F,3,0),0)</f>
        <v>0</v>
      </c>
      <c r="GX43" s="84">
        <f>-IFERROR(VLOOKUP(GX$7,Financiamento!$A:$F,3,0),0)</f>
        <v>0</v>
      </c>
      <c r="GY43" s="84">
        <f>-IFERROR(VLOOKUP(GY$7,Financiamento!$A:$F,3,0),0)</f>
        <v>0</v>
      </c>
      <c r="GZ43" s="84">
        <f>-IFERROR(VLOOKUP(GZ$7,Financiamento!$A:$F,3,0),0)</f>
        <v>0</v>
      </c>
      <c r="HA43" s="84">
        <f>-IFERROR(VLOOKUP(HA$7,Financiamento!$A:$F,3,0),0)</f>
        <v>0</v>
      </c>
      <c r="HB43" s="84">
        <f>-IFERROR(VLOOKUP(HB$7,Financiamento!$A:$F,3,0),0)</f>
        <v>0</v>
      </c>
      <c r="HC43" s="84">
        <f>-IFERROR(VLOOKUP(HC$7,Financiamento!$A:$F,3,0),0)</f>
        <v>0</v>
      </c>
      <c r="HD43" s="84">
        <f>-IFERROR(VLOOKUP(HD$7,Financiamento!$A:$F,3,0),0)</f>
        <v>0</v>
      </c>
      <c r="HE43" s="84">
        <f>-IFERROR(VLOOKUP(HE$7,Financiamento!$A:$F,3,0),0)</f>
        <v>0</v>
      </c>
      <c r="HF43" s="84">
        <f>-IFERROR(VLOOKUP(HF$7,Financiamento!$A:$F,3,0),0)</f>
        <v>0</v>
      </c>
      <c r="HG43" s="84">
        <f>-IFERROR(VLOOKUP(HG$7,Financiamento!$A:$F,3,0),0)</f>
        <v>0</v>
      </c>
      <c r="HH43" s="84">
        <f>-IFERROR(VLOOKUP(HH$7,Financiamento!$A:$F,3,0),0)</f>
        <v>0</v>
      </c>
      <c r="HI43" s="84">
        <f>-IFERROR(VLOOKUP(HI$7,Financiamento!$A:$F,3,0),0)</f>
        <v>0</v>
      </c>
      <c r="HJ43" s="84">
        <f>-IFERROR(VLOOKUP(HJ$7,Financiamento!$A:$F,3,0),0)</f>
        <v>0</v>
      </c>
      <c r="HK43" s="84">
        <f>-IFERROR(VLOOKUP(HK$7,Financiamento!$A:$F,3,0),0)</f>
        <v>0</v>
      </c>
      <c r="HL43" s="84">
        <f>-IFERROR(VLOOKUP(HL$7,Financiamento!$A:$F,3,0),0)</f>
        <v>0</v>
      </c>
      <c r="HM43" s="84">
        <f>-IFERROR(VLOOKUP(HM$7,Financiamento!$A:$F,3,0),0)</f>
        <v>0</v>
      </c>
      <c r="HN43" s="84">
        <f>-IFERROR(VLOOKUP(HN$7,Financiamento!$A:$F,3,0),0)</f>
        <v>0</v>
      </c>
      <c r="HO43" s="84">
        <f>-IFERROR(VLOOKUP(HO$7,Financiamento!$A:$F,3,0),0)</f>
        <v>0</v>
      </c>
      <c r="HP43" s="84">
        <f>-IFERROR(VLOOKUP(HP$7,Financiamento!$A:$F,3,0),0)</f>
        <v>0</v>
      </c>
      <c r="HQ43" s="84">
        <f>-IFERROR(VLOOKUP(HQ$7,Financiamento!$A:$F,3,0),0)</f>
        <v>0</v>
      </c>
      <c r="HR43" s="84">
        <f>-IFERROR(VLOOKUP(HR$7,Financiamento!$A:$F,3,0),0)</f>
        <v>0</v>
      </c>
      <c r="HS43" s="84">
        <f>-IFERROR(VLOOKUP(HS$7,Financiamento!$A:$F,3,0),0)</f>
        <v>0</v>
      </c>
      <c r="HT43" s="84">
        <f>-IFERROR(VLOOKUP(HT$7,Financiamento!$A:$F,3,0),0)</f>
        <v>0</v>
      </c>
      <c r="HU43" s="84">
        <f>-IFERROR(VLOOKUP(HU$7,Financiamento!$A:$F,3,0),0)</f>
        <v>0</v>
      </c>
      <c r="HV43" s="84">
        <f>-IFERROR(VLOOKUP(HV$7,Financiamento!$A:$F,3,0),0)</f>
        <v>0</v>
      </c>
      <c r="HW43" s="84">
        <f>-IFERROR(VLOOKUP(HW$7,Financiamento!$A:$F,3,0),0)</f>
        <v>0</v>
      </c>
      <c r="HX43" s="84">
        <f>-IFERROR(VLOOKUP(HX$7,Financiamento!$A:$F,3,0),0)</f>
        <v>0</v>
      </c>
      <c r="HY43" s="84">
        <f>-IFERROR(VLOOKUP(HY$7,Financiamento!$A:$F,3,0),0)</f>
        <v>0</v>
      </c>
      <c r="HZ43" s="84">
        <f>-IFERROR(VLOOKUP(HZ$7,Financiamento!$A:$F,3,0),0)</f>
        <v>0</v>
      </c>
      <c r="IA43" s="84">
        <f>-IFERROR(VLOOKUP(IA$7,Financiamento!$A:$F,3,0),0)</f>
        <v>0</v>
      </c>
      <c r="IB43" s="84">
        <f>-IFERROR(VLOOKUP(IB$7,Financiamento!$A:$F,3,0),0)</f>
        <v>0</v>
      </c>
      <c r="IC43" s="84">
        <f>-IFERROR(VLOOKUP(IC$7,Financiamento!$A:$F,3,0),0)</f>
        <v>0</v>
      </c>
      <c r="ID43" s="84">
        <f>-IFERROR(VLOOKUP(ID$7,Financiamento!$A:$F,3,0),0)</f>
        <v>0</v>
      </c>
      <c r="IE43" s="84">
        <f>-IFERROR(VLOOKUP(IE$7,Financiamento!$A:$F,3,0),0)</f>
        <v>0</v>
      </c>
      <c r="IF43" s="84">
        <f>-IFERROR(VLOOKUP(IF$7,Financiamento!$A:$F,3,0),0)</f>
        <v>0</v>
      </c>
      <c r="IG43" s="84">
        <f>-IFERROR(VLOOKUP(IG$7,Financiamento!$A:$F,3,0),0)</f>
        <v>0</v>
      </c>
      <c r="IH43" s="84">
        <f>-IFERROR(VLOOKUP(IH$7,Financiamento!$A:$F,3,0),0)</f>
        <v>0</v>
      </c>
      <c r="II43" s="84">
        <f>-IFERROR(VLOOKUP(II$7,Financiamento!$A:$F,3,0),0)</f>
        <v>0</v>
      </c>
      <c r="IJ43" s="84">
        <f>-IFERROR(VLOOKUP(IJ$7,Financiamento!$A:$F,3,0),0)</f>
        <v>0</v>
      </c>
      <c r="IK43" s="84">
        <f>-IFERROR(VLOOKUP(IK$7,Financiamento!$A:$F,3,0),0)</f>
        <v>0</v>
      </c>
      <c r="IL43" s="84">
        <f>-IFERROR(VLOOKUP(IL$7,Financiamento!$A:$F,3,0),0)</f>
        <v>0</v>
      </c>
      <c r="IM43" s="84">
        <f>-IFERROR(VLOOKUP(IM$7,Financiamento!$A:$F,3,0),0)</f>
        <v>0</v>
      </c>
      <c r="IN43" s="84">
        <f>-IFERROR(VLOOKUP(IN$7,Financiamento!$A:$F,3,0),0)</f>
        <v>0</v>
      </c>
      <c r="IO43" s="84">
        <f>-IFERROR(VLOOKUP(IO$7,Financiamento!$A:$F,3,0),0)</f>
        <v>0</v>
      </c>
      <c r="IP43" s="84">
        <f>-IFERROR(VLOOKUP(IP$7,Financiamento!$A:$F,3,0),0)</f>
        <v>0</v>
      </c>
      <c r="IQ43" s="84">
        <f>-IFERROR(VLOOKUP(IQ$7,Financiamento!$A:$F,3,0),0)</f>
        <v>0</v>
      </c>
      <c r="IR43" s="84">
        <f>-IFERROR(VLOOKUP(IR$7,Financiamento!$A:$F,3,0),0)</f>
        <v>0</v>
      </c>
      <c r="IS43" s="84">
        <f>-IFERROR(VLOOKUP(IS$7,Financiamento!$A:$F,3,0),0)</f>
        <v>0</v>
      </c>
      <c r="IT43" s="84">
        <f>-IFERROR(VLOOKUP(IT$7,Financiamento!$A:$F,3,0),0)</f>
        <v>0</v>
      </c>
      <c r="IU43" s="84">
        <f>-IFERROR(VLOOKUP(IU$7,Financiamento!$A:$F,3,0),0)</f>
        <v>0</v>
      </c>
      <c r="IV43" s="84">
        <f>-IFERROR(VLOOKUP(IV$7,Financiamento!$A:$F,3,0),0)</f>
        <v>0</v>
      </c>
      <c r="IW43" s="84">
        <f>-IFERROR(VLOOKUP(IW$7,Financiamento!$A:$F,3,0),0)</f>
        <v>0</v>
      </c>
      <c r="IX43" s="84">
        <f>-IFERROR(VLOOKUP(IX$7,Financiamento!$A:$F,3,0),0)</f>
        <v>0</v>
      </c>
      <c r="IY43" s="84">
        <f>-IFERROR(VLOOKUP(IY$7,Financiamento!$A:$F,3,0),0)</f>
        <v>0</v>
      </c>
      <c r="IZ43" s="84">
        <f>-IFERROR(VLOOKUP(IZ$7,Financiamento!$A:$F,3,0),0)</f>
        <v>0</v>
      </c>
      <c r="JA43" s="84">
        <f>-IFERROR(VLOOKUP(JA$7,Financiamento!$A:$F,3,0),0)</f>
        <v>0</v>
      </c>
      <c r="JB43" s="84">
        <f>-IFERROR(VLOOKUP(JB$7,Financiamento!$A:$F,3,0),0)</f>
        <v>0</v>
      </c>
      <c r="JC43" s="84">
        <f>-IFERROR(VLOOKUP(JC$7,Financiamento!$A:$F,3,0),0)</f>
        <v>0</v>
      </c>
      <c r="JD43" s="84">
        <f>-IFERROR(VLOOKUP(JD$7,Financiamento!$A:$F,3,0),0)</f>
        <v>0</v>
      </c>
      <c r="JE43" s="84">
        <f>-IFERROR(VLOOKUP(JE$7,Financiamento!$A:$F,3,0),0)</f>
        <v>0</v>
      </c>
      <c r="JF43" s="84">
        <f>-IFERROR(VLOOKUP(JF$7,Financiamento!$A:$F,3,0),0)</f>
        <v>0</v>
      </c>
      <c r="JG43" s="84">
        <f>-IFERROR(VLOOKUP(JG$7,Financiamento!$A:$F,3,0),0)</f>
        <v>0</v>
      </c>
      <c r="JH43" s="84">
        <f>-IFERROR(VLOOKUP(JH$7,Financiamento!$A:$F,3,0),0)</f>
        <v>0</v>
      </c>
      <c r="JI43" s="84">
        <f>-IFERROR(VLOOKUP(JI$7,Financiamento!$A:$F,3,0),0)</f>
        <v>0</v>
      </c>
      <c r="JJ43" s="84">
        <f>-IFERROR(VLOOKUP(JJ$7,Financiamento!$A:$F,3,0),0)</f>
        <v>0</v>
      </c>
      <c r="JK43" s="84">
        <f>-IFERROR(VLOOKUP(JK$7,Financiamento!$A:$F,3,0),0)</f>
        <v>0</v>
      </c>
      <c r="JL43" s="84">
        <f>-IFERROR(VLOOKUP(JL$7,Financiamento!$A:$F,3,0),0)</f>
        <v>0</v>
      </c>
      <c r="JM43" s="84">
        <f>-IFERROR(VLOOKUP(JM$7,Financiamento!$A:$F,3,0),0)</f>
        <v>0</v>
      </c>
      <c r="JN43" s="84">
        <f>-IFERROR(VLOOKUP(JN$7,Financiamento!$A:$F,3,0),0)</f>
        <v>0</v>
      </c>
      <c r="JO43" s="84">
        <f>-IFERROR(VLOOKUP(JO$7,Financiamento!$A:$F,3,0),0)</f>
        <v>0</v>
      </c>
      <c r="JP43" s="84">
        <f>-IFERROR(VLOOKUP(JP$7,Financiamento!$A:$F,3,0),0)</f>
        <v>0</v>
      </c>
      <c r="JQ43" s="84">
        <f>-IFERROR(VLOOKUP(JQ$7,Financiamento!$A:$F,3,0),0)</f>
        <v>0</v>
      </c>
      <c r="JR43" s="84">
        <f>-IFERROR(VLOOKUP(JR$7,Financiamento!$A:$F,3,0),0)</f>
        <v>0</v>
      </c>
      <c r="JS43" s="84">
        <f>-IFERROR(VLOOKUP(JS$7,Financiamento!$A:$F,3,0),0)</f>
        <v>0</v>
      </c>
      <c r="JT43" s="84">
        <f>-IFERROR(VLOOKUP(JT$7,Financiamento!$A:$F,3,0),0)</f>
        <v>0</v>
      </c>
      <c r="JU43" s="84">
        <f>-IFERROR(VLOOKUP(JU$7,Financiamento!$A:$F,3,0),0)</f>
        <v>0</v>
      </c>
      <c r="JV43" s="84">
        <f>-IFERROR(VLOOKUP(JV$7,Financiamento!$A:$F,3,0),0)</f>
        <v>0</v>
      </c>
      <c r="JW43" s="84">
        <f>-IFERROR(VLOOKUP(JW$7,Financiamento!$A:$F,3,0),0)</f>
        <v>0</v>
      </c>
      <c r="JX43" s="84">
        <f>-IFERROR(VLOOKUP(JX$7,Financiamento!$A:$F,3,0),0)</f>
        <v>0</v>
      </c>
      <c r="JY43" s="84">
        <f>-IFERROR(VLOOKUP(JY$7,Financiamento!$A:$F,3,0),0)</f>
        <v>0</v>
      </c>
      <c r="JZ43" s="84">
        <f>-IFERROR(VLOOKUP(JZ$7,Financiamento!$A:$F,3,0),0)</f>
        <v>0</v>
      </c>
      <c r="KA43" s="84">
        <f>-IFERROR(VLOOKUP(KA$7,Financiamento!$A:$F,3,0),0)</f>
        <v>0</v>
      </c>
      <c r="KB43" s="84">
        <f>-IFERROR(VLOOKUP(KB$7,Financiamento!$A:$F,3,0),0)</f>
        <v>0</v>
      </c>
      <c r="KC43" s="84">
        <f>-IFERROR(VLOOKUP(KC$7,Financiamento!$A:$F,3,0),0)</f>
        <v>0</v>
      </c>
      <c r="KD43" s="84">
        <f>-IFERROR(VLOOKUP(KD$7,Financiamento!$A:$F,3,0),0)</f>
        <v>0</v>
      </c>
      <c r="KE43" s="84">
        <f>-IFERROR(VLOOKUP(KE$7,Financiamento!$A:$F,3,0),0)</f>
        <v>0</v>
      </c>
      <c r="KF43" s="84">
        <f>-IFERROR(VLOOKUP(KF$7,Financiamento!$A:$F,3,0),0)</f>
        <v>0</v>
      </c>
      <c r="KG43" s="84">
        <f>-IFERROR(VLOOKUP(KG$7,Financiamento!$A:$F,3,0),0)</f>
        <v>0</v>
      </c>
      <c r="KH43" s="84">
        <f>-IFERROR(VLOOKUP(KH$7,Financiamento!$A:$F,3,0),0)</f>
        <v>0</v>
      </c>
      <c r="KI43" s="84">
        <f>-IFERROR(VLOOKUP(KI$7,Financiamento!$A:$F,3,0),0)</f>
        <v>0</v>
      </c>
      <c r="KJ43" s="84">
        <f>-IFERROR(VLOOKUP(KJ$7,Financiamento!$A:$F,3,0),0)</f>
        <v>0</v>
      </c>
      <c r="KK43" s="84">
        <f>-IFERROR(VLOOKUP(KK$7,Financiamento!$A:$F,3,0),0)</f>
        <v>0</v>
      </c>
      <c r="KL43" s="84">
        <f>-IFERROR(VLOOKUP(KL$7,Financiamento!$A:$F,3,0),0)</f>
        <v>0</v>
      </c>
      <c r="KM43" s="84">
        <f>-IFERROR(VLOOKUP(KM$7,Financiamento!$A:$F,3,0),0)</f>
        <v>0</v>
      </c>
      <c r="KN43" s="84">
        <f>-IFERROR(VLOOKUP(KN$7,Financiamento!$A:$F,3,0),0)</f>
        <v>0</v>
      </c>
      <c r="KO43" s="84">
        <f>-IFERROR(VLOOKUP(KO$7,Financiamento!$A:$F,3,0),0)</f>
        <v>0</v>
      </c>
    </row>
    <row r="44" spans="1:301" ht="13.8" x14ac:dyDescent="0.2">
      <c r="A44" s="28"/>
      <c r="B44" s="78"/>
    </row>
    <row r="45" spans="1:301" s="22" customFormat="1" x14ac:dyDescent="0.2">
      <c r="A45" s="34" t="s">
        <v>243</v>
      </c>
      <c r="B45" s="83">
        <f ca="1">B39-B40+B41</f>
        <v>589.91601694017675</v>
      </c>
      <c r="C45" s="83">
        <f t="shared" ref="C45:BN45" ca="1" si="855">C39-C40+C41</f>
        <v>564.55175748128022</v>
      </c>
      <c r="D45" s="83">
        <f t="shared" ca="1" si="855"/>
        <v>549.80410844219716</v>
      </c>
      <c r="E45" s="83">
        <f t="shared" ca="1" si="855"/>
        <v>535.0417583137388</v>
      </c>
      <c r="F45" s="83">
        <f t="shared" ca="1" si="855"/>
        <v>520.26460776422016</v>
      </c>
      <c r="G45" s="83">
        <f t="shared" ca="1" si="855"/>
        <v>505.4725564518036</v>
      </c>
      <c r="H45" s="83">
        <f t="shared" ca="1" si="855"/>
        <v>490.66550301075506</v>
      </c>
      <c r="I45" s="83">
        <f t="shared" ca="1" si="855"/>
        <v>475.84334503746612</v>
      </c>
      <c r="J45" s="83">
        <f t="shared" ca="1" si="855"/>
        <v>461.00597907623654</v>
      </c>
      <c r="K45" s="83">
        <f t="shared" ca="1" si="855"/>
        <v>446.15330060481239</v>
      </c>
      <c r="L45" s="83">
        <f t="shared" ca="1" si="855"/>
        <v>431.28520401967518</v>
      </c>
      <c r="M45" s="83">
        <f t="shared" ca="1" si="855"/>
        <v>416.40158262107593</v>
      </c>
      <c r="N45" s="83">
        <f t="shared" ca="1" si="855"/>
        <v>406.02015712645596</v>
      </c>
      <c r="O45" s="83">
        <f t="shared" ca="1" si="855"/>
        <v>406.02015712645596</v>
      </c>
      <c r="P45" s="83">
        <f t="shared" ca="1" si="855"/>
        <v>406.02015712645596</v>
      </c>
      <c r="Q45" s="83">
        <f t="shared" ca="1" si="855"/>
        <v>406.02015712645596</v>
      </c>
      <c r="R45" s="83">
        <f t="shared" ca="1" si="855"/>
        <v>406.02015712645596</v>
      </c>
      <c r="S45" s="83">
        <f t="shared" ca="1" si="855"/>
        <v>406.02015712645596</v>
      </c>
      <c r="T45" s="83">
        <f t="shared" ca="1" si="855"/>
        <v>406.02015712645596</v>
      </c>
      <c r="U45" s="83">
        <f t="shared" ca="1" si="855"/>
        <v>406.02015712645596</v>
      </c>
      <c r="V45" s="83">
        <f t="shared" ca="1" si="855"/>
        <v>406.02015712645596</v>
      </c>
      <c r="W45" s="83">
        <f t="shared" ca="1" si="855"/>
        <v>406.02015712645596</v>
      </c>
      <c r="X45" s="83">
        <f t="shared" ca="1" si="855"/>
        <v>406.02015712645596</v>
      </c>
      <c r="Y45" s="83">
        <f t="shared" ca="1" si="855"/>
        <v>406.02015712645596</v>
      </c>
      <c r="Z45" s="83">
        <f t="shared" ca="1" si="855"/>
        <v>406.02015712645596</v>
      </c>
      <c r="AA45" s="83">
        <f t="shared" ca="1" si="855"/>
        <v>407.34711015008497</v>
      </c>
      <c r="AB45" s="83">
        <f t="shared" ca="1" si="855"/>
        <v>408.68181433880534</v>
      </c>
      <c r="AC45" s="83">
        <f t="shared" ca="1" si="855"/>
        <v>410.02431496969859</v>
      </c>
      <c r="AD45" s="83">
        <f t="shared" ca="1" si="855"/>
        <v>411.3746575843245</v>
      </c>
      <c r="AE45" s="83">
        <f t="shared" ca="1" si="855"/>
        <v>412.73288799026591</v>
      </c>
      <c r="AF45" s="83">
        <f t="shared" ca="1" si="855"/>
        <v>414.09905226268273</v>
      </c>
      <c r="AG45" s="83">
        <f t="shared" ca="1" si="855"/>
        <v>415.47319674587476</v>
      </c>
      <c r="AH45" s="83">
        <f t="shared" ca="1" si="855"/>
        <v>416.85536805485413</v>
      </c>
      <c r="AI45" s="83">
        <f t="shared" ca="1" si="855"/>
        <v>418.2456130769263</v>
      </c>
      <c r="AJ45" s="83">
        <f t="shared" ca="1" si="855"/>
        <v>419.64397897328087</v>
      </c>
      <c r="AK45" s="83">
        <f t="shared" ca="1" si="855"/>
        <v>421.05051318059122</v>
      </c>
      <c r="AL45" s="83">
        <f t="shared" ca="1" si="855"/>
        <v>422.46526341262393</v>
      </c>
      <c r="AM45" s="83">
        <f t="shared" ca="1" si="855"/>
        <v>423.88827766185716</v>
      </c>
      <c r="AN45" s="83">
        <f t="shared" ca="1" si="855"/>
        <v>425.31960420110875</v>
      </c>
      <c r="AO45" s="83">
        <f t="shared" ca="1" si="855"/>
        <v>426.75929158517386</v>
      </c>
      <c r="AP45" s="83">
        <f t="shared" ca="1" si="855"/>
        <v>428.20738865247199</v>
      </c>
      <c r="AQ45" s="83">
        <f t="shared" ca="1" si="855"/>
        <v>429.66394452670374</v>
      </c>
      <c r="AR45" s="83">
        <f t="shared" ca="1" si="855"/>
        <v>431.12900861851745</v>
      </c>
      <c r="AS45" s="83">
        <f t="shared" ca="1" si="855"/>
        <v>432.60263062718491</v>
      </c>
      <c r="AT45" s="83">
        <f t="shared" ca="1" si="855"/>
        <v>434.08486054228763</v>
      </c>
      <c r="AU45" s="83">
        <f t="shared" ca="1" si="855"/>
        <v>435.57574864541266</v>
      </c>
      <c r="AV45" s="83">
        <f t="shared" ca="1" si="855"/>
        <v>437.07534551185813</v>
      </c>
      <c r="AW45" s="83">
        <f t="shared" ca="1" si="855"/>
        <v>438.58370201234879</v>
      </c>
      <c r="AX45" s="83">
        <f t="shared" ca="1" si="855"/>
        <v>440.10086931476224</v>
      </c>
      <c r="AY45" s="83">
        <f t="shared" ca="1" si="855"/>
        <v>441.62689888586408</v>
      </c>
      <c r="AZ45" s="83">
        <f t="shared" ca="1" si="855"/>
        <v>443.161842493054</v>
      </c>
      <c r="BA45" s="83">
        <f t="shared" ca="1" si="855"/>
        <v>444.7057522061221</v>
      </c>
      <c r="BB45" s="83">
        <f t="shared" ca="1" si="855"/>
        <v>446.25868039901513</v>
      </c>
      <c r="BC45" s="83">
        <f t="shared" ca="1" si="855"/>
        <v>447.82067975161294</v>
      </c>
      <c r="BD45" s="83">
        <f t="shared" ca="1" si="855"/>
        <v>449.39180325151585</v>
      </c>
      <c r="BE45" s="83">
        <f t="shared" ca="1" si="855"/>
        <v>450.97210419584212</v>
      </c>
      <c r="BF45" s="83">
        <f t="shared" ca="1" si="855"/>
        <v>452.56163619303561</v>
      </c>
      <c r="BG45" s="83">
        <f t="shared" ca="1" si="855"/>
        <v>454.16045316468478</v>
      </c>
      <c r="BH45" s="83">
        <f t="shared" ca="1" si="855"/>
        <v>455.76860934735151</v>
      </c>
      <c r="BI45" s="83">
        <f t="shared" ca="1" si="855"/>
        <v>457.3861592944113</v>
      </c>
      <c r="BJ45" s="83">
        <f t="shared" ca="1" si="855"/>
        <v>459.0131578779035</v>
      </c>
      <c r="BK45" s="83">
        <f t="shared" ca="1" si="855"/>
        <v>460.64966029039294</v>
      </c>
      <c r="BL45" s="83">
        <f t="shared" ca="1" si="855"/>
        <v>462.29572204684246</v>
      </c>
      <c r="BM45" s="83">
        <f t="shared" ca="1" si="855"/>
        <v>463.95139898649563</v>
      </c>
      <c r="BN45" s="83">
        <f t="shared" ca="1" si="855"/>
        <v>465.61674727477123</v>
      </c>
      <c r="BO45" s="83">
        <f t="shared" ref="BO45:DQ45" ca="1" si="856">BO39-BO40+BO41</f>
        <v>467.29182340516877</v>
      </c>
      <c r="BP45" s="83">
        <f t="shared" ca="1" si="856"/>
        <v>468.97668420118453</v>
      </c>
      <c r="BQ45" s="83">
        <f t="shared" ca="1" si="856"/>
        <v>470.6713868182394</v>
      </c>
      <c r="BR45" s="83">
        <f t="shared" ca="1" si="856"/>
        <v>472.37598874561775</v>
      </c>
      <c r="BS45" s="83">
        <f t="shared" ca="1" si="856"/>
        <v>474.09054780841751</v>
      </c>
      <c r="BT45" s="83">
        <f t="shared" ca="1" si="856"/>
        <v>475.81512216951194</v>
      </c>
      <c r="BU45" s="83">
        <f t="shared" ca="1" si="856"/>
        <v>477.54977033152255</v>
      </c>
      <c r="BV45" s="83">
        <f t="shared" ca="1" si="856"/>
        <v>479.2945511388038</v>
      </c>
      <c r="BW45" s="83">
        <f t="shared" ca="1" si="856"/>
        <v>481.04952377943903</v>
      </c>
      <c r="BX45" s="83">
        <f t="shared" ca="1" si="856"/>
        <v>482.81474778724868</v>
      </c>
      <c r="BY45" s="83">
        <f t="shared" ca="1" si="856"/>
        <v>484.59028304380945</v>
      </c>
      <c r="BZ45" s="83">
        <f t="shared" ca="1" si="856"/>
        <v>486.37618978048607</v>
      </c>
      <c r="CA45" s="83">
        <f t="shared" ca="1" si="856"/>
        <v>488.17252858047402</v>
      </c>
      <c r="CB45" s="83">
        <f t="shared" ca="1" si="856"/>
        <v>489.97936038085521</v>
      </c>
      <c r="CC45" s="83">
        <f t="shared" ca="1" si="856"/>
        <v>491.79674647466481</v>
      </c>
      <c r="CD45" s="83">
        <f t="shared" ca="1" si="856"/>
        <v>493.6247485129706</v>
      </c>
      <c r="CE45" s="83">
        <f t="shared" ca="1" si="856"/>
        <v>495.46342850696425</v>
      </c>
      <c r="CF45" s="83">
        <f t="shared" ca="1" si="856"/>
        <v>497.31284883006515</v>
      </c>
      <c r="CG45" s="83">
        <f t="shared" ca="1" si="856"/>
        <v>499.17307222003609</v>
      </c>
      <c r="CH45" s="83">
        <f t="shared" ca="1" si="856"/>
        <v>501.0441617811116</v>
      </c>
      <c r="CI45" s="83">
        <f t="shared" ca="1" si="856"/>
        <v>502.9261809861386</v>
      </c>
      <c r="CJ45" s="83">
        <f t="shared" ca="1" si="856"/>
        <v>504.81919367872956</v>
      </c>
      <c r="CK45" s="83">
        <f t="shared" ca="1" si="856"/>
        <v>506.72326407542846</v>
      </c>
      <c r="CL45" s="83">
        <f t="shared" ca="1" si="856"/>
        <v>508.63845676788873</v>
      </c>
      <c r="CM45" s="83">
        <f t="shared" ca="1" si="856"/>
        <v>510.56483672506505</v>
      </c>
      <c r="CN45" s="83">
        <f t="shared" ca="1" si="856"/>
        <v>512.50246929541674</v>
      </c>
      <c r="CO45" s="83">
        <f t="shared" ca="1" si="856"/>
        <v>514.45142020912476</v>
      </c>
      <c r="CP45" s="83">
        <f t="shared" ca="1" si="856"/>
        <v>516.41175558032148</v>
      </c>
      <c r="CQ45" s="83">
        <f t="shared" ca="1" si="856"/>
        <v>518.38354190933376</v>
      </c>
      <c r="CR45" s="83">
        <f t="shared" ca="1" si="856"/>
        <v>520.36684608493795</v>
      </c>
      <c r="CS45" s="83">
        <f t="shared" ca="1" si="856"/>
        <v>522.36173538663013</v>
      </c>
      <c r="CT45" s="83">
        <f t="shared" ca="1" si="856"/>
        <v>541.22847623603855</v>
      </c>
      <c r="CU45" s="83">
        <f t="shared" ca="1" si="856"/>
        <v>541.22847623603855</v>
      </c>
      <c r="CV45" s="83">
        <f t="shared" ca="1" si="856"/>
        <v>541.22847623603855</v>
      </c>
      <c r="CW45" s="83">
        <f t="shared" ca="1" si="856"/>
        <v>541.22847623603855</v>
      </c>
      <c r="CX45" s="83">
        <f t="shared" ca="1" si="856"/>
        <v>541.22847623603855</v>
      </c>
      <c r="CY45" s="83">
        <f t="shared" ca="1" si="856"/>
        <v>541.22847623603855</v>
      </c>
      <c r="CZ45" s="83">
        <f t="shared" ca="1" si="856"/>
        <v>541.22847623603855</v>
      </c>
      <c r="DA45" s="83">
        <f t="shared" ca="1" si="856"/>
        <v>541.22847623603855</v>
      </c>
      <c r="DB45" s="83">
        <f t="shared" ca="1" si="856"/>
        <v>541.22847623603855</v>
      </c>
      <c r="DC45" s="83">
        <f t="shared" ca="1" si="856"/>
        <v>541.22847623603855</v>
      </c>
      <c r="DD45" s="83">
        <f t="shared" ca="1" si="856"/>
        <v>541.22847623603855</v>
      </c>
      <c r="DE45" s="83">
        <f t="shared" ca="1" si="856"/>
        <v>541.22847623603855</v>
      </c>
      <c r="DF45" s="83">
        <f t="shared" ca="1" si="856"/>
        <v>541.22847623603855</v>
      </c>
      <c r="DG45" s="83">
        <f t="shared" ca="1" si="856"/>
        <v>541.22847623603855</v>
      </c>
      <c r="DH45" s="83">
        <f t="shared" ca="1" si="856"/>
        <v>541.22847623603855</v>
      </c>
      <c r="DI45" s="83">
        <f t="shared" ca="1" si="856"/>
        <v>541.22847623603855</v>
      </c>
      <c r="DJ45" s="83">
        <f t="shared" ca="1" si="856"/>
        <v>541.22847623603855</v>
      </c>
      <c r="DK45" s="83">
        <f t="shared" ca="1" si="856"/>
        <v>541.22847623603855</v>
      </c>
      <c r="DL45" s="83">
        <f t="shared" ca="1" si="856"/>
        <v>541.22847623603855</v>
      </c>
      <c r="DM45" s="83">
        <f t="shared" ca="1" si="856"/>
        <v>541.22847623603855</v>
      </c>
      <c r="DN45" s="83">
        <f t="shared" ca="1" si="856"/>
        <v>541.22847623603855</v>
      </c>
      <c r="DO45" s="83">
        <f t="shared" ca="1" si="856"/>
        <v>541.22847623603855</v>
      </c>
      <c r="DP45" s="83">
        <f t="shared" ca="1" si="856"/>
        <v>541.22847623603855</v>
      </c>
      <c r="DQ45" s="83">
        <f t="shared" ca="1" si="856"/>
        <v>541.22847623603855</v>
      </c>
      <c r="DR45" s="83">
        <f t="shared" ref="DR45:EC45" ca="1" si="857">DR39-DR40+DR41</f>
        <v>541.22847623603855</v>
      </c>
      <c r="DS45" s="83">
        <f t="shared" ca="1" si="857"/>
        <v>541.22847623603855</v>
      </c>
      <c r="DT45" s="83">
        <f t="shared" ca="1" si="857"/>
        <v>541.22847623603855</v>
      </c>
      <c r="DU45" s="83">
        <f t="shared" ca="1" si="857"/>
        <v>541.22847623603855</v>
      </c>
      <c r="DV45" s="83">
        <f t="shared" ca="1" si="857"/>
        <v>541.22847623603855</v>
      </c>
      <c r="DW45" s="83">
        <f t="shared" ca="1" si="857"/>
        <v>541.22847623603855</v>
      </c>
      <c r="DX45" s="83">
        <f t="shared" ca="1" si="857"/>
        <v>541.22847623603855</v>
      </c>
      <c r="DY45" s="83">
        <f t="shared" ca="1" si="857"/>
        <v>541.22847623603855</v>
      </c>
      <c r="DZ45" s="83">
        <f t="shared" ca="1" si="857"/>
        <v>541.22847623603855</v>
      </c>
      <c r="EA45" s="83">
        <f t="shared" ca="1" si="857"/>
        <v>541.22847623603855</v>
      </c>
      <c r="EB45" s="83">
        <f t="shared" ca="1" si="857"/>
        <v>541.22847623603855</v>
      </c>
      <c r="EC45" s="83">
        <f t="shared" ca="1" si="857"/>
        <v>541.22847623603855</v>
      </c>
      <c r="ED45" s="83">
        <f t="shared" ref="ED45:FA45" ca="1" si="858">ED39-ED40+ED41</f>
        <v>541.22847623603855</v>
      </c>
      <c r="EE45" s="83">
        <f t="shared" ca="1" si="858"/>
        <v>541.22847623603855</v>
      </c>
      <c r="EF45" s="83">
        <f t="shared" ca="1" si="858"/>
        <v>541.22847623603855</v>
      </c>
      <c r="EG45" s="83">
        <f t="shared" ca="1" si="858"/>
        <v>541.22847623603855</v>
      </c>
      <c r="EH45" s="83">
        <f t="shared" ca="1" si="858"/>
        <v>541.22847623603855</v>
      </c>
      <c r="EI45" s="83">
        <f t="shared" ca="1" si="858"/>
        <v>541.22847623603855</v>
      </c>
      <c r="EJ45" s="83">
        <f t="shared" ca="1" si="858"/>
        <v>541.22847623603855</v>
      </c>
      <c r="EK45" s="83">
        <f t="shared" ca="1" si="858"/>
        <v>541.22847623603855</v>
      </c>
      <c r="EL45" s="83">
        <f t="shared" ca="1" si="858"/>
        <v>541.22847623603855</v>
      </c>
      <c r="EM45" s="83">
        <f t="shared" ca="1" si="858"/>
        <v>541.22847623603855</v>
      </c>
      <c r="EN45" s="83">
        <f t="shared" ca="1" si="858"/>
        <v>541.22847623603855</v>
      </c>
      <c r="EO45" s="83">
        <f t="shared" ca="1" si="858"/>
        <v>541.22847623603855</v>
      </c>
      <c r="EP45" s="83">
        <f t="shared" ca="1" si="858"/>
        <v>541.22847623603855</v>
      </c>
      <c r="EQ45" s="83">
        <f t="shared" ca="1" si="858"/>
        <v>541.22847623603855</v>
      </c>
      <c r="ER45" s="83">
        <f t="shared" ca="1" si="858"/>
        <v>541.22847623603855</v>
      </c>
      <c r="ES45" s="83">
        <f t="shared" ca="1" si="858"/>
        <v>541.22847623603855</v>
      </c>
      <c r="ET45" s="83">
        <f t="shared" ca="1" si="858"/>
        <v>541.22847623603855</v>
      </c>
      <c r="EU45" s="83">
        <f t="shared" ca="1" si="858"/>
        <v>541.22847623603855</v>
      </c>
      <c r="EV45" s="83">
        <f t="shared" ca="1" si="858"/>
        <v>541.22847623603855</v>
      </c>
      <c r="EW45" s="83">
        <f t="shared" ca="1" si="858"/>
        <v>541.22847623603855</v>
      </c>
      <c r="EX45" s="83">
        <f t="shared" ca="1" si="858"/>
        <v>541.22847623603855</v>
      </c>
      <c r="EY45" s="83">
        <f t="shared" ca="1" si="858"/>
        <v>541.22847623603855</v>
      </c>
      <c r="EZ45" s="83">
        <f t="shared" ca="1" si="858"/>
        <v>541.22847623603855</v>
      </c>
      <c r="FA45" s="83">
        <f t="shared" ca="1" si="858"/>
        <v>541.22847623603855</v>
      </c>
      <c r="FB45" s="83">
        <f t="shared" ref="FB45:HM45" ca="1" si="859">FB39-FB40+FB41</f>
        <v>541.22847623603855</v>
      </c>
      <c r="FC45" s="83">
        <f t="shared" ca="1" si="859"/>
        <v>541.22847623603855</v>
      </c>
      <c r="FD45" s="83">
        <f t="shared" ca="1" si="859"/>
        <v>541.22847623603855</v>
      </c>
      <c r="FE45" s="83">
        <f t="shared" ca="1" si="859"/>
        <v>541.22847623603855</v>
      </c>
      <c r="FF45" s="83">
        <f t="shared" ca="1" si="859"/>
        <v>541.22847623603855</v>
      </c>
      <c r="FG45" s="83">
        <f t="shared" ca="1" si="859"/>
        <v>541.22847623603855</v>
      </c>
      <c r="FH45" s="83">
        <f t="shared" ca="1" si="859"/>
        <v>541.22847623603855</v>
      </c>
      <c r="FI45" s="83">
        <f t="shared" ca="1" si="859"/>
        <v>541.22847623603855</v>
      </c>
      <c r="FJ45" s="83">
        <f t="shared" ca="1" si="859"/>
        <v>541.22847623603855</v>
      </c>
      <c r="FK45" s="83">
        <f t="shared" ca="1" si="859"/>
        <v>541.22847623603855</v>
      </c>
      <c r="FL45" s="83">
        <f t="shared" ca="1" si="859"/>
        <v>541.22847623603855</v>
      </c>
      <c r="FM45" s="83">
        <f t="shared" ca="1" si="859"/>
        <v>541.22847623603855</v>
      </c>
      <c r="FN45" s="83">
        <f t="shared" ca="1" si="859"/>
        <v>541.22847623603855</v>
      </c>
      <c r="FO45" s="83">
        <f t="shared" ca="1" si="859"/>
        <v>541.22847623603855</v>
      </c>
      <c r="FP45" s="83">
        <f t="shared" ca="1" si="859"/>
        <v>541.22847623603855</v>
      </c>
      <c r="FQ45" s="83">
        <f t="shared" ca="1" si="859"/>
        <v>541.22847623603855</v>
      </c>
      <c r="FR45" s="83">
        <f t="shared" ca="1" si="859"/>
        <v>541.22847623603855</v>
      </c>
      <c r="FS45" s="83">
        <f t="shared" ca="1" si="859"/>
        <v>541.22847623603855</v>
      </c>
      <c r="FT45" s="83">
        <f t="shared" ca="1" si="859"/>
        <v>541.22847623603855</v>
      </c>
      <c r="FU45" s="83">
        <f t="shared" ca="1" si="859"/>
        <v>541.22847623603855</v>
      </c>
      <c r="FV45" s="83">
        <f t="shared" ca="1" si="859"/>
        <v>541.22847623603855</v>
      </c>
      <c r="FW45" s="83">
        <f t="shared" ca="1" si="859"/>
        <v>541.22847623603855</v>
      </c>
      <c r="FX45" s="83">
        <f t="shared" ca="1" si="859"/>
        <v>541.22847623603855</v>
      </c>
      <c r="FY45" s="83">
        <f t="shared" ca="1" si="859"/>
        <v>541.22847623603855</v>
      </c>
      <c r="FZ45" s="83">
        <f t="shared" ca="1" si="859"/>
        <v>541.22847623603855</v>
      </c>
      <c r="GA45" s="83">
        <f t="shared" ca="1" si="859"/>
        <v>541.22847623603855</v>
      </c>
      <c r="GB45" s="83">
        <f t="shared" ca="1" si="859"/>
        <v>541.22847623603855</v>
      </c>
      <c r="GC45" s="83">
        <f t="shared" ca="1" si="859"/>
        <v>541.22847623603855</v>
      </c>
      <c r="GD45" s="83">
        <f t="shared" ca="1" si="859"/>
        <v>541.22847623603855</v>
      </c>
      <c r="GE45" s="83">
        <f t="shared" ca="1" si="859"/>
        <v>541.22847623603855</v>
      </c>
      <c r="GF45" s="83">
        <f t="shared" ca="1" si="859"/>
        <v>541.22847623603855</v>
      </c>
      <c r="GG45" s="83">
        <f t="shared" ca="1" si="859"/>
        <v>541.22847623603855</v>
      </c>
      <c r="GH45" s="83">
        <f t="shared" ca="1" si="859"/>
        <v>541.22847623603855</v>
      </c>
      <c r="GI45" s="83">
        <f t="shared" ca="1" si="859"/>
        <v>541.22847623603855</v>
      </c>
      <c r="GJ45" s="83">
        <f t="shared" ca="1" si="859"/>
        <v>541.22847623603855</v>
      </c>
      <c r="GK45" s="83">
        <f t="shared" ca="1" si="859"/>
        <v>541.22847623603855</v>
      </c>
      <c r="GL45" s="83">
        <f t="shared" ca="1" si="859"/>
        <v>541.22847623603855</v>
      </c>
      <c r="GM45" s="83">
        <f t="shared" ca="1" si="859"/>
        <v>541.22847623603855</v>
      </c>
      <c r="GN45" s="83">
        <f t="shared" ca="1" si="859"/>
        <v>541.22847623603855</v>
      </c>
      <c r="GO45" s="83">
        <f t="shared" ca="1" si="859"/>
        <v>541.22847623603855</v>
      </c>
      <c r="GP45" s="83">
        <f t="shared" ca="1" si="859"/>
        <v>541.22847623603855</v>
      </c>
      <c r="GQ45" s="83">
        <f t="shared" ca="1" si="859"/>
        <v>541.22847623603855</v>
      </c>
      <c r="GR45" s="83">
        <f t="shared" ca="1" si="859"/>
        <v>541.22847623603855</v>
      </c>
      <c r="GS45" s="83">
        <f t="shared" ca="1" si="859"/>
        <v>541.22847623603855</v>
      </c>
      <c r="GT45" s="83">
        <f t="shared" ca="1" si="859"/>
        <v>541.22847623603855</v>
      </c>
      <c r="GU45" s="83">
        <f t="shared" ca="1" si="859"/>
        <v>541.22847623603855</v>
      </c>
      <c r="GV45" s="83">
        <f t="shared" ca="1" si="859"/>
        <v>541.22847623603855</v>
      </c>
      <c r="GW45" s="83">
        <f t="shared" ca="1" si="859"/>
        <v>541.22847623603855</v>
      </c>
      <c r="GX45" s="83">
        <f t="shared" ca="1" si="859"/>
        <v>541.22847623603855</v>
      </c>
      <c r="GY45" s="83">
        <f t="shared" ca="1" si="859"/>
        <v>541.22847623603855</v>
      </c>
      <c r="GZ45" s="83">
        <f t="shared" ca="1" si="859"/>
        <v>541.22847623603855</v>
      </c>
      <c r="HA45" s="83">
        <f t="shared" ca="1" si="859"/>
        <v>541.22847623603855</v>
      </c>
      <c r="HB45" s="83">
        <f t="shared" ca="1" si="859"/>
        <v>541.22847623603855</v>
      </c>
      <c r="HC45" s="83">
        <f t="shared" ca="1" si="859"/>
        <v>541.22847623603855</v>
      </c>
      <c r="HD45" s="83">
        <f t="shared" ca="1" si="859"/>
        <v>541.22847623603855</v>
      </c>
      <c r="HE45" s="83">
        <f t="shared" ca="1" si="859"/>
        <v>541.22847623603855</v>
      </c>
      <c r="HF45" s="83">
        <f t="shared" ca="1" si="859"/>
        <v>541.22847623603855</v>
      </c>
      <c r="HG45" s="83">
        <f t="shared" ca="1" si="859"/>
        <v>541.22847623603855</v>
      </c>
      <c r="HH45" s="83">
        <f t="shared" ca="1" si="859"/>
        <v>541.22847623603855</v>
      </c>
      <c r="HI45" s="83">
        <f t="shared" ca="1" si="859"/>
        <v>541.22847623603855</v>
      </c>
      <c r="HJ45" s="83">
        <f t="shared" ca="1" si="859"/>
        <v>541.22847623603855</v>
      </c>
      <c r="HK45" s="83">
        <f t="shared" ca="1" si="859"/>
        <v>541.22847623603855</v>
      </c>
      <c r="HL45" s="83">
        <f t="shared" ca="1" si="859"/>
        <v>541.22847623603855</v>
      </c>
      <c r="HM45" s="83">
        <f t="shared" ca="1" si="859"/>
        <v>541.22847623603855</v>
      </c>
      <c r="HN45" s="83">
        <f t="shared" ref="HN45:JY45" ca="1" si="860">HN39-HN40+HN41</f>
        <v>541.22847623603855</v>
      </c>
      <c r="HO45" s="83">
        <f t="shared" ca="1" si="860"/>
        <v>541.22847623603855</v>
      </c>
      <c r="HP45" s="83">
        <f t="shared" ca="1" si="860"/>
        <v>541.22847623603855</v>
      </c>
      <c r="HQ45" s="83">
        <f t="shared" ca="1" si="860"/>
        <v>541.22847623603855</v>
      </c>
      <c r="HR45" s="83">
        <f t="shared" ca="1" si="860"/>
        <v>541.22847623603855</v>
      </c>
      <c r="HS45" s="83">
        <f t="shared" ca="1" si="860"/>
        <v>541.22847623603855</v>
      </c>
      <c r="HT45" s="83">
        <f t="shared" ca="1" si="860"/>
        <v>541.22847623603855</v>
      </c>
      <c r="HU45" s="83">
        <f t="shared" ca="1" si="860"/>
        <v>541.22847623603855</v>
      </c>
      <c r="HV45" s="83">
        <f t="shared" ca="1" si="860"/>
        <v>541.22847623603855</v>
      </c>
      <c r="HW45" s="83">
        <f t="shared" ca="1" si="860"/>
        <v>541.22847623603855</v>
      </c>
      <c r="HX45" s="83">
        <f t="shared" ca="1" si="860"/>
        <v>541.22847623603855</v>
      </c>
      <c r="HY45" s="83">
        <f t="shared" ca="1" si="860"/>
        <v>541.22847623603855</v>
      </c>
      <c r="HZ45" s="83">
        <f t="shared" ca="1" si="860"/>
        <v>541.22847623603855</v>
      </c>
      <c r="IA45" s="83">
        <f t="shared" ca="1" si="860"/>
        <v>541.22847623603855</v>
      </c>
      <c r="IB45" s="83">
        <f t="shared" ca="1" si="860"/>
        <v>541.22847623603855</v>
      </c>
      <c r="IC45" s="83">
        <f t="shared" ca="1" si="860"/>
        <v>541.22847623603855</v>
      </c>
      <c r="ID45" s="83">
        <f t="shared" ca="1" si="860"/>
        <v>541.22847623603855</v>
      </c>
      <c r="IE45" s="83">
        <f t="shared" ca="1" si="860"/>
        <v>541.22847623603855</v>
      </c>
      <c r="IF45" s="83">
        <f t="shared" ca="1" si="860"/>
        <v>541.22847623603855</v>
      </c>
      <c r="IG45" s="83">
        <f t="shared" ca="1" si="860"/>
        <v>541.22847623603855</v>
      </c>
      <c r="IH45" s="83">
        <f t="shared" ca="1" si="860"/>
        <v>541.22847623603855</v>
      </c>
      <c r="II45" s="83">
        <f t="shared" ca="1" si="860"/>
        <v>541.22847623603855</v>
      </c>
      <c r="IJ45" s="83">
        <f t="shared" ca="1" si="860"/>
        <v>541.22847623603855</v>
      </c>
      <c r="IK45" s="83">
        <f t="shared" ca="1" si="860"/>
        <v>541.22847623603855</v>
      </c>
      <c r="IL45" s="83">
        <f t="shared" ca="1" si="860"/>
        <v>541.22847623603855</v>
      </c>
      <c r="IM45" s="83">
        <f t="shared" ca="1" si="860"/>
        <v>541.22847623603855</v>
      </c>
      <c r="IN45" s="83">
        <f t="shared" ca="1" si="860"/>
        <v>541.22847623603855</v>
      </c>
      <c r="IO45" s="83">
        <f t="shared" ca="1" si="860"/>
        <v>541.22847623603855</v>
      </c>
      <c r="IP45" s="83">
        <f t="shared" ca="1" si="860"/>
        <v>541.22847623603855</v>
      </c>
      <c r="IQ45" s="83">
        <f t="shared" ca="1" si="860"/>
        <v>541.22847623603855</v>
      </c>
      <c r="IR45" s="83">
        <f t="shared" ca="1" si="860"/>
        <v>541.22847623603855</v>
      </c>
      <c r="IS45" s="83">
        <f t="shared" ca="1" si="860"/>
        <v>541.22847623603855</v>
      </c>
      <c r="IT45" s="83">
        <f t="shared" ca="1" si="860"/>
        <v>541.22847623603855</v>
      </c>
      <c r="IU45" s="83">
        <f t="shared" ca="1" si="860"/>
        <v>541.22847623603855</v>
      </c>
      <c r="IV45" s="83">
        <f t="shared" ca="1" si="860"/>
        <v>541.22847623603855</v>
      </c>
      <c r="IW45" s="83">
        <f t="shared" ca="1" si="860"/>
        <v>541.22847623603855</v>
      </c>
      <c r="IX45" s="83">
        <f t="shared" ca="1" si="860"/>
        <v>541.22847623603855</v>
      </c>
      <c r="IY45" s="83">
        <f t="shared" ca="1" si="860"/>
        <v>541.22847623603855</v>
      </c>
      <c r="IZ45" s="83">
        <f t="shared" ca="1" si="860"/>
        <v>541.22847623603855</v>
      </c>
      <c r="JA45" s="83">
        <f t="shared" ca="1" si="860"/>
        <v>541.22847623603855</v>
      </c>
      <c r="JB45" s="83">
        <f t="shared" ca="1" si="860"/>
        <v>541.22847623603855</v>
      </c>
      <c r="JC45" s="83">
        <f t="shared" ca="1" si="860"/>
        <v>541.22847623603855</v>
      </c>
      <c r="JD45" s="83">
        <f t="shared" ca="1" si="860"/>
        <v>541.22847623603855</v>
      </c>
      <c r="JE45" s="83">
        <f t="shared" ca="1" si="860"/>
        <v>541.22847623603855</v>
      </c>
      <c r="JF45" s="83">
        <f t="shared" ca="1" si="860"/>
        <v>541.22847623603855</v>
      </c>
      <c r="JG45" s="83">
        <f t="shared" ca="1" si="860"/>
        <v>541.22847623603855</v>
      </c>
      <c r="JH45" s="83">
        <f t="shared" ca="1" si="860"/>
        <v>541.22847623603855</v>
      </c>
      <c r="JI45" s="83">
        <f t="shared" ca="1" si="860"/>
        <v>541.22847623603855</v>
      </c>
      <c r="JJ45" s="83">
        <f t="shared" ca="1" si="860"/>
        <v>541.22847623603855</v>
      </c>
      <c r="JK45" s="83">
        <f t="shared" ca="1" si="860"/>
        <v>541.22847623603855</v>
      </c>
      <c r="JL45" s="83">
        <f t="shared" ca="1" si="860"/>
        <v>541.22847623603855</v>
      </c>
      <c r="JM45" s="83">
        <f t="shared" ca="1" si="860"/>
        <v>541.22847623603855</v>
      </c>
      <c r="JN45" s="83">
        <f t="shared" ca="1" si="860"/>
        <v>541.22847623603855</v>
      </c>
      <c r="JO45" s="83">
        <f t="shared" ca="1" si="860"/>
        <v>541.22847623603855</v>
      </c>
      <c r="JP45" s="83">
        <f t="shared" ca="1" si="860"/>
        <v>541.22847623603855</v>
      </c>
      <c r="JQ45" s="83">
        <f t="shared" ca="1" si="860"/>
        <v>541.22847623603855</v>
      </c>
      <c r="JR45" s="83">
        <f t="shared" ca="1" si="860"/>
        <v>541.22847623603855</v>
      </c>
      <c r="JS45" s="83">
        <f t="shared" ca="1" si="860"/>
        <v>541.22847623603855</v>
      </c>
      <c r="JT45" s="83">
        <f t="shared" ca="1" si="860"/>
        <v>541.22847623603855</v>
      </c>
      <c r="JU45" s="83">
        <f t="shared" ca="1" si="860"/>
        <v>541.22847623603855</v>
      </c>
      <c r="JV45" s="83">
        <f t="shared" ca="1" si="860"/>
        <v>541.22847623603855</v>
      </c>
      <c r="JW45" s="83">
        <f t="shared" ca="1" si="860"/>
        <v>541.22847623603855</v>
      </c>
      <c r="JX45" s="83">
        <f t="shared" ca="1" si="860"/>
        <v>541.22847623603855</v>
      </c>
      <c r="JY45" s="83">
        <f t="shared" ca="1" si="860"/>
        <v>541.22847623603855</v>
      </c>
      <c r="JZ45" s="83">
        <f t="shared" ref="JZ45:KO45" ca="1" si="861">JZ39-JZ40+JZ41</f>
        <v>541.22847623603855</v>
      </c>
      <c r="KA45" s="83">
        <f t="shared" ca="1" si="861"/>
        <v>541.22847623603855</v>
      </c>
      <c r="KB45" s="83">
        <f t="shared" ca="1" si="861"/>
        <v>541.22847623603855</v>
      </c>
      <c r="KC45" s="83">
        <f t="shared" ca="1" si="861"/>
        <v>541.22847623603855</v>
      </c>
      <c r="KD45" s="83">
        <f t="shared" ca="1" si="861"/>
        <v>541.22847623603855</v>
      </c>
      <c r="KE45" s="83">
        <f t="shared" ca="1" si="861"/>
        <v>541.22847623603855</v>
      </c>
      <c r="KF45" s="83">
        <f t="shared" ca="1" si="861"/>
        <v>541.22847623603855</v>
      </c>
      <c r="KG45" s="83">
        <f t="shared" ca="1" si="861"/>
        <v>541.22847623603855</v>
      </c>
      <c r="KH45" s="83">
        <f t="shared" ca="1" si="861"/>
        <v>541.22847623603855</v>
      </c>
      <c r="KI45" s="83">
        <f t="shared" ca="1" si="861"/>
        <v>541.22847623603855</v>
      </c>
      <c r="KJ45" s="83">
        <f t="shared" ca="1" si="861"/>
        <v>541.22847623603855</v>
      </c>
      <c r="KK45" s="83">
        <f t="shared" ca="1" si="861"/>
        <v>541.22847623603855</v>
      </c>
      <c r="KL45" s="83">
        <f t="shared" ca="1" si="861"/>
        <v>541.22847623603855</v>
      </c>
      <c r="KM45" s="83">
        <f t="shared" ca="1" si="861"/>
        <v>541.22847623603855</v>
      </c>
      <c r="KN45" s="83">
        <f t="shared" ca="1" si="861"/>
        <v>541.22847623603855</v>
      </c>
      <c r="KO45" s="83">
        <f t="shared" ca="1" si="861"/>
        <v>541.22847623603855</v>
      </c>
    </row>
    <row r="46" spans="1:301" ht="13.8" x14ac:dyDescent="0.2">
      <c r="A46" s="28"/>
      <c r="B46" s="78"/>
    </row>
    <row r="47" spans="1:301" s="22" customFormat="1" x14ac:dyDescent="0.2">
      <c r="A47" s="34" t="s">
        <v>244</v>
      </c>
      <c r="B47" s="83">
        <f t="shared" ref="B47:BM47" ca="1" si="862">B49+B50</f>
        <v>198.57144575966009</v>
      </c>
      <c r="C47" s="83">
        <f t="shared" ca="1" si="862"/>
        <v>189.94759754363528</v>
      </c>
      <c r="D47" s="83">
        <f t="shared" ca="1" si="862"/>
        <v>184.93339687034702</v>
      </c>
      <c r="E47" s="83">
        <f t="shared" ca="1" si="862"/>
        <v>179.9141978266712</v>
      </c>
      <c r="F47" s="83">
        <f t="shared" ca="1" si="862"/>
        <v>174.88996663983485</v>
      </c>
      <c r="G47" s="83">
        <f t="shared" ca="1" si="862"/>
        <v>169.86066919361321</v>
      </c>
      <c r="H47" s="83">
        <f t="shared" ca="1" si="862"/>
        <v>164.82627102365672</v>
      </c>
      <c r="I47" s="83">
        <f t="shared" ca="1" si="862"/>
        <v>159.78673731273847</v>
      </c>
      <c r="J47" s="83">
        <f t="shared" ca="1" si="862"/>
        <v>154.74203288592042</v>
      </c>
      <c r="K47" s="83">
        <f t="shared" ca="1" si="862"/>
        <v>149.69212220563622</v>
      </c>
      <c r="L47" s="83">
        <f t="shared" ca="1" si="862"/>
        <v>144.63696936668956</v>
      </c>
      <c r="M47" s="83">
        <f t="shared" ca="1" si="862"/>
        <v>139.57653809116582</v>
      </c>
      <c r="N47" s="83">
        <f t="shared" ca="1" si="862"/>
        <v>136.04685342299501</v>
      </c>
      <c r="O47" s="83">
        <f t="shared" ca="1" si="862"/>
        <v>136.04685342299501</v>
      </c>
      <c r="P47" s="83">
        <f t="shared" ca="1" si="862"/>
        <v>136.04685342299501</v>
      </c>
      <c r="Q47" s="83">
        <f t="shared" ca="1" si="862"/>
        <v>136.04685342299501</v>
      </c>
      <c r="R47" s="83">
        <f t="shared" ca="1" si="862"/>
        <v>136.04685342299501</v>
      </c>
      <c r="S47" s="83">
        <f t="shared" ca="1" si="862"/>
        <v>136.04685342299501</v>
      </c>
      <c r="T47" s="83">
        <f t="shared" ca="1" si="862"/>
        <v>136.04685342299501</v>
      </c>
      <c r="U47" s="83">
        <f t="shared" ca="1" si="862"/>
        <v>136.04685342299501</v>
      </c>
      <c r="V47" s="83">
        <f t="shared" ca="1" si="862"/>
        <v>136.04685342299501</v>
      </c>
      <c r="W47" s="83">
        <f t="shared" ca="1" si="862"/>
        <v>136.04685342299501</v>
      </c>
      <c r="X47" s="83">
        <f t="shared" ca="1" si="862"/>
        <v>136.04685342299501</v>
      </c>
      <c r="Y47" s="83">
        <f t="shared" ca="1" si="862"/>
        <v>136.04685342299501</v>
      </c>
      <c r="Z47" s="83">
        <f t="shared" ca="1" si="862"/>
        <v>136.04685342299501</v>
      </c>
      <c r="AA47" s="83">
        <f t="shared" ca="1" si="862"/>
        <v>136.49801745102889</v>
      </c>
      <c r="AB47" s="83">
        <f t="shared" ca="1" si="862"/>
        <v>136.9518168751938</v>
      </c>
      <c r="AC47" s="83">
        <f t="shared" ca="1" si="862"/>
        <v>137.40826708969752</v>
      </c>
      <c r="AD47" s="83">
        <f t="shared" ca="1" si="862"/>
        <v>137.86738357867034</v>
      </c>
      <c r="AE47" s="83">
        <f t="shared" ca="1" si="862"/>
        <v>138.3291819166904</v>
      </c>
      <c r="AF47" s="83">
        <f t="shared" ca="1" si="862"/>
        <v>138.79367776931213</v>
      </c>
      <c r="AG47" s="83">
        <f t="shared" ca="1" si="862"/>
        <v>139.26088689359742</v>
      </c>
      <c r="AH47" s="83">
        <f t="shared" ca="1" si="862"/>
        <v>139.7308251386504</v>
      </c>
      <c r="AI47" s="83">
        <f t="shared" ca="1" si="862"/>
        <v>140.20350844615496</v>
      </c>
      <c r="AJ47" s="83">
        <f t="shared" ca="1" si="862"/>
        <v>140.67895285091549</v>
      </c>
      <c r="AK47" s="83">
        <f t="shared" ca="1" si="862"/>
        <v>141.157174481401</v>
      </c>
      <c r="AL47" s="83">
        <f t="shared" ca="1" si="862"/>
        <v>141.63818956029212</v>
      </c>
      <c r="AM47" s="83">
        <f t="shared" ca="1" si="862"/>
        <v>142.12201440503145</v>
      </c>
      <c r="AN47" s="83">
        <f t="shared" ca="1" si="862"/>
        <v>142.60866542837698</v>
      </c>
      <c r="AO47" s="83">
        <f t="shared" ca="1" si="862"/>
        <v>143.09815913895912</v>
      </c>
      <c r="AP47" s="83">
        <f t="shared" ca="1" si="862"/>
        <v>143.59051214184046</v>
      </c>
      <c r="AQ47" s="83">
        <f t="shared" ca="1" si="862"/>
        <v>144.08574113907929</v>
      </c>
      <c r="AR47" s="83">
        <f t="shared" ca="1" si="862"/>
        <v>144.58386293029594</v>
      </c>
      <c r="AS47" s="83">
        <f t="shared" ca="1" si="862"/>
        <v>145.08489441324286</v>
      </c>
      <c r="AT47" s="83">
        <f t="shared" ca="1" si="862"/>
        <v>145.58885258437778</v>
      </c>
      <c r="AU47" s="83">
        <f t="shared" ca="1" si="862"/>
        <v>146.09575453944029</v>
      </c>
      <c r="AV47" s="83">
        <f t="shared" ca="1" si="862"/>
        <v>146.60561747403176</v>
      </c>
      <c r="AW47" s="83">
        <f t="shared" ca="1" si="862"/>
        <v>147.11845868419857</v>
      </c>
      <c r="AX47" s="83">
        <f t="shared" ca="1" si="862"/>
        <v>147.63429556701917</v>
      </c>
      <c r="AY47" s="83">
        <f t="shared" ca="1" si="862"/>
        <v>148.1531456211938</v>
      </c>
      <c r="AZ47" s="83">
        <f t="shared" ca="1" si="862"/>
        <v>148.67502644763834</v>
      </c>
      <c r="BA47" s="83">
        <f t="shared" ca="1" si="862"/>
        <v>149.1999557500815</v>
      </c>
      <c r="BB47" s="83">
        <f t="shared" ca="1" si="862"/>
        <v>149.72795133566515</v>
      </c>
      <c r="BC47" s="83">
        <f t="shared" ca="1" si="862"/>
        <v>150.2590311155484</v>
      </c>
      <c r="BD47" s="83">
        <f t="shared" ca="1" si="862"/>
        <v>150.79321310551541</v>
      </c>
      <c r="BE47" s="83">
        <f t="shared" ca="1" si="862"/>
        <v>151.33051542658632</v>
      </c>
      <c r="BF47" s="83">
        <f t="shared" ca="1" si="862"/>
        <v>151.87095630563209</v>
      </c>
      <c r="BG47" s="83">
        <f t="shared" ca="1" si="862"/>
        <v>152.41455407599284</v>
      </c>
      <c r="BH47" s="83">
        <f t="shared" ca="1" si="862"/>
        <v>152.96132717809951</v>
      </c>
      <c r="BI47" s="83">
        <f t="shared" ca="1" si="862"/>
        <v>153.51129416009985</v>
      </c>
      <c r="BJ47" s="83">
        <f t="shared" ca="1" si="862"/>
        <v>154.06447367848719</v>
      </c>
      <c r="BK47" s="83">
        <f t="shared" ca="1" si="862"/>
        <v>154.6208844987336</v>
      </c>
      <c r="BL47" s="83">
        <f t="shared" ca="1" si="862"/>
        <v>155.18054549592642</v>
      </c>
      <c r="BM47" s="83">
        <f t="shared" ca="1" si="862"/>
        <v>155.74347565540853</v>
      </c>
      <c r="BN47" s="83">
        <f t="shared" ref="BN47:DQ47" ca="1" si="863">BN49+BN50</f>
        <v>156.30969407342221</v>
      </c>
      <c r="BO47" s="83">
        <f t="shared" ca="1" si="863"/>
        <v>156.87921995775739</v>
      </c>
      <c r="BP47" s="83">
        <f t="shared" ca="1" si="863"/>
        <v>157.45207262840273</v>
      </c>
      <c r="BQ47" s="83">
        <f t="shared" ca="1" si="863"/>
        <v>158.02827151820139</v>
      </c>
      <c r="BR47" s="83">
        <f t="shared" ca="1" si="863"/>
        <v>158.60783617351004</v>
      </c>
      <c r="BS47" s="83">
        <f t="shared" ca="1" si="863"/>
        <v>159.19078625486196</v>
      </c>
      <c r="BT47" s="83">
        <f t="shared" ca="1" si="863"/>
        <v>159.77714153763407</v>
      </c>
      <c r="BU47" s="83">
        <f t="shared" ca="1" si="863"/>
        <v>160.36692191271766</v>
      </c>
      <c r="BV47" s="83">
        <f t="shared" ca="1" si="863"/>
        <v>160.96014738719327</v>
      </c>
      <c r="BW47" s="83">
        <f t="shared" ca="1" si="863"/>
        <v>161.55683808500928</v>
      </c>
      <c r="BX47" s="83">
        <f t="shared" ca="1" si="863"/>
        <v>162.15701424766456</v>
      </c>
      <c r="BY47" s="83">
        <f t="shared" ca="1" si="863"/>
        <v>162.76069623489522</v>
      </c>
      <c r="BZ47" s="83">
        <f t="shared" ca="1" si="863"/>
        <v>163.36790452536525</v>
      </c>
      <c r="CA47" s="83">
        <f t="shared" ca="1" si="863"/>
        <v>163.97865971736115</v>
      </c>
      <c r="CB47" s="83">
        <f t="shared" ca="1" si="863"/>
        <v>164.59298252949077</v>
      </c>
      <c r="CC47" s="83">
        <f t="shared" ca="1" si="863"/>
        <v>165.21089380138602</v>
      </c>
      <c r="CD47" s="83">
        <f t="shared" ca="1" si="863"/>
        <v>165.83241449440999</v>
      </c>
      <c r="CE47" s="83">
        <f t="shared" ca="1" si="863"/>
        <v>166.45756569236784</v>
      </c>
      <c r="CF47" s="83">
        <f t="shared" ca="1" si="863"/>
        <v>167.08636860222214</v>
      </c>
      <c r="CG47" s="83">
        <f t="shared" ca="1" si="863"/>
        <v>167.71884455481228</v>
      </c>
      <c r="CH47" s="83">
        <f t="shared" ca="1" si="863"/>
        <v>168.35501500557794</v>
      </c>
      <c r="CI47" s="83">
        <f t="shared" ca="1" si="863"/>
        <v>168.99490153528714</v>
      </c>
      <c r="CJ47" s="83">
        <f t="shared" ca="1" si="863"/>
        <v>169.63852585076805</v>
      </c>
      <c r="CK47" s="83">
        <f t="shared" ca="1" si="863"/>
        <v>170.28590978564569</v>
      </c>
      <c r="CL47" s="83">
        <f t="shared" ca="1" si="863"/>
        <v>170.93707530108219</v>
      </c>
      <c r="CM47" s="83">
        <f t="shared" ca="1" si="863"/>
        <v>171.59204448652213</v>
      </c>
      <c r="CN47" s="83">
        <f t="shared" ca="1" si="863"/>
        <v>172.2508395604417</v>
      </c>
      <c r="CO47" s="83">
        <f t="shared" ca="1" si="863"/>
        <v>172.91348287110242</v>
      </c>
      <c r="CP47" s="83">
        <f t="shared" ca="1" si="863"/>
        <v>173.57999689730929</v>
      </c>
      <c r="CQ47" s="83">
        <f t="shared" ca="1" si="863"/>
        <v>174.25040424917347</v>
      </c>
      <c r="CR47" s="83">
        <f t="shared" ca="1" si="863"/>
        <v>174.92472766887892</v>
      </c>
      <c r="CS47" s="83">
        <f t="shared" ca="1" si="863"/>
        <v>175.60299003145423</v>
      </c>
      <c r="CT47" s="83">
        <f t="shared" ca="1" si="863"/>
        <v>182.0176819202531</v>
      </c>
      <c r="CU47" s="83">
        <f t="shared" ca="1" si="863"/>
        <v>182.0176819202531</v>
      </c>
      <c r="CV47" s="83">
        <f t="shared" ca="1" si="863"/>
        <v>182.0176819202531</v>
      </c>
      <c r="CW47" s="83">
        <f t="shared" ca="1" si="863"/>
        <v>182.0176819202531</v>
      </c>
      <c r="CX47" s="83">
        <f t="shared" ca="1" si="863"/>
        <v>182.0176819202531</v>
      </c>
      <c r="CY47" s="83">
        <f t="shared" ca="1" si="863"/>
        <v>182.0176819202531</v>
      </c>
      <c r="CZ47" s="83">
        <f t="shared" ca="1" si="863"/>
        <v>182.0176819202531</v>
      </c>
      <c r="DA47" s="83">
        <f t="shared" ca="1" si="863"/>
        <v>182.0176819202531</v>
      </c>
      <c r="DB47" s="83">
        <f t="shared" ca="1" si="863"/>
        <v>182.0176819202531</v>
      </c>
      <c r="DC47" s="83">
        <f t="shared" ca="1" si="863"/>
        <v>182.0176819202531</v>
      </c>
      <c r="DD47" s="83">
        <f t="shared" ca="1" si="863"/>
        <v>182.0176819202531</v>
      </c>
      <c r="DE47" s="83">
        <f t="shared" ca="1" si="863"/>
        <v>182.0176819202531</v>
      </c>
      <c r="DF47" s="83">
        <f t="shared" ca="1" si="863"/>
        <v>182.0176819202531</v>
      </c>
      <c r="DG47" s="83">
        <f t="shared" ca="1" si="863"/>
        <v>182.0176819202531</v>
      </c>
      <c r="DH47" s="83">
        <f t="shared" ca="1" si="863"/>
        <v>182.0176819202531</v>
      </c>
      <c r="DI47" s="83">
        <f t="shared" ca="1" si="863"/>
        <v>182.0176819202531</v>
      </c>
      <c r="DJ47" s="83">
        <f t="shared" ca="1" si="863"/>
        <v>182.0176819202531</v>
      </c>
      <c r="DK47" s="83">
        <f t="shared" ca="1" si="863"/>
        <v>182.0176819202531</v>
      </c>
      <c r="DL47" s="83">
        <f t="shared" ca="1" si="863"/>
        <v>182.0176819202531</v>
      </c>
      <c r="DM47" s="83">
        <f t="shared" ca="1" si="863"/>
        <v>182.0176819202531</v>
      </c>
      <c r="DN47" s="83">
        <f t="shared" ca="1" si="863"/>
        <v>182.0176819202531</v>
      </c>
      <c r="DO47" s="83">
        <f t="shared" ca="1" si="863"/>
        <v>182.0176819202531</v>
      </c>
      <c r="DP47" s="83">
        <f t="shared" ca="1" si="863"/>
        <v>182.0176819202531</v>
      </c>
      <c r="DQ47" s="83">
        <f t="shared" ca="1" si="863"/>
        <v>182.0176819202531</v>
      </c>
      <c r="DR47" s="83">
        <f t="shared" ref="DR47:EC47" ca="1" si="864">DR49+DR50</f>
        <v>182.0176819202531</v>
      </c>
      <c r="DS47" s="83">
        <f t="shared" ca="1" si="864"/>
        <v>182.0176819202531</v>
      </c>
      <c r="DT47" s="83">
        <f t="shared" ca="1" si="864"/>
        <v>182.0176819202531</v>
      </c>
      <c r="DU47" s="83">
        <f t="shared" ca="1" si="864"/>
        <v>182.0176819202531</v>
      </c>
      <c r="DV47" s="83">
        <f t="shared" ca="1" si="864"/>
        <v>182.0176819202531</v>
      </c>
      <c r="DW47" s="83">
        <f t="shared" ca="1" si="864"/>
        <v>182.0176819202531</v>
      </c>
      <c r="DX47" s="83">
        <f t="shared" ca="1" si="864"/>
        <v>182.0176819202531</v>
      </c>
      <c r="DY47" s="83">
        <f t="shared" ca="1" si="864"/>
        <v>182.0176819202531</v>
      </c>
      <c r="DZ47" s="83">
        <f t="shared" ca="1" si="864"/>
        <v>182.0176819202531</v>
      </c>
      <c r="EA47" s="83">
        <f t="shared" ca="1" si="864"/>
        <v>182.0176819202531</v>
      </c>
      <c r="EB47" s="83">
        <f t="shared" ca="1" si="864"/>
        <v>182.0176819202531</v>
      </c>
      <c r="EC47" s="83">
        <f t="shared" ca="1" si="864"/>
        <v>182.0176819202531</v>
      </c>
      <c r="ED47" s="83">
        <f t="shared" ref="ED47:FA47" ca="1" si="865">ED49+ED50</f>
        <v>182.0176819202531</v>
      </c>
      <c r="EE47" s="83">
        <f t="shared" ca="1" si="865"/>
        <v>182.0176819202531</v>
      </c>
      <c r="EF47" s="83">
        <f t="shared" ca="1" si="865"/>
        <v>182.0176819202531</v>
      </c>
      <c r="EG47" s="83">
        <f t="shared" ca="1" si="865"/>
        <v>182.0176819202531</v>
      </c>
      <c r="EH47" s="83">
        <f t="shared" ca="1" si="865"/>
        <v>182.0176819202531</v>
      </c>
      <c r="EI47" s="83">
        <f t="shared" ca="1" si="865"/>
        <v>182.0176819202531</v>
      </c>
      <c r="EJ47" s="83">
        <f t="shared" ca="1" si="865"/>
        <v>182.0176819202531</v>
      </c>
      <c r="EK47" s="83">
        <f t="shared" ca="1" si="865"/>
        <v>182.0176819202531</v>
      </c>
      <c r="EL47" s="83">
        <f t="shared" ca="1" si="865"/>
        <v>182.0176819202531</v>
      </c>
      <c r="EM47" s="83">
        <f t="shared" ca="1" si="865"/>
        <v>182.0176819202531</v>
      </c>
      <c r="EN47" s="83">
        <f t="shared" ca="1" si="865"/>
        <v>182.0176819202531</v>
      </c>
      <c r="EO47" s="83">
        <f t="shared" ca="1" si="865"/>
        <v>182.0176819202531</v>
      </c>
      <c r="EP47" s="83">
        <f t="shared" ca="1" si="865"/>
        <v>182.0176819202531</v>
      </c>
      <c r="EQ47" s="83">
        <f t="shared" ca="1" si="865"/>
        <v>182.0176819202531</v>
      </c>
      <c r="ER47" s="83">
        <f t="shared" ca="1" si="865"/>
        <v>182.0176819202531</v>
      </c>
      <c r="ES47" s="83">
        <f t="shared" ca="1" si="865"/>
        <v>182.0176819202531</v>
      </c>
      <c r="ET47" s="83">
        <f t="shared" ca="1" si="865"/>
        <v>182.0176819202531</v>
      </c>
      <c r="EU47" s="83">
        <f t="shared" ca="1" si="865"/>
        <v>182.0176819202531</v>
      </c>
      <c r="EV47" s="83">
        <f t="shared" ca="1" si="865"/>
        <v>182.0176819202531</v>
      </c>
      <c r="EW47" s="83">
        <f t="shared" ca="1" si="865"/>
        <v>182.0176819202531</v>
      </c>
      <c r="EX47" s="83">
        <f t="shared" ca="1" si="865"/>
        <v>182.0176819202531</v>
      </c>
      <c r="EY47" s="83">
        <f t="shared" ca="1" si="865"/>
        <v>182.0176819202531</v>
      </c>
      <c r="EZ47" s="83">
        <f t="shared" ca="1" si="865"/>
        <v>182.0176819202531</v>
      </c>
      <c r="FA47" s="83">
        <f t="shared" ca="1" si="865"/>
        <v>182.0176819202531</v>
      </c>
      <c r="FB47" s="83">
        <f t="shared" ref="FB47:HM47" ca="1" si="866">FB49+FB50</f>
        <v>182.0176819202531</v>
      </c>
      <c r="FC47" s="83">
        <f t="shared" ca="1" si="866"/>
        <v>182.0176819202531</v>
      </c>
      <c r="FD47" s="83">
        <f t="shared" ca="1" si="866"/>
        <v>182.0176819202531</v>
      </c>
      <c r="FE47" s="83">
        <f t="shared" ca="1" si="866"/>
        <v>182.0176819202531</v>
      </c>
      <c r="FF47" s="83">
        <f t="shared" ca="1" si="866"/>
        <v>182.0176819202531</v>
      </c>
      <c r="FG47" s="83">
        <f t="shared" ca="1" si="866"/>
        <v>182.0176819202531</v>
      </c>
      <c r="FH47" s="83">
        <f t="shared" ca="1" si="866"/>
        <v>182.0176819202531</v>
      </c>
      <c r="FI47" s="83">
        <f t="shared" ca="1" si="866"/>
        <v>182.0176819202531</v>
      </c>
      <c r="FJ47" s="83">
        <f t="shared" ca="1" si="866"/>
        <v>182.0176819202531</v>
      </c>
      <c r="FK47" s="83">
        <f t="shared" ca="1" si="866"/>
        <v>182.0176819202531</v>
      </c>
      <c r="FL47" s="83">
        <f t="shared" ca="1" si="866"/>
        <v>182.0176819202531</v>
      </c>
      <c r="FM47" s="83">
        <f t="shared" ca="1" si="866"/>
        <v>182.0176819202531</v>
      </c>
      <c r="FN47" s="83">
        <f t="shared" ca="1" si="866"/>
        <v>182.0176819202531</v>
      </c>
      <c r="FO47" s="83">
        <f t="shared" ca="1" si="866"/>
        <v>182.0176819202531</v>
      </c>
      <c r="FP47" s="83">
        <f t="shared" ca="1" si="866"/>
        <v>182.0176819202531</v>
      </c>
      <c r="FQ47" s="83">
        <f t="shared" ca="1" si="866"/>
        <v>182.0176819202531</v>
      </c>
      <c r="FR47" s="83">
        <f t="shared" ca="1" si="866"/>
        <v>182.0176819202531</v>
      </c>
      <c r="FS47" s="83">
        <f t="shared" ca="1" si="866"/>
        <v>182.0176819202531</v>
      </c>
      <c r="FT47" s="83">
        <f t="shared" ca="1" si="866"/>
        <v>182.0176819202531</v>
      </c>
      <c r="FU47" s="83">
        <f t="shared" ca="1" si="866"/>
        <v>182.0176819202531</v>
      </c>
      <c r="FV47" s="83">
        <f t="shared" ca="1" si="866"/>
        <v>182.0176819202531</v>
      </c>
      <c r="FW47" s="83">
        <f t="shared" ca="1" si="866"/>
        <v>182.0176819202531</v>
      </c>
      <c r="FX47" s="83">
        <f t="shared" ca="1" si="866"/>
        <v>182.0176819202531</v>
      </c>
      <c r="FY47" s="83">
        <f t="shared" ca="1" si="866"/>
        <v>182.0176819202531</v>
      </c>
      <c r="FZ47" s="83">
        <f t="shared" ca="1" si="866"/>
        <v>182.0176819202531</v>
      </c>
      <c r="GA47" s="83">
        <f t="shared" ca="1" si="866"/>
        <v>182.0176819202531</v>
      </c>
      <c r="GB47" s="83">
        <f t="shared" ca="1" si="866"/>
        <v>182.0176819202531</v>
      </c>
      <c r="GC47" s="83">
        <f t="shared" ca="1" si="866"/>
        <v>182.0176819202531</v>
      </c>
      <c r="GD47" s="83">
        <f t="shared" ca="1" si="866"/>
        <v>182.0176819202531</v>
      </c>
      <c r="GE47" s="83">
        <f t="shared" ca="1" si="866"/>
        <v>182.0176819202531</v>
      </c>
      <c r="GF47" s="83">
        <f t="shared" ca="1" si="866"/>
        <v>182.0176819202531</v>
      </c>
      <c r="GG47" s="83">
        <f t="shared" ca="1" si="866"/>
        <v>182.0176819202531</v>
      </c>
      <c r="GH47" s="83">
        <f t="shared" ca="1" si="866"/>
        <v>182.0176819202531</v>
      </c>
      <c r="GI47" s="83">
        <f t="shared" ca="1" si="866"/>
        <v>182.0176819202531</v>
      </c>
      <c r="GJ47" s="83">
        <f t="shared" ca="1" si="866"/>
        <v>182.0176819202531</v>
      </c>
      <c r="GK47" s="83">
        <f t="shared" ca="1" si="866"/>
        <v>182.0176819202531</v>
      </c>
      <c r="GL47" s="83">
        <f t="shared" ca="1" si="866"/>
        <v>182.0176819202531</v>
      </c>
      <c r="GM47" s="83">
        <f t="shared" ca="1" si="866"/>
        <v>182.0176819202531</v>
      </c>
      <c r="GN47" s="83">
        <f t="shared" ca="1" si="866"/>
        <v>182.0176819202531</v>
      </c>
      <c r="GO47" s="83">
        <f t="shared" ca="1" si="866"/>
        <v>182.0176819202531</v>
      </c>
      <c r="GP47" s="83">
        <f t="shared" ca="1" si="866"/>
        <v>182.0176819202531</v>
      </c>
      <c r="GQ47" s="83">
        <f t="shared" ca="1" si="866"/>
        <v>182.0176819202531</v>
      </c>
      <c r="GR47" s="83">
        <f t="shared" ca="1" si="866"/>
        <v>182.0176819202531</v>
      </c>
      <c r="GS47" s="83">
        <f t="shared" ca="1" si="866"/>
        <v>182.0176819202531</v>
      </c>
      <c r="GT47" s="83">
        <f t="shared" ca="1" si="866"/>
        <v>182.0176819202531</v>
      </c>
      <c r="GU47" s="83">
        <f t="shared" ca="1" si="866"/>
        <v>182.0176819202531</v>
      </c>
      <c r="GV47" s="83">
        <f t="shared" ca="1" si="866"/>
        <v>182.0176819202531</v>
      </c>
      <c r="GW47" s="83">
        <f t="shared" ca="1" si="866"/>
        <v>182.0176819202531</v>
      </c>
      <c r="GX47" s="83">
        <f t="shared" ca="1" si="866"/>
        <v>182.0176819202531</v>
      </c>
      <c r="GY47" s="83">
        <f t="shared" ca="1" si="866"/>
        <v>182.0176819202531</v>
      </c>
      <c r="GZ47" s="83">
        <f t="shared" ca="1" si="866"/>
        <v>182.0176819202531</v>
      </c>
      <c r="HA47" s="83">
        <f t="shared" ca="1" si="866"/>
        <v>182.0176819202531</v>
      </c>
      <c r="HB47" s="83">
        <f t="shared" ca="1" si="866"/>
        <v>182.0176819202531</v>
      </c>
      <c r="HC47" s="83">
        <f t="shared" ca="1" si="866"/>
        <v>182.0176819202531</v>
      </c>
      <c r="HD47" s="83">
        <f t="shared" ca="1" si="866"/>
        <v>182.0176819202531</v>
      </c>
      <c r="HE47" s="83">
        <f t="shared" ca="1" si="866"/>
        <v>182.0176819202531</v>
      </c>
      <c r="HF47" s="83">
        <f t="shared" ca="1" si="866"/>
        <v>182.0176819202531</v>
      </c>
      <c r="HG47" s="83">
        <f t="shared" ca="1" si="866"/>
        <v>182.0176819202531</v>
      </c>
      <c r="HH47" s="83">
        <f t="shared" ca="1" si="866"/>
        <v>182.0176819202531</v>
      </c>
      <c r="HI47" s="83">
        <f t="shared" ca="1" si="866"/>
        <v>182.0176819202531</v>
      </c>
      <c r="HJ47" s="83">
        <f t="shared" ca="1" si="866"/>
        <v>182.0176819202531</v>
      </c>
      <c r="HK47" s="83">
        <f t="shared" ca="1" si="866"/>
        <v>182.0176819202531</v>
      </c>
      <c r="HL47" s="83">
        <f t="shared" ca="1" si="866"/>
        <v>182.0176819202531</v>
      </c>
      <c r="HM47" s="83">
        <f t="shared" ca="1" si="866"/>
        <v>182.0176819202531</v>
      </c>
      <c r="HN47" s="83">
        <f t="shared" ref="HN47:JY47" ca="1" si="867">HN49+HN50</f>
        <v>182.0176819202531</v>
      </c>
      <c r="HO47" s="83">
        <f t="shared" ca="1" si="867"/>
        <v>182.0176819202531</v>
      </c>
      <c r="HP47" s="83">
        <f t="shared" ca="1" si="867"/>
        <v>182.0176819202531</v>
      </c>
      <c r="HQ47" s="83">
        <f t="shared" ca="1" si="867"/>
        <v>182.0176819202531</v>
      </c>
      <c r="HR47" s="83">
        <f t="shared" ca="1" si="867"/>
        <v>182.0176819202531</v>
      </c>
      <c r="HS47" s="83">
        <f t="shared" ca="1" si="867"/>
        <v>182.0176819202531</v>
      </c>
      <c r="HT47" s="83">
        <f t="shared" ca="1" si="867"/>
        <v>182.0176819202531</v>
      </c>
      <c r="HU47" s="83">
        <f t="shared" ca="1" si="867"/>
        <v>182.0176819202531</v>
      </c>
      <c r="HV47" s="83">
        <f t="shared" ca="1" si="867"/>
        <v>182.0176819202531</v>
      </c>
      <c r="HW47" s="83">
        <f t="shared" ca="1" si="867"/>
        <v>182.0176819202531</v>
      </c>
      <c r="HX47" s="83">
        <f t="shared" ca="1" si="867"/>
        <v>182.0176819202531</v>
      </c>
      <c r="HY47" s="83">
        <f t="shared" ca="1" si="867"/>
        <v>182.0176819202531</v>
      </c>
      <c r="HZ47" s="83">
        <f t="shared" ca="1" si="867"/>
        <v>182.0176819202531</v>
      </c>
      <c r="IA47" s="83">
        <f t="shared" ca="1" si="867"/>
        <v>182.0176819202531</v>
      </c>
      <c r="IB47" s="83">
        <f t="shared" ca="1" si="867"/>
        <v>182.0176819202531</v>
      </c>
      <c r="IC47" s="83">
        <f t="shared" ca="1" si="867"/>
        <v>182.0176819202531</v>
      </c>
      <c r="ID47" s="83">
        <f t="shared" ca="1" si="867"/>
        <v>182.0176819202531</v>
      </c>
      <c r="IE47" s="83">
        <f t="shared" ca="1" si="867"/>
        <v>182.0176819202531</v>
      </c>
      <c r="IF47" s="83">
        <f t="shared" ca="1" si="867"/>
        <v>182.0176819202531</v>
      </c>
      <c r="IG47" s="83">
        <f t="shared" ca="1" si="867"/>
        <v>182.0176819202531</v>
      </c>
      <c r="IH47" s="83">
        <f t="shared" ca="1" si="867"/>
        <v>182.0176819202531</v>
      </c>
      <c r="II47" s="83">
        <f t="shared" ca="1" si="867"/>
        <v>182.0176819202531</v>
      </c>
      <c r="IJ47" s="83">
        <f t="shared" ca="1" si="867"/>
        <v>182.0176819202531</v>
      </c>
      <c r="IK47" s="83">
        <f t="shared" ca="1" si="867"/>
        <v>182.0176819202531</v>
      </c>
      <c r="IL47" s="83">
        <f t="shared" ca="1" si="867"/>
        <v>182.0176819202531</v>
      </c>
      <c r="IM47" s="83">
        <f t="shared" ca="1" si="867"/>
        <v>182.0176819202531</v>
      </c>
      <c r="IN47" s="83">
        <f t="shared" ca="1" si="867"/>
        <v>182.0176819202531</v>
      </c>
      <c r="IO47" s="83">
        <f t="shared" ca="1" si="867"/>
        <v>182.0176819202531</v>
      </c>
      <c r="IP47" s="83">
        <f t="shared" ca="1" si="867"/>
        <v>182.0176819202531</v>
      </c>
      <c r="IQ47" s="83">
        <f t="shared" ca="1" si="867"/>
        <v>182.0176819202531</v>
      </c>
      <c r="IR47" s="83">
        <f t="shared" ca="1" si="867"/>
        <v>182.0176819202531</v>
      </c>
      <c r="IS47" s="83">
        <f t="shared" ca="1" si="867"/>
        <v>182.0176819202531</v>
      </c>
      <c r="IT47" s="83">
        <f t="shared" ca="1" si="867"/>
        <v>182.0176819202531</v>
      </c>
      <c r="IU47" s="83">
        <f t="shared" ca="1" si="867"/>
        <v>182.0176819202531</v>
      </c>
      <c r="IV47" s="83">
        <f t="shared" ca="1" si="867"/>
        <v>182.0176819202531</v>
      </c>
      <c r="IW47" s="83">
        <f t="shared" ca="1" si="867"/>
        <v>182.0176819202531</v>
      </c>
      <c r="IX47" s="83">
        <f t="shared" ca="1" si="867"/>
        <v>182.0176819202531</v>
      </c>
      <c r="IY47" s="83">
        <f t="shared" ca="1" si="867"/>
        <v>182.0176819202531</v>
      </c>
      <c r="IZ47" s="83">
        <f t="shared" ca="1" si="867"/>
        <v>182.0176819202531</v>
      </c>
      <c r="JA47" s="83">
        <f t="shared" ca="1" si="867"/>
        <v>182.0176819202531</v>
      </c>
      <c r="JB47" s="83">
        <f t="shared" ca="1" si="867"/>
        <v>182.0176819202531</v>
      </c>
      <c r="JC47" s="83">
        <f t="shared" ca="1" si="867"/>
        <v>182.0176819202531</v>
      </c>
      <c r="JD47" s="83">
        <f t="shared" ca="1" si="867"/>
        <v>182.0176819202531</v>
      </c>
      <c r="JE47" s="83">
        <f t="shared" ca="1" si="867"/>
        <v>182.0176819202531</v>
      </c>
      <c r="JF47" s="83">
        <f t="shared" ca="1" si="867"/>
        <v>182.0176819202531</v>
      </c>
      <c r="JG47" s="83">
        <f t="shared" ca="1" si="867"/>
        <v>182.0176819202531</v>
      </c>
      <c r="JH47" s="83">
        <f t="shared" ca="1" si="867"/>
        <v>182.0176819202531</v>
      </c>
      <c r="JI47" s="83">
        <f t="shared" ca="1" si="867"/>
        <v>182.0176819202531</v>
      </c>
      <c r="JJ47" s="83">
        <f t="shared" ca="1" si="867"/>
        <v>182.0176819202531</v>
      </c>
      <c r="JK47" s="83">
        <f t="shared" ca="1" si="867"/>
        <v>182.0176819202531</v>
      </c>
      <c r="JL47" s="83">
        <f t="shared" ca="1" si="867"/>
        <v>182.0176819202531</v>
      </c>
      <c r="JM47" s="83">
        <f t="shared" ca="1" si="867"/>
        <v>182.0176819202531</v>
      </c>
      <c r="JN47" s="83">
        <f t="shared" ca="1" si="867"/>
        <v>182.0176819202531</v>
      </c>
      <c r="JO47" s="83">
        <f t="shared" ca="1" si="867"/>
        <v>182.0176819202531</v>
      </c>
      <c r="JP47" s="83">
        <f t="shared" ca="1" si="867"/>
        <v>182.0176819202531</v>
      </c>
      <c r="JQ47" s="83">
        <f t="shared" ca="1" si="867"/>
        <v>182.0176819202531</v>
      </c>
      <c r="JR47" s="83">
        <f t="shared" ca="1" si="867"/>
        <v>182.0176819202531</v>
      </c>
      <c r="JS47" s="83">
        <f t="shared" ca="1" si="867"/>
        <v>182.0176819202531</v>
      </c>
      <c r="JT47" s="83">
        <f t="shared" ca="1" si="867"/>
        <v>182.0176819202531</v>
      </c>
      <c r="JU47" s="83">
        <f t="shared" ca="1" si="867"/>
        <v>182.0176819202531</v>
      </c>
      <c r="JV47" s="83">
        <f t="shared" ca="1" si="867"/>
        <v>182.0176819202531</v>
      </c>
      <c r="JW47" s="83">
        <f t="shared" ca="1" si="867"/>
        <v>182.0176819202531</v>
      </c>
      <c r="JX47" s="83">
        <f t="shared" ca="1" si="867"/>
        <v>182.0176819202531</v>
      </c>
      <c r="JY47" s="83">
        <f t="shared" ca="1" si="867"/>
        <v>182.0176819202531</v>
      </c>
      <c r="JZ47" s="83">
        <f t="shared" ref="JZ47:KO47" ca="1" si="868">JZ49+JZ50</f>
        <v>182.0176819202531</v>
      </c>
      <c r="KA47" s="83">
        <f t="shared" ca="1" si="868"/>
        <v>182.0176819202531</v>
      </c>
      <c r="KB47" s="83">
        <f t="shared" ca="1" si="868"/>
        <v>182.0176819202531</v>
      </c>
      <c r="KC47" s="83">
        <f t="shared" ca="1" si="868"/>
        <v>182.0176819202531</v>
      </c>
      <c r="KD47" s="83">
        <f t="shared" ca="1" si="868"/>
        <v>182.0176819202531</v>
      </c>
      <c r="KE47" s="83">
        <f t="shared" ca="1" si="868"/>
        <v>182.0176819202531</v>
      </c>
      <c r="KF47" s="83">
        <f t="shared" ca="1" si="868"/>
        <v>182.0176819202531</v>
      </c>
      <c r="KG47" s="83">
        <f t="shared" ca="1" si="868"/>
        <v>182.0176819202531</v>
      </c>
      <c r="KH47" s="83">
        <f t="shared" ca="1" si="868"/>
        <v>182.0176819202531</v>
      </c>
      <c r="KI47" s="83">
        <f t="shared" ca="1" si="868"/>
        <v>182.0176819202531</v>
      </c>
      <c r="KJ47" s="83">
        <f t="shared" ca="1" si="868"/>
        <v>182.0176819202531</v>
      </c>
      <c r="KK47" s="83">
        <f t="shared" ca="1" si="868"/>
        <v>182.0176819202531</v>
      </c>
      <c r="KL47" s="83">
        <f t="shared" ca="1" si="868"/>
        <v>182.0176819202531</v>
      </c>
      <c r="KM47" s="83">
        <f t="shared" ca="1" si="868"/>
        <v>182.0176819202531</v>
      </c>
      <c r="KN47" s="83">
        <f t="shared" ca="1" si="868"/>
        <v>182.0176819202531</v>
      </c>
      <c r="KO47" s="83">
        <f t="shared" ca="1" si="868"/>
        <v>182.0176819202531</v>
      </c>
    </row>
    <row r="48" spans="1:301" x14ac:dyDescent="0.2">
      <c r="A48" s="29" t="s">
        <v>245</v>
      </c>
      <c r="B48" s="77">
        <f t="shared" ref="B48:BM48" ca="1" si="869">IF(B45&lt;=0,0,B45)</f>
        <v>589.91601694017675</v>
      </c>
      <c r="C48" s="77">
        <f t="shared" ca="1" si="869"/>
        <v>564.55175748128022</v>
      </c>
      <c r="D48" s="77">
        <f t="shared" ca="1" si="869"/>
        <v>549.80410844219716</v>
      </c>
      <c r="E48" s="77">
        <f t="shared" ca="1" si="869"/>
        <v>535.0417583137388</v>
      </c>
      <c r="F48" s="77">
        <f t="shared" ca="1" si="869"/>
        <v>520.26460776422016</v>
      </c>
      <c r="G48" s="77">
        <f t="shared" ca="1" si="869"/>
        <v>505.4725564518036</v>
      </c>
      <c r="H48" s="77">
        <f t="shared" ca="1" si="869"/>
        <v>490.66550301075506</v>
      </c>
      <c r="I48" s="77">
        <f t="shared" ca="1" si="869"/>
        <v>475.84334503746612</v>
      </c>
      <c r="J48" s="77">
        <f t="shared" ca="1" si="869"/>
        <v>461.00597907623654</v>
      </c>
      <c r="K48" s="77">
        <f t="shared" ca="1" si="869"/>
        <v>446.15330060481239</v>
      </c>
      <c r="L48" s="77">
        <f t="shared" ca="1" si="869"/>
        <v>431.28520401967518</v>
      </c>
      <c r="M48" s="77">
        <f t="shared" ca="1" si="869"/>
        <v>416.40158262107593</v>
      </c>
      <c r="N48" s="77">
        <f t="shared" ca="1" si="869"/>
        <v>406.02015712645596</v>
      </c>
      <c r="O48" s="77">
        <f t="shared" ca="1" si="869"/>
        <v>406.02015712645596</v>
      </c>
      <c r="P48" s="77">
        <f t="shared" ca="1" si="869"/>
        <v>406.02015712645596</v>
      </c>
      <c r="Q48" s="77">
        <f t="shared" ca="1" si="869"/>
        <v>406.02015712645596</v>
      </c>
      <c r="R48" s="77">
        <f t="shared" ca="1" si="869"/>
        <v>406.02015712645596</v>
      </c>
      <c r="S48" s="77">
        <f t="shared" ca="1" si="869"/>
        <v>406.02015712645596</v>
      </c>
      <c r="T48" s="77">
        <f t="shared" ca="1" si="869"/>
        <v>406.02015712645596</v>
      </c>
      <c r="U48" s="77">
        <f t="shared" ca="1" si="869"/>
        <v>406.02015712645596</v>
      </c>
      <c r="V48" s="77">
        <f t="shared" ca="1" si="869"/>
        <v>406.02015712645596</v>
      </c>
      <c r="W48" s="77">
        <f t="shared" ca="1" si="869"/>
        <v>406.02015712645596</v>
      </c>
      <c r="X48" s="77">
        <f t="shared" ca="1" si="869"/>
        <v>406.02015712645596</v>
      </c>
      <c r="Y48" s="77">
        <f t="shared" ca="1" si="869"/>
        <v>406.02015712645596</v>
      </c>
      <c r="Z48" s="77">
        <f t="shared" ca="1" si="869"/>
        <v>406.02015712645596</v>
      </c>
      <c r="AA48" s="77">
        <f t="shared" ca="1" si="869"/>
        <v>407.34711015008497</v>
      </c>
      <c r="AB48" s="77">
        <f t="shared" ca="1" si="869"/>
        <v>408.68181433880534</v>
      </c>
      <c r="AC48" s="77">
        <f t="shared" ca="1" si="869"/>
        <v>410.02431496969859</v>
      </c>
      <c r="AD48" s="77">
        <f t="shared" ca="1" si="869"/>
        <v>411.3746575843245</v>
      </c>
      <c r="AE48" s="77">
        <f t="shared" ca="1" si="869"/>
        <v>412.73288799026591</v>
      </c>
      <c r="AF48" s="77">
        <f t="shared" ca="1" si="869"/>
        <v>414.09905226268273</v>
      </c>
      <c r="AG48" s="77">
        <f t="shared" ca="1" si="869"/>
        <v>415.47319674587476</v>
      </c>
      <c r="AH48" s="77">
        <f t="shared" ca="1" si="869"/>
        <v>416.85536805485413</v>
      </c>
      <c r="AI48" s="77">
        <f t="shared" ca="1" si="869"/>
        <v>418.2456130769263</v>
      </c>
      <c r="AJ48" s="77">
        <f t="shared" ca="1" si="869"/>
        <v>419.64397897328087</v>
      </c>
      <c r="AK48" s="77">
        <f t="shared" ca="1" si="869"/>
        <v>421.05051318059122</v>
      </c>
      <c r="AL48" s="77">
        <f t="shared" ca="1" si="869"/>
        <v>422.46526341262393</v>
      </c>
      <c r="AM48" s="77">
        <f t="shared" ca="1" si="869"/>
        <v>423.88827766185716</v>
      </c>
      <c r="AN48" s="77">
        <f t="shared" ca="1" si="869"/>
        <v>425.31960420110875</v>
      </c>
      <c r="AO48" s="77">
        <f t="shared" ca="1" si="869"/>
        <v>426.75929158517386</v>
      </c>
      <c r="AP48" s="77">
        <f t="shared" ca="1" si="869"/>
        <v>428.20738865247199</v>
      </c>
      <c r="AQ48" s="77">
        <f t="shared" ca="1" si="869"/>
        <v>429.66394452670374</v>
      </c>
      <c r="AR48" s="77">
        <f t="shared" ca="1" si="869"/>
        <v>431.12900861851745</v>
      </c>
      <c r="AS48" s="77">
        <f t="shared" ca="1" si="869"/>
        <v>432.60263062718491</v>
      </c>
      <c r="AT48" s="77">
        <f t="shared" ca="1" si="869"/>
        <v>434.08486054228763</v>
      </c>
      <c r="AU48" s="77">
        <f t="shared" ca="1" si="869"/>
        <v>435.57574864541266</v>
      </c>
      <c r="AV48" s="77">
        <f t="shared" ca="1" si="869"/>
        <v>437.07534551185813</v>
      </c>
      <c r="AW48" s="77">
        <f t="shared" ca="1" si="869"/>
        <v>438.58370201234879</v>
      </c>
      <c r="AX48" s="77">
        <f t="shared" ca="1" si="869"/>
        <v>440.10086931476224</v>
      </c>
      <c r="AY48" s="77">
        <f t="shared" ca="1" si="869"/>
        <v>441.62689888586408</v>
      </c>
      <c r="AZ48" s="77">
        <f t="shared" ca="1" si="869"/>
        <v>443.161842493054</v>
      </c>
      <c r="BA48" s="77">
        <f t="shared" ca="1" si="869"/>
        <v>444.7057522061221</v>
      </c>
      <c r="BB48" s="77">
        <f t="shared" ca="1" si="869"/>
        <v>446.25868039901513</v>
      </c>
      <c r="BC48" s="77">
        <f t="shared" ca="1" si="869"/>
        <v>447.82067975161294</v>
      </c>
      <c r="BD48" s="77">
        <f t="shared" ca="1" si="869"/>
        <v>449.39180325151585</v>
      </c>
      <c r="BE48" s="77">
        <f t="shared" ca="1" si="869"/>
        <v>450.97210419584212</v>
      </c>
      <c r="BF48" s="77">
        <f t="shared" ca="1" si="869"/>
        <v>452.56163619303561</v>
      </c>
      <c r="BG48" s="77">
        <f t="shared" ca="1" si="869"/>
        <v>454.16045316468478</v>
      </c>
      <c r="BH48" s="77">
        <f t="shared" ca="1" si="869"/>
        <v>455.76860934735151</v>
      </c>
      <c r="BI48" s="77">
        <f t="shared" ca="1" si="869"/>
        <v>457.3861592944113</v>
      </c>
      <c r="BJ48" s="77">
        <f t="shared" ca="1" si="869"/>
        <v>459.0131578779035</v>
      </c>
      <c r="BK48" s="77">
        <f t="shared" ca="1" si="869"/>
        <v>460.64966029039294</v>
      </c>
      <c r="BL48" s="77">
        <f t="shared" ca="1" si="869"/>
        <v>462.29572204684246</v>
      </c>
      <c r="BM48" s="77">
        <f t="shared" ca="1" si="869"/>
        <v>463.95139898649563</v>
      </c>
      <c r="BN48" s="77">
        <f t="shared" ref="BN48:DQ48" ca="1" si="870">IF(BN45&lt;=0,0,BN45)</f>
        <v>465.61674727477123</v>
      </c>
      <c r="BO48" s="77">
        <f t="shared" ca="1" si="870"/>
        <v>467.29182340516877</v>
      </c>
      <c r="BP48" s="77">
        <f t="shared" ca="1" si="870"/>
        <v>468.97668420118453</v>
      </c>
      <c r="BQ48" s="77">
        <f t="shared" ca="1" si="870"/>
        <v>470.6713868182394</v>
      </c>
      <c r="BR48" s="77">
        <f t="shared" ca="1" si="870"/>
        <v>472.37598874561775</v>
      </c>
      <c r="BS48" s="77">
        <f t="shared" ca="1" si="870"/>
        <v>474.09054780841751</v>
      </c>
      <c r="BT48" s="77">
        <f t="shared" ca="1" si="870"/>
        <v>475.81512216951194</v>
      </c>
      <c r="BU48" s="77">
        <f t="shared" ca="1" si="870"/>
        <v>477.54977033152255</v>
      </c>
      <c r="BV48" s="77">
        <f t="shared" ca="1" si="870"/>
        <v>479.2945511388038</v>
      </c>
      <c r="BW48" s="77">
        <f t="shared" ca="1" si="870"/>
        <v>481.04952377943903</v>
      </c>
      <c r="BX48" s="77">
        <f t="shared" ca="1" si="870"/>
        <v>482.81474778724868</v>
      </c>
      <c r="BY48" s="77">
        <f t="shared" ca="1" si="870"/>
        <v>484.59028304380945</v>
      </c>
      <c r="BZ48" s="77">
        <f t="shared" ca="1" si="870"/>
        <v>486.37618978048607</v>
      </c>
      <c r="CA48" s="77">
        <f t="shared" ca="1" si="870"/>
        <v>488.17252858047402</v>
      </c>
      <c r="CB48" s="77">
        <f t="shared" ca="1" si="870"/>
        <v>489.97936038085521</v>
      </c>
      <c r="CC48" s="77">
        <f t="shared" ca="1" si="870"/>
        <v>491.79674647466481</v>
      </c>
      <c r="CD48" s="77">
        <f t="shared" ca="1" si="870"/>
        <v>493.6247485129706</v>
      </c>
      <c r="CE48" s="77">
        <f t="shared" ca="1" si="870"/>
        <v>495.46342850696425</v>
      </c>
      <c r="CF48" s="77">
        <f t="shared" ca="1" si="870"/>
        <v>497.31284883006515</v>
      </c>
      <c r="CG48" s="77">
        <f t="shared" ca="1" si="870"/>
        <v>499.17307222003609</v>
      </c>
      <c r="CH48" s="77">
        <f t="shared" ca="1" si="870"/>
        <v>501.0441617811116</v>
      </c>
      <c r="CI48" s="77">
        <f t="shared" ca="1" si="870"/>
        <v>502.9261809861386</v>
      </c>
      <c r="CJ48" s="77">
        <f t="shared" ca="1" si="870"/>
        <v>504.81919367872956</v>
      </c>
      <c r="CK48" s="77">
        <f t="shared" ca="1" si="870"/>
        <v>506.72326407542846</v>
      </c>
      <c r="CL48" s="77">
        <f t="shared" ca="1" si="870"/>
        <v>508.63845676788873</v>
      </c>
      <c r="CM48" s="77">
        <f t="shared" ca="1" si="870"/>
        <v>510.56483672506505</v>
      </c>
      <c r="CN48" s="77">
        <f t="shared" ca="1" si="870"/>
        <v>512.50246929541674</v>
      </c>
      <c r="CO48" s="77">
        <f t="shared" ca="1" si="870"/>
        <v>514.45142020912476</v>
      </c>
      <c r="CP48" s="77">
        <f t="shared" ca="1" si="870"/>
        <v>516.41175558032148</v>
      </c>
      <c r="CQ48" s="77">
        <f t="shared" ca="1" si="870"/>
        <v>518.38354190933376</v>
      </c>
      <c r="CR48" s="77">
        <f t="shared" ca="1" si="870"/>
        <v>520.36684608493795</v>
      </c>
      <c r="CS48" s="77">
        <f t="shared" ca="1" si="870"/>
        <v>522.36173538663013</v>
      </c>
      <c r="CT48" s="77">
        <f t="shared" ca="1" si="870"/>
        <v>541.22847623603855</v>
      </c>
      <c r="CU48" s="77">
        <f t="shared" ca="1" si="870"/>
        <v>541.22847623603855</v>
      </c>
      <c r="CV48" s="77">
        <f t="shared" ca="1" si="870"/>
        <v>541.22847623603855</v>
      </c>
      <c r="CW48" s="77">
        <f t="shared" ca="1" si="870"/>
        <v>541.22847623603855</v>
      </c>
      <c r="CX48" s="77">
        <f t="shared" ca="1" si="870"/>
        <v>541.22847623603855</v>
      </c>
      <c r="CY48" s="77">
        <f t="shared" ca="1" si="870"/>
        <v>541.22847623603855</v>
      </c>
      <c r="CZ48" s="77">
        <f t="shared" ca="1" si="870"/>
        <v>541.22847623603855</v>
      </c>
      <c r="DA48" s="77">
        <f t="shared" ca="1" si="870"/>
        <v>541.22847623603855</v>
      </c>
      <c r="DB48" s="77">
        <f t="shared" ca="1" si="870"/>
        <v>541.22847623603855</v>
      </c>
      <c r="DC48" s="77">
        <f t="shared" ca="1" si="870"/>
        <v>541.22847623603855</v>
      </c>
      <c r="DD48" s="77">
        <f t="shared" ca="1" si="870"/>
        <v>541.22847623603855</v>
      </c>
      <c r="DE48" s="77">
        <f t="shared" ca="1" si="870"/>
        <v>541.22847623603855</v>
      </c>
      <c r="DF48" s="77">
        <f t="shared" ca="1" si="870"/>
        <v>541.22847623603855</v>
      </c>
      <c r="DG48" s="77">
        <f t="shared" ca="1" si="870"/>
        <v>541.22847623603855</v>
      </c>
      <c r="DH48" s="77">
        <f t="shared" ca="1" si="870"/>
        <v>541.22847623603855</v>
      </c>
      <c r="DI48" s="77">
        <f t="shared" ca="1" si="870"/>
        <v>541.22847623603855</v>
      </c>
      <c r="DJ48" s="77">
        <f t="shared" ca="1" si="870"/>
        <v>541.22847623603855</v>
      </c>
      <c r="DK48" s="77">
        <f t="shared" ca="1" si="870"/>
        <v>541.22847623603855</v>
      </c>
      <c r="DL48" s="77">
        <f t="shared" ca="1" si="870"/>
        <v>541.22847623603855</v>
      </c>
      <c r="DM48" s="77">
        <f t="shared" ca="1" si="870"/>
        <v>541.22847623603855</v>
      </c>
      <c r="DN48" s="77">
        <f t="shared" ca="1" si="870"/>
        <v>541.22847623603855</v>
      </c>
      <c r="DO48" s="77">
        <f t="shared" ca="1" si="870"/>
        <v>541.22847623603855</v>
      </c>
      <c r="DP48" s="77">
        <f t="shared" ca="1" si="870"/>
        <v>541.22847623603855</v>
      </c>
      <c r="DQ48" s="77">
        <f t="shared" ca="1" si="870"/>
        <v>541.22847623603855</v>
      </c>
      <c r="DR48" s="77">
        <f t="shared" ref="DR48:EC48" ca="1" si="871">IF(DR45&lt;=0,0,DR45)</f>
        <v>541.22847623603855</v>
      </c>
      <c r="DS48" s="77">
        <f t="shared" ca="1" si="871"/>
        <v>541.22847623603855</v>
      </c>
      <c r="DT48" s="77">
        <f t="shared" ca="1" si="871"/>
        <v>541.22847623603855</v>
      </c>
      <c r="DU48" s="77">
        <f t="shared" ca="1" si="871"/>
        <v>541.22847623603855</v>
      </c>
      <c r="DV48" s="77">
        <f t="shared" ca="1" si="871"/>
        <v>541.22847623603855</v>
      </c>
      <c r="DW48" s="77">
        <f t="shared" ca="1" si="871"/>
        <v>541.22847623603855</v>
      </c>
      <c r="DX48" s="77">
        <f t="shared" ca="1" si="871"/>
        <v>541.22847623603855</v>
      </c>
      <c r="DY48" s="77">
        <f t="shared" ca="1" si="871"/>
        <v>541.22847623603855</v>
      </c>
      <c r="DZ48" s="77">
        <f t="shared" ca="1" si="871"/>
        <v>541.22847623603855</v>
      </c>
      <c r="EA48" s="77">
        <f t="shared" ca="1" si="871"/>
        <v>541.22847623603855</v>
      </c>
      <c r="EB48" s="77">
        <f t="shared" ca="1" si="871"/>
        <v>541.22847623603855</v>
      </c>
      <c r="EC48" s="77">
        <f t="shared" ca="1" si="871"/>
        <v>541.22847623603855</v>
      </c>
      <c r="ED48" s="77">
        <f t="shared" ref="ED48:FA48" ca="1" si="872">IF(ED45&lt;=0,0,ED45)</f>
        <v>541.22847623603855</v>
      </c>
      <c r="EE48" s="77">
        <f t="shared" ca="1" si="872"/>
        <v>541.22847623603855</v>
      </c>
      <c r="EF48" s="77">
        <f t="shared" ca="1" si="872"/>
        <v>541.22847623603855</v>
      </c>
      <c r="EG48" s="77">
        <f t="shared" ca="1" si="872"/>
        <v>541.22847623603855</v>
      </c>
      <c r="EH48" s="77">
        <f t="shared" ca="1" si="872"/>
        <v>541.22847623603855</v>
      </c>
      <c r="EI48" s="77">
        <f t="shared" ca="1" si="872"/>
        <v>541.22847623603855</v>
      </c>
      <c r="EJ48" s="77">
        <f t="shared" ca="1" si="872"/>
        <v>541.22847623603855</v>
      </c>
      <c r="EK48" s="77">
        <f t="shared" ca="1" si="872"/>
        <v>541.22847623603855</v>
      </c>
      <c r="EL48" s="77">
        <f t="shared" ca="1" si="872"/>
        <v>541.22847623603855</v>
      </c>
      <c r="EM48" s="77">
        <f t="shared" ca="1" si="872"/>
        <v>541.22847623603855</v>
      </c>
      <c r="EN48" s="77">
        <f t="shared" ca="1" si="872"/>
        <v>541.22847623603855</v>
      </c>
      <c r="EO48" s="77">
        <f t="shared" ca="1" si="872"/>
        <v>541.22847623603855</v>
      </c>
      <c r="EP48" s="77">
        <f t="shared" ca="1" si="872"/>
        <v>541.22847623603855</v>
      </c>
      <c r="EQ48" s="77">
        <f t="shared" ca="1" si="872"/>
        <v>541.22847623603855</v>
      </c>
      <c r="ER48" s="77">
        <f t="shared" ca="1" si="872"/>
        <v>541.22847623603855</v>
      </c>
      <c r="ES48" s="77">
        <f t="shared" ca="1" si="872"/>
        <v>541.22847623603855</v>
      </c>
      <c r="ET48" s="77">
        <f t="shared" ca="1" si="872"/>
        <v>541.22847623603855</v>
      </c>
      <c r="EU48" s="77">
        <f t="shared" ca="1" si="872"/>
        <v>541.22847623603855</v>
      </c>
      <c r="EV48" s="77">
        <f t="shared" ca="1" si="872"/>
        <v>541.22847623603855</v>
      </c>
      <c r="EW48" s="77">
        <f t="shared" ca="1" si="872"/>
        <v>541.22847623603855</v>
      </c>
      <c r="EX48" s="77">
        <f t="shared" ca="1" si="872"/>
        <v>541.22847623603855</v>
      </c>
      <c r="EY48" s="77">
        <f t="shared" ca="1" si="872"/>
        <v>541.22847623603855</v>
      </c>
      <c r="EZ48" s="77">
        <f t="shared" ca="1" si="872"/>
        <v>541.22847623603855</v>
      </c>
      <c r="FA48" s="77">
        <f t="shared" ca="1" si="872"/>
        <v>541.22847623603855</v>
      </c>
      <c r="FB48" s="77">
        <f t="shared" ref="FB48:HM48" ca="1" si="873">IF(FB45&lt;=0,0,FB45)</f>
        <v>541.22847623603855</v>
      </c>
      <c r="FC48" s="77">
        <f t="shared" ca="1" si="873"/>
        <v>541.22847623603855</v>
      </c>
      <c r="FD48" s="77">
        <f t="shared" ca="1" si="873"/>
        <v>541.22847623603855</v>
      </c>
      <c r="FE48" s="77">
        <f t="shared" ca="1" si="873"/>
        <v>541.22847623603855</v>
      </c>
      <c r="FF48" s="77">
        <f t="shared" ca="1" si="873"/>
        <v>541.22847623603855</v>
      </c>
      <c r="FG48" s="77">
        <f t="shared" ca="1" si="873"/>
        <v>541.22847623603855</v>
      </c>
      <c r="FH48" s="77">
        <f t="shared" ca="1" si="873"/>
        <v>541.22847623603855</v>
      </c>
      <c r="FI48" s="77">
        <f t="shared" ca="1" si="873"/>
        <v>541.22847623603855</v>
      </c>
      <c r="FJ48" s="77">
        <f t="shared" ca="1" si="873"/>
        <v>541.22847623603855</v>
      </c>
      <c r="FK48" s="77">
        <f t="shared" ca="1" si="873"/>
        <v>541.22847623603855</v>
      </c>
      <c r="FL48" s="77">
        <f t="shared" ca="1" si="873"/>
        <v>541.22847623603855</v>
      </c>
      <c r="FM48" s="77">
        <f t="shared" ca="1" si="873"/>
        <v>541.22847623603855</v>
      </c>
      <c r="FN48" s="77">
        <f t="shared" ca="1" si="873"/>
        <v>541.22847623603855</v>
      </c>
      <c r="FO48" s="77">
        <f t="shared" ca="1" si="873"/>
        <v>541.22847623603855</v>
      </c>
      <c r="FP48" s="77">
        <f t="shared" ca="1" si="873"/>
        <v>541.22847623603855</v>
      </c>
      <c r="FQ48" s="77">
        <f t="shared" ca="1" si="873"/>
        <v>541.22847623603855</v>
      </c>
      <c r="FR48" s="77">
        <f t="shared" ca="1" si="873"/>
        <v>541.22847623603855</v>
      </c>
      <c r="FS48" s="77">
        <f t="shared" ca="1" si="873"/>
        <v>541.22847623603855</v>
      </c>
      <c r="FT48" s="77">
        <f t="shared" ca="1" si="873"/>
        <v>541.22847623603855</v>
      </c>
      <c r="FU48" s="77">
        <f t="shared" ca="1" si="873"/>
        <v>541.22847623603855</v>
      </c>
      <c r="FV48" s="77">
        <f t="shared" ca="1" si="873"/>
        <v>541.22847623603855</v>
      </c>
      <c r="FW48" s="77">
        <f t="shared" ca="1" si="873"/>
        <v>541.22847623603855</v>
      </c>
      <c r="FX48" s="77">
        <f t="shared" ca="1" si="873"/>
        <v>541.22847623603855</v>
      </c>
      <c r="FY48" s="77">
        <f t="shared" ca="1" si="873"/>
        <v>541.22847623603855</v>
      </c>
      <c r="FZ48" s="77">
        <f t="shared" ca="1" si="873"/>
        <v>541.22847623603855</v>
      </c>
      <c r="GA48" s="77">
        <f t="shared" ca="1" si="873"/>
        <v>541.22847623603855</v>
      </c>
      <c r="GB48" s="77">
        <f t="shared" ca="1" si="873"/>
        <v>541.22847623603855</v>
      </c>
      <c r="GC48" s="77">
        <f t="shared" ca="1" si="873"/>
        <v>541.22847623603855</v>
      </c>
      <c r="GD48" s="77">
        <f t="shared" ca="1" si="873"/>
        <v>541.22847623603855</v>
      </c>
      <c r="GE48" s="77">
        <f t="shared" ca="1" si="873"/>
        <v>541.22847623603855</v>
      </c>
      <c r="GF48" s="77">
        <f t="shared" ca="1" si="873"/>
        <v>541.22847623603855</v>
      </c>
      <c r="GG48" s="77">
        <f t="shared" ca="1" si="873"/>
        <v>541.22847623603855</v>
      </c>
      <c r="GH48" s="77">
        <f t="shared" ca="1" si="873"/>
        <v>541.22847623603855</v>
      </c>
      <c r="GI48" s="77">
        <f t="shared" ca="1" si="873"/>
        <v>541.22847623603855</v>
      </c>
      <c r="GJ48" s="77">
        <f t="shared" ca="1" si="873"/>
        <v>541.22847623603855</v>
      </c>
      <c r="GK48" s="77">
        <f t="shared" ca="1" si="873"/>
        <v>541.22847623603855</v>
      </c>
      <c r="GL48" s="77">
        <f t="shared" ca="1" si="873"/>
        <v>541.22847623603855</v>
      </c>
      <c r="GM48" s="77">
        <f t="shared" ca="1" si="873"/>
        <v>541.22847623603855</v>
      </c>
      <c r="GN48" s="77">
        <f t="shared" ca="1" si="873"/>
        <v>541.22847623603855</v>
      </c>
      <c r="GO48" s="77">
        <f t="shared" ca="1" si="873"/>
        <v>541.22847623603855</v>
      </c>
      <c r="GP48" s="77">
        <f t="shared" ca="1" si="873"/>
        <v>541.22847623603855</v>
      </c>
      <c r="GQ48" s="77">
        <f t="shared" ca="1" si="873"/>
        <v>541.22847623603855</v>
      </c>
      <c r="GR48" s="77">
        <f t="shared" ca="1" si="873"/>
        <v>541.22847623603855</v>
      </c>
      <c r="GS48" s="77">
        <f t="shared" ca="1" si="873"/>
        <v>541.22847623603855</v>
      </c>
      <c r="GT48" s="77">
        <f t="shared" ca="1" si="873"/>
        <v>541.22847623603855</v>
      </c>
      <c r="GU48" s="77">
        <f t="shared" ca="1" si="873"/>
        <v>541.22847623603855</v>
      </c>
      <c r="GV48" s="77">
        <f t="shared" ca="1" si="873"/>
        <v>541.22847623603855</v>
      </c>
      <c r="GW48" s="77">
        <f t="shared" ca="1" si="873"/>
        <v>541.22847623603855</v>
      </c>
      <c r="GX48" s="77">
        <f t="shared" ca="1" si="873"/>
        <v>541.22847623603855</v>
      </c>
      <c r="GY48" s="77">
        <f t="shared" ca="1" si="873"/>
        <v>541.22847623603855</v>
      </c>
      <c r="GZ48" s="77">
        <f t="shared" ca="1" si="873"/>
        <v>541.22847623603855</v>
      </c>
      <c r="HA48" s="77">
        <f t="shared" ca="1" si="873"/>
        <v>541.22847623603855</v>
      </c>
      <c r="HB48" s="77">
        <f t="shared" ca="1" si="873"/>
        <v>541.22847623603855</v>
      </c>
      <c r="HC48" s="77">
        <f t="shared" ca="1" si="873"/>
        <v>541.22847623603855</v>
      </c>
      <c r="HD48" s="77">
        <f t="shared" ca="1" si="873"/>
        <v>541.22847623603855</v>
      </c>
      <c r="HE48" s="77">
        <f t="shared" ca="1" si="873"/>
        <v>541.22847623603855</v>
      </c>
      <c r="HF48" s="77">
        <f t="shared" ca="1" si="873"/>
        <v>541.22847623603855</v>
      </c>
      <c r="HG48" s="77">
        <f t="shared" ca="1" si="873"/>
        <v>541.22847623603855</v>
      </c>
      <c r="HH48" s="77">
        <f t="shared" ca="1" si="873"/>
        <v>541.22847623603855</v>
      </c>
      <c r="HI48" s="77">
        <f t="shared" ca="1" si="873"/>
        <v>541.22847623603855</v>
      </c>
      <c r="HJ48" s="77">
        <f t="shared" ca="1" si="873"/>
        <v>541.22847623603855</v>
      </c>
      <c r="HK48" s="77">
        <f t="shared" ca="1" si="873"/>
        <v>541.22847623603855</v>
      </c>
      <c r="HL48" s="77">
        <f t="shared" ca="1" si="873"/>
        <v>541.22847623603855</v>
      </c>
      <c r="HM48" s="77">
        <f t="shared" ca="1" si="873"/>
        <v>541.22847623603855</v>
      </c>
      <c r="HN48" s="77">
        <f t="shared" ref="HN48:JY48" ca="1" si="874">IF(HN45&lt;=0,0,HN45)</f>
        <v>541.22847623603855</v>
      </c>
      <c r="HO48" s="77">
        <f t="shared" ca="1" si="874"/>
        <v>541.22847623603855</v>
      </c>
      <c r="HP48" s="77">
        <f t="shared" ca="1" si="874"/>
        <v>541.22847623603855</v>
      </c>
      <c r="HQ48" s="77">
        <f t="shared" ca="1" si="874"/>
        <v>541.22847623603855</v>
      </c>
      <c r="HR48" s="77">
        <f t="shared" ca="1" si="874"/>
        <v>541.22847623603855</v>
      </c>
      <c r="HS48" s="77">
        <f t="shared" ca="1" si="874"/>
        <v>541.22847623603855</v>
      </c>
      <c r="HT48" s="77">
        <f t="shared" ca="1" si="874"/>
        <v>541.22847623603855</v>
      </c>
      <c r="HU48" s="77">
        <f t="shared" ca="1" si="874"/>
        <v>541.22847623603855</v>
      </c>
      <c r="HV48" s="77">
        <f t="shared" ca="1" si="874"/>
        <v>541.22847623603855</v>
      </c>
      <c r="HW48" s="77">
        <f t="shared" ca="1" si="874"/>
        <v>541.22847623603855</v>
      </c>
      <c r="HX48" s="77">
        <f t="shared" ca="1" si="874"/>
        <v>541.22847623603855</v>
      </c>
      <c r="HY48" s="77">
        <f t="shared" ca="1" si="874"/>
        <v>541.22847623603855</v>
      </c>
      <c r="HZ48" s="77">
        <f t="shared" ca="1" si="874"/>
        <v>541.22847623603855</v>
      </c>
      <c r="IA48" s="77">
        <f t="shared" ca="1" si="874"/>
        <v>541.22847623603855</v>
      </c>
      <c r="IB48" s="77">
        <f t="shared" ca="1" si="874"/>
        <v>541.22847623603855</v>
      </c>
      <c r="IC48" s="77">
        <f t="shared" ca="1" si="874"/>
        <v>541.22847623603855</v>
      </c>
      <c r="ID48" s="77">
        <f t="shared" ca="1" si="874"/>
        <v>541.22847623603855</v>
      </c>
      <c r="IE48" s="77">
        <f t="shared" ca="1" si="874"/>
        <v>541.22847623603855</v>
      </c>
      <c r="IF48" s="77">
        <f t="shared" ca="1" si="874"/>
        <v>541.22847623603855</v>
      </c>
      <c r="IG48" s="77">
        <f t="shared" ca="1" si="874"/>
        <v>541.22847623603855</v>
      </c>
      <c r="IH48" s="77">
        <f t="shared" ca="1" si="874"/>
        <v>541.22847623603855</v>
      </c>
      <c r="II48" s="77">
        <f t="shared" ca="1" si="874"/>
        <v>541.22847623603855</v>
      </c>
      <c r="IJ48" s="77">
        <f t="shared" ca="1" si="874"/>
        <v>541.22847623603855</v>
      </c>
      <c r="IK48" s="77">
        <f t="shared" ca="1" si="874"/>
        <v>541.22847623603855</v>
      </c>
      <c r="IL48" s="77">
        <f t="shared" ca="1" si="874"/>
        <v>541.22847623603855</v>
      </c>
      <c r="IM48" s="77">
        <f t="shared" ca="1" si="874"/>
        <v>541.22847623603855</v>
      </c>
      <c r="IN48" s="77">
        <f t="shared" ca="1" si="874"/>
        <v>541.22847623603855</v>
      </c>
      <c r="IO48" s="77">
        <f t="shared" ca="1" si="874"/>
        <v>541.22847623603855</v>
      </c>
      <c r="IP48" s="77">
        <f t="shared" ca="1" si="874"/>
        <v>541.22847623603855</v>
      </c>
      <c r="IQ48" s="77">
        <f t="shared" ca="1" si="874"/>
        <v>541.22847623603855</v>
      </c>
      <c r="IR48" s="77">
        <f t="shared" ca="1" si="874"/>
        <v>541.22847623603855</v>
      </c>
      <c r="IS48" s="77">
        <f t="shared" ca="1" si="874"/>
        <v>541.22847623603855</v>
      </c>
      <c r="IT48" s="77">
        <f t="shared" ca="1" si="874"/>
        <v>541.22847623603855</v>
      </c>
      <c r="IU48" s="77">
        <f t="shared" ca="1" si="874"/>
        <v>541.22847623603855</v>
      </c>
      <c r="IV48" s="77">
        <f t="shared" ca="1" si="874"/>
        <v>541.22847623603855</v>
      </c>
      <c r="IW48" s="77">
        <f t="shared" ca="1" si="874"/>
        <v>541.22847623603855</v>
      </c>
      <c r="IX48" s="77">
        <f t="shared" ca="1" si="874"/>
        <v>541.22847623603855</v>
      </c>
      <c r="IY48" s="77">
        <f t="shared" ca="1" si="874"/>
        <v>541.22847623603855</v>
      </c>
      <c r="IZ48" s="77">
        <f t="shared" ca="1" si="874"/>
        <v>541.22847623603855</v>
      </c>
      <c r="JA48" s="77">
        <f t="shared" ca="1" si="874"/>
        <v>541.22847623603855</v>
      </c>
      <c r="JB48" s="77">
        <f t="shared" ca="1" si="874"/>
        <v>541.22847623603855</v>
      </c>
      <c r="JC48" s="77">
        <f t="shared" ca="1" si="874"/>
        <v>541.22847623603855</v>
      </c>
      <c r="JD48" s="77">
        <f t="shared" ca="1" si="874"/>
        <v>541.22847623603855</v>
      </c>
      <c r="JE48" s="77">
        <f t="shared" ca="1" si="874"/>
        <v>541.22847623603855</v>
      </c>
      <c r="JF48" s="77">
        <f t="shared" ca="1" si="874"/>
        <v>541.22847623603855</v>
      </c>
      <c r="JG48" s="77">
        <f t="shared" ca="1" si="874"/>
        <v>541.22847623603855</v>
      </c>
      <c r="JH48" s="77">
        <f t="shared" ca="1" si="874"/>
        <v>541.22847623603855</v>
      </c>
      <c r="JI48" s="77">
        <f t="shared" ca="1" si="874"/>
        <v>541.22847623603855</v>
      </c>
      <c r="JJ48" s="77">
        <f t="shared" ca="1" si="874"/>
        <v>541.22847623603855</v>
      </c>
      <c r="JK48" s="77">
        <f t="shared" ca="1" si="874"/>
        <v>541.22847623603855</v>
      </c>
      <c r="JL48" s="77">
        <f t="shared" ca="1" si="874"/>
        <v>541.22847623603855</v>
      </c>
      <c r="JM48" s="77">
        <f t="shared" ca="1" si="874"/>
        <v>541.22847623603855</v>
      </c>
      <c r="JN48" s="77">
        <f t="shared" ca="1" si="874"/>
        <v>541.22847623603855</v>
      </c>
      <c r="JO48" s="77">
        <f t="shared" ca="1" si="874"/>
        <v>541.22847623603855</v>
      </c>
      <c r="JP48" s="77">
        <f t="shared" ca="1" si="874"/>
        <v>541.22847623603855</v>
      </c>
      <c r="JQ48" s="77">
        <f t="shared" ca="1" si="874"/>
        <v>541.22847623603855</v>
      </c>
      <c r="JR48" s="77">
        <f t="shared" ca="1" si="874"/>
        <v>541.22847623603855</v>
      </c>
      <c r="JS48" s="77">
        <f t="shared" ca="1" si="874"/>
        <v>541.22847623603855</v>
      </c>
      <c r="JT48" s="77">
        <f t="shared" ca="1" si="874"/>
        <v>541.22847623603855</v>
      </c>
      <c r="JU48" s="77">
        <f t="shared" ca="1" si="874"/>
        <v>541.22847623603855</v>
      </c>
      <c r="JV48" s="77">
        <f t="shared" ca="1" si="874"/>
        <v>541.22847623603855</v>
      </c>
      <c r="JW48" s="77">
        <f t="shared" ca="1" si="874"/>
        <v>541.22847623603855</v>
      </c>
      <c r="JX48" s="77">
        <f t="shared" ca="1" si="874"/>
        <v>541.22847623603855</v>
      </c>
      <c r="JY48" s="77">
        <f t="shared" ca="1" si="874"/>
        <v>541.22847623603855</v>
      </c>
      <c r="JZ48" s="77">
        <f t="shared" ref="JZ48:KO48" ca="1" si="875">IF(JZ45&lt;=0,0,JZ45)</f>
        <v>541.22847623603855</v>
      </c>
      <c r="KA48" s="77">
        <f t="shared" ca="1" si="875"/>
        <v>541.22847623603855</v>
      </c>
      <c r="KB48" s="77">
        <f t="shared" ca="1" si="875"/>
        <v>541.22847623603855</v>
      </c>
      <c r="KC48" s="77">
        <f t="shared" ca="1" si="875"/>
        <v>541.22847623603855</v>
      </c>
      <c r="KD48" s="77">
        <f t="shared" ca="1" si="875"/>
        <v>541.22847623603855</v>
      </c>
      <c r="KE48" s="77">
        <f t="shared" ca="1" si="875"/>
        <v>541.22847623603855</v>
      </c>
      <c r="KF48" s="77">
        <f t="shared" ca="1" si="875"/>
        <v>541.22847623603855</v>
      </c>
      <c r="KG48" s="77">
        <f t="shared" ca="1" si="875"/>
        <v>541.22847623603855</v>
      </c>
      <c r="KH48" s="77">
        <f t="shared" ca="1" si="875"/>
        <v>541.22847623603855</v>
      </c>
      <c r="KI48" s="77">
        <f t="shared" ca="1" si="875"/>
        <v>541.22847623603855</v>
      </c>
      <c r="KJ48" s="77">
        <f t="shared" ca="1" si="875"/>
        <v>541.22847623603855</v>
      </c>
      <c r="KK48" s="77">
        <f t="shared" ca="1" si="875"/>
        <v>541.22847623603855</v>
      </c>
      <c r="KL48" s="77">
        <f t="shared" ca="1" si="875"/>
        <v>541.22847623603855</v>
      </c>
      <c r="KM48" s="77">
        <f t="shared" ca="1" si="875"/>
        <v>541.22847623603855</v>
      </c>
      <c r="KN48" s="77">
        <f t="shared" ca="1" si="875"/>
        <v>541.22847623603855</v>
      </c>
      <c r="KO48" s="77">
        <f t="shared" ca="1" si="875"/>
        <v>541.22847623603855</v>
      </c>
    </row>
    <row r="49" spans="1:301" x14ac:dyDescent="0.2">
      <c r="A49" s="29" t="s">
        <v>246</v>
      </c>
      <c r="B49" s="77">
        <f t="shared" ref="B49:BM49" ca="1" si="876">_xlfn.SINGLE(IRPJ)*B48+IF(B48&gt;20,_xlfn.SINGLE(AdicionalIRPJ)*(B48-20))</f>
        <v>145.47900423504419</v>
      </c>
      <c r="C49" s="77">
        <f t="shared" ca="1" si="876"/>
        <v>139.13793937032005</v>
      </c>
      <c r="D49" s="77">
        <f t="shared" ca="1" si="876"/>
        <v>135.45102711054929</v>
      </c>
      <c r="E49" s="77">
        <f t="shared" ca="1" si="876"/>
        <v>131.7604395784347</v>
      </c>
      <c r="F49" s="77">
        <f t="shared" ca="1" si="876"/>
        <v>128.06615194105504</v>
      </c>
      <c r="G49" s="77">
        <f t="shared" ca="1" si="876"/>
        <v>124.3681391129509</v>
      </c>
      <c r="H49" s="77">
        <f t="shared" ca="1" si="876"/>
        <v>120.66637575268877</v>
      </c>
      <c r="I49" s="77">
        <f t="shared" ca="1" si="876"/>
        <v>116.96083625936653</v>
      </c>
      <c r="J49" s="77">
        <f t="shared" ca="1" si="876"/>
        <v>113.25149476905915</v>
      </c>
      <c r="K49" s="77">
        <f t="shared" ca="1" si="876"/>
        <v>109.5383251512031</v>
      </c>
      <c r="L49" s="77">
        <f t="shared" ca="1" si="876"/>
        <v>105.82130100491879</v>
      </c>
      <c r="M49" s="77">
        <f t="shared" ca="1" si="876"/>
        <v>102.10039565526898</v>
      </c>
      <c r="N49" s="77">
        <f t="shared" ca="1" si="876"/>
        <v>99.505039281613989</v>
      </c>
      <c r="O49" s="77">
        <f t="shared" ca="1" si="876"/>
        <v>99.505039281613989</v>
      </c>
      <c r="P49" s="77">
        <f t="shared" ca="1" si="876"/>
        <v>99.505039281613989</v>
      </c>
      <c r="Q49" s="77">
        <f t="shared" ca="1" si="876"/>
        <v>99.505039281613989</v>
      </c>
      <c r="R49" s="77">
        <f t="shared" ca="1" si="876"/>
        <v>99.505039281613989</v>
      </c>
      <c r="S49" s="77">
        <f t="shared" ca="1" si="876"/>
        <v>99.505039281613989</v>
      </c>
      <c r="T49" s="77">
        <f t="shared" ca="1" si="876"/>
        <v>99.505039281613989</v>
      </c>
      <c r="U49" s="77">
        <f t="shared" ca="1" si="876"/>
        <v>99.505039281613989</v>
      </c>
      <c r="V49" s="77">
        <f t="shared" ca="1" si="876"/>
        <v>99.505039281613989</v>
      </c>
      <c r="W49" s="77">
        <f t="shared" ca="1" si="876"/>
        <v>99.505039281613989</v>
      </c>
      <c r="X49" s="77">
        <f t="shared" ca="1" si="876"/>
        <v>99.505039281613989</v>
      </c>
      <c r="Y49" s="77">
        <f t="shared" ca="1" si="876"/>
        <v>99.505039281613989</v>
      </c>
      <c r="Z49" s="77">
        <f t="shared" ca="1" si="876"/>
        <v>99.505039281613989</v>
      </c>
      <c r="AA49" s="77">
        <f t="shared" ca="1" si="876"/>
        <v>99.836777537521243</v>
      </c>
      <c r="AB49" s="77">
        <f t="shared" ca="1" si="876"/>
        <v>100.17045358470133</v>
      </c>
      <c r="AC49" s="77">
        <f t="shared" ca="1" si="876"/>
        <v>100.50607874242465</v>
      </c>
      <c r="AD49" s="77">
        <f t="shared" ca="1" si="876"/>
        <v>100.84366439608112</v>
      </c>
      <c r="AE49" s="77">
        <f t="shared" ca="1" si="876"/>
        <v>101.18322199756648</v>
      </c>
      <c r="AF49" s="77">
        <f t="shared" ca="1" si="876"/>
        <v>101.52476306567068</v>
      </c>
      <c r="AG49" s="77">
        <f t="shared" ca="1" si="876"/>
        <v>101.86829918646869</v>
      </c>
      <c r="AH49" s="77">
        <f t="shared" ca="1" si="876"/>
        <v>102.21384201371353</v>
      </c>
      <c r="AI49" s="77">
        <f t="shared" ca="1" si="876"/>
        <v>102.56140326923158</v>
      </c>
      <c r="AJ49" s="77">
        <f t="shared" ca="1" si="876"/>
        <v>102.91099474332022</v>
      </c>
      <c r="AK49" s="77">
        <f t="shared" ca="1" si="876"/>
        <v>103.26262829514781</v>
      </c>
      <c r="AL49" s="77">
        <f t="shared" ca="1" si="876"/>
        <v>103.61631585315598</v>
      </c>
      <c r="AM49" s="77">
        <f t="shared" ca="1" si="876"/>
        <v>103.97206941546429</v>
      </c>
      <c r="AN49" s="77">
        <f t="shared" ca="1" si="876"/>
        <v>104.32990105027719</v>
      </c>
      <c r="AO49" s="77">
        <f t="shared" ca="1" si="876"/>
        <v>104.68982289629346</v>
      </c>
      <c r="AP49" s="77">
        <f t="shared" ca="1" si="876"/>
        <v>105.051847163118</v>
      </c>
      <c r="AQ49" s="77">
        <f t="shared" ca="1" si="876"/>
        <v>105.41598613167594</v>
      </c>
      <c r="AR49" s="77">
        <f t="shared" ca="1" si="876"/>
        <v>105.78225215462936</v>
      </c>
      <c r="AS49" s="77">
        <f t="shared" ca="1" si="876"/>
        <v>106.15065765679623</v>
      </c>
      <c r="AT49" s="77">
        <f t="shared" ca="1" si="876"/>
        <v>106.52121513557191</v>
      </c>
      <c r="AU49" s="77">
        <f t="shared" ca="1" si="876"/>
        <v>106.89393716135316</v>
      </c>
      <c r="AV49" s="77">
        <f t="shared" ca="1" si="876"/>
        <v>107.26883637796453</v>
      </c>
      <c r="AW49" s="77">
        <f t="shared" ca="1" si="876"/>
        <v>107.6459255030872</v>
      </c>
      <c r="AX49" s="77">
        <f t="shared" ca="1" si="876"/>
        <v>108.02521732869056</v>
      </c>
      <c r="AY49" s="77">
        <f t="shared" ca="1" si="876"/>
        <v>108.40672472146602</v>
      </c>
      <c r="AZ49" s="77">
        <f t="shared" ca="1" si="876"/>
        <v>108.7904606232635</v>
      </c>
      <c r="BA49" s="77">
        <f t="shared" ca="1" si="876"/>
        <v>109.17643805153051</v>
      </c>
      <c r="BB49" s="77">
        <f t="shared" ca="1" si="876"/>
        <v>109.56467009975378</v>
      </c>
      <c r="BC49" s="77">
        <f t="shared" ca="1" si="876"/>
        <v>109.95516993790324</v>
      </c>
      <c r="BD49" s="77">
        <f t="shared" ca="1" si="876"/>
        <v>110.34795081287896</v>
      </c>
      <c r="BE49" s="77">
        <f t="shared" ca="1" si="876"/>
        <v>110.74302604896053</v>
      </c>
      <c r="BF49" s="77">
        <f t="shared" ca="1" si="876"/>
        <v>111.1404090482589</v>
      </c>
      <c r="BG49" s="77">
        <f t="shared" ca="1" si="876"/>
        <v>111.5401132911712</v>
      </c>
      <c r="BH49" s="77">
        <f t="shared" ca="1" si="876"/>
        <v>111.94215233683788</v>
      </c>
      <c r="BI49" s="77">
        <f t="shared" ca="1" si="876"/>
        <v>112.34653982360282</v>
      </c>
      <c r="BJ49" s="77">
        <f t="shared" ca="1" si="876"/>
        <v>112.75328946947587</v>
      </c>
      <c r="BK49" s="77">
        <f t="shared" ca="1" si="876"/>
        <v>113.16241507259824</v>
      </c>
      <c r="BL49" s="77">
        <f t="shared" ca="1" si="876"/>
        <v>113.57393051171061</v>
      </c>
      <c r="BM49" s="77">
        <f t="shared" ca="1" si="876"/>
        <v>113.98784974662391</v>
      </c>
      <c r="BN49" s="77">
        <f t="shared" ref="BN49:DQ49" ca="1" si="877">_xlfn.SINGLE(IRPJ)*BN48+IF(BN48&gt;20,_xlfn.SINGLE(AdicionalIRPJ)*(BN48-20))</f>
        <v>114.40418681869281</v>
      </c>
      <c r="BO49" s="77">
        <f t="shared" ca="1" si="877"/>
        <v>114.82295585129219</v>
      </c>
      <c r="BP49" s="77">
        <f t="shared" ca="1" si="877"/>
        <v>115.24417105029613</v>
      </c>
      <c r="BQ49" s="77">
        <f t="shared" ca="1" si="877"/>
        <v>115.66784670455985</v>
      </c>
      <c r="BR49" s="77">
        <f t="shared" ca="1" si="877"/>
        <v>116.09399718640444</v>
      </c>
      <c r="BS49" s="77">
        <f t="shared" ca="1" si="877"/>
        <v>116.52263695210438</v>
      </c>
      <c r="BT49" s="77">
        <f t="shared" ca="1" si="877"/>
        <v>116.95378054237798</v>
      </c>
      <c r="BU49" s="77">
        <f t="shared" ca="1" si="877"/>
        <v>117.38744258288064</v>
      </c>
      <c r="BV49" s="77">
        <f t="shared" ca="1" si="877"/>
        <v>117.82363778470095</v>
      </c>
      <c r="BW49" s="77">
        <f t="shared" ca="1" si="877"/>
        <v>118.26238094485976</v>
      </c>
      <c r="BX49" s="77">
        <f t="shared" ca="1" si="877"/>
        <v>118.70368694681217</v>
      </c>
      <c r="BY49" s="77">
        <f t="shared" ca="1" si="877"/>
        <v>119.14757076095236</v>
      </c>
      <c r="BZ49" s="77">
        <f t="shared" ca="1" si="877"/>
        <v>119.59404744512152</v>
      </c>
      <c r="CA49" s="77">
        <f t="shared" ca="1" si="877"/>
        <v>120.04313214511851</v>
      </c>
      <c r="CB49" s="77">
        <f t="shared" ca="1" si="877"/>
        <v>120.4948400952138</v>
      </c>
      <c r="CC49" s="77">
        <f t="shared" ca="1" si="877"/>
        <v>120.9491866186662</v>
      </c>
      <c r="CD49" s="77">
        <f t="shared" ca="1" si="877"/>
        <v>121.40618712824265</v>
      </c>
      <c r="CE49" s="77">
        <f t="shared" ca="1" si="877"/>
        <v>121.86585712674105</v>
      </c>
      <c r="CF49" s="77">
        <f t="shared" ca="1" si="877"/>
        <v>122.32821220751629</v>
      </c>
      <c r="CG49" s="77">
        <f t="shared" ca="1" si="877"/>
        <v>122.79326805500902</v>
      </c>
      <c r="CH49" s="77">
        <f t="shared" ca="1" si="877"/>
        <v>123.2610404452779</v>
      </c>
      <c r="CI49" s="77">
        <f t="shared" ca="1" si="877"/>
        <v>123.73154524653467</v>
      </c>
      <c r="CJ49" s="77">
        <f t="shared" ca="1" si="877"/>
        <v>124.20479841968239</v>
      </c>
      <c r="CK49" s="77">
        <f t="shared" ca="1" si="877"/>
        <v>124.68081601885712</v>
      </c>
      <c r="CL49" s="77">
        <f t="shared" ca="1" si="877"/>
        <v>125.1596141919722</v>
      </c>
      <c r="CM49" s="77">
        <f t="shared" ca="1" si="877"/>
        <v>125.64120918126628</v>
      </c>
      <c r="CN49" s="77">
        <f t="shared" ca="1" si="877"/>
        <v>126.12561732385419</v>
      </c>
      <c r="CO49" s="77">
        <f t="shared" ca="1" si="877"/>
        <v>126.61285505228119</v>
      </c>
      <c r="CP49" s="77">
        <f t="shared" ca="1" si="877"/>
        <v>127.10293889508037</v>
      </c>
      <c r="CQ49" s="77">
        <f t="shared" ca="1" si="877"/>
        <v>127.59588547733344</v>
      </c>
      <c r="CR49" s="77">
        <f t="shared" ca="1" si="877"/>
        <v>128.09171152123449</v>
      </c>
      <c r="CS49" s="77">
        <f t="shared" ca="1" si="877"/>
        <v>128.59043384665753</v>
      </c>
      <c r="CT49" s="77">
        <f t="shared" ca="1" si="877"/>
        <v>133.30711905900964</v>
      </c>
      <c r="CU49" s="77">
        <f t="shared" ca="1" si="877"/>
        <v>133.30711905900964</v>
      </c>
      <c r="CV49" s="77">
        <f t="shared" ca="1" si="877"/>
        <v>133.30711905900964</v>
      </c>
      <c r="CW49" s="77">
        <f t="shared" ca="1" si="877"/>
        <v>133.30711905900964</v>
      </c>
      <c r="CX49" s="77">
        <f t="shared" ca="1" si="877"/>
        <v>133.30711905900964</v>
      </c>
      <c r="CY49" s="77">
        <f t="shared" ca="1" si="877"/>
        <v>133.30711905900964</v>
      </c>
      <c r="CZ49" s="77">
        <f t="shared" ca="1" si="877"/>
        <v>133.30711905900964</v>
      </c>
      <c r="DA49" s="77">
        <f t="shared" ca="1" si="877"/>
        <v>133.30711905900964</v>
      </c>
      <c r="DB49" s="77">
        <f t="shared" ca="1" si="877"/>
        <v>133.30711905900964</v>
      </c>
      <c r="DC49" s="77">
        <f t="shared" ca="1" si="877"/>
        <v>133.30711905900964</v>
      </c>
      <c r="DD49" s="77">
        <f t="shared" ca="1" si="877"/>
        <v>133.30711905900964</v>
      </c>
      <c r="DE49" s="77">
        <f t="shared" ca="1" si="877"/>
        <v>133.30711905900964</v>
      </c>
      <c r="DF49" s="77">
        <f t="shared" ca="1" si="877"/>
        <v>133.30711905900964</v>
      </c>
      <c r="DG49" s="77">
        <f t="shared" ca="1" si="877"/>
        <v>133.30711905900964</v>
      </c>
      <c r="DH49" s="77">
        <f t="shared" ca="1" si="877"/>
        <v>133.30711905900964</v>
      </c>
      <c r="DI49" s="77">
        <f t="shared" ca="1" si="877"/>
        <v>133.30711905900964</v>
      </c>
      <c r="DJ49" s="77">
        <f t="shared" ca="1" si="877"/>
        <v>133.30711905900964</v>
      </c>
      <c r="DK49" s="77">
        <f t="shared" ca="1" si="877"/>
        <v>133.30711905900964</v>
      </c>
      <c r="DL49" s="77">
        <f t="shared" ca="1" si="877"/>
        <v>133.30711905900964</v>
      </c>
      <c r="DM49" s="77">
        <f t="shared" ca="1" si="877"/>
        <v>133.30711905900964</v>
      </c>
      <c r="DN49" s="77">
        <f t="shared" ca="1" si="877"/>
        <v>133.30711905900964</v>
      </c>
      <c r="DO49" s="77">
        <f t="shared" ca="1" si="877"/>
        <v>133.30711905900964</v>
      </c>
      <c r="DP49" s="77">
        <f t="shared" ca="1" si="877"/>
        <v>133.30711905900964</v>
      </c>
      <c r="DQ49" s="77">
        <f t="shared" ca="1" si="877"/>
        <v>133.30711905900964</v>
      </c>
      <c r="DR49" s="77">
        <f t="shared" ref="DR49:EC49" ca="1" si="878">_xlfn.SINGLE(IRPJ)*DR48+IF(DR48&gt;20,_xlfn.SINGLE(AdicionalIRPJ)*(DR48-20))</f>
        <v>133.30711905900964</v>
      </c>
      <c r="DS49" s="77">
        <f t="shared" ca="1" si="878"/>
        <v>133.30711905900964</v>
      </c>
      <c r="DT49" s="77">
        <f t="shared" ca="1" si="878"/>
        <v>133.30711905900964</v>
      </c>
      <c r="DU49" s="77">
        <f t="shared" ca="1" si="878"/>
        <v>133.30711905900964</v>
      </c>
      <c r="DV49" s="77">
        <f t="shared" ca="1" si="878"/>
        <v>133.30711905900964</v>
      </c>
      <c r="DW49" s="77">
        <f t="shared" ca="1" si="878"/>
        <v>133.30711905900964</v>
      </c>
      <c r="DX49" s="77">
        <f t="shared" ca="1" si="878"/>
        <v>133.30711905900964</v>
      </c>
      <c r="DY49" s="77">
        <f t="shared" ca="1" si="878"/>
        <v>133.30711905900964</v>
      </c>
      <c r="DZ49" s="77">
        <f t="shared" ca="1" si="878"/>
        <v>133.30711905900964</v>
      </c>
      <c r="EA49" s="77">
        <f t="shared" ca="1" si="878"/>
        <v>133.30711905900964</v>
      </c>
      <c r="EB49" s="77">
        <f t="shared" ca="1" si="878"/>
        <v>133.30711905900964</v>
      </c>
      <c r="EC49" s="77">
        <f t="shared" ca="1" si="878"/>
        <v>133.30711905900964</v>
      </c>
      <c r="ED49" s="77">
        <f t="shared" ref="ED49:FA49" ca="1" si="879">_xlfn.SINGLE(IRPJ)*ED48+IF(ED48&gt;20,_xlfn.SINGLE(AdicionalIRPJ)*(ED48-20))</f>
        <v>133.30711905900964</v>
      </c>
      <c r="EE49" s="77">
        <f t="shared" ca="1" si="879"/>
        <v>133.30711905900964</v>
      </c>
      <c r="EF49" s="77">
        <f t="shared" ca="1" si="879"/>
        <v>133.30711905900964</v>
      </c>
      <c r="EG49" s="77">
        <f t="shared" ca="1" si="879"/>
        <v>133.30711905900964</v>
      </c>
      <c r="EH49" s="77">
        <f t="shared" ca="1" si="879"/>
        <v>133.30711905900964</v>
      </c>
      <c r="EI49" s="77">
        <f t="shared" ca="1" si="879"/>
        <v>133.30711905900964</v>
      </c>
      <c r="EJ49" s="77">
        <f t="shared" ca="1" si="879"/>
        <v>133.30711905900964</v>
      </c>
      <c r="EK49" s="77">
        <f t="shared" ca="1" si="879"/>
        <v>133.30711905900964</v>
      </c>
      <c r="EL49" s="77">
        <f t="shared" ca="1" si="879"/>
        <v>133.30711905900964</v>
      </c>
      <c r="EM49" s="77">
        <f t="shared" ca="1" si="879"/>
        <v>133.30711905900964</v>
      </c>
      <c r="EN49" s="77">
        <f t="shared" ca="1" si="879"/>
        <v>133.30711905900964</v>
      </c>
      <c r="EO49" s="77">
        <f t="shared" ca="1" si="879"/>
        <v>133.30711905900964</v>
      </c>
      <c r="EP49" s="77">
        <f t="shared" ca="1" si="879"/>
        <v>133.30711905900964</v>
      </c>
      <c r="EQ49" s="77">
        <f t="shared" ca="1" si="879"/>
        <v>133.30711905900964</v>
      </c>
      <c r="ER49" s="77">
        <f t="shared" ca="1" si="879"/>
        <v>133.30711905900964</v>
      </c>
      <c r="ES49" s="77">
        <f t="shared" ca="1" si="879"/>
        <v>133.30711905900964</v>
      </c>
      <c r="ET49" s="77">
        <f t="shared" ca="1" si="879"/>
        <v>133.30711905900964</v>
      </c>
      <c r="EU49" s="77">
        <f t="shared" ca="1" si="879"/>
        <v>133.30711905900964</v>
      </c>
      <c r="EV49" s="77">
        <f t="shared" ca="1" si="879"/>
        <v>133.30711905900964</v>
      </c>
      <c r="EW49" s="77">
        <f t="shared" ca="1" si="879"/>
        <v>133.30711905900964</v>
      </c>
      <c r="EX49" s="77">
        <f t="shared" ca="1" si="879"/>
        <v>133.30711905900964</v>
      </c>
      <c r="EY49" s="77">
        <f t="shared" ca="1" si="879"/>
        <v>133.30711905900964</v>
      </c>
      <c r="EZ49" s="77">
        <f t="shared" ca="1" si="879"/>
        <v>133.30711905900964</v>
      </c>
      <c r="FA49" s="77">
        <f t="shared" ca="1" si="879"/>
        <v>133.30711905900964</v>
      </c>
      <c r="FB49" s="77">
        <f t="shared" ref="FB49:HM49" ca="1" si="880">_xlfn.SINGLE(IRPJ)*FB48+IF(FB48&gt;20,_xlfn.SINGLE(AdicionalIRPJ)*(FB48-20))</f>
        <v>133.30711905900964</v>
      </c>
      <c r="FC49" s="77">
        <f t="shared" ca="1" si="880"/>
        <v>133.30711905900964</v>
      </c>
      <c r="FD49" s="77">
        <f t="shared" ca="1" si="880"/>
        <v>133.30711905900964</v>
      </c>
      <c r="FE49" s="77">
        <f t="shared" ca="1" si="880"/>
        <v>133.30711905900964</v>
      </c>
      <c r="FF49" s="77">
        <f t="shared" ca="1" si="880"/>
        <v>133.30711905900964</v>
      </c>
      <c r="FG49" s="77">
        <f t="shared" ca="1" si="880"/>
        <v>133.30711905900964</v>
      </c>
      <c r="FH49" s="77">
        <f t="shared" ca="1" si="880"/>
        <v>133.30711905900964</v>
      </c>
      <c r="FI49" s="77">
        <f t="shared" ca="1" si="880"/>
        <v>133.30711905900964</v>
      </c>
      <c r="FJ49" s="77">
        <f t="shared" ca="1" si="880"/>
        <v>133.30711905900964</v>
      </c>
      <c r="FK49" s="77">
        <f t="shared" ca="1" si="880"/>
        <v>133.30711905900964</v>
      </c>
      <c r="FL49" s="77">
        <f t="shared" ca="1" si="880"/>
        <v>133.30711905900964</v>
      </c>
      <c r="FM49" s="77">
        <f t="shared" ca="1" si="880"/>
        <v>133.30711905900964</v>
      </c>
      <c r="FN49" s="77">
        <f t="shared" ca="1" si="880"/>
        <v>133.30711905900964</v>
      </c>
      <c r="FO49" s="77">
        <f t="shared" ca="1" si="880"/>
        <v>133.30711905900964</v>
      </c>
      <c r="FP49" s="77">
        <f t="shared" ca="1" si="880"/>
        <v>133.30711905900964</v>
      </c>
      <c r="FQ49" s="77">
        <f t="shared" ca="1" si="880"/>
        <v>133.30711905900964</v>
      </c>
      <c r="FR49" s="77">
        <f t="shared" ca="1" si="880"/>
        <v>133.30711905900964</v>
      </c>
      <c r="FS49" s="77">
        <f t="shared" ca="1" si="880"/>
        <v>133.30711905900964</v>
      </c>
      <c r="FT49" s="77">
        <f t="shared" ca="1" si="880"/>
        <v>133.30711905900964</v>
      </c>
      <c r="FU49" s="77">
        <f t="shared" ca="1" si="880"/>
        <v>133.30711905900964</v>
      </c>
      <c r="FV49" s="77">
        <f t="shared" ca="1" si="880"/>
        <v>133.30711905900964</v>
      </c>
      <c r="FW49" s="77">
        <f t="shared" ca="1" si="880"/>
        <v>133.30711905900964</v>
      </c>
      <c r="FX49" s="77">
        <f t="shared" ca="1" si="880"/>
        <v>133.30711905900964</v>
      </c>
      <c r="FY49" s="77">
        <f t="shared" ca="1" si="880"/>
        <v>133.30711905900964</v>
      </c>
      <c r="FZ49" s="77">
        <f t="shared" ca="1" si="880"/>
        <v>133.30711905900964</v>
      </c>
      <c r="GA49" s="77">
        <f t="shared" ca="1" si="880"/>
        <v>133.30711905900964</v>
      </c>
      <c r="GB49" s="77">
        <f t="shared" ca="1" si="880"/>
        <v>133.30711905900964</v>
      </c>
      <c r="GC49" s="77">
        <f t="shared" ca="1" si="880"/>
        <v>133.30711905900964</v>
      </c>
      <c r="GD49" s="77">
        <f t="shared" ca="1" si="880"/>
        <v>133.30711905900964</v>
      </c>
      <c r="GE49" s="77">
        <f t="shared" ca="1" si="880"/>
        <v>133.30711905900964</v>
      </c>
      <c r="GF49" s="77">
        <f t="shared" ca="1" si="880"/>
        <v>133.30711905900964</v>
      </c>
      <c r="GG49" s="77">
        <f t="shared" ca="1" si="880"/>
        <v>133.30711905900964</v>
      </c>
      <c r="GH49" s="77">
        <f t="shared" ca="1" si="880"/>
        <v>133.30711905900964</v>
      </c>
      <c r="GI49" s="77">
        <f t="shared" ca="1" si="880"/>
        <v>133.30711905900964</v>
      </c>
      <c r="GJ49" s="77">
        <f t="shared" ca="1" si="880"/>
        <v>133.30711905900964</v>
      </c>
      <c r="GK49" s="77">
        <f t="shared" ca="1" si="880"/>
        <v>133.30711905900964</v>
      </c>
      <c r="GL49" s="77">
        <f t="shared" ca="1" si="880"/>
        <v>133.30711905900964</v>
      </c>
      <c r="GM49" s="77">
        <f t="shared" ca="1" si="880"/>
        <v>133.30711905900964</v>
      </c>
      <c r="GN49" s="77">
        <f t="shared" ca="1" si="880"/>
        <v>133.30711905900964</v>
      </c>
      <c r="GO49" s="77">
        <f t="shared" ca="1" si="880"/>
        <v>133.30711905900964</v>
      </c>
      <c r="GP49" s="77">
        <f t="shared" ca="1" si="880"/>
        <v>133.30711905900964</v>
      </c>
      <c r="GQ49" s="77">
        <f t="shared" ca="1" si="880"/>
        <v>133.30711905900964</v>
      </c>
      <c r="GR49" s="77">
        <f t="shared" ca="1" si="880"/>
        <v>133.30711905900964</v>
      </c>
      <c r="GS49" s="77">
        <f t="shared" ca="1" si="880"/>
        <v>133.30711905900964</v>
      </c>
      <c r="GT49" s="77">
        <f t="shared" ca="1" si="880"/>
        <v>133.30711905900964</v>
      </c>
      <c r="GU49" s="77">
        <f t="shared" ca="1" si="880"/>
        <v>133.30711905900964</v>
      </c>
      <c r="GV49" s="77">
        <f t="shared" ca="1" si="880"/>
        <v>133.30711905900964</v>
      </c>
      <c r="GW49" s="77">
        <f t="shared" ca="1" si="880"/>
        <v>133.30711905900964</v>
      </c>
      <c r="GX49" s="77">
        <f t="shared" ca="1" si="880"/>
        <v>133.30711905900964</v>
      </c>
      <c r="GY49" s="77">
        <f t="shared" ca="1" si="880"/>
        <v>133.30711905900964</v>
      </c>
      <c r="GZ49" s="77">
        <f t="shared" ca="1" si="880"/>
        <v>133.30711905900964</v>
      </c>
      <c r="HA49" s="77">
        <f t="shared" ca="1" si="880"/>
        <v>133.30711905900964</v>
      </c>
      <c r="HB49" s="77">
        <f t="shared" ca="1" si="880"/>
        <v>133.30711905900964</v>
      </c>
      <c r="HC49" s="77">
        <f t="shared" ca="1" si="880"/>
        <v>133.30711905900964</v>
      </c>
      <c r="HD49" s="77">
        <f t="shared" ca="1" si="880"/>
        <v>133.30711905900964</v>
      </c>
      <c r="HE49" s="77">
        <f t="shared" ca="1" si="880"/>
        <v>133.30711905900964</v>
      </c>
      <c r="HF49" s="77">
        <f t="shared" ca="1" si="880"/>
        <v>133.30711905900964</v>
      </c>
      <c r="HG49" s="77">
        <f t="shared" ca="1" si="880"/>
        <v>133.30711905900964</v>
      </c>
      <c r="HH49" s="77">
        <f t="shared" ca="1" si="880"/>
        <v>133.30711905900964</v>
      </c>
      <c r="HI49" s="77">
        <f t="shared" ca="1" si="880"/>
        <v>133.30711905900964</v>
      </c>
      <c r="HJ49" s="77">
        <f t="shared" ca="1" si="880"/>
        <v>133.30711905900964</v>
      </c>
      <c r="HK49" s="77">
        <f t="shared" ca="1" si="880"/>
        <v>133.30711905900964</v>
      </c>
      <c r="HL49" s="77">
        <f t="shared" ca="1" si="880"/>
        <v>133.30711905900964</v>
      </c>
      <c r="HM49" s="77">
        <f t="shared" ca="1" si="880"/>
        <v>133.30711905900964</v>
      </c>
      <c r="HN49" s="77">
        <f t="shared" ref="HN49:JY49" ca="1" si="881">_xlfn.SINGLE(IRPJ)*HN48+IF(HN48&gt;20,_xlfn.SINGLE(AdicionalIRPJ)*(HN48-20))</f>
        <v>133.30711905900964</v>
      </c>
      <c r="HO49" s="77">
        <f t="shared" ca="1" si="881"/>
        <v>133.30711905900964</v>
      </c>
      <c r="HP49" s="77">
        <f t="shared" ca="1" si="881"/>
        <v>133.30711905900964</v>
      </c>
      <c r="HQ49" s="77">
        <f t="shared" ca="1" si="881"/>
        <v>133.30711905900964</v>
      </c>
      <c r="HR49" s="77">
        <f t="shared" ca="1" si="881"/>
        <v>133.30711905900964</v>
      </c>
      <c r="HS49" s="77">
        <f t="shared" ca="1" si="881"/>
        <v>133.30711905900964</v>
      </c>
      <c r="HT49" s="77">
        <f t="shared" ca="1" si="881"/>
        <v>133.30711905900964</v>
      </c>
      <c r="HU49" s="77">
        <f t="shared" ca="1" si="881"/>
        <v>133.30711905900964</v>
      </c>
      <c r="HV49" s="77">
        <f t="shared" ca="1" si="881"/>
        <v>133.30711905900964</v>
      </c>
      <c r="HW49" s="77">
        <f t="shared" ca="1" si="881"/>
        <v>133.30711905900964</v>
      </c>
      <c r="HX49" s="77">
        <f t="shared" ca="1" si="881"/>
        <v>133.30711905900964</v>
      </c>
      <c r="HY49" s="77">
        <f t="shared" ca="1" si="881"/>
        <v>133.30711905900964</v>
      </c>
      <c r="HZ49" s="77">
        <f t="shared" ca="1" si="881"/>
        <v>133.30711905900964</v>
      </c>
      <c r="IA49" s="77">
        <f t="shared" ca="1" si="881"/>
        <v>133.30711905900964</v>
      </c>
      <c r="IB49" s="77">
        <f t="shared" ca="1" si="881"/>
        <v>133.30711905900964</v>
      </c>
      <c r="IC49" s="77">
        <f t="shared" ca="1" si="881"/>
        <v>133.30711905900964</v>
      </c>
      <c r="ID49" s="77">
        <f t="shared" ca="1" si="881"/>
        <v>133.30711905900964</v>
      </c>
      <c r="IE49" s="77">
        <f t="shared" ca="1" si="881"/>
        <v>133.30711905900964</v>
      </c>
      <c r="IF49" s="77">
        <f t="shared" ca="1" si="881"/>
        <v>133.30711905900964</v>
      </c>
      <c r="IG49" s="77">
        <f t="shared" ca="1" si="881"/>
        <v>133.30711905900964</v>
      </c>
      <c r="IH49" s="77">
        <f t="shared" ca="1" si="881"/>
        <v>133.30711905900964</v>
      </c>
      <c r="II49" s="77">
        <f t="shared" ca="1" si="881"/>
        <v>133.30711905900964</v>
      </c>
      <c r="IJ49" s="77">
        <f t="shared" ca="1" si="881"/>
        <v>133.30711905900964</v>
      </c>
      <c r="IK49" s="77">
        <f t="shared" ca="1" si="881"/>
        <v>133.30711905900964</v>
      </c>
      <c r="IL49" s="77">
        <f t="shared" ca="1" si="881"/>
        <v>133.30711905900964</v>
      </c>
      <c r="IM49" s="77">
        <f t="shared" ca="1" si="881"/>
        <v>133.30711905900964</v>
      </c>
      <c r="IN49" s="77">
        <f t="shared" ca="1" si="881"/>
        <v>133.30711905900964</v>
      </c>
      <c r="IO49" s="77">
        <f t="shared" ca="1" si="881"/>
        <v>133.30711905900964</v>
      </c>
      <c r="IP49" s="77">
        <f t="shared" ca="1" si="881"/>
        <v>133.30711905900964</v>
      </c>
      <c r="IQ49" s="77">
        <f t="shared" ca="1" si="881"/>
        <v>133.30711905900964</v>
      </c>
      <c r="IR49" s="77">
        <f t="shared" ca="1" si="881"/>
        <v>133.30711905900964</v>
      </c>
      <c r="IS49" s="77">
        <f t="shared" ca="1" si="881"/>
        <v>133.30711905900964</v>
      </c>
      <c r="IT49" s="77">
        <f t="shared" ca="1" si="881"/>
        <v>133.30711905900964</v>
      </c>
      <c r="IU49" s="77">
        <f t="shared" ca="1" si="881"/>
        <v>133.30711905900964</v>
      </c>
      <c r="IV49" s="77">
        <f t="shared" ca="1" si="881"/>
        <v>133.30711905900964</v>
      </c>
      <c r="IW49" s="77">
        <f t="shared" ca="1" si="881"/>
        <v>133.30711905900964</v>
      </c>
      <c r="IX49" s="77">
        <f t="shared" ca="1" si="881"/>
        <v>133.30711905900964</v>
      </c>
      <c r="IY49" s="77">
        <f t="shared" ca="1" si="881"/>
        <v>133.30711905900964</v>
      </c>
      <c r="IZ49" s="77">
        <f t="shared" ca="1" si="881"/>
        <v>133.30711905900964</v>
      </c>
      <c r="JA49" s="77">
        <f t="shared" ca="1" si="881"/>
        <v>133.30711905900964</v>
      </c>
      <c r="JB49" s="77">
        <f t="shared" ca="1" si="881"/>
        <v>133.30711905900964</v>
      </c>
      <c r="JC49" s="77">
        <f t="shared" ca="1" si="881"/>
        <v>133.30711905900964</v>
      </c>
      <c r="JD49" s="77">
        <f t="shared" ca="1" si="881"/>
        <v>133.30711905900964</v>
      </c>
      <c r="JE49" s="77">
        <f t="shared" ca="1" si="881"/>
        <v>133.30711905900964</v>
      </c>
      <c r="JF49" s="77">
        <f t="shared" ca="1" si="881"/>
        <v>133.30711905900964</v>
      </c>
      <c r="JG49" s="77">
        <f t="shared" ca="1" si="881"/>
        <v>133.30711905900964</v>
      </c>
      <c r="JH49" s="77">
        <f t="shared" ca="1" si="881"/>
        <v>133.30711905900964</v>
      </c>
      <c r="JI49" s="77">
        <f t="shared" ca="1" si="881"/>
        <v>133.30711905900964</v>
      </c>
      <c r="JJ49" s="77">
        <f t="shared" ca="1" si="881"/>
        <v>133.30711905900964</v>
      </c>
      <c r="JK49" s="77">
        <f t="shared" ca="1" si="881"/>
        <v>133.30711905900964</v>
      </c>
      <c r="JL49" s="77">
        <f t="shared" ca="1" si="881"/>
        <v>133.30711905900964</v>
      </c>
      <c r="JM49" s="77">
        <f t="shared" ca="1" si="881"/>
        <v>133.30711905900964</v>
      </c>
      <c r="JN49" s="77">
        <f t="shared" ca="1" si="881"/>
        <v>133.30711905900964</v>
      </c>
      <c r="JO49" s="77">
        <f t="shared" ca="1" si="881"/>
        <v>133.30711905900964</v>
      </c>
      <c r="JP49" s="77">
        <f t="shared" ca="1" si="881"/>
        <v>133.30711905900964</v>
      </c>
      <c r="JQ49" s="77">
        <f t="shared" ca="1" si="881"/>
        <v>133.30711905900964</v>
      </c>
      <c r="JR49" s="77">
        <f t="shared" ca="1" si="881"/>
        <v>133.30711905900964</v>
      </c>
      <c r="JS49" s="77">
        <f t="shared" ca="1" si="881"/>
        <v>133.30711905900964</v>
      </c>
      <c r="JT49" s="77">
        <f t="shared" ca="1" si="881"/>
        <v>133.30711905900964</v>
      </c>
      <c r="JU49" s="77">
        <f t="shared" ca="1" si="881"/>
        <v>133.30711905900964</v>
      </c>
      <c r="JV49" s="77">
        <f t="shared" ca="1" si="881"/>
        <v>133.30711905900964</v>
      </c>
      <c r="JW49" s="77">
        <f t="shared" ca="1" si="881"/>
        <v>133.30711905900964</v>
      </c>
      <c r="JX49" s="77">
        <f t="shared" ca="1" si="881"/>
        <v>133.30711905900964</v>
      </c>
      <c r="JY49" s="77">
        <f t="shared" ca="1" si="881"/>
        <v>133.30711905900964</v>
      </c>
      <c r="JZ49" s="77">
        <f t="shared" ref="JZ49:KO49" ca="1" si="882">_xlfn.SINGLE(IRPJ)*JZ48+IF(JZ48&gt;20,_xlfn.SINGLE(AdicionalIRPJ)*(JZ48-20))</f>
        <v>133.30711905900964</v>
      </c>
      <c r="KA49" s="77">
        <f t="shared" ca="1" si="882"/>
        <v>133.30711905900964</v>
      </c>
      <c r="KB49" s="77">
        <f t="shared" ca="1" si="882"/>
        <v>133.30711905900964</v>
      </c>
      <c r="KC49" s="77">
        <f t="shared" ca="1" si="882"/>
        <v>133.30711905900964</v>
      </c>
      <c r="KD49" s="77">
        <f t="shared" ca="1" si="882"/>
        <v>133.30711905900964</v>
      </c>
      <c r="KE49" s="77">
        <f t="shared" ca="1" si="882"/>
        <v>133.30711905900964</v>
      </c>
      <c r="KF49" s="77">
        <f t="shared" ca="1" si="882"/>
        <v>133.30711905900964</v>
      </c>
      <c r="KG49" s="77">
        <f t="shared" ca="1" si="882"/>
        <v>133.30711905900964</v>
      </c>
      <c r="KH49" s="77">
        <f t="shared" ca="1" si="882"/>
        <v>133.30711905900964</v>
      </c>
      <c r="KI49" s="77">
        <f t="shared" ca="1" si="882"/>
        <v>133.30711905900964</v>
      </c>
      <c r="KJ49" s="77">
        <f t="shared" ca="1" si="882"/>
        <v>133.30711905900964</v>
      </c>
      <c r="KK49" s="77">
        <f t="shared" ca="1" si="882"/>
        <v>133.30711905900964</v>
      </c>
      <c r="KL49" s="77">
        <f t="shared" ca="1" si="882"/>
        <v>133.30711905900964</v>
      </c>
      <c r="KM49" s="77">
        <f t="shared" ca="1" si="882"/>
        <v>133.30711905900964</v>
      </c>
      <c r="KN49" s="77">
        <f t="shared" ca="1" si="882"/>
        <v>133.30711905900964</v>
      </c>
      <c r="KO49" s="77">
        <f t="shared" ca="1" si="882"/>
        <v>133.30711905900964</v>
      </c>
    </row>
    <row r="50" spans="1:301" x14ac:dyDescent="0.2">
      <c r="A50" s="29" t="s">
        <v>247</v>
      </c>
      <c r="B50" s="77">
        <f t="shared" ref="B50:BM50" ca="1" si="883">_xlfn.SINGLE(CSLL)*B48</f>
        <v>53.092441524615907</v>
      </c>
      <c r="C50" s="77">
        <f t="shared" ca="1" si="883"/>
        <v>50.809658173315221</v>
      </c>
      <c r="D50" s="77">
        <f t="shared" ca="1" si="883"/>
        <v>49.482369759797741</v>
      </c>
      <c r="E50" s="77">
        <f t="shared" ca="1" si="883"/>
        <v>48.153758248236493</v>
      </c>
      <c r="F50" s="77">
        <f t="shared" ca="1" si="883"/>
        <v>46.823814698779813</v>
      </c>
      <c r="G50" s="77">
        <f t="shared" ca="1" si="883"/>
        <v>45.49253008066232</v>
      </c>
      <c r="H50" s="77">
        <f t="shared" ca="1" si="883"/>
        <v>44.159895270967951</v>
      </c>
      <c r="I50" s="77">
        <f t="shared" ca="1" si="883"/>
        <v>42.82590105337195</v>
      </c>
      <c r="J50" s="77">
        <f t="shared" ca="1" si="883"/>
        <v>41.490538116861288</v>
      </c>
      <c r="K50" s="77">
        <f t="shared" ca="1" si="883"/>
        <v>40.153797054433113</v>
      </c>
      <c r="L50" s="77">
        <f t="shared" ca="1" si="883"/>
        <v>38.815668361770761</v>
      </c>
      <c r="M50" s="77">
        <f t="shared" ca="1" si="883"/>
        <v>37.476142435896833</v>
      </c>
      <c r="N50" s="77">
        <f t="shared" ca="1" si="883"/>
        <v>36.541814141381032</v>
      </c>
      <c r="O50" s="77">
        <f t="shared" ca="1" si="883"/>
        <v>36.541814141381032</v>
      </c>
      <c r="P50" s="77">
        <f t="shared" ca="1" si="883"/>
        <v>36.541814141381032</v>
      </c>
      <c r="Q50" s="77">
        <f t="shared" ca="1" si="883"/>
        <v>36.541814141381032</v>
      </c>
      <c r="R50" s="77">
        <f t="shared" ca="1" si="883"/>
        <v>36.541814141381032</v>
      </c>
      <c r="S50" s="77">
        <f t="shared" ca="1" si="883"/>
        <v>36.541814141381032</v>
      </c>
      <c r="T50" s="77">
        <f t="shared" ca="1" si="883"/>
        <v>36.541814141381032</v>
      </c>
      <c r="U50" s="77">
        <f t="shared" ca="1" si="883"/>
        <v>36.541814141381032</v>
      </c>
      <c r="V50" s="77">
        <f t="shared" ca="1" si="883"/>
        <v>36.541814141381032</v>
      </c>
      <c r="W50" s="77">
        <f t="shared" ca="1" si="883"/>
        <v>36.541814141381032</v>
      </c>
      <c r="X50" s="77">
        <f t="shared" ca="1" si="883"/>
        <v>36.541814141381032</v>
      </c>
      <c r="Y50" s="77">
        <f t="shared" ca="1" si="883"/>
        <v>36.541814141381032</v>
      </c>
      <c r="Z50" s="77">
        <f t="shared" ca="1" si="883"/>
        <v>36.541814141381032</v>
      </c>
      <c r="AA50" s="77">
        <f t="shared" ca="1" si="883"/>
        <v>36.661239913507643</v>
      </c>
      <c r="AB50" s="77">
        <f t="shared" ca="1" si="883"/>
        <v>36.781363290492479</v>
      </c>
      <c r="AC50" s="77">
        <f t="shared" ca="1" si="883"/>
        <v>36.902188347272869</v>
      </c>
      <c r="AD50" s="77">
        <f t="shared" ca="1" si="883"/>
        <v>37.023719182589204</v>
      </c>
      <c r="AE50" s="77">
        <f t="shared" ca="1" si="883"/>
        <v>37.145959919123932</v>
      </c>
      <c r="AF50" s="77">
        <f t="shared" ca="1" si="883"/>
        <v>37.268914703641443</v>
      </c>
      <c r="AG50" s="77">
        <f t="shared" ca="1" si="883"/>
        <v>37.392587707128726</v>
      </c>
      <c r="AH50" s="77">
        <f t="shared" ca="1" si="883"/>
        <v>37.516983124936871</v>
      </c>
      <c r="AI50" s="77">
        <f t="shared" ca="1" si="883"/>
        <v>37.642105176923366</v>
      </c>
      <c r="AJ50" s="77">
        <f t="shared" ca="1" si="883"/>
        <v>37.767958107595277</v>
      </c>
      <c r="AK50" s="77">
        <f t="shared" ca="1" si="883"/>
        <v>37.894546186253208</v>
      </c>
      <c r="AL50" s="77">
        <f t="shared" ca="1" si="883"/>
        <v>38.021873707136152</v>
      </c>
      <c r="AM50" s="77">
        <f t="shared" ca="1" si="883"/>
        <v>38.149944989567146</v>
      </c>
      <c r="AN50" s="77">
        <f t="shared" ca="1" si="883"/>
        <v>38.278764378099787</v>
      </c>
      <c r="AO50" s="77">
        <f t="shared" ca="1" si="883"/>
        <v>38.408336242665648</v>
      </c>
      <c r="AP50" s="77">
        <f t="shared" ca="1" si="883"/>
        <v>38.53866497872248</v>
      </c>
      <c r="AQ50" s="77">
        <f t="shared" ca="1" si="883"/>
        <v>38.669755007403339</v>
      </c>
      <c r="AR50" s="77">
        <f t="shared" ca="1" si="883"/>
        <v>38.801610775666568</v>
      </c>
      <c r="AS50" s="77">
        <f t="shared" ca="1" si="883"/>
        <v>38.934236756446637</v>
      </c>
      <c r="AT50" s="77">
        <f t="shared" ca="1" si="883"/>
        <v>39.067637448805883</v>
      </c>
      <c r="AU50" s="77">
        <f t="shared" ca="1" si="883"/>
        <v>39.201817378087135</v>
      </c>
      <c r="AV50" s="77">
        <f t="shared" ca="1" si="883"/>
        <v>39.336781096067227</v>
      </c>
      <c r="AW50" s="77">
        <f t="shared" ca="1" si="883"/>
        <v>39.472533181111388</v>
      </c>
      <c r="AX50" s="77">
        <f t="shared" ca="1" si="883"/>
        <v>39.6090782383286</v>
      </c>
      <c r="AY50" s="77">
        <f t="shared" ca="1" si="883"/>
        <v>39.746420899727767</v>
      </c>
      <c r="AZ50" s="77">
        <f t="shared" ca="1" si="883"/>
        <v>39.88456582437486</v>
      </c>
      <c r="BA50" s="77">
        <f t="shared" ca="1" si="883"/>
        <v>40.02351769855099</v>
      </c>
      <c r="BB50" s="77">
        <f t="shared" ca="1" si="883"/>
        <v>40.163281235911363</v>
      </c>
      <c r="BC50" s="77">
        <f t="shared" ca="1" si="883"/>
        <v>40.30386117764516</v>
      </c>
      <c r="BD50" s="77">
        <f t="shared" ca="1" si="883"/>
        <v>40.445262292636428</v>
      </c>
      <c r="BE50" s="77">
        <f t="shared" ca="1" si="883"/>
        <v>40.587489377625786</v>
      </c>
      <c r="BF50" s="77">
        <f t="shared" ca="1" si="883"/>
        <v>40.730547257373203</v>
      </c>
      <c r="BG50" s="77">
        <f t="shared" ca="1" si="883"/>
        <v>40.87444078482163</v>
      </c>
      <c r="BH50" s="77">
        <f t="shared" ca="1" si="883"/>
        <v>41.019174841261638</v>
      </c>
      <c r="BI50" s="77">
        <f t="shared" ca="1" si="883"/>
        <v>41.164754336497019</v>
      </c>
      <c r="BJ50" s="77">
        <f t="shared" ca="1" si="883"/>
        <v>41.311184209011316</v>
      </c>
      <c r="BK50" s="77">
        <f t="shared" ca="1" si="883"/>
        <v>41.458469426135366</v>
      </c>
      <c r="BL50" s="77">
        <f t="shared" ca="1" si="883"/>
        <v>41.606614984215817</v>
      </c>
      <c r="BM50" s="77">
        <f t="shared" ca="1" si="883"/>
        <v>41.755625908784609</v>
      </c>
      <c r="BN50" s="77">
        <f t="shared" ref="BN50:DQ50" ca="1" si="884">_xlfn.SINGLE(CSLL)*BN48</f>
        <v>41.905507254729407</v>
      </c>
      <c r="BO50" s="77">
        <f t="shared" ca="1" si="884"/>
        <v>42.056264106465186</v>
      </c>
      <c r="BP50" s="77">
        <f t="shared" ca="1" si="884"/>
        <v>42.207901578106608</v>
      </c>
      <c r="BQ50" s="77">
        <f t="shared" ca="1" si="884"/>
        <v>42.360424813641544</v>
      </c>
      <c r="BR50" s="77">
        <f t="shared" ca="1" si="884"/>
        <v>42.513838987105594</v>
      </c>
      <c r="BS50" s="77">
        <f t="shared" ca="1" si="884"/>
        <v>42.668149302757577</v>
      </c>
      <c r="BT50" s="77">
        <f t="shared" ca="1" si="884"/>
        <v>42.823360995256074</v>
      </c>
      <c r="BU50" s="77">
        <f t="shared" ca="1" si="884"/>
        <v>42.979479329837027</v>
      </c>
      <c r="BV50" s="77">
        <f t="shared" ca="1" si="884"/>
        <v>43.136509602492339</v>
      </c>
      <c r="BW50" s="77">
        <f t="shared" ca="1" si="884"/>
        <v>43.294457140149511</v>
      </c>
      <c r="BX50" s="77">
        <f t="shared" ca="1" si="884"/>
        <v>43.453327300852379</v>
      </c>
      <c r="BY50" s="77">
        <f t="shared" ca="1" si="884"/>
        <v>43.613125473942851</v>
      </c>
      <c r="BZ50" s="77">
        <f t="shared" ca="1" si="884"/>
        <v>43.773857080243744</v>
      </c>
      <c r="CA50" s="77">
        <f t="shared" ca="1" si="884"/>
        <v>43.935527572242663</v>
      </c>
      <c r="CB50" s="77">
        <f t="shared" ca="1" si="884"/>
        <v>44.098142434276966</v>
      </c>
      <c r="CC50" s="77">
        <f t="shared" ca="1" si="884"/>
        <v>44.261707182719832</v>
      </c>
      <c r="CD50" s="77">
        <f t="shared" ca="1" si="884"/>
        <v>44.426227366167353</v>
      </c>
      <c r="CE50" s="77">
        <f t="shared" ca="1" si="884"/>
        <v>44.591708565626782</v>
      </c>
      <c r="CF50" s="77">
        <f t="shared" ca="1" si="884"/>
        <v>44.758156394705864</v>
      </c>
      <c r="CG50" s="77">
        <f t="shared" ca="1" si="884"/>
        <v>44.925576499803249</v>
      </c>
      <c r="CH50" s="77">
        <f t="shared" ca="1" si="884"/>
        <v>45.09397456030004</v>
      </c>
      <c r="CI50" s="77">
        <f t="shared" ca="1" si="884"/>
        <v>45.263356288752476</v>
      </c>
      <c r="CJ50" s="77">
        <f t="shared" ca="1" si="884"/>
        <v>45.433727431085657</v>
      </c>
      <c r="CK50" s="77">
        <f t="shared" ca="1" si="884"/>
        <v>45.605093766788556</v>
      </c>
      <c r="CL50" s="77">
        <f t="shared" ca="1" si="884"/>
        <v>45.777461109109986</v>
      </c>
      <c r="CM50" s="77">
        <f t="shared" ca="1" si="884"/>
        <v>45.95083530525585</v>
      </c>
      <c r="CN50" s="77">
        <f t="shared" ca="1" si="884"/>
        <v>46.125222236587504</v>
      </c>
      <c r="CO50" s="77">
        <f t="shared" ca="1" si="884"/>
        <v>46.300627818821226</v>
      </c>
      <c r="CP50" s="77">
        <f t="shared" ca="1" si="884"/>
        <v>46.477058002228929</v>
      </c>
      <c r="CQ50" s="77">
        <f t="shared" ca="1" si="884"/>
        <v>46.654518771840038</v>
      </c>
      <c r="CR50" s="77">
        <f t="shared" ca="1" si="884"/>
        <v>46.833016147644415</v>
      </c>
      <c r="CS50" s="77">
        <f t="shared" ca="1" si="884"/>
        <v>47.012556184796708</v>
      </c>
      <c r="CT50" s="77">
        <f t="shared" ca="1" si="884"/>
        <v>48.710562861243467</v>
      </c>
      <c r="CU50" s="77">
        <f t="shared" ca="1" si="884"/>
        <v>48.710562861243467</v>
      </c>
      <c r="CV50" s="77">
        <f t="shared" ca="1" si="884"/>
        <v>48.710562861243467</v>
      </c>
      <c r="CW50" s="77">
        <f t="shared" ca="1" si="884"/>
        <v>48.710562861243467</v>
      </c>
      <c r="CX50" s="77">
        <f t="shared" ca="1" si="884"/>
        <v>48.710562861243467</v>
      </c>
      <c r="CY50" s="77">
        <f t="shared" ca="1" si="884"/>
        <v>48.710562861243467</v>
      </c>
      <c r="CZ50" s="77">
        <f t="shared" ca="1" si="884"/>
        <v>48.710562861243467</v>
      </c>
      <c r="DA50" s="77">
        <f t="shared" ca="1" si="884"/>
        <v>48.710562861243467</v>
      </c>
      <c r="DB50" s="77">
        <f t="shared" ca="1" si="884"/>
        <v>48.710562861243467</v>
      </c>
      <c r="DC50" s="77">
        <f t="shared" ca="1" si="884"/>
        <v>48.710562861243467</v>
      </c>
      <c r="DD50" s="77">
        <f t="shared" ca="1" si="884"/>
        <v>48.710562861243467</v>
      </c>
      <c r="DE50" s="77">
        <f t="shared" ca="1" si="884"/>
        <v>48.710562861243467</v>
      </c>
      <c r="DF50" s="77">
        <f t="shared" ca="1" si="884"/>
        <v>48.710562861243467</v>
      </c>
      <c r="DG50" s="77">
        <f t="shared" ca="1" si="884"/>
        <v>48.710562861243467</v>
      </c>
      <c r="DH50" s="77">
        <f t="shared" ca="1" si="884"/>
        <v>48.710562861243467</v>
      </c>
      <c r="DI50" s="77">
        <f t="shared" ca="1" si="884"/>
        <v>48.710562861243467</v>
      </c>
      <c r="DJ50" s="77">
        <f t="shared" ca="1" si="884"/>
        <v>48.710562861243467</v>
      </c>
      <c r="DK50" s="77">
        <f t="shared" ca="1" si="884"/>
        <v>48.710562861243467</v>
      </c>
      <c r="DL50" s="77">
        <f t="shared" ca="1" si="884"/>
        <v>48.710562861243467</v>
      </c>
      <c r="DM50" s="77">
        <f t="shared" ca="1" si="884"/>
        <v>48.710562861243467</v>
      </c>
      <c r="DN50" s="77">
        <f t="shared" ca="1" si="884"/>
        <v>48.710562861243467</v>
      </c>
      <c r="DO50" s="77">
        <f t="shared" ca="1" si="884"/>
        <v>48.710562861243467</v>
      </c>
      <c r="DP50" s="77">
        <f t="shared" ca="1" si="884"/>
        <v>48.710562861243467</v>
      </c>
      <c r="DQ50" s="77">
        <f t="shared" ca="1" si="884"/>
        <v>48.710562861243467</v>
      </c>
      <c r="DR50" s="77">
        <f t="shared" ref="DR50:EC50" ca="1" si="885">_xlfn.SINGLE(CSLL)*DR48</f>
        <v>48.710562861243467</v>
      </c>
      <c r="DS50" s="77">
        <f t="shared" ca="1" si="885"/>
        <v>48.710562861243467</v>
      </c>
      <c r="DT50" s="77">
        <f t="shared" ca="1" si="885"/>
        <v>48.710562861243467</v>
      </c>
      <c r="DU50" s="77">
        <f t="shared" ca="1" si="885"/>
        <v>48.710562861243467</v>
      </c>
      <c r="DV50" s="77">
        <f t="shared" ca="1" si="885"/>
        <v>48.710562861243467</v>
      </c>
      <c r="DW50" s="77">
        <f t="shared" ca="1" si="885"/>
        <v>48.710562861243467</v>
      </c>
      <c r="DX50" s="77">
        <f t="shared" ca="1" si="885"/>
        <v>48.710562861243467</v>
      </c>
      <c r="DY50" s="77">
        <f t="shared" ca="1" si="885"/>
        <v>48.710562861243467</v>
      </c>
      <c r="DZ50" s="77">
        <f t="shared" ca="1" si="885"/>
        <v>48.710562861243467</v>
      </c>
      <c r="EA50" s="77">
        <f t="shared" ca="1" si="885"/>
        <v>48.710562861243467</v>
      </c>
      <c r="EB50" s="77">
        <f t="shared" ca="1" si="885"/>
        <v>48.710562861243467</v>
      </c>
      <c r="EC50" s="77">
        <f t="shared" ca="1" si="885"/>
        <v>48.710562861243467</v>
      </c>
      <c r="ED50" s="77">
        <f t="shared" ref="ED50:FA50" ca="1" si="886">_xlfn.SINGLE(CSLL)*ED48</f>
        <v>48.710562861243467</v>
      </c>
      <c r="EE50" s="77">
        <f t="shared" ca="1" si="886"/>
        <v>48.710562861243467</v>
      </c>
      <c r="EF50" s="77">
        <f t="shared" ca="1" si="886"/>
        <v>48.710562861243467</v>
      </c>
      <c r="EG50" s="77">
        <f t="shared" ca="1" si="886"/>
        <v>48.710562861243467</v>
      </c>
      <c r="EH50" s="77">
        <f t="shared" ca="1" si="886"/>
        <v>48.710562861243467</v>
      </c>
      <c r="EI50" s="77">
        <f t="shared" ca="1" si="886"/>
        <v>48.710562861243467</v>
      </c>
      <c r="EJ50" s="77">
        <f t="shared" ca="1" si="886"/>
        <v>48.710562861243467</v>
      </c>
      <c r="EK50" s="77">
        <f t="shared" ca="1" si="886"/>
        <v>48.710562861243467</v>
      </c>
      <c r="EL50" s="77">
        <f t="shared" ca="1" si="886"/>
        <v>48.710562861243467</v>
      </c>
      <c r="EM50" s="77">
        <f t="shared" ca="1" si="886"/>
        <v>48.710562861243467</v>
      </c>
      <c r="EN50" s="77">
        <f t="shared" ca="1" si="886"/>
        <v>48.710562861243467</v>
      </c>
      <c r="EO50" s="77">
        <f t="shared" ca="1" si="886"/>
        <v>48.710562861243467</v>
      </c>
      <c r="EP50" s="77">
        <f t="shared" ca="1" si="886"/>
        <v>48.710562861243467</v>
      </c>
      <c r="EQ50" s="77">
        <f t="shared" ca="1" si="886"/>
        <v>48.710562861243467</v>
      </c>
      <c r="ER50" s="77">
        <f t="shared" ca="1" si="886"/>
        <v>48.710562861243467</v>
      </c>
      <c r="ES50" s="77">
        <f t="shared" ca="1" si="886"/>
        <v>48.710562861243467</v>
      </c>
      <c r="ET50" s="77">
        <f t="shared" ca="1" si="886"/>
        <v>48.710562861243467</v>
      </c>
      <c r="EU50" s="77">
        <f t="shared" ca="1" si="886"/>
        <v>48.710562861243467</v>
      </c>
      <c r="EV50" s="77">
        <f t="shared" ca="1" si="886"/>
        <v>48.710562861243467</v>
      </c>
      <c r="EW50" s="77">
        <f t="shared" ca="1" si="886"/>
        <v>48.710562861243467</v>
      </c>
      <c r="EX50" s="77">
        <f t="shared" ca="1" si="886"/>
        <v>48.710562861243467</v>
      </c>
      <c r="EY50" s="77">
        <f t="shared" ca="1" si="886"/>
        <v>48.710562861243467</v>
      </c>
      <c r="EZ50" s="77">
        <f t="shared" ca="1" si="886"/>
        <v>48.710562861243467</v>
      </c>
      <c r="FA50" s="77">
        <f t="shared" ca="1" si="886"/>
        <v>48.710562861243467</v>
      </c>
      <c r="FB50" s="77">
        <f t="shared" ref="FB50:HM50" ca="1" si="887">_xlfn.SINGLE(CSLL)*FB48</f>
        <v>48.710562861243467</v>
      </c>
      <c r="FC50" s="77">
        <f t="shared" ca="1" si="887"/>
        <v>48.710562861243467</v>
      </c>
      <c r="FD50" s="77">
        <f t="shared" ca="1" si="887"/>
        <v>48.710562861243467</v>
      </c>
      <c r="FE50" s="77">
        <f t="shared" ca="1" si="887"/>
        <v>48.710562861243467</v>
      </c>
      <c r="FF50" s="77">
        <f t="shared" ca="1" si="887"/>
        <v>48.710562861243467</v>
      </c>
      <c r="FG50" s="77">
        <f t="shared" ca="1" si="887"/>
        <v>48.710562861243467</v>
      </c>
      <c r="FH50" s="77">
        <f t="shared" ca="1" si="887"/>
        <v>48.710562861243467</v>
      </c>
      <c r="FI50" s="77">
        <f t="shared" ca="1" si="887"/>
        <v>48.710562861243467</v>
      </c>
      <c r="FJ50" s="77">
        <f t="shared" ca="1" si="887"/>
        <v>48.710562861243467</v>
      </c>
      <c r="FK50" s="77">
        <f t="shared" ca="1" si="887"/>
        <v>48.710562861243467</v>
      </c>
      <c r="FL50" s="77">
        <f t="shared" ca="1" si="887"/>
        <v>48.710562861243467</v>
      </c>
      <c r="FM50" s="77">
        <f t="shared" ca="1" si="887"/>
        <v>48.710562861243467</v>
      </c>
      <c r="FN50" s="77">
        <f t="shared" ca="1" si="887"/>
        <v>48.710562861243467</v>
      </c>
      <c r="FO50" s="77">
        <f t="shared" ca="1" si="887"/>
        <v>48.710562861243467</v>
      </c>
      <c r="FP50" s="77">
        <f t="shared" ca="1" si="887"/>
        <v>48.710562861243467</v>
      </c>
      <c r="FQ50" s="77">
        <f t="shared" ca="1" si="887"/>
        <v>48.710562861243467</v>
      </c>
      <c r="FR50" s="77">
        <f t="shared" ca="1" si="887"/>
        <v>48.710562861243467</v>
      </c>
      <c r="FS50" s="77">
        <f t="shared" ca="1" si="887"/>
        <v>48.710562861243467</v>
      </c>
      <c r="FT50" s="77">
        <f t="shared" ca="1" si="887"/>
        <v>48.710562861243467</v>
      </c>
      <c r="FU50" s="77">
        <f t="shared" ca="1" si="887"/>
        <v>48.710562861243467</v>
      </c>
      <c r="FV50" s="77">
        <f t="shared" ca="1" si="887"/>
        <v>48.710562861243467</v>
      </c>
      <c r="FW50" s="77">
        <f t="shared" ca="1" si="887"/>
        <v>48.710562861243467</v>
      </c>
      <c r="FX50" s="77">
        <f t="shared" ca="1" si="887"/>
        <v>48.710562861243467</v>
      </c>
      <c r="FY50" s="77">
        <f t="shared" ca="1" si="887"/>
        <v>48.710562861243467</v>
      </c>
      <c r="FZ50" s="77">
        <f t="shared" ca="1" si="887"/>
        <v>48.710562861243467</v>
      </c>
      <c r="GA50" s="77">
        <f t="shared" ca="1" si="887"/>
        <v>48.710562861243467</v>
      </c>
      <c r="GB50" s="77">
        <f t="shared" ca="1" si="887"/>
        <v>48.710562861243467</v>
      </c>
      <c r="GC50" s="77">
        <f t="shared" ca="1" si="887"/>
        <v>48.710562861243467</v>
      </c>
      <c r="GD50" s="77">
        <f t="shared" ca="1" si="887"/>
        <v>48.710562861243467</v>
      </c>
      <c r="GE50" s="77">
        <f t="shared" ca="1" si="887"/>
        <v>48.710562861243467</v>
      </c>
      <c r="GF50" s="77">
        <f t="shared" ca="1" si="887"/>
        <v>48.710562861243467</v>
      </c>
      <c r="GG50" s="77">
        <f t="shared" ca="1" si="887"/>
        <v>48.710562861243467</v>
      </c>
      <c r="GH50" s="77">
        <f t="shared" ca="1" si="887"/>
        <v>48.710562861243467</v>
      </c>
      <c r="GI50" s="77">
        <f t="shared" ca="1" si="887"/>
        <v>48.710562861243467</v>
      </c>
      <c r="GJ50" s="77">
        <f t="shared" ca="1" si="887"/>
        <v>48.710562861243467</v>
      </c>
      <c r="GK50" s="77">
        <f t="shared" ca="1" si="887"/>
        <v>48.710562861243467</v>
      </c>
      <c r="GL50" s="77">
        <f t="shared" ca="1" si="887"/>
        <v>48.710562861243467</v>
      </c>
      <c r="GM50" s="77">
        <f t="shared" ca="1" si="887"/>
        <v>48.710562861243467</v>
      </c>
      <c r="GN50" s="77">
        <f t="shared" ca="1" si="887"/>
        <v>48.710562861243467</v>
      </c>
      <c r="GO50" s="77">
        <f t="shared" ca="1" si="887"/>
        <v>48.710562861243467</v>
      </c>
      <c r="GP50" s="77">
        <f t="shared" ca="1" si="887"/>
        <v>48.710562861243467</v>
      </c>
      <c r="GQ50" s="77">
        <f t="shared" ca="1" si="887"/>
        <v>48.710562861243467</v>
      </c>
      <c r="GR50" s="77">
        <f t="shared" ca="1" si="887"/>
        <v>48.710562861243467</v>
      </c>
      <c r="GS50" s="77">
        <f t="shared" ca="1" si="887"/>
        <v>48.710562861243467</v>
      </c>
      <c r="GT50" s="77">
        <f t="shared" ca="1" si="887"/>
        <v>48.710562861243467</v>
      </c>
      <c r="GU50" s="77">
        <f t="shared" ca="1" si="887"/>
        <v>48.710562861243467</v>
      </c>
      <c r="GV50" s="77">
        <f t="shared" ca="1" si="887"/>
        <v>48.710562861243467</v>
      </c>
      <c r="GW50" s="77">
        <f t="shared" ca="1" si="887"/>
        <v>48.710562861243467</v>
      </c>
      <c r="GX50" s="77">
        <f t="shared" ca="1" si="887"/>
        <v>48.710562861243467</v>
      </c>
      <c r="GY50" s="77">
        <f t="shared" ca="1" si="887"/>
        <v>48.710562861243467</v>
      </c>
      <c r="GZ50" s="77">
        <f t="shared" ca="1" si="887"/>
        <v>48.710562861243467</v>
      </c>
      <c r="HA50" s="77">
        <f t="shared" ca="1" si="887"/>
        <v>48.710562861243467</v>
      </c>
      <c r="HB50" s="77">
        <f t="shared" ca="1" si="887"/>
        <v>48.710562861243467</v>
      </c>
      <c r="HC50" s="77">
        <f t="shared" ca="1" si="887"/>
        <v>48.710562861243467</v>
      </c>
      <c r="HD50" s="77">
        <f t="shared" ca="1" si="887"/>
        <v>48.710562861243467</v>
      </c>
      <c r="HE50" s="77">
        <f t="shared" ca="1" si="887"/>
        <v>48.710562861243467</v>
      </c>
      <c r="HF50" s="77">
        <f t="shared" ca="1" si="887"/>
        <v>48.710562861243467</v>
      </c>
      <c r="HG50" s="77">
        <f t="shared" ca="1" si="887"/>
        <v>48.710562861243467</v>
      </c>
      <c r="HH50" s="77">
        <f t="shared" ca="1" si="887"/>
        <v>48.710562861243467</v>
      </c>
      <c r="HI50" s="77">
        <f t="shared" ca="1" si="887"/>
        <v>48.710562861243467</v>
      </c>
      <c r="HJ50" s="77">
        <f t="shared" ca="1" si="887"/>
        <v>48.710562861243467</v>
      </c>
      <c r="HK50" s="77">
        <f t="shared" ca="1" si="887"/>
        <v>48.710562861243467</v>
      </c>
      <c r="HL50" s="77">
        <f t="shared" ca="1" si="887"/>
        <v>48.710562861243467</v>
      </c>
      <c r="HM50" s="77">
        <f t="shared" ca="1" si="887"/>
        <v>48.710562861243467</v>
      </c>
      <c r="HN50" s="77">
        <f t="shared" ref="HN50:JY50" ca="1" si="888">_xlfn.SINGLE(CSLL)*HN48</f>
        <v>48.710562861243467</v>
      </c>
      <c r="HO50" s="77">
        <f t="shared" ca="1" si="888"/>
        <v>48.710562861243467</v>
      </c>
      <c r="HP50" s="77">
        <f t="shared" ca="1" si="888"/>
        <v>48.710562861243467</v>
      </c>
      <c r="HQ50" s="77">
        <f t="shared" ca="1" si="888"/>
        <v>48.710562861243467</v>
      </c>
      <c r="HR50" s="77">
        <f t="shared" ca="1" si="888"/>
        <v>48.710562861243467</v>
      </c>
      <c r="HS50" s="77">
        <f t="shared" ca="1" si="888"/>
        <v>48.710562861243467</v>
      </c>
      <c r="HT50" s="77">
        <f t="shared" ca="1" si="888"/>
        <v>48.710562861243467</v>
      </c>
      <c r="HU50" s="77">
        <f t="shared" ca="1" si="888"/>
        <v>48.710562861243467</v>
      </c>
      <c r="HV50" s="77">
        <f t="shared" ca="1" si="888"/>
        <v>48.710562861243467</v>
      </c>
      <c r="HW50" s="77">
        <f t="shared" ca="1" si="888"/>
        <v>48.710562861243467</v>
      </c>
      <c r="HX50" s="77">
        <f t="shared" ca="1" si="888"/>
        <v>48.710562861243467</v>
      </c>
      <c r="HY50" s="77">
        <f t="shared" ca="1" si="888"/>
        <v>48.710562861243467</v>
      </c>
      <c r="HZ50" s="77">
        <f t="shared" ca="1" si="888"/>
        <v>48.710562861243467</v>
      </c>
      <c r="IA50" s="77">
        <f t="shared" ca="1" si="888"/>
        <v>48.710562861243467</v>
      </c>
      <c r="IB50" s="77">
        <f t="shared" ca="1" si="888"/>
        <v>48.710562861243467</v>
      </c>
      <c r="IC50" s="77">
        <f t="shared" ca="1" si="888"/>
        <v>48.710562861243467</v>
      </c>
      <c r="ID50" s="77">
        <f t="shared" ca="1" si="888"/>
        <v>48.710562861243467</v>
      </c>
      <c r="IE50" s="77">
        <f t="shared" ca="1" si="888"/>
        <v>48.710562861243467</v>
      </c>
      <c r="IF50" s="77">
        <f t="shared" ca="1" si="888"/>
        <v>48.710562861243467</v>
      </c>
      <c r="IG50" s="77">
        <f t="shared" ca="1" si="888"/>
        <v>48.710562861243467</v>
      </c>
      <c r="IH50" s="77">
        <f t="shared" ca="1" si="888"/>
        <v>48.710562861243467</v>
      </c>
      <c r="II50" s="77">
        <f t="shared" ca="1" si="888"/>
        <v>48.710562861243467</v>
      </c>
      <c r="IJ50" s="77">
        <f t="shared" ca="1" si="888"/>
        <v>48.710562861243467</v>
      </c>
      <c r="IK50" s="77">
        <f t="shared" ca="1" si="888"/>
        <v>48.710562861243467</v>
      </c>
      <c r="IL50" s="77">
        <f t="shared" ca="1" si="888"/>
        <v>48.710562861243467</v>
      </c>
      <c r="IM50" s="77">
        <f t="shared" ca="1" si="888"/>
        <v>48.710562861243467</v>
      </c>
      <c r="IN50" s="77">
        <f t="shared" ca="1" si="888"/>
        <v>48.710562861243467</v>
      </c>
      <c r="IO50" s="77">
        <f t="shared" ca="1" si="888"/>
        <v>48.710562861243467</v>
      </c>
      <c r="IP50" s="77">
        <f t="shared" ca="1" si="888"/>
        <v>48.710562861243467</v>
      </c>
      <c r="IQ50" s="77">
        <f t="shared" ca="1" si="888"/>
        <v>48.710562861243467</v>
      </c>
      <c r="IR50" s="77">
        <f t="shared" ca="1" si="888"/>
        <v>48.710562861243467</v>
      </c>
      <c r="IS50" s="77">
        <f t="shared" ca="1" si="888"/>
        <v>48.710562861243467</v>
      </c>
      <c r="IT50" s="77">
        <f t="shared" ca="1" si="888"/>
        <v>48.710562861243467</v>
      </c>
      <c r="IU50" s="77">
        <f t="shared" ca="1" si="888"/>
        <v>48.710562861243467</v>
      </c>
      <c r="IV50" s="77">
        <f t="shared" ca="1" si="888"/>
        <v>48.710562861243467</v>
      </c>
      <c r="IW50" s="77">
        <f t="shared" ca="1" si="888"/>
        <v>48.710562861243467</v>
      </c>
      <c r="IX50" s="77">
        <f t="shared" ca="1" si="888"/>
        <v>48.710562861243467</v>
      </c>
      <c r="IY50" s="77">
        <f t="shared" ca="1" si="888"/>
        <v>48.710562861243467</v>
      </c>
      <c r="IZ50" s="77">
        <f t="shared" ca="1" si="888"/>
        <v>48.710562861243467</v>
      </c>
      <c r="JA50" s="77">
        <f t="shared" ca="1" si="888"/>
        <v>48.710562861243467</v>
      </c>
      <c r="JB50" s="77">
        <f t="shared" ca="1" si="888"/>
        <v>48.710562861243467</v>
      </c>
      <c r="JC50" s="77">
        <f t="shared" ca="1" si="888"/>
        <v>48.710562861243467</v>
      </c>
      <c r="JD50" s="77">
        <f t="shared" ca="1" si="888"/>
        <v>48.710562861243467</v>
      </c>
      <c r="JE50" s="77">
        <f t="shared" ca="1" si="888"/>
        <v>48.710562861243467</v>
      </c>
      <c r="JF50" s="77">
        <f t="shared" ca="1" si="888"/>
        <v>48.710562861243467</v>
      </c>
      <c r="JG50" s="77">
        <f t="shared" ca="1" si="888"/>
        <v>48.710562861243467</v>
      </c>
      <c r="JH50" s="77">
        <f t="shared" ca="1" si="888"/>
        <v>48.710562861243467</v>
      </c>
      <c r="JI50" s="77">
        <f t="shared" ca="1" si="888"/>
        <v>48.710562861243467</v>
      </c>
      <c r="JJ50" s="77">
        <f t="shared" ca="1" si="888"/>
        <v>48.710562861243467</v>
      </c>
      <c r="JK50" s="77">
        <f t="shared" ca="1" si="888"/>
        <v>48.710562861243467</v>
      </c>
      <c r="JL50" s="77">
        <f t="shared" ca="1" si="888"/>
        <v>48.710562861243467</v>
      </c>
      <c r="JM50" s="77">
        <f t="shared" ca="1" si="888"/>
        <v>48.710562861243467</v>
      </c>
      <c r="JN50" s="77">
        <f t="shared" ca="1" si="888"/>
        <v>48.710562861243467</v>
      </c>
      <c r="JO50" s="77">
        <f t="shared" ca="1" si="888"/>
        <v>48.710562861243467</v>
      </c>
      <c r="JP50" s="77">
        <f t="shared" ca="1" si="888"/>
        <v>48.710562861243467</v>
      </c>
      <c r="JQ50" s="77">
        <f t="shared" ca="1" si="888"/>
        <v>48.710562861243467</v>
      </c>
      <c r="JR50" s="77">
        <f t="shared" ca="1" si="888"/>
        <v>48.710562861243467</v>
      </c>
      <c r="JS50" s="77">
        <f t="shared" ca="1" si="888"/>
        <v>48.710562861243467</v>
      </c>
      <c r="JT50" s="77">
        <f t="shared" ca="1" si="888"/>
        <v>48.710562861243467</v>
      </c>
      <c r="JU50" s="77">
        <f t="shared" ca="1" si="888"/>
        <v>48.710562861243467</v>
      </c>
      <c r="JV50" s="77">
        <f t="shared" ca="1" si="888"/>
        <v>48.710562861243467</v>
      </c>
      <c r="JW50" s="77">
        <f t="shared" ca="1" si="888"/>
        <v>48.710562861243467</v>
      </c>
      <c r="JX50" s="77">
        <f t="shared" ca="1" si="888"/>
        <v>48.710562861243467</v>
      </c>
      <c r="JY50" s="77">
        <f t="shared" ca="1" si="888"/>
        <v>48.710562861243467</v>
      </c>
      <c r="JZ50" s="77">
        <f t="shared" ref="JZ50:KO50" ca="1" si="889">_xlfn.SINGLE(CSLL)*JZ48</f>
        <v>48.710562861243467</v>
      </c>
      <c r="KA50" s="77">
        <f t="shared" ca="1" si="889"/>
        <v>48.710562861243467</v>
      </c>
      <c r="KB50" s="77">
        <f t="shared" ca="1" si="889"/>
        <v>48.710562861243467</v>
      </c>
      <c r="KC50" s="77">
        <f t="shared" ca="1" si="889"/>
        <v>48.710562861243467</v>
      </c>
      <c r="KD50" s="77">
        <f t="shared" ca="1" si="889"/>
        <v>48.710562861243467</v>
      </c>
      <c r="KE50" s="77">
        <f t="shared" ca="1" si="889"/>
        <v>48.710562861243467</v>
      </c>
      <c r="KF50" s="77">
        <f t="shared" ca="1" si="889"/>
        <v>48.710562861243467</v>
      </c>
      <c r="KG50" s="77">
        <f t="shared" ca="1" si="889"/>
        <v>48.710562861243467</v>
      </c>
      <c r="KH50" s="77">
        <f t="shared" ca="1" si="889"/>
        <v>48.710562861243467</v>
      </c>
      <c r="KI50" s="77">
        <f t="shared" ca="1" si="889"/>
        <v>48.710562861243467</v>
      </c>
      <c r="KJ50" s="77">
        <f t="shared" ca="1" si="889"/>
        <v>48.710562861243467</v>
      </c>
      <c r="KK50" s="77">
        <f t="shared" ca="1" si="889"/>
        <v>48.710562861243467</v>
      </c>
      <c r="KL50" s="77">
        <f t="shared" ca="1" si="889"/>
        <v>48.710562861243467</v>
      </c>
      <c r="KM50" s="77">
        <f t="shared" ca="1" si="889"/>
        <v>48.710562861243467</v>
      </c>
      <c r="KN50" s="77">
        <f t="shared" ca="1" si="889"/>
        <v>48.710562861243467</v>
      </c>
      <c r="KO50" s="77">
        <f t="shared" ca="1" si="889"/>
        <v>48.710562861243467</v>
      </c>
    </row>
    <row r="52" spans="1:301" s="22" customFormat="1" x14ac:dyDescent="0.2">
      <c r="A52" s="34" t="s">
        <v>248</v>
      </c>
      <c r="B52" s="83">
        <f t="shared" ref="B52:BM52" ca="1" si="890">B45-B47</f>
        <v>391.34457118051665</v>
      </c>
      <c r="C52" s="83">
        <f t="shared" ca="1" si="890"/>
        <v>374.60415993764491</v>
      </c>
      <c r="D52" s="83">
        <f t="shared" ca="1" si="890"/>
        <v>364.87071157185017</v>
      </c>
      <c r="E52" s="83">
        <f t="shared" ca="1" si="890"/>
        <v>355.12756048706763</v>
      </c>
      <c r="F52" s="83">
        <f t="shared" ca="1" si="890"/>
        <v>345.37464112438533</v>
      </c>
      <c r="G52" s="83">
        <f t="shared" ca="1" si="890"/>
        <v>335.61188725819039</v>
      </c>
      <c r="H52" s="83">
        <f t="shared" ca="1" si="890"/>
        <v>325.83923198709834</v>
      </c>
      <c r="I52" s="83">
        <f t="shared" ca="1" si="890"/>
        <v>316.05660772472766</v>
      </c>
      <c r="J52" s="83">
        <f t="shared" ca="1" si="890"/>
        <v>306.26394619031612</v>
      </c>
      <c r="K52" s="83">
        <f t="shared" ca="1" si="890"/>
        <v>296.46117839917616</v>
      </c>
      <c r="L52" s="83">
        <f t="shared" ca="1" si="890"/>
        <v>286.64823465298559</v>
      </c>
      <c r="M52" s="83">
        <f t="shared" ca="1" si="890"/>
        <v>276.82504452991009</v>
      </c>
      <c r="N52" s="83">
        <f t="shared" ca="1" si="890"/>
        <v>269.97330370346094</v>
      </c>
      <c r="O52" s="83">
        <f t="shared" ca="1" si="890"/>
        <v>269.97330370346094</v>
      </c>
      <c r="P52" s="83">
        <f t="shared" ca="1" si="890"/>
        <v>269.97330370346094</v>
      </c>
      <c r="Q52" s="83">
        <f t="shared" ca="1" si="890"/>
        <v>269.97330370346094</v>
      </c>
      <c r="R52" s="83">
        <f t="shared" ca="1" si="890"/>
        <v>269.97330370346094</v>
      </c>
      <c r="S52" s="83">
        <f t="shared" ca="1" si="890"/>
        <v>269.97330370346094</v>
      </c>
      <c r="T52" s="83">
        <f t="shared" ca="1" si="890"/>
        <v>269.97330370346094</v>
      </c>
      <c r="U52" s="83">
        <f t="shared" ca="1" si="890"/>
        <v>269.97330370346094</v>
      </c>
      <c r="V52" s="83">
        <f t="shared" ca="1" si="890"/>
        <v>269.97330370346094</v>
      </c>
      <c r="W52" s="83">
        <f t="shared" ca="1" si="890"/>
        <v>269.97330370346094</v>
      </c>
      <c r="X52" s="83">
        <f t="shared" ca="1" si="890"/>
        <v>269.97330370346094</v>
      </c>
      <c r="Y52" s="83">
        <f t="shared" ca="1" si="890"/>
        <v>269.97330370346094</v>
      </c>
      <c r="Z52" s="83">
        <f t="shared" ca="1" si="890"/>
        <v>269.97330370346094</v>
      </c>
      <c r="AA52" s="83">
        <f t="shared" ca="1" si="890"/>
        <v>270.84909269905609</v>
      </c>
      <c r="AB52" s="83">
        <f t="shared" ca="1" si="890"/>
        <v>271.72999746361154</v>
      </c>
      <c r="AC52" s="83">
        <f t="shared" ca="1" si="890"/>
        <v>272.61604788000108</v>
      </c>
      <c r="AD52" s="83">
        <f t="shared" ca="1" si="890"/>
        <v>273.50727400565415</v>
      </c>
      <c r="AE52" s="83">
        <f t="shared" ca="1" si="890"/>
        <v>274.40370607357551</v>
      </c>
      <c r="AF52" s="83">
        <f t="shared" ca="1" si="890"/>
        <v>275.30537449337061</v>
      </c>
      <c r="AG52" s="83">
        <f t="shared" ca="1" si="890"/>
        <v>276.21230985227737</v>
      </c>
      <c r="AH52" s="83">
        <f t="shared" ca="1" si="890"/>
        <v>277.12454291620372</v>
      </c>
      <c r="AI52" s="83">
        <f t="shared" ca="1" si="890"/>
        <v>278.04210463077135</v>
      </c>
      <c r="AJ52" s="83">
        <f t="shared" ca="1" si="890"/>
        <v>278.96502612236537</v>
      </c>
      <c r="AK52" s="83">
        <f t="shared" ca="1" si="890"/>
        <v>279.89333869919022</v>
      </c>
      <c r="AL52" s="83">
        <f t="shared" ca="1" si="890"/>
        <v>280.82707385233181</v>
      </c>
      <c r="AM52" s="83">
        <f t="shared" ca="1" si="890"/>
        <v>281.76626325682571</v>
      </c>
      <c r="AN52" s="83">
        <f t="shared" ca="1" si="890"/>
        <v>282.71093877273177</v>
      </c>
      <c r="AO52" s="83">
        <f t="shared" ca="1" si="890"/>
        <v>283.66113244621476</v>
      </c>
      <c r="AP52" s="83">
        <f t="shared" ca="1" si="890"/>
        <v>284.61687651063153</v>
      </c>
      <c r="AQ52" s="83">
        <f t="shared" ca="1" si="890"/>
        <v>285.57820338762446</v>
      </c>
      <c r="AR52" s="83">
        <f t="shared" ca="1" si="890"/>
        <v>286.54514568822151</v>
      </c>
      <c r="AS52" s="83">
        <f t="shared" ca="1" si="890"/>
        <v>287.51773621394204</v>
      </c>
      <c r="AT52" s="83">
        <f t="shared" ca="1" si="890"/>
        <v>288.49600795790985</v>
      </c>
      <c r="AU52" s="83">
        <f t="shared" ca="1" si="890"/>
        <v>289.47999410597237</v>
      </c>
      <c r="AV52" s="83">
        <f t="shared" ca="1" si="890"/>
        <v>290.46972803782637</v>
      </c>
      <c r="AW52" s="83">
        <f t="shared" ca="1" si="890"/>
        <v>291.46524332815022</v>
      </c>
      <c r="AX52" s="83">
        <f t="shared" ca="1" si="890"/>
        <v>292.46657374774304</v>
      </c>
      <c r="AY52" s="83">
        <f t="shared" ca="1" si="890"/>
        <v>293.47375326467028</v>
      </c>
      <c r="AZ52" s="83">
        <f t="shared" ca="1" si="890"/>
        <v>294.48681604541565</v>
      </c>
      <c r="BA52" s="83">
        <f t="shared" ca="1" si="890"/>
        <v>295.50579645604057</v>
      </c>
      <c r="BB52" s="83">
        <f t="shared" ca="1" si="890"/>
        <v>296.53072906335001</v>
      </c>
      <c r="BC52" s="83">
        <f t="shared" ca="1" si="890"/>
        <v>297.56164863606455</v>
      </c>
      <c r="BD52" s="83">
        <f t="shared" ca="1" si="890"/>
        <v>298.59859014600045</v>
      </c>
      <c r="BE52" s="83">
        <f t="shared" ca="1" si="890"/>
        <v>299.6415887692558</v>
      </c>
      <c r="BF52" s="83">
        <f t="shared" ca="1" si="890"/>
        <v>300.69067988740352</v>
      </c>
      <c r="BG52" s="83">
        <f t="shared" ca="1" si="890"/>
        <v>301.74589908869194</v>
      </c>
      <c r="BH52" s="83">
        <f t="shared" ca="1" si="890"/>
        <v>302.80728216925201</v>
      </c>
      <c r="BI52" s="83">
        <f t="shared" ca="1" si="890"/>
        <v>303.87486513431145</v>
      </c>
      <c r="BJ52" s="83">
        <f t="shared" ca="1" si="890"/>
        <v>304.94868419941633</v>
      </c>
      <c r="BK52" s="83">
        <f t="shared" ca="1" si="890"/>
        <v>306.02877579165931</v>
      </c>
      <c r="BL52" s="83">
        <f t="shared" ca="1" si="890"/>
        <v>307.11517655091603</v>
      </c>
      <c r="BM52" s="83">
        <f t="shared" ca="1" si="890"/>
        <v>308.2079233310871</v>
      </c>
      <c r="BN52" s="83">
        <f t="shared" ref="BN52:DQ52" ca="1" si="891">BN45-BN47</f>
        <v>309.30705320134905</v>
      </c>
      <c r="BO52" s="83">
        <f t="shared" ca="1" si="891"/>
        <v>310.41260344741136</v>
      </c>
      <c r="BP52" s="83">
        <f t="shared" ca="1" si="891"/>
        <v>311.52461157278179</v>
      </c>
      <c r="BQ52" s="83">
        <f t="shared" ca="1" si="891"/>
        <v>312.643115300038</v>
      </c>
      <c r="BR52" s="83">
        <f t="shared" ca="1" si="891"/>
        <v>313.76815257210774</v>
      </c>
      <c r="BS52" s="83">
        <f t="shared" ca="1" si="891"/>
        <v>314.89976155355555</v>
      </c>
      <c r="BT52" s="83">
        <f t="shared" ca="1" si="891"/>
        <v>316.03798063187787</v>
      </c>
      <c r="BU52" s="83">
        <f t="shared" ca="1" si="891"/>
        <v>317.18284841880489</v>
      </c>
      <c r="BV52" s="83">
        <f t="shared" ca="1" si="891"/>
        <v>318.33440375161052</v>
      </c>
      <c r="BW52" s="83">
        <f t="shared" ca="1" si="891"/>
        <v>319.49268569442972</v>
      </c>
      <c r="BX52" s="83">
        <f t="shared" ca="1" si="891"/>
        <v>320.65773353958411</v>
      </c>
      <c r="BY52" s="83">
        <f t="shared" ca="1" si="891"/>
        <v>321.8295868089142</v>
      </c>
      <c r="BZ52" s="83">
        <f t="shared" ca="1" si="891"/>
        <v>323.00828525512082</v>
      </c>
      <c r="CA52" s="83">
        <f t="shared" ca="1" si="891"/>
        <v>324.19386886311287</v>
      </c>
      <c r="CB52" s="83">
        <f t="shared" ca="1" si="891"/>
        <v>325.38637785136444</v>
      </c>
      <c r="CC52" s="83">
        <f t="shared" ca="1" si="891"/>
        <v>326.58585267327879</v>
      </c>
      <c r="CD52" s="83">
        <f t="shared" ca="1" si="891"/>
        <v>327.79233401856061</v>
      </c>
      <c r="CE52" s="83">
        <f t="shared" ca="1" si="891"/>
        <v>329.00586281459641</v>
      </c>
      <c r="CF52" s="83">
        <f t="shared" ca="1" si="891"/>
        <v>330.22648022784301</v>
      </c>
      <c r="CG52" s="83">
        <f t="shared" ca="1" si="891"/>
        <v>331.45422766522381</v>
      </c>
      <c r="CH52" s="83">
        <f t="shared" ca="1" si="891"/>
        <v>332.68914677553369</v>
      </c>
      <c r="CI52" s="83">
        <f t="shared" ca="1" si="891"/>
        <v>333.93127945085143</v>
      </c>
      <c r="CJ52" s="83">
        <f t="shared" ca="1" si="891"/>
        <v>335.18066782796154</v>
      </c>
      <c r="CK52" s="83">
        <f t="shared" ca="1" si="891"/>
        <v>336.43735428978277</v>
      </c>
      <c r="CL52" s="83">
        <f t="shared" ca="1" si="891"/>
        <v>337.70138146680654</v>
      </c>
      <c r="CM52" s="83">
        <f t="shared" ca="1" si="891"/>
        <v>338.97279223854292</v>
      </c>
      <c r="CN52" s="83">
        <f t="shared" ca="1" si="891"/>
        <v>340.25162973497504</v>
      </c>
      <c r="CO52" s="83">
        <f t="shared" ca="1" si="891"/>
        <v>341.53793733802235</v>
      </c>
      <c r="CP52" s="83">
        <f t="shared" ca="1" si="891"/>
        <v>342.8317586830122</v>
      </c>
      <c r="CQ52" s="83">
        <f t="shared" ca="1" si="891"/>
        <v>344.13313766016029</v>
      </c>
      <c r="CR52" s="83">
        <f t="shared" ca="1" si="891"/>
        <v>345.44211841605903</v>
      </c>
      <c r="CS52" s="83">
        <f t="shared" ca="1" si="891"/>
        <v>346.7587453551759</v>
      </c>
      <c r="CT52" s="83">
        <f t="shared" ca="1" si="891"/>
        <v>359.21079431578545</v>
      </c>
      <c r="CU52" s="83">
        <f t="shared" ca="1" si="891"/>
        <v>359.21079431578545</v>
      </c>
      <c r="CV52" s="83">
        <f t="shared" ca="1" si="891"/>
        <v>359.21079431578545</v>
      </c>
      <c r="CW52" s="83">
        <f t="shared" ca="1" si="891"/>
        <v>359.21079431578545</v>
      </c>
      <c r="CX52" s="83">
        <f t="shared" ca="1" si="891"/>
        <v>359.21079431578545</v>
      </c>
      <c r="CY52" s="83">
        <f t="shared" ca="1" si="891"/>
        <v>359.21079431578545</v>
      </c>
      <c r="CZ52" s="83">
        <f t="shared" ca="1" si="891"/>
        <v>359.21079431578545</v>
      </c>
      <c r="DA52" s="83">
        <f t="shared" ca="1" si="891"/>
        <v>359.21079431578545</v>
      </c>
      <c r="DB52" s="83">
        <f t="shared" ca="1" si="891"/>
        <v>359.21079431578545</v>
      </c>
      <c r="DC52" s="83">
        <f t="shared" ca="1" si="891"/>
        <v>359.21079431578545</v>
      </c>
      <c r="DD52" s="83">
        <f t="shared" ca="1" si="891"/>
        <v>359.21079431578545</v>
      </c>
      <c r="DE52" s="83">
        <f t="shared" ca="1" si="891"/>
        <v>359.21079431578545</v>
      </c>
      <c r="DF52" s="83">
        <f t="shared" ca="1" si="891"/>
        <v>359.21079431578545</v>
      </c>
      <c r="DG52" s="83">
        <f t="shared" ca="1" si="891"/>
        <v>359.21079431578545</v>
      </c>
      <c r="DH52" s="83">
        <f t="shared" ca="1" si="891"/>
        <v>359.21079431578545</v>
      </c>
      <c r="DI52" s="83">
        <f t="shared" ca="1" si="891"/>
        <v>359.21079431578545</v>
      </c>
      <c r="DJ52" s="83">
        <f t="shared" ca="1" si="891"/>
        <v>359.21079431578545</v>
      </c>
      <c r="DK52" s="83">
        <f t="shared" ca="1" si="891"/>
        <v>359.21079431578545</v>
      </c>
      <c r="DL52" s="83">
        <f t="shared" ca="1" si="891"/>
        <v>359.21079431578545</v>
      </c>
      <c r="DM52" s="83">
        <f t="shared" ca="1" si="891"/>
        <v>359.21079431578545</v>
      </c>
      <c r="DN52" s="83">
        <f t="shared" ca="1" si="891"/>
        <v>359.21079431578545</v>
      </c>
      <c r="DO52" s="83">
        <f t="shared" ca="1" si="891"/>
        <v>359.21079431578545</v>
      </c>
      <c r="DP52" s="83">
        <f t="shared" ca="1" si="891"/>
        <v>359.21079431578545</v>
      </c>
      <c r="DQ52" s="83">
        <f t="shared" ca="1" si="891"/>
        <v>359.21079431578545</v>
      </c>
      <c r="DR52" s="83">
        <f t="shared" ref="DR52:EC52" ca="1" si="892">DR45-DR47</f>
        <v>359.21079431578545</v>
      </c>
      <c r="DS52" s="83">
        <f t="shared" ca="1" si="892"/>
        <v>359.21079431578545</v>
      </c>
      <c r="DT52" s="83">
        <f t="shared" ca="1" si="892"/>
        <v>359.21079431578545</v>
      </c>
      <c r="DU52" s="83">
        <f t="shared" ca="1" si="892"/>
        <v>359.21079431578545</v>
      </c>
      <c r="DV52" s="83">
        <f t="shared" ca="1" si="892"/>
        <v>359.21079431578545</v>
      </c>
      <c r="DW52" s="83">
        <f t="shared" ca="1" si="892"/>
        <v>359.21079431578545</v>
      </c>
      <c r="DX52" s="83">
        <f t="shared" ca="1" si="892"/>
        <v>359.21079431578545</v>
      </c>
      <c r="DY52" s="83">
        <f t="shared" ca="1" si="892"/>
        <v>359.21079431578545</v>
      </c>
      <c r="DZ52" s="83">
        <f t="shared" ca="1" si="892"/>
        <v>359.21079431578545</v>
      </c>
      <c r="EA52" s="83">
        <f t="shared" ca="1" si="892"/>
        <v>359.21079431578545</v>
      </c>
      <c r="EB52" s="83">
        <f t="shared" ca="1" si="892"/>
        <v>359.21079431578545</v>
      </c>
      <c r="EC52" s="83">
        <f t="shared" ca="1" si="892"/>
        <v>359.21079431578545</v>
      </c>
      <c r="ED52" s="83">
        <f t="shared" ref="ED52:FA52" ca="1" si="893">ED45-ED47</f>
        <v>359.21079431578545</v>
      </c>
      <c r="EE52" s="83">
        <f t="shared" ca="1" si="893"/>
        <v>359.21079431578545</v>
      </c>
      <c r="EF52" s="83">
        <f t="shared" ca="1" si="893"/>
        <v>359.21079431578545</v>
      </c>
      <c r="EG52" s="83">
        <f t="shared" ca="1" si="893"/>
        <v>359.21079431578545</v>
      </c>
      <c r="EH52" s="83">
        <f t="shared" ca="1" si="893"/>
        <v>359.21079431578545</v>
      </c>
      <c r="EI52" s="83">
        <f t="shared" ca="1" si="893"/>
        <v>359.21079431578545</v>
      </c>
      <c r="EJ52" s="83">
        <f t="shared" ca="1" si="893"/>
        <v>359.21079431578545</v>
      </c>
      <c r="EK52" s="83">
        <f t="shared" ca="1" si="893"/>
        <v>359.21079431578545</v>
      </c>
      <c r="EL52" s="83">
        <f t="shared" ca="1" si="893"/>
        <v>359.21079431578545</v>
      </c>
      <c r="EM52" s="83">
        <f t="shared" ca="1" si="893"/>
        <v>359.21079431578545</v>
      </c>
      <c r="EN52" s="83">
        <f t="shared" ca="1" si="893"/>
        <v>359.21079431578545</v>
      </c>
      <c r="EO52" s="83">
        <f t="shared" ca="1" si="893"/>
        <v>359.21079431578545</v>
      </c>
      <c r="EP52" s="83">
        <f t="shared" ca="1" si="893"/>
        <v>359.21079431578545</v>
      </c>
      <c r="EQ52" s="83">
        <f t="shared" ca="1" si="893"/>
        <v>359.21079431578545</v>
      </c>
      <c r="ER52" s="83">
        <f t="shared" ca="1" si="893"/>
        <v>359.21079431578545</v>
      </c>
      <c r="ES52" s="83">
        <f t="shared" ca="1" si="893"/>
        <v>359.21079431578545</v>
      </c>
      <c r="ET52" s="83">
        <f t="shared" ca="1" si="893"/>
        <v>359.21079431578545</v>
      </c>
      <c r="EU52" s="83">
        <f t="shared" ca="1" si="893"/>
        <v>359.21079431578545</v>
      </c>
      <c r="EV52" s="83">
        <f t="shared" ca="1" si="893"/>
        <v>359.21079431578545</v>
      </c>
      <c r="EW52" s="83">
        <f t="shared" ca="1" si="893"/>
        <v>359.21079431578545</v>
      </c>
      <c r="EX52" s="83">
        <f t="shared" ca="1" si="893"/>
        <v>359.21079431578545</v>
      </c>
      <c r="EY52" s="83">
        <f t="shared" ca="1" si="893"/>
        <v>359.21079431578545</v>
      </c>
      <c r="EZ52" s="83">
        <f t="shared" ca="1" si="893"/>
        <v>359.21079431578545</v>
      </c>
      <c r="FA52" s="83">
        <f t="shared" ca="1" si="893"/>
        <v>359.21079431578545</v>
      </c>
      <c r="FB52" s="83">
        <f t="shared" ref="FB52:HM52" ca="1" si="894">FB45-FB47</f>
        <v>359.21079431578545</v>
      </c>
      <c r="FC52" s="83">
        <f t="shared" ca="1" si="894"/>
        <v>359.21079431578545</v>
      </c>
      <c r="FD52" s="83">
        <f t="shared" ca="1" si="894"/>
        <v>359.21079431578545</v>
      </c>
      <c r="FE52" s="83">
        <f t="shared" ca="1" si="894"/>
        <v>359.21079431578545</v>
      </c>
      <c r="FF52" s="83">
        <f t="shared" ca="1" si="894"/>
        <v>359.21079431578545</v>
      </c>
      <c r="FG52" s="83">
        <f t="shared" ca="1" si="894"/>
        <v>359.21079431578545</v>
      </c>
      <c r="FH52" s="83">
        <f t="shared" ca="1" si="894"/>
        <v>359.21079431578545</v>
      </c>
      <c r="FI52" s="83">
        <f t="shared" ca="1" si="894"/>
        <v>359.21079431578545</v>
      </c>
      <c r="FJ52" s="83">
        <f t="shared" ca="1" si="894"/>
        <v>359.21079431578545</v>
      </c>
      <c r="FK52" s="83">
        <f t="shared" ca="1" si="894"/>
        <v>359.21079431578545</v>
      </c>
      <c r="FL52" s="83">
        <f t="shared" ca="1" si="894"/>
        <v>359.21079431578545</v>
      </c>
      <c r="FM52" s="83">
        <f t="shared" ca="1" si="894"/>
        <v>359.21079431578545</v>
      </c>
      <c r="FN52" s="83">
        <f t="shared" ca="1" si="894"/>
        <v>359.21079431578545</v>
      </c>
      <c r="FO52" s="83">
        <f t="shared" ca="1" si="894"/>
        <v>359.21079431578545</v>
      </c>
      <c r="FP52" s="83">
        <f t="shared" ca="1" si="894"/>
        <v>359.21079431578545</v>
      </c>
      <c r="FQ52" s="83">
        <f t="shared" ca="1" si="894"/>
        <v>359.21079431578545</v>
      </c>
      <c r="FR52" s="83">
        <f t="shared" ca="1" si="894"/>
        <v>359.21079431578545</v>
      </c>
      <c r="FS52" s="83">
        <f t="shared" ca="1" si="894"/>
        <v>359.21079431578545</v>
      </c>
      <c r="FT52" s="83">
        <f t="shared" ca="1" si="894"/>
        <v>359.21079431578545</v>
      </c>
      <c r="FU52" s="83">
        <f t="shared" ca="1" si="894"/>
        <v>359.21079431578545</v>
      </c>
      <c r="FV52" s="83">
        <f t="shared" ca="1" si="894"/>
        <v>359.21079431578545</v>
      </c>
      <c r="FW52" s="83">
        <f t="shared" ca="1" si="894"/>
        <v>359.21079431578545</v>
      </c>
      <c r="FX52" s="83">
        <f t="shared" ca="1" si="894"/>
        <v>359.21079431578545</v>
      </c>
      <c r="FY52" s="83">
        <f t="shared" ca="1" si="894"/>
        <v>359.21079431578545</v>
      </c>
      <c r="FZ52" s="83">
        <f t="shared" ca="1" si="894"/>
        <v>359.21079431578545</v>
      </c>
      <c r="GA52" s="83">
        <f t="shared" ca="1" si="894"/>
        <v>359.21079431578545</v>
      </c>
      <c r="GB52" s="83">
        <f t="shared" ca="1" si="894"/>
        <v>359.21079431578545</v>
      </c>
      <c r="GC52" s="83">
        <f t="shared" ca="1" si="894"/>
        <v>359.21079431578545</v>
      </c>
      <c r="GD52" s="83">
        <f t="shared" ca="1" si="894"/>
        <v>359.21079431578545</v>
      </c>
      <c r="GE52" s="83">
        <f t="shared" ca="1" si="894"/>
        <v>359.21079431578545</v>
      </c>
      <c r="GF52" s="83">
        <f t="shared" ca="1" si="894"/>
        <v>359.21079431578545</v>
      </c>
      <c r="GG52" s="83">
        <f t="shared" ca="1" si="894"/>
        <v>359.21079431578545</v>
      </c>
      <c r="GH52" s="83">
        <f t="shared" ca="1" si="894"/>
        <v>359.21079431578545</v>
      </c>
      <c r="GI52" s="83">
        <f t="shared" ca="1" si="894"/>
        <v>359.21079431578545</v>
      </c>
      <c r="GJ52" s="83">
        <f t="shared" ca="1" si="894"/>
        <v>359.21079431578545</v>
      </c>
      <c r="GK52" s="83">
        <f t="shared" ca="1" si="894"/>
        <v>359.21079431578545</v>
      </c>
      <c r="GL52" s="83">
        <f t="shared" ca="1" si="894"/>
        <v>359.21079431578545</v>
      </c>
      <c r="GM52" s="83">
        <f t="shared" ca="1" si="894"/>
        <v>359.21079431578545</v>
      </c>
      <c r="GN52" s="83">
        <f t="shared" ca="1" si="894"/>
        <v>359.21079431578545</v>
      </c>
      <c r="GO52" s="83">
        <f t="shared" ca="1" si="894"/>
        <v>359.21079431578545</v>
      </c>
      <c r="GP52" s="83">
        <f t="shared" ca="1" si="894"/>
        <v>359.21079431578545</v>
      </c>
      <c r="GQ52" s="83">
        <f t="shared" ca="1" si="894"/>
        <v>359.21079431578545</v>
      </c>
      <c r="GR52" s="83">
        <f t="shared" ca="1" si="894"/>
        <v>359.21079431578545</v>
      </c>
      <c r="GS52" s="83">
        <f t="shared" ca="1" si="894"/>
        <v>359.21079431578545</v>
      </c>
      <c r="GT52" s="83">
        <f t="shared" ca="1" si="894"/>
        <v>359.21079431578545</v>
      </c>
      <c r="GU52" s="83">
        <f t="shared" ca="1" si="894"/>
        <v>359.21079431578545</v>
      </c>
      <c r="GV52" s="83">
        <f t="shared" ca="1" si="894"/>
        <v>359.21079431578545</v>
      </c>
      <c r="GW52" s="83">
        <f t="shared" ca="1" si="894"/>
        <v>359.21079431578545</v>
      </c>
      <c r="GX52" s="83">
        <f t="shared" ca="1" si="894"/>
        <v>359.21079431578545</v>
      </c>
      <c r="GY52" s="83">
        <f t="shared" ca="1" si="894"/>
        <v>359.21079431578545</v>
      </c>
      <c r="GZ52" s="83">
        <f t="shared" ca="1" si="894"/>
        <v>359.21079431578545</v>
      </c>
      <c r="HA52" s="83">
        <f t="shared" ca="1" si="894"/>
        <v>359.21079431578545</v>
      </c>
      <c r="HB52" s="83">
        <f t="shared" ca="1" si="894"/>
        <v>359.21079431578545</v>
      </c>
      <c r="HC52" s="83">
        <f t="shared" ca="1" si="894"/>
        <v>359.21079431578545</v>
      </c>
      <c r="HD52" s="83">
        <f t="shared" ca="1" si="894"/>
        <v>359.21079431578545</v>
      </c>
      <c r="HE52" s="83">
        <f t="shared" ca="1" si="894"/>
        <v>359.21079431578545</v>
      </c>
      <c r="HF52" s="83">
        <f t="shared" ca="1" si="894"/>
        <v>359.21079431578545</v>
      </c>
      <c r="HG52" s="83">
        <f t="shared" ca="1" si="894"/>
        <v>359.21079431578545</v>
      </c>
      <c r="HH52" s="83">
        <f t="shared" ca="1" si="894"/>
        <v>359.21079431578545</v>
      </c>
      <c r="HI52" s="83">
        <f t="shared" ca="1" si="894"/>
        <v>359.21079431578545</v>
      </c>
      <c r="HJ52" s="83">
        <f t="shared" ca="1" si="894"/>
        <v>359.21079431578545</v>
      </c>
      <c r="HK52" s="83">
        <f t="shared" ca="1" si="894"/>
        <v>359.21079431578545</v>
      </c>
      <c r="HL52" s="83">
        <f t="shared" ca="1" si="894"/>
        <v>359.21079431578545</v>
      </c>
      <c r="HM52" s="83">
        <f t="shared" ca="1" si="894"/>
        <v>359.21079431578545</v>
      </c>
      <c r="HN52" s="83">
        <f t="shared" ref="HN52:JY52" ca="1" si="895">HN45-HN47</f>
        <v>359.21079431578545</v>
      </c>
      <c r="HO52" s="83">
        <f t="shared" ca="1" si="895"/>
        <v>359.21079431578545</v>
      </c>
      <c r="HP52" s="83">
        <f t="shared" ca="1" si="895"/>
        <v>359.21079431578545</v>
      </c>
      <c r="HQ52" s="83">
        <f t="shared" ca="1" si="895"/>
        <v>359.21079431578545</v>
      </c>
      <c r="HR52" s="83">
        <f t="shared" ca="1" si="895"/>
        <v>359.21079431578545</v>
      </c>
      <c r="HS52" s="83">
        <f t="shared" ca="1" si="895"/>
        <v>359.21079431578545</v>
      </c>
      <c r="HT52" s="83">
        <f t="shared" ca="1" si="895"/>
        <v>359.21079431578545</v>
      </c>
      <c r="HU52" s="83">
        <f t="shared" ca="1" si="895"/>
        <v>359.21079431578545</v>
      </c>
      <c r="HV52" s="83">
        <f t="shared" ca="1" si="895"/>
        <v>359.21079431578545</v>
      </c>
      <c r="HW52" s="83">
        <f t="shared" ca="1" si="895"/>
        <v>359.21079431578545</v>
      </c>
      <c r="HX52" s="83">
        <f t="shared" ca="1" si="895"/>
        <v>359.21079431578545</v>
      </c>
      <c r="HY52" s="83">
        <f t="shared" ca="1" si="895"/>
        <v>359.21079431578545</v>
      </c>
      <c r="HZ52" s="83">
        <f t="shared" ca="1" si="895"/>
        <v>359.21079431578545</v>
      </c>
      <c r="IA52" s="83">
        <f t="shared" ca="1" si="895"/>
        <v>359.21079431578545</v>
      </c>
      <c r="IB52" s="83">
        <f t="shared" ca="1" si="895"/>
        <v>359.21079431578545</v>
      </c>
      <c r="IC52" s="83">
        <f t="shared" ca="1" si="895"/>
        <v>359.21079431578545</v>
      </c>
      <c r="ID52" s="83">
        <f t="shared" ca="1" si="895"/>
        <v>359.21079431578545</v>
      </c>
      <c r="IE52" s="83">
        <f t="shared" ca="1" si="895"/>
        <v>359.21079431578545</v>
      </c>
      <c r="IF52" s="83">
        <f t="shared" ca="1" si="895"/>
        <v>359.21079431578545</v>
      </c>
      <c r="IG52" s="83">
        <f t="shared" ca="1" si="895"/>
        <v>359.21079431578545</v>
      </c>
      <c r="IH52" s="83">
        <f t="shared" ca="1" si="895"/>
        <v>359.21079431578545</v>
      </c>
      <c r="II52" s="83">
        <f t="shared" ca="1" si="895"/>
        <v>359.21079431578545</v>
      </c>
      <c r="IJ52" s="83">
        <f t="shared" ca="1" si="895"/>
        <v>359.21079431578545</v>
      </c>
      <c r="IK52" s="83">
        <f t="shared" ca="1" si="895"/>
        <v>359.21079431578545</v>
      </c>
      <c r="IL52" s="83">
        <f t="shared" ca="1" si="895"/>
        <v>359.21079431578545</v>
      </c>
      <c r="IM52" s="83">
        <f t="shared" ca="1" si="895"/>
        <v>359.21079431578545</v>
      </c>
      <c r="IN52" s="83">
        <f t="shared" ca="1" si="895"/>
        <v>359.21079431578545</v>
      </c>
      <c r="IO52" s="83">
        <f t="shared" ca="1" si="895"/>
        <v>359.21079431578545</v>
      </c>
      <c r="IP52" s="83">
        <f t="shared" ca="1" si="895"/>
        <v>359.21079431578545</v>
      </c>
      <c r="IQ52" s="83">
        <f t="shared" ca="1" si="895"/>
        <v>359.21079431578545</v>
      </c>
      <c r="IR52" s="83">
        <f t="shared" ca="1" si="895"/>
        <v>359.21079431578545</v>
      </c>
      <c r="IS52" s="83">
        <f t="shared" ca="1" si="895"/>
        <v>359.21079431578545</v>
      </c>
      <c r="IT52" s="83">
        <f t="shared" ca="1" si="895"/>
        <v>359.21079431578545</v>
      </c>
      <c r="IU52" s="83">
        <f t="shared" ca="1" si="895"/>
        <v>359.21079431578545</v>
      </c>
      <c r="IV52" s="83">
        <f t="shared" ca="1" si="895"/>
        <v>359.21079431578545</v>
      </c>
      <c r="IW52" s="83">
        <f t="shared" ca="1" si="895"/>
        <v>359.21079431578545</v>
      </c>
      <c r="IX52" s="83">
        <f t="shared" ca="1" si="895"/>
        <v>359.21079431578545</v>
      </c>
      <c r="IY52" s="83">
        <f t="shared" ca="1" si="895"/>
        <v>359.21079431578545</v>
      </c>
      <c r="IZ52" s="83">
        <f t="shared" ca="1" si="895"/>
        <v>359.21079431578545</v>
      </c>
      <c r="JA52" s="83">
        <f t="shared" ca="1" si="895"/>
        <v>359.21079431578545</v>
      </c>
      <c r="JB52" s="83">
        <f t="shared" ca="1" si="895"/>
        <v>359.21079431578545</v>
      </c>
      <c r="JC52" s="83">
        <f t="shared" ca="1" si="895"/>
        <v>359.21079431578545</v>
      </c>
      <c r="JD52" s="83">
        <f t="shared" ca="1" si="895"/>
        <v>359.21079431578545</v>
      </c>
      <c r="JE52" s="83">
        <f t="shared" ca="1" si="895"/>
        <v>359.21079431578545</v>
      </c>
      <c r="JF52" s="83">
        <f t="shared" ca="1" si="895"/>
        <v>359.21079431578545</v>
      </c>
      <c r="JG52" s="83">
        <f t="shared" ca="1" si="895"/>
        <v>359.21079431578545</v>
      </c>
      <c r="JH52" s="83">
        <f t="shared" ca="1" si="895"/>
        <v>359.21079431578545</v>
      </c>
      <c r="JI52" s="83">
        <f t="shared" ca="1" si="895"/>
        <v>359.21079431578545</v>
      </c>
      <c r="JJ52" s="83">
        <f t="shared" ca="1" si="895"/>
        <v>359.21079431578545</v>
      </c>
      <c r="JK52" s="83">
        <f t="shared" ca="1" si="895"/>
        <v>359.21079431578545</v>
      </c>
      <c r="JL52" s="83">
        <f t="shared" ca="1" si="895"/>
        <v>359.21079431578545</v>
      </c>
      <c r="JM52" s="83">
        <f t="shared" ca="1" si="895"/>
        <v>359.21079431578545</v>
      </c>
      <c r="JN52" s="83">
        <f t="shared" ca="1" si="895"/>
        <v>359.21079431578545</v>
      </c>
      <c r="JO52" s="83">
        <f t="shared" ca="1" si="895"/>
        <v>359.21079431578545</v>
      </c>
      <c r="JP52" s="83">
        <f t="shared" ca="1" si="895"/>
        <v>359.21079431578545</v>
      </c>
      <c r="JQ52" s="83">
        <f t="shared" ca="1" si="895"/>
        <v>359.21079431578545</v>
      </c>
      <c r="JR52" s="83">
        <f t="shared" ca="1" si="895"/>
        <v>359.21079431578545</v>
      </c>
      <c r="JS52" s="83">
        <f t="shared" ca="1" si="895"/>
        <v>359.21079431578545</v>
      </c>
      <c r="JT52" s="83">
        <f t="shared" ca="1" si="895"/>
        <v>359.21079431578545</v>
      </c>
      <c r="JU52" s="83">
        <f t="shared" ca="1" si="895"/>
        <v>359.21079431578545</v>
      </c>
      <c r="JV52" s="83">
        <f t="shared" ca="1" si="895"/>
        <v>359.21079431578545</v>
      </c>
      <c r="JW52" s="83">
        <f t="shared" ca="1" si="895"/>
        <v>359.21079431578545</v>
      </c>
      <c r="JX52" s="83">
        <f t="shared" ca="1" si="895"/>
        <v>359.21079431578545</v>
      </c>
      <c r="JY52" s="83">
        <f t="shared" ca="1" si="895"/>
        <v>359.21079431578545</v>
      </c>
      <c r="JZ52" s="83">
        <f t="shared" ref="JZ52:KO52" ca="1" si="896">JZ45-JZ47</f>
        <v>359.21079431578545</v>
      </c>
      <c r="KA52" s="83">
        <f t="shared" ca="1" si="896"/>
        <v>359.21079431578545</v>
      </c>
      <c r="KB52" s="83">
        <f t="shared" ca="1" si="896"/>
        <v>359.21079431578545</v>
      </c>
      <c r="KC52" s="83">
        <f t="shared" ca="1" si="896"/>
        <v>359.21079431578545</v>
      </c>
      <c r="KD52" s="83">
        <f t="shared" ca="1" si="896"/>
        <v>359.21079431578545</v>
      </c>
      <c r="KE52" s="83">
        <f t="shared" ca="1" si="896"/>
        <v>359.21079431578545</v>
      </c>
      <c r="KF52" s="83">
        <f t="shared" ca="1" si="896"/>
        <v>359.21079431578545</v>
      </c>
      <c r="KG52" s="83">
        <f t="shared" ca="1" si="896"/>
        <v>359.21079431578545</v>
      </c>
      <c r="KH52" s="83">
        <f t="shared" ca="1" si="896"/>
        <v>359.21079431578545</v>
      </c>
      <c r="KI52" s="83">
        <f t="shared" ca="1" si="896"/>
        <v>359.21079431578545</v>
      </c>
      <c r="KJ52" s="83">
        <f t="shared" ca="1" si="896"/>
        <v>359.21079431578545</v>
      </c>
      <c r="KK52" s="83">
        <f t="shared" ca="1" si="896"/>
        <v>359.21079431578545</v>
      </c>
      <c r="KL52" s="83">
        <f t="shared" ca="1" si="896"/>
        <v>359.21079431578545</v>
      </c>
      <c r="KM52" s="83">
        <f t="shared" ca="1" si="896"/>
        <v>359.21079431578545</v>
      </c>
      <c r="KN52" s="83">
        <f t="shared" ca="1" si="896"/>
        <v>359.21079431578545</v>
      </c>
      <c r="KO52" s="83">
        <f t="shared" ca="1" si="896"/>
        <v>359.21079431578545</v>
      </c>
    </row>
    <row r="54" spans="1:301" s="22" customFormat="1" x14ac:dyDescent="0.2">
      <c r="A54" s="34" t="s">
        <v>249</v>
      </c>
      <c r="B54" s="83">
        <f t="shared" ref="B54:BM54" si="897">SUM(B55:B55)</f>
        <v>5138.911208333333</v>
      </c>
      <c r="C54" s="83">
        <f t="shared" si="897"/>
        <v>2538.9112083333334</v>
      </c>
      <c r="D54" s="83">
        <f t="shared" si="897"/>
        <v>2538.9112083333334</v>
      </c>
      <c r="E54" s="83">
        <f t="shared" si="897"/>
        <v>2538.9112083333334</v>
      </c>
      <c r="F54" s="83">
        <f t="shared" si="897"/>
        <v>2538.9112083333334</v>
      </c>
      <c r="G54" s="83">
        <f t="shared" si="897"/>
        <v>2538.9112083333334</v>
      </c>
      <c r="H54" s="83">
        <f t="shared" si="897"/>
        <v>2538.9112083333334</v>
      </c>
      <c r="I54" s="83">
        <f t="shared" si="897"/>
        <v>2538.9112083333334</v>
      </c>
      <c r="J54" s="83">
        <f t="shared" si="897"/>
        <v>2538.9112083333334</v>
      </c>
      <c r="K54" s="83">
        <f t="shared" si="897"/>
        <v>2538.9112083333334</v>
      </c>
      <c r="L54" s="83">
        <f t="shared" si="897"/>
        <v>2538.9112083333334</v>
      </c>
      <c r="M54" s="83">
        <f t="shared" si="897"/>
        <v>2538.9112083333334</v>
      </c>
      <c r="N54" s="83">
        <f t="shared" si="897"/>
        <v>0</v>
      </c>
      <c r="O54" s="83">
        <f t="shared" si="897"/>
        <v>0</v>
      </c>
      <c r="P54" s="83">
        <f t="shared" si="897"/>
        <v>0</v>
      </c>
      <c r="Q54" s="83">
        <f t="shared" si="897"/>
        <v>0</v>
      </c>
      <c r="R54" s="83">
        <f t="shared" si="897"/>
        <v>0</v>
      </c>
      <c r="S54" s="83">
        <f t="shared" si="897"/>
        <v>0</v>
      </c>
      <c r="T54" s="83">
        <f t="shared" si="897"/>
        <v>0</v>
      </c>
      <c r="U54" s="83">
        <f t="shared" si="897"/>
        <v>0</v>
      </c>
      <c r="V54" s="83">
        <f t="shared" si="897"/>
        <v>0</v>
      </c>
      <c r="W54" s="83">
        <f t="shared" si="897"/>
        <v>0</v>
      </c>
      <c r="X54" s="83">
        <f t="shared" si="897"/>
        <v>0</v>
      </c>
      <c r="Y54" s="83">
        <f t="shared" si="897"/>
        <v>0</v>
      </c>
      <c r="Z54" s="83">
        <f t="shared" si="897"/>
        <v>0</v>
      </c>
      <c r="AA54" s="83">
        <f t="shared" si="897"/>
        <v>0</v>
      </c>
      <c r="AB54" s="83">
        <f t="shared" si="897"/>
        <v>0</v>
      </c>
      <c r="AC54" s="83">
        <f t="shared" si="897"/>
        <v>0</v>
      </c>
      <c r="AD54" s="83">
        <f t="shared" si="897"/>
        <v>0</v>
      </c>
      <c r="AE54" s="83">
        <f t="shared" si="897"/>
        <v>0</v>
      </c>
      <c r="AF54" s="83">
        <f t="shared" si="897"/>
        <v>0</v>
      </c>
      <c r="AG54" s="83">
        <f t="shared" si="897"/>
        <v>0</v>
      </c>
      <c r="AH54" s="83">
        <f t="shared" si="897"/>
        <v>0</v>
      </c>
      <c r="AI54" s="83">
        <f t="shared" si="897"/>
        <v>0</v>
      </c>
      <c r="AJ54" s="83">
        <f t="shared" si="897"/>
        <v>0</v>
      </c>
      <c r="AK54" s="83">
        <f t="shared" si="897"/>
        <v>0</v>
      </c>
      <c r="AL54" s="83">
        <f t="shared" si="897"/>
        <v>0</v>
      </c>
      <c r="AM54" s="83">
        <f t="shared" si="897"/>
        <v>0</v>
      </c>
      <c r="AN54" s="83">
        <f t="shared" si="897"/>
        <v>0</v>
      </c>
      <c r="AO54" s="83">
        <f t="shared" si="897"/>
        <v>0</v>
      </c>
      <c r="AP54" s="83">
        <f t="shared" si="897"/>
        <v>0</v>
      </c>
      <c r="AQ54" s="83">
        <f t="shared" si="897"/>
        <v>0</v>
      </c>
      <c r="AR54" s="83">
        <f t="shared" si="897"/>
        <v>0</v>
      </c>
      <c r="AS54" s="83">
        <f t="shared" si="897"/>
        <v>0</v>
      </c>
      <c r="AT54" s="83">
        <f t="shared" si="897"/>
        <v>0</v>
      </c>
      <c r="AU54" s="83">
        <f t="shared" si="897"/>
        <v>0</v>
      </c>
      <c r="AV54" s="83">
        <f t="shared" si="897"/>
        <v>0</v>
      </c>
      <c r="AW54" s="83">
        <f t="shared" si="897"/>
        <v>0</v>
      </c>
      <c r="AX54" s="83">
        <f t="shared" si="897"/>
        <v>0</v>
      </c>
      <c r="AY54" s="83">
        <f t="shared" si="897"/>
        <v>0</v>
      </c>
      <c r="AZ54" s="83">
        <f t="shared" si="897"/>
        <v>0</v>
      </c>
      <c r="BA54" s="83">
        <f t="shared" si="897"/>
        <v>0</v>
      </c>
      <c r="BB54" s="83">
        <f t="shared" si="897"/>
        <v>0</v>
      </c>
      <c r="BC54" s="83">
        <f t="shared" si="897"/>
        <v>0</v>
      </c>
      <c r="BD54" s="83">
        <f t="shared" si="897"/>
        <v>0</v>
      </c>
      <c r="BE54" s="83">
        <f t="shared" si="897"/>
        <v>0</v>
      </c>
      <c r="BF54" s="83">
        <f t="shared" si="897"/>
        <v>0</v>
      </c>
      <c r="BG54" s="83">
        <f t="shared" si="897"/>
        <v>0</v>
      </c>
      <c r="BH54" s="83">
        <f t="shared" si="897"/>
        <v>0</v>
      </c>
      <c r="BI54" s="83">
        <f t="shared" si="897"/>
        <v>0</v>
      </c>
      <c r="BJ54" s="83">
        <f t="shared" si="897"/>
        <v>0</v>
      </c>
      <c r="BK54" s="83">
        <f t="shared" si="897"/>
        <v>0</v>
      </c>
      <c r="BL54" s="83">
        <f t="shared" si="897"/>
        <v>0</v>
      </c>
      <c r="BM54" s="83">
        <f t="shared" si="897"/>
        <v>0</v>
      </c>
      <c r="BN54" s="83">
        <f t="shared" ref="BN54:DY54" si="898">SUM(BN55:BN55)</f>
        <v>0</v>
      </c>
      <c r="BO54" s="83">
        <f t="shared" si="898"/>
        <v>0</v>
      </c>
      <c r="BP54" s="83">
        <f t="shared" si="898"/>
        <v>0</v>
      </c>
      <c r="BQ54" s="83">
        <f t="shared" si="898"/>
        <v>0</v>
      </c>
      <c r="BR54" s="83">
        <f t="shared" si="898"/>
        <v>0</v>
      </c>
      <c r="BS54" s="83">
        <f t="shared" si="898"/>
        <v>0</v>
      </c>
      <c r="BT54" s="83">
        <f t="shared" si="898"/>
        <v>0</v>
      </c>
      <c r="BU54" s="83">
        <f t="shared" si="898"/>
        <v>0</v>
      </c>
      <c r="BV54" s="83">
        <f t="shared" si="898"/>
        <v>0</v>
      </c>
      <c r="BW54" s="83">
        <f t="shared" si="898"/>
        <v>0</v>
      </c>
      <c r="BX54" s="83">
        <f t="shared" si="898"/>
        <v>0</v>
      </c>
      <c r="BY54" s="83">
        <f t="shared" si="898"/>
        <v>0</v>
      </c>
      <c r="BZ54" s="83">
        <f t="shared" si="898"/>
        <v>0</v>
      </c>
      <c r="CA54" s="83">
        <f t="shared" si="898"/>
        <v>0</v>
      </c>
      <c r="CB54" s="83">
        <f t="shared" si="898"/>
        <v>0</v>
      </c>
      <c r="CC54" s="83">
        <f t="shared" si="898"/>
        <v>0</v>
      </c>
      <c r="CD54" s="83">
        <f t="shared" si="898"/>
        <v>0</v>
      </c>
      <c r="CE54" s="83">
        <f t="shared" si="898"/>
        <v>0</v>
      </c>
      <c r="CF54" s="83">
        <f t="shared" si="898"/>
        <v>0</v>
      </c>
      <c r="CG54" s="83">
        <f t="shared" si="898"/>
        <v>0</v>
      </c>
      <c r="CH54" s="83">
        <f t="shared" si="898"/>
        <v>826.34212083333341</v>
      </c>
      <c r="CI54" s="83">
        <f t="shared" si="898"/>
        <v>826.34212083333341</v>
      </c>
      <c r="CJ54" s="83">
        <f t="shared" si="898"/>
        <v>826.34212083333341</v>
      </c>
      <c r="CK54" s="83">
        <f t="shared" si="898"/>
        <v>826.34212083333341</v>
      </c>
      <c r="CL54" s="83">
        <f t="shared" si="898"/>
        <v>826.34212083333341</v>
      </c>
      <c r="CM54" s="83">
        <f t="shared" si="898"/>
        <v>826.34212083333341</v>
      </c>
      <c r="CN54" s="83">
        <f t="shared" si="898"/>
        <v>826.34212083333341</v>
      </c>
      <c r="CO54" s="83">
        <f t="shared" si="898"/>
        <v>826.34212083333341</v>
      </c>
      <c r="CP54" s="83">
        <f t="shared" si="898"/>
        <v>826.34212083333341</v>
      </c>
      <c r="CQ54" s="83">
        <f t="shared" si="898"/>
        <v>826.34212083333341</v>
      </c>
      <c r="CR54" s="83">
        <f t="shared" si="898"/>
        <v>826.34212083333341</v>
      </c>
      <c r="CS54" s="83">
        <f t="shared" si="898"/>
        <v>826.34212083333341</v>
      </c>
      <c r="CT54" s="83">
        <f t="shared" si="898"/>
        <v>0</v>
      </c>
      <c r="CU54" s="83">
        <f t="shared" si="898"/>
        <v>0</v>
      </c>
      <c r="CV54" s="83">
        <f t="shared" si="898"/>
        <v>0</v>
      </c>
      <c r="CW54" s="83">
        <f t="shared" si="898"/>
        <v>0</v>
      </c>
      <c r="CX54" s="83">
        <f t="shared" si="898"/>
        <v>0</v>
      </c>
      <c r="CY54" s="83">
        <f t="shared" si="898"/>
        <v>0</v>
      </c>
      <c r="CZ54" s="83">
        <f t="shared" si="898"/>
        <v>0</v>
      </c>
      <c r="DA54" s="83">
        <f t="shared" si="898"/>
        <v>0</v>
      </c>
      <c r="DB54" s="83">
        <f t="shared" si="898"/>
        <v>0</v>
      </c>
      <c r="DC54" s="83">
        <f t="shared" si="898"/>
        <v>0</v>
      </c>
      <c r="DD54" s="83">
        <f t="shared" si="898"/>
        <v>0</v>
      </c>
      <c r="DE54" s="83">
        <f t="shared" si="898"/>
        <v>0</v>
      </c>
      <c r="DF54" s="83">
        <f t="shared" si="898"/>
        <v>0</v>
      </c>
      <c r="DG54" s="83">
        <f t="shared" si="898"/>
        <v>0</v>
      </c>
      <c r="DH54" s="83">
        <f t="shared" si="898"/>
        <v>0</v>
      </c>
      <c r="DI54" s="83">
        <f t="shared" si="898"/>
        <v>0</v>
      </c>
      <c r="DJ54" s="83">
        <f t="shared" si="898"/>
        <v>0</v>
      </c>
      <c r="DK54" s="83">
        <f t="shared" si="898"/>
        <v>0</v>
      </c>
      <c r="DL54" s="83">
        <f t="shared" si="898"/>
        <v>0</v>
      </c>
      <c r="DM54" s="83">
        <f t="shared" si="898"/>
        <v>0</v>
      </c>
      <c r="DN54" s="83">
        <f t="shared" si="898"/>
        <v>0</v>
      </c>
      <c r="DO54" s="83">
        <f t="shared" si="898"/>
        <v>0</v>
      </c>
      <c r="DP54" s="83">
        <f t="shared" si="898"/>
        <v>0</v>
      </c>
      <c r="DQ54" s="83">
        <f t="shared" si="898"/>
        <v>0</v>
      </c>
      <c r="DR54" s="83">
        <f t="shared" si="898"/>
        <v>0</v>
      </c>
      <c r="DS54" s="83">
        <f t="shared" si="898"/>
        <v>0</v>
      </c>
      <c r="DT54" s="83">
        <f t="shared" si="898"/>
        <v>0</v>
      </c>
      <c r="DU54" s="83">
        <f t="shared" si="898"/>
        <v>0</v>
      </c>
      <c r="DV54" s="83">
        <f t="shared" si="898"/>
        <v>0</v>
      </c>
      <c r="DW54" s="83">
        <f t="shared" si="898"/>
        <v>0</v>
      </c>
      <c r="DX54" s="83">
        <f t="shared" si="898"/>
        <v>0</v>
      </c>
      <c r="DY54" s="83">
        <f t="shared" si="898"/>
        <v>0</v>
      </c>
      <c r="DZ54" s="83">
        <f t="shared" ref="DZ54:GK54" si="899">SUM(DZ55:DZ55)</f>
        <v>0</v>
      </c>
      <c r="EA54" s="83">
        <f t="shared" si="899"/>
        <v>0</v>
      </c>
      <c r="EB54" s="83">
        <f t="shared" si="899"/>
        <v>0</v>
      </c>
      <c r="EC54" s="83">
        <f t="shared" si="899"/>
        <v>0</v>
      </c>
      <c r="ED54" s="83">
        <f t="shared" si="899"/>
        <v>0</v>
      </c>
      <c r="EE54" s="83">
        <f t="shared" si="899"/>
        <v>0</v>
      </c>
      <c r="EF54" s="83">
        <f t="shared" si="899"/>
        <v>0</v>
      </c>
      <c r="EG54" s="83">
        <f t="shared" si="899"/>
        <v>0</v>
      </c>
      <c r="EH54" s="83">
        <f t="shared" si="899"/>
        <v>0</v>
      </c>
      <c r="EI54" s="83">
        <f t="shared" si="899"/>
        <v>0</v>
      </c>
      <c r="EJ54" s="83">
        <f t="shared" si="899"/>
        <v>0</v>
      </c>
      <c r="EK54" s="83">
        <f t="shared" si="899"/>
        <v>0</v>
      </c>
      <c r="EL54" s="83">
        <f t="shared" si="899"/>
        <v>0</v>
      </c>
      <c r="EM54" s="83">
        <f t="shared" si="899"/>
        <v>0</v>
      </c>
      <c r="EN54" s="83">
        <f t="shared" si="899"/>
        <v>0</v>
      </c>
      <c r="EO54" s="83">
        <f t="shared" si="899"/>
        <v>0</v>
      </c>
      <c r="EP54" s="83">
        <f t="shared" si="899"/>
        <v>0</v>
      </c>
      <c r="EQ54" s="83">
        <f t="shared" si="899"/>
        <v>0</v>
      </c>
      <c r="ER54" s="83">
        <f t="shared" si="899"/>
        <v>0</v>
      </c>
      <c r="ES54" s="83">
        <f t="shared" si="899"/>
        <v>0</v>
      </c>
      <c r="ET54" s="83">
        <f t="shared" si="899"/>
        <v>0</v>
      </c>
      <c r="EU54" s="83">
        <f t="shared" si="899"/>
        <v>0</v>
      </c>
      <c r="EV54" s="83">
        <f t="shared" si="899"/>
        <v>0</v>
      </c>
      <c r="EW54" s="83">
        <f t="shared" si="899"/>
        <v>0</v>
      </c>
      <c r="EX54" s="83">
        <f t="shared" si="899"/>
        <v>0</v>
      </c>
      <c r="EY54" s="83">
        <f t="shared" si="899"/>
        <v>0</v>
      </c>
      <c r="EZ54" s="83">
        <f t="shared" si="899"/>
        <v>0</v>
      </c>
      <c r="FA54" s="83">
        <f t="shared" si="899"/>
        <v>0</v>
      </c>
      <c r="FB54" s="83">
        <f t="shared" si="899"/>
        <v>0</v>
      </c>
      <c r="FC54" s="83">
        <f t="shared" si="899"/>
        <v>0</v>
      </c>
      <c r="FD54" s="83">
        <f t="shared" si="899"/>
        <v>0</v>
      </c>
      <c r="FE54" s="83">
        <f t="shared" si="899"/>
        <v>0</v>
      </c>
      <c r="FF54" s="83">
        <f t="shared" si="899"/>
        <v>0</v>
      </c>
      <c r="FG54" s="83">
        <f t="shared" si="899"/>
        <v>0</v>
      </c>
      <c r="FH54" s="83">
        <f t="shared" si="899"/>
        <v>0</v>
      </c>
      <c r="FI54" s="83">
        <f t="shared" si="899"/>
        <v>0</v>
      </c>
      <c r="FJ54" s="83">
        <f t="shared" si="899"/>
        <v>0</v>
      </c>
      <c r="FK54" s="83">
        <f t="shared" si="899"/>
        <v>0</v>
      </c>
      <c r="FL54" s="83">
        <f t="shared" si="899"/>
        <v>0</v>
      </c>
      <c r="FM54" s="83">
        <f t="shared" si="899"/>
        <v>0</v>
      </c>
      <c r="FN54" s="83">
        <f t="shared" si="899"/>
        <v>826.34212083333341</v>
      </c>
      <c r="FO54" s="83">
        <f t="shared" si="899"/>
        <v>826.34212083333341</v>
      </c>
      <c r="FP54" s="83">
        <f t="shared" si="899"/>
        <v>826.34212083333341</v>
      </c>
      <c r="FQ54" s="83">
        <f t="shared" si="899"/>
        <v>826.34212083333341</v>
      </c>
      <c r="FR54" s="83">
        <f t="shared" si="899"/>
        <v>826.34212083333341</v>
      </c>
      <c r="FS54" s="83">
        <f t="shared" si="899"/>
        <v>826.34212083333341</v>
      </c>
      <c r="FT54" s="83">
        <f t="shared" si="899"/>
        <v>826.34212083333341</v>
      </c>
      <c r="FU54" s="83">
        <f t="shared" si="899"/>
        <v>826.34212083333341</v>
      </c>
      <c r="FV54" s="83">
        <f t="shared" si="899"/>
        <v>826.34212083333341</v>
      </c>
      <c r="FW54" s="83">
        <f t="shared" si="899"/>
        <v>826.34212083333341</v>
      </c>
      <c r="FX54" s="83">
        <f t="shared" si="899"/>
        <v>826.34212083333341</v>
      </c>
      <c r="FY54" s="83">
        <f t="shared" si="899"/>
        <v>826.34212083333341</v>
      </c>
      <c r="FZ54" s="83">
        <f t="shared" si="899"/>
        <v>1516.4008529166667</v>
      </c>
      <c r="GA54" s="83">
        <f t="shared" si="899"/>
        <v>1516.4008529166667</v>
      </c>
      <c r="GB54" s="83">
        <f t="shared" si="899"/>
        <v>1516.4008529166667</v>
      </c>
      <c r="GC54" s="83">
        <f t="shared" si="899"/>
        <v>1516.4008529166667</v>
      </c>
      <c r="GD54" s="83">
        <f t="shared" si="899"/>
        <v>1516.4008529166667</v>
      </c>
      <c r="GE54" s="83">
        <f t="shared" si="899"/>
        <v>1516.4008529166667</v>
      </c>
      <c r="GF54" s="83">
        <f t="shared" si="899"/>
        <v>1516.4008529166667</v>
      </c>
      <c r="GG54" s="83">
        <f t="shared" si="899"/>
        <v>1516.4008529166667</v>
      </c>
      <c r="GH54" s="83">
        <f t="shared" si="899"/>
        <v>1516.4008529166667</v>
      </c>
      <c r="GI54" s="83">
        <f t="shared" si="899"/>
        <v>1516.4008529166667</v>
      </c>
      <c r="GJ54" s="83">
        <f t="shared" si="899"/>
        <v>1516.4008529166667</v>
      </c>
      <c r="GK54" s="83">
        <f t="shared" si="899"/>
        <v>1516.4008529166667</v>
      </c>
      <c r="GL54" s="83">
        <f t="shared" ref="GL54:IW54" si="900">SUM(GL55:GL55)</f>
        <v>0</v>
      </c>
      <c r="GM54" s="83">
        <f t="shared" si="900"/>
        <v>0</v>
      </c>
      <c r="GN54" s="83">
        <f t="shared" si="900"/>
        <v>0</v>
      </c>
      <c r="GO54" s="83">
        <f t="shared" si="900"/>
        <v>0</v>
      </c>
      <c r="GP54" s="83">
        <f t="shared" si="900"/>
        <v>0</v>
      </c>
      <c r="GQ54" s="83">
        <f t="shared" si="900"/>
        <v>0</v>
      </c>
      <c r="GR54" s="83">
        <f t="shared" si="900"/>
        <v>0</v>
      </c>
      <c r="GS54" s="83">
        <f t="shared" si="900"/>
        <v>0</v>
      </c>
      <c r="GT54" s="83">
        <f t="shared" si="900"/>
        <v>0</v>
      </c>
      <c r="GU54" s="83">
        <f t="shared" si="900"/>
        <v>0</v>
      </c>
      <c r="GV54" s="83">
        <f t="shared" si="900"/>
        <v>0</v>
      </c>
      <c r="GW54" s="83">
        <f t="shared" si="900"/>
        <v>0</v>
      </c>
      <c r="GX54" s="83">
        <f t="shared" si="900"/>
        <v>0</v>
      </c>
      <c r="GY54" s="83">
        <f t="shared" si="900"/>
        <v>0</v>
      </c>
      <c r="GZ54" s="83">
        <f t="shared" si="900"/>
        <v>0</v>
      </c>
      <c r="HA54" s="83">
        <f t="shared" si="900"/>
        <v>0</v>
      </c>
      <c r="HB54" s="83">
        <f t="shared" si="900"/>
        <v>0</v>
      </c>
      <c r="HC54" s="83">
        <f t="shared" si="900"/>
        <v>0</v>
      </c>
      <c r="HD54" s="83">
        <f t="shared" si="900"/>
        <v>0</v>
      </c>
      <c r="HE54" s="83">
        <f t="shared" si="900"/>
        <v>0</v>
      </c>
      <c r="HF54" s="83">
        <f t="shared" si="900"/>
        <v>0</v>
      </c>
      <c r="HG54" s="83">
        <f t="shared" si="900"/>
        <v>0</v>
      </c>
      <c r="HH54" s="83">
        <f t="shared" si="900"/>
        <v>0</v>
      </c>
      <c r="HI54" s="83">
        <f t="shared" si="900"/>
        <v>0</v>
      </c>
      <c r="HJ54" s="83">
        <f t="shared" si="900"/>
        <v>0</v>
      </c>
      <c r="HK54" s="83">
        <f t="shared" si="900"/>
        <v>0</v>
      </c>
      <c r="HL54" s="83">
        <f t="shared" si="900"/>
        <v>0</v>
      </c>
      <c r="HM54" s="83">
        <f t="shared" si="900"/>
        <v>0</v>
      </c>
      <c r="HN54" s="83">
        <f t="shared" si="900"/>
        <v>0</v>
      </c>
      <c r="HO54" s="83">
        <f t="shared" si="900"/>
        <v>0</v>
      </c>
      <c r="HP54" s="83">
        <f t="shared" si="900"/>
        <v>0</v>
      </c>
      <c r="HQ54" s="83">
        <f t="shared" si="900"/>
        <v>0</v>
      </c>
      <c r="HR54" s="83">
        <f t="shared" si="900"/>
        <v>0</v>
      </c>
      <c r="HS54" s="83">
        <f t="shared" si="900"/>
        <v>0</v>
      </c>
      <c r="HT54" s="83">
        <f t="shared" si="900"/>
        <v>0</v>
      </c>
      <c r="HU54" s="83">
        <f t="shared" si="900"/>
        <v>0</v>
      </c>
      <c r="HV54" s="83">
        <f t="shared" si="900"/>
        <v>0</v>
      </c>
      <c r="HW54" s="83">
        <f t="shared" si="900"/>
        <v>0</v>
      </c>
      <c r="HX54" s="83">
        <f t="shared" si="900"/>
        <v>0</v>
      </c>
      <c r="HY54" s="83">
        <f t="shared" si="900"/>
        <v>0</v>
      </c>
      <c r="HZ54" s="83">
        <f t="shared" si="900"/>
        <v>0</v>
      </c>
      <c r="IA54" s="83">
        <f t="shared" si="900"/>
        <v>0</v>
      </c>
      <c r="IB54" s="83">
        <f t="shared" si="900"/>
        <v>0</v>
      </c>
      <c r="IC54" s="83">
        <f t="shared" si="900"/>
        <v>0</v>
      </c>
      <c r="ID54" s="83">
        <f t="shared" si="900"/>
        <v>0</v>
      </c>
      <c r="IE54" s="83">
        <f t="shared" si="900"/>
        <v>0</v>
      </c>
      <c r="IF54" s="83">
        <f t="shared" si="900"/>
        <v>0</v>
      </c>
      <c r="IG54" s="83">
        <f t="shared" si="900"/>
        <v>0</v>
      </c>
      <c r="IH54" s="83">
        <f t="shared" si="900"/>
        <v>0</v>
      </c>
      <c r="II54" s="83">
        <f t="shared" si="900"/>
        <v>0</v>
      </c>
      <c r="IJ54" s="83">
        <f t="shared" si="900"/>
        <v>0</v>
      </c>
      <c r="IK54" s="83">
        <f t="shared" si="900"/>
        <v>0</v>
      </c>
      <c r="IL54" s="83">
        <f t="shared" si="900"/>
        <v>0</v>
      </c>
      <c r="IM54" s="83">
        <f t="shared" si="900"/>
        <v>0</v>
      </c>
      <c r="IN54" s="83">
        <f t="shared" si="900"/>
        <v>0</v>
      </c>
      <c r="IO54" s="83">
        <f t="shared" si="900"/>
        <v>0</v>
      </c>
      <c r="IP54" s="83">
        <f t="shared" si="900"/>
        <v>0</v>
      </c>
      <c r="IQ54" s="83">
        <f t="shared" si="900"/>
        <v>0</v>
      </c>
      <c r="IR54" s="83">
        <f t="shared" si="900"/>
        <v>0</v>
      </c>
      <c r="IS54" s="83">
        <f t="shared" si="900"/>
        <v>0</v>
      </c>
      <c r="IT54" s="83">
        <f t="shared" si="900"/>
        <v>826.34212083333341</v>
      </c>
      <c r="IU54" s="83">
        <f t="shared" si="900"/>
        <v>826.34212083333341</v>
      </c>
      <c r="IV54" s="83">
        <f t="shared" si="900"/>
        <v>826.34212083333341</v>
      </c>
      <c r="IW54" s="83">
        <f t="shared" si="900"/>
        <v>826.34212083333341</v>
      </c>
      <c r="IX54" s="83">
        <f t="shared" ref="IX54:KO54" si="901">SUM(IX55:IX55)</f>
        <v>826.34212083333341</v>
      </c>
      <c r="IY54" s="83">
        <f t="shared" si="901"/>
        <v>826.34212083333341</v>
      </c>
      <c r="IZ54" s="83">
        <f t="shared" si="901"/>
        <v>826.34212083333341</v>
      </c>
      <c r="JA54" s="83">
        <f t="shared" si="901"/>
        <v>826.34212083333341</v>
      </c>
      <c r="JB54" s="83">
        <f t="shared" si="901"/>
        <v>826.34212083333341</v>
      </c>
      <c r="JC54" s="83">
        <f t="shared" si="901"/>
        <v>826.34212083333341</v>
      </c>
      <c r="JD54" s="83">
        <f t="shared" si="901"/>
        <v>826.34212083333341</v>
      </c>
      <c r="JE54" s="83">
        <f t="shared" si="901"/>
        <v>826.34212083333341</v>
      </c>
      <c r="JF54" s="83">
        <f t="shared" si="901"/>
        <v>0</v>
      </c>
      <c r="JG54" s="83">
        <f t="shared" si="901"/>
        <v>0</v>
      </c>
      <c r="JH54" s="83">
        <f t="shared" si="901"/>
        <v>0</v>
      </c>
      <c r="JI54" s="83">
        <f t="shared" si="901"/>
        <v>0</v>
      </c>
      <c r="JJ54" s="83">
        <f t="shared" si="901"/>
        <v>0</v>
      </c>
      <c r="JK54" s="83">
        <f t="shared" si="901"/>
        <v>0</v>
      </c>
      <c r="JL54" s="83">
        <f t="shared" si="901"/>
        <v>0</v>
      </c>
      <c r="JM54" s="83">
        <f t="shared" si="901"/>
        <v>0</v>
      </c>
      <c r="JN54" s="83">
        <f t="shared" si="901"/>
        <v>0</v>
      </c>
      <c r="JO54" s="83">
        <f t="shared" si="901"/>
        <v>0</v>
      </c>
      <c r="JP54" s="83">
        <f t="shared" si="901"/>
        <v>0</v>
      </c>
      <c r="JQ54" s="83">
        <f t="shared" si="901"/>
        <v>0</v>
      </c>
      <c r="JR54" s="83">
        <f t="shared" si="901"/>
        <v>0</v>
      </c>
      <c r="JS54" s="83">
        <f t="shared" si="901"/>
        <v>0</v>
      </c>
      <c r="JT54" s="83">
        <f t="shared" si="901"/>
        <v>0</v>
      </c>
      <c r="JU54" s="83">
        <f t="shared" si="901"/>
        <v>0</v>
      </c>
      <c r="JV54" s="83">
        <f t="shared" si="901"/>
        <v>0</v>
      </c>
      <c r="JW54" s="83">
        <f t="shared" si="901"/>
        <v>0</v>
      </c>
      <c r="JX54" s="83">
        <f t="shared" si="901"/>
        <v>0</v>
      </c>
      <c r="JY54" s="83">
        <f t="shared" si="901"/>
        <v>0</v>
      </c>
      <c r="JZ54" s="83">
        <f t="shared" si="901"/>
        <v>0</v>
      </c>
      <c r="KA54" s="83">
        <f t="shared" si="901"/>
        <v>0</v>
      </c>
      <c r="KB54" s="83">
        <f t="shared" si="901"/>
        <v>0</v>
      </c>
      <c r="KC54" s="83">
        <f t="shared" si="901"/>
        <v>0</v>
      </c>
      <c r="KD54" s="83">
        <f t="shared" si="901"/>
        <v>0</v>
      </c>
      <c r="KE54" s="83">
        <f t="shared" si="901"/>
        <v>0</v>
      </c>
      <c r="KF54" s="83">
        <f t="shared" si="901"/>
        <v>0</v>
      </c>
      <c r="KG54" s="83">
        <f t="shared" si="901"/>
        <v>0</v>
      </c>
      <c r="KH54" s="83">
        <f t="shared" si="901"/>
        <v>0</v>
      </c>
      <c r="KI54" s="83">
        <f t="shared" si="901"/>
        <v>0</v>
      </c>
      <c r="KJ54" s="83">
        <f t="shared" si="901"/>
        <v>0</v>
      </c>
      <c r="KK54" s="83">
        <f t="shared" si="901"/>
        <v>0</v>
      </c>
      <c r="KL54" s="83">
        <f t="shared" si="901"/>
        <v>0</v>
      </c>
      <c r="KM54" s="83">
        <f t="shared" si="901"/>
        <v>0</v>
      </c>
      <c r="KN54" s="83">
        <f t="shared" si="901"/>
        <v>0</v>
      </c>
      <c r="KO54" s="83">
        <f t="shared" si="901"/>
        <v>0</v>
      </c>
    </row>
    <row r="55" spans="1:301" x14ac:dyDescent="0.2">
      <c r="A55" s="29" t="s">
        <v>250</v>
      </c>
      <c r="B55" s="77">
        <f>SUM('Cronograma de Desembolso'!D8:D10)</f>
        <v>5138.911208333333</v>
      </c>
      <c r="C55" s="77">
        <f>SUM('Cronograma de Desembolso'!E8:E10)</f>
        <v>2538.9112083333334</v>
      </c>
      <c r="D55" s="77">
        <f>SUM('Cronograma de Desembolso'!F8:F10)</f>
        <v>2538.9112083333334</v>
      </c>
      <c r="E55" s="77">
        <f>SUM('Cronograma de Desembolso'!G8:G10)</f>
        <v>2538.9112083333334</v>
      </c>
      <c r="F55" s="77">
        <f>SUM('Cronograma de Desembolso'!H8:H10)</f>
        <v>2538.9112083333334</v>
      </c>
      <c r="G55" s="77">
        <f>SUM('Cronograma de Desembolso'!I8:I10)</f>
        <v>2538.9112083333334</v>
      </c>
      <c r="H55" s="77">
        <f>SUM('Cronograma de Desembolso'!J8:J10)</f>
        <v>2538.9112083333334</v>
      </c>
      <c r="I55" s="77">
        <f>SUM('Cronograma de Desembolso'!K8:K10)</f>
        <v>2538.9112083333334</v>
      </c>
      <c r="J55" s="77">
        <f>SUM('Cronograma de Desembolso'!L8:L10)</f>
        <v>2538.9112083333334</v>
      </c>
      <c r="K55" s="77">
        <f>SUM('Cronograma de Desembolso'!M8:M10)</f>
        <v>2538.9112083333334</v>
      </c>
      <c r="L55" s="77">
        <f>SUM('Cronograma de Desembolso'!N8:N10)</f>
        <v>2538.9112083333334</v>
      </c>
      <c r="M55" s="77">
        <f>SUM('Cronograma de Desembolso'!O8:O10)</f>
        <v>2538.9112083333334</v>
      </c>
      <c r="N55" s="77">
        <f>SUM('Cronograma de Desembolso'!P8:P10)</f>
        <v>0</v>
      </c>
      <c r="O55" s="77">
        <f>SUM('Cronograma de Desembolso'!Q8:Q10)</f>
        <v>0</v>
      </c>
      <c r="P55" s="77">
        <f>SUM('Cronograma de Desembolso'!R8:R10)</f>
        <v>0</v>
      </c>
      <c r="Q55" s="77">
        <f>SUM('Cronograma de Desembolso'!S8:S10)</f>
        <v>0</v>
      </c>
      <c r="R55" s="77">
        <f>SUM('Cronograma de Desembolso'!T8:T10)</f>
        <v>0</v>
      </c>
      <c r="S55" s="77">
        <f>SUM('Cronograma de Desembolso'!U8:U10)</f>
        <v>0</v>
      </c>
      <c r="T55" s="77">
        <f>SUM('Cronograma de Desembolso'!V8:V10)</f>
        <v>0</v>
      </c>
      <c r="U55" s="77">
        <f>SUM('Cronograma de Desembolso'!W8:W10)</f>
        <v>0</v>
      </c>
      <c r="V55" s="77">
        <f>SUM('Cronograma de Desembolso'!X8:X10)</f>
        <v>0</v>
      </c>
      <c r="W55" s="77">
        <f>SUM('Cronograma de Desembolso'!Y8:Y10)</f>
        <v>0</v>
      </c>
      <c r="X55" s="77">
        <f>SUM('Cronograma de Desembolso'!Z8:Z10)</f>
        <v>0</v>
      </c>
      <c r="Y55" s="77">
        <f>SUM('Cronograma de Desembolso'!AA8:AA10)</f>
        <v>0</v>
      </c>
      <c r="Z55" s="77">
        <f>SUM('Cronograma de Desembolso'!AB8:AB10)</f>
        <v>0</v>
      </c>
      <c r="AA55" s="77">
        <f>SUM('Cronograma de Desembolso'!AC8:AC10)</f>
        <v>0</v>
      </c>
      <c r="AB55" s="77">
        <f>SUM('Cronograma de Desembolso'!AD8:AD10)</f>
        <v>0</v>
      </c>
      <c r="AC55" s="77">
        <f>SUM('Cronograma de Desembolso'!AE8:AE10)</f>
        <v>0</v>
      </c>
      <c r="AD55" s="77">
        <f>SUM('Cronograma de Desembolso'!AF8:AF10)</f>
        <v>0</v>
      </c>
      <c r="AE55" s="77">
        <f>SUM('Cronograma de Desembolso'!AG8:AG10)</f>
        <v>0</v>
      </c>
      <c r="AF55" s="77">
        <f>SUM('Cronograma de Desembolso'!AH8:AH10)</f>
        <v>0</v>
      </c>
      <c r="AG55" s="77">
        <f>SUM('Cronograma de Desembolso'!AI8:AI10)</f>
        <v>0</v>
      </c>
      <c r="AH55" s="77">
        <f>SUM('Cronograma de Desembolso'!AJ8:AJ10)</f>
        <v>0</v>
      </c>
      <c r="AI55" s="77">
        <f>SUM('Cronograma de Desembolso'!AK8:AK10)</f>
        <v>0</v>
      </c>
      <c r="AJ55" s="77">
        <f>SUM('Cronograma de Desembolso'!AL8:AL10)</f>
        <v>0</v>
      </c>
      <c r="AK55" s="77">
        <f>SUM('Cronograma de Desembolso'!AM8:AM10)</f>
        <v>0</v>
      </c>
      <c r="AL55" s="77">
        <f>SUM('Cronograma de Desembolso'!AN8:AN10)</f>
        <v>0</v>
      </c>
      <c r="AM55" s="77">
        <f>SUM('Cronograma de Desembolso'!AO8:AO10)</f>
        <v>0</v>
      </c>
      <c r="AN55" s="77">
        <f>SUM('Cronograma de Desembolso'!AP8:AP10)</f>
        <v>0</v>
      </c>
      <c r="AO55" s="77">
        <f>SUM('Cronograma de Desembolso'!AQ8:AQ10)</f>
        <v>0</v>
      </c>
      <c r="AP55" s="77">
        <f>SUM('Cronograma de Desembolso'!AR8:AR10)</f>
        <v>0</v>
      </c>
      <c r="AQ55" s="77">
        <f>SUM('Cronograma de Desembolso'!AS8:AS10)</f>
        <v>0</v>
      </c>
      <c r="AR55" s="77">
        <f>SUM('Cronograma de Desembolso'!AT8:AT10)</f>
        <v>0</v>
      </c>
      <c r="AS55" s="77">
        <f>SUM('Cronograma de Desembolso'!AU8:AU10)</f>
        <v>0</v>
      </c>
      <c r="AT55" s="77">
        <f>SUM('Cronograma de Desembolso'!AV8:AV10)</f>
        <v>0</v>
      </c>
      <c r="AU55" s="77">
        <f>SUM('Cronograma de Desembolso'!AW8:AW10)</f>
        <v>0</v>
      </c>
      <c r="AV55" s="77">
        <f>SUM('Cronograma de Desembolso'!AX8:AX10)</f>
        <v>0</v>
      </c>
      <c r="AW55" s="77">
        <f>SUM('Cronograma de Desembolso'!AY8:AY10)</f>
        <v>0</v>
      </c>
      <c r="AX55" s="77">
        <f>SUM('Cronograma de Desembolso'!AZ8:AZ10)</f>
        <v>0</v>
      </c>
      <c r="AY55" s="77">
        <f>SUM('Cronograma de Desembolso'!BA8:BA10)</f>
        <v>0</v>
      </c>
      <c r="AZ55" s="77">
        <f>SUM('Cronograma de Desembolso'!BB8:BB10)</f>
        <v>0</v>
      </c>
      <c r="BA55" s="77">
        <f>SUM('Cronograma de Desembolso'!BC8:BC10)</f>
        <v>0</v>
      </c>
      <c r="BB55" s="77">
        <f>SUM('Cronograma de Desembolso'!BD8:BD10)</f>
        <v>0</v>
      </c>
      <c r="BC55" s="77">
        <f>SUM('Cronograma de Desembolso'!BE8:BE10)</f>
        <v>0</v>
      </c>
      <c r="BD55" s="77">
        <f>SUM('Cronograma de Desembolso'!BF8:BF10)</f>
        <v>0</v>
      </c>
      <c r="BE55" s="77">
        <f>SUM('Cronograma de Desembolso'!BG8:BG10)</f>
        <v>0</v>
      </c>
      <c r="BF55" s="77">
        <f>SUM('Cronograma de Desembolso'!BH8:BH10)</f>
        <v>0</v>
      </c>
      <c r="BG55" s="77">
        <f>SUM('Cronograma de Desembolso'!BI8:BI10)</f>
        <v>0</v>
      </c>
      <c r="BH55" s="77">
        <f>SUM('Cronograma de Desembolso'!BJ8:BJ10)</f>
        <v>0</v>
      </c>
      <c r="BI55" s="77">
        <f>SUM('Cronograma de Desembolso'!BK8:BK10)</f>
        <v>0</v>
      </c>
      <c r="BJ55" s="77">
        <f>SUM('Cronograma de Desembolso'!BL8:BL10)</f>
        <v>0</v>
      </c>
      <c r="BK55" s="77">
        <f>SUM('Cronograma de Desembolso'!BM8:BM10)</f>
        <v>0</v>
      </c>
      <c r="BL55" s="77">
        <f>SUM('Cronograma de Desembolso'!BN8:BN10)</f>
        <v>0</v>
      </c>
      <c r="BM55" s="77">
        <f>SUM('Cronograma de Desembolso'!BO8:BO10)</f>
        <v>0</v>
      </c>
      <c r="BN55" s="77">
        <f>SUM('Cronograma de Desembolso'!BP8:BP10)</f>
        <v>0</v>
      </c>
      <c r="BO55" s="77">
        <f>SUM('Cronograma de Desembolso'!BQ8:BQ10)</f>
        <v>0</v>
      </c>
      <c r="BP55" s="77">
        <f>SUM('Cronograma de Desembolso'!BR8:BR10)</f>
        <v>0</v>
      </c>
      <c r="BQ55" s="77">
        <f>SUM('Cronograma de Desembolso'!BS8:BS10)</f>
        <v>0</v>
      </c>
      <c r="BR55" s="77">
        <f>SUM('Cronograma de Desembolso'!BT8:BT10)</f>
        <v>0</v>
      </c>
      <c r="BS55" s="77">
        <f>SUM('Cronograma de Desembolso'!BU8:BU10)</f>
        <v>0</v>
      </c>
      <c r="BT55" s="77">
        <f>SUM('Cronograma de Desembolso'!BV8:BV10)</f>
        <v>0</v>
      </c>
      <c r="BU55" s="77">
        <f>SUM('Cronograma de Desembolso'!BW8:BW10)</f>
        <v>0</v>
      </c>
      <c r="BV55" s="77">
        <f>SUM('Cronograma de Desembolso'!BX8:BX10)</f>
        <v>0</v>
      </c>
      <c r="BW55" s="77">
        <f>SUM('Cronograma de Desembolso'!BY8:BY10)</f>
        <v>0</v>
      </c>
      <c r="BX55" s="77">
        <f>SUM('Cronograma de Desembolso'!BZ8:BZ10)</f>
        <v>0</v>
      </c>
      <c r="BY55" s="77">
        <f>SUM('Cronograma de Desembolso'!CA8:CA10)</f>
        <v>0</v>
      </c>
      <c r="BZ55" s="77">
        <f>SUM('Cronograma de Desembolso'!CB8:CB10)</f>
        <v>0</v>
      </c>
      <c r="CA55" s="77">
        <f>SUM('Cronograma de Desembolso'!CC8:CC10)</f>
        <v>0</v>
      </c>
      <c r="CB55" s="77">
        <f>SUM('Cronograma de Desembolso'!CD8:CD10)</f>
        <v>0</v>
      </c>
      <c r="CC55" s="77">
        <f>SUM('Cronograma de Desembolso'!CE8:CE10)</f>
        <v>0</v>
      </c>
      <c r="CD55" s="77">
        <f>SUM('Cronograma de Desembolso'!CF8:CF10)</f>
        <v>0</v>
      </c>
      <c r="CE55" s="77">
        <f>SUM('Cronograma de Desembolso'!CG8:CG10)</f>
        <v>0</v>
      </c>
      <c r="CF55" s="77">
        <f>SUM('Cronograma de Desembolso'!CH8:CH10)</f>
        <v>0</v>
      </c>
      <c r="CG55" s="77">
        <f>SUM('Cronograma de Desembolso'!CI8:CI10)</f>
        <v>0</v>
      </c>
      <c r="CH55" s="77">
        <f>SUM('Cronograma de Desembolso'!CJ8:CJ10)</f>
        <v>826.34212083333341</v>
      </c>
      <c r="CI55" s="77">
        <f>SUM('Cronograma de Desembolso'!CK8:CK10)</f>
        <v>826.34212083333341</v>
      </c>
      <c r="CJ55" s="77">
        <f>SUM('Cronograma de Desembolso'!CL8:CL10)</f>
        <v>826.34212083333341</v>
      </c>
      <c r="CK55" s="77">
        <f>SUM('Cronograma de Desembolso'!CM8:CM10)</f>
        <v>826.34212083333341</v>
      </c>
      <c r="CL55" s="77">
        <f>SUM('Cronograma de Desembolso'!CN8:CN10)</f>
        <v>826.34212083333341</v>
      </c>
      <c r="CM55" s="77">
        <f>SUM('Cronograma de Desembolso'!CO8:CO10)</f>
        <v>826.34212083333341</v>
      </c>
      <c r="CN55" s="77">
        <f>SUM('Cronograma de Desembolso'!CP8:CP10)</f>
        <v>826.34212083333341</v>
      </c>
      <c r="CO55" s="77">
        <f>SUM('Cronograma de Desembolso'!CQ8:CQ10)</f>
        <v>826.34212083333341</v>
      </c>
      <c r="CP55" s="77">
        <f>SUM('Cronograma de Desembolso'!CR8:CR10)</f>
        <v>826.34212083333341</v>
      </c>
      <c r="CQ55" s="77">
        <f>SUM('Cronograma de Desembolso'!CS8:CS10)</f>
        <v>826.34212083333341</v>
      </c>
      <c r="CR55" s="77">
        <f>SUM('Cronograma de Desembolso'!CT8:CT10)</f>
        <v>826.34212083333341</v>
      </c>
      <c r="CS55" s="77">
        <f>SUM('Cronograma de Desembolso'!CU8:CU10)</f>
        <v>826.34212083333341</v>
      </c>
      <c r="CT55" s="77">
        <f>SUM('Cronograma de Desembolso'!CV8:CV10)</f>
        <v>0</v>
      </c>
      <c r="CU55" s="77">
        <f>SUM('Cronograma de Desembolso'!CW8:CW10)</f>
        <v>0</v>
      </c>
      <c r="CV55" s="77">
        <f>SUM('Cronograma de Desembolso'!CX8:CX10)</f>
        <v>0</v>
      </c>
      <c r="CW55" s="77">
        <f>SUM('Cronograma de Desembolso'!CY8:CY10)</f>
        <v>0</v>
      </c>
      <c r="CX55" s="77">
        <f>SUM('Cronograma de Desembolso'!CZ8:CZ10)</f>
        <v>0</v>
      </c>
      <c r="CY55" s="77">
        <f>SUM('Cronograma de Desembolso'!DA8:DA10)</f>
        <v>0</v>
      </c>
      <c r="CZ55" s="77">
        <f>SUM('Cronograma de Desembolso'!DB8:DB10)</f>
        <v>0</v>
      </c>
      <c r="DA55" s="77">
        <f>SUM('Cronograma de Desembolso'!DC8:DC10)</f>
        <v>0</v>
      </c>
      <c r="DB55" s="77">
        <f>SUM('Cronograma de Desembolso'!DD8:DD10)</f>
        <v>0</v>
      </c>
      <c r="DC55" s="77">
        <f>SUM('Cronograma de Desembolso'!DE8:DE10)</f>
        <v>0</v>
      </c>
      <c r="DD55" s="77">
        <f>SUM('Cronograma de Desembolso'!DF8:DF10)</f>
        <v>0</v>
      </c>
      <c r="DE55" s="77">
        <f>SUM('Cronograma de Desembolso'!DG8:DG10)</f>
        <v>0</v>
      </c>
      <c r="DF55" s="77">
        <f>SUM('Cronograma de Desembolso'!DH8:DH10)</f>
        <v>0</v>
      </c>
      <c r="DG55" s="77">
        <f>SUM('Cronograma de Desembolso'!DI8:DI10)</f>
        <v>0</v>
      </c>
      <c r="DH55" s="77">
        <f>SUM('Cronograma de Desembolso'!DJ8:DJ10)</f>
        <v>0</v>
      </c>
      <c r="DI55" s="77">
        <f>SUM('Cronograma de Desembolso'!DK8:DK10)</f>
        <v>0</v>
      </c>
      <c r="DJ55" s="77">
        <f>SUM('Cronograma de Desembolso'!DL8:DL10)</f>
        <v>0</v>
      </c>
      <c r="DK55" s="77">
        <f>SUM('Cronograma de Desembolso'!DM8:DM10)</f>
        <v>0</v>
      </c>
      <c r="DL55" s="77">
        <f>SUM('Cronograma de Desembolso'!DN8:DN10)</f>
        <v>0</v>
      </c>
      <c r="DM55" s="77">
        <f>SUM('Cronograma de Desembolso'!DO8:DO10)</f>
        <v>0</v>
      </c>
      <c r="DN55" s="77">
        <f>SUM('Cronograma de Desembolso'!DP8:DP10)</f>
        <v>0</v>
      </c>
      <c r="DO55" s="77">
        <f>SUM('Cronograma de Desembolso'!DQ8:DQ10)</f>
        <v>0</v>
      </c>
      <c r="DP55" s="77">
        <f>SUM('Cronograma de Desembolso'!DR8:DR10)</f>
        <v>0</v>
      </c>
      <c r="DQ55" s="77">
        <f>SUM('Cronograma de Desembolso'!DS8:DS10)</f>
        <v>0</v>
      </c>
      <c r="DR55" s="77">
        <f>SUM('Cronograma de Desembolso'!DT8:DT10)</f>
        <v>0</v>
      </c>
      <c r="DS55" s="77">
        <f>SUM('Cronograma de Desembolso'!DU8:DU10)</f>
        <v>0</v>
      </c>
      <c r="DT55" s="77">
        <f>SUM('Cronograma de Desembolso'!DV8:DV10)</f>
        <v>0</v>
      </c>
      <c r="DU55" s="77">
        <f>SUM('Cronograma de Desembolso'!DW8:DW10)</f>
        <v>0</v>
      </c>
      <c r="DV55" s="77">
        <f>SUM('Cronograma de Desembolso'!DX8:DX10)</f>
        <v>0</v>
      </c>
      <c r="DW55" s="77">
        <f>SUM('Cronograma de Desembolso'!DY8:DY10)</f>
        <v>0</v>
      </c>
      <c r="DX55" s="77">
        <f>SUM('Cronograma de Desembolso'!DZ8:DZ10)</f>
        <v>0</v>
      </c>
      <c r="DY55" s="77">
        <f>SUM('Cronograma de Desembolso'!EA8:EA10)</f>
        <v>0</v>
      </c>
      <c r="DZ55" s="77">
        <f>SUM('Cronograma de Desembolso'!EB8:EB10)</f>
        <v>0</v>
      </c>
      <c r="EA55" s="77">
        <f>SUM('Cronograma de Desembolso'!EC8:EC10)</f>
        <v>0</v>
      </c>
      <c r="EB55" s="77">
        <f>SUM('Cronograma de Desembolso'!ED8:ED10)</f>
        <v>0</v>
      </c>
      <c r="EC55" s="77">
        <f>SUM('Cronograma de Desembolso'!EE8:EE10)</f>
        <v>0</v>
      </c>
      <c r="ED55" s="77">
        <f>SUM('Cronograma de Desembolso'!EF8:EF10)</f>
        <v>0</v>
      </c>
      <c r="EE55" s="77">
        <f>SUM('Cronograma de Desembolso'!EG8:EG10)</f>
        <v>0</v>
      </c>
      <c r="EF55" s="77">
        <f>SUM('Cronograma de Desembolso'!EH8:EH10)</f>
        <v>0</v>
      </c>
      <c r="EG55" s="77">
        <f>SUM('Cronograma de Desembolso'!EI8:EI10)</f>
        <v>0</v>
      </c>
      <c r="EH55" s="77">
        <f>SUM('Cronograma de Desembolso'!EJ8:EJ10)</f>
        <v>0</v>
      </c>
      <c r="EI55" s="77">
        <f>SUM('Cronograma de Desembolso'!EK8:EK10)</f>
        <v>0</v>
      </c>
      <c r="EJ55" s="77">
        <f>SUM('Cronograma de Desembolso'!EL8:EL10)</f>
        <v>0</v>
      </c>
      <c r="EK55" s="77">
        <f>SUM('Cronograma de Desembolso'!EM8:EM10)</f>
        <v>0</v>
      </c>
      <c r="EL55" s="77">
        <f>SUM('Cronograma de Desembolso'!EN8:EN10)</f>
        <v>0</v>
      </c>
      <c r="EM55" s="77">
        <f>SUM('Cronograma de Desembolso'!EO8:EO10)</f>
        <v>0</v>
      </c>
      <c r="EN55" s="77">
        <f>SUM('Cronograma de Desembolso'!EP8:EP10)</f>
        <v>0</v>
      </c>
      <c r="EO55" s="77">
        <f>SUM('Cronograma de Desembolso'!EQ8:EQ10)</f>
        <v>0</v>
      </c>
      <c r="EP55" s="77">
        <f>SUM('Cronograma de Desembolso'!ER8:ER10)</f>
        <v>0</v>
      </c>
      <c r="EQ55" s="77">
        <f>SUM('Cronograma de Desembolso'!ES8:ES10)</f>
        <v>0</v>
      </c>
      <c r="ER55" s="77">
        <f>SUM('Cronograma de Desembolso'!ET8:ET10)</f>
        <v>0</v>
      </c>
      <c r="ES55" s="77">
        <f>SUM('Cronograma de Desembolso'!EU8:EU10)</f>
        <v>0</v>
      </c>
      <c r="ET55" s="77">
        <f>SUM('Cronograma de Desembolso'!EV8:EV10)</f>
        <v>0</v>
      </c>
      <c r="EU55" s="77">
        <f>SUM('Cronograma de Desembolso'!EW8:EW10)</f>
        <v>0</v>
      </c>
      <c r="EV55" s="77">
        <f>SUM('Cronograma de Desembolso'!EX8:EX10)</f>
        <v>0</v>
      </c>
      <c r="EW55" s="77">
        <f>SUM('Cronograma de Desembolso'!EY8:EY10)</f>
        <v>0</v>
      </c>
      <c r="EX55" s="77">
        <f>SUM('Cronograma de Desembolso'!EZ8:EZ10)</f>
        <v>0</v>
      </c>
      <c r="EY55" s="77">
        <f>SUM('Cronograma de Desembolso'!FA8:FA10)</f>
        <v>0</v>
      </c>
      <c r="EZ55" s="77">
        <f>SUM('Cronograma de Desembolso'!FB8:FB10)</f>
        <v>0</v>
      </c>
      <c r="FA55" s="77">
        <f>SUM('Cronograma de Desembolso'!FC8:FC10)</f>
        <v>0</v>
      </c>
      <c r="FB55" s="77">
        <f>SUM('Cronograma de Desembolso'!FD8:FD10)</f>
        <v>0</v>
      </c>
      <c r="FC55" s="77">
        <f>SUM('Cronograma de Desembolso'!FE8:FE10)</f>
        <v>0</v>
      </c>
      <c r="FD55" s="77">
        <f>SUM('Cronograma de Desembolso'!FF8:FF10)</f>
        <v>0</v>
      </c>
      <c r="FE55" s="77">
        <f>SUM('Cronograma de Desembolso'!FG8:FG10)</f>
        <v>0</v>
      </c>
      <c r="FF55" s="77">
        <f>SUM('Cronograma de Desembolso'!FH8:FH10)</f>
        <v>0</v>
      </c>
      <c r="FG55" s="77">
        <f>SUM('Cronograma de Desembolso'!FI8:FI10)</f>
        <v>0</v>
      </c>
      <c r="FH55" s="77">
        <f>SUM('Cronograma de Desembolso'!FJ8:FJ10)</f>
        <v>0</v>
      </c>
      <c r="FI55" s="77">
        <f>SUM('Cronograma de Desembolso'!FK8:FK10)</f>
        <v>0</v>
      </c>
      <c r="FJ55" s="77">
        <f>SUM('Cronograma de Desembolso'!FL8:FL10)</f>
        <v>0</v>
      </c>
      <c r="FK55" s="77">
        <f>SUM('Cronograma de Desembolso'!FM8:FM10)</f>
        <v>0</v>
      </c>
      <c r="FL55" s="77">
        <f>SUM('Cronograma de Desembolso'!FN8:FN10)</f>
        <v>0</v>
      </c>
      <c r="FM55" s="77">
        <f>SUM('Cronograma de Desembolso'!FO8:FO10)</f>
        <v>0</v>
      </c>
      <c r="FN55" s="77">
        <f>SUM('Cronograma de Desembolso'!FP8:FP10)</f>
        <v>826.34212083333341</v>
      </c>
      <c r="FO55" s="77">
        <f>SUM('Cronograma de Desembolso'!FQ8:FQ10)</f>
        <v>826.34212083333341</v>
      </c>
      <c r="FP55" s="77">
        <f>SUM('Cronograma de Desembolso'!FR8:FR10)</f>
        <v>826.34212083333341</v>
      </c>
      <c r="FQ55" s="77">
        <f>SUM('Cronograma de Desembolso'!FS8:FS10)</f>
        <v>826.34212083333341</v>
      </c>
      <c r="FR55" s="77">
        <f>SUM('Cronograma de Desembolso'!FT8:FT10)</f>
        <v>826.34212083333341</v>
      </c>
      <c r="FS55" s="77">
        <f>SUM('Cronograma de Desembolso'!FU8:FU10)</f>
        <v>826.34212083333341</v>
      </c>
      <c r="FT55" s="77">
        <f>SUM('Cronograma de Desembolso'!FV8:FV10)</f>
        <v>826.34212083333341</v>
      </c>
      <c r="FU55" s="77">
        <f>SUM('Cronograma de Desembolso'!FW8:FW10)</f>
        <v>826.34212083333341</v>
      </c>
      <c r="FV55" s="77">
        <f>SUM('Cronograma de Desembolso'!FX8:FX10)</f>
        <v>826.34212083333341</v>
      </c>
      <c r="FW55" s="77">
        <f>SUM('Cronograma de Desembolso'!FY8:FY10)</f>
        <v>826.34212083333341</v>
      </c>
      <c r="FX55" s="77">
        <f>SUM('Cronograma de Desembolso'!FZ8:FZ10)</f>
        <v>826.34212083333341</v>
      </c>
      <c r="FY55" s="77">
        <f>SUM('Cronograma de Desembolso'!GA8:GA10)</f>
        <v>826.34212083333341</v>
      </c>
      <c r="FZ55" s="77">
        <f>SUM('Cronograma de Desembolso'!GB8:GB10)</f>
        <v>1516.4008529166667</v>
      </c>
      <c r="GA55" s="77">
        <f>SUM('Cronograma de Desembolso'!GC8:GC10)</f>
        <v>1516.4008529166667</v>
      </c>
      <c r="GB55" s="77">
        <f>SUM('Cronograma de Desembolso'!GD8:GD10)</f>
        <v>1516.4008529166667</v>
      </c>
      <c r="GC55" s="77">
        <f>SUM('Cronograma de Desembolso'!GE8:GE10)</f>
        <v>1516.4008529166667</v>
      </c>
      <c r="GD55" s="77">
        <f>SUM('Cronograma de Desembolso'!GF8:GF10)</f>
        <v>1516.4008529166667</v>
      </c>
      <c r="GE55" s="77">
        <f>SUM('Cronograma de Desembolso'!GG8:GG10)</f>
        <v>1516.4008529166667</v>
      </c>
      <c r="GF55" s="77">
        <f>SUM('Cronograma de Desembolso'!GH8:GH10)</f>
        <v>1516.4008529166667</v>
      </c>
      <c r="GG55" s="77">
        <f>SUM('Cronograma de Desembolso'!GI8:GI10)</f>
        <v>1516.4008529166667</v>
      </c>
      <c r="GH55" s="77">
        <f>SUM('Cronograma de Desembolso'!GJ8:GJ10)</f>
        <v>1516.4008529166667</v>
      </c>
      <c r="GI55" s="77">
        <f>SUM('Cronograma de Desembolso'!GK8:GK10)</f>
        <v>1516.4008529166667</v>
      </c>
      <c r="GJ55" s="77">
        <f>SUM('Cronograma de Desembolso'!GL8:GL10)</f>
        <v>1516.4008529166667</v>
      </c>
      <c r="GK55" s="77">
        <f>SUM('Cronograma de Desembolso'!GM8:GM10)</f>
        <v>1516.4008529166667</v>
      </c>
      <c r="GL55" s="77">
        <f>SUM('Cronograma de Desembolso'!GN8:GN10)</f>
        <v>0</v>
      </c>
      <c r="GM55" s="77">
        <f>SUM('Cronograma de Desembolso'!GO8:GO10)</f>
        <v>0</v>
      </c>
      <c r="GN55" s="77">
        <f>SUM('Cronograma de Desembolso'!GP8:GP10)</f>
        <v>0</v>
      </c>
      <c r="GO55" s="77">
        <f>SUM('Cronograma de Desembolso'!GQ8:GQ10)</f>
        <v>0</v>
      </c>
      <c r="GP55" s="77">
        <f>SUM('Cronograma de Desembolso'!GR8:GR10)</f>
        <v>0</v>
      </c>
      <c r="GQ55" s="77">
        <f>SUM('Cronograma de Desembolso'!GS8:GS10)</f>
        <v>0</v>
      </c>
      <c r="GR55" s="77">
        <f>SUM('Cronograma de Desembolso'!GT8:GT10)</f>
        <v>0</v>
      </c>
      <c r="GS55" s="77">
        <f>SUM('Cronograma de Desembolso'!GU8:GU10)</f>
        <v>0</v>
      </c>
      <c r="GT55" s="77">
        <f>SUM('Cronograma de Desembolso'!GV8:GV10)</f>
        <v>0</v>
      </c>
      <c r="GU55" s="77">
        <f>SUM('Cronograma de Desembolso'!GW8:GW10)</f>
        <v>0</v>
      </c>
      <c r="GV55" s="77">
        <f>SUM('Cronograma de Desembolso'!GX8:GX10)</f>
        <v>0</v>
      </c>
      <c r="GW55" s="77">
        <f>SUM('Cronograma de Desembolso'!GY8:GY10)</f>
        <v>0</v>
      </c>
      <c r="GX55" s="77">
        <f>SUM('Cronograma de Desembolso'!GZ8:GZ10)</f>
        <v>0</v>
      </c>
      <c r="GY55" s="77">
        <f>SUM('Cronograma de Desembolso'!HA8:HA10)</f>
        <v>0</v>
      </c>
      <c r="GZ55" s="77">
        <f>SUM('Cronograma de Desembolso'!HB8:HB10)</f>
        <v>0</v>
      </c>
      <c r="HA55" s="77">
        <f>SUM('Cronograma de Desembolso'!HC8:HC10)</f>
        <v>0</v>
      </c>
      <c r="HB55" s="77">
        <f>SUM('Cronograma de Desembolso'!HD8:HD10)</f>
        <v>0</v>
      </c>
      <c r="HC55" s="77">
        <f>SUM('Cronograma de Desembolso'!HE8:HE10)</f>
        <v>0</v>
      </c>
      <c r="HD55" s="77">
        <f>SUM('Cronograma de Desembolso'!HF8:HF10)</f>
        <v>0</v>
      </c>
      <c r="HE55" s="77">
        <f>SUM('Cronograma de Desembolso'!HG8:HG10)</f>
        <v>0</v>
      </c>
      <c r="HF55" s="77">
        <f>SUM('Cronograma de Desembolso'!HH8:HH10)</f>
        <v>0</v>
      </c>
      <c r="HG55" s="77">
        <f>SUM('Cronograma de Desembolso'!HI8:HI10)</f>
        <v>0</v>
      </c>
      <c r="HH55" s="77">
        <f>SUM('Cronograma de Desembolso'!HJ8:HJ10)</f>
        <v>0</v>
      </c>
      <c r="HI55" s="77">
        <f>SUM('Cronograma de Desembolso'!HK8:HK10)</f>
        <v>0</v>
      </c>
      <c r="HJ55" s="77">
        <f>SUM('Cronograma de Desembolso'!HL8:HL10)</f>
        <v>0</v>
      </c>
      <c r="HK55" s="77">
        <f>SUM('Cronograma de Desembolso'!HM8:HM10)</f>
        <v>0</v>
      </c>
      <c r="HL55" s="77">
        <f>SUM('Cronograma de Desembolso'!HN8:HN10)</f>
        <v>0</v>
      </c>
      <c r="HM55" s="77">
        <f>SUM('Cronograma de Desembolso'!HO8:HO10)</f>
        <v>0</v>
      </c>
      <c r="HN55" s="77">
        <f>SUM('Cronograma de Desembolso'!HP8:HP10)</f>
        <v>0</v>
      </c>
      <c r="HO55" s="77">
        <f>SUM('Cronograma de Desembolso'!HQ8:HQ10)</f>
        <v>0</v>
      </c>
      <c r="HP55" s="77">
        <f>SUM('Cronograma de Desembolso'!HR8:HR10)</f>
        <v>0</v>
      </c>
      <c r="HQ55" s="77">
        <f>SUM('Cronograma de Desembolso'!HS8:HS10)</f>
        <v>0</v>
      </c>
      <c r="HR55" s="77">
        <f>SUM('Cronograma de Desembolso'!HT8:HT10)</f>
        <v>0</v>
      </c>
      <c r="HS55" s="77">
        <f>SUM('Cronograma de Desembolso'!HU8:HU10)</f>
        <v>0</v>
      </c>
      <c r="HT55" s="77">
        <f>SUM('Cronograma de Desembolso'!HV8:HV10)</f>
        <v>0</v>
      </c>
      <c r="HU55" s="77">
        <f>SUM('Cronograma de Desembolso'!HW8:HW10)</f>
        <v>0</v>
      </c>
      <c r="HV55" s="77">
        <f>SUM('Cronograma de Desembolso'!HX8:HX10)</f>
        <v>0</v>
      </c>
      <c r="HW55" s="77">
        <f>SUM('Cronograma de Desembolso'!HY8:HY10)</f>
        <v>0</v>
      </c>
      <c r="HX55" s="77">
        <f>SUM('Cronograma de Desembolso'!HZ8:HZ10)</f>
        <v>0</v>
      </c>
      <c r="HY55" s="77">
        <f>SUM('Cronograma de Desembolso'!IA8:IA10)</f>
        <v>0</v>
      </c>
      <c r="HZ55" s="77">
        <f>SUM('Cronograma de Desembolso'!IB8:IB10)</f>
        <v>0</v>
      </c>
      <c r="IA55" s="77">
        <f>SUM('Cronograma de Desembolso'!IC8:IC10)</f>
        <v>0</v>
      </c>
      <c r="IB55" s="77">
        <f>SUM('Cronograma de Desembolso'!ID8:ID10)</f>
        <v>0</v>
      </c>
      <c r="IC55" s="77">
        <f>SUM('Cronograma de Desembolso'!IE8:IE10)</f>
        <v>0</v>
      </c>
      <c r="ID55" s="77">
        <f>SUM('Cronograma de Desembolso'!IF8:IF10)</f>
        <v>0</v>
      </c>
      <c r="IE55" s="77">
        <f>SUM('Cronograma de Desembolso'!IG8:IG10)</f>
        <v>0</v>
      </c>
      <c r="IF55" s="77">
        <f>SUM('Cronograma de Desembolso'!IH8:IH10)</f>
        <v>0</v>
      </c>
      <c r="IG55" s="77">
        <f>SUM('Cronograma de Desembolso'!II8:II10)</f>
        <v>0</v>
      </c>
      <c r="IH55" s="77">
        <f>SUM('Cronograma de Desembolso'!IJ8:IJ10)</f>
        <v>0</v>
      </c>
      <c r="II55" s="77">
        <f>SUM('Cronograma de Desembolso'!IK8:IK10)</f>
        <v>0</v>
      </c>
      <c r="IJ55" s="77">
        <f>SUM('Cronograma de Desembolso'!IL8:IL10)</f>
        <v>0</v>
      </c>
      <c r="IK55" s="77">
        <f>SUM('Cronograma de Desembolso'!IM8:IM10)</f>
        <v>0</v>
      </c>
      <c r="IL55" s="77">
        <f>SUM('Cronograma de Desembolso'!IN8:IN10)</f>
        <v>0</v>
      </c>
      <c r="IM55" s="77">
        <f>SUM('Cronograma de Desembolso'!IO8:IO10)</f>
        <v>0</v>
      </c>
      <c r="IN55" s="77">
        <f>SUM('Cronograma de Desembolso'!IP8:IP10)</f>
        <v>0</v>
      </c>
      <c r="IO55" s="77">
        <f>SUM('Cronograma de Desembolso'!IQ8:IQ10)</f>
        <v>0</v>
      </c>
      <c r="IP55" s="77">
        <f>SUM('Cronograma de Desembolso'!IR8:IR10)</f>
        <v>0</v>
      </c>
      <c r="IQ55" s="77">
        <f>SUM('Cronograma de Desembolso'!IS8:IS10)</f>
        <v>0</v>
      </c>
      <c r="IR55" s="77">
        <f>SUM('Cronograma de Desembolso'!IT8:IT10)</f>
        <v>0</v>
      </c>
      <c r="IS55" s="77">
        <f>SUM('Cronograma de Desembolso'!IU8:IU10)</f>
        <v>0</v>
      </c>
      <c r="IT55" s="77">
        <f>SUM('Cronograma de Desembolso'!IV8:IV10)</f>
        <v>826.34212083333341</v>
      </c>
      <c r="IU55" s="77">
        <f>SUM('Cronograma de Desembolso'!IW8:IW10)</f>
        <v>826.34212083333341</v>
      </c>
      <c r="IV55" s="77">
        <f>SUM('Cronograma de Desembolso'!IX8:IX10)</f>
        <v>826.34212083333341</v>
      </c>
      <c r="IW55" s="77">
        <f>SUM('Cronograma de Desembolso'!IY8:IY10)</f>
        <v>826.34212083333341</v>
      </c>
      <c r="IX55" s="77">
        <f>SUM('Cronograma de Desembolso'!IZ8:IZ10)</f>
        <v>826.34212083333341</v>
      </c>
      <c r="IY55" s="77">
        <f>SUM('Cronograma de Desembolso'!JA8:JA10)</f>
        <v>826.34212083333341</v>
      </c>
      <c r="IZ55" s="77">
        <f>SUM('Cronograma de Desembolso'!JB8:JB10)</f>
        <v>826.34212083333341</v>
      </c>
      <c r="JA55" s="77">
        <f>SUM('Cronograma de Desembolso'!JC8:JC10)</f>
        <v>826.34212083333341</v>
      </c>
      <c r="JB55" s="77">
        <f>SUM('Cronograma de Desembolso'!JD8:JD10)</f>
        <v>826.34212083333341</v>
      </c>
      <c r="JC55" s="77">
        <f>SUM('Cronograma de Desembolso'!JE8:JE10)</f>
        <v>826.34212083333341</v>
      </c>
      <c r="JD55" s="77">
        <f>SUM('Cronograma de Desembolso'!JF8:JF10)</f>
        <v>826.34212083333341</v>
      </c>
      <c r="JE55" s="77">
        <f>SUM('Cronograma de Desembolso'!JG8:JG10)</f>
        <v>826.34212083333341</v>
      </c>
      <c r="JF55" s="77">
        <f>SUM('Cronograma de Desembolso'!JH8:JH10)</f>
        <v>0</v>
      </c>
      <c r="JG55" s="77">
        <f>SUM('Cronograma de Desembolso'!JI8:JI10)</f>
        <v>0</v>
      </c>
      <c r="JH55" s="77">
        <f>SUM('Cronograma de Desembolso'!JJ8:JJ10)</f>
        <v>0</v>
      </c>
      <c r="JI55" s="77">
        <f>SUM('Cronograma de Desembolso'!JK8:JK10)</f>
        <v>0</v>
      </c>
      <c r="JJ55" s="77">
        <f>SUM('Cronograma de Desembolso'!JL8:JL10)</f>
        <v>0</v>
      </c>
      <c r="JK55" s="77">
        <f>SUM('Cronograma de Desembolso'!JM8:JM10)</f>
        <v>0</v>
      </c>
      <c r="JL55" s="77">
        <f>SUM('Cronograma de Desembolso'!JN8:JN10)</f>
        <v>0</v>
      </c>
      <c r="JM55" s="77">
        <f>SUM('Cronograma de Desembolso'!JO8:JO10)</f>
        <v>0</v>
      </c>
      <c r="JN55" s="77">
        <f>SUM('Cronograma de Desembolso'!JP8:JP10)</f>
        <v>0</v>
      </c>
      <c r="JO55" s="77">
        <f>SUM('Cronograma de Desembolso'!JQ8:JQ10)</f>
        <v>0</v>
      </c>
      <c r="JP55" s="77">
        <f>SUM('Cronograma de Desembolso'!JR8:JR10)</f>
        <v>0</v>
      </c>
      <c r="JQ55" s="77">
        <f>SUM('Cronograma de Desembolso'!JS8:JS10)</f>
        <v>0</v>
      </c>
      <c r="JR55" s="77">
        <f>SUM('Cronograma de Desembolso'!JT8:JT10)</f>
        <v>0</v>
      </c>
      <c r="JS55" s="77">
        <f>SUM('Cronograma de Desembolso'!JU8:JU10)</f>
        <v>0</v>
      </c>
      <c r="JT55" s="77">
        <f>SUM('Cronograma de Desembolso'!JV8:JV10)</f>
        <v>0</v>
      </c>
      <c r="JU55" s="77">
        <f>SUM('Cronograma de Desembolso'!JW8:JW10)</f>
        <v>0</v>
      </c>
      <c r="JV55" s="77">
        <f>SUM('Cronograma de Desembolso'!JX8:JX10)</f>
        <v>0</v>
      </c>
      <c r="JW55" s="77">
        <f>SUM('Cronograma de Desembolso'!JY8:JY10)</f>
        <v>0</v>
      </c>
      <c r="JX55" s="77">
        <f>SUM('Cronograma de Desembolso'!JZ8:JZ10)</f>
        <v>0</v>
      </c>
      <c r="JY55" s="77">
        <f>SUM('Cronograma de Desembolso'!KA8:KA10)</f>
        <v>0</v>
      </c>
      <c r="JZ55" s="77">
        <f>SUM('Cronograma de Desembolso'!KB8:KB10)</f>
        <v>0</v>
      </c>
      <c r="KA55" s="77">
        <f>SUM('Cronograma de Desembolso'!KC8:KC10)</f>
        <v>0</v>
      </c>
      <c r="KB55" s="77">
        <f>SUM('Cronograma de Desembolso'!KD8:KD10)</f>
        <v>0</v>
      </c>
      <c r="KC55" s="77">
        <f>SUM('Cronograma de Desembolso'!KE8:KE10)</f>
        <v>0</v>
      </c>
      <c r="KD55" s="77">
        <f>SUM('Cronograma de Desembolso'!KF8:KF10)</f>
        <v>0</v>
      </c>
      <c r="KE55" s="77">
        <f>SUM('Cronograma de Desembolso'!KG8:KG10)</f>
        <v>0</v>
      </c>
      <c r="KF55" s="77">
        <f>SUM('Cronograma de Desembolso'!KH8:KH10)</f>
        <v>0</v>
      </c>
      <c r="KG55" s="77">
        <f>SUM('Cronograma de Desembolso'!KI8:KI10)</f>
        <v>0</v>
      </c>
      <c r="KH55" s="77">
        <f>SUM('Cronograma de Desembolso'!KJ8:KJ10)</f>
        <v>0</v>
      </c>
      <c r="KI55" s="77">
        <f>SUM('Cronograma de Desembolso'!KK8:KK10)</f>
        <v>0</v>
      </c>
      <c r="KJ55" s="77">
        <f>SUM('Cronograma de Desembolso'!KL8:KL10)</f>
        <v>0</v>
      </c>
      <c r="KK55" s="77">
        <f>SUM('Cronograma de Desembolso'!KM8:KM10)</f>
        <v>0</v>
      </c>
      <c r="KL55" s="77">
        <f>SUM('Cronograma de Desembolso'!KN8:KN10)</f>
        <v>0</v>
      </c>
      <c r="KM55" s="77">
        <f>SUM('Cronograma de Desembolso'!KO8:KO10)</f>
        <v>0</v>
      </c>
      <c r="KN55" s="77">
        <f>SUM('Cronograma de Desembolso'!KP8:KP10)</f>
        <v>0</v>
      </c>
      <c r="KO55" s="77">
        <f>SUM('Cronograma de Desembolso'!KQ8:KQ10)</f>
        <v>0</v>
      </c>
    </row>
    <row r="57" spans="1:301" s="22" customFormat="1" x14ac:dyDescent="0.2">
      <c r="A57" s="34" t="s">
        <v>251</v>
      </c>
      <c r="B57" s="83">
        <f>IFERROR(VLOOKUP(B$7,Financiamento!$A:$F,2,0),0)</f>
        <v>3597.2378458333328</v>
      </c>
      <c r="C57" s="83">
        <f>IFERROR(VLOOKUP(C$7,Financiamento!$A:$F,2,0),0)</f>
        <v>1777.2378458333333</v>
      </c>
      <c r="D57" s="83">
        <f>IFERROR(VLOOKUP(D$7,Financiamento!$A:$F,2,0),0)</f>
        <v>1777.2378458333333</v>
      </c>
      <c r="E57" s="83">
        <f>IFERROR(VLOOKUP(E$7,Financiamento!$A:$F,2,0),0)</f>
        <v>1777.2378458333333</v>
      </c>
      <c r="F57" s="83">
        <f>IFERROR(VLOOKUP(F$7,Financiamento!$A:$F,2,0),0)</f>
        <v>1777.2378458333333</v>
      </c>
      <c r="G57" s="83">
        <f>IFERROR(VLOOKUP(G$7,Financiamento!$A:$F,2,0),0)</f>
        <v>1777.2378458333333</v>
      </c>
      <c r="H57" s="83">
        <f>IFERROR(VLOOKUP(H$7,Financiamento!$A:$F,2,0),0)</f>
        <v>1777.2378458333333</v>
      </c>
      <c r="I57" s="83">
        <f>IFERROR(VLOOKUP(I$7,Financiamento!$A:$F,2,0),0)</f>
        <v>1777.2378458333333</v>
      </c>
      <c r="J57" s="83">
        <f>IFERROR(VLOOKUP(J$7,Financiamento!$A:$F,2,0),0)</f>
        <v>1777.2378458333333</v>
      </c>
      <c r="K57" s="83">
        <f>IFERROR(VLOOKUP(K$7,Financiamento!$A:$F,2,0),0)</f>
        <v>1777.2378458333333</v>
      </c>
      <c r="L57" s="83">
        <f>IFERROR(VLOOKUP(L$7,Financiamento!$A:$F,2,0),0)</f>
        <v>1777.2378458333333</v>
      </c>
      <c r="M57" s="83">
        <f>IFERROR(VLOOKUP(M$7,Financiamento!$A:$F,2,0),0)</f>
        <v>1777.2378458333333</v>
      </c>
      <c r="N57" s="83">
        <f>IFERROR(VLOOKUP(N$7,Financiamento!$A:$F,2,0),0)</f>
        <v>0</v>
      </c>
      <c r="O57" s="83">
        <f>IFERROR(VLOOKUP(O$7,Financiamento!$A:$F,2,0),0)</f>
        <v>0</v>
      </c>
      <c r="P57" s="83">
        <f>IFERROR(VLOOKUP(P$7,Financiamento!$A:$F,2,0),0)</f>
        <v>0</v>
      </c>
      <c r="Q57" s="83">
        <f>IFERROR(VLOOKUP(Q$7,Financiamento!$A:$F,2,0),0)</f>
        <v>0</v>
      </c>
      <c r="R57" s="83">
        <f>IFERROR(VLOOKUP(R$7,Financiamento!$A:$F,2,0),0)</f>
        <v>0</v>
      </c>
      <c r="S57" s="83">
        <f>IFERROR(VLOOKUP(S$7,Financiamento!$A:$F,2,0),0)</f>
        <v>0</v>
      </c>
      <c r="T57" s="83">
        <f>IFERROR(VLOOKUP(T$7,Financiamento!$A:$F,2,0),0)</f>
        <v>0</v>
      </c>
      <c r="U57" s="83">
        <f>IFERROR(VLOOKUP(U$7,Financiamento!$A:$F,2,0),0)</f>
        <v>0</v>
      </c>
      <c r="V57" s="83">
        <f>IFERROR(VLOOKUP(V$7,Financiamento!$A:$F,2,0),0)</f>
        <v>0</v>
      </c>
      <c r="W57" s="83">
        <f>IFERROR(VLOOKUP(W$7,Financiamento!$A:$F,2,0),0)</f>
        <v>0</v>
      </c>
      <c r="X57" s="83">
        <f>IFERROR(VLOOKUP(X$7,Financiamento!$A:$F,2,0),0)</f>
        <v>0</v>
      </c>
      <c r="Y57" s="83">
        <f>IFERROR(VLOOKUP(Y$7,Financiamento!$A:$F,2,0),0)</f>
        <v>0</v>
      </c>
      <c r="Z57" s="83">
        <f>IFERROR(VLOOKUP(Z$7,Financiamento!$A:$F,2,0),0)</f>
        <v>0</v>
      </c>
      <c r="AA57" s="83">
        <f>IFERROR(VLOOKUP(AA$7,Financiamento!$A:$F,2,0),0)</f>
        <v>0</v>
      </c>
      <c r="AB57" s="83">
        <f>IFERROR(VLOOKUP(AB$7,Financiamento!$A:$F,2,0),0)</f>
        <v>0</v>
      </c>
      <c r="AC57" s="83">
        <f>IFERROR(VLOOKUP(AC$7,Financiamento!$A:$F,2,0),0)</f>
        <v>0</v>
      </c>
      <c r="AD57" s="83">
        <f>IFERROR(VLOOKUP(AD$7,Financiamento!$A:$F,2,0),0)</f>
        <v>0</v>
      </c>
      <c r="AE57" s="83">
        <f>IFERROR(VLOOKUP(AE$7,Financiamento!$A:$F,2,0),0)</f>
        <v>0</v>
      </c>
      <c r="AF57" s="83">
        <f>IFERROR(VLOOKUP(AF$7,Financiamento!$A:$F,2,0),0)</f>
        <v>0</v>
      </c>
      <c r="AG57" s="83">
        <f>IFERROR(VLOOKUP(AG$7,Financiamento!$A:$F,2,0),0)</f>
        <v>0</v>
      </c>
      <c r="AH57" s="83">
        <f>IFERROR(VLOOKUP(AH$7,Financiamento!$A:$F,2,0),0)</f>
        <v>0</v>
      </c>
      <c r="AI57" s="83">
        <f>IFERROR(VLOOKUP(AI$7,Financiamento!$A:$F,2,0),0)</f>
        <v>0</v>
      </c>
      <c r="AJ57" s="83">
        <f>IFERROR(VLOOKUP(AJ$7,Financiamento!$A:$F,2,0),0)</f>
        <v>0</v>
      </c>
      <c r="AK57" s="83">
        <f>IFERROR(VLOOKUP(AK$7,Financiamento!$A:$F,2,0),0)</f>
        <v>0</v>
      </c>
      <c r="AL57" s="83">
        <f>IFERROR(VLOOKUP(AL$7,Financiamento!$A:$F,2,0),0)</f>
        <v>0</v>
      </c>
      <c r="AM57" s="83">
        <f>IFERROR(VLOOKUP(AM$7,Financiamento!$A:$F,2,0),0)</f>
        <v>0</v>
      </c>
      <c r="AN57" s="83">
        <f>IFERROR(VLOOKUP(AN$7,Financiamento!$A:$F,2,0),0)</f>
        <v>0</v>
      </c>
      <c r="AO57" s="83">
        <f>IFERROR(VLOOKUP(AO$7,Financiamento!$A:$F,2,0),0)</f>
        <v>0</v>
      </c>
      <c r="AP57" s="83">
        <f>IFERROR(VLOOKUP(AP$7,Financiamento!$A:$F,2,0),0)</f>
        <v>0</v>
      </c>
      <c r="AQ57" s="83">
        <f>IFERROR(VLOOKUP(AQ$7,Financiamento!$A:$F,2,0),0)</f>
        <v>0</v>
      </c>
      <c r="AR57" s="83">
        <f>IFERROR(VLOOKUP(AR$7,Financiamento!$A:$F,2,0),0)</f>
        <v>0</v>
      </c>
      <c r="AS57" s="83">
        <f>IFERROR(VLOOKUP(AS$7,Financiamento!$A:$F,2,0),0)</f>
        <v>0</v>
      </c>
      <c r="AT57" s="83">
        <f>IFERROR(VLOOKUP(AT$7,Financiamento!$A:$F,2,0),0)</f>
        <v>0</v>
      </c>
      <c r="AU57" s="83">
        <f>IFERROR(VLOOKUP(AU$7,Financiamento!$A:$F,2,0),0)</f>
        <v>0</v>
      </c>
      <c r="AV57" s="83">
        <f>IFERROR(VLOOKUP(AV$7,Financiamento!$A:$F,2,0),0)</f>
        <v>0</v>
      </c>
      <c r="AW57" s="83">
        <f>IFERROR(VLOOKUP(AW$7,Financiamento!$A:$F,2,0),0)</f>
        <v>0</v>
      </c>
      <c r="AX57" s="83">
        <f>IFERROR(VLOOKUP(AX$7,Financiamento!$A:$F,2,0),0)</f>
        <v>0</v>
      </c>
      <c r="AY57" s="83">
        <f>IFERROR(VLOOKUP(AY$7,Financiamento!$A:$F,2,0),0)</f>
        <v>0</v>
      </c>
      <c r="AZ57" s="83">
        <f>IFERROR(VLOOKUP(AZ$7,Financiamento!$A:$F,2,0),0)</f>
        <v>0</v>
      </c>
      <c r="BA57" s="83">
        <f>IFERROR(VLOOKUP(BA$7,Financiamento!$A:$F,2,0),0)</f>
        <v>0</v>
      </c>
      <c r="BB57" s="83">
        <f>IFERROR(VLOOKUP(BB$7,Financiamento!$A:$F,2,0),0)</f>
        <v>0</v>
      </c>
      <c r="BC57" s="83">
        <f>IFERROR(VLOOKUP(BC$7,Financiamento!$A:$F,2,0),0)</f>
        <v>0</v>
      </c>
      <c r="BD57" s="83">
        <f>IFERROR(VLOOKUP(BD$7,Financiamento!$A:$F,2,0),0)</f>
        <v>0</v>
      </c>
      <c r="BE57" s="83">
        <f>IFERROR(VLOOKUP(BE$7,Financiamento!$A:$F,2,0),0)</f>
        <v>0</v>
      </c>
      <c r="BF57" s="83">
        <f>IFERROR(VLOOKUP(BF$7,Financiamento!$A:$F,2,0),0)</f>
        <v>0</v>
      </c>
      <c r="BG57" s="83">
        <f>IFERROR(VLOOKUP(BG$7,Financiamento!$A:$F,2,0),0)</f>
        <v>0</v>
      </c>
      <c r="BH57" s="83">
        <f>IFERROR(VLOOKUP(BH$7,Financiamento!$A:$F,2,0),0)</f>
        <v>0</v>
      </c>
      <c r="BI57" s="83">
        <f>IFERROR(VLOOKUP(BI$7,Financiamento!$A:$F,2,0),0)</f>
        <v>0</v>
      </c>
      <c r="BJ57" s="83">
        <f>IFERROR(VLOOKUP(BJ$7,Financiamento!$A:$F,2,0),0)</f>
        <v>0</v>
      </c>
      <c r="BK57" s="83">
        <f>IFERROR(VLOOKUP(BK$7,Financiamento!$A:$F,2,0),0)</f>
        <v>0</v>
      </c>
      <c r="BL57" s="83">
        <f>IFERROR(VLOOKUP(BL$7,Financiamento!$A:$F,2,0),0)</f>
        <v>0</v>
      </c>
      <c r="BM57" s="83">
        <f>IFERROR(VLOOKUP(BM$7,Financiamento!$A:$F,2,0),0)</f>
        <v>0</v>
      </c>
      <c r="BN57" s="83">
        <f>IFERROR(VLOOKUP(BN$7,Financiamento!$A:$F,2,0),0)</f>
        <v>0</v>
      </c>
      <c r="BO57" s="83">
        <f>IFERROR(VLOOKUP(BO$7,Financiamento!$A:$F,2,0),0)</f>
        <v>0</v>
      </c>
      <c r="BP57" s="83">
        <f>IFERROR(VLOOKUP(BP$7,Financiamento!$A:$F,2,0),0)</f>
        <v>0</v>
      </c>
      <c r="BQ57" s="83">
        <f>IFERROR(VLOOKUP(BQ$7,Financiamento!$A:$F,2,0),0)</f>
        <v>0</v>
      </c>
      <c r="BR57" s="83">
        <f>IFERROR(VLOOKUP(BR$7,Financiamento!$A:$F,2,0),0)</f>
        <v>0</v>
      </c>
      <c r="BS57" s="83">
        <f>IFERROR(VLOOKUP(BS$7,Financiamento!$A:$F,2,0),0)</f>
        <v>0</v>
      </c>
      <c r="BT57" s="83">
        <f>IFERROR(VLOOKUP(BT$7,Financiamento!$A:$F,2,0),0)</f>
        <v>0</v>
      </c>
      <c r="BU57" s="83">
        <f>IFERROR(VLOOKUP(BU$7,Financiamento!$A:$F,2,0),0)</f>
        <v>0</v>
      </c>
      <c r="BV57" s="83">
        <f>IFERROR(VLOOKUP(BV$7,Financiamento!$A:$F,2,0),0)</f>
        <v>0</v>
      </c>
      <c r="BW57" s="83">
        <f>IFERROR(VLOOKUP(BW$7,Financiamento!$A:$F,2,0),0)</f>
        <v>0</v>
      </c>
      <c r="BX57" s="83">
        <f>IFERROR(VLOOKUP(BX$7,Financiamento!$A:$F,2,0),0)</f>
        <v>0</v>
      </c>
      <c r="BY57" s="83">
        <f>IFERROR(VLOOKUP(BY$7,Financiamento!$A:$F,2,0),0)</f>
        <v>0</v>
      </c>
      <c r="BZ57" s="83">
        <f>IFERROR(VLOOKUP(BZ$7,Financiamento!$A:$F,2,0),0)</f>
        <v>0</v>
      </c>
      <c r="CA57" s="83">
        <f>IFERROR(VLOOKUP(CA$7,Financiamento!$A:$F,2,0),0)</f>
        <v>0</v>
      </c>
      <c r="CB57" s="83">
        <f>IFERROR(VLOOKUP(CB$7,Financiamento!$A:$F,2,0),0)</f>
        <v>0</v>
      </c>
      <c r="CC57" s="83">
        <f>IFERROR(VLOOKUP(CC$7,Financiamento!$A:$F,2,0),0)</f>
        <v>0</v>
      </c>
      <c r="CD57" s="83">
        <f>IFERROR(VLOOKUP(CD$7,Financiamento!$A:$F,2,0),0)</f>
        <v>0</v>
      </c>
      <c r="CE57" s="83">
        <f>IFERROR(VLOOKUP(CE$7,Financiamento!$A:$F,2,0),0)</f>
        <v>0</v>
      </c>
      <c r="CF57" s="83">
        <f>IFERROR(VLOOKUP(CF$7,Financiamento!$A:$F,2,0),0)</f>
        <v>0</v>
      </c>
      <c r="CG57" s="83">
        <f>IFERROR(VLOOKUP(CG$7,Financiamento!$A:$F,2,0),0)</f>
        <v>0</v>
      </c>
      <c r="CH57" s="83">
        <f>IFERROR(VLOOKUP(CH$7,Financiamento!$A:$F,2,0),0)</f>
        <v>0</v>
      </c>
      <c r="CI57" s="83">
        <f>IFERROR(VLOOKUP(CI$7,Financiamento!$A:$F,2,0),0)</f>
        <v>0</v>
      </c>
      <c r="CJ57" s="83">
        <f>IFERROR(VLOOKUP(CJ$7,Financiamento!$A:$F,2,0),0)</f>
        <v>0</v>
      </c>
      <c r="CK57" s="83">
        <f>IFERROR(VLOOKUP(CK$7,Financiamento!$A:$F,2,0),0)</f>
        <v>0</v>
      </c>
      <c r="CL57" s="83">
        <f>IFERROR(VLOOKUP(CL$7,Financiamento!$A:$F,2,0),0)</f>
        <v>0</v>
      </c>
      <c r="CM57" s="83">
        <f>IFERROR(VLOOKUP(CM$7,Financiamento!$A:$F,2,0),0)</f>
        <v>0</v>
      </c>
      <c r="CN57" s="83">
        <f>IFERROR(VLOOKUP(CN$7,Financiamento!$A:$F,2,0),0)</f>
        <v>0</v>
      </c>
      <c r="CO57" s="83">
        <f>IFERROR(VLOOKUP(CO$7,Financiamento!$A:$F,2,0),0)</f>
        <v>0</v>
      </c>
      <c r="CP57" s="83">
        <f>IFERROR(VLOOKUP(CP$7,Financiamento!$A:$F,2,0),0)</f>
        <v>0</v>
      </c>
      <c r="CQ57" s="83">
        <f>IFERROR(VLOOKUP(CQ$7,Financiamento!$A:$F,2,0),0)</f>
        <v>0</v>
      </c>
      <c r="CR57" s="83">
        <f>IFERROR(VLOOKUP(CR$7,Financiamento!$A:$F,2,0),0)</f>
        <v>0</v>
      </c>
      <c r="CS57" s="83">
        <f>IFERROR(VLOOKUP(CS$7,Financiamento!$A:$F,2,0),0)</f>
        <v>0</v>
      </c>
      <c r="CT57" s="83">
        <f>IFERROR(VLOOKUP(CT$7,Financiamento!$A:$F,2,0),0)</f>
        <v>0</v>
      </c>
      <c r="CU57" s="83">
        <f>IFERROR(VLOOKUP(CU$7,Financiamento!$A:$F,2,0),0)</f>
        <v>0</v>
      </c>
      <c r="CV57" s="83">
        <f>IFERROR(VLOOKUP(CV$7,Financiamento!$A:$F,2,0),0)</f>
        <v>0</v>
      </c>
      <c r="CW57" s="83">
        <f>IFERROR(VLOOKUP(CW$7,Financiamento!$A:$F,2,0),0)</f>
        <v>0</v>
      </c>
      <c r="CX57" s="83">
        <f>IFERROR(VLOOKUP(CX$7,Financiamento!$A:$F,2,0),0)</f>
        <v>0</v>
      </c>
      <c r="CY57" s="83">
        <f>IFERROR(VLOOKUP(CY$7,Financiamento!$A:$F,2,0),0)</f>
        <v>0</v>
      </c>
      <c r="CZ57" s="83">
        <f>IFERROR(VLOOKUP(CZ$7,Financiamento!$A:$F,2,0),0)</f>
        <v>0</v>
      </c>
      <c r="DA57" s="83">
        <f>IFERROR(VLOOKUP(DA$7,Financiamento!$A:$F,2,0),0)</f>
        <v>0</v>
      </c>
      <c r="DB57" s="83">
        <f>IFERROR(VLOOKUP(DB$7,Financiamento!$A:$F,2,0),0)</f>
        <v>0</v>
      </c>
      <c r="DC57" s="83">
        <f>IFERROR(VLOOKUP(DC$7,Financiamento!$A:$F,2,0),0)</f>
        <v>0</v>
      </c>
      <c r="DD57" s="83">
        <f>IFERROR(VLOOKUP(DD$7,Financiamento!$A:$F,2,0),0)</f>
        <v>0</v>
      </c>
      <c r="DE57" s="83">
        <f>IFERROR(VLOOKUP(DE$7,Financiamento!$A:$F,2,0),0)</f>
        <v>0</v>
      </c>
      <c r="DF57" s="83">
        <f>IFERROR(VLOOKUP(DF$7,Financiamento!$A:$F,2,0),0)</f>
        <v>0</v>
      </c>
      <c r="DG57" s="83">
        <f>IFERROR(VLOOKUP(DG$7,Financiamento!$A:$F,2,0),0)</f>
        <v>0</v>
      </c>
      <c r="DH57" s="83">
        <f>IFERROR(VLOOKUP(DH$7,Financiamento!$A:$F,2,0),0)</f>
        <v>0</v>
      </c>
      <c r="DI57" s="83">
        <f>IFERROR(VLOOKUP(DI$7,Financiamento!$A:$F,2,0),0)</f>
        <v>0</v>
      </c>
      <c r="DJ57" s="83">
        <f>IFERROR(VLOOKUP(DJ$7,Financiamento!$A:$F,2,0),0)</f>
        <v>0</v>
      </c>
      <c r="DK57" s="83">
        <f>IFERROR(VLOOKUP(DK$7,Financiamento!$A:$F,2,0),0)</f>
        <v>0</v>
      </c>
      <c r="DL57" s="83">
        <f>IFERROR(VLOOKUP(DL$7,Financiamento!$A:$F,2,0),0)</f>
        <v>0</v>
      </c>
      <c r="DM57" s="83">
        <f>IFERROR(VLOOKUP(DM$7,Financiamento!$A:$F,2,0),0)</f>
        <v>0</v>
      </c>
      <c r="DN57" s="83">
        <f>IFERROR(VLOOKUP(DN$7,Financiamento!$A:$F,2,0),0)</f>
        <v>0</v>
      </c>
      <c r="DO57" s="83">
        <f>IFERROR(VLOOKUP(DO$7,Financiamento!$A:$F,2,0),0)</f>
        <v>0</v>
      </c>
      <c r="DP57" s="83">
        <f>IFERROR(VLOOKUP(DP$7,Financiamento!$A:$F,2,0),0)</f>
        <v>0</v>
      </c>
      <c r="DQ57" s="83">
        <f>IFERROR(VLOOKUP(DQ$7,Financiamento!$A:$F,2,0),0)</f>
        <v>0</v>
      </c>
      <c r="DR57" s="83">
        <f>IFERROR(VLOOKUP(DR$7,Financiamento!$A:$F,2,0),0)</f>
        <v>0</v>
      </c>
      <c r="DS57" s="83">
        <f>IFERROR(VLOOKUP(DS$7,Financiamento!$A:$F,2,0),0)</f>
        <v>0</v>
      </c>
      <c r="DT57" s="83">
        <f>IFERROR(VLOOKUP(DT$7,Financiamento!$A:$F,2,0),0)</f>
        <v>0</v>
      </c>
      <c r="DU57" s="83">
        <f>IFERROR(VLOOKUP(DU$7,Financiamento!$A:$F,2,0),0)</f>
        <v>0</v>
      </c>
      <c r="DV57" s="83">
        <f>IFERROR(VLOOKUP(DV$7,Financiamento!$A:$F,2,0),0)</f>
        <v>0</v>
      </c>
      <c r="DW57" s="83">
        <f>IFERROR(VLOOKUP(DW$7,Financiamento!$A:$F,2,0),0)</f>
        <v>0</v>
      </c>
      <c r="DX57" s="83">
        <f>IFERROR(VLOOKUP(DX$7,Financiamento!$A:$F,2,0),0)</f>
        <v>0</v>
      </c>
      <c r="DY57" s="83">
        <f>IFERROR(VLOOKUP(DY$7,Financiamento!$A:$F,2,0),0)</f>
        <v>0</v>
      </c>
      <c r="DZ57" s="83">
        <f>IFERROR(VLOOKUP(DZ$7,Financiamento!$A:$F,2,0),0)</f>
        <v>0</v>
      </c>
      <c r="EA57" s="83">
        <f>IFERROR(VLOOKUP(EA$7,Financiamento!$A:$F,2,0),0)</f>
        <v>0</v>
      </c>
      <c r="EB57" s="83">
        <f>IFERROR(VLOOKUP(EB$7,Financiamento!$A:$F,2,0),0)</f>
        <v>0</v>
      </c>
      <c r="EC57" s="83">
        <f>IFERROR(VLOOKUP(EC$7,Financiamento!$A:$F,2,0),0)</f>
        <v>0</v>
      </c>
      <c r="ED57" s="83">
        <f>IFERROR(VLOOKUP(ED$7,Financiamento!$A:$F,2,0),0)</f>
        <v>0</v>
      </c>
      <c r="EE57" s="83">
        <f>IFERROR(VLOOKUP(EE$7,Financiamento!$A:$F,2,0),0)</f>
        <v>0</v>
      </c>
      <c r="EF57" s="83">
        <f>IFERROR(VLOOKUP(EF$7,Financiamento!$A:$F,2,0),0)</f>
        <v>0</v>
      </c>
      <c r="EG57" s="83">
        <f>IFERROR(VLOOKUP(EG$7,Financiamento!$A:$F,2,0),0)</f>
        <v>0</v>
      </c>
      <c r="EH57" s="83">
        <f>IFERROR(VLOOKUP(EH$7,Financiamento!$A:$F,2,0),0)</f>
        <v>0</v>
      </c>
      <c r="EI57" s="83">
        <f>IFERROR(VLOOKUP(EI$7,Financiamento!$A:$F,2,0),0)</f>
        <v>0</v>
      </c>
      <c r="EJ57" s="83">
        <f>IFERROR(VLOOKUP(EJ$7,Financiamento!$A:$F,2,0),0)</f>
        <v>0</v>
      </c>
      <c r="EK57" s="83">
        <f>IFERROR(VLOOKUP(EK$7,Financiamento!$A:$F,2,0),0)</f>
        <v>0</v>
      </c>
      <c r="EL57" s="83">
        <f>IFERROR(VLOOKUP(EL$7,Financiamento!$A:$F,2,0),0)</f>
        <v>0</v>
      </c>
      <c r="EM57" s="83">
        <f>IFERROR(VLOOKUP(EM$7,Financiamento!$A:$F,2,0),0)</f>
        <v>0</v>
      </c>
      <c r="EN57" s="83">
        <f>IFERROR(VLOOKUP(EN$7,Financiamento!$A:$F,2,0),0)</f>
        <v>0</v>
      </c>
      <c r="EO57" s="83">
        <f>IFERROR(VLOOKUP(EO$7,Financiamento!$A:$F,2,0),0)</f>
        <v>0</v>
      </c>
      <c r="EP57" s="83">
        <f>IFERROR(VLOOKUP(EP$7,Financiamento!$A:$F,2,0),0)</f>
        <v>0</v>
      </c>
      <c r="EQ57" s="83">
        <f>IFERROR(VLOOKUP(EQ$7,Financiamento!$A:$F,2,0),0)</f>
        <v>0</v>
      </c>
      <c r="ER57" s="83">
        <f>IFERROR(VLOOKUP(ER$7,Financiamento!$A:$F,2,0),0)</f>
        <v>0</v>
      </c>
      <c r="ES57" s="83">
        <f>IFERROR(VLOOKUP(ES$7,Financiamento!$A:$F,2,0),0)</f>
        <v>0</v>
      </c>
      <c r="ET57" s="83">
        <f>IFERROR(VLOOKUP(ET$7,Financiamento!$A:$F,2,0),0)</f>
        <v>0</v>
      </c>
      <c r="EU57" s="83">
        <f>IFERROR(VLOOKUP(EU$7,Financiamento!$A:$F,2,0),0)</f>
        <v>0</v>
      </c>
      <c r="EV57" s="83">
        <f>IFERROR(VLOOKUP(EV$7,Financiamento!$A:$F,2,0),0)</f>
        <v>0</v>
      </c>
      <c r="EW57" s="83">
        <f>IFERROR(VLOOKUP(EW$7,Financiamento!$A:$F,2,0),0)</f>
        <v>0</v>
      </c>
      <c r="EX57" s="83">
        <f>IFERROR(VLOOKUP(EX$7,Financiamento!$A:$F,2,0),0)</f>
        <v>0</v>
      </c>
      <c r="EY57" s="83">
        <f>IFERROR(VLOOKUP(EY$7,Financiamento!$A:$F,2,0),0)</f>
        <v>0</v>
      </c>
      <c r="EZ57" s="83">
        <f>IFERROR(VLOOKUP(EZ$7,Financiamento!$A:$F,2,0),0)</f>
        <v>0</v>
      </c>
      <c r="FA57" s="83">
        <f>IFERROR(VLOOKUP(FA$7,Financiamento!$A:$F,2,0),0)</f>
        <v>0</v>
      </c>
      <c r="FB57" s="83">
        <f>IFERROR(VLOOKUP(FB$7,Financiamento!$A:$F,2,0),0)</f>
        <v>0</v>
      </c>
      <c r="FC57" s="83">
        <f>IFERROR(VLOOKUP(FC$7,Financiamento!$A:$F,2,0),0)</f>
        <v>0</v>
      </c>
      <c r="FD57" s="83">
        <f>IFERROR(VLOOKUP(FD$7,Financiamento!$A:$F,2,0),0)</f>
        <v>0</v>
      </c>
      <c r="FE57" s="83">
        <f>IFERROR(VLOOKUP(FE$7,Financiamento!$A:$F,2,0),0)</f>
        <v>0</v>
      </c>
      <c r="FF57" s="83">
        <f>IFERROR(VLOOKUP(FF$7,Financiamento!$A:$F,2,0),0)</f>
        <v>0</v>
      </c>
      <c r="FG57" s="83">
        <f>IFERROR(VLOOKUP(FG$7,Financiamento!$A:$F,2,0),0)</f>
        <v>0</v>
      </c>
      <c r="FH57" s="83">
        <f>IFERROR(VLOOKUP(FH$7,Financiamento!$A:$F,2,0),0)</f>
        <v>0</v>
      </c>
      <c r="FI57" s="83">
        <f>IFERROR(VLOOKUP(FI$7,Financiamento!$A:$F,2,0),0)</f>
        <v>0</v>
      </c>
      <c r="FJ57" s="83">
        <f>IFERROR(VLOOKUP(FJ$7,Financiamento!$A:$F,2,0),0)</f>
        <v>0</v>
      </c>
      <c r="FK57" s="83">
        <f>IFERROR(VLOOKUP(FK$7,Financiamento!$A:$F,2,0),0)</f>
        <v>0</v>
      </c>
      <c r="FL57" s="83">
        <f>IFERROR(VLOOKUP(FL$7,Financiamento!$A:$F,2,0),0)</f>
        <v>0</v>
      </c>
      <c r="FM57" s="83">
        <f>IFERROR(VLOOKUP(FM$7,Financiamento!$A:$F,2,0),0)</f>
        <v>0</v>
      </c>
      <c r="FN57" s="83">
        <f>IFERROR(VLOOKUP(FN$7,Financiamento!$A:$F,2,0),0)</f>
        <v>0</v>
      </c>
      <c r="FO57" s="83">
        <f>IFERROR(VLOOKUP(FO$7,Financiamento!$A:$F,2,0),0)</f>
        <v>0</v>
      </c>
      <c r="FP57" s="83">
        <f>IFERROR(VLOOKUP(FP$7,Financiamento!$A:$F,2,0),0)</f>
        <v>0</v>
      </c>
      <c r="FQ57" s="83">
        <f>IFERROR(VLOOKUP(FQ$7,Financiamento!$A:$F,2,0),0)</f>
        <v>0</v>
      </c>
      <c r="FR57" s="83">
        <f>IFERROR(VLOOKUP(FR$7,Financiamento!$A:$F,2,0),0)</f>
        <v>0</v>
      </c>
      <c r="FS57" s="83">
        <f>IFERROR(VLOOKUP(FS$7,Financiamento!$A:$F,2,0),0)</f>
        <v>0</v>
      </c>
      <c r="FT57" s="83">
        <f>IFERROR(VLOOKUP(FT$7,Financiamento!$A:$F,2,0),0)</f>
        <v>0</v>
      </c>
      <c r="FU57" s="83">
        <f>IFERROR(VLOOKUP(FU$7,Financiamento!$A:$F,2,0),0)</f>
        <v>0</v>
      </c>
      <c r="FV57" s="83">
        <f>IFERROR(VLOOKUP(FV$7,Financiamento!$A:$F,2,0),0)</f>
        <v>0</v>
      </c>
      <c r="FW57" s="83">
        <f>IFERROR(VLOOKUP(FW$7,Financiamento!$A:$F,2,0),0)</f>
        <v>0</v>
      </c>
      <c r="FX57" s="83">
        <f>IFERROR(VLOOKUP(FX$7,Financiamento!$A:$F,2,0),0)</f>
        <v>0</v>
      </c>
      <c r="FY57" s="83">
        <f>IFERROR(VLOOKUP(FY$7,Financiamento!$A:$F,2,0),0)</f>
        <v>0</v>
      </c>
      <c r="FZ57" s="83">
        <f>IFERROR(VLOOKUP(FZ$7,Financiamento!$A:$F,2,0),0)</f>
        <v>0</v>
      </c>
      <c r="GA57" s="83">
        <f>IFERROR(VLOOKUP(GA$7,Financiamento!$A:$F,2,0),0)</f>
        <v>0</v>
      </c>
      <c r="GB57" s="83">
        <f>IFERROR(VLOOKUP(GB$7,Financiamento!$A:$F,2,0),0)</f>
        <v>0</v>
      </c>
      <c r="GC57" s="83">
        <f>IFERROR(VLOOKUP(GC$7,Financiamento!$A:$F,2,0),0)</f>
        <v>0</v>
      </c>
      <c r="GD57" s="83">
        <f>IFERROR(VLOOKUP(GD$7,Financiamento!$A:$F,2,0),0)</f>
        <v>0</v>
      </c>
      <c r="GE57" s="83">
        <f>IFERROR(VLOOKUP(GE$7,Financiamento!$A:$F,2,0),0)</f>
        <v>0</v>
      </c>
      <c r="GF57" s="83">
        <f>IFERROR(VLOOKUP(GF$7,Financiamento!$A:$F,2,0),0)</f>
        <v>0</v>
      </c>
      <c r="GG57" s="83">
        <f>IFERROR(VLOOKUP(GG$7,Financiamento!$A:$F,2,0),0)</f>
        <v>0</v>
      </c>
      <c r="GH57" s="83">
        <f>IFERROR(VLOOKUP(GH$7,Financiamento!$A:$F,2,0),0)</f>
        <v>0</v>
      </c>
      <c r="GI57" s="83">
        <f>IFERROR(VLOOKUP(GI$7,Financiamento!$A:$F,2,0),0)</f>
        <v>0</v>
      </c>
      <c r="GJ57" s="83">
        <f>IFERROR(VLOOKUP(GJ$7,Financiamento!$A:$F,2,0),0)</f>
        <v>0</v>
      </c>
      <c r="GK57" s="83">
        <f>IFERROR(VLOOKUP(GK$7,Financiamento!$A:$F,2,0),0)</f>
        <v>0</v>
      </c>
      <c r="GL57" s="83">
        <f>IFERROR(VLOOKUP(GL$7,Financiamento!$A:$F,2,0),0)</f>
        <v>0</v>
      </c>
      <c r="GM57" s="83">
        <f>IFERROR(VLOOKUP(GM$7,Financiamento!$A:$F,2,0),0)</f>
        <v>0</v>
      </c>
      <c r="GN57" s="83">
        <f>IFERROR(VLOOKUP(GN$7,Financiamento!$A:$F,2,0),0)</f>
        <v>0</v>
      </c>
      <c r="GO57" s="83">
        <f>IFERROR(VLOOKUP(GO$7,Financiamento!$A:$F,2,0),0)</f>
        <v>0</v>
      </c>
      <c r="GP57" s="83">
        <f>IFERROR(VLOOKUP(GP$7,Financiamento!$A:$F,2,0),0)</f>
        <v>0</v>
      </c>
      <c r="GQ57" s="83">
        <f>IFERROR(VLOOKUP(GQ$7,Financiamento!$A:$F,2,0),0)</f>
        <v>0</v>
      </c>
      <c r="GR57" s="83">
        <f>IFERROR(VLOOKUP(GR$7,Financiamento!$A:$F,2,0),0)</f>
        <v>0</v>
      </c>
      <c r="GS57" s="83">
        <f>IFERROR(VLOOKUP(GS$7,Financiamento!$A:$F,2,0),0)</f>
        <v>0</v>
      </c>
      <c r="GT57" s="83">
        <f>IFERROR(VLOOKUP(GT$7,Financiamento!$A:$F,2,0),0)</f>
        <v>0</v>
      </c>
      <c r="GU57" s="83">
        <f>IFERROR(VLOOKUP(GU$7,Financiamento!$A:$F,2,0),0)</f>
        <v>0</v>
      </c>
      <c r="GV57" s="83">
        <f>IFERROR(VLOOKUP(GV$7,Financiamento!$A:$F,2,0),0)</f>
        <v>0</v>
      </c>
      <c r="GW57" s="83">
        <f>IFERROR(VLOOKUP(GW$7,Financiamento!$A:$F,2,0),0)</f>
        <v>0</v>
      </c>
      <c r="GX57" s="83">
        <f>IFERROR(VLOOKUP(GX$7,Financiamento!$A:$F,2,0),0)</f>
        <v>0</v>
      </c>
      <c r="GY57" s="83">
        <f>IFERROR(VLOOKUP(GY$7,Financiamento!$A:$F,2,0),0)</f>
        <v>0</v>
      </c>
      <c r="GZ57" s="83">
        <f>IFERROR(VLOOKUP(GZ$7,Financiamento!$A:$F,2,0),0)</f>
        <v>0</v>
      </c>
      <c r="HA57" s="83">
        <f>IFERROR(VLOOKUP(HA$7,Financiamento!$A:$F,2,0),0)</f>
        <v>0</v>
      </c>
      <c r="HB57" s="83">
        <f>IFERROR(VLOOKUP(HB$7,Financiamento!$A:$F,2,0),0)</f>
        <v>0</v>
      </c>
      <c r="HC57" s="83">
        <f>IFERROR(VLOOKUP(HC$7,Financiamento!$A:$F,2,0),0)</f>
        <v>0</v>
      </c>
      <c r="HD57" s="83">
        <f>IFERROR(VLOOKUP(HD$7,Financiamento!$A:$F,2,0),0)</f>
        <v>0</v>
      </c>
      <c r="HE57" s="83">
        <f>IFERROR(VLOOKUP(HE$7,Financiamento!$A:$F,2,0),0)</f>
        <v>0</v>
      </c>
      <c r="HF57" s="83">
        <f>IFERROR(VLOOKUP(HF$7,Financiamento!$A:$F,2,0),0)</f>
        <v>0</v>
      </c>
      <c r="HG57" s="83">
        <f>IFERROR(VLOOKUP(HG$7,Financiamento!$A:$F,2,0),0)</f>
        <v>0</v>
      </c>
      <c r="HH57" s="83">
        <f>IFERROR(VLOOKUP(HH$7,Financiamento!$A:$F,2,0),0)</f>
        <v>0</v>
      </c>
      <c r="HI57" s="83">
        <f>IFERROR(VLOOKUP(HI$7,Financiamento!$A:$F,2,0),0)</f>
        <v>0</v>
      </c>
      <c r="HJ57" s="83">
        <f>IFERROR(VLOOKUP(HJ$7,Financiamento!$A:$F,2,0),0)</f>
        <v>0</v>
      </c>
      <c r="HK57" s="83">
        <f>IFERROR(VLOOKUP(HK$7,Financiamento!$A:$F,2,0),0)</f>
        <v>0</v>
      </c>
      <c r="HL57" s="83">
        <f>IFERROR(VLOOKUP(HL$7,Financiamento!$A:$F,2,0),0)</f>
        <v>0</v>
      </c>
      <c r="HM57" s="83">
        <f>IFERROR(VLOOKUP(HM$7,Financiamento!$A:$F,2,0),0)</f>
        <v>0</v>
      </c>
      <c r="HN57" s="83">
        <f>IFERROR(VLOOKUP(HN$7,Financiamento!$A:$F,2,0),0)</f>
        <v>0</v>
      </c>
      <c r="HO57" s="83">
        <f>IFERROR(VLOOKUP(HO$7,Financiamento!$A:$F,2,0),0)</f>
        <v>0</v>
      </c>
      <c r="HP57" s="83">
        <f>IFERROR(VLOOKUP(HP$7,Financiamento!$A:$F,2,0),0)</f>
        <v>0</v>
      </c>
      <c r="HQ57" s="83">
        <f>IFERROR(VLOOKUP(HQ$7,Financiamento!$A:$F,2,0),0)</f>
        <v>0</v>
      </c>
      <c r="HR57" s="83">
        <f>IFERROR(VLOOKUP(HR$7,Financiamento!$A:$F,2,0),0)</f>
        <v>0</v>
      </c>
      <c r="HS57" s="83">
        <f>IFERROR(VLOOKUP(HS$7,Financiamento!$A:$F,2,0),0)</f>
        <v>0</v>
      </c>
      <c r="HT57" s="83">
        <f>IFERROR(VLOOKUP(HT$7,Financiamento!$A:$F,2,0),0)</f>
        <v>0</v>
      </c>
      <c r="HU57" s="83">
        <f>IFERROR(VLOOKUP(HU$7,Financiamento!$A:$F,2,0),0)</f>
        <v>0</v>
      </c>
      <c r="HV57" s="83">
        <f>IFERROR(VLOOKUP(HV$7,Financiamento!$A:$F,2,0),0)</f>
        <v>0</v>
      </c>
      <c r="HW57" s="83">
        <f>IFERROR(VLOOKUP(HW$7,Financiamento!$A:$F,2,0),0)</f>
        <v>0</v>
      </c>
      <c r="HX57" s="83">
        <f>IFERROR(VLOOKUP(HX$7,Financiamento!$A:$F,2,0),0)</f>
        <v>0</v>
      </c>
      <c r="HY57" s="83">
        <f>IFERROR(VLOOKUP(HY$7,Financiamento!$A:$F,2,0),0)</f>
        <v>0</v>
      </c>
      <c r="HZ57" s="83">
        <f>IFERROR(VLOOKUP(HZ$7,Financiamento!$A:$F,2,0),0)</f>
        <v>0</v>
      </c>
      <c r="IA57" s="83">
        <f>IFERROR(VLOOKUP(IA$7,Financiamento!$A:$F,2,0),0)</f>
        <v>0</v>
      </c>
      <c r="IB57" s="83">
        <f>IFERROR(VLOOKUP(IB$7,Financiamento!$A:$F,2,0),0)</f>
        <v>0</v>
      </c>
      <c r="IC57" s="83">
        <f>IFERROR(VLOOKUP(IC$7,Financiamento!$A:$F,2,0),0)</f>
        <v>0</v>
      </c>
      <c r="ID57" s="83">
        <f>IFERROR(VLOOKUP(ID$7,Financiamento!$A:$F,2,0),0)</f>
        <v>0</v>
      </c>
      <c r="IE57" s="83">
        <f>IFERROR(VLOOKUP(IE$7,Financiamento!$A:$F,2,0),0)</f>
        <v>0</v>
      </c>
      <c r="IF57" s="83">
        <f>IFERROR(VLOOKUP(IF$7,Financiamento!$A:$F,2,0),0)</f>
        <v>0</v>
      </c>
      <c r="IG57" s="83">
        <f>IFERROR(VLOOKUP(IG$7,Financiamento!$A:$F,2,0),0)</f>
        <v>0</v>
      </c>
      <c r="IH57" s="83">
        <f>IFERROR(VLOOKUP(IH$7,Financiamento!$A:$F,2,0),0)</f>
        <v>0</v>
      </c>
      <c r="II57" s="83">
        <f>IFERROR(VLOOKUP(II$7,Financiamento!$A:$F,2,0),0)</f>
        <v>0</v>
      </c>
      <c r="IJ57" s="83">
        <f>IFERROR(VLOOKUP(IJ$7,Financiamento!$A:$F,2,0),0)</f>
        <v>0</v>
      </c>
      <c r="IK57" s="83">
        <f>IFERROR(VLOOKUP(IK$7,Financiamento!$A:$F,2,0),0)</f>
        <v>0</v>
      </c>
      <c r="IL57" s="83">
        <f>IFERROR(VLOOKUP(IL$7,Financiamento!$A:$F,2,0),0)</f>
        <v>0</v>
      </c>
      <c r="IM57" s="83">
        <f>IFERROR(VLOOKUP(IM$7,Financiamento!$A:$F,2,0),0)</f>
        <v>0</v>
      </c>
      <c r="IN57" s="83">
        <f>IFERROR(VLOOKUP(IN$7,Financiamento!$A:$F,2,0),0)</f>
        <v>0</v>
      </c>
      <c r="IO57" s="83">
        <f>IFERROR(VLOOKUP(IO$7,Financiamento!$A:$F,2,0),0)</f>
        <v>0</v>
      </c>
      <c r="IP57" s="83">
        <f>IFERROR(VLOOKUP(IP$7,Financiamento!$A:$F,2,0),0)</f>
        <v>0</v>
      </c>
      <c r="IQ57" s="83">
        <f>IFERROR(VLOOKUP(IQ$7,Financiamento!$A:$F,2,0),0)</f>
        <v>0</v>
      </c>
      <c r="IR57" s="83">
        <f>IFERROR(VLOOKUP(IR$7,Financiamento!$A:$F,2,0),0)</f>
        <v>0</v>
      </c>
      <c r="IS57" s="83">
        <f>IFERROR(VLOOKUP(IS$7,Financiamento!$A:$F,2,0),0)</f>
        <v>0</v>
      </c>
      <c r="IT57" s="83">
        <f>IFERROR(VLOOKUP(IT$7,Financiamento!$A:$F,2,0),0)</f>
        <v>0</v>
      </c>
      <c r="IU57" s="83">
        <f>IFERROR(VLOOKUP(IU$7,Financiamento!$A:$F,2,0),0)</f>
        <v>0</v>
      </c>
      <c r="IV57" s="83">
        <f>IFERROR(VLOOKUP(IV$7,Financiamento!$A:$F,2,0),0)</f>
        <v>0</v>
      </c>
      <c r="IW57" s="83">
        <f>IFERROR(VLOOKUP(IW$7,Financiamento!$A:$F,2,0),0)</f>
        <v>0</v>
      </c>
      <c r="IX57" s="83">
        <f>IFERROR(VLOOKUP(IX$7,Financiamento!$A:$F,2,0),0)</f>
        <v>0</v>
      </c>
      <c r="IY57" s="83">
        <f>IFERROR(VLOOKUP(IY$7,Financiamento!$A:$F,2,0),0)</f>
        <v>0</v>
      </c>
      <c r="IZ57" s="83">
        <f>IFERROR(VLOOKUP(IZ$7,Financiamento!$A:$F,2,0),0)</f>
        <v>0</v>
      </c>
      <c r="JA57" s="83">
        <f>IFERROR(VLOOKUP(JA$7,Financiamento!$A:$F,2,0),0)</f>
        <v>0</v>
      </c>
      <c r="JB57" s="83">
        <f>IFERROR(VLOOKUP(JB$7,Financiamento!$A:$F,2,0),0)</f>
        <v>0</v>
      </c>
      <c r="JC57" s="83">
        <f>IFERROR(VLOOKUP(JC$7,Financiamento!$A:$F,2,0),0)</f>
        <v>0</v>
      </c>
      <c r="JD57" s="83">
        <f>IFERROR(VLOOKUP(JD$7,Financiamento!$A:$F,2,0),0)</f>
        <v>0</v>
      </c>
      <c r="JE57" s="83">
        <f>IFERROR(VLOOKUP(JE$7,Financiamento!$A:$F,2,0),0)</f>
        <v>0</v>
      </c>
      <c r="JF57" s="83">
        <f>IFERROR(VLOOKUP(JF$7,Financiamento!$A:$F,2,0),0)</f>
        <v>0</v>
      </c>
      <c r="JG57" s="83">
        <f>IFERROR(VLOOKUP(JG$7,Financiamento!$A:$F,2,0),0)</f>
        <v>0</v>
      </c>
      <c r="JH57" s="83">
        <f>IFERROR(VLOOKUP(JH$7,Financiamento!$A:$F,2,0),0)</f>
        <v>0</v>
      </c>
      <c r="JI57" s="83">
        <f>IFERROR(VLOOKUP(JI$7,Financiamento!$A:$F,2,0),0)</f>
        <v>0</v>
      </c>
      <c r="JJ57" s="83">
        <f>IFERROR(VLOOKUP(JJ$7,Financiamento!$A:$F,2,0),0)</f>
        <v>0</v>
      </c>
      <c r="JK57" s="83">
        <f>IFERROR(VLOOKUP(JK$7,Financiamento!$A:$F,2,0),0)</f>
        <v>0</v>
      </c>
      <c r="JL57" s="83">
        <f>IFERROR(VLOOKUP(JL$7,Financiamento!$A:$F,2,0),0)</f>
        <v>0</v>
      </c>
      <c r="JM57" s="83">
        <f>IFERROR(VLOOKUP(JM$7,Financiamento!$A:$F,2,0),0)</f>
        <v>0</v>
      </c>
      <c r="JN57" s="83">
        <f>IFERROR(VLOOKUP(JN$7,Financiamento!$A:$F,2,0),0)</f>
        <v>0</v>
      </c>
      <c r="JO57" s="83">
        <f>IFERROR(VLOOKUP(JO$7,Financiamento!$A:$F,2,0),0)</f>
        <v>0</v>
      </c>
      <c r="JP57" s="83">
        <f>IFERROR(VLOOKUP(JP$7,Financiamento!$A:$F,2,0),0)</f>
        <v>0</v>
      </c>
      <c r="JQ57" s="83">
        <f>IFERROR(VLOOKUP(JQ$7,Financiamento!$A:$F,2,0),0)</f>
        <v>0</v>
      </c>
      <c r="JR57" s="83">
        <f>IFERROR(VLOOKUP(JR$7,Financiamento!$A:$F,2,0),0)</f>
        <v>0</v>
      </c>
      <c r="JS57" s="83">
        <f>IFERROR(VLOOKUP(JS$7,Financiamento!$A:$F,2,0),0)</f>
        <v>0</v>
      </c>
      <c r="JT57" s="83">
        <f>IFERROR(VLOOKUP(JT$7,Financiamento!$A:$F,2,0),0)</f>
        <v>0</v>
      </c>
      <c r="JU57" s="83">
        <f>IFERROR(VLOOKUP(JU$7,Financiamento!$A:$F,2,0),0)</f>
        <v>0</v>
      </c>
      <c r="JV57" s="83">
        <f>IFERROR(VLOOKUP(JV$7,Financiamento!$A:$F,2,0),0)</f>
        <v>0</v>
      </c>
      <c r="JW57" s="83">
        <f>IFERROR(VLOOKUP(JW$7,Financiamento!$A:$F,2,0),0)</f>
        <v>0</v>
      </c>
      <c r="JX57" s="83">
        <f>IFERROR(VLOOKUP(JX$7,Financiamento!$A:$F,2,0),0)</f>
        <v>0</v>
      </c>
      <c r="JY57" s="83">
        <f>IFERROR(VLOOKUP(JY$7,Financiamento!$A:$F,2,0),0)</f>
        <v>0</v>
      </c>
      <c r="JZ57" s="83">
        <f>IFERROR(VLOOKUP(JZ$7,Financiamento!$A:$F,2,0),0)</f>
        <v>0</v>
      </c>
      <c r="KA57" s="83">
        <f>IFERROR(VLOOKUP(KA$7,Financiamento!$A:$F,2,0),0)</f>
        <v>0</v>
      </c>
      <c r="KB57" s="83">
        <f>IFERROR(VLOOKUP(KB$7,Financiamento!$A:$F,2,0),0)</f>
        <v>0</v>
      </c>
      <c r="KC57" s="83">
        <f>IFERROR(VLOOKUP(KC$7,Financiamento!$A:$F,2,0),0)</f>
        <v>0</v>
      </c>
      <c r="KD57" s="83">
        <f>IFERROR(VLOOKUP(KD$7,Financiamento!$A:$F,2,0),0)</f>
        <v>0</v>
      </c>
      <c r="KE57" s="83">
        <f>IFERROR(VLOOKUP(KE$7,Financiamento!$A:$F,2,0),0)</f>
        <v>0</v>
      </c>
      <c r="KF57" s="83">
        <f>IFERROR(VLOOKUP(KF$7,Financiamento!$A:$F,2,0),0)</f>
        <v>0</v>
      </c>
      <c r="KG57" s="83">
        <f>IFERROR(VLOOKUP(KG$7,Financiamento!$A:$F,2,0),0)</f>
        <v>0</v>
      </c>
      <c r="KH57" s="83">
        <f>IFERROR(VLOOKUP(KH$7,Financiamento!$A:$F,2,0),0)</f>
        <v>0</v>
      </c>
      <c r="KI57" s="83">
        <f>IFERROR(VLOOKUP(KI$7,Financiamento!$A:$F,2,0),0)</f>
        <v>0</v>
      </c>
      <c r="KJ57" s="83">
        <f>IFERROR(VLOOKUP(KJ$7,Financiamento!$A:$F,2,0),0)</f>
        <v>0</v>
      </c>
      <c r="KK57" s="83">
        <f>IFERROR(VLOOKUP(KK$7,Financiamento!$A:$F,2,0),0)</f>
        <v>0</v>
      </c>
      <c r="KL57" s="83">
        <f>IFERROR(VLOOKUP(KL$7,Financiamento!$A:$F,2,0),0)</f>
        <v>0</v>
      </c>
      <c r="KM57" s="83">
        <f>IFERROR(VLOOKUP(KM$7,Financiamento!$A:$F,2,0),0)</f>
        <v>0</v>
      </c>
      <c r="KN57" s="83">
        <f>IFERROR(VLOOKUP(KN$7,Financiamento!$A:$F,2,0),0)</f>
        <v>0</v>
      </c>
      <c r="KO57" s="83">
        <f>IFERROR(VLOOKUP(KO$7,Financiamento!$A:$F,2,0),0)</f>
        <v>0</v>
      </c>
    </row>
    <row r="58" spans="1:301" x14ac:dyDescent="0.2">
      <c r="A58" s="29" t="s">
        <v>252</v>
      </c>
      <c r="B58" s="77">
        <f>_xlfn.SINGLE(estruturacaoOpe)*SUM(Financiamento!B:B)</f>
        <v>347.20281224999997</v>
      </c>
      <c r="C58" s="77">
        <v>0</v>
      </c>
      <c r="D58" s="77">
        <v>0</v>
      </c>
      <c r="E58" s="77">
        <v>0</v>
      </c>
      <c r="F58" s="77">
        <v>0</v>
      </c>
      <c r="G58" s="77">
        <v>0</v>
      </c>
      <c r="H58" s="77">
        <v>0</v>
      </c>
      <c r="I58" s="77">
        <v>0</v>
      </c>
      <c r="J58" s="77">
        <v>0</v>
      </c>
      <c r="K58" s="77">
        <v>0</v>
      </c>
      <c r="L58" s="77">
        <v>0</v>
      </c>
      <c r="M58" s="77">
        <v>0</v>
      </c>
      <c r="N58" s="77">
        <v>0</v>
      </c>
      <c r="O58" s="77">
        <v>0</v>
      </c>
      <c r="P58" s="77">
        <v>0</v>
      </c>
      <c r="Q58" s="77">
        <v>0</v>
      </c>
      <c r="R58" s="77">
        <v>0</v>
      </c>
      <c r="S58" s="77">
        <v>0</v>
      </c>
      <c r="T58" s="77">
        <v>0</v>
      </c>
      <c r="U58" s="77">
        <v>0</v>
      </c>
      <c r="V58" s="77">
        <v>0</v>
      </c>
      <c r="W58" s="77">
        <v>0</v>
      </c>
      <c r="X58" s="77">
        <v>0</v>
      </c>
      <c r="Y58" s="77">
        <v>0</v>
      </c>
      <c r="Z58" s="77">
        <v>0</v>
      </c>
      <c r="AA58" s="77">
        <v>0</v>
      </c>
      <c r="AB58" s="77">
        <v>0</v>
      </c>
      <c r="AC58" s="77">
        <v>0</v>
      </c>
      <c r="AD58" s="77">
        <v>0</v>
      </c>
      <c r="AE58" s="77">
        <v>0</v>
      </c>
      <c r="AF58" s="77">
        <v>0</v>
      </c>
      <c r="AG58" s="77">
        <v>0</v>
      </c>
      <c r="AH58" s="77">
        <v>0</v>
      </c>
      <c r="AI58" s="77">
        <v>0</v>
      </c>
      <c r="AJ58" s="77">
        <v>0</v>
      </c>
      <c r="AK58" s="77">
        <v>0</v>
      </c>
      <c r="AL58" s="77">
        <v>0</v>
      </c>
      <c r="AM58" s="77">
        <v>0</v>
      </c>
      <c r="AN58" s="77">
        <v>0</v>
      </c>
      <c r="AO58" s="77">
        <v>0</v>
      </c>
      <c r="AP58" s="77">
        <v>0</v>
      </c>
      <c r="AQ58" s="77">
        <v>0</v>
      </c>
      <c r="AR58" s="77">
        <v>0</v>
      </c>
      <c r="AS58" s="77">
        <v>0</v>
      </c>
      <c r="AT58" s="77">
        <v>0</v>
      </c>
      <c r="AU58" s="77">
        <v>0</v>
      </c>
      <c r="AV58" s="77">
        <v>0</v>
      </c>
      <c r="AW58" s="77">
        <v>0</v>
      </c>
      <c r="AX58" s="77">
        <v>0</v>
      </c>
      <c r="AY58" s="77">
        <v>0</v>
      </c>
      <c r="AZ58" s="77">
        <v>0</v>
      </c>
      <c r="BA58" s="77">
        <v>0</v>
      </c>
      <c r="BB58" s="77">
        <v>0</v>
      </c>
      <c r="BC58" s="77">
        <v>0</v>
      </c>
      <c r="BD58" s="77">
        <v>0</v>
      </c>
      <c r="BE58" s="77">
        <v>0</v>
      </c>
      <c r="BF58" s="77">
        <v>0</v>
      </c>
      <c r="BG58" s="77">
        <v>0</v>
      </c>
      <c r="BH58" s="77">
        <v>0</v>
      </c>
      <c r="BI58" s="77">
        <v>0</v>
      </c>
      <c r="BJ58" s="77">
        <v>0</v>
      </c>
      <c r="BK58" s="77">
        <v>0</v>
      </c>
      <c r="BL58" s="77">
        <v>0</v>
      </c>
      <c r="BM58" s="77">
        <v>0</v>
      </c>
      <c r="BN58" s="77">
        <v>0</v>
      </c>
      <c r="BO58" s="77">
        <v>0</v>
      </c>
      <c r="BP58" s="77">
        <v>0</v>
      </c>
      <c r="BQ58" s="77">
        <v>0</v>
      </c>
      <c r="BR58" s="77">
        <v>0</v>
      </c>
      <c r="BS58" s="77">
        <v>0</v>
      </c>
      <c r="BT58" s="77">
        <v>0</v>
      </c>
      <c r="BU58" s="77">
        <v>0</v>
      </c>
      <c r="BV58" s="77">
        <v>0</v>
      </c>
      <c r="BW58" s="77">
        <v>0</v>
      </c>
      <c r="BX58" s="77">
        <v>0</v>
      </c>
      <c r="BY58" s="77">
        <v>0</v>
      </c>
      <c r="BZ58" s="77">
        <v>0</v>
      </c>
      <c r="CA58" s="77">
        <v>0</v>
      </c>
      <c r="CB58" s="77">
        <v>0</v>
      </c>
      <c r="CC58" s="77">
        <v>0</v>
      </c>
      <c r="CD58" s="77">
        <v>0</v>
      </c>
      <c r="CE58" s="77">
        <v>0</v>
      </c>
      <c r="CF58" s="77">
        <v>0</v>
      </c>
      <c r="CG58" s="77">
        <v>0</v>
      </c>
      <c r="CH58" s="77">
        <v>0</v>
      </c>
      <c r="CI58" s="77">
        <v>0</v>
      </c>
      <c r="CJ58" s="77">
        <v>0</v>
      </c>
      <c r="CK58" s="77">
        <v>0</v>
      </c>
      <c r="CL58" s="77">
        <v>0</v>
      </c>
      <c r="CM58" s="77">
        <v>0</v>
      </c>
      <c r="CN58" s="77">
        <v>0</v>
      </c>
      <c r="CO58" s="77">
        <v>0</v>
      </c>
      <c r="CP58" s="77">
        <v>0</v>
      </c>
      <c r="CQ58" s="77">
        <v>0</v>
      </c>
      <c r="CR58" s="77">
        <v>0</v>
      </c>
      <c r="CS58" s="77">
        <v>0</v>
      </c>
      <c r="CT58" s="77">
        <v>0</v>
      </c>
      <c r="CU58" s="77">
        <v>0</v>
      </c>
      <c r="CV58" s="77">
        <v>0</v>
      </c>
      <c r="CW58" s="77">
        <v>0</v>
      </c>
      <c r="CX58" s="77">
        <v>0</v>
      </c>
      <c r="CY58" s="77">
        <v>0</v>
      </c>
      <c r="CZ58" s="77">
        <v>0</v>
      </c>
      <c r="DA58" s="77">
        <v>0</v>
      </c>
      <c r="DB58" s="77">
        <v>0</v>
      </c>
      <c r="DC58" s="77">
        <v>0</v>
      </c>
      <c r="DD58" s="77">
        <v>0</v>
      </c>
      <c r="DE58" s="77">
        <v>0</v>
      </c>
      <c r="DF58" s="77">
        <v>0</v>
      </c>
      <c r="DG58" s="77">
        <v>0</v>
      </c>
      <c r="DH58" s="77">
        <v>0</v>
      </c>
      <c r="DI58" s="77">
        <v>0</v>
      </c>
      <c r="DJ58" s="77">
        <v>0</v>
      </c>
      <c r="DK58" s="77">
        <v>0</v>
      </c>
      <c r="DL58" s="77">
        <v>0</v>
      </c>
      <c r="DM58" s="77">
        <v>0</v>
      </c>
      <c r="DN58" s="77">
        <v>0</v>
      </c>
      <c r="DO58" s="77">
        <v>0</v>
      </c>
      <c r="DP58" s="77">
        <v>0</v>
      </c>
      <c r="DQ58" s="77">
        <v>0</v>
      </c>
      <c r="DR58" s="77">
        <v>0</v>
      </c>
      <c r="DS58" s="77">
        <v>0</v>
      </c>
      <c r="DT58" s="77">
        <v>0</v>
      </c>
      <c r="DU58" s="77">
        <v>0</v>
      </c>
      <c r="DV58" s="77">
        <v>0</v>
      </c>
      <c r="DW58" s="77">
        <v>0</v>
      </c>
      <c r="DX58" s="77">
        <v>0</v>
      </c>
      <c r="DY58" s="77">
        <v>0</v>
      </c>
      <c r="DZ58" s="77">
        <v>0</v>
      </c>
      <c r="EA58" s="77">
        <v>0</v>
      </c>
      <c r="EB58" s="77">
        <v>0</v>
      </c>
      <c r="EC58" s="77">
        <v>0</v>
      </c>
      <c r="ED58" s="77">
        <v>0</v>
      </c>
      <c r="EE58" s="77">
        <v>0</v>
      </c>
      <c r="EF58" s="77">
        <v>0</v>
      </c>
      <c r="EG58" s="77">
        <v>0</v>
      </c>
      <c r="EH58" s="77">
        <v>0</v>
      </c>
      <c r="EI58" s="77">
        <v>0</v>
      </c>
      <c r="EJ58" s="77">
        <v>0</v>
      </c>
      <c r="EK58" s="77">
        <v>0</v>
      </c>
      <c r="EL58" s="77">
        <v>0</v>
      </c>
      <c r="EM58" s="77">
        <v>0</v>
      </c>
      <c r="EN58" s="77">
        <v>0</v>
      </c>
      <c r="EO58" s="77">
        <v>0</v>
      </c>
      <c r="EP58" s="77">
        <v>0</v>
      </c>
      <c r="EQ58" s="77">
        <v>0</v>
      </c>
      <c r="ER58" s="77">
        <v>0</v>
      </c>
      <c r="ES58" s="77">
        <v>0</v>
      </c>
      <c r="ET58" s="77">
        <v>0</v>
      </c>
      <c r="EU58" s="77">
        <v>0</v>
      </c>
      <c r="EV58" s="77">
        <v>0</v>
      </c>
      <c r="EW58" s="77">
        <v>0</v>
      </c>
      <c r="EX58" s="77">
        <v>0</v>
      </c>
      <c r="EY58" s="77">
        <v>0</v>
      </c>
      <c r="EZ58" s="77">
        <v>0</v>
      </c>
      <c r="FA58" s="77">
        <v>0</v>
      </c>
      <c r="FB58" s="77">
        <v>0</v>
      </c>
      <c r="FC58" s="77">
        <v>0</v>
      </c>
      <c r="FD58" s="77">
        <v>0</v>
      </c>
      <c r="FE58" s="77">
        <v>0</v>
      </c>
      <c r="FF58" s="77">
        <v>0</v>
      </c>
      <c r="FG58" s="77">
        <v>0</v>
      </c>
      <c r="FH58" s="77">
        <v>0</v>
      </c>
      <c r="FI58" s="77">
        <v>0</v>
      </c>
      <c r="FJ58" s="77">
        <v>0</v>
      </c>
      <c r="FK58" s="77">
        <v>0</v>
      </c>
      <c r="FL58" s="77">
        <v>0</v>
      </c>
      <c r="FM58" s="77">
        <v>0</v>
      </c>
      <c r="FN58" s="77">
        <v>0</v>
      </c>
      <c r="FO58" s="77">
        <v>0</v>
      </c>
      <c r="FP58" s="77">
        <v>0</v>
      </c>
      <c r="FQ58" s="77">
        <v>0</v>
      </c>
      <c r="FR58" s="77">
        <v>0</v>
      </c>
      <c r="FS58" s="77">
        <v>0</v>
      </c>
      <c r="FT58" s="77">
        <v>0</v>
      </c>
      <c r="FU58" s="77">
        <v>0</v>
      </c>
      <c r="FV58" s="77">
        <v>0</v>
      </c>
      <c r="FW58" s="77">
        <v>0</v>
      </c>
      <c r="FX58" s="77">
        <v>0</v>
      </c>
      <c r="FY58" s="77">
        <v>0</v>
      </c>
      <c r="FZ58" s="77">
        <v>0</v>
      </c>
      <c r="GA58" s="77">
        <v>0</v>
      </c>
      <c r="GB58" s="77">
        <v>0</v>
      </c>
      <c r="GC58" s="77">
        <v>0</v>
      </c>
      <c r="GD58" s="77">
        <v>0</v>
      </c>
      <c r="GE58" s="77">
        <v>0</v>
      </c>
      <c r="GF58" s="77">
        <v>0</v>
      </c>
      <c r="GG58" s="77">
        <v>0</v>
      </c>
      <c r="GH58" s="77">
        <v>0</v>
      </c>
      <c r="GI58" s="77">
        <v>0</v>
      </c>
      <c r="GJ58" s="77">
        <v>0</v>
      </c>
      <c r="GK58" s="77">
        <v>0</v>
      </c>
      <c r="GL58" s="77">
        <v>0</v>
      </c>
      <c r="GM58" s="77">
        <v>0</v>
      </c>
      <c r="GN58" s="77">
        <v>0</v>
      </c>
      <c r="GO58" s="77">
        <v>0</v>
      </c>
      <c r="GP58" s="77">
        <v>0</v>
      </c>
      <c r="GQ58" s="77">
        <v>0</v>
      </c>
      <c r="GR58" s="77">
        <v>0</v>
      </c>
      <c r="GS58" s="77">
        <v>0</v>
      </c>
      <c r="GT58" s="77">
        <v>0</v>
      </c>
      <c r="GU58" s="77">
        <v>0</v>
      </c>
      <c r="GV58" s="77">
        <v>0</v>
      </c>
      <c r="GW58" s="77">
        <v>0</v>
      </c>
      <c r="GX58" s="77">
        <v>0</v>
      </c>
      <c r="GY58" s="77">
        <v>0</v>
      </c>
      <c r="GZ58" s="77">
        <v>0</v>
      </c>
      <c r="HA58" s="77">
        <v>0</v>
      </c>
      <c r="HB58" s="77">
        <v>0</v>
      </c>
      <c r="HC58" s="77">
        <v>0</v>
      </c>
      <c r="HD58" s="77">
        <v>0</v>
      </c>
      <c r="HE58" s="77">
        <v>0</v>
      </c>
      <c r="HF58" s="77">
        <v>0</v>
      </c>
      <c r="HG58" s="77">
        <v>0</v>
      </c>
      <c r="HH58" s="77">
        <v>0</v>
      </c>
      <c r="HI58" s="77">
        <v>0</v>
      </c>
      <c r="HJ58" s="77">
        <v>0</v>
      </c>
      <c r="HK58" s="77">
        <v>0</v>
      </c>
      <c r="HL58" s="77">
        <v>0</v>
      </c>
      <c r="HM58" s="77">
        <v>0</v>
      </c>
      <c r="HN58" s="77">
        <v>0</v>
      </c>
      <c r="HO58" s="77">
        <v>0</v>
      </c>
      <c r="HP58" s="77">
        <v>0</v>
      </c>
      <c r="HQ58" s="77">
        <v>0</v>
      </c>
      <c r="HR58" s="77">
        <v>0</v>
      </c>
      <c r="HS58" s="77">
        <v>0</v>
      </c>
      <c r="HT58" s="77">
        <v>0</v>
      </c>
      <c r="HU58" s="77">
        <v>0</v>
      </c>
      <c r="HV58" s="77">
        <v>0</v>
      </c>
      <c r="HW58" s="77">
        <v>0</v>
      </c>
      <c r="HX58" s="77">
        <v>0</v>
      </c>
      <c r="HY58" s="77">
        <v>0</v>
      </c>
      <c r="HZ58" s="77">
        <v>0</v>
      </c>
      <c r="IA58" s="77">
        <v>0</v>
      </c>
      <c r="IB58" s="77">
        <v>0</v>
      </c>
      <c r="IC58" s="77">
        <v>0</v>
      </c>
      <c r="ID58" s="77">
        <v>0</v>
      </c>
      <c r="IE58" s="77">
        <v>0</v>
      </c>
      <c r="IF58" s="77">
        <v>0</v>
      </c>
      <c r="IG58" s="77">
        <v>0</v>
      </c>
      <c r="IH58" s="77">
        <v>0</v>
      </c>
      <c r="II58" s="77">
        <v>0</v>
      </c>
      <c r="IJ58" s="77">
        <v>0</v>
      </c>
      <c r="IK58" s="77">
        <v>0</v>
      </c>
      <c r="IL58" s="77">
        <v>0</v>
      </c>
      <c r="IM58" s="77">
        <v>0</v>
      </c>
      <c r="IN58" s="77">
        <v>0</v>
      </c>
      <c r="IO58" s="77">
        <v>0</v>
      </c>
      <c r="IP58" s="77">
        <v>0</v>
      </c>
      <c r="IQ58" s="77">
        <v>0</v>
      </c>
      <c r="IR58" s="77">
        <v>0</v>
      </c>
      <c r="IS58" s="77">
        <v>0</v>
      </c>
      <c r="IT58" s="77">
        <v>0</v>
      </c>
      <c r="IU58" s="77">
        <v>0</v>
      </c>
      <c r="IV58" s="77">
        <v>0</v>
      </c>
      <c r="IW58" s="77">
        <v>0</v>
      </c>
      <c r="IX58" s="77">
        <v>0</v>
      </c>
      <c r="IY58" s="77">
        <v>0</v>
      </c>
      <c r="IZ58" s="77">
        <v>0</v>
      </c>
      <c r="JA58" s="77">
        <v>0</v>
      </c>
      <c r="JB58" s="77">
        <v>0</v>
      </c>
      <c r="JC58" s="77">
        <v>0</v>
      </c>
      <c r="JD58" s="77">
        <v>0</v>
      </c>
      <c r="JE58" s="77">
        <v>0</v>
      </c>
      <c r="JF58" s="77">
        <v>0</v>
      </c>
      <c r="JG58" s="77">
        <v>0</v>
      </c>
      <c r="JH58" s="77">
        <v>0</v>
      </c>
      <c r="JI58" s="77">
        <v>0</v>
      </c>
      <c r="JJ58" s="77">
        <v>0</v>
      </c>
      <c r="JK58" s="77">
        <v>0</v>
      </c>
      <c r="JL58" s="77">
        <v>0</v>
      </c>
      <c r="JM58" s="77">
        <v>0</v>
      </c>
      <c r="JN58" s="77">
        <v>0</v>
      </c>
      <c r="JO58" s="77">
        <v>0</v>
      </c>
      <c r="JP58" s="77">
        <v>0</v>
      </c>
      <c r="JQ58" s="77">
        <v>0</v>
      </c>
      <c r="JR58" s="77">
        <v>0</v>
      </c>
      <c r="JS58" s="77">
        <v>0</v>
      </c>
      <c r="JT58" s="77">
        <v>0</v>
      </c>
      <c r="JU58" s="77">
        <v>0</v>
      </c>
      <c r="JV58" s="77">
        <v>0</v>
      </c>
      <c r="JW58" s="77">
        <v>0</v>
      </c>
      <c r="JX58" s="77">
        <v>0</v>
      </c>
      <c r="JY58" s="77">
        <v>0</v>
      </c>
      <c r="JZ58" s="77">
        <v>0</v>
      </c>
      <c r="KA58" s="77">
        <v>0</v>
      </c>
      <c r="KB58" s="77">
        <v>0</v>
      </c>
      <c r="KC58" s="77">
        <v>0</v>
      </c>
      <c r="KD58" s="77">
        <v>0</v>
      </c>
      <c r="KE58" s="77">
        <v>0</v>
      </c>
      <c r="KF58" s="77">
        <v>0</v>
      </c>
      <c r="KG58" s="77">
        <v>0</v>
      </c>
      <c r="KH58" s="77">
        <v>0</v>
      </c>
      <c r="KI58" s="77">
        <v>0</v>
      </c>
      <c r="KJ58" s="77">
        <v>0</v>
      </c>
      <c r="KK58" s="77">
        <v>0</v>
      </c>
      <c r="KL58" s="77">
        <v>0</v>
      </c>
      <c r="KM58" s="77">
        <v>0</v>
      </c>
      <c r="KN58" s="77">
        <v>0</v>
      </c>
      <c r="KO58" s="77">
        <v>0</v>
      </c>
    </row>
    <row r="59" spans="1:301" x14ac:dyDescent="0.2">
      <c r="A59" s="29" t="s">
        <v>253</v>
      </c>
      <c r="B59" s="77">
        <f>IF(B7&lt;=_xlfn.SINGLE(PrazoFin)*12,compromisso*MAX(Financiamento!$F:$F),0)</f>
        <v>2.314685415</v>
      </c>
      <c r="C59" s="77">
        <f>IF(C7&lt;=_xlfn.SINGLE(PrazoFin)*12,_xlfn.SINGLE(compromisso)*MAX(Financiamento!$F:$F),0)</f>
        <v>2.314685415</v>
      </c>
      <c r="D59" s="77">
        <f>IF(D7&lt;=_xlfn.SINGLE(PrazoFin)*12,_xlfn.SINGLE(compromisso)*MAX(Financiamento!$F:$F),0)</f>
        <v>2.314685415</v>
      </c>
      <c r="E59" s="77">
        <f>IF(E7&lt;=_xlfn.SINGLE(PrazoFin)*12,_xlfn.SINGLE(compromisso)*MAX(Financiamento!$F:$F),0)</f>
        <v>2.314685415</v>
      </c>
      <c r="F59" s="77">
        <f>IF(F7&lt;=_xlfn.SINGLE(PrazoFin)*12,_xlfn.SINGLE(compromisso)*MAX(Financiamento!$F:$F),0)</f>
        <v>2.314685415</v>
      </c>
      <c r="G59" s="77">
        <f>IF(G7&lt;=_xlfn.SINGLE(PrazoFin)*12,_xlfn.SINGLE(compromisso)*MAX(Financiamento!$F:$F),0)</f>
        <v>2.314685415</v>
      </c>
      <c r="H59" s="77">
        <f>IF(H7&lt;=_xlfn.SINGLE(PrazoFin)*12,_xlfn.SINGLE(compromisso)*MAX(Financiamento!$F:$F),0)</f>
        <v>2.314685415</v>
      </c>
      <c r="I59" s="77">
        <f>IF(I7&lt;=_xlfn.SINGLE(PrazoFin)*12,_xlfn.SINGLE(compromisso)*MAX(Financiamento!$F:$F),0)</f>
        <v>2.314685415</v>
      </c>
      <c r="J59" s="77">
        <f>IF(J7&lt;=_xlfn.SINGLE(PrazoFin)*12,_xlfn.SINGLE(compromisso)*MAX(Financiamento!$F:$F),0)</f>
        <v>2.314685415</v>
      </c>
      <c r="K59" s="77">
        <f>IF(K7&lt;=_xlfn.SINGLE(PrazoFin)*12,_xlfn.SINGLE(compromisso)*MAX(Financiamento!$F:$F),0)</f>
        <v>2.314685415</v>
      </c>
      <c r="L59" s="77">
        <f>IF(L7&lt;=_xlfn.SINGLE(PrazoFin)*12,_xlfn.SINGLE(compromisso)*MAX(Financiamento!$F:$F),0)</f>
        <v>2.314685415</v>
      </c>
      <c r="M59" s="77">
        <f>IF(M7&lt;=_xlfn.SINGLE(PrazoFin)*12,_xlfn.SINGLE(compromisso)*MAX(Financiamento!$F:$F),0)</f>
        <v>2.314685415</v>
      </c>
      <c r="N59" s="77">
        <f>IF(N7&lt;=_xlfn.SINGLE(PrazoFin)*12,_xlfn.SINGLE(compromisso)*MAX(Financiamento!$F:$F),0)</f>
        <v>2.314685415</v>
      </c>
      <c r="O59" s="77">
        <f>IF(O7&lt;=_xlfn.SINGLE(PrazoFin)*12,_xlfn.SINGLE(compromisso)*MAX(Financiamento!$F:$F),0)</f>
        <v>2.314685415</v>
      </c>
      <c r="P59" s="77">
        <f>IF(P7&lt;=_xlfn.SINGLE(PrazoFin)*12,_xlfn.SINGLE(compromisso)*MAX(Financiamento!$F:$F),0)</f>
        <v>2.314685415</v>
      </c>
      <c r="Q59" s="77">
        <f>IF(Q7&lt;=_xlfn.SINGLE(PrazoFin)*12,_xlfn.SINGLE(compromisso)*MAX(Financiamento!$F:$F),0)</f>
        <v>2.314685415</v>
      </c>
      <c r="R59" s="77">
        <f>IF(R7&lt;=_xlfn.SINGLE(PrazoFin)*12,_xlfn.SINGLE(compromisso)*MAX(Financiamento!$F:$F),0)</f>
        <v>2.314685415</v>
      </c>
      <c r="S59" s="77">
        <f>IF(S7&lt;=_xlfn.SINGLE(PrazoFin)*12,_xlfn.SINGLE(compromisso)*MAX(Financiamento!$F:$F),0)</f>
        <v>2.314685415</v>
      </c>
      <c r="T59" s="77">
        <f>IF(T7&lt;=_xlfn.SINGLE(PrazoFin)*12,_xlfn.SINGLE(compromisso)*MAX(Financiamento!$F:$F),0)</f>
        <v>2.314685415</v>
      </c>
      <c r="U59" s="77">
        <f>IF(U7&lt;=_xlfn.SINGLE(PrazoFin)*12,_xlfn.SINGLE(compromisso)*MAX(Financiamento!$F:$F),0)</f>
        <v>2.314685415</v>
      </c>
      <c r="V59" s="77">
        <f>IF(V7&lt;=_xlfn.SINGLE(PrazoFin)*12,_xlfn.SINGLE(compromisso)*MAX(Financiamento!$F:$F),0)</f>
        <v>2.314685415</v>
      </c>
      <c r="W59" s="77">
        <f>IF(W7&lt;=_xlfn.SINGLE(PrazoFin)*12,_xlfn.SINGLE(compromisso)*MAX(Financiamento!$F:$F),0)</f>
        <v>2.314685415</v>
      </c>
      <c r="X59" s="77">
        <f>IF(X7&lt;=_xlfn.SINGLE(PrazoFin)*12,_xlfn.SINGLE(compromisso)*MAX(Financiamento!$F:$F),0)</f>
        <v>2.314685415</v>
      </c>
      <c r="Y59" s="77">
        <f>IF(Y7&lt;=_xlfn.SINGLE(PrazoFin)*12,_xlfn.SINGLE(compromisso)*MAX(Financiamento!$F:$F),0)</f>
        <v>2.314685415</v>
      </c>
      <c r="Z59" s="77">
        <f>IF(Z7&lt;=_xlfn.SINGLE(PrazoFin)*12,_xlfn.SINGLE(compromisso)*MAX(Financiamento!$F:$F),0)</f>
        <v>2.314685415</v>
      </c>
      <c r="AA59" s="77">
        <f>IF(AA7&lt;=_xlfn.SINGLE(PrazoFin)*12,_xlfn.SINGLE(compromisso)*MAX(Financiamento!$F:$F),0)</f>
        <v>2.314685415</v>
      </c>
      <c r="AB59" s="77">
        <f>IF(AB7&lt;=_xlfn.SINGLE(PrazoFin)*12,_xlfn.SINGLE(compromisso)*MAX(Financiamento!$F:$F),0)</f>
        <v>2.314685415</v>
      </c>
      <c r="AC59" s="77">
        <f>IF(AC7&lt;=_xlfn.SINGLE(PrazoFin)*12,_xlfn.SINGLE(compromisso)*MAX(Financiamento!$F:$F),0)</f>
        <v>2.314685415</v>
      </c>
      <c r="AD59" s="77">
        <f>IF(AD7&lt;=_xlfn.SINGLE(PrazoFin)*12,_xlfn.SINGLE(compromisso)*MAX(Financiamento!$F:$F),0)</f>
        <v>2.314685415</v>
      </c>
      <c r="AE59" s="77">
        <f>IF(AE7&lt;=_xlfn.SINGLE(PrazoFin)*12,_xlfn.SINGLE(compromisso)*MAX(Financiamento!$F:$F),0)</f>
        <v>2.314685415</v>
      </c>
      <c r="AF59" s="77">
        <f>IF(AF7&lt;=_xlfn.SINGLE(PrazoFin)*12,_xlfn.SINGLE(compromisso)*MAX(Financiamento!$F:$F),0)</f>
        <v>2.314685415</v>
      </c>
      <c r="AG59" s="77">
        <f>IF(AG7&lt;=_xlfn.SINGLE(PrazoFin)*12,_xlfn.SINGLE(compromisso)*MAX(Financiamento!$F:$F),0)</f>
        <v>2.314685415</v>
      </c>
      <c r="AH59" s="77">
        <f>IF(AH7&lt;=_xlfn.SINGLE(PrazoFin)*12,_xlfn.SINGLE(compromisso)*MAX(Financiamento!$F:$F),0)</f>
        <v>2.314685415</v>
      </c>
      <c r="AI59" s="77">
        <f>IF(AI7&lt;=_xlfn.SINGLE(PrazoFin)*12,_xlfn.SINGLE(compromisso)*MAX(Financiamento!$F:$F),0)</f>
        <v>2.314685415</v>
      </c>
      <c r="AJ59" s="77">
        <f>IF(AJ7&lt;=_xlfn.SINGLE(PrazoFin)*12,_xlfn.SINGLE(compromisso)*MAX(Financiamento!$F:$F),0)</f>
        <v>2.314685415</v>
      </c>
      <c r="AK59" s="77">
        <f>IF(AK7&lt;=_xlfn.SINGLE(PrazoFin)*12,_xlfn.SINGLE(compromisso)*MAX(Financiamento!$F:$F),0)</f>
        <v>2.314685415</v>
      </c>
      <c r="AL59" s="77">
        <f>IF(AL7&lt;=_xlfn.SINGLE(PrazoFin)*12,_xlfn.SINGLE(compromisso)*MAX(Financiamento!$F:$F),0)</f>
        <v>2.314685415</v>
      </c>
      <c r="AM59" s="77">
        <f>IF(AM7&lt;=_xlfn.SINGLE(PrazoFin)*12,_xlfn.SINGLE(compromisso)*MAX(Financiamento!$F:$F),0)</f>
        <v>2.314685415</v>
      </c>
      <c r="AN59" s="77">
        <f>IF(AN7&lt;=_xlfn.SINGLE(PrazoFin)*12,_xlfn.SINGLE(compromisso)*MAX(Financiamento!$F:$F),0)</f>
        <v>2.314685415</v>
      </c>
      <c r="AO59" s="77">
        <f>IF(AO7&lt;=_xlfn.SINGLE(PrazoFin)*12,_xlfn.SINGLE(compromisso)*MAX(Financiamento!$F:$F),0)</f>
        <v>2.314685415</v>
      </c>
      <c r="AP59" s="77">
        <f>IF(AP7&lt;=_xlfn.SINGLE(PrazoFin)*12,_xlfn.SINGLE(compromisso)*MAX(Financiamento!$F:$F),0)</f>
        <v>2.314685415</v>
      </c>
      <c r="AQ59" s="77">
        <f>IF(AQ7&lt;=_xlfn.SINGLE(PrazoFin)*12,_xlfn.SINGLE(compromisso)*MAX(Financiamento!$F:$F),0)</f>
        <v>2.314685415</v>
      </c>
      <c r="AR59" s="77">
        <f>IF(AR7&lt;=_xlfn.SINGLE(PrazoFin)*12,_xlfn.SINGLE(compromisso)*MAX(Financiamento!$F:$F),0)</f>
        <v>2.314685415</v>
      </c>
      <c r="AS59" s="77">
        <f>IF(AS7&lt;=_xlfn.SINGLE(PrazoFin)*12,_xlfn.SINGLE(compromisso)*MAX(Financiamento!$F:$F),0)</f>
        <v>2.314685415</v>
      </c>
      <c r="AT59" s="77">
        <f>IF(AT7&lt;=_xlfn.SINGLE(PrazoFin)*12,_xlfn.SINGLE(compromisso)*MAX(Financiamento!$F:$F),0)</f>
        <v>2.314685415</v>
      </c>
      <c r="AU59" s="77">
        <f>IF(AU7&lt;=_xlfn.SINGLE(PrazoFin)*12,_xlfn.SINGLE(compromisso)*MAX(Financiamento!$F:$F),0)</f>
        <v>2.314685415</v>
      </c>
      <c r="AV59" s="77">
        <f>IF(AV7&lt;=_xlfn.SINGLE(PrazoFin)*12,_xlfn.SINGLE(compromisso)*MAX(Financiamento!$F:$F),0)</f>
        <v>2.314685415</v>
      </c>
      <c r="AW59" s="77">
        <f>IF(AW7&lt;=_xlfn.SINGLE(PrazoFin)*12,_xlfn.SINGLE(compromisso)*MAX(Financiamento!$F:$F),0)</f>
        <v>2.314685415</v>
      </c>
      <c r="AX59" s="77">
        <f>IF(AX7&lt;=_xlfn.SINGLE(PrazoFin)*12,_xlfn.SINGLE(compromisso)*MAX(Financiamento!$F:$F),0)</f>
        <v>2.314685415</v>
      </c>
      <c r="AY59" s="77">
        <f>IF(AY7&lt;=_xlfn.SINGLE(PrazoFin)*12,_xlfn.SINGLE(compromisso)*MAX(Financiamento!$F:$F),0)</f>
        <v>2.314685415</v>
      </c>
      <c r="AZ59" s="77">
        <f>IF(AZ7&lt;=_xlfn.SINGLE(PrazoFin)*12,_xlfn.SINGLE(compromisso)*MAX(Financiamento!$F:$F),0)</f>
        <v>2.314685415</v>
      </c>
      <c r="BA59" s="77">
        <f>IF(BA7&lt;=_xlfn.SINGLE(PrazoFin)*12,_xlfn.SINGLE(compromisso)*MAX(Financiamento!$F:$F),0)</f>
        <v>2.314685415</v>
      </c>
      <c r="BB59" s="77">
        <f>IF(BB7&lt;=_xlfn.SINGLE(PrazoFin)*12,_xlfn.SINGLE(compromisso)*MAX(Financiamento!$F:$F),0)</f>
        <v>2.314685415</v>
      </c>
      <c r="BC59" s="77">
        <f>IF(BC7&lt;=_xlfn.SINGLE(PrazoFin)*12,_xlfn.SINGLE(compromisso)*MAX(Financiamento!$F:$F),0)</f>
        <v>2.314685415</v>
      </c>
      <c r="BD59" s="77">
        <f>IF(BD7&lt;=_xlfn.SINGLE(PrazoFin)*12,_xlfn.SINGLE(compromisso)*MAX(Financiamento!$F:$F),0)</f>
        <v>2.314685415</v>
      </c>
      <c r="BE59" s="77">
        <f>IF(BE7&lt;=_xlfn.SINGLE(PrazoFin)*12,_xlfn.SINGLE(compromisso)*MAX(Financiamento!$F:$F),0)</f>
        <v>2.314685415</v>
      </c>
      <c r="BF59" s="77">
        <f>IF(BF7&lt;=_xlfn.SINGLE(PrazoFin)*12,_xlfn.SINGLE(compromisso)*MAX(Financiamento!$F:$F),0)</f>
        <v>2.314685415</v>
      </c>
      <c r="BG59" s="77">
        <f>IF(BG7&lt;=_xlfn.SINGLE(PrazoFin)*12,_xlfn.SINGLE(compromisso)*MAX(Financiamento!$F:$F),0)</f>
        <v>2.314685415</v>
      </c>
      <c r="BH59" s="77">
        <f>IF(BH7&lt;=_xlfn.SINGLE(PrazoFin)*12,_xlfn.SINGLE(compromisso)*MAX(Financiamento!$F:$F),0)</f>
        <v>2.314685415</v>
      </c>
      <c r="BI59" s="77">
        <f>IF(BI7&lt;=_xlfn.SINGLE(PrazoFin)*12,_xlfn.SINGLE(compromisso)*MAX(Financiamento!$F:$F),0)</f>
        <v>2.314685415</v>
      </c>
      <c r="BJ59" s="77">
        <f>IF(BJ7&lt;=_xlfn.SINGLE(PrazoFin)*12,_xlfn.SINGLE(compromisso)*MAX(Financiamento!$F:$F),0)</f>
        <v>2.314685415</v>
      </c>
      <c r="BK59" s="77">
        <f>IF(BK7&lt;=_xlfn.SINGLE(PrazoFin)*12,_xlfn.SINGLE(compromisso)*MAX(Financiamento!$F:$F),0)</f>
        <v>2.314685415</v>
      </c>
      <c r="BL59" s="77">
        <f>IF(BL7&lt;=_xlfn.SINGLE(PrazoFin)*12,_xlfn.SINGLE(compromisso)*MAX(Financiamento!$F:$F),0)</f>
        <v>2.314685415</v>
      </c>
      <c r="BM59" s="77">
        <f>IF(BM7&lt;=_xlfn.SINGLE(PrazoFin)*12,_xlfn.SINGLE(compromisso)*MAX(Financiamento!$F:$F),0)</f>
        <v>2.314685415</v>
      </c>
      <c r="BN59" s="77">
        <f>IF(BN7&lt;=_xlfn.SINGLE(PrazoFin)*12,_xlfn.SINGLE(compromisso)*MAX(Financiamento!$F:$F),0)</f>
        <v>2.314685415</v>
      </c>
      <c r="BO59" s="77">
        <f>IF(BO7&lt;=_xlfn.SINGLE(PrazoFin)*12,_xlfn.SINGLE(compromisso)*MAX(Financiamento!$F:$F),0)</f>
        <v>2.314685415</v>
      </c>
      <c r="BP59" s="77">
        <f>IF(BP7&lt;=_xlfn.SINGLE(PrazoFin)*12,_xlfn.SINGLE(compromisso)*MAX(Financiamento!$F:$F),0)</f>
        <v>2.314685415</v>
      </c>
      <c r="BQ59" s="77">
        <f>IF(BQ7&lt;=_xlfn.SINGLE(PrazoFin)*12,_xlfn.SINGLE(compromisso)*MAX(Financiamento!$F:$F),0)</f>
        <v>2.314685415</v>
      </c>
      <c r="BR59" s="77">
        <f>IF(BR7&lt;=_xlfn.SINGLE(PrazoFin)*12,_xlfn.SINGLE(compromisso)*MAX(Financiamento!$F:$F),0)</f>
        <v>2.314685415</v>
      </c>
      <c r="BS59" s="77">
        <f>IF(BS7&lt;=_xlfn.SINGLE(PrazoFin)*12,_xlfn.SINGLE(compromisso)*MAX(Financiamento!$F:$F),0)</f>
        <v>2.314685415</v>
      </c>
      <c r="BT59" s="77">
        <f>IF(BT7&lt;=_xlfn.SINGLE(PrazoFin)*12,_xlfn.SINGLE(compromisso)*MAX(Financiamento!$F:$F),0)</f>
        <v>2.314685415</v>
      </c>
      <c r="BU59" s="77">
        <f>IF(BU7&lt;=_xlfn.SINGLE(PrazoFin)*12,_xlfn.SINGLE(compromisso)*MAX(Financiamento!$F:$F),0)</f>
        <v>2.314685415</v>
      </c>
      <c r="BV59" s="77">
        <f>IF(BV7&lt;=_xlfn.SINGLE(PrazoFin)*12,_xlfn.SINGLE(compromisso)*MAX(Financiamento!$F:$F),0)</f>
        <v>2.314685415</v>
      </c>
      <c r="BW59" s="77">
        <f>IF(BW7&lt;=_xlfn.SINGLE(PrazoFin)*12,_xlfn.SINGLE(compromisso)*MAX(Financiamento!$F:$F),0)</f>
        <v>2.314685415</v>
      </c>
      <c r="BX59" s="77">
        <f>IF(BX7&lt;=_xlfn.SINGLE(PrazoFin)*12,_xlfn.SINGLE(compromisso)*MAX(Financiamento!$F:$F),0)</f>
        <v>2.314685415</v>
      </c>
      <c r="BY59" s="77">
        <f>IF(BY7&lt;=_xlfn.SINGLE(PrazoFin)*12,_xlfn.SINGLE(compromisso)*MAX(Financiamento!$F:$F),0)</f>
        <v>2.314685415</v>
      </c>
      <c r="BZ59" s="77">
        <f>IF(BZ7&lt;=_xlfn.SINGLE(PrazoFin)*12,_xlfn.SINGLE(compromisso)*MAX(Financiamento!$F:$F),0)</f>
        <v>2.314685415</v>
      </c>
      <c r="CA59" s="77">
        <f>IF(CA7&lt;=_xlfn.SINGLE(PrazoFin)*12,_xlfn.SINGLE(compromisso)*MAX(Financiamento!$F:$F),0)</f>
        <v>2.314685415</v>
      </c>
      <c r="CB59" s="77">
        <f>IF(CB7&lt;=_xlfn.SINGLE(PrazoFin)*12,_xlfn.SINGLE(compromisso)*MAX(Financiamento!$F:$F),0)</f>
        <v>2.314685415</v>
      </c>
      <c r="CC59" s="77">
        <f>IF(CC7&lt;=_xlfn.SINGLE(PrazoFin)*12,_xlfn.SINGLE(compromisso)*MAX(Financiamento!$F:$F),0)</f>
        <v>2.314685415</v>
      </c>
      <c r="CD59" s="77">
        <f>IF(CD7&lt;=_xlfn.SINGLE(PrazoFin)*12,_xlfn.SINGLE(compromisso)*MAX(Financiamento!$F:$F),0)</f>
        <v>2.314685415</v>
      </c>
      <c r="CE59" s="77">
        <f>IF(CE7&lt;=_xlfn.SINGLE(PrazoFin)*12,_xlfn.SINGLE(compromisso)*MAX(Financiamento!$F:$F),0)</f>
        <v>2.314685415</v>
      </c>
      <c r="CF59" s="77">
        <f>IF(CF7&lt;=_xlfn.SINGLE(PrazoFin)*12,_xlfn.SINGLE(compromisso)*MAX(Financiamento!$F:$F),0)</f>
        <v>2.314685415</v>
      </c>
      <c r="CG59" s="77">
        <f>IF(CG7&lt;=_xlfn.SINGLE(PrazoFin)*12,_xlfn.SINGLE(compromisso)*MAX(Financiamento!$F:$F),0)</f>
        <v>2.314685415</v>
      </c>
      <c r="CH59" s="77">
        <f>IF(CH7&lt;=_xlfn.SINGLE(PrazoFin)*12,_xlfn.SINGLE(compromisso)*MAX(Financiamento!$F:$F),0)</f>
        <v>2.314685415</v>
      </c>
      <c r="CI59" s="77">
        <f>IF(CI7&lt;=_xlfn.SINGLE(PrazoFin)*12,_xlfn.SINGLE(compromisso)*MAX(Financiamento!$F:$F),0)</f>
        <v>2.314685415</v>
      </c>
      <c r="CJ59" s="77">
        <f>IF(CJ7&lt;=_xlfn.SINGLE(PrazoFin)*12,_xlfn.SINGLE(compromisso)*MAX(Financiamento!$F:$F),0)</f>
        <v>2.314685415</v>
      </c>
      <c r="CK59" s="77">
        <f>IF(CK7&lt;=_xlfn.SINGLE(PrazoFin)*12,_xlfn.SINGLE(compromisso)*MAX(Financiamento!$F:$F),0)</f>
        <v>2.314685415</v>
      </c>
      <c r="CL59" s="77">
        <f>IF(CL7&lt;=_xlfn.SINGLE(PrazoFin)*12,_xlfn.SINGLE(compromisso)*MAX(Financiamento!$F:$F),0)</f>
        <v>2.314685415</v>
      </c>
      <c r="CM59" s="77">
        <f>IF(CM7&lt;=_xlfn.SINGLE(PrazoFin)*12,_xlfn.SINGLE(compromisso)*MAX(Financiamento!$F:$F),0)</f>
        <v>2.314685415</v>
      </c>
      <c r="CN59" s="77">
        <f>IF(CN7&lt;=_xlfn.SINGLE(PrazoFin)*12,_xlfn.SINGLE(compromisso)*MAX(Financiamento!$F:$F),0)</f>
        <v>2.314685415</v>
      </c>
      <c r="CO59" s="77">
        <f>IF(CO7&lt;=_xlfn.SINGLE(PrazoFin)*12,_xlfn.SINGLE(compromisso)*MAX(Financiamento!$F:$F),0)</f>
        <v>2.314685415</v>
      </c>
      <c r="CP59" s="77">
        <f>IF(CP7&lt;=_xlfn.SINGLE(PrazoFin)*12,_xlfn.SINGLE(compromisso)*MAX(Financiamento!$F:$F),0)</f>
        <v>2.314685415</v>
      </c>
      <c r="CQ59" s="77">
        <f>IF(CQ7&lt;=_xlfn.SINGLE(PrazoFin)*12,_xlfn.SINGLE(compromisso)*MAX(Financiamento!$F:$F),0)</f>
        <v>2.314685415</v>
      </c>
      <c r="CR59" s="77">
        <f>IF(CR7&lt;=_xlfn.SINGLE(PrazoFin)*12,_xlfn.SINGLE(compromisso)*MAX(Financiamento!$F:$F),0)</f>
        <v>2.314685415</v>
      </c>
      <c r="CS59" s="77">
        <f>IF(CS7&lt;=_xlfn.SINGLE(PrazoFin)*12,_xlfn.SINGLE(compromisso)*MAX(Financiamento!$F:$F),0)</f>
        <v>2.314685415</v>
      </c>
      <c r="CT59" s="77">
        <f>IF(CT7&lt;=_xlfn.SINGLE(PrazoFin)*12,_xlfn.SINGLE(compromisso)*MAX(Financiamento!$F:$F),0)</f>
        <v>0</v>
      </c>
      <c r="CU59" s="77">
        <f>IF(CU7&lt;=_xlfn.SINGLE(PrazoFin)*12,_xlfn.SINGLE(compromisso)*MAX(Financiamento!$F:$F),0)</f>
        <v>0</v>
      </c>
      <c r="CV59" s="77">
        <f>IF(CV7&lt;=_xlfn.SINGLE(PrazoFin)*12,_xlfn.SINGLE(compromisso)*MAX(Financiamento!$F:$F),0)</f>
        <v>0</v>
      </c>
      <c r="CW59" s="77">
        <f>IF(CW7&lt;=_xlfn.SINGLE(PrazoFin)*12,_xlfn.SINGLE(compromisso)*MAX(Financiamento!$F:$F),0)</f>
        <v>0</v>
      </c>
      <c r="CX59" s="77">
        <f>IF(CX7&lt;=_xlfn.SINGLE(PrazoFin)*12,_xlfn.SINGLE(compromisso)*MAX(Financiamento!$F:$F),0)</f>
        <v>0</v>
      </c>
      <c r="CY59" s="77">
        <f>IF(CY7&lt;=_xlfn.SINGLE(PrazoFin)*12,_xlfn.SINGLE(compromisso)*MAX(Financiamento!$F:$F),0)</f>
        <v>0</v>
      </c>
      <c r="CZ59" s="77">
        <f>IF(CZ7&lt;=_xlfn.SINGLE(PrazoFin)*12,_xlfn.SINGLE(compromisso)*MAX(Financiamento!$F:$F),0)</f>
        <v>0</v>
      </c>
      <c r="DA59" s="77">
        <f>IF(DA7&lt;=_xlfn.SINGLE(PrazoFin)*12,_xlfn.SINGLE(compromisso)*MAX(Financiamento!$F:$F),0)</f>
        <v>0</v>
      </c>
      <c r="DB59" s="77">
        <f>IF(DB7&lt;=_xlfn.SINGLE(PrazoFin)*12,_xlfn.SINGLE(compromisso)*MAX(Financiamento!$F:$F),0)</f>
        <v>0</v>
      </c>
      <c r="DC59" s="77">
        <f>IF(DC7&lt;=_xlfn.SINGLE(PrazoFin)*12,_xlfn.SINGLE(compromisso)*MAX(Financiamento!$F:$F),0)</f>
        <v>0</v>
      </c>
      <c r="DD59" s="77">
        <f>IF(DD7&lt;=_xlfn.SINGLE(PrazoFin)*12,_xlfn.SINGLE(compromisso)*MAX(Financiamento!$F:$F),0)</f>
        <v>0</v>
      </c>
      <c r="DE59" s="77">
        <f>IF(DE7&lt;=_xlfn.SINGLE(PrazoFin)*12,_xlfn.SINGLE(compromisso)*MAX(Financiamento!$F:$F),0)</f>
        <v>0</v>
      </c>
      <c r="DF59" s="77">
        <f>IF(DF7&lt;=_xlfn.SINGLE(PrazoFin)*12,_xlfn.SINGLE(compromisso)*MAX(Financiamento!$F:$F),0)</f>
        <v>0</v>
      </c>
      <c r="DG59" s="77">
        <f>IF(DG7&lt;=_xlfn.SINGLE(PrazoFin)*12,_xlfn.SINGLE(compromisso)*MAX(Financiamento!$F:$F),0)</f>
        <v>0</v>
      </c>
      <c r="DH59" s="77">
        <f>IF(DH7&lt;=_xlfn.SINGLE(PrazoFin)*12,_xlfn.SINGLE(compromisso)*MAX(Financiamento!$F:$F),0)</f>
        <v>0</v>
      </c>
      <c r="DI59" s="77">
        <f>IF(DI7&lt;=_xlfn.SINGLE(PrazoFin)*12,_xlfn.SINGLE(compromisso)*MAX(Financiamento!$F:$F),0)</f>
        <v>0</v>
      </c>
      <c r="DJ59" s="77">
        <f>IF(DJ7&lt;=_xlfn.SINGLE(PrazoFin)*12,_xlfn.SINGLE(compromisso)*MAX(Financiamento!$F:$F),0)</f>
        <v>0</v>
      </c>
      <c r="DK59" s="77">
        <f>IF(DK7&lt;=_xlfn.SINGLE(PrazoFin)*12,_xlfn.SINGLE(compromisso)*MAX(Financiamento!$F:$F),0)</f>
        <v>0</v>
      </c>
      <c r="DL59" s="77">
        <f>IF(DL7&lt;=_xlfn.SINGLE(PrazoFin)*12,_xlfn.SINGLE(compromisso)*MAX(Financiamento!$F:$F),0)</f>
        <v>0</v>
      </c>
      <c r="DM59" s="77">
        <f>IF(DM7&lt;=_xlfn.SINGLE(PrazoFin)*12,_xlfn.SINGLE(compromisso)*MAX(Financiamento!$F:$F),0)</f>
        <v>0</v>
      </c>
      <c r="DN59" s="77">
        <f>IF(DN7&lt;=_xlfn.SINGLE(PrazoFin)*12,_xlfn.SINGLE(compromisso)*MAX(Financiamento!$F:$F),0)</f>
        <v>0</v>
      </c>
      <c r="DO59" s="77">
        <f>IF(DO7&lt;=_xlfn.SINGLE(PrazoFin)*12,_xlfn.SINGLE(compromisso)*MAX(Financiamento!$F:$F),0)</f>
        <v>0</v>
      </c>
      <c r="DP59" s="77">
        <f>IF(DP7&lt;=_xlfn.SINGLE(PrazoFin)*12,_xlfn.SINGLE(compromisso)*MAX(Financiamento!$F:$F),0)</f>
        <v>0</v>
      </c>
      <c r="DQ59" s="77">
        <f>IF(DQ7&lt;=_xlfn.SINGLE(PrazoFin)*12,_xlfn.SINGLE(compromisso)*MAX(Financiamento!$F:$F),0)</f>
        <v>0</v>
      </c>
      <c r="DR59" s="77">
        <f>IF(DR7&lt;=_xlfn.SINGLE(PrazoFin)*12,_xlfn.SINGLE(compromisso)*MAX(Financiamento!$F:$F),0)</f>
        <v>0</v>
      </c>
      <c r="DS59" s="77">
        <f>IF(DS7&lt;=_xlfn.SINGLE(PrazoFin)*12,_xlfn.SINGLE(compromisso)*MAX(Financiamento!$F:$F),0)</f>
        <v>0</v>
      </c>
      <c r="DT59" s="77">
        <f>IF(DT7&lt;=_xlfn.SINGLE(PrazoFin)*12,_xlfn.SINGLE(compromisso)*MAX(Financiamento!$F:$F),0)</f>
        <v>0</v>
      </c>
      <c r="DU59" s="77">
        <f>IF(DU7&lt;=_xlfn.SINGLE(PrazoFin)*12,_xlfn.SINGLE(compromisso)*MAX(Financiamento!$F:$F),0)</f>
        <v>0</v>
      </c>
      <c r="DV59" s="77">
        <f>IF(DV7&lt;=_xlfn.SINGLE(PrazoFin)*12,_xlfn.SINGLE(compromisso)*MAX(Financiamento!$F:$F),0)</f>
        <v>0</v>
      </c>
      <c r="DW59" s="77">
        <f>IF(DW7&lt;=_xlfn.SINGLE(PrazoFin)*12,_xlfn.SINGLE(compromisso)*MAX(Financiamento!$F:$F),0)</f>
        <v>0</v>
      </c>
      <c r="DX59" s="77">
        <f>IF(DX7&lt;=_xlfn.SINGLE(PrazoFin)*12,_xlfn.SINGLE(compromisso)*MAX(Financiamento!$F:$F),0)</f>
        <v>0</v>
      </c>
      <c r="DY59" s="77">
        <f>IF(DY7&lt;=_xlfn.SINGLE(PrazoFin)*12,_xlfn.SINGLE(compromisso)*MAX(Financiamento!$F:$F),0)</f>
        <v>0</v>
      </c>
      <c r="DZ59" s="77">
        <f>IF(DZ7&lt;=_xlfn.SINGLE(PrazoFin)*12,_xlfn.SINGLE(compromisso)*MAX(Financiamento!$F:$F),0)</f>
        <v>0</v>
      </c>
      <c r="EA59" s="77">
        <f>IF(EA7&lt;=_xlfn.SINGLE(PrazoFin)*12,_xlfn.SINGLE(compromisso)*MAX(Financiamento!$F:$F),0)</f>
        <v>0</v>
      </c>
      <c r="EB59" s="77">
        <f>IF(EB7&lt;=_xlfn.SINGLE(PrazoFin)*12,_xlfn.SINGLE(compromisso)*MAX(Financiamento!$F:$F),0)</f>
        <v>0</v>
      </c>
      <c r="EC59" s="77">
        <f>IF(EC7&lt;=_xlfn.SINGLE(PrazoFin)*12,_xlfn.SINGLE(compromisso)*MAX(Financiamento!$F:$F),0)</f>
        <v>0</v>
      </c>
      <c r="ED59" s="77">
        <f>IF(ED7&lt;=_xlfn.SINGLE(PrazoFin)*12,_xlfn.SINGLE(compromisso)*MAX(Financiamento!$F:$F),0)</f>
        <v>0</v>
      </c>
      <c r="EE59" s="77">
        <f>IF(EE7&lt;=_xlfn.SINGLE(PrazoFin)*12,_xlfn.SINGLE(compromisso)*MAX(Financiamento!$F:$F),0)</f>
        <v>0</v>
      </c>
      <c r="EF59" s="77">
        <f>IF(EF7&lt;=_xlfn.SINGLE(PrazoFin)*12,_xlfn.SINGLE(compromisso)*MAX(Financiamento!$F:$F),0)</f>
        <v>0</v>
      </c>
      <c r="EG59" s="77">
        <f>IF(EG7&lt;=_xlfn.SINGLE(PrazoFin)*12,_xlfn.SINGLE(compromisso)*MAX(Financiamento!$F:$F),0)</f>
        <v>0</v>
      </c>
      <c r="EH59" s="77">
        <f>IF(EH7&lt;=_xlfn.SINGLE(PrazoFin)*12,_xlfn.SINGLE(compromisso)*MAX(Financiamento!$F:$F),0)</f>
        <v>0</v>
      </c>
      <c r="EI59" s="77">
        <f>IF(EI7&lt;=_xlfn.SINGLE(PrazoFin)*12,_xlfn.SINGLE(compromisso)*MAX(Financiamento!$F:$F),0)</f>
        <v>0</v>
      </c>
      <c r="EJ59" s="77">
        <f>IF(EJ7&lt;=_xlfn.SINGLE(PrazoFin)*12,_xlfn.SINGLE(compromisso)*MAX(Financiamento!$F:$F),0)</f>
        <v>0</v>
      </c>
      <c r="EK59" s="77">
        <f>IF(EK7&lt;=_xlfn.SINGLE(PrazoFin)*12,_xlfn.SINGLE(compromisso)*MAX(Financiamento!$F:$F),0)</f>
        <v>0</v>
      </c>
      <c r="EL59" s="77">
        <f>IF(EL7&lt;=_xlfn.SINGLE(PrazoFin)*12,_xlfn.SINGLE(compromisso)*MAX(Financiamento!$F:$F),0)</f>
        <v>0</v>
      </c>
      <c r="EM59" s="77">
        <f>IF(EM7&lt;=_xlfn.SINGLE(PrazoFin)*12,_xlfn.SINGLE(compromisso)*MAX(Financiamento!$F:$F),0)</f>
        <v>0</v>
      </c>
      <c r="EN59" s="77">
        <f>IF(EN7&lt;=_xlfn.SINGLE(PrazoFin)*12,_xlfn.SINGLE(compromisso)*MAX(Financiamento!$F:$F),0)</f>
        <v>0</v>
      </c>
      <c r="EO59" s="77">
        <f>IF(EO7&lt;=_xlfn.SINGLE(PrazoFin)*12,_xlfn.SINGLE(compromisso)*MAX(Financiamento!$F:$F),0)</f>
        <v>0</v>
      </c>
      <c r="EP59" s="77">
        <f>IF(EP7&lt;=_xlfn.SINGLE(PrazoFin)*12,_xlfn.SINGLE(compromisso)*MAX(Financiamento!$F:$F),0)</f>
        <v>0</v>
      </c>
      <c r="EQ59" s="77">
        <f>IF(EQ7&lt;=_xlfn.SINGLE(PrazoFin)*12,_xlfn.SINGLE(compromisso)*MAX(Financiamento!$F:$F),0)</f>
        <v>0</v>
      </c>
      <c r="ER59" s="77">
        <f>IF(ER7&lt;=_xlfn.SINGLE(PrazoFin)*12,_xlfn.SINGLE(compromisso)*MAX(Financiamento!$F:$F),0)</f>
        <v>0</v>
      </c>
      <c r="ES59" s="77">
        <f>IF(ES7&lt;=_xlfn.SINGLE(PrazoFin)*12,_xlfn.SINGLE(compromisso)*MAX(Financiamento!$F:$F),0)</f>
        <v>0</v>
      </c>
      <c r="ET59" s="77">
        <f>IF(ET7&lt;=_xlfn.SINGLE(PrazoFin)*12,_xlfn.SINGLE(compromisso)*MAX(Financiamento!$F:$F),0)</f>
        <v>0</v>
      </c>
      <c r="EU59" s="77">
        <f>IF(EU7&lt;=_xlfn.SINGLE(PrazoFin)*12,_xlfn.SINGLE(compromisso)*MAX(Financiamento!$F:$F),0)</f>
        <v>0</v>
      </c>
      <c r="EV59" s="77">
        <f>IF(EV7&lt;=_xlfn.SINGLE(PrazoFin)*12,_xlfn.SINGLE(compromisso)*MAX(Financiamento!$F:$F),0)</f>
        <v>0</v>
      </c>
      <c r="EW59" s="77">
        <f>IF(EW7&lt;=_xlfn.SINGLE(PrazoFin)*12,_xlfn.SINGLE(compromisso)*MAX(Financiamento!$F:$F),0)</f>
        <v>0</v>
      </c>
      <c r="EX59" s="77">
        <f>IF(EX7&lt;=_xlfn.SINGLE(PrazoFin)*12,_xlfn.SINGLE(compromisso)*MAX(Financiamento!$F:$F),0)</f>
        <v>0</v>
      </c>
      <c r="EY59" s="77">
        <f>IF(EY7&lt;=_xlfn.SINGLE(PrazoFin)*12,_xlfn.SINGLE(compromisso)*MAX(Financiamento!$F:$F),0)</f>
        <v>0</v>
      </c>
      <c r="EZ59" s="77">
        <f>IF(EZ7&lt;=_xlfn.SINGLE(PrazoFin)*12,_xlfn.SINGLE(compromisso)*MAX(Financiamento!$F:$F),0)</f>
        <v>0</v>
      </c>
      <c r="FA59" s="77">
        <f>IF(FA7&lt;=_xlfn.SINGLE(PrazoFin)*12,_xlfn.SINGLE(compromisso)*MAX(Financiamento!$F:$F),0)</f>
        <v>0</v>
      </c>
      <c r="FB59" s="77">
        <f>IF(FB7&lt;=_xlfn.SINGLE(PrazoFin)*12,_xlfn.SINGLE(compromisso)*MAX(Financiamento!$F:$F),0)</f>
        <v>0</v>
      </c>
      <c r="FC59" s="77">
        <f>IF(FC7&lt;=_xlfn.SINGLE(PrazoFin)*12,_xlfn.SINGLE(compromisso)*MAX(Financiamento!$F:$F),0)</f>
        <v>0</v>
      </c>
      <c r="FD59" s="77">
        <f>IF(FD7&lt;=_xlfn.SINGLE(PrazoFin)*12,_xlfn.SINGLE(compromisso)*MAX(Financiamento!$F:$F),0)</f>
        <v>0</v>
      </c>
      <c r="FE59" s="77">
        <f>IF(FE7&lt;=_xlfn.SINGLE(PrazoFin)*12,_xlfn.SINGLE(compromisso)*MAX(Financiamento!$F:$F),0)</f>
        <v>0</v>
      </c>
      <c r="FF59" s="77">
        <f>IF(FF7&lt;=_xlfn.SINGLE(PrazoFin)*12,_xlfn.SINGLE(compromisso)*MAX(Financiamento!$F:$F),0)</f>
        <v>0</v>
      </c>
      <c r="FG59" s="77">
        <f>IF(FG7&lt;=_xlfn.SINGLE(PrazoFin)*12,_xlfn.SINGLE(compromisso)*MAX(Financiamento!$F:$F),0)</f>
        <v>0</v>
      </c>
      <c r="FH59" s="77">
        <f>IF(FH7&lt;=_xlfn.SINGLE(PrazoFin)*12,_xlfn.SINGLE(compromisso)*MAX(Financiamento!$F:$F),0)</f>
        <v>0</v>
      </c>
      <c r="FI59" s="77">
        <f>IF(FI7&lt;=_xlfn.SINGLE(PrazoFin)*12,_xlfn.SINGLE(compromisso)*MAX(Financiamento!$F:$F),0)</f>
        <v>0</v>
      </c>
      <c r="FJ59" s="77">
        <f>IF(FJ7&lt;=_xlfn.SINGLE(PrazoFin)*12,_xlfn.SINGLE(compromisso)*MAX(Financiamento!$F:$F),0)</f>
        <v>0</v>
      </c>
      <c r="FK59" s="77">
        <f>IF(FK7&lt;=_xlfn.SINGLE(PrazoFin)*12,_xlfn.SINGLE(compromisso)*MAX(Financiamento!$F:$F),0)</f>
        <v>0</v>
      </c>
      <c r="FL59" s="77">
        <f>IF(FL7&lt;=_xlfn.SINGLE(PrazoFin)*12,_xlfn.SINGLE(compromisso)*MAX(Financiamento!$F:$F),0)</f>
        <v>0</v>
      </c>
      <c r="FM59" s="77">
        <f>IF(FM7&lt;=_xlfn.SINGLE(PrazoFin)*12,_xlfn.SINGLE(compromisso)*MAX(Financiamento!$F:$F),0)</f>
        <v>0</v>
      </c>
      <c r="FN59" s="77">
        <f>IF(FN7&lt;=_xlfn.SINGLE(PrazoFin)*12,_xlfn.SINGLE(compromisso)*MAX(Financiamento!$F:$F),0)</f>
        <v>0</v>
      </c>
      <c r="FO59" s="77">
        <f>IF(FO7&lt;=_xlfn.SINGLE(PrazoFin)*12,_xlfn.SINGLE(compromisso)*MAX(Financiamento!$F:$F),0)</f>
        <v>0</v>
      </c>
      <c r="FP59" s="77">
        <f>IF(FP7&lt;=_xlfn.SINGLE(PrazoFin)*12,_xlfn.SINGLE(compromisso)*MAX(Financiamento!$F:$F),0)</f>
        <v>0</v>
      </c>
      <c r="FQ59" s="77">
        <f>IF(FQ7&lt;=_xlfn.SINGLE(PrazoFin)*12,_xlfn.SINGLE(compromisso)*MAX(Financiamento!$F:$F),0)</f>
        <v>0</v>
      </c>
      <c r="FR59" s="77">
        <f>IF(FR7&lt;=_xlfn.SINGLE(PrazoFin)*12,_xlfn.SINGLE(compromisso)*MAX(Financiamento!$F:$F),0)</f>
        <v>0</v>
      </c>
      <c r="FS59" s="77">
        <f>IF(FS7&lt;=_xlfn.SINGLE(PrazoFin)*12,_xlfn.SINGLE(compromisso)*MAX(Financiamento!$F:$F),0)</f>
        <v>0</v>
      </c>
      <c r="FT59" s="77">
        <f>IF(FT7&lt;=_xlfn.SINGLE(PrazoFin)*12,_xlfn.SINGLE(compromisso)*MAX(Financiamento!$F:$F),0)</f>
        <v>0</v>
      </c>
      <c r="FU59" s="77">
        <f>IF(FU7&lt;=_xlfn.SINGLE(PrazoFin)*12,_xlfn.SINGLE(compromisso)*MAX(Financiamento!$F:$F),0)</f>
        <v>0</v>
      </c>
      <c r="FV59" s="77">
        <f>IF(FV7&lt;=_xlfn.SINGLE(PrazoFin)*12,_xlfn.SINGLE(compromisso)*MAX(Financiamento!$F:$F),0)</f>
        <v>0</v>
      </c>
      <c r="FW59" s="77">
        <f>IF(FW7&lt;=_xlfn.SINGLE(PrazoFin)*12,_xlfn.SINGLE(compromisso)*MAX(Financiamento!$F:$F),0)</f>
        <v>0</v>
      </c>
      <c r="FX59" s="77">
        <f>IF(FX7&lt;=_xlfn.SINGLE(PrazoFin)*12,_xlfn.SINGLE(compromisso)*MAX(Financiamento!$F:$F),0)</f>
        <v>0</v>
      </c>
      <c r="FY59" s="77">
        <f>IF(FY7&lt;=_xlfn.SINGLE(PrazoFin)*12,_xlfn.SINGLE(compromisso)*MAX(Financiamento!$F:$F),0)</f>
        <v>0</v>
      </c>
      <c r="FZ59" s="77">
        <f>IF(FZ7&lt;=_xlfn.SINGLE(PrazoFin)*12,_xlfn.SINGLE(compromisso)*MAX(Financiamento!$F:$F),0)</f>
        <v>0</v>
      </c>
      <c r="GA59" s="77">
        <f>IF(GA7&lt;=_xlfn.SINGLE(PrazoFin)*12,_xlfn.SINGLE(compromisso)*MAX(Financiamento!$F:$F),0)</f>
        <v>0</v>
      </c>
      <c r="GB59" s="77">
        <f>IF(GB7&lt;=_xlfn.SINGLE(PrazoFin)*12,_xlfn.SINGLE(compromisso)*MAX(Financiamento!$F:$F),0)</f>
        <v>0</v>
      </c>
      <c r="GC59" s="77">
        <f>IF(GC7&lt;=_xlfn.SINGLE(PrazoFin)*12,_xlfn.SINGLE(compromisso)*MAX(Financiamento!$F:$F),0)</f>
        <v>0</v>
      </c>
      <c r="GD59" s="77">
        <f>IF(GD7&lt;=_xlfn.SINGLE(PrazoFin)*12,_xlfn.SINGLE(compromisso)*MAX(Financiamento!$F:$F),0)</f>
        <v>0</v>
      </c>
      <c r="GE59" s="77">
        <f>IF(GE7&lt;=_xlfn.SINGLE(PrazoFin)*12,_xlfn.SINGLE(compromisso)*MAX(Financiamento!$F:$F),0)</f>
        <v>0</v>
      </c>
      <c r="GF59" s="77">
        <f>IF(GF7&lt;=_xlfn.SINGLE(PrazoFin)*12,_xlfn.SINGLE(compromisso)*MAX(Financiamento!$F:$F),0)</f>
        <v>0</v>
      </c>
      <c r="GG59" s="77">
        <f>IF(GG7&lt;=_xlfn.SINGLE(PrazoFin)*12,_xlfn.SINGLE(compromisso)*MAX(Financiamento!$F:$F),0)</f>
        <v>0</v>
      </c>
      <c r="GH59" s="77">
        <f>IF(GH7&lt;=_xlfn.SINGLE(PrazoFin)*12,_xlfn.SINGLE(compromisso)*MAX(Financiamento!$F:$F),0)</f>
        <v>0</v>
      </c>
      <c r="GI59" s="77">
        <f>IF(GI7&lt;=_xlfn.SINGLE(PrazoFin)*12,_xlfn.SINGLE(compromisso)*MAX(Financiamento!$F:$F),0)</f>
        <v>0</v>
      </c>
      <c r="GJ59" s="77">
        <f>IF(GJ7&lt;=_xlfn.SINGLE(PrazoFin)*12,_xlfn.SINGLE(compromisso)*MAX(Financiamento!$F:$F),0)</f>
        <v>0</v>
      </c>
      <c r="GK59" s="77">
        <f>IF(GK7&lt;=_xlfn.SINGLE(PrazoFin)*12,_xlfn.SINGLE(compromisso)*MAX(Financiamento!$F:$F),0)</f>
        <v>0</v>
      </c>
      <c r="GL59" s="77">
        <f>IF(GL7&lt;=_xlfn.SINGLE(PrazoFin)*12,_xlfn.SINGLE(compromisso)*MAX(Financiamento!$F:$F),0)</f>
        <v>0</v>
      </c>
      <c r="GM59" s="77">
        <f>IF(GM7&lt;=_xlfn.SINGLE(PrazoFin)*12,_xlfn.SINGLE(compromisso)*MAX(Financiamento!$F:$F),0)</f>
        <v>0</v>
      </c>
      <c r="GN59" s="77">
        <f>IF(GN7&lt;=_xlfn.SINGLE(PrazoFin)*12,_xlfn.SINGLE(compromisso)*MAX(Financiamento!$F:$F),0)</f>
        <v>0</v>
      </c>
      <c r="GO59" s="77">
        <f>IF(GO7&lt;=_xlfn.SINGLE(PrazoFin)*12,_xlfn.SINGLE(compromisso)*MAX(Financiamento!$F:$F),0)</f>
        <v>0</v>
      </c>
      <c r="GP59" s="77">
        <f>IF(GP7&lt;=_xlfn.SINGLE(PrazoFin)*12,_xlfn.SINGLE(compromisso)*MAX(Financiamento!$F:$F),0)</f>
        <v>0</v>
      </c>
      <c r="GQ59" s="77">
        <f>IF(GQ7&lt;=_xlfn.SINGLE(PrazoFin)*12,_xlfn.SINGLE(compromisso)*MAX(Financiamento!$F:$F),0)</f>
        <v>0</v>
      </c>
      <c r="GR59" s="77">
        <f>IF(GR7&lt;=_xlfn.SINGLE(PrazoFin)*12,_xlfn.SINGLE(compromisso)*MAX(Financiamento!$F:$F),0)</f>
        <v>0</v>
      </c>
      <c r="GS59" s="77">
        <f>IF(GS7&lt;=_xlfn.SINGLE(PrazoFin)*12,_xlfn.SINGLE(compromisso)*MAX(Financiamento!$F:$F),0)</f>
        <v>0</v>
      </c>
      <c r="GT59" s="77">
        <f>IF(GT7&lt;=_xlfn.SINGLE(PrazoFin)*12,_xlfn.SINGLE(compromisso)*MAX(Financiamento!$F:$F),0)</f>
        <v>0</v>
      </c>
      <c r="GU59" s="77">
        <f>IF(GU7&lt;=_xlfn.SINGLE(PrazoFin)*12,_xlfn.SINGLE(compromisso)*MAX(Financiamento!$F:$F),0)</f>
        <v>0</v>
      </c>
      <c r="GV59" s="77">
        <f>IF(GV7&lt;=_xlfn.SINGLE(PrazoFin)*12,_xlfn.SINGLE(compromisso)*MAX(Financiamento!$F:$F),0)</f>
        <v>0</v>
      </c>
      <c r="GW59" s="77">
        <f>IF(GW7&lt;=_xlfn.SINGLE(PrazoFin)*12,_xlfn.SINGLE(compromisso)*MAX(Financiamento!$F:$F),0)</f>
        <v>0</v>
      </c>
      <c r="GX59" s="77">
        <f>IF(GX7&lt;=_xlfn.SINGLE(PrazoFin)*12,_xlfn.SINGLE(compromisso)*MAX(Financiamento!$F:$F),0)</f>
        <v>0</v>
      </c>
      <c r="GY59" s="77">
        <f>IF(GY7&lt;=_xlfn.SINGLE(PrazoFin)*12,_xlfn.SINGLE(compromisso)*MAX(Financiamento!$F:$F),0)</f>
        <v>0</v>
      </c>
      <c r="GZ59" s="77">
        <f>IF(GZ7&lt;=_xlfn.SINGLE(PrazoFin)*12,_xlfn.SINGLE(compromisso)*MAX(Financiamento!$F:$F),0)</f>
        <v>0</v>
      </c>
      <c r="HA59" s="77">
        <f>IF(HA7&lt;=_xlfn.SINGLE(PrazoFin)*12,_xlfn.SINGLE(compromisso)*MAX(Financiamento!$F:$F),0)</f>
        <v>0</v>
      </c>
      <c r="HB59" s="77">
        <f>IF(HB7&lt;=_xlfn.SINGLE(PrazoFin)*12,_xlfn.SINGLE(compromisso)*MAX(Financiamento!$F:$F),0)</f>
        <v>0</v>
      </c>
      <c r="HC59" s="77">
        <f>IF(HC7&lt;=_xlfn.SINGLE(PrazoFin)*12,_xlfn.SINGLE(compromisso)*MAX(Financiamento!$F:$F),0)</f>
        <v>0</v>
      </c>
      <c r="HD59" s="77">
        <f>IF(HD7&lt;=_xlfn.SINGLE(PrazoFin)*12,_xlfn.SINGLE(compromisso)*MAX(Financiamento!$F:$F),0)</f>
        <v>0</v>
      </c>
      <c r="HE59" s="77">
        <f>IF(HE7&lt;=_xlfn.SINGLE(PrazoFin)*12,_xlfn.SINGLE(compromisso)*MAX(Financiamento!$F:$F),0)</f>
        <v>0</v>
      </c>
      <c r="HF59" s="77">
        <f>IF(HF7&lt;=_xlfn.SINGLE(PrazoFin)*12,_xlfn.SINGLE(compromisso)*MAX(Financiamento!$F:$F),0)</f>
        <v>0</v>
      </c>
      <c r="HG59" s="77">
        <f>IF(HG7&lt;=_xlfn.SINGLE(PrazoFin)*12,_xlfn.SINGLE(compromisso)*MAX(Financiamento!$F:$F),0)</f>
        <v>0</v>
      </c>
      <c r="HH59" s="77">
        <f>IF(HH7&lt;=_xlfn.SINGLE(PrazoFin)*12,_xlfn.SINGLE(compromisso)*MAX(Financiamento!$F:$F),0)</f>
        <v>0</v>
      </c>
      <c r="HI59" s="77">
        <f>IF(HI7&lt;=_xlfn.SINGLE(PrazoFin)*12,_xlfn.SINGLE(compromisso)*MAX(Financiamento!$F:$F),0)</f>
        <v>0</v>
      </c>
      <c r="HJ59" s="77">
        <f>IF(HJ7&lt;=_xlfn.SINGLE(PrazoFin)*12,_xlfn.SINGLE(compromisso)*MAX(Financiamento!$F:$F),0)</f>
        <v>0</v>
      </c>
      <c r="HK59" s="77">
        <f>IF(HK7&lt;=_xlfn.SINGLE(PrazoFin)*12,_xlfn.SINGLE(compromisso)*MAX(Financiamento!$F:$F),0)</f>
        <v>0</v>
      </c>
      <c r="HL59" s="77">
        <f>IF(HL7&lt;=_xlfn.SINGLE(PrazoFin)*12,_xlfn.SINGLE(compromisso)*MAX(Financiamento!$F:$F),0)</f>
        <v>0</v>
      </c>
      <c r="HM59" s="77">
        <f>IF(HM7&lt;=_xlfn.SINGLE(PrazoFin)*12,_xlfn.SINGLE(compromisso)*MAX(Financiamento!$F:$F),0)</f>
        <v>0</v>
      </c>
      <c r="HN59" s="77">
        <f>IF(HN7&lt;=_xlfn.SINGLE(PrazoFin)*12,_xlfn.SINGLE(compromisso)*MAX(Financiamento!$F:$F),0)</f>
        <v>0</v>
      </c>
      <c r="HO59" s="77">
        <f>IF(HO7&lt;=_xlfn.SINGLE(PrazoFin)*12,_xlfn.SINGLE(compromisso)*MAX(Financiamento!$F:$F),0)</f>
        <v>0</v>
      </c>
      <c r="HP59" s="77">
        <f>IF(HP7&lt;=_xlfn.SINGLE(PrazoFin)*12,_xlfn.SINGLE(compromisso)*MAX(Financiamento!$F:$F),0)</f>
        <v>0</v>
      </c>
      <c r="HQ59" s="77">
        <f>IF(HQ7&lt;=_xlfn.SINGLE(PrazoFin)*12,_xlfn.SINGLE(compromisso)*MAX(Financiamento!$F:$F),0)</f>
        <v>0</v>
      </c>
      <c r="HR59" s="77">
        <f>IF(HR7&lt;=_xlfn.SINGLE(PrazoFin)*12,_xlfn.SINGLE(compromisso)*MAX(Financiamento!$F:$F),0)</f>
        <v>0</v>
      </c>
      <c r="HS59" s="77">
        <f>IF(HS7&lt;=_xlfn.SINGLE(PrazoFin)*12,_xlfn.SINGLE(compromisso)*MAX(Financiamento!$F:$F),0)</f>
        <v>0</v>
      </c>
      <c r="HT59" s="77">
        <f>IF(HT7&lt;=_xlfn.SINGLE(PrazoFin)*12,_xlfn.SINGLE(compromisso)*MAX(Financiamento!$F:$F),0)</f>
        <v>0</v>
      </c>
      <c r="HU59" s="77">
        <f>IF(HU7&lt;=_xlfn.SINGLE(PrazoFin)*12,_xlfn.SINGLE(compromisso)*MAX(Financiamento!$F:$F),0)</f>
        <v>0</v>
      </c>
      <c r="HV59" s="77">
        <f>IF(HV7&lt;=_xlfn.SINGLE(PrazoFin)*12,_xlfn.SINGLE(compromisso)*MAX(Financiamento!$F:$F),0)</f>
        <v>0</v>
      </c>
      <c r="HW59" s="77">
        <f>IF(HW7&lt;=_xlfn.SINGLE(PrazoFin)*12,_xlfn.SINGLE(compromisso)*MAX(Financiamento!$F:$F),0)</f>
        <v>0</v>
      </c>
      <c r="HX59" s="77">
        <f>IF(HX7&lt;=_xlfn.SINGLE(PrazoFin)*12,_xlfn.SINGLE(compromisso)*MAX(Financiamento!$F:$F),0)</f>
        <v>0</v>
      </c>
      <c r="HY59" s="77">
        <f>IF(HY7&lt;=_xlfn.SINGLE(PrazoFin)*12,_xlfn.SINGLE(compromisso)*MAX(Financiamento!$F:$F),0)</f>
        <v>0</v>
      </c>
      <c r="HZ59" s="77">
        <f>IF(HZ7&lt;=_xlfn.SINGLE(PrazoFin)*12,_xlfn.SINGLE(compromisso)*MAX(Financiamento!$F:$F),0)</f>
        <v>0</v>
      </c>
      <c r="IA59" s="77">
        <f>IF(IA7&lt;=_xlfn.SINGLE(PrazoFin)*12,_xlfn.SINGLE(compromisso)*MAX(Financiamento!$F:$F),0)</f>
        <v>0</v>
      </c>
      <c r="IB59" s="77">
        <f>IF(IB7&lt;=_xlfn.SINGLE(PrazoFin)*12,_xlfn.SINGLE(compromisso)*MAX(Financiamento!$F:$F),0)</f>
        <v>0</v>
      </c>
      <c r="IC59" s="77">
        <f>IF(IC7&lt;=_xlfn.SINGLE(PrazoFin)*12,_xlfn.SINGLE(compromisso)*MAX(Financiamento!$F:$F),0)</f>
        <v>0</v>
      </c>
      <c r="ID59" s="77">
        <f>IF(ID7&lt;=_xlfn.SINGLE(PrazoFin)*12,_xlfn.SINGLE(compromisso)*MAX(Financiamento!$F:$F),0)</f>
        <v>0</v>
      </c>
      <c r="IE59" s="77">
        <f>IF(IE7&lt;=_xlfn.SINGLE(PrazoFin)*12,_xlfn.SINGLE(compromisso)*MAX(Financiamento!$F:$F),0)</f>
        <v>0</v>
      </c>
      <c r="IF59" s="77">
        <f>IF(IF7&lt;=_xlfn.SINGLE(PrazoFin)*12,_xlfn.SINGLE(compromisso)*MAX(Financiamento!$F:$F),0)</f>
        <v>0</v>
      </c>
      <c r="IG59" s="77">
        <f>IF(IG7&lt;=_xlfn.SINGLE(PrazoFin)*12,_xlfn.SINGLE(compromisso)*MAX(Financiamento!$F:$F),0)</f>
        <v>0</v>
      </c>
      <c r="IH59" s="77">
        <f>IF(IH7&lt;=_xlfn.SINGLE(PrazoFin)*12,_xlfn.SINGLE(compromisso)*MAX(Financiamento!$F:$F),0)</f>
        <v>0</v>
      </c>
      <c r="II59" s="77">
        <f>IF(II7&lt;=_xlfn.SINGLE(PrazoFin)*12,_xlfn.SINGLE(compromisso)*MAX(Financiamento!$F:$F),0)</f>
        <v>0</v>
      </c>
      <c r="IJ59" s="77">
        <f>IF(IJ7&lt;=_xlfn.SINGLE(PrazoFin)*12,_xlfn.SINGLE(compromisso)*MAX(Financiamento!$F:$F),0)</f>
        <v>0</v>
      </c>
      <c r="IK59" s="77">
        <f>IF(IK7&lt;=_xlfn.SINGLE(PrazoFin)*12,_xlfn.SINGLE(compromisso)*MAX(Financiamento!$F:$F),0)</f>
        <v>0</v>
      </c>
      <c r="IL59" s="77">
        <f>IF(IL7&lt;=_xlfn.SINGLE(PrazoFin)*12,_xlfn.SINGLE(compromisso)*MAX(Financiamento!$F:$F),0)</f>
        <v>0</v>
      </c>
      <c r="IM59" s="77">
        <f>IF(IM7&lt;=_xlfn.SINGLE(PrazoFin)*12,_xlfn.SINGLE(compromisso)*MAX(Financiamento!$F:$F),0)</f>
        <v>0</v>
      </c>
      <c r="IN59" s="77">
        <f>IF(IN7&lt;=_xlfn.SINGLE(PrazoFin)*12,_xlfn.SINGLE(compromisso)*MAX(Financiamento!$F:$F),0)</f>
        <v>0</v>
      </c>
      <c r="IO59" s="77">
        <f>IF(IO7&lt;=_xlfn.SINGLE(PrazoFin)*12,_xlfn.SINGLE(compromisso)*MAX(Financiamento!$F:$F),0)</f>
        <v>0</v>
      </c>
      <c r="IP59" s="77">
        <f>IF(IP7&lt;=_xlfn.SINGLE(PrazoFin)*12,_xlfn.SINGLE(compromisso)*MAX(Financiamento!$F:$F),0)</f>
        <v>0</v>
      </c>
      <c r="IQ59" s="77">
        <f>IF(IQ7&lt;=_xlfn.SINGLE(PrazoFin)*12,_xlfn.SINGLE(compromisso)*MAX(Financiamento!$F:$F),0)</f>
        <v>0</v>
      </c>
      <c r="IR59" s="77">
        <f>IF(IR7&lt;=_xlfn.SINGLE(PrazoFin)*12,_xlfn.SINGLE(compromisso)*MAX(Financiamento!$F:$F),0)</f>
        <v>0</v>
      </c>
      <c r="IS59" s="77">
        <f>IF(IS7&lt;=_xlfn.SINGLE(PrazoFin)*12,_xlfn.SINGLE(compromisso)*MAX(Financiamento!$F:$F),0)</f>
        <v>0</v>
      </c>
      <c r="IT59" s="77">
        <f>IF(IT7&lt;=_xlfn.SINGLE(PrazoFin)*12,_xlfn.SINGLE(compromisso)*MAX(Financiamento!$F:$F),0)</f>
        <v>0</v>
      </c>
      <c r="IU59" s="77">
        <f>IF(IU7&lt;=_xlfn.SINGLE(PrazoFin)*12,_xlfn.SINGLE(compromisso)*MAX(Financiamento!$F:$F),0)</f>
        <v>0</v>
      </c>
      <c r="IV59" s="77">
        <f>IF(IV7&lt;=_xlfn.SINGLE(PrazoFin)*12,_xlfn.SINGLE(compromisso)*MAX(Financiamento!$F:$F),0)</f>
        <v>0</v>
      </c>
      <c r="IW59" s="77">
        <f>IF(IW7&lt;=_xlfn.SINGLE(PrazoFin)*12,_xlfn.SINGLE(compromisso)*MAX(Financiamento!$F:$F),0)</f>
        <v>0</v>
      </c>
      <c r="IX59" s="77">
        <f>IF(IX7&lt;=_xlfn.SINGLE(PrazoFin)*12,_xlfn.SINGLE(compromisso)*MAX(Financiamento!$F:$F),0)</f>
        <v>0</v>
      </c>
      <c r="IY59" s="77">
        <f>IF(IY7&lt;=_xlfn.SINGLE(PrazoFin)*12,_xlfn.SINGLE(compromisso)*MAX(Financiamento!$F:$F),0)</f>
        <v>0</v>
      </c>
      <c r="IZ59" s="77">
        <f>IF(IZ7&lt;=_xlfn.SINGLE(PrazoFin)*12,_xlfn.SINGLE(compromisso)*MAX(Financiamento!$F:$F),0)</f>
        <v>0</v>
      </c>
      <c r="JA59" s="77">
        <f>IF(JA7&lt;=_xlfn.SINGLE(PrazoFin)*12,_xlfn.SINGLE(compromisso)*MAX(Financiamento!$F:$F),0)</f>
        <v>0</v>
      </c>
      <c r="JB59" s="77">
        <f>IF(JB7&lt;=_xlfn.SINGLE(PrazoFin)*12,_xlfn.SINGLE(compromisso)*MAX(Financiamento!$F:$F),0)</f>
        <v>0</v>
      </c>
      <c r="JC59" s="77">
        <f>IF(JC7&lt;=_xlfn.SINGLE(PrazoFin)*12,_xlfn.SINGLE(compromisso)*MAX(Financiamento!$F:$F),0)</f>
        <v>0</v>
      </c>
      <c r="JD59" s="77">
        <f>IF(JD7&lt;=_xlfn.SINGLE(PrazoFin)*12,_xlfn.SINGLE(compromisso)*MAX(Financiamento!$F:$F),0)</f>
        <v>0</v>
      </c>
      <c r="JE59" s="77">
        <f>IF(JE7&lt;=_xlfn.SINGLE(PrazoFin)*12,_xlfn.SINGLE(compromisso)*MAX(Financiamento!$F:$F),0)</f>
        <v>0</v>
      </c>
      <c r="JF59" s="77">
        <f>IF(JF7&lt;=_xlfn.SINGLE(PrazoFin)*12,_xlfn.SINGLE(compromisso)*MAX(Financiamento!$F:$F),0)</f>
        <v>0</v>
      </c>
      <c r="JG59" s="77">
        <f>IF(JG7&lt;=_xlfn.SINGLE(PrazoFin)*12,_xlfn.SINGLE(compromisso)*MAX(Financiamento!$F:$F),0)</f>
        <v>0</v>
      </c>
      <c r="JH59" s="77">
        <f>IF(JH7&lt;=_xlfn.SINGLE(PrazoFin)*12,_xlfn.SINGLE(compromisso)*MAX(Financiamento!$F:$F),0)</f>
        <v>0</v>
      </c>
      <c r="JI59" s="77">
        <f>IF(JI7&lt;=_xlfn.SINGLE(PrazoFin)*12,_xlfn.SINGLE(compromisso)*MAX(Financiamento!$F:$F),0)</f>
        <v>0</v>
      </c>
      <c r="JJ59" s="77">
        <f>IF(JJ7&lt;=_xlfn.SINGLE(PrazoFin)*12,_xlfn.SINGLE(compromisso)*MAX(Financiamento!$F:$F),0)</f>
        <v>0</v>
      </c>
      <c r="JK59" s="77">
        <f>IF(JK7&lt;=_xlfn.SINGLE(PrazoFin)*12,_xlfn.SINGLE(compromisso)*MAX(Financiamento!$F:$F),0)</f>
        <v>0</v>
      </c>
      <c r="JL59" s="77">
        <f>IF(JL7&lt;=_xlfn.SINGLE(PrazoFin)*12,_xlfn.SINGLE(compromisso)*MAX(Financiamento!$F:$F),0)</f>
        <v>0</v>
      </c>
      <c r="JM59" s="77">
        <f>IF(JM7&lt;=_xlfn.SINGLE(PrazoFin)*12,_xlfn.SINGLE(compromisso)*MAX(Financiamento!$F:$F),0)</f>
        <v>0</v>
      </c>
      <c r="JN59" s="77">
        <f>IF(JN7&lt;=_xlfn.SINGLE(PrazoFin)*12,_xlfn.SINGLE(compromisso)*MAX(Financiamento!$F:$F),0)</f>
        <v>0</v>
      </c>
      <c r="JO59" s="77">
        <f>IF(JO7&lt;=_xlfn.SINGLE(PrazoFin)*12,_xlfn.SINGLE(compromisso)*MAX(Financiamento!$F:$F),0)</f>
        <v>0</v>
      </c>
      <c r="JP59" s="77">
        <f>IF(JP7&lt;=_xlfn.SINGLE(PrazoFin)*12,_xlfn.SINGLE(compromisso)*MAX(Financiamento!$F:$F),0)</f>
        <v>0</v>
      </c>
      <c r="JQ59" s="77">
        <f>IF(JQ7&lt;=_xlfn.SINGLE(PrazoFin)*12,_xlfn.SINGLE(compromisso)*MAX(Financiamento!$F:$F),0)</f>
        <v>0</v>
      </c>
      <c r="JR59" s="77">
        <f>IF(JR7&lt;=_xlfn.SINGLE(PrazoFin)*12,_xlfn.SINGLE(compromisso)*MAX(Financiamento!$F:$F),0)</f>
        <v>0</v>
      </c>
      <c r="JS59" s="77">
        <f>IF(JS7&lt;=_xlfn.SINGLE(PrazoFin)*12,_xlfn.SINGLE(compromisso)*MAX(Financiamento!$F:$F),0)</f>
        <v>0</v>
      </c>
      <c r="JT59" s="77">
        <f>IF(JT7&lt;=_xlfn.SINGLE(PrazoFin)*12,_xlfn.SINGLE(compromisso)*MAX(Financiamento!$F:$F),0)</f>
        <v>0</v>
      </c>
      <c r="JU59" s="77">
        <f>IF(JU7&lt;=_xlfn.SINGLE(PrazoFin)*12,_xlfn.SINGLE(compromisso)*MAX(Financiamento!$F:$F),0)</f>
        <v>0</v>
      </c>
      <c r="JV59" s="77">
        <f>IF(JV7&lt;=_xlfn.SINGLE(PrazoFin)*12,_xlfn.SINGLE(compromisso)*MAX(Financiamento!$F:$F),0)</f>
        <v>0</v>
      </c>
      <c r="JW59" s="77">
        <f>IF(JW7&lt;=_xlfn.SINGLE(PrazoFin)*12,_xlfn.SINGLE(compromisso)*MAX(Financiamento!$F:$F),0)</f>
        <v>0</v>
      </c>
      <c r="JX59" s="77">
        <f>IF(JX7&lt;=_xlfn.SINGLE(PrazoFin)*12,_xlfn.SINGLE(compromisso)*MAX(Financiamento!$F:$F),0)</f>
        <v>0</v>
      </c>
      <c r="JY59" s="77">
        <f>IF(JY7&lt;=_xlfn.SINGLE(PrazoFin)*12,_xlfn.SINGLE(compromisso)*MAX(Financiamento!$F:$F),0)</f>
        <v>0</v>
      </c>
      <c r="JZ59" s="77">
        <f>IF(JZ7&lt;=_xlfn.SINGLE(PrazoFin)*12,_xlfn.SINGLE(compromisso)*MAX(Financiamento!$F:$F),0)</f>
        <v>0</v>
      </c>
      <c r="KA59" s="77">
        <f>IF(KA7&lt;=_xlfn.SINGLE(PrazoFin)*12,_xlfn.SINGLE(compromisso)*MAX(Financiamento!$F:$F),0)</f>
        <v>0</v>
      </c>
      <c r="KB59" s="77">
        <f>IF(KB7&lt;=_xlfn.SINGLE(PrazoFin)*12,_xlfn.SINGLE(compromisso)*MAX(Financiamento!$F:$F),0)</f>
        <v>0</v>
      </c>
      <c r="KC59" s="77">
        <f>IF(KC7&lt;=_xlfn.SINGLE(PrazoFin)*12,_xlfn.SINGLE(compromisso)*MAX(Financiamento!$F:$F),0)</f>
        <v>0</v>
      </c>
      <c r="KD59" s="77">
        <f>IF(KD7&lt;=_xlfn.SINGLE(PrazoFin)*12,_xlfn.SINGLE(compromisso)*MAX(Financiamento!$F:$F),0)</f>
        <v>0</v>
      </c>
      <c r="KE59" s="77">
        <f>IF(KE7&lt;=_xlfn.SINGLE(PrazoFin)*12,_xlfn.SINGLE(compromisso)*MAX(Financiamento!$F:$F),0)</f>
        <v>0</v>
      </c>
      <c r="KF59" s="77">
        <f>IF(KF7&lt;=_xlfn.SINGLE(PrazoFin)*12,_xlfn.SINGLE(compromisso)*MAX(Financiamento!$F:$F),0)</f>
        <v>0</v>
      </c>
      <c r="KG59" s="77">
        <f>IF(KG7&lt;=_xlfn.SINGLE(PrazoFin)*12,_xlfn.SINGLE(compromisso)*MAX(Financiamento!$F:$F),0)</f>
        <v>0</v>
      </c>
      <c r="KH59" s="77">
        <f>IF(KH7&lt;=_xlfn.SINGLE(PrazoFin)*12,_xlfn.SINGLE(compromisso)*MAX(Financiamento!$F:$F),0)</f>
        <v>0</v>
      </c>
      <c r="KI59" s="77">
        <f>IF(KI7&lt;=_xlfn.SINGLE(PrazoFin)*12,_xlfn.SINGLE(compromisso)*MAX(Financiamento!$F:$F),0)</f>
        <v>0</v>
      </c>
      <c r="KJ59" s="77">
        <f>IF(KJ7&lt;=_xlfn.SINGLE(PrazoFin)*12,_xlfn.SINGLE(compromisso)*MAX(Financiamento!$F:$F),0)</f>
        <v>0</v>
      </c>
      <c r="KK59" s="77">
        <f>IF(KK7&lt;=_xlfn.SINGLE(PrazoFin)*12,_xlfn.SINGLE(compromisso)*MAX(Financiamento!$F:$F),0)</f>
        <v>0</v>
      </c>
      <c r="KL59" s="77">
        <f>IF(KL7&lt;=_xlfn.SINGLE(PrazoFin)*12,_xlfn.SINGLE(compromisso)*MAX(Financiamento!$F:$F),0)</f>
        <v>0</v>
      </c>
      <c r="KM59" s="77">
        <f>IF(KM7&lt;=_xlfn.SINGLE(PrazoFin)*12,_xlfn.SINGLE(compromisso)*MAX(Financiamento!$F:$F),0)</f>
        <v>0</v>
      </c>
      <c r="KN59" s="77">
        <f>IF(KN7&lt;=_xlfn.SINGLE(PrazoFin)*12,_xlfn.SINGLE(compromisso)*MAX(Financiamento!$F:$F),0)</f>
        <v>0</v>
      </c>
      <c r="KO59" s="77">
        <f>IF(KO7&lt;=_xlfn.SINGLE(PrazoFin)*12,_xlfn.SINGLE(compromisso)*MAX(Financiamento!$F:$F),0)</f>
        <v>0</v>
      </c>
    </row>
    <row r="61" spans="1:301" s="22" customFormat="1" x14ac:dyDescent="0.2">
      <c r="A61" s="34" t="s">
        <v>254</v>
      </c>
      <c r="B61" s="83">
        <f>IFERROR(VLOOKUP(B$7,Financiamento!$A:$F,5,0),0)</f>
        <v>0</v>
      </c>
      <c r="C61" s="83">
        <f>IFERROR(VLOOKUP(C$7,Financiamento!$A:$F,5,0),0)</f>
        <v>0</v>
      </c>
      <c r="D61" s="83">
        <f>IFERROR(VLOOKUP(D$7,Financiamento!$A:$F,5,0),0)</f>
        <v>0</v>
      </c>
      <c r="E61" s="83">
        <f>IFERROR(VLOOKUP(E$7,Financiamento!$A:$F,5,0),0)</f>
        <v>0</v>
      </c>
      <c r="F61" s="83">
        <f>IFERROR(VLOOKUP(F$7,Financiamento!$A:$F,5,0),0)</f>
        <v>0</v>
      </c>
      <c r="G61" s="83">
        <f>IFERROR(VLOOKUP(G$7,Financiamento!$A:$F,5,0),0)</f>
        <v>0</v>
      </c>
      <c r="H61" s="83">
        <f>IFERROR(VLOOKUP(H$7,Financiamento!$A:$F,5,0),0)</f>
        <v>0</v>
      </c>
      <c r="I61" s="83">
        <f>IFERROR(VLOOKUP(I$7,Financiamento!$A:$F,5,0),0)</f>
        <v>0</v>
      </c>
      <c r="J61" s="83">
        <f>IFERROR(VLOOKUP(J$7,Financiamento!$A:$F,5,0),0)</f>
        <v>0</v>
      </c>
      <c r="K61" s="83">
        <f>IFERROR(VLOOKUP(K$7,Financiamento!$A:$F,5,0),0)</f>
        <v>0</v>
      </c>
      <c r="L61" s="83">
        <f>IFERROR(VLOOKUP(L$7,Financiamento!$A:$F,5,0),0)</f>
        <v>0</v>
      </c>
      <c r="M61" s="83">
        <f>IFERROR(VLOOKUP(M$7,Financiamento!$A:$F,5,0),0)</f>
        <v>0</v>
      </c>
      <c r="N61" s="83">
        <f>IFERROR(VLOOKUP(N$7,Financiamento!$A:$F,5,0),0)</f>
        <v>0</v>
      </c>
      <c r="O61" s="83">
        <f>IFERROR(VLOOKUP(O$7,Financiamento!$A:$F,5,0),0)</f>
        <v>0</v>
      </c>
      <c r="P61" s="83">
        <f>IFERROR(VLOOKUP(P$7,Financiamento!$A:$F,5,0),0)</f>
        <v>0</v>
      </c>
      <c r="Q61" s="83">
        <f>IFERROR(VLOOKUP(Q$7,Financiamento!$A:$F,5,0),0)</f>
        <v>0</v>
      </c>
      <c r="R61" s="83">
        <f>IFERROR(VLOOKUP(R$7,Financiamento!$A:$F,5,0),0)</f>
        <v>0</v>
      </c>
      <c r="S61" s="83">
        <f>IFERROR(VLOOKUP(S$7,Financiamento!$A:$F,5,0),0)</f>
        <v>0</v>
      </c>
      <c r="T61" s="83">
        <f>IFERROR(VLOOKUP(T$7,Financiamento!$A:$F,5,0),0)</f>
        <v>0</v>
      </c>
      <c r="U61" s="83">
        <f>IFERROR(VLOOKUP(U$7,Financiamento!$A:$F,5,0),0)</f>
        <v>0</v>
      </c>
      <c r="V61" s="83">
        <f>IFERROR(VLOOKUP(V$7,Financiamento!$A:$F,5,0),0)</f>
        <v>0</v>
      </c>
      <c r="W61" s="83">
        <f>IFERROR(VLOOKUP(W$7,Financiamento!$A:$F,5,0),0)</f>
        <v>0</v>
      </c>
      <c r="X61" s="83">
        <f>IFERROR(VLOOKUP(X$7,Financiamento!$A:$F,5,0),0)</f>
        <v>0</v>
      </c>
      <c r="Y61" s="83">
        <f>IFERROR(VLOOKUP(Y$7,Financiamento!$A:$F,5,0),0)</f>
        <v>0</v>
      </c>
      <c r="Z61" s="83">
        <f>IFERROR(VLOOKUP(Z$7,Financiamento!$A:$F,5,0),0)</f>
        <v>227.16640739352889</v>
      </c>
      <c r="AA61" s="83">
        <f>IFERROR(VLOOKUP(AA$7,Financiamento!$A:$F,5,0),0)</f>
        <v>228.49336041715785</v>
      </c>
      <c r="AB61" s="83">
        <f>IFERROR(VLOOKUP(AB$7,Financiamento!$A:$F,5,0),0)</f>
        <v>229.82806460587821</v>
      </c>
      <c r="AC61" s="83">
        <f>IFERROR(VLOOKUP(AC$7,Financiamento!$A:$F,5,0),0)</f>
        <v>231.17056523677147</v>
      </c>
      <c r="AD61" s="83">
        <f>IFERROR(VLOOKUP(AD$7,Financiamento!$A:$F,5,0),0)</f>
        <v>232.52090785139737</v>
      </c>
      <c r="AE61" s="83">
        <f>IFERROR(VLOOKUP(AE$7,Financiamento!$A:$F,5,0),0)</f>
        <v>233.87913825733881</v>
      </c>
      <c r="AF61" s="83">
        <f>IFERROR(VLOOKUP(AF$7,Financiamento!$A:$F,5,0),0)</f>
        <v>235.24530252975563</v>
      </c>
      <c r="AG61" s="83">
        <f>IFERROR(VLOOKUP(AG$7,Financiamento!$A:$F,5,0),0)</f>
        <v>236.61944701294766</v>
      </c>
      <c r="AH61" s="83">
        <f>IFERROR(VLOOKUP(AH$7,Financiamento!$A:$F,5,0),0)</f>
        <v>238.00161832192703</v>
      </c>
      <c r="AI61" s="83">
        <f>IFERROR(VLOOKUP(AI$7,Financiamento!$A:$F,5,0),0)</f>
        <v>239.3918633439992</v>
      </c>
      <c r="AJ61" s="83">
        <f>IFERROR(VLOOKUP(AJ$7,Financiamento!$A:$F,5,0),0)</f>
        <v>240.79022924035377</v>
      </c>
      <c r="AK61" s="83">
        <f>IFERROR(VLOOKUP(AK$7,Financiamento!$A:$F,5,0),0)</f>
        <v>242.19676344766413</v>
      </c>
      <c r="AL61" s="83">
        <f>IFERROR(VLOOKUP(AL$7,Financiamento!$A:$F,5,0),0)</f>
        <v>243.61151367969683</v>
      </c>
      <c r="AM61" s="83">
        <f>IFERROR(VLOOKUP(AM$7,Financiamento!$A:$F,5,0),0)</f>
        <v>245.03452792893006</v>
      </c>
      <c r="AN61" s="83">
        <f>IFERROR(VLOOKUP(AN$7,Financiamento!$A:$F,5,0),0)</f>
        <v>246.46585446818165</v>
      </c>
      <c r="AO61" s="83">
        <f>IFERROR(VLOOKUP(AO$7,Financiamento!$A:$F,5,0),0)</f>
        <v>247.90554185224673</v>
      </c>
      <c r="AP61" s="83">
        <f>IFERROR(VLOOKUP(AP$7,Financiamento!$A:$F,5,0),0)</f>
        <v>249.35363891954486</v>
      </c>
      <c r="AQ61" s="83">
        <f>IFERROR(VLOOKUP(AQ$7,Financiamento!$A:$F,5,0),0)</f>
        <v>250.81019479377667</v>
      </c>
      <c r="AR61" s="83">
        <f>IFERROR(VLOOKUP(AR$7,Financiamento!$A:$F,5,0),0)</f>
        <v>252.27525888559035</v>
      </c>
      <c r="AS61" s="83">
        <f>IFERROR(VLOOKUP(AS$7,Financiamento!$A:$F,5,0),0)</f>
        <v>253.74888089425781</v>
      </c>
      <c r="AT61" s="83">
        <f>IFERROR(VLOOKUP(AT$7,Financiamento!$A:$F,5,0),0)</f>
        <v>255.23111080936053</v>
      </c>
      <c r="AU61" s="83">
        <f>IFERROR(VLOOKUP(AU$7,Financiamento!$A:$F,5,0),0)</f>
        <v>256.72199891248556</v>
      </c>
      <c r="AV61" s="83">
        <f>IFERROR(VLOOKUP(AV$7,Financiamento!$A:$F,5,0),0)</f>
        <v>258.22159577893103</v>
      </c>
      <c r="AW61" s="83">
        <f>IFERROR(VLOOKUP(AW$7,Financiamento!$A:$F,5,0),0)</f>
        <v>259.7299522794217</v>
      </c>
      <c r="AX61" s="83">
        <f>IFERROR(VLOOKUP(AX$7,Financiamento!$A:$F,5,0),0)</f>
        <v>261.24711958183514</v>
      </c>
      <c r="AY61" s="83">
        <f>IFERROR(VLOOKUP(AY$7,Financiamento!$A:$F,5,0),0)</f>
        <v>262.77314915293698</v>
      </c>
      <c r="AZ61" s="83">
        <f>IFERROR(VLOOKUP(AZ$7,Financiamento!$A:$F,5,0),0)</f>
        <v>264.3080927601269</v>
      </c>
      <c r="BA61" s="83">
        <f>IFERROR(VLOOKUP(BA$7,Financiamento!$A:$F,5,0),0)</f>
        <v>265.852002473195</v>
      </c>
      <c r="BB61" s="83">
        <f>IFERROR(VLOOKUP(BB$7,Financiamento!$A:$F,5,0),0)</f>
        <v>267.40493066608803</v>
      </c>
      <c r="BC61" s="83">
        <f>IFERROR(VLOOKUP(BC$7,Financiamento!$A:$F,5,0),0)</f>
        <v>268.96693001868584</v>
      </c>
      <c r="BD61" s="83">
        <f>IFERROR(VLOOKUP(BD$7,Financiamento!$A:$F,5,0),0)</f>
        <v>270.53805351858875</v>
      </c>
      <c r="BE61" s="83">
        <f>IFERROR(VLOOKUP(BE$7,Financiamento!$A:$F,5,0),0)</f>
        <v>272.11835446291502</v>
      </c>
      <c r="BF61" s="83">
        <f>IFERROR(VLOOKUP(BF$7,Financiamento!$A:$F,5,0),0)</f>
        <v>273.70788646010851</v>
      </c>
      <c r="BG61" s="83">
        <f>IFERROR(VLOOKUP(BG$7,Financiamento!$A:$F,5,0),0)</f>
        <v>275.30670343175768</v>
      </c>
      <c r="BH61" s="83">
        <f>IFERROR(VLOOKUP(BH$7,Financiamento!$A:$F,5,0),0)</f>
        <v>276.91485961442442</v>
      </c>
      <c r="BI61" s="83">
        <f>IFERROR(VLOOKUP(BI$7,Financiamento!$A:$F,5,0),0)</f>
        <v>278.5324095614842</v>
      </c>
      <c r="BJ61" s="83">
        <f>IFERROR(VLOOKUP(BJ$7,Financiamento!$A:$F,5,0),0)</f>
        <v>280.1594081449764</v>
      </c>
      <c r="BK61" s="83">
        <f>IFERROR(VLOOKUP(BK$7,Financiamento!$A:$F,5,0),0)</f>
        <v>281.79591055746585</v>
      </c>
      <c r="BL61" s="83">
        <f>IFERROR(VLOOKUP(BL$7,Financiamento!$A:$F,5,0),0)</f>
        <v>283.44197231391536</v>
      </c>
      <c r="BM61" s="83">
        <f>IFERROR(VLOOKUP(BM$7,Financiamento!$A:$F,5,0),0)</f>
        <v>285.09764925356853</v>
      </c>
      <c r="BN61" s="83">
        <f>IFERROR(VLOOKUP(BN$7,Financiamento!$A:$F,5,0),0)</f>
        <v>286.76299754184413</v>
      </c>
      <c r="BO61" s="83">
        <f>IFERROR(VLOOKUP(BO$7,Financiamento!$A:$F,5,0),0)</f>
        <v>288.43807367224167</v>
      </c>
      <c r="BP61" s="83">
        <f>IFERROR(VLOOKUP(BP$7,Financiamento!$A:$F,5,0),0)</f>
        <v>290.12293446825743</v>
      </c>
      <c r="BQ61" s="83">
        <f>IFERROR(VLOOKUP(BQ$7,Financiamento!$A:$F,5,0),0)</f>
        <v>291.8176370853123</v>
      </c>
      <c r="BR61" s="83">
        <f>IFERROR(VLOOKUP(BR$7,Financiamento!$A:$F,5,0),0)</f>
        <v>293.52223901269065</v>
      </c>
      <c r="BS61" s="83">
        <f>IFERROR(VLOOKUP(BS$7,Financiamento!$A:$F,5,0),0)</f>
        <v>295.23679807549041</v>
      </c>
      <c r="BT61" s="83">
        <f>IFERROR(VLOOKUP(BT$7,Financiamento!$A:$F,5,0),0)</f>
        <v>296.96137243658484</v>
      </c>
      <c r="BU61" s="83">
        <f>IFERROR(VLOOKUP(BU$7,Financiamento!$A:$F,5,0),0)</f>
        <v>298.69602059859545</v>
      </c>
      <c r="BV61" s="83">
        <f>IFERROR(VLOOKUP(BV$7,Financiamento!$A:$F,5,0),0)</f>
        <v>300.4408014058767</v>
      </c>
      <c r="BW61" s="83">
        <f>IFERROR(VLOOKUP(BW$7,Financiamento!$A:$F,5,0),0)</f>
        <v>302.19577404651193</v>
      </c>
      <c r="BX61" s="83">
        <f>IFERROR(VLOOKUP(BX$7,Financiamento!$A:$F,5,0),0)</f>
        <v>303.96099805432158</v>
      </c>
      <c r="BY61" s="83">
        <f>IFERROR(VLOOKUP(BY$7,Financiamento!$A:$F,5,0),0)</f>
        <v>305.73653331088235</v>
      </c>
      <c r="BZ61" s="83">
        <f>IFERROR(VLOOKUP(BZ$7,Financiamento!$A:$F,5,0),0)</f>
        <v>307.52244004755897</v>
      </c>
      <c r="CA61" s="83">
        <f>IFERROR(VLOOKUP(CA$7,Financiamento!$A:$F,5,0),0)</f>
        <v>309.31877884754692</v>
      </c>
      <c r="CB61" s="83">
        <f>IFERROR(VLOOKUP(CB$7,Financiamento!$A:$F,5,0),0)</f>
        <v>311.12561064792811</v>
      </c>
      <c r="CC61" s="83">
        <f>IFERROR(VLOOKUP(CC$7,Financiamento!$A:$F,5,0),0)</f>
        <v>312.94299674173772</v>
      </c>
      <c r="CD61" s="83">
        <f>IFERROR(VLOOKUP(CD$7,Financiamento!$A:$F,5,0),0)</f>
        <v>314.7709987800435</v>
      </c>
      <c r="CE61" s="83">
        <f>IFERROR(VLOOKUP(CE$7,Financiamento!$A:$F,5,0),0)</f>
        <v>316.60967877403715</v>
      </c>
      <c r="CF61" s="83">
        <f>IFERROR(VLOOKUP(CF$7,Financiamento!$A:$F,5,0),0)</f>
        <v>318.45909909713805</v>
      </c>
      <c r="CG61" s="83">
        <f>IFERROR(VLOOKUP(CG$7,Financiamento!$A:$F,5,0),0)</f>
        <v>320.31932248710899</v>
      </c>
      <c r="CH61" s="83">
        <f>IFERROR(VLOOKUP(CH$7,Financiamento!$A:$F,5,0),0)</f>
        <v>322.1904120481845</v>
      </c>
      <c r="CI61" s="83">
        <f>IFERROR(VLOOKUP(CI$7,Financiamento!$A:$F,5,0),0)</f>
        <v>324.07243125321151</v>
      </c>
      <c r="CJ61" s="83">
        <f>IFERROR(VLOOKUP(CJ$7,Financiamento!$A:$F,5,0),0)</f>
        <v>325.96544394580246</v>
      </c>
      <c r="CK61" s="83">
        <f>IFERROR(VLOOKUP(CK$7,Financiamento!$A:$F,5,0),0)</f>
        <v>327.86951434250136</v>
      </c>
      <c r="CL61" s="83">
        <f>IFERROR(VLOOKUP(CL$7,Financiamento!$A:$F,5,0),0)</f>
        <v>329.78470703496163</v>
      </c>
      <c r="CM61" s="83">
        <f>IFERROR(VLOOKUP(CM$7,Financiamento!$A:$F,5,0),0)</f>
        <v>331.71108699213795</v>
      </c>
      <c r="CN61" s="83">
        <f>IFERROR(VLOOKUP(CN$7,Financiamento!$A:$F,5,0),0)</f>
        <v>333.64871956248965</v>
      </c>
      <c r="CO61" s="83">
        <f>IFERROR(VLOOKUP(CO$7,Financiamento!$A:$F,5,0),0)</f>
        <v>335.59767047619766</v>
      </c>
      <c r="CP61" s="83">
        <f>IFERROR(VLOOKUP(CP$7,Financiamento!$A:$F,5,0),0)</f>
        <v>337.55800584739444</v>
      </c>
      <c r="CQ61" s="83">
        <f>IFERROR(VLOOKUP(CQ$7,Financiamento!$A:$F,5,0),0)</f>
        <v>339.5297921764066</v>
      </c>
      <c r="CR61" s="83">
        <f>IFERROR(VLOOKUP(CR$7,Financiamento!$A:$F,5,0),0)</f>
        <v>341.51309635201085</v>
      </c>
      <c r="CS61" s="83">
        <f>IFERROR(VLOOKUP(CS$7,Financiamento!$A:$F,5,0),0)</f>
        <v>343.50798565370303</v>
      </c>
      <c r="CT61" s="83">
        <f>IFERROR(VLOOKUP(CT$7,Financiamento!$A:$F,5,0),0)</f>
        <v>0</v>
      </c>
      <c r="CU61" s="83">
        <f>IFERROR(VLOOKUP(CU$7,Financiamento!$A:$F,5,0),0)</f>
        <v>0</v>
      </c>
      <c r="CV61" s="83">
        <f>IFERROR(VLOOKUP(CV$7,Financiamento!$A:$F,5,0),0)</f>
        <v>0</v>
      </c>
      <c r="CW61" s="83">
        <f>IFERROR(VLOOKUP(CW$7,Financiamento!$A:$F,5,0),0)</f>
        <v>0</v>
      </c>
      <c r="CX61" s="83">
        <f>IFERROR(VLOOKUP(CX$7,Financiamento!$A:$F,5,0),0)</f>
        <v>0</v>
      </c>
      <c r="CY61" s="83">
        <f>IFERROR(VLOOKUP(CY$7,Financiamento!$A:$F,5,0),0)</f>
        <v>0</v>
      </c>
      <c r="CZ61" s="83">
        <f>IFERROR(VLOOKUP(CZ$7,Financiamento!$A:$F,5,0),0)</f>
        <v>0</v>
      </c>
      <c r="DA61" s="83">
        <f>IFERROR(VLOOKUP(DA$7,Financiamento!$A:$F,5,0),0)</f>
        <v>0</v>
      </c>
      <c r="DB61" s="83">
        <f>IFERROR(VLOOKUP(DB$7,Financiamento!$A:$F,5,0),0)</f>
        <v>0</v>
      </c>
      <c r="DC61" s="83">
        <f>IFERROR(VLOOKUP(DC$7,Financiamento!$A:$F,5,0),0)</f>
        <v>0</v>
      </c>
      <c r="DD61" s="83">
        <f>IFERROR(VLOOKUP(DD$7,Financiamento!$A:$F,5,0),0)</f>
        <v>0</v>
      </c>
      <c r="DE61" s="83">
        <f>IFERROR(VLOOKUP(DE$7,Financiamento!$A:$F,5,0),0)</f>
        <v>0</v>
      </c>
      <c r="DF61" s="83">
        <f>IFERROR(VLOOKUP(DF$7,Financiamento!$A:$F,5,0),0)</f>
        <v>0</v>
      </c>
      <c r="DG61" s="83">
        <f>IFERROR(VLOOKUP(DG$7,Financiamento!$A:$F,5,0),0)</f>
        <v>0</v>
      </c>
      <c r="DH61" s="83">
        <f>IFERROR(VLOOKUP(DH$7,Financiamento!$A:$F,5,0),0)</f>
        <v>0</v>
      </c>
      <c r="DI61" s="83">
        <f>IFERROR(VLOOKUP(DI$7,Financiamento!$A:$F,5,0),0)</f>
        <v>0</v>
      </c>
      <c r="DJ61" s="83">
        <f>IFERROR(VLOOKUP(DJ$7,Financiamento!$A:$F,5,0),0)</f>
        <v>0</v>
      </c>
      <c r="DK61" s="83">
        <f>IFERROR(VLOOKUP(DK$7,Financiamento!$A:$F,5,0),0)</f>
        <v>0</v>
      </c>
      <c r="DL61" s="83">
        <f>IFERROR(VLOOKUP(DL$7,Financiamento!$A:$F,5,0),0)</f>
        <v>0</v>
      </c>
      <c r="DM61" s="83">
        <f>IFERROR(VLOOKUP(DM$7,Financiamento!$A:$F,5,0),0)</f>
        <v>0</v>
      </c>
      <c r="DN61" s="83">
        <f>IFERROR(VLOOKUP(DN$7,Financiamento!$A:$F,5,0),0)</f>
        <v>0</v>
      </c>
      <c r="DO61" s="83">
        <f>IFERROR(VLOOKUP(DO$7,Financiamento!$A:$F,5,0),0)</f>
        <v>0</v>
      </c>
      <c r="DP61" s="83">
        <f>IFERROR(VLOOKUP(DP$7,Financiamento!$A:$F,5,0),0)</f>
        <v>0</v>
      </c>
      <c r="DQ61" s="83">
        <f>IFERROR(VLOOKUP(DQ$7,Financiamento!$A:$F,5,0),0)</f>
        <v>0</v>
      </c>
      <c r="DR61" s="83">
        <f>IFERROR(VLOOKUP(DR$7,Financiamento!$A:$F,5,0),0)</f>
        <v>0</v>
      </c>
      <c r="DS61" s="83">
        <f>IFERROR(VLOOKUP(DS$7,Financiamento!$A:$F,5,0),0)</f>
        <v>0</v>
      </c>
      <c r="DT61" s="83">
        <f>IFERROR(VLOOKUP(DT$7,Financiamento!$A:$F,5,0),0)</f>
        <v>0</v>
      </c>
      <c r="DU61" s="83">
        <f>IFERROR(VLOOKUP(DU$7,Financiamento!$A:$F,5,0),0)</f>
        <v>0</v>
      </c>
      <c r="DV61" s="83">
        <f>IFERROR(VLOOKUP(DV$7,Financiamento!$A:$F,5,0),0)</f>
        <v>0</v>
      </c>
      <c r="DW61" s="83">
        <f>IFERROR(VLOOKUP(DW$7,Financiamento!$A:$F,5,0),0)</f>
        <v>0</v>
      </c>
      <c r="DX61" s="83">
        <f>IFERROR(VLOOKUP(DX$7,Financiamento!$A:$F,5,0),0)</f>
        <v>0</v>
      </c>
      <c r="DY61" s="83">
        <f>IFERROR(VLOOKUP(DY$7,Financiamento!$A:$F,5,0),0)</f>
        <v>0</v>
      </c>
      <c r="DZ61" s="83">
        <f>IFERROR(VLOOKUP(DZ$7,Financiamento!$A:$F,5,0),0)</f>
        <v>0</v>
      </c>
      <c r="EA61" s="83">
        <f>IFERROR(VLOOKUP(EA$7,Financiamento!$A:$F,5,0),0)</f>
        <v>0</v>
      </c>
      <c r="EB61" s="83">
        <f>IFERROR(VLOOKUP(EB$7,Financiamento!$A:$F,5,0),0)</f>
        <v>0</v>
      </c>
      <c r="EC61" s="83">
        <f>IFERROR(VLOOKUP(EC$7,Financiamento!$A:$F,5,0),0)</f>
        <v>0</v>
      </c>
      <c r="ED61" s="83">
        <f>IFERROR(VLOOKUP(ED$7,Financiamento!$A:$F,5,0),0)</f>
        <v>0</v>
      </c>
      <c r="EE61" s="83">
        <f>IFERROR(VLOOKUP(EE$7,Financiamento!$A:$F,5,0),0)</f>
        <v>0</v>
      </c>
      <c r="EF61" s="83">
        <f>IFERROR(VLOOKUP(EF$7,Financiamento!$A:$F,5,0),0)</f>
        <v>0</v>
      </c>
      <c r="EG61" s="83">
        <f>IFERROR(VLOOKUP(EG$7,Financiamento!$A:$F,5,0),0)</f>
        <v>0</v>
      </c>
      <c r="EH61" s="83">
        <f>IFERROR(VLOOKUP(EH$7,Financiamento!$A:$F,5,0),0)</f>
        <v>0</v>
      </c>
      <c r="EI61" s="83">
        <f>IFERROR(VLOOKUP(EI$7,Financiamento!$A:$F,5,0),0)</f>
        <v>0</v>
      </c>
      <c r="EJ61" s="83">
        <f>IFERROR(VLOOKUP(EJ$7,Financiamento!$A:$F,5,0),0)</f>
        <v>0</v>
      </c>
      <c r="EK61" s="83">
        <f>IFERROR(VLOOKUP(EK$7,Financiamento!$A:$F,5,0),0)</f>
        <v>0</v>
      </c>
      <c r="EL61" s="83">
        <f>IFERROR(VLOOKUP(EL$7,Financiamento!$A:$F,5,0),0)</f>
        <v>0</v>
      </c>
      <c r="EM61" s="83">
        <f>IFERROR(VLOOKUP(EM$7,Financiamento!$A:$F,5,0),0)</f>
        <v>0</v>
      </c>
      <c r="EN61" s="83">
        <f>IFERROR(VLOOKUP(EN$7,Financiamento!$A:$F,5,0),0)</f>
        <v>0</v>
      </c>
      <c r="EO61" s="83">
        <f>IFERROR(VLOOKUP(EO$7,Financiamento!$A:$F,5,0),0)</f>
        <v>0</v>
      </c>
      <c r="EP61" s="83">
        <f>IFERROR(VLOOKUP(EP$7,Financiamento!$A:$F,5,0),0)</f>
        <v>0</v>
      </c>
      <c r="EQ61" s="83">
        <f>IFERROR(VLOOKUP(EQ$7,Financiamento!$A:$F,5,0),0)</f>
        <v>0</v>
      </c>
      <c r="ER61" s="83">
        <f>IFERROR(VLOOKUP(ER$7,Financiamento!$A:$F,5,0),0)</f>
        <v>0</v>
      </c>
      <c r="ES61" s="83">
        <f>IFERROR(VLOOKUP(ES$7,Financiamento!$A:$F,5,0),0)</f>
        <v>0</v>
      </c>
      <c r="ET61" s="83">
        <f>IFERROR(VLOOKUP(ET$7,Financiamento!$A:$F,5,0),0)</f>
        <v>0</v>
      </c>
      <c r="EU61" s="83">
        <f>IFERROR(VLOOKUP(EU$7,Financiamento!$A:$F,5,0),0)</f>
        <v>0</v>
      </c>
      <c r="EV61" s="83">
        <f>IFERROR(VLOOKUP(EV$7,Financiamento!$A:$F,5,0),0)</f>
        <v>0</v>
      </c>
      <c r="EW61" s="83">
        <f>IFERROR(VLOOKUP(EW$7,Financiamento!$A:$F,5,0),0)</f>
        <v>0</v>
      </c>
      <c r="EX61" s="83">
        <f>IFERROR(VLOOKUP(EX$7,Financiamento!$A:$F,5,0),0)</f>
        <v>0</v>
      </c>
      <c r="EY61" s="83">
        <f>IFERROR(VLOOKUP(EY$7,Financiamento!$A:$F,5,0),0)</f>
        <v>0</v>
      </c>
      <c r="EZ61" s="83">
        <f>IFERROR(VLOOKUP(EZ$7,Financiamento!$A:$F,5,0),0)</f>
        <v>0</v>
      </c>
      <c r="FA61" s="83">
        <f>IFERROR(VLOOKUP(FA$7,Financiamento!$A:$F,5,0),0)</f>
        <v>0</v>
      </c>
      <c r="FB61" s="83">
        <f>IFERROR(VLOOKUP(FB$7,Financiamento!$A:$F,5,0),0)</f>
        <v>0</v>
      </c>
      <c r="FC61" s="83">
        <f>IFERROR(VLOOKUP(FC$7,Financiamento!$A:$F,5,0),0)</f>
        <v>0</v>
      </c>
      <c r="FD61" s="83">
        <f>IFERROR(VLOOKUP(FD$7,Financiamento!$A:$F,5,0),0)</f>
        <v>0</v>
      </c>
      <c r="FE61" s="83">
        <f>IFERROR(VLOOKUP(FE$7,Financiamento!$A:$F,5,0),0)</f>
        <v>0</v>
      </c>
      <c r="FF61" s="83">
        <f>IFERROR(VLOOKUP(FF$7,Financiamento!$A:$F,5,0),0)</f>
        <v>0</v>
      </c>
      <c r="FG61" s="83">
        <f>IFERROR(VLOOKUP(FG$7,Financiamento!$A:$F,5,0),0)</f>
        <v>0</v>
      </c>
      <c r="FH61" s="83">
        <f>IFERROR(VLOOKUP(FH$7,Financiamento!$A:$F,5,0),0)</f>
        <v>0</v>
      </c>
      <c r="FI61" s="83">
        <f>IFERROR(VLOOKUP(FI$7,Financiamento!$A:$F,5,0),0)</f>
        <v>0</v>
      </c>
      <c r="FJ61" s="83">
        <f>IFERROR(VLOOKUP(FJ$7,Financiamento!$A:$F,5,0),0)</f>
        <v>0</v>
      </c>
      <c r="FK61" s="83">
        <f>IFERROR(VLOOKUP(FK$7,Financiamento!$A:$F,5,0),0)</f>
        <v>0</v>
      </c>
      <c r="FL61" s="83">
        <f>IFERROR(VLOOKUP(FL$7,Financiamento!$A:$F,5,0),0)</f>
        <v>0</v>
      </c>
      <c r="FM61" s="83">
        <f>IFERROR(VLOOKUP(FM$7,Financiamento!$A:$F,5,0),0)</f>
        <v>0</v>
      </c>
      <c r="FN61" s="83">
        <f>IFERROR(VLOOKUP(FN$7,Financiamento!$A:$F,5,0),0)</f>
        <v>0</v>
      </c>
      <c r="FO61" s="83">
        <f>IFERROR(VLOOKUP(FO$7,Financiamento!$A:$F,5,0),0)</f>
        <v>0</v>
      </c>
      <c r="FP61" s="83">
        <f>IFERROR(VLOOKUP(FP$7,Financiamento!$A:$F,5,0),0)</f>
        <v>0</v>
      </c>
      <c r="FQ61" s="83">
        <f>IFERROR(VLOOKUP(FQ$7,Financiamento!$A:$F,5,0),0)</f>
        <v>0</v>
      </c>
      <c r="FR61" s="83">
        <f>IFERROR(VLOOKUP(FR$7,Financiamento!$A:$F,5,0),0)</f>
        <v>0</v>
      </c>
      <c r="FS61" s="83">
        <f>IFERROR(VLOOKUP(FS$7,Financiamento!$A:$F,5,0),0)</f>
        <v>0</v>
      </c>
      <c r="FT61" s="83">
        <f>IFERROR(VLOOKUP(FT$7,Financiamento!$A:$F,5,0),0)</f>
        <v>0</v>
      </c>
      <c r="FU61" s="83">
        <f>IFERROR(VLOOKUP(FU$7,Financiamento!$A:$F,5,0),0)</f>
        <v>0</v>
      </c>
      <c r="FV61" s="83">
        <f>IFERROR(VLOOKUP(FV$7,Financiamento!$A:$F,5,0),0)</f>
        <v>0</v>
      </c>
      <c r="FW61" s="83">
        <f>IFERROR(VLOOKUP(FW$7,Financiamento!$A:$F,5,0),0)</f>
        <v>0</v>
      </c>
      <c r="FX61" s="83">
        <f>IFERROR(VLOOKUP(FX$7,Financiamento!$A:$F,5,0),0)</f>
        <v>0</v>
      </c>
      <c r="FY61" s="83">
        <f>IFERROR(VLOOKUP(FY$7,Financiamento!$A:$F,5,0),0)</f>
        <v>0</v>
      </c>
      <c r="FZ61" s="83">
        <f>IFERROR(VLOOKUP(FZ$7,Financiamento!$A:$F,5,0),0)</f>
        <v>0</v>
      </c>
      <c r="GA61" s="83">
        <f>IFERROR(VLOOKUP(GA$7,Financiamento!$A:$F,5,0),0)</f>
        <v>0</v>
      </c>
      <c r="GB61" s="83">
        <f>IFERROR(VLOOKUP(GB$7,Financiamento!$A:$F,5,0),0)</f>
        <v>0</v>
      </c>
      <c r="GC61" s="83">
        <f>IFERROR(VLOOKUP(GC$7,Financiamento!$A:$F,5,0),0)</f>
        <v>0</v>
      </c>
      <c r="GD61" s="83">
        <f>IFERROR(VLOOKUP(GD$7,Financiamento!$A:$F,5,0),0)</f>
        <v>0</v>
      </c>
      <c r="GE61" s="83">
        <f>IFERROR(VLOOKUP(GE$7,Financiamento!$A:$F,5,0),0)</f>
        <v>0</v>
      </c>
      <c r="GF61" s="83">
        <f>IFERROR(VLOOKUP(GF$7,Financiamento!$A:$F,5,0),0)</f>
        <v>0</v>
      </c>
      <c r="GG61" s="83">
        <f>IFERROR(VLOOKUP(GG$7,Financiamento!$A:$F,5,0),0)</f>
        <v>0</v>
      </c>
      <c r="GH61" s="83">
        <f>IFERROR(VLOOKUP(GH$7,Financiamento!$A:$F,5,0),0)</f>
        <v>0</v>
      </c>
      <c r="GI61" s="83">
        <f>IFERROR(VLOOKUP(GI$7,Financiamento!$A:$F,5,0),0)</f>
        <v>0</v>
      </c>
      <c r="GJ61" s="83">
        <f>IFERROR(VLOOKUP(GJ$7,Financiamento!$A:$F,5,0),0)</f>
        <v>0</v>
      </c>
      <c r="GK61" s="83">
        <f>IFERROR(VLOOKUP(GK$7,Financiamento!$A:$F,5,0),0)</f>
        <v>0</v>
      </c>
      <c r="GL61" s="83">
        <f>IFERROR(VLOOKUP(GL$7,Financiamento!$A:$F,5,0),0)</f>
        <v>0</v>
      </c>
      <c r="GM61" s="83">
        <f>IFERROR(VLOOKUP(GM$7,Financiamento!$A:$F,5,0),0)</f>
        <v>0</v>
      </c>
      <c r="GN61" s="83">
        <f>IFERROR(VLOOKUP(GN$7,Financiamento!$A:$F,5,0),0)</f>
        <v>0</v>
      </c>
      <c r="GO61" s="83">
        <f>IFERROR(VLOOKUP(GO$7,Financiamento!$A:$F,5,0),0)</f>
        <v>0</v>
      </c>
      <c r="GP61" s="83">
        <f>IFERROR(VLOOKUP(GP$7,Financiamento!$A:$F,5,0),0)</f>
        <v>0</v>
      </c>
      <c r="GQ61" s="83">
        <f>IFERROR(VLOOKUP(GQ$7,Financiamento!$A:$F,5,0),0)</f>
        <v>0</v>
      </c>
      <c r="GR61" s="83">
        <f>IFERROR(VLOOKUP(GR$7,Financiamento!$A:$F,5,0),0)</f>
        <v>0</v>
      </c>
      <c r="GS61" s="83">
        <f>IFERROR(VLOOKUP(GS$7,Financiamento!$A:$F,5,0),0)</f>
        <v>0</v>
      </c>
      <c r="GT61" s="83">
        <f>IFERROR(VLOOKUP(GT$7,Financiamento!$A:$F,5,0),0)</f>
        <v>0</v>
      </c>
      <c r="GU61" s="83">
        <f>IFERROR(VLOOKUP(GU$7,Financiamento!$A:$F,5,0),0)</f>
        <v>0</v>
      </c>
      <c r="GV61" s="83">
        <f>IFERROR(VLOOKUP(GV$7,Financiamento!$A:$F,5,0),0)</f>
        <v>0</v>
      </c>
      <c r="GW61" s="83">
        <f>IFERROR(VLOOKUP(GW$7,Financiamento!$A:$F,5,0),0)</f>
        <v>0</v>
      </c>
      <c r="GX61" s="83">
        <f>IFERROR(VLOOKUP(GX$7,Financiamento!$A:$F,5,0),0)</f>
        <v>0</v>
      </c>
      <c r="GY61" s="83">
        <f>IFERROR(VLOOKUP(GY$7,Financiamento!$A:$F,5,0),0)</f>
        <v>0</v>
      </c>
      <c r="GZ61" s="83">
        <f>IFERROR(VLOOKUP(GZ$7,Financiamento!$A:$F,5,0),0)</f>
        <v>0</v>
      </c>
      <c r="HA61" s="83">
        <f>IFERROR(VLOOKUP(HA$7,Financiamento!$A:$F,5,0),0)</f>
        <v>0</v>
      </c>
      <c r="HB61" s="83">
        <f>IFERROR(VLOOKUP(HB$7,Financiamento!$A:$F,5,0),0)</f>
        <v>0</v>
      </c>
      <c r="HC61" s="83">
        <f>IFERROR(VLOOKUP(HC$7,Financiamento!$A:$F,5,0),0)</f>
        <v>0</v>
      </c>
      <c r="HD61" s="83">
        <f>IFERROR(VLOOKUP(HD$7,Financiamento!$A:$F,5,0),0)</f>
        <v>0</v>
      </c>
      <c r="HE61" s="83">
        <f>IFERROR(VLOOKUP(HE$7,Financiamento!$A:$F,5,0),0)</f>
        <v>0</v>
      </c>
      <c r="HF61" s="83">
        <f>IFERROR(VLOOKUP(HF$7,Financiamento!$A:$F,5,0),0)</f>
        <v>0</v>
      </c>
      <c r="HG61" s="83">
        <f>IFERROR(VLOOKUP(HG$7,Financiamento!$A:$F,5,0),0)</f>
        <v>0</v>
      </c>
      <c r="HH61" s="83">
        <f>IFERROR(VLOOKUP(HH$7,Financiamento!$A:$F,5,0),0)</f>
        <v>0</v>
      </c>
      <c r="HI61" s="83">
        <f>IFERROR(VLOOKUP(HI$7,Financiamento!$A:$F,5,0),0)</f>
        <v>0</v>
      </c>
      <c r="HJ61" s="83">
        <f>IFERROR(VLOOKUP(HJ$7,Financiamento!$A:$F,5,0),0)</f>
        <v>0</v>
      </c>
      <c r="HK61" s="83">
        <f>IFERROR(VLOOKUP(HK$7,Financiamento!$A:$F,5,0),0)</f>
        <v>0</v>
      </c>
      <c r="HL61" s="83">
        <f>IFERROR(VLOOKUP(HL$7,Financiamento!$A:$F,5,0),0)</f>
        <v>0</v>
      </c>
      <c r="HM61" s="83">
        <f>IFERROR(VLOOKUP(HM$7,Financiamento!$A:$F,5,0),0)</f>
        <v>0</v>
      </c>
      <c r="HN61" s="83">
        <f>IFERROR(VLOOKUP(HN$7,Financiamento!$A:$F,5,0),0)</f>
        <v>0</v>
      </c>
      <c r="HO61" s="83">
        <f>IFERROR(VLOOKUP(HO$7,Financiamento!$A:$F,5,0),0)</f>
        <v>0</v>
      </c>
      <c r="HP61" s="83">
        <f>IFERROR(VLOOKUP(HP$7,Financiamento!$A:$F,5,0),0)</f>
        <v>0</v>
      </c>
      <c r="HQ61" s="83">
        <f>IFERROR(VLOOKUP(HQ$7,Financiamento!$A:$F,5,0),0)</f>
        <v>0</v>
      </c>
      <c r="HR61" s="83">
        <f>IFERROR(VLOOKUP(HR$7,Financiamento!$A:$F,5,0),0)</f>
        <v>0</v>
      </c>
      <c r="HS61" s="83">
        <f>IFERROR(VLOOKUP(HS$7,Financiamento!$A:$F,5,0),0)</f>
        <v>0</v>
      </c>
      <c r="HT61" s="83">
        <f>IFERROR(VLOOKUP(HT$7,Financiamento!$A:$F,5,0),0)</f>
        <v>0</v>
      </c>
      <c r="HU61" s="83">
        <f>IFERROR(VLOOKUP(HU$7,Financiamento!$A:$F,5,0),0)</f>
        <v>0</v>
      </c>
      <c r="HV61" s="83">
        <f>IFERROR(VLOOKUP(HV$7,Financiamento!$A:$F,5,0),0)</f>
        <v>0</v>
      </c>
      <c r="HW61" s="83">
        <f>IFERROR(VLOOKUP(HW$7,Financiamento!$A:$F,5,0),0)</f>
        <v>0</v>
      </c>
      <c r="HX61" s="83">
        <f>IFERROR(VLOOKUP(HX$7,Financiamento!$A:$F,5,0),0)</f>
        <v>0</v>
      </c>
      <c r="HY61" s="83">
        <f>IFERROR(VLOOKUP(HY$7,Financiamento!$A:$F,5,0),0)</f>
        <v>0</v>
      </c>
      <c r="HZ61" s="83">
        <f>IFERROR(VLOOKUP(HZ$7,Financiamento!$A:$F,5,0),0)</f>
        <v>0</v>
      </c>
      <c r="IA61" s="83">
        <f>IFERROR(VLOOKUP(IA$7,Financiamento!$A:$F,5,0),0)</f>
        <v>0</v>
      </c>
      <c r="IB61" s="83">
        <f>IFERROR(VLOOKUP(IB$7,Financiamento!$A:$F,5,0),0)</f>
        <v>0</v>
      </c>
      <c r="IC61" s="83">
        <f>IFERROR(VLOOKUP(IC$7,Financiamento!$A:$F,5,0),0)</f>
        <v>0</v>
      </c>
      <c r="ID61" s="83">
        <f>IFERROR(VLOOKUP(ID$7,Financiamento!$A:$F,5,0),0)</f>
        <v>0</v>
      </c>
      <c r="IE61" s="83">
        <f>IFERROR(VLOOKUP(IE$7,Financiamento!$A:$F,5,0),0)</f>
        <v>0</v>
      </c>
      <c r="IF61" s="83">
        <f>IFERROR(VLOOKUP(IF$7,Financiamento!$A:$F,5,0),0)</f>
        <v>0</v>
      </c>
      <c r="IG61" s="83">
        <f>IFERROR(VLOOKUP(IG$7,Financiamento!$A:$F,5,0),0)</f>
        <v>0</v>
      </c>
      <c r="IH61" s="83">
        <f>IFERROR(VLOOKUP(IH$7,Financiamento!$A:$F,5,0),0)</f>
        <v>0</v>
      </c>
      <c r="II61" s="83">
        <f>IFERROR(VLOOKUP(II$7,Financiamento!$A:$F,5,0),0)</f>
        <v>0</v>
      </c>
      <c r="IJ61" s="83">
        <f>IFERROR(VLOOKUP(IJ$7,Financiamento!$A:$F,5,0),0)</f>
        <v>0</v>
      </c>
      <c r="IK61" s="83">
        <f>IFERROR(VLOOKUP(IK$7,Financiamento!$A:$F,5,0),0)</f>
        <v>0</v>
      </c>
      <c r="IL61" s="83">
        <f>IFERROR(VLOOKUP(IL$7,Financiamento!$A:$F,5,0),0)</f>
        <v>0</v>
      </c>
      <c r="IM61" s="83">
        <f>IFERROR(VLOOKUP(IM$7,Financiamento!$A:$F,5,0),0)</f>
        <v>0</v>
      </c>
      <c r="IN61" s="83">
        <f>IFERROR(VLOOKUP(IN$7,Financiamento!$A:$F,5,0),0)</f>
        <v>0</v>
      </c>
      <c r="IO61" s="83">
        <f>IFERROR(VLOOKUP(IO$7,Financiamento!$A:$F,5,0),0)</f>
        <v>0</v>
      </c>
      <c r="IP61" s="83">
        <f>IFERROR(VLOOKUP(IP$7,Financiamento!$A:$F,5,0),0)</f>
        <v>0</v>
      </c>
      <c r="IQ61" s="83">
        <f>IFERROR(VLOOKUP(IQ$7,Financiamento!$A:$F,5,0),0)</f>
        <v>0</v>
      </c>
      <c r="IR61" s="83">
        <f>IFERROR(VLOOKUP(IR$7,Financiamento!$A:$F,5,0),0)</f>
        <v>0</v>
      </c>
      <c r="IS61" s="83">
        <f>IFERROR(VLOOKUP(IS$7,Financiamento!$A:$F,5,0),0)</f>
        <v>0</v>
      </c>
      <c r="IT61" s="83">
        <f>IFERROR(VLOOKUP(IT$7,Financiamento!$A:$F,5,0),0)</f>
        <v>0</v>
      </c>
      <c r="IU61" s="83">
        <f>IFERROR(VLOOKUP(IU$7,Financiamento!$A:$F,5,0),0)</f>
        <v>0</v>
      </c>
      <c r="IV61" s="83">
        <f>IFERROR(VLOOKUP(IV$7,Financiamento!$A:$F,5,0),0)</f>
        <v>0</v>
      </c>
      <c r="IW61" s="83">
        <f>IFERROR(VLOOKUP(IW$7,Financiamento!$A:$F,5,0),0)</f>
        <v>0</v>
      </c>
      <c r="IX61" s="83">
        <f>IFERROR(VLOOKUP(IX$7,Financiamento!$A:$F,5,0),0)</f>
        <v>0</v>
      </c>
      <c r="IY61" s="83">
        <f>IFERROR(VLOOKUP(IY$7,Financiamento!$A:$F,5,0),0)</f>
        <v>0</v>
      </c>
      <c r="IZ61" s="83">
        <f>IFERROR(VLOOKUP(IZ$7,Financiamento!$A:$F,5,0),0)</f>
        <v>0</v>
      </c>
      <c r="JA61" s="83">
        <f>IFERROR(VLOOKUP(JA$7,Financiamento!$A:$F,5,0),0)</f>
        <v>0</v>
      </c>
      <c r="JB61" s="83">
        <f>IFERROR(VLOOKUP(JB$7,Financiamento!$A:$F,5,0),0)</f>
        <v>0</v>
      </c>
      <c r="JC61" s="83">
        <f>IFERROR(VLOOKUP(JC$7,Financiamento!$A:$F,5,0),0)</f>
        <v>0</v>
      </c>
      <c r="JD61" s="83">
        <f>IFERROR(VLOOKUP(JD$7,Financiamento!$A:$F,5,0),0)</f>
        <v>0</v>
      </c>
      <c r="JE61" s="83">
        <f>IFERROR(VLOOKUP(JE$7,Financiamento!$A:$F,5,0),0)</f>
        <v>0</v>
      </c>
      <c r="JF61" s="83">
        <f>IFERROR(VLOOKUP(JF$7,Financiamento!$A:$F,5,0),0)</f>
        <v>0</v>
      </c>
      <c r="JG61" s="83">
        <f>IFERROR(VLOOKUP(JG$7,Financiamento!$A:$F,5,0),0)</f>
        <v>0</v>
      </c>
      <c r="JH61" s="83">
        <f>IFERROR(VLOOKUP(JH$7,Financiamento!$A:$F,5,0),0)</f>
        <v>0</v>
      </c>
      <c r="JI61" s="83">
        <f>IFERROR(VLOOKUP(JI$7,Financiamento!$A:$F,5,0),0)</f>
        <v>0</v>
      </c>
      <c r="JJ61" s="83">
        <f>IFERROR(VLOOKUP(JJ$7,Financiamento!$A:$F,5,0),0)</f>
        <v>0</v>
      </c>
      <c r="JK61" s="83">
        <f>IFERROR(VLOOKUP(JK$7,Financiamento!$A:$F,5,0),0)</f>
        <v>0</v>
      </c>
      <c r="JL61" s="83">
        <f>IFERROR(VLOOKUP(JL$7,Financiamento!$A:$F,5,0),0)</f>
        <v>0</v>
      </c>
      <c r="JM61" s="83">
        <f>IFERROR(VLOOKUP(JM$7,Financiamento!$A:$F,5,0),0)</f>
        <v>0</v>
      </c>
      <c r="JN61" s="83">
        <f>IFERROR(VLOOKUP(JN$7,Financiamento!$A:$F,5,0),0)</f>
        <v>0</v>
      </c>
      <c r="JO61" s="83">
        <f>IFERROR(VLOOKUP(JO$7,Financiamento!$A:$F,5,0),0)</f>
        <v>0</v>
      </c>
      <c r="JP61" s="83">
        <f>IFERROR(VLOOKUP(JP$7,Financiamento!$A:$F,5,0),0)</f>
        <v>0</v>
      </c>
      <c r="JQ61" s="83">
        <f>IFERROR(VLOOKUP(JQ$7,Financiamento!$A:$F,5,0),0)</f>
        <v>0</v>
      </c>
      <c r="JR61" s="83">
        <f>IFERROR(VLOOKUP(JR$7,Financiamento!$A:$F,5,0),0)</f>
        <v>0</v>
      </c>
      <c r="JS61" s="83">
        <f>IFERROR(VLOOKUP(JS$7,Financiamento!$A:$F,5,0),0)</f>
        <v>0</v>
      </c>
      <c r="JT61" s="83">
        <f>IFERROR(VLOOKUP(JT$7,Financiamento!$A:$F,5,0),0)</f>
        <v>0</v>
      </c>
      <c r="JU61" s="83">
        <f>IFERROR(VLOOKUP(JU$7,Financiamento!$A:$F,5,0),0)</f>
        <v>0</v>
      </c>
      <c r="JV61" s="83">
        <f>IFERROR(VLOOKUP(JV$7,Financiamento!$A:$F,5,0),0)</f>
        <v>0</v>
      </c>
      <c r="JW61" s="83">
        <f>IFERROR(VLOOKUP(JW$7,Financiamento!$A:$F,5,0),0)</f>
        <v>0</v>
      </c>
      <c r="JX61" s="83">
        <f>IFERROR(VLOOKUP(JX$7,Financiamento!$A:$F,5,0),0)</f>
        <v>0</v>
      </c>
      <c r="JY61" s="83">
        <f>IFERROR(VLOOKUP(JY$7,Financiamento!$A:$F,5,0),0)</f>
        <v>0</v>
      </c>
      <c r="JZ61" s="83">
        <f>IFERROR(VLOOKUP(JZ$7,Financiamento!$A:$F,5,0),0)</f>
        <v>0</v>
      </c>
      <c r="KA61" s="83">
        <f>IFERROR(VLOOKUP(KA$7,Financiamento!$A:$F,5,0),0)</f>
        <v>0</v>
      </c>
      <c r="KB61" s="83">
        <f>IFERROR(VLOOKUP(KB$7,Financiamento!$A:$F,5,0),0)</f>
        <v>0</v>
      </c>
      <c r="KC61" s="83">
        <f>IFERROR(VLOOKUP(KC$7,Financiamento!$A:$F,5,0),0)</f>
        <v>0</v>
      </c>
      <c r="KD61" s="83">
        <f>IFERROR(VLOOKUP(KD$7,Financiamento!$A:$F,5,0),0)</f>
        <v>0</v>
      </c>
      <c r="KE61" s="83">
        <f>IFERROR(VLOOKUP(KE$7,Financiamento!$A:$F,5,0),0)</f>
        <v>0</v>
      </c>
      <c r="KF61" s="83">
        <f>IFERROR(VLOOKUP(KF$7,Financiamento!$A:$F,5,0),0)</f>
        <v>0</v>
      </c>
      <c r="KG61" s="83">
        <f>IFERROR(VLOOKUP(KG$7,Financiamento!$A:$F,5,0),0)</f>
        <v>0</v>
      </c>
      <c r="KH61" s="83">
        <f>IFERROR(VLOOKUP(KH$7,Financiamento!$A:$F,5,0),0)</f>
        <v>0</v>
      </c>
      <c r="KI61" s="83">
        <f>IFERROR(VLOOKUP(KI$7,Financiamento!$A:$F,5,0),0)</f>
        <v>0</v>
      </c>
      <c r="KJ61" s="83">
        <f>IFERROR(VLOOKUP(KJ$7,Financiamento!$A:$F,5,0),0)</f>
        <v>0</v>
      </c>
      <c r="KK61" s="83">
        <f>IFERROR(VLOOKUP(KK$7,Financiamento!$A:$F,5,0),0)</f>
        <v>0</v>
      </c>
      <c r="KL61" s="83">
        <f>IFERROR(VLOOKUP(KL$7,Financiamento!$A:$F,5,0),0)</f>
        <v>0</v>
      </c>
      <c r="KM61" s="83">
        <f>IFERROR(VLOOKUP(KM$7,Financiamento!$A:$F,5,0),0)</f>
        <v>0</v>
      </c>
      <c r="KN61" s="83">
        <f>IFERROR(VLOOKUP(KN$7,Financiamento!$A:$F,5,0),0)</f>
        <v>0</v>
      </c>
      <c r="KO61" s="83">
        <f>IFERROR(VLOOKUP(KO$7,Financiamento!$A:$F,5,0),0)</f>
        <v>0</v>
      </c>
    </row>
    <row r="62" spans="1:301" ht="14.4" x14ac:dyDescent="0.3">
      <c r="A62" s="31"/>
    </row>
    <row r="63" spans="1:301" s="22" customFormat="1" x14ac:dyDescent="0.2">
      <c r="A63" s="34" t="s">
        <v>255</v>
      </c>
      <c r="B63" s="83">
        <f t="shared" ref="B63:BM63" ca="1" si="902">B52+B40-B54+B57-B58-B59-B61</f>
        <v>-1486.8425069303166</v>
      </c>
      <c r="C63" s="83">
        <f t="shared" ca="1" si="902"/>
        <v>-372.0284851330548</v>
      </c>
      <c r="D63" s="83">
        <f t="shared" ca="1" si="902"/>
        <v>-377.39570995438635</v>
      </c>
      <c r="E63" s="83">
        <f t="shared" ca="1" si="902"/>
        <v>-382.75793640533084</v>
      </c>
      <c r="F63" s="83">
        <f t="shared" ca="1" si="902"/>
        <v>-388.11513071311401</v>
      </c>
      <c r="G63" s="83">
        <f t="shared" ca="1" si="902"/>
        <v>-393.46725876151277</v>
      </c>
      <c r="H63" s="83">
        <f t="shared" ca="1" si="902"/>
        <v>-398.81428608617625</v>
      </c>
      <c r="I63" s="83">
        <f t="shared" ca="1" si="902"/>
        <v>-404.15617786987787</v>
      </c>
      <c r="J63" s="83">
        <f t="shared" ca="1" si="902"/>
        <v>-409.49289893767991</v>
      </c>
      <c r="K63" s="83">
        <f t="shared" ca="1" si="902"/>
        <v>-414.82441375201552</v>
      </c>
      <c r="L63" s="83">
        <f t="shared" ca="1" si="902"/>
        <v>-420.15068640768914</v>
      </c>
      <c r="M63" s="83">
        <f t="shared" ca="1" si="902"/>
        <v>-425.4716806267852</v>
      </c>
      <c r="N63" s="83">
        <f t="shared" ca="1" si="902"/>
        <v>329.34994104676582</v>
      </c>
      <c r="O63" s="83">
        <f t="shared" ca="1" si="902"/>
        <v>329.34994104676582</v>
      </c>
      <c r="P63" s="83">
        <f t="shared" ca="1" si="902"/>
        <v>329.34994104676582</v>
      </c>
      <c r="Q63" s="83">
        <f t="shared" ca="1" si="902"/>
        <v>329.34994104676582</v>
      </c>
      <c r="R63" s="83">
        <f t="shared" ca="1" si="902"/>
        <v>329.34994104676582</v>
      </c>
      <c r="S63" s="83">
        <f t="shared" ca="1" si="902"/>
        <v>329.34994104676582</v>
      </c>
      <c r="T63" s="83">
        <f t="shared" ca="1" si="902"/>
        <v>329.34994104676582</v>
      </c>
      <c r="U63" s="83">
        <f t="shared" ca="1" si="902"/>
        <v>329.34994104676582</v>
      </c>
      <c r="V63" s="83">
        <f t="shared" ca="1" si="902"/>
        <v>329.34994104676582</v>
      </c>
      <c r="W63" s="83">
        <f t="shared" ca="1" si="902"/>
        <v>329.34994104676582</v>
      </c>
      <c r="X63" s="83">
        <f t="shared" ca="1" si="902"/>
        <v>329.34994104676582</v>
      </c>
      <c r="Y63" s="83">
        <f t="shared" ca="1" si="902"/>
        <v>329.34994104676582</v>
      </c>
      <c r="Z63" s="83">
        <f t="shared" ca="1" si="902"/>
        <v>102.18353365323694</v>
      </c>
      <c r="AA63" s="83">
        <f t="shared" ca="1" si="902"/>
        <v>101.73236962520312</v>
      </c>
      <c r="AB63" s="83">
        <f t="shared" ca="1" si="902"/>
        <v>101.27857020103821</v>
      </c>
      <c r="AC63" s="83">
        <f t="shared" ca="1" si="902"/>
        <v>100.82211998653449</v>
      </c>
      <c r="AD63" s="83">
        <f t="shared" ca="1" si="902"/>
        <v>100.36300349756166</v>
      </c>
      <c r="AE63" s="83">
        <f t="shared" ca="1" si="902"/>
        <v>99.901205159541576</v>
      </c>
      <c r="AF63" s="83">
        <f t="shared" ca="1" si="902"/>
        <v>99.436709306919852</v>
      </c>
      <c r="AG63" s="83">
        <f t="shared" ca="1" si="902"/>
        <v>98.96950018263459</v>
      </c>
      <c r="AH63" s="83">
        <f t="shared" ca="1" si="902"/>
        <v>98.499561937581575</v>
      </c>
      <c r="AI63" s="83">
        <f t="shared" ca="1" si="902"/>
        <v>98.026878630077022</v>
      </c>
      <c r="AJ63" s="83">
        <f t="shared" ca="1" si="902"/>
        <v>97.551434225316484</v>
      </c>
      <c r="AK63" s="83">
        <f t="shared" ca="1" si="902"/>
        <v>97.073212594830977</v>
      </c>
      <c r="AL63" s="83">
        <f t="shared" ca="1" si="902"/>
        <v>96.592197515939858</v>
      </c>
      <c r="AM63" s="83">
        <f t="shared" ca="1" si="902"/>
        <v>96.108372671200527</v>
      </c>
      <c r="AN63" s="83">
        <f t="shared" ca="1" si="902"/>
        <v>95.621721647854997</v>
      </c>
      <c r="AO63" s="83">
        <f t="shared" ca="1" si="902"/>
        <v>95.132227937272916</v>
      </c>
      <c r="AP63" s="83">
        <f t="shared" ca="1" si="902"/>
        <v>94.639874934391543</v>
      </c>
      <c r="AQ63" s="83">
        <f t="shared" ca="1" si="902"/>
        <v>94.14464593715266</v>
      </c>
      <c r="AR63" s="83">
        <f t="shared" ca="1" si="902"/>
        <v>93.646524145936041</v>
      </c>
      <c r="AS63" s="83">
        <f t="shared" ca="1" si="902"/>
        <v>93.145492662989113</v>
      </c>
      <c r="AT63" s="83">
        <f t="shared" ca="1" si="902"/>
        <v>92.641534491854202</v>
      </c>
      <c r="AU63" s="83">
        <f t="shared" ca="1" si="902"/>
        <v>92.134632536791685</v>
      </c>
      <c r="AV63" s="83">
        <f t="shared" ca="1" si="902"/>
        <v>91.624769602200217</v>
      </c>
      <c r="AW63" s="83">
        <f t="shared" ca="1" si="902"/>
        <v>91.111928392033406</v>
      </c>
      <c r="AX63" s="83">
        <f t="shared" ca="1" si="902"/>
        <v>90.596091509212783</v>
      </c>
      <c r="AY63" s="83">
        <f t="shared" ca="1" si="902"/>
        <v>90.077241455038177</v>
      </c>
      <c r="AZ63" s="83">
        <f t="shared" ca="1" si="902"/>
        <v>89.555360628593633</v>
      </c>
      <c r="BA63" s="83">
        <f t="shared" ca="1" si="902"/>
        <v>89.030431326150449</v>
      </c>
      <c r="BB63" s="83">
        <f t="shared" ca="1" si="902"/>
        <v>88.502435740566852</v>
      </c>
      <c r="BC63" s="83">
        <f t="shared" ca="1" si="902"/>
        <v>87.971355960683582</v>
      </c>
      <c r="BD63" s="83">
        <f t="shared" ca="1" si="902"/>
        <v>87.437173970716572</v>
      </c>
      <c r="BE63" s="83">
        <f t="shared" ca="1" si="902"/>
        <v>86.899871649645661</v>
      </c>
      <c r="BF63" s="83">
        <f t="shared" ca="1" si="902"/>
        <v>86.359430770599886</v>
      </c>
      <c r="BG63" s="83">
        <f t="shared" ca="1" si="902"/>
        <v>85.815833000239138</v>
      </c>
      <c r="BH63" s="83">
        <f t="shared" ca="1" si="902"/>
        <v>85.269059898132468</v>
      </c>
      <c r="BI63" s="83">
        <f t="shared" ca="1" si="902"/>
        <v>84.719092916132126</v>
      </c>
      <c r="BJ63" s="83">
        <f t="shared" ca="1" si="902"/>
        <v>84.165913397744816</v>
      </c>
      <c r="BK63" s="83">
        <f t="shared" ca="1" si="902"/>
        <v>83.609502577498347</v>
      </c>
      <c r="BL63" s="83">
        <f t="shared" ca="1" si="902"/>
        <v>83.049841580305554</v>
      </c>
      <c r="BM63" s="83">
        <f t="shared" ca="1" si="902"/>
        <v>82.486911420823446</v>
      </c>
      <c r="BN63" s="83">
        <f t="shared" ref="BN63:DQ63" ca="1" si="903">BN52+BN40-BN54+BN57-BN58-BN59-BN61</f>
        <v>81.920693002809799</v>
      </c>
      <c r="BO63" s="83">
        <f t="shared" ca="1" si="903"/>
        <v>81.351167118474564</v>
      </c>
      <c r="BP63" s="83">
        <f t="shared" ca="1" si="903"/>
        <v>80.778314447829246</v>
      </c>
      <c r="BQ63" s="83">
        <f t="shared" ca="1" si="903"/>
        <v>80.202115558030584</v>
      </c>
      <c r="BR63" s="83">
        <f t="shared" ca="1" si="903"/>
        <v>79.622550902721969</v>
      </c>
      <c r="BS63" s="83">
        <f t="shared" ca="1" si="903"/>
        <v>79.039600821370016</v>
      </c>
      <c r="BT63" s="83">
        <f t="shared" ca="1" si="903"/>
        <v>78.453245538597912</v>
      </c>
      <c r="BU63" s="83">
        <f t="shared" ca="1" si="903"/>
        <v>77.86346516351432</v>
      </c>
      <c r="BV63" s="83">
        <f t="shared" ca="1" si="903"/>
        <v>77.270239689038704</v>
      </c>
      <c r="BW63" s="83">
        <f t="shared" ca="1" si="903"/>
        <v>76.673548991222674</v>
      </c>
      <c r="BX63" s="83">
        <f t="shared" ca="1" si="903"/>
        <v>76.073372828567415</v>
      </c>
      <c r="BY63" s="83">
        <f t="shared" ca="1" si="903"/>
        <v>75.469690841336728</v>
      </c>
      <c r="BZ63" s="83">
        <f t="shared" ca="1" si="903"/>
        <v>74.86248255086673</v>
      </c>
      <c r="CA63" s="83">
        <f t="shared" ca="1" si="903"/>
        <v>74.251727358870824</v>
      </c>
      <c r="CB63" s="83">
        <f t="shared" ca="1" si="903"/>
        <v>73.637404546741209</v>
      </c>
      <c r="CC63" s="83">
        <f t="shared" ca="1" si="903"/>
        <v>73.019493274845956</v>
      </c>
      <c r="CD63" s="83">
        <f t="shared" ca="1" si="903"/>
        <v>72.397972581821989</v>
      </c>
      <c r="CE63" s="83">
        <f t="shared" ca="1" si="903"/>
        <v>71.772821383864141</v>
      </c>
      <c r="CF63" s="83">
        <f t="shared" ca="1" si="903"/>
        <v>71.14401847400984</v>
      </c>
      <c r="CG63" s="83">
        <f t="shared" ca="1" si="903"/>
        <v>70.511542521419699</v>
      </c>
      <c r="CH63" s="83">
        <f t="shared" ca="1" si="903"/>
        <v>-756.46674876267934</v>
      </c>
      <c r="CI63" s="83">
        <f t="shared" ca="1" si="903"/>
        <v>-757.10663529238855</v>
      </c>
      <c r="CJ63" s="83">
        <f t="shared" ca="1" si="903"/>
        <v>-757.75025960786945</v>
      </c>
      <c r="CK63" s="83">
        <f t="shared" ca="1" si="903"/>
        <v>-758.39764354274712</v>
      </c>
      <c r="CL63" s="83">
        <f t="shared" ca="1" si="903"/>
        <v>-759.04880905818368</v>
      </c>
      <c r="CM63" s="83">
        <f t="shared" ca="1" si="903"/>
        <v>-759.70377824362356</v>
      </c>
      <c r="CN63" s="83">
        <f t="shared" ca="1" si="903"/>
        <v>-760.36257331754314</v>
      </c>
      <c r="CO63" s="83">
        <f t="shared" ca="1" si="903"/>
        <v>-761.02521662820391</v>
      </c>
      <c r="CP63" s="83">
        <f t="shared" ca="1" si="903"/>
        <v>-761.69173065441078</v>
      </c>
      <c r="CQ63" s="83">
        <f t="shared" ca="1" si="903"/>
        <v>-762.36213800627479</v>
      </c>
      <c r="CR63" s="83">
        <f t="shared" ca="1" si="903"/>
        <v>-763.03646142598041</v>
      </c>
      <c r="CS63" s="83">
        <f t="shared" ca="1" si="903"/>
        <v>-763.7147237885556</v>
      </c>
      <c r="CT63" s="83">
        <f t="shared" ca="1" si="903"/>
        <v>420.90211707409031</v>
      </c>
      <c r="CU63" s="83">
        <f t="shared" ca="1" si="903"/>
        <v>420.90211707409031</v>
      </c>
      <c r="CV63" s="83">
        <f t="shared" ca="1" si="903"/>
        <v>420.90211707409031</v>
      </c>
      <c r="CW63" s="83">
        <f t="shared" ca="1" si="903"/>
        <v>420.90211707409031</v>
      </c>
      <c r="CX63" s="83">
        <f t="shared" ca="1" si="903"/>
        <v>420.90211707409031</v>
      </c>
      <c r="CY63" s="83">
        <f t="shared" ca="1" si="903"/>
        <v>420.90211707409031</v>
      </c>
      <c r="CZ63" s="83">
        <f t="shared" ca="1" si="903"/>
        <v>420.90211707409031</v>
      </c>
      <c r="DA63" s="83">
        <f t="shared" ca="1" si="903"/>
        <v>420.90211707409031</v>
      </c>
      <c r="DB63" s="83">
        <f t="shared" ca="1" si="903"/>
        <v>420.90211707409031</v>
      </c>
      <c r="DC63" s="83">
        <f t="shared" ca="1" si="903"/>
        <v>420.90211707409031</v>
      </c>
      <c r="DD63" s="83">
        <f t="shared" ca="1" si="903"/>
        <v>420.90211707409031</v>
      </c>
      <c r="DE63" s="83">
        <f t="shared" ca="1" si="903"/>
        <v>420.90211707409031</v>
      </c>
      <c r="DF63" s="83">
        <f t="shared" ca="1" si="903"/>
        <v>420.90211707409031</v>
      </c>
      <c r="DG63" s="83">
        <f t="shared" ca="1" si="903"/>
        <v>420.90211707409031</v>
      </c>
      <c r="DH63" s="83">
        <f t="shared" ca="1" si="903"/>
        <v>420.90211707409031</v>
      </c>
      <c r="DI63" s="83">
        <f t="shared" ca="1" si="903"/>
        <v>420.90211707409031</v>
      </c>
      <c r="DJ63" s="83">
        <f t="shared" ca="1" si="903"/>
        <v>420.90211707409031</v>
      </c>
      <c r="DK63" s="83">
        <f t="shared" ca="1" si="903"/>
        <v>420.90211707409031</v>
      </c>
      <c r="DL63" s="83">
        <f t="shared" ca="1" si="903"/>
        <v>420.90211707409031</v>
      </c>
      <c r="DM63" s="83">
        <f t="shared" ca="1" si="903"/>
        <v>420.90211707409031</v>
      </c>
      <c r="DN63" s="83">
        <f t="shared" ca="1" si="903"/>
        <v>420.90211707409031</v>
      </c>
      <c r="DO63" s="83">
        <f t="shared" ca="1" si="903"/>
        <v>420.90211707409031</v>
      </c>
      <c r="DP63" s="83">
        <f t="shared" ca="1" si="903"/>
        <v>420.90211707409031</v>
      </c>
      <c r="DQ63" s="83">
        <f t="shared" ca="1" si="903"/>
        <v>420.90211707409031</v>
      </c>
      <c r="DR63" s="83">
        <f t="shared" ref="DR63:EC63" ca="1" si="904">DR52+DR40-DR54+DR57-DR58-DR59-DR61</f>
        <v>420.90211707409031</v>
      </c>
      <c r="DS63" s="83">
        <f t="shared" ca="1" si="904"/>
        <v>420.90211707409031</v>
      </c>
      <c r="DT63" s="83">
        <f t="shared" ca="1" si="904"/>
        <v>420.90211707409031</v>
      </c>
      <c r="DU63" s="83">
        <f t="shared" ca="1" si="904"/>
        <v>420.90211707409031</v>
      </c>
      <c r="DV63" s="83">
        <f t="shared" ca="1" si="904"/>
        <v>420.90211707409031</v>
      </c>
      <c r="DW63" s="83">
        <f t="shared" ca="1" si="904"/>
        <v>420.90211707409031</v>
      </c>
      <c r="DX63" s="83">
        <f t="shared" ca="1" si="904"/>
        <v>420.90211707409031</v>
      </c>
      <c r="DY63" s="83">
        <f t="shared" ca="1" si="904"/>
        <v>420.90211707409031</v>
      </c>
      <c r="DZ63" s="83">
        <f t="shared" ca="1" si="904"/>
        <v>420.90211707409031</v>
      </c>
      <c r="EA63" s="83">
        <f t="shared" ca="1" si="904"/>
        <v>420.90211707409031</v>
      </c>
      <c r="EB63" s="83">
        <f t="shared" ca="1" si="904"/>
        <v>420.90211707409031</v>
      </c>
      <c r="EC63" s="83">
        <f t="shared" ca="1" si="904"/>
        <v>420.90211707409031</v>
      </c>
      <c r="ED63" s="83">
        <f t="shared" ref="ED63:FA63" ca="1" si="905">ED52+ED40-ED54+ED57-ED58-ED59-ED61</f>
        <v>420.90211707409031</v>
      </c>
      <c r="EE63" s="83">
        <f t="shared" ca="1" si="905"/>
        <v>420.90211707409031</v>
      </c>
      <c r="EF63" s="83">
        <f t="shared" ca="1" si="905"/>
        <v>420.90211707409031</v>
      </c>
      <c r="EG63" s="83">
        <f t="shared" ca="1" si="905"/>
        <v>420.90211707409031</v>
      </c>
      <c r="EH63" s="83">
        <f t="shared" ca="1" si="905"/>
        <v>420.90211707409031</v>
      </c>
      <c r="EI63" s="83">
        <f t="shared" ca="1" si="905"/>
        <v>420.90211707409031</v>
      </c>
      <c r="EJ63" s="83">
        <f t="shared" ca="1" si="905"/>
        <v>420.90211707409031</v>
      </c>
      <c r="EK63" s="83">
        <f t="shared" ca="1" si="905"/>
        <v>420.90211707409031</v>
      </c>
      <c r="EL63" s="83">
        <f t="shared" ca="1" si="905"/>
        <v>420.90211707409031</v>
      </c>
      <c r="EM63" s="83">
        <f t="shared" ca="1" si="905"/>
        <v>420.90211707409031</v>
      </c>
      <c r="EN63" s="83">
        <f t="shared" ca="1" si="905"/>
        <v>420.90211707409031</v>
      </c>
      <c r="EO63" s="83">
        <f t="shared" ca="1" si="905"/>
        <v>420.90211707409031</v>
      </c>
      <c r="EP63" s="83">
        <f t="shared" ca="1" si="905"/>
        <v>420.90211707409031</v>
      </c>
      <c r="EQ63" s="83">
        <f t="shared" ca="1" si="905"/>
        <v>420.90211707409031</v>
      </c>
      <c r="ER63" s="83">
        <f t="shared" ca="1" si="905"/>
        <v>420.90211707409031</v>
      </c>
      <c r="ES63" s="83">
        <f t="shared" ca="1" si="905"/>
        <v>420.90211707409031</v>
      </c>
      <c r="ET63" s="83">
        <f t="shared" ca="1" si="905"/>
        <v>420.90211707409031</v>
      </c>
      <c r="EU63" s="83">
        <f t="shared" ca="1" si="905"/>
        <v>420.90211707409031</v>
      </c>
      <c r="EV63" s="83">
        <f t="shared" ca="1" si="905"/>
        <v>420.90211707409031</v>
      </c>
      <c r="EW63" s="83">
        <f t="shared" ca="1" si="905"/>
        <v>420.90211707409031</v>
      </c>
      <c r="EX63" s="83">
        <f t="shared" ca="1" si="905"/>
        <v>420.90211707409031</v>
      </c>
      <c r="EY63" s="83">
        <f t="shared" ca="1" si="905"/>
        <v>420.90211707409031</v>
      </c>
      <c r="EZ63" s="83">
        <f t="shared" ca="1" si="905"/>
        <v>420.90211707409031</v>
      </c>
      <c r="FA63" s="83">
        <f t="shared" ca="1" si="905"/>
        <v>420.90211707409031</v>
      </c>
      <c r="FB63" s="83">
        <f t="shared" ref="FB63:HM63" ca="1" si="906">FB52+FB40-FB54+FB57-FB58-FB59-FB61</f>
        <v>420.90211707409031</v>
      </c>
      <c r="FC63" s="83">
        <f t="shared" ca="1" si="906"/>
        <v>420.90211707409031</v>
      </c>
      <c r="FD63" s="83">
        <f t="shared" ca="1" si="906"/>
        <v>420.90211707409031</v>
      </c>
      <c r="FE63" s="83">
        <f t="shared" ca="1" si="906"/>
        <v>420.90211707409031</v>
      </c>
      <c r="FF63" s="83">
        <f t="shared" ca="1" si="906"/>
        <v>420.90211707409031</v>
      </c>
      <c r="FG63" s="83">
        <f t="shared" ca="1" si="906"/>
        <v>420.90211707409031</v>
      </c>
      <c r="FH63" s="83">
        <f t="shared" ca="1" si="906"/>
        <v>420.90211707409031</v>
      </c>
      <c r="FI63" s="83">
        <f t="shared" ca="1" si="906"/>
        <v>420.90211707409031</v>
      </c>
      <c r="FJ63" s="83">
        <f t="shared" ca="1" si="906"/>
        <v>420.90211707409031</v>
      </c>
      <c r="FK63" s="83">
        <f t="shared" ca="1" si="906"/>
        <v>420.90211707409031</v>
      </c>
      <c r="FL63" s="83">
        <f t="shared" ca="1" si="906"/>
        <v>420.90211707409031</v>
      </c>
      <c r="FM63" s="83">
        <f t="shared" ca="1" si="906"/>
        <v>420.90211707409031</v>
      </c>
      <c r="FN63" s="83">
        <f t="shared" ca="1" si="906"/>
        <v>-405.4400037592431</v>
      </c>
      <c r="FO63" s="83">
        <f t="shared" ca="1" si="906"/>
        <v>-405.4400037592431</v>
      </c>
      <c r="FP63" s="83">
        <f t="shared" ca="1" si="906"/>
        <v>-405.4400037592431</v>
      </c>
      <c r="FQ63" s="83">
        <f t="shared" ca="1" si="906"/>
        <v>-405.4400037592431</v>
      </c>
      <c r="FR63" s="83">
        <f t="shared" ca="1" si="906"/>
        <v>-405.4400037592431</v>
      </c>
      <c r="FS63" s="83">
        <f t="shared" ca="1" si="906"/>
        <v>-405.4400037592431</v>
      </c>
      <c r="FT63" s="83">
        <f t="shared" ca="1" si="906"/>
        <v>-405.4400037592431</v>
      </c>
      <c r="FU63" s="83">
        <f t="shared" ca="1" si="906"/>
        <v>-405.4400037592431</v>
      </c>
      <c r="FV63" s="83">
        <f t="shared" ca="1" si="906"/>
        <v>-405.4400037592431</v>
      </c>
      <c r="FW63" s="83">
        <f t="shared" ca="1" si="906"/>
        <v>-405.4400037592431</v>
      </c>
      <c r="FX63" s="83">
        <f t="shared" ca="1" si="906"/>
        <v>-405.4400037592431</v>
      </c>
      <c r="FY63" s="83">
        <f t="shared" ca="1" si="906"/>
        <v>-405.4400037592431</v>
      </c>
      <c r="FZ63" s="83">
        <f t="shared" ca="1" si="906"/>
        <v>-1095.4987358425765</v>
      </c>
      <c r="GA63" s="83">
        <f t="shared" ca="1" si="906"/>
        <v>-1095.4987358425765</v>
      </c>
      <c r="GB63" s="83">
        <f t="shared" ca="1" si="906"/>
        <v>-1095.4987358425765</v>
      </c>
      <c r="GC63" s="83">
        <f t="shared" ca="1" si="906"/>
        <v>-1095.4987358425765</v>
      </c>
      <c r="GD63" s="83">
        <f t="shared" ca="1" si="906"/>
        <v>-1095.4987358425765</v>
      </c>
      <c r="GE63" s="83">
        <f t="shared" ca="1" si="906"/>
        <v>-1095.4987358425765</v>
      </c>
      <c r="GF63" s="83">
        <f t="shared" ca="1" si="906"/>
        <v>-1095.4987358425765</v>
      </c>
      <c r="GG63" s="83">
        <f t="shared" ca="1" si="906"/>
        <v>-1095.4987358425765</v>
      </c>
      <c r="GH63" s="83">
        <f t="shared" ca="1" si="906"/>
        <v>-1095.4987358425765</v>
      </c>
      <c r="GI63" s="83">
        <f t="shared" ca="1" si="906"/>
        <v>-1095.4987358425765</v>
      </c>
      <c r="GJ63" s="83">
        <f t="shared" ca="1" si="906"/>
        <v>-1095.4987358425765</v>
      </c>
      <c r="GK63" s="83">
        <f t="shared" ca="1" si="906"/>
        <v>-1095.4987358425765</v>
      </c>
      <c r="GL63" s="83">
        <f t="shared" ca="1" si="906"/>
        <v>420.90211707409031</v>
      </c>
      <c r="GM63" s="83">
        <f t="shared" ca="1" si="906"/>
        <v>420.90211707409031</v>
      </c>
      <c r="GN63" s="83">
        <f t="shared" ca="1" si="906"/>
        <v>420.90211707409031</v>
      </c>
      <c r="GO63" s="83">
        <f t="shared" ca="1" si="906"/>
        <v>420.90211707409031</v>
      </c>
      <c r="GP63" s="83">
        <f t="shared" ca="1" si="906"/>
        <v>420.90211707409031</v>
      </c>
      <c r="GQ63" s="83">
        <f t="shared" ca="1" si="906"/>
        <v>420.90211707409031</v>
      </c>
      <c r="GR63" s="83">
        <f t="shared" ca="1" si="906"/>
        <v>420.90211707409031</v>
      </c>
      <c r="GS63" s="83">
        <f t="shared" ca="1" si="906"/>
        <v>420.90211707409031</v>
      </c>
      <c r="GT63" s="83">
        <f t="shared" ca="1" si="906"/>
        <v>420.90211707409031</v>
      </c>
      <c r="GU63" s="83">
        <f t="shared" ca="1" si="906"/>
        <v>420.90211707409031</v>
      </c>
      <c r="GV63" s="83">
        <f t="shared" ca="1" si="906"/>
        <v>420.90211707409031</v>
      </c>
      <c r="GW63" s="83">
        <f t="shared" ca="1" si="906"/>
        <v>420.90211707409031</v>
      </c>
      <c r="GX63" s="83">
        <f t="shared" ca="1" si="906"/>
        <v>420.90211707409031</v>
      </c>
      <c r="GY63" s="83">
        <f t="shared" ca="1" si="906"/>
        <v>420.90211707409031</v>
      </c>
      <c r="GZ63" s="83">
        <f t="shared" ca="1" si="906"/>
        <v>420.90211707409031</v>
      </c>
      <c r="HA63" s="83">
        <f t="shared" ca="1" si="906"/>
        <v>420.90211707409031</v>
      </c>
      <c r="HB63" s="83">
        <f t="shared" ca="1" si="906"/>
        <v>420.90211707409031</v>
      </c>
      <c r="HC63" s="83">
        <f t="shared" ca="1" si="906"/>
        <v>420.90211707409031</v>
      </c>
      <c r="HD63" s="83">
        <f t="shared" ca="1" si="906"/>
        <v>420.90211707409031</v>
      </c>
      <c r="HE63" s="83">
        <f t="shared" ca="1" si="906"/>
        <v>420.90211707409031</v>
      </c>
      <c r="HF63" s="83">
        <f t="shared" ca="1" si="906"/>
        <v>420.90211707409031</v>
      </c>
      <c r="HG63" s="83">
        <f t="shared" ca="1" si="906"/>
        <v>420.90211707409031</v>
      </c>
      <c r="HH63" s="83">
        <f t="shared" ca="1" si="906"/>
        <v>420.90211707409031</v>
      </c>
      <c r="HI63" s="83">
        <f t="shared" ca="1" si="906"/>
        <v>420.90211707409031</v>
      </c>
      <c r="HJ63" s="83">
        <f t="shared" ca="1" si="906"/>
        <v>420.90211707409031</v>
      </c>
      <c r="HK63" s="83">
        <f t="shared" ca="1" si="906"/>
        <v>420.90211707409031</v>
      </c>
      <c r="HL63" s="83">
        <f t="shared" ca="1" si="906"/>
        <v>420.90211707409031</v>
      </c>
      <c r="HM63" s="83">
        <f t="shared" ca="1" si="906"/>
        <v>420.90211707409031</v>
      </c>
      <c r="HN63" s="83">
        <f t="shared" ref="HN63:JY63" ca="1" si="907">HN52+HN40-HN54+HN57-HN58-HN59-HN61</f>
        <v>420.90211707409031</v>
      </c>
      <c r="HO63" s="83">
        <f t="shared" ca="1" si="907"/>
        <v>420.90211707409031</v>
      </c>
      <c r="HP63" s="83">
        <f t="shared" ca="1" si="907"/>
        <v>420.90211707409031</v>
      </c>
      <c r="HQ63" s="83">
        <f t="shared" ca="1" si="907"/>
        <v>420.90211707409031</v>
      </c>
      <c r="HR63" s="83">
        <f t="shared" ca="1" si="907"/>
        <v>420.90211707409031</v>
      </c>
      <c r="HS63" s="83">
        <f t="shared" ca="1" si="907"/>
        <v>420.90211707409031</v>
      </c>
      <c r="HT63" s="83">
        <f t="shared" ca="1" si="907"/>
        <v>420.90211707409031</v>
      </c>
      <c r="HU63" s="83">
        <f t="shared" ca="1" si="907"/>
        <v>420.90211707409031</v>
      </c>
      <c r="HV63" s="83">
        <f t="shared" ca="1" si="907"/>
        <v>420.90211707409031</v>
      </c>
      <c r="HW63" s="83">
        <f t="shared" ca="1" si="907"/>
        <v>420.90211707409031</v>
      </c>
      <c r="HX63" s="83">
        <f t="shared" ca="1" si="907"/>
        <v>420.90211707409031</v>
      </c>
      <c r="HY63" s="83">
        <f t="shared" ca="1" si="907"/>
        <v>420.90211707409031</v>
      </c>
      <c r="HZ63" s="83">
        <f t="shared" ca="1" si="907"/>
        <v>420.90211707409031</v>
      </c>
      <c r="IA63" s="83">
        <f t="shared" ca="1" si="907"/>
        <v>420.90211707409031</v>
      </c>
      <c r="IB63" s="83">
        <f t="shared" ca="1" si="907"/>
        <v>420.90211707409031</v>
      </c>
      <c r="IC63" s="83">
        <f t="shared" ca="1" si="907"/>
        <v>420.90211707409031</v>
      </c>
      <c r="ID63" s="83">
        <f t="shared" ca="1" si="907"/>
        <v>420.90211707409031</v>
      </c>
      <c r="IE63" s="83">
        <f t="shared" ca="1" si="907"/>
        <v>420.90211707409031</v>
      </c>
      <c r="IF63" s="83">
        <f t="shared" ca="1" si="907"/>
        <v>420.90211707409031</v>
      </c>
      <c r="IG63" s="83">
        <f t="shared" ca="1" si="907"/>
        <v>420.90211707409031</v>
      </c>
      <c r="IH63" s="83">
        <f t="shared" ca="1" si="907"/>
        <v>420.90211707409031</v>
      </c>
      <c r="II63" s="83">
        <f t="shared" ca="1" si="907"/>
        <v>420.90211707409031</v>
      </c>
      <c r="IJ63" s="83">
        <f t="shared" ca="1" si="907"/>
        <v>420.90211707409031</v>
      </c>
      <c r="IK63" s="83">
        <f t="shared" ca="1" si="907"/>
        <v>420.90211707409031</v>
      </c>
      <c r="IL63" s="83">
        <f t="shared" ca="1" si="907"/>
        <v>420.90211707409031</v>
      </c>
      <c r="IM63" s="83">
        <f t="shared" ca="1" si="907"/>
        <v>420.90211707409031</v>
      </c>
      <c r="IN63" s="83">
        <f t="shared" ca="1" si="907"/>
        <v>420.90211707409031</v>
      </c>
      <c r="IO63" s="83">
        <f t="shared" ca="1" si="907"/>
        <v>420.90211707409031</v>
      </c>
      <c r="IP63" s="83">
        <f t="shared" ca="1" si="907"/>
        <v>420.90211707409031</v>
      </c>
      <c r="IQ63" s="83">
        <f t="shared" ca="1" si="907"/>
        <v>420.90211707409031</v>
      </c>
      <c r="IR63" s="83">
        <f t="shared" ca="1" si="907"/>
        <v>420.90211707409031</v>
      </c>
      <c r="IS63" s="83">
        <f t="shared" ca="1" si="907"/>
        <v>420.90211707409031</v>
      </c>
      <c r="IT63" s="83">
        <f t="shared" ca="1" si="907"/>
        <v>-405.4400037592431</v>
      </c>
      <c r="IU63" s="83">
        <f t="shared" ca="1" si="907"/>
        <v>-405.4400037592431</v>
      </c>
      <c r="IV63" s="83">
        <f t="shared" ca="1" si="907"/>
        <v>-405.4400037592431</v>
      </c>
      <c r="IW63" s="83">
        <f t="shared" ca="1" si="907"/>
        <v>-405.4400037592431</v>
      </c>
      <c r="IX63" s="83">
        <f t="shared" ca="1" si="907"/>
        <v>-405.4400037592431</v>
      </c>
      <c r="IY63" s="83">
        <f t="shared" ca="1" si="907"/>
        <v>-405.4400037592431</v>
      </c>
      <c r="IZ63" s="83">
        <f t="shared" ca="1" si="907"/>
        <v>-405.4400037592431</v>
      </c>
      <c r="JA63" s="83">
        <f t="shared" ca="1" si="907"/>
        <v>-405.4400037592431</v>
      </c>
      <c r="JB63" s="83">
        <f t="shared" ca="1" si="907"/>
        <v>-405.4400037592431</v>
      </c>
      <c r="JC63" s="83">
        <f t="shared" ca="1" si="907"/>
        <v>-405.4400037592431</v>
      </c>
      <c r="JD63" s="83">
        <f t="shared" ca="1" si="907"/>
        <v>-405.4400037592431</v>
      </c>
      <c r="JE63" s="83">
        <f t="shared" ca="1" si="907"/>
        <v>-405.4400037592431</v>
      </c>
      <c r="JF63" s="83">
        <f t="shared" ca="1" si="907"/>
        <v>420.90211707409031</v>
      </c>
      <c r="JG63" s="83">
        <f t="shared" ca="1" si="907"/>
        <v>420.90211707409031</v>
      </c>
      <c r="JH63" s="83">
        <f t="shared" ca="1" si="907"/>
        <v>420.90211707409031</v>
      </c>
      <c r="JI63" s="83">
        <f t="shared" ca="1" si="907"/>
        <v>420.90211707409031</v>
      </c>
      <c r="JJ63" s="83">
        <f t="shared" ca="1" si="907"/>
        <v>420.90211707409031</v>
      </c>
      <c r="JK63" s="83">
        <f t="shared" ca="1" si="907"/>
        <v>420.90211707409031</v>
      </c>
      <c r="JL63" s="83">
        <f t="shared" ca="1" si="907"/>
        <v>420.90211707409031</v>
      </c>
      <c r="JM63" s="83">
        <f t="shared" ca="1" si="907"/>
        <v>420.90211707409031</v>
      </c>
      <c r="JN63" s="83">
        <f t="shared" ca="1" si="907"/>
        <v>420.90211707409031</v>
      </c>
      <c r="JO63" s="83">
        <f t="shared" ca="1" si="907"/>
        <v>420.90211707409031</v>
      </c>
      <c r="JP63" s="83">
        <f t="shared" ca="1" si="907"/>
        <v>420.90211707409031</v>
      </c>
      <c r="JQ63" s="83">
        <f t="shared" ca="1" si="907"/>
        <v>420.90211707409031</v>
      </c>
      <c r="JR63" s="83">
        <f t="shared" ca="1" si="907"/>
        <v>420.90211707409031</v>
      </c>
      <c r="JS63" s="83">
        <f t="shared" ca="1" si="907"/>
        <v>420.90211707409031</v>
      </c>
      <c r="JT63" s="83">
        <f t="shared" ca="1" si="907"/>
        <v>420.90211707409031</v>
      </c>
      <c r="JU63" s="83">
        <f t="shared" ca="1" si="907"/>
        <v>420.90211707409031</v>
      </c>
      <c r="JV63" s="83">
        <f t="shared" ca="1" si="907"/>
        <v>420.90211707409031</v>
      </c>
      <c r="JW63" s="83">
        <f t="shared" ca="1" si="907"/>
        <v>420.90211707409031</v>
      </c>
      <c r="JX63" s="83">
        <f t="shared" ca="1" si="907"/>
        <v>420.90211707409031</v>
      </c>
      <c r="JY63" s="83">
        <f t="shared" ca="1" si="907"/>
        <v>420.90211707409031</v>
      </c>
      <c r="JZ63" s="83">
        <f t="shared" ref="JZ63:KO63" ca="1" si="908">JZ52+JZ40-JZ54+JZ57-JZ58-JZ59-JZ61</f>
        <v>420.90211707409031</v>
      </c>
      <c r="KA63" s="83">
        <f t="shared" ca="1" si="908"/>
        <v>420.90211707409031</v>
      </c>
      <c r="KB63" s="83">
        <f t="shared" ca="1" si="908"/>
        <v>420.90211707409031</v>
      </c>
      <c r="KC63" s="83">
        <f t="shared" ca="1" si="908"/>
        <v>420.90211707409031</v>
      </c>
      <c r="KD63" s="83">
        <f t="shared" ca="1" si="908"/>
        <v>420.90211707409031</v>
      </c>
      <c r="KE63" s="83">
        <f t="shared" ca="1" si="908"/>
        <v>420.90211707409031</v>
      </c>
      <c r="KF63" s="83">
        <f t="shared" ca="1" si="908"/>
        <v>420.90211707409031</v>
      </c>
      <c r="KG63" s="83">
        <f t="shared" ca="1" si="908"/>
        <v>420.90211707409031</v>
      </c>
      <c r="KH63" s="83">
        <f t="shared" ca="1" si="908"/>
        <v>420.90211707409031</v>
      </c>
      <c r="KI63" s="83">
        <f t="shared" ca="1" si="908"/>
        <v>420.90211707409031</v>
      </c>
      <c r="KJ63" s="83">
        <f t="shared" ca="1" si="908"/>
        <v>420.90211707409031</v>
      </c>
      <c r="KK63" s="83">
        <f t="shared" ca="1" si="908"/>
        <v>420.90211707409031</v>
      </c>
      <c r="KL63" s="83">
        <f t="shared" ca="1" si="908"/>
        <v>420.90211707409031</v>
      </c>
      <c r="KM63" s="83">
        <f t="shared" ca="1" si="908"/>
        <v>420.90211707409031</v>
      </c>
      <c r="KN63" s="83">
        <f t="shared" ca="1" si="908"/>
        <v>420.90211707409031</v>
      </c>
      <c r="KO63" s="83">
        <f t="shared" ca="1" si="908"/>
        <v>420.90211707409031</v>
      </c>
    </row>
    <row r="64" spans="1:301" x14ac:dyDescent="0.2">
      <c r="A64" s="28" t="s">
        <v>256</v>
      </c>
      <c r="B64" s="77">
        <f ca="1">B63</f>
        <v>-1486.8425069303166</v>
      </c>
      <c r="C64" s="77">
        <f t="shared" ref="C64:BN64" ca="1" si="909">B64+C63</f>
        <v>-1858.8709920633714</v>
      </c>
      <c r="D64" s="77">
        <f t="shared" ca="1" si="909"/>
        <v>-2236.2667020177578</v>
      </c>
      <c r="E64" s="77">
        <f t="shared" ca="1" si="909"/>
        <v>-2619.0246384230886</v>
      </c>
      <c r="F64" s="77">
        <f t="shared" ca="1" si="909"/>
        <v>-3007.1397691362026</v>
      </c>
      <c r="G64" s="77">
        <f t="shared" ca="1" si="909"/>
        <v>-3400.6070278977154</v>
      </c>
      <c r="H64" s="77">
        <f t="shared" ca="1" si="909"/>
        <v>-3799.4213139838917</v>
      </c>
      <c r="I64" s="77">
        <f t="shared" ca="1" si="909"/>
        <v>-4203.57749185377</v>
      </c>
      <c r="J64" s="77">
        <f t="shared" ca="1" si="909"/>
        <v>-4613.0703907914503</v>
      </c>
      <c r="K64" s="77">
        <f t="shared" ca="1" si="909"/>
        <v>-5027.8948045434663</v>
      </c>
      <c r="L64" s="77">
        <f t="shared" ca="1" si="909"/>
        <v>-5448.0454909511554</v>
      </c>
      <c r="M64" s="77">
        <f t="shared" ca="1" si="909"/>
        <v>-5873.5171715779406</v>
      </c>
      <c r="N64" s="77">
        <f t="shared" ca="1" si="909"/>
        <v>-5544.1672305311749</v>
      </c>
      <c r="O64" s="77">
        <f t="shared" ca="1" si="909"/>
        <v>-5214.8172894844092</v>
      </c>
      <c r="P64" s="77">
        <f t="shared" ca="1" si="909"/>
        <v>-4885.4673484376435</v>
      </c>
      <c r="Q64" s="77">
        <f t="shared" ca="1" si="909"/>
        <v>-4556.1174073908778</v>
      </c>
      <c r="R64" s="77">
        <f t="shared" ca="1" si="909"/>
        <v>-4226.7674663441121</v>
      </c>
      <c r="S64" s="77">
        <f t="shared" ca="1" si="909"/>
        <v>-3897.4175252973464</v>
      </c>
      <c r="T64" s="77">
        <f t="shared" ca="1" si="909"/>
        <v>-3568.0675842505807</v>
      </c>
      <c r="U64" s="77">
        <f t="shared" ca="1" si="909"/>
        <v>-3238.717643203815</v>
      </c>
      <c r="V64" s="77">
        <f t="shared" ca="1" si="909"/>
        <v>-2909.3677021570493</v>
      </c>
      <c r="W64" s="77">
        <f t="shared" ca="1" si="909"/>
        <v>-2580.0177611102836</v>
      </c>
      <c r="X64" s="77">
        <f t="shared" ca="1" si="909"/>
        <v>-2250.6678200635179</v>
      </c>
      <c r="Y64" s="77">
        <f t="shared" ca="1" si="909"/>
        <v>-1921.3178790167522</v>
      </c>
      <c r="Z64" s="77">
        <f t="shared" ca="1" si="909"/>
        <v>-1819.1343453635152</v>
      </c>
      <c r="AA64" s="77">
        <f t="shared" ca="1" si="909"/>
        <v>-1717.4019757383121</v>
      </c>
      <c r="AB64" s="77">
        <f t="shared" ca="1" si="909"/>
        <v>-1616.1234055372738</v>
      </c>
      <c r="AC64" s="77">
        <f t="shared" ca="1" si="909"/>
        <v>-1515.3012855507393</v>
      </c>
      <c r="AD64" s="77">
        <f t="shared" ca="1" si="909"/>
        <v>-1414.9382820531775</v>
      </c>
      <c r="AE64" s="77">
        <f t="shared" ca="1" si="909"/>
        <v>-1315.0370768936359</v>
      </c>
      <c r="AF64" s="77">
        <f t="shared" ca="1" si="909"/>
        <v>-1215.6003675867159</v>
      </c>
      <c r="AG64" s="77">
        <f t="shared" ca="1" si="909"/>
        <v>-1116.6308674040813</v>
      </c>
      <c r="AH64" s="77">
        <f t="shared" ca="1" si="909"/>
        <v>-1018.1313054664997</v>
      </c>
      <c r="AI64" s="77">
        <f t="shared" ca="1" si="909"/>
        <v>-920.1044268364227</v>
      </c>
      <c r="AJ64" s="77">
        <f t="shared" ca="1" si="909"/>
        <v>-822.55299261110622</v>
      </c>
      <c r="AK64" s="77">
        <f t="shared" ca="1" si="909"/>
        <v>-725.4797800162753</v>
      </c>
      <c r="AL64" s="77">
        <f t="shared" ca="1" si="909"/>
        <v>-628.88758250033538</v>
      </c>
      <c r="AM64" s="77">
        <f t="shared" ca="1" si="909"/>
        <v>-532.77920982913486</v>
      </c>
      <c r="AN64" s="77">
        <f t="shared" ca="1" si="909"/>
        <v>-437.15748818127986</v>
      </c>
      <c r="AO64" s="77">
        <f t="shared" ca="1" si="909"/>
        <v>-342.02526024400697</v>
      </c>
      <c r="AP64" s="77">
        <f t="shared" ca="1" si="909"/>
        <v>-247.38538530961543</v>
      </c>
      <c r="AQ64" s="77">
        <f t="shared" ca="1" si="909"/>
        <v>-153.24073937246277</v>
      </c>
      <c r="AR64" s="77">
        <f t="shared" ca="1" si="909"/>
        <v>-59.594215226526728</v>
      </c>
      <c r="AS64" s="77">
        <f t="shared" ca="1" si="909"/>
        <v>33.551277436462385</v>
      </c>
      <c r="AT64" s="77">
        <f t="shared" ca="1" si="909"/>
        <v>126.19281192831659</v>
      </c>
      <c r="AU64" s="77">
        <f t="shared" ca="1" si="909"/>
        <v>218.32744446510827</v>
      </c>
      <c r="AV64" s="77">
        <f t="shared" ca="1" si="909"/>
        <v>309.95221406730849</v>
      </c>
      <c r="AW64" s="77">
        <f t="shared" ca="1" si="909"/>
        <v>401.06414245934189</v>
      </c>
      <c r="AX64" s="77">
        <f t="shared" ca="1" si="909"/>
        <v>491.66023396855468</v>
      </c>
      <c r="AY64" s="77">
        <f t="shared" ca="1" si="909"/>
        <v>581.73747542359285</v>
      </c>
      <c r="AZ64" s="77">
        <f t="shared" ca="1" si="909"/>
        <v>671.29283605218643</v>
      </c>
      <c r="BA64" s="77">
        <f t="shared" ca="1" si="909"/>
        <v>760.32326737833682</v>
      </c>
      <c r="BB64" s="77">
        <f t="shared" ca="1" si="909"/>
        <v>848.82570311890368</v>
      </c>
      <c r="BC64" s="77">
        <f t="shared" ca="1" si="909"/>
        <v>936.79705907958726</v>
      </c>
      <c r="BD64" s="77">
        <f t="shared" ca="1" si="909"/>
        <v>1024.2342330503038</v>
      </c>
      <c r="BE64" s="77">
        <f t="shared" ca="1" si="909"/>
        <v>1111.1341046999496</v>
      </c>
      <c r="BF64" s="77">
        <f t="shared" ca="1" si="909"/>
        <v>1197.4935354705494</v>
      </c>
      <c r="BG64" s="77">
        <f t="shared" ca="1" si="909"/>
        <v>1283.3093684707885</v>
      </c>
      <c r="BH64" s="77">
        <f t="shared" ca="1" si="909"/>
        <v>1368.5784283689209</v>
      </c>
      <c r="BI64" s="77">
        <f t="shared" ca="1" si="909"/>
        <v>1453.2975212850529</v>
      </c>
      <c r="BJ64" s="77">
        <f t="shared" ca="1" si="909"/>
        <v>1537.4634346827977</v>
      </c>
      <c r="BK64" s="77">
        <f t="shared" ca="1" si="909"/>
        <v>1621.0729372602959</v>
      </c>
      <c r="BL64" s="77">
        <f t="shared" ca="1" si="909"/>
        <v>1704.1227788406015</v>
      </c>
      <c r="BM64" s="77">
        <f t="shared" ca="1" si="909"/>
        <v>1786.6096902614249</v>
      </c>
      <c r="BN64" s="77">
        <f t="shared" ca="1" si="909"/>
        <v>1868.5303832642348</v>
      </c>
      <c r="BO64" s="77">
        <f t="shared" ref="BO64:DQ64" ca="1" si="910">BN64+BO63</f>
        <v>1949.8815503827095</v>
      </c>
      <c r="BP64" s="77">
        <f t="shared" ca="1" si="910"/>
        <v>2030.6598648305387</v>
      </c>
      <c r="BQ64" s="77">
        <f t="shared" ca="1" si="910"/>
        <v>2110.8619803885695</v>
      </c>
      <c r="BR64" s="77">
        <f t="shared" ca="1" si="910"/>
        <v>2190.4845312912912</v>
      </c>
      <c r="BS64" s="77">
        <f t="shared" ca="1" si="910"/>
        <v>2269.5241321126614</v>
      </c>
      <c r="BT64" s="77">
        <f t="shared" ca="1" si="910"/>
        <v>2347.9773776512593</v>
      </c>
      <c r="BU64" s="77">
        <f t="shared" ca="1" si="910"/>
        <v>2425.8408428147736</v>
      </c>
      <c r="BV64" s="77">
        <f t="shared" ca="1" si="910"/>
        <v>2503.1110825038122</v>
      </c>
      <c r="BW64" s="77">
        <f t="shared" ca="1" si="910"/>
        <v>2579.7846314950348</v>
      </c>
      <c r="BX64" s="77">
        <f t="shared" ca="1" si="910"/>
        <v>2655.858004323602</v>
      </c>
      <c r="BY64" s="77">
        <f t="shared" ca="1" si="910"/>
        <v>2731.3276951649386</v>
      </c>
      <c r="BZ64" s="77">
        <f t="shared" ca="1" si="910"/>
        <v>2806.1901777158055</v>
      </c>
      <c r="CA64" s="77">
        <f t="shared" ca="1" si="910"/>
        <v>2880.4419050746765</v>
      </c>
      <c r="CB64" s="77">
        <f t="shared" ca="1" si="910"/>
        <v>2954.0793096214175</v>
      </c>
      <c r="CC64" s="77">
        <f t="shared" ca="1" si="910"/>
        <v>3027.0988028962634</v>
      </c>
      <c r="CD64" s="77">
        <f t="shared" ca="1" si="910"/>
        <v>3099.4967754780855</v>
      </c>
      <c r="CE64" s="77">
        <f t="shared" ca="1" si="910"/>
        <v>3171.2695968619496</v>
      </c>
      <c r="CF64" s="77">
        <f t="shared" ca="1" si="910"/>
        <v>3242.4136153359595</v>
      </c>
      <c r="CG64" s="77">
        <f t="shared" ca="1" si="910"/>
        <v>3312.9251578573794</v>
      </c>
      <c r="CH64" s="77">
        <f t="shared" ca="1" si="910"/>
        <v>2556.4584090947001</v>
      </c>
      <c r="CI64" s="77">
        <f t="shared" ca="1" si="910"/>
        <v>1799.3517738023115</v>
      </c>
      <c r="CJ64" s="77">
        <f t="shared" ca="1" si="910"/>
        <v>1041.6015141944422</v>
      </c>
      <c r="CK64" s="77">
        <f t="shared" ca="1" si="910"/>
        <v>283.20387065169507</v>
      </c>
      <c r="CL64" s="77">
        <f t="shared" ca="1" si="910"/>
        <v>-475.84493840648861</v>
      </c>
      <c r="CM64" s="77">
        <f t="shared" ca="1" si="910"/>
        <v>-1235.5487166501121</v>
      </c>
      <c r="CN64" s="77">
        <f t="shared" ca="1" si="910"/>
        <v>-1995.9112899676552</v>
      </c>
      <c r="CO64" s="77">
        <f t="shared" ca="1" si="910"/>
        <v>-2756.9365065958591</v>
      </c>
      <c r="CP64" s="77">
        <f t="shared" ca="1" si="910"/>
        <v>-3518.6282372502701</v>
      </c>
      <c r="CQ64" s="77">
        <f t="shared" ca="1" si="910"/>
        <v>-4280.9903752565451</v>
      </c>
      <c r="CR64" s="77">
        <f t="shared" ca="1" si="910"/>
        <v>-5044.0268366825258</v>
      </c>
      <c r="CS64" s="77">
        <f t="shared" ca="1" si="910"/>
        <v>-5807.7415604710814</v>
      </c>
      <c r="CT64" s="77">
        <f t="shared" ca="1" si="910"/>
        <v>-5386.8394433969906</v>
      </c>
      <c r="CU64" s="77">
        <f t="shared" ca="1" si="910"/>
        <v>-4965.9373263228999</v>
      </c>
      <c r="CV64" s="77">
        <f t="shared" ca="1" si="910"/>
        <v>-4545.0352092488092</v>
      </c>
      <c r="CW64" s="77">
        <f t="shared" ca="1" si="910"/>
        <v>-4124.1330921747185</v>
      </c>
      <c r="CX64" s="77">
        <f t="shared" ca="1" si="910"/>
        <v>-3703.2309751006283</v>
      </c>
      <c r="CY64" s="77">
        <f t="shared" ca="1" si="910"/>
        <v>-3282.328858026538</v>
      </c>
      <c r="CZ64" s="77">
        <f t="shared" ca="1" si="910"/>
        <v>-2861.4267409524477</v>
      </c>
      <c r="DA64" s="77">
        <f t="shared" ca="1" si="910"/>
        <v>-2440.5246238783575</v>
      </c>
      <c r="DB64" s="77">
        <f t="shared" ca="1" si="910"/>
        <v>-2019.6225068042672</v>
      </c>
      <c r="DC64" s="77">
        <f t="shared" ca="1" si="910"/>
        <v>-1598.720389730177</v>
      </c>
      <c r="DD64" s="77">
        <f t="shared" ca="1" si="910"/>
        <v>-1177.8182726560867</v>
      </c>
      <c r="DE64" s="77">
        <f t="shared" ca="1" si="910"/>
        <v>-756.91615558199646</v>
      </c>
      <c r="DF64" s="77">
        <f t="shared" ca="1" si="910"/>
        <v>-336.01403850790615</v>
      </c>
      <c r="DG64" s="77">
        <f t="shared" ca="1" si="910"/>
        <v>84.888078566184163</v>
      </c>
      <c r="DH64" s="77">
        <f t="shared" ca="1" si="910"/>
        <v>505.79019564027448</v>
      </c>
      <c r="DI64" s="77">
        <f t="shared" ca="1" si="910"/>
        <v>926.69231271436479</v>
      </c>
      <c r="DJ64" s="77">
        <f t="shared" ca="1" si="910"/>
        <v>1347.594429788455</v>
      </c>
      <c r="DK64" s="77">
        <f t="shared" ca="1" si="910"/>
        <v>1768.4965468625453</v>
      </c>
      <c r="DL64" s="77">
        <f t="shared" ca="1" si="910"/>
        <v>2189.3986639366358</v>
      </c>
      <c r="DM64" s="77">
        <f t="shared" ca="1" si="910"/>
        <v>2610.300781010726</v>
      </c>
      <c r="DN64" s="77">
        <f t="shared" ca="1" si="910"/>
        <v>3031.2028980848163</v>
      </c>
      <c r="DO64" s="77">
        <f t="shared" ca="1" si="910"/>
        <v>3452.1050151589066</v>
      </c>
      <c r="DP64" s="77">
        <f t="shared" ca="1" si="910"/>
        <v>3873.0071322329968</v>
      </c>
      <c r="DQ64" s="77">
        <f t="shared" ca="1" si="910"/>
        <v>4293.9092493070875</v>
      </c>
      <c r="DR64" s="77">
        <f t="shared" ref="DR64" ca="1" si="911">DQ64+DR63</f>
        <v>4714.8113663811782</v>
      </c>
      <c r="DS64" s="77">
        <f t="shared" ref="DS64" ca="1" si="912">DR64+DS63</f>
        <v>5135.7134834552689</v>
      </c>
      <c r="DT64" s="77">
        <f t="shared" ref="DT64" ca="1" si="913">DS64+DT63</f>
        <v>5556.6156005293597</v>
      </c>
      <c r="DU64" s="77">
        <f t="shared" ref="DU64" ca="1" si="914">DT64+DU63</f>
        <v>5977.5177176034504</v>
      </c>
      <c r="DV64" s="77">
        <f t="shared" ref="DV64" ca="1" si="915">DU64+DV63</f>
        <v>6398.4198346775411</v>
      </c>
      <c r="DW64" s="77">
        <f t="shared" ref="DW64" ca="1" si="916">DV64+DW63</f>
        <v>6819.3219517516318</v>
      </c>
      <c r="DX64" s="77">
        <f t="shared" ref="DX64" ca="1" si="917">DW64+DX63</f>
        <v>7240.2240688257225</v>
      </c>
      <c r="DY64" s="77">
        <f t="shared" ref="DY64" ca="1" si="918">DX64+DY63</f>
        <v>7661.1261858998132</v>
      </c>
      <c r="DZ64" s="77">
        <f t="shared" ref="DZ64" ca="1" si="919">DY64+DZ63</f>
        <v>8082.0283029739039</v>
      </c>
      <c r="EA64" s="77">
        <f t="shared" ref="EA64" ca="1" si="920">DZ64+EA63</f>
        <v>8502.9304200479946</v>
      </c>
      <c r="EB64" s="77">
        <f t="shared" ref="EB64" ca="1" si="921">EA64+EB63</f>
        <v>8923.8325371220853</v>
      </c>
      <c r="EC64" s="77">
        <f t="shared" ref="EC64" ca="1" si="922">EB64+EC63</f>
        <v>9344.7346541961761</v>
      </c>
      <c r="ED64" s="77">
        <f t="shared" ref="ED64" ca="1" si="923">EC64+ED63</f>
        <v>9765.6367712702668</v>
      </c>
      <c r="EE64" s="77">
        <f t="shared" ref="EE64" ca="1" si="924">ED64+EE63</f>
        <v>10186.538888344357</v>
      </c>
      <c r="EF64" s="77">
        <f t="shared" ref="EF64" ca="1" si="925">EE64+EF63</f>
        <v>10607.441005418448</v>
      </c>
      <c r="EG64" s="77">
        <f t="shared" ref="EG64" ca="1" si="926">EF64+EG63</f>
        <v>11028.343122492539</v>
      </c>
      <c r="EH64" s="77">
        <f t="shared" ref="EH64" ca="1" si="927">EG64+EH63</f>
        <v>11449.24523956663</v>
      </c>
      <c r="EI64" s="77">
        <f t="shared" ref="EI64" ca="1" si="928">EH64+EI63</f>
        <v>11870.14735664072</v>
      </c>
      <c r="EJ64" s="77">
        <f t="shared" ref="EJ64" ca="1" si="929">EI64+EJ63</f>
        <v>12291.049473714811</v>
      </c>
      <c r="EK64" s="77">
        <f t="shared" ref="EK64" ca="1" si="930">EJ64+EK63</f>
        <v>12711.951590788902</v>
      </c>
      <c r="EL64" s="77">
        <f t="shared" ref="EL64" ca="1" si="931">EK64+EL63</f>
        <v>13132.853707862992</v>
      </c>
      <c r="EM64" s="77">
        <f t="shared" ref="EM64" ca="1" si="932">EL64+EM63</f>
        <v>13553.755824937083</v>
      </c>
      <c r="EN64" s="77">
        <f t="shared" ref="EN64" ca="1" si="933">EM64+EN63</f>
        <v>13974.657942011174</v>
      </c>
      <c r="EO64" s="77">
        <f t="shared" ref="EO64" ca="1" si="934">EN64+EO63</f>
        <v>14395.560059085265</v>
      </c>
      <c r="EP64" s="77">
        <f t="shared" ref="EP64" ca="1" si="935">EO64+EP63</f>
        <v>14816.462176159355</v>
      </c>
      <c r="EQ64" s="77">
        <f t="shared" ref="EQ64" ca="1" si="936">EP64+EQ63</f>
        <v>15237.364293233446</v>
      </c>
      <c r="ER64" s="77">
        <f t="shared" ref="ER64" ca="1" si="937">EQ64+ER63</f>
        <v>15658.266410307537</v>
      </c>
      <c r="ES64" s="77">
        <f t="shared" ref="ES64" ca="1" si="938">ER64+ES63</f>
        <v>16079.168527381627</v>
      </c>
      <c r="ET64" s="77">
        <f t="shared" ref="ET64" ca="1" si="939">ES64+ET63</f>
        <v>16500.070644455718</v>
      </c>
      <c r="EU64" s="77">
        <f t="shared" ref="EU64" ca="1" si="940">ET64+EU63</f>
        <v>16920.972761529807</v>
      </c>
      <c r="EV64" s="77">
        <f t="shared" ref="EV64" ca="1" si="941">EU64+EV63</f>
        <v>17341.874878603896</v>
      </c>
      <c r="EW64" s="77">
        <f t="shared" ref="EW64" ca="1" si="942">EV64+EW63</f>
        <v>17762.776995677985</v>
      </c>
      <c r="EX64" s="77">
        <f t="shared" ref="EX64" ca="1" si="943">EW64+EX63</f>
        <v>18183.679112752074</v>
      </c>
      <c r="EY64" s="77">
        <f t="shared" ref="EY64" ca="1" si="944">EX64+EY63</f>
        <v>18604.581229826163</v>
      </c>
      <c r="EZ64" s="77">
        <f t="shared" ref="EZ64" ca="1" si="945">EY64+EZ63</f>
        <v>19025.483346900251</v>
      </c>
      <c r="FA64" s="77">
        <f t="shared" ref="FA64" ca="1" si="946">EZ64+FA63</f>
        <v>19446.38546397434</v>
      </c>
      <c r="FB64" s="77">
        <f t="shared" ref="FB64" ca="1" si="947">FA64+FB63</f>
        <v>19867.287581048429</v>
      </c>
      <c r="FC64" s="77">
        <f t="shared" ref="FC64" ca="1" si="948">FB64+FC63</f>
        <v>20288.189698122518</v>
      </c>
      <c r="FD64" s="77">
        <f t="shared" ref="FD64" ca="1" si="949">FC64+FD63</f>
        <v>20709.091815196607</v>
      </c>
      <c r="FE64" s="77">
        <f t="shared" ref="FE64" ca="1" si="950">FD64+FE63</f>
        <v>21129.993932270696</v>
      </c>
      <c r="FF64" s="77">
        <f t="shared" ref="FF64" ca="1" si="951">FE64+FF63</f>
        <v>21550.896049344785</v>
      </c>
      <c r="FG64" s="77">
        <f t="shared" ref="FG64" ca="1" si="952">FF64+FG63</f>
        <v>21971.798166418874</v>
      </c>
      <c r="FH64" s="77">
        <f t="shared" ref="FH64" ca="1" si="953">FG64+FH63</f>
        <v>22392.700283492963</v>
      </c>
      <c r="FI64" s="77">
        <f t="shared" ref="FI64" ca="1" si="954">FH64+FI63</f>
        <v>22813.602400567052</v>
      </c>
      <c r="FJ64" s="77">
        <f t="shared" ref="FJ64" ca="1" si="955">FI64+FJ63</f>
        <v>23234.50451764114</v>
      </c>
      <c r="FK64" s="77">
        <f t="shared" ref="FK64" ca="1" si="956">FJ64+FK63</f>
        <v>23655.406634715229</v>
      </c>
      <c r="FL64" s="77">
        <f t="shared" ref="FL64" ca="1" si="957">FK64+FL63</f>
        <v>24076.308751789318</v>
      </c>
      <c r="FM64" s="77">
        <f t="shared" ref="FM64" ca="1" si="958">FL64+FM63</f>
        <v>24497.210868863407</v>
      </c>
      <c r="FN64" s="77">
        <f t="shared" ref="FN64" ca="1" si="959">FM64+FN63</f>
        <v>24091.770865104165</v>
      </c>
      <c r="FO64" s="77">
        <f t="shared" ref="FO64" ca="1" si="960">FN64+FO63</f>
        <v>23686.330861344923</v>
      </c>
      <c r="FP64" s="77">
        <f t="shared" ref="FP64" ca="1" si="961">FO64+FP63</f>
        <v>23280.89085758568</v>
      </c>
      <c r="FQ64" s="77">
        <f t="shared" ref="FQ64" ca="1" si="962">FP64+FQ63</f>
        <v>22875.450853826438</v>
      </c>
      <c r="FR64" s="77">
        <f t="shared" ref="FR64" ca="1" si="963">FQ64+FR63</f>
        <v>22470.010850067196</v>
      </c>
      <c r="FS64" s="77">
        <f t="shared" ref="FS64" ca="1" si="964">FR64+FS63</f>
        <v>22064.570846307954</v>
      </c>
      <c r="FT64" s="77">
        <f t="shared" ref="FT64" ca="1" si="965">FS64+FT63</f>
        <v>21659.130842548711</v>
      </c>
      <c r="FU64" s="77">
        <f t="shared" ref="FU64" ca="1" si="966">FT64+FU63</f>
        <v>21253.690838789469</v>
      </c>
      <c r="FV64" s="77">
        <f t="shared" ref="FV64" ca="1" si="967">FU64+FV63</f>
        <v>20848.250835030227</v>
      </c>
      <c r="FW64" s="77">
        <f t="shared" ref="FW64" ca="1" si="968">FV64+FW63</f>
        <v>20442.810831270985</v>
      </c>
      <c r="FX64" s="77">
        <f t="shared" ref="FX64" ca="1" si="969">FW64+FX63</f>
        <v>20037.370827511742</v>
      </c>
      <c r="FY64" s="77">
        <f t="shared" ref="FY64" ca="1" si="970">FX64+FY63</f>
        <v>19631.9308237525</v>
      </c>
      <c r="FZ64" s="77">
        <f t="shared" ref="FZ64" ca="1" si="971">FY64+FZ63</f>
        <v>18536.432087909925</v>
      </c>
      <c r="GA64" s="77">
        <f t="shared" ref="GA64" ca="1" si="972">FZ64+GA63</f>
        <v>17440.93335206735</v>
      </c>
      <c r="GB64" s="77">
        <f t="shared" ref="GB64" ca="1" si="973">GA64+GB63</f>
        <v>16345.434616224773</v>
      </c>
      <c r="GC64" s="77">
        <f t="shared" ref="GC64" ca="1" si="974">GB64+GC63</f>
        <v>15249.935880382196</v>
      </c>
      <c r="GD64" s="77">
        <f t="shared" ref="GD64" ca="1" si="975">GC64+GD63</f>
        <v>14154.437144539619</v>
      </c>
      <c r="GE64" s="77">
        <f t="shared" ref="GE64" ca="1" si="976">GD64+GE63</f>
        <v>13058.938408697042</v>
      </c>
      <c r="GF64" s="77">
        <f t="shared" ref="GF64" ca="1" si="977">GE64+GF63</f>
        <v>11963.439672854465</v>
      </c>
      <c r="GG64" s="77">
        <f t="shared" ref="GG64" ca="1" si="978">GF64+GG63</f>
        <v>10867.940937011888</v>
      </c>
      <c r="GH64" s="77">
        <f t="shared" ref="GH64" ca="1" si="979">GG64+GH63</f>
        <v>9772.4422011693114</v>
      </c>
      <c r="GI64" s="77">
        <f t="shared" ref="GI64" ca="1" si="980">GH64+GI63</f>
        <v>8676.9434653267344</v>
      </c>
      <c r="GJ64" s="77">
        <f t="shared" ref="GJ64" ca="1" si="981">GI64+GJ63</f>
        <v>7581.4447294841575</v>
      </c>
      <c r="GK64" s="77">
        <f t="shared" ref="GK64" ca="1" si="982">GJ64+GK63</f>
        <v>6485.9459936415806</v>
      </c>
      <c r="GL64" s="77">
        <f t="shared" ref="GL64" ca="1" si="983">GK64+GL63</f>
        <v>6906.8481107156713</v>
      </c>
      <c r="GM64" s="77">
        <f t="shared" ref="GM64" ca="1" si="984">GL64+GM63</f>
        <v>7327.750227789762</v>
      </c>
      <c r="GN64" s="77">
        <f t="shared" ref="GN64" ca="1" si="985">GM64+GN63</f>
        <v>7748.6523448638527</v>
      </c>
      <c r="GO64" s="77">
        <f t="shared" ref="GO64" ca="1" si="986">GN64+GO63</f>
        <v>8169.5544619379434</v>
      </c>
      <c r="GP64" s="77">
        <f t="shared" ref="GP64" ca="1" si="987">GO64+GP63</f>
        <v>8590.4565790120341</v>
      </c>
      <c r="GQ64" s="77">
        <f t="shared" ref="GQ64" ca="1" si="988">GP64+GQ63</f>
        <v>9011.3586960861248</v>
      </c>
      <c r="GR64" s="77">
        <f t="shared" ref="GR64" ca="1" si="989">GQ64+GR63</f>
        <v>9432.2608131602155</v>
      </c>
      <c r="GS64" s="77">
        <f t="shared" ref="GS64" ca="1" si="990">GR64+GS63</f>
        <v>9853.1629302343063</v>
      </c>
      <c r="GT64" s="77">
        <f t="shared" ref="GT64" ca="1" si="991">GS64+GT63</f>
        <v>10274.065047308397</v>
      </c>
      <c r="GU64" s="77">
        <f t="shared" ref="GU64" ca="1" si="992">GT64+GU63</f>
        <v>10694.967164382488</v>
      </c>
      <c r="GV64" s="77">
        <f t="shared" ref="GV64" ca="1" si="993">GU64+GV63</f>
        <v>11115.869281456578</v>
      </c>
      <c r="GW64" s="77">
        <f t="shared" ref="GW64" ca="1" si="994">GV64+GW63</f>
        <v>11536.771398530669</v>
      </c>
      <c r="GX64" s="77">
        <f t="shared" ref="GX64" ca="1" si="995">GW64+GX63</f>
        <v>11957.67351560476</v>
      </c>
      <c r="GY64" s="77">
        <f t="shared" ref="GY64" ca="1" si="996">GX64+GY63</f>
        <v>12378.575632678851</v>
      </c>
      <c r="GZ64" s="77">
        <f t="shared" ref="GZ64" ca="1" si="997">GY64+GZ63</f>
        <v>12799.477749752941</v>
      </c>
      <c r="HA64" s="77">
        <f t="shared" ref="HA64" ca="1" si="998">GZ64+HA63</f>
        <v>13220.379866827032</v>
      </c>
      <c r="HB64" s="77">
        <f t="shared" ref="HB64" ca="1" si="999">HA64+HB63</f>
        <v>13641.281983901123</v>
      </c>
      <c r="HC64" s="77">
        <f t="shared" ref="HC64" ca="1" si="1000">HB64+HC63</f>
        <v>14062.184100975213</v>
      </c>
      <c r="HD64" s="77">
        <f t="shared" ref="HD64" ca="1" si="1001">HC64+HD63</f>
        <v>14483.086218049304</v>
      </c>
      <c r="HE64" s="77">
        <f t="shared" ref="HE64" ca="1" si="1002">HD64+HE63</f>
        <v>14903.988335123395</v>
      </c>
      <c r="HF64" s="77">
        <f t="shared" ref="HF64" ca="1" si="1003">HE64+HF63</f>
        <v>15324.890452197486</v>
      </c>
      <c r="HG64" s="77">
        <f t="shared" ref="HG64" ca="1" si="1004">HF64+HG63</f>
        <v>15745.792569271576</v>
      </c>
      <c r="HH64" s="77">
        <f t="shared" ref="HH64" ca="1" si="1005">HG64+HH63</f>
        <v>16166.694686345667</v>
      </c>
      <c r="HI64" s="77">
        <f t="shared" ref="HI64" ca="1" si="1006">HH64+HI63</f>
        <v>16587.596803419758</v>
      </c>
      <c r="HJ64" s="77">
        <f t="shared" ref="HJ64" ca="1" si="1007">HI64+HJ63</f>
        <v>17008.498920493847</v>
      </c>
      <c r="HK64" s="77">
        <f t="shared" ref="HK64" ca="1" si="1008">HJ64+HK63</f>
        <v>17429.401037567935</v>
      </c>
      <c r="HL64" s="77">
        <f t="shared" ref="HL64" ca="1" si="1009">HK64+HL63</f>
        <v>17850.303154642024</v>
      </c>
      <c r="HM64" s="77">
        <f t="shared" ref="HM64" ca="1" si="1010">HL64+HM63</f>
        <v>18271.205271716113</v>
      </c>
      <c r="HN64" s="77">
        <f t="shared" ref="HN64" ca="1" si="1011">HM64+HN63</f>
        <v>18692.107388790202</v>
      </c>
      <c r="HO64" s="77">
        <f t="shared" ref="HO64" ca="1" si="1012">HN64+HO63</f>
        <v>19113.009505864291</v>
      </c>
      <c r="HP64" s="77">
        <f t="shared" ref="HP64" ca="1" si="1013">HO64+HP63</f>
        <v>19533.91162293838</v>
      </c>
      <c r="HQ64" s="77">
        <f t="shared" ref="HQ64" ca="1" si="1014">HP64+HQ63</f>
        <v>19954.813740012469</v>
      </c>
      <c r="HR64" s="77">
        <f t="shared" ref="HR64" ca="1" si="1015">HQ64+HR63</f>
        <v>20375.715857086558</v>
      </c>
      <c r="HS64" s="77">
        <f t="shared" ref="HS64" ca="1" si="1016">HR64+HS63</f>
        <v>20796.617974160647</v>
      </c>
      <c r="HT64" s="77">
        <f t="shared" ref="HT64" ca="1" si="1017">HS64+HT63</f>
        <v>21217.520091234735</v>
      </c>
      <c r="HU64" s="77">
        <f t="shared" ref="HU64" ca="1" si="1018">HT64+HU63</f>
        <v>21638.422208308824</v>
      </c>
      <c r="HV64" s="77">
        <f t="shared" ref="HV64" ca="1" si="1019">HU64+HV63</f>
        <v>22059.324325382913</v>
      </c>
      <c r="HW64" s="77">
        <f t="shared" ref="HW64" ca="1" si="1020">HV64+HW63</f>
        <v>22480.226442457002</v>
      </c>
      <c r="HX64" s="77">
        <f t="shared" ref="HX64" ca="1" si="1021">HW64+HX63</f>
        <v>22901.128559531091</v>
      </c>
      <c r="HY64" s="77">
        <f t="shared" ref="HY64" ca="1" si="1022">HX64+HY63</f>
        <v>23322.03067660518</v>
      </c>
      <c r="HZ64" s="77">
        <f t="shared" ref="HZ64" ca="1" si="1023">HY64+HZ63</f>
        <v>23742.932793679269</v>
      </c>
      <c r="IA64" s="77">
        <f t="shared" ref="IA64" ca="1" si="1024">HZ64+IA63</f>
        <v>24163.834910753358</v>
      </c>
      <c r="IB64" s="77">
        <f t="shared" ref="IB64" ca="1" si="1025">IA64+IB63</f>
        <v>24584.737027827447</v>
      </c>
      <c r="IC64" s="77">
        <f t="shared" ref="IC64" ca="1" si="1026">IB64+IC63</f>
        <v>25005.639144901535</v>
      </c>
      <c r="ID64" s="77">
        <f t="shared" ref="ID64" ca="1" si="1027">IC64+ID63</f>
        <v>25426.541261975624</v>
      </c>
      <c r="IE64" s="77">
        <f t="shared" ref="IE64" ca="1" si="1028">ID64+IE63</f>
        <v>25847.443379049713</v>
      </c>
      <c r="IF64" s="77">
        <f t="shared" ref="IF64" ca="1" si="1029">IE64+IF63</f>
        <v>26268.345496123802</v>
      </c>
      <c r="IG64" s="77">
        <f t="shared" ref="IG64" ca="1" si="1030">IF64+IG63</f>
        <v>26689.247613197891</v>
      </c>
      <c r="IH64" s="77">
        <f t="shared" ref="IH64" ca="1" si="1031">IG64+IH63</f>
        <v>27110.14973027198</v>
      </c>
      <c r="II64" s="77">
        <f t="shared" ref="II64" ca="1" si="1032">IH64+II63</f>
        <v>27531.051847346069</v>
      </c>
      <c r="IJ64" s="77">
        <f t="shared" ref="IJ64" ca="1" si="1033">II64+IJ63</f>
        <v>27951.953964420158</v>
      </c>
      <c r="IK64" s="77">
        <f t="shared" ref="IK64" ca="1" si="1034">IJ64+IK63</f>
        <v>28372.856081494247</v>
      </c>
      <c r="IL64" s="77">
        <f t="shared" ref="IL64" ca="1" si="1035">IK64+IL63</f>
        <v>28793.758198568336</v>
      </c>
      <c r="IM64" s="77">
        <f t="shared" ref="IM64" ca="1" si="1036">IL64+IM63</f>
        <v>29214.660315642424</v>
      </c>
      <c r="IN64" s="77">
        <f t="shared" ref="IN64" ca="1" si="1037">IM64+IN63</f>
        <v>29635.562432716513</v>
      </c>
      <c r="IO64" s="77">
        <f t="shared" ref="IO64" ca="1" si="1038">IN64+IO63</f>
        <v>30056.464549790602</v>
      </c>
      <c r="IP64" s="77">
        <f t="shared" ref="IP64" ca="1" si="1039">IO64+IP63</f>
        <v>30477.366666864691</v>
      </c>
      <c r="IQ64" s="77">
        <f t="shared" ref="IQ64" ca="1" si="1040">IP64+IQ63</f>
        <v>30898.26878393878</v>
      </c>
      <c r="IR64" s="77">
        <f t="shared" ref="IR64" ca="1" si="1041">IQ64+IR63</f>
        <v>31319.170901012869</v>
      </c>
      <c r="IS64" s="77">
        <f t="shared" ref="IS64" ca="1" si="1042">IR64+IS63</f>
        <v>31740.073018086958</v>
      </c>
      <c r="IT64" s="77">
        <f t="shared" ref="IT64" ca="1" si="1043">IS64+IT63</f>
        <v>31334.633014327716</v>
      </c>
      <c r="IU64" s="77">
        <f t="shared" ref="IU64" ca="1" si="1044">IT64+IU63</f>
        <v>30929.193010568473</v>
      </c>
      <c r="IV64" s="77">
        <f t="shared" ref="IV64" ca="1" si="1045">IU64+IV63</f>
        <v>30523.753006809231</v>
      </c>
      <c r="IW64" s="77">
        <f t="shared" ref="IW64" ca="1" si="1046">IV64+IW63</f>
        <v>30118.313003049989</v>
      </c>
      <c r="IX64" s="77">
        <f t="shared" ref="IX64" ca="1" si="1047">IW64+IX63</f>
        <v>29712.872999290747</v>
      </c>
      <c r="IY64" s="77">
        <f t="shared" ref="IY64" ca="1" si="1048">IX64+IY63</f>
        <v>29307.432995531504</v>
      </c>
      <c r="IZ64" s="77">
        <f t="shared" ref="IZ64" ca="1" si="1049">IY64+IZ63</f>
        <v>28901.992991772262</v>
      </c>
      <c r="JA64" s="77">
        <f t="shared" ref="JA64" ca="1" si="1050">IZ64+JA63</f>
        <v>28496.55298801302</v>
      </c>
      <c r="JB64" s="77">
        <f t="shared" ref="JB64" ca="1" si="1051">JA64+JB63</f>
        <v>28091.112984253778</v>
      </c>
      <c r="JC64" s="77">
        <f t="shared" ref="JC64" ca="1" si="1052">JB64+JC63</f>
        <v>27685.672980494535</v>
      </c>
      <c r="JD64" s="77">
        <f t="shared" ref="JD64" ca="1" si="1053">JC64+JD63</f>
        <v>27280.232976735293</v>
      </c>
      <c r="JE64" s="77">
        <f t="shared" ref="JE64" ca="1" si="1054">JD64+JE63</f>
        <v>26874.792972976051</v>
      </c>
      <c r="JF64" s="77">
        <f t="shared" ref="JF64" ca="1" si="1055">JE64+JF63</f>
        <v>27295.69509005014</v>
      </c>
      <c r="JG64" s="77">
        <f t="shared" ref="JG64" ca="1" si="1056">JF64+JG63</f>
        <v>27716.597207124229</v>
      </c>
      <c r="JH64" s="77">
        <f t="shared" ref="JH64" ca="1" si="1057">JG64+JH63</f>
        <v>28137.499324198317</v>
      </c>
      <c r="JI64" s="77">
        <f t="shared" ref="JI64" ca="1" si="1058">JH64+JI63</f>
        <v>28558.401441272406</v>
      </c>
      <c r="JJ64" s="77">
        <f t="shared" ref="JJ64" ca="1" si="1059">JI64+JJ63</f>
        <v>28979.303558346495</v>
      </c>
      <c r="JK64" s="77">
        <f t="shared" ref="JK64" ca="1" si="1060">JJ64+JK63</f>
        <v>29400.205675420584</v>
      </c>
      <c r="JL64" s="77">
        <f t="shared" ref="JL64" ca="1" si="1061">JK64+JL63</f>
        <v>29821.107792494673</v>
      </c>
      <c r="JM64" s="77">
        <f t="shared" ref="JM64" ca="1" si="1062">JL64+JM63</f>
        <v>30242.009909568762</v>
      </c>
      <c r="JN64" s="77">
        <f t="shared" ref="JN64" ca="1" si="1063">JM64+JN63</f>
        <v>30662.912026642851</v>
      </c>
      <c r="JO64" s="77">
        <f t="shared" ref="JO64" ca="1" si="1064">JN64+JO63</f>
        <v>31083.81414371694</v>
      </c>
      <c r="JP64" s="77">
        <f t="shared" ref="JP64" ca="1" si="1065">JO64+JP63</f>
        <v>31504.716260791029</v>
      </c>
      <c r="JQ64" s="77">
        <f t="shared" ref="JQ64" ca="1" si="1066">JP64+JQ63</f>
        <v>31925.618377865118</v>
      </c>
      <c r="JR64" s="77">
        <f t="shared" ref="JR64" ca="1" si="1067">JQ64+JR63</f>
        <v>32346.520494939206</v>
      </c>
      <c r="JS64" s="77">
        <f t="shared" ref="JS64" ca="1" si="1068">JR64+JS63</f>
        <v>32767.422612013295</v>
      </c>
      <c r="JT64" s="77">
        <f t="shared" ref="JT64" ca="1" si="1069">JS64+JT63</f>
        <v>33188.324729087384</v>
      </c>
      <c r="JU64" s="77">
        <f t="shared" ref="JU64" ca="1" si="1070">JT64+JU63</f>
        <v>33609.226846161473</v>
      </c>
      <c r="JV64" s="77">
        <f t="shared" ref="JV64" ca="1" si="1071">JU64+JV63</f>
        <v>34030.128963235562</v>
      </c>
      <c r="JW64" s="77">
        <f t="shared" ref="JW64" ca="1" si="1072">JV64+JW63</f>
        <v>34451.031080309651</v>
      </c>
      <c r="JX64" s="77">
        <f t="shared" ref="JX64" ca="1" si="1073">JW64+JX63</f>
        <v>34871.93319738374</v>
      </c>
      <c r="JY64" s="77">
        <f t="shared" ref="JY64" ca="1" si="1074">JX64+JY63</f>
        <v>35292.835314457829</v>
      </c>
      <c r="JZ64" s="77">
        <f t="shared" ref="JZ64" ca="1" si="1075">JY64+JZ63</f>
        <v>35713.737431531918</v>
      </c>
      <c r="KA64" s="77">
        <f t="shared" ref="KA64" ca="1" si="1076">JZ64+KA63</f>
        <v>36134.639548606006</v>
      </c>
      <c r="KB64" s="77">
        <f t="shared" ref="KB64" ca="1" si="1077">KA64+KB63</f>
        <v>36555.541665680095</v>
      </c>
      <c r="KC64" s="77">
        <f t="shared" ref="KC64" ca="1" si="1078">KB64+KC63</f>
        <v>36976.443782754184</v>
      </c>
      <c r="KD64" s="77">
        <f t="shared" ref="KD64" ca="1" si="1079">KC64+KD63</f>
        <v>37397.345899828273</v>
      </c>
      <c r="KE64" s="77">
        <f t="shared" ref="KE64" ca="1" si="1080">KD64+KE63</f>
        <v>37818.248016902362</v>
      </c>
      <c r="KF64" s="77">
        <f t="shared" ref="KF64" ca="1" si="1081">KE64+KF63</f>
        <v>38239.150133976451</v>
      </c>
      <c r="KG64" s="77">
        <f t="shared" ref="KG64" ca="1" si="1082">KF64+KG63</f>
        <v>38660.05225105054</v>
      </c>
      <c r="KH64" s="77">
        <f t="shared" ref="KH64" ca="1" si="1083">KG64+KH63</f>
        <v>39080.954368124629</v>
      </c>
      <c r="KI64" s="77">
        <f t="shared" ref="KI64" ca="1" si="1084">KH64+KI63</f>
        <v>39501.856485198718</v>
      </c>
      <c r="KJ64" s="77">
        <f t="shared" ref="KJ64" ca="1" si="1085">KI64+KJ63</f>
        <v>39922.758602272806</v>
      </c>
      <c r="KK64" s="77">
        <f t="shared" ref="KK64" ca="1" si="1086">KJ64+KK63</f>
        <v>40343.660719346895</v>
      </c>
      <c r="KL64" s="77">
        <f t="shared" ref="KL64" ca="1" si="1087">KK64+KL63</f>
        <v>40764.562836420984</v>
      </c>
      <c r="KM64" s="77">
        <f t="shared" ref="KM64" ca="1" si="1088">KL64+KM63</f>
        <v>41185.464953495073</v>
      </c>
      <c r="KN64" s="77">
        <f t="shared" ref="KN64" ca="1" si="1089">KM64+KN63</f>
        <v>41606.367070569162</v>
      </c>
      <c r="KO64" s="77">
        <f t="shared" ref="KO64" ca="1" si="1090">KN64+KO63</f>
        <v>42027.269187643251</v>
      </c>
    </row>
    <row r="65" spans="1:301" ht="13.8" x14ac:dyDescent="0.2">
      <c r="A65" s="28"/>
      <c r="D65" s="6"/>
    </row>
    <row r="69" spans="1:301" ht="15.6" x14ac:dyDescent="0.3">
      <c r="A69" s="132" t="s">
        <v>257</v>
      </c>
    </row>
    <row r="71" spans="1:301" s="22" customFormat="1" x14ac:dyDescent="0.2">
      <c r="A71" s="21" t="s">
        <v>106</v>
      </c>
      <c r="B71" s="72">
        <v>1</v>
      </c>
      <c r="C71" s="72">
        <v>1</v>
      </c>
      <c r="D71" s="72">
        <v>1</v>
      </c>
      <c r="E71" s="72">
        <v>1</v>
      </c>
      <c r="F71" s="72">
        <v>1</v>
      </c>
      <c r="G71" s="72">
        <v>1</v>
      </c>
      <c r="H71" s="72">
        <v>1</v>
      </c>
      <c r="I71" s="72">
        <v>1</v>
      </c>
      <c r="J71" s="72">
        <v>1</v>
      </c>
      <c r="K71" s="72">
        <v>1</v>
      </c>
      <c r="L71" s="72">
        <v>1</v>
      </c>
      <c r="M71" s="72">
        <v>1</v>
      </c>
      <c r="N71" s="72">
        <v>2</v>
      </c>
      <c r="O71" s="72">
        <v>2</v>
      </c>
      <c r="P71" s="72">
        <v>2</v>
      </c>
      <c r="Q71" s="72">
        <v>2</v>
      </c>
      <c r="R71" s="72">
        <v>2</v>
      </c>
      <c r="S71" s="72">
        <v>2</v>
      </c>
      <c r="T71" s="72">
        <v>2</v>
      </c>
      <c r="U71" s="72">
        <v>2</v>
      </c>
      <c r="V71" s="72">
        <v>2</v>
      </c>
      <c r="W71" s="72">
        <v>2</v>
      </c>
      <c r="X71" s="72">
        <v>2</v>
      </c>
      <c r="Y71" s="72">
        <v>2</v>
      </c>
      <c r="Z71" s="72">
        <f t="shared" ref="Z71" si="1091">N71+1</f>
        <v>3</v>
      </c>
      <c r="AA71" s="72">
        <f t="shared" ref="AA71" si="1092">O71+1</f>
        <v>3</v>
      </c>
      <c r="AB71" s="72">
        <f t="shared" ref="AB71" si="1093">P71+1</f>
        <v>3</v>
      </c>
      <c r="AC71" s="72">
        <f t="shared" ref="AC71" si="1094">Q71+1</f>
        <v>3</v>
      </c>
      <c r="AD71" s="72">
        <f t="shared" ref="AD71" si="1095">R71+1</f>
        <v>3</v>
      </c>
      <c r="AE71" s="72">
        <f t="shared" ref="AE71" si="1096">S71+1</f>
        <v>3</v>
      </c>
      <c r="AF71" s="72">
        <f t="shared" ref="AF71" si="1097">T71+1</f>
        <v>3</v>
      </c>
      <c r="AG71" s="72">
        <f t="shared" ref="AG71" si="1098">U71+1</f>
        <v>3</v>
      </c>
      <c r="AH71" s="72">
        <f t="shared" ref="AH71" si="1099">V71+1</f>
        <v>3</v>
      </c>
      <c r="AI71" s="72">
        <f t="shared" ref="AI71" si="1100">W71+1</f>
        <v>3</v>
      </c>
      <c r="AJ71" s="72">
        <f t="shared" ref="AJ71" si="1101">X71+1</f>
        <v>3</v>
      </c>
      <c r="AK71" s="72">
        <f t="shared" ref="AK71" si="1102">Y71+1</f>
        <v>3</v>
      </c>
      <c r="AL71" s="72">
        <f t="shared" ref="AL71" si="1103">Z71+1</f>
        <v>4</v>
      </c>
      <c r="AM71" s="72">
        <f t="shared" ref="AM71" si="1104">AA71+1</f>
        <v>4</v>
      </c>
      <c r="AN71" s="72">
        <f t="shared" ref="AN71" si="1105">AB71+1</f>
        <v>4</v>
      </c>
      <c r="AO71" s="72">
        <f t="shared" ref="AO71" si="1106">AC71+1</f>
        <v>4</v>
      </c>
      <c r="AP71" s="72">
        <f t="shared" ref="AP71" si="1107">AD71+1</f>
        <v>4</v>
      </c>
      <c r="AQ71" s="72">
        <f t="shared" ref="AQ71" si="1108">AE71+1</f>
        <v>4</v>
      </c>
      <c r="AR71" s="72">
        <f t="shared" ref="AR71" si="1109">AF71+1</f>
        <v>4</v>
      </c>
      <c r="AS71" s="72">
        <f t="shared" ref="AS71" si="1110">AG71+1</f>
        <v>4</v>
      </c>
      <c r="AT71" s="72">
        <f t="shared" ref="AT71" si="1111">AH71+1</f>
        <v>4</v>
      </c>
      <c r="AU71" s="72">
        <f t="shared" ref="AU71" si="1112">AI71+1</f>
        <v>4</v>
      </c>
      <c r="AV71" s="72">
        <f t="shared" ref="AV71" si="1113">AJ71+1</f>
        <v>4</v>
      </c>
      <c r="AW71" s="72">
        <f t="shared" ref="AW71" si="1114">AK71+1</f>
        <v>4</v>
      </c>
      <c r="AX71" s="73">
        <f t="shared" ref="AX71" si="1115">AL71+1</f>
        <v>5</v>
      </c>
      <c r="AY71" s="73">
        <f t="shared" ref="AY71" si="1116">AM71+1</f>
        <v>5</v>
      </c>
      <c r="AZ71" s="73">
        <f t="shared" ref="AZ71" si="1117">AN71+1</f>
        <v>5</v>
      </c>
      <c r="BA71" s="73">
        <f t="shared" ref="BA71" si="1118">AO71+1</f>
        <v>5</v>
      </c>
      <c r="BB71" s="73">
        <f t="shared" ref="BB71" si="1119">AP71+1</f>
        <v>5</v>
      </c>
      <c r="BC71" s="73">
        <f t="shared" ref="BC71" si="1120">AQ71+1</f>
        <v>5</v>
      </c>
      <c r="BD71" s="73">
        <f t="shared" ref="BD71" si="1121">AR71+1</f>
        <v>5</v>
      </c>
      <c r="BE71" s="73">
        <f t="shared" ref="BE71" si="1122">AS71+1</f>
        <v>5</v>
      </c>
      <c r="BF71" s="73">
        <f t="shared" ref="BF71" si="1123">AT71+1</f>
        <v>5</v>
      </c>
      <c r="BG71" s="73">
        <f t="shared" ref="BG71" si="1124">AU71+1</f>
        <v>5</v>
      </c>
      <c r="BH71" s="73">
        <f t="shared" ref="BH71" si="1125">AV71+1</f>
        <v>5</v>
      </c>
      <c r="BI71" s="73">
        <f t="shared" ref="BI71" si="1126">AW71+1</f>
        <v>5</v>
      </c>
      <c r="BJ71" s="73">
        <f t="shared" ref="BJ71" si="1127">AX71+1</f>
        <v>6</v>
      </c>
      <c r="BK71" s="73">
        <f t="shared" ref="BK71" si="1128">AY71+1</f>
        <v>6</v>
      </c>
      <c r="BL71" s="73">
        <f t="shared" ref="BL71" si="1129">AZ71+1</f>
        <v>6</v>
      </c>
      <c r="BM71" s="73">
        <f t="shared" ref="BM71" si="1130">BA71+1</f>
        <v>6</v>
      </c>
      <c r="BN71" s="73">
        <f t="shared" ref="BN71" si="1131">BB71+1</f>
        <v>6</v>
      </c>
      <c r="BO71" s="73">
        <f t="shared" ref="BO71" si="1132">BC71+1</f>
        <v>6</v>
      </c>
      <c r="BP71" s="73">
        <f t="shared" ref="BP71" si="1133">BD71+1</f>
        <v>6</v>
      </c>
      <c r="BQ71" s="73">
        <f t="shared" ref="BQ71" si="1134">BE71+1</f>
        <v>6</v>
      </c>
      <c r="BR71" s="73">
        <f t="shared" ref="BR71" si="1135">BF71+1</f>
        <v>6</v>
      </c>
      <c r="BS71" s="73">
        <f t="shared" ref="BS71" si="1136">BG71+1</f>
        <v>6</v>
      </c>
      <c r="BT71" s="73">
        <f t="shared" ref="BT71" si="1137">BH71+1</f>
        <v>6</v>
      </c>
      <c r="BU71" s="73">
        <f t="shared" ref="BU71" si="1138">BI71+1</f>
        <v>6</v>
      </c>
      <c r="BV71" s="73">
        <f t="shared" ref="BV71" si="1139">BJ71+1</f>
        <v>7</v>
      </c>
      <c r="BW71" s="73">
        <f t="shared" ref="BW71" si="1140">BK71+1</f>
        <v>7</v>
      </c>
      <c r="BX71" s="73">
        <f t="shared" ref="BX71" si="1141">BL71+1</f>
        <v>7</v>
      </c>
      <c r="BY71" s="73">
        <f t="shared" ref="BY71" si="1142">BM71+1</f>
        <v>7</v>
      </c>
      <c r="BZ71" s="73">
        <f t="shared" ref="BZ71" si="1143">BN71+1</f>
        <v>7</v>
      </c>
      <c r="CA71" s="73">
        <f t="shared" ref="CA71" si="1144">BO71+1</f>
        <v>7</v>
      </c>
      <c r="CB71" s="73">
        <f t="shared" ref="CB71" si="1145">BP71+1</f>
        <v>7</v>
      </c>
      <c r="CC71" s="73">
        <f t="shared" ref="CC71" si="1146">BQ71+1</f>
        <v>7</v>
      </c>
      <c r="CD71" s="73">
        <f t="shared" ref="CD71" si="1147">BR71+1</f>
        <v>7</v>
      </c>
      <c r="CE71" s="73">
        <f t="shared" ref="CE71" si="1148">BS71+1</f>
        <v>7</v>
      </c>
      <c r="CF71" s="73">
        <f t="shared" ref="CF71" si="1149">BT71+1</f>
        <v>7</v>
      </c>
      <c r="CG71" s="73">
        <f t="shared" ref="CG71" si="1150">BU71+1</f>
        <v>7</v>
      </c>
      <c r="CH71" s="73">
        <f t="shared" ref="CH71" si="1151">BV71+1</f>
        <v>8</v>
      </c>
      <c r="CI71" s="73">
        <f t="shared" ref="CI71" si="1152">BW71+1</f>
        <v>8</v>
      </c>
      <c r="CJ71" s="73">
        <f t="shared" ref="CJ71" si="1153">BX71+1</f>
        <v>8</v>
      </c>
      <c r="CK71" s="73">
        <f t="shared" ref="CK71" si="1154">BY71+1</f>
        <v>8</v>
      </c>
      <c r="CL71" s="73">
        <f t="shared" ref="CL71" si="1155">BZ71+1</f>
        <v>8</v>
      </c>
      <c r="CM71" s="73">
        <f t="shared" ref="CM71" si="1156">CA71+1</f>
        <v>8</v>
      </c>
      <c r="CN71" s="73">
        <f t="shared" ref="CN71" si="1157">CB71+1</f>
        <v>8</v>
      </c>
      <c r="CO71" s="73">
        <f t="shared" ref="CO71" si="1158">CC71+1</f>
        <v>8</v>
      </c>
      <c r="CP71" s="73">
        <f t="shared" ref="CP71" si="1159">CD71+1</f>
        <v>8</v>
      </c>
      <c r="CQ71" s="73">
        <f t="shared" ref="CQ71" si="1160">CE71+1</f>
        <v>8</v>
      </c>
      <c r="CR71" s="73">
        <f t="shared" ref="CR71" si="1161">CF71+1</f>
        <v>8</v>
      </c>
      <c r="CS71" s="73">
        <f t="shared" ref="CS71" si="1162">CG71+1</f>
        <v>8</v>
      </c>
      <c r="CT71" s="73">
        <f t="shared" ref="CT71" si="1163">CH71+1</f>
        <v>9</v>
      </c>
      <c r="CU71" s="73">
        <f t="shared" ref="CU71" si="1164">CI71+1</f>
        <v>9</v>
      </c>
      <c r="CV71" s="73">
        <f t="shared" ref="CV71" si="1165">CJ71+1</f>
        <v>9</v>
      </c>
      <c r="CW71" s="73">
        <f t="shared" ref="CW71" si="1166">CK71+1</f>
        <v>9</v>
      </c>
      <c r="CX71" s="73">
        <f t="shared" ref="CX71" si="1167">CL71+1</f>
        <v>9</v>
      </c>
      <c r="CY71" s="73">
        <f t="shared" ref="CY71" si="1168">CM71+1</f>
        <v>9</v>
      </c>
      <c r="CZ71" s="73">
        <f t="shared" ref="CZ71" si="1169">CN71+1</f>
        <v>9</v>
      </c>
      <c r="DA71" s="73">
        <f t="shared" ref="DA71" si="1170">CO71+1</f>
        <v>9</v>
      </c>
      <c r="DB71" s="73">
        <f t="shared" ref="DB71" si="1171">CP71+1</f>
        <v>9</v>
      </c>
      <c r="DC71" s="73">
        <f t="shared" ref="DC71" si="1172">CQ71+1</f>
        <v>9</v>
      </c>
      <c r="DD71" s="73">
        <f t="shared" ref="DD71" si="1173">CR71+1</f>
        <v>9</v>
      </c>
      <c r="DE71" s="73">
        <f t="shared" ref="DE71" si="1174">CS71+1</f>
        <v>9</v>
      </c>
      <c r="DF71" s="73">
        <f t="shared" ref="DF71" si="1175">CT71+1</f>
        <v>10</v>
      </c>
      <c r="DG71" s="73">
        <f t="shared" ref="DG71" si="1176">CU71+1</f>
        <v>10</v>
      </c>
      <c r="DH71" s="73">
        <f t="shared" ref="DH71" si="1177">CV71+1</f>
        <v>10</v>
      </c>
      <c r="DI71" s="73">
        <f t="shared" ref="DI71" si="1178">CW71+1</f>
        <v>10</v>
      </c>
      <c r="DJ71" s="73">
        <f t="shared" ref="DJ71" si="1179">CX71+1</f>
        <v>10</v>
      </c>
      <c r="DK71" s="73">
        <f t="shared" ref="DK71" si="1180">CY71+1</f>
        <v>10</v>
      </c>
      <c r="DL71" s="73">
        <f t="shared" ref="DL71" si="1181">CZ71+1</f>
        <v>10</v>
      </c>
      <c r="DM71" s="73">
        <f t="shared" ref="DM71" si="1182">DA71+1</f>
        <v>10</v>
      </c>
      <c r="DN71" s="73">
        <f t="shared" ref="DN71" si="1183">DB71+1</f>
        <v>10</v>
      </c>
      <c r="DO71" s="73">
        <f t="shared" ref="DO71" si="1184">DC71+1</f>
        <v>10</v>
      </c>
      <c r="DP71" s="73">
        <f t="shared" ref="DP71" si="1185">DD71+1</f>
        <v>10</v>
      </c>
      <c r="DQ71" s="73">
        <f t="shared" ref="DQ71" si="1186">DE71+1</f>
        <v>10</v>
      </c>
      <c r="DR71" s="73">
        <f t="shared" ref="DR71" si="1187">DF71+1</f>
        <v>11</v>
      </c>
      <c r="DS71" s="73">
        <f t="shared" ref="DS71" si="1188">DG71+1</f>
        <v>11</v>
      </c>
      <c r="DT71" s="73">
        <f t="shared" ref="DT71" si="1189">DH71+1</f>
        <v>11</v>
      </c>
      <c r="DU71" s="73">
        <f t="shared" ref="DU71" si="1190">DI71+1</f>
        <v>11</v>
      </c>
      <c r="DV71" s="73">
        <f t="shared" ref="DV71" si="1191">DJ71+1</f>
        <v>11</v>
      </c>
      <c r="DW71" s="73">
        <f t="shared" ref="DW71" si="1192">DK71+1</f>
        <v>11</v>
      </c>
      <c r="DX71" s="73">
        <f t="shared" ref="DX71" si="1193">DL71+1</f>
        <v>11</v>
      </c>
      <c r="DY71" s="73">
        <f t="shared" ref="DY71" si="1194">DM71+1</f>
        <v>11</v>
      </c>
      <c r="DZ71" s="73">
        <f t="shared" ref="DZ71" si="1195">DN71+1</f>
        <v>11</v>
      </c>
      <c r="EA71" s="73">
        <f t="shared" ref="EA71" si="1196">DO71+1</f>
        <v>11</v>
      </c>
      <c r="EB71" s="73">
        <f t="shared" ref="EB71" si="1197">DP71+1</f>
        <v>11</v>
      </c>
      <c r="EC71" s="73">
        <f t="shared" ref="EC71" si="1198">DQ71+1</f>
        <v>11</v>
      </c>
      <c r="ED71" s="73">
        <f t="shared" ref="ED71" si="1199">DR71+1</f>
        <v>12</v>
      </c>
      <c r="EE71" s="73">
        <f t="shared" ref="EE71" si="1200">DS71+1</f>
        <v>12</v>
      </c>
      <c r="EF71" s="73">
        <f t="shared" ref="EF71" si="1201">DT71+1</f>
        <v>12</v>
      </c>
      <c r="EG71" s="73">
        <f t="shared" ref="EG71" si="1202">DU71+1</f>
        <v>12</v>
      </c>
      <c r="EH71" s="73">
        <f t="shared" ref="EH71" si="1203">DV71+1</f>
        <v>12</v>
      </c>
      <c r="EI71" s="73">
        <f t="shared" ref="EI71" si="1204">DW71+1</f>
        <v>12</v>
      </c>
      <c r="EJ71" s="73">
        <f t="shared" ref="EJ71" si="1205">DX71+1</f>
        <v>12</v>
      </c>
      <c r="EK71" s="73">
        <f t="shared" ref="EK71" si="1206">DY71+1</f>
        <v>12</v>
      </c>
      <c r="EL71" s="73">
        <f t="shared" ref="EL71" si="1207">DZ71+1</f>
        <v>12</v>
      </c>
      <c r="EM71" s="73">
        <f t="shared" ref="EM71" si="1208">EA71+1</f>
        <v>12</v>
      </c>
      <c r="EN71" s="73">
        <f t="shared" ref="EN71" si="1209">EB71+1</f>
        <v>12</v>
      </c>
      <c r="EO71" s="73">
        <f t="shared" ref="EO71" si="1210">EC71+1</f>
        <v>12</v>
      </c>
      <c r="EP71" s="73">
        <f t="shared" ref="EP71" si="1211">ED71+1</f>
        <v>13</v>
      </c>
      <c r="EQ71" s="73">
        <f t="shared" ref="EQ71" si="1212">EE71+1</f>
        <v>13</v>
      </c>
      <c r="ER71" s="73">
        <f t="shared" ref="ER71" si="1213">EF71+1</f>
        <v>13</v>
      </c>
      <c r="ES71" s="73">
        <f t="shared" ref="ES71" si="1214">EG71+1</f>
        <v>13</v>
      </c>
      <c r="ET71" s="73">
        <f t="shared" ref="ET71" si="1215">EH71+1</f>
        <v>13</v>
      </c>
      <c r="EU71" s="73">
        <f t="shared" ref="EU71" si="1216">EI71+1</f>
        <v>13</v>
      </c>
      <c r="EV71" s="73">
        <f t="shared" ref="EV71" si="1217">EJ71+1</f>
        <v>13</v>
      </c>
      <c r="EW71" s="73">
        <f t="shared" ref="EW71" si="1218">EK71+1</f>
        <v>13</v>
      </c>
      <c r="EX71" s="73">
        <f t="shared" ref="EX71" si="1219">EL71+1</f>
        <v>13</v>
      </c>
      <c r="EY71" s="73">
        <f t="shared" ref="EY71" si="1220">EM71+1</f>
        <v>13</v>
      </c>
      <c r="EZ71" s="73">
        <f t="shared" ref="EZ71" si="1221">EN71+1</f>
        <v>13</v>
      </c>
      <c r="FA71" s="73">
        <f t="shared" ref="FA71" si="1222">EO71+1</f>
        <v>13</v>
      </c>
      <c r="FB71" s="73">
        <f t="shared" ref="FB71" si="1223">EP71+1</f>
        <v>14</v>
      </c>
      <c r="FC71" s="73">
        <f t="shared" ref="FC71" si="1224">EQ71+1</f>
        <v>14</v>
      </c>
      <c r="FD71" s="73">
        <f t="shared" ref="FD71" si="1225">ER71+1</f>
        <v>14</v>
      </c>
      <c r="FE71" s="73">
        <f t="shared" ref="FE71" si="1226">ES71+1</f>
        <v>14</v>
      </c>
      <c r="FF71" s="73">
        <f t="shared" ref="FF71" si="1227">ET71+1</f>
        <v>14</v>
      </c>
      <c r="FG71" s="73">
        <f t="shared" ref="FG71" si="1228">EU71+1</f>
        <v>14</v>
      </c>
      <c r="FH71" s="73">
        <f t="shared" ref="FH71" si="1229">EV71+1</f>
        <v>14</v>
      </c>
      <c r="FI71" s="73">
        <f t="shared" ref="FI71" si="1230">EW71+1</f>
        <v>14</v>
      </c>
      <c r="FJ71" s="73">
        <f t="shared" ref="FJ71" si="1231">EX71+1</f>
        <v>14</v>
      </c>
      <c r="FK71" s="73">
        <f t="shared" ref="FK71" si="1232">EY71+1</f>
        <v>14</v>
      </c>
      <c r="FL71" s="73">
        <f t="shared" ref="FL71" si="1233">EZ71+1</f>
        <v>14</v>
      </c>
      <c r="FM71" s="73">
        <f t="shared" ref="FM71" si="1234">FA71+1</f>
        <v>14</v>
      </c>
      <c r="FN71" s="73">
        <f t="shared" ref="FN71" si="1235">FB71+1</f>
        <v>15</v>
      </c>
      <c r="FO71" s="73">
        <f t="shared" ref="FO71" si="1236">FC71+1</f>
        <v>15</v>
      </c>
      <c r="FP71" s="73">
        <f t="shared" ref="FP71" si="1237">FD71+1</f>
        <v>15</v>
      </c>
      <c r="FQ71" s="73">
        <f t="shared" ref="FQ71" si="1238">FE71+1</f>
        <v>15</v>
      </c>
      <c r="FR71" s="73">
        <f t="shared" ref="FR71" si="1239">FF71+1</f>
        <v>15</v>
      </c>
      <c r="FS71" s="73">
        <f t="shared" ref="FS71" si="1240">FG71+1</f>
        <v>15</v>
      </c>
      <c r="FT71" s="73">
        <f t="shared" ref="FT71" si="1241">FH71+1</f>
        <v>15</v>
      </c>
      <c r="FU71" s="73">
        <f t="shared" ref="FU71" si="1242">FI71+1</f>
        <v>15</v>
      </c>
      <c r="FV71" s="73">
        <f t="shared" ref="FV71" si="1243">FJ71+1</f>
        <v>15</v>
      </c>
      <c r="FW71" s="73">
        <f t="shared" ref="FW71" si="1244">FK71+1</f>
        <v>15</v>
      </c>
      <c r="FX71" s="73">
        <f t="shared" ref="FX71" si="1245">FL71+1</f>
        <v>15</v>
      </c>
      <c r="FY71" s="73">
        <f t="shared" ref="FY71" si="1246">FM71+1</f>
        <v>15</v>
      </c>
      <c r="FZ71" s="73">
        <f t="shared" ref="FZ71" si="1247">FN71+1</f>
        <v>16</v>
      </c>
      <c r="GA71" s="73">
        <f t="shared" ref="GA71" si="1248">FO71+1</f>
        <v>16</v>
      </c>
      <c r="GB71" s="73">
        <f t="shared" ref="GB71" si="1249">FP71+1</f>
        <v>16</v>
      </c>
      <c r="GC71" s="73">
        <f t="shared" ref="GC71" si="1250">FQ71+1</f>
        <v>16</v>
      </c>
      <c r="GD71" s="73">
        <f t="shared" ref="GD71" si="1251">FR71+1</f>
        <v>16</v>
      </c>
      <c r="GE71" s="73">
        <f t="shared" ref="GE71" si="1252">FS71+1</f>
        <v>16</v>
      </c>
      <c r="GF71" s="73">
        <f t="shared" ref="GF71" si="1253">FT71+1</f>
        <v>16</v>
      </c>
      <c r="GG71" s="73">
        <f t="shared" ref="GG71" si="1254">FU71+1</f>
        <v>16</v>
      </c>
      <c r="GH71" s="73">
        <f t="shared" ref="GH71" si="1255">FV71+1</f>
        <v>16</v>
      </c>
      <c r="GI71" s="73">
        <f t="shared" ref="GI71" si="1256">FW71+1</f>
        <v>16</v>
      </c>
      <c r="GJ71" s="73">
        <f t="shared" ref="GJ71" si="1257">FX71+1</f>
        <v>16</v>
      </c>
      <c r="GK71" s="73">
        <f t="shared" ref="GK71" si="1258">FY71+1</f>
        <v>16</v>
      </c>
      <c r="GL71" s="73">
        <f t="shared" ref="GL71" si="1259">FZ71+1</f>
        <v>17</v>
      </c>
      <c r="GM71" s="73">
        <f t="shared" ref="GM71" si="1260">GA71+1</f>
        <v>17</v>
      </c>
      <c r="GN71" s="73">
        <f t="shared" ref="GN71" si="1261">GB71+1</f>
        <v>17</v>
      </c>
      <c r="GO71" s="73">
        <f t="shared" ref="GO71" si="1262">GC71+1</f>
        <v>17</v>
      </c>
      <c r="GP71" s="73">
        <f t="shared" ref="GP71" si="1263">GD71+1</f>
        <v>17</v>
      </c>
      <c r="GQ71" s="73">
        <f t="shared" ref="GQ71" si="1264">GE71+1</f>
        <v>17</v>
      </c>
      <c r="GR71" s="73">
        <f t="shared" ref="GR71" si="1265">GF71+1</f>
        <v>17</v>
      </c>
      <c r="GS71" s="73">
        <f t="shared" ref="GS71" si="1266">GG71+1</f>
        <v>17</v>
      </c>
      <c r="GT71" s="73">
        <f t="shared" ref="GT71" si="1267">GH71+1</f>
        <v>17</v>
      </c>
      <c r="GU71" s="73">
        <f t="shared" ref="GU71" si="1268">GI71+1</f>
        <v>17</v>
      </c>
      <c r="GV71" s="73">
        <f t="shared" ref="GV71" si="1269">GJ71+1</f>
        <v>17</v>
      </c>
      <c r="GW71" s="73">
        <f t="shared" ref="GW71" si="1270">GK71+1</f>
        <v>17</v>
      </c>
      <c r="GX71" s="73">
        <f t="shared" ref="GX71" si="1271">GL71+1</f>
        <v>18</v>
      </c>
      <c r="GY71" s="73">
        <f t="shared" ref="GY71" si="1272">GM71+1</f>
        <v>18</v>
      </c>
      <c r="GZ71" s="73">
        <f t="shared" ref="GZ71" si="1273">GN71+1</f>
        <v>18</v>
      </c>
      <c r="HA71" s="73">
        <f t="shared" ref="HA71" si="1274">GO71+1</f>
        <v>18</v>
      </c>
      <c r="HB71" s="73">
        <f t="shared" ref="HB71" si="1275">GP71+1</f>
        <v>18</v>
      </c>
      <c r="HC71" s="73">
        <f t="shared" ref="HC71" si="1276">GQ71+1</f>
        <v>18</v>
      </c>
      <c r="HD71" s="73">
        <f t="shared" ref="HD71" si="1277">GR71+1</f>
        <v>18</v>
      </c>
      <c r="HE71" s="73">
        <f t="shared" ref="HE71" si="1278">GS71+1</f>
        <v>18</v>
      </c>
      <c r="HF71" s="73">
        <f t="shared" ref="HF71" si="1279">GT71+1</f>
        <v>18</v>
      </c>
      <c r="HG71" s="73">
        <f t="shared" ref="HG71" si="1280">GU71+1</f>
        <v>18</v>
      </c>
      <c r="HH71" s="73">
        <f t="shared" ref="HH71" si="1281">GV71+1</f>
        <v>18</v>
      </c>
      <c r="HI71" s="73">
        <f t="shared" ref="HI71" si="1282">GW71+1</f>
        <v>18</v>
      </c>
      <c r="HJ71" s="73">
        <f t="shared" ref="HJ71" si="1283">GX71+1</f>
        <v>19</v>
      </c>
      <c r="HK71" s="73">
        <f t="shared" ref="HK71" si="1284">GY71+1</f>
        <v>19</v>
      </c>
      <c r="HL71" s="73">
        <f t="shared" ref="HL71" si="1285">GZ71+1</f>
        <v>19</v>
      </c>
      <c r="HM71" s="73">
        <f t="shared" ref="HM71" si="1286">HA71+1</f>
        <v>19</v>
      </c>
      <c r="HN71" s="73">
        <f t="shared" ref="HN71" si="1287">HB71+1</f>
        <v>19</v>
      </c>
      <c r="HO71" s="73">
        <f t="shared" ref="HO71" si="1288">HC71+1</f>
        <v>19</v>
      </c>
      <c r="HP71" s="73">
        <f t="shared" ref="HP71" si="1289">HD71+1</f>
        <v>19</v>
      </c>
      <c r="HQ71" s="73">
        <f t="shared" ref="HQ71" si="1290">HE71+1</f>
        <v>19</v>
      </c>
      <c r="HR71" s="73">
        <f t="shared" ref="HR71" si="1291">HF71+1</f>
        <v>19</v>
      </c>
      <c r="HS71" s="73">
        <f t="shared" ref="HS71" si="1292">HG71+1</f>
        <v>19</v>
      </c>
      <c r="HT71" s="73">
        <f t="shared" ref="HT71" si="1293">HH71+1</f>
        <v>19</v>
      </c>
      <c r="HU71" s="73">
        <f t="shared" ref="HU71" si="1294">HI71+1</f>
        <v>19</v>
      </c>
      <c r="HV71" s="73">
        <f t="shared" ref="HV71" si="1295">HJ71+1</f>
        <v>20</v>
      </c>
      <c r="HW71" s="73">
        <f t="shared" ref="HW71" si="1296">HK71+1</f>
        <v>20</v>
      </c>
      <c r="HX71" s="73">
        <f t="shared" ref="HX71" si="1297">HL71+1</f>
        <v>20</v>
      </c>
      <c r="HY71" s="73">
        <f t="shared" ref="HY71" si="1298">HM71+1</f>
        <v>20</v>
      </c>
      <c r="HZ71" s="73">
        <f t="shared" ref="HZ71" si="1299">HN71+1</f>
        <v>20</v>
      </c>
      <c r="IA71" s="73">
        <f t="shared" ref="IA71" si="1300">HO71+1</f>
        <v>20</v>
      </c>
      <c r="IB71" s="73">
        <f t="shared" ref="IB71" si="1301">HP71+1</f>
        <v>20</v>
      </c>
      <c r="IC71" s="73">
        <f t="shared" ref="IC71" si="1302">HQ71+1</f>
        <v>20</v>
      </c>
      <c r="ID71" s="73">
        <f t="shared" ref="ID71" si="1303">HR71+1</f>
        <v>20</v>
      </c>
      <c r="IE71" s="73">
        <f t="shared" ref="IE71" si="1304">HS71+1</f>
        <v>20</v>
      </c>
      <c r="IF71" s="73">
        <f t="shared" ref="IF71" si="1305">HT71+1</f>
        <v>20</v>
      </c>
      <c r="IG71" s="73">
        <f t="shared" ref="IG71" si="1306">HU71+1</f>
        <v>20</v>
      </c>
      <c r="IH71" s="73">
        <f t="shared" ref="IH71" si="1307">HV71+1</f>
        <v>21</v>
      </c>
      <c r="II71" s="73">
        <f t="shared" ref="II71" si="1308">HW71+1</f>
        <v>21</v>
      </c>
      <c r="IJ71" s="73">
        <f t="shared" ref="IJ71" si="1309">HX71+1</f>
        <v>21</v>
      </c>
      <c r="IK71" s="73">
        <f t="shared" ref="IK71" si="1310">HY71+1</f>
        <v>21</v>
      </c>
      <c r="IL71" s="73">
        <f t="shared" ref="IL71" si="1311">HZ71+1</f>
        <v>21</v>
      </c>
      <c r="IM71" s="73">
        <f t="shared" ref="IM71" si="1312">IA71+1</f>
        <v>21</v>
      </c>
      <c r="IN71" s="73">
        <f t="shared" ref="IN71" si="1313">IB71+1</f>
        <v>21</v>
      </c>
      <c r="IO71" s="73">
        <f t="shared" ref="IO71" si="1314">IC71+1</f>
        <v>21</v>
      </c>
      <c r="IP71" s="73">
        <f t="shared" ref="IP71" si="1315">ID71+1</f>
        <v>21</v>
      </c>
      <c r="IQ71" s="73">
        <f t="shared" ref="IQ71" si="1316">IE71+1</f>
        <v>21</v>
      </c>
      <c r="IR71" s="73">
        <f t="shared" ref="IR71" si="1317">IF71+1</f>
        <v>21</v>
      </c>
      <c r="IS71" s="73">
        <f t="shared" ref="IS71" si="1318">IG71+1</f>
        <v>21</v>
      </c>
      <c r="IT71" s="73">
        <f t="shared" ref="IT71" si="1319">IH71+1</f>
        <v>22</v>
      </c>
      <c r="IU71" s="73">
        <f t="shared" ref="IU71" si="1320">II71+1</f>
        <v>22</v>
      </c>
      <c r="IV71" s="73">
        <f t="shared" ref="IV71" si="1321">IJ71+1</f>
        <v>22</v>
      </c>
      <c r="IW71" s="73">
        <f t="shared" ref="IW71" si="1322">IK71+1</f>
        <v>22</v>
      </c>
      <c r="IX71" s="73">
        <f t="shared" ref="IX71" si="1323">IL71+1</f>
        <v>22</v>
      </c>
      <c r="IY71" s="73">
        <f t="shared" ref="IY71" si="1324">IM71+1</f>
        <v>22</v>
      </c>
      <c r="IZ71" s="73">
        <f t="shared" ref="IZ71" si="1325">IN71+1</f>
        <v>22</v>
      </c>
      <c r="JA71" s="73">
        <f t="shared" ref="JA71" si="1326">IO71+1</f>
        <v>22</v>
      </c>
      <c r="JB71" s="73">
        <f t="shared" ref="JB71" si="1327">IP71+1</f>
        <v>22</v>
      </c>
      <c r="JC71" s="73">
        <f t="shared" ref="JC71" si="1328">IQ71+1</f>
        <v>22</v>
      </c>
      <c r="JD71" s="73">
        <f t="shared" ref="JD71" si="1329">IR71+1</f>
        <v>22</v>
      </c>
      <c r="JE71" s="73">
        <f t="shared" ref="JE71" si="1330">IS71+1</f>
        <v>22</v>
      </c>
      <c r="JF71" s="73">
        <f t="shared" ref="JF71" si="1331">IT71+1</f>
        <v>23</v>
      </c>
      <c r="JG71" s="73">
        <f t="shared" ref="JG71" si="1332">IU71+1</f>
        <v>23</v>
      </c>
      <c r="JH71" s="73">
        <f t="shared" ref="JH71" si="1333">IV71+1</f>
        <v>23</v>
      </c>
      <c r="JI71" s="73">
        <f t="shared" ref="JI71" si="1334">IW71+1</f>
        <v>23</v>
      </c>
      <c r="JJ71" s="73">
        <f t="shared" ref="JJ71" si="1335">IX71+1</f>
        <v>23</v>
      </c>
      <c r="JK71" s="73">
        <f t="shared" ref="JK71" si="1336">IY71+1</f>
        <v>23</v>
      </c>
      <c r="JL71" s="73">
        <f t="shared" ref="JL71" si="1337">IZ71+1</f>
        <v>23</v>
      </c>
      <c r="JM71" s="73">
        <f t="shared" ref="JM71" si="1338">JA71+1</f>
        <v>23</v>
      </c>
      <c r="JN71" s="73">
        <f t="shared" ref="JN71" si="1339">JB71+1</f>
        <v>23</v>
      </c>
      <c r="JO71" s="73">
        <f t="shared" ref="JO71" si="1340">JC71+1</f>
        <v>23</v>
      </c>
      <c r="JP71" s="73">
        <f t="shared" ref="JP71" si="1341">JD71+1</f>
        <v>23</v>
      </c>
      <c r="JQ71" s="73">
        <f t="shared" ref="JQ71" si="1342">JE71+1</f>
        <v>23</v>
      </c>
      <c r="JR71" s="73">
        <f t="shared" ref="JR71" si="1343">JF71+1</f>
        <v>24</v>
      </c>
      <c r="JS71" s="73">
        <f t="shared" ref="JS71" si="1344">JG71+1</f>
        <v>24</v>
      </c>
      <c r="JT71" s="73">
        <f t="shared" ref="JT71" si="1345">JH71+1</f>
        <v>24</v>
      </c>
      <c r="JU71" s="73">
        <f t="shared" ref="JU71" si="1346">JI71+1</f>
        <v>24</v>
      </c>
      <c r="JV71" s="73">
        <f t="shared" ref="JV71" si="1347">JJ71+1</f>
        <v>24</v>
      </c>
      <c r="JW71" s="73">
        <f t="shared" ref="JW71" si="1348">JK71+1</f>
        <v>24</v>
      </c>
      <c r="JX71" s="73">
        <f t="shared" ref="JX71" si="1349">JL71+1</f>
        <v>24</v>
      </c>
      <c r="JY71" s="73">
        <f t="shared" ref="JY71" si="1350">JM71+1</f>
        <v>24</v>
      </c>
      <c r="JZ71" s="73">
        <f t="shared" ref="JZ71" si="1351">JN71+1</f>
        <v>24</v>
      </c>
      <c r="KA71" s="73">
        <f t="shared" ref="KA71" si="1352">JO71+1</f>
        <v>24</v>
      </c>
      <c r="KB71" s="73">
        <f t="shared" ref="KB71" si="1353">JP71+1</f>
        <v>24</v>
      </c>
      <c r="KC71" s="73">
        <f t="shared" ref="KC71" si="1354">JQ71+1</f>
        <v>24</v>
      </c>
      <c r="KD71" s="73">
        <f t="shared" ref="KD71" si="1355">JR71+1</f>
        <v>25</v>
      </c>
      <c r="KE71" s="73">
        <f t="shared" ref="KE71" si="1356">JS71+1</f>
        <v>25</v>
      </c>
      <c r="KF71" s="73">
        <f t="shared" ref="KF71" si="1357">JT71+1</f>
        <v>25</v>
      </c>
      <c r="KG71" s="73">
        <f t="shared" ref="KG71" si="1358">JU71+1</f>
        <v>25</v>
      </c>
      <c r="KH71" s="73">
        <f t="shared" ref="KH71" si="1359">JV71+1</f>
        <v>25</v>
      </c>
      <c r="KI71" s="73">
        <f t="shared" ref="KI71" si="1360">JW71+1</f>
        <v>25</v>
      </c>
      <c r="KJ71" s="73">
        <f t="shared" ref="KJ71" si="1361">JX71+1</f>
        <v>25</v>
      </c>
      <c r="KK71" s="73">
        <f t="shared" ref="KK71" si="1362">JY71+1</f>
        <v>25</v>
      </c>
      <c r="KL71" s="73">
        <f t="shared" ref="KL71" si="1363">JZ71+1</f>
        <v>25</v>
      </c>
      <c r="KM71" s="73">
        <f t="shared" ref="KM71" si="1364">KA71+1</f>
        <v>25</v>
      </c>
      <c r="KN71" s="73">
        <f t="shared" ref="KN71" si="1365">KB71+1</f>
        <v>25</v>
      </c>
      <c r="KO71" s="73">
        <f t="shared" ref="KO71" si="1366">KC71+1</f>
        <v>25</v>
      </c>
    </row>
    <row r="72" spans="1:301" x14ac:dyDescent="0.2">
      <c r="A72" s="23" t="s">
        <v>214</v>
      </c>
      <c r="B72" s="74">
        <v>1</v>
      </c>
      <c r="C72" s="74">
        <f t="shared" ref="C72" si="1367">B72+1</f>
        <v>2</v>
      </c>
      <c r="D72" s="74">
        <f t="shared" ref="D72" si="1368">C72+1</f>
        <v>3</v>
      </c>
      <c r="E72" s="74">
        <f t="shared" ref="E72" si="1369">D72+1</f>
        <v>4</v>
      </c>
      <c r="F72" s="74">
        <f t="shared" ref="F72" si="1370">E72+1</f>
        <v>5</v>
      </c>
      <c r="G72" s="74">
        <f t="shared" ref="G72" si="1371">F72+1</f>
        <v>6</v>
      </c>
      <c r="H72" s="74">
        <f t="shared" ref="H72" si="1372">G72+1</f>
        <v>7</v>
      </c>
      <c r="I72" s="74">
        <f t="shared" ref="I72" si="1373">H72+1</f>
        <v>8</v>
      </c>
      <c r="J72" s="74">
        <f t="shared" ref="J72" si="1374">I72+1</f>
        <v>9</v>
      </c>
      <c r="K72" s="74">
        <f t="shared" ref="K72" si="1375">J72+1</f>
        <v>10</v>
      </c>
      <c r="L72" s="74">
        <f t="shared" ref="L72" si="1376">K72+1</f>
        <v>11</v>
      </c>
      <c r="M72" s="74">
        <f t="shared" ref="M72" si="1377">L72+1</f>
        <v>12</v>
      </c>
      <c r="N72" s="74">
        <f t="shared" ref="N72" si="1378">M72+1</f>
        <v>13</v>
      </c>
      <c r="O72" s="74">
        <f t="shared" ref="O72" si="1379">N72+1</f>
        <v>14</v>
      </c>
      <c r="P72" s="74">
        <f t="shared" ref="P72" si="1380">O72+1</f>
        <v>15</v>
      </c>
      <c r="Q72" s="74">
        <f t="shared" ref="Q72" si="1381">P72+1</f>
        <v>16</v>
      </c>
      <c r="R72" s="74">
        <f t="shared" ref="R72" si="1382">Q72+1</f>
        <v>17</v>
      </c>
      <c r="S72" s="74">
        <f t="shared" ref="S72" si="1383">R72+1</f>
        <v>18</v>
      </c>
      <c r="T72" s="74">
        <f t="shared" ref="T72" si="1384">S72+1</f>
        <v>19</v>
      </c>
      <c r="U72" s="74">
        <f t="shared" ref="U72" si="1385">T72+1</f>
        <v>20</v>
      </c>
      <c r="V72" s="74">
        <f t="shared" ref="V72" si="1386">U72+1</f>
        <v>21</v>
      </c>
      <c r="W72" s="74">
        <f t="shared" ref="W72" si="1387">V72+1</f>
        <v>22</v>
      </c>
      <c r="X72" s="74">
        <f t="shared" ref="X72" si="1388">W72+1</f>
        <v>23</v>
      </c>
      <c r="Y72" s="74">
        <f t="shared" ref="Y72" si="1389">X72+1</f>
        <v>24</v>
      </c>
      <c r="Z72" s="74">
        <f t="shared" ref="Z72" si="1390">Y72+1</f>
        <v>25</v>
      </c>
      <c r="AA72" s="74">
        <f t="shared" ref="AA72" si="1391">Z72+1</f>
        <v>26</v>
      </c>
      <c r="AB72" s="74">
        <f t="shared" ref="AB72" si="1392">AA72+1</f>
        <v>27</v>
      </c>
      <c r="AC72" s="74">
        <f t="shared" ref="AC72" si="1393">AB72+1</f>
        <v>28</v>
      </c>
      <c r="AD72" s="74">
        <f t="shared" ref="AD72" si="1394">AC72+1</f>
        <v>29</v>
      </c>
      <c r="AE72" s="74">
        <f t="shared" ref="AE72" si="1395">AD72+1</f>
        <v>30</v>
      </c>
      <c r="AF72" s="74">
        <f t="shared" ref="AF72" si="1396">AE72+1</f>
        <v>31</v>
      </c>
      <c r="AG72" s="74">
        <f t="shared" ref="AG72" si="1397">AF72+1</f>
        <v>32</v>
      </c>
      <c r="AH72" s="74">
        <f t="shared" ref="AH72" si="1398">AG72+1</f>
        <v>33</v>
      </c>
      <c r="AI72" s="74">
        <f t="shared" ref="AI72" si="1399">AH72+1</f>
        <v>34</v>
      </c>
      <c r="AJ72" s="74">
        <f t="shared" ref="AJ72" si="1400">AI72+1</f>
        <v>35</v>
      </c>
      <c r="AK72" s="74">
        <f t="shared" ref="AK72" si="1401">AJ72+1</f>
        <v>36</v>
      </c>
      <c r="AL72" s="74">
        <f t="shared" ref="AL72" si="1402">AK72+1</f>
        <v>37</v>
      </c>
      <c r="AM72" s="74">
        <f t="shared" ref="AM72" si="1403">AL72+1</f>
        <v>38</v>
      </c>
      <c r="AN72" s="74">
        <f t="shared" ref="AN72" si="1404">AM72+1</f>
        <v>39</v>
      </c>
      <c r="AO72" s="74">
        <f t="shared" ref="AO72" si="1405">AN72+1</f>
        <v>40</v>
      </c>
      <c r="AP72" s="74">
        <f t="shared" ref="AP72" si="1406">AO72+1</f>
        <v>41</v>
      </c>
      <c r="AQ72" s="74">
        <f t="shared" ref="AQ72" si="1407">AP72+1</f>
        <v>42</v>
      </c>
      <c r="AR72" s="74">
        <f t="shared" ref="AR72" si="1408">AQ72+1</f>
        <v>43</v>
      </c>
      <c r="AS72" s="74">
        <f t="shared" ref="AS72" si="1409">AR72+1</f>
        <v>44</v>
      </c>
      <c r="AT72" s="74">
        <f t="shared" ref="AT72" si="1410">AS72+1</f>
        <v>45</v>
      </c>
      <c r="AU72" s="74">
        <f t="shared" ref="AU72" si="1411">AT72+1</f>
        <v>46</v>
      </c>
      <c r="AV72" s="74">
        <f t="shared" ref="AV72" si="1412">AU72+1</f>
        <v>47</v>
      </c>
      <c r="AW72" s="74">
        <f t="shared" ref="AW72" si="1413">AV72+1</f>
        <v>48</v>
      </c>
      <c r="AX72" s="75">
        <f t="shared" ref="AX72" si="1414">AW72+1</f>
        <v>49</v>
      </c>
      <c r="AY72" s="75">
        <f t="shared" ref="AY72" si="1415">AX72+1</f>
        <v>50</v>
      </c>
      <c r="AZ72" s="75">
        <f t="shared" ref="AZ72" si="1416">AY72+1</f>
        <v>51</v>
      </c>
      <c r="BA72" s="75">
        <f t="shared" ref="BA72" si="1417">AZ72+1</f>
        <v>52</v>
      </c>
      <c r="BB72" s="75">
        <f t="shared" ref="BB72" si="1418">BA72+1</f>
        <v>53</v>
      </c>
      <c r="BC72" s="75">
        <f t="shared" ref="BC72" si="1419">BB72+1</f>
        <v>54</v>
      </c>
      <c r="BD72" s="75">
        <f t="shared" ref="BD72" si="1420">BC72+1</f>
        <v>55</v>
      </c>
      <c r="BE72" s="75">
        <f t="shared" ref="BE72" si="1421">BD72+1</f>
        <v>56</v>
      </c>
      <c r="BF72" s="75">
        <f t="shared" ref="BF72" si="1422">BE72+1</f>
        <v>57</v>
      </c>
      <c r="BG72" s="75">
        <f t="shared" ref="BG72" si="1423">BF72+1</f>
        <v>58</v>
      </c>
      <c r="BH72" s="75">
        <f t="shared" ref="BH72" si="1424">BG72+1</f>
        <v>59</v>
      </c>
      <c r="BI72" s="75">
        <f t="shared" ref="BI72" si="1425">BH72+1</f>
        <v>60</v>
      </c>
      <c r="BJ72" s="75">
        <f t="shared" ref="BJ72" si="1426">BI72+1</f>
        <v>61</v>
      </c>
      <c r="BK72" s="75">
        <f t="shared" ref="BK72" si="1427">BJ72+1</f>
        <v>62</v>
      </c>
      <c r="BL72" s="75">
        <f t="shared" ref="BL72" si="1428">BK72+1</f>
        <v>63</v>
      </c>
      <c r="BM72" s="75">
        <f t="shared" ref="BM72" si="1429">BL72+1</f>
        <v>64</v>
      </c>
      <c r="BN72" s="75">
        <f t="shared" ref="BN72" si="1430">BM72+1</f>
        <v>65</v>
      </c>
      <c r="BO72" s="75">
        <f t="shared" ref="BO72" si="1431">BN72+1</f>
        <v>66</v>
      </c>
      <c r="BP72" s="75">
        <f t="shared" ref="BP72" si="1432">BO72+1</f>
        <v>67</v>
      </c>
      <c r="BQ72" s="75">
        <f t="shared" ref="BQ72" si="1433">BP72+1</f>
        <v>68</v>
      </c>
      <c r="BR72" s="75">
        <f t="shared" ref="BR72" si="1434">BQ72+1</f>
        <v>69</v>
      </c>
      <c r="BS72" s="75">
        <f t="shared" ref="BS72" si="1435">BR72+1</f>
        <v>70</v>
      </c>
      <c r="BT72" s="75">
        <f t="shared" ref="BT72" si="1436">BS72+1</f>
        <v>71</v>
      </c>
      <c r="BU72" s="75">
        <f t="shared" ref="BU72" si="1437">BT72+1</f>
        <v>72</v>
      </c>
      <c r="BV72" s="75">
        <f t="shared" ref="BV72" si="1438">BU72+1</f>
        <v>73</v>
      </c>
      <c r="BW72" s="75">
        <f t="shared" ref="BW72" si="1439">BV72+1</f>
        <v>74</v>
      </c>
      <c r="BX72" s="75">
        <f t="shared" ref="BX72" si="1440">BW72+1</f>
        <v>75</v>
      </c>
      <c r="BY72" s="75">
        <f t="shared" ref="BY72" si="1441">BX72+1</f>
        <v>76</v>
      </c>
      <c r="BZ72" s="75">
        <f t="shared" ref="BZ72" si="1442">BY72+1</f>
        <v>77</v>
      </c>
      <c r="CA72" s="75">
        <f t="shared" ref="CA72" si="1443">BZ72+1</f>
        <v>78</v>
      </c>
      <c r="CB72" s="75">
        <f t="shared" ref="CB72" si="1444">CA72+1</f>
        <v>79</v>
      </c>
      <c r="CC72" s="75">
        <f t="shared" ref="CC72" si="1445">CB72+1</f>
        <v>80</v>
      </c>
      <c r="CD72" s="75">
        <f t="shared" ref="CD72" si="1446">CC72+1</f>
        <v>81</v>
      </c>
      <c r="CE72" s="75">
        <f t="shared" ref="CE72" si="1447">CD72+1</f>
        <v>82</v>
      </c>
      <c r="CF72" s="75">
        <f t="shared" ref="CF72" si="1448">CE72+1</f>
        <v>83</v>
      </c>
      <c r="CG72" s="75">
        <f t="shared" ref="CG72" si="1449">CF72+1</f>
        <v>84</v>
      </c>
      <c r="CH72" s="75">
        <f t="shared" ref="CH72" si="1450">CG72+1</f>
        <v>85</v>
      </c>
      <c r="CI72" s="75">
        <f t="shared" ref="CI72" si="1451">CH72+1</f>
        <v>86</v>
      </c>
      <c r="CJ72" s="75">
        <f t="shared" ref="CJ72" si="1452">CI72+1</f>
        <v>87</v>
      </c>
      <c r="CK72" s="75">
        <f t="shared" ref="CK72" si="1453">CJ72+1</f>
        <v>88</v>
      </c>
      <c r="CL72" s="75">
        <f t="shared" ref="CL72" si="1454">CK72+1</f>
        <v>89</v>
      </c>
      <c r="CM72" s="75">
        <f t="shared" ref="CM72" si="1455">CL72+1</f>
        <v>90</v>
      </c>
      <c r="CN72" s="75">
        <f t="shared" ref="CN72" si="1456">CM72+1</f>
        <v>91</v>
      </c>
      <c r="CO72" s="75">
        <f t="shared" ref="CO72" si="1457">CN72+1</f>
        <v>92</v>
      </c>
      <c r="CP72" s="75">
        <f t="shared" ref="CP72" si="1458">CO72+1</f>
        <v>93</v>
      </c>
      <c r="CQ72" s="75">
        <f t="shared" ref="CQ72" si="1459">CP72+1</f>
        <v>94</v>
      </c>
      <c r="CR72" s="75">
        <f t="shared" ref="CR72" si="1460">CQ72+1</f>
        <v>95</v>
      </c>
      <c r="CS72" s="75">
        <f t="shared" ref="CS72" si="1461">CR72+1</f>
        <v>96</v>
      </c>
      <c r="CT72" s="75">
        <f t="shared" ref="CT72" si="1462">CS72+1</f>
        <v>97</v>
      </c>
      <c r="CU72" s="75">
        <f t="shared" ref="CU72" si="1463">CT72+1</f>
        <v>98</v>
      </c>
      <c r="CV72" s="75">
        <f t="shared" ref="CV72" si="1464">CU72+1</f>
        <v>99</v>
      </c>
      <c r="CW72" s="75">
        <f t="shared" ref="CW72" si="1465">CV72+1</f>
        <v>100</v>
      </c>
      <c r="CX72" s="75">
        <f t="shared" ref="CX72" si="1466">CW72+1</f>
        <v>101</v>
      </c>
      <c r="CY72" s="75">
        <f t="shared" ref="CY72" si="1467">CX72+1</f>
        <v>102</v>
      </c>
      <c r="CZ72" s="75">
        <f t="shared" ref="CZ72" si="1468">CY72+1</f>
        <v>103</v>
      </c>
      <c r="DA72" s="75">
        <f t="shared" ref="DA72" si="1469">CZ72+1</f>
        <v>104</v>
      </c>
      <c r="DB72" s="75">
        <f t="shared" ref="DB72" si="1470">DA72+1</f>
        <v>105</v>
      </c>
      <c r="DC72" s="75">
        <f t="shared" ref="DC72" si="1471">DB72+1</f>
        <v>106</v>
      </c>
      <c r="DD72" s="75">
        <f t="shared" ref="DD72" si="1472">DC72+1</f>
        <v>107</v>
      </c>
      <c r="DE72" s="75">
        <f t="shared" ref="DE72" si="1473">DD72+1</f>
        <v>108</v>
      </c>
      <c r="DF72" s="75">
        <f t="shared" ref="DF72" si="1474">DE72+1</f>
        <v>109</v>
      </c>
      <c r="DG72" s="75">
        <f t="shared" ref="DG72" si="1475">DF72+1</f>
        <v>110</v>
      </c>
      <c r="DH72" s="75">
        <f t="shared" ref="DH72" si="1476">DG72+1</f>
        <v>111</v>
      </c>
      <c r="DI72" s="75">
        <f t="shared" ref="DI72" si="1477">DH72+1</f>
        <v>112</v>
      </c>
      <c r="DJ72" s="75">
        <f t="shared" ref="DJ72" si="1478">DI72+1</f>
        <v>113</v>
      </c>
      <c r="DK72" s="75">
        <f t="shared" ref="DK72" si="1479">DJ72+1</f>
        <v>114</v>
      </c>
      <c r="DL72" s="75">
        <f t="shared" ref="DL72" si="1480">DK72+1</f>
        <v>115</v>
      </c>
      <c r="DM72" s="75">
        <f t="shared" ref="DM72" si="1481">DL72+1</f>
        <v>116</v>
      </c>
      <c r="DN72" s="75">
        <f t="shared" ref="DN72" si="1482">DM72+1</f>
        <v>117</v>
      </c>
      <c r="DO72" s="75">
        <f t="shared" ref="DO72" si="1483">DN72+1</f>
        <v>118</v>
      </c>
      <c r="DP72" s="75">
        <f t="shared" ref="DP72" si="1484">DO72+1</f>
        <v>119</v>
      </c>
      <c r="DQ72" s="75">
        <f t="shared" ref="DQ72" si="1485">DP72+1</f>
        <v>120</v>
      </c>
      <c r="DR72" s="75">
        <f t="shared" ref="DR72" si="1486">DQ72+1</f>
        <v>121</v>
      </c>
      <c r="DS72" s="75">
        <f t="shared" ref="DS72" si="1487">DR72+1</f>
        <v>122</v>
      </c>
      <c r="DT72" s="75">
        <f t="shared" ref="DT72" si="1488">DS72+1</f>
        <v>123</v>
      </c>
      <c r="DU72" s="75">
        <f t="shared" ref="DU72" si="1489">DT72+1</f>
        <v>124</v>
      </c>
      <c r="DV72" s="75">
        <f t="shared" ref="DV72" si="1490">DU72+1</f>
        <v>125</v>
      </c>
      <c r="DW72" s="75">
        <f t="shared" ref="DW72" si="1491">DV72+1</f>
        <v>126</v>
      </c>
      <c r="DX72" s="75">
        <f t="shared" ref="DX72" si="1492">DW72+1</f>
        <v>127</v>
      </c>
      <c r="DY72" s="75">
        <f t="shared" ref="DY72" si="1493">DX72+1</f>
        <v>128</v>
      </c>
      <c r="DZ72" s="75">
        <f t="shared" ref="DZ72" si="1494">DY72+1</f>
        <v>129</v>
      </c>
      <c r="EA72" s="75">
        <f t="shared" ref="EA72" si="1495">DZ72+1</f>
        <v>130</v>
      </c>
      <c r="EB72" s="75">
        <f t="shared" ref="EB72" si="1496">EA72+1</f>
        <v>131</v>
      </c>
      <c r="EC72" s="75">
        <f t="shared" ref="EC72" si="1497">EB72+1</f>
        <v>132</v>
      </c>
      <c r="ED72" s="75">
        <f t="shared" ref="ED72" si="1498">EC72+1</f>
        <v>133</v>
      </c>
      <c r="EE72" s="75">
        <f t="shared" ref="EE72" si="1499">ED72+1</f>
        <v>134</v>
      </c>
      <c r="EF72" s="75">
        <f t="shared" ref="EF72" si="1500">EE72+1</f>
        <v>135</v>
      </c>
      <c r="EG72" s="75">
        <f t="shared" ref="EG72" si="1501">EF72+1</f>
        <v>136</v>
      </c>
      <c r="EH72" s="75">
        <f t="shared" ref="EH72" si="1502">EG72+1</f>
        <v>137</v>
      </c>
      <c r="EI72" s="75">
        <f t="shared" ref="EI72" si="1503">EH72+1</f>
        <v>138</v>
      </c>
      <c r="EJ72" s="75">
        <f t="shared" ref="EJ72" si="1504">EI72+1</f>
        <v>139</v>
      </c>
      <c r="EK72" s="75">
        <f t="shared" ref="EK72" si="1505">EJ72+1</f>
        <v>140</v>
      </c>
      <c r="EL72" s="75">
        <f t="shared" ref="EL72" si="1506">EK72+1</f>
        <v>141</v>
      </c>
      <c r="EM72" s="75">
        <f t="shared" ref="EM72" si="1507">EL72+1</f>
        <v>142</v>
      </c>
      <c r="EN72" s="75">
        <f t="shared" ref="EN72" si="1508">EM72+1</f>
        <v>143</v>
      </c>
      <c r="EO72" s="75">
        <f t="shared" ref="EO72" si="1509">EN72+1</f>
        <v>144</v>
      </c>
      <c r="EP72" s="75">
        <f t="shared" ref="EP72" si="1510">EO72+1</f>
        <v>145</v>
      </c>
      <c r="EQ72" s="75">
        <f t="shared" ref="EQ72" si="1511">EP72+1</f>
        <v>146</v>
      </c>
      <c r="ER72" s="75">
        <f t="shared" ref="ER72" si="1512">EQ72+1</f>
        <v>147</v>
      </c>
      <c r="ES72" s="75">
        <f t="shared" ref="ES72" si="1513">ER72+1</f>
        <v>148</v>
      </c>
      <c r="ET72" s="75">
        <f t="shared" ref="ET72" si="1514">ES72+1</f>
        <v>149</v>
      </c>
      <c r="EU72" s="75">
        <f t="shared" ref="EU72" si="1515">ET72+1</f>
        <v>150</v>
      </c>
      <c r="EV72" s="75">
        <f t="shared" ref="EV72" si="1516">EU72+1</f>
        <v>151</v>
      </c>
      <c r="EW72" s="75">
        <f t="shared" ref="EW72" si="1517">EV72+1</f>
        <v>152</v>
      </c>
      <c r="EX72" s="75">
        <f t="shared" ref="EX72" si="1518">EW72+1</f>
        <v>153</v>
      </c>
      <c r="EY72" s="75">
        <f t="shared" ref="EY72" si="1519">EX72+1</f>
        <v>154</v>
      </c>
      <c r="EZ72" s="75">
        <f t="shared" ref="EZ72" si="1520">EY72+1</f>
        <v>155</v>
      </c>
      <c r="FA72" s="75">
        <f t="shared" ref="FA72" si="1521">EZ72+1</f>
        <v>156</v>
      </c>
      <c r="FB72" s="75">
        <f t="shared" ref="FB72" si="1522">FA72+1</f>
        <v>157</v>
      </c>
      <c r="FC72" s="75">
        <f t="shared" ref="FC72" si="1523">FB72+1</f>
        <v>158</v>
      </c>
      <c r="FD72" s="75">
        <f t="shared" ref="FD72" si="1524">FC72+1</f>
        <v>159</v>
      </c>
      <c r="FE72" s="75">
        <f t="shared" ref="FE72" si="1525">FD72+1</f>
        <v>160</v>
      </c>
      <c r="FF72" s="75">
        <f t="shared" ref="FF72" si="1526">FE72+1</f>
        <v>161</v>
      </c>
      <c r="FG72" s="75">
        <f t="shared" ref="FG72" si="1527">FF72+1</f>
        <v>162</v>
      </c>
      <c r="FH72" s="75">
        <f t="shared" ref="FH72" si="1528">FG72+1</f>
        <v>163</v>
      </c>
      <c r="FI72" s="75">
        <f t="shared" ref="FI72" si="1529">FH72+1</f>
        <v>164</v>
      </c>
      <c r="FJ72" s="75">
        <f t="shared" ref="FJ72" si="1530">FI72+1</f>
        <v>165</v>
      </c>
      <c r="FK72" s="75">
        <f t="shared" ref="FK72" si="1531">FJ72+1</f>
        <v>166</v>
      </c>
      <c r="FL72" s="75">
        <f t="shared" ref="FL72" si="1532">FK72+1</f>
        <v>167</v>
      </c>
      <c r="FM72" s="75">
        <f t="shared" ref="FM72" si="1533">FL72+1</f>
        <v>168</v>
      </c>
      <c r="FN72" s="75">
        <f t="shared" ref="FN72" si="1534">FM72+1</f>
        <v>169</v>
      </c>
      <c r="FO72" s="75">
        <f t="shared" ref="FO72" si="1535">FN72+1</f>
        <v>170</v>
      </c>
      <c r="FP72" s="75">
        <f t="shared" ref="FP72" si="1536">FO72+1</f>
        <v>171</v>
      </c>
      <c r="FQ72" s="75">
        <f t="shared" ref="FQ72" si="1537">FP72+1</f>
        <v>172</v>
      </c>
      <c r="FR72" s="75">
        <f t="shared" ref="FR72" si="1538">FQ72+1</f>
        <v>173</v>
      </c>
      <c r="FS72" s="75">
        <f t="shared" ref="FS72" si="1539">FR72+1</f>
        <v>174</v>
      </c>
      <c r="FT72" s="75">
        <f t="shared" ref="FT72" si="1540">FS72+1</f>
        <v>175</v>
      </c>
      <c r="FU72" s="75">
        <f t="shared" ref="FU72" si="1541">FT72+1</f>
        <v>176</v>
      </c>
      <c r="FV72" s="75">
        <f t="shared" ref="FV72" si="1542">FU72+1</f>
        <v>177</v>
      </c>
      <c r="FW72" s="75">
        <f t="shared" ref="FW72" si="1543">FV72+1</f>
        <v>178</v>
      </c>
      <c r="FX72" s="75">
        <f t="shared" ref="FX72" si="1544">FW72+1</f>
        <v>179</v>
      </c>
      <c r="FY72" s="75">
        <f t="shared" ref="FY72" si="1545">FX72+1</f>
        <v>180</v>
      </c>
      <c r="FZ72" s="75">
        <f t="shared" ref="FZ72" si="1546">FY72+1</f>
        <v>181</v>
      </c>
      <c r="GA72" s="75">
        <f t="shared" ref="GA72" si="1547">FZ72+1</f>
        <v>182</v>
      </c>
      <c r="GB72" s="75">
        <f t="shared" ref="GB72" si="1548">GA72+1</f>
        <v>183</v>
      </c>
      <c r="GC72" s="75">
        <f t="shared" ref="GC72" si="1549">GB72+1</f>
        <v>184</v>
      </c>
      <c r="GD72" s="75">
        <f t="shared" ref="GD72" si="1550">GC72+1</f>
        <v>185</v>
      </c>
      <c r="GE72" s="75">
        <f t="shared" ref="GE72" si="1551">GD72+1</f>
        <v>186</v>
      </c>
      <c r="GF72" s="75">
        <f t="shared" ref="GF72" si="1552">GE72+1</f>
        <v>187</v>
      </c>
      <c r="GG72" s="75">
        <f t="shared" ref="GG72" si="1553">GF72+1</f>
        <v>188</v>
      </c>
      <c r="GH72" s="75">
        <f t="shared" ref="GH72" si="1554">GG72+1</f>
        <v>189</v>
      </c>
      <c r="GI72" s="75">
        <f t="shared" ref="GI72" si="1555">GH72+1</f>
        <v>190</v>
      </c>
      <c r="GJ72" s="75">
        <f t="shared" ref="GJ72" si="1556">GI72+1</f>
        <v>191</v>
      </c>
      <c r="GK72" s="75">
        <f t="shared" ref="GK72" si="1557">GJ72+1</f>
        <v>192</v>
      </c>
      <c r="GL72" s="75">
        <f t="shared" ref="GL72" si="1558">GK72+1</f>
        <v>193</v>
      </c>
      <c r="GM72" s="75">
        <f t="shared" ref="GM72" si="1559">GL72+1</f>
        <v>194</v>
      </c>
      <c r="GN72" s="75">
        <f t="shared" ref="GN72" si="1560">GM72+1</f>
        <v>195</v>
      </c>
      <c r="GO72" s="75">
        <f t="shared" ref="GO72" si="1561">GN72+1</f>
        <v>196</v>
      </c>
      <c r="GP72" s="75">
        <f t="shared" ref="GP72" si="1562">GO72+1</f>
        <v>197</v>
      </c>
      <c r="GQ72" s="75">
        <f t="shared" ref="GQ72" si="1563">GP72+1</f>
        <v>198</v>
      </c>
      <c r="GR72" s="75">
        <f t="shared" ref="GR72" si="1564">GQ72+1</f>
        <v>199</v>
      </c>
      <c r="GS72" s="75">
        <f t="shared" ref="GS72" si="1565">GR72+1</f>
        <v>200</v>
      </c>
      <c r="GT72" s="75">
        <f t="shared" ref="GT72" si="1566">GS72+1</f>
        <v>201</v>
      </c>
      <c r="GU72" s="75">
        <f t="shared" ref="GU72" si="1567">GT72+1</f>
        <v>202</v>
      </c>
      <c r="GV72" s="75">
        <f t="shared" ref="GV72" si="1568">GU72+1</f>
        <v>203</v>
      </c>
      <c r="GW72" s="75">
        <f t="shared" ref="GW72" si="1569">GV72+1</f>
        <v>204</v>
      </c>
      <c r="GX72" s="75">
        <f t="shared" ref="GX72" si="1570">GW72+1</f>
        <v>205</v>
      </c>
      <c r="GY72" s="75">
        <f t="shared" ref="GY72" si="1571">GX72+1</f>
        <v>206</v>
      </c>
      <c r="GZ72" s="75">
        <f t="shared" ref="GZ72" si="1572">GY72+1</f>
        <v>207</v>
      </c>
      <c r="HA72" s="75">
        <f t="shared" ref="HA72" si="1573">GZ72+1</f>
        <v>208</v>
      </c>
      <c r="HB72" s="75">
        <f t="shared" ref="HB72" si="1574">HA72+1</f>
        <v>209</v>
      </c>
      <c r="HC72" s="75">
        <f t="shared" ref="HC72" si="1575">HB72+1</f>
        <v>210</v>
      </c>
      <c r="HD72" s="75">
        <f t="shared" ref="HD72" si="1576">HC72+1</f>
        <v>211</v>
      </c>
      <c r="HE72" s="75">
        <f t="shared" ref="HE72" si="1577">HD72+1</f>
        <v>212</v>
      </c>
      <c r="HF72" s="75">
        <f t="shared" ref="HF72" si="1578">HE72+1</f>
        <v>213</v>
      </c>
      <c r="HG72" s="75">
        <f t="shared" ref="HG72" si="1579">HF72+1</f>
        <v>214</v>
      </c>
      <c r="HH72" s="75">
        <f t="shared" ref="HH72" si="1580">HG72+1</f>
        <v>215</v>
      </c>
      <c r="HI72" s="75">
        <f t="shared" ref="HI72" si="1581">HH72+1</f>
        <v>216</v>
      </c>
      <c r="HJ72" s="75">
        <f t="shared" ref="HJ72" si="1582">HI72+1</f>
        <v>217</v>
      </c>
      <c r="HK72" s="75">
        <f t="shared" ref="HK72" si="1583">HJ72+1</f>
        <v>218</v>
      </c>
      <c r="HL72" s="75">
        <f t="shared" ref="HL72" si="1584">HK72+1</f>
        <v>219</v>
      </c>
      <c r="HM72" s="75">
        <f t="shared" ref="HM72" si="1585">HL72+1</f>
        <v>220</v>
      </c>
      <c r="HN72" s="75">
        <f t="shared" ref="HN72" si="1586">HM72+1</f>
        <v>221</v>
      </c>
      <c r="HO72" s="75">
        <f t="shared" ref="HO72" si="1587">HN72+1</f>
        <v>222</v>
      </c>
      <c r="HP72" s="75">
        <f t="shared" ref="HP72" si="1588">HO72+1</f>
        <v>223</v>
      </c>
      <c r="HQ72" s="75">
        <f t="shared" ref="HQ72" si="1589">HP72+1</f>
        <v>224</v>
      </c>
      <c r="HR72" s="75">
        <f t="shared" ref="HR72" si="1590">HQ72+1</f>
        <v>225</v>
      </c>
      <c r="HS72" s="75">
        <f t="shared" ref="HS72" si="1591">HR72+1</f>
        <v>226</v>
      </c>
      <c r="HT72" s="75">
        <f t="shared" ref="HT72" si="1592">HS72+1</f>
        <v>227</v>
      </c>
      <c r="HU72" s="75">
        <f t="shared" ref="HU72" si="1593">HT72+1</f>
        <v>228</v>
      </c>
      <c r="HV72" s="75">
        <f t="shared" ref="HV72" si="1594">HU72+1</f>
        <v>229</v>
      </c>
      <c r="HW72" s="75">
        <f t="shared" ref="HW72" si="1595">HV72+1</f>
        <v>230</v>
      </c>
      <c r="HX72" s="75">
        <f t="shared" ref="HX72" si="1596">HW72+1</f>
        <v>231</v>
      </c>
      <c r="HY72" s="75">
        <f t="shared" ref="HY72" si="1597">HX72+1</f>
        <v>232</v>
      </c>
      <c r="HZ72" s="75">
        <f t="shared" ref="HZ72" si="1598">HY72+1</f>
        <v>233</v>
      </c>
      <c r="IA72" s="75">
        <f t="shared" ref="IA72" si="1599">HZ72+1</f>
        <v>234</v>
      </c>
      <c r="IB72" s="75">
        <f t="shared" ref="IB72" si="1600">IA72+1</f>
        <v>235</v>
      </c>
      <c r="IC72" s="75">
        <f t="shared" ref="IC72" si="1601">IB72+1</f>
        <v>236</v>
      </c>
      <c r="ID72" s="75">
        <f t="shared" ref="ID72" si="1602">IC72+1</f>
        <v>237</v>
      </c>
      <c r="IE72" s="75">
        <f t="shared" ref="IE72" si="1603">ID72+1</f>
        <v>238</v>
      </c>
      <c r="IF72" s="75">
        <f t="shared" ref="IF72" si="1604">IE72+1</f>
        <v>239</v>
      </c>
      <c r="IG72" s="75">
        <f t="shared" ref="IG72" si="1605">IF72+1</f>
        <v>240</v>
      </c>
      <c r="IH72" s="75">
        <f t="shared" ref="IH72" si="1606">IG72+1</f>
        <v>241</v>
      </c>
      <c r="II72" s="75">
        <f t="shared" ref="II72" si="1607">IH72+1</f>
        <v>242</v>
      </c>
      <c r="IJ72" s="75">
        <f t="shared" ref="IJ72" si="1608">II72+1</f>
        <v>243</v>
      </c>
      <c r="IK72" s="75">
        <f t="shared" ref="IK72" si="1609">IJ72+1</f>
        <v>244</v>
      </c>
      <c r="IL72" s="75">
        <f t="shared" ref="IL72" si="1610">IK72+1</f>
        <v>245</v>
      </c>
      <c r="IM72" s="75">
        <f t="shared" ref="IM72" si="1611">IL72+1</f>
        <v>246</v>
      </c>
      <c r="IN72" s="75">
        <f t="shared" ref="IN72" si="1612">IM72+1</f>
        <v>247</v>
      </c>
      <c r="IO72" s="75">
        <f t="shared" ref="IO72" si="1613">IN72+1</f>
        <v>248</v>
      </c>
      <c r="IP72" s="75">
        <f t="shared" ref="IP72" si="1614">IO72+1</f>
        <v>249</v>
      </c>
      <c r="IQ72" s="75">
        <f t="shared" ref="IQ72" si="1615">IP72+1</f>
        <v>250</v>
      </c>
      <c r="IR72" s="75">
        <f t="shared" ref="IR72" si="1616">IQ72+1</f>
        <v>251</v>
      </c>
      <c r="IS72" s="75">
        <f t="shared" ref="IS72" si="1617">IR72+1</f>
        <v>252</v>
      </c>
      <c r="IT72" s="75">
        <f t="shared" ref="IT72" si="1618">IS72+1</f>
        <v>253</v>
      </c>
      <c r="IU72" s="75">
        <f t="shared" ref="IU72" si="1619">IT72+1</f>
        <v>254</v>
      </c>
      <c r="IV72" s="75">
        <f t="shared" ref="IV72" si="1620">IU72+1</f>
        <v>255</v>
      </c>
      <c r="IW72" s="75">
        <f t="shared" ref="IW72" si="1621">IV72+1</f>
        <v>256</v>
      </c>
      <c r="IX72" s="75">
        <f t="shared" ref="IX72" si="1622">IW72+1</f>
        <v>257</v>
      </c>
      <c r="IY72" s="75">
        <f t="shared" ref="IY72" si="1623">IX72+1</f>
        <v>258</v>
      </c>
      <c r="IZ72" s="75">
        <f t="shared" ref="IZ72" si="1624">IY72+1</f>
        <v>259</v>
      </c>
      <c r="JA72" s="75">
        <f t="shared" ref="JA72" si="1625">IZ72+1</f>
        <v>260</v>
      </c>
      <c r="JB72" s="75">
        <f t="shared" ref="JB72" si="1626">JA72+1</f>
        <v>261</v>
      </c>
      <c r="JC72" s="75">
        <f t="shared" ref="JC72" si="1627">JB72+1</f>
        <v>262</v>
      </c>
      <c r="JD72" s="75">
        <f t="shared" ref="JD72" si="1628">JC72+1</f>
        <v>263</v>
      </c>
      <c r="JE72" s="75">
        <f t="shared" ref="JE72" si="1629">JD72+1</f>
        <v>264</v>
      </c>
      <c r="JF72" s="75">
        <f t="shared" ref="JF72" si="1630">JE72+1</f>
        <v>265</v>
      </c>
      <c r="JG72" s="75">
        <f t="shared" ref="JG72" si="1631">JF72+1</f>
        <v>266</v>
      </c>
      <c r="JH72" s="75">
        <f t="shared" ref="JH72" si="1632">JG72+1</f>
        <v>267</v>
      </c>
      <c r="JI72" s="75">
        <f t="shared" ref="JI72" si="1633">JH72+1</f>
        <v>268</v>
      </c>
      <c r="JJ72" s="75">
        <f t="shared" ref="JJ72" si="1634">JI72+1</f>
        <v>269</v>
      </c>
      <c r="JK72" s="75">
        <f t="shared" ref="JK72" si="1635">JJ72+1</f>
        <v>270</v>
      </c>
      <c r="JL72" s="75">
        <f t="shared" ref="JL72" si="1636">JK72+1</f>
        <v>271</v>
      </c>
      <c r="JM72" s="75">
        <f t="shared" ref="JM72" si="1637">JL72+1</f>
        <v>272</v>
      </c>
      <c r="JN72" s="75">
        <f t="shared" ref="JN72" si="1638">JM72+1</f>
        <v>273</v>
      </c>
      <c r="JO72" s="75">
        <f t="shared" ref="JO72" si="1639">JN72+1</f>
        <v>274</v>
      </c>
      <c r="JP72" s="75">
        <f t="shared" ref="JP72" si="1640">JO72+1</f>
        <v>275</v>
      </c>
      <c r="JQ72" s="75">
        <f t="shared" ref="JQ72" si="1641">JP72+1</f>
        <v>276</v>
      </c>
      <c r="JR72" s="75">
        <f t="shared" ref="JR72" si="1642">JQ72+1</f>
        <v>277</v>
      </c>
      <c r="JS72" s="75">
        <f t="shared" ref="JS72" si="1643">JR72+1</f>
        <v>278</v>
      </c>
      <c r="JT72" s="75">
        <f t="shared" ref="JT72" si="1644">JS72+1</f>
        <v>279</v>
      </c>
      <c r="JU72" s="75">
        <f t="shared" ref="JU72" si="1645">JT72+1</f>
        <v>280</v>
      </c>
      <c r="JV72" s="75">
        <f t="shared" ref="JV72" si="1646">JU72+1</f>
        <v>281</v>
      </c>
      <c r="JW72" s="75">
        <f t="shared" ref="JW72" si="1647">JV72+1</f>
        <v>282</v>
      </c>
      <c r="JX72" s="75">
        <f t="shared" ref="JX72" si="1648">JW72+1</f>
        <v>283</v>
      </c>
      <c r="JY72" s="75">
        <f t="shared" ref="JY72" si="1649">JX72+1</f>
        <v>284</v>
      </c>
      <c r="JZ72" s="75">
        <f t="shared" ref="JZ72" si="1650">JY72+1</f>
        <v>285</v>
      </c>
      <c r="KA72" s="75">
        <f t="shared" ref="KA72" si="1651">JZ72+1</f>
        <v>286</v>
      </c>
      <c r="KB72" s="75">
        <f t="shared" ref="KB72" si="1652">KA72+1</f>
        <v>287</v>
      </c>
      <c r="KC72" s="75">
        <f t="shared" ref="KC72" si="1653">KB72+1</f>
        <v>288</v>
      </c>
      <c r="KD72" s="75">
        <f t="shared" ref="KD72" si="1654">KC72+1</f>
        <v>289</v>
      </c>
      <c r="KE72" s="75">
        <f t="shared" ref="KE72" si="1655">KD72+1</f>
        <v>290</v>
      </c>
      <c r="KF72" s="75">
        <f t="shared" ref="KF72" si="1656">KE72+1</f>
        <v>291</v>
      </c>
      <c r="KG72" s="75">
        <f t="shared" ref="KG72" si="1657">KF72+1</f>
        <v>292</v>
      </c>
      <c r="KH72" s="75">
        <f t="shared" ref="KH72" si="1658">KG72+1</f>
        <v>293</v>
      </c>
      <c r="KI72" s="75">
        <f t="shared" ref="KI72" si="1659">KH72+1</f>
        <v>294</v>
      </c>
      <c r="KJ72" s="75">
        <f t="shared" ref="KJ72" si="1660">KI72+1</f>
        <v>295</v>
      </c>
      <c r="KK72" s="75">
        <f t="shared" ref="KK72" si="1661">KJ72+1</f>
        <v>296</v>
      </c>
      <c r="KL72" s="75">
        <f t="shared" ref="KL72" si="1662">KK72+1</f>
        <v>297</v>
      </c>
      <c r="KM72" s="75">
        <f t="shared" ref="KM72" si="1663">KL72+1</f>
        <v>298</v>
      </c>
      <c r="KN72" s="75">
        <f t="shared" ref="KN72" si="1664">KM72+1</f>
        <v>299</v>
      </c>
      <c r="KO72" s="75">
        <f t="shared" ref="KO72" si="1665">KN72+1</f>
        <v>300</v>
      </c>
    </row>
    <row r="73" spans="1:301" x14ac:dyDescent="0.2">
      <c r="A73" s="94" t="s">
        <v>258</v>
      </c>
      <c r="B73" s="77">
        <f t="shared" ref="B73:AG73" si="1666">SUM(B74:B76)</f>
        <v>1127.5864325085795</v>
      </c>
      <c r="C73" s="77">
        <f t="shared" si="1666"/>
        <v>1127.5864325085795</v>
      </c>
      <c r="D73" s="77">
        <f t="shared" si="1666"/>
        <v>1127.5864325085795</v>
      </c>
      <c r="E73" s="77">
        <f t="shared" si="1666"/>
        <v>1127.5864325085795</v>
      </c>
      <c r="F73" s="77">
        <f t="shared" si="1666"/>
        <v>1127.5864325085795</v>
      </c>
      <c r="G73" s="77">
        <f t="shared" si="1666"/>
        <v>1127.5864325085795</v>
      </c>
      <c r="H73" s="77">
        <f t="shared" si="1666"/>
        <v>1127.5864325085795</v>
      </c>
      <c r="I73" s="77">
        <f t="shared" si="1666"/>
        <v>1127.5864325085795</v>
      </c>
      <c r="J73" s="77">
        <f t="shared" si="1666"/>
        <v>1127.5864325085795</v>
      </c>
      <c r="K73" s="77">
        <f t="shared" si="1666"/>
        <v>1127.5864325085795</v>
      </c>
      <c r="L73" s="77">
        <f t="shared" si="1666"/>
        <v>1127.5864325085795</v>
      </c>
      <c r="M73" s="77">
        <f t="shared" si="1666"/>
        <v>1127.5864325085795</v>
      </c>
      <c r="N73" s="77">
        <f t="shared" si="1666"/>
        <v>1127.5864325085795</v>
      </c>
      <c r="O73" s="77">
        <f t="shared" si="1666"/>
        <v>1127.5864325085795</v>
      </c>
      <c r="P73" s="77">
        <f t="shared" si="1666"/>
        <v>1127.5864325085795</v>
      </c>
      <c r="Q73" s="77">
        <f t="shared" si="1666"/>
        <v>1127.5864325085795</v>
      </c>
      <c r="R73" s="77">
        <f t="shared" si="1666"/>
        <v>1127.5864325085795</v>
      </c>
      <c r="S73" s="77">
        <f t="shared" si="1666"/>
        <v>1127.5864325085795</v>
      </c>
      <c r="T73" s="77">
        <f t="shared" si="1666"/>
        <v>1127.5864325085795</v>
      </c>
      <c r="U73" s="77">
        <f t="shared" si="1666"/>
        <v>1127.5864325085795</v>
      </c>
      <c r="V73" s="77">
        <f t="shared" si="1666"/>
        <v>1127.5864325085795</v>
      </c>
      <c r="W73" s="77">
        <f t="shared" si="1666"/>
        <v>1127.5864325085795</v>
      </c>
      <c r="X73" s="77">
        <f t="shared" si="1666"/>
        <v>1127.5864325085795</v>
      </c>
      <c r="Y73" s="77">
        <f t="shared" si="1666"/>
        <v>1127.5864325085795</v>
      </c>
      <c r="Z73" s="77">
        <f t="shared" si="1666"/>
        <v>1127.5864325085795</v>
      </c>
      <c r="AA73" s="77">
        <f t="shared" si="1666"/>
        <v>1127.5864325085795</v>
      </c>
      <c r="AB73" s="77">
        <f t="shared" si="1666"/>
        <v>1127.5864325085795</v>
      </c>
      <c r="AC73" s="77">
        <f t="shared" si="1666"/>
        <v>1127.5864325085795</v>
      </c>
      <c r="AD73" s="77">
        <f t="shared" si="1666"/>
        <v>1127.5864325085795</v>
      </c>
      <c r="AE73" s="77">
        <f t="shared" si="1666"/>
        <v>1127.5864325085795</v>
      </c>
      <c r="AF73" s="77">
        <f t="shared" si="1666"/>
        <v>1127.5864325085795</v>
      </c>
      <c r="AG73" s="77">
        <f t="shared" si="1666"/>
        <v>1127.5864325085795</v>
      </c>
      <c r="AH73" s="77">
        <f t="shared" ref="AH73:BM73" si="1667">SUM(AH74:AH76)</f>
        <v>1127.5864325085795</v>
      </c>
      <c r="AI73" s="77">
        <f t="shared" si="1667"/>
        <v>1127.5864325085795</v>
      </c>
      <c r="AJ73" s="77">
        <f t="shared" si="1667"/>
        <v>1127.5864325085795</v>
      </c>
      <c r="AK73" s="77">
        <f t="shared" si="1667"/>
        <v>1127.5864325085795</v>
      </c>
      <c r="AL73" s="77">
        <f t="shared" si="1667"/>
        <v>1127.5864325085795</v>
      </c>
      <c r="AM73" s="77">
        <f t="shared" si="1667"/>
        <v>1127.5864325085795</v>
      </c>
      <c r="AN73" s="77">
        <f t="shared" si="1667"/>
        <v>1127.5864325085795</v>
      </c>
      <c r="AO73" s="77">
        <f t="shared" si="1667"/>
        <v>1127.5864325085795</v>
      </c>
      <c r="AP73" s="77">
        <f t="shared" si="1667"/>
        <v>1127.5864325085795</v>
      </c>
      <c r="AQ73" s="77">
        <f t="shared" si="1667"/>
        <v>1127.5864325085795</v>
      </c>
      <c r="AR73" s="77">
        <f t="shared" si="1667"/>
        <v>1127.5864325085795</v>
      </c>
      <c r="AS73" s="77">
        <f t="shared" si="1667"/>
        <v>1127.5864325085795</v>
      </c>
      <c r="AT73" s="77">
        <f t="shared" si="1667"/>
        <v>1127.5864325085795</v>
      </c>
      <c r="AU73" s="77">
        <f t="shared" si="1667"/>
        <v>1127.5864325085795</v>
      </c>
      <c r="AV73" s="77">
        <f t="shared" si="1667"/>
        <v>1127.5864325085795</v>
      </c>
      <c r="AW73" s="77">
        <f t="shared" si="1667"/>
        <v>1127.5864325085795</v>
      </c>
      <c r="AX73" s="77">
        <f t="shared" si="1667"/>
        <v>1127.5864325085795</v>
      </c>
      <c r="AY73" s="77">
        <f t="shared" si="1667"/>
        <v>1127.5864325085795</v>
      </c>
      <c r="AZ73" s="77">
        <f t="shared" si="1667"/>
        <v>1127.5864325085795</v>
      </c>
      <c r="BA73" s="77">
        <f t="shared" si="1667"/>
        <v>1127.5864325085795</v>
      </c>
      <c r="BB73" s="77">
        <f t="shared" si="1667"/>
        <v>1127.5864325085795</v>
      </c>
      <c r="BC73" s="77">
        <f t="shared" si="1667"/>
        <v>1127.5864325085795</v>
      </c>
      <c r="BD73" s="77">
        <f t="shared" si="1667"/>
        <v>1127.5864325085795</v>
      </c>
      <c r="BE73" s="77">
        <f t="shared" si="1667"/>
        <v>1127.5864325085795</v>
      </c>
      <c r="BF73" s="77">
        <f t="shared" si="1667"/>
        <v>1127.5864325085795</v>
      </c>
      <c r="BG73" s="77">
        <f t="shared" si="1667"/>
        <v>1127.5864325085795</v>
      </c>
      <c r="BH73" s="77">
        <f t="shared" si="1667"/>
        <v>1127.5864325085795</v>
      </c>
      <c r="BI73" s="77">
        <f t="shared" si="1667"/>
        <v>1127.5864325085795</v>
      </c>
      <c r="BJ73" s="77">
        <f t="shared" si="1667"/>
        <v>1127.5864325085795</v>
      </c>
      <c r="BK73" s="77">
        <f t="shared" si="1667"/>
        <v>1127.5864325085795</v>
      </c>
      <c r="BL73" s="77">
        <f t="shared" si="1667"/>
        <v>1127.5864325085795</v>
      </c>
      <c r="BM73" s="77">
        <f t="shared" si="1667"/>
        <v>1127.5864325085795</v>
      </c>
      <c r="BN73" s="77">
        <f t="shared" ref="BN73:CS73" si="1668">SUM(BN74:BN76)</f>
        <v>1127.5864325085795</v>
      </c>
      <c r="BO73" s="77">
        <f t="shared" si="1668"/>
        <v>1127.5864325085795</v>
      </c>
      <c r="BP73" s="77">
        <f t="shared" si="1668"/>
        <v>1127.5864325085795</v>
      </c>
      <c r="BQ73" s="77">
        <f t="shared" si="1668"/>
        <v>1127.5864325085795</v>
      </c>
      <c r="BR73" s="77">
        <f t="shared" si="1668"/>
        <v>1127.5864325085795</v>
      </c>
      <c r="BS73" s="77">
        <f t="shared" si="1668"/>
        <v>1127.5864325085795</v>
      </c>
      <c r="BT73" s="77">
        <f t="shared" si="1668"/>
        <v>1127.5864325085795</v>
      </c>
      <c r="BU73" s="77">
        <f t="shared" si="1668"/>
        <v>1127.5864325085795</v>
      </c>
      <c r="BV73" s="77">
        <f t="shared" si="1668"/>
        <v>1127.5864325085795</v>
      </c>
      <c r="BW73" s="77">
        <f t="shared" si="1668"/>
        <v>1127.5864325085795</v>
      </c>
      <c r="BX73" s="77">
        <f t="shared" si="1668"/>
        <v>1127.5864325085795</v>
      </c>
      <c r="BY73" s="77">
        <f t="shared" si="1668"/>
        <v>1127.5864325085795</v>
      </c>
      <c r="BZ73" s="77">
        <f t="shared" si="1668"/>
        <v>1127.5864325085795</v>
      </c>
      <c r="CA73" s="77">
        <f t="shared" si="1668"/>
        <v>1127.5864325085795</v>
      </c>
      <c r="CB73" s="77">
        <f t="shared" si="1668"/>
        <v>1127.5864325085795</v>
      </c>
      <c r="CC73" s="77">
        <f t="shared" si="1668"/>
        <v>1127.5864325085795</v>
      </c>
      <c r="CD73" s="77">
        <f t="shared" si="1668"/>
        <v>1127.5864325085795</v>
      </c>
      <c r="CE73" s="77">
        <f t="shared" si="1668"/>
        <v>1127.5864325085795</v>
      </c>
      <c r="CF73" s="77">
        <f t="shared" si="1668"/>
        <v>1127.5864325085795</v>
      </c>
      <c r="CG73" s="77">
        <f t="shared" si="1668"/>
        <v>1127.5864325085795</v>
      </c>
      <c r="CH73" s="77">
        <f t="shared" si="1668"/>
        <v>1127.5864325085795</v>
      </c>
      <c r="CI73" s="77">
        <f t="shared" si="1668"/>
        <v>1127.5864325085795</v>
      </c>
      <c r="CJ73" s="77">
        <f t="shared" si="1668"/>
        <v>1127.5864325085795</v>
      </c>
      <c r="CK73" s="77">
        <f t="shared" si="1668"/>
        <v>1127.5864325085795</v>
      </c>
      <c r="CL73" s="77">
        <f t="shared" si="1668"/>
        <v>1127.5864325085795</v>
      </c>
      <c r="CM73" s="77">
        <f t="shared" si="1668"/>
        <v>1127.5864325085795</v>
      </c>
      <c r="CN73" s="77">
        <f t="shared" si="1668"/>
        <v>1127.5864325085795</v>
      </c>
      <c r="CO73" s="77">
        <f t="shared" si="1668"/>
        <v>1127.5864325085795</v>
      </c>
      <c r="CP73" s="77">
        <f t="shared" si="1668"/>
        <v>1127.5864325085795</v>
      </c>
      <c r="CQ73" s="77">
        <f t="shared" si="1668"/>
        <v>1127.5864325085795</v>
      </c>
      <c r="CR73" s="77">
        <f t="shared" si="1668"/>
        <v>1127.5864325085795</v>
      </c>
      <c r="CS73" s="77">
        <f t="shared" si="1668"/>
        <v>1127.5864325085795</v>
      </c>
      <c r="CT73" s="77">
        <f t="shared" ref="CT73:DQ73" si="1669">SUM(CT74:CT76)</f>
        <v>1127.5864325085795</v>
      </c>
      <c r="CU73" s="77">
        <f t="shared" si="1669"/>
        <v>1127.5864325085795</v>
      </c>
      <c r="CV73" s="77">
        <f t="shared" si="1669"/>
        <v>1127.5864325085795</v>
      </c>
      <c r="CW73" s="77">
        <f t="shared" si="1669"/>
        <v>1127.5864325085795</v>
      </c>
      <c r="CX73" s="77">
        <f t="shared" si="1669"/>
        <v>1127.5864325085795</v>
      </c>
      <c r="CY73" s="77">
        <f t="shared" si="1669"/>
        <v>1127.5864325085795</v>
      </c>
      <c r="CZ73" s="77">
        <f t="shared" si="1669"/>
        <v>1127.5864325085795</v>
      </c>
      <c r="DA73" s="77">
        <f t="shared" si="1669"/>
        <v>1127.5864325085795</v>
      </c>
      <c r="DB73" s="77">
        <f t="shared" si="1669"/>
        <v>1127.5864325085795</v>
      </c>
      <c r="DC73" s="77">
        <f t="shared" si="1669"/>
        <v>1127.5864325085795</v>
      </c>
      <c r="DD73" s="77">
        <f t="shared" si="1669"/>
        <v>1127.5864325085795</v>
      </c>
      <c r="DE73" s="77">
        <f t="shared" si="1669"/>
        <v>1127.5864325085795</v>
      </c>
      <c r="DF73" s="77">
        <f t="shared" si="1669"/>
        <v>1127.5864325085795</v>
      </c>
      <c r="DG73" s="77">
        <f t="shared" si="1669"/>
        <v>1127.5864325085795</v>
      </c>
      <c r="DH73" s="77">
        <f t="shared" si="1669"/>
        <v>1127.5864325085795</v>
      </c>
      <c r="DI73" s="77">
        <f t="shared" si="1669"/>
        <v>1127.5864325085795</v>
      </c>
      <c r="DJ73" s="77">
        <f t="shared" si="1669"/>
        <v>1127.5864325085795</v>
      </c>
      <c r="DK73" s="77">
        <f t="shared" si="1669"/>
        <v>1127.5864325085795</v>
      </c>
      <c r="DL73" s="77">
        <f t="shared" si="1669"/>
        <v>1127.5864325085795</v>
      </c>
      <c r="DM73" s="77">
        <f t="shared" si="1669"/>
        <v>1127.5864325085795</v>
      </c>
      <c r="DN73" s="77">
        <f t="shared" si="1669"/>
        <v>1127.5864325085795</v>
      </c>
      <c r="DO73" s="77">
        <f t="shared" si="1669"/>
        <v>1127.5864325085795</v>
      </c>
      <c r="DP73" s="77">
        <f t="shared" si="1669"/>
        <v>1127.5864325085795</v>
      </c>
      <c r="DQ73" s="77">
        <f t="shared" si="1669"/>
        <v>1127.5864325085795</v>
      </c>
      <c r="DR73" s="77">
        <f t="shared" ref="DR73:EC73" si="1670">SUM(DR74:DR76)</f>
        <v>1127.5864325085795</v>
      </c>
      <c r="DS73" s="77">
        <f t="shared" si="1670"/>
        <v>1127.5864325085795</v>
      </c>
      <c r="DT73" s="77">
        <f t="shared" si="1670"/>
        <v>1127.5864325085795</v>
      </c>
      <c r="DU73" s="77">
        <f t="shared" si="1670"/>
        <v>1127.5864325085795</v>
      </c>
      <c r="DV73" s="77">
        <f t="shared" si="1670"/>
        <v>1127.5864325085795</v>
      </c>
      <c r="DW73" s="77">
        <f t="shared" si="1670"/>
        <v>1127.5864325085795</v>
      </c>
      <c r="DX73" s="77">
        <f t="shared" si="1670"/>
        <v>1127.5864325085795</v>
      </c>
      <c r="DY73" s="77">
        <f t="shared" si="1670"/>
        <v>1127.5864325085795</v>
      </c>
      <c r="DZ73" s="77">
        <f t="shared" si="1670"/>
        <v>1127.5864325085795</v>
      </c>
      <c r="EA73" s="77">
        <f t="shared" si="1670"/>
        <v>1127.5864325085795</v>
      </c>
      <c r="EB73" s="77">
        <f t="shared" si="1670"/>
        <v>1127.5864325085795</v>
      </c>
      <c r="EC73" s="77">
        <f t="shared" si="1670"/>
        <v>1127.5864325085795</v>
      </c>
      <c r="ED73" s="77">
        <f t="shared" ref="ED73:FA73" si="1671">SUM(ED74:ED76)</f>
        <v>1127.5864325085795</v>
      </c>
      <c r="EE73" s="77">
        <f t="shared" si="1671"/>
        <v>1127.5864325085795</v>
      </c>
      <c r="EF73" s="77">
        <f t="shared" si="1671"/>
        <v>1127.5864325085795</v>
      </c>
      <c r="EG73" s="77">
        <f t="shared" si="1671"/>
        <v>1127.5864325085795</v>
      </c>
      <c r="EH73" s="77">
        <f t="shared" si="1671"/>
        <v>1127.5864325085795</v>
      </c>
      <c r="EI73" s="77">
        <f t="shared" si="1671"/>
        <v>1127.5864325085795</v>
      </c>
      <c r="EJ73" s="77">
        <f t="shared" si="1671"/>
        <v>1127.5864325085795</v>
      </c>
      <c r="EK73" s="77">
        <f t="shared" si="1671"/>
        <v>1127.5864325085795</v>
      </c>
      <c r="EL73" s="77">
        <f t="shared" si="1671"/>
        <v>1127.5864325085795</v>
      </c>
      <c r="EM73" s="77">
        <f t="shared" si="1671"/>
        <v>1127.5864325085795</v>
      </c>
      <c r="EN73" s="77">
        <f t="shared" si="1671"/>
        <v>1127.5864325085795</v>
      </c>
      <c r="EO73" s="77">
        <f t="shared" si="1671"/>
        <v>1127.5864325085795</v>
      </c>
      <c r="EP73" s="77">
        <f t="shared" si="1671"/>
        <v>1127.5864325085795</v>
      </c>
      <c r="EQ73" s="77">
        <f t="shared" si="1671"/>
        <v>1127.5864325085795</v>
      </c>
      <c r="ER73" s="77">
        <f t="shared" si="1671"/>
        <v>1127.5864325085795</v>
      </c>
      <c r="ES73" s="77">
        <f t="shared" si="1671"/>
        <v>1127.5864325085795</v>
      </c>
      <c r="ET73" s="77">
        <f t="shared" si="1671"/>
        <v>1127.5864325085795</v>
      </c>
      <c r="EU73" s="77">
        <f t="shared" si="1671"/>
        <v>1127.5864325085795</v>
      </c>
      <c r="EV73" s="77">
        <f t="shared" si="1671"/>
        <v>1127.5864325085795</v>
      </c>
      <c r="EW73" s="77">
        <f t="shared" si="1671"/>
        <v>1127.5864325085795</v>
      </c>
      <c r="EX73" s="77">
        <f t="shared" si="1671"/>
        <v>1127.5864325085795</v>
      </c>
      <c r="EY73" s="77">
        <f t="shared" si="1671"/>
        <v>1127.5864325085795</v>
      </c>
      <c r="EZ73" s="77">
        <f t="shared" si="1671"/>
        <v>1127.5864325085795</v>
      </c>
      <c r="FA73" s="77">
        <f t="shared" si="1671"/>
        <v>1127.5864325085795</v>
      </c>
      <c r="FB73" s="77">
        <f t="shared" ref="FB73:HM73" si="1672">SUM(FB74:FB76)</f>
        <v>1127.5864325085795</v>
      </c>
      <c r="FC73" s="77">
        <f t="shared" si="1672"/>
        <v>1127.5864325085795</v>
      </c>
      <c r="FD73" s="77">
        <f t="shared" si="1672"/>
        <v>1127.5864325085795</v>
      </c>
      <c r="FE73" s="77">
        <f t="shared" si="1672"/>
        <v>1127.5864325085795</v>
      </c>
      <c r="FF73" s="77">
        <f t="shared" si="1672"/>
        <v>1127.5864325085795</v>
      </c>
      <c r="FG73" s="77">
        <f t="shared" si="1672"/>
        <v>1127.5864325085795</v>
      </c>
      <c r="FH73" s="77">
        <f t="shared" si="1672"/>
        <v>1127.5864325085795</v>
      </c>
      <c r="FI73" s="77">
        <f t="shared" si="1672"/>
        <v>1127.5864325085795</v>
      </c>
      <c r="FJ73" s="77">
        <f t="shared" si="1672"/>
        <v>1127.5864325085795</v>
      </c>
      <c r="FK73" s="77">
        <f t="shared" si="1672"/>
        <v>1127.5864325085795</v>
      </c>
      <c r="FL73" s="77">
        <f t="shared" si="1672"/>
        <v>1127.5864325085795</v>
      </c>
      <c r="FM73" s="77">
        <f t="shared" si="1672"/>
        <v>1127.5864325085795</v>
      </c>
      <c r="FN73" s="77">
        <f t="shared" si="1672"/>
        <v>1127.5864325085795</v>
      </c>
      <c r="FO73" s="77">
        <f t="shared" si="1672"/>
        <v>1127.5864325085795</v>
      </c>
      <c r="FP73" s="77">
        <f t="shared" si="1672"/>
        <v>1127.5864325085795</v>
      </c>
      <c r="FQ73" s="77">
        <f t="shared" si="1672"/>
        <v>1127.5864325085795</v>
      </c>
      <c r="FR73" s="77">
        <f t="shared" si="1672"/>
        <v>1127.5864325085795</v>
      </c>
      <c r="FS73" s="77">
        <f t="shared" si="1672"/>
        <v>1127.5864325085795</v>
      </c>
      <c r="FT73" s="77">
        <f t="shared" si="1672"/>
        <v>1127.5864325085795</v>
      </c>
      <c r="FU73" s="77">
        <f t="shared" si="1672"/>
        <v>1127.5864325085795</v>
      </c>
      <c r="FV73" s="77">
        <f t="shared" si="1672"/>
        <v>1127.5864325085795</v>
      </c>
      <c r="FW73" s="77">
        <f t="shared" si="1672"/>
        <v>1127.5864325085795</v>
      </c>
      <c r="FX73" s="77">
        <f t="shared" si="1672"/>
        <v>1127.5864325085795</v>
      </c>
      <c r="FY73" s="77">
        <f t="shared" si="1672"/>
        <v>1127.5864325085795</v>
      </c>
      <c r="FZ73" s="77">
        <f t="shared" si="1672"/>
        <v>1127.5864325085795</v>
      </c>
      <c r="GA73" s="77">
        <f t="shared" si="1672"/>
        <v>1127.5864325085795</v>
      </c>
      <c r="GB73" s="77">
        <f t="shared" si="1672"/>
        <v>1127.5864325085795</v>
      </c>
      <c r="GC73" s="77">
        <f t="shared" si="1672"/>
        <v>1127.5864325085795</v>
      </c>
      <c r="GD73" s="77">
        <f t="shared" si="1672"/>
        <v>1127.5864325085795</v>
      </c>
      <c r="GE73" s="77">
        <f t="shared" si="1672"/>
        <v>1127.5864325085795</v>
      </c>
      <c r="GF73" s="77">
        <f t="shared" si="1672"/>
        <v>1127.5864325085795</v>
      </c>
      <c r="GG73" s="77">
        <f t="shared" si="1672"/>
        <v>1127.5864325085795</v>
      </c>
      <c r="GH73" s="77">
        <f t="shared" si="1672"/>
        <v>1127.5864325085795</v>
      </c>
      <c r="GI73" s="77">
        <f t="shared" si="1672"/>
        <v>1127.5864325085795</v>
      </c>
      <c r="GJ73" s="77">
        <f t="shared" si="1672"/>
        <v>1127.5864325085795</v>
      </c>
      <c r="GK73" s="77">
        <f t="shared" si="1672"/>
        <v>1127.5864325085795</v>
      </c>
      <c r="GL73" s="77">
        <f t="shared" si="1672"/>
        <v>1127.5864325085795</v>
      </c>
      <c r="GM73" s="77">
        <f t="shared" si="1672"/>
        <v>1127.5864325085795</v>
      </c>
      <c r="GN73" s="77">
        <f t="shared" si="1672"/>
        <v>1127.5864325085795</v>
      </c>
      <c r="GO73" s="77">
        <f t="shared" si="1672"/>
        <v>1127.5864325085795</v>
      </c>
      <c r="GP73" s="77">
        <f t="shared" si="1672"/>
        <v>1127.5864325085795</v>
      </c>
      <c r="GQ73" s="77">
        <f t="shared" si="1672"/>
        <v>1127.5864325085795</v>
      </c>
      <c r="GR73" s="77">
        <f t="shared" si="1672"/>
        <v>1127.5864325085795</v>
      </c>
      <c r="GS73" s="77">
        <f t="shared" si="1672"/>
        <v>1127.5864325085795</v>
      </c>
      <c r="GT73" s="77">
        <f t="shared" si="1672"/>
        <v>1127.5864325085795</v>
      </c>
      <c r="GU73" s="77">
        <f t="shared" si="1672"/>
        <v>1127.5864325085795</v>
      </c>
      <c r="GV73" s="77">
        <f t="shared" si="1672"/>
        <v>1127.5864325085795</v>
      </c>
      <c r="GW73" s="77">
        <f t="shared" si="1672"/>
        <v>1127.5864325085795</v>
      </c>
      <c r="GX73" s="77">
        <f t="shared" si="1672"/>
        <v>1127.5864325085795</v>
      </c>
      <c r="GY73" s="77">
        <f t="shared" si="1672"/>
        <v>1127.5864325085795</v>
      </c>
      <c r="GZ73" s="77">
        <f t="shared" si="1672"/>
        <v>1127.5864325085795</v>
      </c>
      <c r="HA73" s="77">
        <f t="shared" si="1672"/>
        <v>1127.5864325085795</v>
      </c>
      <c r="HB73" s="77">
        <f t="shared" si="1672"/>
        <v>1127.5864325085795</v>
      </c>
      <c r="HC73" s="77">
        <f t="shared" si="1672"/>
        <v>1127.5864325085795</v>
      </c>
      <c r="HD73" s="77">
        <f t="shared" si="1672"/>
        <v>1127.5864325085795</v>
      </c>
      <c r="HE73" s="77">
        <f t="shared" si="1672"/>
        <v>1127.5864325085795</v>
      </c>
      <c r="HF73" s="77">
        <f t="shared" si="1672"/>
        <v>1127.5864325085795</v>
      </c>
      <c r="HG73" s="77">
        <f t="shared" si="1672"/>
        <v>1127.5864325085795</v>
      </c>
      <c r="HH73" s="77">
        <f t="shared" si="1672"/>
        <v>1127.5864325085795</v>
      </c>
      <c r="HI73" s="77">
        <f t="shared" si="1672"/>
        <v>1127.5864325085795</v>
      </c>
      <c r="HJ73" s="77">
        <f t="shared" si="1672"/>
        <v>1127.5864325085795</v>
      </c>
      <c r="HK73" s="77">
        <f t="shared" si="1672"/>
        <v>1127.5864325085795</v>
      </c>
      <c r="HL73" s="77">
        <f t="shared" si="1672"/>
        <v>1127.5864325085795</v>
      </c>
      <c r="HM73" s="77">
        <f t="shared" si="1672"/>
        <v>1127.5864325085795</v>
      </c>
      <c r="HN73" s="77">
        <f t="shared" ref="HN73:JY73" si="1673">SUM(HN74:HN76)</f>
        <v>1127.5864325085795</v>
      </c>
      <c r="HO73" s="77">
        <f t="shared" si="1673"/>
        <v>1127.5864325085795</v>
      </c>
      <c r="HP73" s="77">
        <f t="shared" si="1673"/>
        <v>1127.5864325085795</v>
      </c>
      <c r="HQ73" s="77">
        <f t="shared" si="1673"/>
        <v>1127.5864325085795</v>
      </c>
      <c r="HR73" s="77">
        <f t="shared" si="1673"/>
        <v>1127.5864325085795</v>
      </c>
      <c r="HS73" s="77">
        <f t="shared" si="1673"/>
        <v>1127.5864325085795</v>
      </c>
      <c r="HT73" s="77">
        <f t="shared" si="1673"/>
        <v>1127.5864325085795</v>
      </c>
      <c r="HU73" s="77">
        <f t="shared" si="1673"/>
        <v>1127.5864325085795</v>
      </c>
      <c r="HV73" s="77">
        <f t="shared" si="1673"/>
        <v>1127.5864325085795</v>
      </c>
      <c r="HW73" s="77">
        <f t="shared" si="1673"/>
        <v>1127.5864325085795</v>
      </c>
      <c r="HX73" s="77">
        <f t="shared" si="1673"/>
        <v>1127.5864325085795</v>
      </c>
      <c r="HY73" s="77">
        <f t="shared" si="1673"/>
        <v>1127.5864325085795</v>
      </c>
      <c r="HZ73" s="77">
        <f t="shared" si="1673"/>
        <v>1127.5864325085795</v>
      </c>
      <c r="IA73" s="77">
        <f t="shared" si="1673"/>
        <v>1127.5864325085795</v>
      </c>
      <c r="IB73" s="77">
        <f t="shared" si="1673"/>
        <v>1127.5864325085795</v>
      </c>
      <c r="IC73" s="77">
        <f t="shared" si="1673"/>
        <v>1127.5864325085795</v>
      </c>
      <c r="ID73" s="77">
        <f t="shared" si="1673"/>
        <v>1127.5864325085795</v>
      </c>
      <c r="IE73" s="77">
        <f t="shared" si="1673"/>
        <v>1127.5864325085795</v>
      </c>
      <c r="IF73" s="77">
        <f t="shared" si="1673"/>
        <v>1127.5864325085795</v>
      </c>
      <c r="IG73" s="77">
        <f t="shared" si="1673"/>
        <v>1127.5864325085795</v>
      </c>
      <c r="IH73" s="77">
        <f t="shared" si="1673"/>
        <v>1127.5864325085795</v>
      </c>
      <c r="II73" s="77">
        <f t="shared" si="1673"/>
        <v>1127.5864325085795</v>
      </c>
      <c r="IJ73" s="77">
        <f t="shared" si="1673"/>
        <v>1127.5864325085795</v>
      </c>
      <c r="IK73" s="77">
        <f t="shared" si="1673"/>
        <v>1127.5864325085795</v>
      </c>
      <c r="IL73" s="77">
        <f t="shared" si="1673"/>
        <v>1127.5864325085795</v>
      </c>
      <c r="IM73" s="77">
        <f t="shared" si="1673"/>
        <v>1127.5864325085795</v>
      </c>
      <c r="IN73" s="77">
        <f t="shared" si="1673"/>
        <v>1127.5864325085795</v>
      </c>
      <c r="IO73" s="77">
        <f t="shared" si="1673"/>
        <v>1127.5864325085795</v>
      </c>
      <c r="IP73" s="77">
        <f t="shared" si="1673"/>
        <v>1127.5864325085795</v>
      </c>
      <c r="IQ73" s="77">
        <f t="shared" si="1673"/>
        <v>1127.5864325085795</v>
      </c>
      <c r="IR73" s="77">
        <f t="shared" si="1673"/>
        <v>1127.5864325085795</v>
      </c>
      <c r="IS73" s="77">
        <f t="shared" si="1673"/>
        <v>1127.5864325085795</v>
      </c>
      <c r="IT73" s="77">
        <f t="shared" si="1673"/>
        <v>1127.5864325085795</v>
      </c>
      <c r="IU73" s="77">
        <f t="shared" si="1673"/>
        <v>1127.5864325085795</v>
      </c>
      <c r="IV73" s="77">
        <f t="shared" si="1673"/>
        <v>1127.5864325085795</v>
      </c>
      <c r="IW73" s="77">
        <f t="shared" si="1673"/>
        <v>1127.5864325085795</v>
      </c>
      <c r="IX73" s="77">
        <f t="shared" si="1673"/>
        <v>1127.5864325085795</v>
      </c>
      <c r="IY73" s="77">
        <f t="shared" si="1673"/>
        <v>1127.5864325085795</v>
      </c>
      <c r="IZ73" s="77">
        <f t="shared" si="1673"/>
        <v>1127.5864325085795</v>
      </c>
      <c r="JA73" s="77">
        <f t="shared" si="1673"/>
        <v>1127.5864325085795</v>
      </c>
      <c r="JB73" s="77">
        <f t="shared" si="1673"/>
        <v>1127.5864325085795</v>
      </c>
      <c r="JC73" s="77">
        <f t="shared" si="1673"/>
        <v>1127.5864325085795</v>
      </c>
      <c r="JD73" s="77">
        <f t="shared" si="1673"/>
        <v>1127.5864325085795</v>
      </c>
      <c r="JE73" s="77">
        <f t="shared" si="1673"/>
        <v>1127.5864325085795</v>
      </c>
      <c r="JF73" s="77">
        <f t="shared" si="1673"/>
        <v>1127.5864325085795</v>
      </c>
      <c r="JG73" s="77">
        <f t="shared" si="1673"/>
        <v>1127.5864325085795</v>
      </c>
      <c r="JH73" s="77">
        <f t="shared" si="1673"/>
        <v>1127.5864325085795</v>
      </c>
      <c r="JI73" s="77">
        <f t="shared" si="1673"/>
        <v>1127.5864325085795</v>
      </c>
      <c r="JJ73" s="77">
        <f t="shared" si="1673"/>
        <v>1127.5864325085795</v>
      </c>
      <c r="JK73" s="77">
        <f t="shared" si="1673"/>
        <v>1127.5864325085795</v>
      </c>
      <c r="JL73" s="77">
        <f t="shared" si="1673"/>
        <v>1127.5864325085795</v>
      </c>
      <c r="JM73" s="77">
        <f t="shared" si="1673"/>
        <v>1127.5864325085795</v>
      </c>
      <c r="JN73" s="77">
        <f t="shared" si="1673"/>
        <v>1127.5864325085795</v>
      </c>
      <c r="JO73" s="77">
        <f t="shared" si="1673"/>
        <v>1127.5864325085795</v>
      </c>
      <c r="JP73" s="77">
        <f t="shared" si="1673"/>
        <v>1127.5864325085795</v>
      </c>
      <c r="JQ73" s="77">
        <f t="shared" si="1673"/>
        <v>1127.5864325085795</v>
      </c>
      <c r="JR73" s="77">
        <f t="shared" si="1673"/>
        <v>1127.5864325085795</v>
      </c>
      <c r="JS73" s="77">
        <f t="shared" si="1673"/>
        <v>1127.5864325085795</v>
      </c>
      <c r="JT73" s="77">
        <f t="shared" si="1673"/>
        <v>1127.5864325085795</v>
      </c>
      <c r="JU73" s="77">
        <f t="shared" si="1673"/>
        <v>1127.5864325085795</v>
      </c>
      <c r="JV73" s="77">
        <f t="shared" si="1673"/>
        <v>1127.5864325085795</v>
      </c>
      <c r="JW73" s="77">
        <f t="shared" si="1673"/>
        <v>1127.5864325085795</v>
      </c>
      <c r="JX73" s="77">
        <f t="shared" si="1673"/>
        <v>1127.5864325085795</v>
      </c>
      <c r="JY73" s="77">
        <f t="shared" si="1673"/>
        <v>1127.5864325085795</v>
      </c>
      <c r="JZ73" s="77">
        <f t="shared" ref="JZ73:KO73" si="1674">SUM(JZ74:JZ76)</f>
        <v>1127.5864325085795</v>
      </c>
      <c r="KA73" s="77">
        <f t="shared" si="1674"/>
        <v>1127.5864325085795</v>
      </c>
      <c r="KB73" s="77">
        <f t="shared" si="1674"/>
        <v>1127.5864325085795</v>
      </c>
      <c r="KC73" s="77">
        <f t="shared" si="1674"/>
        <v>1127.5864325085795</v>
      </c>
      <c r="KD73" s="77">
        <f t="shared" si="1674"/>
        <v>1127.5864325085795</v>
      </c>
      <c r="KE73" s="77">
        <f t="shared" si="1674"/>
        <v>1127.5864325085795</v>
      </c>
      <c r="KF73" s="77">
        <f t="shared" si="1674"/>
        <v>1127.5864325085795</v>
      </c>
      <c r="KG73" s="77">
        <f t="shared" si="1674"/>
        <v>1127.5864325085795</v>
      </c>
      <c r="KH73" s="77">
        <f t="shared" si="1674"/>
        <v>1127.5864325085795</v>
      </c>
      <c r="KI73" s="77">
        <f t="shared" si="1674"/>
        <v>1127.5864325085795</v>
      </c>
      <c r="KJ73" s="77">
        <f t="shared" si="1674"/>
        <v>1127.5864325085795</v>
      </c>
      <c r="KK73" s="77">
        <f t="shared" si="1674"/>
        <v>1127.5864325085795</v>
      </c>
      <c r="KL73" s="77">
        <f t="shared" si="1674"/>
        <v>1127.5864325085795</v>
      </c>
      <c r="KM73" s="77">
        <f t="shared" si="1674"/>
        <v>1127.5864325085795</v>
      </c>
      <c r="KN73" s="77">
        <f t="shared" si="1674"/>
        <v>1127.5864325085795</v>
      </c>
      <c r="KO73" s="77">
        <f t="shared" si="1674"/>
        <v>1127.5864325085795</v>
      </c>
    </row>
    <row r="74" spans="1:301" x14ac:dyDescent="0.2">
      <c r="A74" s="189" t="s">
        <v>259</v>
      </c>
      <c r="B74" s="77">
        <f t="shared" ref="B74:AG74" si="1675">B13+B17</f>
        <v>1127.5864325085795</v>
      </c>
      <c r="C74" s="77">
        <f t="shared" si="1675"/>
        <v>1127.5864325085795</v>
      </c>
      <c r="D74" s="77">
        <f t="shared" si="1675"/>
        <v>1127.5864325085795</v>
      </c>
      <c r="E74" s="77">
        <f t="shared" si="1675"/>
        <v>1127.5864325085795</v>
      </c>
      <c r="F74" s="77">
        <f t="shared" si="1675"/>
        <v>1127.5864325085795</v>
      </c>
      <c r="G74" s="77">
        <f t="shared" si="1675"/>
        <v>1127.5864325085795</v>
      </c>
      <c r="H74" s="77">
        <f t="shared" si="1675"/>
        <v>1127.5864325085795</v>
      </c>
      <c r="I74" s="77">
        <f t="shared" si="1675"/>
        <v>1127.5864325085795</v>
      </c>
      <c r="J74" s="77">
        <f t="shared" si="1675"/>
        <v>1127.5864325085795</v>
      </c>
      <c r="K74" s="77">
        <f t="shared" si="1675"/>
        <v>1127.5864325085795</v>
      </c>
      <c r="L74" s="77">
        <f t="shared" si="1675"/>
        <v>1127.5864325085795</v>
      </c>
      <c r="M74" s="77">
        <f t="shared" si="1675"/>
        <v>1127.5864325085795</v>
      </c>
      <c r="N74" s="77">
        <f t="shared" si="1675"/>
        <v>1127.5864325085795</v>
      </c>
      <c r="O74" s="77">
        <f t="shared" si="1675"/>
        <v>1127.5864325085795</v>
      </c>
      <c r="P74" s="77">
        <f t="shared" si="1675"/>
        <v>1127.5864325085795</v>
      </c>
      <c r="Q74" s="77">
        <f t="shared" si="1675"/>
        <v>1127.5864325085795</v>
      </c>
      <c r="R74" s="77">
        <f t="shared" si="1675"/>
        <v>1127.5864325085795</v>
      </c>
      <c r="S74" s="77">
        <f t="shared" si="1675"/>
        <v>1127.5864325085795</v>
      </c>
      <c r="T74" s="77">
        <f t="shared" si="1675"/>
        <v>1127.5864325085795</v>
      </c>
      <c r="U74" s="77">
        <f t="shared" si="1675"/>
        <v>1127.5864325085795</v>
      </c>
      <c r="V74" s="77">
        <f t="shared" si="1675"/>
        <v>1127.5864325085795</v>
      </c>
      <c r="W74" s="77">
        <f t="shared" si="1675"/>
        <v>1127.5864325085795</v>
      </c>
      <c r="X74" s="77">
        <f t="shared" si="1675"/>
        <v>1127.5864325085795</v>
      </c>
      <c r="Y74" s="77">
        <f t="shared" si="1675"/>
        <v>1127.5864325085795</v>
      </c>
      <c r="Z74" s="77">
        <f t="shared" si="1675"/>
        <v>1127.5864325085795</v>
      </c>
      <c r="AA74" s="77">
        <f t="shared" si="1675"/>
        <v>1127.5864325085795</v>
      </c>
      <c r="AB74" s="77">
        <f t="shared" si="1675"/>
        <v>1127.5864325085795</v>
      </c>
      <c r="AC74" s="77">
        <f t="shared" si="1675"/>
        <v>1127.5864325085795</v>
      </c>
      <c r="AD74" s="77">
        <f t="shared" si="1675"/>
        <v>1127.5864325085795</v>
      </c>
      <c r="AE74" s="77">
        <f t="shared" si="1675"/>
        <v>1127.5864325085795</v>
      </c>
      <c r="AF74" s="77">
        <f t="shared" si="1675"/>
        <v>1127.5864325085795</v>
      </c>
      <c r="AG74" s="77">
        <f t="shared" si="1675"/>
        <v>1127.5864325085795</v>
      </c>
      <c r="AH74" s="77">
        <f t="shared" ref="AH74:BM74" si="1676">AH13+AH17</f>
        <v>1127.5864325085795</v>
      </c>
      <c r="AI74" s="77">
        <f t="shared" si="1676"/>
        <v>1127.5864325085795</v>
      </c>
      <c r="AJ74" s="77">
        <f t="shared" si="1676"/>
        <v>1127.5864325085795</v>
      </c>
      <c r="AK74" s="77">
        <f t="shared" si="1676"/>
        <v>1127.5864325085795</v>
      </c>
      <c r="AL74" s="77">
        <f t="shared" si="1676"/>
        <v>1127.5864325085795</v>
      </c>
      <c r="AM74" s="77">
        <f t="shared" si="1676"/>
        <v>1127.5864325085795</v>
      </c>
      <c r="AN74" s="77">
        <f t="shared" si="1676"/>
        <v>1127.5864325085795</v>
      </c>
      <c r="AO74" s="77">
        <f t="shared" si="1676"/>
        <v>1127.5864325085795</v>
      </c>
      <c r="AP74" s="77">
        <f t="shared" si="1676"/>
        <v>1127.5864325085795</v>
      </c>
      <c r="AQ74" s="77">
        <f t="shared" si="1676"/>
        <v>1127.5864325085795</v>
      </c>
      <c r="AR74" s="77">
        <f t="shared" si="1676"/>
        <v>1127.5864325085795</v>
      </c>
      <c r="AS74" s="77">
        <f t="shared" si="1676"/>
        <v>1127.5864325085795</v>
      </c>
      <c r="AT74" s="77">
        <f t="shared" si="1676"/>
        <v>1127.5864325085795</v>
      </c>
      <c r="AU74" s="77">
        <f t="shared" si="1676"/>
        <v>1127.5864325085795</v>
      </c>
      <c r="AV74" s="77">
        <f t="shared" si="1676"/>
        <v>1127.5864325085795</v>
      </c>
      <c r="AW74" s="77">
        <f t="shared" si="1676"/>
        <v>1127.5864325085795</v>
      </c>
      <c r="AX74" s="77">
        <f t="shared" si="1676"/>
        <v>1127.5864325085795</v>
      </c>
      <c r="AY74" s="77">
        <f t="shared" si="1676"/>
        <v>1127.5864325085795</v>
      </c>
      <c r="AZ74" s="77">
        <f t="shared" si="1676"/>
        <v>1127.5864325085795</v>
      </c>
      <c r="BA74" s="77">
        <f t="shared" si="1676"/>
        <v>1127.5864325085795</v>
      </c>
      <c r="BB74" s="77">
        <f t="shared" si="1676"/>
        <v>1127.5864325085795</v>
      </c>
      <c r="BC74" s="77">
        <f t="shared" si="1676"/>
        <v>1127.5864325085795</v>
      </c>
      <c r="BD74" s="77">
        <f t="shared" si="1676"/>
        <v>1127.5864325085795</v>
      </c>
      <c r="BE74" s="77">
        <f t="shared" si="1676"/>
        <v>1127.5864325085795</v>
      </c>
      <c r="BF74" s="77">
        <f t="shared" si="1676"/>
        <v>1127.5864325085795</v>
      </c>
      <c r="BG74" s="77">
        <f t="shared" si="1676"/>
        <v>1127.5864325085795</v>
      </c>
      <c r="BH74" s="77">
        <f t="shared" si="1676"/>
        <v>1127.5864325085795</v>
      </c>
      <c r="BI74" s="77">
        <f t="shared" si="1676"/>
        <v>1127.5864325085795</v>
      </c>
      <c r="BJ74" s="77">
        <f t="shared" si="1676"/>
        <v>1127.5864325085795</v>
      </c>
      <c r="BK74" s="77">
        <f t="shared" si="1676"/>
        <v>1127.5864325085795</v>
      </c>
      <c r="BL74" s="77">
        <f t="shared" si="1676"/>
        <v>1127.5864325085795</v>
      </c>
      <c r="BM74" s="77">
        <f t="shared" si="1676"/>
        <v>1127.5864325085795</v>
      </c>
      <c r="BN74" s="77">
        <f t="shared" ref="BN74:CS74" si="1677">BN13+BN17</f>
        <v>1127.5864325085795</v>
      </c>
      <c r="BO74" s="77">
        <f t="shared" si="1677"/>
        <v>1127.5864325085795</v>
      </c>
      <c r="BP74" s="77">
        <f t="shared" si="1677"/>
        <v>1127.5864325085795</v>
      </c>
      <c r="BQ74" s="77">
        <f t="shared" si="1677"/>
        <v>1127.5864325085795</v>
      </c>
      <c r="BR74" s="77">
        <f t="shared" si="1677"/>
        <v>1127.5864325085795</v>
      </c>
      <c r="BS74" s="77">
        <f t="shared" si="1677"/>
        <v>1127.5864325085795</v>
      </c>
      <c r="BT74" s="77">
        <f t="shared" si="1677"/>
        <v>1127.5864325085795</v>
      </c>
      <c r="BU74" s="77">
        <f t="shared" si="1677"/>
        <v>1127.5864325085795</v>
      </c>
      <c r="BV74" s="77">
        <f t="shared" si="1677"/>
        <v>1127.5864325085795</v>
      </c>
      <c r="BW74" s="77">
        <f t="shared" si="1677"/>
        <v>1127.5864325085795</v>
      </c>
      <c r="BX74" s="77">
        <f t="shared" si="1677"/>
        <v>1127.5864325085795</v>
      </c>
      <c r="BY74" s="77">
        <f t="shared" si="1677"/>
        <v>1127.5864325085795</v>
      </c>
      <c r="BZ74" s="77">
        <f t="shared" si="1677"/>
        <v>1127.5864325085795</v>
      </c>
      <c r="CA74" s="77">
        <f t="shared" si="1677"/>
        <v>1127.5864325085795</v>
      </c>
      <c r="CB74" s="77">
        <f t="shared" si="1677"/>
        <v>1127.5864325085795</v>
      </c>
      <c r="CC74" s="77">
        <f t="shared" si="1677"/>
        <v>1127.5864325085795</v>
      </c>
      <c r="CD74" s="77">
        <f t="shared" si="1677"/>
        <v>1127.5864325085795</v>
      </c>
      <c r="CE74" s="77">
        <f t="shared" si="1677"/>
        <v>1127.5864325085795</v>
      </c>
      <c r="CF74" s="77">
        <f t="shared" si="1677"/>
        <v>1127.5864325085795</v>
      </c>
      <c r="CG74" s="77">
        <f t="shared" si="1677"/>
        <v>1127.5864325085795</v>
      </c>
      <c r="CH74" s="77">
        <f t="shared" si="1677"/>
        <v>1127.5864325085795</v>
      </c>
      <c r="CI74" s="77">
        <f t="shared" si="1677"/>
        <v>1127.5864325085795</v>
      </c>
      <c r="CJ74" s="77">
        <f t="shared" si="1677"/>
        <v>1127.5864325085795</v>
      </c>
      <c r="CK74" s="77">
        <f t="shared" si="1677"/>
        <v>1127.5864325085795</v>
      </c>
      <c r="CL74" s="77">
        <f t="shared" si="1677"/>
        <v>1127.5864325085795</v>
      </c>
      <c r="CM74" s="77">
        <f t="shared" si="1677"/>
        <v>1127.5864325085795</v>
      </c>
      <c r="CN74" s="77">
        <f t="shared" si="1677"/>
        <v>1127.5864325085795</v>
      </c>
      <c r="CO74" s="77">
        <f t="shared" si="1677"/>
        <v>1127.5864325085795</v>
      </c>
      <c r="CP74" s="77">
        <f t="shared" si="1677"/>
        <v>1127.5864325085795</v>
      </c>
      <c r="CQ74" s="77">
        <f t="shared" si="1677"/>
        <v>1127.5864325085795</v>
      </c>
      <c r="CR74" s="77">
        <f t="shared" si="1677"/>
        <v>1127.5864325085795</v>
      </c>
      <c r="CS74" s="77">
        <f t="shared" si="1677"/>
        <v>1127.5864325085795</v>
      </c>
      <c r="CT74" s="77">
        <f t="shared" ref="CT74:DQ74" si="1678">CT13+CT17</f>
        <v>1127.5864325085795</v>
      </c>
      <c r="CU74" s="77">
        <f t="shared" si="1678"/>
        <v>1127.5864325085795</v>
      </c>
      <c r="CV74" s="77">
        <f t="shared" si="1678"/>
        <v>1127.5864325085795</v>
      </c>
      <c r="CW74" s="77">
        <f t="shared" si="1678"/>
        <v>1127.5864325085795</v>
      </c>
      <c r="CX74" s="77">
        <f t="shared" si="1678"/>
        <v>1127.5864325085795</v>
      </c>
      <c r="CY74" s="77">
        <f t="shared" si="1678"/>
        <v>1127.5864325085795</v>
      </c>
      <c r="CZ74" s="77">
        <f t="shared" si="1678"/>
        <v>1127.5864325085795</v>
      </c>
      <c r="DA74" s="77">
        <f t="shared" si="1678"/>
        <v>1127.5864325085795</v>
      </c>
      <c r="DB74" s="77">
        <f t="shared" si="1678"/>
        <v>1127.5864325085795</v>
      </c>
      <c r="DC74" s="77">
        <f t="shared" si="1678"/>
        <v>1127.5864325085795</v>
      </c>
      <c r="DD74" s="77">
        <f t="shared" si="1678"/>
        <v>1127.5864325085795</v>
      </c>
      <c r="DE74" s="77">
        <f t="shared" si="1678"/>
        <v>1127.5864325085795</v>
      </c>
      <c r="DF74" s="77">
        <f t="shared" si="1678"/>
        <v>1127.5864325085795</v>
      </c>
      <c r="DG74" s="77">
        <f t="shared" si="1678"/>
        <v>1127.5864325085795</v>
      </c>
      <c r="DH74" s="77">
        <f t="shared" si="1678"/>
        <v>1127.5864325085795</v>
      </c>
      <c r="DI74" s="77">
        <f t="shared" si="1678"/>
        <v>1127.5864325085795</v>
      </c>
      <c r="DJ74" s="77">
        <f t="shared" si="1678"/>
        <v>1127.5864325085795</v>
      </c>
      <c r="DK74" s="77">
        <f t="shared" si="1678"/>
        <v>1127.5864325085795</v>
      </c>
      <c r="DL74" s="77">
        <f t="shared" si="1678"/>
        <v>1127.5864325085795</v>
      </c>
      <c r="DM74" s="77">
        <f t="shared" si="1678"/>
        <v>1127.5864325085795</v>
      </c>
      <c r="DN74" s="77">
        <f t="shared" si="1678"/>
        <v>1127.5864325085795</v>
      </c>
      <c r="DO74" s="77">
        <f t="shared" si="1678"/>
        <v>1127.5864325085795</v>
      </c>
      <c r="DP74" s="77">
        <f t="shared" si="1678"/>
        <v>1127.5864325085795</v>
      </c>
      <c r="DQ74" s="77">
        <f t="shared" si="1678"/>
        <v>1127.5864325085795</v>
      </c>
      <c r="DR74" s="77">
        <f t="shared" ref="DR74:EC74" si="1679">DR13+DR17</f>
        <v>1127.5864325085795</v>
      </c>
      <c r="DS74" s="77">
        <f t="shared" si="1679"/>
        <v>1127.5864325085795</v>
      </c>
      <c r="DT74" s="77">
        <f t="shared" si="1679"/>
        <v>1127.5864325085795</v>
      </c>
      <c r="DU74" s="77">
        <f t="shared" si="1679"/>
        <v>1127.5864325085795</v>
      </c>
      <c r="DV74" s="77">
        <f t="shared" si="1679"/>
        <v>1127.5864325085795</v>
      </c>
      <c r="DW74" s="77">
        <f t="shared" si="1679"/>
        <v>1127.5864325085795</v>
      </c>
      <c r="DX74" s="77">
        <f t="shared" si="1679"/>
        <v>1127.5864325085795</v>
      </c>
      <c r="DY74" s="77">
        <f t="shared" si="1679"/>
        <v>1127.5864325085795</v>
      </c>
      <c r="DZ74" s="77">
        <f t="shared" si="1679"/>
        <v>1127.5864325085795</v>
      </c>
      <c r="EA74" s="77">
        <f t="shared" si="1679"/>
        <v>1127.5864325085795</v>
      </c>
      <c r="EB74" s="77">
        <f t="shared" si="1679"/>
        <v>1127.5864325085795</v>
      </c>
      <c r="EC74" s="77">
        <f t="shared" si="1679"/>
        <v>1127.5864325085795</v>
      </c>
      <c r="ED74" s="77">
        <f t="shared" ref="ED74:FA74" si="1680">ED13+ED17</f>
        <v>1127.5864325085795</v>
      </c>
      <c r="EE74" s="77">
        <f t="shared" si="1680"/>
        <v>1127.5864325085795</v>
      </c>
      <c r="EF74" s="77">
        <f t="shared" si="1680"/>
        <v>1127.5864325085795</v>
      </c>
      <c r="EG74" s="77">
        <f t="shared" si="1680"/>
        <v>1127.5864325085795</v>
      </c>
      <c r="EH74" s="77">
        <f t="shared" si="1680"/>
        <v>1127.5864325085795</v>
      </c>
      <c r="EI74" s="77">
        <f t="shared" si="1680"/>
        <v>1127.5864325085795</v>
      </c>
      <c r="EJ74" s="77">
        <f t="shared" si="1680"/>
        <v>1127.5864325085795</v>
      </c>
      <c r="EK74" s="77">
        <f t="shared" si="1680"/>
        <v>1127.5864325085795</v>
      </c>
      <c r="EL74" s="77">
        <f t="shared" si="1680"/>
        <v>1127.5864325085795</v>
      </c>
      <c r="EM74" s="77">
        <f t="shared" si="1680"/>
        <v>1127.5864325085795</v>
      </c>
      <c r="EN74" s="77">
        <f t="shared" si="1680"/>
        <v>1127.5864325085795</v>
      </c>
      <c r="EO74" s="77">
        <f t="shared" si="1680"/>
        <v>1127.5864325085795</v>
      </c>
      <c r="EP74" s="77">
        <f t="shared" si="1680"/>
        <v>1127.5864325085795</v>
      </c>
      <c r="EQ74" s="77">
        <f t="shared" si="1680"/>
        <v>1127.5864325085795</v>
      </c>
      <c r="ER74" s="77">
        <f t="shared" si="1680"/>
        <v>1127.5864325085795</v>
      </c>
      <c r="ES74" s="77">
        <f t="shared" si="1680"/>
        <v>1127.5864325085795</v>
      </c>
      <c r="ET74" s="77">
        <f t="shared" si="1680"/>
        <v>1127.5864325085795</v>
      </c>
      <c r="EU74" s="77">
        <f t="shared" si="1680"/>
        <v>1127.5864325085795</v>
      </c>
      <c r="EV74" s="77">
        <f t="shared" si="1680"/>
        <v>1127.5864325085795</v>
      </c>
      <c r="EW74" s="77">
        <f t="shared" si="1680"/>
        <v>1127.5864325085795</v>
      </c>
      <c r="EX74" s="77">
        <f t="shared" si="1680"/>
        <v>1127.5864325085795</v>
      </c>
      <c r="EY74" s="77">
        <f t="shared" si="1680"/>
        <v>1127.5864325085795</v>
      </c>
      <c r="EZ74" s="77">
        <f t="shared" si="1680"/>
        <v>1127.5864325085795</v>
      </c>
      <c r="FA74" s="77">
        <f t="shared" si="1680"/>
        <v>1127.5864325085795</v>
      </c>
      <c r="FB74" s="77">
        <f t="shared" ref="FB74:HM74" si="1681">FB13+FB17</f>
        <v>1127.5864325085795</v>
      </c>
      <c r="FC74" s="77">
        <f t="shared" si="1681"/>
        <v>1127.5864325085795</v>
      </c>
      <c r="FD74" s="77">
        <f t="shared" si="1681"/>
        <v>1127.5864325085795</v>
      </c>
      <c r="FE74" s="77">
        <f t="shared" si="1681"/>
        <v>1127.5864325085795</v>
      </c>
      <c r="FF74" s="77">
        <f t="shared" si="1681"/>
        <v>1127.5864325085795</v>
      </c>
      <c r="FG74" s="77">
        <f t="shared" si="1681"/>
        <v>1127.5864325085795</v>
      </c>
      <c r="FH74" s="77">
        <f t="shared" si="1681"/>
        <v>1127.5864325085795</v>
      </c>
      <c r="FI74" s="77">
        <f t="shared" si="1681"/>
        <v>1127.5864325085795</v>
      </c>
      <c r="FJ74" s="77">
        <f t="shared" si="1681"/>
        <v>1127.5864325085795</v>
      </c>
      <c r="FK74" s="77">
        <f t="shared" si="1681"/>
        <v>1127.5864325085795</v>
      </c>
      <c r="FL74" s="77">
        <f t="shared" si="1681"/>
        <v>1127.5864325085795</v>
      </c>
      <c r="FM74" s="77">
        <f t="shared" si="1681"/>
        <v>1127.5864325085795</v>
      </c>
      <c r="FN74" s="77">
        <f t="shared" si="1681"/>
        <v>1127.5864325085795</v>
      </c>
      <c r="FO74" s="77">
        <f t="shared" si="1681"/>
        <v>1127.5864325085795</v>
      </c>
      <c r="FP74" s="77">
        <f t="shared" si="1681"/>
        <v>1127.5864325085795</v>
      </c>
      <c r="FQ74" s="77">
        <f t="shared" si="1681"/>
        <v>1127.5864325085795</v>
      </c>
      <c r="FR74" s="77">
        <f t="shared" si="1681"/>
        <v>1127.5864325085795</v>
      </c>
      <c r="FS74" s="77">
        <f t="shared" si="1681"/>
        <v>1127.5864325085795</v>
      </c>
      <c r="FT74" s="77">
        <f t="shared" si="1681"/>
        <v>1127.5864325085795</v>
      </c>
      <c r="FU74" s="77">
        <f t="shared" si="1681"/>
        <v>1127.5864325085795</v>
      </c>
      <c r="FV74" s="77">
        <f t="shared" si="1681"/>
        <v>1127.5864325085795</v>
      </c>
      <c r="FW74" s="77">
        <f t="shared" si="1681"/>
        <v>1127.5864325085795</v>
      </c>
      <c r="FX74" s="77">
        <f t="shared" si="1681"/>
        <v>1127.5864325085795</v>
      </c>
      <c r="FY74" s="77">
        <f t="shared" si="1681"/>
        <v>1127.5864325085795</v>
      </c>
      <c r="FZ74" s="77">
        <f t="shared" si="1681"/>
        <v>1127.5864325085795</v>
      </c>
      <c r="GA74" s="77">
        <f t="shared" si="1681"/>
        <v>1127.5864325085795</v>
      </c>
      <c r="GB74" s="77">
        <f t="shared" si="1681"/>
        <v>1127.5864325085795</v>
      </c>
      <c r="GC74" s="77">
        <f t="shared" si="1681"/>
        <v>1127.5864325085795</v>
      </c>
      <c r="GD74" s="77">
        <f t="shared" si="1681"/>
        <v>1127.5864325085795</v>
      </c>
      <c r="GE74" s="77">
        <f t="shared" si="1681"/>
        <v>1127.5864325085795</v>
      </c>
      <c r="GF74" s="77">
        <f t="shared" si="1681"/>
        <v>1127.5864325085795</v>
      </c>
      <c r="GG74" s="77">
        <f t="shared" si="1681"/>
        <v>1127.5864325085795</v>
      </c>
      <c r="GH74" s="77">
        <f t="shared" si="1681"/>
        <v>1127.5864325085795</v>
      </c>
      <c r="GI74" s="77">
        <f t="shared" si="1681"/>
        <v>1127.5864325085795</v>
      </c>
      <c r="GJ74" s="77">
        <f t="shared" si="1681"/>
        <v>1127.5864325085795</v>
      </c>
      <c r="GK74" s="77">
        <f t="shared" si="1681"/>
        <v>1127.5864325085795</v>
      </c>
      <c r="GL74" s="77">
        <f t="shared" si="1681"/>
        <v>1127.5864325085795</v>
      </c>
      <c r="GM74" s="77">
        <f t="shared" si="1681"/>
        <v>1127.5864325085795</v>
      </c>
      <c r="GN74" s="77">
        <f t="shared" si="1681"/>
        <v>1127.5864325085795</v>
      </c>
      <c r="GO74" s="77">
        <f t="shared" si="1681"/>
        <v>1127.5864325085795</v>
      </c>
      <c r="GP74" s="77">
        <f t="shared" si="1681"/>
        <v>1127.5864325085795</v>
      </c>
      <c r="GQ74" s="77">
        <f t="shared" si="1681"/>
        <v>1127.5864325085795</v>
      </c>
      <c r="GR74" s="77">
        <f t="shared" si="1681"/>
        <v>1127.5864325085795</v>
      </c>
      <c r="GS74" s="77">
        <f t="shared" si="1681"/>
        <v>1127.5864325085795</v>
      </c>
      <c r="GT74" s="77">
        <f t="shared" si="1681"/>
        <v>1127.5864325085795</v>
      </c>
      <c r="GU74" s="77">
        <f t="shared" si="1681"/>
        <v>1127.5864325085795</v>
      </c>
      <c r="GV74" s="77">
        <f t="shared" si="1681"/>
        <v>1127.5864325085795</v>
      </c>
      <c r="GW74" s="77">
        <f t="shared" si="1681"/>
        <v>1127.5864325085795</v>
      </c>
      <c r="GX74" s="77">
        <f t="shared" si="1681"/>
        <v>1127.5864325085795</v>
      </c>
      <c r="GY74" s="77">
        <f t="shared" si="1681"/>
        <v>1127.5864325085795</v>
      </c>
      <c r="GZ74" s="77">
        <f t="shared" si="1681"/>
        <v>1127.5864325085795</v>
      </c>
      <c r="HA74" s="77">
        <f t="shared" si="1681"/>
        <v>1127.5864325085795</v>
      </c>
      <c r="HB74" s="77">
        <f t="shared" si="1681"/>
        <v>1127.5864325085795</v>
      </c>
      <c r="HC74" s="77">
        <f t="shared" si="1681"/>
        <v>1127.5864325085795</v>
      </c>
      <c r="HD74" s="77">
        <f t="shared" si="1681"/>
        <v>1127.5864325085795</v>
      </c>
      <c r="HE74" s="77">
        <f t="shared" si="1681"/>
        <v>1127.5864325085795</v>
      </c>
      <c r="HF74" s="77">
        <f t="shared" si="1681"/>
        <v>1127.5864325085795</v>
      </c>
      <c r="HG74" s="77">
        <f t="shared" si="1681"/>
        <v>1127.5864325085795</v>
      </c>
      <c r="HH74" s="77">
        <f t="shared" si="1681"/>
        <v>1127.5864325085795</v>
      </c>
      <c r="HI74" s="77">
        <f t="shared" si="1681"/>
        <v>1127.5864325085795</v>
      </c>
      <c r="HJ74" s="77">
        <f t="shared" si="1681"/>
        <v>1127.5864325085795</v>
      </c>
      <c r="HK74" s="77">
        <f t="shared" si="1681"/>
        <v>1127.5864325085795</v>
      </c>
      <c r="HL74" s="77">
        <f t="shared" si="1681"/>
        <v>1127.5864325085795</v>
      </c>
      <c r="HM74" s="77">
        <f t="shared" si="1681"/>
        <v>1127.5864325085795</v>
      </c>
      <c r="HN74" s="77">
        <f t="shared" ref="HN74:JY74" si="1682">HN13+HN17</f>
        <v>1127.5864325085795</v>
      </c>
      <c r="HO74" s="77">
        <f t="shared" si="1682"/>
        <v>1127.5864325085795</v>
      </c>
      <c r="HP74" s="77">
        <f t="shared" si="1682"/>
        <v>1127.5864325085795</v>
      </c>
      <c r="HQ74" s="77">
        <f t="shared" si="1682"/>
        <v>1127.5864325085795</v>
      </c>
      <c r="HR74" s="77">
        <f t="shared" si="1682"/>
        <v>1127.5864325085795</v>
      </c>
      <c r="HS74" s="77">
        <f t="shared" si="1682"/>
        <v>1127.5864325085795</v>
      </c>
      <c r="HT74" s="77">
        <f t="shared" si="1682"/>
        <v>1127.5864325085795</v>
      </c>
      <c r="HU74" s="77">
        <f t="shared" si="1682"/>
        <v>1127.5864325085795</v>
      </c>
      <c r="HV74" s="77">
        <f t="shared" si="1682"/>
        <v>1127.5864325085795</v>
      </c>
      <c r="HW74" s="77">
        <f t="shared" si="1682"/>
        <v>1127.5864325085795</v>
      </c>
      <c r="HX74" s="77">
        <f t="shared" si="1682"/>
        <v>1127.5864325085795</v>
      </c>
      <c r="HY74" s="77">
        <f t="shared" si="1682"/>
        <v>1127.5864325085795</v>
      </c>
      <c r="HZ74" s="77">
        <f t="shared" si="1682"/>
        <v>1127.5864325085795</v>
      </c>
      <c r="IA74" s="77">
        <f t="shared" si="1682"/>
        <v>1127.5864325085795</v>
      </c>
      <c r="IB74" s="77">
        <f t="shared" si="1682"/>
        <v>1127.5864325085795</v>
      </c>
      <c r="IC74" s="77">
        <f t="shared" si="1682"/>
        <v>1127.5864325085795</v>
      </c>
      <c r="ID74" s="77">
        <f t="shared" si="1682"/>
        <v>1127.5864325085795</v>
      </c>
      <c r="IE74" s="77">
        <f t="shared" si="1682"/>
        <v>1127.5864325085795</v>
      </c>
      <c r="IF74" s="77">
        <f t="shared" si="1682"/>
        <v>1127.5864325085795</v>
      </c>
      <c r="IG74" s="77">
        <f t="shared" si="1682"/>
        <v>1127.5864325085795</v>
      </c>
      <c r="IH74" s="77">
        <f t="shared" si="1682"/>
        <v>1127.5864325085795</v>
      </c>
      <c r="II74" s="77">
        <f t="shared" si="1682"/>
        <v>1127.5864325085795</v>
      </c>
      <c r="IJ74" s="77">
        <f t="shared" si="1682"/>
        <v>1127.5864325085795</v>
      </c>
      <c r="IK74" s="77">
        <f t="shared" si="1682"/>
        <v>1127.5864325085795</v>
      </c>
      <c r="IL74" s="77">
        <f t="shared" si="1682"/>
        <v>1127.5864325085795</v>
      </c>
      <c r="IM74" s="77">
        <f t="shared" si="1682"/>
        <v>1127.5864325085795</v>
      </c>
      <c r="IN74" s="77">
        <f t="shared" si="1682"/>
        <v>1127.5864325085795</v>
      </c>
      <c r="IO74" s="77">
        <f t="shared" si="1682"/>
        <v>1127.5864325085795</v>
      </c>
      <c r="IP74" s="77">
        <f t="shared" si="1682"/>
        <v>1127.5864325085795</v>
      </c>
      <c r="IQ74" s="77">
        <f t="shared" si="1682"/>
        <v>1127.5864325085795</v>
      </c>
      <c r="IR74" s="77">
        <f t="shared" si="1682"/>
        <v>1127.5864325085795</v>
      </c>
      <c r="IS74" s="77">
        <f t="shared" si="1682"/>
        <v>1127.5864325085795</v>
      </c>
      <c r="IT74" s="77">
        <f t="shared" si="1682"/>
        <v>1127.5864325085795</v>
      </c>
      <c r="IU74" s="77">
        <f t="shared" si="1682"/>
        <v>1127.5864325085795</v>
      </c>
      <c r="IV74" s="77">
        <f t="shared" si="1682"/>
        <v>1127.5864325085795</v>
      </c>
      <c r="IW74" s="77">
        <f t="shared" si="1682"/>
        <v>1127.5864325085795</v>
      </c>
      <c r="IX74" s="77">
        <f t="shared" si="1682"/>
        <v>1127.5864325085795</v>
      </c>
      <c r="IY74" s="77">
        <f t="shared" si="1682"/>
        <v>1127.5864325085795</v>
      </c>
      <c r="IZ74" s="77">
        <f t="shared" si="1682"/>
        <v>1127.5864325085795</v>
      </c>
      <c r="JA74" s="77">
        <f t="shared" si="1682"/>
        <v>1127.5864325085795</v>
      </c>
      <c r="JB74" s="77">
        <f t="shared" si="1682"/>
        <v>1127.5864325085795</v>
      </c>
      <c r="JC74" s="77">
        <f t="shared" si="1682"/>
        <v>1127.5864325085795</v>
      </c>
      <c r="JD74" s="77">
        <f t="shared" si="1682"/>
        <v>1127.5864325085795</v>
      </c>
      <c r="JE74" s="77">
        <f t="shared" si="1682"/>
        <v>1127.5864325085795</v>
      </c>
      <c r="JF74" s="77">
        <f t="shared" si="1682"/>
        <v>1127.5864325085795</v>
      </c>
      <c r="JG74" s="77">
        <f t="shared" si="1682"/>
        <v>1127.5864325085795</v>
      </c>
      <c r="JH74" s="77">
        <f t="shared" si="1682"/>
        <v>1127.5864325085795</v>
      </c>
      <c r="JI74" s="77">
        <f t="shared" si="1682"/>
        <v>1127.5864325085795</v>
      </c>
      <c r="JJ74" s="77">
        <f t="shared" si="1682"/>
        <v>1127.5864325085795</v>
      </c>
      <c r="JK74" s="77">
        <f t="shared" si="1682"/>
        <v>1127.5864325085795</v>
      </c>
      <c r="JL74" s="77">
        <f t="shared" si="1682"/>
        <v>1127.5864325085795</v>
      </c>
      <c r="JM74" s="77">
        <f t="shared" si="1682"/>
        <v>1127.5864325085795</v>
      </c>
      <c r="JN74" s="77">
        <f t="shared" si="1682"/>
        <v>1127.5864325085795</v>
      </c>
      <c r="JO74" s="77">
        <f t="shared" si="1682"/>
        <v>1127.5864325085795</v>
      </c>
      <c r="JP74" s="77">
        <f t="shared" si="1682"/>
        <v>1127.5864325085795</v>
      </c>
      <c r="JQ74" s="77">
        <f t="shared" si="1682"/>
        <v>1127.5864325085795</v>
      </c>
      <c r="JR74" s="77">
        <f t="shared" si="1682"/>
        <v>1127.5864325085795</v>
      </c>
      <c r="JS74" s="77">
        <f t="shared" si="1682"/>
        <v>1127.5864325085795</v>
      </c>
      <c r="JT74" s="77">
        <f t="shared" si="1682"/>
        <v>1127.5864325085795</v>
      </c>
      <c r="JU74" s="77">
        <f t="shared" si="1682"/>
        <v>1127.5864325085795</v>
      </c>
      <c r="JV74" s="77">
        <f t="shared" si="1682"/>
        <v>1127.5864325085795</v>
      </c>
      <c r="JW74" s="77">
        <f t="shared" si="1682"/>
        <v>1127.5864325085795</v>
      </c>
      <c r="JX74" s="77">
        <f t="shared" si="1682"/>
        <v>1127.5864325085795</v>
      </c>
      <c r="JY74" s="77">
        <f t="shared" si="1682"/>
        <v>1127.5864325085795</v>
      </c>
      <c r="JZ74" s="77">
        <f t="shared" ref="JZ74:KO74" si="1683">JZ13+JZ17</f>
        <v>1127.5864325085795</v>
      </c>
      <c r="KA74" s="77">
        <f t="shared" si="1683"/>
        <v>1127.5864325085795</v>
      </c>
      <c r="KB74" s="77">
        <f t="shared" si="1683"/>
        <v>1127.5864325085795</v>
      </c>
      <c r="KC74" s="77">
        <f t="shared" si="1683"/>
        <v>1127.5864325085795</v>
      </c>
      <c r="KD74" s="77">
        <f t="shared" si="1683"/>
        <v>1127.5864325085795</v>
      </c>
      <c r="KE74" s="77">
        <f t="shared" si="1683"/>
        <v>1127.5864325085795</v>
      </c>
      <c r="KF74" s="77">
        <f t="shared" si="1683"/>
        <v>1127.5864325085795</v>
      </c>
      <c r="KG74" s="77">
        <f t="shared" si="1683"/>
        <v>1127.5864325085795</v>
      </c>
      <c r="KH74" s="77">
        <f t="shared" si="1683"/>
        <v>1127.5864325085795</v>
      </c>
      <c r="KI74" s="77">
        <f t="shared" si="1683"/>
        <v>1127.5864325085795</v>
      </c>
      <c r="KJ74" s="77">
        <f t="shared" si="1683"/>
        <v>1127.5864325085795</v>
      </c>
      <c r="KK74" s="77">
        <f t="shared" si="1683"/>
        <v>1127.5864325085795</v>
      </c>
      <c r="KL74" s="77">
        <f t="shared" si="1683"/>
        <v>1127.5864325085795</v>
      </c>
      <c r="KM74" s="77">
        <f t="shared" si="1683"/>
        <v>1127.5864325085795</v>
      </c>
      <c r="KN74" s="77">
        <f t="shared" si="1683"/>
        <v>1127.5864325085795</v>
      </c>
      <c r="KO74" s="77">
        <f t="shared" si="1683"/>
        <v>1127.5864325085795</v>
      </c>
    </row>
    <row r="75" spans="1:301" x14ac:dyDescent="0.2">
      <c r="A75" s="189" t="s">
        <v>260</v>
      </c>
      <c r="B75" s="77">
        <v>0</v>
      </c>
      <c r="C75" s="77">
        <v>0</v>
      </c>
      <c r="D75" s="77">
        <v>0</v>
      </c>
      <c r="E75" s="77">
        <v>0</v>
      </c>
      <c r="F75" s="77">
        <v>0</v>
      </c>
      <c r="G75" s="77">
        <v>0</v>
      </c>
      <c r="H75" s="77">
        <v>0</v>
      </c>
      <c r="I75" s="77">
        <v>0</v>
      </c>
      <c r="J75" s="77">
        <v>0</v>
      </c>
      <c r="K75" s="77">
        <v>0</v>
      </c>
      <c r="L75" s="77">
        <v>0</v>
      </c>
      <c r="M75" s="77">
        <v>0</v>
      </c>
      <c r="N75" s="77">
        <v>0</v>
      </c>
      <c r="O75" s="77">
        <v>0</v>
      </c>
      <c r="P75" s="77">
        <v>0</v>
      </c>
      <c r="Q75" s="77">
        <v>0</v>
      </c>
      <c r="R75" s="77">
        <v>0</v>
      </c>
      <c r="S75" s="77">
        <v>0</v>
      </c>
      <c r="T75" s="77">
        <v>0</v>
      </c>
      <c r="U75" s="77">
        <v>0</v>
      </c>
      <c r="V75" s="77">
        <v>0</v>
      </c>
      <c r="W75" s="77">
        <v>0</v>
      </c>
      <c r="X75" s="77">
        <v>0</v>
      </c>
      <c r="Y75" s="77">
        <v>0</v>
      </c>
      <c r="Z75" s="77">
        <v>0</v>
      </c>
      <c r="AA75" s="77">
        <v>0</v>
      </c>
      <c r="AB75" s="77">
        <v>0</v>
      </c>
      <c r="AC75" s="77">
        <v>0</v>
      </c>
      <c r="AD75" s="77">
        <v>0</v>
      </c>
      <c r="AE75" s="77">
        <v>0</v>
      </c>
      <c r="AF75" s="77">
        <v>0</v>
      </c>
      <c r="AG75" s="77">
        <v>0</v>
      </c>
      <c r="AH75" s="77">
        <v>0</v>
      </c>
      <c r="AI75" s="77">
        <v>0</v>
      </c>
      <c r="AJ75" s="77">
        <v>0</v>
      </c>
      <c r="AK75" s="77">
        <v>0</v>
      </c>
      <c r="AL75" s="77">
        <v>0</v>
      </c>
      <c r="AM75" s="77">
        <v>0</v>
      </c>
      <c r="AN75" s="77">
        <v>0</v>
      </c>
      <c r="AO75" s="77">
        <v>0</v>
      </c>
      <c r="AP75" s="77">
        <v>0</v>
      </c>
      <c r="AQ75" s="77">
        <v>0</v>
      </c>
      <c r="AR75" s="77">
        <v>0</v>
      </c>
      <c r="AS75" s="77">
        <v>0</v>
      </c>
      <c r="AT75" s="77">
        <v>0</v>
      </c>
      <c r="AU75" s="77">
        <v>0</v>
      </c>
      <c r="AV75" s="77">
        <v>0</v>
      </c>
      <c r="AW75" s="77">
        <v>0</v>
      </c>
      <c r="AX75" s="77">
        <v>0</v>
      </c>
      <c r="AY75" s="77">
        <v>0</v>
      </c>
      <c r="AZ75" s="77">
        <v>0</v>
      </c>
      <c r="BA75" s="77">
        <v>0</v>
      </c>
      <c r="BB75" s="77">
        <v>0</v>
      </c>
      <c r="BC75" s="77">
        <v>0</v>
      </c>
      <c r="BD75" s="77">
        <v>0</v>
      </c>
      <c r="BE75" s="77">
        <v>0</v>
      </c>
      <c r="BF75" s="77">
        <v>0</v>
      </c>
      <c r="BG75" s="77">
        <v>0</v>
      </c>
      <c r="BH75" s="77">
        <v>0</v>
      </c>
      <c r="BI75" s="77">
        <v>0</v>
      </c>
      <c r="BJ75" s="77">
        <v>0</v>
      </c>
      <c r="BK75" s="77">
        <v>0</v>
      </c>
      <c r="BL75" s="77">
        <v>0</v>
      </c>
      <c r="BM75" s="77">
        <v>0</v>
      </c>
      <c r="BN75" s="77">
        <v>0</v>
      </c>
      <c r="BO75" s="77">
        <v>0</v>
      </c>
      <c r="BP75" s="77">
        <v>0</v>
      </c>
      <c r="BQ75" s="77">
        <v>0</v>
      </c>
      <c r="BR75" s="77">
        <v>0</v>
      </c>
      <c r="BS75" s="77">
        <v>0</v>
      </c>
      <c r="BT75" s="77">
        <v>0</v>
      </c>
      <c r="BU75" s="77">
        <v>0</v>
      </c>
      <c r="BV75" s="77">
        <v>0</v>
      </c>
      <c r="BW75" s="77">
        <v>0</v>
      </c>
      <c r="BX75" s="77">
        <v>0</v>
      </c>
      <c r="BY75" s="77">
        <v>0</v>
      </c>
      <c r="BZ75" s="77">
        <v>0</v>
      </c>
      <c r="CA75" s="77">
        <v>0</v>
      </c>
      <c r="CB75" s="77">
        <v>0</v>
      </c>
      <c r="CC75" s="77">
        <v>0</v>
      </c>
      <c r="CD75" s="77">
        <v>0</v>
      </c>
      <c r="CE75" s="77">
        <v>0</v>
      </c>
      <c r="CF75" s="77">
        <v>0</v>
      </c>
      <c r="CG75" s="77">
        <v>0</v>
      </c>
      <c r="CH75" s="77">
        <v>0</v>
      </c>
      <c r="CI75" s="77">
        <v>0</v>
      </c>
      <c r="CJ75" s="77">
        <v>0</v>
      </c>
      <c r="CK75" s="77">
        <v>0</v>
      </c>
      <c r="CL75" s="77">
        <v>0</v>
      </c>
      <c r="CM75" s="77">
        <v>0</v>
      </c>
      <c r="CN75" s="77">
        <v>0</v>
      </c>
      <c r="CO75" s="77">
        <v>0</v>
      </c>
      <c r="CP75" s="77">
        <v>0</v>
      </c>
      <c r="CQ75" s="77">
        <v>0</v>
      </c>
      <c r="CR75" s="77">
        <v>0</v>
      </c>
      <c r="CS75" s="77">
        <v>0</v>
      </c>
      <c r="CT75" s="77">
        <v>0</v>
      </c>
      <c r="CU75" s="77">
        <v>0</v>
      </c>
      <c r="CV75" s="77">
        <v>0</v>
      </c>
      <c r="CW75" s="77">
        <v>0</v>
      </c>
      <c r="CX75" s="77">
        <v>0</v>
      </c>
      <c r="CY75" s="77">
        <v>0</v>
      </c>
      <c r="CZ75" s="77">
        <v>0</v>
      </c>
      <c r="DA75" s="77">
        <v>0</v>
      </c>
      <c r="DB75" s="77">
        <v>0</v>
      </c>
      <c r="DC75" s="77">
        <v>0</v>
      </c>
      <c r="DD75" s="77">
        <v>0</v>
      </c>
      <c r="DE75" s="77">
        <v>0</v>
      </c>
      <c r="DF75" s="77">
        <v>0</v>
      </c>
      <c r="DG75" s="77">
        <v>0</v>
      </c>
      <c r="DH75" s="77">
        <v>0</v>
      </c>
      <c r="DI75" s="77">
        <v>0</v>
      </c>
      <c r="DJ75" s="77">
        <v>0</v>
      </c>
      <c r="DK75" s="77">
        <v>0</v>
      </c>
      <c r="DL75" s="77">
        <v>0</v>
      </c>
      <c r="DM75" s="77">
        <v>0</v>
      </c>
      <c r="DN75" s="77">
        <v>0</v>
      </c>
      <c r="DO75" s="77">
        <v>0</v>
      </c>
      <c r="DP75" s="77">
        <v>0</v>
      </c>
      <c r="DQ75" s="77">
        <v>0</v>
      </c>
      <c r="DR75" s="77">
        <v>0</v>
      </c>
      <c r="DS75" s="77">
        <v>0</v>
      </c>
      <c r="DT75" s="77">
        <v>0</v>
      </c>
      <c r="DU75" s="77">
        <v>0</v>
      </c>
      <c r="DV75" s="77">
        <v>0</v>
      </c>
      <c r="DW75" s="77">
        <v>0</v>
      </c>
      <c r="DX75" s="77">
        <v>0</v>
      </c>
      <c r="DY75" s="77">
        <v>0</v>
      </c>
      <c r="DZ75" s="77">
        <v>0</v>
      </c>
      <c r="EA75" s="77">
        <v>0</v>
      </c>
      <c r="EB75" s="77">
        <v>0</v>
      </c>
      <c r="EC75" s="77">
        <v>0</v>
      </c>
      <c r="ED75" s="77">
        <v>0</v>
      </c>
      <c r="EE75" s="77">
        <v>0</v>
      </c>
      <c r="EF75" s="77">
        <v>0</v>
      </c>
      <c r="EG75" s="77">
        <v>0</v>
      </c>
      <c r="EH75" s="77">
        <v>0</v>
      </c>
      <c r="EI75" s="77">
        <v>0</v>
      </c>
      <c r="EJ75" s="77">
        <v>0</v>
      </c>
      <c r="EK75" s="77">
        <v>0</v>
      </c>
      <c r="EL75" s="77">
        <v>0</v>
      </c>
      <c r="EM75" s="77">
        <v>0</v>
      </c>
      <c r="EN75" s="77">
        <v>0</v>
      </c>
      <c r="EO75" s="77">
        <v>0</v>
      </c>
      <c r="EP75" s="77">
        <v>0</v>
      </c>
      <c r="EQ75" s="77">
        <v>0</v>
      </c>
      <c r="ER75" s="77">
        <v>0</v>
      </c>
      <c r="ES75" s="77">
        <v>0</v>
      </c>
      <c r="ET75" s="77">
        <v>0</v>
      </c>
      <c r="EU75" s="77">
        <v>0</v>
      </c>
      <c r="EV75" s="77">
        <v>0</v>
      </c>
      <c r="EW75" s="77">
        <v>0</v>
      </c>
      <c r="EX75" s="77">
        <v>0</v>
      </c>
      <c r="EY75" s="77">
        <v>0</v>
      </c>
      <c r="EZ75" s="77">
        <v>0</v>
      </c>
      <c r="FA75" s="77">
        <v>0</v>
      </c>
      <c r="FB75" s="77">
        <v>0</v>
      </c>
      <c r="FC75" s="77">
        <v>0</v>
      </c>
      <c r="FD75" s="77">
        <v>0</v>
      </c>
      <c r="FE75" s="77">
        <v>0</v>
      </c>
      <c r="FF75" s="77">
        <v>0</v>
      </c>
      <c r="FG75" s="77">
        <v>0</v>
      </c>
      <c r="FH75" s="77">
        <v>0</v>
      </c>
      <c r="FI75" s="77">
        <v>0</v>
      </c>
      <c r="FJ75" s="77">
        <v>0</v>
      </c>
      <c r="FK75" s="77">
        <v>0</v>
      </c>
      <c r="FL75" s="77">
        <v>0</v>
      </c>
      <c r="FM75" s="77">
        <v>0</v>
      </c>
      <c r="FN75" s="77">
        <v>0</v>
      </c>
      <c r="FO75" s="77">
        <v>0</v>
      </c>
      <c r="FP75" s="77">
        <v>0</v>
      </c>
      <c r="FQ75" s="77">
        <v>0</v>
      </c>
      <c r="FR75" s="77">
        <v>0</v>
      </c>
      <c r="FS75" s="77">
        <v>0</v>
      </c>
      <c r="FT75" s="77">
        <v>0</v>
      </c>
      <c r="FU75" s="77">
        <v>0</v>
      </c>
      <c r="FV75" s="77">
        <v>0</v>
      </c>
      <c r="FW75" s="77">
        <v>0</v>
      </c>
      <c r="FX75" s="77">
        <v>0</v>
      </c>
      <c r="FY75" s="77">
        <v>0</v>
      </c>
      <c r="FZ75" s="77">
        <v>0</v>
      </c>
      <c r="GA75" s="77">
        <v>0</v>
      </c>
      <c r="GB75" s="77">
        <v>0</v>
      </c>
      <c r="GC75" s="77">
        <v>0</v>
      </c>
      <c r="GD75" s="77">
        <v>0</v>
      </c>
      <c r="GE75" s="77">
        <v>0</v>
      </c>
      <c r="GF75" s="77">
        <v>0</v>
      </c>
      <c r="GG75" s="77">
        <v>0</v>
      </c>
      <c r="GH75" s="77">
        <v>0</v>
      </c>
      <c r="GI75" s="77">
        <v>0</v>
      </c>
      <c r="GJ75" s="77">
        <v>0</v>
      </c>
      <c r="GK75" s="77">
        <v>0</v>
      </c>
      <c r="GL75" s="77">
        <v>0</v>
      </c>
      <c r="GM75" s="77">
        <v>0</v>
      </c>
      <c r="GN75" s="77">
        <v>0</v>
      </c>
      <c r="GO75" s="77">
        <v>0</v>
      </c>
      <c r="GP75" s="77">
        <v>0</v>
      </c>
      <c r="GQ75" s="77">
        <v>0</v>
      </c>
      <c r="GR75" s="77">
        <v>0</v>
      </c>
      <c r="GS75" s="77">
        <v>0</v>
      </c>
      <c r="GT75" s="77">
        <v>0</v>
      </c>
      <c r="GU75" s="77">
        <v>0</v>
      </c>
      <c r="GV75" s="77">
        <v>0</v>
      </c>
      <c r="GW75" s="77">
        <v>0</v>
      </c>
      <c r="GX75" s="77">
        <v>0</v>
      </c>
      <c r="GY75" s="77">
        <v>0</v>
      </c>
      <c r="GZ75" s="77">
        <v>0</v>
      </c>
      <c r="HA75" s="77">
        <v>0</v>
      </c>
      <c r="HB75" s="77">
        <v>0</v>
      </c>
      <c r="HC75" s="77">
        <v>0</v>
      </c>
      <c r="HD75" s="77">
        <v>0</v>
      </c>
      <c r="HE75" s="77">
        <v>0</v>
      </c>
      <c r="HF75" s="77">
        <v>0</v>
      </c>
      <c r="HG75" s="77">
        <v>0</v>
      </c>
      <c r="HH75" s="77">
        <v>0</v>
      </c>
      <c r="HI75" s="77">
        <v>0</v>
      </c>
      <c r="HJ75" s="77">
        <v>0</v>
      </c>
      <c r="HK75" s="77">
        <v>0</v>
      </c>
      <c r="HL75" s="77">
        <v>0</v>
      </c>
      <c r="HM75" s="77">
        <v>0</v>
      </c>
      <c r="HN75" s="77">
        <v>0</v>
      </c>
      <c r="HO75" s="77">
        <v>0</v>
      </c>
      <c r="HP75" s="77">
        <v>0</v>
      </c>
      <c r="HQ75" s="77">
        <v>0</v>
      </c>
      <c r="HR75" s="77">
        <v>0</v>
      </c>
      <c r="HS75" s="77">
        <v>0</v>
      </c>
      <c r="HT75" s="77">
        <v>0</v>
      </c>
      <c r="HU75" s="77">
        <v>0</v>
      </c>
      <c r="HV75" s="77">
        <v>0</v>
      </c>
      <c r="HW75" s="77">
        <v>0</v>
      </c>
      <c r="HX75" s="77">
        <v>0</v>
      </c>
      <c r="HY75" s="77">
        <v>0</v>
      </c>
      <c r="HZ75" s="77">
        <v>0</v>
      </c>
      <c r="IA75" s="77">
        <v>0</v>
      </c>
      <c r="IB75" s="77">
        <v>0</v>
      </c>
      <c r="IC75" s="77">
        <v>0</v>
      </c>
      <c r="ID75" s="77">
        <v>0</v>
      </c>
      <c r="IE75" s="77">
        <v>0</v>
      </c>
      <c r="IF75" s="77">
        <v>0</v>
      </c>
      <c r="IG75" s="77">
        <v>0</v>
      </c>
      <c r="IH75" s="77">
        <v>0</v>
      </c>
      <c r="II75" s="77">
        <v>0</v>
      </c>
      <c r="IJ75" s="77">
        <v>0</v>
      </c>
      <c r="IK75" s="77">
        <v>0</v>
      </c>
      <c r="IL75" s="77">
        <v>0</v>
      </c>
      <c r="IM75" s="77">
        <v>0</v>
      </c>
      <c r="IN75" s="77">
        <v>0</v>
      </c>
      <c r="IO75" s="77">
        <v>0</v>
      </c>
      <c r="IP75" s="77">
        <v>0</v>
      </c>
      <c r="IQ75" s="77">
        <v>0</v>
      </c>
      <c r="IR75" s="77">
        <v>0</v>
      </c>
      <c r="IS75" s="77">
        <v>0</v>
      </c>
      <c r="IT75" s="77">
        <v>0</v>
      </c>
      <c r="IU75" s="77">
        <v>0</v>
      </c>
      <c r="IV75" s="77">
        <v>0</v>
      </c>
      <c r="IW75" s="77">
        <v>0</v>
      </c>
      <c r="IX75" s="77">
        <v>0</v>
      </c>
      <c r="IY75" s="77">
        <v>0</v>
      </c>
      <c r="IZ75" s="77">
        <v>0</v>
      </c>
      <c r="JA75" s="77">
        <v>0</v>
      </c>
      <c r="JB75" s="77">
        <v>0</v>
      </c>
      <c r="JC75" s="77">
        <v>0</v>
      </c>
      <c r="JD75" s="77">
        <v>0</v>
      </c>
      <c r="JE75" s="77">
        <v>0</v>
      </c>
      <c r="JF75" s="77">
        <v>0</v>
      </c>
      <c r="JG75" s="77">
        <v>0</v>
      </c>
      <c r="JH75" s="77">
        <v>0</v>
      </c>
      <c r="JI75" s="77">
        <v>0</v>
      </c>
      <c r="JJ75" s="77">
        <v>0</v>
      </c>
      <c r="JK75" s="77">
        <v>0</v>
      </c>
      <c r="JL75" s="77">
        <v>0</v>
      </c>
      <c r="JM75" s="77">
        <v>0</v>
      </c>
      <c r="JN75" s="77">
        <v>0</v>
      </c>
      <c r="JO75" s="77">
        <v>0</v>
      </c>
      <c r="JP75" s="77">
        <v>0</v>
      </c>
      <c r="JQ75" s="77">
        <v>0</v>
      </c>
      <c r="JR75" s="77">
        <v>0</v>
      </c>
      <c r="JS75" s="77">
        <v>0</v>
      </c>
      <c r="JT75" s="77">
        <v>0</v>
      </c>
      <c r="JU75" s="77">
        <v>0</v>
      </c>
      <c r="JV75" s="77">
        <v>0</v>
      </c>
      <c r="JW75" s="77">
        <v>0</v>
      </c>
      <c r="JX75" s="77">
        <v>0</v>
      </c>
      <c r="JY75" s="77">
        <v>0</v>
      </c>
      <c r="JZ75" s="77">
        <v>0</v>
      </c>
      <c r="KA75" s="77">
        <v>0</v>
      </c>
      <c r="KB75" s="77">
        <v>0</v>
      </c>
      <c r="KC75" s="77">
        <v>0</v>
      </c>
      <c r="KD75" s="77">
        <v>0</v>
      </c>
      <c r="KE75" s="77">
        <v>0</v>
      </c>
      <c r="KF75" s="77">
        <v>0</v>
      </c>
      <c r="KG75" s="77">
        <v>0</v>
      </c>
      <c r="KH75" s="77">
        <v>0</v>
      </c>
      <c r="KI75" s="77">
        <v>0</v>
      </c>
      <c r="KJ75" s="77">
        <v>0</v>
      </c>
      <c r="KK75" s="77">
        <v>0</v>
      </c>
      <c r="KL75" s="77">
        <v>0</v>
      </c>
      <c r="KM75" s="77">
        <v>0</v>
      </c>
      <c r="KN75" s="77">
        <v>0</v>
      </c>
      <c r="KO75" s="77">
        <v>0</v>
      </c>
    </row>
    <row r="76" spans="1:301" x14ac:dyDescent="0.2">
      <c r="A76" s="189" t="s">
        <v>224</v>
      </c>
      <c r="B76" s="77">
        <f t="shared" ref="B76:AG76" si="1684">B21</f>
        <v>0</v>
      </c>
      <c r="C76" s="77">
        <f t="shared" si="1684"/>
        <v>0</v>
      </c>
      <c r="D76" s="77">
        <f t="shared" si="1684"/>
        <v>0</v>
      </c>
      <c r="E76" s="77">
        <f t="shared" si="1684"/>
        <v>0</v>
      </c>
      <c r="F76" s="77">
        <f t="shared" si="1684"/>
        <v>0</v>
      </c>
      <c r="G76" s="77">
        <f t="shared" si="1684"/>
        <v>0</v>
      </c>
      <c r="H76" s="77">
        <f t="shared" si="1684"/>
        <v>0</v>
      </c>
      <c r="I76" s="77">
        <f t="shared" si="1684"/>
        <v>0</v>
      </c>
      <c r="J76" s="77">
        <f t="shared" si="1684"/>
        <v>0</v>
      </c>
      <c r="K76" s="77">
        <f t="shared" si="1684"/>
        <v>0</v>
      </c>
      <c r="L76" s="77">
        <f t="shared" si="1684"/>
        <v>0</v>
      </c>
      <c r="M76" s="77">
        <f t="shared" si="1684"/>
        <v>0</v>
      </c>
      <c r="N76" s="77">
        <f t="shared" si="1684"/>
        <v>0</v>
      </c>
      <c r="O76" s="77">
        <f t="shared" si="1684"/>
        <v>0</v>
      </c>
      <c r="P76" s="77">
        <f t="shared" si="1684"/>
        <v>0</v>
      </c>
      <c r="Q76" s="77">
        <f t="shared" si="1684"/>
        <v>0</v>
      </c>
      <c r="R76" s="77">
        <f t="shared" si="1684"/>
        <v>0</v>
      </c>
      <c r="S76" s="77">
        <f t="shared" si="1684"/>
        <v>0</v>
      </c>
      <c r="T76" s="77">
        <f t="shared" si="1684"/>
        <v>0</v>
      </c>
      <c r="U76" s="77">
        <f t="shared" si="1684"/>
        <v>0</v>
      </c>
      <c r="V76" s="77">
        <f t="shared" si="1684"/>
        <v>0</v>
      </c>
      <c r="W76" s="77">
        <f t="shared" si="1684"/>
        <v>0</v>
      </c>
      <c r="X76" s="77">
        <f t="shared" si="1684"/>
        <v>0</v>
      </c>
      <c r="Y76" s="77">
        <f t="shared" si="1684"/>
        <v>0</v>
      </c>
      <c r="Z76" s="77">
        <f t="shared" si="1684"/>
        <v>0</v>
      </c>
      <c r="AA76" s="77">
        <f t="shared" si="1684"/>
        <v>0</v>
      </c>
      <c r="AB76" s="77">
        <f t="shared" si="1684"/>
        <v>0</v>
      </c>
      <c r="AC76" s="77">
        <f t="shared" si="1684"/>
        <v>0</v>
      </c>
      <c r="AD76" s="77">
        <f t="shared" si="1684"/>
        <v>0</v>
      </c>
      <c r="AE76" s="77">
        <f t="shared" si="1684"/>
        <v>0</v>
      </c>
      <c r="AF76" s="77">
        <f t="shared" si="1684"/>
        <v>0</v>
      </c>
      <c r="AG76" s="77">
        <f t="shared" si="1684"/>
        <v>0</v>
      </c>
      <c r="AH76" s="77">
        <f t="shared" ref="AH76:BM76" si="1685">AH21</f>
        <v>0</v>
      </c>
      <c r="AI76" s="77">
        <f t="shared" si="1685"/>
        <v>0</v>
      </c>
      <c r="AJ76" s="77">
        <f t="shared" si="1685"/>
        <v>0</v>
      </c>
      <c r="AK76" s="77">
        <f t="shared" si="1685"/>
        <v>0</v>
      </c>
      <c r="AL76" s="77">
        <f t="shared" si="1685"/>
        <v>0</v>
      </c>
      <c r="AM76" s="77">
        <f t="shared" si="1685"/>
        <v>0</v>
      </c>
      <c r="AN76" s="77">
        <f t="shared" si="1685"/>
        <v>0</v>
      </c>
      <c r="AO76" s="77">
        <f t="shared" si="1685"/>
        <v>0</v>
      </c>
      <c r="AP76" s="77">
        <f t="shared" si="1685"/>
        <v>0</v>
      </c>
      <c r="AQ76" s="77">
        <f t="shared" si="1685"/>
        <v>0</v>
      </c>
      <c r="AR76" s="77">
        <f t="shared" si="1685"/>
        <v>0</v>
      </c>
      <c r="AS76" s="77">
        <f t="shared" si="1685"/>
        <v>0</v>
      </c>
      <c r="AT76" s="77">
        <f t="shared" si="1685"/>
        <v>0</v>
      </c>
      <c r="AU76" s="77">
        <f t="shared" si="1685"/>
        <v>0</v>
      </c>
      <c r="AV76" s="77">
        <f t="shared" si="1685"/>
        <v>0</v>
      </c>
      <c r="AW76" s="77">
        <f t="shared" si="1685"/>
        <v>0</v>
      </c>
      <c r="AX76" s="77">
        <f t="shared" si="1685"/>
        <v>0</v>
      </c>
      <c r="AY76" s="77">
        <f t="shared" si="1685"/>
        <v>0</v>
      </c>
      <c r="AZ76" s="77">
        <f t="shared" si="1685"/>
        <v>0</v>
      </c>
      <c r="BA76" s="77">
        <f t="shared" si="1685"/>
        <v>0</v>
      </c>
      <c r="BB76" s="77">
        <f t="shared" si="1685"/>
        <v>0</v>
      </c>
      <c r="BC76" s="77">
        <f t="shared" si="1685"/>
        <v>0</v>
      </c>
      <c r="BD76" s="77">
        <f t="shared" si="1685"/>
        <v>0</v>
      </c>
      <c r="BE76" s="77">
        <f t="shared" si="1685"/>
        <v>0</v>
      </c>
      <c r="BF76" s="77">
        <f t="shared" si="1685"/>
        <v>0</v>
      </c>
      <c r="BG76" s="77">
        <f t="shared" si="1685"/>
        <v>0</v>
      </c>
      <c r="BH76" s="77">
        <f t="shared" si="1685"/>
        <v>0</v>
      </c>
      <c r="BI76" s="77">
        <f t="shared" si="1685"/>
        <v>0</v>
      </c>
      <c r="BJ76" s="77">
        <f t="shared" si="1685"/>
        <v>0</v>
      </c>
      <c r="BK76" s="77">
        <f t="shared" si="1685"/>
        <v>0</v>
      </c>
      <c r="BL76" s="77">
        <f t="shared" si="1685"/>
        <v>0</v>
      </c>
      <c r="BM76" s="77">
        <f t="shared" si="1685"/>
        <v>0</v>
      </c>
      <c r="BN76" s="77">
        <f t="shared" ref="BN76:CS76" si="1686">BN21</f>
        <v>0</v>
      </c>
      <c r="BO76" s="77">
        <f t="shared" si="1686"/>
        <v>0</v>
      </c>
      <c r="BP76" s="77">
        <f t="shared" si="1686"/>
        <v>0</v>
      </c>
      <c r="BQ76" s="77">
        <f t="shared" si="1686"/>
        <v>0</v>
      </c>
      <c r="BR76" s="77">
        <f t="shared" si="1686"/>
        <v>0</v>
      </c>
      <c r="BS76" s="77">
        <f t="shared" si="1686"/>
        <v>0</v>
      </c>
      <c r="BT76" s="77">
        <f t="shared" si="1686"/>
        <v>0</v>
      </c>
      <c r="BU76" s="77">
        <f t="shared" si="1686"/>
        <v>0</v>
      </c>
      <c r="BV76" s="77">
        <f t="shared" si="1686"/>
        <v>0</v>
      </c>
      <c r="BW76" s="77">
        <f t="shared" si="1686"/>
        <v>0</v>
      </c>
      <c r="BX76" s="77">
        <f t="shared" si="1686"/>
        <v>0</v>
      </c>
      <c r="BY76" s="77">
        <f t="shared" si="1686"/>
        <v>0</v>
      </c>
      <c r="BZ76" s="77">
        <f t="shared" si="1686"/>
        <v>0</v>
      </c>
      <c r="CA76" s="77">
        <f t="shared" si="1686"/>
        <v>0</v>
      </c>
      <c r="CB76" s="77">
        <f t="shared" si="1686"/>
        <v>0</v>
      </c>
      <c r="CC76" s="77">
        <f t="shared" si="1686"/>
        <v>0</v>
      </c>
      <c r="CD76" s="77">
        <f t="shared" si="1686"/>
        <v>0</v>
      </c>
      <c r="CE76" s="77">
        <f t="shared" si="1686"/>
        <v>0</v>
      </c>
      <c r="CF76" s="77">
        <f t="shared" si="1686"/>
        <v>0</v>
      </c>
      <c r="CG76" s="77">
        <f t="shared" si="1686"/>
        <v>0</v>
      </c>
      <c r="CH76" s="77">
        <f t="shared" si="1686"/>
        <v>0</v>
      </c>
      <c r="CI76" s="77">
        <f t="shared" si="1686"/>
        <v>0</v>
      </c>
      <c r="CJ76" s="77">
        <f t="shared" si="1686"/>
        <v>0</v>
      </c>
      <c r="CK76" s="77">
        <f t="shared" si="1686"/>
        <v>0</v>
      </c>
      <c r="CL76" s="77">
        <f t="shared" si="1686"/>
        <v>0</v>
      </c>
      <c r="CM76" s="77">
        <f t="shared" si="1686"/>
        <v>0</v>
      </c>
      <c r="CN76" s="77">
        <f t="shared" si="1686"/>
        <v>0</v>
      </c>
      <c r="CO76" s="77">
        <f t="shared" si="1686"/>
        <v>0</v>
      </c>
      <c r="CP76" s="77">
        <f t="shared" si="1686"/>
        <v>0</v>
      </c>
      <c r="CQ76" s="77">
        <f t="shared" si="1686"/>
        <v>0</v>
      </c>
      <c r="CR76" s="77">
        <f t="shared" si="1686"/>
        <v>0</v>
      </c>
      <c r="CS76" s="77">
        <f t="shared" si="1686"/>
        <v>0</v>
      </c>
      <c r="CT76" s="77">
        <f t="shared" ref="CT76:DQ76" si="1687">CT21</f>
        <v>0</v>
      </c>
      <c r="CU76" s="77">
        <f t="shared" si="1687"/>
        <v>0</v>
      </c>
      <c r="CV76" s="77">
        <f t="shared" si="1687"/>
        <v>0</v>
      </c>
      <c r="CW76" s="77">
        <f t="shared" si="1687"/>
        <v>0</v>
      </c>
      <c r="CX76" s="77">
        <f t="shared" si="1687"/>
        <v>0</v>
      </c>
      <c r="CY76" s="77">
        <f t="shared" si="1687"/>
        <v>0</v>
      </c>
      <c r="CZ76" s="77">
        <f t="shared" si="1687"/>
        <v>0</v>
      </c>
      <c r="DA76" s="77">
        <f t="shared" si="1687"/>
        <v>0</v>
      </c>
      <c r="DB76" s="77">
        <f t="shared" si="1687"/>
        <v>0</v>
      </c>
      <c r="DC76" s="77">
        <f t="shared" si="1687"/>
        <v>0</v>
      </c>
      <c r="DD76" s="77">
        <f t="shared" si="1687"/>
        <v>0</v>
      </c>
      <c r="DE76" s="77">
        <f t="shared" si="1687"/>
        <v>0</v>
      </c>
      <c r="DF76" s="77">
        <f t="shared" si="1687"/>
        <v>0</v>
      </c>
      <c r="DG76" s="77">
        <f t="shared" si="1687"/>
        <v>0</v>
      </c>
      <c r="DH76" s="77">
        <f t="shared" si="1687"/>
        <v>0</v>
      </c>
      <c r="DI76" s="77">
        <f t="shared" si="1687"/>
        <v>0</v>
      </c>
      <c r="DJ76" s="77">
        <f t="shared" si="1687"/>
        <v>0</v>
      </c>
      <c r="DK76" s="77">
        <f t="shared" si="1687"/>
        <v>0</v>
      </c>
      <c r="DL76" s="77">
        <f t="shared" si="1687"/>
        <v>0</v>
      </c>
      <c r="DM76" s="77">
        <f t="shared" si="1687"/>
        <v>0</v>
      </c>
      <c r="DN76" s="77">
        <f t="shared" si="1687"/>
        <v>0</v>
      </c>
      <c r="DO76" s="77">
        <f t="shared" si="1687"/>
        <v>0</v>
      </c>
      <c r="DP76" s="77">
        <f t="shared" si="1687"/>
        <v>0</v>
      </c>
      <c r="DQ76" s="77">
        <f t="shared" si="1687"/>
        <v>0</v>
      </c>
      <c r="DR76" s="77">
        <f t="shared" ref="DR76:EC76" si="1688">DR21</f>
        <v>0</v>
      </c>
      <c r="DS76" s="77">
        <f t="shared" si="1688"/>
        <v>0</v>
      </c>
      <c r="DT76" s="77">
        <f t="shared" si="1688"/>
        <v>0</v>
      </c>
      <c r="DU76" s="77">
        <f t="shared" si="1688"/>
        <v>0</v>
      </c>
      <c r="DV76" s="77">
        <f t="shared" si="1688"/>
        <v>0</v>
      </c>
      <c r="DW76" s="77">
        <f t="shared" si="1688"/>
        <v>0</v>
      </c>
      <c r="DX76" s="77">
        <f t="shared" si="1688"/>
        <v>0</v>
      </c>
      <c r="DY76" s="77">
        <f t="shared" si="1688"/>
        <v>0</v>
      </c>
      <c r="DZ76" s="77">
        <f t="shared" si="1688"/>
        <v>0</v>
      </c>
      <c r="EA76" s="77">
        <f t="shared" si="1688"/>
        <v>0</v>
      </c>
      <c r="EB76" s="77">
        <f t="shared" si="1688"/>
        <v>0</v>
      </c>
      <c r="EC76" s="77">
        <f t="shared" si="1688"/>
        <v>0</v>
      </c>
      <c r="ED76" s="77">
        <f t="shared" ref="ED76:FA76" si="1689">ED21</f>
        <v>0</v>
      </c>
      <c r="EE76" s="77">
        <f t="shared" si="1689"/>
        <v>0</v>
      </c>
      <c r="EF76" s="77">
        <f t="shared" si="1689"/>
        <v>0</v>
      </c>
      <c r="EG76" s="77">
        <f t="shared" si="1689"/>
        <v>0</v>
      </c>
      <c r="EH76" s="77">
        <f t="shared" si="1689"/>
        <v>0</v>
      </c>
      <c r="EI76" s="77">
        <f t="shared" si="1689"/>
        <v>0</v>
      </c>
      <c r="EJ76" s="77">
        <f t="shared" si="1689"/>
        <v>0</v>
      </c>
      <c r="EK76" s="77">
        <f t="shared" si="1689"/>
        <v>0</v>
      </c>
      <c r="EL76" s="77">
        <f t="shared" si="1689"/>
        <v>0</v>
      </c>
      <c r="EM76" s="77">
        <f t="shared" si="1689"/>
        <v>0</v>
      </c>
      <c r="EN76" s="77">
        <f t="shared" si="1689"/>
        <v>0</v>
      </c>
      <c r="EO76" s="77">
        <f t="shared" si="1689"/>
        <v>0</v>
      </c>
      <c r="EP76" s="77">
        <f t="shared" si="1689"/>
        <v>0</v>
      </c>
      <c r="EQ76" s="77">
        <f t="shared" si="1689"/>
        <v>0</v>
      </c>
      <c r="ER76" s="77">
        <f t="shared" si="1689"/>
        <v>0</v>
      </c>
      <c r="ES76" s="77">
        <f t="shared" si="1689"/>
        <v>0</v>
      </c>
      <c r="ET76" s="77">
        <f t="shared" si="1689"/>
        <v>0</v>
      </c>
      <c r="EU76" s="77">
        <f t="shared" si="1689"/>
        <v>0</v>
      </c>
      <c r="EV76" s="77">
        <f t="shared" si="1689"/>
        <v>0</v>
      </c>
      <c r="EW76" s="77">
        <f t="shared" si="1689"/>
        <v>0</v>
      </c>
      <c r="EX76" s="77">
        <f t="shared" si="1689"/>
        <v>0</v>
      </c>
      <c r="EY76" s="77">
        <f t="shared" si="1689"/>
        <v>0</v>
      </c>
      <c r="EZ76" s="77">
        <f t="shared" si="1689"/>
        <v>0</v>
      </c>
      <c r="FA76" s="77">
        <f t="shared" si="1689"/>
        <v>0</v>
      </c>
      <c r="FB76" s="77">
        <f t="shared" ref="FB76:HM76" si="1690">FB21</f>
        <v>0</v>
      </c>
      <c r="FC76" s="77">
        <f t="shared" si="1690"/>
        <v>0</v>
      </c>
      <c r="FD76" s="77">
        <f t="shared" si="1690"/>
        <v>0</v>
      </c>
      <c r="FE76" s="77">
        <f t="shared" si="1690"/>
        <v>0</v>
      </c>
      <c r="FF76" s="77">
        <f t="shared" si="1690"/>
        <v>0</v>
      </c>
      <c r="FG76" s="77">
        <f t="shared" si="1690"/>
        <v>0</v>
      </c>
      <c r="FH76" s="77">
        <f t="shared" si="1690"/>
        <v>0</v>
      </c>
      <c r="FI76" s="77">
        <f t="shared" si="1690"/>
        <v>0</v>
      </c>
      <c r="FJ76" s="77">
        <f t="shared" si="1690"/>
        <v>0</v>
      </c>
      <c r="FK76" s="77">
        <f t="shared" si="1690"/>
        <v>0</v>
      </c>
      <c r="FL76" s="77">
        <f t="shared" si="1690"/>
        <v>0</v>
      </c>
      <c r="FM76" s="77">
        <f t="shared" si="1690"/>
        <v>0</v>
      </c>
      <c r="FN76" s="77">
        <f t="shared" si="1690"/>
        <v>0</v>
      </c>
      <c r="FO76" s="77">
        <f t="shared" si="1690"/>
        <v>0</v>
      </c>
      <c r="FP76" s="77">
        <f t="shared" si="1690"/>
        <v>0</v>
      </c>
      <c r="FQ76" s="77">
        <f t="shared" si="1690"/>
        <v>0</v>
      </c>
      <c r="FR76" s="77">
        <f t="shared" si="1690"/>
        <v>0</v>
      </c>
      <c r="FS76" s="77">
        <f t="shared" si="1690"/>
        <v>0</v>
      </c>
      <c r="FT76" s="77">
        <f t="shared" si="1690"/>
        <v>0</v>
      </c>
      <c r="FU76" s="77">
        <f t="shared" si="1690"/>
        <v>0</v>
      </c>
      <c r="FV76" s="77">
        <f t="shared" si="1690"/>
        <v>0</v>
      </c>
      <c r="FW76" s="77">
        <f t="shared" si="1690"/>
        <v>0</v>
      </c>
      <c r="FX76" s="77">
        <f t="shared" si="1690"/>
        <v>0</v>
      </c>
      <c r="FY76" s="77">
        <f t="shared" si="1690"/>
        <v>0</v>
      </c>
      <c r="FZ76" s="77">
        <f t="shared" si="1690"/>
        <v>0</v>
      </c>
      <c r="GA76" s="77">
        <f t="shared" si="1690"/>
        <v>0</v>
      </c>
      <c r="GB76" s="77">
        <f t="shared" si="1690"/>
        <v>0</v>
      </c>
      <c r="GC76" s="77">
        <f t="shared" si="1690"/>
        <v>0</v>
      </c>
      <c r="GD76" s="77">
        <f t="shared" si="1690"/>
        <v>0</v>
      </c>
      <c r="GE76" s="77">
        <f t="shared" si="1690"/>
        <v>0</v>
      </c>
      <c r="GF76" s="77">
        <f t="shared" si="1690"/>
        <v>0</v>
      </c>
      <c r="GG76" s="77">
        <f t="shared" si="1690"/>
        <v>0</v>
      </c>
      <c r="GH76" s="77">
        <f t="shared" si="1690"/>
        <v>0</v>
      </c>
      <c r="GI76" s="77">
        <f t="shared" si="1690"/>
        <v>0</v>
      </c>
      <c r="GJ76" s="77">
        <f t="shared" si="1690"/>
        <v>0</v>
      </c>
      <c r="GK76" s="77">
        <f t="shared" si="1690"/>
        <v>0</v>
      </c>
      <c r="GL76" s="77">
        <f t="shared" si="1690"/>
        <v>0</v>
      </c>
      <c r="GM76" s="77">
        <f t="shared" si="1690"/>
        <v>0</v>
      </c>
      <c r="GN76" s="77">
        <f t="shared" si="1690"/>
        <v>0</v>
      </c>
      <c r="GO76" s="77">
        <f t="shared" si="1690"/>
        <v>0</v>
      </c>
      <c r="GP76" s="77">
        <f t="shared" si="1690"/>
        <v>0</v>
      </c>
      <c r="GQ76" s="77">
        <f t="shared" si="1690"/>
        <v>0</v>
      </c>
      <c r="GR76" s="77">
        <f t="shared" si="1690"/>
        <v>0</v>
      </c>
      <c r="GS76" s="77">
        <f t="shared" si="1690"/>
        <v>0</v>
      </c>
      <c r="GT76" s="77">
        <f t="shared" si="1690"/>
        <v>0</v>
      </c>
      <c r="GU76" s="77">
        <f t="shared" si="1690"/>
        <v>0</v>
      </c>
      <c r="GV76" s="77">
        <f t="shared" si="1690"/>
        <v>0</v>
      </c>
      <c r="GW76" s="77">
        <f t="shared" si="1690"/>
        <v>0</v>
      </c>
      <c r="GX76" s="77">
        <f t="shared" si="1690"/>
        <v>0</v>
      </c>
      <c r="GY76" s="77">
        <f t="shared" si="1690"/>
        <v>0</v>
      </c>
      <c r="GZ76" s="77">
        <f t="shared" si="1690"/>
        <v>0</v>
      </c>
      <c r="HA76" s="77">
        <f t="shared" si="1690"/>
        <v>0</v>
      </c>
      <c r="HB76" s="77">
        <f t="shared" si="1690"/>
        <v>0</v>
      </c>
      <c r="HC76" s="77">
        <f t="shared" si="1690"/>
        <v>0</v>
      </c>
      <c r="HD76" s="77">
        <f t="shared" si="1690"/>
        <v>0</v>
      </c>
      <c r="HE76" s="77">
        <f t="shared" si="1690"/>
        <v>0</v>
      </c>
      <c r="HF76" s="77">
        <f t="shared" si="1690"/>
        <v>0</v>
      </c>
      <c r="HG76" s="77">
        <f t="shared" si="1690"/>
        <v>0</v>
      </c>
      <c r="HH76" s="77">
        <f t="shared" si="1690"/>
        <v>0</v>
      </c>
      <c r="HI76" s="77">
        <f t="shared" si="1690"/>
        <v>0</v>
      </c>
      <c r="HJ76" s="77">
        <f t="shared" si="1690"/>
        <v>0</v>
      </c>
      <c r="HK76" s="77">
        <f t="shared" si="1690"/>
        <v>0</v>
      </c>
      <c r="HL76" s="77">
        <f t="shared" si="1690"/>
        <v>0</v>
      </c>
      <c r="HM76" s="77">
        <f t="shared" si="1690"/>
        <v>0</v>
      </c>
      <c r="HN76" s="77">
        <f t="shared" ref="HN76:JY76" si="1691">HN21</f>
        <v>0</v>
      </c>
      <c r="HO76" s="77">
        <f t="shared" si="1691"/>
        <v>0</v>
      </c>
      <c r="HP76" s="77">
        <f t="shared" si="1691"/>
        <v>0</v>
      </c>
      <c r="HQ76" s="77">
        <f t="shared" si="1691"/>
        <v>0</v>
      </c>
      <c r="HR76" s="77">
        <f t="shared" si="1691"/>
        <v>0</v>
      </c>
      <c r="HS76" s="77">
        <f t="shared" si="1691"/>
        <v>0</v>
      </c>
      <c r="HT76" s="77">
        <f t="shared" si="1691"/>
        <v>0</v>
      </c>
      <c r="HU76" s="77">
        <f t="shared" si="1691"/>
        <v>0</v>
      </c>
      <c r="HV76" s="77">
        <f t="shared" si="1691"/>
        <v>0</v>
      </c>
      <c r="HW76" s="77">
        <f t="shared" si="1691"/>
        <v>0</v>
      </c>
      <c r="HX76" s="77">
        <f t="shared" si="1691"/>
        <v>0</v>
      </c>
      <c r="HY76" s="77">
        <f t="shared" si="1691"/>
        <v>0</v>
      </c>
      <c r="HZ76" s="77">
        <f t="shared" si="1691"/>
        <v>0</v>
      </c>
      <c r="IA76" s="77">
        <f t="shared" si="1691"/>
        <v>0</v>
      </c>
      <c r="IB76" s="77">
        <f t="shared" si="1691"/>
        <v>0</v>
      </c>
      <c r="IC76" s="77">
        <f t="shared" si="1691"/>
        <v>0</v>
      </c>
      <c r="ID76" s="77">
        <f t="shared" si="1691"/>
        <v>0</v>
      </c>
      <c r="IE76" s="77">
        <f t="shared" si="1691"/>
        <v>0</v>
      </c>
      <c r="IF76" s="77">
        <f t="shared" si="1691"/>
        <v>0</v>
      </c>
      <c r="IG76" s="77">
        <f t="shared" si="1691"/>
        <v>0</v>
      </c>
      <c r="IH76" s="77">
        <f t="shared" si="1691"/>
        <v>0</v>
      </c>
      <c r="II76" s="77">
        <f t="shared" si="1691"/>
        <v>0</v>
      </c>
      <c r="IJ76" s="77">
        <f t="shared" si="1691"/>
        <v>0</v>
      </c>
      <c r="IK76" s="77">
        <f t="shared" si="1691"/>
        <v>0</v>
      </c>
      <c r="IL76" s="77">
        <f t="shared" si="1691"/>
        <v>0</v>
      </c>
      <c r="IM76" s="77">
        <f t="shared" si="1691"/>
        <v>0</v>
      </c>
      <c r="IN76" s="77">
        <f t="shared" si="1691"/>
        <v>0</v>
      </c>
      <c r="IO76" s="77">
        <f t="shared" si="1691"/>
        <v>0</v>
      </c>
      <c r="IP76" s="77">
        <f t="shared" si="1691"/>
        <v>0</v>
      </c>
      <c r="IQ76" s="77">
        <f t="shared" si="1691"/>
        <v>0</v>
      </c>
      <c r="IR76" s="77">
        <f t="shared" si="1691"/>
        <v>0</v>
      </c>
      <c r="IS76" s="77">
        <f t="shared" si="1691"/>
        <v>0</v>
      </c>
      <c r="IT76" s="77">
        <f t="shared" si="1691"/>
        <v>0</v>
      </c>
      <c r="IU76" s="77">
        <f t="shared" si="1691"/>
        <v>0</v>
      </c>
      <c r="IV76" s="77">
        <f t="shared" si="1691"/>
        <v>0</v>
      </c>
      <c r="IW76" s="77">
        <f t="shared" si="1691"/>
        <v>0</v>
      </c>
      <c r="IX76" s="77">
        <f t="shared" si="1691"/>
        <v>0</v>
      </c>
      <c r="IY76" s="77">
        <f t="shared" si="1691"/>
        <v>0</v>
      </c>
      <c r="IZ76" s="77">
        <f t="shared" si="1691"/>
        <v>0</v>
      </c>
      <c r="JA76" s="77">
        <f t="shared" si="1691"/>
        <v>0</v>
      </c>
      <c r="JB76" s="77">
        <f t="shared" si="1691"/>
        <v>0</v>
      </c>
      <c r="JC76" s="77">
        <f t="shared" si="1691"/>
        <v>0</v>
      </c>
      <c r="JD76" s="77">
        <f t="shared" si="1691"/>
        <v>0</v>
      </c>
      <c r="JE76" s="77">
        <f t="shared" si="1691"/>
        <v>0</v>
      </c>
      <c r="JF76" s="77">
        <f t="shared" si="1691"/>
        <v>0</v>
      </c>
      <c r="JG76" s="77">
        <f t="shared" si="1691"/>
        <v>0</v>
      </c>
      <c r="JH76" s="77">
        <f t="shared" si="1691"/>
        <v>0</v>
      </c>
      <c r="JI76" s="77">
        <f t="shared" si="1691"/>
        <v>0</v>
      </c>
      <c r="JJ76" s="77">
        <f t="shared" si="1691"/>
        <v>0</v>
      </c>
      <c r="JK76" s="77">
        <f t="shared" si="1691"/>
        <v>0</v>
      </c>
      <c r="JL76" s="77">
        <f t="shared" si="1691"/>
        <v>0</v>
      </c>
      <c r="JM76" s="77">
        <f t="shared" si="1691"/>
        <v>0</v>
      </c>
      <c r="JN76" s="77">
        <f t="shared" si="1691"/>
        <v>0</v>
      </c>
      <c r="JO76" s="77">
        <f t="shared" si="1691"/>
        <v>0</v>
      </c>
      <c r="JP76" s="77">
        <f t="shared" si="1691"/>
        <v>0</v>
      </c>
      <c r="JQ76" s="77">
        <f t="shared" si="1691"/>
        <v>0</v>
      </c>
      <c r="JR76" s="77">
        <f t="shared" si="1691"/>
        <v>0</v>
      </c>
      <c r="JS76" s="77">
        <f t="shared" si="1691"/>
        <v>0</v>
      </c>
      <c r="JT76" s="77">
        <f t="shared" si="1691"/>
        <v>0</v>
      </c>
      <c r="JU76" s="77">
        <f t="shared" si="1691"/>
        <v>0</v>
      </c>
      <c r="JV76" s="77">
        <f t="shared" si="1691"/>
        <v>0</v>
      </c>
      <c r="JW76" s="77">
        <f t="shared" si="1691"/>
        <v>0</v>
      </c>
      <c r="JX76" s="77">
        <f t="shared" si="1691"/>
        <v>0</v>
      </c>
      <c r="JY76" s="77">
        <f t="shared" si="1691"/>
        <v>0</v>
      </c>
      <c r="JZ76" s="77">
        <f t="shared" ref="JZ76:KO76" si="1692">JZ21</f>
        <v>0</v>
      </c>
      <c r="KA76" s="77">
        <f t="shared" si="1692"/>
        <v>0</v>
      </c>
      <c r="KB76" s="77">
        <f t="shared" si="1692"/>
        <v>0</v>
      </c>
      <c r="KC76" s="77">
        <f t="shared" si="1692"/>
        <v>0</v>
      </c>
      <c r="KD76" s="77">
        <f t="shared" si="1692"/>
        <v>0</v>
      </c>
      <c r="KE76" s="77">
        <f t="shared" si="1692"/>
        <v>0</v>
      </c>
      <c r="KF76" s="77">
        <f t="shared" si="1692"/>
        <v>0</v>
      </c>
      <c r="KG76" s="77">
        <f t="shared" si="1692"/>
        <v>0</v>
      </c>
      <c r="KH76" s="77">
        <f t="shared" si="1692"/>
        <v>0</v>
      </c>
      <c r="KI76" s="77">
        <f t="shared" si="1692"/>
        <v>0</v>
      </c>
      <c r="KJ76" s="77">
        <f t="shared" si="1692"/>
        <v>0</v>
      </c>
      <c r="KK76" s="77">
        <f t="shared" si="1692"/>
        <v>0</v>
      </c>
      <c r="KL76" s="77">
        <f t="shared" si="1692"/>
        <v>0</v>
      </c>
      <c r="KM76" s="77">
        <f t="shared" si="1692"/>
        <v>0</v>
      </c>
      <c r="KN76" s="77">
        <f t="shared" si="1692"/>
        <v>0</v>
      </c>
      <c r="KO76" s="77">
        <f t="shared" si="1692"/>
        <v>0</v>
      </c>
    </row>
    <row r="77" spans="1:301" x14ac:dyDescent="0.2">
      <c r="A77" s="94" t="s">
        <v>261</v>
      </c>
      <c r="B77" s="77">
        <f t="shared" ref="B77:BM77" si="1693">B24</f>
        <v>109.0893527822152</v>
      </c>
      <c r="C77" s="77">
        <f t="shared" si="1693"/>
        <v>109.0893527822152</v>
      </c>
      <c r="D77" s="77">
        <f t="shared" si="1693"/>
        <v>109.0893527822152</v>
      </c>
      <c r="E77" s="77">
        <f t="shared" si="1693"/>
        <v>109.0893527822152</v>
      </c>
      <c r="F77" s="77">
        <f t="shared" si="1693"/>
        <v>109.0893527822152</v>
      </c>
      <c r="G77" s="77">
        <f t="shared" si="1693"/>
        <v>109.0893527822152</v>
      </c>
      <c r="H77" s="77">
        <f t="shared" si="1693"/>
        <v>109.0893527822152</v>
      </c>
      <c r="I77" s="77">
        <f t="shared" si="1693"/>
        <v>109.0893527822152</v>
      </c>
      <c r="J77" s="77">
        <f t="shared" si="1693"/>
        <v>109.0893527822152</v>
      </c>
      <c r="K77" s="77">
        <f t="shared" si="1693"/>
        <v>109.0893527822152</v>
      </c>
      <c r="L77" s="77">
        <f t="shared" si="1693"/>
        <v>109.0893527822152</v>
      </c>
      <c r="M77" s="77">
        <f t="shared" si="1693"/>
        <v>109.0893527822152</v>
      </c>
      <c r="N77" s="77">
        <f t="shared" si="1693"/>
        <v>109.0893527822152</v>
      </c>
      <c r="O77" s="77">
        <f t="shared" si="1693"/>
        <v>109.0893527822152</v>
      </c>
      <c r="P77" s="77">
        <f t="shared" si="1693"/>
        <v>109.0893527822152</v>
      </c>
      <c r="Q77" s="77">
        <f t="shared" si="1693"/>
        <v>109.0893527822152</v>
      </c>
      <c r="R77" s="77">
        <f t="shared" si="1693"/>
        <v>109.0893527822152</v>
      </c>
      <c r="S77" s="77">
        <f t="shared" si="1693"/>
        <v>109.0893527822152</v>
      </c>
      <c r="T77" s="77">
        <f t="shared" si="1693"/>
        <v>109.0893527822152</v>
      </c>
      <c r="U77" s="77">
        <f t="shared" si="1693"/>
        <v>109.0893527822152</v>
      </c>
      <c r="V77" s="77">
        <f t="shared" si="1693"/>
        <v>109.0893527822152</v>
      </c>
      <c r="W77" s="77">
        <f t="shared" si="1693"/>
        <v>109.0893527822152</v>
      </c>
      <c r="X77" s="77">
        <f t="shared" si="1693"/>
        <v>109.0893527822152</v>
      </c>
      <c r="Y77" s="77">
        <f t="shared" si="1693"/>
        <v>109.0893527822152</v>
      </c>
      <c r="Z77" s="77">
        <f t="shared" si="1693"/>
        <v>109.0893527822152</v>
      </c>
      <c r="AA77" s="77">
        <f t="shared" si="1693"/>
        <v>109.0893527822152</v>
      </c>
      <c r="AB77" s="77">
        <f t="shared" si="1693"/>
        <v>109.0893527822152</v>
      </c>
      <c r="AC77" s="77">
        <f t="shared" si="1693"/>
        <v>109.0893527822152</v>
      </c>
      <c r="AD77" s="77">
        <f t="shared" si="1693"/>
        <v>109.0893527822152</v>
      </c>
      <c r="AE77" s="77">
        <f t="shared" si="1693"/>
        <v>109.0893527822152</v>
      </c>
      <c r="AF77" s="77">
        <f t="shared" si="1693"/>
        <v>109.0893527822152</v>
      </c>
      <c r="AG77" s="77">
        <f t="shared" si="1693"/>
        <v>109.0893527822152</v>
      </c>
      <c r="AH77" s="77">
        <f t="shared" si="1693"/>
        <v>109.0893527822152</v>
      </c>
      <c r="AI77" s="77">
        <f t="shared" si="1693"/>
        <v>109.0893527822152</v>
      </c>
      <c r="AJ77" s="77">
        <f t="shared" si="1693"/>
        <v>109.0893527822152</v>
      </c>
      <c r="AK77" s="77">
        <f t="shared" si="1693"/>
        <v>109.0893527822152</v>
      </c>
      <c r="AL77" s="77">
        <f t="shared" si="1693"/>
        <v>109.0893527822152</v>
      </c>
      <c r="AM77" s="77">
        <f t="shared" si="1693"/>
        <v>109.0893527822152</v>
      </c>
      <c r="AN77" s="77">
        <f t="shared" si="1693"/>
        <v>109.0893527822152</v>
      </c>
      <c r="AO77" s="77">
        <f t="shared" si="1693"/>
        <v>109.0893527822152</v>
      </c>
      <c r="AP77" s="77">
        <f t="shared" si="1693"/>
        <v>109.0893527822152</v>
      </c>
      <c r="AQ77" s="77">
        <f t="shared" si="1693"/>
        <v>109.0893527822152</v>
      </c>
      <c r="AR77" s="77">
        <f t="shared" si="1693"/>
        <v>109.0893527822152</v>
      </c>
      <c r="AS77" s="77">
        <f t="shared" si="1693"/>
        <v>109.0893527822152</v>
      </c>
      <c r="AT77" s="77">
        <f t="shared" si="1693"/>
        <v>109.0893527822152</v>
      </c>
      <c r="AU77" s="77">
        <f t="shared" si="1693"/>
        <v>109.0893527822152</v>
      </c>
      <c r="AV77" s="77">
        <f t="shared" si="1693"/>
        <v>109.0893527822152</v>
      </c>
      <c r="AW77" s="77">
        <f t="shared" si="1693"/>
        <v>109.0893527822152</v>
      </c>
      <c r="AX77" s="77">
        <f t="shared" si="1693"/>
        <v>109.0893527822152</v>
      </c>
      <c r="AY77" s="77">
        <f t="shared" si="1693"/>
        <v>109.0893527822152</v>
      </c>
      <c r="AZ77" s="77">
        <f t="shared" si="1693"/>
        <v>109.0893527822152</v>
      </c>
      <c r="BA77" s="77">
        <f t="shared" si="1693"/>
        <v>109.0893527822152</v>
      </c>
      <c r="BB77" s="77">
        <f t="shared" si="1693"/>
        <v>109.0893527822152</v>
      </c>
      <c r="BC77" s="77">
        <f t="shared" si="1693"/>
        <v>109.0893527822152</v>
      </c>
      <c r="BD77" s="77">
        <f t="shared" si="1693"/>
        <v>109.0893527822152</v>
      </c>
      <c r="BE77" s="77">
        <f t="shared" si="1693"/>
        <v>109.0893527822152</v>
      </c>
      <c r="BF77" s="77">
        <f t="shared" si="1693"/>
        <v>109.0893527822152</v>
      </c>
      <c r="BG77" s="77">
        <f t="shared" si="1693"/>
        <v>109.0893527822152</v>
      </c>
      <c r="BH77" s="77">
        <f t="shared" si="1693"/>
        <v>109.0893527822152</v>
      </c>
      <c r="BI77" s="77">
        <f t="shared" si="1693"/>
        <v>109.0893527822152</v>
      </c>
      <c r="BJ77" s="77">
        <f t="shared" si="1693"/>
        <v>109.0893527822152</v>
      </c>
      <c r="BK77" s="77">
        <f t="shared" si="1693"/>
        <v>109.0893527822152</v>
      </c>
      <c r="BL77" s="77">
        <f t="shared" si="1693"/>
        <v>109.0893527822152</v>
      </c>
      <c r="BM77" s="77">
        <f t="shared" si="1693"/>
        <v>109.0893527822152</v>
      </c>
      <c r="BN77" s="77">
        <f t="shared" ref="BN77:DY77" si="1694">BN24</f>
        <v>109.0893527822152</v>
      </c>
      <c r="BO77" s="77">
        <f t="shared" si="1694"/>
        <v>109.0893527822152</v>
      </c>
      <c r="BP77" s="77">
        <f t="shared" si="1694"/>
        <v>109.0893527822152</v>
      </c>
      <c r="BQ77" s="77">
        <f t="shared" si="1694"/>
        <v>109.0893527822152</v>
      </c>
      <c r="BR77" s="77">
        <f t="shared" si="1694"/>
        <v>109.0893527822152</v>
      </c>
      <c r="BS77" s="77">
        <f t="shared" si="1694"/>
        <v>109.0893527822152</v>
      </c>
      <c r="BT77" s="77">
        <f t="shared" si="1694"/>
        <v>109.0893527822152</v>
      </c>
      <c r="BU77" s="77">
        <f t="shared" si="1694"/>
        <v>109.0893527822152</v>
      </c>
      <c r="BV77" s="77">
        <f t="shared" si="1694"/>
        <v>109.0893527822152</v>
      </c>
      <c r="BW77" s="77">
        <f t="shared" si="1694"/>
        <v>109.0893527822152</v>
      </c>
      <c r="BX77" s="77">
        <f t="shared" si="1694"/>
        <v>109.0893527822152</v>
      </c>
      <c r="BY77" s="77">
        <f t="shared" si="1694"/>
        <v>109.0893527822152</v>
      </c>
      <c r="BZ77" s="77">
        <f t="shared" si="1694"/>
        <v>109.0893527822152</v>
      </c>
      <c r="CA77" s="77">
        <f t="shared" si="1694"/>
        <v>109.0893527822152</v>
      </c>
      <c r="CB77" s="77">
        <f t="shared" si="1694"/>
        <v>109.0893527822152</v>
      </c>
      <c r="CC77" s="77">
        <f t="shared" si="1694"/>
        <v>109.0893527822152</v>
      </c>
      <c r="CD77" s="77">
        <f t="shared" si="1694"/>
        <v>109.0893527822152</v>
      </c>
      <c r="CE77" s="77">
        <f t="shared" si="1694"/>
        <v>109.0893527822152</v>
      </c>
      <c r="CF77" s="77">
        <f t="shared" si="1694"/>
        <v>109.0893527822152</v>
      </c>
      <c r="CG77" s="77">
        <f t="shared" si="1694"/>
        <v>109.0893527822152</v>
      </c>
      <c r="CH77" s="77">
        <f t="shared" si="1694"/>
        <v>109.0893527822152</v>
      </c>
      <c r="CI77" s="77">
        <f t="shared" si="1694"/>
        <v>109.0893527822152</v>
      </c>
      <c r="CJ77" s="77">
        <f t="shared" si="1694"/>
        <v>109.0893527822152</v>
      </c>
      <c r="CK77" s="77">
        <f t="shared" si="1694"/>
        <v>109.0893527822152</v>
      </c>
      <c r="CL77" s="77">
        <f t="shared" si="1694"/>
        <v>109.0893527822152</v>
      </c>
      <c r="CM77" s="77">
        <f t="shared" si="1694"/>
        <v>109.0893527822152</v>
      </c>
      <c r="CN77" s="77">
        <f t="shared" si="1694"/>
        <v>109.0893527822152</v>
      </c>
      <c r="CO77" s="77">
        <f t="shared" si="1694"/>
        <v>109.0893527822152</v>
      </c>
      <c r="CP77" s="77">
        <f t="shared" si="1694"/>
        <v>109.0893527822152</v>
      </c>
      <c r="CQ77" s="77">
        <f t="shared" si="1694"/>
        <v>109.0893527822152</v>
      </c>
      <c r="CR77" s="77">
        <f t="shared" si="1694"/>
        <v>109.0893527822152</v>
      </c>
      <c r="CS77" s="77">
        <f t="shared" si="1694"/>
        <v>109.0893527822152</v>
      </c>
      <c r="CT77" s="77">
        <f t="shared" si="1694"/>
        <v>109.0893527822152</v>
      </c>
      <c r="CU77" s="77">
        <f t="shared" si="1694"/>
        <v>109.0893527822152</v>
      </c>
      <c r="CV77" s="77">
        <f t="shared" si="1694"/>
        <v>109.0893527822152</v>
      </c>
      <c r="CW77" s="77">
        <f t="shared" si="1694"/>
        <v>109.0893527822152</v>
      </c>
      <c r="CX77" s="77">
        <f t="shared" si="1694"/>
        <v>109.0893527822152</v>
      </c>
      <c r="CY77" s="77">
        <f t="shared" si="1694"/>
        <v>109.0893527822152</v>
      </c>
      <c r="CZ77" s="77">
        <f t="shared" si="1694"/>
        <v>109.0893527822152</v>
      </c>
      <c r="DA77" s="77">
        <f t="shared" si="1694"/>
        <v>109.0893527822152</v>
      </c>
      <c r="DB77" s="77">
        <f t="shared" si="1694"/>
        <v>109.0893527822152</v>
      </c>
      <c r="DC77" s="77">
        <f t="shared" si="1694"/>
        <v>109.0893527822152</v>
      </c>
      <c r="DD77" s="77">
        <f t="shared" si="1694"/>
        <v>109.0893527822152</v>
      </c>
      <c r="DE77" s="77">
        <f t="shared" si="1694"/>
        <v>109.0893527822152</v>
      </c>
      <c r="DF77" s="77">
        <f t="shared" si="1694"/>
        <v>109.0893527822152</v>
      </c>
      <c r="DG77" s="77">
        <f t="shared" si="1694"/>
        <v>109.0893527822152</v>
      </c>
      <c r="DH77" s="77">
        <f t="shared" si="1694"/>
        <v>109.0893527822152</v>
      </c>
      <c r="DI77" s="77">
        <f t="shared" si="1694"/>
        <v>109.0893527822152</v>
      </c>
      <c r="DJ77" s="77">
        <f t="shared" si="1694"/>
        <v>109.0893527822152</v>
      </c>
      <c r="DK77" s="77">
        <f t="shared" si="1694"/>
        <v>109.0893527822152</v>
      </c>
      <c r="DL77" s="77">
        <f t="shared" si="1694"/>
        <v>109.0893527822152</v>
      </c>
      <c r="DM77" s="77">
        <f t="shared" si="1694"/>
        <v>109.0893527822152</v>
      </c>
      <c r="DN77" s="77">
        <f t="shared" si="1694"/>
        <v>109.0893527822152</v>
      </c>
      <c r="DO77" s="77">
        <f t="shared" si="1694"/>
        <v>109.0893527822152</v>
      </c>
      <c r="DP77" s="77">
        <f t="shared" si="1694"/>
        <v>109.0893527822152</v>
      </c>
      <c r="DQ77" s="77">
        <f t="shared" si="1694"/>
        <v>109.0893527822152</v>
      </c>
      <c r="DR77" s="77">
        <f t="shared" si="1694"/>
        <v>109.0893527822152</v>
      </c>
      <c r="DS77" s="77">
        <f t="shared" si="1694"/>
        <v>109.0893527822152</v>
      </c>
      <c r="DT77" s="77">
        <f t="shared" si="1694"/>
        <v>109.0893527822152</v>
      </c>
      <c r="DU77" s="77">
        <f t="shared" si="1694"/>
        <v>109.0893527822152</v>
      </c>
      <c r="DV77" s="77">
        <f t="shared" si="1694"/>
        <v>109.0893527822152</v>
      </c>
      <c r="DW77" s="77">
        <f t="shared" si="1694"/>
        <v>109.0893527822152</v>
      </c>
      <c r="DX77" s="77">
        <f t="shared" si="1694"/>
        <v>109.0893527822152</v>
      </c>
      <c r="DY77" s="77">
        <f t="shared" si="1694"/>
        <v>109.0893527822152</v>
      </c>
      <c r="DZ77" s="77">
        <f t="shared" ref="DZ77:GK77" si="1695">DZ24</f>
        <v>109.0893527822152</v>
      </c>
      <c r="EA77" s="77">
        <f t="shared" si="1695"/>
        <v>109.0893527822152</v>
      </c>
      <c r="EB77" s="77">
        <f t="shared" si="1695"/>
        <v>109.0893527822152</v>
      </c>
      <c r="EC77" s="77">
        <f t="shared" si="1695"/>
        <v>109.0893527822152</v>
      </c>
      <c r="ED77" s="77">
        <f t="shared" si="1695"/>
        <v>109.0893527822152</v>
      </c>
      <c r="EE77" s="77">
        <f t="shared" si="1695"/>
        <v>109.0893527822152</v>
      </c>
      <c r="EF77" s="77">
        <f t="shared" si="1695"/>
        <v>109.0893527822152</v>
      </c>
      <c r="EG77" s="77">
        <f t="shared" si="1695"/>
        <v>109.0893527822152</v>
      </c>
      <c r="EH77" s="77">
        <f t="shared" si="1695"/>
        <v>109.0893527822152</v>
      </c>
      <c r="EI77" s="77">
        <f t="shared" si="1695"/>
        <v>109.0893527822152</v>
      </c>
      <c r="EJ77" s="77">
        <f t="shared" si="1695"/>
        <v>109.0893527822152</v>
      </c>
      <c r="EK77" s="77">
        <f t="shared" si="1695"/>
        <v>109.0893527822152</v>
      </c>
      <c r="EL77" s="77">
        <f t="shared" si="1695"/>
        <v>109.0893527822152</v>
      </c>
      <c r="EM77" s="77">
        <f t="shared" si="1695"/>
        <v>109.0893527822152</v>
      </c>
      <c r="EN77" s="77">
        <f t="shared" si="1695"/>
        <v>109.0893527822152</v>
      </c>
      <c r="EO77" s="77">
        <f t="shared" si="1695"/>
        <v>109.0893527822152</v>
      </c>
      <c r="EP77" s="77">
        <f t="shared" si="1695"/>
        <v>109.0893527822152</v>
      </c>
      <c r="EQ77" s="77">
        <f t="shared" si="1695"/>
        <v>109.0893527822152</v>
      </c>
      <c r="ER77" s="77">
        <f t="shared" si="1695"/>
        <v>109.0893527822152</v>
      </c>
      <c r="ES77" s="77">
        <f t="shared" si="1695"/>
        <v>109.0893527822152</v>
      </c>
      <c r="ET77" s="77">
        <f t="shared" si="1695"/>
        <v>109.0893527822152</v>
      </c>
      <c r="EU77" s="77">
        <f t="shared" si="1695"/>
        <v>109.0893527822152</v>
      </c>
      <c r="EV77" s="77">
        <f t="shared" si="1695"/>
        <v>109.0893527822152</v>
      </c>
      <c r="EW77" s="77">
        <f t="shared" si="1695"/>
        <v>109.0893527822152</v>
      </c>
      <c r="EX77" s="77">
        <f t="shared" si="1695"/>
        <v>109.0893527822152</v>
      </c>
      <c r="EY77" s="77">
        <f t="shared" si="1695"/>
        <v>109.0893527822152</v>
      </c>
      <c r="EZ77" s="77">
        <f t="shared" si="1695"/>
        <v>109.0893527822152</v>
      </c>
      <c r="FA77" s="77">
        <f t="shared" si="1695"/>
        <v>109.0893527822152</v>
      </c>
      <c r="FB77" s="77">
        <f t="shared" si="1695"/>
        <v>109.0893527822152</v>
      </c>
      <c r="FC77" s="77">
        <f t="shared" si="1695"/>
        <v>109.0893527822152</v>
      </c>
      <c r="FD77" s="77">
        <f t="shared" si="1695"/>
        <v>109.0893527822152</v>
      </c>
      <c r="FE77" s="77">
        <f t="shared" si="1695"/>
        <v>109.0893527822152</v>
      </c>
      <c r="FF77" s="77">
        <f t="shared" si="1695"/>
        <v>109.0893527822152</v>
      </c>
      <c r="FG77" s="77">
        <f t="shared" si="1695"/>
        <v>109.0893527822152</v>
      </c>
      <c r="FH77" s="77">
        <f t="shared" si="1695"/>
        <v>109.0893527822152</v>
      </c>
      <c r="FI77" s="77">
        <f t="shared" si="1695"/>
        <v>109.0893527822152</v>
      </c>
      <c r="FJ77" s="77">
        <f t="shared" si="1695"/>
        <v>109.0893527822152</v>
      </c>
      <c r="FK77" s="77">
        <f t="shared" si="1695"/>
        <v>109.0893527822152</v>
      </c>
      <c r="FL77" s="77">
        <f t="shared" si="1695"/>
        <v>109.0893527822152</v>
      </c>
      <c r="FM77" s="77">
        <f t="shared" si="1695"/>
        <v>109.0893527822152</v>
      </c>
      <c r="FN77" s="77">
        <f t="shared" si="1695"/>
        <v>109.0893527822152</v>
      </c>
      <c r="FO77" s="77">
        <f t="shared" si="1695"/>
        <v>109.0893527822152</v>
      </c>
      <c r="FP77" s="77">
        <f t="shared" si="1695"/>
        <v>109.0893527822152</v>
      </c>
      <c r="FQ77" s="77">
        <f t="shared" si="1695"/>
        <v>109.0893527822152</v>
      </c>
      <c r="FR77" s="77">
        <f t="shared" si="1695"/>
        <v>109.0893527822152</v>
      </c>
      <c r="FS77" s="77">
        <f t="shared" si="1695"/>
        <v>109.0893527822152</v>
      </c>
      <c r="FT77" s="77">
        <f t="shared" si="1695"/>
        <v>109.0893527822152</v>
      </c>
      <c r="FU77" s="77">
        <f t="shared" si="1695"/>
        <v>109.0893527822152</v>
      </c>
      <c r="FV77" s="77">
        <f t="shared" si="1695"/>
        <v>109.0893527822152</v>
      </c>
      <c r="FW77" s="77">
        <f t="shared" si="1695"/>
        <v>109.0893527822152</v>
      </c>
      <c r="FX77" s="77">
        <f t="shared" si="1695"/>
        <v>109.0893527822152</v>
      </c>
      <c r="FY77" s="77">
        <f t="shared" si="1695"/>
        <v>109.0893527822152</v>
      </c>
      <c r="FZ77" s="77">
        <f t="shared" si="1695"/>
        <v>109.0893527822152</v>
      </c>
      <c r="GA77" s="77">
        <f t="shared" si="1695"/>
        <v>109.0893527822152</v>
      </c>
      <c r="GB77" s="77">
        <f t="shared" si="1695"/>
        <v>109.0893527822152</v>
      </c>
      <c r="GC77" s="77">
        <f t="shared" si="1695"/>
        <v>109.0893527822152</v>
      </c>
      <c r="GD77" s="77">
        <f t="shared" si="1695"/>
        <v>109.0893527822152</v>
      </c>
      <c r="GE77" s="77">
        <f t="shared" si="1695"/>
        <v>109.0893527822152</v>
      </c>
      <c r="GF77" s="77">
        <f t="shared" si="1695"/>
        <v>109.0893527822152</v>
      </c>
      <c r="GG77" s="77">
        <f t="shared" si="1695"/>
        <v>109.0893527822152</v>
      </c>
      <c r="GH77" s="77">
        <f t="shared" si="1695"/>
        <v>109.0893527822152</v>
      </c>
      <c r="GI77" s="77">
        <f t="shared" si="1695"/>
        <v>109.0893527822152</v>
      </c>
      <c r="GJ77" s="77">
        <f t="shared" si="1695"/>
        <v>109.0893527822152</v>
      </c>
      <c r="GK77" s="77">
        <f t="shared" si="1695"/>
        <v>109.0893527822152</v>
      </c>
      <c r="GL77" s="77">
        <f t="shared" ref="GL77:IW77" si="1696">GL24</f>
        <v>109.0893527822152</v>
      </c>
      <c r="GM77" s="77">
        <f t="shared" si="1696"/>
        <v>109.0893527822152</v>
      </c>
      <c r="GN77" s="77">
        <f t="shared" si="1696"/>
        <v>109.0893527822152</v>
      </c>
      <c r="GO77" s="77">
        <f t="shared" si="1696"/>
        <v>109.0893527822152</v>
      </c>
      <c r="GP77" s="77">
        <f t="shared" si="1696"/>
        <v>109.0893527822152</v>
      </c>
      <c r="GQ77" s="77">
        <f t="shared" si="1696"/>
        <v>109.0893527822152</v>
      </c>
      <c r="GR77" s="77">
        <f t="shared" si="1696"/>
        <v>109.0893527822152</v>
      </c>
      <c r="GS77" s="77">
        <f t="shared" si="1696"/>
        <v>109.0893527822152</v>
      </c>
      <c r="GT77" s="77">
        <f t="shared" si="1696"/>
        <v>109.0893527822152</v>
      </c>
      <c r="GU77" s="77">
        <f t="shared" si="1696"/>
        <v>109.0893527822152</v>
      </c>
      <c r="GV77" s="77">
        <f t="shared" si="1696"/>
        <v>109.0893527822152</v>
      </c>
      <c r="GW77" s="77">
        <f t="shared" si="1696"/>
        <v>109.0893527822152</v>
      </c>
      <c r="GX77" s="77">
        <f t="shared" si="1696"/>
        <v>109.0893527822152</v>
      </c>
      <c r="GY77" s="77">
        <f t="shared" si="1696"/>
        <v>109.0893527822152</v>
      </c>
      <c r="GZ77" s="77">
        <f t="shared" si="1696"/>
        <v>109.0893527822152</v>
      </c>
      <c r="HA77" s="77">
        <f t="shared" si="1696"/>
        <v>109.0893527822152</v>
      </c>
      <c r="HB77" s="77">
        <f t="shared" si="1696"/>
        <v>109.0893527822152</v>
      </c>
      <c r="HC77" s="77">
        <f t="shared" si="1696"/>
        <v>109.0893527822152</v>
      </c>
      <c r="HD77" s="77">
        <f t="shared" si="1696"/>
        <v>109.0893527822152</v>
      </c>
      <c r="HE77" s="77">
        <f t="shared" si="1696"/>
        <v>109.0893527822152</v>
      </c>
      <c r="HF77" s="77">
        <f t="shared" si="1696"/>
        <v>109.0893527822152</v>
      </c>
      <c r="HG77" s="77">
        <f t="shared" si="1696"/>
        <v>109.0893527822152</v>
      </c>
      <c r="HH77" s="77">
        <f t="shared" si="1696"/>
        <v>109.0893527822152</v>
      </c>
      <c r="HI77" s="77">
        <f t="shared" si="1696"/>
        <v>109.0893527822152</v>
      </c>
      <c r="HJ77" s="77">
        <f t="shared" si="1696"/>
        <v>109.0893527822152</v>
      </c>
      <c r="HK77" s="77">
        <f t="shared" si="1696"/>
        <v>109.0893527822152</v>
      </c>
      <c r="HL77" s="77">
        <f t="shared" si="1696"/>
        <v>109.0893527822152</v>
      </c>
      <c r="HM77" s="77">
        <f t="shared" si="1696"/>
        <v>109.0893527822152</v>
      </c>
      <c r="HN77" s="77">
        <f t="shared" si="1696"/>
        <v>109.0893527822152</v>
      </c>
      <c r="HO77" s="77">
        <f t="shared" si="1696"/>
        <v>109.0893527822152</v>
      </c>
      <c r="HP77" s="77">
        <f t="shared" si="1696"/>
        <v>109.0893527822152</v>
      </c>
      <c r="HQ77" s="77">
        <f t="shared" si="1696"/>
        <v>109.0893527822152</v>
      </c>
      <c r="HR77" s="77">
        <f t="shared" si="1696"/>
        <v>109.0893527822152</v>
      </c>
      <c r="HS77" s="77">
        <f t="shared" si="1696"/>
        <v>109.0893527822152</v>
      </c>
      <c r="HT77" s="77">
        <f t="shared" si="1696"/>
        <v>109.0893527822152</v>
      </c>
      <c r="HU77" s="77">
        <f t="shared" si="1696"/>
        <v>109.0893527822152</v>
      </c>
      <c r="HV77" s="77">
        <f t="shared" si="1696"/>
        <v>109.0893527822152</v>
      </c>
      <c r="HW77" s="77">
        <f t="shared" si="1696"/>
        <v>109.0893527822152</v>
      </c>
      <c r="HX77" s="77">
        <f t="shared" si="1696"/>
        <v>109.0893527822152</v>
      </c>
      <c r="HY77" s="77">
        <f t="shared" si="1696"/>
        <v>109.0893527822152</v>
      </c>
      <c r="HZ77" s="77">
        <f t="shared" si="1696"/>
        <v>109.0893527822152</v>
      </c>
      <c r="IA77" s="77">
        <f t="shared" si="1696"/>
        <v>109.0893527822152</v>
      </c>
      <c r="IB77" s="77">
        <f t="shared" si="1696"/>
        <v>109.0893527822152</v>
      </c>
      <c r="IC77" s="77">
        <f t="shared" si="1696"/>
        <v>109.0893527822152</v>
      </c>
      <c r="ID77" s="77">
        <f t="shared" si="1696"/>
        <v>109.0893527822152</v>
      </c>
      <c r="IE77" s="77">
        <f t="shared" si="1696"/>
        <v>109.0893527822152</v>
      </c>
      <c r="IF77" s="77">
        <f t="shared" si="1696"/>
        <v>109.0893527822152</v>
      </c>
      <c r="IG77" s="77">
        <f t="shared" si="1696"/>
        <v>109.0893527822152</v>
      </c>
      <c r="IH77" s="77">
        <f t="shared" si="1696"/>
        <v>109.0893527822152</v>
      </c>
      <c r="II77" s="77">
        <f t="shared" si="1696"/>
        <v>109.0893527822152</v>
      </c>
      <c r="IJ77" s="77">
        <f t="shared" si="1696"/>
        <v>109.0893527822152</v>
      </c>
      <c r="IK77" s="77">
        <f t="shared" si="1696"/>
        <v>109.0893527822152</v>
      </c>
      <c r="IL77" s="77">
        <f t="shared" si="1696"/>
        <v>109.0893527822152</v>
      </c>
      <c r="IM77" s="77">
        <f t="shared" si="1696"/>
        <v>109.0893527822152</v>
      </c>
      <c r="IN77" s="77">
        <f t="shared" si="1696"/>
        <v>109.0893527822152</v>
      </c>
      <c r="IO77" s="77">
        <f t="shared" si="1696"/>
        <v>109.0893527822152</v>
      </c>
      <c r="IP77" s="77">
        <f t="shared" si="1696"/>
        <v>109.0893527822152</v>
      </c>
      <c r="IQ77" s="77">
        <f t="shared" si="1696"/>
        <v>109.0893527822152</v>
      </c>
      <c r="IR77" s="77">
        <f t="shared" si="1696"/>
        <v>109.0893527822152</v>
      </c>
      <c r="IS77" s="77">
        <f t="shared" si="1696"/>
        <v>109.0893527822152</v>
      </c>
      <c r="IT77" s="77">
        <f t="shared" si="1696"/>
        <v>109.0893527822152</v>
      </c>
      <c r="IU77" s="77">
        <f t="shared" si="1696"/>
        <v>109.0893527822152</v>
      </c>
      <c r="IV77" s="77">
        <f t="shared" si="1696"/>
        <v>109.0893527822152</v>
      </c>
      <c r="IW77" s="77">
        <f t="shared" si="1696"/>
        <v>109.0893527822152</v>
      </c>
      <c r="IX77" s="77">
        <f t="shared" ref="IX77:KO77" si="1697">IX24</f>
        <v>109.0893527822152</v>
      </c>
      <c r="IY77" s="77">
        <f t="shared" si="1697"/>
        <v>109.0893527822152</v>
      </c>
      <c r="IZ77" s="77">
        <f t="shared" si="1697"/>
        <v>109.0893527822152</v>
      </c>
      <c r="JA77" s="77">
        <f t="shared" si="1697"/>
        <v>109.0893527822152</v>
      </c>
      <c r="JB77" s="77">
        <f t="shared" si="1697"/>
        <v>109.0893527822152</v>
      </c>
      <c r="JC77" s="77">
        <f t="shared" si="1697"/>
        <v>109.0893527822152</v>
      </c>
      <c r="JD77" s="77">
        <f t="shared" si="1697"/>
        <v>109.0893527822152</v>
      </c>
      <c r="JE77" s="77">
        <f t="shared" si="1697"/>
        <v>109.0893527822152</v>
      </c>
      <c r="JF77" s="77">
        <f t="shared" si="1697"/>
        <v>109.0893527822152</v>
      </c>
      <c r="JG77" s="77">
        <f t="shared" si="1697"/>
        <v>109.0893527822152</v>
      </c>
      <c r="JH77" s="77">
        <f t="shared" si="1697"/>
        <v>109.0893527822152</v>
      </c>
      <c r="JI77" s="77">
        <f t="shared" si="1697"/>
        <v>109.0893527822152</v>
      </c>
      <c r="JJ77" s="77">
        <f t="shared" si="1697"/>
        <v>109.0893527822152</v>
      </c>
      <c r="JK77" s="77">
        <f t="shared" si="1697"/>
        <v>109.0893527822152</v>
      </c>
      <c r="JL77" s="77">
        <f t="shared" si="1697"/>
        <v>109.0893527822152</v>
      </c>
      <c r="JM77" s="77">
        <f t="shared" si="1697"/>
        <v>109.0893527822152</v>
      </c>
      <c r="JN77" s="77">
        <f t="shared" si="1697"/>
        <v>109.0893527822152</v>
      </c>
      <c r="JO77" s="77">
        <f t="shared" si="1697"/>
        <v>109.0893527822152</v>
      </c>
      <c r="JP77" s="77">
        <f t="shared" si="1697"/>
        <v>109.0893527822152</v>
      </c>
      <c r="JQ77" s="77">
        <f t="shared" si="1697"/>
        <v>109.0893527822152</v>
      </c>
      <c r="JR77" s="77">
        <f t="shared" si="1697"/>
        <v>109.0893527822152</v>
      </c>
      <c r="JS77" s="77">
        <f t="shared" si="1697"/>
        <v>109.0893527822152</v>
      </c>
      <c r="JT77" s="77">
        <f t="shared" si="1697"/>
        <v>109.0893527822152</v>
      </c>
      <c r="JU77" s="77">
        <f t="shared" si="1697"/>
        <v>109.0893527822152</v>
      </c>
      <c r="JV77" s="77">
        <f t="shared" si="1697"/>
        <v>109.0893527822152</v>
      </c>
      <c r="JW77" s="77">
        <f t="shared" si="1697"/>
        <v>109.0893527822152</v>
      </c>
      <c r="JX77" s="77">
        <f t="shared" si="1697"/>
        <v>109.0893527822152</v>
      </c>
      <c r="JY77" s="77">
        <f t="shared" si="1697"/>
        <v>109.0893527822152</v>
      </c>
      <c r="JZ77" s="77">
        <f t="shared" si="1697"/>
        <v>109.0893527822152</v>
      </c>
      <c r="KA77" s="77">
        <f t="shared" si="1697"/>
        <v>109.0893527822152</v>
      </c>
      <c r="KB77" s="77">
        <f t="shared" si="1697"/>
        <v>109.0893527822152</v>
      </c>
      <c r="KC77" s="77">
        <f t="shared" si="1697"/>
        <v>109.0893527822152</v>
      </c>
      <c r="KD77" s="77">
        <f t="shared" si="1697"/>
        <v>109.0893527822152</v>
      </c>
      <c r="KE77" s="77">
        <f t="shared" si="1697"/>
        <v>109.0893527822152</v>
      </c>
      <c r="KF77" s="77">
        <f t="shared" si="1697"/>
        <v>109.0893527822152</v>
      </c>
      <c r="KG77" s="77">
        <f t="shared" si="1697"/>
        <v>109.0893527822152</v>
      </c>
      <c r="KH77" s="77">
        <f t="shared" si="1697"/>
        <v>109.0893527822152</v>
      </c>
      <c r="KI77" s="77">
        <f t="shared" si="1697"/>
        <v>109.0893527822152</v>
      </c>
      <c r="KJ77" s="77">
        <f t="shared" si="1697"/>
        <v>109.0893527822152</v>
      </c>
      <c r="KK77" s="77">
        <f t="shared" si="1697"/>
        <v>109.0893527822152</v>
      </c>
      <c r="KL77" s="77">
        <f t="shared" si="1697"/>
        <v>109.0893527822152</v>
      </c>
      <c r="KM77" s="77">
        <f t="shared" si="1697"/>
        <v>109.0893527822152</v>
      </c>
      <c r="KN77" s="77">
        <f t="shared" si="1697"/>
        <v>109.0893527822152</v>
      </c>
      <c r="KO77" s="77">
        <f t="shared" si="1697"/>
        <v>109.0893527822152</v>
      </c>
    </row>
    <row r="78" spans="1:301" x14ac:dyDescent="0.2">
      <c r="A78" s="190" t="s">
        <v>262</v>
      </c>
      <c r="B78" s="77">
        <f t="shared" ref="B78:BM78" si="1698">B73-B77</f>
        <v>1018.4970797263643</v>
      </c>
      <c r="C78" s="77">
        <f t="shared" si="1698"/>
        <v>1018.4970797263643</v>
      </c>
      <c r="D78" s="77">
        <f t="shared" si="1698"/>
        <v>1018.4970797263643</v>
      </c>
      <c r="E78" s="77">
        <f t="shared" si="1698"/>
        <v>1018.4970797263643</v>
      </c>
      <c r="F78" s="77">
        <f t="shared" si="1698"/>
        <v>1018.4970797263643</v>
      </c>
      <c r="G78" s="77">
        <f t="shared" si="1698"/>
        <v>1018.4970797263643</v>
      </c>
      <c r="H78" s="77">
        <f t="shared" si="1698"/>
        <v>1018.4970797263643</v>
      </c>
      <c r="I78" s="77">
        <f t="shared" si="1698"/>
        <v>1018.4970797263643</v>
      </c>
      <c r="J78" s="77">
        <f t="shared" si="1698"/>
        <v>1018.4970797263643</v>
      </c>
      <c r="K78" s="77">
        <f t="shared" si="1698"/>
        <v>1018.4970797263643</v>
      </c>
      <c r="L78" s="77">
        <f t="shared" si="1698"/>
        <v>1018.4970797263643</v>
      </c>
      <c r="M78" s="77">
        <f t="shared" si="1698"/>
        <v>1018.4970797263643</v>
      </c>
      <c r="N78" s="77">
        <f t="shared" si="1698"/>
        <v>1018.4970797263643</v>
      </c>
      <c r="O78" s="77">
        <f t="shared" si="1698"/>
        <v>1018.4970797263643</v>
      </c>
      <c r="P78" s="77">
        <f t="shared" si="1698"/>
        <v>1018.4970797263643</v>
      </c>
      <c r="Q78" s="77">
        <f t="shared" si="1698"/>
        <v>1018.4970797263643</v>
      </c>
      <c r="R78" s="77">
        <f t="shared" si="1698"/>
        <v>1018.4970797263643</v>
      </c>
      <c r="S78" s="77">
        <f t="shared" si="1698"/>
        <v>1018.4970797263643</v>
      </c>
      <c r="T78" s="77">
        <f t="shared" si="1698"/>
        <v>1018.4970797263643</v>
      </c>
      <c r="U78" s="77">
        <f t="shared" si="1698"/>
        <v>1018.4970797263643</v>
      </c>
      <c r="V78" s="77">
        <f t="shared" si="1698"/>
        <v>1018.4970797263643</v>
      </c>
      <c r="W78" s="77">
        <f t="shared" si="1698"/>
        <v>1018.4970797263643</v>
      </c>
      <c r="X78" s="77">
        <f t="shared" si="1698"/>
        <v>1018.4970797263643</v>
      </c>
      <c r="Y78" s="77">
        <f t="shared" si="1698"/>
        <v>1018.4970797263643</v>
      </c>
      <c r="Z78" s="77">
        <f t="shared" si="1698"/>
        <v>1018.4970797263643</v>
      </c>
      <c r="AA78" s="77">
        <f t="shared" si="1698"/>
        <v>1018.4970797263643</v>
      </c>
      <c r="AB78" s="77">
        <f t="shared" si="1698"/>
        <v>1018.4970797263643</v>
      </c>
      <c r="AC78" s="77">
        <f t="shared" si="1698"/>
        <v>1018.4970797263643</v>
      </c>
      <c r="AD78" s="77">
        <f t="shared" si="1698"/>
        <v>1018.4970797263643</v>
      </c>
      <c r="AE78" s="77">
        <f t="shared" si="1698"/>
        <v>1018.4970797263643</v>
      </c>
      <c r="AF78" s="77">
        <f t="shared" si="1698"/>
        <v>1018.4970797263643</v>
      </c>
      <c r="AG78" s="77">
        <f t="shared" si="1698"/>
        <v>1018.4970797263643</v>
      </c>
      <c r="AH78" s="77">
        <f t="shared" si="1698"/>
        <v>1018.4970797263643</v>
      </c>
      <c r="AI78" s="77">
        <f t="shared" si="1698"/>
        <v>1018.4970797263643</v>
      </c>
      <c r="AJ78" s="77">
        <f t="shared" si="1698"/>
        <v>1018.4970797263643</v>
      </c>
      <c r="AK78" s="77">
        <f t="shared" si="1698"/>
        <v>1018.4970797263643</v>
      </c>
      <c r="AL78" s="77">
        <f t="shared" si="1698"/>
        <v>1018.4970797263643</v>
      </c>
      <c r="AM78" s="77">
        <f t="shared" si="1698"/>
        <v>1018.4970797263643</v>
      </c>
      <c r="AN78" s="77">
        <f t="shared" si="1698"/>
        <v>1018.4970797263643</v>
      </c>
      <c r="AO78" s="77">
        <f t="shared" si="1698"/>
        <v>1018.4970797263643</v>
      </c>
      <c r="AP78" s="77">
        <f t="shared" si="1698"/>
        <v>1018.4970797263643</v>
      </c>
      <c r="AQ78" s="77">
        <f t="shared" si="1698"/>
        <v>1018.4970797263643</v>
      </c>
      <c r="AR78" s="77">
        <f t="shared" si="1698"/>
        <v>1018.4970797263643</v>
      </c>
      <c r="AS78" s="77">
        <f t="shared" si="1698"/>
        <v>1018.4970797263643</v>
      </c>
      <c r="AT78" s="77">
        <f t="shared" si="1698"/>
        <v>1018.4970797263643</v>
      </c>
      <c r="AU78" s="77">
        <f t="shared" si="1698"/>
        <v>1018.4970797263643</v>
      </c>
      <c r="AV78" s="77">
        <f t="shared" si="1698"/>
        <v>1018.4970797263643</v>
      </c>
      <c r="AW78" s="77">
        <f t="shared" si="1698"/>
        <v>1018.4970797263643</v>
      </c>
      <c r="AX78" s="77">
        <f t="shared" si="1698"/>
        <v>1018.4970797263643</v>
      </c>
      <c r="AY78" s="77">
        <f t="shared" si="1698"/>
        <v>1018.4970797263643</v>
      </c>
      <c r="AZ78" s="77">
        <f t="shared" si="1698"/>
        <v>1018.4970797263643</v>
      </c>
      <c r="BA78" s="77">
        <f t="shared" si="1698"/>
        <v>1018.4970797263643</v>
      </c>
      <c r="BB78" s="77">
        <f t="shared" si="1698"/>
        <v>1018.4970797263643</v>
      </c>
      <c r="BC78" s="77">
        <f t="shared" si="1698"/>
        <v>1018.4970797263643</v>
      </c>
      <c r="BD78" s="77">
        <f t="shared" si="1698"/>
        <v>1018.4970797263643</v>
      </c>
      <c r="BE78" s="77">
        <f t="shared" si="1698"/>
        <v>1018.4970797263643</v>
      </c>
      <c r="BF78" s="77">
        <f t="shared" si="1698"/>
        <v>1018.4970797263643</v>
      </c>
      <c r="BG78" s="77">
        <f t="shared" si="1698"/>
        <v>1018.4970797263643</v>
      </c>
      <c r="BH78" s="77">
        <f t="shared" si="1698"/>
        <v>1018.4970797263643</v>
      </c>
      <c r="BI78" s="77">
        <f t="shared" si="1698"/>
        <v>1018.4970797263643</v>
      </c>
      <c r="BJ78" s="77">
        <f t="shared" si="1698"/>
        <v>1018.4970797263643</v>
      </c>
      <c r="BK78" s="77">
        <f t="shared" si="1698"/>
        <v>1018.4970797263643</v>
      </c>
      <c r="BL78" s="77">
        <f t="shared" si="1698"/>
        <v>1018.4970797263643</v>
      </c>
      <c r="BM78" s="77">
        <f t="shared" si="1698"/>
        <v>1018.4970797263643</v>
      </c>
      <c r="BN78" s="77">
        <f t="shared" ref="BN78:DY78" si="1699">BN73-BN77</f>
        <v>1018.4970797263643</v>
      </c>
      <c r="BO78" s="77">
        <f t="shared" si="1699"/>
        <v>1018.4970797263643</v>
      </c>
      <c r="BP78" s="77">
        <f t="shared" si="1699"/>
        <v>1018.4970797263643</v>
      </c>
      <c r="BQ78" s="77">
        <f t="shared" si="1699"/>
        <v>1018.4970797263643</v>
      </c>
      <c r="BR78" s="77">
        <f t="shared" si="1699"/>
        <v>1018.4970797263643</v>
      </c>
      <c r="BS78" s="77">
        <f t="shared" si="1699"/>
        <v>1018.4970797263643</v>
      </c>
      <c r="BT78" s="77">
        <f t="shared" si="1699"/>
        <v>1018.4970797263643</v>
      </c>
      <c r="BU78" s="77">
        <f t="shared" si="1699"/>
        <v>1018.4970797263643</v>
      </c>
      <c r="BV78" s="77">
        <f t="shared" si="1699"/>
        <v>1018.4970797263643</v>
      </c>
      <c r="BW78" s="77">
        <f t="shared" si="1699"/>
        <v>1018.4970797263643</v>
      </c>
      <c r="BX78" s="77">
        <f t="shared" si="1699"/>
        <v>1018.4970797263643</v>
      </c>
      <c r="BY78" s="77">
        <f t="shared" si="1699"/>
        <v>1018.4970797263643</v>
      </c>
      <c r="BZ78" s="77">
        <f t="shared" si="1699"/>
        <v>1018.4970797263643</v>
      </c>
      <c r="CA78" s="77">
        <f t="shared" si="1699"/>
        <v>1018.4970797263643</v>
      </c>
      <c r="CB78" s="77">
        <f t="shared" si="1699"/>
        <v>1018.4970797263643</v>
      </c>
      <c r="CC78" s="77">
        <f t="shared" si="1699"/>
        <v>1018.4970797263643</v>
      </c>
      <c r="CD78" s="77">
        <f t="shared" si="1699"/>
        <v>1018.4970797263643</v>
      </c>
      <c r="CE78" s="77">
        <f t="shared" si="1699"/>
        <v>1018.4970797263643</v>
      </c>
      <c r="CF78" s="77">
        <f t="shared" si="1699"/>
        <v>1018.4970797263643</v>
      </c>
      <c r="CG78" s="77">
        <f t="shared" si="1699"/>
        <v>1018.4970797263643</v>
      </c>
      <c r="CH78" s="77">
        <f t="shared" si="1699"/>
        <v>1018.4970797263643</v>
      </c>
      <c r="CI78" s="77">
        <f t="shared" si="1699"/>
        <v>1018.4970797263643</v>
      </c>
      <c r="CJ78" s="77">
        <f t="shared" si="1699"/>
        <v>1018.4970797263643</v>
      </c>
      <c r="CK78" s="77">
        <f t="shared" si="1699"/>
        <v>1018.4970797263643</v>
      </c>
      <c r="CL78" s="77">
        <f t="shared" si="1699"/>
        <v>1018.4970797263643</v>
      </c>
      <c r="CM78" s="77">
        <f t="shared" si="1699"/>
        <v>1018.4970797263643</v>
      </c>
      <c r="CN78" s="77">
        <f t="shared" si="1699"/>
        <v>1018.4970797263643</v>
      </c>
      <c r="CO78" s="77">
        <f t="shared" si="1699"/>
        <v>1018.4970797263643</v>
      </c>
      <c r="CP78" s="77">
        <f t="shared" si="1699"/>
        <v>1018.4970797263643</v>
      </c>
      <c r="CQ78" s="77">
        <f t="shared" si="1699"/>
        <v>1018.4970797263643</v>
      </c>
      <c r="CR78" s="77">
        <f t="shared" si="1699"/>
        <v>1018.4970797263643</v>
      </c>
      <c r="CS78" s="77">
        <f t="shared" si="1699"/>
        <v>1018.4970797263643</v>
      </c>
      <c r="CT78" s="77">
        <f t="shared" si="1699"/>
        <v>1018.4970797263643</v>
      </c>
      <c r="CU78" s="77">
        <f t="shared" si="1699"/>
        <v>1018.4970797263643</v>
      </c>
      <c r="CV78" s="77">
        <f t="shared" si="1699"/>
        <v>1018.4970797263643</v>
      </c>
      <c r="CW78" s="77">
        <f t="shared" si="1699"/>
        <v>1018.4970797263643</v>
      </c>
      <c r="CX78" s="77">
        <f t="shared" si="1699"/>
        <v>1018.4970797263643</v>
      </c>
      <c r="CY78" s="77">
        <f t="shared" si="1699"/>
        <v>1018.4970797263643</v>
      </c>
      <c r="CZ78" s="77">
        <f t="shared" si="1699"/>
        <v>1018.4970797263643</v>
      </c>
      <c r="DA78" s="77">
        <f t="shared" si="1699"/>
        <v>1018.4970797263643</v>
      </c>
      <c r="DB78" s="77">
        <f t="shared" si="1699"/>
        <v>1018.4970797263643</v>
      </c>
      <c r="DC78" s="77">
        <f t="shared" si="1699"/>
        <v>1018.4970797263643</v>
      </c>
      <c r="DD78" s="77">
        <f t="shared" si="1699"/>
        <v>1018.4970797263643</v>
      </c>
      <c r="DE78" s="77">
        <f t="shared" si="1699"/>
        <v>1018.4970797263643</v>
      </c>
      <c r="DF78" s="77">
        <f t="shared" si="1699"/>
        <v>1018.4970797263643</v>
      </c>
      <c r="DG78" s="77">
        <f t="shared" si="1699"/>
        <v>1018.4970797263643</v>
      </c>
      <c r="DH78" s="77">
        <f t="shared" si="1699"/>
        <v>1018.4970797263643</v>
      </c>
      <c r="DI78" s="77">
        <f t="shared" si="1699"/>
        <v>1018.4970797263643</v>
      </c>
      <c r="DJ78" s="77">
        <f t="shared" si="1699"/>
        <v>1018.4970797263643</v>
      </c>
      <c r="DK78" s="77">
        <f t="shared" si="1699"/>
        <v>1018.4970797263643</v>
      </c>
      <c r="DL78" s="77">
        <f t="shared" si="1699"/>
        <v>1018.4970797263643</v>
      </c>
      <c r="DM78" s="77">
        <f t="shared" si="1699"/>
        <v>1018.4970797263643</v>
      </c>
      <c r="DN78" s="77">
        <f t="shared" si="1699"/>
        <v>1018.4970797263643</v>
      </c>
      <c r="DO78" s="77">
        <f t="shared" si="1699"/>
        <v>1018.4970797263643</v>
      </c>
      <c r="DP78" s="77">
        <f t="shared" si="1699"/>
        <v>1018.4970797263643</v>
      </c>
      <c r="DQ78" s="77">
        <f t="shared" si="1699"/>
        <v>1018.4970797263643</v>
      </c>
      <c r="DR78" s="77">
        <f t="shared" si="1699"/>
        <v>1018.4970797263643</v>
      </c>
      <c r="DS78" s="77">
        <f t="shared" si="1699"/>
        <v>1018.4970797263643</v>
      </c>
      <c r="DT78" s="77">
        <f t="shared" si="1699"/>
        <v>1018.4970797263643</v>
      </c>
      <c r="DU78" s="77">
        <f t="shared" si="1699"/>
        <v>1018.4970797263643</v>
      </c>
      <c r="DV78" s="77">
        <f t="shared" si="1699"/>
        <v>1018.4970797263643</v>
      </c>
      <c r="DW78" s="77">
        <f t="shared" si="1699"/>
        <v>1018.4970797263643</v>
      </c>
      <c r="DX78" s="77">
        <f t="shared" si="1699"/>
        <v>1018.4970797263643</v>
      </c>
      <c r="DY78" s="77">
        <f t="shared" si="1699"/>
        <v>1018.4970797263643</v>
      </c>
      <c r="DZ78" s="77">
        <f t="shared" ref="DZ78:GK78" si="1700">DZ73-DZ77</f>
        <v>1018.4970797263643</v>
      </c>
      <c r="EA78" s="77">
        <f t="shared" si="1700"/>
        <v>1018.4970797263643</v>
      </c>
      <c r="EB78" s="77">
        <f t="shared" si="1700"/>
        <v>1018.4970797263643</v>
      </c>
      <c r="EC78" s="77">
        <f t="shared" si="1700"/>
        <v>1018.4970797263643</v>
      </c>
      <c r="ED78" s="77">
        <f t="shared" si="1700"/>
        <v>1018.4970797263643</v>
      </c>
      <c r="EE78" s="77">
        <f t="shared" si="1700"/>
        <v>1018.4970797263643</v>
      </c>
      <c r="EF78" s="77">
        <f t="shared" si="1700"/>
        <v>1018.4970797263643</v>
      </c>
      <c r="EG78" s="77">
        <f t="shared" si="1700"/>
        <v>1018.4970797263643</v>
      </c>
      <c r="EH78" s="77">
        <f t="shared" si="1700"/>
        <v>1018.4970797263643</v>
      </c>
      <c r="EI78" s="77">
        <f t="shared" si="1700"/>
        <v>1018.4970797263643</v>
      </c>
      <c r="EJ78" s="77">
        <f t="shared" si="1700"/>
        <v>1018.4970797263643</v>
      </c>
      <c r="EK78" s="77">
        <f t="shared" si="1700"/>
        <v>1018.4970797263643</v>
      </c>
      <c r="EL78" s="77">
        <f t="shared" si="1700"/>
        <v>1018.4970797263643</v>
      </c>
      <c r="EM78" s="77">
        <f t="shared" si="1700"/>
        <v>1018.4970797263643</v>
      </c>
      <c r="EN78" s="77">
        <f t="shared" si="1700"/>
        <v>1018.4970797263643</v>
      </c>
      <c r="EO78" s="77">
        <f t="shared" si="1700"/>
        <v>1018.4970797263643</v>
      </c>
      <c r="EP78" s="77">
        <f t="shared" si="1700"/>
        <v>1018.4970797263643</v>
      </c>
      <c r="EQ78" s="77">
        <f t="shared" si="1700"/>
        <v>1018.4970797263643</v>
      </c>
      <c r="ER78" s="77">
        <f t="shared" si="1700"/>
        <v>1018.4970797263643</v>
      </c>
      <c r="ES78" s="77">
        <f t="shared" si="1700"/>
        <v>1018.4970797263643</v>
      </c>
      <c r="ET78" s="77">
        <f t="shared" si="1700"/>
        <v>1018.4970797263643</v>
      </c>
      <c r="EU78" s="77">
        <f t="shared" si="1700"/>
        <v>1018.4970797263643</v>
      </c>
      <c r="EV78" s="77">
        <f t="shared" si="1700"/>
        <v>1018.4970797263643</v>
      </c>
      <c r="EW78" s="77">
        <f t="shared" si="1700"/>
        <v>1018.4970797263643</v>
      </c>
      <c r="EX78" s="77">
        <f t="shared" si="1700"/>
        <v>1018.4970797263643</v>
      </c>
      <c r="EY78" s="77">
        <f t="shared" si="1700"/>
        <v>1018.4970797263643</v>
      </c>
      <c r="EZ78" s="77">
        <f t="shared" si="1700"/>
        <v>1018.4970797263643</v>
      </c>
      <c r="FA78" s="77">
        <f t="shared" si="1700"/>
        <v>1018.4970797263643</v>
      </c>
      <c r="FB78" s="77">
        <f t="shared" si="1700"/>
        <v>1018.4970797263643</v>
      </c>
      <c r="FC78" s="77">
        <f t="shared" si="1700"/>
        <v>1018.4970797263643</v>
      </c>
      <c r="FD78" s="77">
        <f t="shared" si="1700"/>
        <v>1018.4970797263643</v>
      </c>
      <c r="FE78" s="77">
        <f t="shared" si="1700"/>
        <v>1018.4970797263643</v>
      </c>
      <c r="FF78" s="77">
        <f t="shared" si="1700"/>
        <v>1018.4970797263643</v>
      </c>
      <c r="FG78" s="77">
        <f t="shared" si="1700"/>
        <v>1018.4970797263643</v>
      </c>
      <c r="FH78" s="77">
        <f t="shared" si="1700"/>
        <v>1018.4970797263643</v>
      </c>
      <c r="FI78" s="77">
        <f t="shared" si="1700"/>
        <v>1018.4970797263643</v>
      </c>
      <c r="FJ78" s="77">
        <f t="shared" si="1700"/>
        <v>1018.4970797263643</v>
      </c>
      <c r="FK78" s="77">
        <f t="shared" si="1700"/>
        <v>1018.4970797263643</v>
      </c>
      <c r="FL78" s="77">
        <f t="shared" si="1700"/>
        <v>1018.4970797263643</v>
      </c>
      <c r="FM78" s="77">
        <f t="shared" si="1700"/>
        <v>1018.4970797263643</v>
      </c>
      <c r="FN78" s="77">
        <f t="shared" si="1700"/>
        <v>1018.4970797263643</v>
      </c>
      <c r="FO78" s="77">
        <f t="shared" si="1700"/>
        <v>1018.4970797263643</v>
      </c>
      <c r="FP78" s="77">
        <f t="shared" si="1700"/>
        <v>1018.4970797263643</v>
      </c>
      <c r="FQ78" s="77">
        <f t="shared" si="1700"/>
        <v>1018.4970797263643</v>
      </c>
      <c r="FR78" s="77">
        <f t="shared" si="1700"/>
        <v>1018.4970797263643</v>
      </c>
      <c r="FS78" s="77">
        <f t="shared" si="1700"/>
        <v>1018.4970797263643</v>
      </c>
      <c r="FT78" s="77">
        <f t="shared" si="1700"/>
        <v>1018.4970797263643</v>
      </c>
      <c r="FU78" s="77">
        <f t="shared" si="1700"/>
        <v>1018.4970797263643</v>
      </c>
      <c r="FV78" s="77">
        <f t="shared" si="1700"/>
        <v>1018.4970797263643</v>
      </c>
      <c r="FW78" s="77">
        <f t="shared" si="1700"/>
        <v>1018.4970797263643</v>
      </c>
      <c r="FX78" s="77">
        <f t="shared" si="1700"/>
        <v>1018.4970797263643</v>
      </c>
      <c r="FY78" s="77">
        <f t="shared" si="1700"/>
        <v>1018.4970797263643</v>
      </c>
      <c r="FZ78" s="77">
        <f t="shared" si="1700"/>
        <v>1018.4970797263643</v>
      </c>
      <c r="GA78" s="77">
        <f t="shared" si="1700"/>
        <v>1018.4970797263643</v>
      </c>
      <c r="GB78" s="77">
        <f t="shared" si="1700"/>
        <v>1018.4970797263643</v>
      </c>
      <c r="GC78" s="77">
        <f t="shared" si="1700"/>
        <v>1018.4970797263643</v>
      </c>
      <c r="GD78" s="77">
        <f t="shared" si="1700"/>
        <v>1018.4970797263643</v>
      </c>
      <c r="GE78" s="77">
        <f t="shared" si="1700"/>
        <v>1018.4970797263643</v>
      </c>
      <c r="GF78" s="77">
        <f t="shared" si="1700"/>
        <v>1018.4970797263643</v>
      </c>
      <c r="GG78" s="77">
        <f t="shared" si="1700"/>
        <v>1018.4970797263643</v>
      </c>
      <c r="GH78" s="77">
        <f t="shared" si="1700"/>
        <v>1018.4970797263643</v>
      </c>
      <c r="GI78" s="77">
        <f t="shared" si="1700"/>
        <v>1018.4970797263643</v>
      </c>
      <c r="GJ78" s="77">
        <f t="shared" si="1700"/>
        <v>1018.4970797263643</v>
      </c>
      <c r="GK78" s="77">
        <f t="shared" si="1700"/>
        <v>1018.4970797263643</v>
      </c>
      <c r="GL78" s="77">
        <f t="shared" ref="GL78:IW78" si="1701">GL73-GL77</f>
        <v>1018.4970797263643</v>
      </c>
      <c r="GM78" s="77">
        <f t="shared" si="1701"/>
        <v>1018.4970797263643</v>
      </c>
      <c r="GN78" s="77">
        <f t="shared" si="1701"/>
        <v>1018.4970797263643</v>
      </c>
      <c r="GO78" s="77">
        <f t="shared" si="1701"/>
        <v>1018.4970797263643</v>
      </c>
      <c r="GP78" s="77">
        <f t="shared" si="1701"/>
        <v>1018.4970797263643</v>
      </c>
      <c r="GQ78" s="77">
        <f t="shared" si="1701"/>
        <v>1018.4970797263643</v>
      </c>
      <c r="GR78" s="77">
        <f t="shared" si="1701"/>
        <v>1018.4970797263643</v>
      </c>
      <c r="GS78" s="77">
        <f t="shared" si="1701"/>
        <v>1018.4970797263643</v>
      </c>
      <c r="GT78" s="77">
        <f t="shared" si="1701"/>
        <v>1018.4970797263643</v>
      </c>
      <c r="GU78" s="77">
        <f t="shared" si="1701"/>
        <v>1018.4970797263643</v>
      </c>
      <c r="GV78" s="77">
        <f t="shared" si="1701"/>
        <v>1018.4970797263643</v>
      </c>
      <c r="GW78" s="77">
        <f t="shared" si="1701"/>
        <v>1018.4970797263643</v>
      </c>
      <c r="GX78" s="77">
        <f t="shared" si="1701"/>
        <v>1018.4970797263643</v>
      </c>
      <c r="GY78" s="77">
        <f t="shared" si="1701"/>
        <v>1018.4970797263643</v>
      </c>
      <c r="GZ78" s="77">
        <f t="shared" si="1701"/>
        <v>1018.4970797263643</v>
      </c>
      <c r="HA78" s="77">
        <f t="shared" si="1701"/>
        <v>1018.4970797263643</v>
      </c>
      <c r="HB78" s="77">
        <f t="shared" si="1701"/>
        <v>1018.4970797263643</v>
      </c>
      <c r="HC78" s="77">
        <f t="shared" si="1701"/>
        <v>1018.4970797263643</v>
      </c>
      <c r="HD78" s="77">
        <f t="shared" si="1701"/>
        <v>1018.4970797263643</v>
      </c>
      <c r="HE78" s="77">
        <f t="shared" si="1701"/>
        <v>1018.4970797263643</v>
      </c>
      <c r="HF78" s="77">
        <f t="shared" si="1701"/>
        <v>1018.4970797263643</v>
      </c>
      <c r="HG78" s="77">
        <f t="shared" si="1701"/>
        <v>1018.4970797263643</v>
      </c>
      <c r="HH78" s="77">
        <f t="shared" si="1701"/>
        <v>1018.4970797263643</v>
      </c>
      <c r="HI78" s="77">
        <f t="shared" si="1701"/>
        <v>1018.4970797263643</v>
      </c>
      <c r="HJ78" s="77">
        <f t="shared" si="1701"/>
        <v>1018.4970797263643</v>
      </c>
      <c r="HK78" s="77">
        <f t="shared" si="1701"/>
        <v>1018.4970797263643</v>
      </c>
      <c r="HL78" s="77">
        <f t="shared" si="1701"/>
        <v>1018.4970797263643</v>
      </c>
      <c r="HM78" s="77">
        <f t="shared" si="1701"/>
        <v>1018.4970797263643</v>
      </c>
      <c r="HN78" s="77">
        <f t="shared" si="1701"/>
        <v>1018.4970797263643</v>
      </c>
      <c r="HO78" s="77">
        <f t="shared" si="1701"/>
        <v>1018.4970797263643</v>
      </c>
      <c r="HP78" s="77">
        <f t="shared" si="1701"/>
        <v>1018.4970797263643</v>
      </c>
      <c r="HQ78" s="77">
        <f t="shared" si="1701"/>
        <v>1018.4970797263643</v>
      </c>
      <c r="HR78" s="77">
        <f t="shared" si="1701"/>
        <v>1018.4970797263643</v>
      </c>
      <c r="HS78" s="77">
        <f t="shared" si="1701"/>
        <v>1018.4970797263643</v>
      </c>
      <c r="HT78" s="77">
        <f t="shared" si="1701"/>
        <v>1018.4970797263643</v>
      </c>
      <c r="HU78" s="77">
        <f t="shared" si="1701"/>
        <v>1018.4970797263643</v>
      </c>
      <c r="HV78" s="77">
        <f t="shared" si="1701"/>
        <v>1018.4970797263643</v>
      </c>
      <c r="HW78" s="77">
        <f t="shared" si="1701"/>
        <v>1018.4970797263643</v>
      </c>
      <c r="HX78" s="77">
        <f t="shared" si="1701"/>
        <v>1018.4970797263643</v>
      </c>
      <c r="HY78" s="77">
        <f t="shared" si="1701"/>
        <v>1018.4970797263643</v>
      </c>
      <c r="HZ78" s="77">
        <f t="shared" si="1701"/>
        <v>1018.4970797263643</v>
      </c>
      <c r="IA78" s="77">
        <f t="shared" si="1701"/>
        <v>1018.4970797263643</v>
      </c>
      <c r="IB78" s="77">
        <f t="shared" si="1701"/>
        <v>1018.4970797263643</v>
      </c>
      <c r="IC78" s="77">
        <f t="shared" si="1701"/>
        <v>1018.4970797263643</v>
      </c>
      <c r="ID78" s="77">
        <f t="shared" si="1701"/>
        <v>1018.4970797263643</v>
      </c>
      <c r="IE78" s="77">
        <f t="shared" si="1701"/>
        <v>1018.4970797263643</v>
      </c>
      <c r="IF78" s="77">
        <f t="shared" si="1701"/>
        <v>1018.4970797263643</v>
      </c>
      <c r="IG78" s="77">
        <f t="shared" si="1701"/>
        <v>1018.4970797263643</v>
      </c>
      <c r="IH78" s="77">
        <f t="shared" si="1701"/>
        <v>1018.4970797263643</v>
      </c>
      <c r="II78" s="77">
        <f t="shared" si="1701"/>
        <v>1018.4970797263643</v>
      </c>
      <c r="IJ78" s="77">
        <f t="shared" si="1701"/>
        <v>1018.4970797263643</v>
      </c>
      <c r="IK78" s="77">
        <f t="shared" si="1701"/>
        <v>1018.4970797263643</v>
      </c>
      <c r="IL78" s="77">
        <f t="shared" si="1701"/>
        <v>1018.4970797263643</v>
      </c>
      <c r="IM78" s="77">
        <f t="shared" si="1701"/>
        <v>1018.4970797263643</v>
      </c>
      <c r="IN78" s="77">
        <f t="shared" si="1701"/>
        <v>1018.4970797263643</v>
      </c>
      <c r="IO78" s="77">
        <f t="shared" si="1701"/>
        <v>1018.4970797263643</v>
      </c>
      <c r="IP78" s="77">
        <f t="shared" si="1701"/>
        <v>1018.4970797263643</v>
      </c>
      <c r="IQ78" s="77">
        <f t="shared" si="1701"/>
        <v>1018.4970797263643</v>
      </c>
      <c r="IR78" s="77">
        <f t="shared" si="1701"/>
        <v>1018.4970797263643</v>
      </c>
      <c r="IS78" s="77">
        <f t="shared" si="1701"/>
        <v>1018.4970797263643</v>
      </c>
      <c r="IT78" s="77">
        <f t="shared" si="1701"/>
        <v>1018.4970797263643</v>
      </c>
      <c r="IU78" s="77">
        <f t="shared" si="1701"/>
        <v>1018.4970797263643</v>
      </c>
      <c r="IV78" s="77">
        <f t="shared" si="1701"/>
        <v>1018.4970797263643</v>
      </c>
      <c r="IW78" s="77">
        <f t="shared" si="1701"/>
        <v>1018.4970797263643</v>
      </c>
      <c r="IX78" s="77">
        <f t="shared" ref="IX78:KO78" si="1702">IX73-IX77</f>
        <v>1018.4970797263643</v>
      </c>
      <c r="IY78" s="77">
        <f t="shared" si="1702"/>
        <v>1018.4970797263643</v>
      </c>
      <c r="IZ78" s="77">
        <f t="shared" si="1702"/>
        <v>1018.4970797263643</v>
      </c>
      <c r="JA78" s="77">
        <f t="shared" si="1702"/>
        <v>1018.4970797263643</v>
      </c>
      <c r="JB78" s="77">
        <f t="shared" si="1702"/>
        <v>1018.4970797263643</v>
      </c>
      <c r="JC78" s="77">
        <f t="shared" si="1702"/>
        <v>1018.4970797263643</v>
      </c>
      <c r="JD78" s="77">
        <f t="shared" si="1702"/>
        <v>1018.4970797263643</v>
      </c>
      <c r="JE78" s="77">
        <f t="shared" si="1702"/>
        <v>1018.4970797263643</v>
      </c>
      <c r="JF78" s="77">
        <f t="shared" si="1702"/>
        <v>1018.4970797263643</v>
      </c>
      <c r="JG78" s="77">
        <f t="shared" si="1702"/>
        <v>1018.4970797263643</v>
      </c>
      <c r="JH78" s="77">
        <f t="shared" si="1702"/>
        <v>1018.4970797263643</v>
      </c>
      <c r="JI78" s="77">
        <f t="shared" si="1702"/>
        <v>1018.4970797263643</v>
      </c>
      <c r="JJ78" s="77">
        <f t="shared" si="1702"/>
        <v>1018.4970797263643</v>
      </c>
      <c r="JK78" s="77">
        <f t="shared" si="1702"/>
        <v>1018.4970797263643</v>
      </c>
      <c r="JL78" s="77">
        <f t="shared" si="1702"/>
        <v>1018.4970797263643</v>
      </c>
      <c r="JM78" s="77">
        <f t="shared" si="1702"/>
        <v>1018.4970797263643</v>
      </c>
      <c r="JN78" s="77">
        <f t="shared" si="1702"/>
        <v>1018.4970797263643</v>
      </c>
      <c r="JO78" s="77">
        <f t="shared" si="1702"/>
        <v>1018.4970797263643</v>
      </c>
      <c r="JP78" s="77">
        <f t="shared" si="1702"/>
        <v>1018.4970797263643</v>
      </c>
      <c r="JQ78" s="77">
        <f t="shared" si="1702"/>
        <v>1018.4970797263643</v>
      </c>
      <c r="JR78" s="77">
        <f t="shared" si="1702"/>
        <v>1018.4970797263643</v>
      </c>
      <c r="JS78" s="77">
        <f t="shared" si="1702"/>
        <v>1018.4970797263643</v>
      </c>
      <c r="JT78" s="77">
        <f t="shared" si="1702"/>
        <v>1018.4970797263643</v>
      </c>
      <c r="JU78" s="77">
        <f t="shared" si="1702"/>
        <v>1018.4970797263643</v>
      </c>
      <c r="JV78" s="77">
        <f t="shared" si="1702"/>
        <v>1018.4970797263643</v>
      </c>
      <c r="JW78" s="77">
        <f t="shared" si="1702"/>
        <v>1018.4970797263643</v>
      </c>
      <c r="JX78" s="77">
        <f t="shared" si="1702"/>
        <v>1018.4970797263643</v>
      </c>
      <c r="JY78" s="77">
        <f t="shared" si="1702"/>
        <v>1018.4970797263643</v>
      </c>
      <c r="JZ78" s="77">
        <f t="shared" si="1702"/>
        <v>1018.4970797263643</v>
      </c>
      <c r="KA78" s="77">
        <f t="shared" si="1702"/>
        <v>1018.4970797263643</v>
      </c>
      <c r="KB78" s="77">
        <f t="shared" si="1702"/>
        <v>1018.4970797263643</v>
      </c>
      <c r="KC78" s="77">
        <f t="shared" si="1702"/>
        <v>1018.4970797263643</v>
      </c>
      <c r="KD78" s="77">
        <f t="shared" si="1702"/>
        <v>1018.4970797263643</v>
      </c>
      <c r="KE78" s="77">
        <f t="shared" si="1702"/>
        <v>1018.4970797263643</v>
      </c>
      <c r="KF78" s="77">
        <f t="shared" si="1702"/>
        <v>1018.4970797263643</v>
      </c>
      <c r="KG78" s="77">
        <f t="shared" si="1702"/>
        <v>1018.4970797263643</v>
      </c>
      <c r="KH78" s="77">
        <f t="shared" si="1702"/>
        <v>1018.4970797263643</v>
      </c>
      <c r="KI78" s="77">
        <f t="shared" si="1702"/>
        <v>1018.4970797263643</v>
      </c>
      <c r="KJ78" s="77">
        <f t="shared" si="1702"/>
        <v>1018.4970797263643</v>
      </c>
      <c r="KK78" s="77">
        <f t="shared" si="1702"/>
        <v>1018.4970797263643</v>
      </c>
      <c r="KL78" s="77">
        <f t="shared" si="1702"/>
        <v>1018.4970797263643</v>
      </c>
      <c r="KM78" s="77">
        <f t="shared" si="1702"/>
        <v>1018.4970797263643</v>
      </c>
      <c r="KN78" s="77">
        <f t="shared" si="1702"/>
        <v>1018.4970797263643</v>
      </c>
      <c r="KO78" s="77">
        <f t="shared" si="1702"/>
        <v>1018.4970797263643</v>
      </c>
    </row>
    <row r="79" spans="1:301" x14ac:dyDescent="0.2">
      <c r="A79" s="94" t="s">
        <v>263</v>
      </c>
      <c r="B79" s="77">
        <f t="shared" ref="B79:BM79" si="1703">B33</f>
        <v>415.57728073202082</v>
      </c>
      <c r="C79" s="77">
        <f t="shared" si="1703"/>
        <v>415.57728073202082</v>
      </c>
      <c r="D79" s="77">
        <f t="shared" si="1703"/>
        <v>415.57728073202082</v>
      </c>
      <c r="E79" s="77">
        <f t="shared" si="1703"/>
        <v>415.57728073202082</v>
      </c>
      <c r="F79" s="77">
        <f t="shared" si="1703"/>
        <v>415.57728073202082</v>
      </c>
      <c r="G79" s="77">
        <f t="shared" si="1703"/>
        <v>415.57728073202082</v>
      </c>
      <c r="H79" s="77">
        <f t="shared" si="1703"/>
        <v>415.57728073202082</v>
      </c>
      <c r="I79" s="77">
        <f t="shared" si="1703"/>
        <v>415.57728073202082</v>
      </c>
      <c r="J79" s="77">
        <f t="shared" si="1703"/>
        <v>415.57728073202082</v>
      </c>
      <c r="K79" s="77">
        <f t="shared" si="1703"/>
        <v>415.57728073202082</v>
      </c>
      <c r="L79" s="77">
        <f t="shared" si="1703"/>
        <v>415.57728073202082</v>
      </c>
      <c r="M79" s="77">
        <f t="shared" si="1703"/>
        <v>415.57728073202082</v>
      </c>
      <c r="N79" s="77">
        <f t="shared" si="1703"/>
        <v>415.57728073202082</v>
      </c>
      <c r="O79" s="77">
        <f t="shared" si="1703"/>
        <v>415.57728073202082</v>
      </c>
      <c r="P79" s="77">
        <f t="shared" si="1703"/>
        <v>415.57728073202082</v>
      </c>
      <c r="Q79" s="77">
        <f t="shared" si="1703"/>
        <v>415.57728073202082</v>
      </c>
      <c r="R79" s="77">
        <f t="shared" si="1703"/>
        <v>415.57728073202082</v>
      </c>
      <c r="S79" s="77">
        <f t="shared" si="1703"/>
        <v>415.57728073202082</v>
      </c>
      <c r="T79" s="77">
        <f t="shared" si="1703"/>
        <v>415.57728073202082</v>
      </c>
      <c r="U79" s="77">
        <f t="shared" si="1703"/>
        <v>415.57728073202082</v>
      </c>
      <c r="V79" s="77">
        <f t="shared" si="1703"/>
        <v>415.57728073202082</v>
      </c>
      <c r="W79" s="77">
        <f t="shared" si="1703"/>
        <v>415.57728073202082</v>
      </c>
      <c r="X79" s="77">
        <f t="shared" si="1703"/>
        <v>415.57728073202082</v>
      </c>
      <c r="Y79" s="77">
        <f t="shared" si="1703"/>
        <v>415.57728073202082</v>
      </c>
      <c r="Z79" s="77">
        <f t="shared" si="1703"/>
        <v>415.57728073202082</v>
      </c>
      <c r="AA79" s="77">
        <f t="shared" si="1703"/>
        <v>415.57728073202082</v>
      </c>
      <c r="AB79" s="77">
        <f t="shared" si="1703"/>
        <v>415.57728073202082</v>
      </c>
      <c r="AC79" s="77">
        <f t="shared" si="1703"/>
        <v>415.57728073202082</v>
      </c>
      <c r="AD79" s="77">
        <f t="shared" si="1703"/>
        <v>415.57728073202082</v>
      </c>
      <c r="AE79" s="77">
        <f t="shared" si="1703"/>
        <v>415.57728073202082</v>
      </c>
      <c r="AF79" s="77">
        <f t="shared" si="1703"/>
        <v>415.57728073202082</v>
      </c>
      <c r="AG79" s="77">
        <f t="shared" si="1703"/>
        <v>415.57728073202082</v>
      </c>
      <c r="AH79" s="77">
        <f t="shared" si="1703"/>
        <v>415.57728073202082</v>
      </c>
      <c r="AI79" s="77">
        <f t="shared" si="1703"/>
        <v>415.57728073202082</v>
      </c>
      <c r="AJ79" s="77">
        <f t="shared" si="1703"/>
        <v>415.57728073202082</v>
      </c>
      <c r="AK79" s="77">
        <f t="shared" si="1703"/>
        <v>415.57728073202082</v>
      </c>
      <c r="AL79" s="77">
        <f t="shared" si="1703"/>
        <v>415.57728073202082</v>
      </c>
      <c r="AM79" s="77">
        <f t="shared" si="1703"/>
        <v>415.57728073202082</v>
      </c>
      <c r="AN79" s="77">
        <f t="shared" si="1703"/>
        <v>415.57728073202082</v>
      </c>
      <c r="AO79" s="77">
        <f t="shared" si="1703"/>
        <v>415.57728073202082</v>
      </c>
      <c r="AP79" s="77">
        <f t="shared" si="1703"/>
        <v>415.57728073202082</v>
      </c>
      <c r="AQ79" s="77">
        <f t="shared" si="1703"/>
        <v>415.57728073202082</v>
      </c>
      <c r="AR79" s="77">
        <f t="shared" si="1703"/>
        <v>415.57728073202082</v>
      </c>
      <c r="AS79" s="77">
        <f t="shared" si="1703"/>
        <v>415.57728073202082</v>
      </c>
      <c r="AT79" s="77">
        <f t="shared" si="1703"/>
        <v>415.57728073202082</v>
      </c>
      <c r="AU79" s="77">
        <f t="shared" si="1703"/>
        <v>415.57728073202082</v>
      </c>
      <c r="AV79" s="77">
        <f t="shared" si="1703"/>
        <v>415.57728073202082</v>
      </c>
      <c r="AW79" s="77">
        <f t="shared" si="1703"/>
        <v>415.57728073202082</v>
      </c>
      <c r="AX79" s="77">
        <f t="shared" si="1703"/>
        <v>415.57728073202082</v>
      </c>
      <c r="AY79" s="77">
        <f t="shared" si="1703"/>
        <v>415.57728073202082</v>
      </c>
      <c r="AZ79" s="77">
        <f t="shared" si="1703"/>
        <v>415.57728073202082</v>
      </c>
      <c r="BA79" s="77">
        <f t="shared" si="1703"/>
        <v>415.57728073202082</v>
      </c>
      <c r="BB79" s="77">
        <f t="shared" si="1703"/>
        <v>415.57728073202082</v>
      </c>
      <c r="BC79" s="77">
        <f t="shared" si="1703"/>
        <v>415.57728073202082</v>
      </c>
      <c r="BD79" s="77">
        <f t="shared" si="1703"/>
        <v>415.57728073202082</v>
      </c>
      <c r="BE79" s="77">
        <f t="shared" si="1703"/>
        <v>415.57728073202082</v>
      </c>
      <c r="BF79" s="77">
        <f t="shared" si="1703"/>
        <v>415.57728073202082</v>
      </c>
      <c r="BG79" s="77">
        <f t="shared" si="1703"/>
        <v>415.57728073202082</v>
      </c>
      <c r="BH79" s="77">
        <f t="shared" si="1703"/>
        <v>415.57728073202082</v>
      </c>
      <c r="BI79" s="77">
        <f t="shared" si="1703"/>
        <v>415.57728073202082</v>
      </c>
      <c r="BJ79" s="77">
        <f t="shared" si="1703"/>
        <v>415.57728073202082</v>
      </c>
      <c r="BK79" s="77">
        <f t="shared" si="1703"/>
        <v>415.57728073202082</v>
      </c>
      <c r="BL79" s="77">
        <f t="shared" si="1703"/>
        <v>415.57728073202082</v>
      </c>
      <c r="BM79" s="77">
        <f t="shared" si="1703"/>
        <v>415.57728073202082</v>
      </c>
      <c r="BN79" s="77">
        <f t="shared" ref="BN79:DY79" si="1704">BN33</f>
        <v>415.57728073202082</v>
      </c>
      <c r="BO79" s="77">
        <f t="shared" si="1704"/>
        <v>415.57728073202082</v>
      </c>
      <c r="BP79" s="77">
        <f t="shared" si="1704"/>
        <v>415.57728073202082</v>
      </c>
      <c r="BQ79" s="77">
        <f t="shared" si="1704"/>
        <v>415.57728073202082</v>
      </c>
      <c r="BR79" s="77">
        <f t="shared" si="1704"/>
        <v>415.57728073202082</v>
      </c>
      <c r="BS79" s="77">
        <f t="shared" si="1704"/>
        <v>415.57728073202082</v>
      </c>
      <c r="BT79" s="77">
        <f t="shared" si="1704"/>
        <v>415.57728073202082</v>
      </c>
      <c r="BU79" s="77">
        <f t="shared" si="1704"/>
        <v>415.57728073202082</v>
      </c>
      <c r="BV79" s="77">
        <f t="shared" si="1704"/>
        <v>415.57728073202082</v>
      </c>
      <c r="BW79" s="77">
        <f t="shared" si="1704"/>
        <v>415.57728073202082</v>
      </c>
      <c r="BX79" s="77">
        <f t="shared" si="1704"/>
        <v>415.57728073202082</v>
      </c>
      <c r="BY79" s="77">
        <f t="shared" si="1704"/>
        <v>415.57728073202082</v>
      </c>
      <c r="BZ79" s="77">
        <f t="shared" si="1704"/>
        <v>415.57728073202082</v>
      </c>
      <c r="CA79" s="77">
        <f t="shared" si="1704"/>
        <v>415.57728073202082</v>
      </c>
      <c r="CB79" s="77">
        <f t="shared" si="1704"/>
        <v>415.57728073202082</v>
      </c>
      <c r="CC79" s="77">
        <f t="shared" si="1704"/>
        <v>415.57728073202082</v>
      </c>
      <c r="CD79" s="77">
        <f t="shared" si="1704"/>
        <v>415.57728073202082</v>
      </c>
      <c r="CE79" s="77">
        <f t="shared" si="1704"/>
        <v>415.57728073202082</v>
      </c>
      <c r="CF79" s="77">
        <f t="shared" si="1704"/>
        <v>415.57728073202082</v>
      </c>
      <c r="CG79" s="77">
        <f t="shared" si="1704"/>
        <v>415.57728073202082</v>
      </c>
      <c r="CH79" s="77">
        <f t="shared" si="1704"/>
        <v>415.57728073202082</v>
      </c>
      <c r="CI79" s="77">
        <f t="shared" si="1704"/>
        <v>415.57728073202082</v>
      </c>
      <c r="CJ79" s="77">
        <f t="shared" si="1704"/>
        <v>415.57728073202082</v>
      </c>
      <c r="CK79" s="77">
        <f t="shared" si="1704"/>
        <v>415.57728073202082</v>
      </c>
      <c r="CL79" s="77">
        <f t="shared" si="1704"/>
        <v>415.57728073202082</v>
      </c>
      <c r="CM79" s="77">
        <f t="shared" si="1704"/>
        <v>415.57728073202082</v>
      </c>
      <c r="CN79" s="77">
        <f t="shared" si="1704"/>
        <v>415.57728073202082</v>
      </c>
      <c r="CO79" s="77">
        <f t="shared" si="1704"/>
        <v>415.57728073202082</v>
      </c>
      <c r="CP79" s="77">
        <f t="shared" si="1704"/>
        <v>415.57728073202082</v>
      </c>
      <c r="CQ79" s="77">
        <f t="shared" si="1704"/>
        <v>415.57728073202082</v>
      </c>
      <c r="CR79" s="77">
        <f t="shared" si="1704"/>
        <v>415.57728073202082</v>
      </c>
      <c r="CS79" s="77">
        <f t="shared" si="1704"/>
        <v>415.57728073202082</v>
      </c>
      <c r="CT79" s="77">
        <f t="shared" si="1704"/>
        <v>415.57728073202082</v>
      </c>
      <c r="CU79" s="77">
        <f t="shared" si="1704"/>
        <v>415.57728073202082</v>
      </c>
      <c r="CV79" s="77">
        <f t="shared" si="1704"/>
        <v>415.57728073202082</v>
      </c>
      <c r="CW79" s="77">
        <f t="shared" si="1704"/>
        <v>415.57728073202082</v>
      </c>
      <c r="CX79" s="77">
        <f t="shared" si="1704"/>
        <v>415.57728073202082</v>
      </c>
      <c r="CY79" s="77">
        <f t="shared" si="1704"/>
        <v>415.57728073202082</v>
      </c>
      <c r="CZ79" s="77">
        <f t="shared" si="1704"/>
        <v>415.57728073202082</v>
      </c>
      <c r="DA79" s="77">
        <f t="shared" si="1704"/>
        <v>415.57728073202082</v>
      </c>
      <c r="DB79" s="77">
        <f t="shared" si="1704"/>
        <v>415.57728073202082</v>
      </c>
      <c r="DC79" s="77">
        <f t="shared" si="1704"/>
        <v>415.57728073202082</v>
      </c>
      <c r="DD79" s="77">
        <f t="shared" si="1704"/>
        <v>415.57728073202082</v>
      </c>
      <c r="DE79" s="77">
        <f t="shared" si="1704"/>
        <v>415.57728073202082</v>
      </c>
      <c r="DF79" s="77">
        <f t="shared" si="1704"/>
        <v>415.57728073202082</v>
      </c>
      <c r="DG79" s="77">
        <f t="shared" si="1704"/>
        <v>415.57728073202082</v>
      </c>
      <c r="DH79" s="77">
        <f t="shared" si="1704"/>
        <v>415.57728073202082</v>
      </c>
      <c r="DI79" s="77">
        <f t="shared" si="1704"/>
        <v>415.57728073202082</v>
      </c>
      <c r="DJ79" s="77">
        <f t="shared" si="1704"/>
        <v>415.57728073202082</v>
      </c>
      <c r="DK79" s="77">
        <f t="shared" si="1704"/>
        <v>415.57728073202082</v>
      </c>
      <c r="DL79" s="77">
        <f t="shared" si="1704"/>
        <v>415.57728073202082</v>
      </c>
      <c r="DM79" s="77">
        <f t="shared" si="1704"/>
        <v>415.57728073202082</v>
      </c>
      <c r="DN79" s="77">
        <f t="shared" si="1704"/>
        <v>415.57728073202082</v>
      </c>
      <c r="DO79" s="77">
        <f t="shared" si="1704"/>
        <v>415.57728073202082</v>
      </c>
      <c r="DP79" s="77">
        <f t="shared" si="1704"/>
        <v>415.57728073202082</v>
      </c>
      <c r="DQ79" s="77">
        <f t="shared" si="1704"/>
        <v>415.57728073202082</v>
      </c>
      <c r="DR79" s="77">
        <f t="shared" si="1704"/>
        <v>415.57728073202082</v>
      </c>
      <c r="DS79" s="77">
        <f t="shared" si="1704"/>
        <v>415.57728073202082</v>
      </c>
      <c r="DT79" s="77">
        <f t="shared" si="1704"/>
        <v>415.57728073202082</v>
      </c>
      <c r="DU79" s="77">
        <f t="shared" si="1704"/>
        <v>415.57728073202082</v>
      </c>
      <c r="DV79" s="77">
        <f t="shared" si="1704"/>
        <v>415.57728073202082</v>
      </c>
      <c r="DW79" s="77">
        <f t="shared" si="1704"/>
        <v>415.57728073202082</v>
      </c>
      <c r="DX79" s="77">
        <f t="shared" si="1704"/>
        <v>415.57728073202082</v>
      </c>
      <c r="DY79" s="77">
        <f t="shared" si="1704"/>
        <v>415.57728073202082</v>
      </c>
      <c r="DZ79" s="77">
        <f t="shared" ref="DZ79:GK79" si="1705">DZ33</f>
        <v>415.57728073202082</v>
      </c>
      <c r="EA79" s="77">
        <f t="shared" si="1705"/>
        <v>415.57728073202082</v>
      </c>
      <c r="EB79" s="77">
        <f t="shared" si="1705"/>
        <v>415.57728073202082</v>
      </c>
      <c r="EC79" s="77">
        <f t="shared" si="1705"/>
        <v>415.57728073202082</v>
      </c>
      <c r="ED79" s="77">
        <f t="shared" si="1705"/>
        <v>415.57728073202082</v>
      </c>
      <c r="EE79" s="77">
        <f t="shared" si="1705"/>
        <v>415.57728073202082</v>
      </c>
      <c r="EF79" s="77">
        <f t="shared" si="1705"/>
        <v>415.57728073202082</v>
      </c>
      <c r="EG79" s="77">
        <f t="shared" si="1705"/>
        <v>415.57728073202082</v>
      </c>
      <c r="EH79" s="77">
        <f t="shared" si="1705"/>
        <v>415.57728073202082</v>
      </c>
      <c r="EI79" s="77">
        <f t="shared" si="1705"/>
        <v>415.57728073202082</v>
      </c>
      <c r="EJ79" s="77">
        <f t="shared" si="1705"/>
        <v>415.57728073202082</v>
      </c>
      <c r="EK79" s="77">
        <f t="shared" si="1705"/>
        <v>415.57728073202082</v>
      </c>
      <c r="EL79" s="77">
        <f t="shared" si="1705"/>
        <v>415.57728073202082</v>
      </c>
      <c r="EM79" s="77">
        <f t="shared" si="1705"/>
        <v>415.57728073202082</v>
      </c>
      <c r="EN79" s="77">
        <f t="shared" si="1705"/>
        <v>415.57728073202082</v>
      </c>
      <c r="EO79" s="77">
        <f t="shared" si="1705"/>
        <v>415.57728073202082</v>
      </c>
      <c r="EP79" s="77">
        <f t="shared" si="1705"/>
        <v>415.57728073202082</v>
      </c>
      <c r="EQ79" s="77">
        <f t="shared" si="1705"/>
        <v>415.57728073202082</v>
      </c>
      <c r="ER79" s="77">
        <f t="shared" si="1705"/>
        <v>415.57728073202082</v>
      </c>
      <c r="ES79" s="77">
        <f t="shared" si="1705"/>
        <v>415.57728073202082</v>
      </c>
      <c r="ET79" s="77">
        <f t="shared" si="1705"/>
        <v>415.57728073202082</v>
      </c>
      <c r="EU79" s="77">
        <f t="shared" si="1705"/>
        <v>415.57728073202082</v>
      </c>
      <c r="EV79" s="77">
        <f t="shared" si="1705"/>
        <v>415.57728073202082</v>
      </c>
      <c r="EW79" s="77">
        <f t="shared" si="1705"/>
        <v>415.57728073202082</v>
      </c>
      <c r="EX79" s="77">
        <f t="shared" si="1705"/>
        <v>415.57728073202082</v>
      </c>
      <c r="EY79" s="77">
        <f t="shared" si="1705"/>
        <v>415.57728073202082</v>
      </c>
      <c r="EZ79" s="77">
        <f t="shared" si="1705"/>
        <v>415.57728073202082</v>
      </c>
      <c r="FA79" s="77">
        <f t="shared" si="1705"/>
        <v>415.57728073202082</v>
      </c>
      <c r="FB79" s="77">
        <f t="shared" si="1705"/>
        <v>415.57728073202082</v>
      </c>
      <c r="FC79" s="77">
        <f t="shared" si="1705"/>
        <v>415.57728073202082</v>
      </c>
      <c r="FD79" s="77">
        <f t="shared" si="1705"/>
        <v>415.57728073202082</v>
      </c>
      <c r="FE79" s="77">
        <f t="shared" si="1705"/>
        <v>415.57728073202082</v>
      </c>
      <c r="FF79" s="77">
        <f t="shared" si="1705"/>
        <v>415.57728073202082</v>
      </c>
      <c r="FG79" s="77">
        <f t="shared" si="1705"/>
        <v>415.57728073202082</v>
      </c>
      <c r="FH79" s="77">
        <f t="shared" si="1705"/>
        <v>415.57728073202082</v>
      </c>
      <c r="FI79" s="77">
        <f t="shared" si="1705"/>
        <v>415.57728073202082</v>
      </c>
      <c r="FJ79" s="77">
        <f t="shared" si="1705"/>
        <v>415.57728073202082</v>
      </c>
      <c r="FK79" s="77">
        <f t="shared" si="1705"/>
        <v>415.57728073202082</v>
      </c>
      <c r="FL79" s="77">
        <f t="shared" si="1705"/>
        <v>415.57728073202082</v>
      </c>
      <c r="FM79" s="77">
        <f t="shared" si="1705"/>
        <v>415.57728073202082</v>
      </c>
      <c r="FN79" s="77">
        <f t="shared" si="1705"/>
        <v>415.57728073202082</v>
      </c>
      <c r="FO79" s="77">
        <f t="shared" si="1705"/>
        <v>415.57728073202082</v>
      </c>
      <c r="FP79" s="77">
        <f t="shared" si="1705"/>
        <v>415.57728073202082</v>
      </c>
      <c r="FQ79" s="77">
        <f t="shared" si="1705"/>
        <v>415.57728073202082</v>
      </c>
      <c r="FR79" s="77">
        <f t="shared" si="1705"/>
        <v>415.57728073202082</v>
      </c>
      <c r="FS79" s="77">
        <f t="shared" si="1705"/>
        <v>415.57728073202082</v>
      </c>
      <c r="FT79" s="77">
        <f t="shared" si="1705"/>
        <v>415.57728073202082</v>
      </c>
      <c r="FU79" s="77">
        <f t="shared" si="1705"/>
        <v>415.57728073202082</v>
      </c>
      <c r="FV79" s="77">
        <f t="shared" si="1705"/>
        <v>415.57728073202082</v>
      </c>
      <c r="FW79" s="77">
        <f t="shared" si="1705"/>
        <v>415.57728073202082</v>
      </c>
      <c r="FX79" s="77">
        <f t="shared" si="1705"/>
        <v>415.57728073202082</v>
      </c>
      <c r="FY79" s="77">
        <f t="shared" si="1705"/>
        <v>415.57728073202082</v>
      </c>
      <c r="FZ79" s="77">
        <f t="shared" si="1705"/>
        <v>415.57728073202082</v>
      </c>
      <c r="GA79" s="77">
        <f t="shared" si="1705"/>
        <v>415.57728073202082</v>
      </c>
      <c r="GB79" s="77">
        <f t="shared" si="1705"/>
        <v>415.57728073202082</v>
      </c>
      <c r="GC79" s="77">
        <f t="shared" si="1705"/>
        <v>415.57728073202082</v>
      </c>
      <c r="GD79" s="77">
        <f t="shared" si="1705"/>
        <v>415.57728073202082</v>
      </c>
      <c r="GE79" s="77">
        <f t="shared" si="1705"/>
        <v>415.57728073202082</v>
      </c>
      <c r="GF79" s="77">
        <f t="shared" si="1705"/>
        <v>415.57728073202082</v>
      </c>
      <c r="GG79" s="77">
        <f t="shared" si="1705"/>
        <v>415.57728073202082</v>
      </c>
      <c r="GH79" s="77">
        <f t="shared" si="1705"/>
        <v>415.57728073202082</v>
      </c>
      <c r="GI79" s="77">
        <f t="shared" si="1705"/>
        <v>415.57728073202082</v>
      </c>
      <c r="GJ79" s="77">
        <f t="shared" si="1705"/>
        <v>415.57728073202082</v>
      </c>
      <c r="GK79" s="77">
        <f t="shared" si="1705"/>
        <v>415.57728073202082</v>
      </c>
      <c r="GL79" s="77">
        <f t="shared" ref="GL79:IW79" si="1706">GL33</f>
        <v>415.57728073202082</v>
      </c>
      <c r="GM79" s="77">
        <f t="shared" si="1706"/>
        <v>415.57728073202082</v>
      </c>
      <c r="GN79" s="77">
        <f t="shared" si="1706"/>
        <v>415.57728073202082</v>
      </c>
      <c r="GO79" s="77">
        <f t="shared" si="1706"/>
        <v>415.57728073202082</v>
      </c>
      <c r="GP79" s="77">
        <f t="shared" si="1706"/>
        <v>415.57728073202082</v>
      </c>
      <c r="GQ79" s="77">
        <f t="shared" si="1706"/>
        <v>415.57728073202082</v>
      </c>
      <c r="GR79" s="77">
        <f t="shared" si="1706"/>
        <v>415.57728073202082</v>
      </c>
      <c r="GS79" s="77">
        <f t="shared" si="1706"/>
        <v>415.57728073202082</v>
      </c>
      <c r="GT79" s="77">
        <f t="shared" si="1706"/>
        <v>415.57728073202082</v>
      </c>
      <c r="GU79" s="77">
        <f t="shared" si="1706"/>
        <v>415.57728073202082</v>
      </c>
      <c r="GV79" s="77">
        <f t="shared" si="1706"/>
        <v>415.57728073202082</v>
      </c>
      <c r="GW79" s="77">
        <f t="shared" si="1706"/>
        <v>415.57728073202082</v>
      </c>
      <c r="GX79" s="77">
        <f t="shared" si="1706"/>
        <v>415.57728073202082</v>
      </c>
      <c r="GY79" s="77">
        <f t="shared" si="1706"/>
        <v>415.57728073202082</v>
      </c>
      <c r="GZ79" s="77">
        <f t="shared" si="1706"/>
        <v>415.57728073202082</v>
      </c>
      <c r="HA79" s="77">
        <f t="shared" si="1706"/>
        <v>415.57728073202082</v>
      </c>
      <c r="HB79" s="77">
        <f t="shared" si="1706"/>
        <v>415.57728073202082</v>
      </c>
      <c r="HC79" s="77">
        <f t="shared" si="1706"/>
        <v>415.57728073202082</v>
      </c>
      <c r="HD79" s="77">
        <f t="shared" si="1706"/>
        <v>415.57728073202082</v>
      </c>
      <c r="HE79" s="77">
        <f t="shared" si="1706"/>
        <v>415.57728073202082</v>
      </c>
      <c r="HF79" s="77">
        <f t="shared" si="1706"/>
        <v>415.57728073202082</v>
      </c>
      <c r="HG79" s="77">
        <f t="shared" si="1706"/>
        <v>415.57728073202082</v>
      </c>
      <c r="HH79" s="77">
        <f t="shared" si="1706"/>
        <v>415.57728073202082</v>
      </c>
      <c r="HI79" s="77">
        <f t="shared" si="1706"/>
        <v>415.57728073202082</v>
      </c>
      <c r="HJ79" s="77">
        <f t="shared" si="1706"/>
        <v>415.57728073202082</v>
      </c>
      <c r="HK79" s="77">
        <f t="shared" si="1706"/>
        <v>415.57728073202082</v>
      </c>
      <c r="HL79" s="77">
        <f t="shared" si="1706"/>
        <v>415.57728073202082</v>
      </c>
      <c r="HM79" s="77">
        <f t="shared" si="1706"/>
        <v>415.57728073202082</v>
      </c>
      <c r="HN79" s="77">
        <f t="shared" si="1706"/>
        <v>415.57728073202082</v>
      </c>
      <c r="HO79" s="77">
        <f t="shared" si="1706"/>
        <v>415.57728073202082</v>
      </c>
      <c r="HP79" s="77">
        <f t="shared" si="1706"/>
        <v>415.57728073202082</v>
      </c>
      <c r="HQ79" s="77">
        <f t="shared" si="1706"/>
        <v>415.57728073202082</v>
      </c>
      <c r="HR79" s="77">
        <f t="shared" si="1706"/>
        <v>415.57728073202082</v>
      </c>
      <c r="HS79" s="77">
        <f t="shared" si="1706"/>
        <v>415.57728073202082</v>
      </c>
      <c r="HT79" s="77">
        <f t="shared" si="1706"/>
        <v>415.57728073202082</v>
      </c>
      <c r="HU79" s="77">
        <f t="shared" si="1706"/>
        <v>415.57728073202082</v>
      </c>
      <c r="HV79" s="77">
        <f t="shared" si="1706"/>
        <v>415.57728073202082</v>
      </c>
      <c r="HW79" s="77">
        <f t="shared" si="1706"/>
        <v>415.57728073202082</v>
      </c>
      <c r="HX79" s="77">
        <f t="shared" si="1706"/>
        <v>415.57728073202082</v>
      </c>
      <c r="HY79" s="77">
        <f t="shared" si="1706"/>
        <v>415.57728073202082</v>
      </c>
      <c r="HZ79" s="77">
        <f t="shared" si="1706"/>
        <v>415.57728073202082</v>
      </c>
      <c r="IA79" s="77">
        <f t="shared" si="1706"/>
        <v>415.57728073202082</v>
      </c>
      <c r="IB79" s="77">
        <f t="shared" si="1706"/>
        <v>415.57728073202082</v>
      </c>
      <c r="IC79" s="77">
        <f t="shared" si="1706"/>
        <v>415.57728073202082</v>
      </c>
      <c r="ID79" s="77">
        <f t="shared" si="1706"/>
        <v>415.57728073202082</v>
      </c>
      <c r="IE79" s="77">
        <f t="shared" si="1706"/>
        <v>415.57728073202082</v>
      </c>
      <c r="IF79" s="77">
        <f t="shared" si="1706"/>
        <v>415.57728073202082</v>
      </c>
      <c r="IG79" s="77">
        <f t="shared" si="1706"/>
        <v>415.57728073202082</v>
      </c>
      <c r="IH79" s="77">
        <f t="shared" si="1706"/>
        <v>415.57728073202082</v>
      </c>
      <c r="II79" s="77">
        <f t="shared" si="1706"/>
        <v>415.57728073202082</v>
      </c>
      <c r="IJ79" s="77">
        <f t="shared" si="1706"/>
        <v>415.57728073202082</v>
      </c>
      <c r="IK79" s="77">
        <f t="shared" si="1706"/>
        <v>415.57728073202082</v>
      </c>
      <c r="IL79" s="77">
        <f t="shared" si="1706"/>
        <v>415.57728073202082</v>
      </c>
      <c r="IM79" s="77">
        <f t="shared" si="1706"/>
        <v>415.57728073202082</v>
      </c>
      <c r="IN79" s="77">
        <f t="shared" si="1706"/>
        <v>415.57728073202082</v>
      </c>
      <c r="IO79" s="77">
        <f t="shared" si="1706"/>
        <v>415.57728073202082</v>
      </c>
      <c r="IP79" s="77">
        <f t="shared" si="1706"/>
        <v>415.57728073202082</v>
      </c>
      <c r="IQ79" s="77">
        <f t="shared" si="1706"/>
        <v>415.57728073202082</v>
      </c>
      <c r="IR79" s="77">
        <f t="shared" si="1706"/>
        <v>415.57728073202082</v>
      </c>
      <c r="IS79" s="77">
        <f t="shared" si="1706"/>
        <v>415.57728073202082</v>
      </c>
      <c r="IT79" s="77">
        <f t="shared" si="1706"/>
        <v>415.57728073202082</v>
      </c>
      <c r="IU79" s="77">
        <f t="shared" si="1706"/>
        <v>415.57728073202082</v>
      </c>
      <c r="IV79" s="77">
        <f t="shared" si="1706"/>
        <v>415.57728073202082</v>
      </c>
      <c r="IW79" s="77">
        <f t="shared" si="1706"/>
        <v>415.57728073202082</v>
      </c>
      <c r="IX79" s="77">
        <f t="shared" ref="IX79:KO79" si="1707">IX33</f>
        <v>415.57728073202082</v>
      </c>
      <c r="IY79" s="77">
        <f t="shared" si="1707"/>
        <v>415.57728073202082</v>
      </c>
      <c r="IZ79" s="77">
        <f t="shared" si="1707"/>
        <v>415.57728073202082</v>
      </c>
      <c r="JA79" s="77">
        <f t="shared" si="1707"/>
        <v>415.57728073202082</v>
      </c>
      <c r="JB79" s="77">
        <f t="shared" si="1707"/>
        <v>415.57728073202082</v>
      </c>
      <c r="JC79" s="77">
        <f t="shared" si="1707"/>
        <v>415.57728073202082</v>
      </c>
      <c r="JD79" s="77">
        <f t="shared" si="1707"/>
        <v>415.57728073202082</v>
      </c>
      <c r="JE79" s="77">
        <f t="shared" si="1707"/>
        <v>415.57728073202082</v>
      </c>
      <c r="JF79" s="77">
        <f t="shared" si="1707"/>
        <v>415.57728073202082</v>
      </c>
      <c r="JG79" s="77">
        <f t="shared" si="1707"/>
        <v>415.57728073202082</v>
      </c>
      <c r="JH79" s="77">
        <f t="shared" si="1707"/>
        <v>415.57728073202082</v>
      </c>
      <c r="JI79" s="77">
        <f t="shared" si="1707"/>
        <v>415.57728073202082</v>
      </c>
      <c r="JJ79" s="77">
        <f t="shared" si="1707"/>
        <v>415.57728073202082</v>
      </c>
      <c r="JK79" s="77">
        <f t="shared" si="1707"/>
        <v>415.57728073202082</v>
      </c>
      <c r="JL79" s="77">
        <f t="shared" si="1707"/>
        <v>415.57728073202082</v>
      </c>
      <c r="JM79" s="77">
        <f t="shared" si="1707"/>
        <v>415.57728073202082</v>
      </c>
      <c r="JN79" s="77">
        <f t="shared" si="1707"/>
        <v>415.57728073202082</v>
      </c>
      <c r="JO79" s="77">
        <f t="shared" si="1707"/>
        <v>415.57728073202082</v>
      </c>
      <c r="JP79" s="77">
        <f t="shared" si="1707"/>
        <v>415.57728073202082</v>
      </c>
      <c r="JQ79" s="77">
        <f t="shared" si="1707"/>
        <v>415.57728073202082</v>
      </c>
      <c r="JR79" s="77">
        <f t="shared" si="1707"/>
        <v>415.57728073202082</v>
      </c>
      <c r="JS79" s="77">
        <f t="shared" si="1707"/>
        <v>415.57728073202082</v>
      </c>
      <c r="JT79" s="77">
        <f t="shared" si="1707"/>
        <v>415.57728073202082</v>
      </c>
      <c r="JU79" s="77">
        <f t="shared" si="1707"/>
        <v>415.57728073202082</v>
      </c>
      <c r="JV79" s="77">
        <f t="shared" si="1707"/>
        <v>415.57728073202082</v>
      </c>
      <c r="JW79" s="77">
        <f t="shared" si="1707"/>
        <v>415.57728073202082</v>
      </c>
      <c r="JX79" s="77">
        <f t="shared" si="1707"/>
        <v>415.57728073202082</v>
      </c>
      <c r="JY79" s="77">
        <f t="shared" si="1707"/>
        <v>415.57728073202082</v>
      </c>
      <c r="JZ79" s="77">
        <f t="shared" si="1707"/>
        <v>415.57728073202082</v>
      </c>
      <c r="KA79" s="77">
        <f t="shared" si="1707"/>
        <v>415.57728073202082</v>
      </c>
      <c r="KB79" s="77">
        <f t="shared" si="1707"/>
        <v>415.57728073202082</v>
      </c>
      <c r="KC79" s="77">
        <f t="shared" si="1707"/>
        <v>415.57728073202082</v>
      </c>
      <c r="KD79" s="77">
        <f t="shared" si="1707"/>
        <v>415.57728073202082</v>
      </c>
      <c r="KE79" s="77">
        <f t="shared" si="1707"/>
        <v>415.57728073202082</v>
      </c>
      <c r="KF79" s="77">
        <f t="shared" si="1707"/>
        <v>415.57728073202082</v>
      </c>
      <c r="KG79" s="77">
        <f t="shared" si="1707"/>
        <v>415.57728073202082</v>
      </c>
      <c r="KH79" s="77">
        <f t="shared" si="1707"/>
        <v>415.57728073202082</v>
      </c>
      <c r="KI79" s="77">
        <f t="shared" si="1707"/>
        <v>415.57728073202082</v>
      </c>
      <c r="KJ79" s="77">
        <f t="shared" si="1707"/>
        <v>415.57728073202082</v>
      </c>
      <c r="KK79" s="77">
        <f t="shared" si="1707"/>
        <v>415.57728073202082</v>
      </c>
      <c r="KL79" s="77">
        <f t="shared" si="1707"/>
        <v>415.57728073202082</v>
      </c>
      <c r="KM79" s="77">
        <f t="shared" si="1707"/>
        <v>415.57728073202082</v>
      </c>
      <c r="KN79" s="77">
        <f t="shared" si="1707"/>
        <v>415.57728073202082</v>
      </c>
      <c r="KO79" s="77">
        <f t="shared" si="1707"/>
        <v>415.57728073202082</v>
      </c>
    </row>
    <row r="80" spans="1:301" x14ac:dyDescent="0.2">
      <c r="A80" s="190" t="s">
        <v>264</v>
      </c>
      <c r="B80" s="77">
        <f t="shared" ref="B80:BM80" si="1708">B78-B79</f>
        <v>602.91979899434341</v>
      </c>
      <c r="C80" s="77">
        <f t="shared" si="1708"/>
        <v>602.91979899434341</v>
      </c>
      <c r="D80" s="77">
        <f t="shared" si="1708"/>
        <v>602.91979899434341</v>
      </c>
      <c r="E80" s="77">
        <f t="shared" si="1708"/>
        <v>602.91979899434341</v>
      </c>
      <c r="F80" s="77">
        <f t="shared" si="1708"/>
        <v>602.91979899434341</v>
      </c>
      <c r="G80" s="77">
        <f t="shared" si="1708"/>
        <v>602.91979899434341</v>
      </c>
      <c r="H80" s="77">
        <f t="shared" si="1708"/>
        <v>602.91979899434341</v>
      </c>
      <c r="I80" s="77">
        <f t="shared" si="1708"/>
        <v>602.91979899434341</v>
      </c>
      <c r="J80" s="77">
        <f t="shared" si="1708"/>
        <v>602.91979899434341</v>
      </c>
      <c r="K80" s="77">
        <f t="shared" si="1708"/>
        <v>602.91979899434341</v>
      </c>
      <c r="L80" s="77">
        <f t="shared" si="1708"/>
        <v>602.91979899434341</v>
      </c>
      <c r="M80" s="77">
        <f t="shared" si="1708"/>
        <v>602.91979899434341</v>
      </c>
      <c r="N80" s="77">
        <f t="shared" si="1708"/>
        <v>602.91979899434341</v>
      </c>
      <c r="O80" s="77">
        <f t="shared" si="1708"/>
        <v>602.91979899434341</v>
      </c>
      <c r="P80" s="77">
        <f t="shared" si="1708"/>
        <v>602.91979899434341</v>
      </c>
      <c r="Q80" s="77">
        <f t="shared" si="1708"/>
        <v>602.91979899434341</v>
      </c>
      <c r="R80" s="77">
        <f t="shared" si="1708"/>
        <v>602.91979899434341</v>
      </c>
      <c r="S80" s="77">
        <f t="shared" si="1708"/>
        <v>602.91979899434341</v>
      </c>
      <c r="T80" s="77">
        <f t="shared" si="1708"/>
        <v>602.91979899434341</v>
      </c>
      <c r="U80" s="77">
        <f t="shared" si="1708"/>
        <v>602.91979899434341</v>
      </c>
      <c r="V80" s="77">
        <f t="shared" si="1708"/>
        <v>602.91979899434341</v>
      </c>
      <c r="W80" s="77">
        <f t="shared" si="1708"/>
        <v>602.91979899434341</v>
      </c>
      <c r="X80" s="77">
        <f t="shared" si="1708"/>
        <v>602.91979899434341</v>
      </c>
      <c r="Y80" s="77">
        <f t="shared" si="1708"/>
        <v>602.91979899434341</v>
      </c>
      <c r="Z80" s="77">
        <f t="shared" si="1708"/>
        <v>602.91979899434341</v>
      </c>
      <c r="AA80" s="77">
        <f t="shared" si="1708"/>
        <v>602.91979899434341</v>
      </c>
      <c r="AB80" s="77">
        <f t="shared" si="1708"/>
        <v>602.91979899434341</v>
      </c>
      <c r="AC80" s="77">
        <f t="shared" si="1708"/>
        <v>602.91979899434341</v>
      </c>
      <c r="AD80" s="77">
        <f t="shared" si="1708"/>
        <v>602.91979899434341</v>
      </c>
      <c r="AE80" s="77">
        <f t="shared" si="1708"/>
        <v>602.91979899434341</v>
      </c>
      <c r="AF80" s="77">
        <f t="shared" si="1708"/>
        <v>602.91979899434341</v>
      </c>
      <c r="AG80" s="77">
        <f t="shared" si="1708"/>
        <v>602.91979899434341</v>
      </c>
      <c r="AH80" s="77">
        <f t="shared" si="1708"/>
        <v>602.91979899434341</v>
      </c>
      <c r="AI80" s="77">
        <f t="shared" si="1708"/>
        <v>602.91979899434341</v>
      </c>
      <c r="AJ80" s="77">
        <f t="shared" si="1708"/>
        <v>602.91979899434341</v>
      </c>
      <c r="AK80" s="77">
        <f t="shared" si="1708"/>
        <v>602.91979899434341</v>
      </c>
      <c r="AL80" s="77">
        <f t="shared" si="1708"/>
        <v>602.91979899434341</v>
      </c>
      <c r="AM80" s="77">
        <f t="shared" si="1708"/>
        <v>602.91979899434341</v>
      </c>
      <c r="AN80" s="77">
        <f t="shared" si="1708"/>
        <v>602.91979899434341</v>
      </c>
      <c r="AO80" s="77">
        <f t="shared" si="1708"/>
        <v>602.91979899434341</v>
      </c>
      <c r="AP80" s="77">
        <f t="shared" si="1708"/>
        <v>602.91979899434341</v>
      </c>
      <c r="AQ80" s="77">
        <f t="shared" si="1708"/>
        <v>602.91979899434341</v>
      </c>
      <c r="AR80" s="77">
        <f t="shared" si="1708"/>
        <v>602.91979899434341</v>
      </c>
      <c r="AS80" s="77">
        <f t="shared" si="1708"/>
        <v>602.91979899434341</v>
      </c>
      <c r="AT80" s="77">
        <f t="shared" si="1708"/>
        <v>602.91979899434341</v>
      </c>
      <c r="AU80" s="77">
        <f t="shared" si="1708"/>
        <v>602.91979899434341</v>
      </c>
      <c r="AV80" s="77">
        <f t="shared" si="1708"/>
        <v>602.91979899434341</v>
      </c>
      <c r="AW80" s="77">
        <f t="shared" si="1708"/>
        <v>602.91979899434341</v>
      </c>
      <c r="AX80" s="77">
        <f t="shared" si="1708"/>
        <v>602.91979899434341</v>
      </c>
      <c r="AY80" s="77">
        <f t="shared" si="1708"/>
        <v>602.91979899434341</v>
      </c>
      <c r="AZ80" s="77">
        <f t="shared" si="1708"/>
        <v>602.91979899434341</v>
      </c>
      <c r="BA80" s="77">
        <f t="shared" si="1708"/>
        <v>602.91979899434341</v>
      </c>
      <c r="BB80" s="77">
        <f t="shared" si="1708"/>
        <v>602.91979899434341</v>
      </c>
      <c r="BC80" s="77">
        <f t="shared" si="1708"/>
        <v>602.91979899434341</v>
      </c>
      <c r="BD80" s="77">
        <f t="shared" si="1708"/>
        <v>602.91979899434341</v>
      </c>
      <c r="BE80" s="77">
        <f t="shared" si="1708"/>
        <v>602.91979899434341</v>
      </c>
      <c r="BF80" s="77">
        <f t="shared" si="1708"/>
        <v>602.91979899434341</v>
      </c>
      <c r="BG80" s="77">
        <f t="shared" si="1708"/>
        <v>602.91979899434341</v>
      </c>
      <c r="BH80" s="77">
        <f t="shared" si="1708"/>
        <v>602.91979899434341</v>
      </c>
      <c r="BI80" s="77">
        <f t="shared" si="1708"/>
        <v>602.91979899434341</v>
      </c>
      <c r="BJ80" s="77">
        <f t="shared" si="1708"/>
        <v>602.91979899434341</v>
      </c>
      <c r="BK80" s="77">
        <f t="shared" si="1708"/>
        <v>602.91979899434341</v>
      </c>
      <c r="BL80" s="77">
        <f t="shared" si="1708"/>
        <v>602.91979899434341</v>
      </c>
      <c r="BM80" s="77">
        <f t="shared" si="1708"/>
        <v>602.91979899434341</v>
      </c>
      <c r="BN80" s="77">
        <f t="shared" ref="BN80:DY80" si="1709">BN78-BN79</f>
        <v>602.91979899434341</v>
      </c>
      <c r="BO80" s="77">
        <f t="shared" si="1709"/>
        <v>602.91979899434341</v>
      </c>
      <c r="BP80" s="77">
        <f t="shared" si="1709"/>
        <v>602.91979899434341</v>
      </c>
      <c r="BQ80" s="77">
        <f t="shared" si="1709"/>
        <v>602.91979899434341</v>
      </c>
      <c r="BR80" s="77">
        <f t="shared" si="1709"/>
        <v>602.91979899434341</v>
      </c>
      <c r="BS80" s="77">
        <f t="shared" si="1709"/>
        <v>602.91979899434341</v>
      </c>
      <c r="BT80" s="77">
        <f t="shared" si="1709"/>
        <v>602.91979899434341</v>
      </c>
      <c r="BU80" s="77">
        <f t="shared" si="1709"/>
        <v>602.91979899434341</v>
      </c>
      <c r="BV80" s="77">
        <f t="shared" si="1709"/>
        <v>602.91979899434341</v>
      </c>
      <c r="BW80" s="77">
        <f t="shared" si="1709"/>
        <v>602.91979899434341</v>
      </c>
      <c r="BX80" s="77">
        <f t="shared" si="1709"/>
        <v>602.91979899434341</v>
      </c>
      <c r="BY80" s="77">
        <f t="shared" si="1709"/>
        <v>602.91979899434341</v>
      </c>
      <c r="BZ80" s="77">
        <f t="shared" si="1709"/>
        <v>602.91979899434341</v>
      </c>
      <c r="CA80" s="77">
        <f t="shared" si="1709"/>
        <v>602.91979899434341</v>
      </c>
      <c r="CB80" s="77">
        <f t="shared" si="1709"/>
        <v>602.91979899434341</v>
      </c>
      <c r="CC80" s="77">
        <f t="shared" si="1709"/>
        <v>602.91979899434341</v>
      </c>
      <c r="CD80" s="77">
        <f t="shared" si="1709"/>
        <v>602.91979899434341</v>
      </c>
      <c r="CE80" s="77">
        <f t="shared" si="1709"/>
        <v>602.91979899434341</v>
      </c>
      <c r="CF80" s="77">
        <f t="shared" si="1709"/>
        <v>602.91979899434341</v>
      </c>
      <c r="CG80" s="77">
        <f t="shared" si="1709"/>
        <v>602.91979899434341</v>
      </c>
      <c r="CH80" s="77">
        <f t="shared" si="1709"/>
        <v>602.91979899434341</v>
      </c>
      <c r="CI80" s="77">
        <f t="shared" si="1709"/>
        <v>602.91979899434341</v>
      </c>
      <c r="CJ80" s="77">
        <f t="shared" si="1709"/>
        <v>602.91979899434341</v>
      </c>
      <c r="CK80" s="77">
        <f t="shared" si="1709"/>
        <v>602.91979899434341</v>
      </c>
      <c r="CL80" s="77">
        <f t="shared" si="1709"/>
        <v>602.91979899434341</v>
      </c>
      <c r="CM80" s="77">
        <f t="shared" si="1709"/>
        <v>602.91979899434341</v>
      </c>
      <c r="CN80" s="77">
        <f t="shared" si="1709"/>
        <v>602.91979899434341</v>
      </c>
      <c r="CO80" s="77">
        <f t="shared" si="1709"/>
        <v>602.91979899434341</v>
      </c>
      <c r="CP80" s="77">
        <f t="shared" si="1709"/>
        <v>602.91979899434341</v>
      </c>
      <c r="CQ80" s="77">
        <f t="shared" si="1709"/>
        <v>602.91979899434341</v>
      </c>
      <c r="CR80" s="77">
        <f t="shared" si="1709"/>
        <v>602.91979899434341</v>
      </c>
      <c r="CS80" s="77">
        <f t="shared" si="1709"/>
        <v>602.91979899434341</v>
      </c>
      <c r="CT80" s="77">
        <f t="shared" si="1709"/>
        <v>602.91979899434341</v>
      </c>
      <c r="CU80" s="77">
        <f t="shared" si="1709"/>
        <v>602.91979899434341</v>
      </c>
      <c r="CV80" s="77">
        <f t="shared" si="1709"/>
        <v>602.91979899434341</v>
      </c>
      <c r="CW80" s="77">
        <f t="shared" si="1709"/>
        <v>602.91979899434341</v>
      </c>
      <c r="CX80" s="77">
        <f t="shared" si="1709"/>
        <v>602.91979899434341</v>
      </c>
      <c r="CY80" s="77">
        <f t="shared" si="1709"/>
        <v>602.91979899434341</v>
      </c>
      <c r="CZ80" s="77">
        <f t="shared" si="1709"/>
        <v>602.91979899434341</v>
      </c>
      <c r="DA80" s="77">
        <f t="shared" si="1709"/>
        <v>602.91979899434341</v>
      </c>
      <c r="DB80" s="77">
        <f t="shared" si="1709"/>
        <v>602.91979899434341</v>
      </c>
      <c r="DC80" s="77">
        <f t="shared" si="1709"/>
        <v>602.91979899434341</v>
      </c>
      <c r="DD80" s="77">
        <f t="shared" si="1709"/>
        <v>602.91979899434341</v>
      </c>
      <c r="DE80" s="77">
        <f t="shared" si="1709"/>
        <v>602.91979899434341</v>
      </c>
      <c r="DF80" s="77">
        <f t="shared" si="1709"/>
        <v>602.91979899434341</v>
      </c>
      <c r="DG80" s="77">
        <f t="shared" si="1709"/>
        <v>602.91979899434341</v>
      </c>
      <c r="DH80" s="77">
        <f t="shared" si="1709"/>
        <v>602.91979899434341</v>
      </c>
      <c r="DI80" s="77">
        <f t="shared" si="1709"/>
        <v>602.91979899434341</v>
      </c>
      <c r="DJ80" s="77">
        <f t="shared" si="1709"/>
        <v>602.91979899434341</v>
      </c>
      <c r="DK80" s="77">
        <f t="shared" si="1709"/>
        <v>602.91979899434341</v>
      </c>
      <c r="DL80" s="77">
        <f t="shared" si="1709"/>
        <v>602.91979899434341</v>
      </c>
      <c r="DM80" s="77">
        <f t="shared" si="1709"/>
        <v>602.91979899434341</v>
      </c>
      <c r="DN80" s="77">
        <f t="shared" si="1709"/>
        <v>602.91979899434341</v>
      </c>
      <c r="DO80" s="77">
        <f t="shared" si="1709"/>
        <v>602.91979899434341</v>
      </c>
      <c r="DP80" s="77">
        <f t="shared" si="1709"/>
        <v>602.91979899434341</v>
      </c>
      <c r="DQ80" s="77">
        <f t="shared" si="1709"/>
        <v>602.91979899434341</v>
      </c>
      <c r="DR80" s="77">
        <f t="shared" si="1709"/>
        <v>602.91979899434341</v>
      </c>
      <c r="DS80" s="77">
        <f t="shared" si="1709"/>
        <v>602.91979899434341</v>
      </c>
      <c r="DT80" s="77">
        <f t="shared" si="1709"/>
        <v>602.91979899434341</v>
      </c>
      <c r="DU80" s="77">
        <f t="shared" si="1709"/>
        <v>602.91979899434341</v>
      </c>
      <c r="DV80" s="77">
        <f t="shared" si="1709"/>
        <v>602.91979899434341</v>
      </c>
      <c r="DW80" s="77">
        <f t="shared" si="1709"/>
        <v>602.91979899434341</v>
      </c>
      <c r="DX80" s="77">
        <f t="shared" si="1709"/>
        <v>602.91979899434341</v>
      </c>
      <c r="DY80" s="77">
        <f t="shared" si="1709"/>
        <v>602.91979899434341</v>
      </c>
      <c r="DZ80" s="77">
        <f t="shared" ref="DZ80:GK80" si="1710">DZ78-DZ79</f>
        <v>602.91979899434341</v>
      </c>
      <c r="EA80" s="77">
        <f t="shared" si="1710"/>
        <v>602.91979899434341</v>
      </c>
      <c r="EB80" s="77">
        <f t="shared" si="1710"/>
        <v>602.91979899434341</v>
      </c>
      <c r="EC80" s="77">
        <f t="shared" si="1710"/>
        <v>602.91979899434341</v>
      </c>
      <c r="ED80" s="77">
        <f t="shared" si="1710"/>
        <v>602.91979899434341</v>
      </c>
      <c r="EE80" s="77">
        <f t="shared" si="1710"/>
        <v>602.91979899434341</v>
      </c>
      <c r="EF80" s="77">
        <f t="shared" si="1710"/>
        <v>602.91979899434341</v>
      </c>
      <c r="EG80" s="77">
        <f t="shared" si="1710"/>
        <v>602.91979899434341</v>
      </c>
      <c r="EH80" s="77">
        <f t="shared" si="1710"/>
        <v>602.91979899434341</v>
      </c>
      <c r="EI80" s="77">
        <f t="shared" si="1710"/>
        <v>602.91979899434341</v>
      </c>
      <c r="EJ80" s="77">
        <f t="shared" si="1710"/>
        <v>602.91979899434341</v>
      </c>
      <c r="EK80" s="77">
        <f t="shared" si="1710"/>
        <v>602.91979899434341</v>
      </c>
      <c r="EL80" s="77">
        <f t="shared" si="1710"/>
        <v>602.91979899434341</v>
      </c>
      <c r="EM80" s="77">
        <f t="shared" si="1710"/>
        <v>602.91979899434341</v>
      </c>
      <c r="EN80" s="77">
        <f t="shared" si="1710"/>
        <v>602.91979899434341</v>
      </c>
      <c r="EO80" s="77">
        <f t="shared" si="1710"/>
        <v>602.91979899434341</v>
      </c>
      <c r="EP80" s="77">
        <f t="shared" si="1710"/>
        <v>602.91979899434341</v>
      </c>
      <c r="EQ80" s="77">
        <f t="shared" si="1710"/>
        <v>602.91979899434341</v>
      </c>
      <c r="ER80" s="77">
        <f t="shared" si="1710"/>
        <v>602.91979899434341</v>
      </c>
      <c r="ES80" s="77">
        <f t="shared" si="1710"/>
        <v>602.91979899434341</v>
      </c>
      <c r="ET80" s="77">
        <f t="shared" si="1710"/>
        <v>602.91979899434341</v>
      </c>
      <c r="EU80" s="77">
        <f t="shared" si="1710"/>
        <v>602.91979899434341</v>
      </c>
      <c r="EV80" s="77">
        <f t="shared" si="1710"/>
        <v>602.91979899434341</v>
      </c>
      <c r="EW80" s="77">
        <f t="shared" si="1710"/>
        <v>602.91979899434341</v>
      </c>
      <c r="EX80" s="77">
        <f t="shared" si="1710"/>
        <v>602.91979899434341</v>
      </c>
      <c r="EY80" s="77">
        <f t="shared" si="1710"/>
        <v>602.91979899434341</v>
      </c>
      <c r="EZ80" s="77">
        <f t="shared" si="1710"/>
        <v>602.91979899434341</v>
      </c>
      <c r="FA80" s="77">
        <f t="shared" si="1710"/>
        <v>602.91979899434341</v>
      </c>
      <c r="FB80" s="77">
        <f t="shared" si="1710"/>
        <v>602.91979899434341</v>
      </c>
      <c r="FC80" s="77">
        <f t="shared" si="1710"/>
        <v>602.91979899434341</v>
      </c>
      <c r="FD80" s="77">
        <f t="shared" si="1710"/>
        <v>602.91979899434341</v>
      </c>
      <c r="FE80" s="77">
        <f t="shared" si="1710"/>
        <v>602.91979899434341</v>
      </c>
      <c r="FF80" s="77">
        <f t="shared" si="1710"/>
        <v>602.91979899434341</v>
      </c>
      <c r="FG80" s="77">
        <f t="shared" si="1710"/>
        <v>602.91979899434341</v>
      </c>
      <c r="FH80" s="77">
        <f t="shared" si="1710"/>
        <v>602.91979899434341</v>
      </c>
      <c r="FI80" s="77">
        <f t="shared" si="1710"/>
        <v>602.91979899434341</v>
      </c>
      <c r="FJ80" s="77">
        <f t="shared" si="1710"/>
        <v>602.91979899434341</v>
      </c>
      <c r="FK80" s="77">
        <f t="shared" si="1710"/>
        <v>602.91979899434341</v>
      </c>
      <c r="FL80" s="77">
        <f t="shared" si="1710"/>
        <v>602.91979899434341</v>
      </c>
      <c r="FM80" s="77">
        <f t="shared" si="1710"/>
        <v>602.91979899434341</v>
      </c>
      <c r="FN80" s="77">
        <f t="shared" si="1710"/>
        <v>602.91979899434341</v>
      </c>
      <c r="FO80" s="77">
        <f t="shared" si="1710"/>
        <v>602.91979899434341</v>
      </c>
      <c r="FP80" s="77">
        <f t="shared" si="1710"/>
        <v>602.91979899434341</v>
      </c>
      <c r="FQ80" s="77">
        <f t="shared" si="1710"/>
        <v>602.91979899434341</v>
      </c>
      <c r="FR80" s="77">
        <f t="shared" si="1710"/>
        <v>602.91979899434341</v>
      </c>
      <c r="FS80" s="77">
        <f t="shared" si="1710"/>
        <v>602.91979899434341</v>
      </c>
      <c r="FT80" s="77">
        <f t="shared" si="1710"/>
        <v>602.91979899434341</v>
      </c>
      <c r="FU80" s="77">
        <f t="shared" si="1710"/>
        <v>602.91979899434341</v>
      </c>
      <c r="FV80" s="77">
        <f t="shared" si="1710"/>
        <v>602.91979899434341</v>
      </c>
      <c r="FW80" s="77">
        <f t="shared" si="1710"/>
        <v>602.91979899434341</v>
      </c>
      <c r="FX80" s="77">
        <f t="shared" si="1710"/>
        <v>602.91979899434341</v>
      </c>
      <c r="FY80" s="77">
        <f t="shared" si="1710"/>
        <v>602.91979899434341</v>
      </c>
      <c r="FZ80" s="77">
        <f t="shared" si="1710"/>
        <v>602.91979899434341</v>
      </c>
      <c r="GA80" s="77">
        <f t="shared" si="1710"/>
        <v>602.91979899434341</v>
      </c>
      <c r="GB80" s="77">
        <f t="shared" si="1710"/>
        <v>602.91979899434341</v>
      </c>
      <c r="GC80" s="77">
        <f t="shared" si="1710"/>
        <v>602.91979899434341</v>
      </c>
      <c r="GD80" s="77">
        <f t="shared" si="1710"/>
        <v>602.91979899434341</v>
      </c>
      <c r="GE80" s="77">
        <f t="shared" si="1710"/>
        <v>602.91979899434341</v>
      </c>
      <c r="GF80" s="77">
        <f t="shared" si="1710"/>
        <v>602.91979899434341</v>
      </c>
      <c r="GG80" s="77">
        <f t="shared" si="1710"/>
        <v>602.91979899434341</v>
      </c>
      <c r="GH80" s="77">
        <f t="shared" si="1710"/>
        <v>602.91979899434341</v>
      </c>
      <c r="GI80" s="77">
        <f t="shared" si="1710"/>
        <v>602.91979899434341</v>
      </c>
      <c r="GJ80" s="77">
        <f t="shared" si="1710"/>
        <v>602.91979899434341</v>
      </c>
      <c r="GK80" s="77">
        <f t="shared" si="1710"/>
        <v>602.91979899434341</v>
      </c>
      <c r="GL80" s="77">
        <f t="shared" ref="GL80:IW80" si="1711">GL78-GL79</f>
        <v>602.91979899434341</v>
      </c>
      <c r="GM80" s="77">
        <f t="shared" si="1711"/>
        <v>602.91979899434341</v>
      </c>
      <c r="GN80" s="77">
        <f t="shared" si="1711"/>
        <v>602.91979899434341</v>
      </c>
      <c r="GO80" s="77">
        <f t="shared" si="1711"/>
        <v>602.91979899434341</v>
      </c>
      <c r="GP80" s="77">
        <f t="shared" si="1711"/>
        <v>602.91979899434341</v>
      </c>
      <c r="GQ80" s="77">
        <f t="shared" si="1711"/>
        <v>602.91979899434341</v>
      </c>
      <c r="GR80" s="77">
        <f t="shared" si="1711"/>
        <v>602.91979899434341</v>
      </c>
      <c r="GS80" s="77">
        <f t="shared" si="1711"/>
        <v>602.91979899434341</v>
      </c>
      <c r="GT80" s="77">
        <f t="shared" si="1711"/>
        <v>602.91979899434341</v>
      </c>
      <c r="GU80" s="77">
        <f t="shared" si="1711"/>
        <v>602.91979899434341</v>
      </c>
      <c r="GV80" s="77">
        <f t="shared" si="1711"/>
        <v>602.91979899434341</v>
      </c>
      <c r="GW80" s="77">
        <f t="shared" si="1711"/>
        <v>602.91979899434341</v>
      </c>
      <c r="GX80" s="77">
        <f t="shared" si="1711"/>
        <v>602.91979899434341</v>
      </c>
      <c r="GY80" s="77">
        <f t="shared" si="1711"/>
        <v>602.91979899434341</v>
      </c>
      <c r="GZ80" s="77">
        <f t="shared" si="1711"/>
        <v>602.91979899434341</v>
      </c>
      <c r="HA80" s="77">
        <f t="shared" si="1711"/>
        <v>602.91979899434341</v>
      </c>
      <c r="HB80" s="77">
        <f t="shared" si="1711"/>
        <v>602.91979899434341</v>
      </c>
      <c r="HC80" s="77">
        <f t="shared" si="1711"/>
        <v>602.91979899434341</v>
      </c>
      <c r="HD80" s="77">
        <f t="shared" si="1711"/>
        <v>602.91979899434341</v>
      </c>
      <c r="HE80" s="77">
        <f t="shared" si="1711"/>
        <v>602.91979899434341</v>
      </c>
      <c r="HF80" s="77">
        <f t="shared" si="1711"/>
        <v>602.91979899434341</v>
      </c>
      <c r="HG80" s="77">
        <f t="shared" si="1711"/>
        <v>602.91979899434341</v>
      </c>
      <c r="HH80" s="77">
        <f t="shared" si="1711"/>
        <v>602.91979899434341</v>
      </c>
      <c r="HI80" s="77">
        <f t="shared" si="1711"/>
        <v>602.91979899434341</v>
      </c>
      <c r="HJ80" s="77">
        <f t="shared" si="1711"/>
        <v>602.91979899434341</v>
      </c>
      <c r="HK80" s="77">
        <f t="shared" si="1711"/>
        <v>602.91979899434341</v>
      </c>
      <c r="HL80" s="77">
        <f t="shared" si="1711"/>
        <v>602.91979899434341</v>
      </c>
      <c r="HM80" s="77">
        <f t="shared" si="1711"/>
        <v>602.91979899434341</v>
      </c>
      <c r="HN80" s="77">
        <f t="shared" si="1711"/>
        <v>602.91979899434341</v>
      </c>
      <c r="HO80" s="77">
        <f t="shared" si="1711"/>
        <v>602.91979899434341</v>
      </c>
      <c r="HP80" s="77">
        <f t="shared" si="1711"/>
        <v>602.91979899434341</v>
      </c>
      <c r="HQ80" s="77">
        <f t="shared" si="1711"/>
        <v>602.91979899434341</v>
      </c>
      <c r="HR80" s="77">
        <f t="shared" si="1711"/>
        <v>602.91979899434341</v>
      </c>
      <c r="HS80" s="77">
        <f t="shared" si="1711"/>
        <v>602.91979899434341</v>
      </c>
      <c r="HT80" s="77">
        <f t="shared" si="1711"/>
        <v>602.91979899434341</v>
      </c>
      <c r="HU80" s="77">
        <f t="shared" si="1711"/>
        <v>602.91979899434341</v>
      </c>
      <c r="HV80" s="77">
        <f t="shared" si="1711"/>
        <v>602.91979899434341</v>
      </c>
      <c r="HW80" s="77">
        <f t="shared" si="1711"/>
        <v>602.91979899434341</v>
      </c>
      <c r="HX80" s="77">
        <f t="shared" si="1711"/>
        <v>602.91979899434341</v>
      </c>
      <c r="HY80" s="77">
        <f t="shared" si="1711"/>
        <v>602.91979899434341</v>
      </c>
      <c r="HZ80" s="77">
        <f t="shared" si="1711"/>
        <v>602.91979899434341</v>
      </c>
      <c r="IA80" s="77">
        <f t="shared" si="1711"/>
        <v>602.91979899434341</v>
      </c>
      <c r="IB80" s="77">
        <f t="shared" si="1711"/>
        <v>602.91979899434341</v>
      </c>
      <c r="IC80" s="77">
        <f t="shared" si="1711"/>
        <v>602.91979899434341</v>
      </c>
      <c r="ID80" s="77">
        <f t="shared" si="1711"/>
        <v>602.91979899434341</v>
      </c>
      <c r="IE80" s="77">
        <f t="shared" si="1711"/>
        <v>602.91979899434341</v>
      </c>
      <c r="IF80" s="77">
        <f t="shared" si="1711"/>
        <v>602.91979899434341</v>
      </c>
      <c r="IG80" s="77">
        <f t="shared" si="1711"/>
        <v>602.91979899434341</v>
      </c>
      <c r="IH80" s="77">
        <f t="shared" si="1711"/>
        <v>602.91979899434341</v>
      </c>
      <c r="II80" s="77">
        <f t="shared" si="1711"/>
        <v>602.91979899434341</v>
      </c>
      <c r="IJ80" s="77">
        <f t="shared" si="1711"/>
        <v>602.91979899434341</v>
      </c>
      <c r="IK80" s="77">
        <f t="shared" si="1711"/>
        <v>602.91979899434341</v>
      </c>
      <c r="IL80" s="77">
        <f t="shared" si="1711"/>
        <v>602.91979899434341</v>
      </c>
      <c r="IM80" s="77">
        <f t="shared" si="1711"/>
        <v>602.91979899434341</v>
      </c>
      <c r="IN80" s="77">
        <f t="shared" si="1711"/>
        <v>602.91979899434341</v>
      </c>
      <c r="IO80" s="77">
        <f t="shared" si="1711"/>
        <v>602.91979899434341</v>
      </c>
      <c r="IP80" s="77">
        <f t="shared" si="1711"/>
        <v>602.91979899434341</v>
      </c>
      <c r="IQ80" s="77">
        <f t="shared" si="1711"/>
        <v>602.91979899434341</v>
      </c>
      <c r="IR80" s="77">
        <f t="shared" si="1711"/>
        <v>602.91979899434341</v>
      </c>
      <c r="IS80" s="77">
        <f t="shared" si="1711"/>
        <v>602.91979899434341</v>
      </c>
      <c r="IT80" s="77">
        <f t="shared" si="1711"/>
        <v>602.91979899434341</v>
      </c>
      <c r="IU80" s="77">
        <f t="shared" si="1711"/>
        <v>602.91979899434341</v>
      </c>
      <c r="IV80" s="77">
        <f t="shared" si="1711"/>
        <v>602.91979899434341</v>
      </c>
      <c r="IW80" s="77">
        <f t="shared" si="1711"/>
        <v>602.91979899434341</v>
      </c>
      <c r="IX80" s="77">
        <f t="shared" ref="IX80:KO80" si="1712">IX78-IX79</f>
        <v>602.91979899434341</v>
      </c>
      <c r="IY80" s="77">
        <f t="shared" si="1712"/>
        <v>602.91979899434341</v>
      </c>
      <c r="IZ80" s="77">
        <f t="shared" si="1712"/>
        <v>602.91979899434341</v>
      </c>
      <c r="JA80" s="77">
        <f t="shared" si="1712"/>
        <v>602.91979899434341</v>
      </c>
      <c r="JB80" s="77">
        <f t="shared" si="1712"/>
        <v>602.91979899434341</v>
      </c>
      <c r="JC80" s="77">
        <f t="shared" si="1712"/>
        <v>602.91979899434341</v>
      </c>
      <c r="JD80" s="77">
        <f t="shared" si="1712"/>
        <v>602.91979899434341</v>
      </c>
      <c r="JE80" s="77">
        <f t="shared" si="1712"/>
        <v>602.91979899434341</v>
      </c>
      <c r="JF80" s="77">
        <f t="shared" si="1712"/>
        <v>602.91979899434341</v>
      </c>
      <c r="JG80" s="77">
        <f t="shared" si="1712"/>
        <v>602.91979899434341</v>
      </c>
      <c r="JH80" s="77">
        <f t="shared" si="1712"/>
        <v>602.91979899434341</v>
      </c>
      <c r="JI80" s="77">
        <f t="shared" si="1712"/>
        <v>602.91979899434341</v>
      </c>
      <c r="JJ80" s="77">
        <f t="shared" si="1712"/>
        <v>602.91979899434341</v>
      </c>
      <c r="JK80" s="77">
        <f t="shared" si="1712"/>
        <v>602.91979899434341</v>
      </c>
      <c r="JL80" s="77">
        <f t="shared" si="1712"/>
        <v>602.91979899434341</v>
      </c>
      <c r="JM80" s="77">
        <f t="shared" si="1712"/>
        <v>602.91979899434341</v>
      </c>
      <c r="JN80" s="77">
        <f t="shared" si="1712"/>
        <v>602.91979899434341</v>
      </c>
      <c r="JO80" s="77">
        <f t="shared" si="1712"/>
        <v>602.91979899434341</v>
      </c>
      <c r="JP80" s="77">
        <f t="shared" si="1712"/>
        <v>602.91979899434341</v>
      </c>
      <c r="JQ80" s="77">
        <f t="shared" si="1712"/>
        <v>602.91979899434341</v>
      </c>
      <c r="JR80" s="77">
        <f t="shared" si="1712"/>
        <v>602.91979899434341</v>
      </c>
      <c r="JS80" s="77">
        <f t="shared" si="1712"/>
        <v>602.91979899434341</v>
      </c>
      <c r="JT80" s="77">
        <f t="shared" si="1712"/>
        <v>602.91979899434341</v>
      </c>
      <c r="JU80" s="77">
        <f t="shared" si="1712"/>
        <v>602.91979899434341</v>
      </c>
      <c r="JV80" s="77">
        <f t="shared" si="1712"/>
        <v>602.91979899434341</v>
      </c>
      <c r="JW80" s="77">
        <f t="shared" si="1712"/>
        <v>602.91979899434341</v>
      </c>
      <c r="JX80" s="77">
        <f t="shared" si="1712"/>
        <v>602.91979899434341</v>
      </c>
      <c r="JY80" s="77">
        <f t="shared" si="1712"/>
        <v>602.91979899434341</v>
      </c>
      <c r="JZ80" s="77">
        <f t="shared" si="1712"/>
        <v>602.91979899434341</v>
      </c>
      <c r="KA80" s="77">
        <f t="shared" si="1712"/>
        <v>602.91979899434341</v>
      </c>
      <c r="KB80" s="77">
        <f t="shared" si="1712"/>
        <v>602.91979899434341</v>
      </c>
      <c r="KC80" s="77">
        <f t="shared" si="1712"/>
        <v>602.91979899434341</v>
      </c>
      <c r="KD80" s="77">
        <f t="shared" si="1712"/>
        <v>602.91979899434341</v>
      </c>
      <c r="KE80" s="77">
        <f t="shared" si="1712"/>
        <v>602.91979899434341</v>
      </c>
      <c r="KF80" s="77">
        <f t="shared" si="1712"/>
        <v>602.91979899434341</v>
      </c>
      <c r="KG80" s="77">
        <f t="shared" si="1712"/>
        <v>602.91979899434341</v>
      </c>
      <c r="KH80" s="77">
        <f t="shared" si="1712"/>
        <v>602.91979899434341</v>
      </c>
      <c r="KI80" s="77">
        <f t="shared" si="1712"/>
        <v>602.91979899434341</v>
      </c>
      <c r="KJ80" s="77">
        <f t="shared" si="1712"/>
        <v>602.91979899434341</v>
      </c>
      <c r="KK80" s="77">
        <f t="shared" si="1712"/>
        <v>602.91979899434341</v>
      </c>
      <c r="KL80" s="77">
        <f t="shared" si="1712"/>
        <v>602.91979899434341</v>
      </c>
      <c r="KM80" s="77">
        <f t="shared" si="1712"/>
        <v>602.91979899434341</v>
      </c>
      <c r="KN80" s="77">
        <f t="shared" si="1712"/>
        <v>602.91979899434341</v>
      </c>
      <c r="KO80" s="77">
        <f t="shared" si="1712"/>
        <v>602.91979899434341</v>
      </c>
    </row>
    <row r="81" spans="1:301" x14ac:dyDescent="0.2">
      <c r="A81" s="94" t="s">
        <v>265</v>
      </c>
      <c r="B81" s="77">
        <f ca="1">(0-B150)+(B158-0)+(B159-0)</f>
        <v>-404.34835323468332</v>
      </c>
      <c r="C81" s="77">
        <f t="shared" ref="C81:BN81" ca="1" si="1713">(B150-C150)+(C158-B158)+(C159-B159)</f>
        <v>-8.6238482160247827</v>
      </c>
      <c r="D81" s="77">
        <f t="shared" ca="1" si="1713"/>
        <v>-5.0142006732883146</v>
      </c>
      <c r="E81" s="77">
        <f t="shared" ca="1" si="1713"/>
        <v>-5.019199043675826</v>
      </c>
      <c r="F81" s="77">
        <f t="shared" ca="1" si="1713"/>
        <v>-5.0242311868363458</v>
      </c>
      <c r="G81" s="77">
        <f t="shared" ca="1" si="1713"/>
        <v>-5.0292974462216193</v>
      </c>
      <c r="H81" s="77">
        <f t="shared" ca="1" si="1713"/>
        <v>-5.0343981699564893</v>
      </c>
      <c r="I81" s="77">
        <f t="shared" ca="1" si="1713"/>
        <v>-5.0395337109182492</v>
      </c>
      <c r="J81" s="77">
        <f t="shared" ca="1" si="1713"/>
        <v>-5.0447044268180434</v>
      </c>
      <c r="K81" s="77">
        <f t="shared" ca="1" si="1713"/>
        <v>-5.0499106802841993</v>
      </c>
      <c r="L81" s="77">
        <f t="shared" ca="1" si="1713"/>
        <v>-5.0551528389466682</v>
      </c>
      <c r="M81" s="77">
        <f t="shared" ca="1" si="1713"/>
        <v>-5.0604312755237402</v>
      </c>
      <c r="N81" s="77">
        <f t="shared" ca="1" si="1713"/>
        <v>-3.5296846681708018</v>
      </c>
      <c r="O81" s="77">
        <f t="shared" ca="1" si="1713"/>
        <v>0</v>
      </c>
      <c r="P81" s="77">
        <f t="shared" ca="1" si="1713"/>
        <v>0</v>
      </c>
      <c r="Q81" s="77">
        <f t="shared" ca="1" si="1713"/>
        <v>0</v>
      </c>
      <c r="R81" s="77">
        <f t="shared" ca="1" si="1713"/>
        <v>0</v>
      </c>
      <c r="S81" s="77">
        <f t="shared" ca="1" si="1713"/>
        <v>0</v>
      </c>
      <c r="T81" s="77">
        <f t="shared" ca="1" si="1713"/>
        <v>0</v>
      </c>
      <c r="U81" s="77">
        <f t="shared" ca="1" si="1713"/>
        <v>0</v>
      </c>
      <c r="V81" s="77">
        <f t="shared" ca="1" si="1713"/>
        <v>0</v>
      </c>
      <c r="W81" s="77">
        <f t="shared" ca="1" si="1713"/>
        <v>0</v>
      </c>
      <c r="X81" s="77">
        <f t="shared" ca="1" si="1713"/>
        <v>0</v>
      </c>
      <c r="Y81" s="77">
        <f t="shared" ca="1" si="1713"/>
        <v>0</v>
      </c>
      <c r="Z81" s="77">
        <f t="shared" ca="1" si="1713"/>
        <v>-415.57728073202082</v>
      </c>
      <c r="AA81" s="77">
        <f t="shared" ca="1" si="1713"/>
        <v>416.0284447600547</v>
      </c>
      <c r="AB81" s="77">
        <f t="shared" ca="1" si="1713"/>
        <v>0.45379942416491303</v>
      </c>
      <c r="AC81" s="77">
        <f t="shared" ca="1" si="1713"/>
        <v>0.45645021450371814</v>
      </c>
      <c r="AD81" s="77">
        <f t="shared" ca="1" si="1713"/>
        <v>0.45911648897282475</v>
      </c>
      <c r="AE81" s="77">
        <f t="shared" ca="1" si="1713"/>
        <v>0.46179833802005987</v>
      </c>
      <c r="AF81" s="77">
        <f t="shared" ca="1" si="1713"/>
        <v>0.46449585262172377</v>
      </c>
      <c r="AG81" s="77">
        <f t="shared" ca="1" si="1713"/>
        <v>0.46720912428529005</v>
      </c>
      <c r="AH81" s="77">
        <f t="shared" ca="1" si="1713"/>
        <v>0.46993824505298676</v>
      </c>
      <c r="AI81" s="77">
        <f t="shared" ca="1" si="1713"/>
        <v>0.47268330750455334</v>
      </c>
      <c r="AJ81" s="77">
        <f t="shared" ca="1" si="1713"/>
        <v>0.47544440476053751</v>
      </c>
      <c r="AK81" s="77">
        <f t="shared" ca="1" si="1713"/>
        <v>0.47822163048550692</v>
      </c>
      <c r="AL81" s="77">
        <f t="shared" ca="1" si="1713"/>
        <v>0.48101507889111872</v>
      </c>
      <c r="AM81" s="77">
        <f t="shared" ca="1" si="1713"/>
        <v>0.48382484473933118</v>
      </c>
      <c r="AN81" s="77">
        <f t="shared" ca="1" si="1713"/>
        <v>0.48665102334553012</v>
      </c>
      <c r="AO81" s="77">
        <f t="shared" ca="1" si="1713"/>
        <v>0.48949371058213842</v>
      </c>
      <c r="AP81" s="77">
        <f t="shared" ca="1" si="1713"/>
        <v>0.49235300288134454</v>
      </c>
      <c r="AQ81" s="77">
        <f t="shared" ca="1" si="1713"/>
        <v>0.49522899723882574</v>
      </c>
      <c r="AR81" s="77">
        <f t="shared" ca="1" si="1713"/>
        <v>0.49812179121664713</v>
      </c>
      <c r="AS81" s="77">
        <f t="shared" ca="1" si="1713"/>
        <v>0.50103148294692801</v>
      </c>
      <c r="AT81" s="77">
        <f t="shared" ca="1" si="1713"/>
        <v>0.50395817113491148</v>
      </c>
      <c r="AU81" s="77">
        <f t="shared" ca="1" si="1713"/>
        <v>0.50690195506251712</v>
      </c>
      <c r="AV81" s="77">
        <f t="shared" ca="1" si="1713"/>
        <v>0.50986293459146736</v>
      </c>
      <c r="AW81" s="77">
        <f t="shared" ca="1" si="1713"/>
        <v>0.51284121016681183</v>
      </c>
      <c r="AX81" s="77">
        <f t="shared" ca="1" si="1713"/>
        <v>0.51583688282062212</v>
      </c>
      <c r="AY81" s="77">
        <f t="shared" ca="1" si="1713"/>
        <v>0.51885005417460661</v>
      </c>
      <c r="AZ81" s="77">
        <f t="shared" ca="1" si="1713"/>
        <v>0.52188082644454425</v>
      </c>
      <c r="BA81" s="77">
        <f t="shared" ca="1" si="1713"/>
        <v>0.52492930244312674</v>
      </c>
      <c r="BB81" s="77">
        <f t="shared" ca="1" si="1713"/>
        <v>0.52799558558365334</v>
      </c>
      <c r="BC81" s="77">
        <f t="shared" ca="1" si="1713"/>
        <v>0.53107977988327093</v>
      </c>
      <c r="BD81" s="77">
        <f t="shared" ca="1" si="1713"/>
        <v>0.53418198996700994</v>
      </c>
      <c r="BE81" s="77">
        <f t="shared" ca="1" si="1713"/>
        <v>0.53730232107091069</v>
      </c>
      <c r="BF81" s="77">
        <f t="shared" ca="1" si="1713"/>
        <v>0.54044087904577509</v>
      </c>
      <c r="BG81" s="77">
        <f t="shared" ca="1" si="1713"/>
        <v>0.54359777036074775</v>
      </c>
      <c r="BH81" s="77">
        <f t="shared" ca="1" si="1713"/>
        <v>0.54677310210666974</v>
      </c>
      <c r="BI81" s="77">
        <f t="shared" ca="1" si="1713"/>
        <v>0.54996698200034189</v>
      </c>
      <c r="BJ81" s="77">
        <f t="shared" ca="1" si="1713"/>
        <v>0.55317951838731005</v>
      </c>
      <c r="BK81" s="77">
        <f t="shared" ca="1" si="1713"/>
        <v>0.55641082024646948</v>
      </c>
      <c r="BL81" s="77">
        <f t="shared" ca="1" si="1713"/>
        <v>0.55966099719279327</v>
      </c>
      <c r="BM81" s="77">
        <f t="shared" ca="1" si="1713"/>
        <v>0.56293015948210723</v>
      </c>
      <c r="BN81" s="77">
        <f t="shared" ca="1" si="1713"/>
        <v>0.56621841801364781</v>
      </c>
      <c r="BO81" s="77">
        <f t="shared" ref="BO81:DZ81" ca="1" si="1714">(BN150-BO150)+(BO158-BN158)+(BO159-BN159)</f>
        <v>0.56952588433523488</v>
      </c>
      <c r="BP81" s="77">
        <f t="shared" ca="1" si="1714"/>
        <v>0.57285267064531809</v>
      </c>
      <c r="BQ81" s="77">
        <f t="shared" ca="1" si="1714"/>
        <v>0.57619888979866118</v>
      </c>
      <c r="BR81" s="77">
        <f t="shared" ca="1" si="1714"/>
        <v>0.57956465530861578</v>
      </c>
      <c r="BS81" s="77">
        <f t="shared" ca="1" si="1714"/>
        <v>0.58295008135195303</v>
      </c>
      <c r="BT81" s="77">
        <f t="shared" ca="1" si="1714"/>
        <v>0.58635528277210369</v>
      </c>
      <c r="BU81" s="77">
        <f t="shared" ca="1" si="1714"/>
        <v>0.58978037508359193</v>
      </c>
      <c r="BV81" s="77">
        <f t="shared" ca="1" si="1714"/>
        <v>0.59322547447561647</v>
      </c>
      <c r="BW81" s="77">
        <f t="shared" ca="1" si="1714"/>
        <v>0.59669069781602957</v>
      </c>
      <c r="BX81" s="77">
        <f t="shared" ca="1" si="1714"/>
        <v>0.6001761626552593</v>
      </c>
      <c r="BY81" s="77">
        <f t="shared" ca="1" si="1714"/>
        <v>0.60368198723068645</v>
      </c>
      <c r="BZ81" s="77">
        <f t="shared" ca="1" si="1714"/>
        <v>0.60720829046999825</v>
      </c>
      <c r="CA81" s="77">
        <f t="shared" ca="1" si="1714"/>
        <v>0.61075519199590644</v>
      </c>
      <c r="CB81" s="77">
        <f t="shared" ca="1" si="1714"/>
        <v>0.6143228121296147</v>
      </c>
      <c r="CC81" s="77">
        <f t="shared" ca="1" si="1714"/>
        <v>0.61791127189525241</v>
      </c>
      <c r="CD81" s="77">
        <f t="shared" ca="1" si="1714"/>
        <v>0.6215206930239674</v>
      </c>
      <c r="CE81" s="77">
        <f t="shared" ca="1" si="1714"/>
        <v>0.62515119795784813</v>
      </c>
      <c r="CF81" s="77">
        <f t="shared" ca="1" si="1714"/>
        <v>0.62880290985430065</v>
      </c>
      <c r="CG81" s="77">
        <f t="shared" ca="1" si="1714"/>
        <v>0.63247595259014133</v>
      </c>
      <c r="CH81" s="77">
        <f t="shared" ca="1" si="1714"/>
        <v>0.63617045076563272</v>
      </c>
      <c r="CI81" s="77">
        <f t="shared" ca="1" si="1714"/>
        <v>0.63988652970920157</v>
      </c>
      <c r="CJ81" s="77">
        <f t="shared" ca="1" si="1714"/>
        <v>0.64362431548090626</v>
      </c>
      <c r="CK81" s="77">
        <f t="shared" ca="1" si="1714"/>
        <v>0.64738393487766643</v>
      </c>
      <c r="CL81" s="77">
        <f t="shared" ca="1" si="1714"/>
        <v>0.65116551543650303</v>
      </c>
      <c r="CM81" s="77">
        <f t="shared" ca="1" si="1714"/>
        <v>0.65496918543993843</v>
      </c>
      <c r="CN81" s="77">
        <f t="shared" ca="1" si="1714"/>
        <v>0.65879507391957759</v>
      </c>
      <c r="CO81" s="77">
        <f t="shared" ca="1" si="1714"/>
        <v>0.66264331066071236</v>
      </c>
      <c r="CP81" s="77">
        <f t="shared" ca="1" si="1714"/>
        <v>0.66651402620686895</v>
      </c>
      <c r="CQ81" s="77">
        <f t="shared" ca="1" si="1714"/>
        <v>0.67040735186418488</v>
      </c>
      <c r="CR81" s="77">
        <f t="shared" ca="1" si="1714"/>
        <v>0.67432341970544485</v>
      </c>
      <c r="CS81" s="77">
        <f t="shared" ca="1" si="1714"/>
        <v>0.67826236257531036</v>
      </c>
      <c r="CT81" s="77">
        <f t="shared" ca="1" si="1714"/>
        <v>6.4146918887988704</v>
      </c>
      <c r="CU81" s="77">
        <f t="shared" ca="1" si="1714"/>
        <v>0</v>
      </c>
      <c r="CV81" s="77">
        <f t="shared" ca="1" si="1714"/>
        <v>0</v>
      </c>
      <c r="CW81" s="77">
        <f t="shared" ca="1" si="1714"/>
        <v>0</v>
      </c>
      <c r="CX81" s="77">
        <f t="shared" ca="1" si="1714"/>
        <v>0</v>
      </c>
      <c r="CY81" s="77">
        <f t="shared" ca="1" si="1714"/>
        <v>0</v>
      </c>
      <c r="CZ81" s="77">
        <f t="shared" ca="1" si="1714"/>
        <v>0</v>
      </c>
      <c r="DA81" s="77">
        <f t="shared" ca="1" si="1714"/>
        <v>0</v>
      </c>
      <c r="DB81" s="77">
        <f t="shared" ca="1" si="1714"/>
        <v>0</v>
      </c>
      <c r="DC81" s="77">
        <f t="shared" ca="1" si="1714"/>
        <v>0</v>
      </c>
      <c r="DD81" s="77">
        <f t="shared" ca="1" si="1714"/>
        <v>0</v>
      </c>
      <c r="DE81" s="77">
        <f t="shared" ca="1" si="1714"/>
        <v>0</v>
      </c>
      <c r="DF81" s="77">
        <f t="shared" ca="1" si="1714"/>
        <v>0</v>
      </c>
      <c r="DG81" s="77">
        <f t="shared" ca="1" si="1714"/>
        <v>0</v>
      </c>
      <c r="DH81" s="77">
        <f t="shared" ca="1" si="1714"/>
        <v>0</v>
      </c>
      <c r="DI81" s="77">
        <f t="shared" ca="1" si="1714"/>
        <v>0</v>
      </c>
      <c r="DJ81" s="77">
        <f t="shared" ca="1" si="1714"/>
        <v>0</v>
      </c>
      <c r="DK81" s="77">
        <f t="shared" ca="1" si="1714"/>
        <v>0</v>
      </c>
      <c r="DL81" s="77">
        <f t="shared" ca="1" si="1714"/>
        <v>0</v>
      </c>
      <c r="DM81" s="77">
        <f t="shared" ca="1" si="1714"/>
        <v>0</v>
      </c>
      <c r="DN81" s="77">
        <f t="shared" ca="1" si="1714"/>
        <v>0</v>
      </c>
      <c r="DO81" s="77">
        <f t="shared" ca="1" si="1714"/>
        <v>0</v>
      </c>
      <c r="DP81" s="77">
        <f t="shared" ca="1" si="1714"/>
        <v>0</v>
      </c>
      <c r="DQ81" s="77">
        <f t="shared" ca="1" si="1714"/>
        <v>0</v>
      </c>
      <c r="DR81" s="77">
        <f t="shared" ca="1" si="1714"/>
        <v>0</v>
      </c>
      <c r="DS81" s="77">
        <f t="shared" ca="1" si="1714"/>
        <v>0</v>
      </c>
      <c r="DT81" s="77">
        <f t="shared" ca="1" si="1714"/>
        <v>0</v>
      </c>
      <c r="DU81" s="77">
        <f t="shared" ca="1" si="1714"/>
        <v>0</v>
      </c>
      <c r="DV81" s="77">
        <f t="shared" ca="1" si="1714"/>
        <v>0</v>
      </c>
      <c r="DW81" s="77">
        <f t="shared" ca="1" si="1714"/>
        <v>0</v>
      </c>
      <c r="DX81" s="77">
        <f t="shared" ca="1" si="1714"/>
        <v>0</v>
      </c>
      <c r="DY81" s="77">
        <f t="shared" ca="1" si="1714"/>
        <v>0</v>
      </c>
      <c r="DZ81" s="77">
        <f t="shared" ca="1" si="1714"/>
        <v>0</v>
      </c>
      <c r="EA81" s="77">
        <f t="shared" ref="EA81:GL81" ca="1" si="1715">(DZ150-EA150)+(EA158-DZ158)+(EA159-DZ159)</f>
        <v>0</v>
      </c>
      <c r="EB81" s="77">
        <f t="shared" ca="1" si="1715"/>
        <v>0</v>
      </c>
      <c r="EC81" s="77">
        <f t="shared" ca="1" si="1715"/>
        <v>0</v>
      </c>
      <c r="ED81" s="77">
        <f t="shared" ca="1" si="1715"/>
        <v>0</v>
      </c>
      <c r="EE81" s="77">
        <f t="shared" ca="1" si="1715"/>
        <v>0</v>
      </c>
      <c r="EF81" s="77">
        <f t="shared" ca="1" si="1715"/>
        <v>0</v>
      </c>
      <c r="EG81" s="77">
        <f t="shared" ca="1" si="1715"/>
        <v>0</v>
      </c>
      <c r="EH81" s="77">
        <f t="shared" ca="1" si="1715"/>
        <v>0</v>
      </c>
      <c r="EI81" s="77">
        <f t="shared" ca="1" si="1715"/>
        <v>0</v>
      </c>
      <c r="EJ81" s="77">
        <f t="shared" ca="1" si="1715"/>
        <v>0</v>
      </c>
      <c r="EK81" s="77">
        <f t="shared" ca="1" si="1715"/>
        <v>0</v>
      </c>
      <c r="EL81" s="77">
        <f t="shared" ca="1" si="1715"/>
        <v>0</v>
      </c>
      <c r="EM81" s="77">
        <f t="shared" ca="1" si="1715"/>
        <v>0</v>
      </c>
      <c r="EN81" s="77">
        <f t="shared" ca="1" si="1715"/>
        <v>0</v>
      </c>
      <c r="EO81" s="77">
        <f t="shared" ca="1" si="1715"/>
        <v>0</v>
      </c>
      <c r="EP81" s="77">
        <f t="shared" ca="1" si="1715"/>
        <v>0</v>
      </c>
      <c r="EQ81" s="77">
        <f t="shared" ca="1" si="1715"/>
        <v>0</v>
      </c>
      <c r="ER81" s="77">
        <f t="shared" ca="1" si="1715"/>
        <v>0</v>
      </c>
      <c r="ES81" s="77">
        <f t="shared" ca="1" si="1715"/>
        <v>0</v>
      </c>
      <c r="ET81" s="77">
        <f t="shared" ca="1" si="1715"/>
        <v>0</v>
      </c>
      <c r="EU81" s="77">
        <f t="shared" ca="1" si="1715"/>
        <v>0</v>
      </c>
      <c r="EV81" s="77">
        <f t="shared" ca="1" si="1715"/>
        <v>0</v>
      </c>
      <c r="EW81" s="77">
        <f t="shared" ca="1" si="1715"/>
        <v>0</v>
      </c>
      <c r="EX81" s="77">
        <f t="shared" ca="1" si="1715"/>
        <v>0</v>
      </c>
      <c r="EY81" s="77">
        <f t="shared" ca="1" si="1715"/>
        <v>0</v>
      </c>
      <c r="EZ81" s="77">
        <f t="shared" ca="1" si="1715"/>
        <v>0</v>
      </c>
      <c r="FA81" s="77">
        <f t="shared" ca="1" si="1715"/>
        <v>0</v>
      </c>
      <c r="FB81" s="77">
        <f t="shared" ca="1" si="1715"/>
        <v>0</v>
      </c>
      <c r="FC81" s="77">
        <f t="shared" ca="1" si="1715"/>
        <v>0</v>
      </c>
      <c r="FD81" s="77">
        <f t="shared" ca="1" si="1715"/>
        <v>0</v>
      </c>
      <c r="FE81" s="77">
        <f t="shared" ca="1" si="1715"/>
        <v>0</v>
      </c>
      <c r="FF81" s="77">
        <f t="shared" ca="1" si="1715"/>
        <v>0</v>
      </c>
      <c r="FG81" s="77">
        <f t="shared" ca="1" si="1715"/>
        <v>0</v>
      </c>
      <c r="FH81" s="77">
        <f t="shared" ca="1" si="1715"/>
        <v>0</v>
      </c>
      <c r="FI81" s="77">
        <f t="shared" ca="1" si="1715"/>
        <v>0</v>
      </c>
      <c r="FJ81" s="77">
        <f t="shared" ca="1" si="1715"/>
        <v>0</v>
      </c>
      <c r="FK81" s="77">
        <f t="shared" ca="1" si="1715"/>
        <v>0</v>
      </c>
      <c r="FL81" s="77">
        <f t="shared" ca="1" si="1715"/>
        <v>0</v>
      </c>
      <c r="FM81" s="77">
        <f t="shared" ca="1" si="1715"/>
        <v>0</v>
      </c>
      <c r="FN81" s="77">
        <f t="shared" ca="1" si="1715"/>
        <v>0</v>
      </c>
      <c r="FO81" s="77">
        <f t="shared" ca="1" si="1715"/>
        <v>0</v>
      </c>
      <c r="FP81" s="77">
        <f t="shared" ca="1" si="1715"/>
        <v>0</v>
      </c>
      <c r="FQ81" s="77">
        <f t="shared" ca="1" si="1715"/>
        <v>0</v>
      </c>
      <c r="FR81" s="77">
        <f t="shared" ca="1" si="1715"/>
        <v>0</v>
      </c>
      <c r="FS81" s="77">
        <f t="shared" ca="1" si="1715"/>
        <v>0</v>
      </c>
      <c r="FT81" s="77">
        <f t="shared" ca="1" si="1715"/>
        <v>0</v>
      </c>
      <c r="FU81" s="77">
        <f t="shared" ca="1" si="1715"/>
        <v>0</v>
      </c>
      <c r="FV81" s="77">
        <f t="shared" ca="1" si="1715"/>
        <v>0</v>
      </c>
      <c r="FW81" s="77">
        <f t="shared" ca="1" si="1715"/>
        <v>0</v>
      </c>
      <c r="FX81" s="77">
        <f t="shared" ca="1" si="1715"/>
        <v>0</v>
      </c>
      <c r="FY81" s="77">
        <f t="shared" ca="1" si="1715"/>
        <v>0</v>
      </c>
      <c r="FZ81" s="77">
        <f t="shared" ca="1" si="1715"/>
        <v>0</v>
      </c>
      <c r="GA81" s="77">
        <f t="shared" ca="1" si="1715"/>
        <v>0</v>
      </c>
      <c r="GB81" s="77">
        <f t="shared" ca="1" si="1715"/>
        <v>0</v>
      </c>
      <c r="GC81" s="77">
        <f t="shared" ca="1" si="1715"/>
        <v>0</v>
      </c>
      <c r="GD81" s="77">
        <f t="shared" ca="1" si="1715"/>
        <v>0</v>
      </c>
      <c r="GE81" s="77">
        <f t="shared" ca="1" si="1715"/>
        <v>0</v>
      </c>
      <c r="GF81" s="77">
        <f t="shared" ca="1" si="1715"/>
        <v>0</v>
      </c>
      <c r="GG81" s="77">
        <f t="shared" ca="1" si="1715"/>
        <v>0</v>
      </c>
      <c r="GH81" s="77">
        <f t="shared" ca="1" si="1715"/>
        <v>0</v>
      </c>
      <c r="GI81" s="77">
        <f t="shared" ca="1" si="1715"/>
        <v>0</v>
      </c>
      <c r="GJ81" s="77">
        <f t="shared" ca="1" si="1715"/>
        <v>0</v>
      </c>
      <c r="GK81" s="77">
        <f t="shared" ca="1" si="1715"/>
        <v>0</v>
      </c>
      <c r="GL81" s="77">
        <f t="shared" ca="1" si="1715"/>
        <v>0</v>
      </c>
      <c r="GM81" s="77">
        <f t="shared" ref="GM81:IX81" ca="1" si="1716">(GL150-GM150)+(GM158-GL158)+(GM159-GL159)</f>
        <v>0</v>
      </c>
      <c r="GN81" s="77">
        <f t="shared" ca="1" si="1716"/>
        <v>0</v>
      </c>
      <c r="GO81" s="77">
        <f t="shared" ca="1" si="1716"/>
        <v>0</v>
      </c>
      <c r="GP81" s="77">
        <f t="shared" ca="1" si="1716"/>
        <v>0</v>
      </c>
      <c r="GQ81" s="77">
        <f t="shared" ca="1" si="1716"/>
        <v>0</v>
      </c>
      <c r="GR81" s="77">
        <f t="shared" ca="1" si="1716"/>
        <v>0</v>
      </c>
      <c r="GS81" s="77">
        <f t="shared" ca="1" si="1716"/>
        <v>0</v>
      </c>
      <c r="GT81" s="77">
        <f t="shared" ca="1" si="1716"/>
        <v>0</v>
      </c>
      <c r="GU81" s="77">
        <f t="shared" ca="1" si="1716"/>
        <v>0</v>
      </c>
      <c r="GV81" s="77">
        <f t="shared" ca="1" si="1716"/>
        <v>0</v>
      </c>
      <c r="GW81" s="77">
        <f t="shared" ca="1" si="1716"/>
        <v>0</v>
      </c>
      <c r="GX81" s="77">
        <f t="shared" ca="1" si="1716"/>
        <v>0</v>
      </c>
      <c r="GY81" s="77">
        <f t="shared" ca="1" si="1716"/>
        <v>0</v>
      </c>
      <c r="GZ81" s="77">
        <f t="shared" ca="1" si="1716"/>
        <v>0</v>
      </c>
      <c r="HA81" s="77">
        <f t="shared" ca="1" si="1716"/>
        <v>0</v>
      </c>
      <c r="HB81" s="77">
        <f t="shared" ca="1" si="1716"/>
        <v>0</v>
      </c>
      <c r="HC81" s="77">
        <f t="shared" ca="1" si="1716"/>
        <v>0</v>
      </c>
      <c r="HD81" s="77">
        <f t="shared" ca="1" si="1716"/>
        <v>0</v>
      </c>
      <c r="HE81" s="77">
        <f t="shared" ca="1" si="1716"/>
        <v>0</v>
      </c>
      <c r="HF81" s="77">
        <f t="shared" ca="1" si="1716"/>
        <v>0</v>
      </c>
      <c r="HG81" s="77">
        <f t="shared" ca="1" si="1716"/>
        <v>0</v>
      </c>
      <c r="HH81" s="77">
        <f t="shared" ca="1" si="1716"/>
        <v>0</v>
      </c>
      <c r="HI81" s="77">
        <f t="shared" ca="1" si="1716"/>
        <v>0</v>
      </c>
      <c r="HJ81" s="77">
        <f t="shared" ca="1" si="1716"/>
        <v>0</v>
      </c>
      <c r="HK81" s="77">
        <f t="shared" ca="1" si="1716"/>
        <v>0</v>
      </c>
      <c r="HL81" s="77">
        <f t="shared" ca="1" si="1716"/>
        <v>0</v>
      </c>
      <c r="HM81" s="77">
        <f t="shared" ca="1" si="1716"/>
        <v>0</v>
      </c>
      <c r="HN81" s="77">
        <f t="shared" ca="1" si="1716"/>
        <v>0</v>
      </c>
      <c r="HO81" s="77">
        <f t="shared" ca="1" si="1716"/>
        <v>0</v>
      </c>
      <c r="HP81" s="77">
        <f t="shared" ca="1" si="1716"/>
        <v>0</v>
      </c>
      <c r="HQ81" s="77">
        <f t="shared" ca="1" si="1716"/>
        <v>0</v>
      </c>
      <c r="HR81" s="77">
        <f t="shared" ca="1" si="1716"/>
        <v>0</v>
      </c>
      <c r="HS81" s="77">
        <f t="shared" ca="1" si="1716"/>
        <v>0</v>
      </c>
      <c r="HT81" s="77">
        <f t="shared" ca="1" si="1716"/>
        <v>0</v>
      </c>
      <c r="HU81" s="77">
        <f t="shared" ca="1" si="1716"/>
        <v>0</v>
      </c>
      <c r="HV81" s="77">
        <f t="shared" ca="1" si="1716"/>
        <v>0</v>
      </c>
      <c r="HW81" s="77">
        <f t="shared" ca="1" si="1716"/>
        <v>0</v>
      </c>
      <c r="HX81" s="77">
        <f t="shared" ca="1" si="1716"/>
        <v>0</v>
      </c>
      <c r="HY81" s="77">
        <f t="shared" ca="1" si="1716"/>
        <v>0</v>
      </c>
      <c r="HZ81" s="77">
        <f t="shared" ca="1" si="1716"/>
        <v>0</v>
      </c>
      <c r="IA81" s="77">
        <f t="shared" ca="1" si="1716"/>
        <v>0</v>
      </c>
      <c r="IB81" s="77">
        <f t="shared" ca="1" si="1716"/>
        <v>0</v>
      </c>
      <c r="IC81" s="77">
        <f t="shared" ca="1" si="1716"/>
        <v>0</v>
      </c>
      <c r="ID81" s="77">
        <f t="shared" ca="1" si="1716"/>
        <v>0</v>
      </c>
      <c r="IE81" s="77">
        <f t="shared" ca="1" si="1716"/>
        <v>0</v>
      </c>
      <c r="IF81" s="77">
        <f t="shared" ca="1" si="1716"/>
        <v>0</v>
      </c>
      <c r="IG81" s="77">
        <f t="shared" ca="1" si="1716"/>
        <v>0</v>
      </c>
      <c r="IH81" s="77">
        <f t="shared" ca="1" si="1716"/>
        <v>0</v>
      </c>
      <c r="II81" s="77">
        <f t="shared" ca="1" si="1716"/>
        <v>0</v>
      </c>
      <c r="IJ81" s="77">
        <f t="shared" ca="1" si="1716"/>
        <v>0</v>
      </c>
      <c r="IK81" s="77">
        <f t="shared" ca="1" si="1716"/>
        <v>0</v>
      </c>
      <c r="IL81" s="77">
        <f t="shared" ca="1" si="1716"/>
        <v>0</v>
      </c>
      <c r="IM81" s="77">
        <f t="shared" ca="1" si="1716"/>
        <v>0</v>
      </c>
      <c r="IN81" s="77">
        <f t="shared" ca="1" si="1716"/>
        <v>0</v>
      </c>
      <c r="IO81" s="77">
        <f t="shared" ca="1" si="1716"/>
        <v>0</v>
      </c>
      <c r="IP81" s="77">
        <f t="shared" ca="1" si="1716"/>
        <v>0</v>
      </c>
      <c r="IQ81" s="77">
        <f t="shared" ca="1" si="1716"/>
        <v>0</v>
      </c>
      <c r="IR81" s="77">
        <f t="shared" ca="1" si="1716"/>
        <v>0</v>
      </c>
      <c r="IS81" s="77">
        <f t="shared" ca="1" si="1716"/>
        <v>0</v>
      </c>
      <c r="IT81" s="77">
        <f t="shared" ca="1" si="1716"/>
        <v>0</v>
      </c>
      <c r="IU81" s="77">
        <f t="shared" ca="1" si="1716"/>
        <v>0</v>
      </c>
      <c r="IV81" s="77">
        <f t="shared" ca="1" si="1716"/>
        <v>0</v>
      </c>
      <c r="IW81" s="77">
        <f t="shared" ca="1" si="1716"/>
        <v>0</v>
      </c>
      <c r="IX81" s="77">
        <f t="shared" ca="1" si="1716"/>
        <v>0</v>
      </c>
      <c r="IY81" s="77">
        <f t="shared" ref="IY81:KO81" ca="1" si="1717">(IX150-IY150)+(IY158-IX158)+(IY159-IX159)</f>
        <v>0</v>
      </c>
      <c r="IZ81" s="77">
        <f t="shared" ca="1" si="1717"/>
        <v>0</v>
      </c>
      <c r="JA81" s="77">
        <f t="shared" ca="1" si="1717"/>
        <v>0</v>
      </c>
      <c r="JB81" s="77">
        <f t="shared" ca="1" si="1717"/>
        <v>0</v>
      </c>
      <c r="JC81" s="77">
        <f t="shared" ca="1" si="1717"/>
        <v>0</v>
      </c>
      <c r="JD81" s="77">
        <f t="shared" ca="1" si="1717"/>
        <v>0</v>
      </c>
      <c r="JE81" s="77">
        <f t="shared" ca="1" si="1717"/>
        <v>0</v>
      </c>
      <c r="JF81" s="77">
        <f t="shared" ca="1" si="1717"/>
        <v>0</v>
      </c>
      <c r="JG81" s="77">
        <f t="shared" ca="1" si="1717"/>
        <v>0</v>
      </c>
      <c r="JH81" s="77">
        <f t="shared" ca="1" si="1717"/>
        <v>0</v>
      </c>
      <c r="JI81" s="77">
        <f t="shared" ca="1" si="1717"/>
        <v>0</v>
      </c>
      <c r="JJ81" s="77">
        <f t="shared" ca="1" si="1717"/>
        <v>0</v>
      </c>
      <c r="JK81" s="77">
        <f t="shared" ca="1" si="1717"/>
        <v>0</v>
      </c>
      <c r="JL81" s="77">
        <f t="shared" ca="1" si="1717"/>
        <v>0</v>
      </c>
      <c r="JM81" s="77">
        <f t="shared" ca="1" si="1717"/>
        <v>0</v>
      </c>
      <c r="JN81" s="77">
        <f t="shared" ca="1" si="1717"/>
        <v>0</v>
      </c>
      <c r="JO81" s="77">
        <f t="shared" ca="1" si="1717"/>
        <v>0</v>
      </c>
      <c r="JP81" s="77">
        <f t="shared" ca="1" si="1717"/>
        <v>0</v>
      </c>
      <c r="JQ81" s="77">
        <f t="shared" ca="1" si="1717"/>
        <v>0</v>
      </c>
      <c r="JR81" s="77">
        <f t="shared" ca="1" si="1717"/>
        <v>0</v>
      </c>
      <c r="JS81" s="77">
        <f t="shared" ca="1" si="1717"/>
        <v>0</v>
      </c>
      <c r="JT81" s="77">
        <f t="shared" ca="1" si="1717"/>
        <v>0</v>
      </c>
      <c r="JU81" s="77">
        <f t="shared" ca="1" si="1717"/>
        <v>0</v>
      </c>
      <c r="JV81" s="77">
        <f t="shared" ca="1" si="1717"/>
        <v>0</v>
      </c>
      <c r="JW81" s="77">
        <f t="shared" ca="1" si="1717"/>
        <v>0</v>
      </c>
      <c r="JX81" s="77">
        <f t="shared" ca="1" si="1717"/>
        <v>0</v>
      </c>
      <c r="JY81" s="77">
        <f t="shared" ca="1" si="1717"/>
        <v>0</v>
      </c>
      <c r="JZ81" s="77">
        <f t="shared" ca="1" si="1717"/>
        <v>0</v>
      </c>
      <c r="KA81" s="77">
        <f t="shared" ca="1" si="1717"/>
        <v>0</v>
      </c>
      <c r="KB81" s="77">
        <f t="shared" ca="1" si="1717"/>
        <v>0</v>
      </c>
      <c r="KC81" s="77">
        <f t="shared" ca="1" si="1717"/>
        <v>0</v>
      </c>
      <c r="KD81" s="77">
        <f t="shared" ca="1" si="1717"/>
        <v>0</v>
      </c>
      <c r="KE81" s="77">
        <f t="shared" ca="1" si="1717"/>
        <v>0</v>
      </c>
      <c r="KF81" s="77">
        <f t="shared" ca="1" si="1717"/>
        <v>0</v>
      </c>
      <c r="KG81" s="77">
        <f t="shared" ca="1" si="1717"/>
        <v>0</v>
      </c>
      <c r="KH81" s="77">
        <f t="shared" ca="1" si="1717"/>
        <v>0</v>
      </c>
      <c r="KI81" s="77">
        <f t="shared" ca="1" si="1717"/>
        <v>0</v>
      </c>
      <c r="KJ81" s="77">
        <f t="shared" ca="1" si="1717"/>
        <v>0</v>
      </c>
      <c r="KK81" s="77">
        <f t="shared" ca="1" si="1717"/>
        <v>0</v>
      </c>
      <c r="KL81" s="77">
        <f t="shared" ca="1" si="1717"/>
        <v>0</v>
      </c>
      <c r="KM81" s="77">
        <f t="shared" ca="1" si="1717"/>
        <v>0</v>
      </c>
      <c r="KN81" s="77">
        <f t="shared" ca="1" si="1717"/>
        <v>0</v>
      </c>
      <c r="KO81" s="77">
        <f t="shared" ca="1" si="1717"/>
        <v>712.00915177655861</v>
      </c>
    </row>
    <row r="82" spans="1:301" x14ac:dyDescent="0.2">
      <c r="A82" s="94" t="s">
        <v>266</v>
      </c>
      <c r="B82" s="77">
        <f t="shared" ref="B82:AG82" ca="1" si="1718">B47</f>
        <v>198.57144575966009</v>
      </c>
      <c r="C82" s="77">
        <f t="shared" ca="1" si="1718"/>
        <v>189.94759754363528</v>
      </c>
      <c r="D82" s="77">
        <f t="shared" ca="1" si="1718"/>
        <v>184.93339687034702</v>
      </c>
      <c r="E82" s="77">
        <f t="shared" ca="1" si="1718"/>
        <v>179.9141978266712</v>
      </c>
      <c r="F82" s="77">
        <f t="shared" ca="1" si="1718"/>
        <v>174.88996663983485</v>
      </c>
      <c r="G82" s="77">
        <f t="shared" ca="1" si="1718"/>
        <v>169.86066919361321</v>
      </c>
      <c r="H82" s="77">
        <f t="shared" ca="1" si="1718"/>
        <v>164.82627102365672</v>
      </c>
      <c r="I82" s="77">
        <f t="shared" ca="1" si="1718"/>
        <v>159.78673731273847</v>
      </c>
      <c r="J82" s="77">
        <f t="shared" ca="1" si="1718"/>
        <v>154.74203288592042</v>
      </c>
      <c r="K82" s="77">
        <f t="shared" ca="1" si="1718"/>
        <v>149.69212220563622</v>
      </c>
      <c r="L82" s="77">
        <f t="shared" ca="1" si="1718"/>
        <v>144.63696936668956</v>
      </c>
      <c r="M82" s="77">
        <f t="shared" ca="1" si="1718"/>
        <v>139.57653809116582</v>
      </c>
      <c r="N82" s="77">
        <f t="shared" ca="1" si="1718"/>
        <v>136.04685342299501</v>
      </c>
      <c r="O82" s="77">
        <f t="shared" ca="1" si="1718"/>
        <v>136.04685342299501</v>
      </c>
      <c r="P82" s="77">
        <f t="shared" ca="1" si="1718"/>
        <v>136.04685342299501</v>
      </c>
      <c r="Q82" s="77">
        <f t="shared" ca="1" si="1718"/>
        <v>136.04685342299501</v>
      </c>
      <c r="R82" s="77">
        <f t="shared" ca="1" si="1718"/>
        <v>136.04685342299501</v>
      </c>
      <c r="S82" s="77">
        <f t="shared" ca="1" si="1718"/>
        <v>136.04685342299501</v>
      </c>
      <c r="T82" s="77">
        <f t="shared" ca="1" si="1718"/>
        <v>136.04685342299501</v>
      </c>
      <c r="U82" s="77">
        <f t="shared" ca="1" si="1718"/>
        <v>136.04685342299501</v>
      </c>
      <c r="V82" s="77">
        <f t="shared" ca="1" si="1718"/>
        <v>136.04685342299501</v>
      </c>
      <c r="W82" s="77">
        <f t="shared" ca="1" si="1718"/>
        <v>136.04685342299501</v>
      </c>
      <c r="X82" s="77">
        <f t="shared" ca="1" si="1718"/>
        <v>136.04685342299501</v>
      </c>
      <c r="Y82" s="77">
        <f t="shared" ca="1" si="1718"/>
        <v>136.04685342299501</v>
      </c>
      <c r="Z82" s="77">
        <f t="shared" ca="1" si="1718"/>
        <v>136.04685342299501</v>
      </c>
      <c r="AA82" s="77">
        <f t="shared" ca="1" si="1718"/>
        <v>136.49801745102889</v>
      </c>
      <c r="AB82" s="77">
        <f t="shared" ca="1" si="1718"/>
        <v>136.9518168751938</v>
      </c>
      <c r="AC82" s="77">
        <f t="shared" ca="1" si="1718"/>
        <v>137.40826708969752</v>
      </c>
      <c r="AD82" s="77">
        <f t="shared" ca="1" si="1718"/>
        <v>137.86738357867034</v>
      </c>
      <c r="AE82" s="77">
        <f t="shared" ca="1" si="1718"/>
        <v>138.3291819166904</v>
      </c>
      <c r="AF82" s="77">
        <f t="shared" ca="1" si="1718"/>
        <v>138.79367776931213</v>
      </c>
      <c r="AG82" s="77">
        <f t="shared" ca="1" si="1718"/>
        <v>139.26088689359742</v>
      </c>
      <c r="AH82" s="77">
        <f t="shared" ref="AH82:BM82" ca="1" si="1719">AH47</f>
        <v>139.7308251386504</v>
      </c>
      <c r="AI82" s="77">
        <f t="shared" ca="1" si="1719"/>
        <v>140.20350844615496</v>
      </c>
      <c r="AJ82" s="77">
        <f t="shared" ca="1" si="1719"/>
        <v>140.67895285091549</v>
      </c>
      <c r="AK82" s="77">
        <f t="shared" ca="1" si="1719"/>
        <v>141.157174481401</v>
      </c>
      <c r="AL82" s="77">
        <f t="shared" ca="1" si="1719"/>
        <v>141.63818956029212</v>
      </c>
      <c r="AM82" s="77">
        <f t="shared" ca="1" si="1719"/>
        <v>142.12201440503145</v>
      </c>
      <c r="AN82" s="77">
        <f t="shared" ca="1" si="1719"/>
        <v>142.60866542837698</v>
      </c>
      <c r="AO82" s="77">
        <f t="shared" ca="1" si="1719"/>
        <v>143.09815913895912</v>
      </c>
      <c r="AP82" s="77">
        <f t="shared" ca="1" si="1719"/>
        <v>143.59051214184046</v>
      </c>
      <c r="AQ82" s="77">
        <f t="shared" ca="1" si="1719"/>
        <v>144.08574113907929</v>
      </c>
      <c r="AR82" s="77">
        <f t="shared" ca="1" si="1719"/>
        <v>144.58386293029594</v>
      </c>
      <c r="AS82" s="77">
        <f t="shared" ca="1" si="1719"/>
        <v>145.08489441324286</v>
      </c>
      <c r="AT82" s="77">
        <f t="shared" ca="1" si="1719"/>
        <v>145.58885258437778</v>
      </c>
      <c r="AU82" s="77">
        <f t="shared" ca="1" si="1719"/>
        <v>146.09575453944029</v>
      </c>
      <c r="AV82" s="77">
        <f t="shared" ca="1" si="1719"/>
        <v>146.60561747403176</v>
      </c>
      <c r="AW82" s="77">
        <f t="shared" ca="1" si="1719"/>
        <v>147.11845868419857</v>
      </c>
      <c r="AX82" s="77">
        <f t="shared" ca="1" si="1719"/>
        <v>147.63429556701917</v>
      </c>
      <c r="AY82" s="77">
        <f t="shared" ca="1" si="1719"/>
        <v>148.1531456211938</v>
      </c>
      <c r="AZ82" s="77">
        <f t="shared" ca="1" si="1719"/>
        <v>148.67502644763834</v>
      </c>
      <c r="BA82" s="77">
        <f t="shared" ca="1" si="1719"/>
        <v>149.1999557500815</v>
      </c>
      <c r="BB82" s="77">
        <f t="shared" ca="1" si="1719"/>
        <v>149.72795133566515</v>
      </c>
      <c r="BC82" s="77">
        <f t="shared" ca="1" si="1719"/>
        <v>150.2590311155484</v>
      </c>
      <c r="BD82" s="77">
        <f t="shared" ca="1" si="1719"/>
        <v>150.79321310551541</v>
      </c>
      <c r="BE82" s="77">
        <f t="shared" ca="1" si="1719"/>
        <v>151.33051542658632</v>
      </c>
      <c r="BF82" s="77">
        <f t="shared" ca="1" si="1719"/>
        <v>151.87095630563209</v>
      </c>
      <c r="BG82" s="77">
        <f t="shared" ca="1" si="1719"/>
        <v>152.41455407599284</v>
      </c>
      <c r="BH82" s="77">
        <f t="shared" ca="1" si="1719"/>
        <v>152.96132717809951</v>
      </c>
      <c r="BI82" s="77">
        <f t="shared" ca="1" si="1719"/>
        <v>153.51129416009985</v>
      </c>
      <c r="BJ82" s="77">
        <f t="shared" ca="1" si="1719"/>
        <v>154.06447367848719</v>
      </c>
      <c r="BK82" s="77">
        <f t="shared" ca="1" si="1719"/>
        <v>154.6208844987336</v>
      </c>
      <c r="BL82" s="77">
        <f t="shared" ca="1" si="1719"/>
        <v>155.18054549592642</v>
      </c>
      <c r="BM82" s="77">
        <f t="shared" ca="1" si="1719"/>
        <v>155.74347565540853</v>
      </c>
      <c r="BN82" s="77">
        <f t="shared" ref="BN82:CS82" ca="1" si="1720">BN47</f>
        <v>156.30969407342221</v>
      </c>
      <c r="BO82" s="77">
        <f t="shared" ca="1" si="1720"/>
        <v>156.87921995775739</v>
      </c>
      <c r="BP82" s="77">
        <f t="shared" ca="1" si="1720"/>
        <v>157.45207262840273</v>
      </c>
      <c r="BQ82" s="77">
        <f t="shared" ca="1" si="1720"/>
        <v>158.02827151820139</v>
      </c>
      <c r="BR82" s="77">
        <f t="shared" ca="1" si="1720"/>
        <v>158.60783617351004</v>
      </c>
      <c r="BS82" s="77">
        <f t="shared" ca="1" si="1720"/>
        <v>159.19078625486196</v>
      </c>
      <c r="BT82" s="77">
        <f t="shared" ca="1" si="1720"/>
        <v>159.77714153763407</v>
      </c>
      <c r="BU82" s="77">
        <f t="shared" ca="1" si="1720"/>
        <v>160.36692191271766</v>
      </c>
      <c r="BV82" s="77">
        <f t="shared" ca="1" si="1720"/>
        <v>160.96014738719327</v>
      </c>
      <c r="BW82" s="77">
        <f t="shared" ca="1" si="1720"/>
        <v>161.55683808500928</v>
      </c>
      <c r="BX82" s="77">
        <f t="shared" ca="1" si="1720"/>
        <v>162.15701424766456</v>
      </c>
      <c r="BY82" s="77">
        <f t="shared" ca="1" si="1720"/>
        <v>162.76069623489522</v>
      </c>
      <c r="BZ82" s="77">
        <f t="shared" ca="1" si="1720"/>
        <v>163.36790452536525</v>
      </c>
      <c r="CA82" s="77">
        <f t="shared" ca="1" si="1720"/>
        <v>163.97865971736115</v>
      </c>
      <c r="CB82" s="77">
        <f t="shared" ca="1" si="1720"/>
        <v>164.59298252949077</v>
      </c>
      <c r="CC82" s="77">
        <f t="shared" ca="1" si="1720"/>
        <v>165.21089380138602</v>
      </c>
      <c r="CD82" s="77">
        <f t="shared" ca="1" si="1720"/>
        <v>165.83241449440999</v>
      </c>
      <c r="CE82" s="77">
        <f t="shared" ca="1" si="1720"/>
        <v>166.45756569236784</v>
      </c>
      <c r="CF82" s="77">
        <f t="shared" ca="1" si="1720"/>
        <v>167.08636860222214</v>
      </c>
      <c r="CG82" s="77">
        <f t="shared" ca="1" si="1720"/>
        <v>167.71884455481228</v>
      </c>
      <c r="CH82" s="77">
        <f t="shared" ca="1" si="1720"/>
        <v>168.35501500557794</v>
      </c>
      <c r="CI82" s="77">
        <f t="shared" ca="1" si="1720"/>
        <v>168.99490153528714</v>
      </c>
      <c r="CJ82" s="77">
        <f t="shared" ca="1" si="1720"/>
        <v>169.63852585076805</v>
      </c>
      <c r="CK82" s="77">
        <f t="shared" ca="1" si="1720"/>
        <v>170.28590978564569</v>
      </c>
      <c r="CL82" s="77">
        <f t="shared" ca="1" si="1720"/>
        <v>170.93707530108219</v>
      </c>
      <c r="CM82" s="77">
        <f t="shared" ca="1" si="1720"/>
        <v>171.59204448652213</v>
      </c>
      <c r="CN82" s="77">
        <f t="shared" ca="1" si="1720"/>
        <v>172.2508395604417</v>
      </c>
      <c r="CO82" s="77">
        <f t="shared" ca="1" si="1720"/>
        <v>172.91348287110242</v>
      </c>
      <c r="CP82" s="77">
        <f t="shared" ca="1" si="1720"/>
        <v>173.57999689730929</v>
      </c>
      <c r="CQ82" s="77">
        <f t="shared" ca="1" si="1720"/>
        <v>174.25040424917347</v>
      </c>
      <c r="CR82" s="77">
        <f t="shared" ca="1" si="1720"/>
        <v>174.92472766887892</v>
      </c>
      <c r="CS82" s="77">
        <f t="shared" ca="1" si="1720"/>
        <v>175.60299003145423</v>
      </c>
      <c r="CT82" s="77">
        <f t="shared" ref="CT82:DL82" ca="1" si="1721">CT47</f>
        <v>182.0176819202531</v>
      </c>
      <c r="CU82" s="77">
        <f t="shared" ca="1" si="1721"/>
        <v>182.0176819202531</v>
      </c>
      <c r="CV82" s="77">
        <f t="shared" ca="1" si="1721"/>
        <v>182.0176819202531</v>
      </c>
      <c r="CW82" s="77">
        <f t="shared" ca="1" si="1721"/>
        <v>182.0176819202531</v>
      </c>
      <c r="CX82" s="77">
        <f t="shared" ca="1" si="1721"/>
        <v>182.0176819202531</v>
      </c>
      <c r="CY82" s="77">
        <f t="shared" ca="1" si="1721"/>
        <v>182.0176819202531</v>
      </c>
      <c r="CZ82" s="77">
        <f t="shared" ca="1" si="1721"/>
        <v>182.0176819202531</v>
      </c>
      <c r="DA82" s="77">
        <f t="shared" ca="1" si="1721"/>
        <v>182.0176819202531</v>
      </c>
      <c r="DB82" s="77">
        <f t="shared" ca="1" si="1721"/>
        <v>182.0176819202531</v>
      </c>
      <c r="DC82" s="77">
        <f t="shared" ca="1" si="1721"/>
        <v>182.0176819202531</v>
      </c>
      <c r="DD82" s="77">
        <f t="shared" ca="1" si="1721"/>
        <v>182.0176819202531</v>
      </c>
      <c r="DE82" s="77">
        <f t="shared" ca="1" si="1721"/>
        <v>182.0176819202531</v>
      </c>
      <c r="DF82" s="77">
        <f t="shared" ca="1" si="1721"/>
        <v>182.0176819202531</v>
      </c>
      <c r="DG82" s="77">
        <f t="shared" ca="1" si="1721"/>
        <v>182.0176819202531</v>
      </c>
      <c r="DH82" s="77">
        <f t="shared" ca="1" si="1721"/>
        <v>182.0176819202531</v>
      </c>
      <c r="DI82" s="77">
        <f t="shared" ca="1" si="1721"/>
        <v>182.0176819202531</v>
      </c>
      <c r="DJ82" s="77">
        <f t="shared" ca="1" si="1721"/>
        <v>182.0176819202531</v>
      </c>
      <c r="DK82" s="77">
        <f t="shared" ca="1" si="1721"/>
        <v>182.0176819202531</v>
      </c>
      <c r="DL82" s="77">
        <f t="shared" ca="1" si="1721"/>
        <v>182.0176819202531</v>
      </c>
      <c r="DM82" s="77">
        <f t="shared" ref="DM82:ER82" ca="1" si="1722">DM47</f>
        <v>182.0176819202531</v>
      </c>
      <c r="DN82" s="77">
        <f t="shared" ca="1" si="1722"/>
        <v>182.0176819202531</v>
      </c>
      <c r="DO82" s="77">
        <f t="shared" ca="1" si="1722"/>
        <v>182.0176819202531</v>
      </c>
      <c r="DP82" s="77">
        <f t="shared" ca="1" si="1722"/>
        <v>182.0176819202531</v>
      </c>
      <c r="DQ82" s="77">
        <f t="shared" ca="1" si="1722"/>
        <v>182.0176819202531</v>
      </c>
      <c r="DR82" s="77">
        <f t="shared" ca="1" si="1722"/>
        <v>182.0176819202531</v>
      </c>
      <c r="DS82" s="77">
        <f t="shared" ca="1" si="1722"/>
        <v>182.0176819202531</v>
      </c>
      <c r="DT82" s="77">
        <f t="shared" ca="1" si="1722"/>
        <v>182.0176819202531</v>
      </c>
      <c r="DU82" s="77">
        <f t="shared" ca="1" si="1722"/>
        <v>182.0176819202531</v>
      </c>
      <c r="DV82" s="77">
        <f t="shared" ca="1" si="1722"/>
        <v>182.0176819202531</v>
      </c>
      <c r="DW82" s="77">
        <f t="shared" ca="1" si="1722"/>
        <v>182.0176819202531</v>
      </c>
      <c r="DX82" s="77">
        <f t="shared" ca="1" si="1722"/>
        <v>182.0176819202531</v>
      </c>
      <c r="DY82" s="77">
        <f t="shared" ca="1" si="1722"/>
        <v>182.0176819202531</v>
      </c>
      <c r="DZ82" s="77">
        <f t="shared" ca="1" si="1722"/>
        <v>182.0176819202531</v>
      </c>
      <c r="EA82" s="77">
        <f t="shared" ca="1" si="1722"/>
        <v>182.0176819202531</v>
      </c>
      <c r="EB82" s="77">
        <f t="shared" ca="1" si="1722"/>
        <v>182.0176819202531</v>
      </c>
      <c r="EC82" s="77">
        <f t="shared" ca="1" si="1722"/>
        <v>182.0176819202531</v>
      </c>
      <c r="ED82" s="77">
        <f t="shared" ca="1" si="1722"/>
        <v>182.0176819202531</v>
      </c>
      <c r="EE82" s="77">
        <f t="shared" ca="1" si="1722"/>
        <v>182.0176819202531</v>
      </c>
      <c r="EF82" s="77">
        <f t="shared" ca="1" si="1722"/>
        <v>182.0176819202531</v>
      </c>
      <c r="EG82" s="77">
        <f t="shared" ca="1" si="1722"/>
        <v>182.0176819202531</v>
      </c>
      <c r="EH82" s="77">
        <f t="shared" ca="1" si="1722"/>
        <v>182.0176819202531</v>
      </c>
      <c r="EI82" s="77">
        <f t="shared" ca="1" si="1722"/>
        <v>182.0176819202531</v>
      </c>
      <c r="EJ82" s="77">
        <f t="shared" ca="1" si="1722"/>
        <v>182.0176819202531</v>
      </c>
      <c r="EK82" s="77">
        <f t="shared" ca="1" si="1722"/>
        <v>182.0176819202531</v>
      </c>
      <c r="EL82" s="77">
        <f t="shared" ca="1" si="1722"/>
        <v>182.0176819202531</v>
      </c>
      <c r="EM82" s="77">
        <f t="shared" ca="1" si="1722"/>
        <v>182.0176819202531</v>
      </c>
      <c r="EN82" s="77">
        <f t="shared" ca="1" si="1722"/>
        <v>182.0176819202531</v>
      </c>
      <c r="EO82" s="77">
        <f t="shared" ca="1" si="1722"/>
        <v>182.0176819202531</v>
      </c>
      <c r="EP82" s="77">
        <f t="shared" ca="1" si="1722"/>
        <v>182.0176819202531</v>
      </c>
      <c r="EQ82" s="77">
        <f t="shared" ca="1" si="1722"/>
        <v>182.0176819202531</v>
      </c>
      <c r="ER82" s="77">
        <f t="shared" ca="1" si="1722"/>
        <v>182.0176819202531</v>
      </c>
      <c r="ES82" s="77">
        <f t="shared" ref="ES82:FX82" ca="1" si="1723">ES47</f>
        <v>182.0176819202531</v>
      </c>
      <c r="ET82" s="77">
        <f t="shared" ca="1" si="1723"/>
        <v>182.0176819202531</v>
      </c>
      <c r="EU82" s="77">
        <f t="shared" ca="1" si="1723"/>
        <v>182.0176819202531</v>
      </c>
      <c r="EV82" s="77">
        <f t="shared" ca="1" si="1723"/>
        <v>182.0176819202531</v>
      </c>
      <c r="EW82" s="77">
        <f t="shared" ca="1" si="1723"/>
        <v>182.0176819202531</v>
      </c>
      <c r="EX82" s="77">
        <f t="shared" ca="1" si="1723"/>
        <v>182.0176819202531</v>
      </c>
      <c r="EY82" s="77">
        <f t="shared" ca="1" si="1723"/>
        <v>182.0176819202531</v>
      </c>
      <c r="EZ82" s="77">
        <f t="shared" ca="1" si="1723"/>
        <v>182.0176819202531</v>
      </c>
      <c r="FA82" s="77">
        <f t="shared" ca="1" si="1723"/>
        <v>182.0176819202531</v>
      </c>
      <c r="FB82" s="77">
        <f t="shared" ca="1" si="1723"/>
        <v>182.0176819202531</v>
      </c>
      <c r="FC82" s="77">
        <f t="shared" ca="1" si="1723"/>
        <v>182.0176819202531</v>
      </c>
      <c r="FD82" s="77">
        <f t="shared" ca="1" si="1723"/>
        <v>182.0176819202531</v>
      </c>
      <c r="FE82" s="77">
        <f t="shared" ca="1" si="1723"/>
        <v>182.0176819202531</v>
      </c>
      <c r="FF82" s="77">
        <f t="shared" ca="1" si="1723"/>
        <v>182.0176819202531</v>
      </c>
      <c r="FG82" s="77">
        <f t="shared" ca="1" si="1723"/>
        <v>182.0176819202531</v>
      </c>
      <c r="FH82" s="77">
        <f t="shared" ca="1" si="1723"/>
        <v>182.0176819202531</v>
      </c>
      <c r="FI82" s="77">
        <f t="shared" ca="1" si="1723"/>
        <v>182.0176819202531</v>
      </c>
      <c r="FJ82" s="77">
        <f t="shared" ca="1" si="1723"/>
        <v>182.0176819202531</v>
      </c>
      <c r="FK82" s="77">
        <f t="shared" ca="1" si="1723"/>
        <v>182.0176819202531</v>
      </c>
      <c r="FL82" s="77">
        <f t="shared" ca="1" si="1723"/>
        <v>182.0176819202531</v>
      </c>
      <c r="FM82" s="77">
        <f t="shared" ca="1" si="1723"/>
        <v>182.0176819202531</v>
      </c>
      <c r="FN82" s="77">
        <f t="shared" ca="1" si="1723"/>
        <v>182.0176819202531</v>
      </c>
      <c r="FO82" s="77">
        <f t="shared" ca="1" si="1723"/>
        <v>182.0176819202531</v>
      </c>
      <c r="FP82" s="77">
        <f t="shared" ca="1" si="1723"/>
        <v>182.0176819202531</v>
      </c>
      <c r="FQ82" s="77">
        <f t="shared" ca="1" si="1723"/>
        <v>182.0176819202531</v>
      </c>
      <c r="FR82" s="77">
        <f t="shared" ca="1" si="1723"/>
        <v>182.0176819202531</v>
      </c>
      <c r="FS82" s="77">
        <f t="shared" ca="1" si="1723"/>
        <v>182.0176819202531</v>
      </c>
      <c r="FT82" s="77">
        <f t="shared" ca="1" si="1723"/>
        <v>182.0176819202531</v>
      </c>
      <c r="FU82" s="77">
        <f t="shared" ca="1" si="1723"/>
        <v>182.0176819202531</v>
      </c>
      <c r="FV82" s="77">
        <f t="shared" ca="1" si="1723"/>
        <v>182.0176819202531</v>
      </c>
      <c r="FW82" s="77">
        <f t="shared" ca="1" si="1723"/>
        <v>182.0176819202531</v>
      </c>
      <c r="FX82" s="77">
        <f t="shared" ca="1" si="1723"/>
        <v>182.0176819202531</v>
      </c>
      <c r="FY82" s="77">
        <f t="shared" ref="FY82:HD82" ca="1" si="1724">FY47</f>
        <v>182.0176819202531</v>
      </c>
      <c r="FZ82" s="77">
        <f t="shared" ca="1" si="1724"/>
        <v>182.0176819202531</v>
      </c>
      <c r="GA82" s="77">
        <f t="shared" ca="1" si="1724"/>
        <v>182.0176819202531</v>
      </c>
      <c r="GB82" s="77">
        <f t="shared" ca="1" si="1724"/>
        <v>182.0176819202531</v>
      </c>
      <c r="GC82" s="77">
        <f t="shared" ca="1" si="1724"/>
        <v>182.0176819202531</v>
      </c>
      <c r="GD82" s="77">
        <f t="shared" ca="1" si="1724"/>
        <v>182.0176819202531</v>
      </c>
      <c r="GE82" s="77">
        <f t="shared" ca="1" si="1724"/>
        <v>182.0176819202531</v>
      </c>
      <c r="GF82" s="77">
        <f t="shared" ca="1" si="1724"/>
        <v>182.0176819202531</v>
      </c>
      <c r="GG82" s="77">
        <f t="shared" ca="1" si="1724"/>
        <v>182.0176819202531</v>
      </c>
      <c r="GH82" s="77">
        <f t="shared" ca="1" si="1724"/>
        <v>182.0176819202531</v>
      </c>
      <c r="GI82" s="77">
        <f t="shared" ca="1" si="1724"/>
        <v>182.0176819202531</v>
      </c>
      <c r="GJ82" s="77">
        <f t="shared" ca="1" si="1724"/>
        <v>182.0176819202531</v>
      </c>
      <c r="GK82" s="77">
        <f t="shared" ca="1" si="1724"/>
        <v>182.0176819202531</v>
      </c>
      <c r="GL82" s="77">
        <f t="shared" ca="1" si="1724"/>
        <v>182.0176819202531</v>
      </c>
      <c r="GM82" s="77">
        <f t="shared" ca="1" si="1724"/>
        <v>182.0176819202531</v>
      </c>
      <c r="GN82" s="77">
        <f t="shared" ca="1" si="1724"/>
        <v>182.0176819202531</v>
      </c>
      <c r="GO82" s="77">
        <f t="shared" ca="1" si="1724"/>
        <v>182.0176819202531</v>
      </c>
      <c r="GP82" s="77">
        <f t="shared" ca="1" si="1724"/>
        <v>182.0176819202531</v>
      </c>
      <c r="GQ82" s="77">
        <f t="shared" ca="1" si="1724"/>
        <v>182.0176819202531</v>
      </c>
      <c r="GR82" s="77">
        <f t="shared" ca="1" si="1724"/>
        <v>182.0176819202531</v>
      </c>
      <c r="GS82" s="77">
        <f t="shared" ca="1" si="1724"/>
        <v>182.0176819202531</v>
      </c>
      <c r="GT82" s="77">
        <f t="shared" ca="1" si="1724"/>
        <v>182.0176819202531</v>
      </c>
      <c r="GU82" s="77">
        <f t="shared" ca="1" si="1724"/>
        <v>182.0176819202531</v>
      </c>
      <c r="GV82" s="77">
        <f t="shared" ca="1" si="1724"/>
        <v>182.0176819202531</v>
      </c>
      <c r="GW82" s="77">
        <f t="shared" ca="1" si="1724"/>
        <v>182.0176819202531</v>
      </c>
      <c r="GX82" s="77">
        <f t="shared" ca="1" si="1724"/>
        <v>182.0176819202531</v>
      </c>
      <c r="GY82" s="77">
        <f t="shared" ca="1" si="1724"/>
        <v>182.0176819202531</v>
      </c>
      <c r="GZ82" s="77">
        <f t="shared" ca="1" si="1724"/>
        <v>182.0176819202531</v>
      </c>
      <c r="HA82" s="77">
        <f t="shared" ca="1" si="1724"/>
        <v>182.0176819202531</v>
      </c>
      <c r="HB82" s="77">
        <f t="shared" ca="1" si="1724"/>
        <v>182.0176819202531</v>
      </c>
      <c r="HC82" s="77">
        <f t="shared" ca="1" si="1724"/>
        <v>182.0176819202531</v>
      </c>
      <c r="HD82" s="77">
        <f t="shared" ca="1" si="1724"/>
        <v>182.0176819202531</v>
      </c>
      <c r="HE82" s="77">
        <f t="shared" ref="HE82:IJ82" ca="1" si="1725">HE47</f>
        <v>182.0176819202531</v>
      </c>
      <c r="HF82" s="77">
        <f t="shared" ca="1" si="1725"/>
        <v>182.0176819202531</v>
      </c>
      <c r="HG82" s="77">
        <f t="shared" ca="1" si="1725"/>
        <v>182.0176819202531</v>
      </c>
      <c r="HH82" s="77">
        <f t="shared" ca="1" si="1725"/>
        <v>182.0176819202531</v>
      </c>
      <c r="HI82" s="77">
        <f t="shared" ca="1" si="1725"/>
        <v>182.0176819202531</v>
      </c>
      <c r="HJ82" s="77">
        <f t="shared" ca="1" si="1725"/>
        <v>182.0176819202531</v>
      </c>
      <c r="HK82" s="77">
        <f t="shared" ca="1" si="1725"/>
        <v>182.0176819202531</v>
      </c>
      <c r="HL82" s="77">
        <f t="shared" ca="1" si="1725"/>
        <v>182.0176819202531</v>
      </c>
      <c r="HM82" s="77">
        <f t="shared" ca="1" si="1725"/>
        <v>182.0176819202531</v>
      </c>
      <c r="HN82" s="77">
        <f t="shared" ca="1" si="1725"/>
        <v>182.0176819202531</v>
      </c>
      <c r="HO82" s="77">
        <f t="shared" ca="1" si="1725"/>
        <v>182.0176819202531</v>
      </c>
      <c r="HP82" s="77">
        <f t="shared" ca="1" si="1725"/>
        <v>182.0176819202531</v>
      </c>
      <c r="HQ82" s="77">
        <f t="shared" ca="1" si="1725"/>
        <v>182.0176819202531</v>
      </c>
      <c r="HR82" s="77">
        <f t="shared" ca="1" si="1725"/>
        <v>182.0176819202531</v>
      </c>
      <c r="HS82" s="77">
        <f t="shared" ca="1" si="1725"/>
        <v>182.0176819202531</v>
      </c>
      <c r="HT82" s="77">
        <f t="shared" ca="1" si="1725"/>
        <v>182.0176819202531</v>
      </c>
      <c r="HU82" s="77">
        <f t="shared" ca="1" si="1725"/>
        <v>182.0176819202531</v>
      </c>
      <c r="HV82" s="77">
        <f t="shared" ca="1" si="1725"/>
        <v>182.0176819202531</v>
      </c>
      <c r="HW82" s="77">
        <f t="shared" ca="1" si="1725"/>
        <v>182.0176819202531</v>
      </c>
      <c r="HX82" s="77">
        <f t="shared" ca="1" si="1725"/>
        <v>182.0176819202531</v>
      </c>
      <c r="HY82" s="77">
        <f t="shared" ca="1" si="1725"/>
        <v>182.0176819202531</v>
      </c>
      <c r="HZ82" s="77">
        <f t="shared" ca="1" si="1725"/>
        <v>182.0176819202531</v>
      </c>
      <c r="IA82" s="77">
        <f t="shared" ca="1" si="1725"/>
        <v>182.0176819202531</v>
      </c>
      <c r="IB82" s="77">
        <f t="shared" ca="1" si="1725"/>
        <v>182.0176819202531</v>
      </c>
      <c r="IC82" s="77">
        <f t="shared" ca="1" si="1725"/>
        <v>182.0176819202531</v>
      </c>
      <c r="ID82" s="77">
        <f t="shared" ca="1" si="1725"/>
        <v>182.0176819202531</v>
      </c>
      <c r="IE82" s="77">
        <f t="shared" ca="1" si="1725"/>
        <v>182.0176819202531</v>
      </c>
      <c r="IF82" s="77">
        <f t="shared" ca="1" si="1725"/>
        <v>182.0176819202531</v>
      </c>
      <c r="IG82" s="77">
        <f t="shared" ca="1" si="1725"/>
        <v>182.0176819202531</v>
      </c>
      <c r="IH82" s="77">
        <f t="shared" ca="1" si="1725"/>
        <v>182.0176819202531</v>
      </c>
      <c r="II82" s="77">
        <f t="shared" ca="1" si="1725"/>
        <v>182.0176819202531</v>
      </c>
      <c r="IJ82" s="77">
        <f t="shared" ca="1" si="1725"/>
        <v>182.0176819202531</v>
      </c>
      <c r="IK82" s="77">
        <f t="shared" ref="IK82:JP82" ca="1" si="1726">IK47</f>
        <v>182.0176819202531</v>
      </c>
      <c r="IL82" s="77">
        <f t="shared" ca="1" si="1726"/>
        <v>182.0176819202531</v>
      </c>
      <c r="IM82" s="77">
        <f t="shared" ca="1" si="1726"/>
        <v>182.0176819202531</v>
      </c>
      <c r="IN82" s="77">
        <f t="shared" ca="1" si="1726"/>
        <v>182.0176819202531</v>
      </c>
      <c r="IO82" s="77">
        <f t="shared" ca="1" si="1726"/>
        <v>182.0176819202531</v>
      </c>
      <c r="IP82" s="77">
        <f t="shared" ca="1" si="1726"/>
        <v>182.0176819202531</v>
      </c>
      <c r="IQ82" s="77">
        <f t="shared" ca="1" si="1726"/>
        <v>182.0176819202531</v>
      </c>
      <c r="IR82" s="77">
        <f t="shared" ca="1" si="1726"/>
        <v>182.0176819202531</v>
      </c>
      <c r="IS82" s="77">
        <f t="shared" ca="1" si="1726"/>
        <v>182.0176819202531</v>
      </c>
      <c r="IT82" s="77">
        <f t="shared" ca="1" si="1726"/>
        <v>182.0176819202531</v>
      </c>
      <c r="IU82" s="77">
        <f t="shared" ca="1" si="1726"/>
        <v>182.0176819202531</v>
      </c>
      <c r="IV82" s="77">
        <f t="shared" ca="1" si="1726"/>
        <v>182.0176819202531</v>
      </c>
      <c r="IW82" s="77">
        <f t="shared" ca="1" si="1726"/>
        <v>182.0176819202531</v>
      </c>
      <c r="IX82" s="77">
        <f t="shared" ca="1" si="1726"/>
        <v>182.0176819202531</v>
      </c>
      <c r="IY82" s="77">
        <f t="shared" ca="1" si="1726"/>
        <v>182.0176819202531</v>
      </c>
      <c r="IZ82" s="77">
        <f t="shared" ca="1" si="1726"/>
        <v>182.0176819202531</v>
      </c>
      <c r="JA82" s="77">
        <f t="shared" ca="1" si="1726"/>
        <v>182.0176819202531</v>
      </c>
      <c r="JB82" s="77">
        <f t="shared" ca="1" si="1726"/>
        <v>182.0176819202531</v>
      </c>
      <c r="JC82" s="77">
        <f t="shared" ca="1" si="1726"/>
        <v>182.0176819202531</v>
      </c>
      <c r="JD82" s="77">
        <f t="shared" ca="1" si="1726"/>
        <v>182.0176819202531</v>
      </c>
      <c r="JE82" s="77">
        <f t="shared" ca="1" si="1726"/>
        <v>182.0176819202531</v>
      </c>
      <c r="JF82" s="77">
        <f t="shared" ca="1" si="1726"/>
        <v>182.0176819202531</v>
      </c>
      <c r="JG82" s="77">
        <f t="shared" ca="1" si="1726"/>
        <v>182.0176819202531</v>
      </c>
      <c r="JH82" s="77">
        <f t="shared" ca="1" si="1726"/>
        <v>182.0176819202531</v>
      </c>
      <c r="JI82" s="77">
        <f t="shared" ca="1" si="1726"/>
        <v>182.0176819202531</v>
      </c>
      <c r="JJ82" s="77">
        <f t="shared" ca="1" si="1726"/>
        <v>182.0176819202531</v>
      </c>
      <c r="JK82" s="77">
        <f t="shared" ca="1" si="1726"/>
        <v>182.0176819202531</v>
      </c>
      <c r="JL82" s="77">
        <f t="shared" ca="1" si="1726"/>
        <v>182.0176819202531</v>
      </c>
      <c r="JM82" s="77">
        <f t="shared" ca="1" si="1726"/>
        <v>182.0176819202531</v>
      </c>
      <c r="JN82" s="77">
        <f t="shared" ca="1" si="1726"/>
        <v>182.0176819202531</v>
      </c>
      <c r="JO82" s="77">
        <f t="shared" ca="1" si="1726"/>
        <v>182.0176819202531</v>
      </c>
      <c r="JP82" s="77">
        <f t="shared" ca="1" si="1726"/>
        <v>182.0176819202531</v>
      </c>
      <c r="JQ82" s="77">
        <f t="shared" ref="JQ82:KO82" ca="1" si="1727">JQ47</f>
        <v>182.0176819202531</v>
      </c>
      <c r="JR82" s="77">
        <f t="shared" ca="1" si="1727"/>
        <v>182.0176819202531</v>
      </c>
      <c r="JS82" s="77">
        <f t="shared" ca="1" si="1727"/>
        <v>182.0176819202531</v>
      </c>
      <c r="JT82" s="77">
        <f t="shared" ca="1" si="1727"/>
        <v>182.0176819202531</v>
      </c>
      <c r="JU82" s="77">
        <f t="shared" ca="1" si="1727"/>
        <v>182.0176819202531</v>
      </c>
      <c r="JV82" s="77">
        <f t="shared" ca="1" si="1727"/>
        <v>182.0176819202531</v>
      </c>
      <c r="JW82" s="77">
        <f t="shared" ca="1" si="1727"/>
        <v>182.0176819202531</v>
      </c>
      <c r="JX82" s="77">
        <f t="shared" ca="1" si="1727"/>
        <v>182.0176819202531</v>
      </c>
      <c r="JY82" s="77">
        <f t="shared" ca="1" si="1727"/>
        <v>182.0176819202531</v>
      </c>
      <c r="JZ82" s="77">
        <f t="shared" ca="1" si="1727"/>
        <v>182.0176819202531</v>
      </c>
      <c r="KA82" s="77">
        <f t="shared" ca="1" si="1727"/>
        <v>182.0176819202531</v>
      </c>
      <c r="KB82" s="77">
        <f t="shared" ca="1" si="1727"/>
        <v>182.0176819202531</v>
      </c>
      <c r="KC82" s="77">
        <f t="shared" ca="1" si="1727"/>
        <v>182.0176819202531</v>
      </c>
      <c r="KD82" s="77">
        <f t="shared" ca="1" si="1727"/>
        <v>182.0176819202531</v>
      </c>
      <c r="KE82" s="77">
        <f t="shared" ca="1" si="1727"/>
        <v>182.0176819202531</v>
      </c>
      <c r="KF82" s="77">
        <f t="shared" ca="1" si="1727"/>
        <v>182.0176819202531</v>
      </c>
      <c r="KG82" s="77">
        <f t="shared" ca="1" si="1727"/>
        <v>182.0176819202531</v>
      </c>
      <c r="KH82" s="77">
        <f t="shared" ca="1" si="1727"/>
        <v>182.0176819202531</v>
      </c>
      <c r="KI82" s="77">
        <f t="shared" ca="1" si="1727"/>
        <v>182.0176819202531</v>
      </c>
      <c r="KJ82" s="77">
        <f t="shared" ca="1" si="1727"/>
        <v>182.0176819202531</v>
      </c>
      <c r="KK82" s="77">
        <f t="shared" ca="1" si="1727"/>
        <v>182.0176819202531</v>
      </c>
      <c r="KL82" s="77">
        <f t="shared" ca="1" si="1727"/>
        <v>182.0176819202531</v>
      </c>
      <c r="KM82" s="77">
        <f t="shared" ca="1" si="1727"/>
        <v>182.0176819202531</v>
      </c>
      <c r="KN82" s="77">
        <f t="shared" ca="1" si="1727"/>
        <v>182.0176819202531</v>
      </c>
      <c r="KO82" s="77">
        <f t="shared" ca="1" si="1727"/>
        <v>182.0176819202531</v>
      </c>
    </row>
    <row r="83" spans="1:301" x14ac:dyDescent="0.2">
      <c r="A83" s="190" t="s">
        <v>267</v>
      </c>
      <c r="B83" s="77">
        <f t="shared" ref="B83:BM83" ca="1" si="1728">B80-B81-B82</f>
        <v>808.69670646936675</v>
      </c>
      <c r="C83" s="77">
        <f t="shared" ca="1" si="1728"/>
        <v>421.59604966673282</v>
      </c>
      <c r="D83" s="77">
        <f t="shared" ca="1" si="1728"/>
        <v>423.00060279728473</v>
      </c>
      <c r="E83" s="77">
        <f t="shared" ca="1" si="1728"/>
        <v>428.02480021134807</v>
      </c>
      <c r="F83" s="77">
        <f t="shared" ca="1" si="1728"/>
        <v>433.05406354134493</v>
      </c>
      <c r="G83" s="77">
        <f t="shared" ca="1" si="1728"/>
        <v>438.08842724695177</v>
      </c>
      <c r="H83" s="77">
        <f t="shared" ca="1" si="1728"/>
        <v>443.12792614064318</v>
      </c>
      <c r="I83" s="77">
        <f t="shared" ca="1" si="1728"/>
        <v>448.17259539252319</v>
      </c>
      <c r="J83" s="77">
        <f t="shared" ca="1" si="1728"/>
        <v>453.22247053524103</v>
      </c>
      <c r="K83" s="77">
        <f t="shared" ca="1" si="1728"/>
        <v>458.27758746899144</v>
      </c>
      <c r="L83" s="77">
        <f t="shared" ca="1" si="1728"/>
        <v>463.33798246660058</v>
      </c>
      <c r="M83" s="77">
        <f t="shared" ca="1" si="1728"/>
        <v>468.40369217870136</v>
      </c>
      <c r="N83" s="77">
        <f t="shared" ca="1" si="1728"/>
        <v>470.40263023951923</v>
      </c>
      <c r="O83" s="77">
        <f t="shared" ca="1" si="1728"/>
        <v>466.8729455713484</v>
      </c>
      <c r="P83" s="77">
        <f t="shared" ca="1" si="1728"/>
        <v>466.8729455713484</v>
      </c>
      <c r="Q83" s="77">
        <f t="shared" ca="1" si="1728"/>
        <v>466.8729455713484</v>
      </c>
      <c r="R83" s="77">
        <f t="shared" ca="1" si="1728"/>
        <v>466.8729455713484</v>
      </c>
      <c r="S83" s="77">
        <f t="shared" ca="1" si="1728"/>
        <v>466.8729455713484</v>
      </c>
      <c r="T83" s="77">
        <f t="shared" ca="1" si="1728"/>
        <v>466.8729455713484</v>
      </c>
      <c r="U83" s="77">
        <f t="shared" ca="1" si="1728"/>
        <v>466.8729455713484</v>
      </c>
      <c r="V83" s="77">
        <f t="shared" ca="1" si="1728"/>
        <v>466.8729455713484</v>
      </c>
      <c r="W83" s="77">
        <f t="shared" ca="1" si="1728"/>
        <v>466.8729455713484</v>
      </c>
      <c r="X83" s="77">
        <f t="shared" ca="1" si="1728"/>
        <v>466.8729455713484</v>
      </c>
      <c r="Y83" s="77">
        <f t="shared" ca="1" si="1728"/>
        <v>466.8729455713484</v>
      </c>
      <c r="Z83" s="77">
        <f t="shared" ca="1" si="1728"/>
        <v>882.45022630336928</v>
      </c>
      <c r="AA83" s="77">
        <f t="shared" ca="1" si="1728"/>
        <v>50.393336783259826</v>
      </c>
      <c r="AB83" s="77">
        <f t="shared" ca="1" si="1728"/>
        <v>465.5141826949847</v>
      </c>
      <c r="AC83" s="77">
        <f t="shared" ca="1" si="1728"/>
        <v>465.05508169014212</v>
      </c>
      <c r="AD83" s="77">
        <f t="shared" ca="1" si="1728"/>
        <v>464.5932989267003</v>
      </c>
      <c r="AE83" s="77">
        <f t="shared" ca="1" si="1728"/>
        <v>464.12881873963289</v>
      </c>
      <c r="AF83" s="77">
        <f t="shared" ca="1" si="1728"/>
        <v>463.66162537240962</v>
      </c>
      <c r="AG83" s="77">
        <f t="shared" ca="1" si="1728"/>
        <v>463.19170297646065</v>
      </c>
      <c r="AH83" s="77">
        <f t="shared" ca="1" si="1728"/>
        <v>462.71903561064005</v>
      </c>
      <c r="AI83" s="77">
        <f t="shared" ca="1" si="1728"/>
        <v>462.2436072406839</v>
      </c>
      <c r="AJ83" s="77">
        <f t="shared" ca="1" si="1728"/>
        <v>461.76540173866738</v>
      </c>
      <c r="AK83" s="77">
        <f t="shared" ca="1" si="1728"/>
        <v>461.28440288245696</v>
      </c>
      <c r="AL83" s="77">
        <f t="shared" ca="1" si="1728"/>
        <v>460.80059435516017</v>
      </c>
      <c r="AM83" s="77">
        <f t="shared" ca="1" si="1728"/>
        <v>460.31395974457268</v>
      </c>
      <c r="AN83" s="77">
        <f t="shared" ca="1" si="1728"/>
        <v>459.8244825426209</v>
      </c>
      <c r="AO83" s="77">
        <f t="shared" ca="1" si="1728"/>
        <v>459.33214614480221</v>
      </c>
      <c r="AP83" s="77">
        <f t="shared" ca="1" si="1728"/>
        <v>458.83693384962157</v>
      </c>
      <c r="AQ83" s="77">
        <f t="shared" ca="1" si="1728"/>
        <v>458.33882885802524</v>
      </c>
      <c r="AR83" s="77">
        <f t="shared" ca="1" si="1728"/>
        <v>457.83781427283088</v>
      </c>
      <c r="AS83" s="77">
        <f t="shared" ca="1" si="1728"/>
        <v>457.33387309815362</v>
      </c>
      <c r="AT83" s="77">
        <f t="shared" ca="1" si="1728"/>
        <v>456.82698823883078</v>
      </c>
      <c r="AU83" s="77">
        <f t="shared" ca="1" si="1728"/>
        <v>456.3171424998406</v>
      </c>
      <c r="AV83" s="77">
        <f t="shared" ca="1" si="1728"/>
        <v>455.80431858572024</v>
      </c>
      <c r="AW83" s="77">
        <f t="shared" ca="1" si="1728"/>
        <v>455.28849909997803</v>
      </c>
      <c r="AX83" s="77">
        <f t="shared" ca="1" si="1728"/>
        <v>454.76966654450359</v>
      </c>
      <c r="AY83" s="77">
        <f t="shared" ca="1" si="1728"/>
        <v>454.24780331897495</v>
      </c>
      <c r="AZ83" s="77">
        <f t="shared" ca="1" si="1728"/>
        <v>453.72289172026052</v>
      </c>
      <c r="BA83" s="77">
        <f t="shared" ca="1" si="1728"/>
        <v>453.19491394181887</v>
      </c>
      <c r="BB83" s="77">
        <f t="shared" ca="1" si="1728"/>
        <v>452.66385207309463</v>
      </c>
      <c r="BC83" s="77">
        <f t="shared" ca="1" si="1728"/>
        <v>452.12968809891174</v>
      </c>
      <c r="BD83" s="77">
        <f t="shared" ca="1" si="1728"/>
        <v>451.59240389886099</v>
      </c>
      <c r="BE83" s="77">
        <f t="shared" ca="1" si="1728"/>
        <v>451.05198124668618</v>
      </c>
      <c r="BF83" s="77">
        <f t="shared" ca="1" si="1728"/>
        <v>450.5084018096656</v>
      </c>
      <c r="BG83" s="77">
        <f t="shared" ca="1" si="1728"/>
        <v>449.96164714798982</v>
      </c>
      <c r="BH83" s="77">
        <f t="shared" ca="1" si="1728"/>
        <v>449.41169871413717</v>
      </c>
      <c r="BI83" s="77">
        <f t="shared" ca="1" si="1728"/>
        <v>448.85853785224322</v>
      </c>
      <c r="BJ83" s="77">
        <f t="shared" ca="1" si="1728"/>
        <v>448.30214579746894</v>
      </c>
      <c r="BK83" s="77">
        <f t="shared" ca="1" si="1728"/>
        <v>447.74250367536331</v>
      </c>
      <c r="BL83" s="77">
        <f t="shared" ca="1" si="1728"/>
        <v>447.17959250122414</v>
      </c>
      <c r="BM83" s="77">
        <f t="shared" ca="1" si="1728"/>
        <v>446.61339317945277</v>
      </c>
      <c r="BN83" s="77">
        <f t="shared" ref="BN83:DL83" ca="1" si="1729">BN80-BN81-BN82</f>
        <v>446.04388650290753</v>
      </c>
      <c r="BO83" s="77">
        <f t="shared" ca="1" si="1729"/>
        <v>445.47105315225076</v>
      </c>
      <c r="BP83" s="77">
        <f t="shared" ca="1" si="1729"/>
        <v>444.89487369529542</v>
      </c>
      <c r="BQ83" s="77">
        <f t="shared" ca="1" si="1729"/>
        <v>444.31532858634336</v>
      </c>
      <c r="BR83" s="77">
        <f t="shared" ca="1" si="1729"/>
        <v>443.73239816552484</v>
      </c>
      <c r="BS83" s="77">
        <f t="shared" ca="1" si="1729"/>
        <v>443.14606265812944</v>
      </c>
      <c r="BT83" s="77">
        <f t="shared" ca="1" si="1729"/>
        <v>442.5563021739373</v>
      </c>
      <c r="BU83" s="77">
        <f t="shared" ca="1" si="1729"/>
        <v>441.96309670654216</v>
      </c>
      <c r="BV83" s="77">
        <f t="shared" ca="1" si="1729"/>
        <v>441.36642613267452</v>
      </c>
      <c r="BW83" s="77">
        <f t="shared" ca="1" si="1729"/>
        <v>440.76627021151808</v>
      </c>
      <c r="BX83" s="77">
        <f t="shared" ca="1" si="1729"/>
        <v>440.16260858402353</v>
      </c>
      <c r="BY83" s="77">
        <f t="shared" ca="1" si="1729"/>
        <v>439.55542077221753</v>
      </c>
      <c r="BZ83" s="77">
        <f t="shared" ca="1" si="1729"/>
        <v>438.94468617850816</v>
      </c>
      <c r="CA83" s="77">
        <f t="shared" ca="1" si="1729"/>
        <v>438.33038408498641</v>
      </c>
      <c r="CB83" s="77">
        <f t="shared" ca="1" si="1729"/>
        <v>437.71249365272308</v>
      </c>
      <c r="CC83" s="77">
        <f t="shared" ca="1" si="1729"/>
        <v>437.09099392106208</v>
      </c>
      <c r="CD83" s="77">
        <f t="shared" ca="1" si="1729"/>
        <v>436.46586380690945</v>
      </c>
      <c r="CE83" s="77">
        <f t="shared" ca="1" si="1729"/>
        <v>435.83708210401772</v>
      </c>
      <c r="CF83" s="77">
        <f t="shared" ca="1" si="1729"/>
        <v>435.20462748226691</v>
      </c>
      <c r="CG83" s="77">
        <f t="shared" ca="1" si="1729"/>
        <v>434.56847848694105</v>
      </c>
      <c r="CH83" s="77">
        <f t="shared" ca="1" si="1729"/>
        <v>433.92861353799992</v>
      </c>
      <c r="CI83" s="77">
        <f t="shared" ca="1" si="1729"/>
        <v>433.2850109293471</v>
      </c>
      <c r="CJ83" s="77">
        <f t="shared" ca="1" si="1729"/>
        <v>432.63764882809448</v>
      </c>
      <c r="CK83" s="77">
        <f t="shared" ca="1" si="1729"/>
        <v>431.98650527382006</v>
      </c>
      <c r="CL83" s="77">
        <f t="shared" ca="1" si="1729"/>
        <v>431.33155817782466</v>
      </c>
      <c r="CM83" s="77">
        <f t="shared" ca="1" si="1729"/>
        <v>430.67278532238129</v>
      </c>
      <c r="CN83" s="77">
        <f t="shared" ca="1" si="1729"/>
        <v>430.01016435998213</v>
      </c>
      <c r="CO83" s="77">
        <f t="shared" ca="1" si="1729"/>
        <v>429.34367281258022</v>
      </c>
      <c r="CP83" s="77">
        <f t="shared" ca="1" si="1729"/>
        <v>428.67328807082725</v>
      </c>
      <c r="CQ83" s="77">
        <f t="shared" ca="1" si="1729"/>
        <v>427.9989873933057</v>
      </c>
      <c r="CR83" s="77">
        <f t="shared" ca="1" si="1729"/>
        <v>427.32074790575911</v>
      </c>
      <c r="CS83" s="77">
        <f t="shared" ca="1" si="1729"/>
        <v>426.63854660031387</v>
      </c>
      <c r="CT83" s="77">
        <f t="shared" ca="1" si="1729"/>
        <v>414.48742518529144</v>
      </c>
      <c r="CU83" s="77">
        <f t="shared" ca="1" si="1729"/>
        <v>420.90211707409031</v>
      </c>
      <c r="CV83" s="77">
        <f t="shared" ca="1" si="1729"/>
        <v>420.90211707409031</v>
      </c>
      <c r="CW83" s="77">
        <f t="shared" ca="1" si="1729"/>
        <v>420.90211707409031</v>
      </c>
      <c r="CX83" s="77">
        <f t="shared" ca="1" si="1729"/>
        <v>420.90211707409031</v>
      </c>
      <c r="CY83" s="77">
        <f t="shared" ca="1" si="1729"/>
        <v>420.90211707409031</v>
      </c>
      <c r="CZ83" s="77">
        <f t="shared" ca="1" si="1729"/>
        <v>420.90211707409031</v>
      </c>
      <c r="DA83" s="77">
        <f t="shared" ca="1" si="1729"/>
        <v>420.90211707409031</v>
      </c>
      <c r="DB83" s="77">
        <f t="shared" ca="1" si="1729"/>
        <v>420.90211707409031</v>
      </c>
      <c r="DC83" s="77">
        <f t="shared" ca="1" si="1729"/>
        <v>420.90211707409031</v>
      </c>
      <c r="DD83" s="77">
        <f t="shared" ca="1" si="1729"/>
        <v>420.90211707409031</v>
      </c>
      <c r="DE83" s="77">
        <f t="shared" ca="1" si="1729"/>
        <v>420.90211707409031</v>
      </c>
      <c r="DF83" s="77">
        <f t="shared" ca="1" si="1729"/>
        <v>420.90211707409031</v>
      </c>
      <c r="DG83" s="77">
        <f t="shared" ca="1" si="1729"/>
        <v>420.90211707409031</v>
      </c>
      <c r="DH83" s="77">
        <f t="shared" ca="1" si="1729"/>
        <v>420.90211707409031</v>
      </c>
      <c r="DI83" s="77">
        <f t="shared" ca="1" si="1729"/>
        <v>420.90211707409031</v>
      </c>
      <c r="DJ83" s="77">
        <f t="shared" ca="1" si="1729"/>
        <v>420.90211707409031</v>
      </c>
      <c r="DK83" s="77">
        <f t="shared" ca="1" si="1729"/>
        <v>420.90211707409031</v>
      </c>
      <c r="DL83" s="77">
        <f t="shared" ca="1" si="1729"/>
        <v>420.90211707409031</v>
      </c>
      <c r="DM83" s="77">
        <f t="shared" ref="DM83:ER83" ca="1" si="1730">DM80-DM81-DM82</f>
        <v>420.90211707409031</v>
      </c>
      <c r="DN83" s="77">
        <f t="shared" ca="1" si="1730"/>
        <v>420.90211707409031</v>
      </c>
      <c r="DO83" s="77">
        <f t="shared" ca="1" si="1730"/>
        <v>420.90211707409031</v>
      </c>
      <c r="DP83" s="77">
        <f t="shared" ca="1" si="1730"/>
        <v>420.90211707409031</v>
      </c>
      <c r="DQ83" s="77">
        <f t="shared" ca="1" si="1730"/>
        <v>420.90211707409031</v>
      </c>
      <c r="DR83" s="77">
        <f t="shared" ca="1" si="1730"/>
        <v>420.90211707409031</v>
      </c>
      <c r="DS83" s="77">
        <f t="shared" ca="1" si="1730"/>
        <v>420.90211707409031</v>
      </c>
      <c r="DT83" s="77">
        <f t="shared" ca="1" si="1730"/>
        <v>420.90211707409031</v>
      </c>
      <c r="DU83" s="77">
        <f t="shared" ca="1" si="1730"/>
        <v>420.90211707409031</v>
      </c>
      <c r="DV83" s="77">
        <f t="shared" ca="1" si="1730"/>
        <v>420.90211707409031</v>
      </c>
      <c r="DW83" s="77">
        <f t="shared" ca="1" si="1730"/>
        <v>420.90211707409031</v>
      </c>
      <c r="DX83" s="77">
        <f t="shared" ca="1" si="1730"/>
        <v>420.90211707409031</v>
      </c>
      <c r="DY83" s="77">
        <f t="shared" ca="1" si="1730"/>
        <v>420.90211707409031</v>
      </c>
      <c r="DZ83" s="77">
        <f t="shared" ca="1" si="1730"/>
        <v>420.90211707409031</v>
      </c>
      <c r="EA83" s="77">
        <f t="shared" ca="1" si="1730"/>
        <v>420.90211707409031</v>
      </c>
      <c r="EB83" s="77">
        <f t="shared" ca="1" si="1730"/>
        <v>420.90211707409031</v>
      </c>
      <c r="EC83" s="77">
        <f t="shared" ca="1" si="1730"/>
        <v>420.90211707409031</v>
      </c>
      <c r="ED83" s="77">
        <f t="shared" ca="1" si="1730"/>
        <v>420.90211707409031</v>
      </c>
      <c r="EE83" s="77">
        <f t="shared" ca="1" si="1730"/>
        <v>420.90211707409031</v>
      </c>
      <c r="EF83" s="77">
        <f t="shared" ca="1" si="1730"/>
        <v>420.90211707409031</v>
      </c>
      <c r="EG83" s="77">
        <f t="shared" ca="1" si="1730"/>
        <v>420.90211707409031</v>
      </c>
      <c r="EH83" s="77">
        <f t="shared" ca="1" si="1730"/>
        <v>420.90211707409031</v>
      </c>
      <c r="EI83" s="77">
        <f t="shared" ca="1" si="1730"/>
        <v>420.90211707409031</v>
      </c>
      <c r="EJ83" s="77">
        <f t="shared" ca="1" si="1730"/>
        <v>420.90211707409031</v>
      </c>
      <c r="EK83" s="77">
        <f t="shared" ca="1" si="1730"/>
        <v>420.90211707409031</v>
      </c>
      <c r="EL83" s="77">
        <f t="shared" ca="1" si="1730"/>
        <v>420.90211707409031</v>
      </c>
      <c r="EM83" s="77">
        <f t="shared" ca="1" si="1730"/>
        <v>420.90211707409031</v>
      </c>
      <c r="EN83" s="77">
        <f t="shared" ca="1" si="1730"/>
        <v>420.90211707409031</v>
      </c>
      <c r="EO83" s="77">
        <f t="shared" ca="1" si="1730"/>
        <v>420.90211707409031</v>
      </c>
      <c r="EP83" s="77">
        <f t="shared" ca="1" si="1730"/>
        <v>420.90211707409031</v>
      </c>
      <c r="EQ83" s="77">
        <f t="shared" ca="1" si="1730"/>
        <v>420.90211707409031</v>
      </c>
      <c r="ER83" s="77">
        <f t="shared" ca="1" si="1730"/>
        <v>420.90211707409031</v>
      </c>
      <c r="ES83" s="77">
        <f t="shared" ref="ES83:FX83" ca="1" si="1731">ES80-ES81-ES82</f>
        <v>420.90211707409031</v>
      </c>
      <c r="ET83" s="77">
        <f t="shared" ca="1" si="1731"/>
        <v>420.90211707409031</v>
      </c>
      <c r="EU83" s="77">
        <f t="shared" ca="1" si="1731"/>
        <v>420.90211707409031</v>
      </c>
      <c r="EV83" s="77">
        <f t="shared" ca="1" si="1731"/>
        <v>420.90211707409031</v>
      </c>
      <c r="EW83" s="77">
        <f t="shared" ca="1" si="1731"/>
        <v>420.90211707409031</v>
      </c>
      <c r="EX83" s="77">
        <f t="shared" ca="1" si="1731"/>
        <v>420.90211707409031</v>
      </c>
      <c r="EY83" s="77">
        <f t="shared" ca="1" si="1731"/>
        <v>420.90211707409031</v>
      </c>
      <c r="EZ83" s="77">
        <f t="shared" ca="1" si="1731"/>
        <v>420.90211707409031</v>
      </c>
      <c r="FA83" s="77">
        <f t="shared" ca="1" si="1731"/>
        <v>420.90211707409031</v>
      </c>
      <c r="FB83" s="77">
        <f t="shared" ca="1" si="1731"/>
        <v>420.90211707409031</v>
      </c>
      <c r="FC83" s="77">
        <f t="shared" ca="1" si="1731"/>
        <v>420.90211707409031</v>
      </c>
      <c r="FD83" s="77">
        <f t="shared" ca="1" si="1731"/>
        <v>420.90211707409031</v>
      </c>
      <c r="FE83" s="77">
        <f t="shared" ca="1" si="1731"/>
        <v>420.90211707409031</v>
      </c>
      <c r="FF83" s="77">
        <f t="shared" ca="1" si="1731"/>
        <v>420.90211707409031</v>
      </c>
      <c r="FG83" s="77">
        <f t="shared" ca="1" si="1731"/>
        <v>420.90211707409031</v>
      </c>
      <c r="FH83" s="77">
        <f t="shared" ca="1" si="1731"/>
        <v>420.90211707409031</v>
      </c>
      <c r="FI83" s="77">
        <f t="shared" ca="1" si="1731"/>
        <v>420.90211707409031</v>
      </c>
      <c r="FJ83" s="77">
        <f t="shared" ca="1" si="1731"/>
        <v>420.90211707409031</v>
      </c>
      <c r="FK83" s="77">
        <f t="shared" ca="1" si="1731"/>
        <v>420.90211707409031</v>
      </c>
      <c r="FL83" s="77">
        <f t="shared" ca="1" si="1731"/>
        <v>420.90211707409031</v>
      </c>
      <c r="FM83" s="77">
        <f t="shared" ca="1" si="1731"/>
        <v>420.90211707409031</v>
      </c>
      <c r="FN83" s="77">
        <f t="shared" ca="1" si="1731"/>
        <v>420.90211707409031</v>
      </c>
      <c r="FO83" s="77">
        <f t="shared" ca="1" si="1731"/>
        <v>420.90211707409031</v>
      </c>
      <c r="FP83" s="77">
        <f t="shared" ca="1" si="1731"/>
        <v>420.90211707409031</v>
      </c>
      <c r="FQ83" s="77">
        <f t="shared" ca="1" si="1731"/>
        <v>420.90211707409031</v>
      </c>
      <c r="FR83" s="77">
        <f t="shared" ca="1" si="1731"/>
        <v>420.90211707409031</v>
      </c>
      <c r="FS83" s="77">
        <f t="shared" ca="1" si="1731"/>
        <v>420.90211707409031</v>
      </c>
      <c r="FT83" s="77">
        <f t="shared" ca="1" si="1731"/>
        <v>420.90211707409031</v>
      </c>
      <c r="FU83" s="77">
        <f t="shared" ca="1" si="1731"/>
        <v>420.90211707409031</v>
      </c>
      <c r="FV83" s="77">
        <f t="shared" ca="1" si="1731"/>
        <v>420.90211707409031</v>
      </c>
      <c r="FW83" s="77">
        <f t="shared" ca="1" si="1731"/>
        <v>420.90211707409031</v>
      </c>
      <c r="FX83" s="77">
        <f t="shared" ca="1" si="1731"/>
        <v>420.90211707409031</v>
      </c>
      <c r="FY83" s="77">
        <f t="shared" ref="FY83:HD83" ca="1" si="1732">FY80-FY81-FY82</f>
        <v>420.90211707409031</v>
      </c>
      <c r="FZ83" s="77">
        <f t="shared" ca="1" si="1732"/>
        <v>420.90211707409031</v>
      </c>
      <c r="GA83" s="77">
        <f t="shared" ca="1" si="1732"/>
        <v>420.90211707409031</v>
      </c>
      <c r="GB83" s="77">
        <f t="shared" ca="1" si="1732"/>
        <v>420.90211707409031</v>
      </c>
      <c r="GC83" s="77">
        <f t="shared" ca="1" si="1732"/>
        <v>420.90211707409031</v>
      </c>
      <c r="GD83" s="77">
        <f t="shared" ca="1" si="1732"/>
        <v>420.90211707409031</v>
      </c>
      <c r="GE83" s="77">
        <f t="shared" ca="1" si="1732"/>
        <v>420.90211707409031</v>
      </c>
      <c r="GF83" s="77">
        <f t="shared" ca="1" si="1732"/>
        <v>420.90211707409031</v>
      </c>
      <c r="GG83" s="77">
        <f t="shared" ca="1" si="1732"/>
        <v>420.90211707409031</v>
      </c>
      <c r="GH83" s="77">
        <f t="shared" ca="1" si="1732"/>
        <v>420.90211707409031</v>
      </c>
      <c r="GI83" s="77">
        <f t="shared" ca="1" si="1732"/>
        <v>420.90211707409031</v>
      </c>
      <c r="GJ83" s="77">
        <f t="shared" ca="1" si="1732"/>
        <v>420.90211707409031</v>
      </c>
      <c r="GK83" s="77">
        <f t="shared" ca="1" si="1732"/>
        <v>420.90211707409031</v>
      </c>
      <c r="GL83" s="77">
        <f t="shared" ca="1" si="1732"/>
        <v>420.90211707409031</v>
      </c>
      <c r="GM83" s="77">
        <f t="shared" ca="1" si="1732"/>
        <v>420.90211707409031</v>
      </c>
      <c r="GN83" s="77">
        <f t="shared" ca="1" si="1732"/>
        <v>420.90211707409031</v>
      </c>
      <c r="GO83" s="77">
        <f t="shared" ca="1" si="1732"/>
        <v>420.90211707409031</v>
      </c>
      <c r="GP83" s="77">
        <f t="shared" ca="1" si="1732"/>
        <v>420.90211707409031</v>
      </c>
      <c r="GQ83" s="77">
        <f t="shared" ca="1" si="1732"/>
        <v>420.90211707409031</v>
      </c>
      <c r="GR83" s="77">
        <f t="shared" ca="1" si="1732"/>
        <v>420.90211707409031</v>
      </c>
      <c r="GS83" s="77">
        <f t="shared" ca="1" si="1732"/>
        <v>420.90211707409031</v>
      </c>
      <c r="GT83" s="77">
        <f t="shared" ca="1" si="1732"/>
        <v>420.90211707409031</v>
      </c>
      <c r="GU83" s="77">
        <f t="shared" ca="1" si="1732"/>
        <v>420.90211707409031</v>
      </c>
      <c r="GV83" s="77">
        <f t="shared" ca="1" si="1732"/>
        <v>420.90211707409031</v>
      </c>
      <c r="GW83" s="77">
        <f t="shared" ca="1" si="1732"/>
        <v>420.90211707409031</v>
      </c>
      <c r="GX83" s="77">
        <f t="shared" ca="1" si="1732"/>
        <v>420.90211707409031</v>
      </c>
      <c r="GY83" s="77">
        <f t="shared" ca="1" si="1732"/>
        <v>420.90211707409031</v>
      </c>
      <c r="GZ83" s="77">
        <f t="shared" ca="1" si="1732"/>
        <v>420.90211707409031</v>
      </c>
      <c r="HA83" s="77">
        <f t="shared" ca="1" si="1732"/>
        <v>420.90211707409031</v>
      </c>
      <c r="HB83" s="77">
        <f t="shared" ca="1" si="1732"/>
        <v>420.90211707409031</v>
      </c>
      <c r="HC83" s="77">
        <f t="shared" ca="1" si="1732"/>
        <v>420.90211707409031</v>
      </c>
      <c r="HD83" s="77">
        <f t="shared" ca="1" si="1732"/>
        <v>420.90211707409031</v>
      </c>
      <c r="HE83" s="77">
        <f t="shared" ref="HE83:IJ83" ca="1" si="1733">HE80-HE81-HE82</f>
        <v>420.90211707409031</v>
      </c>
      <c r="HF83" s="77">
        <f t="shared" ca="1" si="1733"/>
        <v>420.90211707409031</v>
      </c>
      <c r="HG83" s="77">
        <f t="shared" ca="1" si="1733"/>
        <v>420.90211707409031</v>
      </c>
      <c r="HH83" s="77">
        <f t="shared" ca="1" si="1733"/>
        <v>420.90211707409031</v>
      </c>
      <c r="HI83" s="77">
        <f t="shared" ca="1" si="1733"/>
        <v>420.90211707409031</v>
      </c>
      <c r="HJ83" s="77">
        <f t="shared" ca="1" si="1733"/>
        <v>420.90211707409031</v>
      </c>
      <c r="HK83" s="77">
        <f t="shared" ca="1" si="1733"/>
        <v>420.90211707409031</v>
      </c>
      <c r="HL83" s="77">
        <f t="shared" ca="1" si="1733"/>
        <v>420.90211707409031</v>
      </c>
      <c r="HM83" s="77">
        <f t="shared" ca="1" si="1733"/>
        <v>420.90211707409031</v>
      </c>
      <c r="HN83" s="77">
        <f t="shared" ca="1" si="1733"/>
        <v>420.90211707409031</v>
      </c>
      <c r="HO83" s="77">
        <f t="shared" ca="1" si="1733"/>
        <v>420.90211707409031</v>
      </c>
      <c r="HP83" s="77">
        <f t="shared" ca="1" si="1733"/>
        <v>420.90211707409031</v>
      </c>
      <c r="HQ83" s="77">
        <f t="shared" ca="1" si="1733"/>
        <v>420.90211707409031</v>
      </c>
      <c r="HR83" s="77">
        <f t="shared" ca="1" si="1733"/>
        <v>420.90211707409031</v>
      </c>
      <c r="HS83" s="77">
        <f t="shared" ca="1" si="1733"/>
        <v>420.90211707409031</v>
      </c>
      <c r="HT83" s="77">
        <f t="shared" ca="1" si="1733"/>
        <v>420.90211707409031</v>
      </c>
      <c r="HU83" s="77">
        <f t="shared" ca="1" si="1733"/>
        <v>420.90211707409031</v>
      </c>
      <c r="HV83" s="77">
        <f t="shared" ca="1" si="1733"/>
        <v>420.90211707409031</v>
      </c>
      <c r="HW83" s="77">
        <f t="shared" ca="1" si="1733"/>
        <v>420.90211707409031</v>
      </c>
      <c r="HX83" s="77">
        <f t="shared" ca="1" si="1733"/>
        <v>420.90211707409031</v>
      </c>
      <c r="HY83" s="77">
        <f t="shared" ca="1" si="1733"/>
        <v>420.90211707409031</v>
      </c>
      <c r="HZ83" s="77">
        <f t="shared" ca="1" si="1733"/>
        <v>420.90211707409031</v>
      </c>
      <c r="IA83" s="77">
        <f t="shared" ca="1" si="1733"/>
        <v>420.90211707409031</v>
      </c>
      <c r="IB83" s="77">
        <f t="shared" ca="1" si="1733"/>
        <v>420.90211707409031</v>
      </c>
      <c r="IC83" s="77">
        <f t="shared" ca="1" si="1733"/>
        <v>420.90211707409031</v>
      </c>
      <c r="ID83" s="77">
        <f t="shared" ca="1" si="1733"/>
        <v>420.90211707409031</v>
      </c>
      <c r="IE83" s="77">
        <f t="shared" ca="1" si="1733"/>
        <v>420.90211707409031</v>
      </c>
      <c r="IF83" s="77">
        <f t="shared" ca="1" si="1733"/>
        <v>420.90211707409031</v>
      </c>
      <c r="IG83" s="77">
        <f t="shared" ca="1" si="1733"/>
        <v>420.90211707409031</v>
      </c>
      <c r="IH83" s="77">
        <f t="shared" ca="1" si="1733"/>
        <v>420.90211707409031</v>
      </c>
      <c r="II83" s="77">
        <f t="shared" ca="1" si="1733"/>
        <v>420.90211707409031</v>
      </c>
      <c r="IJ83" s="77">
        <f t="shared" ca="1" si="1733"/>
        <v>420.90211707409031</v>
      </c>
      <c r="IK83" s="77">
        <f t="shared" ref="IK83:JP83" ca="1" si="1734">IK80-IK81-IK82</f>
        <v>420.90211707409031</v>
      </c>
      <c r="IL83" s="77">
        <f t="shared" ca="1" si="1734"/>
        <v>420.90211707409031</v>
      </c>
      <c r="IM83" s="77">
        <f t="shared" ca="1" si="1734"/>
        <v>420.90211707409031</v>
      </c>
      <c r="IN83" s="77">
        <f t="shared" ca="1" si="1734"/>
        <v>420.90211707409031</v>
      </c>
      <c r="IO83" s="77">
        <f t="shared" ca="1" si="1734"/>
        <v>420.90211707409031</v>
      </c>
      <c r="IP83" s="77">
        <f t="shared" ca="1" si="1734"/>
        <v>420.90211707409031</v>
      </c>
      <c r="IQ83" s="77">
        <f t="shared" ca="1" si="1734"/>
        <v>420.90211707409031</v>
      </c>
      <c r="IR83" s="77">
        <f t="shared" ca="1" si="1734"/>
        <v>420.90211707409031</v>
      </c>
      <c r="IS83" s="77">
        <f t="shared" ca="1" si="1734"/>
        <v>420.90211707409031</v>
      </c>
      <c r="IT83" s="77">
        <f t="shared" ca="1" si="1734"/>
        <v>420.90211707409031</v>
      </c>
      <c r="IU83" s="77">
        <f t="shared" ca="1" si="1734"/>
        <v>420.90211707409031</v>
      </c>
      <c r="IV83" s="77">
        <f t="shared" ca="1" si="1734"/>
        <v>420.90211707409031</v>
      </c>
      <c r="IW83" s="77">
        <f t="shared" ca="1" si="1734"/>
        <v>420.90211707409031</v>
      </c>
      <c r="IX83" s="77">
        <f t="shared" ca="1" si="1734"/>
        <v>420.90211707409031</v>
      </c>
      <c r="IY83" s="77">
        <f t="shared" ca="1" si="1734"/>
        <v>420.90211707409031</v>
      </c>
      <c r="IZ83" s="77">
        <f t="shared" ca="1" si="1734"/>
        <v>420.90211707409031</v>
      </c>
      <c r="JA83" s="77">
        <f t="shared" ca="1" si="1734"/>
        <v>420.90211707409031</v>
      </c>
      <c r="JB83" s="77">
        <f t="shared" ca="1" si="1734"/>
        <v>420.90211707409031</v>
      </c>
      <c r="JC83" s="77">
        <f t="shared" ca="1" si="1734"/>
        <v>420.90211707409031</v>
      </c>
      <c r="JD83" s="77">
        <f t="shared" ca="1" si="1734"/>
        <v>420.90211707409031</v>
      </c>
      <c r="JE83" s="77">
        <f t="shared" ca="1" si="1734"/>
        <v>420.90211707409031</v>
      </c>
      <c r="JF83" s="77">
        <f t="shared" ca="1" si="1734"/>
        <v>420.90211707409031</v>
      </c>
      <c r="JG83" s="77">
        <f t="shared" ca="1" si="1734"/>
        <v>420.90211707409031</v>
      </c>
      <c r="JH83" s="77">
        <f t="shared" ca="1" si="1734"/>
        <v>420.90211707409031</v>
      </c>
      <c r="JI83" s="77">
        <f t="shared" ca="1" si="1734"/>
        <v>420.90211707409031</v>
      </c>
      <c r="JJ83" s="77">
        <f t="shared" ca="1" si="1734"/>
        <v>420.90211707409031</v>
      </c>
      <c r="JK83" s="77">
        <f t="shared" ca="1" si="1734"/>
        <v>420.90211707409031</v>
      </c>
      <c r="JL83" s="77">
        <f t="shared" ca="1" si="1734"/>
        <v>420.90211707409031</v>
      </c>
      <c r="JM83" s="77">
        <f t="shared" ca="1" si="1734"/>
        <v>420.90211707409031</v>
      </c>
      <c r="JN83" s="77">
        <f t="shared" ca="1" si="1734"/>
        <v>420.90211707409031</v>
      </c>
      <c r="JO83" s="77">
        <f t="shared" ca="1" si="1734"/>
        <v>420.90211707409031</v>
      </c>
      <c r="JP83" s="77">
        <f t="shared" ca="1" si="1734"/>
        <v>420.90211707409031</v>
      </c>
      <c r="JQ83" s="77">
        <f t="shared" ref="JQ83:KO83" ca="1" si="1735">JQ80-JQ81-JQ82</f>
        <v>420.90211707409031</v>
      </c>
      <c r="JR83" s="77">
        <f t="shared" ca="1" si="1735"/>
        <v>420.90211707409031</v>
      </c>
      <c r="JS83" s="77">
        <f t="shared" ca="1" si="1735"/>
        <v>420.90211707409031</v>
      </c>
      <c r="JT83" s="77">
        <f t="shared" ca="1" si="1735"/>
        <v>420.90211707409031</v>
      </c>
      <c r="JU83" s="77">
        <f t="shared" ca="1" si="1735"/>
        <v>420.90211707409031</v>
      </c>
      <c r="JV83" s="77">
        <f t="shared" ca="1" si="1735"/>
        <v>420.90211707409031</v>
      </c>
      <c r="JW83" s="77">
        <f t="shared" ca="1" si="1735"/>
        <v>420.90211707409031</v>
      </c>
      <c r="JX83" s="77">
        <f t="shared" ca="1" si="1735"/>
        <v>420.90211707409031</v>
      </c>
      <c r="JY83" s="77">
        <f t="shared" ca="1" si="1735"/>
        <v>420.90211707409031</v>
      </c>
      <c r="JZ83" s="77">
        <f t="shared" ca="1" si="1735"/>
        <v>420.90211707409031</v>
      </c>
      <c r="KA83" s="77">
        <f t="shared" ca="1" si="1735"/>
        <v>420.90211707409031</v>
      </c>
      <c r="KB83" s="77">
        <f t="shared" ca="1" si="1735"/>
        <v>420.90211707409031</v>
      </c>
      <c r="KC83" s="77">
        <f t="shared" ca="1" si="1735"/>
        <v>420.90211707409031</v>
      </c>
      <c r="KD83" s="77">
        <f t="shared" ca="1" si="1735"/>
        <v>420.90211707409031</v>
      </c>
      <c r="KE83" s="77">
        <f t="shared" ca="1" si="1735"/>
        <v>420.90211707409031</v>
      </c>
      <c r="KF83" s="77">
        <f t="shared" ca="1" si="1735"/>
        <v>420.90211707409031</v>
      </c>
      <c r="KG83" s="77">
        <f t="shared" ca="1" si="1735"/>
        <v>420.90211707409031</v>
      </c>
      <c r="KH83" s="77">
        <f t="shared" ca="1" si="1735"/>
        <v>420.90211707409031</v>
      </c>
      <c r="KI83" s="77">
        <f t="shared" ca="1" si="1735"/>
        <v>420.90211707409031</v>
      </c>
      <c r="KJ83" s="77">
        <f t="shared" ca="1" si="1735"/>
        <v>420.90211707409031</v>
      </c>
      <c r="KK83" s="77">
        <f t="shared" ca="1" si="1735"/>
        <v>420.90211707409031</v>
      </c>
      <c r="KL83" s="77">
        <f t="shared" ca="1" si="1735"/>
        <v>420.90211707409031</v>
      </c>
      <c r="KM83" s="77">
        <f t="shared" ca="1" si="1735"/>
        <v>420.90211707409031</v>
      </c>
      <c r="KN83" s="77">
        <f t="shared" ca="1" si="1735"/>
        <v>420.90211707409031</v>
      </c>
      <c r="KO83" s="77">
        <f t="shared" ca="1" si="1735"/>
        <v>-291.1070347024683</v>
      </c>
    </row>
    <row r="84" spans="1:301" x14ac:dyDescent="0.2">
      <c r="A84" s="94" t="s">
        <v>268</v>
      </c>
      <c r="B84" s="77">
        <f t="shared" ref="B84:AG84" si="1736">B54</f>
        <v>5138.911208333333</v>
      </c>
      <c r="C84" s="77">
        <f t="shared" si="1736"/>
        <v>2538.9112083333334</v>
      </c>
      <c r="D84" s="77">
        <f t="shared" si="1736"/>
        <v>2538.9112083333334</v>
      </c>
      <c r="E84" s="77">
        <f t="shared" si="1736"/>
        <v>2538.9112083333334</v>
      </c>
      <c r="F84" s="77">
        <f t="shared" si="1736"/>
        <v>2538.9112083333334</v>
      </c>
      <c r="G84" s="77">
        <f t="shared" si="1736"/>
        <v>2538.9112083333334</v>
      </c>
      <c r="H84" s="77">
        <f t="shared" si="1736"/>
        <v>2538.9112083333334</v>
      </c>
      <c r="I84" s="77">
        <f t="shared" si="1736"/>
        <v>2538.9112083333334</v>
      </c>
      <c r="J84" s="77">
        <f t="shared" si="1736"/>
        <v>2538.9112083333334</v>
      </c>
      <c r="K84" s="77">
        <f t="shared" si="1736"/>
        <v>2538.9112083333334</v>
      </c>
      <c r="L84" s="77">
        <f t="shared" si="1736"/>
        <v>2538.9112083333334</v>
      </c>
      <c r="M84" s="77">
        <f t="shared" si="1736"/>
        <v>2538.9112083333334</v>
      </c>
      <c r="N84" s="77">
        <f t="shared" si="1736"/>
        <v>0</v>
      </c>
      <c r="O84" s="77">
        <f t="shared" si="1736"/>
        <v>0</v>
      </c>
      <c r="P84" s="77">
        <f t="shared" si="1736"/>
        <v>0</v>
      </c>
      <c r="Q84" s="77">
        <f t="shared" si="1736"/>
        <v>0</v>
      </c>
      <c r="R84" s="77">
        <f t="shared" si="1736"/>
        <v>0</v>
      </c>
      <c r="S84" s="77">
        <f t="shared" si="1736"/>
        <v>0</v>
      </c>
      <c r="T84" s="77">
        <f t="shared" si="1736"/>
        <v>0</v>
      </c>
      <c r="U84" s="77">
        <f t="shared" si="1736"/>
        <v>0</v>
      </c>
      <c r="V84" s="77">
        <f t="shared" si="1736"/>
        <v>0</v>
      </c>
      <c r="W84" s="77">
        <f t="shared" si="1736"/>
        <v>0</v>
      </c>
      <c r="X84" s="77">
        <f t="shared" si="1736"/>
        <v>0</v>
      </c>
      <c r="Y84" s="77">
        <f t="shared" si="1736"/>
        <v>0</v>
      </c>
      <c r="Z84" s="77">
        <f t="shared" si="1736"/>
        <v>0</v>
      </c>
      <c r="AA84" s="77">
        <f t="shared" si="1736"/>
        <v>0</v>
      </c>
      <c r="AB84" s="77">
        <f t="shared" si="1736"/>
        <v>0</v>
      </c>
      <c r="AC84" s="77">
        <f t="shared" si="1736"/>
        <v>0</v>
      </c>
      <c r="AD84" s="77">
        <f t="shared" si="1736"/>
        <v>0</v>
      </c>
      <c r="AE84" s="77">
        <f t="shared" si="1736"/>
        <v>0</v>
      </c>
      <c r="AF84" s="77">
        <f t="shared" si="1736"/>
        <v>0</v>
      </c>
      <c r="AG84" s="77">
        <f t="shared" si="1736"/>
        <v>0</v>
      </c>
      <c r="AH84" s="77">
        <f t="shared" ref="AH84:BM84" si="1737">AH54</f>
        <v>0</v>
      </c>
      <c r="AI84" s="77">
        <f t="shared" si="1737"/>
        <v>0</v>
      </c>
      <c r="AJ84" s="77">
        <f t="shared" si="1737"/>
        <v>0</v>
      </c>
      <c r="AK84" s="77">
        <f t="shared" si="1737"/>
        <v>0</v>
      </c>
      <c r="AL84" s="77">
        <f t="shared" si="1737"/>
        <v>0</v>
      </c>
      <c r="AM84" s="77">
        <f t="shared" si="1737"/>
        <v>0</v>
      </c>
      <c r="AN84" s="77">
        <f t="shared" si="1737"/>
        <v>0</v>
      </c>
      <c r="AO84" s="77">
        <f t="shared" si="1737"/>
        <v>0</v>
      </c>
      <c r="AP84" s="77">
        <f t="shared" si="1737"/>
        <v>0</v>
      </c>
      <c r="AQ84" s="77">
        <f t="shared" si="1737"/>
        <v>0</v>
      </c>
      <c r="AR84" s="77">
        <f t="shared" si="1737"/>
        <v>0</v>
      </c>
      <c r="AS84" s="77">
        <f t="shared" si="1737"/>
        <v>0</v>
      </c>
      <c r="AT84" s="77">
        <f t="shared" si="1737"/>
        <v>0</v>
      </c>
      <c r="AU84" s="77">
        <f t="shared" si="1737"/>
        <v>0</v>
      </c>
      <c r="AV84" s="77">
        <f t="shared" si="1737"/>
        <v>0</v>
      </c>
      <c r="AW84" s="77">
        <f t="shared" si="1737"/>
        <v>0</v>
      </c>
      <c r="AX84" s="77">
        <f t="shared" si="1737"/>
        <v>0</v>
      </c>
      <c r="AY84" s="77">
        <f t="shared" si="1737"/>
        <v>0</v>
      </c>
      <c r="AZ84" s="77">
        <f t="shared" si="1737"/>
        <v>0</v>
      </c>
      <c r="BA84" s="77">
        <f t="shared" si="1737"/>
        <v>0</v>
      </c>
      <c r="BB84" s="77">
        <f t="shared" si="1737"/>
        <v>0</v>
      </c>
      <c r="BC84" s="77">
        <f t="shared" si="1737"/>
        <v>0</v>
      </c>
      <c r="BD84" s="77">
        <f t="shared" si="1737"/>
        <v>0</v>
      </c>
      <c r="BE84" s="77">
        <f t="shared" si="1737"/>
        <v>0</v>
      </c>
      <c r="BF84" s="77">
        <f t="shared" si="1737"/>
        <v>0</v>
      </c>
      <c r="BG84" s="77">
        <f t="shared" si="1737"/>
        <v>0</v>
      </c>
      <c r="BH84" s="77">
        <f t="shared" si="1737"/>
        <v>0</v>
      </c>
      <c r="BI84" s="77">
        <f t="shared" si="1737"/>
        <v>0</v>
      </c>
      <c r="BJ84" s="77">
        <f t="shared" si="1737"/>
        <v>0</v>
      </c>
      <c r="BK84" s="77">
        <f t="shared" si="1737"/>
        <v>0</v>
      </c>
      <c r="BL84" s="77">
        <f t="shared" si="1737"/>
        <v>0</v>
      </c>
      <c r="BM84" s="77">
        <f t="shared" si="1737"/>
        <v>0</v>
      </c>
      <c r="BN84" s="77">
        <f t="shared" ref="BN84:CS84" si="1738">BN54</f>
        <v>0</v>
      </c>
      <c r="BO84" s="77">
        <f t="shared" si="1738"/>
        <v>0</v>
      </c>
      <c r="BP84" s="77">
        <f t="shared" si="1738"/>
        <v>0</v>
      </c>
      <c r="BQ84" s="77">
        <f t="shared" si="1738"/>
        <v>0</v>
      </c>
      <c r="BR84" s="77">
        <f t="shared" si="1738"/>
        <v>0</v>
      </c>
      <c r="BS84" s="77">
        <f t="shared" si="1738"/>
        <v>0</v>
      </c>
      <c r="BT84" s="77">
        <f t="shared" si="1738"/>
        <v>0</v>
      </c>
      <c r="BU84" s="77">
        <f t="shared" si="1738"/>
        <v>0</v>
      </c>
      <c r="BV84" s="77">
        <f t="shared" si="1738"/>
        <v>0</v>
      </c>
      <c r="BW84" s="77">
        <f t="shared" si="1738"/>
        <v>0</v>
      </c>
      <c r="BX84" s="77">
        <f t="shared" si="1738"/>
        <v>0</v>
      </c>
      <c r="BY84" s="77">
        <f t="shared" si="1738"/>
        <v>0</v>
      </c>
      <c r="BZ84" s="77">
        <f t="shared" si="1738"/>
        <v>0</v>
      </c>
      <c r="CA84" s="77">
        <f t="shared" si="1738"/>
        <v>0</v>
      </c>
      <c r="CB84" s="77">
        <f t="shared" si="1738"/>
        <v>0</v>
      </c>
      <c r="CC84" s="77">
        <f t="shared" si="1738"/>
        <v>0</v>
      </c>
      <c r="CD84" s="77">
        <f t="shared" si="1738"/>
        <v>0</v>
      </c>
      <c r="CE84" s="77">
        <f t="shared" si="1738"/>
        <v>0</v>
      </c>
      <c r="CF84" s="77">
        <f t="shared" si="1738"/>
        <v>0</v>
      </c>
      <c r="CG84" s="77">
        <f t="shared" si="1738"/>
        <v>0</v>
      </c>
      <c r="CH84" s="77">
        <f t="shared" si="1738"/>
        <v>826.34212083333341</v>
      </c>
      <c r="CI84" s="77">
        <f t="shared" si="1738"/>
        <v>826.34212083333341</v>
      </c>
      <c r="CJ84" s="77">
        <f t="shared" si="1738"/>
        <v>826.34212083333341</v>
      </c>
      <c r="CK84" s="77">
        <f t="shared" si="1738"/>
        <v>826.34212083333341</v>
      </c>
      <c r="CL84" s="77">
        <f t="shared" si="1738"/>
        <v>826.34212083333341</v>
      </c>
      <c r="CM84" s="77">
        <f t="shared" si="1738"/>
        <v>826.34212083333341</v>
      </c>
      <c r="CN84" s="77">
        <f t="shared" si="1738"/>
        <v>826.34212083333341</v>
      </c>
      <c r="CO84" s="77">
        <f t="shared" si="1738"/>
        <v>826.34212083333341</v>
      </c>
      <c r="CP84" s="77">
        <f t="shared" si="1738"/>
        <v>826.34212083333341</v>
      </c>
      <c r="CQ84" s="77">
        <f t="shared" si="1738"/>
        <v>826.34212083333341</v>
      </c>
      <c r="CR84" s="77">
        <f t="shared" si="1738"/>
        <v>826.34212083333341</v>
      </c>
      <c r="CS84" s="77">
        <f t="shared" si="1738"/>
        <v>826.34212083333341</v>
      </c>
      <c r="CT84" s="77">
        <f t="shared" ref="CT84:DQ84" si="1739">CT54</f>
        <v>0</v>
      </c>
      <c r="CU84" s="77">
        <f t="shared" si="1739"/>
        <v>0</v>
      </c>
      <c r="CV84" s="77">
        <f t="shared" si="1739"/>
        <v>0</v>
      </c>
      <c r="CW84" s="77">
        <f t="shared" si="1739"/>
        <v>0</v>
      </c>
      <c r="CX84" s="77">
        <f t="shared" si="1739"/>
        <v>0</v>
      </c>
      <c r="CY84" s="77">
        <f t="shared" si="1739"/>
        <v>0</v>
      </c>
      <c r="CZ84" s="77">
        <f t="shared" si="1739"/>
        <v>0</v>
      </c>
      <c r="DA84" s="77">
        <f t="shared" si="1739"/>
        <v>0</v>
      </c>
      <c r="DB84" s="77">
        <f t="shared" si="1739"/>
        <v>0</v>
      </c>
      <c r="DC84" s="77">
        <f t="shared" si="1739"/>
        <v>0</v>
      </c>
      <c r="DD84" s="77">
        <f t="shared" si="1739"/>
        <v>0</v>
      </c>
      <c r="DE84" s="77">
        <f t="shared" si="1739"/>
        <v>0</v>
      </c>
      <c r="DF84" s="77">
        <f t="shared" si="1739"/>
        <v>0</v>
      </c>
      <c r="DG84" s="77">
        <f t="shared" si="1739"/>
        <v>0</v>
      </c>
      <c r="DH84" s="77">
        <f t="shared" si="1739"/>
        <v>0</v>
      </c>
      <c r="DI84" s="77">
        <f t="shared" si="1739"/>
        <v>0</v>
      </c>
      <c r="DJ84" s="77">
        <f t="shared" si="1739"/>
        <v>0</v>
      </c>
      <c r="DK84" s="77">
        <f t="shared" si="1739"/>
        <v>0</v>
      </c>
      <c r="DL84" s="77">
        <f t="shared" si="1739"/>
        <v>0</v>
      </c>
      <c r="DM84" s="77">
        <f t="shared" si="1739"/>
        <v>0</v>
      </c>
      <c r="DN84" s="77">
        <f t="shared" si="1739"/>
        <v>0</v>
      </c>
      <c r="DO84" s="77">
        <f t="shared" si="1739"/>
        <v>0</v>
      </c>
      <c r="DP84" s="77">
        <f t="shared" si="1739"/>
        <v>0</v>
      </c>
      <c r="DQ84" s="77">
        <f t="shared" si="1739"/>
        <v>0</v>
      </c>
      <c r="DR84" s="77">
        <f t="shared" ref="DR84:EC84" si="1740">DR54</f>
        <v>0</v>
      </c>
      <c r="DS84" s="77">
        <f t="shared" si="1740"/>
        <v>0</v>
      </c>
      <c r="DT84" s="77">
        <f t="shared" si="1740"/>
        <v>0</v>
      </c>
      <c r="DU84" s="77">
        <f t="shared" si="1740"/>
        <v>0</v>
      </c>
      <c r="DV84" s="77">
        <f t="shared" si="1740"/>
        <v>0</v>
      </c>
      <c r="DW84" s="77">
        <f t="shared" si="1740"/>
        <v>0</v>
      </c>
      <c r="DX84" s="77">
        <f t="shared" si="1740"/>
        <v>0</v>
      </c>
      <c r="DY84" s="77">
        <f t="shared" si="1740"/>
        <v>0</v>
      </c>
      <c r="DZ84" s="77">
        <f t="shared" si="1740"/>
        <v>0</v>
      </c>
      <c r="EA84" s="77">
        <f t="shared" si="1740"/>
        <v>0</v>
      </c>
      <c r="EB84" s="77">
        <f t="shared" si="1740"/>
        <v>0</v>
      </c>
      <c r="EC84" s="77">
        <f t="shared" si="1740"/>
        <v>0</v>
      </c>
      <c r="ED84" s="77">
        <f t="shared" ref="ED84:FA84" si="1741">ED54</f>
        <v>0</v>
      </c>
      <c r="EE84" s="77">
        <f t="shared" si="1741"/>
        <v>0</v>
      </c>
      <c r="EF84" s="77">
        <f t="shared" si="1741"/>
        <v>0</v>
      </c>
      <c r="EG84" s="77">
        <f t="shared" si="1741"/>
        <v>0</v>
      </c>
      <c r="EH84" s="77">
        <f t="shared" si="1741"/>
        <v>0</v>
      </c>
      <c r="EI84" s="77">
        <f t="shared" si="1741"/>
        <v>0</v>
      </c>
      <c r="EJ84" s="77">
        <f t="shared" si="1741"/>
        <v>0</v>
      </c>
      <c r="EK84" s="77">
        <f t="shared" si="1741"/>
        <v>0</v>
      </c>
      <c r="EL84" s="77">
        <f t="shared" si="1741"/>
        <v>0</v>
      </c>
      <c r="EM84" s="77">
        <f t="shared" si="1741"/>
        <v>0</v>
      </c>
      <c r="EN84" s="77">
        <f t="shared" si="1741"/>
        <v>0</v>
      </c>
      <c r="EO84" s="77">
        <f t="shared" si="1741"/>
        <v>0</v>
      </c>
      <c r="EP84" s="77">
        <f t="shared" si="1741"/>
        <v>0</v>
      </c>
      <c r="EQ84" s="77">
        <f t="shared" si="1741"/>
        <v>0</v>
      </c>
      <c r="ER84" s="77">
        <f t="shared" si="1741"/>
        <v>0</v>
      </c>
      <c r="ES84" s="77">
        <f t="shared" si="1741"/>
        <v>0</v>
      </c>
      <c r="ET84" s="77">
        <f t="shared" si="1741"/>
        <v>0</v>
      </c>
      <c r="EU84" s="77">
        <f t="shared" si="1741"/>
        <v>0</v>
      </c>
      <c r="EV84" s="77">
        <f t="shared" si="1741"/>
        <v>0</v>
      </c>
      <c r="EW84" s="77">
        <f t="shared" si="1741"/>
        <v>0</v>
      </c>
      <c r="EX84" s="77">
        <f t="shared" si="1741"/>
        <v>0</v>
      </c>
      <c r="EY84" s="77">
        <f t="shared" si="1741"/>
        <v>0</v>
      </c>
      <c r="EZ84" s="77">
        <f t="shared" si="1741"/>
        <v>0</v>
      </c>
      <c r="FA84" s="77">
        <f t="shared" si="1741"/>
        <v>0</v>
      </c>
      <c r="FB84" s="77">
        <f t="shared" ref="FB84:HM84" si="1742">FB54</f>
        <v>0</v>
      </c>
      <c r="FC84" s="77">
        <f t="shared" si="1742"/>
        <v>0</v>
      </c>
      <c r="FD84" s="77">
        <f t="shared" si="1742"/>
        <v>0</v>
      </c>
      <c r="FE84" s="77">
        <f t="shared" si="1742"/>
        <v>0</v>
      </c>
      <c r="FF84" s="77">
        <f t="shared" si="1742"/>
        <v>0</v>
      </c>
      <c r="FG84" s="77">
        <f t="shared" si="1742"/>
        <v>0</v>
      </c>
      <c r="FH84" s="77">
        <f t="shared" si="1742"/>
        <v>0</v>
      </c>
      <c r="FI84" s="77">
        <f t="shared" si="1742"/>
        <v>0</v>
      </c>
      <c r="FJ84" s="77">
        <f t="shared" si="1742"/>
        <v>0</v>
      </c>
      <c r="FK84" s="77">
        <f t="shared" si="1742"/>
        <v>0</v>
      </c>
      <c r="FL84" s="77">
        <f t="shared" si="1742"/>
        <v>0</v>
      </c>
      <c r="FM84" s="77">
        <f t="shared" si="1742"/>
        <v>0</v>
      </c>
      <c r="FN84" s="77">
        <f t="shared" si="1742"/>
        <v>826.34212083333341</v>
      </c>
      <c r="FO84" s="77">
        <f t="shared" si="1742"/>
        <v>826.34212083333341</v>
      </c>
      <c r="FP84" s="77">
        <f t="shared" si="1742"/>
        <v>826.34212083333341</v>
      </c>
      <c r="FQ84" s="77">
        <f t="shared" si="1742"/>
        <v>826.34212083333341</v>
      </c>
      <c r="FR84" s="77">
        <f t="shared" si="1742"/>
        <v>826.34212083333341</v>
      </c>
      <c r="FS84" s="77">
        <f t="shared" si="1742"/>
        <v>826.34212083333341</v>
      </c>
      <c r="FT84" s="77">
        <f t="shared" si="1742"/>
        <v>826.34212083333341</v>
      </c>
      <c r="FU84" s="77">
        <f t="shared" si="1742"/>
        <v>826.34212083333341</v>
      </c>
      <c r="FV84" s="77">
        <f t="shared" si="1742"/>
        <v>826.34212083333341</v>
      </c>
      <c r="FW84" s="77">
        <f t="shared" si="1742"/>
        <v>826.34212083333341</v>
      </c>
      <c r="FX84" s="77">
        <f t="shared" si="1742"/>
        <v>826.34212083333341</v>
      </c>
      <c r="FY84" s="77">
        <f t="shared" si="1742"/>
        <v>826.34212083333341</v>
      </c>
      <c r="FZ84" s="77">
        <f t="shared" si="1742"/>
        <v>1516.4008529166667</v>
      </c>
      <c r="GA84" s="77">
        <f t="shared" si="1742"/>
        <v>1516.4008529166667</v>
      </c>
      <c r="GB84" s="77">
        <f t="shared" si="1742"/>
        <v>1516.4008529166667</v>
      </c>
      <c r="GC84" s="77">
        <f t="shared" si="1742"/>
        <v>1516.4008529166667</v>
      </c>
      <c r="GD84" s="77">
        <f t="shared" si="1742"/>
        <v>1516.4008529166667</v>
      </c>
      <c r="GE84" s="77">
        <f t="shared" si="1742"/>
        <v>1516.4008529166667</v>
      </c>
      <c r="GF84" s="77">
        <f t="shared" si="1742"/>
        <v>1516.4008529166667</v>
      </c>
      <c r="GG84" s="77">
        <f t="shared" si="1742"/>
        <v>1516.4008529166667</v>
      </c>
      <c r="GH84" s="77">
        <f t="shared" si="1742"/>
        <v>1516.4008529166667</v>
      </c>
      <c r="GI84" s="77">
        <f t="shared" si="1742"/>
        <v>1516.4008529166667</v>
      </c>
      <c r="GJ84" s="77">
        <f t="shared" si="1742"/>
        <v>1516.4008529166667</v>
      </c>
      <c r="GK84" s="77">
        <f t="shared" si="1742"/>
        <v>1516.4008529166667</v>
      </c>
      <c r="GL84" s="77">
        <f t="shared" si="1742"/>
        <v>0</v>
      </c>
      <c r="GM84" s="77">
        <f t="shared" si="1742"/>
        <v>0</v>
      </c>
      <c r="GN84" s="77">
        <f t="shared" si="1742"/>
        <v>0</v>
      </c>
      <c r="GO84" s="77">
        <f t="shared" si="1742"/>
        <v>0</v>
      </c>
      <c r="GP84" s="77">
        <f t="shared" si="1742"/>
        <v>0</v>
      </c>
      <c r="GQ84" s="77">
        <f t="shared" si="1742"/>
        <v>0</v>
      </c>
      <c r="GR84" s="77">
        <f t="shared" si="1742"/>
        <v>0</v>
      </c>
      <c r="GS84" s="77">
        <f t="shared" si="1742"/>
        <v>0</v>
      </c>
      <c r="GT84" s="77">
        <f t="shared" si="1742"/>
        <v>0</v>
      </c>
      <c r="GU84" s="77">
        <f t="shared" si="1742"/>
        <v>0</v>
      </c>
      <c r="GV84" s="77">
        <f t="shared" si="1742"/>
        <v>0</v>
      </c>
      <c r="GW84" s="77">
        <f t="shared" si="1742"/>
        <v>0</v>
      </c>
      <c r="GX84" s="77">
        <f t="shared" si="1742"/>
        <v>0</v>
      </c>
      <c r="GY84" s="77">
        <f t="shared" si="1742"/>
        <v>0</v>
      </c>
      <c r="GZ84" s="77">
        <f t="shared" si="1742"/>
        <v>0</v>
      </c>
      <c r="HA84" s="77">
        <f t="shared" si="1742"/>
        <v>0</v>
      </c>
      <c r="HB84" s="77">
        <f t="shared" si="1742"/>
        <v>0</v>
      </c>
      <c r="HC84" s="77">
        <f t="shared" si="1742"/>
        <v>0</v>
      </c>
      <c r="HD84" s="77">
        <f t="shared" si="1742"/>
        <v>0</v>
      </c>
      <c r="HE84" s="77">
        <f t="shared" si="1742"/>
        <v>0</v>
      </c>
      <c r="HF84" s="77">
        <f t="shared" si="1742"/>
        <v>0</v>
      </c>
      <c r="HG84" s="77">
        <f t="shared" si="1742"/>
        <v>0</v>
      </c>
      <c r="HH84" s="77">
        <f t="shared" si="1742"/>
        <v>0</v>
      </c>
      <c r="HI84" s="77">
        <f t="shared" si="1742"/>
        <v>0</v>
      </c>
      <c r="HJ84" s="77">
        <f t="shared" si="1742"/>
        <v>0</v>
      </c>
      <c r="HK84" s="77">
        <f t="shared" si="1742"/>
        <v>0</v>
      </c>
      <c r="HL84" s="77">
        <f t="shared" si="1742"/>
        <v>0</v>
      </c>
      <c r="HM84" s="77">
        <f t="shared" si="1742"/>
        <v>0</v>
      </c>
      <c r="HN84" s="77">
        <f t="shared" ref="HN84:JY84" si="1743">HN54</f>
        <v>0</v>
      </c>
      <c r="HO84" s="77">
        <f t="shared" si="1743"/>
        <v>0</v>
      </c>
      <c r="HP84" s="77">
        <f t="shared" si="1743"/>
        <v>0</v>
      </c>
      <c r="HQ84" s="77">
        <f t="shared" si="1743"/>
        <v>0</v>
      </c>
      <c r="HR84" s="77">
        <f t="shared" si="1743"/>
        <v>0</v>
      </c>
      <c r="HS84" s="77">
        <f t="shared" si="1743"/>
        <v>0</v>
      </c>
      <c r="HT84" s="77">
        <f t="shared" si="1743"/>
        <v>0</v>
      </c>
      <c r="HU84" s="77">
        <f t="shared" si="1743"/>
        <v>0</v>
      </c>
      <c r="HV84" s="77">
        <f t="shared" si="1743"/>
        <v>0</v>
      </c>
      <c r="HW84" s="77">
        <f t="shared" si="1743"/>
        <v>0</v>
      </c>
      <c r="HX84" s="77">
        <f t="shared" si="1743"/>
        <v>0</v>
      </c>
      <c r="HY84" s="77">
        <f t="shared" si="1743"/>
        <v>0</v>
      </c>
      <c r="HZ84" s="77">
        <f t="shared" si="1743"/>
        <v>0</v>
      </c>
      <c r="IA84" s="77">
        <f t="shared" si="1743"/>
        <v>0</v>
      </c>
      <c r="IB84" s="77">
        <f t="shared" si="1743"/>
        <v>0</v>
      </c>
      <c r="IC84" s="77">
        <f t="shared" si="1743"/>
        <v>0</v>
      </c>
      <c r="ID84" s="77">
        <f t="shared" si="1743"/>
        <v>0</v>
      </c>
      <c r="IE84" s="77">
        <f t="shared" si="1743"/>
        <v>0</v>
      </c>
      <c r="IF84" s="77">
        <f t="shared" si="1743"/>
        <v>0</v>
      </c>
      <c r="IG84" s="77">
        <f t="shared" si="1743"/>
        <v>0</v>
      </c>
      <c r="IH84" s="77">
        <f t="shared" si="1743"/>
        <v>0</v>
      </c>
      <c r="II84" s="77">
        <f t="shared" si="1743"/>
        <v>0</v>
      </c>
      <c r="IJ84" s="77">
        <f t="shared" si="1743"/>
        <v>0</v>
      </c>
      <c r="IK84" s="77">
        <f t="shared" si="1743"/>
        <v>0</v>
      </c>
      <c r="IL84" s="77">
        <f t="shared" si="1743"/>
        <v>0</v>
      </c>
      <c r="IM84" s="77">
        <f t="shared" si="1743"/>
        <v>0</v>
      </c>
      <c r="IN84" s="77">
        <f t="shared" si="1743"/>
        <v>0</v>
      </c>
      <c r="IO84" s="77">
        <f t="shared" si="1743"/>
        <v>0</v>
      </c>
      <c r="IP84" s="77">
        <f t="shared" si="1743"/>
        <v>0</v>
      </c>
      <c r="IQ84" s="77">
        <f t="shared" si="1743"/>
        <v>0</v>
      </c>
      <c r="IR84" s="77">
        <f t="shared" si="1743"/>
        <v>0</v>
      </c>
      <c r="IS84" s="77">
        <f t="shared" si="1743"/>
        <v>0</v>
      </c>
      <c r="IT84" s="77">
        <f t="shared" si="1743"/>
        <v>826.34212083333341</v>
      </c>
      <c r="IU84" s="77">
        <f t="shared" si="1743"/>
        <v>826.34212083333341</v>
      </c>
      <c r="IV84" s="77">
        <f t="shared" si="1743"/>
        <v>826.34212083333341</v>
      </c>
      <c r="IW84" s="77">
        <f t="shared" si="1743"/>
        <v>826.34212083333341</v>
      </c>
      <c r="IX84" s="77">
        <f t="shared" si="1743"/>
        <v>826.34212083333341</v>
      </c>
      <c r="IY84" s="77">
        <f t="shared" si="1743"/>
        <v>826.34212083333341</v>
      </c>
      <c r="IZ84" s="77">
        <f t="shared" si="1743"/>
        <v>826.34212083333341</v>
      </c>
      <c r="JA84" s="77">
        <f t="shared" si="1743"/>
        <v>826.34212083333341</v>
      </c>
      <c r="JB84" s="77">
        <f t="shared" si="1743"/>
        <v>826.34212083333341</v>
      </c>
      <c r="JC84" s="77">
        <f t="shared" si="1743"/>
        <v>826.34212083333341</v>
      </c>
      <c r="JD84" s="77">
        <f t="shared" si="1743"/>
        <v>826.34212083333341</v>
      </c>
      <c r="JE84" s="77">
        <f t="shared" si="1743"/>
        <v>826.34212083333341</v>
      </c>
      <c r="JF84" s="77">
        <f t="shared" si="1743"/>
        <v>0</v>
      </c>
      <c r="JG84" s="77">
        <f t="shared" si="1743"/>
        <v>0</v>
      </c>
      <c r="JH84" s="77">
        <f t="shared" si="1743"/>
        <v>0</v>
      </c>
      <c r="JI84" s="77">
        <f t="shared" si="1743"/>
        <v>0</v>
      </c>
      <c r="JJ84" s="77">
        <f t="shared" si="1743"/>
        <v>0</v>
      </c>
      <c r="JK84" s="77">
        <f t="shared" si="1743"/>
        <v>0</v>
      </c>
      <c r="JL84" s="77">
        <f t="shared" si="1743"/>
        <v>0</v>
      </c>
      <c r="JM84" s="77">
        <f t="shared" si="1743"/>
        <v>0</v>
      </c>
      <c r="JN84" s="77">
        <f t="shared" si="1743"/>
        <v>0</v>
      </c>
      <c r="JO84" s="77">
        <f t="shared" si="1743"/>
        <v>0</v>
      </c>
      <c r="JP84" s="77">
        <f t="shared" si="1743"/>
        <v>0</v>
      </c>
      <c r="JQ84" s="77">
        <f t="shared" si="1743"/>
        <v>0</v>
      </c>
      <c r="JR84" s="77">
        <f t="shared" si="1743"/>
        <v>0</v>
      </c>
      <c r="JS84" s="77">
        <f t="shared" si="1743"/>
        <v>0</v>
      </c>
      <c r="JT84" s="77">
        <f t="shared" si="1743"/>
        <v>0</v>
      </c>
      <c r="JU84" s="77">
        <f t="shared" si="1743"/>
        <v>0</v>
      </c>
      <c r="JV84" s="77">
        <f t="shared" si="1743"/>
        <v>0</v>
      </c>
      <c r="JW84" s="77">
        <f t="shared" si="1743"/>
        <v>0</v>
      </c>
      <c r="JX84" s="77">
        <f t="shared" si="1743"/>
        <v>0</v>
      </c>
      <c r="JY84" s="77">
        <f t="shared" si="1743"/>
        <v>0</v>
      </c>
      <c r="JZ84" s="77">
        <f t="shared" ref="JZ84:KO84" si="1744">JZ54</f>
        <v>0</v>
      </c>
      <c r="KA84" s="77">
        <f t="shared" si="1744"/>
        <v>0</v>
      </c>
      <c r="KB84" s="77">
        <f t="shared" si="1744"/>
        <v>0</v>
      </c>
      <c r="KC84" s="77">
        <f t="shared" si="1744"/>
        <v>0</v>
      </c>
      <c r="KD84" s="77">
        <f t="shared" si="1744"/>
        <v>0</v>
      </c>
      <c r="KE84" s="77">
        <f t="shared" si="1744"/>
        <v>0</v>
      </c>
      <c r="KF84" s="77">
        <f t="shared" si="1744"/>
        <v>0</v>
      </c>
      <c r="KG84" s="77">
        <f t="shared" si="1744"/>
        <v>0</v>
      </c>
      <c r="KH84" s="77">
        <f t="shared" si="1744"/>
        <v>0</v>
      </c>
      <c r="KI84" s="77">
        <f t="shared" si="1744"/>
        <v>0</v>
      </c>
      <c r="KJ84" s="77">
        <f t="shared" si="1744"/>
        <v>0</v>
      </c>
      <c r="KK84" s="77">
        <f t="shared" si="1744"/>
        <v>0</v>
      </c>
      <c r="KL84" s="77">
        <f t="shared" si="1744"/>
        <v>0</v>
      </c>
      <c r="KM84" s="77">
        <f t="shared" si="1744"/>
        <v>0</v>
      </c>
      <c r="KN84" s="77">
        <f t="shared" si="1744"/>
        <v>0</v>
      </c>
      <c r="KO84" s="77">
        <f t="shared" si="1744"/>
        <v>0</v>
      </c>
    </row>
    <row r="85" spans="1:301" x14ac:dyDescent="0.2">
      <c r="A85" s="146" t="s">
        <v>269</v>
      </c>
      <c r="B85" s="77">
        <f t="shared" ref="B85:BM85" ca="1" si="1745">B83-B84</f>
        <v>-4330.2145018639658</v>
      </c>
      <c r="C85" s="77">
        <f t="shared" ca="1" si="1745"/>
        <v>-2117.3151586666008</v>
      </c>
      <c r="D85" s="77">
        <f t="shared" ca="1" si="1745"/>
        <v>-2115.9106055360489</v>
      </c>
      <c r="E85" s="77">
        <f t="shared" ca="1" si="1745"/>
        <v>-2110.8864081219854</v>
      </c>
      <c r="F85" s="77">
        <f t="shared" ca="1" si="1745"/>
        <v>-2105.8571447919885</v>
      </c>
      <c r="G85" s="77">
        <f t="shared" ca="1" si="1745"/>
        <v>-2100.8227810863818</v>
      </c>
      <c r="H85" s="77">
        <f t="shared" ca="1" si="1745"/>
        <v>-2095.7832821926904</v>
      </c>
      <c r="I85" s="77">
        <f t="shared" ca="1" si="1745"/>
        <v>-2090.7386129408101</v>
      </c>
      <c r="J85" s="77">
        <f t="shared" ca="1" si="1745"/>
        <v>-2085.6887377980925</v>
      </c>
      <c r="K85" s="77">
        <f t="shared" ca="1" si="1745"/>
        <v>-2080.633620864342</v>
      </c>
      <c r="L85" s="77">
        <f t="shared" ca="1" si="1745"/>
        <v>-2075.5732258667331</v>
      </c>
      <c r="M85" s="77">
        <f t="shared" ca="1" si="1745"/>
        <v>-2070.507516154632</v>
      </c>
      <c r="N85" s="77">
        <f t="shared" ca="1" si="1745"/>
        <v>470.40263023951923</v>
      </c>
      <c r="O85" s="77">
        <f t="shared" ca="1" si="1745"/>
        <v>466.8729455713484</v>
      </c>
      <c r="P85" s="77">
        <f t="shared" ca="1" si="1745"/>
        <v>466.8729455713484</v>
      </c>
      <c r="Q85" s="77">
        <f t="shared" ca="1" si="1745"/>
        <v>466.8729455713484</v>
      </c>
      <c r="R85" s="77">
        <f t="shared" ca="1" si="1745"/>
        <v>466.8729455713484</v>
      </c>
      <c r="S85" s="77">
        <f t="shared" ca="1" si="1745"/>
        <v>466.8729455713484</v>
      </c>
      <c r="T85" s="77">
        <f t="shared" ca="1" si="1745"/>
        <v>466.8729455713484</v>
      </c>
      <c r="U85" s="77">
        <f t="shared" ca="1" si="1745"/>
        <v>466.8729455713484</v>
      </c>
      <c r="V85" s="77">
        <f t="shared" ca="1" si="1745"/>
        <v>466.8729455713484</v>
      </c>
      <c r="W85" s="77">
        <f t="shared" ca="1" si="1745"/>
        <v>466.8729455713484</v>
      </c>
      <c r="X85" s="77">
        <f t="shared" ca="1" si="1745"/>
        <v>466.8729455713484</v>
      </c>
      <c r="Y85" s="77">
        <f t="shared" ca="1" si="1745"/>
        <v>466.8729455713484</v>
      </c>
      <c r="Z85" s="77">
        <f t="shared" ca="1" si="1745"/>
        <v>882.45022630336928</v>
      </c>
      <c r="AA85" s="77">
        <f t="shared" ca="1" si="1745"/>
        <v>50.393336783259826</v>
      </c>
      <c r="AB85" s="77">
        <f t="shared" ca="1" si="1745"/>
        <v>465.5141826949847</v>
      </c>
      <c r="AC85" s="77">
        <f t="shared" ca="1" si="1745"/>
        <v>465.05508169014212</v>
      </c>
      <c r="AD85" s="77">
        <f t="shared" ca="1" si="1745"/>
        <v>464.5932989267003</v>
      </c>
      <c r="AE85" s="77">
        <f t="shared" ca="1" si="1745"/>
        <v>464.12881873963289</v>
      </c>
      <c r="AF85" s="77">
        <f t="shared" ca="1" si="1745"/>
        <v>463.66162537240962</v>
      </c>
      <c r="AG85" s="77">
        <f t="shared" ca="1" si="1745"/>
        <v>463.19170297646065</v>
      </c>
      <c r="AH85" s="77">
        <f t="shared" ca="1" si="1745"/>
        <v>462.71903561064005</v>
      </c>
      <c r="AI85" s="77">
        <f t="shared" ca="1" si="1745"/>
        <v>462.2436072406839</v>
      </c>
      <c r="AJ85" s="77">
        <f t="shared" ca="1" si="1745"/>
        <v>461.76540173866738</v>
      </c>
      <c r="AK85" s="77">
        <f t="shared" ca="1" si="1745"/>
        <v>461.28440288245696</v>
      </c>
      <c r="AL85" s="77">
        <f t="shared" ca="1" si="1745"/>
        <v>460.80059435516017</v>
      </c>
      <c r="AM85" s="77">
        <f t="shared" ca="1" si="1745"/>
        <v>460.31395974457268</v>
      </c>
      <c r="AN85" s="77">
        <f t="shared" ca="1" si="1745"/>
        <v>459.8244825426209</v>
      </c>
      <c r="AO85" s="77">
        <f t="shared" ca="1" si="1745"/>
        <v>459.33214614480221</v>
      </c>
      <c r="AP85" s="77">
        <f t="shared" ca="1" si="1745"/>
        <v>458.83693384962157</v>
      </c>
      <c r="AQ85" s="77">
        <f t="shared" ca="1" si="1745"/>
        <v>458.33882885802524</v>
      </c>
      <c r="AR85" s="77">
        <f t="shared" ca="1" si="1745"/>
        <v>457.83781427283088</v>
      </c>
      <c r="AS85" s="77">
        <f t="shared" ca="1" si="1745"/>
        <v>457.33387309815362</v>
      </c>
      <c r="AT85" s="77">
        <f t="shared" ca="1" si="1745"/>
        <v>456.82698823883078</v>
      </c>
      <c r="AU85" s="77">
        <f t="shared" ca="1" si="1745"/>
        <v>456.3171424998406</v>
      </c>
      <c r="AV85" s="77">
        <f t="shared" ca="1" si="1745"/>
        <v>455.80431858572024</v>
      </c>
      <c r="AW85" s="77">
        <f t="shared" ca="1" si="1745"/>
        <v>455.28849909997803</v>
      </c>
      <c r="AX85" s="77">
        <f t="shared" ca="1" si="1745"/>
        <v>454.76966654450359</v>
      </c>
      <c r="AY85" s="77">
        <f t="shared" ca="1" si="1745"/>
        <v>454.24780331897495</v>
      </c>
      <c r="AZ85" s="77">
        <f t="shared" ca="1" si="1745"/>
        <v>453.72289172026052</v>
      </c>
      <c r="BA85" s="77">
        <f t="shared" ca="1" si="1745"/>
        <v>453.19491394181887</v>
      </c>
      <c r="BB85" s="77">
        <f t="shared" ca="1" si="1745"/>
        <v>452.66385207309463</v>
      </c>
      <c r="BC85" s="77">
        <f t="shared" ca="1" si="1745"/>
        <v>452.12968809891174</v>
      </c>
      <c r="BD85" s="77">
        <f t="shared" ca="1" si="1745"/>
        <v>451.59240389886099</v>
      </c>
      <c r="BE85" s="77">
        <f t="shared" ca="1" si="1745"/>
        <v>451.05198124668618</v>
      </c>
      <c r="BF85" s="77">
        <f t="shared" ca="1" si="1745"/>
        <v>450.5084018096656</v>
      </c>
      <c r="BG85" s="77">
        <f t="shared" ca="1" si="1745"/>
        <v>449.96164714798982</v>
      </c>
      <c r="BH85" s="77">
        <f t="shared" ca="1" si="1745"/>
        <v>449.41169871413717</v>
      </c>
      <c r="BI85" s="77">
        <f t="shared" ca="1" si="1745"/>
        <v>448.85853785224322</v>
      </c>
      <c r="BJ85" s="77">
        <f t="shared" ca="1" si="1745"/>
        <v>448.30214579746894</v>
      </c>
      <c r="BK85" s="77">
        <f t="shared" ca="1" si="1745"/>
        <v>447.74250367536331</v>
      </c>
      <c r="BL85" s="77">
        <f t="shared" ca="1" si="1745"/>
        <v>447.17959250122414</v>
      </c>
      <c r="BM85" s="77">
        <f t="shared" ca="1" si="1745"/>
        <v>446.61339317945277</v>
      </c>
      <c r="BN85" s="77">
        <f t="shared" ref="BN85:DL85" ca="1" si="1746">BN83-BN84</f>
        <v>446.04388650290753</v>
      </c>
      <c r="BO85" s="77">
        <f t="shared" ca="1" si="1746"/>
        <v>445.47105315225076</v>
      </c>
      <c r="BP85" s="77">
        <f t="shared" ca="1" si="1746"/>
        <v>444.89487369529542</v>
      </c>
      <c r="BQ85" s="77">
        <f t="shared" ca="1" si="1746"/>
        <v>444.31532858634336</v>
      </c>
      <c r="BR85" s="77">
        <f t="shared" ca="1" si="1746"/>
        <v>443.73239816552484</v>
      </c>
      <c r="BS85" s="77">
        <f t="shared" ca="1" si="1746"/>
        <v>443.14606265812944</v>
      </c>
      <c r="BT85" s="77">
        <f t="shared" ca="1" si="1746"/>
        <v>442.5563021739373</v>
      </c>
      <c r="BU85" s="77">
        <f t="shared" ca="1" si="1746"/>
        <v>441.96309670654216</v>
      </c>
      <c r="BV85" s="77">
        <f t="shared" ca="1" si="1746"/>
        <v>441.36642613267452</v>
      </c>
      <c r="BW85" s="77">
        <f t="shared" ca="1" si="1746"/>
        <v>440.76627021151808</v>
      </c>
      <c r="BX85" s="77">
        <f t="shared" ca="1" si="1746"/>
        <v>440.16260858402353</v>
      </c>
      <c r="BY85" s="77">
        <f t="shared" ca="1" si="1746"/>
        <v>439.55542077221753</v>
      </c>
      <c r="BZ85" s="77">
        <f t="shared" ca="1" si="1746"/>
        <v>438.94468617850816</v>
      </c>
      <c r="CA85" s="77">
        <f t="shared" ca="1" si="1746"/>
        <v>438.33038408498641</v>
      </c>
      <c r="CB85" s="77">
        <f t="shared" ca="1" si="1746"/>
        <v>437.71249365272308</v>
      </c>
      <c r="CC85" s="77">
        <f t="shared" ca="1" si="1746"/>
        <v>437.09099392106208</v>
      </c>
      <c r="CD85" s="77">
        <f t="shared" ca="1" si="1746"/>
        <v>436.46586380690945</v>
      </c>
      <c r="CE85" s="77">
        <f t="shared" ca="1" si="1746"/>
        <v>435.83708210401772</v>
      </c>
      <c r="CF85" s="77">
        <f t="shared" ca="1" si="1746"/>
        <v>435.20462748226691</v>
      </c>
      <c r="CG85" s="77">
        <f t="shared" ca="1" si="1746"/>
        <v>434.56847848694105</v>
      </c>
      <c r="CH85" s="77">
        <f t="shared" ca="1" si="1746"/>
        <v>-392.41350729533349</v>
      </c>
      <c r="CI85" s="77">
        <f t="shared" ca="1" si="1746"/>
        <v>-393.05710990398632</v>
      </c>
      <c r="CJ85" s="77">
        <f t="shared" ca="1" si="1746"/>
        <v>-393.70447200523893</v>
      </c>
      <c r="CK85" s="77">
        <f t="shared" ca="1" si="1746"/>
        <v>-394.35561555951335</v>
      </c>
      <c r="CL85" s="77">
        <f t="shared" ca="1" si="1746"/>
        <v>-395.01056265550875</v>
      </c>
      <c r="CM85" s="77">
        <f t="shared" ca="1" si="1746"/>
        <v>-395.66933551095212</v>
      </c>
      <c r="CN85" s="77">
        <f t="shared" ca="1" si="1746"/>
        <v>-396.33195647335128</v>
      </c>
      <c r="CO85" s="77">
        <f t="shared" ca="1" si="1746"/>
        <v>-396.99844802075319</v>
      </c>
      <c r="CP85" s="77">
        <f t="shared" ca="1" si="1746"/>
        <v>-397.66883276250616</v>
      </c>
      <c r="CQ85" s="77">
        <f t="shared" ca="1" si="1746"/>
        <v>-398.34313344002771</v>
      </c>
      <c r="CR85" s="77">
        <f t="shared" ca="1" si="1746"/>
        <v>-399.0213729275743</v>
      </c>
      <c r="CS85" s="77">
        <f t="shared" ca="1" si="1746"/>
        <v>-399.70357423301954</v>
      </c>
      <c r="CT85" s="77">
        <f t="shared" ca="1" si="1746"/>
        <v>414.48742518529144</v>
      </c>
      <c r="CU85" s="77">
        <f t="shared" ca="1" si="1746"/>
        <v>420.90211707409031</v>
      </c>
      <c r="CV85" s="77">
        <f t="shared" ca="1" si="1746"/>
        <v>420.90211707409031</v>
      </c>
      <c r="CW85" s="77">
        <f t="shared" ca="1" si="1746"/>
        <v>420.90211707409031</v>
      </c>
      <c r="CX85" s="77">
        <f t="shared" ca="1" si="1746"/>
        <v>420.90211707409031</v>
      </c>
      <c r="CY85" s="77">
        <f t="shared" ca="1" si="1746"/>
        <v>420.90211707409031</v>
      </c>
      <c r="CZ85" s="77">
        <f t="shared" ca="1" si="1746"/>
        <v>420.90211707409031</v>
      </c>
      <c r="DA85" s="77">
        <f t="shared" ca="1" si="1746"/>
        <v>420.90211707409031</v>
      </c>
      <c r="DB85" s="77">
        <f t="shared" ca="1" si="1746"/>
        <v>420.90211707409031</v>
      </c>
      <c r="DC85" s="77">
        <f t="shared" ca="1" si="1746"/>
        <v>420.90211707409031</v>
      </c>
      <c r="DD85" s="77">
        <f t="shared" ca="1" si="1746"/>
        <v>420.90211707409031</v>
      </c>
      <c r="DE85" s="77">
        <f t="shared" ca="1" si="1746"/>
        <v>420.90211707409031</v>
      </c>
      <c r="DF85" s="77">
        <f t="shared" ca="1" si="1746"/>
        <v>420.90211707409031</v>
      </c>
      <c r="DG85" s="77">
        <f t="shared" ca="1" si="1746"/>
        <v>420.90211707409031</v>
      </c>
      <c r="DH85" s="77">
        <f t="shared" ca="1" si="1746"/>
        <v>420.90211707409031</v>
      </c>
      <c r="DI85" s="77">
        <f t="shared" ca="1" si="1746"/>
        <v>420.90211707409031</v>
      </c>
      <c r="DJ85" s="77">
        <f t="shared" ca="1" si="1746"/>
        <v>420.90211707409031</v>
      </c>
      <c r="DK85" s="77">
        <f t="shared" ca="1" si="1746"/>
        <v>420.90211707409031</v>
      </c>
      <c r="DL85" s="77">
        <f t="shared" ca="1" si="1746"/>
        <v>420.90211707409031</v>
      </c>
      <c r="DM85" s="77">
        <f t="shared" ref="DM85:ER85" ca="1" si="1747">DM83-DM84</f>
        <v>420.90211707409031</v>
      </c>
      <c r="DN85" s="77">
        <f t="shared" ca="1" si="1747"/>
        <v>420.90211707409031</v>
      </c>
      <c r="DO85" s="77">
        <f t="shared" ca="1" si="1747"/>
        <v>420.90211707409031</v>
      </c>
      <c r="DP85" s="77">
        <f t="shared" ca="1" si="1747"/>
        <v>420.90211707409031</v>
      </c>
      <c r="DQ85" s="77">
        <f t="shared" ca="1" si="1747"/>
        <v>420.90211707409031</v>
      </c>
      <c r="DR85" s="77">
        <f t="shared" ca="1" si="1747"/>
        <v>420.90211707409031</v>
      </c>
      <c r="DS85" s="77">
        <f t="shared" ca="1" si="1747"/>
        <v>420.90211707409031</v>
      </c>
      <c r="DT85" s="77">
        <f t="shared" ca="1" si="1747"/>
        <v>420.90211707409031</v>
      </c>
      <c r="DU85" s="77">
        <f t="shared" ca="1" si="1747"/>
        <v>420.90211707409031</v>
      </c>
      <c r="DV85" s="77">
        <f t="shared" ca="1" si="1747"/>
        <v>420.90211707409031</v>
      </c>
      <c r="DW85" s="77">
        <f t="shared" ca="1" si="1747"/>
        <v>420.90211707409031</v>
      </c>
      <c r="DX85" s="77">
        <f t="shared" ca="1" si="1747"/>
        <v>420.90211707409031</v>
      </c>
      <c r="DY85" s="77">
        <f t="shared" ca="1" si="1747"/>
        <v>420.90211707409031</v>
      </c>
      <c r="DZ85" s="77">
        <f t="shared" ca="1" si="1747"/>
        <v>420.90211707409031</v>
      </c>
      <c r="EA85" s="77">
        <f t="shared" ca="1" si="1747"/>
        <v>420.90211707409031</v>
      </c>
      <c r="EB85" s="77">
        <f t="shared" ca="1" si="1747"/>
        <v>420.90211707409031</v>
      </c>
      <c r="EC85" s="77">
        <f t="shared" ca="1" si="1747"/>
        <v>420.90211707409031</v>
      </c>
      <c r="ED85" s="77">
        <f t="shared" ca="1" si="1747"/>
        <v>420.90211707409031</v>
      </c>
      <c r="EE85" s="77">
        <f t="shared" ca="1" si="1747"/>
        <v>420.90211707409031</v>
      </c>
      <c r="EF85" s="77">
        <f t="shared" ca="1" si="1747"/>
        <v>420.90211707409031</v>
      </c>
      <c r="EG85" s="77">
        <f t="shared" ca="1" si="1747"/>
        <v>420.90211707409031</v>
      </c>
      <c r="EH85" s="77">
        <f t="shared" ca="1" si="1747"/>
        <v>420.90211707409031</v>
      </c>
      <c r="EI85" s="77">
        <f t="shared" ca="1" si="1747"/>
        <v>420.90211707409031</v>
      </c>
      <c r="EJ85" s="77">
        <f t="shared" ca="1" si="1747"/>
        <v>420.90211707409031</v>
      </c>
      <c r="EK85" s="77">
        <f t="shared" ca="1" si="1747"/>
        <v>420.90211707409031</v>
      </c>
      <c r="EL85" s="77">
        <f t="shared" ca="1" si="1747"/>
        <v>420.90211707409031</v>
      </c>
      <c r="EM85" s="77">
        <f t="shared" ca="1" si="1747"/>
        <v>420.90211707409031</v>
      </c>
      <c r="EN85" s="77">
        <f t="shared" ca="1" si="1747"/>
        <v>420.90211707409031</v>
      </c>
      <c r="EO85" s="77">
        <f t="shared" ca="1" si="1747"/>
        <v>420.90211707409031</v>
      </c>
      <c r="EP85" s="77">
        <f t="shared" ca="1" si="1747"/>
        <v>420.90211707409031</v>
      </c>
      <c r="EQ85" s="77">
        <f t="shared" ca="1" si="1747"/>
        <v>420.90211707409031</v>
      </c>
      <c r="ER85" s="77">
        <f t="shared" ca="1" si="1747"/>
        <v>420.90211707409031</v>
      </c>
      <c r="ES85" s="77">
        <f t="shared" ref="ES85:FX85" ca="1" si="1748">ES83-ES84</f>
        <v>420.90211707409031</v>
      </c>
      <c r="ET85" s="77">
        <f t="shared" ca="1" si="1748"/>
        <v>420.90211707409031</v>
      </c>
      <c r="EU85" s="77">
        <f t="shared" ca="1" si="1748"/>
        <v>420.90211707409031</v>
      </c>
      <c r="EV85" s="77">
        <f t="shared" ca="1" si="1748"/>
        <v>420.90211707409031</v>
      </c>
      <c r="EW85" s="77">
        <f t="shared" ca="1" si="1748"/>
        <v>420.90211707409031</v>
      </c>
      <c r="EX85" s="77">
        <f t="shared" ca="1" si="1748"/>
        <v>420.90211707409031</v>
      </c>
      <c r="EY85" s="77">
        <f t="shared" ca="1" si="1748"/>
        <v>420.90211707409031</v>
      </c>
      <c r="EZ85" s="77">
        <f t="shared" ca="1" si="1748"/>
        <v>420.90211707409031</v>
      </c>
      <c r="FA85" s="77">
        <f t="shared" ca="1" si="1748"/>
        <v>420.90211707409031</v>
      </c>
      <c r="FB85" s="77">
        <f t="shared" ca="1" si="1748"/>
        <v>420.90211707409031</v>
      </c>
      <c r="FC85" s="77">
        <f t="shared" ca="1" si="1748"/>
        <v>420.90211707409031</v>
      </c>
      <c r="FD85" s="77">
        <f t="shared" ca="1" si="1748"/>
        <v>420.90211707409031</v>
      </c>
      <c r="FE85" s="77">
        <f t="shared" ca="1" si="1748"/>
        <v>420.90211707409031</v>
      </c>
      <c r="FF85" s="77">
        <f t="shared" ca="1" si="1748"/>
        <v>420.90211707409031</v>
      </c>
      <c r="FG85" s="77">
        <f t="shared" ca="1" si="1748"/>
        <v>420.90211707409031</v>
      </c>
      <c r="FH85" s="77">
        <f t="shared" ca="1" si="1748"/>
        <v>420.90211707409031</v>
      </c>
      <c r="FI85" s="77">
        <f t="shared" ca="1" si="1748"/>
        <v>420.90211707409031</v>
      </c>
      <c r="FJ85" s="77">
        <f t="shared" ca="1" si="1748"/>
        <v>420.90211707409031</v>
      </c>
      <c r="FK85" s="77">
        <f t="shared" ca="1" si="1748"/>
        <v>420.90211707409031</v>
      </c>
      <c r="FL85" s="77">
        <f t="shared" ca="1" si="1748"/>
        <v>420.90211707409031</v>
      </c>
      <c r="FM85" s="77">
        <f t="shared" ca="1" si="1748"/>
        <v>420.90211707409031</v>
      </c>
      <c r="FN85" s="77">
        <f t="shared" ca="1" si="1748"/>
        <v>-405.4400037592431</v>
      </c>
      <c r="FO85" s="77">
        <f t="shared" ca="1" si="1748"/>
        <v>-405.4400037592431</v>
      </c>
      <c r="FP85" s="77">
        <f t="shared" ca="1" si="1748"/>
        <v>-405.4400037592431</v>
      </c>
      <c r="FQ85" s="77">
        <f t="shared" ca="1" si="1748"/>
        <v>-405.4400037592431</v>
      </c>
      <c r="FR85" s="77">
        <f t="shared" ca="1" si="1748"/>
        <v>-405.4400037592431</v>
      </c>
      <c r="FS85" s="77">
        <f t="shared" ca="1" si="1748"/>
        <v>-405.4400037592431</v>
      </c>
      <c r="FT85" s="77">
        <f t="shared" ca="1" si="1748"/>
        <v>-405.4400037592431</v>
      </c>
      <c r="FU85" s="77">
        <f t="shared" ca="1" si="1748"/>
        <v>-405.4400037592431</v>
      </c>
      <c r="FV85" s="77">
        <f t="shared" ca="1" si="1748"/>
        <v>-405.4400037592431</v>
      </c>
      <c r="FW85" s="77">
        <f t="shared" ca="1" si="1748"/>
        <v>-405.4400037592431</v>
      </c>
      <c r="FX85" s="77">
        <f t="shared" ca="1" si="1748"/>
        <v>-405.4400037592431</v>
      </c>
      <c r="FY85" s="77">
        <f t="shared" ref="FY85:HD85" ca="1" si="1749">FY83-FY84</f>
        <v>-405.4400037592431</v>
      </c>
      <c r="FZ85" s="77">
        <f t="shared" ca="1" si="1749"/>
        <v>-1095.4987358425765</v>
      </c>
      <c r="GA85" s="77">
        <f t="shared" ca="1" si="1749"/>
        <v>-1095.4987358425765</v>
      </c>
      <c r="GB85" s="77">
        <f t="shared" ca="1" si="1749"/>
        <v>-1095.4987358425765</v>
      </c>
      <c r="GC85" s="77">
        <f t="shared" ca="1" si="1749"/>
        <v>-1095.4987358425765</v>
      </c>
      <c r="GD85" s="77">
        <f t="shared" ca="1" si="1749"/>
        <v>-1095.4987358425765</v>
      </c>
      <c r="GE85" s="77">
        <f t="shared" ca="1" si="1749"/>
        <v>-1095.4987358425765</v>
      </c>
      <c r="GF85" s="77">
        <f t="shared" ca="1" si="1749"/>
        <v>-1095.4987358425765</v>
      </c>
      <c r="GG85" s="77">
        <f t="shared" ca="1" si="1749"/>
        <v>-1095.4987358425765</v>
      </c>
      <c r="GH85" s="77">
        <f t="shared" ca="1" si="1749"/>
        <v>-1095.4987358425765</v>
      </c>
      <c r="GI85" s="77">
        <f t="shared" ca="1" si="1749"/>
        <v>-1095.4987358425765</v>
      </c>
      <c r="GJ85" s="77">
        <f t="shared" ca="1" si="1749"/>
        <v>-1095.4987358425765</v>
      </c>
      <c r="GK85" s="77">
        <f t="shared" ca="1" si="1749"/>
        <v>-1095.4987358425765</v>
      </c>
      <c r="GL85" s="77">
        <f t="shared" ca="1" si="1749"/>
        <v>420.90211707409031</v>
      </c>
      <c r="GM85" s="77">
        <f t="shared" ca="1" si="1749"/>
        <v>420.90211707409031</v>
      </c>
      <c r="GN85" s="77">
        <f t="shared" ca="1" si="1749"/>
        <v>420.90211707409031</v>
      </c>
      <c r="GO85" s="77">
        <f t="shared" ca="1" si="1749"/>
        <v>420.90211707409031</v>
      </c>
      <c r="GP85" s="77">
        <f t="shared" ca="1" si="1749"/>
        <v>420.90211707409031</v>
      </c>
      <c r="GQ85" s="77">
        <f t="shared" ca="1" si="1749"/>
        <v>420.90211707409031</v>
      </c>
      <c r="GR85" s="77">
        <f t="shared" ca="1" si="1749"/>
        <v>420.90211707409031</v>
      </c>
      <c r="GS85" s="77">
        <f t="shared" ca="1" si="1749"/>
        <v>420.90211707409031</v>
      </c>
      <c r="GT85" s="77">
        <f t="shared" ca="1" si="1749"/>
        <v>420.90211707409031</v>
      </c>
      <c r="GU85" s="77">
        <f t="shared" ca="1" si="1749"/>
        <v>420.90211707409031</v>
      </c>
      <c r="GV85" s="77">
        <f t="shared" ca="1" si="1749"/>
        <v>420.90211707409031</v>
      </c>
      <c r="GW85" s="77">
        <f t="shared" ca="1" si="1749"/>
        <v>420.90211707409031</v>
      </c>
      <c r="GX85" s="77">
        <f t="shared" ca="1" si="1749"/>
        <v>420.90211707409031</v>
      </c>
      <c r="GY85" s="77">
        <f t="shared" ca="1" si="1749"/>
        <v>420.90211707409031</v>
      </c>
      <c r="GZ85" s="77">
        <f t="shared" ca="1" si="1749"/>
        <v>420.90211707409031</v>
      </c>
      <c r="HA85" s="77">
        <f t="shared" ca="1" si="1749"/>
        <v>420.90211707409031</v>
      </c>
      <c r="HB85" s="77">
        <f t="shared" ca="1" si="1749"/>
        <v>420.90211707409031</v>
      </c>
      <c r="HC85" s="77">
        <f t="shared" ca="1" si="1749"/>
        <v>420.90211707409031</v>
      </c>
      <c r="HD85" s="77">
        <f t="shared" ca="1" si="1749"/>
        <v>420.90211707409031</v>
      </c>
      <c r="HE85" s="77">
        <f t="shared" ref="HE85:IJ85" ca="1" si="1750">HE83-HE84</f>
        <v>420.90211707409031</v>
      </c>
      <c r="HF85" s="77">
        <f t="shared" ca="1" si="1750"/>
        <v>420.90211707409031</v>
      </c>
      <c r="HG85" s="77">
        <f t="shared" ca="1" si="1750"/>
        <v>420.90211707409031</v>
      </c>
      <c r="HH85" s="77">
        <f t="shared" ca="1" si="1750"/>
        <v>420.90211707409031</v>
      </c>
      <c r="HI85" s="77">
        <f t="shared" ca="1" si="1750"/>
        <v>420.90211707409031</v>
      </c>
      <c r="HJ85" s="77">
        <f t="shared" ca="1" si="1750"/>
        <v>420.90211707409031</v>
      </c>
      <c r="HK85" s="77">
        <f t="shared" ca="1" si="1750"/>
        <v>420.90211707409031</v>
      </c>
      <c r="HL85" s="77">
        <f t="shared" ca="1" si="1750"/>
        <v>420.90211707409031</v>
      </c>
      <c r="HM85" s="77">
        <f t="shared" ca="1" si="1750"/>
        <v>420.90211707409031</v>
      </c>
      <c r="HN85" s="77">
        <f t="shared" ca="1" si="1750"/>
        <v>420.90211707409031</v>
      </c>
      <c r="HO85" s="77">
        <f t="shared" ca="1" si="1750"/>
        <v>420.90211707409031</v>
      </c>
      <c r="HP85" s="77">
        <f t="shared" ca="1" si="1750"/>
        <v>420.90211707409031</v>
      </c>
      <c r="HQ85" s="77">
        <f t="shared" ca="1" si="1750"/>
        <v>420.90211707409031</v>
      </c>
      <c r="HR85" s="77">
        <f t="shared" ca="1" si="1750"/>
        <v>420.90211707409031</v>
      </c>
      <c r="HS85" s="77">
        <f t="shared" ca="1" si="1750"/>
        <v>420.90211707409031</v>
      </c>
      <c r="HT85" s="77">
        <f t="shared" ca="1" si="1750"/>
        <v>420.90211707409031</v>
      </c>
      <c r="HU85" s="77">
        <f t="shared" ca="1" si="1750"/>
        <v>420.90211707409031</v>
      </c>
      <c r="HV85" s="77">
        <f t="shared" ca="1" si="1750"/>
        <v>420.90211707409031</v>
      </c>
      <c r="HW85" s="77">
        <f t="shared" ca="1" si="1750"/>
        <v>420.90211707409031</v>
      </c>
      <c r="HX85" s="77">
        <f t="shared" ca="1" si="1750"/>
        <v>420.90211707409031</v>
      </c>
      <c r="HY85" s="77">
        <f t="shared" ca="1" si="1750"/>
        <v>420.90211707409031</v>
      </c>
      <c r="HZ85" s="77">
        <f t="shared" ca="1" si="1750"/>
        <v>420.90211707409031</v>
      </c>
      <c r="IA85" s="77">
        <f t="shared" ca="1" si="1750"/>
        <v>420.90211707409031</v>
      </c>
      <c r="IB85" s="77">
        <f t="shared" ca="1" si="1750"/>
        <v>420.90211707409031</v>
      </c>
      <c r="IC85" s="77">
        <f t="shared" ca="1" si="1750"/>
        <v>420.90211707409031</v>
      </c>
      <c r="ID85" s="77">
        <f t="shared" ca="1" si="1750"/>
        <v>420.90211707409031</v>
      </c>
      <c r="IE85" s="77">
        <f t="shared" ca="1" si="1750"/>
        <v>420.90211707409031</v>
      </c>
      <c r="IF85" s="77">
        <f t="shared" ca="1" si="1750"/>
        <v>420.90211707409031</v>
      </c>
      <c r="IG85" s="77">
        <f t="shared" ca="1" si="1750"/>
        <v>420.90211707409031</v>
      </c>
      <c r="IH85" s="77">
        <f t="shared" ca="1" si="1750"/>
        <v>420.90211707409031</v>
      </c>
      <c r="II85" s="77">
        <f t="shared" ca="1" si="1750"/>
        <v>420.90211707409031</v>
      </c>
      <c r="IJ85" s="77">
        <f t="shared" ca="1" si="1750"/>
        <v>420.90211707409031</v>
      </c>
      <c r="IK85" s="77">
        <f t="shared" ref="IK85:JP85" ca="1" si="1751">IK83-IK84</f>
        <v>420.90211707409031</v>
      </c>
      <c r="IL85" s="77">
        <f t="shared" ca="1" si="1751"/>
        <v>420.90211707409031</v>
      </c>
      <c r="IM85" s="77">
        <f t="shared" ca="1" si="1751"/>
        <v>420.90211707409031</v>
      </c>
      <c r="IN85" s="77">
        <f t="shared" ca="1" si="1751"/>
        <v>420.90211707409031</v>
      </c>
      <c r="IO85" s="77">
        <f t="shared" ca="1" si="1751"/>
        <v>420.90211707409031</v>
      </c>
      <c r="IP85" s="77">
        <f t="shared" ca="1" si="1751"/>
        <v>420.90211707409031</v>
      </c>
      <c r="IQ85" s="77">
        <f t="shared" ca="1" si="1751"/>
        <v>420.90211707409031</v>
      </c>
      <c r="IR85" s="77">
        <f t="shared" ca="1" si="1751"/>
        <v>420.90211707409031</v>
      </c>
      <c r="IS85" s="77">
        <f t="shared" ca="1" si="1751"/>
        <v>420.90211707409031</v>
      </c>
      <c r="IT85" s="77">
        <f t="shared" ca="1" si="1751"/>
        <v>-405.4400037592431</v>
      </c>
      <c r="IU85" s="77">
        <f t="shared" ca="1" si="1751"/>
        <v>-405.4400037592431</v>
      </c>
      <c r="IV85" s="77">
        <f t="shared" ca="1" si="1751"/>
        <v>-405.4400037592431</v>
      </c>
      <c r="IW85" s="77">
        <f t="shared" ca="1" si="1751"/>
        <v>-405.4400037592431</v>
      </c>
      <c r="IX85" s="77">
        <f t="shared" ca="1" si="1751"/>
        <v>-405.4400037592431</v>
      </c>
      <c r="IY85" s="77">
        <f t="shared" ca="1" si="1751"/>
        <v>-405.4400037592431</v>
      </c>
      <c r="IZ85" s="77">
        <f t="shared" ca="1" si="1751"/>
        <v>-405.4400037592431</v>
      </c>
      <c r="JA85" s="77">
        <f t="shared" ca="1" si="1751"/>
        <v>-405.4400037592431</v>
      </c>
      <c r="JB85" s="77">
        <f t="shared" ca="1" si="1751"/>
        <v>-405.4400037592431</v>
      </c>
      <c r="JC85" s="77">
        <f t="shared" ca="1" si="1751"/>
        <v>-405.4400037592431</v>
      </c>
      <c r="JD85" s="77">
        <f t="shared" ca="1" si="1751"/>
        <v>-405.4400037592431</v>
      </c>
      <c r="JE85" s="77">
        <f t="shared" ca="1" si="1751"/>
        <v>-405.4400037592431</v>
      </c>
      <c r="JF85" s="77">
        <f t="shared" ca="1" si="1751"/>
        <v>420.90211707409031</v>
      </c>
      <c r="JG85" s="77">
        <f t="shared" ca="1" si="1751"/>
        <v>420.90211707409031</v>
      </c>
      <c r="JH85" s="77">
        <f t="shared" ca="1" si="1751"/>
        <v>420.90211707409031</v>
      </c>
      <c r="JI85" s="77">
        <f t="shared" ca="1" si="1751"/>
        <v>420.90211707409031</v>
      </c>
      <c r="JJ85" s="77">
        <f t="shared" ca="1" si="1751"/>
        <v>420.90211707409031</v>
      </c>
      <c r="JK85" s="77">
        <f t="shared" ca="1" si="1751"/>
        <v>420.90211707409031</v>
      </c>
      <c r="JL85" s="77">
        <f t="shared" ca="1" si="1751"/>
        <v>420.90211707409031</v>
      </c>
      <c r="JM85" s="77">
        <f t="shared" ca="1" si="1751"/>
        <v>420.90211707409031</v>
      </c>
      <c r="JN85" s="77">
        <f t="shared" ca="1" si="1751"/>
        <v>420.90211707409031</v>
      </c>
      <c r="JO85" s="77">
        <f t="shared" ca="1" si="1751"/>
        <v>420.90211707409031</v>
      </c>
      <c r="JP85" s="77">
        <f t="shared" ca="1" si="1751"/>
        <v>420.90211707409031</v>
      </c>
      <c r="JQ85" s="77">
        <f t="shared" ref="JQ85:KO85" ca="1" si="1752">JQ83-JQ84</f>
        <v>420.90211707409031</v>
      </c>
      <c r="JR85" s="77">
        <f t="shared" ca="1" si="1752"/>
        <v>420.90211707409031</v>
      </c>
      <c r="JS85" s="77">
        <f t="shared" ca="1" si="1752"/>
        <v>420.90211707409031</v>
      </c>
      <c r="JT85" s="77">
        <f t="shared" ca="1" si="1752"/>
        <v>420.90211707409031</v>
      </c>
      <c r="JU85" s="77">
        <f t="shared" ca="1" si="1752"/>
        <v>420.90211707409031</v>
      </c>
      <c r="JV85" s="77">
        <f t="shared" ca="1" si="1752"/>
        <v>420.90211707409031</v>
      </c>
      <c r="JW85" s="77">
        <f t="shared" ca="1" si="1752"/>
        <v>420.90211707409031</v>
      </c>
      <c r="JX85" s="77">
        <f t="shared" ca="1" si="1752"/>
        <v>420.90211707409031</v>
      </c>
      <c r="JY85" s="77">
        <f t="shared" ca="1" si="1752"/>
        <v>420.90211707409031</v>
      </c>
      <c r="JZ85" s="77">
        <f t="shared" ca="1" si="1752"/>
        <v>420.90211707409031</v>
      </c>
      <c r="KA85" s="77">
        <f t="shared" ca="1" si="1752"/>
        <v>420.90211707409031</v>
      </c>
      <c r="KB85" s="77">
        <f t="shared" ca="1" si="1752"/>
        <v>420.90211707409031</v>
      </c>
      <c r="KC85" s="77">
        <f t="shared" ca="1" si="1752"/>
        <v>420.90211707409031</v>
      </c>
      <c r="KD85" s="77">
        <f t="shared" ca="1" si="1752"/>
        <v>420.90211707409031</v>
      </c>
      <c r="KE85" s="77">
        <f t="shared" ca="1" si="1752"/>
        <v>420.90211707409031</v>
      </c>
      <c r="KF85" s="77">
        <f t="shared" ca="1" si="1752"/>
        <v>420.90211707409031</v>
      </c>
      <c r="KG85" s="77">
        <f t="shared" ca="1" si="1752"/>
        <v>420.90211707409031</v>
      </c>
      <c r="KH85" s="77">
        <f t="shared" ca="1" si="1752"/>
        <v>420.90211707409031</v>
      </c>
      <c r="KI85" s="77">
        <f t="shared" ca="1" si="1752"/>
        <v>420.90211707409031</v>
      </c>
      <c r="KJ85" s="77">
        <f t="shared" ca="1" si="1752"/>
        <v>420.90211707409031</v>
      </c>
      <c r="KK85" s="77">
        <f t="shared" ca="1" si="1752"/>
        <v>420.90211707409031</v>
      </c>
      <c r="KL85" s="77">
        <f t="shared" ca="1" si="1752"/>
        <v>420.90211707409031</v>
      </c>
      <c r="KM85" s="77">
        <f t="shared" ca="1" si="1752"/>
        <v>420.90211707409031</v>
      </c>
      <c r="KN85" s="77">
        <f t="shared" ca="1" si="1752"/>
        <v>420.90211707409031</v>
      </c>
      <c r="KO85" s="77">
        <f t="shared" ca="1" si="1752"/>
        <v>-291.1070347024683</v>
      </c>
    </row>
    <row r="86" spans="1:301" x14ac:dyDescent="0.2">
      <c r="A86" s="146" t="s">
        <v>256</v>
      </c>
      <c r="B86" s="77">
        <f ca="1">B85</f>
        <v>-4330.2145018639658</v>
      </c>
      <c r="C86" s="77">
        <f t="shared" ref="C86" ca="1" si="1753">B86+C85</f>
        <v>-6447.5296605305666</v>
      </c>
      <c r="D86" s="77">
        <f t="shared" ref="D86:BO86" ca="1" si="1754">C86+D85</f>
        <v>-8563.4402660666165</v>
      </c>
      <c r="E86" s="77">
        <f t="shared" ca="1" si="1754"/>
        <v>-10674.326674188602</v>
      </c>
      <c r="F86" s="77">
        <f t="shared" ca="1" si="1754"/>
        <v>-12780.183818980589</v>
      </c>
      <c r="G86" s="77">
        <f t="shared" ca="1" si="1754"/>
        <v>-14881.006600066972</v>
      </c>
      <c r="H86" s="77">
        <f t="shared" ca="1" si="1754"/>
        <v>-16976.789882259662</v>
      </c>
      <c r="I86" s="77">
        <f t="shared" ca="1" si="1754"/>
        <v>-19067.528495200473</v>
      </c>
      <c r="J86" s="77">
        <f t="shared" ca="1" si="1754"/>
        <v>-21153.217232998566</v>
      </c>
      <c r="K86" s="77">
        <f t="shared" ca="1" si="1754"/>
        <v>-23233.850853862907</v>
      </c>
      <c r="L86" s="77">
        <f t="shared" ca="1" si="1754"/>
        <v>-25309.424079729641</v>
      </c>
      <c r="M86" s="77">
        <f t="shared" ca="1" si="1754"/>
        <v>-27379.931595884271</v>
      </c>
      <c r="N86" s="77">
        <f t="shared" ca="1" si="1754"/>
        <v>-26909.528965644753</v>
      </c>
      <c r="O86" s="77">
        <f t="shared" ca="1" si="1754"/>
        <v>-26442.656020073406</v>
      </c>
      <c r="P86" s="77">
        <f t="shared" ca="1" si="1754"/>
        <v>-25975.783074502058</v>
      </c>
      <c r="Q86" s="77">
        <f t="shared" ca="1" si="1754"/>
        <v>-25508.910128930711</v>
      </c>
      <c r="R86" s="77">
        <f t="shared" ca="1" si="1754"/>
        <v>-25042.037183359364</v>
      </c>
      <c r="S86" s="77">
        <f t="shared" ca="1" si="1754"/>
        <v>-24575.164237788016</v>
      </c>
      <c r="T86" s="77">
        <f t="shared" ca="1" si="1754"/>
        <v>-24108.291292216669</v>
      </c>
      <c r="U86" s="77">
        <f t="shared" ca="1" si="1754"/>
        <v>-23641.418346645321</v>
      </c>
      <c r="V86" s="77">
        <f t="shared" ca="1" si="1754"/>
        <v>-23174.545401073974</v>
      </c>
      <c r="W86" s="77">
        <f t="shared" ca="1" si="1754"/>
        <v>-22707.672455502627</v>
      </c>
      <c r="X86" s="77">
        <f t="shared" ca="1" si="1754"/>
        <v>-22240.799509931279</v>
      </c>
      <c r="Y86" s="77">
        <f t="shared" ca="1" si="1754"/>
        <v>-21773.926564359932</v>
      </c>
      <c r="Z86" s="77">
        <f t="shared" ca="1" si="1754"/>
        <v>-20891.476338056564</v>
      </c>
      <c r="AA86" s="77">
        <f t="shared" ca="1" si="1754"/>
        <v>-20841.083001273302</v>
      </c>
      <c r="AB86" s="77">
        <f t="shared" ca="1" si="1754"/>
        <v>-20375.568818578318</v>
      </c>
      <c r="AC86" s="77">
        <f t="shared" ca="1" si="1754"/>
        <v>-19910.513736888177</v>
      </c>
      <c r="AD86" s="77">
        <f t="shared" ca="1" si="1754"/>
        <v>-19445.920437961475</v>
      </c>
      <c r="AE86" s="77">
        <f t="shared" ca="1" si="1754"/>
        <v>-18981.791619221844</v>
      </c>
      <c r="AF86" s="77">
        <f t="shared" ca="1" si="1754"/>
        <v>-18518.129993849434</v>
      </c>
      <c r="AG86" s="77">
        <f t="shared" ca="1" si="1754"/>
        <v>-18054.938290872975</v>
      </c>
      <c r="AH86" s="77">
        <f t="shared" ca="1" si="1754"/>
        <v>-17592.219255262335</v>
      </c>
      <c r="AI86" s="77">
        <f t="shared" ca="1" si="1754"/>
        <v>-17129.975648021649</v>
      </c>
      <c r="AJ86" s="77">
        <f t="shared" ca="1" si="1754"/>
        <v>-16668.210246282983</v>
      </c>
      <c r="AK86" s="77">
        <f t="shared" ca="1" si="1754"/>
        <v>-16206.925843400526</v>
      </c>
      <c r="AL86" s="77">
        <f t="shared" ca="1" si="1754"/>
        <v>-15746.125249045366</v>
      </c>
      <c r="AM86" s="77">
        <f t="shared" ca="1" si="1754"/>
        <v>-15285.811289300793</v>
      </c>
      <c r="AN86" s="77">
        <f t="shared" ca="1" si="1754"/>
        <v>-14825.986806758172</v>
      </c>
      <c r="AO86" s="77">
        <f t="shared" ca="1" si="1754"/>
        <v>-14366.654660613371</v>
      </c>
      <c r="AP86" s="77">
        <f t="shared" ca="1" si="1754"/>
        <v>-13907.817726763749</v>
      </c>
      <c r="AQ86" s="77">
        <f t="shared" ca="1" si="1754"/>
        <v>-13449.478897905725</v>
      </c>
      <c r="AR86" s="77">
        <f t="shared" ca="1" si="1754"/>
        <v>-12991.641083632894</v>
      </c>
      <c r="AS86" s="77">
        <f t="shared" ca="1" si="1754"/>
        <v>-12534.30721053474</v>
      </c>
      <c r="AT86" s="77">
        <f t="shared" ca="1" si="1754"/>
        <v>-12077.48022229591</v>
      </c>
      <c r="AU86" s="77">
        <f t="shared" ca="1" si="1754"/>
        <v>-11621.16307979607</v>
      </c>
      <c r="AV86" s="77">
        <f t="shared" ca="1" si="1754"/>
        <v>-11165.358761210349</v>
      </c>
      <c r="AW86" s="77">
        <f t="shared" ca="1" si="1754"/>
        <v>-10710.070262110372</v>
      </c>
      <c r="AX86" s="77">
        <f t="shared" ca="1" si="1754"/>
        <v>-10255.300595565868</v>
      </c>
      <c r="AY86" s="77">
        <f t="shared" ca="1" si="1754"/>
        <v>-9801.0527922468937</v>
      </c>
      <c r="AZ86" s="77">
        <f t="shared" ca="1" si="1754"/>
        <v>-9347.3299005266326</v>
      </c>
      <c r="BA86" s="77">
        <f t="shared" ca="1" si="1754"/>
        <v>-8894.1349865848133</v>
      </c>
      <c r="BB86" s="77">
        <f t="shared" ca="1" si="1754"/>
        <v>-8441.4711345117194</v>
      </c>
      <c r="BC86" s="77">
        <f t="shared" ca="1" si="1754"/>
        <v>-7989.3414464128073</v>
      </c>
      <c r="BD86" s="77">
        <f t="shared" ca="1" si="1754"/>
        <v>-7537.7490425139458</v>
      </c>
      <c r="BE86" s="77">
        <f t="shared" ca="1" si="1754"/>
        <v>-7086.6970612672594</v>
      </c>
      <c r="BF86" s="77">
        <f t="shared" ca="1" si="1754"/>
        <v>-6636.1886594575935</v>
      </c>
      <c r="BG86" s="77">
        <f t="shared" ca="1" si="1754"/>
        <v>-6186.2270123096041</v>
      </c>
      <c r="BH86" s="77">
        <f t="shared" ca="1" si="1754"/>
        <v>-5736.8153135954672</v>
      </c>
      <c r="BI86" s="77">
        <f t="shared" ca="1" si="1754"/>
        <v>-5287.9567757432242</v>
      </c>
      <c r="BJ86" s="77">
        <f t="shared" ca="1" si="1754"/>
        <v>-4839.654629945755</v>
      </c>
      <c r="BK86" s="77">
        <f t="shared" ca="1" si="1754"/>
        <v>-4391.912126270392</v>
      </c>
      <c r="BL86" s="77">
        <f t="shared" ca="1" si="1754"/>
        <v>-3944.7325337691677</v>
      </c>
      <c r="BM86" s="77">
        <f t="shared" ca="1" si="1754"/>
        <v>-3498.1191405897148</v>
      </c>
      <c r="BN86" s="77">
        <f t="shared" ca="1" si="1754"/>
        <v>-3052.075254086807</v>
      </c>
      <c r="BO86" s="77">
        <f t="shared" ca="1" si="1754"/>
        <v>-2606.6042009345565</v>
      </c>
      <c r="BP86" s="77">
        <f t="shared" ref="BP86:DL86" ca="1" si="1755">BO86+BP85</f>
        <v>-2161.7093272392613</v>
      </c>
      <c r="BQ86" s="77">
        <f t="shared" ca="1" si="1755"/>
        <v>-1717.3939986529178</v>
      </c>
      <c r="BR86" s="77">
        <f t="shared" ca="1" si="1755"/>
        <v>-1273.6616004873931</v>
      </c>
      <c r="BS86" s="77">
        <f t="shared" ca="1" si="1755"/>
        <v>-830.51553782926362</v>
      </c>
      <c r="BT86" s="77">
        <f t="shared" ca="1" si="1755"/>
        <v>-387.95923565532632</v>
      </c>
      <c r="BU86" s="77">
        <f t="shared" ca="1" si="1755"/>
        <v>54.003861051215836</v>
      </c>
      <c r="BV86" s="77">
        <f t="shared" ca="1" si="1755"/>
        <v>495.37028718389035</v>
      </c>
      <c r="BW86" s="77">
        <f t="shared" ca="1" si="1755"/>
        <v>936.13655739540843</v>
      </c>
      <c r="BX86" s="77">
        <f t="shared" ca="1" si="1755"/>
        <v>1376.299165979432</v>
      </c>
      <c r="BY86" s="77">
        <f t="shared" ca="1" si="1755"/>
        <v>1815.8545867516495</v>
      </c>
      <c r="BZ86" s="77">
        <f t="shared" ca="1" si="1755"/>
        <v>2254.7992729301577</v>
      </c>
      <c r="CA86" s="77">
        <f t="shared" ca="1" si="1755"/>
        <v>2693.1296570151439</v>
      </c>
      <c r="CB86" s="77">
        <f t="shared" ca="1" si="1755"/>
        <v>3130.8421506678669</v>
      </c>
      <c r="CC86" s="77">
        <f t="shared" ca="1" si="1755"/>
        <v>3567.9331445889288</v>
      </c>
      <c r="CD86" s="77">
        <f t="shared" ca="1" si="1755"/>
        <v>4004.3990083958383</v>
      </c>
      <c r="CE86" s="77">
        <f t="shared" ca="1" si="1755"/>
        <v>4440.2360904998559</v>
      </c>
      <c r="CF86" s="77">
        <f t="shared" ca="1" si="1755"/>
        <v>4875.4407179821228</v>
      </c>
      <c r="CG86" s="77">
        <f t="shared" ca="1" si="1755"/>
        <v>5310.0091964690637</v>
      </c>
      <c r="CH86" s="77">
        <f t="shared" ca="1" si="1755"/>
        <v>4917.5956891737305</v>
      </c>
      <c r="CI86" s="77">
        <f t="shared" ca="1" si="1755"/>
        <v>4524.5385792697443</v>
      </c>
      <c r="CJ86" s="77">
        <f t="shared" ca="1" si="1755"/>
        <v>4130.8341072645053</v>
      </c>
      <c r="CK86" s="77">
        <f t="shared" ca="1" si="1755"/>
        <v>3736.4784917049919</v>
      </c>
      <c r="CL86" s="77">
        <f t="shared" ca="1" si="1755"/>
        <v>3341.4679290494832</v>
      </c>
      <c r="CM86" s="77">
        <f t="shared" ca="1" si="1755"/>
        <v>2945.7985935385313</v>
      </c>
      <c r="CN86" s="77">
        <f t="shared" ca="1" si="1755"/>
        <v>2549.4666370651803</v>
      </c>
      <c r="CO86" s="77">
        <f t="shared" ca="1" si="1755"/>
        <v>2152.4681890444272</v>
      </c>
      <c r="CP86" s="77">
        <f t="shared" ca="1" si="1755"/>
        <v>1754.7993562819211</v>
      </c>
      <c r="CQ86" s="77">
        <f t="shared" ca="1" si="1755"/>
        <v>1356.4562228418934</v>
      </c>
      <c r="CR86" s="77">
        <f t="shared" ca="1" si="1755"/>
        <v>957.4348499143191</v>
      </c>
      <c r="CS86" s="77">
        <f t="shared" ca="1" si="1755"/>
        <v>557.73127568129962</v>
      </c>
      <c r="CT86" s="77">
        <f t="shared" ca="1" si="1755"/>
        <v>972.21870086659101</v>
      </c>
      <c r="CU86" s="77">
        <f t="shared" ca="1" si="1755"/>
        <v>1393.1208179406813</v>
      </c>
      <c r="CV86" s="77">
        <f t="shared" ca="1" si="1755"/>
        <v>1814.0229350147715</v>
      </c>
      <c r="CW86" s="77">
        <f t="shared" ca="1" si="1755"/>
        <v>2234.9250520888618</v>
      </c>
      <c r="CX86" s="77">
        <f t="shared" ca="1" si="1755"/>
        <v>2655.827169162952</v>
      </c>
      <c r="CY86" s="77">
        <f t="shared" ca="1" si="1755"/>
        <v>3076.7292862370423</v>
      </c>
      <c r="CZ86" s="77">
        <f t="shared" ca="1" si="1755"/>
        <v>3497.6314033111325</v>
      </c>
      <c r="DA86" s="77">
        <f t="shared" ca="1" si="1755"/>
        <v>3918.5335203852228</v>
      </c>
      <c r="DB86" s="77">
        <f t="shared" ca="1" si="1755"/>
        <v>4339.4356374593135</v>
      </c>
      <c r="DC86" s="77">
        <f t="shared" ca="1" si="1755"/>
        <v>4760.3377545334042</v>
      </c>
      <c r="DD86" s="77">
        <f t="shared" ca="1" si="1755"/>
        <v>5181.2398716074949</v>
      </c>
      <c r="DE86" s="77">
        <f t="shared" ca="1" si="1755"/>
        <v>5602.1419886815856</v>
      </c>
      <c r="DF86" s="77">
        <f t="shared" ca="1" si="1755"/>
        <v>6023.0441057556764</v>
      </c>
      <c r="DG86" s="77">
        <f t="shared" ca="1" si="1755"/>
        <v>6443.9462228297671</v>
      </c>
      <c r="DH86" s="77">
        <f t="shared" ca="1" si="1755"/>
        <v>6864.8483399038578</v>
      </c>
      <c r="DI86" s="77">
        <f t="shared" ca="1" si="1755"/>
        <v>7285.7504569779485</v>
      </c>
      <c r="DJ86" s="77">
        <f t="shared" ca="1" si="1755"/>
        <v>7706.6525740520392</v>
      </c>
      <c r="DK86" s="77">
        <f t="shared" ca="1" si="1755"/>
        <v>8127.5546911261299</v>
      </c>
      <c r="DL86" s="77">
        <f t="shared" ca="1" si="1755"/>
        <v>8548.4568082002206</v>
      </c>
      <c r="DM86" s="77">
        <f t="shared" ref="DM86:ER86" ca="1" si="1756">DL86+DM85</f>
        <v>8969.3589252743113</v>
      </c>
      <c r="DN86" s="77">
        <f t="shared" ca="1" si="1756"/>
        <v>9390.261042348402</v>
      </c>
      <c r="DO86" s="77">
        <f t="shared" ca="1" si="1756"/>
        <v>9811.1631594224928</v>
      </c>
      <c r="DP86" s="77">
        <f t="shared" ca="1" si="1756"/>
        <v>10232.065276496583</v>
      </c>
      <c r="DQ86" s="77">
        <f t="shared" ca="1" si="1756"/>
        <v>10652.967393570674</v>
      </c>
      <c r="DR86" s="77">
        <f t="shared" ca="1" si="1756"/>
        <v>11073.869510644765</v>
      </c>
      <c r="DS86" s="77">
        <f t="shared" ca="1" si="1756"/>
        <v>11494.771627718856</v>
      </c>
      <c r="DT86" s="77">
        <f t="shared" ca="1" si="1756"/>
        <v>11915.673744792946</v>
      </c>
      <c r="DU86" s="77">
        <f t="shared" ca="1" si="1756"/>
        <v>12336.575861867037</v>
      </c>
      <c r="DV86" s="77">
        <f t="shared" ca="1" si="1756"/>
        <v>12757.477978941128</v>
      </c>
      <c r="DW86" s="77">
        <f t="shared" ca="1" si="1756"/>
        <v>13178.380096015218</v>
      </c>
      <c r="DX86" s="77">
        <f t="shared" ca="1" si="1756"/>
        <v>13599.282213089309</v>
      </c>
      <c r="DY86" s="77">
        <f t="shared" ca="1" si="1756"/>
        <v>14020.1843301634</v>
      </c>
      <c r="DZ86" s="77">
        <f t="shared" ca="1" si="1756"/>
        <v>14441.086447237491</v>
      </c>
      <c r="EA86" s="77">
        <f t="shared" ca="1" si="1756"/>
        <v>14861.988564311581</v>
      </c>
      <c r="EB86" s="77">
        <f t="shared" ca="1" si="1756"/>
        <v>15282.890681385672</v>
      </c>
      <c r="EC86" s="77">
        <f t="shared" ca="1" si="1756"/>
        <v>15703.792798459763</v>
      </c>
      <c r="ED86" s="77">
        <f t="shared" ca="1" si="1756"/>
        <v>16124.694915533853</v>
      </c>
      <c r="EE86" s="77">
        <f t="shared" ca="1" si="1756"/>
        <v>16545.597032607944</v>
      </c>
      <c r="EF86" s="77">
        <f t="shared" ca="1" si="1756"/>
        <v>16966.499149682033</v>
      </c>
      <c r="EG86" s="77">
        <f t="shared" ca="1" si="1756"/>
        <v>17387.401266756122</v>
      </c>
      <c r="EH86" s="77">
        <f t="shared" ca="1" si="1756"/>
        <v>17808.303383830211</v>
      </c>
      <c r="EI86" s="77">
        <f t="shared" ca="1" si="1756"/>
        <v>18229.2055009043</v>
      </c>
      <c r="EJ86" s="77">
        <f t="shared" ca="1" si="1756"/>
        <v>18650.107617978389</v>
      </c>
      <c r="EK86" s="77">
        <f t="shared" ca="1" si="1756"/>
        <v>19071.009735052477</v>
      </c>
      <c r="EL86" s="77">
        <f t="shared" ca="1" si="1756"/>
        <v>19491.911852126566</v>
      </c>
      <c r="EM86" s="77">
        <f t="shared" ca="1" si="1756"/>
        <v>19912.813969200655</v>
      </c>
      <c r="EN86" s="77">
        <f t="shared" ca="1" si="1756"/>
        <v>20333.716086274744</v>
      </c>
      <c r="EO86" s="77">
        <f t="shared" ca="1" si="1756"/>
        <v>20754.618203348833</v>
      </c>
      <c r="EP86" s="77">
        <f t="shared" ca="1" si="1756"/>
        <v>21175.520320422922</v>
      </c>
      <c r="EQ86" s="77">
        <f t="shared" ca="1" si="1756"/>
        <v>21596.422437497011</v>
      </c>
      <c r="ER86" s="77">
        <f t="shared" ca="1" si="1756"/>
        <v>22017.3245545711</v>
      </c>
      <c r="ES86" s="77">
        <f t="shared" ref="ES86:FX86" ca="1" si="1757">ER86+ES85</f>
        <v>22438.226671645189</v>
      </c>
      <c r="ET86" s="77">
        <f t="shared" ca="1" si="1757"/>
        <v>22859.128788719278</v>
      </c>
      <c r="EU86" s="77">
        <f t="shared" ca="1" si="1757"/>
        <v>23280.030905793366</v>
      </c>
      <c r="EV86" s="77">
        <f t="shared" ca="1" si="1757"/>
        <v>23700.933022867455</v>
      </c>
      <c r="EW86" s="77">
        <f t="shared" ca="1" si="1757"/>
        <v>24121.835139941544</v>
      </c>
      <c r="EX86" s="77">
        <f t="shared" ca="1" si="1757"/>
        <v>24542.737257015633</v>
      </c>
      <c r="EY86" s="77">
        <f t="shared" ca="1" si="1757"/>
        <v>24963.639374089722</v>
      </c>
      <c r="EZ86" s="77">
        <f t="shared" ca="1" si="1757"/>
        <v>25384.541491163811</v>
      </c>
      <c r="FA86" s="77">
        <f t="shared" ca="1" si="1757"/>
        <v>25805.4436082379</v>
      </c>
      <c r="FB86" s="77">
        <f t="shared" ca="1" si="1757"/>
        <v>26226.345725311989</v>
      </c>
      <c r="FC86" s="77">
        <f t="shared" ca="1" si="1757"/>
        <v>26647.247842386078</v>
      </c>
      <c r="FD86" s="77">
        <f t="shared" ca="1" si="1757"/>
        <v>27068.149959460166</v>
      </c>
      <c r="FE86" s="77">
        <f t="shared" ca="1" si="1757"/>
        <v>27489.052076534255</v>
      </c>
      <c r="FF86" s="77">
        <f t="shared" ca="1" si="1757"/>
        <v>27909.954193608344</v>
      </c>
      <c r="FG86" s="77">
        <f t="shared" ca="1" si="1757"/>
        <v>28330.856310682433</v>
      </c>
      <c r="FH86" s="77">
        <f t="shared" ca="1" si="1757"/>
        <v>28751.758427756522</v>
      </c>
      <c r="FI86" s="77">
        <f t="shared" ca="1" si="1757"/>
        <v>29172.660544830611</v>
      </c>
      <c r="FJ86" s="77">
        <f t="shared" ca="1" si="1757"/>
        <v>29593.5626619047</v>
      </c>
      <c r="FK86" s="77">
        <f t="shared" ca="1" si="1757"/>
        <v>30014.464778978789</v>
      </c>
      <c r="FL86" s="77">
        <f t="shared" ca="1" si="1757"/>
        <v>30435.366896052878</v>
      </c>
      <c r="FM86" s="77">
        <f t="shared" ca="1" si="1757"/>
        <v>30856.269013126966</v>
      </c>
      <c r="FN86" s="77">
        <f t="shared" ca="1" si="1757"/>
        <v>30450.829009367724</v>
      </c>
      <c r="FO86" s="77">
        <f t="shared" ca="1" si="1757"/>
        <v>30045.389005608482</v>
      </c>
      <c r="FP86" s="77">
        <f t="shared" ca="1" si="1757"/>
        <v>29639.94900184924</v>
      </c>
      <c r="FQ86" s="77">
        <f t="shared" ca="1" si="1757"/>
        <v>29234.508998089997</v>
      </c>
      <c r="FR86" s="77">
        <f t="shared" ca="1" si="1757"/>
        <v>28829.068994330755</v>
      </c>
      <c r="FS86" s="77">
        <f t="shared" ca="1" si="1757"/>
        <v>28423.628990571513</v>
      </c>
      <c r="FT86" s="77">
        <f t="shared" ca="1" si="1757"/>
        <v>28018.188986812271</v>
      </c>
      <c r="FU86" s="77">
        <f t="shared" ca="1" si="1757"/>
        <v>27612.748983053028</v>
      </c>
      <c r="FV86" s="77">
        <f t="shared" ca="1" si="1757"/>
        <v>27207.308979293786</v>
      </c>
      <c r="FW86" s="77">
        <f t="shared" ca="1" si="1757"/>
        <v>26801.868975534544</v>
      </c>
      <c r="FX86" s="77">
        <f t="shared" ca="1" si="1757"/>
        <v>26396.428971775302</v>
      </c>
      <c r="FY86" s="77">
        <f t="shared" ref="FY86:HD86" ca="1" si="1758">FX86+FY85</f>
        <v>25990.98896801606</v>
      </c>
      <c r="FZ86" s="77">
        <f t="shared" ca="1" si="1758"/>
        <v>24895.490232173484</v>
      </c>
      <c r="GA86" s="77">
        <f t="shared" ca="1" si="1758"/>
        <v>23799.991496330909</v>
      </c>
      <c r="GB86" s="77">
        <f t="shared" ca="1" si="1758"/>
        <v>22704.492760488334</v>
      </c>
      <c r="GC86" s="77">
        <f t="shared" ca="1" si="1758"/>
        <v>21608.994024645759</v>
      </c>
      <c r="GD86" s="77">
        <f t="shared" ca="1" si="1758"/>
        <v>20513.495288803184</v>
      </c>
      <c r="GE86" s="77">
        <f t="shared" ca="1" si="1758"/>
        <v>19417.996552960609</v>
      </c>
      <c r="GF86" s="77">
        <f t="shared" ca="1" si="1758"/>
        <v>18322.497817118034</v>
      </c>
      <c r="GG86" s="77">
        <f t="shared" ca="1" si="1758"/>
        <v>17226.999081275459</v>
      </c>
      <c r="GH86" s="77">
        <f t="shared" ca="1" si="1758"/>
        <v>16131.500345432882</v>
      </c>
      <c r="GI86" s="77">
        <f t="shared" ca="1" si="1758"/>
        <v>15036.001609590305</v>
      </c>
      <c r="GJ86" s="77">
        <f t="shared" ca="1" si="1758"/>
        <v>13940.502873747728</v>
      </c>
      <c r="GK86" s="77">
        <f t="shared" ca="1" si="1758"/>
        <v>12845.004137905151</v>
      </c>
      <c r="GL86" s="77">
        <f t="shared" ca="1" si="1758"/>
        <v>13265.906254979242</v>
      </c>
      <c r="GM86" s="77">
        <f t="shared" ca="1" si="1758"/>
        <v>13686.808372053332</v>
      </c>
      <c r="GN86" s="77">
        <f t="shared" ca="1" si="1758"/>
        <v>14107.710489127423</v>
      </c>
      <c r="GO86" s="77">
        <f t="shared" ca="1" si="1758"/>
        <v>14528.612606201514</v>
      </c>
      <c r="GP86" s="77">
        <f t="shared" ca="1" si="1758"/>
        <v>14949.514723275604</v>
      </c>
      <c r="GQ86" s="77">
        <f t="shared" ca="1" si="1758"/>
        <v>15370.416840349695</v>
      </c>
      <c r="GR86" s="77">
        <f t="shared" ca="1" si="1758"/>
        <v>15791.318957423786</v>
      </c>
      <c r="GS86" s="77">
        <f t="shared" ca="1" si="1758"/>
        <v>16212.221074497877</v>
      </c>
      <c r="GT86" s="77">
        <f t="shared" ca="1" si="1758"/>
        <v>16633.123191571965</v>
      </c>
      <c r="GU86" s="77">
        <f t="shared" ca="1" si="1758"/>
        <v>17054.025308646054</v>
      </c>
      <c r="GV86" s="77">
        <f t="shared" ca="1" si="1758"/>
        <v>17474.927425720143</v>
      </c>
      <c r="GW86" s="77">
        <f t="shared" ca="1" si="1758"/>
        <v>17895.829542794232</v>
      </c>
      <c r="GX86" s="77">
        <f t="shared" ca="1" si="1758"/>
        <v>18316.731659868321</v>
      </c>
      <c r="GY86" s="77">
        <f t="shared" ca="1" si="1758"/>
        <v>18737.63377694241</v>
      </c>
      <c r="GZ86" s="77">
        <f t="shared" ca="1" si="1758"/>
        <v>19158.535894016499</v>
      </c>
      <c r="HA86" s="77">
        <f t="shared" ca="1" si="1758"/>
        <v>19579.438011090588</v>
      </c>
      <c r="HB86" s="77">
        <f t="shared" ca="1" si="1758"/>
        <v>20000.340128164677</v>
      </c>
      <c r="HC86" s="77">
        <f t="shared" ca="1" si="1758"/>
        <v>20421.242245238765</v>
      </c>
      <c r="HD86" s="77">
        <f t="shared" ca="1" si="1758"/>
        <v>20842.144362312854</v>
      </c>
      <c r="HE86" s="77">
        <f t="shared" ref="HE86:IJ86" ca="1" si="1759">HD86+HE85</f>
        <v>21263.046479386943</v>
      </c>
      <c r="HF86" s="77">
        <f t="shared" ca="1" si="1759"/>
        <v>21683.948596461032</v>
      </c>
      <c r="HG86" s="77">
        <f t="shared" ca="1" si="1759"/>
        <v>22104.850713535121</v>
      </c>
      <c r="HH86" s="77">
        <f t="shared" ca="1" si="1759"/>
        <v>22525.75283060921</v>
      </c>
      <c r="HI86" s="77">
        <f t="shared" ca="1" si="1759"/>
        <v>22946.654947683299</v>
      </c>
      <c r="HJ86" s="77">
        <f t="shared" ca="1" si="1759"/>
        <v>23367.557064757388</v>
      </c>
      <c r="HK86" s="77">
        <f t="shared" ca="1" si="1759"/>
        <v>23788.459181831477</v>
      </c>
      <c r="HL86" s="77">
        <f t="shared" ca="1" si="1759"/>
        <v>24209.361298905565</v>
      </c>
      <c r="HM86" s="77">
        <f t="shared" ca="1" si="1759"/>
        <v>24630.263415979654</v>
      </c>
      <c r="HN86" s="77">
        <f t="shared" ca="1" si="1759"/>
        <v>25051.165533053743</v>
      </c>
      <c r="HO86" s="77">
        <f t="shared" ca="1" si="1759"/>
        <v>25472.067650127832</v>
      </c>
      <c r="HP86" s="77">
        <f t="shared" ca="1" si="1759"/>
        <v>25892.969767201921</v>
      </c>
      <c r="HQ86" s="77">
        <f t="shared" ca="1" si="1759"/>
        <v>26313.87188427601</v>
      </c>
      <c r="HR86" s="77">
        <f t="shared" ca="1" si="1759"/>
        <v>26734.774001350099</v>
      </c>
      <c r="HS86" s="77">
        <f t="shared" ca="1" si="1759"/>
        <v>27155.676118424188</v>
      </c>
      <c r="HT86" s="77">
        <f t="shared" ca="1" si="1759"/>
        <v>27576.578235498277</v>
      </c>
      <c r="HU86" s="77">
        <f t="shared" ca="1" si="1759"/>
        <v>27997.480352572366</v>
      </c>
      <c r="HV86" s="77">
        <f t="shared" ca="1" si="1759"/>
        <v>28418.382469646454</v>
      </c>
      <c r="HW86" s="77">
        <f t="shared" ca="1" si="1759"/>
        <v>28839.284586720543</v>
      </c>
      <c r="HX86" s="77">
        <f t="shared" ca="1" si="1759"/>
        <v>29260.186703794632</v>
      </c>
      <c r="HY86" s="77">
        <f t="shared" ca="1" si="1759"/>
        <v>29681.088820868721</v>
      </c>
      <c r="HZ86" s="77">
        <f t="shared" ca="1" si="1759"/>
        <v>30101.99093794281</v>
      </c>
      <c r="IA86" s="77">
        <f t="shared" ca="1" si="1759"/>
        <v>30522.893055016899</v>
      </c>
      <c r="IB86" s="77">
        <f t="shared" ca="1" si="1759"/>
        <v>30943.795172090988</v>
      </c>
      <c r="IC86" s="77">
        <f t="shared" ca="1" si="1759"/>
        <v>31364.697289165077</v>
      </c>
      <c r="ID86" s="77">
        <f t="shared" ca="1" si="1759"/>
        <v>31785.599406239166</v>
      </c>
      <c r="IE86" s="77">
        <f t="shared" ca="1" si="1759"/>
        <v>32206.501523313254</v>
      </c>
      <c r="IF86" s="77">
        <f t="shared" ca="1" si="1759"/>
        <v>32627.403640387343</v>
      </c>
      <c r="IG86" s="77">
        <f t="shared" ca="1" si="1759"/>
        <v>33048.305757461436</v>
      </c>
      <c r="IH86" s="77">
        <f t="shared" ca="1" si="1759"/>
        <v>33469.207874535525</v>
      </c>
      <c r="II86" s="77">
        <f t="shared" ca="1" si="1759"/>
        <v>33890.109991609614</v>
      </c>
      <c r="IJ86" s="77">
        <f t="shared" ca="1" si="1759"/>
        <v>34311.012108683703</v>
      </c>
      <c r="IK86" s="77">
        <f t="shared" ref="IK86:JP86" ca="1" si="1760">IJ86+IK85</f>
        <v>34731.914225757791</v>
      </c>
      <c r="IL86" s="77">
        <f t="shared" ca="1" si="1760"/>
        <v>35152.81634283188</v>
      </c>
      <c r="IM86" s="77">
        <f t="shared" ca="1" si="1760"/>
        <v>35573.718459905969</v>
      </c>
      <c r="IN86" s="77">
        <f t="shared" ca="1" si="1760"/>
        <v>35994.620576980058</v>
      </c>
      <c r="IO86" s="77">
        <f t="shared" ca="1" si="1760"/>
        <v>36415.522694054147</v>
      </c>
      <c r="IP86" s="77">
        <f t="shared" ca="1" si="1760"/>
        <v>36836.424811128236</v>
      </c>
      <c r="IQ86" s="77">
        <f t="shared" ca="1" si="1760"/>
        <v>37257.326928202325</v>
      </c>
      <c r="IR86" s="77">
        <f t="shared" ca="1" si="1760"/>
        <v>37678.229045276414</v>
      </c>
      <c r="IS86" s="77">
        <f t="shared" ca="1" si="1760"/>
        <v>38099.131162350503</v>
      </c>
      <c r="IT86" s="77">
        <f t="shared" ca="1" si="1760"/>
        <v>37693.69115859126</v>
      </c>
      <c r="IU86" s="77">
        <f t="shared" ca="1" si="1760"/>
        <v>37288.251154832018</v>
      </c>
      <c r="IV86" s="77">
        <f t="shared" ca="1" si="1760"/>
        <v>36882.811151072776</v>
      </c>
      <c r="IW86" s="77">
        <f t="shared" ca="1" si="1760"/>
        <v>36477.371147313534</v>
      </c>
      <c r="IX86" s="77">
        <f t="shared" ca="1" si="1760"/>
        <v>36071.931143554291</v>
      </c>
      <c r="IY86" s="77">
        <f t="shared" ca="1" si="1760"/>
        <v>35666.491139795049</v>
      </c>
      <c r="IZ86" s="77">
        <f t="shared" ca="1" si="1760"/>
        <v>35261.051136035807</v>
      </c>
      <c r="JA86" s="77">
        <f t="shared" ca="1" si="1760"/>
        <v>34855.611132276565</v>
      </c>
      <c r="JB86" s="77">
        <f t="shared" ca="1" si="1760"/>
        <v>34450.171128517322</v>
      </c>
      <c r="JC86" s="77">
        <f t="shared" ca="1" si="1760"/>
        <v>34044.73112475808</v>
      </c>
      <c r="JD86" s="77">
        <f t="shared" ca="1" si="1760"/>
        <v>33639.291120998838</v>
      </c>
      <c r="JE86" s="77">
        <f t="shared" ca="1" si="1760"/>
        <v>33233.851117239596</v>
      </c>
      <c r="JF86" s="77">
        <f t="shared" ca="1" si="1760"/>
        <v>33654.753234313685</v>
      </c>
      <c r="JG86" s="77">
        <f t="shared" ca="1" si="1760"/>
        <v>34075.655351387773</v>
      </c>
      <c r="JH86" s="77">
        <f t="shared" ca="1" si="1760"/>
        <v>34496.557468461862</v>
      </c>
      <c r="JI86" s="77">
        <f t="shared" ca="1" si="1760"/>
        <v>34917.459585535951</v>
      </c>
      <c r="JJ86" s="77">
        <f t="shared" ca="1" si="1760"/>
        <v>35338.36170261004</v>
      </c>
      <c r="JK86" s="77">
        <f t="shared" ca="1" si="1760"/>
        <v>35759.263819684129</v>
      </c>
      <c r="JL86" s="77">
        <f t="shared" ca="1" si="1760"/>
        <v>36180.165936758218</v>
      </c>
      <c r="JM86" s="77">
        <f t="shared" ca="1" si="1760"/>
        <v>36601.068053832307</v>
      </c>
      <c r="JN86" s="77">
        <f t="shared" ca="1" si="1760"/>
        <v>37021.970170906396</v>
      </c>
      <c r="JO86" s="77">
        <f t="shared" ca="1" si="1760"/>
        <v>37442.872287980485</v>
      </c>
      <c r="JP86" s="77">
        <f t="shared" ca="1" si="1760"/>
        <v>37863.774405054573</v>
      </c>
      <c r="JQ86" s="77">
        <f t="shared" ref="JQ86:KO86" ca="1" si="1761">JP86+JQ85</f>
        <v>38284.676522128662</v>
      </c>
      <c r="JR86" s="77">
        <f t="shared" ca="1" si="1761"/>
        <v>38705.578639202751</v>
      </c>
      <c r="JS86" s="77">
        <f t="shared" ca="1" si="1761"/>
        <v>39126.48075627684</v>
      </c>
      <c r="JT86" s="77">
        <f t="shared" ca="1" si="1761"/>
        <v>39547.382873350929</v>
      </c>
      <c r="JU86" s="77">
        <f t="shared" ca="1" si="1761"/>
        <v>39968.284990425018</v>
      </c>
      <c r="JV86" s="77">
        <f t="shared" ca="1" si="1761"/>
        <v>40389.187107499107</v>
      </c>
      <c r="JW86" s="77">
        <f t="shared" ca="1" si="1761"/>
        <v>40810.089224573196</v>
      </c>
      <c r="JX86" s="77">
        <f t="shared" ca="1" si="1761"/>
        <v>41230.991341647285</v>
      </c>
      <c r="JY86" s="77">
        <f t="shared" ca="1" si="1761"/>
        <v>41651.893458721373</v>
      </c>
      <c r="JZ86" s="77">
        <f t="shared" ca="1" si="1761"/>
        <v>42072.795575795462</v>
      </c>
      <c r="KA86" s="77">
        <f t="shared" ca="1" si="1761"/>
        <v>42493.697692869551</v>
      </c>
      <c r="KB86" s="77">
        <f t="shared" ca="1" si="1761"/>
        <v>42914.59980994364</v>
      </c>
      <c r="KC86" s="77">
        <f t="shared" ca="1" si="1761"/>
        <v>43335.501927017729</v>
      </c>
      <c r="KD86" s="77">
        <f t="shared" ca="1" si="1761"/>
        <v>43756.404044091818</v>
      </c>
      <c r="KE86" s="77">
        <f t="shared" ca="1" si="1761"/>
        <v>44177.306161165907</v>
      </c>
      <c r="KF86" s="77">
        <f t="shared" ca="1" si="1761"/>
        <v>44598.208278239996</v>
      </c>
      <c r="KG86" s="77">
        <f t="shared" ca="1" si="1761"/>
        <v>45019.110395314085</v>
      </c>
      <c r="KH86" s="77">
        <f t="shared" ca="1" si="1761"/>
        <v>45440.012512388173</v>
      </c>
      <c r="KI86" s="77">
        <f t="shared" ca="1" si="1761"/>
        <v>45860.914629462262</v>
      </c>
      <c r="KJ86" s="77">
        <f t="shared" ca="1" si="1761"/>
        <v>46281.816746536351</v>
      </c>
      <c r="KK86" s="77">
        <f t="shared" ca="1" si="1761"/>
        <v>46702.71886361044</v>
      </c>
      <c r="KL86" s="77">
        <f t="shared" ca="1" si="1761"/>
        <v>47123.620980684529</v>
      </c>
      <c r="KM86" s="77">
        <f t="shared" ca="1" si="1761"/>
        <v>47544.523097758618</v>
      </c>
      <c r="KN86" s="77">
        <f t="shared" ca="1" si="1761"/>
        <v>47965.425214832707</v>
      </c>
      <c r="KO86" s="77">
        <f t="shared" ca="1" si="1761"/>
        <v>47674.318180130242</v>
      </c>
    </row>
    <row r="87" spans="1:301" ht="13.8" x14ac:dyDescent="0.2">
      <c r="A87" s="28"/>
      <c r="D87" s="6"/>
    </row>
    <row r="88" spans="1:301" x14ac:dyDescent="0.2">
      <c r="A88" s="29" t="s">
        <v>270</v>
      </c>
      <c r="B88" s="77" t="str">
        <f ca="1">IF(AND(B86&lt;0,C86&gt;0),D$7,"-")</f>
        <v>-</v>
      </c>
      <c r="C88" s="77" t="str">
        <f t="shared" ref="C88" ca="1" si="1762">IF(AND(B86&lt;0,C86&gt;0),C$7,"-")</f>
        <v>-</v>
      </c>
      <c r="D88" s="79" t="str">
        <f t="shared" ref="D88" ca="1" si="1763">IF(AND(C86&lt;0,D86&gt;0),D$7,"-")</f>
        <v>-</v>
      </c>
      <c r="E88" s="79" t="str">
        <f t="shared" ref="E88" ca="1" si="1764">IF(AND(D86&lt;0,E86&gt;0),E$7,"-")</f>
        <v>-</v>
      </c>
      <c r="F88" s="79" t="str">
        <f t="shared" ref="F88" ca="1" si="1765">IF(AND(E86&lt;0,F86&gt;0),F$7,"-")</f>
        <v>-</v>
      </c>
      <c r="G88" s="79" t="str">
        <f t="shared" ref="G88" ca="1" si="1766">IF(AND(F86&lt;0,G86&gt;0),G$7,"-")</f>
        <v>-</v>
      </c>
      <c r="H88" s="79" t="str">
        <f t="shared" ref="H88" ca="1" si="1767">IF(AND(G86&lt;0,H86&gt;0),H$7,"-")</f>
        <v>-</v>
      </c>
      <c r="I88" s="79" t="str">
        <f t="shared" ref="I88" ca="1" si="1768">IF(AND(H86&lt;0,I86&gt;0),I$7,"-")</f>
        <v>-</v>
      </c>
      <c r="J88" s="79" t="str">
        <f t="shared" ref="J88" ca="1" si="1769">IF(AND(I86&lt;0,J86&gt;0),J$7,"-")</f>
        <v>-</v>
      </c>
      <c r="K88" s="79" t="str">
        <f t="shared" ref="K88" ca="1" si="1770">IF(AND(J86&lt;0,K86&gt;0),K$7,"-")</f>
        <v>-</v>
      </c>
      <c r="L88" s="79" t="str">
        <f t="shared" ref="L88" ca="1" si="1771">IF(AND(K86&lt;0,L86&gt;0),L$7,"-")</f>
        <v>-</v>
      </c>
      <c r="M88" s="79" t="str">
        <f t="shared" ref="M88" ca="1" si="1772">IF(AND(L86&lt;0,M86&gt;0),M$7,"-")</f>
        <v>-</v>
      </c>
      <c r="N88" s="79" t="str">
        <f t="shared" ref="N88" ca="1" si="1773">IF(AND(M86&lt;0,N86&gt;0),N$7,"-")</f>
        <v>-</v>
      </c>
      <c r="O88" s="79" t="str">
        <f t="shared" ref="O88" ca="1" si="1774">IF(AND(N86&lt;0,O86&gt;0),O$7,"-")</f>
        <v>-</v>
      </c>
      <c r="P88" s="79" t="str">
        <f t="shared" ref="P88" ca="1" si="1775">IF(AND(O86&lt;0,P86&gt;0),P$7,"-")</f>
        <v>-</v>
      </c>
      <c r="Q88" s="79" t="str">
        <f t="shared" ref="Q88" ca="1" si="1776">IF(AND(P86&lt;0,Q86&gt;0),Q$7,"-")</f>
        <v>-</v>
      </c>
      <c r="R88" s="79" t="str">
        <f t="shared" ref="R88" ca="1" si="1777">IF(AND(Q86&lt;0,R86&gt;0),R$7,"-")</f>
        <v>-</v>
      </c>
      <c r="S88" s="79" t="str">
        <f t="shared" ref="S88" ca="1" si="1778">IF(AND(R86&lt;0,S86&gt;0),S$7,"-")</f>
        <v>-</v>
      </c>
      <c r="T88" s="79" t="str">
        <f t="shared" ref="T88" ca="1" si="1779">IF(AND(S86&lt;0,T86&gt;0),T$7,"-")</f>
        <v>-</v>
      </c>
      <c r="U88" s="79" t="str">
        <f t="shared" ref="U88" ca="1" si="1780">IF(AND(T86&lt;0,U86&gt;0),U$7,"-")</f>
        <v>-</v>
      </c>
      <c r="V88" s="79" t="str">
        <f t="shared" ref="V88" ca="1" si="1781">IF(AND(U86&lt;0,V86&gt;0),V$7,"-")</f>
        <v>-</v>
      </c>
      <c r="W88" s="79" t="str">
        <f t="shared" ref="W88" ca="1" si="1782">IF(AND(V86&lt;0,W86&gt;0),W$7,"-")</f>
        <v>-</v>
      </c>
      <c r="X88" s="79" t="str">
        <f t="shared" ref="X88" ca="1" si="1783">IF(AND(W86&lt;0,X86&gt;0),X$7,"-")</f>
        <v>-</v>
      </c>
      <c r="Y88" s="79" t="str">
        <f t="shared" ref="Y88" ca="1" si="1784">IF(AND(X86&lt;0,Y86&gt;0),Y$7,"-")</f>
        <v>-</v>
      </c>
      <c r="Z88" s="79" t="str">
        <f t="shared" ref="Z88" ca="1" si="1785">IF(AND(Y86&lt;0,Z86&gt;0),Z$7,"-")</f>
        <v>-</v>
      </c>
      <c r="AA88" s="79" t="str">
        <f t="shared" ref="AA88" ca="1" si="1786">IF(AND(Z86&lt;0,AA86&gt;0),AA$7,"-")</f>
        <v>-</v>
      </c>
      <c r="AB88" s="79" t="str">
        <f t="shared" ref="AB88" ca="1" si="1787">IF(AND(AA86&lt;0,AB86&gt;0),AB$7,"-")</f>
        <v>-</v>
      </c>
      <c r="AC88" s="79" t="str">
        <f t="shared" ref="AC88" ca="1" si="1788">IF(AND(AB86&lt;0,AC86&gt;0),AC$7,"-")</f>
        <v>-</v>
      </c>
      <c r="AD88" s="79" t="str">
        <f t="shared" ref="AD88" ca="1" si="1789">IF(AND(AC86&lt;0,AD86&gt;0),AD$7,"-")</f>
        <v>-</v>
      </c>
      <c r="AE88" s="79" t="str">
        <f t="shared" ref="AE88" ca="1" si="1790">IF(AND(AD86&lt;0,AE86&gt;0),AE$7,"-")</f>
        <v>-</v>
      </c>
      <c r="AF88" s="79" t="str">
        <f t="shared" ref="AF88" ca="1" si="1791">IF(AND(AE86&lt;0,AF86&gt;0),AF$7,"-")</f>
        <v>-</v>
      </c>
      <c r="AG88" s="79" t="str">
        <f t="shared" ref="AG88" ca="1" si="1792">IF(AND(AF86&lt;0,AG86&gt;0),AG$7,"-")</f>
        <v>-</v>
      </c>
      <c r="AH88" s="79" t="str">
        <f t="shared" ref="AH88" ca="1" si="1793">IF(AND(AG86&lt;0,AH86&gt;0),AH$7,"-")</f>
        <v>-</v>
      </c>
      <c r="AI88" s="79" t="str">
        <f t="shared" ref="AI88" ca="1" si="1794">IF(AND(AH86&lt;0,AI86&gt;0),AI$7,"-")</f>
        <v>-</v>
      </c>
      <c r="AJ88" s="79" t="str">
        <f t="shared" ref="AJ88" ca="1" si="1795">IF(AND(AI86&lt;0,AJ86&gt;0),AJ$7,"-")</f>
        <v>-</v>
      </c>
      <c r="AK88" s="79" t="str">
        <f t="shared" ref="AK88" ca="1" si="1796">IF(AND(AJ86&lt;0,AK86&gt;0),AK$7,"-")</f>
        <v>-</v>
      </c>
      <c r="AL88" s="79" t="str">
        <f t="shared" ref="AL88" ca="1" si="1797">IF(AND(AK86&lt;0,AL86&gt;0),AL$7,"-")</f>
        <v>-</v>
      </c>
      <c r="AM88" s="79" t="str">
        <f t="shared" ref="AM88" ca="1" si="1798">IF(AND(AL86&lt;0,AM86&gt;0),AM$7,"-")</f>
        <v>-</v>
      </c>
      <c r="AN88" s="79" t="str">
        <f t="shared" ref="AN88" ca="1" si="1799">IF(AND(AM86&lt;0,AN86&gt;0),AN$7,"-")</f>
        <v>-</v>
      </c>
      <c r="AO88" s="79" t="str">
        <f t="shared" ref="AO88" ca="1" si="1800">IF(AND(AN86&lt;0,AO86&gt;0),AO$7,"-")</f>
        <v>-</v>
      </c>
      <c r="AP88" s="79" t="str">
        <f t="shared" ref="AP88" ca="1" si="1801">IF(AND(AO86&lt;0,AP86&gt;0),AP$7,"-")</f>
        <v>-</v>
      </c>
      <c r="AQ88" s="79" t="str">
        <f t="shared" ref="AQ88" ca="1" si="1802">IF(AND(AP86&lt;0,AQ86&gt;0),AQ$7,"-")</f>
        <v>-</v>
      </c>
      <c r="AR88" s="79" t="str">
        <f t="shared" ref="AR88" ca="1" si="1803">IF(AND(AQ86&lt;0,AR86&gt;0),AR$7,"-")</f>
        <v>-</v>
      </c>
      <c r="AS88" s="79" t="str">
        <f t="shared" ref="AS88" ca="1" si="1804">IF(AND(AR86&lt;0,AS86&gt;0),AS$7,"-")</f>
        <v>-</v>
      </c>
      <c r="AT88" s="79" t="str">
        <f t="shared" ref="AT88" ca="1" si="1805">IF(AND(AS86&lt;0,AT86&gt;0),AT$7,"-")</f>
        <v>-</v>
      </c>
      <c r="AU88" s="79" t="str">
        <f t="shared" ref="AU88" ca="1" si="1806">IF(AND(AT86&lt;0,AU86&gt;0),AU$7,"-")</f>
        <v>-</v>
      </c>
      <c r="AV88" s="79" t="str">
        <f t="shared" ref="AV88" ca="1" si="1807">IF(AND(AU86&lt;0,AV86&gt;0),AV$7,"-")</f>
        <v>-</v>
      </c>
      <c r="AW88" s="79" t="str">
        <f t="shared" ref="AW88" ca="1" si="1808">IF(AND(AV86&lt;0,AW86&gt;0),AW$7,"-")</f>
        <v>-</v>
      </c>
      <c r="AX88" s="79" t="str">
        <f t="shared" ref="AX88" ca="1" si="1809">IF(AND(AW86&lt;0,AX86&gt;0),AX$7,"-")</f>
        <v>-</v>
      </c>
      <c r="AY88" s="79" t="str">
        <f t="shared" ref="AY88" ca="1" si="1810">IF(AND(AX86&lt;0,AY86&gt;0),AY$7,"-")</f>
        <v>-</v>
      </c>
      <c r="AZ88" s="79" t="str">
        <f t="shared" ref="AZ88" ca="1" si="1811">IF(AND(AY86&lt;0,AZ86&gt;0),AZ$7,"-")</f>
        <v>-</v>
      </c>
      <c r="BA88" s="79" t="str">
        <f t="shared" ref="BA88" ca="1" si="1812">IF(AND(AZ86&lt;0,BA86&gt;0),BA$7,"-")</f>
        <v>-</v>
      </c>
      <c r="BB88" s="79" t="str">
        <f t="shared" ref="BB88" ca="1" si="1813">IF(AND(BA86&lt;0,BB86&gt;0),BB$7,"-")</f>
        <v>-</v>
      </c>
      <c r="BC88" s="79" t="str">
        <f t="shared" ref="BC88" ca="1" si="1814">IF(AND(BB86&lt;0,BC86&gt;0),BC$7,"-")</f>
        <v>-</v>
      </c>
      <c r="BD88" s="79" t="str">
        <f t="shared" ref="BD88" ca="1" si="1815">IF(AND(BC86&lt;0,BD86&gt;0),BD$7,"-")</f>
        <v>-</v>
      </c>
      <c r="BE88" s="79" t="str">
        <f t="shared" ref="BE88" ca="1" si="1816">IF(AND(BD86&lt;0,BE86&gt;0),BE$7,"-")</f>
        <v>-</v>
      </c>
      <c r="BF88" s="79" t="str">
        <f t="shared" ref="BF88" ca="1" si="1817">IF(AND(BE86&lt;0,BF86&gt;0),BF$7,"-")</f>
        <v>-</v>
      </c>
      <c r="BG88" s="79" t="str">
        <f t="shared" ref="BG88" ca="1" si="1818">IF(AND(BF86&lt;0,BG86&gt;0),BG$7,"-")</f>
        <v>-</v>
      </c>
      <c r="BH88" s="79" t="str">
        <f t="shared" ref="BH88" ca="1" si="1819">IF(AND(BG86&lt;0,BH86&gt;0),BH$7,"-")</f>
        <v>-</v>
      </c>
      <c r="BI88" s="79" t="str">
        <f t="shared" ref="BI88" ca="1" si="1820">IF(AND(BH86&lt;0,BI86&gt;0),BI$7,"-")</f>
        <v>-</v>
      </c>
      <c r="BJ88" s="79" t="str">
        <f t="shared" ref="BJ88" ca="1" si="1821">IF(AND(BI86&lt;0,BJ86&gt;0),BJ$7,"-")</f>
        <v>-</v>
      </c>
      <c r="BK88" s="79" t="str">
        <f t="shared" ref="BK88" ca="1" si="1822">IF(AND(BJ86&lt;0,BK86&gt;0),BK$7,"-")</f>
        <v>-</v>
      </c>
      <c r="BL88" s="79" t="str">
        <f t="shared" ref="BL88" ca="1" si="1823">IF(AND(BK86&lt;0,BL86&gt;0),BL$7,"-")</f>
        <v>-</v>
      </c>
      <c r="BM88" s="79" t="str">
        <f t="shared" ref="BM88" ca="1" si="1824">IF(AND(BL86&lt;0,BM86&gt;0),BM$7,"-")</f>
        <v>-</v>
      </c>
      <c r="BN88" s="79" t="str">
        <f t="shared" ref="BN88" ca="1" si="1825">IF(AND(BM86&lt;0,BN86&gt;0),BN$7,"-")</f>
        <v>-</v>
      </c>
      <c r="BO88" s="79" t="str">
        <f t="shared" ref="BO88" ca="1" si="1826">IF(AND(BN86&lt;0,BO86&gt;0),BO$7,"-")</f>
        <v>-</v>
      </c>
      <c r="BP88" s="79" t="str">
        <f t="shared" ref="BP88" ca="1" si="1827">IF(AND(BO86&lt;0,BP86&gt;0),BP$7,"-")</f>
        <v>-</v>
      </c>
      <c r="BQ88" s="79" t="str">
        <f t="shared" ref="BQ88" ca="1" si="1828">IF(AND(BP86&lt;0,BQ86&gt;0),BQ$7,"-")</f>
        <v>-</v>
      </c>
      <c r="BR88" s="79" t="str">
        <f t="shared" ref="BR88" ca="1" si="1829">IF(AND(BQ86&lt;0,BR86&gt;0),BR$7,"-")</f>
        <v>-</v>
      </c>
      <c r="BS88" s="79" t="str">
        <f t="shared" ref="BS88" ca="1" si="1830">IF(AND(BR86&lt;0,BS86&gt;0),BS$7,"-")</f>
        <v>-</v>
      </c>
      <c r="BT88" s="79" t="str">
        <f t="shared" ref="BT88" ca="1" si="1831">IF(AND(BS86&lt;0,BT86&gt;0),BT$7,"-")</f>
        <v>-</v>
      </c>
      <c r="BU88" s="79">
        <f t="shared" ref="BU88" ca="1" si="1832">IF(AND(BT86&lt;0,BU86&gt;0),BU$7,"-")</f>
        <v>72</v>
      </c>
      <c r="BV88" s="79" t="str">
        <f t="shared" ref="BV88" ca="1" si="1833">IF(AND(BU86&lt;0,BV86&gt;0),BV$7,"-")</f>
        <v>-</v>
      </c>
      <c r="BW88" s="79" t="str">
        <f t="shared" ref="BW88" ca="1" si="1834">IF(AND(BV86&lt;0,BW86&gt;0),BW$7,"-")</f>
        <v>-</v>
      </c>
      <c r="BX88" s="79" t="str">
        <f t="shared" ref="BX88" ca="1" si="1835">IF(AND(BW86&lt;0,BX86&gt;0),BX$7,"-")</f>
        <v>-</v>
      </c>
      <c r="BY88" s="79" t="str">
        <f t="shared" ref="BY88" ca="1" si="1836">IF(AND(BX86&lt;0,BY86&gt;0),BY$7,"-")</f>
        <v>-</v>
      </c>
      <c r="BZ88" s="79" t="str">
        <f t="shared" ref="BZ88" ca="1" si="1837">IF(AND(BY86&lt;0,BZ86&gt;0),BZ$7,"-")</f>
        <v>-</v>
      </c>
      <c r="CA88" s="79" t="str">
        <f t="shared" ref="CA88" ca="1" si="1838">IF(AND(BZ86&lt;0,CA86&gt;0),CA$7,"-")</f>
        <v>-</v>
      </c>
      <c r="CB88" s="79" t="str">
        <f t="shared" ref="CB88" ca="1" si="1839">IF(AND(CA86&lt;0,CB86&gt;0),CB$7,"-")</f>
        <v>-</v>
      </c>
      <c r="CC88" s="79" t="str">
        <f t="shared" ref="CC88" ca="1" si="1840">IF(AND(CB86&lt;0,CC86&gt;0),CC$7,"-")</f>
        <v>-</v>
      </c>
      <c r="CD88" s="79" t="str">
        <f t="shared" ref="CD88" ca="1" si="1841">IF(AND(CC86&lt;0,CD86&gt;0),CD$7,"-")</f>
        <v>-</v>
      </c>
      <c r="CE88" s="79" t="str">
        <f t="shared" ref="CE88" ca="1" si="1842">IF(AND(CD86&lt;0,CE86&gt;0),CE$7,"-")</f>
        <v>-</v>
      </c>
      <c r="CF88" s="79" t="str">
        <f t="shared" ref="CF88" ca="1" si="1843">IF(AND(CE86&lt;0,CF86&gt;0),CF$7,"-")</f>
        <v>-</v>
      </c>
      <c r="CG88" s="79" t="str">
        <f t="shared" ref="CG88" ca="1" si="1844">IF(AND(CF86&lt;0,CG86&gt;0),CG$7,"-")</f>
        <v>-</v>
      </c>
      <c r="CH88" s="79" t="str">
        <f t="shared" ref="CH88" ca="1" si="1845">IF(AND(CG86&lt;0,CH86&gt;0),CH$7,"-")</f>
        <v>-</v>
      </c>
      <c r="CI88" s="79" t="str">
        <f t="shared" ref="CI88" ca="1" si="1846">IF(AND(CH86&lt;0,CI86&gt;0),CI$7,"-")</f>
        <v>-</v>
      </c>
      <c r="CJ88" s="79" t="str">
        <f t="shared" ref="CJ88" ca="1" si="1847">IF(AND(CI86&lt;0,CJ86&gt;0),CJ$7,"-")</f>
        <v>-</v>
      </c>
      <c r="CK88" s="79" t="str">
        <f t="shared" ref="CK88" ca="1" si="1848">IF(AND(CJ86&lt;0,CK86&gt;0),CK$7,"-")</f>
        <v>-</v>
      </c>
      <c r="CL88" s="79" t="str">
        <f t="shared" ref="CL88" ca="1" si="1849">IF(AND(CK86&lt;0,CL86&gt;0),CL$7,"-")</f>
        <v>-</v>
      </c>
      <c r="CM88" s="79" t="str">
        <f t="shared" ref="CM88" ca="1" si="1850">IF(AND(CL86&lt;0,CM86&gt;0),CM$7,"-")</f>
        <v>-</v>
      </c>
      <c r="CN88" s="79" t="str">
        <f t="shared" ref="CN88" ca="1" si="1851">IF(AND(CM86&lt;0,CN86&gt;0),CN$7,"-")</f>
        <v>-</v>
      </c>
      <c r="CO88" s="79" t="str">
        <f t="shared" ref="CO88" ca="1" si="1852">IF(AND(CN86&lt;0,CO86&gt;0),CO$7,"-")</f>
        <v>-</v>
      </c>
      <c r="CP88" s="79" t="str">
        <f t="shared" ref="CP88" ca="1" si="1853">IF(AND(CO86&lt;0,CP86&gt;0),CP$7,"-")</f>
        <v>-</v>
      </c>
      <c r="CQ88" s="79" t="str">
        <f t="shared" ref="CQ88" ca="1" si="1854">IF(AND(CP86&lt;0,CQ86&gt;0),CQ$7,"-")</f>
        <v>-</v>
      </c>
      <c r="CR88" s="79" t="str">
        <f t="shared" ref="CR88" ca="1" si="1855">IF(AND(CQ86&lt;0,CR86&gt;0),CR$7,"-")</f>
        <v>-</v>
      </c>
      <c r="CS88" s="79" t="str">
        <f t="shared" ref="CS88" ca="1" si="1856">IF(AND(CR86&lt;0,CS86&gt;0),CS$7,"-")</f>
        <v>-</v>
      </c>
      <c r="CT88" s="79" t="str">
        <f t="shared" ref="CT88" ca="1" si="1857">IF(AND(CS86&lt;0,CT86&gt;0),CT$7,"-")</f>
        <v>-</v>
      </c>
      <c r="CU88" s="79" t="str">
        <f t="shared" ref="CU88" ca="1" si="1858">IF(AND(CT86&lt;0,CU86&gt;0),CU$7,"-")</f>
        <v>-</v>
      </c>
      <c r="CV88" s="79" t="str">
        <f t="shared" ref="CV88" ca="1" si="1859">IF(AND(CU86&lt;0,CV86&gt;0),CV$7,"-")</f>
        <v>-</v>
      </c>
      <c r="CW88" s="79" t="str">
        <f t="shared" ref="CW88" ca="1" si="1860">IF(AND(CV86&lt;0,CW86&gt;0),CW$7,"-")</f>
        <v>-</v>
      </c>
      <c r="CX88" s="79" t="str">
        <f t="shared" ref="CX88" ca="1" si="1861">IF(AND(CW86&lt;0,CX86&gt;0),CX$7,"-")</f>
        <v>-</v>
      </c>
      <c r="CY88" s="79" t="str">
        <f t="shared" ref="CY88" ca="1" si="1862">IF(AND(CX86&lt;0,CY86&gt;0),CY$7,"-")</f>
        <v>-</v>
      </c>
      <c r="CZ88" s="79" t="str">
        <f t="shared" ref="CZ88" ca="1" si="1863">IF(AND(CY86&lt;0,CZ86&gt;0),CZ$7,"-")</f>
        <v>-</v>
      </c>
      <c r="DA88" s="79" t="str">
        <f t="shared" ref="DA88" ca="1" si="1864">IF(AND(CZ86&lt;0,DA86&gt;0),DA$7,"-")</f>
        <v>-</v>
      </c>
      <c r="DB88" s="79" t="str">
        <f t="shared" ref="DB88" ca="1" si="1865">IF(AND(DA86&lt;0,DB86&gt;0),DB$7,"-")</f>
        <v>-</v>
      </c>
      <c r="DC88" s="79" t="str">
        <f t="shared" ref="DC88" ca="1" si="1866">IF(AND(DB86&lt;0,DC86&gt;0),DC$7,"-")</f>
        <v>-</v>
      </c>
      <c r="DD88" s="79" t="str">
        <f t="shared" ref="DD88" ca="1" si="1867">IF(AND(DC86&lt;0,DD86&gt;0),DD$7,"-")</f>
        <v>-</v>
      </c>
      <c r="DE88" s="79" t="str">
        <f t="shared" ref="DE88" ca="1" si="1868">IF(AND(DD86&lt;0,DE86&gt;0),DE$7,"-")</f>
        <v>-</v>
      </c>
      <c r="DF88" s="79" t="str">
        <f t="shared" ref="DF88" ca="1" si="1869">IF(AND(DE86&lt;0,DF86&gt;0),DF$7,"-")</f>
        <v>-</v>
      </c>
      <c r="DG88" s="79" t="str">
        <f t="shared" ref="DG88" ca="1" si="1870">IF(AND(DF86&lt;0,DG86&gt;0),DG$7,"-")</f>
        <v>-</v>
      </c>
      <c r="DH88" s="79" t="str">
        <f t="shared" ref="DH88" ca="1" si="1871">IF(AND(DG86&lt;0,DH86&gt;0),DH$7,"-")</f>
        <v>-</v>
      </c>
      <c r="DI88" s="79" t="str">
        <f t="shared" ref="DI88" ca="1" si="1872">IF(AND(DH86&lt;0,DI86&gt;0),DI$7,"-")</f>
        <v>-</v>
      </c>
      <c r="DJ88" s="79" t="str">
        <f t="shared" ref="DJ88" ca="1" si="1873">IF(AND(DI86&lt;0,DJ86&gt;0),DJ$7,"-")</f>
        <v>-</v>
      </c>
      <c r="DK88" s="79" t="str">
        <f t="shared" ref="DK88" ca="1" si="1874">IF(AND(DJ86&lt;0,DK86&gt;0),DK$7,"-")</f>
        <v>-</v>
      </c>
      <c r="DL88" s="79" t="str">
        <f t="shared" ref="DL88" ca="1" si="1875">IF(AND(DK86&lt;0,DL86&gt;0),DL$7,"-")</f>
        <v>-</v>
      </c>
      <c r="DM88" s="79" t="str">
        <f t="shared" ref="DM88" ca="1" si="1876">IF(AND(DL86&lt;0,DM86&gt;0),DM$7,"-")</f>
        <v>-</v>
      </c>
      <c r="DN88" s="79" t="str">
        <f t="shared" ref="DN88" ca="1" si="1877">IF(AND(DM86&lt;0,DN86&gt;0),DN$7,"-")</f>
        <v>-</v>
      </c>
      <c r="DO88" s="79" t="str">
        <f t="shared" ref="DO88" ca="1" si="1878">IF(AND(DN86&lt;0,DO86&gt;0),DO$7,"-")</f>
        <v>-</v>
      </c>
      <c r="DP88" s="79" t="str">
        <f t="shared" ref="DP88" ca="1" si="1879">IF(AND(DO86&lt;0,DP86&gt;0),DP$7,"-")</f>
        <v>-</v>
      </c>
      <c r="DQ88" s="79" t="str">
        <f t="shared" ref="DQ88" ca="1" si="1880">IF(AND(DP86&lt;0,DQ86&gt;0),DQ$7,"-")</f>
        <v>-</v>
      </c>
      <c r="DR88" s="79" t="str">
        <f t="shared" ref="DR88" ca="1" si="1881">IF(AND(DQ86&lt;0,DR86&gt;0),DR$7,"-")</f>
        <v>-</v>
      </c>
      <c r="DS88" s="79" t="str">
        <f t="shared" ref="DS88" ca="1" si="1882">IF(AND(DR86&lt;0,DS86&gt;0),DS$7,"-")</f>
        <v>-</v>
      </c>
      <c r="DT88" s="79" t="str">
        <f t="shared" ref="DT88" ca="1" si="1883">IF(AND(DS86&lt;0,DT86&gt;0),DT$7,"-")</f>
        <v>-</v>
      </c>
      <c r="DU88" s="79" t="str">
        <f t="shared" ref="DU88" ca="1" si="1884">IF(AND(DT86&lt;0,DU86&gt;0),DU$7,"-")</f>
        <v>-</v>
      </c>
      <c r="DV88" s="79" t="str">
        <f t="shared" ref="DV88" ca="1" si="1885">IF(AND(DU86&lt;0,DV86&gt;0),DV$7,"-")</f>
        <v>-</v>
      </c>
      <c r="DW88" s="79" t="str">
        <f t="shared" ref="DW88" ca="1" si="1886">IF(AND(DV86&lt;0,DW86&gt;0),DW$7,"-")</f>
        <v>-</v>
      </c>
      <c r="DX88" s="79" t="str">
        <f t="shared" ref="DX88" ca="1" si="1887">IF(AND(DW86&lt;0,DX86&gt;0),DX$7,"-")</f>
        <v>-</v>
      </c>
      <c r="DY88" s="79" t="str">
        <f t="shared" ref="DY88" ca="1" si="1888">IF(AND(DX86&lt;0,DY86&gt;0),DY$7,"-")</f>
        <v>-</v>
      </c>
      <c r="DZ88" s="79" t="str">
        <f t="shared" ref="DZ88" ca="1" si="1889">IF(AND(DY86&lt;0,DZ86&gt;0),DZ$7,"-")</f>
        <v>-</v>
      </c>
      <c r="EA88" s="79" t="str">
        <f t="shared" ref="EA88" ca="1" si="1890">IF(AND(DZ86&lt;0,EA86&gt;0),EA$7,"-")</f>
        <v>-</v>
      </c>
      <c r="EB88" s="79" t="str">
        <f t="shared" ref="EB88" ca="1" si="1891">IF(AND(EA86&lt;0,EB86&gt;0),EB$7,"-")</f>
        <v>-</v>
      </c>
      <c r="EC88" s="79" t="str">
        <f t="shared" ref="EC88" ca="1" si="1892">IF(AND(EB86&lt;0,EC86&gt;0),EC$7,"-")</f>
        <v>-</v>
      </c>
      <c r="ED88" s="79" t="str">
        <f t="shared" ref="ED88" ca="1" si="1893">IF(AND(EC86&lt;0,ED86&gt;0),ED$7,"-")</f>
        <v>-</v>
      </c>
      <c r="EE88" s="79" t="str">
        <f t="shared" ref="EE88" ca="1" si="1894">IF(AND(ED86&lt;0,EE86&gt;0),EE$7,"-")</f>
        <v>-</v>
      </c>
      <c r="EF88" s="79" t="str">
        <f t="shared" ref="EF88" ca="1" si="1895">IF(AND(EE86&lt;0,EF86&gt;0),EF$7,"-")</f>
        <v>-</v>
      </c>
      <c r="EG88" s="79" t="str">
        <f t="shared" ref="EG88" ca="1" si="1896">IF(AND(EF86&lt;0,EG86&gt;0),EG$7,"-")</f>
        <v>-</v>
      </c>
      <c r="EH88" s="79" t="str">
        <f t="shared" ref="EH88" ca="1" si="1897">IF(AND(EG86&lt;0,EH86&gt;0),EH$7,"-")</f>
        <v>-</v>
      </c>
      <c r="EI88" s="79" t="str">
        <f t="shared" ref="EI88" ca="1" si="1898">IF(AND(EH86&lt;0,EI86&gt;0),EI$7,"-")</f>
        <v>-</v>
      </c>
      <c r="EJ88" s="79" t="str">
        <f t="shared" ref="EJ88" ca="1" si="1899">IF(AND(EI86&lt;0,EJ86&gt;0),EJ$7,"-")</f>
        <v>-</v>
      </c>
      <c r="EK88" s="79" t="str">
        <f t="shared" ref="EK88" ca="1" si="1900">IF(AND(EJ86&lt;0,EK86&gt;0),EK$7,"-")</f>
        <v>-</v>
      </c>
      <c r="EL88" s="79" t="str">
        <f t="shared" ref="EL88" ca="1" si="1901">IF(AND(EK86&lt;0,EL86&gt;0),EL$7,"-")</f>
        <v>-</v>
      </c>
      <c r="EM88" s="79" t="str">
        <f t="shared" ref="EM88" ca="1" si="1902">IF(AND(EL86&lt;0,EM86&gt;0),EM$7,"-")</f>
        <v>-</v>
      </c>
      <c r="EN88" s="79" t="str">
        <f t="shared" ref="EN88" ca="1" si="1903">IF(AND(EM86&lt;0,EN86&gt;0),EN$7,"-")</f>
        <v>-</v>
      </c>
      <c r="EO88" s="79" t="str">
        <f t="shared" ref="EO88" ca="1" si="1904">IF(AND(EN86&lt;0,EO86&gt;0),EO$7,"-")</f>
        <v>-</v>
      </c>
      <c r="EP88" s="79" t="str">
        <f t="shared" ref="EP88" ca="1" si="1905">IF(AND(EO86&lt;0,EP86&gt;0),EP$7,"-")</f>
        <v>-</v>
      </c>
      <c r="EQ88" s="79" t="str">
        <f t="shared" ref="EQ88" ca="1" si="1906">IF(AND(EP86&lt;0,EQ86&gt;0),EQ$7,"-")</f>
        <v>-</v>
      </c>
      <c r="ER88" s="79" t="str">
        <f t="shared" ref="ER88" ca="1" si="1907">IF(AND(EQ86&lt;0,ER86&gt;0),ER$7,"-")</f>
        <v>-</v>
      </c>
      <c r="ES88" s="79" t="str">
        <f t="shared" ref="ES88" ca="1" si="1908">IF(AND(ER86&lt;0,ES86&gt;0),ES$7,"-")</f>
        <v>-</v>
      </c>
      <c r="ET88" s="79" t="str">
        <f t="shared" ref="ET88" ca="1" si="1909">IF(AND(ES86&lt;0,ET86&gt;0),ET$7,"-")</f>
        <v>-</v>
      </c>
      <c r="EU88" s="79" t="str">
        <f t="shared" ref="EU88" ca="1" si="1910">IF(AND(ET86&lt;0,EU86&gt;0),EU$7,"-")</f>
        <v>-</v>
      </c>
      <c r="EV88" s="79" t="str">
        <f t="shared" ref="EV88" ca="1" si="1911">IF(AND(EU86&lt;0,EV86&gt;0),EV$7,"-")</f>
        <v>-</v>
      </c>
      <c r="EW88" s="79" t="str">
        <f t="shared" ref="EW88" ca="1" si="1912">IF(AND(EV86&lt;0,EW86&gt;0),EW$7,"-")</f>
        <v>-</v>
      </c>
      <c r="EX88" s="79" t="str">
        <f t="shared" ref="EX88" ca="1" si="1913">IF(AND(EW86&lt;0,EX86&gt;0),EX$7,"-")</f>
        <v>-</v>
      </c>
      <c r="EY88" s="79" t="str">
        <f t="shared" ref="EY88" ca="1" si="1914">IF(AND(EX86&lt;0,EY86&gt;0),EY$7,"-")</f>
        <v>-</v>
      </c>
      <c r="EZ88" s="79" t="str">
        <f t="shared" ref="EZ88" ca="1" si="1915">IF(AND(EY86&lt;0,EZ86&gt;0),EZ$7,"-")</f>
        <v>-</v>
      </c>
      <c r="FA88" s="79" t="str">
        <f t="shared" ref="FA88" ca="1" si="1916">IF(AND(EZ86&lt;0,FA86&gt;0),FA$7,"-")</f>
        <v>-</v>
      </c>
      <c r="FB88" s="79" t="str">
        <f t="shared" ref="FB88" ca="1" si="1917">IF(AND(FA86&lt;0,FB86&gt;0),FB$7,"-")</f>
        <v>-</v>
      </c>
      <c r="FC88" s="79" t="str">
        <f t="shared" ref="FC88" ca="1" si="1918">IF(AND(FB86&lt;0,FC86&gt;0),FC$7,"-")</f>
        <v>-</v>
      </c>
      <c r="FD88" s="79" t="str">
        <f t="shared" ref="FD88" ca="1" si="1919">IF(AND(FC86&lt;0,FD86&gt;0),FD$7,"-")</f>
        <v>-</v>
      </c>
      <c r="FE88" s="79" t="str">
        <f t="shared" ref="FE88" ca="1" si="1920">IF(AND(FD86&lt;0,FE86&gt;0),FE$7,"-")</f>
        <v>-</v>
      </c>
      <c r="FF88" s="79" t="str">
        <f t="shared" ref="FF88" ca="1" si="1921">IF(AND(FE86&lt;0,FF86&gt;0),FF$7,"-")</f>
        <v>-</v>
      </c>
      <c r="FG88" s="79" t="str">
        <f t="shared" ref="FG88" ca="1" si="1922">IF(AND(FF86&lt;0,FG86&gt;0),FG$7,"-")</f>
        <v>-</v>
      </c>
      <c r="FH88" s="79" t="str">
        <f t="shared" ref="FH88" ca="1" si="1923">IF(AND(FG86&lt;0,FH86&gt;0),FH$7,"-")</f>
        <v>-</v>
      </c>
      <c r="FI88" s="79" t="str">
        <f t="shared" ref="FI88" ca="1" si="1924">IF(AND(FH86&lt;0,FI86&gt;0),FI$7,"-")</f>
        <v>-</v>
      </c>
      <c r="FJ88" s="79" t="str">
        <f t="shared" ref="FJ88" ca="1" si="1925">IF(AND(FI86&lt;0,FJ86&gt;0),FJ$7,"-")</f>
        <v>-</v>
      </c>
      <c r="FK88" s="79" t="str">
        <f t="shared" ref="FK88" ca="1" si="1926">IF(AND(FJ86&lt;0,FK86&gt;0),FK$7,"-")</f>
        <v>-</v>
      </c>
      <c r="FL88" s="79" t="str">
        <f t="shared" ref="FL88" ca="1" si="1927">IF(AND(FK86&lt;0,FL86&gt;0),FL$7,"-")</f>
        <v>-</v>
      </c>
      <c r="FM88" s="79" t="str">
        <f t="shared" ref="FM88" ca="1" si="1928">IF(AND(FL86&lt;0,FM86&gt;0),FM$7,"-")</f>
        <v>-</v>
      </c>
      <c r="FN88" s="79" t="str">
        <f t="shared" ref="FN88" ca="1" si="1929">IF(AND(FM86&lt;0,FN86&gt;0),FN$7,"-")</f>
        <v>-</v>
      </c>
      <c r="FO88" s="79" t="str">
        <f t="shared" ref="FO88" ca="1" si="1930">IF(AND(FN86&lt;0,FO86&gt;0),FO$7,"-")</f>
        <v>-</v>
      </c>
      <c r="FP88" s="79" t="str">
        <f t="shared" ref="FP88" ca="1" si="1931">IF(AND(FO86&lt;0,FP86&gt;0),FP$7,"-")</f>
        <v>-</v>
      </c>
      <c r="FQ88" s="79" t="str">
        <f t="shared" ref="FQ88" ca="1" si="1932">IF(AND(FP86&lt;0,FQ86&gt;0),FQ$7,"-")</f>
        <v>-</v>
      </c>
      <c r="FR88" s="79" t="str">
        <f t="shared" ref="FR88" ca="1" si="1933">IF(AND(FQ86&lt;0,FR86&gt;0),FR$7,"-")</f>
        <v>-</v>
      </c>
      <c r="FS88" s="79" t="str">
        <f t="shared" ref="FS88" ca="1" si="1934">IF(AND(FR86&lt;0,FS86&gt;0),FS$7,"-")</f>
        <v>-</v>
      </c>
      <c r="FT88" s="79" t="str">
        <f t="shared" ref="FT88" ca="1" si="1935">IF(AND(FS86&lt;0,FT86&gt;0),FT$7,"-")</f>
        <v>-</v>
      </c>
      <c r="FU88" s="79" t="str">
        <f t="shared" ref="FU88" ca="1" si="1936">IF(AND(FT86&lt;0,FU86&gt;0),FU$7,"-")</f>
        <v>-</v>
      </c>
      <c r="FV88" s="79" t="str">
        <f t="shared" ref="FV88" ca="1" si="1937">IF(AND(FU86&lt;0,FV86&gt;0),FV$7,"-")</f>
        <v>-</v>
      </c>
      <c r="FW88" s="79" t="str">
        <f t="shared" ref="FW88" ca="1" si="1938">IF(AND(FV86&lt;0,FW86&gt;0),FW$7,"-")</f>
        <v>-</v>
      </c>
      <c r="FX88" s="79" t="str">
        <f t="shared" ref="FX88" ca="1" si="1939">IF(AND(FW86&lt;0,FX86&gt;0),FX$7,"-")</f>
        <v>-</v>
      </c>
      <c r="FY88" s="79" t="str">
        <f t="shared" ref="FY88" ca="1" si="1940">IF(AND(FX86&lt;0,FY86&gt;0),FY$7,"-")</f>
        <v>-</v>
      </c>
      <c r="FZ88" s="79" t="str">
        <f t="shared" ref="FZ88" ca="1" si="1941">IF(AND(FY86&lt;0,FZ86&gt;0),FZ$7,"-")</f>
        <v>-</v>
      </c>
      <c r="GA88" s="79" t="str">
        <f t="shared" ref="GA88" ca="1" si="1942">IF(AND(FZ86&lt;0,GA86&gt;0),GA$7,"-")</f>
        <v>-</v>
      </c>
      <c r="GB88" s="79" t="str">
        <f t="shared" ref="GB88" ca="1" si="1943">IF(AND(GA86&lt;0,GB86&gt;0),GB$7,"-")</f>
        <v>-</v>
      </c>
      <c r="GC88" s="79" t="str">
        <f t="shared" ref="GC88" ca="1" si="1944">IF(AND(GB86&lt;0,GC86&gt;0),GC$7,"-")</f>
        <v>-</v>
      </c>
      <c r="GD88" s="79" t="str">
        <f t="shared" ref="GD88" ca="1" si="1945">IF(AND(GC86&lt;0,GD86&gt;0),GD$7,"-")</f>
        <v>-</v>
      </c>
      <c r="GE88" s="79" t="str">
        <f t="shared" ref="GE88" ca="1" si="1946">IF(AND(GD86&lt;0,GE86&gt;0),GE$7,"-")</f>
        <v>-</v>
      </c>
      <c r="GF88" s="79" t="str">
        <f t="shared" ref="GF88" ca="1" si="1947">IF(AND(GE86&lt;0,GF86&gt;0),GF$7,"-")</f>
        <v>-</v>
      </c>
      <c r="GG88" s="79" t="str">
        <f t="shared" ref="GG88" ca="1" si="1948">IF(AND(GF86&lt;0,GG86&gt;0),GG$7,"-")</f>
        <v>-</v>
      </c>
      <c r="GH88" s="79" t="str">
        <f t="shared" ref="GH88" ca="1" si="1949">IF(AND(GG86&lt;0,GH86&gt;0),GH$7,"-")</f>
        <v>-</v>
      </c>
      <c r="GI88" s="79" t="str">
        <f t="shared" ref="GI88" ca="1" si="1950">IF(AND(GH86&lt;0,GI86&gt;0),GI$7,"-")</f>
        <v>-</v>
      </c>
      <c r="GJ88" s="79" t="str">
        <f t="shared" ref="GJ88" ca="1" si="1951">IF(AND(GI86&lt;0,GJ86&gt;0),GJ$7,"-")</f>
        <v>-</v>
      </c>
      <c r="GK88" s="79" t="str">
        <f t="shared" ref="GK88" ca="1" si="1952">IF(AND(GJ86&lt;0,GK86&gt;0),GK$7,"-")</f>
        <v>-</v>
      </c>
      <c r="GL88" s="79" t="str">
        <f t="shared" ref="GL88" ca="1" si="1953">IF(AND(GK86&lt;0,GL86&gt;0),GL$7,"-")</f>
        <v>-</v>
      </c>
      <c r="GM88" s="79" t="str">
        <f t="shared" ref="GM88" ca="1" si="1954">IF(AND(GL86&lt;0,GM86&gt;0),GM$7,"-")</f>
        <v>-</v>
      </c>
      <c r="GN88" s="79" t="str">
        <f t="shared" ref="GN88" ca="1" si="1955">IF(AND(GM86&lt;0,GN86&gt;0),GN$7,"-")</f>
        <v>-</v>
      </c>
      <c r="GO88" s="79" t="str">
        <f t="shared" ref="GO88" ca="1" si="1956">IF(AND(GN86&lt;0,GO86&gt;0),GO$7,"-")</f>
        <v>-</v>
      </c>
      <c r="GP88" s="79" t="str">
        <f t="shared" ref="GP88" ca="1" si="1957">IF(AND(GO86&lt;0,GP86&gt;0),GP$7,"-")</f>
        <v>-</v>
      </c>
      <c r="GQ88" s="79" t="str">
        <f t="shared" ref="GQ88" ca="1" si="1958">IF(AND(GP86&lt;0,GQ86&gt;0),GQ$7,"-")</f>
        <v>-</v>
      </c>
      <c r="GR88" s="79" t="str">
        <f t="shared" ref="GR88" ca="1" si="1959">IF(AND(GQ86&lt;0,GR86&gt;0),GR$7,"-")</f>
        <v>-</v>
      </c>
      <c r="GS88" s="79" t="str">
        <f t="shared" ref="GS88" ca="1" si="1960">IF(AND(GR86&lt;0,GS86&gt;0),GS$7,"-")</f>
        <v>-</v>
      </c>
      <c r="GT88" s="79" t="str">
        <f t="shared" ref="GT88" ca="1" si="1961">IF(AND(GS86&lt;0,GT86&gt;0),GT$7,"-")</f>
        <v>-</v>
      </c>
      <c r="GU88" s="79" t="str">
        <f t="shared" ref="GU88" ca="1" si="1962">IF(AND(GT86&lt;0,GU86&gt;0),GU$7,"-")</f>
        <v>-</v>
      </c>
      <c r="GV88" s="79" t="str">
        <f t="shared" ref="GV88" ca="1" si="1963">IF(AND(GU86&lt;0,GV86&gt;0),GV$7,"-")</f>
        <v>-</v>
      </c>
      <c r="GW88" s="79" t="str">
        <f t="shared" ref="GW88" ca="1" si="1964">IF(AND(GV86&lt;0,GW86&gt;0),GW$7,"-")</f>
        <v>-</v>
      </c>
      <c r="GX88" s="79" t="str">
        <f t="shared" ref="GX88" ca="1" si="1965">IF(AND(GW86&lt;0,GX86&gt;0),GX$7,"-")</f>
        <v>-</v>
      </c>
      <c r="GY88" s="79" t="str">
        <f t="shared" ref="GY88" ca="1" si="1966">IF(AND(GX86&lt;0,GY86&gt;0),GY$7,"-")</f>
        <v>-</v>
      </c>
      <c r="GZ88" s="79" t="str">
        <f t="shared" ref="GZ88" ca="1" si="1967">IF(AND(GY86&lt;0,GZ86&gt;0),GZ$7,"-")</f>
        <v>-</v>
      </c>
      <c r="HA88" s="79" t="str">
        <f t="shared" ref="HA88" ca="1" si="1968">IF(AND(GZ86&lt;0,HA86&gt;0),HA$7,"-")</f>
        <v>-</v>
      </c>
      <c r="HB88" s="79" t="str">
        <f t="shared" ref="HB88" ca="1" si="1969">IF(AND(HA86&lt;0,HB86&gt;0),HB$7,"-")</f>
        <v>-</v>
      </c>
      <c r="HC88" s="79" t="str">
        <f t="shared" ref="HC88" ca="1" si="1970">IF(AND(HB86&lt;0,HC86&gt;0),HC$7,"-")</f>
        <v>-</v>
      </c>
      <c r="HD88" s="79" t="str">
        <f t="shared" ref="HD88" ca="1" si="1971">IF(AND(HC86&lt;0,HD86&gt;0),HD$7,"-")</f>
        <v>-</v>
      </c>
      <c r="HE88" s="79" t="str">
        <f t="shared" ref="HE88" ca="1" si="1972">IF(AND(HD86&lt;0,HE86&gt;0),HE$7,"-")</f>
        <v>-</v>
      </c>
      <c r="HF88" s="79" t="str">
        <f t="shared" ref="HF88" ca="1" si="1973">IF(AND(HE86&lt;0,HF86&gt;0),HF$7,"-")</f>
        <v>-</v>
      </c>
      <c r="HG88" s="79" t="str">
        <f t="shared" ref="HG88" ca="1" si="1974">IF(AND(HF86&lt;0,HG86&gt;0),HG$7,"-")</f>
        <v>-</v>
      </c>
      <c r="HH88" s="79" t="str">
        <f t="shared" ref="HH88" ca="1" si="1975">IF(AND(HG86&lt;0,HH86&gt;0),HH$7,"-")</f>
        <v>-</v>
      </c>
      <c r="HI88" s="79" t="str">
        <f t="shared" ref="HI88" ca="1" si="1976">IF(AND(HH86&lt;0,HI86&gt;0),HI$7,"-")</f>
        <v>-</v>
      </c>
      <c r="HJ88" s="79" t="str">
        <f t="shared" ref="HJ88" ca="1" si="1977">IF(AND(HI86&lt;0,HJ86&gt;0),HJ$7,"-")</f>
        <v>-</v>
      </c>
      <c r="HK88" s="79" t="str">
        <f t="shared" ref="HK88" ca="1" si="1978">IF(AND(HJ86&lt;0,HK86&gt;0),HK$7,"-")</f>
        <v>-</v>
      </c>
      <c r="HL88" s="79" t="str">
        <f t="shared" ref="HL88" ca="1" si="1979">IF(AND(HK86&lt;0,HL86&gt;0),HL$7,"-")</f>
        <v>-</v>
      </c>
      <c r="HM88" s="79" t="str">
        <f t="shared" ref="HM88" ca="1" si="1980">IF(AND(HL86&lt;0,HM86&gt;0),HM$7,"-")</f>
        <v>-</v>
      </c>
      <c r="HN88" s="79" t="str">
        <f t="shared" ref="HN88" ca="1" si="1981">IF(AND(HM86&lt;0,HN86&gt;0),HN$7,"-")</f>
        <v>-</v>
      </c>
      <c r="HO88" s="79" t="str">
        <f t="shared" ref="HO88" ca="1" si="1982">IF(AND(HN86&lt;0,HO86&gt;0),HO$7,"-")</f>
        <v>-</v>
      </c>
      <c r="HP88" s="79" t="str">
        <f t="shared" ref="HP88" ca="1" si="1983">IF(AND(HO86&lt;0,HP86&gt;0),HP$7,"-")</f>
        <v>-</v>
      </c>
      <c r="HQ88" s="79" t="str">
        <f t="shared" ref="HQ88" ca="1" si="1984">IF(AND(HP86&lt;0,HQ86&gt;0),HQ$7,"-")</f>
        <v>-</v>
      </c>
      <c r="HR88" s="79" t="str">
        <f t="shared" ref="HR88" ca="1" si="1985">IF(AND(HQ86&lt;0,HR86&gt;0),HR$7,"-")</f>
        <v>-</v>
      </c>
      <c r="HS88" s="79" t="str">
        <f t="shared" ref="HS88" ca="1" si="1986">IF(AND(HR86&lt;0,HS86&gt;0),HS$7,"-")</f>
        <v>-</v>
      </c>
      <c r="HT88" s="79" t="str">
        <f t="shared" ref="HT88" ca="1" si="1987">IF(AND(HS86&lt;0,HT86&gt;0),HT$7,"-")</f>
        <v>-</v>
      </c>
      <c r="HU88" s="79" t="str">
        <f t="shared" ref="HU88" ca="1" si="1988">IF(AND(HT86&lt;0,HU86&gt;0),HU$7,"-")</f>
        <v>-</v>
      </c>
      <c r="HV88" s="79" t="str">
        <f t="shared" ref="HV88" ca="1" si="1989">IF(AND(HU86&lt;0,HV86&gt;0),HV$7,"-")</f>
        <v>-</v>
      </c>
      <c r="HW88" s="79" t="str">
        <f t="shared" ref="HW88" ca="1" si="1990">IF(AND(HV86&lt;0,HW86&gt;0),HW$7,"-")</f>
        <v>-</v>
      </c>
      <c r="HX88" s="79" t="str">
        <f t="shared" ref="HX88" ca="1" si="1991">IF(AND(HW86&lt;0,HX86&gt;0),HX$7,"-")</f>
        <v>-</v>
      </c>
      <c r="HY88" s="79" t="str">
        <f t="shared" ref="HY88" ca="1" si="1992">IF(AND(HX86&lt;0,HY86&gt;0),HY$7,"-")</f>
        <v>-</v>
      </c>
      <c r="HZ88" s="79" t="str">
        <f t="shared" ref="HZ88" ca="1" si="1993">IF(AND(HY86&lt;0,HZ86&gt;0),HZ$7,"-")</f>
        <v>-</v>
      </c>
      <c r="IA88" s="79" t="str">
        <f t="shared" ref="IA88" ca="1" si="1994">IF(AND(HZ86&lt;0,IA86&gt;0),IA$7,"-")</f>
        <v>-</v>
      </c>
      <c r="IB88" s="79" t="str">
        <f t="shared" ref="IB88" ca="1" si="1995">IF(AND(IA86&lt;0,IB86&gt;0),IB$7,"-")</f>
        <v>-</v>
      </c>
      <c r="IC88" s="79" t="str">
        <f t="shared" ref="IC88" ca="1" si="1996">IF(AND(IB86&lt;0,IC86&gt;0),IC$7,"-")</f>
        <v>-</v>
      </c>
      <c r="ID88" s="79" t="str">
        <f t="shared" ref="ID88" ca="1" si="1997">IF(AND(IC86&lt;0,ID86&gt;0),ID$7,"-")</f>
        <v>-</v>
      </c>
      <c r="IE88" s="79" t="str">
        <f t="shared" ref="IE88" ca="1" si="1998">IF(AND(ID86&lt;0,IE86&gt;0),IE$7,"-")</f>
        <v>-</v>
      </c>
      <c r="IF88" s="79" t="str">
        <f t="shared" ref="IF88" ca="1" si="1999">IF(AND(IE86&lt;0,IF86&gt;0),IF$7,"-")</f>
        <v>-</v>
      </c>
      <c r="IG88" s="79" t="str">
        <f t="shared" ref="IG88" ca="1" si="2000">IF(AND(IF86&lt;0,IG86&gt;0),IG$7,"-")</f>
        <v>-</v>
      </c>
      <c r="IH88" s="79" t="str">
        <f t="shared" ref="IH88" ca="1" si="2001">IF(AND(IG86&lt;0,IH86&gt;0),IH$7,"-")</f>
        <v>-</v>
      </c>
      <c r="II88" s="79" t="str">
        <f t="shared" ref="II88" ca="1" si="2002">IF(AND(IH86&lt;0,II86&gt;0),II$7,"-")</f>
        <v>-</v>
      </c>
      <c r="IJ88" s="79" t="str">
        <f t="shared" ref="IJ88" ca="1" si="2003">IF(AND(II86&lt;0,IJ86&gt;0),IJ$7,"-")</f>
        <v>-</v>
      </c>
      <c r="IK88" s="79" t="str">
        <f t="shared" ref="IK88" ca="1" si="2004">IF(AND(IJ86&lt;0,IK86&gt;0),IK$7,"-")</f>
        <v>-</v>
      </c>
      <c r="IL88" s="79" t="str">
        <f t="shared" ref="IL88" ca="1" si="2005">IF(AND(IK86&lt;0,IL86&gt;0),IL$7,"-")</f>
        <v>-</v>
      </c>
      <c r="IM88" s="79" t="str">
        <f t="shared" ref="IM88" ca="1" si="2006">IF(AND(IL86&lt;0,IM86&gt;0),IM$7,"-")</f>
        <v>-</v>
      </c>
      <c r="IN88" s="79" t="str">
        <f t="shared" ref="IN88" ca="1" si="2007">IF(AND(IM86&lt;0,IN86&gt;0),IN$7,"-")</f>
        <v>-</v>
      </c>
      <c r="IO88" s="79" t="str">
        <f t="shared" ref="IO88" ca="1" si="2008">IF(AND(IN86&lt;0,IO86&gt;0),IO$7,"-")</f>
        <v>-</v>
      </c>
      <c r="IP88" s="79" t="str">
        <f t="shared" ref="IP88" ca="1" si="2009">IF(AND(IO86&lt;0,IP86&gt;0),IP$7,"-")</f>
        <v>-</v>
      </c>
      <c r="IQ88" s="79" t="str">
        <f t="shared" ref="IQ88" ca="1" si="2010">IF(AND(IP86&lt;0,IQ86&gt;0),IQ$7,"-")</f>
        <v>-</v>
      </c>
      <c r="IR88" s="79" t="str">
        <f t="shared" ref="IR88" ca="1" si="2011">IF(AND(IQ86&lt;0,IR86&gt;0),IR$7,"-")</f>
        <v>-</v>
      </c>
      <c r="IS88" s="79" t="str">
        <f t="shared" ref="IS88" ca="1" si="2012">IF(AND(IR86&lt;0,IS86&gt;0),IS$7,"-")</f>
        <v>-</v>
      </c>
      <c r="IT88" s="79" t="str">
        <f t="shared" ref="IT88" ca="1" si="2013">IF(AND(IS86&lt;0,IT86&gt;0),IT$7,"-")</f>
        <v>-</v>
      </c>
      <c r="IU88" s="79" t="str">
        <f t="shared" ref="IU88" ca="1" si="2014">IF(AND(IT86&lt;0,IU86&gt;0),IU$7,"-")</f>
        <v>-</v>
      </c>
      <c r="IV88" s="79" t="str">
        <f t="shared" ref="IV88" ca="1" si="2015">IF(AND(IU86&lt;0,IV86&gt;0),IV$7,"-")</f>
        <v>-</v>
      </c>
      <c r="IW88" s="79" t="str">
        <f t="shared" ref="IW88" ca="1" si="2016">IF(AND(IV86&lt;0,IW86&gt;0),IW$7,"-")</f>
        <v>-</v>
      </c>
      <c r="IX88" s="79" t="str">
        <f t="shared" ref="IX88" ca="1" si="2017">IF(AND(IW86&lt;0,IX86&gt;0),IX$7,"-")</f>
        <v>-</v>
      </c>
      <c r="IY88" s="79" t="str">
        <f t="shared" ref="IY88" ca="1" si="2018">IF(AND(IX86&lt;0,IY86&gt;0),IY$7,"-")</f>
        <v>-</v>
      </c>
      <c r="IZ88" s="79" t="str">
        <f t="shared" ref="IZ88" ca="1" si="2019">IF(AND(IY86&lt;0,IZ86&gt;0),IZ$7,"-")</f>
        <v>-</v>
      </c>
      <c r="JA88" s="79" t="str">
        <f t="shared" ref="JA88" ca="1" si="2020">IF(AND(IZ86&lt;0,JA86&gt;0),JA$7,"-")</f>
        <v>-</v>
      </c>
      <c r="JB88" s="79" t="str">
        <f t="shared" ref="JB88" ca="1" si="2021">IF(AND(JA86&lt;0,JB86&gt;0),JB$7,"-")</f>
        <v>-</v>
      </c>
      <c r="JC88" s="79" t="str">
        <f t="shared" ref="JC88" ca="1" si="2022">IF(AND(JB86&lt;0,JC86&gt;0),JC$7,"-")</f>
        <v>-</v>
      </c>
      <c r="JD88" s="79" t="str">
        <f t="shared" ref="JD88" ca="1" si="2023">IF(AND(JC86&lt;0,JD86&gt;0),JD$7,"-")</f>
        <v>-</v>
      </c>
      <c r="JE88" s="79" t="str">
        <f t="shared" ref="JE88" ca="1" si="2024">IF(AND(JD86&lt;0,JE86&gt;0),JE$7,"-")</f>
        <v>-</v>
      </c>
      <c r="JF88" s="79" t="str">
        <f t="shared" ref="JF88" ca="1" si="2025">IF(AND(JE86&lt;0,JF86&gt;0),JF$7,"-")</f>
        <v>-</v>
      </c>
      <c r="JG88" s="79" t="str">
        <f t="shared" ref="JG88" ca="1" si="2026">IF(AND(JF86&lt;0,JG86&gt;0),JG$7,"-")</f>
        <v>-</v>
      </c>
      <c r="JH88" s="79" t="str">
        <f t="shared" ref="JH88" ca="1" si="2027">IF(AND(JG86&lt;0,JH86&gt;0),JH$7,"-")</f>
        <v>-</v>
      </c>
      <c r="JI88" s="79" t="str">
        <f t="shared" ref="JI88" ca="1" si="2028">IF(AND(JH86&lt;0,JI86&gt;0),JI$7,"-")</f>
        <v>-</v>
      </c>
      <c r="JJ88" s="79" t="str">
        <f t="shared" ref="JJ88" ca="1" si="2029">IF(AND(JI86&lt;0,JJ86&gt;0),JJ$7,"-")</f>
        <v>-</v>
      </c>
      <c r="JK88" s="79" t="str">
        <f t="shared" ref="JK88" ca="1" si="2030">IF(AND(JJ86&lt;0,JK86&gt;0),JK$7,"-")</f>
        <v>-</v>
      </c>
      <c r="JL88" s="79" t="str">
        <f t="shared" ref="JL88" ca="1" si="2031">IF(AND(JK86&lt;0,JL86&gt;0),JL$7,"-")</f>
        <v>-</v>
      </c>
      <c r="JM88" s="79" t="str">
        <f t="shared" ref="JM88" ca="1" si="2032">IF(AND(JL86&lt;0,JM86&gt;0),JM$7,"-")</f>
        <v>-</v>
      </c>
      <c r="JN88" s="79" t="str">
        <f t="shared" ref="JN88" ca="1" si="2033">IF(AND(JM86&lt;0,JN86&gt;0),JN$7,"-")</f>
        <v>-</v>
      </c>
      <c r="JO88" s="79" t="str">
        <f t="shared" ref="JO88" ca="1" si="2034">IF(AND(JN86&lt;0,JO86&gt;0),JO$7,"-")</f>
        <v>-</v>
      </c>
      <c r="JP88" s="79" t="str">
        <f t="shared" ref="JP88" ca="1" si="2035">IF(AND(JO86&lt;0,JP86&gt;0),JP$7,"-")</f>
        <v>-</v>
      </c>
      <c r="JQ88" s="79" t="str">
        <f t="shared" ref="JQ88" ca="1" si="2036">IF(AND(JP86&lt;0,JQ86&gt;0),JQ$7,"-")</f>
        <v>-</v>
      </c>
      <c r="JR88" s="79" t="str">
        <f t="shared" ref="JR88" ca="1" si="2037">IF(AND(JQ86&lt;0,JR86&gt;0),JR$7,"-")</f>
        <v>-</v>
      </c>
      <c r="JS88" s="79" t="str">
        <f t="shared" ref="JS88" ca="1" si="2038">IF(AND(JR86&lt;0,JS86&gt;0),JS$7,"-")</f>
        <v>-</v>
      </c>
      <c r="JT88" s="79" t="str">
        <f t="shared" ref="JT88" ca="1" si="2039">IF(AND(JS86&lt;0,JT86&gt;0),JT$7,"-")</f>
        <v>-</v>
      </c>
      <c r="JU88" s="79" t="str">
        <f t="shared" ref="JU88" ca="1" si="2040">IF(AND(JT86&lt;0,JU86&gt;0),JU$7,"-")</f>
        <v>-</v>
      </c>
      <c r="JV88" s="79" t="str">
        <f t="shared" ref="JV88" ca="1" si="2041">IF(AND(JU86&lt;0,JV86&gt;0),JV$7,"-")</f>
        <v>-</v>
      </c>
      <c r="JW88" s="79" t="str">
        <f t="shared" ref="JW88" ca="1" si="2042">IF(AND(JV86&lt;0,JW86&gt;0),JW$7,"-")</f>
        <v>-</v>
      </c>
      <c r="JX88" s="79" t="str">
        <f t="shared" ref="JX88" ca="1" si="2043">IF(AND(JW86&lt;0,JX86&gt;0),JX$7,"-")</f>
        <v>-</v>
      </c>
      <c r="JY88" s="79" t="str">
        <f t="shared" ref="JY88" ca="1" si="2044">IF(AND(JX86&lt;0,JY86&gt;0),JY$7,"-")</f>
        <v>-</v>
      </c>
      <c r="JZ88" s="79" t="str">
        <f t="shared" ref="JZ88" ca="1" si="2045">IF(AND(JY86&lt;0,JZ86&gt;0),JZ$7,"-")</f>
        <v>-</v>
      </c>
      <c r="KA88" s="79" t="str">
        <f t="shared" ref="KA88" ca="1" si="2046">IF(AND(JZ86&lt;0,KA86&gt;0),KA$7,"-")</f>
        <v>-</v>
      </c>
      <c r="KB88" s="79" t="str">
        <f t="shared" ref="KB88" ca="1" si="2047">IF(AND(KA86&lt;0,KB86&gt;0),KB$7,"-")</f>
        <v>-</v>
      </c>
      <c r="KC88" s="79" t="str">
        <f t="shared" ref="KC88" ca="1" si="2048">IF(AND(KB86&lt;0,KC86&gt;0),KC$7,"-")</f>
        <v>-</v>
      </c>
      <c r="KD88" s="79" t="str">
        <f t="shared" ref="KD88" ca="1" si="2049">IF(AND(KC86&lt;0,KD86&gt;0),KD$7,"-")</f>
        <v>-</v>
      </c>
      <c r="KE88" s="79" t="str">
        <f t="shared" ref="KE88" ca="1" si="2050">IF(AND(KD86&lt;0,KE86&gt;0),KE$7,"-")</f>
        <v>-</v>
      </c>
      <c r="KF88" s="79" t="str">
        <f t="shared" ref="KF88" ca="1" si="2051">IF(AND(KE86&lt;0,KF86&gt;0),KF$7,"-")</f>
        <v>-</v>
      </c>
      <c r="KG88" s="79" t="str">
        <f t="shared" ref="KG88" ca="1" si="2052">IF(AND(KF86&lt;0,KG86&gt;0),KG$7,"-")</f>
        <v>-</v>
      </c>
      <c r="KH88" s="79" t="str">
        <f t="shared" ref="KH88" ca="1" si="2053">IF(AND(KG86&lt;0,KH86&gt;0),KH$7,"-")</f>
        <v>-</v>
      </c>
      <c r="KI88" s="79" t="str">
        <f t="shared" ref="KI88" ca="1" si="2054">IF(AND(KH86&lt;0,KI86&gt;0),KI$7,"-")</f>
        <v>-</v>
      </c>
      <c r="KJ88" s="79" t="str">
        <f t="shared" ref="KJ88" ca="1" si="2055">IF(AND(KI86&lt;0,KJ86&gt;0),KJ$7,"-")</f>
        <v>-</v>
      </c>
      <c r="KK88" s="79" t="str">
        <f t="shared" ref="KK88" ca="1" si="2056">IF(AND(KJ86&lt;0,KK86&gt;0),KK$7,"-")</f>
        <v>-</v>
      </c>
      <c r="KL88" s="79" t="str">
        <f t="shared" ref="KL88" ca="1" si="2057">IF(AND(KK86&lt;0,KL86&gt;0),KL$7,"-")</f>
        <v>-</v>
      </c>
      <c r="KM88" s="79" t="str">
        <f t="shared" ref="KM88" ca="1" si="2058">IF(AND(KL86&lt;0,KM86&gt;0),KM$7,"-")</f>
        <v>-</v>
      </c>
      <c r="KN88" s="79" t="str">
        <f t="shared" ref="KN88" ca="1" si="2059">IF(AND(KM86&lt;0,KN86&gt;0),KN$7,"-")</f>
        <v>-</v>
      </c>
      <c r="KO88" s="79" t="str">
        <f t="shared" ref="KO88" ca="1" si="2060">IF(AND(KN86&lt;0,KO86&gt;0),KO$7,"-")</f>
        <v>-</v>
      </c>
    </row>
    <row r="89" spans="1:301" ht="13.8" x14ac:dyDescent="0.2">
      <c r="A89" s="86" t="s">
        <v>271</v>
      </c>
      <c r="B89" s="87">
        <f ca="1">SMALL(B88:DQ88,1)</f>
        <v>72</v>
      </c>
      <c r="D89" s="6"/>
    </row>
    <row r="90" spans="1:301" x14ac:dyDescent="0.2">
      <c r="A90" s="88" t="s">
        <v>5</v>
      </c>
      <c r="B90" s="90">
        <f ca="1">IRR(B85:DQ85,0.5%)</f>
        <v>6.6537932785524223E-3</v>
      </c>
      <c r="C90" s="91"/>
      <c r="D90" s="224">
        <f ca="1">(1+TIR)^12-1</f>
        <v>8.2833323983931173E-2</v>
      </c>
      <c r="E90" s="224">
        <f>4.24%</f>
        <v>4.24E-2</v>
      </c>
    </row>
    <row r="91" spans="1:301" x14ac:dyDescent="0.2">
      <c r="A91" s="89" t="s">
        <v>1</v>
      </c>
      <c r="B91" s="105">
        <f ca="1">NPV((POWER(1+wacc,1/12)-1),B85:DQ85)</f>
        <v>3.0831361194119123E-11</v>
      </c>
    </row>
    <row r="94" spans="1:301" ht="15.6" x14ac:dyDescent="0.3">
      <c r="A94" s="132" t="s">
        <v>272</v>
      </c>
    </row>
    <row r="96" spans="1:301" s="22" customFormat="1" x14ac:dyDescent="0.2">
      <c r="A96" s="21" t="s">
        <v>106</v>
      </c>
      <c r="B96" s="72">
        <v>1</v>
      </c>
      <c r="C96" s="72">
        <v>1</v>
      </c>
      <c r="D96" s="72">
        <v>1</v>
      </c>
      <c r="E96" s="72">
        <v>1</v>
      </c>
      <c r="F96" s="72">
        <v>1</v>
      </c>
      <c r="G96" s="72">
        <v>1</v>
      </c>
      <c r="H96" s="72">
        <v>1</v>
      </c>
      <c r="I96" s="72">
        <v>1</v>
      </c>
      <c r="J96" s="72">
        <v>1</v>
      </c>
      <c r="K96" s="72">
        <v>1</v>
      </c>
      <c r="L96" s="72">
        <v>1</v>
      </c>
      <c r="M96" s="72">
        <v>1</v>
      </c>
      <c r="N96" s="72">
        <v>2</v>
      </c>
      <c r="O96" s="72">
        <v>2</v>
      </c>
      <c r="P96" s="72">
        <v>2</v>
      </c>
      <c r="Q96" s="72">
        <v>2</v>
      </c>
      <c r="R96" s="72">
        <v>2</v>
      </c>
      <c r="S96" s="72">
        <v>2</v>
      </c>
      <c r="T96" s="72">
        <v>2</v>
      </c>
      <c r="U96" s="72">
        <v>2</v>
      </c>
      <c r="V96" s="72">
        <v>2</v>
      </c>
      <c r="W96" s="72">
        <v>2</v>
      </c>
      <c r="X96" s="72">
        <v>2</v>
      </c>
      <c r="Y96" s="72">
        <v>2</v>
      </c>
      <c r="Z96" s="72">
        <f t="shared" ref="Z96" si="2061">N96+1</f>
        <v>3</v>
      </c>
      <c r="AA96" s="72">
        <f t="shared" ref="AA96" si="2062">O96+1</f>
        <v>3</v>
      </c>
      <c r="AB96" s="72">
        <f t="shared" ref="AB96" si="2063">P96+1</f>
        <v>3</v>
      </c>
      <c r="AC96" s="72">
        <f t="shared" ref="AC96" si="2064">Q96+1</f>
        <v>3</v>
      </c>
      <c r="AD96" s="72">
        <f t="shared" ref="AD96" si="2065">R96+1</f>
        <v>3</v>
      </c>
      <c r="AE96" s="72">
        <f t="shared" ref="AE96" si="2066">S96+1</f>
        <v>3</v>
      </c>
      <c r="AF96" s="72">
        <f t="shared" ref="AF96" si="2067">T96+1</f>
        <v>3</v>
      </c>
      <c r="AG96" s="72">
        <f t="shared" ref="AG96" si="2068">U96+1</f>
        <v>3</v>
      </c>
      <c r="AH96" s="72">
        <f t="shared" ref="AH96" si="2069">V96+1</f>
        <v>3</v>
      </c>
      <c r="AI96" s="72">
        <f t="shared" ref="AI96" si="2070">W96+1</f>
        <v>3</v>
      </c>
      <c r="AJ96" s="72">
        <f t="shared" ref="AJ96" si="2071">X96+1</f>
        <v>3</v>
      </c>
      <c r="AK96" s="72">
        <f t="shared" ref="AK96" si="2072">Y96+1</f>
        <v>3</v>
      </c>
      <c r="AL96" s="72">
        <f t="shared" ref="AL96" si="2073">Z96+1</f>
        <v>4</v>
      </c>
      <c r="AM96" s="72">
        <f t="shared" ref="AM96" si="2074">AA96+1</f>
        <v>4</v>
      </c>
      <c r="AN96" s="72">
        <f t="shared" ref="AN96" si="2075">AB96+1</f>
        <v>4</v>
      </c>
      <c r="AO96" s="72">
        <f t="shared" ref="AO96" si="2076">AC96+1</f>
        <v>4</v>
      </c>
      <c r="AP96" s="72">
        <f t="shared" ref="AP96" si="2077">AD96+1</f>
        <v>4</v>
      </c>
      <c r="AQ96" s="72">
        <f t="shared" ref="AQ96" si="2078">AE96+1</f>
        <v>4</v>
      </c>
      <c r="AR96" s="72">
        <f t="shared" ref="AR96" si="2079">AF96+1</f>
        <v>4</v>
      </c>
      <c r="AS96" s="72">
        <f t="shared" ref="AS96" si="2080">AG96+1</f>
        <v>4</v>
      </c>
      <c r="AT96" s="72">
        <f t="shared" ref="AT96" si="2081">AH96+1</f>
        <v>4</v>
      </c>
      <c r="AU96" s="72">
        <f t="shared" ref="AU96" si="2082">AI96+1</f>
        <v>4</v>
      </c>
      <c r="AV96" s="72">
        <f t="shared" ref="AV96" si="2083">AJ96+1</f>
        <v>4</v>
      </c>
      <c r="AW96" s="72">
        <f t="shared" ref="AW96" si="2084">AK96+1</f>
        <v>4</v>
      </c>
      <c r="AX96" s="73">
        <f t="shared" ref="AX96" si="2085">AL96+1</f>
        <v>5</v>
      </c>
      <c r="AY96" s="73">
        <f t="shared" ref="AY96" si="2086">AM96+1</f>
        <v>5</v>
      </c>
      <c r="AZ96" s="73">
        <f t="shared" ref="AZ96" si="2087">AN96+1</f>
        <v>5</v>
      </c>
      <c r="BA96" s="73">
        <f t="shared" ref="BA96" si="2088">AO96+1</f>
        <v>5</v>
      </c>
      <c r="BB96" s="73">
        <f t="shared" ref="BB96" si="2089">AP96+1</f>
        <v>5</v>
      </c>
      <c r="BC96" s="73">
        <f t="shared" ref="BC96" si="2090">AQ96+1</f>
        <v>5</v>
      </c>
      <c r="BD96" s="73">
        <f t="shared" ref="BD96" si="2091">AR96+1</f>
        <v>5</v>
      </c>
      <c r="BE96" s="73">
        <f t="shared" ref="BE96" si="2092">AS96+1</f>
        <v>5</v>
      </c>
      <c r="BF96" s="73">
        <f t="shared" ref="BF96" si="2093">AT96+1</f>
        <v>5</v>
      </c>
      <c r="BG96" s="73">
        <f t="shared" ref="BG96" si="2094">AU96+1</f>
        <v>5</v>
      </c>
      <c r="BH96" s="73">
        <f t="shared" ref="BH96" si="2095">AV96+1</f>
        <v>5</v>
      </c>
      <c r="BI96" s="73">
        <f t="shared" ref="BI96" si="2096">AW96+1</f>
        <v>5</v>
      </c>
      <c r="BJ96" s="73">
        <f t="shared" ref="BJ96" si="2097">AX96+1</f>
        <v>6</v>
      </c>
      <c r="BK96" s="73">
        <f t="shared" ref="BK96" si="2098">AY96+1</f>
        <v>6</v>
      </c>
      <c r="BL96" s="73">
        <f t="shared" ref="BL96" si="2099">AZ96+1</f>
        <v>6</v>
      </c>
      <c r="BM96" s="73">
        <f t="shared" ref="BM96" si="2100">BA96+1</f>
        <v>6</v>
      </c>
      <c r="BN96" s="73">
        <f t="shared" ref="BN96" si="2101">BB96+1</f>
        <v>6</v>
      </c>
      <c r="BO96" s="73">
        <f t="shared" ref="BO96" si="2102">BC96+1</f>
        <v>6</v>
      </c>
      <c r="BP96" s="73">
        <f t="shared" ref="BP96" si="2103">BD96+1</f>
        <v>6</v>
      </c>
      <c r="BQ96" s="73">
        <f t="shared" ref="BQ96" si="2104">BE96+1</f>
        <v>6</v>
      </c>
      <c r="BR96" s="73">
        <f t="shared" ref="BR96" si="2105">BF96+1</f>
        <v>6</v>
      </c>
      <c r="BS96" s="73">
        <f t="shared" ref="BS96" si="2106">BG96+1</f>
        <v>6</v>
      </c>
      <c r="BT96" s="73">
        <f t="shared" ref="BT96" si="2107">BH96+1</f>
        <v>6</v>
      </c>
      <c r="BU96" s="73">
        <f t="shared" ref="BU96" si="2108">BI96+1</f>
        <v>6</v>
      </c>
      <c r="BV96" s="73">
        <f t="shared" ref="BV96" si="2109">BJ96+1</f>
        <v>7</v>
      </c>
      <c r="BW96" s="73">
        <f t="shared" ref="BW96" si="2110">BK96+1</f>
        <v>7</v>
      </c>
      <c r="BX96" s="73">
        <f t="shared" ref="BX96" si="2111">BL96+1</f>
        <v>7</v>
      </c>
      <c r="BY96" s="73">
        <f t="shared" ref="BY96" si="2112">BM96+1</f>
        <v>7</v>
      </c>
      <c r="BZ96" s="73">
        <f t="shared" ref="BZ96" si="2113">BN96+1</f>
        <v>7</v>
      </c>
      <c r="CA96" s="73">
        <f t="shared" ref="CA96" si="2114">BO96+1</f>
        <v>7</v>
      </c>
      <c r="CB96" s="73">
        <f t="shared" ref="CB96" si="2115">BP96+1</f>
        <v>7</v>
      </c>
      <c r="CC96" s="73">
        <f t="shared" ref="CC96" si="2116">BQ96+1</f>
        <v>7</v>
      </c>
      <c r="CD96" s="73">
        <f t="shared" ref="CD96" si="2117">BR96+1</f>
        <v>7</v>
      </c>
      <c r="CE96" s="73">
        <f t="shared" ref="CE96" si="2118">BS96+1</f>
        <v>7</v>
      </c>
      <c r="CF96" s="73">
        <f t="shared" ref="CF96" si="2119">BT96+1</f>
        <v>7</v>
      </c>
      <c r="CG96" s="73">
        <f t="shared" ref="CG96" si="2120">BU96+1</f>
        <v>7</v>
      </c>
      <c r="CH96" s="73">
        <f t="shared" ref="CH96" si="2121">BV96+1</f>
        <v>8</v>
      </c>
      <c r="CI96" s="73">
        <f t="shared" ref="CI96" si="2122">BW96+1</f>
        <v>8</v>
      </c>
      <c r="CJ96" s="73">
        <f t="shared" ref="CJ96" si="2123">BX96+1</f>
        <v>8</v>
      </c>
      <c r="CK96" s="73">
        <f t="shared" ref="CK96" si="2124">BY96+1</f>
        <v>8</v>
      </c>
      <c r="CL96" s="73">
        <f t="shared" ref="CL96" si="2125">BZ96+1</f>
        <v>8</v>
      </c>
      <c r="CM96" s="73">
        <f t="shared" ref="CM96" si="2126">CA96+1</f>
        <v>8</v>
      </c>
      <c r="CN96" s="73">
        <f t="shared" ref="CN96" si="2127">CB96+1</f>
        <v>8</v>
      </c>
      <c r="CO96" s="73">
        <f t="shared" ref="CO96" si="2128">CC96+1</f>
        <v>8</v>
      </c>
      <c r="CP96" s="73">
        <f t="shared" ref="CP96" si="2129">CD96+1</f>
        <v>8</v>
      </c>
      <c r="CQ96" s="73">
        <f t="shared" ref="CQ96" si="2130">CE96+1</f>
        <v>8</v>
      </c>
      <c r="CR96" s="73">
        <f t="shared" ref="CR96" si="2131">CF96+1</f>
        <v>8</v>
      </c>
      <c r="CS96" s="73">
        <f t="shared" ref="CS96" si="2132">CG96+1</f>
        <v>8</v>
      </c>
      <c r="CT96" s="73">
        <f t="shared" ref="CT96" si="2133">CH96+1</f>
        <v>9</v>
      </c>
      <c r="CU96" s="73">
        <f t="shared" ref="CU96" si="2134">CI96+1</f>
        <v>9</v>
      </c>
      <c r="CV96" s="73">
        <f t="shared" ref="CV96" si="2135">CJ96+1</f>
        <v>9</v>
      </c>
      <c r="CW96" s="73">
        <f t="shared" ref="CW96" si="2136">CK96+1</f>
        <v>9</v>
      </c>
      <c r="CX96" s="73">
        <f t="shared" ref="CX96" si="2137">CL96+1</f>
        <v>9</v>
      </c>
      <c r="CY96" s="73">
        <f t="shared" ref="CY96" si="2138">CM96+1</f>
        <v>9</v>
      </c>
      <c r="CZ96" s="73">
        <f t="shared" ref="CZ96" si="2139">CN96+1</f>
        <v>9</v>
      </c>
      <c r="DA96" s="73">
        <f t="shared" ref="DA96" si="2140">CO96+1</f>
        <v>9</v>
      </c>
      <c r="DB96" s="73">
        <f t="shared" ref="DB96" si="2141">CP96+1</f>
        <v>9</v>
      </c>
      <c r="DC96" s="73">
        <f t="shared" ref="DC96" si="2142">CQ96+1</f>
        <v>9</v>
      </c>
      <c r="DD96" s="73">
        <f t="shared" ref="DD96" si="2143">CR96+1</f>
        <v>9</v>
      </c>
      <c r="DE96" s="73">
        <f t="shared" ref="DE96" si="2144">CS96+1</f>
        <v>9</v>
      </c>
      <c r="DF96" s="73">
        <f t="shared" ref="DF96" si="2145">CT96+1</f>
        <v>10</v>
      </c>
      <c r="DG96" s="73">
        <f t="shared" ref="DG96" si="2146">CU96+1</f>
        <v>10</v>
      </c>
      <c r="DH96" s="73">
        <f t="shared" ref="DH96" si="2147">CV96+1</f>
        <v>10</v>
      </c>
      <c r="DI96" s="73">
        <f t="shared" ref="DI96" si="2148">CW96+1</f>
        <v>10</v>
      </c>
      <c r="DJ96" s="73">
        <f t="shared" ref="DJ96" si="2149">CX96+1</f>
        <v>10</v>
      </c>
      <c r="DK96" s="73">
        <f t="shared" ref="DK96" si="2150">CY96+1</f>
        <v>10</v>
      </c>
      <c r="DL96" s="73">
        <f t="shared" ref="DL96" si="2151">CZ96+1</f>
        <v>10</v>
      </c>
      <c r="DM96" s="73">
        <f t="shared" ref="DM96" si="2152">DA96+1</f>
        <v>10</v>
      </c>
      <c r="DN96" s="73">
        <f t="shared" ref="DN96" si="2153">DB96+1</f>
        <v>10</v>
      </c>
      <c r="DO96" s="73">
        <f t="shared" ref="DO96" si="2154">DC96+1</f>
        <v>10</v>
      </c>
      <c r="DP96" s="73">
        <f t="shared" ref="DP96" si="2155">DD96+1</f>
        <v>10</v>
      </c>
      <c r="DQ96" s="73">
        <f t="shared" ref="DQ96" si="2156">DE96+1</f>
        <v>10</v>
      </c>
      <c r="DR96" s="73">
        <f t="shared" ref="DR96" si="2157">DF96+1</f>
        <v>11</v>
      </c>
      <c r="DS96" s="73">
        <f t="shared" ref="DS96" si="2158">DG96+1</f>
        <v>11</v>
      </c>
      <c r="DT96" s="73">
        <f t="shared" ref="DT96" si="2159">DH96+1</f>
        <v>11</v>
      </c>
      <c r="DU96" s="73">
        <f t="shared" ref="DU96" si="2160">DI96+1</f>
        <v>11</v>
      </c>
      <c r="DV96" s="73">
        <f t="shared" ref="DV96" si="2161">DJ96+1</f>
        <v>11</v>
      </c>
      <c r="DW96" s="73">
        <f t="shared" ref="DW96" si="2162">DK96+1</f>
        <v>11</v>
      </c>
      <c r="DX96" s="73">
        <f t="shared" ref="DX96" si="2163">DL96+1</f>
        <v>11</v>
      </c>
      <c r="DY96" s="73">
        <f t="shared" ref="DY96" si="2164">DM96+1</f>
        <v>11</v>
      </c>
      <c r="DZ96" s="73">
        <f t="shared" ref="DZ96" si="2165">DN96+1</f>
        <v>11</v>
      </c>
      <c r="EA96" s="73">
        <f t="shared" ref="EA96" si="2166">DO96+1</f>
        <v>11</v>
      </c>
      <c r="EB96" s="73">
        <f t="shared" ref="EB96" si="2167">DP96+1</f>
        <v>11</v>
      </c>
      <c r="EC96" s="73">
        <f t="shared" ref="EC96" si="2168">DQ96+1</f>
        <v>11</v>
      </c>
      <c r="ED96" s="73">
        <f t="shared" ref="ED96" si="2169">DR96+1</f>
        <v>12</v>
      </c>
      <c r="EE96" s="73">
        <f t="shared" ref="EE96" si="2170">DS96+1</f>
        <v>12</v>
      </c>
      <c r="EF96" s="73">
        <f t="shared" ref="EF96" si="2171">DT96+1</f>
        <v>12</v>
      </c>
      <c r="EG96" s="73">
        <f t="shared" ref="EG96" si="2172">DU96+1</f>
        <v>12</v>
      </c>
      <c r="EH96" s="73">
        <f t="shared" ref="EH96" si="2173">DV96+1</f>
        <v>12</v>
      </c>
      <c r="EI96" s="73">
        <f t="shared" ref="EI96" si="2174">DW96+1</f>
        <v>12</v>
      </c>
      <c r="EJ96" s="73">
        <f t="shared" ref="EJ96" si="2175">DX96+1</f>
        <v>12</v>
      </c>
      <c r="EK96" s="73">
        <f t="shared" ref="EK96" si="2176">DY96+1</f>
        <v>12</v>
      </c>
      <c r="EL96" s="73">
        <f t="shared" ref="EL96" si="2177">DZ96+1</f>
        <v>12</v>
      </c>
      <c r="EM96" s="73">
        <f t="shared" ref="EM96" si="2178">EA96+1</f>
        <v>12</v>
      </c>
      <c r="EN96" s="73">
        <f t="shared" ref="EN96" si="2179">EB96+1</f>
        <v>12</v>
      </c>
      <c r="EO96" s="73">
        <f t="shared" ref="EO96" si="2180">EC96+1</f>
        <v>12</v>
      </c>
      <c r="EP96" s="73">
        <f t="shared" ref="EP96" si="2181">ED96+1</f>
        <v>13</v>
      </c>
      <c r="EQ96" s="73">
        <f t="shared" ref="EQ96" si="2182">EE96+1</f>
        <v>13</v>
      </c>
      <c r="ER96" s="73">
        <f t="shared" ref="ER96" si="2183">EF96+1</f>
        <v>13</v>
      </c>
      <c r="ES96" s="73">
        <f t="shared" ref="ES96" si="2184">EG96+1</f>
        <v>13</v>
      </c>
      <c r="ET96" s="73">
        <f t="shared" ref="ET96" si="2185">EH96+1</f>
        <v>13</v>
      </c>
      <c r="EU96" s="73">
        <f t="shared" ref="EU96" si="2186">EI96+1</f>
        <v>13</v>
      </c>
      <c r="EV96" s="73">
        <f t="shared" ref="EV96" si="2187">EJ96+1</f>
        <v>13</v>
      </c>
      <c r="EW96" s="73">
        <f t="shared" ref="EW96" si="2188">EK96+1</f>
        <v>13</v>
      </c>
      <c r="EX96" s="73">
        <f t="shared" ref="EX96" si="2189">EL96+1</f>
        <v>13</v>
      </c>
      <c r="EY96" s="73">
        <f t="shared" ref="EY96" si="2190">EM96+1</f>
        <v>13</v>
      </c>
      <c r="EZ96" s="73">
        <f t="shared" ref="EZ96" si="2191">EN96+1</f>
        <v>13</v>
      </c>
      <c r="FA96" s="73">
        <f t="shared" ref="FA96" si="2192">EO96+1</f>
        <v>13</v>
      </c>
      <c r="FB96" s="73">
        <f t="shared" ref="FB96" si="2193">EP96+1</f>
        <v>14</v>
      </c>
      <c r="FC96" s="73">
        <f t="shared" ref="FC96" si="2194">EQ96+1</f>
        <v>14</v>
      </c>
      <c r="FD96" s="73">
        <f t="shared" ref="FD96" si="2195">ER96+1</f>
        <v>14</v>
      </c>
      <c r="FE96" s="73">
        <f t="shared" ref="FE96" si="2196">ES96+1</f>
        <v>14</v>
      </c>
      <c r="FF96" s="73">
        <f t="shared" ref="FF96" si="2197">ET96+1</f>
        <v>14</v>
      </c>
      <c r="FG96" s="73">
        <f t="shared" ref="FG96" si="2198">EU96+1</f>
        <v>14</v>
      </c>
      <c r="FH96" s="73">
        <f t="shared" ref="FH96" si="2199">EV96+1</f>
        <v>14</v>
      </c>
      <c r="FI96" s="73">
        <f t="shared" ref="FI96" si="2200">EW96+1</f>
        <v>14</v>
      </c>
      <c r="FJ96" s="73">
        <f t="shared" ref="FJ96" si="2201">EX96+1</f>
        <v>14</v>
      </c>
      <c r="FK96" s="73">
        <f t="shared" ref="FK96" si="2202">EY96+1</f>
        <v>14</v>
      </c>
      <c r="FL96" s="73">
        <f t="shared" ref="FL96" si="2203">EZ96+1</f>
        <v>14</v>
      </c>
      <c r="FM96" s="73">
        <f t="shared" ref="FM96" si="2204">FA96+1</f>
        <v>14</v>
      </c>
      <c r="FN96" s="73">
        <f t="shared" ref="FN96" si="2205">FB96+1</f>
        <v>15</v>
      </c>
      <c r="FO96" s="73">
        <f t="shared" ref="FO96" si="2206">FC96+1</f>
        <v>15</v>
      </c>
      <c r="FP96" s="73">
        <f t="shared" ref="FP96" si="2207">FD96+1</f>
        <v>15</v>
      </c>
      <c r="FQ96" s="73">
        <f t="shared" ref="FQ96" si="2208">FE96+1</f>
        <v>15</v>
      </c>
      <c r="FR96" s="73">
        <f t="shared" ref="FR96" si="2209">FF96+1</f>
        <v>15</v>
      </c>
      <c r="FS96" s="73">
        <f t="shared" ref="FS96" si="2210">FG96+1</f>
        <v>15</v>
      </c>
      <c r="FT96" s="73">
        <f t="shared" ref="FT96" si="2211">FH96+1</f>
        <v>15</v>
      </c>
      <c r="FU96" s="73">
        <f t="shared" ref="FU96" si="2212">FI96+1</f>
        <v>15</v>
      </c>
      <c r="FV96" s="73">
        <f t="shared" ref="FV96" si="2213">FJ96+1</f>
        <v>15</v>
      </c>
      <c r="FW96" s="73">
        <f t="shared" ref="FW96" si="2214">FK96+1</f>
        <v>15</v>
      </c>
      <c r="FX96" s="73">
        <f t="shared" ref="FX96" si="2215">FL96+1</f>
        <v>15</v>
      </c>
      <c r="FY96" s="73">
        <f t="shared" ref="FY96" si="2216">FM96+1</f>
        <v>15</v>
      </c>
      <c r="FZ96" s="73">
        <f t="shared" ref="FZ96" si="2217">FN96+1</f>
        <v>16</v>
      </c>
      <c r="GA96" s="73">
        <f t="shared" ref="GA96" si="2218">FO96+1</f>
        <v>16</v>
      </c>
      <c r="GB96" s="73">
        <f t="shared" ref="GB96" si="2219">FP96+1</f>
        <v>16</v>
      </c>
      <c r="GC96" s="73">
        <f t="shared" ref="GC96" si="2220">FQ96+1</f>
        <v>16</v>
      </c>
      <c r="GD96" s="73">
        <f t="shared" ref="GD96" si="2221">FR96+1</f>
        <v>16</v>
      </c>
      <c r="GE96" s="73">
        <f t="shared" ref="GE96" si="2222">FS96+1</f>
        <v>16</v>
      </c>
      <c r="GF96" s="73">
        <f t="shared" ref="GF96" si="2223">FT96+1</f>
        <v>16</v>
      </c>
      <c r="GG96" s="73">
        <f t="shared" ref="GG96" si="2224">FU96+1</f>
        <v>16</v>
      </c>
      <c r="GH96" s="73">
        <f t="shared" ref="GH96" si="2225">FV96+1</f>
        <v>16</v>
      </c>
      <c r="GI96" s="73">
        <f t="shared" ref="GI96" si="2226">FW96+1</f>
        <v>16</v>
      </c>
      <c r="GJ96" s="73">
        <f t="shared" ref="GJ96" si="2227">FX96+1</f>
        <v>16</v>
      </c>
      <c r="GK96" s="73">
        <f t="shared" ref="GK96" si="2228">FY96+1</f>
        <v>16</v>
      </c>
      <c r="GL96" s="73">
        <f t="shared" ref="GL96" si="2229">FZ96+1</f>
        <v>17</v>
      </c>
      <c r="GM96" s="73">
        <f t="shared" ref="GM96" si="2230">GA96+1</f>
        <v>17</v>
      </c>
      <c r="GN96" s="73">
        <f t="shared" ref="GN96" si="2231">GB96+1</f>
        <v>17</v>
      </c>
      <c r="GO96" s="73">
        <f t="shared" ref="GO96" si="2232">GC96+1</f>
        <v>17</v>
      </c>
      <c r="GP96" s="73">
        <f t="shared" ref="GP96" si="2233">GD96+1</f>
        <v>17</v>
      </c>
      <c r="GQ96" s="73">
        <f t="shared" ref="GQ96" si="2234">GE96+1</f>
        <v>17</v>
      </c>
      <c r="GR96" s="73">
        <f t="shared" ref="GR96" si="2235">GF96+1</f>
        <v>17</v>
      </c>
      <c r="GS96" s="73">
        <f t="shared" ref="GS96" si="2236">GG96+1</f>
        <v>17</v>
      </c>
      <c r="GT96" s="73">
        <f t="shared" ref="GT96" si="2237">GH96+1</f>
        <v>17</v>
      </c>
      <c r="GU96" s="73">
        <f t="shared" ref="GU96" si="2238">GI96+1</f>
        <v>17</v>
      </c>
      <c r="GV96" s="73">
        <f t="shared" ref="GV96" si="2239">GJ96+1</f>
        <v>17</v>
      </c>
      <c r="GW96" s="73">
        <f t="shared" ref="GW96" si="2240">GK96+1</f>
        <v>17</v>
      </c>
      <c r="GX96" s="73">
        <f t="shared" ref="GX96" si="2241">GL96+1</f>
        <v>18</v>
      </c>
      <c r="GY96" s="73">
        <f t="shared" ref="GY96" si="2242">GM96+1</f>
        <v>18</v>
      </c>
      <c r="GZ96" s="73">
        <f t="shared" ref="GZ96" si="2243">GN96+1</f>
        <v>18</v>
      </c>
      <c r="HA96" s="73">
        <f t="shared" ref="HA96" si="2244">GO96+1</f>
        <v>18</v>
      </c>
      <c r="HB96" s="73">
        <f t="shared" ref="HB96" si="2245">GP96+1</f>
        <v>18</v>
      </c>
      <c r="HC96" s="73">
        <f t="shared" ref="HC96" si="2246">GQ96+1</f>
        <v>18</v>
      </c>
      <c r="HD96" s="73">
        <f t="shared" ref="HD96" si="2247">GR96+1</f>
        <v>18</v>
      </c>
      <c r="HE96" s="73">
        <f t="shared" ref="HE96" si="2248">GS96+1</f>
        <v>18</v>
      </c>
      <c r="HF96" s="73">
        <f t="shared" ref="HF96" si="2249">GT96+1</f>
        <v>18</v>
      </c>
      <c r="HG96" s="73">
        <f t="shared" ref="HG96" si="2250">GU96+1</f>
        <v>18</v>
      </c>
      <c r="HH96" s="73">
        <f t="shared" ref="HH96" si="2251">GV96+1</f>
        <v>18</v>
      </c>
      <c r="HI96" s="73">
        <f t="shared" ref="HI96" si="2252">GW96+1</f>
        <v>18</v>
      </c>
      <c r="HJ96" s="73">
        <f t="shared" ref="HJ96" si="2253">GX96+1</f>
        <v>19</v>
      </c>
      <c r="HK96" s="73">
        <f t="shared" ref="HK96" si="2254">GY96+1</f>
        <v>19</v>
      </c>
      <c r="HL96" s="73">
        <f t="shared" ref="HL96" si="2255">GZ96+1</f>
        <v>19</v>
      </c>
      <c r="HM96" s="73">
        <f t="shared" ref="HM96" si="2256">HA96+1</f>
        <v>19</v>
      </c>
      <c r="HN96" s="73">
        <f t="shared" ref="HN96" si="2257">HB96+1</f>
        <v>19</v>
      </c>
      <c r="HO96" s="73">
        <f t="shared" ref="HO96" si="2258">HC96+1</f>
        <v>19</v>
      </c>
      <c r="HP96" s="73">
        <f t="shared" ref="HP96" si="2259">HD96+1</f>
        <v>19</v>
      </c>
      <c r="HQ96" s="73">
        <f t="shared" ref="HQ96" si="2260">HE96+1</f>
        <v>19</v>
      </c>
      <c r="HR96" s="73">
        <f t="shared" ref="HR96" si="2261">HF96+1</f>
        <v>19</v>
      </c>
      <c r="HS96" s="73">
        <f t="shared" ref="HS96" si="2262">HG96+1</f>
        <v>19</v>
      </c>
      <c r="HT96" s="73">
        <f t="shared" ref="HT96" si="2263">HH96+1</f>
        <v>19</v>
      </c>
      <c r="HU96" s="73">
        <f t="shared" ref="HU96" si="2264">HI96+1</f>
        <v>19</v>
      </c>
      <c r="HV96" s="73">
        <f t="shared" ref="HV96" si="2265">HJ96+1</f>
        <v>20</v>
      </c>
      <c r="HW96" s="73">
        <f t="shared" ref="HW96" si="2266">HK96+1</f>
        <v>20</v>
      </c>
      <c r="HX96" s="73">
        <f t="shared" ref="HX96" si="2267">HL96+1</f>
        <v>20</v>
      </c>
      <c r="HY96" s="73">
        <f t="shared" ref="HY96" si="2268">HM96+1</f>
        <v>20</v>
      </c>
      <c r="HZ96" s="73">
        <f t="shared" ref="HZ96" si="2269">HN96+1</f>
        <v>20</v>
      </c>
      <c r="IA96" s="73">
        <f t="shared" ref="IA96" si="2270">HO96+1</f>
        <v>20</v>
      </c>
      <c r="IB96" s="73">
        <f t="shared" ref="IB96" si="2271">HP96+1</f>
        <v>20</v>
      </c>
      <c r="IC96" s="73">
        <f t="shared" ref="IC96" si="2272">HQ96+1</f>
        <v>20</v>
      </c>
      <c r="ID96" s="73">
        <f t="shared" ref="ID96" si="2273">HR96+1</f>
        <v>20</v>
      </c>
      <c r="IE96" s="73">
        <f t="shared" ref="IE96" si="2274">HS96+1</f>
        <v>20</v>
      </c>
      <c r="IF96" s="73">
        <f t="shared" ref="IF96" si="2275">HT96+1</f>
        <v>20</v>
      </c>
      <c r="IG96" s="73">
        <f t="shared" ref="IG96" si="2276">HU96+1</f>
        <v>20</v>
      </c>
      <c r="IH96" s="73">
        <f t="shared" ref="IH96" si="2277">HV96+1</f>
        <v>21</v>
      </c>
      <c r="II96" s="73">
        <f t="shared" ref="II96" si="2278">HW96+1</f>
        <v>21</v>
      </c>
      <c r="IJ96" s="73">
        <f t="shared" ref="IJ96" si="2279">HX96+1</f>
        <v>21</v>
      </c>
      <c r="IK96" s="73">
        <f t="shared" ref="IK96" si="2280">HY96+1</f>
        <v>21</v>
      </c>
      <c r="IL96" s="73">
        <f t="shared" ref="IL96" si="2281">HZ96+1</f>
        <v>21</v>
      </c>
      <c r="IM96" s="73">
        <f t="shared" ref="IM96" si="2282">IA96+1</f>
        <v>21</v>
      </c>
      <c r="IN96" s="73">
        <f t="shared" ref="IN96" si="2283">IB96+1</f>
        <v>21</v>
      </c>
      <c r="IO96" s="73">
        <f t="shared" ref="IO96" si="2284">IC96+1</f>
        <v>21</v>
      </c>
      <c r="IP96" s="73">
        <f t="shared" ref="IP96" si="2285">ID96+1</f>
        <v>21</v>
      </c>
      <c r="IQ96" s="73">
        <f t="shared" ref="IQ96" si="2286">IE96+1</f>
        <v>21</v>
      </c>
      <c r="IR96" s="73">
        <f t="shared" ref="IR96" si="2287">IF96+1</f>
        <v>21</v>
      </c>
      <c r="IS96" s="73">
        <f t="shared" ref="IS96" si="2288">IG96+1</f>
        <v>21</v>
      </c>
      <c r="IT96" s="73">
        <f t="shared" ref="IT96" si="2289">IH96+1</f>
        <v>22</v>
      </c>
      <c r="IU96" s="73">
        <f t="shared" ref="IU96" si="2290">II96+1</f>
        <v>22</v>
      </c>
      <c r="IV96" s="73">
        <f t="shared" ref="IV96" si="2291">IJ96+1</f>
        <v>22</v>
      </c>
      <c r="IW96" s="73">
        <f t="shared" ref="IW96" si="2292">IK96+1</f>
        <v>22</v>
      </c>
      <c r="IX96" s="73">
        <f t="shared" ref="IX96" si="2293">IL96+1</f>
        <v>22</v>
      </c>
      <c r="IY96" s="73">
        <f t="shared" ref="IY96" si="2294">IM96+1</f>
        <v>22</v>
      </c>
      <c r="IZ96" s="73">
        <f t="shared" ref="IZ96" si="2295">IN96+1</f>
        <v>22</v>
      </c>
      <c r="JA96" s="73">
        <f t="shared" ref="JA96" si="2296">IO96+1</f>
        <v>22</v>
      </c>
      <c r="JB96" s="73">
        <f t="shared" ref="JB96" si="2297">IP96+1</f>
        <v>22</v>
      </c>
      <c r="JC96" s="73">
        <f t="shared" ref="JC96" si="2298">IQ96+1</f>
        <v>22</v>
      </c>
      <c r="JD96" s="73">
        <f t="shared" ref="JD96" si="2299">IR96+1</f>
        <v>22</v>
      </c>
      <c r="JE96" s="73">
        <f t="shared" ref="JE96" si="2300">IS96+1</f>
        <v>22</v>
      </c>
      <c r="JF96" s="73">
        <f t="shared" ref="JF96" si="2301">IT96+1</f>
        <v>23</v>
      </c>
      <c r="JG96" s="73">
        <f t="shared" ref="JG96" si="2302">IU96+1</f>
        <v>23</v>
      </c>
      <c r="JH96" s="73">
        <f t="shared" ref="JH96" si="2303">IV96+1</f>
        <v>23</v>
      </c>
      <c r="JI96" s="73">
        <f t="shared" ref="JI96" si="2304">IW96+1</f>
        <v>23</v>
      </c>
      <c r="JJ96" s="73">
        <f t="shared" ref="JJ96" si="2305">IX96+1</f>
        <v>23</v>
      </c>
      <c r="JK96" s="73">
        <f t="shared" ref="JK96" si="2306">IY96+1</f>
        <v>23</v>
      </c>
      <c r="JL96" s="73">
        <f t="shared" ref="JL96" si="2307">IZ96+1</f>
        <v>23</v>
      </c>
      <c r="JM96" s="73">
        <f t="shared" ref="JM96" si="2308">JA96+1</f>
        <v>23</v>
      </c>
      <c r="JN96" s="73">
        <f t="shared" ref="JN96" si="2309">JB96+1</f>
        <v>23</v>
      </c>
      <c r="JO96" s="73">
        <f t="shared" ref="JO96" si="2310">JC96+1</f>
        <v>23</v>
      </c>
      <c r="JP96" s="73">
        <f t="shared" ref="JP96" si="2311">JD96+1</f>
        <v>23</v>
      </c>
      <c r="JQ96" s="73">
        <f t="shared" ref="JQ96" si="2312">JE96+1</f>
        <v>23</v>
      </c>
      <c r="JR96" s="73">
        <f t="shared" ref="JR96" si="2313">JF96+1</f>
        <v>24</v>
      </c>
      <c r="JS96" s="73">
        <f t="shared" ref="JS96" si="2314">JG96+1</f>
        <v>24</v>
      </c>
      <c r="JT96" s="73">
        <f t="shared" ref="JT96" si="2315">JH96+1</f>
        <v>24</v>
      </c>
      <c r="JU96" s="73">
        <f t="shared" ref="JU96" si="2316">JI96+1</f>
        <v>24</v>
      </c>
      <c r="JV96" s="73">
        <f t="shared" ref="JV96" si="2317">JJ96+1</f>
        <v>24</v>
      </c>
      <c r="JW96" s="73">
        <f t="shared" ref="JW96" si="2318">JK96+1</f>
        <v>24</v>
      </c>
      <c r="JX96" s="73">
        <f t="shared" ref="JX96" si="2319">JL96+1</f>
        <v>24</v>
      </c>
      <c r="JY96" s="73">
        <f t="shared" ref="JY96" si="2320">JM96+1</f>
        <v>24</v>
      </c>
      <c r="JZ96" s="73">
        <f t="shared" ref="JZ96" si="2321">JN96+1</f>
        <v>24</v>
      </c>
      <c r="KA96" s="73">
        <f t="shared" ref="KA96" si="2322">JO96+1</f>
        <v>24</v>
      </c>
      <c r="KB96" s="73">
        <f t="shared" ref="KB96" si="2323">JP96+1</f>
        <v>24</v>
      </c>
      <c r="KC96" s="73">
        <f t="shared" ref="KC96" si="2324">JQ96+1</f>
        <v>24</v>
      </c>
      <c r="KD96" s="73">
        <f t="shared" ref="KD96" si="2325">JR96+1</f>
        <v>25</v>
      </c>
      <c r="KE96" s="73">
        <f t="shared" ref="KE96" si="2326">JS96+1</f>
        <v>25</v>
      </c>
      <c r="KF96" s="73">
        <f t="shared" ref="KF96" si="2327">JT96+1</f>
        <v>25</v>
      </c>
      <c r="KG96" s="73">
        <f t="shared" ref="KG96" si="2328">JU96+1</f>
        <v>25</v>
      </c>
      <c r="KH96" s="73">
        <f t="shared" ref="KH96" si="2329">JV96+1</f>
        <v>25</v>
      </c>
      <c r="KI96" s="73">
        <f t="shared" ref="KI96" si="2330">JW96+1</f>
        <v>25</v>
      </c>
      <c r="KJ96" s="73">
        <f t="shared" ref="KJ96" si="2331">JX96+1</f>
        <v>25</v>
      </c>
      <c r="KK96" s="73">
        <f t="shared" ref="KK96" si="2332">JY96+1</f>
        <v>25</v>
      </c>
      <c r="KL96" s="73">
        <f t="shared" ref="KL96" si="2333">JZ96+1</f>
        <v>25</v>
      </c>
      <c r="KM96" s="73">
        <f t="shared" ref="KM96" si="2334">KA96+1</f>
        <v>25</v>
      </c>
      <c r="KN96" s="73">
        <f t="shared" ref="KN96" si="2335">KB96+1</f>
        <v>25</v>
      </c>
      <c r="KO96" s="73">
        <f t="shared" ref="KO96" si="2336">KC96+1</f>
        <v>25</v>
      </c>
    </row>
    <row r="97" spans="1:301" x14ac:dyDescent="0.2">
      <c r="A97" s="23" t="s">
        <v>214</v>
      </c>
      <c r="B97" s="74">
        <v>1</v>
      </c>
      <c r="C97" s="74">
        <f t="shared" ref="C97" si="2337">B97+1</f>
        <v>2</v>
      </c>
      <c r="D97" s="74">
        <f t="shared" ref="D97" si="2338">C97+1</f>
        <v>3</v>
      </c>
      <c r="E97" s="74">
        <f t="shared" ref="E97" si="2339">D97+1</f>
        <v>4</v>
      </c>
      <c r="F97" s="74">
        <f t="shared" ref="F97" si="2340">E97+1</f>
        <v>5</v>
      </c>
      <c r="G97" s="74">
        <f t="shared" ref="G97" si="2341">F97+1</f>
        <v>6</v>
      </c>
      <c r="H97" s="74">
        <f t="shared" ref="H97" si="2342">G97+1</f>
        <v>7</v>
      </c>
      <c r="I97" s="74">
        <f t="shared" ref="I97" si="2343">H97+1</f>
        <v>8</v>
      </c>
      <c r="J97" s="74">
        <f t="shared" ref="J97" si="2344">I97+1</f>
        <v>9</v>
      </c>
      <c r="K97" s="74">
        <f t="shared" ref="K97" si="2345">J97+1</f>
        <v>10</v>
      </c>
      <c r="L97" s="74">
        <f t="shared" ref="L97" si="2346">K97+1</f>
        <v>11</v>
      </c>
      <c r="M97" s="74">
        <f t="shared" ref="M97" si="2347">L97+1</f>
        <v>12</v>
      </c>
      <c r="N97" s="74">
        <f t="shared" ref="N97" si="2348">M97+1</f>
        <v>13</v>
      </c>
      <c r="O97" s="74">
        <f t="shared" ref="O97" si="2349">N97+1</f>
        <v>14</v>
      </c>
      <c r="P97" s="74">
        <f t="shared" ref="P97" si="2350">O97+1</f>
        <v>15</v>
      </c>
      <c r="Q97" s="74">
        <f t="shared" ref="Q97" si="2351">P97+1</f>
        <v>16</v>
      </c>
      <c r="R97" s="74">
        <f t="shared" ref="R97" si="2352">Q97+1</f>
        <v>17</v>
      </c>
      <c r="S97" s="74">
        <f t="shared" ref="S97" si="2353">R97+1</f>
        <v>18</v>
      </c>
      <c r="T97" s="74">
        <f t="shared" ref="T97" si="2354">S97+1</f>
        <v>19</v>
      </c>
      <c r="U97" s="74">
        <f t="shared" ref="U97" si="2355">T97+1</f>
        <v>20</v>
      </c>
      <c r="V97" s="74">
        <f t="shared" ref="V97" si="2356">U97+1</f>
        <v>21</v>
      </c>
      <c r="W97" s="74">
        <f t="shared" ref="W97" si="2357">V97+1</f>
        <v>22</v>
      </c>
      <c r="X97" s="74">
        <f t="shared" ref="X97" si="2358">W97+1</f>
        <v>23</v>
      </c>
      <c r="Y97" s="74">
        <f t="shared" ref="Y97" si="2359">X97+1</f>
        <v>24</v>
      </c>
      <c r="Z97" s="74">
        <f t="shared" ref="Z97" si="2360">Y97+1</f>
        <v>25</v>
      </c>
      <c r="AA97" s="74">
        <f t="shared" ref="AA97" si="2361">Z97+1</f>
        <v>26</v>
      </c>
      <c r="AB97" s="74">
        <f t="shared" ref="AB97" si="2362">AA97+1</f>
        <v>27</v>
      </c>
      <c r="AC97" s="74">
        <f t="shared" ref="AC97" si="2363">AB97+1</f>
        <v>28</v>
      </c>
      <c r="AD97" s="74">
        <f t="shared" ref="AD97" si="2364">AC97+1</f>
        <v>29</v>
      </c>
      <c r="AE97" s="74">
        <f t="shared" ref="AE97" si="2365">AD97+1</f>
        <v>30</v>
      </c>
      <c r="AF97" s="74">
        <f t="shared" ref="AF97" si="2366">AE97+1</f>
        <v>31</v>
      </c>
      <c r="AG97" s="74">
        <f t="shared" ref="AG97" si="2367">AF97+1</f>
        <v>32</v>
      </c>
      <c r="AH97" s="74">
        <f t="shared" ref="AH97" si="2368">AG97+1</f>
        <v>33</v>
      </c>
      <c r="AI97" s="74">
        <f t="shared" ref="AI97" si="2369">AH97+1</f>
        <v>34</v>
      </c>
      <c r="AJ97" s="74">
        <f t="shared" ref="AJ97" si="2370">AI97+1</f>
        <v>35</v>
      </c>
      <c r="AK97" s="74">
        <f t="shared" ref="AK97" si="2371">AJ97+1</f>
        <v>36</v>
      </c>
      <c r="AL97" s="74">
        <f t="shared" ref="AL97" si="2372">AK97+1</f>
        <v>37</v>
      </c>
      <c r="AM97" s="74">
        <f t="shared" ref="AM97" si="2373">AL97+1</f>
        <v>38</v>
      </c>
      <c r="AN97" s="74">
        <f t="shared" ref="AN97" si="2374">AM97+1</f>
        <v>39</v>
      </c>
      <c r="AO97" s="74">
        <f t="shared" ref="AO97" si="2375">AN97+1</f>
        <v>40</v>
      </c>
      <c r="AP97" s="74">
        <f t="shared" ref="AP97" si="2376">AO97+1</f>
        <v>41</v>
      </c>
      <c r="AQ97" s="74">
        <f t="shared" ref="AQ97" si="2377">AP97+1</f>
        <v>42</v>
      </c>
      <c r="AR97" s="74">
        <f t="shared" ref="AR97" si="2378">AQ97+1</f>
        <v>43</v>
      </c>
      <c r="AS97" s="74">
        <f t="shared" ref="AS97" si="2379">AR97+1</f>
        <v>44</v>
      </c>
      <c r="AT97" s="74">
        <f t="shared" ref="AT97" si="2380">AS97+1</f>
        <v>45</v>
      </c>
      <c r="AU97" s="74">
        <f t="shared" ref="AU97" si="2381">AT97+1</f>
        <v>46</v>
      </c>
      <c r="AV97" s="74">
        <f t="shared" ref="AV97" si="2382">AU97+1</f>
        <v>47</v>
      </c>
      <c r="AW97" s="74">
        <f t="shared" ref="AW97" si="2383">AV97+1</f>
        <v>48</v>
      </c>
      <c r="AX97" s="75">
        <f t="shared" ref="AX97" si="2384">AW97+1</f>
        <v>49</v>
      </c>
      <c r="AY97" s="75">
        <f t="shared" ref="AY97" si="2385">AX97+1</f>
        <v>50</v>
      </c>
      <c r="AZ97" s="75">
        <f t="shared" ref="AZ97" si="2386">AY97+1</f>
        <v>51</v>
      </c>
      <c r="BA97" s="75">
        <f t="shared" ref="BA97" si="2387">AZ97+1</f>
        <v>52</v>
      </c>
      <c r="BB97" s="75">
        <f t="shared" ref="BB97" si="2388">BA97+1</f>
        <v>53</v>
      </c>
      <c r="BC97" s="75">
        <f t="shared" ref="BC97" si="2389">BB97+1</f>
        <v>54</v>
      </c>
      <c r="BD97" s="75">
        <f t="shared" ref="BD97" si="2390">BC97+1</f>
        <v>55</v>
      </c>
      <c r="BE97" s="75">
        <f t="shared" ref="BE97" si="2391">BD97+1</f>
        <v>56</v>
      </c>
      <c r="BF97" s="75">
        <f t="shared" ref="BF97" si="2392">BE97+1</f>
        <v>57</v>
      </c>
      <c r="BG97" s="75">
        <f t="shared" ref="BG97" si="2393">BF97+1</f>
        <v>58</v>
      </c>
      <c r="BH97" s="75">
        <f t="shared" ref="BH97" si="2394">BG97+1</f>
        <v>59</v>
      </c>
      <c r="BI97" s="75">
        <f t="shared" ref="BI97" si="2395">BH97+1</f>
        <v>60</v>
      </c>
      <c r="BJ97" s="75">
        <f t="shared" ref="BJ97" si="2396">BI97+1</f>
        <v>61</v>
      </c>
      <c r="BK97" s="75">
        <f t="shared" ref="BK97" si="2397">BJ97+1</f>
        <v>62</v>
      </c>
      <c r="BL97" s="75">
        <f t="shared" ref="BL97" si="2398">BK97+1</f>
        <v>63</v>
      </c>
      <c r="BM97" s="75">
        <f t="shared" ref="BM97" si="2399">BL97+1</f>
        <v>64</v>
      </c>
      <c r="BN97" s="75">
        <f t="shared" ref="BN97" si="2400">BM97+1</f>
        <v>65</v>
      </c>
      <c r="BO97" s="75">
        <f t="shared" ref="BO97" si="2401">BN97+1</f>
        <v>66</v>
      </c>
      <c r="BP97" s="75">
        <f t="shared" ref="BP97" si="2402">BO97+1</f>
        <v>67</v>
      </c>
      <c r="BQ97" s="75">
        <f t="shared" ref="BQ97" si="2403">BP97+1</f>
        <v>68</v>
      </c>
      <c r="BR97" s="75">
        <f t="shared" ref="BR97" si="2404">BQ97+1</f>
        <v>69</v>
      </c>
      <c r="BS97" s="75">
        <f t="shared" ref="BS97" si="2405">BR97+1</f>
        <v>70</v>
      </c>
      <c r="BT97" s="75">
        <f t="shared" ref="BT97" si="2406">BS97+1</f>
        <v>71</v>
      </c>
      <c r="BU97" s="75">
        <f t="shared" ref="BU97" si="2407">BT97+1</f>
        <v>72</v>
      </c>
      <c r="BV97" s="75">
        <f t="shared" ref="BV97" si="2408">BU97+1</f>
        <v>73</v>
      </c>
      <c r="BW97" s="75">
        <f t="shared" ref="BW97" si="2409">BV97+1</f>
        <v>74</v>
      </c>
      <c r="BX97" s="75">
        <f t="shared" ref="BX97" si="2410">BW97+1</f>
        <v>75</v>
      </c>
      <c r="BY97" s="75">
        <f t="shared" ref="BY97" si="2411">BX97+1</f>
        <v>76</v>
      </c>
      <c r="BZ97" s="75">
        <f t="shared" ref="BZ97" si="2412">BY97+1</f>
        <v>77</v>
      </c>
      <c r="CA97" s="75">
        <f t="shared" ref="CA97" si="2413">BZ97+1</f>
        <v>78</v>
      </c>
      <c r="CB97" s="75">
        <f t="shared" ref="CB97" si="2414">CA97+1</f>
        <v>79</v>
      </c>
      <c r="CC97" s="75">
        <f t="shared" ref="CC97" si="2415">CB97+1</f>
        <v>80</v>
      </c>
      <c r="CD97" s="75">
        <f t="shared" ref="CD97" si="2416">CC97+1</f>
        <v>81</v>
      </c>
      <c r="CE97" s="75">
        <f t="shared" ref="CE97" si="2417">CD97+1</f>
        <v>82</v>
      </c>
      <c r="CF97" s="75">
        <f t="shared" ref="CF97" si="2418">CE97+1</f>
        <v>83</v>
      </c>
      <c r="CG97" s="75">
        <f t="shared" ref="CG97" si="2419">CF97+1</f>
        <v>84</v>
      </c>
      <c r="CH97" s="75">
        <f t="shared" ref="CH97" si="2420">CG97+1</f>
        <v>85</v>
      </c>
      <c r="CI97" s="75">
        <f t="shared" ref="CI97" si="2421">CH97+1</f>
        <v>86</v>
      </c>
      <c r="CJ97" s="75">
        <f t="shared" ref="CJ97" si="2422">CI97+1</f>
        <v>87</v>
      </c>
      <c r="CK97" s="75">
        <f t="shared" ref="CK97" si="2423">CJ97+1</f>
        <v>88</v>
      </c>
      <c r="CL97" s="75">
        <f t="shared" ref="CL97" si="2424">CK97+1</f>
        <v>89</v>
      </c>
      <c r="CM97" s="75">
        <f t="shared" ref="CM97" si="2425">CL97+1</f>
        <v>90</v>
      </c>
      <c r="CN97" s="75">
        <f t="shared" ref="CN97" si="2426">CM97+1</f>
        <v>91</v>
      </c>
      <c r="CO97" s="75">
        <f t="shared" ref="CO97" si="2427">CN97+1</f>
        <v>92</v>
      </c>
      <c r="CP97" s="75">
        <f t="shared" ref="CP97" si="2428">CO97+1</f>
        <v>93</v>
      </c>
      <c r="CQ97" s="75">
        <f t="shared" ref="CQ97" si="2429">CP97+1</f>
        <v>94</v>
      </c>
      <c r="CR97" s="75">
        <f t="shared" ref="CR97" si="2430">CQ97+1</f>
        <v>95</v>
      </c>
      <c r="CS97" s="75">
        <f t="shared" ref="CS97" si="2431">CR97+1</f>
        <v>96</v>
      </c>
      <c r="CT97" s="75">
        <f t="shared" ref="CT97" si="2432">CS97+1</f>
        <v>97</v>
      </c>
      <c r="CU97" s="75">
        <f t="shared" ref="CU97" si="2433">CT97+1</f>
        <v>98</v>
      </c>
      <c r="CV97" s="75">
        <f t="shared" ref="CV97" si="2434">CU97+1</f>
        <v>99</v>
      </c>
      <c r="CW97" s="75">
        <f t="shared" ref="CW97" si="2435">CV97+1</f>
        <v>100</v>
      </c>
      <c r="CX97" s="75">
        <f t="shared" ref="CX97" si="2436">CW97+1</f>
        <v>101</v>
      </c>
      <c r="CY97" s="75">
        <f t="shared" ref="CY97" si="2437">CX97+1</f>
        <v>102</v>
      </c>
      <c r="CZ97" s="75">
        <f t="shared" ref="CZ97" si="2438">CY97+1</f>
        <v>103</v>
      </c>
      <c r="DA97" s="75">
        <f t="shared" ref="DA97" si="2439">CZ97+1</f>
        <v>104</v>
      </c>
      <c r="DB97" s="75">
        <f t="shared" ref="DB97" si="2440">DA97+1</f>
        <v>105</v>
      </c>
      <c r="DC97" s="75">
        <f t="shared" ref="DC97" si="2441">DB97+1</f>
        <v>106</v>
      </c>
      <c r="DD97" s="75">
        <f t="shared" ref="DD97" si="2442">DC97+1</f>
        <v>107</v>
      </c>
      <c r="DE97" s="75">
        <f t="shared" ref="DE97" si="2443">DD97+1</f>
        <v>108</v>
      </c>
      <c r="DF97" s="75">
        <f t="shared" ref="DF97" si="2444">DE97+1</f>
        <v>109</v>
      </c>
      <c r="DG97" s="75">
        <f t="shared" ref="DG97" si="2445">DF97+1</f>
        <v>110</v>
      </c>
      <c r="DH97" s="75">
        <f t="shared" ref="DH97" si="2446">DG97+1</f>
        <v>111</v>
      </c>
      <c r="DI97" s="75">
        <f t="shared" ref="DI97" si="2447">DH97+1</f>
        <v>112</v>
      </c>
      <c r="DJ97" s="75">
        <f t="shared" ref="DJ97" si="2448">DI97+1</f>
        <v>113</v>
      </c>
      <c r="DK97" s="75">
        <f t="shared" ref="DK97" si="2449">DJ97+1</f>
        <v>114</v>
      </c>
      <c r="DL97" s="75">
        <f t="shared" ref="DL97" si="2450">DK97+1</f>
        <v>115</v>
      </c>
      <c r="DM97" s="75">
        <f t="shared" ref="DM97" si="2451">DL97+1</f>
        <v>116</v>
      </c>
      <c r="DN97" s="75">
        <f t="shared" ref="DN97" si="2452">DM97+1</f>
        <v>117</v>
      </c>
      <c r="DO97" s="75">
        <f t="shared" ref="DO97" si="2453">DN97+1</f>
        <v>118</v>
      </c>
      <c r="DP97" s="75">
        <f t="shared" ref="DP97" si="2454">DO97+1</f>
        <v>119</v>
      </c>
      <c r="DQ97" s="75">
        <f t="shared" ref="DQ97" si="2455">DP97+1</f>
        <v>120</v>
      </c>
      <c r="DR97" s="75">
        <f t="shared" ref="DR97" si="2456">DQ97+1</f>
        <v>121</v>
      </c>
      <c r="DS97" s="75">
        <f t="shared" ref="DS97" si="2457">DR97+1</f>
        <v>122</v>
      </c>
      <c r="DT97" s="75">
        <f t="shared" ref="DT97" si="2458">DS97+1</f>
        <v>123</v>
      </c>
      <c r="DU97" s="75">
        <f t="shared" ref="DU97" si="2459">DT97+1</f>
        <v>124</v>
      </c>
      <c r="DV97" s="75">
        <f t="shared" ref="DV97" si="2460">DU97+1</f>
        <v>125</v>
      </c>
      <c r="DW97" s="75">
        <f t="shared" ref="DW97" si="2461">DV97+1</f>
        <v>126</v>
      </c>
      <c r="DX97" s="75">
        <f t="shared" ref="DX97" si="2462">DW97+1</f>
        <v>127</v>
      </c>
      <c r="DY97" s="75">
        <f t="shared" ref="DY97" si="2463">DX97+1</f>
        <v>128</v>
      </c>
      <c r="DZ97" s="75">
        <f t="shared" ref="DZ97" si="2464">DY97+1</f>
        <v>129</v>
      </c>
      <c r="EA97" s="75">
        <f t="shared" ref="EA97" si="2465">DZ97+1</f>
        <v>130</v>
      </c>
      <c r="EB97" s="75">
        <f t="shared" ref="EB97" si="2466">EA97+1</f>
        <v>131</v>
      </c>
      <c r="EC97" s="75">
        <f t="shared" ref="EC97" si="2467">EB97+1</f>
        <v>132</v>
      </c>
      <c r="ED97" s="75">
        <f t="shared" ref="ED97" si="2468">EC97+1</f>
        <v>133</v>
      </c>
      <c r="EE97" s="75">
        <f t="shared" ref="EE97" si="2469">ED97+1</f>
        <v>134</v>
      </c>
      <c r="EF97" s="75">
        <f t="shared" ref="EF97" si="2470">EE97+1</f>
        <v>135</v>
      </c>
      <c r="EG97" s="75">
        <f t="shared" ref="EG97" si="2471">EF97+1</f>
        <v>136</v>
      </c>
      <c r="EH97" s="75">
        <f t="shared" ref="EH97" si="2472">EG97+1</f>
        <v>137</v>
      </c>
      <c r="EI97" s="75">
        <f t="shared" ref="EI97" si="2473">EH97+1</f>
        <v>138</v>
      </c>
      <c r="EJ97" s="75">
        <f t="shared" ref="EJ97" si="2474">EI97+1</f>
        <v>139</v>
      </c>
      <c r="EK97" s="75">
        <f t="shared" ref="EK97" si="2475">EJ97+1</f>
        <v>140</v>
      </c>
      <c r="EL97" s="75">
        <f t="shared" ref="EL97" si="2476">EK97+1</f>
        <v>141</v>
      </c>
      <c r="EM97" s="75">
        <f t="shared" ref="EM97" si="2477">EL97+1</f>
        <v>142</v>
      </c>
      <c r="EN97" s="75">
        <f t="shared" ref="EN97" si="2478">EM97+1</f>
        <v>143</v>
      </c>
      <c r="EO97" s="75">
        <f t="shared" ref="EO97" si="2479">EN97+1</f>
        <v>144</v>
      </c>
      <c r="EP97" s="75">
        <f t="shared" ref="EP97" si="2480">EO97+1</f>
        <v>145</v>
      </c>
      <c r="EQ97" s="75">
        <f t="shared" ref="EQ97" si="2481">EP97+1</f>
        <v>146</v>
      </c>
      <c r="ER97" s="75">
        <f t="shared" ref="ER97" si="2482">EQ97+1</f>
        <v>147</v>
      </c>
      <c r="ES97" s="75">
        <f t="shared" ref="ES97" si="2483">ER97+1</f>
        <v>148</v>
      </c>
      <c r="ET97" s="75">
        <f t="shared" ref="ET97" si="2484">ES97+1</f>
        <v>149</v>
      </c>
      <c r="EU97" s="75">
        <f t="shared" ref="EU97" si="2485">ET97+1</f>
        <v>150</v>
      </c>
      <c r="EV97" s="75">
        <f t="shared" ref="EV97" si="2486">EU97+1</f>
        <v>151</v>
      </c>
      <c r="EW97" s="75">
        <f t="shared" ref="EW97" si="2487">EV97+1</f>
        <v>152</v>
      </c>
      <c r="EX97" s="75">
        <f t="shared" ref="EX97" si="2488">EW97+1</f>
        <v>153</v>
      </c>
      <c r="EY97" s="75">
        <f t="shared" ref="EY97" si="2489">EX97+1</f>
        <v>154</v>
      </c>
      <c r="EZ97" s="75">
        <f t="shared" ref="EZ97" si="2490">EY97+1</f>
        <v>155</v>
      </c>
      <c r="FA97" s="75">
        <f t="shared" ref="FA97" si="2491">EZ97+1</f>
        <v>156</v>
      </c>
      <c r="FB97" s="75">
        <f t="shared" ref="FB97" si="2492">FA97+1</f>
        <v>157</v>
      </c>
      <c r="FC97" s="75">
        <f t="shared" ref="FC97" si="2493">FB97+1</f>
        <v>158</v>
      </c>
      <c r="FD97" s="75">
        <f t="shared" ref="FD97" si="2494">FC97+1</f>
        <v>159</v>
      </c>
      <c r="FE97" s="75">
        <f t="shared" ref="FE97" si="2495">FD97+1</f>
        <v>160</v>
      </c>
      <c r="FF97" s="75">
        <f t="shared" ref="FF97" si="2496">FE97+1</f>
        <v>161</v>
      </c>
      <c r="FG97" s="75">
        <f t="shared" ref="FG97" si="2497">FF97+1</f>
        <v>162</v>
      </c>
      <c r="FH97" s="75">
        <f t="shared" ref="FH97" si="2498">FG97+1</f>
        <v>163</v>
      </c>
      <c r="FI97" s="75">
        <f t="shared" ref="FI97" si="2499">FH97+1</f>
        <v>164</v>
      </c>
      <c r="FJ97" s="75">
        <f t="shared" ref="FJ97" si="2500">FI97+1</f>
        <v>165</v>
      </c>
      <c r="FK97" s="75">
        <f t="shared" ref="FK97" si="2501">FJ97+1</f>
        <v>166</v>
      </c>
      <c r="FL97" s="75">
        <f t="shared" ref="FL97" si="2502">FK97+1</f>
        <v>167</v>
      </c>
      <c r="FM97" s="75">
        <f t="shared" ref="FM97" si="2503">FL97+1</f>
        <v>168</v>
      </c>
      <c r="FN97" s="75">
        <f t="shared" ref="FN97" si="2504">FM97+1</f>
        <v>169</v>
      </c>
      <c r="FO97" s="75">
        <f t="shared" ref="FO97" si="2505">FN97+1</f>
        <v>170</v>
      </c>
      <c r="FP97" s="75">
        <f t="shared" ref="FP97" si="2506">FO97+1</f>
        <v>171</v>
      </c>
      <c r="FQ97" s="75">
        <f t="shared" ref="FQ97" si="2507">FP97+1</f>
        <v>172</v>
      </c>
      <c r="FR97" s="75">
        <f t="shared" ref="FR97" si="2508">FQ97+1</f>
        <v>173</v>
      </c>
      <c r="FS97" s="75">
        <f t="shared" ref="FS97" si="2509">FR97+1</f>
        <v>174</v>
      </c>
      <c r="FT97" s="75">
        <f t="shared" ref="FT97" si="2510">FS97+1</f>
        <v>175</v>
      </c>
      <c r="FU97" s="75">
        <f t="shared" ref="FU97" si="2511">FT97+1</f>
        <v>176</v>
      </c>
      <c r="FV97" s="75">
        <f t="shared" ref="FV97" si="2512">FU97+1</f>
        <v>177</v>
      </c>
      <c r="FW97" s="75">
        <f t="shared" ref="FW97" si="2513">FV97+1</f>
        <v>178</v>
      </c>
      <c r="FX97" s="75">
        <f t="shared" ref="FX97" si="2514">FW97+1</f>
        <v>179</v>
      </c>
      <c r="FY97" s="75">
        <f t="shared" ref="FY97" si="2515">FX97+1</f>
        <v>180</v>
      </c>
      <c r="FZ97" s="75">
        <f t="shared" ref="FZ97" si="2516">FY97+1</f>
        <v>181</v>
      </c>
      <c r="GA97" s="75">
        <f t="shared" ref="GA97" si="2517">FZ97+1</f>
        <v>182</v>
      </c>
      <c r="GB97" s="75">
        <f t="shared" ref="GB97" si="2518">GA97+1</f>
        <v>183</v>
      </c>
      <c r="GC97" s="75">
        <f t="shared" ref="GC97" si="2519">GB97+1</f>
        <v>184</v>
      </c>
      <c r="GD97" s="75">
        <f t="shared" ref="GD97" si="2520">GC97+1</f>
        <v>185</v>
      </c>
      <c r="GE97" s="75">
        <f t="shared" ref="GE97" si="2521">GD97+1</f>
        <v>186</v>
      </c>
      <c r="GF97" s="75">
        <f t="shared" ref="GF97" si="2522">GE97+1</f>
        <v>187</v>
      </c>
      <c r="GG97" s="75">
        <f t="shared" ref="GG97" si="2523">GF97+1</f>
        <v>188</v>
      </c>
      <c r="GH97" s="75">
        <f t="shared" ref="GH97" si="2524">GG97+1</f>
        <v>189</v>
      </c>
      <c r="GI97" s="75">
        <f t="shared" ref="GI97" si="2525">GH97+1</f>
        <v>190</v>
      </c>
      <c r="GJ97" s="75">
        <f t="shared" ref="GJ97" si="2526">GI97+1</f>
        <v>191</v>
      </c>
      <c r="GK97" s="75">
        <f t="shared" ref="GK97" si="2527">GJ97+1</f>
        <v>192</v>
      </c>
      <c r="GL97" s="75">
        <f t="shared" ref="GL97" si="2528">GK97+1</f>
        <v>193</v>
      </c>
      <c r="GM97" s="75">
        <f t="shared" ref="GM97" si="2529">GL97+1</f>
        <v>194</v>
      </c>
      <c r="GN97" s="75">
        <f t="shared" ref="GN97" si="2530">GM97+1</f>
        <v>195</v>
      </c>
      <c r="GO97" s="75">
        <f t="shared" ref="GO97" si="2531">GN97+1</f>
        <v>196</v>
      </c>
      <c r="GP97" s="75">
        <f t="shared" ref="GP97" si="2532">GO97+1</f>
        <v>197</v>
      </c>
      <c r="GQ97" s="75">
        <f t="shared" ref="GQ97" si="2533">GP97+1</f>
        <v>198</v>
      </c>
      <c r="GR97" s="75">
        <f t="shared" ref="GR97" si="2534">GQ97+1</f>
        <v>199</v>
      </c>
      <c r="GS97" s="75">
        <f t="shared" ref="GS97" si="2535">GR97+1</f>
        <v>200</v>
      </c>
      <c r="GT97" s="75">
        <f t="shared" ref="GT97" si="2536">GS97+1</f>
        <v>201</v>
      </c>
      <c r="GU97" s="75">
        <f t="shared" ref="GU97" si="2537">GT97+1</f>
        <v>202</v>
      </c>
      <c r="GV97" s="75">
        <f t="shared" ref="GV97" si="2538">GU97+1</f>
        <v>203</v>
      </c>
      <c r="GW97" s="75">
        <f t="shared" ref="GW97" si="2539">GV97+1</f>
        <v>204</v>
      </c>
      <c r="GX97" s="75">
        <f t="shared" ref="GX97" si="2540">GW97+1</f>
        <v>205</v>
      </c>
      <c r="GY97" s="75">
        <f t="shared" ref="GY97" si="2541">GX97+1</f>
        <v>206</v>
      </c>
      <c r="GZ97" s="75">
        <f t="shared" ref="GZ97" si="2542">GY97+1</f>
        <v>207</v>
      </c>
      <c r="HA97" s="75">
        <f t="shared" ref="HA97" si="2543">GZ97+1</f>
        <v>208</v>
      </c>
      <c r="HB97" s="75">
        <f t="shared" ref="HB97" si="2544">HA97+1</f>
        <v>209</v>
      </c>
      <c r="HC97" s="75">
        <f t="shared" ref="HC97" si="2545">HB97+1</f>
        <v>210</v>
      </c>
      <c r="HD97" s="75">
        <f t="shared" ref="HD97" si="2546">HC97+1</f>
        <v>211</v>
      </c>
      <c r="HE97" s="75">
        <f t="shared" ref="HE97" si="2547">HD97+1</f>
        <v>212</v>
      </c>
      <c r="HF97" s="75">
        <f t="shared" ref="HF97" si="2548">HE97+1</f>
        <v>213</v>
      </c>
      <c r="HG97" s="75">
        <f t="shared" ref="HG97" si="2549">HF97+1</f>
        <v>214</v>
      </c>
      <c r="HH97" s="75">
        <f t="shared" ref="HH97" si="2550">HG97+1</f>
        <v>215</v>
      </c>
      <c r="HI97" s="75">
        <f t="shared" ref="HI97" si="2551">HH97+1</f>
        <v>216</v>
      </c>
      <c r="HJ97" s="75">
        <f t="shared" ref="HJ97" si="2552">HI97+1</f>
        <v>217</v>
      </c>
      <c r="HK97" s="75">
        <f t="shared" ref="HK97" si="2553">HJ97+1</f>
        <v>218</v>
      </c>
      <c r="HL97" s="75">
        <f t="shared" ref="HL97" si="2554">HK97+1</f>
        <v>219</v>
      </c>
      <c r="HM97" s="75">
        <f t="shared" ref="HM97" si="2555">HL97+1</f>
        <v>220</v>
      </c>
      <c r="HN97" s="75">
        <f t="shared" ref="HN97" si="2556">HM97+1</f>
        <v>221</v>
      </c>
      <c r="HO97" s="75">
        <f t="shared" ref="HO97" si="2557">HN97+1</f>
        <v>222</v>
      </c>
      <c r="HP97" s="75">
        <f t="shared" ref="HP97" si="2558">HO97+1</f>
        <v>223</v>
      </c>
      <c r="HQ97" s="75">
        <f t="shared" ref="HQ97" si="2559">HP97+1</f>
        <v>224</v>
      </c>
      <c r="HR97" s="75">
        <f t="shared" ref="HR97" si="2560">HQ97+1</f>
        <v>225</v>
      </c>
      <c r="HS97" s="75">
        <f t="shared" ref="HS97" si="2561">HR97+1</f>
        <v>226</v>
      </c>
      <c r="HT97" s="75">
        <f t="shared" ref="HT97" si="2562">HS97+1</f>
        <v>227</v>
      </c>
      <c r="HU97" s="75">
        <f t="shared" ref="HU97" si="2563">HT97+1</f>
        <v>228</v>
      </c>
      <c r="HV97" s="75">
        <f t="shared" ref="HV97" si="2564">HU97+1</f>
        <v>229</v>
      </c>
      <c r="HW97" s="75">
        <f t="shared" ref="HW97" si="2565">HV97+1</f>
        <v>230</v>
      </c>
      <c r="HX97" s="75">
        <f t="shared" ref="HX97" si="2566">HW97+1</f>
        <v>231</v>
      </c>
      <c r="HY97" s="75">
        <f t="shared" ref="HY97" si="2567">HX97+1</f>
        <v>232</v>
      </c>
      <c r="HZ97" s="75">
        <f t="shared" ref="HZ97" si="2568">HY97+1</f>
        <v>233</v>
      </c>
      <c r="IA97" s="75">
        <f t="shared" ref="IA97" si="2569">HZ97+1</f>
        <v>234</v>
      </c>
      <c r="IB97" s="75">
        <f t="shared" ref="IB97" si="2570">IA97+1</f>
        <v>235</v>
      </c>
      <c r="IC97" s="75">
        <f t="shared" ref="IC97" si="2571">IB97+1</f>
        <v>236</v>
      </c>
      <c r="ID97" s="75">
        <f t="shared" ref="ID97" si="2572">IC97+1</f>
        <v>237</v>
      </c>
      <c r="IE97" s="75">
        <f t="shared" ref="IE97" si="2573">ID97+1</f>
        <v>238</v>
      </c>
      <c r="IF97" s="75">
        <f t="shared" ref="IF97" si="2574">IE97+1</f>
        <v>239</v>
      </c>
      <c r="IG97" s="75">
        <f t="shared" ref="IG97" si="2575">IF97+1</f>
        <v>240</v>
      </c>
      <c r="IH97" s="75">
        <f t="shared" ref="IH97" si="2576">IG97+1</f>
        <v>241</v>
      </c>
      <c r="II97" s="75">
        <f t="shared" ref="II97" si="2577">IH97+1</f>
        <v>242</v>
      </c>
      <c r="IJ97" s="75">
        <f t="shared" ref="IJ97" si="2578">II97+1</f>
        <v>243</v>
      </c>
      <c r="IK97" s="75">
        <f t="shared" ref="IK97" si="2579">IJ97+1</f>
        <v>244</v>
      </c>
      <c r="IL97" s="75">
        <f t="shared" ref="IL97" si="2580">IK97+1</f>
        <v>245</v>
      </c>
      <c r="IM97" s="75">
        <f t="shared" ref="IM97" si="2581">IL97+1</f>
        <v>246</v>
      </c>
      <c r="IN97" s="75">
        <f t="shared" ref="IN97" si="2582">IM97+1</f>
        <v>247</v>
      </c>
      <c r="IO97" s="75">
        <f t="shared" ref="IO97" si="2583">IN97+1</f>
        <v>248</v>
      </c>
      <c r="IP97" s="75">
        <f t="shared" ref="IP97" si="2584">IO97+1</f>
        <v>249</v>
      </c>
      <c r="IQ97" s="75">
        <f t="shared" ref="IQ97" si="2585">IP97+1</f>
        <v>250</v>
      </c>
      <c r="IR97" s="75">
        <f t="shared" ref="IR97" si="2586">IQ97+1</f>
        <v>251</v>
      </c>
      <c r="IS97" s="75">
        <f t="shared" ref="IS97" si="2587">IR97+1</f>
        <v>252</v>
      </c>
      <c r="IT97" s="75">
        <f t="shared" ref="IT97" si="2588">IS97+1</f>
        <v>253</v>
      </c>
      <c r="IU97" s="75">
        <f t="shared" ref="IU97" si="2589">IT97+1</f>
        <v>254</v>
      </c>
      <c r="IV97" s="75">
        <f t="shared" ref="IV97" si="2590">IU97+1</f>
        <v>255</v>
      </c>
      <c r="IW97" s="75">
        <f t="shared" ref="IW97" si="2591">IV97+1</f>
        <v>256</v>
      </c>
      <c r="IX97" s="75">
        <f t="shared" ref="IX97" si="2592">IW97+1</f>
        <v>257</v>
      </c>
      <c r="IY97" s="75">
        <f t="shared" ref="IY97" si="2593">IX97+1</f>
        <v>258</v>
      </c>
      <c r="IZ97" s="75">
        <f t="shared" ref="IZ97" si="2594">IY97+1</f>
        <v>259</v>
      </c>
      <c r="JA97" s="75">
        <f t="shared" ref="JA97" si="2595">IZ97+1</f>
        <v>260</v>
      </c>
      <c r="JB97" s="75">
        <f t="shared" ref="JB97" si="2596">JA97+1</f>
        <v>261</v>
      </c>
      <c r="JC97" s="75">
        <f t="shared" ref="JC97" si="2597">JB97+1</f>
        <v>262</v>
      </c>
      <c r="JD97" s="75">
        <f t="shared" ref="JD97" si="2598">JC97+1</f>
        <v>263</v>
      </c>
      <c r="JE97" s="75">
        <f t="shared" ref="JE97" si="2599">JD97+1</f>
        <v>264</v>
      </c>
      <c r="JF97" s="75">
        <f t="shared" ref="JF97" si="2600">JE97+1</f>
        <v>265</v>
      </c>
      <c r="JG97" s="75">
        <f t="shared" ref="JG97" si="2601">JF97+1</f>
        <v>266</v>
      </c>
      <c r="JH97" s="75">
        <f t="shared" ref="JH97" si="2602">JG97+1</f>
        <v>267</v>
      </c>
      <c r="JI97" s="75">
        <f t="shared" ref="JI97" si="2603">JH97+1</f>
        <v>268</v>
      </c>
      <c r="JJ97" s="75">
        <f t="shared" ref="JJ97" si="2604">JI97+1</f>
        <v>269</v>
      </c>
      <c r="JK97" s="75">
        <f t="shared" ref="JK97" si="2605">JJ97+1</f>
        <v>270</v>
      </c>
      <c r="JL97" s="75">
        <f t="shared" ref="JL97" si="2606">JK97+1</f>
        <v>271</v>
      </c>
      <c r="JM97" s="75">
        <f t="shared" ref="JM97" si="2607">JL97+1</f>
        <v>272</v>
      </c>
      <c r="JN97" s="75">
        <f t="shared" ref="JN97" si="2608">JM97+1</f>
        <v>273</v>
      </c>
      <c r="JO97" s="75">
        <f t="shared" ref="JO97" si="2609">JN97+1</f>
        <v>274</v>
      </c>
      <c r="JP97" s="75">
        <f t="shared" ref="JP97" si="2610">JO97+1</f>
        <v>275</v>
      </c>
      <c r="JQ97" s="75">
        <f t="shared" ref="JQ97" si="2611">JP97+1</f>
        <v>276</v>
      </c>
      <c r="JR97" s="75">
        <f t="shared" ref="JR97" si="2612">JQ97+1</f>
        <v>277</v>
      </c>
      <c r="JS97" s="75">
        <f t="shared" ref="JS97" si="2613">JR97+1</f>
        <v>278</v>
      </c>
      <c r="JT97" s="75">
        <f t="shared" ref="JT97" si="2614">JS97+1</f>
        <v>279</v>
      </c>
      <c r="JU97" s="75">
        <f t="shared" ref="JU97" si="2615">JT97+1</f>
        <v>280</v>
      </c>
      <c r="JV97" s="75">
        <f t="shared" ref="JV97" si="2616">JU97+1</f>
        <v>281</v>
      </c>
      <c r="JW97" s="75">
        <f t="shared" ref="JW97" si="2617">JV97+1</f>
        <v>282</v>
      </c>
      <c r="JX97" s="75">
        <f t="shared" ref="JX97" si="2618">JW97+1</f>
        <v>283</v>
      </c>
      <c r="JY97" s="75">
        <f t="shared" ref="JY97" si="2619">JX97+1</f>
        <v>284</v>
      </c>
      <c r="JZ97" s="75">
        <f t="shared" ref="JZ97" si="2620">JY97+1</f>
        <v>285</v>
      </c>
      <c r="KA97" s="75">
        <f t="shared" ref="KA97" si="2621">JZ97+1</f>
        <v>286</v>
      </c>
      <c r="KB97" s="75">
        <f t="shared" ref="KB97" si="2622">KA97+1</f>
        <v>287</v>
      </c>
      <c r="KC97" s="75">
        <f t="shared" ref="KC97" si="2623">KB97+1</f>
        <v>288</v>
      </c>
      <c r="KD97" s="75">
        <f t="shared" ref="KD97" si="2624">KC97+1</f>
        <v>289</v>
      </c>
      <c r="KE97" s="75">
        <f t="shared" ref="KE97" si="2625">KD97+1</f>
        <v>290</v>
      </c>
      <c r="KF97" s="75">
        <f t="shared" ref="KF97" si="2626">KE97+1</f>
        <v>291</v>
      </c>
      <c r="KG97" s="75">
        <f t="shared" ref="KG97" si="2627">KF97+1</f>
        <v>292</v>
      </c>
      <c r="KH97" s="75">
        <f t="shared" ref="KH97" si="2628">KG97+1</f>
        <v>293</v>
      </c>
      <c r="KI97" s="75">
        <f t="shared" ref="KI97" si="2629">KH97+1</f>
        <v>294</v>
      </c>
      <c r="KJ97" s="75">
        <f t="shared" ref="KJ97" si="2630">KI97+1</f>
        <v>295</v>
      </c>
      <c r="KK97" s="75">
        <f t="shared" ref="KK97" si="2631">KJ97+1</f>
        <v>296</v>
      </c>
      <c r="KL97" s="75">
        <f t="shared" ref="KL97" si="2632">KK97+1</f>
        <v>297</v>
      </c>
      <c r="KM97" s="75">
        <f t="shared" ref="KM97" si="2633">KL97+1</f>
        <v>298</v>
      </c>
      <c r="KN97" s="75">
        <f t="shared" ref="KN97" si="2634">KM97+1</f>
        <v>299</v>
      </c>
      <c r="KO97" s="75">
        <f t="shared" ref="KO97" si="2635">KN97+1</f>
        <v>300</v>
      </c>
    </row>
    <row r="98" spans="1:301" x14ac:dyDescent="0.2">
      <c r="A98" s="190" t="s">
        <v>258</v>
      </c>
      <c r="B98" s="77">
        <f t="shared" ref="B98:AG98" si="2636">SUM(B99:B102)</f>
        <v>1127.5864325085795</v>
      </c>
      <c r="C98" s="77">
        <f t="shared" si="2636"/>
        <v>1127.5864325085795</v>
      </c>
      <c r="D98" s="77">
        <f t="shared" si="2636"/>
        <v>1127.5864325085795</v>
      </c>
      <c r="E98" s="77">
        <f t="shared" si="2636"/>
        <v>1127.5864325085795</v>
      </c>
      <c r="F98" s="77">
        <f t="shared" si="2636"/>
        <v>1127.5864325085795</v>
      </c>
      <c r="G98" s="77">
        <f t="shared" si="2636"/>
        <v>1127.5864325085795</v>
      </c>
      <c r="H98" s="77">
        <f t="shared" si="2636"/>
        <v>1127.5864325085795</v>
      </c>
      <c r="I98" s="77">
        <f t="shared" si="2636"/>
        <v>1127.5864325085795</v>
      </c>
      <c r="J98" s="77">
        <f t="shared" si="2636"/>
        <v>1127.5864325085795</v>
      </c>
      <c r="K98" s="77">
        <f t="shared" si="2636"/>
        <v>1127.5864325085795</v>
      </c>
      <c r="L98" s="77">
        <f t="shared" si="2636"/>
        <v>1127.5864325085795</v>
      </c>
      <c r="M98" s="77">
        <f t="shared" si="2636"/>
        <v>1127.5864325085795</v>
      </c>
      <c r="N98" s="77">
        <f t="shared" si="2636"/>
        <v>1127.5864325085795</v>
      </c>
      <c r="O98" s="77">
        <f t="shared" si="2636"/>
        <v>1127.5864325085795</v>
      </c>
      <c r="P98" s="77">
        <f t="shared" si="2636"/>
        <v>1127.5864325085795</v>
      </c>
      <c r="Q98" s="77">
        <f t="shared" si="2636"/>
        <v>1127.5864325085795</v>
      </c>
      <c r="R98" s="77">
        <f t="shared" si="2636"/>
        <v>1127.5864325085795</v>
      </c>
      <c r="S98" s="77">
        <f t="shared" si="2636"/>
        <v>1127.5864325085795</v>
      </c>
      <c r="T98" s="77">
        <f t="shared" si="2636"/>
        <v>1127.5864325085795</v>
      </c>
      <c r="U98" s="77">
        <f t="shared" si="2636"/>
        <v>1127.5864325085795</v>
      </c>
      <c r="V98" s="77">
        <f t="shared" si="2636"/>
        <v>1127.5864325085795</v>
      </c>
      <c r="W98" s="77">
        <f t="shared" si="2636"/>
        <v>1127.5864325085795</v>
      </c>
      <c r="X98" s="77">
        <f t="shared" si="2636"/>
        <v>1127.5864325085795</v>
      </c>
      <c r="Y98" s="77">
        <f t="shared" si="2636"/>
        <v>1127.5864325085795</v>
      </c>
      <c r="Z98" s="77">
        <f t="shared" si="2636"/>
        <v>1127.5864325085795</v>
      </c>
      <c r="AA98" s="77">
        <f t="shared" si="2636"/>
        <v>1127.5864325085795</v>
      </c>
      <c r="AB98" s="77">
        <f t="shared" si="2636"/>
        <v>1127.5864325085795</v>
      </c>
      <c r="AC98" s="77">
        <f t="shared" si="2636"/>
        <v>1127.5864325085795</v>
      </c>
      <c r="AD98" s="77">
        <f t="shared" si="2636"/>
        <v>1127.5864325085795</v>
      </c>
      <c r="AE98" s="77">
        <f t="shared" si="2636"/>
        <v>1127.5864325085795</v>
      </c>
      <c r="AF98" s="77">
        <f t="shared" si="2636"/>
        <v>1127.5864325085795</v>
      </c>
      <c r="AG98" s="77">
        <f t="shared" si="2636"/>
        <v>1127.5864325085795</v>
      </c>
      <c r="AH98" s="77">
        <f t="shared" ref="AH98:BM98" si="2637">SUM(AH99:AH102)</f>
        <v>1127.5864325085795</v>
      </c>
      <c r="AI98" s="77">
        <f t="shared" si="2637"/>
        <v>1127.5864325085795</v>
      </c>
      <c r="AJ98" s="77">
        <f t="shared" si="2637"/>
        <v>1127.5864325085795</v>
      </c>
      <c r="AK98" s="77">
        <f t="shared" si="2637"/>
        <v>1127.5864325085795</v>
      </c>
      <c r="AL98" s="77">
        <f t="shared" si="2637"/>
        <v>1127.5864325085795</v>
      </c>
      <c r="AM98" s="77">
        <f t="shared" si="2637"/>
        <v>1127.5864325085795</v>
      </c>
      <c r="AN98" s="77">
        <f t="shared" si="2637"/>
        <v>1127.5864325085795</v>
      </c>
      <c r="AO98" s="77">
        <f t="shared" si="2637"/>
        <v>1127.5864325085795</v>
      </c>
      <c r="AP98" s="77">
        <f t="shared" si="2637"/>
        <v>1127.5864325085795</v>
      </c>
      <c r="AQ98" s="77">
        <f t="shared" si="2637"/>
        <v>1127.5864325085795</v>
      </c>
      <c r="AR98" s="77">
        <f t="shared" si="2637"/>
        <v>1127.5864325085795</v>
      </c>
      <c r="AS98" s="77">
        <f t="shared" si="2637"/>
        <v>1127.5864325085795</v>
      </c>
      <c r="AT98" s="77">
        <f t="shared" si="2637"/>
        <v>1127.5864325085795</v>
      </c>
      <c r="AU98" s="77">
        <f t="shared" si="2637"/>
        <v>1127.5864325085795</v>
      </c>
      <c r="AV98" s="77">
        <f t="shared" si="2637"/>
        <v>1127.5864325085795</v>
      </c>
      <c r="AW98" s="77">
        <f t="shared" si="2637"/>
        <v>1127.5864325085795</v>
      </c>
      <c r="AX98" s="77">
        <f t="shared" si="2637"/>
        <v>1127.5864325085795</v>
      </c>
      <c r="AY98" s="77">
        <f t="shared" si="2637"/>
        <v>1127.5864325085795</v>
      </c>
      <c r="AZ98" s="77">
        <f t="shared" si="2637"/>
        <v>1127.5864325085795</v>
      </c>
      <c r="BA98" s="77">
        <f t="shared" si="2637"/>
        <v>1127.5864325085795</v>
      </c>
      <c r="BB98" s="77">
        <f t="shared" si="2637"/>
        <v>1127.5864325085795</v>
      </c>
      <c r="BC98" s="77">
        <f t="shared" si="2637"/>
        <v>1127.5864325085795</v>
      </c>
      <c r="BD98" s="77">
        <f t="shared" si="2637"/>
        <v>1127.5864325085795</v>
      </c>
      <c r="BE98" s="77">
        <f t="shared" si="2637"/>
        <v>1127.5864325085795</v>
      </c>
      <c r="BF98" s="77">
        <f t="shared" si="2637"/>
        <v>1127.5864325085795</v>
      </c>
      <c r="BG98" s="77">
        <f t="shared" si="2637"/>
        <v>1127.5864325085795</v>
      </c>
      <c r="BH98" s="77">
        <f t="shared" si="2637"/>
        <v>1127.5864325085795</v>
      </c>
      <c r="BI98" s="77">
        <f t="shared" si="2637"/>
        <v>1127.5864325085795</v>
      </c>
      <c r="BJ98" s="77">
        <f t="shared" si="2637"/>
        <v>1127.5864325085795</v>
      </c>
      <c r="BK98" s="77">
        <f t="shared" si="2637"/>
        <v>1127.5864325085795</v>
      </c>
      <c r="BL98" s="77">
        <f t="shared" si="2637"/>
        <v>1127.5864325085795</v>
      </c>
      <c r="BM98" s="77">
        <f t="shared" si="2637"/>
        <v>1127.5864325085795</v>
      </c>
      <c r="BN98" s="77">
        <f t="shared" ref="BN98:CS98" si="2638">SUM(BN99:BN102)</f>
        <v>1127.5864325085795</v>
      </c>
      <c r="BO98" s="77">
        <f t="shared" si="2638"/>
        <v>1127.5864325085795</v>
      </c>
      <c r="BP98" s="77">
        <f t="shared" si="2638"/>
        <v>1127.5864325085795</v>
      </c>
      <c r="BQ98" s="77">
        <f t="shared" si="2638"/>
        <v>1127.5864325085795</v>
      </c>
      <c r="BR98" s="77">
        <f t="shared" si="2638"/>
        <v>1127.5864325085795</v>
      </c>
      <c r="BS98" s="77">
        <f t="shared" si="2638"/>
        <v>1127.5864325085795</v>
      </c>
      <c r="BT98" s="77">
        <f t="shared" si="2638"/>
        <v>1127.5864325085795</v>
      </c>
      <c r="BU98" s="77">
        <f t="shared" si="2638"/>
        <v>1127.5864325085795</v>
      </c>
      <c r="BV98" s="77">
        <f t="shared" si="2638"/>
        <v>1127.5864325085795</v>
      </c>
      <c r="BW98" s="77">
        <f t="shared" si="2638"/>
        <v>1127.5864325085795</v>
      </c>
      <c r="BX98" s="77">
        <f t="shared" si="2638"/>
        <v>1127.5864325085795</v>
      </c>
      <c r="BY98" s="77">
        <f t="shared" si="2638"/>
        <v>1127.5864325085795</v>
      </c>
      <c r="BZ98" s="77">
        <f t="shared" si="2638"/>
        <v>1127.5864325085795</v>
      </c>
      <c r="CA98" s="77">
        <f t="shared" si="2638"/>
        <v>1127.5864325085795</v>
      </c>
      <c r="CB98" s="77">
        <f t="shared" si="2638"/>
        <v>1127.5864325085795</v>
      </c>
      <c r="CC98" s="77">
        <f t="shared" si="2638"/>
        <v>1127.5864325085795</v>
      </c>
      <c r="CD98" s="77">
        <f t="shared" si="2638"/>
        <v>1127.5864325085795</v>
      </c>
      <c r="CE98" s="77">
        <f t="shared" si="2638"/>
        <v>1127.5864325085795</v>
      </c>
      <c r="CF98" s="77">
        <f t="shared" si="2638"/>
        <v>1127.5864325085795</v>
      </c>
      <c r="CG98" s="77">
        <f t="shared" si="2638"/>
        <v>1127.5864325085795</v>
      </c>
      <c r="CH98" s="77">
        <f t="shared" si="2638"/>
        <v>1127.5864325085795</v>
      </c>
      <c r="CI98" s="77">
        <f t="shared" si="2638"/>
        <v>1127.5864325085795</v>
      </c>
      <c r="CJ98" s="77">
        <f t="shared" si="2638"/>
        <v>1127.5864325085795</v>
      </c>
      <c r="CK98" s="77">
        <f t="shared" si="2638"/>
        <v>1127.5864325085795</v>
      </c>
      <c r="CL98" s="77">
        <f t="shared" si="2638"/>
        <v>1127.5864325085795</v>
      </c>
      <c r="CM98" s="77">
        <f t="shared" si="2638"/>
        <v>1127.5864325085795</v>
      </c>
      <c r="CN98" s="77">
        <f t="shared" si="2638"/>
        <v>1127.5864325085795</v>
      </c>
      <c r="CO98" s="77">
        <f t="shared" si="2638"/>
        <v>1127.5864325085795</v>
      </c>
      <c r="CP98" s="77">
        <f t="shared" si="2638"/>
        <v>1127.5864325085795</v>
      </c>
      <c r="CQ98" s="77">
        <f t="shared" si="2638"/>
        <v>1127.5864325085795</v>
      </c>
      <c r="CR98" s="77">
        <f t="shared" si="2638"/>
        <v>1127.5864325085795</v>
      </c>
      <c r="CS98" s="77">
        <f t="shared" si="2638"/>
        <v>1127.5864325085795</v>
      </c>
      <c r="CT98" s="77">
        <f t="shared" ref="CT98:DQ98" si="2639">SUM(CT99:CT102)</f>
        <v>1127.5864325085795</v>
      </c>
      <c r="CU98" s="77">
        <f t="shared" si="2639"/>
        <v>1127.5864325085795</v>
      </c>
      <c r="CV98" s="77">
        <f t="shared" si="2639"/>
        <v>1127.5864325085795</v>
      </c>
      <c r="CW98" s="77">
        <f t="shared" si="2639"/>
        <v>1127.5864325085795</v>
      </c>
      <c r="CX98" s="77">
        <f t="shared" si="2639"/>
        <v>1127.5864325085795</v>
      </c>
      <c r="CY98" s="77">
        <f t="shared" si="2639"/>
        <v>1127.5864325085795</v>
      </c>
      <c r="CZ98" s="77">
        <f t="shared" si="2639"/>
        <v>1127.5864325085795</v>
      </c>
      <c r="DA98" s="77">
        <f t="shared" si="2639"/>
        <v>1127.5864325085795</v>
      </c>
      <c r="DB98" s="77">
        <f t="shared" si="2639"/>
        <v>1127.5864325085795</v>
      </c>
      <c r="DC98" s="77">
        <f t="shared" si="2639"/>
        <v>1127.5864325085795</v>
      </c>
      <c r="DD98" s="77">
        <f t="shared" si="2639"/>
        <v>1127.5864325085795</v>
      </c>
      <c r="DE98" s="77">
        <f t="shared" si="2639"/>
        <v>1127.5864325085795</v>
      </c>
      <c r="DF98" s="77">
        <f t="shared" si="2639"/>
        <v>1127.5864325085795</v>
      </c>
      <c r="DG98" s="77">
        <f t="shared" si="2639"/>
        <v>1127.5864325085795</v>
      </c>
      <c r="DH98" s="77">
        <f t="shared" si="2639"/>
        <v>1127.5864325085795</v>
      </c>
      <c r="DI98" s="77">
        <f t="shared" si="2639"/>
        <v>1127.5864325085795</v>
      </c>
      <c r="DJ98" s="77">
        <f t="shared" si="2639"/>
        <v>1127.5864325085795</v>
      </c>
      <c r="DK98" s="77">
        <f t="shared" si="2639"/>
        <v>1127.5864325085795</v>
      </c>
      <c r="DL98" s="77">
        <f t="shared" si="2639"/>
        <v>1127.5864325085795</v>
      </c>
      <c r="DM98" s="77">
        <f t="shared" si="2639"/>
        <v>1127.5864325085795</v>
      </c>
      <c r="DN98" s="77">
        <f t="shared" si="2639"/>
        <v>1127.5864325085795</v>
      </c>
      <c r="DO98" s="77">
        <f t="shared" si="2639"/>
        <v>1127.5864325085795</v>
      </c>
      <c r="DP98" s="77">
        <f t="shared" si="2639"/>
        <v>1127.5864325085795</v>
      </c>
      <c r="DQ98" s="77">
        <f t="shared" si="2639"/>
        <v>1127.5864325085795</v>
      </c>
      <c r="DR98" s="77">
        <f t="shared" ref="DR98:EC98" si="2640">SUM(DR99:DR102)</f>
        <v>1127.5864325085795</v>
      </c>
      <c r="DS98" s="77">
        <f t="shared" si="2640"/>
        <v>1127.5864325085795</v>
      </c>
      <c r="DT98" s="77">
        <f t="shared" si="2640"/>
        <v>1127.5864325085795</v>
      </c>
      <c r="DU98" s="77">
        <f t="shared" si="2640"/>
        <v>1127.5864325085795</v>
      </c>
      <c r="DV98" s="77">
        <f t="shared" si="2640"/>
        <v>1127.5864325085795</v>
      </c>
      <c r="DW98" s="77">
        <f t="shared" si="2640"/>
        <v>1127.5864325085795</v>
      </c>
      <c r="DX98" s="77">
        <f t="shared" si="2640"/>
        <v>1127.5864325085795</v>
      </c>
      <c r="DY98" s="77">
        <f t="shared" si="2640"/>
        <v>1127.5864325085795</v>
      </c>
      <c r="DZ98" s="77">
        <f t="shared" si="2640"/>
        <v>1127.5864325085795</v>
      </c>
      <c r="EA98" s="77">
        <f t="shared" si="2640"/>
        <v>1127.5864325085795</v>
      </c>
      <c r="EB98" s="77">
        <f t="shared" si="2640"/>
        <v>1127.5864325085795</v>
      </c>
      <c r="EC98" s="77">
        <f t="shared" si="2640"/>
        <v>1127.5864325085795</v>
      </c>
      <c r="ED98" s="77">
        <f t="shared" ref="ED98:FA98" si="2641">SUM(ED99:ED102)</f>
        <v>1127.5864325085795</v>
      </c>
      <c r="EE98" s="77">
        <f t="shared" si="2641"/>
        <v>1127.5864325085795</v>
      </c>
      <c r="EF98" s="77">
        <f t="shared" si="2641"/>
        <v>1127.5864325085795</v>
      </c>
      <c r="EG98" s="77">
        <f t="shared" si="2641"/>
        <v>1127.5864325085795</v>
      </c>
      <c r="EH98" s="77">
        <f t="shared" si="2641"/>
        <v>1127.5864325085795</v>
      </c>
      <c r="EI98" s="77">
        <f t="shared" si="2641"/>
        <v>1127.5864325085795</v>
      </c>
      <c r="EJ98" s="77">
        <f t="shared" si="2641"/>
        <v>1127.5864325085795</v>
      </c>
      <c r="EK98" s="77">
        <f t="shared" si="2641"/>
        <v>1127.5864325085795</v>
      </c>
      <c r="EL98" s="77">
        <f t="shared" si="2641"/>
        <v>1127.5864325085795</v>
      </c>
      <c r="EM98" s="77">
        <f t="shared" si="2641"/>
        <v>1127.5864325085795</v>
      </c>
      <c r="EN98" s="77">
        <f t="shared" si="2641"/>
        <v>1127.5864325085795</v>
      </c>
      <c r="EO98" s="77">
        <f t="shared" si="2641"/>
        <v>1127.5864325085795</v>
      </c>
      <c r="EP98" s="77">
        <f t="shared" si="2641"/>
        <v>1127.5864325085795</v>
      </c>
      <c r="EQ98" s="77">
        <f t="shared" si="2641"/>
        <v>1127.5864325085795</v>
      </c>
      <c r="ER98" s="77">
        <f t="shared" si="2641"/>
        <v>1127.5864325085795</v>
      </c>
      <c r="ES98" s="77">
        <f t="shared" si="2641"/>
        <v>1127.5864325085795</v>
      </c>
      <c r="ET98" s="77">
        <f t="shared" si="2641"/>
        <v>1127.5864325085795</v>
      </c>
      <c r="EU98" s="77">
        <f t="shared" si="2641"/>
        <v>1127.5864325085795</v>
      </c>
      <c r="EV98" s="77">
        <f t="shared" si="2641"/>
        <v>1127.5864325085795</v>
      </c>
      <c r="EW98" s="77">
        <f t="shared" si="2641"/>
        <v>1127.5864325085795</v>
      </c>
      <c r="EX98" s="77">
        <f t="shared" si="2641"/>
        <v>1127.5864325085795</v>
      </c>
      <c r="EY98" s="77">
        <f t="shared" si="2641"/>
        <v>1127.5864325085795</v>
      </c>
      <c r="EZ98" s="77">
        <f t="shared" si="2641"/>
        <v>1127.5864325085795</v>
      </c>
      <c r="FA98" s="77">
        <f t="shared" si="2641"/>
        <v>1127.5864325085795</v>
      </c>
      <c r="FB98" s="77">
        <f t="shared" ref="FB98:HM98" si="2642">SUM(FB99:FB102)</f>
        <v>1127.5864325085795</v>
      </c>
      <c r="FC98" s="77">
        <f t="shared" si="2642"/>
        <v>1127.5864325085795</v>
      </c>
      <c r="FD98" s="77">
        <f t="shared" si="2642"/>
        <v>1127.5864325085795</v>
      </c>
      <c r="FE98" s="77">
        <f t="shared" si="2642"/>
        <v>1127.5864325085795</v>
      </c>
      <c r="FF98" s="77">
        <f t="shared" si="2642"/>
        <v>1127.5864325085795</v>
      </c>
      <c r="FG98" s="77">
        <f t="shared" si="2642"/>
        <v>1127.5864325085795</v>
      </c>
      <c r="FH98" s="77">
        <f t="shared" si="2642"/>
        <v>1127.5864325085795</v>
      </c>
      <c r="FI98" s="77">
        <f t="shared" si="2642"/>
        <v>1127.5864325085795</v>
      </c>
      <c r="FJ98" s="77">
        <f t="shared" si="2642"/>
        <v>1127.5864325085795</v>
      </c>
      <c r="FK98" s="77">
        <f t="shared" si="2642"/>
        <v>1127.5864325085795</v>
      </c>
      <c r="FL98" s="77">
        <f t="shared" si="2642"/>
        <v>1127.5864325085795</v>
      </c>
      <c r="FM98" s="77">
        <f t="shared" si="2642"/>
        <v>1127.5864325085795</v>
      </c>
      <c r="FN98" s="77">
        <f t="shared" si="2642"/>
        <v>1127.5864325085795</v>
      </c>
      <c r="FO98" s="77">
        <f t="shared" si="2642"/>
        <v>1127.5864325085795</v>
      </c>
      <c r="FP98" s="77">
        <f t="shared" si="2642"/>
        <v>1127.5864325085795</v>
      </c>
      <c r="FQ98" s="77">
        <f t="shared" si="2642"/>
        <v>1127.5864325085795</v>
      </c>
      <c r="FR98" s="77">
        <f t="shared" si="2642"/>
        <v>1127.5864325085795</v>
      </c>
      <c r="FS98" s="77">
        <f t="shared" si="2642"/>
        <v>1127.5864325085795</v>
      </c>
      <c r="FT98" s="77">
        <f t="shared" si="2642"/>
        <v>1127.5864325085795</v>
      </c>
      <c r="FU98" s="77">
        <f t="shared" si="2642"/>
        <v>1127.5864325085795</v>
      </c>
      <c r="FV98" s="77">
        <f t="shared" si="2642"/>
        <v>1127.5864325085795</v>
      </c>
      <c r="FW98" s="77">
        <f t="shared" si="2642"/>
        <v>1127.5864325085795</v>
      </c>
      <c r="FX98" s="77">
        <f t="shared" si="2642"/>
        <v>1127.5864325085795</v>
      </c>
      <c r="FY98" s="77">
        <f t="shared" si="2642"/>
        <v>1127.5864325085795</v>
      </c>
      <c r="FZ98" s="77">
        <f t="shared" si="2642"/>
        <v>1127.5864325085795</v>
      </c>
      <c r="GA98" s="77">
        <f t="shared" si="2642"/>
        <v>1127.5864325085795</v>
      </c>
      <c r="GB98" s="77">
        <f t="shared" si="2642"/>
        <v>1127.5864325085795</v>
      </c>
      <c r="GC98" s="77">
        <f t="shared" si="2642"/>
        <v>1127.5864325085795</v>
      </c>
      <c r="GD98" s="77">
        <f t="shared" si="2642"/>
        <v>1127.5864325085795</v>
      </c>
      <c r="GE98" s="77">
        <f t="shared" si="2642"/>
        <v>1127.5864325085795</v>
      </c>
      <c r="GF98" s="77">
        <f t="shared" si="2642"/>
        <v>1127.5864325085795</v>
      </c>
      <c r="GG98" s="77">
        <f t="shared" si="2642"/>
        <v>1127.5864325085795</v>
      </c>
      <c r="GH98" s="77">
        <f t="shared" si="2642"/>
        <v>1127.5864325085795</v>
      </c>
      <c r="GI98" s="77">
        <f t="shared" si="2642"/>
        <v>1127.5864325085795</v>
      </c>
      <c r="GJ98" s="77">
        <f t="shared" si="2642"/>
        <v>1127.5864325085795</v>
      </c>
      <c r="GK98" s="77">
        <f t="shared" si="2642"/>
        <v>1127.5864325085795</v>
      </c>
      <c r="GL98" s="77">
        <f t="shared" si="2642"/>
        <v>1127.5864325085795</v>
      </c>
      <c r="GM98" s="77">
        <f t="shared" si="2642"/>
        <v>1127.5864325085795</v>
      </c>
      <c r="GN98" s="77">
        <f t="shared" si="2642"/>
        <v>1127.5864325085795</v>
      </c>
      <c r="GO98" s="77">
        <f t="shared" si="2642"/>
        <v>1127.5864325085795</v>
      </c>
      <c r="GP98" s="77">
        <f t="shared" si="2642"/>
        <v>1127.5864325085795</v>
      </c>
      <c r="GQ98" s="77">
        <f t="shared" si="2642"/>
        <v>1127.5864325085795</v>
      </c>
      <c r="GR98" s="77">
        <f t="shared" si="2642"/>
        <v>1127.5864325085795</v>
      </c>
      <c r="GS98" s="77">
        <f t="shared" si="2642"/>
        <v>1127.5864325085795</v>
      </c>
      <c r="GT98" s="77">
        <f t="shared" si="2642"/>
        <v>1127.5864325085795</v>
      </c>
      <c r="GU98" s="77">
        <f t="shared" si="2642"/>
        <v>1127.5864325085795</v>
      </c>
      <c r="GV98" s="77">
        <f t="shared" si="2642"/>
        <v>1127.5864325085795</v>
      </c>
      <c r="GW98" s="77">
        <f t="shared" si="2642"/>
        <v>1127.5864325085795</v>
      </c>
      <c r="GX98" s="77">
        <f t="shared" si="2642"/>
        <v>1127.5864325085795</v>
      </c>
      <c r="GY98" s="77">
        <f t="shared" si="2642"/>
        <v>1127.5864325085795</v>
      </c>
      <c r="GZ98" s="77">
        <f t="shared" si="2642"/>
        <v>1127.5864325085795</v>
      </c>
      <c r="HA98" s="77">
        <f t="shared" si="2642"/>
        <v>1127.5864325085795</v>
      </c>
      <c r="HB98" s="77">
        <f t="shared" si="2642"/>
        <v>1127.5864325085795</v>
      </c>
      <c r="HC98" s="77">
        <f t="shared" si="2642"/>
        <v>1127.5864325085795</v>
      </c>
      <c r="HD98" s="77">
        <f t="shared" si="2642"/>
        <v>1127.5864325085795</v>
      </c>
      <c r="HE98" s="77">
        <f t="shared" si="2642"/>
        <v>1127.5864325085795</v>
      </c>
      <c r="HF98" s="77">
        <f t="shared" si="2642"/>
        <v>1127.5864325085795</v>
      </c>
      <c r="HG98" s="77">
        <f t="shared" si="2642"/>
        <v>1127.5864325085795</v>
      </c>
      <c r="HH98" s="77">
        <f t="shared" si="2642"/>
        <v>1127.5864325085795</v>
      </c>
      <c r="HI98" s="77">
        <f t="shared" si="2642"/>
        <v>1127.5864325085795</v>
      </c>
      <c r="HJ98" s="77">
        <f t="shared" si="2642"/>
        <v>1127.5864325085795</v>
      </c>
      <c r="HK98" s="77">
        <f t="shared" si="2642"/>
        <v>1127.5864325085795</v>
      </c>
      <c r="HL98" s="77">
        <f t="shared" si="2642"/>
        <v>1127.5864325085795</v>
      </c>
      <c r="HM98" s="77">
        <f t="shared" si="2642"/>
        <v>1127.5864325085795</v>
      </c>
      <c r="HN98" s="77">
        <f t="shared" ref="HN98:JY98" si="2643">SUM(HN99:HN102)</f>
        <v>1127.5864325085795</v>
      </c>
      <c r="HO98" s="77">
        <f t="shared" si="2643"/>
        <v>1127.5864325085795</v>
      </c>
      <c r="HP98" s="77">
        <f t="shared" si="2643"/>
        <v>1127.5864325085795</v>
      </c>
      <c r="HQ98" s="77">
        <f t="shared" si="2643"/>
        <v>1127.5864325085795</v>
      </c>
      <c r="HR98" s="77">
        <f t="shared" si="2643"/>
        <v>1127.5864325085795</v>
      </c>
      <c r="HS98" s="77">
        <f t="shared" si="2643"/>
        <v>1127.5864325085795</v>
      </c>
      <c r="HT98" s="77">
        <f t="shared" si="2643"/>
        <v>1127.5864325085795</v>
      </c>
      <c r="HU98" s="77">
        <f t="shared" si="2643"/>
        <v>1127.5864325085795</v>
      </c>
      <c r="HV98" s="77">
        <f t="shared" si="2643"/>
        <v>1127.5864325085795</v>
      </c>
      <c r="HW98" s="77">
        <f t="shared" si="2643"/>
        <v>1127.5864325085795</v>
      </c>
      <c r="HX98" s="77">
        <f t="shared" si="2643"/>
        <v>1127.5864325085795</v>
      </c>
      <c r="HY98" s="77">
        <f t="shared" si="2643"/>
        <v>1127.5864325085795</v>
      </c>
      <c r="HZ98" s="77">
        <f t="shared" si="2643"/>
        <v>1127.5864325085795</v>
      </c>
      <c r="IA98" s="77">
        <f t="shared" si="2643"/>
        <v>1127.5864325085795</v>
      </c>
      <c r="IB98" s="77">
        <f t="shared" si="2643"/>
        <v>1127.5864325085795</v>
      </c>
      <c r="IC98" s="77">
        <f t="shared" si="2643"/>
        <v>1127.5864325085795</v>
      </c>
      <c r="ID98" s="77">
        <f t="shared" si="2643"/>
        <v>1127.5864325085795</v>
      </c>
      <c r="IE98" s="77">
        <f t="shared" si="2643"/>
        <v>1127.5864325085795</v>
      </c>
      <c r="IF98" s="77">
        <f t="shared" si="2643"/>
        <v>1127.5864325085795</v>
      </c>
      <c r="IG98" s="77">
        <f t="shared" si="2643"/>
        <v>1127.5864325085795</v>
      </c>
      <c r="IH98" s="77">
        <f t="shared" si="2643"/>
        <v>1127.5864325085795</v>
      </c>
      <c r="II98" s="77">
        <f t="shared" si="2643"/>
        <v>1127.5864325085795</v>
      </c>
      <c r="IJ98" s="77">
        <f t="shared" si="2643"/>
        <v>1127.5864325085795</v>
      </c>
      <c r="IK98" s="77">
        <f t="shared" si="2643"/>
        <v>1127.5864325085795</v>
      </c>
      <c r="IL98" s="77">
        <f t="shared" si="2643"/>
        <v>1127.5864325085795</v>
      </c>
      <c r="IM98" s="77">
        <f t="shared" si="2643"/>
        <v>1127.5864325085795</v>
      </c>
      <c r="IN98" s="77">
        <f t="shared" si="2643"/>
        <v>1127.5864325085795</v>
      </c>
      <c r="IO98" s="77">
        <f t="shared" si="2643"/>
        <v>1127.5864325085795</v>
      </c>
      <c r="IP98" s="77">
        <f t="shared" si="2643"/>
        <v>1127.5864325085795</v>
      </c>
      <c r="IQ98" s="77">
        <f t="shared" si="2643"/>
        <v>1127.5864325085795</v>
      </c>
      <c r="IR98" s="77">
        <f t="shared" si="2643"/>
        <v>1127.5864325085795</v>
      </c>
      <c r="IS98" s="77">
        <f t="shared" si="2643"/>
        <v>1127.5864325085795</v>
      </c>
      <c r="IT98" s="77">
        <f t="shared" si="2643"/>
        <v>1127.5864325085795</v>
      </c>
      <c r="IU98" s="77">
        <f t="shared" si="2643"/>
        <v>1127.5864325085795</v>
      </c>
      <c r="IV98" s="77">
        <f t="shared" si="2643"/>
        <v>1127.5864325085795</v>
      </c>
      <c r="IW98" s="77">
        <f t="shared" si="2643"/>
        <v>1127.5864325085795</v>
      </c>
      <c r="IX98" s="77">
        <f t="shared" si="2643"/>
        <v>1127.5864325085795</v>
      </c>
      <c r="IY98" s="77">
        <f t="shared" si="2643"/>
        <v>1127.5864325085795</v>
      </c>
      <c r="IZ98" s="77">
        <f t="shared" si="2643"/>
        <v>1127.5864325085795</v>
      </c>
      <c r="JA98" s="77">
        <f t="shared" si="2643"/>
        <v>1127.5864325085795</v>
      </c>
      <c r="JB98" s="77">
        <f t="shared" si="2643"/>
        <v>1127.5864325085795</v>
      </c>
      <c r="JC98" s="77">
        <f t="shared" si="2643"/>
        <v>1127.5864325085795</v>
      </c>
      <c r="JD98" s="77">
        <f t="shared" si="2643"/>
        <v>1127.5864325085795</v>
      </c>
      <c r="JE98" s="77">
        <f t="shared" si="2643"/>
        <v>1127.5864325085795</v>
      </c>
      <c r="JF98" s="77">
        <f t="shared" si="2643"/>
        <v>1127.5864325085795</v>
      </c>
      <c r="JG98" s="77">
        <f t="shared" si="2643"/>
        <v>1127.5864325085795</v>
      </c>
      <c r="JH98" s="77">
        <f t="shared" si="2643"/>
        <v>1127.5864325085795</v>
      </c>
      <c r="JI98" s="77">
        <f t="shared" si="2643"/>
        <v>1127.5864325085795</v>
      </c>
      <c r="JJ98" s="77">
        <f t="shared" si="2643"/>
        <v>1127.5864325085795</v>
      </c>
      <c r="JK98" s="77">
        <f t="shared" si="2643"/>
        <v>1127.5864325085795</v>
      </c>
      <c r="JL98" s="77">
        <f t="shared" si="2643"/>
        <v>1127.5864325085795</v>
      </c>
      <c r="JM98" s="77">
        <f t="shared" si="2643"/>
        <v>1127.5864325085795</v>
      </c>
      <c r="JN98" s="77">
        <f t="shared" si="2643"/>
        <v>1127.5864325085795</v>
      </c>
      <c r="JO98" s="77">
        <f t="shared" si="2643"/>
        <v>1127.5864325085795</v>
      </c>
      <c r="JP98" s="77">
        <f t="shared" si="2643"/>
        <v>1127.5864325085795</v>
      </c>
      <c r="JQ98" s="77">
        <f t="shared" si="2643"/>
        <v>1127.5864325085795</v>
      </c>
      <c r="JR98" s="77">
        <f t="shared" si="2643"/>
        <v>1127.5864325085795</v>
      </c>
      <c r="JS98" s="77">
        <f t="shared" si="2643"/>
        <v>1127.5864325085795</v>
      </c>
      <c r="JT98" s="77">
        <f t="shared" si="2643"/>
        <v>1127.5864325085795</v>
      </c>
      <c r="JU98" s="77">
        <f t="shared" si="2643"/>
        <v>1127.5864325085795</v>
      </c>
      <c r="JV98" s="77">
        <f t="shared" si="2643"/>
        <v>1127.5864325085795</v>
      </c>
      <c r="JW98" s="77">
        <f t="shared" si="2643"/>
        <v>1127.5864325085795</v>
      </c>
      <c r="JX98" s="77">
        <f t="shared" si="2643"/>
        <v>1127.5864325085795</v>
      </c>
      <c r="JY98" s="77">
        <f t="shared" si="2643"/>
        <v>1127.5864325085795</v>
      </c>
      <c r="JZ98" s="77">
        <f t="shared" ref="JZ98:KO98" si="2644">SUM(JZ99:JZ102)</f>
        <v>1127.5864325085795</v>
      </c>
      <c r="KA98" s="77">
        <f t="shared" si="2644"/>
        <v>1127.5864325085795</v>
      </c>
      <c r="KB98" s="77">
        <f t="shared" si="2644"/>
        <v>1127.5864325085795</v>
      </c>
      <c r="KC98" s="77">
        <f t="shared" si="2644"/>
        <v>1127.5864325085795</v>
      </c>
      <c r="KD98" s="77">
        <f t="shared" si="2644"/>
        <v>1127.5864325085795</v>
      </c>
      <c r="KE98" s="77">
        <f t="shared" si="2644"/>
        <v>1127.5864325085795</v>
      </c>
      <c r="KF98" s="77">
        <f t="shared" si="2644"/>
        <v>1127.5864325085795</v>
      </c>
      <c r="KG98" s="77">
        <f t="shared" si="2644"/>
        <v>1127.5864325085795</v>
      </c>
      <c r="KH98" s="77">
        <f t="shared" si="2644"/>
        <v>1127.5864325085795</v>
      </c>
      <c r="KI98" s="77">
        <f t="shared" si="2644"/>
        <v>1127.5864325085795</v>
      </c>
      <c r="KJ98" s="77">
        <f t="shared" si="2644"/>
        <v>1127.5864325085795</v>
      </c>
      <c r="KK98" s="77">
        <f t="shared" si="2644"/>
        <v>1127.5864325085795</v>
      </c>
      <c r="KL98" s="77">
        <f t="shared" si="2644"/>
        <v>1127.5864325085795</v>
      </c>
      <c r="KM98" s="77">
        <f t="shared" si="2644"/>
        <v>1127.5864325085795</v>
      </c>
      <c r="KN98" s="77">
        <f t="shared" si="2644"/>
        <v>1127.5864325085795</v>
      </c>
      <c r="KO98" s="77">
        <f t="shared" si="2644"/>
        <v>1127.5864325085795</v>
      </c>
    </row>
    <row r="99" spans="1:301" x14ac:dyDescent="0.2">
      <c r="A99" s="189" t="s">
        <v>273</v>
      </c>
      <c r="B99" s="77">
        <f t="shared" ref="B99:AG99" si="2645">B17</f>
        <v>732.93118113057665</v>
      </c>
      <c r="C99" s="77">
        <f t="shared" si="2645"/>
        <v>732.93118113057665</v>
      </c>
      <c r="D99" s="77">
        <f t="shared" si="2645"/>
        <v>732.93118113057665</v>
      </c>
      <c r="E99" s="77">
        <f t="shared" si="2645"/>
        <v>732.93118113057665</v>
      </c>
      <c r="F99" s="77">
        <f t="shared" si="2645"/>
        <v>732.93118113057665</v>
      </c>
      <c r="G99" s="77">
        <f t="shared" si="2645"/>
        <v>732.93118113057665</v>
      </c>
      <c r="H99" s="77">
        <f t="shared" si="2645"/>
        <v>732.93118113057665</v>
      </c>
      <c r="I99" s="77">
        <f t="shared" si="2645"/>
        <v>732.93118113057665</v>
      </c>
      <c r="J99" s="77">
        <f t="shared" si="2645"/>
        <v>732.93118113057665</v>
      </c>
      <c r="K99" s="77">
        <f t="shared" si="2645"/>
        <v>732.93118113057665</v>
      </c>
      <c r="L99" s="77">
        <f t="shared" si="2645"/>
        <v>732.93118113057665</v>
      </c>
      <c r="M99" s="77">
        <f t="shared" si="2645"/>
        <v>732.93118113057665</v>
      </c>
      <c r="N99" s="77">
        <f t="shared" si="2645"/>
        <v>732.93118113057665</v>
      </c>
      <c r="O99" s="77">
        <f t="shared" si="2645"/>
        <v>732.93118113057665</v>
      </c>
      <c r="P99" s="77">
        <f t="shared" si="2645"/>
        <v>732.93118113057665</v>
      </c>
      <c r="Q99" s="77">
        <f t="shared" si="2645"/>
        <v>732.93118113057665</v>
      </c>
      <c r="R99" s="77">
        <f t="shared" si="2645"/>
        <v>732.93118113057665</v>
      </c>
      <c r="S99" s="77">
        <f t="shared" si="2645"/>
        <v>732.93118113057665</v>
      </c>
      <c r="T99" s="77">
        <f t="shared" si="2645"/>
        <v>732.93118113057665</v>
      </c>
      <c r="U99" s="77">
        <f t="shared" si="2645"/>
        <v>732.93118113057665</v>
      </c>
      <c r="V99" s="77">
        <f t="shared" si="2645"/>
        <v>732.93118113057665</v>
      </c>
      <c r="W99" s="77">
        <f t="shared" si="2645"/>
        <v>732.93118113057665</v>
      </c>
      <c r="X99" s="77">
        <f t="shared" si="2645"/>
        <v>732.93118113057665</v>
      </c>
      <c r="Y99" s="77">
        <f t="shared" si="2645"/>
        <v>732.93118113057665</v>
      </c>
      <c r="Z99" s="77">
        <f t="shared" si="2645"/>
        <v>732.93118113057665</v>
      </c>
      <c r="AA99" s="77">
        <f t="shared" si="2645"/>
        <v>732.93118113057665</v>
      </c>
      <c r="AB99" s="77">
        <f t="shared" si="2645"/>
        <v>732.93118113057665</v>
      </c>
      <c r="AC99" s="77">
        <f t="shared" si="2645"/>
        <v>732.93118113057665</v>
      </c>
      <c r="AD99" s="77">
        <f t="shared" si="2645"/>
        <v>732.93118113057665</v>
      </c>
      <c r="AE99" s="77">
        <f t="shared" si="2645"/>
        <v>732.93118113057665</v>
      </c>
      <c r="AF99" s="77">
        <f t="shared" si="2645"/>
        <v>732.93118113057665</v>
      </c>
      <c r="AG99" s="77">
        <f t="shared" si="2645"/>
        <v>732.93118113057665</v>
      </c>
      <c r="AH99" s="77">
        <f t="shared" ref="AH99:BM99" si="2646">AH17</f>
        <v>732.93118113057665</v>
      </c>
      <c r="AI99" s="77">
        <f t="shared" si="2646"/>
        <v>732.93118113057665</v>
      </c>
      <c r="AJ99" s="77">
        <f t="shared" si="2646"/>
        <v>732.93118113057665</v>
      </c>
      <c r="AK99" s="77">
        <f t="shared" si="2646"/>
        <v>732.93118113057665</v>
      </c>
      <c r="AL99" s="77">
        <f t="shared" si="2646"/>
        <v>732.93118113057665</v>
      </c>
      <c r="AM99" s="77">
        <f t="shared" si="2646"/>
        <v>732.93118113057665</v>
      </c>
      <c r="AN99" s="77">
        <f t="shared" si="2646"/>
        <v>732.93118113057665</v>
      </c>
      <c r="AO99" s="77">
        <f t="shared" si="2646"/>
        <v>732.93118113057665</v>
      </c>
      <c r="AP99" s="77">
        <f t="shared" si="2646"/>
        <v>732.93118113057665</v>
      </c>
      <c r="AQ99" s="77">
        <f t="shared" si="2646"/>
        <v>732.93118113057665</v>
      </c>
      <c r="AR99" s="77">
        <f t="shared" si="2646"/>
        <v>732.93118113057665</v>
      </c>
      <c r="AS99" s="77">
        <f t="shared" si="2646"/>
        <v>732.93118113057665</v>
      </c>
      <c r="AT99" s="77">
        <f t="shared" si="2646"/>
        <v>732.93118113057665</v>
      </c>
      <c r="AU99" s="77">
        <f t="shared" si="2646"/>
        <v>732.93118113057665</v>
      </c>
      <c r="AV99" s="77">
        <f t="shared" si="2646"/>
        <v>732.93118113057665</v>
      </c>
      <c r="AW99" s="77">
        <f t="shared" si="2646"/>
        <v>732.93118113057665</v>
      </c>
      <c r="AX99" s="77">
        <f t="shared" si="2646"/>
        <v>732.93118113057665</v>
      </c>
      <c r="AY99" s="77">
        <f t="shared" si="2646"/>
        <v>732.93118113057665</v>
      </c>
      <c r="AZ99" s="77">
        <f t="shared" si="2646"/>
        <v>732.93118113057665</v>
      </c>
      <c r="BA99" s="77">
        <f t="shared" si="2646"/>
        <v>732.93118113057665</v>
      </c>
      <c r="BB99" s="77">
        <f t="shared" si="2646"/>
        <v>732.93118113057665</v>
      </c>
      <c r="BC99" s="77">
        <f t="shared" si="2646"/>
        <v>732.93118113057665</v>
      </c>
      <c r="BD99" s="77">
        <f t="shared" si="2646"/>
        <v>732.93118113057665</v>
      </c>
      <c r="BE99" s="77">
        <f t="shared" si="2646"/>
        <v>732.93118113057665</v>
      </c>
      <c r="BF99" s="77">
        <f t="shared" si="2646"/>
        <v>732.93118113057665</v>
      </c>
      <c r="BG99" s="77">
        <f t="shared" si="2646"/>
        <v>732.93118113057665</v>
      </c>
      <c r="BH99" s="77">
        <f t="shared" si="2646"/>
        <v>732.93118113057665</v>
      </c>
      <c r="BI99" s="77">
        <f t="shared" si="2646"/>
        <v>732.93118113057665</v>
      </c>
      <c r="BJ99" s="77">
        <f t="shared" si="2646"/>
        <v>732.93118113057665</v>
      </c>
      <c r="BK99" s="77">
        <f t="shared" si="2646"/>
        <v>732.93118113057665</v>
      </c>
      <c r="BL99" s="77">
        <f t="shared" si="2646"/>
        <v>732.93118113057665</v>
      </c>
      <c r="BM99" s="77">
        <f t="shared" si="2646"/>
        <v>732.93118113057665</v>
      </c>
      <c r="BN99" s="77">
        <f t="shared" ref="BN99:CS99" si="2647">BN17</f>
        <v>732.93118113057665</v>
      </c>
      <c r="BO99" s="77">
        <f t="shared" si="2647"/>
        <v>732.93118113057665</v>
      </c>
      <c r="BP99" s="77">
        <f t="shared" si="2647"/>
        <v>732.93118113057665</v>
      </c>
      <c r="BQ99" s="77">
        <f t="shared" si="2647"/>
        <v>732.93118113057665</v>
      </c>
      <c r="BR99" s="77">
        <f t="shared" si="2647"/>
        <v>732.93118113057665</v>
      </c>
      <c r="BS99" s="77">
        <f t="shared" si="2647"/>
        <v>732.93118113057665</v>
      </c>
      <c r="BT99" s="77">
        <f t="shared" si="2647"/>
        <v>732.93118113057665</v>
      </c>
      <c r="BU99" s="77">
        <f t="shared" si="2647"/>
        <v>732.93118113057665</v>
      </c>
      <c r="BV99" s="77">
        <f t="shared" si="2647"/>
        <v>732.93118113057665</v>
      </c>
      <c r="BW99" s="77">
        <f t="shared" si="2647"/>
        <v>732.93118113057665</v>
      </c>
      <c r="BX99" s="77">
        <f t="shared" si="2647"/>
        <v>732.93118113057665</v>
      </c>
      <c r="BY99" s="77">
        <f t="shared" si="2647"/>
        <v>732.93118113057665</v>
      </c>
      <c r="BZ99" s="77">
        <f t="shared" si="2647"/>
        <v>732.93118113057665</v>
      </c>
      <c r="CA99" s="77">
        <f t="shared" si="2647"/>
        <v>732.93118113057665</v>
      </c>
      <c r="CB99" s="77">
        <f t="shared" si="2647"/>
        <v>732.93118113057665</v>
      </c>
      <c r="CC99" s="77">
        <f t="shared" si="2647"/>
        <v>732.93118113057665</v>
      </c>
      <c r="CD99" s="77">
        <f t="shared" si="2647"/>
        <v>732.93118113057665</v>
      </c>
      <c r="CE99" s="77">
        <f t="shared" si="2647"/>
        <v>732.93118113057665</v>
      </c>
      <c r="CF99" s="77">
        <f t="shared" si="2647"/>
        <v>732.93118113057665</v>
      </c>
      <c r="CG99" s="77">
        <f t="shared" si="2647"/>
        <v>732.93118113057665</v>
      </c>
      <c r="CH99" s="77">
        <f t="shared" si="2647"/>
        <v>732.93118113057665</v>
      </c>
      <c r="CI99" s="77">
        <f t="shared" si="2647"/>
        <v>732.93118113057665</v>
      </c>
      <c r="CJ99" s="77">
        <f t="shared" si="2647"/>
        <v>732.93118113057665</v>
      </c>
      <c r="CK99" s="77">
        <f t="shared" si="2647"/>
        <v>732.93118113057665</v>
      </c>
      <c r="CL99" s="77">
        <f t="shared" si="2647"/>
        <v>732.93118113057665</v>
      </c>
      <c r="CM99" s="77">
        <f t="shared" si="2647"/>
        <v>732.93118113057665</v>
      </c>
      <c r="CN99" s="77">
        <f t="shared" si="2647"/>
        <v>732.93118113057665</v>
      </c>
      <c r="CO99" s="77">
        <f t="shared" si="2647"/>
        <v>732.93118113057665</v>
      </c>
      <c r="CP99" s="77">
        <f t="shared" si="2647"/>
        <v>732.93118113057665</v>
      </c>
      <c r="CQ99" s="77">
        <f t="shared" si="2647"/>
        <v>732.93118113057665</v>
      </c>
      <c r="CR99" s="77">
        <f t="shared" si="2647"/>
        <v>732.93118113057665</v>
      </c>
      <c r="CS99" s="77">
        <f t="shared" si="2647"/>
        <v>732.93118113057665</v>
      </c>
      <c r="CT99" s="77">
        <f t="shared" ref="CT99:DQ99" si="2648">CT17</f>
        <v>732.93118113057665</v>
      </c>
      <c r="CU99" s="77">
        <f t="shared" si="2648"/>
        <v>732.93118113057665</v>
      </c>
      <c r="CV99" s="77">
        <f t="shared" si="2648"/>
        <v>732.93118113057665</v>
      </c>
      <c r="CW99" s="77">
        <f t="shared" si="2648"/>
        <v>732.93118113057665</v>
      </c>
      <c r="CX99" s="77">
        <f t="shared" si="2648"/>
        <v>732.93118113057665</v>
      </c>
      <c r="CY99" s="77">
        <f t="shared" si="2648"/>
        <v>732.93118113057665</v>
      </c>
      <c r="CZ99" s="77">
        <f t="shared" si="2648"/>
        <v>732.93118113057665</v>
      </c>
      <c r="DA99" s="77">
        <f t="shared" si="2648"/>
        <v>732.93118113057665</v>
      </c>
      <c r="DB99" s="77">
        <f t="shared" si="2648"/>
        <v>732.93118113057665</v>
      </c>
      <c r="DC99" s="77">
        <f t="shared" si="2648"/>
        <v>732.93118113057665</v>
      </c>
      <c r="DD99" s="77">
        <f t="shared" si="2648"/>
        <v>732.93118113057665</v>
      </c>
      <c r="DE99" s="77">
        <f t="shared" si="2648"/>
        <v>732.93118113057665</v>
      </c>
      <c r="DF99" s="77">
        <f t="shared" si="2648"/>
        <v>732.93118113057665</v>
      </c>
      <c r="DG99" s="77">
        <f t="shared" si="2648"/>
        <v>732.93118113057665</v>
      </c>
      <c r="DH99" s="77">
        <f t="shared" si="2648"/>
        <v>732.93118113057665</v>
      </c>
      <c r="DI99" s="77">
        <f t="shared" si="2648"/>
        <v>732.93118113057665</v>
      </c>
      <c r="DJ99" s="77">
        <f t="shared" si="2648"/>
        <v>732.93118113057665</v>
      </c>
      <c r="DK99" s="77">
        <f t="shared" si="2648"/>
        <v>732.93118113057665</v>
      </c>
      <c r="DL99" s="77">
        <f t="shared" si="2648"/>
        <v>732.93118113057665</v>
      </c>
      <c r="DM99" s="77">
        <f t="shared" si="2648"/>
        <v>732.93118113057665</v>
      </c>
      <c r="DN99" s="77">
        <f t="shared" si="2648"/>
        <v>732.93118113057665</v>
      </c>
      <c r="DO99" s="77">
        <f t="shared" si="2648"/>
        <v>732.93118113057665</v>
      </c>
      <c r="DP99" s="77">
        <f t="shared" si="2648"/>
        <v>732.93118113057665</v>
      </c>
      <c r="DQ99" s="77">
        <f t="shared" si="2648"/>
        <v>732.93118113057665</v>
      </c>
      <c r="DR99" s="77">
        <f t="shared" ref="DR99:EC99" si="2649">DR17</f>
        <v>732.93118113057665</v>
      </c>
      <c r="DS99" s="77">
        <f t="shared" si="2649"/>
        <v>732.93118113057665</v>
      </c>
      <c r="DT99" s="77">
        <f t="shared" si="2649"/>
        <v>732.93118113057665</v>
      </c>
      <c r="DU99" s="77">
        <f t="shared" si="2649"/>
        <v>732.93118113057665</v>
      </c>
      <c r="DV99" s="77">
        <f t="shared" si="2649"/>
        <v>732.93118113057665</v>
      </c>
      <c r="DW99" s="77">
        <f t="shared" si="2649"/>
        <v>732.93118113057665</v>
      </c>
      <c r="DX99" s="77">
        <f t="shared" si="2649"/>
        <v>732.93118113057665</v>
      </c>
      <c r="DY99" s="77">
        <f t="shared" si="2649"/>
        <v>732.93118113057665</v>
      </c>
      <c r="DZ99" s="77">
        <f t="shared" si="2649"/>
        <v>732.93118113057665</v>
      </c>
      <c r="EA99" s="77">
        <f t="shared" si="2649"/>
        <v>732.93118113057665</v>
      </c>
      <c r="EB99" s="77">
        <f t="shared" si="2649"/>
        <v>732.93118113057665</v>
      </c>
      <c r="EC99" s="77">
        <f t="shared" si="2649"/>
        <v>732.93118113057665</v>
      </c>
      <c r="ED99" s="77">
        <f t="shared" ref="ED99:FA99" si="2650">ED17</f>
        <v>732.93118113057665</v>
      </c>
      <c r="EE99" s="77">
        <f t="shared" si="2650"/>
        <v>732.93118113057665</v>
      </c>
      <c r="EF99" s="77">
        <f t="shared" si="2650"/>
        <v>732.93118113057665</v>
      </c>
      <c r="EG99" s="77">
        <f t="shared" si="2650"/>
        <v>732.93118113057665</v>
      </c>
      <c r="EH99" s="77">
        <f t="shared" si="2650"/>
        <v>732.93118113057665</v>
      </c>
      <c r="EI99" s="77">
        <f t="shared" si="2650"/>
        <v>732.93118113057665</v>
      </c>
      <c r="EJ99" s="77">
        <f t="shared" si="2650"/>
        <v>732.93118113057665</v>
      </c>
      <c r="EK99" s="77">
        <f t="shared" si="2650"/>
        <v>732.93118113057665</v>
      </c>
      <c r="EL99" s="77">
        <f t="shared" si="2650"/>
        <v>732.93118113057665</v>
      </c>
      <c r="EM99" s="77">
        <f t="shared" si="2650"/>
        <v>732.93118113057665</v>
      </c>
      <c r="EN99" s="77">
        <f t="shared" si="2650"/>
        <v>732.93118113057665</v>
      </c>
      <c r="EO99" s="77">
        <f t="shared" si="2650"/>
        <v>732.93118113057665</v>
      </c>
      <c r="EP99" s="77">
        <f t="shared" si="2650"/>
        <v>732.93118113057665</v>
      </c>
      <c r="EQ99" s="77">
        <f t="shared" si="2650"/>
        <v>732.93118113057665</v>
      </c>
      <c r="ER99" s="77">
        <f t="shared" si="2650"/>
        <v>732.93118113057665</v>
      </c>
      <c r="ES99" s="77">
        <f t="shared" si="2650"/>
        <v>732.93118113057665</v>
      </c>
      <c r="ET99" s="77">
        <f t="shared" si="2650"/>
        <v>732.93118113057665</v>
      </c>
      <c r="EU99" s="77">
        <f t="shared" si="2650"/>
        <v>732.93118113057665</v>
      </c>
      <c r="EV99" s="77">
        <f t="shared" si="2650"/>
        <v>732.93118113057665</v>
      </c>
      <c r="EW99" s="77">
        <f t="shared" si="2650"/>
        <v>732.93118113057665</v>
      </c>
      <c r="EX99" s="77">
        <f t="shared" si="2650"/>
        <v>732.93118113057665</v>
      </c>
      <c r="EY99" s="77">
        <f t="shared" si="2650"/>
        <v>732.93118113057665</v>
      </c>
      <c r="EZ99" s="77">
        <f t="shared" si="2650"/>
        <v>732.93118113057665</v>
      </c>
      <c r="FA99" s="77">
        <f t="shared" si="2650"/>
        <v>732.93118113057665</v>
      </c>
      <c r="FB99" s="77">
        <f t="shared" ref="FB99:HM99" si="2651">FB17</f>
        <v>732.93118113057665</v>
      </c>
      <c r="FC99" s="77">
        <f t="shared" si="2651"/>
        <v>732.93118113057665</v>
      </c>
      <c r="FD99" s="77">
        <f t="shared" si="2651"/>
        <v>732.93118113057665</v>
      </c>
      <c r="FE99" s="77">
        <f t="shared" si="2651"/>
        <v>732.93118113057665</v>
      </c>
      <c r="FF99" s="77">
        <f t="shared" si="2651"/>
        <v>732.93118113057665</v>
      </c>
      <c r="FG99" s="77">
        <f t="shared" si="2651"/>
        <v>732.93118113057665</v>
      </c>
      <c r="FH99" s="77">
        <f t="shared" si="2651"/>
        <v>732.93118113057665</v>
      </c>
      <c r="FI99" s="77">
        <f t="shared" si="2651"/>
        <v>732.93118113057665</v>
      </c>
      <c r="FJ99" s="77">
        <f t="shared" si="2651"/>
        <v>732.93118113057665</v>
      </c>
      <c r="FK99" s="77">
        <f t="shared" si="2651"/>
        <v>732.93118113057665</v>
      </c>
      <c r="FL99" s="77">
        <f t="shared" si="2651"/>
        <v>732.93118113057665</v>
      </c>
      <c r="FM99" s="77">
        <f t="shared" si="2651"/>
        <v>732.93118113057665</v>
      </c>
      <c r="FN99" s="77">
        <f t="shared" si="2651"/>
        <v>732.93118113057665</v>
      </c>
      <c r="FO99" s="77">
        <f t="shared" si="2651"/>
        <v>732.93118113057665</v>
      </c>
      <c r="FP99" s="77">
        <f t="shared" si="2651"/>
        <v>732.93118113057665</v>
      </c>
      <c r="FQ99" s="77">
        <f t="shared" si="2651"/>
        <v>732.93118113057665</v>
      </c>
      <c r="FR99" s="77">
        <f t="shared" si="2651"/>
        <v>732.93118113057665</v>
      </c>
      <c r="FS99" s="77">
        <f t="shared" si="2651"/>
        <v>732.93118113057665</v>
      </c>
      <c r="FT99" s="77">
        <f t="shared" si="2651"/>
        <v>732.93118113057665</v>
      </c>
      <c r="FU99" s="77">
        <f t="shared" si="2651"/>
        <v>732.93118113057665</v>
      </c>
      <c r="FV99" s="77">
        <f t="shared" si="2651"/>
        <v>732.93118113057665</v>
      </c>
      <c r="FW99" s="77">
        <f t="shared" si="2651"/>
        <v>732.93118113057665</v>
      </c>
      <c r="FX99" s="77">
        <f t="shared" si="2651"/>
        <v>732.93118113057665</v>
      </c>
      <c r="FY99" s="77">
        <f t="shared" si="2651"/>
        <v>732.93118113057665</v>
      </c>
      <c r="FZ99" s="77">
        <f t="shared" si="2651"/>
        <v>732.93118113057665</v>
      </c>
      <c r="GA99" s="77">
        <f t="shared" si="2651"/>
        <v>732.93118113057665</v>
      </c>
      <c r="GB99" s="77">
        <f t="shared" si="2651"/>
        <v>732.93118113057665</v>
      </c>
      <c r="GC99" s="77">
        <f t="shared" si="2651"/>
        <v>732.93118113057665</v>
      </c>
      <c r="GD99" s="77">
        <f t="shared" si="2651"/>
        <v>732.93118113057665</v>
      </c>
      <c r="GE99" s="77">
        <f t="shared" si="2651"/>
        <v>732.93118113057665</v>
      </c>
      <c r="GF99" s="77">
        <f t="shared" si="2651"/>
        <v>732.93118113057665</v>
      </c>
      <c r="GG99" s="77">
        <f t="shared" si="2651"/>
        <v>732.93118113057665</v>
      </c>
      <c r="GH99" s="77">
        <f t="shared" si="2651"/>
        <v>732.93118113057665</v>
      </c>
      <c r="GI99" s="77">
        <f t="shared" si="2651"/>
        <v>732.93118113057665</v>
      </c>
      <c r="GJ99" s="77">
        <f t="shared" si="2651"/>
        <v>732.93118113057665</v>
      </c>
      <c r="GK99" s="77">
        <f t="shared" si="2651"/>
        <v>732.93118113057665</v>
      </c>
      <c r="GL99" s="77">
        <f t="shared" si="2651"/>
        <v>732.93118113057665</v>
      </c>
      <c r="GM99" s="77">
        <f t="shared" si="2651"/>
        <v>732.93118113057665</v>
      </c>
      <c r="GN99" s="77">
        <f t="shared" si="2651"/>
        <v>732.93118113057665</v>
      </c>
      <c r="GO99" s="77">
        <f t="shared" si="2651"/>
        <v>732.93118113057665</v>
      </c>
      <c r="GP99" s="77">
        <f t="shared" si="2651"/>
        <v>732.93118113057665</v>
      </c>
      <c r="GQ99" s="77">
        <f t="shared" si="2651"/>
        <v>732.93118113057665</v>
      </c>
      <c r="GR99" s="77">
        <f t="shared" si="2651"/>
        <v>732.93118113057665</v>
      </c>
      <c r="GS99" s="77">
        <f t="shared" si="2651"/>
        <v>732.93118113057665</v>
      </c>
      <c r="GT99" s="77">
        <f t="shared" si="2651"/>
        <v>732.93118113057665</v>
      </c>
      <c r="GU99" s="77">
        <f t="shared" si="2651"/>
        <v>732.93118113057665</v>
      </c>
      <c r="GV99" s="77">
        <f t="shared" si="2651"/>
        <v>732.93118113057665</v>
      </c>
      <c r="GW99" s="77">
        <f t="shared" si="2651"/>
        <v>732.93118113057665</v>
      </c>
      <c r="GX99" s="77">
        <f t="shared" si="2651"/>
        <v>732.93118113057665</v>
      </c>
      <c r="GY99" s="77">
        <f t="shared" si="2651"/>
        <v>732.93118113057665</v>
      </c>
      <c r="GZ99" s="77">
        <f t="shared" si="2651"/>
        <v>732.93118113057665</v>
      </c>
      <c r="HA99" s="77">
        <f t="shared" si="2651"/>
        <v>732.93118113057665</v>
      </c>
      <c r="HB99" s="77">
        <f t="shared" si="2651"/>
        <v>732.93118113057665</v>
      </c>
      <c r="HC99" s="77">
        <f t="shared" si="2651"/>
        <v>732.93118113057665</v>
      </c>
      <c r="HD99" s="77">
        <f t="shared" si="2651"/>
        <v>732.93118113057665</v>
      </c>
      <c r="HE99" s="77">
        <f t="shared" si="2651"/>
        <v>732.93118113057665</v>
      </c>
      <c r="HF99" s="77">
        <f t="shared" si="2651"/>
        <v>732.93118113057665</v>
      </c>
      <c r="HG99" s="77">
        <f t="shared" si="2651"/>
        <v>732.93118113057665</v>
      </c>
      <c r="HH99" s="77">
        <f t="shared" si="2651"/>
        <v>732.93118113057665</v>
      </c>
      <c r="HI99" s="77">
        <f t="shared" si="2651"/>
        <v>732.93118113057665</v>
      </c>
      <c r="HJ99" s="77">
        <f t="shared" si="2651"/>
        <v>732.93118113057665</v>
      </c>
      <c r="HK99" s="77">
        <f t="shared" si="2651"/>
        <v>732.93118113057665</v>
      </c>
      <c r="HL99" s="77">
        <f t="shared" si="2651"/>
        <v>732.93118113057665</v>
      </c>
      <c r="HM99" s="77">
        <f t="shared" si="2651"/>
        <v>732.93118113057665</v>
      </c>
      <c r="HN99" s="77">
        <f t="shared" ref="HN99:JY99" si="2652">HN17</f>
        <v>732.93118113057665</v>
      </c>
      <c r="HO99" s="77">
        <f t="shared" si="2652"/>
        <v>732.93118113057665</v>
      </c>
      <c r="HP99" s="77">
        <f t="shared" si="2652"/>
        <v>732.93118113057665</v>
      </c>
      <c r="HQ99" s="77">
        <f t="shared" si="2652"/>
        <v>732.93118113057665</v>
      </c>
      <c r="HR99" s="77">
        <f t="shared" si="2652"/>
        <v>732.93118113057665</v>
      </c>
      <c r="HS99" s="77">
        <f t="shared" si="2652"/>
        <v>732.93118113057665</v>
      </c>
      <c r="HT99" s="77">
        <f t="shared" si="2652"/>
        <v>732.93118113057665</v>
      </c>
      <c r="HU99" s="77">
        <f t="shared" si="2652"/>
        <v>732.93118113057665</v>
      </c>
      <c r="HV99" s="77">
        <f t="shared" si="2652"/>
        <v>732.93118113057665</v>
      </c>
      <c r="HW99" s="77">
        <f t="shared" si="2652"/>
        <v>732.93118113057665</v>
      </c>
      <c r="HX99" s="77">
        <f t="shared" si="2652"/>
        <v>732.93118113057665</v>
      </c>
      <c r="HY99" s="77">
        <f t="shared" si="2652"/>
        <v>732.93118113057665</v>
      </c>
      <c r="HZ99" s="77">
        <f t="shared" si="2652"/>
        <v>732.93118113057665</v>
      </c>
      <c r="IA99" s="77">
        <f t="shared" si="2652"/>
        <v>732.93118113057665</v>
      </c>
      <c r="IB99" s="77">
        <f t="shared" si="2652"/>
        <v>732.93118113057665</v>
      </c>
      <c r="IC99" s="77">
        <f t="shared" si="2652"/>
        <v>732.93118113057665</v>
      </c>
      <c r="ID99" s="77">
        <f t="shared" si="2652"/>
        <v>732.93118113057665</v>
      </c>
      <c r="IE99" s="77">
        <f t="shared" si="2652"/>
        <v>732.93118113057665</v>
      </c>
      <c r="IF99" s="77">
        <f t="shared" si="2652"/>
        <v>732.93118113057665</v>
      </c>
      <c r="IG99" s="77">
        <f t="shared" si="2652"/>
        <v>732.93118113057665</v>
      </c>
      <c r="IH99" s="77">
        <f t="shared" si="2652"/>
        <v>732.93118113057665</v>
      </c>
      <c r="II99" s="77">
        <f t="shared" si="2652"/>
        <v>732.93118113057665</v>
      </c>
      <c r="IJ99" s="77">
        <f t="shared" si="2652"/>
        <v>732.93118113057665</v>
      </c>
      <c r="IK99" s="77">
        <f t="shared" si="2652"/>
        <v>732.93118113057665</v>
      </c>
      <c r="IL99" s="77">
        <f t="shared" si="2652"/>
        <v>732.93118113057665</v>
      </c>
      <c r="IM99" s="77">
        <f t="shared" si="2652"/>
        <v>732.93118113057665</v>
      </c>
      <c r="IN99" s="77">
        <f t="shared" si="2652"/>
        <v>732.93118113057665</v>
      </c>
      <c r="IO99" s="77">
        <f t="shared" si="2652"/>
        <v>732.93118113057665</v>
      </c>
      <c r="IP99" s="77">
        <f t="shared" si="2652"/>
        <v>732.93118113057665</v>
      </c>
      <c r="IQ99" s="77">
        <f t="shared" si="2652"/>
        <v>732.93118113057665</v>
      </c>
      <c r="IR99" s="77">
        <f t="shared" si="2652"/>
        <v>732.93118113057665</v>
      </c>
      <c r="IS99" s="77">
        <f t="shared" si="2652"/>
        <v>732.93118113057665</v>
      </c>
      <c r="IT99" s="77">
        <f t="shared" si="2652"/>
        <v>732.93118113057665</v>
      </c>
      <c r="IU99" s="77">
        <f t="shared" si="2652"/>
        <v>732.93118113057665</v>
      </c>
      <c r="IV99" s="77">
        <f t="shared" si="2652"/>
        <v>732.93118113057665</v>
      </c>
      <c r="IW99" s="77">
        <f t="shared" si="2652"/>
        <v>732.93118113057665</v>
      </c>
      <c r="IX99" s="77">
        <f t="shared" si="2652"/>
        <v>732.93118113057665</v>
      </c>
      <c r="IY99" s="77">
        <f t="shared" si="2652"/>
        <v>732.93118113057665</v>
      </c>
      <c r="IZ99" s="77">
        <f t="shared" si="2652"/>
        <v>732.93118113057665</v>
      </c>
      <c r="JA99" s="77">
        <f t="shared" si="2652"/>
        <v>732.93118113057665</v>
      </c>
      <c r="JB99" s="77">
        <f t="shared" si="2652"/>
        <v>732.93118113057665</v>
      </c>
      <c r="JC99" s="77">
        <f t="shared" si="2652"/>
        <v>732.93118113057665</v>
      </c>
      <c r="JD99" s="77">
        <f t="shared" si="2652"/>
        <v>732.93118113057665</v>
      </c>
      <c r="JE99" s="77">
        <f t="shared" si="2652"/>
        <v>732.93118113057665</v>
      </c>
      <c r="JF99" s="77">
        <f t="shared" si="2652"/>
        <v>732.93118113057665</v>
      </c>
      <c r="JG99" s="77">
        <f t="shared" si="2652"/>
        <v>732.93118113057665</v>
      </c>
      <c r="JH99" s="77">
        <f t="shared" si="2652"/>
        <v>732.93118113057665</v>
      </c>
      <c r="JI99" s="77">
        <f t="shared" si="2652"/>
        <v>732.93118113057665</v>
      </c>
      <c r="JJ99" s="77">
        <f t="shared" si="2652"/>
        <v>732.93118113057665</v>
      </c>
      <c r="JK99" s="77">
        <f t="shared" si="2652"/>
        <v>732.93118113057665</v>
      </c>
      <c r="JL99" s="77">
        <f t="shared" si="2652"/>
        <v>732.93118113057665</v>
      </c>
      <c r="JM99" s="77">
        <f t="shared" si="2652"/>
        <v>732.93118113057665</v>
      </c>
      <c r="JN99" s="77">
        <f t="shared" si="2652"/>
        <v>732.93118113057665</v>
      </c>
      <c r="JO99" s="77">
        <f t="shared" si="2652"/>
        <v>732.93118113057665</v>
      </c>
      <c r="JP99" s="77">
        <f t="shared" si="2652"/>
        <v>732.93118113057665</v>
      </c>
      <c r="JQ99" s="77">
        <f t="shared" si="2652"/>
        <v>732.93118113057665</v>
      </c>
      <c r="JR99" s="77">
        <f t="shared" si="2652"/>
        <v>732.93118113057665</v>
      </c>
      <c r="JS99" s="77">
        <f t="shared" si="2652"/>
        <v>732.93118113057665</v>
      </c>
      <c r="JT99" s="77">
        <f t="shared" si="2652"/>
        <v>732.93118113057665</v>
      </c>
      <c r="JU99" s="77">
        <f t="shared" si="2652"/>
        <v>732.93118113057665</v>
      </c>
      <c r="JV99" s="77">
        <f t="shared" si="2652"/>
        <v>732.93118113057665</v>
      </c>
      <c r="JW99" s="77">
        <f t="shared" si="2652"/>
        <v>732.93118113057665</v>
      </c>
      <c r="JX99" s="77">
        <f t="shared" si="2652"/>
        <v>732.93118113057665</v>
      </c>
      <c r="JY99" s="77">
        <f t="shared" si="2652"/>
        <v>732.93118113057665</v>
      </c>
      <c r="JZ99" s="77">
        <f t="shared" ref="JZ99:KO99" si="2653">JZ17</f>
        <v>732.93118113057665</v>
      </c>
      <c r="KA99" s="77">
        <f t="shared" si="2653"/>
        <v>732.93118113057665</v>
      </c>
      <c r="KB99" s="77">
        <f t="shared" si="2653"/>
        <v>732.93118113057665</v>
      </c>
      <c r="KC99" s="77">
        <f t="shared" si="2653"/>
        <v>732.93118113057665</v>
      </c>
      <c r="KD99" s="77">
        <f t="shared" si="2653"/>
        <v>732.93118113057665</v>
      </c>
      <c r="KE99" s="77">
        <f t="shared" si="2653"/>
        <v>732.93118113057665</v>
      </c>
      <c r="KF99" s="77">
        <f t="shared" si="2653"/>
        <v>732.93118113057665</v>
      </c>
      <c r="KG99" s="77">
        <f t="shared" si="2653"/>
        <v>732.93118113057665</v>
      </c>
      <c r="KH99" s="77">
        <f t="shared" si="2653"/>
        <v>732.93118113057665</v>
      </c>
      <c r="KI99" s="77">
        <f t="shared" si="2653"/>
        <v>732.93118113057665</v>
      </c>
      <c r="KJ99" s="77">
        <f t="shared" si="2653"/>
        <v>732.93118113057665</v>
      </c>
      <c r="KK99" s="77">
        <f t="shared" si="2653"/>
        <v>732.93118113057665</v>
      </c>
      <c r="KL99" s="77">
        <f t="shared" si="2653"/>
        <v>732.93118113057665</v>
      </c>
      <c r="KM99" s="77">
        <f t="shared" si="2653"/>
        <v>732.93118113057665</v>
      </c>
      <c r="KN99" s="77">
        <f t="shared" si="2653"/>
        <v>732.93118113057665</v>
      </c>
      <c r="KO99" s="77">
        <f t="shared" si="2653"/>
        <v>732.93118113057665</v>
      </c>
    </row>
    <row r="100" spans="1:301" x14ac:dyDescent="0.2">
      <c r="A100" s="189" t="s">
        <v>274</v>
      </c>
      <c r="B100" s="77">
        <f t="shared" ref="B100:AG100" si="2654">B13</f>
        <v>394.65525137800273</v>
      </c>
      <c r="C100" s="77">
        <f t="shared" si="2654"/>
        <v>394.65525137800273</v>
      </c>
      <c r="D100" s="77">
        <f t="shared" si="2654"/>
        <v>394.65525137800273</v>
      </c>
      <c r="E100" s="77">
        <f t="shared" si="2654"/>
        <v>394.65525137800273</v>
      </c>
      <c r="F100" s="77">
        <f t="shared" si="2654"/>
        <v>394.65525137800273</v>
      </c>
      <c r="G100" s="77">
        <f t="shared" si="2654"/>
        <v>394.65525137800273</v>
      </c>
      <c r="H100" s="77">
        <f t="shared" si="2654"/>
        <v>394.65525137800273</v>
      </c>
      <c r="I100" s="77">
        <f t="shared" si="2654"/>
        <v>394.65525137800273</v>
      </c>
      <c r="J100" s="77">
        <f t="shared" si="2654"/>
        <v>394.65525137800273</v>
      </c>
      <c r="K100" s="77">
        <f t="shared" si="2654"/>
        <v>394.65525137800273</v>
      </c>
      <c r="L100" s="77">
        <f t="shared" si="2654"/>
        <v>394.65525137800273</v>
      </c>
      <c r="M100" s="77">
        <f t="shared" si="2654"/>
        <v>394.65525137800273</v>
      </c>
      <c r="N100" s="77">
        <f t="shared" si="2654"/>
        <v>394.65525137800273</v>
      </c>
      <c r="O100" s="77">
        <f t="shared" si="2654"/>
        <v>394.65525137800273</v>
      </c>
      <c r="P100" s="77">
        <f t="shared" si="2654"/>
        <v>394.65525137800273</v>
      </c>
      <c r="Q100" s="77">
        <f t="shared" si="2654"/>
        <v>394.65525137800273</v>
      </c>
      <c r="R100" s="77">
        <f t="shared" si="2654"/>
        <v>394.65525137800273</v>
      </c>
      <c r="S100" s="77">
        <f t="shared" si="2654"/>
        <v>394.65525137800273</v>
      </c>
      <c r="T100" s="77">
        <f t="shared" si="2654"/>
        <v>394.65525137800273</v>
      </c>
      <c r="U100" s="77">
        <f t="shared" si="2654"/>
        <v>394.65525137800273</v>
      </c>
      <c r="V100" s="77">
        <f t="shared" si="2654"/>
        <v>394.65525137800273</v>
      </c>
      <c r="W100" s="77">
        <f t="shared" si="2654"/>
        <v>394.65525137800273</v>
      </c>
      <c r="X100" s="77">
        <f t="shared" si="2654"/>
        <v>394.65525137800273</v>
      </c>
      <c r="Y100" s="77">
        <f t="shared" si="2654"/>
        <v>394.65525137800273</v>
      </c>
      <c r="Z100" s="77">
        <f t="shared" si="2654"/>
        <v>394.65525137800273</v>
      </c>
      <c r="AA100" s="77">
        <f t="shared" si="2654"/>
        <v>394.65525137800273</v>
      </c>
      <c r="AB100" s="77">
        <f t="shared" si="2654"/>
        <v>394.65525137800273</v>
      </c>
      <c r="AC100" s="77">
        <f t="shared" si="2654"/>
        <v>394.65525137800273</v>
      </c>
      <c r="AD100" s="77">
        <f t="shared" si="2654"/>
        <v>394.65525137800273</v>
      </c>
      <c r="AE100" s="77">
        <f t="shared" si="2654"/>
        <v>394.65525137800273</v>
      </c>
      <c r="AF100" s="77">
        <f t="shared" si="2654"/>
        <v>394.65525137800273</v>
      </c>
      <c r="AG100" s="77">
        <f t="shared" si="2654"/>
        <v>394.65525137800273</v>
      </c>
      <c r="AH100" s="77">
        <f t="shared" ref="AH100:BM100" si="2655">AH13</f>
        <v>394.65525137800273</v>
      </c>
      <c r="AI100" s="77">
        <f t="shared" si="2655"/>
        <v>394.65525137800273</v>
      </c>
      <c r="AJ100" s="77">
        <f t="shared" si="2655"/>
        <v>394.65525137800273</v>
      </c>
      <c r="AK100" s="77">
        <f t="shared" si="2655"/>
        <v>394.65525137800273</v>
      </c>
      <c r="AL100" s="77">
        <f t="shared" si="2655"/>
        <v>394.65525137800273</v>
      </c>
      <c r="AM100" s="77">
        <f t="shared" si="2655"/>
        <v>394.65525137800273</v>
      </c>
      <c r="AN100" s="77">
        <f t="shared" si="2655"/>
        <v>394.65525137800273</v>
      </c>
      <c r="AO100" s="77">
        <f t="shared" si="2655"/>
        <v>394.65525137800273</v>
      </c>
      <c r="AP100" s="77">
        <f t="shared" si="2655"/>
        <v>394.65525137800273</v>
      </c>
      <c r="AQ100" s="77">
        <f t="shared" si="2655"/>
        <v>394.65525137800273</v>
      </c>
      <c r="AR100" s="77">
        <f t="shared" si="2655"/>
        <v>394.65525137800273</v>
      </c>
      <c r="AS100" s="77">
        <f t="shared" si="2655"/>
        <v>394.65525137800273</v>
      </c>
      <c r="AT100" s="77">
        <f t="shared" si="2655"/>
        <v>394.65525137800273</v>
      </c>
      <c r="AU100" s="77">
        <f t="shared" si="2655"/>
        <v>394.65525137800273</v>
      </c>
      <c r="AV100" s="77">
        <f t="shared" si="2655"/>
        <v>394.65525137800273</v>
      </c>
      <c r="AW100" s="77">
        <f t="shared" si="2655"/>
        <v>394.65525137800273</v>
      </c>
      <c r="AX100" s="77">
        <f t="shared" si="2655"/>
        <v>394.65525137800273</v>
      </c>
      <c r="AY100" s="77">
        <f t="shared" si="2655"/>
        <v>394.65525137800273</v>
      </c>
      <c r="AZ100" s="77">
        <f t="shared" si="2655"/>
        <v>394.65525137800273</v>
      </c>
      <c r="BA100" s="77">
        <f t="shared" si="2655"/>
        <v>394.65525137800273</v>
      </c>
      <c r="BB100" s="77">
        <f t="shared" si="2655"/>
        <v>394.65525137800273</v>
      </c>
      <c r="BC100" s="77">
        <f t="shared" si="2655"/>
        <v>394.65525137800273</v>
      </c>
      <c r="BD100" s="77">
        <f t="shared" si="2655"/>
        <v>394.65525137800273</v>
      </c>
      <c r="BE100" s="77">
        <f t="shared" si="2655"/>
        <v>394.65525137800273</v>
      </c>
      <c r="BF100" s="77">
        <f t="shared" si="2655"/>
        <v>394.65525137800273</v>
      </c>
      <c r="BG100" s="77">
        <f t="shared" si="2655"/>
        <v>394.65525137800273</v>
      </c>
      <c r="BH100" s="77">
        <f t="shared" si="2655"/>
        <v>394.65525137800273</v>
      </c>
      <c r="BI100" s="77">
        <f t="shared" si="2655"/>
        <v>394.65525137800273</v>
      </c>
      <c r="BJ100" s="77">
        <f t="shared" si="2655"/>
        <v>394.65525137800273</v>
      </c>
      <c r="BK100" s="77">
        <f t="shared" si="2655"/>
        <v>394.65525137800273</v>
      </c>
      <c r="BL100" s="77">
        <f t="shared" si="2655"/>
        <v>394.65525137800273</v>
      </c>
      <c r="BM100" s="77">
        <f t="shared" si="2655"/>
        <v>394.65525137800273</v>
      </c>
      <c r="BN100" s="77">
        <f t="shared" ref="BN100:CS100" si="2656">BN13</f>
        <v>394.65525137800273</v>
      </c>
      <c r="BO100" s="77">
        <f t="shared" si="2656"/>
        <v>394.65525137800273</v>
      </c>
      <c r="BP100" s="77">
        <f t="shared" si="2656"/>
        <v>394.65525137800273</v>
      </c>
      <c r="BQ100" s="77">
        <f t="shared" si="2656"/>
        <v>394.65525137800273</v>
      </c>
      <c r="BR100" s="77">
        <f t="shared" si="2656"/>
        <v>394.65525137800273</v>
      </c>
      <c r="BS100" s="77">
        <f t="shared" si="2656"/>
        <v>394.65525137800273</v>
      </c>
      <c r="BT100" s="77">
        <f t="shared" si="2656"/>
        <v>394.65525137800273</v>
      </c>
      <c r="BU100" s="77">
        <f t="shared" si="2656"/>
        <v>394.65525137800273</v>
      </c>
      <c r="BV100" s="77">
        <f t="shared" si="2656"/>
        <v>394.65525137800273</v>
      </c>
      <c r="BW100" s="77">
        <f t="shared" si="2656"/>
        <v>394.65525137800273</v>
      </c>
      <c r="BX100" s="77">
        <f t="shared" si="2656"/>
        <v>394.65525137800273</v>
      </c>
      <c r="BY100" s="77">
        <f t="shared" si="2656"/>
        <v>394.65525137800273</v>
      </c>
      <c r="BZ100" s="77">
        <f t="shared" si="2656"/>
        <v>394.65525137800273</v>
      </c>
      <c r="CA100" s="77">
        <f t="shared" si="2656"/>
        <v>394.65525137800273</v>
      </c>
      <c r="CB100" s="77">
        <f t="shared" si="2656"/>
        <v>394.65525137800273</v>
      </c>
      <c r="CC100" s="77">
        <f t="shared" si="2656"/>
        <v>394.65525137800273</v>
      </c>
      <c r="CD100" s="77">
        <f t="shared" si="2656"/>
        <v>394.65525137800273</v>
      </c>
      <c r="CE100" s="77">
        <f t="shared" si="2656"/>
        <v>394.65525137800273</v>
      </c>
      <c r="CF100" s="77">
        <f t="shared" si="2656"/>
        <v>394.65525137800273</v>
      </c>
      <c r="CG100" s="77">
        <f t="shared" si="2656"/>
        <v>394.65525137800273</v>
      </c>
      <c r="CH100" s="77">
        <f t="shared" si="2656"/>
        <v>394.65525137800273</v>
      </c>
      <c r="CI100" s="77">
        <f t="shared" si="2656"/>
        <v>394.65525137800273</v>
      </c>
      <c r="CJ100" s="77">
        <f t="shared" si="2656"/>
        <v>394.65525137800273</v>
      </c>
      <c r="CK100" s="77">
        <f t="shared" si="2656"/>
        <v>394.65525137800273</v>
      </c>
      <c r="CL100" s="77">
        <f t="shared" si="2656"/>
        <v>394.65525137800273</v>
      </c>
      <c r="CM100" s="77">
        <f t="shared" si="2656"/>
        <v>394.65525137800273</v>
      </c>
      <c r="CN100" s="77">
        <f t="shared" si="2656"/>
        <v>394.65525137800273</v>
      </c>
      <c r="CO100" s="77">
        <f t="shared" si="2656"/>
        <v>394.65525137800273</v>
      </c>
      <c r="CP100" s="77">
        <f t="shared" si="2656"/>
        <v>394.65525137800273</v>
      </c>
      <c r="CQ100" s="77">
        <f t="shared" si="2656"/>
        <v>394.65525137800273</v>
      </c>
      <c r="CR100" s="77">
        <f t="shared" si="2656"/>
        <v>394.65525137800273</v>
      </c>
      <c r="CS100" s="77">
        <f t="shared" si="2656"/>
        <v>394.65525137800273</v>
      </c>
      <c r="CT100" s="77">
        <f t="shared" ref="CT100:DQ100" si="2657">CT13</f>
        <v>394.65525137800273</v>
      </c>
      <c r="CU100" s="77">
        <f t="shared" si="2657"/>
        <v>394.65525137800273</v>
      </c>
      <c r="CV100" s="77">
        <f t="shared" si="2657"/>
        <v>394.65525137800273</v>
      </c>
      <c r="CW100" s="77">
        <f t="shared" si="2657"/>
        <v>394.65525137800273</v>
      </c>
      <c r="CX100" s="77">
        <f t="shared" si="2657"/>
        <v>394.65525137800273</v>
      </c>
      <c r="CY100" s="77">
        <f t="shared" si="2657"/>
        <v>394.65525137800273</v>
      </c>
      <c r="CZ100" s="77">
        <f t="shared" si="2657"/>
        <v>394.65525137800273</v>
      </c>
      <c r="DA100" s="77">
        <f t="shared" si="2657"/>
        <v>394.65525137800273</v>
      </c>
      <c r="DB100" s="77">
        <f t="shared" si="2657"/>
        <v>394.65525137800273</v>
      </c>
      <c r="DC100" s="77">
        <f t="shared" si="2657"/>
        <v>394.65525137800273</v>
      </c>
      <c r="DD100" s="77">
        <f t="shared" si="2657"/>
        <v>394.65525137800273</v>
      </c>
      <c r="DE100" s="77">
        <f t="shared" si="2657"/>
        <v>394.65525137800273</v>
      </c>
      <c r="DF100" s="77">
        <f t="shared" si="2657"/>
        <v>394.65525137800273</v>
      </c>
      <c r="DG100" s="77">
        <f t="shared" si="2657"/>
        <v>394.65525137800273</v>
      </c>
      <c r="DH100" s="77">
        <f t="shared" si="2657"/>
        <v>394.65525137800273</v>
      </c>
      <c r="DI100" s="77">
        <f t="shared" si="2657"/>
        <v>394.65525137800273</v>
      </c>
      <c r="DJ100" s="77">
        <f t="shared" si="2657"/>
        <v>394.65525137800273</v>
      </c>
      <c r="DK100" s="77">
        <f t="shared" si="2657"/>
        <v>394.65525137800273</v>
      </c>
      <c r="DL100" s="77">
        <f t="shared" si="2657"/>
        <v>394.65525137800273</v>
      </c>
      <c r="DM100" s="77">
        <f t="shared" si="2657"/>
        <v>394.65525137800273</v>
      </c>
      <c r="DN100" s="77">
        <f t="shared" si="2657"/>
        <v>394.65525137800273</v>
      </c>
      <c r="DO100" s="77">
        <f t="shared" si="2657"/>
        <v>394.65525137800273</v>
      </c>
      <c r="DP100" s="77">
        <f t="shared" si="2657"/>
        <v>394.65525137800273</v>
      </c>
      <c r="DQ100" s="77">
        <f t="shared" si="2657"/>
        <v>394.65525137800273</v>
      </c>
      <c r="DR100" s="77">
        <f t="shared" ref="DR100:EC100" si="2658">DR13</f>
        <v>394.65525137800273</v>
      </c>
      <c r="DS100" s="77">
        <f t="shared" si="2658"/>
        <v>394.65525137800273</v>
      </c>
      <c r="DT100" s="77">
        <f t="shared" si="2658"/>
        <v>394.65525137800273</v>
      </c>
      <c r="DU100" s="77">
        <f t="shared" si="2658"/>
        <v>394.65525137800273</v>
      </c>
      <c r="DV100" s="77">
        <f t="shared" si="2658"/>
        <v>394.65525137800273</v>
      </c>
      <c r="DW100" s="77">
        <f t="shared" si="2658"/>
        <v>394.65525137800273</v>
      </c>
      <c r="DX100" s="77">
        <f t="shared" si="2658"/>
        <v>394.65525137800273</v>
      </c>
      <c r="DY100" s="77">
        <f t="shared" si="2658"/>
        <v>394.65525137800273</v>
      </c>
      <c r="DZ100" s="77">
        <f t="shared" si="2658"/>
        <v>394.65525137800273</v>
      </c>
      <c r="EA100" s="77">
        <f t="shared" si="2658"/>
        <v>394.65525137800273</v>
      </c>
      <c r="EB100" s="77">
        <f t="shared" si="2658"/>
        <v>394.65525137800273</v>
      </c>
      <c r="EC100" s="77">
        <f t="shared" si="2658"/>
        <v>394.65525137800273</v>
      </c>
      <c r="ED100" s="77">
        <f t="shared" ref="ED100:FA100" si="2659">ED13</f>
        <v>394.65525137800273</v>
      </c>
      <c r="EE100" s="77">
        <f t="shared" si="2659"/>
        <v>394.65525137800273</v>
      </c>
      <c r="EF100" s="77">
        <f t="shared" si="2659"/>
        <v>394.65525137800273</v>
      </c>
      <c r="EG100" s="77">
        <f t="shared" si="2659"/>
        <v>394.65525137800273</v>
      </c>
      <c r="EH100" s="77">
        <f t="shared" si="2659"/>
        <v>394.65525137800273</v>
      </c>
      <c r="EI100" s="77">
        <f t="shared" si="2659"/>
        <v>394.65525137800273</v>
      </c>
      <c r="EJ100" s="77">
        <f t="shared" si="2659"/>
        <v>394.65525137800273</v>
      </c>
      <c r="EK100" s="77">
        <f t="shared" si="2659"/>
        <v>394.65525137800273</v>
      </c>
      <c r="EL100" s="77">
        <f t="shared" si="2659"/>
        <v>394.65525137800273</v>
      </c>
      <c r="EM100" s="77">
        <f t="shared" si="2659"/>
        <v>394.65525137800273</v>
      </c>
      <c r="EN100" s="77">
        <f t="shared" si="2659"/>
        <v>394.65525137800273</v>
      </c>
      <c r="EO100" s="77">
        <f t="shared" si="2659"/>
        <v>394.65525137800273</v>
      </c>
      <c r="EP100" s="77">
        <f t="shared" si="2659"/>
        <v>394.65525137800273</v>
      </c>
      <c r="EQ100" s="77">
        <f t="shared" si="2659"/>
        <v>394.65525137800273</v>
      </c>
      <c r="ER100" s="77">
        <f t="shared" si="2659"/>
        <v>394.65525137800273</v>
      </c>
      <c r="ES100" s="77">
        <f t="shared" si="2659"/>
        <v>394.65525137800273</v>
      </c>
      <c r="ET100" s="77">
        <f t="shared" si="2659"/>
        <v>394.65525137800273</v>
      </c>
      <c r="EU100" s="77">
        <f t="shared" si="2659"/>
        <v>394.65525137800273</v>
      </c>
      <c r="EV100" s="77">
        <f t="shared" si="2659"/>
        <v>394.65525137800273</v>
      </c>
      <c r="EW100" s="77">
        <f t="shared" si="2659"/>
        <v>394.65525137800273</v>
      </c>
      <c r="EX100" s="77">
        <f t="shared" si="2659"/>
        <v>394.65525137800273</v>
      </c>
      <c r="EY100" s="77">
        <f t="shared" si="2659"/>
        <v>394.65525137800273</v>
      </c>
      <c r="EZ100" s="77">
        <f t="shared" si="2659"/>
        <v>394.65525137800273</v>
      </c>
      <c r="FA100" s="77">
        <f t="shared" si="2659"/>
        <v>394.65525137800273</v>
      </c>
      <c r="FB100" s="77">
        <f t="shared" ref="FB100:HM100" si="2660">FB13</f>
        <v>394.65525137800273</v>
      </c>
      <c r="FC100" s="77">
        <f t="shared" si="2660"/>
        <v>394.65525137800273</v>
      </c>
      <c r="FD100" s="77">
        <f t="shared" si="2660"/>
        <v>394.65525137800273</v>
      </c>
      <c r="FE100" s="77">
        <f t="shared" si="2660"/>
        <v>394.65525137800273</v>
      </c>
      <c r="FF100" s="77">
        <f t="shared" si="2660"/>
        <v>394.65525137800273</v>
      </c>
      <c r="FG100" s="77">
        <f t="shared" si="2660"/>
        <v>394.65525137800273</v>
      </c>
      <c r="FH100" s="77">
        <f t="shared" si="2660"/>
        <v>394.65525137800273</v>
      </c>
      <c r="FI100" s="77">
        <f t="shared" si="2660"/>
        <v>394.65525137800273</v>
      </c>
      <c r="FJ100" s="77">
        <f t="shared" si="2660"/>
        <v>394.65525137800273</v>
      </c>
      <c r="FK100" s="77">
        <f t="shared" si="2660"/>
        <v>394.65525137800273</v>
      </c>
      <c r="FL100" s="77">
        <f t="shared" si="2660"/>
        <v>394.65525137800273</v>
      </c>
      <c r="FM100" s="77">
        <f t="shared" si="2660"/>
        <v>394.65525137800273</v>
      </c>
      <c r="FN100" s="77">
        <f t="shared" si="2660"/>
        <v>394.65525137800273</v>
      </c>
      <c r="FO100" s="77">
        <f t="shared" si="2660"/>
        <v>394.65525137800273</v>
      </c>
      <c r="FP100" s="77">
        <f t="shared" si="2660"/>
        <v>394.65525137800273</v>
      </c>
      <c r="FQ100" s="77">
        <f t="shared" si="2660"/>
        <v>394.65525137800273</v>
      </c>
      <c r="FR100" s="77">
        <f t="shared" si="2660"/>
        <v>394.65525137800273</v>
      </c>
      <c r="FS100" s="77">
        <f t="shared" si="2660"/>
        <v>394.65525137800273</v>
      </c>
      <c r="FT100" s="77">
        <f t="shared" si="2660"/>
        <v>394.65525137800273</v>
      </c>
      <c r="FU100" s="77">
        <f t="shared" si="2660"/>
        <v>394.65525137800273</v>
      </c>
      <c r="FV100" s="77">
        <f t="shared" si="2660"/>
        <v>394.65525137800273</v>
      </c>
      <c r="FW100" s="77">
        <f t="shared" si="2660"/>
        <v>394.65525137800273</v>
      </c>
      <c r="FX100" s="77">
        <f t="shared" si="2660"/>
        <v>394.65525137800273</v>
      </c>
      <c r="FY100" s="77">
        <f t="shared" si="2660"/>
        <v>394.65525137800273</v>
      </c>
      <c r="FZ100" s="77">
        <f t="shared" si="2660"/>
        <v>394.65525137800273</v>
      </c>
      <c r="GA100" s="77">
        <f t="shared" si="2660"/>
        <v>394.65525137800273</v>
      </c>
      <c r="GB100" s="77">
        <f t="shared" si="2660"/>
        <v>394.65525137800273</v>
      </c>
      <c r="GC100" s="77">
        <f t="shared" si="2660"/>
        <v>394.65525137800273</v>
      </c>
      <c r="GD100" s="77">
        <f t="shared" si="2660"/>
        <v>394.65525137800273</v>
      </c>
      <c r="GE100" s="77">
        <f t="shared" si="2660"/>
        <v>394.65525137800273</v>
      </c>
      <c r="GF100" s="77">
        <f t="shared" si="2660"/>
        <v>394.65525137800273</v>
      </c>
      <c r="GG100" s="77">
        <f t="shared" si="2660"/>
        <v>394.65525137800273</v>
      </c>
      <c r="GH100" s="77">
        <f t="shared" si="2660"/>
        <v>394.65525137800273</v>
      </c>
      <c r="GI100" s="77">
        <f t="shared" si="2660"/>
        <v>394.65525137800273</v>
      </c>
      <c r="GJ100" s="77">
        <f t="shared" si="2660"/>
        <v>394.65525137800273</v>
      </c>
      <c r="GK100" s="77">
        <f t="shared" si="2660"/>
        <v>394.65525137800273</v>
      </c>
      <c r="GL100" s="77">
        <f t="shared" si="2660"/>
        <v>394.65525137800273</v>
      </c>
      <c r="GM100" s="77">
        <f t="shared" si="2660"/>
        <v>394.65525137800273</v>
      </c>
      <c r="GN100" s="77">
        <f t="shared" si="2660"/>
        <v>394.65525137800273</v>
      </c>
      <c r="GO100" s="77">
        <f t="shared" si="2660"/>
        <v>394.65525137800273</v>
      </c>
      <c r="GP100" s="77">
        <f t="shared" si="2660"/>
        <v>394.65525137800273</v>
      </c>
      <c r="GQ100" s="77">
        <f t="shared" si="2660"/>
        <v>394.65525137800273</v>
      </c>
      <c r="GR100" s="77">
        <f t="shared" si="2660"/>
        <v>394.65525137800273</v>
      </c>
      <c r="GS100" s="77">
        <f t="shared" si="2660"/>
        <v>394.65525137800273</v>
      </c>
      <c r="GT100" s="77">
        <f t="shared" si="2660"/>
        <v>394.65525137800273</v>
      </c>
      <c r="GU100" s="77">
        <f t="shared" si="2660"/>
        <v>394.65525137800273</v>
      </c>
      <c r="GV100" s="77">
        <f t="shared" si="2660"/>
        <v>394.65525137800273</v>
      </c>
      <c r="GW100" s="77">
        <f t="shared" si="2660"/>
        <v>394.65525137800273</v>
      </c>
      <c r="GX100" s="77">
        <f t="shared" si="2660"/>
        <v>394.65525137800273</v>
      </c>
      <c r="GY100" s="77">
        <f t="shared" si="2660"/>
        <v>394.65525137800273</v>
      </c>
      <c r="GZ100" s="77">
        <f t="shared" si="2660"/>
        <v>394.65525137800273</v>
      </c>
      <c r="HA100" s="77">
        <f t="shared" si="2660"/>
        <v>394.65525137800273</v>
      </c>
      <c r="HB100" s="77">
        <f t="shared" si="2660"/>
        <v>394.65525137800273</v>
      </c>
      <c r="HC100" s="77">
        <f t="shared" si="2660"/>
        <v>394.65525137800273</v>
      </c>
      <c r="HD100" s="77">
        <f t="shared" si="2660"/>
        <v>394.65525137800273</v>
      </c>
      <c r="HE100" s="77">
        <f t="shared" si="2660"/>
        <v>394.65525137800273</v>
      </c>
      <c r="HF100" s="77">
        <f t="shared" si="2660"/>
        <v>394.65525137800273</v>
      </c>
      <c r="HG100" s="77">
        <f t="shared" si="2660"/>
        <v>394.65525137800273</v>
      </c>
      <c r="HH100" s="77">
        <f t="shared" si="2660"/>
        <v>394.65525137800273</v>
      </c>
      <c r="HI100" s="77">
        <f t="shared" si="2660"/>
        <v>394.65525137800273</v>
      </c>
      <c r="HJ100" s="77">
        <f t="shared" si="2660"/>
        <v>394.65525137800273</v>
      </c>
      <c r="HK100" s="77">
        <f t="shared" si="2660"/>
        <v>394.65525137800273</v>
      </c>
      <c r="HL100" s="77">
        <f t="shared" si="2660"/>
        <v>394.65525137800273</v>
      </c>
      <c r="HM100" s="77">
        <f t="shared" si="2660"/>
        <v>394.65525137800273</v>
      </c>
      <c r="HN100" s="77">
        <f t="shared" ref="HN100:JY100" si="2661">HN13</f>
        <v>394.65525137800273</v>
      </c>
      <c r="HO100" s="77">
        <f t="shared" si="2661"/>
        <v>394.65525137800273</v>
      </c>
      <c r="HP100" s="77">
        <f t="shared" si="2661"/>
        <v>394.65525137800273</v>
      </c>
      <c r="HQ100" s="77">
        <f t="shared" si="2661"/>
        <v>394.65525137800273</v>
      </c>
      <c r="HR100" s="77">
        <f t="shared" si="2661"/>
        <v>394.65525137800273</v>
      </c>
      <c r="HS100" s="77">
        <f t="shared" si="2661"/>
        <v>394.65525137800273</v>
      </c>
      <c r="HT100" s="77">
        <f t="shared" si="2661"/>
        <v>394.65525137800273</v>
      </c>
      <c r="HU100" s="77">
        <f t="shared" si="2661"/>
        <v>394.65525137800273</v>
      </c>
      <c r="HV100" s="77">
        <f t="shared" si="2661"/>
        <v>394.65525137800273</v>
      </c>
      <c r="HW100" s="77">
        <f t="shared" si="2661"/>
        <v>394.65525137800273</v>
      </c>
      <c r="HX100" s="77">
        <f t="shared" si="2661"/>
        <v>394.65525137800273</v>
      </c>
      <c r="HY100" s="77">
        <f t="shared" si="2661"/>
        <v>394.65525137800273</v>
      </c>
      <c r="HZ100" s="77">
        <f t="shared" si="2661"/>
        <v>394.65525137800273</v>
      </c>
      <c r="IA100" s="77">
        <f t="shared" si="2661"/>
        <v>394.65525137800273</v>
      </c>
      <c r="IB100" s="77">
        <f t="shared" si="2661"/>
        <v>394.65525137800273</v>
      </c>
      <c r="IC100" s="77">
        <f t="shared" si="2661"/>
        <v>394.65525137800273</v>
      </c>
      <c r="ID100" s="77">
        <f t="shared" si="2661"/>
        <v>394.65525137800273</v>
      </c>
      <c r="IE100" s="77">
        <f t="shared" si="2661"/>
        <v>394.65525137800273</v>
      </c>
      <c r="IF100" s="77">
        <f t="shared" si="2661"/>
        <v>394.65525137800273</v>
      </c>
      <c r="IG100" s="77">
        <f t="shared" si="2661"/>
        <v>394.65525137800273</v>
      </c>
      <c r="IH100" s="77">
        <f t="shared" si="2661"/>
        <v>394.65525137800273</v>
      </c>
      <c r="II100" s="77">
        <f t="shared" si="2661"/>
        <v>394.65525137800273</v>
      </c>
      <c r="IJ100" s="77">
        <f t="shared" si="2661"/>
        <v>394.65525137800273</v>
      </c>
      <c r="IK100" s="77">
        <f t="shared" si="2661"/>
        <v>394.65525137800273</v>
      </c>
      <c r="IL100" s="77">
        <f t="shared" si="2661"/>
        <v>394.65525137800273</v>
      </c>
      <c r="IM100" s="77">
        <f t="shared" si="2661"/>
        <v>394.65525137800273</v>
      </c>
      <c r="IN100" s="77">
        <f t="shared" si="2661"/>
        <v>394.65525137800273</v>
      </c>
      <c r="IO100" s="77">
        <f t="shared" si="2661"/>
        <v>394.65525137800273</v>
      </c>
      <c r="IP100" s="77">
        <f t="shared" si="2661"/>
        <v>394.65525137800273</v>
      </c>
      <c r="IQ100" s="77">
        <f t="shared" si="2661"/>
        <v>394.65525137800273</v>
      </c>
      <c r="IR100" s="77">
        <f t="shared" si="2661"/>
        <v>394.65525137800273</v>
      </c>
      <c r="IS100" s="77">
        <f t="shared" si="2661"/>
        <v>394.65525137800273</v>
      </c>
      <c r="IT100" s="77">
        <f t="shared" si="2661"/>
        <v>394.65525137800273</v>
      </c>
      <c r="IU100" s="77">
        <f t="shared" si="2661"/>
        <v>394.65525137800273</v>
      </c>
      <c r="IV100" s="77">
        <f t="shared" si="2661"/>
        <v>394.65525137800273</v>
      </c>
      <c r="IW100" s="77">
        <f t="shared" si="2661"/>
        <v>394.65525137800273</v>
      </c>
      <c r="IX100" s="77">
        <f t="shared" si="2661"/>
        <v>394.65525137800273</v>
      </c>
      <c r="IY100" s="77">
        <f t="shared" si="2661"/>
        <v>394.65525137800273</v>
      </c>
      <c r="IZ100" s="77">
        <f t="shared" si="2661"/>
        <v>394.65525137800273</v>
      </c>
      <c r="JA100" s="77">
        <f t="shared" si="2661"/>
        <v>394.65525137800273</v>
      </c>
      <c r="JB100" s="77">
        <f t="shared" si="2661"/>
        <v>394.65525137800273</v>
      </c>
      <c r="JC100" s="77">
        <f t="shared" si="2661"/>
        <v>394.65525137800273</v>
      </c>
      <c r="JD100" s="77">
        <f t="shared" si="2661"/>
        <v>394.65525137800273</v>
      </c>
      <c r="JE100" s="77">
        <f t="shared" si="2661"/>
        <v>394.65525137800273</v>
      </c>
      <c r="JF100" s="77">
        <f t="shared" si="2661"/>
        <v>394.65525137800273</v>
      </c>
      <c r="JG100" s="77">
        <f t="shared" si="2661"/>
        <v>394.65525137800273</v>
      </c>
      <c r="JH100" s="77">
        <f t="shared" si="2661"/>
        <v>394.65525137800273</v>
      </c>
      <c r="JI100" s="77">
        <f t="shared" si="2661"/>
        <v>394.65525137800273</v>
      </c>
      <c r="JJ100" s="77">
        <f t="shared" si="2661"/>
        <v>394.65525137800273</v>
      </c>
      <c r="JK100" s="77">
        <f t="shared" si="2661"/>
        <v>394.65525137800273</v>
      </c>
      <c r="JL100" s="77">
        <f t="shared" si="2661"/>
        <v>394.65525137800273</v>
      </c>
      <c r="JM100" s="77">
        <f t="shared" si="2661"/>
        <v>394.65525137800273</v>
      </c>
      <c r="JN100" s="77">
        <f t="shared" si="2661"/>
        <v>394.65525137800273</v>
      </c>
      <c r="JO100" s="77">
        <f t="shared" si="2661"/>
        <v>394.65525137800273</v>
      </c>
      <c r="JP100" s="77">
        <f t="shared" si="2661"/>
        <v>394.65525137800273</v>
      </c>
      <c r="JQ100" s="77">
        <f t="shared" si="2661"/>
        <v>394.65525137800273</v>
      </c>
      <c r="JR100" s="77">
        <f t="shared" si="2661"/>
        <v>394.65525137800273</v>
      </c>
      <c r="JS100" s="77">
        <f t="shared" si="2661"/>
        <v>394.65525137800273</v>
      </c>
      <c r="JT100" s="77">
        <f t="shared" si="2661"/>
        <v>394.65525137800273</v>
      </c>
      <c r="JU100" s="77">
        <f t="shared" si="2661"/>
        <v>394.65525137800273</v>
      </c>
      <c r="JV100" s="77">
        <f t="shared" si="2661"/>
        <v>394.65525137800273</v>
      </c>
      <c r="JW100" s="77">
        <f t="shared" si="2661"/>
        <v>394.65525137800273</v>
      </c>
      <c r="JX100" s="77">
        <f t="shared" si="2661"/>
        <v>394.65525137800273</v>
      </c>
      <c r="JY100" s="77">
        <f t="shared" si="2661"/>
        <v>394.65525137800273</v>
      </c>
      <c r="JZ100" s="77">
        <f t="shared" ref="JZ100:KO100" si="2662">JZ13</f>
        <v>394.65525137800273</v>
      </c>
      <c r="KA100" s="77">
        <f t="shared" si="2662"/>
        <v>394.65525137800273</v>
      </c>
      <c r="KB100" s="77">
        <f t="shared" si="2662"/>
        <v>394.65525137800273</v>
      </c>
      <c r="KC100" s="77">
        <f t="shared" si="2662"/>
        <v>394.65525137800273</v>
      </c>
      <c r="KD100" s="77">
        <f t="shared" si="2662"/>
        <v>394.65525137800273</v>
      </c>
      <c r="KE100" s="77">
        <f t="shared" si="2662"/>
        <v>394.65525137800273</v>
      </c>
      <c r="KF100" s="77">
        <f t="shared" si="2662"/>
        <v>394.65525137800273</v>
      </c>
      <c r="KG100" s="77">
        <f t="shared" si="2662"/>
        <v>394.65525137800273</v>
      </c>
      <c r="KH100" s="77">
        <f t="shared" si="2662"/>
        <v>394.65525137800273</v>
      </c>
      <c r="KI100" s="77">
        <f t="shared" si="2662"/>
        <v>394.65525137800273</v>
      </c>
      <c r="KJ100" s="77">
        <f t="shared" si="2662"/>
        <v>394.65525137800273</v>
      </c>
      <c r="KK100" s="77">
        <f t="shared" si="2662"/>
        <v>394.65525137800273</v>
      </c>
      <c r="KL100" s="77">
        <f t="shared" si="2662"/>
        <v>394.65525137800273</v>
      </c>
      <c r="KM100" s="77">
        <f t="shared" si="2662"/>
        <v>394.65525137800273</v>
      </c>
      <c r="KN100" s="77">
        <f t="shared" si="2662"/>
        <v>394.65525137800273</v>
      </c>
      <c r="KO100" s="77">
        <f t="shared" si="2662"/>
        <v>394.65525137800273</v>
      </c>
    </row>
    <row r="101" spans="1:301" x14ac:dyDescent="0.2">
      <c r="A101" s="189" t="s">
        <v>275</v>
      </c>
      <c r="B101" s="77">
        <v>0</v>
      </c>
      <c r="C101" s="77">
        <v>0</v>
      </c>
      <c r="D101" s="77">
        <v>0</v>
      </c>
      <c r="E101" s="77">
        <v>0</v>
      </c>
      <c r="F101" s="77">
        <v>0</v>
      </c>
      <c r="G101" s="77">
        <v>0</v>
      </c>
      <c r="H101" s="77">
        <v>0</v>
      </c>
      <c r="I101" s="77">
        <v>0</v>
      </c>
      <c r="J101" s="77">
        <v>0</v>
      </c>
      <c r="K101" s="77">
        <v>0</v>
      </c>
      <c r="L101" s="77">
        <v>0</v>
      </c>
      <c r="M101" s="77">
        <v>0</v>
      </c>
      <c r="N101" s="77">
        <v>0</v>
      </c>
      <c r="O101" s="77">
        <v>0</v>
      </c>
      <c r="P101" s="77">
        <v>0</v>
      </c>
      <c r="Q101" s="77">
        <v>0</v>
      </c>
      <c r="R101" s="77">
        <v>0</v>
      </c>
      <c r="S101" s="77">
        <v>0</v>
      </c>
      <c r="T101" s="77">
        <v>0</v>
      </c>
      <c r="U101" s="77">
        <v>0</v>
      </c>
      <c r="V101" s="77">
        <v>0</v>
      </c>
      <c r="W101" s="77">
        <v>0</v>
      </c>
      <c r="X101" s="77">
        <v>0</v>
      </c>
      <c r="Y101" s="77">
        <v>0</v>
      </c>
      <c r="Z101" s="77">
        <v>0</v>
      </c>
      <c r="AA101" s="77">
        <v>0</v>
      </c>
      <c r="AB101" s="77">
        <v>0</v>
      </c>
      <c r="AC101" s="77">
        <v>0</v>
      </c>
      <c r="AD101" s="77">
        <v>0</v>
      </c>
      <c r="AE101" s="77">
        <v>0</v>
      </c>
      <c r="AF101" s="77">
        <v>0</v>
      </c>
      <c r="AG101" s="77">
        <v>0</v>
      </c>
      <c r="AH101" s="77">
        <v>0</v>
      </c>
      <c r="AI101" s="77">
        <v>0</v>
      </c>
      <c r="AJ101" s="77">
        <v>0</v>
      </c>
      <c r="AK101" s="77">
        <v>0</v>
      </c>
      <c r="AL101" s="77">
        <v>0</v>
      </c>
      <c r="AM101" s="77">
        <v>0</v>
      </c>
      <c r="AN101" s="77">
        <v>0</v>
      </c>
      <c r="AO101" s="77">
        <v>0</v>
      </c>
      <c r="AP101" s="77">
        <v>0</v>
      </c>
      <c r="AQ101" s="77">
        <v>0</v>
      </c>
      <c r="AR101" s="77">
        <v>0</v>
      </c>
      <c r="AS101" s="77">
        <v>0</v>
      </c>
      <c r="AT101" s="77">
        <v>0</v>
      </c>
      <c r="AU101" s="77">
        <v>0</v>
      </c>
      <c r="AV101" s="77">
        <v>0</v>
      </c>
      <c r="AW101" s="77">
        <v>0</v>
      </c>
      <c r="AX101" s="77">
        <v>0</v>
      </c>
      <c r="AY101" s="77">
        <v>0</v>
      </c>
      <c r="AZ101" s="77">
        <v>0</v>
      </c>
      <c r="BA101" s="77">
        <v>0</v>
      </c>
      <c r="BB101" s="77">
        <v>0</v>
      </c>
      <c r="BC101" s="77">
        <v>0</v>
      </c>
      <c r="BD101" s="77">
        <v>0</v>
      </c>
      <c r="BE101" s="77">
        <v>0</v>
      </c>
      <c r="BF101" s="77">
        <v>0</v>
      </c>
      <c r="BG101" s="77">
        <v>0</v>
      </c>
      <c r="BH101" s="77">
        <v>0</v>
      </c>
      <c r="BI101" s="77">
        <v>0</v>
      </c>
      <c r="BJ101" s="77">
        <v>0</v>
      </c>
      <c r="BK101" s="77">
        <v>0</v>
      </c>
      <c r="BL101" s="77">
        <v>0</v>
      </c>
      <c r="BM101" s="77">
        <v>0</v>
      </c>
      <c r="BN101" s="77">
        <v>0</v>
      </c>
      <c r="BO101" s="77">
        <v>0</v>
      </c>
      <c r="BP101" s="77">
        <v>0</v>
      </c>
      <c r="BQ101" s="77">
        <v>0</v>
      </c>
      <c r="BR101" s="77">
        <v>0</v>
      </c>
      <c r="BS101" s="77">
        <v>0</v>
      </c>
      <c r="BT101" s="77">
        <v>0</v>
      </c>
      <c r="BU101" s="77">
        <v>0</v>
      </c>
      <c r="BV101" s="77">
        <v>0</v>
      </c>
      <c r="BW101" s="77">
        <v>0</v>
      </c>
      <c r="BX101" s="77">
        <v>0</v>
      </c>
      <c r="BY101" s="77">
        <v>0</v>
      </c>
      <c r="BZ101" s="77">
        <v>0</v>
      </c>
      <c r="CA101" s="77">
        <v>0</v>
      </c>
      <c r="CB101" s="77">
        <v>0</v>
      </c>
      <c r="CC101" s="77">
        <v>0</v>
      </c>
      <c r="CD101" s="77">
        <v>0</v>
      </c>
      <c r="CE101" s="77">
        <v>0</v>
      </c>
      <c r="CF101" s="77">
        <v>0</v>
      </c>
      <c r="CG101" s="77">
        <v>0</v>
      </c>
      <c r="CH101" s="77">
        <v>0</v>
      </c>
      <c r="CI101" s="77">
        <v>0</v>
      </c>
      <c r="CJ101" s="77">
        <v>0</v>
      </c>
      <c r="CK101" s="77">
        <v>0</v>
      </c>
      <c r="CL101" s="77">
        <v>0</v>
      </c>
      <c r="CM101" s="77">
        <v>0</v>
      </c>
      <c r="CN101" s="77">
        <v>0</v>
      </c>
      <c r="CO101" s="77">
        <v>0</v>
      </c>
      <c r="CP101" s="77">
        <v>0</v>
      </c>
      <c r="CQ101" s="77">
        <v>0</v>
      </c>
      <c r="CR101" s="77">
        <v>0</v>
      </c>
      <c r="CS101" s="77">
        <v>0</v>
      </c>
      <c r="CT101" s="77">
        <v>0</v>
      </c>
      <c r="CU101" s="77">
        <v>0</v>
      </c>
      <c r="CV101" s="77">
        <v>0</v>
      </c>
      <c r="CW101" s="77">
        <v>0</v>
      </c>
      <c r="CX101" s="77">
        <v>0</v>
      </c>
      <c r="CY101" s="77">
        <v>0</v>
      </c>
      <c r="CZ101" s="77">
        <v>0</v>
      </c>
      <c r="DA101" s="77">
        <v>0</v>
      </c>
      <c r="DB101" s="77">
        <v>0</v>
      </c>
      <c r="DC101" s="77">
        <v>0</v>
      </c>
      <c r="DD101" s="77">
        <v>0</v>
      </c>
      <c r="DE101" s="77">
        <v>0</v>
      </c>
      <c r="DF101" s="77">
        <v>0</v>
      </c>
      <c r="DG101" s="77">
        <v>0</v>
      </c>
      <c r="DH101" s="77">
        <v>0</v>
      </c>
      <c r="DI101" s="77">
        <v>0</v>
      </c>
      <c r="DJ101" s="77">
        <v>0</v>
      </c>
      <c r="DK101" s="77">
        <v>0</v>
      </c>
      <c r="DL101" s="77">
        <v>0</v>
      </c>
      <c r="DM101" s="77">
        <v>0</v>
      </c>
      <c r="DN101" s="77">
        <v>0</v>
      </c>
      <c r="DO101" s="77">
        <v>0</v>
      </c>
      <c r="DP101" s="77">
        <v>0</v>
      </c>
      <c r="DQ101" s="77">
        <v>0</v>
      </c>
      <c r="DR101" s="77">
        <v>0</v>
      </c>
      <c r="DS101" s="77">
        <v>0</v>
      </c>
      <c r="DT101" s="77">
        <v>0</v>
      </c>
      <c r="DU101" s="77">
        <v>0</v>
      </c>
      <c r="DV101" s="77">
        <v>0</v>
      </c>
      <c r="DW101" s="77">
        <v>0</v>
      </c>
      <c r="DX101" s="77">
        <v>0</v>
      </c>
      <c r="DY101" s="77">
        <v>0</v>
      </c>
      <c r="DZ101" s="77">
        <v>0</v>
      </c>
      <c r="EA101" s="77">
        <v>0</v>
      </c>
      <c r="EB101" s="77">
        <v>0</v>
      </c>
      <c r="EC101" s="77">
        <v>0</v>
      </c>
      <c r="ED101" s="77">
        <v>0</v>
      </c>
      <c r="EE101" s="77">
        <v>0</v>
      </c>
      <c r="EF101" s="77">
        <v>0</v>
      </c>
      <c r="EG101" s="77">
        <v>0</v>
      </c>
      <c r="EH101" s="77">
        <v>0</v>
      </c>
      <c r="EI101" s="77">
        <v>0</v>
      </c>
      <c r="EJ101" s="77">
        <v>0</v>
      </c>
      <c r="EK101" s="77">
        <v>0</v>
      </c>
      <c r="EL101" s="77">
        <v>0</v>
      </c>
      <c r="EM101" s="77">
        <v>0</v>
      </c>
      <c r="EN101" s="77">
        <v>0</v>
      </c>
      <c r="EO101" s="77">
        <v>0</v>
      </c>
      <c r="EP101" s="77">
        <v>0</v>
      </c>
      <c r="EQ101" s="77">
        <v>0</v>
      </c>
      <c r="ER101" s="77">
        <v>0</v>
      </c>
      <c r="ES101" s="77">
        <v>0</v>
      </c>
      <c r="ET101" s="77">
        <v>0</v>
      </c>
      <c r="EU101" s="77">
        <v>0</v>
      </c>
      <c r="EV101" s="77">
        <v>0</v>
      </c>
      <c r="EW101" s="77">
        <v>0</v>
      </c>
      <c r="EX101" s="77">
        <v>0</v>
      </c>
      <c r="EY101" s="77">
        <v>0</v>
      </c>
      <c r="EZ101" s="77">
        <v>0</v>
      </c>
      <c r="FA101" s="77">
        <v>0</v>
      </c>
      <c r="FB101" s="77">
        <v>0</v>
      </c>
      <c r="FC101" s="77">
        <v>0</v>
      </c>
      <c r="FD101" s="77">
        <v>0</v>
      </c>
      <c r="FE101" s="77">
        <v>0</v>
      </c>
      <c r="FF101" s="77">
        <v>0</v>
      </c>
      <c r="FG101" s="77">
        <v>0</v>
      </c>
      <c r="FH101" s="77">
        <v>0</v>
      </c>
      <c r="FI101" s="77">
        <v>0</v>
      </c>
      <c r="FJ101" s="77">
        <v>0</v>
      </c>
      <c r="FK101" s="77">
        <v>0</v>
      </c>
      <c r="FL101" s="77">
        <v>0</v>
      </c>
      <c r="FM101" s="77">
        <v>0</v>
      </c>
      <c r="FN101" s="77">
        <v>0</v>
      </c>
      <c r="FO101" s="77">
        <v>0</v>
      </c>
      <c r="FP101" s="77">
        <v>0</v>
      </c>
      <c r="FQ101" s="77">
        <v>0</v>
      </c>
      <c r="FR101" s="77">
        <v>0</v>
      </c>
      <c r="FS101" s="77">
        <v>0</v>
      </c>
      <c r="FT101" s="77">
        <v>0</v>
      </c>
      <c r="FU101" s="77">
        <v>0</v>
      </c>
      <c r="FV101" s="77">
        <v>0</v>
      </c>
      <c r="FW101" s="77">
        <v>0</v>
      </c>
      <c r="FX101" s="77">
        <v>0</v>
      </c>
      <c r="FY101" s="77">
        <v>0</v>
      </c>
      <c r="FZ101" s="77">
        <v>0</v>
      </c>
      <c r="GA101" s="77">
        <v>0</v>
      </c>
      <c r="GB101" s="77">
        <v>0</v>
      </c>
      <c r="GC101" s="77">
        <v>0</v>
      </c>
      <c r="GD101" s="77">
        <v>0</v>
      </c>
      <c r="GE101" s="77">
        <v>0</v>
      </c>
      <c r="GF101" s="77">
        <v>0</v>
      </c>
      <c r="GG101" s="77">
        <v>0</v>
      </c>
      <c r="GH101" s="77">
        <v>0</v>
      </c>
      <c r="GI101" s="77">
        <v>0</v>
      </c>
      <c r="GJ101" s="77">
        <v>0</v>
      </c>
      <c r="GK101" s="77">
        <v>0</v>
      </c>
      <c r="GL101" s="77">
        <v>0</v>
      </c>
      <c r="GM101" s="77">
        <v>0</v>
      </c>
      <c r="GN101" s="77">
        <v>0</v>
      </c>
      <c r="GO101" s="77">
        <v>0</v>
      </c>
      <c r="GP101" s="77">
        <v>0</v>
      </c>
      <c r="GQ101" s="77">
        <v>0</v>
      </c>
      <c r="GR101" s="77">
        <v>0</v>
      </c>
      <c r="GS101" s="77">
        <v>0</v>
      </c>
      <c r="GT101" s="77">
        <v>0</v>
      </c>
      <c r="GU101" s="77">
        <v>0</v>
      </c>
      <c r="GV101" s="77">
        <v>0</v>
      </c>
      <c r="GW101" s="77">
        <v>0</v>
      </c>
      <c r="GX101" s="77">
        <v>0</v>
      </c>
      <c r="GY101" s="77">
        <v>0</v>
      </c>
      <c r="GZ101" s="77">
        <v>0</v>
      </c>
      <c r="HA101" s="77">
        <v>0</v>
      </c>
      <c r="HB101" s="77">
        <v>0</v>
      </c>
      <c r="HC101" s="77">
        <v>0</v>
      </c>
      <c r="HD101" s="77">
        <v>0</v>
      </c>
      <c r="HE101" s="77">
        <v>0</v>
      </c>
      <c r="HF101" s="77">
        <v>0</v>
      </c>
      <c r="HG101" s="77">
        <v>0</v>
      </c>
      <c r="HH101" s="77">
        <v>0</v>
      </c>
      <c r="HI101" s="77">
        <v>0</v>
      </c>
      <c r="HJ101" s="77">
        <v>0</v>
      </c>
      <c r="HK101" s="77">
        <v>0</v>
      </c>
      <c r="HL101" s="77">
        <v>0</v>
      </c>
      <c r="HM101" s="77">
        <v>0</v>
      </c>
      <c r="HN101" s="77">
        <v>0</v>
      </c>
      <c r="HO101" s="77">
        <v>0</v>
      </c>
      <c r="HP101" s="77">
        <v>0</v>
      </c>
      <c r="HQ101" s="77">
        <v>0</v>
      </c>
      <c r="HR101" s="77">
        <v>0</v>
      </c>
      <c r="HS101" s="77">
        <v>0</v>
      </c>
      <c r="HT101" s="77">
        <v>0</v>
      </c>
      <c r="HU101" s="77">
        <v>0</v>
      </c>
      <c r="HV101" s="77">
        <v>0</v>
      </c>
      <c r="HW101" s="77">
        <v>0</v>
      </c>
      <c r="HX101" s="77">
        <v>0</v>
      </c>
      <c r="HY101" s="77">
        <v>0</v>
      </c>
      <c r="HZ101" s="77">
        <v>0</v>
      </c>
      <c r="IA101" s="77">
        <v>0</v>
      </c>
      <c r="IB101" s="77">
        <v>0</v>
      </c>
      <c r="IC101" s="77">
        <v>0</v>
      </c>
      <c r="ID101" s="77">
        <v>0</v>
      </c>
      <c r="IE101" s="77">
        <v>0</v>
      </c>
      <c r="IF101" s="77">
        <v>0</v>
      </c>
      <c r="IG101" s="77">
        <v>0</v>
      </c>
      <c r="IH101" s="77">
        <v>0</v>
      </c>
      <c r="II101" s="77">
        <v>0</v>
      </c>
      <c r="IJ101" s="77">
        <v>0</v>
      </c>
      <c r="IK101" s="77">
        <v>0</v>
      </c>
      <c r="IL101" s="77">
        <v>0</v>
      </c>
      <c r="IM101" s="77">
        <v>0</v>
      </c>
      <c r="IN101" s="77">
        <v>0</v>
      </c>
      <c r="IO101" s="77">
        <v>0</v>
      </c>
      <c r="IP101" s="77">
        <v>0</v>
      </c>
      <c r="IQ101" s="77">
        <v>0</v>
      </c>
      <c r="IR101" s="77">
        <v>0</v>
      </c>
      <c r="IS101" s="77">
        <v>0</v>
      </c>
      <c r="IT101" s="77">
        <v>0</v>
      </c>
      <c r="IU101" s="77">
        <v>0</v>
      </c>
      <c r="IV101" s="77">
        <v>0</v>
      </c>
      <c r="IW101" s="77">
        <v>0</v>
      </c>
      <c r="IX101" s="77">
        <v>0</v>
      </c>
      <c r="IY101" s="77">
        <v>0</v>
      </c>
      <c r="IZ101" s="77">
        <v>0</v>
      </c>
      <c r="JA101" s="77">
        <v>0</v>
      </c>
      <c r="JB101" s="77">
        <v>0</v>
      </c>
      <c r="JC101" s="77">
        <v>0</v>
      </c>
      <c r="JD101" s="77">
        <v>0</v>
      </c>
      <c r="JE101" s="77">
        <v>0</v>
      </c>
      <c r="JF101" s="77">
        <v>0</v>
      </c>
      <c r="JG101" s="77">
        <v>0</v>
      </c>
      <c r="JH101" s="77">
        <v>0</v>
      </c>
      <c r="JI101" s="77">
        <v>0</v>
      </c>
      <c r="JJ101" s="77">
        <v>0</v>
      </c>
      <c r="JK101" s="77">
        <v>0</v>
      </c>
      <c r="JL101" s="77">
        <v>0</v>
      </c>
      <c r="JM101" s="77">
        <v>0</v>
      </c>
      <c r="JN101" s="77">
        <v>0</v>
      </c>
      <c r="JO101" s="77">
        <v>0</v>
      </c>
      <c r="JP101" s="77">
        <v>0</v>
      </c>
      <c r="JQ101" s="77">
        <v>0</v>
      </c>
      <c r="JR101" s="77">
        <v>0</v>
      </c>
      <c r="JS101" s="77">
        <v>0</v>
      </c>
      <c r="JT101" s="77">
        <v>0</v>
      </c>
      <c r="JU101" s="77">
        <v>0</v>
      </c>
      <c r="JV101" s="77">
        <v>0</v>
      </c>
      <c r="JW101" s="77">
        <v>0</v>
      </c>
      <c r="JX101" s="77">
        <v>0</v>
      </c>
      <c r="JY101" s="77">
        <v>0</v>
      </c>
      <c r="JZ101" s="77">
        <v>0</v>
      </c>
      <c r="KA101" s="77">
        <v>0</v>
      </c>
      <c r="KB101" s="77">
        <v>0</v>
      </c>
      <c r="KC101" s="77">
        <v>0</v>
      </c>
      <c r="KD101" s="77">
        <v>0</v>
      </c>
      <c r="KE101" s="77">
        <v>0</v>
      </c>
      <c r="KF101" s="77">
        <v>0</v>
      </c>
      <c r="KG101" s="77">
        <v>0</v>
      </c>
      <c r="KH101" s="77">
        <v>0</v>
      </c>
      <c r="KI101" s="77">
        <v>0</v>
      </c>
      <c r="KJ101" s="77">
        <v>0</v>
      </c>
      <c r="KK101" s="77">
        <v>0</v>
      </c>
      <c r="KL101" s="77">
        <v>0</v>
      </c>
      <c r="KM101" s="77">
        <v>0</v>
      </c>
      <c r="KN101" s="77">
        <v>0</v>
      </c>
      <c r="KO101" s="77">
        <v>0</v>
      </c>
    </row>
    <row r="102" spans="1:301" x14ac:dyDescent="0.2">
      <c r="A102" s="189" t="s">
        <v>224</v>
      </c>
      <c r="B102" s="77">
        <f t="shared" ref="B102:AG102" si="2663">B21</f>
        <v>0</v>
      </c>
      <c r="C102" s="77">
        <f t="shared" si="2663"/>
        <v>0</v>
      </c>
      <c r="D102" s="77">
        <f t="shared" si="2663"/>
        <v>0</v>
      </c>
      <c r="E102" s="77">
        <f t="shared" si="2663"/>
        <v>0</v>
      </c>
      <c r="F102" s="77">
        <f t="shared" si="2663"/>
        <v>0</v>
      </c>
      <c r="G102" s="77">
        <f t="shared" si="2663"/>
        <v>0</v>
      </c>
      <c r="H102" s="77">
        <f t="shared" si="2663"/>
        <v>0</v>
      </c>
      <c r="I102" s="77">
        <f t="shared" si="2663"/>
        <v>0</v>
      </c>
      <c r="J102" s="77">
        <f t="shared" si="2663"/>
        <v>0</v>
      </c>
      <c r="K102" s="77">
        <f t="shared" si="2663"/>
        <v>0</v>
      </c>
      <c r="L102" s="77">
        <f t="shared" si="2663"/>
        <v>0</v>
      </c>
      <c r="M102" s="77">
        <f t="shared" si="2663"/>
        <v>0</v>
      </c>
      <c r="N102" s="77">
        <f t="shared" si="2663"/>
        <v>0</v>
      </c>
      <c r="O102" s="77">
        <f t="shared" si="2663"/>
        <v>0</v>
      </c>
      <c r="P102" s="77">
        <f t="shared" si="2663"/>
        <v>0</v>
      </c>
      <c r="Q102" s="77">
        <f t="shared" si="2663"/>
        <v>0</v>
      </c>
      <c r="R102" s="77">
        <f t="shared" si="2663"/>
        <v>0</v>
      </c>
      <c r="S102" s="77">
        <f t="shared" si="2663"/>
        <v>0</v>
      </c>
      <c r="T102" s="77">
        <f t="shared" si="2663"/>
        <v>0</v>
      </c>
      <c r="U102" s="77">
        <f t="shared" si="2663"/>
        <v>0</v>
      </c>
      <c r="V102" s="77">
        <f t="shared" si="2663"/>
        <v>0</v>
      </c>
      <c r="W102" s="77">
        <f t="shared" si="2663"/>
        <v>0</v>
      </c>
      <c r="X102" s="77">
        <f t="shared" si="2663"/>
        <v>0</v>
      </c>
      <c r="Y102" s="77">
        <f t="shared" si="2663"/>
        <v>0</v>
      </c>
      <c r="Z102" s="77">
        <f t="shared" si="2663"/>
        <v>0</v>
      </c>
      <c r="AA102" s="77">
        <f t="shared" si="2663"/>
        <v>0</v>
      </c>
      <c r="AB102" s="77">
        <f t="shared" si="2663"/>
        <v>0</v>
      </c>
      <c r="AC102" s="77">
        <f t="shared" si="2663"/>
        <v>0</v>
      </c>
      <c r="AD102" s="77">
        <f t="shared" si="2663"/>
        <v>0</v>
      </c>
      <c r="AE102" s="77">
        <f t="shared" si="2663"/>
        <v>0</v>
      </c>
      <c r="AF102" s="77">
        <f t="shared" si="2663"/>
        <v>0</v>
      </c>
      <c r="AG102" s="77">
        <f t="shared" si="2663"/>
        <v>0</v>
      </c>
      <c r="AH102" s="77">
        <f t="shared" ref="AH102:BM102" si="2664">AH21</f>
        <v>0</v>
      </c>
      <c r="AI102" s="77">
        <f t="shared" si="2664"/>
        <v>0</v>
      </c>
      <c r="AJ102" s="77">
        <f t="shared" si="2664"/>
        <v>0</v>
      </c>
      <c r="AK102" s="77">
        <f t="shared" si="2664"/>
        <v>0</v>
      </c>
      <c r="AL102" s="77">
        <f t="shared" si="2664"/>
        <v>0</v>
      </c>
      <c r="AM102" s="77">
        <f t="shared" si="2664"/>
        <v>0</v>
      </c>
      <c r="AN102" s="77">
        <f t="shared" si="2664"/>
        <v>0</v>
      </c>
      <c r="AO102" s="77">
        <f t="shared" si="2664"/>
        <v>0</v>
      </c>
      <c r="AP102" s="77">
        <f t="shared" si="2664"/>
        <v>0</v>
      </c>
      <c r="AQ102" s="77">
        <f t="shared" si="2664"/>
        <v>0</v>
      </c>
      <c r="AR102" s="77">
        <f t="shared" si="2664"/>
        <v>0</v>
      </c>
      <c r="AS102" s="77">
        <f t="shared" si="2664"/>
        <v>0</v>
      </c>
      <c r="AT102" s="77">
        <f t="shared" si="2664"/>
        <v>0</v>
      </c>
      <c r="AU102" s="77">
        <f t="shared" si="2664"/>
        <v>0</v>
      </c>
      <c r="AV102" s="77">
        <f t="shared" si="2664"/>
        <v>0</v>
      </c>
      <c r="AW102" s="77">
        <f t="shared" si="2664"/>
        <v>0</v>
      </c>
      <c r="AX102" s="77">
        <f t="shared" si="2664"/>
        <v>0</v>
      </c>
      <c r="AY102" s="77">
        <f t="shared" si="2664"/>
        <v>0</v>
      </c>
      <c r="AZ102" s="77">
        <f t="shared" si="2664"/>
        <v>0</v>
      </c>
      <c r="BA102" s="77">
        <f t="shared" si="2664"/>
        <v>0</v>
      </c>
      <c r="BB102" s="77">
        <f t="shared" si="2664"/>
        <v>0</v>
      </c>
      <c r="BC102" s="77">
        <f t="shared" si="2664"/>
        <v>0</v>
      </c>
      <c r="BD102" s="77">
        <f t="shared" si="2664"/>
        <v>0</v>
      </c>
      <c r="BE102" s="77">
        <f t="shared" si="2664"/>
        <v>0</v>
      </c>
      <c r="BF102" s="77">
        <f t="shared" si="2664"/>
        <v>0</v>
      </c>
      <c r="BG102" s="77">
        <f t="shared" si="2664"/>
        <v>0</v>
      </c>
      <c r="BH102" s="77">
        <f t="shared" si="2664"/>
        <v>0</v>
      </c>
      <c r="BI102" s="77">
        <f t="shared" si="2664"/>
        <v>0</v>
      </c>
      <c r="BJ102" s="77">
        <f t="shared" si="2664"/>
        <v>0</v>
      </c>
      <c r="BK102" s="77">
        <f t="shared" si="2664"/>
        <v>0</v>
      </c>
      <c r="BL102" s="77">
        <f t="shared" si="2664"/>
        <v>0</v>
      </c>
      <c r="BM102" s="77">
        <f t="shared" si="2664"/>
        <v>0</v>
      </c>
      <c r="BN102" s="77">
        <f t="shared" ref="BN102:CS102" si="2665">BN21</f>
        <v>0</v>
      </c>
      <c r="BO102" s="77">
        <f t="shared" si="2665"/>
        <v>0</v>
      </c>
      <c r="BP102" s="77">
        <f t="shared" si="2665"/>
        <v>0</v>
      </c>
      <c r="BQ102" s="77">
        <f t="shared" si="2665"/>
        <v>0</v>
      </c>
      <c r="BR102" s="77">
        <f t="shared" si="2665"/>
        <v>0</v>
      </c>
      <c r="BS102" s="77">
        <f t="shared" si="2665"/>
        <v>0</v>
      </c>
      <c r="BT102" s="77">
        <f t="shared" si="2665"/>
        <v>0</v>
      </c>
      <c r="BU102" s="77">
        <f t="shared" si="2665"/>
        <v>0</v>
      </c>
      <c r="BV102" s="77">
        <f t="shared" si="2665"/>
        <v>0</v>
      </c>
      <c r="BW102" s="77">
        <f t="shared" si="2665"/>
        <v>0</v>
      </c>
      <c r="BX102" s="77">
        <f t="shared" si="2665"/>
        <v>0</v>
      </c>
      <c r="BY102" s="77">
        <f t="shared" si="2665"/>
        <v>0</v>
      </c>
      <c r="BZ102" s="77">
        <f t="shared" si="2665"/>
        <v>0</v>
      </c>
      <c r="CA102" s="77">
        <f t="shared" si="2665"/>
        <v>0</v>
      </c>
      <c r="CB102" s="77">
        <f t="shared" si="2665"/>
        <v>0</v>
      </c>
      <c r="CC102" s="77">
        <f t="shared" si="2665"/>
        <v>0</v>
      </c>
      <c r="CD102" s="77">
        <f t="shared" si="2665"/>
        <v>0</v>
      </c>
      <c r="CE102" s="77">
        <f t="shared" si="2665"/>
        <v>0</v>
      </c>
      <c r="CF102" s="77">
        <f t="shared" si="2665"/>
        <v>0</v>
      </c>
      <c r="CG102" s="77">
        <f t="shared" si="2665"/>
        <v>0</v>
      </c>
      <c r="CH102" s="77">
        <f t="shared" si="2665"/>
        <v>0</v>
      </c>
      <c r="CI102" s="77">
        <f t="shared" si="2665"/>
        <v>0</v>
      </c>
      <c r="CJ102" s="77">
        <f t="shared" si="2665"/>
        <v>0</v>
      </c>
      <c r="CK102" s="77">
        <f t="shared" si="2665"/>
        <v>0</v>
      </c>
      <c r="CL102" s="77">
        <f t="shared" si="2665"/>
        <v>0</v>
      </c>
      <c r="CM102" s="77">
        <f t="shared" si="2665"/>
        <v>0</v>
      </c>
      <c r="CN102" s="77">
        <f t="shared" si="2665"/>
        <v>0</v>
      </c>
      <c r="CO102" s="77">
        <f t="shared" si="2665"/>
        <v>0</v>
      </c>
      <c r="CP102" s="77">
        <f t="shared" si="2665"/>
        <v>0</v>
      </c>
      <c r="CQ102" s="77">
        <f t="shared" si="2665"/>
        <v>0</v>
      </c>
      <c r="CR102" s="77">
        <f t="shared" si="2665"/>
        <v>0</v>
      </c>
      <c r="CS102" s="77">
        <f t="shared" si="2665"/>
        <v>0</v>
      </c>
      <c r="CT102" s="77">
        <f t="shared" ref="CT102:DQ102" si="2666">CT21</f>
        <v>0</v>
      </c>
      <c r="CU102" s="77">
        <f t="shared" si="2666"/>
        <v>0</v>
      </c>
      <c r="CV102" s="77">
        <f t="shared" si="2666"/>
        <v>0</v>
      </c>
      <c r="CW102" s="77">
        <f t="shared" si="2666"/>
        <v>0</v>
      </c>
      <c r="CX102" s="77">
        <f t="shared" si="2666"/>
        <v>0</v>
      </c>
      <c r="CY102" s="77">
        <f t="shared" si="2666"/>
        <v>0</v>
      </c>
      <c r="CZ102" s="77">
        <f t="shared" si="2666"/>
        <v>0</v>
      </c>
      <c r="DA102" s="77">
        <f t="shared" si="2666"/>
        <v>0</v>
      </c>
      <c r="DB102" s="77">
        <f t="shared" si="2666"/>
        <v>0</v>
      </c>
      <c r="DC102" s="77">
        <f t="shared" si="2666"/>
        <v>0</v>
      </c>
      <c r="DD102" s="77">
        <f t="shared" si="2666"/>
        <v>0</v>
      </c>
      <c r="DE102" s="77">
        <f t="shared" si="2666"/>
        <v>0</v>
      </c>
      <c r="DF102" s="77">
        <f t="shared" si="2666"/>
        <v>0</v>
      </c>
      <c r="DG102" s="77">
        <f t="shared" si="2666"/>
        <v>0</v>
      </c>
      <c r="DH102" s="77">
        <f t="shared" si="2666"/>
        <v>0</v>
      </c>
      <c r="DI102" s="77">
        <f t="shared" si="2666"/>
        <v>0</v>
      </c>
      <c r="DJ102" s="77">
        <f t="shared" si="2666"/>
        <v>0</v>
      </c>
      <c r="DK102" s="77">
        <f t="shared" si="2666"/>
        <v>0</v>
      </c>
      <c r="DL102" s="77">
        <f t="shared" si="2666"/>
        <v>0</v>
      </c>
      <c r="DM102" s="77">
        <f t="shared" si="2666"/>
        <v>0</v>
      </c>
      <c r="DN102" s="77">
        <f t="shared" si="2666"/>
        <v>0</v>
      </c>
      <c r="DO102" s="77">
        <f t="shared" si="2666"/>
        <v>0</v>
      </c>
      <c r="DP102" s="77">
        <f t="shared" si="2666"/>
        <v>0</v>
      </c>
      <c r="DQ102" s="77">
        <f t="shared" si="2666"/>
        <v>0</v>
      </c>
      <c r="DR102" s="77">
        <f t="shared" ref="DR102:EC102" si="2667">DR21</f>
        <v>0</v>
      </c>
      <c r="DS102" s="77">
        <f t="shared" si="2667"/>
        <v>0</v>
      </c>
      <c r="DT102" s="77">
        <f t="shared" si="2667"/>
        <v>0</v>
      </c>
      <c r="DU102" s="77">
        <f t="shared" si="2667"/>
        <v>0</v>
      </c>
      <c r="DV102" s="77">
        <f t="shared" si="2667"/>
        <v>0</v>
      </c>
      <c r="DW102" s="77">
        <f t="shared" si="2667"/>
        <v>0</v>
      </c>
      <c r="DX102" s="77">
        <f t="shared" si="2667"/>
        <v>0</v>
      </c>
      <c r="DY102" s="77">
        <f t="shared" si="2667"/>
        <v>0</v>
      </c>
      <c r="DZ102" s="77">
        <f t="shared" si="2667"/>
        <v>0</v>
      </c>
      <c r="EA102" s="77">
        <f t="shared" si="2667"/>
        <v>0</v>
      </c>
      <c r="EB102" s="77">
        <f t="shared" si="2667"/>
        <v>0</v>
      </c>
      <c r="EC102" s="77">
        <f t="shared" si="2667"/>
        <v>0</v>
      </c>
      <c r="ED102" s="77">
        <f t="shared" ref="ED102:FA102" si="2668">ED21</f>
        <v>0</v>
      </c>
      <c r="EE102" s="77">
        <f t="shared" si="2668"/>
        <v>0</v>
      </c>
      <c r="EF102" s="77">
        <f t="shared" si="2668"/>
        <v>0</v>
      </c>
      <c r="EG102" s="77">
        <f t="shared" si="2668"/>
        <v>0</v>
      </c>
      <c r="EH102" s="77">
        <f t="shared" si="2668"/>
        <v>0</v>
      </c>
      <c r="EI102" s="77">
        <f t="shared" si="2668"/>
        <v>0</v>
      </c>
      <c r="EJ102" s="77">
        <f t="shared" si="2668"/>
        <v>0</v>
      </c>
      <c r="EK102" s="77">
        <f t="shared" si="2668"/>
        <v>0</v>
      </c>
      <c r="EL102" s="77">
        <f t="shared" si="2668"/>
        <v>0</v>
      </c>
      <c r="EM102" s="77">
        <f t="shared" si="2668"/>
        <v>0</v>
      </c>
      <c r="EN102" s="77">
        <f t="shared" si="2668"/>
        <v>0</v>
      </c>
      <c r="EO102" s="77">
        <f t="shared" si="2668"/>
        <v>0</v>
      </c>
      <c r="EP102" s="77">
        <f t="shared" si="2668"/>
        <v>0</v>
      </c>
      <c r="EQ102" s="77">
        <f t="shared" si="2668"/>
        <v>0</v>
      </c>
      <c r="ER102" s="77">
        <f t="shared" si="2668"/>
        <v>0</v>
      </c>
      <c r="ES102" s="77">
        <f t="shared" si="2668"/>
        <v>0</v>
      </c>
      <c r="ET102" s="77">
        <f t="shared" si="2668"/>
        <v>0</v>
      </c>
      <c r="EU102" s="77">
        <f t="shared" si="2668"/>
        <v>0</v>
      </c>
      <c r="EV102" s="77">
        <f t="shared" si="2668"/>
        <v>0</v>
      </c>
      <c r="EW102" s="77">
        <f t="shared" si="2668"/>
        <v>0</v>
      </c>
      <c r="EX102" s="77">
        <f t="shared" si="2668"/>
        <v>0</v>
      </c>
      <c r="EY102" s="77">
        <f t="shared" si="2668"/>
        <v>0</v>
      </c>
      <c r="EZ102" s="77">
        <f t="shared" si="2668"/>
        <v>0</v>
      </c>
      <c r="FA102" s="77">
        <f t="shared" si="2668"/>
        <v>0</v>
      </c>
      <c r="FB102" s="77">
        <f t="shared" ref="FB102:HM102" si="2669">FB21</f>
        <v>0</v>
      </c>
      <c r="FC102" s="77">
        <f t="shared" si="2669"/>
        <v>0</v>
      </c>
      <c r="FD102" s="77">
        <f t="shared" si="2669"/>
        <v>0</v>
      </c>
      <c r="FE102" s="77">
        <f t="shared" si="2669"/>
        <v>0</v>
      </c>
      <c r="FF102" s="77">
        <f t="shared" si="2669"/>
        <v>0</v>
      </c>
      <c r="FG102" s="77">
        <f t="shared" si="2669"/>
        <v>0</v>
      </c>
      <c r="FH102" s="77">
        <f t="shared" si="2669"/>
        <v>0</v>
      </c>
      <c r="FI102" s="77">
        <f t="shared" si="2669"/>
        <v>0</v>
      </c>
      <c r="FJ102" s="77">
        <f t="shared" si="2669"/>
        <v>0</v>
      </c>
      <c r="FK102" s="77">
        <f t="shared" si="2669"/>
        <v>0</v>
      </c>
      <c r="FL102" s="77">
        <f t="shared" si="2669"/>
        <v>0</v>
      </c>
      <c r="FM102" s="77">
        <f t="shared" si="2669"/>
        <v>0</v>
      </c>
      <c r="FN102" s="77">
        <f t="shared" si="2669"/>
        <v>0</v>
      </c>
      <c r="FO102" s="77">
        <f t="shared" si="2669"/>
        <v>0</v>
      </c>
      <c r="FP102" s="77">
        <f t="shared" si="2669"/>
        <v>0</v>
      </c>
      <c r="FQ102" s="77">
        <f t="shared" si="2669"/>
        <v>0</v>
      </c>
      <c r="FR102" s="77">
        <f t="shared" si="2669"/>
        <v>0</v>
      </c>
      <c r="FS102" s="77">
        <f t="shared" si="2669"/>
        <v>0</v>
      </c>
      <c r="FT102" s="77">
        <f t="shared" si="2669"/>
        <v>0</v>
      </c>
      <c r="FU102" s="77">
        <f t="shared" si="2669"/>
        <v>0</v>
      </c>
      <c r="FV102" s="77">
        <f t="shared" si="2669"/>
        <v>0</v>
      </c>
      <c r="FW102" s="77">
        <f t="shared" si="2669"/>
        <v>0</v>
      </c>
      <c r="FX102" s="77">
        <f t="shared" si="2669"/>
        <v>0</v>
      </c>
      <c r="FY102" s="77">
        <f t="shared" si="2669"/>
        <v>0</v>
      </c>
      <c r="FZ102" s="77">
        <f t="shared" si="2669"/>
        <v>0</v>
      </c>
      <c r="GA102" s="77">
        <f t="shared" si="2669"/>
        <v>0</v>
      </c>
      <c r="GB102" s="77">
        <f t="shared" si="2669"/>
        <v>0</v>
      </c>
      <c r="GC102" s="77">
        <f t="shared" si="2669"/>
        <v>0</v>
      </c>
      <c r="GD102" s="77">
        <f t="shared" si="2669"/>
        <v>0</v>
      </c>
      <c r="GE102" s="77">
        <f t="shared" si="2669"/>
        <v>0</v>
      </c>
      <c r="GF102" s="77">
        <f t="shared" si="2669"/>
        <v>0</v>
      </c>
      <c r="GG102" s="77">
        <f t="shared" si="2669"/>
        <v>0</v>
      </c>
      <c r="GH102" s="77">
        <f t="shared" si="2669"/>
        <v>0</v>
      </c>
      <c r="GI102" s="77">
        <f t="shared" si="2669"/>
        <v>0</v>
      </c>
      <c r="GJ102" s="77">
        <f t="shared" si="2669"/>
        <v>0</v>
      </c>
      <c r="GK102" s="77">
        <f t="shared" si="2669"/>
        <v>0</v>
      </c>
      <c r="GL102" s="77">
        <f t="shared" si="2669"/>
        <v>0</v>
      </c>
      <c r="GM102" s="77">
        <f t="shared" si="2669"/>
        <v>0</v>
      </c>
      <c r="GN102" s="77">
        <f t="shared" si="2669"/>
        <v>0</v>
      </c>
      <c r="GO102" s="77">
        <f t="shared" si="2669"/>
        <v>0</v>
      </c>
      <c r="GP102" s="77">
        <f t="shared" si="2669"/>
        <v>0</v>
      </c>
      <c r="GQ102" s="77">
        <f t="shared" si="2669"/>
        <v>0</v>
      </c>
      <c r="GR102" s="77">
        <f t="shared" si="2669"/>
        <v>0</v>
      </c>
      <c r="GS102" s="77">
        <f t="shared" si="2669"/>
        <v>0</v>
      </c>
      <c r="GT102" s="77">
        <f t="shared" si="2669"/>
        <v>0</v>
      </c>
      <c r="GU102" s="77">
        <f t="shared" si="2669"/>
        <v>0</v>
      </c>
      <c r="GV102" s="77">
        <f t="shared" si="2669"/>
        <v>0</v>
      </c>
      <c r="GW102" s="77">
        <f t="shared" si="2669"/>
        <v>0</v>
      </c>
      <c r="GX102" s="77">
        <f t="shared" si="2669"/>
        <v>0</v>
      </c>
      <c r="GY102" s="77">
        <f t="shared" si="2669"/>
        <v>0</v>
      </c>
      <c r="GZ102" s="77">
        <f t="shared" si="2669"/>
        <v>0</v>
      </c>
      <c r="HA102" s="77">
        <f t="shared" si="2669"/>
        <v>0</v>
      </c>
      <c r="HB102" s="77">
        <f t="shared" si="2669"/>
        <v>0</v>
      </c>
      <c r="HC102" s="77">
        <f t="shared" si="2669"/>
        <v>0</v>
      </c>
      <c r="HD102" s="77">
        <f t="shared" si="2669"/>
        <v>0</v>
      </c>
      <c r="HE102" s="77">
        <f t="shared" si="2669"/>
        <v>0</v>
      </c>
      <c r="HF102" s="77">
        <f t="shared" si="2669"/>
        <v>0</v>
      </c>
      <c r="HG102" s="77">
        <f t="shared" si="2669"/>
        <v>0</v>
      </c>
      <c r="HH102" s="77">
        <f t="shared" si="2669"/>
        <v>0</v>
      </c>
      <c r="HI102" s="77">
        <f t="shared" si="2669"/>
        <v>0</v>
      </c>
      <c r="HJ102" s="77">
        <f t="shared" si="2669"/>
        <v>0</v>
      </c>
      <c r="HK102" s="77">
        <f t="shared" si="2669"/>
        <v>0</v>
      </c>
      <c r="HL102" s="77">
        <f t="shared" si="2669"/>
        <v>0</v>
      </c>
      <c r="HM102" s="77">
        <f t="shared" si="2669"/>
        <v>0</v>
      </c>
      <c r="HN102" s="77">
        <f t="shared" ref="HN102:JY102" si="2670">HN21</f>
        <v>0</v>
      </c>
      <c r="HO102" s="77">
        <f t="shared" si="2670"/>
        <v>0</v>
      </c>
      <c r="HP102" s="77">
        <f t="shared" si="2670"/>
        <v>0</v>
      </c>
      <c r="HQ102" s="77">
        <f t="shared" si="2670"/>
        <v>0</v>
      </c>
      <c r="HR102" s="77">
        <f t="shared" si="2670"/>
        <v>0</v>
      </c>
      <c r="HS102" s="77">
        <f t="shared" si="2670"/>
        <v>0</v>
      </c>
      <c r="HT102" s="77">
        <f t="shared" si="2670"/>
        <v>0</v>
      </c>
      <c r="HU102" s="77">
        <f t="shared" si="2670"/>
        <v>0</v>
      </c>
      <c r="HV102" s="77">
        <f t="shared" si="2670"/>
        <v>0</v>
      </c>
      <c r="HW102" s="77">
        <f t="shared" si="2670"/>
        <v>0</v>
      </c>
      <c r="HX102" s="77">
        <f t="shared" si="2670"/>
        <v>0</v>
      </c>
      <c r="HY102" s="77">
        <f t="shared" si="2670"/>
        <v>0</v>
      </c>
      <c r="HZ102" s="77">
        <f t="shared" si="2670"/>
        <v>0</v>
      </c>
      <c r="IA102" s="77">
        <f t="shared" si="2670"/>
        <v>0</v>
      </c>
      <c r="IB102" s="77">
        <f t="shared" si="2670"/>
        <v>0</v>
      </c>
      <c r="IC102" s="77">
        <f t="shared" si="2670"/>
        <v>0</v>
      </c>
      <c r="ID102" s="77">
        <f t="shared" si="2670"/>
        <v>0</v>
      </c>
      <c r="IE102" s="77">
        <f t="shared" si="2670"/>
        <v>0</v>
      </c>
      <c r="IF102" s="77">
        <f t="shared" si="2670"/>
        <v>0</v>
      </c>
      <c r="IG102" s="77">
        <f t="shared" si="2670"/>
        <v>0</v>
      </c>
      <c r="IH102" s="77">
        <f t="shared" si="2670"/>
        <v>0</v>
      </c>
      <c r="II102" s="77">
        <f t="shared" si="2670"/>
        <v>0</v>
      </c>
      <c r="IJ102" s="77">
        <f t="shared" si="2670"/>
        <v>0</v>
      </c>
      <c r="IK102" s="77">
        <f t="shared" si="2670"/>
        <v>0</v>
      </c>
      <c r="IL102" s="77">
        <f t="shared" si="2670"/>
        <v>0</v>
      </c>
      <c r="IM102" s="77">
        <f t="shared" si="2670"/>
        <v>0</v>
      </c>
      <c r="IN102" s="77">
        <f t="shared" si="2670"/>
        <v>0</v>
      </c>
      <c r="IO102" s="77">
        <f t="shared" si="2670"/>
        <v>0</v>
      </c>
      <c r="IP102" s="77">
        <f t="shared" si="2670"/>
        <v>0</v>
      </c>
      <c r="IQ102" s="77">
        <f t="shared" si="2670"/>
        <v>0</v>
      </c>
      <c r="IR102" s="77">
        <f t="shared" si="2670"/>
        <v>0</v>
      </c>
      <c r="IS102" s="77">
        <f t="shared" si="2670"/>
        <v>0</v>
      </c>
      <c r="IT102" s="77">
        <f t="shared" si="2670"/>
        <v>0</v>
      </c>
      <c r="IU102" s="77">
        <f t="shared" si="2670"/>
        <v>0</v>
      </c>
      <c r="IV102" s="77">
        <f t="shared" si="2670"/>
        <v>0</v>
      </c>
      <c r="IW102" s="77">
        <f t="shared" si="2670"/>
        <v>0</v>
      </c>
      <c r="IX102" s="77">
        <f t="shared" si="2670"/>
        <v>0</v>
      </c>
      <c r="IY102" s="77">
        <f t="shared" si="2670"/>
        <v>0</v>
      </c>
      <c r="IZ102" s="77">
        <f t="shared" si="2670"/>
        <v>0</v>
      </c>
      <c r="JA102" s="77">
        <f t="shared" si="2670"/>
        <v>0</v>
      </c>
      <c r="JB102" s="77">
        <f t="shared" si="2670"/>
        <v>0</v>
      </c>
      <c r="JC102" s="77">
        <f t="shared" si="2670"/>
        <v>0</v>
      </c>
      <c r="JD102" s="77">
        <f t="shared" si="2670"/>
        <v>0</v>
      </c>
      <c r="JE102" s="77">
        <f t="shared" si="2670"/>
        <v>0</v>
      </c>
      <c r="JF102" s="77">
        <f t="shared" si="2670"/>
        <v>0</v>
      </c>
      <c r="JG102" s="77">
        <f t="shared" si="2670"/>
        <v>0</v>
      </c>
      <c r="JH102" s="77">
        <f t="shared" si="2670"/>
        <v>0</v>
      </c>
      <c r="JI102" s="77">
        <f t="shared" si="2670"/>
        <v>0</v>
      </c>
      <c r="JJ102" s="77">
        <f t="shared" si="2670"/>
        <v>0</v>
      </c>
      <c r="JK102" s="77">
        <f t="shared" si="2670"/>
        <v>0</v>
      </c>
      <c r="JL102" s="77">
        <f t="shared" si="2670"/>
        <v>0</v>
      </c>
      <c r="JM102" s="77">
        <f t="shared" si="2670"/>
        <v>0</v>
      </c>
      <c r="JN102" s="77">
        <f t="shared" si="2670"/>
        <v>0</v>
      </c>
      <c r="JO102" s="77">
        <f t="shared" si="2670"/>
        <v>0</v>
      </c>
      <c r="JP102" s="77">
        <f t="shared" si="2670"/>
        <v>0</v>
      </c>
      <c r="JQ102" s="77">
        <f t="shared" si="2670"/>
        <v>0</v>
      </c>
      <c r="JR102" s="77">
        <f t="shared" si="2670"/>
        <v>0</v>
      </c>
      <c r="JS102" s="77">
        <f t="shared" si="2670"/>
        <v>0</v>
      </c>
      <c r="JT102" s="77">
        <f t="shared" si="2670"/>
        <v>0</v>
      </c>
      <c r="JU102" s="77">
        <f t="shared" si="2670"/>
        <v>0</v>
      </c>
      <c r="JV102" s="77">
        <f t="shared" si="2670"/>
        <v>0</v>
      </c>
      <c r="JW102" s="77">
        <f t="shared" si="2670"/>
        <v>0</v>
      </c>
      <c r="JX102" s="77">
        <f t="shared" si="2670"/>
        <v>0</v>
      </c>
      <c r="JY102" s="77">
        <f t="shared" si="2670"/>
        <v>0</v>
      </c>
      <c r="JZ102" s="77">
        <f t="shared" ref="JZ102:KO102" si="2671">JZ21</f>
        <v>0</v>
      </c>
      <c r="KA102" s="77">
        <f t="shared" si="2671"/>
        <v>0</v>
      </c>
      <c r="KB102" s="77">
        <f t="shared" si="2671"/>
        <v>0</v>
      </c>
      <c r="KC102" s="77">
        <f t="shared" si="2671"/>
        <v>0</v>
      </c>
      <c r="KD102" s="77">
        <f t="shared" si="2671"/>
        <v>0</v>
      </c>
      <c r="KE102" s="77">
        <f t="shared" si="2671"/>
        <v>0</v>
      </c>
      <c r="KF102" s="77">
        <f t="shared" si="2671"/>
        <v>0</v>
      </c>
      <c r="KG102" s="77">
        <f t="shared" si="2671"/>
        <v>0</v>
      </c>
      <c r="KH102" s="77">
        <f t="shared" si="2671"/>
        <v>0</v>
      </c>
      <c r="KI102" s="77">
        <f t="shared" si="2671"/>
        <v>0</v>
      </c>
      <c r="KJ102" s="77">
        <f t="shared" si="2671"/>
        <v>0</v>
      </c>
      <c r="KK102" s="77">
        <f t="shared" si="2671"/>
        <v>0</v>
      </c>
      <c r="KL102" s="77">
        <f t="shared" si="2671"/>
        <v>0</v>
      </c>
      <c r="KM102" s="77">
        <f t="shared" si="2671"/>
        <v>0</v>
      </c>
      <c r="KN102" s="77">
        <f t="shared" si="2671"/>
        <v>0</v>
      </c>
      <c r="KO102" s="77">
        <f t="shared" si="2671"/>
        <v>0</v>
      </c>
    </row>
    <row r="103" spans="1:301" x14ac:dyDescent="0.2">
      <c r="A103" s="94" t="s">
        <v>261</v>
      </c>
      <c r="B103" s="77">
        <f t="shared" ref="B103:AG103" si="2672">B24</f>
        <v>109.0893527822152</v>
      </c>
      <c r="C103" s="77">
        <f t="shared" si="2672"/>
        <v>109.0893527822152</v>
      </c>
      <c r="D103" s="77">
        <f t="shared" si="2672"/>
        <v>109.0893527822152</v>
      </c>
      <c r="E103" s="77">
        <f t="shared" si="2672"/>
        <v>109.0893527822152</v>
      </c>
      <c r="F103" s="77">
        <f t="shared" si="2672"/>
        <v>109.0893527822152</v>
      </c>
      <c r="G103" s="77">
        <f t="shared" si="2672"/>
        <v>109.0893527822152</v>
      </c>
      <c r="H103" s="77">
        <f t="shared" si="2672"/>
        <v>109.0893527822152</v>
      </c>
      <c r="I103" s="77">
        <f t="shared" si="2672"/>
        <v>109.0893527822152</v>
      </c>
      <c r="J103" s="77">
        <f t="shared" si="2672"/>
        <v>109.0893527822152</v>
      </c>
      <c r="K103" s="77">
        <f t="shared" si="2672"/>
        <v>109.0893527822152</v>
      </c>
      <c r="L103" s="77">
        <f t="shared" si="2672"/>
        <v>109.0893527822152</v>
      </c>
      <c r="M103" s="77">
        <f t="shared" si="2672"/>
        <v>109.0893527822152</v>
      </c>
      <c r="N103" s="77">
        <f t="shared" si="2672"/>
        <v>109.0893527822152</v>
      </c>
      <c r="O103" s="77">
        <f t="shared" si="2672"/>
        <v>109.0893527822152</v>
      </c>
      <c r="P103" s="77">
        <f t="shared" si="2672"/>
        <v>109.0893527822152</v>
      </c>
      <c r="Q103" s="77">
        <f t="shared" si="2672"/>
        <v>109.0893527822152</v>
      </c>
      <c r="R103" s="77">
        <f t="shared" si="2672"/>
        <v>109.0893527822152</v>
      </c>
      <c r="S103" s="77">
        <f t="shared" si="2672"/>
        <v>109.0893527822152</v>
      </c>
      <c r="T103" s="77">
        <f t="shared" si="2672"/>
        <v>109.0893527822152</v>
      </c>
      <c r="U103" s="77">
        <f t="shared" si="2672"/>
        <v>109.0893527822152</v>
      </c>
      <c r="V103" s="77">
        <f t="shared" si="2672"/>
        <v>109.0893527822152</v>
      </c>
      <c r="W103" s="77">
        <f t="shared" si="2672"/>
        <v>109.0893527822152</v>
      </c>
      <c r="X103" s="77">
        <f t="shared" si="2672"/>
        <v>109.0893527822152</v>
      </c>
      <c r="Y103" s="77">
        <f t="shared" si="2672"/>
        <v>109.0893527822152</v>
      </c>
      <c r="Z103" s="77">
        <f t="shared" si="2672"/>
        <v>109.0893527822152</v>
      </c>
      <c r="AA103" s="77">
        <f t="shared" si="2672"/>
        <v>109.0893527822152</v>
      </c>
      <c r="AB103" s="77">
        <f t="shared" si="2672"/>
        <v>109.0893527822152</v>
      </c>
      <c r="AC103" s="77">
        <f t="shared" si="2672"/>
        <v>109.0893527822152</v>
      </c>
      <c r="AD103" s="77">
        <f t="shared" si="2672"/>
        <v>109.0893527822152</v>
      </c>
      <c r="AE103" s="77">
        <f t="shared" si="2672"/>
        <v>109.0893527822152</v>
      </c>
      <c r="AF103" s="77">
        <f t="shared" si="2672"/>
        <v>109.0893527822152</v>
      </c>
      <c r="AG103" s="77">
        <f t="shared" si="2672"/>
        <v>109.0893527822152</v>
      </c>
      <c r="AH103" s="77">
        <f t="shared" ref="AH103:BM103" si="2673">AH24</f>
        <v>109.0893527822152</v>
      </c>
      <c r="AI103" s="77">
        <f t="shared" si="2673"/>
        <v>109.0893527822152</v>
      </c>
      <c r="AJ103" s="77">
        <f t="shared" si="2673"/>
        <v>109.0893527822152</v>
      </c>
      <c r="AK103" s="77">
        <f t="shared" si="2673"/>
        <v>109.0893527822152</v>
      </c>
      <c r="AL103" s="77">
        <f t="shared" si="2673"/>
        <v>109.0893527822152</v>
      </c>
      <c r="AM103" s="77">
        <f t="shared" si="2673"/>
        <v>109.0893527822152</v>
      </c>
      <c r="AN103" s="77">
        <f t="shared" si="2673"/>
        <v>109.0893527822152</v>
      </c>
      <c r="AO103" s="77">
        <f t="shared" si="2673"/>
        <v>109.0893527822152</v>
      </c>
      <c r="AP103" s="77">
        <f t="shared" si="2673"/>
        <v>109.0893527822152</v>
      </c>
      <c r="AQ103" s="77">
        <f t="shared" si="2673"/>
        <v>109.0893527822152</v>
      </c>
      <c r="AR103" s="77">
        <f t="shared" si="2673"/>
        <v>109.0893527822152</v>
      </c>
      <c r="AS103" s="77">
        <f t="shared" si="2673"/>
        <v>109.0893527822152</v>
      </c>
      <c r="AT103" s="77">
        <f t="shared" si="2673"/>
        <v>109.0893527822152</v>
      </c>
      <c r="AU103" s="77">
        <f t="shared" si="2673"/>
        <v>109.0893527822152</v>
      </c>
      <c r="AV103" s="77">
        <f t="shared" si="2673"/>
        <v>109.0893527822152</v>
      </c>
      <c r="AW103" s="77">
        <f t="shared" si="2673"/>
        <v>109.0893527822152</v>
      </c>
      <c r="AX103" s="77">
        <f t="shared" si="2673"/>
        <v>109.0893527822152</v>
      </c>
      <c r="AY103" s="77">
        <f t="shared" si="2673"/>
        <v>109.0893527822152</v>
      </c>
      <c r="AZ103" s="77">
        <f t="shared" si="2673"/>
        <v>109.0893527822152</v>
      </c>
      <c r="BA103" s="77">
        <f t="shared" si="2673"/>
        <v>109.0893527822152</v>
      </c>
      <c r="BB103" s="77">
        <f t="shared" si="2673"/>
        <v>109.0893527822152</v>
      </c>
      <c r="BC103" s="77">
        <f t="shared" si="2673"/>
        <v>109.0893527822152</v>
      </c>
      <c r="BD103" s="77">
        <f t="shared" si="2673"/>
        <v>109.0893527822152</v>
      </c>
      <c r="BE103" s="77">
        <f t="shared" si="2673"/>
        <v>109.0893527822152</v>
      </c>
      <c r="BF103" s="77">
        <f t="shared" si="2673"/>
        <v>109.0893527822152</v>
      </c>
      <c r="BG103" s="77">
        <f t="shared" si="2673"/>
        <v>109.0893527822152</v>
      </c>
      <c r="BH103" s="77">
        <f t="shared" si="2673"/>
        <v>109.0893527822152</v>
      </c>
      <c r="BI103" s="77">
        <f t="shared" si="2673"/>
        <v>109.0893527822152</v>
      </c>
      <c r="BJ103" s="77">
        <f t="shared" si="2673"/>
        <v>109.0893527822152</v>
      </c>
      <c r="BK103" s="77">
        <f t="shared" si="2673"/>
        <v>109.0893527822152</v>
      </c>
      <c r="BL103" s="77">
        <f t="shared" si="2673"/>
        <v>109.0893527822152</v>
      </c>
      <c r="BM103" s="77">
        <f t="shared" si="2673"/>
        <v>109.0893527822152</v>
      </c>
      <c r="BN103" s="77">
        <f t="shared" ref="BN103:CS103" si="2674">BN24</f>
        <v>109.0893527822152</v>
      </c>
      <c r="BO103" s="77">
        <f t="shared" si="2674"/>
        <v>109.0893527822152</v>
      </c>
      <c r="BP103" s="77">
        <f t="shared" si="2674"/>
        <v>109.0893527822152</v>
      </c>
      <c r="BQ103" s="77">
        <f t="shared" si="2674"/>
        <v>109.0893527822152</v>
      </c>
      <c r="BR103" s="77">
        <f t="shared" si="2674"/>
        <v>109.0893527822152</v>
      </c>
      <c r="BS103" s="77">
        <f t="shared" si="2674"/>
        <v>109.0893527822152</v>
      </c>
      <c r="BT103" s="77">
        <f t="shared" si="2674"/>
        <v>109.0893527822152</v>
      </c>
      <c r="BU103" s="77">
        <f t="shared" si="2674"/>
        <v>109.0893527822152</v>
      </c>
      <c r="BV103" s="77">
        <f t="shared" si="2674"/>
        <v>109.0893527822152</v>
      </c>
      <c r="BW103" s="77">
        <f t="shared" si="2674"/>
        <v>109.0893527822152</v>
      </c>
      <c r="BX103" s="77">
        <f t="shared" si="2674"/>
        <v>109.0893527822152</v>
      </c>
      <c r="BY103" s="77">
        <f t="shared" si="2674"/>
        <v>109.0893527822152</v>
      </c>
      <c r="BZ103" s="77">
        <f t="shared" si="2674"/>
        <v>109.0893527822152</v>
      </c>
      <c r="CA103" s="77">
        <f t="shared" si="2674"/>
        <v>109.0893527822152</v>
      </c>
      <c r="CB103" s="77">
        <f t="shared" si="2674"/>
        <v>109.0893527822152</v>
      </c>
      <c r="CC103" s="77">
        <f t="shared" si="2674"/>
        <v>109.0893527822152</v>
      </c>
      <c r="CD103" s="77">
        <f t="shared" si="2674"/>
        <v>109.0893527822152</v>
      </c>
      <c r="CE103" s="77">
        <f t="shared" si="2674"/>
        <v>109.0893527822152</v>
      </c>
      <c r="CF103" s="77">
        <f t="shared" si="2674"/>
        <v>109.0893527822152</v>
      </c>
      <c r="CG103" s="77">
        <f t="shared" si="2674"/>
        <v>109.0893527822152</v>
      </c>
      <c r="CH103" s="77">
        <f t="shared" si="2674"/>
        <v>109.0893527822152</v>
      </c>
      <c r="CI103" s="77">
        <f t="shared" si="2674"/>
        <v>109.0893527822152</v>
      </c>
      <c r="CJ103" s="77">
        <f t="shared" si="2674"/>
        <v>109.0893527822152</v>
      </c>
      <c r="CK103" s="77">
        <f t="shared" si="2674"/>
        <v>109.0893527822152</v>
      </c>
      <c r="CL103" s="77">
        <f t="shared" si="2674"/>
        <v>109.0893527822152</v>
      </c>
      <c r="CM103" s="77">
        <f t="shared" si="2674"/>
        <v>109.0893527822152</v>
      </c>
      <c r="CN103" s="77">
        <f t="shared" si="2674"/>
        <v>109.0893527822152</v>
      </c>
      <c r="CO103" s="77">
        <f t="shared" si="2674"/>
        <v>109.0893527822152</v>
      </c>
      <c r="CP103" s="77">
        <f t="shared" si="2674"/>
        <v>109.0893527822152</v>
      </c>
      <c r="CQ103" s="77">
        <f t="shared" si="2674"/>
        <v>109.0893527822152</v>
      </c>
      <c r="CR103" s="77">
        <f t="shared" si="2674"/>
        <v>109.0893527822152</v>
      </c>
      <c r="CS103" s="77">
        <f t="shared" si="2674"/>
        <v>109.0893527822152</v>
      </c>
      <c r="CT103" s="77">
        <f t="shared" ref="CT103:DQ103" si="2675">CT24</f>
        <v>109.0893527822152</v>
      </c>
      <c r="CU103" s="77">
        <f t="shared" si="2675"/>
        <v>109.0893527822152</v>
      </c>
      <c r="CV103" s="77">
        <f t="shared" si="2675"/>
        <v>109.0893527822152</v>
      </c>
      <c r="CW103" s="77">
        <f t="shared" si="2675"/>
        <v>109.0893527822152</v>
      </c>
      <c r="CX103" s="77">
        <f t="shared" si="2675"/>
        <v>109.0893527822152</v>
      </c>
      <c r="CY103" s="77">
        <f t="shared" si="2675"/>
        <v>109.0893527822152</v>
      </c>
      <c r="CZ103" s="77">
        <f t="shared" si="2675"/>
        <v>109.0893527822152</v>
      </c>
      <c r="DA103" s="77">
        <f t="shared" si="2675"/>
        <v>109.0893527822152</v>
      </c>
      <c r="DB103" s="77">
        <f t="shared" si="2675"/>
        <v>109.0893527822152</v>
      </c>
      <c r="DC103" s="77">
        <f t="shared" si="2675"/>
        <v>109.0893527822152</v>
      </c>
      <c r="DD103" s="77">
        <f t="shared" si="2675"/>
        <v>109.0893527822152</v>
      </c>
      <c r="DE103" s="77">
        <f t="shared" si="2675"/>
        <v>109.0893527822152</v>
      </c>
      <c r="DF103" s="77">
        <f t="shared" si="2675"/>
        <v>109.0893527822152</v>
      </c>
      <c r="DG103" s="77">
        <f t="shared" si="2675"/>
        <v>109.0893527822152</v>
      </c>
      <c r="DH103" s="77">
        <f t="shared" si="2675"/>
        <v>109.0893527822152</v>
      </c>
      <c r="DI103" s="77">
        <f t="shared" si="2675"/>
        <v>109.0893527822152</v>
      </c>
      <c r="DJ103" s="77">
        <f t="shared" si="2675"/>
        <v>109.0893527822152</v>
      </c>
      <c r="DK103" s="77">
        <f t="shared" si="2675"/>
        <v>109.0893527822152</v>
      </c>
      <c r="DL103" s="77">
        <f t="shared" si="2675"/>
        <v>109.0893527822152</v>
      </c>
      <c r="DM103" s="77">
        <f t="shared" si="2675"/>
        <v>109.0893527822152</v>
      </c>
      <c r="DN103" s="77">
        <f t="shared" si="2675"/>
        <v>109.0893527822152</v>
      </c>
      <c r="DO103" s="77">
        <f t="shared" si="2675"/>
        <v>109.0893527822152</v>
      </c>
      <c r="DP103" s="77">
        <f t="shared" si="2675"/>
        <v>109.0893527822152</v>
      </c>
      <c r="DQ103" s="77">
        <f t="shared" si="2675"/>
        <v>109.0893527822152</v>
      </c>
      <c r="DR103" s="77">
        <f t="shared" ref="DR103:EC103" si="2676">DR24</f>
        <v>109.0893527822152</v>
      </c>
      <c r="DS103" s="77">
        <f t="shared" si="2676"/>
        <v>109.0893527822152</v>
      </c>
      <c r="DT103" s="77">
        <f t="shared" si="2676"/>
        <v>109.0893527822152</v>
      </c>
      <c r="DU103" s="77">
        <f t="shared" si="2676"/>
        <v>109.0893527822152</v>
      </c>
      <c r="DV103" s="77">
        <f t="shared" si="2676"/>
        <v>109.0893527822152</v>
      </c>
      <c r="DW103" s="77">
        <f t="shared" si="2676"/>
        <v>109.0893527822152</v>
      </c>
      <c r="DX103" s="77">
        <f t="shared" si="2676"/>
        <v>109.0893527822152</v>
      </c>
      <c r="DY103" s="77">
        <f t="shared" si="2676"/>
        <v>109.0893527822152</v>
      </c>
      <c r="DZ103" s="77">
        <f t="shared" si="2676"/>
        <v>109.0893527822152</v>
      </c>
      <c r="EA103" s="77">
        <f t="shared" si="2676"/>
        <v>109.0893527822152</v>
      </c>
      <c r="EB103" s="77">
        <f t="shared" si="2676"/>
        <v>109.0893527822152</v>
      </c>
      <c r="EC103" s="77">
        <f t="shared" si="2676"/>
        <v>109.0893527822152</v>
      </c>
      <c r="ED103" s="77">
        <f t="shared" ref="ED103:FA103" si="2677">ED24</f>
        <v>109.0893527822152</v>
      </c>
      <c r="EE103" s="77">
        <f t="shared" si="2677"/>
        <v>109.0893527822152</v>
      </c>
      <c r="EF103" s="77">
        <f t="shared" si="2677"/>
        <v>109.0893527822152</v>
      </c>
      <c r="EG103" s="77">
        <f t="shared" si="2677"/>
        <v>109.0893527822152</v>
      </c>
      <c r="EH103" s="77">
        <f t="shared" si="2677"/>
        <v>109.0893527822152</v>
      </c>
      <c r="EI103" s="77">
        <f t="shared" si="2677"/>
        <v>109.0893527822152</v>
      </c>
      <c r="EJ103" s="77">
        <f t="shared" si="2677"/>
        <v>109.0893527822152</v>
      </c>
      <c r="EK103" s="77">
        <f t="shared" si="2677"/>
        <v>109.0893527822152</v>
      </c>
      <c r="EL103" s="77">
        <f t="shared" si="2677"/>
        <v>109.0893527822152</v>
      </c>
      <c r="EM103" s="77">
        <f t="shared" si="2677"/>
        <v>109.0893527822152</v>
      </c>
      <c r="EN103" s="77">
        <f t="shared" si="2677"/>
        <v>109.0893527822152</v>
      </c>
      <c r="EO103" s="77">
        <f t="shared" si="2677"/>
        <v>109.0893527822152</v>
      </c>
      <c r="EP103" s="77">
        <f t="shared" si="2677"/>
        <v>109.0893527822152</v>
      </c>
      <c r="EQ103" s="77">
        <f t="shared" si="2677"/>
        <v>109.0893527822152</v>
      </c>
      <c r="ER103" s="77">
        <f t="shared" si="2677"/>
        <v>109.0893527822152</v>
      </c>
      <c r="ES103" s="77">
        <f t="shared" si="2677"/>
        <v>109.0893527822152</v>
      </c>
      <c r="ET103" s="77">
        <f t="shared" si="2677"/>
        <v>109.0893527822152</v>
      </c>
      <c r="EU103" s="77">
        <f t="shared" si="2677"/>
        <v>109.0893527822152</v>
      </c>
      <c r="EV103" s="77">
        <f t="shared" si="2677"/>
        <v>109.0893527822152</v>
      </c>
      <c r="EW103" s="77">
        <f t="shared" si="2677"/>
        <v>109.0893527822152</v>
      </c>
      <c r="EX103" s="77">
        <f t="shared" si="2677"/>
        <v>109.0893527822152</v>
      </c>
      <c r="EY103" s="77">
        <f t="shared" si="2677"/>
        <v>109.0893527822152</v>
      </c>
      <c r="EZ103" s="77">
        <f t="shared" si="2677"/>
        <v>109.0893527822152</v>
      </c>
      <c r="FA103" s="77">
        <f t="shared" si="2677"/>
        <v>109.0893527822152</v>
      </c>
      <c r="FB103" s="77">
        <f t="shared" ref="FB103:HM103" si="2678">FB24</f>
        <v>109.0893527822152</v>
      </c>
      <c r="FC103" s="77">
        <f t="shared" si="2678"/>
        <v>109.0893527822152</v>
      </c>
      <c r="FD103" s="77">
        <f t="shared" si="2678"/>
        <v>109.0893527822152</v>
      </c>
      <c r="FE103" s="77">
        <f t="shared" si="2678"/>
        <v>109.0893527822152</v>
      </c>
      <c r="FF103" s="77">
        <f t="shared" si="2678"/>
        <v>109.0893527822152</v>
      </c>
      <c r="FG103" s="77">
        <f t="shared" si="2678"/>
        <v>109.0893527822152</v>
      </c>
      <c r="FH103" s="77">
        <f t="shared" si="2678"/>
        <v>109.0893527822152</v>
      </c>
      <c r="FI103" s="77">
        <f t="shared" si="2678"/>
        <v>109.0893527822152</v>
      </c>
      <c r="FJ103" s="77">
        <f t="shared" si="2678"/>
        <v>109.0893527822152</v>
      </c>
      <c r="FK103" s="77">
        <f t="shared" si="2678"/>
        <v>109.0893527822152</v>
      </c>
      <c r="FL103" s="77">
        <f t="shared" si="2678"/>
        <v>109.0893527822152</v>
      </c>
      <c r="FM103" s="77">
        <f t="shared" si="2678"/>
        <v>109.0893527822152</v>
      </c>
      <c r="FN103" s="77">
        <f t="shared" si="2678"/>
        <v>109.0893527822152</v>
      </c>
      <c r="FO103" s="77">
        <f t="shared" si="2678"/>
        <v>109.0893527822152</v>
      </c>
      <c r="FP103" s="77">
        <f t="shared" si="2678"/>
        <v>109.0893527822152</v>
      </c>
      <c r="FQ103" s="77">
        <f t="shared" si="2678"/>
        <v>109.0893527822152</v>
      </c>
      <c r="FR103" s="77">
        <f t="shared" si="2678"/>
        <v>109.0893527822152</v>
      </c>
      <c r="FS103" s="77">
        <f t="shared" si="2678"/>
        <v>109.0893527822152</v>
      </c>
      <c r="FT103" s="77">
        <f t="shared" si="2678"/>
        <v>109.0893527822152</v>
      </c>
      <c r="FU103" s="77">
        <f t="shared" si="2678"/>
        <v>109.0893527822152</v>
      </c>
      <c r="FV103" s="77">
        <f t="shared" si="2678"/>
        <v>109.0893527822152</v>
      </c>
      <c r="FW103" s="77">
        <f t="shared" si="2678"/>
        <v>109.0893527822152</v>
      </c>
      <c r="FX103" s="77">
        <f t="shared" si="2678"/>
        <v>109.0893527822152</v>
      </c>
      <c r="FY103" s="77">
        <f t="shared" si="2678"/>
        <v>109.0893527822152</v>
      </c>
      <c r="FZ103" s="77">
        <f t="shared" si="2678"/>
        <v>109.0893527822152</v>
      </c>
      <c r="GA103" s="77">
        <f t="shared" si="2678"/>
        <v>109.0893527822152</v>
      </c>
      <c r="GB103" s="77">
        <f t="shared" si="2678"/>
        <v>109.0893527822152</v>
      </c>
      <c r="GC103" s="77">
        <f t="shared" si="2678"/>
        <v>109.0893527822152</v>
      </c>
      <c r="GD103" s="77">
        <f t="shared" si="2678"/>
        <v>109.0893527822152</v>
      </c>
      <c r="GE103" s="77">
        <f t="shared" si="2678"/>
        <v>109.0893527822152</v>
      </c>
      <c r="GF103" s="77">
        <f t="shared" si="2678"/>
        <v>109.0893527822152</v>
      </c>
      <c r="GG103" s="77">
        <f t="shared" si="2678"/>
        <v>109.0893527822152</v>
      </c>
      <c r="GH103" s="77">
        <f t="shared" si="2678"/>
        <v>109.0893527822152</v>
      </c>
      <c r="GI103" s="77">
        <f t="shared" si="2678"/>
        <v>109.0893527822152</v>
      </c>
      <c r="GJ103" s="77">
        <f t="shared" si="2678"/>
        <v>109.0893527822152</v>
      </c>
      <c r="GK103" s="77">
        <f t="shared" si="2678"/>
        <v>109.0893527822152</v>
      </c>
      <c r="GL103" s="77">
        <f t="shared" si="2678"/>
        <v>109.0893527822152</v>
      </c>
      <c r="GM103" s="77">
        <f t="shared" si="2678"/>
        <v>109.0893527822152</v>
      </c>
      <c r="GN103" s="77">
        <f t="shared" si="2678"/>
        <v>109.0893527822152</v>
      </c>
      <c r="GO103" s="77">
        <f t="shared" si="2678"/>
        <v>109.0893527822152</v>
      </c>
      <c r="GP103" s="77">
        <f t="shared" si="2678"/>
        <v>109.0893527822152</v>
      </c>
      <c r="GQ103" s="77">
        <f t="shared" si="2678"/>
        <v>109.0893527822152</v>
      </c>
      <c r="GR103" s="77">
        <f t="shared" si="2678"/>
        <v>109.0893527822152</v>
      </c>
      <c r="GS103" s="77">
        <f t="shared" si="2678"/>
        <v>109.0893527822152</v>
      </c>
      <c r="GT103" s="77">
        <f t="shared" si="2678"/>
        <v>109.0893527822152</v>
      </c>
      <c r="GU103" s="77">
        <f t="shared" si="2678"/>
        <v>109.0893527822152</v>
      </c>
      <c r="GV103" s="77">
        <f t="shared" si="2678"/>
        <v>109.0893527822152</v>
      </c>
      <c r="GW103" s="77">
        <f t="shared" si="2678"/>
        <v>109.0893527822152</v>
      </c>
      <c r="GX103" s="77">
        <f t="shared" si="2678"/>
        <v>109.0893527822152</v>
      </c>
      <c r="GY103" s="77">
        <f t="shared" si="2678"/>
        <v>109.0893527822152</v>
      </c>
      <c r="GZ103" s="77">
        <f t="shared" si="2678"/>
        <v>109.0893527822152</v>
      </c>
      <c r="HA103" s="77">
        <f t="shared" si="2678"/>
        <v>109.0893527822152</v>
      </c>
      <c r="HB103" s="77">
        <f t="shared" si="2678"/>
        <v>109.0893527822152</v>
      </c>
      <c r="HC103" s="77">
        <f t="shared" si="2678"/>
        <v>109.0893527822152</v>
      </c>
      <c r="HD103" s="77">
        <f t="shared" si="2678"/>
        <v>109.0893527822152</v>
      </c>
      <c r="HE103" s="77">
        <f t="shared" si="2678"/>
        <v>109.0893527822152</v>
      </c>
      <c r="HF103" s="77">
        <f t="shared" si="2678"/>
        <v>109.0893527822152</v>
      </c>
      <c r="HG103" s="77">
        <f t="shared" si="2678"/>
        <v>109.0893527822152</v>
      </c>
      <c r="HH103" s="77">
        <f t="shared" si="2678"/>
        <v>109.0893527822152</v>
      </c>
      <c r="HI103" s="77">
        <f t="shared" si="2678"/>
        <v>109.0893527822152</v>
      </c>
      <c r="HJ103" s="77">
        <f t="shared" si="2678"/>
        <v>109.0893527822152</v>
      </c>
      <c r="HK103" s="77">
        <f t="shared" si="2678"/>
        <v>109.0893527822152</v>
      </c>
      <c r="HL103" s="77">
        <f t="shared" si="2678"/>
        <v>109.0893527822152</v>
      </c>
      <c r="HM103" s="77">
        <f t="shared" si="2678"/>
        <v>109.0893527822152</v>
      </c>
      <c r="HN103" s="77">
        <f t="shared" ref="HN103:JY103" si="2679">HN24</f>
        <v>109.0893527822152</v>
      </c>
      <c r="HO103" s="77">
        <f t="shared" si="2679"/>
        <v>109.0893527822152</v>
      </c>
      <c r="HP103" s="77">
        <f t="shared" si="2679"/>
        <v>109.0893527822152</v>
      </c>
      <c r="HQ103" s="77">
        <f t="shared" si="2679"/>
        <v>109.0893527822152</v>
      </c>
      <c r="HR103" s="77">
        <f t="shared" si="2679"/>
        <v>109.0893527822152</v>
      </c>
      <c r="HS103" s="77">
        <f t="shared" si="2679"/>
        <v>109.0893527822152</v>
      </c>
      <c r="HT103" s="77">
        <f t="shared" si="2679"/>
        <v>109.0893527822152</v>
      </c>
      <c r="HU103" s="77">
        <f t="shared" si="2679"/>
        <v>109.0893527822152</v>
      </c>
      <c r="HV103" s="77">
        <f t="shared" si="2679"/>
        <v>109.0893527822152</v>
      </c>
      <c r="HW103" s="77">
        <f t="shared" si="2679"/>
        <v>109.0893527822152</v>
      </c>
      <c r="HX103" s="77">
        <f t="shared" si="2679"/>
        <v>109.0893527822152</v>
      </c>
      <c r="HY103" s="77">
        <f t="shared" si="2679"/>
        <v>109.0893527822152</v>
      </c>
      <c r="HZ103" s="77">
        <f t="shared" si="2679"/>
        <v>109.0893527822152</v>
      </c>
      <c r="IA103" s="77">
        <f t="shared" si="2679"/>
        <v>109.0893527822152</v>
      </c>
      <c r="IB103" s="77">
        <f t="shared" si="2679"/>
        <v>109.0893527822152</v>
      </c>
      <c r="IC103" s="77">
        <f t="shared" si="2679"/>
        <v>109.0893527822152</v>
      </c>
      <c r="ID103" s="77">
        <f t="shared" si="2679"/>
        <v>109.0893527822152</v>
      </c>
      <c r="IE103" s="77">
        <f t="shared" si="2679"/>
        <v>109.0893527822152</v>
      </c>
      <c r="IF103" s="77">
        <f t="shared" si="2679"/>
        <v>109.0893527822152</v>
      </c>
      <c r="IG103" s="77">
        <f t="shared" si="2679"/>
        <v>109.0893527822152</v>
      </c>
      <c r="IH103" s="77">
        <f t="shared" si="2679"/>
        <v>109.0893527822152</v>
      </c>
      <c r="II103" s="77">
        <f t="shared" si="2679"/>
        <v>109.0893527822152</v>
      </c>
      <c r="IJ103" s="77">
        <f t="shared" si="2679"/>
        <v>109.0893527822152</v>
      </c>
      <c r="IK103" s="77">
        <f t="shared" si="2679"/>
        <v>109.0893527822152</v>
      </c>
      <c r="IL103" s="77">
        <f t="shared" si="2679"/>
        <v>109.0893527822152</v>
      </c>
      <c r="IM103" s="77">
        <f t="shared" si="2679"/>
        <v>109.0893527822152</v>
      </c>
      <c r="IN103" s="77">
        <f t="shared" si="2679"/>
        <v>109.0893527822152</v>
      </c>
      <c r="IO103" s="77">
        <f t="shared" si="2679"/>
        <v>109.0893527822152</v>
      </c>
      <c r="IP103" s="77">
        <f t="shared" si="2679"/>
        <v>109.0893527822152</v>
      </c>
      <c r="IQ103" s="77">
        <f t="shared" si="2679"/>
        <v>109.0893527822152</v>
      </c>
      <c r="IR103" s="77">
        <f t="shared" si="2679"/>
        <v>109.0893527822152</v>
      </c>
      <c r="IS103" s="77">
        <f t="shared" si="2679"/>
        <v>109.0893527822152</v>
      </c>
      <c r="IT103" s="77">
        <f t="shared" si="2679"/>
        <v>109.0893527822152</v>
      </c>
      <c r="IU103" s="77">
        <f t="shared" si="2679"/>
        <v>109.0893527822152</v>
      </c>
      <c r="IV103" s="77">
        <f t="shared" si="2679"/>
        <v>109.0893527822152</v>
      </c>
      <c r="IW103" s="77">
        <f t="shared" si="2679"/>
        <v>109.0893527822152</v>
      </c>
      <c r="IX103" s="77">
        <f t="shared" si="2679"/>
        <v>109.0893527822152</v>
      </c>
      <c r="IY103" s="77">
        <f t="shared" si="2679"/>
        <v>109.0893527822152</v>
      </c>
      <c r="IZ103" s="77">
        <f t="shared" si="2679"/>
        <v>109.0893527822152</v>
      </c>
      <c r="JA103" s="77">
        <f t="shared" si="2679"/>
        <v>109.0893527822152</v>
      </c>
      <c r="JB103" s="77">
        <f t="shared" si="2679"/>
        <v>109.0893527822152</v>
      </c>
      <c r="JC103" s="77">
        <f t="shared" si="2679"/>
        <v>109.0893527822152</v>
      </c>
      <c r="JD103" s="77">
        <f t="shared" si="2679"/>
        <v>109.0893527822152</v>
      </c>
      <c r="JE103" s="77">
        <f t="shared" si="2679"/>
        <v>109.0893527822152</v>
      </c>
      <c r="JF103" s="77">
        <f t="shared" si="2679"/>
        <v>109.0893527822152</v>
      </c>
      <c r="JG103" s="77">
        <f t="shared" si="2679"/>
        <v>109.0893527822152</v>
      </c>
      <c r="JH103" s="77">
        <f t="shared" si="2679"/>
        <v>109.0893527822152</v>
      </c>
      <c r="JI103" s="77">
        <f t="shared" si="2679"/>
        <v>109.0893527822152</v>
      </c>
      <c r="JJ103" s="77">
        <f t="shared" si="2679"/>
        <v>109.0893527822152</v>
      </c>
      <c r="JK103" s="77">
        <f t="shared" si="2679"/>
        <v>109.0893527822152</v>
      </c>
      <c r="JL103" s="77">
        <f t="shared" si="2679"/>
        <v>109.0893527822152</v>
      </c>
      <c r="JM103" s="77">
        <f t="shared" si="2679"/>
        <v>109.0893527822152</v>
      </c>
      <c r="JN103" s="77">
        <f t="shared" si="2679"/>
        <v>109.0893527822152</v>
      </c>
      <c r="JO103" s="77">
        <f t="shared" si="2679"/>
        <v>109.0893527822152</v>
      </c>
      <c r="JP103" s="77">
        <f t="shared" si="2679"/>
        <v>109.0893527822152</v>
      </c>
      <c r="JQ103" s="77">
        <f t="shared" si="2679"/>
        <v>109.0893527822152</v>
      </c>
      <c r="JR103" s="77">
        <f t="shared" si="2679"/>
        <v>109.0893527822152</v>
      </c>
      <c r="JS103" s="77">
        <f t="shared" si="2679"/>
        <v>109.0893527822152</v>
      </c>
      <c r="JT103" s="77">
        <f t="shared" si="2679"/>
        <v>109.0893527822152</v>
      </c>
      <c r="JU103" s="77">
        <f t="shared" si="2679"/>
        <v>109.0893527822152</v>
      </c>
      <c r="JV103" s="77">
        <f t="shared" si="2679"/>
        <v>109.0893527822152</v>
      </c>
      <c r="JW103" s="77">
        <f t="shared" si="2679"/>
        <v>109.0893527822152</v>
      </c>
      <c r="JX103" s="77">
        <f t="shared" si="2679"/>
        <v>109.0893527822152</v>
      </c>
      <c r="JY103" s="77">
        <f t="shared" si="2679"/>
        <v>109.0893527822152</v>
      </c>
      <c r="JZ103" s="77">
        <f t="shared" ref="JZ103:KO103" si="2680">JZ24</f>
        <v>109.0893527822152</v>
      </c>
      <c r="KA103" s="77">
        <f t="shared" si="2680"/>
        <v>109.0893527822152</v>
      </c>
      <c r="KB103" s="77">
        <f t="shared" si="2680"/>
        <v>109.0893527822152</v>
      </c>
      <c r="KC103" s="77">
        <f t="shared" si="2680"/>
        <v>109.0893527822152</v>
      </c>
      <c r="KD103" s="77">
        <f t="shared" si="2680"/>
        <v>109.0893527822152</v>
      </c>
      <c r="KE103" s="77">
        <f t="shared" si="2680"/>
        <v>109.0893527822152</v>
      </c>
      <c r="KF103" s="77">
        <f t="shared" si="2680"/>
        <v>109.0893527822152</v>
      </c>
      <c r="KG103" s="77">
        <f t="shared" si="2680"/>
        <v>109.0893527822152</v>
      </c>
      <c r="KH103" s="77">
        <f t="shared" si="2680"/>
        <v>109.0893527822152</v>
      </c>
      <c r="KI103" s="77">
        <f t="shared" si="2680"/>
        <v>109.0893527822152</v>
      </c>
      <c r="KJ103" s="77">
        <f t="shared" si="2680"/>
        <v>109.0893527822152</v>
      </c>
      <c r="KK103" s="77">
        <f t="shared" si="2680"/>
        <v>109.0893527822152</v>
      </c>
      <c r="KL103" s="77">
        <f t="shared" si="2680"/>
        <v>109.0893527822152</v>
      </c>
      <c r="KM103" s="77">
        <f t="shared" si="2680"/>
        <v>109.0893527822152</v>
      </c>
      <c r="KN103" s="77">
        <f t="shared" si="2680"/>
        <v>109.0893527822152</v>
      </c>
      <c r="KO103" s="77">
        <f t="shared" si="2680"/>
        <v>109.0893527822152</v>
      </c>
    </row>
    <row r="104" spans="1:301" x14ac:dyDescent="0.2">
      <c r="A104" s="190" t="s">
        <v>262</v>
      </c>
      <c r="B104" s="77">
        <f t="shared" ref="B104:AG104" si="2681">B98-B103</f>
        <v>1018.4970797263643</v>
      </c>
      <c r="C104" s="77">
        <f t="shared" si="2681"/>
        <v>1018.4970797263643</v>
      </c>
      <c r="D104" s="77">
        <f t="shared" si="2681"/>
        <v>1018.4970797263643</v>
      </c>
      <c r="E104" s="77">
        <f t="shared" si="2681"/>
        <v>1018.4970797263643</v>
      </c>
      <c r="F104" s="77">
        <f t="shared" si="2681"/>
        <v>1018.4970797263643</v>
      </c>
      <c r="G104" s="77">
        <f t="shared" si="2681"/>
        <v>1018.4970797263643</v>
      </c>
      <c r="H104" s="77">
        <f t="shared" si="2681"/>
        <v>1018.4970797263643</v>
      </c>
      <c r="I104" s="77">
        <f t="shared" si="2681"/>
        <v>1018.4970797263643</v>
      </c>
      <c r="J104" s="77">
        <f t="shared" si="2681"/>
        <v>1018.4970797263643</v>
      </c>
      <c r="K104" s="77">
        <f t="shared" si="2681"/>
        <v>1018.4970797263643</v>
      </c>
      <c r="L104" s="77">
        <f t="shared" si="2681"/>
        <v>1018.4970797263643</v>
      </c>
      <c r="M104" s="77">
        <f t="shared" si="2681"/>
        <v>1018.4970797263643</v>
      </c>
      <c r="N104" s="77">
        <f t="shared" si="2681"/>
        <v>1018.4970797263643</v>
      </c>
      <c r="O104" s="77">
        <f t="shared" si="2681"/>
        <v>1018.4970797263643</v>
      </c>
      <c r="P104" s="77">
        <f t="shared" si="2681"/>
        <v>1018.4970797263643</v>
      </c>
      <c r="Q104" s="77">
        <f t="shared" si="2681"/>
        <v>1018.4970797263643</v>
      </c>
      <c r="R104" s="77">
        <f t="shared" si="2681"/>
        <v>1018.4970797263643</v>
      </c>
      <c r="S104" s="77">
        <f t="shared" si="2681"/>
        <v>1018.4970797263643</v>
      </c>
      <c r="T104" s="77">
        <f t="shared" si="2681"/>
        <v>1018.4970797263643</v>
      </c>
      <c r="U104" s="77">
        <f t="shared" si="2681"/>
        <v>1018.4970797263643</v>
      </c>
      <c r="V104" s="77">
        <f t="shared" si="2681"/>
        <v>1018.4970797263643</v>
      </c>
      <c r="W104" s="77">
        <f t="shared" si="2681"/>
        <v>1018.4970797263643</v>
      </c>
      <c r="X104" s="77">
        <f t="shared" si="2681"/>
        <v>1018.4970797263643</v>
      </c>
      <c r="Y104" s="77">
        <f t="shared" si="2681"/>
        <v>1018.4970797263643</v>
      </c>
      <c r="Z104" s="77">
        <f t="shared" si="2681"/>
        <v>1018.4970797263643</v>
      </c>
      <c r="AA104" s="77">
        <f t="shared" si="2681"/>
        <v>1018.4970797263643</v>
      </c>
      <c r="AB104" s="77">
        <f t="shared" si="2681"/>
        <v>1018.4970797263643</v>
      </c>
      <c r="AC104" s="77">
        <f t="shared" si="2681"/>
        <v>1018.4970797263643</v>
      </c>
      <c r="AD104" s="77">
        <f t="shared" si="2681"/>
        <v>1018.4970797263643</v>
      </c>
      <c r="AE104" s="77">
        <f t="shared" si="2681"/>
        <v>1018.4970797263643</v>
      </c>
      <c r="AF104" s="77">
        <f t="shared" si="2681"/>
        <v>1018.4970797263643</v>
      </c>
      <c r="AG104" s="77">
        <f t="shared" si="2681"/>
        <v>1018.4970797263643</v>
      </c>
      <c r="AH104" s="77">
        <f t="shared" ref="AH104:BM104" si="2682">AH98-AH103</f>
        <v>1018.4970797263643</v>
      </c>
      <c r="AI104" s="77">
        <f t="shared" si="2682"/>
        <v>1018.4970797263643</v>
      </c>
      <c r="AJ104" s="77">
        <f t="shared" si="2682"/>
        <v>1018.4970797263643</v>
      </c>
      <c r="AK104" s="77">
        <f t="shared" si="2682"/>
        <v>1018.4970797263643</v>
      </c>
      <c r="AL104" s="77">
        <f t="shared" si="2682"/>
        <v>1018.4970797263643</v>
      </c>
      <c r="AM104" s="77">
        <f t="shared" si="2682"/>
        <v>1018.4970797263643</v>
      </c>
      <c r="AN104" s="77">
        <f t="shared" si="2682"/>
        <v>1018.4970797263643</v>
      </c>
      <c r="AO104" s="77">
        <f t="shared" si="2682"/>
        <v>1018.4970797263643</v>
      </c>
      <c r="AP104" s="77">
        <f t="shared" si="2682"/>
        <v>1018.4970797263643</v>
      </c>
      <c r="AQ104" s="77">
        <f t="shared" si="2682"/>
        <v>1018.4970797263643</v>
      </c>
      <c r="AR104" s="77">
        <f t="shared" si="2682"/>
        <v>1018.4970797263643</v>
      </c>
      <c r="AS104" s="77">
        <f t="shared" si="2682"/>
        <v>1018.4970797263643</v>
      </c>
      <c r="AT104" s="77">
        <f t="shared" si="2682"/>
        <v>1018.4970797263643</v>
      </c>
      <c r="AU104" s="77">
        <f t="shared" si="2682"/>
        <v>1018.4970797263643</v>
      </c>
      <c r="AV104" s="77">
        <f t="shared" si="2682"/>
        <v>1018.4970797263643</v>
      </c>
      <c r="AW104" s="77">
        <f t="shared" si="2682"/>
        <v>1018.4970797263643</v>
      </c>
      <c r="AX104" s="77">
        <f t="shared" si="2682"/>
        <v>1018.4970797263643</v>
      </c>
      <c r="AY104" s="77">
        <f t="shared" si="2682"/>
        <v>1018.4970797263643</v>
      </c>
      <c r="AZ104" s="77">
        <f t="shared" si="2682"/>
        <v>1018.4970797263643</v>
      </c>
      <c r="BA104" s="77">
        <f t="shared" si="2682"/>
        <v>1018.4970797263643</v>
      </c>
      <c r="BB104" s="77">
        <f t="shared" si="2682"/>
        <v>1018.4970797263643</v>
      </c>
      <c r="BC104" s="77">
        <f t="shared" si="2682"/>
        <v>1018.4970797263643</v>
      </c>
      <c r="BD104" s="77">
        <f t="shared" si="2682"/>
        <v>1018.4970797263643</v>
      </c>
      <c r="BE104" s="77">
        <f t="shared" si="2682"/>
        <v>1018.4970797263643</v>
      </c>
      <c r="BF104" s="77">
        <f t="shared" si="2682"/>
        <v>1018.4970797263643</v>
      </c>
      <c r="BG104" s="77">
        <f t="shared" si="2682"/>
        <v>1018.4970797263643</v>
      </c>
      <c r="BH104" s="77">
        <f t="shared" si="2682"/>
        <v>1018.4970797263643</v>
      </c>
      <c r="BI104" s="77">
        <f t="shared" si="2682"/>
        <v>1018.4970797263643</v>
      </c>
      <c r="BJ104" s="77">
        <f t="shared" si="2682"/>
        <v>1018.4970797263643</v>
      </c>
      <c r="BK104" s="77">
        <f t="shared" si="2682"/>
        <v>1018.4970797263643</v>
      </c>
      <c r="BL104" s="77">
        <f t="shared" si="2682"/>
        <v>1018.4970797263643</v>
      </c>
      <c r="BM104" s="77">
        <f t="shared" si="2682"/>
        <v>1018.4970797263643</v>
      </c>
      <c r="BN104" s="77">
        <f t="shared" ref="BN104:CS104" si="2683">BN98-BN103</f>
        <v>1018.4970797263643</v>
      </c>
      <c r="BO104" s="77">
        <f t="shared" si="2683"/>
        <v>1018.4970797263643</v>
      </c>
      <c r="BP104" s="77">
        <f t="shared" si="2683"/>
        <v>1018.4970797263643</v>
      </c>
      <c r="BQ104" s="77">
        <f t="shared" si="2683"/>
        <v>1018.4970797263643</v>
      </c>
      <c r="BR104" s="77">
        <f t="shared" si="2683"/>
        <v>1018.4970797263643</v>
      </c>
      <c r="BS104" s="77">
        <f t="shared" si="2683"/>
        <v>1018.4970797263643</v>
      </c>
      <c r="BT104" s="77">
        <f t="shared" si="2683"/>
        <v>1018.4970797263643</v>
      </c>
      <c r="BU104" s="77">
        <f t="shared" si="2683"/>
        <v>1018.4970797263643</v>
      </c>
      <c r="BV104" s="77">
        <f t="shared" si="2683"/>
        <v>1018.4970797263643</v>
      </c>
      <c r="BW104" s="77">
        <f t="shared" si="2683"/>
        <v>1018.4970797263643</v>
      </c>
      <c r="BX104" s="77">
        <f t="shared" si="2683"/>
        <v>1018.4970797263643</v>
      </c>
      <c r="BY104" s="77">
        <f t="shared" si="2683"/>
        <v>1018.4970797263643</v>
      </c>
      <c r="BZ104" s="77">
        <f t="shared" si="2683"/>
        <v>1018.4970797263643</v>
      </c>
      <c r="CA104" s="77">
        <f t="shared" si="2683"/>
        <v>1018.4970797263643</v>
      </c>
      <c r="CB104" s="77">
        <f t="shared" si="2683"/>
        <v>1018.4970797263643</v>
      </c>
      <c r="CC104" s="77">
        <f t="shared" si="2683"/>
        <v>1018.4970797263643</v>
      </c>
      <c r="CD104" s="77">
        <f t="shared" si="2683"/>
        <v>1018.4970797263643</v>
      </c>
      <c r="CE104" s="77">
        <f t="shared" si="2683"/>
        <v>1018.4970797263643</v>
      </c>
      <c r="CF104" s="77">
        <f t="shared" si="2683"/>
        <v>1018.4970797263643</v>
      </c>
      <c r="CG104" s="77">
        <f t="shared" si="2683"/>
        <v>1018.4970797263643</v>
      </c>
      <c r="CH104" s="77">
        <f t="shared" si="2683"/>
        <v>1018.4970797263643</v>
      </c>
      <c r="CI104" s="77">
        <f t="shared" si="2683"/>
        <v>1018.4970797263643</v>
      </c>
      <c r="CJ104" s="77">
        <f t="shared" si="2683"/>
        <v>1018.4970797263643</v>
      </c>
      <c r="CK104" s="77">
        <f t="shared" si="2683"/>
        <v>1018.4970797263643</v>
      </c>
      <c r="CL104" s="77">
        <f t="shared" si="2683"/>
        <v>1018.4970797263643</v>
      </c>
      <c r="CM104" s="77">
        <f t="shared" si="2683"/>
        <v>1018.4970797263643</v>
      </c>
      <c r="CN104" s="77">
        <f t="shared" si="2683"/>
        <v>1018.4970797263643</v>
      </c>
      <c r="CO104" s="77">
        <f t="shared" si="2683"/>
        <v>1018.4970797263643</v>
      </c>
      <c r="CP104" s="77">
        <f t="shared" si="2683"/>
        <v>1018.4970797263643</v>
      </c>
      <c r="CQ104" s="77">
        <f t="shared" si="2683"/>
        <v>1018.4970797263643</v>
      </c>
      <c r="CR104" s="77">
        <f t="shared" si="2683"/>
        <v>1018.4970797263643</v>
      </c>
      <c r="CS104" s="77">
        <f t="shared" si="2683"/>
        <v>1018.4970797263643</v>
      </c>
      <c r="CT104" s="77">
        <f t="shared" ref="CT104:DQ104" si="2684">CT98-CT103</f>
        <v>1018.4970797263643</v>
      </c>
      <c r="CU104" s="77">
        <f t="shared" si="2684"/>
        <v>1018.4970797263643</v>
      </c>
      <c r="CV104" s="77">
        <f t="shared" si="2684"/>
        <v>1018.4970797263643</v>
      </c>
      <c r="CW104" s="77">
        <f t="shared" si="2684"/>
        <v>1018.4970797263643</v>
      </c>
      <c r="CX104" s="77">
        <f t="shared" si="2684"/>
        <v>1018.4970797263643</v>
      </c>
      <c r="CY104" s="77">
        <f t="shared" si="2684"/>
        <v>1018.4970797263643</v>
      </c>
      <c r="CZ104" s="77">
        <f t="shared" si="2684"/>
        <v>1018.4970797263643</v>
      </c>
      <c r="DA104" s="77">
        <f t="shared" si="2684"/>
        <v>1018.4970797263643</v>
      </c>
      <c r="DB104" s="77">
        <f t="shared" si="2684"/>
        <v>1018.4970797263643</v>
      </c>
      <c r="DC104" s="77">
        <f t="shared" si="2684"/>
        <v>1018.4970797263643</v>
      </c>
      <c r="DD104" s="77">
        <f t="shared" si="2684"/>
        <v>1018.4970797263643</v>
      </c>
      <c r="DE104" s="77">
        <f t="shared" si="2684"/>
        <v>1018.4970797263643</v>
      </c>
      <c r="DF104" s="77">
        <f t="shared" si="2684"/>
        <v>1018.4970797263643</v>
      </c>
      <c r="DG104" s="77">
        <f t="shared" si="2684"/>
        <v>1018.4970797263643</v>
      </c>
      <c r="DH104" s="77">
        <f t="shared" si="2684"/>
        <v>1018.4970797263643</v>
      </c>
      <c r="DI104" s="77">
        <f t="shared" si="2684"/>
        <v>1018.4970797263643</v>
      </c>
      <c r="DJ104" s="77">
        <f t="shared" si="2684"/>
        <v>1018.4970797263643</v>
      </c>
      <c r="DK104" s="77">
        <f t="shared" si="2684"/>
        <v>1018.4970797263643</v>
      </c>
      <c r="DL104" s="77">
        <f t="shared" si="2684"/>
        <v>1018.4970797263643</v>
      </c>
      <c r="DM104" s="77">
        <f t="shared" si="2684"/>
        <v>1018.4970797263643</v>
      </c>
      <c r="DN104" s="77">
        <f t="shared" si="2684"/>
        <v>1018.4970797263643</v>
      </c>
      <c r="DO104" s="77">
        <f t="shared" si="2684"/>
        <v>1018.4970797263643</v>
      </c>
      <c r="DP104" s="77">
        <f t="shared" si="2684"/>
        <v>1018.4970797263643</v>
      </c>
      <c r="DQ104" s="77">
        <f t="shared" si="2684"/>
        <v>1018.4970797263643</v>
      </c>
      <c r="DR104" s="77">
        <f t="shared" ref="DR104:EC104" si="2685">DR98-DR103</f>
        <v>1018.4970797263643</v>
      </c>
      <c r="DS104" s="77">
        <f t="shared" si="2685"/>
        <v>1018.4970797263643</v>
      </c>
      <c r="DT104" s="77">
        <f t="shared" si="2685"/>
        <v>1018.4970797263643</v>
      </c>
      <c r="DU104" s="77">
        <f t="shared" si="2685"/>
        <v>1018.4970797263643</v>
      </c>
      <c r="DV104" s="77">
        <f t="shared" si="2685"/>
        <v>1018.4970797263643</v>
      </c>
      <c r="DW104" s="77">
        <f t="shared" si="2685"/>
        <v>1018.4970797263643</v>
      </c>
      <c r="DX104" s="77">
        <f t="shared" si="2685"/>
        <v>1018.4970797263643</v>
      </c>
      <c r="DY104" s="77">
        <f t="shared" si="2685"/>
        <v>1018.4970797263643</v>
      </c>
      <c r="DZ104" s="77">
        <f t="shared" si="2685"/>
        <v>1018.4970797263643</v>
      </c>
      <c r="EA104" s="77">
        <f t="shared" si="2685"/>
        <v>1018.4970797263643</v>
      </c>
      <c r="EB104" s="77">
        <f t="shared" si="2685"/>
        <v>1018.4970797263643</v>
      </c>
      <c r="EC104" s="77">
        <f t="shared" si="2685"/>
        <v>1018.4970797263643</v>
      </c>
      <c r="ED104" s="77">
        <f t="shared" ref="ED104:FA104" si="2686">ED98-ED103</f>
        <v>1018.4970797263643</v>
      </c>
      <c r="EE104" s="77">
        <f t="shared" si="2686"/>
        <v>1018.4970797263643</v>
      </c>
      <c r="EF104" s="77">
        <f t="shared" si="2686"/>
        <v>1018.4970797263643</v>
      </c>
      <c r="EG104" s="77">
        <f t="shared" si="2686"/>
        <v>1018.4970797263643</v>
      </c>
      <c r="EH104" s="77">
        <f t="shared" si="2686"/>
        <v>1018.4970797263643</v>
      </c>
      <c r="EI104" s="77">
        <f t="shared" si="2686"/>
        <v>1018.4970797263643</v>
      </c>
      <c r="EJ104" s="77">
        <f t="shared" si="2686"/>
        <v>1018.4970797263643</v>
      </c>
      <c r="EK104" s="77">
        <f t="shared" si="2686"/>
        <v>1018.4970797263643</v>
      </c>
      <c r="EL104" s="77">
        <f t="shared" si="2686"/>
        <v>1018.4970797263643</v>
      </c>
      <c r="EM104" s="77">
        <f t="shared" si="2686"/>
        <v>1018.4970797263643</v>
      </c>
      <c r="EN104" s="77">
        <f t="shared" si="2686"/>
        <v>1018.4970797263643</v>
      </c>
      <c r="EO104" s="77">
        <f t="shared" si="2686"/>
        <v>1018.4970797263643</v>
      </c>
      <c r="EP104" s="77">
        <f t="shared" si="2686"/>
        <v>1018.4970797263643</v>
      </c>
      <c r="EQ104" s="77">
        <f t="shared" si="2686"/>
        <v>1018.4970797263643</v>
      </c>
      <c r="ER104" s="77">
        <f t="shared" si="2686"/>
        <v>1018.4970797263643</v>
      </c>
      <c r="ES104" s="77">
        <f t="shared" si="2686"/>
        <v>1018.4970797263643</v>
      </c>
      <c r="ET104" s="77">
        <f t="shared" si="2686"/>
        <v>1018.4970797263643</v>
      </c>
      <c r="EU104" s="77">
        <f t="shared" si="2686"/>
        <v>1018.4970797263643</v>
      </c>
      <c r="EV104" s="77">
        <f t="shared" si="2686"/>
        <v>1018.4970797263643</v>
      </c>
      <c r="EW104" s="77">
        <f t="shared" si="2686"/>
        <v>1018.4970797263643</v>
      </c>
      <c r="EX104" s="77">
        <f t="shared" si="2686"/>
        <v>1018.4970797263643</v>
      </c>
      <c r="EY104" s="77">
        <f t="shared" si="2686"/>
        <v>1018.4970797263643</v>
      </c>
      <c r="EZ104" s="77">
        <f t="shared" si="2686"/>
        <v>1018.4970797263643</v>
      </c>
      <c r="FA104" s="77">
        <f t="shared" si="2686"/>
        <v>1018.4970797263643</v>
      </c>
      <c r="FB104" s="77">
        <f t="shared" ref="FB104:HM104" si="2687">FB98-FB103</f>
        <v>1018.4970797263643</v>
      </c>
      <c r="FC104" s="77">
        <f t="shared" si="2687"/>
        <v>1018.4970797263643</v>
      </c>
      <c r="FD104" s="77">
        <f t="shared" si="2687"/>
        <v>1018.4970797263643</v>
      </c>
      <c r="FE104" s="77">
        <f t="shared" si="2687"/>
        <v>1018.4970797263643</v>
      </c>
      <c r="FF104" s="77">
        <f t="shared" si="2687"/>
        <v>1018.4970797263643</v>
      </c>
      <c r="FG104" s="77">
        <f t="shared" si="2687"/>
        <v>1018.4970797263643</v>
      </c>
      <c r="FH104" s="77">
        <f t="shared" si="2687"/>
        <v>1018.4970797263643</v>
      </c>
      <c r="FI104" s="77">
        <f t="shared" si="2687"/>
        <v>1018.4970797263643</v>
      </c>
      <c r="FJ104" s="77">
        <f t="shared" si="2687"/>
        <v>1018.4970797263643</v>
      </c>
      <c r="FK104" s="77">
        <f t="shared" si="2687"/>
        <v>1018.4970797263643</v>
      </c>
      <c r="FL104" s="77">
        <f t="shared" si="2687"/>
        <v>1018.4970797263643</v>
      </c>
      <c r="FM104" s="77">
        <f t="shared" si="2687"/>
        <v>1018.4970797263643</v>
      </c>
      <c r="FN104" s="77">
        <f t="shared" si="2687"/>
        <v>1018.4970797263643</v>
      </c>
      <c r="FO104" s="77">
        <f t="shared" si="2687"/>
        <v>1018.4970797263643</v>
      </c>
      <c r="FP104" s="77">
        <f t="shared" si="2687"/>
        <v>1018.4970797263643</v>
      </c>
      <c r="FQ104" s="77">
        <f t="shared" si="2687"/>
        <v>1018.4970797263643</v>
      </c>
      <c r="FR104" s="77">
        <f t="shared" si="2687"/>
        <v>1018.4970797263643</v>
      </c>
      <c r="FS104" s="77">
        <f t="shared" si="2687"/>
        <v>1018.4970797263643</v>
      </c>
      <c r="FT104" s="77">
        <f t="shared" si="2687"/>
        <v>1018.4970797263643</v>
      </c>
      <c r="FU104" s="77">
        <f t="shared" si="2687"/>
        <v>1018.4970797263643</v>
      </c>
      <c r="FV104" s="77">
        <f t="shared" si="2687"/>
        <v>1018.4970797263643</v>
      </c>
      <c r="FW104" s="77">
        <f t="shared" si="2687"/>
        <v>1018.4970797263643</v>
      </c>
      <c r="FX104" s="77">
        <f t="shared" si="2687"/>
        <v>1018.4970797263643</v>
      </c>
      <c r="FY104" s="77">
        <f t="shared" si="2687"/>
        <v>1018.4970797263643</v>
      </c>
      <c r="FZ104" s="77">
        <f t="shared" si="2687"/>
        <v>1018.4970797263643</v>
      </c>
      <c r="GA104" s="77">
        <f t="shared" si="2687"/>
        <v>1018.4970797263643</v>
      </c>
      <c r="GB104" s="77">
        <f t="shared" si="2687"/>
        <v>1018.4970797263643</v>
      </c>
      <c r="GC104" s="77">
        <f t="shared" si="2687"/>
        <v>1018.4970797263643</v>
      </c>
      <c r="GD104" s="77">
        <f t="shared" si="2687"/>
        <v>1018.4970797263643</v>
      </c>
      <c r="GE104" s="77">
        <f t="shared" si="2687"/>
        <v>1018.4970797263643</v>
      </c>
      <c r="GF104" s="77">
        <f t="shared" si="2687"/>
        <v>1018.4970797263643</v>
      </c>
      <c r="GG104" s="77">
        <f t="shared" si="2687"/>
        <v>1018.4970797263643</v>
      </c>
      <c r="GH104" s="77">
        <f t="shared" si="2687"/>
        <v>1018.4970797263643</v>
      </c>
      <c r="GI104" s="77">
        <f t="shared" si="2687"/>
        <v>1018.4970797263643</v>
      </c>
      <c r="GJ104" s="77">
        <f t="shared" si="2687"/>
        <v>1018.4970797263643</v>
      </c>
      <c r="GK104" s="77">
        <f t="shared" si="2687"/>
        <v>1018.4970797263643</v>
      </c>
      <c r="GL104" s="77">
        <f t="shared" si="2687"/>
        <v>1018.4970797263643</v>
      </c>
      <c r="GM104" s="77">
        <f t="shared" si="2687"/>
        <v>1018.4970797263643</v>
      </c>
      <c r="GN104" s="77">
        <f t="shared" si="2687"/>
        <v>1018.4970797263643</v>
      </c>
      <c r="GO104" s="77">
        <f t="shared" si="2687"/>
        <v>1018.4970797263643</v>
      </c>
      <c r="GP104" s="77">
        <f t="shared" si="2687"/>
        <v>1018.4970797263643</v>
      </c>
      <c r="GQ104" s="77">
        <f t="shared" si="2687"/>
        <v>1018.4970797263643</v>
      </c>
      <c r="GR104" s="77">
        <f t="shared" si="2687"/>
        <v>1018.4970797263643</v>
      </c>
      <c r="GS104" s="77">
        <f t="shared" si="2687"/>
        <v>1018.4970797263643</v>
      </c>
      <c r="GT104" s="77">
        <f t="shared" si="2687"/>
        <v>1018.4970797263643</v>
      </c>
      <c r="GU104" s="77">
        <f t="shared" si="2687"/>
        <v>1018.4970797263643</v>
      </c>
      <c r="GV104" s="77">
        <f t="shared" si="2687"/>
        <v>1018.4970797263643</v>
      </c>
      <c r="GW104" s="77">
        <f t="shared" si="2687"/>
        <v>1018.4970797263643</v>
      </c>
      <c r="GX104" s="77">
        <f t="shared" si="2687"/>
        <v>1018.4970797263643</v>
      </c>
      <c r="GY104" s="77">
        <f t="shared" si="2687"/>
        <v>1018.4970797263643</v>
      </c>
      <c r="GZ104" s="77">
        <f t="shared" si="2687"/>
        <v>1018.4970797263643</v>
      </c>
      <c r="HA104" s="77">
        <f t="shared" si="2687"/>
        <v>1018.4970797263643</v>
      </c>
      <c r="HB104" s="77">
        <f t="shared" si="2687"/>
        <v>1018.4970797263643</v>
      </c>
      <c r="HC104" s="77">
        <f t="shared" si="2687"/>
        <v>1018.4970797263643</v>
      </c>
      <c r="HD104" s="77">
        <f t="shared" si="2687"/>
        <v>1018.4970797263643</v>
      </c>
      <c r="HE104" s="77">
        <f t="shared" si="2687"/>
        <v>1018.4970797263643</v>
      </c>
      <c r="HF104" s="77">
        <f t="shared" si="2687"/>
        <v>1018.4970797263643</v>
      </c>
      <c r="HG104" s="77">
        <f t="shared" si="2687"/>
        <v>1018.4970797263643</v>
      </c>
      <c r="HH104" s="77">
        <f t="shared" si="2687"/>
        <v>1018.4970797263643</v>
      </c>
      <c r="HI104" s="77">
        <f t="shared" si="2687"/>
        <v>1018.4970797263643</v>
      </c>
      <c r="HJ104" s="77">
        <f t="shared" si="2687"/>
        <v>1018.4970797263643</v>
      </c>
      <c r="HK104" s="77">
        <f t="shared" si="2687"/>
        <v>1018.4970797263643</v>
      </c>
      <c r="HL104" s="77">
        <f t="shared" si="2687"/>
        <v>1018.4970797263643</v>
      </c>
      <c r="HM104" s="77">
        <f t="shared" si="2687"/>
        <v>1018.4970797263643</v>
      </c>
      <c r="HN104" s="77">
        <f t="shared" ref="HN104:JY104" si="2688">HN98-HN103</f>
        <v>1018.4970797263643</v>
      </c>
      <c r="HO104" s="77">
        <f t="shared" si="2688"/>
        <v>1018.4970797263643</v>
      </c>
      <c r="HP104" s="77">
        <f t="shared" si="2688"/>
        <v>1018.4970797263643</v>
      </c>
      <c r="HQ104" s="77">
        <f t="shared" si="2688"/>
        <v>1018.4970797263643</v>
      </c>
      <c r="HR104" s="77">
        <f t="shared" si="2688"/>
        <v>1018.4970797263643</v>
      </c>
      <c r="HS104" s="77">
        <f t="shared" si="2688"/>
        <v>1018.4970797263643</v>
      </c>
      <c r="HT104" s="77">
        <f t="shared" si="2688"/>
        <v>1018.4970797263643</v>
      </c>
      <c r="HU104" s="77">
        <f t="shared" si="2688"/>
        <v>1018.4970797263643</v>
      </c>
      <c r="HV104" s="77">
        <f t="shared" si="2688"/>
        <v>1018.4970797263643</v>
      </c>
      <c r="HW104" s="77">
        <f t="shared" si="2688"/>
        <v>1018.4970797263643</v>
      </c>
      <c r="HX104" s="77">
        <f t="shared" si="2688"/>
        <v>1018.4970797263643</v>
      </c>
      <c r="HY104" s="77">
        <f t="shared" si="2688"/>
        <v>1018.4970797263643</v>
      </c>
      <c r="HZ104" s="77">
        <f t="shared" si="2688"/>
        <v>1018.4970797263643</v>
      </c>
      <c r="IA104" s="77">
        <f t="shared" si="2688"/>
        <v>1018.4970797263643</v>
      </c>
      <c r="IB104" s="77">
        <f t="shared" si="2688"/>
        <v>1018.4970797263643</v>
      </c>
      <c r="IC104" s="77">
        <f t="shared" si="2688"/>
        <v>1018.4970797263643</v>
      </c>
      <c r="ID104" s="77">
        <f t="shared" si="2688"/>
        <v>1018.4970797263643</v>
      </c>
      <c r="IE104" s="77">
        <f t="shared" si="2688"/>
        <v>1018.4970797263643</v>
      </c>
      <c r="IF104" s="77">
        <f t="shared" si="2688"/>
        <v>1018.4970797263643</v>
      </c>
      <c r="IG104" s="77">
        <f t="shared" si="2688"/>
        <v>1018.4970797263643</v>
      </c>
      <c r="IH104" s="77">
        <f t="shared" si="2688"/>
        <v>1018.4970797263643</v>
      </c>
      <c r="II104" s="77">
        <f t="shared" si="2688"/>
        <v>1018.4970797263643</v>
      </c>
      <c r="IJ104" s="77">
        <f t="shared" si="2688"/>
        <v>1018.4970797263643</v>
      </c>
      <c r="IK104" s="77">
        <f t="shared" si="2688"/>
        <v>1018.4970797263643</v>
      </c>
      <c r="IL104" s="77">
        <f t="shared" si="2688"/>
        <v>1018.4970797263643</v>
      </c>
      <c r="IM104" s="77">
        <f t="shared" si="2688"/>
        <v>1018.4970797263643</v>
      </c>
      <c r="IN104" s="77">
        <f t="shared" si="2688"/>
        <v>1018.4970797263643</v>
      </c>
      <c r="IO104" s="77">
        <f t="shared" si="2688"/>
        <v>1018.4970797263643</v>
      </c>
      <c r="IP104" s="77">
        <f t="shared" si="2688"/>
        <v>1018.4970797263643</v>
      </c>
      <c r="IQ104" s="77">
        <f t="shared" si="2688"/>
        <v>1018.4970797263643</v>
      </c>
      <c r="IR104" s="77">
        <f t="shared" si="2688"/>
        <v>1018.4970797263643</v>
      </c>
      <c r="IS104" s="77">
        <f t="shared" si="2688"/>
        <v>1018.4970797263643</v>
      </c>
      <c r="IT104" s="77">
        <f t="shared" si="2688"/>
        <v>1018.4970797263643</v>
      </c>
      <c r="IU104" s="77">
        <f t="shared" si="2688"/>
        <v>1018.4970797263643</v>
      </c>
      <c r="IV104" s="77">
        <f t="shared" si="2688"/>
        <v>1018.4970797263643</v>
      </c>
      <c r="IW104" s="77">
        <f t="shared" si="2688"/>
        <v>1018.4970797263643</v>
      </c>
      <c r="IX104" s="77">
        <f t="shared" si="2688"/>
        <v>1018.4970797263643</v>
      </c>
      <c r="IY104" s="77">
        <f t="shared" si="2688"/>
        <v>1018.4970797263643</v>
      </c>
      <c r="IZ104" s="77">
        <f t="shared" si="2688"/>
        <v>1018.4970797263643</v>
      </c>
      <c r="JA104" s="77">
        <f t="shared" si="2688"/>
        <v>1018.4970797263643</v>
      </c>
      <c r="JB104" s="77">
        <f t="shared" si="2688"/>
        <v>1018.4970797263643</v>
      </c>
      <c r="JC104" s="77">
        <f t="shared" si="2688"/>
        <v>1018.4970797263643</v>
      </c>
      <c r="JD104" s="77">
        <f t="shared" si="2688"/>
        <v>1018.4970797263643</v>
      </c>
      <c r="JE104" s="77">
        <f t="shared" si="2688"/>
        <v>1018.4970797263643</v>
      </c>
      <c r="JF104" s="77">
        <f t="shared" si="2688"/>
        <v>1018.4970797263643</v>
      </c>
      <c r="JG104" s="77">
        <f t="shared" si="2688"/>
        <v>1018.4970797263643</v>
      </c>
      <c r="JH104" s="77">
        <f t="shared" si="2688"/>
        <v>1018.4970797263643</v>
      </c>
      <c r="JI104" s="77">
        <f t="shared" si="2688"/>
        <v>1018.4970797263643</v>
      </c>
      <c r="JJ104" s="77">
        <f t="shared" si="2688"/>
        <v>1018.4970797263643</v>
      </c>
      <c r="JK104" s="77">
        <f t="shared" si="2688"/>
        <v>1018.4970797263643</v>
      </c>
      <c r="JL104" s="77">
        <f t="shared" si="2688"/>
        <v>1018.4970797263643</v>
      </c>
      <c r="JM104" s="77">
        <f t="shared" si="2688"/>
        <v>1018.4970797263643</v>
      </c>
      <c r="JN104" s="77">
        <f t="shared" si="2688"/>
        <v>1018.4970797263643</v>
      </c>
      <c r="JO104" s="77">
        <f t="shared" si="2688"/>
        <v>1018.4970797263643</v>
      </c>
      <c r="JP104" s="77">
        <f t="shared" si="2688"/>
        <v>1018.4970797263643</v>
      </c>
      <c r="JQ104" s="77">
        <f t="shared" si="2688"/>
        <v>1018.4970797263643</v>
      </c>
      <c r="JR104" s="77">
        <f t="shared" si="2688"/>
        <v>1018.4970797263643</v>
      </c>
      <c r="JS104" s="77">
        <f t="shared" si="2688"/>
        <v>1018.4970797263643</v>
      </c>
      <c r="JT104" s="77">
        <f t="shared" si="2688"/>
        <v>1018.4970797263643</v>
      </c>
      <c r="JU104" s="77">
        <f t="shared" si="2688"/>
        <v>1018.4970797263643</v>
      </c>
      <c r="JV104" s="77">
        <f t="shared" si="2688"/>
        <v>1018.4970797263643</v>
      </c>
      <c r="JW104" s="77">
        <f t="shared" si="2688"/>
        <v>1018.4970797263643</v>
      </c>
      <c r="JX104" s="77">
        <f t="shared" si="2688"/>
        <v>1018.4970797263643</v>
      </c>
      <c r="JY104" s="77">
        <f t="shared" si="2688"/>
        <v>1018.4970797263643</v>
      </c>
      <c r="JZ104" s="77">
        <f t="shared" ref="JZ104:KO104" si="2689">JZ98-JZ103</f>
        <v>1018.4970797263643</v>
      </c>
      <c r="KA104" s="77">
        <f t="shared" si="2689"/>
        <v>1018.4970797263643</v>
      </c>
      <c r="KB104" s="77">
        <f t="shared" si="2689"/>
        <v>1018.4970797263643</v>
      </c>
      <c r="KC104" s="77">
        <f t="shared" si="2689"/>
        <v>1018.4970797263643</v>
      </c>
      <c r="KD104" s="77">
        <f t="shared" si="2689"/>
        <v>1018.4970797263643</v>
      </c>
      <c r="KE104" s="77">
        <f t="shared" si="2689"/>
        <v>1018.4970797263643</v>
      </c>
      <c r="KF104" s="77">
        <f t="shared" si="2689"/>
        <v>1018.4970797263643</v>
      </c>
      <c r="KG104" s="77">
        <f t="shared" si="2689"/>
        <v>1018.4970797263643</v>
      </c>
      <c r="KH104" s="77">
        <f t="shared" si="2689"/>
        <v>1018.4970797263643</v>
      </c>
      <c r="KI104" s="77">
        <f t="shared" si="2689"/>
        <v>1018.4970797263643</v>
      </c>
      <c r="KJ104" s="77">
        <f t="shared" si="2689"/>
        <v>1018.4970797263643</v>
      </c>
      <c r="KK104" s="77">
        <f t="shared" si="2689"/>
        <v>1018.4970797263643</v>
      </c>
      <c r="KL104" s="77">
        <f t="shared" si="2689"/>
        <v>1018.4970797263643</v>
      </c>
      <c r="KM104" s="77">
        <f t="shared" si="2689"/>
        <v>1018.4970797263643</v>
      </c>
      <c r="KN104" s="77">
        <f t="shared" si="2689"/>
        <v>1018.4970797263643</v>
      </c>
      <c r="KO104" s="77">
        <f t="shared" si="2689"/>
        <v>1018.4970797263643</v>
      </c>
    </row>
    <row r="105" spans="1:301" x14ac:dyDescent="0.2">
      <c r="A105" s="94" t="s">
        <v>276</v>
      </c>
      <c r="B105" s="77">
        <f t="shared" ref="B105:AG105" si="2690">B54</f>
        <v>5138.911208333333</v>
      </c>
      <c r="C105" s="77">
        <f t="shared" si="2690"/>
        <v>2538.9112083333334</v>
      </c>
      <c r="D105" s="77">
        <f t="shared" si="2690"/>
        <v>2538.9112083333334</v>
      </c>
      <c r="E105" s="77">
        <f t="shared" si="2690"/>
        <v>2538.9112083333334</v>
      </c>
      <c r="F105" s="77">
        <f t="shared" si="2690"/>
        <v>2538.9112083333334</v>
      </c>
      <c r="G105" s="77">
        <f t="shared" si="2690"/>
        <v>2538.9112083333334</v>
      </c>
      <c r="H105" s="77">
        <f t="shared" si="2690"/>
        <v>2538.9112083333334</v>
      </c>
      <c r="I105" s="77">
        <f t="shared" si="2690"/>
        <v>2538.9112083333334</v>
      </c>
      <c r="J105" s="77">
        <f t="shared" si="2690"/>
        <v>2538.9112083333334</v>
      </c>
      <c r="K105" s="77">
        <f t="shared" si="2690"/>
        <v>2538.9112083333334</v>
      </c>
      <c r="L105" s="77">
        <f t="shared" si="2690"/>
        <v>2538.9112083333334</v>
      </c>
      <c r="M105" s="77">
        <f t="shared" si="2690"/>
        <v>2538.9112083333334</v>
      </c>
      <c r="N105" s="77">
        <f t="shared" si="2690"/>
        <v>0</v>
      </c>
      <c r="O105" s="77">
        <f t="shared" si="2690"/>
        <v>0</v>
      </c>
      <c r="P105" s="77">
        <f t="shared" si="2690"/>
        <v>0</v>
      </c>
      <c r="Q105" s="77">
        <f t="shared" si="2690"/>
        <v>0</v>
      </c>
      <c r="R105" s="77">
        <f t="shared" si="2690"/>
        <v>0</v>
      </c>
      <c r="S105" s="77">
        <f t="shared" si="2690"/>
        <v>0</v>
      </c>
      <c r="T105" s="77">
        <f t="shared" si="2690"/>
        <v>0</v>
      </c>
      <c r="U105" s="77">
        <f t="shared" si="2690"/>
        <v>0</v>
      </c>
      <c r="V105" s="77">
        <f t="shared" si="2690"/>
        <v>0</v>
      </c>
      <c r="W105" s="77">
        <f t="shared" si="2690"/>
        <v>0</v>
      </c>
      <c r="X105" s="77">
        <f t="shared" si="2690"/>
        <v>0</v>
      </c>
      <c r="Y105" s="77">
        <f t="shared" si="2690"/>
        <v>0</v>
      </c>
      <c r="Z105" s="77">
        <f t="shared" si="2690"/>
        <v>0</v>
      </c>
      <c r="AA105" s="77">
        <f t="shared" si="2690"/>
        <v>0</v>
      </c>
      <c r="AB105" s="77">
        <f t="shared" si="2690"/>
        <v>0</v>
      </c>
      <c r="AC105" s="77">
        <f t="shared" si="2690"/>
        <v>0</v>
      </c>
      <c r="AD105" s="77">
        <f t="shared" si="2690"/>
        <v>0</v>
      </c>
      <c r="AE105" s="77">
        <f t="shared" si="2690"/>
        <v>0</v>
      </c>
      <c r="AF105" s="77">
        <f t="shared" si="2690"/>
        <v>0</v>
      </c>
      <c r="AG105" s="77">
        <f t="shared" si="2690"/>
        <v>0</v>
      </c>
      <c r="AH105" s="77">
        <f t="shared" ref="AH105:BM105" si="2691">AH54</f>
        <v>0</v>
      </c>
      <c r="AI105" s="77">
        <f t="shared" si="2691"/>
        <v>0</v>
      </c>
      <c r="AJ105" s="77">
        <f t="shared" si="2691"/>
        <v>0</v>
      </c>
      <c r="AK105" s="77">
        <f t="shared" si="2691"/>
        <v>0</v>
      </c>
      <c r="AL105" s="77">
        <f t="shared" si="2691"/>
        <v>0</v>
      </c>
      <c r="AM105" s="77">
        <f t="shared" si="2691"/>
        <v>0</v>
      </c>
      <c r="AN105" s="77">
        <f t="shared" si="2691"/>
        <v>0</v>
      </c>
      <c r="AO105" s="77">
        <f t="shared" si="2691"/>
        <v>0</v>
      </c>
      <c r="AP105" s="77">
        <f t="shared" si="2691"/>
        <v>0</v>
      </c>
      <c r="AQ105" s="77">
        <f t="shared" si="2691"/>
        <v>0</v>
      </c>
      <c r="AR105" s="77">
        <f t="shared" si="2691"/>
        <v>0</v>
      </c>
      <c r="AS105" s="77">
        <f t="shared" si="2691"/>
        <v>0</v>
      </c>
      <c r="AT105" s="77">
        <f t="shared" si="2691"/>
        <v>0</v>
      </c>
      <c r="AU105" s="77">
        <f t="shared" si="2691"/>
        <v>0</v>
      </c>
      <c r="AV105" s="77">
        <f t="shared" si="2691"/>
        <v>0</v>
      </c>
      <c r="AW105" s="77">
        <f t="shared" si="2691"/>
        <v>0</v>
      </c>
      <c r="AX105" s="77">
        <f t="shared" si="2691"/>
        <v>0</v>
      </c>
      <c r="AY105" s="77">
        <f t="shared" si="2691"/>
        <v>0</v>
      </c>
      <c r="AZ105" s="77">
        <f t="shared" si="2691"/>
        <v>0</v>
      </c>
      <c r="BA105" s="77">
        <f t="shared" si="2691"/>
        <v>0</v>
      </c>
      <c r="BB105" s="77">
        <f t="shared" si="2691"/>
        <v>0</v>
      </c>
      <c r="BC105" s="77">
        <f t="shared" si="2691"/>
        <v>0</v>
      </c>
      <c r="BD105" s="77">
        <f t="shared" si="2691"/>
        <v>0</v>
      </c>
      <c r="BE105" s="77">
        <f t="shared" si="2691"/>
        <v>0</v>
      </c>
      <c r="BF105" s="77">
        <f t="shared" si="2691"/>
        <v>0</v>
      </c>
      <c r="BG105" s="77">
        <f t="shared" si="2691"/>
        <v>0</v>
      </c>
      <c r="BH105" s="77">
        <f t="shared" si="2691"/>
        <v>0</v>
      </c>
      <c r="BI105" s="77">
        <f t="shared" si="2691"/>
        <v>0</v>
      </c>
      <c r="BJ105" s="77">
        <f t="shared" si="2691"/>
        <v>0</v>
      </c>
      <c r="BK105" s="77">
        <f t="shared" si="2691"/>
        <v>0</v>
      </c>
      <c r="BL105" s="77">
        <f t="shared" si="2691"/>
        <v>0</v>
      </c>
      <c r="BM105" s="77">
        <f t="shared" si="2691"/>
        <v>0</v>
      </c>
      <c r="BN105" s="77">
        <f t="shared" ref="BN105:CS105" si="2692">BN54</f>
        <v>0</v>
      </c>
      <c r="BO105" s="77">
        <f t="shared" si="2692"/>
        <v>0</v>
      </c>
      <c r="BP105" s="77">
        <f t="shared" si="2692"/>
        <v>0</v>
      </c>
      <c r="BQ105" s="77">
        <f t="shared" si="2692"/>
        <v>0</v>
      </c>
      <c r="BR105" s="77">
        <f t="shared" si="2692"/>
        <v>0</v>
      </c>
      <c r="BS105" s="77">
        <f t="shared" si="2692"/>
        <v>0</v>
      </c>
      <c r="BT105" s="77">
        <f t="shared" si="2692"/>
        <v>0</v>
      </c>
      <c r="BU105" s="77">
        <f t="shared" si="2692"/>
        <v>0</v>
      </c>
      <c r="BV105" s="77">
        <f t="shared" si="2692"/>
        <v>0</v>
      </c>
      <c r="BW105" s="77">
        <f t="shared" si="2692"/>
        <v>0</v>
      </c>
      <c r="BX105" s="77">
        <f t="shared" si="2692"/>
        <v>0</v>
      </c>
      <c r="BY105" s="77">
        <f t="shared" si="2692"/>
        <v>0</v>
      </c>
      <c r="BZ105" s="77">
        <f t="shared" si="2692"/>
        <v>0</v>
      </c>
      <c r="CA105" s="77">
        <f t="shared" si="2692"/>
        <v>0</v>
      </c>
      <c r="CB105" s="77">
        <f t="shared" si="2692"/>
        <v>0</v>
      </c>
      <c r="CC105" s="77">
        <f t="shared" si="2692"/>
        <v>0</v>
      </c>
      <c r="CD105" s="77">
        <f t="shared" si="2692"/>
        <v>0</v>
      </c>
      <c r="CE105" s="77">
        <f t="shared" si="2692"/>
        <v>0</v>
      </c>
      <c r="CF105" s="77">
        <f t="shared" si="2692"/>
        <v>0</v>
      </c>
      <c r="CG105" s="77">
        <f t="shared" si="2692"/>
        <v>0</v>
      </c>
      <c r="CH105" s="77">
        <f t="shared" si="2692"/>
        <v>826.34212083333341</v>
      </c>
      <c r="CI105" s="77">
        <f t="shared" si="2692"/>
        <v>826.34212083333341</v>
      </c>
      <c r="CJ105" s="77">
        <f t="shared" si="2692"/>
        <v>826.34212083333341</v>
      </c>
      <c r="CK105" s="77">
        <f t="shared" si="2692"/>
        <v>826.34212083333341</v>
      </c>
      <c r="CL105" s="77">
        <f t="shared" si="2692"/>
        <v>826.34212083333341</v>
      </c>
      <c r="CM105" s="77">
        <f t="shared" si="2692"/>
        <v>826.34212083333341</v>
      </c>
      <c r="CN105" s="77">
        <f t="shared" si="2692"/>
        <v>826.34212083333341</v>
      </c>
      <c r="CO105" s="77">
        <f t="shared" si="2692"/>
        <v>826.34212083333341</v>
      </c>
      <c r="CP105" s="77">
        <f t="shared" si="2692"/>
        <v>826.34212083333341</v>
      </c>
      <c r="CQ105" s="77">
        <f t="shared" si="2692"/>
        <v>826.34212083333341</v>
      </c>
      <c r="CR105" s="77">
        <f t="shared" si="2692"/>
        <v>826.34212083333341</v>
      </c>
      <c r="CS105" s="77">
        <f t="shared" si="2692"/>
        <v>826.34212083333341</v>
      </c>
      <c r="CT105" s="77">
        <f t="shared" ref="CT105:DQ105" si="2693">CT54</f>
        <v>0</v>
      </c>
      <c r="CU105" s="77">
        <f t="shared" si="2693"/>
        <v>0</v>
      </c>
      <c r="CV105" s="77">
        <f t="shared" si="2693"/>
        <v>0</v>
      </c>
      <c r="CW105" s="77">
        <f t="shared" si="2693"/>
        <v>0</v>
      </c>
      <c r="CX105" s="77">
        <f t="shared" si="2693"/>
        <v>0</v>
      </c>
      <c r="CY105" s="77">
        <f t="shared" si="2693"/>
        <v>0</v>
      </c>
      <c r="CZ105" s="77">
        <f t="shared" si="2693"/>
        <v>0</v>
      </c>
      <c r="DA105" s="77">
        <f t="shared" si="2693"/>
        <v>0</v>
      </c>
      <c r="DB105" s="77">
        <f t="shared" si="2693"/>
        <v>0</v>
      </c>
      <c r="DC105" s="77">
        <f t="shared" si="2693"/>
        <v>0</v>
      </c>
      <c r="DD105" s="77">
        <f t="shared" si="2693"/>
        <v>0</v>
      </c>
      <c r="DE105" s="77">
        <f t="shared" si="2693"/>
        <v>0</v>
      </c>
      <c r="DF105" s="77">
        <f t="shared" si="2693"/>
        <v>0</v>
      </c>
      <c r="DG105" s="77">
        <f t="shared" si="2693"/>
        <v>0</v>
      </c>
      <c r="DH105" s="77">
        <f t="shared" si="2693"/>
        <v>0</v>
      </c>
      <c r="DI105" s="77">
        <f t="shared" si="2693"/>
        <v>0</v>
      </c>
      <c r="DJ105" s="77">
        <f t="shared" si="2693"/>
        <v>0</v>
      </c>
      <c r="DK105" s="77">
        <f t="shared" si="2693"/>
        <v>0</v>
      </c>
      <c r="DL105" s="77">
        <f t="shared" si="2693"/>
        <v>0</v>
      </c>
      <c r="DM105" s="77">
        <f t="shared" si="2693"/>
        <v>0</v>
      </c>
      <c r="DN105" s="77">
        <f t="shared" si="2693"/>
        <v>0</v>
      </c>
      <c r="DO105" s="77">
        <f t="shared" si="2693"/>
        <v>0</v>
      </c>
      <c r="DP105" s="77">
        <f t="shared" si="2693"/>
        <v>0</v>
      </c>
      <c r="DQ105" s="77">
        <f t="shared" si="2693"/>
        <v>0</v>
      </c>
      <c r="DR105" s="77">
        <f t="shared" ref="DR105:EC105" si="2694">DR54</f>
        <v>0</v>
      </c>
      <c r="DS105" s="77">
        <f t="shared" si="2694"/>
        <v>0</v>
      </c>
      <c r="DT105" s="77">
        <f t="shared" si="2694"/>
        <v>0</v>
      </c>
      <c r="DU105" s="77">
        <f t="shared" si="2694"/>
        <v>0</v>
      </c>
      <c r="DV105" s="77">
        <f t="shared" si="2694"/>
        <v>0</v>
      </c>
      <c r="DW105" s="77">
        <f t="shared" si="2694"/>
        <v>0</v>
      </c>
      <c r="DX105" s="77">
        <f t="shared" si="2694"/>
        <v>0</v>
      </c>
      <c r="DY105" s="77">
        <f t="shared" si="2694"/>
        <v>0</v>
      </c>
      <c r="DZ105" s="77">
        <f t="shared" si="2694"/>
        <v>0</v>
      </c>
      <c r="EA105" s="77">
        <f t="shared" si="2694"/>
        <v>0</v>
      </c>
      <c r="EB105" s="77">
        <f t="shared" si="2694"/>
        <v>0</v>
      </c>
      <c r="EC105" s="77">
        <f t="shared" si="2694"/>
        <v>0</v>
      </c>
      <c r="ED105" s="77">
        <f t="shared" ref="ED105:FA105" si="2695">ED54</f>
        <v>0</v>
      </c>
      <c r="EE105" s="77">
        <f t="shared" si="2695"/>
        <v>0</v>
      </c>
      <c r="EF105" s="77">
        <f t="shared" si="2695"/>
        <v>0</v>
      </c>
      <c r="EG105" s="77">
        <f t="shared" si="2695"/>
        <v>0</v>
      </c>
      <c r="EH105" s="77">
        <f t="shared" si="2695"/>
        <v>0</v>
      </c>
      <c r="EI105" s="77">
        <f t="shared" si="2695"/>
        <v>0</v>
      </c>
      <c r="EJ105" s="77">
        <f t="shared" si="2695"/>
        <v>0</v>
      </c>
      <c r="EK105" s="77">
        <f t="shared" si="2695"/>
        <v>0</v>
      </c>
      <c r="EL105" s="77">
        <f t="shared" si="2695"/>
        <v>0</v>
      </c>
      <c r="EM105" s="77">
        <f t="shared" si="2695"/>
        <v>0</v>
      </c>
      <c r="EN105" s="77">
        <f t="shared" si="2695"/>
        <v>0</v>
      </c>
      <c r="EO105" s="77">
        <f t="shared" si="2695"/>
        <v>0</v>
      </c>
      <c r="EP105" s="77">
        <f t="shared" si="2695"/>
        <v>0</v>
      </c>
      <c r="EQ105" s="77">
        <f t="shared" si="2695"/>
        <v>0</v>
      </c>
      <c r="ER105" s="77">
        <f t="shared" si="2695"/>
        <v>0</v>
      </c>
      <c r="ES105" s="77">
        <f t="shared" si="2695"/>
        <v>0</v>
      </c>
      <c r="ET105" s="77">
        <f t="shared" si="2695"/>
        <v>0</v>
      </c>
      <c r="EU105" s="77">
        <f t="shared" si="2695"/>
        <v>0</v>
      </c>
      <c r="EV105" s="77">
        <f t="shared" si="2695"/>
        <v>0</v>
      </c>
      <c r="EW105" s="77">
        <f t="shared" si="2695"/>
        <v>0</v>
      </c>
      <c r="EX105" s="77">
        <f t="shared" si="2695"/>
        <v>0</v>
      </c>
      <c r="EY105" s="77">
        <f t="shared" si="2695"/>
        <v>0</v>
      </c>
      <c r="EZ105" s="77">
        <f t="shared" si="2695"/>
        <v>0</v>
      </c>
      <c r="FA105" s="77">
        <f t="shared" si="2695"/>
        <v>0</v>
      </c>
      <c r="FB105" s="77">
        <f t="shared" ref="FB105:HM105" si="2696">FB54</f>
        <v>0</v>
      </c>
      <c r="FC105" s="77">
        <f t="shared" si="2696"/>
        <v>0</v>
      </c>
      <c r="FD105" s="77">
        <f t="shared" si="2696"/>
        <v>0</v>
      </c>
      <c r="FE105" s="77">
        <f t="shared" si="2696"/>
        <v>0</v>
      </c>
      <c r="FF105" s="77">
        <f t="shared" si="2696"/>
        <v>0</v>
      </c>
      <c r="FG105" s="77">
        <f t="shared" si="2696"/>
        <v>0</v>
      </c>
      <c r="FH105" s="77">
        <f t="shared" si="2696"/>
        <v>0</v>
      </c>
      <c r="FI105" s="77">
        <f t="shared" si="2696"/>
        <v>0</v>
      </c>
      <c r="FJ105" s="77">
        <f t="shared" si="2696"/>
        <v>0</v>
      </c>
      <c r="FK105" s="77">
        <f t="shared" si="2696"/>
        <v>0</v>
      </c>
      <c r="FL105" s="77">
        <f t="shared" si="2696"/>
        <v>0</v>
      </c>
      <c r="FM105" s="77">
        <f t="shared" si="2696"/>
        <v>0</v>
      </c>
      <c r="FN105" s="77">
        <f t="shared" si="2696"/>
        <v>826.34212083333341</v>
      </c>
      <c r="FO105" s="77">
        <f t="shared" si="2696"/>
        <v>826.34212083333341</v>
      </c>
      <c r="FP105" s="77">
        <f t="shared" si="2696"/>
        <v>826.34212083333341</v>
      </c>
      <c r="FQ105" s="77">
        <f t="shared" si="2696"/>
        <v>826.34212083333341</v>
      </c>
      <c r="FR105" s="77">
        <f t="shared" si="2696"/>
        <v>826.34212083333341</v>
      </c>
      <c r="FS105" s="77">
        <f t="shared" si="2696"/>
        <v>826.34212083333341</v>
      </c>
      <c r="FT105" s="77">
        <f t="shared" si="2696"/>
        <v>826.34212083333341</v>
      </c>
      <c r="FU105" s="77">
        <f t="shared" si="2696"/>
        <v>826.34212083333341</v>
      </c>
      <c r="FV105" s="77">
        <f t="shared" si="2696"/>
        <v>826.34212083333341</v>
      </c>
      <c r="FW105" s="77">
        <f t="shared" si="2696"/>
        <v>826.34212083333341</v>
      </c>
      <c r="FX105" s="77">
        <f t="shared" si="2696"/>
        <v>826.34212083333341</v>
      </c>
      <c r="FY105" s="77">
        <f t="shared" si="2696"/>
        <v>826.34212083333341</v>
      </c>
      <c r="FZ105" s="77">
        <f t="shared" si="2696"/>
        <v>1516.4008529166667</v>
      </c>
      <c r="GA105" s="77">
        <f t="shared" si="2696"/>
        <v>1516.4008529166667</v>
      </c>
      <c r="GB105" s="77">
        <f t="shared" si="2696"/>
        <v>1516.4008529166667</v>
      </c>
      <c r="GC105" s="77">
        <f t="shared" si="2696"/>
        <v>1516.4008529166667</v>
      </c>
      <c r="GD105" s="77">
        <f t="shared" si="2696"/>
        <v>1516.4008529166667</v>
      </c>
      <c r="GE105" s="77">
        <f t="shared" si="2696"/>
        <v>1516.4008529166667</v>
      </c>
      <c r="GF105" s="77">
        <f t="shared" si="2696"/>
        <v>1516.4008529166667</v>
      </c>
      <c r="GG105" s="77">
        <f t="shared" si="2696"/>
        <v>1516.4008529166667</v>
      </c>
      <c r="GH105" s="77">
        <f t="shared" si="2696"/>
        <v>1516.4008529166667</v>
      </c>
      <c r="GI105" s="77">
        <f t="shared" si="2696"/>
        <v>1516.4008529166667</v>
      </c>
      <c r="GJ105" s="77">
        <f t="shared" si="2696"/>
        <v>1516.4008529166667</v>
      </c>
      <c r="GK105" s="77">
        <f t="shared" si="2696"/>
        <v>1516.4008529166667</v>
      </c>
      <c r="GL105" s="77">
        <f t="shared" si="2696"/>
        <v>0</v>
      </c>
      <c r="GM105" s="77">
        <f t="shared" si="2696"/>
        <v>0</v>
      </c>
      <c r="GN105" s="77">
        <f t="shared" si="2696"/>
        <v>0</v>
      </c>
      <c r="GO105" s="77">
        <f t="shared" si="2696"/>
        <v>0</v>
      </c>
      <c r="GP105" s="77">
        <f t="shared" si="2696"/>
        <v>0</v>
      </c>
      <c r="GQ105" s="77">
        <f t="shared" si="2696"/>
        <v>0</v>
      </c>
      <c r="GR105" s="77">
        <f t="shared" si="2696"/>
        <v>0</v>
      </c>
      <c r="GS105" s="77">
        <f t="shared" si="2696"/>
        <v>0</v>
      </c>
      <c r="GT105" s="77">
        <f t="shared" si="2696"/>
        <v>0</v>
      </c>
      <c r="GU105" s="77">
        <f t="shared" si="2696"/>
        <v>0</v>
      </c>
      <c r="GV105" s="77">
        <f t="shared" si="2696"/>
        <v>0</v>
      </c>
      <c r="GW105" s="77">
        <f t="shared" si="2696"/>
        <v>0</v>
      </c>
      <c r="GX105" s="77">
        <f t="shared" si="2696"/>
        <v>0</v>
      </c>
      <c r="GY105" s="77">
        <f t="shared" si="2696"/>
        <v>0</v>
      </c>
      <c r="GZ105" s="77">
        <f t="shared" si="2696"/>
        <v>0</v>
      </c>
      <c r="HA105" s="77">
        <f t="shared" si="2696"/>
        <v>0</v>
      </c>
      <c r="HB105" s="77">
        <f t="shared" si="2696"/>
        <v>0</v>
      </c>
      <c r="HC105" s="77">
        <f t="shared" si="2696"/>
        <v>0</v>
      </c>
      <c r="HD105" s="77">
        <f t="shared" si="2696"/>
        <v>0</v>
      </c>
      <c r="HE105" s="77">
        <f t="shared" si="2696"/>
        <v>0</v>
      </c>
      <c r="HF105" s="77">
        <f t="shared" si="2696"/>
        <v>0</v>
      </c>
      <c r="HG105" s="77">
        <f t="shared" si="2696"/>
        <v>0</v>
      </c>
      <c r="HH105" s="77">
        <f t="shared" si="2696"/>
        <v>0</v>
      </c>
      <c r="HI105" s="77">
        <f t="shared" si="2696"/>
        <v>0</v>
      </c>
      <c r="HJ105" s="77">
        <f t="shared" si="2696"/>
        <v>0</v>
      </c>
      <c r="HK105" s="77">
        <f t="shared" si="2696"/>
        <v>0</v>
      </c>
      <c r="HL105" s="77">
        <f t="shared" si="2696"/>
        <v>0</v>
      </c>
      <c r="HM105" s="77">
        <f t="shared" si="2696"/>
        <v>0</v>
      </c>
      <c r="HN105" s="77">
        <f t="shared" ref="HN105:JY105" si="2697">HN54</f>
        <v>0</v>
      </c>
      <c r="HO105" s="77">
        <f t="shared" si="2697"/>
        <v>0</v>
      </c>
      <c r="HP105" s="77">
        <f t="shared" si="2697"/>
        <v>0</v>
      </c>
      <c r="HQ105" s="77">
        <f t="shared" si="2697"/>
        <v>0</v>
      </c>
      <c r="HR105" s="77">
        <f t="shared" si="2697"/>
        <v>0</v>
      </c>
      <c r="HS105" s="77">
        <f t="shared" si="2697"/>
        <v>0</v>
      </c>
      <c r="HT105" s="77">
        <f t="shared" si="2697"/>
        <v>0</v>
      </c>
      <c r="HU105" s="77">
        <f t="shared" si="2697"/>
        <v>0</v>
      </c>
      <c r="HV105" s="77">
        <f t="shared" si="2697"/>
        <v>0</v>
      </c>
      <c r="HW105" s="77">
        <f t="shared" si="2697"/>
        <v>0</v>
      </c>
      <c r="HX105" s="77">
        <f t="shared" si="2697"/>
        <v>0</v>
      </c>
      <c r="HY105" s="77">
        <f t="shared" si="2697"/>
        <v>0</v>
      </c>
      <c r="HZ105" s="77">
        <f t="shared" si="2697"/>
        <v>0</v>
      </c>
      <c r="IA105" s="77">
        <f t="shared" si="2697"/>
        <v>0</v>
      </c>
      <c r="IB105" s="77">
        <f t="shared" si="2697"/>
        <v>0</v>
      </c>
      <c r="IC105" s="77">
        <f t="shared" si="2697"/>
        <v>0</v>
      </c>
      <c r="ID105" s="77">
        <f t="shared" si="2697"/>
        <v>0</v>
      </c>
      <c r="IE105" s="77">
        <f t="shared" si="2697"/>
        <v>0</v>
      </c>
      <c r="IF105" s="77">
        <f t="shared" si="2697"/>
        <v>0</v>
      </c>
      <c r="IG105" s="77">
        <f t="shared" si="2697"/>
        <v>0</v>
      </c>
      <c r="IH105" s="77">
        <f t="shared" si="2697"/>
        <v>0</v>
      </c>
      <c r="II105" s="77">
        <f t="shared" si="2697"/>
        <v>0</v>
      </c>
      <c r="IJ105" s="77">
        <f t="shared" si="2697"/>
        <v>0</v>
      </c>
      <c r="IK105" s="77">
        <f t="shared" si="2697"/>
        <v>0</v>
      </c>
      <c r="IL105" s="77">
        <f t="shared" si="2697"/>
        <v>0</v>
      </c>
      <c r="IM105" s="77">
        <f t="shared" si="2697"/>
        <v>0</v>
      </c>
      <c r="IN105" s="77">
        <f t="shared" si="2697"/>
        <v>0</v>
      </c>
      <c r="IO105" s="77">
        <f t="shared" si="2697"/>
        <v>0</v>
      </c>
      <c r="IP105" s="77">
        <f t="shared" si="2697"/>
        <v>0</v>
      </c>
      <c r="IQ105" s="77">
        <f t="shared" si="2697"/>
        <v>0</v>
      </c>
      <c r="IR105" s="77">
        <f t="shared" si="2697"/>
        <v>0</v>
      </c>
      <c r="IS105" s="77">
        <f t="shared" si="2697"/>
        <v>0</v>
      </c>
      <c r="IT105" s="77">
        <f t="shared" si="2697"/>
        <v>826.34212083333341</v>
      </c>
      <c r="IU105" s="77">
        <f t="shared" si="2697"/>
        <v>826.34212083333341</v>
      </c>
      <c r="IV105" s="77">
        <f t="shared" si="2697"/>
        <v>826.34212083333341</v>
      </c>
      <c r="IW105" s="77">
        <f t="shared" si="2697"/>
        <v>826.34212083333341</v>
      </c>
      <c r="IX105" s="77">
        <f t="shared" si="2697"/>
        <v>826.34212083333341</v>
      </c>
      <c r="IY105" s="77">
        <f t="shared" si="2697"/>
        <v>826.34212083333341</v>
      </c>
      <c r="IZ105" s="77">
        <f t="shared" si="2697"/>
        <v>826.34212083333341</v>
      </c>
      <c r="JA105" s="77">
        <f t="shared" si="2697"/>
        <v>826.34212083333341</v>
      </c>
      <c r="JB105" s="77">
        <f t="shared" si="2697"/>
        <v>826.34212083333341</v>
      </c>
      <c r="JC105" s="77">
        <f t="shared" si="2697"/>
        <v>826.34212083333341</v>
      </c>
      <c r="JD105" s="77">
        <f t="shared" si="2697"/>
        <v>826.34212083333341</v>
      </c>
      <c r="JE105" s="77">
        <f t="shared" si="2697"/>
        <v>826.34212083333341</v>
      </c>
      <c r="JF105" s="77">
        <f t="shared" si="2697"/>
        <v>0</v>
      </c>
      <c r="JG105" s="77">
        <f t="shared" si="2697"/>
        <v>0</v>
      </c>
      <c r="JH105" s="77">
        <f t="shared" si="2697"/>
        <v>0</v>
      </c>
      <c r="JI105" s="77">
        <f t="shared" si="2697"/>
        <v>0</v>
      </c>
      <c r="JJ105" s="77">
        <f t="shared" si="2697"/>
        <v>0</v>
      </c>
      <c r="JK105" s="77">
        <f t="shared" si="2697"/>
        <v>0</v>
      </c>
      <c r="JL105" s="77">
        <f t="shared" si="2697"/>
        <v>0</v>
      </c>
      <c r="JM105" s="77">
        <f t="shared" si="2697"/>
        <v>0</v>
      </c>
      <c r="JN105" s="77">
        <f t="shared" si="2697"/>
        <v>0</v>
      </c>
      <c r="JO105" s="77">
        <f t="shared" si="2697"/>
        <v>0</v>
      </c>
      <c r="JP105" s="77">
        <f t="shared" si="2697"/>
        <v>0</v>
      </c>
      <c r="JQ105" s="77">
        <f t="shared" si="2697"/>
        <v>0</v>
      </c>
      <c r="JR105" s="77">
        <f t="shared" si="2697"/>
        <v>0</v>
      </c>
      <c r="JS105" s="77">
        <f t="shared" si="2697"/>
        <v>0</v>
      </c>
      <c r="JT105" s="77">
        <f t="shared" si="2697"/>
        <v>0</v>
      </c>
      <c r="JU105" s="77">
        <f t="shared" si="2697"/>
        <v>0</v>
      </c>
      <c r="JV105" s="77">
        <f t="shared" si="2697"/>
        <v>0</v>
      </c>
      <c r="JW105" s="77">
        <f t="shared" si="2697"/>
        <v>0</v>
      </c>
      <c r="JX105" s="77">
        <f t="shared" si="2697"/>
        <v>0</v>
      </c>
      <c r="JY105" s="77">
        <f t="shared" si="2697"/>
        <v>0</v>
      </c>
      <c r="JZ105" s="77">
        <f t="shared" ref="JZ105:KO105" si="2698">JZ54</f>
        <v>0</v>
      </c>
      <c r="KA105" s="77">
        <f t="shared" si="2698"/>
        <v>0</v>
      </c>
      <c r="KB105" s="77">
        <f t="shared" si="2698"/>
        <v>0</v>
      </c>
      <c r="KC105" s="77">
        <f t="shared" si="2698"/>
        <v>0</v>
      </c>
      <c r="KD105" s="77">
        <f t="shared" si="2698"/>
        <v>0</v>
      </c>
      <c r="KE105" s="77">
        <f t="shared" si="2698"/>
        <v>0</v>
      </c>
      <c r="KF105" s="77">
        <f t="shared" si="2698"/>
        <v>0</v>
      </c>
      <c r="KG105" s="77">
        <f t="shared" si="2698"/>
        <v>0</v>
      </c>
      <c r="KH105" s="77">
        <f t="shared" si="2698"/>
        <v>0</v>
      </c>
      <c r="KI105" s="77">
        <f t="shared" si="2698"/>
        <v>0</v>
      </c>
      <c r="KJ105" s="77">
        <f t="shared" si="2698"/>
        <v>0</v>
      </c>
      <c r="KK105" s="77">
        <f t="shared" si="2698"/>
        <v>0</v>
      </c>
      <c r="KL105" s="77">
        <f t="shared" si="2698"/>
        <v>0</v>
      </c>
      <c r="KM105" s="77">
        <f t="shared" si="2698"/>
        <v>0</v>
      </c>
      <c r="KN105" s="77">
        <f t="shared" si="2698"/>
        <v>0</v>
      </c>
      <c r="KO105" s="77">
        <f t="shared" si="2698"/>
        <v>0</v>
      </c>
    </row>
    <row r="106" spans="1:301" x14ac:dyDescent="0.2">
      <c r="A106" s="94" t="s">
        <v>277</v>
      </c>
      <c r="B106" s="77">
        <f t="shared" ref="B106:AG106" si="2699">B33</f>
        <v>415.57728073202082</v>
      </c>
      <c r="C106" s="77">
        <f t="shared" si="2699"/>
        <v>415.57728073202082</v>
      </c>
      <c r="D106" s="77">
        <f t="shared" si="2699"/>
        <v>415.57728073202082</v>
      </c>
      <c r="E106" s="77">
        <f t="shared" si="2699"/>
        <v>415.57728073202082</v>
      </c>
      <c r="F106" s="77">
        <f t="shared" si="2699"/>
        <v>415.57728073202082</v>
      </c>
      <c r="G106" s="77">
        <f t="shared" si="2699"/>
        <v>415.57728073202082</v>
      </c>
      <c r="H106" s="77">
        <f t="shared" si="2699"/>
        <v>415.57728073202082</v>
      </c>
      <c r="I106" s="77">
        <f t="shared" si="2699"/>
        <v>415.57728073202082</v>
      </c>
      <c r="J106" s="77">
        <f t="shared" si="2699"/>
        <v>415.57728073202082</v>
      </c>
      <c r="K106" s="77">
        <f t="shared" si="2699"/>
        <v>415.57728073202082</v>
      </c>
      <c r="L106" s="77">
        <f t="shared" si="2699"/>
        <v>415.57728073202082</v>
      </c>
      <c r="M106" s="77">
        <f t="shared" si="2699"/>
        <v>415.57728073202082</v>
      </c>
      <c r="N106" s="77">
        <f t="shared" si="2699"/>
        <v>415.57728073202082</v>
      </c>
      <c r="O106" s="77">
        <f t="shared" si="2699"/>
        <v>415.57728073202082</v>
      </c>
      <c r="P106" s="77">
        <f t="shared" si="2699"/>
        <v>415.57728073202082</v>
      </c>
      <c r="Q106" s="77">
        <f t="shared" si="2699"/>
        <v>415.57728073202082</v>
      </c>
      <c r="R106" s="77">
        <f t="shared" si="2699"/>
        <v>415.57728073202082</v>
      </c>
      <c r="S106" s="77">
        <f t="shared" si="2699"/>
        <v>415.57728073202082</v>
      </c>
      <c r="T106" s="77">
        <f t="shared" si="2699"/>
        <v>415.57728073202082</v>
      </c>
      <c r="U106" s="77">
        <f t="shared" si="2699"/>
        <v>415.57728073202082</v>
      </c>
      <c r="V106" s="77">
        <f t="shared" si="2699"/>
        <v>415.57728073202082</v>
      </c>
      <c r="W106" s="77">
        <f t="shared" si="2699"/>
        <v>415.57728073202082</v>
      </c>
      <c r="X106" s="77">
        <f t="shared" si="2699"/>
        <v>415.57728073202082</v>
      </c>
      <c r="Y106" s="77">
        <f t="shared" si="2699"/>
        <v>415.57728073202082</v>
      </c>
      <c r="Z106" s="77">
        <f t="shared" si="2699"/>
        <v>415.57728073202082</v>
      </c>
      <c r="AA106" s="77">
        <f t="shared" si="2699"/>
        <v>415.57728073202082</v>
      </c>
      <c r="AB106" s="77">
        <f t="shared" si="2699"/>
        <v>415.57728073202082</v>
      </c>
      <c r="AC106" s="77">
        <f t="shared" si="2699"/>
        <v>415.57728073202082</v>
      </c>
      <c r="AD106" s="77">
        <f t="shared" si="2699"/>
        <v>415.57728073202082</v>
      </c>
      <c r="AE106" s="77">
        <f t="shared" si="2699"/>
        <v>415.57728073202082</v>
      </c>
      <c r="AF106" s="77">
        <f t="shared" si="2699"/>
        <v>415.57728073202082</v>
      </c>
      <c r="AG106" s="77">
        <f t="shared" si="2699"/>
        <v>415.57728073202082</v>
      </c>
      <c r="AH106" s="77">
        <f t="shared" ref="AH106:BM106" si="2700">AH33</f>
        <v>415.57728073202082</v>
      </c>
      <c r="AI106" s="77">
        <f t="shared" si="2700"/>
        <v>415.57728073202082</v>
      </c>
      <c r="AJ106" s="77">
        <f t="shared" si="2700"/>
        <v>415.57728073202082</v>
      </c>
      <c r="AK106" s="77">
        <f t="shared" si="2700"/>
        <v>415.57728073202082</v>
      </c>
      <c r="AL106" s="77">
        <f t="shared" si="2700"/>
        <v>415.57728073202082</v>
      </c>
      <c r="AM106" s="77">
        <f t="shared" si="2700"/>
        <v>415.57728073202082</v>
      </c>
      <c r="AN106" s="77">
        <f t="shared" si="2700"/>
        <v>415.57728073202082</v>
      </c>
      <c r="AO106" s="77">
        <f t="shared" si="2700"/>
        <v>415.57728073202082</v>
      </c>
      <c r="AP106" s="77">
        <f t="shared" si="2700"/>
        <v>415.57728073202082</v>
      </c>
      <c r="AQ106" s="77">
        <f t="shared" si="2700"/>
        <v>415.57728073202082</v>
      </c>
      <c r="AR106" s="77">
        <f t="shared" si="2700"/>
        <v>415.57728073202082</v>
      </c>
      <c r="AS106" s="77">
        <f t="shared" si="2700"/>
        <v>415.57728073202082</v>
      </c>
      <c r="AT106" s="77">
        <f t="shared" si="2700"/>
        <v>415.57728073202082</v>
      </c>
      <c r="AU106" s="77">
        <f t="shared" si="2700"/>
        <v>415.57728073202082</v>
      </c>
      <c r="AV106" s="77">
        <f t="shared" si="2700"/>
        <v>415.57728073202082</v>
      </c>
      <c r="AW106" s="77">
        <f t="shared" si="2700"/>
        <v>415.57728073202082</v>
      </c>
      <c r="AX106" s="77">
        <f t="shared" si="2700"/>
        <v>415.57728073202082</v>
      </c>
      <c r="AY106" s="77">
        <f t="shared" si="2700"/>
        <v>415.57728073202082</v>
      </c>
      <c r="AZ106" s="77">
        <f t="shared" si="2700"/>
        <v>415.57728073202082</v>
      </c>
      <c r="BA106" s="77">
        <f t="shared" si="2700"/>
        <v>415.57728073202082</v>
      </c>
      <c r="BB106" s="77">
        <f t="shared" si="2700"/>
        <v>415.57728073202082</v>
      </c>
      <c r="BC106" s="77">
        <f t="shared" si="2700"/>
        <v>415.57728073202082</v>
      </c>
      <c r="BD106" s="77">
        <f t="shared" si="2700"/>
        <v>415.57728073202082</v>
      </c>
      <c r="BE106" s="77">
        <f t="shared" si="2700"/>
        <v>415.57728073202082</v>
      </c>
      <c r="BF106" s="77">
        <f t="shared" si="2700"/>
        <v>415.57728073202082</v>
      </c>
      <c r="BG106" s="77">
        <f t="shared" si="2700"/>
        <v>415.57728073202082</v>
      </c>
      <c r="BH106" s="77">
        <f t="shared" si="2700"/>
        <v>415.57728073202082</v>
      </c>
      <c r="BI106" s="77">
        <f t="shared" si="2700"/>
        <v>415.57728073202082</v>
      </c>
      <c r="BJ106" s="77">
        <f t="shared" si="2700"/>
        <v>415.57728073202082</v>
      </c>
      <c r="BK106" s="77">
        <f t="shared" si="2700"/>
        <v>415.57728073202082</v>
      </c>
      <c r="BL106" s="77">
        <f t="shared" si="2700"/>
        <v>415.57728073202082</v>
      </c>
      <c r="BM106" s="77">
        <f t="shared" si="2700"/>
        <v>415.57728073202082</v>
      </c>
      <c r="BN106" s="77">
        <f t="shared" ref="BN106:CS106" si="2701">BN33</f>
        <v>415.57728073202082</v>
      </c>
      <c r="BO106" s="77">
        <f t="shared" si="2701"/>
        <v>415.57728073202082</v>
      </c>
      <c r="BP106" s="77">
        <f t="shared" si="2701"/>
        <v>415.57728073202082</v>
      </c>
      <c r="BQ106" s="77">
        <f t="shared" si="2701"/>
        <v>415.57728073202082</v>
      </c>
      <c r="BR106" s="77">
        <f t="shared" si="2701"/>
        <v>415.57728073202082</v>
      </c>
      <c r="BS106" s="77">
        <f t="shared" si="2701"/>
        <v>415.57728073202082</v>
      </c>
      <c r="BT106" s="77">
        <f t="shared" si="2701"/>
        <v>415.57728073202082</v>
      </c>
      <c r="BU106" s="77">
        <f t="shared" si="2701"/>
        <v>415.57728073202082</v>
      </c>
      <c r="BV106" s="77">
        <f t="shared" si="2701"/>
        <v>415.57728073202082</v>
      </c>
      <c r="BW106" s="77">
        <f t="shared" si="2701"/>
        <v>415.57728073202082</v>
      </c>
      <c r="BX106" s="77">
        <f t="shared" si="2701"/>
        <v>415.57728073202082</v>
      </c>
      <c r="BY106" s="77">
        <f t="shared" si="2701"/>
        <v>415.57728073202082</v>
      </c>
      <c r="BZ106" s="77">
        <f t="shared" si="2701"/>
        <v>415.57728073202082</v>
      </c>
      <c r="CA106" s="77">
        <f t="shared" si="2701"/>
        <v>415.57728073202082</v>
      </c>
      <c r="CB106" s="77">
        <f t="shared" si="2701"/>
        <v>415.57728073202082</v>
      </c>
      <c r="CC106" s="77">
        <f t="shared" si="2701"/>
        <v>415.57728073202082</v>
      </c>
      <c r="CD106" s="77">
        <f t="shared" si="2701"/>
        <v>415.57728073202082</v>
      </c>
      <c r="CE106" s="77">
        <f t="shared" si="2701"/>
        <v>415.57728073202082</v>
      </c>
      <c r="CF106" s="77">
        <f t="shared" si="2701"/>
        <v>415.57728073202082</v>
      </c>
      <c r="CG106" s="77">
        <f t="shared" si="2701"/>
        <v>415.57728073202082</v>
      </c>
      <c r="CH106" s="77">
        <f t="shared" si="2701"/>
        <v>415.57728073202082</v>
      </c>
      <c r="CI106" s="77">
        <f t="shared" si="2701"/>
        <v>415.57728073202082</v>
      </c>
      <c r="CJ106" s="77">
        <f t="shared" si="2701"/>
        <v>415.57728073202082</v>
      </c>
      <c r="CK106" s="77">
        <f t="shared" si="2701"/>
        <v>415.57728073202082</v>
      </c>
      <c r="CL106" s="77">
        <f t="shared" si="2701"/>
        <v>415.57728073202082</v>
      </c>
      <c r="CM106" s="77">
        <f t="shared" si="2701"/>
        <v>415.57728073202082</v>
      </c>
      <c r="CN106" s="77">
        <f t="shared" si="2701"/>
        <v>415.57728073202082</v>
      </c>
      <c r="CO106" s="77">
        <f t="shared" si="2701"/>
        <v>415.57728073202082</v>
      </c>
      <c r="CP106" s="77">
        <f t="shared" si="2701"/>
        <v>415.57728073202082</v>
      </c>
      <c r="CQ106" s="77">
        <f t="shared" si="2701"/>
        <v>415.57728073202082</v>
      </c>
      <c r="CR106" s="77">
        <f t="shared" si="2701"/>
        <v>415.57728073202082</v>
      </c>
      <c r="CS106" s="77">
        <f t="shared" si="2701"/>
        <v>415.57728073202082</v>
      </c>
      <c r="CT106" s="77">
        <f t="shared" ref="CT106:DQ106" si="2702">CT33</f>
        <v>415.57728073202082</v>
      </c>
      <c r="CU106" s="77">
        <f t="shared" si="2702"/>
        <v>415.57728073202082</v>
      </c>
      <c r="CV106" s="77">
        <f t="shared" si="2702"/>
        <v>415.57728073202082</v>
      </c>
      <c r="CW106" s="77">
        <f t="shared" si="2702"/>
        <v>415.57728073202082</v>
      </c>
      <c r="CX106" s="77">
        <f t="shared" si="2702"/>
        <v>415.57728073202082</v>
      </c>
      <c r="CY106" s="77">
        <f t="shared" si="2702"/>
        <v>415.57728073202082</v>
      </c>
      <c r="CZ106" s="77">
        <f t="shared" si="2702"/>
        <v>415.57728073202082</v>
      </c>
      <c r="DA106" s="77">
        <f t="shared" si="2702"/>
        <v>415.57728073202082</v>
      </c>
      <c r="DB106" s="77">
        <f t="shared" si="2702"/>
        <v>415.57728073202082</v>
      </c>
      <c r="DC106" s="77">
        <f t="shared" si="2702"/>
        <v>415.57728073202082</v>
      </c>
      <c r="DD106" s="77">
        <f t="shared" si="2702"/>
        <v>415.57728073202082</v>
      </c>
      <c r="DE106" s="77">
        <f t="shared" si="2702"/>
        <v>415.57728073202082</v>
      </c>
      <c r="DF106" s="77">
        <f t="shared" si="2702"/>
        <v>415.57728073202082</v>
      </c>
      <c r="DG106" s="77">
        <f t="shared" si="2702"/>
        <v>415.57728073202082</v>
      </c>
      <c r="DH106" s="77">
        <f t="shared" si="2702"/>
        <v>415.57728073202082</v>
      </c>
      <c r="DI106" s="77">
        <f t="shared" si="2702"/>
        <v>415.57728073202082</v>
      </c>
      <c r="DJ106" s="77">
        <f t="shared" si="2702"/>
        <v>415.57728073202082</v>
      </c>
      <c r="DK106" s="77">
        <f t="shared" si="2702"/>
        <v>415.57728073202082</v>
      </c>
      <c r="DL106" s="77">
        <f t="shared" si="2702"/>
        <v>415.57728073202082</v>
      </c>
      <c r="DM106" s="77">
        <f t="shared" si="2702"/>
        <v>415.57728073202082</v>
      </c>
      <c r="DN106" s="77">
        <f t="shared" si="2702"/>
        <v>415.57728073202082</v>
      </c>
      <c r="DO106" s="77">
        <f t="shared" si="2702"/>
        <v>415.57728073202082</v>
      </c>
      <c r="DP106" s="77">
        <f t="shared" si="2702"/>
        <v>415.57728073202082</v>
      </c>
      <c r="DQ106" s="77">
        <f t="shared" si="2702"/>
        <v>415.57728073202082</v>
      </c>
      <c r="DR106" s="77">
        <f t="shared" ref="DR106:EC106" si="2703">DR33</f>
        <v>415.57728073202082</v>
      </c>
      <c r="DS106" s="77">
        <f t="shared" si="2703"/>
        <v>415.57728073202082</v>
      </c>
      <c r="DT106" s="77">
        <f t="shared" si="2703"/>
        <v>415.57728073202082</v>
      </c>
      <c r="DU106" s="77">
        <f t="shared" si="2703"/>
        <v>415.57728073202082</v>
      </c>
      <c r="DV106" s="77">
        <f t="shared" si="2703"/>
        <v>415.57728073202082</v>
      </c>
      <c r="DW106" s="77">
        <f t="shared" si="2703"/>
        <v>415.57728073202082</v>
      </c>
      <c r="DX106" s="77">
        <f t="shared" si="2703"/>
        <v>415.57728073202082</v>
      </c>
      <c r="DY106" s="77">
        <f t="shared" si="2703"/>
        <v>415.57728073202082</v>
      </c>
      <c r="DZ106" s="77">
        <f t="shared" si="2703"/>
        <v>415.57728073202082</v>
      </c>
      <c r="EA106" s="77">
        <f t="shared" si="2703"/>
        <v>415.57728073202082</v>
      </c>
      <c r="EB106" s="77">
        <f t="shared" si="2703"/>
        <v>415.57728073202082</v>
      </c>
      <c r="EC106" s="77">
        <f t="shared" si="2703"/>
        <v>415.57728073202082</v>
      </c>
      <c r="ED106" s="77">
        <f t="shared" ref="ED106:FA106" si="2704">ED33</f>
        <v>415.57728073202082</v>
      </c>
      <c r="EE106" s="77">
        <f t="shared" si="2704"/>
        <v>415.57728073202082</v>
      </c>
      <c r="EF106" s="77">
        <f t="shared" si="2704"/>
        <v>415.57728073202082</v>
      </c>
      <c r="EG106" s="77">
        <f t="shared" si="2704"/>
        <v>415.57728073202082</v>
      </c>
      <c r="EH106" s="77">
        <f t="shared" si="2704"/>
        <v>415.57728073202082</v>
      </c>
      <c r="EI106" s="77">
        <f t="shared" si="2704"/>
        <v>415.57728073202082</v>
      </c>
      <c r="EJ106" s="77">
        <f t="shared" si="2704"/>
        <v>415.57728073202082</v>
      </c>
      <c r="EK106" s="77">
        <f t="shared" si="2704"/>
        <v>415.57728073202082</v>
      </c>
      <c r="EL106" s="77">
        <f t="shared" si="2704"/>
        <v>415.57728073202082</v>
      </c>
      <c r="EM106" s="77">
        <f t="shared" si="2704"/>
        <v>415.57728073202082</v>
      </c>
      <c r="EN106" s="77">
        <f t="shared" si="2704"/>
        <v>415.57728073202082</v>
      </c>
      <c r="EO106" s="77">
        <f t="shared" si="2704"/>
        <v>415.57728073202082</v>
      </c>
      <c r="EP106" s="77">
        <f t="shared" si="2704"/>
        <v>415.57728073202082</v>
      </c>
      <c r="EQ106" s="77">
        <f t="shared" si="2704"/>
        <v>415.57728073202082</v>
      </c>
      <c r="ER106" s="77">
        <f t="shared" si="2704"/>
        <v>415.57728073202082</v>
      </c>
      <c r="ES106" s="77">
        <f t="shared" si="2704"/>
        <v>415.57728073202082</v>
      </c>
      <c r="ET106" s="77">
        <f t="shared" si="2704"/>
        <v>415.57728073202082</v>
      </c>
      <c r="EU106" s="77">
        <f t="shared" si="2704"/>
        <v>415.57728073202082</v>
      </c>
      <c r="EV106" s="77">
        <f t="shared" si="2704"/>
        <v>415.57728073202082</v>
      </c>
      <c r="EW106" s="77">
        <f t="shared" si="2704"/>
        <v>415.57728073202082</v>
      </c>
      <c r="EX106" s="77">
        <f t="shared" si="2704"/>
        <v>415.57728073202082</v>
      </c>
      <c r="EY106" s="77">
        <f t="shared" si="2704"/>
        <v>415.57728073202082</v>
      </c>
      <c r="EZ106" s="77">
        <f t="shared" si="2704"/>
        <v>415.57728073202082</v>
      </c>
      <c r="FA106" s="77">
        <f t="shared" si="2704"/>
        <v>415.57728073202082</v>
      </c>
      <c r="FB106" s="77">
        <f t="shared" ref="FB106:HM106" si="2705">FB33</f>
        <v>415.57728073202082</v>
      </c>
      <c r="FC106" s="77">
        <f t="shared" si="2705"/>
        <v>415.57728073202082</v>
      </c>
      <c r="FD106" s="77">
        <f t="shared" si="2705"/>
        <v>415.57728073202082</v>
      </c>
      <c r="FE106" s="77">
        <f t="shared" si="2705"/>
        <v>415.57728073202082</v>
      </c>
      <c r="FF106" s="77">
        <f t="shared" si="2705"/>
        <v>415.57728073202082</v>
      </c>
      <c r="FG106" s="77">
        <f t="shared" si="2705"/>
        <v>415.57728073202082</v>
      </c>
      <c r="FH106" s="77">
        <f t="shared" si="2705"/>
        <v>415.57728073202082</v>
      </c>
      <c r="FI106" s="77">
        <f t="shared" si="2705"/>
        <v>415.57728073202082</v>
      </c>
      <c r="FJ106" s="77">
        <f t="shared" si="2705"/>
        <v>415.57728073202082</v>
      </c>
      <c r="FK106" s="77">
        <f t="shared" si="2705"/>
        <v>415.57728073202082</v>
      </c>
      <c r="FL106" s="77">
        <f t="shared" si="2705"/>
        <v>415.57728073202082</v>
      </c>
      <c r="FM106" s="77">
        <f t="shared" si="2705"/>
        <v>415.57728073202082</v>
      </c>
      <c r="FN106" s="77">
        <f t="shared" si="2705"/>
        <v>415.57728073202082</v>
      </c>
      <c r="FO106" s="77">
        <f t="shared" si="2705"/>
        <v>415.57728073202082</v>
      </c>
      <c r="FP106" s="77">
        <f t="shared" si="2705"/>
        <v>415.57728073202082</v>
      </c>
      <c r="FQ106" s="77">
        <f t="shared" si="2705"/>
        <v>415.57728073202082</v>
      </c>
      <c r="FR106" s="77">
        <f t="shared" si="2705"/>
        <v>415.57728073202082</v>
      </c>
      <c r="FS106" s="77">
        <f t="shared" si="2705"/>
        <v>415.57728073202082</v>
      </c>
      <c r="FT106" s="77">
        <f t="shared" si="2705"/>
        <v>415.57728073202082</v>
      </c>
      <c r="FU106" s="77">
        <f t="shared" si="2705"/>
        <v>415.57728073202082</v>
      </c>
      <c r="FV106" s="77">
        <f t="shared" si="2705"/>
        <v>415.57728073202082</v>
      </c>
      <c r="FW106" s="77">
        <f t="shared" si="2705"/>
        <v>415.57728073202082</v>
      </c>
      <c r="FX106" s="77">
        <f t="shared" si="2705"/>
        <v>415.57728073202082</v>
      </c>
      <c r="FY106" s="77">
        <f t="shared" si="2705"/>
        <v>415.57728073202082</v>
      </c>
      <c r="FZ106" s="77">
        <f t="shared" si="2705"/>
        <v>415.57728073202082</v>
      </c>
      <c r="GA106" s="77">
        <f t="shared" si="2705"/>
        <v>415.57728073202082</v>
      </c>
      <c r="GB106" s="77">
        <f t="shared" si="2705"/>
        <v>415.57728073202082</v>
      </c>
      <c r="GC106" s="77">
        <f t="shared" si="2705"/>
        <v>415.57728073202082</v>
      </c>
      <c r="GD106" s="77">
        <f t="shared" si="2705"/>
        <v>415.57728073202082</v>
      </c>
      <c r="GE106" s="77">
        <f t="shared" si="2705"/>
        <v>415.57728073202082</v>
      </c>
      <c r="GF106" s="77">
        <f t="shared" si="2705"/>
        <v>415.57728073202082</v>
      </c>
      <c r="GG106" s="77">
        <f t="shared" si="2705"/>
        <v>415.57728073202082</v>
      </c>
      <c r="GH106" s="77">
        <f t="shared" si="2705"/>
        <v>415.57728073202082</v>
      </c>
      <c r="GI106" s="77">
        <f t="shared" si="2705"/>
        <v>415.57728073202082</v>
      </c>
      <c r="GJ106" s="77">
        <f t="shared" si="2705"/>
        <v>415.57728073202082</v>
      </c>
      <c r="GK106" s="77">
        <f t="shared" si="2705"/>
        <v>415.57728073202082</v>
      </c>
      <c r="GL106" s="77">
        <f t="shared" si="2705"/>
        <v>415.57728073202082</v>
      </c>
      <c r="GM106" s="77">
        <f t="shared" si="2705"/>
        <v>415.57728073202082</v>
      </c>
      <c r="GN106" s="77">
        <f t="shared" si="2705"/>
        <v>415.57728073202082</v>
      </c>
      <c r="GO106" s="77">
        <f t="shared" si="2705"/>
        <v>415.57728073202082</v>
      </c>
      <c r="GP106" s="77">
        <f t="shared" si="2705"/>
        <v>415.57728073202082</v>
      </c>
      <c r="GQ106" s="77">
        <f t="shared" si="2705"/>
        <v>415.57728073202082</v>
      </c>
      <c r="GR106" s="77">
        <f t="shared" si="2705"/>
        <v>415.57728073202082</v>
      </c>
      <c r="GS106" s="77">
        <f t="shared" si="2705"/>
        <v>415.57728073202082</v>
      </c>
      <c r="GT106" s="77">
        <f t="shared" si="2705"/>
        <v>415.57728073202082</v>
      </c>
      <c r="GU106" s="77">
        <f t="shared" si="2705"/>
        <v>415.57728073202082</v>
      </c>
      <c r="GV106" s="77">
        <f t="shared" si="2705"/>
        <v>415.57728073202082</v>
      </c>
      <c r="GW106" s="77">
        <f t="shared" si="2705"/>
        <v>415.57728073202082</v>
      </c>
      <c r="GX106" s="77">
        <f t="shared" si="2705"/>
        <v>415.57728073202082</v>
      </c>
      <c r="GY106" s="77">
        <f t="shared" si="2705"/>
        <v>415.57728073202082</v>
      </c>
      <c r="GZ106" s="77">
        <f t="shared" si="2705"/>
        <v>415.57728073202082</v>
      </c>
      <c r="HA106" s="77">
        <f t="shared" si="2705"/>
        <v>415.57728073202082</v>
      </c>
      <c r="HB106" s="77">
        <f t="shared" si="2705"/>
        <v>415.57728073202082</v>
      </c>
      <c r="HC106" s="77">
        <f t="shared" si="2705"/>
        <v>415.57728073202082</v>
      </c>
      <c r="HD106" s="77">
        <f t="shared" si="2705"/>
        <v>415.57728073202082</v>
      </c>
      <c r="HE106" s="77">
        <f t="shared" si="2705"/>
        <v>415.57728073202082</v>
      </c>
      <c r="HF106" s="77">
        <f t="shared" si="2705"/>
        <v>415.57728073202082</v>
      </c>
      <c r="HG106" s="77">
        <f t="shared" si="2705"/>
        <v>415.57728073202082</v>
      </c>
      <c r="HH106" s="77">
        <f t="shared" si="2705"/>
        <v>415.57728073202082</v>
      </c>
      <c r="HI106" s="77">
        <f t="shared" si="2705"/>
        <v>415.57728073202082</v>
      </c>
      <c r="HJ106" s="77">
        <f t="shared" si="2705"/>
        <v>415.57728073202082</v>
      </c>
      <c r="HK106" s="77">
        <f t="shared" si="2705"/>
        <v>415.57728073202082</v>
      </c>
      <c r="HL106" s="77">
        <f t="shared" si="2705"/>
        <v>415.57728073202082</v>
      </c>
      <c r="HM106" s="77">
        <f t="shared" si="2705"/>
        <v>415.57728073202082</v>
      </c>
      <c r="HN106" s="77">
        <f t="shared" ref="HN106:JY106" si="2706">HN33</f>
        <v>415.57728073202082</v>
      </c>
      <c r="HO106" s="77">
        <f t="shared" si="2706"/>
        <v>415.57728073202082</v>
      </c>
      <c r="HP106" s="77">
        <f t="shared" si="2706"/>
        <v>415.57728073202082</v>
      </c>
      <c r="HQ106" s="77">
        <f t="shared" si="2706"/>
        <v>415.57728073202082</v>
      </c>
      <c r="HR106" s="77">
        <f t="shared" si="2706"/>
        <v>415.57728073202082</v>
      </c>
      <c r="HS106" s="77">
        <f t="shared" si="2706"/>
        <v>415.57728073202082</v>
      </c>
      <c r="HT106" s="77">
        <f t="shared" si="2706"/>
        <v>415.57728073202082</v>
      </c>
      <c r="HU106" s="77">
        <f t="shared" si="2706"/>
        <v>415.57728073202082</v>
      </c>
      <c r="HV106" s="77">
        <f t="shared" si="2706"/>
        <v>415.57728073202082</v>
      </c>
      <c r="HW106" s="77">
        <f t="shared" si="2706"/>
        <v>415.57728073202082</v>
      </c>
      <c r="HX106" s="77">
        <f t="shared" si="2706"/>
        <v>415.57728073202082</v>
      </c>
      <c r="HY106" s="77">
        <f t="shared" si="2706"/>
        <v>415.57728073202082</v>
      </c>
      <c r="HZ106" s="77">
        <f t="shared" si="2706"/>
        <v>415.57728073202082</v>
      </c>
      <c r="IA106" s="77">
        <f t="shared" si="2706"/>
        <v>415.57728073202082</v>
      </c>
      <c r="IB106" s="77">
        <f t="shared" si="2706"/>
        <v>415.57728073202082</v>
      </c>
      <c r="IC106" s="77">
        <f t="shared" si="2706"/>
        <v>415.57728073202082</v>
      </c>
      <c r="ID106" s="77">
        <f t="shared" si="2706"/>
        <v>415.57728073202082</v>
      </c>
      <c r="IE106" s="77">
        <f t="shared" si="2706"/>
        <v>415.57728073202082</v>
      </c>
      <c r="IF106" s="77">
        <f t="shared" si="2706"/>
        <v>415.57728073202082</v>
      </c>
      <c r="IG106" s="77">
        <f t="shared" si="2706"/>
        <v>415.57728073202082</v>
      </c>
      <c r="IH106" s="77">
        <f t="shared" si="2706"/>
        <v>415.57728073202082</v>
      </c>
      <c r="II106" s="77">
        <f t="shared" si="2706"/>
        <v>415.57728073202082</v>
      </c>
      <c r="IJ106" s="77">
        <f t="shared" si="2706"/>
        <v>415.57728073202082</v>
      </c>
      <c r="IK106" s="77">
        <f t="shared" si="2706"/>
        <v>415.57728073202082</v>
      </c>
      <c r="IL106" s="77">
        <f t="shared" si="2706"/>
        <v>415.57728073202082</v>
      </c>
      <c r="IM106" s="77">
        <f t="shared" si="2706"/>
        <v>415.57728073202082</v>
      </c>
      <c r="IN106" s="77">
        <f t="shared" si="2706"/>
        <v>415.57728073202082</v>
      </c>
      <c r="IO106" s="77">
        <f t="shared" si="2706"/>
        <v>415.57728073202082</v>
      </c>
      <c r="IP106" s="77">
        <f t="shared" si="2706"/>
        <v>415.57728073202082</v>
      </c>
      <c r="IQ106" s="77">
        <f t="shared" si="2706"/>
        <v>415.57728073202082</v>
      </c>
      <c r="IR106" s="77">
        <f t="shared" si="2706"/>
        <v>415.57728073202082</v>
      </c>
      <c r="IS106" s="77">
        <f t="shared" si="2706"/>
        <v>415.57728073202082</v>
      </c>
      <c r="IT106" s="77">
        <f t="shared" si="2706"/>
        <v>415.57728073202082</v>
      </c>
      <c r="IU106" s="77">
        <f t="shared" si="2706"/>
        <v>415.57728073202082</v>
      </c>
      <c r="IV106" s="77">
        <f t="shared" si="2706"/>
        <v>415.57728073202082</v>
      </c>
      <c r="IW106" s="77">
        <f t="shared" si="2706"/>
        <v>415.57728073202082</v>
      </c>
      <c r="IX106" s="77">
        <f t="shared" si="2706"/>
        <v>415.57728073202082</v>
      </c>
      <c r="IY106" s="77">
        <f t="shared" si="2706"/>
        <v>415.57728073202082</v>
      </c>
      <c r="IZ106" s="77">
        <f t="shared" si="2706"/>
        <v>415.57728073202082</v>
      </c>
      <c r="JA106" s="77">
        <f t="shared" si="2706"/>
        <v>415.57728073202082</v>
      </c>
      <c r="JB106" s="77">
        <f t="shared" si="2706"/>
        <v>415.57728073202082</v>
      </c>
      <c r="JC106" s="77">
        <f t="shared" si="2706"/>
        <v>415.57728073202082</v>
      </c>
      <c r="JD106" s="77">
        <f t="shared" si="2706"/>
        <v>415.57728073202082</v>
      </c>
      <c r="JE106" s="77">
        <f t="shared" si="2706"/>
        <v>415.57728073202082</v>
      </c>
      <c r="JF106" s="77">
        <f t="shared" si="2706"/>
        <v>415.57728073202082</v>
      </c>
      <c r="JG106" s="77">
        <f t="shared" si="2706"/>
        <v>415.57728073202082</v>
      </c>
      <c r="JH106" s="77">
        <f t="shared" si="2706"/>
        <v>415.57728073202082</v>
      </c>
      <c r="JI106" s="77">
        <f t="shared" si="2706"/>
        <v>415.57728073202082</v>
      </c>
      <c r="JJ106" s="77">
        <f t="shared" si="2706"/>
        <v>415.57728073202082</v>
      </c>
      <c r="JK106" s="77">
        <f t="shared" si="2706"/>
        <v>415.57728073202082</v>
      </c>
      <c r="JL106" s="77">
        <f t="shared" si="2706"/>
        <v>415.57728073202082</v>
      </c>
      <c r="JM106" s="77">
        <f t="shared" si="2706"/>
        <v>415.57728073202082</v>
      </c>
      <c r="JN106" s="77">
        <f t="shared" si="2706"/>
        <v>415.57728073202082</v>
      </c>
      <c r="JO106" s="77">
        <f t="shared" si="2706"/>
        <v>415.57728073202082</v>
      </c>
      <c r="JP106" s="77">
        <f t="shared" si="2706"/>
        <v>415.57728073202082</v>
      </c>
      <c r="JQ106" s="77">
        <f t="shared" si="2706"/>
        <v>415.57728073202082</v>
      </c>
      <c r="JR106" s="77">
        <f t="shared" si="2706"/>
        <v>415.57728073202082</v>
      </c>
      <c r="JS106" s="77">
        <f t="shared" si="2706"/>
        <v>415.57728073202082</v>
      </c>
      <c r="JT106" s="77">
        <f t="shared" si="2706"/>
        <v>415.57728073202082</v>
      </c>
      <c r="JU106" s="77">
        <f t="shared" si="2706"/>
        <v>415.57728073202082</v>
      </c>
      <c r="JV106" s="77">
        <f t="shared" si="2706"/>
        <v>415.57728073202082</v>
      </c>
      <c r="JW106" s="77">
        <f t="shared" si="2706"/>
        <v>415.57728073202082</v>
      </c>
      <c r="JX106" s="77">
        <f t="shared" si="2706"/>
        <v>415.57728073202082</v>
      </c>
      <c r="JY106" s="77">
        <f t="shared" si="2706"/>
        <v>415.57728073202082</v>
      </c>
      <c r="JZ106" s="77">
        <f t="shared" ref="JZ106:KO106" si="2707">JZ33</f>
        <v>415.57728073202082</v>
      </c>
      <c r="KA106" s="77">
        <f t="shared" si="2707"/>
        <v>415.57728073202082</v>
      </c>
      <c r="KB106" s="77">
        <f t="shared" si="2707"/>
        <v>415.57728073202082</v>
      </c>
      <c r="KC106" s="77">
        <f t="shared" si="2707"/>
        <v>415.57728073202082</v>
      </c>
      <c r="KD106" s="77">
        <f t="shared" si="2707"/>
        <v>415.57728073202082</v>
      </c>
      <c r="KE106" s="77">
        <f t="shared" si="2707"/>
        <v>415.57728073202082</v>
      </c>
      <c r="KF106" s="77">
        <f t="shared" si="2707"/>
        <v>415.57728073202082</v>
      </c>
      <c r="KG106" s="77">
        <f t="shared" si="2707"/>
        <v>415.57728073202082</v>
      </c>
      <c r="KH106" s="77">
        <f t="shared" si="2707"/>
        <v>415.57728073202082</v>
      </c>
      <c r="KI106" s="77">
        <f t="shared" si="2707"/>
        <v>415.57728073202082</v>
      </c>
      <c r="KJ106" s="77">
        <f t="shared" si="2707"/>
        <v>415.57728073202082</v>
      </c>
      <c r="KK106" s="77">
        <f t="shared" si="2707"/>
        <v>415.57728073202082</v>
      </c>
      <c r="KL106" s="77">
        <f t="shared" si="2707"/>
        <v>415.57728073202082</v>
      </c>
      <c r="KM106" s="77">
        <f t="shared" si="2707"/>
        <v>415.57728073202082</v>
      </c>
      <c r="KN106" s="77">
        <f t="shared" si="2707"/>
        <v>415.57728073202082</v>
      </c>
      <c r="KO106" s="77">
        <f t="shared" si="2707"/>
        <v>415.57728073202082</v>
      </c>
    </row>
    <row r="107" spans="1:301" x14ac:dyDescent="0.2">
      <c r="A107" s="94" t="s">
        <v>278</v>
      </c>
      <c r="B107" s="77">
        <f t="shared" ref="B107:AG107" si="2708">IF(B24&lt;&gt;0,B28+B29,0)</f>
        <v>17.764120875</v>
      </c>
      <c r="C107" s="77">
        <f t="shared" si="2708"/>
        <v>17.764120875</v>
      </c>
      <c r="D107" s="77">
        <f t="shared" si="2708"/>
        <v>17.764120875</v>
      </c>
      <c r="E107" s="77">
        <f t="shared" si="2708"/>
        <v>17.764120875</v>
      </c>
      <c r="F107" s="77">
        <f t="shared" si="2708"/>
        <v>17.764120875</v>
      </c>
      <c r="G107" s="77">
        <f t="shared" si="2708"/>
        <v>17.764120875</v>
      </c>
      <c r="H107" s="77">
        <f t="shared" si="2708"/>
        <v>17.764120875</v>
      </c>
      <c r="I107" s="77">
        <f t="shared" si="2708"/>
        <v>17.764120875</v>
      </c>
      <c r="J107" s="77">
        <f t="shared" si="2708"/>
        <v>17.764120875</v>
      </c>
      <c r="K107" s="77">
        <f t="shared" si="2708"/>
        <v>17.764120875</v>
      </c>
      <c r="L107" s="77">
        <f t="shared" si="2708"/>
        <v>17.764120875</v>
      </c>
      <c r="M107" s="77">
        <f t="shared" si="2708"/>
        <v>17.764120875</v>
      </c>
      <c r="N107" s="77">
        <f t="shared" si="2708"/>
        <v>17.764120875</v>
      </c>
      <c r="O107" s="77">
        <f t="shared" si="2708"/>
        <v>17.764120875</v>
      </c>
      <c r="P107" s="77">
        <f t="shared" si="2708"/>
        <v>17.764120875</v>
      </c>
      <c r="Q107" s="77">
        <f t="shared" si="2708"/>
        <v>17.764120875</v>
      </c>
      <c r="R107" s="77">
        <f t="shared" si="2708"/>
        <v>17.764120875</v>
      </c>
      <c r="S107" s="77">
        <f t="shared" si="2708"/>
        <v>17.764120875</v>
      </c>
      <c r="T107" s="77">
        <f t="shared" si="2708"/>
        <v>17.764120875</v>
      </c>
      <c r="U107" s="77">
        <f t="shared" si="2708"/>
        <v>17.764120875</v>
      </c>
      <c r="V107" s="77">
        <f t="shared" si="2708"/>
        <v>17.764120875</v>
      </c>
      <c r="W107" s="77">
        <f t="shared" si="2708"/>
        <v>17.764120875</v>
      </c>
      <c r="X107" s="77">
        <f t="shared" si="2708"/>
        <v>17.764120875</v>
      </c>
      <c r="Y107" s="77">
        <f t="shared" si="2708"/>
        <v>17.764120875</v>
      </c>
      <c r="Z107" s="77">
        <f t="shared" si="2708"/>
        <v>17.764120875</v>
      </c>
      <c r="AA107" s="77">
        <f t="shared" si="2708"/>
        <v>17.764120875</v>
      </c>
      <c r="AB107" s="77">
        <f t="shared" si="2708"/>
        <v>17.764120875</v>
      </c>
      <c r="AC107" s="77">
        <f t="shared" si="2708"/>
        <v>17.764120875</v>
      </c>
      <c r="AD107" s="77">
        <f t="shared" si="2708"/>
        <v>17.764120875</v>
      </c>
      <c r="AE107" s="77">
        <f t="shared" si="2708"/>
        <v>17.764120875</v>
      </c>
      <c r="AF107" s="77">
        <f t="shared" si="2708"/>
        <v>17.764120875</v>
      </c>
      <c r="AG107" s="77">
        <f t="shared" si="2708"/>
        <v>17.764120875</v>
      </c>
      <c r="AH107" s="77">
        <f t="shared" ref="AH107:BM107" si="2709">IF(AH24&lt;&gt;0,AH28+AH29,0)</f>
        <v>17.764120875</v>
      </c>
      <c r="AI107" s="77">
        <f t="shared" si="2709"/>
        <v>17.764120875</v>
      </c>
      <c r="AJ107" s="77">
        <f t="shared" si="2709"/>
        <v>17.764120875</v>
      </c>
      <c r="AK107" s="77">
        <f t="shared" si="2709"/>
        <v>17.764120875</v>
      </c>
      <c r="AL107" s="77">
        <f t="shared" si="2709"/>
        <v>17.764120875</v>
      </c>
      <c r="AM107" s="77">
        <f t="shared" si="2709"/>
        <v>17.764120875</v>
      </c>
      <c r="AN107" s="77">
        <f t="shared" si="2709"/>
        <v>17.764120875</v>
      </c>
      <c r="AO107" s="77">
        <f t="shared" si="2709"/>
        <v>17.764120875</v>
      </c>
      <c r="AP107" s="77">
        <f t="shared" si="2709"/>
        <v>17.764120875</v>
      </c>
      <c r="AQ107" s="77">
        <f t="shared" si="2709"/>
        <v>17.764120875</v>
      </c>
      <c r="AR107" s="77">
        <f t="shared" si="2709"/>
        <v>17.764120875</v>
      </c>
      <c r="AS107" s="77">
        <f t="shared" si="2709"/>
        <v>17.764120875</v>
      </c>
      <c r="AT107" s="77">
        <f t="shared" si="2709"/>
        <v>17.764120875</v>
      </c>
      <c r="AU107" s="77">
        <f t="shared" si="2709"/>
        <v>17.764120875</v>
      </c>
      <c r="AV107" s="77">
        <f t="shared" si="2709"/>
        <v>17.764120875</v>
      </c>
      <c r="AW107" s="77">
        <f t="shared" si="2709"/>
        <v>17.764120875</v>
      </c>
      <c r="AX107" s="77">
        <f t="shared" si="2709"/>
        <v>17.764120875</v>
      </c>
      <c r="AY107" s="77">
        <f t="shared" si="2709"/>
        <v>17.764120875</v>
      </c>
      <c r="AZ107" s="77">
        <f t="shared" si="2709"/>
        <v>17.764120875</v>
      </c>
      <c r="BA107" s="77">
        <f t="shared" si="2709"/>
        <v>17.764120875</v>
      </c>
      <c r="BB107" s="77">
        <f t="shared" si="2709"/>
        <v>17.764120875</v>
      </c>
      <c r="BC107" s="77">
        <f t="shared" si="2709"/>
        <v>17.764120875</v>
      </c>
      <c r="BD107" s="77">
        <f t="shared" si="2709"/>
        <v>17.764120875</v>
      </c>
      <c r="BE107" s="77">
        <f t="shared" si="2709"/>
        <v>17.764120875</v>
      </c>
      <c r="BF107" s="77">
        <f t="shared" si="2709"/>
        <v>17.764120875</v>
      </c>
      <c r="BG107" s="77">
        <f t="shared" si="2709"/>
        <v>17.764120875</v>
      </c>
      <c r="BH107" s="77">
        <f t="shared" si="2709"/>
        <v>17.764120875</v>
      </c>
      <c r="BI107" s="77">
        <f t="shared" si="2709"/>
        <v>17.764120875</v>
      </c>
      <c r="BJ107" s="77">
        <f t="shared" si="2709"/>
        <v>17.764120875</v>
      </c>
      <c r="BK107" s="77">
        <f t="shared" si="2709"/>
        <v>17.764120875</v>
      </c>
      <c r="BL107" s="77">
        <f t="shared" si="2709"/>
        <v>17.764120875</v>
      </c>
      <c r="BM107" s="77">
        <f t="shared" si="2709"/>
        <v>17.764120875</v>
      </c>
      <c r="BN107" s="77">
        <f t="shared" ref="BN107:CS107" si="2710">IF(BN24&lt;&gt;0,BN28+BN29,0)</f>
        <v>17.764120875</v>
      </c>
      <c r="BO107" s="77">
        <f t="shared" si="2710"/>
        <v>17.764120875</v>
      </c>
      <c r="BP107" s="77">
        <f t="shared" si="2710"/>
        <v>17.764120875</v>
      </c>
      <c r="BQ107" s="77">
        <f t="shared" si="2710"/>
        <v>17.764120875</v>
      </c>
      <c r="BR107" s="77">
        <f t="shared" si="2710"/>
        <v>17.764120875</v>
      </c>
      <c r="BS107" s="77">
        <f t="shared" si="2710"/>
        <v>17.764120875</v>
      </c>
      <c r="BT107" s="77">
        <f t="shared" si="2710"/>
        <v>17.764120875</v>
      </c>
      <c r="BU107" s="77">
        <f t="shared" si="2710"/>
        <v>17.764120875</v>
      </c>
      <c r="BV107" s="77">
        <f t="shared" si="2710"/>
        <v>17.764120875</v>
      </c>
      <c r="BW107" s="77">
        <f t="shared" si="2710"/>
        <v>17.764120875</v>
      </c>
      <c r="BX107" s="77">
        <f t="shared" si="2710"/>
        <v>17.764120875</v>
      </c>
      <c r="BY107" s="77">
        <f t="shared" si="2710"/>
        <v>17.764120875</v>
      </c>
      <c r="BZ107" s="77">
        <f t="shared" si="2710"/>
        <v>17.764120875</v>
      </c>
      <c r="CA107" s="77">
        <f t="shared" si="2710"/>
        <v>17.764120875</v>
      </c>
      <c r="CB107" s="77">
        <f t="shared" si="2710"/>
        <v>17.764120875</v>
      </c>
      <c r="CC107" s="77">
        <f t="shared" si="2710"/>
        <v>17.764120875</v>
      </c>
      <c r="CD107" s="77">
        <f t="shared" si="2710"/>
        <v>17.764120875</v>
      </c>
      <c r="CE107" s="77">
        <f t="shared" si="2710"/>
        <v>17.764120875</v>
      </c>
      <c r="CF107" s="77">
        <f t="shared" si="2710"/>
        <v>17.764120875</v>
      </c>
      <c r="CG107" s="77">
        <f t="shared" si="2710"/>
        <v>17.764120875</v>
      </c>
      <c r="CH107" s="77">
        <f t="shared" si="2710"/>
        <v>17.764120875</v>
      </c>
      <c r="CI107" s="77">
        <f t="shared" si="2710"/>
        <v>17.764120875</v>
      </c>
      <c r="CJ107" s="77">
        <f t="shared" si="2710"/>
        <v>17.764120875</v>
      </c>
      <c r="CK107" s="77">
        <f t="shared" si="2710"/>
        <v>17.764120875</v>
      </c>
      <c r="CL107" s="77">
        <f t="shared" si="2710"/>
        <v>17.764120875</v>
      </c>
      <c r="CM107" s="77">
        <f t="shared" si="2710"/>
        <v>17.764120875</v>
      </c>
      <c r="CN107" s="77">
        <f t="shared" si="2710"/>
        <v>17.764120875</v>
      </c>
      <c r="CO107" s="77">
        <f t="shared" si="2710"/>
        <v>17.764120875</v>
      </c>
      <c r="CP107" s="77">
        <f t="shared" si="2710"/>
        <v>17.764120875</v>
      </c>
      <c r="CQ107" s="77">
        <f t="shared" si="2710"/>
        <v>17.764120875</v>
      </c>
      <c r="CR107" s="77">
        <f t="shared" si="2710"/>
        <v>17.764120875</v>
      </c>
      <c r="CS107" s="77">
        <f t="shared" si="2710"/>
        <v>17.764120875</v>
      </c>
      <c r="CT107" s="77">
        <f t="shared" ref="CT107:DQ107" si="2711">IF(CT24&lt;&gt;0,CT28+CT29,0)</f>
        <v>17.764120875</v>
      </c>
      <c r="CU107" s="77">
        <f t="shared" si="2711"/>
        <v>17.764120875</v>
      </c>
      <c r="CV107" s="77">
        <f t="shared" si="2711"/>
        <v>17.764120875</v>
      </c>
      <c r="CW107" s="77">
        <f t="shared" si="2711"/>
        <v>17.764120875</v>
      </c>
      <c r="CX107" s="77">
        <f t="shared" si="2711"/>
        <v>17.764120875</v>
      </c>
      <c r="CY107" s="77">
        <f t="shared" si="2711"/>
        <v>17.764120875</v>
      </c>
      <c r="CZ107" s="77">
        <f t="shared" si="2711"/>
        <v>17.764120875</v>
      </c>
      <c r="DA107" s="77">
        <f t="shared" si="2711"/>
        <v>17.764120875</v>
      </c>
      <c r="DB107" s="77">
        <f t="shared" si="2711"/>
        <v>17.764120875</v>
      </c>
      <c r="DC107" s="77">
        <f t="shared" si="2711"/>
        <v>17.764120875</v>
      </c>
      <c r="DD107" s="77">
        <f t="shared" si="2711"/>
        <v>17.764120875</v>
      </c>
      <c r="DE107" s="77">
        <f t="shared" si="2711"/>
        <v>17.764120875</v>
      </c>
      <c r="DF107" s="77">
        <f t="shared" si="2711"/>
        <v>17.764120875</v>
      </c>
      <c r="DG107" s="77">
        <f t="shared" si="2711"/>
        <v>17.764120875</v>
      </c>
      <c r="DH107" s="77">
        <f t="shared" si="2711"/>
        <v>17.764120875</v>
      </c>
      <c r="DI107" s="77">
        <f t="shared" si="2711"/>
        <v>17.764120875</v>
      </c>
      <c r="DJ107" s="77">
        <f t="shared" si="2711"/>
        <v>17.764120875</v>
      </c>
      <c r="DK107" s="77">
        <f t="shared" si="2711"/>
        <v>17.764120875</v>
      </c>
      <c r="DL107" s="77">
        <f t="shared" si="2711"/>
        <v>17.764120875</v>
      </c>
      <c r="DM107" s="77">
        <f t="shared" si="2711"/>
        <v>17.764120875</v>
      </c>
      <c r="DN107" s="77">
        <f t="shared" si="2711"/>
        <v>17.764120875</v>
      </c>
      <c r="DO107" s="77">
        <f t="shared" si="2711"/>
        <v>17.764120875</v>
      </c>
      <c r="DP107" s="77">
        <f t="shared" si="2711"/>
        <v>17.764120875</v>
      </c>
      <c r="DQ107" s="77">
        <f t="shared" si="2711"/>
        <v>17.764120875</v>
      </c>
      <c r="DR107" s="77">
        <f t="shared" ref="DR107:EC107" si="2712">IF(DR24&lt;&gt;0,DR28+DR29,0)</f>
        <v>17.764120875</v>
      </c>
      <c r="DS107" s="77">
        <f t="shared" si="2712"/>
        <v>17.764120875</v>
      </c>
      <c r="DT107" s="77">
        <f t="shared" si="2712"/>
        <v>17.764120875</v>
      </c>
      <c r="DU107" s="77">
        <f t="shared" si="2712"/>
        <v>17.764120875</v>
      </c>
      <c r="DV107" s="77">
        <f t="shared" si="2712"/>
        <v>17.764120875</v>
      </c>
      <c r="DW107" s="77">
        <f t="shared" si="2712"/>
        <v>17.764120875</v>
      </c>
      <c r="DX107" s="77">
        <f t="shared" si="2712"/>
        <v>17.764120875</v>
      </c>
      <c r="DY107" s="77">
        <f t="shared" si="2712"/>
        <v>17.764120875</v>
      </c>
      <c r="DZ107" s="77">
        <f t="shared" si="2712"/>
        <v>17.764120875</v>
      </c>
      <c r="EA107" s="77">
        <f t="shared" si="2712"/>
        <v>17.764120875</v>
      </c>
      <c r="EB107" s="77">
        <f t="shared" si="2712"/>
        <v>17.764120875</v>
      </c>
      <c r="EC107" s="77">
        <f t="shared" si="2712"/>
        <v>17.764120875</v>
      </c>
      <c r="ED107" s="77">
        <f t="shared" ref="ED107:FA107" si="2713">IF(ED24&lt;&gt;0,ED28+ED29,0)</f>
        <v>17.764120875</v>
      </c>
      <c r="EE107" s="77">
        <f t="shared" si="2713"/>
        <v>17.764120875</v>
      </c>
      <c r="EF107" s="77">
        <f t="shared" si="2713"/>
        <v>17.764120875</v>
      </c>
      <c r="EG107" s="77">
        <f t="shared" si="2713"/>
        <v>17.764120875</v>
      </c>
      <c r="EH107" s="77">
        <f t="shared" si="2713"/>
        <v>17.764120875</v>
      </c>
      <c r="EI107" s="77">
        <f t="shared" si="2713"/>
        <v>17.764120875</v>
      </c>
      <c r="EJ107" s="77">
        <f t="shared" si="2713"/>
        <v>17.764120875</v>
      </c>
      <c r="EK107" s="77">
        <f t="shared" si="2713"/>
        <v>17.764120875</v>
      </c>
      <c r="EL107" s="77">
        <f t="shared" si="2713"/>
        <v>17.764120875</v>
      </c>
      <c r="EM107" s="77">
        <f t="shared" si="2713"/>
        <v>17.764120875</v>
      </c>
      <c r="EN107" s="77">
        <f t="shared" si="2713"/>
        <v>17.764120875</v>
      </c>
      <c r="EO107" s="77">
        <f t="shared" si="2713"/>
        <v>17.764120875</v>
      </c>
      <c r="EP107" s="77">
        <f t="shared" si="2713"/>
        <v>17.764120875</v>
      </c>
      <c r="EQ107" s="77">
        <f t="shared" si="2713"/>
        <v>17.764120875</v>
      </c>
      <c r="ER107" s="77">
        <f t="shared" si="2713"/>
        <v>17.764120875</v>
      </c>
      <c r="ES107" s="77">
        <f t="shared" si="2713"/>
        <v>17.764120875</v>
      </c>
      <c r="ET107" s="77">
        <f t="shared" si="2713"/>
        <v>17.764120875</v>
      </c>
      <c r="EU107" s="77">
        <f t="shared" si="2713"/>
        <v>17.764120875</v>
      </c>
      <c r="EV107" s="77">
        <f t="shared" si="2713"/>
        <v>17.764120875</v>
      </c>
      <c r="EW107" s="77">
        <f t="shared" si="2713"/>
        <v>17.764120875</v>
      </c>
      <c r="EX107" s="77">
        <f t="shared" si="2713"/>
        <v>17.764120875</v>
      </c>
      <c r="EY107" s="77">
        <f t="shared" si="2713"/>
        <v>17.764120875</v>
      </c>
      <c r="EZ107" s="77">
        <f t="shared" si="2713"/>
        <v>17.764120875</v>
      </c>
      <c r="FA107" s="77">
        <f t="shared" si="2713"/>
        <v>17.764120875</v>
      </c>
      <c r="FB107" s="77">
        <f t="shared" ref="FB107:HM107" si="2714">IF(FB24&lt;&gt;0,FB28+FB29,0)</f>
        <v>17.764120875</v>
      </c>
      <c r="FC107" s="77">
        <f t="shared" si="2714"/>
        <v>17.764120875</v>
      </c>
      <c r="FD107" s="77">
        <f t="shared" si="2714"/>
        <v>17.764120875</v>
      </c>
      <c r="FE107" s="77">
        <f t="shared" si="2714"/>
        <v>17.764120875</v>
      </c>
      <c r="FF107" s="77">
        <f t="shared" si="2714"/>
        <v>17.764120875</v>
      </c>
      <c r="FG107" s="77">
        <f t="shared" si="2714"/>
        <v>17.764120875</v>
      </c>
      <c r="FH107" s="77">
        <f t="shared" si="2714"/>
        <v>17.764120875</v>
      </c>
      <c r="FI107" s="77">
        <f t="shared" si="2714"/>
        <v>17.764120875</v>
      </c>
      <c r="FJ107" s="77">
        <f t="shared" si="2714"/>
        <v>17.764120875</v>
      </c>
      <c r="FK107" s="77">
        <f t="shared" si="2714"/>
        <v>17.764120875</v>
      </c>
      <c r="FL107" s="77">
        <f t="shared" si="2714"/>
        <v>17.764120875</v>
      </c>
      <c r="FM107" s="77">
        <f t="shared" si="2714"/>
        <v>17.764120875</v>
      </c>
      <c r="FN107" s="77">
        <f t="shared" si="2714"/>
        <v>17.764120875</v>
      </c>
      <c r="FO107" s="77">
        <f t="shared" si="2714"/>
        <v>17.764120875</v>
      </c>
      <c r="FP107" s="77">
        <f t="shared" si="2714"/>
        <v>17.764120875</v>
      </c>
      <c r="FQ107" s="77">
        <f t="shared" si="2714"/>
        <v>17.764120875</v>
      </c>
      <c r="FR107" s="77">
        <f t="shared" si="2714"/>
        <v>17.764120875</v>
      </c>
      <c r="FS107" s="77">
        <f t="shared" si="2714"/>
        <v>17.764120875</v>
      </c>
      <c r="FT107" s="77">
        <f t="shared" si="2714"/>
        <v>17.764120875</v>
      </c>
      <c r="FU107" s="77">
        <f t="shared" si="2714"/>
        <v>17.764120875</v>
      </c>
      <c r="FV107" s="77">
        <f t="shared" si="2714"/>
        <v>17.764120875</v>
      </c>
      <c r="FW107" s="77">
        <f t="shared" si="2714"/>
        <v>17.764120875</v>
      </c>
      <c r="FX107" s="77">
        <f t="shared" si="2714"/>
        <v>17.764120875</v>
      </c>
      <c r="FY107" s="77">
        <f t="shared" si="2714"/>
        <v>17.764120875</v>
      </c>
      <c r="FZ107" s="77">
        <f t="shared" si="2714"/>
        <v>17.764120875</v>
      </c>
      <c r="GA107" s="77">
        <f t="shared" si="2714"/>
        <v>17.764120875</v>
      </c>
      <c r="GB107" s="77">
        <f t="shared" si="2714"/>
        <v>17.764120875</v>
      </c>
      <c r="GC107" s="77">
        <f t="shared" si="2714"/>
        <v>17.764120875</v>
      </c>
      <c r="GD107" s="77">
        <f t="shared" si="2714"/>
        <v>17.764120875</v>
      </c>
      <c r="GE107" s="77">
        <f t="shared" si="2714"/>
        <v>17.764120875</v>
      </c>
      <c r="GF107" s="77">
        <f t="shared" si="2714"/>
        <v>17.764120875</v>
      </c>
      <c r="GG107" s="77">
        <f t="shared" si="2714"/>
        <v>17.764120875</v>
      </c>
      <c r="GH107" s="77">
        <f t="shared" si="2714"/>
        <v>17.764120875</v>
      </c>
      <c r="GI107" s="77">
        <f t="shared" si="2714"/>
        <v>17.764120875</v>
      </c>
      <c r="GJ107" s="77">
        <f t="shared" si="2714"/>
        <v>17.764120875</v>
      </c>
      <c r="GK107" s="77">
        <f t="shared" si="2714"/>
        <v>17.764120875</v>
      </c>
      <c r="GL107" s="77">
        <f t="shared" si="2714"/>
        <v>17.764120875</v>
      </c>
      <c r="GM107" s="77">
        <f t="shared" si="2714"/>
        <v>17.764120875</v>
      </c>
      <c r="GN107" s="77">
        <f t="shared" si="2714"/>
        <v>17.764120875</v>
      </c>
      <c r="GO107" s="77">
        <f t="shared" si="2714"/>
        <v>17.764120875</v>
      </c>
      <c r="GP107" s="77">
        <f t="shared" si="2714"/>
        <v>17.764120875</v>
      </c>
      <c r="GQ107" s="77">
        <f t="shared" si="2714"/>
        <v>17.764120875</v>
      </c>
      <c r="GR107" s="77">
        <f t="shared" si="2714"/>
        <v>17.764120875</v>
      </c>
      <c r="GS107" s="77">
        <f t="shared" si="2714"/>
        <v>17.764120875</v>
      </c>
      <c r="GT107" s="77">
        <f t="shared" si="2714"/>
        <v>17.764120875</v>
      </c>
      <c r="GU107" s="77">
        <f t="shared" si="2714"/>
        <v>17.764120875</v>
      </c>
      <c r="GV107" s="77">
        <f t="shared" si="2714"/>
        <v>17.764120875</v>
      </c>
      <c r="GW107" s="77">
        <f t="shared" si="2714"/>
        <v>17.764120875</v>
      </c>
      <c r="GX107" s="77">
        <f t="shared" si="2714"/>
        <v>17.764120875</v>
      </c>
      <c r="GY107" s="77">
        <f t="shared" si="2714"/>
        <v>17.764120875</v>
      </c>
      <c r="GZ107" s="77">
        <f t="shared" si="2714"/>
        <v>17.764120875</v>
      </c>
      <c r="HA107" s="77">
        <f t="shared" si="2714"/>
        <v>17.764120875</v>
      </c>
      <c r="HB107" s="77">
        <f t="shared" si="2714"/>
        <v>17.764120875</v>
      </c>
      <c r="HC107" s="77">
        <f t="shared" si="2714"/>
        <v>17.764120875</v>
      </c>
      <c r="HD107" s="77">
        <f t="shared" si="2714"/>
        <v>17.764120875</v>
      </c>
      <c r="HE107" s="77">
        <f t="shared" si="2714"/>
        <v>17.764120875</v>
      </c>
      <c r="HF107" s="77">
        <f t="shared" si="2714"/>
        <v>17.764120875</v>
      </c>
      <c r="HG107" s="77">
        <f t="shared" si="2714"/>
        <v>17.764120875</v>
      </c>
      <c r="HH107" s="77">
        <f t="shared" si="2714"/>
        <v>17.764120875</v>
      </c>
      <c r="HI107" s="77">
        <f t="shared" si="2714"/>
        <v>17.764120875</v>
      </c>
      <c r="HJ107" s="77">
        <f t="shared" si="2714"/>
        <v>17.764120875</v>
      </c>
      <c r="HK107" s="77">
        <f t="shared" si="2714"/>
        <v>17.764120875</v>
      </c>
      <c r="HL107" s="77">
        <f t="shared" si="2714"/>
        <v>17.764120875</v>
      </c>
      <c r="HM107" s="77">
        <f t="shared" si="2714"/>
        <v>17.764120875</v>
      </c>
      <c r="HN107" s="77">
        <f t="shared" ref="HN107:JY107" si="2715">IF(HN24&lt;&gt;0,HN28+HN29,0)</f>
        <v>17.764120875</v>
      </c>
      <c r="HO107" s="77">
        <f t="shared" si="2715"/>
        <v>17.764120875</v>
      </c>
      <c r="HP107" s="77">
        <f t="shared" si="2715"/>
        <v>17.764120875</v>
      </c>
      <c r="HQ107" s="77">
        <f t="shared" si="2715"/>
        <v>17.764120875</v>
      </c>
      <c r="HR107" s="77">
        <f t="shared" si="2715"/>
        <v>17.764120875</v>
      </c>
      <c r="HS107" s="77">
        <f t="shared" si="2715"/>
        <v>17.764120875</v>
      </c>
      <c r="HT107" s="77">
        <f t="shared" si="2715"/>
        <v>17.764120875</v>
      </c>
      <c r="HU107" s="77">
        <f t="shared" si="2715"/>
        <v>17.764120875</v>
      </c>
      <c r="HV107" s="77">
        <f t="shared" si="2715"/>
        <v>17.764120875</v>
      </c>
      <c r="HW107" s="77">
        <f t="shared" si="2715"/>
        <v>17.764120875</v>
      </c>
      <c r="HX107" s="77">
        <f t="shared" si="2715"/>
        <v>17.764120875</v>
      </c>
      <c r="HY107" s="77">
        <f t="shared" si="2715"/>
        <v>17.764120875</v>
      </c>
      <c r="HZ107" s="77">
        <f t="shared" si="2715"/>
        <v>17.764120875</v>
      </c>
      <c r="IA107" s="77">
        <f t="shared" si="2715"/>
        <v>17.764120875</v>
      </c>
      <c r="IB107" s="77">
        <f t="shared" si="2715"/>
        <v>17.764120875</v>
      </c>
      <c r="IC107" s="77">
        <f t="shared" si="2715"/>
        <v>17.764120875</v>
      </c>
      <c r="ID107" s="77">
        <f t="shared" si="2715"/>
        <v>17.764120875</v>
      </c>
      <c r="IE107" s="77">
        <f t="shared" si="2715"/>
        <v>17.764120875</v>
      </c>
      <c r="IF107" s="77">
        <f t="shared" si="2715"/>
        <v>17.764120875</v>
      </c>
      <c r="IG107" s="77">
        <f t="shared" si="2715"/>
        <v>17.764120875</v>
      </c>
      <c r="IH107" s="77">
        <f t="shared" si="2715"/>
        <v>17.764120875</v>
      </c>
      <c r="II107" s="77">
        <f t="shared" si="2715"/>
        <v>17.764120875</v>
      </c>
      <c r="IJ107" s="77">
        <f t="shared" si="2715"/>
        <v>17.764120875</v>
      </c>
      <c r="IK107" s="77">
        <f t="shared" si="2715"/>
        <v>17.764120875</v>
      </c>
      <c r="IL107" s="77">
        <f t="shared" si="2715"/>
        <v>17.764120875</v>
      </c>
      <c r="IM107" s="77">
        <f t="shared" si="2715"/>
        <v>17.764120875</v>
      </c>
      <c r="IN107" s="77">
        <f t="shared" si="2715"/>
        <v>17.764120875</v>
      </c>
      <c r="IO107" s="77">
        <f t="shared" si="2715"/>
        <v>17.764120875</v>
      </c>
      <c r="IP107" s="77">
        <f t="shared" si="2715"/>
        <v>17.764120875</v>
      </c>
      <c r="IQ107" s="77">
        <f t="shared" si="2715"/>
        <v>17.764120875</v>
      </c>
      <c r="IR107" s="77">
        <f t="shared" si="2715"/>
        <v>17.764120875</v>
      </c>
      <c r="IS107" s="77">
        <f t="shared" si="2715"/>
        <v>17.764120875</v>
      </c>
      <c r="IT107" s="77">
        <f t="shared" si="2715"/>
        <v>17.764120875</v>
      </c>
      <c r="IU107" s="77">
        <f t="shared" si="2715"/>
        <v>17.764120875</v>
      </c>
      <c r="IV107" s="77">
        <f t="shared" si="2715"/>
        <v>17.764120875</v>
      </c>
      <c r="IW107" s="77">
        <f t="shared" si="2715"/>
        <v>17.764120875</v>
      </c>
      <c r="IX107" s="77">
        <f t="shared" si="2715"/>
        <v>17.764120875</v>
      </c>
      <c r="IY107" s="77">
        <f t="shared" si="2715"/>
        <v>17.764120875</v>
      </c>
      <c r="IZ107" s="77">
        <f t="shared" si="2715"/>
        <v>17.764120875</v>
      </c>
      <c r="JA107" s="77">
        <f t="shared" si="2715"/>
        <v>17.764120875</v>
      </c>
      <c r="JB107" s="77">
        <f t="shared" si="2715"/>
        <v>17.764120875</v>
      </c>
      <c r="JC107" s="77">
        <f t="shared" si="2715"/>
        <v>17.764120875</v>
      </c>
      <c r="JD107" s="77">
        <f t="shared" si="2715"/>
        <v>17.764120875</v>
      </c>
      <c r="JE107" s="77">
        <f t="shared" si="2715"/>
        <v>17.764120875</v>
      </c>
      <c r="JF107" s="77">
        <f t="shared" si="2715"/>
        <v>17.764120875</v>
      </c>
      <c r="JG107" s="77">
        <f t="shared" si="2715"/>
        <v>17.764120875</v>
      </c>
      <c r="JH107" s="77">
        <f t="shared" si="2715"/>
        <v>17.764120875</v>
      </c>
      <c r="JI107" s="77">
        <f t="shared" si="2715"/>
        <v>17.764120875</v>
      </c>
      <c r="JJ107" s="77">
        <f t="shared" si="2715"/>
        <v>17.764120875</v>
      </c>
      <c r="JK107" s="77">
        <f t="shared" si="2715"/>
        <v>17.764120875</v>
      </c>
      <c r="JL107" s="77">
        <f t="shared" si="2715"/>
        <v>17.764120875</v>
      </c>
      <c r="JM107" s="77">
        <f t="shared" si="2715"/>
        <v>17.764120875</v>
      </c>
      <c r="JN107" s="77">
        <f t="shared" si="2715"/>
        <v>17.764120875</v>
      </c>
      <c r="JO107" s="77">
        <f t="shared" si="2715"/>
        <v>17.764120875</v>
      </c>
      <c r="JP107" s="77">
        <f t="shared" si="2715"/>
        <v>17.764120875</v>
      </c>
      <c r="JQ107" s="77">
        <f t="shared" si="2715"/>
        <v>17.764120875</v>
      </c>
      <c r="JR107" s="77">
        <f t="shared" si="2715"/>
        <v>17.764120875</v>
      </c>
      <c r="JS107" s="77">
        <f t="shared" si="2715"/>
        <v>17.764120875</v>
      </c>
      <c r="JT107" s="77">
        <f t="shared" si="2715"/>
        <v>17.764120875</v>
      </c>
      <c r="JU107" s="77">
        <f t="shared" si="2715"/>
        <v>17.764120875</v>
      </c>
      <c r="JV107" s="77">
        <f t="shared" si="2715"/>
        <v>17.764120875</v>
      </c>
      <c r="JW107" s="77">
        <f t="shared" si="2715"/>
        <v>17.764120875</v>
      </c>
      <c r="JX107" s="77">
        <f t="shared" si="2715"/>
        <v>17.764120875</v>
      </c>
      <c r="JY107" s="77">
        <f t="shared" si="2715"/>
        <v>17.764120875</v>
      </c>
      <c r="JZ107" s="77">
        <f t="shared" ref="JZ107:KO107" si="2716">IF(JZ24&lt;&gt;0,JZ28+JZ29,0)</f>
        <v>17.764120875</v>
      </c>
      <c r="KA107" s="77">
        <f t="shared" si="2716"/>
        <v>17.764120875</v>
      </c>
      <c r="KB107" s="77">
        <f t="shared" si="2716"/>
        <v>17.764120875</v>
      </c>
      <c r="KC107" s="77">
        <f t="shared" si="2716"/>
        <v>17.764120875</v>
      </c>
      <c r="KD107" s="77">
        <f t="shared" si="2716"/>
        <v>17.764120875</v>
      </c>
      <c r="KE107" s="77">
        <f t="shared" si="2716"/>
        <v>17.764120875</v>
      </c>
      <c r="KF107" s="77">
        <f t="shared" si="2716"/>
        <v>17.764120875</v>
      </c>
      <c r="KG107" s="77">
        <f t="shared" si="2716"/>
        <v>17.764120875</v>
      </c>
      <c r="KH107" s="77">
        <f t="shared" si="2716"/>
        <v>17.764120875</v>
      </c>
      <c r="KI107" s="77">
        <f t="shared" si="2716"/>
        <v>17.764120875</v>
      </c>
      <c r="KJ107" s="77">
        <f t="shared" si="2716"/>
        <v>17.764120875</v>
      </c>
      <c r="KK107" s="77">
        <f t="shared" si="2716"/>
        <v>17.764120875</v>
      </c>
      <c r="KL107" s="77">
        <f t="shared" si="2716"/>
        <v>17.764120875</v>
      </c>
      <c r="KM107" s="77">
        <f t="shared" si="2716"/>
        <v>17.764120875</v>
      </c>
      <c r="KN107" s="77">
        <f t="shared" si="2716"/>
        <v>17.764120875</v>
      </c>
      <c r="KO107" s="77">
        <f t="shared" si="2716"/>
        <v>17.764120875</v>
      </c>
    </row>
    <row r="108" spans="1:301" x14ac:dyDescent="0.2">
      <c r="A108" s="190" t="s">
        <v>279</v>
      </c>
      <c r="B108" s="77">
        <f>B104-B105-B106-B107</f>
        <v>-4553.7555302139899</v>
      </c>
      <c r="C108" s="77">
        <f t="shared" ref="C108:BN108" si="2717">C104-C105-C106-C107</f>
        <v>-1953.7555302139899</v>
      </c>
      <c r="D108" s="77">
        <f t="shared" si="2717"/>
        <v>-1953.7555302139899</v>
      </c>
      <c r="E108" s="77">
        <f t="shared" si="2717"/>
        <v>-1953.7555302139899</v>
      </c>
      <c r="F108" s="77">
        <f t="shared" si="2717"/>
        <v>-1953.7555302139899</v>
      </c>
      <c r="G108" s="77">
        <f t="shared" si="2717"/>
        <v>-1953.7555302139899</v>
      </c>
      <c r="H108" s="77">
        <f t="shared" si="2717"/>
        <v>-1953.7555302139899</v>
      </c>
      <c r="I108" s="77">
        <f t="shared" si="2717"/>
        <v>-1953.7555302139899</v>
      </c>
      <c r="J108" s="77">
        <f t="shared" si="2717"/>
        <v>-1953.7555302139899</v>
      </c>
      <c r="K108" s="77">
        <f t="shared" si="2717"/>
        <v>-1953.7555302139899</v>
      </c>
      <c r="L108" s="77">
        <f t="shared" si="2717"/>
        <v>-1953.7555302139899</v>
      </c>
      <c r="M108" s="77">
        <f t="shared" si="2717"/>
        <v>-1953.7555302139899</v>
      </c>
      <c r="N108" s="77">
        <f t="shared" si="2717"/>
        <v>585.15567811934341</v>
      </c>
      <c r="O108" s="77">
        <f t="shared" si="2717"/>
        <v>585.15567811934341</v>
      </c>
      <c r="P108" s="77">
        <f t="shared" si="2717"/>
        <v>585.15567811934341</v>
      </c>
      <c r="Q108" s="77">
        <f t="shared" si="2717"/>
        <v>585.15567811934341</v>
      </c>
      <c r="R108" s="77">
        <f t="shared" si="2717"/>
        <v>585.15567811934341</v>
      </c>
      <c r="S108" s="77">
        <f t="shared" si="2717"/>
        <v>585.15567811934341</v>
      </c>
      <c r="T108" s="77">
        <f t="shared" si="2717"/>
        <v>585.15567811934341</v>
      </c>
      <c r="U108" s="77">
        <f t="shared" si="2717"/>
        <v>585.15567811934341</v>
      </c>
      <c r="V108" s="77">
        <f t="shared" si="2717"/>
        <v>585.15567811934341</v>
      </c>
      <c r="W108" s="77">
        <f t="shared" si="2717"/>
        <v>585.15567811934341</v>
      </c>
      <c r="X108" s="77">
        <f t="shared" si="2717"/>
        <v>585.15567811934341</v>
      </c>
      <c r="Y108" s="77">
        <f t="shared" si="2717"/>
        <v>585.15567811934341</v>
      </c>
      <c r="Z108" s="77">
        <f t="shared" si="2717"/>
        <v>585.15567811934341</v>
      </c>
      <c r="AA108" s="77">
        <f t="shared" si="2717"/>
        <v>585.15567811934341</v>
      </c>
      <c r="AB108" s="77">
        <f t="shared" si="2717"/>
        <v>585.15567811934341</v>
      </c>
      <c r="AC108" s="77">
        <f t="shared" si="2717"/>
        <v>585.15567811934341</v>
      </c>
      <c r="AD108" s="77">
        <f t="shared" si="2717"/>
        <v>585.15567811934341</v>
      </c>
      <c r="AE108" s="77">
        <f t="shared" si="2717"/>
        <v>585.15567811934341</v>
      </c>
      <c r="AF108" s="77">
        <f t="shared" si="2717"/>
        <v>585.15567811934341</v>
      </c>
      <c r="AG108" s="77">
        <f t="shared" si="2717"/>
        <v>585.15567811934341</v>
      </c>
      <c r="AH108" s="77">
        <f t="shared" si="2717"/>
        <v>585.15567811934341</v>
      </c>
      <c r="AI108" s="77">
        <f t="shared" si="2717"/>
        <v>585.15567811934341</v>
      </c>
      <c r="AJ108" s="77">
        <f t="shared" si="2717"/>
        <v>585.15567811934341</v>
      </c>
      <c r="AK108" s="77">
        <f t="shared" si="2717"/>
        <v>585.15567811934341</v>
      </c>
      <c r="AL108" s="77">
        <f t="shared" si="2717"/>
        <v>585.15567811934341</v>
      </c>
      <c r="AM108" s="77">
        <f t="shared" si="2717"/>
        <v>585.15567811934341</v>
      </c>
      <c r="AN108" s="77">
        <f t="shared" si="2717"/>
        <v>585.15567811934341</v>
      </c>
      <c r="AO108" s="77">
        <f t="shared" si="2717"/>
        <v>585.15567811934341</v>
      </c>
      <c r="AP108" s="77">
        <f t="shared" si="2717"/>
        <v>585.15567811934341</v>
      </c>
      <c r="AQ108" s="77">
        <f t="shared" si="2717"/>
        <v>585.15567811934341</v>
      </c>
      <c r="AR108" s="77">
        <f t="shared" si="2717"/>
        <v>585.15567811934341</v>
      </c>
      <c r="AS108" s="77">
        <f t="shared" si="2717"/>
        <v>585.15567811934341</v>
      </c>
      <c r="AT108" s="77">
        <f t="shared" si="2717"/>
        <v>585.15567811934341</v>
      </c>
      <c r="AU108" s="77">
        <f t="shared" si="2717"/>
        <v>585.15567811934341</v>
      </c>
      <c r="AV108" s="77">
        <f t="shared" si="2717"/>
        <v>585.15567811934341</v>
      </c>
      <c r="AW108" s="77">
        <f t="shared" si="2717"/>
        <v>585.15567811934341</v>
      </c>
      <c r="AX108" s="77">
        <f t="shared" si="2717"/>
        <v>585.15567811934341</v>
      </c>
      <c r="AY108" s="77">
        <f t="shared" si="2717"/>
        <v>585.15567811934341</v>
      </c>
      <c r="AZ108" s="77">
        <f t="shared" si="2717"/>
        <v>585.15567811934341</v>
      </c>
      <c r="BA108" s="77">
        <f t="shared" si="2717"/>
        <v>585.15567811934341</v>
      </c>
      <c r="BB108" s="77">
        <f t="shared" si="2717"/>
        <v>585.15567811934341</v>
      </c>
      <c r="BC108" s="77">
        <f t="shared" si="2717"/>
        <v>585.15567811934341</v>
      </c>
      <c r="BD108" s="77">
        <f t="shared" si="2717"/>
        <v>585.15567811934341</v>
      </c>
      <c r="BE108" s="77">
        <f t="shared" si="2717"/>
        <v>585.15567811934341</v>
      </c>
      <c r="BF108" s="77">
        <f t="shared" si="2717"/>
        <v>585.15567811934341</v>
      </c>
      <c r="BG108" s="77">
        <f t="shared" si="2717"/>
        <v>585.15567811934341</v>
      </c>
      <c r="BH108" s="77">
        <f t="shared" si="2717"/>
        <v>585.15567811934341</v>
      </c>
      <c r="BI108" s="77">
        <f t="shared" si="2717"/>
        <v>585.15567811934341</v>
      </c>
      <c r="BJ108" s="77">
        <f t="shared" si="2717"/>
        <v>585.15567811934341</v>
      </c>
      <c r="BK108" s="77">
        <f t="shared" si="2717"/>
        <v>585.15567811934341</v>
      </c>
      <c r="BL108" s="77">
        <f t="shared" si="2717"/>
        <v>585.15567811934341</v>
      </c>
      <c r="BM108" s="77">
        <f t="shared" si="2717"/>
        <v>585.15567811934341</v>
      </c>
      <c r="BN108" s="77">
        <f t="shared" si="2717"/>
        <v>585.15567811934341</v>
      </c>
      <c r="BO108" s="77">
        <f t="shared" ref="BO108:DQ108" si="2718">BO104-BO105-BO106-BO107</f>
        <v>585.15567811934341</v>
      </c>
      <c r="BP108" s="77">
        <f t="shared" si="2718"/>
        <v>585.15567811934341</v>
      </c>
      <c r="BQ108" s="77">
        <f t="shared" si="2718"/>
        <v>585.15567811934341</v>
      </c>
      <c r="BR108" s="77">
        <f t="shared" si="2718"/>
        <v>585.15567811934341</v>
      </c>
      <c r="BS108" s="77">
        <f t="shared" si="2718"/>
        <v>585.15567811934341</v>
      </c>
      <c r="BT108" s="77">
        <f t="shared" si="2718"/>
        <v>585.15567811934341</v>
      </c>
      <c r="BU108" s="77">
        <f t="shared" si="2718"/>
        <v>585.15567811934341</v>
      </c>
      <c r="BV108" s="77">
        <f t="shared" si="2718"/>
        <v>585.15567811934341</v>
      </c>
      <c r="BW108" s="77">
        <f t="shared" si="2718"/>
        <v>585.15567811934341</v>
      </c>
      <c r="BX108" s="77">
        <f t="shared" si="2718"/>
        <v>585.15567811934341</v>
      </c>
      <c r="BY108" s="77">
        <f t="shared" si="2718"/>
        <v>585.15567811934341</v>
      </c>
      <c r="BZ108" s="77">
        <f t="shared" si="2718"/>
        <v>585.15567811934341</v>
      </c>
      <c r="CA108" s="77">
        <f t="shared" si="2718"/>
        <v>585.15567811934341</v>
      </c>
      <c r="CB108" s="77">
        <f t="shared" si="2718"/>
        <v>585.15567811934341</v>
      </c>
      <c r="CC108" s="77">
        <f t="shared" si="2718"/>
        <v>585.15567811934341</v>
      </c>
      <c r="CD108" s="77">
        <f t="shared" si="2718"/>
        <v>585.15567811934341</v>
      </c>
      <c r="CE108" s="77">
        <f t="shared" si="2718"/>
        <v>585.15567811934341</v>
      </c>
      <c r="CF108" s="77">
        <f t="shared" si="2718"/>
        <v>585.15567811934341</v>
      </c>
      <c r="CG108" s="77">
        <f t="shared" si="2718"/>
        <v>585.15567811934341</v>
      </c>
      <c r="CH108" s="77">
        <f t="shared" si="2718"/>
        <v>-241.18644271398995</v>
      </c>
      <c r="CI108" s="77">
        <f t="shared" si="2718"/>
        <v>-241.18644271398995</v>
      </c>
      <c r="CJ108" s="77">
        <f t="shared" si="2718"/>
        <v>-241.18644271398995</v>
      </c>
      <c r="CK108" s="77">
        <f t="shared" si="2718"/>
        <v>-241.18644271398995</v>
      </c>
      <c r="CL108" s="77">
        <f t="shared" si="2718"/>
        <v>-241.18644271398995</v>
      </c>
      <c r="CM108" s="77">
        <f t="shared" si="2718"/>
        <v>-241.18644271398995</v>
      </c>
      <c r="CN108" s="77">
        <f t="shared" si="2718"/>
        <v>-241.18644271398995</v>
      </c>
      <c r="CO108" s="77">
        <f t="shared" si="2718"/>
        <v>-241.18644271398995</v>
      </c>
      <c r="CP108" s="77">
        <f t="shared" si="2718"/>
        <v>-241.18644271398995</v>
      </c>
      <c r="CQ108" s="77">
        <f t="shared" si="2718"/>
        <v>-241.18644271398995</v>
      </c>
      <c r="CR108" s="77">
        <f t="shared" si="2718"/>
        <v>-241.18644271398995</v>
      </c>
      <c r="CS108" s="77">
        <f t="shared" si="2718"/>
        <v>-241.18644271398995</v>
      </c>
      <c r="CT108" s="77">
        <f t="shared" si="2718"/>
        <v>585.15567811934341</v>
      </c>
      <c r="CU108" s="77">
        <f t="shared" si="2718"/>
        <v>585.15567811934341</v>
      </c>
      <c r="CV108" s="77">
        <f t="shared" si="2718"/>
        <v>585.15567811934341</v>
      </c>
      <c r="CW108" s="77">
        <f t="shared" si="2718"/>
        <v>585.15567811934341</v>
      </c>
      <c r="CX108" s="77">
        <f t="shared" si="2718"/>
        <v>585.15567811934341</v>
      </c>
      <c r="CY108" s="77">
        <f t="shared" si="2718"/>
        <v>585.15567811934341</v>
      </c>
      <c r="CZ108" s="77">
        <f t="shared" si="2718"/>
        <v>585.15567811934341</v>
      </c>
      <c r="DA108" s="77">
        <f t="shared" si="2718"/>
        <v>585.15567811934341</v>
      </c>
      <c r="DB108" s="77">
        <f t="shared" si="2718"/>
        <v>585.15567811934341</v>
      </c>
      <c r="DC108" s="77">
        <f t="shared" si="2718"/>
        <v>585.15567811934341</v>
      </c>
      <c r="DD108" s="77">
        <f t="shared" si="2718"/>
        <v>585.15567811934341</v>
      </c>
      <c r="DE108" s="77">
        <f t="shared" si="2718"/>
        <v>585.15567811934341</v>
      </c>
      <c r="DF108" s="77">
        <f t="shared" si="2718"/>
        <v>585.15567811934341</v>
      </c>
      <c r="DG108" s="77">
        <f t="shared" si="2718"/>
        <v>585.15567811934341</v>
      </c>
      <c r="DH108" s="77">
        <f t="shared" si="2718"/>
        <v>585.15567811934341</v>
      </c>
      <c r="DI108" s="77">
        <f t="shared" si="2718"/>
        <v>585.15567811934341</v>
      </c>
      <c r="DJ108" s="77">
        <f t="shared" si="2718"/>
        <v>585.15567811934341</v>
      </c>
      <c r="DK108" s="77">
        <f t="shared" si="2718"/>
        <v>585.15567811934341</v>
      </c>
      <c r="DL108" s="77">
        <f t="shared" si="2718"/>
        <v>585.15567811934341</v>
      </c>
      <c r="DM108" s="77">
        <f t="shared" si="2718"/>
        <v>585.15567811934341</v>
      </c>
      <c r="DN108" s="77">
        <f t="shared" si="2718"/>
        <v>585.15567811934341</v>
      </c>
      <c r="DO108" s="77">
        <f t="shared" si="2718"/>
        <v>585.15567811934341</v>
      </c>
      <c r="DP108" s="77">
        <f t="shared" si="2718"/>
        <v>585.15567811934341</v>
      </c>
      <c r="DQ108" s="77">
        <f t="shared" si="2718"/>
        <v>585.15567811934341</v>
      </c>
      <c r="DR108" s="77">
        <f t="shared" ref="DR108:EC108" si="2719">DR104-DR105-DR106-DR107</f>
        <v>585.15567811934341</v>
      </c>
      <c r="DS108" s="77">
        <f t="shared" si="2719"/>
        <v>585.15567811934341</v>
      </c>
      <c r="DT108" s="77">
        <f t="shared" si="2719"/>
        <v>585.15567811934341</v>
      </c>
      <c r="DU108" s="77">
        <f t="shared" si="2719"/>
        <v>585.15567811934341</v>
      </c>
      <c r="DV108" s="77">
        <f t="shared" si="2719"/>
        <v>585.15567811934341</v>
      </c>
      <c r="DW108" s="77">
        <f t="shared" si="2719"/>
        <v>585.15567811934341</v>
      </c>
      <c r="DX108" s="77">
        <f t="shared" si="2719"/>
        <v>585.15567811934341</v>
      </c>
      <c r="DY108" s="77">
        <f t="shared" si="2719"/>
        <v>585.15567811934341</v>
      </c>
      <c r="DZ108" s="77">
        <f t="shared" si="2719"/>
        <v>585.15567811934341</v>
      </c>
      <c r="EA108" s="77">
        <f t="shared" si="2719"/>
        <v>585.15567811934341</v>
      </c>
      <c r="EB108" s="77">
        <f t="shared" si="2719"/>
        <v>585.15567811934341</v>
      </c>
      <c r="EC108" s="77">
        <f t="shared" si="2719"/>
        <v>585.15567811934341</v>
      </c>
      <c r="ED108" s="77">
        <f t="shared" ref="ED108:FA108" si="2720">ED104-ED105-ED106-ED107</f>
        <v>585.15567811934341</v>
      </c>
      <c r="EE108" s="77">
        <f t="shared" si="2720"/>
        <v>585.15567811934341</v>
      </c>
      <c r="EF108" s="77">
        <f t="shared" si="2720"/>
        <v>585.15567811934341</v>
      </c>
      <c r="EG108" s="77">
        <f t="shared" si="2720"/>
        <v>585.15567811934341</v>
      </c>
      <c r="EH108" s="77">
        <f t="shared" si="2720"/>
        <v>585.15567811934341</v>
      </c>
      <c r="EI108" s="77">
        <f t="shared" si="2720"/>
        <v>585.15567811934341</v>
      </c>
      <c r="EJ108" s="77">
        <f t="shared" si="2720"/>
        <v>585.15567811934341</v>
      </c>
      <c r="EK108" s="77">
        <f t="shared" si="2720"/>
        <v>585.15567811934341</v>
      </c>
      <c r="EL108" s="77">
        <f t="shared" si="2720"/>
        <v>585.15567811934341</v>
      </c>
      <c r="EM108" s="77">
        <f t="shared" si="2720"/>
        <v>585.15567811934341</v>
      </c>
      <c r="EN108" s="77">
        <f t="shared" si="2720"/>
        <v>585.15567811934341</v>
      </c>
      <c r="EO108" s="77">
        <f t="shared" si="2720"/>
        <v>585.15567811934341</v>
      </c>
      <c r="EP108" s="77">
        <f t="shared" si="2720"/>
        <v>585.15567811934341</v>
      </c>
      <c r="EQ108" s="77">
        <f t="shared" si="2720"/>
        <v>585.15567811934341</v>
      </c>
      <c r="ER108" s="77">
        <f t="shared" si="2720"/>
        <v>585.15567811934341</v>
      </c>
      <c r="ES108" s="77">
        <f t="shared" si="2720"/>
        <v>585.15567811934341</v>
      </c>
      <c r="ET108" s="77">
        <f t="shared" si="2720"/>
        <v>585.15567811934341</v>
      </c>
      <c r="EU108" s="77">
        <f t="shared" si="2720"/>
        <v>585.15567811934341</v>
      </c>
      <c r="EV108" s="77">
        <f t="shared" si="2720"/>
        <v>585.15567811934341</v>
      </c>
      <c r="EW108" s="77">
        <f t="shared" si="2720"/>
        <v>585.15567811934341</v>
      </c>
      <c r="EX108" s="77">
        <f t="shared" si="2720"/>
        <v>585.15567811934341</v>
      </c>
      <c r="EY108" s="77">
        <f t="shared" si="2720"/>
        <v>585.15567811934341</v>
      </c>
      <c r="EZ108" s="77">
        <f t="shared" si="2720"/>
        <v>585.15567811934341</v>
      </c>
      <c r="FA108" s="77">
        <f t="shared" si="2720"/>
        <v>585.15567811934341</v>
      </c>
      <c r="FB108" s="77">
        <f t="shared" ref="FB108:HM108" si="2721">FB104-FB105-FB106-FB107</f>
        <v>585.15567811934341</v>
      </c>
      <c r="FC108" s="77">
        <f t="shared" si="2721"/>
        <v>585.15567811934341</v>
      </c>
      <c r="FD108" s="77">
        <f t="shared" si="2721"/>
        <v>585.15567811934341</v>
      </c>
      <c r="FE108" s="77">
        <f t="shared" si="2721"/>
        <v>585.15567811934341</v>
      </c>
      <c r="FF108" s="77">
        <f t="shared" si="2721"/>
        <v>585.15567811934341</v>
      </c>
      <c r="FG108" s="77">
        <f t="shared" si="2721"/>
        <v>585.15567811934341</v>
      </c>
      <c r="FH108" s="77">
        <f t="shared" si="2721"/>
        <v>585.15567811934341</v>
      </c>
      <c r="FI108" s="77">
        <f t="shared" si="2721"/>
        <v>585.15567811934341</v>
      </c>
      <c r="FJ108" s="77">
        <f t="shared" si="2721"/>
        <v>585.15567811934341</v>
      </c>
      <c r="FK108" s="77">
        <f t="shared" si="2721"/>
        <v>585.15567811934341</v>
      </c>
      <c r="FL108" s="77">
        <f t="shared" si="2721"/>
        <v>585.15567811934341</v>
      </c>
      <c r="FM108" s="77">
        <f t="shared" si="2721"/>
        <v>585.15567811934341</v>
      </c>
      <c r="FN108" s="77">
        <f t="shared" si="2721"/>
        <v>-241.18644271398995</v>
      </c>
      <c r="FO108" s="77">
        <f t="shared" si="2721"/>
        <v>-241.18644271398995</v>
      </c>
      <c r="FP108" s="77">
        <f t="shared" si="2721"/>
        <v>-241.18644271398995</v>
      </c>
      <c r="FQ108" s="77">
        <f t="shared" si="2721"/>
        <v>-241.18644271398995</v>
      </c>
      <c r="FR108" s="77">
        <f t="shared" si="2721"/>
        <v>-241.18644271398995</v>
      </c>
      <c r="FS108" s="77">
        <f t="shared" si="2721"/>
        <v>-241.18644271398995</v>
      </c>
      <c r="FT108" s="77">
        <f t="shared" si="2721"/>
        <v>-241.18644271398995</v>
      </c>
      <c r="FU108" s="77">
        <f t="shared" si="2721"/>
        <v>-241.18644271398995</v>
      </c>
      <c r="FV108" s="77">
        <f t="shared" si="2721"/>
        <v>-241.18644271398995</v>
      </c>
      <c r="FW108" s="77">
        <f t="shared" si="2721"/>
        <v>-241.18644271398995</v>
      </c>
      <c r="FX108" s="77">
        <f t="shared" si="2721"/>
        <v>-241.18644271398995</v>
      </c>
      <c r="FY108" s="77">
        <f t="shared" si="2721"/>
        <v>-241.18644271398995</v>
      </c>
      <c r="FZ108" s="77">
        <f t="shared" si="2721"/>
        <v>-931.24517479732333</v>
      </c>
      <c r="GA108" s="77">
        <f t="shared" si="2721"/>
        <v>-931.24517479732333</v>
      </c>
      <c r="GB108" s="77">
        <f t="shared" si="2721"/>
        <v>-931.24517479732333</v>
      </c>
      <c r="GC108" s="77">
        <f t="shared" si="2721"/>
        <v>-931.24517479732333</v>
      </c>
      <c r="GD108" s="77">
        <f t="shared" si="2721"/>
        <v>-931.24517479732333</v>
      </c>
      <c r="GE108" s="77">
        <f t="shared" si="2721"/>
        <v>-931.24517479732333</v>
      </c>
      <c r="GF108" s="77">
        <f t="shared" si="2721"/>
        <v>-931.24517479732333</v>
      </c>
      <c r="GG108" s="77">
        <f t="shared" si="2721"/>
        <v>-931.24517479732333</v>
      </c>
      <c r="GH108" s="77">
        <f t="shared" si="2721"/>
        <v>-931.24517479732333</v>
      </c>
      <c r="GI108" s="77">
        <f t="shared" si="2721"/>
        <v>-931.24517479732333</v>
      </c>
      <c r="GJ108" s="77">
        <f t="shared" si="2721"/>
        <v>-931.24517479732333</v>
      </c>
      <c r="GK108" s="77">
        <f t="shared" si="2721"/>
        <v>-931.24517479732333</v>
      </c>
      <c r="GL108" s="77">
        <f t="shared" si="2721"/>
        <v>585.15567811934341</v>
      </c>
      <c r="GM108" s="77">
        <f t="shared" si="2721"/>
        <v>585.15567811934341</v>
      </c>
      <c r="GN108" s="77">
        <f t="shared" si="2721"/>
        <v>585.15567811934341</v>
      </c>
      <c r="GO108" s="77">
        <f t="shared" si="2721"/>
        <v>585.15567811934341</v>
      </c>
      <c r="GP108" s="77">
        <f t="shared" si="2721"/>
        <v>585.15567811934341</v>
      </c>
      <c r="GQ108" s="77">
        <f t="shared" si="2721"/>
        <v>585.15567811934341</v>
      </c>
      <c r="GR108" s="77">
        <f t="shared" si="2721"/>
        <v>585.15567811934341</v>
      </c>
      <c r="GS108" s="77">
        <f t="shared" si="2721"/>
        <v>585.15567811934341</v>
      </c>
      <c r="GT108" s="77">
        <f t="shared" si="2721"/>
        <v>585.15567811934341</v>
      </c>
      <c r="GU108" s="77">
        <f t="shared" si="2721"/>
        <v>585.15567811934341</v>
      </c>
      <c r="GV108" s="77">
        <f t="shared" si="2721"/>
        <v>585.15567811934341</v>
      </c>
      <c r="GW108" s="77">
        <f t="shared" si="2721"/>
        <v>585.15567811934341</v>
      </c>
      <c r="GX108" s="77">
        <f t="shared" si="2721"/>
        <v>585.15567811934341</v>
      </c>
      <c r="GY108" s="77">
        <f t="shared" si="2721"/>
        <v>585.15567811934341</v>
      </c>
      <c r="GZ108" s="77">
        <f t="shared" si="2721"/>
        <v>585.15567811934341</v>
      </c>
      <c r="HA108" s="77">
        <f t="shared" si="2721"/>
        <v>585.15567811934341</v>
      </c>
      <c r="HB108" s="77">
        <f t="shared" si="2721"/>
        <v>585.15567811934341</v>
      </c>
      <c r="HC108" s="77">
        <f t="shared" si="2721"/>
        <v>585.15567811934341</v>
      </c>
      <c r="HD108" s="77">
        <f t="shared" si="2721"/>
        <v>585.15567811934341</v>
      </c>
      <c r="HE108" s="77">
        <f t="shared" si="2721"/>
        <v>585.15567811934341</v>
      </c>
      <c r="HF108" s="77">
        <f t="shared" si="2721"/>
        <v>585.15567811934341</v>
      </c>
      <c r="HG108" s="77">
        <f t="shared" si="2721"/>
        <v>585.15567811934341</v>
      </c>
      <c r="HH108" s="77">
        <f t="shared" si="2721"/>
        <v>585.15567811934341</v>
      </c>
      <c r="HI108" s="77">
        <f t="shared" si="2721"/>
        <v>585.15567811934341</v>
      </c>
      <c r="HJ108" s="77">
        <f t="shared" si="2721"/>
        <v>585.15567811934341</v>
      </c>
      <c r="HK108" s="77">
        <f t="shared" si="2721"/>
        <v>585.15567811934341</v>
      </c>
      <c r="HL108" s="77">
        <f t="shared" si="2721"/>
        <v>585.15567811934341</v>
      </c>
      <c r="HM108" s="77">
        <f t="shared" si="2721"/>
        <v>585.15567811934341</v>
      </c>
      <c r="HN108" s="77">
        <f t="shared" ref="HN108:JY108" si="2722">HN104-HN105-HN106-HN107</f>
        <v>585.15567811934341</v>
      </c>
      <c r="HO108" s="77">
        <f t="shared" si="2722"/>
        <v>585.15567811934341</v>
      </c>
      <c r="HP108" s="77">
        <f t="shared" si="2722"/>
        <v>585.15567811934341</v>
      </c>
      <c r="HQ108" s="77">
        <f t="shared" si="2722"/>
        <v>585.15567811934341</v>
      </c>
      <c r="HR108" s="77">
        <f t="shared" si="2722"/>
        <v>585.15567811934341</v>
      </c>
      <c r="HS108" s="77">
        <f t="shared" si="2722"/>
        <v>585.15567811934341</v>
      </c>
      <c r="HT108" s="77">
        <f t="shared" si="2722"/>
        <v>585.15567811934341</v>
      </c>
      <c r="HU108" s="77">
        <f t="shared" si="2722"/>
        <v>585.15567811934341</v>
      </c>
      <c r="HV108" s="77">
        <f t="shared" si="2722"/>
        <v>585.15567811934341</v>
      </c>
      <c r="HW108" s="77">
        <f t="shared" si="2722"/>
        <v>585.15567811934341</v>
      </c>
      <c r="HX108" s="77">
        <f t="shared" si="2722"/>
        <v>585.15567811934341</v>
      </c>
      <c r="HY108" s="77">
        <f t="shared" si="2722"/>
        <v>585.15567811934341</v>
      </c>
      <c r="HZ108" s="77">
        <f t="shared" si="2722"/>
        <v>585.15567811934341</v>
      </c>
      <c r="IA108" s="77">
        <f t="shared" si="2722"/>
        <v>585.15567811934341</v>
      </c>
      <c r="IB108" s="77">
        <f t="shared" si="2722"/>
        <v>585.15567811934341</v>
      </c>
      <c r="IC108" s="77">
        <f t="shared" si="2722"/>
        <v>585.15567811934341</v>
      </c>
      <c r="ID108" s="77">
        <f t="shared" si="2722"/>
        <v>585.15567811934341</v>
      </c>
      <c r="IE108" s="77">
        <f t="shared" si="2722"/>
        <v>585.15567811934341</v>
      </c>
      <c r="IF108" s="77">
        <f t="shared" si="2722"/>
        <v>585.15567811934341</v>
      </c>
      <c r="IG108" s="77">
        <f t="shared" si="2722"/>
        <v>585.15567811934341</v>
      </c>
      <c r="IH108" s="77">
        <f t="shared" si="2722"/>
        <v>585.15567811934341</v>
      </c>
      <c r="II108" s="77">
        <f t="shared" si="2722"/>
        <v>585.15567811934341</v>
      </c>
      <c r="IJ108" s="77">
        <f t="shared" si="2722"/>
        <v>585.15567811934341</v>
      </c>
      <c r="IK108" s="77">
        <f t="shared" si="2722"/>
        <v>585.15567811934341</v>
      </c>
      <c r="IL108" s="77">
        <f t="shared" si="2722"/>
        <v>585.15567811934341</v>
      </c>
      <c r="IM108" s="77">
        <f t="shared" si="2722"/>
        <v>585.15567811934341</v>
      </c>
      <c r="IN108" s="77">
        <f t="shared" si="2722"/>
        <v>585.15567811934341</v>
      </c>
      <c r="IO108" s="77">
        <f t="shared" si="2722"/>
        <v>585.15567811934341</v>
      </c>
      <c r="IP108" s="77">
        <f t="shared" si="2722"/>
        <v>585.15567811934341</v>
      </c>
      <c r="IQ108" s="77">
        <f t="shared" si="2722"/>
        <v>585.15567811934341</v>
      </c>
      <c r="IR108" s="77">
        <f t="shared" si="2722"/>
        <v>585.15567811934341</v>
      </c>
      <c r="IS108" s="77">
        <f t="shared" si="2722"/>
        <v>585.15567811934341</v>
      </c>
      <c r="IT108" s="77">
        <f t="shared" si="2722"/>
        <v>-241.18644271398995</v>
      </c>
      <c r="IU108" s="77">
        <f t="shared" si="2722"/>
        <v>-241.18644271398995</v>
      </c>
      <c r="IV108" s="77">
        <f t="shared" si="2722"/>
        <v>-241.18644271398995</v>
      </c>
      <c r="IW108" s="77">
        <f t="shared" si="2722"/>
        <v>-241.18644271398995</v>
      </c>
      <c r="IX108" s="77">
        <f t="shared" si="2722"/>
        <v>-241.18644271398995</v>
      </c>
      <c r="IY108" s="77">
        <f t="shared" si="2722"/>
        <v>-241.18644271398995</v>
      </c>
      <c r="IZ108" s="77">
        <f t="shared" si="2722"/>
        <v>-241.18644271398995</v>
      </c>
      <c r="JA108" s="77">
        <f t="shared" si="2722"/>
        <v>-241.18644271398995</v>
      </c>
      <c r="JB108" s="77">
        <f t="shared" si="2722"/>
        <v>-241.18644271398995</v>
      </c>
      <c r="JC108" s="77">
        <f t="shared" si="2722"/>
        <v>-241.18644271398995</v>
      </c>
      <c r="JD108" s="77">
        <f t="shared" si="2722"/>
        <v>-241.18644271398995</v>
      </c>
      <c r="JE108" s="77">
        <f t="shared" si="2722"/>
        <v>-241.18644271398995</v>
      </c>
      <c r="JF108" s="77">
        <f t="shared" si="2722"/>
        <v>585.15567811934341</v>
      </c>
      <c r="JG108" s="77">
        <f t="shared" si="2722"/>
        <v>585.15567811934341</v>
      </c>
      <c r="JH108" s="77">
        <f t="shared" si="2722"/>
        <v>585.15567811934341</v>
      </c>
      <c r="JI108" s="77">
        <f t="shared" si="2722"/>
        <v>585.15567811934341</v>
      </c>
      <c r="JJ108" s="77">
        <f t="shared" si="2722"/>
        <v>585.15567811934341</v>
      </c>
      <c r="JK108" s="77">
        <f t="shared" si="2722"/>
        <v>585.15567811934341</v>
      </c>
      <c r="JL108" s="77">
        <f t="shared" si="2722"/>
        <v>585.15567811934341</v>
      </c>
      <c r="JM108" s="77">
        <f t="shared" si="2722"/>
        <v>585.15567811934341</v>
      </c>
      <c r="JN108" s="77">
        <f t="shared" si="2722"/>
        <v>585.15567811934341</v>
      </c>
      <c r="JO108" s="77">
        <f t="shared" si="2722"/>
        <v>585.15567811934341</v>
      </c>
      <c r="JP108" s="77">
        <f t="shared" si="2722"/>
        <v>585.15567811934341</v>
      </c>
      <c r="JQ108" s="77">
        <f t="shared" si="2722"/>
        <v>585.15567811934341</v>
      </c>
      <c r="JR108" s="77">
        <f t="shared" si="2722"/>
        <v>585.15567811934341</v>
      </c>
      <c r="JS108" s="77">
        <f t="shared" si="2722"/>
        <v>585.15567811934341</v>
      </c>
      <c r="JT108" s="77">
        <f t="shared" si="2722"/>
        <v>585.15567811934341</v>
      </c>
      <c r="JU108" s="77">
        <f t="shared" si="2722"/>
        <v>585.15567811934341</v>
      </c>
      <c r="JV108" s="77">
        <f t="shared" si="2722"/>
        <v>585.15567811934341</v>
      </c>
      <c r="JW108" s="77">
        <f t="shared" si="2722"/>
        <v>585.15567811934341</v>
      </c>
      <c r="JX108" s="77">
        <f t="shared" si="2722"/>
        <v>585.15567811934341</v>
      </c>
      <c r="JY108" s="77">
        <f t="shared" si="2722"/>
        <v>585.15567811934341</v>
      </c>
      <c r="JZ108" s="77">
        <f t="shared" ref="JZ108:KO108" si="2723">JZ104-JZ105-JZ106-JZ107</f>
        <v>585.15567811934341</v>
      </c>
      <c r="KA108" s="77">
        <f t="shared" si="2723"/>
        <v>585.15567811934341</v>
      </c>
      <c r="KB108" s="77">
        <f t="shared" si="2723"/>
        <v>585.15567811934341</v>
      </c>
      <c r="KC108" s="77">
        <f t="shared" si="2723"/>
        <v>585.15567811934341</v>
      </c>
      <c r="KD108" s="77">
        <f t="shared" si="2723"/>
        <v>585.15567811934341</v>
      </c>
      <c r="KE108" s="77">
        <f t="shared" si="2723"/>
        <v>585.15567811934341</v>
      </c>
      <c r="KF108" s="77">
        <f t="shared" si="2723"/>
        <v>585.15567811934341</v>
      </c>
      <c r="KG108" s="77">
        <f t="shared" si="2723"/>
        <v>585.15567811934341</v>
      </c>
      <c r="KH108" s="77">
        <f t="shared" si="2723"/>
        <v>585.15567811934341</v>
      </c>
      <c r="KI108" s="77">
        <f t="shared" si="2723"/>
        <v>585.15567811934341</v>
      </c>
      <c r="KJ108" s="77">
        <f t="shared" si="2723"/>
        <v>585.15567811934341</v>
      </c>
      <c r="KK108" s="77">
        <f t="shared" si="2723"/>
        <v>585.15567811934341</v>
      </c>
      <c r="KL108" s="77">
        <f t="shared" si="2723"/>
        <v>585.15567811934341</v>
      </c>
      <c r="KM108" s="77">
        <f t="shared" si="2723"/>
        <v>585.15567811934341</v>
      </c>
      <c r="KN108" s="77">
        <f t="shared" si="2723"/>
        <v>585.15567811934341</v>
      </c>
      <c r="KO108" s="77">
        <f t="shared" si="2723"/>
        <v>585.15567811934341</v>
      </c>
    </row>
    <row r="109" spans="1:301" x14ac:dyDescent="0.2">
      <c r="A109" s="94" t="s">
        <v>280</v>
      </c>
      <c r="B109" s="77">
        <f t="shared" ref="B109:AG109" si="2724">B43</f>
        <v>0</v>
      </c>
      <c r="C109" s="77">
        <f t="shared" si="2724"/>
        <v>-21.012638668762712</v>
      </c>
      <c r="D109" s="77">
        <f t="shared" si="2724"/>
        <v>-31.394064163382701</v>
      </c>
      <c r="E109" s="77">
        <f t="shared" si="2724"/>
        <v>-41.775489658002691</v>
      </c>
      <c r="F109" s="77">
        <f t="shared" si="2724"/>
        <v>-52.156915152622673</v>
      </c>
      <c r="G109" s="77">
        <f t="shared" si="2724"/>
        <v>-62.538340647242663</v>
      </c>
      <c r="H109" s="77">
        <f t="shared" si="2724"/>
        <v>-72.919766141862652</v>
      </c>
      <c r="I109" s="77">
        <f t="shared" si="2724"/>
        <v>-83.301191636482642</v>
      </c>
      <c r="J109" s="77">
        <f t="shared" si="2724"/>
        <v>-93.682617131102617</v>
      </c>
      <c r="K109" s="77">
        <f t="shared" si="2724"/>
        <v>-104.06404262572261</v>
      </c>
      <c r="L109" s="77">
        <f t="shared" si="2724"/>
        <v>-114.4454681203426</v>
      </c>
      <c r="M109" s="77">
        <f t="shared" si="2724"/>
        <v>-124.82689361496259</v>
      </c>
      <c r="N109" s="77">
        <f t="shared" si="2724"/>
        <v>-135.20831910958256</v>
      </c>
      <c r="O109" s="77">
        <f t="shared" si="2724"/>
        <v>-135.20831910958256</v>
      </c>
      <c r="P109" s="77">
        <f t="shared" si="2724"/>
        <v>-135.20831910958256</v>
      </c>
      <c r="Q109" s="77">
        <f t="shared" si="2724"/>
        <v>-135.20831910958256</v>
      </c>
      <c r="R109" s="77">
        <f t="shared" si="2724"/>
        <v>-135.20831910958256</v>
      </c>
      <c r="S109" s="77">
        <f t="shared" si="2724"/>
        <v>-135.20831910958256</v>
      </c>
      <c r="T109" s="77">
        <f t="shared" si="2724"/>
        <v>-135.20831910958256</v>
      </c>
      <c r="U109" s="77">
        <f t="shared" si="2724"/>
        <v>-135.20831910958256</v>
      </c>
      <c r="V109" s="77">
        <f t="shared" si="2724"/>
        <v>-135.20831910958256</v>
      </c>
      <c r="W109" s="77">
        <f t="shared" si="2724"/>
        <v>-135.20831910958256</v>
      </c>
      <c r="X109" s="77">
        <f t="shared" si="2724"/>
        <v>-135.20831910958256</v>
      </c>
      <c r="Y109" s="77">
        <f t="shared" si="2724"/>
        <v>-135.20831910958256</v>
      </c>
      <c r="Z109" s="77">
        <f t="shared" si="2724"/>
        <v>-135.20831910958256</v>
      </c>
      <c r="AA109" s="77">
        <f t="shared" si="2724"/>
        <v>-133.8813660859536</v>
      </c>
      <c r="AB109" s="77">
        <f t="shared" si="2724"/>
        <v>-132.54666189723324</v>
      </c>
      <c r="AC109" s="77">
        <f t="shared" si="2724"/>
        <v>-131.20416126633998</v>
      </c>
      <c r="AD109" s="77">
        <f t="shared" si="2724"/>
        <v>-129.85381865171408</v>
      </c>
      <c r="AE109" s="77">
        <f t="shared" si="2724"/>
        <v>-128.49558824577264</v>
      </c>
      <c r="AF109" s="77">
        <f t="shared" si="2724"/>
        <v>-127.12942397335583</v>
      </c>
      <c r="AG109" s="77">
        <f t="shared" si="2724"/>
        <v>-125.75527949016379</v>
      </c>
      <c r="AH109" s="77">
        <f t="shared" ref="AH109:BM109" si="2725">AH43</f>
        <v>-124.37310818118443</v>
      </c>
      <c r="AI109" s="77">
        <f t="shared" si="2725"/>
        <v>-122.98286315911226</v>
      </c>
      <c r="AJ109" s="77">
        <f t="shared" si="2725"/>
        <v>-121.58449726275769</v>
      </c>
      <c r="AK109" s="77">
        <f t="shared" si="2725"/>
        <v>-120.17796305544731</v>
      </c>
      <c r="AL109" s="77">
        <f t="shared" si="2725"/>
        <v>-118.76321282341461</v>
      </c>
      <c r="AM109" s="77">
        <f t="shared" si="2725"/>
        <v>-117.34019857418139</v>
      </c>
      <c r="AN109" s="77">
        <f t="shared" si="2725"/>
        <v>-115.9088720349298</v>
      </c>
      <c r="AO109" s="77">
        <f t="shared" si="2725"/>
        <v>-114.46918465086472</v>
      </c>
      <c r="AP109" s="77">
        <f t="shared" si="2725"/>
        <v>-113.02108758356658</v>
      </c>
      <c r="AQ109" s="77">
        <f t="shared" si="2725"/>
        <v>-111.56453170933477</v>
      </c>
      <c r="AR109" s="77">
        <f t="shared" si="2725"/>
        <v>-110.0994676175211</v>
      </c>
      <c r="AS109" s="77">
        <f t="shared" si="2725"/>
        <v>-108.62584560885365</v>
      </c>
      <c r="AT109" s="77">
        <f t="shared" si="2725"/>
        <v>-107.1436156937509</v>
      </c>
      <c r="AU109" s="77">
        <f t="shared" si="2725"/>
        <v>-105.65272759062587</v>
      </c>
      <c r="AV109" s="77">
        <f t="shared" si="2725"/>
        <v>-104.15313072418044</v>
      </c>
      <c r="AW109" s="77">
        <f t="shared" si="2725"/>
        <v>-102.64477422368972</v>
      </c>
      <c r="AX109" s="77">
        <f t="shared" si="2725"/>
        <v>-101.1276069212763</v>
      </c>
      <c r="AY109" s="77">
        <f t="shared" si="2725"/>
        <v>-99.601577350174495</v>
      </c>
      <c r="AZ109" s="77">
        <f t="shared" si="2725"/>
        <v>-98.066633742984564</v>
      </c>
      <c r="BA109" s="77">
        <f t="shared" si="2725"/>
        <v>-96.522724029916446</v>
      </c>
      <c r="BB109" s="77">
        <f t="shared" si="2725"/>
        <v>-94.96979583702344</v>
      </c>
      <c r="BC109" s="77">
        <f t="shared" si="2725"/>
        <v>-93.407796484425617</v>
      </c>
      <c r="BD109" s="77">
        <f t="shared" si="2725"/>
        <v>-91.836672984522679</v>
      </c>
      <c r="BE109" s="77">
        <f t="shared" si="2725"/>
        <v>-90.256372040196439</v>
      </c>
      <c r="BF109" s="77">
        <f t="shared" si="2725"/>
        <v>-88.666840043002935</v>
      </c>
      <c r="BG109" s="77">
        <f t="shared" si="2725"/>
        <v>-87.068023071353778</v>
      </c>
      <c r="BH109" s="77">
        <f t="shared" si="2725"/>
        <v>-85.459866888687017</v>
      </c>
      <c r="BI109" s="77">
        <f t="shared" si="2725"/>
        <v>-83.84231694162726</v>
      </c>
      <c r="BJ109" s="77">
        <f t="shared" si="2725"/>
        <v>-82.215318358135079</v>
      </c>
      <c r="BK109" s="77">
        <f t="shared" si="2725"/>
        <v>-80.578815945645573</v>
      </c>
      <c r="BL109" s="77">
        <f t="shared" si="2725"/>
        <v>-78.932754189196075</v>
      </c>
      <c r="BM109" s="77">
        <f t="shared" si="2725"/>
        <v>-77.277077249542941</v>
      </c>
      <c r="BN109" s="77">
        <f t="shared" ref="BN109:CS109" si="2726">BN43</f>
        <v>-75.611728961267318</v>
      </c>
      <c r="BO109" s="77">
        <f t="shared" si="2726"/>
        <v>-73.936652830869775</v>
      </c>
      <c r="BP109" s="77">
        <f t="shared" si="2726"/>
        <v>-72.25179203485402</v>
      </c>
      <c r="BQ109" s="77">
        <f t="shared" si="2726"/>
        <v>-70.557089417799133</v>
      </c>
      <c r="BR109" s="77">
        <f t="shared" si="2726"/>
        <v>-68.852487490420799</v>
      </c>
      <c r="BS109" s="77">
        <f t="shared" si="2726"/>
        <v>-67.13792842762102</v>
      </c>
      <c r="BT109" s="77">
        <f t="shared" si="2726"/>
        <v>-65.413354066526594</v>
      </c>
      <c r="BU109" s="77">
        <f t="shared" si="2726"/>
        <v>-63.678705904515972</v>
      </c>
      <c r="BV109" s="77">
        <f t="shared" si="2726"/>
        <v>-61.933925097234763</v>
      </c>
      <c r="BW109" s="77">
        <f t="shared" si="2726"/>
        <v>-60.178952456599511</v>
      </c>
      <c r="BX109" s="77">
        <f t="shared" si="2726"/>
        <v>-58.413728448789875</v>
      </c>
      <c r="BY109" s="77">
        <f t="shared" si="2726"/>
        <v>-56.638193192229068</v>
      </c>
      <c r="BZ109" s="77">
        <f t="shared" si="2726"/>
        <v>-54.852286455552481</v>
      </c>
      <c r="CA109" s="77">
        <f t="shared" si="2726"/>
        <v>-53.055947655564509</v>
      </c>
      <c r="CB109" s="77">
        <f t="shared" si="2726"/>
        <v>-51.249115855183312</v>
      </c>
      <c r="CC109" s="77">
        <f t="shared" si="2726"/>
        <v>-49.431729761373717</v>
      </c>
      <c r="CD109" s="77">
        <f t="shared" si="2726"/>
        <v>-47.603727723067962</v>
      </c>
      <c r="CE109" s="77">
        <f t="shared" si="2726"/>
        <v>-45.765047729074304</v>
      </c>
      <c r="CF109" s="77">
        <f t="shared" si="2726"/>
        <v>-43.915627405973403</v>
      </c>
      <c r="CG109" s="77">
        <f t="shared" si="2726"/>
        <v>-42.055404016002456</v>
      </c>
      <c r="CH109" s="77">
        <f t="shared" si="2726"/>
        <v>-40.184314454926948</v>
      </c>
      <c r="CI109" s="77">
        <f t="shared" si="2726"/>
        <v>-38.302295249899956</v>
      </c>
      <c r="CJ109" s="77">
        <f t="shared" si="2726"/>
        <v>-36.409282557308963</v>
      </c>
      <c r="CK109" s="77">
        <f t="shared" si="2726"/>
        <v>-34.505212160610114</v>
      </c>
      <c r="CL109" s="77">
        <f t="shared" si="2726"/>
        <v>-32.590019468149798</v>
      </c>
      <c r="CM109" s="77">
        <f t="shared" si="2726"/>
        <v>-30.663639510973489</v>
      </c>
      <c r="CN109" s="77">
        <f t="shared" si="2726"/>
        <v>-28.726006940621829</v>
      </c>
      <c r="CO109" s="77">
        <f t="shared" si="2726"/>
        <v>-26.777056026913812</v>
      </c>
      <c r="CP109" s="77">
        <f t="shared" si="2726"/>
        <v>-24.816720655717017</v>
      </c>
      <c r="CQ109" s="77">
        <f t="shared" si="2726"/>
        <v>-22.844934326704838</v>
      </c>
      <c r="CR109" s="77">
        <f t="shared" si="2726"/>
        <v>-20.861630151100574</v>
      </c>
      <c r="CS109" s="77">
        <f t="shared" si="2726"/>
        <v>-18.866740849408391</v>
      </c>
      <c r="CT109" s="77">
        <f t="shared" ref="CT109:DQ109" si="2727">CT43</f>
        <v>0</v>
      </c>
      <c r="CU109" s="77">
        <f t="shared" si="2727"/>
        <v>0</v>
      </c>
      <c r="CV109" s="77">
        <f t="shared" si="2727"/>
        <v>0</v>
      </c>
      <c r="CW109" s="77">
        <f t="shared" si="2727"/>
        <v>0</v>
      </c>
      <c r="CX109" s="77">
        <f t="shared" si="2727"/>
        <v>0</v>
      </c>
      <c r="CY109" s="77">
        <f t="shared" si="2727"/>
        <v>0</v>
      </c>
      <c r="CZ109" s="77">
        <f t="shared" si="2727"/>
        <v>0</v>
      </c>
      <c r="DA109" s="77">
        <f t="shared" si="2727"/>
        <v>0</v>
      </c>
      <c r="DB109" s="77">
        <f t="shared" si="2727"/>
        <v>0</v>
      </c>
      <c r="DC109" s="77">
        <f t="shared" si="2727"/>
        <v>0</v>
      </c>
      <c r="DD109" s="77">
        <f t="shared" si="2727"/>
        <v>0</v>
      </c>
      <c r="DE109" s="77">
        <f t="shared" si="2727"/>
        <v>0</v>
      </c>
      <c r="DF109" s="77">
        <f t="shared" si="2727"/>
        <v>0</v>
      </c>
      <c r="DG109" s="77">
        <f t="shared" si="2727"/>
        <v>0</v>
      </c>
      <c r="DH109" s="77">
        <f t="shared" si="2727"/>
        <v>0</v>
      </c>
      <c r="DI109" s="77">
        <f t="shared" si="2727"/>
        <v>0</v>
      </c>
      <c r="DJ109" s="77">
        <f t="shared" si="2727"/>
        <v>0</v>
      </c>
      <c r="DK109" s="77">
        <f t="shared" si="2727"/>
        <v>0</v>
      </c>
      <c r="DL109" s="77">
        <f t="shared" si="2727"/>
        <v>0</v>
      </c>
      <c r="DM109" s="77">
        <f t="shared" si="2727"/>
        <v>0</v>
      </c>
      <c r="DN109" s="77">
        <f t="shared" si="2727"/>
        <v>0</v>
      </c>
      <c r="DO109" s="77">
        <f t="shared" si="2727"/>
        <v>0</v>
      </c>
      <c r="DP109" s="77">
        <f t="shared" si="2727"/>
        <v>0</v>
      </c>
      <c r="DQ109" s="77">
        <f t="shared" si="2727"/>
        <v>0</v>
      </c>
      <c r="DR109" s="77">
        <f t="shared" ref="DR109:EC109" si="2728">DR43</f>
        <v>0</v>
      </c>
      <c r="DS109" s="77">
        <f t="shared" si="2728"/>
        <v>0</v>
      </c>
      <c r="DT109" s="77">
        <f t="shared" si="2728"/>
        <v>0</v>
      </c>
      <c r="DU109" s="77">
        <f t="shared" si="2728"/>
        <v>0</v>
      </c>
      <c r="DV109" s="77">
        <f t="shared" si="2728"/>
        <v>0</v>
      </c>
      <c r="DW109" s="77">
        <f t="shared" si="2728"/>
        <v>0</v>
      </c>
      <c r="DX109" s="77">
        <f t="shared" si="2728"/>
        <v>0</v>
      </c>
      <c r="DY109" s="77">
        <f t="shared" si="2728"/>
        <v>0</v>
      </c>
      <c r="DZ109" s="77">
        <f t="shared" si="2728"/>
        <v>0</v>
      </c>
      <c r="EA109" s="77">
        <f t="shared" si="2728"/>
        <v>0</v>
      </c>
      <c r="EB109" s="77">
        <f t="shared" si="2728"/>
        <v>0</v>
      </c>
      <c r="EC109" s="77">
        <f t="shared" si="2728"/>
        <v>0</v>
      </c>
      <c r="ED109" s="77">
        <f t="shared" ref="ED109:FA109" si="2729">ED43</f>
        <v>0</v>
      </c>
      <c r="EE109" s="77">
        <f t="shared" si="2729"/>
        <v>0</v>
      </c>
      <c r="EF109" s="77">
        <f t="shared" si="2729"/>
        <v>0</v>
      </c>
      <c r="EG109" s="77">
        <f t="shared" si="2729"/>
        <v>0</v>
      </c>
      <c r="EH109" s="77">
        <f t="shared" si="2729"/>
        <v>0</v>
      </c>
      <c r="EI109" s="77">
        <f t="shared" si="2729"/>
        <v>0</v>
      </c>
      <c r="EJ109" s="77">
        <f t="shared" si="2729"/>
        <v>0</v>
      </c>
      <c r="EK109" s="77">
        <f t="shared" si="2729"/>
        <v>0</v>
      </c>
      <c r="EL109" s="77">
        <f t="shared" si="2729"/>
        <v>0</v>
      </c>
      <c r="EM109" s="77">
        <f t="shared" si="2729"/>
        <v>0</v>
      </c>
      <c r="EN109" s="77">
        <f t="shared" si="2729"/>
        <v>0</v>
      </c>
      <c r="EO109" s="77">
        <f t="shared" si="2729"/>
        <v>0</v>
      </c>
      <c r="EP109" s="77">
        <f t="shared" si="2729"/>
        <v>0</v>
      </c>
      <c r="EQ109" s="77">
        <f t="shared" si="2729"/>
        <v>0</v>
      </c>
      <c r="ER109" s="77">
        <f t="shared" si="2729"/>
        <v>0</v>
      </c>
      <c r="ES109" s="77">
        <f t="shared" si="2729"/>
        <v>0</v>
      </c>
      <c r="ET109" s="77">
        <f t="shared" si="2729"/>
        <v>0</v>
      </c>
      <c r="EU109" s="77">
        <f t="shared" si="2729"/>
        <v>0</v>
      </c>
      <c r="EV109" s="77">
        <f t="shared" si="2729"/>
        <v>0</v>
      </c>
      <c r="EW109" s="77">
        <f t="shared" si="2729"/>
        <v>0</v>
      </c>
      <c r="EX109" s="77">
        <f t="shared" si="2729"/>
        <v>0</v>
      </c>
      <c r="EY109" s="77">
        <f t="shared" si="2729"/>
        <v>0</v>
      </c>
      <c r="EZ109" s="77">
        <f t="shared" si="2729"/>
        <v>0</v>
      </c>
      <c r="FA109" s="77">
        <f t="shared" si="2729"/>
        <v>0</v>
      </c>
      <c r="FB109" s="77">
        <f t="shared" ref="FB109:HM109" si="2730">FB43</f>
        <v>0</v>
      </c>
      <c r="FC109" s="77">
        <f t="shared" si="2730"/>
        <v>0</v>
      </c>
      <c r="FD109" s="77">
        <f t="shared" si="2730"/>
        <v>0</v>
      </c>
      <c r="FE109" s="77">
        <f t="shared" si="2730"/>
        <v>0</v>
      </c>
      <c r="FF109" s="77">
        <f t="shared" si="2730"/>
        <v>0</v>
      </c>
      <c r="FG109" s="77">
        <f t="shared" si="2730"/>
        <v>0</v>
      </c>
      <c r="FH109" s="77">
        <f t="shared" si="2730"/>
        <v>0</v>
      </c>
      <c r="FI109" s="77">
        <f t="shared" si="2730"/>
        <v>0</v>
      </c>
      <c r="FJ109" s="77">
        <f t="shared" si="2730"/>
        <v>0</v>
      </c>
      <c r="FK109" s="77">
        <f t="shared" si="2730"/>
        <v>0</v>
      </c>
      <c r="FL109" s="77">
        <f t="shared" si="2730"/>
        <v>0</v>
      </c>
      <c r="FM109" s="77">
        <f t="shared" si="2730"/>
        <v>0</v>
      </c>
      <c r="FN109" s="77">
        <f t="shared" si="2730"/>
        <v>0</v>
      </c>
      <c r="FO109" s="77">
        <f t="shared" si="2730"/>
        <v>0</v>
      </c>
      <c r="FP109" s="77">
        <f t="shared" si="2730"/>
        <v>0</v>
      </c>
      <c r="FQ109" s="77">
        <f t="shared" si="2730"/>
        <v>0</v>
      </c>
      <c r="FR109" s="77">
        <f t="shared" si="2730"/>
        <v>0</v>
      </c>
      <c r="FS109" s="77">
        <f t="shared" si="2730"/>
        <v>0</v>
      </c>
      <c r="FT109" s="77">
        <f t="shared" si="2730"/>
        <v>0</v>
      </c>
      <c r="FU109" s="77">
        <f t="shared" si="2730"/>
        <v>0</v>
      </c>
      <c r="FV109" s="77">
        <f t="shared" si="2730"/>
        <v>0</v>
      </c>
      <c r="FW109" s="77">
        <f t="shared" si="2730"/>
        <v>0</v>
      </c>
      <c r="FX109" s="77">
        <f t="shared" si="2730"/>
        <v>0</v>
      </c>
      <c r="FY109" s="77">
        <f t="shared" si="2730"/>
        <v>0</v>
      </c>
      <c r="FZ109" s="77">
        <f t="shared" si="2730"/>
        <v>0</v>
      </c>
      <c r="GA109" s="77">
        <f t="shared" si="2730"/>
        <v>0</v>
      </c>
      <c r="GB109" s="77">
        <f t="shared" si="2730"/>
        <v>0</v>
      </c>
      <c r="GC109" s="77">
        <f t="shared" si="2730"/>
        <v>0</v>
      </c>
      <c r="GD109" s="77">
        <f t="shared" si="2730"/>
        <v>0</v>
      </c>
      <c r="GE109" s="77">
        <f t="shared" si="2730"/>
        <v>0</v>
      </c>
      <c r="GF109" s="77">
        <f t="shared" si="2730"/>
        <v>0</v>
      </c>
      <c r="GG109" s="77">
        <f t="shared" si="2730"/>
        <v>0</v>
      </c>
      <c r="GH109" s="77">
        <f t="shared" si="2730"/>
        <v>0</v>
      </c>
      <c r="GI109" s="77">
        <f t="shared" si="2730"/>
        <v>0</v>
      </c>
      <c r="GJ109" s="77">
        <f t="shared" si="2730"/>
        <v>0</v>
      </c>
      <c r="GK109" s="77">
        <f t="shared" si="2730"/>
        <v>0</v>
      </c>
      <c r="GL109" s="77">
        <f t="shared" si="2730"/>
        <v>0</v>
      </c>
      <c r="GM109" s="77">
        <f t="shared" si="2730"/>
        <v>0</v>
      </c>
      <c r="GN109" s="77">
        <f t="shared" si="2730"/>
        <v>0</v>
      </c>
      <c r="GO109" s="77">
        <f t="shared" si="2730"/>
        <v>0</v>
      </c>
      <c r="GP109" s="77">
        <f t="shared" si="2730"/>
        <v>0</v>
      </c>
      <c r="GQ109" s="77">
        <f t="shared" si="2730"/>
        <v>0</v>
      </c>
      <c r="GR109" s="77">
        <f t="shared" si="2730"/>
        <v>0</v>
      </c>
      <c r="GS109" s="77">
        <f t="shared" si="2730"/>
        <v>0</v>
      </c>
      <c r="GT109" s="77">
        <f t="shared" si="2730"/>
        <v>0</v>
      </c>
      <c r="GU109" s="77">
        <f t="shared" si="2730"/>
        <v>0</v>
      </c>
      <c r="GV109" s="77">
        <f t="shared" si="2730"/>
        <v>0</v>
      </c>
      <c r="GW109" s="77">
        <f t="shared" si="2730"/>
        <v>0</v>
      </c>
      <c r="GX109" s="77">
        <f t="shared" si="2730"/>
        <v>0</v>
      </c>
      <c r="GY109" s="77">
        <f t="shared" si="2730"/>
        <v>0</v>
      </c>
      <c r="GZ109" s="77">
        <f t="shared" si="2730"/>
        <v>0</v>
      </c>
      <c r="HA109" s="77">
        <f t="shared" si="2730"/>
        <v>0</v>
      </c>
      <c r="HB109" s="77">
        <f t="shared" si="2730"/>
        <v>0</v>
      </c>
      <c r="HC109" s="77">
        <f t="shared" si="2730"/>
        <v>0</v>
      </c>
      <c r="HD109" s="77">
        <f t="shared" si="2730"/>
        <v>0</v>
      </c>
      <c r="HE109" s="77">
        <f t="shared" si="2730"/>
        <v>0</v>
      </c>
      <c r="HF109" s="77">
        <f t="shared" si="2730"/>
        <v>0</v>
      </c>
      <c r="HG109" s="77">
        <f t="shared" si="2730"/>
        <v>0</v>
      </c>
      <c r="HH109" s="77">
        <f t="shared" si="2730"/>
        <v>0</v>
      </c>
      <c r="HI109" s="77">
        <f t="shared" si="2730"/>
        <v>0</v>
      </c>
      <c r="HJ109" s="77">
        <f t="shared" si="2730"/>
        <v>0</v>
      </c>
      <c r="HK109" s="77">
        <f t="shared" si="2730"/>
        <v>0</v>
      </c>
      <c r="HL109" s="77">
        <f t="shared" si="2730"/>
        <v>0</v>
      </c>
      <c r="HM109" s="77">
        <f t="shared" si="2730"/>
        <v>0</v>
      </c>
      <c r="HN109" s="77">
        <f t="shared" ref="HN109:JY109" si="2731">HN43</f>
        <v>0</v>
      </c>
      <c r="HO109" s="77">
        <f t="shared" si="2731"/>
        <v>0</v>
      </c>
      <c r="HP109" s="77">
        <f t="shared" si="2731"/>
        <v>0</v>
      </c>
      <c r="HQ109" s="77">
        <f t="shared" si="2731"/>
        <v>0</v>
      </c>
      <c r="HR109" s="77">
        <f t="shared" si="2731"/>
        <v>0</v>
      </c>
      <c r="HS109" s="77">
        <f t="shared" si="2731"/>
        <v>0</v>
      </c>
      <c r="HT109" s="77">
        <f t="shared" si="2731"/>
        <v>0</v>
      </c>
      <c r="HU109" s="77">
        <f t="shared" si="2731"/>
        <v>0</v>
      </c>
      <c r="HV109" s="77">
        <f t="shared" si="2731"/>
        <v>0</v>
      </c>
      <c r="HW109" s="77">
        <f t="shared" si="2731"/>
        <v>0</v>
      </c>
      <c r="HX109" s="77">
        <f t="shared" si="2731"/>
        <v>0</v>
      </c>
      <c r="HY109" s="77">
        <f t="shared" si="2731"/>
        <v>0</v>
      </c>
      <c r="HZ109" s="77">
        <f t="shared" si="2731"/>
        <v>0</v>
      </c>
      <c r="IA109" s="77">
        <f t="shared" si="2731"/>
        <v>0</v>
      </c>
      <c r="IB109" s="77">
        <f t="shared" si="2731"/>
        <v>0</v>
      </c>
      <c r="IC109" s="77">
        <f t="shared" si="2731"/>
        <v>0</v>
      </c>
      <c r="ID109" s="77">
        <f t="shared" si="2731"/>
        <v>0</v>
      </c>
      <c r="IE109" s="77">
        <f t="shared" si="2731"/>
        <v>0</v>
      </c>
      <c r="IF109" s="77">
        <f t="shared" si="2731"/>
        <v>0</v>
      </c>
      <c r="IG109" s="77">
        <f t="shared" si="2731"/>
        <v>0</v>
      </c>
      <c r="IH109" s="77">
        <f t="shared" si="2731"/>
        <v>0</v>
      </c>
      <c r="II109" s="77">
        <f t="shared" si="2731"/>
        <v>0</v>
      </c>
      <c r="IJ109" s="77">
        <f t="shared" si="2731"/>
        <v>0</v>
      </c>
      <c r="IK109" s="77">
        <f t="shared" si="2731"/>
        <v>0</v>
      </c>
      <c r="IL109" s="77">
        <f t="shared" si="2731"/>
        <v>0</v>
      </c>
      <c r="IM109" s="77">
        <f t="shared" si="2731"/>
        <v>0</v>
      </c>
      <c r="IN109" s="77">
        <f t="shared" si="2731"/>
        <v>0</v>
      </c>
      <c r="IO109" s="77">
        <f t="shared" si="2731"/>
        <v>0</v>
      </c>
      <c r="IP109" s="77">
        <f t="shared" si="2731"/>
        <v>0</v>
      </c>
      <c r="IQ109" s="77">
        <f t="shared" si="2731"/>
        <v>0</v>
      </c>
      <c r="IR109" s="77">
        <f t="shared" si="2731"/>
        <v>0</v>
      </c>
      <c r="IS109" s="77">
        <f t="shared" si="2731"/>
        <v>0</v>
      </c>
      <c r="IT109" s="77">
        <f t="shared" si="2731"/>
        <v>0</v>
      </c>
      <c r="IU109" s="77">
        <f t="shared" si="2731"/>
        <v>0</v>
      </c>
      <c r="IV109" s="77">
        <f t="shared" si="2731"/>
        <v>0</v>
      </c>
      <c r="IW109" s="77">
        <f t="shared" si="2731"/>
        <v>0</v>
      </c>
      <c r="IX109" s="77">
        <f t="shared" si="2731"/>
        <v>0</v>
      </c>
      <c r="IY109" s="77">
        <f t="shared" si="2731"/>
        <v>0</v>
      </c>
      <c r="IZ109" s="77">
        <f t="shared" si="2731"/>
        <v>0</v>
      </c>
      <c r="JA109" s="77">
        <f t="shared" si="2731"/>
        <v>0</v>
      </c>
      <c r="JB109" s="77">
        <f t="shared" si="2731"/>
        <v>0</v>
      </c>
      <c r="JC109" s="77">
        <f t="shared" si="2731"/>
        <v>0</v>
      </c>
      <c r="JD109" s="77">
        <f t="shared" si="2731"/>
        <v>0</v>
      </c>
      <c r="JE109" s="77">
        <f t="shared" si="2731"/>
        <v>0</v>
      </c>
      <c r="JF109" s="77">
        <f t="shared" si="2731"/>
        <v>0</v>
      </c>
      <c r="JG109" s="77">
        <f t="shared" si="2731"/>
        <v>0</v>
      </c>
      <c r="JH109" s="77">
        <f t="shared" si="2731"/>
        <v>0</v>
      </c>
      <c r="JI109" s="77">
        <f t="shared" si="2731"/>
        <v>0</v>
      </c>
      <c r="JJ109" s="77">
        <f t="shared" si="2731"/>
        <v>0</v>
      </c>
      <c r="JK109" s="77">
        <f t="shared" si="2731"/>
        <v>0</v>
      </c>
      <c r="JL109" s="77">
        <f t="shared" si="2731"/>
        <v>0</v>
      </c>
      <c r="JM109" s="77">
        <f t="shared" si="2731"/>
        <v>0</v>
      </c>
      <c r="JN109" s="77">
        <f t="shared" si="2731"/>
        <v>0</v>
      </c>
      <c r="JO109" s="77">
        <f t="shared" si="2731"/>
        <v>0</v>
      </c>
      <c r="JP109" s="77">
        <f t="shared" si="2731"/>
        <v>0</v>
      </c>
      <c r="JQ109" s="77">
        <f t="shared" si="2731"/>
        <v>0</v>
      </c>
      <c r="JR109" s="77">
        <f t="shared" si="2731"/>
        <v>0</v>
      </c>
      <c r="JS109" s="77">
        <f t="shared" si="2731"/>
        <v>0</v>
      </c>
      <c r="JT109" s="77">
        <f t="shared" si="2731"/>
        <v>0</v>
      </c>
      <c r="JU109" s="77">
        <f t="shared" si="2731"/>
        <v>0</v>
      </c>
      <c r="JV109" s="77">
        <f t="shared" si="2731"/>
        <v>0</v>
      </c>
      <c r="JW109" s="77">
        <f t="shared" si="2731"/>
        <v>0</v>
      </c>
      <c r="JX109" s="77">
        <f t="shared" si="2731"/>
        <v>0</v>
      </c>
      <c r="JY109" s="77">
        <f t="shared" si="2731"/>
        <v>0</v>
      </c>
      <c r="JZ109" s="77">
        <f t="shared" ref="JZ109:KO109" si="2732">JZ43</f>
        <v>0</v>
      </c>
      <c r="KA109" s="77">
        <f t="shared" si="2732"/>
        <v>0</v>
      </c>
      <c r="KB109" s="77">
        <f t="shared" si="2732"/>
        <v>0</v>
      </c>
      <c r="KC109" s="77">
        <f t="shared" si="2732"/>
        <v>0</v>
      </c>
      <c r="KD109" s="77">
        <f t="shared" si="2732"/>
        <v>0</v>
      </c>
      <c r="KE109" s="77">
        <f t="shared" si="2732"/>
        <v>0</v>
      </c>
      <c r="KF109" s="77">
        <f t="shared" si="2732"/>
        <v>0</v>
      </c>
      <c r="KG109" s="77">
        <f t="shared" si="2732"/>
        <v>0</v>
      </c>
      <c r="KH109" s="77">
        <f t="shared" si="2732"/>
        <v>0</v>
      </c>
      <c r="KI109" s="77">
        <f t="shared" si="2732"/>
        <v>0</v>
      </c>
      <c r="KJ109" s="77">
        <f t="shared" si="2732"/>
        <v>0</v>
      </c>
      <c r="KK109" s="77">
        <f t="shared" si="2732"/>
        <v>0</v>
      </c>
      <c r="KL109" s="77">
        <f t="shared" si="2732"/>
        <v>0</v>
      </c>
      <c r="KM109" s="77">
        <f t="shared" si="2732"/>
        <v>0</v>
      </c>
      <c r="KN109" s="77">
        <f t="shared" si="2732"/>
        <v>0</v>
      </c>
      <c r="KO109" s="77">
        <f t="shared" si="2732"/>
        <v>0</v>
      </c>
    </row>
    <row r="110" spans="1:301" x14ac:dyDescent="0.2">
      <c r="A110" s="190" t="s">
        <v>281</v>
      </c>
      <c r="B110" s="77">
        <f t="shared" ref="B110:BM110" si="2733">B108+B109</f>
        <v>-4553.7555302139899</v>
      </c>
      <c r="C110" s="77">
        <f t="shared" si="2733"/>
        <v>-1974.7681688827527</v>
      </c>
      <c r="D110" s="77">
        <f t="shared" si="2733"/>
        <v>-1985.1495943773725</v>
      </c>
      <c r="E110" s="77">
        <f t="shared" si="2733"/>
        <v>-1995.5310198719926</v>
      </c>
      <c r="F110" s="77">
        <f t="shared" si="2733"/>
        <v>-2005.9124453666127</v>
      </c>
      <c r="G110" s="77">
        <f t="shared" si="2733"/>
        <v>-2016.2938708612326</v>
      </c>
      <c r="H110" s="77">
        <f t="shared" si="2733"/>
        <v>-2026.6752963558527</v>
      </c>
      <c r="I110" s="77">
        <f t="shared" si="2733"/>
        <v>-2037.0567218504725</v>
      </c>
      <c r="J110" s="77">
        <f t="shared" si="2733"/>
        <v>-2047.4381473450926</v>
      </c>
      <c r="K110" s="77">
        <f t="shared" si="2733"/>
        <v>-2057.8195728397127</v>
      </c>
      <c r="L110" s="77">
        <f t="shared" si="2733"/>
        <v>-2068.2009983343323</v>
      </c>
      <c r="M110" s="77">
        <f t="shared" si="2733"/>
        <v>-2078.5824238289524</v>
      </c>
      <c r="N110" s="77">
        <f t="shared" si="2733"/>
        <v>449.94735900976082</v>
      </c>
      <c r="O110" s="77">
        <f t="shared" si="2733"/>
        <v>449.94735900976082</v>
      </c>
      <c r="P110" s="77">
        <f t="shared" si="2733"/>
        <v>449.94735900976082</v>
      </c>
      <c r="Q110" s="77">
        <f t="shared" si="2733"/>
        <v>449.94735900976082</v>
      </c>
      <c r="R110" s="77">
        <f t="shared" si="2733"/>
        <v>449.94735900976082</v>
      </c>
      <c r="S110" s="77">
        <f t="shared" si="2733"/>
        <v>449.94735900976082</v>
      </c>
      <c r="T110" s="77">
        <f t="shared" si="2733"/>
        <v>449.94735900976082</v>
      </c>
      <c r="U110" s="77">
        <f t="shared" si="2733"/>
        <v>449.94735900976082</v>
      </c>
      <c r="V110" s="77">
        <f t="shared" si="2733"/>
        <v>449.94735900976082</v>
      </c>
      <c r="W110" s="77">
        <f t="shared" si="2733"/>
        <v>449.94735900976082</v>
      </c>
      <c r="X110" s="77">
        <f t="shared" si="2733"/>
        <v>449.94735900976082</v>
      </c>
      <c r="Y110" s="77">
        <f t="shared" si="2733"/>
        <v>449.94735900976082</v>
      </c>
      <c r="Z110" s="77">
        <f t="shared" si="2733"/>
        <v>449.94735900976082</v>
      </c>
      <c r="AA110" s="77">
        <f t="shared" si="2733"/>
        <v>451.27431203338983</v>
      </c>
      <c r="AB110" s="77">
        <f t="shared" si="2733"/>
        <v>452.6090162221102</v>
      </c>
      <c r="AC110" s="77">
        <f t="shared" si="2733"/>
        <v>453.95151685300345</v>
      </c>
      <c r="AD110" s="77">
        <f t="shared" si="2733"/>
        <v>455.30185946762936</v>
      </c>
      <c r="AE110" s="77">
        <f t="shared" si="2733"/>
        <v>456.66008987357077</v>
      </c>
      <c r="AF110" s="77">
        <f t="shared" si="2733"/>
        <v>458.02625414598759</v>
      </c>
      <c r="AG110" s="77">
        <f t="shared" si="2733"/>
        <v>459.40039862917962</v>
      </c>
      <c r="AH110" s="77">
        <f t="shared" si="2733"/>
        <v>460.78256993815899</v>
      </c>
      <c r="AI110" s="77">
        <f t="shared" si="2733"/>
        <v>462.17281496023116</v>
      </c>
      <c r="AJ110" s="77">
        <f t="shared" si="2733"/>
        <v>463.57118085658573</v>
      </c>
      <c r="AK110" s="77">
        <f t="shared" si="2733"/>
        <v>464.97771506389608</v>
      </c>
      <c r="AL110" s="77">
        <f t="shared" si="2733"/>
        <v>466.39246529592879</v>
      </c>
      <c r="AM110" s="77">
        <f t="shared" si="2733"/>
        <v>467.81547954516202</v>
      </c>
      <c r="AN110" s="77">
        <f t="shared" si="2733"/>
        <v>469.24680608441361</v>
      </c>
      <c r="AO110" s="77">
        <f t="shared" si="2733"/>
        <v>470.68649346847872</v>
      </c>
      <c r="AP110" s="77">
        <f t="shared" si="2733"/>
        <v>472.13459053577685</v>
      </c>
      <c r="AQ110" s="77">
        <f t="shared" si="2733"/>
        <v>473.59114641000861</v>
      </c>
      <c r="AR110" s="77">
        <f t="shared" si="2733"/>
        <v>475.05621050182231</v>
      </c>
      <c r="AS110" s="77">
        <f t="shared" si="2733"/>
        <v>476.52983251048977</v>
      </c>
      <c r="AT110" s="77">
        <f t="shared" si="2733"/>
        <v>478.01206242559249</v>
      </c>
      <c r="AU110" s="77">
        <f t="shared" si="2733"/>
        <v>479.50295052871752</v>
      </c>
      <c r="AV110" s="77">
        <f t="shared" si="2733"/>
        <v>481.00254739516299</v>
      </c>
      <c r="AW110" s="77">
        <f t="shared" si="2733"/>
        <v>482.51090389565366</v>
      </c>
      <c r="AX110" s="77">
        <f t="shared" si="2733"/>
        <v>484.0280711980671</v>
      </c>
      <c r="AY110" s="77">
        <f t="shared" si="2733"/>
        <v>485.55410076916894</v>
      </c>
      <c r="AZ110" s="77">
        <f t="shared" si="2733"/>
        <v>487.08904437635886</v>
      </c>
      <c r="BA110" s="77">
        <f t="shared" si="2733"/>
        <v>488.63295408942696</v>
      </c>
      <c r="BB110" s="77">
        <f t="shared" si="2733"/>
        <v>490.18588228231999</v>
      </c>
      <c r="BC110" s="77">
        <f t="shared" si="2733"/>
        <v>491.7478816349178</v>
      </c>
      <c r="BD110" s="77">
        <f t="shared" si="2733"/>
        <v>493.31900513482071</v>
      </c>
      <c r="BE110" s="77">
        <f t="shared" si="2733"/>
        <v>494.89930607914698</v>
      </c>
      <c r="BF110" s="77">
        <f t="shared" si="2733"/>
        <v>496.48883807634047</v>
      </c>
      <c r="BG110" s="77">
        <f t="shared" si="2733"/>
        <v>498.08765504798964</v>
      </c>
      <c r="BH110" s="77">
        <f t="shared" si="2733"/>
        <v>499.69581123065637</v>
      </c>
      <c r="BI110" s="77">
        <f t="shared" si="2733"/>
        <v>501.31336117771616</v>
      </c>
      <c r="BJ110" s="77">
        <f t="shared" si="2733"/>
        <v>502.94035976120836</v>
      </c>
      <c r="BK110" s="77">
        <f t="shared" si="2733"/>
        <v>504.5768621736978</v>
      </c>
      <c r="BL110" s="77">
        <f t="shared" si="2733"/>
        <v>506.22292393014732</v>
      </c>
      <c r="BM110" s="77">
        <f t="shared" si="2733"/>
        <v>507.87860086980049</v>
      </c>
      <c r="BN110" s="77">
        <f t="shared" ref="BN110:DQ110" si="2734">BN108+BN109</f>
        <v>509.54394915807609</v>
      </c>
      <c r="BO110" s="77">
        <f t="shared" si="2734"/>
        <v>511.21902528847363</v>
      </c>
      <c r="BP110" s="77">
        <f t="shared" si="2734"/>
        <v>512.90388608448939</v>
      </c>
      <c r="BQ110" s="77">
        <f t="shared" si="2734"/>
        <v>514.59858870154426</v>
      </c>
      <c r="BR110" s="77">
        <f t="shared" si="2734"/>
        <v>516.30319062892261</v>
      </c>
      <c r="BS110" s="77">
        <f t="shared" si="2734"/>
        <v>518.01774969172243</v>
      </c>
      <c r="BT110" s="77">
        <f t="shared" si="2734"/>
        <v>519.7423240528168</v>
      </c>
      <c r="BU110" s="77">
        <f t="shared" si="2734"/>
        <v>521.47697221482747</v>
      </c>
      <c r="BV110" s="77">
        <f t="shared" si="2734"/>
        <v>523.2217530221086</v>
      </c>
      <c r="BW110" s="77">
        <f t="shared" si="2734"/>
        <v>524.97672566274389</v>
      </c>
      <c r="BX110" s="77">
        <f t="shared" si="2734"/>
        <v>526.74194967055348</v>
      </c>
      <c r="BY110" s="77">
        <f t="shared" si="2734"/>
        <v>528.51748492711431</v>
      </c>
      <c r="BZ110" s="77">
        <f t="shared" si="2734"/>
        <v>530.30339166379088</v>
      </c>
      <c r="CA110" s="77">
        <f t="shared" si="2734"/>
        <v>532.09973046377888</v>
      </c>
      <c r="CB110" s="77">
        <f t="shared" si="2734"/>
        <v>533.90656226416013</v>
      </c>
      <c r="CC110" s="77">
        <f t="shared" si="2734"/>
        <v>535.72394835796968</v>
      </c>
      <c r="CD110" s="77">
        <f t="shared" si="2734"/>
        <v>537.5519503962754</v>
      </c>
      <c r="CE110" s="77">
        <f t="shared" si="2734"/>
        <v>539.39063039026905</v>
      </c>
      <c r="CF110" s="77">
        <f t="shared" si="2734"/>
        <v>541.24005071337001</v>
      </c>
      <c r="CG110" s="77">
        <f t="shared" si="2734"/>
        <v>543.10027410334101</v>
      </c>
      <c r="CH110" s="77">
        <f t="shared" si="2734"/>
        <v>-281.3707571689169</v>
      </c>
      <c r="CI110" s="77">
        <f t="shared" si="2734"/>
        <v>-279.48873796388989</v>
      </c>
      <c r="CJ110" s="77">
        <f t="shared" si="2734"/>
        <v>-277.59572527129893</v>
      </c>
      <c r="CK110" s="77">
        <f t="shared" si="2734"/>
        <v>-275.69165487460009</v>
      </c>
      <c r="CL110" s="77">
        <f t="shared" si="2734"/>
        <v>-273.77646218213977</v>
      </c>
      <c r="CM110" s="77">
        <f t="shared" si="2734"/>
        <v>-271.85008222496344</v>
      </c>
      <c r="CN110" s="77">
        <f t="shared" si="2734"/>
        <v>-269.91244965461181</v>
      </c>
      <c r="CO110" s="77">
        <f t="shared" si="2734"/>
        <v>-267.96349874090379</v>
      </c>
      <c r="CP110" s="77">
        <f t="shared" si="2734"/>
        <v>-266.00316336970695</v>
      </c>
      <c r="CQ110" s="77">
        <f t="shared" si="2734"/>
        <v>-264.03137704069479</v>
      </c>
      <c r="CR110" s="77">
        <f t="shared" si="2734"/>
        <v>-262.04807286509055</v>
      </c>
      <c r="CS110" s="77">
        <f t="shared" si="2734"/>
        <v>-260.05318356339836</v>
      </c>
      <c r="CT110" s="77">
        <f t="shared" si="2734"/>
        <v>585.15567811934341</v>
      </c>
      <c r="CU110" s="77">
        <f t="shared" si="2734"/>
        <v>585.15567811934341</v>
      </c>
      <c r="CV110" s="77">
        <f t="shared" si="2734"/>
        <v>585.15567811934341</v>
      </c>
      <c r="CW110" s="77">
        <f t="shared" si="2734"/>
        <v>585.15567811934341</v>
      </c>
      <c r="CX110" s="77">
        <f t="shared" si="2734"/>
        <v>585.15567811934341</v>
      </c>
      <c r="CY110" s="77">
        <f t="shared" si="2734"/>
        <v>585.15567811934341</v>
      </c>
      <c r="CZ110" s="77">
        <f t="shared" si="2734"/>
        <v>585.15567811934341</v>
      </c>
      <c r="DA110" s="77">
        <f t="shared" si="2734"/>
        <v>585.15567811934341</v>
      </c>
      <c r="DB110" s="77">
        <f t="shared" si="2734"/>
        <v>585.15567811934341</v>
      </c>
      <c r="DC110" s="77">
        <f t="shared" si="2734"/>
        <v>585.15567811934341</v>
      </c>
      <c r="DD110" s="77">
        <f t="shared" si="2734"/>
        <v>585.15567811934341</v>
      </c>
      <c r="DE110" s="77">
        <f t="shared" si="2734"/>
        <v>585.15567811934341</v>
      </c>
      <c r="DF110" s="77">
        <f t="shared" si="2734"/>
        <v>585.15567811934341</v>
      </c>
      <c r="DG110" s="77">
        <f t="shared" si="2734"/>
        <v>585.15567811934341</v>
      </c>
      <c r="DH110" s="77">
        <f t="shared" si="2734"/>
        <v>585.15567811934341</v>
      </c>
      <c r="DI110" s="77">
        <f t="shared" si="2734"/>
        <v>585.15567811934341</v>
      </c>
      <c r="DJ110" s="77">
        <f t="shared" si="2734"/>
        <v>585.15567811934341</v>
      </c>
      <c r="DK110" s="77">
        <f t="shared" si="2734"/>
        <v>585.15567811934341</v>
      </c>
      <c r="DL110" s="77">
        <f t="shared" si="2734"/>
        <v>585.15567811934341</v>
      </c>
      <c r="DM110" s="77">
        <f t="shared" si="2734"/>
        <v>585.15567811934341</v>
      </c>
      <c r="DN110" s="77">
        <f t="shared" si="2734"/>
        <v>585.15567811934341</v>
      </c>
      <c r="DO110" s="77">
        <f t="shared" si="2734"/>
        <v>585.15567811934341</v>
      </c>
      <c r="DP110" s="77">
        <f t="shared" si="2734"/>
        <v>585.15567811934341</v>
      </c>
      <c r="DQ110" s="77">
        <f t="shared" si="2734"/>
        <v>585.15567811934341</v>
      </c>
      <c r="DR110" s="77">
        <f t="shared" ref="DR110:EC110" si="2735">DR108+DR109</f>
        <v>585.15567811934341</v>
      </c>
      <c r="DS110" s="77">
        <f t="shared" si="2735"/>
        <v>585.15567811934341</v>
      </c>
      <c r="DT110" s="77">
        <f t="shared" si="2735"/>
        <v>585.15567811934341</v>
      </c>
      <c r="DU110" s="77">
        <f t="shared" si="2735"/>
        <v>585.15567811934341</v>
      </c>
      <c r="DV110" s="77">
        <f t="shared" si="2735"/>
        <v>585.15567811934341</v>
      </c>
      <c r="DW110" s="77">
        <f t="shared" si="2735"/>
        <v>585.15567811934341</v>
      </c>
      <c r="DX110" s="77">
        <f t="shared" si="2735"/>
        <v>585.15567811934341</v>
      </c>
      <c r="DY110" s="77">
        <f t="shared" si="2735"/>
        <v>585.15567811934341</v>
      </c>
      <c r="DZ110" s="77">
        <f t="shared" si="2735"/>
        <v>585.15567811934341</v>
      </c>
      <c r="EA110" s="77">
        <f t="shared" si="2735"/>
        <v>585.15567811934341</v>
      </c>
      <c r="EB110" s="77">
        <f t="shared" si="2735"/>
        <v>585.15567811934341</v>
      </c>
      <c r="EC110" s="77">
        <f t="shared" si="2735"/>
        <v>585.15567811934341</v>
      </c>
      <c r="ED110" s="77">
        <f t="shared" ref="ED110:FA110" si="2736">ED108+ED109</f>
        <v>585.15567811934341</v>
      </c>
      <c r="EE110" s="77">
        <f t="shared" si="2736"/>
        <v>585.15567811934341</v>
      </c>
      <c r="EF110" s="77">
        <f t="shared" si="2736"/>
        <v>585.15567811934341</v>
      </c>
      <c r="EG110" s="77">
        <f t="shared" si="2736"/>
        <v>585.15567811934341</v>
      </c>
      <c r="EH110" s="77">
        <f t="shared" si="2736"/>
        <v>585.15567811934341</v>
      </c>
      <c r="EI110" s="77">
        <f t="shared" si="2736"/>
        <v>585.15567811934341</v>
      </c>
      <c r="EJ110" s="77">
        <f t="shared" si="2736"/>
        <v>585.15567811934341</v>
      </c>
      <c r="EK110" s="77">
        <f t="shared" si="2736"/>
        <v>585.15567811934341</v>
      </c>
      <c r="EL110" s="77">
        <f t="shared" si="2736"/>
        <v>585.15567811934341</v>
      </c>
      <c r="EM110" s="77">
        <f t="shared" si="2736"/>
        <v>585.15567811934341</v>
      </c>
      <c r="EN110" s="77">
        <f t="shared" si="2736"/>
        <v>585.15567811934341</v>
      </c>
      <c r="EO110" s="77">
        <f t="shared" si="2736"/>
        <v>585.15567811934341</v>
      </c>
      <c r="EP110" s="77">
        <f t="shared" si="2736"/>
        <v>585.15567811934341</v>
      </c>
      <c r="EQ110" s="77">
        <f t="shared" si="2736"/>
        <v>585.15567811934341</v>
      </c>
      <c r="ER110" s="77">
        <f t="shared" si="2736"/>
        <v>585.15567811934341</v>
      </c>
      <c r="ES110" s="77">
        <f t="shared" si="2736"/>
        <v>585.15567811934341</v>
      </c>
      <c r="ET110" s="77">
        <f t="shared" si="2736"/>
        <v>585.15567811934341</v>
      </c>
      <c r="EU110" s="77">
        <f t="shared" si="2736"/>
        <v>585.15567811934341</v>
      </c>
      <c r="EV110" s="77">
        <f t="shared" si="2736"/>
        <v>585.15567811934341</v>
      </c>
      <c r="EW110" s="77">
        <f t="shared" si="2736"/>
        <v>585.15567811934341</v>
      </c>
      <c r="EX110" s="77">
        <f t="shared" si="2736"/>
        <v>585.15567811934341</v>
      </c>
      <c r="EY110" s="77">
        <f t="shared" si="2736"/>
        <v>585.15567811934341</v>
      </c>
      <c r="EZ110" s="77">
        <f t="shared" si="2736"/>
        <v>585.15567811934341</v>
      </c>
      <c r="FA110" s="77">
        <f t="shared" si="2736"/>
        <v>585.15567811934341</v>
      </c>
      <c r="FB110" s="77">
        <f t="shared" ref="FB110:HM110" si="2737">FB108+FB109</f>
        <v>585.15567811934341</v>
      </c>
      <c r="FC110" s="77">
        <f t="shared" si="2737"/>
        <v>585.15567811934341</v>
      </c>
      <c r="FD110" s="77">
        <f t="shared" si="2737"/>
        <v>585.15567811934341</v>
      </c>
      <c r="FE110" s="77">
        <f t="shared" si="2737"/>
        <v>585.15567811934341</v>
      </c>
      <c r="FF110" s="77">
        <f t="shared" si="2737"/>
        <v>585.15567811934341</v>
      </c>
      <c r="FG110" s="77">
        <f t="shared" si="2737"/>
        <v>585.15567811934341</v>
      </c>
      <c r="FH110" s="77">
        <f t="shared" si="2737"/>
        <v>585.15567811934341</v>
      </c>
      <c r="FI110" s="77">
        <f t="shared" si="2737"/>
        <v>585.15567811934341</v>
      </c>
      <c r="FJ110" s="77">
        <f t="shared" si="2737"/>
        <v>585.15567811934341</v>
      </c>
      <c r="FK110" s="77">
        <f t="shared" si="2737"/>
        <v>585.15567811934341</v>
      </c>
      <c r="FL110" s="77">
        <f t="shared" si="2737"/>
        <v>585.15567811934341</v>
      </c>
      <c r="FM110" s="77">
        <f t="shared" si="2737"/>
        <v>585.15567811934341</v>
      </c>
      <c r="FN110" s="77">
        <f t="shared" si="2737"/>
        <v>-241.18644271398995</v>
      </c>
      <c r="FO110" s="77">
        <f t="shared" si="2737"/>
        <v>-241.18644271398995</v>
      </c>
      <c r="FP110" s="77">
        <f t="shared" si="2737"/>
        <v>-241.18644271398995</v>
      </c>
      <c r="FQ110" s="77">
        <f t="shared" si="2737"/>
        <v>-241.18644271398995</v>
      </c>
      <c r="FR110" s="77">
        <f t="shared" si="2737"/>
        <v>-241.18644271398995</v>
      </c>
      <c r="FS110" s="77">
        <f t="shared" si="2737"/>
        <v>-241.18644271398995</v>
      </c>
      <c r="FT110" s="77">
        <f t="shared" si="2737"/>
        <v>-241.18644271398995</v>
      </c>
      <c r="FU110" s="77">
        <f t="shared" si="2737"/>
        <v>-241.18644271398995</v>
      </c>
      <c r="FV110" s="77">
        <f t="shared" si="2737"/>
        <v>-241.18644271398995</v>
      </c>
      <c r="FW110" s="77">
        <f t="shared" si="2737"/>
        <v>-241.18644271398995</v>
      </c>
      <c r="FX110" s="77">
        <f t="shared" si="2737"/>
        <v>-241.18644271398995</v>
      </c>
      <c r="FY110" s="77">
        <f t="shared" si="2737"/>
        <v>-241.18644271398995</v>
      </c>
      <c r="FZ110" s="77">
        <f t="shared" si="2737"/>
        <v>-931.24517479732333</v>
      </c>
      <c r="GA110" s="77">
        <f t="shared" si="2737"/>
        <v>-931.24517479732333</v>
      </c>
      <c r="GB110" s="77">
        <f t="shared" si="2737"/>
        <v>-931.24517479732333</v>
      </c>
      <c r="GC110" s="77">
        <f t="shared" si="2737"/>
        <v>-931.24517479732333</v>
      </c>
      <c r="GD110" s="77">
        <f t="shared" si="2737"/>
        <v>-931.24517479732333</v>
      </c>
      <c r="GE110" s="77">
        <f t="shared" si="2737"/>
        <v>-931.24517479732333</v>
      </c>
      <c r="GF110" s="77">
        <f t="shared" si="2737"/>
        <v>-931.24517479732333</v>
      </c>
      <c r="GG110" s="77">
        <f t="shared" si="2737"/>
        <v>-931.24517479732333</v>
      </c>
      <c r="GH110" s="77">
        <f t="shared" si="2737"/>
        <v>-931.24517479732333</v>
      </c>
      <c r="GI110" s="77">
        <f t="shared" si="2737"/>
        <v>-931.24517479732333</v>
      </c>
      <c r="GJ110" s="77">
        <f t="shared" si="2737"/>
        <v>-931.24517479732333</v>
      </c>
      <c r="GK110" s="77">
        <f t="shared" si="2737"/>
        <v>-931.24517479732333</v>
      </c>
      <c r="GL110" s="77">
        <f t="shared" si="2737"/>
        <v>585.15567811934341</v>
      </c>
      <c r="GM110" s="77">
        <f t="shared" si="2737"/>
        <v>585.15567811934341</v>
      </c>
      <c r="GN110" s="77">
        <f t="shared" si="2737"/>
        <v>585.15567811934341</v>
      </c>
      <c r="GO110" s="77">
        <f t="shared" si="2737"/>
        <v>585.15567811934341</v>
      </c>
      <c r="GP110" s="77">
        <f t="shared" si="2737"/>
        <v>585.15567811934341</v>
      </c>
      <c r="GQ110" s="77">
        <f t="shared" si="2737"/>
        <v>585.15567811934341</v>
      </c>
      <c r="GR110" s="77">
        <f t="shared" si="2737"/>
        <v>585.15567811934341</v>
      </c>
      <c r="GS110" s="77">
        <f t="shared" si="2737"/>
        <v>585.15567811934341</v>
      </c>
      <c r="GT110" s="77">
        <f t="shared" si="2737"/>
        <v>585.15567811934341</v>
      </c>
      <c r="GU110" s="77">
        <f t="shared" si="2737"/>
        <v>585.15567811934341</v>
      </c>
      <c r="GV110" s="77">
        <f t="shared" si="2737"/>
        <v>585.15567811934341</v>
      </c>
      <c r="GW110" s="77">
        <f t="shared" si="2737"/>
        <v>585.15567811934341</v>
      </c>
      <c r="GX110" s="77">
        <f t="shared" si="2737"/>
        <v>585.15567811934341</v>
      </c>
      <c r="GY110" s="77">
        <f t="shared" si="2737"/>
        <v>585.15567811934341</v>
      </c>
      <c r="GZ110" s="77">
        <f t="shared" si="2737"/>
        <v>585.15567811934341</v>
      </c>
      <c r="HA110" s="77">
        <f t="shared" si="2737"/>
        <v>585.15567811934341</v>
      </c>
      <c r="HB110" s="77">
        <f t="shared" si="2737"/>
        <v>585.15567811934341</v>
      </c>
      <c r="HC110" s="77">
        <f t="shared" si="2737"/>
        <v>585.15567811934341</v>
      </c>
      <c r="HD110" s="77">
        <f t="shared" si="2737"/>
        <v>585.15567811934341</v>
      </c>
      <c r="HE110" s="77">
        <f t="shared" si="2737"/>
        <v>585.15567811934341</v>
      </c>
      <c r="HF110" s="77">
        <f t="shared" si="2737"/>
        <v>585.15567811934341</v>
      </c>
      <c r="HG110" s="77">
        <f t="shared" si="2737"/>
        <v>585.15567811934341</v>
      </c>
      <c r="HH110" s="77">
        <f t="shared" si="2737"/>
        <v>585.15567811934341</v>
      </c>
      <c r="HI110" s="77">
        <f t="shared" si="2737"/>
        <v>585.15567811934341</v>
      </c>
      <c r="HJ110" s="77">
        <f t="shared" si="2737"/>
        <v>585.15567811934341</v>
      </c>
      <c r="HK110" s="77">
        <f t="shared" si="2737"/>
        <v>585.15567811934341</v>
      </c>
      <c r="HL110" s="77">
        <f t="shared" si="2737"/>
        <v>585.15567811934341</v>
      </c>
      <c r="HM110" s="77">
        <f t="shared" si="2737"/>
        <v>585.15567811934341</v>
      </c>
      <c r="HN110" s="77">
        <f t="shared" ref="HN110:JY110" si="2738">HN108+HN109</f>
        <v>585.15567811934341</v>
      </c>
      <c r="HO110" s="77">
        <f t="shared" si="2738"/>
        <v>585.15567811934341</v>
      </c>
      <c r="HP110" s="77">
        <f t="shared" si="2738"/>
        <v>585.15567811934341</v>
      </c>
      <c r="HQ110" s="77">
        <f t="shared" si="2738"/>
        <v>585.15567811934341</v>
      </c>
      <c r="HR110" s="77">
        <f t="shared" si="2738"/>
        <v>585.15567811934341</v>
      </c>
      <c r="HS110" s="77">
        <f t="shared" si="2738"/>
        <v>585.15567811934341</v>
      </c>
      <c r="HT110" s="77">
        <f t="shared" si="2738"/>
        <v>585.15567811934341</v>
      </c>
      <c r="HU110" s="77">
        <f t="shared" si="2738"/>
        <v>585.15567811934341</v>
      </c>
      <c r="HV110" s="77">
        <f t="shared" si="2738"/>
        <v>585.15567811934341</v>
      </c>
      <c r="HW110" s="77">
        <f t="shared" si="2738"/>
        <v>585.15567811934341</v>
      </c>
      <c r="HX110" s="77">
        <f t="shared" si="2738"/>
        <v>585.15567811934341</v>
      </c>
      <c r="HY110" s="77">
        <f t="shared" si="2738"/>
        <v>585.15567811934341</v>
      </c>
      <c r="HZ110" s="77">
        <f t="shared" si="2738"/>
        <v>585.15567811934341</v>
      </c>
      <c r="IA110" s="77">
        <f t="shared" si="2738"/>
        <v>585.15567811934341</v>
      </c>
      <c r="IB110" s="77">
        <f t="shared" si="2738"/>
        <v>585.15567811934341</v>
      </c>
      <c r="IC110" s="77">
        <f t="shared" si="2738"/>
        <v>585.15567811934341</v>
      </c>
      <c r="ID110" s="77">
        <f t="shared" si="2738"/>
        <v>585.15567811934341</v>
      </c>
      <c r="IE110" s="77">
        <f t="shared" si="2738"/>
        <v>585.15567811934341</v>
      </c>
      <c r="IF110" s="77">
        <f t="shared" si="2738"/>
        <v>585.15567811934341</v>
      </c>
      <c r="IG110" s="77">
        <f t="shared" si="2738"/>
        <v>585.15567811934341</v>
      </c>
      <c r="IH110" s="77">
        <f t="shared" si="2738"/>
        <v>585.15567811934341</v>
      </c>
      <c r="II110" s="77">
        <f t="shared" si="2738"/>
        <v>585.15567811934341</v>
      </c>
      <c r="IJ110" s="77">
        <f t="shared" si="2738"/>
        <v>585.15567811934341</v>
      </c>
      <c r="IK110" s="77">
        <f t="shared" si="2738"/>
        <v>585.15567811934341</v>
      </c>
      <c r="IL110" s="77">
        <f t="shared" si="2738"/>
        <v>585.15567811934341</v>
      </c>
      <c r="IM110" s="77">
        <f t="shared" si="2738"/>
        <v>585.15567811934341</v>
      </c>
      <c r="IN110" s="77">
        <f t="shared" si="2738"/>
        <v>585.15567811934341</v>
      </c>
      <c r="IO110" s="77">
        <f t="shared" si="2738"/>
        <v>585.15567811934341</v>
      </c>
      <c r="IP110" s="77">
        <f t="shared" si="2738"/>
        <v>585.15567811934341</v>
      </c>
      <c r="IQ110" s="77">
        <f t="shared" si="2738"/>
        <v>585.15567811934341</v>
      </c>
      <c r="IR110" s="77">
        <f t="shared" si="2738"/>
        <v>585.15567811934341</v>
      </c>
      <c r="IS110" s="77">
        <f t="shared" si="2738"/>
        <v>585.15567811934341</v>
      </c>
      <c r="IT110" s="77">
        <f t="shared" si="2738"/>
        <v>-241.18644271398995</v>
      </c>
      <c r="IU110" s="77">
        <f t="shared" si="2738"/>
        <v>-241.18644271398995</v>
      </c>
      <c r="IV110" s="77">
        <f t="shared" si="2738"/>
        <v>-241.18644271398995</v>
      </c>
      <c r="IW110" s="77">
        <f t="shared" si="2738"/>
        <v>-241.18644271398995</v>
      </c>
      <c r="IX110" s="77">
        <f t="shared" si="2738"/>
        <v>-241.18644271398995</v>
      </c>
      <c r="IY110" s="77">
        <f t="shared" si="2738"/>
        <v>-241.18644271398995</v>
      </c>
      <c r="IZ110" s="77">
        <f t="shared" si="2738"/>
        <v>-241.18644271398995</v>
      </c>
      <c r="JA110" s="77">
        <f t="shared" si="2738"/>
        <v>-241.18644271398995</v>
      </c>
      <c r="JB110" s="77">
        <f t="shared" si="2738"/>
        <v>-241.18644271398995</v>
      </c>
      <c r="JC110" s="77">
        <f t="shared" si="2738"/>
        <v>-241.18644271398995</v>
      </c>
      <c r="JD110" s="77">
        <f t="shared" si="2738"/>
        <v>-241.18644271398995</v>
      </c>
      <c r="JE110" s="77">
        <f t="shared" si="2738"/>
        <v>-241.18644271398995</v>
      </c>
      <c r="JF110" s="77">
        <f t="shared" si="2738"/>
        <v>585.15567811934341</v>
      </c>
      <c r="JG110" s="77">
        <f t="shared" si="2738"/>
        <v>585.15567811934341</v>
      </c>
      <c r="JH110" s="77">
        <f t="shared" si="2738"/>
        <v>585.15567811934341</v>
      </c>
      <c r="JI110" s="77">
        <f t="shared" si="2738"/>
        <v>585.15567811934341</v>
      </c>
      <c r="JJ110" s="77">
        <f t="shared" si="2738"/>
        <v>585.15567811934341</v>
      </c>
      <c r="JK110" s="77">
        <f t="shared" si="2738"/>
        <v>585.15567811934341</v>
      </c>
      <c r="JL110" s="77">
        <f t="shared" si="2738"/>
        <v>585.15567811934341</v>
      </c>
      <c r="JM110" s="77">
        <f t="shared" si="2738"/>
        <v>585.15567811934341</v>
      </c>
      <c r="JN110" s="77">
        <f t="shared" si="2738"/>
        <v>585.15567811934341</v>
      </c>
      <c r="JO110" s="77">
        <f t="shared" si="2738"/>
        <v>585.15567811934341</v>
      </c>
      <c r="JP110" s="77">
        <f t="shared" si="2738"/>
        <v>585.15567811934341</v>
      </c>
      <c r="JQ110" s="77">
        <f t="shared" si="2738"/>
        <v>585.15567811934341</v>
      </c>
      <c r="JR110" s="77">
        <f t="shared" si="2738"/>
        <v>585.15567811934341</v>
      </c>
      <c r="JS110" s="77">
        <f t="shared" si="2738"/>
        <v>585.15567811934341</v>
      </c>
      <c r="JT110" s="77">
        <f t="shared" si="2738"/>
        <v>585.15567811934341</v>
      </c>
      <c r="JU110" s="77">
        <f t="shared" si="2738"/>
        <v>585.15567811934341</v>
      </c>
      <c r="JV110" s="77">
        <f t="shared" si="2738"/>
        <v>585.15567811934341</v>
      </c>
      <c r="JW110" s="77">
        <f t="shared" si="2738"/>
        <v>585.15567811934341</v>
      </c>
      <c r="JX110" s="77">
        <f t="shared" si="2738"/>
        <v>585.15567811934341</v>
      </c>
      <c r="JY110" s="77">
        <f t="shared" si="2738"/>
        <v>585.15567811934341</v>
      </c>
      <c r="JZ110" s="77">
        <f t="shared" ref="JZ110:KO110" si="2739">JZ108+JZ109</f>
        <v>585.15567811934341</v>
      </c>
      <c r="KA110" s="77">
        <f t="shared" si="2739"/>
        <v>585.15567811934341</v>
      </c>
      <c r="KB110" s="77">
        <f t="shared" si="2739"/>
        <v>585.15567811934341</v>
      </c>
      <c r="KC110" s="77">
        <f t="shared" si="2739"/>
        <v>585.15567811934341</v>
      </c>
      <c r="KD110" s="77">
        <f t="shared" si="2739"/>
        <v>585.15567811934341</v>
      </c>
      <c r="KE110" s="77">
        <f t="shared" si="2739"/>
        <v>585.15567811934341</v>
      </c>
      <c r="KF110" s="77">
        <f t="shared" si="2739"/>
        <v>585.15567811934341</v>
      </c>
      <c r="KG110" s="77">
        <f t="shared" si="2739"/>
        <v>585.15567811934341</v>
      </c>
      <c r="KH110" s="77">
        <f t="shared" si="2739"/>
        <v>585.15567811934341</v>
      </c>
      <c r="KI110" s="77">
        <f t="shared" si="2739"/>
        <v>585.15567811934341</v>
      </c>
      <c r="KJ110" s="77">
        <f t="shared" si="2739"/>
        <v>585.15567811934341</v>
      </c>
      <c r="KK110" s="77">
        <f t="shared" si="2739"/>
        <v>585.15567811934341</v>
      </c>
      <c r="KL110" s="77">
        <f t="shared" si="2739"/>
        <v>585.15567811934341</v>
      </c>
      <c r="KM110" s="77">
        <f t="shared" si="2739"/>
        <v>585.15567811934341</v>
      </c>
      <c r="KN110" s="77">
        <f t="shared" si="2739"/>
        <v>585.15567811934341</v>
      </c>
      <c r="KO110" s="77">
        <f t="shared" si="2739"/>
        <v>585.15567811934341</v>
      </c>
    </row>
    <row r="111" spans="1:301" x14ac:dyDescent="0.2">
      <c r="A111" s="94" t="s">
        <v>282</v>
      </c>
      <c r="B111" s="77">
        <f t="shared" ref="B111:AG111" ca="1" si="2740">B47</f>
        <v>198.57144575966009</v>
      </c>
      <c r="C111" s="77">
        <f t="shared" ca="1" si="2740"/>
        <v>189.94759754363528</v>
      </c>
      <c r="D111" s="77">
        <f t="shared" ca="1" si="2740"/>
        <v>184.93339687034702</v>
      </c>
      <c r="E111" s="77">
        <f t="shared" ca="1" si="2740"/>
        <v>179.9141978266712</v>
      </c>
      <c r="F111" s="77">
        <f t="shared" ca="1" si="2740"/>
        <v>174.88996663983485</v>
      </c>
      <c r="G111" s="77">
        <f t="shared" ca="1" si="2740"/>
        <v>169.86066919361321</v>
      </c>
      <c r="H111" s="77">
        <f t="shared" ca="1" si="2740"/>
        <v>164.82627102365672</v>
      </c>
      <c r="I111" s="77">
        <f t="shared" ca="1" si="2740"/>
        <v>159.78673731273847</v>
      </c>
      <c r="J111" s="77">
        <f t="shared" ca="1" si="2740"/>
        <v>154.74203288592042</v>
      </c>
      <c r="K111" s="77">
        <f t="shared" ca="1" si="2740"/>
        <v>149.69212220563622</v>
      </c>
      <c r="L111" s="77">
        <f t="shared" ca="1" si="2740"/>
        <v>144.63696936668956</v>
      </c>
      <c r="M111" s="77">
        <f t="shared" ca="1" si="2740"/>
        <v>139.57653809116582</v>
      </c>
      <c r="N111" s="77">
        <f t="shared" ca="1" si="2740"/>
        <v>136.04685342299501</v>
      </c>
      <c r="O111" s="77">
        <f t="shared" ca="1" si="2740"/>
        <v>136.04685342299501</v>
      </c>
      <c r="P111" s="77">
        <f t="shared" ca="1" si="2740"/>
        <v>136.04685342299501</v>
      </c>
      <c r="Q111" s="77">
        <f t="shared" ca="1" si="2740"/>
        <v>136.04685342299501</v>
      </c>
      <c r="R111" s="77">
        <f t="shared" ca="1" si="2740"/>
        <v>136.04685342299501</v>
      </c>
      <c r="S111" s="77">
        <f t="shared" ca="1" si="2740"/>
        <v>136.04685342299501</v>
      </c>
      <c r="T111" s="77">
        <f t="shared" ca="1" si="2740"/>
        <v>136.04685342299501</v>
      </c>
      <c r="U111" s="77">
        <f t="shared" ca="1" si="2740"/>
        <v>136.04685342299501</v>
      </c>
      <c r="V111" s="77">
        <f t="shared" ca="1" si="2740"/>
        <v>136.04685342299501</v>
      </c>
      <c r="W111" s="77">
        <f t="shared" ca="1" si="2740"/>
        <v>136.04685342299501</v>
      </c>
      <c r="X111" s="77">
        <f t="shared" ca="1" si="2740"/>
        <v>136.04685342299501</v>
      </c>
      <c r="Y111" s="77">
        <f t="shared" ca="1" si="2740"/>
        <v>136.04685342299501</v>
      </c>
      <c r="Z111" s="77">
        <f t="shared" ca="1" si="2740"/>
        <v>136.04685342299501</v>
      </c>
      <c r="AA111" s="77">
        <f t="shared" ca="1" si="2740"/>
        <v>136.49801745102889</v>
      </c>
      <c r="AB111" s="77">
        <f t="shared" ca="1" si="2740"/>
        <v>136.9518168751938</v>
      </c>
      <c r="AC111" s="77">
        <f t="shared" ca="1" si="2740"/>
        <v>137.40826708969752</v>
      </c>
      <c r="AD111" s="77">
        <f t="shared" ca="1" si="2740"/>
        <v>137.86738357867034</v>
      </c>
      <c r="AE111" s="77">
        <f t="shared" ca="1" si="2740"/>
        <v>138.3291819166904</v>
      </c>
      <c r="AF111" s="77">
        <f t="shared" ca="1" si="2740"/>
        <v>138.79367776931213</v>
      </c>
      <c r="AG111" s="77">
        <f t="shared" ca="1" si="2740"/>
        <v>139.26088689359742</v>
      </c>
      <c r="AH111" s="77">
        <f t="shared" ref="AH111:BM111" ca="1" si="2741">AH47</f>
        <v>139.7308251386504</v>
      </c>
      <c r="AI111" s="77">
        <f t="shared" ca="1" si="2741"/>
        <v>140.20350844615496</v>
      </c>
      <c r="AJ111" s="77">
        <f t="shared" ca="1" si="2741"/>
        <v>140.67895285091549</v>
      </c>
      <c r="AK111" s="77">
        <f t="shared" ca="1" si="2741"/>
        <v>141.157174481401</v>
      </c>
      <c r="AL111" s="77">
        <f t="shared" ca="1" si="2741"/>
        <v>141.63818956029212</v>
      </c>
      <c r="AM111" s="77">
        <f t="shared" ca="1" si="2741"/>
        <v>142.12201440503145</v>
      </c>
      <c r="AN111" s="77">
        <f t="shared" ca="1" si="2741"/>
        <v>142.60866542837698</v>
      </c>
      <c r="AO111" s="77">
        <f t="shared" ca="1" si="2741"/>
        <v>143.09815913895912</v>
      </c>
      <c r="AP111" s="77">
        <f t="shared" ca="1" si="2741"/>
        <v>143.59051214184046</v>
      </c>
      <c r="AQ111" s="77">
        <f t="shared" ca="1" si="2741"/>
        <v>144.08574113907929</v>
      </c>
      <c r="AR111" s="77">
        <f t="shared" ca="1" si="2741"/>
        <v>144.58386293029594</v>
      </c>
      <c r="AS111" s="77">
        <f t="shared" ca="1" si="2741"/>
        <v>145.08489441324286</v>
      </c>
      <c r="AT111" s="77">
        <f t="shared" ca="1" si="2741"/>
        <v>145.58885258437778</v>
      </c>
      <c r="AU111" s="77">
        <f t="shared" ca="1" si="2741"/>
        <v>146.09575453944029</v>
      </c>
      <c r="AV111" s="77">
        <f t="shared" ca="1" si="2741"/>
        <v>146.60561747403176</v>
      </c>
      <c r="AW111" s="77">
        <f t="shared" ca="1" si="2741"/>
        <v>147.11845868419857</v>
      </c>
      <c r="AX111" s="77">
        <f t="shared" ca="1" si="2741"/>
        <v>147.63429556701917</v>
      </c>
      <c r="AY111" s="77">
        <f t="shared" ca="1" si="2741"/>
        <v>148.1531456211938</v>
      </c>
      <c r="AZ111" s="77">
        <f t="shared" ca="1" si="2741"/>
        <v>148.67502644763834</v>
      </c>
      <c r="BA111" s="77">
        <f t="shared" ca="1" si="2741"/>
        <v>149.1999557500815</v>
      </c>
      <c r="BB111" s="77">
        <f t="shared" ca="1" si="2741"/>
        <v>149.72795133566515</v>
      </c>
      <c r="BC111" s="77">
        <f t="shared" ca="1" si="2741"/>
        <v>150.2590311155484</v>
      </c>
      <c r="BD111" s="77">
        <f t="shared" ca="1" si="2741"/>
        <v>150.79321310551541</v>
      </c>
      <c r="BE111" s="77">
        <f t="shared" ca="1" si="2741"/>
        <v>151.33051542658632</v>
      </c>
      <c r="BF111" s="77">
        <f t="shared" ca="1" si="2741"/>
        <v>151.87095630563209</v>
      </c>
      <c r="BG111" s="77">
        <f t="shared" ca="1" si="2741"/>
        <v>152.41455407599284</v>
      </c>
      <c r="BH111" s="77">
        <f t="shared" ca="1" si="2741"/>
        <v>152.96132717809951</v>
      </c>
      <c r="BI111" s="77">
        <f t="shared" ca="1" si="2741"/>
        <v>153.51129416009985</v>
      </c>
      <c r="BJ111" s="77">
        <f t="shared" ca="1" si="2741"/>
        <v>154.06447367848719</v>
      </c>
      <c r="BK111" s="77">
        <f t="shared" ca="1" si="2741"/>
        <v>154.6208844987336</v>
      </c>
      <c r="BL111" s="77">
        <f t="shared" ca="1" si="2741"/>
        <v>155.18054549592642</v>
      </c>
      <c r="BM111" s="77">
        <f t="shared" ca="1" si="2741"/>
        <v>155.74347565540853</v>
      </c>
      <c r="BN111" s="77">
        <f t="shared" ref="BN111:CS111" ca="1" si="2742">BN47</f>
        <v>156.30969407342221</v>
      </c>
      <c r="BO111" s="77">
        <f t="shared" ca="1" si="2742"/>
        <v>156.87921995775739</v>
      </c>
      <c r="BP111" s="77">
        <f t="shared" ca="1" si="2742"/>
        <v>157.45207262840273</v>
      </c>
      <c r="BQ111" s="77">
        <f t="shared" ca="1" si="2742"/>
        <v>158.02827151820139</v>
      </c>
      <c r="BR111" s="77">
        <f t="shared" ca="1" si="2742"/>
        <v>158.60783617351004</v>
      </c>
      <c r="BS111" s="77">
        <f t="shared" ca="1" si="2742"/>
        <v>159.19078625486196</v>
      </c>
      <c r="BT111" s="77">
        <f t="shared" ca="1" si="2742"/>
        <v>159.77714153763407</v>
      </c>
      <c r="BU111" s="77">
        <f t="shared" ca="1" si="2742"/>
        <v>160.36692191271766</v>
      </c>
      <c r="BV111" s="77">
        <f t="shared" ca="1" si="2742"/>
        <v>160.96014738719327</v>
      </c>
      <c r="BW111" s="77">
        <f t="shared" ca="1" si="2742"/>
        <v>161.55683808500928</v>
      </c>
      <c r="BX111" s="77">
        <f t="shared" ca="1" si="2742"/>
        <v>162.15701424766456</v>
      </c>
      <c r="BY111" s="77">
        <f t="shared" ca="1" si="2742"/>
        <v>162.76069623489522</v>
      </c>
      <c r="BZ111" s="77">
        <f t="shared" ca="1" si="2742"/>
        <v>163.36790452536525</v>
      </c>
      <c r="CA111" s="77">
        <f t="shared" ca="1" si="2742"/>
        <v>163.97865971736115</v>
      </c>
      <c r="CB111" s="77">
        <f t="shared" ca="1" si="2742"/>
        <v>164.59298252949077</v>
      </c>
      <c r="CC111" s="77">
        <f t="shared" ca="1" si="2742"/>
        <v>165.21089380138602</v>
      </c>
      <c r="CD111" s="77">
        <f t="shared" ca="1" si="2742"/>
        <v>165.83241449440999</v>
      </c>
      <c r="CE111" s="77">
        <f t="shared" ca="1" si="2742"/>
        <v>166.45756569236784</v>
      </c>
      <c r="CF111" s="77">
        <f t="shared" ca="1" si="2742"/>
        <v>167.08636860222214</v>
      </c>
      <c r="CG111" s="77">
        <f t="shared" ca="1" si="2742"/>
        <v>167.71884455481228</v>
      </c>
      <c r="CH111" s="77">
        <f t="shared" ca="1" si="2742"/>
        <v>168.35501500557794</v>
      </c>
      <c r="CI111" s="77">
        <f t="shared" ca="1" si="2742"/>
        <v>168.99490153528714</v>
      </c>
      <c r="CJ111" s="77">
        <f t="shared" ca="1" si="2742"/>
        <v>169.63852585076805</v>
      </c>
      <c r="CK111" s="77">
        <f t="shared" ca="1" si="2742"/>
        <v>170.28590978564569</v>
      </c>
      <c r="CL111" s="77">
        <f t="shared" ca="1" si="2742"/>
        <v>170.93707530108219</v>
      </c>
      <c r="CM111" s="77">
        <f t="shared" ca="1" si="2742"/>
        <v>171.59204448652213</v>
      </c>
      <c r="CN111" s="77">
        <f t="shared" ca="1" si="2742"/>
        <v>172.2508395604417</v>
      </c>
      <c r="CO111" s="77">
        <f t="shared" ca="1" si="2742"/>
        <v>172.91348287110242</v>
      </c>
      <c r="CP111" s="77">
        <f t="shared" ca="1" si="2742"/>
        <v>173.57999689730929</v>
      </c>
      <c r="CQ111" s="77">
        <f t="shared" ca="1" si="2742"/>
        <v>174.25040424917347</v>
      </c>
      <c r="CR111" s="77">
        <f t="shared" ca="1" si="2742"/>
        <v>174.92472766887892</v>
      </c>
      <c r="CS111" s="77">
        <f t="shared" ca="1" si="2742"/>
        <v>175.60299003145423</v>
      </c>
      <c r="CT111" s="77">
        <f t="shared" ref="CT111:DQ111" ca="1" si="2743">CT47</f>
        <v>182.0176819202531</v>
      </c>
      <c r="CU111" s="77">
        <f t="shared" ca="1" si="2743"/>
        <v>182.0176819202531</v>
      </c>
      <c r="CV111" s="77">
        <f t="shared" ca="1" si="2743"/>
        <v>182.0176819202531</v>
      </c>
      <c r="CW111" s="77">
        <f t="shared" ca="1" si="2743"/>
        <v>182.0176819202531</v>
      </c>
      <c r="CX111" s="77">
        <f t="shared" ca="1" si="2743"/>
        <v>182.0176819202531</v>
      </c>
      <c r="CY111" s="77">
        <f t="shared" ca="1" si="2743"/>
        <v>182.0176819202531</v>
      </c>
      <c r="CZ111" s="77">
        <f t="shared" ca="1" si="2743"/>
        <v>182.0176819202531</v>
      </c>
      <c r="DA111" s="77">
        <f t="shared" ca="1" si="2743"/>
        <v>182.0176819202531</v>
      </c>
      <c r="DB111" s="77">
        <f t="shared" ca="1" si="2743"/>
        <v>182.0176819202531</v>
      </c>
      <c r="DC111" s="77">
        <f t="shared" ca="1" si="2743"/>
        <v>182.0176819202531</v>
      </c>
      <c r="DD111" s="77">
        <f t="shared" ca="1" si="2743"/>
        <v>182.0176819202531</v>
      </c>
      <c r="DE111" s="77">
        <f t="shared" ca="1" si="2743"/>
        <v>182.0176819202531</v>
      </c>
      <c r="DF111" s="77">
        <f t="shared" ca="1" si="2743"/>
        <v>182.0176819202531</v>
      </c>
      <c r="DG111" s="77">
        <f t="shared" ca="1" si="2743"/>
        <v>182.0176819202531</v>
      </c>
      <c r="DH111" s="77">
        <f t="shared" ca="1" si="2743"/>
        <v>182.0176819202531</v>
      </c>
      <c r="DI111" s="77">
        <f t="shared" ca="1" si="2743"/>
        <v>182.0176819202531</v>
      </c>
      <c r="DJ111" s="77">
        <f t="shared" ca="1" si="2743"/>
        <v>182.0176819202531</v>
      </c>
      <c r="DK111" s="77">
        <f t="shared" ca="1" si="2743"/>
        <v>182.0176819202531</v>
      </c>
      <c r="DL111" s="77">
        <f t="shared" ca="1" si="2743"/>
        <v>182.0176819202531</v>
      </c>
      <c r="DM111" s="77">
        <f t="shared" ca="1" si="2743"/>
        <v>182.0176819202531</v>
      </c>
      <c r="DN111" s="77">
        <f t="shared" ca="1" si="2743"/>
        <v>182.0176819202531</v>
      </c>
      <c r="DO111" s="77">
        <f t="shared" ca="1" si="2743"/>
        <v>182.0176819202531</v>
      </c>
      <c r="DP111" s="77">
        <f t="shared" ca="1" si="2743"/>
        <v>182.0176819202531</v>
      </c>
      <c r="DQ111" s="77">
        <f t="shared" ca="1" si="2743"/>
        <v>182.0176819202531</v>
      </c>
      <c r="DR111" s="77">
        <f t="shared" ref="DR111:EC111" ca="1" si="2744">DR47</f>
        <v>182.0176819202531</v>
      </c>
      <c r="DS111" s="77">
        <f t="shared" ca="1" si="2744"/>
        <v>182.0176819202531</v>
      </c>
      <c r="DT111" s="77">
        <f t="shared" ca="1" si="2744"/>
        <v>182.0176819202531</v>
      </c>
      <c r="DU111" s="77">
        <f t="shared" ca="1" si="2744"/>
        <v>182.0176819202531</v>
      </c>
      <c r="DV111" s="77">
        <f t="shared" ca="1" si="2744"/>
        <v>182.0176819202531</v>
      </c>
      <c r="DW111" s="77">
        <f t="shared" ca="1" si="2744"/>
        <v>182.0176819202531</v>
      </c>
      <c r="DX111" s="77">
        <f t="shared" ca="1" si="2744"/>
        <v>182.0176819202531</v>
      </c>
      <c r="DY111" s="77">
        <f t="shared" ca="1" si="2744"/>
        <v>182.0176819202531</v>
      </c>
      <c r="DZ111" s="77">
        <f t="shared" ca="1" si="2744"/>
        <v>182.0176819202531</v>
      </c>
      <c r="EA111" s="77">
        <f t="shared" ca="1" si="2744"/>
        <v>182.0176819202531</v>
      </c>
      <c r="EB111" s="77">
        <f t="shared" ca="1" si="2744"/>
        <v>182.0176819202531</v>
      </c>
      <c r="EC111" s="77">
        <f t="shared" ca="1" si="2744"/>
        <v>182.0176819202531</v>
      </c>
      <c r="ED111" s="77">
        <f t="shared" ref="ED111:FA111" ca="1" si="2745">ED47</f>
        <v>182.0176819202531</v>
      </c>
      <c r="EE111" s="77">
        <f t="shared" ca="1" si="2745"/>
        <v>182.0176819202531</v>
      </c>
      <c r="EF111" s="77">
        <f t="shared" ca="1" si="2745"/>
        <v>182.0176819202531</v>
      </c>
      <c r="EG111" s="77">
        <f t="shared" ca="1" si="2745"/>
        <v>182.0176819202531</v>
      </c>
      <c r="EH111" s="77">
        <f t="shared" ca="1" si="2745"/>
        <v>182.0176819202531</v>
      </c>
      <c r="EI111" s="77">
        <f t="shared" ca="1" si="2745"/>
        <v>182.0176819202531</v>
      </c>
      <c r="EJ111" s="77">
        <f t="shared" ca="1" si="2745"/>
        <v>182.0176819202531</v>
      </c>
      <c r="EK111" s="77">
        <f t="shared" ca="1" si="2745"/>
        <v>182.0176819202531</v>
      </c>
      <c r="EL111" s="77">
        <f t="shared" ca="1" si="2745"/>
        <v>182.0176819202531</v>
      </c>
      <c r="EM111" s="77">
        <f t="shared" ca="1" si="2745"/>
        <v>182.0176819202531</v>
      </c>
      <c r="EN111" s="77">
        <f t="shared" ca="1" si="2745"/>
        <v>182.0176819202531</v>
      </c>
      <c r="EO111" s="77">
        <f t="shared" ca="1" si="2745"/>
        <v>182.0176819202531</v>
      </c>
      <c r="EP111" s="77">
        <f t="shared" ca="1" si="2745"/>
        <v>182.0176819202531</v>
      </c>
      <c r="EQ111" s="77">
        <f t="shared" ca="1" si="2745"/>
        <v>182.0176819202531</v>
      </c>
      <c r="ER111" s="77">
        <f t="shared" ca="1" si="2745"/>
        <v>182.0176819202531</v>
      </c>
      <c r="ES111" s="77">
        <f t="shared" ca="1" si="2745"/>
        <v>182.0176819202531</v>
      </c>
      <c r="ET111" s="77">
        <f t="shared" ca="1" si="2745"/>
        <v>182.0176819202531</v>
      </c>
      <c r="EU111" s="77">
        <f t="shared" ca="1" si="2745"/>
        <v>182.0176819202531</v>
      </c>
      <c r="EV111" s="77">
        <f t="shared" ca="1" si="2745"/>
        <v>182.0176819202531</v>
      </c>
      <c r="EW111" s="77">
        <f t="shared" ca="1" si="2745"/>
        <v>182.0176819202531</v>
      </c>
      <c r="EX111" s="77">
        <f t="shared" ca="1" si="2745"/>
        <v>182.0176819202531</v>
      </c>
      <c r="EY111" s="77">
        <f t="shared" ca="1" si="2745"/>
        <v>182.0176819202531</v>
      </c>
      <c r="EZ111" s="77">
        <f t="shared" ca="1" si="2745"/>
        <v>182.0176819202531</v>
      </c>
      <c r="FA111" s="77">
        <f t="shared" ca="1" si="2745"/>
        <v>182.0176819202531</v>
      </c>
      <c r="FB111" s="77">
        <f t="shared" ref="FB111:HM111" ca="1" si="2746">FB47</f>
        <v>182.0176819202531</v>
      </c>
      <c r="FC111" s="77">
        <f t="shared" ca="1" si="2746"/>
        <v>182.0176819202531</v>
      </c>
      <c r="FD111" s="77">
        <f t="shared" ca="1" si="2746"/>
        <v>182.0176819202531</v>
      </c>
      <c r="FE111" s="77">
        <f t="shared" ca="1" si="2746"/>
        <v>182.0176819202531</v>
      </c>
      <c r="FF111" s="77">
        <f t="shared" ca="1" si="2746"/>
        <v>182.0176819202531</v>
      </c>
      <c r="FG111" s="77">
        <f t="shared" ca="1" si="2746"/>
        <v>182.0176819202531</v>
      </c>
      <c r="FH111" s="77">
        <f t="shared" ca="1" si="2746"/>
        <v>182.0176819202531</v>
      </c>
      <c r="FI111" s="77">
        <f t="shared" ca="1" si="2746"/>
        <v>182.0176819202531</v>
      </c>
      <c r="FJ111" s="77">
        <f t="shared" ca="1" si="2746"/>
        <v>182.0176819202531</v>
      </c>
      <c r="FK111" s="77">
        <f t="shared" ca="1" si="2746"/>
        <v>182.0176819202531</v>
      </c>
      <c r="FL111" s="77">
        <f t="shared" ca="1" si="2746"/>
        <v>182.0176819202531</v>
      </c>
      <c r="FM111" s="77">
        <f t="shared" ca="1" si="2746"/>
        <v>182.0176819202531</v>
      </c>
      <c r="FN111" s="77">
        <f t="shared" ca="1" si="2746"/>
        <v>182.0176819202531</v>
      </c>
      <c r="FO111" s="77">
        <f t="shared" ca="1" si="2746"/>
        <v>182.0176819202531</v>
      </c>
      <c r="FP111" s="77">
        <f t="shared" ca="1" si="2746"/>
        <v>182.0176819202531</v>
      </c>
      <c r="FQ111" s="77">
        <f t="shared" ca="1" si="2746"/>
        <v>182.0176819202531</v>
      </c>
      <c r="FR111" s="77">
        <f t="shared" ca="1" si="2746"/>
        <v>182.0176819202531</v>
      </c>
      <c r="FS111" s="77">
        <f t="shared" ca="1" si="2746"/>
        <v>182.0176819202531</v>
      </c>
      <c r="FT111" s="77">
        <f t="shared" ca="1" si="2746"/>
        <v>182.0176819202531</v>
      </c>
      <c r="FU111" s="77">
        <f t="shared" ca="1" si="2746"/>
        <v>182.0176819202531</v>
      </c>
      <c r="FV111" s="77">
        <f t="shared" ca="1" si="2746"/>
        <v>182.0176819202531</v>
      </c>
      <c r="FW111" s="77">
        <f t="shared" ca="1" si="2746"/>
        <v>182.0176819202531</v>
      </c>
      <c r="FX111" s="77">
        <f t="shared" ca="1" si="2746"/>
        <v>182.0176819202531</v>
      </c>
      <c r="FY111" s="77">
        <f t="shared" ca="1" si="2746"/>
        <v>182.0176819202531</v>
      </c>
      <c r="FZ111" s="77">
        <f t="shared" ca="1" si="2746"/>
        <v>182.0176819202531</v>
      </c>
      <c r="GA111" s="77">
        <f t="shared" ca="1" si="2746"/>
        <v>182.0176819202531</v>
      </c>
      <c r="GB111" s="77">
        <f t="shared" ca="1" si="2746"/>
        <v>182.0176819202531</v>
      </c>
      <c r="GC111" s="77">
        <f t="shared" ca="1" si="2746"/>
        <v>182.0176819202531</v>
      </c>
      <c r="GD111" s="77">
        <f t="shared" ca="1" si="2746"/>
        <v>182.0176819202531</v>
      </c>
      <c r="GE111" s="77">
        <f t="shared" ca="1" si="2746"/>
        <v>182.0176819202531</v>
      </c>
      <c r="GF111" s="77">
        <f t="shared" ca="1" si="2746"/>
        <v>182.0176819202531</v>
      </c>
      <c r="GG111" s="77">
        <f t="shared" ca="1" si="2746"/>
        <v>182.0176819202531</v>
      </c>
      <c r="GH111" s="77">
        <f t="shared" ca="1" si="2746"/>
        <v>182.0176819202531</v>
      </c>
      <c r="GI111" s="77">
        <f t="shared" ca="1" si="2746"/>
        <v>182.0176819202531</v>
      </c>
      <c r="GJ111" s="77">
        <f t="shared" ca="1" si="2746"/>
        <v>182.0176819202531</v>
      </c>
      <c r="GK111" s="77">
        <f t="shared" ca="1" si="2746"/>
        <v>182.0176819202531</v>
      </c>
      <c r="GL111" s="77">
        <f t="shared" ca="1" si="2746"/>
        <v>182.0176819202531</v>
      </c>
      <c r="GM111" s="77">
        <f t="shared" ca="1" si="2746"/>
        <v>182.0176819202531</v>
      </c>
      <c r="GN111" s="77">
        <f t="shared" ca="1" si="2746"/>
        <v>182.0176819202531</v>
      </c>
      <c r="GO111" s="77">
        <f t="shared" ca="1" si="2746"/>
        <v>182.0176819202531</v>
      </c>
      <c r="GP111" s="77">
        <f t="shared" ca="1" si="2746"/>
        <v>182.0176819202531</v>
      </c>
      <c r="GQ111" s="77">
        <f t="shared" ca="1" si="2746"/>
        <v>182.0176819202531</v>
      </c>
      <c r="GR111" s="77">
        <f t="shared" ca="1" si="2746"/>
        <v>182.0176819202531</v>
      </c>
      <c r="GS111" s="77">
        <f t="shared" ca="1" si="2746"/>
        <v>182.0176819202531</v>
      </c>
      <c r="GT111" s="77">
        <f t="shared" ca="1" si="2746"/>
        <v>182.0176819202531</v>
      </c>
      <c r="GU111" s="77">
        <f t="shared" ca="1" si="2746"/>
        <v>182.0176819202531</v>
      </c>
      <c r="GV111" s="77">
        <f t="shared" ca="1" si="2746"/>
        <v>182.0176819202531</v>
      </c>
      <c r="GW111" s="77">
        <f t="shared" ca="1" si="2746"/>
        <v>182.0176819202531</v>
      </c>
      <c r="GX111" s="77">
        <f t="shared" ca="1" si="2746"/>
        <v>182.0176819202531</v>
      </c>
      <c r="GY111" s="77">
        <f t="shared" ca="1" si="2746"/>
        <v>182.0176819202531</v>
      </c>
      <c r="GZ111" s="77">
        <f t="shared" ca="1" si="2746"/>
        <v>182.0176819202531</v>
      </c>
      <c r="HA111" s="77">
        <f t="shared" ca="1" si="2746"/>
        <v>182.0176819202531</v>
      </c>
      <c r="HB111" s="77">
        <f t="shared" ca="1" si="2746"/>
        <v>182.0176819202531</v>
      </c>
      <c r="HC111" s="77">
        <f t="shared" ca="1" si="2746"/>
        <v>182.0176819202531</v>
      </c>
      <c r="HD111" s="77">
        <f t="shared" ca="1" si="2746"/>
        <v>182.0176819202531</v>
      </c>
      <c r="HE111" s="77">
        <f t="shared" ca="1" si="2746"/>
        <v>182.0176819202531</v>
      </c>
      <c r="HF111" s="77">
        <f t="shared" ca="1" si="2746"/>
        <v>182.0176819202531</v>
      </c>
      <c r="HG111" s="77">
        <f t="shared" ca="1" si="2746"/>
        <v>182.0176819202531</v>
      </c>
      <c r="HH111" s="77">
        <f t="shared" ca="1" si="2746"/>
        <v>182.0176819202531</v>
      </c>
      <c r="HI111" s="77">
        <f t="shared" ca="1" si="2746"/>
        <v>182.0176819202531</v>
      </c>
      <c r="HJ111" s="77">
        <f t="shared" ca="1" si="2746"/>
        <v>182.0176819202531</v>
      </c>
      <c r="HK111" s="77">
        <f t="shared" ca="1" si="2746"/>
        <v>182.0176819202531</v>
      </c>
      <c r="HL111" s="77">
        <f t="shared" ca="1" si="2746"/>
        <v>182.0176819202531</v>
      </c>
      <c r="HM111" s="77">
        <f t="shared" ca="1" si="2746"/>
        <v>182.0176819202531</v>
      </c>
      <c r="HN111" s="77">
        <f t="shared" ref="HN111:JY111" ca="1" si="2747">HN47</f>
        <v>182.0176819202531</v>
      </c>
      <c r="HO111" s="77">
        <f t="shared" ca="1" si="2747"/>
        <v>182.0176819202531</v>
      </c>
      <c r="HP111" s="77">
        <f t="shared" ca="1" si="2747"/>
        <v>182.0176819202531</v>
      </c>
      <c r="HQ111" s="77">
        <f t="shared" ca="1" si="2747"/>
        <v>182.0176819202531</v>
      </c>
      <c r="HR111" s="77">
        <f t="shared" ca="1" si="2747"/>
        <v>182.0176819202531</v>
      </c>
      <c r="HS111" s="77">
        <f t="shared" ca="1" si="2747"/>
        <v>182.0176819202531</v>
      </c>
      <c r="HT111" s="77">
        <f t="shared" ca="1" si="2747"/>
        <v>182.0176819202531</v>
      </c>
      <c r="HU111" s="77">
        <f t="shared" ca="1" si="2747"/>
        <v>182.0176819202531</v>
      </c>
      <c r="HV111" s="77">
        <f t="shared" ca="1" si="2747"/>
        <v>182.0176819202531</v>
      </c>
      <c r="HW111" s="77">
        <f t="shared" ca="1" si="2747"/>
        <v>182.0176819202531</v>
      </c>
      <c r="HX111" s="77">
        <f t="shared" ca="1" si="2747"/>
        <v>182.0176819202531</v>
      </c>
      <c r="HY111" s="77">
        <f t="shared" ca="1" si="2747"/>
        <v>182.0176819202531</v>
      </c>
      <c r="HZ111" s="77">
        <f t="shared" ca="1" si="2747"/>
        <v>182.0176819202531</v>
      </c>
      <c r="IA111" s="77">
        <f t="shared" ca="1" si="2747"/>
        <v>182.0176819202531</v>
      </c>
      <c r="IB111" s="77">
        <f t="shared" ca="1" si="2747"/>
        <v>182.0176819202531</v>
      </c>
      <c r="IC111" s="77">
        <f t="shared" ca="1" si="2747"/>
        <v>182.0176819202531</v>
      </c>
      <c r="ID111" s="77">
        <f t="shared" ca="1" si="2747"/>
        <v>182.0176819202531</v>
      </c>
      <c r="IE111" s="77">
        <f t="shared" ca="1" si="2747"/>
        <v>182.0176819202531</v>
      </c>
      <c r="IF111" s="77">
        <f t="shared" ca="1" si="2747"/>
        <v>182.0176819202531</v>
      </c>
      <c r="IG111" s="77">
        <f t="shared" ca="1" si="2747"/>
        <v>182.0176819202531</v>
      </c>
      <c r="IH111" s="77">
        <f t="shared" ca="1" si="2747"/>
        <v>182.0176819202531</v>
      </c>
      <c r="II111" s="77">
        <f t="shared" ca="1" si="2747"/>
        <v>182.0176819202531</v>
      </c>
      <c r="IJ111" s="77">
        <f t="shared" ca="1" si="2747"/>
        <v>182.0176819202531</v>
      </c>
      <c r="IK111" s="77">
        <f t="shared" ca="1" si="2747"/>
        <v>182.0176819202531</v>
      </c>
      <c r="IL111" s="77">
        <f t="shared" ca="1" si="2747"/>
        <v>182.0176819202531</v>
      </c>
      <c r="IM111" s="77">
        <f t="shared" ca="1" si="2747"/>
        <v>182.0176819202531</v>
      </c>
      <c r="IN111" s="77">
        <f t="shared" ca="1" si="2747"/>
        <v>182.0176819202531</v>
      </c>
      <c r="IO111" s="77">
        <f t="shared" ca="1" si="2747"/>
        <v>182.0176819202531</v>
      </c>
      <c r="IP111" s="77">
        <f t="shared" ca="1" si="2747"/>
        <v>182.0176819202531</v>
      </c>
      <c r="IQ111" s="77">
        <f t="shared" ca="1" si="2747"/>
        <v>182.0176819202531</v>
      </c>
      <c r="IR111" s="77">
        <f t="shared" ca="1" si="2747"/>
        <v>182.0176819202531</v>
      </c>
      <c r="IS111" s="77">
        <f t="shared" ca="1" si="2747"/>
        <v>182.0176819202531</v>
      </c>
      <c r="IT111" s="77">
        <f t="shared" ca="1" si="2747"/>
        <v>182.0176819202531</v>
      </c>
      <c r="IU111" s="77">
        <f t="shared" ca="1" si="2747"/>
        <v>182.0176819202531</v>
      </c>
      <c r="IV111" s="77">
        <f t="shared" ca="1" si="2747"/>
        <v>182.0176819202531</v>
      </c>
      <c r="IW111" s="77">
        <f t="shared" ca="1" si="2747"/>
        <v>182.0176819202531</v>
      </c>
      <c r="IX111" s="77">
        <f t="shared" ca="1" si="2747"/>
        <v>182.0176819202531</v>
      </c>
      <c r="IY111" s="77">
        <f t="shared" ca="1" si="2747"/>
        <v>182.0176819202531</v>
      </c>
      <c r="IZ111" s="77">
        <f t="shared" ca="1" si="2747"/>
        <v>182.0176819202531</v>
      </c>
      <c r="JA111" s="77">
        <f t="shared" ca="1" si="2747"/>
        <v>182.0176819202531</v>
      </c>
      <c r="JB111" s="77">
        <f t="shared" ca="1" si="2747"/>
        <v>182.0176819202531</v>
      </c>
      <c r="JC111" s="77">
        <f t="shared" ca="1" si="2747"/>
        <v>182.0176819202531</v>
      </c>
      <c r="JD111" s="77">
        <f t="shared" ca="1" si="2747"/>
        <v>182.0176819202531</v>
      </c>
      <c r="JE111" s="77">
        <f t="shared" ca="1" si="2747"/>
        <v>182.0176819202531</v>
      </c>
      <c r="JF111" s="77">
        <f t="shared" ca="1" si="2747"/>
        <v>182.0176819202531</v>
      </c>
      <c r="JG111" s="77">
        <f t="shared" ca="1" si="2747"/>
        <v>182.0176819202531</v>
      </c>
      <c r="JH111" s="77">
        <f t="shared" ca="1" si="2747"/>
        <v>182.0176819202531</v>
      </c>
      <c r="JI111" s="77">
        <f t="shared" ca="1" si="2747"/>
        <v>182.0176819202531</v>
      </c>
      <c r="JJ111" s="77">
        <f t="shared" ca="1" si="2747"/>
        <v>182.0176819202531</v>
      </c>
      <c r="JK111" s="77">
        <f t="shared" ca="1" si="2747"/>
        <v>182.0176819202531</v>
      </c>
      <c r="JL111" s="77">
        <f t="shared" ca="1" si="2747"/>
        <v>182.0176819202531</v>
      </c>
      <c r="JM111" s="77">
        <f t="shared" ca="1" si="2747"/>
        <v>182.0176819202531</v>
      </c>
      <c r="JN111" s="77">
        <f t="shared" ca="1" si="2747"/>
        <v>182.0176819202531</v>
      </c>
      <c r="JO111" s="77">
        <f t="shared" ca="1" si="2747"/>
        <v>182.0176819202531</v>
      </c>
      <c r="JP111" s="77">
        <f t="shared" ca="1" si="2747"/>
        <v>182.0176819202531</v>
      </c>
      <c r="JQ111" s="77">
        <f t="shared" ca="1" si="2747"/>
        <v>182.0176819202531</v>
      </c>
      <c r="JR111" s="77">
        <f t="shared" ca="1" si="2747"/>
        <v>182.0176819202531</v>
      </c>
      <c r="JS111" s="77">
        <f t="shared" ca="1" si="2747"/>
        <v>182.0176819202531</v>
      </c>
      <c r="JT111" s="77">
        <f t="shared" ca="1" si="2747"/>
        <v>182.0176819202531</v>
      </c>
      <c r="JU111" s="77">
        <f t="shared" ca="1" si="2747"/>
        <v>182.0176819202531</v>
      </c>
      <c r="JV111" s="77">
        <f t="shared" ca="1" si="2747"/>
        <v>182.0176819202531</v>
      </c>
      <c r="JW111" s="77">
        <f t="shared" ca="1" si="2747"/>
        <v>182.0176819202531</v>
      </c>
      <c r="JX111" s="77">
        <f t="shared" ca="1" si="2747"/>
        <v>182.0176819202531</v>
      </c>
      <c r="JY111" s="77">
        <f t="shared" ca="1" si="2747"/>
        <v>182.0176819202531</v>
      </c>
      <c r="JZ111" s="77">
        <f t="shared" ref="JZ111:KO111" ca="1" si="2748">JZ47</f>
        <v>182.0176819202531</v>
      </c>
      <c r="KA111" s="77">
        <f t="shared" ca="1" si="2748"/>
        <v>182.0176819202531</v>
      </c>
      <c r="KB111" s="77">
        <f t="shared" ca="1" si="2748"/>
        <v>182.0176819202531</v>
      </c>
      <c r="KC111" s="77">
        <f t="shared" ca="1" si="2748"/>
        <v>182.0176819202531</v>
      </c>
      <c r="KD111" s="77">
        <f t="shared" ca="1" si="2748"/>
        <v>182.0176819202531</v>
      </c>
      <c r="KE111" s="77">
        <f t="shared" ca="1" si="2748"/>
        <v>182.0176819202531</v>
      </c>
      <c r="KF111" s="77">
        <f t="shared" ca="1" si="2748"/>
        <v>182.0176819202531</v>
      </c>
      <c r="KG111" s="77">
        <f t="shared" ca="1" si="2748"/>
        <v>182.0176819202531</v>
      </c>
      <c r="KH111" s="77">
        <f t="shared" ca="1" si="2748"/>
        <v>182.0176819202531</v>
      </c>
      <c r="KI111" s="77">
        <f t="shared" ca="1" si="2748"/>
        <v>182.0176819202531</v>
      </c>
      <c r="KJ111" s="77">
        <f t="shared" ca="1" si="2748"/>
        <v>182.0176819202531</v>
      </c>
      <c r="KK111" s="77">
        <f t="shared" ca="1" si="2748"/>
        <v>182.0176819202531</v>
      </c>
      <c r="KL111" s="77">
        <f t="shared" ca="1" si="2748"/>
        <v>182.0176819202531</v>
      </c>
      <c r="KM111" s="77">
        <f t="shared" ca="1" si="2748"/>
        <v>182.0176819202531</v>
      </c>
      <c r="KN111" s="77">
        <f t="shared" ca="1" si="2748"/>
        <v>182.0176819202531</v>
      </c>
      <c r="KO111" s="77">
        <f t="shared" ca="1" si="2748"/>
        <v>182.0176819202531</v>
      </c>
    </row>
    <row r="112" spans="1:301" x14ac:dyDescent="0.2">
      <c r="A112" s="190" t="s">
        <v>283</v>
      </c>
      <c r="B112" s="77">
        <f t="shared" ref="B112:BM112" ca="1" si="2749">B110-B111</f>
        <v>-4752.3269759736504</v>
      </c>
      <c r="C112" s="77">
        <f t="shared" ca="1" si="2749"/>
        <v>-2164.7157664263877</v>
      </c>
      <c r="D112" s="77">
        <f t="shared" ca="1" si="2749"/>
        <v>-2170.0829912477197</v>
      </c>
      <c r="E112" s="77">
        <f t="shared" ca="1" si="2749"/>
        <v>-2175.4452176986638</v>
      </c>
      <c r="F112" s="77">
        <f t="shared" ca="1" si="2749"/>
        <v>-2180.8024120064474</v>
      </c>
      <c r="G112" s="77">
        <f t="shared" ca="1" si="2749"/>
        <v>-2186.1545400548457</v>
      </c>
      <c r="H112" s="77">
        <f t="shared" ca="1" si="2749"/>
        <v>-2191.5015673795092</v>
      </c>
      <c r="I112" s="77">
        <f t="shared" ca="1" si="2749"/>
        <v>-2196.8434591632108</v>
      </c>
      <c r="J112" s="77">
        <f t="shared" ca="1" si="2749"/>
        <v>-2202.1801802310129</v>
      </c>
      <c r="K112" s="77">
        <f t="shared" ca="1" si="2749"/>
        <v>-2207.5116950453489</v>
      </c>
      <c r="L112" s="77">
        <f t="shared" ca="1" si="2749"/>
        <v>-2212.8379677010221</v>
      </c>
      <c r="M112" s="77">
        <f t="shared" ca="1" si="2749"/>
        <v>-2218.1589619201181</v>
      </c>
      <c r="N112" s="77">
        <f t="shared" ca="1" si="2749"/>
        <v>313.9005055867658</v>
      </c>
      <c r="O112" s="77">
        <f t="shared" ca="1" si="2749"/>
        <v>313.9005055867658</v>
      </c>
      <c r="P112" s="77">
        <f t="shared" ca="1" si="2749"/>
        <v>313.9005055867658</v>
      </c>
      <c r="Q112" s="77">
        <f t="shared" ca="1" si="2749"/>
        <v>313.9005055867658</v>
      </c>
      <c r="R112" s="77">
        <f t="shared" ca="1" si="2749"/>
        <v>313.9005055867658</v>
      </c>
      <c r="S112" s="77">
        <f t="shared" ca="1" si="2749"/>
        <v>313.9005055867658</v>
      </c>
      <c r="T112" s="77">
        <f t="shared" ca="1" si="2749"/>
        <v>313.9005055867658</v>
      </c>
      <c r="U112" s="77">
        <f t="shared" ca="1" si="2749"/>
        <v>313.9005055867658</v>
      </c>
      <c r="V112" s="77">
        <f t="shared" ca="1" si="2749"/>
        <v>313.9005055867658</v>
      </c>
      <c r="W112" s="77">
        <f t="shared" ca="1" si="2749"/>
        <v>313.9005055867658</v>
      </c>
      <c r="X112" s="77">
        <f t="shared" ca="1" si="2749"/>
        <v>313.9005055867658</v>
      </c>
      <c r="Y112" s="77">
        <f t="shared" ca="1" si="2749"/>
        <v>313.9005055867658</v>
      </c>
      <c r="Z112" s="77">
        <f t="shared" ca="1" si="2749"/>
        <v>313.9005055867658</v>
      </c>
      <c r="AA112" s="77">
        <f t="shared" ca="1" si="2749"/>
        <v>314.77629458236095</v>
      </c>
      <c r="AB112" s="77">
        <f t="shared" ca="1" si="2749"/>
        <v>315.6571993469164</v>
      </c>
      <c r="AC112" s="77">
        <f t="shared" ca="1" si="2749"/>
        <v>316.54324976330594</v>
      </c>
      <c r="AD112" s="77">
        <f t="shared" ca="1" si="2749"/>
        <v>317.43447588895901</v>
      </c>
      <c r="AE112" s="77">
        <f t="shared" ca="1" si="2749"/>
        <v>318.33090795688037</v>
      </c>
      <c r="AF112" s="77">
        <f t="shared" ca="1" si="2749"/>
        <v>319.23257637667547</v>
      </c>
      <c r="AG112" s="77">
        <f t="shared" ca="1" si="2749"/>
        <v>320.13951173558223</v>
      </c>
      <c r="AH112" s="77">
        <f t="shared" ca="1" si="2749"/>
        <v>321.05174479950858</v>
      </c>
      <c r="AI112" s="77">
        <f t="shared" ca="1" si="2749"/>
        <v>321.96930651407621</v>
      </c>
      <c r="AJ112" s="77">
        <f t="shared" ca="1" si="2749"/>
        <v>322.89222800567023</v>
      </c>
      <c r="AK112" s="77">
        <f t="shared" ca="1" si="2749"/>
        <v>323.82054058249508</v>
      </c>
      <c r="AL112" s="77">
        <f t="shared" ca="1" si="2749"/>
        <v>324.75427573563667</v>
      </c>
      <c r="AM112" s="77">
        <f t="shared" ca="1" si="2749"/>
        <v>325.69346514013057</v>
      </c>
      <c r="AN112" s="77">
        <f t="shared" ca="1" si="2749"/>
        <v>326.63814065603663</v>
      </c>
      <c r="AO112" s="77">
        <f t="shared" ca="1" si="2749"/>
        <v>327.58833432951963</v>
      </c>
      <c r="AP112" s="77">
        <f t="shared" ca="1" si="2749"/>
        <v>328.54407839393639</v>
      </c>
      <c r="AQ112" s="77">
        <f t="shared" ca="1" si="2749"/>
        <v>329.50540527092932</v>
      </c>
      <c r="AR112" s="77">
        <f t="shared" ca="1" si="2749"/>
        <v>330.47234757152637</v>
      </c>
      <c r="AS112" s="77">
        <f t="shared" ca="1" si="2749"/>
        <v>331.4449380972469</v>
      </c>
      <c r="AT112" s="77">
        <f t="shared" ca="1" si="2749"/>
        <v>332.42320984121471</v>
      </c>
      <c r="AU112" s="77">
        <f t="shared" ca="1" si="2749"/>
        <v>333.40719598927723</v>
      </c>
      <c r="AV112" s="77">
        <f t="shared" ca="1" si="2749"/>
        <v>334.39692992113123</v>
      </c>
      <c r="AW112" s="77">
        <f t="shared" ca="1" si="2749"/>
        <v>335.39244521145508</v>
      </c>
      <c r="AX112" s="77">
        <f t="shared" ca="1" si="2749"/>
        <v>336.3937756310479</v>
      </c>
      <c r="AY112" s="77">
        <f t="shared" ca="1" si="2749"/>
        <v>337.40095514797514</v>
      </c>
      <c r="AZ112" s="77">
        <f t="shared" ca="1" si="2749"/>
        <v>338.41401792872051</v>
      </c>
      <c r="BA112" s="77">
        <f t="shared" ca="1" si="2749"/>
        <v>339.43299833934543</v>
      </c>
      <c r="BB112" s="77">
        <f t="shared" ca="1" si="2749"/>
        <v>340.45793094665487</v>
      </c>
      <c r="BC112" s="77">
        <f t="shared" ca="1" si="2749"/>
        <v>341.48885051936941</v>
      </c>
      <c r="BD112" s="77">
        <f t="shared" ca="1" si="2749"/>
        <v>342.52579202930531</v>
      </c>
      <c r="BE112" s="77">
        <f t="shared" ca="1" si="2749"/>
        <v>343.56879065256066</v>
      </c>
      <c r="BF112" s="77">
        <f t="shared" ca="1" si="2749"/>
        <v>344.61788177070838</v>
      </c>
      <c r="BG112" s="77">
        <f t="shared" ca="1" si="2749"/>
        <v>345.6731009719968</v>
      </c>
      <c r="BH112" s="77">
        <f t="shared" ca="1" si="2749"/>
        <v>346.73448405255687</v>
      </c>
      <c r="BI112" s="77">
        <f t="shared" ca="1" si="2749"/>
        <v>347.80206701761631</v>
      </c>
      <c r="BJ112" s="77">
        <f t="shared" ca="1" si="2749"/>
        <v>348.87588608272119</v>
      </c>
      <c r="BK112" s="77">
        <f t="shared" ca="1" si="2749"/>
        <v>349.95597767496417</v>
      </c>
      <c r="BL112" s="77">
        <f t="shared" ca="1" si="2749"/>
        <v>351.04237843422089</v>
      </c>
      <c r="BM112" s="77">
        <f t="shared" ca="1" si="2749"/>
        <v>352.13512521439196</v>
      </c>
      <c r="BN112" s="77">
        <f t="shared" ref="BN112:DQ112" ca="1" si="2750">BN110-BN111</f>
        <v>353.23425508465391</v>
      </c>
      <c r="BO112" s="77">
        <f t="shared" ca="1" si="2750"/>
        <v>354.33980533071622</v>
      </c>
      <c r="BP112" s="77">
        <f t="shared" ca="1" si="2750"/>
        <v>355.45181345608665</v>
      </c>
      <c r="BQ112" s="77">
        <f t="shared" ca="1" si="2750"/>
        <v>356.57031718334287</v>
      </c>
      <c r="BR112" s="77">
        <f t="shared" ca="1" si="2750"/>
        <v>357.6953544554126</v>
      </c>
      <c r="BS112" s="77">
        <f t="shared" ca="1" si="2750"/>
        <v>358.82696343686047</v>
      </c>
      <c r="BT112" s="77">
        <f t="shared" ca="1" si="2750"/>
        <v>359.96518251518273</v>
      </c>
      <c r="BU112" s="77">
        <f t="shared" ca="1" si="2750"/>
        <v>361.11005030210981</v>
      </c>
      <c r="BV112" s="77">
        <f t="shared" ca="1" si="2750"/>
        <v>362.26160563491533</v>
      </c>
      <c r="BW112" s="77">
        <f t="shared" ca="1" si="2750"/>
        <v>363.41988757773458</v>
      </c>
      <c r="BX112" s="77">
        <f t="shared" ca="1" si="2750"/>
        <v>364.58493542288892</v>
      </c>
      <c r="BY112" s="77">
        <f t="shared" ca="1" si="2750"/>
        <v>365.75678869221906</v>
      </c>
      <c r="BZ112" s="77">
        <f t="shared" ca="1" si="2750"/>
        <v>366.93548713842563</v>
      </c>
      <c r="CA112" s="77">
        <f t="shared" ca="1" si="2750"/>
        <v>368.12107074641773</v>
      </c>
      <c r="CB112" s="77">
        <f t="shared" ca="1" si="2750"/>
        <v>369.31357973466936</v>
      </c>
      <c r="CC112" s="77">
        <f t="shared" ca="1" si="2750"/>
        <v>370.51305455658365</v>
      </c>
      <c r="CD112" s="77">
        <f t="shared" ca="1" si="2750"/>
        <v>371.71953590186541</v>
      </c>
      <c r="CE112" s="77">
        <f t="shared" ca="1" si="2750"/>
        <v>372.93306469790122</v>
      </c>
      <c r="CF112" s="77">
        <f t="shared" ca="1" si="2750"/>
        <v>374.15368211114787</v>
      </c>
      <c r="CG112" s="77">
        <f t="shared" ca="1" si="2750"/>
        <v>375.38142954852873</v>
      </c>
      <c r="CH112" s="77">
        <f t="shared" ca="1" si="2750"/>
        <v>-449.72577217449486</v>
      </c>
      <c r="CI112" s="77">
        <f t="shared" ca="1" si="2750"/>
        <v>-448.483639499177</v>
      </c>
      <c r="CJ112" s="77">
        <f t="shared" ca="1" si="2750"/>
        <v>-447.23425112206701</v>
      </c>
      <c r="CK112" s="77">
        <f t="shared" ca="1" si="2750"/>
        <v>-445.97756466024578</v>
      </c>
      <c r="CL112" s="77">
        <f t="shared" ca="1" si="2750"/>
        <v>-444.71353748322196</v>
      </c>
      <c r="CM112" s="77">
        <f t="shared" ca="1" si="2750"/>
        <v>-443.44212671148557</v>
      </c>
      <c r="CN112" s="77">
        <f t="shared" ca="1" si="2750"/>
        <v>-442.16328921505351</v>
      </c>
      <c r="CO112" s="77">
        <f t="shared" ca="1" si="2750"/>
        <v>-440.8769816120062</v>
      </c>
      <c r="CP112" s="77">
        <f t="shared" ca="1" si="2750"/>
        <v>-439.58316026701624</v>
      </c>
      <c r="CQ112" s="77">
        <f t="shared" ca="1" si="2750"/>
        <v>-438.28178128986826</v>
      </c>
      <c r="CR112" s="77">
        <f t="shared" ca="1" si="2750"/>
        <v>-436.97280053396946</v>
      </c>
      <c r="CS112" s="77">
        <f t="shared" ca="1" si="2750"/>
        <v>-435.65617359485259</v>
      </c>
      <c r="CT112" s="77">
        <f t="shared" ca="1" si="2750"/>
        <v>403.13799619909031</v>
      </c>
      <c r="CU112" s="77">
        <f t="shared" ca="1" si="2750"/>
        <v>403.13799619909031</v>
      </c>
      <c r="CV112" s="77">
        <f t="shared" ca="1" si="2750"/>
        <v>403.13799619909031</v>
      </c>
      <c r="CW112" s="77">
        <f t="shared" ca="1" si="2750"/>
        <v>403.13799619909031</v>
      </c>
      <c r="CX112" s="77">
        <f t="shared" ca="1" si="2750"/>
        <v>403.13799619909031</v>
      </c>
      <c r="CY112" s="77">
        <f t="shared" ca="1" si="2750"/>
        <v>403.13799619909031</v>
      </c>
      <c r="CZ112" s="77">
        <f t="shared" ca="1" si="2750"/>
        <v>403.13799619909031</v>
      </c>
      <c r="DA112" s="77">
        <f t="shared" ca="1" si="2750"/>
        <v>403.13799619909031</v>
      </c>
      <c r="DB112" s="77">
        <f t="shared" ca="1" si="2750"/>
        <v>403.13799619909031</v>
      </c>
      <c r="DC112" s="77">
        <f t="shared" ca="1" si="2750"/>
        <v>403.13799619909031</v>
      </c>
      <c r="DD112" s="77">
        <f t="shared" ca="1" si="2750"/>
        <v>403.13799619909031</v>
      </c>
      <c r="DE112" s="77">
        <f t="shared" ca="1" si="2750"/>
        <v>403.13799619909031</v>
      </c>
      <c r="DF112" s="77">
        <f t="shared" ca="1" si="2750"/>
        <v>403.13799619909031</v>
      </c>
      <c r="DG112" s="77">
        <f t="shared" ca="1" si="2750"/>
        <v>403.13799619909031</v>
      </c>
      <c r="DH112" s="77">
        <f t="shared" ca="1" si="2750"/>
        <v>403.13799619909031</v>
      </c>
      <c r="DI112" s="77">
        <f t="shared" ca="1" si="2750"/>
        <v>403.13799619909031</v>
      </c>
      <c r="DJ112" s="77">
        <f t="shared" ca="1" si="2750"/>
        <v>403.13799619909031</v>
      </c>
      <c r="DK112" s="77">
        <f t="shared" ca="1" si="2750"/>
        <v>403.13799619909031</v>
      </c>
      <c r="DL112" s="77">
        <f t="shared" ca="1" si="2750"/>
        <v>403.13799619909031</v>
      </c>
      <c r="DM112" s="77">
        <f t="shared" ca="1" si="2750"/>
        <v>403.13799619909031</v>
      </c>
      <c r="DN112" s="77">
        <f t="shared" ca="1" si="2750"/>
        <v>403.13799619909031</v>
      </c>
      <c r="DO112" s="77">
        <f t="shared" ca="1" si="2750"/>
        <v>403.13799619909031</v>
      </c>
      <c r="DP112" s="77">
        <f t="shared" ca="1" si="2750"/>
        <v>403.13799619909031</v>
      </c>
      <c r="DQ112" s="77">
        <f t="shared" ca="1" si="2750"/>
        <v>403.13799619909031</v>
      </c>
      <c r="DR112" s="77">
        <f t="shared" ref="DR112:EC112" ca="1" si="2751">DR110-DR111</f>
        <v>403.13799619909031</v>
      </c>
      <c r="DS112" s="77">
        <f t="shared" ca="1" si="2751"/>
        <v>403.13799619909031</v>
      </c>
      <c r="DT112" s="77">
        <f t="shared" ca="1" si="2751"/>
        <v>403.13799619909031</v>
      </c>
      <c r="DU112" s="77">
        <f t="shared" ca="1" si="2751"/>
        <v>403.13799619909031</v>
      </c>
      <c r="DV112" s="77">
        <f t="shared" ca="1" si="2751"/>
        <v>403.13799619909031</v>
      </c>
      <c r="DW112" s="77">
        <f t="shared" ca="1" si="2751"/>
        <v>403.13799619909031</v>
      </c>
      <c r="DX112" s="77">
        <f t="shared" ca="1" si="2751"/>
        <v>403.13799619909031</v>
      </c>
      <c r="DY112" s="77">
        <f t="shared" ca="1" si="2751"/>
        <v>403.13799619909031</v>
      </c>
      <c r="DZ112" s="77">
        <f t="shared" ca="1" si="2751"/>
        <v>403.13799619909031</v>
      </c>
      <c r="EA112" s="77">
        <f t="shared" ca="1" si="2751"/>
        <v>403.13799619909031</v>
      </c>
      <c r="EB112" s="77">
        <f t="shared" ca="1" si="2751"/>
        <v>403.13799619909031</v>
      </c>
      <c r="EC112" s="77">
        <f t="shared" ca="1" si="2751"/>
        <v>403.13799619909031</v>
      </c>
      <c r="ED112" s="77">
        <f t="shared" ref="ED112:FA112" ca="1" si="2752">ED110-ED111</f>
        <v>403.13799619909031</v>
      </c>
      <c r="EE112" s="77">
        <f t="shared" ca="1" si="2752"/>
        <v>403.13799619909031</v>
      </c>
      <c r="EF112" s="77">
        <f t="shared" ca="1" si="2752"/>
        <v>403.13799619909031</v>
      </c>
      <c r="EG112" s="77">
        <f t="shared" ca="1" si="2752"/>
        <v>403.13799619909031</v>
      </c>
      <c r="EH112" s="77">
        <f t="shared" ca="1" si="2752"/>
        <v>403.13799619909031</v>
      </c>
      <c r="EI112" s="77">
        <f t="shared" ca="1" si="2752"/>
        <v>403.13799619909031</v>
      </c>
      <c r="EJ112" s="77">
        <f t="shared" ca="1" si="2752"/>
        <v>403.13799619909031</v>
      </c>
      <c r="EK112" s="77">
        <f t="shared" ca="1" si="2752"/>
        <v>403.13799619909031</v>
      </c>
      <c r="EL112" s="77">
        <f t="shared" ca="1" si="2752"/>
        <v>403.13799619909031</v>
      </c>
      <c r="EM112" s="77">
        <f t="shared" ca="1" si="2752"/>
        <v>403.13799619909031</v>
      </c>
      <c r="EN112" s="77">
        <f t="shared" ca="1" si="2752"/>
        <v>403.13799619909031</v>
      </c>
      <c r="EO112" s="77">
        <f t="shared" ca="1" si="2752"/>
        <v>403.13799619909031</v>
      </c>
      <c r="EP112" s="77">
        <f t="shared" ca="1" si="2752"/>
        <v>403.13799619909031</v>
      </c>
      <c r="EQ112" s="77">
        <f t="shared" ca="1" si="2752"/>
        <v>403.13799619909031</v>
      </c>
      <c r="ER112" s="77">
        <f t="shared" ca="1" si="2752"/>
        <v>403.13799619909031</v>
      </c>
      <c r="ES112" s="77">
        <f t="shared" ca="1" si="2752"/>
        <v>403.13799619909031</v>
      </c>
      <c r="ET112" s="77">
        <f t="shared" ca="1" si="2752"/>
        <v>403.13799619909031</v>
      </c>
      <c r="EU112" s="77">
        <f t="shared" ca="1" si="2752"/>
        <v>403.13799619909031</v>
      </c>
      <c r="EV112" s="77">
        <f t="shared" ca="1" si="2752"/>
        <v>403.13799619909031</v>
      </c>
      <c r="EW112" s="77">
        <f t="shared" ca="1" si="2752"/>
        <v>403.13799619909031</v>
      </c>
      <c r="EX112" s="77">
        <f t="shared" ca="1" si="2752"/>
        <v>403.13799619909031</v>
      </c>
      <c r="EY112" s="77">
        <f t="shared" ca="1" si="2752"/>
        <v>403.13799619909031</v>
      </c>
      <c r="EZ112" s="77">
        <f t="shared" ca="1" si="2752"/>
        <v>403.13799619909031</v>
      </c>
      <c r="FA112" s="77">
        <f t="shared" ca="1" si="2752"/>
        <v>403.13799619909031</v>
      </c>
      <c r="FB112" s="77">
        <f t="shared" ref="FB112:HM112" ca="1" si="2753">FB110-FB111</f>
        <v>403.13799619909031</v>
      </c>
      <c r="FC112" s="77">
        <f t="shared" ca="1" si="2753"/>
        <v>403.13799619909031</v>
      </c>
      <c r="FD112" s="77">
        <f t="shared" ca="1" si="2753"/>
        <v>403.13799619909031</v>
      </c>
      <c r="FE112" s="77">
        <f t="shared" ca="1" si="2753"/>
        <v>403.13799619909031</v>
      </c>
      <c r="FF112" s="77">
        <f t="shared" ca="1" si="2753"/>
        <v>403.13799619909031</v>
      </c>
      <c r="FG112" s="77">
        <f t="shared" ca="1" si="2753"/>
        <v>403.13799619909031</v>
      </c>
      <c r="FH112" s="77">
        <f t="shared" ca="1" si="2753"/>
        <v>403.13799619909031</v>
      </c>
      <c r="FI112" s="77">
        <f t="shared" ca="1" si="2753"/>
        <v>403.13799619909031</v>
      </c>
      <c r="FJ112" s="77">
        <f t="shared" ca="1" si="2753"/>
        <v>403.13799619909031</v>
      </c>
      <c r="FK112" s="77">
        <f t="shared" ca="1" si="2753"/>
        <v>403.13799619909031</v>
      </c>
      <c r="FL112" s="77">
        <f t="shared" ca="1" si="2753"/>
        <v>403.13799619909031</v>
      </c>
      <c r="FM112" s="77">
        <f t="shared" ca="1" si="2753"/>
        <v>403.13799619909031</v>
      </c>
      <c r="FN112" s="77">
        <f t="shared" ca="1" si="2753"/>
        <v>-423.20412463424304</v>
      </c>
      <c r="FO112" s="77">
        <f t="shared" ca="1" si="2753"/>
        <v>-423.20412463424304</v>
      </c>
      <c r="FP112" s="77">
        <f t="shared" ca="1" si="2753"/>
        <v>-423.20412463424304</v>
      </c>
      <c r="FQ112" s="77">
        <f t="shared" ca="1" si="2753"/>
        <v>-423.20412463424304</v>
      </c>
      <c r="FR112" s="77">
        <f t="shared" ca="1" si="2753"/>
        <v>-423.20412463424304</v>
      </c>
      <c r="FS112" s="77">
        <f t="shared" ca="1" si="2753"/>
        <v>-423.20412463424304</v>
      </c>
      <c r="FT112" s="77">
        <f t="shared" ca="1" si="2753"/>
        <v>-423.20412463424304</v>
      </c>
      <c r="FU112" s="77">
        <f t="shared" ca="1" si="2753"/>
        <v>-423.20412463424304</v>
      </c>
      <c r="FV112" s="77">
        <f t="shared" ca="1" si="2753"/>
        <v>-423.20412463424304</v>
      </c>
      <c r="FW112" s="77">
        <f t="shared" ca="1" si="2753"/>
        <v>-423.20412463424304</v>
      </c>
      <c r="FX112" s="77">
        <f t="shared" ca="1" si="2753"/>
        <v>-423.20412463424304</v>
      </c>
      <c r="FY112" s="77">
        <f t="shared" ca="1" si="2753"/>
        <v>-423.20412463424304</v>
      </c>
      <c r="FZ112" s="77">
        <f t="shared" ca="1" si="2753"/>
        <v>-1113.2628567175764</v>
      </c>
      <c r="GA112" s="77">
        <f t="shared" ca="1" si="2753"/>
        <v>-1113.2628567175764</v>
      </c>
      <c r="GB112" s="77">
        <f t="shared" ca="1" si="2753"/>
        <v>-1113.2628567175764</v>
      </c>
      <c r="GC112" s="77">
        <f t="shared" ca="1" si="2753"/>
        <v>-1113.2628567175764</v>
      </c>
      <c r="GD112" s="77">
        <f t="shared" ca="1" si="2753"/>
        <v>-1113.2628567175764</v>
      </c>
      <c r="GE112" s="77">
        <f t="shared" ca="1" si="2753"/>
        <v>-1113.2628567175764</v>
      </c>
      <c r="GF112" s="77">
        <f t="shared" ca="1" si="2753"/>
        <v>-1113.2628567175764</v>
      </c>
      <c r="GG112" s="77">
        <f t="shared" ca="1" si="2753"/>
        <v>-1113.2628567175764</v>
      </c>
      <c r="GH112" s="77">
        <f t="shared" ca="1" si="2753"/>
        <v>-1113.2628567175764</v>
      </c>
      <c r="GI112" s="77">
        <f t="shared" ca="1" si="2753"/>
        <v>-1113.2628567175764</v>
      </c>
      <c r="GJ112" s="77">
        <f t="shared" ca="1" si="2753"/>
        <v>-1113.2628567175764</v>
      </c>
      <c r="GK112" s="77">
        <f t="shared" ca="1" si="2753"/>
        <v>-1113.2628567175764</v>
      </c>
      <c r="GL112" s="77">
        <f t="shared" ca="1" si="2753"/>
        <v>403.13799619909031</v>
      </c>
      <c r="GM112" s="77">
        <f t="shared" ca="1" si="2753"/>
        <v>403.13799619909031</v>
      </c>
      <c r="GN112" s="77">
        <f t="shared" ca="1" si="2753"/>
        <v>403.13799619909031</v>
      </c>
      <c r="GO112" s="77">
        <f t="shared" ca="1" si="2753"/>
        <v>403.13799619909031</v>
      </c>
      <c r="GP112" s="77">
        <f t="shared" ca="1" si="2753"/>
        <v>403.13799619909031</v>
      </c>
      <c r="GQ112" s="77">
        <f t="shared" ca="1" si="2753"/>
        <v>403.13799619909031</v>
      </c>
      <c r="GR112" s="77">
        <f t="shared" ca="1" si="2753"/>
        <v>403.13799619909031</v>
      </c>
      <c r="GS112" s="77">
        <f t="shared" ca="1" si="2753"/>
        <v>403.13799619909031</v>
      </c>
      <c r="GT112" s="77">
        <f t="shared" ca="1" si="2753"/>
        <v>403.13799619909031</v>
      </c>
      <c r="GU112" s="77">
        <f t="shared" ca="1" si="2753"/>
        <v>403.13799619909031</v>
      </c>
      <c r="GV112" s="77">
        <f t="shared" ca="1" si="2753"/>
        <v>403.13799619909031</v>
      </c>
      <c r="GW112" s="77">
        <f t="shared" ca="1" si="2753"/>
        <v>403.13799619909031</v>
      </c>
      <c r="GX112" s="77">
        <f t="shared" ca="1" si="2753"/>
        <v>403.13799619909031</v>
      </c>
      <c r="GY112" s="77">
        <f t="shared" ca="1" si="2753"/>
        <v>403.13799619909031</v>
      </c>
      <c r="GZ112" s="77">
        <f t="shared" ca="1" si="2753"/>
        <v>403.13799619909031</v>
      </c>
      <c r="HA112" s="77">
        <f t="shared" ca="1" si="2753"/>
        <v>403.13799619909031</v>
      </c>
      <c r="HB112" s="77">
        <f t="shared" ca="1" si="2753"/>
        <v>403.13799619909031</v>
      </c>
      <c r="HC112" s="77">
        <f t="shared" ca="1" si="2753"/>
        <v>403.13799619909031</v>
      </c>
      <c r="HD112" s="77">
        <f t="shared" ca="1" si="2753"/>
        <v>403.13799619909031</v>
      </c>
      <c r="HE112" s="77">
        <f t="shared" ca="1" si="2753"/>
        <v>403.13799619909031</v>
      </c>
      <c r="HF112" s="77">
        <f t="shared" ca="1" si="2753"/>
        <v>403.13799619909031</v>
      </c>
      <c r="HG112" s="77">
        <f t="shared" ca="1" si="2753"/>
        <v>403.13799619909031</v>
      </c>
      <c r="HH112" s="77">
        <f t="shared" ca="1" si="2753"/>
        <v>403.13799619909031</v>
      </c>
      <c r="HI112" s="77">
        <f t="shared" ca="1" si="2753"/>
        <v>403.13799619909031</v>
      </c>
      <c r="HJ112" s="77">
        <f t="shared" ca="1" si="2753"/>
        <v>403.13799619909031</v>
      </c>
      <c r="HK112" s="77">
        <f t="shared" ca="1" si="2753"/>
        <v>403.13799619909031</v>
      </c>
      <c r="HL112" s="77">
        <f t="shared" ca="1" si="2753"/>
        <v>403.13799619909031</v>
      </c>
      <c r="HM112" s="77">
        <f t="shared" ca="1" si="2753"/>
        <v>403.13799619909031</v>
      </c>
      <c r="HN112" s="77">
        <f t="shared" ref="HN112:JY112" ca="1" si="2754">HN110-HN111</f>
        <v>403.13799619909031</v>
      </c>
      <c r="HO112" s="77">
        <f t="shared" ca="1" si="2754"/>
        <v>403.13799619909031</v>
      </c>
      <c r="HP112" s="77">
        <f t="shared" ca="1" si="2754"/>
        <v>403.13799619909031</v>
      </c>
      <c r="HQ112" s="77">
        <f t="shared" ca="1" si="2754"/>
        <v>403.13799619909031</v>
      </c>
      <c r="HR112" s="77">
        <f t="shared" ca="1" si="2754"/>
        <v>403.13799619909031</v>
      </c>
      <c r="HS112" s="77">
        <f t="shared" ca="1" si="2754"/>
        <v>403.13799619909031</v>
      </c>
      <c r="HT112" s="77">
        <f t="shared" ca="1" si="2754"/>
        <v>403.13799619909031</v>
      </c>
      <c r="HU112" s="77">
        <f t="shared" ca="1" si="2754"/>
        <v>403.13799619909031</v>
      </c>
      <c r="HV112" s="77">
        <f t="shared" ca="1" si="2754"/>
        <v>403.13799619909031</v>
      </c>
      <c r="HW112" s="77">
        <f t="shared" ca="1" si="2754"/>
        <v>403.13799619909031</v>
      </c>
      <c r="HX112" s="77">
        <f t="shared" ca="1" si="2754"/>
        <v>403.13799619909031</v>
      </c>
      <c r="HY112" s="77">
        <f t="shared" ca="1" si="2754"/>
        <v>403.13799619909031</v>
      </c>
      <c r="HZ112" s="77">
        <f t="shared" ca="1" si="2754"/>
        <v>403.13799619909031</v>
      </c>
      <c r="IA112" s="77">
        <f t="shared" ca="1" si="2754"/>
        <v>403.13799619909031</v>
      </c>
      <c r="IB112" s="77">
        <f t="shared" ca="1" si="2754"/>
        <v>403.13799619909031</v>
      </c>
      <c r="IC112" s="77">
        <f t="shared" ca="1" si="2754"/>
        <v>403.13799619909031</v>
      </c>
      <c r="ID112" s="77">
        <f t="shared" ca="1" si="2754"/>
        <v>403.13799619909031</v>
      </c>
      <c r="IE112" s="77">
        <f t="shared" ca="1" si="2754"/>
        <v>403.13799619909031</v>
      </c>
      <c r="IF112" s="77">
        <f t="shared" ca="1" si="2754"/>
        <v>403.13799619909031</v>
      </c>
      <c r="IG112" s="77">
        <f t="shared" ca="1" si="2754"/>
        <v>403.13799619909031</v>
      </c>
      <c r="IH112" s="77">
        <f t="shared" ca="1" si="2754"/>
        <v>403.13799619909031</v>
      </c>
      <c r="II112" s="77">
        <f t="shared" ca="1" si="2754"/>
        <v>403.13799619909031</v>
      </c>
      <c r="IJ112" s="77">
        <f t="shared" ca="1" si="2754"/>
        <v>403.13799619909031</v>
      </c>
      <c r="IK112" s="77">
        <f t="shared" ca="1" si="2754"/>
        <v>403.13799619909031</v>
      </c>
      <c r="IL112" s="77">
        <f t="shared" ca="1" si="2754"/>
        <v>403.13799619909031</v>
      </c>
      <c r="IM112" s="77">
        <f t="shared" ca="1" si="2754"/>
        <v>403.13799619909031</v>
      </c>
      <c r="IN112" s="77">
        <f t="shared" ca="1" si="2754"/>
        <v>403.13799619909031</v>
      </c>
      <c r="IO112" s="77">
        <f t="shared" ca="1" si="2754"/>
        <v>403.13799619909031</v>
      </c>
      <c r="IP112" s="77">
        <f t="shared" ca="1" si="2754"/>
        <v>403.13799619909031</v>
      </c>
      <c r="IQ112" s="77">
        <f t="shared" ca="1" si="2754"/>
        <v>403.13799619909031</v>
      </c>
      <c r="IR112" s="77">
        <f t="shared" ca="1" si="2754"/>
        <v>403.13799619909031</v>
      </c>
      <c r="IS112" s="77">
        <f t="shared" ca="1" si="2754"/>
        <v>403.13799619909031</v>
      </c>
      <c r="IT112" s="77">
        <f t="shared" ca="1" si="2754"/>
        <v>-423.20412463424304</v>
      </c>
      <c r="IU112" s="77">
        <f t="shared" ca="1" si="2754"/>
        <v>-423.20412463424304</v>
      </c>
      <c r="IV112" s="77">
        <f t="shared" ca="1" si="2754"/>
        <v>-423.20412463424304</v>
      </c>
      <c r="IW112" s="77">
        <f t="shared" ca="1" si="2754"/>
        <v>-423.20412463424304</v>
      </c>
      <c r="IX112" s="77">
        <f t="shared" ca="1" si="2754"/>
        <v>-423.20412463424304</v>
      </c>
      <c r="IY112" s="77">
        <f t="shared" ca="1" si="2754"/>
        <v>-423.20412463424304</v>
      </c>
      <c r="IZ112" s="77">
        <f t="shared" ca="1" si="2754"/>
        <v>-423.20412463424304</v>
      </c>
      <c r="JA112" s="77">
        <f t="shared" ca="1" si="2754"/>
        <v>-423.20412463424304</v>
      </c>
      <c r="JB112" s="77">
        <f t="shared" ca="1" si="2754"/>
        <v>-423.20412463424304</v>
      </c>
      <c r="JC112" s="77">
        <f t="shared" ca="1" si="2754"/>
        <v>-423.20412463424304</v>
      </c>
      <c r="JD112" s="77">
        <f t="shared" ca="1" si="2754"/>
        <v>-423.20412463424304</v>
      </c>
      <c r="JE112" s="77">
        <f t="shared" ca="1" si="2754"/>
        <v>-423.20412463424304</v>
      </c>
      <c r="JF112" s="77">
        <f t="shared" ca="1" si="2754"/>
        <v>403.13799619909031</v>
      </c>
      <c r="JG112" s="77">
        <f t="shared" ca="1" si="2754"/>
        <v>403.13799619909031</v>
      </c>
      <c r="JH112" s="77">
        <f t="shared" ca="1" si="2754"/>
        <v>403.13799619909031</v>
      </c>
      <c r="JI112" s="77">
        <f t="shared" ca="1" si="2754"/>
        <v>403.13799619909031</v>
      </c>
      <c r="JJ112" s="77">
        <f t="shared" ca="1" si="2754"/>
        <v>403.13799619909031</v>
      </c>
      <c r="JK112" s="77">
        <f t="shared" ca="1" si="2754"/>
        <v>403.13799619909031</v>
      </c>
      <c r="JL112" s="77">
        <f t="shared" ca="1" si="2754"/>
        <v>403.13799619909031</v>
      </c>
      <c r="JM112" s="77">
        <f t="shared" ca="1" si="2754"/>
        <v>403.13799619909031</v>
      </c>
      <c r="JN112" s="77">
        <f t="shared" ca="1" si="2754"/>
        <v>403.13799619909031</v>
      </c>
      <c r="JO112" s="77">
        <f t="shared" ca="1" si="2754"/>
        <v>403.13799619909031</v>
      </c>
      <c r="JP112" s="77">
        <f t="shared" ca="1" si="2754"/>
        <v>403.13799619909031</v>
      </c>
      <c r="JQ112" s="77">
        <f t="shared" ca="1" si="2754"/>
        <v>403.13799619909031</v>
      </c>
      <c r="JR112" s="77">
        <f t="shared" ca="1" si="2754"/>
        <v>403.13799619909031</v>
      </c>
      <c r="JS112" s="77">
        <f t="shared" ca="1" si="2754"/>
        <v>403.13799619909031</v>
      </c>
      <c r="JT112" s="77">
        <f t="shared" ca="1" si="2754"/>
        <v>403.13799619909031</v>
      </c>
      <c r="JU112" s="77">
        <f t="shared" ca="1" si="2754"/>
        <v>403.13799619909031</v>
      </c>
      <c r="JV112" s="77">
        <f t="shared" ca="1" si="2754"/>
        <v>403.13799619909031</v>
      </c>
      <c r="JW112" s="77">
        <f t="shared" ca="1" si="2754"/>
        <v>403.13799619909031</v>
      </c>
      <c r="JX112" s="77">
        <f t="shared" ca="1" si="2754"/>
        <v>403.13799619909031</v>
      </c>
      <c r="JY112" s="77">
        <f t="shared" ca="1" si="2754"/>
        <v>403.13799619909031</v>
      </c>
      <c r="JZ112" s="77">
        <f t="shared" ref="JZ112:KO112" ca="1" si="2755">JZ110-JZ111</f>
        <v>403.13799619909031</v>
      </c>
      <c r="KA112" s="77">
        <f t="shared" ca="1" si="2755"/>
        <v>403.13799619909031</v>
      </c>
      <c r="KB112" s="77">
        <f t="shared" ca="1" si="2755"/>
        <v>403.13799619909031</v>
      </c>
      <c r="KC112" s="77">
        <f t="shared" ca="1" si="2755"/>
        <v>403.13799619909031</v>
      </c>
      <c r="KD112" s="77">
        <f t="shared" ca="1" si="2755"/>
        <v>403.13799619909031</v>
      </c>
      <c r="KE112" s="77">
        <f t="shared" ca="1" si="2755"/>
        <v>403.13799619909031</v>
      </c>
      <c r="KF112" s="77">
        <f t="shared" ca="1" si="2755"/>
        <v>403.13799619909031</v>
      </c>
      <c r="KG112" s="77">
        <f t="shared" ca="1" si="2755"/>
        <v>403.13799619909031</v>
      </c>
      <c r="KH112" s="77">
        <f t="shared" ca="1" si="2755"/>
        <v>403.13799619909031</v>
      </c>
      <c r="KI112" s="77">
        <f t="shared" ca="1" si="2755"/>
        <v>403.13799619909031</v>
      </c>
      <c r="KJ112" s="77">
        <f t="shared" ca="1" si="2755"/>
        <v>403.13799619909031</v>
      </c>
      <c r="KK112" s="77">
        <f t="shared" ca="1" si="2755"/>
        <v>403.13799619909031</v>
      </c>
      <c r="KL112" s="77">
        <f t="shared" ca="1" si="2755"/>
        <v>403.13799619909031</v>
      </c>
      <c r="KM112" s="77">
        <f t="shared" ca="1" si="2755"/>
        <v>403.13799619909031</v>
      </c>
      <c r="KN112" s="77">
        <f t="shared" ca="1" si="2755"/>
        <v>403.13799619909031</v>
      </c>
      <c r="KO112" s="77">
        <f t="shared" ca="1" si="2755"/>
        <v>403.13799619909031</v>
      </c>
    </row>
    <row r="113" spans="1:301" x14ac:dyDescent="0.2">
      <c r="A113" s="94" t="s">
        <v>284</v>
      </c>
      <c r="B113" s="77">
        <f ca="1">B112</f>
        <v>-4752.3269759736504</v>
      </c>
      <c r="C113" s="77">
        <f t="shared" ref="C113:BM113" ca="1" si="2756">B113+C112</f>
        <v>-6917.0427424000382</v>
      </c>
      <c r="D113" s="77">
        <f t="shared" ca="1" si="2756"/>
        <v>-9087.1257336477574</v>
      </c>
      <c r="E113" s="77">
        <f t="shared" ca="1" si="2756"/>
        <v>-11262.570951346421</v>
      </c>
      <c r="F113" s="77">
        <f t="shared" ca="1" si="2756"/>
        <v>-13443.373363352868</v>
      </c>
      <c r="G113" s="77">
        <f t="shared" ca="1" si="2756"/>
        <v>-15629.527903407714</v>
      </c>
      <c r="H113" s="77">
        <f t="shared" ca="1" si="2756"/>
        <v>-17821.029470787224</v>
      </c>
      <c r="I113" s="77">
        <f t="shared" ca="1" si="2756"/>
        <v>-20017.872929950434</v>
      </c>
      <c r="J113" s="77">
        <f t="shared" ca="1" si="2756"/>
        <v>-22220.053110181449</v>
      </c>
      <c r="K113" s="77">
        <f t="shared" ca="1" si="2756"/>
        <v>-24427.564805226797</v>
      </c>
      <c r="L113" s="77">
        <f t="shared" ca="1" si="2756"/>
        <v>-26640.40277292782</v>
      </c>
      <c r="M113" s="77">
        <f t="shared" ca="1" si="2756"/>
        <v>-28858.561734847939</v>
      </c>
      <c r="N113" s="77">
        <f t="shared" ca="1" si="2756"/>
        <v>-28544.661229261172</v>
      </c>
      <c r="O113" s="77">
        <f t="shared" ca="1" si="2756"/>
        <v>-28230.760723674404</v>
      </c>
      <c r="P113" s="77">
        <f t="shared" ca="1" si="2756"/>
        <v>-27916.860218087637</v>
      </c>
      <c r="Q113" s="77">
        <f t="shared" ca="1" si="2756"/>
        <v>-27602.95971250087</v>
      </c>
      <c r="R113" s="77">
        <f t="shared" ca="1" si="2756"/>
        <v>-27289.059206914102</v>
      </c>
      <c r="S113" s="77">
        <f t="shared" ca="1" si="2756"/>
        <v>-26975.158701327335</v>
      </c>
      <c r="T113" s="77">
        <f t="shared" ca="1" si="2756"/>
        <v>-26661.258195740567</v>
      </c>
      <c r="U113" s="77">
        <f t="shared" ca="1" si="2756"/>
        <v>-26347.3576901538</v>
      </c>
      <c r="V113" s="77">
        <f t="shared" ca="1" si="2756"/>
        <v>-26033.457184567033</v>
      </c>
      <c r="W113" s="77">
        <f t="shared" ca="1" si="2756"/>
        <v>-25719.556678980265</v>
      </c>
      <c r="X113" s="77">
        <f t="shared" ca="1" si="2756"/>
        <v>-25405.656173393498</v>
      </c>
      <c r="Y113" s="77">
        <f t="shared" ca="1" si="2756"/>
        <v>-25091.75566780673</v>
      </c>
      <c r="Z113" s="77">
        <f t="shared" ca="1" si="2756"/>
        <v>-24777.855162219963</v>
      </c>
      <c r="AA113" s="77">
        <f t="shared" ca="1" si="2756"/>
        <v>-24463.078867637603</v>
      </c>
      <c r="AB113" s="77">
        <f t="shared" ca="1" si="2756"/>
        <v>-24147.421668290688</v>
      </c>
      <c r="AC113" s="77">
        <f t="shared" ca="1" si="2756"/>
        <v>-23830.878418527383</v>
      </c>
      <c r="AD113" s="77">
        <f t="shared" ca="1" si="2756"/>
        <v>-23513.443942638423</v>
      </c>
      <c r="AE113" s="77">
        <f t="shared" ca="1" si="2756"/>
        <v>-23195.113034681544</v>
      </c>
      <c r="AF113" s="77">
        <f t="shared" ca="1" si="2756"/>
        <v>-22875.88045830487</v>
      </c>
      <c r="AG113" s="77">
        <f t="shared" ca="1" si="2756"/>
        <v>-22555.740946569287</v>
      </c>
      <c r="AH113" s="77">
        <f t="shared" ca="1" si="2756"/>
        <v>-22234.689201769779</v>
      </c>
      <c r="AI113" s="77">
        <f t="shared" ca="1" si="2756"/>
        <v>-21912.719895255705</v>
      </c>
      <c r="AJ113" s="77">
        <f t="shared" ca="1" si="2756"/>
        <v>-21589.827667250036</v>
      </c>
      <c r="AK113" s="77">
        <f t="shared" ca="1" si="2756"/>
        <v>-21266.00712666754</v>
      </c>
      <c r="AL113" s="77">
        <f t="shared" ca="1" si="2756"/>
        <v>-20941.252850931905</v>
      </c>
      <c r="AM113" s="77">
        <f t="shared" ca="1" si="2756"/>
        <v>-20615.559385791774</v>
      </c>
      <c r="AN113" s="77">
        <f t="shared" ca="1" si="2756"/>
        <v>-20288.921245135738</v>
      </c>
      <c r="AO113" s="77">
        <f t="shared" ca="1" si="2756"/>
        <v>-19961.332910806217</v>
      </c>
      <c r="AP113" s="77">
        <f t="shared" ca="1" si="2756"/>
        <v>-19632.78883241228</v>
      </c>
      <c r="AQ113" s="77">
        <f t="shared" ca="1" si="2756"/>
        <v>-19303.283427141349</v>
      </c>
      <c r="AR113" s="77">
        <f t="shared" ca="1" si="2756"/>
        <v>-18972.811079569823</v>
      </c>
      <c r="AS113" s="77">
        <f t="shared" ca="1" si="2756"/>
        <v>-18641.366141472576</v>
      </c>
      <c r="AT113" s="77">
        <f t="shared" ca="1" si="2756"/>
        <v>-18308.942931631362</v>
      </c>
      <c r="AU113" s="77">
        <f t="shared" ca="1" si="2756"/>
        <v>-17975.535735642083</v>
      </c>
      <c r="AV113" s="77">
        <f t="shared" ca="1" si="2756"/>
        <v>-17641.138805720951</v>
      </c>
      <c r="AW113" s="77">
        <f t="shared" ca="1" si="2756"/>
        <v>-17305.746360509496</v>
      </c>
      <c r="AX113" s="77">
        <f t="shared" ca="1" si="2756"/>
        <v>-16969.352584878448</v>
      </c>
      <c r="AY113" s="77">
        <f t="shared" ca="1" si="2756"/>
        <v>-16631.951629730473</v>
      </c>
      <c r="AZ113" s="77">
        <f t="shared" ca="1" si="2756"/>
        <v>-16293.537611801752</v>
      </c>
      <c r="BA113" s="77">
        <f t="shared" ca="1" si="2756"/>
        <v>-15954.104613462407</v>
      </c>
      <c r="BB113" s="77">
        <f t="shared" ca="1" si="2756"/>
        <v>-15613.646682515751</v>
      </c>
      <c r="BC113" s="77">
        <f t="shared" ca="1" si="2756"/>
        <v>-15272.157831996381</v>
      </c>
      <c r="BD113" s="77">
        <f t="shared" ca="1" si="2756"/>
        <v>-14929.632039967075</v>
      </c>
      <c r="BE113" s="77">
        <f t="shared" ca="1" si="2756"/>
        <v>-14586.063249314515</v>
      </c>
      <c r="BF113" s="77">
        <f t="shared" ca="1" si="2756"/>
        <v>-14241.445367543807</v>
      </c>
      <c r="BG113" s="77">
        <f t="shared" ca="1" si="2756"/>
        <v>-13895.77226657181</v>
      </c>
      <c r="BH113" s="77">
        <f t="shared" ca="1" si="2756"/>
        <v>-13549.037782519254</v>
      </c>
      <c r="BI113" s="77">
        <f t="shared" ca="1" si="2756"/>
        <v>-13201.235715501638</v>
      </c>
      <c r="BJ113" s="77">
        <f t="shared" ca="1" si="2756"/>
        <v>-12852.359829418916</v>
      </c>
      <c r="BK113" s="77">
        <f t="shared" ca="1" si="2756"/>
        <v>-12502.403851743951</v>
      </c>
      <c r="BL113" s="77">
        <f t="shared" ca="1" si="2756"/>
        <v>-12151.361473309731</v>
      </c>
      <c r="BM113" s="77">
        <f t="shared" ca="1" si="2756"/>
        <v>-11799.226348095339</v>
      </c>
      <c r="BN113" s="77">
        <f t="shared" ref="BN113:DQ113" ca="1" si="2757">BM113+BN112</f>
        <v>-11445.992093010685</v>
      </c>
      <c r="BO113" s="77">
        <f t="shared" ca="1" si="2757"/>
        <v>-11091.65228767997</v>
      </c>
      <c r="BP113" s="77">
        <f t="shared" ca="1" si="2757"/>
        <v>-10736.200474223884</v>
      </c>
      <c r="BQ113" s="77">
        <f t="shared" ca="1" si="2757"/>
        <v>-10379.630157040541</v>
      </c>
      <c r="BR113" s="77">
        <f t="shared" ca="1" si="2757"/>
        <v>-10021.934802585129</v>
      </c>
      <c r="BS113" s="77">
        <f t="shared" ca="1" si="2757"/>
        <v>-9663.1078391482679</v>
      </c>
      <c r="BT113" s="77">
        <f t="shared" ca="1" si="2757"/>
        <v>-9303.1426566330847</v>
      </c>
      <c r="BU113" s="77">
        <f t="shared" ca="1" si="2757"/>
        <v>-8942.0326063309749</v>
      </c>
      <c r="BV113" s="77">
        <f t="shared" ca="1" si="2757"/>
        <v>-8579.7710006960588</v>
      </c>
      <c r="BW113" s="77">
        <f t="shared" ca="1" si="2757"/>
        <v>-8216.3511131183241</v>
      </c>
      <c r="BX113" s="77">
        <f t="shared" ca="1" si="2757"/>
        <v>-7851.7661776954355</v>
      </c>
      <c r="BY113" s="77">
        <f t="shared" ca="1" si="2757"/>
        <v>-7486.0093890032167</v>
      </c>
      <c r="BZ113" s="77">
        <f t="shared" ca="1" si="2757"/>
        <v>-7119.073901864791</v>
      </c>
      <c r="CA113" s="77">
        <f t="shared" ca="1" si="2757"/>
        <v>-6750.9528311183731</v>
      </c>
      <c r="CB113" s="77">
        <f t="shared" ca="1" si="2757"/>
        <v>-6381.6392513837036</v>
      </c>
      <c r="CC113" s="77">
        <f t="shared" ca="1" si="2757"/>
        <v>-6011.1261968271201</v>
      </c>
      <c r="CD113" s="77">
        <f t="shared" ca="1" si="2757"/>
        <v>-5639.406660925255</v>
      </c>
      <c r="CE113" s="77">
        <f t="shared" ca="1" si="2757"/>
        <v>-5266.4735962273535</v>
      </c>
      <c r="CF113" s="77">
        <f t="shared" ca="1" si="2757"/>
        <v>-4892.3199141162058</v>
      </c>
      <c r="CG113" s="77">
        <f t="shared" ca="1" si="2757"/>
        <v>-4516.9384845676768</v>
      </c>
      <c r="CH113" s="77">
        <f t="shared" ca="1" si="2757"/>
        <v>-4966.6642567421713</v>
      </c>
      <c r="CI113" s="77">
        <f t="shared" ca="1" si="2757"/>
        <v>-5415.1478962413485</v>
      </c>
      <c r="CJ113" s="77">
        <f t="shared" ca="1" si="2757"/>
        <v>-5862.3821473634152</v>
      </c>
      <c r="CK113" s="77">
        <f t="shared" ca="1" si="2757"/>
        <v>-6308.3597120236609</v>
      </c>
      <c r="CL113" s="77">
        <f t="shared" ca="1" si="2757"/>
        <v>-6753.0732495068833</v>
      </c>
      <c r="CM113" s="77">
        <f t="shared" ca="1" si="2757"/>
        <v>-7196.5153762183691</v>
      </c>
      <c r="CN113" s="77">
        <f t="shared" ca="1" si="2757"/>
        <v>-7638.6786654334228</v>
      </c>
      <c r="CO113" s="77">
        <f t="shared" ca="1" si="2757"/>
        <v>-8079.5556470454294</v>
      </c>
      <c r="CP113" s="77">
        <f t="shared" ca="1" si="2757"/>
        <v>-8519.1388073124454</v>
      </c>
      <c r="CQ113" s="77">
        <f t="shared" ca="1" si="2757"/>
        <v>-8957.4205886023137</v>
      </c>
      <c r="CR113" s="77">
        <f t="shared" ca="1" si="2757"/>
        <v>-9394.3933891362831</v>
      </c>
      <c r="CS113" s="77">
        <f t="shared" ca="1" si="2757"/>
        <v>-9830.0495627311357</v>
      </c>
      <c r="CT113" s="77">
        <f t="shared" ca="1" si="2757"/>
        <v>-9426.911566532046</v>
      </c>
      <c r="CU113" s="77">
        <f t="shared" ca="1" si="2757"/>
        <v>-9023.7735703329563</v>
      </c>
      <c r="CV113" s="77">
        <f t="shared" ca="1" si="2757"/>
        <v>-8620.6355741338666</v>
      </c>
      <c r="CW113" s="77">
        <f t="shared" ca="1" si="2757"/>
        <v>-8217.4975779347769</v>
      </c>
      <c r="CX113" s="77">
        <f t="shared" ca="1" si="2757"/>
        <v>-7814.3595817356863</v>
      </c>
      <c r="CY113" s="77">
        <f t="shared" ca="1" si="2757"/>
        <v>-7411.2215855365957</v>
      </c>
      <c r="CZ113" s="77">
        <f t="shared" ca="1" si="2757"/>
        <v>-7008.0835893375051</v>
      </c>
      <c r="DA113" s="77">
        <f t="shared" ca="1" si="2757"/>
        <v>-6604.9455931384146</v>
      </c>
      <c r="DB113" s="77">
        <f t="shared" ca="1" si="2757"/>
        <v>-6201.807596939324</v>
      </c>
      <c r="DC113" s="77">
        <f t="shared" ca="1" si="2757"/>
        <v>-5798.6696007402334</v>
      </c>
      <c r="DD113" s="77">
        <f t="shared" ca="1" si="2757"/>
        <v>-5395.5316045411428</v>
      </c>
      <c r="DE113" s="77">
        <f t="shared" ca="1" si="2757"/>
        <v>-4992.3936083420522</v>
      </c>
      <c r="DF113" s="77">
        <f t="shared" ca="1" si="2757"/>
        <v>-4589.2556121429616</v>
      </c>
      <c r="DG113" s="77">
        <f t="shared" ca="1" si="2757"/>
        <v>-4186.117615943871</v>
      </c>
      <c r="DH113" s="77">
        <f t="shared" ca="1" si="2757"/>
        <v>-3782.9796197447808</v>
      </c>
      <c r="DI113" s="77">
        <f t="shared" ca="1" si="2757"/>
        <v>-3379.8416235456907</v>
      </c>
      <c r="DJ113" s="77">
        <f t="shared" ca="1" si="2757"/>
        <v>-2976.7036273466006</v>
      </c>
      <c r="DK113" s="77">
        <f t="shared" ca="1" si="2757"/>
        <v>-2573.5656311475104</v>
      </c>
      <c r="DL113" s="77">
        <f t="shared" ca="1" si="2757"/>
        <v>-2170.4276349484203</v>
      </c>
      <c r="DM113" s="77">
        <f t="shared" ca="1" si="2757"/>
        <v>-1767.2896387493299</v>
      </c>
      <c r="DN113" s="77">
        <f t="shared" ca="1" si="2757"/>
        <v>-1364.1516425502396</v>
      </c>
      <c r="DO113" s="77">
        <f t="shared" ca="1" si="2757"/>
        <v>-961.01364635114919</v>
      </c>
      <c r="DP113" s="77">
        <f t="shared" ca="1" si="2757"/>
        <v>-557.87565015205882</v>
      </c>
      <c r="DQ113" s="77">
        <f t="shared" ca="1" si="2757"/>
        <v>-154.73765395296851</v>
      </c>
      <c r="DR113" s="77">
        <f t="shared" ref="DR113" ca="1" si="2758">DQ113+DR112</f>
        <v>248.4003422461218</v>
      </c>
      <c r="DS113" s="77">
        <f t="shared" ref="DS113" ca="1" si="2759">DR113+DS112</f>
        <v>651.53833844521205</v>
      </c>
      <c r="DT113" s="77">
        <f t="shared" ref="DT113" ca="1" si="2760">DS113+DT112</f>
        <v>1054.6763346443024</v>
      </c>
      <c r="DU113" s="77">
        <f t="shared" ref="DU113" ca="1" si="2761">DT113+DU112</f>
        <v>1457.8143308433928</v>
      </c>
      <c r="DV113" s="77">
        <f t="shared" ref="DV113" ca="1" si="2762">DU113+DV112</f>
        <v>1860.9523270424831</v>
      </c>
      <c r="DW113" s="77">
        <f t="shared" ref="DW113" ca="1" si="2763">DV113+DW112</f>
        <v>2264.0903232415735</v>
      </c>
      <c r="DX113" s="77">
        <f t="shared" ref="DX113" ca="1" si="2764">DW113+DX112</f>
        <v>2667.2283194406637</v>
      </c>
      <c r="DY113" s="77">
        <f t="shared" ref="DY113" ca="1" si="2765">DX113+DY112</f>
        <v>3070.3663156397538</v>
      </c>
      <c r="DZ113" s="77">
        <f t="shared" ref="DZ113" ca="1" si="2766">DY113+DZ112</f>
        <v>3473.5043118388439</v>
      </c>
      <c r="EA113" s="77">
        <f t="shared" ref="EA113" ca="1" si="2767">DZ113+EA112</f>
        <v>3876.6423080379341</v>
      </c>
      <c r="EB113" s="77">
        <f t="shared" ref="EB113" ca="1" si="2768">EA113+EB112</f>
        <v>4279.7803042370242</v>
      </c>
      <c r="EC113" s="77">
        <f t="shared" ref="EC113" ca="1" si="2769">EB113+EC112</f>
        <v>4682.9183004361148</v>
      </c>
      <c r="ED113" s="77">
        <f t="shared" ref="ED113" ca="1" si="2770">EC113+ED112</f>
        <v>5086.0562966352054</v>
      </c>
      <c r="EE113" s="77">
        <f t="shared" ref="EE113" ca="1" si="2771">ED113+EE112</f>
        <v>5489.194292834296</v>
      </c>
      <c r="EF113" s="77">
        <f t="shared" ref="EF113" ca="1" si="2772">EE113+EF112</f>
        <v>5892.3322890333866</v>
      </c>
      <c r="EG113" s="77">
        <f t="shared" ref="EG113" ca="1" si="2773">EF113+EG112</f>
        <v>6295.4702852324772</v>
      </c>
      <c r="EH113" s="77">
        <f t="shared" ref="EH113" ca="1" si="2774">EG113+EH112</f>
        <v>6698.6082814315678</v>
      </c>
      <c r="EI113" s="77">
        <f t="shared" ref="EI113" ca="1" si="2775">EH113+EI112</f>
        <v>7101.7462776306584</v>
      </c>
      <c r="EJ113" s="77">
        <f t="shared" ref="EJ113" ca="1" si="2776">EI113+EJ112</f>
        <v>7504.884273829749</v>
      </c>
      <c r="EK113" s="77">
        <f t="shared" ref="EK113" ca="1" si="2777">EJ113+EK112</f>
        <v>7908.0222700288396</v>
      </c>
      <c r="EL113" s="77">
        <f t="shared" ref="EL113" ca="1" si="2778">EK113+EL112</f>
        <v>8311.1602662279292</v>
      </c>
      <c r="EM113" s="77">
        <f t="shared" ref="EM113" ca="1" si="2779">EL113+EM112</f>
        <v>8714.2982624270189</v>
      </c>
      <c r="EN113" s="77">
        <f t="shared" ref="EN113" ca="1" si="2780">EM113+EN112</f>
        <v>9117.4362586261086</v>
      </c>
      <c r="EO113" s="77">
        <f t="shared" ref="EO113" ca="1" si="2781">EN113+EO112</f>
        <v>9520.5742548251983</v>
      </c>
      <c r="EP113" s="77">
        <f t="shared" ref="EP113" ca="1" si="2782">EO113+EP112</f>
        <v>9923.712251024288</v>
      </c>
      <c r="EQ113" s="77">
        <f t="shared" ref="EQ113" ca="1" si="2783">EP113+EQ112</f>
        <v>10326.850247223378</v>
      </c>
      <c r="ER113" s="77">
        <f t="shared" ref="ER113" ca="1" si="2784">EQ113+ER112</f>
        <v>10729.988243422467</v>
      </c>
      <c r="ES113" s="77">
        <f t="shared" ref="ES113" ca="1" si="2785">ER113+ES112</f>
        <v>11133.126239621557</v>
      </c>
      <c r="ET113" s="77">
        <f t="shared" ref="ET113" ca="1" si="2786">ES113+ET112</f>
        <v>11536.264235820647</v>
      </c>
      <c r="EU113" s="77">
        <f t="shared" ref="EU113" ca="1" si="2787">ET113+EU112</f>
        <v>11939.402232019736</v>
      </c>
      <c r="EV113" s="77">
        <f t="shared" ref="EV113" ca="1" si="2788">EU113+EV112</f>
        <v>12342.540228218826</v>
      </c>
      <c r="EW113" s="77">
        <f t="shared" ref="EW113" ca="1" si="2789">EV113+EW112</f>
        <v>12745.678224417916</v>
      </c>
      <c r="EX113" s="77">
        <f t="shared" ref="EX113" ca="1" si="2790">EW113+EX112</f>
        <v>13148.816220617005</v>
      </c>
      <c r="EY113" s="77">
        <f t="shared" ref="EY113" ca="1" si="2791">EX113+EY112</f>
        <v>13551.954216816095</v>
      </c>
      <c r="EZ113" s="77">
        <f t="shared" ref="EZ113" ca="1" si="2792">EY113+EZ112</f>
        <v>13955.092213015185</v>
      </c>
      <c r="FA113" s="77">
        <f t="shared" ref="FA113" ca="1" si="2793">EZ113+FA112</f>
        <v>14358.230209214275</v>
      </c>
      <c r="FB113" s="77">
        <f t="shared" ref="FB113" ca="1" si="2794">FA113+FB112</f>
        <v>14761.368205413364</v>
      </c>
      <c r="FC113" s="77">
        <f t="shared" ref="FC113" ca="1" si="2795">FB113+FC112</f>
        <v>15164.506201612454</v>
      </c>
      <c r="FD113" s="77">
        <f t="shared" ref="FD113" ca="1" si="2796">FC113+FD112</f>
        <v>15567.644197811544</v>
      </c>
      <c r="FE113" s="77">
        <f t="shared" ref="FE113" ca="1" si="2797">FD113+FE112</f>
        <v>15970.782194010633</v>
      </c>
      <c r="FF113" s="77">
        <f t="shared" ref="FF113" ca="1" si="2798">FE113+FF112</f>
        <v>16373.920190209723</v>
      </c>
      <c r="FG113" s="77">
        <f t="shared" ref="FG113" ca="1" si="2799">FF113+FG112</f>
        <v>16777.058186408813</v>
      </c>
      <c r="FH113" s="77">
        <f t="shared" ref="FH113" ca="1" si="2800">FG113+FH112</f>
        <v>17180.196182607902</v>
      </c>
      <c r="FI113" s="77">
        <f t="shared" ref="FI113" ca="1" si="2801">FH113+FI112</f>
        <v>17583.334178806992</v>
      </c>
      <c r="FJ113" s="77">
        <f t="shared" ref="FJ113" ca="1" si="2802">FI113+FJ112</f>
        <v>17986.472175006082</v>
      </c>
      <c r="FK113" s="77">
        <f t="shared" ref="FK113" ca="1" si="2803">FJ113+FK112</f>
        <v>18389.610171205171</v>
      </c>
      <c r="FL113" s="77">
        <f t="shared" ref="FL113" ca="1" si="2804">FK113+FL112</f>
        <v>18792.748167404261</v>
      </c>
      <c r="FM113" s="77">
        <f t="shared" ref="FM113" ca="1" si="2805">FL113+FM112</f>
        <v>19195.886163603351</v>
      </c>
      <c r="FN113" s="77">
        <f t="shared" ref="FN113" ca="1" si="2806">FM113+FN112</f>
        <v>18772.682038969109</v>
      </c>
      <c r="FO113" s="77">
        <f t="shared" ref="FO113" ca="1" si="2807">FN113+FO112</f>
        <v>18349.477914334868</v>
      </c>
      <c r="FP113" s="77">
        <f t="shared" ref="FP113" ca="1" si="2808">FO113+FP112</f>
        <v>17926.273789700626</v>
      </c>
      <c r="FQ113" s="77">
        <f t="shared" ref="FQ113" ca="1" si="2809">FP113+FQ112</f>
        <v>17503.069665066385</v>
      </c>
      <c r="FR113" s="77">
        <f t="shared" ref="FR113" ca="1" si="2810">FQ113+FR112</f>
        <v>17079.865540432143</v>
      </c>
      <c r="FS113" s="77">
        <f t="shared" ref="FS113" ca="1" si="2811">FR113+FS112</f>
        <v>16656.661415797902</v>
      </c>
      <c r="FT113" s="77">
        <f t="shared" ref="FT113" ca="1" si="2812">FS113+FT112</f>
        <v>16233.457291163659</v>
      </c>
      <c r="FU113" s="77">
        <f t="shared" ref="FU113" ca="1" si="2813">FT113+FU112</f>
        <v>15810.253166529415</v>
      </c>
      <c r="FV113" s="77">
        <f t="shared" ref="FV113" ca="1" si="2814">FU113+FV112</f>
        <v>15387.049041895172</v>
      </c>
      <c r="FW113" s="77">
        <f t="shared" ref="FW113" ca="1" si="2815">FV113+FW112</f>
        <v>14963.844917260929</v>
      </c>
      <c r="FX113" s="77">
        <f t="shared" ref="FX113" ca="1" si="2816">FW113+FX112</f>
        <v>14540.640792626686</v>
      </c>
      <c r="FY113" s="77">
        <f t="shared" ref="FY113" ca="1" si="2817">FX113+FY112</f>
        <v>14117.436667992442</v>
      </c>
      <c r="FZ113" s="77">
        <f t="shared" ref="FZ113" ca="1" si="2818">FY113+FZ112</f>
        <v>13004.173811274866</v>
      </c>
      <c r="GA113" s="77">
        <f t="shared" ref="GA113" ca="1" si="2819">FZ113+GA112</f>
        <v>11890.91095455729</v>
      </c>
      <c r="GB113" s="77">
        <f t="shared" ref="GB113" ca="1" si="2820">GA113+GB112</f>
        <v>10777.648097839714</v>
      </c>
      <c r="GC113" s="77">
        <f t="shared" ref="GC113" ca="1" si="2821">GB113+GC112</f>
        <v>9664.3852411221378</v>
      </c>
      <c r="GD113" s="77">
        <f t="shared" ref="GD113" ca="1" si="2822">GC113+GD112</f>
        <v>8551.1223844045617</v>
      </c>
      <c r="GE113" s="77">
        <f t="shared" ref="GE113" ca="1" si="2823">GD113+GE112</f>
        <v>7437.8595276869855</v>
      </c>
      <c r="GF113" s="77">
        <f t="shared" ref="GF113" ca="1" si="2824">GE113+GF112</f>
        <v>6324.5966709694094</v>
      </c>
      <c r="GG113" s="77">
        <f t="shared" ref="GG113" ca="1" si="2825">GF113+GG112</f>
        <v>5211.3338142518332</v>
      </c>
      <c r="GH113" s="77">
        <f t="shared" ref="GH113" ca="1" si="2826">GG113+GH112</f>
        <v>4098.0709575342571</v>
      </c>
      <c r="GI113" s="77">
        <f t="shared" ref="GI113" ca="1" si="2827">GH113+GI112</f>
        <v>2984.808100816681</v>
      </c>
      <c r="GJ113" s="77">
        <f t="shared" ref="GJ113" ca="1" si="2828">GI113+GJ112</f>
        <v>1871.5452440991046</v>
      </c>
      <c r="GK113" s="77">
        <f t="shared" ref="GK113" ca="1" si="2829">GJ113+GK112</f>
        <v>758.28238738152822</v>
      </c>
      <c r="GL113" s="77">
        <f t="shared" ref="GL113" ca="1" si="2830">GK113+GL112</f>
        <v>1161.4203835806186</v>
      </c>
      <c r="GM113" s="77">
        <f t="shared" ref="GM113" ca="1" si="2831">GL113+GM112</f>
        <v>1564.558379779709</v>
      </c>
      <c r="GN113" s="77">
        <f t="shared" ref="GN113" ca="1" si="2832">GM113+GN112</f>
        <v>1967.6963759787993</v>
      </c>
      <c r="GO113" s="77">
        <f t="shared" ref="GO113" ca="1" si="2833">GN113+GO112</f>
        <v>2370.8343721778897</v>
      </c>
      <c r="GP113" s="77">
        <f t="shared" ref="GP113" ca="1" si="2834">GO113+GP112</f>
        <v>2773.9723683769798</v>
      </c>
      <c r="GQ113" s="77">
        <f t="shared" ref="GQ113" ca="1" si="2835">GP113+GQ112</f>
        <v>3177.11036457607</v>
      </c>
      <c r="GR113" s="77">
        <f t="shared" ref="GR113" ca="1" si="2836">GQ113+GR112</f>
        <v>3580.2483607751601</v>
      </c>
      <c r="GS113" s="77">
        <f t="shared" ref="GS113" ca="1" si="2837">GR113+GS112</f>
        <v>3983.3863569742502</v>
      </c>
      <c r="GT113" s="77">
        <f t="shared" ref="GT113" ca="1" si="2838">GS113+GT112</f>
        <v>4386.5243531733404</v>
      </c>
      <c r="GU113" s="77">
        <f t="shared" ref="GU113" ca="1" si="2839">GT113+GU112</f>
        <v>4789.662349372431</v>
      </c>
      <c r="GV113" s="77">
        <f t="shared" ref="GV113" ca="1" si="2840">GU113+GV112</f>
        <v>5192.8003455715216</v>
      </c>
      <c r="GW113" s="77">
        <f t="shared" ref="GW113" ca="1" si="2841">GV113+GW112</f>
        <v>5595.9383417706122</v>
      </c>
      <c r="GX113" s="77">
        <f t="shared" ref="GX113" ca="1" si="2842">GW113+GX112</f>
        <v>5999.0763379697028</v>
      </c>
      <c r="GY113" s="77">
        <f t="shared" ref="GY113" ca="1" si="2843">GX113+GY112</f>
        <v>6402.2143341687934</v>
      </c>
      <c r="GZ113" s="77">
        <f t="shared" ref="GZ113" ca="1" si="2844">GY113+GZ112</f>
        <v>6805.352330367884</v>
      </c>
      <c r="HA113" s="77">
        <f t="shared" ref="HA113" ca="1" si="2845">GZ113+HA112</f>
        <v>7208.4903265669745</v>
      </c>
      <c r="HB113" s="77">
        <f t="shared" ref="HB113" ca="1" si="2846">HA113+HB112</f>
        <v>7611.6283227660651</v>
      </c>
      <c r="HC113" s="77">
        <f t="shared" ref="HC113" ca="1" si="2847">HB113+HC112</f>
        <v>8014.7663189651557</v>
      </c>
      <c r="HD113" s="77">
        <f t="shared" ref="HD113" ca="1" si="2848">HC113+HD112</f>
        <v>8417.9043151642454</v>
      </c>
      <c r="HE113" s="77">
        <f t="shared" ref="HE113" ca="1" si="2849">HD113+HE112</f>
        <v>8821.0423113633351</v>
      </c>
      <c r="HF113" s="77">
        <f t="shared" ref="HF113" ca="1" si="2850">HE113+HF112</f>
        <v>9224.1803075624248</v>
      </c>
      <c r="HG113" s="77">
        <f t="shared" ref="HG113" ca="1" si="2851">HF113+HG112</f>
        <v>9627.3183037615145</v>
      </c>
      <c r="HH113" s="77">
        <f t="shared" ref="HH113" ca="1" si="2852">HG113+HH112</f>
        <v>10030.456299960604</v>
      </c>
      <c r="HI113" s="77">
        <f t="shared" ref="HI113" ca="1" si="2853">HH113+HI112</f>
        <v>10433.594296159694</v>
      </c>
      <c r="HJ113" s="77">
        <f t="shared" ref="HJ113" ca="1" si="2854">HI113+HJ112</f>
        <v>10836.732292358784</v>
      </c>
      <c r="HK113" s="77">
        <f t="shared" ref="HK113" ca="1" si="2855">HJ113+HK112</f>
        <v>11239.870288557873</v>
      </c>
      <c r="HL113" s="77">
        <f t="shared" ref="HL113" ca="1" si="2856">HK113+HL112</f>
        <v>11643.008284756963</v>
      </c>
      <c r="HM113" s="77">
        <f t="shared" ref="HM113" ca="1" si="2857">HL113+HM112</f>
        <v>12046.146280956053</v>
      </c>
      <c r="HN113" s="77">
        <f t="shared" ref="HN113" ca="1" si="2858">HM113+HN112</f>
        <v>12449.284277155142</v>
      </c>
      <c r="HO113" s="77">
        <f t="shared" ref="HO113" ca="1" si="2859">HN113+HO112</f>
        <v>12852.422273354232</v>
      </c>
      <c r="HP113" s="77">
        <f t="shared" ref="HP113" ca="1" si="2860">HO113+HP112</f>
        <v>13255.560269553322</v>
      </c>
      <c r="HQ113" s="77">
        <f t="shared" ref="HQ113" ca="1" si="2861">HP113+HQ112</f>
        <v>13658.698265752411</v>
      </c>
      <c r="HR113" s="77">
        <f t="shared" ref="HR113" ca="1" si="2862">HQ113+HR112</f>
        <v>14061.836261951501</v>
      </c>
      <c r="HS113" s="77">
        <f t="shared" ref="HS113" ca="1" si="2863">HR113+HS112</f>
        <v>14464.974258150591</v>
      </c>
      <c r="HT113" s="77">
        <f t="shared" ref="HT113" ca="1" si="2864">HS113+HT112</f>
        <v>14868.11225434968</v>
      </c>
      <c r="HU113" s="77">
        <f t="shared" ref="HU113" ca="1" si="2865">HT113+HU112</f>
        <v>15271.25025054877</v>
      </c>
      <c r="HV113" s="77">
        <f t="shared" ref="HV113" ca="1" si="2866">HU113+HV112</f>
        <v>15674.38824674786</v>
      </c>
      <c r="HW113" s="77">
        <f t="shared" ref="HW113" ca="1" si="2867">HV113+HW112</f>
        <v>16077.526242946949</v>
      </c>
      <c r="HX113" s="77">
        <f t="shared" ref="HX113" ca="1" si="2868">HW113+HX112</f>
        <v>16480.664239146041</v>
      </c>
      <c r="HY113" s="77">
        <f t="shared" ref="HY113" ca="1" si="2869">HX113+HY112</f>
        <v>16883.802235345131</v>
      </c>
      <c r="HZ113" s="77">
        <f t="shared" ref="HZ113" ca="1" si="2870">HY113+HZ112</f>
        <v>17286.94023154422</v>
      </c>
      <c r="IA113" s="77">
        <f t="shared" ref="IA113" ca="1" si="2871">HZ113+IA112</f>
        <v>17690.07822774331</v>
      </c>
      <c r="IB113" s="77">
        <f t="shared" ref="IB113" ca="1" si="2872">IA113+IB112</f>
        <v>18093.2162239424</v>
      </c>
      <c r="IC113" s="77">
        <f t="shared" ref="IC113" ca="1" si="2873">IB113+IC112</f>
        <v>18496.354220141489</v>
      </c>
      <c r="ID113" s="77">
        <f t="shared" ref="ID113" ca="1" si="2874">IC113+ID112</f>
        <v>18899.492216340579</v>
      </c>
      <c r="IE113" s="77">
        <f t="shared" ref="IE113" ca="1" si="2875">ID113+IE112</f>
        <v>19302.630212539669</v>
      </c>
      <c r="IF113" s="77">
        <f t="shared" ref="IF113" ca="1" si="2876">IE113+IF112</f>
        <v>19705.768208738758</v>
      </c>
      <c r="IG113" s="77">
        <f t="shared" ref="IG113" ca="1" si="2877">IF113+IG112</f>
        <v>20108.906204937848</v>
      </c>
      <c r="IH113" s="77">
        <f t="shared" ref="IH113" ca="1" si="2878">IG113+IH112</f>
        <v>20512.044201136938</v>
      </c>
      <c r="II113" s="77">
        <f t="shared" ref="II113" ca="1" si="2879">IH113+II112</f>
        <v>20915.182197336027</v>
      </c>
      <c r="IJ113" s="77">
        <f t="shared" ref="IJ113" ca="1" si="2880">II113+IJ112</f>
        <v>21318.320193535117</v>
      </c>
      <c r="IK113" s="77">
        <f t="shared" ref="IK113" ca="1" si="2881">IJ113+IK112</f>
        <v>21721.458189734207</v>
      </c>
      <c r="IL113" s="77">
        <f t="shared" ref="IL113" ca="1" si="2882">IK113+IL112</f>
        <v>22124.596185933297</v>
      </c>
      <c r="IM113" s="77">
        <f t="shared" ref="IM113" ca="1" si="2883">IL113+IM112</f>
        <v>22527.734182132386</v>
      </c>
      <c r="IN113" s="77">
        <f t="shared" ref="IN113" ca="1" si="2884">IM113+IN112</f>
        <v>22930.872178331476</v>
      </c>
      <c r="IO113" s="77">
        <f t="shared" ref="IO113" ca="1" si="2885">IN113+IO112</f>
        <v>23334.010174530566</v>
      </c>
      <c r="IP113" s="77">
        <f t="shared" ref="IP113" ca="1" si="2886">IO113+IP112</f>
        <v>23737.148170729655</v>
      </c>
      <c r="IQ113" s="77">
        <f t="shared" ref="IQ113" ca="1" si="2887">IP113+IQ112</f>
        <v>24140.286166928745</v>
      </c>
      <c r="IR113" s="77">
        <f t="shared" ref="IR113" ca="1" si="2888">IQ113+IR112</f>
        <v>24543.424163127835</v>
      </c>
      <c r="IS113" s="77">
        <f t="shared" ref="IS113" ca="1" si="2889">IR113+IS112</f>
        <v>24946.562159326924</v>
      </c>
      <c r="IT113" s="77">
        <f t="shared" ref="IT113" ca="1" si="2890">IS113+IT112</f>
        <v>24523.358034692683</v>
      </c>
      <c r="IU113" s="77">
        <f t="shared" ref="IU113" ca="1" si="2891">IT113+IU112</f>
        <v>24100.153910058441</v>
      </c>
      <c r="IV113" s="77">
        <f t="shared" ref="IV113" ca="1" si="2892">IU113+IV112</f>
        <v>23676.9497854242</v>
      </c>
      <c r="IW113" s="77">
        <f t="shared" ref="IW113" ca="1" si="2893">IV113+IW112</f>
        <v>23253.745660789958</v>
      </c>
      <c r="IX113" s="77">
        <f t="shared" ref="IX113" ca="1" si="2894">IW113+IX112</f>
        <v>22830.541536155717</v>
      </c>
      <c r="IY113" s="77">
        <f t="shared" ref="IY113" ca="1" si="2895">IX113+IY112</f>
        <v>22407.337411521476</v>
      </c>
      <c r="IZ113" s="77">
        <f t="shared" ref="IZ113" ca="1" si="2896">IY113+IZ112</f>
        <v>21984.133286887234</v>
      </c>
      <c r="JA113" s="77">
        <f t="shared" ref="JA113" ca="1" si="2897">IZ113+JA112</f>
        <v>21560.929162252993</v>
      </c>
      <c r="JB113" s="77">
        <f t="shared" ref="JB113" ca="1" si="2898">JA113+JB112</f>
        <v>21137.725037618751</v>
      </c>
      <c r="JC113" s="77">
        <f t="shared" ref="JC113" ca="1" si="2899">JB113+JC112</f>
        <v>20714.52091298451</v>
      </c>
      <c r="JD113" s="77">
        <f t="shared" ref="JD113" ca="1" si="2900">JC113+JD112</f>
        <v>20291.316788350268</v>
      </c>
      <c r="JE113" s="77">
        <f t="shared" ref="JE113" ca="1" si="2901">JD113+JE112</f>
        <v>19868.112663716027</v>
      </c>
      <c r="JF113" s="77">
        <f t="shared" ref="JF113" ca="1" si="2902">JE113+JF112</f>
        <v>20271.250659915117</v>
      </c>
      <c r="JG113" s="77">
        <f t="shared" ref="JG113" ca="1" si="2903">JF113+JG112</f>
        <v>20674.388656114206</v>
      </c>
      <c r="JH113" s="77">
        <f t="shared" ref="JH113" ca="1" si="2904">JG113+JH112</f>
        <v>21077.526652313296</v>
      </c>
      <c r="JI113" s="77">
        <f t="shared" ref="JI113" ca="1" si="2905">JH113+JI112</f>
        <v>21480.664648512386</v>
      </c>
      <c r="JJ113" s="77">
        <f t="shared" ref="JJ113" ca="1" si="2906">JI113+JJ112</f>
        <v>21883.802644711475</v>
      </c>
      <c r="JK113" s="77">
        <f t="shared" ref="JK113" ca="1" si="2907">JJ113+JK112</f>
        <v>22286.940640910565</v>
      </c>
      <c r="JL113" s="77">
        <f t="shared" ref="JL113" ca="1" si="2908">JK113+JL112</f>
        <v>22690.078637109655</v>
      </c>
      <c r="JM113" s="77">
        <f t="shared" ref="JM113" ca="1" si="2909">JL113+JM112</f>
        <v>23093.216633308744</v>
      </c>
      <c r="JN113" s="77">
        <f t="shared" ref="JN113" ca="1" si="2910">JM113+JN112</f>
        <v>23496.354629507834</v>
      </c>
      <c r="JO113" s="77">
        <f t="shared" ref="JO113" ca="1" si="2911">JN113+JO112</f>
        <v>23899.492625706924</v>
      </c>
      <c r="JP113" s="77">
        <f t="shared" ref="JP113" ca="1" si="2912">JO113+JP112</f>
        <v>24302.630621906013</v>
      </c>
      <c r="JQ113" s="77">
        <f t="shared" ref="JQ113" ca="1" si="2913">JP113+JQ112</f>
        <v>24705.768618105103</v>
      </c>
      <c r="JR113" s="77">
        <f t="shared" ref="JR113" ca="1" si="2914">JQ113+JR112</f>
        <v>25108.906614304193</v>
      </c>
      <c r="JS113" s="77">
        <f t="shared" ref="JS113" ca="1" si="2915">JR113+JS112</f>
        <v>25512.044610503282</v>
      </c>
      <c r="JT113" s="77">
        <f t="shared" ref="JT113" ca="1" si="2916">JS113+JT112</f>
        <v>25915.182606702372</v>
      </c>
      <c r="JU113" s="77">
        <f t="shared" ref="JU113" ca="1" si="2917">JT113+JU112</f>
        <v>26318.320602901462</v>
      </c>
      <c r="JV113" s="77">
        <f t="shared" ref="JV113" ca="1" si="2918">JU113+JV112</f>
        <v>26721.458599100552</v>
      </c>
      <c r="JW113" s="77">
        <f t="shared" ref="JW113" ca="1" si="2919">JV113+JW112</f>
        <v>27124.596595299641</v>
      </c>
      <c r="JX113" s="77">
        <f t="shared" ref="JX113" ca="1" si="2920">JW113+JX112</f>
        <v>27527.734591498731</v>
      </c>
      <c r="JY113" s="77">
        <f t="shared" ref="JY113" ca="1" si="2921">JX113+JY112</f>
        <v>27930.872587697821</v>
      </c>
      <c r="JZ113" s="77">
        <f t="shared" ref="JZ113" ca="1" si="2922">JY113+JZ112</f>
        <v>28334.01058389691</v>
      </c>
      <c r="KA113" s="77">
        <f t="shared" ref="KA113" ca="1" si="2923">JZ113+KA112</f>
        <v>28737.148580096</v>
      </c>
      <c r="KB113" s="77">
        <f t="shared" ref="KB113" ca="1" si="2924">KA113+KB112</f>
        <v>29140.28657629509</v>
      </c>
      <c r="KC113" s="77">
        <f t="shared" ref="KC113" ca="1" si="2925">KB113+KC112</f>
        <v>29543.424572494179</v>
      </c>
      <c r="KD113" s="77">
        <f t="shared" ref="KD113" ca="1" si="2926">KC113+KD112</f>
        <v>29946.562568693269</v>
      </c>
      <c r="KE113" s="77">
        <f t="shared" ref="KE113" ca="1" si="2927">KD113+KE112</f>
        <v>30349.700564892359</v>
      </c>
      <c r="KF113" s="77">
        <f t="shared" ref="KF113" ca="1" si="2928">KE113+KF112</f>
        <v>30752.838561091448</v>
      </c>
      <c r="KG113" s="77">
        <f t="shared" ref="KG113" ca="1" si="2929">KF113+KG112</f>
        <v>31155.976557290538</v>
      </c>
      <c r="KH113" s="77">
        <f t="shared" ref="KH113" ca="1" si="2930">KG113+KH112</f>
        <v>31559.114553489628</v>
      </c>
      <c r="KI113" s="77">
        <f t="shared" ref="KI113" ca="1" si="2931">KH113+KI112</f>
        <v>31962.252549688717</v>
      </c>
      <c r="KJ113" s="77">
        <f t="shared" ref="KJ113" ca="1" si="2932">KI113+KJ112</f>
        <v>32365.390545887807</v>
      </c>
      <c r="KK113" s="77">
        <f t="shared" ref="KK113" ca="1" si="2933">KJ113+KK112</f>
        <v>32768.528542086897</v>
      </c>
      <c r="KL113" s="77">
        <f t="shared" ref="KL113" ca="1" si="2934">KK113+KL112</f>
        <v>33171.666538285986</v>
      </c>
      <c r="KM113" s="77">
        <f t="shared" ref="KM113" ca="1" si="2935">KL113+KM112</f>
        <v>33574.804534485076</v>
      </c>
      <c r="KN113" s="77">
        <f t="shared" ref="KN113" ca="1" si="2936">KM113+KN112</f>
        <v>33977.942530684166</v>
      </c>
      <c r="KO113" s="77">
        <f t="shared" ref="KO113" ca="1" si="2937">KN113+KO112</f>
        <v>34381.080526883256</v>
      </c>
    </row>
    <row r="117" spans="1:301" ht="15.6" x14ac:dyDescent="0.2">
      <c r="A117" s="145" t="s">
        <v>285</v>
      </c>
    </row>
    <row r="119" spans="1:301" s="22" customFormat="1" x14ac:dyDescent="0.2">
      <c r="A119" s="146" t="s">
        <v>106</v>
      </c>
      <c r="B119" s="72">
        <v>1</v>
      </c>
      <c r="C119" s="72">
        <v>1</v>
      </c>
      <c r="D119" s="72">
        <v>1</v>
      </c>
      <c r="E119" s="72">
        <v>1</v>
      </c>
      <c r="F119" s="72">
        <v>1</v>
      </c>
      <c r="G119" s="72">
        <v>1</v>
      </c>
      <c r="H119" s="72">
        <v>1</v>
      </c>
      <c r="I119" s="72">
        <v>1</v>
      </c>
      <c r="J119" s="72">
        <v>1</v>
      </c>
      <c r="K119" s="72">
        <v>1</v>
      </c>
      <c r="L119" s="72">
        <v>1</v>
      </c>
      <c r="M119" s="72">
        <v>1</v>
      </c>
      <c r="N119" s="72">
        <v>2</v>
      </c>
      <c r="O119" s="72">
        <v>2</v>
      </c>
      <c r="P119" s="72">
        <v>2</v>
      </c>
      <c r="Q119" s="72">
        <v>2</v>
      </c>
      <c r="R119" s="72">
        <v>2</v>
      </c>
      <c r="S119" s="72">
        <v>2</v>
      </c>
      <c r="T119" s="72">
        <v>2</v>
      </c>
      <c r="U119" s="72">
        <v>2</v>
      </c>
      <c r="V119" s="72">
        <v>2</v>
      </c>
      <c r="W119" s="72">
        <v>2</v>
      </c>
      <c r="X119" s="72">
        <v>2</v>
      </c>
      <c r="Y119" s="72">
        <v>2</v>
      </c>
      <c r="Z119" s="72">
        <f t="shared" ref="Z119" si="2938">N119+1</f>
        <v>3</v>
      </c>
      <c r="AA119" s="72">
        <f t="shared" ref="AA119" si="2939">O119+1</f>
        <v>3</v>
      </c>
      <c r="AB119" s="72">
        <f t="shared" ref="AB119" si="2940">P119+1</f>
        <v>3</v>
      </c>
      <c r="AC119" s="72">
        <f t="shared" ref="AC119" si="2941">Q119+1</f>
        <v>3</v>
      </c>
      <c r="AD119" s="72">
        <f t="shared" ref="AD119" si="2942">R119+1</f>
        <v>3</v>
      </c>
      <c r="AE119" s="72">
        <f t="shared" ref="AE119" si="2943">S119+1</f>
        <v>3</v>
      </c>
      <c r="AF119" s="72">
        <f t="shared" ref="AF119" si="2944">T119+1</f>
        <v>3</v>
      </c>
      <c r="AG119" s="72">
        <f t="shared" ref="AG119" si="2945">U119+1</f>
        <v>3</v>
      </c>
      <c r="AH119" s="72">
        <f t="shared" ref="AH119" si="2946">V119+1</f>
        <v>3</v>
      </c>
      <c r="AI119" s="72">
        <f t="shared" ref="AI119" si="2947">W119+1</f>
        <v>3</v>
      </c>
      <c r="AJ119" s="72">
        <f t="shared" ref="AJ119" si="2948">X119+1</f>
        <v>3</v>
      </c>
      <c r="AK119" s="72">
        <f t="shared" ref="AK119" si="2949">Y119+1</f>
        <v>3</v>
      </c>
      <c r="AL119" s="72">
        <f t="shared" ref="AL119" si="2950">Z119+1</f>
        <v>4</v>
      </c>
      <c r="AM119" s="72">
        <f t="shared" ref="AM119" si="2951">AA119+1</f>
        <v>4</v>
      </c>
      <c r="AN119" s="72">
        <f t="shared" ref="AN119" si="2952">AB119+1</f>
        <v>4</v>
      </c>
      <c r="AO119" s="72">
        <f t="shared" ref="AO119" si="2953">AC119+1</f>
        <v>4</v>
      </c>
      <c r="AP119" s="72">
        <f t="shared" ref="AP119" si="2954">AD119+1</f>
        <v>4</v>
      </c>
      <c r="AQ119" s="72">
        <f t="shared" ref="AQ119" si="2955">AE119+1</f>
        <v>4</v>
      </c>
      <c r="AR119" s="72">
        <f t="shared" ref="AR119" si="2956">AF119+1</f>
        <v>4</v>
      </c>
      <c r="AS119" s="72">
        <f t="shared" ref="AS119" si="2957">AG119+1</f>
        <v>4</v>
      </c>
      <c r="AT119" s="72">
        <f t="shared" ref="AT119" si="2958">AH119+1</f>
        <v>4</v>
      </c>
      <c r="AU119" s="72">
        <f t="shared" ref="AU119" si="2959">AI119+1</f>
        <v>4</v>
      </c>
      <c r="AV119" s="72">
        <f t="shared" ref="AV119" si="2960">AJ119+1</f>
        <v>4</v>
      </c>
      <c r="AW119" s="72">
        <f t="shared" ref="AW119" si="2961">AK119+1</f>
        <v>4</v>
      </c>
      <c r="AX119" s="73">
        <f t="shared" ref="AX119" si="2962">AL119+1</f>
        <v>5</v>
      </c>
      <c r="AY119" s="73">
        <f t="shared" ref="AY119" si="2963">AM119+1</f>
        <v>5</v>
      </c>
      <c r="AZ119" s="73">
        <f t="shared" ref="AZ119" si="2964">AN119+1</f>
        <v>5</v>
      </c>
      <c r="BA119" s="73">
        <f t="shared" ref="BA119" si="2965">AO119+1</f>
        <v>5</v>
      </c>
      <c r="BB119" s="73">
        <f t="shared" ref="BB119" si="2966">AP119+1</f>
        <v>5</v>
      </c>
      <c r="BC119" s="73">
        <f t="shared" ref="BC119" si="2967">AQ119+1</f>
        <v>5</v>
      </c>
      <c r="BD119" s="73">
        <f t="shared" ref="BD119" si="2968">AR119+1</f>
        <v>5</v>
      </c>
      <c r="BE119" s="73">
        <f t="shared" ref="BE119" si="2969">AS119+1</f>
        <v>5</v>
      </c>
      <c r="BF119" s="73">
        <f t="shared" ref="BF119" si="2970">AT119+1</f>
        <v>5</v>
      </c>
      <c r="BG119" s="73">
        <f t="shared" ref="BG119" si="2971">AU119+1</f>
        <v>5</v>
      </c>
      <c r="BH119" s="73">
        <f t="shared" ref="BH119" si="2972">AV119+1</f>
        <v>5</v>
      </c>
      <c r="BI119" s="73">
        <f t="shared" ref="BI119" si="2973">AW119+1</f>
        <v>5</v>
      </c>
      <c r="BJ119" s="73">
        <f t="shared" ref="BJ119" si="2974">AX119+1</f>
        <v>6</v>
      </c>
      <c r="BK119" s="73">
        <f t="shared" ref="BK119" si="2975">AY119+1</f>
        <v>6</v>
      </c>
      <c r="BL119" s="73">
        <f t="shared" ref="BL119" si="2976">AZ119+1</f>
        <v>6</v>
      </c>
      <c r="BM119" s="73">
        <f t="shared" ref="BM119" si="2977">BA119+1</f>
        <v>6</v>
      </c>
      <c r="BN119" s="73">
        <f t="shared" ref="BN119" si="2978">BB119+1</f>
        <v>6</v>
      </c>
      <c r="BO119" s="73">
        <f t="shared" ref="BO119" si="2979">BC119+1</f>
        <v>6</v>
      </c>
      <c r="BP119" s="73">
        <f t="shared" ref="BP119" si="2980">BD119+1</f>
        <v>6</v>
      </c>
      <c r="BQ119" s="73">
        <f t="shared" ref="BQ119" si="2981">BE119+1</f>
        <v>6</v>
      </c>
      <c r="BR119" s="73">
        <f t="shared" ref="BR119" si="2982">BF119+1</f>
        <v>6</v>
      </c>
      <c r="BS119" s="73">
        <f t="shared" ref="BS119" si="2983">BG119+1</f>
        <v>6</v>
      </c>
      <c r="BT119" s="73">
        <f t="shared" ref="BT119" si="2984">BH119+1</f>
        <v>6</v>
      </c>
      <c r="BU119" s="73">
        <f t="shared" ref="BU119" si="2985">BI119+1</f>
        <v>6</v>
      </c>
      <c r="BV119" s="73">
        <f t="shared" ref="BV119" si="2986">BJ119+1</f>
        <v>7</v>
      </c>
      <c r="BW119" s="73">
        <f t="shared" ref="BW119" si="2987">BK119+1</f>
        <v>7</v>
      </c>
      <c r="BX119" s="73">
        <f t="shared" ref="BX119" si="2988">BL119+1</f>
        <v>7</v>
      </c>
      <c r="BY119" s="73">
        <f t="shared" ref="BY119" si="2989">BM119+1</f>
        <v>7</v>
      </c>
      <c r="BZ119" s="73">
        <f t="shared" ref="BZ119" si="2990">BN119+1</f>
        <v>7</v>
      </c>
      <c r="CA119" s="73">
        <f t="shared" ref="CA119" si="2991">BO119+1</f>
        <v>7</v>
      </c>
      <c r="CB119" s="73">
        <f t="shared" ref="CB119" si="2992">BP119+1</f>
        <v>7</v>
      </c>
      <c r="CC119" s="73">
        <f t="shared" ref="CC119" si="2993">BQ119+1</f>
        <v>7</v>
      </c>
      <c r="CD119" s="73">
        <f t="shared" ref="CD119" si="2994">BR119+1</f>
        <v>7</v>
      </c>
      <c r="CE119" s="73">
        <f t="shared" ref="CE119" si="2995">BS119+1</f>
        <v>7</v>
      </c>
      <c r="CF119" s="73">
        <f t="shared" ref="CF119" si="2996">BT119+1</f>
        <v>7</v>
      </c>
      <c r="CG119" s="73">
        <f t="shared" ref="CG119" si="2997">BU119+1</f>
        <v>7</v>
      </c>
      <c r="CH119" s="73">
        <f t="shared" ref="CH119" si="2998">BV119+1</f>
        <v>8</v>
      </c>
      <c r="CI119" s="73">
        <f t="shared" ref="CI119" si="2999">BW119+1</f>
        <v>8</v>
      </c>
      <c r="CJ119" s="73">
        <f t="shared" ref="CJ119" si="3000">BX119+1</f>
        <v>8</v>
      </c>
      <c r="CK119" s="73">
        <f t="shared" ref="CK119" si="3001">BY119+1</f>
        <v>8</v>
      </c>
      <c r="CL119" s="73">
        <f t="shared" ref="CL119" si="3002">BZ119+1</f>
        <v>8</v>
      </c>
      <c r="CM119" s="73">
        <f t="shared" ref="CM119" si="3003">CA119+1</f>
        <v>8</v>
      </c>
      <c r="CN119" s="73">
        <f t="shared" ref="CN119" si="3004">CB119+1</f>
        <v>8</v>
      </c>
      <c r="CO119" s="73">
        <f t="shared" ref="CO119" si="3005">CC119+1</f>
        <v>8</v>
      </c>
      <c r="CP119" s="73">
        <f t="shared" ref="CP119" si="3006">CD119+1</f>
        <v>8</v>
      </c>
      <c r="CQ119" s="73">
        <f t="shared" ref="CQ119" si="3007">CE119+1</f>
        <v>8</v>
      </c>
      <c r="CR119" s="73">
        <f t="shared" ref="CR119" si="3008">CF119+1</f>
        <v>8</v>
      </c>
      <c r="CS119" s="73">
        <f t="shared" ref="CS119" si="3009">CG119+1</f>
        <v>8</v>
      </c>
      <c r="CT119" s="73">
        <f t="shared" ref="CT119" si="3010">CH119+1</f>
        <v>9</v>
      </c>
      <c r="CU119" s="73">
        <f t="shared" ref="CU119" si="3011">CI119+1</f>
        <v>9</v>
      </c>
      <c r="CV119" s="73">
        <f t="shared" ref="CV119" si="3012">CJ119+1</f>
        <v>9</v>
      </c>
      <c r="CW119" s="73">
        <f t="shared" ref="CW119" si="3013">CK119+1</f>
        <v>9</v>
      </c>
      <c r="CX119" s="73">
        <f t="shared" ref="CX119" si="3014">CL119+1</f>
        <v>9</v>
      </c>
      <c r="CY119" s="73">
        <f t="shared" ref="CY119" si="3015">CM119+1</f>
        <v>9</v>
      </c>
      <c r="CZ119" s="73">
        <f t="shared" ref="CZ119" si="3016">CN119+1</f>
        <v>9</v>
      </c>
      <c r="DA119" s="73">
        <f t="shared" ref="DA119" si="3017">CO119+1</f>
        <v>9</v>
      </c>
      <c r="DB119" s="73">
        <f t="shared" ref="DB119" si="3018">CP119+1</f>
        <v>9</v>
      </c>
      <c r="DC119" s="73">
        <f t="shared" ref="DC119" si="3019">CQ119+1</f>
        <v>9</v>
      </c>
      <c r="DD119" s="73">
        <f t="shared" ref="DD119" si="3020">CR119+1</f>
        <v>9</v>
      </c>
      <c r="DE119" s="73">
        <f t="shared" ref="DE119" si="3021">CS119+1</f>
        <v>9</v>
      </c>
      <c r="DF119" s="73">
        <f t="shared" ref="DF119" si="3022">CT119+1</f>
        <v>10</v>
      </c>
      <c r="DG119" s="73">
        <f t="shared" ref="DG119" si="3023">CU119+1</f>
        <v>10</v>
      </c>
      <c r="DH119" s="73">
        <f t="shared" ref="DH119" si="3024">CV119+1</f>
        <v>10</v>
      </c>
      <c r="DI119" s="73">
        <f t="shared" ref="DI119" si="3025">CW119+1</f>
        <v>10</v>
      </c>
      <c r="DJ119" s="73">
        <f t="shared" ref="DJ119" si="3026">CX119+1</f>
        <v>10</v>
      </c>
      <c r="DK119" s="73">
        <f t="shared" ref="DK119" si="3027">CY119+1</f>
        <v>10</v>
      </c>
      <c r="DL119" s="73">
        <f t="shared" ref="DL119" si="3028">CZ119+1</f>
        <v>10</v>
      </c>
      <c r="DM119" s="73">
        <f t="shared" ref="DM119" si="3029">DA119+1</f>
        <v>10</v>
      </c>
      <c r="DN119" s="73">
        <f t="shared" ref="DN119" si="3030">DB119+1</f>
        <v>10</v>
      </c>
      <c r="DO119" s="73">
        <f t="shared" ref="DO119" si="3031">DC119+1</f>
        <v>10</v>
      </c>
      <c r="DP119" s="73">
        <f t="shared" ref="DP119" si="3032">DD119+1</f>
        <v>10</v>
      </c>
      <c r="DQ119" s="73">
        <f t="shared" ref="DQ119" si="3033">DE119+1</f>
        <v>10</v>
      </c>
      <c r="DR119" s="73">
        <f t="shared" ref="DR119" si="3034">DF119+1</f>
        <v>11</v>
      </c>
      <c r="DS119" s="73">
        <f t="shared" ref="DS119" si="3035">DG119+1</f>
        <v>11</v>
      </c>
      <c r="DT119" s="73">
        <f t="shared" ref="DT119" si="3036">DH119+1</f>
        <v>11</v>
      </c>
      <c r="DU119" s="73">
        <f t="shared" ref="DU119" si="3037">DI119+1</f>
        <v>11</v>
      </c>
      <c r="DV119" s="73">
        <f t="shared" ref="DV119" si="3038">DJ119+1</f>
        <v>11</v>
      </c>
      <c r="DW119" s="73">
        <f t="shared" ref="DW119" si="3039">DK119+1</f>
        <v>11</v>
      </c>
      <c r="DX119" s="73">
        <f t="shared" ref="DX119" si="3040">DL119+1</f>
        <v>11</v>
      </c>
      <c r="DY119" s="73">
        <f t="shared" ref="DY119" si="3041">DM119+1</f>
        <v>11</v>
      </c>
      <c r="DZ119" s="73">
        <f t="shared" ref="DZ119" si="3042">DN119+1</f>
        <v>11</v>
      </c>
      <c r="EA119" s="73">
        <f t="shared" ref="EA119" si="3043">DO119+1</f>
        <v>11</v>
      </c>
      <c r="EB119" s="73">
        <f t="shared" ref="EB119" si="3044">DP119+1</f>
        <v>11</v>
      </c>
      <c r="EC119" s="73">
        <f t="shared" ref="EC119" si="3045">DQ119+1</f>
        <v>11</v>
      </c>
      <c r="ED119" s="73">
        <f t="shared" ref="ED119" si="3046">DR119+1</f>
        <v>12</v>
      </c>
      <c r="EE119" s="73">
        <f t="shared" ref="EE119" si="3047">DS119+1</f>
        <v>12</v>
      </c>
      <c r="EF119" s="73">
        <f t="shared" ref="EF119" si="3048">DT119+1</f>
        <v>12</v>
      </c>
      <c r="EG119" s="73">
        <f t="shared" ref="EG119" si="3049">DU119+1</f>
        <v>12</v>
      </c>
      <c r="EH119" s="73">
        <f t="shared" ref="EH119" si="3050">DV119+1</f>
        <v>12</v>
      </c>
      <c r="EI119" s="73">
        <f t="shared" ref="EI119" si="3051">DW119+1</f>
        <v>12</v>
      </c>
      <c r="EJ119" s="73">
        <f t="shared" ref="EJ119" si="3052">DX119+1</f>
        <v>12</v>
      </c>
      <c r="EK119" s="73">
        <f t="shared" ref="EK119" si="3053">DY119+1</f>
        <v>12</v>
      </c>
      <c r="EL119" s="73">
        <f t="shared" ref="EL119" si="3054">DZ119+1</f>
        <v>12</v>
      </c>
      <c r="EM119" s="73">
        <f t="shared" ref="EM119" si="3055">EA119+1</f>
        <v>12</v>
      </c>
      <c r="EN119" s="73">
        <f t="shared" ref="EN119" si="3056">EB119+1</f>
        <v>12</v>
      </c>
      <c r="EO119" s="73">
        <f t="shared" ref="EO119" si="3057">EC119+1</f>
        <v>12</v>
      </c>
      <c r="EP119" s="73">
        <f t="shared" ref="EP119" si="3058">ED119+1</f>
        <v>13</v>
      </c>
      <c r="EQ119" s="73">
        <f t="shared" ref="EQ119" si="3059">EE119+1</f>
        <v>13</v>
      </c>
      <c r="ER119" s="73">
        <f t="shared" ref="ER119" si="3060">EF119+1</f>
        <v>13</v>
      </c>
      <c r="ES119" s="73">
        <f t="shared" ref="ES119" si="3061">EG119+1</f>
        <v>13</v>
      </c>
      <c r="ET119" s="73">
        <f t="shared" ref="ET119" si="3062">EH119+1</f>
        <v>13</v>
      </c>
      <c r="EU119" s="73">
        <f t="shared" ref="EU119" si="3063">EI119+1</f>
        <v>13</v>
      </c>
      <c r="EV119" s="73">
        <f t="shared" ref="EV119" si="3064">EJ119+1</f>
        <v>13</v>
      </c>
      <c r="EW119" s="73">
        <f t="shared" ref="EW119" si="3065">EK119+1</f>
        <v>13</v>
      </c>
      <c r="EX119" s="73">
        <f t="shared" ref="EX119" si="3066">EL119+1</f>
        <v>13</v>
      </c>
      <c r="EY119" s="73">
        <f t="shared" ref="EY119" si="3067">EM119+1</f>
        <v>13</v>
      </c>
      <c r="EZ119" s="73">
        <f t="shared" ref="EZ119" si="3068">EN119+1</f>
        <v>13</v>
      </c>
      <c r="FA119" s="73">
        <f t="shared" ref="FA119" si="3069">EO119+1</f>
        <v>13</v>
      </c>
      <c r="FB119" s="73">
        <f t="shared" ref="FB119" si="3070">EP119+1</f>
        <v>14</v>
      </c>
      <c r="FC119" s="73">
        <f t="shared" ref="FC119" si="3071">EQ119+1</f>
        <v>14</v>
      </c>
      <c r="FD119" s="73">
        <f t="shared" ref="FD119" si="3072">ER119+1</f>
        <v>14</v>
      </c>
      <c r="FE119" s="73">
        <f t="shared" ref="FE119" si="3073">ES119+1</f>
        <v>14</v>
      </c>
      <c r="FF119" s="73">
        <f t="shared" ref="FF119" si="3074">ET119+1</f>
        <v>14</v>
      </c>
      <c r="FG119" s="73">
        <f t="shared" ref="FG119" si="3075">EU119+1</f>
        <v>14</v>
      </c>
      <c r="FH119" s="73">
        <f t="shared" ref="FH119" si="3076">EV119+1</f>
        <v>14</v>
      </c>
      <c r="FI119" s="73">
        <f t="shared" ref="FI119" si="3077">EW119+1</f>
        <v>14</v>
      </c>
      <c r="FJ119" s="73">
        <f t="shared" ref="FJ119" si="3078">EX119+1</f>
        <v>14</v>
      </c>
      <c r="FK119" s="73">
        <f t="shared" ref="FK119" si="3079">EY119+1</f>
        <v>14</v>
      </c>
      <c r="FL119" s="73">
        <f t="shared" ref="FL119" si="3080">EZ119+1</f>
        <v>14</v>
      </c>
      <c r="FM119" s="73">
        <f t="shared" ref="FM119" si="3081">FA119+1</f>
        <v>14</v>
      </c>
      <c r="FN119" s="73">
        <f t="shared" ref="FN119" si="3082">FB119+1</f>
        <v>15</v>
      </c>
      <c r="FO119" s="73">
        <f t="shared" ref="FO119" si="3083">FC119+1</f>
        <v>15</v>
      </c>
      <c r="FP119" s="73">
        <f t="shared" ref="FP119" si="3084">FD119+1</f>
        <v>15</v>
      </c>
      <c r="FQ119" s="73">
        <f t="shared" ref="FQ119" si="3085">FE119+1</f>
        <v>15</v>
      </c>
      <c r="FR119" s="73">
        <f t="shared" ref="FR119" si="3086">FF119+1</f>
        <v>15</v>
      </c>
      <c r="FS119" s="73">
        <f t="shared" ref="FS119" si="3087">FG119+1</f>
        <v>15</v>
      </c>
      <c r="FT119" s="73">
        <f t="shared" ref="FT119" si="3088">FH119+1</f>
        <v>15</v>
      </c>
      <c r="FU119" s="73">
        <f t="shared" ref="FU119" si="3089">FI119+1</f>
        <v>15</v>
      </c>
      <c r="FV119" s="73">
        <f t="shared" ref="FV119" si="3090">FJ119+1</f>
        <v>15</v>
      </c>
      <c r="FW119" s="73">
        <f t="shared" ref="FW119" si="3091">FK119+1</f>
        <v>15</v>
      </c>
      <c r="FX119" s="73">
        <f t="shared" ref="FX119" si="3092">FL119+1</f>
        <v>15</v>
      </c>
      <c r="FY119" s="73">
        <f t="shared" ref="FY119" si="3093">FM119+1</f>
        <v>15</v>
      </c>
      <c r="FZ119" s="73">
        <f t="shared" ref="FZ119" si="3094">FN119+1</f>
        <v>16</v>
      </c>
      <c r="GA119" s="73">
        <f t="shared" ref="GA119" si="3095">FO119+1</f>
        <v>16</v>
      </c>
      <c r="GB119" s="73">
        <f t="shared" ref="GB119" si="3096">FP119+1</f>
        <v>16</v>
      </c>
      <c r="GC119" s="73">
        <f t="shared" ref="GC119" si="3097">FQ119+1</f>
        <v>16</v>
      </c>
      <c r="GD119" s="73">
        <f t="shared" ref="GD119" si="3098">FR119+1</f>
        <v>16</v>
      </c>
      <c r="GE119" s="73">
        <f t="shared" ref="GE119" si="3099">FS119+1</f>
        <v>16</v>
      </c>
      <c r="GF119" s="73">
        <f t="shared" ref="GF119" si="3100">FT119+1</f>
        <v>16</v>
      </c>
      <c r="GG119" s="73">
        <f t="shared" ref="GG119" si="3101">FU119+1</f>
        <v>16</v>
      </c>
      <c r="GH119" s="73">
        <f t="shared" ref="GH119" si="3102">FV119+1</f>
        <v>16</v>
      </c>
      <c r="GI119" s="73">
        <f t="shared" ref="GI119" si="3103">FW119+1</f>
        <v>16</v>
      </c>
      <c r="GJ119" s="73">
        <f t="shared" ref="GJ119" si="3104">FX119+1</f>
        <v>16</v>
      </c>
      <c r="GK119" s="73">
        <f t="shared" ref="GK119" si="3105">FY119+1</f>
        <v>16</v>
      </c>
      <c r="GL119" s="73">
        <f t="shared" ref="GL119" si="3106">FZ119+1</f>
        <v>17</v>
      </c>
      <c r="GM119" s="73">
        <f t="shared" ref="GM119" si="3107">GA119+1</f>
        <v>17</v>
      </c>
      <c r="GN119" s="73">
        <f t="shared" ref="GN119" si="3108">GB119+1</f>
        <v>17</v>
      </c>
      <c r="GO119" s="73">
        <f t="shared" ref="GO119" si="3109">GC119+1</f>
        <v>17</v>
      </c>
      <c r="GP119" s="73">
        <f t="shared" ref="GP119" si="3110">GD119+1</f>
        <v>17</v>
      </c>
      <c r="GQ119" s="73">
        <f t="shared" ref="GQ119" si="3111">GE119+1</f>
        <v>17</v>
      </c>
      <c r="GR119" s="73">
        <f t="shared" ref="GR119" si="3112">GF119+1</f>
        <v>17</v>
      </c>
      <c r="GS119" s="73">
        <f t="shared" ref="GS119" si="3113">GG119+1</f>
        <v>17</v>
      </c>
      <c r="GT119" s="73">
        <f t="shared" ref="GT119" si="3114">GH119+1</f>
        <v>17</v>
      </c>
      <c r="GU119" s="73">
        <f t="shared" ref="GU119" si="3115">GI119+1</f>
        <v>17</v>
      </c>
      <c r="GV119" s="73">
        <f t="shared" ref="GV119" si="3116">GJ119+1</f>
        <v>17</v>
      </c>
      <c r="GW119" s="73">
        <f t="shared" ref="GW119" si="3117">GK119+1</f>
        <v>17</v>
      </c>
      <c r="GX119" s="73">
        <f t="shared" ref="GX119" si="3118">GL119+1</f>
        <v>18</v>
      </c>
      <c r="GY119" s="73">
        <f t="shared" ref="GY119" si="3119">GM119+1</f>
        <v>18</v>
      </c>
      <c r="GZ119" s="73">
        <f t="shared" ref="GZ119" si="3120">GN119+1</f>
        <v>18</v>
      </c>
      <c r="HA119" s="73">
        <f t="shared" ref="HA119" si="3121">GO119+1</f>
        <v>18</v>
      </c>
      <c r="HB119" s="73">
        <f t="shared" ref="HB119" si="3122">GP119+1</f>
        <v>18</v>
      </c>
      <c r="HC119" s="73">
        <f t="shared" ref="HC119" si="3123">GQ119+1</f>
        <v>18</v>
      </c>
      <c r="HD119" s="73">
        <f t="shared" ref="HD119" si="3124">GR119+1</f>
        <v>18</v>
      </c>
      <c r="HE119" s="73">
        <f t="shared" ref="HE119" si="3125">GS119+1</f>
        <v>18</v>
      </c>
      <c r="HF119" s="73">
        <f t="shared" ref="HF119" si="3126">GT119+1</f>
        <v>18</v>
      </c>
      <c r="HG119" s="73">
        <f t="shared" ref="HG119" si="3127">GU119+1</f>
        <v>18</v>
      </c>
      <c r="HH119" s="73">
        <f t="shared" ref="HH119" si="3128">GV119+1</f>
        <v>18</v>
      </c>
      <c r="HI119" s="73">
        <f t="shared" ref="HI119" si="3129">GW119+1</f>
        <v>18</v>
      </c>
      <c r="HJ119" s="73">
        <f t="shared" ref="HJ119" si="3130">GX119+1</f>
        <v>19</v>
      </c>
      <c r="HK119" s="73">
        <f t="shared" ref="HK119" si="3131">GY119+1</f>
        <v>19</v>
      </c>
      <c r="HL119" s="73">
        <f t="shared" ref="HL119" si="3132">GZ119+1</f>
        <v>19</v>
      </c>
      <c r="HM119" s="73">
        <f t="shared" ref="HM119" si="3133">HA119+1</f>
        <v>19</v>
      </c>
      <c r="HN119" s="73">
        <f t="shared" ref="HN119" si="3134">HB119+1</f>
        <v>19</v>
      </c>
      <c r="HO119" s="73">
        <f t="shared" ref="HO119" si="3135">HC119+1</f>
        <v>19</v>
      </c>
      <c r="HP119" s="73">
        <f t="shared" ref="HP119" si="3136">HD119+1</f>
        <v>19</v>
      </c>
      <c r="HQ119" s="73">
        <f t="shared" ref="HQ119" si="3137">HE119+1</f>
        <v>19</v>
      </c>
      <c r="HR119" s="73">
        <f t="shared" ref="HR119" si="3138">HF119+1</f>
        <v>19</v>
      </c>
      <c r="HS119" s="73">
        <f t="shared" ref="HS119" si="3139">HG119+1</f>
        <v>19</v>
      </c>
      <c r="HT119" s="73">
        <f t="shared" ref="HT119" si="3140">HH119+1</f>
        <v>19</v>
      </c>
      <c r="HU119" s="73">
        <f t="shared" ref="HU119" si="3141">HI119+1</f>
        <v>19</v>
      </c>
      <c r="HV119" s="73">
        <f t="shared" ref="HV119" si="3142">HJ119+1</f>
        <v>20</v>
      </c>
      <c r="HW119" s="73">
        <f t="shared" ref="HW119" si="3143">HK119+1</f>
        <v>20</v>
      </c>
      <c r="HX119" s="73">
        <f t="shared" ref="HX119" si="3144">HL119+1</f>
        <v>20</v>
      </c>
      <c r="HY119" s="73">
        <f t="shared" ref="HY119" si="3145">HM119+1</f>
        <v>20</v>
      </c>
      <c r="HZ119" s="73">
        <f t="shared" ref="HZ119" si="3146">HN119+1</f>
        <v>20</v>
      </c>
      <c r="IA119" s="73">
        <f t="shared" ref="IA119" si="3147">HO119+1</f>
        <v>20</v>
      </c>
      <c r="IB119" s="73">
        <f t="shared" ref="IB119" si="3148">HP119+1</f>
        <v>20</v>
      </c>
      <c r="IC119" s="73">
        <f t="shared" ref="IC119" si="3149">HQ119+1</f>
        <v>20</v>
      </c>
      <c r="ID119" s="73">
        <f t="shared" ref="ID119" si="3150">HR119+1</f>
        <v>20</v>
      </c>
      <c r="IE119" s="73">
        <f t="shared" ref="IE119" si="3151">HS119+1</f>
        <v>20</v>
      </c>
      <c r="IF119" s="73">
        <f t="shared" ref="IF119" si="3152">HT119+1</f>
        <v>20</v>
      </c>
      <c r="IG119" s="73">
        <f t="shared" ref="IG119" si="3153">HU119+1</f>
        <v>20</v>
      </c>
      <c r="IH119" s="73">
        <f t="shared" ref="IH119" si="3154">HV119+1</f>
        <v>21</v>
      </c>
      <c r="II119" s="73">
        <f t="shared" ref="II119" si="3155">HW119+1</f>
        <v>21</v>
      </c>
      <c r="IJ119" s="73">
        <f t="shared" ref="IJ119" si="3156">HX119+1</f>
        <v>21</v>
      </c>
      <c r="IK119" s="73">
        <f t="shared" ref="IK119" si="3157">HY119+1</f>
        <v>21</v>
      </c>
      <c r="IL119" s="73">
        <f t="shared" ref="IL119" si="3158">HZ119+1</f>
        <v>21</v>
      </c>
      <c r="IM119" s="73">
        <f t="shared" ref="IM119" si="3159">IA119+1</f>
        <v>21</v>
      </c>
      <c r="IN119" s="73">
        <f t="shared" ref="IN119" si="3160">IB119+1</f>
        <v>21</v>
      </c>
      <c r="IO119" s="73">
        <f t="shared" ref="IO119" si="3161">IC119+1</f>
        <v>21</v>
      </c>
      <c r="IP119" s="73">
        <f t="shared" ref="IP119" si="3162">ID119+1</f>
        <v>21</v>
      </c>
      <c r="IQ119" s="73">
        <f t="shared" ref="IQ119" si="3163">IE119+1</f>
        <v>21</v>
      </c>
      <c r="IR119" s="73">
        <f t="shared" ref="IR119" si="3164">IF119+1</f>
        <v>21</v>
      </c>
      <c r="IS119" s="73">
        <f t="shared" ref="IS119" si="3165">IG119+1</f>
        <v>21</v>
      </c>
      <c r="IT119" s="73">
        <f t="shared" ref="IT119" si="3166">IH119+1</f>
        <v>22</v>
      </c>
      <c r="IU119" s="73">
        <f t="shared" ref="IU119" si="3167">II119+1</f>
        <v>22</v>
      </c>
      <c r="IV119" s="73">
        <f t="shared" ref="IV119" si="3168">IJ119+1</f>
        <v>22</v>
      </c>
      <c r="IW119" s="73">
        <f t="shared" ref="IW119" si="3169">IK119+1</f>
        <v>22</v>
      </c>
      <c r="IX119" s="73">
        <f t="shared" ref="IX119" si="3170">IL119+1</f>
        <v>22</v>
      </c>
      <c r="IY119" s="73">
        <f t="shared" ref="IY119" si="3171">IM119+1</f>
        <v>22</v>
      </c>
      <c r="IZ119" s="73">
        <f t="shared" ref="IZ119" si="3172">IN119+1</f>
        <v>22</v>
      </c>
      <c r="JA119" s="73">
        <f t="shared" ref="JA119" si="3173">IO119+1</f>
        <v>22</v>
      </c>
      <c r="JB119" s="73">
        <f t="shared" ref="JB119" si="3174">IP119+1</f>
        <v>22</v>
      </c>
      <c r="JC119" s="73">
        <f t="shared" ref="JC119" si="3175">IQ119+1</f>
        <v>22</v>
      </c>
      <c r="JD119" s="73">
        <f t="shared" ref="JD119" si="3176">IR119+1</f>
        <v>22</v>
      </c>
      <c r="JE119" s="73">
        <f t="shared" ref="JE119" si="3177">IS119+1</f>
        <v>22</v>
      </c>
      <c r="JF119" s="73">
        <f t="shared" ref="JF119" si="3178">IT119+1</f>
        <v>23</v>
      </c>
      <c r="JG119" s="73">
        <f t="shared" ref="JG119" si="3179">IU119+1</f>
        <v>23</v>
      </c>
      <c r="JH119" s="73">
        <f t="shared" ref="JH119" si="3180">IV119+1</f>
        <v>23</v>
      </c>
      <c r="JI119" s="73">
        <f t="shared" ref="JI119" si="3181">IW119+1</f>
        <v>23</v>
      </c>
      <c r="JJ119" s="73">
        <f t="shared" ref="JJ119" si="3182">IX119+1</f>
        <v>23</v>
      </c>
      <c r="JK119" s="73">
        <f t="shared" ref="JK119" si="3183">IY119+1</f>
        <v>23</v>
      </c>
      <c r="JL119" s="73">
        <f t="shared" ref="JL119" si="3184">IZ119+1</f>
        <v>23</v>
      </c>
      <c r="JM119" s="73">
        <f t="shared" ref="JM119" si="3185">JA119+1</f>
        <v>23</v>
      </c>
      <c r="JN119" s="73">
        <f t="shared" ref="JN119" si="3186">JB119+1</f>
        <v>23</v>
      </c>
      <c r="JO119" s="73">
        <f t="shared" ref="JO119" si="3187">JC119+1</f>
        <v>23</v>
      </c>
      <c r="JP119" s="73">
        <f t="shared" ref="JP119" si="3188">JD119+1</f>
        <v>23</v>
      </c>
      <c r="JQ119" s="73">
        <f t="shared" ref="JQ119" si="3189">JE119+1</f>
        <v>23</v>
      </c>
      <c r="JR119" s="73">
        <f t="shared" ref="JR119" si="3190">JF119+1</f>
        <v>24</v>
      </c>
      <c r="JS119" s="73">
        <f t="shared" ref="JS119" si="3191">JG119+1</f>
        <v>24</v>
      </c>
      <c r="JT119" s="73">
        <f t="shared" ref="JT119" si="3192">JH119+1</f>
        <v>24</v>
      </c>
      <c r="JU119" s="73">
        <f t="shared" ref="JU119" si="3193">JI119+1</f>
        <v>24</v>
      </c>
      <c r="JV119" s="73">
        <f t="shared" ref="JV119" si="3194">JJ119+1</f>
        <v>24</v>
      </c>
      <c r="JW119" s="73">
        <f t="shared" ref="JW119" si="3195">JK119+1</f>
        <v>24</v>
      </c>
      <c r="JX119" s="73">
        <f t="shared" ref="JX119" si="3196">JL119+1</f>
        <v>24</v>
      </c>
      <c r="JY119" s="73">
        <f t="shared" ref="JY119" si="3197">JM119+1</f>
        <v>24</v>
      </c>
      <c r="JZ119" s="73">
        <f t="shared" ref="JZ119" si="3198">JN119+1</f>
        <v>24</v>
      </c>
      <c r="KA119" s="73">
        <f t="shared" ref="KA119" si="3199">JO119+1</f>
        <v>24</v>
      </c>
      <c r="KB119" s="73">
        <f t="shared" ref="KB119" si="3200">JP119+1</f>
        <v>24</v>
      </c>
      <c r="KC119" s="73">
        <f t="shared" ref="KC119" si="3201">JQ119+1</f>
        <v>24</v>
      </c>
      <c r="KD119" s="73">
        <f t="shared" ref="KD119" si="3202">JR119+1</f>
        <v>25</v>
      </c>
      <c r="KE119" s="73">
        <f t="shared" ref="KE119" si="3203">JS119+1</f>
        <v>25</v>
      </c>
      <c r="KF119" s="73">
        <f t="shared" ref="KF119" si="3204">JT119+1</f>
        <v>25</v>
      </c>
      <c r="KG119" s="73">
        <f t="shared" ref="KG119" si="3205">JU119+1</f>
        <v>25</v>
      </c>
      <c r="KH119" s="73">
        <f t="shared" ref="KH119" si="3206">JV119+1</f>
        <v>25</v>
      </c>
      <c r="KI119" s="73">
        <f t="shared" ref="KI119" si="3207">JW119+1</f>
        <v>25</v>
      </c>
      <c r="KJ119" s="73">
        <f t="shared" ref="KJ119" si="3208">JX119+1</f>
        <v>25</v>
      </c>
      <c r="KK119" s="73">
        <f t="shared" ref="KK119" si="3209">JY119+1</f>
        <v>25</v>
      </c>
      <c r="KL119" s="73">
        <f t="shared" ref="KL119" si="3210">JZ119+1</f>
        <v>25</v>
      </c>
      <c r="KM119" s="73">
        <f t="shared" ref="KM119" si="3211">KA119+1</f>
        <v>25</v>
      </c>
      <c r="KN119" s="73">
        <f t="shared" ref="KN119" si="3212">KB119+1</f>
        <v>25</v>
      </c>
      <c r="KO119" s="73">
        <f t="shared" ref="KO119" si="3213">KC119+1</f>
        <v>25</v>
      </c>
    </row>
    <row r="120" spans="1:301" x14ac:dyDescent="0.2">
      <c r="A120" s="147" t="s">
        <v>214</v>
      </c>
      <c r="B120" s="74">
        <v>1</v>
      </c>
      <c r="C120" s="74">
        <f t="shared" ref="C120" si="3214">B120+1</f>
        <v>2</v>
      </c>
      <c r="D120" s="74">
        <f t="shared" ref="D120" si="3215">C120+1</f>
        <v>3</v>
      </c>
      <c r="E120" s="74">
        <f t="shared" ref="E120" si="3216">D120+1</f>
        <v>4</v>
      </c>
      <c r="F120" s="74">
        <f t="shared" ref="F120" si="3217">E120+1</f>
        <v>5</v>
      </c>
      <c r="G120" s="74">
        <f t="shared" ref="G120" si="3218">F120+1</f>
        <v>6</v>
      </c>
      <c r="H120" s="74">
        <f t="shared" ref="H120" si="3219">G120+1</f>
        <v>7</v>
      </c>
      <c r="I120" s="74">
        <f t="shared" ref="I120" si="3220">H120+1</f>
        <v>8</v>
      </c>
      <c r="J120" s="74">
        <f t="shared" ref="J120" si="3221">I120+1</f>
        <v>9</v>
      </c>
      <c r="K120" s="74">
        <f t="shared" ref="K120" si="3222">J120+1</f>
        <v>10</v>
      </c>
      <c r="L120" s="74">
        <f t="shared" ref="L120" si="3223">K120+1</f>
        <v>11</v>
      </c>
      <c r="M120" s="74">
        <f t="shared" ref="M120" si="3224">L120+1</f>
        <v>12</v>
      </c>
      <c r="N120" s="74">
        <f t="shared" ref="N120" si="3225">M120+1</f>
        <v>13</v>
      </c>
      <c r="O120" s="74">
        <f t="shared" ref="O120" si="3226">N120+1</f>
        <v>14</v>
      </c>
      <c r="P120" s="74">
        <f t="shared" ref="P120" si="3227">O120+1</f>
        <v>15</v>
      </c>
      <c r="Q120" s="74">
        <f t="shared" ref="Q120" si="3228">P120+1</f>
        <v>16</v>
      </c>
      <c r="R120" s="74">
        <f t="shared" ref="R120" si="3229">Q120+1</f>
        <v>17</v>
      </c>
      <c r="S120" s="74">
        <f t="shared" ref="S120" si="3230">R120+1</f>
        <v>18</v>
      </c>
      <c r="T120" s="74">
        <f t="shared" ref="T120" si="3231">S120+1</f>
        <v>19</v>
      </c>
      <c r="U120" s="74">
        <f t="shared" ref="U120" si="3232">T120+1</f>
        <v>20</v>
      </c>
      <c r="V120" s="74">
        <f t="shared" ref="V120" si="3233">U120+1</f>
        <v>21</v>
      </c>
      <c r="W120" s="74">
        <f t="shared" ref="W120" si="3234">V120+1</f>
        <v>22</v>
      </c>
      <c r="X120" s="74">
        <f t="shared" ref="X120" si="3235">W120+1</f>
        <v>23</v>
      </c>
      <c r="Y120" s="74">
        <f t="shared" ref="Y120" si="3236">X120+1</f>
        <v>24</v>
      </c>
      <c r="Z120" s="74">
        <f t="shared" ref="Z120" si="3237">Y120+1</f>
        <v>25</v>
      </c>
      <c r="AA120" s="74">
        <f t="shared" ref="AA120" si="3238">Z120+1</f>
        <v>26</v>
      </c>
      <c r="AB120" s="74">
        <f t="shared" ref="AB120" si="3239">AA120+1</f>
        <v>27</v>
      </c>
      <c r="AC120" s="74">
        <f t="shared" ref="AC120" si="3240">AB120+1</f>
        <v>28</v>
      </c>
      <c r="AD120" s="74">
        <f t="shared" ref="AD120" si="3241">AC120+1</f>
        <v>29</v>
      </c>
      <c r="AE120" s="74">
        <f t="shared" ref="AE120" si="3242">AD120+1</f>
        <v>30</v>
      </c>
      <c r="AF120" s="74">
        <f t="shared" ref="AF120" si="3243">AE120+1</f>
        <v>31</v>
      </c>
      <c r="AG120" s="74">
        <f t="shared" ref="AG120" si="3244">AF120+1</f>
        <v>32</v>
      </c>
      <c r="AH120" s="74">
        <f t="shared" ref="AH120" si="3245">AG120+1</f>
        <v>33</v>
      </c>
      <c r="AI120" s="74">
        <f t="shared" ref="AI120" si="3246">AH120+1</f>
        <v>34</v>
      </c>
      <c r="AJ120" s="74">
        <f t="shared" ref="AJ120" si="3247">AI120+1</f>
        <v>35</v>
      </c>
      <c r="AK120" s="74">
        <f t="shared" ref="AK120" si="3248">AJ120+1</f>
        <v>36</v>
      </c>
      <c r="AL120" s="74">
        <f t="shared" ref="AL120" si="3249">AK120+1</f>
        <v>37</v>
      </c>
      <c r="AM120" s="74">
        <f t="shared" ref="AM120" si="3250">AL120+1</f>
        <v>38</v>
      </c>
      <c r="AN120" s="74">
        <f t="shared" ref="AN120" si="3251">AM120+1</f>
        <v>39</v>
      </c>
      <c r="AO120" s="74">
        <f t="shared" ref="AO120" si="3252">AN120+1</f>
        <v>40</v>
      </c>
      <c r="AP120" s="74">
        <f t="shared" ref="AP120" si="3253">AO120+1</f>
        <v>41</v>
      </c>
      <c r="AQ120" s="74">
        <f t="shared" ref="AQ120" si="3254">AP120+1</f>
        <v>42</v>
      </c>
      <c r="AR120" s="74">
        <f t="shared" ref="AR120" si="3255">AQ120+1</f>
        <v>43</v>
      </c>
      <c r="AS120" s="74">
        <f t="shared" ref="AS120" si="3256">AR120+1</f>
        <v>44</v>
      </c>
      <c r="AT120" s="74">
        <f t="shared" ref="AT120" si="3257">AS120+1</f>
        <v>45</v>
      </c>
      <c r="AU120" s="74">
        <f t="shared" ref="AU120" si="3258">AT120+1</f>
        <v>46</v>
      </c>
      <c r="AV120" s="74">
        <f t="shared" ref="AV120" si="3259">AU120+1</f>
        <v>47</v>
      </c>
      <c r="AW120" s="74">
        <f t="shared" ref="AW120" si="3260">AV120+1</f>
        <v>48</v>
      </c>
      <c r="AX120" s="75">
        <f t="shared" ref="AX120" si="3261">AW120+1</f>
        <v>49</v>
      </c>
      <c r="AY120" s="75">
        <f t="shared" ref="AY120" si="3262">AX120+1</f>
        <v>50</v>
      </c>
      <c r="AZ120" s="75">
        <f t="shared" ref="AZ120" si="3263">AY120+1</f>
        <v>51</v>
      </c>
      <c r="BA120" s="75">
        <f t="shared" ref="BA120" si="3264">AZ120+1</f>
        <v>52</v>
      </c>
      <c r="BB120" s="75">
        <f t="shared" ref="BB120" si="3265">BA120+1</f>
        <v>53</v>
      </c>
      <c r="BC120" s="75">
        <f t="shared" ref="BC120" si="3266">BB120+1</f>
        <v>54</v>
      </c>
      <c r="BD120" s="75">
        <f t="shared" ref="BD120" si="3267">BC120+1</f>
        <v>55</v>
      </c>
      <c r="BE120" s="75">
        <f t="shared" ref="BE120" si="3268">BD120+1</f>
        <v>56</v>
      </c>
      <c r="BF120" s="75">
        <f t="shared" ref="BF120" si="3269">BE120+1</f>
        <v>57</v>
      </c>
      <c r="BG120" s="75">
        <f t="shared" ref="BG120" si="3270">BF120+1</f>
        <v>58</v>
      </c>
      <c r="BH120" s="75">
        <f t="shared" ref="BH120" si="3271">BG120+1</f>
        <v>59</v>
      </c>
      <c r="BI120" s="75">
        <f t="shared" ref="BI120" si="3272">BH120+1</f>
        <v>60</v>
      </c>
      <c r="BJ120" s="75">
        <f t="shared" ref="BJ120" si="3273">BI120+1</f>
        <v>61</v>
      </c>
      <c r="BK120" s="75">
        <f t="shared" ref="BK120" si="3274">BJ120+1</f>
        <v>62</v>
      </c>
      <c r="BL120" s="75">
        <f t="shared" ref="BL120" si="3275">BK120+1</f>
        <v>63</v>
      </c>
      <c r="BM120" s="75">
        <f t="shared" ref="BM120" si="3276">BL120+1</f>
        <v>64</v>
      </c>
      <c r="BN120" s="75">
        <f t="shared" ref="BN120" si="3277">BM120+1</f>
        <v>65</v>
      </c>
      <c r="BO120" s="75">
        <f t="shared" ref="BO120" si="3278">BN120+1</f>
        <v>66</v>
      </c>
      <c r="BP120" s="75">
        <f t="shared" ref="BP120" si="3279">BO120+1</f>
        <v>67</v>
      </c>
      <c r="BQ120" s="75">
        <f t="shared" ref="BQ120" si="3280">BP120+1</f>
        <v>68</v>
      </c>
      <c r="BR120" s="75">
        <f t="shared" ref="BR120" si="3281">BQ120+1</f>
        <v>69</v>
      </c>
      <c r="BS120" s="75">
        <f t="shared" ref="BS120" si="3282">BR120+1</f>
        <v>70</v>
      </c>
      <c r="BT120" s="75">
        <f t="shared" ref="BT120" si="3283">BS120+1</f>
        <v>71</v>
      </c>
      <c r="BU120" s="75">
        <f t="shared" ref="BU120" si="3284">BT120+1</f>
        <v>72</v>
      </c>
      <c r="BV120" s="75">
        <f t="shared" ref="BV120" si="3285">BU120+1</f>
        <v>73</v>
      </c>
      <c r="BW120" s="75">
        <f t="shared" ref="BW120" si="3286">BV120+1</f>
        <v>74</v>
      </c>
      <c r="BX120" s="75">
        <f t="shared" ref="BX120" si="3287">BW120+1</f>
        <v>75</v>
      </c>
      <c r="BY120" s="75">
        <f t="shared" ref="BY120" si="3288">BX120+1</f>
        <v>76</v>
      </c>
      <c r="BZ120" s="75">
        <f t="shared" ref="BZ120" si="3289">BY120+1</f>
        <v>77</v>
      </c>
      <c r="CA120" s="75">
        <f t="shared" ref="CA120" si="3290">BZ120+1</f>
        <v>78</v>
      </c>
      <c r="CB120" s="75">
        <f t="shared" ref="CB120" si="3291">CA120+1</f>
        <v>79</v>
      </c>
      <c r="CC120" s="75">
        <f t="shared" ref="CC120" si="3292">CB120+1</f>
        <v>80</v>
      </c>
      <c r="CD120" s="75">
        <f t="shared" ref="CD120" si="3293">CC120+1</f>
        <v>81</v>
      </c>
      <c r="CE120" s="75">
        <f t="shared" ref="CE120" si="3294">CD120+1</f>
        <v>82</v>
      </c>
      <c r="CF120" s="75">
        <f t="shared" ref="CF120" si="3295">CE120+1</f>
        <v>83</v>
      </c>
      <c r="CG120" s="75">
        <f t="shared" ref="CG120" si="3296">CF120+1</f>
        <v>84</v>
      </c>
      <c r="CH120" s="75">
        <f t="shared" ref="CH120" si="3297">CG120+1</f>
        <v>85</v>
      </c>
      <c r="CI120" s="75">
        <f t="shared" ref="CI120" si="3298">CH120+1</f>
        <v>86</v>
      </c>
      <c r="CJ120" s="75">
        <f t="shared" ref="CJ120" si="3299">CI120+1</f>
        <v>87</v>
      </c>
      <c r="CK120" s="75">
        <f t="shared" ref="CK120" si="3300">CJ120+1</f>
        <v>88</v>
      </c>
      <c r="CL120" s="75">
        <f t="shared" ref="CL120" si="3301">CK120+1</f>
        <v>89</v>
      </c>
      <c r="CM120" s="75">
        <f t="shared" ref="CM120" si="3302">CL120+1</f>
        <v>90</v>
      </c>
      <c r="CN120" s="75">
        <f t="shared" ref="CN120" si="3303">CM120+1</f>
        <v>91</v>
      </c>
      <c r="CO120" s="75">
        <f t="shared" ref="CO120" si="3304">CN120+1</f>
        <v>92</v>
      </c>
      <c r="CP120" s="75">
        <f t="shared" ref="CP120" si="3305">CO120+1</f>
        <v>93</v>
      </c>
      <c r="CQ120" s="75">
        <f t="shared" ref="CQ120" si="3306">CP120+1</f>
        <v>94</v>
      </c>
      <c r="CR120" s="75">
        <f t="shared" ref="CR120" si="3307">CQ120+1</f>
        <v>95</v>
      </c>
      <c r="CS120" s="75">
        <f t="shared" ref="CS120" si="3308">CR120+1</f>
        <v>96</v>
      </c>
      <c r="CT120" s="75">
        <f t="shared" ref="CT120" si="3309">CS120+1</f>
        <v>97</v>
      </c>
      <c r="CU120" s="75">
        <f t="shared" ref="CU120" si="3310">CT120+1</f>
        <v>98</v>
      </c>
      <c r="CV120" s="75">
        <f t="shared" ref="CV120" si="3311">CU120+1</f>
        <v>99</v>
      </c>
      <c r="CW120" s="75">
        <f t="shared" ref="CW120" si="3312">CV120+1</f>
        <v>100</v>
      </c>
      <c r="CX120" s="75">
        <f t="shared" ref="CX120" si="3313">CW120+1</f>
        <v>101</v>
      </c>
      <c r="CY120" s="75">
        <f t="shared" ref="CY120" si="3314">CX120+1</f>
        <v>102</v>
      </c>
      <c r="CZ120" s="75">
        <f t="shared" ref="CZ120" si="3315">CY120+1</f>
        <v>103</v>
      </c>
      <c r="DA120" s="75">
        <f t="shared" ref="DA120" si="3316">CZ120+1</f>
        <v>104</v>
      </c>
      <c r="DB120" s="75">
        <f t="shared" ref="DB120" si="3317">DA120+1</f>
        <v>105</v>
      </c>
      <c r="DC120" s="75">
        <f t="shared" ref="DC120" si="3318">DB120+1</f>
        <v>106</v>
      </c>
      <c r="DD120" s="75">
        <f t="shared" ref="DD120" si="3319">DC120+1</f>
        <v>107</v>
      </c>
      <c r="DE120" s="75">
        <f t="shared" ref="DE120" si="3320">DD120+1</f>
        <v>108</v>
      </c>
      <c r="DF120" s="75">
        <f t="shared" ref="DF120" si="3321">DE120+1</f>
        <v>109</v>
      </c>
      <c r="DG120" s="75">
        <f t="shared" ref="DG120" si="3322">DF120+1</f>
        <v>110</v>
      </c>
      <c r="DH120" s="75">
        <f t="shared" ref="DH120" si="3323">DG120+1</f>
        <v>111</v>
      </c>
      <c r="DI120" s="75">
        <f t="shared" ref="DI120" si="3324">DH120+1</f>
        <v>112</v>
      </c>
      <c r="DJ120" s="75">
        <f t="shared" ref="DJ120" si="3325">DI120+1</f>
        <v>113</v>
      </c>
      <c r="DK120" s="75">
        <f t="shared" ref="DK120" si="3326">DJ120+1</f>
        <v>114</v>
      </c>
      <c r="DL120" s="75">
        <f t="shared" ref="DL120" si="3327">DK120+1</f>
        <v>115</v>
      </c>
      <c r="DM120" s="75">
        <f t="shared" ref="DM120" si="3328">DL120+1</f>
        <v>116</v>
      </c>
      <c r="DN120" s="75">
        <f t="shared" ref="DN120" si="3329">DM120+1</f>
        <v>117</v>
      </c>
      <c r="DO120" s="75">
        <f t="shared" ref="DO120" si="3330">DN120+1</f>
        <v>118</v>
      </c>
      <c r="DP120" s="75">
        <f t="shared" ref="DP120" si="3331">DO120+1</f>
        <v>119</v>
      </c>
      <c r="DQ120" s="75">
        <f t="shared" ref="DQ120" si="3332">DP120+1</f>
        <v>120</v>
      </c>
      <c r="DR120" s="75">
        <f t="shared" ref="DR120" si="3333">DQ120+1</f>
        <v>121</v>
      </c>
      <c r="DS120" s="75">
        <f t="shared" ref="DS120" si="3334">DR120+1</f>
        <v>122</v>
      </c>
      <c r="DT120" s="75">
        <f t="shared" ref="DT120" si="3335">DS120+1</f>
        <v>123</v>
      </c>
      <c r="DU120" s="75">
        <f t="shared" ref="DU120" si="3336">DT120+1</f>
        <v>124</v>
      </c>
      <c r="DV120" s="75">
        <f t="shared" ref="DV120" si="3337">DU120+1</f>
        <v>125</v>
      </c>
      <c r="DW120" s="75">
        <f t="shared" ref="DW120" si="3338">DV120+1</f>
        <v>126</v>
      </c>
      <c r="DX120" s="75">
        <f t="shared" ref="DX120" si="3339">DW120+1</f>
        <v>127</v>
      </c>
      <c r="DY120" s="75">
        <f t="shared" ref="DY120" si="3340">DX120+1</f>
        <v>128</v>
      </c>
      <c r="DZ120" s="75">
        <f t="shared" ref="DZ120" si="3341">DY120+1</f>
        <v>129</v>
      </c>
      <c r="EA120" s="75">
        <f t="shared" ref="EA120" si="3342">DZ120+1</f>
        <v>130</v>
      </c>
      <c r="EB120" s="75">
        <f t="shared" ref="EB120" si="3343">EA120+1</f>
        <v>131</v>
      </c>
      <c r="EC120" s="75">
        <f t="shared" ref="EC120" si="3344">EB120+1</f>
        <v>132</v>
      </c>
      <c r="ED120" s="75">
        <f t="shared" ref="ED120" si="3345">EC120+1</f>
        <v>133</v>
      </c>
      <c r="EE120" s="75">
        <f t="shared" ref="EE120" si="3346">ED120+1</f>
        <v>134</v>
      </c>
      <c r="EF120" s="75">
        <f t="shared" ref="EF120" si="3347">EE120+1</f>
        <v>135</v>
      </c>
      <c r="EG120" s="75">
        <f t="shared" ref="EG120" si="3348">EF120+1</f>
        <v>136</v>
      </c>
      <c r="EH120" s="75">
        <f t="shared" ref="EH120" si="3349">EG120+1</f>
        <v>137</v>
      </c>
      <c r="EI120" s="75">
        <f t="shared" ref="EI120" si="3350">EH120+1</f>
        <v>138</v>
      </c>
      <c r="EJ120" s="75">
        <f t="shared" ref="EJ120" si="3351">EI120+1</f>
        <v>139</v>
      </c>
      <c r="EK120" s="75">
        <f t="shared" ref="EK120" si="3352">EJ120+1</f>
        <v>140</v>
      </c>
      <c r="EL120" s="75">
        <f t="shared" ref="EL120" si="3353">EK120+1</f>
        <v>141</v>
      </c>
      <c r="EM120" s="75">
        <f t="shared" ref="EM120" si="3354">EL120+1</f>
        <v>142</v>
      </c>
      <c r="EN120" s="75">
        <f t="shared" ref="EN120" si="3355">EM120+1</f>
        <v>143</v>
      </c>
      <c r="EO120" s="75">
        <f t="shared" ref="EO120" si="3356">EN120+1</f>
        <v>144</v>
      </c>
      <c r="EP120" s="75">
        <f t="shared" ref="EP120" si="3357">EO120+1</f>
        <v>145</v>
      </c>
      <c r="EQ120" s="75">
        <f t="shared" ref="EQ120" si="3358">EP120+1</f>
        <v>146</v>
      </c>
      <c r="ER120" s="75">
        <f t="shared" ref="ER120" si="3359">EQ120+1</f>
        <v>147</v>
      </c>
      <c r="ES120" s="75">
        <f t="shared" ref="ES120" si="3360">ER120+1</f>
        <v>148</v>
      </c>
      <c r="ET120" s="75">
        <f t="shared" ref="ET120" si="3361">ES120+1</f>
        <v>149</v>
      </c>
      <c r="EU120" s="75">
        <f t="shared" ref="EU120" si="3362">ET120+1</f>
        <v>150</v>
      </c>
      <c r="EV120" s="75">
        <f t="shared" ref="EV120" si="3363">EU120+1</f>
        <v>151</v>
      </c>
      <c r="EW120" s="75">
        <f t="shared" ref="EW120" si="3364">EV120+1</f>
        <v>152</v>
      </c>
      <c r="EX120" s="75">
        <f t="shared" ref="EX120" si="3365">EW120+1</f>
        <v>153</v>
      </c>
      <c r="EY120" s="75">
        <f t="shared" ref="EY120" si="3366">EX120+1</f>
        <v>154</v>
      </c>
      <c r="EZ120" s="75">
        <f t="shared" ref="EZ120" si="3367">EY120+1</f>
        <v>155</v>
      </c>
      <c r="FA120" s="75">
        <f t="shared" ref="FA120" si="3368">EZ120+1</f>
        <v>156</v>
      </c>
      <c r="FB120" s="75">
        <f t="shared" ref="FB120" si="3369">FA120+1</f>
        <v>157</v>
      </c>
      <c r="FC120" s="75">
        <f t="shared" ref="FC120" si="3370">FB120+1</f>
        <v>158</v>
      </c>
      <c r="FD120" s="75">
        <f t="shared" ref="FD120" si="3371">FC120+1</f>
        <v>159</v>
      </c>
      <c r="FE120" s="75">
        <f t="shared" ref="FE120" si="3372">FD120+1</f>
        <v>160</v>
      </c>
      <c r="FF120" s="75">
        <f t="shared" ref="FF120" si="3373">FE120+1</f>
        <v>161</v>
      </c>
      <c r="FG120" s="75">
        <f t="shared" ref="FG120" si="3374">FF120+1</f>
        <v>162</v>
      </c>
      <c r="FH120" s="75">
        <f t="shared" ref="FH120" si="3375">FG120+1</f>
        <v>163</v>
      </c>
      <c r="FI120" s="75">
        <f t="shared" ref="FI120" si="3376">FH120+1</f>
        <v>164</v>
      </c>
      <c r="FJ120" s="75">
        <f t="shared" ref="FJ120" si="3377">FI120+1</f>
        <v>165</v>
      </c>
      <c r="FK120" s="75">
        <f t="shared" ref="FK120" si="3378">FJ120+1</f>
        <v>166</v>
      </c>
      <c r="FL120" s="75">
        <f t="shared" ref="FL120" si="3379">FK120+1</f>
        <v>167</v>
      </c>
      <c r="FM120" s="75">
        <f t="shared" ref="FM120" si="3380">FL120+1</f>
        <v>168</v>
      </c>
      <c r="FN120" s="75">
        <f t="shared" ref="FN120" si="3381">FM120+1</f>
        <v>169</v>
      </c>
      <c r="FO120" s="75">
        <f t="shared" ref="FO120" si="3382">FN120+1</f>
        <v>170</v>
      </c>
      <c r="FP120" s="75">
        <f t="shared" ref="FP120" si="3383">FO120+1</f>
        <v>171</v>
      </c>
      <c r="FQ120" s="75">
        <f t="shared" ref="FQ120" si="3384">FP120+1</f>
        <v>172</v>
      </c>
      <c r="FR120" s="75">
        <f t="shared" ref="FR120" si="3385">FQ120+1</f>
        <v>173</v>
      </c>
      <c r="FS120" s="75">
        <f t="shared" ref="FS120" si="3386">FR120+1</f>
        <v>174</v>
      </c>
      <c r="FT120" s="75">
        <f t="shared" ref="FT120" si="3387">FS120+1</f>
        <v>175</v>
      </c>
      <c r="FU120" s="75">
        <f t="shared" ref="FU120" si="3388">FT120+1</f>
        <v>176</v>
      </c>
      <c r="FV120" s="75">
        <f t="shared" ref="FV120" si="3389">FU120+1</f>
        <v>177</v>
      </c>
      <c r="FW120" s="75">
        <f t="shared" ref="FW120" si="3390">FV120+1</f>
        <v>178</v>
      </c>
      <c r="FX120" s="75">
        <f t="shared" ref="FX120" si="3391">FW120+1</f>
        <v>179</v>
      </c>
      <c r="FY120" s="75">
        <f t="shared" ref="FY120" si="3392">FX120+1</f>
        <v>180</v>
      </c>
      <c r="FZ120" s="75">
        <f t="shared" ref="FZ120" si="3393">FY120+1</f>
        <v>181</v>
      </c>
      <c r="GA120" s="75">
        <f t="shared" ref="GA120" si="3394">FZ120+1</f>
        <v>182</v>
      </c>
      <c r="GB120" s="75">
        <f t="shared" ref="GB120" si="3395">GA120+1</f>
        <v>183</v>
      </c>
      <c r="GC120" s="75">
        <f t="shared" ref="GC120" si="3396">GB120+1</f>
        <v>184</v>
      </c>
      <c r="GD120" s="75">
        <f t="shared" ref="GD120" si="3397">GC120+1</f>
        <v>185</v>
      </c>
      <c r="GE120" s="75">
        <f t="shared" ref="GE120" si="3398">GD120+1</f>
        <v>186</v>
      </c>
      <c r="GF120" s="75">
        <f t="shared" ref="GF120" si="3399">GE120+1</f>
        <v>187</v>
      </c>
      <c r="GG120" s="75">
        <f t="shared" ref="GG120" si="3400">GF120+1</f>
        <v>188</v>
      </c>
      <c r="GH120" s="75">
        <f t="shared" ref="GH120" si="3401">GG120+1</f>
        <v>189</v>
      </c>
      <c r="GI120" s="75">
        <f t="shared" ref="GI120" si="3402">GH120+1</f>
        <v>190</v>
      </c>
      <c r="GJ120" s="75">
        <f t="shared" ref="GJ120" si="3403">GI120+1</f>
        <v>191</v>
      </c>
      <c r="GK120" s="75">
        <f t="shared" ref="GK120" si="3404">GJ120+1</f>
        <v>192</v>
      </c>
      <c r="GL120" s="75">
        <f t="shared" ref="GL120" si="3405">GK120+1</f>
        <v>193</v>
      </c>
      <c r="GM120" s="75">
        <f t="shared" ref="GM120" si="3406">GL120+1</f>
        <v>194</v>
      </c>
      <c r="GN120" s="75">
        <f t="shared" ref="GN120" si="3407">GM120+1</f>
        <v>195</v>
      </c>
      <c r="GO120" s="75">
        <f t="shared" ref="GO120" si="3408">GN120+1</f>
        <v>196</v>
      </c>
      <c r="GP120" s="75">
        <f t="shared" ref="GP120" si="3409">GO120+1</f>
        <v>197</v>
      </c>
      <c r="GQ120" s="75">
        <f t="shared" ref="GQ120" si="3410">GP120+1</f>
        <v>198</v>
      </c>
      <c r="GR120" s="75">
        <f t="shared" ref="GR120" si="3411">GQ120+1</f>
        <v>199</v>
      </c>
      <c r="GS120" s="75">
        <f t="shared" ref="GS120" si="3412">GR120+1</f>
        <v>200</v>
      </c>
      <c r="GT120" s="75">
        <f t="shared" ref="GT120" si="3413">GS120+1</f>
        <v>201</v>
      </c>
      <c r="GU120" s="75">
        <f t="shared" ref="GU120" si="3414">GT120+1</f>
        <v>202</v>
      </c>
      <c r="GV120" s="75">
        <f t="shared" ref="GV120" si="3415">GU120+1</f>
        <v>203</v>
      </c>
      <c r="GW120" s="75">
        <f t="shared" ref="GW120" si="3416">GV120+1</f>
        <v>204</v>
      </c>
      <c r="GX120" s="75">
        <f t="shared" ref="GX120" si="3417">GW120+1</f>
        <v>205</v>
      </c>
      <c r="GY120" s="75">
        <f t="shared" ref="GY120" si="3418">GX120+1</f>
        <v>206</v>
      </c>
      <c r="GZ120" s="75">
        <f t="shared" ref="GZ120" si="3419">GY120+1</f>
        <v>207</v>
      </c>
      <c r="HA120" s="75">
        <f t="shared" ref="HA120" si="3420">GZ120+1</f>
        <v>208</v>
      </c>
      <c r="HB120" s="75">
        <f t="shared" ref="HB120" si="3421">HA120+1</f>
        <v>209</v>
      </c>
      <c r="HC120" s="75">
        <f t="shared" ref="HC120" si="3422">HB120+1</f>
        <v>210</v>
      </c>
      <c r="HD120" s="75">
        <f t="shared" ref="HD120" si="3423">HC120+1</f>
        <v>211</v>
      </c>
      <c r="HE120" s="75">
        <f t="shared" ref="HE120" si="3424">HD120+1</f>
        <v>212</v>
      </c>
      <c r="HF120" s="75">
        <f t="shared" ref="HF120" si="3425">HE120+1</f>
        <v>213</v>
      </c>
      <c r="HG120" s="75">
        <f t="shared" ref="HG120" si="3426">HF120+1</f>
        <v>214</v>
      </c>
      <c r="HH120" s="75">
        <f t="shared" ref="HH120" si="3427">HG120+1</f>
        <v>215</v>
      </c>
      <c r="HI120" s="75">
        <f t="shared" ref="HI120" si="3428">HH120+1</f>
        <v>216</v>
      </c>
      <c r="HJ120" s="75">
        <f t="shared" ref="HJ120" si="3429">HI120+1</f>
        <v>217</v>
      </c>
      <c r="HK120" s="75">
        <f t="shared" ref="HK120" si="3430">HJ120+1</f>
        <v>218</v>
      </c>
      <c r="HL120" s="75">
        <f t="shared" ref="HL120" si="3431">HK120+1</f>
        <v>219</v>
      </c>
      <c r="HM120" s="75">
        <f t="shared" ref="HM120" si="3432">HL120+1</f>
        <v>220</v>
      </c>
      <c r="HN120" s="75">
        <f t="shared" ref="HN120" si="3433">HM120+1</f>
        <v>221</v>
      </c>
      <c r="HO120" s="75">
        <f t="shared" ref="HO120" si="3434">HN120+1</f>
        <v>222</v>
      </c>
      <c r="HP120" s="75">
        <f t="shared" ref="HP120" si="3435">HO120+1</f>
        <v>223</v>
      </c>
      <c r="HQ120" s="75">
        <f t="shared" ref="HQ120" si="3436">HP120+1</f>
        <v>224</v>
      </c>
      <c r="HR120" s="75">
        <f t="shared" ref="HR120" si="3437">HQ120+1</f>
        <v>225</v>
      </c>
      <c r="HS120" s="75">
        <f t="shared" ref="HS120" si="3438">HR120+1</f>
        <v>226</v>
      </c>
      <c r="HT120" s="75">
        <f t="shared" ref="HT120" si="3439">HS120+1</f>
        <v>227</v>
      </c>
      <c r="HU120" s="75">
        <f t="shared" ref="HU120" si="3440">HT120+1</f>
        <v>228</v>
      </c>
      <c r="HV120" s="75">
        <f t="shared" ref="HV120" si="3441">HU120+1</f>
        <v>229</v>
      </c>
      <c r="HW120" s="75">
        <f t="shared" ref="HW120" si="3442">HV120+1</f>
        <v>230</v>
      </c>
      <c r="HX120" s="75">
        <f t="shared" ref="HX120" si="3443">HW120+1</f>
        <v>231</v>
      </c>
      <c r="HY120" s="75">
        <f t="shared" ref="HY120" si="3444">HX120+1</f>
        <v>232</v>
      </c>
      <c r="HZ120" s="75">
        <f t="shared" ref="HZ120" si="3445">HY120+1</f>
        <v>233</v>
      </c>
      <c r="IA120" s="75">
        <f t="shared" ref="IA120" si="3446">HZ120+1</f>
        <v>234</v>
      </c>
      <c r="IB120" s="75">
        <f t="shared" ref="IB120" si="3447">IA120+1</f>
        <v>235</v>
      </c>
      <c r="IC120" s="75">
        <f t="shared" ref="IC120" si="3448">IB120+1</f>
        <v>236</v>
      </c>
      <c r="ID120" s="75">
        <f t="shared" ref="ID120" si="3449">IC120+1</f>
        <v>237</v>
      </c>
      <c r="IE120" s="75">
        <f t="shared" ref="IE120" si="3450">ID120+1</f>
        <v>238</v>
      </c>
      <c r="IF120" s="75">
        <f t="shared" ref="IF120" si="3451">IE120+1</f>
        <v>239</v>
      </c>
      <c r="IG120" s="75">
        <f t="shared" ref="IG120" si="3452">IF120+1</f>
        <v>240</v>
      </c>
      <c r="IH120" s="75">
        <f t="shared" ref="IH120" si="3453">IG120+1</f>
        <v>241</v>
      </c>
      <c r="II120" s="75">
        <f t="shared" ref="II120" si="3454">IH120+1</f>
        <v>242</v>
      </c>
      <c r="IJ120" s="75">
        <f t="shared" ref="IJ120" si="3455">II120+1</f>
        <v>243</v>
      </c>
      <c r="IK120" s="75">
        <f t="shared" ref="IK120" si="3456">IJ120+1</f>
        <v>244</v>
      </c>
      <c r="IL120" s="75">
        <f t="shared" ref="IL120" si="3457">IK120+1</f>
        <v>245</v>
      </c>
      <c r="IM120" s="75">
        <f t="shared" ref="IM120" si="3458">IL120+1</f>
        <v>246</v>
      </c>
      <c r="IN120" s="75">
        <f t="shared" ref="IN120" si="3459">IM120+1</f>
        <v>247</v>
      </c>
      <c r="IO120" s="75">
        <f t="shared" ref="IO120" si="3460">IN120+1</f>
        <v>248</v>
      </c>
      <c r="IP120" s="75">
        <f t="shared" ref="IP120" si="3461">IO120+1</f>
        <v>249</v>
      </c>
      <c r="IQ120" s="75">
        <f t="shared" ref="IQ120" si="3462">IP120+1</f>
        <v>250</v>
      </c>
      <c r="IR120" s="75">
        <f t="shared" ref="IR120" si="3463">IQ120+1</f>
        <v>251</v>
      </c>
      <c r="IS120" s="75">
        <f t="shared" ref="IS120" si="3464">IR120+1</f>
        <v>252</v>
      </c>
      <c r="IT120" s="75">
        <f t="shared" ref="IT120" si="3465">IS120+1</f>
        <v>253</v>
      </c>
      <c r="IU120" s="75">
        <f t="shared" ref="IU120" si="3466">IT120+1</f>
        <v>254</v>
      </c>
      <c r="IV120" s="75">
        <f t="shared" ref="IV120" si="3467">IU120+1</f>
        <v>255</v>
      </c>
      <c r="IW120" s="75">
        <f t="shared" ref="IW120" si="3468">IV120+1</f>
        <v>256</v>
      </c>
      <c r="IX120" s="75">
        <f t="shared" ref="IX120" si="3469">IW120+1</f>
        <v>257</v>
      </c>
      <c r="IY120" s="75">
        <f t="shared" ref="IY120" si="3470">IX120+1</f>
        <v>258</v>
      </c>
      <c r="IZ120" s="75">
        <f t="shared" ref="IZ120" si="3471">IY120+1</f>
        <v>259</v>
      </c>
      <c r="JA120" s="75">
        <f t="shared" ref="JA120" si="3472">IZ120+1</f>
        <v>260</v>
      </c>
      <c r="JB120" s="75">
        <f t="shared" ref="JB120" si="3473">JA120+1</f>
        <v>261</v>
      </c>
      <c r="JC120" s="75">
        <f t="shared" ref="JC120" si="3474">JB120+1</f>
        <v>262</v>
      </c>
      <c r="JD120" s="75">
        <f t="shared" ref="JD120" si="3475">JC120+1</f>
        <v>263</v>
      </c>
      <c r="JE120" s="75">
        <f t="shared" ref="JE120" si="3476">JD120+1</f>
        <v>264</v>
      </c>
      <c r="JF120" s="75">
        <f t="shared" ref="JF120" si="3477">JE120+1</f>
        <v>265</v>
      </c>
      <c r="JG120" s="75">
        <f t="shared" ref="JG120" si="3478">JF120+1</f>
        <v>266</v>
      </c>
      <c r="JH120" s="75">
        <f t="shared" ref="JH120" si="3479">JG120+1</f>
        <v>267</v>
      </c>
      <c r="JI120" s="75">
        <f t="shared" ref="JI120" si="3480">JH120+1</f>
        <v>268</v>
      </c>
      <c r="JJ120" s="75">
        <f t="shared" ref="JJ120" si="3481">JI120+1</f>
        <v>269</v>
      </c>
      <c r="JK120" s="75">
        <f t="shared" ref="JK120" si="3482">JJ120+1</f>
        <v>270</v>
      </c>
      <c r="JL120" s="75">
        <f t="shared" ref="JL120" si="3483">JK120+1</f>
        <v>271</v>
      </c>
      <c r="JM120" s="75">
        <f t="shared" ref="JM120" si="3484">JL120+1</f>
        <v>272</v>
      </c>
      <c r="JN120" s="75">
        <f t="shared" ref="JN120" si="3485">JM120+1</f>
        <v>273</v>
      </c>
      <c r="JO120" s="75">
        <f t="shared" ref="JO120" si="3486">JN120+1</f>
        <v>274</v>
      </c>
      <c r="JP120" s="75">
        <f t="shared" ref="JP120" si="3487">JO120+1</f>
        <v>275</v>
      </c>
      <c r="JQ120" s="75">
        <f t="shared" ref="JQ120" si="3488">JP120+1</f>
        <v>276</v>
      </c>
      <c r="JR120" s="75">
        <f t="shared" ref="JR120" si="3489">JQ120+1</f>
        <v>277</v>
      </c>
      <c r="JS120" s="75">
        <f t="shared" ref="JS120" si="3490">JR120+1</f>
        <v>278</v>
      </c>
      <c r="JT120" s="75">
        <f t="shared" ref="JT120" si="3491">JS120+1</f>
        <v>279</v>
      </c>
      <c r="JU120" s="75">
        <f t="shared" ref="JU120" si="3492">JT120+1</f>
        <v>280</v>
      </c>
      <c r="JV120" s="75">
        <f t="shared" ref="JV120" si="3493">JU120+1</f>
        <v>281</v>
      </c>
      <c r="JW120" s="75">
        <f t="shared" ref="JW120" si="3494">JV120+1</f>
        <v>282</v>
      </c>
      <c r="JX120" s="75">
        <f t="shared" ref="JX120" si="3495">JW120+1</f>
        <v>283</v>
      </c>
      <c r="JY120" s="75">
        <f t="shared" ref="JY120" si="3496">JX120+1</f>
        <v>284</v>
      </c>
      <c r="JZ120" s="75">
        <f t="shared" ref="JZ120" si="3497">JY120+1</f>
        <v>285</v>
      </c>
      <c r="KA120" s="75">
        <f t="shared" ref="KA120" si="3498">JZ120+1</f>
        <v>286</v>
      </c>
      <c r="KB120" s="75">
        <f t="shared" ref="KB120" si="3499">KA120+1</f>
        <v>287</v>
      </c>
      <c r="KC120" s="75">
        <f t="shared" ref="KC120" si="3500">KB120+1</f>
        <v>288</v>
      </c>
      <c r="KD120" s="75">
        <f t="shared" ref="KD120" si="3501">KC120+1</f>
        <v>289</v>
      </c>
      <c r="KE120" s="75">
        <f t="shared" ref="KE120" si="3502">KD120+1</f>
        <v>290</v>
      </c>
      <c r="KF120" s="75">
        <f t="shared" ref="KF120" si="3503">KE120+1</f>
        <v>291</v>
      </c>
      <c r="KG120" s="75">
        <f t="shared" ref="KG120" si="3504">KF120+1</f>
        <v>292</v>
      </c>
      <c r="KH120" s="75">
        <f t="shared" ref="KH120" si="3505">KG120+1</f>
        <v>293</v>
      </c>
      <c r="KI120" s="75">
        <f t="shared" ref="KI120" si="3506">KH120+1</f>
        <v>294</v>
      </c>
      <c r="KJ120" s="75">
        <f t="shared" ref="KJ120" si="3507">KI120+1</f>
        <v>295</v>
      </c>
      <c r="KK120" s="75">
        <f t="shared" ref="KK120" si="3508">KJ120+1</f>
        <v>296</v>
      </c>
      <c r="KL120" s="75">
        <f t="shared" ref="KL120" si="3509">KK120+1</f>
        <v>297</v>
      </c>
      <c r="KM120" s="75">
        <f t="shared" ref="KM120" si="3510">KL120+1</f>
        <v>298</v>
      </c>
      <c r="KN120" s="75">
        <f t="shared" ref="KN120" si="3511">KM120+1</f>
        <v>299</v>
      </c>
      <c r="KO120" s="75">
        <f t="shared" ref="KO120" si="3512">KN120+1</f>
        <v>300</v>
      </c>
    </row>
    <row r="121" spans="1:301" x14ac:dyDescent="0.2">
      <c r="A121" s="94" t="s">
        <v>286</v>
      </c>
      <c r="B121" s="74">
        <f t="shared" ref="B121:AG121" ca="1" si="3513">B85</f>
        <v>-4330.2145018639658</v>
      </c>
      <c r="C121" s="74">
        <f t="shared" ca="1" si="3513"/>
        <v>-2117.3151586666008</v>
      </c>
      <c r="D121" s="74">
        <f t="shared" ca="1" si="3513"/>
        <v>-2115.9106055360489</v>
      </c>
      <c r="E121" s="74">
        <f t="shared" ca="1" si="3513"/>
        <v>-2110.8864081219854</v>
      </c>
      <c r="F121" s="74">
        <f t="shared" ca="1" si="3513"/>
        <v>-2105.8571447919885</v>
      </c>
      <c r="G121" s="74">
        <f t="shared" ca="1" si="3513"/>
        <v>-2100.8227810863818</v>
      </c>
      <c r="H121" s="74">
        <f t="shared" ca="1" si="3513"/>
        <v>-2095.7832821926904</v>
      </c>
      <c r="I121" s="74">
        <f t="shared" ca="1" si="3513"/>
        <v>-2090.7386129408101</v>
      </c>
      <c r="J121" s="74">
        <f t="shared" ca="1" si="3513"/>
        <v>-2085.6887377980925</v>
      </c>
      <c r="K121" s="74">
        <f t="shared" ca="1" si="3513"/>
        <v>-2080.633620864342</v>
      </c>
      <c r="L121" s="74">
        <f t="shared" ca="1" si="3513"/>
        <v>-2075.5732258667331</v>
      </c>
      <c r="M121" s="74">
        <f t="shared" ca="1" si="3513"/>
        <v>-2070.507516154632</v>
      </c>
      <c r="N121" s="74">
        <f t="shared" ca="1" si="3513"/>
        <v>470.40263023951923</v>
      </c>
      <c r="O121" s="74">
        <f t="shared" ca="1" si="3513"/>
        <v>466.8729455713484</v>
      </c>
      <c r="P121" s="74">
        <f t="shared" ca="1" si="3513"/>
        <v>466.8729455713484</v>
      </c>
      <c r="Q121" s="74">
        <f t="shared" ca="1" si="3513"/>
        <v>466.8729455713484</v>
      </c>
      <c r="R121" s="74">
        <f t="shared" ca="1" si="3513"/>
        <v>466.8729455713484</v>
      </c>
      <c r="S121" s="74">
        <f t="shared" ca="1" si="3513"/>
        <v>466.8729455713484</v>
      </c>
      <c r="T121" s="74">
        <f t="shared" ca="1" si="3513"/>
        <v>466.8729455713484</v>
      </c>
      <c r="U121" s="74">
        <f t="shared" ca="1" si="3513"/>
        <v>466.8729455713484</v>
      </c>
      <c r="V121" s="74">
        <f t="shared" ca="1" si="3513"/>
        <v>466.8729455713484</v>
      </c>
      <c r="W121" s="74">
        <f t="shared" ca="1" si="3513"/>
        <v>466.8729455713484</v>
      </c>
      <c r="X121" s="74">
        <f t="shared" ca="1" si="3513"/>
        <v>466.8729455713484</v>
      </c>
      <c r="Y121" s="74">
        <f t="shared" ca="1" si="3513"/>
        <v>466.8729455713484</v>
      </c>
      <c r="Z121" s="74">
        <f t="shared" ca="1" si="3513"/>
        <v>882.45022630336928</v>
      </c>
      <c r="AA121" s="74">
        <f t="shared" ca="1" si="3513"/>
        <v>50.393336783259826</v>
      </c>
      <c r="AB121" s="74">
        <f t="shared" ca="1" si="3513"/>
        <v>465.5141826949847</v>
      </c>
      <c r="AC121" s="74">
        <f t="shared" ca="1" si="3513"/>
        <v>465.05508169014212</v>
      </c>
      <c r="AD121" s="74">
        <f t="shared" ca="1" si="3513"/>
        <v>464.5932989267003</v>
      </c>
      <c r="AE121" s="74">
        <f t="shared" ca="1" si="3513"/>
        <v>464.12881873963289</v>
      </c>
      <c r="AF121" s="74">
        <f t="shared" ca="1" si="3513"/>
        <v>463.66162537240962</v>
      </c>
      <c r="AG121" s="74">
        <f t="shared" ca="1" si="3513"/>
        <v>463.19170297646065</v>
      </c>
      <c r="AH121" s="74">
        <f t="shared" ref="AH121:BM121" ca="1" si="3514">AH85</f>
        <v>462.71903561064005</v>
      </c>
      <c r="AI121" s="74">
        <f t="shared" ca="1" si="3514"/>
        <v>462.2436072406839</v>
      </c>
      <c r="AJ121" s="74">
        <f t="shared" ca="1" si="3514"/>
        <v>461.76540173866738</v>
      </c>
      <c r="AK121" s="74">
        <f t="shared" ca="1" si="3514"/>
        <v>461.28440288245696</v>
      </c>
      <c r="AL121" s="74">
        <f t="shared" ca="1" si="3514"/>
        <v>460.80059435516017</v>
      </c>
      <c r="AM121" s="74">
        <f t="shared" ca="1" si="3514"/>
        <v>460.31395974457268</v>
      </c>
      <c r="AN121" s="74">
        <f t="shared" ca="1" si="3514"/>
        <v>459.8244825426209</v>
      </c>
      <c r="AO121" s="74">
        <f t="shared" ca="1" si="3514"/>
        <v>459.33214614480221</v>
      </c>
      <c r="AP121" s="74">
        <f t="shared" ca="1" si="3514"/>
        <v>458.83693384962157</v>
      </c>
      <c r="AQ121" s="74">
        <f t="shared" ca="1" si="3514"/>
        <v>458.33882885802524</v>
      </c>
      <c r="AR121" s="74">
        <f t="shared" ca="1" si="3514"/>
        <v>457.83781427283088</v>
      </c>
      <c r="AS121" s="74">
        <f t="shared" ca="1" si="3514"/>
        <v>457.33387309815362</v>
      </c>
      <c r="AT121" s="74">
        <f t="shared" ca="1" si="3514"/>
        <v>456.82698823883078</v>
      </c>
      <c r="AU121" s="74">
        <f t="shared" ca="1" si="3514"/>
        <v>456.3171424998406</v>
      </c>
      <c r="AV121" s="74">
        <f t="shared" ca="1" si="3514"/>
        <v>455.80431858572024</v>
      </c>
      <c r="AW121" s="74">
        <f t="shared" ca="1" si="3514"/>
        <v>455.28849909997803</v>
      </c>
      <c r="AX121" s="75">
        <f t="shared" ca="1" si="3514"/>
        <v>454.76966654450359</v>
      </c>
      <c r="AY121" s="75">
        <f t="shared" ca="1" si="3514"/>
        <v>454.24780331897495</v>
      </c>
      <c r="AZ121" s="75">
        <f t="shared" ca="1" si="3514"/>
        <v>453.72289172026052</v>
      </c>
      <c r="BA121" s="75">
        <f t="shared" ca="1" si="3514"/>
        <v>453.19491394181887</v>
      </c>
      <c r="BB121" s="75">
        <f t="shared" ca="1" si="3514"/>
        <v>452.66385207309463</v>
      </c>
      <c r="BC121" s="75">
        <f t="shared" ca="1" si="3514"/>
        <v>452.12968809891174</v>
      </c>
      <c r="BD121" s="75">
        <f t="shared" ca="1" si="3514"/>
        <v>451.59240389886099</v>
      </c>
      <c r="BE121" s="75">
        <f t="shared" ca="1" si="3514"/>
        <v>451.05198124668618</v>
      </c>
      <c r="BF121" s="75">
        <f t="shared" ca="1" si="3514"/>
        <v>450.5084018096656</v>
      </c>
      <c r="BG121" s="75">
        <f t="shared" ca="1" si="3514"/>
        <v>449.96164714798982</v>
      </c>
      <c r="BH121" s="75">
        <f t="shared" ca="1" si="3514"/>
        <v>449.41169871413717</v>
      </c>
      <c r="BI121" s="75">
        <f t="shared" ca="1" si="3514"/>
        <v>448.85853785224322</v>
      </c>
      <c r="BJ121" s="75">
        <f t="shared" ca="1" si="3514"/>
        <v>448.30214579746894</v>
      </c>
      <c r="BK121" s="75">
        <f t="shared" ca="1" si="3514"/>
        <v>447.74250367536331</v>
      </c>
      <c r="BL121" s="75">
        <f t="shared" ca="1" si="3514"/>
        <v>447.17959250122414</v>
      </c>
      <c r="BM121" s="75">
        <f t="shared" ca="1" si="3514"/>
        <v>446.61339317945277</v>
      </c>
      <c r="BN121" s="75">
        <f t="shared" ref="BN121:CS121" ca="1" si="3515">BN85</f>
        <v>446.04388650290753</v>
      </c>
      <c r="BO121" s="75">
        <f t="shared" ca="1" si="3515"/>
        <v>445.47105315225076</v>
      </c>
      <c r="BP121" s="75">
        <f t="shared" ca="1" si="3515"/>
        <v>444.89487369529542</v>
      </c>
      <c r="BQ121" s="75">
        <f t="shared" ca="1" si="3515"/>
        <v>444.31532858634336</v>
      </c>
      <c r="BR121" s="75">
        <f t="shared" ca="1" si="3515"/>
        <v>443.73239816552484</v>
      </c>
      <c r="BS121" s="75">
        <f t="shared" ca="1" si="3515"/>
        <v>443.14606265812944</v>
      </c>
      <c r="BT121" s="75">
        <f t="shared" ca="1" si="3515"/>
        <v>442.5563021739373</v>
      </c>
      <c r="BU121" s="75">
        <f t="shared" ca="1" si="3515"/>
        <v>441.96309670654216</v>
      </c>
      <c r="BV121" s="75">
        <f t="shared" ca="1" si="3515"/>
        <v>441.36642613267452</v>
      </c>
      <c r="BW121" s="75">
        <f t="shared" ca="1" si="3515"/>
        <v>440.76627021151808</v>
      </c>
      <c r="BX121" s="75">
        <f t="shared" ca="1" si="3515"/>
        <v>440.16260858402353</v>
      </c>
      <c r="BY121" s="75">
        <f t="shared" ca="1" si="3515"/>
        <v>439.55542077221753</v>
      </c>
      <c r="BZ121" s="75">
        <f t="shared" ca="1" si="3515"/>
        <v>438.94468617850816</v>
      </c>
      <c r="CA121" s="75">
        <f t="shared" ca="1" si="3515"/>
        <v>438.33038408498641</v>
      </c>
      <c r="CB121" s="75">
        <f t="shared" ca="1" si="3515"/>
        <v>437.71249365272308</v>
      </c>
      <c r="CC121" s="75">
        <f t="shared" ca="1" si="3515"/>
        <v>437.09099392106208</v>
      </c>
      <c r="CD121" s="75">
        <f t="shared" ca="1" si="3515"/>
        <v>436.46586380690945</v>
      </c>
      <c r="CE121" s="75">
        <f t="shared" ca="1" si="3515"/>
        <v>435.83708210401772</v>
      </c>
      <c r="CF121" s="75">
        <f t="shared" ca="1" si="3515"/>
        <v>435.20462748226691</v>
      </c>
      <c r="CG121" s="75">
        <f t="shared" ca="1" si="3515"/>
        <v>434.56847848694105</v>
      </c>
      <c r="CH121" s="75">
        <f t="shared" ca="1" si="3515"/>
        <v>-392.41350729533349</v>
      </c>
      <c r="CI121" s="75">
        <f t="shared" ca="1" si="3515"/>
        <v>-393.05710990398632</v>
      </c>
      <c r="CJ121" s="75">
        <f t="shared" ca="1" si="3515"/>
        <v>-393.70447200523893</v>
      </c>
      <c r="CK121" s="75">
        <f t="shared" ca="1" si="3515"/>
        <v>-394.35561555951335</v>
      </c>
      <c r="CL121" s="75">
        <f t="shared" ca="1" si="3515"/>
        <v>-395.01056265550875</v>
      </c>
      <c r="CM121" s="75">
        <f t="shared" ca="1" si="3515"/>
        <v>-395.66933551095212</v>
      </c>
      <c r="CN121" s="75">
        <f t="shared" ca="1" si="3515"/>
        <v>-396.33195647335128</v>
      </c>
      <c r="CO121" s="75">
        <f t="shared" ca="1" si="3515"/>
        <v>-396.99844802075319</v>
      </c>
      <c r="CP121" s="75">
        <f t="shared" ca="1" si="3515"/>
        <v>-397.66883276250616</v>
      </c>
      <c r="CQ121" s="75">
        <f t="shared" ca="1" si="3515"/>
        <v>-398.34313344002771</v>
      </c>
      <c r="CR121" s="75">
        <f t="shared" ca="1" si="3515"/>
        <v>-399.0213729275743</v>
      </c>
      <c r="CS121" s="75">
        <f t="shared" ca="1" si="3515"/>
        <v>-399.70357423301954</v>
      </c>
      <c r="CT121" s="75">
        <f t="shared" ref="CT121:DQ121" ca="1" si="3516">CT85</f>
        <v>414.48742518529144</v>
      </c>
      <c r="CU121" s="75">
        <f t="shared" ca="1" si="3516"/>
        <v>420.90211707409031</v>
      </c>
      <c r="CV121" s="75">
        <f t="shared" ca="1" si="3516"/>
        <v>420.90211707409031</v>
      </c>
      <c r="CW121" s="75">
        <f t="shared" ca="1" si="3516"/>
        <v>420.90211707409031</v>
      </c>
      <c r="CX121" s="75">
        <f t="shared" ca="1" si="3516"/>
        <v>420.90211707409031</v>
      </c>
      <c r="CY121" s="75">
        <f t="shared" ca="1" si="3516"/>
        <v>420.90211707409031</v>
      </c>
      <c r="CZ121" s="75">
        <f t="shared" ca="1" si="3516"/>
        <v>420.90211707409031</v>
      </c>
      <c r="DA121" s="75">
        <f t="shared" ca="1" si="3516"/>
        <v>420.90211707409031</v>
      </c>
      <c r="DB121" s="75">
        <f t="shared" ca="1" si="3516"/>
        <v>420.90211707409031</v>
      </c>
      <c r="DC121" s="75">
        <f t="shared" ca="1" si="3516"/>
        <v>420.90211707409031</v>
      </c>
      <c r="DD121" s="75">
        <f t="shared" ca="1" si="3516"/>
        <v>420.90211707409031</v>
      </c>
      <c r="DE121" s="75">
        <f t="shared" ca="1" si="3516"/>
        <v>420.90211707409031</v>
      </c>
      <c r="DF121" s="75">
        <f t="shared" ca="1" si="3516"/>
        <v>420.90211707409031</v>
      </c>
      <c r="DG121" s="75">
        <f t="shared" ca="1" si="3516"/>
        <v>420.90211707409031</v>
      </c>
      <c r="DH121" s="75">
        <f t="shared" ca="1" si="3516"/>
        <v>420.90211707409031</v>
      </c>
      <c r="DI121" s="75">
        <f t="shared" ca="1" si="3516"/>
        <v>420.90211707409031</v>
      </c>
      <c r="DJ121" s="75">
        <f t="shared" ca="1" si="3516"/>
        <v>420.90211707409031</v>
      </c>
      <c r="DK121" s="75">
        <f t="shared" ca="1" si="3516"/>
        <v>420.90211707409031</v>
      </c>
      <c r="DL121" s="75">
        <f t="shared" ca="1" si="3516"/>
        <v>420.90211707409031</v>
      </c>
      <c r="DM121" s="75">
        <f t="shared" ca="1" si="3516"/>
        <v>420.90211707409031</v>
      </c>
      <c r="DN121" s="75">
        <f t="shared" ca="1" si="3516"/>
        <v>420.90211707409031</v>
      </c>
      <c r="DO121" s="75">
        <f t="shared" ca="1" si="3516"/>
        <v>420.90211707409031</v>
      </c>
      <c r="DP121" s="75">
        <f t="shared" ca="1" si="3516"/>
        <v>420.90211707409031</v>
      </c>
      <c r="DQ121" s="75">
        <f t="shared" ca="1" si="3516"/>
        <v>420.90211707409031</v>
      </c>
      <c r="DR121" s="75">
        <f t="shared" ref="DR121:DY121" ca="1" si="3517">DR85</f>
        <v>420.90211707409031</v>
      </c>
      <c r="DS121" s="75">
        <f t="shared" ca="1" si="3517"/>
        <v>420.90211707409031</v>
      </c>
      <c r="DT121" s="75">
        <f t="shared" ca="1" si="3517"/>
        <v>420.90211707409031</v>
      </c>
      <c r="DU121" s="75">
        <f t="shared" ca="1" si="3517"/>
        <v>420.90211707409031</v>
      </c>
      <c r="DV121" s="75">
        <f t="shared" ca="1" si="3517"/>
        <v>420.90211707409031</v>
      </c>
      <c r="DW121" s="75">
        <f t="shared" ca="1" si="3517"/>
        <v>420.90211707409031</v>
      </c>
      <c r="DX121" s="75">
        <f t="shared" ca="1" si="3517"/>
        <v>420.90211707409031</v>
      </c>
      <c r="DY121" s="75">
        <f t="shared" ca="1" si="3517"/>
        <v>420.90211707409031</v>
      </c>
      <c r="DZ121" s="75">
        <f t="shared" ref="DZ121:FE121" ca="1" si="3518">DZ85</f>
        <v>420.90211707409031</v>
      </c>
      <c r="EA121" s="75">
        <f t="shared" ca="1" si="3518"/>
        <v>420.90211707409031</v>
      </c>
      <c r="EB121" s="75">
        <f t="shared" ca="1" si="3518"/>
        <v>420.90211707409031</v>
      </c>
      <c r="EC121" s="75">
        <f t="shared" ca="1" si="3518"/>
        <v>420.90211707409031</v>
      </c>
      <c r="ED121" s="75">
        <f t="shared" ca="1" si="3518"/>
        <v>420.90211707409031</v>
      </c>
      <c r="EE121" s="75">
        <f t="shared" ca="1" si="3518"/>
        <v>420.90211707409031</v>
      </c>
      <c r="EF121" s="75">
        <f t="shared" ca="1" si="3518"/>
        <v>420.90211707409031</v>
      </c>
      <c r="EG121" s="75">
        <f t="shared" ca="1" si="3518"/>
        <v>420.90211707409031</v>
      </c>
      <c r="EH121" s="75">
        <f t="shared" ca="1" si="3518"/>
        <v>420.90211707409031</v>
      </c>
      <c r="EI121" s="75">
        <f t="shared" ca="1" si="3518"/>
        <v>420.90211707409031</v>
      </c>
      <c r="EJ121" s="75">
        <f t="shared" ca="1" si="3518"/>
        <v>420.90211707409031</v>
      </c>
      <c r="EK121" s="75">
        <f t="shared" ca="1" si="3518"/>
        <v>420.90211707409031</v>
      </c>
      <c r="EL121" s="75">
        <f t="shared" ca="1" si="3518"/>
        <v>420.90211707409031</v>
      </c>
      <c r="EM121" s="75">
        <f t="shared" ca="1" si="3518"/>
        <v>420.90211707409031</v>
      </c>
      <c r="EN121" s="75">
        <f t="shared" ca="1" si="3518"/>
        <v>420.90211707409031</v>
      </c>
      <c r="EO121" s="75">
        <f t="shared" ca="1" si="3518"/>
        <v>420.90211707409031</v>
      </c>
      <c r="EP121" s="75">
        <f t="shared" ca="1" si="3518"/>
        <v>420.90211707409031</v>
      </c>
      <c r="EQ121" s="75">
        <f t="shared" ca="1" si="3518"/>
        <v>420.90211707409031</v>
      </c>
      <c r="ER121" s="75">
        <f t="shared" ca="1" si="3518"/>
        <v>420.90211707409031</v>
      </c>
      <c r="ES121" s="75">
        <f t="shared" ca="1" si="3518"/>
        <v>420.90211707409031</v>
      </c>
      <c r="ET121" s="75">
        <f t="shared" ca="1" si="3518"/>
        <v>420.90211707409031</v>
      </c>
      <c r="EU121" s="75">
        <f t="shared" ca="1" si="3518"/>
        <v>420.90211707409031</v>
      </c>
      <c r="EV121" s="75">
        <f t="shared" ca="1" si="3518"/>
        <v>420.90211707409031</v>
      </c>
      <c r="EW121" s="75">
        <f t="shared" ca="1" si="3518"/>
        <v>420.90211707409031</v>
      </c>
      <c r="EX121" s="75">
        <f t="shared" ca="1" si="3518"/>
        <v>420.90211707409031</v>
      </c>
      <c r="EY121" s="75">
        <f t="shared" ca="1" si="3518"/>
        <v>420.90211707409031</v>
      </c>
      <c r="EZ121" s="75">
        <f t="shared" ca="1" si="3518"/>
        <v>420.90211707409031</v>
      </c>
      <c r="FA121" s="75">
        <f t="shared" ca="1" si="3518"/>
        <v>420.90211707409031</v>
      </c>
      <c r="FB121" s="75">
        <f t="shared" ca="1" si="3518"/>
        <v>420.90211707409031</v>
      </c>
      <c r="FC121" s="75">
        <f t="shared" ca="1" si="3518"/>
        <v>420.90211707409031</v>
      </c>
      <c r="FD121" s="75">
        <f t="shared" ca="1" si="3518"/>
        <v>420.90211707409031</v>
      </c>
      <c r="FE121" s="75">
        <f t="shared" ca="1" si="3518"/>
        <v>420.90211707409031</v>
      </c>
      <c r="FF121" s="75">
        <f t="shared" ref="FF121:GK121" ca="1" si="3519">FF85</f>
        <v>420.90211707409031</v>
      </c>
      <c r="FG121" s="75">
        <f t="shared" ca="1" si="3519"/>
        <v>420.90211707409031</v>
      </c>
      <c r="FH121" s="75">
        <f t="shared" ca="1" si="3519"/>
        <v>420.90211707409031</v>
      </c>
      <c r="FI121" s="75">
        <f t="shared" ca="1" si="3519"/>
        <v>420.90211707409031</v>
      </c>
      <c r="FJ121" s="75">
        <f t="shared" ca="1" si="3519"/>
        <v>420.90211707409031</v>
      </c>
      <c r="FK121" s="75">
        <f t="shared" ca="1" si="3519"/>
        <v>420.90211707409031</v>
      </c>
      <c r="FL121" s="75">
        <f t="shared" ca="1" si="3519"/>
        <v>420.90211707409031</v>
      </c>
      <c r="FM121" s="75">
        <f t="shared" ca="1" si="3519"/>
        <v>420.90211707409031</v>
      </c>
      <c r="FN121" s="75">
        <f t="shared" ca="1" si="3519"/>
        <v>-405.4400037592431</v>
      </c>
      <c r="FO121" s="75">
        <f t="shared" ca="1" si="3519"/>
        <v>-405.4400037592431</v>
      </c>
      <c r="FP121" s="75">
        <f t="shared" ca="1" si="3519"/>
        <v>-405.4400037592431</v>
      </c>
      <c r="FQ121" s="75">
        <f t="shared" ca="1" si="3519"/>
        <v>-405.4400037592431</v>
      </c>
      <c r="FR121" s="75">
        <f t="shared" ca="1" si="3519"/>
        <v>-405.4400037592431</v>
      </c>
      <c r="FS121" s="75">
        <f t="shared" ca="1" si="3519"/>
        <v>-405.4400037592431</v>
      </c>
      <c r="FT121" s="75">
        <f t="shared" ca="1" si="3519"/>
        <v>-405.4400037592431</v>
      </c>
      <c r="FU121" s="75">
        <f t="shared" ca="1" si="3519"/>
        <v>-405.4400037592431</v>
      </c>
      <c r="FV121" s="75">
        <f t="shared" ca="1" si="3519"/>
        <v>-405.4400037592431</v>
      </c>
      <c r="FW121" s="75">
        <f t="shared" ca="1" si="3519"/>
        <v>-405.4400037592431</v>
      </c>
      <c r="FX121" s="75">
        <f t="shared" ca="1" si="3519"/>
        <v>-405.4400037592431</v>
      </c>
      <c r="FY121" s="75">
        <f t="shared" ca="1" si="3519"/>
        <v>-405.4400037592431</v>
      </c>
      <c r="FZ121" s="75">
        <f t="shared" ca="1" si="3519"/>
        <v>-1095.4987358425765</v>
      </c>
      <c r="GA121" s="75">
        <f t="shared" ca="1" si="3519"/>
        <v>-1095.4987358425765</v>
      </c>
      <c r="GB121" s="75">
        <f t="shared" ca="1" si="3519"/>
        <v>-1095.4987358425765</v>
      </c>
      <c r="GC121" s="75">
        <f t="shared" ca="1" si="3519"/>
        <v>-1095.4987358425765</v>
      </c>
      <c r="GD121" s="75">
        <f t="shared" ca="1" si="3519"/>
        <v>-1095.4987358425765</v>
      </c>
      <c r="GE121" s="75">
        <f t="shared" ca="1" si="3519"/>
        <v>-1095.4987358425765</v>
      </c>
      <c r="GF121" s="75">
        <f t="shared" ca="1" si="3519"/>
        <v>-1095.4987358425765</v>
      </c>
      <c r="GG121" s="75">
        <f t="shared" ca="1" si="3519"/>
        <v>-1095.4987358425765</v>
      </c>
      <c r="GH121" s="75">
        <f t="shared" ca="1" si="3519"/>
        <v>-1095.4987358425765</v>
      </c>
      <c r="GI121" s="75">
        <f t="shared" ca="1" si="3519"/>
        <v>-1095.4987358425765</v>
      </c>
      <c r="GJ121" s="75">
        <f t="shared" ca="1" si="3519"/>
        <v>-1095.4987358425765</v>
      </c>
      <c r="GK121" s="75">
        <f t="shared" ca="1" si="3519"/>
        <v>-1095.4987358425765</v>
      </c>
      <c r="GL121" s="75">
        <f t="shared" ref="GL121:HQ121" ca="1" si="3520">GL85</f>
        <v>420.90211707409031</v>
      </c>
      <c r="GM121" s="75">
        <f t="shared" ca="1" si="3520"/>
        <v>420.90211707409031</v>
      </c>
      <c r="GN121" s="75">
        <f t="shared" ca="1" si="3520"/>
        <v>420.90211707409031</v>
      </c>
      <c r="GO121" s="75">
        <f t="shared" ca="1" si="3520"/>
        <v>420.90211707409031</v>
      </c>
      <c r="GP121" s="75">
        <f t="shared" ca="1" si="3520"/>
        <v>420.90211707409031</v>
      </c>
      <c r="GQ121" s="75">
        <f t="shared" ca="1" si="3520"/>
        <v>420.90211707409031</v>
      </c>
      <c r="GR121" s="75">
        <f t="shared" ca="1" si="3520"/>
        <v>420.90211707409031</v>
      </c>
      <c r="GS121" s="75">
        <f t="shared" ca="1" si="3520"/>
        <v>420.90211707409031</v>
      </c>
      <c r="GT121" s="75">
        <f t="shared" ca="1" si="3520"/>
        <v>420.90211707409031</v>
      </c>
      <c r="GU121" s="75">
        <f t="shared" ca="1" si="3520"/>
        <v>420.90211707409031</v>
      </c>
      <c r="GV121" s="75">
        <f t="shared" ca="1" si="3520"/>
        <v>420.90211707409031</v>
      </c>
      <c r="GW121" s="75">
        <f t="shared" ca="1" si="3520"/>
        <v>420.90211707409031</v>
      </c>
      <c r="GX121" s="75">
        <f t="shared" ca="1" si="3520"/>
        <v>420.90211707409031</v>
      </c>
      <c r="GY121" s="75">
        <f t="shared" ca="1" si="3520"/>
        <v>420.90211707409031</v>
      </c>
      <c r="GZ121" s="75">
        <f t="shared" ca="1" si="3520"/>
        <v>420.90211707409031</v>
      </c>
      <c r="HA121" s="75">
        <f t="shared" ca="1" si="3520"/>
        <v>420.90211707409031</v>
      </c>
      <c r="HB121" s="75">
        <f t="shared" ca="1" si="3520"/>
        <v>420.90211707409031</v>
      </c>
      <c r="HC121" s="75">
        <f t="shared" ca="1" si="3520"/>
        <v>420.90211707409031</v>
      </c>
      <c r="HD121" s="75">
        <f t="shared" ca="1" si="3520"/>
        <v>420.90211707409031</v>
      </c>
      <c r="HE121" s="75">
        <f t="shared" ca="1" si="3520"/>
        <v>420.90211707409031</v>
      </c>
      <c r="HF121" s="75">
        <f t="shared" ca="1" si="3520"/>
        <v>420.90211707409031</v>
      </c>
      <c r="HG121" s="75">
        <f t="shared" ca="1" si="3520"/>
        <v>420.90211707409031</v>
      </c>
      <c r="HH121" s="75">
        <f t="shared" ca="1" si="3520"/>
        <v>420.90211707409031</v>
      </c>
      <c r="HI121" s="75">
        <f t="shared" ca="1" si="3520"/>
        <v>420.90211707409031</v>
      </c>
      <c r="HJ121" s="75">
        <f t="shared" ca="1" si="3520"/>
        <v>420.90211707409031</v>
      </c>
      <c r="HK121" s="75">
        <f t="shared" ca="1" si="3520"/>
        <v>420.90211707409031</v>
      </c>
      <c r="HL121" s="75">
        <f t="shared" ca="1" si="3520"/>
        <v>420.90211707409031</v>
      </c>
      <c r="HM121" s="75">
        <f t="shared" ca="1" si="3520"/>
        <v>420.90211707409031</v>
      </c>
      <c r="HN121" s="75">
        <f t="shared" ca="1" si="3520"/>
        <v>420.90211707409031</v>
      </c>
      <c r="HO121" s="75">
        <f t="shared" ca="1" si="3520"/>
        <v>420.90211707409031</v>
      </c>
      <c r="HP121" s="75">
        <f t="shared" ca="1" si="3520"/>
        <v>420.90211707409031</v>
      </c>
      <c r="HQ121" s="75">
        <f t="shared" ca="1" si="3520"/>
        <v>420.90211707409031</v>
      </c>
      <c r="HR121" s="75">
        <f t="shared" ref="HR121:IW121" ca="1" si="3521">HR85</f>
        <v>420.90211707409031</v>
      </c>
      <c r="HS121" s="75">
        <f t="shared" ca="1" si="3521"/>
        <v>420.90211707409031</v>
      </c>
      <c r="HT121" s="75">
        <f t="shared" ca="1" si="3521"/>
        <v>420.90211707409031</v>
      </c>
      <c r="HU121" s="75">
        <f t="shared" ca="1" si="3521"/>
        <v>420.90211707409031</v>
      </c>
      <c r="HV121" s="75">
        <f t="shared" ca="1" si="3521"/>
        <v>420.90211707409031</v>
      </c>
      <c r="HW121" s="75">
        <f t="shared" ca="1" si="3521"/>
        <v>420.90211707409031</v>
      </c>
      <c r="HX121" s="75">
        <f t="shared" ca="1" si="3521"/>
        <v>420.90211707409031</v>
      </c>
      <c r="HY121" s="75">
        <f t="shared" ca="1" si="3521"/>
        <v>420.90211707409031</v>
      </c>
      <c r="HZ121" s="75">
        <f t="shared" ca="1" si="3521"/>
        <v>420.90211707409031</v>
      </c>
      <c r="IA121" s="75">
        <f t="shared" ca="1" si="3521"/>
        <v>420.90211707409031</v>
      </c>
      <c r="IB121" s="75">
        <f t="shared" ca="1" si="3521"/>
        <v>420.90211707409031</v>
      </c>
      <c r="IC121" s="75">
        <f t="shared" ca="1" si="3521"/>
        <v>420.90211707409031</v>
      </c>
      <c r="ID121" s="75">
        <f t="shared" ca="1" si="3521"/>
        <v>420.90211707409031</v>
      </c>
      <c r="IE121" s="75">
        <f t="shared" ca="1" si="3521"/>
        <v>420.90211707409031</v>
      </c>
      <c r="IF121" s="75">
        <f t="shared" ca="1" si="3521"/>
        <v>420.90211707409031</v>
      </c>
      <c r="IG121" s="75">
        <f t="shared" ca="1" si="3521"/>
        <v>420.90211707409031</v>
      </c>
      <c r="IH121" s="75">
        <f t="shared" ca="1" si="3521"/>
        <v>420.90211707409031</v>
      </c>
      <c r="II121" s="75">
        <f t="shared" ca="1" si="3521"/>
        <v>420.90211707409031</v>
      </c>
      <c r="IJ121" s="75">
        <f t="shared" ca="1" si="3521"/>
        <v>420.90211707409031</v>
      </c>
      <c r="IK121" s="75">
        <f t="shared" ca="1" si="3521"/>
        <v>420.90211707409031</v>
      </c>
      <c r="IL121" s="75">
        <f t="shared" ca="1" si="3521"/>
        <v>420.90211707409031</v>
      </c>
      <c r="IM121" s="75">
        <f t="shared" ca="1" si="3521"/>
        <v>420.90211707409031</v>
      </c>
      <c r="IN121" s="75">
        <f t="shared" ca="1" si="3521"/>
        <v>420.90211707409031</v>
      </c>
      <c r="IO121" s="75">
        <f t="shared" ca="1" si="3521"/>
        <v>420.90211707409031</v>
      </c>
      <c r="IP121" s="75">
        <f t="shared" ca="1" si="3521"/>
        <v>420.90211707409031</v>
      </c>
      <c r="IQ121" s="75">
        <f t="shared" ca="1" si="3521"/>
        <v>420.90211707409031</v>
      </c>
      <c r="IR121" s="75">
        <f t="shared" ca="1" si="3521"/>
        <v>420.90211707409031</v>
      </c>
      <c r="IS121" s="75">
        <f t="shared" ca="1" si="3521"/>
        <v>420.90211707409031</v>
      </c>
      <c r="IT121" s="75">
        <f t="shared" ca="1" si="3521"/>
        <v>-405.4400037592431</v>
      </c>
      <c r="IU121" s="75">
        <f t="shared" ca="1" si="3521"/>
        <v>-405.4400037592431</v>
      </c>
      <c r="IV121" s="75">
        <f t="shared" ca="1" si="3521"/>
        <v>-405.4400037592431</v>
      </c>
      <c r="IW121" s="75">
        <f t="shared" ca="1" si="3521"/>
        <v>-405.4400037592431</v>
      </c>
      <c r="IX121" s="75">
        <f t="shared" ref="IX121:KC121" ca="1" si="3522">IX85</f>
        <v>-405.4400037592431</v>
      </c>
      <c r="IY121" s="75">
        <f t="shared" ca="1" si="3522"/>
        <v>-405.4400037592431</v>
      </c>
      <c r="IZ121" s="75">
        <f t="shared" ca="1" si="3522"/>
        <v>-405.4400037592431</v>
      </c>
      <c r="JA121" s="75">
        <f t="shared" ca="1" si="3522"/>
        <v>-405.4400037592431</v>
      </c>
      <c r="JB121" s="75">
        <f t="shared" ca="1" si="3522"/>
        <v>-405.4400037592431</v>
      </c>
      <c r="JC121" s="75">
        <f t="shared" ca="1" si="3522"/>
        <v>-405.4400037592431</v>
      </c>
      <c r="JD121" s="75">
        <f t="shared" ca="1" si="3522"/>
        <v>-405.4400037592431</v>
      </c>
      <c r="JE121" s="75">
        <f t="shared" ca="1" si="3522"/>
        <v>-405.4400037592431</v>
      </c>
      <c r="JF121" s="75">
        <f t="shared" ca="1" si="3522"/>
        <v>420.90211707409031</v>
      </c>
      <c r="JG121" s="75">
        <f t="shared" ca="1" si="3522"/>
        <v>420.90211707409031</v>
      </c>
      <c r="JH121" s="75">
        <f t="shared" ca="1" si="3522"/>
        <v>420.90211707409031</v>
      </c>
      <c r="JI121" s="75">
        <f t="shared" ca="1" si="3522"/>
        <v>420.90211707409031</v>
      </c>
      <c r="JJ121" s="75">
        <f t="shared" ca="1" si="3522"/>
        <v>420.90211707409031</v>
      </c>
      <c r="JK121" s="75">
        <f t="shared" ca="1" si="3522"/>
        <v>420.90211707409031</v>
      </c>
      <c r="JL121" s="75">
        <f t="shared" ca="1" si="3522"/>
        <v>420.90211707409031</v>
      </c>
      <c r="JM121" s="75">
        <f t="shared" ca="1" si="3522"/>
        <v>420.90211707409031</v>
      </c>
      <c r="JN121" s="75">
        <f t="shared" ca="1" si="3522"/>
        <v>420.90211707409031</v>
      </c>
      <c r="JO121" s="75">
        <f t="shared" ca="1" si="3522"/>
        <v>420.90211707409031</v>
      </c>
      <c r="JP121" s="75">
        <f t="shared" ca="1" si="3522"/>
        <v>420.90211707409031</v>
      </c>
      <c r="JQ121" s="75">
        <f t="shared" ca="1" si="3522"/>
        <v>420.90211707409031</v>
      </c>
      <c r="JR121" s="75">
        <f t="shared" ca="1" si="3522"/>
        <v>420.90211707409031</v>
      </c>
      <c r="JS121" s="75">
        <f t="shared" ca="1" si="3522"/>
        <v>420.90211707409031</v>
      </c>
      <c r="JT121" s="75">
        <f t="shared" ca="1" si="3522"/>
        <v>420.90211707409031</v>
      </c>
      <c r="JU121" s="75">
        <f t="shared" ca="1" si="3522"/>
        <v>420.90211707409031</v>
      </c>
      <c r="JV121" s="75">
        <f t="shared" ca="1" si="3522"/>
        <v>420.90211707409031</v>
      </c>
      <c r="JW121" s="75">
        <f t="shared" ca="1" si="3522"/>
        <v>420.90211707409031</v>
      </c>
      <c r="JX121" s="75">
        <f t="shared" ca="1" si="3522"/>
        <v>420.90211707409031</v>
      </c>
      <c r="JY121" s="75">
        <f t="shared" ca="1" si="3522"/>
        <v>420.90211707409031</v>
      </c>
      <c r="JZ121" s="75">
        <f t="shared" ca="1" si="3522"/>
        <v>420.90211707409031</v>
      </c>
      <c r="KA121" s="75">
        <f t="shared" ca="1" si="3522"/>
        <v>420.90211707409031</v>
      </c>
      <c r="KB121" s="75">
        <f t="shared" ca="1" si="3522"/>
        <v>420.90211707409031</v>
      </c>
      <c r="KC121" s="75">
        <f t="shared" ca="1" si="3522"/>
        <v>420.90211707409031</v>
      </c>
      <c r="KD121" s="75">
        <f t="shared" ref="KD121:KO121" ca="1" si="3523">KD85</f>
        <v>420.90211707409031</v>
      </c>
      <c r="KE121" s="75">
        <f t="shared" ca="1" si="3523"/>
        <v>420.90211707409031</v>
      </c>
      <c r="KF121" s="75">
        <f t="shared" ca="1" si="3523"/>
        <v>420.90211707409031</v>
      </c>
      <c r="KG121" s="75">
        <f t="shared" ca="1" si="3523"/>
        <v>420.90211707409031</v>
      </c>
      <c r="KH121" s="75">
        <f t="shared" ca="1" si="3523"/>
        <v>420.90211707409031</v>
      </c>
      <c r="KI121" s="75">
        <f t="shared" ca="1" si="3523"/>
        <v>420.90211707409031</v>
      </c>
      <c r="KJ121" s="75">
        <f t="shared" ca="1" si="3523"/>
        <v>420.90211707409031</v>
      </c>
      <c r="KK121" s="75">
        <f t="shared" ca="1" si="3523"/>
        <v>420.90211707409031</v>
      </c>
      <c r="KL121" s="75">
        <f t="shared" ca="1" si="3523"/>
        <v>420.90211707409031</v>
      </c>
      <c r="KM121" s="75">
        <f t="shared" ca="1" si="3523"/>
        <v>420.90211707409031</v>
      </c>
      <c r="KN121" s="75">
        <f t="shared" ca="1" si="3523"/>
        <v>420.90211707409031</v>
      </c>
      <c r="KO121" s="75">
        <f t="shared" ca="1" si="3523"/>
        <v>-291.1070347024683</v>
      </c>
    </row>
    <row r="122" spans="1:301" x14ac:dyDescent="0.2">
      <c r="A122" s="94" t="s">
        <v>287</v>
      </c>
      <c r="B122" s="74">
        <f t="shared" ref="B122:AG122" si="3524">B57</f>
        <v>3597.2378458333328</v>
      </c>
      <c r="C122" s="74">
        <f t="shared" si="3524"/>
        <v>1777.2378458333333</v>
      </c>
      <c r="D122" s="74">
        <f t="shared" si="3524"/>
        <v>1777.2378458333333</v>
      </c>
      <c r="E122" s="74">
        <f t="shared" si="3524"/>
        <v>1777.2378458333333</v>
      </c>
      <c r="F122" s="74">
        <f t="shared" si="3524"/>
        <v>1777.2378458333333</v>
      </c>
      <c r="G122" s="74">
        <f t="shared" si="3524"/>
        <v>1777.2378458333333</v>
      </c>
      <c r="H122" s="74">
        <f t="shared" si="3524"/>
        <v>1777.2378458333333</v>
      </c>
      <c r="I122" s="74">
        <f t="shared" si="3524"/>
        <v>1777.2378458333333</v>
      </c>
      <c r="J122" s="74">
        <f t="shared" si="3524"/>
        <v>1777.2378458333333</v>
      </c>
      <c r="K122" s="74">
        <f t="shared" si="3524"/>
        <v>1777.2378458333333</v>
      </c>
      <c r="L122" s="74">
        <f t="shared" si="3524"/>
        <v>1777.2378458333333</v>
      </c>
      <c r="M122" s="74">
        <f t="shared" si="3524"/>
        <v>1777.2378458333333</v>
      </c>
      <c r="N122" s="74">
        <f t="shared" si="3524"/>
        <v>0</v>
      </c>
      <c r="O122" s="74">
        <f t="shared" si="3524"/>
        <v>0</v>
      </c>
      <c r="P122" s="74">
        <f t="shared" si="3524"/>
        <v>0</v>
      </c>
      <c r="Q122" s="74">
        <f t="shared" si="3524"/>
        <v>0</v>
      </c>
      <c r="R122" s="74">
        <f t="shared" si="3524"/>
        <v>0</v>
      </c>
      <c r="S122" s="74">
        <f t="shared" si="3524"/>
        <v>0</v>
      </c>
      <c r="T122" s="74">
        <f t="shared" si="3524"/>
        <v>0</v>
      </c>
      <c r="U122" s="74">
        <f t="shared" si="3524"/>
        <v>0</v>
      </c>
      <c r="V122" s="74">
        <f t="shared" si="3524"/>
        <v>0</v>
      </c>
      <c r="W122" s="74">
        <f t="shared" si="3524"/>
        <v>0</v>
      </c>
      <c r="X122" s="74">
        <f t="shared" si="3524"/>
        <v>0</v>
      </c>
      <c r="Y122" s="74">
        <f t="shared" si="3524"/>
        <v>0</v>
      </c>
      <c r="Z122" s="74">
        <f t="shared" si="3524"/>
        <v>0</v>
      </c>
      <c r="AA122" s="74">
        <f t="shared" si="3524"/>
        <v>0</v>
      </c>
      <c r="AB122" s="74">
        <f t="shared" si="3524"/>
        <v>0</v>
      </c>
      <c r="AC122" s="74">
        <f t="shared" si="3524"/>
        <v>0</v>
      </c>
      <c r="AD122" s="74">
        <f t="shared" si="3524"/>
        <v>0</v>
      </c>
      <c r="AE122" s="74">
        <f t="shared" si="3524"/>
        <v>0</v>
      </c>
      <c r="AF122" s="74">
        <f t="shared" si="3524"/>
        <v>0</v>
      </c>
      <c r="AG122" s="74">
        <f t="shared" si="3524"/>
        <v>0</v>
      </c>
      <c r="AH122" s="74">
        <f t="shared" ref="AH122:BM122" si="3525">AH57</f>
        <v>0</v>
      </c>
      <c r="AI122" s="74">
        <f t="shared" si="3525"/>
        <v>0</v>
      </c>
      <c r="AJ122" s="74">
        <f t="shared" si="3525"/>
        <v>0</v>
      </c>
      <c r="AK122" s="74">
        <f t="shared" si="3525"/>
        <v>0</v>
      </c>
      <c r="AL122" s="74">
        <f t="shared" si="3525"/>
        <v>0</v>
      </c>
      <c r="AM122" s="74">
        <f t="shared" si="3525"/>
        <v>0</v>
      </c>
      <c r="AN122" s="74">
        <f t="shared" si="3525"/>
        <v>0</v>
      </c>
      <c r="AO122" s="74">
        <f t="shared" si="3525"/>
        <v>0</v>
      </c>
      <c r="AP122" s="74">
        <f t="shared" si="3525"/>
        <v>0</v>
      </c>
      <c r="AQ122" s="74">
        <f t="shared" si="3525"/>
        <v>0</v>
      </c>
      <c r="AR122" s="74">
        <f t="shared" si="3525"/>
        <v>0</v>
      </c>
      <c r="AS122" s="74">
        <f t="shared" si="3525"/>
        <v>0</v>
      </c>
      <c r="AT122" s="74">
        <f t="shared" si="3525"/>
        <v>0</v>
      </c>
      <c r="AU122" s="74">
        <f t="shared" si="3525"/>
        <v>0</v>
      </c>
      <c r="AV122" s="74">
        <f t="shared" si="3525"/>
        <v>0</v>
      </c>
      <c r="AW122" s="74">
        <f t="shared" si="3525"/>
        <v>0</v>
      </c>
      <c r="AX122" s="75">
        <f t="shared" si="3525"/>
        <v>0</v>
      </c>
      <c r="AY122" s="75">
        <f t="shared" si="3525"/>
        <v>0</v>
      </c>
      <c r="AZ122" s="75">
        <f t="shared" si="3525"/>
        <v>0</v>
      </c>
      <c r="BA122" s="75">
        <f t="shared" si="3525"/>
        <v>0</v>
      </c>
      <c r="BB122" s="75">
        <f t="shared" si="3525"/>
        <v>0</v>
      </c>
      <c r="BC122" s="75">
        <f t="shared" si="3525"/>
        <v>0</v>
      </c>
      <c r="BD122" s="75">
        <f t="shared" si="3525"/>
        <v>0</v>
      </c>
      <c r="BE122" s="75">
        <f t="shared" si="3525"/>
        <v>0</v>
      </c>
      <c r="BF122" s="75">
        <f t="shared" si="3525"/>
        <v>0</v>
      </c>
      <c r="BG122" s="75">
        <f t="shared" si="3525"/>
        <v>0</v>
      </c>
      <c r="BH122" s="75">
        <f t="shared" si="3525"/>
        <v>0</v>
      </c>
      <c r="BI122" s="75">
        <f t="shared" si="3525"/>
        <v>0</v>
      </c>
      <c r="BJ122" s="75">
        <f t="shared" si="3525"/>
        <v>0</v>
      </c>
      <c r="BK122" s="75">
        <f t="shared" si="3525"/>
        <v>0</v>
      </c>
      <c r="BL122" s="75">
        <f t="shared" si="3525"/>
        <v>0</v>
      </c>
      <c r="BM122" s="75">
        <f t="shared" si="3525"/>
        <v>0</v>
      </c>
      <c r="BN122" s="75">
        <f t="shared" ref="BN122:CS122" si="3526">BN57</f>
        <v>0</v>
      </c>
      <c r="BO122" s="75">
        <f t="shared" si="3526"/>
        <v>0</v>
      </c>
      <c r="BP122" s="75">
        <f t="shared" si="3526"/>
        <v>0</v>
      </c>
      <c r="BQ122" s="75">
        <f t="shared" si="3526"/>
        <v>0</v>
      </c>
      <c r="BR122" s="75">
        <f t="shared" si="3526"/>
        <v>0</v>
      </c>
      <c r="BS122" s="75">
        <f t="shared" si="3526"/>
        <v>0</v>
      </c>
      <c r="BT122" s="75">
        <f t="shared" si="3526"/>
        <v>0</v>
      </c>
      <c r="BU122" s="75">
        <f t="shared" si="3526"/>
        <v>0</v>
      </c>
      <c r="BV122" s="75">
        <f t="shared" si="3526"/>
        <v>0</v>
      </c>
      <c r="BW122" s="75">
        <f t="shared" si="3526"/>
        <v>0</v>
      </c>
      <c r="BX122" s="75">
        <f t="shared" si="3526"/>
        <v>0</v>
      </c>
      <c r="BY122" s="75">
        <f t="shared" si="3526"/>
        <v>0</v>
      </c>
      <c r="BZ122" s="75">
        <f t="shared" si="3526"/>
        <v>0</v>
      </c>
      <c r="CA122" s="75">
        <f t="shared" si="3526"/>
        <v>0</v>
      </c>
      <c r="CB122" s="75">
        <f t="shared" si="3526"/>
        <v>0</v>
      </c>
      <c r="CC122" s="75">
        <f t="shared" si="3526"/>
        <v>0</v>
      </c>
      <c r="CD122" s="75">
        <f t="shared" si="3526"/>
        <v>0</v>
      </c>
      <c r="CE122" s="75">
        <f t="shared" si="3526"/>
        <v>0</v>
      </c>
      <c r="CF122" s="75">
        <f t="shared" si="3526"/>
        <v>0</v>
      </c>
      <c r="CG122" s="75">
        <f t="shared" si="3526"/>
        <v>0</v>
      </c>
      <c r="CH122" s="75">
        <f t="shared" si="3526"/>
        <v>0</v>
      </c>
      <c r="CI122" s="75">
        <f t="shared" si="3526"/>
        <v>0</v>
      </c>
      <c r="CJ122" s="75">
        <f t="shared" si="3526"/>
        <v>0</v>
      </c>
      <c r="CK122" s="75">
        <f t="shared" si="3526"/>
        <v>0</v>
      </c>
      <c r="CL122" s="75">
        <f t="shared" si="3526"/>
        <v>0</v>
      </c>
      <c r="CM122" s="75">
        <f t="shared" si="3526"/>
        <v>0</v>
      </c>
      <c r="CN122" s="75">
        <f t="shared" si="3526"/>
        <v>0</v>
      </c>
      <c r="CO122" s="75">
        <f t="shared" si="3526"/>
        <v>0</v>
      </c>
      <c r="CP122" s="75">
        <f t="shared" si="3526"/>
        <v>0</v>
      </c>
      <c r="CQ122" s="75">
        <f t="shared" si="3526"/>
        <v>0</v>
      </c>
      <c r="CR122" s="75">
        <f t="shared" si="3526"/>
        <v>0</v>
      </c>
      <c r="CS122" s="75">
        <f t="shared" si="3526"/>
        <v>0</v>
      </c>
      <c r="CT122" s="75">
        <f t="shared" ref="CT122:DQ122" si="3527">CT57</f>
        <v>0</v>
      </c>
      <c r="CU122" s="75">
        <f t="shared" si="3527"/>
        <v>0</v>
      </c>
      <c r="CV122" s="75">
        <f t="shared" si="3527"/>
        <v>0</v>
      </c>
      <c r="CW122" s="75">
        <f t="shared" si="3527"/>
        <v>0</v>
      </c>
      <c r="CX122" s="75">
        <f t="shared" si="3527"/>
        <v>0</v>
      </c>
      <c r="CY122" s="75">
        <f t="shared" si="3527"/>
        <v>0</v>
      </c>
      <c r="CZ122" s="75">
        <f t="shared" si="3527"/>
        <v>0</v>
      </c>
      <c r="DA122" s="75">
        <f t="shared" si="3527"/>
        <v>0</v>
      </c>
      <c r="DB122" s="75">
        <f t="shared" si="3527"/>
        <v>0</v>
      </c>
      <c r="DC122" s="75">
        <f t="shared" si="3527"/>
        <v>0</v>
      </c>
      <c r="DD122" s="75">
        <f t="shared" si="3527"/>
        <v>0</v>
      </c>
      <c r="DE122" s="75">
        <f t="shared" si="3527"/>
        <v>0</v>
      </c>
      <c r="DF122" s="75">
        <f t="shared" si="3527"/>
        <v>0</v>
      </c>
      <c r="DG122" s="75">
        <f t="shared" si="3527"/>
        <v>0</v>
      </c>
      <c r="DH122" s="75">
        <f t="shared" si="3527"/>
        <v>0</v>
      </c>
      <c r="DI122" s="75">
        <f t="shared" si="3527"/>
        <v>0</v>
      </c>
      <c r="DJ122" s="75">
        <f t="shared" si="3527"/>
        <v>0</v>
      </c>
      <c r="DK122" s="75">
        <f t="shared" si="3527"/>
        <v>0</v>
      </c>
      <c r="DL122" s="75">
        <f t="shared" si="3527"/>
        <v>0</v>
      </c>
      <c r="DM122" s="75">
        <f t="shared" si="3527"/>
        <v>0</v>
      </c>
      <c r="DN122" s="75">
        <f t="shared" si="3527"/>
        <v>0</v>
      </c>
      <c r="DO122" s="75">
        <f t="shared" si="3527"/>
        <v>0</v>
      </c>
      <c r="DP122" s="75">
        <f t="shared" si="3527"/>
        <v>0</v>
      </c>
      <c r="DQ122" s="75">
        <f t="shared" si="3527"/>
        <v>0</v>
      </c>
      <c r="DR122" s="75">
        <f t="shared" ref="DR122:EC122" si="3528">DR57</f>
        <v>0</v>
      </c>
      <c r="DS122" s="75">
        <f t="shared" si="3528"/>
        <v>0</v>
      </c>
      <c r="DT122" s="75">
        <f t="shared" si="3528"/>
        <v>0</v>
      </c>
      <c r="DU122" s="75">
        <f t="shared" si="3528"/>
        <v>0</v>
      </c>
      <c r="DV122" s="75">
        <f t="shared" si="3528"/>
        <v>0</v>
      </c>
      <c r="DW122" s="75">
        <f t="shared" si="3528"/>
        <v>0</v>
      </c>
      <c r="DX122" s="75">
        <f t="shared" si="3528"/>
        <v>0</v>
      </c>
      <c r="DY122" s="75">
        <f t="shared" si="3528"/>
        <v>0</v>
      </c>
      <c r="DZ122" s="75">
        <f t="shared" si="3528"/>
        <v>0</v>
      </c>
      <c r="EA122" s="75">
        <f t="shared" si="3528"/>
        <v>0</v>
      </c>
      <c r="EB122" s="75">
        <f t="shared" si="3528"/>
        <v>0</v>
      </c>
      <c r="EC122" s="75">
        <f t="shared" si="3528"/>
        <v>0</v>
      </c>
      <c r="ED122" s="75">
        <f t="shared" ref="ED122:FA122" si="3529">ED57</f>
        <v>0</v>
      </c>
      <c r="EE122" s="75">
        <f t="shared" si="3529"/>
        <v>0</v>
      </c>
      <c r="EF122" s="75">
        <f t="shared" si="3529"/>
        <v>0</v>
      </c>
      <c r="EG122" s="75">
        <f t="shared" si="3529"/>
        <v>0</v>
      </c>
      <c r="EH122" s="75">
        <f t="shared" si="3529"/>
        <v>0</v>
      </c>
      <c r="EI122" s="75">
        <f t="shared" si="3529"/>
        <v>0</v>
      </c>
      <c r="EJ122" s="75">
        <f t="shared" si="3529"/>
        <v>0</v>
      </c>
      <c r="EK122" s="75">
        <f t="shared" si="3529"/>
        <v>0</v>
      </c>
      <c r="EL122" s="75">
        <f t="shared" si="3529"/>
        <v>0</v>
      </c>
      <c r="EM122" s="75">
        <f t="shared" si="3529"/>
        <v>0</v>
      </c>
      <c r="EN122" s="75">
        <f t="shared" si="3529"/>
        <v>0</v>
      </c>
      <c r="EO122" s="75">
        <f t="shared" si="3529"/>
        <v>0</v>
      </c>
      <c r="EP122" s="75">
        <f t="shared" si="3529"/>
        <v>0</v>
      </c>
      <c r="EQ122" s="75">
        <f t="shared" si="3529"/>
        <v>0</v>
      </c>
      <c r="ER122" s="75">
        <f t="shared" si="3529"/>
        <v>0</v>
      </c>
      <c r="ES122" s="75">
        <f t="shared" si="3529"/>
        <v>0</v>
      </c>
      <c r="ET122" s="75">
        <f t="shared" si="3529"/>
        <v>0</v>
      </c>
      <c r="EU122" s="75">
        <f t="shared" si="3529"/>
        <v>0</v>
      </c>
      <c r="EV122" s="75">
        <f t="shared" si="3529"/>
        <v>0</v>
      </c>
      <c r="EW122" s="75">
        <f t="shared" si="3529"/>
        <v>0</v>
      </c>
      <c r="EX122" s="75">
        <f t="shared" si="3529"/>
        <v>0</v>
      </c>
      <c r="EY122" s="75">
        <f t="shared" si="3529"/>
        <v>0</v>
      </c>
      <c r="EZ122" s="75">
        <f t="shared" si="3529"/>
        <v>0</v>
      </c>
      <c r="FA122" s="75">
        <f t="shared" si="3529"/>
        <v>0</v>
      </c>
      <c r="FB122" s="75">
        <f t="shared" ref="FB122:HM122" si="3530">FB57</f>
        <v>0</v>
      </c>
      <c r="FC122" s="75">
        <f t="shared" si="3530"/>
        <v>0</v>
      </c>
      <c r="FD122" s="75">
        <f t="shared" si="3530"/>
        <v>0</v>
      </c>
      <c r="FE122" s="75">
        <f t="shared" si="3530"/>
        <v>0</v>
      </c>
      <c r="FF122" s="75">
        <f t="shared" si="3530"/>
        <v>0</v>
      </c>
      <c r="FG122" s="75">
        <f t="shared" si="3530"/>
        <v>0</v>
      </c>
      <c r="FH122" s="75">
        <f t="shared" si="3530"/>
        <v>0</v>
      </c>
      <c r="FI122" s="75">
        <f t="shared" si="3530"/>
        <v>0</v>
      </c>
      <c r="FJ122" s="75">
        <f t="shared" si="3530"/>
        <v>0</v>
      </c>
      <c r="FK122" s="75">
        <f t="shared" si="3530"/>
        <v>0</v>
      </c>
      <c r="FL122" s="75">
        <f t="shared" si="3530"/>
        <v>0</v>
      </c>
      <c r="FM122" s="75">
        <f t="shared" si="3530"/>
        <v>0</v>
      </c>
      <c r="FN122" s="75">
        <f t="shared" si="3530"/>
        <v>0</v>
      </c>
      <c r="FO122" s="75">
        <f t="shared" si="3530"/>
        <v>0</v>
      </c>
      <c r="FP122" s="75">
        <f t="shared" si="3530"/>
        <v>0</v>
      </c>
      <c r="FQ122" s="75">
        <f t="shared" si="3530"/>
        <v>0</v>
      </c>
      <c r="FR122" s="75">
        <f t="shared" si="3530"/>
        <v>0</v>
      </c>
      <c r="FS122" s="75">
        <f t="shared" si="3530"/>
        <v>0</v>
      </c>
      <c r="FT122" s="75">
        <f t="shared" si="3530"/>
        <v>0</v>
      </c>
      <c r="FU122" s="75">
        <f t="shared" si="3530"/>
        <v>0</v>
      </c>
      <c r="FV122" s="75">
        <f t="shared" si="3530"/>
        <v>0</v>
      </c>
      <c r="FW122" s="75">
        <f t="shared" si="3530"/>
        <v>0</v>
      </c>
      <c r="FX122" s="75">
        <f t="shared" si="3530"/>
        <v>0</v>
      </c>
      <c r="FY122" s="75">
        <f t="shared" si="3530"/>
        <v>0</v>
      </c>
      <c r="FZ122" s="75">
        <f t="shared" si="3530"/>
        <v>0</v>
      </c>
      <c r="GA122" s="75">
        <f t="shared" si="3530"/>
        <v>0</v>
      </c>
      <c r="GB122" s="75">
        <f t="shared" si="3530"/>
        <v>0</v>
      </c>
      <c r="GC122" s="75">
        <f t="shared" si="3530"/>
        <v>0</v>
      </c>
      <c r="GD122" s="75">
        <f t="shared" si="3530"/>
        <v>0</v>
      </c>
      <c r="GE122" s="75">
        <f t="shared" si="3530"/>
        <v>0</v>
      </c>
      <c r="GF122" s="75">
        <f t="shared" si="3530"/>
        <v>0</v>
      </c>
      <c r="GG122" s="75">
        <f t="shared" si="3530"/>
        <v>0</v>
      </c>
      <c r="GH122" s="75">
        <f t="shared" si="3530"/>
        <v>0</v>
      </c>
      <c r="GI122" s="75">
        <f t="shared" si="3530"/>
        <v>0</v>
      </c>
      <c r="GJ122" s="75">
        <f t="shared" si="3530"/>
        <v>0</v>
      </c>
      <c r="GK122" s="75">
        <f t="shared" si="3530"/>
        <v>0</v>
      </c>
      <c r="GL122" s="75">
        <f t="shared" si="3530"/>
        <v>0</v>
      </c>
      <c r="GM122" s="75">
        <f t="shared" si="3530"/>
        <v>0</v>
      </c>
      <c r="GN122" s="75">
        <f t="shared" si="3530"/>
        <v>0</v>
      </c>
      <c r="GO122" s="75">
        <f t="shared" si="3530"/>
        <v>0</v>
      </c>
      <c r="GP122" s="75">
        <f t="shared" si="3530"/>
        <v>0</v>
      </c>
      <c r="GQ122" s="75">
        <f t="shared" si="3530"/>
        <v>0</v>
      </c>
      <c r="GR122" s="75">
        <f t="shared" si="3530"/>
        <v>0</v>
      </c>
      <c r="GS122" s="75">
        <f t="shared" si="3530"/>
        <v>0</v>
      </c>
      <c r="GT122" s="75">
        <f t="shared" si="3530"/>
        <v>0</v>
      </c>
      <c r="GU122" s="75">
        <f t="shared" si="3530"/>
        <v>0</v>
      </c>
      <c r="GV122" s="75">
        <f t="shared" si="3530"/>
        <v>0</v>
      </c>
      <c r="GW122" s="75">
        <f t="shared" si="3530"/>
        <v>0</v>
      </c>
      <c r="GX122" s="75">
        <f t="shared" si="3530"/>
        <v>0</v>
      </c>
      <c r="GY122" s="75">
        <f t="shared" si="3530"/>
        <v>0</v>
      </c>
      <c r="GZ122" s="75">
        <f t="shared" si="3530"/>
        <v>0</v>
      </c>
      <c r="HA122" s="75">
        <f t="shared" si="3530"/>
        <v>0</v>
      </c>
      <c r="HB122" s="75">
        <f t="shared" si="3530"/>
        <v>0</v>
      </c>
      <c r="HC122" s="75">
        <f t="shared" si="3530"/>
        <v>0</v>
      </c>
      <c r="HD122" s="75">
        <f t="shared" si="3530"/>
        <v>0</v>
      </c>
      <c r="HE122" s="75">
        <f t="shared" si="3530"/>
        <v>0</v>
      </c>
      <c r="HF122" s="75">
        <f t="shared" si="3530"/>
        <v>0</v>
      </c>
      <c r="HG122" s="75">
        <f t="shared" si="3530"/>
        <v>0</v>
      </c>
      <c r="HH122" s="75">
        <f t="shared" si="3530"/>
        <v>0</v>
      </c>
      <c r="HI122" s="75">
        <f t="shared" si="3530"/>
        <v>0</v>
      </c>
      <c r="HJ122" s="75">
        <f t="shared" si="3530"/>
        <v>0</v>
      </c>
      <c r="HK122" s="75">
        <f t="shared" si="3530"/>
        <v>0</v>
      </c>
      <c r="HL122" s="75">
        <f t="shared" si="3530"/>
        <v>0</v>
      </c>
      <c r="HM122" s="75">
        <f t="shared" si="3530"/>
        <v>0</v>
      </c>
      <c r="HN122" s="75">
        <f t="shared" ref="HN122:JY122" si="3531">HN57</f>
        <v>0</v>
      </c>
      <c r="HO122" s="75">
        <f t="shared" si="3531"/>
        <v>0</v>
      </c>
      <c r="HP122" s="75">
        <f t="shared" si="3531"/>
        <v>0</v>
      </c>
      <c r="HQ122" s="75">
        <f t="shared" si="3531"/>
        <v>0</v>
      </c>
      <c r="HR122" s="75">
        <f t="shared" si="3531"/>
        <v>0</v>
      </c>
      <c r="HS122" s="75">
        <f t="shared" si="3531"/>
        <v>0</v>
      </c>
      <c r="HT122" s="75">
        <f t="shared" si="3531"/>
        <v>0</v>
      </c>
      <c r="HU122" s="75">
        <f t="shared" si="3531"/>
        <v>0</v>
      </c>
      <c r="HV122" s="75">
        <f t="shared" si="3531"/>
        <v>0</v>
      </c>
      <c r="HW122" s="75">
        <f t="shared" si="3531"/>
        <v>0</v>
      </c>
      <c r="HX122" s="75">
        <f t="shared" si="3531"/>
        <v>0</v>
      </c>
      <c r="HY122" s="75">
        <f t="shared" si="3531"/>
        <v>0</v>
      </c>
      <c r="HZ122" s="75">
        <f t="shared" si="3531"/>
        <v>0</v>
      </c>
      <c r="IA122" s="75">
        <f t="shared" si="3531"/>
        <v>0</v>
      </c>
      <c r="IB122" s="75">
        <f t="shared" si="3531"/>
        <v>0</v>
      </c>
      <c r="IC122" s="75">
        <f t="shared" si="3531"/>
        <v>0</v>
      </c>
      <c r="ID122" s="75">
        <f t="shared" si="3531"/>
        <v>0</v>
      </c>
      <c r="IE122" s="75">
        <f t="shared" si="3531"/>
        <v>0</v>
      </c>
      <c r="IF122" s="75">
        <f t="shared" si="3531"/>
        <v>0</v>
      </c>
      <c r="IG122" s="75">
        <f t="shared" si="3531"/>
        <v>0</v>
      </c>
      <c r="IH122" s="75">
        <f t="shared" si="3531"/>
        <v>0</v>
      </c>
      <c r="II122" s="75">
        <f t="shared" si="3531"/>
        <v>0</v>
      </c>
      <c r="IJ122" s="75">
        <f t="shared" si="3531"/>
        <v>0</v>
      </c>
      <c r="IK122" s="75">
        <f t="shared" si="3531"/>
        <v>0</v>
      </c>
      <c r="IL122" s="75">
        <f t="shared" si="3531"/>
        <v>0</v>
      </c>
      <c r="IM122" s="75">
        <f t="shared" si="3531"/>
        <v>0</v>
      </c>
      <c r="IN122" s="75">
        <f t="shared" si="3531"/>
        <v>0</v>
      </c>
      <c r="IO122" s="75">
        <f t="shared" si="3531"/>
        <v>0</v>
      </c>
      <c r="IP122" s="75">
        <f t="shared" si="3531"/>
        <v>0</v>
      </c>
      <c r="IQ122" s="75">
        <f t="shared" si="3531"/>
        <v>0</v>
      </c>
      <c r="IR122" s="75">
        <f t="shared" si="3531"/>
        <v>0</v>
      </c>
      <c r="IS122" s="75">
        <f t="shared" si="3531"/>
        <v>0</v>
      </c>
      <c r="IT122" s="75">
        <f t="shared" si="3531"/>
        <v>0</v>
      </c>
      <c r="IU122" s="75">
        <f t="shared" si="3531"/>
        <v>0</v>
      </c>
      <c r="IV122" s="75">
        <f t="shared" si="3531"/>
        <v>0</v>
      </c>
      <c r="IW122" s="75">
        <f t="shared" si="3531"/>
        <v>0</v>
      </c>
      <c r="IX122" s="75">
        <f t="shared" si="3531"/>
        <v>0</v>
      </c>
      <c r="IY122" s="75">
        <f t="shared" si="3531"/>
        <v>0</v>
      </c>
      <c r="IZ122" s="75">
        <f t="shared" si="3531"/>
        <v>0</v>
      </c>
      <c r="JA122" s="75">
        <f t="shared" si="3531"/>
        <v>0</v>
      </c>
      <c r="JB122" s="75">
        <f t="shared" si="3531"/>
        <v>0</v>
      </c>
      <c r="JC122" s="75">
        <f t="shared" si="3531"/>
        <v>0</v>
      </c>
      <c r="JD122" s="75">
        <f t="shared" si="3531"/>
        <v>0</v>
      </c>
      <c r="JE122" s="75">
        <f t="shared" si="3531"/>
        <v>0</v>
      </c>
      <c r="JF122" s="75">
        <f t="shared" si="3531"/>
        <v>0</v>
      </c>
      <c r="JG122" s="75">
        <f t="shared" si="3531"/>
        <v>0</v>
      </c>
      <c r="JH122" s="75">
        <f t="shared" si="3531"/>
        <v>0</v>
      </c>
      <c r="JI122" s="75">
        <f t="shared" si="3531"/>
        <v>0</v>
      </c>
      <c r="JJ122" s="75">
        <f t="shared" si="3531"/>
        <v>0</v>
      </c>
      <c r="JK122" s="75">
        <f t="shared" si="3531"/>
        <v>0</v>
      </c>
      <c r="JL122" s="75">
        <f t="shared" si="3531"/>
        <v>0</v>
      </c>
      <c r="JM122" s="75">
        <f t="shared" si="3531"/>
        <v>0</v>
      </c>
      <c r="JN122" s="75">
        <f t="shared" si="3531"/>
        <v>0</v>
      </c>
      <c r="JO122" s="75">
        <f t="shared" si="3531"/>
        <v>0</v>
      </c>
      <c r="JP122" s="75">
        <f t="shared" si="3531"/>
        <v>0</v>
      </c>
      <c r="JQ122" s="75">
        <f t="shared" si="3531"/>
        <v>0</v>
      </c>
      <c r="JR122" s="75">
        <f t="shared" si="3531"/>
        <v>0</v>
      </c>
      <c r="JS122" s="75">
        <f t="shared" si="3531"/>
        <v>0</v>
      </c>
      <c r="JT122" s="75">
        <f t="shared" si="3531"/>
        <v>0</v>
      </c>
      <c r="JU122" s="75">
        <f t="shared" si="3531"/>
        <v>0</v>
      </c>
      <c r="JV122" s="75">
        <f t="shared" si="3531"/>
        <v>0</v>
      </c>
      <c r="JW122" s="75">
        <f t="shared" si="3531"/>
        <v>0</v>
      </c>
      <c r="JX122" s="75">
        <f t="shared" si="3531"/>
        <v>0</v>
      </c>
      <c r="JY122" s="75">
        <f t="shared" si="3531"/>
        <v>0</v>
      </c>
      <c r="JZ122" s="75">
        <f t="shared" ref="JZ122:KO122" si="3532">JZ57</f>
        <v>0</v>
      </c>
      <c r="KA122" s="75">
        <f t="shared" si="3532"/>
        <v>0</v>
      </c>
      <c r="KB122" s="75">
        <f t="shared" si="3532"/>
        <v>0</v>
      </c>
      <c r="KC122" s="75">
        <f t="shared" si="3532"/>
        <v>0</v>
      </c>
      <c r="KD122" s="75">
        <f t="shared" si="3532"/>
        <v>0</v>
      </c>
      <c r="KE122" s="75">
        <f t="shared" si="3532"/>
        <v>0</v>
      </c>
      <c r="KF122" s="75">
        <f t="shared" si="3532"/>
        <v>0</v>
      </c>
      <c r="KG122" s="75">
        <f t="shared" si="3532"/>
        <v>0</v>
      </c>
      <c r="KH122" s="75">
        <f t="shared" si="3532"/>
        <v>0</v>
      </c>
      <c r="KI122" s="75">
        <f t="shared" si="3532"/>
        <v>0</v>
      </c>
      <c r="KJ122" s="75">
        <f t="shared" si="3532"/>
        <v>0</v>
      </c>
      <c r="KK122" s="75">
        <f t="shared" si="3532"/>
        <v>0</v>
      </c>
      <c r="KL122" s="75">
        <f t="shared" si="3532"/>
        <v>0</v>
      </c>
      <c r="KM122" s="75">
        <f t="shared" si="3532"/>
        <v>0</v>
      </c>
      <c r="KN122" s="75">
        <f t="shared" si="3532"/>
        <v>0</v>
      </c>
      <c r="KO122" s="75">
        <f t="shared" si="3532"/>
        <v>0</v>
      </c>
    </row>
    <row r="123" spans="1:301" x14ac:dyDescent="0.2">
      <c r="A123" s="94" t="s">
        <v>288</v>
      </c>
      <c r="B123" s="74">
        <f t="shared" ref="B123:AG123" si="3533">B61</f>
        <v>0</v>
      </c>
      <c r="C123" s="74">
        <f t="shared" si="3533"/>
        <v>0</v>
      </c>
      <c r="D123" s="74">
        <f t="shared" si="3533"/>
        <v>0</v>
      </c>
      <c r="E123" s="74">
        <f t="shared" si="3533"/>
        <v>0</v>
      </c>
      <c r="F123" s="74">
        <f t="shared" si="3533"/>
        <v>0</v>
      </c>
      <c r="G123" s="74">
        <f t="shared" si="3533"/>
        <v>0</v>
      </c>
      <c r="H123" s="74">
        <f t="shared" si="3533"/>
        <v>0</v>
      </c>
      <c r="I123" s="74">
        <f t="shared" si="3533"/>
        <v>0</v>
      </c>
      <c r="J123" s="74">
        <f t="shared" si="3533"/>
        <v>0</v>
      </c>
      <c r="K123" s="74">
        <f t="shared" si="3533"/>
        <v>0</v>
      </c>
      <c r="L123" s="74">
        <f t="shared" si="3533"/>
        <v>0</v>
      </c>
      <c r="M123" s="74">
        <f t="shared" si="3533"/>
        <v>0</v>
      </c>
      <c r="N123" s="74">
        <f t="shared" si="3533"/>
        <v>0</v>
      </c>
      <c r="O123" s="74">
        <f t="shared" si="3533"/>
        <v>0</v>
      </c>
      <c r="P123" s="74">
        <f t="shared" si="3533"/>
        <v>0</v>
      </c>
      <c r="Q123" s="74">
        <f t="shared" si="3533"/>
        <v>0</v>
      </c>
      <c r="R123" s="74">
        <f t="shared" si="3533"/>
        <v>0</v>
      </c>
      <c r="S123" s="74">
        <f t="shared" si="3533"/>
        <v>0</v>
      </c>
      <c r="T123" s="74">
        <f t="shared" si="3533"/>
        <v>0</v>
      </c>
      <c r="U123" s="74">
        <f t="shared" si="3533"/>
        <v>0</v>
      </c>
      <c r="V123" s="74">
        <f t="shared" si="3533"/>
        <v>0</v>
      </c>
      <c r="W123" s="74">
        <f t="shared" si="3533"/>
        <v>0</v>
      </c>
      <c r="X123" s="74">
        <f t="shared" si="3533"/>
        <v>0</v>
      </c>
      <c r="Y123" s="74">
        <f t="shared" si="3533"/>
        <v>0</v>
      </c>
      <c r="Z123" s="74">
        <f t="shared" si="3533"/>
        <v>227.16640739352889</v>
      </c>
      <c r="AA123" s="74">
        <f t="shared" si="3533"/>
        <v>228.49336041715785</v>
      </c>
      <c r="AB123" s="74">
        <f t="shared" si="3533"/>
        <v>229.82806460587821</v>
      </c>
      <c r="AC123" s="74">
        <f t="shared" si="3533"/>
        <v>231.17056523677147</v>
      </c>
      <c r="AD123" s="74">
        <f t="shared" si="3533"/>
        <v>232.52090785139737</v>
      </c>
      <c r="AE123" s="74">
        <f t="shared" si="3533"/>
        <v>233.87913825733881</v>
      </c>
      <c r="AF123" s="74">
        <f t="shared" si="3533"/>
        <v>235.24530252975563</v>
      </c>
      <c r="AG123" s="74">
        <f t="shared" si="3533"/>
        <v>236.61944701294766</v>
      </c>
      <c r="AH123" s="74">
        <f t="shared" ref="AH123:BM123" si="3534">AH61</f>
        <v>238.00161832192703</v>
      </c>
      <c r="AI123" s="74">
        <f t="shared" si="3534"/>
        <v>239.3918633439992</v>
      </c>
      <c r="AJ123" s="74">
        <f t="shared" si="3534"/>
        <v>240.79022924035377</v>
      </c>
      <c r="AK123" s="74">
        <f t="shared" si="3534"/>
        <v>242.19676344766413</v>
      </c>
      <c r="AL123" s="74">
        <f t="shared" si="3534"/>
        <v>243.61151367969683</v>
      </c>
      <c r="AM123" s="74">
        <f t="shared" si="3534"/>
        <v>245.03452792893006</v>
      </c>
      <c r="AN123" s="74">
        <f t="shared" si="3534"/>
        <v>246.46585446818165</v>
      </c>
      <c r="AO123" s="74">
        <f t="shared" si="3534"/>
        <v>247.90554185224673</v>
      </c>
      <c r="AP123" s="74">
        <f t="shared" si="3534"/>
        <v>249.35363891954486</v>
      </c>
      <c r="AQ123" s="74">
        <f t="shared" si="3534"/>
        <v>250.81019479377667</v>
      </c>
      <c r="AR123" s="74">
        <f t="shared" si="3534"/>
        <v>252.27525888559035</v>
      </c>
      <c r="AS123" s="74">
        <f t="shared" si="3534"/>
        <v>253.74888089425781</v>
      </c>
      <c r="AT123" s="74">
        <f t="shared" si="3534"/>
        <v>255.23111080936053</v>
      </c>
      <c r="AU123" s="74">
        <f t="shared" si="3534"/>
        <v>256.72199891248556</v>
      </c>
      <c r="AV123" s="74">
        <f t="shared" si="3534"/>
        <v>258.22159577893103</v>
      </c>
      <c r="AW123" s="74">
        <f t="shared" si="3534"/>
        <v>259.7299522794217</v>
      </c>
      <c r="AX123" s="75">
        <f t="shared" si="3534"/>
        <v>261.24711958183514</v>
      </c>
      <c r="AY123" s="75">
        <f t="shared" si="3534"/>
        <v>262.77314915293698</v>
      </c>
      <c r="AZ123" s="75">
        <f t="shared" si="3534"/>
        <v>264.3080927601269</v>
      </c>
      <c r="BA123" s="75">
        <f t="shared" si="3534"/>
        <v>265.852002473195</v>
      </c>
      <c r="BB123" s="75">
        <f t="shared" si="3534"/>
        <v>267.40493066608803</v>
      </c>
      <c r="BC123" s="75">
        <f t="shared" si="3534"/>
        <v>268.96693001868584</v>
      </c>
      <c r="BD123" s="75">
        <f t="shared" si="3534"/>
        <v>270.53805351858875</v>
      </c>
      <c r="BE123" s="75">
        <f t="shared" si="3534"/>
        <v>272.11835446291502</v>
      </c>
      <c r="BF123" s="75">
        <f t="shared" si="3534"/>
        <v>273.70788646010851</v>
      </c>
      <c r="BG123" s="75">
        <f t="shared" si="3534"/>
        <v>275.30670343175768</v>
      </c>
      <c r="BH123" s="75">
        <f t="shared" si="3534"/>
        <v>276.91485961442442</v>
      </c>
      <c r="BI123" s="75">
        <f t="shared" si="3534"/>
        <v>278.5324095614842</v>
      </c>
      <c r="BJ123" s="75">
        <f t="shared" si="3534"/>
        <v>280.1594081449764</v>
      </c>
      <c r="BK123" s="75">
        <f t="shared" si="3534"/>
        <v>281.79591055746585</v>
      </c>
      <c r="BL123" s="75">
        <f t="shared" si="3534"/>
        <v>283.44197231391536</v>
      </c>
      <c r="BM123" s="75">
        <f t="shared" si="3534"/>
        <v>285.09764925356853</v>
      </c>
      <c r="BN123" s="75">
        <f t="shared" ref="BN123:CS123" si="3535">BN61</f>
        <v>286.76299754184413</v>
      </c>
      <c r="BO123" s="75">
        <f t="shared" si="3535"/>
        <v>288.43807367224167</v>
      </c>
      <c r="BP123" s="75">
        <f t="shared" si="3535"/>
        <v>290.12293446825743</v>
      </c>
      <c r="BQ123" s="75">
        <f t="shared" si="3535"/>
        <v>291.8176370853123</v>
      </c>
      <c r="BR123" s="75">
        <f t="shared" si="3535"/>
        <v>293.52223901269065</v>
      </c>
      <c r="BS123" s="75">
        <f t="shared" si="3535"/>
        <v>295.23679807549041</v>
      </c>
      <c r="BT123" s="75">
        <f t="shared" si="3535"/>
        <v>296.96137243658484</v>
      </c>
      <c r="BU123" s="75">
        <f t="shared" si="3535"/>
        <v>298.69602059859545</v>
      </c>
      <c r="BV123" s="75">
        <f t="shared" si="3535"/>
        <v>300.4408014058767</v>
      </c>
      <c r="BW123" s="75">
        <f t="shared" si="3535"/>
        <v>302.19577404651193</v>
      </c>
      <c r="BX123" s="75">
        <f t="shared" si="3535"/>
        <v>303.96099805432158</v>
      </c>
      <c r="BY123" s="75">
        <f t="shared" si="3535"/>
        <v>305.73653331088235</v>
      </c>
      <c r="BZ123" s="75">
        <f t="shared" si="3535"/>
        <v>307.52244004755897</v>
      </c>
      <c r="CA123" s="75">
        <f t="shared" si="3535"/>
        <v>309.31877884754692</v>
      </c>
      <c r="CB123" s="75">
        <f t="shared" si="3535"/>
        <v>311.12561064792811</v>
      </c>
      <c r="CC123" s="75">
        <f t="shared" si="3535"/>
        <v>312.94299674173772</v>
      </c>
      <c r="CD123" s="75">
        <f t="shared" si="3535"/>
        <v>314.7709987800435</v>
      </c>
      <c r="CE123" s="75">
        <f t="shared" si="3535"/>
        <v>316.60967877403715</v>
      </c>
      <c r="CF123" s="75">
        <f t="shared" si="3535"/>
        <v>318.45909909713805</v>
      </c>
      <c r="CG123" s="75">
        <f t="shared" si="3535"/>
        <v>320.31932248710899</v>
      </c>
      <c r="CH123" s="75">
        <f t="shared" si="3535"/>
        <v>322.1904120481845</v>
      </c>
      <c r="CI123" s="75">
        <f t="shared" si="3535"/>
        <v>324.07243125321151</v>
      </c>
      <c r="CJ123" s="75">
        <f t="shared" si="3535"/>
        <v>325.96544394580246</v>
      </c>
      <c r="CK123" s="75">
        <f t="shared" si="3535"/>
        <v>327.86951434250136</v>
      </c>
      <c r="CL123" s="75">
        <f t="shared" si="3535"/>
        <v>329.78470703496163</v>
      </c>
      <c r="CM123" s="75">
        <f t="shared" si="3535"/>
        <v>331.71108699213795</v>
      </c>
      <c r="CN123" s="75">
        <f t="shared" si="3535"/>
        <v>333.64871956248965</v>
      </c>
      <c r="CO123" s="75">
        <f t="shared" si="3535"/>
        <v>335.59767047619766</v>
      </c>
      <c r="CP123" s="75">
        <f t="shared" si="3535"/>
        <v>337.55800584739444</v>
      </c>
      <c r="CQ123" s="75">
        <f t="shared" si="3535"/>
        <v>339.5297921764066</v>
      </c>
      <c r="CR123" s="75">
        <f t="shared" si="3535"/>
        <v>341.51309635201085</v>
      </c>
      <c r="CS123" s="75">
        <f t="shared" si="3535"/>
        <v>343.50798565370303</v>
      </c>
      <c r="CT123" s="75">
        <f t="shared" ref="CT123:DQ123" si="3536">CT61</f>
        <v>0</v>
      </c>
      <c r="CU123" s="75">
        <f t="shared" si="3536"/>
        <v>0</v>
      </c>
      <c r="CV123" s="75">
        <f t="shared" si="3536"/>
        <v>0</v>
      </c>
      <c r="CW123" s="75">
        <f t="shared" si="3536"/>
        <v>0</v>
      </c>
      <c r="CX123" s="75">
        <f t="shared" si="3536"/>
        <v>0</v>
      </c>
      <c r="CY123" s="75">
        <f t="shared" si="3536"/>
        <v>0</v>
      </c>
      <c r="CZ123" s="75">
        <f t="shared" si="3536"/>
        <v>0</v>
      </c>
      <c r="DA123" s="75">
        <f t="shared" si="3536"/>
        <v>0</v>
      </c>
      <c r="DB123" s="75">
        <f t="shared" si="3536"/>
        <v>0</v>
      </c>
      <c r="DC123" s="75">
        <f t="shared" si="3536"/>
        <v>0</v>
      </c>
      <c r="DD123" s="75">
        <f t="shared" si="3536"/>
        <v>0</v>
      </c>
      <c r="DE123" s="75">
        <f t="shared" si="3536"/>
        <v>0</v>
      </c>
      <c r="DF123" s="75">
        <f t="shared" si="3536"/>
        <v>0</v>
      </c>
      <c r="DG123" s="75">
        <f t="shared" si="3536"/>
        <v>0</v>
      </c>
      <c r="DH123" s="75">
        <f t="shared" si="3536"/>
        <v>0</v>
      </c>
      <c r="DI123" s="75">
        <f t="shared" si="3536"/>
        <v>0</v>
      </c>
      <c r="DJ123" s="75">
        <f t="shared" si="3536"/>
        <v>0</v>
      </c>
      <c r="DK123" s="75">
        <f t="shared" si="3536"/>
        <v>0</v>
      </c>
      <c r="DL123" s="75">
        <f t="shared" si="3536"/>
        <v>0</v>
      </c>
      <c r="DM123" s="75">
        <f t="shared" si="3536"/>
        <v>0</v>
      </c>
      <c r="DN123" s="75">
        <f t="shared" si="3536"/>
        <v>0</v>
      </c>
      <c r="DO123" s="75">
        <f t="shared" si="3536"/>
        <v>0</v>
      </c>
      <c r="DP123" s="75">
        <f t="shared" si="3536"/>
        <v>0</v>
      </c>
      <c r="DQ123" s="75">
        <f t="shared" si="3536"/>
        <v>0</v>
      </c>
      <c r="DR123" s="75">
        <f t="shared" ref="DR123:EC123" si="3537">DR61</f>
        <v>0</v>
      </c>
      <c r="DS123" s="75">
        <f t="shared" si="3537"/>
        <v>0</v>
      </c>
      <c r="DT123" s="75">
        <f t="shared" si="3537"/>
        <v>0</v>
      </c>
      <c r="DU123" s="75">
        <f t="shared" si="3537"/>
        <v>0</v>
      </c>
      <c r="DV123" s="75">
        <f t="shared" si="3537"/>
        <v>0</v>
      </c>
      <c r="DW123" s="75">
        <f t="shared" si="3537"/>
        <v>0</v>
      </c>
      <c r="DX123" s="75">
        <f t="shared" si="3537"/>
        <v>0</v>
      </c>
      <c r="DY123" s="75">
        <f t="shared" si="3537"/>
        <v>0</v>
      </c>
      <c r="DZ123" s="75">
        <f t="shared" si="3537"/>
        <v>0</v>
      </c>
      <c r="EA123" s="75">
        <f t="shared" si="3537"/>
        <v>0</v>
      </c>
      <c r="EB123" s="75">
        <f t="shared" si="3537"/>
        <v>0</v>
      </c>
      <c r="EC123" s="75">
        <f t="shared" si="3537"/>
        <v>0</v>
      </c>
      <c r="ED123" s="75">
        <f t="shared" ref="ED123:FA123" si="3538">ED61</f>
        <v>0</v>
      </c>
      <c r="EE123" s="75">
        <f t="shared" si="3538"/>
        <v>0</v>
      </c>
      <c r="EF123" s="75">
        <f t="shared" si="3538"/>
        <v>0</v>
      </c>
      <c r="EG123" s="75">
        <f t="shared" si="3538"/>
        <v>0</v>
      </c>
      <c r="EH123" s="75">
        <f t="shared" si="3538"/>
        <v>0</v>
      </c>
      <c r="EI123" s="75">
        <f t="shared" si="3538"/>
        <v>0</v>
      </c>
      <c r="EJ123" s="75">
        <f t="shared" si="3538"/>
        <v>0</v>
      </c>
      <c r="EK123" s="75">
        <f t="shared" si="3538"/>
        <v>0</v>
      </c>
      <c r="EL123" s="75">
        <f t="shared" si="3538"/>
        <v>0</v>
      </c>
      <c r="EM123" s="75">
        <f t="shared" si="3538"/>
        <v>0</v>
      </c>
      <c r="EN123" s="75">
        <f t="shared" si="3538"/>
        <v>0</v>
      </c>
      <c r="EO123" s="75">
        <f t="shared" si="3538"/>
        <v>0</v>
      </c>
      <c r="EP123" s="75">
        <f t="shared" si="3538"/>
        <v>0</v>
      </c>
      <c r="EQ123" s="75">
        <f t="shared" si="3538"/>
        <v>0</v>
      </c>
      <c r="ER123" s="75">
        <f t="shared" si="3538"/>
        <v>0</v>
      </c>
      <c r="ES123" s="75">
        <f t="shared" si="3538"/>
        <v>0</v>
      </c>
      <c r="ET123" s="75">
        <f t="shared" si="3538"/>
        <v>0</v>
      </c>
      <c r="EU123" s="75">
        <f t="shared" si="3538"/>
        <v>0</v>
      </c>
      <c r="EV123" s="75">
        <f t="shared" si="3538"/>
        <v>0</v>
      </c>
      <c r="EW123" s="75">
        <f t="shared" si="3538"/>
        <v>0</v>
      </c>
      <c r="EX123" s="75">
        <f t="shared" si="3538"/>
        <v>0</v>
      </c>
      <c r="EY123" s="75">
        <f t="shared" si="3538"/>
        <v>0</v>
      </c>
      <c r="EZ123" s="75">
        <f t="shared" si="3538"/>
        <v>0</v>
      </c>
      <c r="FA123" s="75">
        <f t="shared" si="3538"/>
        <v>0</v>
      </c>
      <c r="FB123" s="75">
        <f t="shared" ref="FB123:HM123" si="3539">FB61</f>
        <v>0</v>
      </c>
      <c r="FC123" s="75">
        <f t="shared" si="3539"/>
        <v>0</v>
      </c>
      <c r="FD123" s="75">
        <f t="shared" si="3539"/>
        <v>0</v>
      </c>
      <c r="FE123" s="75">
        <f t="shared" si="3539"/>
        <v>0</v>
      </c>
      <c r="FF123" s="75">
        <f t="shared" si="3539"/>
        <v>0</v>
      </c>
      <c r="FG123" s="75">
        <f t="shared" si="3539"/>
        <v>0</v>
      </c>
      <c r="FH123" s="75">
        <f t="shared" si="3539"/>
        <v>0</v>
      </c>
      <c r="FI123" s="75">
        <f t="shared" si="3539"/>
        <v>0</v>
      </c>
      <c r="FJ123" s="75">
        <f t="shared" si="3539"/>
        <v>0</v>
      </c>
      <c r="FK123" s="75">
        <f t="shared" si="3539"/>
        <v>0</v>
      </c>
      <c r="FL123" s="75">
        <f t="shared" si="3539"/>
        <v>0</v>
      </c>
      <c r="FM123" s="75">
        <f t="shared" si="3539"/>
        <v>0</v>
      </c>
      <c r="FN123" s="75">
        <f t="shared" si="3539"/>
        <v>0</v>
      </c>
      <c r="FO123" s="75">
        <f t="shared" si="3539"/>
        <v>0</v>
      </c>
      <c r="FP123" s="75">
        <f t="shared" si="3539"/>
        <v>0</v>
      </c>
      <c r="FQ123" s="75">
        <f t="shared" si="3539"/>
        <v>0</v>
      </c>
      <c r="FR123" s="75">
        <f t="shared" si="3539"/>
        <v>0</v>
      </c>
      <c r="FS123" s="75">
        <f t="shared" si="3539"/>
        <v>0</v>
      </c>
      <c r="FT123" s="75">
        <f t="shared" si="3539"/>
        <v>0</v>
      </c>
      <c r="FU123" s="75">
        <f t="shared" si="3539"/>
        <v>0</v>
      </c>
      <c r="FV123" s="75">
        <f t="shared" si="3539"/>
        <v>0</v>
      </c>
      <c r="FW123" s="75">
        <f t="shared" si="3539"/>
        <v>0</v>
      </c>
      <c r="FX123" s="75">
        <f t="shared" si="3539"/>
        <v>0</v>
      </c>
      <c r="FY123" s="75">
        <f t="shared" si="3539"/>
        <v>0</v>
      </c>
      <c r="FZ123" s="75">
        <f t="shared" si="3539"/>
        <v>0</v>
      </c>
      <c r="GA123" s="75">
        <f t="shared" si="3539"/>
        <v>0</v>
      </c>
      <c r="GB123" s="75">
        <f t="shared" si="3539"/>
        <v>0</v>
      </c>
      <c r="GC123" s="75">
        <f t="shared" si="3539"/>
        <v>0</v>
      </c>
      <c r="GD123" s="75">
        <f t="shared" si="3539"/>
        <v>0</v>
      </c>
      <c r="GE123" s="75">
        <f t="shared" si="3539"/>
        <v>0</v>
      </c>
      <c r="GF123" s="75">
        <f t="shared" si="3539"/>
        <v>0</v>
      </c>
      <c r="GG123" s="75">
        <f t="shared" si="3539"/>
        <v>0</v>
      </c>
      <c r="GH123" s="75">
        <f t="shared" si="3539"/>
        <v>0</v>
      </c>
      <c r="GI123" s="75">
        <f t="shared" si="3539"/>
        <v>0</v>
      </c>
      <c r="GJ123" s="75">
        <f t="shared" si="3539"/>
        <v>0</v>
      </c>
      <c r="GK123" s="75">
        <f t="shared" si="3539"/>
        <v>0</v>
      </c>
      <c r="GL123" s="75">
        <f t="shared" si="3539"/>
        <v>0</v>
      </c>
      <c r="GM123" s="75">
        <f t="shared" si="3539"/>
        <v>0</v>
      </c>
      <c r="GN123" s="75">
        <f t="shared" si="3539"/>
        <v>0</v>
      </c>
      <c r="GO123" s="75">
        <f t="shared" si="3539"/>
        <v>0</v>
      </c>
      <c r="GP123" s="75">
        <f t="shared" si="3539"/>
        <v>0</v>
      </c>
      <c r="GQ123" s="75">
        <f t="shared" si="3539"/>
        <v>0</v>
      </c>
      <c r="GR123" s="75">
        <f t="shared" si="3539"/>
        <v>0</v>
      </c>
      <c r="GS123" s="75">
        <f t="shared" si="3539"/>
        <v>0</v>
      </c>
      <c r="GT123" s="75">
        <f t="shared" si="3539"/>
        <v>0</v>
      </c>
      <c r="GU123" s="75">
        <f t="shared" si="3539"/>
        <v>0</v>
      </c>
      <c r="GV123" s="75">
        <f t="shared" si="3539"/>
        <v>0</v>
      </c>
      <c r="GW123" s="75">
        <f t="shared" si="3539"/>
        <v>0</v>
      </c>
      <c r="GX123" s="75">
        <f t="shared" si="3539"/>
        <v>0</v>
      </c>
      <c r="GY123" s="75">
        <f t="shared" si="3539"/>
        <v>0</v>
      </c>
      <c r="GZ123" s="75">
        <f t="shared" si="3539"/>
        <v>0</v>
      </c>
      <c r="HA123" s="75">
        <f t="shared" si="3539"/>
        <v>0</v>
      </c>
      <c r="HB123" s="75">
        <f t="shared" si="3539"/>
        <v>0</v>
      </c>
      <c r="HC123" s="75">
        <f t="shared" si="3539"/>
        <v>0</v>
      </c>
      <c r="HD123" s="75">
        <f t="shared" si="3539"/>
        <v>0</v>
      </c>
      <c r="HE123" s="75">
        <f t="shared" si="3539"/>
        <v>0</v>
      </c>
      <c r="HF123" s="75">
        <f t="shared" si="3539"/>
        <v>0</v>
      </c>
      <c r="HG123" s="75">
        <f t="shared" si="3539"/>
        <v>0</v>
      </c>
      <c r="HH123" s="75">
        <f t="shared" si="3539"/>
        <v>0</v>
      </c>
      <c r="HI123" s="75">
        <f t="shared" si="3539"/>
        <v>0</v>
      </c>
      <c r="HJ123" s="75">
        <f t="shared" si="3539"/>
        <v>0</v>
      </c>
      <c r="HK123" s="75">
        <f t="shared" si="3539"/>
        <v>0</v>
      </c>
      <c r="HL123" s="75">
        <f t="shared" si="3539"/>
        <v>0</v>
      </c>
      <c r="HM123" s="75">
        <f t="shared" si="3539"/>
        <v>0</v>
      </c>
      <c r="HN123" s="75">
        <f t="shared" ref="HN123:JY123" si="3540">HN61</f>
        <v>0</v>
      </c>
      <c r="HO123" s="75">
        <f t="shared" si="3540"/>
        <v>0</v>
      </c>
      <c r="HP123" s="75">
        <f t="shared" si="3540"/>
        <v>0</v>
      </c>
      <c r="HQ123" s="75">
        <f t="shared" si="3540"/>
        <v>0</v>
      </c>
      <c r="HR123" s="75">
        <f t="shared" si="3540"/>
        <v>0</v>
      </c>
      <c r="HS123" s="75">
        <f t="shared" si="3540"/>
        <v>0</v>
      </c>
      <c r="HT123" s="75">
        <f t="shared" si="3540"/>
        <v>0</v>
      </c>
      <c r="HU123" s="75">
        <f t="shared" si="3540"/>
        <v>0</v>
      </c>
      <c r="HV123" s="75">
        <f t="shared" si="3540"/>
        <v>0</v>
      </c>
      <c r="HW123" s="75">
        <f t="shared" si="3540"/>
        <v>0</v>
      </c>
      <c r="HX123" s="75">
        <f t="shared" si="3540"/>
        <v>0</v>
      </c>
      <c r="HY123" s="75">
        <f t="shared" si="3540"/>
        <v>0</v>
      </c>
      <c r="HZ123" s="75">
        <f t="shared" si="3540"/>
        <v>0</v>
      </c>
      <c r="IA123" s="75">
        <f t="shared" si="3540"/>
        <v>0</v>
      </c>
      <c r="IB123" s="75">
        <f t="shared" si="3540"/>
        <v>0</v>
      </c>
      <c r="IC123" s="75">
        <f t="shared" si="3540"/>
        <v>0</v>
      </c>
      <c r="ID123" s="75">
        <f t="shared" si="3540"/>
        <v>0</v>
      </c>
      <c r="IE123" s="75">
        <f t="shared" si="3540"/>
        <v>0</v>
      </c>
      <c r="IF123" s="75">
        <f t="shared" si="3540"/>
        <v>0</v>
      </c>
      <c r="IG123" s="75">
        <f t="shared" si="3540"/>
        <v>0</v>
      </c>
      <c r="IH123" s="75">
        <f t="shared" si="3540"/>
        <v>0</v>
      </c>
      <c r="II123" s="75">
        <f t="shared" si="3540"/>
        <v>0</v>
      </c>
      <c r="IJ123" s="75">
        <f t="shared" si="3540"/>
        <v>0</v>
      </c>
      <c r="IK123" s="75">
        <f t="shared" si="3540"/>
        <v>0</v>
      </c>
      <c r="IL123" s="75">
        <f t="shared" si="3540"/>
        <v>0</v>
      </c>
      <c r="IM123" s="75">
        <f t="shared" si="3540"/>
        <v>0</v>
      </c>
      <c r="IN123" s="75">
        <f t="shared" si="3540"/>
        <v>0</v>
      </c>
      <c r="IO123" s="75">
        <f t="shared" si="3540"/>
        <v>0</v>
      </c>
      <c r="IP123" s="75">
        <f t="shared" si="3540"/>
        <v>0</v>
      </c>
      <c r="IQ123" s="75">
        <f t="shared" si="3540"/>
        <v>0</v>
      </c>
      <c r="IR123" s="75">
        <f t="shared" si="3540"/>
        <v>0</v>
      </c>
      <c r="IS123" s="75">
        <f t="shared" si="3540"/>
        <v>0</v>
      </c>
      <c r="IT123" s="75">
        <f t="shared" si="3540"/>
        <v>0</v>
      </c>
      <c r="IU123" s="75">
        <f t="shared" si="3540"/>
        <v>0</v>
      </c>
      <c r="IV123" s="75">
        <f t="shared" si="3540"/>
        <v>0</v>
      </c>
      <c r="IW123" s="75">
        <f t="shared" si="3540"/>
        <v>0</v>
      </c>
      <c r="IX123" s="75">
        <f t="shared" si="3540"/>
        <v>0</v>
      </c>
      <c r="IY123" s="75">
        <f t="shared" si="3540"/>
        <v>0</v>
      </c>
      <c r="IZ123" s="75">
        <f t="shared" si="3540"/>
        <v>0</v>
      </c>
      <c r="JA123" s="75">
        <f t="shared" si="3540"/>
        <v>0</v>
      </c>
      <c r="JB123" s="75">
        <f t="shared" si="3540"/>
        <v>0</v>
      </c>
      <c r="JC123" s="75">
        <f t="shared" si="3540"/>
        <v>0</v>
      </c>
      <c r="JD123" s="75">
        <f t="shared" si="3540"/>
        <v>0</v>
      </c>
      <c r="JE123" s="75">
        <f t="shared" si="3540"/>
        <v>0</v>
      </c>
      <c r="JF123" s="75">
        <f t="shared" si="3540"/>
        <v>0</v>
      </c>
      <c r="JG123" s="75">
        <f t="shared" si="3540"/>
        <v>0</v>
      </c>
      <c r="JH123" s="75">
        <f t="shared" si="3540"/>
        <v>0</v>
      </c>
      <c r="JI123" s="75">
        <f t="shared" si="3540"/>
        <v>0</v>
      </c>
      <c r="JJ123" s="75">
        <f t="shared" si="3540"/>
        <v>0</v>
      </c>
      <c r="JK123" s="75">
        <f t="shared" si="3540"/>
        <v>0</v>
      </c>
      <c r="JL123" s="75">
        <f t="shared" si="3540"/>
        <v>0</v>
      </c>
      <c r="JM123" s="75">
        <f t="shared" si="3540"/>
        <v>0</v>
      </c>
      <c r="JN123" s="75">
        <f t="shared" si="3540"/>
        <v>0</v>
      </c>
      <c r="JO123" s="75">
        <f t="shared" si="3540"/>
        <v>0</v>
      </c>
      <c r="JP123" s="75">
        <f t="shared" si="3540"/>
        <v>0</v>
      </c>
      <c r="JQ123" s="75">
        <f t="shared" si="3540"/>
        <v>0</v>
      </c>
      <c r="JR123" s="75">
        <f t="shared" si="3540"/>
        <v>0</v>
      </c>
      <c r="JS123" s="75">
        <f t="shared" si="3540"/>
        <v>0</v>
      </c>
      <c r="JT123" s="75">
        <f t="shared" si="3540"/>
        <v>0</v>
      </c>
      <c r="JU123" s="75">
        <f t="shared" si="3540"/>
        <v>0</v>
      </c>
      <c r="JV123" s="75">
        <f t="shared" si="3540"/>
        <v>0</v>
      </c>
      <c r="JW123" s="75">
        <f t="shared" si="3540"/>
        <v>0</v>
      </c>
      <c r="JX123" s="75">
        <f t="shared" si="3540"/>
        <v>0</v>
      </c>
      <c r="JY123" s="75">
        <f t="shared" si="3540"/>
        <v>0</v>
      </c>
      <c r="JZ123" s="75">
        <f t="shared" ref="JZ123:KO123" si="3541">JZ61</f>
        <v>0</v>
      </c>
      <c r="KA123" s="75">
        <f t="shared" si="3541"/>
        <v>0</v>
      </c>
      <c r="KB123" s="75">
        <f t="shared" si="3541"/>
        <v>0</v>
      </c>
      <c r="KC123" s="75">
        <f t="shared" si="3541"/>
        <v>0</v>
      </c>
      <c r="KD123" s="75">
        <f t="shared" si="3541"/>
        <v>0</v>
      </c>
      <c r="KE123" s="75">
        <f t="shared" si="3541"/>
        <v>0</v>
      </c>
      <c r="KF123" s="75">
        <f t="shared" si="3541"/>
        <v>0</v>
      </c>
      <c r="KG123" s="75">
        <f t="shared" si="3541"/>
        <v>0</v>
      </c>
      <c r="KH123" s="75">
        <f t="shared" si="3541"/>
        <v>0</v>
      </c>
      <c r="KI123" s="75">
        <f t="shared" si="3541"/>
        <v>0</v>
      </c>
      <c r="KJ123" s="75">
        <f t="shared" si="3541"/>
        <v>0</v>
      </c>
      <c r="KK123" s="75">
        <f t="shared" si="3541"/>
        <v>0</v>
      </c>
      <c r="KL123" s="75">
        <f t="shared" si="3541"/>
        <v>0</v>
      </c>
      <c r="KM123" s="75">
        <f t="shared" si="3541"/>
        <v>0</v>
      </c>
      <c r="KN123" s="75">
        <f t="shared" si="3541"/>
        <v>0</v>
      </c>
      <c r="KO123" s="75">
        <f t="shared" si="3541"/>
        <v>0</v>
      </c>
    </row>
    <row r="124" spans="1:301" x14ac:dyDescent="0.2">
      <c r="A124" s="94" t="s">
        <v>289</v>
      </c>
      <c r="B124" s="74">
        <f t="shared" ref="B124:AG124" si="3542">B41</f>
        <v>0</v>
      </c>
      <c r="C124" s="74">
        <f t="shared" si="3542"/>
        <v>-21.012638668762712</v>
      </c>
      <c r="D124" s="74">
        <f t="shared" si="3542"/>
        <v>-31.394064163382701</v>
      </c>
      <c r="E124" s="74">
        <f t="shared" si="3542"/>
        <v>-41.775489658002691</v>
      </c>
      <c r="F124" s="74">
        <f t="shared" si="3542"/>
        <v>-52.156915152622673</v>
      </c>
      <c r="G124" s="74">
        <f t="shared" si="3542"/>
        <v>-62.538340647242663</v>
      </c>
      <c r="H124" s="74">
        <f t="shared" si="3542"/>
        <v>-72.919766141862652</v>
      </c>
      <c r="I124" s="74">
        <f t="shared" si="3542"/>
        <v>-83.301191636482642</v>
      </c>
      <c r="J124" s="74">
        <f t="shared" si="3542"/>
        <v>-93.682617131102617</v>
      </c>
      <c r="K124" s="74">
        <f t="shared" si="3542"/>
        <v>-104.06404262572261</v>
      </c>
      <c r="L124" s="74">
        <f t="shared" si="3542"/>
        <v>-114.4454681203426</v>
      </c>
      <c r="M124" s="74">
        <f t="shared" si="3542"/>
        <v>-124.82689361496259</v>
      </c>
      <c r="N124" s="74">
        <f t="shared" si="3542"/>
        <v>-135.20831910958256</v>
      </c>
      <c r="O124" s="74">
        <f t="shared" si="3542"/>
        <v>-135.20831910958256</v>
      </c>
      <c r="P124" s="74">
        <f t="shared" si="3542"/>
        <v>-135.20831910958256</v>
      </c>
      <c r="Q124" s="74">
        <f t="shared" si="3542"/>
        <v>-135.20831910958256</v>
      </c>
      <c r="R124" s="74">
        <f t="shared" si="3542"/>
        <v>-135.20831910958256</v>
      </c>
      <c r="S124" s="74">
        <f t="shared" si="3542"/>
        <v>-135.20831910958256</v>
      </c>
      <c r="T124" s="74">
        <f t="shared" si="3542"/>
        <v>-135.20831910958256</v>
      </c>
      <c r="U124" s="74">
        <f t="shared" si="3542"/>
        <v>-135.20831910958256</v>
      </c>
      <c r="V124" s="74">
        <f t="shared" si="3542"/>
        <v>-135.20831910958256</v>
      </c>
      <c r="W124" s="74">
        <f t="shared" si="3542"/>
        <v>-135.20831910958256</v>
      </c>
      <c r="X124" s="74">
        <f t="shared" si="3542"/>
        <v>-135.20831910958256</v>
      </c>
      <c r="Y124" s="74">
        <f t="shared" si="3542"/>
        <v>-135.20831910958256</v>
      </c>
      <c r="Z124" s="74">
        <f t="shared" si="3542"/>
        <v>-135.20831910958256</v>
      </c>
      <c r="AA124" s="74">
        <f t="shared" si="3542"/>
        <v>-133.8813660859536</v>
      </c>
      <c r="AB124" s="74">
        <f t="shared" si="3542"/>
        <v>-132.54666189723324</v>
      </c>
      <c r="AC124" s="74">
        <f t="shared" si="3542"/>
        <v>-131.20416126633998</v>
      </c>
      <c r="AD124" s="74">
        <f t="shared" si="3542"/>
        <v>-129.85381865171408</v>
      </c>
      <c r="AE124" s="74">
        <f t="shared" si="3542"/>
        <v>-128.49558824577264</v>
      </c>
      <c r="AF124" s="74">
        <f t="shared" si="3542"/>
        <v>-127.12942397335583</v>
      </c>
      <c r="AG124" s="74">
        <f t="shared" si="3542"/>
        <v>-125.75527949016379</v>
      </c>
      <c r="AH124" s="74">
        <f t="shared" ref="AH124:BM124" si="3543">AH41</f>
        <v>-124.37310818118443</v>
      </c>
      <c r="AI124" s="74">
        <f t="shared" si="3543"/>
        <v>-122.98286315911226</v>
      </c>
      <c r="AJ124" s="74">
        <f t="shared" si="3543"/>
        <v>-121.58449726275769</v>
      </c>
      <c r="AK124" s="74">
        <f t="shared" si="3543"/>
        <v>-120.17796305544731</v>
      </c>
      <c r="AL124" s="74">
        <f t="shared" si="3543"/>
        <v>-118.76321282341461</v>
      </c>
      <c r="AM124" s="74">
        <f t="shared" si="3543"/>
        <v>-117.34019857418139</v>
      </c>
      <c r="AN124" s="74">
        <f t="shared" si="3543"/>
        <v>-115.9088720349298</v>
      </c>
      <c r="AO124" s="74">
        <f t="shared" si="3543"/>
        <v>-114.46918465086472</v>
      </c>
      <c r="AP124" s="74">
        <f t="shared" si="3543"/>
        <v>-113.02108758356658</v>
      </c>
      <c r="AQ124" s="74">
        <f t="shared" si="3543"/>
        <v>-111.56453170933477</v>
      </c>
      <c r="AR124" s="74">
        <f t="shared" si="3543"/>
        <v>-110.0994676175211</v>
      </c>
      <c r="AS124" s="74">
        <f t="shared" si="3543"/>
        <v>-108.62584560885365</v>
      </c>
      <c r="AT124" s="74">
        <f t="shared" si="3543"/>
        <v>-107.1436156937509</v>
      </c>
      <c r="AU124" s="74">
        <f t="shared" si="3543"/>
        <v>-105.65272759062587</v>
      </c>
      <c r="AV124" s="74">
        <f t="shared" si="3543"/>
        <v>-104.15313072418044</v>
      </c>
      <c r="AW124" s="74">
        <f t="shared" si="3543"/>
        <v>-102.64477422368972</v>
      </c>
      <c r="AX124" s="75">
        <f t="shared" si="3543"/>
        <v>-101.1276069212763</v>
      </c>
      <c r="AY124" s="75">
        <f t="shared" si="3543"/>
        <v>-99.601577350174495</v>
      </c>
      <c r="AZ124" s="75">
        <f t="shared" si="3543"/>
        <v>-98.066633742984564</v>
      </c>
      <c r="BA124" s="75">
        <f t="shared" si="3543"/>
        <v>-96.522724029916446</v>
      </c>
      <c r="BB124" s="75">
        <f t="shared" si="3543"/>
        <v>-94.96979583702344</v>
      </c>
      <c r="BC124" s="75">
        <f t="shared" si="3543"/>
        <v>-93.407796484425617</v>
      </c>
      <c r="BD124" s="75">
        <f t="shared" si="3543"/>
        <v>-91.836672984522679</v>
      </c>
      <c r="BE124" s="75">
        <f t="shared" si="3543"/>
        <v>-90.256372040196439</v>
      </c>
      <c r="BF124" s="75">
        <f t="shared" si="3543"/>
        <v>-88.666840043002935</v>
      </c>
      <c r="BG124" s="75">
        <f t="shared" si="3543"/>
        <v>-87.068023071353778</v>
      </c>
      <c r="BH124" s="75">
        <f t="shared" si="3543"/>
        <v>-85.459866888687017</v>
      </c>
      <c r="BI124" s="75">
        <f t="shared" si="3543"/>
        <v>-83.84231694162726</v>
      </c>
      <c r="BJ124" s="75">
        <f t="shared" si="3543"/>
        <v>-82.215318358135079</v>
      </c>
      <c r="BK124" s="75">
        <f t="shared" si="3543"/>
        <v>-80.578815945645573</v>
      </c>
      <c r="BL124" s="75">
        <f t="shared" si="3543"/>
        <v>-78.932754189196075</v>
      </c>
      <c r="BM124" s="75">
        <f t="shared" si="3543"/>
        <v>-77.277077249542941</v>
      </c>
      <c r="BN124" s="75">
        <f t="shared" ref="BN124:CS124" si="3544">BN41</f>
        <v>-75.611728961267318</v>
      </c>
      <c r="BO124" s="75">
        <f t="shared" si="3544"/>
        <v>-73.936652830869775</v>
      </c>
      <c r="BP124" s="75">
        <f t="shared" si="3544"/>
        <v>-72.25179203485402</v>
      </c>
      <c r="BQ124" s="75">
        <f t="shared" si="3544"/>
        <v>-70.557089417799133</v>
      </c>
      <c r="BR124" s="75">
        <f t="shared" si="3544"/>
        <v>-68.852487490420799</v>
      </c>
      <c r="BS124" s="75">
        <f t="shared" si="3544"/>
        <v>-67.13792842762102</v>
      </c>
      <c r="BT124" s="75">
        <f t="shared" si="3544"/>
        <v>-65.413354066526594</v>
      </c>
      <c r="BU124" s="75">
        <f t="shared" si="3544"/>
        <v>-63.678705904515972</v>
      </c>
      <c r="BV124" s="75">
        <f t="shared" si="3544"/>
        <v>-61.933925097234763</v>
      </c>
      <c r="BW124" s="75">
        <f t="shared" si="3544"/>
        <v>-60.178952456599511</v>
      </c>
      <c r="BX124" s="75">
        <f t="shared" si="3544"/>
        <v>-58.413728448789875</v>
      </c>
      <c r="BY124" s="75">
        <f t="shared" si="3544"/>
        <v>-56.638193192229068</v>
      </c>
      <c r="BZ124" s="75">
        <f t="shared" si="3544"/>
        <v>-54.852286455552481</v>
      </c>
      <c r="CA124" s="75">
        <f t="shared" si="3544"/>
        <v>-53.055947655564509</v>
      </c>
      <c r="CB124" s="75">
        <f t="shared" si="3544"/>
        <v>-51.249115855183312</v>
      </c>
      <c r="CC124" s="75">
        <f t="shared" si="3544"/>
        <v>-49.431729761373717</v>
      </c>
      <c r="CD124" s="75">
        <f t="shared" si="3544"/>
        <v>-47.603727723067962</v>
      </c>
      <c r="CE124" s="75">
        <f t="shared" si="3544"/>
        <v>-45.765047729074304</v>
      </c>
      <c r="CF124" s="75">
        <f t="shared" si="3544"/>
        <v>-43.915627405973403</v>
      </c>
      <c r="CG124" s="75">
        <f t="shared" si="3544"/>
        <v>-42.055404016002456</v>
      </c>
      <c r="CH124" s="75">
        <f t="shared" si="3544"/>
        <v>-40.184314454926948</v>
      </c>
      <c r="CI124" s="75">
        <f t="shared" si="3544"/>
        <v>-38.302295249899956</v>
      </c>
      <c r="CJ124" s="75">
        <f t="shared" si="3544"/>
        <v>-36.409282557308963</v>
      </c>
      <c r="CK124" s="75">
        <f t="shared" si="3544"/>
        <v>-34.505212160610114</v>
      </c>
      <c r="CL124" s="75">
        <f t="shared" si="3544"/>
        <v>-32.590019468149798</v>
      </c>
      <c r="CM124" s="75">
        <f t="shared" si="3544"/>
        <v>-30.663639510973489</v>
      </c>
      <c r="CN124" s="75">
        <f t="shared" si="3544"/>
        <v>-28.726006940621829</v>
      </c>
      <c r="CO124" s="75">
        <f t="shared" si="3544"/>
        <v>-26.777056026913812</v>
      </c>
      <c r="CP124" s="75">
        <f t="shared" si="3544"/>
        <v>-24.816720655717017</v>
      </c>
      <c r="CQ124" s="75">
        <f t="shared" si="3544"/>
        <v>-22.844934326704838</v>
      </c>
      <c r="CR124" s="75">
        <f t="shared" si="3544"/>
        <v>-20.861630151100574</v>
      </c>
      <c r="CS124" s="75">
        <f t="shared" si="3544"/>
        <v>-18.866740849408391</v>
      </c>
      <c r="CT124" s="75">
        <f t="shared" ref="CT124:DQ124" si="3545">CT41</f>
        <v>0</v>
      </c>
      <c r="CU124" s="75">
        <f t="shared" si="3545"/>
        <v>0</v>
      </c>
      <c r="CV124" s="75">
        <f t="shared" si="3545"/>
        <v>0</v>
      </c>
      <c r="CW124" s="75">
        <f t="shared" si="3545"/>
        <v>0</v>
      </c>
      <c r="CX124" s="75">
        <f t="shared" si="3545"/>
        <v>0</v>
      </c>
      <c r="CY124" s="75">
        <f t="shared" si="3545"/>
        <v>0</v>
      </c>
      <c r="CZ124" s="75">
        <f t="shared" si="3545"/>
        <v>0</v>
      </c>
      <c r="DA124" s="75">
        <f t="shared" si="3545"/>
        <v>0</v>
      </c>
      <c r="DB124" s="75">
        <f t="shared" si="3545"/>
        <v>0</v>
      </c>
      <c r="DC124" s="75">
        <f t="shared" si="3545"/>
        <v>0</v>
      </c>
      <c r="DD124" s="75">
        <f t="shared" si="3545"/>
        <v>0</v>
      </c>
      <c r="DE124" s="75">
        <f t="shared" si="3545"/>
        <v>0</v>
      </c>
      <c r="DF124" s="75">
        <f t="shared" si="3545"/>
        <v>0</v>
      </c>
      <c r="DG124" s="75">
        <f t="shared" si="3545"/>
        <v>0</v>
      </c>
      <c r="DH124" s="75">
        <f t="shared" si="3545"/>
        <v>0</v>
      </c>
      <c r="DI124" s="75">
        <f t="shared" si="3545"/>
        <v>0</v>
      </c>
      <c r="DJ124" s="75">
        <f t="shared" si="3545"/>
        <v>0</v>
      </c>
      <c r="DK124" s="75">
        <f t="shared" si="3545"/>
        <v>0</v>
      </c>
      <c r="DL124" s="75">
        <f t="shared" si="3545"/>
        <v>0</v>
      </c>
      <c r="DM124" s="75">
        <f t="shared" si="3545"/>
        <v>0</v>
      </c>
      <c r="DN124" s="75">
        <f t="shared" si="3545"/>
        <v>0</v>
      </c>
      <c r="DO124" s="75">
        <f t="shared" si="3545"/>
        <v>0</v>
      </c>
      <c r="DP124" s="75">
        <f t="shared" si="3545"/>
        <v>0</v>
      </c>
      <c r="DQ124" s="75">
        <f t="shared" si="3545"/>
        <v>0</v>
      </c>
      <c r="DR124" s="75">
        <f t="shared" ref="DR124:EC124" si="3546">DR41</f>
        <v>0</v>
      </c>
      <c r="DS124" s="75">
        <f t="shared" si="3546"/>
        <v>0</v>
      </c>
      <c r="DT124" s="75">
        <f t="shared" si="3546"/>
        <v>0</v>
      </c>
      <c r="DU124" s="75">
        <f t="shared" si="3546"/>
        <v>0</v>
      </c>
      <c r="DV124" s="75">
        <f t="shared" si="3546"/>
        <v>0</v>
      </c>
      <c r="DW124" s="75">
        <f t="shared" si="3546"/>
        <v>0</v>
      </c>
      <c r="DX124" s="75">
        <f t="shared" si="3546"/>
        <v>0</v>
      </c>
      <c r="DY124" s="75">
        <f t="shared" si="3546"/>
        <v>0</v>
      </c>
      <c r="DZ124" s="75">
        <f t="shared" si="3546"/>
        <v>0</v>
      </c>
      <c r="EA124" s="75">
        <f t="shared" si="3546"/>
        <v>0</v>
      </c>
      <c r="EB124" s="75">
        <f t="shared" si="3546"/>
        <v>0</v>
      </c>
      <c r="EC124" s="75">
        <f t="shared" si="3546"/>
        <v>0</v>
      </c>
      <c r="ED124" s="75">
        <f t="shared" ref="ED124:FA124" si="3547">ED41</f>
        <v>0</v>
      </c>
      <c r="EE124" s="75">
        <f t="shared" si="3547"/>
        <v>0</v>
      </c>
      <c r="EF124" s="75">
        <f t="shared" si="3547"/>
        <v>0</v>
      </c>
      <c r="EG124" s="75">
        <f t="shared" si="3547"/>
        <v>0</v>
      </c>
      <c r="EH124" s="75">
        <f t="shared" si="3547"/>
        <v>0</v>
      </c>
      <c r="EI124" s="75">
        <f t="shared" si="3547"/>
        <v>0</v>
      </c>
      <c r="EJ124" s="75">
        <f t="shared" si="3547"/>
        <v>0</v>
      </c>
      <c r="EK124" s="75">
        <f t="shared" si="3547"/>
        <v>0</v>
      </c>
      <c r="EL124" s="75">
        <f t="shared" si="3547"/>
        <v>0</v>
      </c>
      <c r="EM124" s="75">
        <f t="shared" si="3547"/>
        <v>0</v>
      </c>
      <c r="EN124" s="75">
        <f t="shared" si="3547"/>
        <v>0</v>
      </c>
      <c r="EO124" s="75">
        <f t="shared" si="3547"/>
        <v>0</v>
      </c>
      <c r="EP124" s="75">
        <f t="shared" si="3547"/>
        <v>0</v>
      </c>
      <c r="EQ124" s="75">
        <f t="shared" si="3547"/>
        <v>0</v>
      </c>
      <c r="ER124" s="75">
        <f t="shared" si="3547"/>
        <v>0</v>
      </c>
      <c r="ES124" s="75">
        <f t="shared" si="3547"/>
        <v>0</v>
      </c>
      <c r="ET124" s="75">
        <f t="shared" si="3547"/>
        <v>0</v>
      </c>
      <c r="EU124" s="75">
        <f t="shared" si="3547"/>
        <v>0</v>
      </c>
      <c r="EV124" s="75">
        <f t="shared" si="3547"/>
        <v>0</v>
      </c>
      <c r="EW124" s="75">
        <f t="shared" si="3547"/>
        <v>0</v>
      </c>
      <c r="EX124" s="75">
        <f t="shared" si="3547"/>
        <v>0</v>
      </c>
      <c r="EY124" s="75">
        <f t="shared" si="3547"/>
        <v>0</v>
      </c>
      <c r="EZ124" s="75">
        <f t="shared" si="3547"/>
        <v>0</v>
      </c>
      <c r="FA124" s="75">
        <f t="shared" si="3547"/>
        <v>0</v>
      </c>
      <c r="FB124" s="75">
        <f t="shared" ref="FB124:HM124" si="3548">FB41</f>
        <v>0</v>
      </c>
      <c r="FC124" s="75">
        <f t="shared" si="3548"/>
        <v>0</v>
      </c>
      <c r="FD124" s="75">
        <f t="shared" si="3548"/>
        <v>0</v>
      </c>
      <c r="FE124" s="75">
        <f t="shared" si="3548"/>
        <v>0</v>
      </c>
      <c r="FF124" s="75">
        <f t="shared" si="3548"/>
        <v>0</v>
      </c>
      <c r="FG124" s="75">
        <f t="shared" si="3548"/>
        <v>0</v>
      </c>
      <c r="FH124" s="75">
        <f t="shared" si="3548"/>
        <v>0</v>
      </c>
      <c r="FI124" s="75">
        <f t="shared" si="3548"/>
        <v>0</v>
      </c>
      <c r="FJ124" s="75">
        <f t="shared" si="3548"/>
        <v>0</v>
      </c>
      <c r="FK124" s="75">
        <f t="shared" si="3548"/>
        <v>0</v>
      </c>
      <c r="FL124" s="75">
        <f t="shared" si="3548"/>
        <v>0</v>
      </c>
      <c r="FM124" s="75">
        <f t="shared" si="3548"/>
        <v>0</v>
      </c>
      <c r="FN124" s="75">
        <f t="shared" si="3548"/>
        <v>0</v>
      </c>
      <c r="FO124" s="75">
        <f t="shared" si="3548"/>
        <v>0</v>
      </c>
      <c r="FP124" s="75">
        <f t="shared" si="3548"/>
        <v>0</v>
      </c>
      <c r="FQ124" s="75">
        <f t="shared" si="3548"/>
        <v>0</v>
      </c>
      <c r="FR124" s="75">
        <f t="shared" si="3548"/>
        <v>0</v>
      </c>
      <c r="FS124" s="75">
        <f t="shared" si="3548"/>
        <v>0</v>
      </c>
      <c r="FT124" s="75">
        <f t="shared" si="3548"/>
        <v>0</v>
      </c>
      <c r="FU124" s="75">
        <f t="shared" si="3548"/>
        <v>0</v>
      </c>
      <c r="FV124" s="75">
        <f t="shared" si="3548"/>
        <v>0</v>
      </c>
      <c r="FW124" s="75">
        <f t="shared" si="3548"/>
        <v>0</v>
      </c>
      <c r="FX124" s="75">
        <f t="shared" si="3548"/>
        <v>0</v>
      </c>
      <c r="FY124" s="75">
        <f t="shared" si="3548"/>
        <v>0</v>
      </c>
      <c r="FZ124" s="75">
        <f t="shared" si="3548"/>
        <v>0</v>
      </c>
      <c r="GA124" s="75">
        <f t="shared" si="3548"/>
        <v>0</v>
      </c>
      <c r="GB124" s="75">
        <f t="shared" si="3548"/>
        <v>0</v>
      </c>
      <c r="GC124" s="75">
        <f t="shared" si="3548"/>
        <v>0</v>
      </c>
      <c r="GD124" s="75">
        <f t="shared" si="3548"/>
        <v>0</v>
      </c>
      <c r="GE124" s="75">
        <f t="shared" si="3548"/>
        <v>0</v>
      </c>
      <c r="GF124" s="75">
        <f t="shared" si="3548"/>
        <v>0</v>
      </c>
      <c r="GG124" s="75">
        <f t="shared" si="3548"/>
        <v>0</v>
      </c>
      <c r="GH124" s="75">
        <f t="shared" si="3548"/>
        <v>0</v>
      </c>
      <c r="GI124" s="75">
        <f t="shared" si="3548"/>
        <v>0</v>
      </c>
      <c r="GJ124" s="75">
        <f t="shared" si="3548"/>
        <v>0</v>
      </c>
      <c r="GK124" s="75">
        <f t="shared" si="3548"/>
        <v>0</v>
      </c>
      <c r="GL124" s="75">
        <f t="shared" si="3548"/>
        <v>0</v>
      </c>
      <c r="GM124" s="75">
        <f t="shared" si="3548"/>
        <v>0</v>
      </c>
      <c r="GN124" s="75">
        <f t="shared" si="3548"/>
        <v>0</v>
      </c>
      <c r="GO124" s="75">
        <f t="shared" si="3548"/>
        <v>0</v>
      </c>
      <c r="GP124" s="75">
        <f t="shared" si="3548"/>
        <v>0</v>
      </c>
      <c r="GQ124" s="75">
        <f t="shared" si="3548"/>
        <v>0</v>
      </c>
      <c r="GR124" s="75">
        <f t="shared" si="3548"/>
        <v>0</v>
      </c>
      <c r="GS124" s="75">
        <f t="shared" si="3548"/>
        <v>0</v>
      </c>
      <c r="GT124" s="75">
        <f t="shared" si="3548"/>
        <v>0</v>
      </c>
      <c r="GU124" s="75">
        <f t="shared" si="3548"/>
        <v>0</v>
      </c>
      <c r="GV124" s="75">
        <f t="shared" si="3548"/>
        <v>0</v>
      </c>
      <c r="GW124" s="75">
        <f t="shared" si="3548"/>
        <v>0</v>
      </c>
      <c r="GX124" s="75">
        <f t="shared" si="3548"/>
        <v>0</v>
      </c>
      <c r="GY124" s="75">
        <f t="shared" si="3548"/>
        <v>0</v>
      </c>
      <c r="GZ124" s="75">
        <f t="shared" si="3548"/>
        <v>0</v>
      </c>
      <c r="HA124" s="75">
        <f t="shared" si="3548"/>
        <v>0</v>
      </c>
      <c r="HB124" s="75">
        <f t="shared" si="3548"/>
        <v>0</v>
      </c>
      <c r="HC124" s="75">
        <f t="shared" si="3548"/>
        <v>0</v>
      </c>
      <c r="HD124" s="75">
        <f t="shared" si="3548"/>
        <v>0</v>
      </c>
      <c r="HE124" s="75">
        <f t="shared" si="3548"/>
        <v>0</v>
      </c>
      <c r="HF124" s="75">
        <f t="shared" si="3548"/>
        <v>0</v>
      </c>
      <c r="HG124" s="75">
        <f t="shared" si="3548"/>
        <v>0</v>
      </c>
      <c r="HH124" s="75">
        <f t="shared" si="3548"/>
        <v>0</v>
      </c>
      <c r="HI124" s="75">
        <f t="shared" si="3548"/>
        <v>0</v>
      </c>
      <c r="HJ124" s="75">
        <f t="shared" si="3548"/>
        <v>0</v>
      </c>
      <c r="HK124" s="75">
        <f t="shared" si="3548"/>
        <v>0</v>
      </c>
      <c r="HL124" s="75">
        <f t="shared" si="3548"/>
        <v>0</v>
      </c>
      <c r="HM124" s="75">
        <f t="shared" si="3548"/>
        <v>0</v>
      </c>
      <c r="HN124" s="75">
        <f t="shared" ref="HN124:JY124" si="3549">HN41</f>
        <v>0</v>
      </c>
      <c r="HO124" s="75">
        <f t="shared" si="3549"/>
        <v>0</v>
      </c>
      <c r="HP124" s="75">
        <f t="shared" si="3549"/>
        <v>0</v>
      </c>
      <c r="HQ124" s="75">
        <f t="shared" si="3549"/>
        <v>0</v>
      </c>
      <c r="HR124" s="75">
        <f t="shared" si="3549"/>
        <v>0</v>
      </c>
      <c r="HS124" s="75">
        <f t="shared" si="3549"/>
        <v>0</v>
      </c>
      <c r="HT124" s="75">
        <f t="shared" si="3549"/>
        <v>0</v>
      </c>
      <c r="HU124" s="75">
        <f t="shared" si="3549"/>
        <v>0</v>
      </c>
      <c r="HV124" s="75">
        <f t="shared" si="3549"/>
        <v>0</v>
      </c>
      <c r="HW124" s="75">
        <f t="shared" si="3549"/>
        <v>0</v>
      </c>
      <c r="HX124" s="75">
        <f t="shared" si="3549"/>
        <v>0</v>
      </c>
      <c r="HY124" s="75">
        <f t="shared" si="3549"/>
        <v>0</v>
      </c>
      <c r="HZ124" s="75">
        <f t="shared" si="3549"/>
        <v>0</v>
      </c>
      <c r="IA124" s="75">
        <f t="shared" si="3549"/>
        <v>0</v>
      </c>
      <c r="IB124" s="75">
        <f t="shared" si="3549"/>
        <v>0</v>
      </c>
      <c r="IC124" s="75">
        <f t="shared" si="3549"/>
        <v>0</v>
      </c>
      <c r="ID124" s="75">
        <f t="shared" si="3549"/>
        <v>0</v>
      </c>
      <c r="IE124" s="75">
        <f t="shared" si="3549"/>
        <v>0</v>
      </c>
      <c r="IF124" s="75">
        <f t="shared" si="3549"/>
        <v>0</v>
      </c>
      <c r="IG124" s="75">
        <f t="shared" si="3549"/>
        <v>0</v>
      </c>
      <c r="IH124" s="75">
        <f t="shared" si="3549"/>
        <v>0</v>
      </c>
      <c r="II124" s="75">
        <f t="shared" si="3549"/>
        <v>0</v>
      </c>
      <c r="IJ124" s="75">
        <f t="shared" si="3549"/>
        <v>0</v>
      </c>
      <c r="IK124" s="75">
        <f t="shared" si="3549"/>
        <v>0</v>
      </c>
      <c r="IL124" s="75">
        <f t="shared" si="3549"/>
        <v>0</v>
      </c>
      <c r="IM124" s="75">
        <f t="shared" si="3549"/>
        <v>0</v>
      </c>
      <c r="IN124" s="75">
        <f t="shared" si="3549"/>
        <v>0</v>
      </c>
      <c r="IO124" s="75">
        <f t="shared" si="3549"/>
        <v>0</v>
      </c>
      <c r="IP124" s="75">
        <f t="shared" si="3549"/>
        <v>0</v>
      </c>
      <c r="IQ124" s="75">
        <f t="shared" si="3549"/>
        <v>0</v>
      </c>
      <c r="IR124" s="75">
        <f t="shared" si="3549"/>
        <v>0</v>
      </c>
      <c r="IS124" s="75">
        <f t="shared" si="3549"/>
        <v>0</v>
      </c>
      <c r="IT124" s="75">
        <f t="shared" si="3549"/>
        <v>0</v>
      </c>
      <c r="IU124" s="75">
        <f t="shared" si="3549"/>
        <v>0</v>
      </c>
      <c r="IV124" s="75">
        <f t="shared" si="3549"/>
        <v>0</v>
      </c>
      <c r="IW124" s="75">
        <f t="shared" si="3549"/>
        <v>0</v>
      </c>
      <c r="IX124" s="75">
        <f t="shared" si="3549"/>
        <v>0</v>
      </c>
      <c r="IY124" s="75">
        <f t="shared" si="3549"/>
        <v>0</v>
      </c>
      <c r="IZ124" s="75">
        <f t="shared" si="3549"/>
        <v>0</v>
      </c>
      <c r="JA124" s="75">
        <f t="shared" si="3549"/>
        <v>0</v>
      </c>
      <c r="JB124" s="75">
        <f t="shared" si="3549"/>
        <v>0</v>
      </c>
      <c r="JC124" s="75">
        <f t="shared" si="3549"/>
        <v>0</v>
      </c>
      <c r="JD124" s="75">
        <f t="shared" si="3549"/>
        <v>0</v>
      </c>
      <c r="JE124" s="75">
        <f t="shared" si="3549"/>
        <v>0</v>
      </c>
      <c r="JF124" s="75">
        <f t="shared" si="3549"/>
        <v>0</v>
      </c>
      <c r="JG124" s="75">
        <f t="shared" si="3549"/>
        <v>0</v>
      </c>
      <c r="JH124" s="75">
        <f t="shared" si="3549"/>
        <v>0</v>
      </c>
      <c r="JI124" s="75">
        <f t="shared" si="3549"/>
        <v>0</v>
      </c>
      <c r="JJ124" s="75">
        <f t="shared" si="3549"/>
        <v>0</v>
      </c>
      <c r="JK124" s="75">
        <f t="shared" si="3549"/>
        <v>0</v>
      </c>
      <c r="JL124" s="75">
        <f t="shared" si="3549"/>
        <v>0</v>
      </c>
      <c r="JM124" s="75">
        <f t="shared" si="3549"/>
        <v>0</v>
      </c>
      <c r="JN124" s="75">
        <f t="shared" si="3549"/>
        <v>0</v>
      </c>
      <c r="JO124" s="75">
        <f t="shared" si="3549"/>
        <v>0</v>
      </c>
      <c r="JP124" s="75">
        <f t="shared" si="3549"/>
        <v>0</v>
      </c>
      <c r="JQ124" s="75">
        <f t="shared" si="3549"/>
        <v>0</v>
      </c>
      <c r="JR124" s="75">
        <f t="shared" si="3549"/>
        <v>0</v>
      </c>
      <c r="JS124" s="75">
        <f t="shared" si="3549"/>
        <v>0</v>
      </c>
      <c r="JT124" s="75">
        <f t="shared" si="3549"/>
        <v>0</v>
      </c>
      <c r="JU124" s="75">
        <f t="shared" si="3549"/>
        <v>0</v>
      </c>
      <c r="JV124" s="75">
        <f t="shared" si="3549"/>
        <v>0</v>
      </c>
      <c r="JW124" s="75">
        <f t="shared" si="3549"/>
        <v>0</v>
      </c>
      <c r="JX124" s="75">
        <f t="shared" si="3549"/>
        <v>0</v>
      </c>
      <c r="JY124" s="75">
        <f t="shared" si="3549"/>
        <v>0</v>
      </c>
      <c r="JZ124" s="75">
        <f t="shared" ref="JZ124:KO124" si="3550">JZ41</f>
        <v>0</v>
      </c>
      <c r="KA124" s="75">
        <f t="shared" si="3550"/>
        <v>0</v>
      </c>
      <c r="KB124" s="75">
        <f t="shared" si="3550"/>
        <v>0</v>
      </c>
      <c r="KC124" s="75">
        <f t="shared" si="3550"/>
        <v>0</v>
      </c>
      <c r="KD124" s="75">
        <f t="shared" si="3550"/>
        <v>0</v>
      </c>
      <c r="KE124" s="75">
        <f t="shared" si="3550"/>
        <v>0</v>
      </c>
      <c r="KF124" s="75">
        <f t="shared" si="3550"/>
        <v>0</v>
      </c>
      <c r="KG124" s="75">
        <f t="shared" si="3550"/>
        <v>0</v>
      </c>
      <c r="KH124" s="75">
        <f t="shared" si="3550"/>
        <v>0</v>
      </c>
      <c r="KI124" s="75">
        <f t="shared" si="3550"/>
        <v>0</v>
      </c>
      <c r="KJ124" s="75">
        <f t="shared" si="3550"/>
        <v>0</v>
      </c>
      <c r="KK124" s="75">
        <f t="shared" si="3550"/>
        <v>0</v>
      </c>
      <c r="KL124" s="75">
        <f t="shared" si="3550"/>
        <v>0</v>
      </c>
      <c r="KM124" s="75">
        <f t="shared" si="3550"/>
        <v>0</v>
      </c>
      <c r="KN124" s="75">
        <f t="shared" si="3550"/>
        <v>0</v>
      </c>
      <c r="KO124" s="75">
        <f t="shared" si="3550"/>
        <v>0</v>
      </c>
    </row>
    <row r="125" spans="1:301" x14ac:dyDescent="0.2">
      <c r="A125" s="94" t="s">
        <v>290</v>
      </c>
      <c r="B125" s="74">
        <f t="shared" ref="B125:AG125" si="3551">-(_xlfn.SINGLE(IRPJ)+_xlfn.SINGLE(CSLL))*B43</f>
        <v>0</v>
      </c>
      <c r="C125" s="74">
        <f t="shared" si="3551"/>
        <v>5.0430332805030504</v>
      </c>
      <c r="D125" s="74">
        <f t="shared" si="3551"/>
        <v>7.5345753992118478</v>
      </c>
      <c r="E125" s="74">
        <f t="shared" si="3551"/>
        <v>10.026117517920646</v>
      </c>
      <c r="F125" s="74">
        <f t="shared" si="3551"/>
        <v>12.517659636629441</v>
      </c>
      <c r="G125" s="74">
        <f t="shared" si="3551"/>
        <v>15.009201755338239</v>
      </c>
      <c r="H125" s="74">
        <f t="shared" si="3551"/>
        <v>17.500743874047036</v>
      </c>
      <c r="I125" s="74">
        <f t="shared" si="3551"/>
        <v>19.992285992755832</v>
      </c>
      <c r="J125" s="74">
        <f t="shared" si="3551"/>
        <v>22.483828111464629</v>
      </c>
      <c r="K125" s="74">
        <f t="shared" si="3551"/>
        <v>24.975370230173425</v>
      </c>
      <c r="L125" s="74">
        <f t="shared" si="3551"/>
        <v>27.466912348882222</v>
      </c>
      <c r="M125" s="74">
        <f t="shared" si="3551"/>
        <v>29.958454467591018</v>
      </c>
      <c r="N125" s="74">
        <f t="shared" si="3551"/>
        <v>32.449996586299811</v>
      </c>
      <c r="O125" s="74">
        <f t="shared" si="3551"/>
        <v>32.449996586299811</v>
      </c>
      <c r="P125" s="74">
        <f t="shared" si="3551"/>
        <v>32.449996586299811</v>
      </c>
      <c r="Q125" s="74">
        <f t="shared" si="3551"/>
        <v>32.449996586299811</v>
      </c>
      <c r="R125" s="74">
        <f t="shared" si="3551"/>
        <v>32.449996586299811</v>
      </c>
      <c r="S125" s="74">
        <f t="shared" si="3551"/>
        <v>32.449996586299811</v>
      </c>
      <c r="T125" s="74">
        <f t="shared" si="3551"/>
        <v>32.449996586299811</v>
      </c>
      <c r="U125" s="74">
        <f t="shared" si="3551"/>
        <v>32.449996586299811</v>
      </c>
      <c r="V125" s="74">
        <f t="shared" si="3551"/>
        <v>32.449996586299811</v>
      </c>
      <c r="W125" s="74">
        <f t="shared" si="3551"/>
        <v>32.449996586299811</v>
      </c>
      <c r="X125" s="74">
        <f t="shared" si="3551"/>
        <v>32.449996586299811</v>
      </c>
      <c r="Y125" s="74">
        <f t="shared" si="3551"/>
        <v>32.449996586299811</v>
      </c>
      <c r="Z125" s="74">
        <f t="shared" si="3551"/>
        <v>32.449996586299811</v>
      </c>
      <c r="AA125" s="74">
        <f t="shared" si="3551"/>
        <v>32.131527860628864</v>
      </c>
      <c r="AB125" s="74">
        <f t="shared" si="3551"/>
        <v>31.811198855335974</v>
      </c>
      <c r="AC125" s="74">
        <f t="shared" si="3551"/>
        <v>31.488998703921595</v>
      </c>
      <c r="AD125" s="74">
        <f t="shared" si="3551"/>
        <v>31.164916476411378</v>
      </c>
      <c r="AE125" s="74">
        <f t="shared" si="3551"/>
        <v>30.838941178985433</v>
      </c>
      <c r="AF125" s="74">
        <f t="shared" si="3551"/>
        <v>30.511061753605397</v>
      </c>
      <c r="AG125" s="74">
        <f t="shared" si="3551"/>
        <v>30.181267077639308</v>
      </c>
      <c r="AH125" s="74">
        <f t="shared" ref="AH125:BM125" si="3552">-(_xlfn.SINGLE(IRPJ)+_xlfn.SINGLE(CSLL))*AH43</f>
        <v>29.849545963484264</v>
      </c>
      <c r="AI125" s="74">
        <f t="shared" si="3552"/>
        <v>29.515887158186942</v>
      </c>
      <c r="AJ125" s="74">
        <f t="shared" si="3552"/>
        <v>29.180279343061844</v>
      </c>
      <c r="AK125" s="74">
        <f t="shared" si="3552"/>
        <v>28.842711133307354</v>
      </c>
      <c r="AL125" s="74">
        <f t="shared" si="3552"/>
        <v>28.503171077619506</v>
      </c>
      <c r="AM125" s="74">
        <f t="shared" si="3552"/>
        <v>28.161647657803531</v>
      </c>
      <c r="AN125" s="74">
        <f t="shared" si="3552"/>
        <v>27.818129288383151</v>
      </c>
      <c r="AO125" s="74">
        <f t="shared" si="3552"/>
        <v>27.47260431620753</v>
      </c>
      <c r="AP125" s="74">
        <f t="shared" si="3552"/>
        <v>27.125061020055981</v>
      </c>
      <c r="AQ125" s="74">
        <f t="shared" si="3552"/>
        <v>26.775487610240344</v>
      </c>
      <c r="AR125" s="74">
        <f t="shared" si="3552"/>
        <v>26.423872228205063</v>
      </c>
      <c r="AS125" s="74">
        <f t="shared" si="3552"/>
        <v>26.070202946124876</v>
      </c>
      <c r="AT125" s="74">
        <f t="shared" si="3552"/>
        <v>25.714467766500217</v>
      </c>
      <c r="AU125" s="74">
        <f t="shared" si="3552"/>
        <v>25.356654621750209</v>
      </c>
      <c r="AV125" s="74">
        <f t="shared" si="3552"/>
        <v>24.996751373803306</v>
      </c>
      <c r="AW125" s="74">
        <f t="shared" si="3552"/>
        <v>24.634745813685534</v>
      </c>
      <c r="AX125" s="75">
        <f t="shared" si="3552"/>
        <v>24.270625661106312</v>
      </c>
      <c r="AY125" s="75">
        <f t="shared" si="3552"/>
        <v>23.904378564041878</v>
      </c>
      <c r="AZ125" s="75">
        <f t="shared" si="3552"/>
        <v>23.535992098316296</v>
      </c>
      <c r="BA125" s="75">
        <f t="shared" si="3552"/>
        <v>23.165453767179947</v>
      </c>
      <c r="BB125" s="75">
        <f t="shared" si="3552"/>
        <v>22.792751000885623</v>
      </c>
      <c r="BC125" s="75">
        <f t="shared" si="3552"/>
        <v>22.417871156262148</v>
      </c>
      <c r="BD125" s="75">
        <f t="shared" si="3552"/>
        <v>22.040801516285441</v>
      </c>
      <c r="BE125" s="75">
        <f t="shared" si="3552"/>
        <v>21.661529289647145</v>
      </c>
      <c r="BF125" s="75">
        <f t="shared" si="3552"/>
        <v>21.280041610320705</v>
      </c>
      <c r="BG125" s="75">
        <f t="shared" si="3552"/>
        <v>20.896325537124905</v>
      </c>
      <c r="BH125" s="75">
        <f t="shared" si="3552"/>
        <v>20.510368053284882</v>
      </c>
      <c r="BI125" s="75">
        <f t="shared" si="3552"/>
        <v>20.122156065990541</v>
      </c>
      <c r="BJ125" s="75">
        <f t="shared" si="3552"/>
        <v>19.731676405952417</v>
      </c>
      <c r="BK125" s="75">
        <f t="shared" si="3552"/>
        <v>19.338915826954938</v>
      </c>
      <c r="BL125" s="75">
        <f t="shared" si="3552"/>
        <v>18.943861005407058</v>
      </c>
      <c r="BM125" s="75">
        <f t="shared" si="3552"/>
        <v>18.546498539890305</v>
      </c>
      <c r="BN125" s="75">
        <f t="shared" ref="BN125:CS125" si="3553">-(_xlfn.SINGLE(IRPJ)+_xlfn.SINGLE(CSLL))*BN43</f>
        <v>18.146814950704155</v>
      </c>
      <c r="BO125" s="75">
        <f t="shared" si="3553"/>
        <v>17.744796679408747</v>
      </c>
      <c r="BP125" s="75">
        <f t="shared" si="3553"/>
        <v>17.340430088364965</v>
      </c>
      <c r="BQ125" s="75">
        <f t="shared" si="3553"/>
        <v>16.933701460271791</v>
      </c>
      <c r="BR125" s="75">
        <f t="shared" si="3553"/>
        <v>16.524596997700993</v>
      </c>
      <c r="BS125" s="75">
        <f t="shared" si="3553"/>
        <v>16.113102822629045</v>
      </c>
      <c r="BT125" s="75">
        <f t="shared" si="3553"/>
        <v>15.699204975966381</v>
      </c>
      <c r="BU125" s="75">
        <f t="shared" si="3553"/>
        <v>15.282889417083833</v>
      </c>
      <c r="BV125" s="75">
        <f t="shared" si="3553"/>
        <v>14.864142023336342</v>
      </c>
      <c r="BW125" s="75">
        <f t="shared" si="3553"/>
        <v>14.442948589583882</v>
      </c>
      <c r="BX125" s="75">
        <f t="shared" si="3553"/>
        <v>14.019294827709569</v>
      </c>
      <c r="BY125" s="75">
        <f t="shared" si="3553"/>
        <v>13.593166366134975</v>
      </c>
      <c r="BZ125" s="75">
        <f t="shared" si="3553"/>
        <v>13.164548749332594</v>
      </c>
      <c r="CA125" s="75">
        <f t="shared" si="3553"/>
        <v>12.733427437335482</v>
      </c>
      <c r="CB125" s="75">
        <f t="shared" si="3553"/>
        <v>12.299787805243994</v>
      </c>
      <c r="CC125" s="75">
        <f t="shared" si="3553"/>
        <v>11.863615142729692</v>
      </c>
      <c r="CD125" s="75">
        <f t="shared" si="3553"/>
        <v>11.42489465353631</v>
      </c>
      <c r="CE125" s="75">
        <f t="shared" si="3553"/>
        <v>10.983611454977833</v>
      </c>
      <c r="CF125" s="75">
        <f t="shared" si="3553"/>
        <v>10.539750577433617</v>
      </c>
      <c r="CG125" s="75">
        <f t="shared" si="3553"/>
        <v>10.093296963840588</v>
      </c>
      <c r="CH125" s="75">
        <f t="shared" si="3553"/>
        <v>9.6442354691824672</v>
      </c>
      <c r="CI125" s="75">
        <f t="shared" si="3553"/>
        <v>9.1925508599759898</v>
      </c>
      <c r="CJ125" s="75">
        <f t="shared" si="3553"/>
        <v>8.7382278137541505</v>
      </c>
      <c r="CK125" s="75">
        <f t="shared" si="3553"/>
        <v>8.2812509185464265</v>
      </c>
      <c r="CL125" s="75">
        <f t="shared" si="3553"/>
        <v>7.8216046723559511</v>
      </c>
      <c r="CM125" s="75">
        <f t="shared" si="3553"/>
        <v>7.359273482633637</v>
      </c>
      <c r="CN125" s="75">
        <f t="shared" si="3553"/>
        <v>6.8942416657492389</v>
      </c>
      <c r="CO125" s="75">
        <f t="shared" si="3553"/>
        <v>6.4264934464593146</v>
      </c>
      <c r="CP125" s="75">
        <f t="shared" si="3553"/>
        <v>5.9560129573720841</v>
      </c>
      <c r="CQ125" s="75">
        <f t="shared" si="3553"/>
        <v>5.4827842384091605</v>
      </c>
      <c r="CR125" s="75">
        <f t="shared" si="3553"/>
        <v>5.0067912362641378</v>
      </c>
      <c r="CS125" s="75">
        <f t="shared" si="3553"/>
        <v>4.5280178038580132</v>
      </c>
      <c r="CT125" s="75">
        <f t="shared" ref="CT125:DQ125" si="3554">-(_xlfn.SINGLE(IRPJ)+_xlfn.SINGLE(CSLL))*CT43</f>
        <v>0</v>
      </c>
      <c r="CU125" s="75">
        <f t="shared" si="3554"/>
        <v>0</v>
      </c>
      <c r="CV125" s="75">
        <f t="shared" si="3554"/>
        <v>0</v>
      </c>
      <c r="CW125" s="75">
        <f t="shared" si="3554"/>
        <v>0</v>
      </c>
      <c r="CX125" s="75">
        <f t="shared" si="3554"/>
        <v>0</v>
      </c>
      <c r="CY125" s="75">
        <f t="shared" si="3554"/>
        <v>0</v>
      </c>
      <c r="CZ125" s="75">
        <f t="shared" si="3554"/>
        <v>0</v>
      </c>
      <c r="DA125" s="75">
        <f t="shared" si="3554"/>
        <v>0</v>
      </c>
      <c r="DB125" s="75">
        <f t="shared" si="3554"/>
        <v>0</v>
      </c>
      <c r="DC125" s="75">
        <f t="shared" si="3554"/>
        <v>0</v>
      </c>
      <c r="DD125" s="75">
        <f t="shared" si="3554"/>
        <v>0</v>
      </c>
      <c r="DE125" s="75">
        <f t="shared" si="3554"/>
        <v>0</v>
      </c>
      <c r="DF125" s="75">
        <f t="shared" si="3554"/>
        <v>0</v>
      </c>
      <c r="DG125" s="75">
        <f t="shared" si="3554"/>
        <v>0</v>
      </c>
      <c r="DH125" s="75">
        <f t="shared" si="3554"/>
        <v>0</v>
      </c>
      <c r="DI125" s="75">
        <f t="shared" si="3554"/>
        <v>0</v>
      </c>
      <c r="DJ125" s="75">
        <f t="shared" si="3554"/>
        <v>0</v>
      </c>
      <c r="DK125" s="75">
        <f t="shared" si="3554"/>
        <v>0</v>
      </c>
      <c r="DL125" s="75">
        <f t="shared" si="3554"/>
        <v>0</v>
      </c>
      <c r="DM125" s="75">
        <f t="shared" si="3554"/>
        <v>0</v>
      </c>
      <c r="DN125" s="75">
        <f t="shared" si="3554"/>
        <v>0</v>
      </c>
      <c r="DO125" s="75">
        <f t="shared" si="3554"/>
        <v>0</v>
      </c>
      <c r="DP125" s="75">
        <f t="shared" si="3554"/>
        <v>0</v>
      </c>
      <c r="DQ125" s="75">
        <f t="shared" si="3554"/>
        <v>0</v>
      </c>
      <c r="DR125" s="75">
        <f t="shared" ref="DR125:EC125" si="3555">-(_xlfn.SINGLE(IRPJ)+_xlfn.SINGLE(CSLL))*DR43</f>
        <v>0</v>
      </c>
      <c r="DS125" s="75">
        <f t="shared" si="3555"/>
        <v>0</v>
      </c>
      <c r="DT125" s="75">
        <f t="shared" si="3555"/>
        <v>0</v>
      </c>
      <c r="DU125" s="75">
        <f t="shared" si="3555"/>
        <v>0</v>
      </c>
      <c r="DV125" s="75">
        <f t="shared" si="3555"/>
        <v>0</v>
      </c>
      <c r="DW125" s="75">
        <f t="shared" si="3555"/>
        <v>0</v>
      </c>
      <c r="DX125" s="75">
        <f t="shared" si="3555"/>
        <v>0</v>
      </c>
      <c r="DY125" s="75">
        <f t="shared" si="3555"/>
        <v>0</v>
      </c>
      <c r="DZ125" s="75">
        <f t="shared" si="3555"/>
        <v>0</v>
      </c>
      <c r="EA125" s="75">
        <f t="shared" si="3555"/>
        <v>0</v>
      </c>
      <c r="EB125" s="75">
        <f t="shared" si="3555"/>
        <v>0</v>
      </c>
      <c r="EC125" s="75">
        <f t="shared" si="3555"/>
        <v>0</v>
      </c>
      <c r="ED125" s="75">
        <f t="shared" ref="ED125:FA125" si="3556">-(_xlfn.SINGLE(IRPJ)+_xlfn.SINGLE(CSLL))*ED43</f>
        <v>0</v>
      </c>
      <c r="EE125" s="75">
        <f t="shared" si="3556"/>
        <v>0</v>
      </c>
      <c r="EF125" s="75">
        <f t="shared" si="3556"/>
        <v>0</v>
      </c>
      <c r="EG125" s="75">
        <f t="shared" si="3556"/>
        <v>0</v>
      </c>
      <c r="EH125" s="75">
        <f t="shared" si="3556"/>
        <v>0</v>
      </c>
      <c r="EI125" s="75">
        <f t="shared" si="3556"/>
        <v>0</v>
      </c>
      <c r="EJ125" s="75">
        <f t="shared" si="3556"/>
        <v>0</v>
      </c>
      <c r="EK125" s="75">
        <f t="shared" si="3556"/>
        <v>0</v>
      </c>
      <c r="EL125" s="75">
        <f t="shared" si="3556"/>
        <v>0</v>
      </c>
      <c r="EM125" s="75">
        <f t="shared" si="3556"/>
        <v>0</v>
      </c>
      <c r="EN125" s="75">
        <f t="shared" si="3556"/>
        <v>0</v>
      </c>
      <c r="EO125" s="75">
        <f t="shared" si="3556"/>
        <v>0</v>
      </c>
      <c r="EP125" s="75">
        <f t="shared" si="3556"/>
        <v>0</v>
      </c>
      <c r="EQ125" s="75">
        <f t="shared" si="3556"/>
        <v>0</v>
      </c>
      <c r="ER125" s="75">
        <f t="shared" si="3556"/>
        <v>0</v>
      </c>
      <c r="ES125" s="75">
        <f t="shared" si="3556"/>
        <v>0</v>
      </c>
      <c r="ET125" s="75">
        <f t="shared" si="3556"/>
        <v>0</v>
      </c>
      <c r="EU125" s="75">
        <f t="shared" si="3556"/>
        <v>0</v>
      </c>
      <c r="EV125" s="75">
        <f t="shared" si="3556"/>
        <v>0</v>
      </c>
      <c r="EW125" s="75">
        <f t="shared" si="3556"/>
        <v>0</v>
      </c>
      <c r="EX125" s="75">
        <f t="shared" si="3556"/>
        <v>0</v>
      </c>
      <c r="EY125" s="75">
        <f t="shared" si="3556"/>
        <v>0</v>
      </c>
      <c r="EZ125" s="75">
        <f t="shared" si="3556"/>
        <v>0</v>
      </c>
      <c r="FA125" s="75">
        <f t="shared" si="3556"/>
        <v>0</v>
      </c>
      <c r="FB125" s="75">
        <f t="shared" ref="FB125:HM125" si="3557">-(_xlfn.SINGLE(IRPJ)+_xlfn.SINGLE(CSLL))*FB43</f>
        <v>0</v>
      </c>
      <c r="FC125" s="75">
        <f t="shared" si="3557"/>
        <v>0</v>
      </c>
      <c r="FD125" s="75">
        <f t="shared" si="3557"/>
        <v>0</v>
      </c>
      <c r="FE125" s="75">
        <f t="shared" si="3557"/>
        <v>0</v>
      </c>
      <c r="FF125" s="75">
        <f t="shared" si="3557"/>
        <v>0</v>
      </c>
      <c r="FG125" s="75">
        <f t="shared" si="3557"/>
        <v>0</v>
      </c>
      <c r="FH125" s="75">
        <f t="shared" si="3557"/>
        <v>0</v>
      </c>
      <c r="FI125" s="75">
        <f t="shared" si="3557"/>
        <v>0</v>
      </c>
      <c r="FJ125" s="75">
        <f t="shared" si="3557"/>
        <v>0</v>
      </c>
      <c r="FK125" s="75">
        <f t="shared" si="3557"/>
        <v>0</v>
      </c>
      <c r="FL125" s="75">
        <f t="shared" si="3557"/>
        <v>0</v>
      </c>
      <c r="FM125" s="75">
        <f t="shared" si="3557"/>
        <v>0</v>
      </c>
      <c r="FN125" s="75">
        <f t="shared" si="3557"/>
        <v>0</v>
      </c>
      <c r="FO125" s="75">
        <f t="shared" si="3557"/>
        <v>0</v>
      </c>
      <c r="FP125" s="75">
        <f t="shared" si="3557"/>
        <v>0</v>
      </c>
      <c r="FQ125" s="75">
        <f t="shared" si="3557"/>
        <v>0</v>
      </c>
      <c r="FR125" s="75">
        <f t="shared" si="3557"/>
        <v>0</v>
      </c>
      <c r="FS125" s="75">
        <f t="shared" si="3557"/>
        <v>0</v>
      </c>
      <c r="FT125" s="75">
        <f t="shared" si="3557"/>
        <v>0</v>
      </c>
      <c r="FU125" s="75">
        <f t="shared" si="3557"/>
        <v>0</v>
      </c>
      <c r="FV125" s="75">
        <f t="shared" si="3557"/>
        <v>0</v>
      </c>
      <c r="FW125" s="75">
        <f t="shared" si="3557"/>
        <v>0</v>
      </c>
      <c r="FX125" s="75">
        <f t="shared" si="3557"/>
        <v>0</v>
      </c>
      <c r="FY125" s="75">
        <f t="shared" si="3557"/>
        <v>0</v>
      </c>
      <c r="FZ125" s="75">
        <f t="shared" si="3557"/>
        <v>0</v>
      </c>
      <c r="GA125" s="75">
        <f t="shared" si="3557"/>
        <v>0</v>
      </c>
      <c r="GB125" s="75">
        <f t="shared" si="3557"/>
        <v>0</v>
      </c>
      <c r="GC125" s="75">
        <f t="shared" si="3557"/>
        <v>0</v>
      </c>
      <c r="GD125" s="75">
        <f t="shared" si="3557"/>
        <v>0</v>
      </c>
      <c r="GE125" s="75">
        <f t="shared" si="3557"/>
        <v>0</v>
      </c>
      <c r="GF125" s="75">
        <f t="shared" si="3557"/>
        <v>0</v>
      </c>
      <c r="GG125" s="75">
        <f t="shared" si="3557"/>
        <v>0</v>
      </c>
      <c r="GH125" s="75">
        <f t="shared" si="3557"/>
        <v>0</v>
      </c>
      <c r="GI125" s="75">
        <f t="shared" si="3557"/>
        <v>0</v>
      </c>
      <c r="GJ125" s="75">
        <f t="shared" si="3557"/>
        <v>0</v>
      </c>
      <c r="GK125" s="75">
        <f t="shared" si="3557"/>
        <v>0</v>
      </c>
      <c r="GL125" s="75">
        <f t="shared" si="3557"/>
        <v>0</v>
      </c>
      <c r="GM125" s="75">
        <f t="shared" si="3557"/>
        <v>0</v>
      </c>
      <c r="GN125" s="75">
        <f t="shared" si="3557"/>
        <v>0</v>
      </c>
      <c r="GO125" s="75">
        <f t="shared" si="3557"/>
        <v>0</v>
      </c>
      <c r="GP125" s="75">
        <f t="shared" si="3557"/>
        <v>0</v>
      </c>
      <c r="GQ125" s="75">
        <f t="shared" si="3557"/>
        <v>0</v>
      </c>
      <c r="GR125" s="75">
        <f t="shared" si="3557"/>
        <v>0</v>
      </c>
      <c r="GS125" s="75">
        <f t="shared" si="3557"/>
        <v>0</v>
      </c>
      <c r="GT125" s="75">
        <f t="shared" si="3557"/>
        <v>0</v>
      </c>
      <c r="GU125" s="75">
        <f t="shared" si="3557"/>
        <v>0</v>
      </c>
      <c r="GV125" s="75">
        <f t="shared" si="3557"/>
        <v>0</v>
      </c>
      <c r="GW125" s="75">
        <f t="shared" si="3557"/>
        <v>0</v>
      </c>
      <c r="GX125" s="75">
        <f t="shared" si="3557"/>
        <v>0</v>
      </c>
      <c r="GY125" s="75">
        <f t="shared" si="3557"/>
        <v>0</v>
      </c>
      <c r="GZ125" s="75">
        <f t="shared" si="3557"/>
        <v>0</v>
      </c>
      <c r="HA125" s="75">
        <f t="shared" si="3557"/>
        <v>0</v>
      </c>
      <c r="HB125" s="75">
        <f t="shared" si="3557"/>
        <v>0</v>
      </c>
      <c r="HC125" s="75">
        <f t="shared" si="3557"/>
        <v>0</v>
      </c>
      <c r="HD125" s="75">
        <f t="shared" si="3557"/>
        <v>0</v>
      </c>
      <c r="HE125" s="75">
        <f t="shared" si="3557"/>
        <v>0</v>
      </c>
      <c r="HF125" s="75">
        <f t="shared" si="3557"/>
        <v>0</v>
      </c>
      <c r="HG125" s="75">
        <f t="shared" si="3557"/>
        <v>0</v>
      </c>
      <c r="HH125" s="75">
        <f t="shared" si="3557"/>
        <v>0</v>
      </c>
      <c r="HI125" s="75">
        <f t="shared" si="3557"/>
        <v>0</v>
      </c>
      <c r="HJ125" s="75">
        <f t="shared" si="3557"/>
        <v>0</v>
      </c>
      <c r="HK125" s="75">
        <f t="shared" si="3557"/>
        <v>0</v>
      </c>
      <c r="HL125" s="75">
        <f t="shared" si="3557"/>
        <v>0</v>
      </c>
      <c r="HM125" s="75">
        <f t="shared" si="3557"/>
        <v>0</v>
      </c>
      <c r="HN125" s="75">
        <f t="shared" ref="HN125:JY125" si="3558">-(_xlfn.SINGLE(IRPJ)+_xlfn.SINGLE(CSLL))*HN43</f>
        <v>0</v>
      </c>
      <c r="HO125" s="75">
        <f t="shared" si="3558"/>
        <v>0</v>
      </c>
      <c r="HP125" s="75">
        <f t="shared" si="3558"/>
        <v>0</v>
      </c>
      <c r="HQ125" s="75">
        <f t="shared" si="3558"/>
        <v>0</v>
      </c>
      <c r="HR125" s="75">
        <f t="shared" si="3558"/>
        <v>0</v>
      </c>
      <c r="HS125" s="75">
        <f t="shared" si="3558"/>
        <v>0</v>
      </c>
      <c r="HT125" s="75">
        <f t="shared" si="3558"/>
        <v>0</v>
      </c>
      <c r="HU125" s="75">
        <f t="shared" si="3558"/>
        <v>0</v>
      </c>
      <c r="HV125" s="75">
        <f t="shared" si="3558"/>
        <v>0</v>
      </c>
      <c r="HW125" s="75">
        <f t="shared" si="3558"/>
        <v>0</v>
      </c>
      <c r="HX125" s="75">
        <f t="shared" si="3558"/>
        <v>0</v>
      </c>
      <c r="HY125" s="75">
        <f t="shared" si="3558"/>
        <v>0</v>
      </c>
      <c r="HZ125" s="75">
        <f t="shared" si="3558"/>
        <v>0</v>
      </c>
      <c r="IA125" s="75">
        <f t="shared" si="3558"/>
        <v>0</v>
      </c>
      <c r="IB125" s="75">
        <f t="shared" si="3558"/>
        <v>0</v>
      </c>
      <c r="IC125" s="75">
        <f t="shared" si="3558"/>
        <v>0</v>
      </c>
      <c r="ID125" s="75">
        <f t="shared" si="3558"/>
        <v>0</v>
      </c>
      <c r="IE125" s="75">
        <f t="shared" si="3558"/>
        <v>0</v>
      </c>
      <c r="IF125" s="75">
        <f t="shared" si="3558"/>
        <v>0</v>
      </c>
      <c r="IG125" s="75">
        <f t="shared" si="3558"/>
        <v>0</v>
      </c>
      <c r="IH125" s="75">
        <f t="shared" si="3558"/>
        <v>0</v>
      </c>
      <c r="II125" s="75">
        <f t="shared" si="3558"/>
        <v>0</v>
      </c>
      <c r="IJ125" s="75">
        <f t="shared" si="3558"/>
        <v>0</v>
      </c>
      <c r="IK125" s="75">
        <f t="shared" si="3558"/>
        <v>0</v>
      </c>
      <c r="IL125" s="75">
        <f t="shared" si="3558"/>
        <v>0</v>
      </c>
      <c r="IM125" s="75">
        <f t="shared" si="3558"/>
        <v>0</v>
      </c>
      <c r="IN125" s="75">
        <f t="shared" si="3558"/>
        <v>0</v>
      </c>
      <c r="IO125" s="75">
        <f t="shared" si="3558"/>
        <v>0</v>
      </c>
      <c r="IP125" s="75">
        <f t="shared" si="3558"/>
        <v>0</v>
      </c>
      <c r="IQ125" s="75">
        <f t="shared" si="3558"/>
        <v>0</v>
      </c>
      <c r="IR125" s="75">
        <f t="shared" si="3558"/>
        <v>0</v>
      </c>
      <c r="IS125" s="75">
        <f t="shared" si="3558"/>
        <v>0</v>
      </c>
      <c r="IT125" s="75">
        <f t="shared" si="3558"/>
        <v>0</v>
      </c>
      <c r="IU125" s="75">
        <f t="shared" si="3558"/>
        <v>0</v>
      </c>
      <c r="IV125" s="75">
        <f t="shared" si="3558"/>
        <v>0</v>
      </c>
      <c r="IW125" s="75">
        <f t="shared" si="3558"/>
        <v>0</v>
      </c>
      <c r="IX125" s="75">
        <f t="shared" si="3558"/>
        <v>0</v>
      </c>
      <c r="IY125" s="75">
        <f t="shared" si="3558"/>
        <v>0</v>
      </c>
      <c r="IZ125" s="75">
        <f t="shared" si="3558"/>
        <v>0</v>
      </c>
      <c r="JA125" s="75">
        <f t="shared" si="3558"/>
        <v>0</v>
      </c>
      <c r="JB125" s="75">
        <f t="shared" si="3558"/>
        <v>0</v>
      </c>
      <c r="JC125" s="75">
        <f t="shared" si="3558"/>
        <v>0</v>
      </c>
      <c r="JD125" s="75">
        <f t="shared" si="3558"/>
        <v>0</v>
      </c>
      <c r="JE125" s="75">
        <f t="shared" si="3558"/>
        <v>0</v>
      </c>
      <c r="JF125" s="75">
        <f t="shared" si="3558"/>
        <v>0</v>
      </c>
      <c r="JG125" s="75">
        <f t="shared" si="3558"/>
        <v>0</v>
      </c>
      <c r="JH125" s="75">
        <f t="shared" si="3558"/>
        <v>0</v>
      </c>
      <c r="JI125" s="75">
        <f t="shared" si="3558"/>
        <v>0</v>
      </c>
      <c r="JJ125" s="75">
        <f t="shared" si="3558"/>
        <v>0</v>
      </c>
      <c r="JK125" s="75">
        <f t="shared" si="3558"/>
        <v>0</v>
      </c>
      <c r="JL125" s="75">
        <f t="shared" si="3558"/>
        <v>0</v>
      </c>
      <c r="JM125" s="75">
        <f t="shared" si="3558"/>
        <v>0</v>
      </c>
      <c r="JN125" s="75">
        <f t="shared" si="3558"/>
        <v>0</v>
      </c>
      <c r="JO125" s="75">
        <f t="shared" si="3558"/>
        <v>0</v>
      </c>
      <c r="JP125" s="75">
        <f t="shared" si="3558"/>
        <v>0</v>
      </c>
      <c r="JQ125" s="75">
        <f t="shared" si="3558"/>
        <v>0</v>
      </c>
      <c r="JR125" s="75">
        <f t="shared" si="3558"/>
        <v>0</v>
      </c>
      <c r="JS125" s="75">
        <f t="shared" si="3558"/>
        <v>0</v>
      </c>
      <c r="JT125" s="75">
        <f t="shared" si="3558"/>
        <v>0</v>
      </c>
      <c r="JU125" s="75">
        <f t="shared" si="3558"/>
        <v>0</v>
      </c>
      <c r="JV125" s="75">
        <f t="shared" si="3558"/>
        <v>0</v>
      </c>
      <c r="JW125" s="75">
        <f t="shared" si="3558"/>
        <v>0</v>
      </c>
      <c r="JX125" s="75">
        <f t="shared" si="3558"/>
        <v>0</v>
      </c>
      <c r="JY125" s="75">
        <f t="shared" si="3558"/>
        <v>0</v>
      </c>
      <c r="JZ125" s="75">
        <f t="shared" ref="JZ125:KO125" si="3559">-(_xlfn.SINGLE(IRPJ)+_xlfn.SINGLE(CSLL))*JZ43</f>
        <v>0</v>
      </c>
      <c r="KA125" s="75">
        <f t="shared" si="3559"/>
        <v>0</v>
      </c>
      <c r="KB125" s="75">
        <f t="shared" si="3559"/>
        <v>0</v>
      </c>
      <c r="KC125" s="75">
        <f t="shared" si="3559"/>
        <v>0</v>
      </c>
      <c r="KD125" s="75">
        <f t="shared" si="3559"/>
        <v>0</v>
      </c>
      <c r="KE125" s="75">
        <f t="shared" si="3559"/>
        <v>0</v>
      </c>
      <c r="KF125" s="75">
        <f t="shared" si="3559"/>
        <v>0</v>
      </c>
      <c r="KG125" s="75">
        <f t="shared" si="3559"/>
        <v>0</v>
      </c>
      <c r="KH125" s="75">
        <f t="shared" si="3559"/>
        <v>0</v>
      </c>
      <c r="KI125" s="75">
        <f t="shared" si="3559"/>
        <v>0</v>
      </c>
      <c r="KJ125" s="75">
        <f t="shared" si="3559"/>
        <v>0</v>
      </c>
      <c r="KK125" s="75">
        <f t="shared" si="3559"/>
        <v>0</v>
      </c>
      <c r="KL125" s="75">
        <f t="shared" si="3559"/>
        <v>0</v>
      </c>
      <c r="KM125" s="75">
        <f t="shared" si="3559"/>
        <v>0</v>
      </c>
      <c r="KN125" s="75">
        <f t="shared" si="3559"/>
        <v>0</v>
      </c>
      <c r="KO125" s="75">
        <f t="shared" si="3559"/>
        <v>0</v>
      </c>
    </row>
    <row r="126" spans="1:301" x14ac:dyDescent="0.2">
      <c r="A126" s="94" t="s">
        <v>291</v>
      </c>
      <c r="B126" s="74">
        <f t="shared" ref="B126:BM126" ca="1" si="3560">B121+B122-B123-B124+B125</f>
        <v>-732.97665603063297</v>
      </c>
      <c r="C126" s="74">
        <f t="shared" ca="1" si="3560"/>
        <v>-314.02164088400184</v>
      </c>
      <c r="D126" s="74">
        <f t="shared" ca="1" si="3560"/>
        <v>-299.74412014012108</v>
      </c>
      <c r="E126" s="74">
        <f t="shared" ca="1" si="3560"/>
        <v>-281.84695511272878</v>
      </c>
      <c r="F126" s="74">
        <f t="shared" ca="1" si="3560"/>
        <v>-263.94472416940312</v>
      </c>
      <c r="G126" s="74">
        <f t="shared" ca="1" si="3560"/>
        <v>-246.03739285046768</v>
      </c>
      <c r="H126" s="74">
        <f t="shared" ca="1" si="3560"/>
        <v>-228.12492634344747</v>
      </c>
      <c r="I126" s="74">
        <f t="shared" ca="1" si="3560"/>
        <v>-210.20728947823832</v>
      </c>
      <c r="J126" s="74">
        <f t="shared" ca="1" si="3560"/>
        <v>-192.28444672219194</v>
      </c>
      <c r="K126" s="74">
        <f t="shared" ca="1" si="3560"/>
        <v>-174.35636217511268</v>
      </c>
      <c r="L126" s="74">
        <f t="shared" ca="1" si="3560"/>
        <v>-156.422999564175</v>
      </c>
      <c r="M126" s="74">
        <f t="shared" ca="1" si="3560"/>
        <v>-138.48432223874508</v>
      </c>
      <c r="N126" s="74">
        <f t="shared" ca="1" si="3560"/>
        <v>638.06094593540161</v>
      </c>
      <c r="O126" s="74">
        <f t="shared" ca="1" si="3560"/>
        <v>634.53126126723078</v>
      </c>
      <c r="P126" s="74">
        <f t="shared" ca="1" si="3560"/>
        <v>634.53126126723078</v>
      </c>
      <c r="Q126" s="74">
        <f t="shared" ca="1" si="3560"/>
        <v>634.53126126723078</v>
      </c>
      <c r="R126" s="74">
        <f t="shared" ca="1" si="3560"/>
        <v>634.53126126723078</v>
      </c>
      <c r="S126" s="74">
        <f t="shared" ca="1" si="3560"/>
        <v>634.53126126723078</v>
      </c>
      <c r="T126" s="74">
        <f t="shared" ca="1" si="3560"/>
        <v>634.53126126723078</v>
      </c>
      <c r="U126" s="74">
        <f t="shared" ca="1" si="3560"/>
        <v>634.53126126723078</v>
      </c>
      <c r="V126" s="74">
        <f t="shared" ca="1" si="3560"/>
        <v>634.53126126723078</v>
      </c>
      <c r="W126" s="74">
        <f t="shared" ca="1" si="3560"/>
        <v>634.53126126723078</v>
      </c>
      <c r="X126" s="74">
        <f t="shared" ca="1" si="3560"/>
        <v>634.53126126723078</v>
      </c>
      <c r="Y126" s="74">
        <f t="shared" ca="1" si="3560"/>
        <v>634.53126126723078</v>
      </c>
      <c r="Z126" s="74">
        <f t="shared" ca="1" si="3560"/>
        <v>822.9421346057228</v>
      </c>
      <c r="AA126" s="74">
        <f t="shared" ca="1" si="3560"/>
        <v>-12.087129687315553</v>
      </c>
      <c r="AB126" s="74">
        <f t="shared" ca="1" si="3560"/>
        <v>400.04397884167571</v>
      </c>
      <c r="AC126" s="74">
        <f t="shared" ca="1" si="3560"/>
        <v>396.57767642363223</v>
      </c>
      <c r="AD126" s="74">
        <f t="shared" ca="1" si="3560"/>
        <v>393.09112620342842</v>
      </c>
      <c r="AE126" s="74">
        <f t="shared" ca="1" si="3560"/>
        <v>389.58420990705213</v>
      </c>
      <c r="AF126" s="74">
        <f t="shared" ca="1" si="3560"/>
        <v>386.05680856961521</v>
      </c>
      <c r="AG126" s="74">
        <f t="shared" ca="1" si="3560"/>
        <v>382.50880253131606</v>
      </c>
      <c r="AH126" s="74">
        <f t="shared" ca="1" si="3560"/>
        <v>378.94007143338172</v>
      </c>
      <c r="AI126" s="74">
        <f t="shared" ca="1" si="3560"/>
        <v>375.35049421398389</v>
      </c>
      <c r="AJ126" s="74">
        <f t="shared" ca="1" si="3560"/>
        <v>371.73994910413313</v>
      </c>
      <c r="AK126" s="74">
        <f t="shared" ca="1" si="3560"/>
        <v>368.10831362354753</v>
      </c>
      <c r="AL126" s="74">
        <f t="shared" ca="1" si="3560"/>
        <v>364.45546457649749</v>
      </c>
      <c r="AM126" s="74">
        <f t="shared" ca="1" si="3560"/>
        <v>360.78127804762755</v>
      </c>
      <c r="AN126" s="74">
        <f t="shared" ca="1" si="3560"/>
        <v>357.0856293977522</v>
      </c>
      <c r="AO126" s="74">
        <f t="shared" ca="1" si="3560"/>
        <v>353.36839325962774</v>
      </c>
      <c r="AP126" s="74">
        <f t="shared" ca="1" si="3560"/>
        <v>349.62944353369926</v>
      </c>
      <c r="AQ126" s="74">
        <f t="shared" ca="1" si="3560"/>
        <v>345.8686533838237</v>
      </c>
      <c r="AR126" s="74">
        <f t="shared" ca="1" si="3560"/>
        <v>342.08589523296672</v>
      </c>
      <c r="AS126" s="74">
        <f t="shared" ca="1" si="3560"/>
        <v>338.28104075887433</v>
      </c>
      <c r="AT126" s="74">
        <f t="shared" ca="1" si="3560"/>
        <v>334.45396088972137</v>
      </c>
      <c r="AU126" s="74">
        <f t="shared" ca="1" si="3560"/>
        <v>330.60452579973116</v>
      </c>
      <c r="AV126" s="74">
        <f t="shared" ca="1" si="3560"/>
        <v>326.73260490477293</v>
      </c>
      <c r="AW126" s="74">
        <f t="shared" ca="1" si="3560"/>
        <v>322.83806685793161</v>
      </c>
      <c r="AX126" s="75">
        <f t="shared" ca="1" si="3560"/>
        <v>318.92077954505106</v>
      </c>
      <c r="AY126" s="75">
        <f t="shared" ca="1" si="3560"/>
        <v>314.98061008025434</v>
      </c>
      <c r="AZ126" s="75">
        <f t="shared" ca="1" si="3560"/>
        <v>311.01742480143446</v>
      </c>
      <c r="BA126" s="75">
        <f t="shared" ca="1" si="3560"/>
        <v>307.03108926572025</v>
      </c>
      <c r="BB126" s="75">
        <f t="shared" ca="1" si="3560"/>
        <v>303.02146824491564</v>
      </c>
      <c r="BC126" s="75">
        <f t="shared" ca="1" si="3560"/>
        <v>298.98842572091365</v>
      </c>
      <c r="BD126" s="75">
        <f t="shared" ca="1" si="3560"/>
        <v>294.93182488108039</v>
      </c>
      <c r="BE126" s="75">
        <f t="shared" ca="1" si="3560"/>
        <v>290.85152811361473</v>
      </c>
      <c r="BF126" s="75">
        <f t="shared" ca="1" si="3560"/>
        <v>286.74739700288075</v>
      </c>
      <c r="BG126" s="75">
        <f t="shared" ca="1" si="3560"/>
        <v>282.61929232471078</v>
      </c>
      <c r="BH126" s="75">
        <f t="shared" ca="1" si="3560"/>
        <v>278.46707404168467</v>
      </c>
      <c r="BI126" s="75">
        <f t="shared" ca="1" si="3560"/>
        <v>274.29060129837683</v>
      </c>
      <c r="BJ126" s="75">
        <f t="shared" ca="1" si="3560"/>
        <v>270.08973241658003</v>
      </c>
      <c r="BK126" s="75">
        <f t="shared" ca="1" si="3560"/>
        <v>265.86432489049798</v>
      </c>
      <c r="BL126" s="75">
        <f t="shared" ca="1" si="3560"/>
        <v>261.61423538191195</v>
      </c>
      <c r="BM126" s="75">
        <f t="shared" ca="1" si="3560"/>
        <v>257.33931971531746</v>
      </c>
      <c r="BN126" s="75">
        <f t="shared" ref="BN126:CQ126" ca="1" si="3561">BN121+BN122-BN123-BN124+BN125</f>
        <v>253.03943287303485</v>
      </c>
      <c r="BO126" s="75">
        <f t="shared" ca="1" si="3561"/>
        <v>248.71442899028762</v>
      </c>
      <c r="BP126" s="75">
        <f t="shared" ca="1" si="3561"/>
        <v>244.36416135025698</v>
      </c>
      <c r="BQ126" s="75">
        <f t="shared" ca="1" si="3561"/>
        <v>239.98848237910198</v>
      </c>
      <c r="BR126" s="75">
        <f t="shared" ca="1" si="3561"/>
        <v>235.58724364095599</v>
      </c>
      <c r="BS126" s="75">
        <f t="shared" ca="1" si="3561"/>
        <v>231.16029583288912</v>
      </c>
      <c r="BT126" s="75">
        <f t="shared" ca="1" si="3561"/>
        <v>226.70748877984545</v>
      </c>
      <c r="BU126" s="75">
        <f t="shared" ca="1" si="3561"/>
        <v>222.22867142954649</v>
      </c>
      <c r="BV126" s="75">
        <f t="shared" ca="1" si="3561"/>
        <v>217.72369184736891</v>
      </c>
      <c r="BW126" s="75">
        <f t="shared" ca="1" si="3561"/>
        <v>213.19239721118956</v>
      </c>
      <c r="BX126" s="75">
        <f t="shared" ca="1" si="3561"/>
        <v>208.63463380620138</v>
      </c>
      <c r="BY126" s="75">
        <f t="shared" ca="1" si="3561"/>
        <v>204.05024701969921</v>
      </c>
      <c r="BZ126" s="75">
        <f t="shared" ca="1" si="3561"/>
        <v>199.43908133583426</v>
      </c>
      <c r="CA126" s="75">
        <f t="shared" ca="1" si="3561"/>
        <v>194.80098033033948</v>
      </c>
      <c r="CB126" s="75">
        <f t="shared" ca="1" si="3561"/>
        <v>190.13578666522227</v>
      </c>
      <c r="CC126" s="75">
        <f t="shared" ca="1" si="3561"/>
        <v>185.44334208342778</v>
      </c>
      <c r="CD126" s="75">
        <f t="shared" ca="1" si="3561"/>
        <v>180.72348740347022</v>
      </c>
      <c r="CE126" s="75">
        <f t="shared" ca="1" si="3561"/>
        <v>175.97606251403272</v>
      </c>
      <c r="CF126" s="75">
        <f t="shared" ca="1" si="3561"/>
        <v>171.20090636853587</v>
      </c>
      <c r="CG126" s="75">
        <f t="shared" ca="1" si="3561"/>
        <v>166.39785697967511</v>
      </c>
      <c r="CH126" s="75">
        <f t="shared" ca="1" si="3561"/>
        <v>-664.77536941940855</v>
      </c>
      <c r="CI126" s="75">
        <f t="shared" ca="1" si="3561"/>
        <v>-669.63469504732177</v>
      </c>
      <c r="CJ126" s="75">
        <f t="shared" ca="1" si="3561"/>
        <v>-674.52240557997823</v>
      </c>
      <c r="CK126" s="75">
        <f t="shared" ca="1" si="3561"/>
        <v>-679.43866682285818</v>
      </c>
      <c r="CL126" s="75">
        <f t="shared" ca="1" si="3561"/>
        <v>-684.38364554996463</v>
      </c>
      <c r="CM126" s="75">
        <f t="shared" ca="1" si="3561"/>
        <v>-689.35750950948307</v>
      </c>
      <c r="CN126" s="75">
        <f t="shared" ca="1" si="3561"/>
        <v>-694.36042742946984</v>
      </c>
      <c r="CO126" s="75">
        <f t="shared" ca="1" si="3561"/>
        <v>-699.39256902357772</v>
      </c>
      <c r="CP126" s="75">
        <f t="shared" ca="1" si="3561"/>
        <v>-704.45410499681145</v>
      </c>
      <c r="CQ126" s="75">
        <f t="shared" ca="1" si="3561"/>
        <v>-709.54520705132029</v>
      </c>
      <c r="CR126" s="75">
        <f t="shared" ref="CR126:FC126" ca="1" si="3562">CR121+CR122-CR123-CR124+CR125</f>
        <v>-714.66604789222049</v>
      </c>
      <c r="CS126" s="75">
        <f t="shared" ca="1" si="3562"/>
        <v>-719.8168012334562</v>
      </c>
      <c r="CT126" s="75">
        <f t="shared" ca="1" si="3562"/>
        <v>414.48742518529144</v>
      </c>
      <c r="CU126" s="75">
        <f t="shared" ca="1" si="3562"/>
        <v>420.90211707409031</v>
      </c>
      <c r="CV126" s="75">
        <f t="shared" ca="1" si="3562"/>
        <v>420.90211707409031</v>
      </c>
      <c r="CW126" s="75">
        <f t="shared" ca="1" si="3562"/>
        <v>420.90211707409031</v>
      </c>
      <c r="CX126" s="75">
        <f t="shared" ca="1" si="3562"/>
        <v>420.90211707409031</v>
      </c>
      <c r="CY126" s="75">
        <f t="shared" ca="1" si="3562"/>
        <v>420.90211707409031</v>
      </c>
      <c r="CZ126" s="75">
        <f t="shared" ca="1" si="3562"/>
        <v>420.90211707409031</v>
      </c>
      <c r="DA126" s="75">
        <f t="shared" ca="1" si="3562"/>
        <v>420.90211707409031</v>
      </c>
      <c r="DB126" s="75">
        <f t="shared" ca="1" si="3562"/>
        <v>420.90211707409031</v>
      </c>
      <c r="DC126" s="75">
        <f t="shared" ca="1" si="3562"/>
        <v>420.90211707409031</v>
      </c>
      <c r="DD126" s="75">
        <f t="shared" ca="1" si="3562"/>
        <v>420.90211707409031</v>
      </c>
      <c r="DE126" s="75">
        <f t="shared" ca="1" si="3562"/>
        <v>420.90211707409031</v>
      </c>
      <c r="DF126" s="75">
        <f t="shared" ca="1" si="3562"/>
        <v>420.90211707409031</v>
      </c>
      <c r="DG126" s="75">
        <f t="shared" ca="1" si="3562"/>
        <v>420.90211707409031</v>
      </c>
      <c r="DH126" s="75">
        <f t="shared" ca="1" si="3562"/>
        <v>420.90211707409031</v>
      </c>
      <c r="DI126" s="75">
        <f t="shared" ca="1" si="3562"/>
        <v>420.90211707409031</v>
      </c>
      <c r="DJ126" s="75">
        <f t="shared" ca="1" si="3562"/>
        <v>420.90211707409031</v>
      </c>
      <c r="DK126" s="75">
        <f t="shared" ca="1" si="3562"/>
        <v>420.90211707409031</v>
      </c>
      <c r="DL126" s="75">
        <f t="shared" ca="1" si="3562"/>
        <v>420.90211707409031</v>
      </c>
      <c r="DM126" s="75">
        <f t="shared" ca="1" si="3562"/>
        <v>420.90211707409031</v>
      </c>
      <c r="DN126" s="75">
        <f t="shared" ca="1" si="3562"/>
        <v>420.90211707409031</v>
      </c>
      <c r="DO126" s="75">
        <f t="shared" ca="1" si="3562"/>
        <v>420.90211707409031</v>
      </c>
      <c r="DP126" s="75">
        <f t="shared" ca="1" si="3562"/>
        <v>420.90211707409031</v>
      </c>
      <c r="DQ126" s="75">
        <f t="shared" ca="1" si="3562"/>
        <v>420.90211707409031</v>
      </c>
      <c r="DR126" s="75">
        <f t="shared" ca="1" si="3562"/>
        <v>420.90211707409031</v>
      </c>
      <c r="DS126" s="75">
        <f t="shared" ca="1" si="3562"/>
        <v>420.90211707409031</v>
      </c>
      <c r="DT126" s="75">
        <f t="shared" ca="1" si="3562"/>
        <v>420.90211707409031</v>
      </c>
      <c r="DU126" s="75">
        <f t="shared" ca="1" si="3562"/>
        <v>420.90211707409031</v>
      </c>
      <c r="DV126" s="75">
        <f t="shared" ca="1" si="3562"/>
        <v>420.90211707409031</v>
      </c>
      <c r="DW126" s="75">
        <f t="shared" ca="1" si="3562"/>
        <v>420.90211707409031</v>
      </c>
      <c r="DX126" s="75">
        <f t="shared" ca="1" si="3562"/>
        <v>420.90211707409031</v>
      </c>
      <c r="DY126" s="75">
        <f t="shared" ca="1" si="3562"/>
        <v>420.90211707409031</v>
      </c>
      <c r="DZ126" s="75">
        <f t="shared" ca="1" si="3562"/>
        <v>420.90211707409031</v>
      </c>
      <c r="EA126" s="75">
        <f t="shared" ca="1" si="3562"/>
        <v>420.90211707409031</v>
      </c>
      <c r="EB126" s="75">
        <f t="shared" ca="1" si="3562"/>
        <v>420.90211707409031</v>
      </c>
      <c r="EC126" s="75">
        <f t="shared" ca="1" si="3562"/>
        <v>420.90211707409031</v>
      </c>
      <c r="ED126" s="75">
        <f t="shared" ca="1" si="3562"/>
        <v>420.90211707409031</v>
      </c>
      <c r="EE126" s="75">
        <f t="shared" ca="1" si="3562"/>
        <v>420.90211707409031</v>
      </c>
      <c r="EF126" s="75">
        <f t="shared" ca="1" si="3562"/>
        <v>420.90211707409031</v>
      </c>
      <c r="EG126" s="75">
        <f t="shared" ca="1" si="3562"/>
        <v>420.90211707409031</v>
      </c>
      <c r="EH126" s="75">
        <f t="shared" ca="1" si="3562"/>
        <v>420.90211707409031</v>
      </c>
      <c r="EI126" s="75">
        <f t="shared" ca="1" si="3562"/>
        <v>420.90211707409031</v>
      </c>
      <c r="EJ126" s="75">
        <f t="shared" ca="1" si="3562"/>
        <v>420.90211707409031</v>
      </c>
      <c r="EK126" s="75">
        <f t="shared" ca="1" si="3562"/>
        <v>420.90211707409031</v>
      </c>
      <c r="EL126" s="75">
        <f t="shared" ca="1" si="3562"/>
        <v>420.90211707409031</v>
      </c>
      <c r="EM126" s="75">
        <f t="shared" ca="1" si="3562"/>
        <v>420.90211707409031</v>
      </c>
      <c r="EN126" s="75">
        <f t="shared" ca="1" si="3562"/>
        <v>420.90211707409031</v>
      </c>
      <c r="EO126" s="75">
        <f t="shared" ca="1" si="3562"/>
        <v>420.90211707409031</v>
      </c>
      <c r="EP126" s="75">
        <f t="shared" ca="1" si="3562"/>
        <v>420.90211707409031</v>
      </c>
      <c r="EQ126" s="75">
        <f t="shared" ca="1" si="3562"/>
        <v>420.90211707409031</v>
      </c>
      <c r="ER126" s="75">
        <f t="shared" ca="1" si="3562"/>
        <v>420.90211707409031</v>
      </c>
      <c r="ES126" s="75">
        <f t="shared" ca="1" si="3562"/>
        <v>420.90211707409031</v>
      </c>
      <c r="ET126" s="75">
        <f t="shared" ca="1" si="3562"/>
        <v>420.90211707409031</v>
      </c>
      <c r="EU126" s="75">
        <f t="shared" ca="1" si="3562"/>
        <v>420.90211707409031</v>
      </c>
      <c r="EV126" s="75">
        <f t="shared" ca="1" si="3562"/>
        <v>420.90211707409031</v>
      </c>
      <c r="EW126" s="75">
        <f t="shared" ca="1" si="3562"/>
        <v>420.90211707409031</v>
      </c>
      <c r="EX126" s="75">
        <f t="shared" ca="1" si="3562"/>
        <v>420.90211707409031</v>
      </c>
      <c r="EY126" s="75">
        <f t="shared" ca="1" si="3562"/>
        <v>420.90211707409031</v>
      </c>
      <c r="EZ126" s="75">
        <f t="shared" ca="1" si="3562"/>
        <v>420.90211707409031</v>
      </c>
      <c r="FA126" s="75">
        <f t="shared" ca="1" si="3562"/>
        <v>420.90211707409031</v>
      </c>
      <c r="FB126" s="75">
        <f t="shared" ca="1" si="3562"/>
        <v>420.90211707409031</v>
      </c>
      <c r="FC126" s="75">
        <f t="shared" ca="1" si="3562"/>
        <v>420.90211707409031</v>
      </c>
      <c r="FD126" s="75">
        <f t="shared" ref="FD126:HO126" ca="1" si="3563">FD121+FD122-FD123-FD124+FD125</f>
        <v>420.90211707409031</v>
      </c>
      <c r="FE126" s="75">
        <f t="shared" ca="1" si="3563"/>
        <v>420.90211707409031</v>
      </c>
      <c r="FF126" s="75">
        <f t="shared" ca="1" si="3563"/>
        <v>420.90211707409031</v>
      </c>
      <c r="FG126" s="75">
        <f t="shared" ca="1" si="3563"/>
        <v>420.90211707409031</v>
      </c>
      <c r="FH126" s="75">
        <f t="shared" ca="1" si="3563"/>
        <v>420.90211707409031</v>
      </c>
      <c r="FI126" s="75">
        <f t="shared" ca="1" si="3563"/>
        <v>420.90211707409031</v>
      </c>
      <c r="FJ126" s="75">
        <f t="shared" ca="1" si="3563"/>
        <v>420.90211707409031</v>
      </c>
      <c r="FK126" s="75">
        <f t="shared" ca="1" si="3563"/>
        <v>420.90211707409031</v>
      </c>
      <c r="FL126" s="75">
        <f t="shared" ca="1" si="3563"/>
        <v>420.90211707409031</v>
      </c>
      <c r="FM126" s="75">
        <f t="shared" ca="1" si="3563"/>
        <v>420.90211707409031</v>
      </c>
      <c r="FN126" s="75">
        <f t="shared" ca="1" si="3563"/>
        <v>-405.4400037592431</v>
      </c>
      <c r="FO126" s="75">
        <f t="shared" ca="1" si="3563"/>
        <v>-405.4400037592431</v>
      </c>
      <c r="FP126" s="75">
        <f t="shared" ca="1" si="3563"/>
        <v>-405.4400037592431</v>
      </c>
      <c r="FQ126" s="75">
        <f t="shared" ca="1" si="3563"/>
        <v>-405.4400037592431</v>
      </c>
      <c r="FR126" s="75">
        <f t="shared" ca="1" si="3563"/>
        <v>-405.4400037592431</v>
      </c>
      <c r="FS126" s="75">
        <f t="shared" ca="1" si="3563"/>
        <v>-405.4400037592431</v>
      </c>
      <c r="FT126" s="75">
        <f t="shared" ca="1" si="3563"/>
        <v>-405.4400037592431</v>
      </c>
      <c r="FU126" s="75">
        <f t="shared" ca="1" si="3563"/>
        <v>-405.4400037592431</v>
      </c>
      <c r="FV126" s="75">
        <f t="shared" ca="1" si="3563"/>
        <v>-405.4400037592431</v>
      </c>
      <c r="FW126" s="75">
        <f t="shared" ca="1" si="3563"/>
        <v>-405.4400037592431</v>
      </c>
      <c r="FX126" s="75">
        <f t="shared" ca="1" si="3563"/>
        <v>-405.4400037592431</v>
      </c>
      <c r="FY126" s="75">
        <f t="shared" ca="1" si="3563"/>
        <v>-405.4400037592431</v>
      </c>
      <c r="FZ126" s="75">
        <f t="shared" ca="1" si="3563"/>
        <v>-1095.4987358425765</v>
      </c>
      <c r="GA126" s="75">
        <f t="shared" ca="1" si="3563"/>
        <v>-1095.4987358425765</v>
      </c>
      <c r="GB126" s="75">
        <f t="shared" ca="1" si="3563"/>
        <v>-1095.4987358425765</v>
      </c>
      <c r="GC126" s="75">
        <f t="shared" ca="1" si="3563"/>
        <v>-1095.4987358425765</v>
      </c>
      <c r="GD126" s="75">
        <f t="shared" ca="1" si="3563"/>
        <v>-1095.4987358425765</v>
      </c>
      <c r="GE126" s="75">
        <f t="shared" ca="1" si="3563"/>
        <v>-1095.4987358425765</v>
      </c>
      <c r="GF126" s="75">
        <f t="shared" ca="1" si="3563"/>
        <v>-1095.4987358425765</v>
      </c>
      <c r="GG126" s="75">
        <f t="shared" ca="1" si="3563"/>
        <v>-1095.4987358425765</v>
      </c>
      <c r="GH126" s="75">
        <f t="shared" ca="1" si="3563"/>
        <v>-1095.4987358425765</v>
      </c>
      <c r="GI126" s="75">
        <f t="shared" ca="1" si="3563"/>
        <v>-1095.4987358425765</v>
      </c>
      <c r="GJ126" s="75">
        <f t="shared" ca="1" si="3563"/>
        <v>-1095.4987358425765</v>
      </c>
      <c r="GK126" s="75">
        <f t="shared" ca="1" si="3563"/>
        <v>-1095.4987358425765</v>
      </c>
      <c r="GL126" s="75">
        <f t="shared" ca="1" si="3563"/>
        <v>420.90211707409031</v>
      </c>
      <c r="GM126" s="75">
        <f t="shared" ca="1" si="3563"/>
        <v>420.90211707409031</v>
      </c>
      <c r="GN126" s="75">
        <f t="shared" ca="1" si="3563"/>
        <v>420.90211707409031</v>
      </c>
      <c r="GO126" s="75">
        <f t="shared" ca="1" si="3563"/>
        <v>420.90211707409031</v>
      </c>
      <c r="GP126" s="75">
        <f t="shared" ca="1" si="3563"/>
        <v>420.90211707409031</v>
      </c>
      <c r="GQ126" s="75">
        <f t="shared" ca="1" si="3563"/>
        <v>420.90211707409031</v>
      </c>
      <c r="GR126" s="75">
        <f t="shared" ca="1" si="3563"/>
        <v>420.90211707409031</v>
      </c>
      <c r="GS126" s="75">
        <f t="shared" ca="1" si="3563"/>
        <v>420.90211707409031</v>
      </c>
      <c r="GT126" s="75">
        <f t="shared" ca="1" si="3563"/>
        <v>420.90211707409031</v>
      </c>
      <c r="GU126" s="75">
        <f t="shared" ca="1" si="3563"/>
        <v>420.90211707409031</v>
      </c>
      <c r="GV126" s="75">
        <f t="shared" ca="1" si="3563"/>
        <v>420.90211707409031</v>
      </c>
      <c r="GW126" s="75">
        <f t="shared" ca="1" si="3563"/>
        <v>420.90211707409031</v>
      </c>
      <c r="GX126" s="75">
        <f t="shared" ca="1" si="3563"/>
        <v>420.90211707409031</v>
      </c>
      <c r="GY126" s="75">
        <f t="shared" ca="1" si="3563"/>
        <v>420.90211707409031</v>
      </c>
      <c r="GZ126" s="75">
        <f t="shared" ca="1" si="3563"/>
        <v>420.90211707409031</v>
      </c>
      <c r="HA126" s="75">
        <f t="shared" ca="1" si="3563"/>
        <v>420.90211707409031</v>
      </c>
      <c r="HB126" s="75">
        <f t="shared" ca="1" si="3563"/>
        <v>420.90211707409031</v>
      </c>
      <c r="HC126" s="75">
        <f t="shared" ca="1" si="3563"/>
        <v>420.90211707409031</v>
      </c>
      <c r="HD126" s="75">
        <f t="shared" ca="1" si="3563"/>
        <v>420.90211707409031</v>
      </c>
      <c r="HE126" s="75">
        <f t="shared" ca="1" si="3563"/>
        <v>420.90211707409031</v>
      </c>
      <c r="HF126" s="75">
        <f t="shared" ca="1" si="3563"/>
        <v>420.90211707409031</v>
      </c>
      <c r="HG126" s="75">
        <f t="shared" ca="1" si="3563"/>
        <v>420.90211707409031</v>
      </c>
      <c r="HH126" s="75">
        <f t="shared" ca="1" si="3563"/>
        <v>420.90211707409031</v>
      </c>
      <c r="HI126" s="75">
        <f t="shared" ca="1" si="3563"/>
        <v>420.90211707409031</v>
      </c>
      <c r="HJ126" s="75">
        <f t="shared" ca="1" si="3563"/>
        <v>420.90211707409031</v>
      </c>
      <c r="HK126" s="75">
        <f t="shared" ca="1" si="3563"/>
        <v>420.90211707409031</v>
      </c>
      <c r="HL126" s="75">
        <f t="shared" ca="1" si="3563"/>
        <v>420.90211707409031</v>
      </c>
      <c r="HM126" s="75">
        <f t="shared" ca="1" si="3563"/>
        <v>420.90211707409031</v>
      </c>
      <c r="HN126" s="75">
        <f t="shared" ca="1" si="3563"/>
        <v>420.90211707409031</v>
      </c>
      <c r="HO126" s="75">
        <f t="shared" ca="1" si="3563"/>
        <v>420.90211707409031</v>
      </c>
      <c r="HP126" s="75">
        <f t="shared" ref="HP126:KA126" ca="1" si="3564">HP121+HP122-HP123-HP124+HP125</f>
        <v>420.90211707409031</v>
      </c>
      <c r="HQ126" s="75">
        <f t="shared" ca="1" si="3564"/>
        <v>420.90211707409031</v>
      </c>
      <c r="HR126" s="75">
        <f t="shared" ca="1" si="3564"/>
        <v>420.90211707409031</v>
      </c>
      <c r="HS126" s="75">
        <f t="shared" ca="1" si="3564"/>
        <v>420.90211707409031</v>
      </c>
      <c r="HT126" s="75">
        <f t="shared" ca="1" si="3564"/>
        <v>420.90211707409031</v>
      </c>
      <c r="HU126" s="75">
        <f t="shared" ca="1" si="3564"/>
        <v>420.90211707409031</v>
      </c>
      <c r="HV126" s="75">
        <f t="shared" ca="1" si="3564"/>
        <v>420.90211707409031</v>
      </c>
      <c r="HW126" s="75">
        <f t="shared" ca="1" si="3564"/>
        <v>420.90211707409031</v>
      </c>
      <c r="HX126" s="75">
        <f t="shared" ca="1" si="3564"/>
        <v>420.90211707409031</v>
      </c>
      <c r="HY126" s="75">
        <f t="shared" ca="1" si="3564"/>
        <v>420.90211707409031</v>
      </c>
      <c r="HZ126" s="75">
        <f t="shared" ca="1" si="3564"/>
        <v>420.90211707409031</v>
      </c>
      <c r="IA126" s="75">
        <f t="shared" ca="1" si="3564"/>
        <v>420.90211707409031</v>
      </c>
      <c r="IB126" s="75">
        <f t="shared" ca="1" si="3564"/>
        <v>420.90211707409031</v>
      </c>
      <c r="IC126" s="75">
        <f t="shared" ca="1" si="3564"/>
        <v>420.90211707409031</v>
      </c>
      <c r="ID126" s="75">
        <f t="shared" ca="1" si="3564"/>
        <v>420.90211707409031</v>
      </c>
      <c r="IE126" s="75">
        <f t="shared" ca="1" si="3564"/>
        <v>420.90211707409031</v>
      </c>
      <c r="IF126" s="75">
        <f t="shared" ca="1" si="3564"/>
        <v>420.90211707409031</v>
      </c>
      <c r="IG126" s="75">
        <f t="shared" ca="1" si="3564"/>
        <v>420.90211707409031</v>
      </c>
      <c r="IH126" s="75">
        <f t="shared" ca="1" si="3564"/>
        <v>420.90211707409031</v>
      </c>
      <c r="II126" s="75">
        <f t="shared" ca="1" si="3564"/>
        <v>420.90211707409031</v>
      </c>
      <c r="IJ126" s="75">
        <f t="shared" ca="1" si="3564"/>
        <v>420.90211707409031</v>
      </c>
      <c r="IK126" s="75">
        <f t="shared" ca="1" si="3564"/>
        <v>420.90211707409031</v>
      </c>
      <c r="IL126" s="75">
        <f t="shared" ca="1" si="3564"/>
        <v>420.90211707409031</v>
      </c>
      <c r="IM126" s="75">
        <f t="shared" ca="1" si="3564"/>
        <v>420.90211707409031</v>
      </c>
      <c r="IN126" s="75">
        <f t="shared" ca="1" si="3564"/>
        <v>420.90211707409031</v>
      </c>
      <c r="IO126" s="75">
        <f t="shared" ca="1" si="3564"/>
        <v>420.90211707409031</v>
      </c>
      <c r="IP126" s="75">
        <f t="shared" ca="1" si="3564"/>
        <v>420.90211707409031</v>
      </c>
      <c r="IQ126" s="75">
        <f t="shared" ca="1" si="3564"/>
        <v>420.90211707409031</v>
      </c>
      <c r="IR126" s="75">
        <f t="shared" ca="1" si="3564"/>
        <v>420.90211707409031</v>
      </c>
      <c r="IS126" s="75">
        <f t="shared" ca="1" si="3564"/>
        <v>420.90211707409031</v>
      </c>
      <c r="IT126" s="75">
        <f t="shared" ca="1" si="3564"/>
        <v>-405.4400037592431</v>
      </c>
      <c r="IU126" s="75">
        <f t="shared" ca="1" si="3564"/>
        <v>-405.4400037592431</v>
      </c>
      <c r="IV126" s="75">
        <f t="shared" ca="1" si="3564"/>
        <v>-405.4400037592431</v>
      </c>
      <c r="IW126" s="75">
        <f t="shared" ca="1" si="3564"/>
        <v>-405.4400037592431</v>
      </c>
      <c r="IX126" s="75">
        <f t="shared" ca="1" si="3564"/>
        <v>-405.4400037592431</v>
      </c>
      <c r="IY126" s="75">
        <f t="shared" ca="1" si="3564"/>
        <v>-405.4400037592431</v>
      </c>
      <c r="IZ126" s="75">
        <f t="shared" ca="1" si="3564"/>
        <v>-405.4400037592431</v>
      </c>
      <c r="JA126" s="75">
        <f t="shared" ca="1" si="3564"/>
        <v>-405.4400037592431</v>
      </c>
      <c r="JB126" s="75">
        <f t="shared" ca="1" si="3564"/>
        <v>-405.4400037592431</v>
      </c>
      <c r="JC126" s="75">
        <f t="shared" ca="1" si="3564"/>
        <v>-405.4400037592431</v>
      </c>
      <c r="JD126" s="75">
        <f t="shared" ca="1" si="3564"/>
        <v>-405.4400037592431</v>
      </c>
      <c r="JE126" s="75">
        <f t="shared" ca="1" si="3564"/>
        <v>-405.4400037592431</v>
      </c>
      <c r="JF126" s="75">
        <f t="shared" ca="1" si="3564"/>
        <v>420.90211707409031</v>
      </c>
      <c r="JG126" s="75">
        <f t="shared" ca="1" si="3564"/>
        <v>420.90211707409031</v>
      </c>
      <c r="JH126" s="75">
        <f t="shared" ca="1" si="3564"/>
        <v>420.90211707409031</v>
      </c>
      <c r="JI126" s="75">
        <f t="shared" ca="1" si="3564"/>
        <v>420.90211707409031</v>
      </c>
      <c r="JJ126" s="75">
        <f t="shared" ca="1" si="3564"/>
        <v>420.90211707409031</v>
      </c>
      <c r="JK126" s="75">
        <f t="shared" ca="1" si="3564"/>
        <v>420.90211707409031</v>
      </c>
      <c r="JL126" s="75">
        <f t="shared" ca="1" si="3564"/>
        <v>420.90211707409031</v>
      </c>
      <c r="JM126" s="75">
        <f t="shared" ca="1" si="3564"/>
        <v>420.90211707409031</v>
      </c>
      <c r="JN126" s="75">
        <f t="shared" ca="1" si="3564"/>
        <v>420.90211707409031</v>
      </c>
      <c r="JO126" s="75">
        <f t="shared" ca="1" si="3564"/>
        <v>420.90211707409031</v>
      </c>
      <c r="JP126" s="75">
        <f t="shared" ca="1" si="3564"/>
        <v>420.90211707409031</v>
      </c>
      <c r="JQ126" s="75">
        <f t="shared" ca="1" si="3564"/>
        <v>420.90211707409031</v>
      </c>
      <c r="JR126" s="75">
        <f t="shared" ca="1" si="3564"/>
        <v>420.90211707409031</v>
      </c>
      <c r="JS126" s="75">
        <f t="shared" ca="1" si="3564"/>
        <v>420.90211707409031</v>
      </c>
      <c r="JT126" s="75">
        <f t="shared" ca="1" si="3564"/>
        <v>420.90211707409031</v>
      </c>
      <c r="JU126" s="75">
        <f t="shared" ca="1" si="3564"/>
        <v>420.90211707409031</v>
      </c>
      <c r="JV126" s="75">
        <f t="shared" ca="1" si="3564"/>
        <v>420.90211707409031</v>
      </c>
      <c r="JW126" s="75">
        <f t="shared" ca="1" si="3564"/>
        <v>420.90211707409031</v>
      </c>
      <c r="JX126" s="75">
        <f t="shared" ca="1" si="3564"/>
        <v>420.90211707409031</v>
      </c>
      <c r="JY126" s="75">
        <f t="shared" ca="1" si="3564"/>
        <v>420.90211707409031</v>
      </c>
      <c r="JZ126" s="75">
        <f t="shared" ca="1" si="3564"/>
        <v>420.90211707409031</v>
      </c>
      <c r="KA126" s="75">
        <f t="shared" ca="1" si="3564"/>
        <v>420.90211707409031</v>
      </c>
      <c r="KB126" s="75">
        <f t="shared" ref="KB126:KO126" ca="1" si="3565">KB121+KB122-KB123-KB124+KB125</f>
        <v>420.90211707409031</v>
      </c>
      <c r="KC126" s="75">
        <f t="shared" ca="1" si="3565"/>
        <v>420.90211707409031</v>
      </c>
      <c r="KD126" s="75">
        <f t="shared" ca="1" si="3565"/>
        <v>420.90211707409031</v>
      </c>
      <c r="KE126" s="75">
        <f t="shared" ca="1" si="3565"/>
        <v>420.90211707409031</v>
      </c>
      <c r="KF126" s="75">
        <f t="shared" ca="1" si="3565"/>
        <v>420.90211707409031</v>
      </c>
      <c r="KG126" s="75">
        <f t="shared" ca="1" si="3565"/>
        <v>420.90211707409031</v>
      </c>
      <c r="KH126" s="75">
        <f t="shared" ca="1" si="3565"/>
        <v>420.90211707409031</v>
      </c>
      <c r="KI126" s="75">
        <f t="shared" ca="1" si="3565"/>
        <v>420.90211707409031</v>
      </c>
      <c r="KJ126" s="75">
        <f t="shared" ca="1" si="3565"/>
        <v>420.90211707409031</v>
      </c>
      <c r="KK126" s="75">
        <f t="shared" ca="1" si="3565"/>
        <v>420.90211707409031</v>
      </c>
      <c r="KL126" s="75">
        <f t="shared" ca="1" si="3565"/>
        <v>420.90211707409031</v>
      </c>
      <c r="KM126" s="75">
        <f t="shared" ca="1" si="3565"/>
        <v>420.90211707409031</v>
      </c>
      <c r="KN126" s="75">
        <f t="shared" ca="1" si="3565"/>
        <v>420.90211707409031</v>
      </c>
      <c r="KO126" s="75">
        <f t="shared" ca="1" si="3565"/>
        <v>-291.1070347024683</v>
      </c>
    </row>
    <row r="127" spans="1:301" x14ac:dyDescent="0.2">
      <c r="A127" s="9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5"/>
      <c r="CE127" s="75"/>
      <c r="CF127" s="75"/>
      <c r="CG127" s="75"/>
      <c r="CH127" s="75"/>
      <c r="CI127" s="75"/>
      <c r="CJ127" s="75"/>
      <c r="CK127" s="75"/>
      <c r="CL127" s="75"/>
      <c r="CM127" s="75"/>
      <c r="CN127" s="75"/>
      <c r="CO127" s="75"/>
      <c r="CP127" s="75"/>
      <c r="CQ127" s="75"/>
      <c r="CR127" s="75"/>
      <c r="CS127" s="75"/>
      <c r="CT127" s="75"/>
      <c r="CU127" s="75"/>
      <c r="CV127" s="75"/>
      <c r="CW127" s="75"/>
      <c r="CX127" s="75"/>
      <c r="CY127" s="75"/>
      <c r="CZ127" s="75"/>
      <c r="DA127" s="75"/>
      <c r="DB127" s="75"/>
      <c r="DC127" s="75"/>
      <c r="DD127" s="75"/>
      <c r="DE127" s="75"/>
      <c r="DF127" s="75"/>
      <c r="DG127" s="75"/>
      <c r="DH127" s="75"/>
      <c r="DI127" s="75"/>
      <c r="DJ127" s="75"/>
      <c r="DK127" s="75"/>
      <c r="DL127" s="75"/>
      <c r="DM127" s="75"/>
      <c r="DN127" s="75"/>
      <c r="DO127" s="75"/>
      <c r="DP127" s="75"/>
      <c r="DQ127" s="75"/>
      <c r="DR127" s="75"/>
      <c r="DS127" s="75"/>
      <c r="DT127" s="75"/>
      <c r="DU127" s="75"/>
      <c r="DV127" s="75"/>
      <c r="DW127" s="75"/>
      <c r="DX127" s="75"/>
      <c r="DY127" s="75"/>
      <c r="DZ127" s="75"/>
      <c r="EA127" s="75"/>
      <c r="EB127" s="75"/>
      <c r="EC127" s="75"/>
      <c r="ED127" s="75"/>
      <c r="EE127" s="75"/>
      <c r="EF127" s="75"/>
      <c r="EG127" s="75"/>
      <c r="EH127" s="75"/>
      <c r="EI127" s="75"/>
      <c r="EJ127" s="75"/>
      <c r="EK127" s="75"/>
      <c r="EL127" s="75"/>
      <c r="EM127" s="75"/>
      <c r="EN127" s="75"/>
      <c r="EO127" s="75"/>
      <c r="EP127" s="75"/>
      <c r="EQ127" s="75"/>
      <c r="ER127" s="75"/>
      <c r="ES127" s="75"/>
      <c r="ET127" s="75"/>
      <c r="EU127" s="75"/>
      <c r="EV127" s="75"/>
      <c r="EW127" s="75"/>
      <c r="EX127" s="75"/>
      <c r="EY127" s="75"/>
      <c r="EZ127" s="75"/>
      <c r="FA127" s="75"/>
      <c r="FB127" s="75"/>
      <c r="FC127" s="75"/>
      <c r="FD127" s="75"/>
      <c r="FE127" s="75"/>
      <c r="FF127" s="75"/>
      <c r="FG127" s="75"/>
      <c r="FH127" s="75"/>
      <c r="FI127" s="75"/>
      <c r="FJ127" s="75"/>
      <c r="FK127" s="75"/>
      <c r="FL127" s="75"/>
      <c r="FM127" s="75"/>
      <c r="FN127" s="75"/>
      <c r="FO127" s="75"/>
      <c r="FP127" s="75"/>
      <c r="FQ127" s="75"/>
      <c r="FR127" s="75"/>
      <c r="FS127" s="75"/>
      <c r="FT127" s="75"/>
      <c r="FU127" s="75"/>
      <c r="FV127" s="75"/>
      <c r="FW127" s="75"/>
      <c r="FX127" s="75"/>
      <c r="FY127" s="75"/>
      <c r="FZ127" s="75"/>
      <c r="GA127" s="75"/>
      <c r="GB127" s="75"/>
      <c r="GC127" s="75"/>
      <c r="GD127" s="75"/>
      <c r="GE127" s="75"/>
      <c r="GF127" s="75"/>
      <c r="GG127" s="75"/>
      <c r="GH127" s="75"/>
      <c r="GI127" s="75"/>
      <c r="GJ127" s="75"/>
      <c r="GK127" s="75"/>
      <c r="GL127" s="75"/>
      <c r="GM127" s="75"/>
      <c r="GN127" s="75"/>
      <c r="GO127" s="75"/>
      <c r="GP127" s="75"/>
      <c r="GQ127" s="75"/>
      <c r="GR127" s="75"/>
      <c r="GS127" s="75"/>
      <c r="GT127" s="75"/>
      <c r="GU127" s="75"/>
      <c r="GV127" s="75"/>
      <c r="GW127" s="75"/>
      <c r="GX127" s="75"/>
      <c r="GY127" s="75"/>
      <c r="GZ127" s="75"/>
      <c r="HA127" s="75"/>
      <c r="HB127" s="75"/>
      <c r="HC127" s="75"/>
      <c r="HD127" s="75"/>
      <c r="HE127" s="75"/>
      <c r="HF127" s="75"/>
      <c r="HG127" s="75"/>
      <c r="HH127" s="75"/>
      <c r="HI127" s="75"/>
      <c r="HJ127" s="75"/>
      <c r="HK127" s="75"/>
      <c r="HL127" s="75"/>
      <c r="HM127" s="75"/>
      <c r="HN127" s="75"/>
      <c r="HO127" s="75"/>
      <c r="HP127" s="75"/>
      <c r="HQ127" s="75"/>
      <c r="HR127" s="75"/>
      <c r="HS127" s="75"/>
      <c r="HT127" s="75"/>
      <c r="HU127" s="75"/>
      <c r="HV127" s="75"/>
      <c r="HW127" s="75"/>
      <c r="HX127" s="75"/>
      <c r="HY127" s="75"/>
      <c r="HZ127" s="75"/>
      <c r="IA127" s="75"/>
      <c r="IB127" s="75"/>
      <c r="IC127" s="75"/>
      <c r="ID127" s="75"/>
      <c r="IE127" s="75"/>
      <c r="IF127" s="75"/>
      <c r="IG127" s="75"/>
      <c r="IH127" s="75"/>
      <c r="II127" s="75"/>
      <c r="IJ127" s="75"/>
      <c r="IK127" s="75"/>
      <c r="IL127" s="75"/>
      <c r="IM127" s="75"/>
      <c r="IN127" s="75"/>
      <c r="IO127" s="75"/>
      <c r="IP127" s="75"/>
      <c r="IQ127" s="75"/>
      <c r="IR127" s="75"/>
      <c r="IS127" s="75"/>
      <c r="IT127" s="75"/>
      <c r="IU127" s="75"/>
      <c r="IV127" s="75"/>
      <c r="IW127" s="75"/>
      <c r="IX127" s="75"/>
      <c r="IY127" s="75"/>
      <c r="IZ127" s="75"/>
      <c r="JA127" s="75"/>
      <c r="JB127" s="75"/>
      <c r="JC127" s="75"/>
      <c r="JD127" s="75"/>
      <c r="JE127" s="75"/>
      <c r="JF127" s="75"/>
      <c r="JG127" s="75"/>
      <c r="JH127" s="75"/>
      <c r="JI127" s="75"/>
      <c r="JJ127" s="75"/>
      <c r="JK127" s="75"/>
      <c r="JL127" s="75"/>
      <c r="JM127" s="75"/>
      <c r="JN127" s="75"/>
      <c r="JO127" s="75"/>
      <c r="JP127" s="75"/>
      <c r="JQ127" s="75"/>
      <c r="JR127" s="75"/>
      <c r="JS127" s="75"/>
      <c r="JT127" s="75"/>
      <c r="JU127" s="75"/>
      <c r="JV127" s="75"/>
      <c r="JW127" s="75"/>
      <c r="JX127" s="75"/>
      <c r="JY127" s="75"/>
      <c r="JZ127" s="75"/>
      <c r="KA127" s="75"/>
      <c r="KB127" s="75"/>
      <c r="KC127" s="75"/>
      <c r="KD127" s="75"/>
      <c r="KE127" s="75"/>
      <c r="KF127" s="75"/>
      <c r="KG127" s="75"/>
      <c r="KH127" s="75"/>
      <c r="KI127" s="75"/>
      <c r="KJ127" s="75"/>
      <c r="KK127" s="75"/>
      <c r="KL127" s="75"/>
      <c r="KM127" s="75"/>
      <c r="KN127" s="75"/>
      <c r="KO127" s="75"/>
    </row>
    <row r="128" spans="1:301" x14ac:dyDescent="0.2">
      <c r="A128" s="94" t="s">
        <v>292</v>
      </c>
      <c r="B128" s="74">
        <f>_xlfn.SINGLE(SubsObrig)*SUM(54:54)</f>
        <v>24303.618325499971</v>
      </c>
      <c r="C128" s="74">
        <f ca="1">-IF(C120=PrazoConcessao*12,#REF!,
IF(AND(C113&gt;0,C120&gt;=InicioReducao,MOD(C120,freqReducao)=0), B148-C132-C133,
0))</f>
        <v>0</v>
      </c>
      <c r="D128" s="74">
        <f ca="1">-IF(D120=PrazoConcessao*12,#REF!,
IF(AND(D113&gt;0,D120&gt;=InicioReducao,MOD(D120,freqReducao)=0), C148-D132-D133,
0))</f>
        <v>0</v>
      </c>
      <c r="E128" s="74">
        <f ca="1">-IF(E120=PrazoConcessao*12,#REF!,
IF(AND(E113&gt;0,E120&gt;=InicioReducao,MOD(E120,freqReducao)=0), D148-E132-E133,
0))</f>
        <v>0</v>
      </c>
      <c r="F128" s="74">
        <f ca="1">-IF(F120=PrazoConcessao*12,#REF!,
IF(AND(F113&gt;0,F120&gt;=InicioReducao,MOD(F120,freqReducao)=0), E148-F132-F133,
0))</f>
        <v>0</v>
      </c>
      <c r="G128" s="74">
        <f ca="1">-IF(G120=PrazoConcessao*12,#REF!,
IF(AND(G113&gt;0,G120&gt;=InicioReducao,MOD(G120,freqReducao)=0), F148-G132-G133,
0))</f>
        <v>0</v>
      </c>
      <c r="H128" s="74">
        <f ca="1">-IF(H120=PrazoConcessao*12,#REF!,
IF(AND(H113&gt;0,H120&gt;=InicioReducao,MOD(H120,freqReducao)=0), G148-H132-H133,
0))</f>
        <v>0</v>
      </c>
      <c r="I128" s="74">
        <f ca="1">-IF(I120=PrazoConcessao*12,#REF!,
IF(AND(I113&gt;0,I120&gt;=InicioReducao,MOD(I120,freqReducao)=0), H148-I132-I133,
0))</f>
        <v>0</v>
      </c>
      <c r="J128" s="74">
        <f ca="1">-IF(J120=PrazoConcessao*12,#REF!,
IF(AND(J113&gt;0,J120&gt;=InicioReducao,MOD(J120,freqReducao)=0), I148-J132-J133,
0))</f>
        <v>0</v>
      </c>
      <c r="K128" s="74">
        <f ca="1">-IF(K120=PrazoConcessao*12,#REF!,
IF(AND(K113&gt;0,K120&gt;=InicioReducao,MOD(K120,freqReducao)=0), J148-K132-K133,
0))</f>
        <v>0</v>
      </c>
      <c r="L128" s="74">
        <f ca="1">-IF(L120=PrazoConcessao*12,#REF!,
IF(AND(L113&gt;0,L120&gt;=InicioReducao,MOD(L120,freqReducao)=0), K148-L132-L133,
0))</f>
        <v>0</v>
      </c>
      <c r="M128" s="74">
        <f ca="1">-IF(M120=PrazoConcessao*12,#REF!,
IF(AND(M113&gt;0,M120&gt;=InicioReducao,MOD(M120,freqReducao)=0), L148-M132-M133,
0))</f>
        <v>0</v>
      </c>
      <c r="N128" s="74">
        <f ca="1">-IF(N120=PrazoConcessao*12,#REF!,
IF(AND(N113&gt;0,N120&gt;=InicioReducao,MOD(N120,freqReducao)=0), M148-N132-N133,
0))</f>
        <v>0</v>
      </c>
      <c r="O128" s="74">
        <f ca="1">-IF(O120=PrazoConcessao*12,#REF!,
IF(AND(O113&gt;0,O120&gt;=InicioReducao,MOD(O120,freqReducao)=0), N148-O132-O133,
0))</f>
        <v>0</v>
      </c>
      <c r="P128" s="74">
        <f ca="1">-IF(P120=PrazoConcessao*12,#REF!,
IF(AND(P113&gt;0,P120&gt;=InicioReducao,MOD(P120,freqReducao)=0), O148-P132-P133,
0))</f>
        <v>0</v>
      </c>
      <c r="Q128" s="74">
        <f ca="1">-IF(Q120=PrazoConcessao*12,#REF!,
IF(AND(Q113&gt;0,Q120&gt;=InicioReducao,MOD(Q120,freqReducao)=0), P148-Q132-Q133,
0))</f>
        <v>0</v>
      </c>
      <c r="R128" s="74">
        <f ca="1">-IF(R120=PrazoConcessao*12,#REF!,
IF(AND(R113&gt;0,R120&gt;=InicioReducao,MOD(R120,freqReducao)=0), Q148-R132-R133,
0))</f>
        <v>0</v>
      </c>
      <c r="S128" s="74">
        <f ca="1">-IF(S120=PrazoConcessao*12,#REF!,
IF(AND(S113&gt;0,S120&gt;=InicioReducao,MOD(S120,freqReducao)=0), R148-S132-S133,
0))</f>
        <v>0</v>
      </c>
      <c r="T128" s="74">
        <f ca="1">-IF(T120=PrazoConcessao*12,#REF!,
IF(AND(T113&gt;0,T120&gt;=InicioReducao,MOD(T120,freqReducao)=0), S148-T132-T133,
0))</f>
        <v>0</v>
      </c>
      <c r="U128" s="74">
        <f ca="1">-IF(U120=PrazoConcessao*12,#REF!,
IF(AND(U113&gt;0,U120&gt;=InicioReducao,MOD(U120,freqReducao)=0), T148-U132-U133,
0))</f>
        <v>0</v>
      </c>
      <c r="V128" s="74">
        <f ca="1">-IF(V120=PrazoConcessao*12,#REF!,
IF(AND(V113&gt;0,V120&gt;=InicioReducao,MOD(V120,freqReducao)=0), U148-V132-V133,
0))</f>
        <v>0</v>
      </c>
      <c r="W128" s="74">
        <f ca="1">-IF(W120=PrazoConcessao*12,#REF!,
IF(AND(W113&gt;0,W120&gt;=InicioReducao,MOD(W120,freqReducao)=0), V148-W132-W133,
0))</f>
        <v>0</v>
      </c>
      <c r="X128" s="74">
        <f ca="1">-IF(X120=PrazoConcessao*12,#REF!,
IF(AND(X113&gt;0,X120&gt;=InicioReducao,MOD(X120,freqReducao)=0), W148-X132-X133,
0))</f>
        <v>0</v>
      </c>
      <c r="Y128" s="74">
        <f ca="1">-IF(Y120=PrazoConcessao*12,#REF!,
IF(AND(Y113&gt;0,Y120&gt;=InicioReducao,MOD(Y120,freqReducao)=0), X148-Y132-Y133,
0))</f>
        <v>0</v>
      </c>
      <c r="Z128" s="74">
        <f ca="1">-IF(Z120=PrazoConcessao*12,#REF!,
IF(AND(Z113&gt;0,Z120&gt;=InicioReducao,MOD(Z120,freqReducao)=0), Y148-Z132-Z133,
0))</f>
        <v>0</v>
      </c>
      <c r="AA128" s="74">
        <f ca="1">-IF(AA120=PrazoConcessao*12,#REF!,
IF(AND(AA113&gt;0,AA120&gt;=InicioReducao,MOD(AA120,freqReducao)=0), Z148-AA132-AA133,
0))</f>
        <v>0</v>
      </c>
      <c r="AB128" s="74">
        <f t="shared" ref="AB128:BG128" ca="1" si="3566">-IF(AB120=PrazoConcessao*12,DR148,
IF(AND(AB113&gt;0,AB120&gt;=InicioReducao,MOD(AB120,freqReducao)=0), AA148-AB132-AB133,
0))</f>
        <v>0</v>
      </c>
      <c r="AC128" s="74">
        <f t="shared" ca="1" si="3566"/>
        <v>0</v>
      </c>
      <c r="AD128" s="74">
        <f t="shared" ca="1" si="3566"/>
        <v>0</v>
      </c>
      <c r="AE128" s="74">
        <f t="shared" ca="1" si="3566"/>
        <v>0</v>
      </c>
      <c r="AF128" s="74">
        <f t="shared" ca="1" si="3566"/>
        <v>0</v>
      </c>
      <c r="AG128" s="74">
        <f t="shared" ca="1" si="3566"/>
        <v>0</v>
      </c>
      <c r="AH128" s="74">
        <f t="shared" ca="1" si="3566"/>
        <v>0</v>
      </c>
      <c r="AI128" s="74">
        <f t="shared" ca="1" si="3566"/>
        <v>0</v>
      </c>
      <c r="AJ128" s="74">
        <f t="shared" ca="1" si="3566"/>
        <v>0</v>
      </c>
      <c r="AK128" s="74">
        <f t="shared" ca="1" si="3566"/>
        <v>0</v>
      </c>
      <c r="AL128" s="74">
        <f t="shared" ca="1" si="3566"/>
        <v>0</v>
      </c>
      <c r="AM128" s="74">
        <f t="shared" ca="1" si="3566"/>
        <v>0</v>
      </c>
      <c r="AN128" s="74">
        <f t="shared" ca="1" si="3566"/>
        <v>0</v>
      </c>
      <c r="AO128" s="74">
        <f t="shared" ca="1" si="3566"/>
        <v>0</v>
      </c>
      <c r="AP128" s="74">
        <f t="shared" ca="1" si="3566"/>
        <v>0</v>
      </c>
      <c r="AQ128" s="74">
        <f t="shared" ca="1" si="3566"/>
        <v>0</v>
      </c>
      <c r="AR128" s="74">
        <f t="shared" ca="1" si="3566"/>
        <v>0</v>
      </c>
      <c r="AS128" s="74">
        <f t="shared" ca="1" si="3566"/>
        <v>0</v>
      </c>
      <c r="AT128" s="74">
        <f t="shared" ca="1" si="3566"/>
        <v>0</v>
      </c>
      <c r="AU128" s="74">
        <f t="shared" ca="1" si="3566"/>
        <v>0</v>
      </c>
      <c r="AV128" s="74">
        <f t="shared" ca="1" si="3566"/>
        <v>0</v>
      </c>
      <c r="AW128" s="74">
        <f t="shared" ca="1" si="3566"/>
        <v>0</v>
      </c>
      <c r="AX128" s="74">
        <f t="shared" ca="1" si="3566"/>
        <v>0</v>
      </c>
      <c r="AY128" s="74">
        <f t="shared" ca="1" si="3566"/>
        <v>0</v>
      </c>
      <c r="AZ128" s="74">
        <f t="shared" ca="1" si="3566"/>
        <v>0</v>
      </c>
      <c r="BA128" s="74">
        <f t="shared" ca="1" si="3566"/>
        <v>0</v>
      </c>
      <c r="BB128" s="74">
        <f t="shared" ca="1" si="3566"/>
        <v>0</v>
      </c>
      <c r="BC128" s="74">
        <f t="shared" ca="1" si="3566"/>
        <v>0</v>
      </c>
      <c r="BD128" s="74">
        <f t="shared" ca="1" si="3566"/>
        <v>0</v>
      </c>
      <c r="BE128" s="74">
        <f t="shared" ca="1" si="3566"/>
        <v>0</v>
      </c>
      <c r="BF128" s="74">
        <f t="shared" ca="1" si="3566"/>
        <v>0</v>
      </c>
      <c r="BG128" s="74">
        <f t="shared" ca="1" si="3566"/>
        <v>0</v>
      </c>
      <c r="BH128" s="74">
        <f t="shared" ref="BH128:CM128" ca="1" si="3567">-IF(BH120=PrazoConcessao*12,EX148,
IF(AND(BH113&gt;0,BH120&gt;=InicioReducao,MOD(BH120,freqReducao)=0), BG148-BH132-BH133,
0))</f>
        <v>0</v>
      </c>
      <c r="BI128" s="74">
        <f t="shared" ca="1" si="3567"/>
        <v>0</v>
      </c>
      <c r="BJ128" s="74">
        <f t="shared" ca="1" si="3567"/>
        <v>0</v>
      </c>
      <c r="BK128" s="74">
        <f t="shared" ca="1" si="3567"/>
        <v>0</v>
      </c>
      <c r="BL128" s="74">
        <f t="shared" ca="1" si="3567"/>
        <v>0</v>
      </c>
      <c r="BM128" s="74">
        <f t="shared" ca="1" si="3567"/>
        <v>0</v>
      </c>
      <c r="BN128" s="74">
        <f t="shared" ca="1" si="3567"/>
        <v>0</v>
      </c>
      <c r="BO128" s="74">
        <f t="shared" ca="1" si="3567"/>
        <v>0</v>
      </c>
      <c r="BP128" s="74">
        <f t="shared" ca="1" si="3567"/>
        <v>0</v>
      </c>
      <c r="BQ128" s="74">
        <f t="shared" ca="1" si="3567"/>
        <v>0</v>
      </c>
      <c r="BR128" s="74">
        <f t="shared" ca="1" si="3567"/>
        <v>0</v>
      </c>
      <c r="BS128" s="74">
        <f t="shared" ca="1" si="3567"/>
        <v>0</v>
      </c>
      <c r="BT128" s="74">
        <f t="shared" ca="1" si="3567"/>
        <v>0</v>
      </c>
      <c r="BU128" s="74">
        <f t="shared" ca="1" si="3567"/>
        <v>0</v>
      </c>
      <c r="BV128" s="74">
        <f t="shared" ca="1" si="3567"/>
        <v>0</v>
      </c>
      <c r="BW128" s="74">
        <f t="shared" ca="1" si="3567"/>
        <v>0</v>
      </c>
      <c r="BX128" s="74">
        <f t="shared" ca="1" si="3567"/>
        <v>0</v>
      </c>
      <c r="BY128" s="74">
        <f t="shared" ca="1" si="3567"/>
        <v>0</v>
      </c>
      <c r="BZ128" s="74">
        <f t="shared" ca="1" si="3567"/>
        <v>0</v>
      </c>
      <c r="CA128" s="74">
        <f t="shared" ca="1" si="3567"/>
        <v>0</v>
      </c>
      <c r="CB128" s="74">
        <f t="shared" ca="1" si="3567"/>
        <v>0</v>
      </c>
      <c r="CC128" s="74">
        <f t="shared" ca="1" si="3567"/>
        <v>0</v>
      </c>
      <c r="CD128" s="74">
        <f t="shared" ca="1" si="3567"/>
        <v>0</v>
      </c>
      <c r="CE128" s="74">
        <f t="shared" ca="1" si="3567"/>
        <v>0</v>
      </c>
      <c r="CF128" s="74">
        <f t="shared" ca="1" si="3567"/>
        <v>0</v>
      </c>
      <c r="CG128" s="74">
        <f t="shared" ca="1" si="3567"/>
        <v>0</v>
      </c>
      <c r="CH128" s="74">
        <f t="shared" ca="1" si="3567"/>
        <v>0</v>
      </c>
      <c r="CI128" s="74">
        <f t="shared" ca="1" si="3567"/>
        <v>0</v>
      </c>
      <c r="CJ128" s="74">
        <f t="shared" ca="1" si="3567"/>
        <v>0</v>
      </c>
      <c r="CK128" s="74">
        <f t="shared" ca="1" si="3567"/>
        <v>0</v>
      </c>
      <c r="CL128" s="74">
        <f t="shared" ca="1" si="3567"/>
        <v>0</v>
      </c>
      <c r="CM128" s="74">
        <f t="shared" ca="1" si="3567"/>
        <v>0</v>
      </c>
      <c r="CN128" s="74">
        <f t="shared" ref="CN128:DQ128" ca="1" si="3568">-IF(CN120=PrazoConcessao*12,GD148,
IF(AND(CN113&gt;0,CN120&gt;=InicioReducao,MOD(CN120,freqReducao)=0), CM148-CN132-CN133,
0))</f>
        <v>0</v>
      </c>
      <c r="CO128" s="74">
        <f t="shared" ca="1" si="3568"/>
        <v>0</v>
      </c>
      <c r="CP128" s="74">
        <f t="shared" ca="1" si="3568"/>
        <v>0</v>
      </c>
      <c r="CQ128" s="74">
        <f t="shared" ca="1" si="3568"/>
        <v>0</v>
      </c>
      <c r="CR128" s="74">
        <f t="shared" ca="1" si="3568"/>
        <v>0</v>
      </c>
      <c r="CS128" s="74">
        <f t="shared" ca="1" si="3568"/>
        <v>0</v>
      </c>
      <c r="CT128" s="74">
        <f t="shared" ca="1" si="3568"/>
        <v>0</v>
      </c>
      <c r="CU128" s="74">
        <f t="shared" ca="1" si="3568"/>
        <v>0</v>
      </c>
      <c r="CV128" s="74">
        <f t="shared" ca="1" si="3568"/>
        <v>0</v>
      </c>
      <c r="CW128" s="74">
        <f t="shared" ca="1" si="3568"/>
        <v>0</v>
      </c>
      <c r="CX128" s="74">
        <f t="shared" ca="1" si="3568"/>
        <v>0</v>
      </c>
      <c r="CY128" s="74">
        <f t="shared" ca="1" si="3568"/>
        <v>0</v>
      </c>
      <c r="CZ128" s="74">
        <f t="shared" ca="1" si="3568"/>
        <v>0</v>
      </c>
      <c r="DA128" s="74">
        <f t="shared" ca="1" si="3568"/>
        <v>0</v>
      </c>
      <c r="DB128" s="74">
        <f t="shared" ca="1" si="3568"/>
        <v>0</v>
      </c>
      <c r="DC128" s="74">
        <f t="shared" ca="1" si="3568"/>
        <v>0</v>
      </c>
      <c r="DD128" s="74">
        <f t="shared" ca="1" si="3568"/>
        <v>0</v>
      </c>
      <c r="DE128" s="74">
        <f t="shared" ca="1" si="3568"/>
        <v>0</v>
      </c>
      <c r="DF128" s="74">
        <f t="shared" ca="1" si="3568"/>
        <v>0</v>
      </c>
      <c r="DG128" s="74">
        <f t="shared" ca="1" si="3568"/>
        <v>0</v>
      </c>
      <c r="DH128" s="74">
        <f t="shared" ca="1" si="3568"/>
        <v>0</v>
      </c>
      <c r="DI128" s="74">
        <f t="shared" ca="1" si="3568"/>
        <v>0</v>
      </c>
      <c r="DJ128" s="74">
        <f t="shared" ca="1" si="3568"/>
        <v>0</v>
      </c>
      <c r="DK128" s="74">
        <f t="shared" ca="1" si="3568"/>
        <v>0</v>
      </c>
      <c r="DL128" s="74">
        <f t="shared" ca="1" si="3568"/>
        <v>0</v>
      </c>
      <c r="DM128" s="74">
        <f t="shared" ca="1" si="3568"/>
        <v>0</v>
      </c>
      <c r="DN128" s="74">
        <f t="shared" ca="1" si="3568"/>
        <v>0</v>
      </c>
      <c r="DO128" s="74">
        <f t="shared" ca="1" si="3568"/>
        <v>0</v>
      </c>
      <c r="DP128" s="74">
        <f t="shared" ca="1" si="3568"/>
        <v>0</v>
      </c>
      <c r="DQ128" s="74">
        <f t="shared" ca="1" si="3568"/>
        <v>0</v>
      </c>
      <c r="DR128" s="74">
        <f t="shared" ref="DR128" ca="1" si="3569">-IF(DR120=PrazoConcessao*12,HH148,
IF(AND(DR113&gt;0,DR120&gt;=InicioReducao,MOD(DR120,freqReducao)=0), DQ148-DR132-DR133,
0))</f>
        <v>0</v>
      </c>
      <c r="DS128" s="74">
        <f t="shared" ref="DS128" ca="1" si="3570">-IF(DS120=PrazoConcessao*12,HI148,
IF(AND(DS113&gt;0,DS120&gt;=InicioReducao,MOD(DS120,freqReducao)=0), DR148-DS132-DS133,
0))</f>
        <v>0</v>
      </c>
      <c r="DT128" s="74">
        <f t="shared" ref="DT128" ca="1" si="3571">-IF(DT120=PrazoConcessao*12,HJ148,
IF(AND(DT113&gt;0,DT120&gt;=InicioReducao,MOD(DT120,freqReducao)=0), DS148-DT132-DT133,
0))</f>
        <v>0</v>
      </c>
      <c r="DU128" s="74">
        <f t="shared" ref="DU128" ca="1" si="3572">-IF(DU120=PrazoConcessao*12,HK148,
IF(AND(DU113&gt;0,DU120&gt;=InicioReducao,MOD(DU120,freqReducao)=0), DT148-DU132-DU133,
0))</f>
        <v>0</v>
      </c>
      <c r="DV128" s="74">
        <f t="shared" ref="DV128" ca="1" si="3573">-IF(DV120=PrazoConcessao*12,HL148,
IF(AND(DV113&gt;0,DV120&gt;=InicioReducao,MOD(DV120,freqReducao)=0), DU148-DV132-DV133,
0))</f>
        <v>0</v>
      </c>
      <c r="DW128" s="74">
        <f t="shared" ref="DW128" ca="1" si="3574">-IF(DW120=PrazoConcessao*12,HM148,
IF(AND(DW113&gt;0,DW120&gt;=InicioReducao,MOD(DW120,freqReducao)=0), DV148-DW132-DW133,
0))</f>
        <v>0</v>
      </c>
      <c r="DX128" s="74">
        <f t="shared" ref="DX128" ca="1" si="3575">-IF(DX120=PrazoConcessao*12,HN148,
IF(AND(DX113&gt;0,DX120&gt;=InicioReducao,MOD(DX120,freqReducao)=0), DW148-DX132-DX133,
0))</f>
        <v>0</v>
      </c>
      <c r="DY128" s="74">
        <f t="shared" ref="DY128" ca="1" si="3576">-IF(DY120=PrazoConcessao*12,HO148,
IF(AND(DY113&gt;0,DY120&gt;=InicioReducao,MOD(DY120,freqReducao)=0), DX148-DY132-DY133,
0))</f>
        <v>0</v>
      </c>
      <c r="DZ128" s="74">
        <f t="shared" ref="DZ128" ca="1" si="3577">-IF(DZ120=PrazoConcessao*12,HP148,
IF(AND(DZ113&gt;0,DZ120&gt;=InicioReducao,MOD(DZ120,freqReducao)=0), DY148-DZ132-DZ133,
0))</f>
        <v>0</v>
      </c>
      <c r="EA128" s="74">
        <f t="shared" ref="EA128" ca="1" si="3578">-IF(EA120=PrazoConcessao*12,HQ148,
IF(AND(EA113&gt;0,EA120&gt;=InicioReducao,MOD(EA120,freqReducao)=0), DZ148-EA132-EA133,
0))</f>
        <v>0</v>
      </c>
      <c r="EB128" s="74">
        <f t="shared" ref="EB128" ca="1" si="3579">-IF(EB120=PrazoConcessao*12,HR148,
IF(AND(EB113&gt;0,EB120&gt;=InicioReducao,MOD(EB120,freqReducao)=0), EA148-EB132-EB133,
0))</f>
        <v>0</v>
      </c>
      <c r="EC128" s="74">
        <f t="shared" ref="EC128" ca="1" si="3580">-IF(EC120=PrazoConcessao*12,HS148,
IF(AND(EC113&gt;0,EC120&gt;=InicioReducao,MOD(EC120,freqReducao)=0), EB148-EC132-EC133,
0))</f>
        <v>8443.941003252392</v>
      </c>
      <c r="ED128" s="74">
        <f t="shared" ref="ED128" ca="1" si="3581">-IF(ED120=PrazoConcessao*12,HT148,
IF(AND(ED113&gt;0,ED120&gt;=InicioReducao,MOD(ED120,freqReducao)=0), EC148-ED132-ED133,
0))</f>
        <v>0</v>
      </c>
      <c r="EE128" s="74">
        <f t="shared" ref="EE128" ca="1" si="3582">-IF(EE120=PrazoConcessao*12,HU148,
IF(AND(EE113&gt;0,EE120&gt;=InicioReducao,MOD(EE120,freqReducao)=0), ED148-EE132-EE133,
0))</f>
        <v>0</v>
      </c>
      <c r="EF128" s="74">
        <f t="shared" ref="EF128" ca="1" si="3583">-IF(EF120=PrazoConcessao*12,HV148,
IF(AND(EF113&gt;0,EF120&gt;=InicioReducao,MOD(EF120,freqReducao)=0), EE148-EF132-EF133,
0))</f>
        <v>0</v>
      </c>
      <c r="EG128" s="74">
        <f t="shared" ref="EG128" ca="1" si="3584">-IF(EG120=PrazoConcessao*12,HW148,
IF(AND(EG113&gt;0,EG120&gt;=InicioReducao,MOD(EG120,freqReducao)=0), EF148-EG132-EG133,
0))</f>
        <v>0</v>
      </c>
      <c r="EH128" s="74">
        <f t="shared" ref="EH128" ca="1" si="3585">-IF(EH120=PrazoConcessao*12,HX148,
IF(AND(EH113&gt;0,EH120&gt;=InicioReducao,MOD(EH120,freqReducao)=0), EG148-EH132-EH133,
0))</f>
        <v>0</v>
      </c>
      <c r="EI128" s="74">
        <f t="shared" ref="EI128" ca="1" si="3586">-IF(EI120=PrazoConcessao*12,HY148,
IF(AND(EI113&gt;0,EI120&gt;=InicioReducao,MOD(EI120,freqReducao)=0), EH148-EI132-EI133,
0))</f>
        <v>0</v>
      </c>
      <c r="EJ128" s="74">
        <f t="shared" ref="EJ128" ca="1" si="3587">-IF(EJ120=PrazoConcessao*12,HZ148,
IF(AND(EJ113&gt;0,EJ120&gt;=InicioReducao,MOD(EJ120,freqReducao)=0), EI148-EJ132-EJ133,
0))</f>
        <v>0</v>
      </c>
      <c r="EK128" s="74">
        <f t="shared" ref="EK128" ca="1" si="3588">-IF(EK120=PrazoConcessao*12,IA148,
IF(AND(EK113&gt;0,EK120&gt;=InicioReducao,MOD(EK120,freqReducao)=0), EJ148-EK132-EK133,
0))</f>
        <v>0</v>
      </c>
      <c r="EL128" s="74">
        <f t="shared" ref="EL128" ca="1" si="3589">-IF(EL120=PrazoConcessao*12,IB148,
IF(AND(EL113&gt;0,EL120&gt;=InicioReducao,MOD(EL120,freqReducao)=0), EK148-EL132-EL133,
0))</f>
        <v>0</v>
      </c>
      <c r="EM128" s="74">
        <f t="shared" ref="EM128" ca="1" si="3590">-IF(EM120=PrazoConcessao*12,IC148,
IF(AND(EM113&gt;0,EM120&gt;=InicioReducao,MOD(EM120,freqReducao)=0), EL148-EM132-EM133,
0))</f>
        <v>0</v>
      </c>
      <c r="EN128" s="74">
        <f t="shared" ref="EN128" ca="1" si="3591">-IF(EN120=PrazoConcessao*12,ID148,
IF(AND(EN113&gt;0,EN120&gt;=InicioReducao,MOD(EN120,freqReducao)=0), EM148-EN132-EN133,
0))</f>
        <v>0</v>
      </c>
      <c r="EO128" s="74">
        <f t="shared" ref="EO128" ca="1" si="3592">-IF(EO120=PrazoConcessao*12,IE148,
IF(AND(EO113&gt;0,EO120&gt;=InicioReducao,MOD(EO120,freqReducao)=0), EN148-EO132-EO133,
0))</f>
        <v>-740.29587309968247</v>
      </c>
      <c r="EP128" s="74">
        <f t="shared" ref="EP128" ca="1" si="3593">-IF(EP120=PrazoConcessao*12,IF148,
IF(AND(EP113&gt;0,EP120&gt;=InicioReducao,MOD(EP120,freqReducao)=0), EO148-EP132-EP133,
0))</f>
        <v>0</v>
      </c>
      <c r="EQ128" s="74">
        <f t="shared" ref="EQ128" ca="1" si="3594">-IF(EQ120=PrazoConcessao*12,IG148,
IF(AND(EQ113&gt;0,EQ120&gt;=InicioReducao,MOD(EQ120,freqReducao)=0), EP148-EQ132-EQ133,
0))</f>
        <v>0</v>
      </c>
      <c r="ER128" s="74">
        <f t="shared" ref="ER128" ca="1" si="3595">-IF(ER120=PrazoConcessao*12,IH148,
IF(AND(ER113&gt;0,ER120&gt;=InicioReducao,MOD(ER120,freqReducao)=0), EQ148-ER132-ER133,
0))</f>
        <v>0</v>
      </c>
      <c r="ES128" s="74">
        <f t="shared" ref="ES128" ca="1" si="3596">-IF(ES120=PrazoConcessao*12,II148,
IF(AND(ES113&gt;0,ES120&gt;=InicioReducao,MOD(ES120,freqReducao)=0), ER148-ES132-ES133,
0))</f>
        <v>0</v>
      </c>
      <c r="ET128" s="74">
        <f t="shared" ref="ET128" ca="1" si="3597">-IF(ET120=PrazoConcessao*12,IJ148,
IF(AND(ET113&gt;0,ET120&gt;=InicioReducao,MOD(ET120,freqReducao)=0), ES148-ET132-ET133,
0))</f>
        <v>0</v>
      </c>
      <c r="EU128" s="74">
        <f t="shared" ref="EU128" ca="1" si="3598">-IF(EU120=PrazoConcessao*12,IK148,
IF(AND(EU113&gt;0,EU120&gt;=InicioReducao,MOD(EU120,freqReducao)=0), ET148-EU132-EU133,
0))</f>
        <v>0</v>
      </c>
      <c r="EV128" s="74">
        <f t="shared" ref="EV128" ca="1" si="3599">-IF(EV120=PrazoConcessao*12,IL148,
IF(AND(EV113&gt;0,EV120&gt;=InicioReducao,MOD(EV120,freqReducao)=0), EU148-EV132-EV133,
0))</f>
        <v>0</v>
      </c>
      <c r="EW128" s="74">
        <f t="shared" ref="EW128" ca="1" si="3600">-IF(EW120=PrazoConcessao*12,IM148,
IF(AND(EW113&gt;0,EW120&gt;=InicioReducao,MOD(EW120,freqReducao)=0), EV148-EW132-EW133,
0))</f>
        <v>0</v>
      </c>
      <c r="EX128" s="74">
        <f t="shared" ref="EX128" ca="1" si="3601">-IF(EX120=PrazoConcessao*12,IN148,
IF(AND(EX113&gt;0,EX120&gt;=InicioReducao,MOD(EX120,freqReducao)=0), EW148-EX132-EX133,
0))</f>
        <v>0</v>
      </c>
      <c r="EY128" s="74">
        <f t="shared" ref="EY128" ca="1" si="3602">-IF(EY120=PrazoConcessao*12,IO148,
IF(AND(EY113&gt;0,EY120&gt;=InicioReducao,MOD(EY120,freqReducao)=0), EX148-EY132-EY133,
0))</f>
        <v>0</v>
      </c>
      <c r="EZ128" s="74">
        <f t="shared" ref="EZ128" ca="1" si="3603">-IF(EZ120=PrazoConcessao*12,IP148,
IF(AND(EZ113&gt;0,EZ120&gt;=InicioReducao,MOD(EZ120,freqReducao)=0), EY148-EZ132-EZ133,
0))</f>
        <v>0</v>
      </c>
      <c r="FA128" s="74">
        <f t="shared" ref="FA128" ca="1" si="3604">-IF(FA120=PrazoConcessao*12,IQ148,
IF(AND(FA113&gt;0,FA120&gt;=InicioReducao,MOD(FA120,freqReducao)=0), EZ148-FA132-FA133,
0))</f>
        <v>-740.29587309966882</v>
      </c>
      <c r="FB128" s="74">
        <f t="shared" ref="FB128" ca="1" si="3605">-IF(FB120=PrazoConcessao*12,IR148,
IF(AND(FB113&gt;0,FB120&gt;=InicioReducao,MOD(FB120,freqReducao)=0), FA148-FB132-FB133,
0))</f>
        <v>0</v>
      </c>
      <c r="FC128" s="74">
        <f t="shared" ref="FC128" ca="1" si="3606">-IF(FC120=PrazoConcessao*12,IS148,
IF(AND(FC113&gt;0,FC120&gt;=InicioReducao,MOD(FC120,freqReducao)=0), FB148-FC132-FC133,
0))</f>
        <v>0</v>
      </c>
      <c r="FD128" s="74">
        <f t="shared" ref="FD128" ca="1" si="3607">-IF(FD120=PrazoConcessao*12,IT148,
IF(AND(FD113&gt;0,FD120&gt;=InicioReducao,MOD(FD120,freqReducao)=0), FC148-FD132-FD133,
0))</f>
        <v>0</v>
      </c>
      <c r="FE128" s="74">
        <f t="shared" ref="FE128" ca="1" si="3608">-IF(FE120=PrazoConcessao*12,IU148,
IF(AND(FE113&gt;0,FE120&gt;=InicioReducao,MOD(FE120,freqReducao)=0), FD148-FE132-FE133,
0))</f>
        <v>0</v>
      </c>
      <c r="FF128" s="74">
        <f t="shared" ref="FF128" ca="1" si="3609">-IF(FF120=PrazoConcessao*12,IV148,
IF(AND(FF113&gt;0,FF120&gt;=InicioReducao,MOD(FF120,freqReducao)=0), FE148-FF132-FF133,
0))</f>
        <v>0</v>
      </c>
      <c r="FG128" s="74">
        <f t="shared" ref="FG128" ca="1" si="3610">-IF(FG120=PrazoConcessao*12,IW148,
IF(AND(FG113&gt;0,FG120&gt;=InicioReducao,MOD(FG120,freqReducao)=0), FF148-FG132-FG133,
0))</f>
        <v>0</v>
      </c>
      <c r="FH128" s="74">
        <f t="shared" ref="FH128" ca="1" si="3611">-IF(FH120=PrazoConcessao*12,IX148,
IF(AND(FH113&gt;0,FH120&gt;=InicioReducao,MOD(FH120,freqReducao)=0), FG148-FH132-FH133,
0))</f>
        <v>0</v>
      </c>
      <c r="FI128" s="74">
        <f t="shared" ref="FI128" ca="1" si="3612">-IF(FI120=PrazoConcessao*12,IY148,
IF(AND(FI113&gt;0,FI120&gt;=InicioReducao,MOD(FI120,freqReducao)=0), FH148-FI132-FI133,
0))</f>
        <v>0</v>
      </c>
      <c r="FJ128" s="74">
        <f t="shared" ref="FJ128" ca="1" si="3613">-IF(FJ120=PrazoConcessao*12,IZ148,
IF(AND(FJ113&gt;0,FJ120&gt;=InicioReducao,MOD(FJ120,freqReducao)=0), FI148-FJ132-FJ133,
0))</f>
        <v>0</v>
      </c>
      <c r="FK128" s="74">
        <f t="shared" ref="FK128" ca="1" si="3614">-IF(FK120=PrazoConcessao*12,JA148,
IF(AND(FK113&gt;0,FK120&gt;=InicioReducao,MOD(FK120,freqReducao)=0), FJ148-FK132-FK133,
0))</f>
        <v>0</v>
      </c>
      <c r="FL128" s="74">
        <f t="shared" ref="FL128" ca="1" si="3615">-IF(FL120=PrazoConcessao*12,JB148,
IF(AND(FL113&gt;0,FL120&gt;=InicioReducao,MOD(FL120,freqReducao)=0), FK148-FL132-FL133,
0))</f>
        <v>0</v>
      </c>
      <c r="FM128" s="74">
        <f t="shared" ref="FM128" ca="1" si="3616">-IF(FM120=PrazoConcessao*12,JC148,
IF(AND(FM113&gt;0,FM120&gt;=InicioReducao,MOD(FM120,freqReducao)=0), FL148-FM132-FM133,
0))</f>
        <v>-740.29587309968247</v>
      </c>
      <c r="FN128" s="74">
        <f t="shared" ref="FN128" ca="1" si="3617">-IF(FN120=PrazoConcessao*12,JD148,
IF(AND(FN113&gt;0,FN120&gt;=InicioReducao,MOD(FN120,freqReducao)=0), FM148-FN132-FN133,
0))</f>
        <v>0</v>
      </c>
      <c r="FO128" s="74">
        <f t="shared" ref="FO128" ca="1" si="3618">-IF(FO120=PrazoConcessao*12,JE148,
IF(AND(FO113&gt;0,FO120&gt;=InicioReducao,MOD(FO120,freqReducao)=0), FN148-FO132-FO133,
0))</f>
        <v>0</v>
      </c>
      <c r="FP128" s="74">
        <f t="shared" ref="FP128" ca="1" si="3619">-IF(FP120=PrazoConcessao*12,JF148,
IF(AND(FP113&gt;0,FP120&gt;=InicioReducao,MOD(FP120,freqReducao)=0), FO148-FP132-FP133,
0))</f>
        <v>0</v>
      </c>
      <c r="FQ128" s="74">
        <f t="shared" ref="FQ128" ca="1" si="3620">-IF(FQ120=PrazoConcessao*12,JG148,
IF(AND(FQ113&gt;0,FQ120&gt;=InicioReducao,MOD(FQ120,freqReducao)=0), FP148-FQ132-FQ133,
0))</f>
        <v>0</v>
      </c>
      <c r="FR128" s="74">
        <f t="shared" ref="FR128" ca="1" si="3621">-IF(FR120=PrazoConcessao*12,JH148,
IF(AND(FR113&gt;0,FR120&gt;=InicioReducao,MOD(FR120,freqReducao)=0), FQ148-FR132-FR133,
0))</f>
        <v>0</v>
      </c>
      <c r="FS128" s="74">
        <f t="shared" ref="FS128" ca="1" si="3622">-IF(FS120=PrazoConcessao*12,JI148,
IF(AND(FS113&gt;0,FS120&gt;=InicioReducao,MOD(FS120,freqReducao)=0), FR148-FS132-FS133,
0))</f>
        <v>0</v>
      </c>
      <c r="FT128" s="74">
        <f t="shared" ref="FT128" ca="1" si="3623">-IF(FT120=PrazoConcessao*12,JJ148,
IF(AND(FT113&gt;0,FT120&gt;=InicioReducao,MOD(FT120,freqReducao)=0), FS148-FT132-FT133,
0))</f>
        <v>0</v>
      </c>
      <c r="FU128" s="74">
        <f t="shared" ref="FU128" ca="1" si="3624">-IF(FU120=PrazoConcessao*12,JK148,
IF(AND(FU113&gt;0,FU120&gt;=InicioReducao,MOD(FU120,freqReducao)=0), FT148-FU132-FU133,
0))</f>
        <v>0</v>
      </c>
      <c r="FV128" s="74">
        <f t="shared" ref="FV128" ca="1" si="3625">-IF(FV120=PrazoConcessao*12,JL148,
IF(AND(FV113&gt;0,FV120&gt;=InicioReducao,MOD(FV120,freqReducao)=0), FU148-FV132-FV133,
0))</f>
        <v>0</v>
      </c>
      <c r="FW128" s="74">
        <f t="shared" ref="FW128" ca="1" si="3626">-IF(FW120=PrazoConcessao*12,JM148,
IF(AND(FW113&gt;0,FW120&gt;=InicioReducao,MOD(FW120,freqReducao)=0), FV148-FW132-FW133,
0))</f>
        <v>0</v>
      </c>
      <c r="FX128" s="74">
        <f t="shared" ref="FX128" ca="1" si="3627">-IF(FX120=PrazoConcessao*12,JN148,
IF(AND(FX113&gt;0,FX120&gt;=InicioReducao,MOD(FX120,freqReducao)=0), FW148-FX132-FX133,
0))</f>
        <v>0</v>
      </c>
      <c r="FY128" s="74">
        <f t="shared" ref="FY128" ca="1" si="3628">-IF(FY120=PrazoConcessao*12,JO148,
IF(AND(FY113&gt;0,FY120&gt;=InicioReducao,MOD(FY120,freqReducao)=0), FX148-FY132-FY133,
0))</f>
        <v>8349.4674560669737</v>
      </c>
      <c r="FZ128" s="74">
        <f t="shared" ref="FZ128" ca="1" si="3629">-IF(FZ120=PrazoConcessao*12,JP148,
IF(AND(FZ113&gt;0,FZ120&gt;=InicioReducao,MOD(FZ120,freqReducao)=0), FY148-FZ132-FZ133,
0))</f>
        <v>0</v>
      </c>
      <c r="GA128" s="74">
        <f t="shared" ref="GA128" ca="1" si="3630">-IF(GA120=PrazoConcessao*12,JQ148,
IF(AND(GA113&gt;0,GA120&gt;=InicioReducao,MOD(GA120,freqReducao)=0), FZ148-GA132-GA133,
0))</f>
        <v>0</v>
      </c>
      <c r="GB128" s="74">
        <f t="shared" ref="GB128" ca="1" si="3631">-IF(GB120=PrazoConcessao*12,JR148,
IF(AND(GB113&gt;0,GB120&gt;=InicioReducao,MOD(GB120,freqReducao)=0), GA148-GB132-GB133,
0))</f>
        <v>0</v>
      </c>
      <c r="GC128" s="74">
        <f t="shared" ref="GC128" ca="1" si="3632">-IF(GC120=PrazoConcessao*12,JS148,
IF(AND(GC113&gt;0,GC120&gt;=InicioReducao,MOD(GC120,freqReducao)=0), GB148-GC132-GC133,
0))</f>
        <v>0</v>
      </c>
      <c r="GD128" s="74">
        <f t="shared" ref="GD128" ca="1" si="3633">-IF(GD120=PrazoConcessao*12,JT148,
IF(AND(GD113&gt;0,GD120&gt;=InicioReducao,MOD(GD120,freqReducao)=0), GC148-GD132-GD133,
0))</f>
        <v>0</v>
      </c>
      <c r="GE128" s="74">
        <f t="shared" ref="GE128" ca="1" si="3634">-IF(GE120=PrazoConcessao*12,JU148,
IF(AND(GE113&gt;0,GE120&gt;=InicioReducao,MOD(GE120,freqReducao)=0), GD148-GE132-GE133,
0))</f>
        <v>0</v>
      </c>
      <c r="GF128" s="74">
        <f t="shared" ref="GF128" ca="1" si="3635">-IF(GF120=PrazoConcessao*12,JV148,
IF(AND(GF113&gt;0,GF120&gt;=InicioReducao,MOD(GF120,freqReducao)=0), GE148-GF132-GF133,
0))</f>
        <v>0</v>
      </c>
      <c r="GG128" s="74">
        <f t="shared" ref="GG128" ca="1" si="3636">-IF(GG120=PrazoConcessao*12,JW148,
IF(AND(GG113&gt;0,GG120&gt;=InicioReducao,MOD(GG120,freqReducao)=0), GF148-GG132-GG133,
0))</f>
        <v>0</v>
      </c>
      <c r="GH128" s="74">
        <f t="shared" ref="GH128" ca="1" si="3637">-IF(GH120=PrazoConcessao*12,JX148,
IF(AND(GH113&gt;0,GH120&gt;=InicioReducao,MOD(GH120,freqReducao)=0), GG148-GH132-GH133,
0))</f>
        <v>0</v>
      </c>
      <c r="GI128" s="74">
        <f t="shared" ref="GI128" ca="1" si="3638">-IF(GI120=PrazoConcessao*12,JY148,
IF(AND(GI113&gt;0,GI120&gt;=InicioReducao,MOD(GI120,freqReducao)=0), GH148-GI132-GI133,
0))</f>
        <v>0</v>
      </c>
      <c r="GJ128" s="74">
        <f t="shared" ref="GJ128" ca="1" si="3639">-IF(GJ120=PrazoConcessao*12,JZ148,
IF(AND(GJ113&gt;0,GJ120&gt;=InicioReducao,MOD(GJ120,freqReducao)=0), GI148-GJ132-GJ133,
0))</f>
        <v>0</v>
      </c>
      <c r="GK128" s="74">
        <f t="shared" ref="GK128" ca="1" si="3640">-IF(GK120=PrazoConcessao*12,KA148,
IF(AND(GK113&gt;0,GK120&gt;=InicioReducao,MOD(GK120,freqReducao)=0), GJ148-GK132-GK133,
0))</f>
        <v>16766.455629817003</v>
      </c>
      <c r="GL128" s="74">
        <f t="shared" ref="GL128" ca="1" si="3641">-IF(GL120=PrazoConcessao*12,KB148,
IF(AND(GL113&gt;0,GL120&gt;=InicioReducao,MOD(GL120,freqReducao)=0), GK148-GL132-GL133,
0))</f>
        <v>0</v>
      </c>
      <c r="GM128" s="74">
        <f t="shared" ref="GM128" ca="1" si="3642">-IF(GM120=PrazoConcessao*12,KC148,
IF(AND(GM113&gt;0,GM120&gt;=InicioReducao,MOD(GM120,freqReducao)=0), GL148-GM132-GM133,
0))</f>
        <v>0</v>
      </c>
      <c r="GN128" s="74">
        <f t="shared" ref="GN128" ca="1" si="3643">-IF(GN120=PrazoConcessao*12,KD148,
IF(AND(GN113&gt;0,GN120&gt;=InicioReducao,MOD(GN120,freqReducao)=0), GM148-GN132-GN133,
0))</f>
        <v>0</v>
      </c>
      <c r="GO128" s="74">
        <f t="shared" ref="GO128" ca="1" si="3644">-IF(GO120=PrazoConcessao*12,KE148,
IF(AND(GO113&gt;0,GO120&gt;=InicioReducao,MOD(GO120,freqReducao)=0), GN148-GO132-GO133,
0))</f>
        <v>0</v>
      </c>
      <c r="GP128" s="74">
        <f t="shared" ref="GP128" ca="1" si="3645">-IF(GP120=PrazoConcessao*12,KF148,
IF(AND(GP113&gt;0,GP120&gt;=InicioReducao,MOD(GP120,freqReducao)=0), GO148-GP132-GP133,
0))</f>
        <v>0</v>
      </c>
      <c r="GQ128" s="74">
        <f t="shared" ref="GQ128" ca="1" si="3646">-IF(GQ120=PrazoConcessao*12,KG148,
IF(AND(GQ113&gt;0,GQ120&gt;=InicioReducao,MOD(GQ120,freqReducao)=0), GP148-GQ132-GQ133,
0))</f>
        <v>0</v>
      </c>
      <c r="GR128" s="74">
        <f t="shared" ref="GR128" ca="1" si="3647">-IF(GR120=PrazoConcessao*12,KH148,
IF(AND(GR113&gt;0,GR120&gt;=InicioReducao,MOD(GR120,freqReducao)=0), GQ148-GR132-GR133,
0))</f>
        <v>0</v>
      </c>
      <c r="GS128" s="74">
        <f t="shared" ref="GS128" ca="1" si="3648">-IF(GS120=PrazoConcessao*12,KI148,
IF(AND(GS113&gt;0,GS120&gt;=InicioReducao,MOD(GS120,freqReducao)=0), GR148-GS132-GS133,
0))</f>
        <v>0</v>
      </c>
      <c r="GT128" s="74">
        <f t="shared" ref="GT128" ca="1" si="3649">-IF(GT120=PrazoConcessao*12,KJ148,
IF(AND(GT113&gt;0,GT120&gt;=InicioReducao,MOD(GT120,freqReducao)=0), GS148-GT132-GT133,
0))</f>
        <v>0</v>
      </c>
      <c r="GU128" s="74">
        <f t="shared" ref="GU128" ca="1" si="3650">-IF(GU120=PrazoConcessao*12,KK148,
IF(AND(GU113&gt;0,GU120&gt;=InicioReducao,MOD(GU120,freqReducao)=0), GT148-GU132-GU133,
0))</f>
        <v>0</v>
      </c>
      <c r="GV128" s="74">
        <f t="shared" ref="GV128" ca="1" si="3651">-IF(GV120=PrazoConcessao*12,KL148,
IF(AND(GV113&gt;0,GV120&gt;=InicioReducao,MOD(GV120,freqReducao)=0), GU148-GV132-GV133,
0))</f>
        <v>0</v>
      </c>
      <c r="GW128" s="74">
        <f t="shared" ref="GW128" ca="1" si="3652">-IF(GW120=PrazoConcessao*12,KM148,
IF(AND(GW113&gt;0,GW120&gt;=InicioReducao,MOD(GW120,freqReducao)=0), GV148-GW132-GW133,
0))</f>
        <v>776.10497981699154</v>
      </c>
      <c r="GX128" s="74">
        <f t="shared" ref="GX128" ca="1" si="3653">-IF(GX120=PrazoConcessao*12,KN148,
IF(AND(GX113&gt;0,GX120&gt;=InicioReducao,MOD(GX120,freqReducao)=0), GW148-GX132-GX133,
0))</f>
        <v>0</v>
      </c>
      <c r="GY128" s="74">
        <f t="shared" ref="GY128" ca="1" si="3654">-IF(GY120=PrazoConcessao*12,KO148,
IF(AND(GY113&gt;0,GY120&gt;=InicioReducao,MOD(GY120,freqReducao)=0), GX148-GY132-GY133,
0))</f>
        <v>0</v>
      </c>
      <c r="GZ128" s="74">
        <f ca="1">-IF(GZ120=PrazoConcessao*12,#REF!,
IF(AND(GZ113&gt;0,GZ120&gt;=InicioReducao,MOD(GZ120,freqReducao)=0), GY148-GZ132-GZ133,
0))</f>
        <v>0</v>
      </c>
      <c r="HA128" s="74">
        <f ca="1">-IF(HA120=PrazoConcessao*12,#REF!,
IF(AND(HA113&gt;0,HA120&gt;=InicioReducao,MOD(HA120,freqReducao)=0), GZ148-HA132-HA133,
0))</f>
        <v>0</v>
      </c>
      <c r="HB128" s="74">
        <f ca="1">-IF(HB120=PrazoConcessao*12,#REF!,
IF(AND(HB113&gt;0,HB120&gt;=InicioReducao,MOD(HB120,freqReducao)=0), HA148-HB132-HB133,
0))</f>
        <v>0</v>
      </c>
      <c r="HC128" s="74">
        <f ca="1">-IF(HC120=PrazoConcessao*12,#REF!,
IF(AND(HC113&gt;0,HC120&gt;=InicioReducao,MOD(HC120,freqReducao)=0), HB148-HC132-HC133,
0))</f>
        <v>0</v>
      </c>
      <c r="HD128" s="74">
        <f ca="1">-IF(HD120=PrazoConcessao*12,#REF!,
IF(AND(HD113&gt;0,HD120&gt;=InicioReducao,MOD(HD120,freqReducao)=0), HC148-HD132-HD133,
0))</f>
        <v>0</v>
      </c>
      <c r="HE128" s="74">
        <f ca="1">-IF(HE120=PrazoConcessao*12,#REF!,
IF(AND(HE113&gt;0,HE120&gt;=InicioReducao,MOD(HE120,freqReducao)=0), HD148-HE132-HE133,
0))</f>
        <v>0</v>
      </c>
      <c r="HF128" s="74">
        <f ca="1">-IF(HF120=PrazoConcessao*12,#REF!,
IF(AND(HF113&gt;0,HF120&gt;=InicioReducao,MOD(HF120,freqReducao)=0), HE148-HF132-HF133,
0))</f>
        <v>0</v>
      </c>
      <c r="HG128" s="74">
        <f ca="1">-IF(HG120=PrazoConcessao*12,#REF!,
IF(AND(HG113&gt;0,HG120&gt;=InicioReducao,MOD(HG120,freqReducao)=0), HF148-HG132-HG133,
0))</f>
        <v>0</v>
      </c>
      <c r="HH128" s="74">
        <f ca="1">-IF(HH120=PrazoConcessao*12,#REF!,
IF(AND(HH113&gt;0,HH120&gt;=InicioReducao,MOD(HH120,freqReducao)=0), HG148-HH132-HH133,
0))</f>
        <v>0</v>
      </c>
      <c r="HI128" s="74">
        <f ca="1">-IF(HI120=PrazoConcessao*12,#REF!,
IF(AND(HI113&gt;0,HI120&gt;=InicioReducao,MOD(HI120,freqReducao)=0), HH148-HI132-HI133,
0))</f>
        <v>-740.29587309969065</v>
      </c>
      <c r="HJ128" s="74">
        <f ca="1">-IF(HJ120=PrazoConcessao*12,#REF!,
IF(AND(HJ113&gt;0,HJ120&gt;=InicioReducao,MOD(HJ120,freqReducao)=0), HI148-HJ132-HJ133,
0))</f>
        <v>0</v>
      </c>
      <c r="HK128" s="74">
        <f ca="1">-IF(HK120=PrazoConcessao*12,#REF!,
IF(AND(HK113&gt;0,HK120&gt;=InicioReducao,MOD(HK120,freqReducao)=0), HJ148-HK132-HK133,
0))</f>
        <v>0</v>
      </c>
      <c r="HL128" s="74">
        <f ca="1">-IF(HL120=PrazoConcessao*12,#REF!,
IF(AND(HL113&gt;0,HL120&gt;=InicioReducao,MOD(HL120,freqReducao)=0), HK148-HL132-HL133,
0))</f>
        <v>0</v>
      </c>
      <c r="HM128" s="74">
        <f ca="1">-IF(HM120=PrazoConcessao*12,#REF!,
IF(AND(HM113&gt;0,HM120&gt;=InicioReducao,MOD(HM120,freqReducao)=0), HL148-HM132-HM133,
0))</f>
        <v>0</v>
      </c>
      <c r="HN128" s="74">
        <f ca="1">-IF(HN120=PrazoConcessao*12,#REF!,
IF(AND(HN113&gt;0,HN120&gt;=InicioReducao,MOD(HN120,freqReducao)=0), HM148-HN132-HN133,
0))</f>
        <v>0</v>
      </c>
      <c r="HO128" s="74">
        <f ca="1">-IF(HO120=PrazoConcessao*12,#REF!,
IF(AND(HO113&gt;0,HO120&gt;=InicioReducao,MOD(HO120,freqReducao)=0), HN148-HO132-HO133,
0))</f>
        <v>0</v>
      </c>
      <c r="HP128" s="74">
        <f ca="1">-IF(HP120=PrazoConcessao*12,#REF!,
IF(AND(HP113&gt;0,HP120&gt;=InicioReducao,MOD(HP120,freqReducao)=0), HO148-HP132-HP133,
0))</f>
        <v>0</v>
      </c>
      <c r="HQ128" s="74">
        <f ca="1">-IF(HQ120=PrazoConcessao*12,#REF!,
IF(AND(HQ113&gt;0,HQ120&gt;=InicioReducao,MOD(HQ120,freqReducao)=0), HP148-HQ132-HQ133,
0))</f>
        <v>0</v>
      </c>
      <c r="HR128" s="74">
        <f ca="1">-IF(HR120=PrazoConcessao*12,#REF!,
IF(AND(HR113&gt;0,HR120&gt;=InicioReducao,MOD(HR120,freqReducao)=0), HQ148-HR132-HR133,
0))</f>
        <v>0</v>
      </c>
      <c r="HS128" s="74">
        <f ca="1">-IF(HS120=PrazoConcessao*12,#REF!,
IF(AND(HS113&gt;0,HS120&gt;=InicioReducao,MOD(HS120,freqReducao)=0), HR148-HS132-HS133,
0))</f>
        <v>0</v>
      </c>
      <c r="HT128" s="74">
        <f ca="1">-IF(HT120=PrazoConcessao*12,#REF!,
IF(AND(HT113&gt;0,HT120&gt;=InicioReducao,MOD(HT120,freqReducao)=0), HS148-HT132-HT133,
0))</f>
        <v>0</v>
      </c>
      <c r="HU128" s="74">
        <f ca="1">-IF(HU120=PrazoConcessao*12,#REF!,
IF(AND(HU113&gt;0,HU120&gt;=InicioReducao,MOD(HU120,freqReducao)=0), HT148-HU132-HU133,
0))</f>
        <v>-740.29587309966519</v>
      </c>
      <c r="HV128" s="74">
        <f ca="1">-IF(HV120=PrazoConcessao*12,#REF!,
IF(AND(HV113&gt;0,HV120&gt;=InicioReducao,MOD(HV120,freqReducao)=0), HU148-HV132-HV133,
0))</f>
        <v>0</v>
      </c>
      <c r="HW128" s="74">
        <f ca="1">-IF(HW120=PrazoConcessao*12,#REF!,
IF(AND(HW113&gt;0,HW120&gt;=InicioReducao,MOD(HW120,freqReducao)=0), HV148-HW132-HW133,
0))</f>
        <v>0</v>
      </c>
      <c r="HX128" s="74">
        <f ca="1">-IF(HX120=PrazoConcessao*12,#REF!,
IF(AND(HX113&gt;0,HX120&gt;=InicioReducao,MOD(HX120,freqReducao)=0), HW148-HX132-HX133,
0))</f>
        <v>0</v>
      </c>
      <c r="HY128" s="74">
        <f ca="1">-IF(HY120=PrazoConcessao*12,#REF!,
IF(AND(HY113&gt;0,HY120&gt;=InicioReducao,MOD(HY120,freqReducao)=0), HX148-HY132-HY133,
0))</f>
        <v>0</v>
      </c>
      <c r="HZ128" s="74">
        <f ca="1">-IF(HZ120=PrazoConcessao*12,#REF!,
IF(AND(HZ113&gt;0,HZ120&gt;=InicioReducao,MOD(HZ120,freqReducao)=0), HY148-HZ132-HZ133,
0))</f>
        <v>0</v>
      </c>
      <c r="IA128" s="74">
        <f ca="1">-IF(IA120=PrazoConcessao*12,#REF!,
IF(AND(IA113&gt;0,IA120&gt;=InicioReducao,MOD(IA120,freqReducao)=0), HZ148-IA132-IA133,
0))</f>
        <v>0</v>
      </c>
      <c r="IB128" s="74">
        <f ca="1">-IF(IB120=PrazoConcessao*12,#REF!,
IF(AND(IB113&gt;0,IB120&gt;=InicioReducao,MOD(IB120,freqReducao)=0), IA148-IB132-IB133,
0))</f>
        <v>0</v>
      </c>
      <c r="IC128" s="74">
        <f ca="1">-IF(IC120=PrazoConcessao*12,#REF!,
IF(AND(IC113&gt;0,IC120&gt;=InicioReducao,MOD(IC120,freqReducao)=0), IB148-IC132-IC133,
0))</f>
        <v>0</v>
      </c>
      <c r="ID128" s="74">
        <f ca="1">-IF(ID120=PrazoConcessao*12,#REF!,
IF(AND(ID113&gt;0,ID120&gt;=InicioReducao,MOD(ID120,freqReducao)=0), IC148-ID132-ID133,
0))</f>
        <v>0</v>
      </c>
      <c r="IE128" s="74">
        <f ca="1">-IF(IE120=PrazoConcessao*12,#REF!,
IF(AND(IE113&gt;0,IE120&gt;=InicioReducao,MOD(IE120,freqReducao)=0), ID148-IE132-IE133,
0))</f>
        <v>0</v>
      </c>
      <c r="IF128" s="74">
        <f ca="1">-IF(IF120=PrazoConcessao*12,#REF!,
IF(AND(IF113&gt;0,IF120&gt;=InicioReducao,MOD(IF120,freqReducao)=0), IE148-IF132-IF133,
0))</f>
        <v>0</v>
      </c>
      <c r="IG128" s="74">
        <f ca="1">-IF(IG120=PrazoConcessao*12,#REF!,
IF(AND(IG113&gt;0,IG120&gt;=InicioReducao,MOD(IG120,freqReducao)=0), IF148-IG132-IG133,
0))</f>
        <v>-740.29587309967792</v>
      </c>
      <c r="IH128" s="74">
        <f ca="1">-IF(IH120=PrazoConcessao*12,#REF!,
IF(AND(IH113&gt;0,IH120&gt;=InicioReducao,MOD(IH120,freqReducao)=0), IG148-IH132-IH133,
0))</f>
        <v>0</v>
      </c>
      <c r="II128" s="74">
        <f ca="1">-IF(II120=PrazoConcessao*12,#REF!,
IF(AND(II113&gt;0,II120&gt;=InicioReducao,MOD(II120,freqReducao)=0), IH148-II132-II133,
0))</f>
        <v>0</v>
      </c>
      <c r="IJ128" s="74">
        <f ca="1">-IF(IJ120=PrazoConcessao*12,#REF!,
IF(AND(IJ113&gt;0,IJ120&gt;=InicioReducao,MOD(IJ120,freqReducao)=0), II148-IJ132-IJ133,
0))</f>
        <v>0</v>
      </c>
      <c r="IK128" s="74">
        <f t="shared" ref="IK128:JP128" ca="1" si="3655">-IF(IK120=PrazoConcessao*12,KP148,
IF(AND(IK113&gt;0,IK120&gt;=InicioReducao,MOD(IK120,freqReducao)=0), IJ148-IK132-IK133,
0))</f>
        <v>0</v>
      </c>
      <c r="IL128" s="74">
        <f t="shared" ca="1" si="3655"/>
        <v>0</v>
      </c>
      <c r="IM128" s="74">
        <f t="shared" ca="1" si="3655"/>
        <v>0</v>
      </c>
      <c r="IN128" s="74">
        <f t="shared" ca="1" si="3655"/>
        <v>0</v>
      </c>
      <c r="IO128" s="74">
        <f t="shared" ca="1" si="3655"/>
        <v>0</v>
      </c>
      <c r="IP128" s="74">
        <f t="shared" ca="1" si="3655"/>
        <v>0</v>
      </c>
      <c r="IQ128" s="74">
        <f t="shared" ca="1" si="3655"/>
        <v>0</v>
      </c>
      <c r="IR128" s="74">
        <f t="shared" ca="1" si="3655"/>
        <v>0</v>
      </c>
      <c r="IS128" s="74">
        <f t="shared" ca="1" si="3655"/>
        <v>-740.29587309967792</v>
      </c>
      <c r="IT128" s="74">
        <f t="shared" ca="1" si="3655"/>
        <v>0</v>
      </c>
      <c r="IU128" s="74">
        <f t="shared" ca="1" si="3655"/>
        <v>0</v>
      </c>
      <c r="IV128" s="74">
        <f t="shared" ca="1" si="3655"/>
        <v>0</v>
      </c>
      <c r="IW128" s="74">
        <f t="shared" ca="1" si="3655"/>
        <v>0</v>
      </c>
      <c r="IX128" s="74">
        <f t="shared" ca="1" si="3655"/>
        <v>0</v>
      </c>
      <c r="IY128" s="74">
        <f t="shared" ca="1" si="3655"/>
        <v>0</v>
      </c>
      <c r="IZ128" s="74">
        <f t="shared" ca="1" si="3655"/>
        <v>0</v>
      </c>
      <c r="JA128" s="74">
        <f t="shared" ca="1" si="3655"/>
        <v>0</v>
      </c>
      <c r="JB128" s="74">
        <f t="shared" ca="1" si="3655"/>
        <v>0</v>
      </c>
      <c r="JC128" s="74">
        <f t="shared" ca="1" si="3655"/>
        <v>0</v>
      </c>
      <c r="JD128" s="74">
        <f t="shared" ca="1" si="3655"/>
        <v>0</v>
      </c>
      <c r="JE128" s="74">
        <f t="shared" ca="1" si="3655"/>
        <v>8349.4674560669646</v>
      </c>
      <c r="JF128" s="74">
        <f t="shared" ca="1" si="3655"/>
        <v>0</v>
      </c>
      <c r="JG128" s="74">
        <f t="shared" ca="1" si="3655"/>
        <v>0</v>
      </c>
      <c r="JH128" s="74">
        <f t="shared" ca="1" si="3655"/>
        <v>0</v>
      </c>
      <c r="JI128" s="74">
        <f t="shared" ca="1" si="3655"/>
        <v>0</v>
      </c>
      <c r="JJ128" s="74">
        <f t="shared" ca="1" si="3655"/>
        <v>0</v>
      </c>
      <c r="JK128" s="74">
        <f t="shared" ca="1" si="3655"/>
        <v>0</v>
      </c>
      <c r="JL128" s="74">
        <f t="shared" ca="1" si="3655"/>
        <v>0</v>
      </c>
      <c r="JM128" s="74">
        <f t="shared" ca="1" si="3655"/>
        <v>0</v>
      </c>
      <c r="JN128" s="74">
        <f t="shared" ca="1" si="3655"/>
        <v>0</v>
      </c>
      <c r="JO128" s="74">
        <f t="shared" ca="1" si="3655"/>
        <v>0</v>
      </c>
      <c r="JP128" s="74">
        <f t="shared" ca="1" si="3655"/>
        <v>0</v>
      </c>
      <c r="JQ128" s="74">
        <f t="shared" ref="JQ128:KO128" ca="1" si="3656">-IF(JQ120=PrazoConcessao*12,LV148,
IF(AND(JQ113&gt;0,JQ120&gt;=InicioReducao,MOD(JQ120,freqReducao)=0), JP148-JQ132-JQ133,
0))</f>
        <v>86.046247733662312</v>
      </c>
      <c r="JR128" s="74">
        <f t="shared" ca="1" si="3656"/>
        <v>0</v>
      </c>
      <c r="JS128" s="74">
        <f t="shared" ca="1" si="3656"/>
        <v>0</v>
      </c>
      <c r="JT128" s="74">
        <f t="shared" ca="1" si="3656"/>
        <v>0</v>
      </c>
      <c r="JU128" s="74">
        <f t="shared" ca="1" si="3656"/>
        <v>0</v>
      </c>
      <c r="JV128" s="74">
        <f t="shared" ca="1" si="3656"/>
        <v>0</v>
      </c>
      <c r="JW128" s="74">
        <f t="shared" ca="1" si="3656"/>
        <v>0</v>
      </c>
      <c r="JX128" s="74">
        <f t="shared" ca="1" si="3656"/>
        <v>0</v>
      </c>
      <c r="JY128" s="74">
        <f t="shared" ca="1" si="3656"/>
        <v>0</v>
      </c>
      <c r="JZ128" s="74">
        <f t="shared" ca="1" si="3656"/>
        <v>0</v>
      </c>
      <c r="KA128" s="74">
        <f t="shared" ca="1" si="3656"/>
        <v>0</v>
      </c>
      <c r="KB128" s="74">
        <f t="shared" ca="1" si="3656"/>
        <v>0</v>
      </c>
      <c r="KC128" s="74">
        <f t="shared" ca="1" si="3656"/>
        <v>-740.29587309968883</v>
      </c>
      <c r="KD128" s="74">
        <f t="shared" ca="1" si="3656"/>
        <v>0</v>
      </c>
      <c r="KE128" s="74">
        <f t="shared" ca="1" si="3656"/>
        <v>0</v>
      </c>
      <c r="KF128" s="74">
        <f t="shared" ca="1" si="3656"/>
        <v>0</v>
      </c>
      <c r="KG128" s="74">
        <f t="shared" ca="1" si="3656"/>
        <v>0</v>
      </c>
      <c r="KH128" s="74">
        <f t="shared" ca="1" si="3656"/>
        <v>0</v>
      </c>
      <c r="KI128" s="74">
        <f t="shared" ca="1" si="3656"/>
        <v>0</v>
      </c>
      <c r="KJ128" s="74">
        <f t="shared" ca="1" si="3656"/>
        <v>0</v>
      </c>
      <c r="KK128" s="74">
        <f t="shared" ca="1" si="3656"/>
        <v>0</v>
      </c>
      <c r="KL128" s="74">
        <f t="shared" ca="1" si="3656"/>
        <v>0</v>
      </c>
      <c r="KM128" s="74">
        <f t="shared" ca="1" si="3656"/>
        <v>0</v>
      </c>
      <c r="KN128" s="74">
        <f t="shared" ca="1" si="3656"/>
        <v>0</v>
      </c>
      <c r="KO128" s="74">
        <f t="shared" si="3656"/>
        <v>0</v>
      </c>
    </row>
    <row r="129" spans="1:301" s="151" customFormat="1" x14ac:dyDescent="0.2">
      <c r="A129" s="149" t="s">
        <v>293</v>
      </c>
      <c r="B129" s="150">
        <f>B128</f>
        <v>24303.618325499971</v>
      </c>
      <c r="C129" s="150">
        <f t="shared" ref="C129:BN129" ca="1" si="3657">C128+B129</f>
        <v>24303.618325499971</v>
      </c>
      <c r="D129" s="150">
        <f t="shared" ca="1" si="3657"/>
        <v>24303.618325499971</v>
      </c>
      <c r="E129" s="150">
        <f t="shared" ca="1" si="3657"/>
        <v>24303.618325499971</v>
      </c>
      <c r="F129" s="150">
        <f t="shared" ca="1" si="3657"/>
        <v>24303.618325499971</v>
      </c>
      <c r="G129" s="150">
        <f t="shared" ca="1" si="3657"/>
        <v>24303.618325499971</v>
      </c>
      <c r="H129" s="150">
        <f t="shared" ca="1" si="3657"/>
        <v>24303.618325499971</v>
      </c>
      <c r="I129" s="150">
        <f t="shared" ca="1" si="3657"/>
        <v>24303.618325499971</v>
      </c>
      <c r="J129" s="150">
        <f t="shared" ca="1" si="3657"/>
        <v>24303.618325499971</v>
      </c>
      <c r="K129" s="150">
        <f t="shared" ca="1" si="3657"/>
        <v>24303.618325499971</v>
      </c>
      <c r="L129" s="150">
        <f t="shared" ca="1" si="3657"/>
        <v>24303.618325499971</v>
      </c>
      <c r="M129" s="150">
        <f t="shared" ca="1" si="3657"/>
        <v>24303.618325499971</v>
      </c>
      <c r="N129" s="150">
        <f t="shared" ca="1" si="3657"/>
        <v>24303.618325499971</v>
      </c>
      <c r="O129" s="150">
        <f t="shared" ca="1" si="3657"/>
        <v>24303.618325499971</v>
      </c>
      <c r="P129" s="150">
        <f t="shared" ca="1" si="3657"/>
        <v>24303.618325499971</v>
      </c>
      <c r="Q129" s="150">
        <f t="shared" ca="1" si="3657"/>
        <v>24303.618325499971</v>
      </c>
      <c r="R129" s="150">
        <f t="shared" ca="1" si="3657"/>
        <v>24303.618325499971</v>
      </c>
      <c r="S129" s="150">
        <f t="shared" ca="1" si="3657"/>
        <v>24303.618325499971</v>
      </c>
      <c r="T129" s="150">
        <f t="shared" ca="1" si="3657"/>
        <v>24303.618325499971</v>
      </c>
      <c r="U129" s="150">
        <f t="shared" ca="1" si="3657"/>
        <v>24303.618325499971</v>
      </c>
      <c r="V129" s="150">
        <f t="shared" ca="1" si="3657"/>
        <v>24303.618325499971</v>
      </c>
      <c r="W129" s="150">
        <f t="shared" ca="1" si="3657"/>
        <v>24303.618325499971</v>
      </c>
      <c r="X129" s="150">
        <f t="shared" ca="1" si="3657"/>
        <v>24303.618325499971</v>
      </c>
      <c r="Y129" s="150">
        <f t="shared" ca="1" si="3657"/>
        <v>24303.618325499971</v>
      </c>
      <c r="Z129" s="150">
        <f t="shared" ca="1" si="3657"/>
        <v>24303.618325499971</v>
      </c>
      <c r="AA129" s="150">
        <f t="shared" ca="1" si="3657"/>
        <v>24303.618325499971</v>
      </c>
      <c r="AB129" s="150">
        <f t="shared" ca="1" si="3657"/>
        <v>24303.618325499971</v>
      </c>
      <c r="AC129" s="150">
        <f t="shared" ca="1" si="3657"/>
        <v>24303.618325499971</v>
      </c>
      <c r="AD129" s="150">
        <f t="shared" ca="1" si="3657"/>
        <v>24303.618325499971</v>
      </c>
      <c r="AE129" s="150">
        <f t="shared" ca="1" si="3657"/>
        <v>24303.618325499971</v>
      </c>
      <c r="AF129" s="150">
        <f t="shared" ca="1" si="3657"/>
        <v>24303.618325499971</v>
      </c>
      <c r="AG129" s="150">
        <f t="shared" ca="1" si="3657"/>
        <v>24303.618325499971</v>
      </c>
      <c r="AH129" s="150">
        <f t="shared" ca="1" si="3657"/>
        <v>24303.618325499971</v>
      </c>
      <c r="AI129" s="150">
        <f t="shared" ca="1" si="3657"/>
        <v>24303.618325499971</v>
      </c>
      <c r="AJ129" s="150">
        <f t="shared" ca="1" si="3657"/>
        <v>24303.618325499971</v>
      </c>
      <c r="AK129" s="150">
        <f t="shared" ca="1" si="3657"/>
        <v>24303.618325499971</v>
      </c>
      <c r="AL129" s="150">
        <f t="shared" ca="1" si="3657"/>
        <v>24303.618325499971</v>
      </c>
      <c r="AM129" s="150">
        <f t="shared" ca="1" si="3657"/>
        <v>24303.618325499971</v>
      </c>
      <c r="AN129" s="150">
        <f t="shared" ca="1" si="3657"/>
        <v>24303.618325499971</v>
      </c>
      <c r="AO129" s="150">
        <f t="shared" ca="1" si="3657"/>
        <v>24303.618325499971</v>
      </c>
      <c r="AP129" s="150">
        <f t="shared" ca="1" si="3657"/>
        <v>24303.618325499971</v>
      </c>
      <c r="AQ129" s="150">
        <f t="shared" ca="1" si="3657"/>
        <v>24303.618325499971</v>
      </c>
      <c r="AR129" s="150">
        <f t="shared" ca="1" si="3657"/>
        <v>24303.618325499971</v>
      </c>
      <c r="AS129" s="150">
        <f t="shared" ca="1" si="3657"/>
        <v>24303.618325499971</v>
      </c>
      <c r="AT129" s="150">
        <f t="shared" ca="1" si="3657"/>
        <v>24303.618325499971</v>
      </c>
      <c r="AU129" s="150">
        <f t="shared" ca="1" si="3657"/>
        <v>24303.618325499971</v>
      </c>
      <c r="AV129" s="150">
        <f t="shared" ca="1" si="3657"/>
        <v>24303.618325499971</v>
      </c>
      <c r="AW129" s="150">
        <f t="shared" ca="1" si="3657"/>
        <v>24303.618325499971</v>
      </c>
      <c r="AX129" s="150">
        <f t="shared" ca="1" si="3657"/>
        <v>24303.618325499971</v>
      </c>
      <c r="AY129" s="150">
        <f t="shared" ca="1" si="3657"/>
        <v>24303.618325499971</v>
      </c>
      <c r="AZ129" s="150">
        <f t="shared" ca="1" si="3657"/>
        <v>24303.618325499971</v>
      </c>
      <c r="BA129" s="150">
        <f t="shared" ca="1" si="3657"/>
        <v>24303.618325499971</v>
      </c>
      <c r="BB129" s="150">
        <f t="shared" ca="1" si="3657"/>
        <v>24303.618325499971</v>
      </c>
      <c r="BC129" s="150">
        <f t="shared" ca="1" si="3657"/>
        <v>24303.618325499971</v>
      </c>
      <c r="BD129" s="150">
        <f t="shared" ca="1" si="3657"/>
        <v>24303.618325499971</v>
      </c>
      <c r="BE129" s="150">
        <f t="shared" ca="1" si="3657"/>
        <v>24303.618325499971</v>
      </c>
      <c r="BF129" s="150">
        <f t="shared" ca="1" si="3657"/>
        <v>24303.618325499971</v>
      </c>
      <c r="BG129" s="150">
        <f t="shared" ca="1" si="3657"/>
        <v>24303.618325499971</v>
      </c>
      <c r="BH129" s="150">
        <f t="shared" ca="1" si="3657"/>
        <v>24303.618325499971</v>
      </c>
      <c r="BI129" s="150">
        <f t="shared" ca="1" si="3657"/>
        <v>24303.618325499971</v>
      </c>
      <c r="BJ129" s="150">
        <f t="shared" ca="1" si="3657"/>
        <v>24303.618325499971</v>
      </c>
      <c r="BK129" s="150">
        <f t="shared" ca="1" si="3657"/>
        <v>24303.618325499971</v>
      </c>
      <c r="BL129" s="150">
        <f t="shared" ca="1" si="3657"/>
        <v>24303.618325499971</v>
      </c>
      <c r="BM129" s="150">
        <f t="shared" ca="1" si="3657"/>
        <v>24303.618325499971</v>
      </c>
      <c r="BN129" s="150">
        <f t="shared" ca="1" si="3657"/>
        <v>24303.618325499971</v>
      </c>
      <c r="BO129" s="150">
        <f t="shared" ref="BO129:CP129" ca="1" si="3658">BO128+BN129</f>
        <v>24303.618325499971</v>
      </c>
      <c r="BP129" s="150">
        <f t="shared" ca="1" si="3658"/>
        <v>24303.618325499971</v>
      </c>
      <c r="BQ129" s="150">
        <f t="shared" ca="1" si="3658"/>
        <v>24303.618325499971</v>
      </c>
      <c r="BR129" s="150">
        <f t="shared" ca="1" si="3658"/>
        <v>24303.618325499971</v>
      </c>
      <c r="BS129" s="150">
        <f t="shared" ca="1" si="3658"/>
        <v>24303.618325499971</v>
      </c>
      <c r="BT129" s="150">
        <f t="shared" ca="1" si="3658"/>
        <v>24303.618325499971</v>
      </c>
      <c r="BU129" s="150">
        <f t="shared" ca="1" si="3658"/>
        <v>24303.618325499971</v>
      </c>
      <c r="BV129" s="150">
        <f t="shared" ca="1" si="3658"/>
        <v>24303.618325499971</v>
      </c>
      <c r="BW129" s="150">
        <f t="shared" ca="1" si="3658"/>
        <v>24303.618325499971</v>
      </c>
      <c r="BX129" s="150">
        <f t="shared" ca="1" si="3658"/>
        <v>24303.618325499971</v>
      </c>
      <c r="BY129" s="150">
        <f t="shared" ca="1" si="3658"/>
        <v>24303.618325499971</v>
      </c>
      <c r="BZ129" s="150">
        <f t="shared" ca="1" si="3658"/>
        <v>24303.618325499971</v>
      </c>
      <c r="CA129" s="150">
        <f t="shared" ca="1" si="3658"/>
        <v>24303.618325499971</v>
      </c>
      <c r="CB129" s="150">
        <f t="shared" ca="1" si="3658"/>
        <v>24303.618325499971</v>
      </c>
      <c r="CC129" s="150">
        <f t="shared" ca="1" si="3658"/>
        <v>24303.618325499971</v>
      </c>
      <c r="CD129" s="150">
        <f t="shared" ca="1" si="3658"/>
        <v>24303.618325499971</v>
      </c>
      <c r="CE129" s="150">
        <f t="shared" ca="1" si="3658"/>
        <v>24303.618325499971</v>
      </c>
      <c r="CF129" s="150">
        <f t="shared" ca="1" si="3658"/>
        <v>24303.618325499971</v>
      </c>
      <c r="CG129" s="150">
        <f t="shared" ca="1" si="3658"/>
        <v>24303.618325499971</v>
      </c>
      <c r="CH129" s="150">
        <f t="shared" ca="1" si="3658"/>
        <v>24303.618325499971</v>
      </c>
      <c r="CI129" s="150">
        <f t="shared" ca="1" si="3658"/>
        <v>24303.618325499971</v>
      </c>
      <c r="CJ129" s="150">
        <f t="shared" ca="1" si="3658"/>
        <v>24303.618325499971</v>
      </c>
      <c r="CK129" s="150">
        <f t="shared" ca="1" si="3658"/>
        <v>24303.618325499971</v>
      </c>
      <c r="CL129" s="150">
        <f t="shared" ca="1" si="3658"/>
        <v>24303.618325499971</v>
      </c>
      <c r="CM129" s="150">
        <f t="shared" ca="1" si="3658"/>
        <v>24303.618325499971</v>
      </c>
      <c r="CN129" s="150">
        <f t="shared" ca="1" si="3658"/>
        <v>24303.618325499971</v>
      </c>
      <c r="CO129" s="150">
        <f t="shared" ca="1" si="3658"/>
        <v>24303.618325499971</v>
      </c>
      <c r="CP129" s="150">
        <f t="shared" ca="1" si="3658"/>
        <v>24303.618325499971</v>
      </c>
      <c r="CQ129" s="150">
        <f t="shared" ref="CQ129:FB129" ca="1" si="3659">CQ128+CP129</f>
        <v>24303.618325499971</v>
      </c>
      <c r="CR129" s="150">
        <f t="shared" ca="1" si="3659"/>
        <v>24303.618325499971</v>
      </c>
      <c r="CS129" s="150">
        <f t="shared" ca="1" si="3659"/>
        <v>24303.618325499971</v>
      </c>
      <c r="CT129" s="150">
        <f t="shared" ca="1" si="3659"/>
        <v>24303.618325499971</v>
      </c>
      <c r="CU129" s="150">
        <f t="shared" ca="1" si="3659"/>
        <v>24303.618325499971</v>
      </c>
      <c r="CV129" s="150">
        <f t="shared" ca="1" si="3659"/>
        <v>24303.618325499971</v>
      </c>
      <c r="CW129" s="150">
        <f t="shared" ca="1" si="3659"/>
        <v>24303.618325499971</v>
      </c>
      <c r="CX129" s="150">
        <f t="shared" ca="1" si="3659"/>
        <v>24303.618325499971</v>
      </c>
      <c r="CY129" s="150">
        <f t="shared" ca="1" si="3659"/>
        <v>24303.618325499971</v>
      </c>
      <c r="CZ129" s="150">
        <f t="shared" ca="1" si="3659"/>
        <v>24303.618325499971</v>
      </c>
      <c r="DA129" s="150">
        <f t="shared" ca="1" si="3659"/>
        <v>24303.618325499971</v>
      </c>
      <c r="DB129" s="150">
        <f t="shared" ca="1" si="3659"/>
        <v>24303.618325499971</v>
      </c>
      <c r="DC129" s="150">
        <f t="shared" ca="1" si="3659"/>
        <v>24303.618325499971</v>
      </c>
      <c r="DD129" s="150">
        <f t="shared" ca="1" si="3659"/>
        <v>24303.618325499971</v>
      </c>
      <c r="DE129" s="150">
        <f t="shared" ca="1" si="3659"/>
        <v>24303.618325499971</v>
      </c>
      <c r="DF129" s="150">
        <f t="shared" ca="1" si="3659"/>
        <v>24303.618325499971</v>
      </c>
      <c r="DG129" s="150">
        <f t="shared" ca="1" si="3659"/>
        <v>24303.618325499971</v>
      </c>
      <c r="DH129" s="150">
        <f t="shared" ca="1" si="3659"/>
        <v>24303.618325499971</v>
      </c>
      <c r="DI129" s="150">
        <f t="shared" ca="1" si="3659"/>
        <v>24303.618325499971</v>
      </c>
      <c r="DJ129" s="150">
        <f t="shared" ca="1" si="3659"/>
        <v>24303.618325499971</v>
      </c>
      <c r="DK129" s="150">
        <f t="shared" ca="1" si="3659"/>
        <v>24303.618325499971</v>
      </c>
      <c r="DL129" s="150">
        <f t="shared" ca="1" si="3659"/>
        <v>24303.618325499971</v>
      </c>
      <c r="DM129" s="150">
        <f t="shared" ca="1" si="3659"/>
        <v>24303.618325499971</v>
      </c>
      <c r="DN129" s="150">
        <f t="shared" ca="1" si="3659"/>
        <v>24303.618325499971</v>
      </c>
      <c r="DO129" s="150">
        <f t="shared" ca="1" si="3659"/>
        <v>24303.618325499971</v>
      </c>
      <c r="DP129" s="150">
        <f t="shared" ca="1" si="3659"/>
        <v>24303.618325499971</v>
      </c>
      <c r="DQ129" s="150">
        <f t="shared" ca="1" si="3659"/>
        <v>24303.618325499971</v>
      </c>
      <c r="DR129" s="150">
        <f t="shared" ca="1" si="3659"/>
        <v>24303.618325499971</v>
      </c>
      <c r="DS129" s="150">
        <f t="shared" ca="1" si="3659"/>
        <v>24303.618325499971</v>
      </c>
      <c r="DT129" s="150">
        <f t="shared" ca="1" si="3659"/>
        <v>24303.618325499971</v>
      </c>
      <c r="DU129" s="150">
        <f t="shared" ca="1" si="3659"/>
        <v>24303.618325499971</v>
      </c>
      <c r="DV129" s="150">
        <f t="shared" ca="1" si="3659"/>
        <v>24303.618325499971</v>
      </c>
      <c r="DW129" s="150">
        <f t="shared" ca="1" si="3659"/>
        <v>24303.618325499971</v>
      </c>
      <c r="DX129" s="150">
        <f t="shared" ca="1" si="3659"/>
        <v>24303.618325499971</v>
      </c>
      <c r="DY129" s="150">
        <f t="shared" ca="1" si="3659"/>
        <v>24303.618325499971</v>
      </c>
      <c r="DZ129" s="150">
        <f t="shared" ca="1" si="3659"/>
        <v>24303.618325499971</v>
      </c>
      <c r="EA129" s="150">
        <f t="shared" ca="1" si="3659"/>
        <v>24303.618325499971</v>
      </c>
      <c r="EB129" s="150">
        <f t="shared" ca="1" si="3659"/>
        <v>24303.618325499971</v>
      </c>
      <c r="EC129" s="150">
        <f t="shared" ca="1" si="3659"/>
        <v>32747.559328752362</v>
      </c>
      <c r="ED129" s="150">
        <f t="shared" ca="1" si="3659"/>
        <v>32747.559328752362</v>
      </c>
      <c r="EE129" s="150">
        <f t="shared" ca="1" si="3659"/>
        <v>32747.559328752362</v>
      </c>
      <c r="EF129" s="150">
        <f t="shared" ca="1" si="3659"/>
        <v>32747.559328752362</v>
      </c>
      <c r="EG129" s="150">
        <f t="shared" ca="1" si="3659"/>
        <v>32747.559328752362</v>
      </c>
      <c r="EH129" s="150">
        <f t="shared" ca="1" si="3659"/>
        <v>32747.559328752362</v>
      </c>
      <c r="EI129" s="150">
        <f t="shared" ca="1" si="3659"/>
        <v>32747.559328752362</v>
      </c>
      <c r="EJ129" s="150">
        <f t="shared" ca="1" si="3659"/>
        <v>32747.559328752362</v>
      </c>
      <c r="EK129" s="150">
        <f t="shared" ca="1" si="3659"/>
        <v>32747.559328752362</v>
      </c>
      <c r="EL129" s="150">
        <f t="shared" ca="1" si="3659"/>
        <v>32747.559328752362</v>
      </c>
      <c r="EM129" s="150">
        <f t="shared" ca="1" si="3659"/>
        <v>32747.559328752362</v>
      </c>
      <c r="EN129" s="150">
        <f t="shared" ca="1" si="3659"/>
        <v>32747.559328752362</v>
      </c>
      <c r="EO129" s="150">
        <f t="shared" ca="1" si="3659"/>
        <v>32007.263455652679</v>
      </c>
      <c r="EP129" s="150">
        <f t="shared" ca="1" si="3659"/>
        <v>32007.263455652679</v>
      </c>
      <c r="EQ129" s="150">
        <f t="shared" ca="1" si="3659"/>
        <v>32007.263455652679</v>
      </c>
      <c r="ER129" s="150">
        <f t="shared" ca="1" si="3659"/>
        <v>32007.263455652679</v>
      </c>
      <c r="ES129" s="150">
        <f t="shared" ca="1" si="3659"/>
        <v>32007.263455652679</v>
      </c>
      <c r="ET129" s="150">
        <f t="shared" ca="1" si="3659"/>
        <v>32007.263455652679</v>
      </c>
      <c r="EU129" s="150">
        <f t="shared" ca="1" si="3659"/>
        <v>32007.263455652679</v>
      </c>
      <c r="EV129" s="150">
        <f t="shared" ca="1" si="3659"/>
        <v>32007.263455652679</v>
      </c>
      <c r="EW129" s="150">
        <f t="shared" ca="1" si="3659"/>
        <v>32007.263455652679</v>
      </c>
      <c r="EX129" s="150">
        <f t="shared" ca="1" si="3659"/>
        <v>32007.263455652679</v>
      </c>
      <c r="EY129" s="150">
        <f t="shared" ca="1" si="3659"/>
        <v>32007.263455652679</v>
      </c>
      <c r="EZ129" s="150">
        <f t="shared" ca="1" si="3659"/>
        <v>32007.263455652679</v>
      </c>
      <c r="FA129" s="150">
        <f t="shared" ca="1" si="3659"/>
        <v>31266.96758255301</v>
      </c>
      <c r="FB129" s="150">
        <f t="shared" ca="1" si="3659"/>
        <v>31266.96758255301</v>
      </c>
      <c r="FC129" s="150">
        <f t="shared" ref="FC129:HN129" ca="1" si="3660">FC128+FB129</f>
        <v>31266.96758255301</v>
      </c>
      <c r="FD129" s="150">
        <f t="shared" ca="1" si="3660"/>
        <v>31266.96758255301</v>
      </c>
      <c r="FE129" s="150">
        <f t="shared" ca="1" si="3660"/>
        <v>31266.96758255301</v>
      </c>
      <c r="FF129" s="150">
        <f t="shared" ca="1" si="3660"/>
        <v>31266.96758255301</v>
      </c>
      <c r="FG129" s="150">
        <f t="shared" ca="1" si="3660"/>
        <v>31266.96758255301</v>
      </c>
      <c r="FH129" s="150">
        <f t="shared" ca="1" si="3660"/>
        <v>31266.96758255301</v>
      </c>
      <c r="FI129" s="150">
        <f t="shared" ca="1" si="3660"/>
        <v>31266.96758255301</v>
      </c>
      <c r="FJ129" s="150">
        <f t="shared" ca="1" si="3660"/>
        <v>31266.96758255301</v>
      </c>
      <c r="FK129" s="150">
        <f t="shared" ca="1" si="3660"/>
        <v>31266.96758255301</v>
      </c>
      <c r="FL129" s="150">
        <f t="shared" ca="1" si="3660"/>
        <v>31266.96758255301</v>
      </c>
      <c r="FM129" s="150">
        <f t="shared" ca="1" si="3660"/>
        <v>30526.671709453327</v>
      </c>
      <c r="FN129" s="150">
        <f t="shared" ca="1" si="3660"/>
        <v>30526.671709453327</v>
      </c>
      <c r="FO129" s="150">
        <f t="shared" ca="1" si="3660"/>
        <v>30526.671709453327</v>
      </c>
      <c r="FP129" s="150">
        <f t="shared" ca="1" si="3660"/>
        <v>30526.671709453327</v>
      </c>
      <c r="FQ129" s="150">
        <f t="shared" ca="1" si="3660"/>
        <v>30526.671709453327</v>
      </c>
      <c r="FR129" s="150">
        <f t="shared" ca="1" si="3660"/>
        <v>30526.671709453327</v>
      </c>
      <c r="FS129" s="150">
        <f t="shared" ca="1" si="3660"/>
        <v>30526.671709453327</v>
      </c>
      <c r="FT129" s="150">
        <f t="shared" ca="1" si="3660"/>
        <v>30526.671709453327</v>
      </c>
      <c r="FU129" s="150">
        <f t="shared" ca="1" si="3660"/>
        <v>30526.671709453327</v>
      </c>
      <c r="FV129" s="150">
        <f t="shared" ca="1" si="3660"/>
        <v>30526.671709453327</v>
      </c>
      <c r="FW129" s="150">
        <f t="shared" ca="1" si="3660"/>
        <v>30526.671709453327</v>
      </c>
      <c r="FX129" s="150">
        <f t="shared" ca="1" si="3660"/>
        <v>30526.671709453327</v>
      </c>
      <c r="FY129" s="150">
        <f t="shared" ca="1" si="3660"/>
        <v>38876.139165520304</v>
      </c>
      <c r="FZ129" s="150">
        <f t="shared" ca="1" si="3660"/>
        <v>38876.139165520304</v>
      </c>
      <c r="GA129" s="150">
        <f t="shared" ca="1" si="3660"/>
        <v>38876.139165520304</v>
      </c>
      <c r="GB129" s="150">
        <f t="shared" ca="1" si="3660"/>
        <v>38876.139165520304</v>
      </c>
      <c r="GC129" s="150">
        <f t="shared" ca="1" si="3660"/>
        <v>38876.139165520304</v>
      </c>
      <c r="GD129" s="150">
        <f t="shared" ca="1" si="3660"/>
        <v>38876.139165520304</v>
      </c>
      <c r="GE129" s="150">
        <f t="shared" ca="1" si="3660"/>
        <v>38876.139165520304</v>
      </c>
      <c r="GF129" s="150">
        <f t="shared" ca="1" si="3660"/>
        <v>38876.139165520304</v>
      </c>
      <c r="GG129" s="150">
        <f t="shared" ca="1" si="3660"/>
        <v>38876.139165520304</v>
      </c>
      <c r="GH129" s="150">
        <f t="shared" ca="1" si="3660"/>
        <v>38876.139165520304</v>
      </c>
      <c r="GI129" s="150">
        <f t="shared" ca="1" si="3660"/>
        <v>38876.139165520304</v>
      </c>
      <c r="GJ129" s="150">
        <f t="shared" ca="1" si="3660"/>
        <v>38876.139165520304</v>
      </c>
      <c r="GK129" s="150">
        <f t="shared" ca="1" si="3660"/>
        <v>55642.594795337311</v>
      </c>
      <c r="GL129" s="150">
        <f t="shared" ca="1" si="3660"/>
        <v>55642.594795337311</v>
      </c>
      <c r="GM129" s="150">
        <f t="shared" ca="1" si="3660"/>
        <v>55642.594795337311</v>
      </c>
      <c r="GN129" s="150">
        <f t="shared" ca="1" si="3660"/>
        <v>55642.594795337311</v>
      </c>
      <c r="GO129" s="150">
        <f t="shared" ca="1" si="3660"/>
        <v>55642.594795337311</v>
      </c>
      <c r="GP129" s="150">
        <f t="shared" ca="1" si="3660"/>
        <v>55642.594795337311</v>
      </c>
      <c r="GQ129" s="150">
        <f t="shared" ca="1" si="3660"/>
        <v>55642.594795337311</v>
      </c>
      <c r="GR129" s="150">
        <f t="shared" ca="1" si="3660"/>
        <v>55642.594795337311</v>
      </c>
      <c r="GS129" s="150">
        <f t="shared" ca="1" si="3660"/>
        <v>55642.594795337311</v>
      </c>
      <c r="GT129" s="150">
        <f t="shared" ca="1" si="3660"/>
        <v>55642.594795337311</v>
      </c>
      <c r="GU129" s="150">
        <f t="shared" ca="1" si="3660"/>
        <v>55642.594795337311</v>
      </c>
      <c r="GV129" s="150">
        <f t="shared" ca="1" si="3660"/>
        <v>55642.594795337311</v>
      </c>
      <c r="GW129" s="150">
        <f t="shared" ca="1" si="3660"/>
        <v>56418.699775154302</v>
      </c>
      <c r="GX129" s="150">
        <f t="shared" ca="1" si="3660"/>
        <v>56418.699775154302</v>
      </c>
      <c r="GY129" s="150">
        <f t="shared" ca="1" si="3660"/>
        <v>56418.699775154302</v>
      </c>
      <c r="GZ129" s="150">
        <f t="shared" ca="1" si="3660"/>
        <v>56418.699775154302</v>
      </c>
      <c r="HA129" s="150">
        <f t="shared" ca="1" si="3660"/>
        <v>56418.699775154302</v>
      </c>
      <c r="HB129" s="150">
        <f t="shared" ca="1" si="3660"/>
        <v>56418.699775154302</v>
      </c>
      <c r="HC129" s="150">
        <f t="shared" ca="1" si="3660"/>
        <v>56418.699775154302</v>
      </c>
      <c r="HD129" s="150">
        <f t="shared" ca="1" si="3660"/>
        <v>56418.699775154302</v>
      </c>
      <c r="HE129" s="150">
        <f t="shared" ca="1" si="3660"/>
        <v>56418.699775154302</v>
      </c>
      <c r="HF129" s="150">
        <f t="shared" ca="1" si="3660"/>
        <v>56418.699775154302</v>
      </c>
      <c r="HG129" s="150">
        <f t="shared" ca="1" si="3660"/>
        <v>56418.699775154302</v>
      </c>
      <c r="HH129" s="150">
        <f t="shared" ca="1" si="3660"/>
        <v>56418.699775154302</v>
      </c>
      <c r="HI129" s="150">
        <f t="shared" ca="1" si="3660"/>
        <v>55678.403902054612</v>
      </c>
      <c r="HJ129" s="150">
        <f t="shared" ca="1" si="3660"/>
        <v>55678.403902054612</v>
      </c>
      <c r="HK129" s="150">
        <f t="shared" ca="1" si="3660"/>
        <v>55678.403902054612</v>
      </c>
      <c r="HL129" s="150">
        <f t="shared" ca="1" si="3660"/>
        <v>55678.403902054612</v>
      </c>
      <c r="HM129" s="150">
        <f t="shared" ca="1" si="3660"/>
        <v>55678.403902054612</v>
      </c>
      <c r="HN129" s="150">
        <f t="shared" ca="1" si="3660"/>
        <v>55678.403902054612</v>
      </c>
      <c r="HO129" s="150">
        <f t="shared" ref="HO129:JZ129" ca="1" si="3661">HO128+HN129</f>
        <v>55678.403902054612</v>
      </c>
      <c r="HP129" s="150">
        <f t="shared" ca="1" si="3661"/>
        <v>55678.403902054612</v>
      </c>
      <c r="HQ129" s="150">
        <f t="shared" ca="1" si="3661"/>
        <v>55678.403902054612</v>
      </c>
      <c r="HR129" s="150">
        <f t="shared" ca="1" si="3661"/>
        <v>55678.403902054612</v>
      </c>
      <c r="HS129" s="150">
        <f t="shared" ca="1" si="3661"/>
        <v>55678.403902054612</v>
      </c>
      <c r="HT129" s="150">
        <f t="shared" ca="1" si="3661"/>
        <v>55678.403902054612</v>
      </c>
      <c r="HU129" s="150">
        <f t="shared" ca="1" si="3661"/>
        <v>54938.108028954943</v>
      </c>
      <c r="HV129" s="150">
        <f t="shared" ca="1" si="3661"/>
        <v>54938.108028954943</v>
      </c>
      <c r="HW129" s="150">
        <f t="shared" ca="1" si="3661"/>
        <v>54938.108028954943</v>
      </c>
      <c r="HX129" s="150">
        <f t="shared" ca="1" si="3661"/>
        <v>54938.108028954943</v>
      </c>
      <c r="HY129" s="150">
        <f t="shared" ca="1" si="3661"/>
        <v>54938.108028954943</v>
      </c>
      <c r="HZ129" s="150">
        <f t="shared" ca="1" si="3661"/>
        <v>54938.108028954943</v>
      </c>
      <c r="IA129" s="150">
        <f t="shared" ca="1" si="3661"/>
        <v>54938.108028954943</v>
      </c>
      <c r="IB129" s="150">
        <f t="shared" ca="1" si="3661"/>
        <v>54938.108028954943</v>
      </c>
      <c r="IC129" s="150">
        <f t="shared" ca="1" si="3661"/>
        <v>54938.108028954943</v>
      </c>
      <c r="ID129" s="150">
        <f t="shared" ca="1" si="3661"/>
        <v>54938.108028954943</v>
      </c>
      <c r="IE129" s="150">
        <f t="shared" ca="1" si="3661"/>
        <v>54938.108028954943</v>
      </c>
      <c r="IF129" s="150">
        <f t="shared" ca="1" si="3661"/>
        <v>54938.108028954943</v>
      </c>
      <c r="IG129" s="150">
        <f t="shared" ca="1" si="3661"/>
        <v>54197.812155855267</v>
      </c>
      <c r="IH129" s="150">
        <f t="shared" ca="1" si="3661"/>
        <v>54197.812155855267</v>
      </c>
      <c r="II129" s="150">
        <f t="shared" ca="1" si="3661"/>
        <v>54197.812155855267</v>
      </c>
      <c r="IJ129" s="150">
        <f t="shared" ca="1" si="3661"/>
        <v>54197.812155855267</v>
      </c>
      <c r="IK129" s="150">
        <f t="shared" ca="1" si="3661"/>
        <v>54197.812155855267</v>
      </c>
      <c r="IL129" s="150">
        <f t="shared" ca="1" si="3661"/>
        <v>54197.812155855267</v>
      </c>
      <c r="IM129" s="150">
        <f t="shared" ca="1" si="3661"/>
        <v>54197.812155855267</v>
      </c>
      <c r="IN129" s="150">
        <f t="shared" ca="1" si="3661"/>
        <v>54197.812155855267</v>
      </c>
      <c r="IO129" s="150">
        <f t="shared" ca="1" si="3661"/>
        <v>54197.812155855267</v>
      </c>
      <c r="IP129" s="150">
        <f t="shared" ca="1" si="3661"/>
        <v>54197.812155855267</v>
      </c>
      <c r="IQ129" s="150">
        <f t="shared" ca="1" si="3661"/>
        <v>54197.812155855267</v>
      </c>
      <c r="IR129" s="150">
        <f t="shared" ca="1" si="3661"/>
        <v>54197.812155855267</v>
      </c>
      <c r="IS129" s="150">
        <f t="shared" ca="1" si="3661"/>
        <v>53457.516282755591</v>
      </c>
      <c r="IT129" s="150">
        <f t="shared" ca="1" si="3661"/>
        <v>53457.516282755591</v>
      </c>
      <c r="IU129" s="150">
        <f t="shared" ca="1" si="3661"/>
        <v>53457.516282755591</v>
      </c>
      <c r="IV129" s="150">
        <f t="shared" ca="1" si="3661"/>
        <v>53457.516282755591</v>
      </c>
      <c r="IW129" s="150">
        <f t="shared" ca="1" si="3661"/>
        <v>53457.516282755591</v>
      </c>
      <c r="IX129" s="150">
        <f t="shared" ca="1" si="3661"/>
        <v>53457.516282755591</v>
      </c>
      <c r="IY129" s="150">
        <f t="shared" ca="1" si="3661"/>
        <v>53457.516282755591</v>
      </c>
      <c r="IZ129" s="150">
        <f t="shared" ca="1" si="3661"/>
        <v>53457.516282755591</v>
      </c>
      <c r="JA129" s="150">
        <f t="shared" ca="1" si="3661"/>
        <v>53457.516282755591</v>
      </c>
      <c r="JB129" s="150">
        <f t="shared" ca="1" si="3661"/>
        <v>53457.516282755591</v>
      </c>
      <c r="JC129" s="150">
        <f t="shared" ca="1" si="3661"/>
        <v>53457.516282755591</v>
      </c>
      <c r="JD129" s="150">
        <f t="shared" ca="1" si="3661"/>
        <v>53457.516282755591</v>
      </c>
      <c r="JE129" s="150">
        <f t="shared" ca="1" si="3661"/>
        <v>61806.983738822557</v>
      </c>
      <c r="JF129" s="150">
        <f t="shared" ca="1" si="3661"/>
        <v>61806.983738822557</v>
      </c>
      <c r="JG129" s="150">
        <f t="shared" ca="1" si="3661"/>
        <v>61806.983738822557</v>
      </c>
      <c r="JH129" s="150">
        <f t="shared" ca="1" si="3661"/>
        <v>61806.983738822557</v>
      </c>
      <c r="JI129" s="150">
        <f t="shared" ca="1" si="3661"/>
        <v>61806.983738822557</v>
      </c>
      <c r="JJ129" s="150">
        <f t="shared" ca="1" si="3661"/>
        <v>61806.983738822557</v>
      </c>
      <c r="JK129" s="150">
        <f t="shared" ca="1" si="3661"/>
        <v>61806.983738822557</v>
      </c>
      <c r="JL129" s="150">
        <f t="shared" ca="1" si="3661"/>
        <v>61806.983738822557</v>
      </c>
      <c r="JM129" s="150">
        <f t="shared" ca="1" si="3661"/>
        <v>61806.983738822557</v>
      </c>
      <c r="JN129" s="150">
        <f t="shared" ca="1" si="3661"/>
        <v>61806.983738822557</v>
      </c>
      <c r="JO129" s="150">
        <f t="shared" ca="1" si="3661"/>
        <v>61806.983738822557</v>
      </c>
      <c r="JP129" s="150">
        <f t="shared" ca="1" si="3661"/>
        <v>61806.983738822557</v>
      </c>
      <c r="JQ129" s="150">
        <f t="shared" ca="1" si="3661"/>
        <v>61893.029986556219</v>
      </c>
      <c r="JR129" s="150">
        <f t="shared" ca="1" si="3661"/>
        <v>61893.029986556219</v>
      </c>
      <c r="JS129" s="150">
        <f t="shared" ca="1" si="3661"/>
        <v>61893.029986556219</v>
      </c>
      <c r="JT129" s="150">
        <f t="shared" ca="1" si="3661"/>
        <v>61893.029986556219</v>
      </c>
      <c r="JU129" s="150">
        <f t="shared" ca="1" si="3661"/>
        <v>61893.029986556219</v>
      </c>
      <c r="JV129" s="150">
        <f t="shared" ca="1" si="3661"/>
        <v>61893.029986556219</v>
      </c>
      <c r="JW129" s="150">
        <f t="shared" ca="1" si="3661"/>
        <v>61893.029986556219</v>
      </c>
      <c r="JX129" s="150">
        <f t="shared" ca="1" si="3661"/>
        <v>61893.029986556219</v>
      </c>
      <c r="JY129" s="150">
        <f t="shared" ca="1" si="3661"/>
        <v>61893.029986556219</v>
      </c>
      <c r="JZ129" s="150">
        <f t="shared" ca="1" si="3661"/>
        <v>61893.029986556219</v>
      </c>
      <c r="KA129" s="150">
        <f t="shared" ref="KA129:KO129" ca="1" si="3662">KA128+JZ129</f>
        <v>61893.029986556219</v>
      </c>
      <c r="KB129" s="150">
        <f t="shared" ca="1" si="3662"/>
        <v>61893.029986556219</v>
      </c>
      <c r="KC129" s="150">
        <f t="shared" ca="1" si="3662"/>
        <v>61152.734113456529</v>
      </c>
      <c r="KD129" s="150">
        <f t="shared" ca="1" si="3662"/>
        <v>61152.734113456529</v>
      </c>
      <c r="KE129" s="150">
        <f t="shared" ca="1" si="3662"/>
        <v>61152.734113456529</v>
      </c>
      <c r="KF129" s="150">
        <f t="shared" ca="1" si="3662"/>
        <v>61152.734113456529</v>
      </c>
      <c r="KG129" s="150">
        <f t="shared" ca="1" si="3662"/>
        <v>61152.734113456529</v>
      </c>
      <c r="KH129" s="150">
        <f t="shared" ca="1" si="3662"/>
        <v>61152.734113456529</v>
      </c>
      <c r="KI129" s="150">
        <f t="shared" ca="1" si="3662"/>
        <v>61152.734113456529</v>
      </c>
      <c r="KJ129" s="150">
        <f t="shared" ca="1" si="3662"/>
        <v>61152.734113456529</v>
      </c>
      <c r="KK129" s="150">
        <f t="shared" ca="1" si="3662"/>
        <v>61152.734113456529</v>
      </c>
      <c r="KL129" s="150">
        <f t="shared" ca="1" si="3662"/>
        <v>61152.734113456529</v>
      </c>
      <c r="KM129" s="150">
        <f t="shared" ca="1" si="3662"/>
        <v>61152.734113456529</v>
      </c>
      <c r="KN129" s="150">
        <f t="shared" ca="1" si="3662"/>
        <v>61152.734113456529</v>
      </c>
      <c r="KO129" s="150">
        <f t="shared" ca="1" si="3662"/>
        <v>61152.734113456529</v>
      </c>
    </row>
    <row r="130" spans="1:301" x14ac:dyDescent="0.2">
      <c r="A130" s="94" t="s">
        <v>294</v>
      </c>
      <c r="B130" s="74">
        <f t="shared" ref="B130:BM130" ca="1" si="3663">-IF(B120=_xlfn.SINGLE(PrazoConcessao)*12,A131+B126,
IF(AND(B128&lt;=0,B113&gt;0,B120&gt;=_xlfn.SINGLE(InicioDividendos),MOD(B120,_xlfn.SINGLE(freqDivid))=0),
MIN(A131-B132-B133,A131+B126+B128),
0))</f>
        <v>0</v>
      </c>
      <c r="C130" s="74">
        <f t="shared" ca="1" si="3663"/>
        <v>0</v>
      </c>
      <c r="D130" s="74">
        <f t="shared" ca="1" si="3663"/>
        <v>0</v>
      </c>
      <c r="E130" s="74">
        <f t="shared" ca="1" si="3663"/>
        <v>0</v>
      </c>
      <c r="F130" s="74">
        <f t="shared" ca="1" si="3663"/>
        <v>0</v>
      </c>
      <c r="G130" s="74">
        <f t="shared" ca="1" si="3663"/>
        <v>0</v>
      </c>
      <c r="H130" s="74">
        <f t="shared" ca="1" si="3663"/>
        <v>0</v>
      </c>
      <c r="I130" s="74">
        <f t="shared" ca="1" si="3663"/>
        <v>0</v>
      </c>
      <c r="J130" s="74">
        <f t="shared" ca="1" si="3663"/>
        <v>0</v>
      </c>
      <c r="K130" s="74">
        <f t="shared" ca="1" si="3663"/>
        <v>0</v>
      </c>
      <c r="L130" s="74">
        <f t="shared" ca="1" si="3663"/>
        <v>0</v>
      </c>
      <c r="M130" s="74">
        <f t="shared" ca="1" si="3663"/>
        <v>0</v>
      </c>
      <c r="N130" s="74">
        <f t="shared" ca="1" si="3663"/>
        <v>0</v>
      </c>
      <c r="O130" s="74">
        <f t="shared" ca="1" si="3663"/>
        <v>0</v>
      </c>
      <c r="P130" s="74">
        <f t="shared" ca="1" si="3663"/>
        <v>0</v>
      </c>
      <c r="Q130" s="74">
        <f t="shared" ca="1" si="3663"/>
        <v>0</v>
      </c>
      <c r="R130" s="74">
        <f t="shared" ca="1" si="3663"/>
        <v>0</v>
      </c>
      <c r="S130" s="74">
        <f t="shared" ca="1" si="3663"/>
        <v>0</v>
      </c>
      <c r="T130" s="74">
        <f t="shared" ca="1" si="3663"/>
        <v>0</v>
      </c>
      <c r="U130" s="74">
        <f t="shared" ca="1" si="3663"/>
        <v>0</v>
      </c>
      <c r="V130" s="74">
        <f t="shared" ca="1" si="3663"/>
        <v>0</v>
      </c>
      <c r="W130" s="74">
        <f t="shared" ca="1" si="3663"/>
        <v>0</v>
      </c>
      <c r="X130" s="74">
        <f t="shared" ca="1" si="3663"/>
        <v>0</v>
      </c>
      <c r="Y130" s="74">
        <f t="shared" ca="1" si="3663"/>
        <v>0</v>
      </c>
      <c r="Z130" s="74">
        <f t="shared" ca="1" si="3663"/>
        <v>0</v>
      </c>
      <c r="AA130" s="74">
        <f t="shared" ca="1" si="3663"/>
        <v>0</v>
      </c>
      <c r="AB130" s="74">
        <f t="shared" ca="1" si="3663"/>
        <v>0</v>
      </c>
      <c r="AC130" s="74">
        <f t="shared" ca="1" si="3663"/>
        <v>0</v>
      </c>
      <c r="AD130" s="74">
        <f t="shared" ca="1" si="3663"/>
        <v>0</v>
      </c>
      <c r="AE130" s="74">
        <f t="shared" ca="1" si="3663"/>
        <v>0</v>
      </c>
      <c r="AF130" s="74">
        <f t="shared" ca="1" si="3663"/>
        <v>0</v>
      </c>
      <c r="AG130" s="74">
        <f t="shared" ca="1" si="3663"/>
        <v>0</v>
      </c>
      <c r="AH130" s="74">
        <f t="shared" ca="1" si="3663"/>
        <v>0</v>
      </c>
      <c r="AI130" s="74">
        <f t="shared" ca="1" si="3663"/>
        <v>0</v>
      </c>
      <c r="AJ130" s="74">
        <f t="shared" ca="1" si="3663"/>
        <v>0</v>
      </c>
      <c r="AK130" s="74">
        <f t="shared" ca="1" si="3663"/>
        <v>0</v>
      </c>
      <c r="AL130" s="74">
        <f t="shared" ca="1" si="3663"/>
        <v>0</v>
      </c>
      <c r="AM130" s="74">
        <f t="shared" ca="1" si="3663"/>
        <v>0</v>
      </c>
      <c r="AN130" s="74">
        <f t="shared" ca="1" si="3663"/>
        <v>0</v>
      </c>
      <c r="AO130" s="74">
        <f t="shared" ca="1" si="3663"/>
        <v>0</v>
      </c>
      <c r="AP130" s="74">
        <f t="shared" ca="1" si="3663"/>
        <v>0</v>
      </c>
      <c r="AQ130" s="74">
        <f t="shared" ca="1" si="3663"/>
        <v>0</v>
      </c>
      <c r="AR130" s="74">
        <f t="shared" ca="1" si="3663"/>
        <v>0</v>
      </c>
      <c r="AS130" s="74">
        <f t="shared" ca="1" si="3663"/>
        <v>0</v>
      </c>
      <c r="AT130" s="74">
        <f t="shared" ca="1" si="3663"/>
        <v>0</v>
      </c>
      <c r="AU130" s="74">
        <f t="shared" ca="1" si="3663"/>
        <v>0</v>
      </c>
      <c r="AV130" s="74">
        <f t="shared" ca="1" si="3663"/>
        <v>0</v>
      </c>
      <c r="AW130" s="74">
        <f t="shared" ca="1" si="3663"/>
        <v>0</v>
      </c>
      <c r="AX130" s="74">
        <f t="shared" ca="1" si="3663"/>
        <v>0</v>
      </c>
      <c r="AY130" s="74">
        <f t="shared" ca="1" si="3663"/>
        <v>0</v>
      </c>
      <c r="AZ130" s="74">
        <f t="shared" ca="1" si="3663"/>
        <v>0</v>
      </c>
      <c r="BA130" s="74">
        <f t="shared" ca="1" si="3663"/>
        <v>0</v>
      </c>
      <c r="BB130" s="74">
        <f t="shared" ca="1" si="3663"/>
        <v>0</v>
      </c>
      <c r="BC130" s="74">
        <f t="shared" ca="1" si="3663"/>
        <v>0</v>
      </c>
      <c r="BD130" s="74">
        <f t="shared" ca="1" si="3663"/>
        <v>0</v>
      </c>
      <c r="BE130" s="74">
        <f t="shared" ca="1" si="3663"/>
        <v>0</v>
      </c>
      <c r="BF130" s="74">
        <f t="shared" ca="1" si="3663"/>
        <v>0</v>
      </c>
      <c r="BG130" s="74">
        <f t="shared" ca="1" si="3663"/>
        <v>0</v>
      </c>
      <c r="BH130" s="74">
        <f t="shared" ca="1" si="3663"/>
        <v>0</v>
      </c>
      <c r="BI130" s="74">
        <f t="shared" ca="1" si="3663"/>
        <v>0</v>
      </c>
      <c r="BJ130" s="74">
        <f t="shared" ca="1" si="3663"/>
        <v>0</v>
      </c>
      <c r="BK130" s="74">
        <f t="shared" ca="1" si="3663"/>
        <v>0</v>
      </c>
      <c r="BL130" s="74">
        <f t="shared" ca="1" si="3663"/>
        <v>0</v>
      </c>
      <c r="BM130" s="74">
        <f t="shared" ca="1" si="3663"/>
        <v>0</v>
      </c>
      <c r="BN130" s="74">
        <f t="shared" ref="BN130:CP130" ca="1" si="3664">-IF(BN120=_xlfn.SINGLE(PrazoConcessao)*12,BM131+BN126,
IF(AND(BN128&lt;=0,BN113&gt;0,BN120&gt;=_xlfn.SINGLE(InicioDividendos),MOD(BN120,_xlfn.SINGLE(freqDivid))=0),
MIN(BM131-BN132-BN133,BM131+BN126+BN128),
0))</f>
        <v>0</v>
      </c>
      <c r="BO130" s="74">
        <f t="shared" ca="1" si="3664"/>
        <v>0</v>
      </c>
      <c r="BP130" s="74">
        <f t="shared" ca="1" si="3664"/>
        <v>0</v>
      </c>
      <c r="BQ130" s="74">
        <f t="shared" ca="1" si="3664"/>
        <v>0</v>
      </c>
      <c r="BR130" s="74">
        <f t="shared" ca="1" si="3664"/>
        <v>0</v>
      </c>
      <c r="BS130" s="74">
        <f t="shared" ca="1" si="3664"/>
        <v>0</v>
      </c>
      <c r="BT130" s="74">
        <f t="shared" ca="1" si="3664"/>
        <v>0</v>
      </c>
      <c r="BU130" s="74">
        <f t="shared" ca="1" si="3664"/>
        <v>0</v>
      </c>
      <c r="BV130" s="74">
        <f t="shared" ca="1" si="3664"/>
        <v>0</v>
      </c>
      <c r="BW130" s="74">
        <f t="shared" ca="1" si="3664"/>
        <v>0</v>
      </c>
      <c r="BX130" s="74">
        <f t="shared" ca="1" si="3664"/>
        <v>0</v>
      </c>
      <c r="BY130" s="74">
        <f t="shared" ca="1" si="3664"/>
        <v>0</v>
      </c>
      <c r="BZ130" s="74">
        <f t="shared" ca="1" si="3664"/>
        <v>0</v>
      </c>
      <c r="CA130" s="74">
        <f t="shared" ca="1" si="3664"/>
        <v>0</v>
      </c>
      <c r="CB130" s="74">
        <f t="shared" ca="1" si="3664"/>
        <v>0</v>
      </c>
      <c r="CC130" s="74">
        <f t="shared" ca="1" si="3664"/>
        <v>0</v>
      </c>
      <c r="CD130" s="74">
        <f t="shared" ca="1" si="3664"/>
        <v>0</v>
      </c>
      <c r="CE130" s="74">
        <f t="shared" ca="1" si="3664"/>
        <v>0</v>
      </c>
      <c r="CF130" s="74">
        <f t="shared" ca="1" si="3664"/>
        <v>0</v>
      </c>
      <c r="CG130" s="74">
        <f t="shared" ca="1" si="3664"/>
        <v>0</v>
      </c>
      <c r="CH130" s="74">
        <f t="shared" ca="1" si="3664"/>
        <v>0</v>
      </c>
      <c r="CI130" s="74">
        <f t="shared" ca="1" si="3664"/>
        <v>0</v>
      </c>
      <c r="CJ130" s="74">
        <f t="shared" ca="1" si="3664"/>
        <v>0</v>
      </c>
      <c r="CK130" s="74">
        <f t="shared" ca="1" si="3664"/>
        <v>0</v>
      </c>
      <c r="CL130" s="74">
        <f t="shared" ca="1" si="3664"/>
        <v>0</v>
      </c>
      <c r="CM130" s="74">
        <f t="shared" ca="1" si="3664"/>
        <v>0</v>
      </c>
      <c r="CN130" s="74">
        <f t="shared" ca="1" si="3664"/>
        <v>0</v>
      </c>
      <c r="CO130" s="74">
        <f t="shared" ca="1" si="3664"/>
        <v>0</v>
      </c>
      <c r="CP130" s="74">
        <f t="shared" ca="1" si="3664"/>
        <v>0</v>
      </c>
      <c r="CQ130" s="74">
        <f t="shared" ref="CQ130:FB130" ca="1" si="3665">-IF(CQ120=PrazoConcessao*12,CP131+CQ126,
IF(AND(CQ128&lt;=0,CQ113&gt;0,CQ120&gt;=InicioDividendos,MOD(CQ120,freqDivid)=0),
MIN(CP131-CQ132-CQ133,CP131+CQ126+CQ128),
0))</f>
        <v>0</v>
      </c>
      <c r="CR130" s="74">
        <f t="shared" ca="1" si="3665"/>
        <v>0</v>
      </c>
      <c r="CS130" s="74">
        <f t="shared" ca="1" si="3665"/>
        <v>0</v>
      </c>
      <c r="CT130" s="74">
        <f t="shared" ca="1" si="3665"/>
        <v>0</v>
      </c>
      <c r="CU130" s="74">
        <f t="shared" ca="1" si="3665"/>
        <v>0</v>
      </c>
      <c r="CV130" s="74">
        <f t="shared" ca="1" si="3665"/>
        <v>0</v>
      </c>
      <c r="CW130" s="74">
        <f t="shared" ca="1" si="3665"/>
        <v>0</v>
      </c>
      <c r="CX130" s="74">
        <f t="shared" ca="1" si="3665"/>
        <v>0</v>
      </c>
      <c r="CY130" s="74">
        <f t="shared" ca="1" si="3665"/>
        <v>0</v>
      </c>
      <c r="CZ130" s="74">
        <f t="shared" ca="1" si="3665"/>
        <v>0</v>
      </c>
      <c r="DA130" s="74">
        <f t="shared" ca="1" si="3665"/>
        <v>0</v>
      </c>
      <c r="DB130" s="74">
        <f t="shared" ca="1" si="3665"/>
        <v>0</v>
      </c>
      <c r="DC130" s="74">
        <f t="shared" ca="1" si="3665"/>
        <v>0</v>
      </c>
      <c r="DD130" s="74">
        <f t="shared" ca="1" si="3665"/>
        <v>0</v>
      </c>
      <c r="DE130" s="74">
        <f t="shared" ca="1" si="3665"/>
        <v>0</v>
      </c>
      <c r="DF130" s="74">
        <f t="shared" ca="1" si="3665"/>
        <v>0</v>
      </c>
      <c r="DG130" s="74">
        <f t="shared" ca="1" si="3665"/>
        <v>0</v>
      </c>
      <c r="DH130" s="74">
        <f t="shared" ca="1" si="3665"/>
        <v>0</v>
      </c>
      <c r="DI130" s="74">
        <f t="shared" ca="1" si="3665"/>
        <v>0</v>
      </c>
      <c r="DJ130" s="74">
        <f t="shared" ca="1" si="3665"/>
        <v>0</v>
      </c>
      <c r="DK130" s="74">
        <f t="shared" ca="1" si="3665"/>
        <v>0</v>
      </c>
      <c r="DL130" s="74">
        <f t="shared" ca="1" si="3665"/>
        <v>0</v>
      </c>
      <c r="DM130" s="74">
        <f t="shared" ca="1" si="3665"/>
        <v>0</v>
      </c>
      <c r="DN130" s="74">
        <f t="shared" ca="1" si="3665"/>
        <v>0</v>
      </c>
      <c r="DO130" s="74">
        <f t="shared" ca="1" si="3665"/>
        <v>0</v>
      </c>
      <c r="DP130" s="74">
        <f t="shared" ca="1" si="3665"/>
        <v>0</v>
      </c>
      <c r="DQ130" s="74">
        <f t="shared" ca="1" si="3665"/>
        <v>0</v>
      </c>
      <c r="DR130" s="74">
        <f t="shared" ca="1" si="3665"/>
        <v>0</v>
      </c>
      <c r="DS130" s="74">
        <f t="shared" ca="1" si="3665"/>
        <v>0</v>
      </c>
      <c r="DT130" s="74">
        <f t="shared" ca="1" si="3665"/>
        <v>0</v>
      </c>
      <c r="DU130" s="74">
        <f t="shared" ca="1" si="3665"/>
        <v>0</v>
      </c>
      <c r="DV130" s="74">
        <f t="shared" ca="1" si="3665"/>
        <v>0</v>
      </c>
      <c r="DW130" s="74">
        <f t="shared" ca="1" si="3665"/>
        <v>0</v>
      </c>
      <c r="DX130" s="74">
        <f t="shared" ca="1" si="3665"/>
        <v>0</v>
      </c>
      <c r="DY130" s="74">
        <f t="shared" ca="1" si="3665"/>
        <v>0</v>
      </c>
      <c r="DZ130" s="74">
        <f t="shared" ca="1" si="3665"/>
        <v>0</v>
      </c>
      <c r="EA130" s="74">
        <f t="shared" ca="1" si="3665"/>
        <v>0</v>
      </c>
      <c r="EB130" s="74">
        <f t="shared" ca="1" si="3665"/>
        <v>0</v>
      </c>
      <c r="EC130" s="74">
        <f t="shared" ca="1" si="3665"/>
        <v>0</v>
      </c>
      <c r="ED130" s="74">
        <f t="shared" ca="1" si="3665"/>
        <v>0</v>
      </c>
      <c r="EE130" s="74">
        <f t="shared" ca="1" si="3665"/>
        <v>0</v>
      </c>
      <c r="EF130" s="74">
        <f t="shared" ca="1" si="3665"/>
        <v>0</v>
      </c>
      <c r="EG130" s="74">
        <f t="shared" ca="1" si="3665"/>
        <v>0</v>
      </c>
      <c r="EH130" s="74">
        <f t="shared" ca="1" si="3665"/>
        <v>0</v>
      </c>
      <c r="EI130" s="74">
        <f t="shared" ca="1" si="3665"/>
        <v>0</v>
      </c>
      <c r="EJ130" s="74">
        <f t="shared" ca="1" si="3665"/>
        <v>0</v>
      </c>
      <c r="EK130" s="74">
        <f t="shared" ca="1" si="3665"/>
        <v>0</v>
      </c>
      <c r="EL130" s="74">
        <f t="shared" ca="1" si="3665"/>
        <v>0</v>
      </c>
      <c r="EM130" s="74">
        <f t="shared" ca="1" si="3665"/>
        <v>0</v>
      </c>
      <c r="EN130" s="74">
        <f t="shared" ca="1" si="3665"/>
        <v>0</v>
      </c>
      <c r="EO130" s="74">
        <f t="shared" ca="1" si="3665"/>
        <v>-59654.463007184131</v>
      </c>
      <c r="EP130" s="74">
        <f t="shared" ca="1" si="3665"/>
        <v>0</v>
      </c>
      <c r="EQ130" s="74">
        <f t="shared" ca="1" si="3665"/>
        <v>0</v>
      </c>
      <c r="ER130" s="74">
        <f t="shared" ca="1" si="3665"/>
        <v>0</v>
      </c>
      <c r="ES130" s="74">
        <f t="shared" ca="1" si="3665"/>
        <v>0</v>
      </c>
      <c r="ET130" s="74">
        <f t="shared" ca="1" si="3665"/>
        <v>0</v>
      </c>
      <c r="EU130" s="74">
        <f t="shared" ca="1" si="3665"/>
        <v>0</v>
      </c>
      <c r="EV130" s="74">
        <f t="shared" ca="1" si="3665"/>
        <v>0</v>
      </c>
      <c r="EW130" s="74">
        <f t="shared" ca="1" si="3665"/>
        <v>0</v>
      </c>
      <c r="EX130" s="74">
        <f t="shared" ca="1" si="3665"/>
        <v>0</v>
      </c>
      <c r="EY130" s="74">
        <f t="shared" ca="1" si="3665"/>
        <v>0</v>
      </c>
      <c r="EZ130" s="74">
        <f t="shared" ca="1" si="3665"/>
        <v>0</v>
      </c>
      <c r="FA130" s="74">
        <f t="shared" ca="1" si="3665"/>
        <v>-4458.5887064093458</v>
      </c>
      <c r="FB130" s="74">
        <f t="shared" ca="1" si="3665"/>
        <v>0</v>
      </c>
      <c r="FC130" s="74">
        <f t="shared" ref="FC130:HN130" ca="1" si="3666">-IF(FC120=PrazoConcessao*12,FB131+FC126,
IF(AND(FC128&lt;=0,FC113&gt;0,FC120&gt;=InicioDividendos,MOD(FC120,freqDivid)=0),
MIN(FB131-FC132-FC133,FB131+FC126+FC128),
0))</f>
        <v>0</v>
      </c>
      <c r="FD130" s="74">
        <f t="shared" ca="1" si="3666"/>
        <v>0</v>
      </c>
      <c r="FE130" s="74">
        <f t="shared" ca="1" si="3666"/>
        <v>0</v>
      </c>
      <c r="FF130" s="74">
        <f t="shared" ca="1" si="3666"/>
        <v>0</v>
      </c>
      <c r="FG130" s="74">
        <f t="shared" ca="1" si="3666"/>
        <v>0</v>
      </c>
      <c r="FH130" s="74">
        <f t="shared" ca="1" si="3666"/>
        <v>0</v>
      </c>
      <c r="FI130" s="74">
        <f t="shared" ca="1" si="3666"/>
        <v>0</v>
      </c>
      <c r="FJ130" s="74">
        <f t="shared" ca="1" si="3666"/>
        <v>0</v>
      </c>
      <c r="FK130" s="74">
        <f t="shared" ca="1" si="3666"/>
        <v>0</v>
      </c>
      <c r="FL130" s="74">
        <f t="shared" ca="1" si="3666"/>
        <v>0</v>
      </c>
      <c r="FM130" s="74">
        <f t="shared" ca="1" si="3666"/>
        <v>-4458.588706409354</v>
      </c>
      <c r="FN130" s="74">
        <f t="shared" ca="1" si="3666"/>
        <v>0</v>
      </c>
      <c r="FO130" s="74">
        <f t="shared" ca="1" si="3666"/>
        <v>0</v>
      </c>
      <c r="FP130" s="74">
        <f t="shared" ca="1" si="3666"/>
        <v>0</v>
      </c>
      <c r="FQ130" s="74">
        <f t="shared" ca="1" si="3666"/>
        <v>0</v>
      </c>
      <c r="FR130" s="74">
        <f t="shared" ca="1" si="3666"/>
        <v>0</v>
      </c>
      <c r="FS130" s="74">
        <f t="shared" ca="1" si="3666"/>
        <v>0</v>
      </c>
      <c r="FT130" s="74">
        <f t="shared" ca="1" si="3666"/>
        <v>0</v>
      </c>
      <c r="FU130" s="74">
        <f t="shared" ca="1" si="3666"/>
        <v>0</v>
      </c>
      <c r="FV130" s="74">
        <f t="shared" ca="1" si="3666"/>
        <v>0</v>
      </c>
      <c r="FW130" s="74">
        <f t="shared" ca="1" si="3666"/>
        <v>0</v>
      </c>
      <c r="FX130" s="74">
        <f t="shared" ca="1" si="3666"/>
        <v>0</v>
      </c>
      <c r="FY130" s="74">
        <f t="shared" ca="1" si="3666"/>
        <v>0</v>
      </c>
      <c r="FZ130" s="74">
        <f t="shared" ca="1" si="3666"/>
        <v>0</v>
      </c>
      <c r="GA130" s="74">
        <f t="shared" ca="1" si="3666"/>
        <v>0</v>
      </c>
      <c r="GB130" s="74">
        <f t="shared" ca="1" si="3666"/>
        <v>0</v>
      </c>
      <c r="GC130" s="74">
        <f t="shared" ca="1" si="3666"/>
        <v>0</v>
      </c>
      <c r="GD130" s="74">
        <f t="shared" ca="1" si="3666"/>
        <v>0</v>
      </c>
      <c r="GE130" s="74">
        <f t="shared" ca="1" si="3666"/>
        <v>0</v>
      </c>
      <c r="GF130" s="74">
        <f t="shared" ca="1" si="3666"/>
        <v>0</v>
      </c>
      <c r="GG130" s="74">
        <f t="shared" ca="1" si="3666"/>
        <v>0</v>
      </c>
      <c r="GH130" s="74">
        <f t="shared" ca="1" si="3666"/>
        <v>0</v>
      </c>
      <c r="GI130" s="74">
        <f t="shared" ca="1" si="3666"/>
        <v>0</v>
      </c>
      <c r="GJ130" s="74">
        <f t="shared" ca="1" si="3666"/>
        <v>0</v>
      </c>
      <c r="GK130" s="74">
        <f t="shared" ca="1" si="3666"/>
        <v>0</v>
      </c>
      <c r="GL130" s="74">
        <f t="shared" ca="1" si="3666"/>
        <v>0</v>
      </c>
      <c r="GM130" s="74">
        <f t="shared" ca="1" si="3666"/>
        <v>0</v>
      </c>
      <c r="GN130" s="74">
        <f t="shared" ca="1" si="3666"/>
        <v>0</v>
      </c>
      <c r="GO130" s="74">
        <f t="shared" ca="1" si="3666"/>
        <v>0</v>
      </c>
      <c r="GP130" s="74">
        <f t="shared" ca="1" si="3666"/>
        <v>0</v>
      </c>
      <c r="GQ130" s="74">
        <f t="shared" ca="1" si="3666"/>
        <v>0</v>
      </c>
      <c r="GR130" s="74">
        <f t="shared" ca="1" si="3666"/>
        <v>0</v>
      </c>
      <c r="GS130" s="74">
        <f t="shared" ca="1" si="3666"/>
        <v>0</v>
      </c>
      <c r="GT130" s="74">
        <f t="shared" ca="1" si="3666"/>
        <v>0</v>
      </c>
      <c r="GU130" s="74">
        <f t="shared" ca="1" si="3666"/>
        <v>0</v>
      </c>
      <c r="GV130" s="74">
        <f t="shared" ca="1" si="3666"/>
        <v>0</v>
      </c>
      <c r="GW130" s="74">
        <f t="shared" ca="1" si="3666"/>
        <v>0</v>
      </c>
      <c r="GX130" s="74">
        <f t="shared" ca="1" si="3666"/>
        <v>0</v>
      </c>
      <c r="GY130" s="74">
        <f t="shared" ca="1" si="3666"/>
        <v>0</v>
      </c>
      <c r="GZ130" s="74">
        <f t="shared" ca="1" si="3666"/>
        <v>0</v>
      </c>
      <c r="HA130" s="74">
        <f t="shared" ca="1" si="3666"/>
        <v>0</v>
      </c>
      <c r="HB130" s="74">
        <f t="shared" ca="1" si="3666"/>
        <v>0</v>
      </c>
      <c r="HC130" s="74">
        <f t="shared" ca="1" si="3666"/>
        <v>0</v>
      </c>
      <c r="HD130" s="74">
        <f t="shared" ca="1" si="3666"/>
        <v>0</v>
      </c>
      <c r="HE130" s="74">
        <f t="shared" ca="1" si="3666"/>
        <v>0</v>
      </c>
      <c r="HF130" s="74">
        <f t="shared" ca="1" si="3666"/>
        <v>0</v>
      </c>
      <c r="HG130" s="74">
        <f t="shared" ca="1" si="3666"/>
        <v>0</v>
      </c>
      <c r="HH130" s="74">
        <f t="shared" ca="1" si="3666"/>
        <v>0</v>
      </c>
      <c r="HI130" s="74">
        <f t="shared" ca="1" si="3666"/>
        <v>-12211.771688637338</v>
      </c>
      <c r="HJ130" s="74">
        <f t="shared" ca="1" si="3666"/>
        <v>0</v>
      </c>
      <c r="HK130" s="74">
        <f t="shared" ca="1" si="3666"/>
        <v>0</v>
      </c>
      <c r="HL130" s="74">
        <f t="shared" ca="1" si="3666"/>
        <v>0</v>
      </c>
      <c r="HM130" s="74">
        <f t="shared" ca="1" si="3666"/>
        <v>0</v>
      </c>
      <c r="HN130" s="74">
        <f t="shared" ca="1" si="3666"/>
        <v>0</v>
      </c>
      <c r="HO130" s="74">
        <f t="shared" ref="HO130:JZ130" ca="1" si="3667">-IF(HO120=PrazoConcessao*12,HN131+HO126,
IF(AND(HO128&lt;=0,HO113&gt;0,HO120&gt;=InicioDividendos,MOD(HO120,freqDivid)=0),
MIN(HN131-HO132-HO133,HN131+HO126+HO128),
0))</f>
        <v>0</v>
      </c>
      <c r="HP130" s="74">
        <f t="shared" ca="1" si="3667"/>
        <v>0</v>
      </c>
      <c r="HQ130" s="74">
        <f t="shared" ca="1" si="3667"/>
        <v>0</v>
      </c>
      <c r="HR130" s="74">
        <f t="shared" ca="1" si="3667"/>
        <v>0</v>
      </c>
      <c r="HS130" s="74">
        <f t="shared" ca="1" si="3667"/>
        <v>0</v>
      </c>
      <c r="HT130" s="74">
        <f t="shared" ca="1" si="3667"/>
        <v>0</v>
      </c>
      <c r="HU130" s="74">
        <f t="shared" ca="1" si="3667"/>
        <v>-4458.5887064093349</v>
      </c>
      <c r="HV130" s="74">
        <f t="shared" ca="1" si="3667"/>
        <v>0</v>
      </c>
      <c r="HW130" s="74">
        <f t="shared" ca="1" si="3667"/>
        <v>0</v>
      </c>
      <c r="HX130" s="74">
        <f t="shared" ca="1" si="3667"/>
        <v>0</v>
      </c>
      <c r="HY130" s="74">
        <f t="shared" ca="1" si="3667"/>
        <v>0</v>
      </c>
      <c r="HZ130" s="74">
        <f t="shared" ca="1" si="3667"/>
        <v>0</v>
      </c>
      <c r="IA130" s="74">
        <f t="shared" ca="1" si="3667"/>
        <v>0</v>
      </c>
      <c r="IB130" s="74">
        <f t="shared" ca="1" si="3667"/>
        <v>0</v>
      </c>
      <c r="IC130" s="74">
        <f t="shared" ca="1" si="3667"/>
        <v>0</v>
      </c>
      <c r="ID130" s="74">
        <f t="shared" ca="1" si="3667"/>
        <v>0</v>
      </c>
      <c r="IE130" s="74">
        <f t="shared" ca="1" si="3667"/>
        <v>0</v>
      </c>
      <c r="IF130" s="74">
        <f t="shared" ca="1" si="3667"/>
        <v>0</v>
      </c>
      <c r="IG130" s="74">
        <f t="shared" ca="1" si="3667"/>
        <v>-4458.5887064093567</v>
      </c>
      <c r="IH130" s="74">
        <f t="shared" ca="1" si="3667"/>
        <v>0</v>
      </c>
      <c r="II130" s="74">
        <f t="shared" ca="1" si="3667"/>
        <v>0</v>
      </c>
      <c r="IJ130" s="74">
        <f t="shared" ca="1" si="3667"/>
        <v>0</v>
      </c>
      <c r="IK130" s="74">
        <f t="shared" ca="1" si="3667"/>
        <v>0</v>
      </c>
      <c r="IL130" s="74">
        <f t="shared" ca="1" si="3667"/>
        <v>0</v>
      </c>
      <c r="IM130" s="74">
        <f t="shared" ca="1" si="3667"/>
        <v>0</v>
      </c>
      <c r="IN130" s="74">
        <f t="shared" ca="1" si="3667"/>
        <v>0</v>
      </c>
      <c r="IO130" s="74">
        <f t="shared" ca="1" si="3667"/>
        <v>0</v>
      </c>
      <c r="IP130" s="74">
        <f t="shared" ca="1" si="3667"/>
        <v>0</v>
      </c>
      <c r="IQ130" s="74">
        <f t="shared" ca="1" si="3667"/>
        <v>0</v>
      </c>
      <c r="IR130" s="74">
        <f t="shared" ca="1" si="3667"/>
        <v>0</v>
      </c>
      <c r="IS130" s="74">
        <f t="shared" ca="1" si="3667"/>
        <v>-4458.5887064093458</v>
      </c>
      <c r="IT130" s="74">
        <f t="shared" ca="1" si="3667"/>
        <v>0</v>
      </c>
      <c r="IU130" s="74">
        <f t="shared" ca="1" si="3667"/>
        <v>0</v>
      </c>
      <c r="IV130" s="74">
        <f t="shared" ca="1" si="3667"/>
        <v>0</v>
      </c>
      <c r="IW130" s="74">
        <f t="shared" ca="1" si="3667"/>
        <v>0</v>
      </c>
      <c r="IX130" s="74">
        <f t="shared" ca="1" si="3667"/>
        <v>0</v>
      </c>
      <c r="IY130" s="74">
        <f t="shared" ca="1" si="3667"/>
        <v>0</v>
      </c>
      <c r="IZ130" s="74">
        <f t="shared" ca="1" si="3667"/>
        <v>0</v>
      </c>
      <c r="JA130" s="74">
        <f t="shared" ca="1" si="3667"/>
        <v>0</v>
      </c>
      <c r="JB130" s="74">
        <f t="shared" ca="1" si="3667"/>
        <v>0</v>
      </c>
      <c r="JC130" s="74">
        <f t="shared" ca="1" si="3667"/>
        <v>0</v>
      </c>
      <c r="JD130" s="74">
        <f t="shared" ca="1" si="3667"/>
        <v>0</v>
      </c>
      <c r="JE130" s="74">
        <f t="shared" ca="1" si="3667"/>
        <v>0</v>
      </c>
      <c r="JF130" s="74">
        <f t="shared" ca="1" si="3667"/>
        <v>0</v>
      </c>
      <c r="JG130" s="74">
        <f t="shared" ca="1" si="3667"/>
        <v>0</v>
      </c>
      <c r="JH130" s="74">
        <f t="shared" ca="1" si="3667"/>
        <v>0</v>
      </c>
      <c r="JI130" s="74">
        <f t="shared" ca="1" si="3667"/>
        <v>0</v>
      </c>
      <c r="JJ130" s="74">
        <f t="shared" ca="1" si="3667"/>
        <v>0</v>
      </c>
      <c r="JK130" s="74">
        <f t="shared" ca="1" si="3667"/>
        <v>0</v>
      </c>
      <c r="JL130" s="74">
        <f t="shared" ca="1" si="3667"/>
        <v>0</v>
      </c>
      <c r="JM130" s="74">
        <f t="shared" ca="1" si="3667"/>
        <v>0</v>
      </c>
      <c r="JN130" s="74">
        <f t="shared" ca="1" si="3667"/>
        <v>0</v>
      </c>
      <c r="JO130" s="74">
        <f t="shared" ca="1" si="3667"/>
        <v>0</v>
      </c>
      <c r="JP130" s="74">
        <f t="shared" ca="1" si="3667"/>
        <v>0</v>
      </c>
      <c r="JQ130" s="74">
        <f t="shared" ca="1" si="3667"/>
        <v>0</v>
      </c>
      <c r="JR130" s="74">
        <f t="shared" ca="1" si="3667"/>
        <v>0</v>
      </c>
      <c r="JS130" s="74">
        <f t="shared" ca="1" si="3667"/>
        <v>0</v>
      </c>
      <c r="JT130" s="74">
        <f t="shared" ca="1" si="3667"/>
        <v>0</v>
      </c>
      <c r="JU130" s="74">
        <f t="shared" ca="1" si="3667"/>
        <v>0</v>
      </c>
      <c r="JV130" s="74">
        <f t="shared" ca="1" si="3667"/>
        <v>0</v>
      </c>
      <c r="JW130" s="74">
        <f t="shared" ca="1" si="3667"/>
        <v>0</v>
      </c>
      <c r="JX130" s="74">
        <f t="shared" ca="1" si="3667"/>
        <v>0</v>
      </c>
      <c r="JY130" s="74">
        <f t="shared" ca="1" si="3667"/>
        <v>0</v>
      </c>
      <c r="JZ130" s="74">
        <f t="shared" ca="1" si="3667"/>
        <v>0</v>
      </c>
      <c r="KA130" s="74">
        <f t="shared" ref="KA130:KO130" ca="1" si="3668">-IF(KA120=PrazoConcessao*12,JZ131+KA126,
IF(AND(KA128&lt;=0,KA113&gt;0,KA120&gt;=InicioDividendos,MOD(KA120,freqDivid)=0),
MIN(JZ131-KA132-KA133,JZ131+KA126+KA128),
0))</f>
        <v>0</v>
      </c>
      <c r="KB130" s="74">
        <f t="shared" ca="1" si="3668"/>
        <v>0</v>
      </c>
      <c r="KC130" s="74">
        <f t="shared" ca="1" si="3668"/>
        <v>-11392.545029227991</v>
      </c>
      <c r="KD130" s="74">
        <f t="shared" ca="1" si="3668"/>
        <v>0</v>
      </c>
      <c r="KE130" s="74">
        <f t="shared" ca="1" si="3668"/>
        <v>0</v>
      </c>
      <c r="KF130" s="74">
        <f t="shared" ca="1" si="3668"/>
        <v>0</v>
      </c>
      <c r="KG130" s="74">
        <f t="shared" ca="1" si="3668"/>
        <v>0</v>
      </c>
      <c r="KH130" s="74">
        <f t="shared" ca="1" si="3668"/>
        <v>0</v>
      </c>
      <c r="KI130" s="74">
        <f t="shared" ca="1" si="3668"/>
        <v>0</v>
      </c>
      <c r="KJ130" s="74">
        <f t="shared" ca="1" si="3668"/>
        <v>0</v>
      </c>
      <c r="KK130" s="74">
        <f t="shared" ca="1" si="3668"/>
        <v>0</v>
      </c>
      <c r="KL130" s="74">
        <f t="shared" ca="1" si="3668"/>
        <v>0</v>
      </c>
      <c r="KM130" s="74">
        <f t="shared" ca="1" si="3668"/>
        <v>0</v>
      </c>
      <c r="KN130" s="74">
        <f t="shared" ca="1" si="3668"/>
        <v>0</v>
      </c>
      <c r="KO130" s="74">
        <f t="shared" ca="1" si="3668"/>
        <v>-16398.028494398171</v>
      </c>
    </row>
    <row r="131" spans="1:301" x14ac:dyDescent="0.2">
      <c r="A131" s="94" t="s">
        <v>295</v>
      </c>
      <c r="B131" s="74">
        <f ca="1">B126+B128+B130</f>
        <v>23570.641669469336</v>
      </c>
      <c r="C131" s="74">
        <f t="shared" ref="C131:BN131" ca="1" si="3669">B131+C126+C128+C130</f>
        <v>23256.620028585334</v>
      </c>
      <c r="D131" s="74">
        <f t="shared" ca="1" si="3669"/>
        <v>22956.875908445214</v>
      </c>
      <c r="E131" s="74">
        <f t="shared" ca="1" si="3669"/>
        <v>22675.028953332487</v>
      </c>
      <c r="F131" s="74">
        <f t="shared" ca="1" si="3669"/>
        <v>22411.084229163083</v>
      </c>
      <c r="G131" s="74">
        <f t="shared" ca="1" si="3669"/>
        <v>22165.046836312617</v>
      </c>
      <c r="H131" s="74">
        <f t="shared" ca="1" si="3669"/>
        <v>21936.921909969169</v>
      </c>
      <c r="I131" s="74">
        <f t="shared" ca="1" si="3669"/>
        <v>21726.71462049093</v>
      </c>
      <c r="J131" s="74">
        <f t="shared" ca="1" si="3669"/>
        <v>21534.430173768738</v>
      </c>
      <c r="K131" s="74">
        <f t="shared" ca="1" si="3669"/>
        <v>21360.073811593626</v>
      </c>
      <c r="L131" s="74">
        <f t="shared" ca="1" si="3669"/>
        <v>21203.650812029449</v>
      </c>
      <c r="M131" s="74">
        <f t="shared" ca="1" si="3669"/>
        <v>21065.166489790703</v>
      </c>
      <c r="N131" s="74">
        <f t="shared" ca="1" si="3669"/>
        <v>21703.227435726105</v>
      </c>
      <c r="O131" s="74">
        <f t="shared" ca="1" si="3669"/>
        <v>22337.758696993336</v>
      </c>
      <c r="P131" s="74">
        <f t="shared" ca="1" si="3669"/>
        <v>22972.289958260568</v>
      </c>
      <c r="Q131" s="74">
        <f t="shared" ca="1" si="3669"/>
        <v>23606.821219527799</v>
      </c>
      <c r="R131" s="74">
        <f t="shared" ca="1" si="3669"/>
        <v>24241.352480795031</v>
      </c>
      <c r="S131" s="74">
        <f t="shared" ca="1" si="3669"/>
        <v>24875.883742062262</v>
      </c>
      <c r="T131" s="74">
        <f t="shared" ca="1" si="3669"/>
        <v>25510.415003329494</v>
      </c>
      <c r="U131" s="74">
        <f t="shared" ca="1" si="3669"/>
        <v>26144.946264596725</v>
      </c>
      <c r="V131" s="74">
        <f t="shared" ca="1" si="3669"/>
        <v>26779.477525863957</v>
      </c>
      <c r="W131" s="74">
        <f t="shared" ca="1" si="3669"/>
        <v>27414.008787131188</v>
      </c>
      <c r="X131" s="74">
        <f t="shared" ca="1" si="3669"/>
        <v>28048.540048398419</v>
      </c>
      <c r="Y131" s="74">
        <f t="shared" ca="1" si="3669"/>
        <v>28683.071309665651</v>
      </c>
      <c r="Z131" s="74">
        <f t="shared" ca="1" si="3669"/>
        <v>29506.013444271375</v>
      </c>
      <c r="AA131" s="74">
        <f t="shared" ca="1" si="3669"/>
        <v>29493.92631458406</v>
      </c>
      <c r="AB131" s="74">
        <f t="shared" ca="1" si="3669"/>
        <v>29893.970293425737</v>
      </c>
      <c r="AC131" s="74">
        <f t="shared" ca="1" si="3669"/>
        <v>30290.547969849369</v>
      </c>
      <c r="AD131" s="74">
        <f t="shared" ca="1" si="3669"/>
        <v>30683.639096052797</v>
      </c>
      <c r="AE131" s="74">
        <f t="shared" ca="1" si="3669"/>
        <v>31073.223305959847</v>
      </c>
      <c r="AF131" s="74">
        <f t="shared" ca="1" si="3669"/>
        <v>31459.280114529462</v>
      </c>
      <c r="AG131" s="74">
        <f t="shared" ca="1" si="3669"/>
        <v>31841.788917060778</v>
      </c>
      <c r="AH131" s="74">
        <f t="shared" ca="1" si="3669"/>
        <v>32220.72898849416</v>
      </c>
      <c r="AI131" s="74">
        <f t="shared" ca="1" si="3669"/>
        <v>32596.079482708144</v>
      </c>
      <c r="AJ131" s="74">
        <f t="shared" ca="1" si="3669"/>
        <v>32967.819431812277</v>
      </c>
      <c r="AK131" s="74">
        <f t="shared" ca="1" si="3669"/>
        <v>33335.927745435823</v>
      </c>
      <c r="AL131" s="74">
        <f t="shared" ca="1" si="3669"/>
        <v>33700.383210012318</v>
      </c>
      <c r="AM131" s="74">
        <f t="shared" ca="1" si="3669"/>
        <v>34061.164488059949</v>
      </c>
      <c r="AN131" s="74">
        <f t="shared" ca="1" si="3669"/>
        <v>34418.250117457705</v>
      </c>
      <c r="AO131" s="74">
        <f t="shared" ca="1" si="3669"/>
        <v>34771.61851071733</v>
      </c>
      <c r="AP131" s="74">
        <f t="shared" ca="1" si="3669"/>
        <v>35121.247954251026</v>
      </c>
      <c r="AQ131" s="74">
        <f t="shared" ca="1" si="3669"/>
        <v>35467.116607634853</v>
      </c>
      <c r="AR131" s="74">
        <f t="shared" ca="1" si="3669"/>
        <v>35809.202502867818</v>
      </c>
      <c r="AS131" s="74">
        <f t="shared" ca="1" si="3669"/>
        <v>36147.483543626695</v>
      </c>
      <c r="AT131" s="74">
        <f t="shared" ca="1" si="3669"/>
        <v>36481.93750451642</v>
      </c>
      <c r="AU131" s="74">
        <f t="shared" ca="1" si="3669"/>
        <v>36812.542030316152</v>
      </c>
      <c r="AV131" s="74">
        <f t="shared" ca="1" si="3669"/>
        <v>37139.274635220921</v>
      </c>
      <c r="AW131" s="74">
        <f t="shared" ca="1" si="3669"/>
        <v>37462.112702078855</v>
      </c>
      <c r="AX131" s="74">
        <f t="shared" ca="1" si="3669"/>
        <v>37781.033481623905</v>
      </c>
      <c r="AY131" s="74">
        <f t="shared" ca="1" si="3669"/>
        <v>38096.014091704157</v>
      </c>
      <c r="AZ131" s="74">
        <f t="shared" ca="1" si="3669"/>
        <v>38407.031516505594</v>
      </c>
      <c r="BA131" s="74">
        <f t="shared" ca="1" si="3669"/>
        <v>38714.062605771316</v>
      </c>
      <c r="BB131" s="74">
        <f t="shared" ca="1" si="3669"/>
        <v>39017.084074016231</v>
      </c>
      <c r="BC131" s="74">
        <f t="shared" ca="1" si="3669"/>
        <v>39316.072499737144</v>
      </c>
      <c r="BD131" s="74">
        <f t="shared" ca="1" si="3669"/>
        <v>39611.004324618225</v>
      </c>
      <c r="BE131" s="74">
        <f t="shared" ca="1" si="3669"/>
        <v>39901.855852731838</v>
      </c>
      <c r="BF131" s="74">
        <f t="shared" ca="1" si="3669"/>
        <v>40188.603249734719</v>
      </c>
      <c r="BG131" s="74">
        <f t="shared" ca="1" si="3669"/>
        <v>40471.222542059426</v>
      </c>
      <c r="BH131" s="74">
        <f t="shared" ca="1" si="3669"/>
        <v>40749.68961610111</v>
      </c>
      <c r="BI131" s="74">
        <f t="shared" ca="1" si="3669"/>
        <v>41023.98021739949</v>
      </c>
      <c r="BJ131" s="74">
        <f t="shared" ca="1" si="3669"/>
        <v>41294.069949816068</v>
      </c>
      <c r="BK131" s="74">
        <f t="shared" ca="1" si="3669"/>
        <v>41559.934274706568</v>
      </c>
      <c r="BL131" s="74">
        <f t="shared" ca="1" si="3669"/>
        <v>41821.548510088476</v>
      </c>
      <c r="BM131" s="74">
        <f t="shared" ca="1" si="3669"/>
        <v>42078.887829803796</v>
      </c>
      <c r="BN131" s="74">
        <f t="shared" ca="1" si="3669"/>
        <v>42331.927262676829</v>
      </c>
      <c r="BO131" s="74">
        <f t="shared" ref="BO131:DO131" ca="1" si="3670">BN131+BO126+BO128+BO130</f>
        <v>42580.641691667115</v>
      </c>
      <c r="BP131" s="74">
        <f t="shared" ca="1" si="3670"/>
        <v>42825.00585301737</v>
      </c>
      <c r="BQ131" s="74">
        <f t="shared" ca="1" si="3670"/>
        <v>43064.99433539647</v>
      </c>
      <c r="BR131" s="74">
        <f t="shared" ca="1" si="3670"/>
        <v>43300.581579037425</v>
      </c>
      <c r="BS131" s="74">
        <f t="shared" ca="1" si="3670"/>
        <v>43531.741874870313</v>
      </c>
      <c r="BT131" s="74">
        <f t="shared" ca="1" si="3670"/>
        <v>43758.449363650157</v>
      </c>
      <c r="BU131" s="74">
        <f t="shared" ca="1" si="3670"/>
        <v>43980.678035079705</v>
      </c>
      <c r="BV131" s="74">
        <f t="shared" ca="1" si="3670"/>
        <v>44198.401726927077</v>
      </c>
      <c r="BW131" s="74">
        <f t="shared" ca="1" si="3670"/>
        <v>44411.594124138268</v>
      </c>
      <c r="BX131" s="74">
        <f t="shared" ca="1" si="3670"/>
        <v>44620.228757944467</v>
      </c>
      <c r="BY131" s="74">
        <f t="shared" ca="1" si="3670"/>
        <v>44824.27900496417</v>
      </c>
      <c r="BZ131" s="74">
        <f t="shared" ca="1" si="3670"/>
        <v>45023.718086300003</v>
      </c>
      <c r="CA131" s="74">
        <f t="shared" ca="1" si="3670"/>
        <v>45218.519066630346</v>
      </c>
      <c r="CB131" s="74">
        <f t="shared" ca="1" si="3670"/>
        <v>45408.654853295571</v>
      </c>
      <c r="CC131" s="74">
        <f t="shared" ca="1" si="3670"/>
        <v>45594.098195378996</v>
      </c>
      <c r="CD131" s="74">
        <f t="shared" ca="1" si="3670"/>
        <v>45774.821682782465</v>
      </c>
      <c r="CE131" s="74">
        <f t="shared" ca="1" si="3670"/>
        <v>45950.797745296499</v>
      </c>
      <c r="CF131" s="74">
        <f t="shared" ca="1" si="3670"/>
        <v>46121.998651665032</v>
      </c>
      <c r="CG131" s="74">
        <f t="shared" ca="1" si="3670"/>
        <v>46288.396508644706</v>
      </c>
      <c r="CH131" s="74">
        <f t="shared" ca="1" si="3670"/>
        <v>45623.621139225295</v>
      </c>
      <c r="CI131" s="74">
        <f t="shared" ca="1" si="3670"/>
        <v>44953.986444177972</v>
      </c>
      <c r="CJ131" s="74">
        <f t="shared" ca="1" si="3670"/>
        <v>44279.464038597995</v>
      </c>
      <c r="CK131" s="74">
        <f t="shared" ca="1" si="3670"/>
        <v>43600.025371775133</v>
      </c>
      <c r="CL131" s="74">
        <f t="shared" ca="1" si="3670"/>
        <v>42915.641726225171</v>
      </c>
      <c r="CM131" s="74">
        <f t="shared" ca="1" si="3670"/>
        <v>42226.284216715685</v>
      </c>
      <c r="CN131" s="74">
        <f t="shared" ca="1" si="3670"/>
        <v>41531.923789286215</v>
      </c>
      <c r="CO131" s="74">
        <f t="shared" ca="1" si="3670"/>
        <v>40832.531220262637</v>
      </c>
      <c r="CP131" s="74">
        <f t="shared" ca="1" si="3670"/>
        <v>40128.077115265827</v>
      </c>
      <c r="CQ131" s="74">
        <f t="shared" ca="1" si="3670"/>
        <v>39418.531908214507</v>
      </c>
      <c r="CR131" s="74">
        <f t="shared" ca="1" si="3670"/>
        <v>38703.865860322287</v>
      </c>
      <c r="CS131" s="74">
        <f t="shared" ca="1" si="3670"/>
        <v>37984.049059088829</v>
      </c>
      <c r="CT131" s="74">
        <f t="shared" ca="1" si="3670"/>
        <v>38398.536484274118</v>
      </c>
      <c r="CU131" s="74">
        <f t="shared" ca="1" si="3670"/>
        <v>38819.438601348207</v>
      </c>
      <c r="CV131" s="74">
        <f t="shared" ca="1" si="3670"/>
        <v>39240.340718422296</v>
      </c>
      <c r="CW131" s="74">
        <f t="shared" ca="1" si="3670"/>
        <v>39661.242835496385</v>
      </c>
      <c r="CX131" s="74">
        <f t="shared" ca="1" si="3670"/>
        <v>40082.144952570474</v>
      </c>
      <c r="CY131" s="74">
        <f t="shared" ca="1" si="3670"/>
        <v>40503.047069644563</v>
      </c>
      <c r="CZ131" s="74">
        <f t="shared" ca="1" si="3670"/>
        <v>40923.949186718652</v>
      </c>
      <c r="DA131" s="74">
        <f t="shared" ca="1" si="3670"/>
        <v>41344.851303792741</v>
      </c>
      <c r="DB131" s="74">
        <f t="shared" ca="1" si="3670"/>
        <v>41765.753420866829</v>
      </c>
      <c r="DC131" s="74">
        <f t="shared" ca="1" si="3670"/>
        <v>42186.655537940918</v>
      </c>
      <c r="DD131" s="74">
        <f t="shared" ca="1" si="3670"/>
        <v>42607.557655015007</v>
      </c>
      <c r="DE131" s="74">
        <f t="shared" ca="1" si="3670"/>
        <v>43028.459772089096</v>
      </c>
      <c r="DF131" s="74">
        <f t="shared" ca="1" si="3670"/>
        <v>43449.361889163185</v>
      </c>
      <c r="DG131" s="74">
        <f t="shared" ca="1" si="3670"/>
        <v>43870.264006237274</v>
      </c>
      <c r="DH131" s="74">
        <f t="shared" ca="1" si="3670"/>
        <v>44291.166123311363</v>
      </c>
      <c r="DI131" s="74">
        <f t="shared" ca="1" si="3670"/>
        <v>44712.068240385452</v>
      </c>
      <c r="DJ131" s="74">
        <f t="shared" ca="1" si="3670"/>
        <v>45132.970357459541</v>
      </c>
      <c r="DK131" s="74">
        <f t="shared" ca="1" si="3670"/>
        <v>45553.872474533629</v>
      </c>
      <c r="DL131" s="74">
        <f t="shared" ca="1" si="3670"/>
        <v>45974.774591607718</v>
      </c>
      <c r="DM131" s="74">
        <f t="shared" ca="1" si="3670"/>
        <v>46395.676708681807</v>
      </c>
      <c r="DN131" s="74">
        <f t="shared" ca="1" si="3670"/>
        <v>46816.578825755896</v>
      </c>
      <c r="DO131" s="74">
        <f t="shared" ca="1" si="3670"/>
        <v>47237.480942829985</v>
      </c>
      <c r="DP131" s="74">
        <f t="shared" ref="DP131:EU131" ca="1" si="3671">DO131+DP126+DP128+DP130</f>
        <v>47658.383059904074</v>
      </c>
      <c r="DQ131" s="74">
        <f t="shared" ca="1" si="3671"/>
        <v>48079.285176978163</v>
      </c>
      <c r="DR131" s="74">
        <f t="shared" ca="1" si="3671"/>
        <v>48500.187294052252</v>
      </c>
      <c r="DS131" s="74">
        <f t="shared" ca="1" si="3671"/>
        <v>48921.089411126341</v>
      </c>
      <c r="DT131" s="74">
        <f t="shared" ca="1" si="3671"/>
        <v>49341.991528200429</v>
      </c>
      <c r="DU131" s="74">
        <f t="shared" ca="1" si="3671"/>
        <v>49762.893645274518</v>
      </c>
      <c r="DV131" s="74">
        <f t="shared" ca="1" si="3671"/>
        <v>50183.795762348607</v>
      </c>
      <c r="DW131" s="74">
        <f t="shared" ca="1" si="3671"/>
        <v>50604.697879422696</v>
      </c>
      <c r="DX131" s="74">
        <f t="shared" ca="1" si="3671"/>
        <v>51025.599996496785</v>
      </c>
      <c r="DY131" s="74">
        <f t="shared" ca="1" si="3671"/>
        <v>51446.502113570874</v>
      </c>
      <c r="DZ131" s="74">
        <f t="shared" ca="1" si="3671"/>
        <v>51867.404230644963</v>
      </c>
      <c r="EA131" s="74">
        <f t="shared" ca="1" si="3671"/>
        <v>52288.306347719052</v>
      </c>
      <c r="EB131" s="74">
        <f t="shared" ca="1" si="3671"/>
        <v>52709.208464793141</v>
      </c>
      <c r="EC131" s="74">
        <f t="shared" ca="1" si="3671"/>
        <v>61574.051585119625</v>
      </c>
      <c r="ED131" s="74">
        <f t="shared" ca="1" si="3671"/>
        <v>61994.953702193714</v>
      </c>
      <c r="EE131" s="74">
        <f t="shared" ca="1" si="3671"/>
        <v>62415.855819267803</v>
      </c>
      <c r="EF131" s="74">
        <f t="shared" ca="1" si="3671"/>
        <v>62836.757936341892</v>
      </c>
      <c r="EG131" s="74">
        <f t="shared" ca="1" si="3671"/>
        <v>63257.660053415981</v>
      </c>
      <c r="EH131" s="74">
        <f t="shared" ca="1" si="3671"/>
        <v>63678.56217049007</v>
      </c>
      <c r="EI131" s="74">
        <f t="shared" ca="1" si="3671"/>
        <v>64099.464287564158</v>
      </c>
      <c r="EJ131" s="74">
        <f t="shared" ca="1" si="3671"/>
        <v>64520.366404638247</v>
      </c>
      <c r="EK131" s="74">
        <f t="shared" ca="1" si="3671"/>
        <v>64941.268521712336</v>
      </c>
      <c r="EL131" s="74">
        <f t="shared" ca="1" si="3671"/>
        <v>65362.170638786425</v>
      </c>
      <c r="EM131" s="74">
        <f t="shared" ca="1" si="3671"/>
        <v>65783.072755860514</v>
      </c>
      <c r="EN131" s="74">
        <f t="shared" ca="1" si="3671"/>
        <v>66203.974872934603</v>
      </c>
      <c r="EO131" s="74">
        <f t="shared" ca="1" si="3671"/>
        <v>6230.1181097248846</v>
      </c>
      <c r="EP131" s="74">
        <f t="shared" ca="1" si="3671"/>
        <v>6651.0202267989753</v>
      </c>
      <c r="EQ131" s="74">
        <f t="shared" ca="1" si="3671"/>
        <v>7071.922343873066</v>
      </c>
      <c r="ER131" s="74">
        <f t="shared" ca="1" si="3671"/>
        <v>7492.8244609471567</v>
      </c>
      <c r="ES131" s="74">
        <f t="shared" ca="1" si="3671"/>
        <v>7913.7265780212474</v>
      </c>
      <c r="ET131" s="74">
        <f t="shared" ca="1" si="3671"/>
        <v>8334.6286950953381</v>
      </c>
      <c r="EU131" s="74">
        <f t="shared" ca="1" si="3671"/>
        <v>8755.5308121694288</v>
      </c>
      <c r="EV131" s="74">
        <f t="shared" ref="EV131:GA131" ca="1" si="3672">EU131+EV126+EV128+EV130</f>
        <v>9176.4329292435195</v>
      </c>
      <c r="EW131" s="74">
        <f t="shared" ca="1" si="3672"/>
        <v>9597.3350463176102</v>
      </c>
      <c r="EX131" s="74">
        <f t="shared" ca="1" si="3672"/>
        <v>10018.237163391701</v>
      </c>
      <c r="EY131" s="74">
        <f t="shared" ca="1" si="3672"/>
        <v>10439.139280465792</v>
      </c>
      <c r="EZ131" s="74">
        <f t="shared" ca="1" si="3672"/>
        <v>10860.041397539882</v>
      </c>
      <c r="FA131" s="74">
        <f t="shared" ca="1" si="3672"/>
        <v>6082.0589351049584</v>
      </c>
      <c r="FB131" s="74">
        <f t="shared" ca="1" si="3672"/>
        <v>6502.9610521790491</v>
      </c>
      <c r="FC131" s="74">
        <f t="shared" ca="1" si="3672"/>
        <v>6923.8631692531399</v>
      </c>
      <c r="FD131" s="74">
        <f t="shared" ca="1" si="3672"/>
        <v>7344.7652863272306</v>
      </c>
      <c r="FE131" s="74">
        <f t="shared" ca="1" si="3672"/>
        <v>7765.6674034013213</v>
      </c>
      <c r="FF131" s="74">
        <f t="shared" ca="1" si="3672"/>
        <v>8186.569520475412</v>
      </c>
      <c r="FG131" s="74">
        <f t="shared" ca="1" si="3672"/>
        <v>8607.4716375495027</v>
      </c>
      <c r="FH131" s="74">
        <f t="shared" ca="1" si="3672"/>
        <v>9028.3737546235934</v>
      </c>
      <c r="FI131" s="74">
        <f t="shared" ca="1" si="3672"/>
        <v>9449.2758716976841</v>
      </c>
      <c r="FJ131" s="74">
        <f t="shared" ca="1" si="3672"/>
        <v>9870.1779887717748</v>
      </c>
      <c r="FK131" s="74">
        <f t="shared" ca="1" si="3672"/>
        <v>10291.080105845866</v>
      </c>
      <c r="FL131" s="74">
        <f t="shared" ca="1" si="3672"/>
        <v>10711.982222919956</v>
      </c>
      <c r="FM131" s="74">
        <f t="shared" ca="1" si="3672"/>
        <v>5933.9997604850114</v>
      </c>
      <c r="FN131" s="74">
        <f t="shared" ca="1" si="3672"/>
        <v>5528.5597567257682</v>
      </c>
      <c r="FO131" s="74">
        <f t="shared" ca="1" si="3672"/>
        <v>5123.1197529665251</v>
      </c>
      <c r="FP131" s="74">
        <f t="shared" ca="1" si="3672"/>
        <v>4717.6797492072819</v>
      </c>
      <c r="FQ131" s="74">
        <f t="shared" ca="1" si="3672"/>
        <v>4312.2397454480388</v>
      </c>
      <c r="FR131" s="74">
        <f t="shared" ca="1" si="3672"/>
        <v>3906.7997416887956</v>
      </c>
      <c r="FS131" s="74">
        <f t="shared" ca="1" si="3672"/>
        <v>3501.3597379295525</v>
      </c>
      <c r="FT131" s="74">
        <f t="shared" ca="1" si="3672"/>
        <v>3095.9197341703093</v>
      </c>
      <c r="FU131" s="74">
        <f t="shared" ca="1" si="3672"/>
        <v>2690.4797304110662</v>
      </c>
      <c r="FV131" s="74">
        <f t="shared" ca="1" si="3672"/>
        <v>2285.039726651823</v>
      </c>
      <c r="FW131" s="74">
        <f t="shared" ca="1" si="3672"/>
        <v>1879.5997228925798</v>
      </c>
      <c r="FX131" s="74">
        <f t="shared" ca="1" si="3672"/>
        <v>1474.1597191333367</v>
      </c>
      <c r="FY131" s="74">
        <f t="shared" ca="1" si="3672"/>
        <v>9418.1871714410663</v>
      </c>
      <c r="FZ131" s="74">
        <f t="shared" ca="1" si="3672"/>
        <v>8322.6884355984894</v>
      </c>
      <c r="GA131" s="74">
        <f t="shared" ca="1" si="3672"/>
        <v>7227.1896997559124</v>
      </c>
      <c r="GB131" s="74">
        <f t="shared" ref="GB131:HG131" ca="1" si="3673">GA131+GB126+GB128+GB130</f>
        <v>6131.6909639133355</v>
      </c>
      <c r="GC131" s="74">
        <f t="shared" ca="1" si="3673"/>
        <v>5036.1922280707586</v>
      </c>
      <c r="GD131" s="74">
        <f t="shared" ca="1" si="3673"/>
        <v>3940.6934922281821</v>
      </c>
      <c r="GE131" s="74">
        <f t="shared" ca="1" si="3673"/>
        <v>2845.1947563856056</v>
      </c>
      <c r="GF131" s="74">
        <f t="shared" ca="1" si="3673"/>
        <v>1749.6960205430291</v>
      </c>
      <c r="GG131" s="74">
        <f t="shared" ca="1" si="3673"/>
        <v>654.19728470045266</v>
      </c>
      <c r="GH131" s="74">
        <f t="shared" ca="1" si="3673"/>
        <v>-441.30145114212382</v>
      </c>
      <c r="GI131" s="74">
        <f t="shared" ca="1" si="3673"/>
        <v>-1536.8001869847003</v>
      </c>
      <c r="GJ131" s="74">
        <f t="shared" ca="1" si="3673"/>
        <v>-2632.2989228272768</v>
      </c>
      <c r="GK131" s="74">
        <f t="shared" ca="1" si="3673"/>
        <v>13038.65797114715</v>
      </c>
      <c r="GL131" s="74">
        <f t="shared" ca="1" si="3673"/>
        <v>13459.56008822124</v>
      </c>
      <c r="GM131" s="74">
        <f t="shared" ca="1" si="3673"/>
        <v>13880.462205295331</v>
      </c>
      <c r="GN131" s="74">
        <f t="shared" ca="1" si="3673"/>
        <v>14301.364322369422</v>
      </c>
      <c r="GO131" s="74">
        <f t="shared" ca="1" si="3673"/>
        <v>14722.266439443512</v>
      </c>
      <c r="GP131" s="74">
        <f t="shared" ca="1" si="3673"/>
        <v>15143.168556517603</v>
      </c>
      <c r="GQ131" s="74">
        <f t="shared" ca="1" si="3673"/>
        <v>15564.070673591694</v>
      </c>
      <c r="GR131" s="74">
        <f t="shared" ca="1" si="3673"/>
        <v>15984.972790665784</v>
      </c>
      <c r="GS131" s="74">
        <f t="shared" ca="1" si="3673"/>
        <v>16405.874907739875</v>
      </c>
      <c r="GT131" s="74">
        <f t="shared" ca="1" si="3673"/>
        <v>16826.777024813964</v>
      </c>
      <c r="GU131" s="74">
        <f t="shared" ca="1" si="3673"/>
        <v>17247.679141888053</v>
      </c>
      <c r="GV131" s="74">
        <f t="shared" ca="1" si="3673"/>
        <v>17668.581258962142</v>
      </c>
      <c r="GW131" s="74">
        <f t="shared" ca="1" si="3673"/>
        <v>18865.588355853222</v>
      </c>
      <c r="GX131" s="74">
        <f t="shared" ca="1" si="3673"/>
        <v>19286.490472927311</v>
      </c>
      <c r="GY131" s="74">
        <f t="shared" ca="1" si="3673"/>
        <v>19707.3925900014</v>
      </c>
      <c r="GZ131" s="74">
        <f t="shared" ca="1" si="3673"/>
        <v>20128.294707075489</v>
      </c>
      <c r="HA131" s="74">
        <f t="shared" ca="1" si="3673"/>
        <v>20549.196824149578</v>
      </c>
      <c r="HB131" s="74">
        <f t="shared" ca="1" si="3673"/>
        <v>20970.098941223667</v>
      </c>
      <c r="HC131" s="74">
        <f t="shared" ca="1" si="3673"/>
        <v>21391.001058297756</v>
      </c>
      <c r="HD131" s="74">
        <f t="shared" ca="1" si="3673"/>
        <v>21811.903175371845</v>
      </c>
      <c r="HE131" s="74">
        <f t="shared" ca="1" si="3673"/>
        <v>22232.805292445933</v>
      </c>
      <c r="HF131" s="74">
        <f t="shared" ca="1" si="3673"/>
        <v>22653.707409520022</v>
      </c>
      <c r="HG131" s="74">
        <f t="shared" ca="1" si="3673"/>
        <v>23074.609526594111</v>
      </c>
      <c r="HH131" s="74">
        <f t="shared" ref="HH131:IM131" ca="1" si="3674">HG131+HH126+HH128+HH130</f>
        <v>23495.5116436682</v>
      </c>
      <c r="HI131" s="74">
        <f t="shared" ca="1" si="3674"/>
        <v>10964.34619900526</v>
      </c>
      <c r="HJ131" s="74">
        <f t="shared" ca="1" si="3674"/>
        <v>11385.248316079351</v>
      </c>
      <c r="HK131" s="74">
        <f t="shared" ca="1" si="3674"/>
        <v>11806.150433153442</v>
      </c>
      <c r="HL131" s="74">
        <f t="shared" ca="1" si="3674"/>
        <v>12227.052550227532</v>
      </c>
      <c r="HM131" s="74">
        <f t="shared" ca="1" si="3674"/>
        <v>12647.954667301623</v>
      </c>
      <c r="HN131" s="74">
        <f t="shared" ca="1" si="3674"/>
        <v>13068.856784375714</v>
      </c>
      <c r="HO131" s="74">
        <f t="shared" ca="1" si="3674"/>
        <v>13489.758901449804</v>
      </c>
      <c r="HP131" s="74">
        <f t="shared" ca="1" si="3674"/>
        <v>13910.661018523895</v>
      </c>
      <c r="HQ131" s="74">
        <f t="shared" ca="1" si="3674"/>
        <v>14331.563135597986</v>
      </c>
      <c r="HR131" s="74">
        <f t="shared" ca="1" si="3674"/>
        <v>14752.465252672077</v>
      </c>
      <c r="HS131" s="74">
        <f t="shared" ca="1" si="3674"/>
        <v>15173.367369746167</v>
      </c>
      <c r="HT131" s="74">
        <f t="shared" ca="1" si="3674"/>
        <v>15594.269486820258</v>
      </c>
      <c r="HU131" s="74">
        <f t="shared" ca="1" si="3674"/>
        <v>10816.287024385349</v>
      </c>
      <c r="HV131" s="74">
        <f t="shared" ca="1" si="3674"/>
        <v>11237.189141459439</v>
      </c>
      <c r="HW131" s="74">
        <f t="shared" ca="1" si="3674"/>
        <v>11658.09125853353</v>
      </c>
      <c r="HX131" s="74">
        <f t="shared" ca="1" si="3674"/>
        <v>12078.993375607621</v>
      </c>
      <c r="HY131" s="74">
        <f t="shared" ca="1" si="3674"/>
        <v>12499.895492681711</v>
      </c>
      <c r="HZ131" s="74">
        <f t="shared" ca="1" si="3674"/>
        <v>12920.797609755802</v>
      </c>
      <c r="IA131" s="74">
        <f t="shared" ca="1" si="3674"/>
        <v>13341.699726829893</v>
      </c>
      <c r="IB131" s="74">
        <f t="shared" ca="1" si="3674"/>
        <v>13762.601843903984</v>
      </c>
      <c r="IC131" s="74">
        <f t="shared" ca="1" si="3674"/>
        <v>14183.503960978074</v>
      </c>
      <c r="ID131" s="74">
        <f t="shared" ca="1" si="3674"/>
        <v>14604.406078052165</v>
      </c>
      <c r="IE131" s="74">
        <f t="shared" ca="1" si="3674"/>
        <v>15025.308195126256</v>
      </c>
      <c r="IF131" s="74">
        <f t="shared" ca="1" si="3674"/>
        <v>15446.210312200346</v>
      </c>
      <c r="IG131" s="74">
        <f t="shared" ca="1" si="3674"/>
        <v>10668.227849765402</v>
      </c>
      <c r="IH131" s="74">
        <f t="shared" ca="1" si="3674"/>
        <v>11089.129966839493</v>
      </c>
      <c r="II131" s="74">
        <f t="shared" ca="1" si="3674"/>
        <v>11510.032083913584</v>
      </c>
      <c r="IJ131" s="74">
        <f t="shared" ca="1" si="3674"/>
        <v>11930.934200987675</v>
      </c>
      <c r="IK131" s="74">
        <f t="shared" ca="1" si="3674"/>
        <v>12351.836318061765</v>
      </c>
      <c r="IL131" s="74">
        <f t="shared" ca="1" si="3674"/>
        <v>12772.738435135856</v>
      </c>
      <c r="IM131" s="74">
        <f t="shared" ca="1" si="3674"/>
        <v>13193.640552209947</v>
      </c>
      <c r="IN131" s="74">
        <f t="shared" ref="IN131:JS131" ca="1" si="3675">IM131+IN126+IN128+IN130</f>
        <v>13614.542669284037</v>
      </c>
      <c r="IO131" s="74">
        <f t="shared" ca="1" si="3675"/>
        <v>14035.444786358128</v>
      </c>
      <c r="IP131" s="74">
        <f t="shared" ca="1" si="3675"/>
        <v>14456.346903432219</v>
      </c>
      <c r="IQ131" s="74">
        <f t="shared" ca="1" si="3675"/>
        <v>14877.24902050631</v>
      </c>
      <c r="IR131" s="74">
        <f t="shared" ca="1" si="3675"/>
        <v>15298.1511375804</v>
      </c>
      <c r="IS131" s="74">
        <f t="shared" ca="1" si="3675"/>
        <v>10520.168675145467</v>
      </c>
      <c r="IT131" s="74">
        <f t="shared" ca="1" si="3675"/>
        <v>10114.728671386225</v>
      </c>
      <c r="IU131" s="74">
        <f t="shared" ca="1" si="3675"/>
        <v>9709.2886676269827</v>
      </c>
      <c r="IV131" s="74">
        <f t="shared" ca="1" si="3675"/>
        <v>9303.8486638677405</v>
      </c>
      <c r="IW131" s="74">
        <f t="shared" ca="1" si="3675"/>
        <v>8898.4086601084982</v>
      </c>
      <c r="IX131" s="74">
        <f t="shared" ca="1" si="3675"/>
        <v>8492.968656349256</v>
      </c>
      <c r="IY131" s="74">
        <f t="shared" ca="1" si="3675"/>
        <v>8087.5286525900128</v>
      </c>
      <c r="IZ131" s="74">
        <f t="shared" ca="1" si="3675"/>
        <v>7682.0886488307697</v>
      </c>
      <c r="JA131" s="74">
        <f t="shared" ca="1" si="3675"/>
        <v>7276.6486450715265</v>
      </c>
      <c r="JB131" s="74">
        <f t="shared" ca="1" si="3675"/>
        <v>6871.2086413122834</v>
      </c>
      <c r="JC131" s="74">
        <f t="shared" ca="1" si="3675"/>
        <v>6465.7686375530402</v>
      </c>
      <c r="JD131" s="74">
        <f t="shared" ca="1" si="3675"/>
        <v>6060.3286337937971</v>
      </c>
      <c r="JE131" s="74">
        <f t="shared" ca="1" si="3675"/>
        <v>14004.356086101518</v>
      </c>
      <c r="JF131" s="74">
        <f t="shared" ca="1" si="3675"/>
        <v>14425.258203175608</v>
      </c>
      <c r="JG131" s="74">
        <f t="shared" ca="1" si="3675"/>
        <v>14846.160320249699</v>
      </c>
      <c r="JH131" s="74">
        <f t="shared" ca="1" si="3675"/>
        <v>15267.06243732379</v>
      </c>
      <c r="JI131" s="74">
        <f t="shared" ca="1" si="3675"/>
        <v>15687.96455439788</v>
      </c>
      <c r="JJ131" s="74">
        <f t="shared" ca="1" si="3675"/>
        <v>16108.866671471971</v>
      </c>
      <c r="JK131" s="74">
        <f t="shared" ca="1" si="3675"/>
        <v>16529.768788546062</v>
      </c>
      <c r="JL131" s="74">
        <f t="shared" ca="1" si="3675"/>
        <v>16950.670905620151</v>
      </c>
      <c r="JM131" s="74">
        <f t="shared" ca="1" si="3675"/>
        <v>17371.57302269424</v>
      </c>
      <c r="JN131" s="74">
        <f t="shared" ca="1" si="3675"/>
        <v>17792.475139768329</v>
      </c>
      <c r="JO131" s="74">
        <f t="shared" ca="1" si="3675"/>
        <v>18213.377256842417</v>
      </c>
      <c r="JP131" s="74">
        <f t="shared" ca="1" si="3675"/>
        <v>18634.279373916506</v>
      </c>
      <c r="JQ131" s="74">
        <f t="shared" ca="1" si="3675"/>
        <v>19141.227738724258</v>
      </c>
      <c r="JR131" s="74">
        <f t="shared" ca="1" si="3675"/>
        <v>19562.129855798346</v>
      </c>
      <c r="JS131" s="74">
        <f t="shared" ca="1" si="3675"/>
        <v>19983.031972872435</v>
      </c>
      <c r="JT131" s="74">
        <f t="shared" ref="JT131:KO131" ca="1" si="3676">JS131+JT126+JT128+JT130</f>
        <v>20403.934089946524</v>
      </c>
      <c r="JU131" s="74">
        <f t="shared" ca="1" si="3676"/>
        <v>20824.836207020613</v>
      </c>
      <c r="JV131" s="74">
        <f t="shared" ca="1" si="3676"/>
        <v>21245.738324094702</v>
      </c>
      <c r="JW131" s="74">
        <f t="shared" ca="1" si="3676"/>
        <v>21666.640441168791</v>
      </c>
      <c r="JX131" s="74">
        <f t="shared" ca="1" si="3676"/>
        <v>22087.54255824288</v>
      </c>
      <c r="JY131" s="74">
        <f t="shared" ca="1" si="3676"/>
        <v>22508.444675316969</v>
      </c>
      <c r="JZ131" s="74">
        <f t="shared" ca="1" si="3676"/>
        <v>22929.346792391058</v>
      </c>
      <c r="KA131" s="74">
        <f t="shared" ca="1" si="3676"/>
        <v>23350.248909465146</v>
      </c>
      <c r="KB131" s="74">
        <f t="shared" ca="1" si="3676"/>
        <v>23771.151026539235</v>
      </c>
      <c r="KC131" s="74">
        <f t="shared" ca="1" si="3676"/>
        <v>12059.212241285642</v>
      </c>
      <c r="KD131" s="74">
        <f t="shared" ca="1" si="3676"/>
        <v>12480.114358359733</v>
      </c>
      <c r="KE131" s="74">
        <f t="shared" ca="1" si="3676"/>
        <v>12901.016475433824</v>
      </c>
      <c r="KF131" s="74">
        <f t="shared" ca="1" si="3676"/>
        <v>13321.918592507915</v>
      </c>
      <c r="KG131" s="74">
        <f t="shared" ca="1" si="3676"/>
        <v>13742.820709582005</v>
      </c>
      <c r="KH131" s="74">
        <f t="shared" ca="1" si="3676"/>
        <v>14163.722826656096</v>
      </c>
      <c r="KI131" s="74">
        <f t="shared" ca="1" si="3676"/>
        <v>14584.624943730187</v>
      </c>
      <c r="KJ131" s="74">
        <f t="shared" ca="1" si="3676"/>
        <v>15005.527060804277</v>
      </c>
      <c r="KK131" s="74">
        <f t="shared" ca="1" si="3676"/>
        <v>15426.429177878368</v>
      </c>
      <c r="KL131" s="74">
        <f t="shared" ca="1" si="3676"/>
        <v>15847.331294952459</v>
      </c>
      <c r="KM131" s="74">
        <f t="shared" ca="1" si="3676"/>
        <v>16268.23341202655</v>
      </c>
      <c r="KN131" s="74">
        <f t="shared" ca="1" si="3676"/>
        <v>16689.13552910064</v>
      </c>
      <c r="KO131" s="74">
        <f t="shared" ca="1" si="3676"/>
        <v>0</v>
      </c>
    </row>
    <row r="132" spans="1:301" s="151" customFormat="1" x14ac:dyDescent="0.2">
      <c r="A132" s="149" t="s">
        <v>296</v>
      </c>
      <c r="B132" s="150">
        <f>-IF(B120&lt;=PrazoFin*12,(SUM(B61:$DQ$61)+SUM(B43:$DQ$43))/(PrazoConcessao*12-B120),0)</f>
        <v>-40.151774963880747</v>
      </c>
      <c r="C132" s="150">
        <f>-IF(C120&lt;=PrazoFin*12,(SUM(C61:$DQ$61)+SUM(C43:$DQ$43))/(PrazoConcessao*12-C120),0)</f>
        <v>-40.286512463759536</v>
      </c>
      <c r="D132" s="150">
        <f>-IF(D120&lt;=PrazoFin*12,(SUM(D61:$DQ$61)+SUM(D43:$DQ$43))/(PrazoConcessao*12-D120),0)</f>
        <v>-40.49290691201719</v>
      </c>
      <c r="E132" s="150">
        <f>-IF(E120&lt;=PrazoFin*12,(SUM(E61:$DQ$61)+SUM(E43:$DQ$43))/(PrazoConcessao*12-E120),0)</f>
        <v>-40.735768300785438</v>
      </c>
      <c r="F132" s="150">
        <f>-IF(F120&lt;=PrazoFin*12,(SUM(F61:$DQ$61)+SUM(F43:$DQ$43))/(PrazoConcessao*12-F120),0)</f>
        <v>-41.015467480306746</v>
      </c>
      <c r="G132" s="150">
        <f>-IF(G120&lt;=PrazoFin*12,(SUM(G61:$DQ$61)+SUM(G43:$DQ$43))/(PrazoConcessao*12-G120),0)</f>
        <v>-41.332380346405145</v>
      </c>
      <c r="H132" s="150">
        <f>-IF(H120&lt;=PrazoFin*12,(SUM(H61:$DQ$61)+SUM(H43:$DQ$43))/(PrazoConcessao*12-H120),0)</f>
        <v>-41.686887926588248</v>
      </c>
      <c r="I132" s="150">
        <f>-IF(I120&lt;=PrazoFin*12,(SUM(I61:$DQ$61)+SUM(I43:$DQ$43))/(PrazoConcessao*12-I120),0)</f>
        <v>-42.079376467918564</v>
      </c>
      <c r="J132" s="150">
        <f>-IF(J120&lt;=PrazoFin*12,(SUM(J61:$DQ$61)+SUM(J43:$DQ$43))/(PrazoConcessao*12-J120),0)</f>
        <v>-42.510237526696564</v>
      </c>
      <c r="K132" s="150">
        <f>-IF(K120&lt;=PrazoFin*12,(SUM(K61:$DQ$61)+SUM(K43:$DQ$43))/(PrazoConcessao*12-K120),0)</f>
        <v>-42.979868059999326</v>
      </c>
      <c r="L132" s="150">
        <f>-IF(L120&lt;=PrazoFin*12,(SUM(L61:$DQ$61)+SUM(L43:$DQ$43))/(PrazoConcessao*12-L120),0)</f>
        <v>-43.488670519119466</v>
      </c>
      <c r="M132" s="150">
        <f>-IF(M120&lt;=PrazoFin*12,(SUM(M61:$DQ$61)+SUM(M43:$DQ$43))/(PrazoConcessao*12-M120),0)</f>
        <v>-44.037052944950936</v>
      </c>
      <c r="N132" s="150">
        <f>-IF(N120&lt;=PrazoFin*12,(SUM(N61:$DQ$61)+SUM(N43:$DQ$43))/(PrazoConcessao*12-N120),0)</f>
        <v>-44.625429065368756</v>
      </c>
      <c r="O132" s="150">
        <f>-IF(O120&lt;=PrazoFin*12,(SUM(O61:$DQ$61)+SUM(O43:$DQ$43))/(PrazoConcessao*12-O120),0)</f>
        <v>-45.254218394651801</v>
      </c>
      <c r="P132" s="150">
        <f>-IF(P120&lt;=PrazoFin*12,(SUM(P61:$DQ$61)+SUM(P43:$DQ$43))/(PrazoConcessao*12-P120),0)</f>
        <v>-45.887420280631574</v>
      </c>
      <c r="Q132" s="150">
        <f>-IF(Q120&lt;=PrazoFin*12,(SUM(Q61:$DQ$61)+SUM(Q43:$DQ$43))/(PrazoConcessao*12-Q120),0)</f>
        <v>-46.52508133482246</v>
      </c>
      <c r="R132" s="150">
        <f>-IF(R120&lt;=PrazoFin*12,(SUM(R61:$DQ$61)+SUM(R43:$DQ$43))/(PrazoConcessao*12-R120),0)</f>
        <v>-47.167248827558879</v>
      </c>
      <c r="S132" s="150">
        <f>-IF(S120&lt;=PrazoFin*12,(SUM(S61:$DQ$61)+SUM(S43:$DQ$43))/(PrazoConcessao*12-S120),0)</f>
        <v>-47.813970699676403</v>
      </c>
      <c r="T132" s="150">
        <f>-IF(T120&lt;=PrazoFin*12,(SUM(T61:$DQ$61)+SUM(T43:$DQ$43))/(PrazoConcessao*12-T120),0)</f>
        <v>-48.46529557444245</v>
      </c>
      <c r="U132" s="150">
        <f>-IF(U120&lt;=PrazoFin*12,(SUM(U61:$DQ$61)+SUM(U43:$DQ$43))/(PrazoConcessao*12-U120),0)</f>
        <v>-49.121272769742532</v>
      </c>
      <c r="V132" s="150">
        <f>-IF(V120&lt;=PrazoFin*12,(SUM(V61:$DQ$61)+SUM(V43:$DQ$43))/(PrazoConcessao*12-V120),0)</f>
        <v>-49.781952310528652</v>
      </c>
      <c r="W132" s="150">
        <f>-IF(W120&lt;=PrazoFin*12,(SUM(W61:$DQ$61)+SUM(W43:$DQ$43))/(PrazoConcessao*12-W120),0)</f>
        <v>-50.447384941536242</v>
      </c>
      <c r="X132" s="150">
        <f>-IF(X120&lt;=PrazoFin*12,(SUM(X61:$DQ$61)+SUM(X43:$DQ$43))/(PrazoConcessao*12-X120),0)</f>
        <v>-51.117622140276751</v>
      </c>
      <c r="Y132" s="150">
        <f>-IF(Y120&lt;=PrazoFin*12,(SUM(Y61:$DQ$61)+SUM(Y43:$DQ$43))/(PrazoConcessao*12-Y120),0)</f>
        <v>-51.792716130312471</v>
      </c>
      <c r="Z132" s="150">
        <f>-IF(Z120&lt;=PrazoFin*12,(SUM(Z61:$DQ$61)+SUM(Z43:$DQ$43))/(PrazoConcessao*12-Z120),0)</f>
        <v>-52.472719894821182</v>
      </c>
      <c r="AA132" s="150">
        <f>-IF(AA120&lt;=PrazoFin*12,(SUM(AA61:$DQ$61)+SUM(AA43:$DQ$43))/(PrazoConcessao*12-AA120),0)</f>
        <v>-52.328612710919266</v>
      </c>
      <c r="AB132" s="150">
        <f>-IF(AB120&lt;=PrazoFin*12,(SUM(AB61:$DQ$61)+SUM(AB43:$DQ$43))/(PrazoConcessao*12-AB120),0)</f>
        <v>-52.173728529159973</v>
      </c>
      <c r="AC132" s="150">
        <f>-IF(AC120&lt;=PrazoFin*12,(SUM(AC61:$DQ$61)+SUM(AC43:$DQ$43))/(PrazoConcessao*12-AC120),0)</f>
        <v>-52.0078914917354</v>
      </c>
      <c r="AD132" s="150">
        <f>-IF(AD120&lt;=PrazoFin*12,(SUM(AD61:$DQ$61)+SUM(AD43:$DQ$43))/(PrazoConcessao*12-AD120),0)</f>
        <v>-51.830922811002203</v>
      </c>
      <c r="AE132" s="150">
        <f>-IF(AE120&lt;=PrazoFin*12,(SUM(AE61:$DQ$61)+SUM(AE43:$DQ$43))/(PrazoConcessao*12-AE120),0)</f>
        <v>-51.642640713266346</v>
      </c>
      <c r="AF132" s="150">
        <f>-IF(AF120&lt;=PrazoFin*12,(SUM(AF61:$DQ$61)+SUM(AF43:$DQ$43))/(PrazoConcessao*12-AF120),0)</f>
        <v>-51.442860381302403</v>
      </c>
      <c r="AG132" s="150">
        <f>-IF(AG120&lt;=PrazoFin*12,(SUM(AG61:$DQ$61)+SUM(AG43:$DQ$43))/(PrazoConcessao*12-AG120),0)</f>
        <v>-51.231393895574428</v>
      </c>
      <c r="AH132" s="150">
        <f>-IF(AH120&lt;=PrazoFin*12,(SUM(AH61:$DQ$61)+SUM(AH43:$DQ$43))/(PrazoConcessao*12-AH120),0)</f>
        <v>-51.0080501741242</v>
      </c>
      <c r="AI132" s="150">
        <f>-IF(AI120&lt;=PrazoFin*12,(SUM(AI61:$DQ$61)+SUM(AI43:$DQ$43))/(PrazoConcessao*12-AI120),0)</f>
        <v>-50.772634911091814</v>
      </c>
      <c r="AJ132" s="150">
        <f>-IF(AJ120&lt;=PrazoFin*12,(SUM(AJ61:$DQ$61)+SUM(AJ43:$DQ$43))/(PrazoConcessao*12-AJ120),0)</f>
        <v>-50.524950513832216</v>
      </c>
      <c r="AK132" s="150">
        <f>-IF(AK120&lt;=PrazoFin*12,(SUM(AK61:$DQ$61)+SUM(AK43:$DQ$43))/(PrazoConcessao*12-AK120),0)</f>
        <v>-50.264796038590674</v>
      </c>
      <c r="AL132" s="150">
        <f>-IF(AL120&lt;=PrazoFin*12,(SUM(AL61:$DQ$61)+SUM(AL43:$DQ$43))/(PrazoConcessao*12-AL120),0)</f>
        <v>-49.991967124698562</v>
      </c>
      <c r="AM132" s="150">
        <f>-IF(AM120&lt;=PrazoFin*12,(SUM(AM61:$DQ$61)+SUM(AM43:$DQ$43))/(PrazoConcessao*12-AM120),0)</f>
        <v>-49.706255927249764</v>
      </c>
      <c r="AN132" s="150">
        <f>-IF(AN120&lt;=PrazoFin*12,(SUM(AN61:$DQ$61)+SUM(AN43:$DQ$43))/(PrazoConcessao*12-AN120),0)</f>
        <v>-49.407451048217204</v>
      </c>
      <c r="AO132" s="150">
        <f>-IF(AO120&lt;=PrazoFin*12,(SUM(AO61:$DQ$61)+SUM(AO43:$DQ$43))/(PrazoConcessao*12-AO120),0)</f>
        <v>-49.095337465967091</v>
      </c>
      <c r="AP132" s="150">
        <f>-IF(AP120&lt;=PrazoFin*12,(SUM(AP61:$DQ$61)+SUM(AP43:$DQ$43))/(PrazoConcessao*12-AP120),0)</f>
        <v>-48.769696463127651</v>
      </c>
      <c r="AQ132" s="150">
        <f>-IF(AQ120&lt;=PrazoFin*12,(SUM(AQ61:$DQ$61)+SUM(AQ43:$DQ$43))/(PrazoConcessao*12-AQ120),0)</f>
        <v>-48.430305552767763</v>
      </c>
      <c r="AR132" s="150">
        <f>-IF(AR120&lt;=PrazoFin*12,(SUM(AR61:$DQ$61)+SUM(AR43:$DQ$43))/(PrazoConcessao*12-AR120),0)</f>
        <v>-48.076938402839069</v>
      </c>
      <c r="AS132" s="150">
        <f>-IF(AS120&lt;=PrazoFin*12,(SUM(AS61:$DQ$61)+SUM(AS43:$DQ$43))/(PrazoConcessao*12-AS120),0)</f>
        <v>-47.709364758834269</v>
      </c>
      <c r="AT132" s="150">
        <f>-IF(AT120&lt;=PrazoFin*12,(SUM(AT61:$DQ$61)+SUM(AT43:$DQ$43))/(PrazoConcessao*12-AT120),0)</f>
        <v>-47.327350364612428</v>
      </c>
      <c r="AU132" s="150">
        <f>-IF(AU120&lt;=PrazoFin*12,(SUM(AU61:$DQ$61)+SUM(AU43:$DQ$43))/(PrazoConcessao*12-AU120),0)</f>
        <v>-46.930656881340781</v>
      </c>
      <c r="AV132" s="150">
        <f>-IF(AV120&lt;=PrazoFin*12,(SUM(AV61:$DQ$61)+SUM(AV43:$DQ$43))/(PrazoConcessao*12-AV120),0)</f>
        <v>-46.51904180450078</v>
      </c>
      <c r="AW132" s="150">
        <f>-IF(AW120&lt;=PrazoFin*12,(SUM(AW61:$DQ$61)+SUM(AW43:$DQ$43))/(PrazoConcessao*12-AW120),0)</f>
        <v>-46.09225837890456</v>
      </c>
      <c r="AX132" s="150">
        <f>-IF(AX120&lt;=PrazoFin*12,(SUM(AX61:$DQ$61)+SUM(AX43:$DQ$43))/(PrazoConcessao*12-AX120),0)</f>
        <v>-45.650055511666203</v>
      </c>
      <c r="AY132" s="150">
        <f>-IF(AY120&lt;=PrazoFin*12,(SUM(AY61:$DQ$61)+SUM(AY43:$DQ$43))/(PrazoConcessao*12-AY120),0)</f>
        <v>-45.192177683070646</v>
      </c>
      <c r="AZ132" s="150">
        <f>-IF(AZ120&lt;=PrazoFin*12,(SUM(AZ61:$DQ$61)+SUM(AZ43:$DQ$43))/(PrazoConcessao*12-AZ120),0)</f>
        <v>-44.718364855280718</v>
      </c>
      <c r="BA132" s="150">
        <f>-IF(BA120&lt;=PrazoFin*12,(SUM(BA61:$DQ$61)+SUM(BA43:$DQ$43))/(PrazoConcessao*12-BA120),0)</f>
        <v>-44.22835237882159</v>
      </c>
      <c r="BB132" s="150">
        <f>-IF(BB120&lt;=PrazoFin*12,(SUM(BB61:$DQ$61)+SUM(BB43:$DQ$43))/(PrazoConcessao*12-BB120),0)</f>
        <v>-43.721870896779244</v>
      </c>
      <c r="BC132" s="150">
        <f>-IF(BC120&lt;=PrazoFin*12,(SUM(BC61:$DQ$61)+SUM(BC43:$DQ$43))/(PrazoConcessao*12-BC120),0)</f>
        <v>-43.198646246648018</v>
      </c>
      <c r="BD132" s="150">
        <f>-IF(BD120&lt;=PrazoFin*12,(SUM(BD61:$DQ$61)+SUM(BD43:$DQ$43))/(PrazoConcessao*12-BD120),0)</f>
        <v>-42.658399359759798</v>
      </c>
      <c r="BE132" s="150">
        <f>-IF(BE120&lt;=PrazoFin*12,(SUM(BE61:$DQ$61)+SUM(BE43:$DQ$43))/(PrazoConcessao*12-BE120),0)</f>
        <v>-42.100846158225757</v>
      </c>
      <c r="BF132" s="150">
        <f>-IF(BF120&lt;=PrazoFin*12,(SUM(BF61:$DQ$61)+SUM(BF43:$DQ$43))/(PrazoConcessao*12-BF120),0)</f>
        <v>-41.525697449318379</v>
      </c>
      <c r="BG132" s="150">
        <f>-IF(BG120&lt;=PrazoFin*12,(SUM(BG61:$DQ$61)+SUM(BG43:$DQ$43))/(PrazoConcessao*12-BG120),0)</f>
        <v>-40.932658817220087</v>
      </c>
      <c r="BH132" s="150">
        <f>-IF(BH120&lt;=PrazoFin*12,(SUM(BH61:$DQ$61)+SUM(BH43:$DQ$43))/(PrazoConcessao*12-BH120),0)</f>
        <v>-40.321430512061646</v>
      </c>
      <c r="BI132" s="150">
        <f>-IF(BI120&lt;=PrazoFin*12,(SUM(BI61:$DQ$61)+SUM(BI43:$DQ$43))/(PrazoConcessao*12-BI120),0)</f>
        <v>-39.691707336171334</v>
      </c>
      <c r="BJ132" s="150">
        <f>-IF(BJ120&lt;=PrazoFin*12,(SUM(BJ61:$DQ$61)+SUM(BJ43:$DQ$43))/(PrazoConcessao*12-BJ120),0)</f>
        <v>-39.04317852745298</v>
      </c>
      <c r="BK132" s="150">
        <f>-IF(BK120&lt;=PrazoFin*12,(SUM(BK61:$DQ$61)+SUM(BK43:$DQ$43))/(PrazoConcessao*12-BK120),0)</f>
        <v>-38.375527639808489</v>
      </c>
      <c r="BL132" s="150">
        <f>-IF(BL120&lt;=PrazoFin*12,(SUM(BL61:$DQ$61)+SUM(BL43:$DQ$43))/(PrazoConcessao*12-BL120),0)</f>
        <v>-37.688432420517309</v>
      </c>
      <c r="BM132" s="150">
        <f>-IF(BM120&lt;=PrazoFin*12,(SUM(BM61:$DQ$61)+SUM(BM43:$DQ$43))/(PrazoConcessao*12-BM120),0)</f>
        <v>-36.981564684482549</v>
      </c>
      <c r="BN132" s="150">
        <f>-IF(BN120&lt;=PrazoFin*12,(SUM(BN61:$DQ$61)+SUM(BN43:$DQ$43))/(PrazoConcessao*12-BN120),0)</f>
        <v>-36.25459018525045</v>
      </c>
      <c r="BO132" s="150">
        <f>-IF(BO120&lt;=PrazoFin*12,(SUM(BO61:$DQ$61)+SUM(BO43:$DQ$43))/(PrazoConcessao*12-BO120),0)</f>
        <v>-35.507168482706312</v>
      </c>
      <c r="BP132" s="150">
        <f>-IF(BP120&lt;=PrazoFin*12,(SUM(BP61:$DQ$61)+SUM(BP43:$DQ$43))/(PrazoConcessao*12-BP120),0)</f>
        <v>-34.738952807347239</v>
      </c>
      <c r="BQ132" s="150">
        <f>-IF(BQ120&lt;=PrazoFin*12,(SUM(BQ61:$DQ$61)+SUM(BQ43:$DQ$43))/(PrazoConcessao*12-BQ120),0)</f>
        <v>-33.949589921028036</v>
      </c>
      <c r="BR132" s="150">
        <f>-IF(BR120&lt;=PrazoFin*12,(SUM(BR61:$DQ$61)+SUM(BR43:$DQ$43))/(PrazoConcessao*12-BR120),0)</f>
        <v>-33.138719974073553</v>
      </c>
      <c r="BS132" s="150">
        <f>-IF(BS120&lt;=PrazoFin*12,(SUM(BS61:$DQ$61)+SUM(BS43:$DQ$43))/(PrazoConcessao*12-BS120),0)</f>
        <v>-32.30597635864661</v>
      </c>
      <c r="BT132" s="150">
        <f>-IF(BT120&lt;=PrazoFin*12,(SUM(BT61:$DQ$61)+SUM(BT43:$DQ$43))/(PrazoConcessao*12-BT120),0)</f>
        <v>-31.450985558256985</v>
      </c>
      <c r="BU132" s="150">
        <f>-IF(BU120&lt;=PrazoFin*12,(SUM(BU61:$DQ$61)+SUM(BU43:$DQ$43))/(PrazoConcessao*12-BU120),0)</f>
        <v>-30.573366993292947</v>
      </c>
      <c r="BV132" s="150">
        <f>-IF(BV120&lt;=PrazoFin*12,(SUM(BV61:$DQ$61)+SUM(BV43:$DQ$43))/(PrazoConcessao*12-BV120),0)</f>
        <v>-29.672732862452477</v>
      </c>
      <c r="BW132" s="150">
        <f>-IF(BW120&lt;=PrazoFin*12,(SUM(BW61:$DQ$61)+SUM(BW43:$DQ$43))/(PrazoConcessao*12-BW120),0)</f>
        <v>-28.748687979947213</v>
      </c>
      <c r="BX132" s="150">
        <f>-IF(BX120&lt;=PrazoFin*12,(SUM(BX61:$DQ$61)+SUM(BX43:$DQ$43))/(PrazoConcessao*12-BX120),0)</f>
        <v>-27.800829608347367</v>
      </c>
      <c r="BY132" s="150">
        <f>-IF(BY120&lt;=PrazoFin*12,(SUM(BY61:$DQ$61)+SUM(BY43:$DQ$43))/(PrazoConcessao*12-BY120),0)</f>
        <v>-26.828747286931364</v>
      </c>
      <c r="BZ132" s="150">
        <f>-IF(BZ120&lt;=PrazoFin*12,(SUM(BZ61:$DQ$61)+SUM(BZ43:$DQ$43))/(PrazoConcessao*12-BZ120),0)</f>
        <v>-25.832022655398983</v>
      </c>
      <c r="CA132" s="150">
        <f>-IF(CA120&lt;=PrazoFin*12,(SUM(CA61:$DQ$61)+SUM(CA43:$DQ$43))/(PrazoConcessao*12-CA120),0)</f>
        <v>-24.810229272801653</v>
      </c>
      <c r="CB132" s="150">
        <f>-IF(CB120&lt;=PrazoFin*12,(SUM(CB61:$DQ$61)+SUM(CB43:$DQ$43))/(PrazoConcessao*12-CB120),0)</f>
        <v>-23.762932431538388</v>
      </c>
      <c r="CC132" s="150">
        <f>-IF(CC120&lt;=PrazoFin*12,(SUM(CC61:$DQ$61)+SUM(CC43:$DQ$43))/(PrazoConcessao*12-CC120),0)</f>
        <v>-22.689688966260182</v>
      </c>
      <c r="CD132" s="150">
        <f>-IF(CD120&lt;=PrazoFin*12,(SUM(CD61:$DQ$61)+SUM(CD43:$DQ$43))/(PrazoConcessao*12-CD120),0)</f>
        <v>-21.590047057519975</v>
      </c>
      <c r="CE132" s="150">
        <f>-IF(CE120&lt;=PrazoFin*12,(SUM(CE61:$DQ$61)+SUM(CE43:$DQ$43))/(PrazoConcessao*12-CE120),0)</f>
        <v>-20.463546029999538</v>
      </c>
      <c r="CF132" s="150">
        <f>-IF(CF120&lt;=PrazoFin*12,(SUM(CF61:$DQ$61)+SUM(CF43:$DQ$43))/(PrazoConcessao*12-CF120),0)</f>
        <v>-19.309716145137958</v>
      </c>
      <c r="CG132" s="150">
        <f>-IF(CG120&lt;=PrazoFin*12,(SUM(CG61:$DQ$61)+SUM(CG43:$DQ$43))/(PrazoConcessao*12-CG120),0)</f>
        <v>-18.128078387980423</v>
      </c>
      <c r="CH132" s="150">
        <f>-IF(CH120&lt;=PrazoFin*12,(SUM(CH61:$DQ$61)+SUM(CH43:$DQ$43))/(PrazoConcessao*12-CH120),0)</f>
        <v>-16.918144248058915</v>
      </c>
      <c r="CI132" s="150">
        <f>-IF(CI120&lt;=PrazoFin*12,(SUM(CI61:$DQ$61)+SUM(CI43:$DQ$43))/(PrazoConcessao*12-CI120),0)</f>
        <v>-15.679415494109383</v>
      </c>
      <c r="CJ132" s="150">
        <f>-IF(CJ120&lt;=PrazoFin*12,(SUM(CJ61:$DQ$61)+SUM(CJ43:$DQ$43))/(PrazoConcessao*12-CJ120),0)</f>
        <v>-14.411383942422994</v>
      </c>
      <c r="CK132" s="150">
        <f>-IF(CK120&lt;=PrazoFin*12,(SUM(CK61:$DQ$61)+SUM(CK43:$DQ$43))/(PrazoConcessao*12-CK120),0)</f>
        <v>-13.113531218620775</v>
      </c>
      <c r="CL132" s="150">
        <f>-IF(CL120&lt;=PrazoFin*12,(SUM(CL61:$DQ$61)+SUM(CL43:$DQ$43))/(PrazoConcessao*12-CL120),0)</f>
        <v>-11.785328512633706</v>
      </c>
      <c r="CM132" s="150">
        <f>-IF(CM120&lt;=PrazoFin*12,(SUM(CM61:$DQ$61)+SUM(CM43:$DQ$43))/(PrazoConcessao*12-CM120),0)</f>
        <v>-10.42623632666143</v>
      </c>
      <c r="CN132" s="150">
        <f>-IF(CN120&lt;=PrazoFin*12,(SUM(CN61:$DQ$61)+SUM(CN43:$DQ$43))/(PrazoConcessao*12-CN120),0)</f>
        <v>-9.0357042158743344</v>
      </c>
      <c r="CO132" s="150">
        <f>-IF(CO120&lt;=PrazoFin*12,(SUM(CO61:$DQ$61)+SUM(CO43:$DQ$43))/(PrazoConcessao*12-CO120),0)</f>
        <v>-7.6131705216147498</v>
      </c>
      <c r="CP132" s="150">
        <f>-IF(CP120&lt;=PrazoFin*12,(SUM(CP61:$DQ$61)+SUM(CP43:$DQ$43))/(PrazoConcessao*12-CP120),0)</f>
        <v>-6.158062096843401</v>
      </c>
      <c r="CQ132" s="150">
        <f>-IF(CQ120&lt;=PrazoFin*12,(SUM(CQ61:$DQ$61)+SUM(CQ43:$DQ$43))/(PrazoConcessao*12-CQ120),0)</f>
        <v>-4.6697940235675075</v>
      </c>
      <c r="CR132" s="150">
        <f>-IF(CR120&lt;=PrazoFin*12,(SUM(CR61:$DQ$61)+SUM(CR43:$DQ$43))/(PrazoConcessao*12-CR120),0)</f>
        <v>-3.1477693219766092</v>
      </c>
      <c r="CS132" s="150">
        <f>-IF(CS120&lt;=PrazoFin*12,(SUM(CS61:$DQ$61)+SUM(CS43:$DQ$43))/(PrazoConcessao*12-CS120),0)</f>
        <v>-1.5913786510014443</v>
      </c>
      <c r="CT132" s="150">
        <f>-IF(CT120&lt;=PrazoFin*12,(SUM(CT61:$DQ$61)+SUM(CT43:$DQ$43))/(PrazoConcessao*12-CT120),0)</f>
        <v>0</v>
      </c>
      <c r="CU132" s="150">
        <f>-IF(CU120&lt;=PrazoFin*12,(SUM(CU61:$DQ$61)+SUM(CU43:$DQ$43))/(PrazoConcessao*12-CU120),0)</f>
        <v>0</v>
      </c>
      <c r="CV132" s="150">
        <f>-IF(CV120&lt;=PrazoFin*12,(SUM(CV61:$DQ$61)+SUM(CV43:$DQ$43))/(PrazoConcessao*12-CV120),0)</f>
        <v>0</v>
      </c>
      <c r="CW132" s="150">
        <f>-IF(CW120&lt;=PrazoFin*12,(SUM(CW61:$DQ$61)+SUM(CW43:$DQ$43))/(PrazoConcessao*12-CW120),0)</f>
        <v>0</v>
      </c>
      <c r="CX132" s="150">
        <f>-IF(CX120&lt;=PrazoFin*12,(SUM(CX61:$DQ$61)+SUM(CX43:$DQ$43))/(PrazoConcessao*12-CX120),0)</f>
        <v>0</v>
      </c>
      <c r="CY132" s="150">
        <f>-IF(CY120&lt;=PrazoFin*12,(SUM(CY61:$DQ$61)+SUM(CY43:$DQ$43))/(PrazoConcessao*12-CY120),0)</f>
        <v>0</v>
      </c>
      <c r="CZ132" s="150">
        <f>-IF(CZ120&lt;=PrazoFin*12,(SUM(CZ61:$DQ$61)+SUM(CZ43:$DQ$43))/(PrazoConcessao*12-CZ120),0)</f>
        <v>0</v>
      </c>
      <c r="DA132" s="150">
        <f>-IF(DA120&lt;=PrazoFin*12,(SUM(DA61:$DQ$61)+SUM(DA43:$DQ$43))/(PrazoConcessao*12-DA120),0)</f>
        <v>0</v>
      </c>
      <c r="DB132" s="150">
        <f>-IF(DB120&lt;=PrazoFin*12,(SUM(DB61:$DQ$61)+SUM(DB43:$DQ$43))/(PrazoConcessao*12-DB120),0)</f>
        <v>0</v>
      </c>
      <c r="DC132" s="150">
        <f>-IF(DC120&lt;=PrazoFin*12,(SUM(DC61:$DQ$61)+SUM(DC43:$DQ$43))/(PrazoConcessao*12-DC120),0)</f>
        <v>0</v>
      </c>
      <c r="DD132" s="150">
        <f>-IF(DD120&lt;=PrazoFin*12,(SUM(DD61:$DQ$61)+SUM(DD43:$DQ$43))/(PrazoConcessao*12-DD120),0)</f>
        <v>0</v>
      </c>
      <c r="DE132" s="150">
        <f>-IF(DE120&lt;=PrazoFin*12,(SUM(DE61:$DQ$61)+SUM(DE43:$DQ$43))/(PrazoConcessao*12-DE120),0)</f>
        <v>0</v>
      </c>
      <c r="DF132" s="150">
        <f>-IF(DF120&lt;=PrazoFin*12,(SUM(DF61:$DQ$61)+SUM(DF43:$DQ$43))/(PrazoConcessao*12-DF120),0)</f>
        <v>0</v>
      </c>
      <c r="DG132" s="150">
        <f>-IF(DG120&lt;=PrazoFin*12,(SUM(DG61:$DQ$61)+SUM(DG43:$DQ$43))/(PrazoConcessao*12-DG120),0)</f>
        <v>0</v>
      </c>
      <c r="DH132" s="150">
        <f>-IF(DH120&lt;=PrazoFin*12,(SUM(DH61:$DQ$61)+SUM(DH43:$DQ$43))/(PrazoConcessao*12-DH120),0)</f>
        <v>0</v>
      </c>
      <c r="DI132" s="150">
        <f>-IF(DI120&lt;=PrazoFin*12,(SUM(DI61:$DQ$61)+SUM(DI43:$DQ$43))/(PrazoConcessao*12-DI120),0)</f>
        <v>0</v>
      </c>
      <c r="DJ132" s="150">
        <f>-IF(DJ120&lt;=PrazoFin*12,(SUM(DJ61:$DQ$61)+SUM(DJ43:$DQ$43))/(PrazoConcessao*12-DJ120),0)</f>
        <v>0</v>
      </c>
      <c r="DK132" s="150">
        <f>-IF(DK120&lt;=PrazoFin*12,(SUM(DK61:$DQ$61)+SUM(DK43:$DQ$43))/(PrazoConcessao*12-DK120),0)</f>
        <v>0</v>
      </c>
      <c r="DL132" s="150">
        <f>-IF(DL120&lt;=PrazoFin*12,(SUM(DL61:$DQ$61)+SUM(DL43:$DQ$43))/(PrazoConcessao*12-DL120),0)</f>
        <v>0</v>
      </c>
      <c r="DM132" s="150">
        <f>-IF(DM120&lt;=PrazoFin*12,(SUM(DM61:$DQ$61)+SUM(DM43:$DQ$43))/(PrazoConcessao*12-DM120),0)</f>
        <v>0</v>
      </c>
      <c r="DN132" s="150">
        <f>-IF(DN120&lt;=PrazoFin*12,(SUM(DN61:$DQ$61)+SUM(DN43:$DQ$43))/(PrazoConcessao*12-DN120),0)</f>
        <v>0</v>
      </c>
      <c r="DO132" s="150">
        <f>-IF(DO120&lt;=PrazoFin*12,(SUM(DO61:$DQ$61)+SUM(DO43:$DQ$43))/(PrazoConcessao*12-DO120),0)</f>
        <v>0</v>
      </c>
      <c r="DP132" s="150">
        <f>-IF(DP120&lt;=PrazoFin*12,(SUM(DP61:$DQ$61)+SUM(DP43:$DQ$43))/(PrazoConcessao*12-DP120),0)</f>
        <v>0</v>
      </c>
      <c r="DQ132" s="150">
        <f>-IF(DQ120&lt;=PrazoFin*12,(SUM(DQ61:$DQ$61)+SUM(DQ43:$DQ$43))/(PrazoConcessao*12-DQ120),0)</f>
        <v>0</v>
      </c>
      <c r="DR132" s="150">
        <f>-IF(DR120&lt;=PrazoFin*12,(SUM($DQ61:DR$61)+SUM($DQ43:DR$43))/(PrazoConcessao*12-DR120),0)</f>
        <v>0</v>
      </c>
      <c r="DS132" s="150">
        <f>-IF(DS120&lt;=PrazoFin*12,(SUM($DQ61:DS$61)+SUM($DQ43:DS$43))/(PrazoConcessao*12-DS120),0)</f>
        <v>0</v>
      </c>
      <c r="DT132" s="150">
        <f>-IF(DT120&lt;=PrazoFin*12,(SUM($DQ61:DT$61)+SUM($DQ43:DT$43))/(PrazoConcessao*12-DT120),0)</f>
        <v>0</v>
      </c>
      <c r="DU132" s="150">
        <f>-IF(DU120&lt;=PrazoFin*12,(SUM($DQ61:DU$61)+SUM($DQ43:DU$43))/(PrazoConcessao*12-DU120),0)</f>
        <v>0</v>
      </c>
      <c r="DV132" s="150">
        <f>-IF(DV120&lt;=PrazoFin*12,(SUM($DQ61:DV$61)+SUM($DQ43:DV$43))/(PrazoConcessao*12-DV120),0)</f>
        <v>0</v>
      </c>
      <c r="DW132" s="150">
        <f>-IF(DW120&lt;=PrazoFin*12,(SUM($DQ61:DW$61)+SUM($DQ43:DW$43))/(PrazoConcessao*12-DW120),0)</f>
        <v>0</v>
      </c>
      <c r="DX132" s="150">
        <f>-IF(DX120&lt;=PrazoFin*12,(SUM($DQ61:DX$61)+SUM($DQ43:DX$43))/(PrazoConcessao*12-DX120),0)</f>
        <v>0</v>
      </c>
      <c r="DY132" s="150">
        <f>-IF(DY120&lt;=PrazoFin*12,(SUM($DQ61:DY$61)+SUM($DQ43:DY$43))/(PrazoConcessao*12-DY120),0)</f>
        <v>0</v>
      </c>
      <c r="DZ132" s="150">
        <f>-IF(DZ120&lt;=PrazoFin*12,(SUM($DQ61:DZ$61)+SUM($DQ43:DZ$43))/(PrazoConcessao*12-DZ120),0)</f>
        <v>0</v>
      </c>
      <c r="EA132" s="150">
        <f>-IF(EA120&lt;=PrazoFin*12,(SUM($DQ61:EA$61)+SUM($DQ43:EA$43))/(PrazoConcessao*12-EA120),0)</f>
        <v>0</v>
      </c>
      <c r="EB132" s="150">
        <f>-IF(EB120&lt;=PrazoFin*12,(SUM($DQ61:EB$61)+SUM($DQ43:EB$43))/(PrazoConcessao*12-EB120),0)</f>
        <v>0</v>
      </c>
      <c r="EC132" s="150">
        <f>-IF(EC120&lt;=PrazoFin*12,(SUM($DQ61:EC$61)+SUM($DQ43:EC$43))/(PrazoConcessao*12-EC120),0)</f>
        <v>0</v>
      </c>
      <c r="ED132" s="150">
        <f>-IF(ED120&lt;=PrazoFin*12,(SUM($DQ61:ED$61)+SUM($DQ43:ED$43))/(PrazoConcessao*12-ED120),0)</f>
        <v>0</v>
      </c>
      <c r="EE132" s="150">
        <f>-IF(EE120&lt;=PrazoFin*12,(SUM($DQ61:EE$61)+SUM($DQ43:EE$43))/(PrazoConcessao*12-EE120),0)</f>
        <v>0</v>
      </c>
      <c r="EF132" s="150">
        <f>-IF(EF120&lt;=PrazoFin*12,(SUM($DQ61:EF$61)+SUM($DQ43:EF$43))/(PrazoConcessao*12-EF120),0)</f>
        <v>0</v>
      </c>
      <c r="EG132" s="150">
        <f>-IF(EG120&lt;=PrazoFin*12,(SUM($DQ61:EG$61)+SUM($DQ43:EG$43))/(PrazoConcessao*12-EG120),0)</f>
        <v>0</v>
      </c>
      <c r="EH132" s="150">
        <f>-IF(EH120&lt;=PrazoFin*12,(SUM($DQ61:EH$61)+SUM($DQ43:EH$43))/(PrazoConcessao*12-EH120),0)</f>
        <v>0</v>
      </c>
      <c r="EI132" s="150">
        <f>-IF(EI120&lt;=PrazoFin*12,(SUM($DQ61:EI$61)+SUM($DQ43:EI$43))/(PrazoConcessao*12-EI120),0)</f>
        <v>0</v>
      </c>
      <c r="EJ132" s="150">
        <f>-IF(EJ120&lt;=PrazoFin*12,(SUM($DQ61:EJ$61)+SUM($DQ43:EJ$43))/(PrazoConcessao*12-EJ120),0)</f>
        <v>0</v>
      </c>
      <c r="EK132" s="150">
        <f>-IF(EK120&lt;=PrazoFin*12,(SUM($DQ61:EK$61)+SUM($DQ43:EK$43))/(PrazoConcessao*12-EK120),0)</f>
        <v>0</v>
      </c>
      <c r="EL132" s="150">
        <f>-IF(EL120&lt;=PrazoFin*12,(SUM($DQ61:EL$61)+SUM($DQ43:EL$43))/(PrazoConcessao*12-EL120),0)</f>
        <v>0</v>
      </c>
      <c r="EM132" s="150">
        <f>-IF(EM120&lt;=PrazoFin*12,(SUM($DQ61:EM$61)+SUM($DQ43:EM$43))/(PrazoConcessao*12-EM120),0)</f>
        <v>0</v>
      </c>
      <c r="EN132" s="150">
        <f>-IF(EN120&lt;=PrazoFin*12,(SUM($DQ61:EN$61)+SUM($DQ43:EN$43))/(PrazoConcessao*12-EN120),0)</f>
        <v>0</v>
      </c>
      <c r="EO132" s="150">
        <f>-IF(EO120&lt;=PrazoFin*12,(SUM($DQ61:EO$61)+SUM($DQ43:EO$43))/(PrazoConcessao*12-EO120),0)</f>
        <v>0</v>
      </c>
      <c r="EP132" s="150">
        <f>-IF(EP120&lt;=PrazoFin*12,(SUM($DQ61:EP$61)+SUM($DQ43:EP$43))/(PrazoConcessao*12-EP120),0)</f>
        <v>0</v>
      </c>
      <c r="EQ132" s="150">
        <f>-IF(EQ120&lt;=PrazoFin*12,(SUM($DQ61:EQ$61)+SUM($DQ43:EQ$43))/(PrazoConcessao*12-EQ120),0)</f>
        <v>0</v>
      </c>
      <c r="ER132" s="150">
        <f>-IF(ER120&lt;=PrazoFin*12,(SUM($DQ61:ER$61)+SUM($DQ43:ER$43))/(PrazoConcessao*12-ER120),0)</f>
        <v>0</v>
      </c>
      <c r="ES132" s="150">
        <f>-IF(ES120&lt;=PrazoFin*12,(SUM($DQ61:ES$61)+SUM($DQ43:ES$43))/(PrazoConcessao*12-ES120),0)</f>
        <v>0</v>
      </c>
      <c r="ET132" s="150">
        <f>-IF(ET120&lt;=PrazoFin*12,(SUM($DQ61:ET$61)+SUM($DQ43:ET$43))/(PrazoConcessao*12-ET120),0)</f>
        <v>0</v>
      </c>
      <c r="EU132" s="150">
        <f>-IF(EU120&lt;=PrazoFin*12,(SUM($DQ61:EU$61)+SUM($DQ43:EU$43))/(PrazoConcessao*12-EU120),0)</f>
        <v>0</v>
      </c>
      <c r="EV132" s="150">
        <f>-IF(EV120&lt;=PrazoFin*12,(SUM($DQ61:EV$61)+SUM($DQ43:EV$43))/(PrazoConcessao*12-EV120),0)</f>
        <v>0</v>
      </c>
      <c r="EW132" s="150">
        <f>-IF(EW120&lt;=PrazoFin*12,(SUM($DQ61:EW$61)+SUM($DQ43:EW$43))/(PrazoConcessao*12-EW120),0)</f>
        <v>0</v>
      </c>
      <c r="EX132" s="150">
        <f>-IF(EX120&lt;=PrazoFin*12,(SUM($DQ61:EX$61)+SUM($DQ43:EX$43))/(PrazoConcessao*12-EX120),0)</f>
        <v>0</v>
      </c>
      <c r="EY132" s="150">
        <f>-IF(EY120&lt;=PrazoFin*12,(SUM($DQ61:EY$61)+SUM($DQ43:EY$43))/(PrazoConcessao*12-EY120),0)</f>
        <v>0</v>
      </c>
      <c r="EZ132" s="150">
        <f>-IF(EZ120&lt;=PrazoFin*12,(SUM($DQ61:EZ$61)+SUM($DQ43:EZ$43))/(PrazoConcessao*12-EZ120),0)</f>
        <v>0</v>
      </c>
      <c r="FA132" s="150">
        <f>-IF(FA120&lt;=PrazoFin*12,(SUM($DQ61:FA$61)+SUM($DQ43:FA$43))/(PrazoConcessao*12-FA120),0)</f>
        <v>0</v>
      </c>
      <c r="FB132" s="150">
        <f>-IF(FB120&lt;=PrazoFin*12,(SUM($DQ61:FB$61)+SUM($DQ43:FB$43))/(PrazoConcessao*12-FB120),0)</f>
        <v>0</v>
      </c>
      <c r="FC132" s="150">
        <f>-IF(FC120&lt;=PrazoFin*12,(SUM($DQ61:FC$61)+SUM($DQ43:FC$43))/(PrazoConcessao*12-FC120),0)</f>
        <v>0</v>
      </c>
      <c r="FD132" s="150">
        <f>-IF(FD120&lt;=PrazoFin*12,(SUM($DQ61:FD$61)+SUM($DQ43:FD$43))/(PrazoConcessao*12-FD120),0)</f>
        <v>0</v>
      </c>
      <c r="FE132" s="150">
        <f>-IF(FE120&lt;=PrazoFin*12,(SUM($DQ61:FE$61)+SUM($DQ43:FE$43))/(PrazoConcessao*12-FE120),0)</f>
        <v>0</v>
      </c>
      <c r="FF132" s="150">
        <f>-IF(FF120&lt;=PrazoFin*12,(SUM($DQ61:FF$61)+SUM($DQ43:FF$43))/(PrazoConcessao*12-FF120),0)</f>
        <v>0</v>
      </c>
      <c r="FG132" s="150">
        <f>-IF(FG120&lt;=PrazoFin*12,(SUM($DQ61:FG$61)+SUM($DQ43:FG$43))/(PrazoConcessao*12-FG120),0)</f>
        <v>0</v>
      </c>
      <c r="FH132" s="150">
        <f>-IF(FH120&lt;=PrazoFin*12,(SUM($DQ61:FH$61)+SUM($DQ43:FH$43))/(PrazoConcessao*12-FH120),0)</f>
        <v>0</v>
      </c>
      <c r="FI132" s="150">
        <f>-IF(FI120&lt;=PrazoFin*12,(SUM($DQ61:FI$61)+SUM($DQ43:FI$43))/(PrazoConcessao*12-FI120),0)</f>
        <v>0</v>
      </c>
      <c r="FJ132" s="150">
        <f>-IF(FJ120&lt;=PrazoFin*12,(SUM($DQ61:FJ$61)+SUM($DQ43:FJ$43))/(PrazoConcessao*12-FJ120),0)</f>
        <v>0</v>
      </c>
      <c r="FK132" s="150">
        <f>-IF(FK120&lt;=PrazoFin*12,(SUM($DQ61:FK$61)+SUM($DQ43:FK$43))/(PrazoConcessao*12-FK120),0)</f>
        <v>0</v>
      </c>
      <c r="FL132" s="150">
        <f>-IF(FL120&lt;=PrazoFin*12,(SUM($DQ61:FL$61)+SUM($DQ43:FL$43))/(PrazoConcessao*12-FL120),0)</f>
        <v>0</v>
      </c>
      <c r="FM132" s="150">
        <f>-IF(FM120&lt;=PrazoFin*12,(SUM($DQ61:FM$61)+SUM($DQ43:FM$43))/(PrazoConcessao*12-FM120),0)</f>
        <v>0</v>
      </c>
      <c r="FN132" s="150">
        <f>-IF(FN120&lt;=PrazoFin*12,(SUM($DQ61:FN$61)+SUM($DQ43:FN$43))/(PrazoConcessao*12-FN120),0)</f>
        <v>0</v>
      </c>
      <c r="FO132" s="150">
        <f>-IF(FO120&lt;=PrazoFin*12,(SUM($DQ61:FO$61)+SUM($DQ43:FO$43))/(PrazoConcessao*12-FO120),0)</f>
        <v>0</v>
      </c>
      <c r="FP132" s="150">
        <f>-IF(FP120&lt;=PrazoFin*12,(SUM($DQ61:FP$61)+SUM($DQ43:FP$43))/(PrazoConcessao*12-FP120),0)</f>
        <v>0</v>
      </c>
      <c r="FQ132" s="150">
        <f>-IF(FQ120&lt;=PrazoFin*12,(SUM($DQ61:FQ$61)+SUM($DQ43:FQ$43))/(PrazoConcessao*12-FQ120),0)</f>
        <v>0</v>
      </c>
      <c r="FR132" s="150">
        <f>-IF(FR120&lt;=PrazoFin*12,(SUM($DQ61:FR$61)+SUM($DQ43:FR$43))/(PrazoConcessao*12-FR120),0)</f>
        <v>0</v>
      </c>
      <c r="FS132" s="150">
        <f>-IF(FS120&lt;=PrazoFin*12,(SUM($DQ61:FS$61)+SUM($DQ43:FS$43))/(PrazoConcessao*12-FS120),0)</f>
        <v>0</v>
      </c>
      <c r="FT132" s="150">
        <f>-IF(FT120&lt;=PrazoFin*12,(SUM($DQ61:FT$61)+SUM($DQ43:FT$43))/(PrazoConcessao*12-FT120),0)</f>
        <v>0</v>
      </c>
      <c r="FU132" s="150">
        <f>-IF(FU120&lt;=PrazoFin*12,(SUM($DQ61:FU$61)+SUM($DQ43:FU$43))/(PrazoConcessao*12-FU120),0)</f>
        <v>0</v>
      </c>
      <c r="FV132" s="150">
        <f>-IF(FV120&lt;=PrazoFin*12,(SUM($DQ61:FV$61)+SUM($DQ43:FV$43))/(PrazoConcessao*12-FV120),0)</f>
        <v>0</v>
      </c>
      <c r="FW132" s="150">
        <f>-IF(FW120&lt;=PrazoFin*12,(SUM($DQ61:FW$61)+SUM($DQ43:FW$43))/(PrazoConcessao*12-FW120),0)</f>
        <v>0</v>
      </c>
      <c r="FX132" s="150">
        <f>-IF(FX120&lt;=PrazoFin*12,(SUM($DQ61:FX$61)+SUM($DQ43:FX$43))/(PrazoConcessao*12-FX120),0)</f>
        <v>0</v>
      </c>
      <c r="FY132" s="150">
        <f>-IF(FY120&lt;=PrazoFin*12,(SUM($DQ61:FY$61)+SUM($DQ43:FY$43))/(PrazoConcessao*12-FY120),0)</f>
        <v>0</v>
      </c>
      <c r="FZ132" s="150">
        <f>-IF(FZ120&lt;=PrazoFin*12,(SUM($DQ61:FZ$61)+SUM($DQ43:FZ$43))/(PrazoConcessao*12-FZ120),0)</f>
        <v>0</v>
      </c>
      <c r="GA132" s="150">
        <f>-IF(GA120&lt;=PrazoFin*12,(SUM($DQ61:GA$61)+SUM($DQ43:GA$43))/(PrazoConcessao*12-GA120),0)</f>
        <v>0</v>
      </c>
      <c r="GB132" s="150">
        <f>-IF(GB120&lt;=PrazoFin*12,(SUM($DQ61:GB$61)+SUM($DQ43:GB$43))/(PrazoConcessao*12-GB120),0)</f>
        <v>0</v>
      </c>
      <c r="GC132" s="150">
        <f>-IF(GC120&lt;=PrazoFin*12,(SUM($DQ61:GC$61)+SUM($DQ43:GC$43))/(PrazoConcessao*12-GC120),0)</f>
        <v>0</v>
      </c>
      <c r="GD132" s="150">
        <f>-IF(GD120&lt;=PrazoFin*12,(SUM($DQ61:GD$61)+SUM($DQ43:GD$43))/(PrazoConcessao*12-GD120),0)</f>
        <v>0</v>
      </c>
      <c r="GE132" s="150">
        <f>-IF(GE120&lt;=PrazoFin*12,(SUM($DQ61:GE$61)+SUM($DQ43:GE$43))/(PrazoConcessao*12-GE120),0)</f>
        <v>0</v>
      </c>
      <c r="GF132" s="150">
        <f>-IF(GF120&lt;=PrazoFin*12,(SUM($DQ61:GF$61)+SUM($DQ43:GF$43))/(PrazoConcessao*12-GF120),0)</f>
        <v>0</v>
      </c>
      <c r="GG132" s="150">
        <f>-IF(GG120&lt;=PrazoFin*12,(SUM($DQ61:GG$61)+SUM($DQ43:GG$43))/(PrazoConcessao*12-GG120),0)</f>
        <v>0</v>
      </c>
      <c r="GH132" s="150">
        <f>-IF(GH120&lt;=PrazoFin*12,(SUM($DQ61:GH$61)+SUM($DQ43:GH$43))/(PrazoConcessao*12-GH120),0)</f>
        <v>0</v>
      </c>
      <c r="GI132" s="150">
        <f>-IF(GI120&lt;=PrazoFin*12,(SUM($DQ61:GI$61)+SUM($DQ43:GI$43))/(PrazoConcessao*12-GI120),0)</f>
        <v>0</v>
      </c>
      <c r="GJ132" s="150">
        <f>-IF(GJ120&lt;=PrazoFin*12,(SUM($DQ61:GJ$61)+SUM($DQ43:GJ$43))/(PrazoConcessao*12-GJ120),0)</f>
        <v>0</v>
      </c>
      <c r="GK132" s="150">
        <f>-IF(GK120&lt;=PrazoFin*12,(SUM($DQ61:GK$61)+SUM($DQ43:GK$43))/(PrazoConcessao*12-GK120),0)</f>
        <v>0</v>
      </c>
      <c r="GL132" s="150">
        <f>-IF(GL120&lt;=PrazoFin*12,(SUM($DQ61:GL$61)+SUM($DQ43:GL$43))/(PrazoConcessao*12-GL120),0)</f>
        <v>0</v>
      </c>
      <c r="GM132" s="150">
        <f>-IF(GM120&lt;=PrazoFin*12,(SUM($DQ61:GM$61)+SUM($DQ43:GM$43))/(PrazoConcessao*12-GM120),0)</f>
        <v>0</v>
      </c>
      <c r="GN132" s="150">
        <f>-IF(GN120&lt;=PrazoFin*12,(SUM($DQ61:GN$61)+SUM($DQ43:GN$43))/(PrazoConcessao*12-GN120),0)</f>
        <v>0</v>
      </c>
      <c r="GO132" s="150">
        <f>-IF(GO120&lt;=PrazoFin*12,(SUM($DQ61:GO$61)+SUM($DQ43:GO$43))/(PrazoConcessao*12-GO120),0)</f>
        <v>0</v>
      </c>
      <c r="GP132" s="150">
        <f>-IF(GP120&lt;=PrazoFin*12,(SUM($DQ61:GP$61)+SUM($DQ43:GP$43))/(PrazoConcessao*12-GP120),0)</f>
        <v>0</v>
      </c>
      <c r="GQ132" s="150">
        <f>-IF(GQ120&lt;=PrazoFin*12,(SUM($DQ61:GQ$61)+SUM($DQ43:GQ$43))/(PrazoConcessao*12-GQ120),0)</f>
        <v>0</v>
      </c>
      <c r="GR132" s="150">
        <f>-IF(GR120&lt;=PrazoFin*12,(SUM($DQ61:GR$61)+SUM($DQ43:GR$43))/(PrazoConcessao*12-GR120),0)</f>
        <v>0</v>
      </c>
      <c r="GS132" s="150">
        <f>-IF(GS120&lt;=PrazoFin*12,(SUM($DQ61:GS$61)+SUM($DQ43:GS$43))/(PrazoConcessao*12-GS120),0)</f>
        <v>0</v>
      </c>
      <c r="GT132" s="150">
        <f>-IF(GT120&lt;=PrazoFin*12,(SUM($DQ61:GT$61)+SUM($DQ43:GT$43))/(PrazoConcessao*12-GT120),0)</f>
        <v>0</v>
      </c>
      <c r="GU132" s="150">
        <f>-IF(GU120&lt;=PrazoFin*12,(SUM($DQ61:GU$61)+SUM($DQ43:GU$43))/(PrazoConcessao*12-GU120),0)</f>
        <v>0</v>
      </c>
      <c r="GV132" s="150">
        <f>-IF(GV120&lt;=PrazoFin*12,(SUM($DQ61:GV$61)+SUM($DQ43:GV$43))/(PrazoConcessao*12-GV120),0)</f>
        <v>0</v>
      </c>
      <c r="GW132" s="150">
        <f>-IF(GW120&lt;=PrazoFin*12,(SUM($DQ61:GW$61)+SUM($DQ43:GW$43))/(PrazoConcessao*12-GW120),0)</f>
        <v>0</v>
      </c>
      <c r="GX132" s="150">
        <f>-IF(GX120&lt;=PrazoFin*12,(SUM($DQ61:GX$61)+SUM($DQ43:GX$43))/(PrazoConcessao*12-GX120),0)</f>
        <v>0</v>
      </c>
      <c r="GY132" s="150">
        <f>-IF(GY120&lt;=PrazoFin*12,(SUM($DQ61:GY$61)+SUM($DQ43:GY$43))/(PrazoConcessao*12-GY120),0)</f>
        <v>0</v>
      </c>
      <c r="GZ132" s="150">
        <f>-IF(GZ120&lt;=PrazoFin*12,(SUM($DQ61:GZ$61)+SUM($DQ43:GZ$43))/(PrazoConcessao*12-GZ120),0)</f>
        <v>0</v>
      </c>
      <c r="HA132" s="150">
        <f>-IF(HA120&lt;=PrazoFin*12,(SUM($DQ61:HA$61)+SUM($DQ43:HA$43))/(PrazoConcessao*12-HA120),0)</f>
        <v>0</v>
      </c>
      <c r="HB132" s="150">
        <f>-IF(HB120&lt;=PrazoFin*12,(SUM($DQ61:HB$61)+SUM($DQ43:HB$43))/(PrazoConcessao*12-HB120),0)</f>
        <v>0</v>
      </c>
      <c r="HC132" s="150">
        <f>-IF(HC120&lt;=PrazoFin*12,(SUM($DQ61:HC$61)+SUM($DQ43:HC$43))/(PrazoConcessao*12-HC120),0)</f>
        <v>0</v>
      </c>
      <c r="HD132" s="150">
        <f>-IF(HD120&lt;=PrazoFin*12,(SUM($DQ61:HD$61)+SUM($DQ43:HD$43))/(PrazoConcessao*12-HD120),0)</f>
        <v>0</v>
      </c>
      <c r="HE132" s="150">
        <f>-IF(HE120&lt;=PrazoFin*12,(SUM($DQ61:HE$61)+SUM($DQ43:HE$43))/(PrazoConcessao*12-HE120),0)</f>
        <v>0</v>
      </c>
      <c r="HF132" s="150">
        <f>-IF(HF120&lt;=PrazoFin*12,(SUM($DQ61:HF$61)+SUM($DQ43:HF$43))/(PrazoConcessao*12-HF120),0)</f>
        <v>0</v>
      </c>
      <c r="HG132" s="150">
        <f>-IF(HG120&lt;=PrazoFin*12,(SUM($DQ61:HG$61)+SUM($DQ43:HG$43))/(PrazoConcessao*12-HG120),0)</f>
        <v>0</v>
      </c>
      <c r="HH132" s="150">
        <f>-IF(HH120&lt;=PrazoFin*12,(SUM($DQ61:HH$61)+SUM($DQ43:HH$43))/(PrazoConcessao*12-HH120),0)</f>
        <v>0</v>
      </c>
      <c r="HI132" s="150">
        <f>-IF(HI120&lt;=PrazoFin*12,(SUM($DQ61:HI$61)+SUM($DQ43:HI$43))/(PrazoConcessao*12-HI120),0)</f>
        <v>0</v>
      </c>
      <c r="HJ132" s="150">
        <f>-IF(HJ120&lt;=PrazoFin*12,(SUM($DQ61:HJ$61)+SUM($DQ43:HJ$43))/(PrazoConcessao*12-HJ120),0)</f>
        <v>0</v>
      </c>
      <c r="HK132" s="150">
        <f>-IF(HK120&lt;=PrazoFin*12,(SUM($DQ61:HK$61)+SUM($DQ43:HK$43))/(PrazoConcessao*12-HK120),0)</f>
        <v>0</v>
      </c>
      <c r="HL132" s="150">
        <f>-IF(HL120&lt;=PrazoFin*12,(SUM($DQ61:HL$61)+SUM($DQ43:HL$43))/(PrazoConcessao*12-HL120),0)</f>
        <v>0</v>
      </c>
      <c r="HM132" s="150">
        <f>-IF(HM120&lt;=PrazoFin*12,(SUM($DQ61:HM$61)+SUM($DQ43:HM$43))/(PrazoConcessao*12-HM120),0)</f>
        <v>0</v>
      </c>
      <c r="HN132" s="150">
        <f>-IF(HN120&lt;=PrazoFin*12,(SUM($DQ61:HN$61)+SUM($DQ43:HN$43))/(PrazoConcessao*12-HN120),0)</f>
        <v>0</v>
      </c>
      <c r="HO132" s="150">
        <f>-IF(HO120&lt;=PrazoFin*12,(SUM($DQ61:HO$61)+SUM($DQ43:HO$43))/(PrazoConcessao*12-HO120),0)</f>
        <v>0</v>
      </c>
      <c r="HP132" s="150">
        <f>-IF(HP120&lt;=PrazoFin*12,(SUM($DQ61:HP$61)+SUM($DQ43:HP$43))/(PrazoConcessao*12-HP120),0)</f>
        <v>0</v>
      </c>
      <c r="HQ132" s="150">
        <f>-IF(HQ120&lt;=PrazoFin*12,(SUM($DQ61:HQ$61)+SUM($DQ43:HQ$43))/(PrazoConcessao*12-HQ120),0)</f>
        <v>0</v>
      </c>
      <c r="HR132" s="150">
        <f>-IF(HR120&lt;=PrazoFin*12,(SUM($DQ61:HR$61)+SUM($DQ43:HR$43))/(PrazoConcessao*12-HR120),0)</f>
        <v>0</v>
      </c>
      <c r="HS132" s="150">
        <f>-IF(HS120&lt;=PrazoFin*12,(SUM($DQ61:HS$61)+SUM($DQ43:HS$43))/(PrazoConcessao*12-HS120),0)</f>
        <v>0</v>
      </c>
      <c r="HT132" s="150">
        <f>-IF(HT120&lt;=PrazoFin*12,(SUM($DQ61:HT$61)+SUM($DQ43:HT$43))/(PrazoConcessao*12-HT120),0)</f>
        <v>0</v>
      </c>
      <c r="HU132" s="150">
        <f>-IF(HU120&lt;=PrazoFin*12,(SUM($DQ61:HU$61)+SUM($DQ43:HU$43))/(PrazoConcessao*12-HU120),0)</f>
        <v>0</v>
      </c>
      <c r="HV132" s="150">
        <f>-IF(HV120&lt;=PrazoFin*12,(SUM($DQ61:HV$61)+SUM($DQ43:HV$43))/(PrazoConcessao*12-HV120),0)</f>
        <v>0</v>
      </c>
      <c r="HW132" s="150">
        <f>-IF(HW120&lt;=PrazoFin*12,(SUM($DQ61:HW$61)+SUM($DQ43:HW$43))/(PrazoConcessao*12-HW120),0)</f>
        <v>0</v>
      </c>
      <c r="HX132" s="150">
        <f>-IF(HX120&lt;=PrazoFin*12,(SUM($DQ61:HX$61)+SUM($DQ43:HX$43))/(PrazoConcessao*12-HX120),0)</f>
        <v>0</v>
      </c>
      <c r="HY132" s="150">
        <f>-IF(HY120&lt;=PrazoFin*12,(SUM($DQ61:HY$61)+SUM($DQ43:HY$43))/(PrazoConcessao*12-HY120),0)</f>
        <v>0</v>
      </c>
      <c r="HZ132" s="150">
        <f>-IF(HZ120&lt;=PrazoFin*12,(SUM($DQ61:HZ$61)+SUM($DQ43:HZ$43))/(PrazoConcessao*12-HZ120),0)</f>
        <v>0</v>
      </c>
      <c r="IA132" s="150">
        <f>-IF(IA120&lt;=PrazoFin*12,(SUM($DQ61:IA$61)+SUM($DQ43:IA$43))/(PrazoConcessao*12-IA120),0)</f>
        <v>0</v>
      </c>
      <c r="IB132" s="150">
        <f>-IF(IB120&lt;=PrazoFin*12,(SUM($DQ61:IB$61)+SUM($DQ43:IB$43))/(PrazoConcessao*12-IB120),0)</f>
        <v>0</v>
      </c>
      <c r="IC132" s="150">
        <f>-IF(IC120&lt;=PrazoFin*12,(SUM($DQ61:IC$61)+SUM($DQ43:IC$43))/(PrazoConcessao*12-IC120),0)</f>
        <v>0</v>
      </c>
      <c r="ID132" s="150">
        <f>-IF(ID120&lt;=PrazoFin*12,(SUM($DQ61:ID$61)+SUM($DQ43:ID$43))/(PrazoConcessao*12-ID120),0)</f>
        <v>0</v>
      </c>
      <c r="IE132" s="150">
        <f>-IF(IE120&lt;=PrazoFin*12,(SUM($DQ61:IE$61)+SUM($DQ43:IE$43))/(PrazoConcessao*12-IE120),0)</f>
        <v>0</v>
      </c>
      <c r="IF132" s="150">
        <f>-IF(IF120&lt;=PrazoFin*12,(SUM($DQ61:IF$61)+SUM($DQ43:IF$43))/(PrazoConcessao*12-IF120),0)</f>
        <v>0</v>
      </c>
      <c r="IG132" s="150">
        <f>-IF(IG120&lt;=PrazoFin*12,(SUM($DQ61:IG$61)+SUM($DQ43:IG$43))/(PrazoConcessao*12-IG120),0)</f>
        <v>0</v>
      </c>
      <c r="IH132" s="150">
        <f>-IF(IH120&lt;=PrazoFin*12,(SUM($DQ61:IH$61)+SUM($DQ43:IH$43))/(PrazoConcessao*12-IH120),0)</f>
        <v>0</v>
      </c>
      <c r="II132" s="150">
        <f>-IF(II120&lt;=PrazoFin*12,(SUM($DQ61:II$61)+SUM($DQ43:II$43))/(PrazoConcessao*12-II120),0)</f>
        <v>0</v>
      </c>
      <c r="IJ132" s="150">
        <f>-IF(IJ120&lt;=PrazoFin*12,(SUM($DQ61:IJ$61)+SUM($DQ43:IJ$43))/(PrazoConcessao*12-IJ120),0)</f>
        <v>0</v>
      </c>
      <c r="IK132" s="150">
        <f>-IF(IK120&lt;=PrazoFin*12,(SUM($DQ61:IK$61)+SUM($DQ43:IK$43))/(PrazoConcessao*12-IK120),0)</f>
        <v>0</v>
      </c>
      <c r="IL132" s="150">
        <f>-IF(IL120&lt;=PrazoFin*12,(SUM($DQ61:IL$61)+SUM($DQ43:IL$43))/(PrazoConcessao*12-IL120),0)</f>
        <v>0</v>
      </c>
      <c r="IM132" s="150">
        <f>-IF(IM120&lt;=PrazoFin*12,(SUM($DQ61:IM$61)+SUM($DQ43:IM$43))/(PrazoConcessao*12-IM120),0)</f>
        <v>0</v>
      </c>
      <c r="IN132" s="150">
        <f>-IF(IN120&lt;=PrazoFin*12,(SUM($DQ61:IN$61)+SUM($DQ43:IN$43))/(PrazoConcessao*12-IN120),0)</f>
        <v>0</v>
      </c>
      <c r="IO132" s="150">
        <f>-IF(IO120&lt;=PrazoFin*12,(SUM($DQ61:IO$61)+SUM($DQ43:IO$43))/(PrazoConcessao*12-IO120),0)</f>
        <v>0</v>
      </c>
      <c r="IP132" s="150">
        <f>-IF(IP120&lt;=PrazoFin*12,(SUM($DQ61:IP$61)+SUM($DQ43:IP$43))/(PrazoConcessao*12-IP120),0)</f>
        <v>0</v>
      </c>
      <c r="IQ132" s="150">
        <f>-IF(IQ120&lt;=PrazoFin*12,(SUM($DQ61:IQ$61)+SUM($DQ43:IQ$43))/(PrazoConcessao*12-IQ120),0)</f>
        <v>0</v>
      </c>
      <c r="IR132" s="150">
        <f>-IF(IR120&lt;=PrazoFin*12,(SUM($DQ61:IR$61)+SUM($DQ43:IR$43))/(PrazoConcessao*12-IR120),0)</f>
        <v>0</v>
      </c>
      <c r="IS132" s="150">
        <f>-IF(IS120&lt;=PrazoFin*12,(SUM($DQ61:IS$61)+SUM($DQ43:IS$43))/(PrazoConcessao*12-IS120),0)</f>
        <v>0</v>
      </c>
      <c r="IT132" s="150">
        <f>-IF(IT120&lt;=PrazoFin*12,(SUM($DQ61:IT$61)+SUM($DQ43:IT$43))/(PrazoConcessao*12-IT120),0)</f>
        <v>0</v>
      </c>
      <c r="IU132" s="150">
        <f>-IF(IU120&lt;=PrazoFin*12,(SUM($DQ61:IU$61)+SUM($DQ43:IU$43))/(PrazoConcessao*12-IU120),0)</f>
        <v>0</v>
      </c>
      <c r="IV132" s="150">
        <f>-IF(IV120&lt;=PrazoFin*12,(SUM($DQ61:IV$61)+SUM($DQ43:IV$43))/(PrazoConcessao*12-IV120),0)</f>
        <v>0</v>
      </c>
      <c r="IW132" s="150">
        <f>-IF(IW120&lt;=PrazoFin*12,(SUM($DQ61:IW$61)+SUM($DQ43:IW$43))/(PrazoConcessao*12-IW120),0)</f>
        <v>0</v>
      </c>
      <c r="IX132" s="150">
        <f>-IF(IX120&lt;=PrazoFin*12,(SUM($DQ61:IX$61)+SUM($DQ43:IX$43))/(PrazoConcessao*12-IX120),0)</f>
        <v>0</v>
      </c>
      <c r="IY132" s="150">
        <f>-IF(IY120&lt;=PrazoFin*12,(SUM($DQ61:IY$61)+SUM($DQ43:IY$43))/(PrazoConcessao*12-IY120),0)</f>
        <v>0</v>
      </c>
      <c r="IZ132" s="150">
        <f>-IF(IZ120&lt;=PrazoFin*12,(SUM($DQ61:IZ$61)+SUM($DQ43:IZ$43))/(PrazoConcessao*12-IZ120),0)</f>
        <v>0</v>
      </c>
      <c r="JA132" s="150">
        <f>-IF(JA120&lt;=PrazoFin*12,(SUM($DQ61:JA$61)+SUM($DQ43:JA$43))/(PrazoConcessao*12-JA120),0)</f>
        <v>0</v>
      </c>
      <c r="JB132" s="150">
        <f>-IF(JB120&lt;=PrazoFin*12,(SUM($DQ61:JB$61)+SUM($DQ43:JB$43))/(PrazoConcessao*12-JB120),0)</f>
        <v>0</v>
      </c>
      <c r="JC132" s="150">
        <f>-IF(JC120&lt;=PrazoFin*12,(SUM($DQ61:JC$61)+SUM($DQ43:JC$43))/(PrazoConcessao*12-JC120),0)</f>
        <v>0</v>
      </c>
      <c r="JD132" s="150">
        <f>-IF(JD120&lt;=PrazoFin*12,(SUM($DQ61:JD$61)+SUM($DQ43:JD$43))/(PrazoConcessao*12-JD120),0)</f>
        <v>0</v>
      </c>
      <c r="JE132" s="150">
        <f>-IF(JE120&lt;=PrazoFin*12,(SUM($DQ61:JE$61)+SUM($DQ43:JE$43))/(PrazoConcessao*12-JE120),0)</f>
        <v>0</v>
      </c>
      <c r="JF132" s="150">
        <f>-IF(JF120&lt;=PrazoFin*12,(SUM($DQ61:JF$61)+SUM($DQ43:JF$43))/(PrazoConcessao*12-JF120),0)</f>
        <v>0</v>
      </c>
      <c r="JG132" s="150">
        <f>-IF(JG120&lt;=PrazoFin*12,(SUM($DQ61:JG$61)+SUM($DQ43:JG$43))/(PrazoConcessao*12-JG120),0)</f>
        <v>0</v>
      </c>
      <c r="JH132" s="150">
        <f>-IF(JH120&lt;=PrazoFin*12,(SUM($DQ61:JH$61)+SUM($DQ43:JH$43))/(PrazoConcessao*12-JH120),0)</f>
        <v>0</v>
      </c>
      <c r="JI132" s="150">
        <f>-IF(JI120&lt;=PrazoFin*12,(SUM($DQ61:JI$61)+SUM($DQ43:JI$43))/(PrazoConcessao*12-JI120),0)</f>
        <v>0</v>
      </c>
      <c r="JJ132" s="150">
        <f>-IF(JJ120&lt;=PrazoFin*12,(SUM($DQ61:JJ$61)+SUM($DQ43:JJ$43))/(PrazoConcessao*12-JJ120),0)</f>
        <v>0</v>
      </c>
      <c r="JK132" s="150">
        <f>-IF(JK120&lt;=PrazoFin*12,(SUM($DQ61:JK$61)+SUM($DQ43:JK$43))/(PrazoConcessao*12-JK120),0)</f>
        <v>0</v>
      </c>
      <c r="JL132" s="150">
        <f>-IF(JL120&lt;=PrazoFin*12,(SUM($DQ61:JL$61)+SUM($DQ43:JL$43))/(PrazoConcessao*12-JL120),0)</f>
        <v>0</v>
      </c>
      <c r="JM132" s="150">
        <f>-IF(JM120&lt;=PrazoFin*12,(SUM($DQ61:JM$61)+SUM($DQ43:JM$43))/(PrazoConcessao*12-JM120),0)</f>
        <v>0</v>
      </c>
      <c r="JN132" s="150">
        <f>-IF(JN120&lt;=PrazoFin*12,(SUM($DQ61:JN$61)+SUM($DQ43:JN$43))/(PrazoConcessao*12-JN120),0)</f>
        <v>0</v>
      </c>
      <c r="JO132" s="150">
        <f>-IF(JO120&lt;=PrazoFin*12,(SUM($DQ61:JO$61)+SUM($DQ43:JO$43))/(PrazoConcessao*12-JO120),0)</f>
        <v>0</v>
      </c>
      <c r="JP132" s="150">
        <f>-IF(JP120&lt;=PrazoFin*12,(SUM($DQ61:JP$61)+SUM($DQ43:JP$43))/(PrazoConcessao*12-JP120),0)</f>
        <v>0</v>
      </c>
      <c r="JQ132" s="150">
        <f>-IF(JQ120&lt;=PrazoFin*12,(SUM($DQ61:JQ$61)+SUM($DQ43:JQ$43))/(PrazoConcessao*12-JQ120),0)</f>
        <v>0</v>
      </c>
      <c r="JR132" s="150">
        <f>-IF(JR120&lt;=PrazoFin*12,(SUM($DQ61:JR$61)+SUM($DQ43:JR$43))/(PrazoConcessao*12-JR120),0)</f>
        <v>0</v>
      </c>
      <c r="JS132" s="150">
        <f>-IF(JS120&lt;=PrazoFin*12,(SUM($DQ61:JS$61)+SUM($DQ43:JS$43))/(PrazoConcessao*12-JS120),0)</f>
        <v>0</v>
      </c>
      <c r="JT132" s="150">
        <f>-IF(JT120&lt;=PrazoFin*12,(SUM($DQ61:JT$61)+SUM($DQ43:JT$43))/(PrazoConcessao*12-JT120),0)</f>
        <v>0</v>
      </c>
      <c r="JU132" s="150">
        <f>-IF(JU120&lt;=PrazoFin*12,(SUM($DQ61:JU$61)+SUM($DQ43:JU$43))/(PrazoConcessao*12-JU120),0)</f>
        <v>0</v>
      </c>
      <c r="JV132" s="150">
        <f>-IF(JV120&lt;=PrazoFin*12,(SUM($DQ61:JV$61)+SUM($DQ43:JV$43))/(PrazoConcessao*12-JV120),0)</f>
        <v>0</v>
      </c>
      <c r="JW132" s="150">
        <f>-IF(JW120&lt;=PrazoFin*12,(SUM($DQ61:JW$61)+SUM($DQ43:JW$43))/(PrazoConcessao*12-JW120),0)</f>
        <v>0</v>
      </c>
      <c r="JX132" s="150">
        <f>-IF(JX120&lt;=PrazoFin*12,(SUM($DQ61:JX$61)+SUM($DQ43:JX$43))/(PrazoConcessao*12-JX120),0)</f>
        <v>0</v>
      </c>
      <c r="JY132" s="150">
        <f>-IF(JY120&lt;=PrazoFin*12,(SUM($DQ61:JY$61)+SUM($DQ43:JY$43))/(PrazoConcessao*12-JY120),0)</f>
        <v>0</v>
      </c>
      <c r="JZ132" s="150">
        <f>-IF(JZ120&lt;=PrazoFin*12,(SUM($DQ61:JZ$61)+SUM($DQ43:JZ$43))/(PrazoConcessao*12-JZ120),0)</f>
        <v>0</v>
      </c>
      <c r="KA132" s="150">
        <f>-IF(KA120&lt;=PrazoFin*12,(SUM($DQ61:KA$61)+SUM($DQ43:KA$43))/(PrazoConcessao*12-KA120),0)</f>
        <v>0</v>
      </c>
      <c r="KB132" s="150">
        <f>-IF(KB120&lt;=PrazoFin*12,(SUM($DQ61:KB$61)+SUM($DQ43:KB$43))/(PrazoConcessao*12-KB120),0)</f>
        <v>0</v>
      </c>
      <c r="KC132" s="150">
        <f>-IF(KC120&lt;=PrazoFin*12,(SUM($DQ61:KC$61)+SUM($DQ43:KC$43))/(PrazoConcessao*12-KC120),0)</f>
        <v>0</v>
      </c>
      <c r="KD132" s="150">
        <f>-IF(KD120&lt;=PrazoFin*12,(SUM($DQ61:KD$61)+SUM($DQ43:KD$43))/(PrazoConcessao*12-KD120),0)</f>
        <v>0</v>
      </c>
      <c r="KE132" s="150">
        <f>-IF(KE120&lt;=PrazoFin*12,(SUM($DQ61:KE$61)+SUM($DQ43:KE$43))/(PrazoConcessao*12-KE120),0)</f>
        <v>0</v>
      </c>
      <c r="KF132" s="150">
        <f>-IF(KF120&lt;=PrazoFin*12,(SUM($DQ61:KF$61)+SUM($DQ43:KF$43))/(PrazoConcessao*12-KF120),0)</f>
        <v>0</v>
      </c>
      <c r="KG132" s="150">
        <f>-IF(KG120&lt;=PrazoFin*12,(SUM($DQ61:KG$61)+SUM($DQ43:KG$43))/(PrazoConcessao*12-KG120),0)</f>
        <v>0</v>
      </c>
      <c r="KH132" s="150">
        <f>-IF(KH120&lt;=PrazoFin*12,(SUM($DQ61:KH$61)+SUM($DQ43:KH$43))/(PrazoConcessao*12-KH120),0)</f>
        <v>0</v>
      </c>
      <c r="KI132" s="150">
        <f>-IF(KI120&lt;=PrazoFin*12,(SUM($DQ61:KI$61)+SUM($DQ43:KI$43))/(PrazoConcessao*12-KI120),0)</f>
        <v>0</v>
      </c>
      <c r="KJ132" s="150">
        <f>-IF(KJ120&lt;=PrazoFin*12,(SUM($DQ61:KJ$61)+SUM($DQ43:KJ$43))/(PrazoConcessao*12-KJ120),0)</f>
        <v>0</v>
      </c>
      <c r="KK132" s="150">
        <f>-IF(KK120&lt;=PrazoFin*12,(SUM($DQ61:KK$61)+SUM($DQ43:KK$43))/(PrazoConcessao*12-KK120),0)</f>
        <v>0</v>
      </c>
      <c r="KL132" s="150">
        <f>-IF(KL120&lt;=PrazoFin*12,(SUM($DQ61:KL$61)+SUM($DQ43:KL$43))/(PrazoConcessao*12-KL120),0)</f>
        <v>0</v>
      </c>
      <c r="KM132" s="150">
        <f>-IF(KM120&lt;=PrazoFin*12,(SUM($DQ61:KM$61)+SUM($DQ43:KM$43))/(PrazoConcessao*12-KM120),0)</f>
        <v>0</v>
      </c>
      <c r="KN132" s="150">
        <f>-IF(KN120&lt;=PrazoFin*12,(SUM($DQ61:KN$61)+SUM($DQ43:KN$43))/(PrazoConcessao*12-KN120),0)</f>
        <v>0</v>
      </c>
      <c r="KO132" s="150">
        <f>-IF(KO120&lt;=PrazoFin*12,(SUM($DQ61:KO$61)+SUM($DQ43:KO$43))/(PrazoConcessao*12-KO120),0)</f>
        <v>0</v>
      </c>
    </row>
    <row r="133" spans="1:301" s="151" customFormat="1" x14ac:dyDescent="0.2">
      <c r="A133" s="149" t="s">
        <v>297</v>
      </c>
      <c r="B133" s="150">
        <f>20%*B129</f>
        <v>4860.7236650999939</v>
      </c>
      <c r="C133" s="150">
        <f t="shared" ref="C133:AH133" ca="1" si="3677">MIN(20%*B129,B133+IF(C52&gt;0,C52))</f>
        <v>4860.7236650999939</v>
      </c>
      <c r="D133" s="150">
        <f t="shared" ca="1" si="3677"/>
        <v>4860.7236650999939</v>
      </c>
      <c r="E133" s="150">
        <f t="shared" ca="1" si="3677"/>
        <v>4860.7236650999939</v>
      </c>
      <c r="F133" s="150">
        <f t="shared" ca="1" si="3677"/>
        <v>4860.7236650999939</v>
      </c>
      <c r="G133" s="150">
        <f t="shared" ca="1" si="3677"/>
        <v>4860.7236650999939</v>
      </c>
      <c r="H133" s="150">
        <f t="shared" ca="1" si="3677"/>
        <v>4860.7236650999939</v>
      </c>
      <c r="I133" s="150">
        <f t="shared" ca="1" si="3677"/>
        <v>4860.7236650999939</v>
      </c>
      <c r="J133" s="150">
        <f t="shared" ca="1" si="3677"/>
        <v>4860.7236650999939</v>
      </c>
      <c r="K133" s="150">
        <f t="shared" ca="1" si="3677"/>
        <v>4860.7236650999939</v>
      </c>
      <c r="L133" s="150">
        <f t="shared" ca="1" si="3677"/>
        <v>4860.7236650999939</v>
      </c>
      <c r="M133" s="150">
        <f t="shared" ca="1" si="3677"/>
        <v>4860.7236650999939</v>
      </c>
      <c r="N133" s="150">
        <f t="shared" ca="1" si="3677"/>
        <v>4860.7236650999939</v>
      </c>
      <c r="O133" s="150">
        <f t="shared" ca="1" si="3677"/>
        <v>4860.7236650999939</v>
      </c>
      <c r="P133" s="150">
        <f t="shared" ca="1" si="3677"/>
        <v>4860.7236650999939</v>
      </c>
      <c r="Q133" s="150">
        <f t="shared" ca="1" si="3677"/>
        <v>4860.7236650999939</v>
      </c>
      <c r="R133" s="150">
        <f t="shared" ca="1" si="3677"/>
        <v>4860.7236650999939</v>
      </c>
      <c r="S133" s="150">
        <f t="shared" ca="1" si="3677"/>
        <v>4860.7236650999939</v>
      </c>
      <c r="T133" s="150">
        <f t="shared" ca="1" si="3677"/>
        <v>4860.7236650999939</v>
      </c>
      <c r="U133" s="150">
        <f t="shared" ca="1" si="3677"/>
        <v>4860.7236650999939</v>
      </c>
      <c r="V133" s="150">
        <f t="shared" ca="1" si="3677"/>
        <v>4860.7236650999939</v>
      </c>
      <c r="W133" s="150">
        <f t="shared" ca="1" si="3677"/>
        <v>4860.7236650999939</v>
      </c>
      <c r="X133" s="150">
        <f t="shared" ca="1" si="3677"/>
        <v>4860.7236650999939</v>
      </c>
      <c r="Y133" s="150">
        <f t="shared" ca="1" si="3677"/>
        <v>4860.7236650999939</v>
      </c>
      <c r="Z133" s="150">
        <f t="shared" ca="1" si="3677"/>
        <v>4860.7236650999939</v>
      </c>
      <c r="AA133" s="150">
        <f t="shared" ca="1" si="3677"/>
        <v>4860.7236650999939</v>
      </c>
      <c r="AB133" s="150">
        <f t="shared" ca="1" si="3677"/>
        <v>4860.7236650999939</v>
      </c>
      <c r="AC133" s="150">
        <f t="shared" ca="1" si="3677"/>
        <v>4860.7236650999939</v>
      </c>
      <c r="AD133" s="150">
        <f t="shared" ca="1" si="3677"/>
        <v>4860.7236650999939</v>
      </c>
      <c r="AE133" s="150">
        <f t="shared" ca="1" si="3677"/>
        <v>4860.7236650999939</v>
      </c>
      <c r="AF133" s="150">
        <f t="shared" ca="1" si="3677"/>
        <v>4860.7236650999939</v>
      </c>
      <c r="AG133" s="150">
        <f t="shared" ca="1" si="3677"/>
        <v>4860.7236650999939</v>
      </c>
      <c r="AH133" s="150">
        <f t="shared" ca="1" si="3677"/>
        <v>4860.7236650999939</v>
      </c>
      <c r="AI133" s="150">
        <f t="shared" ref="AI133:BN133" ca="1" si="3678">MIN(20%*AH129,AH133+IF(AI52&gt;0,AI52))</f>
        <v>4860.7236650999939</v>
      </c>
      <c r="AJ133" s="150">
        <f t="shared" ca="1" si="3678"/>
        <v>4860.7236650999939</v>
      </c>
      <c r="AK133" s="150">
        <f t="shared" ca="1" si="3678"/>
        <v>4860.7236650999939</v>
      </c>
      <c r="AL133" s="150">
        <f t="shared" ca="1" si="3678"/>
        <v>4860.7236650999939</v>
      </c>
      <c r="AM133" s="150">
        <f t="shared" ca="1" si="3678"/>
        <v>4860.7236650999939</v>
      </c>
      <c r="AN133" s="150">
        <f t="shared" ca="1" si="3678"/>
        <v>4860.7236650999939</v>
      </c>
      <c r="AO133" s="150">
        <f t="shared" ca="1" si="3678"/>
        <v>4860.7236650999939</v>
      </c>
      <c r="AP133" s="150">
        <f t="shared" ca="1" si="3678"/>
        <v>4860.7236650999939</v>
      </c>
      <c r="AQ133" s="150">
        <f t="shared" ca="1" si="3678"/>
        <v>4860.7236650999939</v>
      </c>
      <c r="AR133" s="150">
        <f t="shared" ca="1" si="3678"/>
        <v>4860.7236650999939</v>
      </c>
      <c r="AS133" s="150">
        <f t="shared" ca="1" si="3678"/>
        <v>4860.7236650999939</v>
      </c>
      <c r="AT133" s="150">
        <f t="shared" ca="1" si="3678"/>
        <v>4860.7236650999939</v>
      </c>
      <c r="AU133" s="150">
        <f t="shared" ca="1" si="3678"/>
        <v>4860.7236650999939</v>
      </c>
      <c r="AV133" s="150">
        <f t="shared" ca="1" si="3678"/>
        <v>4860.7236650999939</v>
      </c>
      <c r="AW133" s="150">
        <f t="shared" ca="1" si="3678"/>
        <v>4860.7236650999939</v>
      </c>
      <c r="AX133" s="150">
        <f t="shared" ca="1" si="3678"/>
        <v>4860.7236650999939</v>
      </c>
      <c r="AY133" s="150">
        <f t="shared" ca="1" si="3678"/>
        <v>4860.7236650999939</v>
      </c>
      <c r="AZ133" s="150">
        <f t="shared" ca="1" si="3678"/>
        <v>4860.7236650999939</v>
      </c>
      <c r="BA133" s="150">
        <f t="shared" ca="1" si="3678"/>
        <v>4860.7236650999939</v>
      </c>
      <c r="BB133" s="150">
        <f t="shared" ca="1" si="3678"/>
        <v>4860.7236650999939</v>
      </c>
      <c r="BC133" s="150">
        <f t="shared" ca="1" si="3678"/>
        <v>4860.7236650999939</v>
      </c>
      <c r="BD133" s="150">
        <f t="shared" ca="1" si="3678"/>
        <v>4860.7236650999939</v>
      </c>
      <c r="BE133" s="150">
        <f t="shared" ca="1" si="3678"/>
        <v>4860.7236650999939</v>
      </c>
      <c r="BF133" s="150">
        <f t="shared" ca="1" si="3678"/>
        <v>4860.7236650999939</v>
      </c>
      <c r="BG133" s="150">
        <f t="shared" ca="1" si="3678"/>
        <v>4860.7236650999939</v>
      </c>
      <c r="BH133" s="150">
        <f t="shared" ca="1" si="3678"/>
        <v>4860.7236650999939</v>
      </c>
      <c r="BI133" s="150">
        <f t="shared" ca="1" si="3678"/>
        <v>4860.7236650999939</v>
      </c>
      <c r="BJ133" s="150">
        <f t="shared" ca="1" si="3678"/>
        <v>4860.7236650999939</v>
      </c>
      <c r="BK133" s="150">
        <f t="shared" ca="1" si="3678"/>
        <v>4860.7236650999939</v>
      </c>
      <c r="BL133" s="150">
        <f t="shared" ca="1" si="3678"/>
        <v>4860.7236650999939</v>
      </c>
      <c r="BM133" s="150">
        <f t="shared" ca="1" si="3678"/>
        <v>4860.7236650999939</v>
      </c>
      <c r="BN133" s="150">
        <f t="shared" ca="1" si="3678"/>
        <v>4860.7236650999939</v>
      </c>
      <c r="BO133" s="150">
        <f t="shared" ref="BO133:CT133" ca="1" si="3679">MIN(20%*BN129,BN133+IF(BO52&gt;0,BO52))</f>
        <v>4860.7236650999939</v>
      </c>
      <c r="BP133" s="150">
        <f t="shared" ca="1" si="3679"/>
        <v>4860.7236650999939</v>
      </c>
      <c r="BQ133" s="150">
        <f t="shared" ca="1" si="3679"/>
        <v>4860.7236650999939</v>
      </c>
      <c r="BR133" s="150">
        <f t="shared" ca="1" si="3679"/>
        <v>4860.7236650999939</v>
      </c>
      <c r="BS133" s="150">
        <f t="shared" ca="1" si="3679"/>
        <v>4860.7236650999939</v>
      </c>
      <c r="BT133" s="150">
        <f t="shared" ca="1" si="3679"/>
        <v>4860.7236650999939</v>
      </c>
      <c r="BU133" s="150">
        <f t="shared" ca="1" si="3679"/>
        <v>4860.7236650999939</v>
      </c>
      <c r="BV133" s="150">
        <f t="shared" ca="1" si="3679"/>
        <v>4860.7236650999939</v>
      </c>
      <c r="BW133" s="150">
        <f t="shared" ca="1" si="3679"/>
        <v>4860.7236650999939</v>
      </c>
      <c r="BX133" s="150">
        <f t="shared" ca="1" si="3679"/>
        <v>4860.7236650999939</v>
      </c>
      <c r="BY133" s="150">
        <f t="shared" ca="1" si="3679"/>
        <v>4860.7236650999939</v>
      </c>
      <c r="BZ133" s="150">
        <f t="shared" ca="1" si="3679"/>
        <v>4860.7236650999939</v>
      </c>
      <c r="CA133" s="150">
        <f t="shared" ca="1" si="3679"/>
        <v>4860.7236650999939</v>
      </c>
      <c r="CB133" s="150">
        <f t="shared" ca="1" si="3679"/>
        <v>4860.7236650999939</v>
      </c>
      <c r="CC133" s="150">
        <f t="shared" ca="1" si="3679"/>
        <v>4860.7236650999939</v>
      </c>
      <c r="CD133" s="150">
        <f t="shared" ca="1" si="3679"/>
        <v>4860.7236650999939</v>
      </c>
      <c r="CE133" s="150">
        <f t="shared" ca="1" si="3679"/>
        <v>4860.7236650999939</v>
      </c>
      <c r="CF133" s="150">
        <f t="shared" ca="1" si="3679"/>
        <v>4860.7236650999939</v>
      </c>
      <c r="CG133" s="150">
        <f t="shared" ca="1" si="3679"/>
        <v>4860.7236650999939</v>
      </c>
      <c r="CH133" s="150">
        <f t="shared" ca="1" si="3679"/>
        <v>4860.7236650999939</v>
      </c>
      <c r="CI133" s="150">
        <f t="shared" ca="1" si="3679"/>
        <v>4860.7236650999939</v>
      </c>
      <c r="CJ133" s="150">
        <f t="shared" ca="1" si="3679"/>
        <v>4860.7236650999939</v>
      </c>
      <c r="CK133" s="150">
        <f t="shared" ca="1" si="3679"/>
        <v>4860.7236650999939</v>
      </c>
      <c r="CL133" s="150">
        <f t="shared" ca="1" si="3679"/>
        <v>4860.7236650999939</v>
      </c>
      <c r="CM133" s="150">
        <f t="shared" ca="1" si="3679"/>
        <v>4860.7236650999939</v>
      </c>
      <c r="CN133" s="150">
        <f t="shared" ca="1" si="3679"/>
        <v>4860.7236650999939</v>
      </c>
      <c r="CO133" s="150">
        <f t="shared" ca="1" si="3679"/>
        <v>4860.7236650999939</v>
      </c>
      <c r="CP133" s="150">
        <f t="shared" ca="1" si="3679"/>
        <v>4860.7236650999939</v>
      </c>
      <c r="CQ133" s="150">
        <f t="shared" ca="1" si="3679"/>
        <v>4860.7236650999939</v>
      </c>
      <c r="CR133" s="150">
        <f t="shared" ca="1" si="3679"/>
        <v>4860.7236650999939</v>
      </c>
      <c r="CS133" s="150">
        <f t="shared" ca="1" si="3679"/>
        <v>4860.7236650999939</v>
      </c>
      <c r="CT133" s="150">
        <f t="shared" ca="1" si="3679"/>
        <v>4860.7236650999939</v>
      </c>
      <c r="CU133" s="150">
        <f t="shared" ref="CU133:DQ133" ca="1" si="3680">MIN(20%*CT129,CT133+IF(CU52&gt;0,CU52))</f>
        <v>4860.7236650999939</v>
      </c>
      <c r="CV133" s="150">
        <f t="shared" ca="1" si="3680"/>
        <v>4860.7236650999939</v>
      </c>
      <c r="CW133" s="150">
        <f t="shared" ca="1" si="3680"/>
        <v>4860.7236650999939</v>
      </c>
      <c r="CX133" s="150">
        <f t="shared" ca="1" si="3680"/>
        <v>4860.7236650999939</v>
      </c>
      <c r="CY133" s="150">
        <f t="shared" ca="1" si="3680"/>
        <v>4860.7236650999939</v>
      </c>
      <c r="CZ133" s="150">
        <f t="shared" ca="1" si="3680"/>
        <v>4860.7236650999939</v>
      </c>
      <c r="DA133" s="150">
        <f t="shared" ca="1" si="3680"/>
        <v>4860.7236650999939</v>
      </c>
      <c r="DB133" s="150">
        <f t="shared" ca="1" si="3680"/>
        <v>4860.7236650999939</v>
      </c>
      <c r="DC133" s="150">
        <f t="shared" ca="1" si="3680"/>
        <v>4860.7236650999939</v>
      </c>
      <c r="DD133" s="150">
        <f t="shared" ca="1" si="3680"/>
        <v>4860.7236650999939</v>
      </c>
      <c r="DE133" s="150">
        <f t="shared" ca="1" si="3680"/>
        <v>4860.7236650999939</v>
      </c>
      <c r="DF133" s="150">
        <f t="shared" ca="1" si="3680"/>
        <v>4860.7236650999939</v>
      </c>
      <c r="DG133" s="150">
        <f t="shared" ca="1" si="3680"/>
        <v>4860.7236650999939</v>
      </c>
      <c r="DH133" s="150">
        <f t="shared" ca="1" si="3680"/>
        <v>4860.7236650999939</v>
      </c>
      <c r="DI133" s="150">
        <f t="shared" ca="1" si="3680"/>
        <v>4860.7236650999939</v>
      </c>
      <c r="DJ133" s="150">
        <f t="shared" ca="1" si="3680"/>
        <v>4860.7236650999939</v>
      </c>
      <c r="DK133" s="150">
        <f t="shared" ca="1" si="3680"/>
        <v>4860.7236650999939</v>
      </c>
      <c r="DL133" s="150">
        <f t="shared" ca="1" si="3680"/>
        <v>4860.7236650999939</v>
      </c>
      <c r="DM133" s="150">
        <f t="shared" ca="1" si="3680"/>
        <v>4860.7236650999939</v>
      </c>
      <c r="DN133" s="150">
        <f t="shared" ca="1" si="3680"/>
        <v>4860.7236650999939</v>
      </c>
      <c r="DO133" s="150">
        <f t="shared" ca="1" si="3680"/>
        <v>4860.7236650999939</v>
      </c>
      <c r="DP133" s="150">
        <f t="shared" ca="1" si="3680"/>
        <v>4860.7236650999939</v>
      </c>
      <c r="DQ133" s="150">
        <f t="shared" ca="1" si="3680"/>
        <v>4860.7236650999939</v>
      </c>
      <c r="DR133" s="150">
        <f t="shared" ref="DR133" ca="1" si="3681">MIN(20%*DQ129,DQ133+IF(DR52&gt;0,DR52))</f>
        <v>4860.7236650999939</v>
      </c>
      <c r="DS133" s="150">
        <f t="shared" ref="DS133" ca="1" si="3682">MIN(20%*DR129,DR133+IF(DS52&gt;0,DS52))</f>
        <v>4860.7236650999939</v>
      </c>
      <c r="DT133" s="150">
        <f t="shared" ref="DT133" ca="1" si="3683">MIN(20%*DS129,DS133+IF(DT52&gt;0,DT52))</f>
        <v>4860.7236650999939</v>
      </c>
      <c r="DU133" s="150">
        <f t="shared" ref="DU133" ca="1" si="3684">MIN(20%*DT129,DT133+IF(DU52&gt;0,DU52))</f>
        <v>4860.7236650999939</v>
      </c>
      <c r="DV133" s="150">
        <f t="shared" ref="DV133" ca="1" si="3685">MIN(20%*DU129,DU133+IF(DV52&gt;0,DV52))</f>
        <v>4860.7236650999939</v>
      </c>
      <c r="DW133" s="150">
        <f t="shared" ref="DW133" ca="1" si="3686">MIN(20%*DV129,DV133+IF(DW52&gt;0,DW52))</f>
        <v>4860.7236650999939</v>
      </c>
      <c r="DX133" s="150">
        <f t="shared" ref="DX133" ca="1" si="3687">MIN(20%*DW129,DW133+IF(DX52&gt;0,DX52))</f>
        <v>4860.7236650999939</v>
      </c>
      <c r="DY133" s="150">
        <f t="shared" ref="DY133" ca="1" si="3688">MIN(20%*DX129,DX133+IF(DY52&gt;0,DY52))</f>
        <v>4860.7236650999939</v>
      </c>
      <c r="DZ133" s="150">
        <f t="shared" ref="DZ133" ca="1" si="3689">MIN(20%*DY129,DY133+IF(DZ52&gt;0,DZ52))</f>
        <v>4860.7236650999939</v>
      </c>
      <c r="EA133" s="150">
        <f t="shared" ref="EA133" ca="1" si="3690">MIN(20%*DZ129,DZ133+IF(EA52&gt;0,EA52))</f>
        <v>4860.7236650999939</v>
      </c>
      <c r="EB133" s="150">
        <f t="shared" ref="EB133" ca="1" si="3691">MIN(20%*EA129,EA133+IF(EB52&gt;0,EB52))</f>
        <v>4860.7236650999939</v>
      </c>
      <c r="EC133" s="150">
        <f t="shared" ref="EC133" ca="1" si="3692">MIN(20%*EB129,EB133+IF(EC52&gt;0,EC52))</f>
        <v>4860.7236650999939</v>
      </c>
      <c r="ED133" s="150">
        <f t="shared" ref="ED133" ca="1" si="3693">MIN(20%*EC129,EC133+IF(ED52&gt;0,ED52))</f>
        <v>5219.9344594157792</v>
      </c>
      <c r="EE133" s="150">
        <f t="shared" ref="EE133" ca="1" si="3694">MIN(20%*ED129,ED133+IF(EE52&gt;0,EE52))</f>
        <v>5579.1452537315645</v>
      </c>
      <c r="EF133" s="150">
        <f t="shared" ref="EF133" ca="1" si="3695">MIN(20%*EE129,EE133+IF(EF52&gt;0,EF52))</f>
        <v>5938.3560480473498</v>
      </c>
      <c r="EG133" s="150">
        <f t="shared" ref="EG133" ca="1" si="3696">MIN(20%*EF129,EF133+IF(EG52&gt;0,EG52))</f>
        <v>6297.566842363135</v>
      </c>
      <c r="EH133" s="150">
        <f t="shared" ref="EH133" ca="1" si="3697">MIN(20%*EG129,EG133+IF(EH52&gt;0,EH52))</f>
        <v>6549.5118657504727</v>
      </c>
      <c r="EI133" s="150">
        <f t="shared" ref="EI133" ca="1" si="3698">MIN(20%*EH129,EH133+IF(EI52&gt;0,EI52))</f>
        <v>6549.5118657504727</v>
      </c>
      <c r="EJ133" s="150">
        <f t="shared" ref="EJ133" ca="1" si="3699">MIN(20%*EI129,EI133+IF(EJ52&gt;0,EJ52))</f>
        <v>6549.5118657504727</v>
      </c>
      <c r="EK133" s="150">
        <f t="shared" ref="EK133" ca="1" si="3700">MIN(20%*EJ129,EJ133+IF(EK52&gt;0,EK52))</f>
        <v>6549.5118657504727</v>
      </c>
      <c r="EL133" s="150">
        <f t="shared" ref="EL133" ca="1" si="3701">MIN(20%*EK129,EK133+IF(EL52&gt;0,EL52))</f>
        <v>6549.5118657504727</v>
      </c>
      <c r="EM133" s="150">
        <f t="shared" ref="EM133" ca="1" si="3702">MIN(20%*EL129,EL133+IF(EM52&gt;0,EM52))</f>
        <v>6549.5118657504727</v>
      </c>
      <c r="EN133" s="150">
        <f t="shared" ref="EN133" ca="1" si="3703">MIN(20%*EM129,EM133+IF(EN52&gt;0,EN52))</f>
        <v>6549.5118657504727</v>
      </c>
      <c r="EO133" s="150">
        <f t="shared" ref="EO133" ca="1" si="3704">MIN(20%*EN129,EN133+IF(EO52&gt;0,EO52))</f>
        <v>6549.5118657504727</v>
      </c>
      <c r="EP133" s="150">
        <f t="shared" ref="EP133" ca="1" si="3705">MIN(20%*EO129,EO133+IF(EP52&gt;0,EP52))</f>
        <v>6401.4526911305366</v>
      </c>
      <c r="EQ133" s="150">
        <f t="shared" ref="EQ133" ca="1" si="3706">MIN(20%*EP129,EP133+IF(EQ52&gt;0,EQ52))</f>
        <v>6401.4526911305366</v>
      </c>
      <c r="ER133" s="150">
        <f t="shared" ref="ER133" ca="1" si="3707">MIN(20%*EQ129,EQ133+IF(ER52&gt;0,ER52))</f>
        <v>6401.4526911305366</v>
      </c>
      <c r="ES133" s="150">
        <f t="shared" ref="ES133" ca="1" si="3708">MIN(20%*ER129,ER133+IF(ES52&gt;0,ES52))</f>
        <v>6401.4526911305366</v>
      </c>
      <c r="ET133" s="150">
        <f t="shared" ref="ET133" ca="1" si="3709">MIN(20%*ES129,ES133+IF(ET52&gt;0,ET52))</f>
        <v>6401.4526911305366</v>
      </c>
      <c r="EU133" s="150">
        <f t="shared" ref="EU133" ca="1" si="3710">MIN(20%*ET129,ET133+IF(EU52&gt;0,EU52))</f>
        <v>6401.4526911305366</v>
      </c>
      <c r="EV133" s="150">
        <f t="shared" ref="EV133" ca="1" si="3711">MIN(20%*EU129,EU133+IF(EV52&gt;0,EV52))</f>
        <v>6401.4526911305366</v>
      </c>
      <c r="EW133" s="150">
        <f t="shared" ref="EW133" ca="1" si="3712">MIN(20%*EV129,EV133+IF(EW52&gt;0,EW52))</f>
        <v>6401.4526911305366</v>
      </c>
      <c r="EX133" s="150">
        <f t="shared" ref="EX133" ca="1" si="3713">MIN(20%*EW129,EW133+IF(EX52&gt;0,EX52))</f>
        <v>6401.4526911305366</v>
      </c>
      <c r="EY133" s="150">
        <f t="shared" ref="EY133" ca="1" si="3714">MIN(20%*EX129,EX133+IF(EY52&gt;0,EY52))</f>
        <v>6401.4526911305366</v>
      </c>
      <c r="EZ133" s="150">
        <f t="shared" ref="EZ133" ca="1" si="3715">MIN(20%*EY129,EY133+IF(EZ52&gt;0,EZ52))</f>
        <v>6401.4526911305366</v>
      </c>
      <c r="FA133" s="150">
        <f t="shared" ref="FA133" ca="1" si="3716">MIN(20%*EZ129,EZ133+IF(FA52&gt;0,FA52))</f>
        <v>6401.4526911305366</v>
      </c>
      <c r="FB133" s="150">
        <f t="shared" ref="FB133" ca="1" si="3717">MIN(20%*FA129,FA133+IF(FB52&gt;0,FB52))</f>
        <v>6253.3935165106022</v>
      </c>
      <c r="FC133" s="150">
        <f t="shared" ref="FC133" ca="1" si="3718">MIN(20%*FB129,FB133+IF(FC52&gt;0,FC52))</f>
        <v>6253.3935165106022</v>
      </c>
      <c r="FD133" s="150">
        <f t="shared" ref="FD133" ca="1" si="3719">MIN(20%*FC129,FC133+IF(FD52&gt;0,FD52))</f>
        <v>6253.3935165106022</v>
      </c>
      <c r="FE133" s="150">
        <f t="shared" ref="FE133" ca="1" si="3720">MIN(20%*FD129,FD133+IF(FE52&gt;0,FE52))</f>
        <v>6253.3935165106022</v>
      </c>
      <c r="FF133" s="150">
        <f t="shared" ref="FF133" ca="1" si="3721">MIN(20%*FE129,FE133+IF(FF52&gt;0,FF52))</f>
        <v>6253.3935165106022</v>
      </c>
      <c r="FG133" s="150">
        <f t="shared" ref="FG133" ca="1" si="3722">MIN(20%*FF129,FF133+IF(FG52&gt;0,FG52))</f>
        <v>6253.3935165106022</v>
      </c>
      <c r="FH133" s="150">
        <f t="shared" ref="FH133" ca="1" si="3723">MIN(20%*FG129,FG133+IF(FH52&gt;0,FH52))</f>
        <v>6253.3935165106022</v>
      </c>
      <c r="FI133" s="150">
        <f t="shared" ref="FI133" ca="1" si="3724">MIN(20%*FH129,FH133+IF(FI52&gt;0,FI52))</f>
        <v>6253.3935165106022</v>
      </c>
      <c r="FJ133" s="150">
        <f t="shared" ref="FJ133" ca="1" si="3725">MIN(20%*FI129,FI133+IF(FJ52&gt;0,FJ52))</f>
        <v>6253.3935165106022</v>
      </c>
      <c r="FK133" s="150">
        <f t="shared" ref="FK133" ca="1" si="3726">MIN(20%*FJ129,FJ133+IF(FK52&gt;0,FK52))</f>
        <v>6253.3935165106022</v>
      </c>
      <c r="FL133" s="150">
        <f t="shared" ref="FL133" ca="1" si="3727">MIN(20%*FK129,FK133+IF(FL52&gt;0,FL52))</f>
        <v>6253.3935165106022</v>
      </c>
      <c r="FM133" s="150">
        <f t="shared" ref="FM133" ca="1" si="3728">MIN(20%*FL129,FL133+IF(FM52&gt;0,FM52))</f>
        <v>6253.3935165106022</v>
      </c>
      <c r="FN133" s="150">
        <f t="shared" ref="FN133" ca="1" si="3729">MIN(20%*FM129,FM133+IF(FN52&gt;0,FN52))</f>
        <v>6105.3343418906661</v>
      </c>
      <c r="FO133" s="150">
        <f t="shared" ref="FO133" ca="1" si="3730">MIN(20%*FN129,FN133+IF(FO52&gt;0,FO52))</f>
        <v>6105.3343418906661</v>
      </c>
      <c r="FP133" s="150">
        <f t="shared" ref="FP133" ca="1" si="3731">MIN(20%*FO129,FO133+IF(FP52&gt;0,FP52))</f>
        <v>6105.3343418906661</v>
      </c>
      <c r="FQ133" s="150">
        <f t="shared" ref="FQ133" ca="1" si="3732">MIN(20%*FP129,FP133+IF(FQ52&gt;0,FQ52))</f>
        <v>6105.3343418906661</v>
      </c>
      <c r="FR133" s="150">
        <f t="shared" ref="FR133" ca="1" si="3733">MIN(20%*FQ129,FQ133+IF(FR52&gt;0,FR52))</f>
        <v>6105.3343418906661</v>
      </c>
      <c r="FS133" s="150">
        <f t="shared" ref="FS133" ca="1" si="3734">MIN(20%*FR129,FR133+IF(FS52&gt;0,FS52))</f>
        <v>6105.3343418906661</v>
      </c>
      <c r="FT133" s="150">
        <f t="shared" ref="FT133" ca="1" si="3735">MIN(20%*FS129,FS133+IF(FT52&gt;0,FT52))</f>
        <v>6105.3343418906661</v>
      </c>
      <c r="FU133" s="150">
        <f t="shared" ref="FU133" ca="1" si="3736">MIN(20%*FT129,FT133+IF(FU52&gt;0,FU52))</f>
        <v>6105.3343418906661</v>
      </c>
      <c r="FV133" s="150">
        <f t="shared" ref="FV133" ca="1" si="3737">MIN(20%*FU129,FU133+IF(FV52&gt;0,FV52))</f>
        <v>6105.3343418906661</v>
      </c>
      <c r="FW133" s="150">
        <f t="shared" ref="FW133" ca="1" si="3738">MIN(20%*FV129,FV133+IF(FW52&gt;0,FW52))</f>
        <v>6105.3343418906661</v>
      </c>
      <c r="FX133" s="150">
        <f t="shared" ref="FX133" ca="1" si="3739">MIN(20%*FW129,FW133+IF(FX52&gt;0,FX52))</f>
        <v>6105.3343418906661</v>
      </c>
      <c r="FY133" s="150">
        <f t="shared" ref="FY133" ca="1" si="3740">MIN(20%*FX129,FX133+IF(FY52&gt;0,FY52))</f>
        <v>6105.3343418906661</v>
      </c>
      <c r="FZ133" s="150">
        <f t="shared" ref="FZ133" ca="1" si="3741">MIN(20%*FY129,FY133+IF(FZ52&gt;0,FZ52))</f>
        <v>6464.5451362064514</v>
      </c>
      <c r="GA133" s="150">
        <f t="shared" ref="GA133" ca="1" si="3742">MIN(20%*FZ129,FZ133+IF(GA52&gt;0,GA52))</f>
        <v>6823.7559305222367</v>
      </c>
      <c r="GB133" s="150">
        <f t="shared" ref="GB133" ca="1" si="3743">MIN(20%*GA129,GA133+IF(GB52&gt;0,GB52))</f>
        <v>7182.9667248380219</v>
      </c>
      <c r="GC133" s="150">
        <f t="shared" ref="GC133" ca="1" si="3744">MIN(20%*GB129,GB133+IF(GC52&gt;0,GC52))</f>
        <v>7542.1775191538072</v>
      </c>
      <c r="GD133" s="150">
        <f t="shared" ref="GD133" ca="1" si="3745">MIN(20%*GC129,GC133+IF(GD52&gt;0,GD52))</f>
        <v>7775.2278331040616</v>
      </c>
      <c r="GE133" s="150">
        <f t="shared" ref="GE133" ca="1" si="3746">MIN(20%*GD129,GD133+IF(GE52&gt;0,GE52))</f>
        <v>7775.2278331040616</v>
      </c>
      <c r="GF133" s="150">
        <f t="shared" ref="GF133" ca="1" si="3747">MIN(20%*GE129,GE133+IF(GF52&gt;0,GF52))</f>
        <v>7775.2278331040616</v>
      </c>
      <c r="GG133" s="150">
        <f t="shared" ref="GG133" ca="1" si="3748">MIN(20%*GF129,GF133+IF(GG52&gt;0,GG52))</f>
        <v>7775.2278331040616</v>
      </c>
      <c r="GH133" s="150">
        <f t="shared" ref="GH133" ca="1" si="3749">MIN(20%*GG129,GG133+IF(GH52&gt;0,GH52))</f>
        <v>7775.2278331040616</v>
      </c>
      <c r="GI133" s="150">
        <f t="shared" ref="GI133" ca="1" si="3750">MIN(20%*GH129,GH133+IF(GI52&gt;0,GI52))</f>
        <v>7775.2278331040616</v>
      </c>
      <c r="GJ133" s="150">
        <f t="shared" ref="GJ133" ca="1" si="3751">MIN(20%*GI129,GI133+IF(GJ52&gt;0,GJ52))</f>
        <v>7775.2278331040616</v>
      </c>
      <c r="GK133" s="150">
        <f t="shared" ref="GK133" ca="1" si="3752">MIN(20%*GJ129,GJ133+IF(GK52&gt;0,GK52))</f>
        <v>7775.2278331040616</v>
      </c>
      <c r="GL133" s="150">
        <f t="shared" ref="GL133" ca="1" si="3753">MIN(20%*GK129,GK133+IF(GL52&gt;0,GL52))</f>
        <v>8134.4386274198469</v>
      </c>
      <c r="GM133" s="150">
        <f t="shared" ref="GM133" ca="1" si="3754">MIN(20%*GL129,GL133+IF(GM52&gt;0,GM52))</f>
        <v>8493.6494217356321</v>
      </c>
      <c r="GN133" s="150">
        <f t="shared" ref="GN133" ca="1" si="3755">MIN(20%*GM129,GM133+IF(GN52&gt;0,GN52))</f>
        <v>8852.8602160514183</v>
      </c>
      <c r="GO133" s="150">
        <f t="shared" ref="GO133" ca="1" si="3756">MIN(20%*GN129,GN133+IF(GO52&gt;0,GO52))</f>
        <v>9212.0710103672045</v>
      </c>
      <c r="GP133" s="150">
        <f t="shared" ref="GP133" ca="1" si="3757">MIN(20%*GO129,GO133+IF(GP52&gt;0,GP52))</f>
        <v>9571.2818046829907</v>
      </c>
      <c r="GQ133" s="150">
        <f t="shared" ref="GQ133" ca="1" si="3758">MIN(20%*GP129,GP133+IF(GQ52&gt;0,GQ52))</f>
        <v>9930.4925989987769</v>
      </c>
      <c r="GR133" s="150">
        <f t="shared" ref="GR133" ca="1" si="3759">MIN(20%*GQ129,GQ133+IF(GR52&gt;0,GR52))</f>
        <v>10289.703393314563</v>
      </c>
      <c r="GS133" s="150">
        <f t="shared" ref="GS133" ca="1" si="3760">MIN(20%*GR129,GR133+IF(GS52&gt;0,GS52))</f>
        <v>10648.914187630349</v>
      </c>
      <c r="GT133" s="150">
        <f t="shared" ref="GT133" ca="1" si="3761">MIN(20%*GS129,GS133+IF(GT52&gt;0,GT52))</f>
        <v>11008.124981946135</v>
      </c>
      <c r="GU133" s="150">
        <f t="shared" ref="GU133" ca="1" si="3762">MIN(20%*GT129,GT133+IF(GU52&gt;0,GU52))</f>
        <v>11128.518959067464</v>
      </c>
      <c r="GV133" s="150">
        <f t="shared" ref="GV133" ca="1" si="3763">MIN(20%*GU129,GU133+IF(GV52&gt;0,GV52))</f>
        <v>11128.518959067464</v>
      </c>
      <c r="GW133" s="150">
        <f t="shared" ref="GW133" ca="1" si="3764">MIN(20%*GV129,GV133+IF(GW52&gt;0,GW52))</f>
        <v>11128.518959067464</v>
      </c>
      <c r="GX133" s="150">
        <f t="shared" ref="GX133" ca="1" si="3765">MIN(20%*GW129,GW133+IF(GX52&gt;0,GX52))</f>
        <v>11283.739955030862</v>
      </c>
      <c r="GY133" s="150">
        <f t="shared" ref="GY133" ca="1" si="3766">MIN(20%*GX129,GX133+IF(GY52&gt;0,GY52))</f>
        <v>11283.739955030862</v>
      </c>
      <c r="GZ133" s="150">
        <f t="shared" ref="GZ133" ca="1" si="3767">MIN(20%*GY129,GY133+IF(GZ52&gt;0,GZ52))</f>
        <v>11283.739955030862</v>
      </c>
      <c r="HA133" s="150">
        <f t="shared" ref="HA133" ca="1" si="3768">MIN(20%*GZ129,GZ133+IF(HA52&gt;0,HA52))</f>
        <v>11283.739955030862</v>
      </c>
      <c r="HB133" s="150">
        <f t="shared" ref="HB133" ca="1" si="3769">MIN(20%*HA129,HA133+IF(HB52&gt;0,HB52))</f>
        <v>11283.739955030862</v>
      </c>
      <c r="HC133" s="150">
        <f t="shared" ref="HC133" ca="1" si="3770">MIN(20%*HB129,HB133+IF(HC52&gt;0,HC52))</f>
        <v>11283.739955030862</v>
      </c>
      <c r="HD133" s="150">
        <f t="shared" ref="HD133" ca="1" si="3771">MIN(20%*HC129,HC133+IF(HD52&gt;0,HD52))</f>
        <v>11283.739955030862</v>
      </c>
      <c r="HE133" s="150">
        <f t="shared" ref="HE133" ca="1" si="3772">MIN(20%*HD129,HD133+IF(HE52&gt;0,HE52))</f>
        <v>11283.739955030862</v>
      </c>
      <c r="HF133" s="150">
        <f t="shared" ref="HF133" ca="1" si="3773">MIN(20%*HE129,HE133+IF(HF52&gt;0,HF52))</f>
        <v>11283.739955030862</v>
      </c>
      <c r="HG133" s="150">
        <f t="shared" ref="HG133" ca="1" si="3774">MIN(20%*HF129,HF133+IF(HG52&gt;0,HG52))</f>
        <v>11283.739955030862</v>
      </c>
      <c r="HH133" s="150">
        <f t="shared" ref="HH133" ca="1" si="3775">MIN(20%*HG129,HG133+IF(HH52&gt;0,HH52))</f>
        <v>11283.739955030862</v>
      </c>
      <c r="HI133" s="150">
        <f t="shared" ref="HI133" ca="1" si="3776">MIN(20%*HH129,HH133+IF(HI52&gt;0,HI52))</f>
        <v>11283.739955030862</v>
      </c>
      <c r="HJ133" s="150">
        <f t="shared" ref="HJ133" ca="1" si="3777">MIN(20%*HI129,HI133+IF(HJ52&gt;0,HJ52))</f>
        <v>11135.680780410923</v>
      </c>
      <c r="HK133" s="150">
        <f t="shared" ref="HK133" ca="1" si="3778">MIN(20%*HJ129,HJ133+IF(HK52&gt;0,HK52))</f>
        <v>11135.680780410923</v>
      </c>
      <c r="HL133" s="150">
        <f t="shared" ref="HL133" ca="1" si="3779">MIN(20%*HK129,HK133+IF(HL52&gt;0,HL52))</f>
        <v>11135.680780410923</v>
      </c>
      <c r="HM133" s="150">
        <f t="shared" ref="HM133" ca="1" si="3780">MIN(20%*HL129,HL133+IF(HM52&gt;0,HM52))</f>
        <v>11135.680780410923</v>
      </c>
      <c r="HN133" s="150">
        <f t="shared" ref="HN133" ca="1" si="3781">MIN(20%*HM129,HM133+IF(HN52&gt;0,HN52))</f>
        <v>11135.680780410923</v>
      </c>
      <c r="HO133" s="150">
        <f t="shared" ref="HO133" ca="1" si="3782">MIN(20%*HN129,HN133+IF(HO52&gt;0,HO52))</f>
        <v>11135.680780410923</v>
      </c>
      <c r="HP133" s="150">
        <f t="shared" ref="HP133" ca="1" si="3783">MIN(20%*HO129,HO133+IF(HP52&gt;0,HP52))</f>
        <v>11135.680780410923</v>
      </c>
      <c r="HQ133" s="150">
        <f t="shared" ref="HQ133" ca="1" si="3784">MIN(20%*HP129,HP133+IF(HQ52&gt;0,HQ52))</f>
        <v>11135.680780410923</v>
      </c>
      <c r="HR133" s="150">
        <f t="shared" ref="HR133" ca="1" si="3785">MIN(20%*HQ129,HQ133+IF(HR52&gt;0,HR52))</f>
        <v>11135.680780410923</v>
      </c>
      <c r="HS133" s="150">
        <f t="shared" ref="HS133" ca="1" si="3786">MIN(20%*HR129,HR133+IF(HS52&gt;0,HS52))</f>
        <v>11135.680780410923</v>
      </c>
      <c r="HT133" s="150">
        <f t="shared" ref="HT133" ca="1" si="3787">MIN(20%*HS129,HS133+IF(HT52&gt;0,HT52))</f>
        <v>11135.680780410923</v>
      </c>
      <c r="HU133" s="150">
        <f t="shared" ref="HU133" ca="1" si="3788">MIN(20%*HT129,HT133+IF(HU52&gt;0,HU52))</f>
        <v>11135.680780410923</v>
      </c>
      <c r="HV133" s="150">
        <f t="shared" ref="HV133" ca="1" si="3789">MIN(20%*HU129,HU133+IF(HV52&gt;0,HV52))</f>
        <v>10987.62160579099</v>
      </c>
      <c r="HW133" s="150">
        <f t="shared" ref="HW133" ca="1" si="3790">MIN(20%*HV129,HV133+IF(HW52&gt;0,HW52))</f>
        <v>10987.62160579099</v>
      </c>
      <c r="HX133" s="150">
        <f t="shared" ref="HX133" ca="1" si="3791">MIN(20%*HW129,HW133+IF(HX52&gt;0,HX52))</f>
        <v>10987.62160579099</v>
      </c>
      <c r="HY133" s="150">
        <f t="shared" ref="HY133" ca="1" si="3792">MIN(20%*HX129,HX133+IF(HY52&gt;0,HY52))</f>
        <v>10987.62160579099</v>
      </c>
      <c r="HZ133" s="150">
        <f t="shared" ref="HZ133" ca="1" si="3793">MIN(20%*HY129,HY133+IF(HZ52&gt;0,HZ52))</f>
        <v>10987.62160579099</v>
      </c>
      <c r="IA133" s="150">
        <f t="shared" ref="IA133" ca="1" si="3794">MIN(20%*HZ129,HZ133+IF(IA52&gt;0,IA52))</f>
        <v>10987.62160579099</v>
      </c>
      <c r="IB133" s="150">
        <f t="shared" ref="IB133" ca="1" si="3795">MIN(20%*IA129,IA133+IF(IB52&gt;0,IB52))</f>
        <v>10987.62160579099</v>
      </c>
      <c r="IC133" s="150">
        <f t="shared" ref="IC133" ca="1" si="3796">MIN(20%*IB129,IB133+IF(IC52&gt;0,IC52))</f>
        <v>10987.62160579099</v>
      </c>
      <c r="ID133" s="150">
        <f t="shared" ref="ID133" ca="1" si="3797">MIN(20%*IC129,IC133+IF(ID52&gt;0,ID52))</f>
        <v>10987.62160579099</v>
      </c>
      <c r="IE133" s="150">
        <f t="shared" ref="IE133" ca="1" si="3798">MIN(20%*ID129,ID133+IF(IE52&gt;0,IE52))</f>
        <v>10987.62160579099</v>
      </c>
      <c r="IF133" s="150">
        <f t="shared" ref="IF133" ca="1" si="3799">MIN(20%*IE129,IE133+IF(IF52&gt;0,IF52))</f>
        <v>10987.62160579099</v>
      </c>
      <c r="IG133" s="150">
        <f t="shared" ref="IG133" ca="1" si="3800">MIN(20%*IF129,IF133+IF(IG52&gt;0,IG52))</f>
        <v>10987.62160579099</v>
      </c>
      <c r="IH133" s="150">
        <f t="shared" ref="IH133" ca="1" si="3801">MIN(20%*IG129,IG133+IF(IH52&gt;0,IH52))</f>
        <v>10839.562431171054</v>
      </c>
      <c r="II133" s="150">
        <f t="shared" ref="II133" ca="1" si="3802">MIN(20%*IH129,IH133+IF(II52&gt;0,II52))</f>
        <v>10839.562431171054</v>
      </c>
      <c r="IJ133" s="150">
        <f t="shared" ref="IJ133" ca="1" si="3803">MIN(20%*II129,II133+IF(IJ52&gt;0,IJ52))</f>
        <v>10839.562431171054</v>
      </c>
      <c r="IK133" s="150">
        <f t="shared" ref="IK133" ca="1" si="3804">MIN(20%*IJ129,IJ133+IF(IK52&gt;0,IK52))</f>
        <v>10839.562431171054</v>
      </c>
      <c r="IL133" s="150">
        <f t="shared" ref="IL133" ca="1" si="3805">MIN(20%*IK129,IK133+IF(IL52&gt;0,IL52))</f>
        <v>10839.562431171054</v>
      </c>
      <c r="IM133" s="150">
        <f t="shared" ref="IM133" ca="1" si="3806">MIN(20%*IL129,IL133+IF(IM52&gt;0,IM52))</f>
        <v>10839.562431171054</v>
      </c>
      <c r="IN133" s="150">
        <f t="shared" ref="IN133" ca="1" si="3807">MIN(20%*IM129,IM133+IF(IN52&gt;0,IN52))</f>
        <v>10839.562431171054</v>
      </c>
      <c r="IO133" s="150">
        <f t="shared" ref="IO133" ca="1" si="3808">MIN(20%*IN129,IN133+IF(IO52&gt;0,IO52))</f>
        <v>10839.562431171054</v>
      </c>
      <c r="IP133" s="150">
        <f t="shared" ref="IP133" ca="1" si="3809">MIN(20%*IO129,IO133+IF(IP52&gt;0,IP52))</f>
        <v>10839.562431171054</v>
      </c>
      <c r="IQ133" s="150">
        <f t="shared" ref="IQ133" ca="1" si="3810">MIN(20%*IP129,IP133+IF(IQ52&gt;0,IQ52))</f>
        <v>10839.562431171054</v>
      </c>
      <c r="IR133" s="150">
        <f t="shared" ref="IR133" ca="1" si="3811">MIN(20%*IQ129,IQ133+IF(IR52&gt;0,IR52))</f>
        <v>10839.562431171054</v>
      </c>
      <c r="IS133" s="150">
        <f t="shared" ref="IS133" ca="1" si="3812">MIN(20%*IR129,IR133+IF(IS52&gt;0,IS52))</f>
        <v>10839.562431171054</v>
      </c>
      <c r="IT133" s="150">
        <f t="shared" ref="IT133" ca="1" si="3813">MIN(20%*IS129,IS133+IF(IT52&gt;0,IT52))</f>
        <v>10691.503256551119</v>
      </c>
      <c r="IU133" s="150">
        <f t="shared" ref="IU133" ca="1" si="3814">MIN(20%*IT129,IT133+IF(IU52&gt;0,IU52))</f>
        <v>10691.503256551119</v>
      </c>
      <c r="IV133" s="150">
        <f t="shared" ref="IV133" ca="1" si="3815">MIN(20%*IU129,IU133+IF(IV52&gt;0,IV52))</f>
        <v>10691.503256551119</v>
      </c>
      <c r="IW133" s="150">
        <f t="shared" ref="IW133" ca="1" si="3816">MIN(20%*IV129,IV133+IF(IW52&gt;0,IW52))</f>
        <v>10691.503256551119</v>
      </c>
      <c r="IX133" s="150">
        <f t="shared" ref="IX133" ca="1" si="3817">MIN(20%*IW129,IW133+IF(IX52&gt;0,IX52))</f>
        <v>10691.503256551119</v>
      </c>
      <c r="IY133" s="150">
        <f t="shared" ref="IY133" ca="1" si="3818">MIN(20%*IX129,IX133+IF(IY52&gt;0,IY52))</f>
        <v>10691.503256551119</v>
      </c>
      <c r="IZ133" s="150">
        <f t="shared" ref="IZ133" ca="1" si="3819">MIN(20%*IY129,IY133+IF(IZ52&gt;0,IZ52))</f>
        <v>10691.503256551119</v>
      </c>
      <c r="JA133" s="150">
        <f t="shared" ref="JA133" ca="1" si="3820">MIN(20%*IZ129,IZ133+IF(JA52&gt;0,JA52))</f>
        <v>10691.503256551119</v>
      </c>
      <c r="JB133" s="150">
        <f t="shared" ref="JB133" ca="1" si="3821">MIN(20%*JA129,JA133+IF(JB52&gt;0,JB52))</f>
        <v>10691.503256551119</v>
      </c>
      <c r="JC133" s="150">
        <f t="shared" ref="JC133" ca="1" si="3822">MIN(20%*JB129,JB133+IF(JC52&gt;0,JC52))</f>
        <v>10691.503256551119</v>
      </c>
      <c r="JD133" s="150">
        <f t="shared" ref="JD133" ca="1" si="3823">MIN(20%*JC129,JC133+IF(JD52&gt;0,JD52))</f>
        <v>10691.503256551119</v>
      </c>
      <c r="JE133" s="150">
        <f t="shared" ref="JE133" ca="1" si="3824">MIN(20%*JD129,JD133+IF(JE52&gt;0,JE52))</f>
        <v>10691.503256551119</v>
      </c>
      <c r="JF133" s="150">
        <f t="shared" ref="JF133" ca="1" si="3825">MIN(20%*JE129,JE133+IF(JF52&gt;0,JF52))</f>
        <v>11050.714050866905</v>
      </c>
      <c r="JG133" s="150">
        <f t="shared" ref="JG133" ca="1" si="3826">MIN(20%*JF129,JF133+IF(JG52&gt;0,JG52))</f>
        <v>11409.924845182692</v>
      </c>
      <c r="JH133" s="150">
        <f t="shared" ref="JH133" ca="1" si="3827">MIN(20%*JG129,JG133+IF(JH52&gt;0,JH52))</f>
        <v>11769.135639498478</v>
      </c>
      <c r="JI133" s="150">
        <f t="shared" ref="JI133" ca="1" si="3828">MIN(20%*JH129,JH133+IF(JI52&gt;0,JI52))</f>
        <v>12128.346433814264</v>
      </c>
      <c r="JJ133" s="150">
        <f t="shared" ref="JJ133" ca="1" si="3829">MIN(20%*JI129,JI133+IF(JJ52&gt;0,JJ52))</f>
        <v>12361.396747764513</v>
      </c>
      <c r="JK133" s="150">
        <f t="shared" ref="JK133" ca="1" si="3830">MIN(20%*JJ129,JJ133+IF(JK52&gt;0,JK52))</f>
        <v>12361.396747764513</v>
      </c>
      <c r="JL133" s="150">
        <f t="shared" ref="JL133" ca="1" si="3831">MIN(20%*JK129,JK133+IF(JL52&gt;0,JL52))</f>
        <v>12361.396747764513</v>
      </c>
      <c r="JM133" s="150">
        <f t="shared" ref="JM133" ca="1" si="3832">MIN(20%*JL129,JL133+IF(JM52&gt;0,JM52))</f>
        <v>12361.396747764513</v>
      </c>
      <c r="JN133" s="150">
        <f t="shared" ref="JN133" ca="1" si="3833">MIN(20%*JM129,JM133+IF(JN52&gt;0,JN52))</f>
        <v>12361.396747764513</v>
      </c>
      <c r="JO133" s="150">
        <f t="shared" ref="JO133" ca="1" si="3834">MIN(20%*JN129,JN133+IF(JO52&gt;0,JO52))</f>
        <v>12361.396747764513</v>
      </c>
      <c r="JP133" s="150">
        <f t="shared" ref="JP133" ca="1" si="3835">MIN(20%*JO129,JO133+IF(JP52&gt;0,JP52))</f>
        <v>12361.396747764513</v>
      </c>
      <c r="JQ133" s="150">
        <f t="shared" ref="JQ133" ca="1" si="3836">MIN(20%*JP129,JP133+IF(JQ52&gt;0,JQ52))</f>
        <v>12361.396747764513</v>
      </c>
      <c r="JR133" s="150">
        <f t="shared" ref="JR133" ca="1" si="3837">MIN(20%*JQ129,JQ133+IF(JR52&gt;0,JR52))</f>
        <v>12378.605997311244</v>
      </c>
      <c r="JS133" s="150">
        <f t="shared" ref="JS133" ca="1" si="3838">MIN(20%*JR129,JR133+IF(JS52&gt;0,JS52))</f>
        <v>12378.605997311244</v>
      </c>
      <c r="JT133" s="150">
        <f t="shared" ref="JT133" ca="1" si="3839">MIN(20%*JS129,JS133+IF(JT52&gt;0,JT52))</f>
        <v>12378.605997311244</v>
      </c>
      <c r="JU133" s="150">
        <f t="shared" ref="JU133" ca="1" si="3840">MIN(20%*JT129,JT133+IF(JU52&gt;0,JU52))</f>
        <v>12378.605997311244</v>
      </c>
      <c r="JV133" s="150">
        <f t="shared" ref="JV133" ca="1" si="3841">MIN(20%*JU129,JU133+IF(JV52&gt;0,JV52))</f>
        <v>12378.605997311244</v>
      </c>
      <c r="JW133" s="150">
        <f t="shared" ref="JW133" ca="1" si="3842">MIN(20%*JV129,JV133+IF(JW52&gt;0,JW52))</f>
        <v>12378.605997311244</v>
      </c>
      <c r="JX133" s="150">
        <f t="shared" ref="JX133" ca="1" si="3843">MIN(20%*JW129,JW133+IF(JX52&gt;0,JX52))</f>
        <v>12378.605997311244</v>
      </c>
      <c r="JY133" s="150">
        <f t="shared" ref="JY133" ca="1" si="3844">MIN(20%*JX129,JX133+IF(JY52&gt;0,JY52))</f>
        <v>12378.605997311244</v>
      </c>
      <c r="JZ133" s="150">
        <f t="shared" ref="JZ133" ca="1" si="3845">MIN(20%*JY129,JY133+IF(JZ52&gt;0,JZ52))</f>
        <v>12378.605997311244</v>
      </c>
      <c r="KA133" s="150">
        <f t="shared" ref="KA133" ca="1" si="3846">MIN(20%*JZ129,JZ133+IF(KA52&gt;0,KA52))</f>
        <v>12378.605997311244</v>
      </c>
      <c r="KB133" s="150">
        <f t="shared" ref="KB133" ca="1" si="3847">MIN(20%*KA129,KA133+IF(KB52&gt;0,KB52))</f>
        <v>12378.605997311244</v>
      </c>
      <c r="KC133" s="150">
        <f t="shared" ref="KC133" ca="1" si="3848">MIN(20%*KB129,KB133+IF(KC52&gt;0,KC52))</f>
        <v>12378.605997311244</v>
      </c>
      <c r="KD133" s="150">
        <f t="shared" ref="KD133" ca="1" si="3849">MIN(20%*KC129,KC133+IF(KD52&gt;0,KD52))</f>
        <v>12230.546822691307</v>
      </c>
      <c r="KE133" s="150">
        <f t="shared" ref="KE133" ca="1" si="3850">MIN(20%*KD129,KD133+IF(KE52&gt;0,KE52))</f>
        <v>12230.546822691307</v>
      </c>
      <c r="KF133" s="150">
        <f t="shared" ref="KF133" ca="1" si="3851">MIN(20%*KE129,KE133+IF(KF52&gt;0,KF52))</f>
        <v>12230.546822691307</v>
      </c>
      <c r="KG133" s="150">
        <f t="shared" ref="KG133" ca="1" si="3852">MIN(20%*KF129,KF133+IF(KG52&gt;0,KG52))</f>
        <v>12230.546822691307</v>
      </c>
      <c r="KH133" s="150">
        <f t="shared" ref="KH133" ca="1" si="3853">MIN(20%*KG129,KG133+IF(KH52&gt;0,KH52))</f>
        <v>12230.546822691307</v>
      </c>
      <c r="KI133" s="150">
        <f t="shared" ref="KI133" ca="1" si="3854">MIN(20%*KH129,KH133+IF(KI52&gt;0,KI52))</f>
        <v>12230.546822691307</v>
      </c>
      <c r="KJ133" s="150">
        <f t="shared" ref="KJ133" ca="1" si="3855">MIN(20%*KI129,KI133+IF(KJ52&gt;0,KJ52))</f>
        <v>12230.546822691307</v>
      </c>
      <c r="KK133" s="150">
        <f t="shared" ref="KK133" ca="1" si="3856">MIN(20%*KJ129,KJ133+IF(KK52&gt;0,KK52))</f>
        <v>12230.546822691307</v>
      </c>
      <c r="KL133" s="150">
        <f t="shared" ref="KL133" ca="1" si="3857">MIN(20%*KK129,KK133+IF(KL52&gt;0,KL52))</f>
        <v>12230.546822691307</v>
      </c>
      <c r="KM133" s="150">
        <f t="shared" ref="KM133" ca="1" si="3858">MIN(20%*KL129,KL133+IF(KM52&gt;0,KM52))</f>
        <v>12230.546822691307</v>
      </c>
      <c r="KN133" s="150">
        <f t="shared" ref="KN133" ca="1" si="3859">MIN(20%*KM129,KM133+IF(KN52&gt;0,KN52))</f>
        <v>12230.546822691307</v>
      </c>
      <c r="KO133" s="150">
        <f t="shared" ref="KO133" ca="1" si="3860">MIN(20%*KN129,KN133+IF(KO52&gt;0,KO52))</f>
        <v>12230.546822691307</v>
      </c>
    </row>
    <row r="134" spans="1:301" s="151" customFormat="1" x14ac:dyDescent="0.2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  <c r="BI134" s="150"/>
      <c r="BJ134" s="150"/>
      <c r="BK134" s="150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  <c r="EC134" s="150"/>
      <c r="ED134" s="150"/>
      <c r="EE134" s="150"/>
      <c r="EF134" s="150"/>
      <c r="EG134" s="150"/>
      <c r="EH134" s="150"/>
      <c r="EI134" s="150"/>
      <c r="EJ134" s="150"/>
      <c r="EK134" s="150"/>
      <c r="EL134" s="150"/>
      <c r="EM134" s="150"/>
      <c r="EN134" s="150"/>
      <c r="EO134" s="150"/>
      <c r="EP134" s="150"/>
      <c r="EQ134" s="150"/>
      <c r="ER134" s="150"/>
      <c r="ES134" s="150"/>
      <c r="ET134" s="150"/>
      <c r="EU134" s="150"/>
      <c r="EV134" s="150"/>
      <c r="EW134" s="150"/>
      <c r="EX134" s="150"/>
      <c r="EY134" s="150"/>
      <c r="EZ134" s="150"/>
      <c r="FA134" s="150"/>
      <c r="FB134" s="150"/>
      <c r="FC134" s="150"/>
      <c r="FD134" s="150"/>
      <c r="FE134" s="150"/>
      <c r="FF134" s="150"/>
      <c r="FG134" s="150"/>
      <c r="FH134" s="150"/>
      <c r="FI134" s="150"/>
      <c r="FJ134" s="150"/>
      <c r="FK134" s="150"/>
      <c r="FL134" s="150"/>
      <c r="FM134" s="150"/>
      <c r="FN134" s="150"/>
      <c r="FO134" s="150"/>
      <c r="FP134" s="150"/>
      <c r="FQ134" s="150"/>
      <c r="FR134" s="150"/>
      <c r="FS134" s="150"/>
      <c r="FT134" s="150"/>
      <c r="FU134" s="150"/>
      <c r="FV134" s="150"/>
      <c r="FW134" s="150"/>
      <c r="FX134" s="150"/>
      <c r="FY134" s="150"/>
      <c r="FZ134" s="150"/>
      <c r="GA134" s="150"/>
      <c r="GB134" s="150"/>
      <c r="GC134" s="150"/>
      <c r="GD134" s="150"/>
      <c r="GE134" s="150"/>
      <c r="GF134" s="150"/>
      <c r="GG134" s="150"/>
      <c r="GH134" s="150"/>
      <c r="GI134" s="150"/>
      <c r="GJ134" s="150"/>
      <c r="GK134" s="150"/>
      <c r="GL134" s="150"/>
      <c r="GM134" s="150"/>
      <c r="GN134" s="150"/>
      <c r="GO134" s="150"/>
      <c r="GP134" s="150"/>
      <c r="GQ134" s="150"/>
      <c r="GR134" s="150"/>
      <c r="GS134" s="150"/>
      <c r="GT134" s="150"/>
      <c r="GU134" s="150"/>
      <c r="GV134" s="150"/>
      <c r="GW134" s="150"/>
      <c r="GX134" s="150"/>
      <c r="GY134" s="150"/>
      <c r="GZ134" s="150"/>
      <c r="HA134" s="150"/>
      <c r="HB134" s="150"/>
      <c r="HC134" s="150"/>
      <c r="HD134" s="150"/>
      <c r="HE134" s="150"/>
      <c r="HF134" s="150"/>
      <c r="HG134" s="150"/>
      <c r="HH134" s="150"/>
      <c r="HI134" s="150"/>
      <c r="HJ134" s="150"/>
      <c r="HK134" s="150"/>
      <c r="HL134" s="150"/>
      <c r="HM134" s="150"/>
      <c r="HN134" s="150"/>
      <c r="HO134" s="150"/>
      <c r="HP134" s="150"/>
      <c r="HQ134" s="150"/>
      <c r="HR134" s="150"/>
      <c r="HS134" s="150"/>
      <c r="HT134" s="150"/>
      <c r="HU134" s="150"/>
      <c r="HV134" s="150"/>
      <c r="HW134" s="150"/>
      <c r="HX134" s="150"/>
      <c r="HY134" s="150"/>
      <c r="HZ134" s="150"/>
      <c r="IA134" s="150"/>
      <c r="IB134" s="150"/>
      <c r="IC134" s="150"/>
      <c r="ID134" s="150"/>
      <c r="IE134" s="150"/>
      <c r="IF134" s="150"/>
      <c r="IG134" s="150"/>
      <c r="IH134" s="150"/>
      <c r="II134" s="150"/>
      <c r="IJ134" s="150"/>
      <c r="IK134" s="150"/>
      <c r="IL134" s="150"/>
      <c r="IM134" s="150"/>
      <c r="IN134" s="150"/>
      <c r="IO134" s="150"/>
      <c r="IP134" s="150"/>
      <c r="IQ134" s="150"/>
      <c r="IR134" s="150"/>
      <c r="IS134" s="150"/>
      <c r="IT134" s="150"/>
      <c r="IU134" s="150"/>
      <c r="IV134" s="150"/>
      <c r="IW134" s="150"/>
      <c r="IX134" s="150"/>
      <c r="IY134" s="150"/>
      <c r="IZ134" s="150"/>
      <c r="JA134" s="150"/>
      <c r="JB134" s="150"/>
      <c r="JC134" s="150"/>
      <c r="JD134" s="150"/>
      <c r="JE134" s="150"/>
      <c r="JF134" s="150"/>
      <c r="JG134" s="150"/>
      <c r="JH134" s="150"/>
      <c r="JI134" s="150"/>
      <c r="JJ134" s="150"/>
      <c r="JK134" s="150"/>
      <c r="JL134" s="150"/>
      <c r="JM134" s="150"/>
      <c r="JN134" s="150"/>
      <c r="JO134" s="150"/>
      <c r="JP134" s="150"/>
      <c r="JQ134" s="150"/>
      <c r="JR134" s="150"/>
      <c r="JS134" s="150"/>
      <c r="JT134" s="150"/>
      <c r="JU134" s="150"/>
      <c r="JV134" s="150"/>
      <c r="JW134" s="150"/>
      <c r="JX134" s="150"/>
      <c r="JY134" s="150"/>
      <c r="JZ134" s="150"/>
      <c r="KA134" s="150"/>
      <c r="KB134" s="150"/>
      <c r="KC134" s="150"/>
      <c r="KD134" s="150"/>
      <c r="KE134" s="150"/>
      <c r="KF134" s="150"/>
      <c r="KG134" s="150"/>
      <c r="KH134" s="150"/>
      <c r="KI134" s="150"/>
      <c r="KJ134" s="150"/>
      <c r="KK134" s="150"/>
      <c r="KL134" s="150"/>
      <c r="KM134" s="150"/>
      <c r="KN134" s="150"/>
      <c r="KO134" s="150"/>
    </row>
    <row r="135" spans="1:301" x14ac:dyDescent="0.2">
      <c r="A135" s="94" t="s">
        <v>298</v>
      </c>
      <c r="B135" s="75">
        <f t="shared" ref="B135:BM135" ca="1" si="3861">-B128-B130</f>
        <v>-24303.618325499971</v>
      </c>
      <c r="C135" s="75">
        <f t="shared" ca="1" si="3861"/>
        <v>0</v>
      </c>
      <c r="D135" s="75">
        <f t="shared" ca="1" si="3861"/>
        <v>0</v>
      </c>
      <c r="E135" s="75">
        <f t="shared" ca="1" si="3861"/>
        <v>0</v>
      </c>
      <c r="F135" s="75">
        <f t="shared" ca="1" si="3861"/>
        <v>0</v>
      </c>
      <c r="G135" s="75">
        <f t="shared" ca="1" si="3861"/>
        <v>0</v>
      </c>
      <c r="H135" s="75">
        <f t="shared" ca="1" si="3861"/>
        <v>0</v>
      </c>
      <c r="I135" s="75">
        <f t="shared" ca="1" si="3861"/>
        <v>0</v>
      </c>
      <c r="J135" s="75">
        <f t="shared" ca="1" si="3861"/>
        <v>0</v>
      </c>
      <c r="K135" s="75">
        <f t="shared" ca="1" si="3861"/>
        <v>0</v>
      </c>
      <c r="L135" s="75">
        <f t="shared" ca="1" si="3861"/>
        <v>0</v>
      </c>
      <c r="M135" s="75">
        <f t="shared" ca="1" si="3861"/>
        <v>0</v>
      </c>
      <c r="N135" s="75">
        <f t="shared" ca="1" si="3861"/>
        <v>0</v>
      </c>
      <c r="O135" s="75">
        <f t="shared" ca="1" si="3861"/>
        <v>0</v>
      </c>
      <c r="P135" s="75">
        <f t="shared" ca="1" si="3861"/>
        <v>0</v>
      </c>
      <c r="Q135" s="75">
        <f t="shared" ca="1" si="3861"/>
        <v>0</v>
      </c>
      <c r="R135" s="75">
        <f t="shared" ca="1" si="3861"/>
        <v>0</v>
      </c>
      <c r="S135" s="75">
        <f t="shared" ca="1" si="3861"/>
        <v>0</v>
      </c>
      <c r="T135" s="75">
        <f t="shared" ca="1" si="3861"/>
        <v>0</v>
      </c>
      <c r="U135" s="75">
        <f t="shared" ca="1" si="3861"/>
        <v>0</v>
      </c>
      <c r="V135" s="75">
        <f t="shared" ca="1" si="3861"/>
        <v>0</v>
      </c>
      <c r="W135" s="75">
        <f t="shared" ca="1" si="3861"/>
        <v>0</v>
      </c>
      <c r="X135" s="75">
        <f t="shared" ca="1" si="3861"/>
        <v>0</v>
      </c>
      <c r="Y135" s="75">
        <f t="shared" ca="1" si="3861"/>
        <v>0</v>
      </c>
      <c r="Z135" s="75">
        <f t="shared" ca="1" si="3861"/>
        <v>0</v>
      </c>
      <c r="AA135" s="75">
        <f t="shared" ca="1" si="3861"/>
        <v>0</v>
      </c>
      <c r="AB135" s="75">
        <f t="shared" ca="1" si="3861"/>
        <v>0</v>
      </c>
      <c r="AC135" s="75">
        <f t="shared" ca="1" si="3861"/>
        <v>0</v>
      </c>
      <c r="AD135" s="75">
        <f t="shared" ca="1" si="3861"/>
        <v>0</v>
      </c>
      <c r="AE135" s="75">
        <f t="shared" ca="1" si="3861"/>
        <v>0</v>
      </c>
      <c r="AF135" s="75">
        <f t="shared" ca="1" si="3861"/>
        <v>0</v>
      </c>
      <c r="AG135" s="75">
        <f t="shared" ca="1" si="3861"/>
        <v>0</v>
      </c>
      <c r="AH135" s="75">
        <f t="shared" ca="1" si="3861"/>
        <v>0</v>
      </c>
      <c r="AI135" s="75">
        <f t="shared" ca="1" si="3861"/>
        <v>0</v>
      </c>
      <c r="AJ135" s="75">
        <f t="shared" ca="1" si="3861"/>
        <v>0</v>
      </c>
      <c r="AK135" s="75">
        <f t="shared" ca="1" si="3861"/>
        <v>0</v>
      </c>
      <c r="AL135" s="75">
        <f t="shared" ca="1" si="3861"/>
        <v>0</v>
      </c>
      <c r="AM135" s="75">
        <f t="shared" ca="1" si="3861"/>
        <v>0</v>
      </c>
      <c r="AN135" s="75">
        <f t="shared" ca="1" si="3861"/>
        <v>0</v>
      </c>
      <c r="AO135" s="75">
        <f t="shared" ca="1" si="3861"/>
        <v>0</v>
      </c>
      <c r="AP135" s="75">
        <f t="shared" ca="1" si="3861"/>
        <v>0</v>
      </c>
      <c r="AQ135" s="75">
        <f t="shared" ca="1" si="3861"/>
        <v>0</v>
      </c>
      <c r="AR135" s="75">
        <f t="shared" ca="1" si="3861"/>
        <v>0</v>
      </c>
      <c r="AS135" s="75">
        <f t="shared" ca="1" si="3861"/>
        <v>0</v>
      </c>
      <c r="AT135" s="75">
        <f t="shared" ca="1" si="3861"/>
        <v>0</v>
      </c>
      <c r="AU135" s="75">
        <f t="shared" ca="1" si="3861"/>
        <v>0</v>
      </c>
      <c r="AV135" s="75">
        <f t="shared" ca="1" si="3861"/>
        <v>0</v>
      </c>
      <c r="AW135" s="75">
        <f t="shared" ca="1" si="3861"/>
        <v>0</v>
      </c>
      <c r="AX135" s="75">
        <f t="shared" ca="1" si="3861"/>
        <v>0</v>
      </c>
      <c r="AY135" s="75">
        <f t="shared" ca="1" si="3861"/>
        <v>0</v>
      </c>
      <c r="AZ135" s="75">
        <f t="shared" ca="1" si="3861"/>
        <v>0</v>
      </c>
      <c r="BA135" s="75">
        <f t="shared" ca="1" si="3861"/>
        <v>0</v>
      </c>
      <c r="BB135" s="75">
        <f t="shared" ca="1" si="3861"/>
        <v>0</v>
      </c>
      <c r="BC135" s="75">
        <f t="shared" ca="1" si="3861"/>
        <v>0</v>
      </c>
      <c r="BD135" s="75">
        <f t="shared" ca="1" si="3861"/>
        <v>0</v>
      </c>
      <c r="BE135" s="75">
        <f t="shared" ca="1" si="3861"/>
        <v>0</v>
      </c>
      <c r="BF135" s="75">
        <f t="shared" ca="1" si="3861"/>
        <v>0</v>
      </c>
      <c r="BG135" s="75">
        <f t="shared" ca="1" si="3861"/>
        <v>0</v>
      </c>
      <c r="BH135" s="75">
        <f t="shared" ca="1" si="3861"/>
        <v>0</v>
      </c>
      <c r="BI135" s="75">
        <f t="shared" ca="1" si="3861"/>
        <v>0</v>
      </c>
      <c r="BJ135" s="75">
        <f t="shared" ca="1" si="3861"/>
        <v>0</v>
      </c>
      <c r="BK135" s="75">
        <f t="shared" ca="1" si="3861"/>
        <v>0</v>
      </c>
      <c r="BL135" s="75">
        <f t="shared" ca="1" si="3861"/>
        <v>0</v>
      </c>
      <c r="BM135" s="75">
        <f t="shared" ca="1" si="3861"/>
        <v>0</v>
      </c>
      <c r="BN135" s="75">
        <f t="shared" ref="BN135:DQ135" ca="1" si="3862">-BN128-BN130</f>
        <v>0</v>
      </c>
      <c r="BO135" s="75">
        <f t="shared" ca="1" si="3862"/>
        <v>0</v>
      </c>
      <c r="BP135" s="75">
        <f t="shared" ca="1" si="3862"/>
        <v>0</v>
      </c>
      <c r="BQ135" s="75">
        <f t="shared" ca="1" si="3862"/>
        <v>0</v>
      </c>
      <c r="BR135" s="75">
        <f t="shared" ca="1" si="3862"/>
        <v>0</v>
      </c>
      <c r="BS135" s="75">
        <f t="shared" ca="1" si="3862"/>
        <v>0</v>
      </c>
      <c r="BT135" s="75">
        <f t="shared" ca="1" si="3862"/>
        <v>0</v>
      </c>
      <c r="BU135" s="75">
        <f t="shared" ca="1" si="3862"/>
        <v>0</v>
      </c>
      <c r="BV135" s="75">
        <f t="shared" ca="1" si="3862"/>
        <v>0</v>
      </c>
      <c r="BW135" s="75">
        <f t="shared" ca="1" si="3862"/>
        <v>0</v>
      </c>
      <c r="BX135" s="75">
        <f t="shared" ca="1" si="3862"/>
        <v>0</v>
      </c>
      <c r="BY135" s="75">
        <f t="shared" ca="1" si="3862"/>
        <v>0</v>
      </c>
      <c r="BZ135" s="75">
        <f t="shared" ca="1" si="3862"/>
        <v>0</v>
      </c>
      <c r="CA135" s="75">
        <f t="shared" ca="1" si="3862"/>
        <v>0</v>
      </c>
      <c r="CB135" s="75">
        <f t="shared" ca="1" si="3862"/>
        <v>0</v>
      </c>
      <c r="CC135" s="75">
        <f t="shared" ca="1" si="3862"/>
        <v>0</v>
      </c>
      <c r="CD135" s="75">
        <f t="shared" ca="1" si="3862"/>
        <v>0</v>
      </c>
      <c r="CE135" s="75">
        <f t="shared" ca="1" si="3862"/>
        <v>0</v>
      </c>
      <c r="CF135" s="75">
        <f t="shared" ca="1" si="3862"/>
        <v>0</v>
      </c>
      <c r="CG135" s="75">
        <f t="shared" ca="1" si="3862"/>
        <v>0</v>
      </c>
      <c r="CH135" s="75">
        <f t="shared" ca="1" si="3862"/>
        <v>0</v>
      </c>
      <c r="CI135" s="75">
        <f t="shared" ca="1" si="3862"/>
        <v>0</v>
      </c>
      <c r="CJ135" s="75">
        <f t="shared" ca="1" si="3862"/>
        <v>0</v>
      </c>
      <c r="CK135" s="75">
        <f t="shared" ca="1" si="3862"/>
        <v>0</v>
      </c>
      <c r="CL135" s="75">
        <f t="shared" ca="1" si="3862"/>
        <v>0</v>
      </c>
      <c r="CM135" s="75">
        <f t="shared" ca="1" si="3862"/>
        <v>0</v>
      </c>
      <c r="CN135" s="75">
        <f t="shared" ca="1" si="3862"/>
        <v>0</v>
      </c>
      <c r="CO135" s="75">
        <f t="shared" ca="1" si="3862"/>
        <v>0</v>
      </c>
      <c r="CP135" s="75">
        <f t="shared" ca="1" si="3862"/>
        <v>0</v>
      </c>
      <c r="CQ135" s="75">
        <f t="shared" ca="1" si="3862"/>
        <v>0</v>
      </c>
      <c r="CR135" s="75">
        <f t="shared" ca="1" si="3862"/>
        <v>0</v>
      </c>
      <c r="CS135" s="75">
        <f t="shared" ca="1" si="3862"/>
        <v>0</v>
      </c>
      <c r="CT135" s="75">
        <f t="shared" ca="1" si="3862"/>
        <v>0</v>
      </c>
      <c r="CU135" s="75">
        <f t="shared" ca="1" si="3862"/>
        <v>0</v>
      </c>
      <c r="CV135" s="75">
        <f t="shared" ca="1" si="3862"/>
        <v>0</v>
      </c>
      <c r="CW135" s="75">
        <f t="shared" ca="1" si="3862"/>
        <v>0</v>
      </c>
      <c r="CX135" s="75">
        <f t="shared" ca="1" si="3862"/>
        <v>0</v>
      </c>
      <c r="CY135" s="75">
        <f t="shared" ca="1" si="3862"/>
        <v>0</v>
      </c>
      <c r="CZ135" s="75">
        <f t="shared" ca="1" si="3862"/>
        <v>0</v>
      </c>
      <c r="DA135" s="75">
        <f t="shared" ca="1" si="3862"/>
        <v>0</v>
      </c>
      <c r="DB135" s="75">
        <f t="shared" ca="1" si="3862"/>
        <v>0</v>
      </c>
      <c r="DC135" s="75">
        <f t="shared" ca="1" si="3862"/>
        <v>0</v>
      </c>
      <c r="DD135" s="75">
        <f t="shared" ca="1" si="3862"/>
        <v>0</v>
      </c>
      <c r="DE135" s="75">
        <f t="shared" ca="1" si="3862"/>
        <v>0</v>
      </c>
      <c r="DF135" s="75">
        <f t="shared" ca="1" si="3862"/>
        <v>0</v>
      </c>
      <c r="DG135" s="75">
        <f t="shared" ca="1" si="3862"/>
        <v>0</v>
      </c>
      <c r="DH135" s="75">
        <f t="shared" ca="1" si="3862"/>
        <v>0</v>
      </c>
      <c r="DI135" s="75">
        <f t="shared" ca="1" si="3862"/>
        <v>0</v>
      </c>
      <c r="DJ135" s="75">
        <f t="shared" ca="1" si="3862"/>
        <v>0</v>
      </c>
      <c r="DK135" s="75">
        <f t="shared" ca="1" si="3862"/>
        <v>0</v>
      </c>
      <c r="DL135" s="75">
        <f t="shared" ca="1" si="3862"/>
        <v>0</v>
      </c>
      <c r="DM135" s="75">
        <f t="shared" ca="1" si="3862"/>
        <v>0</v>
      </c>
      <c r="DN135" s="75">
        <f t="shared" ca="1" si="3862"/>
        <v>0</v>
      </c>
      <c r="DO135" s="75">
        <f t="shared" ca="1" si="3862"/>
        <v>0</v>
      </c>
      <c r="DP135" s="75">
        <f t="shared" ca="1" si="3862"/>
        <v>0</v>
      </c>
      <c r="DQ135" s="75">
        <f t="shared" ca="1" si="3862"/>
        <v>0</v>
      </c>
      <c r="DR135" s="75">
        <f t="shared" ref="DR135:EC135" ca="1" si="3863">-DR128-DR130</f>
        <v>0</v>
      </c>
      <c r="DS135" s="75">
        <f t="shared" ca="1" si="3863"/>
        <v>0</v>
      </c>
      <c r="DT135" s="75">
        <f t="shared" ca="1" si="3863"/>
        <v>0</v>
      </c>
      <c r="DU135" s="75">
        <f t="shared" ca="1" si="3863"/>
        <v>0</v>
      </c>
      <c r="DV135" s="75">
        <f t="shared" ca="1" si="3863"/>
        <v>0</v>
      </c>
      <c r="DW135" s="75">
        <f t="shared" ca="1" si="3863"/>
        <v>0</v>
      </c>
      <c r="DX135" s="75">
        <f t="shared" ca="1" si="3863"/>
        <v>0</v>
      </c>
      <c r="DY135" s="75">
        <f t="shared" ca="1" si="3863"/>
        <v>0</v>
      </c>
      <c r="DZ135" s="75">
        <f t="shared" ca="1" si="3863"/>
        <v>0</v>
      </c>
      <c r="EA135" s="75">
        <f t="shared" ca="1" si="3863"/>
        <v>0</v>
      </c>
      <c r="EB135" s="75">
        <f t="shared" ca="1" si="3863"/>
        <v>0</v>
      </c>
      <c r="EC135" s="75">
        <f t="shared" ca="1" si="3863"/>
        <v>-8443.941003252392</v>
      </c>
      <c r="ED135" s="75">
        <f t="shared" ref="ED135:FA135" ca="1" si="3864">-ED128-ED130</f>
        <v>0</v>
      </c>
      <c r="EE135" s="75">
        <f t="shared" ca="1" si="3864"/>
        <v>0</v>
      </c>
      <c r="EF135" s="75">
        <f t="shared" ca="1" si="3864"/>
        <v>0</v>
      </c>
      <c r="EG135" s="75">
        <f t="shared" ca="1" si="3864"/>
        <v>0</v>
      </c>
      <c r="EH135" s="75">
        <f t="shared" ca="1" si="3864"/>
        <v>0</v>
      </c>
      <c r="EI135" s="75">
        <f t="shared" ca="1" si="3864"/>
        <v>0</v>
      </c>
      <c r="EJ135" s="75">
        <f t="shared" ca="1" si="3864"/>
        <v>0</v>
      </c>
      <c r="EK135" s="75">
        <f t="shared" ca="1" si="3864"/>
        <v>0</v>
      </c>
      <c r="EL135" s="75">
        <f t="shared" ca="1" si="3864"/>
        <v>0</v>
      </c>
      <c r="EM135" s="75">
        <f t="shared" ca="1" si="3864"/>
        <v>0</v>
      </c>
      <c r="EN135" s="75">
        <f t="shared" ca="1" si="3864"/>
        <v>0</v>
      </c>
      <c r="EO135" s="75">
        <f t="shared" ca="1" si="3864"/>
        <v>60394.758880283815</v>
      </c>
      <c r="EP135" s="75">
        <f t="shared" ca="1" si="3864"/>
        <v>0</v>
      </c>
      <c r="EQ135" s="75">
        <f t="shared" ca="1" si="3864"/>
        <v>0</v>
      </c>
      <c r="ER135" s="75">
        <f t="shared" ca="1" si="3864"/>
        <v>0</v>
      </c>
      <c r="ES135" s="75">
        <f t="shared" ca="1" si="3864"/>
        <v>0</v>
      </c>
      <c r="ET135" s="75">
        <f t="shared" ca="1" si="3864"/>
        <v>0</v>
      </c>
      <c r="EU135" s="75">
        <f t="shared" ca="1" si="3864"/>
        <v>0</v>
      </c>
      <c r="EV135" s="75">
        <f t="shared" ca="1" si="3864"/>
        <v>0</v>
      </c>
      <c r="EW135" s="75">
        <f t="shared" ca="1" si="3864"/>
        <v>0</v>
      </c>
      <c r="EX135" s="75">
        <f t="shared" ca="1" si="3864"/>
        <v>0</v>
      </c>
      <c r="EY135" s="75">
        <f t="shared" ca="1" si="3864"/>
        <v>0</v>
      </c>
      <c r="EZ135" s="75">
        <f t="shared" ca="1" si="3864"/>
        <v>0</v>
      </c>
      <c r="FA135" s="75">
        <f t="shared" ca="1" si="3864"/>
        <v>5198.8845795090147</v>
      </c>
      <c r="FB135" s="75">
        <f t="shared" ref="FB135:HM135" ca="1" si="3865">-FB128-FB130</f>
        <v>0</v>
      </c>
      <c r="FC135" s="75">
        <f t="shared" ca="1" si="3865"/>
        <v>0</v>
      </c>
      <c r="FD135" s="75">
        <f t="shared" ca="1" si="3865"/>
        <v>0</v>
      </c>
      <c r="FE135" s="75">
        <f t="shared" ca="1" si="3865"/>
        <v>0</v>
      </c>
      <c r="FF135" s="75">
        <f t="shared" ca="1" si="3865"/>
        <v>0</v>
      </c>
      <c r="FG135" s="75">
        <f t="shared" ca="1" si="3865"/>
        <v>0</v>
      </c>
      <c r="FH135" s="75">
        <f t="shared" ca="1" si="3865"/>
        <v>0</v>
      </c>
      <c r="FI135" s="75">
        <f t="shared" ca="1" si="3865"/>
        <v>0</v>
      </c>
      <c r="FJ135" s="75">
        <f t="shared" ca="1" si="3865"/>
        <v>0</v>
      </c>
      <c r="FK135" s="75">
        <f t="shared" ca="1" si="3865"/>
        <v>0</v>
      </c>
      <c r="FL135" s="75">
        <f t="shared" ca="1" si="3865"/>
        <v>0</v>
      </c>
      <c r="FM135" s="75">
        <f t="shared" ca="1" si="3865"/>
        <v>5198.8845795090365</v>
      </c>
      <c r="FN135" s="75">
        <f t="shared" ca="1" si="3865"/>
        <v>0</v>
      </c>
      <c r="FO135" s="75">
        <f t="shared" ca="1" si="3865"/>
        <v>0</v>
      </c>
      <c r="FP135" s="75">
        <f t="shared" ca="1" si="3865"/>
        <v>0</v>
      </c>
      <c r="FQ135" s="75">
        <f t="shared" ca="1" si="3865"/>
        <v>0</v>
      </c>
      <c r="FR135" s="75">
        <f t="shared" ca="1" si="3865"/>
        <v>0</v>
      </c>
      <c r="FS135" s="75">
        <f t="shared" ca="1" si="3865"/>
        <v>0</v>
      </c>
      <c r="FT135" s="75">
        <f t="shared" ca="1" si="3865"/>
        <v>0</v>
      </c>
      <c r="FU135" s="75">
        <f t="shared" ca="1" si="3865"/>
        <v>0</v>
      </c>
      <c r="FV135" s="75">
        <f t="shared" ca="1" si="3865"/>
        <v>0</v>
      </c>
      <c r="FW135" s="75">
        <f t="shared" ca="1" si="3865"/>
        <v>0</v>
      </c>
      <c r="FX135" s="75">
        <f t="shared" ca="1" si="3865"/>
        <v>0</v>
      </c>
      <c r="FY135" s="75">
        <f t="shared" ca="1" si="3865"/>
        <v>-8349.4674560669737</v>
      </c>
      <c r="FZ135" s="75">
        <f t="shared" ca="1" si="3865"/>
        <v>0</v>
      </c>
      <c r="GA135" s="75">
        <f t="shared" ca="1" si="3865"/>
        <v>0</v>
      </c>
      <c r="GB135" s="75">
        <f t="shared" ca="1" si="3865"/>
        <v>0</v>
      </c>
      <c r="GC135" s="75">
        <f t="shared" ca="1" si="3865"/>
        <v>0</v>
      </c>
      <c r="GD135" s="75">
        <f t="shared" ca="1" si="3865"/>
        <v>0</v>
      </c>
      <c r="GE135" s="75">
        <f t="shared" ca="1" si="3865"/>
        <v>0</v>
      </c>
      <c r="GF135" s="75">
        <f t="shared" ca="1" si="3865"/>
        <v>0</v>
      </c>
      <c r="GG135" s="75">
        <f t="shared" ca="1" si="3865"/>
        <v>0</v>
      </c>
      <c r="GH135" s="75">
        <f t="shared" ca="1" si="3865"/>
        <v>0</v>
      </c>
      <c r="GI135" s="75">
        <f t="shared" ca="1" si="3865"/>
        <v>0</v>
      </c>
      <c r="GJ135" s="75">
        <f t="shared" ca="1" si="3865"/>
        <v>0</v>
      </c>
      <c r="GK135" s="75">
        <f t="shared" ca="1" si="3865"/>
        <v>-16766.455629817003</v>
      </c>
      <c r="GL135" s="75">
        <f t="shared" ca="1" si="3865"/>
        <v>0</v>
      </c>
      <c r="GM135" s="75">
        <f t="shared" ca="1" si="3865"/>
        <v>0</v>
      </c>
      <c r="GN135" s="75">
        <f t="shared" ca="1" si="3865"/>
        <v>0</v>
      </c>
      <c r="GO135" s="75">
        <f t="shared" ca="1" si="3865"/>
        <v>0</v>
      </c>
      <c r="GP135" s="75">
        <f t="shared" ca="1" si="3865"/>
        <v>0</v>
      </c>
      <c r="GQ135" s="75">
        <f t="shared" ca="1" si="3865"/>
        <v>0</v>
      </c>
      <c r="GR135" s="75">
        <f t="shared" ca="1" si="3865"/>
        <v>0</v>
      </c>
      <c r="GS135" s="75">
        <f t="shared" ca="1" si="3865"/>
        <v>0</v>
      </c>
      <c r="GT135" s="75">
        <f t="shared" ca="1" si="3865"/>
        <v>0</v>
      </c>
      <c r="GU135" s="75">
        <f t="shared" ca="1" si="3865"/>
        <v>0</v>
      </c>
      <c r="GV135" s="75">
        <f t="shared" ca="1" si="3865"/>
        <v>0</v>
      </c>
      <c r="GW135" s="75">
        <f t="shared" ca="1" si="3865"/>
        <v>-776.10497981699154</v>
      </c>
      <c r="GX135" s="75">
        <f t="shared" ca="1" si="3865"/>
        <v>0</v>
      </c>
      <c r="GY135" s="75">
        <f t="shared" ca="1" si="3865"/>
        <v>0</v>
      </c>
      <c r="GZ135" s="75">
        <f t="shared" ca="1" si="3865"/>
        <v>0</v>
      </c>
      <c r="HA135" s="75">
        <f t="shared" ca="1" si="3865"/>
        <v>0</v>
      </c>
      <c r="HB135" s="75">
        <f t="shared" ca="1" si="3865"/>
        <v>0</v>
      </c>
      <c r="HC135" s="75">
        <f t="shared" ca="1" si="3865"/>
        <v>0</v>
      </c>
      <c r="HD135" s="75">
        <f t="shared" ca="1" si="3865"/>
        <v>0</v>
      </c>
      <c r="HE135" s="75">
        <f t="shared" ca="1" si="3865"/>
        <v>0</v>
      </c>
      <c r="HF135" s="75">
        <f t="shared" ca="1" si="3865"/>
        <v>0</v>
      </c>
      <c r="HG135" s="75">
        <f t="shared" ca="1" si="3865"/>
        <v>0</v>
      </c>
      <c r="HH135" s="75">
        <f t="shared" ca="1" si="3865"/>
        <v>0</v>
      </c>
      <c r="HI135" s="75">
        <f t="shared" ca="1" si="3865"/>
        <v>12952.067561737029</v>
      </c>
      <c r="HJ135" s="75">
        <f t="shared" ca="1" si="3865"/>
        <v>0</v>
      </c>
      <c r="HK135" s="75">
        <f t="shared" ca="1" si="3865"/>
        <v>0</v>
      </c>
      <c r="HL135" s="75">
        <f t="shared" ca="1" si="3865"/>
        <v>0</v>
      </c>
      <c r="HM135" s="75">
        <f t="shared" ca="1" si="3865"/>
        <v>0</v>
      </c>
      <c r="HN135" s="75">
        <f t="shared" ref="HN135:JY135" ca="1" si="3866">-HN128-HN130</f>
        <v>0</v>
      </c>
      <c r="HO135" s="75">
        <f t="shared" ca="1" si="3866"/>
        <v>0</v>
      </c>
      <c r="HP135" s="75">
        <f t="shared" ca="1" si="3866"/>
        <v>0</v>
      </c>
      <c r="HQ135" s="75">
        <f t="shared" ca="1" si="3866"/>
        <v>0</v>
      </c>
      <c r="HR135" s="75">
        <f t="shared" ca="1" si="3866"/>
        <v>0</v>
      </c>
      <c r="HS135" s="75">
        <f t="shared" ca="1" si="3866"/>
        <v>0</v>
      </c>
      <c r="HT135" s="75">
        <f t="shared" ca="1" si="3866"/>
        <v>0</v>
      </c>
      <c r="HU135" s="75">
        <f t="shared" ca="1" si="3866"/>
        <v>5198.8845795090001</v>
      </c>
      <c r="HV135" s="75">
        <f t="shared" ca="1" si="3866"/>
        <v>0</v>
      </c>
      <c r="HW135" s="75">
        <f t="shared" ca="1" si="3866"/>
        <v>0</v>
      </c>
      <c r="HX135" s="75">
        <f t="shared" ca="1" si="3866"/>
        <v>0</v>
      </c>
      <c r="HY135" s="75">
        <f t="shared" ca="1" si="3866"/>
        <v>0</v>
      </c>
      <c r="HZ135" s="75">
        <f t="shared" ca="1" si="3866"/>
        <v>0</v>
      </c>
      <c r="IA135" s="75">
        <f t="shared" ca="1" si="3866"/>
        <v>0</v>
      </c>
      <c r="IB135" s="75">
        <f t="shared" ca="1" si="3866"/>
        <v>0</v>
      </c>
      <c r="IC135" s="75">
        <f t="shared" ca="1" si="3866"/>
        <v>0</v>
      </c>
      <c r="ID135" s="75">
        <f t="shared" ca="1" si="3866"/>
        <v>0</v>
      </c>
      <c r="IE135" s="75">
        <f t="shared" ca="1" si="3866"/>
        <v>0</v>
      </c>
      <c r="IF135" s="75">
        <f t="shared" ca="1" si="3866"/>
        <v>0</v>
      </c>
      <c r="IG135" s="75">
        <f t="shared" ca="1" si="3866"/>
        <v>5198.8845795090347</v>
      </c>
      <c r="IH135" s="75">
        <f t="shared" ca="1" si="3866"/>
        <v>0</v>
      </c>
      <c r="II135" s="75">
        <f t="shared" ca="1" si="3866"/>
        <v>0</v>
      </c>
      <c r="IJ135" s="75">
        <f t="shared" ca="1" si="3866"/>
        <v>0</v>
      </c>
      <c r="IK135" s="75">
        <f t="shared" ca="1" si="3866"/>
        <v>0</v>
      </c>
      <c r="IL135" s="75">
        <f t="shared" ca="1" si="3866"/>
        <v>0</v>
      </c>
      <c r="IM135" s="75">
        <f t="shared" ca="1" si="3866"/>
        <v>0</v>
      </c>
      <c r="IN135" s="75">
        <f t="shared" ca="1" si="3866"/>
        <v>0</v>
      </c>
      <c r="IO135" s="75">
        <f t="shared" ca="1" si="3866"/>
        <v>0</v>
      </c>
      <c r="IP135" s="75">
        <f t="shared" ca="1" si="3866"/>
        <v>0</v>
      </c>
      <c r="IQ135" s="75">
        <f t="shared" ca="1" si="3866"/>
        <v>0</v>
      </c>
      <c r="IR135" s="75">
        <f t="shared" ca="1" si="3866"/>
        <v>0</v>
      </c>
      <c r="IS135" s="75">
        <f t="shared" ca="1" si="3866"/>
        <v>5198.8845795090238</v>
      </c>
      <c r="IT135" s="75">
        <f t="shared" ca="1" si="3866"/>
        <v>0</v>
      </c>
      <c r="IU135" s="75">
        <f t="shared" ca="1" si="3866"/>
        <v>0</v>
      </c>
      <c r="IV135" s="75">
        <f t="shared" ca="1" si="3866"/>
        <v>0</v>
      </c>
      <c r="IW135" s="75">
        <f t="shared" ca="1" si="3866"/>
        <v>0</v>
      </c>
      <c r="IX135" s="75">
        <f t="shared" ca="1" si="3866"/>
        <v>0</v>
      </c>
      <c r="IY135" s="75">
        <f t="shared" ca="1" si="3866"/>
        <v>0</v>
      </c>
      <c r="IZ135" s="75">
        <f t="shared" ca="1" si="3866"/>
        <v>0</v>
      </c>
      <c r="JA135" s="75">
        <f t="shared" ca="1" si="3866"/>
        <v>0</v>
      </c>
      <c r="JB135" s="75">
        <f t="shared" ca="1" si="3866"/>
        <v>0</v>
      </c>
      <c r="JC135" s="75">
        <f t="shared" ca="1" si="3866"/>
        <v>0</v>
      </c>
      <c r="JD135" s="75">
        <f t="shared" ca="1" si="3866"/>
        <v>0</v>
      </c>
      <c r="JE135" s="75">
        <f t="shared" ca="1" si="3866"/>
        <v>-8349.4674560669646</v>
      </c>
      <c r="JF135" s="75">
        <f t="shared" ca="1" si="3866"/>
        <v>0</v>
      </c>
      <c r="JG135" s="75">
        <f t="shared" ca="1" si="3866"/>
        <v>0</v>
      </c>
      <c r="JH135" s="75">
        <f t="shared" ca="1" si="3866"/>
        <v>0</v>
      </c>
      <c r="JI135" s="75">
        <f t="shared" ca="1" si="3866"/>
        <v>0</v>
      </c>
      <c r="JJ135" s="75">
        <f t="shared" ca="1" si="3866"/>
        <v>0</v>
      </c>
      <c r="JK135" s="75">
        <f t="shared" ca="1" si="3866"/>
        <v>0</v>
      </c>
      <c r="JL135" s="75">
        <f t="shared" ca="1" si="3866"/>
        <v>0</v>
      </c>
      <c r="JM135" s="75">
        <f t="shared" ca="1" si="3866"/>
        <v>0</v>
      </c>
      <c r="JN135" s="75">
        <f t="shared" ca="1" si="3866"/>
        <v>0</v>
      </c>
      <c r="JO135" s="75">
        <f t="shared" ca="1" si="3866"/>
        <v>0</v>
      </c>
      <c r="JP135" s="75">
        <f t="shared" ca="1" si="3866"/>
        <v>0</v>
      </c>
      <c r="JQ135" s="75">
        <f t="shared" ca="1" si="3866"/>
        <v>-86.046247733662312</v>
      </c>
      <c r="JR135" s="75">
        <f t="shared" ca="1" si="3866"/>
        <v>0</v>
      </c>
      <c r="JS135" s="75">
        <f t="shared" ca="1" si="3866"/>
        <v>0</v>
      </c>
      <c r="JT135" s="75">
        <f t="shared" ca="1" si="3866"/>
        <v>0</v>
      </c>
      <c r="JU135" s="75">
        <f t="shared" ca="1" si="3866"/>
        <v>0</v>
      </c>
      <c r="JV135" s="75">
        <f t="shared" ca="1" si="3866"/>
        <v>0</v>
      </c>
      <c r="JW135" s="75">
        <f t="shared" ca="1" si="3866"/>
        <v>0</v>
      </c>
      <c r="JX135" s="75">
        <f t="shared" ca="1" si="3866"/>
        <v>0</v>
      </c>
      <c r="JY135" s="75">
        <f t="shared" ca="1" si="3866"/>
        <v>0</v>
      </c>
      <c r="JZ135" s="75">
        <f t="shared" ref="JZ135:KO135" ca="1" si="3867">-JZ128-JZ130</f>
        <v>0</v>
      </c>
      <c r="KA135" s="75">
        <f t="shared" ca="1" si="3867"/>
        <v>0</v>
      </c>
      <c r="KB135" s="75">
        <f t="shared" ca="1" si="3867"/>
        <v>0</v>
      </c>
      <c r="KC135" s="75">
        <f t="shared" ca="1" si="3867"/>
        <v>12132.84090232768</v>
      </c>
      <c r="KD135" s="75">
        <f t="shared" ca="1" si="3867"/>
        <v>0</v>
      </c>
      <c r="KE135" s="75">
        <f t="shared" ca="1" si="3867"/>
        <v>0</v>
      </c>
      <c r="KF135" s="75">
        <f t="shared" ca="1" si="3867"/>
        <v>0</v>
      </c>
      <c r="KG135" s="75">
        <f t="shared" ca="1" si="3867"/>
        <v>0</v>
      </c>
      <c r="KH135" s="75">
        <f t="shared" ca="1" si="3867"/>
        <v>0</v>
      </c>
      <c r="KI135" s="75">
        <f t="shared" ca="1" si="3867"/>
        <v>0</v>
      </c>
      <c r="KJ135" s="75">
        <f t="shared" ca="1" si="3867"/>
        <v>0</v>
      </c>
      <c r="KK135" s="75">
        <f t="shared" ca="1" si="3867"/>
        <v>0</v>
      </c>
      <c r="KL135" s="75">
        <f t="shared" ca="1" si="3867"/>
        <v>0</v>
      </c>
      <c r="KM135" s="75">
        <f t="shared" ca="1" si="3867"/>
        <v>0</v>
      </c>
      <c r="KN135" s="75">
        <f t="shared" ca="1" si="3867"/>
        <v>0</v>
      </c>
      <c r="KO135" s="75">
        <f t="shared" ca="1" si="3867"/>
        <v>16398.028494398171</v>
      </c>
    </row>
    <row r="136" spans="1:301" x14ac:dyDescent="0.2">
      <c r="A136" s="94" t="s">
        <v>299</v>
      </c>
    </row>
    <row r="137" spans="1:301" x14ac:dyDescent="0.2">
      <c r="A137" s="94"/>
    </row>
    <row r="138" spans="1:301" x14ac:dyDescent="0.2">
      <c r="A138" s="94" t="s">
        <v>300</v>
      </c>
      <c r="B138" s="148">
        <f ca="1">IRR(135:135,0.5%)</f>
        <v>6.7873344082598486E-3</v>
      </c>
    </row>
    <row r="142" spans="1:301" ht="15.6" x14ac:dyDescent="0.3">
      <c r="A142" s="132" t="s">
        <v>301</v>
      </c>
    </row>
    <row r="144" spans="1:301" s="12" customFormat="1" ht="13.8" x14ac:dyDescent="0.3">
      <c r="A144" s="133" t="s">
        <v>106</v>
      </c>
      <c r="B144" s="134">
        <v>1</v>
      </c>
      <c r="C144" s="134">
        <v>1</v>
      </c>
      <c r="D144" s="134">
        <v>1</v>
      </c>
      <c r="E144" s="134">
        <v>1</v>
      </c>
      <c r="F144" s="134">
        <v>1</v>
      </c>
      <c r="G144" s="134">
        <v>1</v>
      </c>
      <c r="H144" s="134">
        <v>1</v>
      </c>
      <c r="I144" s="134">
        <v>1</v>
      </c>
      <c r="J144" s="134">
        <v>1</v>
      </c>
      <c r="K144" s="134">
        <v>1</v>
      </c>
      <c r="L144" s="134">
        <v>1</v>
      </c>
      <c r="M144" s="134">
        <v>1</v>
      </c>
      <c r="N144" s="134">
        <v>2</v>
      </c>
      <c r="O144" s="134">
        <v>2</v>
      </c>
      <c r="P144" s="134">
        <v>2</v>
      </c>
      <c r="Q144" s="134">
        <v>2</v>
      </c>
      <c r="R144" s="134">
        <v>2</v>
      </c>
      <c r="S144" s="134">
        <v>2</v>
      </c>
      <c r="T144" s="134">
        <v>2</v>
      </c>
      <c r="U144" s="134">
        <v>2</v>
      </c>
      <c r="V144" s="134">
        <v>2</v>
      </c>
      <c r="W144" s="134">
        <v>2</v>
      </c>
      <c r="X144" s="134">
        <v>2</v>
      </c>
      <c r="Y144" s="134">
        <v>2</v>
      </c>
      <c r="Z144" s="134">
        <f t="shared" ref="Z144" si="3868">N144+1</f>
        <v>3</v>
      </c>
      <c r="AA144" s="134">
        <f t="shared" ref="AA144" si="3869">O144+1</f>
        <v>3</v>
      </c>
      <c r="AB144" s="134">
        <f t="shared" ref="AB144" si="3870">P144+1</f>
        <v>3</v>
      </c>
      <c r="AC144" s="134">
        <f t="shared" ref="AC144" si="3871">Q144+1</f>
        <v>3</v>
      </c>
      <c r="AD144" s="134">
        <f t="shared" ref="AD144" si="3872">R144+1</f>
        <v>3</v>
      </c>
      <c r="AE144" s="134">
        <f t="shared" ref="AE144" si="3873">S144+1</f>
        <v>3</v>
      </c>
      <c r="AF144" s="134">
        <f t="shared" ref="AF144" si="3874">T144+1</f>
        <v>3</v>
      </c>
      <c r="AG144" s="134">
        <f t="shared" ref="AG144" si="3875">U144+1</f>
        <v>3</v>
      </c>
      <c r="AH144" s="134">
        <f t="shared" ref="AH144" si="3876">V144+1</f>
        <v>3</v>
      </c>
      <c r="AI144" s="134">
        <f t="shared" ref="AI144" si="3877">W144+1</f>
        <v>3</v>
      </c>
      <c r="AJ144" s="134">
        <f t="shared" ref="AJ144" si="3878">X144+1</f>
        <v>3</v>
      </c>
      <c r="AK144" s="134">
        <f t="shared" ref="AK144" si="3879">Y144+1</f>
        <v>3</v>
      </c>
      <c r="AL144" s="134">
        <f t="shared" ref="AL144" si="3880">Z144+1</f>
        <v>4</v>
      </c>
      <c r="AM144" s="134">
        <f t="shared" ref="AM144" si="3881">AA144+1</f>
        <v>4</v>
      </c>
      <c r="AN144" s="134">
        <f t="shared" ref="AN144" si="3882">AB144+1</f>
        <v>4</v>
      </c>
      <c r="AO144" s="134">
        <f t="shared" ref="AO144" si="3883">AC144+1</f>
        <v>4</v>
      </c>
      <c r="AP144" s="134">
        <f t="shared" ref="AP144" si="3884">AD144+1</f>
        <v>4</v>
      </c>
      <c r="AQ144" s="134">
        <f t="shared" ref="AQ144" si="3885">AE144+1</f>
        <v>4</v>
      </c>
      <c r="AR144" s="134">
        <f t="shared" ref="AR144" si="3886">AF144+1</f>
        <v>4</v>
      </c>
      <c r="AS144" s="134">
        <f t="shared" ref="AS144" si="3887">AG144+1</f>
        <v>4</v>
      </c>
      <c r="AT144" s="134">
        <f t="shared" ref="AT144" si="3888">AH144+1</f>
        <v>4</v>
      </c>
      <c r="AU144" s="134">
        <f t="shared" ref="AU144" si="3889">AI144+1</f>
        <v>4</v>
      </c>
      <c r="AV144" s="134">
        <f t="shared" ref="AV144" si="3890">AJ144+1</f>
        <v>4</v>
      </c>
      <c r="AW144" s="134">
        <f t="shared" ref="AW144" si="3891">AK144+1</f>
        <v>4</v>
      </c>
      <c r="AX144" s="135">
        <f t="shared" ref="AX144" si="3892">AL144+1</f>
        <v>5</v>
      </c>
      <c r="AY144" s="135">
        <f t="shared" ref="AY144" si="3893">AM144+1</f>
        <v>5</v>
      </c>
      <c r="AZ144" s="135">
        <f t="shared" ref="AZ144" si="3894">AN144+1</f>
        <v>5</v>
      </c>
      <c r="BA144" s="135">
        <f t="shared" ref="BA144" si="3895">AO144+1</f>
        <v>5</v>
      </c>
      <c r="BB144" s="135">
        <f t="shared" ref="BB144" si="3896">AP144+1</f>
        <v>5</v>
      </c>
      <c r="BC144" s="135">
        <f t="shared" ref="BC144" si="3897">AQ144+1</f>
        <v>5</v>
      </c>
      <c r="BD144" s="135">
        <f t="shared" ref="BD144" si="3898">AR144+1</f>
        <v>5</v>
      </c>
      <c r="BE144" s="135">
        <f t="shared" ref="BE144" si="3899">AS144+1</f>
        <v>5</v>
      </c>
      <c r="BF144" s="135">
        <f t="shared" ref="BF144" si="3900">AT144+1</f>
        <v>5</v>
      </c>
      <c r="BG144" s="135">
        <f t="shared" ref="BG144" si="3901">AU144+1</f>
        <v>5</v>
      </c>
      <c r="BH144" s="135">
        <f t="shared" ref="BH144" si="3902">AV144+1</f>
        <v>5</v>
      </c>
      <c r="BI144" s="135">
        <f t="shared" ref="BI144" si="3903">AW144+1</f>
        <v>5</v>
      </c>
      <c r="BJ144" s="135">
        <f t="shared" ref="BJ144" si="3904">AX144+1</f>
        <v>6</v>
      </c>
      <c r="BK144" s="135">
        <f t="shared" ref="BK144" si="3905">AY144+1</f>
        <v>6</v>
      </c>
      <c r="BL144" s="135">
        <f t="shared" ref="BL144" si="3906">AZ144+1</f>
        <v>6</v>
      </c>
      <c r="BM144" s="135">
        <f t="shared" ref="BM144" si="3907">BA144+1</f>
        <v>6</v>
      </c>
      <c r="BN144" s="135">
        <f t="shared" ref="BN144" si="3908">BB144+1</f>
        <v>6</v>
      </c>
      <c r="BO144" s="135">
        <f t="shared" ref="BO144" si="3909">BC144+1</f>
        <v>6</v>
      </c>
      <c r="BP144" s="135">
        <f t="shared" ref="BP144" si="3910">BD144+1</f>
        <v>6</v>
      </c>
      <c r="BQ144" s="135">
        <f t="shared" ref="BQ144" si="3911">BE144+1</f>
        <v>6</v>
      </c>
      <c r="BR144" s="135">
        <f t="shared" ref="BR144" si="3912">BF144+1</f>
        <v>6</v>
      </c>
      <c r="BS144" s="135">
        <f t="shared" ref="BS144" si="3913">BG144+1</f>
        <v>6</v>
      </c>
      <c r="BT144" s="135">
        <f t="shared" ref="BT144" si="3914">BH144+1</f>
        <v>6</v>
      </c>
      <c r="BU144" s="135">
        <f t="shared" ref="BU144" si="3915">BI144+1</f>
        <v>6</v>
      </c>
      <c r="BV144" s="135">
        <f t="shared" ref="BV144" si="3916">BJ144+1</f>
        <v>7</v>
      </c>
      <c r="BW144" s="135">
        <f t="shared" ref="BW144" si="3917">BK144+1</f>
        <v>7</v>
      </c>
      <c r="BX144" s="135">
        <f t="shared" ref="BX144" si="3918">BL144+1</f>
        <v>7</v>
      </c>
      <c r="BY144" s="135">
        <f t="shared" ref="BY144" si="3919">BM144+1</f>
        <v>7</v>
      </c>
      <c r="BZ144" s="135">
        <f t="shared" ref="BZ144" si="3920">BN144+1</f>
        <v>7</v>
      </c>
      <c r="CA144" s="135">
        <f t="shared" ref="CA144" si="3921">BO144+1</f>
        <v>7</v>
      </c>
      <c r="CB144" s="135">
        <f t="shared" ref="CB144" si="3922">BP144+1</f>
        <v>7</v>
      </c>
      <c r="CC144" s="135">
        <f t="shared" ref="CC144" si="3923">BQ144+1</f>
        <v>7</v>
      </c>
      <c r="CD144" s="135">
        <f t="shared" ref="CD144" si="3924">BR144+1</f>
        <v>7</v>
      </c>
      <c r="CE144" s="135">
        <f t="shared" ref="CE144" si="3925">BS144+1</f>
        <v>7</v>
      </c>
      <c r="CF144" s="135">
        <f t="shared" ref="CF144" si="3926">BT144+1</f>
        <v>7</v>
      </c>
      <c r="CG144" s="135">
        <f t="shared" ref="CG144" si="3927">BU144+1</f>
        <v>7</v>
      </c>
      <c r="CH144" s="135">
        <f t="shared" ref="CH144" si="3928">BV144+1</f>
        <v>8</v>
      </c>
      <c r="CI144" s="135">
        <f t="shared" ref="CI144" si="3929">BW144+1</f>
        <v>8</v>
      </c>
      <c r="CJ144" s="135">
        <f t="shared" ref="CJ144" si="3930">BX144+1</f>
        <v>8</v>
      </c>
      <c r="CK144" s="135">
        <f t="shared" ref="CK144" si="3931">BY144+1</f>
        <v>8</v>
      </c>
      <c r="CL144" s="135">
        <f t="shared" ref="CL144" si="3932">BZ144+1</f>
        <v>8</v>
      </c>
      <c r="CM144" s="135">
        <f t="shared" ref="CM144" si="3933">CA144+1</f>
        <v>8</v>
      </c>
      <c r="CN144" s="135">
        <f t="shared" ref="CN144" si="3934">CB144+1</f>
        <v>8</v>
      </c>
      <c r="CO144" s="135">
        <f t="shared" ref="CO144" si="3935">CC144+1</f>
        <v>8</v>
      </c>
      <c r="CP144" s="135">
        <f t="shared" ref="CP144" si="3936">CD144+1</f>
        <v>8</v>
      </c>
      <c r="CQ144" s="135">
        <f t="shared" ref="CQ144" si="3937">CE144+1</f>
        <v>8</v>
      </c>
      <c r="CR144" s="135">
        <f t="shared" ref="CR144" si="3938">CF144+1</f>
        <v>8</v>
      </c>
      <c r="CS144" s="135">
        <f t="shared" ref="CS144" si="3939">CG144+1</f>
        <v>8</v>
      </c>
      <c r="CT144" s="135">
        <f t="shared" ref="CT144" si="3940">CH144+1</f>
        <v>9</v>
      </c>
      <c r="CU144" s="135">
        <f t="shared" ref="CU144" si="3941">CI144+1</f>
        <v>9</v>
      </c>
      <c r="CV144" s="135">
        <f t="shared" ref="CV144" si="3942">CJ144+1</f>
        <v>9</v>
      </c>
      <c r="CW144" s="135">
        <f t="shared" ref="CW144" si="3943">CK144+1</f>
        <v>9</v>
      </c>
      <c r="CX144" s="135">
        <f t="shared" ref="CX144" si="3944">CL144+1</f>
        <v>9</v>
      </c>
      <c r="CY144" s="135">
        <f t="shared" ref="CY144" si="3945">CM144+1</f>
        <v>9</v>
      </c>
      <c r="CZ144" s="135">
        <f t="shared" ref="CZ144" si="3946">CN144+1</f>
        <v>9</v>
      </c>
      <c r="DA144" s="135">
        <f t="shared" ref="DA144" si="3947">CO144+1</f>
        <v>9</v>
      </c>
      <c r="DB144" s="135">
        <f t="shared" ref="DB144" si="3948">CP144+1</f>
        <v>9</v>
      </c>
      <c r="DC144" s="135">
        <f t="shared" ref="DC144" si="3949">CQ144+1</f>
        <v>9</v>
      </c>
      <c r="DD144" s="135">
        <f t="shared" ref="DD144" si="3950">CR144+1</f>
        <v>9</v>
      </c>
      <c r="DE144" s="135">
        <f t="shared" ref="DE144" si="3951">CS144+1</f>
        <v>9</v>
      </c>
      <c r="DF144" s="135">
        <f t="shared" ref="DF144" si="3952">CT144+1</f>
        <v>10</v>
      </c>
      <c r="DG144" s="135">
        <f t="shared" ref="DG144" si="3953">CU144+1</f>
        <v>10</v>
      </c>
      <c r="DH144" s="135">
        <f t="shared" ref="DH144" si="3954">CV144+1</f>
        <v>10</v>
      </c>
      <c r="DI144" s="135">
        <f t="shared" ref="DI144" si="3955">CW144+1</f>
        <v>10</v>
      </c>
      <c r="DJ144" s="135">
        <f t="shared" ref="DJ144" si="3956">CX144+1</f>
        <v>10</v>
      </c>
      <c r="DK144" s="135">
        <f t="shared" ref="DK144" si="3957">CY144+1</f>
        <v>10</v>
      </c>
      <c r="DL144" s="135">
        <f t="shared" ref="DL144" si="3958">CZ144+1</f>
        <v>10</v>
      </c>
      <c r="DM144" s="135">
        <f t="shared" ref="DM144" si="3959">DA144+1</f>
        <v>10</v>
      </c>
      <c r="DN144" s="135">
        <f t="shared" ref="DN144" si="3960">DB144+1</f>
        <v>10</v>
      </c>
      <c r="DO144" s="135">
        <f t="shared" ref="DO144" si="3961">DC144+1</f>
        <v>10</v>
      </c>
      <c r="DP144" s="135">
        <f t="shared" ref="DP144" si="3962">DD144+1</f>
        <v>10</v>
      </c>
      <c r="DQ144" s="135">
        <f t="shared" ref="DQ144" si="3963">DE144+1</f>
        <v>10</v>
      </c>
      <c r="DR144" s="135">
        <f t="shared" ref="DR144" si="3964">DF144+1</f>
        <v>11</v>
      </c>
      <c r="DS144" s="135">
        <f t="shared" ref="DS144" si="3965">DG144+1</f>
        <v>11</v>
      </c>
      <c r="DT144" s="135">
        <f t="shared" ref="DT144" si="3966">DH144+1</f>
        <v>11</v>
      </c>
      <c r="DU144" s="135">
        <f t="shared" ref="DU144" si="3967">DI144+1</f>
        <v>11</v>
      </c>
      <c r="DV144" s="135">
        <f t="shared" ref="DV144" si="3968">DJ144+1</f>
        <v>11</v>
      </c>
      <c r="DW144" s="135">
        <f t="shared" ref="DW144" si="3969">DK144+1</f>
        <v>11</v>
      </c>
      <c r="DX144" s="135">
        <f t="shared" ref="DX144" si="3970">DL144+1</f>
        <v>11</v>
      </c>
      <c r="DY144" s="135">
        <f t="shared" ref="DY144" si="3971">DM144+1</f>
        <v>11</v>
      </c>
      <c r="DZ144" s="135">
        <f t="shared" ref="DZ144" si="3972">DN144+1</f>
        <v>11</v>
      </c>
      <c r="EA144" s="135">
        <f t="shared" ref="EA144" si="3973">DO144+1</f>
        <v>11</v>
      </c>
      <c r="EB144" s="135">
        <f t="shared" ref="EB144" si="3974">DP144+1</f>
        <v>11</v>
      </c>
      <c r="EC144" s="135">
        <f t="shared" ref="EC144" si="3975">DQ144+1</f>
        <v>11</v>
      </c>
      <c r="ED144" s="135">
        <f t="shared" ref="ED144" si="3976">DR144+1</f>
        <v>12</v>
      </c>
      <c r="EE144" s="135">
        <f t="shared" ref="EE144" si="3977">DS144+1</f>
        <v>12</v>
      </c>
      <c r="EF144" s="135">
        <f t="shared" ref="EF144" si="3978">DT144+1</f>
        <v>12</v>
      </c>
      <c r="EG144" s="135">
        <f t="shared" ref="EG144" si="3979">DU144+1</f>
        <v>12</v>
      </c>
      <c r="EH144" s="135">
        <f t="shared" ref="EH144" si="3980">DV144+1</f>
        <v>12</v>
      </c>
      <c r="EI144" s="135">
        <f t="shared" ref="EI144" si="3981">DW144+1</f>
        <v>12</v>
      </c>
      <c r="EJ144" s="135">
        <f t="shared" ref="EJ144" si="3982">DX144+1</f>
        <v>12</v>
      </c>
      <c r="EK144" s="135">
        <f t="shared" ref="EK144" si="3983">DY144+1</f>
        <v>12</v>
      </c>
      <c r="EL144" s="135">
        <f t="shared" ref="EL144" si="3984">DZ144+1</f>
        <v>12</v>
      </c>
      <c r="EM144" s="135">
        <f t="shared" ref="EM144" si="3985">EA144+1</f>
        <v>12</v>
      </c>
      <c r="EN144" s="135">
        <f t="shared" ref="EN144" si="3986">EB144+1</f>
        <v>12</v>
      </c>
      <c r="EO144" s="135">
        <f t="shared" ref="EO144" si="3987">EC144+1</f>
        <v>12</v>
      </c>
      <c r="EP144" s="135">
        <f t="shared" ref="EP144" si="3988">ED144+1</f>
        <v>13</v>
      </c>
      <c r="EQ144" s="135">
        <f t="shared" ref="EQ144" si="3989">EE144+1</f>
        <v>13</v>
      </c>
      <c r="ER144" s="135">
        <f t="shared" ref="ER144" si="3990">EF144+1</f>
        <v>13</v>
      </c>
      <c r="ES144" s="135">
        <f t="shared" ref="ES144" si="3991">EG144+1</f>
        <v>13</v>
      </c>
      <c r="ET144" s="135">
        <f t="shared" ref="ET144" si="3992">EH144+1</f>
        <v>13</v>
      </c>
      <c r="EU144" s="135">
        <f t="shared" ref="EU144" si="3993">EI144+1</f>
        <v>13</v>
      </c>
      <c r="EV144" s="135">
        <f t="shared" ref="EV144" si="3994">EJ144+1</f>
        <v>13</v>
      </c>
      <c r="EW144" s="135">
        <f t="shared" ref="EW144" si="3995">EK144+1</f>
        <v>13</v>
      </c>
      <c r="EX144" s="135">
        <f t="shared" ref="EX144" si="3996">EL144+1</f>
        <v>13</v>
      </c>
      <c r="EY144" s="135">
        <f t="shared" ref="EY144" si="3997">EM144+1</f>
        <v>13</v>
      </c>
      <c r="EZ144" s="135">
        <f t="shared" ref="EZ144" si="3998">EN144+1</f>
        <v>13</v>
      </c>
      <c r="FA144" s="135">
        <f t="shared" ref="FA144" si="3999">EO144+1</f>
        <v>13</v>
      </c>
      <c r="FB144" s="135">
        <f t="shared" ref="FB144" si="4000">EP144+1</f>
        <v>14</v>
      </c>
      <c r="FC144" s="135">
        <f t="shared" ref="FC144" si="4001">EQ144+1</f>
        <v>14</v>
      </c>
      <c r="FD144" s="135">
        <f t="shared" ref="FD144" si="4002">ER144+1</f>
        <v>14</v>
      </c>
      <c r="FE144" s="135">
        <f t="shared" ref="FE144" si="4003">ES144+1</f>
        <v>14</v>
      </c>
      <c r="FF144" s="135">
        <f t="shared" ref="FF144" si="4004">ET144+1</f>
        <v>14</v>
      </c>
      <c r="FG144" s="135">
        <f t="shared" ref="FG144" si="4005">EU144+1</f>
        <v>14</v>
      </c>
      <c r="FH144" s="135">
        <f t="shared" ref="FH144" si="4006">EV144+1</f>
        <v>14</v>
      </c>
      <c r="FI144" s="135">
        <f t="shared" ref="FI144" si="4007">EW144+1</f>
        <v>14</v>
      </c>
      <c r="FJ144" s="135">
        <f t="shared" ref="FJ144" si="4008">EX144+1</f>
        <v>14</v>
      </c>
      <c r="FK144" s="135">
        <f t="shared" ref="FK144" si="4009">EY144+1</f>
        <v>14</v>
      </c>
      <c r="FL144" s="135">
        <f t="shared" ref="FL144" si="4010">EZ144+1</f>
        <v>14</v>
      </c>
      <c r="FM144" s="135">
        <f t="shared" ref="FM144" si="4011">FA144+1</f>
        <v>14</v>
      </c>
      <c r="FN144" s="135">
        <f t="shared" ref="FN144" si="4012">FB144+1</f>
        <v>15</v>
      </c>
      <c r="FO144" s="135">
        <f t="shared" ref="FO144" si="4013">FC144+1</f>
        <v>15</v>
      </c>
      <c r="FP144" s="135">
        <f t="shared" ref="FP144" si="4014">FD144+1</f>
        <v>15</v>
      </c>
      <c r="FQ144" s="135">
        <f t="shared" ref="FQ144" si="4015">FE144+1</f>
        <v>15</v>
      </c>
      <c r="FR144" s="135">
        <f t="shared" ref="FR144" si="4016">FF144+1</f>
        <v>15</v>
      </c>
      <c r="FS144" s="135">
        <f t="shared" ref="FS144" si="4017">FG144+1</f>
        <v>15</v>
      </c>
      <c r="FT144" s="135">
        <f t="shared" ref="FT144" si="4018">FH144+1</f>
        <v>15</v>
      </c>
      <c r="FU144" s="135">
        <f t="shared" ref="FU144" si="4019">FI144+1</f>
        <v>15</v>
      </c>
      <c r="FV144" s="135">
        <f t="shared" ref="FV144" si="4020">FJ144+1</f>
        <v>15</v>
      </c>
      <c r="FW144" s="135">
        <f t="shared" ref="FW144" si="4021">FK144+1</f>
        <v>15</v>
      </c>
      <c r="FX144" s="135">
        <f t="shared" ref="FX144" si="4022">FL144+1</f>
        <v>15</v>
      </c>
      <c r="FY144" s="135">
        <f t="shared" ref="FY144" si="4023">FM144+1</f>
        <v>15</v>
      </c>
      <c r="FZ144" s="135">
        <f t="shared" ref="FZ144" si="4024">FN144+1</f>
        <v>16</v>
      </c>
      <c r="GA144" s="135">
        <f t="shared" ref="GA144" si="4025">FO144+1</f>
        <v>16</v>
      </c>
      <c r="GB144" s="135">
        <f t="shared" ref="GB144" si="4026">FP144+1</f>
        <v>16</v>
      </c>
      <c r="GC144" s="135">
        <f t="shared" ref="GC144" si="4027">FQ144+1</f>
        <v>16</v>
      </c>
      <c r="GD144" s="135">
        <f t="shared" ref="GD144" si="4028">FR144+1</f>
        <v>16</v>
      </c>
      <c r="GE144" s="135">
        <f t="shared" ref="GE144" si="4029">FS144+1</f>
        <v>16</v>
      </c>
      <c r="GF144" s="135">
        <f t="shared" ref="GF144" si="4030">FT144+1</f>
        <v>16</v>
      </c>
      <c r="GG144" s="135">
        <f t="shared" ref="GG144" si="4031">FU144+1</f>
        <v>16</v>
      </c>
      <c r="GH144" s="135">
        <f t="shared" ref="GH144" si="4032">FV144+1</f>
        <v>16</v>
      </c>
      <c r="GI144" s="135">
        <f t="shared" ref="GI144" si="4033">FW144+1</f>
        <v>16</v>
      </c>
      <c r="GJ144" s="135">
        <f t="shared" ref="GJ144" si="4034">FX144+1</f>
        <v>16</v>
      </c>
      <c r="GK144" s="135">
        <f t="shared" ref="GK144" si="4035">FY144+1</f>
        <v>16</v>
      </c>
      <c r="GL144" s="135">
        <f t="shared" ref="GL144" si="4036">FZ144+1</f>
        <v>17</v>
      </c>
      <c r="GM144" s="135">
        <f t="shared" ref="GM144" si="4037">GA144+1</f>
        <v>17</v>
      </c>
      <c r="GN144" s="135">
        <f t="shared" ref="GN144" si="4038">GB144+1</f>
        <v>17</v>
      </c>
      <c r="GO144" s="135">
        <f t="shared" ref="GO144" si="4039">GC144+1</f>
        <v>17</v>
      </c>
      <c r="GP144" s="135">
        <f t="shared" ref="GP144" si="4040">GD144+1</f>
        <v>17</v>
      </c>
      <c r="GQ144" s="135">
        <f t="shared" ref="GQ144" si="4041">GE144+1</f>
        <v>17</v>
      </c>
      <c r="GR144" s="135">
        <f t="shared" ref="GR144" si="4042">GF144+1</f>
        <v>17</v>
      </c>
      <c r="GS144" s="135">
        <f t="shared" ref="GS144" si="4043">GG144+1</f>
        <v>17</v>
      </c>
      <c r="GT144" s="135">
        <f t="shared" ref="GT144" si="4044">GH144+1</f>
        <v>17</v>
      </c>
      <c r="GU144" s="135">
        <f t="shared" ref="GU144" si="4045">GI144+1</f>
        <v>17</v>
      </c>
      <c r="GV144" s="135">
        <f t="shared" ref="GV144" si="4046">GJ144+1</f>
        <v>17</v>
      </c>
      <c r="GW144" s="135">
        <f t="shared" ref="GW144" si="4047">GK144+1</f>
        <v>17</v>
      </c>
      <c r="GX144" s="135">
        <f t="shared" ref="GX144" si="4048">GL144+1</f>
        <v>18</v>
      </c>
      <c r="GY144" s="135">
        <f t="shared" ref="GY144" si="4049">GM144+1</f>
        <v>18</v>
      </c>
      <c r="GZ144" s="135">
        <f t="shared" ref="GZ144" si="4050">GN144+1</f>
        <v>18</v>
      </c>
      <c r="HA144" s="135">
        <f t="shared" ref="HA144" si="4051">GO144+1</f>
        <v>18</v>
      </c>
      <c r="HB144" s="135">
        <f t="shared" ref="HB144" si="4052">GP144+1</f>
        <v>18</v>
      </c>
      <c r="HC144" s="135">
        <f t="shared" ref="HC144" si="4053">GQ144+1</f>
        <v>18</v>
      </c>
      <c r="HD144" s="135">
        <f t="shared" ref="HD144" si="4054">GR144+1</f>
        <v>18</v>
      </c>
      <c r="HE144" s="135">
        <f t="shared" ref="HE144" si="4055">GS144+1</f>
        <v>18</v>
      </c>
      <c r="HF144" s="135">
        <f t="shared" ref="HF144" si="4056">GT144+1</f>
        <v>18</v>
      </c>
      <c r="HG144" s="135">
        <f t="shared" ref="HG144" si="4057">GU144+1</f>
        <v>18</v>
      </c>
      <c r="HH144" s="135">
        <f t="shared" ref="HH144" si="4058">GV144+1</f>
        <v>18</v>
      </c>
      <c r="HI144" s="135">
        <f t="shared" ref="HI144" si="4059">GW144+1</f>
        <v>18</v>
      </c>
      <c r="HJ144" s="135">
        <f t="shared" ref="HJ144" si="4060">GX144+1</f>
        <v>19</v>
      </c>
      <c r="HK144" s="135">
        <f t="shared" ref="HK144" si="4061">GY144+1</f>
        <v>19</v>
      </c>
      <c r="HL144" s="135">
        <f t="shared" ref="HL144" si="4062">GZ144+1</f>
        <v>19</v>
      </c>
      <c r="HM144" s="135">
        <f t="shared" ref="HM144" si="4063">HA144+1</f>
        <v>19</v>
      </c>
      <c r="HN144" s="135">
        <f t="shared" ref="HN144" si="4064">HB144+1</f>
        <v>19</v>
      </c>
      <c r="HO144" s="135">
        <f t="shared" ref="HO144" si="4065">HC144+1</f>
        <v>19</v>
      </c>
      <c r="HP144" s="135">
        <f t="shared" ref="HP144" si="4066">HD144+1</f>
        <v>19</v>
      </c>
      <c r="HQ144" s="135">
        <f t="shared" ref="HQ144" si="4067">HE144+1</f>
        <v>19</v>
      </c>
      <c r="HR144" s="135">
        <f t="shared" ref="HR144" si="4068">HF144+1</f>
        <v>19</v>
      </c>
      <c r="HS144" s="135">
        <f t="shared" ref="HS144" si="4069">HG144+1</f>
        <v>19</v>
      </c>
      <c r="HT144" s="135">
        <f t="shared" ref="HT144" si="4070">HH144+1</f>
        <v>19</v>
      </c>
      <c r="HU144" s="135">
        <f t="shared" ref="HU144" si="4071">HI144+1</f>
        <v>19</v>
      </c>
      <c r="HV144" s="135">
        <f t="shared" ref="HV144" si="4072">HJ144+1</f>
        <v>20</v>
      </c>
      <c r="HW144" s="135">
        <f t="shared" ref="HW144" si="4073">HK144+1</f>
        <v>20</v>
      </c>
      <c r="HX144" s="135">
        <f t="shared" ref="HX144" si="4074">HL144+1</f>
        <v>20</v>
      </c>
      <c r="HY144" s="135">
        <f t="shared" ref="HY144" si="4075">HM144+1</f>
        <v>20</v>
      </c>
      <c r="HZ144" s="135">
        <f t="shared" ref="HZ144" si="4076">HN144+1</f>
        <v>20</v>
      </c>
      <c r="IA144" s="135">
        <f t="shared" ref="IA144" si="4077">HO144+1</f>
        <v>20</v>
      </c>
      <c r="IB144" s="135">
        <f t="shared" ref="IB144" si="4078">HP144+1</f>
        <v>20</v>
      </c>
      <c r="IC144" s="135">
        <f t="shared" ref="IC144" si="4079">HQ144+1</f>
        <v>20</v>
      </c>
      <c r="ID144" s="135">
        <f t="shared" ref="ID144" si="4080">HR144+1</f>
        <v>20</v>
      </c>
      <c r="IE144" s="135">
        <f t="shared" ref="IE144" si="4081">HS144+1</f>
        <v>20</v>
      </c>
      <c r="IF144" s="135">
        <f t="shared" ref="IF144" si="4082">HT144+1</f>
        <v>20</v>
      </c>
      <c r="IG144" s="135">
        <f t="shared" ref="IG144" si="4083">HU144+1</f>
        <v>20</v>
      </c>
      <c r="IH144" s="135">
        <f t="shared" ref="IH144" si="4084">HV144+1</f>
        <v>21</v>
      </c>
      <c r="II144" s="135">
        <f t="shared" ref="II144" si="4085">HW144+1</f>
        <v>21</v>
      </c>
      <c r="IJ144" s="135">
        <f t="shared" ref="IJ144" si="4086">HX144+1</f>
        <v>21</v>
      </c>
      <c r="IK144" s="135">
        <f t="shared" ref="IK144" si="4087">HY144+1</f>
        <v>21</v>
      </c>
      <c r="IL144" s="135">
        <f t="shared" ref="IL144" si="4088">HZ144+1</f>
        <v>21</v>
      </c>
      <c r="IM144" s="135">
        <f t="shared" ref="IM144" si="4089">IA144+1</f>
        <v>21</v>
      </c>
      <c r="IN144" s="135">
        <f t="shared" ref="IN144" si="4090">IB144+1</f>
        <v>21</v>
      </c>
      <c r="IO144" s="135">
        <f t="shared" ref="IO144" si="4091">IC144+1</f>
        <v>21</v>
      </c>
      <c r="IP144" s="135">
        <f t="shared" ref="IP144" si="4092">ID144+1</f>
        <v>21</v>
      </c>
      <c r="IQ144" s="135">
        <f t="shared" ref="IQ144" si="4093">IE144+1</f>
        <v>21</v>
      </c>
      <c r="IR144" s="135">
        <f t="shared" ref="IR144" si="4094">IF144+1</f>
        <v>21</v>
      </c>
      <c r="IS144" s="135">
        <f t="shared" ref="IS144" si="4095">IG144+1</f>
        <v>21</v>
      </c>
      <c r="IT144" s="135">
        <f t="shared" ref="IT144" si="4096">IH144+1</f>
        <v>22</v>
      </c>
      <c r="IU144" s="135">
        <f t="shared" ref="IU144" si="4097">II144+1</f>
        <v>22</v>
      </c>
      <c r="IV144" s="135">
        <f t="shared" ref="IV144" si="4098">IJ144+1</f>
        <v>22</v>
      </c>
      <c r="IW144" s="135">
        <f t="shared" ref="IW144" si="4099">IK144+1</f>
        <v>22</v>
      </c>
      <c r="IX144" s="135">
        <f t="shared" ref="IX144" si="4100">IL144+1</f>
        <v>22</v>
      </c>
      <c r="IY144" s="135">
        <f t="shared" ref="IY144" si="4101">IM144+1</f>
        <v>22</v>
      </c>
      <c r="IZ144" s="135">
        <f t="shared" ref="IZ144" si="4102">IN144+1</f>
        <v>22</v>
      </c>
      <c r="JA144" s="135">
        <f t="shared" ref="JA144" si="4103">IO144+1</f>
        <v>22</v>
      </c>
      <c r="JB144" s="135">
        <f t="shared" ref="JB144" si="4104">IP144+1</f>
        <v>22</v>
      </c>
      <c r="JC144" s="135">
        <f t="shared" ref="JC144" si="4105">IQ144+1</f>
        <v>22</v>
      </c>
      <c r="JD144" s="135">
        <f t="shared" ref="JD144" si="4106">IR144+1</f>
        <v>22</v>
      </c>
      <c r="JE144" s="135">
        <f t="shared" ref="JE144" si="4107">IS144+1</f>
        <v>22</v>
      </c>
      <c r="JF144" s="135">
        <f t="shared" ref="JF144" si="4108">IT144+1</f>
        <v>23</v>
      </c>
      <c r="JG144" s="135">
        <f t="shared" ref="JG144" si="4109">IU144+1</f>
        <v>23</v>
      </c>
      <c r="JH144" s="135">
        <f t="shared" ref="JH144" si="4110">IV144+1</f>
        <v>23</v>
      </c>
      <c r="JI144" s="135">
        <f t="shared" ref="JI144" si="4111">IW144+1</f>
        <v>23</v>
      </c>
      <c r="JJ144" s="135">
        <f t="shared" ref="JJ144" si="4112">IX144+1</f>
        <v>23</v>
      </c>
      <c r="JK144" s="135">
        <f t="shared" ref="JK144" si="4113">IY144+1</f>
        <v>23</v>
      </c>
      <c r="JL144" s="135">
        <f t="shared" ref="JL144" si="4114">IZ144+1</f>
        <v>23</v>
      </c>
      <c r="JM144" s="135">
        <f t="shared" ref="JM144" si="4115">JA144+1</f>
        <v>23</v>
      </c>
      <c r="JN144" s="135">
        <f t="shared" ref="JN144" si="4116">JB144+1</f>
        <v>23</v>
      </c>
      <c r="JO144" s="135">
        <f t="shared" ref="JO144" si="4117">JC144+1</f>
        <v>23</v>
      </c>
      <c r="JP144" s="135">
        <f t="shared" ref="JP144" si="4118">JD144+1</f>
        <v>23</v>
      </c>
      <c r="JQ144" s="135">
        <f t="shared" ref="JQ144" si="4119">JE144+1</f>
        <v>23</v>
      </c>
      <c r="JR144" s="135">
        <f t="shared" ref="JR144" si="4120">JF144+1</f>
        <v>24</v>
      </c>
      <c r="JS144" s="135">
        <f t="shared" ref="JS144" si="4121">JG144+1</f>
        <v>24</v>
      </c>
      <c r="JT144" s="135">
        <f t="shared" ref="JT144" si="4122">JH144+1</f>
        <v>24</v>
      </c>
      <c r="JU144" s="135">
        <f t="shared" ref="JU144" si="4123">JI144+1</f>
        <v>24</v>
      </c>
      <c r="JV144" s="135">
        <f t="shared" ref="JV144" si="4124">JJ144+1</f>
        <v>24</v>
      </c>
      <c r="JW144" s="135">
        <f t="shared" ref="JW144" si="4125">JK144+1</f>
        <v>24</v>
      </c>
      <c r="JX144" s="135">
        <f t="shared" ref="JX144" si="4126">JL144+1</f>
        <v>24</v>
      </c>
      <c r="JY144" s="135">
        <f t="shared" ref="JY144" si="4127">JM144+1</f>
        <v>24</v>
      </c>
      <c r="JZ144" s="135">
        <f t="shared" ref="JZ144" si="4128">JN144+1</f>
        <v>24</v>
      </c>
      <c r="KA144" s="135">
        <f t="shared" ref="KA144" si="4129">JO144+1</f>
        <v>24</v>
      </c>
      <c r="KB144" s="135">
        <f t="shared" ref="KB144" si="4130">JP144+1</f>
        <v>24</v>
      </c>
      <c r="KC144" s="135">
        <f t="shared" ref="KC144" si="4131">JQ144+1</f>
        <v>24</v>
      </c>
      <c r="KD144" s="135">
        <f t="shared" ref="KD144" si="4132">JR144+1</f>
        <v>25</v>
      </c>
      <c r="KE144" s="135">
        <f t="shared" ref="KE144" si="4133">JS144+1</f>
        <v>25</v>
      </c>
      <c r="KF144" s="135">
        <f t="shared" ref="KF144" si="4134">JT144+1</f>
        <v>25</v>
      </c>
      <c r="KG144" s="135">
        <f t="shared" ref="KG144" si="4135">JU144+1</f>
        <v>25</v>
      </c>
      <c r="KH144" s="135">
        <f t="shared" ref="KH144" si="4136">JV144+1</f>
        <v>25</v>
      </c>
      <c r="KI144" s="135">
        <f t="shared" ref="KI144" si="4137">JW144+1</f>
        <v>25</v>
      </c>
      <c r="KJ144" s="135">
        <f t="shared" ref="KJ144" si="4138">JX144+1</f>
        <v>25</v>
      </c>
      <c r="KK144" s="135">
        <f t="shared" ref="KK144" si="4139">JY144+1</f>
        <v>25</v>
      </c>
      <c r="KL144" s="135">
        <f t="shared" ref="KL144" si="4140">JZ144+1</f>
        <v>25</v>
      </c>
      <c r="KM144" s="135">
        <f t="shared" ref="KM144" si="4141">KA144+1</f>
        <v>25</v>
      </c>
      <c r="KN144" s="135">
        <f t="shared" ref="KN144" si="4142">KB144+1</f>
        <v>25</v>
      </c>
      <c r="KO144" s="135">
        <f t="shared" ref="KO144" si="4143">KC144+1</f>
        <v>25</v>
      </c>
    </row>
    <row r="145" spans="1:301" s="9" customFormat="1" ht="13.8" x14ac:dyDescent="0.3">
      <c r="A145" s="136" t="s">
        <v>214</v>
      </c>
      <c r="B145" s="137">
        <v>1</v>
      </c>
      <c r="C145" s="137">
        <f t="shared" ref="C145" si="4144">B145+1</f>
        <v>2</v>
      </c>
      <c r="D145" s="137">
        <f t="shared" ref="D145" si="4145">C145+1</f>
        <v>3</v>
      </c>
      <c r="E145" s="137">
        <f t="shared" ref="E145" si="4146">D145+1</f>
        <v>4</v>
      </c>
      <c r="F145" s="137">
        <f t="shared" ref="F145" si="4147">E145+1</f>
        <v>5</v>
      </c>
      <c r="G145" s="137">
        <f t="shared" ref="G145" si="4148">F145+1</f>
        <v>6</v>
      </c>
      <c r="H145" s="137">
        <f t="shared" ref="H145" si="4149">G145+1</f>
        <v>7</v>
      </c>
      <c r="I145" s="137">
        <f t="shared" ref="I145" si="4150">H145+1</f>
        <v>8</v>
      </c>
      <c r="J145" s="137">
        <f t="shared" ref="J145" si="4151">I145+1</f>
        <v>9</v>
      </c>
      <c r="K145" s="137">
        <f t="shared" ref="K145" si="4152">J145+1</f>
        <v>10</v>
      </c>
      <c r="L145" s="137">
        <f t="shared" ref="L145" si="4153">K145+1</f>
        <v>11</v>
      </c>
      <c r="M145" s="137">
        <f t="shared" ref="M145" si="4154">L145+1</f>
        <v>12</v>
      </c>
      <c r="N145" s="137">
        <f t="shared" ref="N145" si="4155">M145+1</f>
        <v>13</v>
      </c>
      <c r="O145" s="137">
        <f t="shared" ref="O145" si="4156">N145+1</f>
        <v>14</v>
      </c>
      <c r="P145" s="137">
        <f t="shared" ref="P145" si="4157">O145+1</f>
        <v>15</v>
      </c>
      <c r="Q145" s="137">
        <f t="shared" ref="Q145" si="4158">P145+1</f>
        <v>16</v>
      </c>
      <c r="R145" s="137">
        <f t="shared" ref="R145" si="4159">Q145+1</f>
        <v>17</v>
      </c>
      <c r="S145" s="137">
        <f t="shared" ref="S145" si="4160">R145+1</f>
        <v>18</v>
      </c>
      <c r="T145" s="137">
        <f t="shared" ref="T145" si="4161">S145+1</f>
        <v>19</v>
      </c>
      <c r="U145" s="137">
        <f t="shared" ref="U145" si="4162">T145+1</f>
        <v>20</v>
      </c>
      <c r="V145" s="137">
        <f t="shared" ref="V145" si="4163">U145+1</f>
        <v>21</v>
      </c>
      <c r="W145" s="137">
        <f t="shared" ref="W145" si="4164">V145+1</f>
        <v>22</v>
      </c>
      <c r="X145" s="137">
        <f t="shared" ref="X145" si="4165">W145+1</f>
        <v>23</v>
      </c>
      <c r="Y145" s="137">
        <f t="shared" ref="Y145" si="4166">X145+1</f>
        <v>24</v>
      </c>
      <c r="Z145" s="137">
        <f t="shared" ref="Z145" si="4167">Y145+1</f>
        <v>25</v>
      </c>
      <c r="AA145" s="137">
        <f t="shared" ref="AA145" si="4168">Z145+1</f>
        <v>26</v>
      </c>
      <c r="AB145" s="137">
        <f t="shared" ref="AB145" si="4169">AA145+1</f>
        <v>27</v>
      </c>
      <c r="AC145" s="137">
        <f t="shared" ref="AC145" si="4170">AB145+1</f>
        <v>28</v>
      </c>
      <c r="AD145" s="137">
        <f t="shared" ref="AD145" si="4171">AC145+1</f>
        <v>29</v>
      </c>
      <c r="AE145" s="137">
        <f t="shared" ref="AE145" si="4172">AD145+1</f>
        <v>30</v>
      </c>
      <c r="AF145" s="137">
        <f t="shared" ref="AF145" si="4173">AE145+1</f>
        <v>31</v>
      </c>
      <c r="AG145" s="137">
        <f t="shared" ref="AG145" si="4174">AF145+1</f>
        <v>32</v>
      </c>
      <c r="AH145" s="137">
        <f t="shared" ref="AH145" si="4175">AG145+1</f>
        <v>33</v>
      </c>
      <c r="AI145" s="137">
        <f t="shared" ref="AI145" si="4176">AH145+1</f>
        <v>34</v>
      </c>
      <c r="AJ145" s="137">
        <f t="shared" ref="AJ145" si="4177">AI145+1</f>
        <v>35</v>
      </c>
      <c r="AK145" s="137">
        <f t="shared" ref="AK145" si="4178">AJ145+1</f>
        <v>36</v>
      </c>
      <c r="AL145" s="137">
        <f t="shared" ref="AL145" si="4179">AK145+1</f>
        <v>37</v>
      </c>
      <c r="AM145" s="137">
        <f t="shared" ref="AM145" si="4180">AL145+1</f>
        <v>38</v>
      </c>
      <c r="AN145" s="137">
        <f t="shared" ref="AN145" si="4181">AM145+1</f>
        <v>39</v>
      </c>
      <c r="AO145" s="137">
        <f t="shared" ref="AO145" si="4182">AN145+1</f>
        <v>40</v>
      </c>
      <c r="AP145" s="137">
        <f t="shared" ref="AP145" si="4183">AO145+1</f>
        <v>41</v>
      </c>
      <c r="AQ145" s="137">
        <f t="shared" ref="AQ145" si="4184">AP145+1</f>
        <v>42</v>
      </c>
      <c r="AR145" s="137">
        <f t="shared" ref="AR145" si="4185">AQ145+1</f>
        <v>43</v>
      </c>
      <c r="AS145" s="137">
        <f t="shared" ref="AS145" si="4186">AR145+1</f>
        <v>44</v>
      </c>
      <c r="AT145" s="137">
        <f t="shared" ref="AT145" si="4187">AS145+1</f>
        <v>45</v>
      </c>
      <c r="AU145" s="137">
        <f t="shared" ref="AU145" si="4188">AT145+1</f>
        <v>46</v>
      </c>
      <c r="AV145" s="137">
        <f t="shared" ref="AV145" si="4189">AU145+1</f>
        <v>47</v>
      </c>
      <c r="AW145" s="137">
        <f t="shared" ref="AW145" si="4190">AV145+1</f>
        <v>48</v>
      </c>
      <c r="AX145" s="138">
        <f t="shared" ref="AX145" si="4191">AW145+1</f>
        <v>49</v>
      </c>
      <c r="AY145" s="138">
        <f t="shared" ref="AY145" si="4192">AX145+1</f>
        <v>50</v>
      </c>
      <c r="AZ145" s="138">
        <f t="shared" ref="AZ145" si="4193">AY145+1</f>
        <v>51</v>
      </c>
      <c r="BA145" s="138">
        <f t="shared" ref="BA145" si="4194">AZ145+1</f>
        <v>52</v>
      </c>
      <c r="BB145" s="138">
        <f t="shared" ref="BB145" si="4195">BA145+1</f>
        <v>53</v>
      </c>
      <c r="BC145" s="138">
        <f t="shared" ref="BC145" si="4196">BB145+1</f>
        <v>54</v>
      </c>
      <c r="BD145" s="138">
        <f t="shared" ref="BD145" si="4197">BC145+1</f>
        <v>55</v>
      </c>
      <c r="BE145" s="138">
        <f t="shared" ref="BE145" si="4198">BD145+1</f>
        <v>56</v>
      </c>
      <c r="BF145" s="138">
        <f t="shared" ref="BF145" si="4199">BE145+1</f>
        <v>57</v>
      </c>
      <c r="BG145" s="138">
        <f t="shared" ref="BG145" si="4200">BF145+1</f>
        <v>58</v>
      </c>
      <c r="BH145" s="138">
        <f t="shared" ref="BH145" si="4201">BG145+1</f>
        <v>59</v>
      </c>
      <c r="BI145" s="138">
        <f t="shared" ref="BI145" si="4202">BH145+1</f>
        <v>60</v>
      </c>
      <c r="BJ145" s="138">
        <f t="shared" ref="BJ145" si="4203">BI145+1</f>
        <v>61</v>
      </c>
      <c r="BK145" s="138">
        <f t="shared" ref="BK145" si="4204">BJ145+1</f>
        <v>62</v>
      </c>
      <c r="BL145" s="138">
        <f t="shared" ref="BL145" si="4205">BK145+1</f>
        <v>63</v>
      </c>
      <c r="BM145" s="138">
        <f t="shared" ref="BM145" si="4206">BL145+1</f>
        <v>64</v>
      </c>
      <c r="BN145" s="138">
        <f t="shared" ref="BN145" si="4207">BM145+1</f>
        <v>65</v>
      </c>
      <c r="BO145" s="138">
        <f t="shared" ref="BO145" si="4208">BN145+1</f>
        <v>66</v>
      </c>
      <c r="BP145" s="138">
        <f t="shared" ref="BP145" si="4209">BO145+1</f>
        <v>67</v>
      </c>
      <c r="BQ145" s="138">
        <f t="shared" ref="BQ145" si="4210">BP145+1</f>
        <v>68</v>
      </c>
      <c r="BR145" s="138">
        <f t="shared" ref="BR145" si="4211">BQ145+1</f>
        <v>69</v>
      </c>
      <c r="BS145" s="138">
        <f t="shared" ref="BS145" si="4212">BR145+1</f>
        <v>70</v>
      </c>
      <c r="BT145" s="138">
        <f t="shared" ref="BT145" si="4213">BS145+1</f>
        <v>71</v>
      </c>
      <c r="BU145" s="138">
        <f t="shared" ref="BU145" si="4214">BT145+1</f>
        <v>72</v>
      </c>
      <c r="BV145" s="138">
        <f t="shared" ref="BV145" si="4215">BU145+1</f>
        <v>73</v>
      </c>
      <c r="BW145" s="138">
        <f t="shared" ref="BW145" si="4216">BV145+1</f>
        <v>74</v>
      </c>
      <c r="BX145" s="138">
        <f t="shared" ref="BX145" si="4217">BW145+1</f>
        <v>75</v>
      </c>
      <c r="BY145" s="138">
        <f t="shared" ref="BY145" si="4218">BX145+1</f>
        <v>76</v>
      </c>
      <c r="BZ145" s="138">
        <f t="shared" ref="BZ145" si="4219">BY145+1</f>
        <v>77</v>
      </c>
      <c r="CA145" s="138">
        <f t="shared" ref="CA145" si="4220">BZ145+1</f>
        <v>78</v>
      </c>
      <c r="CB145" s="138">
        <f t="shared" ref="CB145" si="4221">CA145+1</f>
        <v>79</v>
      </c>
      <c r="CC145" s="138">
        <f t="shared" ref="CC145" si="4222">CB145+1</f>
        <v>80</v>
      </c>
      <c r="CD145" s="138">
        <f t="shared" ref="CD145" si="4223">CC145+1</f>
        <v>81</v>
      </c>
      <c r="CE145" s="138">
        <f t="shared" ref="CE145" si="4224">CD145+1</f>
        <v>82</v>
      </c>
      <c r="CF145" s="138">
        <f t="shared" ref="CF145" si="4225">CE145+1</f>
        <v>83</v>
      </c>
      <c r="CG145" s="138">
        <f t="shared" ref="CG145" si="4226">CF145+1</f>
        <v>84</v>
      </c>
      <c r="CH145" s="138">
        <f t="shared" ref="CH145" si="4227">CG145+1</f>
        <v>85</v>
      </c>
      <c r="CI145" s="138">
        <f t="shared" ref="CI145" si="4228">CH145+1</f>
        <v>86</v>
      </c>
      <c r="CJ145" s="138">
        <f t="shared" ref="CJ145" si="4229">CI145+1</f>
        <v>87</v>
      </c>
      <c r="CK145" s="138">
        <f t="shared" ref="CK145" si="4230">CJ145+1</f>
        <v>88</v>
      </c>
      <c r="CL145" s="138">
        <f t="shared" ref="CL145" si="4231">CK145+1</f>
        <v>89</v>
      </c>
      <c r="CM145" s="138">
        <f t="shared" ref="CM145" si="4232">CL145+1</f>
        <v>90</v>
      </c>
      <c r="CN145" s="138">
        <f t="shared" ref="CN145" si="4233">CM145+1</f>
        <v>91</v>
      </c>
      <c r="CO145" s="138">
        <f t="shared" ref="CO145" si="4234">CN145+1</f>
        <v>92</v>
      </c>
      <c r="CP145" s="138">
        <f t="shared" ref="CP145" si="4235">CO145+1</f>
        <v>93</v>
      </c>
      <c r="CQ145" s="138">
        <f t="shared" ref="CQ145" si="4236">CP145+1</f>
        <v>94</v>
      </c>
      <c r="CR145" s="138">
        <f t="shared" ref="CR145" si="4237">CQ145+1</f>
        <v>95</v>
      </c>
      <c r="CS145" s="138">
        <f t="shared" ref="CS145" si="4238">CR145+1</f>
        <v>96</v>
      </c>
      <c r="CT145" s="138">
        <f t="shared" ref="CT145" si="4239">CS145+1</f>
        <v>97</v>
      </c>
      <c r="CU145" s="138">
        <f t="shared" ref="CU145" si="4240">CT145+1</f>
        <v>98</v>
      </c>
      <c r="CV145" s="138">
        <f t="shared" ref="CV145" si="4241">CU145+1</f>
        <v>99</v>
      </c>
      <c r="CW145" s="138">
        <f t="shared" ref="CW145" si="4242">CV145+1</f>
        <v>100</v>
      </c>
      <c r="CX145" s="138">
        <f t="shared" ref="CX145" si="4243">CW145+1</f>
        <v>101</v>
      </c>
      <c r="CY145" s="138">
        <f t="shared" ref="CY145" si="4244">CX145+1</f>
        <v>102</v>
      </c>
      <c r="CZ145" s="138">
        <f t="shared" ref="CZ145" si="4245">CY145+1</f>
        <v>103</v>
      </c>
      <c r="DA145" s="138">
        <f t="shared" ref="DA145" si="4246">CZ145+1</f>
        <v>104</v>
      </c>
      <c r="DB145" s="138">
        <f t="shared" ref="DB145" si="4247">DA145+1</f>
        <v>105</v>
      </c>
      <c r="DC145" s="138">
        <f t="shared" ref="DC145" si="4248">DB145+1</f>
        <v>106</v>
      </c>
      <c r="DD145" s="138">
        <f t="shared" ref="DD145" si="4249">DC145+1</f>
        <v>107</v>
      </c>
      <c r="DE145" s="138">
        <f t="shared" ref="DE145" si="4250">DD145+1</f>
        <v>108</v>
      </c>
      <c r="DF145" s="138">
        <f t="shared" ref="DF145" si="4251">DE145+1</f>
        <v>109</v>
      </c>
      <c r="DG145" s="138">
        <f t="shared" ref="DG145" si="4252">DF145+1</f>
        <v>110</v>
      </c>
      <c r="DH145" s="138">
        <f t="shared" ref="DH145" si="4253">DG145+1</f>
        <v>111</v>
      </c>
      <c r="DI145" s="138">
        <f t="shared" ref="DI145" si="4254">DH145+1</f>
        <v>112</v>
      </c>
      <c r="DJ145" s="138">
        <f t="shared" ref="DJ145" si="4255">DI145+1</f>
        <v>113</v>
      </c>
      <c r="DK145" s="138">
        <f t="shared" ref="DK145" si="4256">DJ145+1</f>
        <v>114</v>
      </c>
      <c r="DL145" s="138">
        <f t="shared" ref="DL145" si="4257">DK145+1</f>
        <v>115</v>
      </c>
      <c r="DM145" s="138">
        <f t="shared" ref="DM145" si="4258">DL145+1</f>
        <v>116</v>
      </c>
      <c r="DN145" s="138">
        <f t="shared" ref="DN145" si="4259">DM145+1</f>
        <v>117</v>
      </c>
      <c r="DO145" s="138">
        <f t="shared" ref="DO145" si="4260">DN145+1</f>
        <v>118</v>
      </c>
      <c r="DP145" s="138">
        <f t="shared" ref="DP145" si="4261">DO145+1</f>
        <v>119</v>
      </c>
      <c r="DQ145" s="138">
        <f t="shared" ref="DQ145" si="4262">DP145+1</f>
        <v>120</v>
      </c>
      <c r="DR145" s="138">
        <f t="shared" ref="DR145" si="4263">DQ145+1</f>
        <v>121</v>
      </c>
      <c r="DS145" s="138">
        <f t="shared" ref="DS145" si="4264">DR145+1</f>
        <v>122</v>
      </c>
      <c r="DT145" s="138">
        <f t="shared" ref="DT145" si="4265">DS145+1</f>
        <v>123</v>
      </c>
      <c r="DU145" s="138">
        <f t="shared" ref="DU145" si="4266">DT145+1</f>
        <v>124</v>
      </c>
      <c r="DV145" s="138">
        <f t="shared" ref="DV145" si="4267">DU145+1</f>
        <v>125</v>
      </c>
      <c r="DW145" s="138">
        <f t="shared" ref="DW145" si="4268">DV145+1</f>
        <v>126</v>
      </c>
      <c r="DX145" s="138">
        <f t="shared" ref="DX145" si="4269">DW145+1</f>
        <v>127</v>
      </c>
      <c r="DY145" s="138">
        <f t="shared" ref="DY145" si="4270">DX145+1</f>
        <v>128</v>
      </c>
      <c r="DZ145" s="138">
        <f t="shared" ref="DZ145" si="4271">DY145+1</f>
        <v>129</v>
      </c>
      <c r="EA145" s="138">
        <f t="shared" ref="EA145" si="4272">DZ145+1</f>
        <v>130</v>
      </c>
      <c r="EB145" s="138">
        <f t="shared" ref="EB145" si="4273">EA145+1</f>
        <v>131</v>
      </c>
      <c r="EC145" s="138">
        <f t="shared" ref="EC145" si="4274">EB145+1</f>
        <v>132</v>
      </c>
      <c r="ED145" s="138">
        <f t="shared" ref="ED145" si="4275">EC145+1</f>
        <v>133</v>
      </c>
      <c r="EE145" s="138">
        <f t="shared" ref="EE145" si="4276">ED145+1</f>
        <v>134</v>
      </c>
      <c r="EF145" s="138">
        <f t="shared" ref="EF145" si="4277">EE145+1</f>
        <v>135</v>
      </c>
      <c r="EG145" s="138">
        <f t="shared" ref="EG145" si="4278">EF145+1</f>
        <v>136</v>
      </c>
      <c r="EH145" s="138">
        <f t="shared" ref="EH145" si="4279">EG145+1</f>
        <v>137</v>
      </c>
      <c r="EI145" s="138">
        <f t="shared" ref="EI145" si="4280">EH145+1</f>
        <v>138</v>
      </c>
      <c r="EJ145" s="138">
        <f t="shared" ref="EJ145" si="4281">EI145+1</f>
        <v>139</v>
      </c>
      <c r="EK145" s="138">
        <f t="shared" ref="EK145" si="4282">EJ145+1</f>
        <v>140</v>
      </c>
      <c r="EL145" s="138">
        <f t="shared" ref="EL145" si="4283">EK145+1</f>
        <v>141</v>
      </c>
      <c r="EM145" s="138">
        <f t="shared" ref="EM145" si="4284">EL145+1</f>
        <v>142</v>
      </c>
      <c r="EN145" s="138">
        <f t="shared" ref="EN145" si="4285">EM145+1</f>
        <v>143</v>
      </c>
      <c r="EO145" s="138">
        <f t="shared" ref="EO145" si="4286">EN145+1</f>
        <v>144</v>
      </c>
      <c r="EP145" s="138">
        <f t="shared" ref="EP145" si="4287">EO145+1</f>
        <v>145</v>
      </c>
      <c r="EQ145" s="138">
        <f t="shared" ref="EQ145" si="4288">EP145+1</f>
        <v>146</v>
      </c>
      <c r="ER145" s="138">
        <f t="shared" ref="ER145" si="4289">EQ145+1</f>
        <v>147</v>
      </c>
      <c r="ES145" s="138">
        <f t="shared" ref="ES145" si="4290">ER145+1</f>
        <v>148</v>
      </c>
      <c r="ET145" s="138">
        <f t="shared" ref="ET145" si="4291">ES145+1</f>
        <v>149</v>
      </c>
      <c r="EU145" s="138">
        <f t="shared" ref="EU145" si="4292">ET145+1</f>
        <v>150</v>
      </c>
      <c r="EV145" s="138">
        <f t="shared" ref="EV145" si="4293">EU145+1</f>
        <v>151</v>
      </c>
      <c r="EW145" s="138">
        <f t="shared" ref="EW145" si="4294">EV145+1</f>
        <v>152</v>
      </c>
      <c r="EX145" s="138">
        <f t="shared" ref="EX145" si="4295">EW145+1</f>
        <v>153</v>
      </c>
      <c r="EY145" s="138">
        <f t="shared" ref="EY145" si="4296">EX145+1</f>
        <v>154</v>
      </c>
      <c r="EZ145" s="138">
        <f t="shared" ref="EZ145" si="4297">EY145+1</f>
        <v>155</v>
      </c>
      <c r="FA145" s="138">
        <f t="shared" ref="FA145" si="4298">EZ145+1</f>
        <v>156</v>
      </c>
      <c r="FB145" s="138">
        <f t="shared" ref="FB145" si="4299">FA145+1</f>
        <v>157</v>
      </c>
      <c r="FC145" s="138">
        <f t="shared" ref="FC145" si="4300">FB145+1</f>
        <v>158</v>
      </c>
      <c r="FD145" s="138">
        <f t="shared" ref="FD145" si="4301">FC145+1</f>
        <v>159</v>
      </c>
      <c r="FE145" s="138">
        <f t="shared" ref="FE145" si="4302">FD145+1</f>
        <v>160</v>
      </c>
      <c r="FF145" s="138">
        <f t="shared" ref="FF145" si="4303">FE145+1</f>
        <v>161</v>
      </c>
      <c r="FG145" s="138">
        <f t="shared" ref="FG145" si="4304">FF145+1</f>
        <v>162</v>
      </c>
      <c r="FH145" s="138">
        <f t="shared" ref="FH145" si="4305">FG145+1</f>
        <v>163</v>
      </c>
      <c r="FI145" s="138">
        <f t="shared" ref="FI145" si="4306">FH145+1</f>
        <v>164</v>
      </c>
      <c r="FJ145" s="138">
        <f t="shared" ref="FJ145" si="4307">FI145+1</f>
        <v>165</v>
      </c>
      <c r="FK145" s="138">
        <f t="shared" ref="FK145" si="4308">FJ145+1</f>
        <v>166</v>
      </c>
      <c r="FL145" s="138">
        <f t="shared" ref="FL145" si="4309">FK145+1</f>
        <v>167</v>
      </c>
      <c r="FM145" s="138">
        <f t="shared" ref="FM145" si="4310">FL145+1</f>
        <v>168</v>
      </c>
      <c r="FN145" s="138">
        <f t="shared" ref="FN145" si="4311">FM145+1</f>
        <v>169</v>
      </c>
      <c r="FO145" s="138">
        <f t="shared" ref="FO145" si="4312">FN145+1</f>
        <v>170</v>
      </c>
      <c r="FP145" s="138">
        <f t="shared" ref="FP145" si="4313">FO145+1</f>
        <v>171</v>
      </c>
      <c r="FQ145" s="138">
        <f t="shared" ref="FQ145" si="4314">FP145+1</f>
        <v>172</v>
      </c>
      <c r="FR145" s="138">
        <f t="shared" ref="FR145" si="4315">FQ145+1</f>
        <v>173</v>
      </c>
      <c r="FS145" s="138">
        <f t="shared" ref="FS145" si="4316">FR145+1</f>
        <v>174</v>
      </c>
      <c r="FT145" s="138">
        <f t="shared" ref="FT145" si="4317">FS145+1</f>
        <v>175</v>
      </c>
      <c r="FU145" s="138">
        <f t="shared" ref="FU145" si="4318">FT145+1</f>
        <v>176</v>
      </c>
      <c r="FV145" s="138">
        <f t="shared" ref="FV145" si="4319">FU145+1</f>
        <v>177</v>
      </c>
      <c r="FW145" s="138">
        <f t="shared" ref="FW145" si="4320">FV145+1</f>
        <v>178</v>
      </c>
      <c r="FX145" s="138">
        <f t="shared" ref="FX145" si="4321">FW145+1</f>
        <v>179</v>
      </c>
      <c r="FY145" s="138">
        <f t="shared" ref="FY145" si="4322">FX145+1</f>
        <v>180</v>
      </c>
      <c r="FZ145" s="138">
        <f t="shared" ref="FZ145" si="4323">FY145+1</f>
        <v>181</v>
      </c>
      <c r="GA145" s="138">
        <f t="shared" ref="GA145" si="4324">FZ145+1</f>
        <v>182</v>
      </c>
      <c r="GB145" s="138">
        <f t="shared" ref="GB145" si="4325">GA145+1</f>
        <v>183</v>
      </c>
      <c r="GC145" s="138">
        <f t="shared" ref="GC145" si="4326">GB145+1</f>
        <v>184</v>
      </c>
      <c r="GD145" s="138">
        <f t="shared" ref="GD145" si="4327">GC145+1</f>
        <v>185</v>
      </c>
      <c r="GE145" s="138">
        <f t="shared" ref="GE145" si="4328">GD145+1</f>
        <v>186</v>
      </c>
      <c r="GF145" s="138">
        <f t="shared" ref="GF145" si="4329">GE145+1</f>
        <v>187</v>
      </c>
      <c r="GG145" s="138">
        <f t="shared" ref="GG145" si="4330">GF145+1</f>
        <v>188</v>
      </c>
      <c r="GH145" s="138">
        <f t="shared" ref="GH145" si="4331">GG145+1</f>
        <v>189</v>
      </c>
      <c r="GI145" s="138">
        <f t="shared" ref="GI145" si="4332">GH145+1</f>
        <v>190</v>
      </c>
      <c r="GJ145" s="138">
        <f t="shared" ref="GJ145" si="4333">GI145+1</f>
        <v>191</v>
      </c>
      <c r="GK145" s="138">
        <f t="shared" ref="GK145" si="4334">GJ145+1</f>
        <v>192</v>
      </c>
      <c r="GL145" s="138">
        <f t="shared" ref="GL145" si="4335">GK145+1</f>
        <v>193</v>
      </c>
      <c r="GM145" s="138">
        <f t="shared" ref="GM145" si="4336">GL145+1</f>
        <v>194</v>
      </c>
      <c r="GN145" s="138">
        <f t="shared" ref="GN145" si="4337">GM145+1</f>
        <v>195</v>
      </c>
      <c r="GO145" s="138">
        <f t="shared" ref="GO145" si="4338">GN145+1</f>
        <v>196</v>
      </c>
      <c r="GP145" s="138">
        <f t="shared" ref="GP145" si="4339">GO145+1</f>
        <v>197</v>
      </c>
      <c r="GQ145" s="138">
        <f t="shared" ref="GQ145" si="4340">GP145+1</f>
        <v>198</v>
      </c>
      <c r="GR145" s="138">
        <f t="shared" ref="GR145" si="4341">GQ145+1</f>
        <v>199</v>
      </c>
      <c r="GS145" s="138">
        <f t="shared" ref="GS145" si="4342">GR145+1</f>
        <v>200</v>
      </c>
      <c r="GT145" s="138">
        <f t="shared" ref="GT145" si="4343">GS145+1</f>
        <v>201</v>
      </c>
      <c r="GU145" s="138">
        <f t="shared" ref="GU145" si="4344">GT145+1</f>
        <v>202</v>
      </c>
      <c r="GV145" s="138">
        <f t="shared" ref="GV145" si="4345">GU145+1</f>
        <v>203</v>
      </c>
      <c r="GW145" s="138">
        <f t="shared" ref="GW145" si="4346">GV145+1</f>
        <v>204</v>
      </c>
      <c r="GX145" s="138">
        <f t="shared" ref="GX145" si="4347">GW145+1</f>
        <v>205</v>
      </c>
      <c r="GY145" s="138">
        <f t="shared" ref="GY145" si="4348">GX145+1</f>
        <v>206</v>
      </c>
      <c r="GZ145" s="138">
        <f t="shared" ref="GZ145" si="4349">GY145+1</f>
        <v>207</v>
      </c>
      <c r="HA145" s="138">
        <f t="shared" ref="HA145" si="4350">GZ145+1</f>
        <v>208</v>
      </c>
      <c r="HB145" s="138">
        <f t="shared" ref="HB145" si="4351">HA145+1</f>
        <v>209</v>
      </c>
      <c r="HC145" s="138">
        <f t="shared" ref="HC145" si="4352">HB145+1</f>
        <v>210</v>
      </c>
      <c r="HD145" s="138">
        <f t="shared" ref="HD145" si="4353">HC145+1</f>
        <v>211</v>
      </c>
      <c r="HE145" s="138">
        <f t="shared" ref="HE145" si="4354">HD145+1</f>
        <v>212</v>
      </c>
      <c r="HF145" s="138">
        <f t="shared" ref="HF145" si="4355">HE145+1</f>
        <v>213</v>
      </c>
      <c r="HG145" s="138">
        <f t="shared" ref="HG145" si="4356">HF145+1</f>
        <v>214</v>
      </c>
      <c r="HH145" s="138">
        <f t="shared" ref="HH145" si="4357">HG145+1</f>
        <v>215</v>
      </c>
      <c r="HI145" s="138">
        <f t="shared" ref="HI145" si="4358">HH145+1</f>
        <v>216</v>
      </c>
      <c r="HJ145" s="138">
        <f t="shared" ref="HJ145" si="4359">HI145+1</f>
        <v>217</v>
      </c>
      <c r="HK145" s="138">
        <f t="shared" ref="HK145" si="4360">HJ145+1</f>
        <v>218</v>
      </c>
      <c r="HL145" s="138">
        <f t="shared" ref="HL145" si="4361">HK145+1</f>
        <v>219</v>
      </c>
      <c r="HM145" s="138">
        <f t="shared" ref="HM145" si="4362">HL145+1</f>
        <v>220</v>
      </c>
      <c r="HN145" s="138">
        <f t="shared" ref="HN145" si="4363">HM145+1</f>
        <v>221</v>
      </c>
      <c r="HO145" s="138">
        <f t="shared" ref="HO145" si="4364">HN145+1</f>
        <v>222</v>
      </c>
      <c r="HP145" s="138">
        <f t="shared" ref="HP145" si="4365">HO145+1</f>
        <v>223</v>
      </c>
      <c r="HQ145" s="138">
        <f t="shared" ref="HQ145" si="4366">HP145+1</f>
        <v>224</v>
      </c>
      <c r="HR145" s="138">
        <f t="shared" ref="HR145" si="4367">HQ145+1</f>
        <v>225</v>
      </c>
      <c r="HS145" s="138">
        <f t="shared" ref="HS145" si="4368">HR145+1</f>
        <v>226</v>
      </c>
      <c r="HT145" s="138">
        <f t="shared" ref="HT145" si="4369">HS145+1</f>
        <v>227</v>
      </c>
      <c r="HU145" s="138">
        <f t="shared" ref="HU145" si="4370">HT145+1</f>
        <v>228</v>
      </c>
      <c r="HV145" s="138">
        <f t="shared" ref="HV145" si="4371">HU145+1</f>
        <v>229</v>
      </c>
      <c r="HW145" s="138">
        <f t="shared" ref="HW145" si="4372">HV145+1</f>
        <v>230</v>
      </c>
      <c r="HX145" s="138">
        <f t="shared" ref="HX145" si="4373">HW145+1</f>
        <v>231</v>
      </c>
      <c r="HY145" s="138">
        <f t="shared" ref="HY145" si="4374">HX145+1</f>
        <v>232</v>
      </c>
      <c r="HZ145" s="138">
        <f t="shared" ref="HZ145" si="4375">HY145+1</f>
        <v>233</v>
      </c>
      <c r="IA145" s="138">
        <f t="shared" ref="IA145" si="4376">HZ145+1</f>
        <v>234</v>
      </c>
      <c r="IB145" s="138">
        <f t="shared" ref="IB145" si="4377">IA145+1</f>
        <v>235</v>
      </c>
      <c r="IC145" s="138">
        <f t="shared" ref="IC145" si="4378">IB145+1</f>
        <v>236</v>
      </c>
      <c r="ID145" s="138">
        <f t="shared" ref="ID145" si="4379">IC145+1</f>
        <v>237</v>
      </c>
      <c r="IE145" s="138">
        <f t="shared" ref="IE145" si="4380">ID145+1</f>
        <v>238</v>
      </c>
      <c r="IF145" s="138">
        <f t="shared" ref="IF145" si="4381">IE145+1</f>
        <v>239</v>
      </c>
      <c r="IG145" s="138">
        <f t="shared" ref="IG145" si="4382">IF145+1</f>
        <v>240</v>
      </c>
      <c r="IH145" s="138">
        <f t="shared" ref="IH145" si="4383">IG145+1</f>
        <v>241</v>
      </c>
      <c r="II145" s="138">
        <f t="shared" ref="II145" si="4384">IH145+1</f>
        <v>242</v>
      </c>
      <c r="IJ145" s="138">
        <f t="shared" ref="IJ145" si="4385">II145+1</f>
        <v>243</v>
      </c>
      <c r="IK145" s="138">
        <f t="shared" ref="IK145" si="4386">IJ145+1</f>
        <v>244</v>
      </c>
      <c r="IL145" s="138">
        <f t="shared" ref="IL145" si="4387">IK145+1</f>
        <v>245</v>
      </c>
      <c r="IM145" s="138">
        <f t="shared" ref="IM145" si="4388">IL145+1</f>
        <v>246</v>
      </c>
      <c r="IN145" s="138">
        <f t="shared" ref="IN145" si="4389">IM145+1</f>
        <v>247</v>
      </c>
      <c r="IO145" s="138">
        <f t="shared" ref="IO145" si="4390">IN145+1</f>
        <v>248</v>
      </c>
      <c r="IP145" s="138">
        <f t="shared" ref="IP145" si="4391">IO145+1</f>
        <v>249</v>
      </c>
      <c r="IQ145" s="138">
        <f t="shared" ref="IQ145" si="4392">IP145+1</f>
        <v>250</v>
      </c>
      <c r="IR145" s="138">
        <f t="shared" ref="IR145" si="4393">IQ145+1</f>
        <v>251</v>
      </c>
      <c r="IS145" s="138">
        <f t="shared" ref="IS145" si="4394">IR145+1</f>
        <v>252</v>
      </c>
      <c r="IT145" s="138">
        <f t="shared" ref="IT145" si="4395">IS145+1</f>
        <v>253</v>
      </c>
      <c r="IU145" s="138">
        <f t="shared" ref="IU145" si="4396">IT145+1</f>
        <v>254</v>
      </c>
      <c r="IV145" s="138">
        <f t="shared" ref="IV145" si="4397">IU145+1</f>
        <v>255</v>
      </c>
      <c r="IW145" s="138">
        <f t="shared" ref="IW145" si="4398">IV145+1</f>
        <v>256</v>
      </c>
      <c r="IX145" s="138">
        <f t="shared" ref="IX145" si="4399">IW145+1</f>
        <v>257</v>
      </c>
      <c r="IY145" s="138">
        <f t="shared" ref="IY145" si="4400">IX145+1</f>
        <v>258</v>
      </c>
      <c r="IZ145" s="138">
        <f t="shared" ref="IZ145" si="4401">IY145+1</f>
        <v>259</v>
      </c>
      <c r="JA145" s="138">
        <f t="shared" ref="JA145" si="4402">IZ145+1</f>
        <v>260</v>
      </c>
      <c r="JB145" s="138">
        <f t="shared" ref="JB145" si="4403">JA145+1</f>
        <v>261</v>
      </c>
      <c r="JC145" s="138">
        <f t="shared" ref="JC145" si="4404">JB145+1</f>
        <v>262</v>
      </c>
      <c r="JD145" s="138">
        <f t="shared" ref="JD145" si="4405">JC145+1</f>
        <v>263</v>
      </c>
      <c r="JE145" s="138">
        <f t="shared" ref="JE145" si="4406">JD145+1</f>
        <v>264</v>
      </c>
      <c r="JF145" s="138">
        <f t="shared" ref="JF145" si="4407">JE145+1</f>
        <v>265</v>
      </c>
      <c r="JG145" s="138">
        <f t="shared" ref="JG145" si="4408">JF145+1</f>
        <v>266</v>
      </c>
      <c r="JH145" s="138">
        <f t="shared" ref="JH145" si="4409">JG145+1</f>
        <v>267</v>
      </c>
      <c r="JI145" s="138">
        <f t="shared" ref="JI145" si="4410">JH145+1</f>
        <v>268</v>
      </c>
      <c r="JJ145" s="138">
        <f t="shared" ref="JJ145" si="4411">JI145+1</f>
        <v>269</v>
      </c>
      <c r="JK145" s="138">
        <f t="shared" ref="JK145" si="4412">JJ145+1</f>
        <v>270</v>
      </c>
      <c r="JL145" s="138">
        <f t="shared" ref="JL145" si="4413">JK145+1</f>
        <v>271</v>
      </c>
      <c r="JM145" s="138">
        <f t="shared" ref="JM145" si="4414">JL145+1</f>
        <v>272</v>
      </c>
      <c r="JN145" s="138">
        <f t="shared" ref="JN145" si="4415">JM145+1</f>
        <v>273</v>
      </c>
      <c r="JO145" s="138">
        <f t="shared" ref="JO145" si="4416">JN145+1</f>
        <v>274</v>
      </c>
      <c r="JP145" s="138">
        <f t="shared" ref="JP145" si="4417">JO145+1</f>
        <v>275</v>
      </c>
      <c r="JQ145" s="138">
        <f t="shared" ref="JQ145" si="4418">JP145+1</f>
        <v>276</v>
      </c>
      <c r="JR145" s="138">
        <f t="shared" ref="JR145" si="4419">JQ145+1</f>
        <v>277</v>
      </c>
      <c r="JS145" s="138">
        <f t="shared" ref="JS145" si="4420">JR145+1</f>
        <v>278</v>
      </c>
      <c r="JT145" s="138">
        <f t="shared" ref="JT145" si="4421">JS145+1</f>
        <v>279</v>
      </c>
      <c r="JU145" s="138">
        <f t="shared" ref="JU145" si="4422">JT145+1</f>
        <v>280</v>
      </c>
      <c r="JV145" s="138">
        <f t="shared" ref="JV145" si="4423">JU145+1</f>
        <v>281</v>
      </c>
      <c r="JW145" s="138">
        <f t="shared" ref="JW145" si="4424">JV145+1</f>
        <v>282</v>
      </c>
      <c r="JX145" s="138">
        <f t="shared" ref="JX145" si="4425">JW145+1</f>
        <v>283</v>
      </c>
      <c r="JY145" s="138">
        <f t="shared" ref="JY145" si="4426">JX145+1</f>
        <v>284</v>
      </c>
      <c r="JZ145" s="138">
        <f t="shared" ref="JZ145" si="4427">JY145+1</f>
        <v>285</v>
      </c>
      <c r="KA145" s="138">
        <f t="shared" ref="KA145" si="4428">JZ145+1</f>
        <v>286</v>
      </c>
      <c r="KB145" s="138">
        <f t="shared" ref="KB145" si="4429">KA145+1</f>
        <v>287</v>
      </c>
      <c r="KC145" s="138">
        <f t="shared" ref="KC145" si="4430">KB145+1</f>
        <v>288</v>
      </c>
      <c r="KD145" s="138">
        <f t="shared" ref="KD145" si="4431">KC145+1</f>
        <v>289</v>
      </c>
      <c r="KE145" s="138">
        <f t="shared" ref="KE145" si="4432">KD145+1</f>
        <v>290</v>
      </c>
      <c r="KF145" s="138">
        <f t="shared" ref="KF145" si="4433">KE145+1</f>
        <v>291</v>
      </c>
      <c r="KG145" s="138">
        <f t="shared" ref="KG145" si="4434">KF145+1</f>
        <v>292</v>
      </c>
      <c r="KH145" s="138">
        <f t="shared" ref="KH145" si="4435">KG145+1</f>
        <v>293</v>
      </c>
      <c r="KI145" s="138">
        <f t="shared" ref="KI145" si="4436">KH145+1</f>
        <v>294</v>
      </c>
      <c r="KJ145" s="138">
        <f t="shared" ref="KJ145" si="4437">KI145+1</f>
        <v>295</v>
      </c>
      <c r="KK145" s="138">
        <f t="shared" ref="KK145" si="4438">KJ145+1</f>
        <v>296</v>
      </c>
      <c r="KL145" s="138">
        <f t="shared" ref="KL145" si="4439">KK145+1</f>
        <v>297</v>
      </c>
      <c r="KM145" s="138">
        <f t="shared" ref="KM145" si="4440">KL145+1</f>
        <v>298</v>
      </c>
      <c r="KN145" s="138">
        <f t="shared" ref="KN145" si="4441">KM145+1</f>
        <v>299</v>
      </c>
      <c r="KO145" s="138">
        <f t="shared" ref="KO145" si="4442">KN145+1</f>
        <v>300</v>
      </c>
    </row>
    <row r="146" spans="1:301" s="22" customFormat="1" x14ac:dyDescent="0.2">
      <c r="A146" s="143" t="s">
        <v>302</v>
      </c>
      <c r="B146" s="83">
        <f t="shared" ref="B146:K146" ca="1" si="4443">B147+B152</f>
        <v>33484.817915707194</v>
      </c>
      <c r="C146" s="83">
        <f t="shared" ca="1" si="4443"/>
        <v>35253.431913324494</v>
      </c>
      <c r="D146" s="83">
        <f t="shared" ca="1" si="4443"/>
        <v>37025.655558484541</v>
      </c>
      <c r="E146" s="83">
        <f t="shared" ca="1" si="4443"/>
        <v>38797.874205274202</v>
      </c>
      <c r="F146" s="83">
        <f t="shared" ca="1" si="4443"/>
        <v>40570.0878199207</v>
      </c>
      <c r="G146" s="83">
        <f t="shared" ca="1" si="4443"/>
        <v>42342.296368307812</v>
      </c>
      <c r="H146" s="83">
        <f t="shared" ca="1" si="4443"/>
        <v>44114.499815971183</v>
      </c>
      <c r="I146" s="83">
        <f t="shared" ca="1" si="4443"/>
        <v>45886.698128093602</v>
      </c>
      <c r="J146" s="83">
        <f t="shared" ca="1" si="4443"/>
        <v>47658.89126950012</v>
      </c>
      <c r="K146" s="83">
        <f t="shared" ca="1" si="4443"/>
        <v>49431.079204653171</v>
      </c>
      <c r="L146" s="83">
        <f t="shared" ref="L146:AV146" ca="1" si="4444">L147+L152</f>
        <v>51203.26189764755</v>
      </c>
      <c r="M146" s="83">
        <f t="shared" ca="1" si="4444"/>
        <v>52975.439312205366</v>
      </c>
      <c r="N146" s="83">
        <f t="shared" ca="1" si="4444"/>
        <v>52971.909627537199</v>
      </c>
      <c r="O146" s="83">
        <f t="shared" ca="1" si="4444"/>
        <v>52971.909627537199</v>
      </c>
      <c r="P146" s="83">
        <f t="shared" ca="1" si="4444"/>
        <v>52971.909627537199</v>
      </c>
      <c r="Q146" s="83">
        <f t="shared" ca="1" si="4444"/>
        <v>52971.909627537199</v>
      </c>
      <c r="R146" s="83">
        <f t="shared" ca="1" si="4444"/>
        <v>52971.909627537199</v>
      </c>
      <c r="S146" s="83">
        <f t="shared" ca="1" si="4444"/>
        <v>52971.909627537199</v>
      </c>
      <c r="T146" s="83">
        <f t="shared" ca="1" si="4444"/>
        <v>52971.909627537199</v>
      </c>
      <c r="U146" s="83">
        <f t="shared" ca="1" si="4444"/>
        <v>52971.909627537199</v>
      </c>
      <c r="V146" s="83">
        <f t="shared" ca="1" si="4444"/>
        <v>52971.909627537199</v>
      </c>
      <c r="W146" s="83">
        <f t="shared" ca="1" si="4444"/>
        <v>52971.909627537199</v>
      </c>
      <c r="X146" s="83">
        <f t="shared" ca="1" si="4444"/>
        <v>52971.909627537199</v>
      </c>
      <c r="Y146" s="83">
        <f t="shared" ca="1" si="4444"/>
        <v>52971.909627537199</v>
      </c>
      <c r="Z146" s="83">
        <f t="shared" ca="1" si="4444"/>
        <v>52329.165939411643</v>
      </c>
      <c r="AA146" s="83">
        <f t="shared" ca="1" si="4444"/>
        <v>52516.701023754547</v>
      </c>
      <c r="AB146" s="83">
        <f t="shared" ca="1" si="4444"/>
        <v>52287.326758572832</v>
      </c>
      <c r="AC146" s="83">
        <f t="shared" ca="1" si="4444"/>
        <v>52056.612643550558</v>
      </c>
      <c r="AD146" s="83">
        <f t="shared" ca="1" si="4444"/>
        <v>51824.550852188142</v>
      </c>
      <c r="AE146" s="83">
        <f t="shared" ca="1" si="4444"/>
        <v>51591.133512268818</v>
      </c>
      <c r="AF146" s="83">
        <f t="shared" ca="1" si="4444"/>
        <v>51356.352705591678</v>
      </c>
      <c r="AG146" s="83">
        <f t="shared" ca="1" si="4444"/>
        <v>51120.20046770302</v>
      </c>
      <c r="AH146" s="83">
        <f t="shared" ca="1" si="4444"/>
        <v>50882.668787626142</v>
      </c>
      <c r="AI146" s="83">
        <f t="shared" ca="1" si="4444"/>
        <v>50643.749607589649</v>
      </c>
      <c r="AJ146" s="83">
        <f t="shared" ca="1" si="4444"/>
        <v>50403.434822754061</v>
      </c>
      <c r="AK146" s="83">
        <f t="shared" ca="1" si="4444"/>
        <v>50161.716280936875</v>
      </c>
      <c r="AL146" s="83">
        <f t="shared" ca="1" si="4444"/>
        <v>49918.585782336078</v>
      </c>
      <c r="AM146" s="83">
        <f t="shared" ca="1" si="4444"/>
        <v>49674.035079251888</v>
      </c>
      <c r="AN146" s="83">
        <f t="shared" ca="1" si="4444"/>
        <v>49428.055875807055</v>
      </c>
      <c r="AO146" s="83">
        <f t="shared" ca="1" si="4444"/>
        <v>49180.639827665385</v>
      </c>
      <c r="AP146" s="83">
        <f t="shared" ca="1" si="4444"/>
        <v>48931.778541748718</v>
      </c>
      <c r="AQ146" s="83">
        <f t="shared" ca="1" si="4444"/>
        <v>48681.463575952192</v>
      </c>
      <c r="AR146" s="83">
        <f t="shared" ca="1" si="4444"/>
        <v>48429.686438857811</v>
      </c>
      <c r="AS146" s="83">
        <f t="shared" ca="1" si="4444"/>
        <v>48176.438589446501</v>
      </c>
      <c r="AT146" s="83">
        <f t="shared" ca="1" si="4444"/>
        <v>47921.711436808277</v>
      </c>
      <c r="AU146" s="83">
        <f t="shared" ca="1" si="4444"/>
        <v>47665.496339850855</v>
      </c>
      <c r="AV146" s="83">
        <f t="shared" ca="1" si="4444"/>
        <v>47407.784607006513</v>
      </c>
      <c r="AW146" s="83">
        <f t="shared" ref="AW146" ca="1" si="4445">AW147+AW152</f>
        <v>47148.567495937263</v>
      </c>
      <c r="AX146" s="83">
        <f t="shared" ref="AX146" ca="1" si="4446">AX147+AX152</f>
        <v>46887.836213238246</v>
      </c>
      <c r="AY146" s="83">
        <f t="shared" ref="AY146" ca="1" si="4447">AY147+AY152</f>
        <v>46625.581914139475</v>
      </c>
      <c r="AZ146" s="83">
        <f t="shared" ref="AZ146" ca="1" si="4448">AZ147+AZ152</f>
        <v>46361.795702205804</v>
      </c>
      <c r="BA146" s="83">
        <f t="shared" ref="BA146" ca="1" si="4449">BA147+BA152</f>
        <v>46096.468629035051</v>
      </c>
      <c r="BB146" s="83">
        <f t="shared" ref="BB146" ca="1" si="4450">BB147+BB152</f>
        <v>45829.591693954542</v>
      </c>
      <c r="BC146" s="83">
        <f t="shared" ref="BC146" ca="1" si="4451">BC147+BC152</f>
        <v>45561.155843715736</v>
      </c>
      <c r="BD146" s="83">
        <f t="shared" ref="BD146" ca="1" si="4452">BD147+BD152</f>
        <v>45291.151972187123</v>
      </c>
      <c r="BE146" s="83">
        <f t="shared" ref="BE146" ca="1" si="4453">BE147+BE152</f>
        <v>45019.570920045277</v>
      </c>
      <c r="BF146" s="83">
        <f t="shared" ref="BF146" ca="1" si="4454">BF147+BF152</f>
        <v>44746.403474464212</v>
      </c>
      <c r="BG146" s="83">
        <f t="shared" ref="BG146" ca="1" si="4455">BG147+BG152</f>
        <v>44471.640368802822</v>
      </c>
      <c r="BH146" s="83">
        <f t="shared" ref="BH146" ca="1" si="4456">BH147+BH152</f>
        <v>44195.272282290505</v>
      </c>
      <c r="BI146" s="83">
        <f t="shared" ref="BI146" ca="1" si="4457">BI147+BI152</f>
        <v>43917.289839711018</v>
      </c>
      <c r="BJ146" s="83">
        <f t="shared" ref="BJ146" ca="1" si="4458">BJ147+BJ152</f>
        <v>43637.683611084431</v>
      </c>
      <c r="BK146" s="83">
        <f t="shared" ref="BK146" ca="1" si="4459">BK147+BK152</f>
        <v>43356.444111347213</v>
      </c>
      <c r="BL146" s="83">
        <f t="shared" ref="BL146" ca="1" si="4460">BL147+BL152</f>
        <v>43073.561800030489</v>
      </c>
      <c r="BM146" s="83">
        <f t="shared" ref="BM146" ca="1" si="4461">BM147+BM152</f>
        <v>42789.027080936401</v>
      </c>
      <c r="BN146" s="83">
        <f t="shared" ref="BN146" ca="1" si="4462">BN147+BN152</f>
        <v>42502.830301812573</v>
      </c>
      <c r="BO146" s="83">
        <f t="shared" ref="BO146" ca="1" si="4463">BO147+BO152</f>
        <v>42214.961754024662</v>
      </c>
      <c r="BP146" s="83">
        <f t="shared" ref="BP146" ca="1" si="4464">BP147+BP152</f>
        <v>41925.411672227056</v>
      </c>
      <c r="BQ146" s="83">
        <f t="shared" ref="BQ146" ca="1" si="4465">BQ147+BQ152</f>
        <v>41634.170234031539</v>
      </c>
      <c r="BR146" s="83">
        <f t="shared" ref="BR146" ca="1" si="4466">BR147+BR152</f>
        <v>41341.227559674153</v>
      </c>
      <c r="BS146" s="83">
        <f t="shared" ref="BS146" ca="1" si="4467">BS147+BS152</f>
        <v>41046.573711680016</v>
      </c>
      <c r="BT146" s="83">
        <f t="shared" ref="BT146" ca="1" si="4468">BT147+BT152</f>
        <v>40750.198694526203</v>
      </c>
      <c r="BU146" s="83">
        <f t="shared" ref="BU146" ca="1" si="4469">BU147+BU152</f>
        <v>40452.092454302692</v>
      </c>
      <c r="BV146" s="83">
        <f t="shared" ref="BV146" ca="1" si="4470">BV147+BV152</f>
        <v>40152.24487837129</v>
      </c>
      <c r="BW146" s="83">
        <f t="shared" ref="BW146" ca="1" si="4471">BW147+BW152</f>
        <v>39850.645795022596</v>
      </c>
      <c r="BX146" s="83">
        <f t="shared" ref="BX146" ca="1" si="4472">BX147+BX152</f>
        <v>39547.284973130932</v>
      </c>
      <c r="BY146" s="83">
        <f t="shared" ref="BY146" ca="1" si="4473">BY147+BY152</f>
        <v>39242.152121807274</v>
      </c>
      <c r="BZ146" s="83">
        <f t="shared" ref="BZ146" ca="1" si="4474">BZ147+BZ152</f>
        <v>38935.23689005019</v>
      </c>
      <c r="CA146" s="83">
        <f t="shared" ref="CA146" ca="1" si="4475">CA147+CA152</f>
        <v>38626.528866394641</v>
      </c>
      <c r="CB146" s="83">
        <f t="shared" ref="CB146" ca="1" si="4476">CB147+CB152</f>
        <v>38316.017578558836</v>
      </c>
      <c r="CC146" s="83">
        <f t="shared" ref="CC146" ca="1" si="4477">CC147+CC152</f>
        <v>38003.692493088995</v>
      </c>
      <c r="CD146" s="83">
        <f t="shared" ref="CD146" ca="1" si="4478">CD147+CD152</f>
        <v>37689.543015001982</v>
      </c>
      <c r="CE146" s="83">
        <f t="shared" ref="CE146" ca="1" si="4479">CE147+CE152</f>
        <v>37373.5584874259</v>
      </c>
      <c r="CF146" s="83">
        <f t="shared" ref="CF146" ca="1" si="4480">CF147+CF152</f>
        <v>37055.728191238617</v>
      </c>
      <c r="CG146" s="83">
        <f t="shared" ref="CG146" ca="1" si="4481">CG147+CG152</f>
        <v>36736.041344704092</v>
      </c>
      <c r="CH146" s="83">
        <f t="shared" ref="CH146" ca="1" si="4482">CH147+CH152</f>
        <v>36414.48710310668</v>
      </c>
      <c r="CI146" s="83">
        <f t="shared" ref="CI146" ca="1" si="4483">CI147+CI152</f>
        <v>36091.054558383177</v>
      </c>
      <c r="CJ146" s="83">
        <f t="shared" ref="CJ146" ca="1" si="4484">CJ147+CJ152</f>
        <v>35765.732738752857</v>
      </c>
      <c r="CK146" s="83">
        <f t="shared" ref="CK146" ca="1" si="4485">CK147+CK152</f>
        <v>35438.510608345227</v>
      </c>
      <c r="CL146" s="83">
        <f t="shared" ref="CL146" ca="1" si="4486">CL147+CL152</f>
        <v>35109.377066825706</v>
      </c>
      <c r="CM146" s="83">
        <f t="shared" ref="CM146" ca="1" si="4487">CM147+CM152</f>
        <v>34778.320949019006</v>
      </c>
      <c r="CN146" s="83">
        <f t="shared" ref="CN146" ca="1" si="4488">CN147+CN152</f>
        <v>34445.331024530438</v>
      </c>
      <c r="CO146" s="83">
        <f t="shared" ref="CO146" ca="1" si="4489">CO147+CO152</f>
        <v>34110.395997364903</v>
      </c>
      <c r="CP146" s="83">
        <f t="shared" ref="CP146" ca="1" si="4490">CP147+CP152</f>
        <v>33773.504505543715</v>
      </c>
      <c r="CQ146" s="83">
        <f t="shared" ref="CQ146" ca="1" si="4491">CQ147+CQ152</f>
        <v>33434.645120719171</v>
      </c>
      <c r="CR146" s="83">
        <f t="shared" ref="CR146" ca="1" si="4492">CR147+CR152</f>
        <v>33093.806347786871</v>
      </c>
      <c r="CS146" s="83">
        <f t="shared" ref="CS146" ca="1" si="4493">CS147+CS152</f>
        <v>32750.976624495735</v>
      </c>
      <c r="CT146" s="83">
        <f t="shared" ref="CT146" ca="1" si="4494">CT147+CT152</f>
        <v>32757.391316384535</v>
      </c>
      <c r="CU146" s="83">
        <f t="shared" ref="CU146" ca="1" si="4495">CU147+CU152</f>
        <v>32757.391316384535</v>
      </c>
      <c r="CV146" s="83">
        <f t="shared" ref="CV146" ca="1" si="4496">CV147+CV152</f>
        <v>32757.391316384535</v>
      </c>
      <c r="CW146" s="83">
        <f t="shared" ref="CW146" ca="1" si="4497">CW147+CW152</f>
        <v>32757.391316384535</v>
      </c>
      <c r="CX146" s="83">
        <f t="shared" ref="CX146" ca="1" si="4498">CX147+CX152</f>
        <v>32757.391316384535</v>
      </c>
      <c r="CY146" s="83">
        <f t="shared" ref="CY146" ca="1" si="4499">CY147+CY152</f>
        <v>32757.391316384535</v>
      </c>
      <c r="CZ146" s="83">
        <f t="shared" ref="CZ146" ca="1" si="4500">CZ147+CZ152</f>
        <v>32757.391316384535</v>
      </c>
      <c r="DA146" s="83">
        <f t="shared" ref="DA146" ca="1" si="4501">DA147+DA152</f>
        <v>32757.391316384535</v>
      </c>
      <c r="DB146" s="83">
        <f t="shared" ref="DB146" ca="1" si="4502">DB147+DB152</f>
        <v>32757.391316384535</v>
      </c>
      <c r="DC146" s="83">
        <f t="shared" ref="DC146" ca="1" si="4503">DC147+DC152</f>
        <v>32757.391316384535</v>
      </c>
      <c r="DD146" s="83">
        <f t="shared" ref="DD146" ca="1" si="4504">DD147+DD152</f>
        <v>32757.391316384535</v>
      </c>
      <c r="DE146" s="83">
        <f t="shared" ref="DE146" ca="1" si="4505">DE147+DE152</f>
        <v>32757.391316384535</v>
      </c>
      <c r="DF146" s="83">
        <f t="shared" ref="DF146" ca="1" si="4506">DF147+DF152</f>
        <v>32757.391316384535</v>
      </c>
      <c r="DG146" s="83">
        <f t="shared" ref="DG146" ca="1" si="4507">DG147+DG152</f>
        <v>32757.391316384535</v>
      </c>
      <c r="DH146" s="83">
        <f t="shared" ref="DH146" ca="1" si="4508">DH147+DH152</f>
        <v>32757.391316384535</v>
      </c>
      <c r="DI146" s="83">
        <f t="shared" ref="DI146" ca="1" si="4509">DI147+DI152</f>
        <v>32757.391316384535</v>
      </c>
      <c r="DJ146" s="83">
        <f t="shared" ref="DJ146" ca="1" si="4510">DJ147+DJ152</f>
        <v>32757.391316384535</v>
      </c>
      <c r="DK146" s="83">
        <f t="shared" ref="DK146" ca="1" si="4511">DK147+DK152</f>
        <v>32757.391316384535</v>
      </c>
      <c r="DL146" s="83">
        <f t="shared" ref="DL146" ca="1" si="4512">DL147+DL152</f>
        <v>32757.391316384535</v>
      </c>
      <c r="DM146" s="83">
        <f t="shared" ref="DM146" ca="1" si="4513">DM147+DM152</f>
        <v>32757.391316384535</v>
      </c>
      <c r="DN146" s="83">
        <f t="shared" ref="DN146" ca="1" si="4514">DN147+DN152</f>
        <v>32757.391316384535</v>
      </c>
      <c r="DO146" s="83">
        <f t="shared" ref="DO146" ca="1" si="4515">DO147+DO152</f>
        <v>32757.391316384535</v>
      </c>
      <c r="DP146" s="83">
        <f t="shared" ref="DP146" ca="1" si="4516">DP147+DP152</f>
        <v>32757.391316384535</v>
      </c>
      <c r="DQ146" s="83">
        <f t="shared" ref="DQ146:EA146" ca="1" si="4517">DQ147+DQ152</f>
        <v>32757.391316384535</v>
      </c>
      <c r="DR146" s="83">
        <f t="shared" ca="1" si="4517"/>
        <v>32757.391316384535</v>
      </c>
      <c r="DS146" s="83">
        <f t="shared" ca="1" si="4517"/>
        <v>32757.391316384535</v>
      </c>
      <c r="DT146" s="83">
        <f t="shared" ca="1" si="4517"/>
        <v>32757.391316384535</v>
      </c>
      <c r="DU146" s="83">
        <f t="shared" ca="1" si="4517"/>
        <v>32757.391316384535</v>
      </c>
      <c r="DV146" s="83">
        <f t="shared" ca="1" si="4517"/>
        <v>32757.391316384535</v>
      </c>
      <c r="DW146" s="83">
        <f t="shared" ca="1" si="4517"/>
        <v>32757.391316384535</v>
      </c>
      <c r="DX146" s="83">
        <f t="shared" ca="1" si="4517"/>
        <v>32757.391316384535</v>
      </c>
      <c r="DY146" s="83">
        <f t="shared" ca="1" si="4517"/>
        <v>32757.391316384535</v>
      </c>
      <c r="DZ146" s="83">
        <f t="shared" ca="1" si="4517"/>
        <v>32757.391316384535</v>
      </c>
      <c r="EA146" s="83">
        <f t="shared" ca="1" si="4517"/>
        <v>32757.391316384535</v>
      </c>
      <c r="EB146" s="83">
        <f t="shared" ref="EB146:EM146" ca="1" si="4518">EB147+EB152</f>
        <v>32757.391316384535</v>
      </c>
      <c r="EC146" s="83">
        <f t="shared" ca="1" si="4518"/>
        <v>41201.332319636931</v>
      </c>
      <c r="ED146" s="83">
        <f t="shared" ca="1" si="4518"/>
        <v>41560.543113952706</v>
      </c>
      <c r="EE146" s="83">
        <f t="shared" ca="1" si="4518"/>
        <v>41919.753908268496</v>
      </c>
      <c r="EF146" s="83">
        <f t="shared" ca="1" si="4518"/>
        <v>42278.964702584286</v>
      </c>
      <c r="EG146" s="83">
        <f t="shared" ca="1" si="4518"/>
        <v>42638.175496900061</v>
      </c>
      <c r="EH146" s="83">
        <f t="shared" ca="1" si="4518"/>
        <v>42890.120520287412</v>
      </c>
      <c r="EI146" s="83">
        <f t="shared" ca="1" si="4518"/>
        <v>42890.120520287412</v>
      </c>
      <c r="EJ146" s="83">
        <f t="shared" ca="1" si="4518"/>
        <v>42890.120520287412</v>
      </c>
      <c r="EK146" s="83">
        <f t="shared" ca="1" si="4518"/>
        <v>42890.120520287412</v>
      </c>
      <c r="EL146" s="83">
        <f t="shared" ca="1" si="4518"/>
        <v>42890.120520287412</v>
      </c>
      <c r="EM146" s="83">
        <f t="shared" ca="1" si="4518"/>
        <v>42890.120520287412</v>
      </c>
      <c r="EN146" s="83">
        <f t="shared" ref="EN146:FK146" ca="1" si="4519">EN147+EN152</f>
        <v>42890.120520287412</v>
      </c>
      <c r="EO146" s="83">
        <f t="shared" ca="1" si="4519"/>
        <v>42149.824647187721</v>
      </c>
      <c r="EP146" s="83">
        <f t="shared" ca="1" si="4519"/>
        <v>42001.765472567786</v>
      </c>
      <c r="EQ146" s="83">
        <f t="shared" ca="1" si="4519"/>
        <v>42001.765472567786</v>
      </c>
      <c r="ER146" s="83">
        <f t="shared" ca="1" si="4519"/>
        <v>42001.765472567786</v>
      </c>
      <c r="ES146" s="83">
        <f t="shared" ca="1" si="4519"/>
        <v>42001.765472567786</v>
      </c>
      <c r="ET146" s="83">
        <f t="shared" ca="1" si="4519"/>
        <v>42001.765472567786</v>
      </c>
      <c r="EU146" s="83">
        <f t="shared" ca="1" si="4519"/>
        <v>42001.765472567786</v>
      </c>
      <c r="EV146" s="83">
        <f t="shared" ca="1" si="4519"/>
        <v>42001.765472567786</v>
      </c>
      <c r="EW146" s="83">
        <f t="shared" ca="1" si="4519"/>
        <v>42001.765472567786</v>
      </c>
      <c r="EX146" s="83">
        <f t="shared" ca="1" si="4519"/>
        <v>42001.765472567786</v>
      </c>
      <c r="EY146" s="83">
        <f t="shared" ca="1" si="4519"/>
        <v>42001.765472567786</v>
      </c>
      <c r="EZ146" s="83">
        <f t="shared" ca="1" si="4519"/>
        <v>42001.765472567786</v>
      </c>
      <c r="FA146" s="83">
        <f t="shared" ca="1" si="4519"/>
        <v>41261.46959946811</v>
      </c>
      <c r="FB146" s="83">
        <f t="shared" ca="1" si="4519"/>
        <v>41113.410424848189</v>
      </c>
      <c r="FC146" s="83">
        <f t="shared" ca="1" si="4519"/>
        <v>41113.410424848189</v>
      </c>
      <c r="FD146" s="83">
        <f t="shared" ca="1" si="4519"/>
        <v>41113.410424848189</v>
      </c>
      <c r="FE146" s="83">
        <f t="shared" ca="1" si="4519"/>
        <v>41113.410424848189</v>
      </c>
      <c r="FF146" s="83">
        <f t="shared" ca="1" si="4519"/>
        <v>41113.410424848189</v>
      </c>
      <c r="FG146" s="83">
        <f t="shared" ca="1" si="4519"/>
        <v>41113.410424848189</v>
      </c>
      <c r="FH146" s="83">
        <f t="shared" ca="1" si="4519"/>
        <v>41113.410424848189</v>
      </c>
      <c r="FI146" s="83">
        <f t="shared" ca="1" si="4519"/>
        <v>41113.410424848189</v>
      </c>
      <c r="FJ146" s="83">
        <f t="shared" ca="1" si="4519"/>
        <v>41113.410424848189</v>
      </c>
      <c r="FK146" s="83">
        <f t="shared" ca="1" si="4519"/>
        <v>41113.410424848189</v>
      </c>
      <c r="FL146" s="83">
        <f t="shared" ref="FL146:HW146" ca="1" si="4520">FL147+FL152</f>
        <v>41113.410424848189</v>
      </c>
      <c r="FM146" s="83">
        <f t="shared" ca="1" si="4520"/>
        <v>40373.114551748498</v>
      </c>
      <c r="FN146" s="83">
        <f t="shared" ca="1" si="4520"/>
        <v>40225.055377128563</v>
      </c>
      <c r="FO146" s="83">
        <f t="shared" ca="1" si="4520"/>
        <v>40225.055377128563</v>
      </c>
      <c r="FP146" s="83">
        <f t="shared" ca="1" si="4520"/>
        <v>40225.055377128563</v>
      </c>
      <c r="FQ146" s="83">
        <f t="shared" ca="1" si="4520"/>
        <v>40225.055377128563</v>
      </c>
      <c r="FR146" s="83">
        <f t="shared" ca="1" si="4520"/>
        <v>40225.055377128563</v>
      </c>
      <c r="FS146" s="83">
        <f t="shared" ca="1" si="4520"/>
        <v>40225.055377128563</v>
      </c>
      <c r="FT146" s="83">
        <f t="shared" ca="1" si="4520"/>
        <v>40225.055377128563</v>
      </c>
      <c r="FU146" s="83">
        <f t="shared" ca="1" si="4520"/>
        <v>40225.055377128563</v>
      </c>
      <c r="FV146" s="83">
        <f t="shared" ca="1" si="4520"/>
        <v>40225.055377128563</v>
      </c>
      <c r="FW146" s="83">
        <f t="shared" ca="1" si="4520"/>
        <v>40225.055377128563</v>
      </c>
      <c r="FX146" s="83">
        <f t="shared" ca="1" si="4520"/>
        <v>40225.055377128563</v>
      </c>
      <c r="FY146" s="83">
        <f t="shared" ca="1" si="4520"/>
        <v>48574.522833195544</v>
      </c>
      <c r="FZ146" s="83">
        <f t="shared" ca="1" si="4520"/>
        <v>48933.733627511319</v>
      </c>
      <c r="GA146" s="83">
        <f t="shared" ca="1" si="4520"/>
        <v>49292.944421827109</v>
      </c>
      <c r="GB146" s="83">
        <f t="shared" ca="1" si="4520"/>
        <v>49652.155216142899</v>
      </c>
      <c r="GC146" s="83">
        <f t="shared" ca="1" si="4520"/>
        <v>50011.366010458674</v>
      </c>
      <c r="GD146" s="83">
        <f t="shared" ca="1" si="4520"/>
        <v>50244.416324408929</v>
      </c>
      <c r="GE146" s="83">
        <f t="shared" ca="1" si="4520"/>
        <v>50244.416324408929</v>
      </c>
      <c r="GF146" s="83">
        <f t="shared" ca="1" si="4520"/>
        <v>50244.416324408929</v>
      </c>
      <c r="GG146" s="83">
        <f t="shared" ca="1" si="4520"/>
        <v>50244.416324408929</v>
      </c>
      <c r="GH146" s="83">
        <f t="shared" ca="1" si="4520"/>
        <v>50244.416324408929</v>
      </c>
      <c r="GI146" s="83">
        <f t="shared" ca="1" si="4520"/>
        <v>50244.416324408929</v>
      </c>
      <c r="GJ146" s="83">
        <f t="shared" ca="1" si="4520"/>
        <v>50244.416324408929</v>
      </c>
      <c r="GK146" s="83">
        <f t="shared" ca="1" si="4520"/>
        <v>67010.871954225935</v>
      </c>
      <c r="GL146" s="83">
        <f t="shared" ca="1" si="4520"/>
        <v>67370.082748541725</v>
      </c>
      <c r="GM146" s="83">
        <f t="shared" ca="1" si="4520"/>
        <v>67729.293542857515</v>
      </c>
      <c r="GN146" s="83">
        <f t="shared" ca="1" si="4520"/>
        <v>68088.504337173305</v>
      </c>
      <c r="GO146" s="83">
        <f t="shared" ca="1" si="4520"/>
        <v>68447.71513148908</v>
      </c>
      <c r="GP146" s="83">
        <f t="shared" ca="1" si="4520"/>
        <v>68806.92592580487</v>
      </c>
      <c r="GQ146" s="83">
        <f t="shared" ca="1" si="4520"/>
        <v>69166.136720120659</v>
      </c>
      <c r="GR146" s="83">
        <f t="shared" ca="1" si="4520"/>
        <v>69525.347514436435</v>
      </c>
      <c r="GS146" s="83">
        <f t="shared" ca="1" si="4520"/>
        <v>69884.558308752225</v>
      </c>
      <c r="GT146" s="83">
        <f t="shared" ca="1" si="4520"/>
        <v>70243.769103068014</v>
      </c>
      <c r="GU146" s="83">
        <f t="shared" ca="1" si="4520"/>
        <v>70364.163080189333</v>
      </c>
      <c r="GV146" s="83">
        <f t="shared" ca="1" si="4520"/>
        <v>70364.163080189333</v>
      </c>
      <c r="GW146" s="83">
        <f t="shared" ca="1" si="4520"/>
        <v>71140.268060006332</v>
      </c>
      <c r="GX146" s="83">
        <f t="shared" ca="1" si="4520"/>
        <v>71295.489055969738</v>
      </c>
      <c r="GY146" s="83">
        <f t="shared" ca="1" si="4520"/>
        <v>71295.489055969738</v>
      </c>
      <c r="GZ146" s="83">
        <f t="shared" ca="1" si="4520"/>
        <v>71295.489055969738</v>
      </c>
      <c r="HA146" s="83">
        <f t="shared" ca="1" si="4520"/>
        <v>71295.489055969738</v>
      </c>
      <c r="HB146" s="83">
        <f t="shared" ca="1" si="4520"/>
        <v>71295.489055969738</v>
      </c>
      <c r="HC146" s="83">
        <f t="shared" ca="1" si="4520"/>
        <v>71295.489055969738</v>
      </c>
      <c r="HD146" s="83">
        <f t="shared" ca="1" si="4520"/>
        <v>71295.489055969738</v>
      </c>
      <c r="HE146" s="83">
        <f t="shared" ca="1" si="4520"/>
        <v>71295.489055969738</v>
      </c>
      <c r="HF146" s="83">
        <f t="shared" ca="1" si="4520"/>
        <v>71295.489055969738</v>
      </c>
      <c r="HG146" s="83">
        <f t="shared" ca="1" si="4520"/>
        <v>71295.489055969738</v>
      </c>
      <c r="HH146" s="83">
        <f t="shared" ca="1" si="4520"/>
        <v>71295.489055969738</v>
      </c>
      <c r="HI146" s="83">
        <f t="shared" ca="1" si="4520"/>
        <v>70555.193182870033</v>
      </c>
      <c r="HJ146" s="83">
        <f t="shared" ca="1" si="4520"/>
        <v>70407.134008250097</v>
      </c>
      <c r="HK146" s="83">
        <f t="shared" ca="1" si="4520"/>
        <v>70407.134008250097</v>
      </c>
      <c r="HL146" s="83">
        <f t="shared" ca="1" si="4520"/>
        <v>70407.134008250097</v>
      </c>
      <c r="HM146" s="83">
        <f t="shared" ca="1" si="4520"/>
        <v>70407.134008250097</v>
      </c>
      <c r="HN146" s="83">
        <f t="shared" ca="1" si="4520"/>
        <v>70407.134008250097</v>
      </c>
      <c r="HO146" s="83">
        <f t="shared" ca="1" si="4520"/>
        <v>70407.134008250097</v>
      </c>
      <c r="HP146" s="83">
        <f t="shared" ca="1" si="4520"/>
        <v>70407.134008250097</v>
      </c>
      <c r="HQ146" s="83">
        <f t="shared" ca="1" si="4520"/>
        <v>70407.134008250097</v>
      </c>
      <c r="HR146" s="83">
        <f t="shared" ca="1" si="4520"/>
        <v>70407.134008250097</v>
      </c>
      <c r="HS146" s="83">
        <f t="shared" ca="1" si="4520"/>
        <v>70407.134008250097</v>
      </c>
      <c r="HT146" s="83">
        <f t="shared" ca="1" si="4520"/>
        <v>70407.134008250097</v>
      </c>
      <c r="HU146" s="83">
        <f t="shared" ca="1" si="4520"/>
        <v>69666.838135150436</v>
      </c>
      <c r="HV146" s="83">
        <f t="shared" ca="1" si="4520"/>
        <v>69518.778960530501</v>
      </c>
      <c r="HW146" s="83">
        <f t="shared" ca="1" si="4520"/>
        <v>69518.778960530501</v>
      </c>
      <c r="HX146" s="83">
        <f t="shared" ref="HX146:KI146" ca="1" si="4521">HX147+HX152</f>
        <v>69518.778960530501</v>
      </c>
      <c r="HY146" s="83">
        <f t="shared" ca="1" si="4521"/>
        <v>69518.778960530501</v>
      </c>
      <c r="HZ146" s="83">
        <f t="shared" ca="1" si="4521"/>
        <v>69518.778960530501</v>
      </c>
      <c r="IA146" s="83">
        <f t="shared" ca="1" si="4521"/>
        <v>69518.778960530501</v>
      </c>
      <c r="IB146" s="83">
        <f t="shared" ca="1" si="4521"/>
        <v>69518.778960530501</v>
      </c>
      <c r="IC146" s="83">
        <f t="shared" ca="1" si="4521"/>
        <v>69518.778960530501</v>
      </c>
      <c r="ID146" s="83">
        <f t="shared" ca="1" si="4521"/>
        <v>69518.778960530501</v>
      </c>
      <c r="IE146" s="83">
        <f t="shared" ca="1" si="4521"/>
        <v>69518.778960530501</v>
      </c>
      <c r="IF146" s="83">
        <f t="shared" ca="1" si="4521"/>
        <v>69518.778960530501</v>
      </c>
      <c r="IG146" s="83">
        <f t="shared" ca="1" si="4521"/>
        <v>68778.483087430825</v>
      </c>
      <c r="IH146" s="83">
        <f t="shared" ca="1" si="4521"/>
        <v>68630.423912810889</v>
      </c>
      <c r="II146" s="83">
        <f t="shared" ca="1" si="4521"/>
        <v>68630.423912810889</v>
      </c>
      <c r="IJ146" s="83">
        <f t="shared" ca="1" si="4521"/>
        <v>68630.423912810889</v>
      </c>
      <c r="IK146" s="83">
        <f t="shared" ca="1" si="4521"/>
        <v>68630.423912810889</v>
      </c>
      <c r="IL146" s="83">
        <f t="shared" ca="1" si="4521"/>
        <v>68630.423912810889</v>
      </c>
      <c r="IM146" s="83">
        <f t="shared" ca="1" si="4521"/>
        <v>68630.423912810889</v>
      </c>
      <c r="IN146" s="83">
        <f t="shared" ca="1" si="4521"/>
        <v>68630.423912810889</v>
      </c>
      <c r="IO146" s="83">
        <f t="shared" ca="1" si="4521"/>
        <v>68630.423912810889</v>
      </c>
      <c r="IP146" s="83">
        <f t="shared" ca="1" si="4521"/>
        <v>68630.423912810889</v>
      </c>
      <c r="IQ146" s="83">
        <f t="shared" ca="1" si="4521"/>
        <v>68630.423912810889</v>
      </c>
      <c r="IR146" s="83">
        <f t="shared" ca="1" si="4521"/>
        <v>68630.423912810889</v>
      </c>
      <c r="IS146" s="83">
        <f t="shared" ca="1" si="4521"/>
        <v>67890.128039711213</v>
      </c>
      <c r="IT146" s="83">
        <f t="shared" ca="1" si="4521"/>
        <v>67742.068865091278</v>
      </c>
      <c r="IU146" s="83">
        <f t="shared" ca="1" si="4521"/>
        <v>67742.068865091278</v>
      </c>
      <c r="IV146" s="83">
        <f t="shared" ca="1" si="4521"/>
        <v>67742.068865091278</v>
      </c>
      <c r="IW146" s="83">
        <f t="shared" ca="1" si="4521"/>
        <v>67742.068865091278</v>
      </c>
      <c r="IX146" s="83">
        <f t="shared" ca="1" si="4521"/>
        <v>67742.068865091278</v>
      </c>
      <c r="IY146" s="83">
        <f t="shared" ca="1" si="4521"/>
        <v>67742.068865091278</v>
      </c>
      <c r="IZ146" s="83">
        <f t="shared" ca="1" si="4521"/>
        <v>67742.068865091278</v>
      </c>
      <c r="JA146" s="83">
        <f t="shared" ca="1" si="4521"/>
        <v>67742.068865091278</v>
      </c>
      <c r="JB146" s="83">
        <f t="shared" ca="1" si="4521"/>
        <v>67742.068865091278</v>
      </c>
      <c r="JC146" s="83">
        <f t="shared" ca="1" si="4521"/>
        <v>67742.068865091278</v>
      </c>
      <c r="JD146" s="83">
        <f t="shared" ca="1" si="4521"/>
        <v>67742.068865091278</v>
      </c>
      <c r="JE146" s="83">
        <f t="shared" ca="1" si="4521"/>
        <v>76091.53632115823</v>
      </c>
      <c r="JF146" s="83">
        <f t="shared" ca="1" si="4521"/>
        <v>76450.747115474034</v>
      </c>
      <c r="JG146" s="83">
        <f t="shared" ca="1" si="4521"/>
        <v>76809.957909789809</v>
      </c>
      <c r="JH146" s="83">
        <f t="shared" ca="1" si="4521"/>
        <v>77169.168704105599</v>
      </c>
      <c r="JI146" s="83">
        <f t="shared" ca="1" si="4521"/>
        <v>77528.379498421389</v>
      </c>
      <c r="JJ146" s="83">
        <f t="shared" ca="1" si="4521"/>
        <v>77761.429812371629</v>
      </c>
      <c r="JK146" s="83">
        <f t="shared" ca="1" si="4521"/>
        <v>77761.429812371614</v>
      </c>
      <c r="JL146" s="83">
        <f t="shared" ca="1" si="4521"/>
        <v>77761.429812371629</v>
      </c>
      <c r="JM146" s="83">
        <f t="shared" ca="1" si="4521"/>
        <v>77761.429812371614</v>
      </c>
      <c r="JN146" s="83">
        <f t="shared" ca="1" si="4521"/>
        <v>77761.429812371629</v>
      </c>
      <c r="JO146" s="83">
        <f t="shared" ca="1" si="4521"/>
        <v>77761.429812371614</v>
      </c>
      <c r="JP146" s="83">
        <f t="shared" ca="1" si="4521"/>
        <v>77761.429812371629</v>
      </c>
      <c r="JQ146" s="83">
        <f t="shared" ca="1" si="4521"/>
        <v>77847.476060105299</v>
      </c>
      <c r="JR146" s="83">
        <f t="shared" ca="1" si="4521"/>
        <v>77864.685309652035</v>
      </c>
      <c r="JS146" s="83">
        <f t="shared" ca="1" si="4521"/>
        <v>77864.685309652035</v>
      </c>
      <c r="JT146" s="83">
        <f t="shared" ca="1" si="4521"/>
        <v>77864.685309652035</v>
      </c>
      <c r="JU146" s="83">
        <f t="shared" ca="1" si="4521"/>
        <v>77864.685309652035</v>
      </c>
      <c r="JV146" s="83">
        <f t="shared" ca="1" si="4521"/>
        <v>77864.685309652035</v>
      </c>
      <c r="JW146" s="83">
        <f t="shared" ca="1" si="4521"/>
        <v>77864.685309652035</v>
      </c>
      <c r="JX146" s="83">
        <f t="shared" ca="1" si="4521"/>
        <v>77864.685309652035</v>
      </c>
      <c r="JY146" s="83">
        <f t="shared" ca="1" si="4521"/>
        <v>77864.685309652035</v>
      </c>
      <c r="JZ146" s="83">
        <f t="shared" ca="1" si="4521"/>
        <v>77864.685309652035</v>
      </c>
      <c r="KA146" s="83">
        <f t="shared" ca="1" si="4521"/>
        <v>77864.685309652035</v>
      </c>
      <c r="KB146" s="83">
        <f t="shared" ca="1" si="4521"/>
        <v>77864.685309652035</v>
      </c>
      <c r="KC146" s="83">
        <f t="shared" ca="1" si="4521"/>
        <v>77124.389436552345</v>
      </c>
      <c r="KD146" s="83">
        <f t="shared" ca="1" si="4521"/>
        <v>76976.330261932409</v>
      </c>
      <c r="KE146" s="83">
        <f t="shared" ca="1" si="4521"/>
        <v>76976.330261932409</v>
      </c>
      <c r="KF146" s="83">
        <f t="shared" ca="1" si="4521"/>
        <v>76976.330261932409</v>
      </c>
      <c r="KG146" s="83">
        <f t="shared" ca="1" si="4521"/>
        <v>76976.330261932409</v>
      </c>
      <c r="KH146" s="83">
        <f t="shared" ca="1" si="4521"/>
        <v>76976.330261932409</v>
      </c>
      <c r="KI146" s="83">
        <f t="shared" ca="1" si="4521"/>
        <v>76976.330261932409</v>
      </c>
      <c r="KJ146" s="83">
        <f t="shared" ref="KJ146:KO146" ca="1" si="4522">KJ147+KJ152</f>
        <v>76976.330261932409</v>
      </c>
      <c r="KK146" s="83">
        <f t="shared" ca="1" si="4522"/>
        <v>76976.330261932409</v>
      </c>
      <c r="KL146" s="83">
        <f t="shared" ca="1" si="4522"/>
        <v>76976.330261932409</v>
      </c>
      <c r="KM146" s="83">
        <f t="shared" ca="1" si="4522"/>
        <v>76976.330261932409</v>
      </c>
      <c r="KN146" s="83">
        <f t="shared" ca="1" si="4522"/>
        <v>76976.330261932409</v>
      </c>
      <c r="KO146" s="83">
        <f t="shared" ca="1" si="4522"/>
        <v>76560.752981200392</v>
      </c>
    </row>
    <row r="147" spans="1:301" s="22" customFormat="1" ht="12" x14ac:dyDescent="0.2">
      <c r="A147" s="35" t="s">
        <v>303</v>
      </c>
      <c r="B147" s="144">
        <f t="shared" ref="B147:AV147" ca="1" si="4523">SUM(B148:B151)</f>
        <v>28358.910489428024</v>
      </c>
      <c r="C147" s="144">
        <f t="shared" ca="1" si="4523"/>
        <v>27605.968681556296</v>
      </c>
      <c r="D147" s="144">
        <f t="shared" ca="1" si="4523"/>
        <v>26861.002744771773</v>
      </c>
      <c r="E147" s="144">
        <f t="shared" ca="1" si="4523"/>
        <v>26120.412734250698</v>
      </c>
      <c r="F147" s="144">
        <f t="shared" ca="1" si="4523"/>
        <v>25384.213416641367</v>
      </c>
      <c r="G147" s="144">
        <f t="shared" ca="1" si="4523"/>
        <v>24652.419658590443</v>
      </c>
      <c r="H147" s="144">
        <f t="shared" ca="1" si="4523"/>
        <v>23925.046427762209</v>
      </c>
      <c r="I147" s="144">
        <f t="shared" ca="1" si="4523"/>
        <v>23202.108793871685</v>
      </c>
      <c r="J147" s="144">
        <f t="shared" ca="1" si="4523"/>
        <v>22483.621929731868</v>
      </c>
      <c r="K147" s="144">
        <f t="shared" ca="1" si="4523"/>
        <v>21769.601112315391</v>
      </c>
      <c r="L147" s="144">
        <f t="shared" ca="1" si="4523"/>
        <v>21060.061723830768</v>
      </c>
      <c r="M147" s="144">
        <f t="shared" ca="1" si="4523"/>
        <v>20355.019252813552</v>
      </c>
      <c r="N147" s="144">
        <f t="shared" ca="1" si="4523"/>
        <v>20413.180890903688</v>
      </c>
      <c r="O147" s="144">
        <f t="shared" ca="1" si="4523"/>
        <v>20474.872213661994</v>
      </c>
      <c r="P147" s="144">
        <f t="shared" ca="1" si="4523"/>
        <v>20536.563536420304</v>
      </c>
      <c r="Q147" s="144">
        <f t="shared" ca="1" si="4523"/>
        <v>20598.254859178607</v>
      </c>
      <c r="R147" s="144">
        <f t="shared" ca="1" si="4523"/>
        <v>20659.946181936917</v>
      </c>
      <c r="S147" s="144">
        <f t="shared" ca="1" si="4523"/>
        <v>20721.63750469522</v>
      </c>
      <c r="T147" s="144">
        <f t="shared" ca="1" si="4523"/>
        <v>20783.328827453526</v>
      </c>
      <c r="U147" s="144">
        <f t="shared" ca="1" si="4523"/>
        <v>20845.020150211836</v>
      </c>
      <c r="V147" s="144">
        <f t="shared" ca="1" si="4523"/>
        <v>20906.711472970142</v>
      </c>
      <c r="W147" s="144">
        <f t="shared" ca="1" si="4523"/>
        <v>20968.402795728449</v>
      </c>
      <c r="X147" s="144">
        <f t="shared" ca="1" si="4523"/>
        <v>21030.094118486755</v>
      </c>
      <c r="Y147" s="144">
        <f t="shared" ca="1" si="4523"/>
        <v>21091.785441245058</v>
      </c>
      <c r="Z147" s="144">
        <f t="shared" ca="1" si="4523"/>
        <v>20510.733075877808</v>
      </c>
      <c r="AA147" s="144">
        <f t="shared" ca="1" si="4523"/>
        <v>20759.959482979019</v>
      </c>
      <c r="AB147" s="144">
        <f t="shared" ca="1" si="4523"/>
        <v>20592.276540555613</v>
      </c>
      <c r="AC147" s="144">
        <f t="shared" ca="1" si="4523"/>
        <v>20423.253748291649</v>
      </c>
      <c r="AD147" s="144">
        <f t="shared" ca="1" si="4523"/>
        <v>20252.883279687536</v>
      </c>
      <c r="AE147" s="144">
        <f t="shared" ca="1" si="4523"/>
        <v>20081.157262526514</v>
      </c>
      <c r="AF147" s="144">
        <f t="shared" ca="1" si="4523"/>
        <v>19908.067778607689</v>
      </c>
      <c r="AG147" s="144">
        <f t="shared" ca="1" si="4523"/>
        <v>19733.606863477333</v>
      </c>
      <c r="AH147" s="144">
        <f t="shared" ca="1" si="4523"/>
        <v>19557.766506158765</v>
      </c>
      <c r="AI147" s="144">
        <f t="shared" ca="1" si="4523"/>
        <v>19380.538648880571</v>
      </c>
      <c r="AJ147" s="144">
        <f t="shared" ca="1" si="4523"/>
        <v>19201.915186803293</v>
      </c>
      <c r="AK147" s="144">
        <f t="shared" ca="1" si="4523"/>
        <v>19021.887967744417</v>
      </c>
      <c r="AL147" s="144">
        <f t="shared" ca="1" si="4523"/>
        <v>18840.448791901923</v>
      </c>
      <c r="AM147" s="144">
        <f t="shared" ca="1" si="4523"/>
        <v>18657.589411576038</v>
      </c>
      <c r="AN147" s="144">
        <f t="shared" ca="1" si="4523"/>
        <v>18473.301530889512</v>
      </c>
      <c r="AO147" s="144">
        <f t="shared" ca="1" si="4523"/>
        <v>18287.576805506149</v>
      </c>
      <c r="AP147" s="144">
        <f t="shared" ca="1" si="4523"/>
        <v>18100.406842347791</v>
      </c>
      <c r="AQ147" s="144">
        <f t="shared" ca="1" si="4523"/>
        <v>17911.783199309568</v>
      </c>
      <c r="AR147" s="144">
        <f t="shared" ca="1" si="4523"/>
        <v>17721.697384973493</v>
      </c>
      <c r="AS147" s="144">
        <f t="shared" ca="1" si="4523"/>
        <v>17530.14085832049</v>
      </c>
      <c r="AT147" s="144">
        <f t="shared" ca="1" si="4523"/>
        <v>17337.105028440572</v>
      </c>
      <c r="AU147" s="144">
        <f t="shared" ca="1" si="4523"/>
        <v>17142.581254241457</v>
      </c>
      <c r="AV147" s="144">
        <f t="shared" ca="1" si="4523"/>
        <v>16946.560844155421</v>
      </c>
      <c r="AW147" s="144">
        <f t="shared" ref="AW147" ca="1" si="4524">SUM(AW148:AW151)</f>
        <v>16749.035055844477</v>
      </c>
      <c r="AX147" s="144">
        <f t="shared" ref="AX147" ca="1" si="4525">SUM(AX148:AX151)</f>
        <v>16549.995095903767</v>
      </c>
      <c r="AY147" s="144">
        <f t="shared" ref="AY147" ca="1" si="4526">SUM(AY148:AY151)</f>
        <v>16349.432119563306</v>
      </c>
      <c r="AZ147" s="144">
        <f t="shared" ref="AZ147" ca="1" si="4527">SUM(AZ148:AZ151)</f>
        <v>16147.337230387937</v>
      </c>
      <c r="BA147" s="144">
        <f t="shared" ref="BA147" ca="1" si="4528">SUM(BA148:BA151)</f>
        <v>15943.701479975491</v>
      </c>
      <c r="BB147" s="144">
        <f t="shared" ref="BB147" ca="1" si="4529">SUM(BB148:BB151)</f>
        <v>15738.515867653288</v>
      </c>
      <c r="BC147" s="144">
        <f t="shared" ref="BC147" ca="1" si="4530">SUM(BC148:BC151)</f>
        <v>15531.771340172792</v>
      </c>
      <c r="BD147" s="144">
        <f t="shared" ref="BD147" ca="1" si="4531">SUM(BD148:BD151)</f>
        <v>15323.458791402481</v>
      </c>
      <c r="BE147" s="144">
        <f t="shared" ref="BE147" ca="1" si="4532">SUM(BE148:BE151)</f>
        <v>15113.569062018942</v>
      </c>
      <c r="BF147" s="144">
        <f t="shared" ref="BF147" ca="1" si="4533">SUM(BF148:BF151)</f>
        <v>14902.092939196184</v>
      </c>
      <c r="BG147" s="144">
        <f t="shared" ref="BG147" ca="1" si="4534">SUM(BG148:BG151)</f>
        <v>14689.0211562931</v>
      </c>
      <c r="BH147" s="144">
        <f t="shared" ref="BH147" ca="1" si="4535">SUM(BH148:BH151)</f>
        <v>14474.344392539089</v>
      </c>
      <c r="BI147" s="144">
        <f t="shared" ref="BI147" ca="1" si="4536">SUM(BI148:BI151)</f>
        <v>14258.053272717909</v>
      </c>
      <c r="BJ147" s="144">
        <f t="shared" ref="BJ147" ca="1" si="4537">SUM(BJ148:BJ151)</f>
        <v>14040.138366849627</v>
      </c>
      <c r="BK147" s="144">
        <f t="shared" ref="BK147" ca="1" si="4538">SUM(BK148:BK151)</f>
        <v>13820.590189870716</v>
      </c>
      <c r="BL147" s="144">
        <f t="shared" ref="BL147" ca="1" si="4539">SUM(BL148:BL151)</f>
        <v>13599.399201312299</v>
      </c>
      <c r="BM147" s="144">
        <f t="shared" ref="BM147" ca="1" si="4540">SUM(BM148:BM151)</f>
        <v>13376.555804976517</v>
      </c>
      <c r="BN147" s="144">
        <f t="shared" ref="BN147" ca="1" si="4541">SUM(BN148:BN151)</f>
        <v>13152.050348610996</v>
      </c>
      <c r="BO147" s="144">
        <f t="shared" ref="BO147" ca="1" si="4542">SUM(BO148:BO151)</f>
        <v>12925.87312358139</v>
      </c>
      <c r="BP147" s="144">
        <f t="shared" ref="BP147" ca="1" si="4543">SUM(BP148:BP151)</f>
        <v>12698.01436454209</v>
      </c>
      <c r="BQ147" s="144">
        <f t="shared" ref="BQ147" ca="1" si="4544">SUM(BQ148:BQ151)</f>
        <v>12468.46424910488</v>
      </c>
      <c r="BR147" s="144">
        <f t="shared" ref="BR147" ca="1" si="4545">SUM(BR148:BR151)</f>
        <v>12237.2128975058</v>
      </c>
      <c r="BS147" s="144">
        <f t="shared" ref="BS147" ca="1" si="4546">SUM(BS148:BS151)</f>
        <v>12004.250372269969</v>
      </c>
      <c r="BT147" s="144">
        <f t="shared" ref="BT147" ca="1" si="4547">SUM(BT148:BT151)</f>
        <v>11769.566677874463</v>
      </c>
      <c r="BU147" s="144">
        <f t="shared" ref="BU147" ca="1" si="4548">SUM(BU148:BU151)</f>
        <v>11533.151760409259</v>
      </c>
      <c r="BV147" s="144">
        <f t="shared" ref="BV147" ca="1" si="4549">SUM(BV148:BV151)</f>
        <v>11294.995507236163</v>
      </c>
      <c r="BW147" s="144">
        <f t="shared" ref="BW147" ca="1" si="4550">SUM(BW148:BW151)</f>
        <v>11055.087746645775</v>
      </c>
      <c r="BX147" s="144">
        <f t="shared" ref="BX147" ca="1" si="4551">SUM(BX148:BX151)</f>
        <v>10813.418247512418</v>
      </c>
      <c r="BY147" s="144">
        <f t="shared" ref="BY147" ca="1" si="4552">SUM(BY148:BY151)</f>
        <v>10569.976718947066</v>
      </c>
      <c r="BZ147" s="144">
        <f t="shared" ref="BZ147" ca="1" si="4553">SUM(BZ148:BZ151)</f>
        <v>10324.752809948288</v>
      </c>
      <c r="CA147" s="144">
        <f t="shared" ref="CA147" ca="1" si="4554">SUM(CA148:CA151)</f>
        <v>10077.736109051046</v>
      </c>
      <c r="CB147" s="144">
        <f t="shared" ref="CB147" ca="1" si="4555">SUM(CB148:CB151)</f>
        <v>9828.9161439735472</v>
      </c>
      <c r="CC147" s="144">
        <f t="shared" ref="CC147" ca="1" si="4556">SUM(CC148:CC151)</f>
        <v>9578.2823812620118</v>
      </c>
      <c r="CD147" s="144">
        <f t="shared" ref="CD147" ca="1" si="4557">SUM(CD148:CD151)</f>
        <v>9325.8242259333056</v>
      </c>
      <c r="CE147" s="144">
        <f t="shared" ref="CE147" ca="1" si="4558">SUM(CE148:CE151)</f>
        <v>9071.5310211155302</v>
      </c>
      <c r="CF147" s="144">
        <f t="shared" ref="CF147" ca="1" si="4559">SUM(CF148:CF151)</f>
        <v>8815.3920476865533</v>
      </c>
      <c r="CG147" s="144">
        <f t="shared" ref="CG147" ca="1" si="4560">SUM(CG148:CG151)</f>
        <v>8557.3965239103327</v>
      </c>
      <c r="CH147" s="144">
        <f t="shared" ref="CH147" ca="1" si="4561">SUM(CH148:CH151)</f>
        <v>7471.1914842378956</v>
      </c>
      <c r="CI147" s="144">
        <f t="shared" ref="CI147" ca="1" si="4562">SUM(CI148:CI151)</f>
        <v>6383.1081414393648</v>
      </c>
      <c r="CJ147" s="144">
        <f t="shared" ref="CJ147" ca="1" si="4563">SUM(CJ148:CJ151)</f>
        <v>5293.135523734014</v>
      </c>
      <c r="CK147" s="144">
        <f t="shared" ref="CK147" ca="1" si="4564">SUM(CK148:CK151)</f>
        <v>4201.2625952513563</v>
      </c>
      <c r="CL147" s="144">
        <f t="shared" ref="CL147" ca="1" si="4565">SUM(CL148:CL151)</f>
        <v>3107.4782556568034</v>
      </c>
      <c r="CM147" s="144">
        <f t="shared" ref="CM147" ca="1" si="4566">SUM(CM148:CM151)</f>
        <v>2011.7713397750786</v>
      </c>
      <c r="CN147" s="144">
        <f t="shared" ref="CN147" ca="1" si="4567">SUM(CN148:CN151)</f>
        <v>914.13061721148495</v>
      </c>
      <c r="CO147" s="144">
        <f t="shared" ref="CO147" ca="1" si="4568">SUM(CO148:CO151)</f>
        <v>-185.45520802907697</v>
      </c>
      <c r="CP147" s="144">
        <f t="shared" ref="CP147" ca="1" si="4569">SUM(CP148:CP151)</f>
        <v>-1286.9974979252841</v>
      </c>
      <c r="CQ147" s="144">
        <f t="shared" ref="CQ147" ca="1" si="4570">SUM(CQ148:CQ151)</f>
        <v>-2390.5076808248537</v>
      </c>
      <c r="CR147" s="144">
        <f t="shared" ref="CR147" ca="1" si="4571">SUM(CR148:CR151)</f>
        <v>-3495.9972518321847</v>
      </c>
      <c r="CS147" s="144">
        <f t="shared" ref="CS147" ca="1" si="4572">SUM(CS148:CS151)</f>
        <v>-4603.4777731983422</v>
      </c>
      <c r="CT147" s="144">
        <f t="shared" ref="CT147" ca="1" si="4573">SUM(CT148:CT151)</f>
        <v>-4535.3717585512331</v>
      </c>
      <c r="CU147" s="144">
        <f t="shared" ref="CU147" ca="1" si="4574">SUM(CU148:CU151)</f>
        <v>-4473.6804357929268</v>
      </c>
      <c r="CV147" s="144">
        <f t="shared" ref="CV147" ca="1" si="4575">SUM(CV148:CV151)</f>
        <v>-4411.9891130346205</v>
      </c>
      <c r="CW147" s="144">
        <f t="shared" ref="CW147" ca="1" si="4576">SUM(CW148:CW151)</f>
        <v>-4350.2977902763141</v>
      </c>
      <c r="CX147" s="144">
        <f t="shared" ref="CX147" ca="1" si="4577">SUM(CX148:CX151)</f>
        <v>-4288.6064675180078</v>
      </c>
      <c r="CY147" s="144">
        <f t="shared" ref="CY147" ca="1" si="4578">SUM(CY148:CY151)</f>
        <v>-4226.9151447597014</v>
      </c>
      <c r="CZ147" s="144">
        <f t="shared" ref="CZ147" ca="1" si="4579">SUM(CZ148:CZ151)</f>
        <v>-4165.2238220013951</v>
      </c>
      <c r="DA147" s="144">
        <f t="shared" ref="DA147" ca="1" si="4580">SUM(DA148:DA151)</f>
        <v>-4103.5324992430888</v>
      </c>
      <c r="DB147" s="144">
        <f t="shared" ref="DB147" ca="1" si="4581">SUM(DB148:DB151)</f>
        <v>-4041.8411764847824</v>
      </c>
      <c r="DC147" s="144">
        <f t="shared" ref="DC147" ca="1" si="4582">SUM(DC148:DC151)</f>
        <v>-3980.1498537264761</v>
      </c>
      <c r="DD147" s="144">
        <f t="shared" ref="DD147" ca="1" si="4583">SUM(DD148:DD151)</f>
        <v>-3918.4585309681697</v>
      </c>
      <c r="DE147" s="144">
        <f t="shared" ref="DE147" ca="1" si="4584">SUM(DE148:DE151)</f>
        <v>-3856.7672082098634</v>
      </c>
      <c r="DF147" s="144">
        <f t="shared" ref="DF147" ca="1" si="4585">SUM(DF148:DF151)</f>
        <v>-3795.075885451557</v>
      </c>
      <c r="DG147" s="144">
        <f t="shared" ref="DG147" ca="1" si="4586">SUM(DG148:DG151)</f>
        <v>-3733.3845626932507</v>
      </c>
      <c r="DH147" s="144">
        <f t="shared" ref="DH147" ca="1" si="4587">SUM(DH148:DH151)</f>
        <v>-3671.6932399349444</v>
      </c>
      <c r="DI147" s="144">
        <f t="shared" ref="DI147" ca="1" si="4588">SUM(DI148:DI151)</f>
        <v>-3610.001917176638</v>
      </c>
      <c r="DJ147" s="144">
        <f t="shared" ref="DJ147" ca="1" si="4589">SUM(DJ148:DJ151)</f>
        <v>-3548.3105944183317</v>
      </c>
      <c r="DK147" s="144">
        <f t="shared" ref="DK147" ca="1" si="4590">SUM(DK148:DK151)</f>
        <v>-3486.6192716600253</v>
      </c>
      <c r="DL147" s="144">
        <f t="shared" ref="DL147" ca="1" si="4591">SUM(DL148:DL151)</f>
        <v>-3424.927948901719</v>
      </c>
      <c r="DM147" s="144">
        <f t="shared" ref="DM147" ca="1" si="4592">SUM(DM148:DM151)</f>
        <v>-3363.2366261434126</v>
      </c>
      <c r="DN147" s="144">
        <f t="shared" ref="DN147" ca="1" si="4593">SUM(DN148:DN151)</f>
        <v>-3301.5453033851063</v>
      </c>
      <c r="DO147" s="144">
        <f t="shared" ref="DO147" ca="1" si="4594">SUM(DO148:DO151)</f>
        <v>-3239.8539806268</v>
      </c>
      <c r="DP147" s="144">
        <f t="shared" ref="DP147" ca="1" si="4595">SUM(DP148:DP151)</f>
        <v>-3178.1626578684936</v>
      </c>
      <c r="DQ147" s="144">
        <f t="shared" ref="DQ147:EA147" ca="1" si="4596">SUM(DQ148:DQ151)</f>
        <v>-3116.4713351101873</v>
      </c>
      <c r="DR147" s="144">
        <f t="shared" ca="1" si="4596"/>
        <v>-3054.7800123518809</v>
      </c>
      <c r="DS147" s="144">
        <f t="shared" ca="1" si="4596"/>
        <v>-2993.0886895935746</v>
      </c>
      <c r="DT147" s="144">
        <f t="shared" ca="1" si="4596"/>
        <v>-2931.3973668352683</v>
      </c>
      <c r="DU147" s="144">
        <f t="shared" ca="1" si="4596"/>
        <v>-2869.7060440769619</v>
      </c>
      <c r="DV147" s="144">
        <f t="shared" ca="1" si="4596"/>
        <v>-2808.0147213186556</v>
      </c>
      <c r="DW147" s="144">
        <f t="shared" ca="1" si="4596"/>
        <v>-2746.3233985603492</v>
      </c>
      <c r="DX147" s="144">
        <f t="shared" ca="1" si="4596"/>
        <v>-2684.6320758020429</v>
      </c>
      <c r="DY147" s="144">
        <f t="shared" ca="1" si="4596"/>
        <v>-2622.9407530437365</v>
      </c>
      <c r="DZ147" s="144">
        <f t="shared" ca="1" si="4596"/>
        <v>-2561.2494302854302</v>
      </c>
      <c r="EA147" s="144">
        <f t="shared" ca="1" si="4596"/>
        <v>-2499.5581075271239</v>
      </c>
      <c r="EB147" s="144">
        <f t="shared" ref="EB147:EM147" ca="1" si="4597">SUM(EB148:EB151)</f>
        <v>-2437.8667847688175</v>
      </c>
      <c r="EC147" s="144">
        <f t="shared" ca="1" si="4597"/>
        <v>6067.7655412418844</v>
      </c>
      <c r="ED147" s="144">
        <f t="shared" ca="1" si="4597"/>
        <v>6488.667658315966</v>
      </c>
      <c r="EE147" s="144">
        <f t="shared" ca="1" si="4597"/>
        <v>6909.5697753900622</v>
      </c>
      <c r="EF147" s="144">
        <f t="shared" ca="1" si="4597"/>
        <v>7330.4718924641584</v>
      </c>
      <c r="EG147" s="144">
        <f t="shared" ca="1" si="4597"/>
        <v>7751.37400953824</v>
      </c>
      <c r="EH147" s="144">
        <f t="shared" ca="1" si="4597"/>
        <v>8065.0103556838967</v>
      </c>
      <c r="EI147" s="144">
        <f t="shared" ca="1" si="4597"/>
        <v>8126.701678442203</v>
      </c>
      <c r="EJ147" s="144">
        <f t="shared" ca="1" si="4597"/>
        <v>8188.3930012005094</v>
      </c>
      <c r="EK147" s="144">
        <f t="shared" ca="1" si="4597"/>
        <v>8250.0843239588139</v>
      </c>
      <c r="EL147" s="144">
        <f t="shared" ca="1" si="4597"/>
        <v>8311.7756467171203</v>
      </c>
      <c r="EM147" s="144">
        <f t="shared" ca="1" si="4597"/>
        <v>8373.4669694754266</v>
      </c>
      <c r="EN147" s="144">
        <f t="shared" ref="EN147:FK147" ca="1" si="4598">SUM(EN148:EN151)</f>
        <v>8435.1582922337329</v>
      </c>
      <c r="EO147" s="144">
        <f t="shared" ca="1" si="4598"/>
        <v>7756.5537418923504</v>
      </c>
      <c r="EP147" s="144">
        <f t="shared" ca="1" si="4598"/>
        <v>7670.1858900307216</v>
      </c>
      <c r="EQ147" s="144">
        <f t="shared" ca="1" si="4598"/>
        <v>7731.8772127890279</v>
      </c>
      <c r="ER147" s="144">
        <f t="shared" ca="1" si="4598"/>
        <v>7793.5685355473342</v>
      </c>
      <c r="ES147" s="144">
        <f t="shared" ca="1" si="4598"/>
        <v>7855.2598583056406</v>
      </c>
      <c r="ET147" s="144">
        <f t="shared" ca="1" si="4598"/>
        <v>7916.9511810639469</v>
      </c>
      <c r="EU147" s="144">
        <f t="shared" ca="1" si="4598"/>
        <v>7978.6425038222533</v>
      </c>
      <c r="EV147" s="144">
        <f t="shared" ca="1" si="4598"/>
        <v>8040.3338265805596</v>
      </c>
      <c r="EW147" s="144">
        <f t="shared" ca="1" si="4598"/>
        <v>8102.025149338866</v>
      </c>
      <c r="EX147" s="144">
        <f t="shared" ca="1" si="4598"/>
        <v>8163.7164720971723</v>
      </c>
      <c r="EY147" s="144">
        <f t="shared" ca="1" si="4598"/>
        <v>8225.4077948554768</v>
      </c>
      <c r="EZ147" s="144">
        <f t="shared" ca="1" si="4598"/>
        <v>8287.0991176137832</v>
      </c>
      <c r="FA147" s="144">
        <f t="shared" ca="1" si="4598"/>
        <v>7608.4945672724152</v>
      </c>
      <c r="FB147" s="144">
        <f t="shared" ca="1" si="4598"/>
        <v>7522.1267154108009</v>
      </c>
      <c r="FC147" s="144">
        <f t="shared" ca="1" si="4598"/>
        <v>7583.8180381691072</v>
      </c>
      <c r="FD147" s="144">
        <f t="shared" ca="1" si="4598"/>
        <v>7645.5093609274136</v>
      </c>
      <c r="FE147" s="144">
        <f t="shared" ca="1" si="4598"/>
        <v>7707.2006836857199</v>
      </c>
      <c r="FF147" s="144">
        <f t="shared" ca="1" si="4598"/>
        <v>7768.8920064440263</v>
      </c>
      <c r="FG147" s="144">
        <f t="shared" ca="1" si="4598"/>
        <v>7830.5833292023326</v>
      </c>
      <c r="FH147" s="144">
        <f t="shared" ca="1" si="4598"/>
        <v>7892.2746519606389</v>
      </c>
      <c r="FI147" s="144">
        <f t="shared" ca="1" si="4598"/>
        <v>7953.9659747189453</v>
      </c>
      <c r="FJ147" s="144">
        <f t="shared" ca="1" si="4598"/>
        <v>8015.6572974772516</v>
      </c>
      <c r="FK147" s="144">
        <f t="shared" ca="1" si="4598"/>
        <v>8077.348620235558</v>
      </c>
      <c r="FL147" s="144">
        <f t="shared" ref="FL147:HW147" ca="1" si="4599">SUM(FL148:FL151)</f>
        <v>8139.0399429938643</v>
      </c>
      <c r="FM147" s="144">
        <f t="shared" ca="1" si="4599"/>
        <v>7460.43539265248</v>
      </c>
      <c r="FN147" s="144">
        <f t="shared" ca="1" si="4599"/>
        <v>6547.72541995752</v>
      </c>
      <c r="FO147" s="144">
        <f t="shared" ca="1" si="4599"/>
        <v>5783.0746218824952</v>
      </c>
      <c r="FP147" s="144">
        <f t="shared" ca="1" si="4599"/>
        <v>5018.4238238074704</v>
      </c>
      <c r="FQ147" s="144">
        <f t="shared" ca="1" si="4599"/>
        <v>4253.7730257324456</v>
      </c>
      <c r="FR147" s="144">
        <f t="shared" ca="1" si="4599"/>
        <v>3489.1222276574208</v>
      </c>
      <c r="FS147" s="144">
        <f t="shared" ca="1" si="4599"/>
        <v>2724.471429582396</v>
      </c>
      <c r="FT147" s="144">
        <f t="shared" ca="1" si="4599"/>
        <v>1959.820631507371</v>
      </c>
      <c r="FU147" s="144">
        <f t="shared" ca="1" si="4599"/>
        <v>1195.1698334323462</v>
      </c>
      <c r="FV147" s="144">
        <f t="shared" ca="1" si="4599"/>
        <v>430.51903535732151</v>
      </c>
      <c r="FW147" s="144">
        <f t="shared" ca="1" si="4599"/>
        <v>-334.13176271770328</v>
      </c>
      <c r="FX147" s="144">
        <f t="shared" ca="1" si="4599"/>
        <v>-1098.7825607927282</v>
      </c>
      <c r="FY147" s="144">
        <f t="shared" ca="1" si="4599"/>
        <v>6486.0340971992282</v>
      </c>
      <c r="FZ147" s="144">
        <f t="shared" ca="1" si="4599"/>
        <v>5390.5353613566422</v>
      </c>
      <c r="GA147" s="144">
        <f t="shared" ca="1" si="4599"/>
        <v>4295.0366255140707</v>
      </c>
      <c r="GB147" s="144">
        <f t="shared" ca="1" si="4599"/>
        <v>3199.5378896714992</v>
      </c>
      <c r="GC147" s="144">
        <f t="shared" ca="1" si="4599"/>
        <v>2104.0391538289132</v>
      </c>
      <c r="GD147" s="144">
        <f t="shared" ca="1" si="4599"/>
        <v>882.37993762080612</v>
      </c>
      <c r="GE147" s="144">
        <f t="shared" ca="1" si="4599"/>
        <v>-572.32959253755519</v>
      </c>
      <c r="GF147" s="144">
        <f t="shared" ca="1" si="4599"/>
        <v>-2027.0391226959166</v>
      </c>
      <c r="GG147" s="144">
        <f t="shared" ca="1" si="4599"/>
        <v>-3481.7486528542777</v>
      </c>
      <c r="GH147" s="144">
        <f t="shared" ca="1" si="4599"/>
        <v>-4936.458183012639</v>
      </c>
      <c r="GI147" s="144">
        <f t="shared" ca="1" si="4599"/>
        <v>-6391.1677131710003</v>
      </c>
      <c r="GJ147" s="144">
        <f t="shared" ca="1" si="4599"/>
        <v>-7845.8772433293616</v>
      </c>
      <c r="GK147" s="144">
        <f t="shared" ca="1" si="4599"/>
        <v>7465.8688563292835</v>
      </c>
      <c r="GL147" s="144">
        <f t="shared" ca="1" si="4599"/>
        <v>7886.7709734033797</v>
      </c>
      <c r="GM147" s="144">
        <f t="shared" ca="1" si="4599"/>
        <v>8307.673090477474</v>
      </c>
      <c r="GN147" s="144">
        <f t="shared" ca="1" si="4599"/>
        <v>8728.5752075515702</v>
      </c>
      <c r="GO147" s="144">
        <f t="shared" ca="1" si="4599"/>
        <v>9149.4773246256518</v>
      </c>
      <c r="GP147" s="144">
        <f t="shared" ca="1" si="4599"/>
        <v>9570.379441699748</v>
      </c>
      <c r="GQ147" s="144">
        <f t="shared" ca="1" si="4599"/>
        <v>9991.2815587738442</v>
      </c>
      <c r="GR147" s="144">
        <f t="shared" ca="1" si="4599"/>
        <v>10412.183675847926</v>
      </c>
      <c r="GS147" s="144">
        <f t="shared" ca="1" si="4599"/>
        <v>10833.085792922022</v>
      </c>
      <c r="GT147" s="144">
        <f t="shared" ca="1" si="4599"/>
        <v>11253.987909996118</v>
      </c>
      <c r="GU147" s="144">
        <f t="shared" ca="1" si="4599"/>
        <v>11436.073209875743</v>
      </c>
      <c r="GV147" s="144">
        <f t="shared" ca="1" si="4599"/>
        <v>11497.76453263405</v>
      </c>
      <c r="GW147" s="144">
        <f t="shared" ca="1" si="4599"/>
        <v>12335.560835209355</v>
      </c>
      <c r="GX147" s="144">
        <f t="shared" ca="1" si="4599"/>
        <v>12552.473153931067</v>
      </c>
      <c r="GY147" s="144">
        <f t="shared" ca="1" si="4599"/>
        <v>12614.164476689373</v>
      </c>
      <c r="GZ147" s="144">
        <f t="shared" ca="1" si="4599"/>
        <v>12675.85579944768</v>
      </c>
      <c r="HA147" s="144">
        <f t="shared" ca="1" si="4599"/>
        <v>12737.547122205986</v>
      </c>
      <c r="HB147" s="144">
        <f t="shared" ca="1" si="4599"/>
        <v>12799.238444964292</v>
      </c>
      <c r="HC147" s="144">
        <f t="shared" ca="1" si="4599"/>
        <v>12860.929767722599</v>
      </c>
      <c r="HD147" s="144">
        <f t="shared" ca="1" si="4599"/>
        <v>12922.621090480905</v>
      </c>
      <c r="HE147" s="144">
        <f t="shared" ca="1" si="4599"/>
        <v>12984.312413239211</v>
      </c>
      <c r="HF147" s="144">
        <f t="shared" ca="1" si="4599"/>
        <v>13046.003735997518</v>
      </c>
      <c r="HG147" s="144">
        <f t="shared" ca="1" si="4599"/>
        <v>13107.695058755824</v>
      </c>
      <c r="HH147" s="144">
        <f t="shared" ca="1" si="4599"/>
        <v>13169.38638151413</v>
      </c>
      <c r="HI147" s="144">
        <f t="shared" ca="1" si="4599"/>
        <v>12490.781831172731</v>
      </c>
      <c r="HJ147" s="144">
        <f t="shared" ca="1" si="4599"/>
        <v>12404.413979311103</v>
      </c>
      <c r="HK147" s="144">
        <f t="shared" ca="1" si="4599"/>
        <v>12466.105302069409</v>
      </c>
      <c r="HL147" s="144">
        <f t="shared" ca="1" si="4599"/>
        <v>12527.796624827715</v>
      </c>
      <c r="HM147" s="144">
        <f t="shared" ca="1" si="4599"/>
        <v>12589.487947586022</v>
      </c>
      <c r="HN147" s="144">
        <f t="shared" ca="1" si="4599"/>
        <v>12651.179270344328</v>
      </c>
      <c r="HO147" s="144">
        <f t="shared" ca="1" si="4599"/>
        <v>12712.870593102634</v>
      </c>
      <c r="HP147" s="144">
        <f t="shared" ca="1" si="4599"/>
        <v>12774.561915860941</v>
      </c>
      <c r="HQ147" s="144">
        <f t="shared" ca="1" si="4599"/>
        <v>12836.253238619247</v>
      </c>
      <c r="HR147" s="144">
        <f t="shared" ca="1" si="4599"/>
        <v>12897.944561377553</v>
      </c>
      <c r="HS147" s="144">
        <f t="shared" ca="1" si="4599"/>
        <v>12959.63588413586</v>
      </c>
      <c r="HT147" s="144">
        <f t="shared" ca="1" si="4599"/>
        <v>13021.327206894166</v>
      </c>
      <c r="HU147" s="144">
        <f t="shared" ca="1" si="4599"/>
        <v>12342.722656552811</v>
      </c>
      <c r="HV147" s="144">
        <f t="shared" ca="1" si="4599"/>
        <v>12256.354804691182</v>
      </c>
      <c r="HW147" s="144">
        <f t="shared" ca="1" si="4599"/>
        <v>12318.046127449488</v>
      </c>
      <c r="HX147" s="144">
        <f t="shared" ref="HX147:KI147" ca="1" si="4600">SUM(HX148:HX151)</f>
        <v>12379.737450207795</v>
      </c>
      <c r="HY147" s="144">
        <f t="shared" ca="1" si="4600"/>
        <v>12441.428772966101</v>
      </c>
      <c r="HZ147" s="144">
        <f t="shared" ca="1" si="4600"/>
        <v>12503.120095724407</v>
      </c>
      <c r="IA147" s="144">
        <f t="shared" ca="1" si="4600"/>
        <v>12564.811418482714</v>
      </c>
      <c r="IB147" s="144">
        <f t="shared" ca="1" si="4600"/>
        <v>12626.50274124102</v>
      </c>
      <c r="IC147" s="144">
        <f t="shared" ca="1" si="4600"/>
        <v>12688.194063999326</v>
      </c>
      <c r="ID147" s="144">
        <f t="shared" ca="1" si="4600"/>
        <v>12749.885386757633</v>
      </c>
      <c r="IE147" s="144">
        <f t="shared" ca="1" si="4600"/>
        <v>12811.576709515939</v>
      </c>
      <c r="IF147" s="144">
        <f t="shared" ca="1" si="4600"/>
        <v>12873.268032274245</v>
      </c>
      <c r="IG147" s="144">
        <f t="shared" ca="1" si="4600"/>
        <v>12194.663481932876</v>
      </c>
      <c r="IH147" s="144">
        <f t="shared" ca="1" si="4600"/>
        <v>12108.295630071247</v>
      </c>
      <c r="II147" s="144">
        <f t="shared" ca="1" si="4600"/>
        <v>12169.986952829553</v>
      </c>
      <c r="IJ147" s="144">
        <f t="shared" ca="1" si="4600"/>
        <v>12231.678275587859</v>
      </c>
      <c r="IK147" s="144">
        <f t="shared" ca="1" si="4600"/>
        <v>12293.369598346166</v>
      </c>
      <c r="IL147" s="144">
        <f t="shared" ca="1" si="4600"/>
        <v>12355.060921104472</v>
      </c>
      <c r="IM147" s="144">
        <f t="shared" ca="1" si="4600"/>
        <v>12416.752243862778</v>
      </c>
      <c r="IN147" s="144">
        <f t="shared" ca="1" si="4600"/>
        <v>12478.443566621085</v>
      </c>
      <c r="IO147" s="144">
        <f t="shared" ca="1" si="4600"/>
        <v>12540.134889379391</v>
      </c>
      <c r="IP147" s="144">
        <f t="shared" ca="1" si="4600"/>
        <v>12601.826212137697</v>
      </c>
      <c r="IQ147" s="144">
        <f t="shared" ca="1" si="4600"/>
        <v>12663.517534896004</v>
      </c>
      <c r="IR147" s="144">
        <f t="shared" ca="1" si="4600"/>
        <v>12725.20885765431</v>
      </c>
      <c r="IS147" s="144">
        <f t="shared" ca="1" si="4600"/>
        <v>12046.60430731294</v>
      </c>
      <c r="IT147" s="144">
        <f t="shared" ca="1" si="4600"/>
        <v>11133.89433461798</v>
      </c>
      <c r="IU147" s="144">
        <f t="shared" ca="1" si="4600"/>
        <v>10369.243536542956</v>
      </c>
      <c r="IV147" s="144">
        <f t="shared" ca="1" si="4600"/>
        <v>9604.5927384679308</v>
      </c>
      <c r="IW147" s="144">
        <f t="shared" ca="1" si="4600"/>
        <v>8839.941940392906</v>
      </c>
      <c r="IX147" s="144">
        <f t="shared" ca="1" si="4600"/>
        <v>8075.291142317883</v>
      </c>
      <c r="IY147" s="144">
        <f t="shared" ca="1" si="4600"/>
        <v>7310.6403442428582</v>
      </c>
      <c r="IZ147" s="144">
        <f t="shared" ca="1" si="4600"/>
        <v>6545.9895461678334</v>
      </c>
      <c r="JA147" s="144">
        <f t="shared" ca="1" si="4600"/>
        <v>5781.3387480928086</v>
      </c>
      <c r="JB147" s="144">
        <f t="shared" ca="1" si="4600"/>
        <v>5016.6879500177838</v>
      </c>
      <c r="JC147" s="144">
        <f t="shared" ca="1" si="4600"/>
        <v>4252.037151942759</v>
      </c>
      <c r="JD147" s="144">
        <f t="shared" ca="1" si="4600"/>
        <v>3487.3863538677342</v>
      </c>
      <c r="JE147" s="144">
        <f t="shared" ca="1" si="4600"/>
        <v>11072.203011859667</v>
      </c>
      <c r="JF147" s="144">
        <f t="shared" ca="1" si="4600"/>
        <v>11493.10512893377</v>
      </c>
      <c r="JG147" s="144">
        <f t="shared" ca="1" si="4600"/>
        <v>11914.007246007845</v>
      </c>
      <c r="JH147" s="144">
        <f t="shared" ca="1" si="4600"/>
        <v>12334.909363081948</v>
      </c>
      <c r="JI147" s="144">
        <f t="shared" ca="1" si="4600"/>
        <v>12755.811480156037</v>
      </c>
      <c r="JJ147" s="144">
        <f t="shared" ca="1" si="4600"/>
        <v>13050.55311686459</v>
      </c>
      <c r="JK147" s="144">
        <f t="shared" ca="1" si="4600"/>
        <v>13112.244439622889</v>
      </c>
      <c r="JL147" s="144">
        <f t="shared" ca="1" si="4600"/>
        <v>13173.935762381203</v>
      </c>
      <c r="JM147" s="144">
        <f t="shared" ca="1" si="4600"/>
        <v>13235.627085139502</v>
      </c>
      <c r="JN147" s="144">
        <f t="shared" ca="1" si="4600"/>
        <v>13297.318407897816</v>
      </c>
      <c r="JO147" s="144">
        <f t="shared" ca="1" si="4600"/>
        <v>13359.009730656115</v>
      </c>
      <c r="JP147" s="144">
        <f t="shared" ca="1" si="4600"/>
        <v>13420.701053414428</v>
      </c>
      <c r="JQ147" s="144">
        <f t="shared" ca="1" si="4600"/>
        <v>13568.438623906404</v>
      </c>
      <c r="JR147" s="144">
        <f t="shared" ca="1" si="4600"/>
        <v>13647.339196211447</v>
      </c>
      <c r="JS147" s="144">
        <f t="shared" ca="1" si="4600"/>
        <v>13709.030518969754</v>
      </c>
      <c r="JT147" s="144">
        <f t="shared" ca="1" si="4600"/>
        <v>13770.72184172806</v>
      </c>
      <c r="JU147" s="144">
        <f t="shared" ca="1" si="4600"/>
        <v>13832.413164486366</v>
      </c>
      <c r="JV147" s="144">
        <f t="shared" ca="1" si="4600"/>
        <v>13894.104487244673</v>
      </c>
      <c r="JW147" s="144">
        <f t="shared" ca="1" si="4600"/>
        <v>13955.795810002979</v>
      </c>
      <c r="JX147" s="144">
        <f t="shared" ca="1" si="4600"/>
        <v>14017.487132761285</v>
      </c>
      <c r="JY147" s="144">
        <f t="shared" ca="1" si="4600"/>
        <v>14079.178455519592</v>
      </c>
      <c r="JZ147" s="144">
        <f t="shared" ca="1" si="4600"/>
        <v>14140.869778277898</v>
      </c>
      <c r="KA147" s="144">
        <f t="shared" ca="1" si="4600"/>
        <v>14202.561101036204</v>
      </c>
      <c r="KB147" s="144">
        <f t="shared" ca="1" si="4600"/>
        <v>14264.252423794511</v>
      </c>
      <c r="KC147" s="144">
        <f t="shared" ca="1" si="4600"/>
        <v>13585.647873453127</v>
      </c>
      <c r="KD147" s="144">
        <f t="shared" ca="1" si="4600"/>
        <v>13499.280021591498</v>
      </c>
      <c r="KE147" s="144">
        <f t="shared" ca="1" si="4600"/>
        <v>13560.971344349804</v>
      </c>
      <c r="KF147" s="144">
        <f t="shared" ca="1" si="4600"/>
        <v>13622.66266710811</v>
      </c>
      <c r="KG147" s="144">
        <f t="shared" ca="1" si="4600"/>
        <v>13684.353989866417</v>
      </c>
      <c r="KH147" s="144">
        <f t="shared" ca="1" si="4600"/>
        <v>13746.045312624723</v>
      </c>
      <c r="KI147" s="144">
        <f t="shared" ca="1" si="4600"/>
        <v>13807.736635383029</v>
      </c>
      <c r="KJ147" s="144">
        <f t="shared" ref="KJ147:KO147" ca="1" si="4601">SUM(KJ148:KJ151)</f>
        <v>13869.427958141336</v>
      </c>
      <c r="KK147" s="144">
        <f t="shared" ca="1" si="4601"/>
        <v>13931.119280899642</v>
      </c>
      <c r="KL147" s="144">
        <f t="shared" ca="1" si="4601"/>
        <v>13992.810603657948</v>
      </c>
      <c r="KM147" s="144">
        <f t="shared" ca="1" si="4601"/>
        <v>14054.501926416255</v>
      </c>
      <c r="KN147" s="144">
        <f t="shared" ca="1" si="4601"/>
        <v>14116.193249174561</v>
      </c>
      <c r="KO147" s="144">
        <f t="shared" ca="1" si="4601"/>
        <v>13762.30729120085</v>
      </c>
    </row>
    <row r="148" spans="1:301" ht="12" x14ac:dyDescent="0.2">
      <c r="A148" s="139" t="s">
        <v>304</v>
      </c>
      <c r="B148" s="77">
        <f t="shared" ref="B148:K148" ca="1" si="4602">B156-SUM(B149:B152)</f>
        <v>27253.711711008327</v>
      </c>
      <c r="C148" s="77">
        <f t="shared" ca="1" si="4602"/>
        <v>26500.90464063648</v>
      </c>
      <c r="D148" s="77">
        <f t="shared" ca="1" si="4602"/>
        <v>25756.145098300214</v>
      </c>
      <c r="E148" s="77">
        <f t="shared" ca="1" si="4602"/>
        <v>25015.797949167907</v>
      </c>
      <c r="F148" s="77">
        <f t="shared" ca="1" si="4602"/>
        <v>24279.878330738095</v>
      </c>
      <c r="G148" s="77">
        <f t="shared" ca="1" si="4602"/>
        <v>23548.40148555327</v>
      </c>
      <c r="H148" s="77">
        <f t="shared" ca="1" si="4602"/>
        <v>22821.38276230522</v>
      </c>
      <c r="I148" s="77">
        <f t="shared" ca="1" si="4602"/>
        <v>22098.837616956025</v>
      </c>
      <c r="J148" s="77">
        <f t="shared" ca="1" si="4602"/>
        <v>21380.781613874988</v>
      </c>
      <c r="K148" s="77">
        <f t="shared" ca="1" si="4602"/>
        <v>20667.230426991813</v>
      </c>
      <c r="L148" s="77">
        <f t="shared" ref="L148:R148" ca="1" si="4603">L156-SUM(L149:L152)</f>
        <v>19958.19984096631</v>
      </c>
      <c r="M148" s="77">
        <f t="shared" ca="1" si="4603"/>
        <v>19253.705752374924</v>
      </c>
      <c r="N148" s="77">
        <f t="shared" ca="1" si="4603"/>
        <v>19312.455766585481</v>
      </c>
      <c r="O148" s="77">
        <f t="shared" ca="1" si="4603"/>
        <v>19374.77587867307</v>
      </c>
      <c r="P148" s="77">
        <f t="shared" ca="1" si="4603"/>
        <v>19437.100403317359</v>
      </c>
      <c r="Q148" s="77">
        <f t="shared" ca="1" si="4603"/>
        <v>19499.429387129851</v>
      </c>
      <c r="R148" s="77">
        <f t="shared" ca="1" si="4603"/>
        <v>19561.762877380897</v>
      </c>
      <c r="S148" s="77">
        <f t="shared" ref="S148:AV148" ca="1" si="4604">S156-SUM(S149:S152)</f>
        <v>19624.100922011319</v>
      </c>
      <c r="T148" s="77">
        <f t="shared" ca="1" si="4604"/>
        <v>19686.443569644391</v>
      </c>
      <c r="U148" s="77">
        <f t="shared" ca="1" si="4604"/>
        <v>19748.790869598</v>
      </c>
      <c r="V148" s="77">
        <f t="shared" ca="1" si="4604"/>
        <v>19811.142871897093</v>
      </c>
      <c r="W148" s="77">
        <f t="shared" ca="1" si="4604"/>
        <v>19873.499627286408</v>
      </c>
      <c r="X148" s="77">
        <f t="shared" ca="1" si="4604"/>
        <v>19935.861187243456</v>
      </c>
      <c r="Y148" s="77">
        <f t="shared" ca="1" si="4604"/>
        <v>19998.227603991792</v>
      </c>
      <c r="Z148" s="77">
        <f t="shared" ca="1" si="4604"/>
        <v>19417.855242389051</v>
      </c>
      <c r="AA148" s="77">
        <f t="shared" ca="1" si="4604"/>
        <v>19666.937542306361</v>
      </c>
      <c r="AB148" s="77">
        <f t="shared" ca="1" si="4604"/>
        <v>19499.099715701195</v>
      </c>
      <c r="AC148" s="77">
        <f t="shared" ca="1" si="4604"/>
        <v>19329.911086399807</v>
      </c>
      <c r="AD148" s="77">
        <f t="shared" ca="1" si="4604"/>
        <v>19159.363649114959</v>
      </c>
      <c r="AE148" s="77">
        <f t="shared" ca="1" si="4604"/>
        <v>18987.449349856204</v>
      </c>
      <c r="AF148" s="77">
        <f t="shared" ca="1" si="4604"/>
        <v>18814.160085605414</v>
      </c>
      <c r="AG148" s="77">
        <f t="shared" ca="1" si="4604"/>
        <v>18639.487703989329</v>
      </c>
      <c r="AH148" s="77">
        <f t="shared" ca="1" si="4604"/>
        <v>18463.424002949312</v>
      </c>
      <c r="AI148" s="77">
        <f t="shared" ca="1" si="4604"/>
        <v>18285.960730408086</v>
      </c>
      <c r="AJ148" s="77">
        <f t="shared" ca="1" si="4604"/>
        <v>18107.089583933546</v>
      </c>
      <c r="AK148" s="77">
        <f t="shared" ca="1" si="4604"/>
        <v>17926.80221039943</v>
      </c>
      <c r="AL148" s="77">
        <f t="shared" ca="1" si="4604"/>
        <v>17745.090205643042</v>
      </c>
      <c r="AM148" s="77">
        <f t="shared" ca="1" si="4604"/>
        <v>17561.94511411971</v>
      </c>
      <c r="AN148" s="77">
        <f t="shared" ca="1" si="4604"/>
        <v>17377.358428554151</v>
      </c>
      <c r="AO148" s="77">
        <f t="shared" ca="1" si="4604"/>
        <v>17191.321589588537</v>
      </c>
      <c r="AP148" s="77">
        <f t="shared" ca="1" si="4604"/>
        <v>17003.825985427342</v>
      </c>
      <c r="AQ148" s="77">
        <f t="shared" ca="1" si="4604"/>
        <v>16814.862951478757</v>
      </c>
      <c r="AR148" s="77">
        <f t="shared" ca="1" si="4604"/>
        <v>16624.423769992754</v>
      </c>
      <c r="AS148" s="77">
        <f t="shared" ca="1" si="4604"/>
        <v>16432.499669695746</v>
      </c>
      <c r="AT148" s="77">
        <f t="shared" ca="1" si="4604"/>
        <v>16239.081825421606</v>
      </c>
      <c r="AU148" s="77">
        <f t="shared" ca="1" si="4604"/>
        <v>16044.16135773922</v>
      </c>
      <c r="AV148" s="77">
        <f t="shared" ca="1" si="4604"/>
        <v>15847.729332576342</v>
      </c>
      <c r="AW148" s="77">
        <f t="shared" ref="AW148" ca="1" si="4605">AW156-SUM(AW149:AW152)</f>
        <v>15649.776760839803</v>
      </c>
      <c r="AX148" s="77">
        <f t="shared" ref="AX148" ca="1" si="4606">AX156-SUM(AX149:AX152)</f>
        <v>15450.294598031855</v>
      </c>
      <c r="AY148" s="77">
        <f t="shared" ref="AY148" ca="1" si="4607">AY156-SUM(AY149:AY152)</f>
        <v>15249.273743862799</v>
      </c>
      <c r="AZ148" s="77">
        <f t="shared" ref="AZ148" ca="1" si="4608">AZ156-SUM(AZ149:AZ152)</f>
        <v>15046.705041859637</v>
      </c>
      <c r="BA148" s="77">
        <f t="shared" ref="BA148" ca="1" si="4609">BA156-SUM(BA149:BA152)</f>
        <v>14842.579278970734</v>
      </c>
      <c r="BB148" s="77">
        <f t="shared" ref="BB148" ca="1" si="4610">BB156-SUM(BB149:BB152)</f>
        <v>14636.887185166488</v>
      </c>
      <c r="BC148" s="77">
        <f t="shared" ref="BC148" ca="1" si="4611">BC156-SUM(BC149:BC152)</f>
        <v>14429.619433035863</v>
      </c>
      <c r="BD148" s="77">
        <f t="shared" ref="BD148" ca="1" si="4612">BD156-SUM(BD149:BD152)</f>
        <v>14220.766637378663</v>
      </c>
      <c r="BE148" s="77">
        <f t="shared" ref="BE148" ca="1" si="4613">BE156-SUM(BE149:BE152)</f>
        <v>14010.319354793588</v>
      </c>
      <c r="BF148" s="77">
        <f t="shared" ref="BF148" ca="1" si="4614">BF156-SUM(BF149:BF152)</f>
        <v>13798.268083261923</v>
      </c>
      <c r="BG148" s="77">
        <f t="shared" ref="BG148" ca="1" si="4615">BG156-SUM(BG149:BG152)</f>
        <v>13584.603261726741</v>
      </c>
      <c r="BH148" s="77">
        <f t="shared" ref="BH148" ca="1" si="4616">BH156-SUM(BH149:BH152)</f>
        <v>13369.315269667572</v>
      </c>
      <c r="BI148" s="77">
        <f t="shared" ref="BI148" ca="1" si="4617">BI156-SUM(BI149:BI152)</f>
        <v>13152.3944266705</v>
      </c>
      <c r="BJ148" s="77">
        <f t="shared" ref="BJ148" ca="1" si="4618">BJ156-SUM(BJ149:BJ152)</f>
        <v>12933.830991993502</v>
      </c>
      <c r="BK148" s="77">
        <f t="shared" ref="BK148" ca="1" si="4619">BK156-SUM(BK149:BK152)</f>
        <v>12713.615164126946</v>
      </c>
      <c r="BL148" s="77">
        <f t="shared" ref="BL148" ca="1" si="4620">BL156-SUM(BL149:BL152)</f>
        <v>12491.737080349238</v>
      </c>
      <c r="BM148" s="77">
        <f t="shared" ref="BM148" ca="1" si="4621">BM156-SUM(BM149:BM152)</f>
        <v>12268.186816277419</v>
      </c>
      <c r="BN148" s="77">
        <f t="shared" ref="BN148" ca="1" si="4622">BN156-SUM(BN149:BN152)</f>
        <v>12042.954385412668</v>
      </c>
      <c r="BO148" s="77">
        <f t="shared" ref="BO148" ca="1" si="4623">BO156-SUM(BO149:BO152)</f>
        <v>11816.029738680518</v>
      </c>
      <c r="BP148" s="77">
        <f t="shared" ref="BP148" ca="1" si="4624">BP156-SUM(BP149:BP152)</f>
        <v>11587.40276396586</v>
      </c>
      <c r="BQ148" s="77">
        <f t="shared" ref="BQ148" ca="1" si="4625">BQ156-SUM(BQ149:BQ152)</f>
        <v>11357.063285642329</v>
      </c>
      <c r="BR148" s="77">
        <f t="shared" ref="BR148" ca="1" si="4626">BR156-SUM(BR149:BR152)</f>
        <v>11125.001064096294</v>
      </c>
      <c r="BS148" s="77">
        <f t="shared" ref="BS148" ca="1" si="4627">BS156-SUM(BS149:BS152)</f>
        <v>10891.205795245038</v>
      </c>
      <c r="BT148" s="77">
        <f t="shared" ref="BT148" ca="1" si="4628">BT156-SUM(BT149:BT152)</f>
        <v>10655.66711004914</v>
      </c>
      <c r="BU148" s="77">
        <f t="shared" ref="BU148" ca="1" si="4629">BU156-SUM(BU149:BU152)</f>
        <v>10418.374574018973</v>
      </c>
      <c r="BV148" s="77">
        <f t="shared" ref="BV148" ca="1" si="4630">BV156-SUM(BV149:BV152)</f>
        <v>10179.317686715036</v>
      </c>
      <c r="BW148" s="77">
        <f t="shared" ref="BW148" ca="1" si="4631">BW156-SUM(BW149:BW152)</f>
        <v>9938.4858812421444</v>
      </c>
      <c r="BX148" s="77">
        <f t="shared" ref="BX148" ca="1" si="4632">BX156-SUM(BX149:BX152)</f>
        <v>9695.8685237371865</v>
      </c>
      <c r="BY148" s="77">
        <f t="shared" ref="BY148" ca="1" si="4633">BY156-SUM(BY149:BY152)</f>
        <v>9451.4549128504186</v>
      </c>
      <c r="BZ148" s="77">
        <f t="shared" ref="BZ148" ca="1" si="4634">BZ156-SUM(BZ149:BZ152)</f>
        <v>9205.2342792201089</v>
      </c>
      <c r="CA148" s="77">
        <f t="shared" ref="CA148" ca="1" si="4635">CA156-SUM(CA149:CA152)</f>
        <v>8957.1957849402679</v>
      </c>
      <c r="CB148" s="77">
        <f t="shared" ref="CB148" ca="1" si="4636">CB156-SUM(CB149:CB152)</f>
        <v>8707.3285230215079</v>
      </c>
      <c r="CC148" s="77">
        <f t="shared" ref="CC148" ca="1" si="4637">CC156-SUM(CC149:CC152)</f>
        <v>8455.6215168446943</v>
      </c>
      <c r="CD148" s="77">
        <f t="shared" ref="CD148" ca="1" si="4638">CD156-SUM(CD149:CD152)</f>
        <v>8202.0637196072457</v>
      </c>
      <c r="CE148" s="77">
        <f t="shared" ref="CE148" ca="1" si="4639">CE156-SUM(CE149:CE152)</f>
        <v>7946.6440137619502</v>
      </c>
      <c r="CF148" s="77">
        <f t="shared" ref="CF148" ca="1" si="4640">CF156-SUM(CF149:CF152)</f>
        <v>7689.3512104481124</v>
      </c>
      <c r="CG148" s="77">
        <f t="shared" ref="CG148" ca="1" si="4641">CG156-SUM(CG149:CG152)</f>
        <v>7430.1740489147342</v>
      </c>
      <c r="CH148" s="77">
        <f t="shared" ref="CH148" ca="1" si="4642">CH156-SUM(CH149:CH152)</f>
        <v>6342.7590751023745</v>
      </c>
      <c r="CI148" s="77">
        <f t="shared" ref="CI148" ca="1" si="4643">CI156-SUM(CI149:CI152)</f>
        <v>5253.4370035498941</v>
      </c>
      <c r="CJ148" s="77">
        <f t="shared" ref="CJ148" ca="1" si="4644">CJ156-SUM(CJ149:CJ152)</f>
        <v>4162.196354292857</v>
      </c>
      <c r="CK148" s="77">
        <f t="shared" ref="CK148" ca="1" si="4645">CK156-SUM(CK149:CK152)</f>
        <v>3069.0255730863973</v>
      </c>
      <c r="CL148" s="77">
        <f t="shared" ref="CL148" ca="1" si="4646">CL156-SUM(CL149:CL152)</f>
        <v>1973.9130307858577</v>
      </c>
      <c r="CM148" s="77">
        <f t="shared" ref="CM148" ca="1" si="4647">CM156-SUM(CM149:CM152)</f>
        <v>876.84702271816059</v>
      </c>
      <c r="CN148" s="77">
        <f t="shared" ref="CN148" ca="1" si="4648">CN156-SUM(CN149:CN152)</f>
        <v>-222.18423195622017</v>
      </c>
      <c r="CO148" s="77">
        <f t="shared" ref="CO148" ca="1" si="4649">CO156-SUM(CO149:CO152)</f>
        <v>-1323.1925908910416</v>
      </c>
      <c r="CP148" s="77">
        <f t="shared" ref="CP148" ca="1" si="4650">CP156-SUM(CP149:CP152)</f>
        <v>-2426.18998921202</v>
      </c>
      <c r="CQ148" s="77">
        <f t="shared" ref="CQ148" ca="1" si="4651">CQ156-SUM(CQ149:CQ152)</f>
        <v>-3531.1884401848656</v>
      </c>
      <c r="CR148" s="77">
        <f t="shared" ref="CR148" ca="1" si="4652">CR156-SUM(CR149:CR152)</f>
        <v>-4638.2000358937876</v>
      </c>
      <c r="CS148" s="77">
        <f t="shared" ref="CS148" ca="1" si="4653">CS156-SUM(CS149:CS152)</f>
        <v>-5747.23694793092</v>
      </c>
      <c r="CT148" s="77">
        <f t="shared" ref="CT148" ca="1" si="4654">CT156-SUM(CT149:CT152)</f>
        <v>-5680.7223119348128</v>
      </c>
      <c r="CU148" s="77">
        <f t="shared" ref="CU148" ca="1" si="4655">CU156-SUM(CU149:CU152)</f>
        <v>-5619.0309891765064</v>
      </c>
      <c r="CV148" s="77">
        <f t="shared" ref="CV148" ca="1" si="4656">CV156-SUM(CV149:CV152)</f>
        <v>-5557.3396664182001</v>
      </c>
      <c r="CW148" s="77">
        <f t="shared" ref="CW148" ca="1" si="4657">CW156-SUM(CW149:CW152)</f>
        <v>-5495.6483436598937</v>
      </c>
      <c r="CX148" s="77">
        <f t="shared" ref="CX148" ca="1" si="4658">CX156-SUM(CX149:CX152)</f>
        <v>-5433.9570209015874</v>
      </c>
      <c r="CY148" s="77">
        <f t="shared" ref="CY148" ca="1" si="4659">CY156-SUM(CY149:CY152)</f>
        <v>-5372.265698143281</v>
      </c>
      <c r="CZ148" s="77">
        <f t="shared" ref="CZ148" ca="1" si="4660">CZ156-SUM(CZ149:CZ152)</f>
        <v>-5310.5743753849747</v>
      </c>
      <c r="DA148" s="77">
        <f t="shared" ref="DA148" ca="1" si="4661">DA156-SUM(DA149:DA152)</f>
        <v>-5248.8830526266684</v>
      </c>
      <c r="DB148" s="77">
        <f t="shared" ref="DB148" ca="1" si="4662">DB156-SUM(DB149:DB152)</f>
        <v>-5187.191729868362</v>
      </c>
      <c r="DC148" s="77">
        <f t="shared" ref="DC148" ca="1" si="4663">DC156-SUM(DC149:DC152)</f>
        <v>-5125.5004071100557</v>
      </c>
      <c r="DD148" s="77">
        <f t="shared" ref="DD148" ca="1" si="4664">DD156-SUM(DD149:DD152)</f>
        <v>-5063.8090843517493</v>
      </c>
      <c r="DE148" s="77">
        <f t="shared" ref="DE148" ca="1" si="4665">DE156-SUM(DE149:DE152)</f>
        <v>-5002.117761593443</v>
      </c>
      <c r="DF148" s="77">
        <f t="shared" ref="DF148" ca="1" si="4666">DF156-SUM(DF149:DF152)</f>
        <v>-4940.4264388351367</v>
      </c>
      <c r="DG148" s="77">
        <f t="shared" ref="DG148" ca="1" si="4667">DG156-SUM(DG149:DG152)</f>
        <v>-4878.7351160768303</v>
      </c>
      <c r="DH148" s="77">
        <f t="shared" ref="DH148" ca="1" si="4668">DH156-SUM(DH149:DH152)</f>
        <v>-4817.043793318524</v>
      </c>
      <c r="DI148" s="77">
        <f t="shared" ref="DI148" ca="1" si="4669">DI156-SUM(DI149:DI152)</f>
        <v>-4755.3524705602176</v>
      </c>
      <c r="DJ148" s="77">
        <f t="shared" ref="DJ148" ca="1" si="4670">DJ156-SUM(DJ149:DJ152)</f>
        <v>-4693.6611478019113</v>
      </c>
      <c r="DK148" s="77">
        <f t="shared" ref="DK148" ca="1" si="4671">DK156-SUM(DK149:DK152)</f>
        <v>-4631.9698250436049</v>
      </c>
      <c r="DL148" s="77">
        <f t="shared" ref="DL148" ca="1" si="4672">DL156-SUM(DL149:DL152)</f>
        <v>-4570.2785022852986</v>
      </c>
      <c r="DM148" s="77">
        <f t="shared" ref="DM148" ca="1" si="4673">DM156-SUM(DM149:DM152)</f>
        <v>-4508.5871795269923</v>
      </c>
      <c r="DN148" s="77">
        <f t="shared" ref="DN148" ca="1" si="4674">DN156-SUM(DN149:DN152)</f>
        <v>-4446.8958567686859</v>
      </c>
      <c r="DO148" s="77">
        <f t="shared" ref="DO148" ca="1" si="4675">DO156-SUM(DO149:DO152)</f>
        <v>-4385.2045340103796</v>
      </c>
      <c r="DP148" s="77">
        <f t="shared" ref="DP148" ca="1" si="4676">DP156-SUM(DP149:DP152)</f>
        <v>-4323.5132112520732</v>
      </c>
      <c r="DQ148" s="77">
        <f t="shared" ref="DQ148:EA148" ca="1" si="4677">DQ156-SUM(DQ149:DQ152)</f>
        <v>-4261.8218884937669</v>
      </c>
      <c r="DR148" s="77">
        <f t="shared" ca="1" si="4677"/>
        <v>-4200.1305657354606</v>
      </c>
      <c r="DS148" s="77">
        <f t="shared" ca="1" si="4677"/>
        <v>-4138.4392429771542</v>
      </c>
      <c r="DT148" s="77">
        <f t="shared" ca="1" si="4677"/>
        <v>-4076.7479202188479</v>
      </c>
      <c r="DU148" s="77">
        <f t="shared" ca="1" si="4677"/>
        <v>-4015.0565974605415</v>
      </c>
      <c r="DV148" s="77">
        <f t="shared" ca="1" si="4677"/>
        <v>-3953.3652747022352</v>
      </c>
      <c r="DW148" s="77">
        <f t="shared" ca="1" si="4677"/>
        <v>-3891.6739519439288</v>
      </c>
      <c r="DX148" s="77">
        <f t="shared" ca="1" si="4677"/>
        <v>-3829.9826291856225</v>
      </c>
      <c r="DY148" s="77">
        <f t="shared" ca="1" si="4677"/>
        <v>-3768.2913064273162</v>
      </c>
      <c r="DZ148" s="77">
        <f t="shared" ca="1" si="4677"/>
        <v>-3706.5999836690098</v>
      </c>
      <c r="EA148" s="77">
        <f t="shared" ca="1" si="4677"/>
        <v>-3644.9086609107035</v>
      </c>
      <c r="EB148" s="77">
        <f t="shared" ref="EB148:EM148" ca="1" si="4678">EB156-SUM(EB149:EB152)</f>
        <v>-3583.2173381523971</v>
      </c>
      <c r="EC148" s="77">
        <f t="shared" ca="1" si="4678"/>
        <v>4922.4149878583048</v>
      </c>
      <c r="ED148" s="77">
        <f t="shared" ca="1" si="4678"/>
        <v>5343.3171049323864</v>
      </c>
      <c r="EE148" s="77">
        <f t="shared" ca="1" si="4678"/>
        <v>5764.2192220064826</v>
      </c>
      <c r="EF148" s="77">
        <f t="shared" ca="1" si="4678"/>
        <v>6185.1213390805788</v>
      </c>
      <c r="EG148" s="77">
        <f t="shared" ca="1" si="4678"/>
        <v>6606.0234561546604</v>
      </c>
      <c r="EH148" s="77">
        <f t="shared" ca="1" si="4678"/>
        <v>6919.6598023003171</v>
      </c>
      <c r="EI148" s="77">
        <f t="shared" ca="1" si="4678"/>
        <v>6981.3511250586234</v>
      </c>
      <c r="EJ148" s="77">
        <f t="shared" ca="1" si="4678"/>
        <v>7043.0424478169298</v>
      </c>
      <c r="EK148" s="77">
        <f t="shared" ca="1" si="4678"/>
        <v>7104.7337705752361</v>
      </c>
      <c r="EL148" s="77">
        <f t="shared" ca="1" si="4678"/>
        <v>7166.4250933335425</v>
      </c>
      <c r="EM148" s="77">
        <f t="shared" ca="1" si="4678"/>
        <v>7228.1164160918488</v>
      </c>
      <c r="EN148" s="77">
        <f t="shared" ref="EN148:FK148" ca="1" si="4679">EN156-SUM(EN149:EN152)</f>
        <v>7289.8077388501551</v>
      </c>
      <c r="EO148" s="77">
        <f t="shared" ca="1" si="4679"/>
        <v>6611.2031885087708</v>
      </c>
      <c r="EP148" s="77">
        <f t="shared" ca="1" si="4679"/>
        <v>6524.835336647142</v>
      </c>
      <c r="EQ148" s="77">
        <f t="shared" ca="1" si="4679"/>
        <v>6586.5266594054483</v>
      </c>
      <c r="ER148" s="77">
        <f t="shared" ca="1" si="4679"/>
        <v>6648.2179821637546</v>
      </c>
      <c r="ES148" s="77">
        <f t="shared" ca="1" si="4679"/>
        <v>6709.909304922061</v>
      </c>
      <c r="ET148" s="77">
        <f t="shared" ca="1" si="4679"/>
        <v>6771.6006276803673</v>
      </c>
      <c r="EU148" s="77">
        <f t="shared" ca="1" si="4679"/>
        <v>6833.2919504386737</v>
      </c>
      <c r="EV148" s="77">
        <f t="shared" ca="1" si="4679"/>
        <v>6894.98327319698</v>
      </c>
      <c r="EW148" s="77">
        <f t="shared" ca="1" si="4679"/>
        <v>6956.6745959552863</v>
      </c>
      <c r="EX148" s="77">
        <f t="shared" ca="1" si="4679"/>
        <v>7018.3659187135927</v>
      </c>
      <c r="EY148" s="77">
        <f t="shared" ca="1" si="4679"/>
        <v>7080.057241471899</v>
      </c>
      <c r="EZ148" s="77">
        <f t="shared" ca="1" si="4679"/>
        <v>7141.7485642302054</v>
      </c>
      <c r="FA148" s="77">
        <f t="shared" ca="1" si="4679"/>
        <v>6463.1440138888356</v>
      </c>
      <c r="FB148" s="77">
        <f t="shared" ca="1" si="4679"/>
        <v>6376.7761620272213</v>
      </c>
      <c r="FC148" s="77">
        <f t="shared" ca="1" si="4679"/>
        <v>6438.4674847855276</v>
      </c>
      <c r="FD148" s="77">
        <f t="shared" ca="1" si="4679"/>
        <v>6500.158807543834</v>
      </c>
      <c r="FE148" s="77">
        <f t="shared" ca="1" si="4679"/>
        <v>6561.8501303021403</v>
      </c>
      <c r="FF148" s="77">
        <f t="shared" ca="1" si="4679"/>
        <v>6623.5414530604467</v>
      </c>
      <c r="FG148" s="77">
        <f t="shared" ca="1" si="4679"/>
        <v>6685.232775818753</v>
      </c>
      <c r="FH148" s="77">
        <f t="shared" ca="1" si="4679"/>
        <v>6746.9240985770593</v>
      </c>
      <c r="FI148" s="77">
        <f t="shared" ca="1" si="4679"/>
        <v>6808.6154213353657</v>
      </c>
      <c r="FJ148" s="77">
        <f t="shared" ca="1" si="4679"/>
        <v>6870.306744093672</v>
      </c>
      <c r="FK148" s="77">
        <f t="shared" ca="1" si="4679"/>
        <v>6931.9980668519784</v>
      </c>
      <c r="FL148" s="77">
        <f t="shared" ref="FL148:HW148" ca="1" si="4680">FL156-SUM(FL149:FL152)</f>
        <v>6993.6893896102847</v>
      </c>
      <c r="FM148" s="77">
        <f t="shared" ca="1" si="4680"/>
        <v>6315.0848392689004</v>
      </c>
      <c r="FN148" s="77">
        <f t="shared" ca="1" si="4680"/>
        <v>5402.3748665739404</v>
      </c>
      <c r="FO148" s="77">
        <f t="shared" ca="1" si="4680"/>
        <v>4637.7240684989156</v>
      </c>
      <c r="FP148" s="77">
        <f t="shared" ca="1" si="4680"/>
        <v>3873.0732704238908</v>
      </c>
      <c r="FQ148" s="77">
        <f t="shared" ca="1" si="4680"/>
        <v>3108.422472348866</v>
      </c>
      <c r="FR148" s="77">
        <f t="shared" ca="1" si="4680"/>
        <v>2343.7716742738412</v>
      </c>
      <c r="FS148" s="77">
        <f t="shared" ca="1" si="4680"/>
        <v>1579.1208761988164</v>
      </c>
      <c r="FT148" s="77">
        <f t="shared" ca="1" si="4680"/>
        <v>814.47007812379161</v>
      </c>
      <c r="FU148" s="77">
        <f t="shared" ca="1" si="4680"/>
        <v>49.819280048766814</v>
      </c>
      <c r="FV148" s="77">
        <f t="shared" ca="1" si="4680"/>
        <v>-714.83151802625798</v>
      </c>
      <c r="FW148" s="77">
        <f t="shared" ca="1" si="4680"/>
        <v>-1479.4823161012828</v>
      </c>
      <c r="FX148" s="77">
        <f t="shared" ca="1" si="4680"/>
        <v>-2244.1331141763076</v>
      </c>
      <c r="FY148" s="77">
        <f t="shared" ca="1" si="4680"/>
        <v>5340.6835438156486</v>
      </c>
      <c r="FZ148" s="77">
        <f t="shared" ca="1" si="4680"/>
        <v>4245.1848079730626</v>
      </c>
      <c r="GA148" s="77">
        <f t="shared" ca="1" si="4680"/>
        <v>3149.6860721304911</v>
      </c>
      <c r="GB148" s="77">
        <f t="shared" ca="1" si="4680"/>
        <v>2054.1873362879196</v>
      </c>
      <c r="GC148" s="77">
        <f t="shared" ca="1" si="4680"/>
        <v>958.68860044533358</v>
      </c>
      <c r="GD148" s="77">
        <f t="shared" ca="1" si="4680"/>
        <v>-262.97061576277338</v>
      </c>
      <c r="GE148" s="77">
        <f t="shared" ca="1" si="4680"/>
        <v>-1717.6801459211347</v>
      </c>
      <c r="GF148" s="77">
        <f t="shared" ca="1" si="4680"/>
        <v>-3172.389676079496</v>
      </c>
      <c r="GG148" s="77">
        <f t="shared" ca="1" si="4680"/>
        <v>-4627.0992062378573</v>
      </c>
      <c r="GH148" s="77">
        <f t="shared" ca="1" si="4680"/>
        <v>-6081.8087363962186</v>
      </c>
      <c r="GI148" s="77">
        <f t="shared" ca="1" si="4680"/>
        <v>-7536.5182665545799</v>
      </c>
      <c r="GJ148" s="77">
        <f t="shared" ca="1" si="4680"/>
        <v>-8991.2277967129412</v>
      </c>
      <c r="GK148" s="77">
        <f t="shared" ca="1" si="4680"/>
        <v>6320.5183029457039</v>
      </c>
      <c r="GL148" s="77">
        <f t="shared" ca="1" si="4680"/>
        <v>6741.4204200198001</v>
      </c>
      <c r="GM148" s="77">
        <f t="shared" ca="1" si="4680"/>
        <v>7162.3225370938962</v>
      </c>
      <c r="GN148" s="77">
        <f t="shared" ca="1" si="4680"/>
        <v>7583.2246541679924</v>
      </c>
      <c r="GO148" s="77">
        <f t="shared" ca="1" si="4680"/>
        <v>8004.126771242074</v>
      </c>
      <c r="GP148" s="77">
        <f t="shared" ca="1" si="4680"/>
        <v>8425.0288883161702</v>
      </c>
      <c r="GQ148" s="77">
        <f t="shared" ca="1" si="4680"/>
        <v>8845.9310053902664</v>
      </c>
      <c r="GR148" s="77">
        <f t="shared" ca="1" si="4680"/>
        <v>9266.833122464348</v>
      </c>
      <c r="GS148" s="77">
        <f t="shared" ca="1" si="4680"/>
        <v>9687.7352395384441</v>
      </c>
      <c r="GT148" s="77">
        <f t="shared" ca="1" si="4680"/>
        <v>10108.63735661254</v>
      </c>
      <c r="GU148" s="77">
        <f t="shared" ca="1" si="4680"/>
        <v>10290.722656492166</v>
      </c>
      <c r="GV148" s="77">
        <f t="shared" ca="1" si="4680"/>
        <v>10352.413979250472</v>
      </c>
      <c r="GW148" s="77">
        <f t="shared" ca="1" si="4680"/>
        <v>11190.210281825777</v>
      </c>
      <c r="GX148" s="77">
        <f t="shared" ca="1" si="4680"/>
        <v>11407.122600547489</v>
      </c>
      <c r="GY148" s="77">
        <f t="shared" ca="1" si="4680"/>
        <v>11468.813923305795</v>
      </c>
      <c r="GZ148" s="77">
        <f t="shared" ca="1" si="4680"/>
        <v>11530.505246064102</v>
      </c>
      <c r="HA148" s="77">
        <f t="shared" ca="1" si="4680"/>
        <v>11592.196568822408</v>
      </c>
      <c r="HB148" s="77">
        <f t="shared" ca="1" si="4680"/>
        <v>11653.887891580714</v>
      </c>
      <c r="HC148" s="77">
        <f t="shared" ca="1" si="4680"/>
        <v>11715.579214339021</v>
      </c>
      <c r="HD148" s="77">
        <f t="shared" ca="1" si="4680"/>
        <v>11777.270537097327</v>
      </c>
      <c r="HE148" s="77">
        <f t="shared" ca="1" si="4680"/>
        <v>11838.961859855634</v>
      </c>
      <c r="HF148" s="77">
        <f t="shared" ca="1" si="4680"/>
        <v>11900.65318261394</v>
      </c>
      <c r="HG148" s="77">
        <f t="shared" ca="1" si="4680"/>
        <v>11962.344505372246</v>
      </c>
      <c r="HH148" s="77">
        <f t="shared" ca="1" si="4680"/>
        <v>12024.035828130553</v>
      </c>
      <c r="HI148" s="77">
        <f t="shared" ca="1" si="4680"/>
        <v>11345.431277789154</v>
      </c>
      <c r="HJ148" s="77">
        <f t="shared" ca="1" si="4680"/>
        <v>11259.063425927525</v>
      </c>
      <c r="HK148" s="77">
        <f t="shared" ca="1" si="4680"/>
        <v>11320.754748685831</v>
      </c>
      <c r="HL148" s="77">
        <f t="shared" ca="1" si="4680"/>
        <v>11382.446071444137</v>
      </c>
      <c r="HM148" s="77">
        <f t="shared" ca="1" si="4680"/>
        <v>11444.137394202444</v>
      </c>
      <c r="HN148" s="77">
        <f t="shared" ca="1" si="4680"/>
        <v>11505.82871696075</v>
      </c>
      <c r="HO148" s="77">
        <f t="shared" ca="1" si="4680"/>
        <v>11567.520039719057</v>
      </c>
      <c r="HP148" s="77">
        <f t="shared" ca="1" si="4680"/>
        <v>11629.211362477363</v>
      </c>
      <c r="HQ148" s="77">
        <f t="shared" ca="1" si="4680"/>
        <v>11690.902685235669</v>
      </c>
      <c r="HR148" s="77">
        <f t="shared" ca="1" si="4680"/>
        <v>11752.594007993976</v>
      </c>
      <c r="HS148" s="77">
        <f t="shared" ca="1" si="4680"/>
        <v>11814.285330752282</v>
      </c>
      <c r="HT148" s="77">
        <f t="shared" ca="1" si="4680"/>
        <v>11875.976653510588</v>
      </c>
      <c r="HU148" s="77">
        <f t="shared" ca="1" si="4680"/>
        <v>11197.372103169233</v>
      </c>
      <c r="HV148" s="77">
        <f t="shared" ca="1" si="4680"/>
        <v>11111.004251307604</v>
      </c>
      <c r="HW148" s="77">
        <f t="shared" ca="1" si="4680"/>
        <v>11172.69557406591</v>
      </c>
      <c r="HX148" s="77">
        <f t="shared" ref="HX148:KI148" ca="1" si="4681">HX156-SUM(HX149:HX152)</f>
        <v>11234.386896824217</v>
      </c>
      <c r="HY148" s="77">
        <f t="shared" ca="1" si="4681"/>
        <v>11296.078219582523</v>
      </c>
      <c r="HZ148" s="77">
        <f t="shared" ca="1" si="4681"/>
        <v>11357.76954234083</v>
      </c>
      <c r="IA148" s="77">
        <f t="shared" ca="1" si="4681"/>
        <v>11419.460865099136</v>
      </c>
      <c r="IB148" s="77">
        <f t="shared" ca="1" si="4681"/>
        <v>11481.152187857442</v>
      </c>
      <c r="IC148" s="77">
        <f t="shared" ca="1" si="4681"/>
        <v>11542.843510615749</v>
      </c>
      <c r="ID148" s="77">
        <f t="shared" ca="1" si="4681"/>
        <v>11604.534833374055</v>
      </c>
      <c r="IE148" s="77">
        <f t="shared" ca="1" si="4681"/>
        <v>11666.226156132361</v>
      </c>
      <c r="IF148" s="77">
        <f t="shared" ca="1" si="4681"/>
        <v>11727.917478890668</v>
      </c>
      <c r="IG148" s="77">
        <f t="shared" ca="1" si="4681"/>
        <v>11049.312928549298</v>
      </c>
      <c r="IH148" s="77">
        <f t="shared" ca="1" si="4681"/>
        <v>10962.945076687669</v>
      </c>
      <c r="II148" s="77">
        <f t="shared" ca="1" si="4681"/>
        <v>11024.636399445975</v>
      </c>
      <c r="IJ148" s="77">
        <f t="shared" ca="1" si="4681"/>
        <v>11086.327722204282</v>
      </c>
      <c r="IK148" s="77">
        <f t="shared" ca="1" si="4681"/>
        <v>11148.019044962588</v>
      </c>
      <c r="IL148" s="77">
        <f t="shared" ca="1" si="4681"/>
        <v>11209.710367720894</v>
      </c>
      <c r="IM148" s="77">
        <f t="shared" ca="1" si="4681"/>
        <v>11271.401690479201</v>
      </c>
      <c r="IN148" s="77">
        <f t="shared" ca="1" si="4681"/>
        <v>11333.093013237507</v>
      </c>
      <c r="IO148" s="77">
        <f t="shared" ca="1" si="4681"/>
        <v>11394.784335995813</v>
      </c>
      <c r="IP148" s="77">
        <f t="shared" ca="1" si="4681"/>
        <v>11456.47565875412</v>
      </c>
      <c r="IQ148" s="77">
        <f t="shared" ca="1" si="4681"/>
        <v>11518.166981512426</v>
      </c>
      <c r="IR148" s="77">
        <f t="shared" ca="1" si="4681"/>
        <v>11579.858304270732</v>
      </c>
      <c r="IS148" s="77">
        <f t="shared" ca="1" si="4681"/>
        <v>10901.253753929363</v>
      </c>
      <c r="IT148" s="77">
        <f t="shared" ca="1" si="4681"/>
        <v>9988.5437812344026</v>
      </c>
      <c r="IU148" s="77">
        <f t="shared" ca="1" si="4681"/>
        <v>9223.8929831593778</v>
      </c>
      <c r="IV148" s="77">
        <f t="shared" ca="1" si="4681"/>
        <v>8459.242185084353</v>
      </c>
      <c r="IW148" s="77">
        <f t="shared" ca="1" si="4681"/>
        <v>7694.5913870093282</v>
      </c>
      <c r="IX148" s="77">
        <f t="shared" ca="1" si="4681"/>
        <v>6929.9405889343034</v>
      </c>
      <c r="IY148" s="77">
        <f t="shared" ca="1" si="4681"/>
        <v>6165.2897908592786</v>
      </c>
      <c r="IZ148" s="77">
        <f t="shared" ca="1" si="4681"/>
        <v>5400.6389927842538</v>
      </c>
      <c r="JA148" s="77">
        <f t="shared" ca="1" si="4681"/>
        <v>4635.988194709229</v>
      </c>
      <c r="JB148" s="77">
        <f t="shared" ca="1" si="4681"/>
        <v>3871.3373966342042</v>
      </c>
      <c r="JC148" s="77">
        <f t="shared" ca="1" si="4681"/>
        <v>3106.6865985591794</v>
      </c>
      <c r="JD148" s="77">
        <f t="shared" ca="1" si="4681"/>
        <v>2342.0358004841546</v>
      </c>
      <c r="JE148" s="77">
        <f t="shared" ca="1" si="4681"/>
        <v>9926.8524584760889</v>
      </c>
      <c r="JF148" s="77">
        <f t="shared" ca="1" si="4681"/>
        <v>10347.754575550192</v>
      </c>
      <c r="JG148" s="77">
        <f t="shared" ca="1" si="4681"/>
        <v>10768.656692624267</v>
      </c>
      <c r="JH148" s="77">
        <f t="shared" ca="1" si="4681"/>
        <v>11189.55880969837</v>
      </c>
      <c r="JI148" s="77">
        <f t="shared" ca="1" si="4681"/>
        <v>11610.460926772459</v>
      </c>
      <c r="JJ148" s="77">
        <f t="shared" ca="1" si="4681"/>
        <v>11905.202563481012</v>
      </c>
      <c r="JK148" s="77">
        <f t="shared" ca="1" si="4681"/>
        <v>11966.893886239312</v>
      </c>
      <c r="JL148" s="77">
        <f t="shared" ca="1" si="4681"/>
        <v>12028.585208997625</v>
      </c>
      <c r="JM148" s="77">
        <f t="shared" ca="1" si="4681"/>
        <v>12090.276531755924</v>
      </c>
      <c r="JN148" s="77">
        <f t="shared" ca="1" si="4681"/>
        <v>12151.967854514238</v>
      </c>
      <c r="JO148" s="77">
        <f t="shared" ca="1" si="4681"/>
        <v>12213.659177272537</v>
      </c>
      <c r="JP148" s="77">
        <f t="shared" ca="1" si="4681"/>
        <v>12275.350500030851</v>
      </c>
      <c r="JQ148" s="77">
        <f t="shared" ca="1" si="4681"/>
        <v>12423.088070522826</v>
      </c>
      <c r="JR148" s="77">
        <f t="shared" ca="1" si="4681"/>
        <v>12501.98864282787</v>
      </c>
      <c r="JS148" s="77">
        <f t="shared" ca="1" si="4681"/>
        <v>12563.679965586176</v>
      </c>
      <c r="JT148" s="77">
        <f t="shared" ca="1" si="4681"/>
        <v>12625.371288344482</v>
      </c>
      <c r="JU148" s="77">
        <f t="shared" ca="1" si="4681"/>
        <v>12687.062611102789</v>
      </c>
      <c r="JV148" s="77">
        <f t="shared" ca="1" si="4681"/>
        <v>12748.753933861095</v>
      </c>
      <c r="JW148" s="77">
        <f t="shared" ca="1" si="4681"/>
        <v>12810.445256619401</v>
      </c>
      <c r="JX148" s="77">
        <f t="shared" ca="1" si="4681"/>
        <v>12872.136579377708</v>
      </c>
      <c r="JY148" s="77">
        <f t="shared" ca="1" si="4681"/>
        <v>12933.827902136014</v>
      </c>
      <c r="JZ148" s="77">
        <f t="shared" ca="1" si="4681"/>
        <v>12995.51922489432</v>
      </c>
      <c r="KA148" s="77">
        <f t="shared" ca="1" si="4681"/>
        <v>13057.210547652627</v>
      </c>
      <c r="KB148" s="77">
        <f t="shared" ca="1" si="4681"/>
        <v>13118.901870410933</v>
      </c>
      <c r="KC148" s="77">
        <f t="shared" ca="1" si="4681"/>
        <v>12440.297320069549</v>
      </c>
      <c r="KD148" s="77">
        <f t="shared" ca="1" si="4681"/>
        <v>12353.92946820792</v>
      </c>
      <c r="KE148" s="77">
        <f t="shared" ca="1" si="4681"/>
        <v>12415.620790966226</v>
      </c>
      <c r="KF148" s="77">
        <f t="shared" ca="1" si="4681"/>
        <v>12477.312113724533</v>
      </c>
      <c r="KG148" s="77">
        <f t="shared" ca="1" si="4681"/>
        <v>12539.003436482839</v>
      </c>
      <c r="KH148" s="77">
        <f t="shared" ca="1" si="4681"/>
        <v>12600.694759241145</v>
      </c>
      <c r="KI148" s="77">
        <f t="shared" ca="1" si="4681"/>
        <v>12662.386081999452</v>
      </c>
      <c r="KJ148" s="77">
        <f t="shared" ref="KJ148:KO148" ca="1" si="4682">KJ156-SUM(KJ149:KJ152)</f>
        <v>12724.077404757758</v>
      </c>
      <c r="KK148" s="77">
        <f t="shared" ca="1" si="4682"/>
        <v>12785.768727516064</v>
      </c>
      <c r="KL148" s="77">
        <f t="shared" ca="1" si="4682"/>
        <v>12847.460050274371</v>
      </c>
      <c r="KM148" s="77">
        <f t="shared" ca="1" si="4682"/>
        <v>12909.151373032677</v>
      </c>
      <c r="KN148" s="77">
        <f t="shared" ca="1" si="4682"/>
        <v>12970.842695790983</v>
      </c>
      <c r="KO148" s="77">
        <f t="shared" ca="1" si="4682"/>
        <v>13744.543170325851</v>
      </c>
    </row>
    <row r="149" spans="1:301" ht="12" x14ac:dyDescent="0.2">
      <c r="A149" s="139" t="s">
        <v>305</v>
      </c>
      <c r="B149" s="77">
        <f t="shared" ref="B149:BM149" si="4683">B132</f>
        <v>-40.151774963880747</v>
      </c>
      <c r="C149" s="77">
        <f t="shared" si="4683"/>
        <v>-40.286512463759536</v>
      </c>
      <c r="D149" s="77">
        <f t="shared" si="4683"/>
        <v>-40.49290691201719</v>
      </c>
      <c r="E149" s="77">
        <f t="shared" si="4683"/>
        <v>-40.735768300785438</v>
      </c>
      <c r="F149" s="77">
        <f t="shared" si="4683"/>
        <v>-41.015467480306746</v>
      </c>
      <c r="G149" s="77">
        <f t="shared" si="4683"/>
        <v>-41.332380346405145</v>
      </c>
      <c r="H149" s="77">
        <f t="shared" si="4683"/>
        <v>-41.686887926588248</v>
      </c>
      <c r="I149" s="77">
        <f t="shared" si="4683"/>
        <v>-42.079376467918564</v>
      </c>
      <c r="J149" s="77">
        <f t="shared" si="4683"/>
        <v>-42.510237526696564</v>
      </c>
      <c r="K149" s="77">
        <f t="shared" si="4683"/>
        <v>-42.979868059999326</v>
      </c>
      <c r="L149" s="77">
        <f t="shared" si="4683"/>
        <v>-43.488670519119466</v>
      </c>
      <c r="M149" s="77">
        <f t="shared" si="4683"/>
        <v>-44.037052944950936</v>
      </c>
      <c r="N149" s="77">
        <f t="shared" si="4683"/>
        <v>-44.625429065368756</v>
      </c>
      <c r="O149" s="77">
        <f t="shared" si="4683"/>
        <v>-45.254218394651801</v>
      </c>
      <c r="P149" s="77">
        <f t="shared" si="4683"/>
        <v>-45.887420280631574</v>
      </c>
      <c r="Q149" s="77">
        <f t="shared" si="4683"/>
        <v>-46.52508133482246</v>
      </c>
      <c r="R149" s="77">
        <f t="shared" si="4683"/>
        <v>-47.167248827558879</v>
      </c>
      <c r="S149" s="77">
        <f t="shared" si="4683"/>
        <v>-47.813970699676403</v>
      </c>
      <c r="T149" s="77">
        <f t="shared" si="4683"/>
        <v>-48.46529557444245</v>
      </c>
      <c r="U149" s="77">
        <f t="shared" si="4683"/>
        <v>-49.121272769742532</v>
      </c>
      <c r="V149" s="77">
        <f t="shared" si="4683"/>
        <v>-49.781952310528652</v>
      </c>
      <c r="W149" s="77">
        <f t="shared" si="4683"/>
        <v>-50.447384941536242</v>
      </c>
      <c r="X149" s="77">
        <f t="shared" si="4683"/>
        <v>-51.117622140276751</v>
      </c>
      <c r="Y149" s="77">
        <f t="shared" si="4683"/>
        <v>-51.792716130312471</v>
      </c>
      <c r="Z149" s="77">
        <f t="shared" si="4683"/>
        <v>-52.472719894821182</v>
      </c>
      <c r="AA149" s="77">
        <f t="shared" si="4683"/>
        <v>-52.328612710919266</v>
      </c>
      <c r="AB149" s="77">
        <f t="shared" si="4683"/>
        <v>-52.173728529159973</v>
      </c>
      <c r="AC149" s="77">
        <f t="shared" si="4683"/>
        <v>-52.0078914917354</v>
      </c>
      <c r="AD149" s="77">
        <f t="shared" si="4683"/>
        <v>-51.830922811002203</v>
      </c>
      <c r="AE149" s="77">
        <f t="shared" si="4683"/>
        <v>-51.642640713266346</v>
      </c>
      <c r="AF149" s="77">
        <f t="shared" si="4683"/>
        <v>-51.442860381302403</v>
      </c>
      <c r="AG149" s="77">
        <f t="shared" si="4683"/>
        <v>-51.231393895574428</v>
      </c>
      <c r="AH149" s="77">
        <f t="shared" si="4683"/>
        <v>-51.0080501741242</v>
      </c>
      <c r="AI149" s="77">
        <f t="shared" si="4683"/>
        <v>-50.772634911091814</v>
      </c>
      <c r="AJ149" s="77">
        <f t="shared" si="4683"/>
        <v>-50.524950513832216</v>
      </c>
      <c r="AK149" s="77">
        <f t="shared" si="4683"/>
        <v>-50.264796038590674</v>
      </c>
      <c r="AL149" s="77">
        <f t="shared" si="4683"/>
        <v>-49.991967124698562</v>
      </c>
      <c r="AM149" s="77">
        <f t="shared" si="4683"/>
        <v>-49.706255927249764</v>
      </c>
      <c r="AN149" s="77">
        <f t="shared" si="4683"/>
        <v>-49.407451048217204</v>
      </c>
      <c r="AO149" s="77">
        <f t="shared" si="4683"/>
        <v>-49.095337465967091</v>
      </c>
      <c r="AP149" s="77">
        <f t="shared" si="4683"/>
        <v>-48.769696463127651</v>
      </c>
      <c r="AQ149" s="77">
        <f t="shared" si="4683"/>
        <v>-48.430305552767763</v>
      </c>
      <c r="AR149" s="77">
        <f t="shared" si="4683"/>
        <v>-48.076938402839069</v>
      </c>
      <c r="AS149" s="77">
        <f t="shared" si="4683"/>
        <v>-47.709364758834269</v>
      </c>
      <c r="AT149" s="77">
        <f t="shared" si="4683"/>
        <v>-47.327350364612428</v>
      </c>
      <c r="AU149" s="77">
        <f t="shared" si="4683"/>
        <v>-46.930656881340781</v>
      </c>
      <c r="AV149" s="77">
        <f t="shared" si="4683"/>
        <v>-46.51904180450078</v>
      </c>
      <c r="AW149" s="77">
        <f t="shared" si="4683"/>
        <v>-46.09225837890456</v>
      </c>
      <c r="AX149" s="77">
        <f t="shared" si="4683"/>
        <v>-45.650055511666203</v>
      </c>
      <c r="AY149" s="77">
        <f t="shared" si="4683"/>
        <v>-45.192177683070646</v>
      </c>
      <c r="AZ149" s="77">
        <f t="shared" si="4683"/>
        <v>-44.718364855280718</v>
      </c>
      <c r="BA149" s="77">
        <f t="shared" si="4683"/>
        <v>-44.22835237882159</v>
      </c>
      <c r="BB149" s="77">
        <f t="shared" si="4683"/>
        <v>-43.721870896779244</v>
      </c>
      <c r="BC149" s="77">
        <f t="shared" si="4683"/>
        <v>-43.198646246648018</v>
      </c>
      <c r="BD149" s="77">
        <f t="shared" si="4683"/>
        <v>-42.658399359759798</v>
      </c>
      <c r="BE149" s="77">
        <f t="shared" si="4683"/>
        <v>-42.100846158225757</v>
      </c>
      <c r="BF149" s="77">
        <f t="shared" si="4683"/>
        <v>-41.525697449318379</v>
      </c>
      <c r="BG149" s="77">
        <f t="shared" si="4683"/>
        <v>-40.932658817220087</v>
      </c>
      <c r="BH149" s="77">
        <f t="shared" si="4683"/>
        <v>-40.321430512061646</v>
      </c>
      <c r="BI149" s="77">
        <f t="shared" si="4683"/>
        <v>-39.691707336171334</v>
      </c>
      <c r="BJ149" s="77">
        <f t="shared" si="4683"/>
        <v>-39.04317852745298</v>
      </c>
      <c r="BK149" s="77">
        <f t="shared" si="4683"/>
        <v>-38.375527639808489</v>
      </c>
      <c r="BL149" s="77">
        <f t="shared" si="4683"/>
        <v>-37.688432420517309</v>
      </c>
      <c r="BM149" s="77">
        <f t="shared" si="4683"/>
        <v>-36.981564684482549</v>
      </c>
      <c r="BN149" s="77">
        <f t="shared" ref="BN149:DQ149" si="4684">BN132</f>
        <v>-36.25459018525045</v>
      </c>
      <c r="BO149" s="77">
        <f t="shared" si="4684"/>
        <v>-35.507168482706312</v>
      </c>
      <c r="BP149" s="77">
        <f t="shared" si="4684"/>
        <v>-34.738952807347239</v>
      </c>
      <c r="BQ149" s="77">
        <f t="shared" si="4684"/>
        <v>-33.949589921028036</v>
      </c>
      <c r="BR149" s="77">
        <f t="shared" si="4684"/>
        <v>-33.138719974073553</v>
      </c>
      <c r="BS149" s="77">
        <f t="shared" si="4684"/>
        <v>-32.30597635864661</v>
      </c>
      <c r="BT149" s="77">
        <f t="shared" si="4684"/>
        <v>-31.450985558256985</v>
      </c>
      <c r="BU149" s="77">
        <f t="shared" si="4684"/>
        <v>-30.573366993292947</v>
      </c>
      <c r="BV149" s="77">
        <f t="shared" si="4684"/>
        <v>-29.672732862452477</v>
      </c>
      <c r="BW149" s="77">
        <f t="shared" si="4684"/>
        <v>-28.748687979947213</v>
      </c>
      <c r="BX149" s="77">
        <f t="shared" si="4684"/>
        <v>-27.800829608347367</v>
      </c>
      <c r="BY149" s="77">
        <f t="shared" si="4684"/>
        <v>-26.828747286931364</v>
      </c>
      <c r="BZ149" s="77">
        <f t="shared" si="4684"/>
        <v>-25.832022655398983</v>
      </c>
      <c r="CA149" s="77">
        <f t="shared" si="4684"/>
        <v>-24.810229272801653</v>
      </c>
      <c r="CB149" s="77">
        <f t="shared" si="4684"/>
        <v>-23.762932431538388</v>
      </c>
      <c r="CC149" s="77">
        <f t="shared" si="4684"/>
        <v>-22.689688966260182</v>
      </c>
      <c r="CD149" s="77">
        <f t="shared" si="4684"/>
        <v>-21.590047057519975</v>
      </c>
      <c r="CE149" s="77">
        <f t="shared" si="4684"/>
        <v>-20.463546029999538</v>
      </c>
      <c r="CF149" s="77">
        <f t="shared" si="4684"/>
        <v>-19.309716145137958</v>
      </c>
      <c r="CG149" s="77">
        <f t="shared" si="4684"/>
        <v>-18.128078387980423</v>
      </c>
      <c r="CH149" s="77">
        <f t="shared" si="4684"/>
        <v>-16.918144248058915</v>
      </c>
      <c r="CI149" s="77">
        <f t="shared" si="4684"/>
        <v>-15.679415494109383</v>
      </c>
      <c r="CJ149" s="77">
        <f t="shared" si="4684"/>
        <v>-14.411383942422994</v>
      </c>
      <c r="CK149" s="77">
        <f t="shared" si="4684"/>
        <v>-13.113531218620775</v>
      </c>
      <c r="CL149" s="77">
        <f t="shared" si="4684"/>
        <v>-11.785328512633706</v>
      </c>
      <c r="CM149" s="77">
        <f t="shared" si="4684"/>
        <v>-10.42623632666143</v>
      </c>
      <c r="CN149" s="77">
        <f t="shared" si="4684"/>
        <v>-9.0357042158743344</v>
      </c>
      <c r="CO149" s="77">
        <f t="shared" si="4684"/>
        <v>-7.6131705216147498</v>
      </c>
      <c r="CP149" s="77">
        <f t="shared" si="4684"/>
        <v>-6.158062096843401</v>
      </c>
      <c r="CQ149" s="77">
        <f t="shared" si="4684"/>
        <v>-4.6697940235675075</v>
      </c>
      <c r="CR149" s="77">
        <f t="shared" si="4684"/>
        <v>-3.1477693219766092</v>
      </c>
      <c r="CS149" s="77">
        <f t="shared" si="4684"/>
        <v>-1.5913786510014443</v>
      </c>
      <c r="CT149" s="77">
        <f t="shared" si="4684"/>
        <v>0</v>
      </c>
      <c r="CU149" s="77">
        <f t="shared" si="4684"/>
        <v>0</v>
      </c>
      <c r="CV149" s="77">
        <f t="shared" si="4684"/>
        <v>0</v>
      </c>
      <c r="CW149" s="77">
        <f t="shared" si="4684"/>
        <v>0</v>
      </c>
      <c r="CX149" s="77">
        <f t="shared" si="4684"/>
        <v>0</v>
      </c>
      <c r="CY149" s="77">
        <f t="shared" si="4684"/>
        <v>0</v>
      </c>
      <c r="CZ149" s="77">
        <f t="shared" si="4684"/>
        <v>0</v>
      </c>
      <c r="DA149" s="77">
        <f t="shared" si="4684"/>
        <v>0</v>
      </c>
      <c r="DB149" s="77">
        <f t="shared" si="4684"/>
        <v>0</v>
      </c>
      <c r="DC149" s="77">
        <f t="shared" si="4684"/>
        <v>0</v>
      </c>
      <c r="DD149" s="77">
        <f t="shared" si="4684"/>
        <v>0</v>
      </c>
      <c r="DE149" s="77">
        <f t="shared" si="4684"/>
        <v>0</v>
      </c>
      <c r="DF149" s="77">
        <f t="shared" si="4684"/>
        <v>0</v>
      </c>
      <c r="DG149" s="77">
        <f t="shared" si="4684"/>
        <v>0</v>
      </c>
      <c r="DH149" s="77">
        <f t="shared" si="4684"/>
        <v>0</v>
      </c>
      <c r="DI149" s="77">
        <f t="shared" si="4684"/>
        <v>0</v>
      </c>
      <c r="DJ149" s="77">
        <f t="shared" si="4684"/>
        <v>0</v>
      </c>
      <c r="DK149" s="77">
        <f t="shared" si="4684"/>
        <v>0</v>
      </c>
      <c r="DL149" s="77">
        <f t="shared" si="4684"/>
        <v>0</v>
      </c>
      <c r="DM149" s="77">
        <f t="shared" si="4684"/>
        <v>0</v>
      </c>
      <c r="DN149" s="77">
        <f t="shared" si="4684"/>
        <v>0</v>
      </c>
      <c r="DO149" s="77">
        <f t="shared" si="4684"/>
        <v>0</v>
      </c>
      <c r="DP149" s="77">
        <f t="shared" si="4684"/>
        <v>0</v>
      </c>
      <c r="DQ149" s="77">
        <f t="shared" si="4684"/>
        <v>0</v>
      </c>
      <c r="DR149" s="77">
        <f t="shared" ref="DR149:EC149" si="4685">DR132</f>
        <v>0</v>
      </c>
      <c r="DS149" s="77">
        <f t="shared" si="4685"/>
        <v>0</v>
      </c>
      <c r="DT149" s="77">
        <f t="shared" si="4685"/>
        <v>0</v>
      </c>
      <c r="DU149" s="77">
        <f t="shared" si="4685"/>
        <v>0</v>
      </c>
      <c r="DV149" s="77">
        <f t="shared" si="4685"/>
        <v>0</v>
      </c>
      <c r="DW149" s="77">
        <f t="shared" si="4685"/>
        <v>0</v>
      </c>
      <c r="DX149" s="77">
        <f t="shared" si="4685"/>
        <v>0</v>
      </c>
      <c r="DY149" s="77">
        <f t="shared" si="4685"/>
        <v>0</v>
      </c>
      <c r="DZ149" s="77">
        <f t="shared" si="4685"/>
        <v>0</v>
      </c>
      <c r="EA149" s="77">
        <f t="shared" si="4685"/>
        <v>0</v>
      </c>
      <c r="EB149" s="77">
        <f t="shared" si="4685"/>
        <v>0</v>
      </c>
      <c r="EC149" s="77">
        <f t="shared" si="4685"/>
        <v>0</v>
      </c>
      <c r="ED149" s="77">
        <f t="shared" ref="ED149:FA149" si="4686">ED132</f>
        <v>0</v>
      </c>
      <c r="EE149" s="77">
        <f t="shared" si="4686"/>
        <v>0</v>
      </c>
      <c r="EF149" s="77">
        <f t="shared" si="4686"/>
        <v>0</v>
      </c>
      <c r="EG149" s="77">
        <f t="shared" si="4686"/>
        <v>0</v>
      </c>
      <c r="EH149" s="77">
        <f t="shared" si="4686"/>
        <v>0</v>
      </c>
      <c r="EI149" s="77">
        <f t="shared" si="4686"/>
        <v>0</v>
      </c>
      <c r="EJ149" s="77">
        <f t="shared" si="4686"/>
        <v>0</v>
      </c>
      <c r="EK149" s="77">
        <f t="shared" si="4686"/>
        <v>0</v>
      </c>
      <c r="EL149" s="77">
        <f t="shared" si="4686"/>
        <v>0</v>
      </c>
      <c r="EM149" s="77">
        <f t="shared" si="4686"/>
        <v>0</v>
      </c>
      <c r="EN149" s="77">
        <f t="shared" si="4686"/>
        <v>0</v>
      </c>
      <c r="EO149" s="77">
        <f t="shared" si="4686"/>
        <v>0</v>
      </c>
      <c r="EP149" s="77">
        <f t="shared" si="4686"/>
        <v>0</v>
      </c>
      <c r="EQ149" s="77">
        <f t="shared" si="4686"/>
        <v>0</v>
      </c>
      <c r="ER149" s="77">
        <f t="shared" si="4686"/>
        <v>0</v>
      </c>
      <c r="ES149" s="77">
        <f t="shared" si="4686"/>
        <v>0</v>
      </c>
      <c r="ET149" s="77">
        <f t="shared" si="4686"/>
        <v>0</v>
      </c>
      <c r="EU149" s="77">
        <f t="shared" si="4686"/>
        <v>0</v>
      </c>
      <c r="EV149" s="77">
        <f t="shared" si="4686"/>
        <v>0</v>
      </c>
      <c r="EW149" s="77">
        <f t="shared" si="4686"/>
        <v>0</v>
      </c>
      <c r="EX149" s="77">
        <f t="shared" si="4686"/>
        <v>0</v>
      </c>
      <c r="EY149" s="77">
        <f t="shared" si="4686"/>
        <v>0</v>
      </c>
      <c r="EZ149" s="77">
        <f t="shared" si="4686"/>
        <v>0</v>
      </c>
      <c r="FA149" s="77">
        <f t="shared" si="4686"/>
        <v>0</v>
      </c>
      <c r="FB149" s="77">
        <f t="shared" ref="FB149:HM149" si="4687">FB132</f>
        <v>0</v>
      </c>
      <c r="FC149" s="77">
        <f t="shared" si="4687"/>
        <v>0</v>
      </c>
      <c r="FD149" s="77">
        <f t="shared" si="4687"/>
        <v>0</v>
      </c>
      <c r="FE149" s="77">
        <f t="shared" si="4687"/>
        <v>0</v>
      </c>
      <c r="FF149" s="77">
        <f t="shared" si="4687"/>
        <v>0</v>
      </c>
      <c r="FG149" s="77">
        <f t="shared" si="4687"/>
        <v>0</v>
      </c>
      <c r="FH149" s="77">
        <f t="shared" si="4687"/>
        <v>0</v>
      </c>
      <c r="FI149" s="77">
        <f t="shared" si="4687"/>
        <v>0</v>
      </c>
      <c r="FJ149" s="77">
        <f t="shared" si="4687"/>
        <v>0</v>
      </c>
      <c r="FK149" s="77">
        <f t="shared" si="4687"/>
        <v>0</v>
      </c>
      <c r="FL149" s="77">
        <f t="shared" si="4687"/>
        <v>0</v>
      </c>
      <c r="FM149" s="77">
        <f t="shared" si="4687"/>
        <v>0</v>
      </c>
      <c r="FN149" s="77">
        <f t="shared" si="4687"/>
        <v>0</v>
      </c>
      <c r="FO149" s="77">
        <f t="shared" si="4687"/>
        <v>0</v>
      </c>
      <c r="FP149" s="77">
        <f t="shared" si="4687"/>
        <v>0</v>
      </c>
      <c r="FQ149" s="77">
        <f t="shared" si="4687"/>
        <v>0</v>
      </c>
      <c r="FR149" s="77">
        <f t="shared" si="4687"/>
        <v>0</v>
      </c>
      <c r="FS149" s="77">
        <f t="shared" si="4687"/>
        <v>0</v>
      </c>
      <c r="FT149" s="77">
        <f t="shared" si="4687"/>
        <v>0</v>
      </c>
      <c r="FU149" s="77">
        <f t="shared" si="4687"/>
        <v>0</v>
      </c>
      <c r="FV149" s="77">
        <f t="shared" si="4687"/>
        <v>0</v>
      </c>
      <c r="FW149" s="77">
        <f t="shared" si="4687"/>
        <v>0</v>
      </c>
      <c r="FX149" s="77">
        <f t="shared" si="4687"/>
        <v>0</v>
      </c>
      <c r="FY149" s="77">
        <f t="shared" si="4687"/>
        <v>0</v>
      </c>
      <c r="FZ149" s="77">
        <f t="shared" si="4687"/>
        <v>0</v>
      </c>
      <c r="GA149" s="77">
        <f t="shared" si="4687"/>
        <v>0</v>
      </c>
      <c r="GB149" s="77">
        <f t="shared" si="4687"/>
        <v>0</v>
      </c>
      <c r="GC149" s="77">
        <f t="shared" si="4687"/>
        <v>0</v>
      </c>
      <c r="GD149" s="77">
        <f t="shared" si="4687"/>
        <v>0</v>
      </c>
      <c r="GE149" s="77">
        <f t="shared" si="4687"/>
        <v>0</v>
      </c>
      <c r="GF149" s="77">
        <f t="shared" si="4687"/>
        <v>0</v>
      </c>
      <c r="GG149" s="77">
        <f t="shared" si="4687"/>
        <v>0</v>
      </c>
      <c r="GH149" s="77">
        <f t="shared" si="4687"/>
        <v>0</v>
      </c>
      <c r="GI149" s="77">
        <f t="shared" si="4687"/>
        <v>0</v>
      </c>
      <c r="GJ149" s="77">
        <f t="shared" si="4687"/>
        <v>0</v>
      </c>
      <c r="GK149" s="77">
        <f t="shared" si="4687"/>
        <v>0</v>
      </c>
      <c r="GL149" s="77">
        <f t="shared" si="4687"/>
        <v>0</v>
      </c>
      <c r="GM149" s="77">
        <f t="shared" si="4687"/>
        <v>0</v>
      </c>
      <c r="GN149" s="77">
        <f t="shared" si="4687"/>
        <v>0</v>
      </c>
      <c r="GO149" s="77">
        <f t="shared" si="4687"/>
        <v>0</v>
      </c>
      <c r="GP149" s="77">
        <f t="shared" si="4687"/>
        <v>0</v>
      </c>
      <c r="GQ149" s="77">
        <f t="shared" si="4687"/>
        <v>0</v>
      </c>
      <c r="GR149" s="77">
        <f t="shared" si="4687"/>
        <v>0</v>
      </c>
      <c r="GS149" s="77">
        <f t="shared" si="4687"/>
        <v>0</v>
      </c>
      <c r="GT149" s="77">
        <f t="shared" si="4687"/>
        <v>0</v>
      </c>
      <c r="GU149" s="77">
        <f t="shared" si="4687"/>
        <v>0</v>
      </c>
      <c r="GV149" s="77">
        <f t="shared" si="4687"/>
        <v>0</v>
      </c>
      <c r="GW149" s="77">
        <f t="shared" si="4687"/>
        <v>0</v>
      </c>
      <c r="GX149" s="77">
        <f t="shared" si="4687"/>
        <v>0</v>
      </c>
      <c r="GY149" s="77">
        <f t="shared" si="4687"/>
        <v>0</v>
      </c>
      <c r="GZ149" s="77">
        <f t="shared" si="4687"/>
        <v>0</v>
      </c>
      <c r="HA149" s="77">
        <f t="shared" si="4687"/>
        <v>0</v>
      </c>
      <c r="HB149" s="77">
        <f t="shared" si="4687"/>
        <v>0</v>
      </c>
      <c r="HC149" s="77">
        <f t="shared" si="4687"/>
        <v>0</v>
      </c>
      <c r="HD149" s="77">
        <f t="shared" si="4687"/>
        <v>0</v>
      </c>
      <c r="HE149" s="77">
        <f t="shared" si="4687"/>
        <v>0</v>
      </c>
      <c r="HF149" s="77">
        <f t="shared" si="4687"/>
        <v>0</v>
      </c>
      <c r="HG149" s="77">
        <f t="shared" si="4687"/>
        <v>0</v>
      </c>
      <c r="HH149" s="77">
        <f t="shared" si="4687"/>
        <v>0</v>
      </c>
      <c r="HI149" s="77">
        <f t="shared" si="4687"/>
        <v>0</v>
      </c>
      <c r="HJ149" s="77">
        <f t="shared" si="4687"/>
        <v>0</v>
      </c>
      <c r="HK149" s="77">
        <f t="shared" si="4687"/>
        <v>0</v>
      </c>
      <c r="HL149" s="77">
        <f t="shared" si="4687"/>
        <v>0</v>
      </c>
      <c r="HM149" s="77">
        <f t="shared" si="4687"/>
        <v>0</v>
      </c>
      <c r="HN149" s="77">
        <f t="shared" ref="HN149:JY149" si="4688">HN132</f>
        <v>0</v>
      </c>
      <c r="HO149" s="77">
        <f t="shared" si="4688"/>
        <v>0</v>
      </c>
      <c r="HP149" s="77">
        <f t="shared" si="4688"/>
        <v>0</v>
      </c>
      <c r="HQ149" s="77">
        <f t="shared" si="4688"/>
        <v>0</v>
      </c>
      <c r="HR149" s="77">
        <f t="shared" si="4688"/>
        <v>0</v>
      </c>
      <c r="HS149" s="77">
        <f t="shared" si="4688"/>
        <v>0</v>
      </c>
      <c r="HT149" s="77">
        <f t="shared" si="4688"/>
        <v>0</v>
      </c>
      <c r="HU149" s="77">
        <f t="shared" si="4688"/>
        <v>0</v>
      </c>
      <c r="HV149" s="77">
        <f t="shared" si="4688"/>
        <v>0</v>
      </c>
      <c r="HW149" s="77">
        <f t="shared" si="4688"/>
        <v>0</v>
      </c>
      <c r="HX149" s="77">
        <f t="shared" si="4688"/>
        <v>0</v>
      </c>
      <c r="HY149" s="77">
        <f t="shared" si="4688"/>
        <v>0</v>
      </c>
      <c r="HZ149" s="77">
        <f t="shared" si="4688"/>
        <v>0</v>
      </c>
      <c r="IA149" s="77">
        <f t="shared" si="4688"/>
        <v>0</v>
      </c>
      <c r="IB149" s="77">
        <f t="shared" si="4688"/>
        <v>0</v>
      </c>
      <c r="IC149" s="77">
        <f t="shared" si="4688"/>
        <v>0</v>
      </c>
      <c r="ID149" s="77">
        <f t="shared" si="4688"/>
        <v>0</v>
      </c>
      <c r="IE149" s="77">
        <f t="shared" si="4688"/>
        <v>0</v>
      </c>
      <c r="IF149" s="77">
        <f t="shared" si="4688"/>
        <v>0</v>
      </c>
      <c r="IG149" s="77">
        <f t="shared" si="4688"/>
        <v>0</v>
      </c>
      <c r="IH149" s="77">
        <f t="shared" si="4688"/>
        <v>0</v>
      </c>
      <c r="II149" s="77">
        <f t="shared" si="4688"/>
        <v>0</v>
      </c>
      <c r="IJ149" s="77">
        <f t="shared" si="4688"/>
        <v>0</v>
      </c>
      <c r="IK149" s="77">
        <f t="shared" si="4688"/>
        <v>0</v>
      </c>
      <c r="IL149" s="77">
        <f t="shared" si="4688"/>
        <v>0</v>
      </c>
      <c r="IM149" s="77">
        <f t="shared" si="4688"/>
        <v>0</v>
      </c>
      <c r="IN149" s="77">
        <f t="shared" si="4688"/>
        <v>0</v>
      </c>
      <c r="IO149" s="77">
        <f t="shared" si="4688"/>
        <v>0</v>
      </c>
      <c r="IP149" s="77">
        <f t="shared" si="4688"/>
        <v>0</v>
      </c>
      <c r="IQ149" s="77">
        <f t="shared" si="4688"/>
        <v>0</v>
      </c>
      <c r="IR149" s="77">
        <f t="shared" si="4688"/>
        <v>0</v>
      </c>
      <c r="IS149" s="77">
        <f t="shared" si="4688"/>
        <v>0</v>
      </c>
      <c r="IT149" s="77">
        <f t="shared" si="4688"/>
        <v>0</v>
      </c>
      <c r="IU149" s="77">
        <f t="shared" si="4688"/>
        <v>0</v>
      </c>
      <c r="IV149" s="77">
        <f t="shared" si="4688"/>
        <v>0</v>
      </c>
      <c r="IW149" s="77">
        <f t="shared" si="4688"/>
        <v>0</v>
      </c>
      <c r="IX149" s="77">
        <f t="shared" si="4688"/>
        <v>0</v>
      </c>
      <c r="IY149" s="77">
        <f t="shared" si="4688"/>
        <v>0</v>
      </c>
      <c r="IZ149" s="77">
        <f t="shared" si="4688"/>
        <v>0</v>
      </c>
      <c r="JA149" s="77">
        <f t="shared" si="4688"/>
        <v>0</v>
      </c>
      <c r="JB149" s="77">
        <f t="shared" si="4688"/>
        <v>0</v>
      </c>
      <c r="JC149" s="77">
        <f t="shared" si="4688"/>
        <v>0</v>
      </c>
      <c r="JD149" s="77">
        <f t="shared" si="4688"/>
        <v>0</v>
      </c>
      <c r="JE149" s="77">
        <f t="shared" si="4688"/>
        <v>0</v>
      </c>
      <c r="JF149" s="77">
        <f t="shared" si="4688"/>
        <v>0</v>
      </c>
      <c r="JG149" s="77">
        <f t="shared" si="4688"/>
        <v>0</v>
      </c>
      <c r="JH149" s="77">
        <f t="shared" si="4688"/>
        <v>0</v>
      </c>
      <c r="JI149" s="77">
        <f t="shared" si="4688"/>
        <v>0</v>
      </c>
      <c r="JJ149" s="77">
        <f t="shared" si="4688"/>
        <v>0</v>
      </c>
      <c r="JK149" s="77">
        <f t="shared" si="4688"/>
        <v>0</v>
      </c>
      <c r="JL149" s="77">
        <f t="shared" si="4688"/>
        <v>0</v>
      </c>
      <c r="JM149" s="77">
        <f t="shared" si="4688"/>
        <v>0</v>
      </c>
      <c r="JN149" s="77">
        <f t="shared" si="4688"/>
        <v>0</v>
      </c>
      <c r="JO149" s="77">
        <f t="shared" si="4688"/>
        <v>0</v>
      </c>
      <c r="JP149" s="77">
        <f t="shared" si="4688"/>
        <v>0</v>
      </c>
      <c r="JQ149" s="77">
        <f t="shared" si="4688"/>
        <v>0</v>
      </c>
      <c r="JR149" s="77">
        <f t="shared" si="4688"/>
        <v>0</v>
      </c>
      <c r="JS149" s="77">
        <f t="shared" si="4688"/>
        <v>0</v>
      </c>
      <c r="JT149" s="77">
        <f t="shared" si="4688"/>
        <v>0</v>
      </c>
      <c r="JU149" s="77">
        <f t="shared" si="4688"/>
        <v>0</v>
      </c>
      <c r="JV149" s="77">
        <f t="shared" si="4688"/>
        <v>0</v>
      </c>
      <c r="JW149" s="77">
        <f t="shared" si="4688"/>
        <v>0</v>
      </c>
      <c r="JX149" s="77">
        <f t="shared" si="4688"/>
        <v>0</v>
      </c>
      <c r="JY149" s="77">
        <f t="shared" si="4688"/>
        <v>0</v>
      </c>
      <c r="JZ149" s="77">
        <f t="shared" ref="JZ149:KO149" si="4689">JZ132</f>
        <v>0</v>
      </c>
      <c r="KA149" s="77">
        <f t="shared" si="4689"/>
        <v>0</v>
      </c>
      <c r="KB149" s="77">
        <f t="shared" si="4689"/>
        <v>0</v>
      </c>
      <c r="KC149" s="77">
        <f t="shared" si="4689"/>
        <v>0</v>
      </c>
      <c r="KD149" s="77">
        <f t="shared" si="4689"/>
        <v>0</v>
      </c>
      <c r="KE149" s="77">
        <f t="shared" si="4689"/>
        <v>0</v>
      </c>
      <c r="KF149" s="77">
        <f t="shared" si="4689"/>
        <v>0</v>
      </c>
      <c r="KG149" s="77">
        <f t="shared" si="4689"/>
        <v>0</v>
      </c>
      <c r="KH149" s="77">
        <f t="shared" si="4689"/>
        <v>0</v>
      </c>
      <c r="KI149" s="77">
        <f t="shared" si="4689"/>
        <v>0</v>
      </c>
      <c r="KJ149" s="77">
        <f t="shared" si="4689"/>
        <v>0</v>
      </c>
      <c r="KK149" s="77">
        <f t="shared" si="4689"/>
        <v>0</v>
      </c>
      <c r="KL149" s="77">
        <f t="shared" si="4689"/>
        <v>0</v>
      </c>
      <c r="KM149" s="77">
        <f t="shared" si="4689"/>
        <v>0</v>
      </c>
      <c r="KN149" s="77">
        <f t="shared" si="4689"/>
        <v>0</v>
      </c>
      <c r="KO149" s="77">
        <f t="shared" si="4689"/>
        <v>0</v>
      </c>
    </row>
    <row r="150" spans="1:301" ht="12" x14ac:dyDescent="0.2">
      <c r="A150" s="139" t="s">
        <v>306</v>
      </c>
      <c r="B150" s="77">
        <f t="shared" ref="B150:AG150" si="4690">IF(B145=_xlfn.SINGLE(PrazoConcessao)*12,0,C12)</f>
        <v>1127.5864325085795</v>
      </c>
      <c r="C150" s="77">
        <f t="shared" si="4690"/>
        <v>1127.5864325085795</v>
      </c>
      <c r="D150" s="77">
        <f t="shared" si="4690"/>
        <v>1127.5864325085795</v>
      </c>
      <c r="E150" s="77">
        <f t="shared" si="4690"/>
        <v>1127.5864325085795</v>
      </c>
      <c r="F150" s="77">
        <f t="shared" si="4690"/>
        <v>1127.5864325085795</v>
      </c>
      <c r="G150" s="77">
        <f t="shared" si="4690"/>
        <v>1127.5864325085795</v>
      </c>
      <c r="H150" s="77">
        <f t="shared" si="4690"/>
        <v>1127.5864325085795</v>
      </c>
      <c r="I150" s="77">
        <f t="shared" si="4690"/>
        <v>1127.5864325085795</v>
      </c>
      <c r="J150" s="77">
        <f t="shared" si="4690"/>
        <v>1127.5864325085795</v>
      </c>
      <c r="K150" s="77">
        <f t="shared" si="4690"/>
        <v>1127.5864325085795</v>
      </c>
      <c r="L150" s="77">
        <f t="shared" si="4690"/>
        <v>1127.5864325085795</v>
      </c>
      <c r="M150" s="77">
        <f t="shared" si="4690"/>
        <v>1127.5864325085795</v>
      </c>
      <c r="N150" s="77">
        <f t="shared" si="4690"/>
        <v>1127.5864325085795</v>
      </c>
      <c r="O150" s="77">
        <f t="shared" si="4690"/>
        <v>1127.5864325085795</v>
      </c>
      <c r="P150" s="77">
        <f t="shared" si="4690"/>
        <v>1127.5864325085795</v>
      </c>
      <c r="Q150" s="77">
        <f t="shared" si="4690"/>
        <v>1127.5864325085795</v>
      </c>
      <c r="R150" s="77">
        <f t="shared" si="4690"/>
        <v>1127.5864325085795</v>
      </c>
      <c r="S150" s="77">
        <f t="shared" si="4690"/>
        <v>1127.5864325085795</v>
      </c>
      <c r="T150" s="77">
        <f t="shared" si="4690"/>
        <v>1127.5864325085795</v>
      </c>
      <c r="U150" s="77">
        <f t="shared" si="4690"/>
        <v>1127.5864325085795</v>
      </c>
      <c r="V150" s="77">
        <f t="shared" si="4690"/>
        <v>1127.5864325085795</v>
      </c>
      <c r="W150" s="77">
        <f t="shared" si="4690"/>
        <v>1127.5864325085795</v>
      </c>
      <c r="X150" s="77">
        <f t="shared" si="4690"/>
        <v>1127.5864325085795</v>
      </c>
      <c r="Y150" s="77">
        <f t="shared" si="4690"/>
        <v>1127.5864325085795</v>
      </c>
      <c r="Z150" s="77">
        <f t="shared" si="4690"/>
        <v>1127.5864325085795</v>
      </c>
      <c r="AA150" s="77">
        <f t="shared" si="4690"/>
        <v>1127.5864325085795</v>
      </c>
      <c r="AB150" s="77">
        <f t="shared" si="4690"/>
        <v>1127.5864325085795</v>
      </c>
      <c r="AC150" s="77">
        <f t="shared" si="4690"/>
        <v>1127.5864325085795</v>
      </c>
      <c r="AD150" s="77">
        <f t="shared" si="4690"/>
        <v>1127.5864325085795</v>
      </c>
      <c r="AE150" s="77">
        <f t="shared" si="4690"/>
        <v>1127.5864325085795</v>
      </c>
      <c r="AF150" s="77">
        <f t="shared" si="4690"/>
        <v>1127.5864325085795</v>
      </c>
      <c r="AG150" s="77">
        <f t="shared" si="4690"/>
        <v>1127.5864325085795</v>
      </c>
      <c r="AH150" s="77">
        <f t="shared" ref="AH150:BM150" si="4691">IF(AH145=_xlfn.SINGLE(PrazoConcessao)*12,0,AI12)</f>
        <v>1127.5864325085795</v>
      </c>
      <c r="AI150" s="77">
        <f t="shared" si="4691"/>
        <v>1127.5864325085795</v>
      </c>
      <c r="AJ150" s="77">
        <f t="shared" si="4691"/>
        <v>1127.5864325085795</v>
      </c>
      <c r="AK150" s="77">
        <f t="shared" si="4691"/>
        <v>1127.5864325085795</v>
      </c>
      <c r="AL150" s="77">
        <f t="shared" si="4691"/>
        <v>1127.5864325085795</v>
      </c>
      <c r="AM150" s="77">
        <f t="shared" si="4691"/>
        <v>1127.5864325085795</v>
      </c>
      <c r="AN150" s="77">
        <f t="shared" si="4691"/>
        <v>1127.5864325085795</v>
      </c>
      <c r="AO150" s="77">
        <f t="shared" si="4691"/>
        <v>1127.5864325085795</v>
      </c>
      <c r="AP150" s="77">
        <f t="shared" si="4691"/>
        <v>1127.5864325085795</v>
      </c>
      <c r="AQ150" s="77">
        <f t="shared" si="4691"/>
        <v>1127.5864325085795</v>
      </c>
      <c r="AR150" s="77">
        <f t="shared" si="4691"/>
        <v>1127.5864325085795</v>
      </c>
      <c r="AS150" s="77">
        <f t="shared" si="4691"/>
        <v>1127.5864325085795</v>
      </c>
      <c r="AT150" s="77">
        <f t="shared" si="4691"/>
        <v>1127.5864325085795</v>
      </c>
      <c r="AU150" s="77">
        <f t="shared" si="4691"/>
        <v>1127.5864325085795</v>
      </c>
      <c r="AV150" s="77">
        <f t="shared" si="4691"/>
        <v>1127.5864325085795</v>
      </c>
      <c r="AW150" s="77">
        <f t="shared" si="4691"/>
        <v>1127.5864325085795</v>
      </c>
      <c r="AX150" s="77">
        <f t="shared" si="4691"/>
        <v>1127.5864325085795</v>
      </c>
      <c r="AY150" s="77">
        <f t="shared" si="4691"/>
        <v>1127.5864325085795</v>
      </c>
      <c r="AZ150" s="77">
        <f t="shared" si="4691"/>
        <v>1127.5864325085795</v>
      </c>
      <c r="BA150" s="77">
        <f t="shared" si="4691"/>
        <v>1127.5864325085795</v>
      </c>
      <c r="BB150" s="77">
        <f t="shared" si="4691"/>
        <v>1127.5864325085795</v>
      </c>
      <c r="BC150" s="77">
        <f t="shared" si="4691"/>
        <v>1127.5864325085795</v>
      </c>
      <c r="BD150" s="77">
        <f t="shared" si="4691"/>
        <v>1127.5864325085795</v>
      </c>
      <c r="BE150" s="77">
        <f t="shared" si="4691"/>
        <v>1127.5864325085795</v>
      </c>
      <c r="BF150" s="77">
        <f t="shared" si="4691"/>
        <v>1127.5864325085795</v>
      </c>
      <c r="BG150" s="77">
        <f t="shared" si="4691"/>
        <v>1127.5864325085795</v>
      </c>
      <c r="BH150" s="77">
        <f t="shared" si="4691"/>
        <v>1127.5864325085795</v>
      </c>
      <c r="BI150" s="77">
        <f t="shared" si="4691"/>
        <v>1127.5864325085795</v>
      </c>
      <c r="BJ150" s="77">
        <f t="shared" si="4691"/>
        <v>1127.5864325085795</v>
      </c>
      <c r="BK150" s="77">
        <f t="shared" si="4691"/>
        <v>1127.5864325085795</v>
      </c>
      <c r="BL150" s="77">
        <f t="shared" si="4691"/>
        <v>1127.5864325085795</v>
      </c>
      <c r="BM150" s="77">
        <f t="shared" si="4691"/>
        <v>1127.5864325085795</v>
      </c>
      <c r="BN150" s="77">
        <f t="shared" ref="BN150:CS150" si="4692">IF(BN145=_xlfn.SINGLE(PrazoConcessao)*12,0,BO12)</f>
        <v>1127.5864325085795</v>
      </c>
      <c r="BO150" s="77">
        <f t="shared" si="4692"/>
        <v>1127.5864325085795</v>
      </c>
      <c r="BP150" s="77">
        <f t="shared" si="4692"/>
        <v>1127.5864325085795</v>
      </c>
      <c r="BQ150" s="77">
        <f t="shared" si="4692"/>
        <v>1127.5864325085795</v>
      </c>
      <c r="BR150" s="77">
        <f t="shared" si="4692"/>
        <v>1127.5864325085795</v>
      </c>
      <c r="BS150" s="77">
        <f t="shared" si="4692"/>
        <v>1127.5864325085795</v>
      </c>
      <c r="BT150" s="77">
        <f t="shared" si="4692"/>
        <v>1127.5864325085795</v>
      </c>
      <c r="BU150" s="77">
        <f t="shared" si="4692"/>
        <v>1127.5864325085795</v>
      </c>
      <c r="BV150" s="77">
        <f t="shared" si="4692"/>
        <v>1127.5864325085795</v>
      </c>
      <c r="BW150" s="77">
        <f t="shared" si="4692"/>
        <v>1127.5864325085795</v>
      </c>
      <c r="BX150" s="77">
        <f t="shared" si="4692"/>
        <v>1127.5864325085795</v>
      </c>
      <c r="BY150" s="77">
        <f t="shared" si="4692"/>
        <v>1127.5864325085795</v>
      </c>
      <c r="BZ150" s="77">
        <f t="shared" si="4692"/>
        <v>1127.5864325085795</v>
      </c>
      <c r="CA150" s="77">
        <f t="shared" si="4692"/>
        <v>1127.5864325085795</v>
      </c>
      <c r="CB150" s="77">
        <f t="shared" si="4692"/>
        <v>1127.5864325085795</v>
      </c>
      <c r="CC150" s="77">
        <f t="shared" si="4692"/>
        <v>1127.5864325085795</v>
      </c>
      <c r="CD150" s="77">
        <f t="shared" si="4692"/>
        <v>1127.5864325085795</v>
      </c>
      <c r="CE150" s="77">
        <f t="shared" si="4692"/>
        <v>1127.5864325085795</v>
      </c>
      <c r="CF150" s="77">
        <f t="shared" si="4692"/>
        <v>1127.5864325085795</v>
      </c>
      <c r="CG150" s="77">
        <f t="shared" si="4692"/>
        <v>1127.5864325085795</v>
      </c>
      <c r="CH150" s="77">
        <f t="shared" si="4692"/>
        <v>1127.5864325085795</v>
      </c>
      <c r="CI150" s="77">
        <f t="shared" si="4692"/>
        <v>1127.5864325085795</v>
      </c>
      <c r="CJ150" s="77">
        <f t="shared" si="4692"/>
        <v>1127.5864325085795</v>
      </c>
      <c r="CK150" s="77">
        <f t="shared" si="4692"/>
        <v>1127.5864325085795</v>
      </c>
      <c r="CL150" s="77">
        <f t="shared" si="4692"/>
        <v>1127.5864325085795</v>
      </c>
      <c r="CM150" s="77">
        <f t="shared" si="4692"/>
        <v>1127.5864325085795</v>
      </c>
      <c r="CN150" s="77">
        <f t="shared" si="4692"/>
        <v>1127.5864325085795</v>
      </c>
      <c r="CO150" s="77">
        <f t="shared" si="4692"/>
        <v>1127.5864325085795</v>
      </c>
      <c r="CP150" s="77">
        <f t="shared" si="4692"/>
        <v>1127.5864325085795</v>
      </c>
      <c r="CQ150" s="77">
        <f t="shared" si="4692"/>
        <v>1127.5864325085795</v>
      </c>
      <c r="CR150" s="77">
        <f t="shared" si="4692"/>
        <v>1127.5864325085795</v>
      </c>
      <c r="CS150" s="77">
        <f t="shared" si="4692"/>
        <v>1127.5864325085795</v>
      </c>
      <c r="CT150" s="77">
        <f t="shared" ref="CT150:DO150" si="4693">IF(CT145=_xlfn.SINGLE(PrazoConcessao)*12,0,CU12)</f>
        <v>1127.5864325085795</v>
      </c>
      <c r="CU150" s="77">
        <f t="shared" si="4693"/>
        <v>1127.5864325085795</v>
      </c>
      <c r="CV150" s="77">
        <f t="shared" si="4693"/>
        <v>1127.5864325085795</v>
      </c>
      <c r="CW150" s="77">
        <f t="shared" si="4693"/>
        <v>1127.5864325085795</v>
      </c>
      <c r="CX150" s="77">
        <f t="shared" si="4693"/>
        <v>1127.5864325085795</v>
      </c>
      <c r="CY150" s="77">
        <f t="shared" si="4693"/>
        <v>1127.5864325085795</v>
      </c>
      <c r="CZ150" s="77">
        <f t="shared" si="4693"/>
        <v>1127.5864325085795</v>
      </c>
      <c r="DA150" s="77">
        <f t="shared" si="4693"/>
        <v>1127.5864325085795</v>
      </c>
      <c r="DB150" s="77">
        <f t="shared" si="4693"/>
        <v>1127.5864325085795</v>
      </c>
      <c r="DC150" s="77">
        <f t="shared" si="4693"/>
        <v>1127.5864325085795</v>
      </c>
      <c r="DD150" s="77">
        <f t="shared" si="4693"/>
        <v>1127.5864325085795</v>
      </c>
      <c r="DE150" s="77">
        <f t="shared" si="4693"/>
        <v>1127.5864325085795</v>
      </c>
      <c r="DF150" s="77">
        <f t="shared" si="4693"/>
        <v>1127.5864325085795</v>
      </c>
      <c r="DG150" s="77">
        <f t="shared" si="4693"/>
        <v>1127.5864325085795</v>
      </c>
      <c r="DH150" s="77">
        <f t="shared" si="4693"/>
        <v>1127.5864325085795</v>
      </c>
      <c r="DI150" s="77">
        <f t="shared" si="4693"/>
        <v>1127.5864325085795</v>
      </c>
      <c r="DJ150" s="77">
        <f t="shared" si="4693"/>
        <v>1127.5864325085795</v>
      </c>
      <c r="DK150" s="77">
        <f t="shared" si="4693"/>
        <v>1127.5864325085795</v>
      </c>
      <c r="DL150" s="77">
        <f t="shared" si="4693"/>
        <v>1127.5864325085795</v>
      </c>
      <c r="DM150" s="77">
        <f t="shared" si="4693"/>
        <v>1127.5864325085795</v>
      </c>
      <c r="DN150" s="77">
        <f t="shared" si="4693"/>
        <v>1127.5864325085795</v>
      </c>
      <c r="DO150" s="77">
        <f t="shared" si="4693"/>
        <v>1127.5864325085795</v>
      </c>
      <c r="DP150" s="77">
        <f t="shared" ref="DP150:EU150" si="4694">IF(DP145=PrazoConcessao*12,0,DQ12)</f>
        <v>1127.5864325085795</v>
      </c>
      <c r="DQ150" s="77">
        <f t="shared" si="4694"/>
        <v>1127.5864325085795</v>
      </c>
      <c r="DR150" s="77">
        <f t="shared" si="4694"/>
        <v>1127.5864325085795</v>
      </c>
      <c r="DS150" s="77">
        <f t="shared" si="4694"/>
        <v>1127.5864325085795</v>
      </c>
      <c r="DT150" s="77">
        <f t="shared" si="4694"/>
        <v>1127.5864325085795</v>
      </c>
      <c r="DU150" s="77">
        <f t="shared" si="4694"/>
        <v>1127.5864325085795</v>
      </c>
      <c r="DV150" s="77">
        <f t="shared" si="4694"/>
        <v>1127.5864325085795</v>
      </c>
      <c r="DW150" s="77">
        <f t="shared" si="4694"/>
        <v>1127.5864325085795</v>
      </c>
      <c r="DX150" s="77">
        <f t="shared" si="4694"/>
        <v>1127.5864325085795</v>
      </c>
      <c r="DY150" s="77">
        <f t="shared" si="4694"/>
        <v>1127.5864325085795</v>
      </c>
      <c r="DZ150" s="77">
        <f t="shared" si="4694"/>
        <v>1127.5864325085795</v>
      </c>
      <c r="EA150" s="77">
        <f t="shared" si="4694"/>
        <v>1127.5864325085795</v>
      </c>
      <c r="EB150" s="77">
        <f t="shared" si="4694"/>
        <v>1127.5864325085795</v>
      </c>
      <c r="EC150" s="77">
        <f t="shared" si="4694"/>
        <v>1127.5864325085795</v>
      </c>
      <c r="ED150" s="77">
        <f t="shared" si="4694"/>
        <v>1127.5864325085795</v>
      </c>
      <c r="EE150" s="77">
        <f t="shared" si="4694"/>
        <v>1127.5864325085795</v>
      </c>
      <c r="EF150" s="77">
        <f t="shared" si="4694"/>
        <v>1127.5864325085795</v>
      </c>
      <c r="EG150" s="77">
        <f t="shared" si="4694"/>
        <v>1127.5864325085795</v>
      </c>
      <c r="EH150" s="77">
        <f t="shared" si="4694"/>
        <v>1127.5864325085795</v>
      </c>
      <c r="EI150" s="77">
        <f t="shared" si="4694"/>
        <v>1127.5864325085795</v>
      </c>
      <c r="EJ150" s="77">
        <f t="shared" si="4694"/>
        <v>1127.5864325085795</v>
      </c>
      <c r="EK150" s="77">
        <f t="shared" si="4694"/>
        <v>1127.5864325085795</v>
      </c>
      <c r="EL150" s="77">
        <f t="shared" si="4694"/>
        <v>1127.5864325085795</v>
      </c>
      <c r="EM150" s="77">
        <f t="shared" si="4694"/>
        <v>1127.5864325085795</v>
      </c>
      <c r="EN150" s="77">
        <f t="shared" si="4694"/>
        <v>1127.5864325085795</v>
      </c>
      <c r="EO150" s="77">
        <f t="shared" si="4694"/>
        <v>1127.5864325085795</v>
      </c>
      <c r="EP150" s="77">
        <f t="shared" si="4694"/>
        <v>1127.5864325085795</v>
      </c>
      <c r="EQ150" s="77">
        <f t="shared" si="4694"/>
        <v>1127.5864325085795</v>
      </c>
      <c r="ER150" s="77">
        <f t="shared" si="4694"/>
        <v>1127.5864325085795</v>
      </c>
      <c r="ES150" s="77">
        <f t="shared" si="4694"/>
        <v>1127.5864325085795</v>
      </c>
      <c r="ET150" s="77">
        <f t="shared" si="4694"/>
        <v>1127.5864325085795</v>
      </c>
      <c r="EU150" s="77">
        <f t="shared" si="4694"/>
        <v>1127.5864325085795</v>
      </c>
      <c r="EV150" s="77">
        <f t="shared" ref="EV150:GA150" si="4695">IF(EV145=PrazoConcessao*12,0,EW12)</f>
        <v>1127.5864325085795</v>
      </c>
      <c r="EW150" s="77">
        <f t="shared" si="4695"/>
        <v>1127.5864325085795</v>
      </c>
      <c r="EX150" s="77">
        <f t="shared" si="4695"/>
        <v>1127.5864325085795</v>
      </c>
      <c r="EY150" s="77">
        <f t="shared" si="4695"/>
        <v>1127.5864325085795</v>
      </c>
      <c r="EZ150" s="77">
        <f t="shared" si="4695"/>
        <v>1127.5864325085795</v>
      </c>
      <c r="FA150" s="77">
        <f t="shared" si="4695"/>
        <v>1127.5864325085795</v>
      </c>
      <c r="FB150" s="77">
        <f t="shared" si="4695"/>
        <v>1127.5864325085795</v>
      </c>
      <c r="FC150" s="77">
        <f t="shared" si="4695"/>
        <v>1127.5864325085795</v>
      </c>
      <c r="FD150" s="77">
        <f t="shared" si="4695"/>
        <v>1127.5864325085795</v>
      </c>
      <c r="FE150" s="77">
        <f t="shared" si="4695"/>
        <v>1127.5864325085795</v>
      </c>
      <c r="FF150" s="77">
        <f t="shared" si="4695"/>
        <v>1127.5864325085795</v>
      </c>
      <c r="FG150" s="77">
        <f t="shared" si="4695"/>
        <v>1127.5864325085795</v>
      </c>
      <c r="FH150" s="77">
        <f t="shared" si="4695"/>
        <v>1127.5864325085795</v>
      </c>
      <c r="FI150" s="77">
        <f t="shared" si="4695"/>
        <v>1127.5864325085795</v>
      </c>
      <c r="FJ150" s="77">
        <f t="shared" si="4695"/>
        <v>1127.5864325085795</v>
      </c>
      <c r="FK150" s="77">
        <f t="shared" si="4695"/>
        <v>1127.5864325085795</v>
      </c>
      <c r="FL150" s="77">
        <f t="shared" si="4695"/>
        <v>1127.5864325085795</v>
      </c>
      <c r="FM150" s="77">
        <f t="shared" si="4695"/>
        <v>1127.5864325085795</v>
      </c>
      <c r="FN150" s="77">
        <f t="shared" si="4695"/>
        <v>1127.5864325085795</v>
      </c>
      <c r="FO150" s="77">
        <f t="shared" si="4695"/>
        <v>1127.5864325085795</v>
      </c>
      <c r="FP150" s="77">
        <f t="shared" si="4695"/>
        <v>1127.5864325085795</v>
      </c>
      <c r="FQ150" s="77">
        <f t="shared" si="4695"/>
        <v>1127.5864325085795</v>
      </c>
      <c r="FR150" s="77">
        <f t="shared" si="4695"/>
        <v>1127.5864325085795</v>
      </c>
      <c r="FS150" s="77">
        <f t="shared" si="4695"/>
        <v>1127.5864325085795</v>
      </c>
      <c r="FT150" s="77">
        <f t="shared" si="4695"/>
        <v>1127.5864325085795</v>
      </c>
      <c r="FU150" s="77">
        <f t="shared" si="4695"/>
        <v>1127.5864325085795</v>
      </c>
      <c r="FV150" s="77">
        <f t="shared" si="4695"/>
        <v>1127.5864325085795</v>
      </c>
      <c r="FW150" s="77">
        <f t="shared" si="4695"/>
        <v>1127.5864325085795</v>
      </c>
      <c r="FX150" s="77">
        <f t="shared" si="4695"/>
        <v>1127.5864325085795</v>
      </c>
      <c r="FY150" s="77">
        <f t="shared" si="4695"/>
        <v>1127.5864325085795</v>
      </c>
      <c r="FZ150" s="77">
        <f t="shared" si="4695"/>
        <v>1127.5864325085795</v>
      </c>
      <c r="GA150" s="77">
        <f t="shared" si="4695"/>
        <v>1127.5864325085795</v>
      </c>
      <c r="GB150" s="77">
        <f t="shared" ref="GB150:HG150" si="4696">IF(GB145=PrazoConcessao*12,0,GC12)</f>
        <v>1127.5864325085795</v>
      </c>
      <c r="GC150" s="77">
        <f t="shared" si="4696"/>
        <v>1127.5864325085795</v>
      </c>
      <c r="GD150" s="77">
        <f t="shared" si="4696"/>
        <v>1127.5864325085795</v>
      </c>
      <c r="GE150" s="77">
        <f t="shared" si="4696"/>
        <v>1127.5864325085795</v>
      </c>
      <c r="GF150" s="77">
        <f t="shared" si="4696"/>
        <v>1127.5864325085795</v>
      </c>
      <c r="GG150" s="77">
        <f t="shared" si="4696"/>
        <v>1127.5864325085795</v>
      </c>
      <c r="GH150" s="77">
        <f t="shared" si="4696"/>
        <v>1127.5864325085795</v>
      </c>
      <c r="GI150" s="77">
        <f t="shared" si="4696"/>
        <v>1127.5864325085795</v>
      </c>
      <c r="GJ150" s="77">
        <f t="shared" si="4696"/>
        <v>1127.5864325085795</v>
      </c>
      <c r="GK150" s="77">
        <f t="shared" si="4696"/>
        <v>1127.5864325085795</v>
      </c>
      <c r="GL150" s="77">
        <f t="shared" si="4696"/>
        <v>1127.5864325085795</v>
      </c>
      <c r="GM150" s="77">
        <f t="shared" si="4696"/>
        <v>1127.5864325085795</v>
      </c>
      <c r="GN150" s="77">
        <f t="shared" si="4696"/>
        <v>1127.5864325085795</v>
      </c>
      <c r="GO150" s="77">
        <f t="shared" si="4696"/>
        <v>1127.5864325085795</v>
      </c>
      <c r="GP150" s="77">
        <f t="shared" si="4696"/>
        <v>1127.5864325085795</v>
      </c>
      <c r="GQ150" s="77">
        <f t="shared" si="4696"/>
        <v>1127.5864325085795</v>
      </c>
      <c r="GR150" s="77">
        <f t="shared" si="4696"/>
        <v>1127.5864325085795</v>
      </c>
      <c r="GS150" s="77">
        <f t="shared" si="4696"/>
        <v>1127.5864325085795</v>
      </c>
      <c r="GT150" s="77">
        <f t="shared" si="4696"/>
        <v>1127.5864325085795</v>
      </c>
      <c r="GU150" s="77">
        <f t="shared" si="4696"/>
        <v>1127.5864325085795</v>
      </c>
      <c r="GV150" s="77">
        <f t="shared" si="4696"/>
        <v>1127.5864325085795</v>
      </c>
      <c r="GW150" s="77">
        <f t="shared" si="4696"/>
        <v>1127.5864325085795</v>
      </c>
      <c r="GX150" s="77">
        <f t="shared" si="4696"/>
        <v>1127.5864325085795</v>
      </c>
      <c r="GY150" s="77">
        <f t="shared" si="4696"/>
        <v>1127.5864325085795</v>
      </c>
      <c r="GZ150" s="77">
        <f t="shared" si="4696"/>
        <v>1127.5864325085795</v>
      </c>
      <c r="HA150" s="77">
        <f t="shared" si="4696"/>
        <v>1127.5864325085795</v>
      </c>
      <c r="HB150" s="77">
        <f t="shared" si="4696"/>
        <v>1127.5864325085795</v>
      </c>
      <c r="HC150" s="77">
        <f t="shared" si="4696"/>
        <v>1127.5864325085795</v>
      </c>
      <c r="HD150" s="77">
        <f t="shared" si="4696"/>
        <v>1127.5864325085795</v>
      </c>
      <c r="HE150" s="77">
        <f t="shared" si="4696"/>
        <v>1127.5864325085795</v>
      </c>
      <c r="HF150" s="77">
        <f t="shared" si="4696"/>
        <v>1127.5864325085795</v>
      </c>
      <c r="HG150" s="77">
        <f t="shared" si="4696"/>
        <v>1127.5864325085795</v>
      </c>
      <c r="HH150" s="77">
        <f t="shared" ref="HH150:IM150" si="4697">IF(HH145=PrazoConcessao*12,0,HI12)</f>
        <v>1127.5864325085795</v>
      </c>
      <c r="HI150" s="77">
        <f t="shared" si="4697"/>
        <v>1127.5864325085795</v>
      </c>
      <c r="HJ150" s="77">
        <f t="shared" si="4697"/>
        <v>1127.5864325085795</v>
      </c>
      <c r="HK150" s="77">
        <f t="shared" si="4697"/>
        <v>1127.5864325085795</v>
      </c>
      <c r="HL150" s="77">
        <f t="shared" si="4697"/>
        <v>1127.5864325085795</v>
      </c>
      <c r="HM150" s="77">
        <f t="shared" si="4697"/>
        <v>1127.5864325085795</v>
      </c>
      <c r="HN150" s="77">
        <f t="shared" si="4697"/>
        <v>1127.5864325085795</v>
      </c>
      <c r="HO150" s="77">
        <f t="shared" si="4697"/>
        <v>1127.5864325085795</v>
      </c>
      <c r="HP150" s="77">
        <f t="shared" si="4697"/>
        <v>1127.5864325085795</v>
      </c>
      <c r="HQ150" s="77">
        <f t="shared" si="4697"/>
        <v>1127.5864325085795</v>
      </c>
      <c r="HR150" s="77">
        <f t="shared" si="4697"/>
        <v>1127.5864325085795</v>
      </c>
      <c r="HS150" s="77">
        <f t="shared" si="4697"/>
        <v>1127.5864325085795</v>
      </c>
      <c r="HT150" s="77">
        <f t="shared" si="4697"/>
        <v>1127.5864325085795</v>
      </c>
      <c r="HU150" s="77">
        <f t="shared" si="4697"/>
        <v>1127.5864325085795</v>
      </c>
      <c r="HV150" s="77">
        <f t="shared" si="4697"/>
        <v>1127.5864325085795</v>
      </c>
      <c r="HW150" s="77">
        <f t="shared" si="4697"/>
        <v>1127.5864325085795</v>
      </c>
      <c r="HX150" s="77">
        <f t="shared" si="4697"/>
        <v>1127.5864325085795</v>
      </c>
      <c r="HY150" s="77">
        <f t="shared" si="4697"/>
        <v>1127.5864325085795</v>
      </c>
      <c r="HZ150" s="77">
        <f t="shared" si="4697"/>
        <v>1127.5864325085795</v>
      </c>
      <c r="IA150" s="77">
        <f t="shared" si="4697"/>
        <v>1127.5864325085795</v>
      </c>
      <c r="IB150" s="77">
        <f t="shared" si="4697"/>
        <v>1127.5864325085795</v>
      </c>
      <c r="IC150" s="77">
        <f t="shared" si="4697"/>
        <v>1127.5864325085795</v>
      </c>
      <c r="ID150" s="77">
        <f t="shared" si="4697"/>
        <v>1127.5864325085795</v>
      </c>
      <c r="IE150" s="77">
        <f t="shared" si="4697"/>
        <v>1127.5864325085795</v>
      </c>
      <c r="IF150" s="77">
        <f t="shared" si="4697"/>
        <v>1127.5864325085795</v>
      </c>
      <c r="IG150" s="77">
        <f t="shared" si="4697"/>
        <v>1127.5864325085795</v>
      </c>
      <c r="IH150" s="77">
        <f t="shared" si="4697"/>
        <v>1127.5864325085795</v>
      </c>
      <c r="II150" s="77">
        <f t="shared" si="4697"/>
        <v>1127.5864325085795</v>
      </c>
      <c r="IJ150" s="77">
        <f t="shared" si="4697"/>
        <v>1127.5864325085795</v>
      </c>
      <c r="IK150" s="77">
        <f t="shared" si="4697"/>
        <v>1127.5864325085795</v>
      </c>
      <c r="IL150" s="77">
        <f t="shared" si="4697"/>
        <v>1127.5864325085795</v>
      </c>
      <c r="IM150" s="77">
        <f t="shared" si="4697"/>
        <v>1127.5864325085795</v>
      </c>
      <c r="IN150" s="77">
        <f t="shared" ref="IN150:JS150" si="4698">IF(IN145=PrazoConcessao*12,0,IO12)</f>
        <v>1127.5864325085795</v>
      </c>
      <c r="IO150" s="77">
        <f t="shared" si="4698"/>
        <v>1127.5864325085795</v>
      </c>
      <c r="IP150" s="77">
        <f t="shared" si="4698"/>
        <v>1127.5864325085795</v>
      </c>
      <c r="IQ150" s="77">
        <f t="shared" si="4698"/>
        <v>1127.5864325085795</v>
      </c>
      <c r="IR150" s="77">
        <f t="shared" si="4698"/>
        <v>1127.5864325085795</v>
      </c>
      <c r="IS150" s="77">
        <f t="shared" si="4698"/>
        <v>1127.5864325085795</v>
      </c>
      <c r="IT150" s="77">
        <f t="shared" si="4698"/>
        <v>1127.5864325085795</v>
      </c>
      <c r="IU150" s="77">
        <f t="shared" si="4698"/>
        <v>1127.5864325085795</v>
      </c>
      <c r="IV150" s="77">
        <f t="shared" si="4698"/>
        <v>1127.5864325085795</v>
      </c>
      <c r="IW150" s="77">
        <f t="shared" si="4698"/>
        <v>1127.5864325085795</v>
      </c>
      <c r="IX150" s="77">
        <f t="shared" si="4698"/>
        <v>1127.5864325085795</v>
      </c>
      <c r="IY150" s="77">
        <f t="shared" si="4698"/>
        <v>1127.5864325085795</v>
      </c>
      <c r="IZ150" s="77">
        <f t="shared" si="4698"/>
        <v>1127.5864325085795</v>
      </c>
      <c r="JA150" s="77">
        <f t="shared" si="4698"/>
        <v>1127.5864325085795</v>
      </c>
      <c r="JB150" s="77">
        <f t="shared" si="4698"/>
        <v>1127.5864325085795</v>
      </c>
      <c r="JC150" s="77">
        <f t="shared" si="4698"/>
        <v>1127.5864325085795</v>
      </c>
      <c r="JD150" s="77">
        <f t="shared" si="4698"/>
        <v>1127.5864325085795</v>
      </c>
      <c r="JE150" s="77">
        <f t="shared" si="4698"/>
        <v>1127.5864325085795</v>
      </c>
      <c r="JF150" s="77">
        <f t="shared" si="4698"/>
        <v>1127.5864325085795</v>
      </c>
      <c r="JG150" s="77">
        <f t="shared" si="4698"/>
        <v>1127.5864325085795</v>
      </c>
      <c r="JH150" s="77">
        <f t="shared" si="4698"/>
        <v>1127.5864325085795</v>
      </c>
      <c r="JI150" s="77">
        <f t="shared" si="4698"/>
        <v>1127.5864325085795</v>
      </c>
      <c r="JJ150" s="77">
        <f t="shared" si="4698"/>
        <v>1127.5864325085795</v>
      </c>
      <c r="JK150" s="77">
        <f t="shared" si="4698"/>
        <v>1127.5864325085795</v>
      </c>
      <c r="JL150" s="77">
        <f t="shared" si="4698"/>
        <v>1127.5864325085795</v>
      </c>
      <c r="JM150" s="77">
        <f t="shared" si="4698"/>
        <v>1127.5864325085795</v>
      </c>
      <c r="JN150" s="77">
        <f t="shared" si="4698"/>
        <v>1127.5864325085795</v>
      </c>
      <c r="JO150" s="77">
        <f t="shared" si="4698"/>
        <v>1127.5864325085795</v>
      </c>
      <c r="JP150" s="77">
        <f t="shared" si="4698"/>
        <v>1127.5864325085795</v>
      </c>
      <c r="JQ150" s="77">
        <f t="shared" si="4698"/>
        <v>1127.5864325085795</v>
      </c>
      <c r="JR150" s="77">
        <f t="shared" si="4698"/>
        <v>1127.5864325085795</v>
      </c>
      <c r="JS150" s="77">
        <f t="shared" si="4698"/>
        <v>1127.5864325085795</v>
      </c>
      <c r="JT150" s="77">
        <f t="shared" ref="JT150:KO150" si="4699">IF(JT145=PrazoConcessao*12,0,JU12)</f>
        <v>1127.5864325085795</v>
      </c>
      <c r="JU150" s="77">
        <f t="shared" si="4699"/>
        <v>1127.5864325085795</v>
      </c>
      <c r="JV150" s="77">
        <f t="shared" si="4699"/>
        <v>1127.5864325085795</v>
      </c>
      <c r="JW150" s="77">
        <f t="shared" si="4699"/>
        <v>1127.5864325085795</v>
      </c>
      <c r="JX150" s="77">
        <f t="shared" si="4699"/>
        <v>1127.5864325085795</v>
      </c>
      <c r="JY150" s="77">
        <f t="shared" si="4699"/>
        <v>1127.5864325085795</v>
      </c>
      <c r="JZ150" s="77">
        <f t="shared" si="4699"/>
        <v>1127.5864325085795</v>
      </c>
      <c r="KA150" s="77">
        <f t="shared" si="4699"/>
        <v>1127.5864325085795</v>
      </c>
      <c r="KB150" s="77">
        <f t="shared" si="4699"/>
        <v>1127.5864325085795</v>
      </c>
      <c r="KC150" s="77">
        <f t="shared" si="4699"/>
        <v>1127.5864325085795</v>
      </c>
      <c r="KD150" s="77">
        <f t="shared" si="4699"/>
        <v>1127.5864325085795</v>
      </c>
      <c r="KE150" s="77">
        <f t="shared" si="4699"/>
        <v>1127.5864325085795</v>
      </c>
      <c r="KF150" s="77">
        <f t="shared" si="4699"/>
        <v>1127.5864325085795</v>
      </c>
      <c r="KG150" s="77">
        <f t="shared" si="4699"/>
        <v>1127.5864325085795</v>
      </c>
      <c r="KH150" s="77">
        <f t="shared" si="4699"/>
        <v>1127.5864325085795</v>
      </c>
      <c r="KI150" s="77">
        <f t="shared" si="4699"/>
        <v>1127.5864325085795</v>
      </c>
      <c r="KJ150" s="77">
        <f t="shared" si="4699"/>
        <v>1127.5864325085795</v>
      </c>
      <c r="KK150" s="77">
        <f t="shared" si="4699"/>
        <v>1127.5864325085795</v>
      </c>
      <c r="KL150" s="77">
        <f t="shared" si="4699"/>
        <v>1127.5864325085795</v>
      </c>
      <c r="KM150" s="77">
        <f t="shared" si="4699"/>
        <v>1127.5864325085795</v>
      </c>
      <c r="KN150" s="77">
        <f t="shared" si="4699"/>
        <v>1127.5864325085795</v>
      </c>
      <c r="KO150" s="77">
        <f t="shared" si="4699"/>
        <v>0</v>
      </c>
    </row>
    <row r="151" spans="1:301" ht="12" x14ac:dyDescent="0.2">
      <c r="A151" s="139" t="s">
        <v>307</v>
      </c>
      <c r="B151" s="77">
        <f t="shared" ref="B151:AG151" si="4700">B28+B29</f>
        <v>17.764120875</v>
      </c>
      <c r="C151" s="77">
        <f t="shared" si="4700"/>
        <v>17.764120875</v>
      </c>
      <c r="D151" s="77">
        <f t="shared" si="4700"/>
        <v>17.764120875</v>
      </c>
      <c r="E151" s="77">
        <f t="shared" si="4700"/>
        <v>17.764120875</v>
      </c>
      <c r="F151" s="77">
        <f t="shared" si="4700"/>
        <v>17.764120875</v>
      </c>
      <c r="G151" s="77">
        <f t="shared" si="4700"/>
        <v>17.764120875</v>
      </c>
      <c r="H151" s="77">
        <f t="shared" si="4700"/>
        <v>17.764120875</v>
      </c>
      <c r="I151" s="77">
        <f t="shared" si="4700"/>
        <v>17.764120875</v>
      </c>
      <c r="J151" s="77">
        <f t="shared" si="4700"/>
        <v>17.764120875</v>
      </c>
      <c r="K151" s="77">
        <f t="shared" si="4700"/>
        <v>17.764120875</v>
      </c>
      <c r="L151" s="77">
        <f t="shared" si="4700"/>
        <v>17.764120875</v>
      </c>
      <c r="M151" s="77">
        <f t="shared" si="4700"/>
        <v>17.764120875</v>
      </c>
      <c r="N151" s="77">
        <f t="shared" si="4700"/>
        <v>17.764120875</v>
      </c>
      <c r="O151" s="77">
        <f t="shared" si="4700"/>
        <v>17.764120875</v>
      </c>
      <c r="P151" s="77">
        <f t="shared" si="4700"/>
        <v>17.764120875</v>
      </c>
      <c r="Q151" s="77">
        <f t="shared" si="4700"/>
        <v>17.764120875</v>
      </c>
      <c r="R151" s="77">
        <f t="shared" si="4700"/>
        <v>17.764120875</v>
      </c>
      <c r="S151" s="77">
        <f t="shared" si="4700"/>
        <v>17.764120875</v>
      </c>
      <c r="T151" s="77">
        <f t="shared" si="4700"/>
        <v>17.764120875</v>
      </c>
      <c r="U151" s="77">
        <f t="shared" si="4700"/>
        <v>17.764120875</v>
      </c>
      <c r="V151" s="77">
        <f t="shared" si="4700"/>
        <v>17.764120875</v>
      </c>
      <c r="W151" s="77">
        <f t="shared" si="4700"/>
        <v>17.764120875</v>
      </c>
      <c r="X151" s="77">
        <f t="shared" si="4700"/>
        <v>17.764120875</v>
      </c>
      <c r="Y151" s="77">
        <f t="shared" si="4700"/>
        <v>17.764120875</v>
      </c>
      <c r="Z151" s="77">
        <f t="shared" si="4700"/>
        <v>17.764120875</v>
      </c>
      <c r="AA151" s="77">
        <f t="shared" si="4700"/>
        <v>17.764120875</v>
      </c>
      <c r="AB151" s="77">
        <f t="shared" si="4700"/>
        <v>17.764120875</v>
      </c>
      <c r="AC151" s="77">
        <f t="shared" si="4700"/>
        <v>17.764120875</v>
      </c>
      <c r="AD151" s="77">
        <f t="shared" si="4700"/>
        <v>17.764120875</v>
      </c>
      <c r="AE151" s="77">
        <f t="shared" si="4700"/>
        <v>17.764120875</v>
      </c>
      <c r="AF151" s="77">
        <f t="shared" si="4700"/>
        <v>17.764120875</v>
      </c>
      <c r="AG151" s="77">
        <f t="shared" si="4700"/>
        <v>17.764120875</v>
      </c>
      <c r="AH151" s="77">
        <f t="shared" ref="AH151:BM151" si="4701">AH28+AH29</f>
        <v>17.764120875</v>
      </c>
      <c r="AI151" s="77">
        <f t="shared" si="4701"/>
        <v>17.764120875</v>
      </c>
      <c r="AJ151" s="77">
        <f t="shared" si="4701"/>
        <v>17.764120875</v>
      </c>
      <c r="AK151" s="77">
        <f t="shared" si="4701"/>
        <v>17.764120875</v>
      </c>
      <c r="AL151" s="77">
        <f t="shared" si="4701"/>
        <v>17.764120875</v>
      </c>
      <c r="AM151" s="77">
        <f t="shared" si="4701"/>
        <v>17.764120875</v>
      </c>
      <c r="AN151" s="77">
        <f t="shared" si="4701"/>
        <v>17.764120875</v>
      </c>
      <c r="AO151" s="77">
        <f t="shared" si="4701"/>
        <v>17.764120875</v>
      </c>
      <c r="AP151" s="77">
        <f t="shared" si="4701"/>
        <v>17.764120875</v>
      </c>
      <c r="AQ151" s="77">
        <f t="shared" si="4701"/>
        <v>17.764120875</v>
      </c>
      <c r="AR151" s="77">
        <f t="shared" si="4701"/>
        <v>17.764120875</v>
      </c>
      <c r="AS151" s="77">
        <f t="shared" si="4701"/>
        <v>17.764120875</v>
      </c>
      <c r="AT151" s="77">
        <f t="shared" si="4701"/>
        <v>17.764120875</v>
      </c>
      <c r="AU151" s="77">
        <f t="shared" si="4701"/>
        <v>17.764120875</v>
      </c>
      <c r="AV151" s="77">
        <f t="shared" si="4701"/>
        <v>17.764120875</v>
      </c>
      <c r="AW151" s="77">
        <f t="shared" si="4701"/>
        <v>17.764120875</v>
      </c>
      <c r="AX151" s="77">
        <f t="shared" si="4701"/>
        <v>17.764120875</v>
      </c>
      <c r="AY151" s="77">
        <f t="shared" si="4701"/>
        <v>17.764120875</v>
      </c>
      <c r="AZ151" s="77">
        <f t="shared" si="4701"/>
        <v>17.764120875</v>
      </c>
      <c r="BA151" s="77">
        <f t="shared" si="4701"/>
        <v>17.764120875</v>
      </c>
      <c r="BB151" s="77">
        <f t="shared" si="4701"/>
        <v>17.764120875</v>
      </c>
      <c r="BC151" s="77">
        <f t="shared" si="4701"/>
        <v>17.764120875</v>
      </c>
      <c r="BD151" s="77">
        <f t="shared" si="4701"/>
        <v>17.764120875</v>
      </c>
      <c r="BE151" s="77">
        <f t="shared" si="4701"/>
        <v>17.764120875</v>
      </c>
      <c r="BF151" s="77">
        <f t="shared" si="4701"/>
        <v>17.764120875</v>
      </c>
      <c r="BG151" s="77">
        <f t="shared" si="4701"/>
        <v>17.764120875</v>
      </c>
      <c r="BH151" s="77">
        <f t="shared" si="4701"/>
        <v>17.764120875</v>
      </c>
      <c r="BI151" s="77">
        <f t="shared" si="4701"/>
        <v>17.764120875</v>
      </c>
      <c r="BJ151" s="77">
        <f t="shared" si="4701"/>
        <v>17.764120875</v>
      </c>
      <c r="BK151" s="77">
        <f t="shared" si="4701"/>
        <v>17.764120875</v>
      </c>
      <c r="BL151" s="77">
        <f t="shared" si="4701"/>
        <v>17.764120875</v>
      </c>
      <c r="BM151" s="77">
        <f t="shared" si="4701"/>
        <v>17.764120875</v>
      </c>
      <c r="BN151" s="77">
        <f t="shared" ref="BN151:CS151" si="4702">BN28+BN29</f>
        <v>17.764120875</v>
      </c>
      <c r="BO151" s="77">
        <f t="shared" si="4702"/>
        <v>17.764120875</v>
      </c>
      <c r="BP151" s="77">
        <f t="shared" si="4702"/>
        <v>17.764120875</v>
      </c>
      <c r="BQ151" s="77">
        <f t="shared" si="4702"/>
        <v>17.764120875</v>
      </c>
      <c r="BR151" s="77">
        <f t="shared" si="4702"/>
        <v>17.764120875</v>
      </c>
      <c r="BS151" s="77">
        <f t="shared" si="4702"/>
        <v>17.764120875</v>
      </c>
      <c r="BT151" s="77">
        <f t="shared" si="4702"/>
        <v>17.764120875</v>
      </c>
      <c r="BU151" s="77">
        <f t="shared" si="4702"/>
        <v>17.764120875</v>
      </c>
      <c r="BV151" s="77">
        <f t="shared" si="4702"/>
        <v>17.764120875</v>
      </c>
      <c r="BW151" s="77">
        <f t="shared" si="4702"/>
        <v>17.764120875</v>
      </c>
      <c r="BX151" s="77">
        <f t="shared" si="4702"/>
        <v>17.764120875</v>
      </c>
      <c r="BY151" s="77">
        <f t="shared" si="4702"/>
        <v>17.764120875</v>
      </c>
      <c r="BZ151" s="77">
        <f t="shared" si="4702"/>
        <v>17.764120875</v>
      </c>
      <c r="CA151" s="77">
        <f t="shared" si="4702"/>
        <v>17.764120875</v>
      </c>
      <c r="CB151" s="77">
        <f t="shared" si="4702"/>
        <v>17.764120875</v>
      </c>
      <c r="CC151" s="77">
        <f t="shared" si="4702"/>
        <v>17.764120875</v>
      </c>
      <c r="CD151" s="77">
        <f t="shared" si="4702"/>
        <v>17.764120875</v>
      </c>
      <c r="CE151" s="77">
        <f t="shared" si="4702"/>
        <v>17.764120875</v>
      </c>
      <c r="CF151" s="77">
        <f t="shared" si="4702"/>
        <v>17.764120875</v>
      </c>
      <c r="CG151" s="77">
        <f t="shared" si="4702"/>
        <v>17.764120875</v>
      </c>
      <c r="CH151" s="77">
        <f t="shared" si="4702"/>
        <v>17.764120875</v>
      </c>
      <c r="CI151" s="77">
        <f t="shared" si="4702"/>
        <v>17.764120875</v>
      </c>
      <c r="CJ151" s="77">
        <f t="shared" si="4702"/>
        <v>17.764120875</v>
      </c>
      <c r="CK151" s="77">
        <f t="shared" si="4702"/>
        <v>17.764120875</v>
      </c>
      <c r="CL151" s="77">
        <f t="shared" si="4702"/>
        <v>17.764120875</v>
      </c>
      <c r="CM151" s="77">
        <f t="shared" si="4702"/>
        <v>17.764120875</v>
      </c>
      <c r="CN151" s="77">
        <f t="shared" si="4702"/>
        <v>17.764120875</v>
      </c>
      <c r="CO151" s="77">
        <f t="shared" si="4702"/>
        <v>17.764120875</v>
      </c>
      <c r="CP151" s="77">
        <f t="shared" si="4702"/>
        <v>17.764120875</v>
      </c>
      <c r="CQ151" s="77">
        <f t="shared" si="4702"/>
        <v>17.764120875</v>
      </c>
      <c r="CR151" s="77">
        <f t="shared" si="4702"/>
        <v>17.764120875</v>
      </c>
      <c r="CS151" s="77">
        <f t="shared" si="4702"/>
        <v>17.764120875</v>
      </c>
      <c r="CT151" s="77">
        <f t="shared" ref="CT151:DQ151" si="4703">CT28+CT29</f>
        <v>17.764120875</v>
      </c>
      <c r="CU151" s="77">
        <f t="shared" si="4703"/>
        <v>17.764120875</v>
      </c>
      <c r="CV151" s="77">
        <f t="shared" si="4703"/>
        <v>17.764120875</v>
      </c>
      <c r="CW151" s="77">
        <f t="shared" si="4703"/>
        <v>17.764120875</v>
      </c>
      <c r="CX151" s="77">
        <f t="shared" si="4703"/>
        <v>17.764120875</v>
      </c>
      <c r="CY151" s="77">
        <f t="shared" si="4703"/>
        <v>17.764120875</v>
      </c>
      <c r="CZ151" s="77">
        <f t="shared" si="4703"/>
        <v>17.764120875</v>
      </c>
      <c r="DA151" s="77">
        <f t="shared" si="4703"/>
        <v>17.764120875</v>
      </c>
      <c r="DB151" s="77">
        <f t="shared" si="4703"/>
        <v>17.764120875</v>
      </c>
      <c r="DC151" s="77">
        <f t="shared" si="4703"/>
        <v>17.764120875</v>
      </c>
      <c r="DD151" s="77">
        <f t="shared" si="4703"/>
        <v>17.764120875</v>
      </c>
      <c r="DE151" s="77">
        <f t="shared" si="4703"/>
        <v>17.764120875</v>
      </c>
      <c r="DF151" s="77">
        <f t="shared" si="4703"/>
        <v>17.764120875</v>
      </c>
      <c r="DG151" s="77">
        <f t="shared" si="4703"/>
        <v>17.764120875</v>
      </c>
      <c r="DH151" s="77">
        <f t="shared" si="4703"/>
        <v>17.764120875</v>
      </c>
      <c r="DI151" s="77">
        <f t="shared" si="4703"/>
        <v>17.764120875</v>
      </c>
      <c r="DJ151" s="77">
        <f t="shared" si="4703"/>
        <v>17.764120875</v>
      </c>
      <c r="DK151" s="77">
        <f t="shared" si="4703"/>
        <v>17.764120875</v>
      </c>
      <c r="DL151" s="77">
        <f t="shared" si="4703"/>
        <v>17.764120875</v>
      </c>
      <c r="DM151" s="77">
        <f t="shared" si="4703"/>
        <v>17.764120875</v>
      </c>
      <c r="DN151" s="77">
        <f t="shared" si="4703"/>
        <v>17.764120875</v>
      </c>
      <c r="DO151" s="77">
        <f t="shared" si="4703"/>
        <v>17.764120875</v>
      </c>
      <c r="DP151" s="77">
        <f t="shared" si="4703"/>
        <v>17.764120875</v>
      </c>
      <c r="DQ151" s="77">
        <f t="shared" si="4703"/>
        <v>17.764120875</v>
      </c>
      <c r="DR151" s="77">
        <f t="shared" ref="DR151:EC151" si="4704">DR28+DR29</f>
        <v>17.764120875</v>
      </c>
      <c r="DS151" s="77">
        <f t="shared" si="4704"/>
        <v>17.764120875</v>
      </c>
      <c r="DT151" s="77">
        <f t="shared" si="4704"/>
        <v>17.764120875</v>
      </c>
      <c r="DU151" s="77">
        <f t="shared" si="4704"/>
        <v>17.764120875</v>
      </c>
      <c r="DV151" s="77">
        <f t="shared" si="4704"/>
        <v>17.764120875</v>
      </c>
      <c r="DW151" s="77">
        <f t="shared" si="4704"/>
        <v>17.764120875</v>
      </c>
      <c r="DX151" s="77">
        <f t="shared" si="4704"/>
        <v>17.764120875</v>
      </c>
      <c r="DY151" s="77">
        <f t="shared" si="4704"/>
        <v>17.764120875</v>
      </c>
      <c r="DZ151" s="77">
        <f t="shared" si="4704"/>
        <v>17.764120875</v>
      </c>
      <c r="EA151" s="77">
        <f t="shared" si="4704"/>
        <v>17.764120875</v>
      </c>
      <c r="EB151" s="77">
        <f t="shared" si="4704"/>
        <v>17.764120875</v>
      </c>
      <c r="EC151" s="77">
        <f t="shared" si="4704"/>
        <v>17.764120875</v>
      </c>
      <c r="ED151" s="77">
        <f t="shared" ref="ED151:FA151" si="4705">ED28+ED29</f>
        <v>17.764120875</v>
      </c>
      <c r="EE151" s="77">
        <f t="shared" si="4705"/>
        <v>17.764120875</v>
      </c>
      <c r="EF151" s="77">
        <f t="shared" si="4705"/>
        <v>17.764120875</v>
      </c>
      <c r="EG151" s="77">
        <f t="shared" si="4705"/>
        <v>17.764120875</v>
      </c>
      <c r="EH151" s="77">
        <f t="shared" si="4705"/>
        <v>17.764120875</v>
      </c>
      <c r="EI151" s="77">
        <f t="shared" si="4705"/>
        <v>17.764120875</v>
      </c>
      <c r="EJ151" s="77">
        <f t="shared" si="4705"/>
        <v>17.764120875</v>
      </c>
      <c r="EK151" s="77">
        <f t="shared" si="4705"/>
        <v>17.764120875</v>
      </c>
      <c r="EL151" s="77">
        <f t="shared" si="4705"/>
        <v>17.764120875</v>
      </c>
      <c r="EM151" s="77">
        <f t="shared" si="4705"/>
        <v>17.764120875</v>
      </c>
      <c r="EN151" s="77">
        <f t="shared" si="4705"/>
        <v>17.764120875</v>
      </c>
      <c r="EO151" s="77">
        <f t="shared" si="4705"/>
        <v>17.764120875</v>
      </c>
      <c r="EP151" s="77">
        <f t="shared" si="4705"/>
        <v>17.764120875</v>
      </c>
      <c r="EQ151" s="77">
        <f t="shared" si="4705"/>
        <v>17.764120875</v>
      </c>
      <c r="ER151" s="77">
        <f t="shared" si="4705"/>
        <v>17.764120875</v>
      </c>
      <c r="ES151" s="77">
        <f t="shared" si="4705"/>
        <v>17.764120875</v>
      </c>
      <c r="ET151" s="77">
        <f t="shared" si="4705"/>
        <v>17.764120875</v>
      </c>
      <c r="EU151" s="77">
        <f t="shared" si="4705"/>
        <v>17.764120875</v>
      </c>
      <c r="EV151" s="77">
        <f t="shared" si="4705"/>
        <v>17.764120875</v>
      </c>
      <c r="EW151" s="77">
        <f t="shared" si="4705"/>
        <v>17.764120875</v>
      </c>
      <c r="EX151" s="77">
        <f t="shared" si="4705"/>
        <v>17.764120875</v>
      </c>
      <c r="EY151" s="77">
        <f t="shared" si="4705"/>
        <v>17.764120875</v>
      </c>
      <c r="EZ151" s="77">
        <f t="shared" si="4705"/>
        <v>17.764120875</v>
      </c>
      <c r="FA151" s="77">
        <f t="shared" si="4705"/>
        <v>17.764120875</v>
      </c>
      <c r="FB151" s="77">
        <f t="shared" ref="FB151:HM151" si="4706">FB28+FB29</f>
        <v>17.764120875</v>
      </c>
      <c r="FC151" s="77">
        <f t="shared" si="4706"/>
        <v>17.764120875</v>
      </c>
      <c r="FD151" s="77">
        <f t="shared" si="4706"/>
        <v>17.764120875</v>
      </c>
      <c r="FE151" s="77">
        <f t="shared" si="4706"/>
        <v>17.764120875</v>
      </c>
      <c r="FF151" s="77">
        <f t="shared" si="4706"/>
        <v>17.764120875</v>
      </c>
      <c r="FG151" s="77">
        <f t="shared" si="4706"/>
        <v>17.764120875</v>
      </c>
      <c r="FH151" s="77">
        <f t="shared" si="4706"/>
        <v>17.764120875</v>
      </c>
      <c r="FI151" s="77">
        <f t="shared" si="4706"/>
        <v>17.764120875</v>
      </c>
      <c r="FJ151" s="77">
        <f t="shared" si="4706"/>
        <v>17.764120875</v>
      </c>
      <c r="FK151" s="77">
        <f t="shared" si="4706"/>
        <v>17.764120875</v>
      </c>
      <c r="FL151" s="77">
        <f t="shared" si="4706"/>
        <v>17.764120875</v>
      </c>
      <c r="FM151" s="77">
        <f t="shared" si="4706"/>
        <v>17.764120875</v>
      </c>
      <c r="FN151" s="77">
        <f t="shared" si="4706"/>
        <v>17.764120875</v>
      </c>
      <c r="FO151" s="77">
        <f t="shared" si="4706"/>
        <v>17.764120875</v>
      </c>
      <c r="FP151" s="77">
        <f t="shared" si="4706"/>
        <v>17.764120875</v>
      </c>
      <c r="FQ151" s="77">
        <f t="shared" si="4706"/>
        <v>17.764120875</v>
      </c>
      <c r="FR151" s="77">
        <f t="shared" si="4706"/>
        <v>17.764120875</v>
      </c>
      <c r="FS151" s="77">
        <f t="shared" si="4706"/>
        <v>17.764120875</v>
      </c>
      <c r="FT151" s="77">
        <f t="shared" si="4706"/>
        <v>17.764120875</v>
      </c>
      <c r="FU151" s="77">
        <f t="shared" si="4706"/>
        <v>17.764120875</v>
      </c>
      <c r="FV151" s="77">
        <f t="shared" si="4706"/>
        <v>17.764120875</v>
      </c>
      <c r="FW151" s="77">
        <f t="shared" si="4706"/>
        <v>17.764120875</v>
      </c>
      <c r="FX151" s="77">
        <f t="shared" si="4706"/>
        <v>17.764120875</v>
      </c>
      <c r="FY151" s="77">
        <f t="shared" si="4706"/>
        <v>17.764120875</v>
      </c>
      <c r="FZ151" s="77">
        <f t="shared" si="4706"/>
        <v>17.764120875</v>
      </c>
      <c r="GA151" s="77">
        <f t="shared" si="4706"/>
        <v>17.764120875</v>
      </c>
      <c r="GB151" s="77">
        <f t="shared" si="4706"/>
        <v>17.764120875</v>
      </c>
      <c r="GC151" s="77">
        <f t="shared" si="4706"/>
        <v>17.764120875</v>
      </c>
      <c r="GD151" s="77">
        <f t="shared" si="4706"/>
        <v>17.764120875</v>
      </c>
      <c r="GE151" s="77">
        <f t="shared" si="4706"/>
        <v>17.764120875</v>
      </c>
      <c r="GF151" s="77">
        <f t="shared" si="4706"/>
        <v>17.764120875</v>
      </c>
      <c r="GG151" s="77">
        <f t="shared" si="4706"/>
        <v>17.764120875</v>
      </c>
      <c r="GH151" s="77">
        <f t="shared" si="4706"/>
        <v>17.764120875</v>
      </c>
      <c r="GI151" s="77">
        <f t="shared" si="4706"/>
        <v>17.764120875</v>
      </c>
      <c r="GJ151" s="77">
        <f t="shared" si="4706"/>
        <v>17.764120875</v>
      </c>
      <c r="GK151" s="77">
        <f t="shared" si="4706"/>
        <v>17.764120875</v>
      </c>
      <c r="GL151" s="77">
        <f t="shared" si="4706"/>
        <v>17.764120875</v>
      </c>
      <c r="GM151" s="77">
        <f t="shared" si="4706"/>
        <v>17.764120875</v>
      </c>
      <c r="GN151" s="77">
        <f t="shared" si="4706"/>
        <v>17.764120875</v>
      </c>
      <c r="GO151" s="77">
        <f t="shared" si="4706"/>
        <v>17.764120875</v>
      </c>
      <c r="GP151" s="77">
        <f t="shared" si="4706"/>
        <v>17.764120875</v>
      </c>
      <c r="GQ151" s="77">
        <f t="shared" si="4706"/>
        <v>17.764120875</v>
      </c>
      <c r="GR151" s="77">
        <f t="shared" si="4706"/>
        <v>17.764120875</v>
      </c>
      <c r="GS151" s="77">
        <f t="shared" si="4706"/>
        <v>17.764120875</v>
      </c>
      <c r="GT151" s="77">
        <f t="shared" si="4706"/>
        <v>17.764120875</v>
      </c>
      <c r="GU151" s="77">
        <f t="shared" si="4706"/>
        <v>17.764120875</v>
      </c>
      <c r="GV151" s="77">
        <f t="shared" si="4706"/>
        <v>17.764120875</v>
      </c>
      <c r="GW151" s="77">
        <f t="shared" si="4706"/>
        <v>17.764120875</v>
      </c>
      <c r="GX151" s="77">
        <f t="shared" si="4706"/>
        <v>17.764120875</v>
      </c>
      <c r="GY151" s="77">
        <f t="shared" si="4706"/>
        <v>17.764120875</v>
      </c>
      <c r="GZ151" s="77">
        <f t="shared" si="4706"/>
        <v>17.764120875</v>
      </c>
      <c r="HA151" s="77">
        <f t="shared" si="4706"/>
        <v>17.764120875</v>
      </c>
      <c r="HB151" s="77">
        <f t="shared" si="4706"/>
        <v>17.764120875</v>
      </c>
      <c r="HC151" s="77">
        <f t="shared" si="4706"/>
        <v>17.764120875</v>
      </c>
      <c r="HD151" s="77">
        <f t="shared" si="4706"/>
        <v>17.764120875</v>
      </c>
      <c r="HE151" s="77">
        <f t="shared" si="4706"/>
        <v>17.764120875</v>
      </c>
      <c r="HF151" s="77">
        <f t="shared" si="4706"/>
        <v>17.764120875</v>
      </c>
      <c r="HG151" s="77">
        <f t="shared" si="4706"/>
        <v>17.764120875</v>
      </c>
      <c r="HH151" s="77">
        <f t="shared" si="4706"/>
        <v>17.764120875</v>
      </c>
      <c r="HI151" s="77">
        <f t="shared" si="4706"/>
        <v>17.764120875</v>
      </c>
      <c r="HJ151" s="77">
        <f t="shared" si="4706"/>
        <v>17.764120875</v>
      </c>
      <c r="HK151" s="77">
        <f t="shared" si="4706"/>
        <v>17.764120875</v>
      </c>
      <c r="HL151" s="77">
        <f t="shared" si="4706"/>
        <v>17.764120875</v>
      </c>
      <c r="HM151" s="77">
        <f t="shared" si="4706"/>
        <v>17.764120875</v>
      </c>
      <c r="HN151" s="77">
        <f t="shared" ref="HN151:JY151" si="4707">HN28+HN29</f>
        <v>17.764120875</v>
      </c>
      <c r="HO151" s="77">
        <f t="shared" si="4707"/>
        <v>17.764120875</v>
      </c>
      <c r="HP151" s="77">
        <f t="shared" si="4707"/>
        <v>17.764120875</v>
      </c>
      <c r="HQ151" s="77">
        <f t="shared" si="4707"/>
        <v>17.764120875</v>
      </c>
      <c r="HR151" s="77">
        <f t="shared" si="4707"/>
        <v>17.764120875</v>
      </c>
      <c r="HS151" s="77">
        <f t="shared" si="4707"/>
        <v>17.764120875</v>
      </c>
      <c r="HT151" s="77">
        <f t="shared" si="4707"/>
        <v>17.764120875</v>
      </c>
      <c r="HU151" s="77">
        <f t="shared" si="4707"/>
        <v>17.764120875</v>
      </c>
      <c r="HV151" s="77">
        <f t="shared" si="4707"/>
        <v>17.764120875</v>
      </c>
      <c r="HW151" s="77">
        <f t="shared" si="4707"/>
        <v>17.764120875</v>
      </c>
      <c r="HX151" s="77">
        <f t="shared" si="4707"/>
        <v>17.764120875</v>
      </c>
      <c r="HY151" s="77">
        <f t="shared" si="4707"/>
        <v>17.764120875</v>
      </c>
      <c r="HZ151" s="77">
        <f t="shared" si="4707"/>
        <v>17.764120875</v>
      </c>
      <c r="IA151" s="77">
        <f t="shared" si="4707"/>
        <v>17.764120875</v>
      </c>
      <c r="IB151" s="77">
        <f t="shared" si="4707"/>
        <v>17.764120875</v>
      </c>
      <c r="IC151" s="77">
        <f t="shared" si="4707"/>
        <v>17.764120875</v>
      </c>
      <c r="ID151" s="77">
        <f t="shared" si="4707"/>
        <v>17.764120875</v>
      </c>
      <c r="IE151" s="77">
        <f t="shared" si="4707"/>
        <v>17.764120875</v>
      </c>
      <c r="IF151" s="77">
        <f t="shared" si="4707"/>
        <v>17.764120875</v>
      </c>
      <c r="IG151" s="77">
        <f t="shared" si="4707"/>
        <v>17.764120875</v>
      </c>
      <c r="IH151" s="77">
        <f t="shared" si="4707"/>
        <v>17.764120875</v>
      </c>
      <c r="II151" s="77">
        <f t="shared" si="4707"/>
        <v>17.764120875</v>
      </c>
      <c r="IJ151" s="77">
        <f t="shared" si="4707"/>
        <v>17.764120875</v>
      </c>
      <c r="IK151" s="77">
        <f t="shared" si="4707"/>
        <v>17.764120875</v>
      </c>
      <c r="IL151" s="77">
        <f t="shared" si="4707"/>
        <v>17.764120875</v>
      </c>
      <c r="IM151" s="77">
        <f t="shared" si="4707"/>
        <v>17.764120875</v>
      </c>
      <c r="IN151" s="77">
        <f t="shared" si="4707"/>
        <v>17.764120875</v>
      </c>
      <c r="IO151" s="77">
        <f t="shared" si="4707"/>
        <v>17.764120875</v>
      </c>
      <c r="IP151" s="77">
        <f t="shared" si="4707"/>
        <v>17.764120875</v>
      </c>
      <c r="IQ151" s="77">
        <f t="shared" si="4707"/>
        <v>17.764120875</v>
      </c>
      <c r="IR151" s="77">
        <f t="shared" si="4707"/>
        <v>17.764120875</v>
      </c>
      <c r="IS151" s="77">
        <f t="shared" si="4707"/>
        <v>17.764120875</v>
      </c>
      <c r="IT151" s="77">
        <f t="shared" si="4707"/>
        <v>17.764120875</v>
      </c>
      <c r="IU151" s="77">
        <f t="shared" si="4707"/>
        <v>17.764120875</v>
      </c>
      <c r="IV151" s="77">
        <f t="shared" si="4707"/>
        <v>17.764120875</v>
      </c>
      <c r="IW151" s="77">
        <f t="shared" si="4707"/>
        <v>17.764120875</v>
      </c>
      <c r="IX151" s="77">
        <f t="shared" si="4707"/>
        <v>17.764120875</v>
      </c>
      <c r="IY151" s="77">
        <f t="shared" si="4707"/>
        <v>17.764120875</v>
      </c>
      <c r="IZ151" s="77">
        <f t="shared" si="4707"/>
        <v>17.764120875</v>
      </c>
      <c r="JA151" s="77">
        <f t="shared" si="4707"/>
        <v>17.764120875</v>
      </c>
      <c r="JB151" s="77">
        <f t="shared" si="4707"/>
        <v>17.764120875</v>
      </c>
      <c r="JC151" s="77">
        <f t="shared" si="4707"/>
        <v>17.764120875</v>
      </c>
      <c r="JD151" s="77">
        <f t="shared" si="4707"/>
        <v>17.764120875</v>
      </c>
      <c r="JE151" s="77">
        <f t="shared" si="4707"/>
        <v>17.764120875</v>
      </c>
      <c r="JF151" s="77">
        <f t="shared" si="4707"/>
        <v>17.764120875</v>
      </c>
      <c r="JG151" s="77">
        <f t="shared" si="4707"/>
        <v>17.764120875</v>
      </c>
      <c r="JH151" s="77">
        <f t="shared" si="4707"/>
        <v>17.764120875</v>
      </c>
      <c r="JI151" s="77">
        <f t="shared" si="4707"/>
        <v>17.764120875</v>
      </c>
      <c r="JJ151" s="77">
        <f t="shared" si="4707"/>
        <v>17.764120875</v>
      </c>
      <c r="JK151" s="77">
        <f t="shared" si="4707"/>
        <v>17.764120875</v>
      </c>
      <c r="JL151" s="77">
        <f t="shared" si="4707"/>
        <v>17.764120875</v>
      </c>
      <c r="JM151" s="77">
        <f t="shared" si="4707"/>
        <v>17.764120875</v>
      </c>
      <c r="JN151" s="77">
        <f t="shared" si="4707"/>
        <v>17.764120875</v>
      </c>
      <c r="JO151" s="77">
        <f t="shared" si="4707"/>
        <v>17.764120875</v>
      </c>
      <c r="JP151" s="77">
        <f t="shared" si="4707"/>
        <v>17.764120875</v>
      </c>
      <c r="JQ151" s="77">
        <f t="shared" si="4707"/>
        <v>17.764120875</v>
      </c>
      <c r="JR151" s="77">
        <f t="shared" si="4707"/>
        <v>17.764120875</v>
      </c>
      <c r="JS151" s="77">
        <f t="shared" si="4707"/>
        <v>17.764120875</v>
      </c>
      <c r="JT151" s="77">
        <f t="shared" si="4707"/>
        <v>17.764120875</v>
      </c>
      <c r="JU151" s="77">
        <f t="shared" si="4707"/>
        <v>17.764120875</v>
      </c>
      <c r="JV151" s="77">
        <f t="shared" si="4707"/>
        <v>17.764120875</v>
      </c>
      <c r="JW151" s="77">
        <f t="shared" si="4707"/>
        <v>17.764120875</v>
      </c>
      <c r="JX151" s="77">
        <f t="shared" si="4707"/>
        <v>17.764120875</v>
      </c>
      <c r="JY151" s="77">
        <f t="shared" si="4707"/>
        <v>17.764120875</v>
      </c>
      <c r="JZ151" s="77">
        <f t="shared" ref="JZ151:KO151" si="4708">JZ28+JZ29</f>
        <v>17.764120875</v>
      </c>
      <c r="KA151" s="77">
        <f t="shared" si="4708"/>
        <v>17.764120875</v>
      </c>
      <c r="KB151" s="77">
        <f t="shared" si="4708"/>
        <v>17.764120875</v>
      </c>
      <c r="KC151" s="77">
        <f t="shared" si="4708"/>
        <v>17.764120875</v>
      </c>
      <c r="KD151" s="77">
        <f t="shared" si="4708"/>
        <v>17.764120875</v>
      </c>
      <c r="KE151" s="77">
        <f t="shared" si="4708"/>
        <v>17.764120875</v>
      </c>
      <c r="KF151" s="77">
        <f t="shared" si="4708"/>
        <v>17.764120875</v>
      </c>
      <c r="KG151" s="77">
        <f t="shared" si="4708"/>
        <v>17.764120875</v>
      </c>
      <c r="KH151" s="77">
        <f t="shared" si="4708"/>
        <v>17.764120875</v>
      </c>
      <c r="KI151" s="77">
        <f t="shared" si="4708"/>
        <v>17.764120875</v>
      </c>
      <c r="KJ151" s="77">
        <f t="shared" si="4708"/>
        <v>17.764120875</v>
      </c>
      <c r="KK151" s="77">
        <f t="shared" si="4708"/>
        <v>17.764120875</v>
      </c>
      <c r="KL151" s="77">
        <f t="shared" si="4708"/>
        <v>17.764120875</v>
      </c>
      <c r="KM151" s="77">
        <f t="shared" si="4708"/>
        <v>17.764120875</v>
      </c>
      <c r="KN151" s="77">
        <f t="shared" si="4708"/>
        <v>17.764120875</v>
      </c>
      <c r="KO151" s="77">
        <f t="shared" si="4708"/>
        <v>17.764120875</v>
      </c>
    </row>
    <row r="152" spans="1:301" s="22" customFormat="1" ht="12" x14ac:dyDescent="0.2">
      <c r="A152" s="35" t="s">
        <v>308</v>
      </c>
      <c r="B152" s="144">
        <f t="shared" ref="B152:AV152" ca="1" si="4709">SUM(B153:B153)</f>
        <v>5125.9074262791664</v>
      </c>
      <c r="C152" s="144">
        <f t="shared" ca="1" si="4709"/>
        <v>7647.4632317681999</v>
      </c>
      <c r="D152" s="144">
        <f t="shared" ca="1" si="4709"/>
        <v>10164.65281371277</v>
      </c>
      <c r="E152" s="144">
        <f t="shared" ca="1" si="4709"/>
        <v>12677.4614710235</v>
      </c>
      <c r="F152" s="144">
        <f t="shared" ca="1" si="4709"/>
        <v>15185.874403279333</v>
      </c>
      <c r="G152" s="144">
        <f t="shared" ca="1" si="4709"/>
        <v>17689.87670971737</v>
      </c>
      <c r="H152" s="144">
        <f t="shared" ca="1" si="4709"/>
        <v>20189.453388208978</v>
      </c>
      <c r="I152" s="144">
        <f t="shared" ca="1" si="4709"/>
        <v>22684.589334221917</v>
      </c>
      <c r="J152" s="144">
        <f t="shared" ca="1" si="4709"/>
        <v>25175.269339768249</v>
      </c>
      <c r="K152" s="144">
        <f t="shared" ca="1" si="4709"/>
        <v>27661.478092337777</v>
      </c>
      <c r="L152" s="144">
        <f t="shared" ca="1" si="4709"/>
        <v>30143.200173816786</v>
      </c>
      <c r="M152" s="144">
        <f t="shared" ca="1" si="4709"/>
        <v>32620.420059391814</v>
      </c>
      <c r="N152" s="144">
        <f t="shared" ca="1" si="4709"/>
        <v>32558.728736633508</v>
      </c>
      <c r="O152" s="144">
        <f t="shared" ca="1" si="4709"/>
        <v>32497.037413875201</v>
      </c>
      <c r="P152" s="144">
        <f t="shared" ca="1" si="4709"/>
        <v>32435.346091116895</v>
      </c>
      <c r="Q152" s="144">
        <f t="shared" ca="1" si="4709"/>
        <v>32373.654768358589</v>
      </c>
      <c r="R152" s="144">
        <f t="shared" ca="1" si="4709"/>
        <v>32311.963445600282</v>
      </c>
      <c r="S152" s="144">
        <f t="shared" ca="1" si="4709"/>
        <v>32250.272122841976</v>
      </c>
      <c r="T152" s="144">
        <f t="shared" ca="1" si="4709"/>
        <v>32188.58080008367</v>
      </c>
      <c r="U152" s="144">
        <f t="shared" ca="1" si="4709"/>
        <v>32126.889477325363</v>
      </c>
      <c r="V152" s="144">
        <f t="shared" ca="1" si="4709"/>
        <v>32065.198154567057</v>
      </c>
      <c r="W152" s="144">
        <f t="shared" ca="1" si="4709"/>
        <v>32003.506831808751</v>
      </c>
      <c r="X152" s="144">
        <f t="shared" ca="1" si="4709"/>
        <v>31941.815509050444</v>
      </c>
      <c r="Y152" s="144">
        <f t="shared" ca="1" si="4709"/>
        <v>31880.124186292138</v>
      </c>
      <c r="Z152" s="144">
        <f t="shared" ca="1" si="4709"/>
        <v>31818.432863533832</v>
      </c>
      <c r="AA152" s="144">
        <f t="shared" ca="1" si="4709"/>
        <v>31756.741540775525</v>
      </c>
      <c r="AB152" s="144">
        <f t="shared" ca="1" si="4709"/>
        <v>31695.050218017219</v>
      </c>
      <c r="AC152" s="144">
        <f t="shared" ca="1" si="4709"/>
        <v>31633.358895258913</v>
      </c>
      <c r="AD152" s="144">
        <f t="shared" ca="1" si="4709"/>
        <v>31571.667572500606</v>
      </c>
      <c r="AE152" s="144">
        <f t="shared" ca="1" si="4709"/>
        <v>31509.9762497423</v>
      </c>
      <c r="AF152" s="144">
        <f t="shared" ca="1" si="4709"/>
        <v>31448.284926983994</v>
      </c>
      <c r="AG152" s="144">
        <f t="shared" ca="1" si="4709"/>
        <v>31386.593604225687</v>
      </c>
      <c r="AH152" s="144">
        <f t="shared" ca="1" si="4709"/>
        <v>31324.902281467381</v>
      </c>
      <c r="AI152" s="144">
        <f t="shared" ca="1" si="4709"/>
        <v>31263.210958709074</v>
      </c>
      <c r="AJ152" s="144">
        <f t="shared" ca="1" si="4709"/>
        <v>31201.519635950768</v>
      </c>
      <c r="AK152" s="144">
        <f t="shared" ca="1" si="4709"/>
        <v>31139.828313192462</v>
      </c>
      <c r="AL152" s="144">
        <f t="shared" ca="1" si="4709"/>
        <v>31078.136990434155</v>
      </c>
      <c r="AM152" s="144">
        <f t="shared" ca="1" si="4709"/>
        <v>31016.445667675849</v>
      </c>
      <c r="AN152" s="144">
        <f t="shared" ca="1" si="4709"/>
        <v>30954.754344917543</v>
      </c>
      <c r="AO152" s="144">
        <f t="shared" ca="1" si="4709"/>
        <v>30893.063022159236</v>
      </c>
      <c r="AP152" s="144">
        <f t="shared" ca="1" si="4709"/>
        <v>30831.37169940093</v>
      </c>
      <c r="AQ152" s="144">
        <f t="shared" ca="1" si="4709"/>
        <v>30769.680376642624</v>
      </c>
      <c r="AR152" s="144">
        <f t="shared" ca="1" si="4709"/>
        <v>30707.989053884317</v>
      </c>
      <c r="AS152" s="144">
        <f t="shared" ca="1" si="4709"/>
        <v>30646.297731126011</v>
      </c>
      <c r="AT152" s="144">
        <f t="shared" ca="1" si="4709"/>
        <v>30584.606408367705</v>
      </c>
      <c r="AU152" s="144">
        <f t="shared" ca="1" si="4709"/>
        <v>30522.915085609398</v>
      </c>
      <c r="AV152" s="144">
        <f t="shared" ca="1" si="4709"/>
        <v>30461.223762851092</v>
      </c>
      <c r="AW152" s="144">
        <f t="shared" ref="AW152:DH152" ca="1" si="4710">SUM(AW153:AW153)</f>
        <v>30399.532440092786</v>
      </c>
      <c r="AX152" s="144">
        <f t="shared" ca="1" si="4710"/>
        <v>30337.841117334479</v>
      </c>
      <c r="AY152" s="144">
        <f t="shared" ca="1" si="4710"/>
        <v>30276.149794576173</v>
      </c>
      <c r="AZ152" s="144">
        <f t="shared" ca="1" si="4710"/>
        <v>30214.458471817867</v>
      </c>
      <c r="BA152" s="144">
        <f t="shared" ca="1" si="4710"/>
        <v>30152.76714905956</v>
      </c>
      <c r="BB152" s="144">
        <f t="shared" ca="1" si="4710"/>
        <v>30091.075826301254</v>
      </c>
      <c r="BC152" s="144">
        <f t="shared" ca="1" si="4710"/>
        <v>30029.384503542948</v>
      </c>
      <c r="BD152" s="144">
        <f t="shared" ca="1" si="4710"/>
        <v>29967.693180784641</v>
      </c>
      <c r="BE152" s="144">
        <f t="shared" ca="1" si="4710"/>
        <v>29906.001858026335</v>
      </c>
      <c r="BF152" s="144">
        <f t="shared" ca="1" si="4710"/>
        <v>29844.310535268029</v>
      </c>
      <c r="BG152" s="144">
        <f t="shared" ca="1" si="4710"/>
        <v>29782.619212509722</v>
      </c>
      <c r="BH152" s="144">
        <f t="shared" ca="1" si="4710"/>
        <v>29720.927889751416</v>
      </c>
      <c r="BI152" s="144">
        <f t="shared" ca="1" si="4710"/>
        <v>29659.23656699311</v>
      </c>
      <c r="BJ152" s="144">
        <f t="shared" ca="1" si="4710"/>
        <v>29597.545244234803</v>
      </c>
      <c r="BK152" s="144">
        <f t="shared" ca="1" si="4710"/>
        <v>29535.853921476497</v>
      </c>
      <c r="BL152" s="144">
        <f t="shared" ca="1" si="4710"/>
        <v>29474.162598718191</v>
      </c>
      <c r="BM152" s="144">
        <f t="shared" ca="1" si="4710"/>
        <v>29412.471275959884</v>
      </c>
      <c r="BN152" s="144">
        <f t="shared" ca="1" si="4710"/>
        <v>29350.779953201578</v>
      </c>
      <c r="BO152" s="144">
        <f t="shared" ca="1" si="4710"/>
        <v>29289.088630443272</v>
      </c>
      <c r="BP152" s="144">
        <f t="shared" ca="1" si="4710"/>
        <v>29227.397307684965</v>
      </c>
      <c r="BQ152" s="144">
        <f t="shared" ca="1" si="4710"/>
        <v>29165.705984926659</v>
      </c>
      <c r="BR152" s="144">
        <f t="shared" ca="1" si="4710"/>
        <v>29104.014662168353</v>
      </c>
      <c r="BS152" s="144">
        <f t="shared" ca="1" si="4710"/>
        <v>29042.323339410046</v>
      </c>
      <c r="BT152" s="144">
        <f t="shared" ca="1" si="4710"/>
        <v>28980.63201665174</v>
      </c>
      <c r="BU152" s="144">
        <f t="shared" ca="1" si="4710"/>
        <v>28918.940693893433</v>
      </c>
      <c r="BV152" s="144">
        <f t="shared" ca="1" si="4710"/>
        <v>28857.249371135127</v>
      </c>
      <c r="BW152" s="144">
        <f t="shared" ca="1" si="4710"/>
        <v>28795.558048376821</v>
      </c>
      <c r="BX152" s="144">
        <f t="shared" ca="1" si="4710"/>
        <v>28733.866725618514</v>
      </c>
      <c r="BY152" s="144">
        <f t="shared" ca="1" si="4710"/>
        <v>28672.175402860208</v>
      </c>
      <c r="BZ152" s="144">
        <f t="shared" ca="1" si="4710"/>
        <v>28610.484080101902</v>
      </c>
      <c r="CA152" s="144">
        <f t="shared" ca="1" si="4710"/>
        <v>28548.792757343595</v>
      </c>
      <c r="CB152" s="144">
        <f t="shared" ca="1" si="4710"/>
        <v>28487.101434585289</v>
      </c>
      <c r="CC152" s="144">
        <f t="shared" ca="1" si="4710"/>
        <v>28425.410111826983</v>
      </c>
      <c r="CD152" s="144">
        <f t="shared" ca="1" si="4710"/>
        <v>28363.718789068676</v>
      </c>
      <c r="CE152" s="144">
        <f t="shared" ca="1" si="4710"/>
        <v>28302.02746631037</v>
      </c>
      <c r="CF152" s="144">
        <f t="shared" ca="1" si="4710"/>
        <v>28240.336143552064</v>
      </c>
      <c r="CG152" s="144">
        <f t="shared" ca="1" si="4710"/>
        <v>28178.644820793757</v>
      </c>
      <c r="CH152" s="144">
        <f t="shared" ca="1" si="4710"/>
        <v>28943.295618868786</v>
      </c>
      <c r="CI152" s="144">
        <f t="shared" ca="1" si="4710"/>
        <v>29707.946416943814</v>
      </c>
      <c r="CJ152" s="144">
        <f t="shared" ca="1" si="4710"/>
        <v>30472.597215018843</v>
      </c>
      <c r="CK152" s="144">
        <f t="shared" ca="1" si="4710"/>
        <v>31237.248013093871</v>
      </c>
      <c r="CL152" s="144">
        <f t="shared" ca="1" si="4710"/>
        <v>32001.8988111689</v>
      </c>
      <c r="CM152" s="144">
        <f t="shared" ca="1" si="4710"/>
        <v>32766.549609243928</v>
      </c>
      <c r="CN152" s="144">
        <f t="shared" ca="1" si="4710"/>
        <v>33531.200407318953</v>
      </c>
      <c r="CO152" s="144">
        <f t="shared" ca="1" si="4710"/>
        <v>34295.851205393978</v>
      </c>
      <c r="CP152" s="144">
        <f t="shared" ca="1" si="4710"/>
        <v>35060.502003469002</v>
      </c>
      <c r="CQ152" s="144">
        <f t="shared" ca="1" si="4710"/>
        <v>35825.152801544027</v>
      </c>
      <c r="CR152" s="144">
        <f t="shared" ca="1" si="4710"/>
        <v>36589.803599619052</v>
      </c>
      <c r="CS152" s="144">
        <f t="shared" ca="1" si="4710"/>
        <v>37354.454397694077</v>
      </c>
      <c r="CT152" s="144">
        <f t="shared" ca="1" si="4710"/>
        <v>37292.76307493577</v>
      </c>
      <c r="CU152" s="144">
        <f t="shared" ca="1" si="4710"/>
        <v>37231.071752177464</v>
      </c>
      <c r="CV152" s="144">
        <f t="shared" ca="1" si="4710"/>
        <v>37169.380429419158</v>
      </c>
      <c r="CW152" s="144">
        <f t="shared" ca="1" si="4710"/>
        <v>37107.689106660851</v>
      </c>
      <c r="CX152" s="144">
        <f t="shared" ca="1" si="4710"/>
        <v>37045.997783902545</v>
      </c>
      <c r="CY152" s="144">
        <f t="shared" ca="1" si="4710"/>
        <v>36984.306461144239</v>
      </c>
      <c r="CZ152" s="144">
        <f t="shared" ca="1" si="4710"/>
        <v>36922.615138385932</v>
      </c>
      <c r="DA152" s="144">
        <f t="shared" ca="1" si="4710"/>
        <v>36860.923815627626</v>
      </c>
      <c r="DB152" s="144">
        <f t="shared" ca="1" si="4710"/>
        <v>36799.23249286932</v>
      </c>
      <c r="DC152" s="144">
        <f t="shared" ca="1" si="4710"/>
        <v>36737.541170111013</v>
      </c>
      <c r="DD152" s="144">
        <f t="shared" ca="1" si="4710"/>
        <v>36675.849847352707</v>
      </c>
      <c r="DE152" s="144">
        <f t="shared" ca="1" si="4710"/>
        <v>36614.158524594401</v>
      </c>
      <c r="DF152" s="144">
        <f t="shared" ca="1" si="4710"/>
        <v>36552.467201836094</v>
      </c>
      <c r="DG152" s="144">
        <f t="shared" ca="1" si="4710"/>
        <v>36490.775879077788</v>
      </c>
      <c r="DH152" s="144">
        <f t="shared" ca="1" si="4710"/>
        <v>36429.084556319482</v>
      </c>
      <c r="DI152" s="144">
        <f t="shared" ref="DI152:FT152" ca="1" si="4711">SUM(DI153:DI153)</f>
        <v>36367.393233561175</v>
      </c>
      <c r="DJ152" s="144">
        <f t="shared" ca="1" si="4711"/>
        <v>36305.701910802869</v>
      </c>
      <c r="DK152" s="144">
        <f t="shared" ca="1" si="4711"/>
        <v>36244.010588044563</v>
      </c>
      <c r="DL152" s="144">
        <f t="shared" ca="1" si="4711"/>
        <v>36182.319265286256</v>
      </c>
      <c r="DM152" s="144">
        <f t="shared" ca="1" si="4711"/>
        <v>36120.62794252795</v>
      </c>
      <c r="DN152" s="144">
        <f t="shared" ca="1" si="4711"/>
        <v>36058.936619769644</v>
      </c>
      <c r="DO152" s="144">
        <f t="shared" ca="1" si="4711"/>
        <v>35997.245297011337</v>
      </c>
      <c r="DP152" s="144">
        <f t="shared" ca="1" si="4711"/>
        <v>35935.553974253031</v>
      </c>
      <c r="DQ152" s="144">
        <f t="shared" ca="1" si="4711"/>
        <v>35873.862651494725</v>
      </c>
      <c r="DR152" s="144">
        <f t="shared" ca="1" si="4711"/>
        <v>35812.171328736418</v>
      </c>
      <c r="DS152" s="144">
        <f t="shared" ca="1" si="4711"/>
        <v>35750.480005978112</v>
      </c>
      <c r="DT152" s="144">
        <f t="shared" ca="1" si="4711"/>
        <v>35688.788683219806</v>
      </c>
      <c r="DU152" s="144">
        <f t="shared" ca="1" si="4711"/>
        <v>35627.097360461499</v>
      </c>
      <c r="DV152" s="144">
        <f t="shared" ca="1" si="4711"/>
        <v>35565.406037703193</v>
      </c>
      <c r="DW152" s="144">
        <f t="shared" ca="1" si="4711"/>
        <v>35503.714714944887</v>
      </c>
      <c r="DX152" s="144">
        <f t="shared" ca="1" si="4711"/>
        <v>35442.02339218658</v>
      </c>
      <c r="DY152" s="144">
        <f t="shared" ca="1" si="4711"/>
        <v>35380.332069428274</v>
      </c>
      <c r="DZ152" s="144">
        <f t="shared" ca="1" si="4711"/>
        <v>35318.640746669967</v>
      </c>
      <c r="EA152" s="144">
        <f t="shared" ca="1" si="4711"/>
        <v>35256.949423911661</v>
      </c>
      <c r="EB152" s="144">
        <f t="shared" ca="1" si="4711"/>
        <v>35195.258101153355</v>
      </c>
      <c r="EC152" s="144">
        <f t="shared" ca="1" si="4711"/>
        <v>35133.566778395048</v>
      </c>
      <c r="ED152" s="144">
        <f t="shared" ca="1" si="4711"/>
        <v>35071.875455636742</v>
      </c>
      <c r="EE152" s="144">
        <f t="shared" ca="1" si="4711"/>
        <v>35010.184132878436</v>
      </c>
      <c r="EF152" s="144">
        <f t="shared" ca="1" si="4711"/>
        <v>34948.492810120129</v>
      </c>
      <c r="EG152" s="144">
        <f t="shared" ca="1" si="4711"/>
        <v>34886.801487361823</v>
      </c>
      <c r="EH152" s="144">
        <f t="shared" ca="1" si="4711"/>
        <v>34825.110164603517</v>
      </c>
      <c r="EI152" s="144">
        <f t="shared" ca="1" si="4711"/>
        <v>34763.41884184521</v>
      </c>
      <c r="EJ152" s="144">
        <f t="shared" ca="1" si="4711"/>
        <v>34701.727519086904</v>
      </c>
      <c r="EK152" s="144">
        <f t="shared" ca="1" si="4711"/>
        <v>34640.036196328598</v>
      </c>
      <c r="EL152" s="144">
        <f t="shared" ca="1" si="4711"/>
        <v>34578.344873570291</v>
      </c>
      <c r="EM152" s="144">
        <f t="shared" ca="1" si="4711"/>
        <v>34516.653550811985</v>
      </c>
      <c r="EN152" s="144">
        <f t="shared" ca="1" si="4711"/>
        <v>34454.962228053679</v>
      </c>
      <c r="EO152" s="144">
        <f t="shared" ca="1" si="4711"/>
        <v>34393.270905295372</v>
      </c>
      <c r="EP152" s="144">
        <f t="shared" ca="1" si="4711"/>
        <v>34331.579582537066</v>
      </c>
      <c r="EQ152" s="144">
        <f t="shared" ca="1" si="4711"/>
        <v>34269.88825977876</v>
      </c>
      <c r="ER152" s="144">
        <f t="shared" ca="1" si="4711"/>
        <v>34208.196937020453</v>
      </c>
      <c r="ES152" s="144">
        <f t="shared" ca="1" si="4711"/>
        <v>34146.505614262147</v>
      </c>
      <c r="ET152" s="144">
        <f t="shared" ca="1" si="4711"/>
        <v>34084.814291503841</v>
      </c>
      <c r="EU152" s="144">
        <f t="shared" ca="1" si="4711"/>
        <v>34023.122968745534</v>
      </c>
      <c r="EV152" s="144">
        <f t="shared" ca="1" si="4711"/>
        <v>33961.431645987228</v>
      </c>
      <c r="EW152" s="144">
        <f t="shared" ca="1" si="4711"/>
        <v>33899.740323228922</v>
      </c>
      <c r="EX152" s="144">
        <f t="shared" ca="1" si="4711"/>
        <v>33838.049000470615</v>
      </c>
      <c r="EY152" s="144">
        <f t="shared" ca="1" si="4711"/>
        <v>33776.357677712309</v>
      </c>
      <c r="EZ152" s="144">
        <f t="shared" ca="1" si="4711"/>
        <v>33714.666354954003</v>
      </c>
      <c r="FA152" s="144">
        <f t="shared" ca="1" si="4711"/>
        <v>33652.975032195696</v>
      </c>
      <c r="FB152" s="144">
        <f t="shared" ca="1" si="4711"/>
        <v>33591.28370943739</v>
      </c>
      <c r="FC152" s="144">
        <f t="shared" ca="1" si="4711"/>
        <v>33529.592386679084</v>
      </c>
      <c r="FD152" s="144">
        <f t="shared" ca="1" si="4711"/>
        <v>33467.901063920777</v>
      </c>
      <c r="FE152" s="144">
        <f t="shared" ca="1" si="4711"/>
        <v>33406.209741162471</v>
      </c>
      <c r="FF152" s="144">
        <f t="shared" ca="1" si="4711"/>
        <v>33344.518418404165</v>
      </c>
      <c r="FG152" s="144">
        <f t="shared" ca="1" si="4711"/>
        <v>33282.827095645858</v>
      </c>
      <c r="FH152" s="144">
        <f t="shared" ca="1" si="4711"/>
        <v>33221.135772887552</v>
      </c>
      <c r="FI152" s="144">
        <f t="shared" ca="1" si="4711"/>
        <v>33159.444450129246</v>
      </c>
      <c r="FJ152" s="144">
        <f t="shared" ca="1" si="4711"/>
        <v>33097.753127370939</v>
      </c>
      <c r="FK152" s="144">
        <f t="shared" ca="1" si="4711"/>
        <v>33036.061804612633</v>
      </c>
      <c r="FL152" s="144">
        <f t="shared" ca="1" si="4711"/>
        <v>32974.370481854326</v>
      </c>
      <c r="FM152" s="144">
        <f t="shared" ca="1" si="4711"/>
        <v>32912.67915909602</v>
      </c>
      <c r="FN152" s="144">
        <f t="shared" ca="1" si="4711"/>
        <v>33677.329957171045</v>
      </c>
      <c r="FO152" s="144">
        <f t="shared" ca="1" si="4711"/>
        <v>34441.98075524607</v>
      </c>
      <c r="FP152" s="144">
        <f t="shared" ca="1" si="4711"/>
        <v>35206.631553321095</v>
      </c>
      <c r="FQ152" s="144">
        <f t="shared" ca="1" si="4711"/>
        <v>35971.282351396119</v>
      </c>
      <c r="FR152" s="144">
        <f t="shared" ca="1" si="4711"/>
        <v>36735.933149471144</v>
      </c>
      <c r="FS152" s="144">
        <f t="shared" ca="1" si="4711"/>
        <v>37500.583947546169</v>
      </c>
      <c r="FT152" s="144">
        <f t="shared" ca="1" si="4711"/>
        <v>38265.234745621194</v>
      </c>
      <c r="FU152" s="144">
        <f t="shared" ref="FU152:IF152" ca="1" si="4712">SUM(FU153:FU153)</f>
        <v>39029.885543696219</v>
      </c>
      <c r="FV152" s="144">
        <f t="shared" ca="1" si="4712"/>
        <v>39794.536341771243</v>
      </c>
      <c r="FW152" s="144">
        <f t="shared" ca="1" si="4712"/>
        <v>40559.187139846268</v>
      </c>
      <c r="FX152" s="144">
        <f t="shared" ca="1" si="4712"/>
        <v>41323.837937921293</v>
      </c>
      <c r="FY152" s="144">
        <f t="shared" ca="1" si="4712"/>
        <v>42088.488735996318</v>
      </c>
      <c r="FZ152" s="144">
        <f t="shared" ca="1" si="4712"/>
        <v>43543.198266154679</v>
      </c>
      <c r="GA152" s="144">
        <f t="shared" ca="1" si="4712"/>
        <v>44997.90779631304</v>
      </c>
      <c r="GB152" s="144">
        <f t="shared" ca="1" si="4712"/>
        <v>46452.617326471402</v>
      </c>
      <c r="GC152" s="144">
        <f t="shared" ca="1" si="4712"/>
        <v>47907.326856629763</v>
      </c>
      <c r="GD152" s="144">
        <f t="shared" ca="1" si="4712"/>
        <v>49362.036386788124</v>
      </c>
      <c r="GE152" s="144">
        <f t="shared" ca="1" si="4712"/>
        <v>50816.745916946486</v>
      </c>
      <c r="GF152" s="144">
        <f t="shared" ca="1" si="4712"/>
        <v>52271.455447104847</v>
      </c>
      <c r="GG152" s="144">
        <f t="shared" ca="1" si="4712"/>
        <v>53726.164977263208</v>
      </c>
      <c r="GH152" s="144">
        <f t="shared" ca="1" si="4712"/>
        <v>55180.874507421569</v>
      </c>
      <c r="GI152" s="144">
        <f t="shared" ca="1" si="4712"/>
        <v>56635.584037579931</v>
      </c>
      <c r="GJ152" s="144">
        <f t="shared" ca="1" si="4712"/>
        <v>58090.293567738292</v>
      </c>
      <c r="GK152" s="144">
        <f t="shared" ca="1" si="4712"/>
        <v>59545.003097896653</v>
      </c>
      <c r="GL152" s="144">
        <f t="shared" ca="1" si="4712"/>
        <v>59483.311775138347</v>
      </c>
      <c r="GM152" s="144">
        <f t="shared" ca="1" si="4712"/>
        <v>59421.620452380041</v>
      </c>
      <c r="GN152" s="144">
        <f t="shared" ca="1" si="4712"/>
        <v>59359.929129621734</v>
      </c>
      <c r="GO152" s="144">
        <f t="shared" ca="1" si="4712"/>
        <v>59298.237806863428</v>
      </c>
      <c r="GP152" s="144">
        <f t="shared" ca="1" si="4712"/>
        <v>59236.546484105122</v>
      </c>
      <c r="GQ152" s="144">
        <f t="shared" ca="1" si="4712"/>
        <v>59174.855161346815</v>
      </c>
      <c r="GR152" s="144">
        <f t="shared" ca="1" si="4712"/>
        <v>59113.163838588509</v>
      </c>
      <c r="GS152" s="144">
        <f t="shared" ca="1" si="4712"/>
        <v>59051.472515830203</v>
      </c>
      <c r="GT152" s="144">
        <f t="shared" ca="1" si="4712"/>
        <v>58989.781193071896</v>
      </c>
      <c r="GU152" s="144">
        <f t="shared" ca="1" si="4712"/>
        <v>58928.08987031359</v>
      </c>
      <c r="GV152" s="144">
        <f t="shared" ca="1" si="4712"/>
        <v>58866.398547555284</v>
      </c>
      <c r="GW152" s="144">
        <f t="shared" ca="1" si="4712"/>
        <v>58804.707224796977</v>
      </c>
      <c r="GX152" s="144">
        <f t="shared" ca="1" si="4712"/>
        <v>58743.015902038671</v>
      </c>
      <c r="GY152" s="144">
        <f t="shared" ca="1" si="4712"/>
        <v>58681.324579280365</v>
      </c>
      <c r="GZ152" s="144">
        <f t="shared" ca="1" si="4712"/>
        <v>58619.633256522058</v>
      </c>
      <c r="HA152" s="144">
        <f t="shared" ca="1" si="4712"/>
        <v>58557.941933763752</v>
      </c>
      <c r="HB152" s="144">
        <f t="shared" ca="1" si="4712"/>
        <v>58496.250611005446</v>
      </c>
      <c r="HC152" s="144">
        <f t="shared" ca="1" si="4712"/>
        <v>58434.559288247139</v>
      </c>
      <c r="HD152" s="144">
        <f t="shared" ca="1" si="4712"/>
        <v>58372.867965488833</v>
      </c>
      <c r="HE152" s="144">
        <f t="shared" ca="1" si="4712"/>
        <v>58311.176642730527</v>
      </c>
      <c r="HF152" s="144">
        <f t="shared" ca="1" si="4712"/>
        <v>58249.48531997222</v>
      </c>
      <c r="HG152" s="144">
        <f t="shared" ca="1" si="4712"/>
        <v>58187.793997213914</v>
      </c>
      <c r="HH152" s="144">
        <f t="shared" ca="1" si="4712"/>
        <v>58126.102674455607</v>
      </c>
      <c r="HI152" s="144">
        <f t="shared" ca="1" si="4712"/>
        <v>58064.411351697301</v>
      </c>
      <c r="HJ152" s="144">
        <f t="shared" ca="1" si="4712"/>
        <v>58002.720028938995</v>
      </c>
      <c r="HK152" s="144">
        <f t="shared" ca="1" si="4712"/>
        <v>57941.028706180688</v>
      </c>
      <c r="HL152" s="144">
        <f t="shared" ca="1" si="4712"/>
        <v>57879.337383422382</v>
      </c>
      <c r="HM152" s="144">
        <f t="shared" ca="1" si="4712"/>
        <v>57817.646060664076</v>
      </c>
      <c r="HN152" s="144">
        <f t="shared" ca="1" si="4712"/>
        <v>57755.954737905769</v>
      </c>
      <c r="HO152" s="144">
        <f t="shared" ca="1" si="4712"/>
        <v>57694.263415147463</v>
      </c>
      <c r="HP152" s="144">
        <f t="shared" ca="1" si="4712"/>
        <v>57632.572092389157</v>
      </c>
      <c r="HQ152" s="144">
        <f t="shared" ca="1" si="4712"/>
        <v>57570.88076963085</v>
      </c>
      <c r="HR152" s="144">
        <f t="shared" ca="1" si="4712"/>
        <v>57509.189446872544</v>
      </c>
      <c r="HS152" s="144">
        <f t="shared" ca="1" si="4712"/>
        <v>57447.498124114238</v>
      </c>
      <c r="HT152" s="144">
        <f t="shared" ca="1" si="4712"/>
        <v>57385.806801355931</v>
      </c>
      <c r="HU152" s="144">
        <f t="shared" ca="1" si="4712"/>
        <v>57324.115478597625</v>
      </c>
      <c r="HV152" s="144">
        <f t="shared" ca="1" si="4712"/>
        <v>57262.424155839319</v>
      </c>
      <c r="HW152" s="144">
        <f t="shared" ca="1" si="4712"/>
        <v>57200.732833081012</v>
      </c>
      <c r="HX152" s="144">
        <f t="shared" ca="1" si="4712"/>
        <v>57139.041510322706</v>
      </c>
      <c r="HY152" s="144">
        <f t="shared" ca="1" si="4712"/>
        <v>57077.3501875644</v>
      </c>
      <c r="HZ152" s="144">
        <f t="shared" ca="1" si="4712"/>
        <v>57015.658864806093</v>
      </c>
      <c r="IA152" s="144">
        <f t="shared" ca="1" si="4712"/>
        <v>56953.967542047787</v>
      </c>
      <c r="IB152" s="144">
        <f t="shared" ca="1" si="4712"/>
        <v>56892.276219289481</v>
      </c>
      <c r="IC152" s="144">
        <f t="shared" ca="1" si="4712"/>
        <v>56830.584896531174</v>
      </c>
      <c r="ID152" s="144">
        <f t="shared" ca="1" si="4712"/>
        <v>56768.893573772868</v>
      </c>
      <c r="IE152" s="144">
        <f t="shared" ca="1" si="4712"/>
        <v>56707.202251014562</v>
      </c>
      <c r="IF152" s="144">
        <f t="shared" ca="1" si="4712"/>
        <v>56645.510928256255</v>
      </c>
      <c r="IG152" s="144">
        <f t="shared" ref="IG152:KO152" ca="1" si="4713">SUM(IG153:IG153)</f>
        <v>56583.819605497949</v>
      </c>
      <c r="IH152" s="144">
        <f t="shared" ca="1" si="4713"/>
        <v>56522.128282739643</v>
      </c>
      <c r="II152" s="144">
        <f t="shared" ca="1" si="4713"/>
        <v>56460.436959981336</v>
      </c>
      <c r="IJ152" s="144">
        <f t="shared" ca="1" si="4713"/>
        <v>56398.74563722303</v>
      </c>
      <c r="IK152" s="144">
        <f t="shared" ca="1" si="4713"/>
        <v>56337.054314464724</v>
      </c>
      <c r="IL152" s="144">
        <f t="shared" ca="1" si="4713"/>
        <v>56275.362991706417</v>
      </c>
      <c r="IM152" s="144">
        <f t="shared" ca="1" si="4713"/>
        <v>56213.671668948111</v>
      </c>
      <c r="IN152" s="144">
        <f t="shared" ca="1" si="4713"/>
        <v>56151.980346189805</v>
      </c>
      <c r="IO152" s="144">
        <f t="shared" ca="1" si="4713"/>
        <v>56090.289023431498</v>
      </c>
      <c r="IP152" s="144">
        <f t="shared" ca="1" si="4713"/>
        <v>56028.597700673192</v>
      </c>
      <c r="IQ152" s="144">
        <f t="shared" ca="1" si="4713"/>
        <v>55966.906377914886</v>
      </c>
      <c r="IR152" s="144">
        <f t="shared" ca="1" si="4713"/>
        <v>55905.215055156579</v>
      </c>
      <c r="IS152" s="144">
        <f t="shared" ca="1" si="4713"/>
        <v>55843.523732398273</v>
      </c>
      <c r="IT152" s="144">
        <f t="shared" ca="1" si="4713"/>
        <v>56608.174530473298</v>
      </c>
      <c r="IU152" s="144">
        <f t="shared" ca="1" si="4713"/>
        <v>57372.825328548322</v>
      </c>
      <c r="IV152" s="144">
        <f t="shared" ca="1" si="4713"/>
        <v>58137.476126623347</v>
      </c>
      <c r="IW152" s="144">
        <f t="shared" ca="1" si="4713"/>
        <v>58902.126924698372</v>
      </c>
      <c r="IX152" s="144">
        <f t="shared" ca="1" si="4713"/>
        <v>59666.777722773397</v>
      </c>
      <c r="IY152" s="144">
        <f t="shared" ca="1" si="4713"/>
        <v>60431.428520848422</v>
      </c>
      <c r="IZ152" s="144">
        <f t="shared" ca="1" si="4713"/>
        <v>61196.079318923446</v>
      </c>
      <c r="JA152" s="144">
        <f t="shared" ca="1" si="4713"/>
        <v>61960.730116998471</v>
      </c>
      <c r="JB152" s="144">
        <f t="shared" ca="1" si="4713"/>
        <v>62725.380915073496</v>
      </c>
      <c r="JC152" s="144">
        <f t="shared" ca="1" si="4713"/>
        <v>63490.031713148521</v>
      </c>
      <c r="JD152" s="144">
        <f t="shared" ca="1" si="4713"/>
        <v>64254.682511223546</v>
      </c>
      <c r="JE152" s="144">
        <f t="shared" ca="1" si="4713"/>
        <v>65019.33330929857</v>
      </c>
      <c r="JF152" s="144">
        <f t="shared" ca="1" si="4713"/>
        <v>64957.641986540264</v>
      </c>
      <c r="JG152" s="144">
        <f t="shared" ca="1" si="4713"/>
        <v>64895.950663781958</v>
      </c>
      <c r="JH152" s="144">
        <f t="shared" ca="1" si="4713"/>
        <v>64834.259341023651</v>
      </c>
      <c r="JI152" s="144">
        <f t="shared" ca="1" si="4713"/>
        <v>64772.568018265345</v>
      </c>
      <c r="JJ152" s="144">
        <f t="shared" ca="1" si="4713"/>
        <v>64710.876695507039</v>
      </c>
      <c r="JK152" s="144">
        <f t="shared" ca="1" si="4713"/>
        <v>64649.185372748732</v>
      </c>
      <c r="JL152" s="144">
        <f t="shared" ca="1" si="4713"/>
        <v>64587.494049990426</v>
      </c>
      <c r="JM152" s="144">
        <f t="shared" ca="1" si="4713"/>
        <v>64525.80272723212</v>
      </c>
      <c r="JN152" s="144">
        <f t="shared" ca="1" si="4713"/>
        <v>64464.111404473813</v>
      </c>
      <c r="JO152" s="144">
        <f t="shared" ca="1" si="4713"/>
        <v>64402.420081715507</v>
      </c>
      <c r="JP152" s="144">
        <f t="shared" ca="1" si="4713"/>
        <v>64340.728758957201</v>
      </c>
      <c r="JQ152" s="144">
        <f t="shared" ca="1" si="4713"/>
        <v>64279.037436198894</v>
      </c>
      <c r="JR152" s="144">
        <f t="shared" ca="1" si="4713"/>
        <v>64217.346113440588</v>
      </c>
      <c r="JS152" s="144">
        <f t="shared" ca="1" si="4713"/>
        <v>64155.654790682282</v>
      </c>
      <c r="JT152" s="144">
        <f t="shared" ca="1" si="4713"/>
        <v>64093.963467923975</v>
      </c>
      <c r="JU152" s="144">
        <f t="shared" ca="1" si="4713"/>
        <v>64032.272145165669</v>
      </c>
      <c r="JV152" s="144">
        <f t="shared" ca="1" si="4713"/>
        <v>63970.580822407363</v>
      </c>
      <c r="JW152" s="144">
        <f t="shared" ca="1" si="4713"/>
        <v>63908.889499649056</v>
      </c>
      <c r="JX152" s="144">
        <f t="shared" ca="1" si="4713"/>
        <v>63847.19817689075</v>
      </c>
      <c r="JY152" s="144">
        <f t="shared" ca="1" si="4713"/>
        <v>63785.506854132444</v>
      </c>
      <c r="JZ152" s="144">
        <f t="shared" ca="1" si="4713"/>
        <v>63723.815531374137</v>
      </c>
      <c r="KA152" s="144">
        <f t="shared" ca="1" si="4713"/>
        <v>63662.124208615831</v>
      </c>
      <c r="KB152" s="144">
        <f t="shared" ca="1" si="4713"/>
        <v>63600.432885857525</v>
      </c>
      <c r="KC152" s="144">
        <f t="shared" ca="1" si="4713"/>
        <v>63538.741563099218</v>
      </c>
      <c r="KD152" s="144">
        <f t="shared" ca="1" si="4713"/>
        <v>63477.050240340912</v>
      </c>
      <c r="KE152" s="144">
        <f t="shared" ca="1" si="4713"/>
        <v>63415.358917582605</v>
      </c>
      <c r="KF152" s="144">
        <f t="shared" ca="1" si="4713"/>
        <v>63353.667594824299</v>
      </c>
      <c r="KG152" s="144">
        <f t="shared" ca="1" si="4713"/>
        <v>63291.976272065993</v>
      </c>
      <c r="KH152" s="144">
        <f t="shared" ca="1" si="4713"/>
        <v>63230.284949307686</v>
      </c>
      <c r="KI152" s="144">
        <f t="shared" ca="1" si="4713"/>
        <v>63168.59362654938</v>
      </c>
      <c r="KJ152" s="144">
        <f t="shared" ca="1" si="4713"/>
        <v>63106.902303791074</v>
      </c>
      <c r="KK152" s="144">
        <f t="shared" ca="1" si="4713"/>
        <v>63045.210981032767</v>
      </c>
      <c r="KL152" s="144">
        <f t="shared" ca="1" si="4713"/>
        <v>62983.519658274461</v>
      </c>
      <c r="KM152" s="144">
        <f t="shared" ca="1" si="4713"/>
        <v>62921.828335516155</v>
      </c>
      <c r="KN152" s="144">
        <f t="shared" ca="1" si="4713"/>
        <v>62860.137012757848</v>
      </c>
      <c r="KO152" s="144">
        <f t="shared" ca="1" si="4713"/>
        <v>62798.445689999542</v>
      </c>
    </row>
    <row r="153" spans="1:301" ht="12" x14ac:dyDescent="0.2">
      <c r="A153" s="139" t="s">
        <v>309</v>
      </c>
      <c r="B153" s="77">
        <f t="shared" ref="B153" ca="1" si="4714">B154+B155</f>
        <v>5125.9074262791664</v>
      </c>
      <c r="C153" s="77">
        <f t="shared" ref="C153:AV153" ca="1" si="4715">B153+C154+C155</f>
        <v>7647.4632317681999</v>
      </c>
      <c r="D153" s="77">
        <f t="shared" ca="1" si="4715"/>
        <v>10164.65281371277</v>
      </c>
      <c r="E153" s="77">
        <f t="shared" ca="1" si="4715"/>
        <v>12677.4614710235</v>
      </c>
      <c r="F153" s="77">
        <f t="shared" ca="1" si="4715"/>
        <v>15185.874403279333</v>
      </c>
      <c r="G153" s="77">
        <f t="shared" ca="1" si="4715"/>
        <v>17689.87670971737</v>
      </c>
      <c r="H153" s="77">
        <f t="shared" ca="1" si="4715"/>
        <v>20189.453388208978</v>
      </c>
      <c r="I153" s="77">
        <f t="shared" ca="1" si="4715"/>
        <v>22684.589334221917</v>
      </c>
      <c r="J153" s="77">
        <f t="shared" ca="1" si="4715"/>
        <v>25175.269339768249</v>
      </c>
      <c r="K153" s="77">
        <f t="shared" ca="1" si="4715"/>
        <v>27661.478092337777</v>
      </c>
      <c r="L153" s="77">
        <f t="shared" ca="1" si="4715"/>
        <v>30143.200173816786</v>
      </c>
      <c r="M153" s="77">
        <f t="shared" ca="1" si="4715"/>
        <v>32620.420059391814</v>
      </c>
      <c r="N153" s="77">
        <f t="shared" ca="1" si="4715"/>
        <v>32558.728736633508</v>
      </c>
      <c r="O153" s="77">
        <f t="shared" ca="1" si="4715"/>
        <v>32497.037413875201</v>
      </c>
      <c r="P153" s="77">
        <f t="shared" ca="1" si="4715"/>
        <v>32435.346091116895</v>
      </c>
      <c r="Q153" s="77">
        <f t="shared" ca="1" si="4715"/>
        <v>32373.654768358589</v>
      </c>
      <c r="R153" s="77">
        <f t="shared" ca="1" si="4715"/>
        <v>32311.963445600282</v>
      </c>
      <c r="S153" s="77">
        <f t="shared" ca="1" si="4715"/>
        <v>32250.272122841976</v>
      </c>
      <c r="T153" s="77">
        <f t="shared" ca="1" si="4715"/>
        <v>32188.58080008367</v>
      </c>
      <c r="U153" s="77">
        <f t="shared" ca="1" si="4715"/>
        <v>32126.889477325363</v>
      </c>
      <c r="V153" s="77">
        <f t="shared" ca="1" si="4715"/>
        <v>32065.198154567057</v>
      </c>
      <c r="W153" s="77">
        <f t="shared" ca="1" si="4715"/>
        <v>32003.506831808751</v>
      </c>
      <c r="X153" s="77">
        <f t="shared" ca="1" si="4715"/>
        <v>31941.815509050444</v>
      </c>
      <c r="Y153" s="77">
        <f t="shared" ca="1" si="4715"/>
        <v>31880.124186292138</v>
      </c>
      <c r="Z153" s="77">
        <f t="shared" ca="1" si="4715"/>
        <v>31818.432863533832</v>
      </c>
      <c r="AA153" s="77">
        <f t="shared" ca="1" si="4715"/>
        <v>31756.741540775525</v>
      </c>
      <c r="AB153" s="77">
        <f t="shared" ca="1" si="4715"/>
        <v>31695.050218017219</v>
      </c>
      <c r="AC153" s="77">
        <f t="shared" ca="1" si="4715"/>
        <v>31633.358895258913</v>
      </c>
      <c r="AD153" s="77">
        <f t="shared" ca="1" si="4715"/>
        <v>31571.667572500606</v>
      </c>
      <c r="AE153" s="77">
        <f t="shared" ca="1" si="4715"/>
        <v>31509.9762497423</v>
      </c>
      <c r="AF153" s="77">
        <f t="shared" ca="1" si="4715"/>
        <v>31448.284926983994</v>
      </c>
      <c r="AG153" s="77">
        <f t="shared" ca="1" si="4715"/>
        <v>31386.593604225687</v>
      </c>
      <c r="AH153" s="77">
        <f t="shared" ca="1" si="4715"/>
        <v>31324.902281467381</v>
      </c>
      <c r="AI153" s="77">
        <f t="shared" ca="1" si="4715"/>
        <v>31263.210958709074</v>
      </c>
      <c r="AJ153" s="77">
        <f t="shared" ca="1" si="4715"/>
        <v>31201.519635950768</v>
      </c>
      <c r="AK153" s="77">
        <f t="shared" ca="1" si="4715"/>
        <v>31139.828313192462</v>
      </c>
      <c r="AL153" s="77">
        <f t="shared" ca="1" si="4715"/>
        <v>31078.136990434155</v>
      </c>
      <c r="AM153" s="77">
        <f t="shared" ca="1" si="4715"/>
        <v>31016.445667675849</v>
      </c>
      <c r="AN153" s="77">
        <f t="shared" ca="1" si="4715"/>
        <v>30954.754344917543</v>
      </c>
      <c r="AO153" s="77">
        <f t="shared" ca="1" si="4715"/>
        <v>30893.063022159236</v>
      </c>
      <c r="AP153" s="77">
        <f t="shared" ca="1" si="4715"/>
        <v>30831.37169940093</v>
      </c>
      <c r="AQ153" s="77">
        <f t="shared" ca="1" si="4715"/>
        <v>30769.680376642624</v>
      </c>
      <c r="AR153" s="77">
        <f t="shared" ca="1" si="4715"/>
        <v>30707.989053884317</v>
      </c>
      <c r="AS153" s="77">
        <f t="shared" ca="1" si="4715"/>
        <v>30646.297731126011</v>
      </c>
      <c r="AT153" s="77">
        <f t="shared" ca="1" si="4715"/>
        <v>30584.606408367705</v>
      </c>
      <c r="AU153" s="77">
        <f t="shared" ca="1" si="4715"/>
        <v>30522.915085609398</v>
      </c>
      <c r="AV153" s="77">
        <f t="shared" ca="1" si="4715"/>
        <v>30461.223762851092</v>
      </c>
      <c r="AW153" s="77">
        <f t="shared" ref="AW153" ca="1" si="4716">AV153+AW154+AW155</f>
        <v>30399.532440092786</v>
      </c>
      <c r="AX153" s="77">
        <f t="shared" ref="AX153" ca="1" si="4717">AW153+AX154+AX155</f>
        <v>30337.841117334479</v>
      </c>
      <c r="AY153" s="77">
        <f t="shared" ref="AY153" ca="1" si="4718">AX153+AY154+AY155</f>
        <v>30276.149794576173</v>
      </c>
      <c r="AZ153" s="77">
        <f t="shared" ref="AZ153" ca="1" si="4719">AY153+AZ154+AZ155</f>
        <v>30214.458471817867</v>
      </c>
      <c r="BA153" s="77">
        <f t="shared" ref="BA153" ca="1" si="4720">AZ153+BA154+BA155</f>
        <v>30152.76714905956</v>
      </c>
      <c r="BB153" s="77">
        <f t="shared" ref="BB153" ca="1" si="4721">BA153+BB154+BB155</f>
        <v>30091.075826301254</v>
      </c>
      <c r="BC153" s="77">
        <f t="shared" ref="BC153" ca="1" si="4722">BB153+BC154+BC155</f>
        <v>30029.384503542948</v>
      </c>
      <c r="BD153" s="77">
        <f t="shared" ref="BD153" ca="1" si="4723">BC153+BD154+BD155</f>
        <v>29967.693180784641</v>
      </c>
      <c r="BE153" s="77">
        <f t="shared" ref="BE153" ca="1" si="4724">BD153+BE154+BE155</f>
        <v>29906.001858026335</v>
      </c>
      <c r="BF153" s="77">
        <f t="shared" ref="BF153" ca="1" si="4725">BE153+BF154+BF155</f>
        <v>29844.310535268029</v>
      </c>
      <c r="BG153" s="77">
        <f t="shared" ref="BG153" ca="1" si="4726">BF153+BG154+BG155</f>
        <v>29782.619212509722</v>
      </c>
      <c r="BH153" s="77">
        <f t="shared" ref="BH153" ca="1" si="4727">BG153+BH154+BH155</f>
        <v>29720.927889751416</v>
      </c>
      <c r="BI153" s="77">
        <f t="shared" ref="BI153" ca="1" si="4728">BH153+BI154+BI155</f>
        <v>29659.23656699311</v>
      </c>
      <c r="BJ153" s="77">
        <f t="shared" ref="BJ153" ca="1" si="4729">BI153+BJ154+BJ155</f>
        <v>29597.545244234803</v>
      </c>
      <c r="BK153" s="77">
        <f t="shared" ref="BK153" ca="1" si="4730">BJ153+BK154+BK155</f>
        <v>29535.853921476497</v>
      </c>
      <c r="BL153" s="77">
        <f t="shared" ref="BL153" ca="1" si="4731">BK153+BL154+BL155</f>
        <v>29474.162598718191</v>
      </c>
      <c r="BM153" s="77">
        <f t="shared" ref="BM153" ca="1" si="4732">BL153+BM154+BM155</f>
        <v>29412.471275959884</v>
      </c>
      <c r="BN153" s="77">
        <f t="shared" ref="BN153" ca="1" si="4733">BM153+BN154+BN155</f>
        <v>29350.779953201578</v>
      </c>
      <c r="BO153" s="77">
        <f t="shared" ref="BO153" ca="1" si="4734">BN153+BO154+BO155</f>
        <v>29289.088630443272</v>
      </c>
      <c r="BP153" s="77">
        <f t="shared" ref="BP153" ca="1" si="4735">BO153+BP154+BP155</f>
        <v>29227.397307684965</v>
      </c>
      <c r="BQ153" s="77">
        <f t="shared" ref="BQ153" ca="1" si="4736">BP153+BQ154+BQ155</f>
        <v>29165.705984926659</v>
      </c>
      <c r="BR153" s="77">
        <f t="shared" ref="BR153" ca="1" si="4737">BQ153+BR154+BR155</f>
        <v>29104.014662168353</v>
      </c>
      <c r="BS153" s="77">
        <f t="shared" ref="BS153" ca="1" si="4738">BR153+BS154+BS155</f>
        <v>29042.323339410046</v>
      </c>
      <c r="BT153" s="77">
        <f t="shared" ref="BT153" ca="1" si="4739">BS153+BT154+BT155</f>
        <v>28980.63201665174</v>
      </c>
      <c r="BU153" s="77">
        <f t="shared" ref="BU153" ca="1" si="4740">BT153+BU154+BU155</f>
        <v>28918.940693893433</v>
      </c>
      <c r="BV153" s="77">
        <f t="shared" ref="BV153" ca="1" si="4741">BU153+BV154+BV155</f>
        <v>28857.249371135127</v>
      </c>
      <c r="BW153" s="77">
        <f t="shared" ref="BW153" ca="1" si="4742">BV153+BW154+BW155</f>
        <v>28795.558048376821</v>
      </c>
      <c r="BX153" s="77">
        <f t="shared" ref="BX153" ca="1" si="4743">BW153+BX154+BX155</f>
        <v>28733.866725618514</v>
      </c>
      <c r="BY153" s="77">
        <f t="shared" ref="BY153" ca="1" si="4744">BX153+BY154+BY155</f>
        <v>28672.175402860208</v>
      </c>
      <c r="BZ153" s="77">
        <f t="shared" ref="BZ153" ca="1" si="4745">BY153+BZ154+BZ155</f>
        <v>28610.484080101902</v>
      </c>
      <c r="CA153" s="77">
        <f t="shared" ref="CA153" ca="1" si="4746">BZ153+CA154+CA155</f>
        <v>28548.792757343595</v>
      </c>
      <c r="CB153" s="77">
        <f t="shared" ref="CB153" ca="1" si="4747">CA153+CB154+CB155</f>
        <v>28487.101434585289</v>
      </c>
      <c r="CC153" s="77">
        <f t="shared" ref="CC153" ca="1" si="4748">CB153+CC154+CC155</f>
        <v>28425.410111826983</v>
      </c>
      <c r="CD153" s="77">
        <f t="shared" ref="CD153" ca="1" si="4749">CC153+CD154+CD155</f>
        <v>28363.718789068676</v>
      </c>
      <c r="CE153" s="77">
        <f t="shared" ref="CE153" ca="1" si="4750">CD153+CE154+CE155</f>
        <v>28302.02746631037</v>
      </c>
      <c r="CF153" s="77">
        <f t="shared" ref="CF153" ca="1" si="4751">CE153+CF154+CF155</f>
        <v>28240.336143552064</v>
      </c>
      <c r="CG153" s="77">
        <f t="shared" ref="CG153" ca="1" si="4752">CF153+CG154+CG155</f>
        <v>28178.644820793757</v>
      </c>
      <c r="CH153" s="77">
        <f t="shared" ref="CH153" ca="1" si="4753">CG153+CH154+CH155</f>
        <v>28943.295618868786</v>
      </c>
      <c r="CI153" s="77">
        <f t="shared" ref="CI153" ca="1" si="4754">CH153+CI154+CI155</f>
        <v>29707.946416943814</v>
      </c>
      <c r="CJ153" s="77">
        <f t="shared" ref="CJ153" ca="1" si="4755">CI153+CJ154+CJ155</f>
        <v>30472.597215018843</v>
      </c>
      <c r="CK153" s="77">
        <f t="shared" ref="CK153" ca="1" si="4756">CJ153+CK154+CK155</f>
        <v>31237.248013093871</v>
      </c>
      <c r="CL153" s="77">
        <f t="shared" ref="CL153" ca="1" si="4757">CK153+CL154+CL155</f>
        <v>32001.8988111689</v>
      </c>
      <c r="CM153" s="77">
        <f t="shared" ref="CM153" ca="1" si="4758">CL153+CM154+CM155</f>
        <v>32766.549609243928</v>
      </c>
      <c r="CN153" s="77">
        <f t="shared" ref="CN153" ca="1" si="4759">CM153+CN154+CN155</f>
        <v>33531.200407318953</v>
      </c>
      <c r="CO153" s="77">
        <f t="shared" ref="CO153" ca="1" si="4760">CN153+CO154+CO155</f>
        <v>34295.851205393978</v>
      </c>
      <c r="CP153" s="77">
        <f t="shared" ref="CP153" ca="1" si="4761">CO153+CP154+CP155</f>
        <v>35060.502003469002</v>
      </c>
      <c r="CQ153" s="77">
        <f t="shared" ref="CQ153" ca="1" si="4762">CP153+CQ154+CQ155</f>
        <v>35825.152801544027</v>
      </c>
      <c r="CR153" s="77">
        <f t="shared" ref="CR153" ca="1" si="4763">CQ153+CR154+CR155</f>
        <v>36589.803599619052</v>
      </c>
      <c r="CS153" s="77">
        <f t="shared" ref="CS153" ca="1" si="4764">CR153+CS154+CS155</f>
        <v>37354.454397694077</v>
      </c>
      <c r="CT153" s="77">
        <f t="shared" ref="CT153" ca="1" si="4765">CS153+CT154+CT155</f>
        <v>37292.76307493577</v>
      </c>
      <c r="CU153" s="77">
        <f t="shared" ref="CU153" ca="1" si="4766">CT153+CU154+CU155</f>
        <v>37231.071752177464</v>
      </c>
      <c r="CV153" s="77">
        <f t="shared" ref="CV153" ca="1" si="4767">CU153+CV154+CV155</f>
        <v>37169.380429419158</v>
      </c>
      <c r="CW153" s="77">
        <f t="shared" ref="CW153" ca="1" si="4768">CV153+CW154+CW155</f>
        <v>37107.689106660851</v>
      </c>
      <c r="CX153" s="77">
        <f t="shared" ref="CX153" ca="1" si="4769">CW153+CX154+CX155</f>
        <v>37045.997783902545</v>
      </c>
      <c r="CY153" s="77">
        <f t="shared" ref="CY153" ca="1" si="4770">CX153+CY154+CY155</f>
        <v>36984.306461144239</v>
      </c>
      <c r="CZ153" s="77">
        <f t="shared" ref="CZ153" ca="1" si="4771">CY153+CZ154+CZ155</f>
        <v>36922.615138385932</v>
      </c>
      <c r="DA153" s="77">
        <f t="shared" ref="DA153" ca="1" si="4772">CZ153+DA154+DA155</f>
        <v>36860.923815627626</v>
      </c>
      <c r="DB153" s="77">
        <f t="shared" ref="DB153" ca="1" si="4773">DA153+DB154+DB155</f>
        <v>36799.23249286932</v>
      </c>
      <c r="DC153" s="77">
        <f t="shared" ref="DC153" ca="1" si="4774">DB153+DC154+DC155</f>
        <v>36737.541170111013</v>
      </c>
      <c r="DD153" s="77">
        <f t="shared" ref="DD153" ca="1" si="4775">DC153+DD154+DD155</f>
        <v>36675.849847352707</v>
      </c>
      <c r="DE153" s="77">
        <f t="shared" ref="DE153" ca="1" si="4776">DD153+DE154+DE155</f>
        <v>36614.158524594401</v>
      </c>
      <c r="DF153" s="77">
        <f t="shared" ref="DF153" ca="1" si="4777">DE153+DF154+DF155</f>
        <v>36552.467201836094</v>
      </c>
      <c r="DG153" s="77">
        <f t="shared" ref="DG153" ca="1" si="4778">DF153+DG154+DG155</f>
        <v>36490.775879077788</v>
      </c>
      <c r="DH153" s="77">
        <f t="shared" ref="DH153" ca="1" si="4779">DG153+DH154+DH155</f>
        <v>36429.084556319482</v>
      </c>
      <c r="DI153" s="77">
        <f t="shared" ref="DI153" ca="1" si="4780">DH153+DI154+DI155</f>
        <v>36367.393233561175</v>
      </c>
      <c r="DJ153" s="77">
        <f t="shared" ref="DJ153" ca="1" si="4781">DI153+DJ154+DJ155</f>
        <v>36305.701910802869</v>
      </c>
      <c r="DK153" s="77">
        <f t="shared" ref="DK153" ca="1" si="4782">DJ153+DK154+DK155</f>
        <v>36244.010588044563</v>
      </c>
      <c r="DL153" s="77">
        <f t="shared" ref="DL153" ca="1" si="4783">DK153+DL154+DL155</f>
        <v>36182.319265286256</v>
      </c>
      <c r="DM153" s="77">
        <f t="shared" ref="DM153" ca="1" si="4784">DL153+DM154+DM155</f>
        <v>36120.62794252795</v>
      </c>
      <c r="DN153" s="77">
        <f t="shared" ref="DN153" ca="1" si="4785">DM153+DN154+DN155</f>
        <v>36058.936619769644</v>
      </c>
      <c r="DO153" s="77">
        <f t="shared" ref="DO153" ca="1" si="4786">DN153+DO154+DO155</f>
        <v>35997.245297011337</v>
      </c>
      <c r="DP153" s="77">
        <f t="shared" ref="DP153" ca="1" si="4787">DO153+DP154+DP155</f>
        <v>35935.553974253031</v>
      </c>
      <c r="DQ153" s="77">
        <f t="shared" ref="DQ153" ca="1" si="4788">DP153+DQ154+DQ155</f>
        <v>35873.862651494725</v>
      </c>
      <c r="DR153" s="77">
        <f t="shared" ref="DR153" ca="1" si="4789">DQ153+DR154+DR155</f>
        <v>35812.171328736418</v>
      </c>
      <c r="DS153" s="77">
        <f t="shared" ref="DS153" ca="1" si="4790">DR153+DS154+DS155</f>
        <v>35750.480005978112</v>
      </c>
      <c r="DT153" s="77">
        <f t="shared" ref="DT153" ca="1" si="4791">DS153+DT154+DT155</f>
        <v>35688.788683219806</v>
      </c>
      <c r="DU153" s="77">
        <f t="shared" ref="DU153" ca="1" si="4792">DT153+DU154+DU155</f>
        <v>35627.097360461499</v>
      </c>
      <c r="DV153" s="77">
        <f t="shared" ref="DV153" ca="1" si="4793">DU153+DV154+DV155</f>
        <v>35565.406037703193</v>
      </c>
      <c r="DW153" s="77">
        <f t="shared" ref="DW153" ca="1" si="4794">DV153+DW154+DW155</f>
        <v>35503.714714944887</v>
      </c>
      <c r="DX153" s="77">
        <f t="shared" ref="DX153" ca="1" si="4795">DW153+DX154+DX155</f>
        <v>35442.02339218658</v>
      </c>
      <c r="DY153" s="77">
        <f t="shared" ref="DY153" ca="1" si="4796">DX153+DY154+DY155</f>
        <v>35380.332069428274</v>
      </c>
      <c r="DZ153" s="77">
        <f t="shared" ref="DZ153" ca="1" si="4797">DY153+DZ154+DZ155</f>
        <v>35318.640746669967</v>
      </c>
      <c r="EA153" s="77">
        <f t="shared" ref="EA153" ca="1" si="4798">DZ153+EA154+EA155</f>
        <v>35256.949423911661</v>
      </c>
      <c r="EB153" s="77">
        <f t="shared" ref="EB153" ca="1" si="4799">EA153+EB154+EB155</f>
        <v>35195.258101153355</v>
      </c>
      <c r="EC153" s="77">
        <f t="shared" ref="EC153" ca="1" si="4800">EB153+EC154+EC155</f>
        <v>35133.566778395048</v>
      </c>
      <c r="ED153" s="77">
        <f t="shared" ref="ED153" ca="1" si="4801">EC153+ED154+ED155</f>
        <v>35071.875455636742</v>
      </c>
      <c r="EE153" s="77">
        <f t="shared" ref="EE153" ca="1" si="4802">ED153+EE154+EE155</f>
        <v>35010.184132878436</v>
      </c>
      <c r="EF153" s="77">
        <f t="shared" ref="EF153" ca="1" si="4803">EE153+EF154+EF155</f>
        <v>34948.492810120129</v>
      </c>
      <c r="EG153" s="77">
        <f t="shared" ref="EG153" ca="1" si="4804">EF153+EG154+EG155</f>
        <v>34886.801487361823</v>
      </c>
      <c r="EH153" s="77">
        <f t="shared" ref="EH153" ca="1" si="4805">EG153+EH154+EH155</f>
        <v>34825.110164603517</v>
      </c>
      <c r="EI153" s="77">
        <f t="shared" ref="EI153" ca="1" si="4806">EH153+EI154+EI155</f>
        <v>34763.41884184521</v>
      </c>
      <c r="EJ153" s="77">
        <f t="shared" ref="EJ153" ca="1" si="4807">EI153+EJ154+EJ155</f>
        <v>34701.727519086904</v>
      </c>
      <c r="EK153" s="77">
        <f t="shared" ref="EK153" ca="1" si="4808">EJ153+EK154+EK155</f>
        <v>34640.036196328598</v>
      </c>
      <c r="EL153" s="77">
        <f t="shared" ref="EL153" ca="1" si="4809">EK153+EL154+EL155</f>
        <v>34578.344873570291</v>
      </c>
      <c r="EM153" s="77">
        <f t="shared" ref="EM153" ca="1" si="4810">EL153+EM154+EM155</f>
        <v>34516.653550811985</v>
      </c>
      <c r="EN153" s="77">
        <f t="shared" ref="EN153" ca="1" si="4811">EM153+EN154+EN155</f>
        <v>34454.962228053679</v>
      </c>
      <c r="EO153" s="77">
        <f t="shared" ref="EO153" ca="1" si="4812">EN153+EO154+EO155</f>
        <v>34393.270905295372</v>
      </c>
      <c r="EP153" s="77">
        <f t="shared" ref="EP153" ca="1" si="4813">EO153+EP154+EP155</f>
        <v>34331.579582537066</v>
      </c>
      <c r="EQ153" s="77">
        <f t="shared" ref="EQ153" ca="1" si="4814">EP153+EQ154+EQ155</f>
        <v>34269.88825977876</v>
      </c>
      <c r="ER153" s="77">
        <f t="shared" ref="ER153" ca="1" si="4815">EQ153+ER154+ER155</f>
        <v>34208.196937020453</v>
      </c>
      <c r="ES153" s="77">
        <f t="shared" ref="ES153" ca="1" si="4816">ER153+ES154+ES155</f>
        <v>34146.505614262147</v>
      </c>
      <c r="ET153" s="77">
        <f t="shared" ref="ET153" ca="1" si="4817">ES153+ET154+ET155</f>
        <v>34084.814291503841</v>
      </c>
      <c r="EU153" s="77">
        <f t="shared" ref="EU153" ca="1" si="4818">ET153+EU154+EU155</f>
        <v>34023.122968745534</v>
      </c>
      <c r="EV153" s="77">
        <f t="shared" ref="EV153" ca="1" si="4819">EU153+EV154+EV155</f>
        <v>33961.431645987228</v>
      </c>
      <c r="EW153" s="77">
        <f t="shared" ref="EW153" ca="1" si="4820">EV153+EW154+EW155</f>
        <v>33899.740323228922</v>
      </c>
      <c r="EX153" s="77">
        <f t="shared" ref="EX153" ca="1" si="4821">EW153+EX154+EX155</f>
        <v>33838.049000470615</v>
      </c>
      <c r="EY153" s="77">
        <f t="shared" ref="EY153" ca="1" si="4822">EX153+EY154+EY155</f>
        <v>33776.357677712309</v>
      </c>
      <c r="EZ153" s="77">
        <f t="shared" ref="EZ153" ca="1" si="4823">EY153+EZ154+EZ155</f>
        <v>33714.666354954003</v>
      </c>
      <c r="FA153" s="77">
        <f t="shared" ref="FA153" ca="1" si="4824">EZ153+FA154+FA155</f>
        <v>33652.975032195696</v>
      </c>
      <c r="FB153" s="77">
        <f t="shared" ref="FB153" ca="1" si="4825">FA153+FB154+FB155</f>
        <v>33591.28370943739</v>
      </c>
      <c r="FC153" s="77">
        <f t="shared" ref="FC153" ca="1" si="4826">FB153+FC154+FC155</f>
        <v>33529.592386679084</v>
      </c>
      <c r="FD153" s="77">
        <f t="shared" ref="FD153" ca="1" si="4827">FC153+FD154+FD155</f>
        <v>33467.901063920777</v>
      </c>
      <c r="FE153" s="77">
        <f t="shared" ref="FE153" ca="1" si="4828">FD153+FE154+FE155</f>
        <v>33406.209741162471</v>
      </c>
      <c r="FF153" s="77">
        <f t="shared" ref="FF153" ca="1" si="4829">FE153+FF154+FF155</f>
        <v>33344.518418404165</v>
      </c>
      <c r="FG153" s="77">
        <f t="shared" ref="FG153" ca="1" si="4830">FF153+FG154+FG155</f>
        <v>33282.827095645858</v>
      </c>
      <c r="FH153" s="77">
        <f t="shared" ref="FH153" ca="1" si="4831">FG153+FH154+FH155</f>
        <v>33221.135772887552</v>
      </c>
      <c r="FI153" s="77">
        <f t="shared" ref="FI153" ca="1" si="4832">FH153+FI154+FI155</f>
        <v>33159.444450129246</v>
      </c>
      <c r="FJ153" s="77">
        <f t="shared" ref="FJ153" ca="1" si="4833">FI153+FJ154+FJ155</f>
        <v>33097.753127370939</v>
      </c>
      <c r="FK153" s="77">
        <f t="shared" ref="FK153" ca="1" si="4834">FJ153+FK154+FK155</f>
        <v>33036.061804612633</v>
      </c>
      <c r="FL153" s="77">
        <f t="shared" ref="FL153" ca="1" si="4835">FK153+FL154+FL155</f>
        <v>32974.370481854326</v>
      </c>
      <c r="FM153" s="77">
        <f t="shared" ref="FM153" ca="1" si="4836">FL153+FM154+FM155</f>
        <v>32912.67915909602</v>
      </c>
      <c r="FN153" s="77">
        <f t="shared" ref="FN153" ca="1" si="4837">FM153+FN154+FN155</f>
        <v>33677.329957171045</v>
      </c>
      <c r="FO153" s="77">
        <f t="shared" ref="FO153" ca="1" si="4838">FN153+FO154+FO155</f>
        <v>34441.98075524607</v>
      </c>
      <c r="FP153" s="77">
        <f t="shared" ref="FP153" ca="1" si="4839">FO153+FP154+FP155</f>
        <v>35206.631553321095</v>
      </c>
      <c r="FQ153" s="77">
        <f t="shared" ref="FQ153" ca="1" si="4840">FP153+FQ154+FQ155</f>
        <v>35971.282351396119</v>
      </c>
      <c r="FR153" s="77">
        <f t="shared" ref="FR153" ca="1" si="4841">FQ153+FR154+FR155</f>
        <v>36735.933149471144</v>
      </c>
      <c r="FS153" s="77">
        <f t="shared" ref="FS153" ca="1" si="4842">FR153+FS154+FS155</f>
        <v>37500.583947546169</v>
      </c>
      <c r="FT153" s="77">
        <f t="shared" ref="FT153" ca="1" si="4843">FS153+FT154+FT155</f>
        <v>38265.234745621194</v>
      </c>
      <c r="FU153" s="77">
        <f t="shared" ref="FU153" ca="1" si="4844">FT153+FU154+FU155</f>
        <v>39029.885543696219</v>
      </c>
      <c r="FV153" s="77">
        <f t="shared" ref="FV153" ca="1" si="4845">FU153+FV154+FV155</f>
        <v>39794.536341771243</v>
      </c>
      <c r="FW153" s="77">
        <f t="shared" ref="FW153" ca="1" si="4846">FV153+FW154+FW155</f>
        <v>40559.187139846268</v>
      </c>
      <c r="FX153" s="77">
        <f t="shared" ref="FX153" ca="1" si="4847">FW153+FX154+FX155</f>
        <v>41323.837937921293</v>
      </c>
      <c r="FY153" s="77">
        <f t="shared" ref="FY153" ca="1" si="4848">FX153+FY154+FY155</f>
        <v>42088.488735996318</v>
      </c>
      <c r="FZ153" s="77">
        <f t="shared" ref="FZ153" ca="1" si="4849">FY153+FZ154+FZ155</f>
        <v>43543.198266154679</v>
      </c>
      <c r="GA153" s="77">
        <f t="shared" ref="GA153" ca="1" si="4850">FZ153+GA154+GA155</f>
        <v>44997.90779631304</v>
      </c>
      <c r="GB153" s="77">
        <f t="shared" ref="GB153" ca="1" si="4851">GA153+GB154+GB155</f>
        <v>46452.617326471402</v>
      </c>
      <c r="GC153" s="77">
        <f t="shared" ref="GC153" ca="1" si="4852">GB153+GC154+GC155</f>
        <v>47907.326856629763</v>
      </c>
      <c r="GD153" s="77">
        <f t="shared" ref="GD153" ca="1" si="4853">GC153+GD154+GD155</f>
        <v>49362.036386788124</v>
      </c>
      <c r="GE153" s="77">
        <f t="shared" ref="GE153" ca="1" si="4854">GD153+GE154+GE155</f>
        <v>50816.745916946486</v>
      </c>
      <c r="GF153" s="77">
        <f t="shared" ref="GF153" ca="1" si="4855">GE153+GF154+GF155</f>
        <v>52271.455447104847</v>
      </c>
      <c r="GG153" s="77">
        <f t="shared" ref="GG153" ca="1" si="4856">GF153+GG154+GG155</f>
        <v>53726.164977263208</v>
      </c>
      <c r="GH153" s="77">
        <f t="shared" ref="GH153" ca="1" si="4857">GG153+GH154+GH155</f>
        <v>55180.874507421569</v>
      </c>
      <c r="GI153" s="77">
        <f t="shared" ref="GI153" ca="1" si="4858">GH153+GI154+GI155</f>
        <v>56635.584037579931</v>
      </c>
      <c r="GJ153" s="77">
        <f t="shared" ref="GJ153" ca="1" si="4859">GI153+GJ154+GJ155</f>
        <v>58090.293567738292</v>
      </c>
      <c r="GK153" s="77">
        <f t="shared" ref="GK153" ca="1" si="4860">GJ153+GK154+GK155</f>
        <v>59545.003097896653</v>
      </c>
      <c r="GL153" s="77">
        <f t="shared" ref="GL153" ca="1" si="4861">GK153+GL154+GL155</f>
        <v>59483.311775138347</v>
      </c>
      <c r="GM153" s="77">
        <f t="shared" ref="GM153" ca="1" si="4862">GL153+GM154+GM155</f>
        <v>59421.620452380041</v>
      </c>
      <c r="GN153" s="77">
        <f t="shared" ref="GN153" ca="1" si="4863">GM153+GN154+GN155</f>
        <v>59359.929129621734</v>
      </c>
      <c r="GO153" s="77">
        <f t="shared" ref="GO153" ca="1" si="4864">GN153+GO154+GO155</f>
        <v>59298.237806863428</v>
      </c>
      <c r="GP153" s="77">
        <f t="shared" ref="GP153" ca="1" si="4865">GO153+GP154+GP155</f>
        <v>59236.546484105122</v>
      </c>
      <c r="GQ153" s="77">
        <f t="shared" ref="GQ153" ca="1" si="4866">GP153+GQ154+GQ155</f>
        <v>59174.855161346815</v>
      </c>
      <c r="GR153" s="77">
        <f t="shared" ref="GR153" ca="1" si="4867">GQ153+GR154+GR155</f>
        <v>59113.163838588509</v>
      </c>
      <c r="GS153" s="77">
        <f t="shared" ref="GS153" ca="1" si="4868">GR153+GS154+GS155</f>
        <v>59051.472515830203</v>
      </c>
      <c r="GT153" s="77">
        <f t="shared" ref="GT153" ca="1" si="4869">GS153+GT154+GT155</f>
        <v>58989.781193071896</v>
      </c>
      <c r="GU153" s="77">
        <f t="shared" ref="GU153" ca="1" si="4870">GT153+GU154+GU155</f>
        <v>58928.08987031359</v>
      </c>
      <c r="GV153" s="77">
        <f t="shared" ref="GV153" ca="1" si="4871">GU153+GV154+GV155</f>
        <v>58866.398547555284</v>
      </c>
      <c r="GW153" s="77">
        <f t="shared" ref="GW153" ca="1" si="4872">GV153+GW154+GW155</f>
        <v>58804.707224796977</v>
      </c>
      <c r="GX153" s="77">
        <f t="shared" ref="GX153" ca="1" si="4873">GW153+GX154+GX155</f>
        <v>58743.015902038671</v>
      </c>
      <c r="GY153" s="77">
        <f t="shared" ref="GY153" ca="1" si="4874">GX153+GY154+GY155</f>
        <v>58681.324579280365</v>
      </c>
      <c r="GZ153" s="77">
        <f t="shared" ref="GZ153" ca="1" si="4875">GY153+GZ154+GZ155</f>
        <v>58619.633256522058</v>
      </c>
      <c r="HA153" s="77">
        <f t="shared" ref="HA153" ca="1" si="4876">GZ153+HA154+HA155</f>
        <v>58557.941933763752</v>
      </c>
      <c r="HB153" s="77">
        <f t="shared" ref="HB153" ca="1" si="4877">HA153+HB154+HB155</f>
        <v>58496.250611005446</v>
      </c>
      <c r="HC153" s="77">
        <f t="shared" ref="HC153" ca="1" si="4878">HB153+HC154+HC155</f>
        <v>58434.559288247139</v>
      </c>
      <c r="HD153" s="77">
        <f t="shared" ref="HD153" ca="1" si="4879">HC153+HD154+HD155</f>
        <v>58372.867965488833</v>
      </c>
      <c r="HE153" s="77">
        <f t="shared" ref="HE153" ca="1" si="4880">HD153+HE154+HE155</f>
        <v>58311.176642730527</v>
      </c>
      <c r="HF153" s="77">
        <f t="shared" ref="HF153" ca="1" si="4881">HE153+HF154+HF155</f>
        <v>58249.48531997222</v>
      </c>
      <c r="HG153" s="77">
        <f t="shared" ref="HG153" ca="1" si="4882">HF153+HG154+HG155</f>
        <v>58187.793997213914</v>
      </c>
      <c r="HH153" s="77">
        <f t="shared" ref="HH153" ca="1" si="4883">HG153+HH154+HH155</f>
        <v>58126.102674455607</v>
      </c>
      <c r="HI153" s="77">
        <f t="shared" ref="HI153" ca="1" si="4884">HH153+HI154+HI155</f>
        <v>58064.411351697301</v>
      </c>
      <c r="HJ153" s="77">
        <f t="shared" ref="HJ153" ca="1" si="4885">HI153+HJ154+HJ155</f>
        <v>58002.720028938995</v>
      </c>
      <c r="HK153" s="77">
        <f t="shared" ref="HK153" ca="1" si="4886">HJ153+HK154+HK155</f>
        <v>57941.028706180688</v>
      </c>
      <c r="HL153" s="77">
        <f t="shared" ref="HL153" ca="1" si="4887">HK153+HL154+HL155</f>
        <v>57879.337383422382</v>
      </c>
      <c r="HM153" s="77">
        <f t="shared" ref="HM153" ca="1" si="4888">HL153+HM154+HM155</f>
        <v>57817.646060664076</v>
      </c>
      <c r="HN153" s="77">
        <f t="shared" ref="HN153" ca="1" si="4889">HM153+HN154+HN155</f>
        <v>57755.954737905769</v>
      </c>
      <c r="HO153" s="77">
        <f t="shared" ref="HO153" ca="1" si="4890">HN153+HO154+HO155</f>
        <v>57694.263415147463</v>
      </c>
      <c r="HP153" s="77">
        <f t="shared" ref="HP153" ca="1" si="4891">HO153+HP154+HP155</f>
        <v>57632.572092389157</v>
      </c>
      <c r="HQ153" s="77">
        <f t="shared" ref="HQ153" ca="1" si="4892">HP153+HQ154+HQ155</f>
        <v>57570.88076963085</v>
      </c>
      <c r="HR153" s="77">
        <f t="shared" ref="HR153" ca="1" si="4893">HQ153+HR154+HR155</f>
        <v>57509.189446872544</v>
      </c>
      <c r="HS153" s="77">
        <f t="shared" ref="HS153" ca="1" si="4894">HR153+HS154+HS155</f>
        <v>57447.498124114238</v>
      </c>
      <c r="HT153" s="77">
        <f t="shared" ref="HT153" ca="1" si="4895">HS153+HT154+HT155</f>
        <v>57385.806801355931</v>
      </c>
      <c r="HU153" s="77">
        <f t="shared" ref="HU153" ca="1" si="4896">HT153+HU154+HU155</f>
        <v>57324.115478597625</v>
      </c>
      <c r="HV153" s="77">
        <f t="shared" ref="HV153" ca="1" si="4897">HU153+HV154+HV155</f>
        <v>57262.424155839319</v>
      </c>
      <c r="HW153" s="77">
        <f t="shared" ref="HW153" ca="1" si="4898">HV153+HW154+HW155</f>
        <v>57200.732833081012</v>
      </c>
      <c r="HX153" s="77">
        <f t="shared" ref="HX153" ca="1" si="4899">HW153+HX154+HX155</f>
        <v>57139.041510322706</v>
      </c>
      <c r="HY153" s="77">
        <f t="shared" ref="HY153" ca="1" si="4900">HX153+HY154+HY155</f>
        <v>57077.3501875644</v>
      </c>
      <c r="HZ153" s="77">
        <f t="shared" ref="HZ153" ca="1" si="4901">HY153+HZ154+HZ155</f>
        <v>57015.658864806093</v>
      </c>
      <c r="IA153" s="77">
        <f t="shared" ref="IA153" ca="1" si="4902">HZ153+IA154+IA155</f>
        <v>56953.967542047787</v>
      </c>
      <c r="IB153" s="77">
        <f t="shared" ref="IB153" ca="1" si="4903">IA153+IB154+IB155</f>
        <v>56892.276219289481</v>
      </c>
      <c r="IC153" s="77">
        <f t="shared" ref="IC153" ca="1" si="4904">IB153+IC154+IC155</f>
        <v>56830.584896531174</v>
      </c>
      <c r="ID153" s="77">
        <f t="shared" ref="ID153" ca="1" si="4905">IC153+ID154+ID155</f>
        <v>56768.893573772868</v>
      </c>
      <c r="IE153" s="77">
        <f t="shared" ref="IE153" ca="1" si="4906">ID153+IE154+IE155</f>
        <v>56707.202251014562</v>
      </c>
      <c r="IF153" s="77">
        <f t="shared" ref="IF153" ca="1" si="4907">IE153+IF154+IF155</f>
        <v>56645.510928256255</v>
      </c>
      <c r="IG153" s="77">
        <f t="shared" ref="IG153" ca="1" si="4908">IF153+IG154+IG155</f>
        <v>56583.819605497949</v>
      </c>
      <c r="IH153" s="77">
        <f t="shared" ref="IH153" ca="1" si="4909">IG153+IH154+IH155</f>
        <v>56522.128282739643</v>
      </c>
      <c r="II153" s="77">
        <f t="shared" ref="II153" ca="1" si="4910">IH153+II154+II155</f>
        <v>56460.436959981336</v>
      </c>
      <c r="IJ153" s="77">
        <f t="shared" ref="IJ153" ca="1" si="4911">II153+IJ154+IJ155</f>
        <v>56398.74563722303</v>
      </c>
      <c r="IK153" s="77">
        <f t="shared" ref="IK153" ca="1" si="4912">IJ153+IK154+IK155</f>
        <v>56337.054314464724</v>
      </c>
      <c r="IL153" s="77">
        <f t="shared" ref="IL153" ca="1" si="4913">IK153+IL154+IL155</f>
        <v>56275.362991706417</v>
      </c>
      <c r="IM153" s="77">
        <f t="shared" ref="IM153" ca="1" si="4914">IL153+IM154+IM155</f>
        <v>56213.671668948111</v>
      </c>
      <c r="IN153" s="77">
        <f t="shared" ref="IN153" ca="1" si="4915">IM153+IN154+IN155</f>
        <v>56151.980346189805</v>
      </c>
      <c r="IO153" s="77">
        <f t="shared" ref="IO153" ca="1" si="4916">IN153+IO154+IO155</f>
        <v>56090.289023431498</v>
      </c>
      <c r="IP153" s="77">
        <f t="shared" ref="IP153" ca="1" si="4917">IO153+IP154+IP155</f>
        <v>56028.597700673192</v>
      </c>
      <c r="IQ153" s="77">
        <f t="shared" ref="IQ153" ca="1" si="4918">IP153+IQ154+IQ155</f>
        <v>55966.906377914886</v>
      </c>
      <c r="IR153" s="77">
        <f t="shared" ref="IR153" ca="1" si="4919">IQ153+IR154+IR155</f>
        <v>55905.215055156579</v>
      </c>
      <c r="IS153" s="77">
        <f t="shared" ref="IS153" ca="1" si="4920">IR153+IS154+IS155</f>
        <v>55843.523732398273</v>
      </c>
      <c r="IT153" s="77">
        <f t="shared" ref="IT153" ca="1" si="4921">IS153+IT154+IT155</f>
        <v>56608.174530473298</v>
      </c>
      <c r="IU153" s="77">
        <f t="shared" ref="IU153" ca="1" si="4922">IT153+IU154+IU155</f>
        <v>57372.825328548322</v>
      </c>
      <c r="IV153" s="77">
        <f t="shared" ref="IV153" ca="1" si="4923">IU153+IV154+IV155</f>
        <v>58137.476126623347</v>
      </c>
      <c r="IW153" s="77">
        <f t="shared" ref="IW153" ca="1" si="4924">IV153+IW154+IW155</f>
        <v>58902.126924698372</v>
      </c>
      <c r="IX153" s="77">
        <f t="shared" ref="IX153" ca="1" si="4925">IW153+IX154+IX155</f>
        <v>59666.777722773397</v>
      </c>
      <c r="IY153" s="77">
        <f t="shared" ref="IY153" ca="1" si="4926">IX153+IY154+IY155</f>
        <v>60431.428520848422</v>
      </c>
      <c r="IZ153" s="77">
        <f t="shared" ref="IZ153" ca="1" si="4927">IY153+IZ154+IZ155</f>
        <v>61196.079318923446</v>
      </c>
      <c r="JA153" s="77">
        <f t="shared" ref="JA153" ca="1" si="4928">IZ153+JA154+JA155</f>
        <v>61960.730116998471</v>
      </c>
      <c r="JB153" s="77">
        <f t="shared" ref="JB153" ca="1" si="4929">JA153+JB154+JB155</f>
        <v>62725.380915073496</v>
      </c>
      <c r="JC153" s="77">
        <f t="shared" ref="JC153" ca="1" si="4930">JB153+JC154+JC155</f>
        <v>63490.031713148521</v>
      </c>
      <c r="JD153" s="77">
        <f t="shared" ref="JD153" ca="1" si="4931">JC153+JD154+JD155</f>
        <v>64254.682511223546</v>
      </c>
      <c r="JE153" s="77">
        <f t="shared" ref="JE153" ca="1" si="4932">JD153+JE154+JE155</f>
        <v>65019.33330929857</v>
      </c>
      <c r="JF153" s="77">
        <f t="shared" ref="JF153" ca="1" si="4933">JE153+JF154+JF155</f>
        <v>64957.641986540264</v>
      </c>
      <c r="JG153" s="77">
        <f t="shared" ref="JG153" ca="1" si="4934">JF153+JG154+JG155</f>
        <v>64895.950663781958</v>
      </c>
      <c r="JH153" s="77">
        <f t="shared" ref="JH153" ca="1" si="4935">JG153+JH154+JH155</f>
        <v>64834.259341023651</v>
      </c>
      <c r="JI153" s="77">
        <f t="shared" ref="JI153" ca="1" si="4936">JH153+JI154+JI155</f>
        <v>64772.568018265345</v>
      </c>
      <c r="JJ153" s="77">
        <f t="shared" ref="JJ153" ca="1" si="4937">JI153+JJ154+JJ155</f>
        <v>64710.876695507039</v>
      </c>
      <c r="JK153" s="77">
        <f t="shared" ref="JK153" ca="1" si="4938">JJ153+JK154+JK155</f>
        <v>64649.185372748732</v>
      </c>
      <c r="JL153" s="77">
        <f t="shared" ref="JL153" ca="1" si="4939">JK153+JL154+JL155</f>
        <v>64587.494049990426</v>
      </c>
      <c r="JM153" s="77">
        <f t="shared" ref="JM153" ca="1" si="4940">JL153+JM154+JM155</f>
        <v>64525.80272723212</v>
      </c>
      <c r="JN153" s="77">
        <f t="shared" ref="JN153" ca="1" si="4941">JM153+JN154+JN155</f>
        <v>64464.111404473813</v>
      </c>
      <c r="JO153" s="77">
        <f t="shared" ref="JO153" ca="1" si="4942">JN153+JO154+JO155</f>
        <v>64402.420081715507</v>
      </c>
      <c r="JP153" s="77">
        <f t="shared" ref="JP153" ca="1" si="4943">JO153+JP154+JP155</f>
        <v>64340.728758957201</v>
      </c>
      <c r="JQ153" s="77">
        <f t="shared" ref="JQ153" ca="1" si="4944">JP153+JQ154+JQ155</f>
        <v>64279.037436198894</v>
      </c>
      <c r="JR153" s="77">
        <f t="shared" ref="JR153" ca="1" si="4945">JQ153+JR154+JR155</f>
        <v>64217.346113440588</v>
      </c>
      <c r="JS153" s="77">
        <f t="shared" ref="JS153" ca="1" si="4946">JR153+JS154+JS155</f>
        <v>64155.654790682282</v>
      </c>
      <c r="JT153" s="77">
        <f t="shared" ref="JT153" ca="1" si="4947">JS153+JT154+JT155</f>
        <v>64093.963467923975</v>
      </c>
      <c r="JU153" s="77">
        <f t="shared" ref="JU153" ca="1" si="4948">JT153+JU154+JU155</f>
        <v>64032.272145165669</v>
      </c>
      <c r="JV153" s="77">
        <f t="shared" ref="JV153" ca="1" si="4949">JU153+JV154+JV155</f>
        <v>63970.580822407363</v>
      </c>
      <c r="JW153" s="77">
        <f t="shared" ref="JW153" ca="1" si="4950">JV153+JW154+JW155</f>
        <v>63908.889499649056</v>
      </c>
      <c r="JX153" s="77">
        <f t="shared" ref="JX153" ca="1" si="4951">JW153+JX154+JX155</f>
        <v>63847.19817689075</v>
      </c>
      <c r="JY153" s="77">
        <f t="shared" ref="JY153" ca="1" si="4952">JX153+JY154+JY155</f>
        <v>63785.506854132444</v>
      </c>
      <c r="JZ153" s="77">
        <f t="shared" ref="JZ153" ca="1" si="4953">JY153+JZ154+JZ155</f>
        <v>63723.815531374137</v>
      </c>
      <c r="KA153" s="77">
        <f t="shared" ref="KA153" ca="1" si="4954">JZ153+KA154+KA155</f>
        <v>63662.124208615831</v>
      </c>
      <c r="KB153" s="77">
        <f t="shared" ref="KB153" ca="1" si="4955">KA153+KB154+KB155</f>
        <v>63600.432885857525</v>
      </c>
      <c r="KC153" s="77">
        <f t="shared" ref="KC153" ca="1" si="4956">KB153+KC154+KC155</f>
        <v>63538.741563099218</v>
      </c>
      <c r="KD153" s="77">
        <f t="shared" ref="KD153" ca="1" si="4957">KC153+KD154+KD155</f>
        <v>63477.050240340912</v>
      </c>
      <c r="KE153" s="77">
        <f t="shared" ref="KE153" ca="1" si="4958">KD153+KE154+KE155</f>
        <v>63415.358917582605</v>
      </c>
      <c r="KF153" s="77">
        <f t="shared" ref="KF153" ca="1" si="4959">KE153+KF154+KF155</f>
        <v>63353.667594824299</v>
      </c>
      <c r="KG153" s="77">
        <f t="shared" ref="KG153" ca="1" si="4960">KF153+KG154+KG155</f>
        <v>63291.976272065993</v>
      </c>
      <c r="KH153" s="77">
        <f t="shared" ref="KH153" ca="1" si="4961">KG153+KH154+KH155</f>
        <v>63230.284949307686</v>
      </c>
      <c r="KI153" s="77">
        <f t="shared" ref="KI153" ca="1" si="4962">KH153+KI154+KI155</f>
        <v>63168.59362654938</v>
      </c>
      <c r="KJ153" s="77">
        <f t="shared" ref="KJ153" ca="1" si="4963">KI153+KJ154+KJ155</f>
        <v>63106.902303791074</v>
      </c>
      <c r="KK153" s="77">
        <f t="shared" ref="KK153" ca="1" si="4964">KJ153+KK154+KK155</f>
        <v>63045.210981032767</v>
      </c>
      <c r="KL153" s="77">
        <f t="shared" ref="KL153" ca="1" si="4965">KK153+KL154+KL155</f>
        <v>62983.519658274461</v>
      </c>
      <c r="KM153" s="77">
        <f t="shared" ref="KM153" ca="1" si="4966">KL153+KM154+KM155</f>
        <v>62921.828335516155</v>
      </c>
      <c r="KN153" s="77">
        <f t="shared" ref="KN153" ca="1" si="4967">KM153+KN154+KN155</f>
        <v>62860.137012757848</v>
      </c>
      <c r="KO153" s="77">
        <f t="shared" ref="KO153" ca="1" si="4968">KN153+KO154+KO155</f>
        <v>62798.445689999542</v>
      </c>
    </row>
    <row r="154" spans="1:301" ht="12" x14ac:dyDescent="0.2">
      <c r="A154" s="125" t="s">
        <v>310</v>
      </c>
      <c r="B154" s="77">
        <f>B54</f>
        <v>5138.911208333333</v>
      </c>
      <c r="C154" s="77">
        <f t="shared" ref="C154:AH154" si="4969">+C54</f>
        <v>2538.9112083333334</v>
      </c>
      <c r="D154" s="77">
        <f t="shared" si="4969"/>
        <v>2538.9112083333334</v>
      </c>
      <c r="E154" s="77">
        <f t="shared" si="4969"/>
        <v>2538.9112083333334</v>
      </c>
      <c r="F154" s="77">
        <f t="shared" si="4969"/>
        <v>2538.9112083333334</v>
      </c>
      <c r="G154" s="77">
        <f t="shared" si="4969"/>
        <v>2538.9112083333334</v>
      </c>
      <c r="H154" s="77">
        <f t="shared" si="4969"/>
        <v>2538.9112083333334</v>
      </c>
      <c r="I154" s="77">
        <f t="shared" si="4969"/>
        <v>2538.9112083333334</v>
      </c>
      <c r="J154" s="77">
        <f t="shared" si="4969"/>
        <v>2538.9112083333334</v>
      </c>
      <c r="K154" s="77">
        <f t="shared" si="4969"/>
        <v>2538.9112083333334</v>
      </c>
      <c r="L154" s="77">
        <f t="shared" si="4969"/>
        <v>2538.9112083333334</v>
      </c>
      <c r="M154" s="77">
        <f t="shared" si="4969"/>
        <v>2538.9112083333334</v>
      </c>
      <c r="N154" s="77">
        <f t="shared" si="4969"/>
        <v>0</v>
      </c>
      <c r="O154" s="77">
        <f t="shared" si="4969"/>
        <v>0</v>
      </c>
      <c r="P154" s="77">
        <f t="shared" si="4969"/>
        <v>0</v>
      </c>
      <c r="Q154" s="77">
        <f t="shared" si="4969"/>
        <v>0</v>
      </c>
      <c r="R154" s="77">
        <f t="shared" si="4969"/>
        <v>0</v>
      </c>
      <c r="S154" s="77">
        <f t="shared" si="4969"/>
        <v>0</v>
      </c>
      <c r="T154" s="77">
        <f t="shared" si="4969"/>
        <v>0</v>
      </c>
      <c r="U154" s="77">
        <f t="shared" si="4969"/>
        <v>0</v>
      </c>
      <c r="V154" s="77">
        <f t="shared" si="4969"/>
        <v>0</v>
      </c>
      <c r="W154" s="77">
        <f t="shared" si="4969"/>
        <v>0</v>
      </c>
      <c r="X154" s="77">
        <f t="shared" si="4969"/>
        <v>0</v>
      </c>
      <c r="Y154" s="77">
        <f t="shared" si="4969"/>
        <v>0</v>
      </c>
      <c r="Z154" s="77">
        <f t="shared" si="4969"/>
        <v>0</v>
      </c>
      <c r="AA154" s="77">
        <f t="shared" si="4969"/>
        <v>0</v>
      </c>
      <c r="AB154" s="77">
        <f t="shared" si="4969"/>
        <v>0</v>
      </c>
      <c r="AC154" s="77">
        <f t="shared" si="4969"/>
        <v>0</v>
      </c>
      <c r="AD154" s="77">
        <f t="shared" si="4969"/>
        <v>0</v>
      </c>
      <c r="AE154" s="77">
        <f t="shared" si="4969"/>
        <v>0</v>
      </c>
      <c r="AF154" s="77">
        <f t="shared" si="4969"/>
        <v>0</v>
      </c>
      <c r="AG154" s="77">
        <f t="shared" si="4969"/>
        <v>0</v>
      </c>
      <c r="AH154" s="77">
        <f t="shared" si="4969"/>
        <v>0</v>
      </c>
      <c r="AI154" s="77">
        <f t="shared" ref="AI154:BN154" si="4970">+AI54</f>
        <v>0</v>
      </c>
      <c r="AJ154" s="77">
        <f t="shared" si="4970"/>
        <v>0</v>
      </c>
      <c r="AK154" s="77">
        <f t="shared" si="4970"/>
        <v>0</v>
      </c>
      <c r="AL154" s="77">
        <f t="shared" si="4970"/>
        <v>0</v>
      </c>
      <c r="AM154" s="77">
        <f t="shared" si="4970"/>
        <v>0</v>
      </c>
      <c r="AN154" s="77">
        <f t="shared" si="4970"/>
        <v>0</v>
      </c>
      <c r="AO154" s="77">
        <f t="shared" si="4970"/>
        <v>0</v>
      </c>
      <c r="AP154" s="77">
        <f t="shared" si="4970"/>
        <v>0</v>
      </c>
      <c r="AQ154" s="77">
        <f t="shared" si="4970"/>
        <v>0</v>
      </c>
      <c r="AR154" s="77">
        <f t="shared" si="4970"/>
        <v>0</v>
      </c>
      <c r="AS154" s="77">
        <f t="shared" si="4970"/>
        <v>0</v>
      </c>
      <c r="AT154" s="77">
        <f t="shared" si="4970"/>
        <v>0</v>
      </c>
      <c r="AU154" s="77">
        <f t="shared" si="4970"/>
        <v>0</v>
      </c>
      <c r="AV154" s="77">
        <f t="shared" si="4970"/>
        <v>0</v>
      </c>
      <c r="AW154" s="77">
        <f t="shared" si="4970"/>
        <v>0</v>
      </c>
      <c r="AX154" s="77">
        <f t="shared" si="4970"/>
        <v>0</v>
      </c>
      <c r="AY154" s="77">
        <f t="shared" si="4970"/>
        <v>0</v>
      </c>
      <c r="AZ154" s="77">
        <f t="shared" si="4970"/>
        <v>0</v>
      </c>
      <c r="BA154" s="77">
        <f t="shared" si="4970"/>
        <v>0</v>
      </c>
      <c r="BB154" s="77">
        <f t="shared" si="4970"/>
        <v>0</v>
      </c>
      <c r="BC154" s="77">
        <f t="shared" si="4970"/>
        <v>0</v>
      </c>
      <c r="BD154" s="77">
        <f t="shared" si="4970"/>
        <v>0</v>
      </c>
      <c r="BE154" s="77">
        <f t="shared" si="4970"/>
        <v>0</v>
      </c>
      <c r="BF154" s="77">
        <f t="shared" si="4970"/>
        <v>0</v>
      </c>
      <c r="BG154" s="77">
        <f t="shared" si="4970"/>
        <v>0</v>
      </c>
      <c r="BH154" s="77">
        <f t="shared" si="4970"/>
        <v>0</v>
      </c>
      <c r="BI154" s="77">
        <f t="shared" si="4970"/>
        <v>0</v>
      </c>
      <c r="BJ154" s="77">
        <f t="shared" si="4970"/>
        <v>0</v>
      </c>
      <c r="BK154" s="77">
        <f t="shared" si="4970"/>
        <v>0</v>
      </c>
      <c r="BL154" s="77">
        <f t="shared" si="4970"/>
        <v>0</v>
      </c>
      <c r="BM154" s="77">
        <f t="shared" si="4970"/>
        <v>0</v>
      </c>
      <c r="BN154" s="77">
        <f t="shared" si="4970"/>
        <v>0</v>
      </c>
      <c r="BO154" s="77">
        <f t="shared" ref="BO154:CT154" si="4971">+BO54</f>
        <v>0</v>
      </c>
      <c r="BP154" s="77">
        <f t="shared" si="4971"/>
        <v>0</v>
      </c>
      <c r="BQ154" s="77">
        <f t="shared" si="4971"/>
        <v>0</v>
      </c>
      <c r="BR154" s="77">
        <f t="shared" si="4971"/>
        <v>0</v>
      </c>
      <c r="BS154" s="77">
        <f t="shared" si="4971"/>
        <v>0</v>
      </c>
      <c r="BT154" s="77">
        <f t="shared" si="4971"/>
        <v>0</v>
      </c>
      <c r="BU154" s="77">
        <f t="shared" si="4971"/>
        <v>0</v>
      </c>
      <c r="BV154" s="77">
        <f t="shared" si="4971"/>
        <v>0</v>
      </c>
      <c r="BW154" s="77">
        <f t="shared" si="4971"/>
        <v>0</v>
      </c>
      <c r="BX154" s="77">
        <f t="shared" si="4971"/>
        <v>0</v>
      </c>
      <c r="BY154" s="77">
        <f t="shared" si="4971"/>
        <v>0</v>
      </c>
      <c r="BZ154" s="77">
        <f t="shared" si="4971"/>
        <v>0</v>
      </c>
      <c r="CA154" s="77">
        <f t="shared" si="4971"/>
        <v>0</v>
      </c>
      <c r="CB154" s="77">
        <f t="shared" si="4971"/>
        <v>0</v>
      </c>
      <c r="CC154" s="77">
        <f t="shared" si="4971"/>
        <v>0</v>
      </c>
      <c r="CD154" s="77">
        <f t="shared" si="4971"/>
        <v>0</v>
      </c>
      <c r="CE154" s="77">
        <f t="shared" si="4971"/>
        <v>0</v>
      </c>
      <c r="CF154" s="77">
        <f t="shared" si="4971"/>
        <v>0</v>
      </c>
      <c r="CG154" s="77">
        <f t="shared" si="4971"/>
        <v>0</v>
      </c>
      <c r="CH154" s="77">
        <f t="shared" si="4971"/>
        <v>826.34212083333341</v>
      </c>
      <c r="CI154" s="77">
        <f t="shared" si="4971"/>
        <v>826.34212083333341</v>
      </c>
      <c r="CJ154" s="77">
        <f t="shared" si="4971"/>
        <v>826.34212083333341</v>
      </c>
      <c r="CK154" s="77">
        <f t="shared" si="4971"/>
        <v>826.34212083333341</v>
      </c>
      <c r="CL154" s="77">
        <f t="shared" si="4971"/>
        <v>826.34212083333341</v>
      </c>
      <c r="CM154" s="77">
        <f t="shared" si="4971"/>
        <v>826.34212083333341</v>
      </c>
      <c r="CN154" s="77">
        <f t="shared" si="4971"/>
        <v>826.34212083333341</v>
      </c>
      <c r="CO154" s="77">
        <f t="shared" si="4971"/>
        <v>826.34212083333341</v>
      </c>
      <c r="CP154" s="77">
        <f t="shared" si="4971"/>
        <v>826.34212083333341</v>
      </c>
      <c r="CQ154" s="77">
        <f t="shared" si="4971"/>
        <v>826.34212083333341</v>
      </c>
      <c r="CR154" s="77">
        <f t="shared" si="4971"/>
        <v>826.34212083333341</v>
      </c>
      <c r="CS154" s="77">
        <f t="shared" si="4971"/>
        <v>826.34212083333341</v>
      </c>
      <c r="CT154" s="77">
        <f t="shared" si="4971"/>
        <v>0</v>
      </c>
      <c r="CU154" s="77">
        <f t="shared" ref="CU154:DQ154" si="4972">+CU54</f>
        <v>0</v>
      </c>
      <c r="CV154" s="77">
        <f t="shared" si="4972"/>
        <v>0</v>
      </c>
      <c r="CW154" s="77">
        <f t="shared" si="4972"/>
        <v>0</v>
      </c>
      <c r="CX154" s="77">
        <f t="shared" si="4972"/>
        <v>0</v>
      </c>
      <c r="CY154" s="77">
        <f t="shared" si="4972"/>
        <v>0</v>
      </c>
      <c r="CZ154" s="77">
        <f t="shared" si="4972"/>
        <v>0</v>
      </c>
      <c r="DA154" s="77">
        <f t="shared" si="4972"/>
        <v>0</v>
      </c>
      <c r="DB154" s="77">
        <f t="shared" si="4972"/>
        <v>0</v>
      </c>
      <c r="DC154" s="77">
        <f t="shared" si="4972"/>
        <v>0</v>
      </c>
      <c r="DD154" s="77">
        <f t="shared" si="4972"/>
        <v>0</v>
      </c>
      <c r="DE154" s="77">
        <f t="shared" si="4972"/>
        <v>0</v>
      </c>
      <c r="DF154" s="77">
        <f t="shared" si="4972"/>
        <v>0</v>
      </c>
      <c r="DG154" s="77">
        <f t="shared" si="4972"/>
        <v>0</v>
      </c>
      <c r="DH154" s="77">
        <f t="shared" si="4972"/>
        <v>0</v>
      </c>
      <c r="DI154" s="77">
        <f t="shared" si="4972"/>
        <v>0</v>
      </c>
      <c r="DJ154" s="77">
        <f t="shared" si="4972"/>
        <v>0</v>
      </c>
      <c r="DK154" s="77">
        <f t="shared" si="4972"/>
        <v>0</v>
      </c>
      <c r="DL154" s="77">
        <f t="shared" si="4972"/>
        <v>0</v>
      </c>
      <c r="DM154" s="77">
        <f t="shared" si="4972"/>
        <v>0</v>
      </c>
      <c r="DN154" s="77">
        <f t="shared" si="4972"/>
        <v>0</v>
      </c>
      <c r="DO154" s="77">
        <f t="shared" si="4972"/>
        <v>0</v>
      </c>
      <c r="DP154" s="77">
        <f t="shared" si="4972"/>
        <v>0</v>
      </c>
      <c r="DQ154" s="77">
        <f t="shared" si="4972"/>
        <v>0</v>
      </c>
      <c r="DR154" s="77">
        <f t="shared" ref="DR154:EC154" si="4973">+DR54</f>
        <v>0</v>
      </c>
      <c r="DS154" s="77">
        <f t="shared" si="4973"/>
        <v>0</v>
      </c>
      <c r="DT154" s="77">
        <f t="shared" si="4973"/>
        <v>0</v>
      </c>
      <c r="DU154" s="77">
        <f t="shared" si="4973"/>
        <v>0</v>
      </c>
      <c r="DV154" s="77">
        <f t="shared" si="4973"/>
        <v>0</v>
      </c>
      <c r="DW154" s="77">
        <f t="shared" si="4973"/>
        <v>0</v>
      </c>
      <c r="DX154" s="77">
        <f t="shared" si="4973"/>
        <v>0</v>
      </c>
      <c r="DY154" s="77">
        <f t="shared" si="4973"/>
        <v>0</v>
      </c>
      <c r="DZ154" s="77">
        <f t="shared" si="4973"/>
        <v>0</v>
      </c>
      <c r="EA154" s="77">
        <f t="shared" si="4973"/>
        <v>0</v>
      </c>
      <c r="EB154" s="77">
        <f t="shared" si="4973"/>
        <v>0</v>
      </c>
      <c r="EC154" s="77">
        <f t="shared" si="4973"/>
        <v>0</v>
      </c>
      <c r="ED154" s="77">
        <f t="shared" ref="ED154:FA154" si="4974">+ED54</f>
        <v>0</v>
      </c>
      <c r="EE154" s="77">
        <f t="shared" si="4974"/>
        <v>0</v>
      </c>
      <c r="EF154" s="77">
        <f t="shared" si="4974"/>
        <v>0</v>
      </c>
      <c r="EG154" s="77">
        <f t="shared" si="4974"/>
        <v>0</v>
      </c>
      <c r="EH154" s="77">
        <f t="shared" si="4974"/>
        <v>0</v>
      </c>
      <c r="EI154" s="77">
        <f t="shared" si="4974"/>
        <v>0</v>
      </c>
      <c r="EJ154" s="77">
        <f t="shared" si="4974"/>
        <v>0</v>
      </c>
      <c r="EK154" s="77">
        <f t="shared" si="4974"/>
        <v>0</v>
      </c>
      <c r="EL154" s="77">
        <f t="shared" si="4974"/>
        <v>0</v>
      </c>
      <c r="EM154" s="77">
        <f t="shared" si="4974"/>
        <v>0</v>
      </c>
      <c r="EN154" s="77">
        <f t="shared" si="4974"/>
        <v>0</v>
      </c>
      <c r="EO154" s="77">
        <f t="shared" si="4974"/>
        <v>0</v>
      </c>
      <c r="EP154" s="77">
        <f t="shared" si="4974"/>
        <v>0</v>
      </c>
      <c r="EQ154" s="77">
        <f t="shared" si="4974"/>
        <v>0</v>
      </c>
      <c r="ER154" s="77">
        <f t="shared" si="4974"/>
        <v>0</v>
      </c>
      <c r="ES154" s="77">
        <f t="shared" si="4974"/>
        <v>0</v>
      </c>
      <c r="ET154" s="77">
        <f t="shared" si="4974"/>
        <v>0</v>
      </c>
      <c r="EU154" s="77">
        <f t="shared" si="4974"/>
        <v>0</v>
      </c>
      <c r="EV154" s="77">
        <f t="shared" si="4974"/>
        <v>0</v>
      </c>
      <c r="EW154" s="77">
        <f t="shared" si="4974"/>
        <v>0</v>
      </c>
      <c r="EX154" s="77">
        <f t="shared" si="4974"/>
        <v>0</v>
      </c>
      <c r="EY154" s="77">
        <f t="shared" si="4974"/>
        <v>0</v>
      </c>
      <c r="EZ154" s="77">
        <f t="shared" si="4974"/>
        <v>0</v>
      </c>
      <c r="FA154" s="77">
        <f t="shared" si="4974"/>
        <v>0</v>
      </c>
      <c r="FB154" s="77">
        <f t="shared" ref="FB154:HM154" si="4975">+FB54</f>
        <v>0</v>
      </c>
      <c r="FC154" s="77">
        <f t="shared" si="4975"/>
        <v>0</v>
      </c>
      <c r="FD154" s="77">
        <f t="shared" si="4975"/>
        <v>0</v>
      </c>
      <c r="FE154" s="77">
        <f t="shared" si="4975"/>
        <v>0</v>
      </c>
      <c r="FF154" s="77">
        <f t="shared" si="4975"/>
        <v>0</v>
      </c>
      <c r="FG154" s="77">
        <f t="shared" si="4975"/>
        <v>0</v>
      </c>
      <c r="FH154" s="77">
        <f t="shared" si="4975"/>
        <v>0</v>
      </c>
      <c r="FI154" s="77">
        <f t="shared" si="4975"/>
        <v>0</v>
      </c>
      <c r="FJ154" s="77">
        <f t="shared" si="4975"/>
        <v>0</v>
      </c>
      <c r="FK154" s="77">
        <f t="shared" si="4975"/>
        <v>0</v>
      </c>
      <c r="FL154" s="77">
        <f t="shared" si="4975"/>
        <v>0</v>
      </c>
      <c r="FM154" s="77">
        <f t="shared" si="4975"/>
        <v>0</v>
      </c>
      <c r="FN154" s="77">
        <f t="shared" si="4975"/>
        <v>826.34212083333341</v>
      </c>
      <c r="FO154" s="77">
        <f t="shared" si="4975"/>
        <v>826.34212083333341</v>
      </c>
      <c r="FP154" s="77">
        <f t="shared" si="4975"/>
        <v>826.34212083333341</v>
      </c>
      <c r="FQ154" s="77">
        <f t="shared" si="4975"/>
        <v>826.34212083333341</v>
      </c>
      <c r="FR154" s="77">
        <f t="shared" si="4975"/>
        <v>826.34212083333341</v>
      </c>
      <c r="FS154" s="77">
        <f t="shared" si="4975"/>
        <v>826.34212083333341</v>
      </c>
      <c r="FT154" s="77">
        <f t="shared" si="4975"/>
        <v>826.34212083333341</v>
      </c>
      <c r="FU154" s="77">
        <f t="shared" si="4975"/>
        <v>826.34212083333341</v>
      </c>
      <c r="FV154" s="77">
        <f t="shared" si="4975"/>
        <v>826.34212083333341</v>
      </c>
      <c r="FW154" s="77">
        <f t="shared" si="4975"/>
        <v>826.34212083333341</v>
      </c>
      <c r="FX154" s="77">
        <f t="shared" si="4975"/>
        <v>826.34212083333341</v>
      </c>
      <c r="FY154" s="77">
        <f t="shared" si="4975"/>
        <v>826.34212083333341</v>
      </c>
      <c r="FZ154" s="77">
        <f t="shared" si="4975"/>
        <v>1516.4008529166667</v>
      </c>
      <c r="GA154" s="77">
        <f t="shared" si="4975"/>
        <v>1516.4008529166667</v>
      </c>
      <c r="GB154" s="77">
        <f t="shared" si="4975"/>
        <v>1516.4008529166667</v>
      </c>
      <c r="GC154" s="77">
        <f t="shared" si="4975"/>
        <v>1516.4008529166667</v>
      </c>
      <c r="GD154" s="77">
        <f t="shared" si="4975"/>
        <v>1516.4008529166667</v>
      </c>
      <c r="GE154" s="77">
        <f t="shared" si="4975"/>
        <v>1516.4008529166667</v>
      </c>
      <c r="GF154" s="77">
        <f t="shared" si="4975"/>
        <v>1516.4008529166667</v>
      </c>
      <c r="GG154" s="77">
        <f t="shared" si="4975"/>
        <v>1516.4008529166667</v>
      </c>
      <c r="GH154" s="77">
        <f t="shared" si="4975"/>
        <v>1516.4008529166667</v>
      </c>
      <c r="GI154" s="77">
        <f t="shared" si="4975"/>
        <v>1516.4008529166667</v>
      </c>
      <c r="GJ154" s="77">
        <f t="shared" si="4975"/>
        <v>1516.4008529166667</v>
      </c>
      <c r="GK154" s="77">
        <f t="shared" si="4975"/>
        <v>1516.4008529166667</v>
      </c>
      <c r="GL154" s="77">
        <f t="shared" si="4975"/>
        <v>0</v>
      </c>
      <c r="GM154" s="77">
        <f t="shared" si="4975"/>
        <v>0</v>
      </c>
      <c r="GN154" s="77">
        <f t="shared" si="4975"/>
        <v>0</v>
      </c>
      <c r="GO154" s="77">
        <f t="shared" si="4975"/>
        <v>0</v>
      </c>
      <c r="GP154" s="77">
        <f t="shared" si="4975"/>
        <v>0</v>
      </c>
      <c r="GQ154" s="77">
        <f t="shared" si="4975"/>
        <v>0</v>
      </c>
      <c r="GR154" s="77">
        <f t="shared" si="4975"/>
        <v>0</v>
      </c>
      <c r="GS154" s="77">
        <f t="shared" si="4975"/>
        <v>0</v>
      </c>
      <c r="GT154" s="77">
        <f t="shared" si="4975"/>
        <v>0</v>
      </c>
      <c r="GU154" s="77">
        <f t="shared" si="4975"/>
        <v>0</v>
      </c>
      <c r="GV154" s="77">
        <f t="shared" si="4975"/>
        <v>0</v>
      </c>
      <c r="GW154" s="77">
        <f t="shared" si="4975"/>
        <v>0</v>
      </c>
      <c r="GX154" s="77">
        <f t="shared" si="4975"/>
        <v>0</v>
      </c>
      <c r="GY154" s="77">
        <f t="shared" si="4975"/>
        <v>0</v>
      </c>
      <c r="GZ154" s="77">
        <f t="shared" si="4975"/>
        <v>0</v>
      </c>
      <c r="HA154" s="77">
        <f t="shared" si="4975"/>
        <v>0</v>
      </c>
      <c r="HB154" s="77">
        <f t="shared" si="4975"/>
        <v>0</v>
      </c>
      <c r="HC154" s="77">
        <f t="shared" si="4975"/>
        <v>0</v>
      </c>
      <c r="HD154" s="77">
        <f t="shared" si="4975"/>
        <v>0</v>
      </c>
      <c r="HE154" s="77">
        <f t="shared" si="4975"/>
        <v>0</v>
      </c>
      <c r="HF154" s="77">
        <f t="shared" si="4975"/>
        <v>0</v>
      </c>
      <c r="HG154" s="77">
        <f t="shared" si="4975"/>
        <v>0</v>
      </c>
      <c r="HH154" s="77">
        <f t="shared" si="4975"/>
        <v>0</v>
      </c>
      <c r="HI154" s="77">
        <f t="shared" si="4975"/>
        <v>0</v>
      </c>
      <c r="HJ154" s="77">
        <f t="shared" si="4975"/>
        <v>0</v>
      </c>
      <c r="HK154" s="77">
        <f t="shared" si="4975"/>
        <v>0</v>
      </c>
      <c r="HL154" s="77">
        <f t="shared" si="4975"/>
        <v>0</v>
      </c>
      <c r="HM154" s="77">
        <f t="shared" si="4975"/>
        <v>0</v>
      </c>
      <c r="HN154" s="77">
        <f t="shared" ref="HN154:JY154" si="4976">+HN54</f>
        <v>0</v>
      </c>
      <c r="HO154" s="77">
        <f t="shared" si="4976"/>
        <v>0</v>
      </c>
      <c r="HP154" s="77">
        <f t="shared" si="4976"/>
        <v>0</v>
      </c>
      <c r="HQ154" s="77">
        <f t="shared" si="4976"/>
        <v>0</v>
      </c>
      <c r="HR154" s="77">
        <f t="shared" si="4976"/>
        <v>0</v>
      </c>
      <c r="HS154" s="77">
        <f t="shared" si="4976"/>
        <v>0</v>
      </c>
      <c r="HT154" s="77">
        <f t="shared" si="4976"/>
        <v>0</v>
      </c>
      <c r="HU154" s="77">
        <f t="shared" si="4976"/>
        <v>0</v>
      </c>
      <c r="HV154" s="77">
        <f t="shared" si="4976"/>
        <v>0</v>
      </c>
      <c r="HW154" s="77">
        <f t="shared" si="4976"/>
        <v>0</v>
      </c>
      <c r="HX154" s="77">
        <f t="shared" si="4976"/>
        <v>0</v>
      </c>
      <c r="HY154" s="77">
        <f t="shared" si="4976"/>
        <v>0</v>
      </c>
      <c r="HZ154" s="77">
        <f t="shared" si="4976"/>
        <v>0</v>
      </c>
      <c r="IA154" s="77">
        <f t="shared" si="4976"/>
        <v>0</v>
      </c>
      <c r="IB154" s="77">
        <f t="shared" si="4976"/>
        <v>0</v>
      </c>
      <c r="IC154" s="77">
        <f t="shared" si="4976"/>
        <v>0</v>
      </c>
      <c r="ID154" s="77">
        <f t="shared" si="4976"/>
        <v>0</v>
      </c>
      <c r="IE154" s="77">
        <f t="shared" si="4976"/>
        <v>0</v>
      </c>
      <c r="IF154" s="77">
        <f t="shared" si="4976"/>
        <v>0</v>
      </c>
      <c r="IG154" s="77">
        <f t="shared" si="4976"/>
        <v>0</v>
      </c>
      <c r="IH154" s="77">
        <f t="shared" si="4976"/>
        <v>0</v>
      </c>
      <c r="II154" s="77">
        <f t="shared" si="4976"/>
        <v>0</v>
      </c>
      <c r="IJ154" s="77">
        <f t="shared" si="4976"/>
        <v>0</v>
      </c>
      <c r="IK154" s="77">
        <f t="shared" si="4976"/>
        <v>0</v>
      </c>
      <c r="IL154" s="77">
        <f t="shared" si="4976"/>
        <v>0</v>
      </c>
      <c r="IM154" s="77">
        <f t="shared" si="4976"/>
        <v>0</v>
      </c>
      <c r="IN154" s="77">
        <f t="shared" si="4976"/>
        <v>0</v>
      </c>
      <c r="IO154" s="77">
        <f t="shared" si="4976"/>
        <v>0</v>
      </c>
      <c r="IP154" s="77">
        <f t="shared" si="4976"/>
        <v>0</v>
      </c>
      <c r="IQ154" s="77">
        <f t="shared" si="4976"/>
        <v>0</v>
      </c>
      <c r="IR154" s="77">
        <f t="shared" si="4976"/>
        <v>0</v>
      </c>
      <c r="IS154" s="77">
        <f t="shared" si="4976"/>
        <v>0</v>
      </c>
      <c r="IT154" s="77">
        <f t="shared" si="4976"/>
        <v>826.34212083333341</v>
      </c>
      <c r="IU154" s="77">
        <f t="shared" si="4976"/>
        <v>826.34212083333341</v>
      </c>
      <c r="IV154" s="77">
        <f t="shared" si="4976"/>
        <v>826.34212083333341</v>
      </c>
      <c r="IW154" s="77">
        <f t="shared" si="4976"/>
        <v>826.34212083333341</v>
      </c>
      <c r="IX154" s="77">
        <f t="shared" si="4976"/>
        <v>826.34212083333341</v>
      </c>
      <c r="IY154" s="77">
        <f t="shared" si="4976"/>
        <v>826.34212083333341</v>
      </c>
      <c r="IZ154" s="77">
        <f t="shared" si="4976"/>
        <v>826.34212083333341</v>
      </c>
      <c r="JA154" s="77">
        <f t="shared" si="4976"/>
        <v>826.34212083333341</v>
      </c>
      <c r="JB154" s="77">
        <f t="shared" si="4976"/>
        <v>826.34212083333341</v>
      </c>
      <c r="JC154" s="77">
        <f t="shared" si="4976"/>
        <v>826.34212083333341</v>
      </c>
      <c r="JD154" s="77">
        <f t="shared" si="4976"/>
        <v>826.34212083333341</v>
      </c>
      <c r="JE154" s="77">
        <f t="shared" si="4976"/>
        <v>826.34212083333341</v>
      </c>
      <c r="JF154" s="77">
        <f t="shared" si="4976"/>
        <v>0</v>
      </c>
      <c r="JG154" s="77">
        <f t="shared" si="4976"/>
        <v>0</v>
      </c>
      <c r="JH154" s="77">
        <f t="shared" si="4976"/>
        <v>0</v>
      </c>
      <c r="JI154" s="77">
        <f t="shared" si="4976"/>
        <v>0</v>
      </c>
      <c r="JJ154" s="77">
        <f t="shared" si="4976"/>
        <v>0</v>
      </c>
      <c r="JK154" s="77">
        <f t="shared" si="4976"/>
        <v>0</v>
      </c>
      <c r="JL154" s="77">
        <f t="shared" si="4976"/>
        <v>0</v>
      </c>
      <c r="JM154" s="77">
        <f t="shared" si="4976"/>
        <v>0</v>
      </c>
      <c r="JN154" s="77">
        <f t="shared" si="4976"/>
        <v>0</v>
      </c>
      <c r="JO154" s="77">
        <f t="shared" si="4976"/>
        <v>0</v>
      </c>
      <c r="JP154" s="77">
        <f t="shared" si="4976"/>
        <v>0</v>
      </c>
      <c r="JQ154" s="77">
        <f t="shared" si="4976"/>
        <v>0</v>
      </c>
      <c r="JR154" s="77">
        <f t="shared" si="4976"/>
        <v>0</v>
      </c>
      <c r="JS154" s="77">
        <f t="shared" si="4976"/>
        <v>0</v>
      </c>
      <c r="JT154" s="77">
        <f t="shared" si="4976"/>
        <v>0</v>
      </c>
      <c r="JU154" s="77">
        <f t="shared" si="4976"/>
        <v>0</v>
      </c>
      <c r="JV154" s="77">
        <f t="shared" si="4976"/>
        <v>0</v>
      </c>
      <c r="JW154" s="77">
        <f t="shared" si="4976"/>
        <v>0</v>
      </c>
      <c r="JX154" s="77">
        <f t="shared" si="4976"/>
        <v>0</v>
      </c>
      <c r="JY154" s="77">
        <f t="shared" si="4976"/>
        <v>0</v>
      </c>
      <c r="JZ154" s="77">
        <f t="shared" ref="JZ154:KO154" si="4977">+JZ54</f>
        <v>0</v>
      </c>
      <c r="KA154" s="77">
        <f t="shared" si="4977"/>
        <v>0</v>
      </c>
      <c r="KB154" s="77">
        <f t="shared" si="4977"/>
        <v>0</v>
      </c>
      <c r="KC154" s="77">
        <f t="shared" si="4977"/>
        <v>0</v>
      </c>
      <c r="KD154" s="77">
        <f t="shared" si="4977"/>
        <v>0</v>
      </c>
      <c r="KE154" s="77">
        <f t="shared" si="4977"/>
        <v>0</v>
      </c>
      <c r="KF154" s="77">
        <f t="shared" si="4977"/>
        <v>0</v>
      </c>
      <c r="KG154" s="77">
        <f t="shared" si="4977"/>
        <v>0</v>
      </c>
      <c r="KH154" s="77">
        <f t="shared" si="4977"/>
        <v>0</v>
      </c>
      <c r="KI154" s="77">
        <f t="shared" si="4977"/>
        <v>0</v>
      </c>
      <c r="KJ154" s="77">
        <f t="shared" si="4977"/>
        <v>0</v>
      </c>
      <c r="KK154" s="77">
        <f t="shared" si="4977"/>
        <v>0</v>
      </c>
      <c r="KL154" s="77">
        <f t="shared" si="4977"/>
        <v>0</v>
      </c>
      <c r="KM154" s="77">
        <f t="shared" si="4977"/>
        <v>0</v>
      </c>
      <c r="KN154" s="77">
        <f t="shared" si="4977"/>
        <v>0</v>
      </c>
      <c r="KO154" s="77">
        <f t="shared" si="4977"/>
        <v>0</v>
      </c>
    </row>
    <row r="155" spans="1:301" ht="12" x14ac:dyDescent="0.2">
      <c r="A155" s="125" t="s">
        <v>311</v>
      </c>
      <c r="B155" s="77">
        <f t="shared" ref="B155:AG155" ca="1" si="4978">-B40</f>
        <v>-13.003782054166667</v>
      </c>
      <c r="C155" s="77">
        <f t="shared" ca="1" si="4978"/>
        <v>-17.355402844300446</v>
      </c>
      <c r="D155" s="77">
        <f t="shared" ca="1" si="4978"/>
        <v>-21.721626388763532</v>
      </c>
      <c r="E155" s="77">
        <f t="shared" ca="1" si="4978"/>
        <v>-26.102551022601915</v>
      </c>
      <c r="F155" s="77">
        <f t="shared" ca="1" si="4978"/>
        <v>-30.498276077500563</v>
      </c>
      <c r="G155" s="77">
        <f t="shared" ca="1" si="4978"/>
        <v>-34.908901895297177</v>
      </c>
      <c r="H155" s="77">
        <f t="shared" ca="1" si="4978"/>
        <v>-39.334529841725747</v>
      </c>
      <c r="I155" s="77">
        <f t="shared" ca="1" si="4978"/>
        <v>-43.775262320394688</v>
      </c>
      <c r="J155" s="77">
        <f t="shared" ca="1" si="4978"/>
        <v>-48.231202787004278</v>
      </c>
      <c r="K155" s="77">
        <f t="shared" ca="1" si="4978"/>
        <v>-52.702455763808402</v>
      </c>
      <c r="L155" s="77">
        <f t="shared" ca="1" si="4978"/>
        <v>-57.189126854325643</v>
      </c>
      <c r="M155" s="77">
        <f t="shared" ca="1" si="4978"/>
        <v>-61.691322758304885</v>
      </c>
      <c r="N155" s="77">
        <f t="shared" ca="1" si="4978"/>
        <v>-61.691322758304885</v>
      </c>
      <c r="O155" s="77">
        <f t="shared" ca="1" si="4978"/>
        <v>-61.691322758304885</v>
      </c>
      <c r="P155" s="77">
        <f t="shared" ca="1" si="4978"/>
        <v>-61.691322758304885</v>
      </c>
      <c r="Q155" s="77">
        <f t="shared" ca="1" si="4978"/>
        <v>-61.691322758304885</v>
      </c>
      <c r="R155" s="77">
        <f t="shared" ca="1" si="4978"/>
        <v>-61.691322758304885</v>
      </c>
      <c r="S155" s="77">
        <f t="shared" ca="1" si="4978"/>
        <v>-61.691322758304885</v>
      </c>
      <c r="T155" s="77">
        <f t="shared" ca="1" si="4978"/>
        <v>-61.691322758304885</v>
      </c>
      <c r="U155" s="77">
        <f t="shared" ca="1" si="4978"/>
        <v>-61.691322758304885</v>
      </c>
      <c r="V155" s="77">
        <f t="shared" ca="1" si="4978"/>
        <v>-61.691322758304885</v>
      </c>
      <c r="W155" s="77">
        <f t="shared" ca="1" si="4978"/>
        <v>-61.691322758304885</v>
      </c>
      <c r="X155" s="77">
        <f t="shared" ca="1" si="4978"/>
        <v>-61.691322758304885</v>
      </c>
      <c r="Y155" s="77">
        <f t="shared" ca="1" si="4978"/>
        <v>-61.691322758304885</v>
      </c>
      <c r="Z155" s="77">
        <f t="shared" ca="1" si="4978"/>
        <v>-61.691322758304885</v>
      </c>
      <c r="AA155" s="77">
        <f t="shared" ca="1" si="4978"/>
        <v>-61.691322758304885</v>
      </c>
      <c r="AB155" s="77">
        <f t="shared" ca="1" si="4978"/>
        <v>-61.691322758304885</v>
      </c>
      <c r="AC155" s="77">
        <f t="shared" ca="1" si="4978"/>
        <v>-61.691322758304885</v>
      </c>
      <c r="AD155" s="77">
        <f t="shared" ca="1" si="4978"/>
        <v>-61.691322758304885</v>
      </c>
      <c r="AE155" s="77">
        <f t="shared" ca="1" si="4978"/>
        <v>-61.691322758304885</v>
      </c>
      <c r="AF155" s="77">
        <f t="shared" ca="1" si="4978"/>
        <v>-61.691322758304885</v>
      </c>
      <c r="AG155" s="77">
        <f t="shared" ca="1" si="4978"/>
        <v>-61.691322758304885</v>
      </c>
      <c r="AH155" s="77">
        <f t="shared" ref="AH155:BM155" ca="1" si="4979">-AH40</f>
        <v>-61.691322758304885</v>
      </c>
      <c r="AI155" s="77">
        <f t="shared" ca="1" si="4979"/>
        <v>-61.691322758304885</v>
      </c>
      <c r="AJ155" s="77">
        <f t="shared" ca="1" si="4979"/>
        <v>-61.691322758304885</v>
      </c>
      <c r="AK155" s="77">
        <f t="shared" ca="1" si="4979"/>
        <v>-61.691322758304885</v>
      </c>
      <c r="AL155" s="77">
        <f t="shared" ca="1" si="4979"/>
        <v>-61.691322758304885</v>
      </c>
      <c r="AM155" s="77">
        <f t="shared" ca="1" si="4979"/>
        <v>-61.691322758304885</v>
      </c>
      <c r="AN155" s="77">
        <f t="shared" ca="1" si="4979"/>
        <v>-61.691322758304885</v>
      </c>
      <c r="AO155" s="77">
        <f t="shared" ca="1" si="4979"/>
        <v>-61.691322758304885</v>
      </c>
      <c r="AP155" s="77">
        <f t="shared" ca="1" si="4979"/>
        <v>-61.691322758304885</v>
      </c>
      <c r="AQ155" s="77">
        <f t="shared" ca="1" si="4979"/>
        <v>-61.691322758304885</v>
      </c>
      <c r="AR155" s="77">
        <f t="shared" ca="1" si="4979"/>
        <v>-61.691322758304885</v>
      </c>
      <c r="AS155" s="77">
        <f t="shared" ca="1" si="4979"/>
        <v>-61.691322758304885</v>
      </c>
      <c r="AT155" s="77">
        <f t="shared" ca="1" si="4979"/>
        <v>-61.691322758304885</v>
      </c>
      <c r="AU155" s="77">
        <f t="shared" ca="1" si="4979"/>
        <v>-61.691322758304885</v>
      </c>
      <c r="AV155" s="77">
        <f t="shared" ca="1" si="4979"/>
        <v>-61.691322758304885</v>
      </c>
      <c r="AW155" s="77">
        <f t="shared" ca="1" si="4979"/>
        <v>-61.691322758304885</v>
      </c>
      <c r="AX155" s="77">
        <f t="shared" ca="1" si="4979"/>
        <v>-61.691322758304885</v>
      </c>
      <c r="AY155" s="77">
        <f t="shared" ca="1" si="4979"/>
        <v>-61.691322758304885</v>
      </c>
      <c r="AZ155" s="77">
        <f t="shared" ca="1" si="4979"/>
        <v>-61.691322758304885</v>
      </c>
      <c r="BA155" s="77">
        <f t="shared" ca="1" si="4979"/>
        <v>-61.691322758304885</v>
      </c>
      <c r="BB155" s="77">
        <f t="shared" ca="1" si="4979"/>
        <v>-61.691322758304885</v>
      </c>
      <c r="BC155" s="77">
        <f t="shared" ca="1" si="4979"/>
        <v>-61.691322758304885</v>
      </c>
      <c r="BD155" s="77">
        <f t="shared" ca="1" si="4979"/>
        <v>-61.691322758304885</v>
      </c>
      <c r="BE155" s="77">
        <f t="shared" ca="1" si="4979"/>
        <v>-61.691322758304885</v>
      </c>
      <c r="BF155" s="77">
        <f t="shared" ca="1" si="4979"/>
        <v>-61.691322758304885</v>
      </c>
      <c r="BG155" s="77">
        <f t="shared" ca="1" si="4979"/>
        <v>-61.691322758304885</v>
      </c>
      <c r="BH155" s="77">
        <f t="shared" ca="1" si="4979"/>
        <v>-61.691322758304885</v>
      </c>
      <c r="BI155" s="77">
        <f t="shared" ca="1" si="4979"/>
        <v>-61.691322758304885</v>
      </c>
      <c r="BJ155" s="77">
        <f t="shared" ca="1" si="4979"/>
        <v>-61.691322758304885</v>
      </c>
      <c r="BK155" s="77">
        <f t="shared" ca="1" si="4979"/>
        <v>-61.691322758304885</v>
      </c>
      <c r="BL155" s="77">
        <f t="shared" ca="1" si="4979"/>
        <v>-61.691322758304885</v>
      </c>
      <c r="BM155" s="77">
        <f t="shared" ca="1" si="4979"/>
        <v>-61.691322758304885</v>
      </c>
      <c r="BN155" s="77">
        <f t="shared" ref="BN155:CS155" ca="1" si="4980">-BN40</f>
        <v>-61.691322758304885</v>
      </c>
      <c r="BO155" s="77">
        <f t="shared" ca="1" si="4980"/>
        <v>-61.691322758304885</v>
      </c>
      <c r="BP155" s="77">
        <f t="shared" ca="1" si="4980"/>
        <v>-61.691322758304885</v>
      </c>
      <c r="BQ155" s="77">
        <f t="shared" ca="1" si="4980"/>
        <v>-61.691322758304885</v>
      </c>
      <c r="BR155" s="77">
        <f t="shared" ca="1" si="4980"/>
        <v>-61.691322758304885</v>
      </c>
      <c r="BS155" s="77">
        <f t="shared" ca="1" si="4980"/>
        <v>-61.691322758304885</v>
      </c>
      <c r="BT155" s="77">
        <f t="shared" ca="1" si="4980"/>
        <v>-61.691322758304885</v>
      </c>
      <c r="BU155" s="77">
        <f t="shared" ca="1" si="4980"/>
        <v>-61.691322758304885</v>
      </c>
      <c r="BV155" s="77">
        <f t="shared" ca="1" si="4980"/>
        <v>-61.691322758304885</v>
      </c>
      <c r="BW155" s="77">
        <f t="shared" ca="1" si="4980"/>
        <v>-61.691322758304885</v>
      </c>
      <c r="BX155" s="77">
        <f t="shared" ca="1" si="4980"/>
        <v>-61.691322758304885</v>
      </c>
      <c r="BY155" s="77">
        <f t="shared" ca="1" si="4980"/>
        <v>-61.691322758304885</v>
      </c>
      <c r="BZ155" s="77">
        <f t="shared" ca="1" si="4980"/>
        <v>-61.691322758304885</v>
      </c>
      <c r="CA155" s="77">
        <f t="shared" ca="1" si="4980"/>
        <v>-61.691322758304885</v>
      </c>
      <c r="CB155" s="77">
        <f t="shared" ca="1" si="4980"/>
        <v>-61.691322758304885</v>
      </c>
      <c r="CC155" s="77">
        <f t="shared" ca="1" si="4980"/>
        <v>-61.691322758304885</v>
      </c>
      <c r="CD155" s="77">
        <f t="shared" ca="1" si="4980"/>
        <v>-61.691322758304885</v>
      </c>
      <c r="CE155" s="77">
        <f t="shared" ca="1" si="4980"/>
        <v>-61.691322758304885</v>
      </c>
      <c r="CF155" s="77">
        <f t="shared" ca="1" si="4980"/>
        <v>-61.691322758304885</v>
      </c>
      <c r="CG155" s="77">
        <f t="shared" ca="1" si="4980"/>
        <v>-61.691322758304885</v>
      </c>
      <c r="CH155" s="77">
        <f t="shared" ca="1" si="4980"/>
        <v>-61.691322758304885</v>
      </c>
      <c r="CI155" s="77">
        <f t="shared" ca="1" si="4980"/>
        <v>-61.691322758304885</v>
      </c>
      <c r="CJ155" s="77">
        <f t="shared" ca="1" si="4980"/>
        <v>-61.691322758304885</v>
      </c>
      <c r="CK155" s="77">
        <f t="shared" ca="1" si="4980"/>
        <v>-61.691322758304885</v>
      </c>
      <c r="CL155" s="77">
        <f t="shared" ca="1" si="4980"/>
        <v>-61.691322758304885</v>
      </c>
      <c r="CM155" s="77">
        <f t="shared" ca="1" si="4980"/>
        <v>-61.691322758304885</v>
      </c>
      <c r="CN155" s="77">
        <f t="shared" ca="1" si="4980"/>
        <v>-61.691322758304885</v>
      </c>
      <c r="CO155" s="77">
        <f t="shared" ca="1" si="4980"/>
        <v>-61.691322758304885</v>
      </c>
      <c r="CP155" s="77">
        <f t="shared" ca="1" si="4980"/>
        <v>-61.691322758304885</v>
      </c>
      <c r="CQ155" s="77">
        <f t="shared" ca="1" si="4980"/>
        <v>-61.691322758304885</v>
      </c>
      <c r="CR155" s="77">
        <f t="shared" ca="1" si="4980"/>
        <v>-61.691322758304885</v>
      </c>
      <c r="CS155" s="77">
        <f t="shared" ca="1" si="4980"/>
        <v>-61.691322758304885</v>
      </c>
      <c r="CT155" s="77">
        <f t="shared" ref="CT155:DQ155" ca="1" si="4981">-CT40</f>
        <v>-61.691322758304885</v>
      </c>
      <c r="CU155" s="77">
        <f t="shared" ca="1" si="4981"/>
        <v>-61.691322758304885</v>
      </c>
      <c r="CV155" s="77">
        <f t="shared" ca="1" si="4981"/>
        <v>-61.691322758304885</v>
      </c>
      <c r="CW155" s="77">
        <f t="shared" ca="1" si="4981"/>
        <v>-61.691322758304885</v>
      </c>
      <c r="CX155" s="77">
        <f t="shared" ca="1" si="4981"/>
        <v>-61.691322758304885</v>
      </c>
      <c r="CY155" s="77">
        <f t="shared" ca="1" si="4981"/>
        <v>-61.691322758304885</v>
      </c>
      <c r="CZ155" s="77">
        <f t="shared" ca="1" si="4981"/>
        <v>-61.691322758304885</v>
      </c>
      <c r="DA155" s="77">
        <f t="shared" ca="1" si="4981"/>
        <v>-61.691322758304885</v>
      </c>
      <c r="DB155" s="77">
        <f t="shared" ca="1" si="4981"/>
        <v>-61.691322758304885</v>
      </c>
      <c r="DC155" s="77">
        <f t="shared" ca="1" si="4981"/>
        <v>-61.691322758304885</v>
      </c>
      <c r="DD155" s="77">
        <f t="shared" ca="1" si="4981"/>
        <v>-61.691322758304885</v>
      </c>
      <c r="DE155" s="77">
        <f t="shared" ca="1" si="4981"/>
        <v>-61.691322758304885</v>
      </c>
      <c r="DF155" s="77">
        <f t="shared" ca="1" si="4981"/>
        <v>-61.691322758304885</v>
      </c>
      <c r="DG155" s="77">
        <f t="shared" ca="1" si="4981"/>
        <v>-61.691322758304885</v>
      </c>
      <c r="DH155" s="77">
        <f t="shared" ca="1" si="4981"/>
        <v>-61.691322758304885</v>
      </c>
      <c r="DI155" s="77">
        <f t="shared" ca="1" si="4981"/>
        <v>-61.691322758304885</v>
      </c>
      <c r="DJ155" s="77">
        <f t="shared" ca="1" si="4981"/>
        <v>-61.691322758304885</v>
      </c>
      <c r="DK155" s="77">
        <f t="shared" ca="1" si="4981"/>
        <v>-61.691322758304885</v>
      </c>
      <c r="DL155" s="77">
        <f t="shared" ca="1" si="4981"/>
        <v>-61.691322758304885</v>
      </c>
      <c r="DM155" s="77">
        <f t="shared" ca="1" si="4981"/>
        <v>-61.691322758304885</v>
      </c>
      <c r="DN155" s="77">
        <f t="shared" ca="1" si="4981"/>
        <v>-61.691322758304885</v>
      </c>
      <c r="DO155" s="77">
        <f t="shared" ca="1" si="4981"/>
        <v>-61.691322758304885</v>
      </c>
      <c r="DP155" s="77">
        <f t="shared" ca="1" si="4981"/>
        <v>-61.691322758304885</v>
      </c>
      <c r="DQ155" s="77">
        <f t="shared" ca="1" si="4981"/>
        <v>-61.691322758304885</v>
      </c>
      <c r="DR155" s="77">
        <f t="shared" ref="DR155:EC155" ca="1" si="4982">-DR40</f>
        <v>-61.691322758304885</v>
      </c>
      <c r="DS155" s="77">
        <f t="shared" ca="1" si="4982"/>
        <v>-61.691322758304885</v>
      </c>
      <c r="DT155" s="77">
        <f t="shared" ca="1" si="4982"/>
        <v>-61.691322758304885</v>
      </c>
      <c r="DU155" s="77">
        <f t="shared" ca="1" si="4982"/>
        <v>-61.691322758304885</v>
      </c>
      <c r="DV155" s="77">
        <f t="shared" ca="1" si="4982"/>
        <v>-61.691322758304885</v>
      </c>
      <c r="DW155" s="77">
        <f t="shared" ca="1" si="4982"/>
        <v>-61.691322758304885</v>
      </c>
      <c r="DX155" s="77">
        <f t="shared" ca="1" si="4982"/>
        <v>-61.691322758304885</v>
      </c>
      <c r="DY155" s="77">
        <f t="shared" ca="1" si="4982"/>
        <v>-61.691322758304885</v>
      </c>
      <c r="DZ155" s="77">
        <f t="shared" ca="1" si="4982"/>
        <v>-61.691322758304885</v>
      </c>
      <c r="EA155" s="77">
        <f t="shared" ca="1" si="4982"/>
        <v>-61.691322758304885</v>
      </c>
      <c r="EB155" s="77">
        <f t="shared" ca="1" si="4982"/>
        <v>-61.691322758304885</v>
      </c>
      <c r="EC155" s="77">
        <f t="shared" ca="1" si="4982"/>
        <v>-61.691322758304885</v>
      </c>
      <c r="ED155" s="77">
        <f t="shared" ref="ED155:FA155" ca="1" si="4983">-ED40</f>
        <v>-61.691322758304885</v>
      </c>
      <c r="EE155" s="77">
        <f t="shared" ca="1" si="4983"/>
        <v>-61.691322758304885</v>
      </c>
      <c r="EF155" s="77">
        <f t="shared" ca="1" si="4983"/>
        <v>-61.691322758304885</v>
      </c>
      <c r="EG155" s="77">
        <f t="shared" ca="1" si="4983"/>
        <v>-61.691322758304885</v>
      </c>
      <c r="EH155" s="77">
        <f t="shared" ca="1" si="4983"/>
        <v>-61.691322758304885</v>
      </c>
      <c r="EI155" s="77">
        <f t="shared" ca="1" si="4983"/>
        <v>-61.691322758304885</v>
      </c>
      <c r="EJ155" s="77">
        <f t="shared" ca="1" si="4983"/>
        <v>-61.691322758304885</v>
      </c>
      <c r="EK155" s="77">
        <f t="shared" ca="1" si="4983"/>
        <v>-61.691322758304885</v>
      </c>
      <c r="EL155" s="77">
        <f t="shared" ca="1" si="4983"/>
        <v>-61.691322758304885</v>
      </c>
      <c r="EM155" s="77">
        <f t="shared" ca="1" si="4983"/>
        <v>-61.691322758304885</v>
      </c>
      <c r="EN155" s="77">
        <f t="shared" ca="1" si="4983"/>
        <v>-61.691322758304885</v>
      </c>
      <c r="EO155" s="77">
        <f t="shared" ca="1" si="4983"/>
        <v>-61.691322758304885</v>
      </c>
      <c r="EP155" s="77">
        <f t="shared" ca="1" si="4983"/>
        <v>-61.691322758304885</v>
      </c>
      <c r="EQ155" s="77">
        <f t="shared" ca="1" si="4983"/>
        <v>-61.691322758304885</v>
      </c>
      <c r="ER155" s="77">
        <f t="shared" ca="1" si="4983"/>
        <v>-61.691322758304885</v>
      </c>
      <c r="ES155" s="77">
        <f t="shared" ca="1" si="4983"/>
        <v>-61.691322758304885</v>
      </c>
      <c r="ET155" s="77">
        <f t="shared" ca="1" si="4983"/>
        <v>-61.691322758304885</v>
      </c>
      <c r="EU155" s="77">
        <f t="shared" ca="1" si="4983"/>
        <v>-61.691322758304885</v>
      </c>
      <c r="EV155" s="77">
        <f t="shared" ca="1" si="4983"/>
        <v>-61.691322758304885</v>
      </c>
      <c r="EW155" s="77">
        <f t="shared" ca="1" si="4983"/>
        <v>-61.691322758304885</v>
      </c>
      <c r="EX155" s="77">
        <f t="shared" ca="1" si="4983"/>
        <v>-61.691322758304885</v>
      </c>
      <c r="EY155" s="77">
        <f t="shared" ca="1" si="4983"/>
        <v>-61.691322758304885</v>
      </c>
      <c r="EZ155" s="77">
        <f t="shared" ca="1" si="4983"/>
        <v>-61.691322758304885</v>
      </c>
      <c r="FA155" s="77">
        <f t="shared" ca="1" si="4983"/>
        <v>-61.691322758304885</v>
      </c>
      <c r="FB155" s="77">
        <f t="shared" ref="FB155:HM155" ca="1" si="4984">-FB40</f>
        <v>-61.691322758304885</v>
      </c>
      <c r="FC155" s="77">
        <f t="shared" ca="1" si="4984"/>
        <v>-61.691322758304885</v>
      </c>
      <c r="FD155" s="77">
        <f t="shared" ca="1" si="4984"/>
        <v>-61.691322758304885</v>
      </c>
      <c r="FE155" s="77">
        <f t="shared" ca="1" si="4984"/>
        <v>-61.691322758304885</v>
      </c>
      <c r="FF155" s="77">
        <f t="shared" ca="1" si="4984"/>
        <v>-61.691322758304885</v>
      </c>
      <c r="FG155" s="77">
        <f t="shared" ca="1" si="4984"/>
        <v>-61.691322758304885</v>
      </c>
      <c r="FH155" s="77">
        <f t="shared" ca="1" si="4984"/>
        <v>-61.691322758304885</v>
      </c>
      <c r="FI155" s="77">
        <f t="shared" ca="1" si="4984"/>
        <v>-61.691322758304885</v>
      </c>
      <c r="FJ155" s="77">
        <f t="shared" ca="1" si="4984"/>
        <v>-61.691322758304885</v>
      </c>
      <c r="FK155" s="77">
        <f t="shared" ca="1" si="4984"/>
        <v>-61.691322758304885</v>
      </c>
      <c r="FL155" s="77">
        <f t="shared" ca="1" si="4984"/>
        <v>-61.691322758304885</v>
      </c>
      <c r="FM155" s="77">
        <f t="shared" ca="1" si="4984"/>
        <v>-61.691322758304885</v>
      </c>
      <c r="FN155" s="77">
        <f t="shared" ca="1" si="4984"/>
        <v>-61.691322758304885</v>
      </c>
      <c r="FO155" s="77">
        <f t="shared" ca="1" si="4984"/>
        <v>-61.691322758304885</v>
      </c>
      <c r="FP155" s="77">
        <f t="shared" ca="1" si="4984"/>
        <v>-61.691322758304885</v>
      </c>
      <c r="FQ155" s="77">
        <f t="shared" ca="1" si="4984"/>
        <v>-61.691322758304885</v>
      </c>
      <c r="FR155" s="77">
        <f t="shared" ca="1" si="4984"/>
        <v>-61.691322758304885</v>
      </c>
      <c r="FS155" s="77">
        <f t="shared" ca="1" si="4984"/>
        <v>-61.691322758304885</v>
      </c>
      <c r="FT155" s="77">
        <f t="shared" ca="1" si="4984"/>
        <v>-61.691322758304885</v>
      </c>
      <c r="FU155" s="77">
        <f t="shared" ca="1" si="4984"/>
        <v>-61.691322758304885</v>
      </c>
      <c r="FV155" s="77">
        <f t="shared" ca="1" si="4984"/>
        <v>-61.691322758304885</v>
      </c>
      <c r="FW155" s="77">
        <f t="shared" ca="1" si="4984"/>
        <v>-61.691322758304885</v>
      </c>
      <c r="FX155" s="77">
        <f t="shared" ca="1" si="4984"/>
        <v>-61.691322758304885</v>
      </c>
      <c r="FY155" s="77">
        <f t="shared" ca="1" si="4984"/>
        <v>-61.691322758304885</v>
      </c>
      <c r="FZ155" s="77">
        <f t="shared" ca="1" si="4984"/>
        <v>-61.691322758304885</v>
      </c>
      <c r="GA155" s="77">
        <f t="shared" ca="1" si="4984"/>
        <v>-61.691322758304885</v>
      </c>
      <c r="GB155" s="77">
        <f t="shared" ca="1" si="4984"/>
        <v>-61.691322758304885</v>
      </c>
      <c r="GC155" s="77">
        <f t="shared" ca="1" si="4984"/>
        <v>-61.691322758304885</v>
      </c>
      <c r="GD155" s="77">
        <f t="shared" ca="1" si="4984"/>
        <v>-61.691322758304885</v>
      </c>
      <c r="GE155" s="77">
        <f t="shared" ca="1" si="4984"/>
        <v>-61.691322758304885</v>
      </c>
      <c r="GF155" s="77">
        <f t="shared" ca="1" si="4984"/>
        <v>-61.691322758304885</v>
      </c>
      <c r="GG155" s="77">
        <f t="shared" ca="1" si="4984"/>
        <v>-61.691322758304885</v>
      </c>
      <c r="GH155" s="77">
        <f t="shared" ca="1" si="4984"/>
        <v>-61.691322758304885</v>
      </c>
      <c r="GI155" s="77">
        <f t="shared" ca="1" si="4984"/>
        <v>-61.691322758304885</v>
      </c>
      <c r="GJ155" s="77">
        <f t="shared" ca="1" si="4984"/>
        <v>-61.691322758304885</v>
      </c>
      <c r="GK155" s="77">
        <f t="shared" ca="1" si="4984"/>
        <v>-61.691322758304885</v>
      </c>
      <c r="GL155" s="77">
        <f t="shared" ca="1" si="4984"/>
        <v>-61.691322758304885</v>
      </c>
      <c r="GM155" s="77">
        <f t="shared" ca="1" si="4984"/>
        <v>-61.691322758304885</v>
      </c>
      <c r="GN155" s="77">
        <f t="shared" ca="1" si="4984"/>
        <v>-61.691322758304885</v>
      </c>
      <c r="GO155" s="77">
        <f t="shared" ca="1" si="4984"/>
        <v>-61.691322758304885</v>
      </c>
      <c r="GP155" s="77">
        <f t="shared" ca="1" si="4984"/>
        <v>-61.691322758304885</v>
      </c>
      <c r="GQ155" s="77">
        <f t="shared" ca="1" si="4984"/>
        <v>-61.691322758304885</v>
      </c>
      <c r="GR155" s="77">
        <f t="shared" ca="1" si="4984"/>
        <v>-61.691322758304885</v>
      </c>
      <c r="GS155" s="77">
        <f t="shared" ca="1" si="4984"/>
        <v>-61.691322758304885</v>
      </c>
      <c r="GT155" s="77">
        <f t="shared" ca="1" si="4984"/>
        <v>-61.691322758304885</v>
      </c>
      <c r="GU155" s="77">
        <f t="shared" ca="1" si="4984"/>
        <v>-61.691322758304885</v>
      </c>
      <c r="GV155" s="77">
        <f t="shared" ca="1" si="4984"/>
        <v>-61.691322758304885</v>
      </c>
      <c r="GW155" s="77">
        <f t="shared" ca="1" si="4984"/>
        <v>-61.691322758304885</v>
      </c>
      <c r="GX155" s="77">
        <f t="shared" ca="1" si="4984"/>
        <v>-61.691322758304885</v>
      </c>
      <c r="GY155" s="77">
        <f t="shared" ca="1" si="4984"/>
        <v>-61.691322758304885</v>
      </c>
      <c r="GZ155" s="77">
        <f t="shared" ca="1" si="4984"/>
        <v>-61.691322758304885</v>
      </c>
      <c r="HA155" s="77">
        <f t="shared" ca="1" si="4984"/>
        <v>-61.691322758304885</v>
      </c>
      <c r="HB155" s="77">
        <f t="shared" ca="1" si="4984"/>
        <v>-61.691322758304885</v>
      </c>
      <c r="HC155" s="77">
        <f t="shared" ca="1" si="4984"/>
        <v>-61.691322758304885</v>
      </c>
      <c r="HD155" s="77">
        <f t="shared" ca="1" si="4984"/>
        <v>-61.691322758304885</v>
      </c>
      <c r="HE155" s="77">
        <f t="shared" ca="1" si="4984"/>
        <v>-61.691322758304885</v>
      </c>
      <c r="HF155" s="77">
        <f t="shared" ca="1" si="4984"/>
        <v>-61.691322758304885</v>
      </c>
      <c r="HG155" s="77">
        <f t="shared" ca="1" si="4984"/>
        <v>-61.691322758304885</v>
      </c>
      <c r="HH155" s="77">
        <f t="shared" ca="1" si="4984"/>
        <v>-61.691322758304885</v>
      </c>
      <c r="HI155" s="77">
        <f t="shared" ca="1" si="4984"/>
        <v>-61.691322758304885</v>
      </c>
      <c r="HJ155" s="77">
        <f t="shared" ca="1" si="4984"/>
        <v>-61.691322758304885</v>
      </c>
      <c r="HK155" s="77">
        <f t="shared" ca="1" si="4984"/>
        <v>-61.691322758304885</v>
      </c>
      <c r="HL155" s="77">
        <f t="shared" ca="1" si="4984"/>
        <v>-61.691322758304885</v>
      </c>
      <c r="HM155" s="77">
        <f t="shared" ca="1" si="4984"/>
        <v>-61.691322758304885</v>
      </c>
      <c r="HN155" s="77">
        <f t="shared" ref="HN155:JY155" ca="1" si="4985">-HN40</f>
        <v>-61.691322758304885</v>
      </c>
      <c r="HO155" s="77">
        <f t="shared" ca="1" si="4985"/>
        <v>-61.691322758304885</v>
      </c>
      <c r="HP155" s="77">
        <f t="shared" ca="1" si="4985"/>
        <v>-61.691322758304885</v>
      </c>
      <c r="HQ155" s="77">
        <f t="shared" ca="1" si="4985"/>
        <v>-61.691322758304885</v>
      </c>
      <c r="HR155" s="77">
        <f t="shared" ca="1" si="4985"/>
        <v>-61.691322758304885</v>
      </c>
      <c r="HS155" s="77">
        <f t="shared" ca="1" si="4985"/>
        <v>-61.691322758304885</v>
      </c>
      <c r="HT155" s="77">
        <f t="shared" ca="1" si="4985"/>
        <v>-61.691322758304885</v>
      </c>
      <c r="HU155" s="77">
        <f t="shared" ca="1" si="4985"/>
        <v>-61.691322758304885</v>
      </c>
      <c r="HV155" s="77">
        <f t="shared" ca="1" si="4985"/>
        <v>-61.691322758304885</v>
      </c>
      <c r="HW155" s="77">
        <f t="shared" ca="1" si="4985"/>
        <v>-61.691322758304885</v>
      </c>
      <c r="HX155" s="77">
        <f t="shared" ca="1" si="4985"/>
        <v>-61.691322758304885</v>
      </c>
      <c r="HY155" s="77">
        <f t="shared" ca="1" si="4985"/>
        <v>-61.691322758304885</v>
      </c>
      <c r="HZ155" s="77">
        <f t="shared" ca="1" si="4985"/>
        <v>-61.691322758304885</v>
      </c>
      <c r="IA155" s="77">
        <f t="shared" ca="1" si="4985"/>
        <v>-61.691322758304885</v>
      </c>
      <c r="IB155" s="77">
        <f t="shared" ca="1" si="4985"/>
        <v>-61.691322758304885</v>
      </c>
      <c r="IC155" s="77">
        <f t="shared" ca="1" si="4985"/>
        <v>-61.691322758304885</v>
      </c>
      <c r="ID155" s="77">
        <f t="shared" ca="1" si="4985"/>
        <v>-61.691322758304885</v>
      </c>
      <c r="IE155" s="77">
        <f t="shared" ca="1" si="4985"/>
        <v>-61.691322758304885</v>
      </c>
      <c r="IF155" s="77">
        <f t="shared" ca="1" si="4985"/>
        <v>-61.691322758304885</v>
      </c>
      <c r="IG155" s="77">
        <f t="shared" ca="1" si="4985"/>
        <v>-61.691322758304885</v>
      </c>
      <c r="IH155" s="77">
        <f t="shared" ca="1" si="4985"/>
        <v>-61.691322758304885</v>
      </c>
      <c r="II155" s="77">
        <f t="shared" ca="1" si="4985"/>
        <v>-61.691322758304885</v>
      </c>
      <c r="IJ155" s="77">
        <f t="shared" ca="1" si="4985"/>
        <v>-61.691322758304885</v>
      </c>
      <c r="IK155" s="77">
        <f t="shared" ca="1" si="4985"/>
        <v>-61.691322758304885</v>
      </c>
      <c r="IL155" s="77">
        <f t="shared" ca="1" si="4985"/>
        <v>-61.691322758304885</v>
      </c>
      <c r="IM155" s="77">
        <f t="shared" ca="1" si="4985"/>
        <v>-61.691322758304885</v>
      </c>
      <c r="IN155" s="77">
        <f t="shared" ca="1" si="4985"/>
        <v>-61.691322758304885</v>
      </c>
      <c r="IO155" s="77">
        <f t="shared" ca="1" si="4985"/>
        <v>-61.691322758304885</v>
      </c>
      <c r="IP155" s="77">
        <f t="shared" ca="1" si="4985"/>
        <v>-61.691322758304885</v>
      </c>
      <c r="IQ155" s="77">
        <f t="shared" ca="1" si="4985"/>
        <v>-61.691322758304885</v>
      </c>
      <c r="IR155" s="77">
        <f t="shared" ca="1" si="4985"/>
        <v>-61.691322758304885</v>
      </c>
      <c r="IS155" s="77">
        <f t="shared" ca="1" si="4985"/>
        <v>-61.691322758304885</v>
      </c>
      <c r="IT155" s="77">
        <f t="shared" ca="1" si="4985"/>
        <v>-61.691322758304885</v>
      </c>
      <c r="IU155" s="77">
        <f t="shared" ca="1" si="4985"/>
        <v>-61.691322758304885</v>
      </c>
      <c r="IV155" s="77">
        <f t="shared" ca="1" si="4985"/>
        <v>-61.691322758304885</v>
      </c>
      <c r="IW155" s="77">
        <f t="shared" ca="1" si="4985"/>
        <v>-61.691322758304885</v>
      </c>
      <c r="IX155" s="77">
        <f t="shared" ca="1" si="4985"/>
        <v>-61.691322758304885</v>
      </c>
      <c r="IY155" s="77">
        <f t="shared" ca="1" si="4985"/>
        <v>-61.691322758304885</v>
      </c>
      <c r="IZ155" s="77">
        <f t="shared" ca="1" si="4985"/>
        <v>-61.691322758304885</v>
      </c>
      <c r="JA155" s="77">
        <f t="shared" ca="1" si="4985"/>
        <v>-61.691322758304885</v>
      </c>
      <c r="JB155" s="77">
        <f t="shared" ca="1" si="4985"/>
        <v>-61.691322758304885</v>
      </c>
      <c r="JC155" s="77">
        <f t="shared" ca="1" si="4985"/>
        <v>-61.691322758304885</v>
      </c>
      <c r="JD155" s="77">
        <f t="shared" ca="1" si="4985"/>
        <v>-61.691322758304885</v>
      </c>
      <c r="JE155" s="77">
        <f t="shared" ca="1" si="4985"/>
        <v>-61.691322758304885</v>
      </c>
      <c r="JF155" s="77">
        <f t="shared" ca="1" si="4985"/>
        <v>-61.691322758304885</v>
      </c>
      <c r="JG155" s="77">
        <f t="shared" ca="1" si="4985"/>
        <v>-61.691322758304885</v>
      </c>
      <c r="JH155" s="77">
        <f t="shared" ca="1" si="4985"/>
        <v>-61.691322758304885</v>
      </c>
      <c r="JI155" s="77">
        <f t="shared" ca="1" si="4985"/>
        <v>-61.691322758304885</v>
      </c>
      <c r="JJ155" s="77">
        <f t="shared" ca="1" si="4985"/>
        <v>-61.691322758304885</v>
      </c>
      <c r="JK155" s="77">
        <f t="shared" ca="1" si="4985"/>
        <v>-61.691322758304885</v>
      </c>
      <c r="JL155" s="77">
        <f t="shared" ca="1" si="4985"/>
        <v>-61.691322758304885</v>
      </c>
      <c r="JM155" s="77">
        <f t="shared" ca="1" si="4985"/>
        <v>-61.691322758304885</v>
      </c>
      <c r="JN155" s="77">
        <f t="shared" ca="1" si="4985"/>
        <v>-61.691322758304885</v>
      </c>
      <c r="JO155" s="77">
        <f t="shared" ca="1" si="4985"/>
        <v>-61.691322758304885</v>
      </c>
      <c r="JP155" s="77">
        <f t="shared" ca="1" si="4985"/>
        <v>-61.691322758304885</v>
      </c>
      <c r="JQ155" s="77">
        <f t="shared" ca="1" si="4985"/>
        <v>-61.691322758304885</v>
      </c>
      <c r="JR155" s="77">
        <f t="shared" ca="1" si="4985"/>
        <v>-61.691322758304885</v>
      </c>
      <c r="JS155" s="77">
        <f t="shared" ca="1" si="4985"/>
        <v>-61.691322758304885</v>
      </c>
      <c r="JT155" s="77">
        <f t="shared" ca="1" si="4985"/>
        <v>-61.691322758304885</v>
      </c>
      <c r="JU155" s="77">
        <f t="shared" ca="1" si="4985"/>
        <v>-61.691322758304885</v>
      </c>
      <c r="JV155" s="77">
        <f t="shared" ca="1" si="4985"/>
        <v>-61.691322758304885</v>
      </c>
      <c r="JW155" s="77">
        <f t="shared" ca="1" si="4985"/>
        <v>-61.691322758304885</v>
      </c>
      <c r="JX155" s="77">
        <f t="shared" ca="1" si="4985"/>
        <v>-61.691322758304885</v>
      </c>
      <c r="JY155" s="77">
        <f t="shared" ca="1" si="4985"/>
        <v>-61.691322758304885</v>
      </c>
      <c r="JZ155" s="77">
        <f t="shared" ref="JZ155:KO155" ca="1" si="4986">-JZ40</f>
        <v>-61.691322758304885</v>
      </c>
      <c r="KA155" s="77">
        <f t="shared" ca="1" si="4986"/>
        <v>-61.691322758304885</v>
      </c>
      <c r="KB155" s="77">
        <f t="shared" ca="1" si="4986"/>
        <v>-61.691322758304885</v>
      </c>
      <c r="KC155" s="77">
        <f t="shared" ca="1" si="4986"/>
        <v>-61.691322758304885</v>
      </c>
      <c r="KD155" s="77">
        <f t="shared" ca="1" si="4986"/>
        <v>-61.691322758304885</v>
      </c>
      <c r="KE155" s="77">
        <f t="shared" ca="1" si="4986"/>
        <v>-61.691322758304885</v>
      </c>
      <c r="KF155" s="77">
        <f t="shared" ca="1" si="4986"/>
        <v>-61.691322758304885</v>
      </c>
      <c r="KG155" s="77">
        <f t="shared" ca="1" si="4986"/>
        <v>-61.691322758304885</v>
      </c>
      <c r="KH155" s="77">
        <f t="shared" ca="1" si="4986"/>
        <v>-61.691322758304885</v>
      </c>
      <c r="KI155" s="77">
        <f t="shared" ca="1" si="4986"/>
        <v>-61.691322758304885</v>
      </c>
      <c r="KJ155" s="77">
        <f t="shared" ca="1" si="4986"/>
        <v>-61.691322758304885</v>
      </c>
      <c r="KK155" s="77">
        <f t="shared" ca="1" si="4986"/>
        <v>-61.691322758304885</v>
      </c>
      <c r="KL155" s="77">
        <f t="shared" ca="1" si="4986"/>
        <v>-61.691322758304885</v>
      </c>
      <c r="KM155" s="77">
        <f t="shared" ca="1" si="4986"/>
        <v>-61.691322758304885</v>
      </c>
      <c r="KN155" s="77">
        <f t="shared" ca="1" si="4986"/>
        <v>-61.691322758304885</v>
      </c>
      <c r="KO155" s="77">
        <f t="shared" ca="1" si="4986"/>
        <v>-61.691322758304885</v>
      </c>
    </row>
    <row r="156" spans="1:301" s="22" customFormat="1" x14ac:dyDescent="0.2">
      <c r="A156" s="143" t="s">
        <v>312</v>
      </c>
      <c r="B156" s="83">
        <f t="shared" ref="B156:S156" ca="1" si="4987">B157+B160+B163</f>
        <v>33484.817915707194</v>
      </c>
      <c r="C156" s="83">
        <f t="shared" ca="1" si="4987"/>
        <v>35253.431913324501</v>
      </c>
      <c r="D156" s="83">
        <f t="shared" ca="1" si="4987"/>
        <v>37025.655558484548</v>
      </c>
      <c r="E156" s="83">
        <f t="shared" ca="1" si="4987"/>
        <v>38797.874205274202</v>
      </c>
      <c r="F156" s="83">
        <f t="shared" ca="1" si="4987"/>
        <v>40570.0878199207</v>
      </c>
      <c r="G156" s="83">
        <f t="shared" ca="1" si="4987"/>
        <v>42342.296368307812</v>
      </c>
      <c r="H156" s="83">
        <f t="shared" ca="1" si="4987"/>
        <v>44114.49981597119</v>
      </c>
      <c r="I156" s="83">
        <f t="shared" ca="1" si="4987"/>
        <v>45886.698128093602</v>
      </c>
      <c r="J156" s="83">
        <f t="shared" ca="1" si="4987"/>
        <v>47658.89126950012</v>
      </c>
      <c r="K156" s="83">
        <f t="shared" ca="1" si="4987"/>
        <v>49431.079204653171</v>
      </c>
      <c r="L156" s="83">
        <f t="shared" ca="1" si="4987"/>
        <v>51203.261897647557</v>
      </c>
      <c r="M156" s="83">
        <f t="shared" ca="1" si="4987"/>
        <v>52975.439312205366</v>
      </c>
      <c r="N156" s="83">
        <f t="shared" ca="1" si="4987"/>
        <v>52971.909627537199</v>
      </c>
      <c r="O156" s="83">
        <f t="shared" ca="1" si="4987"/>
        <v>52971.909627537199</v>
      </c>
      <c r="P156" s="83">
        <f t="shared" ca="1" si="4987"/>
        <v>52971.909627537199</v>
      </c>
      <c r="Q156" s="83">
        <f t="shared" ca="1" si="4987"/>
        <v>52971.909627537199</v>
      </c>
      <c r="R156" s="83">
        <f t="shared" ca="1" si="4987"/>
        <v>52971.909627537199</v>
      </c>
      <c r="S156" s="83">
        <f t="shared" ca="1" si="4987"/>
        <v>52971.909627537199</v>
      </c>
      <c r="T156" s="83">
        <f t="shared" ref="T156" ca="1" si="4988">T157+T160+T163</f>
        <v>52971.909627537199</v>
      </c>
      <c r="U156" s="83">
        <f t="shared" ref="U156" ca="1" si="4989">U157+U160+U163</f>
        <v>52971.909627537199</v>
      </c>
      <c r="V156" s="83">
        <f t="shared" ref="V156" ca="1" si="4990">V157+V160+V163</f>
        <v>52971.909627537199</v>
      </c>
      <c r="W156" s="83">
        <f t="shared" ref="W156" ca="1" si="4991">W157+W160+W163</f>
        <v>52971.909627537199</v>
      </c>
      <c r="X156" s="83">
        <f t="shared" ref="X156" ca="1" si="4992">X157+X160+X163</f>
        <v>52971.909627537199</v>
      </c>
      <c r="Y156" s="83">
        <f t="shared" ref="Y156" ca="1" si="4993">Y157+Y160+Y163</f>
        <v>52971.909627537199</v>
      </c>
      <c r="Z156" s="83">
        <f t="shared" ref="Z156" ca="1" si="4994">Z157+Z160+Z163</f>
        <v>52329.165939411643</v>
      </c>
      <c r="AA156" s="83">
        <f t="shared" ref="AA156" ca="1" si="4995">AA157+AA160+AA163</f>
        <v>52516.701023754547</v>
      </c>
      <c r="AB156" s="83">
        <f t="shared" ref="AB156" ca="1" si="4996">AB157+AB160+AB163</f>
        <v>52287.326758572832</v>
      </c>
      <c r="AC156" s="83">
        <f t="shared" ref="AC156" ca="1" si="4997">AC157+AC160+AC163</f>
        <v>52056.612643550565</v>
      </c>
      <c r="AD156" s="83">
        <f t="shared" ref="AD156" ca="1" si="4998">AD157+AD160+AD163</f>
        <v>51824.550852188142</v>
      </c>
      <c r="AE156" s="83">
        <f t="shared" ref="AE156" ca="1" si="4999">AE157+AE160+AE163</f>
        <v>51591.133512268818</v>
      </c>
      <c r="AF156" s="83">
        <f t="shared" ref="AF156" ca="1" si="5000">AF157+AF160+AF163</f>
        <v>51356.352705591686</v>
      </c>
      <c r="AG156" s="83">
        <f t="shared" ref="AG156" ca="1" si="5001">AG157+AG160+AG163</f>
        <v>51120.20046770302</v>
      </c>
      <c r="AH156" s="83">
        <f t="shared" ref="AH156" ca="1" si="5002">AH157+AH160+AH163</f>
        <v>50882.668787626149</v>
      </c>
      <c r="AI156" s="83">
        <f t="shared" ref="AI156" ca="1" si="5003">AI157+AI160+AI163</f>
        <v>50643.749607589649</v>
      </c>
      <c r="AJ156" s="83">
        <f t="shared" ref="AJ156" ca="1" si="5004">AJ157+AJ160+AJ163</f>
        <v>50403.434822754061</v>
      </c>
      <c r="AK156" s="83">
        <f t="shared" ref="AK156:AV156" ca="1" si="5005">AK157+AK160+AK163</f>
        <v>50161.716280936882</v>
      </c>
      <c r="AL156" s="83">
        <f t="shared" ca="1" si="5005"/>
        <v>49918.585782336078</v>
      </c>
      <c r="AM156" s="83">
        <f t="shared" ca="1" si="5005"/>
        <v>49674.035079251888</v>
      </c>
      <c r="AN156" s="83">
        <f t="shared" ca="1" si="5005"/>
        <v>49428.055875807055</v>
      </c>
      <c r="AO156" s="83">
        <f t="shared" ca="1" si="5005"/>
        <v>49180.639827665385</v>
      </c>
      <c r="AP156" s="83">
        <f t="shared" ca="1" si="5005"/>
        <v>48931.778541748725</v>
      </c>
      <c r="AQ156" s="83">
        <f t="shared" ca="1" si="5005"/>
        <v>48681.463575952192</v>
      </c>
      <c r="AR156" s="83">
        <f t="shared" ca="1" si="5005"/>
        <v>48429.686438857811</v>
      </c>
      <c r="AS156" s="83">
        <f t="shared" ca="1" si="5005"/>
        <v>48176.438589446501</v>
      </c>
      <c r="AT156" s="83">
        <f t="shared" ca="1" si="5005"/>
        <v>47921.711436808277</v>
      </c>
      <c r="AU156" s="83">
        <f t="shared" ca="1" si="5005"/>
        <v>47665.496339850855</v>
      </c>
      <c r="AV156" s="83">
        <f t="shared" ca="1" si="5005"/>
        <v>47407.784607006513</v>
      </c>
      <c r="AW156" s="83">
        <f t="shared" ref="AW156" ca="1" si="5006">AW157+AW160+AW163</f>
        <v>47148.567495937263</v>
      </c>
      <c r="AX156" s="83">
        <f t="shared" ref="AX156" ca="1" si="5007">AX157+AX160+AX163</f>
        <v>46887.836213238246</v>
      </c>
      <c r="AY156" s="83">
        <f t="shared" ref="AY156" ca="1" si="5008">AY157+AY160+AY163</f>
        <v>46625.581914139482</v>
      </c>
      <c r="AZ156" s="83">
        <f t="shared" ref="AZ156" ca="1" si="5009">AZ157+AZ160+AZ163</f>
        <v>46361.795702205804</v>
      </c>
      <c r="BA156" s="83">
        <f t="shared" ref="BA156" ca="1" si="5010">BA157+BA160+BA163</f>
        <v>46096.468629035051</v>
      </c>
      <c r="BB156" s="83">
        <f t="shared" ref="BB156" ca="1" si="5011">BB157+BB160+BB163</f>
        <v>45829.591693954542</v>
      </c>
      <c r="BC156" s="83">
        <f t="shared" ref="BC156" ca="1" si="5012">BC157+BC160+BC163</f>
        <v>45561.155843715744</v>
      </c>
      <c r="BD156" s="83">
        <f t="shared" ref="BD156" ca="1" si="5013">BD157+BD160+BD163</f>
        <v>45291.151972187123</v>
      </c>
      <c r="BE156" s="83">
        <f t="shared" ref="BE156" ca="1" si="5014">BE157+BE160+BE163</f>
        <v>45019.570920045277</v>
      </c>
      <c r="BF156" s="83">
        <f t="shared" ref="BF156" ca="1" si="5015">BF157+BF160+BF163</f>
        <v>44746.403474464212</v>
      </c>
      <c r="BG156" s="83">
        <f t="shared" ref="BG156" ca="1" si="5016">BG157+BG160+BG163</f>
        <v>44471.640368802822</v>
      </c>
      <c r="BH156" s="83">
        <f t="shared" ref="BH156" ca="1" si="5017">BH157+BH160+BH163</f>
        <v>44195.272282290505</v>
      </c>
      <c r="BI156" s="83">
        <f t="shared" ref="BI156" ca="1" si="5018">BI157+BI160+BI163</f>
        <v>43917.289839711018</v>
      </c>
      <c r="BJ156" s="83">
        <f t="shared" ref="BJ156" ca="1" si="5019">BJ157+BJ160+BJ163</f>
        <v>43637.683611084431</v>
      </c>
      <c r="BK156" s="83">
        <f t="shared" ref="BK156" ca="1" si="5020">BK157+BK160+BK163</f>
        <v>43356.444111347213</v>
      </c>
      <c r="BL156" s="83">
        <f t="shared" ref="BL156" ca="1" si="5021">BL157+BL160+BL163</f>
        <v>43073.561800030489</v>
      </c>
      <c r="BM156" s="83">
        <f t="shared" ref="BM156" ca="1" si="5022">BM157+BM160+BM163</f>
        <v>42789.027080936401</v>
      </c>
      <c r="BN156" s="83">
        <f t="shared" ref="BN156" ca="1" si="5023">BN157+BN160+BN163</f>
        <v>42502.830301812573</v>
      </c>
      <c r="BO156" s="83">
        <f t="shared" ref="BO156" ca="1" si="5024">BO157+BO160+BO163</f>
        <v>42214.961754024662</v>
      </c>
      <c r="BP156" s="83">
        <f t="shared" ref="BP156" ca="1" si="5025">BP157+BP160+BP163</f>
        <v>41925.411672227056</v>
      </c>
      <c r="BQ156" s="83">
        <f t="shared" ref="BQ156" ca="1" si="5026">BQ157+BQ160+BQ163</f>
        <v>41634.170234031539</v>
      </c>
      <c r="BR156" s="83">
        <f t="shared" ref="BR156" ca="1" si="5027">BR157+BR160+BR163</f>
        <v>41341.227559674153</v>
      </c>
      <c r="BS156" s="83">
        <f t="shared" ref="BS156" ca="1" si="5028">BS157+BS160+BS163</f>
        <v>41046.573711680016</v>
      </c>
      <c r="BT156" s="83">
        <f t="shared" ref="BT156" ca="1" si="5029">BT157+BT160+BT163</f>
        <v>40750.198694526203</v>
      </c>
      <c r="BU156" s="83">
        <f t="shared" ref="BU156" ca="1" si="5030">BU157+BU160+BU163</f>
        <v>40452.092454302692</v>
      </c>
      <c r="BV156" s="83">
        <f t="shared" ref="BV156" ca="1" si="5031">BV157+BV160+BV163</f>
        <v>40152.24487837129</v>
      </c>
      <c r="BW156" s="83">
        <f t="shared" ref="BW156" ca="1" si="5032">BW157+BW160+BW163</f>
        <v>39850.645795022596</v>
      </c>
      <c r="BX156" s="83">
        <f t="shared" ref="BX156" ca="1" si="5033">BX157+BX160+BX163</f>
        <v>39547.284973130932</v>
      </c>
      <c r="BY156" s="83">
        <f t="shared" ref="BY156" ca="1" si="5034">BY157+BY160+BY163</f>
        <v>39242.152121807274</v>
      </c>
      <c r="BZ156" s="83">
        <f t="shared" ref="BZ156" ca="1" si="5035">BZ157+BZ160+BZ163</f>
        <v>38935.23689005019</v>
      </c>
      <c r="CA156" s="83">
        <f t="shared" ref="CA156" ca="1" si="5036">CA157+CA160+CA163</f>
        <v>38626.528866394641</v>
      </c>
      <c r="CB156" s="83">
        <f t="shared" ref="CB156" ca="1" si="5037">CB157+CB160+CB163</f>
        <v>38316.017578558836</v>
      </c>
      <c r="CC156" s="83">
        <f t="shared" ref="CC156" ca="1" si="5038">CC157+CC160+CC163</f>
        <v>38003.692493088995</v>
      </c>
      <c r="CD156" s="83">
        <f t="shared" ref="CD156" ca="1" si="5039">CD157+CD160+CD163</f>
        <v>37689.543015001982</v>
      </c>
      <c r="CE156" s="83">
        <f t="shared" ref="CE156" ca="1" si="5040">CE157+CE160+CE163</f>
        <v>37373.5584874259</v>
      </c>
      <c r="CF156" s="83">
        <f t="shared" ref="CF156" ca="1" si="5041">CF157+CF160+CF163</f>
        <v>37055.728191238617</v>
      </c>
      <c r="CG156" s="83">
        <f t="shared" ref="CG156" ca="1" si="5042">CG157+CG160+CG163</f>
        <v>36736.041344704092</v>
      </c>
      <c r="CH156" s="83">
        <f t="shared" ref="CH156" ca="1" si="5043">CH157+CH160+CH163</f>
        <v>36414.48710310668</v>
      </c>
      <c r="CI156" s="83">
        <f t="shared" ref="CI156" ca="1" si="5044">CI157+CI160+CI163</f>
        <v>36091.054558383177</v>
      </c>
      <c r="CJ156" s="83">
        <f t="shared" ref="CJ156" ca="1" si="5045">CJ157+CJ160+CJ163</f>
        <v>35765.732738752857</v>
      </c>
      <c r="CK156" s="83">
        <f t="shared" ref="CK156" ca="1" si="5046">CK157+CK160+CK163</f>
        <v>35438.510608345227</v>
      </c>
      <c r="CL156" s="83">
        <f t="shared" ref="CL156" ca="1" si="5047">CL157+CL160+CL163</f>
        <v>35109.377066825706</v>
      </c>
      <c r="CM156" s="83">
        <f t="shared" ref="CM156" ca="1" si="5048">CM157+CM160+CM163</f>
        <v>34778.320949019006</v>
      </c>
      <c r="CN156" s="83">
        <f t="shared" ref="CN156" ca="1" si="5049">CN157+CN160+CN163</f>
        <v>34445.331024530438</v>
      </c>
      <c r="CO156" s="83">
        <f t="shared" ref="CO156" ca="1" si="5050">CO157+CO160+CO163</f>
        <v>34110.395997364903</v>
      </c>
      <c r="CP156" s="83">
        <f t="shared" ref="CP156" ca="1" si="5051">CP157+CP160+CP163</f>
        <v>33773.504505543715</v>
      </c>
      <c r="CQ156" s="83">
        <f t="shared" ref="CQ156" ca="1" si="5052">CQ157+CQ160+CQ163</f>
        <v>33434.645120719171</v>
      </c>
      <c r="CR156" s="83">
        <f t="shared" ref="CR156" ca="1" si="5053">CR157+CR160+CR163</f>
        <v>33093.806347786864</v>
      </c>
      <c r="CS156" s="83">
        <f t="shared" ref="CS156" ca="1" si="5054">CS157+CS160+CS163</f>
        <v>32750.976624495735</v>
      </c>
      <c r="CT156" s="83">
        <f t="shared" ref="CT156" ca="1" si="5055">CT157+CT160+CT163</f>
        <v>32757.391316384535</v>
      </c>
      <c r="CU156" s="83">
        <f t="shared" ref="CU156" ca="1" si="5056">CU157+CU160+CU163</f>
        <v>32757.391316384535</v>
      </c>
      <c r="CV156" s="83">
        <f t="shared" ref="CV156" ca="1" si="5057">CV157+CV160+CV163</f>
        <v>32757.391316384535</v>
      </c>
      <c r="CW156" s="83">
        <f t="shared" ref="CW156" ca="1" si="5058">CW157+CW160+CW163</f>
        <v>32757.391316384535</v>
      </c>
      <c r="CX156" s="83">
        <f t="shared" ref="CX156" ca="1" si="5059">CX157+CX160+CX163</f>
        <v>32757.391316384535</v>
      </c>
      <c r="CY156" s="83">
        <f t="shared" ref="CY156" ca="1" si="5060">CY157+CY160+CY163</f>
        <v>32757.391316384535</v>
      </c>
      <c r="CZ156" s="83">
        <f t="shared" ref="CZ156" ca="1" si="5061">CZ157+CZ160+CZ163</f>
        <v>32757.391316384535</v>
      </c>
      <c r="DA156" s="83">
        <f t="shared" ref="DA156" ca="1" si="5062">DA157+DA160+DA163</f>
        <v>32757.391316384535</v>
      </c>
      <c r="DB156" s="83">
        <f t="shared" ref="DB156" ca="1" si="5063">DB157+DB160+DB163</f>
        <v>32757.391316384535</v>
      </c>
      <c r="DC156" s="83">
        <f t="shared" ref="DC156" ca="1" si="5064">DC157+DC160+DC163</f>
        <v>32757.391316384535</v>
      </c>
      <c r="DD156" s="83">
        <f t="shared" ref="DD156" ca="1" si="5065">DD157+DD160+DD163</f>
        <v>32757.391316384535</v>
      </c>
      <c r="DE156" s="83">
        <f t="shared" ref="DE156" ca="1" si="5066">DE157+DE160+DE163</f>
        <v>32757.391316384535</v>
      </c>
      <c r="DF156" s="83">
        <f t="shared" ref="DF156" ca="1" si="5067">DF157+DF160+DF163</f>
        <v>32757.391316384535</v>
      </c>
      <c r="DG156" s="83">
        <f t="shared" ref="DG156" ca="1" si="5068">DG157+DG160+DG163</f>
        <v>32757.391316384535</v>
      </c>
      <c r="DH156" s="83">
        <f t="shared" ref="DH156" ca="1" si="5069">DH157+DH160+DH163</f>
        <v>32757.391316384535</v>
      </c>
      <c r="DI156" s="83">
        <f t="shared" ref="DI156" ca="1" si="5070">DI157+DI160+DI163</f>
        <v>32757.391316384535</v>
      </c>
      <c r="DJ156" s="83">
        <f t="shared" ref="DJ156" ca="1" si="5071">DJ157+DJ160+DJ163</f>
        <v>32757.391316384535</v>
      </c>
      <c r="DK156" s="83">
        <f t="shared" ref="DK156" ca="1" si="5072">DK157+DK160+DK163</f>
        <v>32757.391316384535</v>
      </c>
      <c r="DL156" s="83">
        <f t="shared" ref="DL156" ca="1" si="5073">DL157+DL160+DL163</f>
        <v>32757.391316384535</v>
      </c>
      <c r="DM156" s="83">
        <f t="shared" ref="DM156" ca="1" si="5074">DM157+DM160+DM163</f>
        <v>32757.391316384535</v>
      </c>
      <c r="DN156" s="83">
        <f t="shared" ref="DN156" ca="1" si="5075">DN157+DN160+DN163</f>
        <v>32757.391316384535</v>
      </c>
      <c r="DO156" s="83">
        <f t="shared" ref="DO156" ca="1" si="5076">DO157+DO160+DO163</f>
        <v>32757.391316384535</v>
      </c>
      <c r="DP156" s="83">
        <f t="shared" ref="DP156" ca="1" si="5077">DP157+DP160+DP163</f>
        <v>32757.391316384535</v>
      </c>
      <c r="DQ156" s="83">
        <f t="shared" ref="DQ156:EA156" ca="1" si="5078">DQ157+DQ160+DQ163</f>
        <v>32757.391316384535</v>
      </c>
      <c r="DR156" s="83">
        <f t="shared" ca="1" si="5078"/>
        <v>32757.391316384535</v>
      </c>
      <c r="DS156" s="83">
        <f t="shared" ca="1" si="5078"/>
        <v>32757.391316384535</v>
      </c>
      <c r="DT156" s="83">
        <f t="shared" ca="1" si="5078"/>
        <v>32757.391316384535</v>
      </c>
      <c r="DU156" s="83">
        <f t="shared" ca="1" si="5078"/>
        <v>32757.391316384535</v>
      </c>
      <c r="DV156" s="83">
        <f t="shared" ca="1" si="5078"/>
        <v>32757.391316384535</v>
      </c>
      <c r="DW156" s="83">
        <f t="shared" ca="1" si="5078"/>
        <v>32757.391316384535</v>
      </c>
      <c r="DX156" s="83">
        <f t="shared" ca="1" si="5078"/>
        <v>32757.391316384535</v>
      </c>
      <c r="DY156" s="83">
        <f t="shared" ca="1" si="5078"/>
        <v>32757.391316384535</v>
      </c>
      <c r="DZ156" s="83">
        <f t="shared" ca="1" si="5078"/>
        <v>32757.391316384535</v>
      </c>
      <c r="EA156" s="83">
        <f t="shared" ca="1" si="5078"/>
        <v>32757.391316384535</v>
      </c>
      <c r="EB156" s="83">
        <f t="shared" ref="EB156:EM156" ca="1" si="5079">EB157+EB160+EB163</f>
        <v>32757.391316384535</v>
      </c>
      <c r="EC156" s="83">
        <f t="shared" ca="1" si="5079"/>
        <v>41201.332319636931</v>
      </c>
      <c r="ED156" s="83">
        <f t="shared" ca="1" si="5079"/>
        <v>41560.543113952706</v>
      </c>
      <c r="EE156" s="83">
        <f t="shared" ca="1" si="5079"/>
        <v>41919.753908268496</v>
      </c>
      <c r="EF156" s="83">
        <f t="shared" ca="1" si="5079"/>
        <v>42278.964702584286</v>
      </c>
      <c r="EG156" s="83">
        <f t="shared" ca="1" si="5079"/>
        <v>42638.175496900061</v>
      </c>
      <c r="EH156" s="83">
        <f t="shared" ca="1" si="5079"/>
        <v>42890.120520287412</v>
      </c>
      <c r="EI156" s="83">
        <f t="shared" ca="1" si="5079"/>
        <v>42890.120520287412</v>
      </c>
      <c r="EJ156" s="83">
        <f t="shared" ca="1" si="5079"/>
        <v>42890.120520287412</v>
      </c>
      <c r="EK156" s="83">
        <f t="shared" ca="1" si="5079"/>
        <v>42890.120520287412</v>
      </c>
      <c r="EL156" s="83">
        <f t="shared" ca="1" si="5079"/>
        <v>42890.120520287412</v>
      </c>
      <c r="EM156" s="83">
        <f t="shared" ca="1" si="5079"/>
        <v>42890.120520287412</v>
      </c>
      <c r="EN156" s="83">
        <f t="shared" ref="EN156:FK156" ca="1" si="5080">EN157+EN160+EN163</f>
        <v>42890.120520287412</v>
      </c>
      <c r="EO156" s="83">
        <f t="shared" ca="1" si="5080"/>
        <v>42149.824647187721</v>
      </c>
      <c r="EP156" s="83">
        <f t="shared" ca="1" si="5080"/>
        <v>42001.765472567786</v>
      </c>
      <c r="EQ156" s="83">
        <f t="shared" ca="1" si="5080"/>
        <v>42001.765472567786</v>
      </c>
      <c r="ER156" s="83">
        <f t="shared" ca="1" si="5080"/>
        <v>42001.765472567786</v>
      </c>
      <c r="ES156" s="83">
        <f t="shared" ca="1" si="5080"/>
        <v>42001.765472567786</v>
      </c>
      <c r="ET156" s="83">
        <f t="shared" ca="1" si="5080"/>
        <v>42001.765472567786</v>
      </c>
      <c r="EU156" s="83">
        <f t="shared" ca="1" si="5080"/>
        <v>42001.765472567786</v>
      </c>
      <c r="EV156" s="83">
        <f t="shared" ca="1" si="5080"/>
        <v>42001.765472567786</v>
      </c>
      <c r="EW156" s="83">
        <f t="shared" ca="1" si="5080"/>
        <v>42001.765472567786</v>
      </c>
      <c r="EX156" s="83">
        <f t="shared" ca="1" si="5080"/>
        <v>42001.765472567786</v>
      </c>
      <c r="EY156" s="83">
        <f t="shared" ca="1" si="5080"/>
        <v>42001.765472567786</v>
      </c>
      <c r="EZ156" s="83">
        <f t="shared" ca="1" si="5080"/>
        <v>42001.765472567786</v>
      </c>
      <c r="FA156" s="83">
        <f t="shared" ca="1" si="5080"/>
        <v>41261.46959946811</v>
      </c>
      <c r="FB156" s="83">
        <f t="shared" ca="1" si="5080"/>
        <v>41113.410424848189</v>
      </c>
      <c r="FC156" s="83">
        <f t="shared" ca="1" si="5080"/>
        <v>41113.410424848189</v>
      </c>
      <c r="FD156" s="83">
        <f t="shared" ca="1" si="5080"/>
        <v>41113.410424848189</v>
      </c>
      <c r="FE156" s="83">
        <f t="shared" ca="1" si="5080"/>
        <v>41113.410424848189</v>
      </c>
      <c r="FF156" s="83">
        <f t="shared" ca="1" si="5080"/>
        <v>41113.410424848189</v>
      </c>
      <c r="FG156" s="83">
        <f t="shared" ca="1" si="5080"/>
        <v>41113.410424848189</v>
      </c>
      <c r="FH156" s="83">
        <f t="shared" ca="1" si="5080"/>
        <v>41113.410424848189</v>
      </c>
      <c r="FI156" s="83">
        <f t="shared" ca="1" si="5080"/>
        <v>41113.410424848189</v>
      </c>
      <c r="FJ156" s="83">
        <f t="shared" ca="1" si="5080"/>
        <v>41113.410424848189</v>
      </c>
      <c r="FK156" s="83">
        <f t="shared" ca="1" si="5080"/>
        <v>41113.410424848189</v>
      </c>
      <c r="FL156" s="83">
        <f t="shared" ref="FL156:HW156" ca="1" si="5081">FL157+FL160+FL163</f>
        <v>41113.410424848189</v>
      </c>
      <c r="FM156" s="83">
        <f t="shared" ca="1" si="5081"/>
        <v>40373.114551748498</v>
      </c>
      <c r="FN156" s="83">
        <f t="shared" ca="1" si="5081"/>
        <v>40225.055377128563</v>
      </c>
      <c r="FO156" s="83">
        <f t="shared" ca="1" si="5081"/>
        <v>40225.055377128563</v>
      </c>
      <c r="FP156" s="83">
        <f t="shared" ca="1" si="5081"/>
        <v>40225.055377128563</v>
      </c>
      <c r="FQ156" s="83">
        <f t="shared" ca="1" si="5081"/>
        <v>40225.055377128563</v>
      </c>
      <c r="FR156" s="83">
        <f t="shared" ca="1" si="5081"/>
        <v>40225.055377128563</v>
      </c>
      <c r="FS156" s="83">
        <f t="shared" ca="1" si="5081"/>
        <v>40225.055377128563</v>
      </c>
      <c r="FT156" s="83">
        <f t="shared" ca="1" si="5081"/>
        <v>40225.055377128563</v>
      </c>
      <c r="FU156" s="83">
        <f t="shared" ca="1" si="5081"/>
        <v>40225.055377128563</v>
      </c>
      <c r="FV156" s="83">
        <f t="shared" ca="1" si="5081"/>
        <v>40225.055377128563</v>
      </c>
      <c r="FW156" s="83">
        <f t="shared" ca="1" si="5081"/>
        <v>40225.055377128563</v>
      </c>
      <c r="FX156" s="83">
        <f t="shared" ca="1" si="5081"/>
        <v>40225.055377128563</v>
      </c>
      <c r="FY156" s="83">
        <f t="shared" ca="1" si="5081"/>
        <v>48574.522833195544</v>
      </c>
      <c r="FZ156" s="83">
        <f t="shared" ca="1" si="5081"/>
        <v>48933.733627511319</v>
      </c>
      <c r="GA156" s="83">
        <f t="shared" ca="1" si="5081"/>
        <v>49292.944421827109</v>
      </c>
      <c r="GB156" s="83">
        <f t="shared" ca="1" si="5081"/>
        <v>49652.155216142899</v>
      </c>
      <c r="GC156" s="83">
        <f t="shared" ca="1" si="5081"/>
        <v>50011.366010458674</v>
      </c>
      <c r="GD156" s="83">
        <f t="shared" ca="1" si="5081"/>
        <v>50244.416324408929</v>
      </c>
      <c r="GE156" s="83">
        <f t="shared" ca="1" si="5081"/>
        <v>50244.416324408929</v>
      </c>
      <c r="GF156" s="83">
        <f t="shared" ca="1" si="5081"/>
        <v>50244.416324408929</v>
      </c>
      <c r="GG156" s="83">
        <f t="shared" ca="1" si="5081"/>
        <v>50244.416324408929</v>
      </c>
      <c r="GH156" s="83">
        <f t="shared" ca="1" si="5081"/>
        <v>50244.416324408929</v>
      </c>
      <c r="GI156" s="83">
        <f t="shared" ca="1" si="5081"/>
        <v>50244.416324408929</v>
      </c>
      <c r="GJ156" s="83">
        <f t="shared" ca="1" si="5081"/>
        <v>50244.416324408929</v>
      </c>
      <c r="GK156" s="83">
        <f t="shared" ca="1" si="5081"/>
        <v>67010.871954225935</v>
      </c>
      <c r="GL156" s="83">
        <f t="shared" ca="1" si="5081"/>
        <v>67370.082748541725</v>
      </c>
      <c r="GM156" s="83">
        <f t="shared" ca="1" si="5081"/>
        <v>67729.293542857515</v>
      </c>
      <c r="GN156" s="83">
        <f t="shared" ca="1" si="5081"/>
        <v>68088.504337173305</v>
      </c>
      <c r="GO156" s="83">
        <f t="shared" ca="1" si="5081"/>
        <v>68447.71513148908</v>
      </c>
      <c r="GP156" s="83">
        <f t="shared" ca="1" si="5081"/>
        <v>68806.92592580487</v>
      </c>
      <c r="GQ156" s="83">
        <f t="shared" ca="1" si="5081"/>
        <v>69166.136720120659</v>
      </c>
      <c r="GR156" s="83">
        <f t="shared" ca="1" si="5081"/>
        <v>69525.347514436435</v>
      </c>
      <c r="GS156" s="83">
        <f t="shared" ca="1" si="5081"/>
        <v>69884.558308752225</v>
      </c>
      <c r="GT156" s="83">
        <f t="shared" ca="1" si="5081"/>
        <v>70243.769103068014</v>
      </c>
      <c r="GU156" s="83">
        <f t="shared" ca="1" si="5081"/>
        <v>70364.163080189333</v>
      </c>
      <c r="GV156" s="83">
        <f t="shared" ca="1" si="5081"/>
        <v>70364.163080189333</v>
      </c>
      <c r="GW156" s="83">
        <f t="shared" ca="1" si="5081"/>
        <v>71140.268060006332</v>
      </c>
      <c r="GX156" s="83">
        <f t="shared" ca="1" si="5081"/>
        <v>71295.489055969738</v>
      </c>
      <c r="GY156" s="83">
        <f t="shared" ca="1" si="5081"/>
        <v>71295.489055969738</v>
      </c>
      <c r="GZ156" s="83">
        <f t="shared" ca="1" si="5081"/>
        <v>71295.489055969738</v>
      </c>
      <c r="HA156" s="83">
        <f t="shared" ca="1" si="5081"/>
        <v>71295.489055969738</v>
      </c>
      <c r="HB156" s="83">
        <f t="shared" ca="1" si="5081"/>
        <v>71295.489055969738</v>
      </c>
      <c r="HC156" s="83">
        <f t="shared" ca="1" si="5081"/>
        <v>71295.489055969738</v>
      </c>
      <c r="HD156" s="83">
        <f t="shared" ca="1" si="5081"/>
        <v>71295.489055969738</v>
      </c>
      <c r="HE156" s="83">
        <f t="shared" ca="1" si="5081"/>
        <v>71295.489055969738</v>
      </c>
      <c r="HF156" s="83">
        <f t="shared" ca="1" si="5081"/>
        <v>71295.489055969738</v>
      </c>
      <c r="HG156" s="83">
        <f t="shared" ca="1" si="5081"/>
        <v>71295.489055969738</v>
      </c>
      <c r="HH156" s="83">
        <f t="shared" ca="1" si="5081"/>
        <v>71295.489055969738</v>
      </c>
      <c r="HI156" s="83">
        <f t="shared" ca="1" si="5081"/>
        <v>70555.193182870033</v>
      </c>
      <c r="HJ156" s="83">
        <f t="shared" ca="1" si="5081"/>
        <v>70407.134008250097</v>
      </c>
      <c r="HK156" s="83">
        <f t="shared" ca="1" si="5081"/>
        <v>70407.134008250097</v>
      </c>
      <c r="HL156" s="83">
        <f t="shared" ca="1" si="5081"/>
        <v>70407.134008250097</v>
      </c>
      <c r="HM156" s="83">
        <f t="shared" ca="1" si="5081"/>
        <v>70407.134008250097</v>
      </c>
      <c r="HN156" s="83">
        <f t="shared" ca="1" si="5081"/>
        <v>70407.134008250097</v>
      </c>
      <c r="HO156" s="83">
        <f t="shared" ca="1" si="5081"/>
        <v>70407.134008250097</v>
      </c>
      <c r="HP156" s="83">
        <f t="shared" ca="1" si="5081"/>
        <v>70407.134008250097</v>
      </c>
      <c r="HQ156" s="83">
        <f t="shared" ca="1" si="5081"/>
        <v>70407.134008250097</v>
      </c>
      <c r="HR156" s="83">
        <f t="shared" ca="1" si="5081"/>
        <v>70407.134008250097</v>
      </c>
      <c r="HS156" s="83">
        <f t="shared" ca="1" si="5081"/>
        <v>70407.134008250097</v>
      </c>
      <c r="HT156" s="83">
        <f t="shared" ca="1" si="5081"/>
        <v>70407.134008250097</v>
      </c>
      <c r="HU156" s="83">
        <f t="shared" ca="1" si="5081"/>
        <v>69666.838135150436</v>
      </c>
      <c r="HV156" s="83">
        <f t="shared" ca="1" si="5081"/>
        <v>69518.778960530501</v>
      </c>
      <c r="HW156" s="83">
        <f t="shared" ca="1" si="5081"/>
        <v>69518.778960530501</v>
      </c>
      <c r="HX156" s="83">
        <f t="shared" ref="HX156:KI156" ca="1" si="5082">HX157+HX160+HX163</f>
        <v>69518.778960530501</v>
      </c>
      <c r="HY156" s="83">
        <f t="shared" ca="1" si="5082"/>
        <v>69518.778960530501</v>
      </c>
      <c r="HZ156" s="83">
        <f t="shared" ca="1" si="5082"/>
        <v>69518.778960530501</v>
      </c>
      <c r="IA156" s="83">
        <f t="shared" ca="1" si="5082"/>
        <v>69518.778960530501</v>
      </c>
      <c r="IB156" s="83">
        <f t="shared" ca="1" si="5082"/>
        <v>69518.778960530501</v>
      </c>
      <c r="IC156" s="83">
        <f t="shared" ca="1" si="5082"/>
        <v>69518.778960530501</v>
      </c>
      <c r="ID156" s="83">
        <f t="shared" ca="1" si="5082"/>
        <v>69518.778960530501</v>
      </c>
      <c r="IE156" s="83">
        <f t="shared" ca="1" si="5082"/>
        <v>69518.778960530501</v>
      </c>
      <c r="IF156" s="83">
        <f t="shared" ca="1" si="5082"/>
        <v>69518.778960530501</v>
      </c>
      <c r="IG156" s="83">
        <f t="shared" ca="1" si="5082"/>
        <v>68778.483087430825</v>
      </c>
      <c r="IH156" s="83">
        <f t="shared" ca="1" si="5082"/>
        <v>68630.423912810889</v>
      </c>
      <c r="II156" s="83">
        <f t="shared" ca="1" si="5082"/>
        <v>68630.423912810889</v>
      </c>
      <c r="IJ156" s="83">
        <f t="shared" ca="1" si="5082"/>
        <v>68630.423912810889</v>
      </c>
      <c r="IK156" s="83">
        <f t="shared" ca="1" si="5082"/>
        <v>68630.423912810889</v>
      </c>
      <c r="IL156" s="83">
        <f t="shared" ca="1" si="5082"/>
        <v>68630.423912810889</v>
      </c>
      <c r="IM156" s="83">
        <f t="shared" ca="1" si="5082"/>
        <v>68630.423912810889</v>
      </c>
      <c r="IN156" s="83">
        <f t="shared" ca="1" si="5082"/>
        <v>68630.423912810889</v>
      </c>
      <c r="IO156" s="83">
        <f t="shared" ca="1" si="5082"/>
        <v>68630.423912810889</v>
      </c>
      <c r="IP156" s="83">
        <f t="shared" ca="1" si="5082"/>
        <v>68630.423912810889</v>
      </c>
      <c r="IQ156" s="83">
        <f t="shared" ca="1" si="5082"/>
        <v>68630.423912810889</v>
      </c>
      <c r="IR156" s="83">
        <f t="shared" ca="1" si="5082"/>
        <v>68630.423912810889</v>
      </c>
      <c r="IS156" s="83">
        <f t="shared" ca="1" si="5082"/>
        <v>67890.128039711213</v>
      </c>
      <c r="IT156" s="83">
        <f t="shared" ca="1" si="5082"/>
        <v>67742.068865091278</v>
      </c>
      <c r="IU156" s="83">
        <f t="shared" ca="1" si="5082"/>
        <v>67742.068865091278</v>
      </c>
      <c r="IV156" s="83">
        <f t="shared" ca="1" si="5082"/>
        <v>67742.068865091278</v>
      </c>
      <c r="IW156" s="83">
        <f t="shared" ca="1" si="5082"/>
        <v>67742.068865091278</v>
      </c>
      <c r="IX156" s="83">
        <f t="shared" ca="1" si="5082"/>
        <v>67742.068865091278</v>
      </c>
      <c r="IY156" s="83">
        <f t="shared" ca="1" si="5082"/>
        <v>67742.068865091278</v>
      </c>
      <c r="IZ156" s="83">
        <f t="shared" ca="1" si="5082"/>
        <v>67742.068865091278</v>
      </c>
      <c r="JA156" s="83">
        <f t="shared" ca="1" si="5082"/>
        <v>67742.068865091278</v>
      </c>
      <c r="JB156" s="83">
        <f t="shared" ca="1" si="5082"/>
        <v>67742.068865091278</v>
      </c>
      <c r="JC156" s="83">
        <f t="shared" ca="1" si="5082"/>
        <v>67742.068865091278</v>
      </c>
      <c r="JD156" s="83">
        <f t="shared" ca="1" si="5082"/>
        <v>67742.068865091278</v>
      </c>
      <c r="JE156" s="83">
        <f t="shared" ca="1" si="5082"/>
        <v>76091.536321158244</v>
      </c>
      <c r="JF156" s="83">
        <f t="shared" ca="1" si="5082"/>
        <v>76450.747115474034</v>
      </c>
      <c r="JG156" s="83">
        <f t="shared" ca="1" si="5082"/>
        <v>76809.957909789809</v>
      </c>
      <c r="JH156" s="83">
        <f t="shared" ca="1" si="5082"/>
        <v>77169.168704105599</v>
      </c>
      <c r="JI156" s="83">
        <f t="shared" ca="1" si="5082"/>
        <v>77528.379498421389</v>
      </c>
      <c r="JJ156" s="83">
        <f t="shared" ca="1" si="5082"/>
        <v>77761.429812371629</v>
      </c>
      <c r="JK156" s="83">
        <f t="shared" ca="1" si="5082"/>
        <v>77761.429812371629</v>
      </c>
      <c r="JL156" s="83">
        <f t="shared" ca="1" si="5082"/>
        <v>77761.429812371629</v>
      </c>
      <c r="JM156" s="83">
        <f t="shared" ca="1" si="5082"/>
        <v>77761.429812371629</v>
      </c>
      <c r="JN156" s="83">
        <f t="shared" ca="1" si="5082"/>
        <v>77761.429812371629</v>
      </c>
      <c r="JO156" s="83">
        <f t="shared" ca="1" si="5082"/>
        <v>77761.429812371629</v>
      </c>
      <c r="JP156" s="83">
        <f t="shared" ca="1" si="5082"/>
        <v>77761.429812371629</v>
      </c>
      <c r="JQ156" s="83">
        <f t="shared" ca="1" si="5082"/>
        <v>77847.476060105299</v>
      </c>
      <c r="JR156" s="83">
        <f t="shared" ca="1" si="5082"/>
        <v>77864.685309652035</v>
      </c>
      <c r="JS156" s="83">
        <f t="shared" ca="1" si="5082"/>
        <v>77864.685309652035</v>
      </c>
      <c r="JT156" s="83">
        <f t="shared" ca="1" si="5082"/>
        <v>77864.685309652035</v>
      </c>
      <c r="JU156" s="83">
        <f t="shared" ca="1" si="5082"/>
        <v>77864.685309652035</v>
      </c>
      <c r="JV156" s="83">
        <f t="shared" ca="1" si="5082"/>
        <v>77864.685309652035</v>
      </c>
      <c r="JW156" s="83">
        <f t="shared" ca="1" si="5082"/>
        <v>77864.685309652035</v>
      </c>
      <c r="JX156" s="83">
        <f t="shared" ca="1" si="5082"/>
        <v>77864.685309652035</v>
      </c>
      <c r="JY156" s="83">
        <f t="shared" ca="1" si="5082"/>
        <v>77864.685309652035</v>
      </c>
      <c r="JZ156" s="83">
        <f t="shared" ca="1" si="5082"/>
        <v>77864.685309652035</v>
      </c>
      <c r="KA156" s="83">
        <f t="shared" ca="1" si="5082"/>
        <v>77864.685309652035</v>
      </c>
      <c r="KB156" s="83">
        <f t="shared" ca="1" si="5082"/>
        <v>77864.685309652035</v>
      </c>
      <c r="KC156" s="83">
        <f t="shared" ca="1" si="5082"/>
        <v>77124.389436552345</v>
      </c>
      <c r="KD156" s="83">
        <f t="shared" ca="1" si="5082"/>
        <v>76976.330261932409</v>
      </c>
      <c r="KE156" s="83">
        <f t="shared" ca="1" si="5082"/>
        <v>76976.330261932409</v>
      </c>
      <c r="KF156" s="83">
        <f t="shared" ca="1" si="5082"/>
        <v>76976.330261932409</v>
      </c>
      <c r="KG156" s="83">
        <f t="shared" ca="1" si="5082"/>
        <v>76976.330261932409</v>
      </c>
      <c r="KH156" s="83">
        <f t="shared" ca="1" si="5082"/>
        <v>76976.330261932409</v>
      </c>
      <c r="KI156" s="83">
        <f t="shared" ca="1" si="5082"/>
        <v>76976.330261932409</v>
      </c>
      <c r="KJ156" s="83">
        <f t="shared" ref="KJ156:KO156" ca="1" si="5083">KJ157+KJ160+KJ163</f>
        <v>76976.330261932409</v>
      </c>
      <c r="KK156" s="83">
        <f t="shared" ca="1" si="5083"/>
        <v>76976.330261932409</v>
      </c>
      <c r="KL156" s="83">
        <f t="shared" ca="1" si="5083"/>
        <v>76976.330261932409</v>
      </c>
      <c r="KM156" s="83">
        <f t="shared" ca="1" si="5083"/>
        <v>76976.330261932409</v>
      </c>
      <c r="KN156" s="83">
        <f t="shared" ca="1" si="5083"/>
        <v>76976.330261932409</v>
      </c>
      <c r="KO156" s="83">
        <f t="shared" ca="1" si="5083"/>
        <v>76560.752981200392</v>
      </c>
    </row>
    <row r="157" spans="1:301" s="22" customFormat="1" ht="12" x14ac:dyDescent="0.2">
      <c r="A157" s="35" t="s">
        <v>313</v>
      </c>
      <c r="B157" s="144">
        <f t="shared" ref="B157:S157" ca="1" si="5084">B158+B159</f>
        <v>723.23807927389612</v>
      </c>
      <c r="C157" s="144">
        <f t="shared" ca="1" si="5084"/>
        <v>714.61423105787139</v>
      </c>
      <c r="D157" s="144">
        <f t="shared" ca="1" si="5084"/>
        <v>709.60003038458308</v>
      </c>
      <c r="E157" s="144">
        <f t="shared" ca="1" si="5084"/>
        <v>704.58083134090725</v>
      </c>
      <c r="F157" s="144">
        <f t="shared" ca="1" si="5084"/>
        <v>699.55660015407079</v>
      </c>
      <c r="G157" s="144">
        <f t="shared" ca="1" si="5084"/>
        <v>694.52730270784923</v>
      </c>
      <c r="H157" s="144">
        <f t="shared" ca="1" si="5084"/>
        <v>689.49290453789274</v>
      </c>
      <c r="I157" s="144">
        <f t="shared" ca="1" si="5084"/>
        <v>684.45337082697449</v>
      </c>
      <c r="J157" s="144">
        <f t="shared" ca="1" si="5084"/>
        <v>679.40866640015645</v>
      </c>
      <c r="K157" s="144">
        <f t="shared" ca="1" si="5084"/>
        <v>674.35875571987231</v>
      </c>
      <c r="L157" s="144">
        <f t="shared" ca="1" si="5084"/>
        <v>669.30360288092561</v>
      </c>
      <c r="M157" s="144">
        <f t="shared" ca="1" si="5084"/>
        <v>664.24317160540181</v>
      </c>
      <c r="N157" s="144">
        <f t="shared" ca="1" si="5084"/>
        <v>660.71348693723098</v>
      </c>
      <c r="O157" s="144">
        <f t="shared" ca="1" si="5084"/>
        <v>660.71348693723098</v>
      </c>
      <c r="P157" s="144">
        <f t="shared" ca="1" si="5084"/>
        <v>660.71348693723098</v>
      </c>
      <c r="Q157" s="144">
        <f t="shared" ca="1" si="5084"/>
        <v>660.71348693723098</v>
      </c>
      <c r="R157" s="144">
        <f t="shared" ca="1" si="5084"/>
        <v>660.71348693723098</v>
      </c>
      <c r="S157" s="144">
        <f t="shared" ca="1" si="5084"/>
        <v>660.71348693723098</v>
      </c>
      <c r="T157" s="144">
        <f t="shared" ref="T157:AV157" ca="1" si="5085">T158+T159</f>
        <v>660.71348693723098</v>
      </c>
      <c r="U157" s="144">
        <f t="shared" ca="1" si="5085"/>
        <v>660.71348693723098</v>
      </c>
      <c r="V157" s="144">
        <f t="shared" ca="1" si="5085"/>
        <v>660.71348693723098</v>
      </c>
      <c r="W157" s="144">
        <f t="shared" ca="1" si="5085"/>
        <v>660.71348693723098</v>
      </c>
      <c r="X157" s="144">
        <f t="shared" ca="1" si="5085"/>
        <v>660.71348693723098</v>
      </c>
      <c r="Y157" s="144">
        <f t="shared" ca="1" si="5085"/>
        <v>660.71348693723098</v>
      </c>
      <c r="Z157" s="144">
        <f t="shared" ca="1" si="5085"/>
        <v>245.13620620521021</v>
      </c>
      <c r="AA157" s="144">
        <f t="shared" ca="1" si="5085"/>
        <v>661.16465096526485</v>
      </c>
      <c r="AB157" s="144">
        <f t="shared" ca="1" si="5085"/>
        <v>661.61845038942988</v>
      </c>
      <c r="AC157" s="144">
        <f t="shared" ca="1" si="5085"/>
        <v>662.07490060393354</v>
      </c>
      <c r="AD157" s="144">
        <f t="shared" ca="1" si="5085"/>
        <v>662.53401709290642</v>
      </c>
      <c r="AE157" s="144">
        <f t="shared" ca="1" si="5085"/>
        <v>662.99581543092643</v>
      </c>
      <c r="AF157" s="144">
        <f t="shared" ca="1" si="5085"/>
        <v>663.46031128354821</v>
      </c>
      <c r="AG157" s="144">
        <f t="shared" ca="1" si="5085"/>
        <v>663.92752040783341</v>
      </c>
      <c r="AH157" s="144">
        <f t="shared" ca="1" si="5085"/>
        <v>664.39745865288637</v>
      </c>
      <c r="AI157" s="144">
        <f t="shared" ca="1" si="5085"/>
        <v>664.87014196039104</v>
      </c>
      <c r="AJ157" s="144">
        <f t="shared" ca="1" si="5085"/>
        <v>665.34558636515158</v>
      </c>
      <c r="AK157" s="144">
        <f t="shared" ca="1" si="5085"/>
        <v>665.82380799563703</v>
      </c>
      <c r="AL157" s="144">
        <f t="shared" ca="1" si="5085"/>
        <v>666.30482307452814</v>
      </c>
      <c r="AM157" s="144">
        <f t="shared" ca="1" si="5085"/>
        <v>666.78864791926753</v>
      </c>
      <c r="AN157" s="144">
        <f t="shared" ca="1" si="5085"/>
        <v>667.27529894261306</v>
      </c>
      <c r="AO157" s="144">
        <f t="shared" ca="1" si="5085"/>
        <v>667.76479265319517</v>
      </c>
      <c r="AP157" s="144">
        <f t="shared" ca="1" si="5085"/>
        <v>668.25714565607655</v>
      </c>
      <c r="AQ157" s="144">
        <f t="shared" ca="1" si="5085"/>
        <v>668.75237465331531</v>
      </c>
      <c r="AR157" s="144">
        <f t="shared" ca="1" si="5085"/>
        <v>669.25049644453202</v>
      </c>
      <c r="AS157" s="144">
        <f t="shared" ca="1" si="5085"/>
        <v>669.75152792747895</v>
      </c>
      <c r="AT157" s="144">
        <f t="shared" ca="1" si="5085"/>
        <v>670.2554860986138</v>
      </c>
      <c r="AU157" s="144">
        <f t="shared" ca="1" si="5085"/>
        <v>670.76238805367632</v>
      </c>
      <c r="AV157" s="144">
        <f t="shared" ca="1" si="5085"/>
        <v>671.27225098826784</v>
      </c>
      <c r="AW157" s="144">
        <f t="shared" ref="AW157" ca="1" si="5086">AW158+AW159</f>
        <v>671.78509219843454</v>
      </c>
      <c r="AX157" s="144">
        <f t="shared" ref="AX157" ca="1" si="5087">AX158+AX159</f>
        <v>672.30092908125516</v>
      </c>
      <c r="AY157" s="144">
        <f t="shared" ref="AY157" ca="1" si="5088">AY158+AY159</f>
        <v>672.81977913542983</v>
      </c>
      <c r="AZ157" s="144">
        <f t="shared" ref="AZ157" ca="1" si="5089">AZ158+AZ159</f>
        <v>673.34165996187437</v>
      </c>
      <c r="BA157" s="144">
        <f t="shared" ref="BA157" ca="1" si="5090">BA158+BA159</f>
        <v>673.86658926431755</v>
      </c>
      <c r="BB157" s="144">
        <f t="shared" ref="BB157" ca="1" si="5091">BB158+BB159</f>
        <v>674.39458484990109</v>
      </c>
      <c r="BC157" s="144">
        <f t="shared" ref="BC157" ca="1" si="5092">BC158+BC159</f>
        <v>674.92566462978448</v>
      </c>
      <c r="BD157" s="144">
        <f t="shared" ref="BD157" ca="1" si="5093">BD158+BD159</f>
        <v>675.45984661975149</v>
      </c>
      <c r="BE157" s="144">
        <f t="shared" ref="BE157" ca="1" si="5094">BE158+BE159</f>
        <v>675.9971489408224</v>
      </c>
      <c r="BF157" s="144">
        <f t="shared" ref="BF157" ca="1" si="5095">BF158+BF159</f>
        <v>676.53758981986812</v>
      </c>
      <c r="BG157" s="144">
        <f t="shared" ref="BG157" ca="1" si="5096">BG158+BG159</f>
        <v>677.08118759022886</v>
      </c>
      <c r="BH157" s="144">
        <f t="shared" ref="BH157" ca="1" si="5097">BH158+BH159</f>
        <v>677.62796069233559</v>
      </c>
      <c r="BI157" s="144">
        <f t="shared" ref="BI157" ca="1" si="5098">BI158+BI159</f>
        <v>678.17792767433593</v>
      </c>
      <c r="BJ157" s="144">
        <f t="shared" ref="BJ157" ca="1" si="5099">BJ158+BJ159</f>
        <v>678.73110719272313</v>
      </c>
      <c r="BK157" s="144">
        <f t="shared" ref="BK157" ca="1" si="5100">BK158+BK159</f>
        <v>679.28751801296971</v>
      </c>
      <c r="BL157" s="144">
        <f t="shared" ref="BL157" ca="1" si="5101">BL158+BL159</f>
        <v>679.84717901016245</v>
      </c>
      <c r="BM157" s="144">
        <f t="shared" ref="BM157" ca="1" si="5102">BM158+BM159</f>
        <v>680.41010916964456</v>
      </c>
      <c r="BN157" s="144">
        <f t="shared" ref="BN157" ca="1" si="5103">BN158+BN159</f>
        <v>680.97632758765826</v>
      </c>
      <c r="BO157" s="144">
        <f t="shared" ref="BO157" ca="1" si="5104">BO158+BO159</f>
        <v>681.5458534719935</v>
      </c>
      <c r="BP157" s="144">
        <f t="shared" ref="BP157" ca="1" si="5105">BP158+BP159</f>
        <v>682.11870614263876</v>
      </c>
      <c r="BQ157" s="144">
        <f t="shared" ref="BQ157" ca="1" si="5106">BQ158+BQ159</f>
        <v>682.69490503243742</v>
      </c>
      <c r="BR157" s="144">
        <f t="shared" ref="BR157" ca="1" si="5107">BR158+BR159</f>
        <v>683.27446968774598</v>
      </c>
      <c r="BS157" s="144">
        <f t="shared" ref="BS157" ca="1" si="5108">BS158+BS159</f>
        <v>683.85741976909799</v>
      </c>
      <c r="BT157" s="144">
        <f t="shared" ref="BT157" ca="1" si="5109">BT158+BT159</f>
        <v>684.44377505187003</v>
      </c>
      <c r="BU157" s="144">
        <f t="shared" ref="BU157" ca="1" si="5110">BU158+BU159</f>
        <v>685.03355542695363</v>
      </c>
      <c r="BV157" s="144">
        <f t="shared" ref="BV157" ca="1" si="5111">BV158+BV159</f>
        <v>685.62678090142936</v>
      </c>
      <c r="BW157" s="144">
        <f t="shared" ref="BW157" ca="1" si="5112">BW158+BW159</f>
        <v>686.22347159924539</v>
      </c>
      <c r="BX157" s="144">
        <f t="shared" ref="BX157" ca="1" si="5113">BX158+BX159</f>
        <v>686.82364776190059</v>
      </c>
      <c r="BY157" s="144">
        <f t="shared" ref="BY157" ca="1" si="5114">BY158+BY159</f>
        <v>687.42732974913133</v>
      </c>
      <c r="BZ157" s="144">
        <f t="shared" ref="BZ157" ca="1" si="5115">BZ158+BZ159</f>
        <v>688.03453803960133</v>
      </c>
      <c r="CA157" s="144">
        <f t="shared" ref="CA157" ca="1" si="5116">CA158+CA159</f>
        <v>688.64529323159718</v>
      </c>
      <c r="CB157" s="144">
        <f t="shared" ref="CB157" ca="1" si="5117">CB158+CB159</f>
        <v>689.25961604372674</v>
      </c>
      <c r="CC157" s="144">
        <f t="shared" ref="CC157" ca="1" si="5118">CC158+CC159</f>
        <v>689.87752731562205</v>
      </c>
      <c r="CD157" s="144">
        <f t="shared" ref="CD157" ca="1" si="5119">CD158+CD159</f>
        <v>690.49904800864601</v>
      </c>
      <c r="CE157" s="144">
        <f t="shared" ref="CE157" ca="1" si="5120">CE158+CE159</f>
        <v>691.12419920660386</v>
      </c>
      <c r="CF157" s="144">
        <f t="shared" ref="CF157" ca="1" si="5121">CF158+CF159</f>
        <v>691.75300211645822</v>
      </c>
      <c r="CG157" s="144">
        <f t="shared" ref="CG157" ca="1" si="5122">CG158+CG159</f>
        <v>692.3854780690483</v>
      </c>
      <c r="CH157" s="144">
        <f t="shared" ref="CH157" ca="1" si="5123">CH158+CH159</f>
        <v>693.02164851981388</v>
      </c>
      <c r="CI157" s="144">
        <f t="shared" ref="CI157" ca="1" si="5124">CI158+CI159</f>
        <v>693.66153504952308</v>
      </c>
      <c r="CJ157" s="144">
        <f t="shared" ref="CJ157" ca="1" si="5125">CJ158+CJ159</f>
        <v>694.3051593650041</v>
      </c>
      <c r="CK157" s="144">
        <f t="shared" ref="CK157" ca="1" si="5126">CK158+CK159</f>
        <v>694.95254329988165</v>
      </c>
      <c r="CL157" s="144">
        <f t="shared" ref="CL157" ca="1" si="5127">CL158+CL159</f>
        <v>695.60370881531821</v>
      </c>
      <c r="CM157" s="144">
        <f t="shared" ref="CM157" ca="1" si="5128">CM158+CM159</f>
        <v>696.25867800075821</v>
      </c>
      <c r="CN157" s="144">
        <f t="shared" ref="CN157" ca="1" si="5129">CN158+CN159</f>
        <v>696.91747307467767</v>
      </c>
      <c r="CO157" s="144">
        <f t="shared" ref="CO157" ca="1" si="5130">CO158+CO159</f>
        <v>697.58011638533844</v>
      </c>
      <c r="CP157" s="144">
        <f t="shared" ref="CP157" ca="1" si="5131">CP158+CP159</f>
        <v>698.24663041154531</v>
      </c>
      <c r="CQ157" s="144">
        <f t="shared" ref="CQ157" ca="1" si="5132">CQ158+CQ159</f>
        <v>698.91703776340955</v>
      </c>
      <c r="CR157" s="144">
        <f t="shared" ref="CR157" ca="1" si="5133">CR158+CR159</f>
        <v>699.59136118311494</v>
      </c>
      <c r="CS157" s="144">
        <f t="shared" ref="CS157" ca="1" si="5134">CS158+CS159</f>
        <v>700.26962354569025</v>
      </c>
      <c r="CT157" s="144">
        <f t="shared" ref="CT157" ca="1" si="5135">CT158+CT159</f>
        <v>706.68431543448912</v>
      </c>
      <c r="CU157" s="144">
        <f t="shared" ref="CU157" ca="1" si="5136">CU158+CU159</f>
        <v>706.68431543448912</v>
      </c>
      <c r="CV157" s="144">
        <f t="shared" ref="CV157" ca="1" si="5137">CV158+CV159</f>
        <v>706.68431543448912</v>
      </c>
      <c r="CW157" s="144">
        <f t="shared" ref="CW157" ca="1" si="5138">CW158+CW159</f>
        <v>706.68431543448912</v>
      </c>
      <c r="CX157" s="144">
        <f t="shared" ref="CX157" ca="1" si="5139">CX158+CX159</f>
        <v>706.68431543448912</v>
      </c>
      <c r="CY157" s="144">
        <f t="shared" ref="CY157" ca="1" si="5140">CY158+CY159</f>
        <v>706.68431543448912</v>
      </c>
      <c r="CZ157" s="144">
        <f t="shared" ref="CZ157" ca="1" si="5141">CZ158+CZ159</f>
        <v>706.68431543448912</v>
      </c>
      <c r="DA157" s="144">
        <f t="shared" ref="DA157" ca="1" si="5142">DA158+DA159</f>
        <v>706.68431543448912</v>
      </c>
      <c r="DB157" s="144">
        <f t="shared" ref="DB157" ca="1" si="5143">DB158+DB159</f>
        <v>706.68431543448912</v>
      </c>
      <c r="DC157" s="144">
        <f t="shared" ref="DC157" ca="1" si="5144">DC158+DC159</f>
        <v>706.68431543448912</v>
      </c>
      <c r="DD157" s="144">
        <f t="shared" ref="DD157" ca="1" si="5145">DD158+DD159</f>
        <v>706.68431543448912</v>
      </c>
      <c r="DE157" s="144">
        <f t="shared" ref="DE157" ca="1" si="5146">DE158+DE159</f>
        <v>706.68431543448912</v>
      </c>
      <c r="DF157" s="144">
        <f t="shared" ref="DF157" ca="1" si="5147">DF158+DF159</f>
        <v>706.68431543448912</v>
      </c>
      <c r="DG157" s="144">
        <f t="shared" ref="DG157" ca="1" si="5148">DG158+DG159</f>
        <v>706.68431543448912</v>
      </c>
      <c r="DH157" s="144">
        <f t="shared" ref="DH157" ca="1" si="5149">DH158+DH159</f>
        <v>706.68431543448912</v>
      </c>
      <c r="DI157" s="144">
        <f t="shared" ref="DI157" ca="1" si="5150">DI158+DI159</f>
        <v>706.68431543448912</v>
      </c>
      <c r="DJ157" s="144">
        <f t="shared" ref="DJ157" ca="1" si="5151">DJ158+DJ159</f>
        <v>706.68431543448912</v>
      </c>
      <c r="DK157" s="144">
        <f t="shared" ref="DK157" ca="1" si="5152">DK158+DK159</f>
        <v>706.68431543448912</v>
      </c>
      <c r="DL157" s="144">
        <f t="shared" ref="DL157" ca="1" si="5153">DL158+DL159</f>
        <v>706.68431543448912</v>
      </c>
      <c r="DM157" s="144">
        <f t="shared" ref="DM157" ca="1" si="5154">DM158+DM159</f>
        <v>706.68431543448912</v>
      </c>
      <c r="DN157" s="144">
        <f t="shared" ref="DN157" ca="1" si="5155">DN158+DN159</f>
        <v>706.68431543448912</v>
      </c>
      <c r="DO157" s="144">
        <f t="shared" ref="DO157" ca="1" si="5156">DO158+DO159</f>
        <v>706.68431543448912</v>
      </c>
      <c r="DP157" s="144">
        <f t="shared" ref="DP157" ca="1" si="5157">DP158+DP159</f>
        <v>706.68431543448912</v>
      </c>
      <c r="DQ157" s="144">
        <f t="shared" ref="DQ157:EA157" ca="1" si="5158">DQ158+DQ159</f>
        <v>706.68431543448912</v>
      </c>
      <c r="DR157" s="144">
        <f t="shared" ca="1" si="5158"/>
        <v>706.68431543448912</v>
      </c>
      <c r="DS157" s="144">
        <f t="shared" ca="1" si="5158"/>
        <v>706.68431543448912</v>
      </c>
      <c r="DT157" s="144">
        <f t="shared" ca="1" si="5158"/>
        <v>706.68431543448912</v>
      </c>
      <c r="DU157" s="144">
        <f t="shared" ca="1" si="5158"/>
        <v>706.68431543448912</v>
      </c>
      <c r="DV157" s="144">
        <f t="shared" ca="1" si="5158"/>
        <v>706.68431543448912</v>
      </c>
      <c r="DW157" s="144">
        <f t="shared" ca="1" si="5158"/>
        <v>706.68431543448912</v>
      </c>
      <c r="DX157" s="144">
        <f t="shared" ca="1" si="5158"/>
        <v>706.68431543448912</v>
      </c>
      <c r="DY157" s="144">
        <f t="shared" ca="1" si="5158"/>
        <v>706.68431543448912</v>
      </c>
      <c r="DZ157" s="144">
        <f t="shared" ca="1" si="5158"/>
        <v>706.68431543448912</v>
      </c>
      <c r="EA157" s="144">
        <f t="shared" ca="1" si="5158"/>
        <v>706.68431543448912</v>
      </c>
      <c r="EB157" s="144">
        <f t="shared" ref="EB157:EM157" ca="1" si="5159">EB158+EB159</f>
        <v>706.68431543448912</v>
      </c>
      <c r="EC157" s="144">
        <f t="shared" ca="1" si="5159"/>
        <v>706.68431543448912</v>
      </c>
      <c r="ED157" s="144">
        <f t="shared" ca="1" si="5159"/>
        <v>706.68431543448912</v>
      </c>
      <c r="EE157" s="144">
        <f t="shared" ca="1" si="5159"/>
        <v>706.68431543448912</v>
      </c>
      <c r="EF157" s="144">
        <f t="shared" ca="1" si="5159"/>
        <v>706.68431543448912</v>
      </c>
      <c r="EG157" s="144">
        <f t="shared" ca="1" si="5159"/>
        <v>706.68431543448912</v>
      </c>
      <c r="EH157" s="144">
        <f t="shared" ca="1" si="5159"/>
        <v>706.68431543448912</v>
      </c>
      <c r="EI157" s="144">
        <f t="shared" ca="1" si="5159"/>
        <v>706.68431543448912</v>
      </c>
      <c r="EJ157" s="144">
        <f t="shared" ca="1" si="5159"/>
        <v>706.68431543448912</v>
      </c>
      <c r="EK157" s="144">
        <f t="shared" ca="1" si="5159"/>
        <v>706.68431543448912</v>
      </c>
      <c r="EL157" s="144">
        <f t="shared" ca="1" si="5159"/>
        <v>706.68431543448912</v>
      </c>
      <c r="EM157" s="144">
        <f t="shared" ca="1" si="5159"/>
        <v>706.68431543448912</v>
      </c>
      <c r="EN157" s="144">
        <f t="shared" ref="EN157:FK157" ca="1" si="5160">EN158+EN159</f>
        <v>706.68431543448912</v>
      </c>
      <c r="EO157" s="144">
        <f t="shared" ca="1" si="5160"/>
        <v>706.68431543448912</v>
      </c>
      <c r="EP157" s="144">
        <f t="shared" ca="1" si="5160"/>
        <v>706.68431543448912</v>
      </c>
      <c r="EQ157" s="144">
        <f t="shared" ca="1" si="5160"/>
        <v>706.68431543448912</v>
      </c>
      <c r="ER157" s="144">
        <f t="shared" ca="1" si="5160"/>
        <v>706.68431543448912</v>
      </c>
      <c r="ES157" s="144">
        <f t="shared" ca="1" si="5160"/>
        <v>706.68431543448912</v>
      </c>
      <c r="ET157" s="144">
        <f t="shared" ca="1" si="5160"/>
        <v>706.68431543448912</v>
      </c>
      <c r="EU157" s="144">
        <f t="shared" ca="1" si="5160"/>
        <v>706.68431543448912</v>
      </c>
      <c r="EV157" s="144">
        <f t="shared" ca="1" si="5160"/>
        <v>706.68431543448912</v>
      </c>
      <c r="EW157" s="144">
        <f t="shared" ca="1" si="5160"/>
        <v>706.68431543448912</v>
      </c>
      <c r="EX157" s="144">
        <f t="shared" ca="1" si="5160"/>
        <v>706.68431543448912</v>
      </c>
      <c r="EY157" s="144">
        <f t="shared" ca="1" si="5160"/>
        <v>706.68431543448912</v>
      </c>
      <c r="EZ157" s="144">
        <f t="shared" ca="1" si="5160"/>
        <v>706.68431543448912</v>
      </c>
      <c r="FA157" s="144">
        <f t="shared" ca="1" si="5160"/>
        <v>706.68431543448912</v>
      </c>
      <c r="FB157" s="144">
        <f t="shared" ca="1" si="5160"/>
        <v>706.68431543448912</v>
      </c>
      <c r="FC157" s="144">
        <f t="shared" ca="1" si="5160"/>
        <v>706.68431543448912</v>
      </c>
      <c r="FD157" s="144">
        <f t="shared" ca="1" si="5160"/>
        <v>706.68431543448912</v>
      </c>
      <c r="FE157" s="144">
        <f t="shared" ca="1" si="5160"/>
        <v>706.68431543448912</v>
      </c>
      <c r="FF157" s="144">
        <f t="shared" ca="1" si="5160"/>
        <v>706.68431543448912</v>
      </c>
      <c r="FG157" s="144">
        <f t="shared" ca="1" si="5160"/>
        <v>706.68431543448912</v>
      </c>
      <c r="FH157" s="144">
        <f t="shared" ca="1" si="5160"/>
        <v>706.68431543448912</v>
      </c>
      <c r="FI157" s="144">
        <f t="shared" ca="1" si="5160"/>
        <v>706.68431543448912</v>
      </c>
      <c r="FJ157" s="144">
        <f t="shared" ca="1" si="5160"/>
        <v>706.68431543448912</v>
      </c>
      <c r="FK157" s="144">
        <f t="shared" ca="1" si="5160"/>
        <v>706.68431543448912</v>
      </c>
      <c r="FL157" s="144">
        <f t="shared" ref="FL157:HW157" ca="1" si="5161">FL158+FL159</f>
        <v>706.68431543448912</v>
      </c>
      <c r="FM157" s="144">
        <f t="shared" ca="1" si="5161"/>
        <v>706.68431543448912</v>
      </c>
      <c r="FN157" s="144">
        <f t="shared" ca="1" si="5161"/>
        <v>706.68431543448912</v>
      </c>
      <c r="FO157" s="144">
        <f t="shared" ca="1" si="5161"/>
        <v>706.68431543448912</v>
      </c>
      <c r="FP157" s="144">
        <f t="shared" ca="1" si="5161"/>
        <v>706.68431543448912</v>
      </c>
      <c r="FQ157" s="144">
        <f t="shared" ca="1" si="5161"/>
        <v>706.68431543448912</v>
      </c>
      <c r="FR157" s="144">
        <f t="shared" ca="1" si="5161"/>
        <v>706.68431543448912</v>
      </c>
      <c r="FS157" s="144">
        <f t="shared" ca="1" si="5161"/>
        <v>706.68431543448912</v>
      </c>
      <c r="FT157" s="144">
        <f t="shared" ca="1" si="5161"/>
        <v>706.68431543448912</v>
      </c>
      <c r="FU157" s="144">
        <f t="shared" ca="1" si="5161"/>
        <v>706.68431543448912</v>
      </c>
      <c r="FV157" s="144">
        <f t="shared" ca="1" si="5161"/>
        <v>706.68431543448912</v>
      </c>
      <c r="FW157" s="144">
        <f t="shared" ca="1" si="5161"/>
        <v>706.68431543448912</v>
      </c>
      <c r="FX157" s="144">
        <f t="shared" ca="1" si="5161"/>
        <v>706.68431543448912</v>
      </c>
      <c r="FY157" s="144">
        <f t="shared" ca="1" si="5161"/>
        <v>706.68431543448912</v>
      </c>
      <c r="FZ157" s="144">
        <f t="shared" ca="1" si="5161"/>
        <v>706.68431543448912</v>
      </c>
      <c r="GA157" s="144">
        <f t="shared" ca="1" si="5161"/>
        <v>706.68431543448912</v>
      </c>
      <c r="GB157" s="144">
        <f t="shared" ca="1" si="5161"/>
        <v>706.68431543448912</v>
      </c>
      <c r="GC157" s="144">
        <f t="shared" ca="1" si="5161"/>
        <v>706.68431543448912</v>
      </c>
      <c r="GD157" s="144">
        <f t="shared" ca="1" si="5161"/>
        <v>706.68431543448912</v>
      </c>
      <c r="GE157" s="144">
        <f t="shared" ca="1" si="5161"/>
        <v>706.68431543448912</v>
      </c>
      <c r="GF157" s="144">
        <f t="shared" ca="1" si="5161"/>
        <v>706.68431543448912</v>
      </c>
      <c r="GG157" s="144">
        <f t="shared" ca="1" si="5161"/>
        <v>706.68431543448912</v>
      </c>
      <c r="GH157" s="144">
        <f t="shared" ca="1" si="5161"/>
        <v>706.68431543448912</v>
      </c>
      <c r="GI157" s="144">
        <f t="shared" ca="1" si="5161"/>
        <v>706.68431543448912</v>
      </c>
      <c r="GJ157" s="144">
        <f t="shared" ca="1" si="5161"/>
        <v>706.68431543448912</v>
      </c>
      <c r="GK157" s="144">
        <f t="shared" ca="1" si="5161"/>
        <v>706.68431543448912</v>
      </c>
      <c r="GL157" s="144">
        <f t="shared" ca="1" si="5161"/>
        <v>706.68431543448912</v>
      </c>
      <c r="GM157" s="144">
        <f t="shared" ca="1" si="5161"/>
        <v>706.68431543448912</v>
      </c>
      <c r="GN157" s="144">
        <f t="shared" ca="1" si="5161"/>
        <v>706.68431543448912</v>
      </c>
      <c r="GO157" s="144">
        <f t="shared" ca="1" si="5161"/>
        <v>706.68431543448912</v>
      </c>
      <c r="GP157" s="144">
        <f t="shared" ca="1" si="5161"/>
        <v>706.68431543448912</v>
      </c>
      <c r="GQ157" s="144">
        <f t="shared" ca="1" si="5161"/>
        <v>706.68431543448912</v>
      </c>
      <c r="GR157" s="144">
        <f t="shared" ca="1" si="5161"/>
        <v>706.68431543448912</v>
      </c>
      <c r="GS157" s="144">
        <f t="shared" ca="1" si="5161"/>
        <v>706.68431543448912</v>
      </c>
      <c r="GT157" s="144">
        <f t="shared" ca="1" si="5161"/>
        <v>706.68431543448912</v>
      </c>
      <c r="GU157" s="144">
        <f t="shared" ca="1" si="5161"/>
        <v>706.68431543448912</v>
      </c>
      <c r="GV157" s="144">
        <f t="shared" ca="1" si="5161"/>
        <v>706.68431543448912</v>
      </c>
      <c r="GW157" s="144">
        <f t="shared" ca="1" si="5161"/>
        <v>706.68431543448912</v>
      </c>
      <c r="GX157" s="144">
        <f t="shared" ca="1" si="5161"/>
        <v>706.68431543448912</v>
      </c>
      <c r="GY157" s="144">
        <f t="shared" ca="1" si="5161"/>
        <v>706.68431543448912</v>
      </c>
      <c r="GZ157" s="144">
        <f t="shared" ca="1" si="5161"/>
        <v>706.68431543448912</v>
      </c>
      <c r="HA157" s="144">
        <f t="shared" ca="1" si="5161"/>
        <v>706.68431543448912</v>
      </c>
      <c r="HB157" s="144">
        <f t="shared" ca="1" si="5161"/>
        <v>706.68431543448912</v>
      </c>
      <c r="HC157" s="144">
        <f t="shared" ca="1" si="5161"/>
        <v>706.68431543448912</v>
      </c>
      <c r="HD157" s="144">
        <f t="shared" ca="1" si="5161"/>
        <v>706.68431543448912</v>
      </c>
      <c r="HE157" s="144">
        <f t="shared" ca="1" si="5161"/>
        <v>706.68431543448912</v>
      </c>
      <c r="HF157" s="144">
        <f t="shared" ca="1" si="5161"/>
        <v>706.68431543448912</v>
      </c>
      <c r="HG157" s="144">
        <f t="shared" ca="1" si="5161"/>
        <v>706.68431543448912</v>
      </c>
      <c r="HH157" s="144">
        <f t="shared" ca="1" si="5161"/>
        <v>706.68431543448912</v>
      </c>
      <c r="HI157" s="144">
        <f t="shared" ca="1" si="5161"/>
        <v>706.68431543448912</v>
      </c>
      <c r="HJ157" s="144">
        <f t="shared" ca="1" si="5161"/>
        <v>706.68431543448912</v>
      </c>
      <c r="HK157" s="144">
        <f t="shared" ca="1" si="5161"/>
        <v>706.68431543448912</v>
      </c>
      <c r="HL157" s="144">
        <f t="shared" ca="1" si="5161"/>
        <v>706.68431543448912</v>
      </c>
      <c r="HM157" s="144">
        <f t="shared" ca="1" si="5161"/>
        <v>706.68431543448912</v>
      </c>
      <c r="HN157" s="144">
        <f t="shared" ca="1" si="5161"/>
        <v>706.68431543448912</v>
      </c>
      <c r="HO157" s="144">
        <f t="shared" ca="1" si="5161"/>
        <v>706.68431543448912</v>
      </c>
      <c r="HP157" s="144">
        <f t="shared" ca="1" si="5161"/>
        <v>706.68431543448912</v>
      </c>
      <c r="HQ157" s="144">
        <f t="shared" ca="1" si="5161"/>
        <v>706.68431543448912</v>
      </c>
      <c r="HR157" s="144">
        <f t="shared" ca="1" si="5161"/>
        <v>706.68431543448912</v>
      </c>
      <c r="HS157" s="144">
        <f t="shared" ca="1" si="5161"/>
        <v>706.68431543448912</v>
      </c>
      <c r="HT157" s="144">
        <f t="shared" ca="1" si="5161"/>
        <v>706.68431543448912</v>
      </c>
      <c r="HU157" s="144">
        <f t="shared" ca="1" si="5161"/>
        <v>706.68431543448912</v>
      </c>
      <c r="HV157" s="144">
        <f t="shared" ca="1" si="5161"/>
        <v>706.68431543448912</v>
      </c>
      <c r="HW157" s="144">
        <f t="shared" ca="1" si="5161"/>
        <v>706.68431543448912</v>
      </c>
      <c r="HX157" s="144">
        <f t="shared" ref="HX157:KI157" ca="1" si="5162">HX158+HX159</f>
        <v>706.68431543448912</v>
      </c>
      <c r="HY157" s="144">
        <f t="shared" ca="1" si="5162"/>
        <v>706.68431543448912</v>
      </c>
      <c r="HZ157" s="144">
        <f t="shared" ca="1" si="5162"/>
        <v>706.68431543448912</v>
      </c>
      <c r="IA157" s="144">
        <f t="shared" ca="1" si="5162"/>
        <v>706.68431543448912</v>
      </c>
      <c r="IB157" s="144">
        <f t="shared" ca="1" si="5162"/>
        <v>706.68431543448912</v>
      </c>
      <c r="IC157" s="144">
        <f t="shared" ca="1" si="5162"/>
        <v>706.68431543448912</v>
      </c>
      <c r="ID157" s="144">
        <f t="shared" ca="1" si="5162"/>
        <v>706.68431543448912</v>
      </c>
      <c r="IE157" s="144">
        <f t="shared" ca="1" si="5162"/>
        <v>706.68431543448912</v>
      </c>
      <c r="IF157" s="144">
        <f t="shared" ca="1" si="5162"/>
        <v>706.68431543448912</v>
      </c>
      <c r="IG157" s="144">
        <f t="shared" ca="1" si="5162"/>
        <v>706.68431543448912</v>
      </c>
      <c r="IH157" s="144">
        <f t="shared" ca="1" si="5162"/>
        <v>706.68431543448912</v>
      </c>
      <c r="II157" s="144">
        <f t="shared" ca="1" si="5162"/>
        <v>706.68431543448912</v>
      </c>
      <c r="IJ157" s="144">
        <f t="shared" ca="1" si="5162"/>
        <v>706.68431543448912</v>
      </c>
      <c r="IK157" s="144">
        <f t="shared" ca="1" si="5162"/>
        <v>706.68431543448912</v>
      </c>
      <c r="IL157" s="144">
        <f t="shared" ca="1" si="5162"/>
        <v>706.68431543448912</v>
      </c>
      <c r="IM157" s="144">
        <f t="shared" ca="1" si="5162"/>
        <v>706.68431543448912</v>
      </c>
      <c r="IN157" s="144">
        <f t="shared" ca="1" si="5162"/>
        <v>706.68431543448912</v>
      </c>
      <c r="IO157" s="144">
        <f t="shared" ca="1" si="5162"/>
        <v>706.68431543448912</v>
      </c>
      <c r="IP157" s="144">
        <f t="shared" ca="1" si="5162"/>
        <v>706.68431543448912</v>
      </c>
      <c r="IQ157" s="144">
        <f t="shared" ca="1" si="5162"/>
        <v>706.68431543448912</v>
      </c>
      <c r="IR157" s="144">
        <f t="shared" ca="1" si="5162"/>
        <v>706.68431543448912</v>
      </c>
      <c r="IS157" s="144">
        <f t="shared" ca="1" si="5162"/>
        <v>706.68431543448912</v>
      </c>
      <c r="IT157" s="144">
        <f t="shared" ca="1" si="5162"/>
        <v>706.68431543448912</v>
      </c>
      <c r="IU157" s="144">
        <f t="shared" ca="1" si="5162"/>
        <v>706.68431543448912</v>
      </c>
      <c r="IV157" s="144">
        <f t="shared" ca="1" si="5162"/>
        <v>706.68431543448912</v>
      </c>
      <c r="IW157" s="144">
        <f t="shared" ca="1" si="5162"/>
        <v>706.68431543448912</v>
      </c>
      <c r="IX157" s="144">
        <f t="shared" ca="1" si="5162"/>
        <v>706.68431543448912</v>
      </c>
      <c r="IY157" s="144">
        <f t="shared" ca="1" si="5162"/>
        <v>706.68431543448912</v>
      </c>
      <c r="IZ157" s="144">
        <f t="shared" ca="1" si="5162"/>
        <v>706.68431543448912</v>
      </c>
      <c r="JA157" s="144">
        <f t="shared" ca="1" si="5162"/>
        <v>706.68431543448912</v>
      </c>
      <c r="JB157" s="144">
        <f t="shared" ca="1" si="5162"/>
        <v>706.68431543448912</v>
      </c>
      <c r="JC157" s="144">
        <f t="shared" ca="1" si="5162"/>
        <v>706.68431543448912</v>
      </c>
      <c r="JD157" s="144">
        <f t="shared" ca="1" si="5162"/>
        <v>706.68431543448912</v>
      </c>
      <c r="JE157" s="144">
        <f t="shared" ca="1" si="5162"/>
        <v>706.68431543448912</v>
      </c>
      <c r="JF157" s="144">
        <f t="shared" ca="1" si="5162"/>
        <v>706.68431543448912</v>
      </c>
      <c r="JG157" s="144">
        <f t="shared" ca="1" si="5162"/>
        <v>706.68431543448912</v>
      </c>
      <c r="JH157" s="144">
        <f t="shared" ca="1" si="5162"/>
        <v>706.68431543448912</v>
      </c>
      <c r="JI157" s="144">
        <f t="shared" ca="1" si="5162"/>
        <v>706.68431543448912</v>
      </c>
      <c r="JJ157" s="144">
        <f t="shared" ca="1" si="5162"/>
        <v>706.68431543448912</v>
      </c>
      <c r="JK157" s="144">
        <f t="shared" ca="1" si="5162"/>
        <v>706.68431543448912</v>
      </c>
      <c r="JL157" s="144">
        <f t="shared" ca="1" si="5162"/>
        <v>706.68431543448912</v>
      </c>
      <c r="JM157" s="144">
        <f t="shared" ca="1" si="5162"/>
        <v>706.68431543448912</v>
      </c>
      <c r="JN157" s="144">
        <f t="shared" ca="1" si="5162"/>
        <v>706.68431543448912</v>
      </c>
      <c r="JO157" s="144">
        <f t="shared" ca="1" si="5162"/>
        <v>706.68431543448912</v>
      </c>
      <c r="JP157" s="144">
        <f t="shared" ca="1" si="5162"/>
        <v>706.68431543448912</v>
      </c>
      <c r="JQ157" s="144">
        <f t="shared" ca="1" si="5162"/>
        <v>706.68431543448912</v>
      </c>
      <c r="JR157" s="144">
        <f t="shared" ca="1" si="5162"/>
        <v>706.68431543448912</v>
      </c>
      <c r="JS157" s="144">
        <f t="shared" ca="1" si="5162"/>
        <v>706.68431543448912</v>
      </c>
      <c r="JT157" s="144">
        <f t="shared" ca="1" si="5162"/>
        <v>706.68431543448912</v>
      </c>
      <c r="JU157" s="144">
        <f t="shared" ca="1" si="5162"/>
        <v>706.68431543448912</v>
      </c>
      <c r="JV157" s="144">
        <f t="shared" ca="1" si="5162"/>
        <v>706.68431543448912</v>
      </c>
      <c r="JW157" s="144">
        <f t="shared" ca="1" si="5162"/>
        <v>706.68431543448912</v>
      </c>
      <c r="JX157" s="144">
        <f t="shared" ca="1" si="5162"/>
        <v>706.68431543448912</v>
      </c>
      <c r="JY157" s="144">
        <f t="shared" ca="1" si="5162"/>
        <v>706.68431543448912</v>
      </c>
      <c r="JZ157" s="144">
        <f t="shared" ca="1" si="5162"/>
        <v>706.68431543448912</v>
      </c>
      <c r="KA157" s="144">
        <f t="shared" ca="1" si="5162"/>
        <v>706.68431543448912</v>
      </c>
      <c r="KB157" s="144">
        <f t="shared" ca="1" si="5162"/>
        <v>706.68431543448912</v>
      </c>
      <c r="KC157" s="144">
        <f t="shared" ca="1" si="5162"/>
        <v>706.68431543448912</v>
      </c>
      <c r="KD157" s="144">
        <f t="shared" ca="1" si="5162"/>
        <v>706.68431543448912</v>
      </c>
      <c r="KE157" s="144">
        <f t="shared" ca="1" si="5162"/>
        <v>706.68431543448912</v>
      </c>
      <c r="KF157" s="144">
        <f t="shared" ca="1" si="5162"/>
        <v>706.68431543448912</v>
      </c>
      <c r="KG157" s="144">
        <f t="shared" ca="1" si="5162"/>
        <v>706.68431543448912</v>
      </c>
      <c r="KH157" s="144">
        <f t="shared" ca="1" si="5162"/>
        <v>706.68431543448912</v>
      </c>
      <c r="KI157" s="144">
        <f t="shared" ca="1" si="5162"/>
        <v>706.68431543448912</v>
      </c>
      <c r="KJ157" s="144">
        <f t="shared" ref="KJ157:KO157" ca="1" si="5163">KJ158+KJ159</f>
        <v>706.68431543448912</v>
      </c>
      <c r="KK157" s="144">
        <f t="shared" ca="1" si="5163"/>
        <v>706.68431543448912</v>
      </c>
      <c r="KL157" s="144">
        <f t="shared" ca="1" si="5163"/>
        <v>706.68431543448912</v>
      </c>
      <c r="KM157" s="144">
        <f t="shared" ca="1" si="5163"/>
        <v>706.68431543448912</v>
      </c>
      <c r="KN157" s="144">
        <f t="shared" ca="1" si="5163"/>
        <v>706.68431543448912</v>
      </c>
      <c r="KO157" s="144">
        <f t="shared" ca="1" si="5163"/>
        <v>291.1070347024683</v>
      </c>
    </row>
    <row r="158" spans="1:301" ht="12" x14ac:dyDescent="0.2">
      <c r="A158" s="139" t="s">
        <v>314</v>
      </c>
      <c r="B158" s="77">
        <f t="shared" ref="B158:AG158" si="5164">IF(B145=_xlfn.SINGLE(PrazoConcessao),0,C33)</f>
        <v>415.57728073202082</v>
      </c>
      <c r="C158" s="77">
        <f t="shared" si="5164"/>
        <v>415.57728073202082</v>
      </c>
      <c r="D158" s="77">
        <f t="shared" si="5164"/>
        <v>415.57728073202082</v>
      </c>
      <c r="E158" s="77">
        <f t="shared" si="5164"/>
        <v>415.57728073202082</v>
      </c>
      <c r="F158" s="77">
        <f t="shared" si="5164"/>
        <v>415.57728073202082</v>
      </c>
      <c r="G158" s="77">
        <f t="shared" si="5164"/>
        <v>415.57728073202082</v>
      </c>
      <c r="H158" s="77">
        <f t="shared" si="5164"/>
        <v>415.57728073202082</v>
      </c>
      <c r="I158" s="77">
        <f t="shared" si="5164"/>
        <v>415.57728073202082</v>
      </c>
      <c r="J158" s="77">
        <f t="shared" si="5164"/>
        <v>415.57728073202082</v>
      </c>
      <c r="K158" s="77">
        <f t="shared" si="5164"/>
        <v>415.57728073202082</v>
      </c>
      <c r="L158" s="77">
        <f t="shared" si="5164"/>
        <v>415.57728073202082</v>
      </c>
      <c r="M158" s="77">
        <f t="shared" si="5164"/>
        <v>415.57728073202082</v>
      </c>
      <c r="N158" s="77">
        <f t="shared" si="5164"/>
        <v>415.57728073202082</v>
      </c>
      <c r="O158" s="77">
        <f t="shared" si="5164"/>
        <v>415.57728073202082</v>
      </c>
      <c r="P158" s="77">
        <f t="shared" si="5164"/>
        <v>415.57728073202082</v>
      </c>
      <c r="Q158" s="77">
        <f t="shared" si="5164"/>
        <v>415.57728073202082</v>
      </c>
      <c r="R158" s="77">
        <f t="shared" si="5164"/>
        <v>415.57728073202082</v>
      </c>
      <c r="S158" s="77">
        <f t="shared" si="5164"/>
        <v>415.57728073202082</v>
      </c>
      <c r="T158" s="77">
        <f t="shared" si="5164"/>
        <v>415.57728073202082</v>
      </c>
      <c r="U158" s="77">
        <f t="shared" si="5164"/>
        <v>415.57728073202082</v>
      </c>
      <c r="V158" s="77">
        <f t="shared" si="5164"/>
        <v>415.57728073202082</v>
      </c>
      <c r="W158" s="77">
        <f t="shared" si="5164"/>
        <v>415.57728073202082</v>
      </c>
      <c r="X158" s="77">
        <f t="shared" si="5164"/>
        <v>415.57728073202082</v>
      </c>
      <c r="Y158" s="77">
        <f t="shared" si="5164"/>
        <v>415.57728073202082</v>
      </c>
      <c r="Z158" s="77">
        <f t="shared" si="5164"/>
        <v>0</v>
      </c>
      <c r="AA158" s="77">
        <f t="shared" si="5164"/>
        <v>415.57728073202082</v>
      </c>
      <c r="AB158" s="77">
        <f t="shared" si="5164"/>
        <v>415.57728073202082</v>
      </c>
      <c r="AC158" s="77">
        <f t="shared" si="5164"/>
        <v>415.57728073202082</v>
      </c>
      <c r="AD158" s="77">
        <f t="shared" si="5164"/>
        <v>415.57728073202082</v>
      </c>
      <c r="AE158" s="77">
        <f t="shared" si="5164"/>
        <v>415.57728073202082</v>
      </c>
      <c r="AF158" s="77">
        <f t="shared" si="5164"/>
        <v>415.57728073202082</v>
      </c>
      <c r="AG158" s="77">
        <f t="shared" si="5164"/>
        <v>415.57728073202082</v>
      </c>
      <c r="AH158" s="77">
        <f t="shared" ref="AH158:BM158" si="5165">IF(AH145=_xlfn.SINGLE(PrazoConcessao),0,AI33)</f>
        <v>415.57728073202082</v>
      </c>
      <c r="AI158" s="77">
        <f t="shared" si="5165"/>
        <v>415.57728073202082</v>
      </c>
      <c r="AJ158" s="77">
        <f t="shared" si="5165"/>
        <v>415.57728073202082</v>
      </c>
      <c r="AK158" s="77">
        <f t="shared" si="5165"/>
        <v>415.57728073202082</v>
      </c>
      <c r="AL158" s="77">
        <f t="shared" si="5165"/>
        <v>415.57728073202082</v>
      </c>
      <c r="AM158" s="77">
        <f t="shared" si="5165"/>
        <v>415.57728073202082</v>
      </c>
      <c r="AN158" s="77">
        <f t="shared" si="5165"/>
        <v>415.57728073202082</v>
      </c>
      <c r="AO158" s="77">
        <f t="shared" si="5165"/>
        <v>415.57728073202082</v>
      </c>
      <c r="AP158" s="77">
        <f t="shared" si="5165"/>
        <v>415.57728073202082</v>
      </c>
      <c r="AQ158" s="77">
        <f t="shared" si="5165"/>
        <v>415.57728073202082</v>
      </c>
      <c r="AR158" s="77">
        <f t="shared" si="5165"/>
        <v>415.57728073202082</v>
      </c>
      <c r="AS158" s="77">
        <f t="shared" si="5165"/>
        <v>415.57728073202082</v>
      </c>
      <c r="AT158" s="77">
        <f t="shared" si="5165"/>
        <v>415.57728073202082</v>
      </c>
      <c r="AU158" s="77">
        <f t="shared" si="5165"/>
        <v>415.57728073202082</v>
      </c>
      <c r="AV158" s="77">
        <f t="shared" si="5165"/>
        <v>415.57728073202082</v>
      </c>
      <c r="AW158" s="77">
        <f t="shared" si="5165"/>
        <v>415.57728073202082</v>
      </c>
      <c r="AX158" s="77">
        <f t="shared" si="5165"/>
        <v>415.57728073202082</v>
      </c>
      <c r="AY158" s="77">
        <f t="shared" si="5165"/>
        <v>415.57728073202082</v>
      </c>
      <c r="AZ158" s="77">
        <f t="shared" si="5165"/>
        <v>415.57728073202082</v>
      </c>
      <c r="BA158" s="77">
        <f t="shared" si="5165"/>
        <v>415.57728073202082</v>
      </c>
      <c r="BB158" s="77">
        <f t="shared" si="5165"/>
        <v>415.57728073202082</v>
      </c>
      <c r="BC158" s="77">
        <f t="shared" si="5165"/>
        <v>415.57728073202082</v>
      </c>
      <c r="BD158" s="77">
        <f t="shared" si="5165"/>
        <v>415.57728073202082</v>
      </c>
      <c r="BE158" s="77">
        <f t="shared" si="5165"/>
        <v>415.57728073202082</v>
      </c>
      <c r="BF158" s="77">
        <f t="shared" si="5165"/>
        <v>415.57728073202082</v>
      </c>
      <c r="BG158" s="77">
        <f t="shared" si="5165"/>
        <v>415.57728073202082</v>
      </c>
      <c r="BH158" s="77">
        <f t="shared" si="5165"/>
        <v>415.57728073202082</v>
      </c>
      <c r="BI158" s="77">
        <f t="shared" si="5165"/>
        <v>415.57728073202082</v>
      </c>
      <c r="BJ158" s="77">
        <f t="shared" si="5165"/>
        <v>415.57728073202082</v>
      </c>
      <c r="BK158" s="77">
        <f t="shared" si="5165"/>
        <v>415.57728073202082</v>
      </c>
      <c r="BL158" s="77">
        <f t="shared" si="5165"/>
        <v>415.57728073202082</v>
      </c>
      <c r="BM158" s="77">
        <f t="shared" si="5165"/>
        <v>415.57728073202082</v>
      </c>
      <c r="BN158" s="77">
        <f t="shared" ref="BN158:CS158" si="5166">IF(BN145=_xlfn.SINGLE(PrazoConcessao),0,BO33)</f>
        <v>415.57728073202082</v>
      </c>
      <c r="BO158" s="77">
        <f t="shared" si="5166"/>
        <v>415.57728073202082</v>
      </c>
      <c r="BP158" s="77">
        <f t="shared" si="5166"/>
        <v>415.57728073202082</v>
      </c>
      <c r="BQ158" s="77">
        <f t="shared" si="5166"/>
        <v>415.57728073202082</v>
      </c>
      <c r="BR158" s="77">
        <f t="shared" si="5166"/>
        <v>415.57728073202082</v>
      </c>
      <c r="BS158" s="77">
        <f t="shared" si="5166"/>
        <v>415.57728073202082</v>
      </c>
      <c r="BT158" s="77">
        <f t="shared" si="5166"/>
        <v>415.57728073202082</v>
      </c>
      <c r="BU158" s="77">
        <f t="shared" si="5166"/>
        <v>415.57728073202082</v>
      </c>
      <c r="BV158" s="77">
        <f t="shared" si="5166"/>
        <v>415.57728073202082</v>
      </c>
      <c r="BW158" s="77">
        <f t="shared" si="5166"/>
        <v>415.57728073202082</v>
      </c>
      <c r="BX158" s="77">
        <f t="shared" si="5166"/>
        <v>415.57728073202082</v>
      </c>
      <c r="BY158" s="77">
        <f t="shared" si="5166"/>
        <v>415.57728073202082</v>
      </c>
      <c r="BZ158" s="77">
        <f t="shared" si="5166"/>
        <v>415.57728073202082</v>
      </c>
      <c r="CA158" s="77">
        <f t="shared" si="5166"/>
        <v>415.57728073202082</v>
      </c>
      <c r="CB158" s="77">
        <f t="shared" si="5166"/>
        <v>415.57728073202082</v>
      </c>
      <c r="CC158" s="77">
        <f t="shared" si="5166"/>
        <v>415.57728073202082</v>
      </c>
      <c r="CD158" s="77">
        <f t="shared" si="5166"/>
        <v>415.57728073202082</v>
      </c>
      <c r="CE158" s="77">
        <f t="shared" si="5166"/>
        <v>415.57728073202082</v>
      </c>
      <c r="CF158" s="77">
        <f t="shared" si="5166"/>
        <v>415.57728073202082</v>
      </c>
      <c r="CG158" s="77">
        <f t="shared" si="5166"/>
        <v>415.57728073202082</v>
      </c>
      <c r="CH158" s="77">
        <f t="shared" si="5166"/>
        <v>415.57728073202082</v>
      </c>
      <c r="CI158" s="77">
        <f t="shared" si="5166"/>
        <v>415.57728073202082</v>
      </c>
      <c r="CJ158" s="77">
        <f t="shared" si="5166"/>
        <v>415.57728073202082</v>
      </c>
      <c r="CK158" s="77">
        <f t="shared" si="5166"/>
        <v>415.57728073202082</v>
      </c>
      <c r="CL158" s="77">
        <f t="shared" si="5166"/>
        <v>415.57728073202082</v>
      </c>
      <c r="CM158" s="77">
        <f t="shared" si="5166"/>
        <v>415.57728073202082</v>
      </c>
      <c r="CN158" s="77">
        <f t="shared" si="5166"/>
        <v>415.57728073202082</v>
      </c>
      <c r="CO158" s="77">
        <f t="shared" si="5166"/>
        <v>415.57728073202082</v>
      </c>
      <c r="CP158" s="77">
        <f t="shared" si="5166"/>
        <v>415.57728073202082</v>
      </c>
      <c r="CQ158" s="77">
        <f t="shared" si="5166"/>
        <v>415.57728073202082</v>
      </c>
      <c r="CR158" s="77">
        <f t="shared" si="5166"/>
        <v>415.57728073202082</v>
      </c>
      <c r="CS158" s="77">
        <f t="shared" si="5166"/>
        <v>415.57728073202082</v>
      </c>
      <c r="CT158" s="77">
        <f t="shared" ref="CT158:DO158" si="5167">IF(CT145=_xlfn.SINGLE(PrazoConcessao),0,CU33)</f>
        <v>415.57728073202082</v>
      </c>
      <c r="CU158" s="77">
        <f t="shared" si="5167"/>
        <v>415.57728073202082</v>
      </c>
      <c r="CV158" s="77">
        <f t="shared" si="5167"/>
        <v>415.57728073202082</v>
      </c>
      <c r="CW158" s="77">
        <f t="shared" si="5167"/>
        <v>415.57728073202082</v>
      </c>
      <c r="CX158" s="77">
        <f t="shared" si="5167"/>
        <v>415.57728073202082</v>
      </c>
      <c r="CY158" s="77">
        <f t="shared" si="5167"/>
        <v>415.57728073202082</v>
      </c>
      <c r="CZ158" s="77">
        <f t="shared" si="5167"/>
        <v>415.57728073202082</v>
      </c>
      <c r="DA158" s="77">
        <f t="shared" si="5167"/>
        <v>415.57728073202082</v>
      </c>
      <c r="DB158" s="77">
        <f t="shared" si="5167"/>
        <v>415.57728073202082</v>
      </c>
      <c r="DC158" s="77">
        <f t="shared" si="5167"/>
        <v>415.57728073202082</v>
      </c>
      <c r="DD158" s="77">
        <f t="shared" si="5167"/>
        <v>415.57728073202082</v>
      </c>
      <c r="DE158" s="77">
        <f t="shared" si="5167"/>
        <v>415.57728073202082</v>
      </c>
      <c r="DF158" s="77">
        <f t="shared" si="5167"/>
        <v>415.57728073202082</v>
      </c>
      <c r="DG158" s="77">
        <f t="shared" si="5167"/>
        <v>415.57728073202082</v>
      </c>
      <c r="DH158" s="77">
        <f t="shared" si="5167"/>
        <v>415.57728073202082</v>
      </c>
      <c r="DI158" s="77">
        <f t="shared" si="5167"/>
        <v>415.57728073202082</v>
      </c>
      <c r="DJ158" s="77">
        <f t="shared" si="5167"/>
        <v>415.57728073202082</v>
      </c>
      <c r="DK158" s="77">
        <f t="shared" si="5167"/>
        <v>415.57728073202082</v>
      </c>
      <c r="DL158" s="77">
        <f t="shared" si="5167"/>
        <v>415.57728073202082</v>
      </c>
      <c r="DM158" s="77">
        <f t="shared" si="5167"/>
        <v>415.57728073202082</v>
      </c>
      <c r="DN158" s="77">
        <f t="shared" si="5167"/>
        <v>415.57728073202082</v>
      </c>
      <c r="DO158" s="77">
        <f t="shared" si="5167"/>
        <v>415.57728073202082</v>
      </c>
      <c r="DP158" s="77">
        <f>IF(DP145=12*PrazoConcessao,0,DQ33)</f>
        <v>415.57728073202082</v>
      </c>
      <c r="DQ158" s="77">
        <f>IF(DQ145=12*PrazoConcessao,0,DR33)</f>
        <v>415.57728073202082</v>
      </c>
      <c r="DR158" s="77">
        <f t="shared" ref="DR158" si="5168">IF(DR145=_xlfn.SINGLE(PrazoConcessao),0,DS33)</f>
        <v>415.57728073202082</v>
      </c>
      <c r="DS158" s="77">
        <f t="shared" ref="DS158" si="5169">IF(DS145=_xlfn.SINGLE(PrazoConcessao),0,DT33)</f>
        <v>415.57728073202082</v>
      </c>
      <c r="DT158" s="77">
        <f t="shared" ref="DT158" si="5170">IF(DT145=_xlfn.SINGLE(PrazoConcessao),0,DU33)</f>
        <v>415.57728073202082</v>
      </c>
      <c r="DU158" s="77">
        <f t="shared" ref="DU158" si="5171">IF(DU145=_xlfn.SINGLE(PrazoConcessao),0,DV33)</f>
        <v>415.57728073202082</v>
      </c>
      <c r="DV158" s="77">
        <f t="shared" ref="DV158" si="5172">IF(DV145=_xlfn.SINGLE(PrazoConcessao),0,DW33)</f>
        <v>415.57728073202082</v>
      </c>
      <c r="DW158" s="77">
        <f t="shared" ref="DW158" si="5173">IF(DW145=_xlfn.SINGLE(PrazoConcessao),0,DX33)</f>
        <v>415.57728073202082</v>
      </c>
      <c r="DX158" s="77">
        <f t="shared" ref="DX158" si="5174">IF(DX145=_xlfn.SINGLE(PrazoConcessao),0,DY33)</f>
        <v>415.57728073202082</v>
      </c>
      <c r="DY158" s="77">
        <f t="shared" ref="DY158" si="5175">IF(DY145=_xlfn.SINGLE(PrazoConcessao),0,DZ33)</f>
        <v>415.57728073202082</v>
      </c>
      <c r="DZ158" s="77">
        <f t="shared" ref="DZ158" si="5176">IF(DZ145=_xlfn.SINGLE(PrazoConcessao),0,EA33)</f>
        <v>415.57728073202082</v>
      </c>
      <c r="EA158" s="77">
        <f>IF(EA145=12*PrazoConcessao,0,EB33)</f>
        <v>415.57728073202082</v>
      </c>
      <c r="EB158" s="77">
        <f>IF(EB145=12*PrazoConcessao,0,EC33)</f>
        <v>415.57728073202082</v>
      </c>
      <c r="EC158" s="77">
        <f t="shared" ref="EC158" si="5177">IF(EC145=_xlfn.SINGLE(PrazoConcessao),0,ED33)</f>
        <v>415.57728073202082</v>
      </c>
      <c r="ED158" s="77">
        <f t="shared" ref="ED158" si="5178">IF(ED145=_xlfn.SINGLE(PrazoConcessao),0,EE33)</f>
        <v>415.57728073202082</v>
      </c>
      <c r="EE158" s="77">
        <f t="shared" ref="EE158" si="5179">IF(EE145=_xlfn.SINGLE(PrazoConcessao),0,EF33)</f>
        <v>415.57728073202082</v>
      </c>
      <c r="EF158" s="77">
        <f t="shared" ref="EF158" si="5180">IF(EF145=_xlfn.SINGLE(PrazoConcessao),0,EG33)</f>
        <v>415.57728073202082</v>
      </c>
      <c r="EG158" s="77">
        <f t="shared" ref="EG158" si="5181">IF(EG145=_xlfn.SINGLE(PrazoConcessao),0,EH33)</f>
        <v>415.57728073202082</v>
      </c>
      <c r="EH158" s="77">
        <f t="shared" ref="EH158" si="5182">IF(EH145=_xlfn.SINGLE(PrazoConcessao),0,EI33)</f>
        <v>415.57728073202082</v>
      </c>
      <c r="EI158" s="77">
        <f t="shared" ref="EI158" si="5183">IF(EI145=_xlfn.SINGLE(PrazoConcessao),0,EJ33)</f>
        <v>415.57728073202082</v>
      </c>
      <c r="EJ158" s="77">
        <f t="shared" ref="EJ158" si="5184">IF(EJ145=_xlfn.SINGLE(PrazoConcessao),0,EK33)</f>
        <v>415.57728073202082</v>
      </c>
      <c r="EK158" s="77">
        <f t="shared" ref="EK158" si="5185">IF(EK145=_xlfn.SINGLE(PrazoConcessao),0,EL33)</f>
        <v>415.57728073202082</v>
      </c>
      <c r="EL158" s="77">
        <f t="shared" ref="EL158" si="5186">IF(EL145=_xlfn.SINGLE(PrazoConcessao),0,EM33)</f>
        <v>415.57728073202082</v>
      </c>
      <c r="EM158" s="77">
        <f>IF(EM145=12*PrazoConcessao,0,EN33)</f>
        <v>415.57728073202082</v>
      </c>
      <c r="EN158" s="77">
        <f>IF(EN145=12*PrazoConcessao,0,EO33)</f>
        <v>415.57728073202082</v>
      </c>
      <c r="EO158" s="77">
        <f t="shared" ref="EO158" si="5187">IF(EO145=_xlfn.SINGLE(PrazoConcessao),0,EP33)</f>
        <v>415.57728073202082</v>
      </c>
      <c r="EP158" s="77">
        <f t="shared" ref="EP158" si="5188">IF(EP145=_xlfn.SINGLE(PrazoConcessao),0,EQ33)</f>
        <v>415.57728073202082</v>
      </c>
      <c r="EQ158" s="77">
        <f t="shared" ref="EQ158" si="5189">IF(EQ145=_xlfn.SINGLE(PrazoConcessao),0,ER33)</f>
        <v>415.57728073202082</v>
      </c>
      <c r="ER158" s="77">
        <f t="shared" ref="ER158" si="5190">IF(ER145=_xlfn.SINGLE(PrazoConcessao),0,ES33)</f>
        <v>415.57728073202082</v>
      </c>
      <c r="ES158" s="77">
        <f t="shared" ref="ES158" si="5191">IF(ES145=_xlfn.SINGLE(PrazoConcessao),0,ET33)</f>
        <v>415.57728073202082</v>
      </c>
      <c r="ET158" s="77">
        <f t="shared" ref="ET158" si="5192">IF(ET145=_xlfn.SINGLE(PrazoConcessao),0,EU33)</f>
        <v>415.57728073202082</v>
      </c>
      <c r="EU158" s="77">
        <f t="shared" ref="EU158" si="5193">IF(EU145=_xlfn.SINGLE(PrazoConcessao),0,EV33)</f>
        <v>415.57728073202082</v>
      </c>
      <c r="EV158" s="77">
        <f t="shared" ref="EV158" si="5194">IF(EV145=_xlfn.SINGLE(PrazoConcessao),0,EW33)</f>
        <v>415.57728073202082</v>
      </c>
      <c r="EW158" s="77">
        <f t="shared" ref="EW158" si="5195">IF(EW145=_xlfn.SINGLE(PrazoConcessao),0,EX33)</f>
        <v>415.57728073202082</v>
      </c>
      <c r="EX158" s="77">
        <f t="shared" ref="EX158" si="5196">IF(EX145=_xlfn.SINGLE(PrazoConcessao),0,EY33)</f>
        <v>415.57728073202082</v>
      </c>
      <c r="EY158" s="77">
        <f>IF(EY145=12*PrazoConcessao,0,EZ33)</f>
        <v>415.57728073202082</v>
      </c>
      <c r="EZ158" s="77">
        <f>IF(EZ145=12*PrazoConcessao,0,FA33)</f>
        <v>415.57728073202082</v>
      </c>
      <c r="FA158" s="77">
        <f t="shared" ref="FA158" si="5197">IF(FA145=_xlfn.SINGLE(PrazoConcessao),0,FB33)</f>
        <v>415.57728073202082</v>
      </c>
      <c r="FB158" s="77">
        <f t="shared" ref="FB158" si="5198">IF(FB145=_xlfn.SINGLE(PrazoConcessao),0,FC33)</f>
        <v>415.57728073202082</v>
      </c>
      <c r="FC158" s="77">
        <f t="shared" ref="FC158" si="5199">IF(FC145=_xlfn.SINGLE(PrazoConcessao),0,FD33)</f>
        <v>415.57728073202082</v>
      </c>
      <c r="FD158" s="77">
        <f t="shared" ref="FD158" si="5200">IF(FD145=_xlfn.SINGLE(PrazoConcessao),0,FE33)</f>
        <v>415.57728073202082</v>
      </c>
      <c r="FE158" s="77">
        <f t="shared" ref="FE158" si="5201">IF(FE145=_xlfn.SINGLE(PrazoConcessao),0,FF33)</f>
        <v>415.57728073202082</v>
      </c>
      <c r="FF158" s="77">
        <f t="shared" ref="FF158" si="5202">IF(FF145=_xlfn.SINGLE(PrazoConcessao),0,FG33)</f>
        <v>415.57728073202082</v>
      </c>
      <c r="FG158" s="77">
        <f t="shared" ref="FG158" si="5203">IF(FG145=_xlfn.SINGLE(PrazoConcessao),0,FH33)</f>
        <v>415.57728073202082</v>
      </c>
      <c r="FH158" s="77">
        <f t="shared" ref="FH158" si="5204">IF(FH145=_xlfn.SINGLE(PrazoConcessao),0,FI33)</f>
        <v>415.57728073202082</v>
      </c>
      <c r="FI158" s="77">
        <f t="shared" ref="FI158" si="5205">IF(FI145=_xlfn.SINGLE(PrazoConcessao),0,FJ33)</f>
        <v>415.57728073202082</v>
      </c>
      <c r="FJ158" s="77">
        <f t="shared" ref="FJ158" si="5206">IF(FJ145=_xlfn.SINGLE(PrazoConcessao),0,FK33)</f>
        <v>415.57728073202082</v>
      </c>
      <c r="FK158" s="77">
        <f>IF(FK145=12*PrazoConcessao,0,FL33)</f>
        <v>415.57728073202082</v>
      </c>
      <c r="FL158" s="77">
        <f>IF(FL145=12*PrazoConcessao,0,FM33)</f>
        <v>415.57728073202082</v>
      </c>
      <c r="FM158" s="77">
        <f t="shared" ref="FM158" si="5207">IF(FM145=_xlfn.SINGLE(PrazoConcessao),0,FN33)</f>
        <v>415.57728073202082</v>
      </c>
      <c r="FN158" s="77">
        <f t="shared" ref="FN158" si="5208">IF(FN145=_xlfn.SINGLE(PrazoConcessao),0,FO33)</f>
        <v>415.57728073202082</v>
      </c>
      <c r="FO158" s="77">
        <f t="shared" ref="FO158" si="5209">IF(FO145=_xlfn.SINGLE(PrazoConcessao),0,FP33)</f>
        <v>415.57728073202082</v>
      </c>
      <c r="FP158" s="77">
        <f t="shared" ref="FP158" si="5210">IF(FP145=_xlfn.SINGLE(PrazoConcessao),0,FQ33)</f>
        <v>415.57728073202082</v>
      </c>
      <c r="FQ158" s="77">
        <f t="shared" ref="FQ158" si="5211">IF(FQ145=_xlfn.SINGLE(PrazoConcessao),0,FR33)</f>
        <v>415.57728073202082</v>
      </c>
      <c r="FR158" s="77">
        <f t="shared" ref="FR158" si="5212">IF(FR145=_xlfn.SINGLE(PrazoConcessao),0,FS33)</f>
        <v>415.57728073202082</v>
      </c>
      <c r="FS158" s="77">
        <f t="shared" ref="FS158" si="5213">IF(FS145=_xlfn.SINGLE(PrazoConcessao),0,FT33)</f>
        <v>415.57728073202082</v>
      </c>
      <c r="FT158" s="77">
        <f t="shared" ref="FT158" si="5214">IF(FT145=_xlfn.SINGLE(PrazoConcessao),0,FU33)</f>
        <v>415.57728073202082</v>
      </c>
      <c r="FU158" s="77">
        <f t="shared" ref="FU158" si="5215">IF(FU145=_xlfn.SINGLE(PrazoConcessao),0,FV33)</f>
        <v>415.57728073202082</v>
      </c>
      <c r="FV158" s="77">
        <f t="shared" ref="FV158" si="5216">IF(FV145=_xlfn.SINGLE(PrazoConcessao),0,FW33)</f>
        <v>415.57728073202082</v>
      </c>
      <c r="FW158" s="77">
        <f>IF(FW145=12*PrazoConcessao,0,FX33)</f>
        <v>415.57728073202082</v>
      </c>
      <c r="FX158" s="77">
        <f>IF(FX145=12*PrazoConcessao,0,FY33)</f>
        <v>415.57728073202082</v>
      </c>
      <c r="FY158" s="77">
        <f t="shared" ref="FY158" si="5217">IF(FY145=_xlfn.SINGLE(PrazoConcessao),0,FZ33)</f>
        <v>415.57728073202082</v>
      </c>
      <c r="FZ158" s="77">
        <f t="shared" ref="FZ158" si="5218">IF(FZ145=_xlfn.SINGLE(PrazoConcessao),0,GA33)</f>
        <v>415.57728073202082</v>
      </c>
      <c r="GA158" s="77">
        <f t="shared" ref="GA158" si="5219">IF(GA145=_xlfn.SINGLE(PrazoConcessao),0,GB33)</f>
        <v>415.57728073202082</v>
      </c>
      <c r="GB158" s="77">
        <f t="shared" ref="GB158" si="5220">IF(GB145=_xlfn.SINGLE(PrazoConcessao),0,GC33)</f>
        <v>415.57728073202082</v>
      </c>
      <c r="GC158" s="77">
        <f t="shared" ref="GC158" si="5221">IF(GC145=_xlfn.SINGLE(PrazoConcessao),0,GD33)</f>
        <v>415.57728073202082</v>
      </c>
      <c r="GD158" s="77">
        <f t="shared" ref="GD158" si="5222">IF(GD145=_xlfn.SINGLE(PrazoConcessao),0,GE33)</f>
        <v>415.57728073202082</v>
      </c>
      <c r="GE158" s="77">
        <f t="shared" ref="GE158" si="5223">IF(GE145=_xlfn.SINGLE(PrazoConcessao),0,GF33)</f>
        <v>415.57728073202082</v>
      </c>
      <c r="GF158" s="77">
        <f t="shared" ref="GF158" si="5224">IF(GF145=_xlfn.SINGLE(PrazoConcessao),0,GG33)</f>
        <v>415.57728073202082</v>
      </c>
      <c r="GG158" s="77">
        <f t="shared" ref="GG158" si="5225">IF(GG145=_xlfn.SINGLE(PrazoConcessao),0,GH33)</f>
        <v>415.57728073202082</v>
      </c>
      <c r="GH158" s="77">
        <f t="shared" ref="GH158" si="5226">IF(GH145=_xlfn.SINGLE(PrazoConcessao),0,GI33)</f>
        <v>415.57728073202082</v>
      </c>
      <c r="GI158" s="77">
        <f>IF(GI145=12*PrazoConcessao,0,GJ33)</f>
        <v>415.57728073202082</v>
      </c>
      <c r="GJ158" s="77">
        <f>IF(GJ145=12*PrazoConcessao,0,GK33)</f>
        <v>415.57728073202082</v>
      </c>
      <c r="GK158" s="77">
        <f t="shared" ref="GK158" si="5227">IF(GK145=_xlfn.SINGLE(PrazoConcessao),0,GL33)</f>
        <v>415.57728073202082</v>
      </c>
      <c r="GL158" s="77">
        <f t="shared" ref="GL158" si="5228">IF(GL145=_xlfn.SINGLE(PrazoConcessao),0,GM33)</f>
        <v>415.57728073202082</v>
      </c>
      <c r="GM158" s="77">
        <f t="shared" ref="GM158" si="5229">IF(GM145=_xlfn.SINGLE(PrazoConcessao),0,GN33)</f>
        <v>415.57728073202082</v>
      </c>
      <c r="GN158" s="77">
        <f t="shared" ref="GN158" si="5230">IF(GN145=_xlfn.SINGLE(PrazoConcessao),0,GO33)</f>
        <v>415.57728073202082</v>
      </c>
      <c r="GO158" s="77">
        <f t="shared" ref="GO158" si="5231">IF(GO145=_xlfn.SINGLE(PrazoConcessao),0,GP33)</f>
        <v>415.57728073202082</v>
      </c>
      <c r="GP158" s="77">
        <f t="shared" ref="GP158" si="5232">IF(GP145=_xlfn.SINGLE(PrazoConcessao),0,GQ33)</f>
        <v>415.57728073202082</v>
      </c>
      <c r="GQ158" s="77">
        <f t="shared" ref="GQ158" si="5233">IF(GQ145=_xlfn.SINGLE(PrazoConcessao),0,GR33)</f>
        <v>415.57728073202082</v>
      </c>
      <c r="GR158" s="77">
        <f t="shared" ref="GR158" si="5234">IF(GR145=_xlfn.SINGLE(PrazoConcessao),0,GS33)</f>
        <v>415.57728073202082</v>
      </c>
      <c r="GS158" s="77">
        <f t="shared" ref="GS158" si="5235">IF(GS145=_xlfn.SINGLE(PrazoConcessao),0,GT33)</f>
        <v>415.57728073202082</v>
      </c>
      <c r="GT158" s="77">
        <f t="shared" ref="GT158" si="5236">IF(GT145=_xlfn.SINGLE(PrazoConcessao),0,GU33)</f>
        <v>415.57728073202082</v>
      </c>
      <c r="GU158" s="77">
        <f>IF(GU145=12*PrazoConcessao,0,GV33)</f>
        <v>415.57728073202082</v>
      </c>
      <c r="GV158" s="77">
        <f>IF(GV145=12*PrazoConcessao,0,GW33)</f>
        <v>415.57728073202082</v>
      </c>
      <c r="GW158" s="77">
        <f t="shared" ref="GW158" si="5237">IF(GW145=_xlfn.SINGLE(PrazoConcessao),0,GX33)</f>
        <v>415.57728073202082</v>
      </c>
      <c r="GX158" s="77">
        <f t="shared" ref="GX158" si="5238">IF(GX145=_xlfn.SINGLE(PrazoConcessao),0,GY33)</f>
        <v>415.57728073202082</v>
      </c>
      <c r="GY158" s="77">
        <f t="shared" ref="GY158" si="5239">IF(GY145=_xlfn.SINGLE(PrazoConcessao),0,GZ33)</f>
        <v>415.57728073202082</v>
      </c>
      <c r="GZ158" s="77">
        <f t="shared" ref="GZ158" si="5240">IF(GZ145=_xlfn.SINGLE(PrazoConcessao),0,HA33)</f>
        <v>415.57728073202082</v>
      </c>
      <c r="HA158" s="77">
        <f t="shared" ref="HA158" si="5241">IF(HA145=_xlfn.SINGLE(PrazoConcessao),0,HB33)</f>
        <v>415.57728073202082</v>
      </c>
      <c r="HB158" s="77">
        <f t="shared" ref="HB158" si="5242">IF(HB145=_xlfn.SINGLE(PrazoConcessao),0,HC33)</f>
        <v>415.57728073202082</v>
      </c>
      <c r="HC158" s="77">
        <f t="shared" ref="HC158" si="5243">IF(HC145=_xlfn.SINGLE(PrazoConcessao),0,HD33)</f>
        <v>415.57728073202082</v>
      </c>
      <c r="HD158" s="77">
        <f t="shared" ref="HD158" si="5244">IF(HD145=_xlfn.SINGLE(PrazoConcessao),0,HE33)</f>
        <v>415.57728073202082</v>
      </c>
      <c r="HE158" s="77">
        <f t="shared" ref="HE158" si="5245">IF(HE145=_xlfn.SINGLE(PrazoConcessao),0,HF33)</f>
        <v>415.57728073202082</v>
      </c>
      <c r="HF158" s="77">
        <f t="shared" ref="HF158" si="5246">IF(HF145=_xlfn.SINGLE(PrazoConcessao),0,HG33)</f>
        <v>415.57728073202082</v>
      </c>
      <c r="HG158" s="77">
        <f>IF(HG145=12*PrazoConcessao,0,HH33)</f>
        <v>415.57728073202082</v>
      </c>
      <c r="HH158" s="77">
        <f>IF(HH145=12*PrazoConcessao,0,HI33)</f>
        <v>415.57728073202082</v>
      </c>
      <c r="HI158" s="77">
        <f t="shared" ref="HI158" si="5247">IF(HI145=_xlfn.SINGLE(PrazoConcessao),0,HJ33)</f>
        <v>415.57728073202082</v>
      </c>
      <c r="HJ158" s="77">
        <f t="shared" ref="HJ158" si="5248">IF(HJ145=_xlfn.SINGLE(PrazoConcessao),0,HK33)</f>
        <v>415.57728073202082</v>
      </c>
      <c r="HK158" s="77">
        <f t="shared" ref="HK158" si="5249">IF(HK145=_xlfn.SINGLE(PrazoConcessao),0,HL33)</f>
        <v>415.57728073202082</v>
      </c>
      <c r="HL158" s="77">
        <f t="shared" ref="HL158" si="5250">IF(HL145=_xlfn.SINGLE(PrazoConcessao),0,HM33)</f>
        <v>415.57728073202082</v>
      </c>
      <c r="HM158" s="77">
        <f t="shared" ref="HM158" si="5251">IF(HM145=_xlfn.SINGLE(PrazoConcessao),0,HN33)</f>
        <v>415.57728073202082</v>
      </c>
      <c r="HN158" s="77">
        <f t="shared" ref="HN158" si="5252">IF(HN145=_xlfn.SINGLE(PrazoConcessao),0,HO33)</f>
        <v>415.57728073202082</v>
      </c>
      <c r="HO158" s="77">
        <f t="shared" ref="HO158" si="5253">IF(HO145=_xlfn.SINGLE(PrazoConcessao),0,HP33)</f>
        <v>415.57728073202082</v>
      </c>
      <c r="HP158" s="77">
        <f t="shared" ref="HP158" si="5254">IF(HP145=_xlfn.SINGLE(PrazoConcessao),0,HQ33)</f>
        <v>415.57728073202082</v>
      </c>
      <c r="HQ158" s="77">
        <f t="shared" ref="HQ158" si="5255">IF(HQ145=_xlfn.SINGLE(PrazoConcessao),0,HR33)</f>
        <v>415.57728073202082</v>
      </c>
      <c r="HR158" s="77">
        <f t="shared" ref="HR158" si="5256">IF(HR145=_xlfn.SINGLE(PrazoConcessao),0,HS33)</f>
        <v>415.57728073202082</v>
      </c>
      <c r="HS158" s="77">
        <f>IF(HS145=12*PrazoConcessao,0,HT33)</f>
        <v>415.57728073202082</v>
      </c>
      <c r="HT158" s="77">
        <f>IF(HT145=12*PrazoConcessao,0,HU33)</f>
        <v>415.57728073202082</v>
      </c>
      <c r="HU158" s="77">
        <f t="shared" ref="HU158" si="5257">IF(HU145=_xlfn.SINGLE(PrazoConcessao),0,HV33)</f>
        <v>415.57728073202082</v>
      </c>
      <c r="HV158" s="77">
        <f t="shared" ref="HV158" si="5258">IF(HV145=_xlfn.SINGLE(PrazoConcessao),0,HW33)</f>
        <v>415.57728073202082</v>
      </c>
      <c r="HW158" s="77">
        <f t="shared" ref="HW158" si="5259">IF(HW145=_xlfn.SINGLE(PrazoConcessao),0,HX33)</f>
        <v>415.57728073202082</v>
      </c>
      <c r="HX158" s="77">
        <f t="shared" ref="HX158" si="5260">IF(HX145=_xlfn.SINGLE(PrazoConcessao),0,HY33)</f>
        <v>415.57728073202082</v>
      </c>
      <c r="HY158" s="77">
        <f t="shared" ref="HY158" si="5261">IF(HY145=_xlfn.SINGLE(PrazoConcessao),0,HZ33)</f>
        <v>415.57728073202082</v>
      </c>
      <c r="HZ158" s="77">
        <f t="shared" ref="HZ158" si="5262">IF(HZ145=_xlfn.SINGLE(PrazoConcessao),0,IA33)</f>
        <v>415.57728073202082</v>
      </c>
      <c r="IA158" s="77">
        <f t="shared" ref="IA158" si="5263">IF(IA145=_xlfn.SINGLE(PrazoConcessao),0,IB33)</f>
        <v>415.57728073202082</v>
      </c>
      <c r="IB158" s="77">
        <f t="shared" ref="IB158" si="5264">IF(IB145=_xlfn.SINGLE(PrazoConcessao),0,IC33)</f>
        <v>415.57728073202082</v>
      </c>
      <c r="IC158" s="77">
        <f t="shared" ref="IC158" si="5265">IF(IC145=_xlfn.SINGLE(PrazoConcessao),0,ID33)</f>
        <v>415.57728073202082</v>
      </c>
      <c r="ID158" s="77">
        <f t="shared" ref="ID158" si="5266">IF(ID145=_xlfn.SINGLE(PrazoConcessao),0,IE33)</f>
        <v>415.57728073202082</v>
      </c>
      <c r="IE158" s="77">
        <f>IF(IE145=12*PrazoConcessao,0,IF33)</f>
        <v>415.57728073202082</v>
      </c>
      <c r="IF158" s="77">
        <f>IF(IF145=12*PrazoConcessao,0,IG33)</f>
        <v>415.57728073202082</v>
      </c>
      <c r="IG158" s="77">
        <f t="shared" ref="IG158" si="5267">IF(IG145=_xlfn.SINGLE(PrazoConcessao),0,IH33)</f>
        <v>415.57728073202082</v>
      </c>
      <c r="IH158" s="77">
        <f t="shared" ref="IH158" si="5268">IF(IH145=_xlfn.SINGLE(PrazoConcessao),0,II33)</f>
        <v>415.57728073202082</v>
      </c>
      <c r="II158" s="77">
        <f t="shared" ref="II158" si="5269">IF(II145=_xlfn.SINGLE(PrazoConcessao),0,IJ33)</f>
        <v>415.57728073202082</v>
      </c>
      <c r="IJ158" s="77">
        <f t="shared" ref="IJ158" si="5270">IF(IJ145=_xlfn.SINGLE(PrazoConcessao),0,IK33)</f>
        <v>415.57728073202082</v>
      </c>
      <c r="IK158" s="77">
        <f t="shared" ref="IK158" si="5271">IF(IK145=_xlfn.SINGLE(PrazoConcessao),0,IL33)</f>
        <v>415.57728073202082</v>
      </c>
      <c r="IL158" s="77">
        <f t="shared" ref="IL158" si="5272">IF(IL145=_xlfn.SINGLE(PrazoConcessao),0,IM33)</f>
        <v>415.57728073202082</v>
      </c>
      <c r="IM158" s="77">
        <f t="shared" ref="IM158" si="5273">IF(IM145=_xlfn.SINGLE(PrazoConcessao),0,IN33)</f>
        <v>415.57728073202082</v>
      </c>
      <c r="IN158" s="77">
        <f t="shared" ref="IN158" si="5274">IF(IN145=_xlfn.SINGLE(PrazoConcessao),0,IO33)</f>
        <v>415.57728073202082</v>
      </c>
      <c r="IO158" s="77">
        <f t="shared" ref="IO158" si="5275">IF(IO145=_xlfn.SINGLE(PrazoConcessao),0,IP33)</f>
        <v>415.57728073202082</v>
      </c>
      <c r="IP158" s="77">
        <f t="shared" ref="IP158" si="5276">IF(IP145=_xlfn.SINGLE(PrazoConcessao),0,IQ33)</f>
        <v>415.57728073202082</v>
      </c>
      <c r="IQ158" s="77">
        <f>IF(IQ145=12*PrazoConcessao,0,IR33)</f>
        <v>415.57728073202082</v>
      </c>
      <c r="IR158" s="77">
        <f>IF(IR145=12*PrazoConcessao,0,IS33)</f>
        <v>415.57728073202082</v>
      </c>
      <c r="IS158" s="77">
        <f t="shared" ref="IS158" si="5277">IF(IS145=_xlfn.SINGLE(PrazoConcessao),0,IT33)</f>
        <v>415.57728073202082</v>
      </c>
      <c r="IT158" s="77">
        <f t="shared" ref="IT158" si="5278">IF(IT145=_xlfn.SINGLE(PrazoConcessao),0,IU33)</f>
        <v>415.57728073202082</v>
      </c>
      <c r="IU158" s="77">
        <f t="shared" ref="IU158" si="5279">IF(IU145=_xlfn.SINGLE(PrazoConcessao),0,IV33)</f>
        <v>415.57728073202082</v>
      </c>
      <c r="IV158" s="77">
        <f t="shared" ref="IV158" si="5280">IF(IV145=_xlfn.SINGLE(PrazoConcessao),0,IW33)</f>
        <v>415.57728073202082</v>
      </c>
      <c r="IW158" s="77">
        <f t="shared" ref="IW158" si="5281">IF(IW145=_xlfn.SINGLE(PrazoConcessao),0,IX33)</f>
        <v>415.57728073202082</v>
      </c>
      <c r="IX158" s="77">
        <f t="shared" ref="IX158" si="5282">IF(IX145=_xlfn.SINGLE(PrazoConcessao),0,IY33)</f>
        <v>415.57728073202082</v>
      </c>
      <c r="IY158" s="77">
        <f t="shared" ref="IY158" si="5283">IF(IY145=_xlfn.SINGLE(PrazoConcessao),0,IZ33)</f>
        <v>415.57728073202082</v>
      </c>
      <c r="IZ158" s="77">
        <f t="shared" ref="IZ158" si="5284">IF(IZ145=_xlfn.SINGLE(PrazoConcessao),0,JA33)</f>
        <v>415.57728073202082</v>
      </c>
      <c r="JA158" s="77">
        <f t="shared" ref="JA158" si="5285">IF(JA145=_xlfn.SINGLE(PrazoConcessao),0,JB33)</f>
        <v>415.57728073202082</v>
      </c>
      <c r="JB158" s="77">
        <f t="shared" ref="JB158" si="5286">IF(JB145=_xlfn.SINGLE(PrazoConcessao),0,JC33)</f>
        <v>415.57728073202082</v>
      </c>
      <c r="JC158" s="77">
        <f>IF(JC145=12*PrazoConcessao,0,JD33)</f>
        <v>415.57728073202082</v>
      </c>
      <c r="JD158" s="77">
        <f>IF(JD145=12*PrazoConcessao,0,JE33)</f>
        <v>415.57728073202082</v>
      </c>
      <c r="JE158" s="77">
        <f t="shared" ref="JE158" si="5287">IF(JE145=_xlfn.SINGLE(PrazoConcessao),0,JF33)</f>
        <v>415.57728073202082</v>
      </c>
      <c r="JF158" s="77">
        <f t="shared" ref="JF158" si="5288">IF(JF145=_xlfn.SINGLE(PrazoConcessao),0,JG33)</f>
        <v>415.57728073202082</v>
      </c>
      <c r="JG158" s="77">
        <f t="shared" ref="JG158" si="5289">IF(JG145=_xlfn.SINGLE(PrazoConcessao),0,JH33)</f>
        <v>415.57728073202082</v>
      </c>
      <c r="JH158" s="77">
        <f t="shared" ref="JH158" si="5290">IF(JH145=_xlfn.SINGLE(PrazoConcessao),0,JI33)</f>
        <v>415.57728073202082</v>
      </c>
      <c r="JI158" s="77">
        <f t="shared" ref="JI158" si="5291">IF(JI145=_xlfn.SINGLE(PrazoConcessao),0,JJ33)</f>
        <v>415.57728073202082</v>
      </c>
      <c r="JJ158" s="77">
        <f t="shared" ref="JJ158" si="5292">IF(JJ145=_xlfn.SINGLE(PrazoConcessao),0,JK33)</f>
        <v>415.57728073202082</v>
      </c>
      <c r="JK158" s="77">
        <f t="shared" ref="JK158" si="5293">IF(JK145=_xlfn.SINGLE(PrazoConcessao),0,JL33)</f>
        <v>415.57728073202082</v>
      </c>
      <c r="JL158" s="77">
        <f t="shared" ref="JL158" si="5294">IF(JL145=_xlfn.SINGLE(PrazoConcessao),0,JM33)</f>
        <v>415.57728073202082</v>
      </c>
      <c r="JM158" s="77">
        <f t="shared" ref="JM158" si="5295">IF(JM145=_xlfn.SINGLE(PrazoConcessao),0,JN33)</f>
        <v>415.57728073202082</v>
      </c>
      <c r="JN158" s="77">
        <f t="shared" ref="JN158" si="5296">IF(JN145=_xlfn.SINGLE(PrazoConcessao),0,JO33)</f>
        <v>415.57728073202082</v>
      </c>
      <c r="JO158" s="77">
        <f>IF(JO145=12*PrazoConcessao,0,JP33)</f>
        <v>415.57728073202082</v>
      </c>
      <c r="JP158" s="77">
        <f>IF(JP145=12*PrazoConcessao,0,JQ33)</f>
        <v>415.57728073202082</v>
      </c>
      <c r="JQ158" s="77">
        <f t="shared" ref="JQ158" si="5297">IF(JQ145=_xlfn.SINGLE(PrazoConcessao),0,JR33)</f>
        <v>415.57728073202082</v>
      </c>
      <c r="JR158" s="77">
        <f t="shared" ref="JR158" si="5298">IF(JR145=_xlfn.SINGLE(PrazoConcessao),0,JS33)</f>
        <v>415.57728073202082</v>
      </c>
      <c r="JS158" s="77">
        <f t="shared" ref="JS158" si="5299">IF(JS145=_xlfn.SINGLE(PrazoConcessao),0,JT33)</f>
        <v>415.57728073202082</v>
      </c>
      <c r="JT158" s="77">
        <f t="shared" ref="JT158" si="5300">IF(JT145=_xlfn.SINGLE(PrazoConcessao),0,JU33)</f>
        <v>415.57728073202082</v>
      </c>
      <c r="JU158" s="77">
        <f t="shared" ref="JU158" si="5301">IF(JU145=_xlfn.SINGLE(PrazoConcessao),0,JV33)</f>
        <v>415.57728073202082</v>
      </c>
      <c r="JV158" s="77">
        <f t="shared" ref="JV158" si="5302">IF(JV145=_xlfn.SINGLE(PrazoConcessao),0,JW33)</f>
        <v>415.57728073202082</v>
      </c>
      <c r="JW158" s="77">
        <f t="shared" ref="JW158" si="5303">IF(JW145=_xlfn.SINGLE(PrazoConcessao),0,JX33)</f>
        <v>415.57728073202082</v>
      </c>
      <c r="JX158" s="77">
        <f t="shared" ref="JX158" si="5304">IF(JX145=_xlfn.SINGLE(PrazoConcessao),0,JY33)</f>
        <v>415.57728073202082</v>
      </c>
      <c r="JY158" s="77">
        <f t="shared" ref="JY158" si="5305">IF(JY145=_xlfn.SINGLE(PrazoConcessao),0,JZ33)</f>
        <v>415.57728073202082</v>
      </c>
      <c r="JZ158" s="77">
        <f t="shared" ref="JZ158" si="5306">IF(JZ145=_xlfn.SINGLE(PrazoConcessao),0,KA33)</f>
        <v>415.57728073202082</v>
      </c>
      <c r="KA158" s="77">
        <f>IF(KA145=12*PrazoConcessao,0,KB33)</f>
        <v>415.57728073202082</v>
      </c>
      <c r="KB158" s="77">
        <f>IF(KB145=12*PrazoConcessao,0,KC33)</f>
        <v>415.57728073202082</v>
      </c>
      <c r="KC158" s="77">
        <f t="shared" ref="KC158" si="5307">IF(KC145=_xlfn.SINGLE(PrazoConcessao),0,KD33)</f>
        <v>415.57728073202082</v>
      </c>
      <c r="KD158" s="77">
        <f t="shared" ref="KD158" si="5308">IF(KD145=_xlfn.SINGLE(PrazoConcessao),0,KE33)</f>
        <v>415.57728073202082</v>
      </c>
      <c r="KE158" s="77">
        <f t="shared" ref="KE158" si="5309">IF(KE145=_xlfn.SINGLE(PrazoConcessao),0,KF33)</f>
        <v>415.57728073202082</v>
      </c>
      <c r="KF158" s="77">
        <f t="shared" ref="KF158" si="5310">IF(KF145=_xlfn.SINGLE(PrazoConcessao),0,KG33)</f>
        <v>415.57728073202082</v>
      </c>
      <c r="KG158" s="77">
        <f t="shared" ref="KG158" si="5311">IF(KG145=_xlfn.SINGLE(PrazoConcessao),0,KH33)</f>
        <v>415.57728073202082</v>
      </c>
      <c r="KH158" s="77">
        <f t="shared" ref="KH158" si="5312">IF(KH145=_xlfn.SINGLE(PrazoConcessao),0,KI33)</f>
        <v>415.57728073202082</v>
      </c>
      <c r="KI158" s="77">
        <f t="shared" ref="KI158" si="5313">IF(KI145=_xlfn.SINGLE(PrazoConcessao),0,KJ33)</f>
        <v>415.57728073202082</v>
      </c>
      <c r="KJ158" s="77">
        <f t="shared" ref="KJ158" si="5314">IF(KJ145=_xlfn.SINGLE(PrazoConcessao),0,KK33)</f>
        <v>415.57728073202082</v>
      </c>
      <c r="KK158" s="77">
        <f t="shared" ref="KK158" si="5315">IF(KK145=_xlfn.SINGLE(PrazoConcessao),0,KL33)</f>
        <v>415.57728073202082</v>
      </c>
      <c r="KL158" s="77">
        <f t="shared" ref="KL158" si="5316">IF(KL145=_xlfn.SINGLE(PrazoConcessao),0,KM33)</f>
        <v>415.57728073202082</v>
      </c>
      <c r="KM158" s="77">
        <f>IF(KM145=12*PrazoConcessao,0,KN33)</f>
        <v>415.57728073202082</v>
      </c>
      <c r="KN158" s="77">
        <f>IF(KN145=12*PrazoConcessao,0,KO33)</f>
        <v>415.57728073202082</v>
      </c>
      <c r="KO158" s="77">
        <f>IF(KO145=12*PrazoConcessao,0,KP33)</f>
        <v>0</v>
      </c>
    </row>
    <row r="159" spans="1:301" ht="12" x14ac:dyDescent="0.2">
      <c r="A159" s="139" t="s">
        <v>315</v>
      </c>
      <c r="B159" s="77">
        <f t="shared" ref="B159:AG159" ca="1" si="5317">B24+B47</f>
        <v>307.66079854187529</v>
      </c>
      <c r="C159" s="77">
        <f t="shared" ca="1" si="5317"/>
        <v>299.03695032585051</v>
      </c>
      <c r="D159" s="77">
        <f t="shared" ca="1" si="5317"/>
        <v>294.0227496525622</v>
      </c>
      <c r="E159" s="77">
        <f t="shared" ca="1" si="5317"/>
        <v>289.00355060888637</v>
      </c>
      <c r="F159" s="77">
        <f t="shared" ca="1" si="5317"/>
        <v>283.97931942205003</v>
      </c>
      <c r="G159" s="77">
        <f t="shared" ca="1" si="5317"/>
        <v>278.95002197582841</v>
      </c>
      <c r="H159" s="77">
        <f t="shared" ca="1" si="5317"/>
        <v>273.91562380587192</v>
      </c>
      <c r="I159" s="77">
        <f t="shared" ca="1" si="5317"/>
        <v>268.87609009495367</v>
      </c>
      <c r="J159" s="77">
        <f t="shared" ca="1" si="5317"/>
        <v>263.83138566813562</v>
      </c>
      <c r="K159" s="77">
        <f t="shared" ca="1" si="5317"/>
        <v>258.78147498785142</v>
      </c>
      <c r="L159" s="77">
        <f t="shared" ca="1" si="5317"/>
        <v>253.72632214890476</v>
      </c>
      <c r="M159" s="77">
        <f t="shared" ca="1" si="5317"/>
        <v>248.66589087338102</v>
      </c>
      <c r="N159" s="77">
        <f t="shared" ca="1" si="5317"/>
        <v>245.13620620521021</v>
      </c>
      <c r="O159" s="77">
        <f t="shared" ca="1" si="5317"/>
        <v>245.13620620521021</v>
      </c>
      <c r="P159" s="77">
        <f t="shared" ca="1" si="5317"/>
        <v>245.13620620521021</v>
      </c>
      <c r="Q159" s="77">
        <f t="shared" ca="1" si="5317"/>
        <v>245.13620620521021</v>
      </c>
      <c r="R159" s="77">
        <f t="shared" ca="1" si="5317"/>
        <v>245.13620620521021</v>
      </c>
      <c r="S159" s="77">
        <f t="shared" ca="1" si="5317"/>
        <v>245.13620620521021</v>
      </c>
      <c r="T159" s="77">
        <f t="shared" ca="1" si="5317"/>
        <v>245.13620620521021</v>
      </c>
      <c r="U159" s="77">
        <f t="shared" ca="1" si="5317"/>
        <v>245.13620620521021</v>
      </c>
      <c r="V159" s="77">
        <f t="shared" ca="1" si="5317"/>
        <v>245.13620620521021</v>
      </c>
      <c r="W159" s="77">
        <f t="shared" ca="1" si="5317"/>
        <v>245.13620620521021</v>
      </c>
      <c r="X159" s="77">
        <f t="shared" ca="1" si="5317"/>
        <v>245.13620620521021</v>
      </c>
      <c r="Y159" s="77">
        <f t="shared" ca="1" si="5317"/>
        <v>245.13620620521021</v>
      </c>
      <c r="Z159" s="77">
        <f t="shared" ca="1" si="5317"/>
        <v>245.13620620521021</v>
      </c>
      <c r="AA159" s="77">
        <f t="shared" ca="1" si="5317"/>
        <v>245.58737023324409</v>
      </c>
      <c r="AB159" s="77">
        <f t="shared" ca="1" si="5317"/>
        <v>246.041169657409</v>
      </c>
      <c r="AC159" s="77">
        <f t="shared" ca="1" si="5317"/>
        <v>246.49761987191272</v>
      </c>
      <c r="AD159" s="77">
        <f t="shared" ca="1" si="5317"/>
        <v>246.95673636088554</v>
      </c>
      <c r="AE159" s="77">
        <f t="shared" ca="1" si="5317"/>
        <v>247.4185346989056</v>
      </c>
      <c r="AF159" s="77">
        <f t="shared" ca="1" si="5317"/>
        <v>247.88303055152733</v>
      </c>
      <c r="AG159" s="77">
        <f t="shared" ca="1" si="5317"/>
        <v>248.35023967581262</v>
      </c>
      <c r="AH159" s="77">
        <f t="shared" ref="AH159:BM159" ca="1" si="5318">AH24+AH47</f>
        <v>248.8201779208656</v>
      </c>
      <c r="AI159" s="77">
        <f t="shared" ca="1" si="5318"/>
        <v>249.29286122837016</v>
      </c>
      <c r="AJ159" s="77">
        <f t="shared" ca="1" si="5318"/>
        <v>249.76830563313069</v>
      </c>
      <c r="AK159" s="77">
        <f t="shared" ca="1" si="5318"/>
        <v>250.2465272636162</v>
      </c>
      <c r="AL159" s="77">
        <f t="shared" ca="1" si="5318"/>
        <v>250.72754234250732</v>
      </c>
      <c r="AM159" s="77">
        <f t="shared" ca="1" si="5318"/>
        <v>251.21136718724665</v>
      </c>
      <c r="AN159" s="77">
        <f t="shared" ca="1" si="5318"/>
        <v>251.69801821059218</v>
      </c>
      <c r="AO159" s="77">
        <f t="shared" ca="1" si="5318"/>
        <v>252.18751192117432</v>
      </c>
      <c r="AP159" s="77">
        <f t="shared" ca="1" si="5318"/>
        <v>252.67986492405566</v>
      </c>
      <c r="AQ159" s="77">
        <f t="shared" ca="1" si="5318"/>
        <v>253.17509392129449</v>
      </c>
      <c r="AR159" s="77">
        <f t="shared" ca="1" si="5318"/>
        <v>253.67321571251114</v>
      </c>
      <c r="AS159" s="77">
        <f t="shared" ca="1" si="5318"/>
        <v>254.17424719545807</v>
      </c>
      <c r="AT159" s="77">
        <f t="shared" ca="1" si="5318"/>
        <v>254.67820536659298</v>
      </c>
      <c r="AU159" s="77">
        <f t="shared" ca="1" si="5318"/>
        <v>255.18510732165549</v>
      </c>
      <c r="AV159" s="77">
        <f t="shared" ca="1" si="5318"/>
        <v>255.69497025624696</v>
      </c>
      <c r="AW159" s="77">
        <f t="shared" ca="1" si="5318"/>
        <v>256.20781146641377</v>
      </c>
      <c r="AX159" s="77">
        <f t="shared" ca="1" si="5318"/>
        <v>256.7236483492344</v>
      </c>
      <c r="AY159" s="77">
        <f t="shared" ca="1" si="5318"/>
        <v>257.242498403409</v>
      </c>
      <c r="AZ159" s="77">
        <f t="shared" ca="1" si="5318"/>
        <v>257.76437922985355</v>
      </c>
      <c r="BA159" s="77">
        <f t="shared" ca="1" si="5318"/>
        <v>258.28930853229667</v>
      </c>
      <c r="BB159" s="77">
        <f t="shared" ca="1" si="5318"/>
        <v>258.81730411788033</v>
      </c>
      <c r="BC159" s="77">
        <f t="shared" ca="1" si="5318"/>
        <v>259.3483838977636</v>
      </c>
      <c r="BD159" s="77">
        <f t="shared" ca="1" si="5318"/>
        <v>259.88256588773061</v>
      </c>
      <c r="BE159" s="77">
        <f t="shared" ca="1" si="5318"/>
        <v>260.41986820880152</v>
      </c>
      <c r="BF159" s="77">
        <f t="shared" ca="1" si="5318"/>
        <v>260.96030908784729</v>
      </c>
      <c r="BG159" s="77">
        <f t="shared" ca="1" si="5318"/>
        <v>261.50390685820804</v>
      </c>
      <c r="BH159" s="77">
        <f t="shared" ca="1" si="5318"/>
        <v>262.05067996031471</v>
      </c>
      <c r="BI159" s="77">
        <f t="shared" ca="1" si="5318"/>
        <v>262.60064694231505</v>
      </c>
      <c r="BJ159" s="77">
        <f t="shared" ca="1" si="5318"/>
        <v>263.15382646070236</v>
      </c>
      <c r="BK159" s="77">
        <f t="shared" ca="1" si="5318"/>
        <v>263.71023728094883</v>
      </c>
      <c r="BL159" s="77">
        <f t="shared" ca="1" si="5318"/>
        <v>264.26989827814162</v>
      </c>
      <c r="BM159" s="77">
        <f t="shared" ca="1" si="5318"/>
        <v>264.83282843762373</v>
      </c>
      <c r="BN159" s="77">
        <f t="shared" ref="BN159:CS159" ca="1" si="5319">BN24+BN47</f>
        <v>265.39904685563738</v>
      </c>
      <c r="BO159" s="77">
        <f t="shared" ca="1" si="5319"/>
        <v>265.96857273997261</v>
      </c>
      <c r="BP159" s="77">
        <f t="shared" ca="1" si="5319"/>
        <v>266.54142541061793</v>
      </c>
      <c r="BQ159" s="77">
        <f t="shared" ca="1" si="5319"/>
        <v>267.11762430041659</v>
      </c>
      <c r="BR159" s="77">
        <f t="shared" ca="1" si="5319"/>
        <v>267.69718895572521</v>
      </c>
      <c r="BS159" s="77">
        <f t="shared" ca="1" si="5319"/>
        <v>268.28013903707716</v>
      </c>
      <c r="BT159" s="77">
        <f t="shared" ca="1" si="5319"/>
        <v>268.86649431984927</v>
      </c>
      <c r="BU159" s="77">
        <f t="shared" ca="1" si="5319"/>
        <v>269.45627469493286</v>
      </c>
      <c r="BV159" s="77">
        <f t="shared" ca="1" si="5319"/>
        <v>270.04950016940847</v>
      </c>
      <c r="BW159" s="77">
        <f t="shared" ca="1" si="5319"/>
        <v>270.6461908672245</v>
      </c>
      <c r="BX159" s="77">
        <f t="shared" ca="1" si="5319"/>
        <v>271.24636702987976</v>
      </c>
      <c r="BY159" s="77">
        <f t="shared" ca="1" si="5319"/>
        <v>271.85004901711045</v>
      </c>
      <c r="BZ159" s="77">
        <f t="shared" ca="1" si="5319"/>
        <v>272.45725730758045</v>
      </c>
      <c r="CA159" s="77">
        <f t="shared" ca="1" si="5319"/>
        <v>273.06801249957635</v>
      </c>
      <c r="CB159" s="77">
        <f t="shared" ca="1" si="5319"/>
        <v>273.68233531170597</v>
      </c>
      <c r="CC159" s="77">
        <f t="shared" ca="1" si="5319"/>
        <v>274.30024658360122</v>
      </c>
      <c r="CD159" s="77">
        <f t="shared" ca="1" si="5319"/>
        <v>274.92176727662519</v>
      </c>
      <c r="CE159" s="77">
        <f t="shared" ca="1" si="5319"/>
        <v>275.54691847458304</v>
      </c>
      <c r="CF159" s="77">
        <f t="shared" ca="1" si="5319"/>
        <v>276.17572138443734</v>
      </c>
      <c r="CG159" s="77">
        <f t="shared" ca="1" si="5319"/>
        <v>276.80819733702748</v>
      </c>
      <c r="CH159" s="77">
        <f t="shared" ca="1" si="5319"/>
        <v>277.44436778779311</v>
      </c>
      <c r="CI159" s="77">
        <f t="shared" ca="1" si="5319"/>
        <v>278.08425431750231</v>
      </c>
      <c r="CJ159" s="77">
        <f t="shared" ca="1" si="5319"/>
        <v>278.72787863298322</v>
      </c>
      <c r="CK159" s="77">
        <f t="shared" ca="1" si="5319"/>
        <v>279.37526256786089</v>
      </c>
      <c r="CL159" s="77">
        <f t="shared" ca="1" si="5319"/>
        <v>280.02642808329739</v>
      </c>
      <c r="CM159" s="77">
        <f t="shared" ca="1" si="5319"/>
        <v>280.68139726873733</v>
      </c>
      <c r="CN159" s="77">
        <f t="shared" ca="1" si="5319"/>
        <v>281.34019234265691</v>
      </c>
      <c r="CO159" s="77">
        <f t="shared" ca="1" si="5319"/>
        <v>282.00283565331762</v>
      </c>
      <c r="CP159" s="77">
        <f t="shared" ca="1" si="5319"/>
        <v>282.66934967952449</v>
      </c>
      <c r="CQ159" s="77">
        <f t="shared" ca="1" si="5319"/>
        <v>283.33975703138867</v>
      </c>
      <c r="CR159" s="77">
        <f t="shared" ca="1" si="5319"/>
        <v>284.01408045109412</v>
      </c>
      <c r="CS159" s="77">
        <f t="shared" ca="1" si="5319"/>
        <v>284.69234281366943</v>
      </c>
      <c r="CT159" s="77">
        <f t="shared" ref="CT159:DQ159" ca="1" si="5320">CT24+CT47</f>
        <v>291.1070347024683</v>
      </c>
      <c r="CU159" s="77">
        <f t="shared" ca="1" si="5320"/>
        <v>291.1070347024683</v>
      </c>
      <c r="CV159" s="77">
        <f t="shared" ca="1" si="5320"/>
        <v>291.1070347024683</v>
      </c>
      <c r="CW159" s="77">
        <f t="shared" ca="1" si="5320"/>
        <v>291.1070347024683</v>
      </c>
      <c r="CX159" s="77">
        <f t="shared" ca="1" si="5320"/>
        <v>291.1070347024683</v>
      </c>
      <c r="CY159" s="77">
        <f t="shared" ca="1" si="5320"/>
        <v>291.1070347024683</v>
      </c>
      <c r="CZ159" s="77">
        <f t="shared" ca="1" si="5320"/>
        <v>291.1070347024683</v>
      </c>
      <c r="DA159" s="77">
        <f t="shared" ca="1" si="5320"/>
        <v>291.1070347024683</v>
      </c>
      <c r="DB159" s="77">
        <f t="shared" ca="1" si="5320"/>
        <v>291.1070347024683</v>
      </c>
      <c r="DC159" s="77">
        <f t="shared" ca="1" si="5320"/>
        <v>291.1070347024683</v>
      </c>
      <c r="DD159" s="77">
        <f t="shared" ca="1" si="5320"/>
        <v>291.1070347024683</v>
      </c>
      <c r="DE159" s="77">
        <f t="shared" ca="1" si="5320"/>
        <v>291.1070347024683</v>
      </c>
      <c r="DF159" s="77">
        <f t="shared" ca="1" si="5320"/>
        <v>291.1070347024683</v>
      </c>
      <c r="DG159" s="77">
        <f t="shared" ca="1" si="5320"/>
        <v>291.1070347024683</v>
      </c>
      <c r="DH159" s="77">
        <f t="shared" ca="1" si="5320"/>
        <v>291.1070347024683</v>
      </c>
      <c r="DI159" s="77">
        <f t="shared" ca="1" si="5320"/>
        <v>291.1070347024683</v>
      </c>
      <c r="DJ159" s="77">
        <f t="shared" ca="1" si="5320"/>
        <v>291.1070347024683</v>
      </c>
      <c r="DK159" s="77">
        <f t="shared" ca="1" si="5320"/>
        <v>291.1070347024683</v>
      </c>
      <c r="DL159" s="77">
        <f t="shared" ca="1" si="5320"/>
        <v>291.1070347024683</v>
      </c>
      <c r="DM159" s="77">
        <f t="shared" ca="1" si="5320"/>
        <v>291.1070347024683</v>
      </c>
      <c r="DN159" s="77">
        <f t="shared" ca="1" si="5320"/>
        <v>291.1070347024683</v>
      </c>
      <c r="DO159" s="77">
        <f t="shared" ca="1" si="5320"/>
        <v>291.1070347024683</v>
      </c>
      <c r="DP159" s="77">
        <f t="shared" ca="1" si="5320"/>
        <v>291.1070347024683</v>
      </c>
      <c r="DQ159" s="77">
        <f t="shared" ca="1" si="5320"/>
        <v>291.1070347024683</v>
      </c>
      <c r="DR159" s="77">
        <f t="shared" ref="DR159:EC159" ca="1" si="5321">DR24+DR47</f>
        <v>291.1070347024683</v>
      </c>
      <c r="DS159" s="77">
        <f t="shared" ca="1" si="5321"/>
        <v>291.1070347024683</v>
      </c>
      <c r="DT159" s="77">
        <f t="shared" ca="1" si="5321"/>
        <v>291.1070347024683</v>
      </c>
      <c r="DU159" s="77">
        <f t="shared" ca="1" si="5321"/>
        <v>291.1070347024683</v>
      </c>
      <c r="DV159" s="77">
        <f t="shared" ca="1" si="5321"/>
        <v>291.1070347024683</v>
      </c>
      <c r="DW159" s="77">
        <f t="shared" ca="1" si="5321"/>
        <v>291.1070347024683</v>
      </c>
      <c r="DX159" s="77">
        <f t="shared" ca="1" si="5321"/>
        <v>291.1070347024683</v>
      </c>
      <c r="DY159" s="77">
        <f t="shared" ca="1" si="5321"/>
        <v>291.1070347024683</v>
      </c>
      <c r="DZ159" s="77">
        <f t="shared" ca="1" si="5321"/>
        <v>291.1070347024683</v>
      </c>
      <c r="EA159" s="77">
        <f t="shared" ca="1" si="5321"/>
        <v>291.1070347024683</v>
      </c>
      <c r="EB159" s="77">
        <f t="shared" ca="1" si="5321"/>
        <v>291.1070347024683</v>
      </c>
      <c r="EC159" s="77">
        <f t="shared" ca="1" si="5321"/>
        <v>291.1070347024683</v>
      </c>
      <c r="ED159" s="77">
        <f t="shared" ref="ED159:FA159" ca="1" si="5322">ED24+ED47</f>
        <v>291.1070347024683</v>
      </c>
      <c r="EE159" s="77">
        <f t="shared" ca="1" si="5322"/>
        <v>291.1070347024683</v>
      </c>
      <c r="EF159" s="77">
        <f t="shared" ca="1" si="5322"/>
        <v>291.1070347024683</v>
      </c>
      <c r="EG159" s="77">
        <f t="shared" ca="1" si="5322"/>
        <v>291.1070347024683</v>
      </c>
      <c r="EH159" s="77">
        <f t="shared" ca="1" si="5322"/>
        <v>291.1070347024683</v>
      </c>
      <c r="EI159" s="77">
        <f t="shared" ca="1" si="5322"/>
        <v>291.1070347024683</v>
      </c>
      <c r="EJ159" s="77">
        <f t="shared" ca="1" si="5322"/>
        <v>291.1070347024683</v>
      </c>
      <c r="EK159" s="77">
        <f t="shared" ca="1" si="5322"/>
        <v>291.1070347024683</v>
      </c>
      <c r="EL159" s="77">
        <f t="shared" ca="1" si="5322"/>
        <v>291.1070347024683</v>
      </c>
      <c r="EM159" s="77">
        <f t="shared" ca="1" si="5322"/>
        <v>291.1070347024683</v>
      </c>
      <c r="EN159" s="77">
        <f t="shared" ca="1" si="5322"/>
        <v>291.1070347024683</v>
      </c>
      <c r="EO159" s="77">
        <f t="shared" ca="1" si="5322"/>
        <v>291.1070347024683</v>
      </c>
      <c r="EP159" s="77">
        <f t="shared" ca="1" si="5322"/>
        <v>291.1070347024683</v>
      </c>
      <c r="EQ159" s="77">
        <f t="shared" ca="1" si="5322"/>
        <v>291.1070347024683</v>
      </c>
      <c r="ER159" s="77">
        <f t="shared" ca="1" si="5322"/>
        <v>291.1070347024683</v>
      </c>
      <c r="ES159" s="77">
        <f t="shared" ca="1" si="5322"/>
        <v>291.1070347024683</v>
      </c>
      <c r="ET159" s="77">
        <f t="shared" ca="1" si="5322"/>
        <v>291.1070347024683</v>
      </c>
      <c r="EU159" s="77">
        <f t="shared" ca="1" si="5322"/>
        <v>291.1070347024683</v>
      </c>
      <c r="EV159" s="77">
        <f t="shared" ca="1" si="5322"/>
        <v>291.1070347024683</v>
      </c>
      <c r="EW159" s="77">
        <f t="shared" ca="1" si="5322"/>
        <v>291.1070347024683</v>
      </c>
      <c r="EX159" s="77">
        <f t="shared" ca="1" si="5322"/>
        <v>291.1070347024683</v>
      </c>
      <c r="EY159" s="77">
        <f t="shared" ca="1" si="5322"/>
        <v>291.1070347024683</v>
      </c>
      <c r="EZ159" s="77">
        <f t="shared" ca="1" si="5322"/>
        <v>291.1070347024683</v>
      </c>
      <c r="FA159" s="77">
        <f t="shared" ca="1" si="5322"/>
        <v>291.1070347024683</v>
      </c>
      <c r="FB159" s="77">
        <f t="shared" ref="FB159:HM159" ca="1" si="5323">FB24+FB47</f>
        <v>291.1070347024683</v>
      </c>
      <c r="FC159" s="77">
        <f t="shared" ca="1" si="5323"/>
        <v>291.1070347024683</v>
      </c>
      <c r="FD159" s="77">
        <f t="shared" ca="1" si="5323"/>
        <v>291.1070347024683</v>
      </c>
      <c r="FE159" s="77">
        <f t="shared" ca="1" si="5323"/>
        <v>291.1070347024683</v>
      </c>
      <c r="FF159" s="77">
        <f t="shared" ca="1" si="5323"/>
        <v>291.1070347024683</v>
      </c>
      <c r="FG159" s="77">
        <f t="shared" ca="1" si="5323"/>
        <v>291.1070347024683</v>
      </c>
      <c r="FH159" s="77">
        <f t="shared" ca="1" si="5323"/>
        <v>291.1070347024683</v>
      </c>
      <c r="FI159" s="77">
        <f t="shared" ca="1" si="5323"/>
        <v>291.1070347024683</v>
      </c>
      <c r="FJ159" s="77">
        <f t="shared" ca="1" si="5323"/>
        <v>291.1070347024683</v>
      </c>
      <c r="FK159" s="77">
        <f t="shared" ca="1" si="5323"/>
        <v>291.1070347024683</v>
      </c>
      <c r="FL159" s="77">
        <f t="shared" ca="1" si="5323"/>
        <v>291.1070347024683</v>
      </c>
      <c r="FM159" s="77">
        <f t="shared" ca="1" si="5323"/>
        <v>291.1070347024683</v>
      </c>
      <c r="FN159" s="77">
        <f t="shared" ca="1" si="5323"/>
        <v>291.1070347024683</v>
      </c>
      <c r="FO159" s="77">
        <f t="shared" ca="1" si="5323"/>
        <v>291.1070347024683</v>
      </c>
      <c r="FP159" s="77">
        <f t="shared" ca="1" si="5323"/>
        <v>291.1070347024683</v>
      </c>
      <c r="FQ159" s="77">
        <f t="shared" ca="1" si="5323"/>
        <v>291.1070347024683</v>
      </c>
      <c r="FR159" s="77">
        <f t="shared" ca="1" si="5323"/>
        <v>291.1070347024683</v>
      </c>
      <c r="FS159" s="77">
        <f t="shared" ca="1" si="5323"/>
        <v>291.1070347024683</v>
      </c>
      <c r="FT159" s="77">
        <f t="shared" ca="1" si="5323"/>
        <v>291.1070347024683</v>
      </c>
      <c r="FU159" s="77">
        <f t="shared" ca="1" si="5323"/>
        <v>291.1070347024683</v>
      </c>
      <c r="FV159" s="77">
        <f t="shared" ca="1" si="5323"/>
        <v>291.1070347024683</v>
      </c>
      <c r="FW159" s="77">
        <f t="shared" ca="1" si="5323"/>
        <v>291.1070347024683</v>
      </c>
      <c r="FX159" s="77">
        <f t="shared" ca="1" si="5323"/>
        <v>291.1070347024683</v>
      </c>
      <c r="FY159" s="77">
        <f t="shared" ca="1" si="5323"/>
        <v>291.1070347024683</v>
      </c>
      <c r="FZ159" s="77">
        <f t="shared" ca="1" si="5323"/>
        <v>291.1070347024683</v>
      </c>
      <c r="GA159" s="77">
        <f t="shared" ca="1" si="5323"/>
        <v>291.1070347024683</v>
      </c>
      <c r="GB159" s="77">
        <f t="shared" ca="1" si="5323"/>
        <v>291.1070347024683</v>
      </c>
      <c r="GC159" s="77">
        <f t="shared" ca="1" si="5323"/>
        <v>291.1070347024683</v>
      </c>
      <c r="GD159" s="77">
        <f t="shared" ca="1" si="5323"/>
        <v>291.1070347024683</v>
      </c>
      <c r="GE159" s="77">
        <f t="shared" ca="1" si="5323"/>
        <v>291.1070347024683</v>
      </c>
      <c r="GF159" s="77">
        <f t="shared" ca="1" si="5323"/>
        <v>291.1070347024683</v>
      </c>
      <c r="GG159" s="77">
        <f t="shared" ca="1" si="5323"/>
        <v>291.1070347024683</v>
      </c>
      <c r="GH159" s="77">
        <f t="shared" ca="1" si="5323"/>
        <v>291.1070347024683</v>
      </c>
      <c r="GI159" s="77">
        <f t="shared" ca="1" si="5323"/>
        <v>291.1070347024683</v>
      </c>
      <c r="GJ159" s="77">
        <f t="shared" ca="1" si="5323"/>
        <v>291.1070347024683</v>
      </c>
      <c r="GK159" s="77">
        <f t="shared" ca="1" si="5323"/>
        <v>291.1070347024683</v>
      </c>
      <c r="GL159" s="77">
        <f t="shared" ca="1" si="5323"/>
        <v>291.1070347024683</v>
      </c>
      <c r="GM159" s="77">
        <f t="shared" ca="1" si="5323"/>
        <v>291.1070347024683</v>
      </c>
      <c r="GN159" s="77">
        <f t="shared" ca="1" si="5323"/>
        <v>291.1070347024683</v>
      </c>
      <c r="GO159" s="77">
        <f t="shared" ca="1" si="5323"/>
        <v>291.1070347024683</v>
      </c>
      <c r="GP159" s="77">
        <f t="shared" ca="1" si="5323"/>
        <v>291.1070347024683</v>
      </c>
      <c r="GQ159" s="77">
        <f t="shared" ca="1" si="5323"/>
        <v>291.1070347024683</v>
      </c>
      <c r="GR159" s="77">
        <f t="shared" ca="1" si="5323"/>
        <v>291.1070347024683</v>
      </c>
      <c r="GS159" s="77">
        <f t="shared" ca="1" si="5323"/>
        <v>291.1070347024683</v>
      </c>
      <c r="GT159" s="77">
        <f t="shared" ca="1" si="5323"/>
        <v>291.1070347024683</v>
      </c>
      <c r="GU159" s="77">
        <f t="shared" ca="1" si="5323"/>
        <v>291.1070347024683</v>
      </c>
      <c r="GV159" s="77">
        <f t="shared" ca="1" si="5323"/>
        <v>291.1070347024683</v>
      </c>
      <c r="GW159" s="77">
        <f t="shared" ca="1" si="5323"/>
        <v>291.1070347024683</v>
      </c>
      <c r="GX159" s="77">
        <f t="shared" ca="1" si="5323"/>
        <v>291.1070347024683</v>
      </c>
      <c r="GY159" s="77">
        <f t="shared" ca="1" si="5323"/>
        <v>291.1070347024683</v>
      </c>
      <c r="GZ159" s="77">
        <f t="shared" ca="1" si="5323"/>
        <v>291.1070347024683</v>
      </c>
      <c r="HA159" s="77">
        <f t="shared" ca="1" si="5323"/>
        <v>291.1070347024683</v>
      </c>
      <c r="HB159" s="77">
        <f t="shared" ca="1" si="5323"/>
        <v>291.1070347024683</v>
      </c>
      <c r="HC159" s="77">
        <f t="shared" ca="1" si="5323"/>
        <v>291.1070347024683</v>
      </c>
      <c r="HD159" s="77">
        <f t="shared" ca="1" si="5323"/>
        <v>291.1070347024683</v>
      </c>
      <c r="HE159" s="77">
        <f t="shared" ca="1" si="5323"/>
        <v>291.1070347024683</v>
      </c>
      <c r="HF159" s="77">
        <f t="shared" ca="1" si="5323"/>
        <v>291.1070347024683</v>
      </c>
      <c r="HG159" s="77">
        <f t="shared" ca="1" si="5323"/>
        <v>291.1070347024683</v>
      </c>
      <c r="HH159" s="77">
        <f t="shared" ca="1" si="5323"/>
        <v>291.1070347024683</v>
      </c>
      <c r="HI159" s="77">
        <f t="shared" ca="1" si="5323"/>
        <v>291.1070347024683</v>
      </c>
      <c r="HJ159" s="77">
        <f t="shared" ca="1" si="5323"/>
        <v>291.1070347024683</v>
      </c>
      <c r="HK159" s="77">
        <f t="shared" ca="1" si="5323"/>
        <v>291.1070347024683</v>
      </c>
      <c r="HL159" s="77">
        <f t="shared" ca="1" si="5323"/>
        <v>291.1070347024683</v>
      </c>
      <c r="HM159" s="77">
        <f t="shared" ca="1" si="5323"/>
        <v>291.1070347024683</v>
      </c>
      <c r="HN159" s="77">
        <f t="shared" ref="HN159:JY159" ca="1" si="5324">HN24+HN47</f>
        <v>291.1070347024683</v>
      </c>
      <c r="HO159" s="77">
        <f t="shared" ca="1" si="5324"/>
        <v>291.1070347024683</v>
      </c>
      <c r="HP159" s="77">
        <f t="shared" ca="1" si="5324"/>
        <v>291.1070347024683</v>
      </c>
      <c r="HQ159" s="77">
        <f t="shared" ca="1" si="5324"/>
        <v>291.1070347024683</v>
      </c>
      <c r="HR159" s="77">
        <f t="shared" ca="1" si="5324"/>
        <v>291.1070347024683</v>
      </c>
      <c r="HS159" s="77">
        <f t="shared" ca="1" si="5324"/>
        <v>291.1070347024683</v>
      </c>
      <c r="HT159" s="77">
        <f t="shared" ca="1" si="5324"/>
        <v>291.1070347024683</v>
      </c>
      <c r="HU159" s="77">
        <f t="shared" ca="1" si="5324"/>
        <v>291.1070347024683</v>
      </c>
      <c r="HV159" s="77">
        <f t="shared" ca="1" si="5324"/>
        <v>291.1070347024683</v>
      </c>
      <c r="HW159" s="77">
        <f t="shared" ca="1" si="5324"/>
        <v>291.1070347024683</v>
      </c>
      <c r="HX159" s="77">
        <f t="shared" ca="1" si="5324"/>
        <v>291.1070347024683</v>
      </c>
      <c r="HY159" s="77">
        <f t="shared" ca="1" si="5324"/>
        <v>291.1070347024683</v>
      </c>
      <c r="HZ159" s="77">
        <f t="shared" ca="1" si="5324"/>
        <v>291.1070347024683</v>
      </c>
      <c r="IA159" s="77">
        <f t="shared" ca="1" si="5324"/>
        <v>291.1070347024683</v>
      </c>
      <c r="IB159" s="77">
        <f t="shared" ca="1" si="5324"/>
        <v>291.1070347024683</v>
      </c>
      <c r="IC159" s="77">
        <f t="shared" ca="1" si="5324"/>
        <v>291.1070347024683</v>
      </c>
      <c r="ID159" s="77">
        <f t="shared" ca="1" si="5324"/>
        <v>291.1070347024683</v>
      </c>
      <c r="IE159" s="77">
        <f t="shared" ca="1" si="5324"/>
        <v>291.1070347024683</v>
      </c>
      <c r="IF159" s="77">
        <f t="shared" ca="1" si="5324"/>
        <v>291.1070347024683</v>
      </c>
      <c r="IG159" s="77">
        <f t="shared" ca="1" si="5324"/>
        <v>291.1070347024683</v>
      </c>
      <c r="IH159" s="77">
        <f t="shared" ca="1" si="5324"/>
        <v>291.1070347024683</v>
      </c>
      <c r="II159" s="77">
        <f t="shared" ca="1" si="5324"/>
        <v>291.1070347024683</v>
      </c>
      <c r="IJ159" s="77">
        <f t="shared" ca="1" si="5324"/>
        <v>291.1070347024683</v>
      </c>
      <c r="IK159" s="77">
        <f t="shared" ca="1" si="5324"/>
        <v>291.1070347024683</v>
      </c>
      <c r="IL159" s="77">
        <f t="shared" ca="1" si="5324"/>
        <v>291.1070347024683</v>
      </c>
      <c r="IM159" s="77">
        <f t="shared" ca="1" si="5324"/>
        <v>291.1070347024683</v>
      </c>
      <c r="IN159" s="77">
        <f t="shared" ca="1" si="5324"/>
        <v>291.1070347024683</v>
      </c>
      <c r="IO159" s="77">
        <f t="shared" ca="1" si="5324"/>
        <v>291.1070347024683</v>
      </c>
      <c r="IP159" s="77">
        <f t="shared" ca="1" si="5324"/>
        <v>291.1070347024683</v>
      </c>
      <c r="IQ159" s="77">
        <f t="shared" ca="1" si="5324"/>
        <v>291.1070347024683</v>
      </c>
      <c r="IR159" s="77">
        <f t="shared" ca="1" si="5324"/>
        <v>291.1070347024683</v>
      </c>
      <c r="IS159" s="77">
        <f t="shared" ca="1" si="5324"/>
        <v>291.1070347024683</v>
      </c>
      <c r="IT159" s="77">
        <f t="shared" ca="1" si="5324"/>
        <v>291.1070347024683</v>
      </c>
      <c r="IU159" s="77">
        <f t="shared" ca="1" si="5324"/>
        <v>291.1070347024683</v>
      </c>
      <c r="IV159" s="77">
        <f t="shared" ca="1" si="5324"/>
        <v>291.1070347024683</v>
      </c>
      <c r="IW159" s="77">
        <f t="shared" ca="1" si="5324"/>
        <v>291.1070347024683</v>
      </c>
      <c r="IX159" s="77">
        <f t="shared" ca="1" si="5324"/>
        <v>291.1070347024683</v>
      </c>
      <c r="IY159" s="77">
        <f t="shared" ca="1" si="5324"/>
        <v>291.1070347024683</v>
      </c>
      <c r="IZ159" s="77">
        <f t="shared" ca="1" si="5324"/>
        <v>291.1070347024683</v>
      </c>
      <c r="JA159" s="77">
        <f t="shared" ca="1" si="5324"/>
        <v>291.1070347024683</v>
      </c>
      <c r="JB159" s="77">
        <f t="shared" ca="1" si="5324"/>
        <v>291.1070347024683</v>
      </c>
      <c r="JC159" s="77">
        <f t="shared" ca="1" si="5324"/>
        <v>291.1070347024683</v>
      </c>
      <c r="JD159" s="77">
        <f t="shared" ca="1" si="5324"/>
        <v>291.1070347024683</v>
      </c>
      <c r="JE159" s="77">
        <f t="shared" ca="1" si="5324"/>
        <v>291.1070347024683</v>
      </c>
      <c r="JF159" s="77">
        <f t="shared" ca="1" si="5324"/>
        <v>291.1070347024683</v>
      </c>
      <c r="JG159" s="77">
        <f t="shared" ca="1" si="5324"/>
        <v>291.1070347024683</v>
      </c>
      <c r="JH159" s="77">
        <f t="shared" ca="1" si="5324"/>
        <v>291.1070347024683</v>
      </c>
      <c r="JI159" s="77">
        <f t="shared" ca="1" si="5324"/>
        <v>291.1070347024683</v>
      </c>
      <c r="JJ159" s="77">
        <f t="shared" ca="1" si="5324"/>
        <v>291.1070347024683</v>
      </c>
      <c r="JK159" s="77">
        <f t="shared" ca="1" si="5324"/>
        <v>291.1070347024683</v>
      </c>
      <c r="JL159" s="77">
        <f t="shared" ca="1" si="5324"/>
        <v>291.1070347024683</v>
      </c>
      <c r="JM159" s="77">
        <f t="shared" ca="1" si="5324"/>
        <v>291.1070347024683</v>
      </c>
      <c r="JN159" s="77">
        <f t="shared" ca="1" si="5324"/>
        <v>291.1070347024683</v>
      </c>
      <c r="JO159" s="77">
        <f t="shared" ca="1" si="5324"/>
        <v>291.1070347024683</v>
      </c>
      <c r="JP159" s="77">
        <f t="shared" ca="1" si="5324"/>
        <v>291.1070347024683</v>
      </c>
      <c r="JQ159" s="77">
        <f t="shared" ca="1" si="5324"/>
        <v>291.1070347024683</v>
      </c>
      <c r="JR159" s="77">
        <f t="shared" ca="1" si="5324"/>
        <v>291.1070347024683</v>
      </c>
      <c r="JS159" s="77">
        <f t="shared" ca="1" si="5324"/>
        <v>291.1070347024683</v>
      </c>
      <c r="JT159" s="77">
        <f t="shared" ca="1" si="5324"/>
        <v>291.1070347024683</v>
      </c>
      <c r="JU159" s="77">
        <f t="shared" ca="1" si="5324"/>
        <v>291.1070347024683</v>
      </c>
      <c r="JV159" s="77">
        <f t="shared" ca="1" si="5324"/>
        <v>291.1070347024683</v>
      </c>
      <c r="JW159" s="77">
        <f t="shared" ca="1" si="5324"/>
        <v>291.1070347024683</v>
      </c>
      <c r="JX159" s="77">
        <f t="shared" ca="1" si="5324"/>
        <v>291.1070347024683</v>
      </c>
      <c r="JY159" s="77">
        <f t="shared" ca="1" si="5324"/>
        <v>291.1070347024683</v>
      </c>
      <c r="JZ159" s="77">
        <f t="shared" ref="JZ159:KO159" ca="1" si="5325">JZ24+JZ47</f>
        <v>291.1070347024683</v>
      </c>
      <c r="KA159" s="77">
        <f t="shared" ca="1" si="5325"/>
        <v>291.1070347024683</v>
      </c>
      <c r="KB159" s="77">
        <f t="shared" ca="1" si="5325"/>
        <v>291.1070347024683</v>
      </c>
      <c r="KC159" s="77">
        <f t="shared" ca="1" si="5325"/>
        <v>291.1070347024683</v>
      </c>
      <c r="KD159" s="77">
        <f t="shared" ca="1" si="5325"/>
        <v>291.1070347024683</v>
      </c>
      <c r="KE159" s="77">
        <f t="shared" ca="1" si="5325"/>
        <v>291.1070347024683</v>
      </c>
      <c r="KF159" s="77">
        <f t="shared" ca="1" si="5325"/>
        <v>291.1070347024683</v>
      </c>
      <c r="KG159" s="77">
        <f t="shared" ca="1" si="5325"/>
        <v>291.1070347024683</v>
      </c>
      <c r="KH159" s="77">
        <f t="shared" ca="1" si="5325"/>
        <v>291.1070347024683</v>
      </c>
      <c r="KI159" s="77">
        <f t="shared" ca="1" si="5325"/>
        <v>291.1070347024683</v>
      </c>
      <c r="KJ159" s="77">
        <f t="shared" ca="1" si="5325"/>
        <v>291.1070347024683</v>
      </c>
      <c r="KK159" s="77">
        <f t="shared" ca="1" si="5325"/>
        <v>291.1070347024683</v>
      </c>
      <c r="KL159" s="77">
        <f t="shared" ca="1" si="5325"/>
        <v>291.1070347024683</v>
      </c>
      <c r="KM159" s="77">
        <f t="shared" ca="1" si="5325"/>
        <v>291.1070347024683</v>
      </c>
      <c r="KN159" s="77">
        <f t="shared" ca="1" si="5325"/>
        <v>291.1070347024683</v>
      </c>
      <c r="KO159" s="77">
        <f t="shared" ca="1" si="5325"/>
        <v>291.1070347024683</v>
      </c>
    </row>
    <row r="160" spans="1:301" s="22" customFormat="1" ht="12" x14ac:dyDescent="0.2">
      <c r="A160" s="35" t="s">
        <v>316</v>
      </c>
      <c r="B160" s="144">
        <f t="shared" ref="B160:S160" si="5326">B161+B162</f>
        <v>3597.2378458333328</v>
      </c>
      <c r="C160" s="144">
        <f t="shared" si="5326"/>
        <v>5374.4756916666665</v>
      </c>
      <c r="D160" s="144">
        <f t="shared" si="5326"/>
        <v>7151.7135374999998</v>
      </c>
      <c r="E160" s="144">
        <f t="shared" si="5326"/>
        <v>8928.9513833333331</v>
      </c>
      <c r="F160" s="144">
        <f t="shared" si="5326"/>
        <v>10706.189229166666</v>
      </c>
      <c r="G160" s="144">
        <f t="shared" si="5326"/>
        <v>12483.427075</v>
      </c>
      <c r="H160" s="144">
        <f t="shared" si="5326"/>
        <v>14260.664920833333</v>
      </c>
      <c r="I160" s="144">
        <f t="shared" si="5326"/>
        <v>16037.902766666666</v>
      </c>
      <c r="J160" s="144">
        <f t="shared" si="5326"/>
        <v>17815.140612499999</v>
      </c>
      <c r="K160" s="144">
        <f t="shared" si="5326"/>
        <v>19592.378458333333</v>
      </c>
      <c r="L160" s="144">
        <f t="shared" si="5326"/>
        <v>21369.616304166666</v>
      </c>
      <c r="M160" s="144">
        <f t="shared" si="5326"/>
        <v>23146.854149999999</v>
      </c>
      <c r="N160" s="144">
        <f t="shared" si="5326"/>
        <v>23146.854149999999</v>
      </c>
      <c r="O160" s="144">
        <f t="shared" si="5326"/>
        <v>23146.854149999999</v>
      </c>
      <c r="P160" s="144">
        <f t="shared" si="5326"/>
        <v>23146.854149999999</v>
      </c>
      <c r="Q160" s="144">
        <f t="shared" si="5326"/>
        <v>23146.854149999999</v>
      </c>
      <c r="R160" s="144">
        <f t="shared" si="5326"/>
        <v>23146.854149999999</v>
      </c>
      <c r="S160" s="144">
        <f t="shared" si="5326"/>
        <v>23146.854149999999</v>
      </c>
      <c r="T160" s="144">
        <f t="shared" ref="T160:AV160" si="5327">T161+T162</f>
        <v>23146.854149999999</v>
      </c>
      <c r="U160" s="144">
        <f t="shared" si="5327"/>
        <v>23146.854149999999</v>
      </c>
      <c r="V160" s="144">
        <f t="shared" si="5327"/>
        <v>23146.854149999999</v>
      </c>
      <c r="W160" s="144">
        <f t="shared" si="5327"/>
        <v>23146.854149999999</v>
      </c>
      <c r="X160" s="144">
        <f t="shared" si="5327"/>
        <v>23146.854149999999</v>
      </c>
      <c r="Y160" s="144">
        <f t="shared" si="5327"/>
        <v>23146.854149999999</v>
      </c>
      <c r="Z160" s="144">
        <f t="shared" si="5327"/>
        <v>22919.687742606471</v>
      </c>
      <c r="AA160" s="144">
        <f t="shared" si="5327"/>
        <v>22691.194382189315</v>
      </c>
      <c r="AB160" s="144">
        <f t="shared" si="5327"/>
        <v>22461.366317583437</v>
      </c>
      <c r="AC160" s="144">
        <f t="shared" si="5327"/>
        <v>22230.195752346666</v>
      </c>
      <c r="AD160" s="144">
        <f t="shared" si="5327"/>
        <v>21997.674844495268</v>
      </c>
      <c r="AE160" s="144">
        <f t="shared" si="5327"/>
        <v>21763.795706237928</v>
      </c>
      <c r="AF160" s="144">
        <f t="shared" si="5327"/>
        <v>21528.550403708174</v>
      </c>
      <c r="AG160" s="144">
        <f t="shared" si="5327"/>
        <v>21291.930956695225</v>
      </c>
      <c r="AH160" s="144">
        <f t="shared" si="5327"/>
        <v>21053.929338373298</v>
      </c>
      <c r="AI160" s="144">
        <f t="shared" si="5327"/>
        <v>20814.537475029298</v>
      </c>
      <c r="AJ160" s="144">
        <f t="shared" si="5327"/>
        <v>20573.747245788945</v>
      </c>
      <c r="AK160" s="144">
        <f t="shared" si="5327"/>
        <v>20331.550482341281</v>
      </c>
      <c r="AL160" s="144">
        <f t="shared" si="5327"/>
        <v>20087.938968661583</v>
      </c>
      <c r="AM160" s="144">
        <f t="shared" si="5327"/>
        <v>19842.904440732655</v>
      </c>
      <c r="AN160" s="144">
        <f t="shared" si="5327"/>
        <v>19596.438586264474</v>
      </c>
      <c r="AO160" s="144">
        <f t="shared" si="5327"/>
        <v>19348.533044412226</v>
      </c>
      <c r="AP160" s="144">
        <f t="shared" si="5327"/>
        <v>19099.179405492683</v>
      </c>
      <c r="AQ160" s="144">
        <f t="shared" si="5327"/>
        <v>18848.369210698907</v>
      </c>
      <c r="AR160" s="144">
        <f t="shared" si="5327"/>
        <v>18596.093951813316</v>
      </c>
      <c r="AS160" s="144">
        <f t="shared" si="5327"/>
        <v>18342.345070919058</v>
      </c>
      <c r="AT160" s="144">
        <f t="shared" si="5327"/>
        <v>18087.113960109698</v>
      </c>
      <c r="AU160" s="144">
        <f t="shared" si="5327"/>
        <v>17830.391961197212</v>
      </c>
      <c r="AV160" s="144">
        <f t="shared" si="5327"/>
        <v>17572.170365418282</v>
      </c>
      <c r="AW160" s="144">
        <f t="shared" ref="AW160" si="5328">AW161+AW162</f>
        <v>17312.440413138862</v>
      </c>
      <c r="AX160" s="144">
        <f t="shared" ref="AX160" si="5329">AX161+AX162</f>
        <v>17051.193293557026</v>
      </c>
      <c r="AY160" s="144">
        <f t="shared" ref="AY160" si="5330">AY161+AY162</f>
        <v>16788.420144404088</v>
      </c>
      <c r="AZ160" s="144">
        <f t="shared" ref="AZ160" si="5331">AZ161+AZ162</f>
        <v>16524.112051643962</v>
      </c>
      <c r="BA160" s="144">
        <f t="shared" ref="BA160" si="5332">BA161+BA162</f>
        <v>16258.260049170767</v>
      </c>
      <c r="BB160" s="144">
        <f t="shared" ref="BB160" si="5333">BB161+BB162</f>
        <v>15990.85511850468</v>
      </c>
      <c r="BC160" s="144">
        <f t="shared" ref="BC160" si="5334">BC161+BC162</f>
        <v>15721.888188485995</v>
      </c>
      <c r="BD160" s="144">
        <f t="shared" ref="BD160" si="5335">BD161+BD162</f>
        <v>15451.350134967406</v>
      </c>
      <c r="BE160" s="144">
        <f t="shared" ref="BE160" si="5336">BE161+BE162</f>
        <v>15179.231780504491</v>
      </c>
      <c r="BF160" s="144">
        <f t="shared" ref="BF160" si="5337">BF161+BF162</f>
        <v>14905.523894044383</v>
      </c>
      <c r="BG160" s="144">
        <f t="shared" ref="BG160" si="5338">BG161+BG162</f>
        <v>14630.217190612626</v>
      </c>
      <c r="BH160" s="144">
        <f t="shared" ref="BH160" si="5339">BH161+BH162</f>
        <v>14353.302330998202</v>
      </c>
      <c r="BI160" s="144">
        <f t="shared" ref="BI160" si="5340">BI161+BI162</f>
        <v>14074.769921436717</v>
      </c>
      <c r="BJ160" s="144">
        <f t="shared" ref="BJ160" si="5341">BJ161+BJ162</f>
        <v>13794.61051329174</v>
      </c>
      <c r="BK160" s="144">
        <f t="shared" ref="BK160" si="5342">BK161+BK162</f>
        <v>13512.814602734274</v>
      </c>
      <c r="BL160" s="144">
        <f t="shared" ref="BL160" si="5343">BL161+BL162</f>
        <v>13229.372630420359</v>
      </c>
      <c r="BM160" s="144">
        <f t="shared" ref="BM160" si="5344">BM161+BM162</f>
        <v>12944.274981166791</v>
      </c>
      <c r="BN160" s="144">
        <f t="shared" ref="BN160" si="5345">BN161+BN162</f>
        <v>12657.511983624947</v>
      </c>
      <c r="BO160" s="144">
        <f t="shared" ref="BO160" si="5346">BO161+BO162</f>
        <v>12369.073909952705</v>
      </c>
      <c r="BP160" s="144">
        <f t="shared" ref="BP160" si="5347">BP161+BP162</f>
        <v>12078.950975484448</v>
      </c>
      <c r="BQ160" s="144">
        <f t="shared" ref="BQ160" si="5348">BQ161+BQ162</f>
        <v>11787.133338399135</v>
      </c>
      <c r="BR160" s="144">
        <f t="shared" ref="BR160" si="5349">BR161+BR162</f>
        <v>11493.611099386444</v>
      </c>
      <c r="BS160" s="144">
        <f t="shared" ref="BS160" si="5350">BS161+BS162</f>
        <v>11198.374301310954</v>
      </c>
      <c r="BT160" s="144">
        <f t="shared" ref="BT160" si="5351">BT161+BT162</f>
        <v>10901.41292887437</v>
      </c>
      <c r="BU160" s="144">
        <f t="shared" ref="BU160" si="5352">BU161+BU162</f>
        <v>10602.716908275774</v>
      </c>
      <c r="BV160" s="144">
        <f t="shared" ref="BV160" si="5353">BV161+BV162</f>
        <v>10302.276106869896</v>
      </c>
      <c r="BW160" s="144">
        <f t="shared" ref="BW160" si="5354">BW161+BW162</f>
        <v>10000.080332823385</v>
      </c>
      <c r="BX160" s="144">
        <f t="shared" ref="BX160" si="5355">BX161+BX162</f>
        <v>9696.1193347690642</v>
      </c>
      <c r="BY160" s="144">
        <f t="shared" ref="BY160" si="5356">BY161+BY162</f>
        <v>9390.3828014581813</v>
      </c>
      <c r="BZ160" s="144">
        <f t="shared" ref="BZ160" si="5357">BZ161+BZ162</f>
        <v>9082.8603614106232</v>
      </c>
      <c r="CA160" s="144">
        <f t="shared" ref="CA160" si="5358">CA161+CA162</f>
        <v>8773.5415825630771</v>
      </c>
      <c r="CB160" s="144">
        <f t="shared" ref="CB160" si="5359">CB161+CB162</f>
        <v>8462.4159719151485</v>
      </c>
      <c r="CC160" s="144">
        <f t="shared" ref="CC160" si="5360">CC161+CC162</f>
        <v>8149.4729751734103</v>
      </c>
      <c r="CD160" s="144">
        <f t="shared" ref="CD160" si="5361">CD161+CD162</f>
        <v>7834.7019763933667</v>
      </c>
      <c r="CE160" s="144">
        <f t="shared" ref="CE160" si="5362">CE161+CE162</f>
        <v>7518.0922976193297</v>
      </c>
      <c r="CF160" s="144">
        <f t="shared" ref="CF160" si="5363">CF161+CF162</f>
        <v>7199.6331985221914</v>
      </c>
      <c r="CG160" s="144">
        <f t="shared" ref="CG160" si="5364">CG161+CG162</f>
        <v>6879.3138760350821</v>
      </c>
      <c r="CH160" s="144">
        <f t="shared" ref="CH160" si="5365">CH161+CH162</f>
        <v>6557.1234639868981</v>
      </c>
      <c r="CI160" s="144">
        <f t="shared" ref="CI160" si="5366">CI161+CI162</f>
        <v>6233.051032733687</v>
      </c>
      <c r="CJ160" s="144">
        <f t="shared" ref="CJ160" si="5367">CJ161+CJ162</f>
        <v>5907.0855887878843</v>
      </c>
      <c r="CK160" s="144">
        <f t="shared" ref="CK160" si="5368">CK161+CK162</f>
        <v>5579.2160744453831</v>
      </c>
      <c r="CL160" s="144">
        <f t="shared" ref="CL160" si="5369">CL161+CL162</f>
        <v>5249.4313674104214</v>
      </c>
      <c r="CM160" s="144">
        <f t="shared" ref="CM160" si="5370">CM161+CM162</f>
        <v>4917.7202804182834</v>
      </c>
      <c r="CN160" s="144">
        <f t="shared" ref="CN160" si="5371">CN161+CN162</f>
        <v>4584.0715608557939</v>
      </c>
      <c r="CO160" s="144">
        <f t="shared" ref="CO160" si="5372">CO161+CO162</f>
        <v>4248.473890379596</v>
      </c>
      <c r="CP160" s="144">
        <f t="shared" ref="CP160" si="5373">CP161+CP162</f>
        <v>3910.9158845322017</v>
      </c>
      <c r="CQ160" s="144">
        <f t="shared" ref="CQ160" si="5374">CQ161+CQ162</f>
        <v>3571.386092355795</v>
      </c>
      <c r="CR160" s="144">
        <f t="shared" ref="CR160" si="5375">CR161+CR162</f>
        <v>3229.872996003784</v>
      </c>
      <c r="CS160" s="144">
        <f t="shared" ref="CS160" si="5376">CS161+CS162</f>
        <v>2886.3650103500809</v>
      </c>
      <c r="CT160" s="144">
        <f t="shared" ref="CT160" si="5377">CT161+CT162</f>
        <v>2886.3650103500809</v>
      </c>
      <c r="CU160" s="144">
        <f t="shared" ref="CU160" si="5378">CU161+CU162</f>
        <v>2886.3650103500809</v>
      </c>
      <c r="CV160" s="144">
        <f t="shared" ref="CV160" si="5379">CV161+CV162</f>
        <v>2886.3650103500809</v>
      </c>
      <c r="CW160" s="144">
        <f t="shared" ref="CW160" si="5380">CW161+CW162</f>
        <v>2886.3650103500809</v>
      </c>
      <c r="CX160" s="144">
        <f t="shared" ref="CX160" si="5381">CX161+CX162</f>
        <v>2886.3650103500809</v>
      </c>
      <c r="CY160" s="144">
        <f t="shared" ref="CY160" si="5382">CY161+CY162</f>
        <v>2886.3650103500809</v>
      </c>
      <c r="CZ160" s="144">
        <f t="shared" ref="CZ160" si="5383">CZ161+CZ162</f>
        <v>2886.3650103500809</v>
      </c>
      <c r="DA160" s="144">
        <f t="shared" ref="DA160" si="5384">DA161+DA162</f>
        <v>2886.3650103500809</v>
      </c>
      <c r="DB160" s="144">
        <f t="shared" ref="DB160" si="5385">DB161+DB162</f>
        <v>2886.3650103500809</v>
      </c>
      <c r="DC160" s="144">
        <f t="shared" ref="DC160" si="5386">DC161+DC162</f>
        <v>2886.3650103500809</v>
      </c>
      <c r="DD160" s="144">
        <f t="shared" ref="DD160" si="5387">DD161+DD162</f>
        <v>2886.3650103500809</v>
      </c>
      <c r="DE160" s="144">
        <f t="shared" ref="DE160" si="5388">DE161+DE162</f>
        <v>2886.3650103500809</v>
      </c>
      <c r="DF160" s="144">
        <f t="shared" ref="DF160" si="5389">DF161+DF162</f>
        <v>2886.3650103500809</v>
      </c>
      <c r="DG160" s="144">
        <f t="shared" ref="DG160" si="5390">DG161+DG162</f>
        <v>2886.3650103500809</v>
      </c>
      <c r="DH160" s="144">
        <f t="shared" ref="DH160" si="5391">DH161+DH162</f>
        <v>2886.3650103500809</v>
      </c>
      <c r="DI160" s="144">
        <f t="shared" ref="DI160" si="5392">DI161+DI162</f>
        <v>2886.3650103500809</v>
      </c>
      <c r="DJ160" s="144">
        <f t="shared" ref="DJ160" si="5393">DJ161+DJ162</f>
        <v>2886.3650103500809</v>
      </c>
      <c r="DK160" s="144">
        <f t="shared" ref="DK160" si="5394">DK161+DK162</f>
        <v>2886.3650103500809</v>
      </c>
      <c r="DL160" s="144">
        <f t="shared" ref="DL160" si="5395">DL161+DL162</f>
        <v>2886.3650103500809</v>
      </c>
      <c r="DM160" s="144">
        <f t="shared" ref="DM160" si="5396">DM161+DM162</f>
        <v>2886.3650103500809</v>
      </c>
      <c r="DN160" s="144">
        <f t="shared" ref="DN160" si="5397">DN161+DN162</f>
        <v>2886.3650103500809</v>
      </c>
      <c r="DO160" s="144">
        <f t="shared" ref="DO160" si="5398">DO161+DO162</f>
        <v>2886.3650103500809</v>
      </c>
      <c r="DP160" s="144">
        <f t="shared" ref="DP160" si="5399">DP161+DP162</f>
        <v>2886.3650103500809</v>
      </c>
      <c r="DQ160" s="144">
        <f t="shared" ref="DQ160:EA160" si="5400">DQ161+DQ162</f>
        <v>2886.3650103500809</v>
      </c>
      <c r="DR160" s="144">
        <f t="shared" si="5400"/>
        <v>2886.3650103500809</v>
      </c>
      <c r="DS160" s="144">
        <f t="shared" si="5400"/>
        <v>2886.3650103500809</v>
      </c>
      <c r="DT160" s="144">
        <f t="shared" si="5400"/>
        <v>2886.3650103500809</v>
      </c>
      <c r="DU160" s="144">
        <f t="shared" si="5400"/>
        <v>2886.3650103500809</v>
      </c>
      <c r="DV160" s="144">
        <f t="shared" si="5400"/>
        <v>2886.3650103500809</v>
      </c>
      <c r="DW160" s="144">
        <f t="shared" si="5400"/>
        <v>2886.3650103500809</v>
      </c>
      <c r="DX160" s="144">
        <f t="shared" si="5400"/>
        <v>2886.3650103500809</v>
      </c>
      <c r="DY160" s="144">
        <f t="shared" si="5400"/>
        <v>2886.3650103500809</v>
      </c>
      <c r="DZ160" s="144">
        <f t="shared" si="5400"/>
        <v>2886.3650103500809</v>
      </c>
      <c r="EA160" s="144">
        <f t="shared" si="5400"/>
        <v>2886.3650103500809</v>
      </c>
      <c r="EB160" s="144">
        <f t="shared" ref="EB160:EM160" si="5401">EB161+EB162</f>
        <v>2886.3650103500809</v>
      </c>
      <c r="EC160" s="144">
        <f t="shared" si="5401"/>
        <v>2886.3650103500809</v>
      </c>
      <c r="ED160" s="144">
        <f t="shared" si="5401"/>
        <v>2886.3650103500809</v>
      </c>
      <c r="EE160" s="144">
        <f t="shared" si="5401"/>
        <v>2886.3650103500809</v>
      </c>
      <c r="EF160" s="144">
        <f t="shared" si="5401"/>
        <v>2886.3650103500809</v>
      </c>
      <c r="EG160" s="144">
        <f t="shared" si="5401"/>
        <v>2886.3650103500809</v>
      </c>
      <c r="EH160" s="144">
        <f t="shared" si="5401"/>
        <v>2886.3650103500809</v>
      </c>
      <c r="EI160" s="144">
        <f t="shared" si="5401"/>
        <v>2886.3650103500809</v>
      </c>
      <c r="EJ160" s="144">
        <f t="shared" si="5401"/>
        <v>2886.3650103500809</v>
      </c>
      <c r="EK160" s="144">
        <f t="shared" si="5401"/>
        <v>2886.3650103500809</v>
      </c>
      <c r="EL160" s="144">
        <f t="shared" si="5401"/>
        <v>2886.3650103500809</v>
      </c>
      <c r="EM160" s="144">
        <f t="shared" si="5401"/>
        <v>2886.3650103500809</v>
      </c>
      <c r="EN160" s="144">
        <f t="shared" ref="EN160:FK160" si="5402">EN161+EN162</f>
        <v>2886.3650103500809</v>
      </c>
      <c r="EO160" s="144">
        <f t="shared" si="5402"/>
        <v>2886.3650103500809</v>
      </c>
      <c r="EP160" s="144">
        <f t="shared" si="5402"/>
        <v>2886.3650103500809</v>
      </c>
      <c r="EQ160" s="144">
        <f t="shared" si="5402"/>
        <v>2886.3650103500809</v>
      </c>
      <c r="ER160" s="144">
        <f t="shared" si="5402"/>
        <v>2886.3650103500809</v>
      </c>
      <c r="ES160" s="144">
        <f t="shared" si="5402"/>
        <v>2886.3650103500809</v>
      </c>
      <c r="ET160" s="144">
        <f t="shared" si="5402"/>
        <v>2886.3650103500809</v>
      </c>
      <c r="EU160" s="144">
        <f t="shared" si="5402"/>
        <v>2886.3650103500809</v>
      </c>
      <c r="EV160" s="144">
        <f t="shared" si="5402"/>
        <v>2886.3650103500809</v>
      </c>
      <c r="EW160" s="144">
        <f t="shared" si="5402"/>
        <v>2886.3650103500809</v>
      </c>
      <c r="EX160" s="144">
        <f t="shared" si="5402"/>
        <v>2886.3650103500809</v>
      </c>
      <c r="EY160" s="144">
        <f t="shared" si="5402"/>
        <v>2886.3650103500809</v>
      </c>
      <c r="EZ160" s="144">
        <f t="shared" si="5402"/>
        <v>2886.3650103500809</v>
      </c>
      <c r="FA160" s="144">
        <f t="shared" si="5402"/>
        <v>2886.3650103500809</v>
      </c>
      <c r="FB160" s="144">
        <f t="shared" si="5402"/>
        <v>2886.3650103500809</v>
      </c>
      <c r="FC160" s="144">
        <f t="shared" si="5402"/>
        <v>2886.3650103500809</v>
      </c>
      <c r="FD160" s="144">
        <f t="shared" si="5402"/>
        <v>2886.3650103500809</v>
      </c>
      <c r="FE160" s="144">
        <f t="shared" si="5402"/>
        <v>2886.3650103500809</v>
      </c>
      <c r="FF160" s="144">
        <f t="shared" si="5402"/>
        <v>2886.3650103500809</v>
      </c>
      <c r="FG160" s="144">
        <f t="shared" si="5402"/>
        <v>2886.3650103500809</v>
      </c>
      <c r="FH160" s="144">
        <f t="shared" si="5402"/>
        <v>2886.3650103500809</v>
      </c>
      <c r="FI160" s="144">
        <f t="shared" si="5402"/>
        <v>2886.3650103500809</v>
      </c>
      <c r="FJ160" s="144">
        <f t="shared" si="5402"/>
        <v>2886.3650103500809</v>
      </c>
      <c r="FK160" s="144">
        <f t="shared" si="5402"/>
        <v>2886.3650103500809</v>
      </c>
      <c r="FL160" s="144">
        <f t="shared" ref="FL160:HW160" si="5403">FL161+FL162</f>
        <v>2886.3650103500809</v>
      </c>
      <c r="FM160" s="144">
        <f t="shared" si="5403"/>
        <v>2886.3650103500809</v>
      </c>
      <c r="FN160" s="144">
        <f t="shared" si="5403"/>
        <v>2886.3650103500809</v>
      </c>
      <c r="FO160" s="144">
        <f t="shared" si="5403"/>
        <v>2886.3650103500809</v>
      </c>
      <c r="FP160" s="144">
        <f t="shared" si="5403"/>
        <v>2886.3650103500809</v>
      </c>
      <c r="FQ160" s="144">
        <f t="shared" si="5403"/>
        <v>2886.3650103500809</v>
      </c>
      <c r="FR160" s="144">
        <f t="shared" si="5403"/>
        <v>2886.3650103500809</v>
      </c>
      <c r="FS160" s="144">
        <f t="shared" si="5403"/>
        <v>2886.3650103500809</v>
      </c>
      <c r="FT160" s="144">
        <f t="shared" si="5403"/>
        <v>2886.3650103500809</v>
      </c>
      <c r="FU160" s="144">
        <f t="shared" si="5403"/>
        <v>2886.3650103500809</v>
      </c>
      <c r="FV160" s="144">
        <f t="shared" si="5403"/>
        <v>2886.3650103500809</v>
      </c>
      <c r="FW160" s="144">
        <f t="shared" si="5403"/>
        <v>2886.3650103500809</v>
      </c>
      <c r="FX160" s="144">
        <f t="shared" si="5403"/>
        <v>2886.3650103500809</v>
      </c>
      <c r="FY160" s="144">
        <f t="shared" si="5403"/>
        <v>2886.3650103500809</v>
      </c>
      <c r="FZ160" s="144">
        <f t="shared" si="5403"/>
        <v>2886.3650103500809</v>
      </c>
      <c r="GA160" s="144">
        <f t="shared" si="5403"/>
        <v>2886.3650103500809</v>
      </c>
      <c r="GB160" s="144">
        <f t="shared" si="5403"/>
        <v>2886.3650103500809</v>
      </c>
      <c r="GC160" s="144">
        <f t="shared" si="5403"/>
        <v>2886.3650103500809</v>
      </c>
      <c r="GD160" s="144">
        <f t="shared" si="5403"/>
        <v>2886.3650103500809</v>
      </c>
      <c r="GE160" s="144">
        <f t="shared" si="5403"/>
        <v>2886.3650103500809</v>
      </c>
      <c r="GF160" s="144">
        <f t="shared" si="5403"/>
        <v>2886.3650103500809</v>
      </c>
      <c r="GG160" s="144">
        <f t="shared" si="5403"/>
        <v>2886.3650103500809</v>
      </c>
      <c r="GH160" s="144">
        <f t="shared" si="5403"/>
        <v>2886.3650103500809</v>
      </c>
      <c r="GI160" s="144">
        <f t="shared" si="5403"/>
        <v>2886.3650103500809</v>
      </c>
      <c r="GJ160" s="144">
        <f t="shared" si="5403"/>
        <v>2886.3650103500809</v>
      </c>
      <c r="GK160" s="144">
        <f t="shared" si="5403"/>
        <v>2886.3650103500809</v>
      </c>
      <c r="GL160" s="144">
        <f t="shared" si="5403"/>
        <v>2886.3650103500809</v>
      </c>
      <c r="GM160" s="144">
        <f t="shared" si="5403"/>
        <v>2886.3650103500809</v>
      </c>
      <c r="GN160" s="144">
        <f t="shared" si="5403"/>
        <v>2886.3650103500809</v>
      </c>
      <c r="GO160" s="144">
        <f t="shared" si="5403"/>
        <v>2886.3650103500809</v>
      </c>
      <c r="GP160" s="144">
        <f t="shared" si="5403"/>
        <v>2886.3650103500809</v>
      </c>
      <c r="GQ160" s="144">
        <f t="shared" si="5403"/>
        <v>2886.3650103500809</v>
      </c>
      <c r="GR160" s="144">
        <f t="shared" si="5403"/>
        <v>2886.3650103500809</v>
      </c>
      <c r="GS160" s="144">
        <f t="shared" si="5403"/>
        <v>2886.3650103500809</v>
      </c>
      <c r="GT160" s="144">
        <f t="shared" si="5403"/>
        <v>2886.3650103500809</v>
      </c>
      <c r="GU160" s="144">
        <f t="shared" si="5403"/>
        <v>2886.3650103500809</v>
      </c>
      <c r="GV160" s="144">
        <f t="shared" si="5403"/>
        <v>2886.3650103500809</v>
      </c>
      <c r="GW160" s="144">
        <f t="shared" si="5403"/>
        <v>2886.3650103500809</v>
      </c>
      <c r="GX160" s="144">
        <f t="shared" si="5403"/>
        <v>2886.3650103500809</v>
      </c>
      <c r="GY160" s="144">
        <f t="shared" si="5403"/>
        <v>2886.3650103500809</v>
      </c>
      <c r="GZ160" s="144">
        <f t="shared" si="5403"/>
        <v>2886.3650103500809</v>
      </c>
      <c r="HA160" s="144">
        <f t="shared" si="5403"/>
        <v>2886.3650103500809</v>
      </c>
      <c r="HB160" s="144">
        <f t="shared" si="5403"/>
        <v>2886.3650103500809</v>
      </c>
      <c r="HC160" s="144">
        <f t="shared" si="5403"/>
        <v>2886.3650103500809</v>
      </c>
      <c r="HD160" s="144">
        <f t="shared" si="5403"/>
        <v>2886.3650103500809</v>
      </c>
      <c r="HE160" s="144">
        <f t="shared" si="5403"/>
        <v>2886.3650103500809</v>
      </c>
      <c r="HF160" s="144">
        <f t="shared" si="5403"/>
        <v>2886.3650103500809</v>
      </c>
      <c r="HG160" s="144">
        <f t="shared" si="5403"/>
        <v>2886.3650103500809</v>
      </c>
      <c r="HH160" s="144">
        <f t="shared" si="5403"/>
        <v>2886.3650103500809</v>
      </c>
      <c r="HI160" s="144">
        <f t="shared" si="5403"/>
        <v>2886.3650103500809</v>
      </c>
      <c r="HJ160" s="144">
        <f t="shared" si="5403"/>
        <v>2886.3650103500809</v>
      </c>
      <c r="HK160" s="144">
        <f t="shared" si="5403"/>
        <v>2886.3650103500809</v>
      </c>
      <c r="HL160" s="144">
        <f t="shared" si="5403"/>
        <v>2886.3650103500809</v>
      </c>
      <c r="HM160" s="144">
        <f t="shared" si="5403"/>
        <v>2886.3650103500809</v>
      </c>
      <c r="HN160" s="144">
        <f t="shared" si="5403"/>
        <v>2886.3650103500809</v>
      </c>
      <c r="HO160" s="144">
        <f t="shared" si="5403"/>
        <v>2886.3650103500809</v>
      </c>
      <c r="HP160" s="144">
        <f t="shared" si="5403"/>
        <v>2886.3650103500809</v>
      </c>
      <c r="HQ160" s="144">
        <f t="shared" si="5403"/>
        <v>2886.3650103500809</v>
      </c>
      <c r="HR160" s="144">
        <f t="shared" si="5403"/>
        <v>2886.3650103500809</v>
      </c>
      <c r="HS160" s="144">
        <f t="shared" si="5403"/>
        <v>2886.3650103500809</v>
      </c>
      <c r="HT160" s="144">
        <f t="shared" si="5403"/>
        <v>2886.3650103500809</v>
      </c>
      <c r="HU160" s="144">
        <f t="shared" si="5403"/>
        <v>2886.3650103500809</v>
      </c>
      <c r="HV160" s="144">
        <f t="shared" si="5403"/>
        <v>2886.3650103500809</v>
      </c>
      <c r="HW160" s="144">
        <f t="shared" si="5403"/>
        <v>2886.3650103500809</v>
      </c>
      <c r="HX160" s="144">
        <f t="shared" ref="HX160:KI160" si="5404">HX161+HX162</f>
        <v>2886.3650103500809</v>
      </c>
      <c r="HY160" s="144">
        <f t="shared" si="5404"/>
        <v>2886.3650103500809</v>
      </c>
      <c r="HZ160" s="144">
        <f t="shared" si="5404"/>
        <v>2886.3650103500809</v>
      </c>
      <c r="IA160" s="144">
        <f t="shared" si="5404"/>
        <v>2886.3650103500809</v>
      </c>
      <c r="IB160" s="144">
        <f t="shared" si="5404"/>
        <v>2886.3650103500809</v>
      </c>
      <c r="IC160" s="144">
        <f t="shared" si="5404"/>
        <v>2886.3650103500809</v>
      </c>
      <c r="ID160" s="144">
        <f t="shared" si="5404"/>
        <v>2886.3650103500809</v>
      </c>
      <c r="IE160" s="144">
        <f t="shared" si="5404"/>
        <v>2886.3650103500809</v>
      </c>
      <c r="IF160" s="144">
        <f t="shared" si="5404"/>
        <v>2886.3650103500809</v>
      </c>
      <c r="IG160" s="144">
        <f t="shared" si="5404"/>
        <v>2886.3650103500809</v>
      </c>
      <c r="IH160" s="144">
        <f t="shared" si="5404"/>
        <v>2886.3650103500809</v>
      </c>
      <c r="II160" s="144">
        <f t="shared" si="5404"/>
        <v>2886.3650103500809</v>
      </c>
      <c r="IJ160" s="144">
        <f t="shared" si="5404"/>
        <v>2886.3650103500809</v>
      </c>
      <c r="IK160" s="144">
        <f t="shared" si="5404"/>
        <v>2886.3650103500809</v>
      </c>
      <c r="IL160" s="144">
        <f t="shared" si="5404"/>
        <v>2886.3650103500809</v>
      </c>
      <c r="IM160" s="144">
        <f t="shared" si="5404"/>
        <v>2886.3650103500809</v>
      </c>
      <c r="IN160" s="144">
        <f t="shared" si="5404"/>
        <v>2886.3650103500809</v>
      </c>
      <c r="IO160" s="144">
        <f t="shared" si="5404"/>
        <v>2886.3650103500809</v>
      </c>
      <c r="IP160" s="144">
        <f t="shared" si="5404"/>
        <v>2886.3650103500809</v>
      </c>
      <c r="IQ160" s="144">
        <f t="shared" si="5404"/>
        <v>2886.3650103500809</v>
      </c>
      <c r="IR160" s="144">
        <f t="shared" si="5404"/>
        <v>2886.3650103500809</v>
      </c>
      <c r="IS160" s="144">
        <f t="shared" si="5404"/>
        <v>2886.3650103500809</v>
      </c>
      <c r="IT160" s="144">
        <f t="shared" si="5404"/>
        <v>2886.3650103500809</v>
      </c>
      <c r="IU160" s="144">
        <f t="shared" si="5404"/>
        <v>2886.3650103500809</v>
      </c>
      <c r="IV160" s="144">
        <f t="shared" si="5404"/>
        <v>2886.3650103500809</v>
      </c>
      <c r="IW160" s="144">
        <f t="shared" si="5404"/>
        <v>2886.3650103500809</v>
      </c>
      <c r="IX160" s="144">
        <f t="shared" si="5404"/>
        <v>2886.3650103500809</v>
      </c>
      <c r="IY160" s="144">
        <f t="shared" si="5404"/>
        <v>2886.3650103500809</v>
      </c>
      <c r="IZ160" s="144">
        <f t="shared" si="5404"/>
        <v>2886.3650103500809</v>
      </c>
      <c r="JA160" s="144">
        <f t="shared" si="5404"/>
        <v>2886.3650103500809</v>
      </c>
      <c r="JB160" s="144">
        <f t="shared" si="5404"/>
        <v>2886.3650103500809</v>
      </c>
      <c r="JC160" s="144">
        <f t="shared" si="5404"/>
        <v>2886.3650103500809</v>
      </c>
      <c r="JD160" s="144">
        <f t="shared" si="5404"/>
        <v>2886.3650103500809</v>
      </c>
      <c r="JE160" s="144">
        <f t="shared" si="5404"/>
        <v>2886.3650103500809</v>
      </c>
      <c r="JF160" s="144">
        <f t="shared" si="5404"/>
        <v>2886.3650103500809</v>
      </c>
      <c r="JG160" s="144">
        <f t="shared" si="5404"/>
        <v>2886.3650103500809</v>
      </c>
      <c r="JH160" s="144">
        <f t="shared" si="5404"/>
        <v>2886.3650103500809</v>
      </c>
      <c r="JI160" s="144">
        <f t="shared" si="5404"/>
        <v>2886.3650103500809</v>
      </c>
      <c r="JJ160" s="144">
        <f t="shared" si="5404"/>
        <v>2886.3650103500809</v>
      </c>
      <c r="JK160" s="144">
        <f t="shared" si="5404"/>
        <v>2886.3650103500809</v>
      </c>
      <c r="JL160" s="144">
        <f t="shared" si="5404"/>
        <v>2886.3650103500809</v>
      </c>
      <c r="JM160" s="144">
        <f t="shared" si="5404"/>
        <v>2886.3650103500809</v>
      </c>
      <c r="JN160" s="144">
        <f t="shared" si="5404"/>
        <v>2886.3650103500809</v>
      </c>
      <c r="JO160" s="144">
        <f t="shared" si="5404"/>
        <v>2886.3650103500809</v>
      </c>
      <c r="JP160" s="144">
        <f t="shared" si="5404"/>
        <v>2886.3650103500809</v>
      </c>
      <c r="JQ160" s="144">
        <f t="shared" si="5404"/>
        <v>2886.3650103500809</v>
      </c>
      <c r="JR160" s="144">
        <f t="shared" si="5404"/>
        <v>2886.3650103500809</v>
      </c>
      <c r="JS160" s="144">
        <f t="shared" si="5404"/>
        <v>2886.3650103500809</v>
      </c>
      <c r="JT160" s="144">
        <f t="shared" si="5404"/>
        <v>2886.3650103500809</v>
      </c>
      <c r="JU160" s="144">
        <f t="shared" si="5404"/>
        <v>2886.3650103500809</v>
      </c>
      <c r="JV160" s="144">
        <f t="shared" si="5404"/>
        <v>2886.3650103500809</v>
      </c>
      <c r="JW160" s="144">
        <f t="shared" si="5404"/>
        <v>2886.3650103500809</v>
      </c>
      <c r="JX160" s="144">
        <f t="shared" si="5404"/>
        <v>2886.3650103500809</v>
      </c>
      <c r="JY160" s="144">
        <f t="shared" si="5404"/>
        <v>2886.3650103500809</v>
      </c>
      <c r="JZ160" s="144">
        <f t="shared" si="5404"/>
        <v>2886.3650103500809</v>
      </c>
      <c r="KA160" s="144">
        <f t="shared" si="5404"/>
        <v>2886.3650103500809</v>
      </c>
      <c r="KB160" s="144">
        <f t="shared" si="5404"/>
        <v>2886.3650103500809</v>
      </c>
      <c r="KC160" s="144">
        <f t="shared" si="5404"/>
        <v>2886.3650103500809</v>
      </c>
      <c r="KD160" s="144">
        <f t="shared" si="5404"/>
        <v>2886.3650103500809</v>
      </c>
      <c r="KE160" s="144">
        <f t="shared" si="5404"/>
        <v>2886.3650103500809</v>
      </c>
      <c r="KF160" s="144">
        <f t="shared" si="5404"/>
        <v>2886.3650103500809</v>
      </c>
      <c r="KG160" s="144">
        <f t="shared" si="5404"/>
        <v>2886.3650103500809</v>
      </c>
      <c r="KH160" s="144">
        <f t="shared" si="5404"/>
        <v>2886.3650103500809</v>
      </c>
      <c r="KI160" s="144">
        <f t="shared" si="5404"/>
        <v>2886.3650103500809</v>
      </c>
      <c r="KJ160" s="144">
        <f t="shared" ref="KJ160:KO160" si="5405">KJ161+KJ162</f>
        <v>2886.3650103500809</v>
      </c>
      <c r="KK160" s="144">
        <f t="shared" si="5405"/>
        <v>2886.3650103500809</v>
      </c>
      <c r="KL160" s="144">
        <f t="shared" si="5405"/>
        <v>2886.3650103500809</v>
      </c>
      <c r="KM160" s="144">
        <f t="shared" si="5405"/>
        <v>2886.3650103500809</v>
      </c>
      <c r="KN160" s="144">
        <f t="shared" si="5405"/>
        <v>2886.3650103500809</v>
      </c>
      <c r="KO160" s="144">
        <f t="shared" si="5405"/>
        <v>2886.3650103500809</v>
      </c>
    </row>
    <row r="161" spans="1:301" ht="12" x14ac:dyDescent="0.2">
      <c r="A161" s="139" t="s">
        <v>317</v>
      </c>
      <c r="B161" s="77">
        <v>0</v>
      </c>
      <c r="C161" s="77">
        <v>0</v>
      </c>
      <c r="D161" s="77">
        <v>0</v>
      </c>
      <c r="E161" s="77">
        <v>0</v>
      </c>
      <c r="F161" s="77">
        <v>0</v>
      </c>
      <c r="G161" s="77">
        <v>0</v>
      </c>
      <c r="H161" s="77">
        <v>0</v>
      </c>
      <c r="I161" s="77">
        <v>0</v>
      </c>
      <c r="J161" s="77">
        <v>0</v>
      </c>
      <c r="K161" s="77">
        <v>0</v>
      </c>
      <c r="L161" s="77">
        <v>0</v>
      </c>
      <c r="M161" s="77">
        <v>0</v>
      </c>
      <c r="N161" s="77">
        <v>0</v>
      </c>
      <c r="O161" s="77">
        <v>0</v>
      </c>
      <c r="P161" s="77">
        <v>0</v>
      </c>
      <c r="Q161" s="77">
        <v>0</v>
      </c>
      <c r="R161" s="77">
        <v>0</v>
      </c>
      <c r="S161" s="77">
        <v>0</v>
      </c>
      <c r="T161" s="77">
        <v>0</v>
      </c>
      <c r="U161" s="77">
        <v>0</v>
      </c>
      <c r="V161" s="77">
        <v>0</v>
      </c>
      <c r="W161" s="77">
        <v>0</v>
      </c>
      <c r="X161" s="77">
        <v>0</v>
      </c>
      <c r="Y161" s="77">
        <v>0</v>
      </c>
      <c r="Z161" s="77">
        <v>0</v>
      </c>
      <c r="AA161" s="77">
        <v>0</v>
      </c>
      <c r="AB161" s="77">
        <v>0</v>
      </c>
      <c r="AC161" s="77">
        <v>0</v>
      </c>
      <c r="AD161" s="77">
        <v>0</v>
      </c>
      <c r="AE161" s="77">
        <v>0</v>
      </c>
      <c r="AF161" s="77">
        <v>0</v>
      </c>
      <c r="AG161" s="77">
        <v>0</v>
      </c>
      <c r="AH161" s="77">
        <v>0</v>
      </c>
      <c r="AI161" s="77">
        <v>0</v>
      </c>
      <c r="AJ161" s="77">
        <v>0</v>
      </c>
      <c r="AK161" s="77">
        <v>0</v>
      </c>
      <c r="AL161" s="77">
        <v>0</v>
      </c>
      <c r="AM161" s="77">
        <v>0</v>
      </c>
      <c r="AN161" s="77">
        <v>0</v>
      </c>
      <c r="AO161" s="77">
        <v>0</v>
      </c>
      <c r="AP161" s="77">
        <v>0</v>
      </c>
      <c r="AQ161" s="77">
        <v>0</v>
      </c>
      <c r="AR161" s="77">
        <v>0</v>
      </c>
      <c r="AS161" s="77">
        <v>0</v>
      </c>
      <c r="AT161" s="77">
        <v>0</v>
      </c>
      <c r="AU161" s="77">
        <v>0</v>
      </c>
      <c r="AV161" s="77">
        <v>0</v>
      </c>
      <c r="AW161" s="77">
        <v>0</v>
      </c>
      <c r="AX161" s="77">
        <v>0</v>
      </c>
      <c r="AY161" s="77">
        <v>0</v>
      </c>
      <c r="AZ161" s="77">
        <v>0</v>
      </c>
      <c r="BA161" s="77">
        <v>0</v>
      </c>
      <c r="BB161" s="77">
        <v>0</v>
      </c>
      <c r="BC161" s="77">
        <v>0</v>
      </c>
      <c r="BD161" s="77">
        <v>0</v>
      </c>
      <c r="BE161" s="77">
        <v>0</v>
      </c>
      <c r="BF161" s="77">
        <v>0</v>
      </c>
      <c r="BG161" s="77">
        <v>0</v>
      </c>
      <c r="BH161" s="77">
        <v>0</v>
      </c>
      <c r="BI161" s="77">
        <v>0</v>
      </c>
      <c r="BJ161" s="77">
        <v>0</v>
      </c>
      <c r="BK161" s="77">
        <v>0</v>
      </c>
      <c r="BL161" s="77">
        <v>0</v>
      </c>
      <c r="BM161" s="77">
        <v>0</v>
      </c>
      <c r="BN161" s="77">
        <v>0</v>
      </c>
      <c r="BO161" s="77">
        <v>0</v>
      </c>
      <c r="BP161" s="77">
        <v>0</v>
      </c>
      <c r="BQ161" s="77">
        <v>0</v>
      </c>
      <c r="BR161" s="77">
        <v>0</v>
      </c>
      <c r="BS161" s="77">
        <v>0</v>
      </c>
      <c r="BT161" s="77">
        <v>0</v>
      </c>
      <c r="BU161" s="77">
        <v>0</v>
      </c>
      <c r="BV161" s="77">
        <v>0</v>
      </c>
      <c r="BW161" s="77">
        <v>0</v>
      </c>
      <c r="BX161" s="77">
        <v>0</v>
      </c>
      <c r="BY161" s="77">
        <v>0</v>
      </c>
      <c r="BZ161" s="77">
        <v>0</v>
      </c>
      <c r="CA161" s="77">
        <v>0</v>
      </c>
      <c r="CB161" s="77">
        <v>0</v>
      </c>
      <c r="CC161" s="77">
        <v>0</v>
      </c>
      <c r="CD161" s="77">
        <v>0</v>
      </c>
      <c r="CE161" s="77">
        <v>0</v>
      </c>
      <c r="CF161" s="77">
        <v>0</v>
      </c>
      <c r="CG161" s="77">
        <v>0</v>
      </c>
      <c r="CH161" s="77">
        <v>0</v>
      </c>
      <c r="CI161" s="77">
        <v>0</v>
      </c>
      <c r="CJ161" s="77">
        <v>0</v>
      </c>
      <c r="CK161" s="77">
        <v>0</v>
      </c>
      <c r="CL161" s="77">
        <v>0</v>
      </c>
      <c r="CM161" s="77">
        <v>0</v>
      </c>
      <c r="CN161" s="77">
        <v>0</v>
      </c>
      <c r="CO161" s="77">
        <v>0</v>
      </c>
      <c r="CP161" s="77">
        <v>0</v>
      </c>
      <c r="CQ161" s="77">
        <v>0</v>
      </c>
      <c r="CR161" s="77">
        <v>0</v>
      </c>
      <c r="CS161" s="77">
        <v>0</v>
      </c>
      <c r="CT161" s="77">
        <v>0</v>
      </c>
      <c r="CU161" s="77">
        <v>0</v>
      </c>
      <c r="CV161" s="77">
        <v>0</v>
      </c>
      <c r="CW161" s="77">
        <v>0</v>
      </c>
      <c r="CX161" s="77">
        <v>0</v>
      </c>
      <c r="CY161" s="77">
        <v>0</v>
      </c>
      <c r="CZ161" s="77">
        <v>0</v>
      </c>
      <c r="DA161" s="77">
        <v>0</v>
      </c>
      <c r="DB161" s="77">
        <v>0</v>
      </c>
      <c r="DC161" s="77">
        <v>0</v>
      </c>
      <c r="DD161" s="77">
        <v>0</v>
      </c>
      <c r="DE161" s="77">
        <v>0</v>
      </c>
      <c r="DF161" s="77">
        <v>0</v>
      </c>
      <c r="DG161" s="77">
        <v>0</v>
      </c>
      <c r="DH161" s="77">
        <v>0</v>
      </c>
      <c r="DI161" s="77">
        <v>0</v>
      </c>
      <c r="DJ161" s="77">
        <v>0</v>
      </c>
      <c r="DK161" s="77">
        <v>0</v>
      </c>
      <c r="DL161" s="77">
        <v>0</v>
      </c>
      <c r="DM161" s="77">
        <v>0</v>
      </c>
      <c r="DN161" s="77">
        <v>0</v>
      </c>
      <c r="DO161" s="77">
        <v>0</v>
      </c>
      <c r="DP161" s="77">
        <v>0</v>
      </c>
      <c r="DQ161" s="77">
        <v>0</v>
      </c>
      <c r="DR161" s="77">
        <v>0</v>
      </c>
      <c r="DS161" s="77">
        <v>0</v>
      </c>
      <c r="DT161" s="77">
        <v>0</v>
      </c>
      <c r="DU161" s="77">
        <v>0</v>
      </c>
      <c r="DV161" s="77">
        <v>0</v>
      </c>
      <c r="DW161" s="77">
        <v>0</v>
      </c>
      <c r="DX161" s="77">
        <v>0</v>
      </c>
      <c r="DY161" s="77">
        <v>0</v>
      </c>
      <c r="DZ161" s="77">
        <v>0</v>
      </c>
      <c r="EA161" s="77">
        <v>0</v>
      </c>
      <c r="EB161" s="77">
        <v>0</v>
      </c>
      <c r="EC161" s="77">
        <v>0</v>
      </c>
      <c r="ED161" s="77">
        <v>0</v>
      </c>
      <c r="EE161" s="77">
        <v>0</v>
      </c>
      <c r="EF161" s="77">
        <v>0</v>
      </c>
      <c r="EG161" s="77">
        <v>0</v>
      </c>
      <c r="EH161" s="77">
        <v>0</v>
      </c>
      <c r="EI161" s="77">
        <v>0</v>
      </c>
      <c r="EJ161" s="77">
        <v>0</v>
      </c>
      <c r="EK161" s="77">
        <v>0</v>
      </c>
      <c r="EL161" s="77">
        <v>0</v>
      </c>
      <c r="EM161" s="77">
        <v>0</v>
      </c>
      <c r="EN161" s="77">
        <v>0</v>
      </c>
      <c r="EO161" s="77">
        <v>0</v>
      </c>
      <c r="EP161" s="77">
        <v>0</v>
      </c>
      <c r="EQ161" s="77">
        <v>0</v>
      </c>
      <c r="ER161" s="77">
        <v>0</v>
      </c>
      <c r="ES161" s="77">
        <v>0</v>
      </c>
      <c r="ET161" s="77">
        <v>0</v>
      </c>
      <c r="EU161" s="77">
        <v>0</v>
      </c>
      <c r="EV161" s="77">
        <v>0</v>
      </c>
      <c r="EW161" s="77">
        <v>0</v>
      </c>
      <c r="EX161" s="77">
        <v>0</v>
      </c>
      <c r="EY161" s="77">
        <v>0</v>
      </c>
      <c r="EZ161" s="77">
        <v>0</v>
      </c>
      <c r="FA161" s="77">
        <v>0</v>
      </c>
      <c r="FB161" s="77">
        <v>0</v>
      </c>
      <c r="FC161" s="77">
        <v>0</v>
      </c>
      <c r="FD161" s="77">
        <v>0</v>
      </c>
      <c r="FE161" s="77">
        <v>0</v>
      </c>
      <c r="FF161" s="77">
        <v>0</v>
      </c>
      <c r="FG161" s="77">
        <v>0</v>
      </c>
      <c r="FH161" s="77">
        <v>0</v>
      </c>
      <c r="FI161" s="77">
        <v>0</v>
      </c>
      <c r="FJ161" s="77">
        <v>0</v>
      </c>
      <c r="FK161" s="77">
        <v>0</v>
      </c>
      <c r="FL161" s="77">
        <v>0</v>
      </c>
      <c r="FM161" s="77">
        <v>0</v>
      </c>
      <c r="FN161" s="77">
        <v>0</v>
      </c>
      <c r="FO161" s="77">
        <v>0</v>
      </c>
      <c r="FP161" s="77">
        <v>0</v>
      </c>
      <c r="FQ161" s="77">
        <v>0</v>
      </c>
      <c r="FR161" s="77">
        <v>0</v>
      </c>
      <c r="FS161" s="77">
        <v>0</v>
      </c>
      <c r="FT161" s="77">
        <v>0</v>
      </c>
      <c r="FU161" s="77">
        <v>0</v>
      </c>
      <c r="FV161" s="77">
        <v>0</v>
      </c>
      <c r="FW161" s="77">
        <v>0</v>
      </c>
      <c r="FX161" s="77">
        <v>0</v>
      </c>
      <c r="FY161" s="77">
        <v>0</v>
      </c>
      <c r="FZ161" s="77">
        <v>0</v>
      </c>
      <c r="GA161" s="77">
        <v>0</v>
      </c>
      <c r="GB161" s="77">
        <v>0</v>
      </c>
      <c r="GC161" s="77">
        <v>0</v>
      </c>
      <c r="GD161" s="77">
        <v>0</v>
      </c>
      <c r="GE161" s="77">
        <v>0</v>
      </c>
      <c r="GF161" s="77">
        <v>0</v>
      </c>
      <c r="GG161" s="77">
        <v>0</v>
      </c>
      <c r="GH161" s="77">
        <v>0</v>
      </c>
      <c r="GI161" s="77">
        <v>0</v>
      </c>
      <c r="GJ161" s="77">
        <v>0</v>
      </c>
      <c r="GK161" s="77">
        <v>0</v>
      </c>
      <c r="GL161" s="77">
        <v>0</v>
      </c>
      <c r="GM161" s="77">
        <v>0</v>
      </c>
      <c r="GN161" s="77">
        <v>0</v>
      </c>
      <c r="GO161" s="77">
        <v>0</v>
      </c>
      <c r="GP161" s="77">
        <v>0</v>
      </c>
      <c r="GQ161" s="77">
        <v>0</v>
      </c>
      <c r="GR161" s="77">
        <v>0</v>
      </c>
      <c r="GS161" s="77">
        <v>0</v>
      </c>
      <c r="GT161" s="77">
        <v>0</v>
      </c>
      <c r="GU161" s="77">
        <v>0</v>
      </c>
      <c r="GV161" s="77">
        <v>0</v>
      </c>
      <c r="GW161" s="77">
        <v>0</v>
      </c>
      <c r="GX161" s="77">
        <v>0</v>
      </c>
      <c r="GY161" s="77">
        <v>0</v>
      </c>
      <c r="GZ161" s="77">
        <v>0</v>
      </c>
      <c r="HA161" s="77">
        <v>0</v>
      </c>
      <c r="HB161" s="77">
        <v>0</v>
      </c>
      <c r="HC161" s="77">
        <v>0</v>
      </c>
      <c r="HD161" s="77">
        <v>0</v>
      </c>
      <c r="HE161" s="77">
        <v>0</v>
      </c>
      <c r="HF161" s="77">
        <v>0</v>
      </c>
      <c r="HG161" s="77">
        <v>0</v>
      </c>
      <c r="HH161" s="77">
        <v>0</v>
      </c>
      <c r="HI161" s="77">
        <v>0</v>
      </c>
      <c r="HJ161" s="77">
        <v>0</v>
      </c>
      <c r="HK161" s="77">
        <v>0</v>
      </c>
      <c r="HL161" s="77">
        <v>0</v>
      </c>
      <c r="HM161" s="77">
        <v>0</v>
      </c>
      <c r="HN161" s="77">
        <v>0</v>
      </c>
      <c r="HO161" s="77">
        <v>0</v>
      </c>
      <c r="HP161" s="77">
        <v>0</v>
      </c>
      <c r="HQ161" s="77">
        <v>0</v>
      </c>
      <c r="HR161" s="77">
        <v>0</v>
      </c>
      <c r="HS161" s="77">
        <v>0</v>
      </c>
      <c r="HT161" s="77">
        <v>0</v>
      </c>
      <c r="HU161" s="77">
        <v>0</v>
      </c>
      <c r="HV161" s="77">
        <v>0</v>
      </c>
      <c r="HW161" s="77">
        <v>0</v>
      </c>
      <c r="HX161" s="77">
        <v>0</v>
      </c>
      <c r="HY161" s="77">
        <v>0</v>
      </c>
      <c r="HZ161" s="77">
        <v>0</v>
      </c>
      <c r="IA161" s="77">
        <v>0</v>
      </c>
      <c r="IB161" s="77">
        <v>0</v>
      </c>
      <c r="IC161" s="77">
        <v>0</v>
      </c>
      <c r="ID161" s="77">
        <v>0</v>
      </c>
      <c r="IE161" s="77">
        <v>0</v>
      </c>
      <c r="IF161" s="77">
        <v>0</v>
      </c>
      <c r="IG161" s="77">
        <v>0</v>
      </c>
      <c r="IH161" s="77">
        <v>0</v>
      </c>
      <c r="II161" s="77">
        <v>0</v>
      </c>
      <c r="IJ161" s="77">
        <v>0</v>
      </c>
      <c r="IK161" s="77">
        <v>0</v>
      </c>
      <c r="IL161" s="77">
        <v>0</v>
      </c>
      <c r="IM161" s="77">
        <v>0</v>
      </c>
      <c r="IN161" s="77">
        <v>0</v>
      </c>
      <c r="IO161" s="77">
        <v>0</v>
      </c>
      <c r="IP161" s="77">
        <v>0</v>
      </c>
      <c r="IQ161" s="77">
        <v>0</v>
      </c>
      <c r="IR161" s="77">
        <v>0</v>
      </c>
      <c r="IS161" s="77">
        <v>0</v>
      </c>
      <c r="IT161" s="77">
        <v>0</v>
      </c>
      <c r="IU161" s="77">
        <v>0</v>
      </c>
      <c r="IV161" s="77">
        <v>0</v>
      </c>
      <c r="IW161" s="77">
        <v>0</v>
      </c>
      <c r="IX161" s="77">
        <v>0</v>
      </c>
      <c r="IY161" s="77">
        <v>0</v>
      </c>
      <c r="IZ161" s="77">
        <v>0</v>
      </c>
      <c r="JA161" s="77">
        <v>0</v>
      </c>
      <c r="JB161" s="77">
        <v>0</v>
      </c>
      <c r="JC161" s="77">
        <v>0</v>
      </c>
      <c r="JD161" s="77">
        <v>0</v>
      </c>
      <c r="JE161" s="77">
        <v>0</v>
      </c>
      <c r="JF161" s="77">
        <v>0</v>
      </c>
      <c r="JG161" s="77">
        <v>0</v>
      </c>
      <c r="JH161" s="77">
        <v>0</v>
      </c>
      <c r="JI161" s="77">
        <v>0</v>
      </c>
      <c r="JJ161" s="77">
        <v>0</v>
      </c>
      <c r="JK161" s="77">
        <v>0</v>
      </c>
      <c r="JL161" s="77">
        <v>0</v>
      </c>
      <c r="JM161" s="77">
        <v>0</v>
      </c>
      <c r="JN161" s="77">
        <v>0</v>
      </c>
      <c r="JO161" s="77">
        <v>0</v>
      </c>
      <c r="JP161" s="77">
        <v>0</v>
      </c>
      <c r="JQ161" s="77">
        <v>0</v>
      </c>
      <c r="JR161" s="77">
        <v>0</v>
      </c>
      <c r="JS161" s="77">
        <v>0</v>
      </c>
      <c r="JT161" s="77">
        <v>0</v>
      </c>
      <c r="JU161" s="77">
        <v>0</v>
      </c>
      <c r="JV161" s="77">
        <v>0</v>
      </c>
      <c r="JW161" s="77">
        <v>0</v>
      </c>
      <c r="JX161" s="77">
        <v>0</v>
      </c>
      <c r="JY161" s="77">
        <v>0</v>
      </c>
      <c r="JZ161" s="77">
        <v>0</v>
      </c>
      <c r="KA161" s="77">
        <v>0</v>
      </c>
      <c r="KB161" s="77">
        <v>0</v>
      </c>
      <c r="KC161" s="77">
        <v>0</v>
      </c>
      <c r="KD161" s="77">
        <v>0</v>
      </c>
      <c r="KE161" s="77">
        <v>0</v>
      </c>
      <c r="KF161" s="77">
        <v>0</v>
      </c>
      <c r="KG161" s="77">
        <v>0</v>
      </c>
      <c r="KH161" s="77">
        <v>0</v>
      </c>
      <c r="KI161" s="77">
        <v>0</v>
      </c>
      <c r="KJ161" s="77">
        <v>0</v>
      </c>
      <c r="KK161" s="77">
        <v>0</v>
      </c>
      <c r="KL161" s="77">
        <v>0</v>
      </c>
      <c r="KM161" s="77">
        <v>0</v>
      </c>
      <c r="KN161" s="77">
        <v>0</v>
      </c>
      <c r="KO161" s="77">
        <v>0</v>
      </c>
    </row>
    <row r="162" spans="1:301" ht="12" x14ac:dyDescent="0.2">
      <c r="A162" s="139" t="s">
        <v>318</v>
      </c>
      <c r="B162" s="77">
        <f>B57-B61</f>
        <v>3597.2378458333328</v>
      </c>
      <c r="C162" s="77">
        <f t="shared" ref="C162:AH162" si="5406">B162+C57-C61</f>
        <v>5374.4756916666665</v>
      </c>
      <c r="D162" s="77">
        <f t="shared" si="5406"/>
        <v>7151.7135374999998</v>
      </c>
      <c r="E162" s="77">
        <f t="shared" si="5406"/>
        <v>8928.9513833333331</v>
      </c>
      <c r="F162" s="77">
        <f t="shared" si="5406"/>
        <v>10706.189229166666</v>
      </c>
      <c r="G162" s="77">
        <f t="shared" si="5406"/>
        <v>12483.427075</v>
      </c>
      <c r="H162" s="77">
        <f t="shared" si="5406"/>
        <v>14260.664920833333</v>
      </c>
      <c r="I162" s="77">
        <f t="shared" si="5406"/>
        <v>16037.902766666666</v>
      </c>
      <c r="J162" s="77">
        <f t="shared" si="5406"/>
        <v>17815.140612499999</v>
      </c>
      <c r="K162" s="77">
        <f t="shared" si="5406"/>
        <v>19592.378458333333</v>
      </c>
      <c r="L162" s="77">
        <f t="shared" si="5406"/>
        <v>21369.616304166666</v>
      </c>
      <c r="M162" s="77">
        <f t="shared" si="5406"/>
        <v>23146.854149999999</v>
      </c>
      <c r="N162" s="77">
        <f t="shared" si="5406"/>
        <v>23146.854149999999</v>
      </c>
      <c r="O162" s="77">
        <f t="shared" si="5406"/>
        <v>23146.854149999999</v>
      </c>
      <c r="P162" s="77">
        <f t="shared" si="5406"/>
        <v>23146.854149999999</v>
      </c>
      <c r="Q162" s="77">
        <f t="shared" si="5406"/>
        <v>23146.854149999999</v>
      </c>
      <c r="R162" s="77">
        <f t="shared" si="5406"/>
        <v>23146.854149999999</v>
      </c>
      <c r="S162" s="77">
        <f t="shared" si="5406"/>
        <v>23146.854149999999</v>
      </c>
      <c r="T162" s="77">
        <f t="shared" si="5406"/>
        <v>23146.854149999999</v>
      </c>
      <c r="U162" s="77">
        <f t="shared" si="5406"/>
        <v>23146.854149999999</v>
      </c>
      <c r="V162" s="77">
        <f t="shared" si="5406"/>
        <v>23146.854149999999</v>
      </c>
      <c r="W162" s="77">
        <f t="shared" si="5406"/>
        <v>23146.854149999999</v>
      </c>
      <c r="X162" s="77">
        <f t="shared" si="5406"/>
        <v>23146.854149999999</v>
      </c>
      <c r="Y162" s="77">
        <f t="shared" si="5406"/>
        <v>23146.854149999999</v>
      </c>
      <c r="Z162" s="77">
        <f t="shared" si="5406"/>
        <v>22919.687742606471</v>
      </c>
      <c r="AA162" s="77">
        <f t="shared" si="5406"/>
        <v>22691.194382189315</v>
      </c>
      <c r="AB162" s="77">
        <f t="shared" si="5406"/>
        <v>22461.366317583437</v>
      </c>
      <c r="AC162" s="77">
        <f t="shared" si="5406"/>
        <v>22230.195752346666</v>
      </c>
      <c r="AD162" s="77">
        <f t="shared" si="5406"/>
        <v>21997.674844495268</v>
      </c>
      <c r="AE162" s="77">
        <f t="shared" si="5406"/>
        <v>21763.795706237928</v>
      </c>
      <c r="AF162" s="77">
        <f t="shared" si="5406"/>
        <v>21528.550403708174</v>
      </c>
      <c r="AG162" s="77">
        <f t="shared" si="5406"/>
        <v>21291.930956695225</v>
      </c>
      <c r="AH162" s="77">
        <f t="shared" si="5406"/>
        <v>21053.929338373298</v>
      </c>
      <c r="AI162" s="77">
        <f t="shared" ref="AI162:BN162" si="5407">AH162+AI57-AI61</f>
        <v>20814.537475029298</v>
      </c>
      <c r="AJ162" s="77">
        <f t="shared" si="5407"/>
        <v>20573.747245788945</v>
      </c>
      <c r="AK162" s="77">
        <f t="shared" si="5407"/>
        <v>20331.550482341281</v>
      </c>
      <c r="AL162" s="77">
        <f t="shared" si="5407"/>
        <v>20087.938968661583</v>
      </c>
      <c r="AM162" s="77">
        <f t="shared" si="5407"/>
        <v>19842.904440732655</v>
      </c>
      <c r="AN162" s="77">
        <f t="shared" si="5407"/>
        <v>19596.438586264474</v>
      </c>
      <c r="AO162" s="77">
        <f t="shared" si="5407"/>
        <v>19348.533044412226</v>
      </c>
      <c r="AP162" s="77">
        <f t="shared" si="5407"/>
        <v>19099.179405492683</v>
      </c>
      <c r="AQ162" s="77">
        <f t="shared" si="5407"/>
        <v>18848.369210698907</v>
      </c>
      <c r="AR162" s="77">
        <f t="shared" si="5407"/>
        <v>18596.093951813316</v>
      </c>
      <c r="AS162" s="77">
        <f t="shared" si="5407"/>
        <v>18342.345070919058</v>
      </c>
      <c r="AT162" s="77">
        <f t="shared" si="5407"/>
        <v>18087.113960109698</v>
      </c>
      <c r="AU162" s="77">
        <f t="shared" si="5407"/>
        <v>17830.391961197212</v>
      </c>
      <c r="AV162" s="77">
        <f t="shared" si="5407"/>
        <v>17572.170365418282</v>
      </c>
      <c r="AW162" s="77">
        <f t="shared" si="5407"/>
        <v>17312.440413138862</v>
      </c>
      <c r="AX162" s="77">
        <f t="shared" si="5407"/>
        <v>17051.193293557026</v>
      </c>
      <c r="AY162" s="77">
        <f t="shared" si="5407"/>
        <v>16788.420144404088</v>
      </c>
      <c r="AZ162" s="77">
        <f t="shared" si="5407"/>
        <v>16524.112051643962</v>
      </c>
      <c r="BA162" s="77">
        <f t="shared" si="5407"/>
        <v>16258.260049170767</v>
      </c>
      <c r="BB162" s="77">
        <f t="shared" si="5407"/>
        <v>15990.85511850468</v>
      </c>
      <c r="BC162" s="77">
        <f t="shared" si="5407"/>
        <v>15721.888188485995</v>
      </c>
      <c r="BD162" s="77">
        <f t="shared" si="5407"/>
        <v>15451.350134967406</v>
      </c>
      <c r="BE162" s="77">
        <f t="shared" si="5407"/>
        <v>15179.231780504491</v>
      </c>
      <c r="BF162" s="77">
        <f t="shared" si="5407"/>
        <v>14905.523894044383</v>
      </c>
      <c r="BG162" s="77">
        <f t="shared" si="5407"/>
        <v>14630.217190612626</v>
      </c>
      <c r="BH162" s="77">
        <f t="shared" si="5407"/>
        <v>14353.302330998202</v>
      </c>
      <c r="BI162" s="77">
        <f t="shared" si="5407"/>
        <v>14074.769921436717</v>
      </c>
      <c r="BJ162" s="77">
        <f t="shared" si="5407"/>
        <v>13794.61051329174</v>
      </c>
      <c r="BK162" s="77">
        <f t="shared" si="5407"/>
        <v>13512.814602734274</v>
      </c>
      <c r="BL162" s="77">
        <f t="shared" si="5407"/>
        <v>13229.372630420359</v>
      </c>
      <c r="BM162" s="77">
        <f t="shared" si="5407"/>
        <v>12944.274981166791</v>
      </c>
      <c r="BN162" s="77">
        <f t="shared" si="5407"/>
        <v>12657.511983624947</v>
      </c>
      <c r="BO162" s="77">
        <f t="shared" ref="BO162:CT162" si="5408">BN162+BO57-BO61</f>
        <v>12369.073909952705</v>
      </c>
      <c r="BP162" s="77">
        <f t="shared" si="5408"/>
        <v>12078.950975484448</v>
      </c>
      <c r="BQ162" s="77">
        <f t="shared" si="5408"/>
        <v>11787.133338399135</v>
      </c>
      <c r="BR162" s="77">
        <f t="shared" si="5408"/>
        <v>11493.611099386444</v>
      </c>
      <c r="BS162" s="77">
        <f t="shared" si="5408"/>
        <v>11198.374301310954</v>
      </c>
      <c r="BT162" s="77">
        <f t="shared" si="5408"/>
        <v>10901.41292887437</v>
      </c>
      <c r="BU162" s="77">
        <f t="shared" si="5408"/>
        <v>10602.716908275774</v>
      </c>
      <c r="BV162" s="77">
        <f t="shared" si="5408"/>
        <v>10302.276106869896</v>
      </c>
      <c r="BW162" s="77">
        <f t="shared" si="5408"/>
        <v>10000.080332823385</v>
      </c>
      <c r="BX162" s="77">
        <f t="shared" si="5408"/>
        <v>9696.1193347690642</v>
      </c>
      <c r="BY162" s="77">
        <f t="shared" si="5408"/>
        <v>9390.3828014581813</v>
      </c>
      <c r="BZ162" s="77">
        <f t="shared" si="5408"/>
        <v>9082.8603614106232</v>
      </c>
      <c r="CA162" s="77">
        <f t="shared" si="5408"/>
        <v>8773.5415825630771</v>
      </c>
      <c r="CB162" s="77">
        <f t="shared" si="5408"/>
        <v>8462.4159719151485</v>
      </c>
      <c r="CC162" s="77">
        <f t="shared" si="5408"/>
        <v>8149.4729751734103</v>
      </c>
      <c r="CD162" s="77">
        <f t="shared" si="5408"/>
        <v>7834.7019763933667</v>
      </c>
      <c r="CE162" s="77">
        <f t="shared" si="5408"/>
        <v>7518.0922976193297</v>
      </c>
      <c r="CF162" s="77">
        <f t="shared" si="5408"/>
        <v>7199.6331985221914</v>
      </c>
      <c r="CG162" s="77">
        <f t="shared" si="5408"/>
        <v>6879.3138760350821</v>
      </c>
      <c r="CH162" s="77">
        <f t="shared" si="5408"/>
        <v>6557.1234639868981</v>
      </c>
      <c r="CI162" s="77">
        <f t="shared" si="5408"/>
        <v>6233.051032733687</v>
      </c>
      <c r="CJ162" s="77">
        <f t="shared" si="5408"/>
        <v>5907.0855887878843</v>
      </c>
      <c r="CK162" s="77">
        <f t="shared" si="5408"/>
        <v>5579.2160744453831</v>
      </c>
      <c r="CL162" s="77">
        <f t="shared" si="5408"/>
        <v>5249.4313674104214</v>
      </c>
      <c r="CM162" s="77">
        <f t="shared" si="5408"/>
        <v>4917.7202804182834</v>
      </c>
      <c r="CN162" s="77">
        <f t="shared" si="5408"/>
        <v>4584.0715608557939</v>
      </c>
      <c r="CO162" s="77">
        <f t="shared" si="5408"/>
        <v>4248.473890379596</v>
      </c>
      <c r="CP162" s="77">
        <f t="shared" si="5408"/>
        <v>3910.9158845322017</v>
      </c>
      <c r="CQ162" s="77">
        <f t="shared" si="5408"/>
        <v>3571.386092355795</v>
      </c>
      <c r="CR162" s="77">
        <f t="shared" si="5408"/>
        <v>3229.872996003784</v>
      </c>
      <c r="CS162" s="77">
        <f t="shared" si="5408"/>
        <v>2886.3650103500809</v>
      </c>
      <c r="CT162" s="77">
        <f t="shared" si="5408"/>
        <v>2886.3650103500809</v>
      </c>
      <c r="CU162" s="77">
        <f t="shared" ref="CU162:DQ162" si="5409">CT162+CU57-CU61</f>
        <v>2886.3650103500809</v>
      </c>
      <c r="CV162" s="77">
        <f t="shared" si="5409"/>
        <v>2886.3650103500809</v>
      </c>
      <c r="CW162" s="77">
        <f t="shared" si="5409"/>
        <v>2886.3650103500809</v>
      </c>
      <c r="CX162" s="77">
        <f t="shared" si="5409"/>
        <v>2886.3650103500809</v>
      </c>
      <c r="CY162" s="77">
        <f t="shared" si="5409"/>
        <v>2886.3650103500809</v>
      </c>
      <c r="CZ162" s="77">
        <f t="shared" si="5409"/>
        <v>2886.3650103500809</v>
      </c>
      <c r="DA162" s="77">
        <f t="shared" si="5409"/>
        <v>2886.3650103500809</v>
      </c>
      <c r="DB162" s="77">
        <f t="shared" si="5409"/>
        <v>2886.3650103500809</v>
      </c>
      <c r="DC162" s="77">
        <f t="shared" si="5409"/>
        <v>2886.3650103500809</v>
      </c>
      <c r="DD162" s="77">
        <f t="shared" si="5409"/>
        <v>2886.3650103500809</v>
      </c>
      <c r="DE162" s="77">
        <f t="shared" si="5409"/>
        <v>2886.3650103500809</v>
      </c>
      <c r="DF162" s="77">
        <f t="shared" si="5409"/>
        <v>2886.3650103500809</v>
      </c>
      <c r="DG162" s="77">
        <f t="shared" si="5409"/>
        <v>2886.3650103500809</v>
      </c>
      <c r="DH162" s="77">
        <f t="shared" si="5409"/>
        <v>2886.3650103500809</v>
      </c>
      <c r="DI162" s="77">
        <f t="shared" si="5409"/>
        <v>2886.3650103500809</v>
      </c>
      <c r="DJ162" s="77">
        <f t="shared" si="5409"/>
        <v>2886.3650103500809</v>
      </c>
      <c r="DK162" s="77">
        <f t="shared" si="5409"/>
        <v>2886.3650103500809</v>
      </c>
      <c r="DL162" s="77">
        <f t="shared" si="5409"/>
        <v>2886.3650103500809</v>
      </c>
      <c r="DM162" s="77">
        <f t="shared" si="5409"/>
        <v>2886.3650103500809</v>
      </c>
      <c r="DN162" s="77">
        <f t="shared" si="5409"/>
        <v>2886.3650103500809</v>
      </c>
      <c r="DO162" s="77">
        <f t="shared" si="5409"/>
        <v>2886.3650103500809</v>
      </c>
      <c r="DP162" s="77">
        <f t="shared" si="5409"/>
        <v>2886.3650103500809</v>
      </c>
      <c r="DQ162" s="77">
        <f t="shared" si="5409"/>
        <v>2886.3650103500809</v>
      </c>
      <c r="DR162" s="77">
        <f t="shared" ref="DR162" si="5410">DQ162+DR57-DR61</f>
        <v>2886.3650103500809</v>
      </c>
      <c r="DS162" s="77">
        <f t="shared" ref="DS162" si="5411">DR162+DS57-DS61</f>
        <v>2886.3650103500809</v>
      </c>
      <c r="DT162" s="77">
        <f t="shared" ref="DT162" si="5412">DS162+DT57-DT61</f>
        <v>2886.3650103500809</v>
      </c>
      <c r="DU162" s="77">
        <f t="shared" ref="DU162" si="5413">DT162+DU57-DU61</f>
        <v>2886.3650103500809</v>
      </c>
      <c r="DV162" s="77">
        <f t="shared" ref="DV162" si="5414">DU162+DV57-DV61</f>
        <v>2886.3650103500809</v>
      </c>
      <c r="DW162" s="77">
        <f t="shared" ref="DW162" si="5415">DV162+DW57-DW61</f>
        <v>2886.3650103500809</v>
      </c>
      <c r="DX162" s="77">
        <f t="shared" ref="DX162" si="5416">DW162+DX57-DX61</f>
        <v>2886.3650103500809</v>
      </c>
      <c r="DY162" s="77">
        <f t="shared" ref="DY162" si="5417">DX162+DY57-DY61</f>
        <v>2886.3650103500809</v>
      </c>
      <c r="DZ162" s="77">
        <f t="shared" ref="DZ162" si="5418">DY162+DZ57-DZ61</f>
        <v>2886.3650103500809</v>
      </c>
      <c r="EA162" s="77">
        <f t="shared" ref="EA162" si="5419">DZ162+EA57-EA61</f>
        <v>2886.3650103500809</v>
      </c>
      <c r="EB162" s="77">
        <f t="shared" ref="EB162" si="5420">EA162+EB57-EB61</f>
        <v>2886.3650103500809</v>
      </c>
      <c r="EC162" s="77">
        <f t="shared" ref="EC162" si="5421">EB162+EC57-EC61</f>
        <v>2886.3650103500809</v>
      </c>
      <c r="ED162" s="77">
        <f t="shared" ref="ED162" si="5422">EC162+ED57-ED61</f>
        <v>2886.3650103500809</v>
      </c>
      <c r="EE162" s="77">
        <f t="shared" ref="EE162" si="5423">ED162+EE57-EE61</f>
        <v>2886.3650103500809</v>
      </c>
      <c r="EF162" s="77">
        <f t="shared" ref="EF162" si="5424">EE162+EF57-EF61</f>
        <v>2886.3650103500809</v>
      </c>
      <c r="EG162" s="77">
        <f t="shared" ref="EG162" si="5425">EF162+EG57-EG61</f>
        <v>2886.3650103500809</v>
      </c>
      <c r="EH162" s="77">
        <f t="shared" ref="EH162" si="5426">EG162+EH57-EH61</f>
        <v>2886.3650103500809</v>
      </c>
      <c r="EI162" s="77">
        <f t="shared" ref="EI162" si="5427">EH162+EI57-EI61</f>
        <v>2886.3650103500809</v>
      </c>
      <c r="EJ162" s="77">
        <f t="shared" ref="EJ162" si="5428">EI162+EJ57-EJ61</f>
        <v>2886.3650103500809</v>
      </c>
      <c r="EK162" s="77">
        <f t="shared" ref="EK162" si="5429">EJ162+EK57-EK61</f>
        <v>2886.3650103500809</v>
      </c>
      <c r="EL162" s="77">
        <f t="shared" ref="EL162" si="5430">EK162+EL57-EL61</f>
        <v>2886.3650103500809</v>
      </c>
      <c r="EM162" s="77">
        <f t="shared" ref="EM162" si="5431">EL162+EM57-EM61</f>
        <v>2886.3650103500809</v>
      </c>
      <c r="EN162" s="77">
        <f t="shared" ref="EN162" si="5432">EM162+EN57-EN61</f>
        <v>2886.3650103500809</v>
      </c>
      <c r="EO162" s="77">
        <f t="shared" ref="EO162" si="5433">EN162+EO57-EO61</f>
        <v>2886.3650103500809</v>
      </c>
      <c r="EP162" s="77">
        <f t="shared" ref="EP162" si="5434">EO162+EP57-EP61</f>
        <v>2886.3650103500809</v>
      </c>
      <c r="EQ162" s="77">
        <f t="shared" ref="EQ162" si="5435">EP162+EQ57-EQ61</f>
        <v>2886.3650103500809</v>
      </c>
      <c r="ER162" s="77">
        <f t="shared" ref="ER162" si="5436">EQ162+ER57-ER61</f>
        <v>2886.3650103500809</v>
      </c>
      <c r="ES162" s="77">
        <f t="shared" ref="ES162" si="5437">ER162+ES57-ES61</f>
        <v>2886.3650103500809</v>
      </c>
      <c r="ET162" s="77">
        <f t="shared" ref="ET162" si="5438">ES162+ET57-ET61</f>
        <v>2886.3650103500809</v>
      </c>
      <c r="EU162" s="77">
        <f t="shared" ref="EU162" si="5439">ET162+EU57-EU61</f>
        <v>2886.3650103500809</v>
      </c>
      <c r="EV162" s="77">
        <f t="shared" ref="EV162" si="5440">EU162+EV57-EV61</f>
        <v>2886.3650103500809</v>
      </c>
      <c r="EW162" s="77">
        <f t="shared" ref="EW162" si="5441">EV162+EW57-EW61</f>
        <v>2886.3650103500809</v>
      </c>
      <c r="EX162" s="77">
        <f t="shared" ref="EX162" si="5442">EW162+EX57-EX61</f>
        <v>2886.3650103500809</v>
      </c>
      <c r="EY162" s="77">
        <f t="shared" ref="EY162" si="5443">EX162+EY57-EY61</f>
        <v>2886.3650103500809</v>
      </c>
      <c r="EZ162" s="77">
        <f t="shared" ref="EZ162" si="5444">EY162+EZ57-EZ61</f>
        <v>2886.3650103500809</v>
      </c>
      <c r="FA162" s="77">
        <f t="shared" ref="FA162" si="5445">EZ162+FA57-FA61</f>
        <v>2886.3650103500809</v>
      </c>
      <c r="FB162" s="77">
        <f t="shared" ref="FB162" si="5446">FA162+FB57-FB61</f>
        <v>2886.3650103500809</v>
      </c>
      <c r="FC162" s="77">
        <f t="shared" ref="FC162" si="5447">FB162+FC57-FC61</f>
        <v>2886.3650103500809</v>
      </c>
      <c r="FD162" s="77">
        <f t="shared" ref="FD162" si="5448">FC162+FD57-FD61</f>
        <v>2886.3650103500809</v>
      </c>
      <c r="FE162" s="77">
        <f t="shared" ref="FE162" si="5449">FD162+FE57-FE61</f>
        <v>2886.3650103500809</v>
      </c>
      <c r="FF162" s="77">
        <f t="shared" ref="FF162" si="5450">FE162+FF57-FF61</f>
        <v>2886.3650103500809</v>
      </c>
      <c r="FG162" s="77">
        <f t="shared" ref="FG162" si="5451">FF162+FG57-FG61</f>
        <v>2886.3650103500809</v>
      </c>
      <c r="FH162" s="77">
        <f t="shared" ref="FH162" si="5452">FG162+FH57-FH61</f>
        <v>2886.3650103500809</v>
      </c>
      <c r="FI162" s="77">
        <f t="shared" ref="FI162" si="5453">FH162+FI57-FI61</f>
        <v>2886.3650103500809</v>
      </c>
      <c r="FJ162" s="77">
        <f t="shared" ref="FJ162" si="5454">FI162+FJ57-FJ61</f>
        <v>2886.3650103500809</v>
      </c>
      <c r="FK162" s="77">
        <f t="shared" ref="FK162" si="5455">FJ162+FK57-FK61</f>
        <v>2886.3650103500809</v>
      </c>
      <c r="FL162" s="77">
        <f t="shared" ref="FL162" si="5456">FK162+FL57-FL61</f>
        <v>2886.3650103500809</v>
      </c>
      <c r="FM162" s="77">
        <f t="shared" ref="FM162" si="5457">FL162+FM57-FM61</f>
        <v>2886.3650103500809</v>
      </c>
      <c r="FN162" s="77">
        <f t="shared" ref="FN162" si="5458">FM162+FN57-FN61</f>
        <v>2886.3650103500809</v>
      </c>
      <c r="FO162" s="77">
        <f t="shared" ref="FO162" si="5459">FN162+FO57-FO61</f>
        <v>2886.3650103500809</v>
      </c>
      <c r="FP162" s="77">
        <f t="shared" ref="FP162" si="5460">FO162+FP57-FP61</f>
        <v>2886.3650103500809</v>
      </c>
      <c r="FQ162" s="77">
        <f t="shared" ref="FQ162" si="5461">FP162+FQ57-FQ61</f>
        <v>2886.3650103500809</v>
      </c>
      <c r="FR162" s="77">
        <f t="shared" ref="FR162" si="5462">FQ162+FR57-FR61</f>
        <v>2886.3650103500809</v>
      </c>
      <c r="FS162" s="77">
        <f t="shared" ref="FS162" si="5463">FR162+FS57-FS61</f>
        <v>2886.3650103500809</v>
      </c>
      <c r="FT162" s="77">
        <f t="shared" ref="FT162" si="5464">FS162+FT57-FT61</f>
        <v>2886.3650103500809</v>
      </c>
      <c r="FU162" s="77">
        <f t="shared" ref="FU162" si="5465">FT162+FU57-FU61</f>
        <v>2886.3650103500809</v>
      </c>
      <c r="FV162" s="77">
        <f t="shared" ref="FV162" si="5466">FU162+FV57-FV61</f>
        <v>2886.3650103500809</v>
      </c>
      <c r="FW162" s="77">
        <f t="shared" ref="FW162" si="5467">FV162+FW57-FW61</f>
        <v>2886.3650103500809</v>
      </c>
      <c r="FX162" s="77">
        <f t="shared" ref="FX162" si="5468">FW162+FX57-FX61</f>
        <v>2886.3650103500809</v>
      </c>
      <c r="FY162" s="77">
        <f t="shared" ref="FY162" si="5469">FX162+FY57-FY61</f>
        <v>2886.3650103500809</v>
      </c>
      <c r="FZ162" s="77">
        <f t="shared" ref="FZ162" si="5470">FY162+FZ57-FZ61</f>
        <v>2886.3650103500809</v>
      </c>
      <c r="GA162" s="77">
        <f t="shared" ref="GA162" si="5471">FZ162+GA57-GA61</f>
        <v>2886.3650103500809</v>
      </c>
      <c r="GB162" s="77">
        <f t="shared" ref="GB162" si="5472">GA162+GB57-GB61</f>
        <v>2886.3650103500809</v>
      </c>
      <c r="GC162" s="77">
        <f t="shared" ref="GC162" si="5473">GB162+GC57-GC61</f>
        <v>2886.3650103500809</v>
      </c>
      <c r="GD162" s="77">
        <f t="shared" ref="GD162" si="5474">GC162+GD57-GD61</f>
        <v>2886.3650103500809</v>
      </c>
      <c r="GE162" s="77">
        <f t="shared" ref="GE162" si="5475">GD162+GE57-GE61</f>
        <v>2886.3650103500809</v>
      </c>
      <c r="GF162" s="77">
        <f t="shared" ref="GF162" si="5476">GE162+GF57-GF61</f>
        <v>2886.3650103500809</v>
      </c>
      <c r="GG162" s="77">
        <f t="shared" ref="GG162" si="5477">GF162+GG57-GG61</f>
        <v>2886.3650103500809</v>
      </c>
      <c r="GH162" s="77">
        <f t="shared" ref="GH162" si="5478">GG162+GH57-GH61</f>
        <v>2886.3650103500809</v>
      </c>
      <c r="GI162" s="77">
        <f t="shared" ref="GI162" si="5479">GH162+GI57-GI61</f>
        <v>2886.3650103500809</v>
      </c>
      <c r="GJ162" s="77">
        <f t="shared" ref="GJ162" si="5480">GI162+GJ57-GJ61</f>
        <v>2886.3650103500809</v>
      </c>
      <c r="GK162" s="77">
        <f t="shared" ref="GK162" si="5481">GJ162+GK57-GK61</f>
        <v>2886.3650103500809</v>
      </c>
      <c r="GL162" s="77">
        <f t="shared" ref="GL162" si="5482">GK162+GL57-GL61</f>
        <v>2886.3650103500809</v>
      </c>
      <c r="GM162" s="77">
        <f t="shared" ref="GM162" si="5483">GL162+GM57-GM61</f>
        <v>2886.3650103500809</v>
      </c>
      <c r="GN162" s="77">
        <f t="shared" ref="GN162" si="5484">GM162+GN57-GN61</f>
        <v>2886.3650103500809</v>
      </c>
      <c r="GO162" s="77">
        <f t="shared" ref="GO162" si="5485">GN162+GO57-GO61</f>
        <v>2886.3650103500809</v>
      </c>
      <c r="GP162" s="77">
        <f t="shared" ref="GP162" si="5486">GO162+GP57-GP61</f>
        <v>2886.3650103500809</v>
      </c>
      <c r="GQ162" s="77">
        <f t="shared" ref="GQ162" si="5487">GP162+GQ57-GQ61</f>
        <v>2886.3650103500809</v>
      </c>
      <c r="GR162" s="77">
        <f t="shared" ref="GR162" si="5488">GQ162+GR57-GR61</f>
        <v>2886.3650103500809</v>
      </c>
      <c r="GS162" s="77">
        <f t="shared" ref="GS162" si="5489">GR162+GS57-GS61</f>
        <v>2886.3650103500809</v>
      </c>
      <c r="GT162" s="77">
        <f t="shared" ref="GT162" si="5490">GS162+GT57-GT61</f>
        <v>2886.3650103500809</v>
      </c>
      <c r="GU162" s="77">
        <f t="shared" ref="GU162" si="5491">GT162+GU57-GU61</f>
        <v>2886.3650103500809</v>
      </c>
      <c r="GV162" s="77">
        <f t="shared" ref="GV162" si="5492">GU162+GV57-GV61</f>
        <v>2886.3650103500809</v>
      </c>
      <c r="GW162" s="77">
        <f t="shared" ref="GW162" si="5493">GV162+GW57-GW61</f>
        <v>2886.3650103500809</v>
      </c>
      <c r="GX162" s="77">
        <f t="shared" ref="GX162" si="5494">GW162+GX57-GX61</f>
        <v>2886.3650103500809</v>
      </c>
      <c r="GY162" s="77">
        <f t="shared" ref="GY162" si="5495">GX162+GY57-GY61</f>
        <v>2886.3650103500809</v>
      </c>
      <c r="GZ162" s="77">
        <f t="shared" ref="GZ162" si="5496">GY162+GZ57-GZ61</f>
        <v>2886.3650103500809</v>
      </c>
      <c r="HA162" s="77">
        <f t="shared" ref="HA162" si="5497">GZ162+HA57-HA61</f>
        <v>2886.3650103500809</v>
      </c>
      <c r="HB162" s="77">
        <f t="shared" ref="HB162" si="5498">HA162+HB57-HB61</f>
        <v>2886.3650103500809</v>
      </c>
      <c r="HC162" s="77">
        <f t="shared" ref="HC162" si="5499">HB162+HC57-HC61</f>
        <v>2886.3650103500809</v>
      </c>
      <c r="HD162" s="77">
        <f t="shared" ref="HD162" si="5500">HC162+HD57-HD61</f>
        <v>2886.3650103500809</v>
      </c>
      <c r="HE162" s="77">
        <f t="shared" ref="HE162" si="5501">HD162+HE57-HE61</f>
        <v>2886.3650103500809</v>
      </c>
      <c r="HF162" s="77">
        <f t="shared" ref="HF162" si="5502">HE162+HF57-HF61</f>
        <v>2886.3650103500809</v>
      </c>
      <c r="HG162" s="77">
        <f t="shared" ref="HG162" si="5503">HF162+HG57-HG61</f>
        <v>2886.3650103500809</v>
      </c>
      <c r="HH162" s="77">
        <f t="shared" ref="HH162" si="5504">HG162+HH57-HH61</f>
        <v>2886.3650103500809</v>
      </c>
      <c r="HI162" s="77">
        <f t="shared" ref="HI162" si="5505">HH162+HI57-HI61</f>
        <v>2886.3650103500809</v>
      </c>
      <c r="HJ162" s="77">
        <f t="shared" ref="HJ162" si="5506">HI162+HJ57-HJ61</f>
        <v>2886.3650103500809</v>
      </c>
      <c r="HK162" s="77">
        <f t="shared" ref="HK162" si="5507">HJ162+HK57-HK61</f>
        <v>2886.3650103500809</v>
      </c>
      <c r="HL162" s="77">
        <f t="shared" ref="HL162" si="5508">HK162+HL57-HL61</f>
        <v>2886.3650103500809</v>
      </c>
      <c r="HM162" s="77">
        <f t="shared" ref="HM162" si="5509">HL162+HM57-HM61</f>
        <v>2886.3650103500809</v>
      </c>
      <c r="HN162" s="77">
        <f t="shared" ref="HN162" si="5510">HM162+HN57-HN61</f>
        <v>2886.3650103500809</v>
      </c>
      <c r="HO162" s="77">
        <f t="shared" ref="HO162" si="5511">HN162+HO57-HO61</f>
        <v>2886.3650103500809</v>
      </c>
      <c r="HP162" s="77">
        <f t="shared" ref="HP162" si="5512">HO162+HP57-HP61</f>
        <v>2886.3650103500809</v>
      </c>
      <c r="HQ162" s="77">
        <f t="shared" ref="HQ162" si="5513">HP162+HQ57-HQ61</f>
        <v>2886.3650103500809</v>
      </c>
      <c r="HR162" s="77">
        <f t="shared" ref="HR162" si="5514">HQ162+HR57-HR61</f>
        <v>2886.3650103500809</v>
      </c>
      <c r="HS162" s="77">
        <f t="shared" ref="HS162" si="5515">HR162+HS57-HS61</f>
        <v>2886.3650103500809</v>
      </c>
      <c r="HT162" s="77">
        <f t="shared" ref="HT162" si="5516">HS162+HT57-HT61</f>
        <v>2886.3650103500809</v>
      </c>
      <c r="HU162" s="77">
        <f t="shared" ref="HU162" si="5517">HT162+HU57-HU61</f>
        <v>2886.3650103500809</v>
      </c>
      <c r="HV162" s="77">
        <f t="shared" ref="HV162" si="5518">HU162+HV57-HV61</f>
        <v>2886.3650103500809</v>
      </c>
      <c r="HW162" s="77">
        <f t="shared" ref="HW162" si="5519">HV162+HW57-HW61</f>
        <v>2886.3650103500809</v>
      </c>
      <c r="HX162" s="77">
        <f t="shared" ref="HX162" si="5520">HW162+HX57-HX61</f>
        <v>2886.3650103500809</v>
      </c>
      <c r="HY162" s="77">
        <f t="shared" ref="HY162" si="5521">HX162+HY57-HY61</f>
        <v>2886.3650103500809</v>
      </c>
      <c r="HZ162" s="77">
        <f t="shared" ref="HZ162" si="5522">HY162+HZ57-HZ61</f>
        <v>2886.3650103500809</v>
      </c>
      <c r="IA162" s="77">
        <f t="shared" ref="IA162" si="5523">HZ162+IA57-IA61</f>
        <v>2886.3650103500809</v>
      </c>
      <c r="IB162" s="77">
        <f t="shared" ref="IB162" si="5524">IA162+IB57-IB61</f>
        <v>2886.3650103500809</v>
      </c>
      <c r="IC162" s="77">
        <f t="shared" ref="IC162" si="5525">IB162+IC57-IC61</f>
        <v>2886.3650103500809</v>
      </c>
      <c r="ID162" s="77">
        <f t="shared" ref="ID162" si="5526">IC162+ID57-ID61</f>
        <v>2886.3650103500809</v>
      </c>
      <c r="IE162" s="77">
        <f t="shared" ref="IE162" si="5527">ID162+IE57-IE61</f>
        <v>2886.3650103500809</v>
      </c>
      <c r="IF162" s="77">
        <f t="shared" ref="IF162" si="5528">IE162+IF57-IF61</f>
        <v>2886.3650103500809</v>
      </c>
      <c r="IG162" s="77">
        <f t="shared" ref="IG162" si="5529">IF162+IG57-IG61</f>
        <v>2886.3650103500809</v>
      </c>
      <c r="IH162" s="77">
        <f t="shared" ref="IH162" si="5530">IG162+IH57-IH61</f>
        <v>2886.3650103500809</v>
      </c>
      <c r="II162" s="77">
        <f t="shared" ref="II162" si="5531">IH162+II57-II61</f>
        <v>2886.3650103500809</v>
      </c>
      <c r="IJ162" s="77">
        <f t="shared" ref="IJ162" si="5532">II162+IJ57-IJ61</f>
        <v>2886.3650103500809</v>
      </c>
      <c r="IK162" s="77">
        <f t="shared" ref="IK162" si="5533">IJ162+IK57-IK61</f>
        <v>2886.3650103500809</v>
      </c>
      <c r="IL162" s="77">
        <f t="shared" ref="IL162" si="5534">IK162+IL57-IL61</f>
        <v>2886.3650103500809</v>
      </c>
      <c r="IM162" s="77">
        <f t="shared" ref="IM162" si="5535">IL162+IM57-IM61</f>
        <v>2886.3650103500809</v>
      </c>
      <c r="IN162" s="77">
        <f t="shared" ref="IN162" si="5536">IM162+IN57-IN61</f>
        <v>2886.3650103500809</v>
      </c>
      <c r="IO162" s="77">
        <f t="shared" ref="IO162" si="5537">IN162+IO57-IO61</f>
        <v>2886.3650103500809</v>
      </c>
      <c r="IP162" s="77">
        <f t="shared" ref="IP162" si="5538">IO162+IP57-IP61</f>
        <v>2886.3650103500809</v>
      </c>
      <c r="IQ162" s="77">
        <f t="shared" ref="IQ162" si="5539">IP162+IQ57-IQ61</f>
        <v>2886.3650103500809</v>
      </c>
      <c r="IR162" s="77">
        <f t="shared" ref="IR162" si="5540">IQ162+IR57-IR61</f>
        <v>2886.3650103500809</v>
      </c>
      <c r="IS162" s="77">
        <f t="shared" ref="IS162" si="5541">IR162+IS57-IS61</f>
        <v>2886.3650103500809</v>
      </c>
      <c r="IT162" s="77">
        <f t="shared" ref="IT162" si="5542">IS162+IT57-IT61</f>
        <v>2886.3650103500809</v>
      </c>
      <c r="IU162" s="77">
        <f t="shared" ref="IU162" si="5543">IT162+IU57-IU61</f>
        <v>2886.3650103500809</v>
      </c>
      <c r="IV162" s="77">
        <f t="shared" ref="IV162" si="5544">IU162+IV57-IV61</f>
        <v>2886.3650103500809</v>
      </c>
      <c r="IW162" s="77">
        <f t="shared" ref="IW162" si="5545">IV162+IW57-IW61</f>
        <v>2886.3650103500809</v>
      </c>
      <c r="IX162" s="77">
        <f t="shared" ref="IX162" si="5546">IW162+IX57-IX61</f>
        <v>2886.3650103500809</v>
      </c>
      <c r="IY162" s="77">
        <f t="shared" ref="IY162" si="5547">IX162+IY57-IY61</f>
        <v>2886.3650103500809</v>
      </c>
      <c r="IZ162" s="77">
        <f t="shared" ref="IZ162" si="5548">IY162+IZ57-IZ61</f>
        <v>2886.3650103500809</v>
      </c>
      <c r="JA162" s="77">
        <f t="shared" ref="JA162" si="5549">IZ162+JA57-JA61</f>
        <v>2886.3650103500809</v>
      </c>
      <c r="JB162" s="77">
        <f t="shared" ref="JB162" si="5550">JA162+JB57-JB61</f>
        <v>2886.3650103500809</v>
      </c>
      <c r="JC162" s="77">
        <f t="shared" ref="JC162" si="5551">JB162+JC57-JC61</f>
        <v>2886.3650103500809</v>
      </c>
      <c r="JD162" s="77">
        <f t="shared" ref="JD162" si="5552">JC162+JD57-JD61</f>
        <v>2886.3650103500809</v>
      </c>
      <c r="JE162" s="77">
        <f t="shared" ref="JE162" si="5553">JD162+JE57-JE61</f>
        <v>2886.3650103500809</v>
      </c>
      <c r="JF162" s="77">
        <f t="shared" ref="JF162" si="5554">JE162+JF57-JF61</f>
        <v>2886.3650103500809</v>
      </c>
      <c r="JG162" s="77">
        <f t="shared" ref="JG162" si="5555">JF162+JG57-JG61</f>
        <v>2886.3650103500809</v>
      </c>
      <c r="JH162" s="77">
        <f t="shared" ref="JH162" si="5556">JG162+JH57-JH61</f>
        <v>2886.3650103500809</v>
      </c>
      <c r="JI162" s="77">
        <f t="shared" ref="JI162" si="5557">JH162+JI57-JI61</f>
        <v>2886.3650103500809</v>
      </c>
      <c r="JJ162" s="77">
        <f t="shared" ref="JJ162" si="5558">JI162+JJ57-JJ61</f>
        <v>2886.3650103500809</v>
      </c>
      <c r="JK162" s="77">
        <f t="shared" ref="JK162" si="5559">JJ162+JK57-JK61</f>
        <v>2886.3650103500809</v>
      </c>
      <c r="JL162" s="77">
        <f t="shared" ref="JL162" si="5560">JK162+JL57-JL61</f>
        <v>2886.3650103500809</v>
      </c>
      <c r="JM162" s="77">
        <f t="shared" ref="JM162" si="5561">JL162+JM57-JM61</f>
        <v>2886.3650103500809</v>
      </c>
      <c r="JN162" s="77">
        <f t="shared" ref="JN162" si="5562">JM162+JN57-JN61</f>
        <v>2886.3650103500809</v>
      </c>
      <c r="JO162" s="77">
        <f t="shared" ref="JO162" si="5563">JN162+JO57-JO61</f>
        <v>2886.3650103500809</v>
      </c>
      <c r="JP162" s="77">
        <f t="shared" ref="JP162" si="5564">JO162+JP57-JP61</f>
        <v>2886.3650103500809</v>
      </c>
      <c r="JQ162" s="77">
        <f t="shared" ref="JQ162" si="5565">JP162+JQ57-JQ61</f>
        <v>2886.3650103500809</v>
      </c>
      <c r="JR162" s="77">
        <f t="shared" ref="JR162" si="5566">JQ162+JR57-JR61</f>
        <v>2886.3650103500809</v>
      </c>
      <c r="JS162" s="77">
        <f t="shared" ref="JS162" si="5567">JR162+JS57-JS61</f>
        <v>2886.3650103500809</v>
      </c>
      <c r="JT162" s="77">
        <f t="shared" ref="JT162" si="5568">JS162+JT57-JT61</f>
        <v>2886.3650103500809</v>
      </c>
      <c r="JU162" s="77">
        <f t="shared" ref="JU162" si="5569">JT162+JU57-JU61</f>
        <v>2886.3650103500809</v>
      </c>
      <c r="JV162" s="77">
        <f t="shared" ref="JV162" si="5570">JU162+JV57-JV61</f>
        <v>2886.3650103500809</v>
      </c>
      <c r="JW162" s="77">
        <f t="shared" ref="JW162" si="5571">JV162+JW57-JW61</f>
        <v>2886.3650103500809</v>
      </c>
      <c r="JX162" s="77">
        <f t="shared" ref="JX162" si="5572">JW162+JX57-JX61</f>
        <v>2886.3650103500809</v>
      </c>
      <c r="JY162" s="77">
        <f t="shared" ref="JY162" si="5573">JX162+JY57-JY61</f>
        <v>2886.3650103500809</v>
      </c>
      <c r="JZ162" s="77">
        <f t="shared" ref="JZ162" si="5574">JY162+JZ57-JZ61</f>
        <v>2886.3650103500809</v>
      </c>
      <c r="KA162" s="77">
        <f t="shared" ref="KA162" si="5575">JZ162+KA57-KA61</f>
        <v>2886.3650103500809</v>
      </c>
      <c r="KB162" s="77">
        <f t="shared" ref="KB162" si="5576">KA162+KB57-KB61</f>
        <v>2886.3650103500809</v>
      </c>
      <c r="KC162" s="77">
        <f t="shared" ref="KC162" si="5577">KB162+KC57-KC61</f>
        <v>2886.3650103500809</v>
      </c>
      <c r="KD162" s="77">
        <f t="shared" ref="KD162" si="5578">KC162+KD57-KD61</f>
        <v>2886.3650103500809</v>
      </c>
      <c r="KE162" s="77">
        <f t="shared" ref="KE162" si="5579">KD162+KE57-KE61</f>
        <v>2886.3650103500809</v>
      </c>
      <c r="KF162" s="77">
        <f t="shared" ref="KF162" si="5580">KE162+KF57-KF61</f>
        <v>2886.3650103500809</v>
      </c>
      <c r="KG162" s="77">
        <f t="shared" ref="KG162" si="5581">KF162+KG57-KG61</f>
        <v>2886.3650103500809</v>
      </c>
      <c r="KH162" s="77">
        <f t="shared" ref="KH162" si="5582">KG162+KH57-KH61</f>
        <v>2886.3650103500809</v>
      </c>
      <c r="KI162" s="77">
        <f t="shared" ref="KI162" si="5583">KH162+KI57-KI61</f>
        <v>2886.3650103500809</v>
      </c>
      <c r="KJ162" s="77">
        <f t="shared" ref="KJ162" si="5584">KI162+KJ57-KJ61</f>
        <v>2886.3650103500809</v>
      </c>
      <c r="KK162" s="77">
        <f t="shared" ref="KK162" si="5585">KJ162+KK57-KK61</f>
        <v>2886.3650103500809</v>
      </c>
      <c r="KL162" s="77">
        <f t="shared" ref="KL162" si="5586">KK162+KL57-KL61</f>
        <v>2886.3650103500809</v>
      </c>
      <c r="KM162" s="77">
        <f t="shared" ref="KM162" si="5587">KL162+KM57-KM61</f>
        <v>2886.3650103500809</v>
      </c>
      <c r="KN162" s="77">
        <f t="shared" ref="KN162" si="5588">KM162+KN57-KN61</f>
        <v>2886.3650103500809</v>
      </c>
      <c r="KO162" s="77">
        <f t="shared" ref="KO162" si="5589">KN162+KO57-KO61</f>
        <v>2886.3650103500809</v>
      </c>
    </row>
    <row r="163" spans="1:301" s="22" customFormat="1" ht="12" x14ac:dyDescent="0.2">
      <c r="A163" s="35" t="s">
        <v>319</v>
      </c>
      <c r="B163" s="144">
        <f t="shared" ref="B163:S163" si="5590">B164+B165</f>
        <v>29164.341990599965</v>
      </c>
      <c r="C163" s="144">
        <f t="shared" ca="1" si="5590"/>
        <v>29164.341990599965</v>
      </c>
      <c r="D163" s="144">
        <f t="shared" ca="1" si="5590"/>
        <v>29164.341990599965</v>
      </c>
      <c r="E163" s="144">
        <f t="shared" ca="1" si="5590"/>
        <v>29164.341990599965</v>
      </c>
      <c r="F163" s="144">
        <f t="shared" ca="1" si="5590"/>
        <v>29164.341990599965</v>
      </c>
      <c r="G163" s="144">
        <f t="shared" ca="1" si="5590"/>
        <v>29164.341990599965</v>
      </c>
      <c r="H163" s="144">
        <f t="shared" ca="1" si="5590"/>
        <v>29164.341990599965</v>
      </c>
      <c r="I163" s="144">
        <f t="shared" ca="1" si="5590"/>
        <v>29164.341990599965</v>
      </c>
      <c r="J163" s="144">
        <f t="shared" ca="1" si="5590"/>
        <v>29164.341990599965</v>
      </c>
      <c r="K163" s="144">
        <f t="shared" ca="1" si="5590"/>
        <v>29164.341990599965</v>
      </c>
      <c r="L163" s="144">
        <f t="shared" ca="1" si="5590"/>
        <v>29164.341990599965</v>
      </c>
      <c r="M163" s="144">
        <f t="shared" ca="1" si="5590"/>
        <v>29164.341990599965</v>
      </c>
      <c r="N163" s="144">
        <f t="shared" ca="1" si="5590"/>
        <v>29164.341990599965</v>
      </c>
      <c r="O163" s="144">
        <f t="shared" ca="1" si="5590"/>
        <v>29164.341990599965</v>
      </c>
      <c r="P163" s="144">
        <f t="shared" ca="1" si="5590"/>
        <v>29164.341990599965</v>
      </c>
      <c r="Q163" s="144">
        <f t="shared" ca="1" si="5590"/>
        <v>29164.341990599965</v>
      </c>
      <c r="R163" s="144">
        <f t="shared" ca="1" si="5590"/>
        <v>29164.341990599965</v>
      </c>
      <c r="S163" s="144">
        <f t="shared" ca="1" si="5590"/>
        <v>29164.341990599965</v>
      </c>
      <c r="T163" s="144">
        <f t="shared" ref="T163" ca="1" si="5591">T164+T165</f>
        <v>29164.341990599965</v>
      </c>
      <c r="U163" s="144">
        <f t="shared" ref="U163" ca="1" si="5592">U164+U165</f>
        <v>29164.341990599965</v>
      </c>
      <c r="V163" s="144">
        <f t="shared" ref="V163" ca="1" si="5593">V164+V165</f>
        <v>29164.341990599965</v>
      </c>
      <c r="W163" s="144">
        <f t="shared" ref="W163" ca="1" si="5594">W164+W165</f>
        <v>29164.341990599965</v>
      </c>
      <c r="X163" s="144">
        <f t="shared" ref="X163" ca="1" si="5595">X164+X165</f>
        <v>29164.341990599965</v>
      </c>
      <c r="Y163" s="144">
        <f t="shared" ref="Y163" ca="1" si="5596">Y164+Y165</f>
        <v>29164.341990599965</v>
      </c>
      <c r="Z163" s="144">
        <f t="shared" ref="Z163" ca="1" si="5597">Z164+Z165</f>
        <v>29164.341990599965</v>
      </c>
      <c r="AA163" s="144">
        <f t="shared" ref="AA163" ca="1" si="5598">AA164+AA165</f>
        <v>29164.341990599965</v>
      </c>
      <c r="AB163" s="144">
        <f t="shared" ref="AB163" ca="1" si="5599">AB164+AB165</f>
        <v>29164.341990599965</v>
      </c>
      <c r="AC163" s="144">
        <f t="shared" ref="AC163" ca="1" si="5600">AC164+AC165</f>
        <v>29164.341990599965</v>
      </c>
      <c r="AD163" s="144">
        <f t="shared" ref="AD163" ca="1" si="5601">AD164+AD165</f>
        <v>29164.341990599965</v>
      </c>
      <c r="AE163" s="144">
        <f t="shared" ref="AE163" ca="1" si="5602">AE164+AE165</f>
        <v>29164.341990599965</v>
      </c>
      <c r="AF163" s="144">
        <f t="shared" ref="AF163" ca="1" si="5603">AF164+AF165</f>
        <v>29164.341990599965</v>
      </c>
      <c r="AG163" s="144">
        <f t="shared" ref="AG163" ca="1" si="5604">AG164+AG165</f>
        <v>29164.341990599965</v>
      </c>
      <c r="AH163" s="144">
        <f t="shared" ref="AH163" ca="1" si="5605">AH164+AH165</f>
        <v>29164.341990599965</v>
      </c>
      <c r="AI163" s="144">
        <f t="shared" ref="AI163" ca="1" si="5606">AI164+AI165</f>
        <v>29164.341990599965</v>
      </c>
      <c r="AJ163" s="144">
        <f t="shared" ref="AJ163" ca="1" si="5607">AJ164+AJ165</f>
        <v>29164.341990599965</v>
      </c>
      <c r="AK163" s="144">
        <f t="shared" ref="AK163:AV163" ca="1" si="5608">AK164+AK165</f>
        <v>29164.341990599965</v>
      </c>
      <c r="AL163" s="144">
        <f t="shared" ca="1" si="5608"/>
        <v>29164.341990599965</v>
      </c>
      <c r="AM163" s="144">
        <f t="shared" ca="1" si="5608"/>
        <v>29164.341990599965</v>
      </c>
      <c r="AN163" s="144">
        <f t="shared" ca="1" si="5608"/>
        <v>29164.341990599965</v>
      </c>
      <c r="AO163" s="144">
        <f t="shared" ca="1" si="5608"/>
        <v>29164.341990599965</v>
      </c>
      <c r="AP163" s="144">
        <f t="shared" ca="1" si="5608"/>
        <v>29164.341990599965</v>
      </c>
      <c r="AQ163" s="144">
        <f t="shared" ca="1" si="5608"/>
        <v>29164.341990599965</v>
      </c>
      <c r="AR163" s="144">
        <f t="shared" ca="1" si="5608"/>
        <v>29164.341990599965</v>
      </c>
      <c r="AS163" s="144">
        <f t="shared" ca="1" si="5608"/>
        <v>29164.341990599965</v>
      </c>
      <c r="AT163" s="144">
        <f t="shared" ca="1" si="5608"/>
        <v>29164.341990599965</v>
      </c>
      <c r="AU163" s="144">
        <f t="shared" ca="1" si="5608"/>
        <v>29164.341990599965</v>
      </c>
      <c r="AV163" s="144">
        <f t="shared" ca="1" si="5608"/>
        <v>29164.341990599965</v>
      </c>
      <c r="AW163" s="144">
        <f t="shared" ref="AW163" ca="1" si="5609">AW164+AW165</f>
        <v>29164.341990599965</v>
      </c>
      <c r="AX163" s="144">
        <f t="shared" ref="AX163" ca="1" si="5610">AX164+AX165</f>
        <v>29164.341990599965</v>
      </c>
      <c r="AY163" s="144">
        <f t="shared" ref="AY163" ca="1" si="5611">AY164+AY165</f>
        <v>29164.341990599965</v>
      </c>
      <c r="AZ163" s="144">
        <f t="shared" ref="AZ163" ca="1" si="5612">AZ164+AZ165</f>
        <v>29164.341990599965</v>
      </c>
      <c r="BA163" s="144">
        <f t="shared" ref="BA163" ca="1" si="5613">BA164+BA165</f>
        <v>29164.341990599965</v>
      </c>
      <c r="BB163" s="144">
        <f t="shared" ref="BB163" ca="1" si="5614">BB164+BB165</f>
        <v>29164.341990599965</v>
      </c>
      <c r="BC163" s="144">
        <f t="shared" ref="BC163" ca="1" si="5615">BC164+BC165</f>
        <v>29164.341990599965</v>
      </c>
      <c r="BD163" s="144">
        <f t="shared" ref="BD163" ca="1" si="5616">BD164+BD165</f>
        <v>29164.341990599965</v>
      </c>
      <c r="BE163" s="144">
        <f t="shared" ref="BE163" ca="1" si="5617">BE164+BE165</f>
        <v>29164.341990599965</v>
      </c>
      <c r="BF163" s="144">
        <f t="shared" ref="BF163" ca="1" si="5618">BF164+BF165</f>
        <v>29164.341990599965</v>
      </c>
      <c r="BG163" s="144">
        <f t="shared" ref="BG163" ca="1" si="5619">BG164+BG165</f>
        <v>29164.341990599965</v>
      </c>
      <c r="BH163" s="144">
        <f t="shared" ref="BH163" ca="1" si="5620">BH164+BH165</f>
        <v>29164.341990599965</v>
      </c>
      <c r="BI163" s="144">
        <f t="shared" ref="BI163" ca="1" si="5621">BI164+BI165</f>
        <v>29164.341990599965</v>
      </c>
      <c r="BJ163" s="144">
        <f t="shared" ref="BJ163" ca="1" si="5622">BJ164+BJ165</f>
        <v>29164.341990599965</v>
      </c>
      <c r="BK163" s="144">
        <f t="shared" ref="BK163" ca="1" si="5623">BK164+BK165</f>
        <v>29164.341990599965</v>
      </c>
      <c r="BL163" s="144">
        <f t="shared" ref="BL163" ca="1" si="5624">BL164+BL165</f>
        <v>29164.341990599965</v>
      </c>
      <c r="BM163" s="144">
        <f t="shared" ref="BM163" ca="1" si="5625">BM164+BM165</f>
        <v>29164.341990599965</v>
      </c>
      <c r="BN163" s="144">
        <f t="shared" ref="BN163" ca="1" si="5626">BN164+BN165</f>
        <v>29164.341990599965</v>
      </c>
      <c r="BO163" s="144">
        <f t="shared" ref="BO163" ca="1" si="5627">BO164+BO165</f>
        <v>29164.341990599965</v>
      </c>
      <c r="BP163" s="144">
        <f t="shared" ref="BP163" ca="1" si="5628">BP164+BP165</f>
        <v>29164.341990599965</v>
      </c>
      <c r="BQ163" s="144">
        <f t="shared" ref="BQ163" ca="1" si="5629">BQ164+BQ165</f>
        <v>29164.341990599965</v>
      </c>
      <c r="BR163" s="144">
        <f t="shared" ref="BR163" ca="1" si="5630">BR164+BR165</f>
        <v>29164.341990599965</v>
      </c>
      <c r="BS163" s="144">
        <f t="shared" ref="BS163" ca="1" si="5631">BS164+BS165</f>
        <v>29164.341990599965</v>
      </c>
      <c r="BT163" s="144">
        <f t="shared" ref="BT163" ca="1" si="5632">BT164+BT165</f>
        <v>29164.341990599965</v>
      </c>
      <c r="BU163" s="144">
        <f t="shared" ref="BU163" ca="1" si="5633">BU164+BU165</f>
        <v>29164.341990599965</v>
      </c>
      <c r="BV163" s="144">
        <f t="shared" ref="BV163" ca="1" si="5634">BV164+BV165</f>
        <v>29164.341990599965</v>
      </c>
      <c r="BW163" s="144">
        <f t="shared" ref="BW163" ca="1" si="5635">BW164+BW165</f>
        <v>29164.341990599965</v>
      </c>
      <c r="BX163" s="144">
        <f t="shared" ref="BX163" ca="1" si="5636">BX164+BX165</f>
        <v>29164.341990599965</v>
      </c>
      <c r="BY163" s="144">
        <f t="shared" ref="BY163" ca="1" si="5637">BY164+BY165</f>
        <v>29164.341990599965</v>
      </c>
      <c r="BZ163" s="144">
        <f t="shared" ref="BZ163" ca="1" si="5638">BZ164+BZ165</f>
        <v>29164.341990599965</v>
      </c>
      <c r="CA163" s="144">
        <f t="shared" ref="CA163" ca="1" si="5639">CA164+CA165</f>
        <v>29164.341990599965</v>
      </c>
      <c r="CB163" s="144">
        <f t="shared" ref="CB163" ca="1" si="5640">CB164+CB165</f>
        <v>29164.341990599965</v>
      </c>
      <c r="CC163" s="144">
        <f t="shared" ref="CC163" ca="1" si="5641">CC164+CC165</f>
        <v>29164.341990599965</v>
      </c>
      <c r="CD163" s="144">
        <f t="shared" ref="CD163" ca="1" si="5642">CD164+CD165</f>
        <v>29164.341990599965</v>
      </c>
      <c r="CE163" s="144">
        <f t="shared" ref="CE163" ca="1" si="5643">CE164+CE165</f>
        <v>29164.341990599965</v>
      </c>
      <c r="CF163" s="144">
        <f t="shared" ref="CF163" ca="1" si="5644">CF164+CF165</f>
        <v>29164.341990599965</v>
      </c>
      <c r="CG163" s="144">
        <f t="shared" ref="CG163" ca="1" si="5645">CG164+CG165</f>
        <v>29164.341990599965</v>
      </c>
      <c r="CH163" s="144">
        <f t="shared" ref="CH163" ca="1" si="5646">CH164+CH165</f>
        <v>29164.341990599965</v>
      </c>
      <c r="CI163" s="144">
        <f t="shared" ref="CI163" ca="1" si="5647">CI164+CI165</f>
        <v>29164.341990599965</v>
      </c>
      <c r="CJ163" s="144">
        <f t="shared" ref="CJ163" ca="1" si="5648">CJ164+CJ165</f>
        <v>29164.341990599965</v>
      </c>
      <c r="CK163" s="144">
        <f t="shared" ref="CK163" ca="1" si="5649">CK164+CK165</f>
        <v>29164.341990599965</v>
      </c>
      <c r="CL163" s="144">
        <f t="shared" ref="CL163" ca="1" si="5650">CL164+CL165</f>
        <v>29164.341990599965</v>
      </c>
      <c r="CM163" s="144">
        <f t="shared" ref="CM163" ca="1" si="5651">CM164+CM165</f>
        <v>29164.341990599965</v>
      </c>
      <c r="CN163" s="144">
        <f t="shared" ref="CN163" ca="1" si="5652">CN164+CN165</f>
        <v>29164.341990599965</v>
      </c>
      <c r="CO163" s="144">
        <f t="shared" ref="CO163" ca="1" si="5653">CO164+CO165</f>
        <v>29164.341990599965</v>
      </c>
      <c r="CP163" s="144">
        <f t="shared" ref="CP163" ca="1" si="5654">CP164+CP165</f>
        <v>29164.341990599965</v>
      </c>
      <c r="CQ163" s="144">
        <f t="shared" ref="CQ163" ca="1" si="5655">CQ164+CQ165</f>
        <v>29164.341990599965</v>
      </c>
      <c r="CR163" s="144">
        <f t="shared" ref="CR163" ca="1" si="5656">CR164+CR165</f>
        <v>29164.341990599965</v>
      </c>
      <c r="CS163" s="144">
        <f t="shared" ref="CS163" ca="1" si="5657">CS164+CS165</f>
        <v>29164.341990599965</v>
      </c>
      <c r="CT163" s="144">
        <f t="shared" ref="CT163" ca="1" si="5658">CT164+CT165</f>
        <v>29164.341990599965</v>
      </c>
      <c r="CU163" s="144">
        <f t="shared" ref="CU163" ca="1" si="5659">CU164+CU165</f>
        <v>29164.341990599965</v>
      </c>
      <c r="CV163" s="144">
        <f t="shared" ref="CV163" ca="1" si="5660">CV164+CV165</f>
        <v>29164.341990599965</v>
      </c>
      <c r="CW163" s="144">
        <f t="shared" ref="CW163" ca="1" si="5661">CW164+CW165</f>
        <v>29164.341990599965</v>
      </c>
      <c r="CX163" s="144">
        <f t="shared" ref="CX163" ca="1" si="5662">CX164+CX165</f>
        <v>29164.341990599965</v>
      </c>
      <c r="CY163" s="144">
        <f t="shared" ref="CY163" ca="1" si="5663">CY164+CY165</f>
        <v>29164.341990599965</v>
      </c>
      <c r="CZ163" s="144">
        <f t="shared" ref="CZ163" ca="1" si="5664">CZ164+CZ165</f>
        <v>29164.341990599965</v>
      </c>
      <c r="DA163" s="144">
        <f t="shared" ref="DA163" ca="1" si="5665">DA164+DA165</f>
        <v>29164.341990599965</v>
      </c>
      <c r="DB163" s="144">
        <f t="shared" ref="DB163" ca="1" si="5666">DB164+DB165</f>
        <v>29164.341990599965</v>
      </c>
      <c r="DC163" s="144">
        <f t="shared" ref="DC163" ca="1" si="5667">DC164+DC165</f>
        <v>29164.341990599965</v>
      </c>
      <c r="DD163" s="144">
        <f t="shared" ref="DD163" ca="1" si="5668">DD164+DD165</f>
        <v>29164.341990599965</v>
      </c>
      <c r="DE163" s="144">
        <f t="shared" ref="DE163" ca="1" si="5669">DE164+DE165</f>
        <v>29164.341990599965</v>
      </c>
      <c r="DF163" s="144">
        <f t="shared" ref="DF163" ca="1" si="5670">DF164+DF165</f>
        <v>29164.341990599965</v>
      </c>
      <c r="DG163" s="144">
        <f t="shared" ref="DG163" ca="1" si="5671">DG164+DG165</f>
        <v>29164.341990599965</v>
      </c>
      <c r="DH163" s="144">
        <f t="shared" ref="DH163" ca="1" si="5672">DH164+DH165</f>
        <v>29164.341990599965</v>
      </c>
      <c r="DI163" s="144">
        <f t="shared" ref="DI163" ca="1" si="5673">DI164+DI165</f>
        <v>29164.341990599965</v>
      </c>
      <c r="DJ163" s="144">
        <f t="shared" ref="DJ163" ca="1" si="5674">DJ164+DJ165</f>
        <v>29164.341990599965</v>
      </c>
      <c r="DK163" s="144">
        <f t="shared" ref="DK163" ca="1" si="5675">DK164+DK165</f>
        <v>29164.341990599965</v>
      </c>
      <c r="DL163" s="144">
        <f t="shared" ref="DL163" ca="1" si="5676">DL164+DL165</f>
        <v>29164.341990599965</v>
      </c>
      <c r="DM163" s="144">
        <f t="shared" ref="DM163" ca="1" si="5677">DM164+DM165</f>
        <v>29164.341990599965</v>
      </c>
      <c r="DN163" s="144">
        <f t="shared" ref="DN163" ca="1" si="5678">DN164+DN165</f>
        <v>29164.341990599965</v>
      </c>
      <c r="DO163" s="144">
        <f t="shared" ref="DO163" ca="1" si="5679">DO164+DO165</f>
        <v>29164.341990599965</v>
      </c>
      <c r="DP163" s="144">
        <f t="shared" ref="DP163" ca="1" si="5680">DP164+DP165</f>
        <v>29164.341990599965</v>
      </c>
      <c r="DQ163" s="144">
        <f t="shared" ref="DQ163:EA163" ca="1" si="5681">DQ164+DQ165</f>
        <v>29164.341990599965</v>
      </c>
      <c r="DR163" s="144">
        <f t="shared" ca="1" si="5681"/>
        <v>29164.341990599965</v>
      </c>
      <c r="DS163" s="144">
        <f t="shared" ca="1" si="5681"/>
        <v>29164.341990599965</v>
      </c>
      <c r="DT163" s="144">
        <f t="shared" ca="1" si="5681"/>
        <v>29164.341990599965</v>
      </c>
      <c r="DU163" s="144">
        <f t="shared" ca="1" si="5681"/>
        <v>29164.341990599965</v>
      </c>
      <c r="DV163" s="144">
        <f t="shared" ca="1" si="5681"/>
        <v>29164.341990599965</v>
      </c>
      <c r="DW163" s="144">
        <f t="shared" ca="1" si="5681"/>
        <v>29164.341990599965</v>
      </c>
      <c r="DX163" s="144">
        <f t="shared" ca="1" si="5681"/>
        <v>29164.341990599965</v>
      </c>
      <c r="DY163" s="144">
        <f t="shared" ca="1" si="5681"/>
        <v>29164.341990599965</v>
      </c>
      <c r="DZ163" s="144">
        <f t="shared" ca="1" si="5681"/>
        <v>29164.341990599965</v>
      </c>
      <c r="EA163" s="144">
        <f t="shared" ca="1" si="5681"/>
        <v>29164.341990599965</v>
      </c>
      <c r="EB163" s="144">
        <f t="shared" ref="EB163:EM163" ca="1" si="5682">EB164+EB165</f>
        <v>29164.341990599965</v>
      </c>
      <c r="EC163" s="144">
        <f t="shared" ca="1" si="5682"/>
        <v>37608.282993852357</v>
      </c>
      <c r="ED163" s="144">
        <f t="shared" ca="1" si="5682"/>
        <v>37967.49378816814</v>
      </c>
      <c r="EE163" s="144">
        <f t="shared" ca="1" si="5682"/>
        <v>38326.70458248393</v>
      </c>
      <c r="EF163" s="144">
        <f t="shared" ca="1" si="5682"/>
        <v>38685.915376799712</v>
      </c>
      <c r="EG163" s="144">
        <f t="shared" ca="1" si="5682"/>
        <v>39045.126171115495</v>
      </c>
      <c r="EH163" s="144">
        <f t="shared" ca="1" si="5682"/>
        <v>39297.071194502838</v>
      </c>
      <c r="EI163" s="144">
        <f t="shared" ca="1" si="5682"/>
        <v>39297.071194502838</v>
      </c>
      <c r="EJ163" s="144">
        <f t="shared" ca="1" si="5682"/>
        <v>39297.071194502838</v>
      </c>
      <c r="EK163" s="144">
        <f t="shared" ca="1" si="5682"/>
        <v>39297.071194502838</v>
      </c>
      <c r="EL163" s="144">
        <f t="shared" ca="1" si="5682"/>
        <v>39297.071194502838</v>
      </c>
      <c r="EM163" s="144">
        <f t="shared" ca="1" si="5682"/>
        <v>39297.071194502838</v>
      </c>
      <c r="EN163" s="144">
        <f t="shared" ref="EN163:FK163" ca="1" si="5683">EN164+EN165</f>
        <v>39297.071194502838</v>
      </c>
      <c r="EO163" s="144">
        <f t="shared" ca="1" si="5683"/>
        <v>38556.775321403155</v>
      </c>
      <c r="EP163" s="144">
        <f t="shared" ca="1" si="5683"/>
        <v>38408.716146783219</v>
      </c>
      <c r="EQ163" s="144">
        <f t="shared" ca="1" si="5683"/>
        <v>38408.716146783219</v>
      </c>
      <c r="ER163" s="144">
        <f t="shared" ca="1" si="5683"/>
        <v>38408.716146783219</v>
      </c>
      <c r="ES163" s="144">
        <f t="shared" ca="1" si="5683"/>
        <v>38408.716146783219</v>
      </c>
      <c r="ET163" s="144">
        <f t="shared" ca="1" si="5683"/>
        <v>38408.716146783219</v>
      </c>
      <c r="EU163" s="144">
        <f t="shared" ca="1" si="5683"/>
        <v>38408.716146783219</v>
      </c>
      <c r="EV163" s="144">
        <f t="shared" ca="1" si="5683"/>
        <v>38408.716146783219</v>
      </c>
      <c r="EW163" s="144">
        <f t="shared" ca="1" si="5683"/>
        <v>38408.716146783219</v>
      </c>
      <c r="EX163" s="144">
        <f t="shared" ca="1" si="5683"/>
        <v>38408.716146783219</v>
      </c>
      <c r="EY163" s="144">
        <f t="shared" ca="1" si="5683"/>
        <v>38408.716146783219</v>
      </c>
      <c r="EZ163" s="144">
        <f t="shared" ca="1" si="5683"/>
        <v>38408.716146783219</v>
      </c>
      <c r="FA163" s="144">
        <f t="shared" ca="1" si="5683"/>
        <v>37668.420273683543</v>
      </c>
      <c r="FB163" s="144">
        <f t="shared" ca="1" si="5683"/>
        <v>37520.361099063615</v>
      </c>
      <c r="FC163" s="144">
        <f t="shared" ca="1" si="5683"/>
        <v>37520.361099063615</v>
      </c>
      <c r="FD163" s="144">
        <f t="shared" ca="1" si="5683"/>
        <v>37520.361099063615</v>
      </c>
      <c r="FE163" s="144">
        <f t="shared" ca="1" si="5683"/>
        <v>37520.361099063615</v>
      </c>
      <c r="FF163" s="144">
        <f t="shared" ca="1" si="5683"/>
        <v>37520.361099063615</v>
      </c>
      <c r="FG163" s="144">
        <f t="shared" ca="1" si="5683"/>
        <v>37520.361099063615</v>
      </c>
      <c r="FH163" s="144">
        <f t="shared" ca="1" si="5683"/>
        <v>37520.361099063615</v>
      </c>
      <c r="FI163" s="144">
        <f t="shared" ca="1" si="5683"/>
        <v>37520.361099063615</v>
      </c>
      <c r="FJ163" s="144">
        <f t="shared" ca="1" si="5683"/>
        <v>37520.361099063615</v>
      </c>
      <c r="FK163" s="144">
        <f t="shared" ca="1" si="5683"/>
        <v>37520.361099063615</v>
      </c>
      <c r="FL163" s="144">
        <f t="shared" ref="FL163:HW163" ca="1" si="5684">FL164+FL165</f>
        <v>37520.361099063615</v>
      </c>
      <c r="FM163" s="144">
        <f t="shared" ca="1" si="5684"/>
        <v>36780.065225963932</v>
      </c>
      <c r="FN163" s="144">
        <f t="shared" ca="1" si="5684"/>
        <v>36632.006051343997</v>
      </c>
      <c r="FO163" s="144">
        <f t="shared" ca="1" si="5684"/>
        <v>36632.006051343997</v>
      </c>
      <c r="FP163" s="144">
        <f t="shared" ca="1" si="5684"/>
        <v>36632.006051343997</v>
      </c>
      <c r="FQ163" s="144">
        <f t="shared" ca="1" si="5684"/>
        <v>36632.006051343997</v>
      </c>
      <c r="FR163" s="144">
        <f t="shared" ca="1" si="5684"/>
        <v>36632.006051343997</v>
      </c>
      <c r="FS163" s="144">
        <f t="shared" ca="1" si="5684"/>
        <v>36632.006051343997</v>
      </c>
      <c r="FT163" s="144">
        <f t="shared" ca="1" si="5684"/>
        <v>36632.006051343997</v>
      </c>
      <c r="FU163" s="144">
        <f t="shared" ca="1" si="5684"/>
        <v>36632.006051343997</v>
      </c>
      <c r="FV163" s="144">
        <f t="shared" ca="1" si="5684"/>
        <v>36632.006051343997</v>
      </c>
      <c r="FW163" s="144">
        <f t="shared" ca="1" si="5684"/>
        <v>36632.006051343997</v>
      </c>
      <c r="FX163" s="144">
        <f t="shared" ca="1" si="5684"/>
        <v>36632.006051343997</v>
      </c>
      <c r="FY163" s="144">
        <f t="shared" ca="1" si="5684"/>
        <v>44981.47350741097</v>
      </c>
      <c r="FZ163" s="144">
        <f t="shared" ca="1" si="5684"/>
        <v>45340.684301726753</v>
      </c>
      <c r="GA163" s="144">
        <f t="shared" ca="1" si="5684"/>
        <v>45699.895096042543</v>
      </c>
      <c r="GB163" s="144">
        <f t="shared" ca="1" si="5684"/>
        <v>46059.105890358325</v>
      </c>
      <c r="GC163" s="144">
        <f t="shared" ca="1" si="5684"/>
        <v>46418.316684674108</v>
      </c>
      <c r="GD163" s="144">
        <f t="shared" ca="1" si="5684"/>
        <v>46651.366998624362</v>
      </c>
      <c r="GE163" s="144">
        <f t="shared" ca="1" si="5684"/>
        <v>46651.366998624362</v>
      </c>
      <c r="GF163" s="144">
        <f t="shared" ca="1" si="5684"/>
        <v>46651.366998624362</v>
      </c>
      <c r="GG163" s="144">
        <f t="shared" ca="1" si="5684"/>
        <v>46651.366998624362</v>
      </c>
      <c r="GH163" s="144">
        <f t="shared" ca="1" si="5684"/>
        <v>46651.366998624362</v>
      </c>
      <c r="GI163" s="144">
        <f t="shared" ca="1" si="5684"/>
        <v>46651.366998624362</v>
      </c>
      <c r="GJ163" s="144">
        <f t="shared" ca="1" si="5684"/>
        <v>46651.366998624362</v>
      </c>
      <c r="GK163" s="144">
        <f t="shared" ca="1" si="5684"/>
        <v>63417.822628441369</v>
      </c>
      <c r="GL163" s="144">
        <f t="shared" ca="1" si="5684"/>
        <v>63777.033422757158</v>
      </c>
      <c r="GM163" s="144">
        <f t="shared" ca="1" si="5684"/>
        <v>64136.244217072941</v>
      </c>
      <c r="GN163" s="144">
        <f t="shared" ca="1" si="5684"/>
        <v>64495.455011388731</v>
      </c>
      <c r="GO163" s="144">
        <f t="shared" ca="1" si="5684"/>
        <v>64854.665805704513</v>
      </c>
      <c r="GP163" s="144">
        <f t="shared" ca="1" si="5684"/>
        <v>65213.876600020303</v>
      </c>
      <c r="GQ163" s="144">
        <f t="shared" ca="1" si="5684"/>
        <v>65573.087394336093</v>
      </c>
      <c r="GR163" s="144">
        <f t="shared" ca="1" si="5684"/>
        <v>65932.298188651868</v>
      </c>
      <c r="GS163" s="144">
        <f t="shared" ca="1" si="5684"/>
        <v>66291.508982967658</v>
      </c>
      <c r="GT163" s="144">
        <f t="shared" ca="1" si="5684"/>
        <v>66650.719777283448</v>
      </c>
      <c r="GU163" s="144">
        <f t="shared" ca="1" si="5684"/>
        <v>66771.113754404767</v>
      </c>
      <c r="GV163" s="144">
        <f t="shared" ca="1" si="5684"/>
        <v>66771.113754404767</v>
      </c>
      <c r="GW163" s="144">
        <f t="shared" ca="1" si="5684"/>
        <v>67547.218734221766</v>
      </c>
      <c r="GX163" s="144">
        <f t="shared" ca="1" si="5684"/>
        <v>67702.439730185171</v>
      </c>
      <c r="GY163" s="144">
        <f t="shared" ca="1" si="5684"/>
        <v>67702.439730185171</v>
      </c>
      <c r="GZ163" s="144">
        <f t="shared" ca="1" si="5684"/>
        <v>67702.439730185171</v>
      </c>
      <c r="HA163" s="144">
        <f t="shared" ca="1" si="5684"/>
        <v>67702.439730185171</v>
      </c>
      <c r="HB163" s="144">
        <f t="shared" ca="1" si="5684"/>
        <v>67702.439730185171</v>
      </c>
      <c r="HC163" s="144">
        <f t="shared" ca="1" si="5684"/>
        <v>67702.439730185171</v>
      </c>
      <c r="HD163" s="144">
        <f t="shared" ca="1" si="5684"/>
        <v>67702.439730185171</v>
      </c>
      <c r="HE163" s="144">
        <f t="shared" ca="1" si="5684"/>
        <v>67702.439730185171</v>
      </c>
      <c r="HF163" s="144">
        <f t="shared" ca="1" si="5684"/>
        <v>67702.439730185171</v>
      </c>
      <c r="HG163" s="144">
        <f t="shared" ca="1" si="5684"/>
        <v>67702.439730185171</v>
      </c>
      <c r="HH163" s="144">
        <f t="shared" ca="1" si="5684"/>
        <v>67702.439730185171</v>
      </c>
      <c r="HI163" s="144">
        <f t="shared" ca="1" si="5684"/>
        <v>66962.143857085466</v>
      </c>
      <c r="HJ163" s="144">
        <f t="shared" ca="1" si="5684"/>
        <v>66814.084682465531</v>
      </c>
      <c r="HK163" s="144">
        <f t="shared" ca="1" si="5684"/>
        <v>66814.084682465531</v>
      </c>
      <c r="HL163" s="144">
        <f t="shared" ca="1" si="5684"/>
        <v>66814.084682465531</v>
      </c>
      <c r="HM163" s="144">
        <f t="shared" ca="1" si="5684"/>
        <v>66814.084682465531</v>
      </c>
      <c r="HN163" s="144">
        <f t="shared" ca="1" si="5684"/>
        <v>66814.084682465531</v>
      </c>
      <c r="HO163" s="144">
        <f t="shared" ca="1" si="5684"/>
        <v>66814.084682465531</v>
      </c>
      <c r="HP163" s="144">
        <f t="shared" ca="1" si="5684"/>
        <v>66814.084682465531</v>
      </c>
      <c r="HQ163" s="144">
        <f t="shared" ca="1" si="5684"/>
        <v>66814.084682465531</v>
      </c>
      <c r="HR163" s="144">
        <f t="shared" ca="1" si="5684"/>
        <v>66814.084682465531</v>
      </c>
      <c r="HS163" s="144">
        <f t="shared" ca="1" si="5684"/>
        <v>66814.084682465531</v>
      </c>
      <c r="HT163" s="144">
        <f t="shared" ca="1" si="5684"/>
        <v>66814.084682465531</v>
      </c>
      <c r="HU163" s="144">
        <f t="shared" ca="1" si="5684"/>
        <v>66073.788809365869</v>
      </c>
      <c r="HV163" s="144">
        <f t="shared" ca="1" si="5684"/>
        <v>65925.729634745934</v>
      </c>
      <c r="HW163" s="144">
        <f t="shared" ca="1" si="5684"/>
        <v>65925.729634745934</v>
      </c>
      <c r="HX163" s="144">
        <f t="shared" ref="HX163:KI163" ca="1" si="5685">HX164+HX165</f>
        <v>65925.729634745934</v>
      </c>
      <c r="HY163" s="144">
        <f t="shared" ca="1" si="5685"/>
        <v>65925.729634745934</v>
      </c>
      <c r="HZ163" s="144">
        <f t="shared" ca="1" si="5685"/>
        <v>65925.729634745934</v>
      </c>
      <c r="IA163" s="144">
        <f t="shared" ca="1" si="5685"/>
        <v>65925.729634745934</v>
      </c>
      <c r="IB163" s="144">
        <f t="shared" ca="1" si="5685"/>
        <v>65925.729634745934</v>
      </c>
      <c r="IC163" s="144">
        <f t="shared" ca="1" si="5685"/>
        <v>65925.729634745934</v>
      </c>
      <c r="ID163" s="144">
        <f t="shared" ca="1" si="5685"/>
        <v>65925.729634745934</v>
      </c>
      <c r="IE163" s="144">
        <f t="shared" ca="1" si="5685"/>
        <v>65925.729634745934</v>
      </c>
      <c r="IF163" s="144">
        <f t="shared" ca="1" si="5685"/>
        <v>65925.729634745934</v>
      </c>
      <c r="IG163" s="144">
        <f t="shared" ca="1" si="5685"/>
        <v>65185.433761646258</v>
      </c>
      <c r="IH163" s="144">
        <f t="shared" ca="1" si="5685"/>
        <v>65037.374587026323</v>
      </c>
      <c r="II163" s="144">
        <f t="shared" ca="1" si="5685"/>
        <v>65037.374587026323</v>
      </c>
      <c r="IJ163" s="144">
        <f t="shared" ca="1" si="5685"/>
        <v>65037.374587026323</v>
      </c>
      <c r="IK163" s="144">
        <f t="shared" ca="1" si="5685"/>
        <v>65037.374587026323</v>
      </c>
      <c r="IL163" s="144">
        <f t="shared" ca="1" si="5685"/>
        <v>65037.374587026323</v>
      </c>
      <c r="IM163" s="144">
        <f t="shared" ca="1" si="5685"/>
        <v>65037.374587026323</v>
      </c>
      <c r="IN163" s="144">
        <f t="shared" ca="1" si="5685"/>
        <v>65037.374587026323</v>
      </c>
      <c r="IO163" s="144">
        <f t="shared" ca="1" si="5685"/>
        <v>65037.374587026323</v>
      </c>
      <c r="IP163" s="144">
        <f t="shared" ca="1" si="5685"/>
        <v>65037.374587026323</v>
      </c>
      <c r="IQ163" s="144">
        <f t="shared" ca="1" si="5685"/>
        <v>65037.374587026323</v>
      </c>
      <c r="IR163" s="144">
        <f t="shared" ca="1" si="5685"/>
        <v>65037.374587026323</v>
      </c>
      <c r="IS163" s="144">
        <f t="shared" ca="1" si="5685"/>
        <v>64297.078713926647</v>
      </c>
      <c r="IT163" s="144">
        <f t="shared" ca="1" si="5685"/>
        <v>64149.019539306712</v>
      </c>
      <c r="IU163" s="144">
        <f t="shared" ca="1" si="5685"/>
        <v>64149.019539306712</v>
      </c>
      <c r="IV163" s="144">
        <f t="shared" ca="1" si="5685"/>
        <v>64149.019539306712</v>
      </c>
      <c r="IW163" s="144">
        <f t="shared" ca="1" si="5685"/>
        <v>64149.019539306712</v>
      </c>
      <c r="IX163" s="144">
        <f t="shared" ca="1" si="5685"/>
        <v>64149.019539306712</v>
      </c>
      <c r="IY163" s="144">
        <f t="shared" ca="1" si="5685"/>
        <v>64149.019539306712</v>
      </c>
      <c r="IZ163" s="144">
        <f t="shared" ca="1" si="5685"/>
        <v>64149.019539306712</v>
      </c>
      <c r="JA163" s="144">
        <f t="shared" ca="1" si="5685"/>
        <v>64149.019539306712</v>
      </c>
      <c r="JB163" s="144">
        <f t="shared" ca="1" si="5685"/>
        <v>64149.019539306712</v>
      </c>
      <c r="JC163" s="144">
        <f t="shared" ca="1" si="5685"/>
        <v>64149.019539306712</v>
      </c>
      <c r="JD163" s="144">
        <f t="shared" ca="1" si="5685"/>
        <v>64149.019539306712</v>
      </c>
      <c r="JE163" s="144">
        <f t="shared" ca="1" si="5685"/>
        <v>72498.486995373678</v>
      </c>
      <c r="JF163" s="144">
        <f t="shared" ca="1" si="5685"/>
        <v>72857.697789689468</v>
      </c>
      <c r="JG163" s="144">
        <f t="shared" ca="1" si="5685"/>
        <v>73216.908584005243</v>
      </c>
      <c r="JH163" s="144">
        <f t="shared" ca="1" si="5685"/>
        <v>73576.119378321033</v>
      </c>
      <c r="JI163" s="144">
        <f t="shared" ca="1" si="5685"/>
        <v>73935.330172636823</v>
      </c>
      <c r="JJ163" s="144">
        <f t="shared" ca="1" si="5685"/>
        <v>74168.380486587062</v>
      </c>
      <c r="JK163" s="144">
        <f t="shared" ca="1" si="5685"/>
        <v>74168.380486587062</v>
      </c>
      <c r="JL163" s="144">
        <f t="shared" ca="1" si="5685"/>
        <v>74168.380486587062</v>
      </c>
      <c r="JM163" s="144">
        <f t="shared" ca="1" si="5685"/>
        <v>74168.380486587062</v>
      </c>
      <c r="JN163" s="144">
        <f t="shared" ca="1" si="5685"/>
        <v>74168.380486587062</v>
      </c>
      <c r="JO163" s="144">
        <f t="shared" ca="1" si="5685"/>
        <v>74168.380486587062</v>
      </c>
      <c r="JP163" s="144">
        <f t="shared" ca="1" si="5685"/>
        <v>74168.380486587062</v>
      </c>
      <c r="JQ163" s="144">
        <f t="shared" ca="1" si="5685"/>
        <v>74254.426734320732</v>
      </c>
      <c r="JR163" s="144">
        <f t="shared" ca="1" si="5685"/>
        <v>74271.635983867469</v>
      </c>
      <c r="JS163" s="144">
        <f t="shared" ca="1" si="5685"/>
        <v>74271.635983867469</v>
      </c>
      <c r="JT163" s="144">
        <f t="shared" ca="1" si="5685"/>
        <v>74271.635983867469</v>
      </c>
      <c r="JU163" s="144">
        <f t="shared" ca="1" si="5685"/>
        <v>74271.635983867469</v>
      </c>
      <c r="JV163" s="144">
        <f t="shared" ca="1" si="5685"/>
        <v>74271.635983867469</v>
      </c>
      <c r="JW163" s="144">
        <f t="shared" ca="1" si="5685"/>
        <v>74271.635983867469</v>
      </c>
      <c r="JX163" s="144">
        <f t="shared" ca="1" si="5685"/>
        <v>74271.635983867469</v>
      </c>
      <c r="JY163" s="144">
        <f t="shared" ca="1" si="5685"/>
        <v>74271.635983867469</v>
      </c>
      <c r="JZ163" s="144">
        <f t="shared" ca="1" si="5685"/>
        <v>74271.635983867469</v>
      </c>
      <c r="KA163" s="144">
        <f t="shared" ca="1" si="5685"/>
        <v>74271.635983867469</v>
      </c>
      <c r="KB163" s="144">
        <f t="shared" ca="1" si="5685"/>
        <v>74271.635983867469</v>
      </c>
      <c r="KC163" s="144">
        <f t="shared" ca="1" si="5685"/>
        <v>73531.340110767778</v>
      </c>
      <c r="KD163" s="144">
        <f t="shared" ca="1" si="5685"/>
        <v>73383.280936147843</v>
      </c>
      <c r="KE163" s="144">
        <f t="shared" ca="1" si="5685"/>
        <v>73383.280936147843</v>
      </c>
      <c r="KF163" s="144">
        <f t="shared" ca="1" si="5685"/>
        <v>73383.280936147843</v>
      </c>
      <c r="KG163" s="144">
        <f t="shared" ca="1" si="5685"/>
        <v>73383.280936147843</v>
      </c>
      <c r="KH163" s="144">
        <f t="shared" ca="1" si="5685"/>
        <v>73383.280936147843</v>
      </c>
      <c r="KI163" s="144">
        <f t="shared" ca="1" si="5685"/>
        <v>73383.280936147843</v>
      </c>
      <c r="KJ163" s="144">
        <f t="shared" ref="KJ163:KO163" ca="1" si="5686">KJ164+KJ165</f>
        <v>73383.280936147843</v>
      </c>
      <c r="KK163" s="144">
        <f t="shared" ca="1" si="5686"/>
        <v>73383.280936147843</v>
      </c>
      <c r="KL163" s="144">
        <f t="shared" ca="1" si="5686"/>
        <v>73383.280936147843</v>
      </c>
      <c r="KM163" s="144">
        <f t="shared" ca="1" si="5686"/>
        <v>73383.280936147843</v>
      </c>
      <c r="KN163" s="144">
        <f t="shared" ca="1" si="5686"/>
        <v>73383.280936147843</v>
      </c>
      <c r="KO163" s="144">
        <f t="shared" ca="1" si="5686"/>
        <v>73383.280936147843</v>
      </c>
    </row>
    <row r="164" spans="1:301" ht="12" x14ac:dyDescent="0.2">
      <c r="A164" s="139" t="s">
        <v>320</v>
      </c>
      <c r="B164" s="142">
        <f t="shared" ref="B164:BM164" si="5687">B129</f>
        <v>24303.618325499971</v>
      </c>
      <c r="C164" s="77">
        <f t="shared" ca="1" si="5687"/>
        <v>24303.618325499971</v>
      </c>
      <c r="D164" s="77">
        <f t="shared" ca="1" si="5687"/>
        <v>24303.618325499971</v>
      </c>
      <c r="E164" s="77">
        <f t="shared" ca="1" si="5687"/>
        <v>24303.618325499971</v>
      </c>
      <c r="F164" s="77">
        <f t="shared" ca="1" si="5687"/>
        <v>24303.618325499971</v>
      </c>
      <c r="G164" s="77">
        <f t="shared" ca="1" si="5687"/>
        <v>24303.618325499971</v>
      </c>
      <c r="H164" s="77">
        <f t="shared" ca="1" si="5687"/>
        <v>24303.618325499971</v>
      </c>
      <c r="I164" s="77">
        <f t="shared" ca="1" si="5687"/>
        <v>24303.618325499971</v>
      </c>
      <c r="J164" s="77">
        <f t="shared" ca="1" si="5687"/>
        <v>24303.618325499971</v>
      </c>
      <c r="K164" s="77">
        <f t="shared" ca="1" si="5687"/>
        <v>24303.618325499971</v>
      </c>
      <c r="L164" s="77">
        <f t="shared" ca="1" si="5687"/>
        <v>24303.618325499971</v>
      </c>
      <c r="M164" s="77">
        <f t="shared" ca="1" si="5687"/>
        <v>24303.618325499971</v>
      </c>
      <c r="N164" s="77">
        <f t="shared" ca="1" si="5687"/>
        <v>24303.618325499971</v>
      </c>
      <c r="O164" s="77">
        <f t="shared" ca="1" si="5687"/>
        <v>24303.618325499971</v>
      </c>
      <c r="P164" s="77">
        <f t="shared" ca="1" si="5687"/>
        <v>24303.618325499971</v>
      </c>
      <c r="Q164" s="77">
        <f t="shared" ca="1" si="5687"/>
        <v>24303.618325499971</v>
      </c>
      <c r="R164" s="77">
        <f t="shared" ca="1" si="5687"/>
        <v>24303.618325499971</v>
      </c>
      <c r="S164" s="77">
        <f t="shared" ca="1" si="5687"/>
        <v>24303.618325499971</v>
      </c>
      <c r="T164" s="77">
        <f t="shared" ca="1" si="5687"/>
        <v>24303.618325499971</v>
      </c>
      <c r="U164" s="77">
        <f t="shared" ca="1" si="5687"/>
        <v>24303.618325499971</v>
      </c>
      <c r="V164" s="77">
        <f t="shared" ca="1" si="5687"/>
        <v>24303.618325499971</v>
      </c>
      <c r="W164" s="77">
        <f t="shared" ca="1" si="5687"/>
        <v>24303.618325499971</v>
      </c>
      <c r="X164" s="77">
        <f t="shared" ca="1" si="5687"/>
        <v>24303.618325499971</v>
      </c>
      <c r="Y164" s="77">
        <f t="shared" ca="1" si="5687"/>
        <v>24303.618325499971</v>
      </c>
      <c r="Z164" s="77">
        <f t="shared" ca="1" si="5687"/>
        <v>24303.618325499971</v>
      </c>
      <c r="AA164" s="77">
        <f t="shared" ca="1" si="5687"/>
        <v>24303.618325499971</v>
      </c>
      <c r="AB164" s="77">
        <f t="shared" ca="1" si="5687"/>
        <v>24303.618325499971</v>
      </c>
      <c r="AC164" s="77">
        <f t="shared" ca="1" si="5687"/>
        <v>24303.618325499971</v>
      </c>
      <c r="AD164" s="77">
        <f t="shared" ca="1" si="5687"/>
        <v>24303.618325499971</v>
      </c>
      <c r="AE164" s="77">
        <f t="shared" ca="1" si="5687"/>
        <v>24303.618325499971</v>
      </c>
      <c r="AF164" s="77">
        <f t="shared" ca="1" si="5687"/>
        <v>24303.618325499971</v>
      </c>
      <c r="AG164" s="77">
        <f t="shared" ca="1" si="5687"/>
        <v>24303.618325499971</v>
      </c>
      <c r="AH164" s="77">
        <f t="shared" ca="1" si="5687"/>
        <v>24303.618325499971</v>
      </c>
      <c r="AI164" s="77">
        <f t="shared" ca="1" si="5687"/>
        <v>24303.618325499971</v>
      </c>
      <c r="AJ164" s="77">
        <f t="shared" ca="1" si="5687"/>
        <v>24303.618325499971</v>
      </c>
      <c r="AK164" s="77">
        <f t="shared" ca="1" si="5687"/>
        <v>24303.618325499971</v>
      </c>
      <c r="AL164" s="77">
        <f t="shared" ca="1" si="5687"/>
        <v>24303.618325499971</v>
      </c>
      <c r="AM164" s="77">
        <f t="shared" ca="1" si="5687"/>
        <v>24303.618325499971</v>
      </c>
      <c r="AN164" s="77">
        <f t="shared" ca="1" si="5687"/>
        <v>24303.618325499971</v>
      </c>
      <c r="AO164" s="77">
        <f t="shared" ca="1" si="5687"/>
        <v>24303.618325499971</v>
      </c>
      <c r="AP164" s="77">
        <f t="shared" ca="1" si="5687"/>
        <v>24303.618325499971</v>
      </c>
      <c r="AQ164" s="77">
        <f t="shared" ca="1" si="5687"/>
        <v>24303.618325499971</v>
      </c>
      <c r="AR164" s="77">
        <f t="shared" ca="1" si="5687"/>
        <v>24303.618325499971</v>
      </c>
      <c r="AS164" s="77">
        <f t="shared" ca="1" si="5687"/>
        <v>24303.618325499971</v>
      </c>
      <c r="AT164" s="77">
        <f t="shared" ca="1" si="5687"/>
        <v>24303.618325499971</v>
      </c>
      <c r="AU164" s="77">
        <f t="shared" ca="1" si="5687"/>
        <v>24303.618325499971</v>
      </c>
      <c r="AV164" s="77">
        <f t="shared" ca="1" si="5687"/>
        <v>24303.618325499971</v>
      </c>
      <c r="AW164" s="77">
        <f t="shared" ca="1" si="5687"/>
        <v>24303.618325499971</v>
      </c>
      <c r="AX164" s="77">
        <f t="shared" ca="1" si="5687"/>
        <v>24303.618325499971</v>
      </c>
      <c r="AY164" s="77">
        <f t="shared" ca="1" si="5687"/>
        <v>24303.618325499971</v>
      </c>
      <c r="AZ164" s="77">
        <f t="shared" ca="1" si="5687"/>
        <v>24303.618325499971</v>
      </c>
      <c r="BA164" s="77">
        <f t="shared" ca="1" si="5687"/>
        <v>24303.618325499971</v>
      </c>
      <c r="BB164" s="77">
        <f t="shared" ca="1" si="5687"/>
        <v>24303.618325499971</v>
      </c>
      <c r="BC164" s="77">
        <f t="shared" ca="1" si="5687"/>
        <v>24303.618325499971</v>
      </c>
      <c r="BD164" s="77">
        <f t="shared" ca="1" si="5687"/>
        <v>24303.618325499971</v>
      </c>
      <c r="BE164" s="77">
        <f t="shared" ca="1" si="5687"/>
        <v>24303.618325499971</v>
      </c>
      <c r="BF164" s="77">
        <f t="shared" ca="1" si="5687"/>
        <v>24303.618325499971</v>
      </c>
      <c r="BG164" s="77">
        <f t="shared" ca="1" si="5687"/>
        <v>24303.618325499971</v>
      </c>
      <c r="BH164" s="77">
        <f t="shared" ca="1" si="5687"/>
        <v>24303.618325499971</v>
      </c>
      <c r="BI164" s="77">
        <f t="shared" ca="1" si="5687"/>
        <v>24303.618325499971</v>
      </c>
      <c r="BJ164" s="77">
        <f t="shared" ca="1" si="5687"/>
        <v>24303.618325499971</v>
      </c>
      <c r="BK164" s="77">
        <f t="shared" ca="1" si="5687"/>
        <v>24303.618325499971</v>
      </c>
      <c r="BL164" s="77">
        <f t="shared" ca="1" si="5687"/>
        <v>24303.618325499971</v>
      </c>
      <c r="BM164" s="77">
        <f t="shared" ca="1" si="5687"/>
        <v>24303.618325499971</v>
      </c>
      <c r="BN164" s="77">
        <f t="shared" ref="BN164:DQ164" ca="1" si="5688">BN129</f>
        <v>24303.618325499971</v>
      </c>
      <c r="BO164" s="77">
        <f t="shared" ca="1" si="5688"/>
        <v>24303.618325499971</v>
      </c>
      <c r="BP164" s="77">
        <f t="shared" ca="1" si="5688"/>
        <v>24303.618325499971</v>
      </c>
      <c r="BQ164" s="77">
        <f t="shared" ca="1" si="5688"/>
        <v>24303.618325499971</v>
      </c>
      <c r="BR164" s="77">
        <f t="shared" ca="1" si="5688"/>
        <v>24303.618325499971</v>
      </c>
      <c r="BS164" s="77">
        <f t="shared" ca="1" si="5688"/>
        <v>24303.618325499971</v>
      </c>
      <c r="BT164" s="77">
        <f t="shared" ca="1" si="5688"/>
        <v>24303.618325499971</v>
      </c>
      <c r="BU164" s="77">
        <f t="shared" ca="1" si="5688"/>
        <v>24303.618325499971</v>
      </c>
      <c r="BV164" s="77">
        <f t="shared" ca="1" si="5688"/>
        <v>24303.618325499971</v>
      </c>
      <c r="BW164" s="77">
        <f t="shared" ca="1" si="5688"/>
        <v>24303.618325499971</v>
      </c>
      <c r="BX164" s="77">
        <f t="shared" ca="1" si="5688"/>
        <v>24303.618325499971</v>
      </c>
      <c r="BY164" s="77">
        <f t="shared" ca="1" si="5688"/>
        <v>24303.618325499971</v>
      </c>
      <c r="BZ164" s="77">
        <f t="shared" ca="1" si="5688"/>
        <v>24303.618325499971</v>
      </c>
      <c r="CA164" s="77">
        <f t="shared" ca="1" si="5688"/>
        <v>24303.618325499971</v>
      </c>
      <c r="CB164" s="77">
        <f t="shared" ca="1" si="5688"/>
        <v>24303.618325499971</v>
      </c>
      <c r="CC164" s="77">
        <f t="shared" ca="1" si="5688"/>
        <v>24303.618325499971</v>
      </c>
      <c r="CD164" s="77">
        <f t="shared" ca="1" si="5688"/>
        <v>24303.618325499971</v>
      </c>
      <c r="CE164" s="77">
        <f t="shared" ca="1" si="5688"/>
        <v>24303.618325499971</v>
      </c>
      <c r="CF164" s="77">
        <f t="shared" ca="1" si="5688"/>
        <v>24303.618325499971</v>
      </c>
      <c r="CG164" s="77">
        <f t="shared" ca="1" si="5688"/>
        <v>24303.618325499971</v>
      </c>
      <c r="CH164" s="77">
        <f t="shared" ca="1" si="5688"/>
        <v>24303.618325499971</v>
      </c>
      <c r="CI164" s="77">
        <f t="shared" ca="1" si="5688"/>
        <v>24303.618325499971</v>
      </c>
      <c r="CJ164" s="77">
        <f t="shared" ca="1" si="5688"/>
        <v>24303.618325499971</v>
      </c>
      <c r="CK164" s="77">
        <f t="shared" ca="1" si="5688"/>
        <v>24303.618325499971</v>
      </c>
      <c r="CL164" s="77">
        <f t="shared" ca="1" si="5688"/>
        <v>24303.618325499971</v>
      </c>
      <c r="CM164" s="77">
        <f t="shared" ca="1" si="5688"/>
        <v>24303.618325499971</v>
      </c>
      <c r="CN164" s="77">
        <f t="shared" ca="1" si="5688"/>
        <v>24303.618325499971</v>
      </c>
      <c r="CO164" s="77">
        <f t="shared" ca="1" si="5688"/>
        <v>24303.618325499971</v>
      </c>
      <c r="CP164" s="77">
        <f t="shared" ca="1" si="5688"/>
        <v>24303.618325499971</v>
      </c>
      <c r="CQ164" s="77">
        <f t="shared" ca="1" si="5688"/>
        <v>24303.618325499971</v>
      </c>
      <c r="CR164" s="77">
        <f t="shared" ca="1" si="5688"/>
        <v>24303.618325499971</v>
      </c>
      <c r="CS164" s="77">
        <f t="shared" ca="1" si="5688"/>
        <v>24303.618325499971</v>
      </c>
      <c r="CT164" s="77">
        <f t="shared" ca="1" si="5688"/>
        <v>24303.618325499971</v>
      </c>
      <c r="CU164" s="77">
        <f t="shared" ca="1" si="5688"/>
        <v>24303.618325499971</v>
      </c>
      <c r="CV164" s="77">
        <f t="shared" ca="1" si="5688"/>
        <v>24303.618325499971</v>
      </c>
      <c r="CW164" s="77">
        <f t="shared" ca="1" si="5688"/>
        <v>24303.618325499971</v>
      </c>
      <c r="CX164" s="77">
        <f t="shared" ca="1" si="5688"/>
        <v>24303.618325499971</v>
      </c>
      <c r="CY164" s="77">
        <f t="shared" ca="1" si="5688"/>
        <v>24303.618325499971</v>
      </c>
      <c r="CZ164" s="77">
        <f t="shared" ca="1" si="5688"/>
        <v>24303.618325499971</v>
      </c>
      <c r="DA164" s="77">
        <f t="shared" ca="1" si="5688"/>
        <v>24303.618325499971</v>
      </c>
      <c r="DB164" s="77">
        <f t="shared" ca="1" si="5688"/>
        <v>24303.618325499971</v>
      </c>
      <c r="DC164" s="77">
        <f t="shared" ca="1" si="5688"/>
        <v>24303.618325499971</v>
      </c>
      <c r="DD164" s="77">
        <f t="shared" ca="1" si="5688"/>
        <v>24303.618325499971</v>
      </c>
      <c r="DE164" s="77">
        <f t="shared" ca="1" si="5688"/>
        <v>24303.618325499971</v>
      </c>
      <c r="DF164" s="77">
        <f t="shared" ca="1" si="5688"/>
        <v>24303.618325499971</v>
      </c>
      <c r="DG164" s="77">
        <f t="shared" ca="1" si="5688"/>
        <v>24303.618325499971</v>
      </c>
      <c r="DH164" s="77">
        <f t="shared" ca="1" si="5688"/>
        <v>24303.618325499971</v>
      </c>
      <c r="DI164" s="77">
        <f t="shared" ca="1" si="5688"/>
        <v>24303.618325499971</v>
      </c>
      <c r="DJ164" s="77">
        <f t="shared" ca="1" si="5688"/>
        <v>24303.618325499971</v>
      </c>
      <c r="DK164" s="77">
        <f t="shared" ca="1" si="5688"/>
        <v>24303.618325499971</v>
      </c>
      <c r="DL164" s="77">
        <f t="shared" ca="1" si="5688"/>
        <v>24303.618325499971</v>
      </c>
      <c r="DM164" s="77">
        <f t="shared" ca="1" si="5688"/>
        <v>24303.618325499971</v>
      </c>
      <c r="DN164" s="77">
        <f t="shared" ca="1" si="5688"/>
        <v>24303.618325499971</v>
      </c>
      <c r="DO164" s="77">
        <f t="shared" ca="1" si="5688"/>
        <v>24303.618325499971</v>
      </c>
      <c r="DP164" s="77">
        <f t="shared" ca="1" si="5688"/>
        <v>24303.618325499971</v>
      </c>
      <c r="DQ164" s="77">
        <f t="shared" ca="1" si="5688"/>
        <v>24303.618325499971</v>
      </c>
      <c r="DR164" s="77">
        <f t="shared" ref="DR164:EC164" ca="1" si="5689">DR129</f>
        <v>24303.618325499971</v>
      </c>
      <c r="DS164" s="77">
        <f t="shared" ca="1" si="5689"/>
        <v>24303.618325499971</v>
      </c>
      <c r="DT164" s="77">
        <f t="shared" ca="1" si="5689"/>
        <v>24303.618325499971</v>
      </c>
      <c r="DU164" s="77">
        <f t="shared" ca="1" si="5689"/>
        <v>24303.618325499971</v>
      </c>
      <c r="DV164" s="77">
        <f t="shared" ca="1" si="5689"/>
        <v>24303.618325499971</v>
      </c>
      <c r="DW164" s="77">
        <f t="shared" ca="1" si="5689"/>
        <v>24303.618325499971</v>
      </c>
      <c r="DX164" s="77">
        <f t="shared" ca="1" si="5689"/>
        <v>24303.618325499971</v>
      </c>
      <c r="DY164" s="77">
        <f t="shared" ca="1" si="5689"/>
        <v>24303.618325499971</v>
      </c>
      <c r="DZ164" s="77">
        <f t="shared" ca="1" si="5689"/>
        <v>24303.618325499971</v>
      </c>
      <c r="EA164" s="77">
        <f t="shared" ca="1" si="5689"/>
        <v>24303.618325499971</v>
      </c>
      <c r="EB164" s="77">
        <f t="shared" ca="1" si="5689"/>
        <v>24303.618325499971</v>
      </c>
      <c r="EC164" s="77">
        <f t="shared" ca="1" si="5689"/>
        <v>32747.559328752362</v>
      </c>
      <c r="ED164" s="77">
        <f t="shared" ref="ED164:FA164" ca="1" si="5690">ED129</f>
        <v>32747.559328752362</v>
      </c>
      <c r="EE164" s="77">
        <f t="shared" ca="1" si="5690"/>
        <v>32747.559328752362</v>
      </c>
      <c r="EF164" s="77">
        <f t="shared" ca="1" si="5690"/>
        <v>32747.559328752362</v>
      </c>
      <c r="EG164" s="77">
        <f t="shared" ca="1" si="5690"/>
        <v>32747.559328752362</v>
      </c>
      <c r="EH164" s="77">
        <f t="shared" ca="1" si="5690"/>
        <v>32747.559328752362</v>
      </c>
      <c r="EI164" s="77">
        <f t="shared" ca="1" si="5690"/>
        <v>32747.559328752362</v>
      </c>
      <c r="EJ164" s="77">
        <f t="shared" ca="1" si="5690"/>
        <v>32747.559328752362</v>
      </c>
      <c r="EK164" s="77">
        <f t="shared" ca="1" si="5690"/>
        <v>32747.559328752362</v>
      </c>
      <c r="EL164" s="77">
        <f t="shared" ca="1" si="5690"/>
        <v>32747.559328752362</v>
      </c>
      <c r="EM164" s="77">
        <f t="shared" ca="1" si="5690"/>
        <v>32747.559328752362</v>
      </c>
      <c r="EN164" s="77">
        <f t="shared" ca="1" si="5690"/>
        <v>32747.559328752362</v>
      </c>
      <c r="EO164" s="77">
        <f t="shared" ca="1" si="5690"/>
        <v>32007.263455652679</v>
      </c>
      <c r="EP164" s="77">
        <f t="shared" ca="1" si="5690"/>
        <v>32007.263455652679</v>
      </c>
      <c r="EQ164" s="77">
        <f t="shared" ca="1" si="5690"/>
        <v>32007.263455652679</v>
      </c>
      <c r="ER164" s="77">
        <f t="shared" ca="1" si="5690"/>
        <v>32007.263455652679</v>
      </c>
      <c r="ES164" s="77">
        <f t="shared" ca="1" si="5690"/>
        <v>32007.263455652679</v>
      </c>
      <c r="ET164" s="77">
        <f t="shared" ca="1" si="5690"/>
        <v>32007.263455652679</v>
      </c>
      <c r="EU164" s="77">
        <f t="shared" ca="1" si="5690"/>
        <v>32007.263455652679</v>
      </c>
      <c r="EV164" s="77">
        <f t="shared" ca="1" si="5690"/>
        <v>32007.263455652679</v>
      </c>
      <c r="EW164" s="77">
        <f t="shared" ca="1" si="5690"/>
        <v>32007.263455652679</v>
      </c>
      <c r="EX164" s="77">
        <f t="shared" ca="1" si="5690"/>
        <v>32007.263455652679</v>
      </c>
      <c r="EY164" s="77">
        <f t="shared" ca="1" si="5690"/>
        <v>32007.263455652679</v>
      </c>
      <c r="EZ164" s="77">
        <f t="shared" ca="1" si="5690"/>
        <v>32007.263455652679</v>
      </c>
      <c r="FA164" s="77">
        <f t="shared" ca="1" si="5690"/>
        <v>31266.96758255301</v>
      </c>
      <c r="FB164" s="77">
        <f t="shared" ref="FB164:HM164" ca="1" si="5691">FB129</f>
        <v>31266.96758255301</v>
      </c>
      <c r="FC164" s="77">
        <f t="shared" ca="1" si="5691"/>
        <v>31266.96758255301</v>
      </c>
      <c r="FD164" s="77">
        <f t="shared" ca="1" si="5691"/>
        <v>31266.96758255301</v>
      </c>
      <c r="FE164" s="77">
        <f t="shared" ca="1" si="5691"/>
        <v>31266.96758255301</v>
      </c>
      <c r="FF164" s="77">
        <f t="shared" ca="1" si="5691"/>
        <v>31266.96758255301</v>
      </c>
      <c r="FG164" s="77">
        <f t="shared" ca="1" si="5691"/>
        <v>31266.96758255301</v>
      </c>
      <c r="FH164" s="77">
        <f t="shared" ca="1" si="5691"/>
        <v>31266.96758255301</v>
      </c>
      <c r="FI164" s="77">
        <f t="shared" ca="1" si="5691"/>
        <v>31266.96758255301</v>
      </c>
      <c r="FJ164" s="77">
        <f t="shared" ca="1" si="5691"/>
        <v>31266.96758255301</v>
      </c>
      <c r="FK164" s="77">
        <f t="shared" ca="1" si="5691"/>
        <v>31266.96758255301</v>
      </c>
      <c r="FL164" s="77">
        <f t="shared" ca="1" si="5691"/>
        <v>31266.96758255301</v>
      </c>
      <c r="FM164" s="77">
        <f t="shared" ca="1" si="5691"/>
        <v>30526.671709453327</v>
      </c>
      <c r="FN164" s="77">
        <f t="shared" ca="1" si="5691"/>
        <v>30526.671709453327</v>
      </c>
      <c r="FO164" s="77">
        <f t="shared" ca="1" si="5691"/>
        <v>30526.671709453327</v>
      </c>
      <c r="FP164" s="77">
        <f t="shared" ca="1" si="5691"/>
        <v>30526.671709453327</v>
      </c>
      <c r="FQ164" s="77">
        <f t="shared" ca="1" si="5691"/>
        <v>30526.671709453327</v>
      </c>
      <c r="FR164" s="77">
        <f t="shared" ca="1" si="5691"/>
        <v>30526.671709453327</v>
      </c>
      <c r="FS164" s="77">
        <f t="shared" ca="1" si="5691"/>
        <v>30526.671709453327</v>
      </c>
      <c r="FT164" s="77">
        <f t="shared" ca="1" si="5691"/>
        <v>30526.671709453327</v>
      </c>
      <c r="FU164" s="77">
        <f t="shared" ca="1" si="5691"/>
        <v>30526.671709453327</v>
      </c>
      <c r="FV164" s="77">
        <f t="shared" ca="1" si="5691"/>
        <v>30526.671709453327</v>
      </c>
      <c r="FW164" s="77">
        <f t="shared" ca="1" si="5691"/>
        <v>30526.671709453327</v>
      </c>
      <c r="FX164" s="77">
        <f t="shared" ca="1" si="5691"/>
        <v>30526.671709453327</v>
      </c>
      <c r="FY164" s="77">
        <f t="shared" ca="1" si="5691"/>
        <v>38876.139165520304</v>
      </c>
      <c r="FZ164" s="77">
        <f t="shared" ca="1" si="5691"/>
        <v>38876.139165520304</v>
      </c>
      <c r="GA164" s="77">
        <f t="shared" ca="1" si="5691"/>
        <v>38876.139165520304</v>
      </c>
      <c r="GB164" s="77">
        <f t="shared" ca="1" si="5691"/>
        <v>38876.139165520304</v>
      </c>
      <c r="GC164" s="77">
        <f t="shared" ca="1" si="5691"/>
        <v>38876.139165520304</v>
      </c>
      <c r="GD164" s="77">
        <f t="shared" ca="1" si="5691"/>
        <v>38876.139165520304</v>
      </c>
      <c r="GE164" s="77">
        <f t="shared" ca="1" si="5691"/>
        <v>38876.139165520304</v>
      </c>
      <c r="GF164" s="77">
        <f t="shared" ca="1" si="5691"/>
        <v>38876.139165520304</v>
      </c>
      <c r="GG164" s="77">
        <f t="shared" ca="1" si="5691"/>
        <v>38876.139165520304</v>
      </c>
      <c r="GH164" s="77">
        <f t="shared" ca="1" si="5691"/>
        <v>38876.139165520304</v>
      </c>
      <c r="GI164" s="77">
        <f t="shared" ca="1" si="5691"/>
        <v>38876.139165520304</v>
      </c>
      <c r="GJ164" s="77">
        <f t="shared" ca="1" si="5691"/>
        <v>38876.139165520304</v>
      </c>
      <c r="GK164" s="77">
        <f t="shared" ca="1" si="5691"/>
        <v>55642.594795337311</v>
      </c>
      <c r="GL164" s="77">
        <f t="shared" ca="1" si="5691"/>
        <v>55642.594795337311</v>
      </c>
      <c r="GM164" s="77">
        <f t="shared" ca="1" si="5691"/>
        <v>55642.594795337311</v>
      </c>
      <c r="GN164" s="77">
        <f t="shared" ca="1" si="5691"/>
        <v>55642.594795337311</v>
      </c>
      <c r="GO164" s="77">
        <f t="shared" ca="1" si="5691"/>
        <v>55642.594795337311</v>
      </c>
      <c r="GP164" s="77">
        <f t="shared" ca="1" si="5691"/>
        <v>55642.594795337311</v>
      </c>
      <c r="GQ164" s="77">
        <f t="shared" ca="1" si="5691"/>
        <v>55642.594795337311</v>
      </c>
      <c r="GR164" s="77">
        <f t="shared" ca="1" si="5691"/>
        <v>55642.594795337311</v>
      </c>
      <c r="GS164" s="77">
        <f t="shared" ca="1" si="5691"/>
        <v>55642.594795337311</v>
      </c>
      <c r="GT164" s="77">
        <f t="shared" ca="1" si="5691"/>
        <v>55642.594795337311</v>
      </c>
      <c r="GU164" s="77">
        <f t="shared" ca="1" si="5691"/>
        <v>55642.594795337311</v>
      </c>
      <c r="GV164" s="77">
        <f t="shared" ca="1" si="5691"/>
        <v>55642.594795337311</v>
      </c>
      <c r="GW164" s="77">
        <f t="shared" ca="1" si="5691"/>
        <v>56418.699775154302</v>
      </c>
      <c r="GX164" s="77">
        <f t="shared" ca="1" si="5691"/>
        <v>56418.699775154302</v>
      </c>
      <c r="GY164" s="77">
        <f t="shared" ca="1" si="5691"/>
        <v>56418.699775154302</v>
      </c>
      <c r="GZ164" s="77">
        <f t="shared" ca="1" si="5691"/>
        <v>56418.699775154302</v>
      </c>
      <c r="HA164" s="77">
        <f t="shared" ca="1" si="5691"/>
        <v>56418.699775154302</v>
      </c>
      <c r="HB164" s="77">
        <f t="shared" ca="1" si="5691"/>
        <v>56418.699775154302</v>
      </c>
      <c r="HC164" s="77">
        <f t="shared" ca="1" si="5691"/>
        <v>56418.699775154302</v>
      </c>
      <c r="HD164" s="77">
        <f t="shared" ca="1" si="5691"/>
        <v>56418.699775154302</v>
      </c>
      <c r="HE164" s="77">
        <f t="shared" ca="1" si="5691"/>
        <v>56418.699775154302</v>
      </c>
      <c r="HF164" s="77">
        <f t="shared" ca="1" si="5691"/>
        <v>56418.699775154302</v>
      </c>
      <c r="HG164" s="77">
        <f t="shared" ca="1" si="5691"/>
        <v>56418.699775154302</v>
      </c>
      <c r="HH164" s="77">
        <f t="shared" ca="1" si="5691"/>
        <v>56418.699775154302</v>
      </c>
      <c r="HI164" s="77">
        <f t="shared" ca="1" si="5691"/>
        <v>55678.403902054612</v>
      </c>
      <c r="HJ164" s="77">
        <f t="shared" ca="1" si="5691"/>
        <v>55678.403902054612</v>
      </c>
      <c r="HK164" s="77">
        <f t="shared" ca="1" si="5691"/>
        <v>55678.403902054612</v>
      </c>
      <c r="HL164" s="77">
        <f t="shared" ca="1" si="5691"/>
        <v>55678.403902054612</v>
      </c>
      <c r="HM164" s="77">
        <f t="shared" ca="1" si="5691"/>
        <v>55678.403902054612</v>
      </c>
      <c r="HN164" s="77">
        <f t="shared" ref="HN164:JY164" ca="1" si="5692">HN129</f>
        <v>55678.403902054612</v>
      </c>
      <c r="HO164" s="77">
        <f t="shared" ca="1" si="5692"/>
        <v>55678.403902054612</v>
      </c>
      <c r="HP164" s="77">
        <f t="shared" ca="1" si="5692"/>
        <v>55678.403902054612</v>
      </c>
      <c r="HQ164" s="77">
        <f t="shared" ca="1" si="5692"/>
        <v>55678.403902054612</v>
      </c>
      <c r="HR164" s="77">
        <f t="shared" ca="1" si="5692"/>
        <v>55678.403902054612</v>
      </c>
      <c r="HS164" s="77">
        <f t="shared" ca="1" si="5692"/>
        <v>55678.403902054612</v>
      </c>
      <c r="HT164" s="77">
        <f t="shared" ca="1" si="5692"/>
        <v>55678.403902054612</v>
      </c>
      <c r="HU164" s="77">
        <f t="shared" ca="1" si="5692"/>
        <v>54938.108028954943</v>
      </c>
      <c r="HV164" s="77">
        <f t="shared" ca="1" si="5692"/>
        <v>54938.108028954943</v>
      </c>
      <c r="HW164" s="77">
        <f t="shared" ca="1" si="5692"/>
        <v>54938.108028954943</v>
      </c>
      <c r="HX164" s="77">
        <f t="shared" ca="1" si="5692"/>
        <v>54938.108028954943</v>
      </c>
      <c r="HY164" s="77">
        <f t="shared" ca="1" si="5692"/>
        <v>54938.108028954943</v>
      </c>
      <c r="HZ164" s="77">
        <f t="shared" ca="1" si="5692"/>
        <v>54938.108028954943</v>
      </c>
      <c r="IA164" s="77">
        <f t="shared" ca="1" si="5692"/>
        <v>54938.108028954943</v>
      </c>
      <c r="IB164" s="77">
        <f t="shared" ca="1" si="5692"/>
        <v>54938.108028954943</v>
      </c>
      <c r="IC164" s="77">
        <f t="shared" ca="1" si="5692"/>
        <v>54938.108028954943</v>
      </c>
      <c r="ID164" s="77">
        <f t="shared" ca="1" si="5692"/>
        <v>54938.108028954943</v>
      </c>
      <c r="IE164" s="77">
        <f t="shared" ca="1" si="5692"/>
        <v>54938.108028954943</v>
      </c>
      <c r="IF164" s="77">
        <f t="shared" ca="1" si="5692"/>
        <v>54938.108028954943</v>
      </c>
      <c r="IG164" s="77">
        <f t="shared" ca="1" si="5692"/>
        <v>54197.812155855267</v>
      </c>
      <c r="IH164" s="77">
        <f t="shared" ca="1" si="5692"/>
        <v>54197.812155855267</v>
      </c>
      <c r="II164" s="77">
        <f t="shared" ca="1" si="5692"/>
        <v>54197.812155855267</v>
      </c>
      <c r="IJ164" s="77">
        <f t="shared" ca="1" si="5692"/>
        <v>54197.812155855267</v>
      </c>
      <c r="IK164" s="77">
        <f t="shared" ca="1" si="5692"/>
        <v>54197.812155855267</v>
      </c>
      <c r="IL164" s="77">
        <f t="shared" ca="1" si="5692"/>
        <v>54197.812155855267</v>
      </c>
      <c r="IM164" s="77">
        <f t="shared" ca="1" si="5692"/>
        <v>54197.812155855267</v>
      </c>
      <c r="IN164" s="77">
        <f t="shared" ca="1" si="5692"/>
        <v>54197.812155855267</v>
      </c>
      <c r="IO164" s="77">
        <f t="shared" ca="1" si="5692"/>
        <v>54197.812155855267</v>
      </c>
      <c r="IP164" s="77">
        <f t="shared" ca="1" si="5692"/>
        <v>54197.812155855267</v>
      </c>
      <c r="IQ164" s="77">
        <f t="shared" ca="1" si="5692"/>
        <v>54197.812155855267</v>
      </c>
      <c r="IR164" s="77">
        <f t="shared" ca="1" si="5692"/>
        <v>54197.812155855267</v>
      </c>
      <c r="IS164" s="77">
        <f t="shared" ca="1" si="5692"/>
        <v>53457.516282755591</v>
      </c>
      <c r="IT164" s="77">
        <f t="shared" ca="1" si="5692"/>
        <v>53457.516282755591</v>
      </c>
      <c r="IU164" s="77">
        <f t="shared" ca="1" si="5692"/>
        <v>53457.516282755591</v>
      </c>
      <c r="IV164" s="77">
        <f t="shared" ca="1" si="5692"/>
        <v>53457.516282755591</v>
      </c>
      <c r="IW164" s="77">
        <f t="shared" ca="1" si="5692"/>
        <v>53457.516282755591</v>
      </c>
      <c r="IX164" s="77">
        <f t="shared" ca="1" si="5692"/>
        <v>53457.516282755591</v>
      </c>
      <c r="IY164" s="77">
        <f t="shared" ca="1" si="5692"/>
        <v>53457.516282755591</v>
      </c>
      <c r="IZ164" s="77">
        <f t="shared" ca="1" si="5692"/>
        <v>53457.516282755591</v>
      </c>
      <c r="JA164" s="77">
        <f t="shared" ca="1" si="5692"/>
        <v>53457.516282755591</v>
      </c>
      <c r="JB164" s="77">
        <f t="shared" ca="1" si="5692"/>
        <v>53457.516282755591</v>
      </c>
      <c r="JC164" s="77">
        <f t="shared" ca="1" si="5692"/>
        <v>53457.516282755591</v>
      </c>
      <c r="JD164" s="77">
        <f t="shared" ca="1" si="5692"/>
        <v>53457.516282755591</v>
      </c>
      <c r="JE164" s="77">
        <f t="shared" ca="1" si="5692"/>
        <v>61806.983738822557</v>
      </c>
      <c r="JF164" s="77">
        <f t="shared" ca="1" si="5692"/>
        <v>61806.983738822557</v>
      </c>
      <c r="JG164" s="77">
        <f t="shared" ca="1" si="5692"/>
        <v>61806.983738822557</v>
      </c>
      <c r="JH164" s="77">
        <f t="shared" ca="1" si="5692"/>
        <v>61806.983738822557</v>
      </c>
      <c r="JI164" s="77">
        <f t="shared" ca="1" si="5692"/>
        <v>61806.983738822557</v>
      </c>
      <c r="JJ164" s="77">
        <f t="shared" ca="1" si="5692"/>
        <v>61806.983738822557</v>
      </c>
      <c r="JK164" s="77">
        <f t="shared" ca="1" si="5692"/>
        <v>61806.983738822557</v>
      </c>
      <c r="JL164" s="77">
        <f t="shared" ca="1" si="5692"/>
        <v>61806.983738822557</v>
      </c>
      <c r="JM164" s="77">
        <f t="shared" ca="1" si="5692"/>
        <v>61806.983738822557</v>
      </c>
      <c r="JN164" s="77">
        <f t="shared" ca="1" si="5692"/>
        <v>61806.983738822557</v>
      </c>
      <c r="JO164" s="77">
        <f t="shared" ca="1" si="5692"/>
        <v>61806.983738822557</v>
      </c>
      <c r="JP164" s="77">
        <f t="shared" ca="1" si="5692"/>
        <v>61806.983738822557</v>
      </c>
      <c r="JQ164" s="77">
        <f t="shared" ca="1" si="5692"/>
        <v>61893.029986556219</v>
      </c>
      <c r="JR164" s="77">
        <f t="shared" ca="1" si="5692"/>
        <v>61893.029986556219</v>
      </c>
      <c r="JS164" s="77">
        <f t="shared" ca="1" si="5692"/>
        <v>61893.029986556219</v>
      </c>
      <c r="JT164" s="77">
        <f t="shared" ca="1" si="5692"/>
        <v>61893.029986556219</v>
      </c>
      <c r="JU164" s="77">
        <f t="shared" ca="1" si="5692"/>
        <v>61893.029986556219</v>
      </c>
      <c r="JV164" s="77">
        <f t="shared" ca="1" si="5692"/>
        <v>61893.029986556219</v>
      </c>
      <c r="JW164" s="77">
        <f t="shared" ca="1" si="5692"/>
        <v>61893.029986556219</v>
      </c>
      <c r="JX164" s="77">
        <f t="shared" ca="1" si="5692"/>
        <v>61893.029986556219</v>
      </c>
      <c r="JY164" s="77">
        <f t="shared" ca="1" si="5692"/>
        <v>61893.029986556219</v>
      </c>
      <c r="JZ164" s="77">
        <f t="shared" ref="JZ164:KO164" ca="1" si="5693">JZ129</f>
        <v>61893.029986556219</v>
      </c>
      <c r="KA164" s="77">
        <f t="shared" ca="1" si="5693"/>
        <v>61893.029986556219</v>
      </c>
      <c r="KB164" s="77">
        <f t="shared" ca="1" si="5693"/>
        <v>61893.029986556219</v>
      </c>
      <c r="KC164" s="77">
        <f t="shared" ca="1" si="5693"/>
        <v>61152.734113456529</v>
      </c>
      <c r="KD164" s="77">
        <f t="shared" ca="1" si="5693"/>
        <v>61152.734113456529</v>
      </c>
      <c r="KE164" s="77">
        <f t="shared" ca="1" si="5693"/>
        <v>61152.734113456529</v>
      </c>
      <c r="KF164" s="77">
        <f t="shared" ca="1" si="5693"/>
        <v>61152.734113456529</v>
      </c>
      <c r="KG164" s="77">
        <f t="shared" ca="1" si="5693"/>
        <v>61152.734113456529</v>
      </c>
      <c r="KH164" s="77">
        <f t="shared" ca="1" si="5693"/>
        <v>61152.734113456529</v>
      </c>
      <c r="KI164" s="77">
        <f t="shared" ca="1" si="5693"/>
        <v>61152.734113456529</v>
      </c>
      <c r="KJ164" s="77">
        <f t="shared" ca="1" si="5693"/>
        <v>61152.734113456529</v>
      </c>
      <c r="KK164" s="77">
        <f t="shared" ca="1" si="5693"/>
        <v>61152.734113456529</v>
      </c>
      <c r="KL164" s="77">
        <f t="shared" ca="1" si="5693"/>
        <v>61152.734113456529</v>
      </c>
      <c r="KM164" s="77">
        <f t="shared" ca="1" si="5693"/>
        <v>61152.734113456529</v>
      </c>
      <c r="KN164" s="77">
        <f t="shared" ca="1" si="5693"/>
        <v>61152.734113456529</v>
      </c>
      <c r="KO164" s="77">
        <f t="shared" ca="1" si="5693"/>
        <v>61152.734113456529</v>
      </c>
    </row>
    <row r="165" spans="1:301" ht="12" x14ac:dyDescent="0.2">
      <c r="A165" s="139" t="s">
        <v>321</v>
      </c>
      <c r="B165" s="77">
        <f t="shared" ref="B165:BM165" si="5694">B133</f>
        <v>4860.7236650999939</v>
      </c>
      <c r="C165" s="77">
        <f t="shared" ca="1" si="5694"/>
        <v>4860.7236650999939</v>
      </c>
      <c r="D165" s="77">
        <f t="shared" ca="1" si="5694"/>
        <v>4860.7236650999939</v>
      </c>
      <c r="E165" s="77">
        <f t="shared" ca="1" si="5694"/>
        <v>4860.7236650999939</v>
      </c>
      <c r="F165" s="77">
        <f t="shared" ca="1" si="5694"/>
        <v>4860.7236650999939</v>
      </c>
      <c r="G165" s="77">
        <f t="shared" ca="1" si="5694"/>
        <v>4860.7236650999939</v>
      </c>
      <c r="H165" s="77">
        <f t="shared" ca="1" si="5694"/>
        <v>4860.7236650999939</v>
      </c>
      <c r="I165" s="77">
        <f t="shared" ca="1" si="5694"/>
        <v>4860.7236650999939</v>
      </c>
      <c r="J165" s="77">
        <f t="shared" ca="1" si="5694"/>
        <v>4860.7236650999939</v>
      </c>
      <c r="K165" s="77">
        <f t="shared" ca="1" si="5694"/>
        <v>4860.7236650999939</v>
      </c>
      <c r="L165" s="77">
        <f t="shared" ca="1" si="5694"/>
        <v>4860.7236650999939</v>
      </c>
      <c r="M165" s="77">
        <f t="shared" ca="1" si="5694"/>
        <v>4860.7236650999939</v>
      </c>
      <c r="N165" s="77">
        <f t="shared" ca="1" si="5694"/>
        <v>4860.7236650999939</v>
      </c>
      <c r="O165" s="77">
        <f t="shared" ca="1" si="5694"/>
        <v>4860.7236650999939</v>
      </c>
      <c r="P165" s="77">
        <f t="shared" ca="1" si="5694"/>
        <v>4860.7236650999939</v>
      </c>
      <c r="Q165" s="77">
        <f t="shared" ca="1" si="5694"/>
        <v>4860.7236650999939</v>
      </c>
      <c r="R165" s="77">
        <f t="shared" ca="1" si="5694"/>
        <v>4860.7236650999939</v>
      </c>
      <c r="S165" s="77">
        <f t="shared" ca="1" si="5694"/>
        <v>4860.7236650999939</v>
      </c>
      <c r="T165" s="77">
        <f t="shared" ca="1" si="5694"/>
        <v>4860.7236650999939</v>
      </c>
      <c r="U165" s="77">
        <f t="shared" ca="1" si="5694"/>
        <v>4860.7236650999939</v>
      </c>
      <c r="V165" s="77">
        <f t="shared" ca="1" si="5694"/>
        <v>4860.7236650999939</v>
      </c>
      <c r="W165" s="77">
        <f t="shared" ca="1" si="5694"/>
        <v>4860.7236650999939</v>
      </c>
      <c r="X165" s="77">
        <f t="shared" ca="1" si="5694"/>
        <v>4860.7236650999939</v>
      </c>
      <c r="Y165" s="77">
        <f t="shared" ca="1" si="5694"/>
        <v>4860.7236650999939</v>
      </c>
      <c r="Z165" s="77">
        <f t="shared" ca="1" si="5694"/>
        <v>4860.7236650999939</v>
      </c>
      <c r="AA165" s="77">
        <f t="shared" ca="1" si="5694"/>
        <v>4860.7236650999939</v>
      </c>
      <c r="AB165" s="77">
        <f t="shared" ca="1" si="5694"/>
        <v>4860.7236650999939</v>
      </c>
      <c r="AC165" s="77">
        <f t="shared" ca="1" si="5694"/>
        <v>4860.7236650999939</v>
      </c>
      <c r="AD165" s="77">
        <f t="shared" ca="1" si="5694"/>
        <v>4860.7236650999939</v>
      </c>
      <c r="AE165" s="77">
        <f t="shared" ca="1" si="5694"/>
        <v>4860.7236650999939</v>
      </c>
      <c r="AF165" s="77">
        <f t="shared" ca="1" si="5694"/>
        <v>4860.7236650999939</v>
      </c>
      <c r="AG165" s="77">
        <f t="shared" ca="1" si="5694"/>
        <v>4860.7236650999939</v>
      </c>
      <c r="AH165" s="77">
        <f t="shared" ca="1" si="5694"/>
        <v>4860.7236650999939</v>
      </c>
      <c r="AI165" s="77">
        <f t="shared" ca="1" si="5694"/>
        <v>4860.7236650999939</v>
      </c>
      <c r="AJ165" s="77">
        <f t="shared" ca="1" si="5694"/>
        <v>4860.7236650999939</v>
      </c>
      <c r="AK165" s="77">
        <f t="shared" ca="1" si="5694"/>
        <v>4860.7236650999939</v>
      </c>
      <c r="AL165" s="77">
        <f t="shared" ca="1" si="5694"/>
        <v>4860.7236650999939</v>
      </c>
      <c r="AM165" s="77">
        <f t="shared" ca="1" si="5694"/>
        <v>4860.7236650999939</v>
      </c>
      <c r="AN165" s="77">
        <f t="shared" ca="1" si="5694"/>
        <v>4860.7236650999939</v>
      </c>
      <c r="AO165" s="77">
        <f t="shared" ca="1" si="5694"/>
        <v>4860.7236650999939</v>
      </c>
      <c r="AP165" s="77">
        <f t="shared" ca="1" si="5694"/>
        <v>4860.7236650999939</v>
      </c>
      <c r="AQ165" s="77">
        <f t="shared" ca="1" si="5694"/>
        <v>4860.7236650999939</v>
      </c>
      <c r="AR165" s="77">
        <f t="shared" ca="1" si="5694"/>
        <v>4860.7236650999939</v>
      </c>
      <c r="AS165" s="77">
        <f t="shared" ca="1" si="5694"/>
        <v>4860.7236650999939</v>
      </c>
      <c r="AT165" s="77">
        <f t="shared" ca="1" si="5694"/>
        <v>4860.7236650999939</v>
      </c>
      <c r="AU165" s="77">
        <f t="shared" ca="1" si="5694"/>
        <v>4860.7236650999939</v>
      </c>
      <c r="AV165" s="77">
        <f t="shared" ca="1" si="5694"/>
        <v>4860.7236650999939</v>
      </c>
      <c r="AW165" s="77">
        <f t="shared" ca="1" si="5694"/>
        <v>4860.7236650999939</v>
      </c>
      <c r="AX165" s="77">
        <f t="shared" ca="1" si="5694"/>
        <v>4860.7236650999939</v>
      </c>
      <c r="AY165" s="77">
        <f t="shared" ca="1" si="5694"/>
        <v>4860.7236650999939</v>
      </c>
      <c r="AZ165" s="77">
        <f t="shared" ca="1" si="5694"/>
        <v>4860.7236650999939</v>
      </c>
      <c r="BA165" s="77">
        <f t="shared" ca="1" si="5694"/>
        <v>4860.7236650999939</v>
      </c>
      <c r="BB165" s="77">
        <f t="shared" ca="1" si="5694"/>
        <v>4860.7236650999939</v>
      </c>
      <c r="BC165" s="77">
        <f t="shared" ca="1" si="5694"/>
        <v>4860.7236650999939</v>
      </c>
      <c r="BD165" s="77">
        <f t="shared" ca="1" si="5694"/>
        <v>4860.7236650999939</v>
      </c>
      <c r="BE165" s="77">
        <f t="shared" ca="1" si="5694"/>
        <v>4860.7236650999939</v>
      </c>
      <c r="BF165" s="77">
        <f t="shared" ca="1" si="5694"/>
        <v>4860.7236650999939</v>
      </c>
      <c r="BG165" s="77">
        <f t="shared" ca="1" si="5694"/>
        <v>4860.7236650999939</v>
      </c>
      <c r="BH165" s="77">
        <f t="shared" ca="1" si="5694"/>
        <v>4860.7236650999939</v>
      </c>
      <c r="BI165" s="77">
        <f t="shared" ca="1" si="5694"/>
        <v>4860.7236650999939</v>
      </c>
      <c r="BJ165" s="77">
        <f t="shared" ca="1" si="5694"/>
        <v>4860.7236650999939</v>
      </c>
      <c r="BK165" s="77">
        <f t="shared" ca="1" si="5694"/>
        <v>4860.7236650999939</v>
      </c>
      <c r="BL165" s="77">
        <f t="shared" ca="1" si="5694"/>
        <v>4860.7236650999939</v>
      </c>
      <c r="BM165" s="77">
        <f t="shared" ca="1" si="5694"/>
        <v>4860.7236650999939</v>
      </c>
      <c r="BN165" s="77">
        <f t="shared" ref="BN165:DQ165" ca="1" si="5695">BN133</f>
        <v>4860.7236650999939</v>
      </c>
      <c r="BO165" s="77">
        <f t="shared" ca="1" si="5695"/>
        <v>4860.7236650999939</v>
      </c>
      <c r="BP165" s="77">
        <f t="shared" ca="1" si="5695"/>
        <v>4860.7236650999939</v>
      </c>
      <c r="BQ165" s="77">
        <f t="shared" ca="1" si="5695"/>
        <v>4860.7236650999939</v>
      </c>
      <c r="BR165" s="77">
        <f t="shared" ca="1" si="5695"/>
        <v>4860.7236650999939</v>
      </c>
      <c r="BS165" s="77">
        <f t="shared" ca="1" si="5695"/>
        <v>4860.7236650999939</v>
      </c>
      <c r="BT165" s="77">
        <f t="shared" ca="1" si="5695"/>
        <v>4860.7236650999939</v>
      </c>
      <c r="BU165" s="77">
        <f t="shared" ca="1" si="5695"/>
        <v>4860.7236650999939</v>
      </c>
      <c r="BV165" s="77">
        <f t="shared" ca="1" si="5695"/>
        <v>4860.7236650999939</v>
      </c>
      <c r="BW165" s="77">
        <f t="shared" ca="1" si="5695"/>
        <v>4860.7236650999939</v>
      </c>
      <c r="BX165" s="77">
        <f t="shared" ca="1" si="5695"/>
        <v>4860.7236650999939</v>
      </c>
      <c r="BY165" s="77">
        <f t="shared" ca="1" si="5695"/>
        <v>4860.7236650999939</v>
      </c>
      <c r="BZ165" s="77">
        <f t="shared" ca="1" si="5695"/>
        <v>4860.7236650999939</v>
      </c>
      <c r="CA165" s="77">
        <f t="shared" ca="1" si="5695"/>
        <v>4860.7236650999939</v>
      </c>
      <c r="CB165" s="77">
        <f t="shared" ca="1" si="5695"/>
        <v>4860.7236650999939</v>
      </c>
      <c r="CC165" s="77">
        <f t="shared" ca="1" si="5695"/>
        <v>4860.7236650999939</v>
      </c>
      <c r="CD165" s="77">
        <f t="shared" ca="1" si="5695"/>
        <v>4860.7236650999939</v>
      </c>
      <c r="CE165" s="77">
        <f t="shared" ca="1" si="5695"/>
        <v>4860.7236650999939</v>
      </c>
      <c r="CF165" s="77">
        <f t="shared" ca="1" si="5695"/>
        <v>4860.7236650999939</v>
      </c>
      <c r="CG165" s="77">
        <f t="shared" ca="1" si="5695"/>
        <v>4860.7236650999939</v>
      </c>
      <c r="CH165" s="77">
        <f t="shared" ca="1" si="5695"/>
        <v>4860.7236650999939</v>
      </c>
      <c r="CI165" s="77">
        <f t="shared" ca="1" si="5695"/>
        <v>4860.7236650999939</v>
      </c>
      <c r="CJ165" s="77">
        <f t="shared" ca="1" si="5695"/>
        <v>4860.7236650999939</v>
      </c>
      <c r="CK165" s="77">
        <f t="shared" ca="1" si="5695"/>
        <v>4860.7236650999939</v>
      </c>
      <c r="CL165" s="77">
        <f t="shared" ca="1" si="5695"/>
        <v>4860.7236650999939</v>
      </c>
      <c r="CM165" s="77">
        <f t="shared" ca="1" si="5695"/>
        <v>4860.7236650999939</v>
      </c>
      <c r="CN165" s="77">
        <f t="shared" ca="1" si="5695"/>
        <v>4860.7236650999939</v>
      </c>
      <c r="CO165" s="77">
        <f t="shared" ca="1" si="5695"/>
        <v>4860.7236650999939</v>
      </c>
      <c r="CP165" s="77">
        <f t="shared" ca="1" si="5695"/>
        <v>4860.7236650999939</v>
      </c>
      <c r="CQ165" s="77">
        <f t="shared" ca="1" si="5695"/>
        <v>4860.7236650999939</v>
      </c>
      <c r="CR165" s="77">
        <f t="shared" ca="1" si="5695"/>
        <v>4860.7236650999939</v>
      </c>
      <c r="CS165" s="77">
        <f t="shared" ca="1" si="5695"/>
        <v>4860.7236650999939</v>
      </c>
      <c r="CT165" s="77">
        <f t="shared" ca="1" si="5695"/>
        <v>4860.7236650999939</v>
      </c>
      <c r="CU165" s="77">
        <f t="shared" ca="1" si="5695"/>
        <v>4860.7236650999939</v>
      </c>
      <c r="CV165" s="77">
        <f t="shared" ca="1" si="5695"/>
        <v>4860.7236650999939</v>
      </c>
      <c r="CW165" s="77">
        <f t="shared" ca="1" si="5695"/>
        <v>4860.7236650999939</v>
      </c>
      <c r="CX165" s="77">
        <f t="shared" ca="1" si="5695"/>
        <v>4860.7236650999939</v>
      </c>
      <c r="CY165" s="77">
        <f t="shared" ca="1" si="5695"/>
        <v>4860.7236650999939</v>
      </c>
      <c r="CZ165" s="77">
        <f t="shared" ca="1" si="5695"/>
        <v>4860.7236650999939</v>
      </c>
      <c r="DA165" s="77">
        <f t="shared" ca="1" si="5695"/>
        <v>4860.7236650999939</v>
      </c>
      <c r="DB165" s="77">
        <f t="shared" ca="1" si="5695"/>
        <v>4860.7236650999939</v>
      </c>
      <c r="DC165" s="77">
        <f t="shared" ca="1" si="5695"/>
        <v>4860.7236650999939</v>
      </c>
      <c r="DD165" s="77">
        <f t="shared" ca="1" si="5695"/>
        <v>4860.7236650999939</v>
      </c>
      <c r="DE165" s="77">
        <f t="shared" ca="1" si="5695"/>
        <v>4860.7236650999939</v>
      </c>
      <c r="DF165" s="77">
        <f t="shared" ca="1" si="5695"/>
        <v>4860.7236650999939</v>
      </c>
      <c r="DG165" s="77">
        <f t="shared" ca="1" si="5695"/>
        <v>4860.7236650999939</v>
      </c>
      <c r="DH165" s="77">
        <f t="shared" ca="1" si="5695"/>
        <v>4860.7236650999939</v>
      </c>
      <c r="DI165" s="77">
        <f t="shared" ca="1" si="5695"/>
        <v>4860.7236650999939</v>
      </c>
      <c r="DJ165" s="77">
        <f t="shared" ca="1" si="5695"/>
        <v>4860.7236650999939</v>
      </c>
      <c r="DK165" s="77">
        <f t="shared" ca="1" si="5695"/>
        <v>4860.7236650999939</v>
      </c>
      <c r="DL165" s="77">
        <f t="shared" ca="1" si="5695"/>
        <v>4860.7236650999939</v>
      </c>
      <c r="DM165" s="77">
        <f t="shared" ca="1" si="5695"/>
        <v>4860.7236650999939</v>
      </c>
      <c r="DN165" s="77">
        <f t="shared" ca="1" si="5695"/>
        <v>4860.7236650999939</v>
      </c>
      <c r="DO165" s="77">
        <f t="shared" ca="1" si="5695"/>
        <v>4860.7236650999939</v>
      </c>
      <c r="DP165" s="77">
        <f t="shared" ca="1" si="5695"/>
        <v>4860.7236650999939</v>
      </c>
      <c r="DQ165" s="77">
        <f t="shared" ca="1" si="5695"/>
        <v>4860.7236650999939</v>
      </c>
      <c r="DR165" s="77">
        <f t="shared" ref="DR165:EC165" ca="1" si="5696">DR133</f>
        <v>4860.7236650999939</v>
      </c>
      <c r="DS165" s="77">
        <f t="shared" ca="1" si="5696"/>
        <v>4860.7236650999939</v>
      </c>
      <c r="DT165" s="77">
        <f t="shared" ca="1" si="5696"/>
        <v>4860.7236650999939</v>
      </c>
      <c r="DU165" s="77">
        <f t="shared" ca="1" si="5696"/>
        <v>4860.7236650999939</v>
      </c>
      <c r="DV165" s="77">
        <f t="shared" ca="1" si="5696"/>
        <v>4860.7236650999939</v>
      </c>
      <c r="DW165" s="77">
        <f t="shared" ca="1" si="5696"/>
        <v>4860.7236650999939</v>
      </c>
      <c r="DX165" s="77">
        <f t="shared" ca="1" si="5696"/>
        <v>4860.7236650999939</v>
      </c>
      <c r="DY165" s="77">
        <f t="shared" ca="1" si="5696"/>
        <v>4860.7236650999939</v>
      </c>
      <c r="DZ165" s="77">
        <f t="shared" ca="1" si="5696"/>
        <v>4860.7236650999939</v>
      </c>
      <c r="EA165" s="77">
        <f t="shared" ca="1" si="5696"/>
        <v>4860.7236650999939</v>
      </c>
      <c r="EB165" s="77">
        <f t="shared" ca="1" si="5696"/>
        <v>4860.7236650999939</v>
      </c>
      <c r="EC165" s="77">
        <f t="shared" ca="1" si="5696"/>
        <v>4860.7236650999939</v>
      </c>
      <c r="ED165" s="77">
        <f t="shared" ref="ED165:FA165" ca="1" si="5697">ED133</f>
        <v>5219.9344594157792</v>
      </c>
      <c r="EE165" s="77">
        <f t="shared" ca="1" si="5697"/>
        <v>5579.1452537315645</v>
      </c>
      <c r="EF165" s="77">
        <f t="shared" ca="1" si="5697"/>
        <v>5938.3560480473498</v>
      </c>
      <c r="EG165" s="77">
        <f t="shared" ca="1" si="5697"/>
        <v>6297.566842363135</v>
      </c>
      <c r="EH165" s="77">
        <f t="shared" ca="1" si="5697"/>
        <v>6549.5118657504727</v>
      </c>
      <c r="EI165" s="77">
        <f t="shared" ca="1" si="5697"/>
        <v>6549.5118657504727</v>
      </c>
      <c r="EJ165" s="77">
        <f t="shared" ca="1" si="5697"/>
        <v>6549.5118657504727</v>
      </c>
      <c r="EK165" s="77">
        <f t="shared" ca="1" si="5697"/>
        <v>6549.5118657504727</v>
      </c>
      <c r="EL165" s="77">
        <f t="shared" ca="1" si="5697"/>
        <v>6549.5118657504727</v>
      </c>
      <c r="EM165" s="77">
        <f t="shared" ca="1" si="5697"/>
        <v>6549.5118657504727</v>
      </c>
      <c r="EN165" s="77">
        <f t="shared" ca="1" si="5697"/>
        <v>6549.5118657504727</v>
      </c>
      <c r="EO165" s="77">
        <f t="shared" ca="1" si="5697"/>
        <v>6549.5118657504727</v>
      </c>
      <c r="EP165" s="77">
        <f t="shared" ca="1" si="5697"/>
        <v>6401.4526911305366</v>
      </c>
      <c r="EQ165" s="77">
        <f t="shared" ca="1" si="5697"/>
        <v>6401.4526911305366</v>
      </c>
      <c r="ER165" s="77">
        <f t="shared" ca="1" si="5697"/>
        <v>6401.4526911305366</v>
      </c>
      <c r="ES165" s="77">
        <f t="shared" ca="1" si="5697"/>
        <v>6401.4526911305366</v>
      </c>
      <c r="ET165" s="77">
        <f t="shared" ca="1" si="5697"/>
        <v>6401.4526911305366</v>
      </c>
      <c r="EU165" s="77">
        <f t="shared" ca="1" si="5697"/>
        <v>6401.4526911305366</v>
      </c>
      <c r="EV165" s="77">
        <f t="shared" ca="1" si="5697"/>
        <v>6401.4526911305366</v>
      </c>
      <c r="EW165" s="77">
        <f t="shared" ca="1" si="5697"/>
        <v>6401.4526911305366</v>
      </c>
      <c r="EX165" s="77">
        <f t="shared" ca="1" si="5697"/>
        <v>6401.4526911305366</v>
      </c>
      <c r="EY165" s="77">
        <f t="shared" ca="1" si="5697"/>
        <v>6401.4526911305366</v>
      </c>
      <c r="EZ165" s="77">
        <f t="shared" ca="1" si="5697"/>
        <v>6401.4526911305366</v>
      </c>
      <c r="FA165" s="77">
        <f t="shared" ca="1" si="5697"/>
        <v>6401.4526911305366</v>
      </c>
      <c r="FB165" s="77">
        <f t="shared" ref="FB165:HM165" ca="1" si="5698">FB133</f>
        <v>6253.3935165106022</v>
      </c>
      <c r="FC165" s="77">
        <f t="shared" ca="1" si="5698"/>
        <v>6253.3935165106022</v>
      </c>
      <c r="FD165" s="77">
        <f t="shared" ca="1" si="5698"/>
        <v>6253.3935165106022</v>
      </c>
      <c r="FE165" s="77">
        <f t="shared" ca="1" si="5698"/>
        <v>6253.3935165106022</v>
      </c>
      <c r="FF165" s="77">
        <f t="shared" ca="1" si="5698"/>
        <v>6253.3935165106022</v>
      </c>
      <c r="FG165" s="77">
        <f t="shared" ca="1" si="5698"/>
        <v>6253.3935165106022</v>
      </c>
      <c r="FH165" s="77">
        <f t="shared" ca="1" si="5698"/>
        <v>6253.3935165106022</v>
      </c>
      <c r="FI165" s="77">
        <f t="shared" ca="1" si="5698"/>
        <v>6253.3935165106022</v>
      </c>
      <c r="FJ165" s="77">
        <f t="shared" ca="1" si="5698"/>
        <v>6253.3935165106022</v>
      </c>
      <c r="FK165" s="77">
        <f t="shared" ca="1" si="5698"/>
        <v>6253.3935165106022</v>
      </c>
      <c r="FL165" s="77">
        <f t="shared" ca="1" si="5698"/>
        <v>6253.3935165106022</v>
      </c>
      <c r="FM165" s="77">
        <f t="shared" ca="1" si="5698"/>
        <v>6253.3935165106022</v>
      </c>
      <c r="FN165" s="77">
        <f t="shared" ca="1" si="5698"/>
        <v>6105.3343418906661</v>
      </c>
      <c r="FO165" s="77">
        <f t="shared" ca="1" si="5698"/>
        <v>6105.3343418906661</v>
      </c>
      <c r="FP165" s="77">
        <f t="shared" ca="1" si="5698"/>
        <v>6105.3343418906661</v>
      </c>
      <c r="FQ165" s="77">
        <f t="shared" ca="1" si="5698"/>
        <v>6105.3343418906661</v>
      </c>
      <c r="FR165" s="77">
        <f t="shared" ca="1" si="5698"/>
        <v>6105.3343418906661</v>
      </c>
      <c r="FS165" s="77">
        <f t="shared" ca="1" si="5698"/>
        <v>6105.3343418906661</v>
      </c>
      <c r="FT165" s="77">
        <f t="shared" ca="1" si="5698"/>
        <v>6105.3343418906661</v>
      </c>
      <c r="FU165" s="77">
        <f t="shared" ca="1" si="5698"/>
        <v>6105.3343418906661</v>
      </c>
      <c r="FV165" s="77">
        <f t="shared" ca="1" si="5698"/>
        <v>6105.3343418906661</v>
      </c>
      <c r="FW165" s="77">
        <f t="shared" ca="1" si="5698"/>
        <v>6105.3343418906661</v>
      </c>
      <c r="FX165" s="77">
        <f t="shared" ca="1" si="5698"/>
        <v>6105.3343418906661</v>
      </c>
      <c r="FY165" s="77">
        <f t="shared" ca="1" si="5698"/>
        <v>6105.3343418906661</v>
      </c>
      <c r="FZ165" s="77">
        <f t="shared" ca="1" si="5698"/>
        <v>6464.5451362064514</v>
      </c>
      <c r="GA165" s="77">
        <f t="shared" ca="1" si="5698"/>
        <v>6823.7559305222367</v>
      </c>
      <c r="GB165" s="77">
        <f t="shared" ca="1" si="5698"/>
        <v>7182.9667248380219</v>
      </c>
      <c r="GC165" s="77">
        <f t="shared" ca="1" si="5698"/>
        <v>7542.1775191538072</v>
      </c>
      <c r="GD165" s="77">
        <f t="shared" ca="1" si="5698"/>
        <v>7775.2278331040616</v>
      </c>
      <c r="GE165" s="77">
        <f t="shared" ca="1" si="5698"/>
        <v>7775.2278331040616</v>
      </c>
      <c r="GF165" s="77">
        <f t="shared" ca="1" si="5698"/>
        <v>7775.2278331040616</v>
      </c>
      <c r="GG165" s="77">
        <f t="shared" ca="1" si="5698"/>
        <v>7775.2278331040616</v>
      </c>
      <c r="GH165" s="77">
        <f t="shared" ca="1" si="5698"/>
        <v>7775.2278331040616</v>
      </c>
      <c r="GI165" s="77">
        <f t="shared" ca="1" si="5698"/>
        <v>7775.2278331040616</v>
      </c>
      <c r="GJ165" s="77">
        <f t="shared" ca="1" si="5698"/>
        <v>7775.2278331040616</v>
      </c>
      <c r="GK165" s="77">
        <f t="shared" ca="1" si="5698"/>
        <v>7775.2278331040616</v>
      </c>
      <c r="GL165" s="77">
        <f t="shared" ca="1" si="5698"/>
        <v>8134.4386274198469</v>
      </c>
      <c r="GM165" s="77">
        <f t="shared" ca="1" si="5698"/>
        <v>8493.6494217356321</v>
      </c>
      <c r="GN165" s="77">
        <f t="shared" ca="1" si="5698"/>
        <v>8852.8602160514183</v>
      </c>
      <c r="GO165" s="77">
        <f t="shared" ca="1" si="5698"/>
        <v>9212.0710103672045</v>
      </c>
      <c r="GP165" s="77">
        <f t="shared" ca="1" si="5698"/>
        <v>9571.2818046829907</v>
      </c>
      <c r="GQ165" s="77">
        <f t="shared" ca="1" si="5698"/>
        <v>9930.4925989987769</v>
      </c>
      <c r="GR165" s="77">
        <f t="shared" ca="1" si="5698"/>
        <v>10289.703393314563</v>
      </c>
      <c r="GS165" s="77">
        <f t="shared" ca="1" si="5698"/>
        <v>10648.914187630349</v>
      </c>
      <c r="GT165" s="77">
        <f t="shared" ca="1" si="5698"/>
        <v>11008.124981946135</v>
      </c>
      <c r="GU165" s="77">
        <f t="shared" ca="1" si="5698"/>
        <v>11128.518959067464</v>
      </c>
      <c r="GV165" s="77">
        <f t="shared" ca="1" si="5698"/>
        <v>11128.518959067464</v>
      </c>
      <c r="GW165" s="77">
        <f t="shared" ca="1" si="5698"/>
        <v>11128.518959067464</v>
      </c>
      <c r="GX165" s="77">
        <f t="shared" ca="1" si="5698"/>
        <v>11283.739955030862</v>
      </c>
      <c r="GY165" s="77">
        <f t="shared" ca="1" si="5698"/>
        <v>11283.739955030862</v>
      </c>
      <c r="GZ165" s="77">
        <f t="shared" ca="1" si="5698"/>
        <v>11283.739955030862</v>
      </c>
      <c r="HA165" s="77">
        <f t="shared" ca="1" si="5698"/>
        <v>11283.739955030862</v>
      </c>
      <c r="HB165" s="77">
        <f t="shared" ca="1" si="5698"/>
        <v>11283.739955030862</v>
      </c>
      <c r="HC165" s="77">
        <f t="shared" ca="1" si="5698"/>
        <v>11283.739955030862</v>
      </c>
      <c r="HD165" s="77">
        <f t="shared" ca="1" si="5698"/>
        <v>11283.739955030862</v>
      </c>
      <c r="HE165" s="77">
        <f t="shared" ca="1" si="5698"/>
        <v>11283.739955030862</v>
      </c>
      <c r="HF165" s="77">
        <f t="shared" ca="1" si="5698"/>
        <v>11283.739955030862</v>
      </c>
      <c r="HG165" s="77">
        <f t="shared" ca="1" si="5698"/>
        <v>11283.739955030862</v>
      </c>
      <c r="HH165" s="77">
        <f t="shared" ca="1" si="5698"/>
        <v>11283.739955030862</v>
      </c>
      <c r="HI165" s="77">
        <f t="shared" ca="1" si="5698"/>
        <v>11283.739955030862</v>
      </c>
      <c r="HJ165" s="77">
        <f t="shared" ca="1" si="5698"/>
        <v>11135.680780410923</v>
      </c>
      <c r="HK165" s="77">
        <f t="shared" ca="1" si="5698"/>
        <v>11135.680780410923</v>
      </c>
      <c r="HL165" s="77">
        <f t="shared" ca="1" si="5698"/>
        <v>11135.680780410923</v>
      </c>
      <c r="HM165" s="77">
        <f t="shared" ca="1" si="5698"/>
        <v>11135.680780410923</v>
      </c>
      <c r="HN165" s="77">
        <f t="shared" ref="HN165:JY165" ca="1" si="5699">HN133</f>
        <v>11135.680780410923</v>
      </c>
      <c r="HO165" s="77">
        <f t="shared" ca="1" si="5699"/>
        <v>11135.680780410923</v>
      </c>
      <c r="HP165" s="77">
        <f t="shared" ca="1" si="5699"/>
        <v>11135.680780410923</v>
      </c>
      <c r="HQ165" s="77">
        <f t="shared" ca="1" si="5699"/>
        <v>11135.680780410923</v>
      </c>
      <c r="HR165" s="77">
        <f t="shared" ca="1" si="5699"/>
        <v>11135.680780410923</v>
      </c>
      <c r="HS165" s="77">
        <f t="shared" ca="1" si="5699"/>
        <v>11135.680780410923</v>
      </c>
      <c r="HT165" s="77">
        <f t="shared" ca="1" si="5699"/>
        <v>11135.680780410923</v>
      </c>
      <c r="HU165" s="77">
        <f t="shared" ca="1" si="5699"/>
        <v>11135.680780410923</v>
      </c>
      <c r="HV165" s="77">
        <f t="shared" ca="1" si="5699"/>
        <v>10987.62160579099</v>
      </c>
      <c r="HW165" s="77">
        <f t="shared" ca="1" si="5699"/>
        <v>10987.62160579099</v>
      </c>
      <c r="HX165" s="77">
        <f t="shared" ca="1" si="5699"/>
        <v>10987.62160579099</v>
      </c>
      <c r="HY165" s="77">
        <f t="shared" ca="1" si="5699"/>
        <v>10987.62160579099</v>
      </c>
      <c r="HZ165" s="77">
        <f t="shared" ca="1" si="5699"/>
        <v>10987.62160579099</v>
      </c>
      <c r="IA165" s="77">
        <f t="shared" ca="1" si="5699"/>
        <v>10987.62160579099</v>
      </c>
      <c r="IB165" s="77">
        <f t="shared" ca="1" si="5699"/>
        <v>10987.62160579099</v>
      </c>
      <c r="IC165" s="77">
        <f t="shared" ca="1" si="5699"/>
        <v>10987.62160579099</v>
      </c>
      <c r="ID165" s="77">
        <f t="shared" ca="1" si="5699"/>
        <v>10987.62160579099</v>
      </c>
      <c r="IE165" s="77">
        <f t="shared" ca="1" si="5699"/>
        <v>10987.62160579099</v>
      </c>
      <c r="IF165" s="77">
        <f t="shared" ca="1" si="5699"/>
        <v>10987.62160579099</v>
      </c>
      <c r="IG165" s="77">
        <f t="shared" ca="1" si="5699"/>
        <v>10987.62160579099</v>
      </c>
      <c r="IH165" s="77">
        <f t="shared" ca="1" si="5699"/>
        <v>10839.562431171054</v>
      </c>
      <c r="II165" s="77">
        <f t="shared" ca="1" si="5699"/>
        <v>10839.562431171054</v>
      </c>
      <c r="IJ165" s="77">
        <f t="shared" ca="1" si="5699"/>
        <v>10839.562431171054</v>
      </c>
      <c r="IK165" s="77">
        <f t="shared" ca="1" si="5699"/>
        <v>10839.562431171054</v>
      </c>
      <c r="IL165" s="77">
        <f t="shared" ca="1" si="5699"/>
        <v>10839.562431171054</v>
      </c>
      <c r="IM165" s="77">
        <f t="shared" ca="1" si="5699"/>
        <v>10839.562431171054</v>
      </c>
      <c r="IN165" s="77">
        <f t="shared" ca="1" si="5699"/>
        <v>10839.562431171054</v>
      </c>
      <c r="IO165" s="77">
        <f t="shared" ca="1" si="5699"/>
        <v>10839.562431171054</v>
      </c>
      <c r="IP165" s="77">
        <f t="shared" ca="1" si="5699"/>
        <v>10839.562431171054</v>
      </c>
      <c r="IQ165" s="77">
        <f t="shared" ca="1" si="5699"/>
        <v>10839.562431171054</v>
      </c>
      <c r="IR165" s="77">
        <f t="shared" ca="1" si="5699"/>
        <v>10839.562431171054</v>
      </c>
      <c r="IS165" s="77">
        <f t="shared" ca="1" si="5699"/>
        <v>10839.562431171054</v>
      </c>
      <c r="IT165" s="77">
        <f t="shared" ca="1" si="5699"/>
        <v>10691.503256551119</v>
      </c>
      <c r="IU165" s="77">
        <f t="shared" ca="1" si="5699"/>
        <v>10691.503256551119</v>
      </c>
      <c r="IV165" s="77">
        <f t="shared" ca="1" si="5699"/>
        <v>10691.503256551119</v>
      </c>
      <c r="IW165" s="77">
        <f t="shared" ca="1" si="5699"/>
        <v>10691.503256551119</v>
      </c>
      <c r="IX165" s="77">
        <f t="shared" ca="1" si="5699"/>
        <v>10691.503256551119</v>
      </c>
      <c r="IY165" s="77">
        <f t="shared" ca="1" si="5699"/>
        <v>10691.503256551119</v>
      </c>
      <c r="IZ165" s="77">
        <f t="shared" ca="1" si="5699"/>
        <v>10691.503256551119</v>
      </c>
      <c r="JA165" s="77">
        <f t="shared" ca="1" si="5699"/>
        <v>10691.503256551119</v>
      </c>
      <c r="JB165" s="77">
        <f t="shared" ca="1" si="5699"/>
        <v>10691.503256551119</v>
      </c>
      <c r="JC165" s="77">
        <f t="shared" ca="1" si="5699"/>
        <v>10691.503256551119</v>
      </c>
      <c r="JD165" s="77">
        <f t="shared" ca="1" si="5699"/>
        <v>10691.503256551119</v>
      </c>
      <c r="JE165" s="77">
        <f t="shared" ca="1" si="5699"/>
        <v>10691.503256551119</v>
      </c>
      <c r="JF165" s="77">
        <f t="shared" ca="1" si="5699"/>
        <v>11050.714050866905</v>
      </c>
      <c r="JG165" s="77">
        <f t="shared" ca="1" si="5699"/>
        <v>11409.924845182692</v>
      </c>
      <c r="JH165" s="77">
        <f t="shared" ca="1" si="5699"/>
        <v>11769.135639498478</v>
      </c>
      <c r="JI165" s="77">
        <f t="shared" ca="1" si="5699"/>
        <v>12128.346433814264</v>
      </c>
      <c r="JJ165" s="77">
        <f t="shared" ca="1" si="5699"/>
        <v>12361.396747764513</v>
      </c>
      <c r="JK165" s="77">
        <f t="shared" ca="1" si="5699"/>
        <v>12361.396747764513</v>
      </c>
      <c r="JL165" s="77">
        <f t="shared" ca="1" si="5699"/>
        <v>12361.396747764513</v>
      </c>
      <c r="JM165" s="77">
        <f t="shared" ca="1" si="5699"/>
        <v>12361.396747764513</v>
      </c>
      <c r="JN165" s="77">
        <f t="shared" ca="1" si="5699"/>
        <v>12361.396747764513</v>
      </c>
      <c r="JO165" s="77">
        <f t="shared" ca="1" si="5699"/>
        <v>12361.396747764513</v>
      </c>
      <c r="JP165" s="77">
        <f t="shared" ca="1" si="5699"/>
        <v>12361.396747764513</v>
      </c>
      <c r="JQ165" s="77">
        <f t="shared" ca="1" si="5699"/>
        <v>12361.396747764513</v>
      </c>
      <c r="JR165" s="77">
        <f t="shared" ca="1" si="5699"/>
        <v>12378.605997311244</v>
      </c>
      <c r="JS165" s="77">
        <f t="shared" ca="1" si="5699"/>
        <v>12378.605997311244</v>
      </c>
      <c r="JT165" s="77">
        <f t="shared" ca="1" si="5699"/>
        <v>12378.605997311244</v>
      </c>
      <c r="JU165" s="77">
        <f t="shared" ca="1" si="5699"/>
        <v>12378.605997311244</v>
      </c>
      <c r="JV165" s="77">
        <f t="shared" ca="1" si="5699"/>
        <v>12378.605997311244</v>
      </c>
      <c r="JW165" s="77">
        <f t="shared" ca="1" si="5699"/>
        <v>12378.605997311244</v>
      </c>
      <c r="JX165" s="77">
        <f t="shared" ca="1" si="5699"/>
        <v>12378.605997311244</v>
      </c>
      <c r="JY165" s="77">
        <f t="shared" ca="1" si="5699"/>
        <v>12378.605997311244</v>
      </c>
      <c r="JZ165" s="77">
        <f t="shared" ref="JZ165:KO165" ca="1" si="5700">JZ133</f>
        <v>12378.605997311244</v>
      </c>
      <c r="KA165" s="77">
        <f t="shared" ca="1" si="5700"/>
        <v>12378.605997311244</v>
      </c>
      <c r="KB165" s="77">
        <f t="shared" ca="1" si="5700"/>
        <v>12378.605997311244</v>
      </c>
      <c r="KC165" s="77">
        <f t="shared" ca="1" si="5700"/>
        <v>12378.605997311244</v>
      </c>
      <c r="KD165" s="77">
        <f t="shared" ca="1" si="5700"/>
        <v>12230.546822691307</v>
      </c>
      <c r="KE165" s="77">
        <f t="shared" ca="1" si="5700"/>
        <v>12230.546822691307</v>
      </c>
      <c r="KF165" s="77">
        <f t="shared" ca="1" si="5700"/>
        <v>12230.546822691307</v>
      </c>
      <c r="KG165" s="77">
        <f t="shared" ca="1" si="5700"/>
        <v>12230.546822691307</v>
      </c>
      <c r="KH165" s="77">
        <f t="shared" ca="1" si="5700"/>
        <v>12230.546822691307</v>
      </c>
      <c r="KI165" s="77">
        <f t="shared" ca="1" si="5700"/>
        <v>12230.546822691307</v>
      </c>
      <c r="KJ165" s="77">
        <f t="shared" ca="1" si="5700"/>
        <v>12230.546822691307</v>
      </c>
      <c r="KK165" s="77">
        <f t="shared" ca="1" si="5700"/>
        <v>12230.546822691307</v>
      </c>
      <c r="KL165" s="77">
        <f t="shared" ca="1" si="5700"/>
        <v>12230.546822691307</v>
      </c>
      <c r="KM165" s="77">
        <f t="shared" ca="1" si="5700"/>
        <v>12230.546822691307</v>
      </c>
      <c r="KN165" s="77">
        <f t="shared" ca="1" si="5700"/>
        <v>12230.546822691307</v>
      </c>
      <c r="KO165" s="77">
        <f t="shared" ca="1" si="5700"/>
        <v>12230.546822691307</v>
      </c>
    </row>
  </sheetData>
  <mergeCells count="1">
    <mergeCell ref="E1:G3"/>
  </mergeCells>
  <conditionalFormatting sqref="A6:A10">
    <cfRule type="cellIs" dxfId="76" priority="5" operator="lessThan">
      <formula>0</formula>
    </cfRule>
  </conditionalFormatting>
  <conditionalFormatting sqref="A12">
    <cfRule type="cellIs" dxfId="75" priority="32" operator="lessThan">
      <formula>0</formula>
    </cfRule>
  </conditionalFormatting>
  <conditionalFormatting sqref="A24">
    <cfRule type="cellIs" dxfId="74" priority="26" operator="lessThan">
      <formula>0</formula>
    </cfRule>
  </conditionalFormatting>
  <conditionalFormatting sqref="A31">
    <cfRule type="cellIs" dxfId="73" priority="30" operator="lessThan">
      <formula>0</formula>
    </cfRule>
  </conditionalFormatting>
  <conditionalFormatting sqref="A33">
    <cfRule type="cellIs" dxfId="72" priority="29" operator="lessThan">
      <formula>0</formula>
    </cfRule>
  </conditionalFormatting>
  <conditionalFormatting sqref="A38:A41 A44:A47">
    <cfRule type="cellIs" dxfId="71" priority="16" operator="lessThan">
      <formula>0</formula>
    </cfRule>
  </conditionalFormatting>
  <conditionalFormatting sqref="A52">
    <cfRule type="cellIs" dxfId="70" priority="20" operator="lessThan">
      <formula>0</formula>
    </cfRule>
  </conditionalFormatting>
  <conditionalFormatting sqref="A54">
    <cfRule type="cellIs" dxfId="69" priority="17" operator="lessThan">
      <formula>0</formula>
    </cfRule>
  </conditionalFormatting>
  <conditionalFormatting sqref="A57">
    <cfRule type="cellIs" dxfId="68" priority="4" operator="lessThan">
      <formula>0</formula>
    </cfRule>
  </conditionalFormatting>
  <conditionalFormatting sqref="A61:A65">
    <cfRule type="cellIs" dxfId="67" priority="3" operator="lessThan">
      <formula>0</formula>
    </cfRule>
  </conditionalFormatting>
  <conditionalFormatting sqref="A71:A72">
    <cfRule type="cellIs" dxfId="66" priority="12" operator="lessThan">
      <formula>0</formula>
    </cfRule>
  </conditionalFormatting>
  <conditionalFormatting sqref="A85:A91">
    <cfRule type="cellIs" dxfId="65" priority="1" operator="lessThan">
      <formula>0</formula>
    </cfRule>
  </conditionalFormatting>
  <conditionalFormatting sqref="A96:A97">
    <cfRule type="cellIs" dxfId="64" priority="11" operator="lessThan">
      <formula>0</formula>
    </cfRule>
  </conditionalFormatting>
  <conditionalFormatting sqref="A119:A120">
    <cfRule type="cellIs" dxfId="63" priority="7" operator="lessThan">
      <formula>0</formula>
    </cfRule>
  </conditionalFormatting>
  <conditionalFormatting sqref="A144:A146">
    <cfRule type="cellIs" dxfId="62" priority="9" operator="lessThan">
      <formula>0</formula>
    </cfRule>
  </conditionalFormatting>
  <conditionalFormatting sqref="A156">
    <cfRule type="cellIs" dxfId="61" priority="8" operator="lessThan">
      <formula>0</formula>
    </cfRule>
  </conditionalFormatting>
  <dataValidations disablePrompts="1" count="1">
    <dataValidation type="list" allowBlank="1" showInputMessage="1" showErrorMessage="1" sqref="B10:KO10" xr:uid="{36400C45-50CD-4D7E-B0DE-C90D01905949}">
      <formula1>"REAL, PRESUMIDO"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873CA25B8352E4BB2BEFD48E59F1D39" ma:contentTypeVersion="15" ma:contentTypeDescription="Crie um novo documento." ma:contentTypeScope="" ma:versionID="30423a8da21791a03274dc9a6d1b9de2">
  <xsd:schema xmlns:xsd="http://www.w3.org/2001/XMLSchema" xmlns:xs="http://www.w3.org/2001/XMLSchema" xmlns:p="http://schemas.microsoft.com/office/2006/metadata/properties" xmlns:ns2="76a49092-22cb-4b83-8fd0-fd370495f0d8" xmlns:ns3="d029ce58-7a75-4c3f-ad97-f58392fbb9bd" targetNamespace="http://schemas.microsoft.com/office/2006/metadata/properties" ma:root="true" ma:fieldsID="62c2f0a75809114c3d5344af945b426e" ns2:_="" ns3:_="">
    <xsd:import namespace="76a49092-22cb-4b83-8fd0-fd370495f0d8"/>
    <xsd:import namespace="d029ce58-7a75-4c3f-ad97-f58392fbb9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a49092-22cb-4b83-8fd0-fd370495f0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96ea5821-12ab-42b5-a514-d582b4d033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29ce58-7a75-4c3f-ad97-f58392fbb9bd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f341a606-b43e-4f7b-adb5-cec82c9c9053}" ma:internalName="TaxCatchAll" ma:showField="CatchAllData" ma:web="d029ce58-7a75-4c3f-ad97-f58392fbb9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29ce58-7a75-4c3f-ad97-f58392fbb9bd" xsi:nil="true"/>
    <lcf76f155ced4ddcb4097134ff3c332f xmlns="76a49092-22cb-4b83-8fd0-fd370495f0d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D470194-B1DE-4C45-B19E-40972AF8797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C691056-36B4-401A-8C63-80B5577751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a49092-22cb-4b83-8fd0-fd370495f0d8"/>
    <ds:schemaRef ds:uri="d029ce58-7a75-4c3f-ad97-f58392fbb9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039D7C0-D8BF-492C-A82E-9AA85DCAE3C1}">
  <ds:schemaRefs>
    <ds:schemaRef ds:uri="http://schemas.microsoft.com/office/2006/metadata/properties"/>
    <ds:schemaRef ds:uri="http://schemas.microsoft.com/office/infopath/2007/PartnerControls"/>
    <ds:schemaRef ds:uri="d029ce58-7a75-4c3f-ad97-f58392fbb9bd"/>
    <ds:schemaRef ds:uri="76a49092-22cb-4b83-8fd0-fd370495f0d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23</vt:i4>
      </vt:variant>
      <vt:variant>
        <vt:lpstr>Intervalos Nomeados</vt:lpstr>
      </vt:variant>
      <vt:variant>
        <vt:i4>76</vt:i4>
      </vt:variant>
    </vt:vector>
  </HeadingPairs>
  <TitlesOfParts>
    <vt:vector size="99" baseType="lpstr">
      <vt:lpstr>Painel de Controle</vt:lpstr>
      <vt:lpstr>CAPEX</vt:lpstr>
      <vt:lpstr>Cronograma de Desembolso</vt:lpstr>
      <vt:lpstr>Depreciação</vt:lpstr>
      <vt:lpstr>OPEX</vt:lpstr>
      <vt:lpstr>BCE</vt:lpstr>
      <vt:lpstr>Financiamento</vt:lpstr>
      <vt:lpstr>WACC</vt:lpstr>
      <vt:lpstr>Demonstrativos (Mensal)</vt:lpstr>
      <vt:lpstr>VfM no tempo</vt:lpstr>
      <vt:lpstr>CMM1 - AUX CALC</vt:lpstr>
      <vt:lpstr>CMM 1 - AUX FINAN</vt:lpstr>
      <vt:lpstr>CMM 1 - AUX DEPREC</vt:lpstr>
      <vt:lpstr>CMM2 - AUX CALC</vt:lpstr>
      <vt:lpstr>CMM2 - AUX DEPREC</vt:lpstr>
      <vt:lpstr>CMM2 - FINAN</vt:lpstr>
      <vt:lpstr>CMM3 - AUX CALC</vt:lpstr>
      <vt:lpstr>CMM3 - AUX DEPREC</vt:lpstr>
      <vt:lpstr>CMM3 - FINAN</vt:lpstr>
      <vt:lpstr>CMM4 - AUX CALC</vt:lpstr>
      <vt:lpstr>CMM4 - AUX DEPREC</vt:lpstr>
      <vt:lpstr>CMM4 - FINAN</vt:lpstr>
      <vt:lpstr>CMM5 - AUX CALC</vt:lpstr>
      <vt:lpstr>AdicionalIRPJ</vt:lpstr>
      <vt:lpstr>Alavanca</vt:lpstr>
      <vt:lpstr>alunos</vt:lpstr>
      <vt:lpstr>BCE!Area_de_impressao</vt:lpstr>
      <vt:lpstr>CAPEX!Area_de_impressao</vt:lpstr>
      <vt:lpstr>'CMM 1 - AUX DEPREC'!Area_de_impressao</vt:lpstr>
      <vt:lpstr>'CMM 1 - AUX FINAN'!Area_de_impressao</vt:lpstr>
      <vt:lpstr>'CMM2 - AUX DEPREC'!Area_de_impressao</vt:lpstr>
      <vt:lpstr>'CMM2 - FINAN'!Area_de_impressao</vt:lpstr>
      <vt:lpstr>'CMM3 - AUX DEPREC'!Area_de_impressao</vt:lpstr>
      <vt:lpstr>'CMM3 - FINAN'!Area_de_impressao</vt:lpstr>
      <vt:lpstr>'CMM4 - AUX DEPREC'!Area_de_impressao</vt:lpstr>
      <vt:lpstr>'CMM4 - FINAN'!Area_de_impressao</vt:lpstr>
      <vt:lpstr>'Cronograma de Desembolso'!Area_de_impressao</vt:lpstr>
      <vt:lpstr>Depreciação!Area_de_impressao</vt:lpstr>
      <vt:lpstr>OPEX!Area_de_impressao</vt:lpstr>
      <vt:lpstr>'Painel de Controle'!Area_de_impressao</vt:lpstr>
      <vt:lpstr>OPEX!Capex_Ciclo1</vt:lpstr>
      <vt:lpstr>Capex_Ciclo1</vt:lpstr>
      <vt:lpstr>CAPEX_DRE</vt:lpstr>
      <vt:lpstr>CapexDRE</vt:lpstr>
      <vt:lpstr>CMM_1</vt:lpstr>
      <vt:lpstr>CMM_2</vt:lpstr>
      <vt:lpstr>CMM_3</vt:lpstr>
      <vt:lpstr>CMM_4</vt:lpstr>
      <vt:lpstr>CMM_5</vt:lpstr>
      <vt:lpstr>CMM_6</vt:lpstr>
      <vt:lpstr>CMMfull</vt:lpstr>
      <vt:lpstr>COFINS</vt:lpstr>
      <vt:lpstr>compromisso</vt:lpstr>
      <vt:lpstr>Contraprestacoes</vt:lpstr>
      <vt:lpstr>CSLL</vt:lpstr>
      <vt:lpstr>Custo_IP_Full</vt:lpstr>
      <vt:lpstr>escolas</vt:lpstr>
      <vt:lpstr>estruturacaoOpe</vt:lpstr>
      <vt:lpstr>FCacc</vt:lpstr>
      <vt:lpstr>freqDivid</vt:lpstr>
      <vt:lpstr>freqReducao</vt:lpstr>
      <vt:lpstr>FSeg</vt:lpstr>
      <vt:lpstr>InicioDividendos</vt:lpstr>
      <vt:lpstr>InicioReducao</vt:lpstr>
      <vt:lpstr>ipca</vt:lpstr>
      <vt:lpstr>IRPJ</vt:lpstr>
      <vt:lpstr>ISS</vt:lpstr>
      <vt:lpstr>juros_financ</vt:lpstr>
      <vt:lpstr>LucroLiquido_DRE</vt:lpstr>
      <vt:lpstr>OHgov</vt:lpstr>
      <vt:lpstr>OPEX_DRE</vt:lpstr>
      <vt:lpstr>PIS</vt:lpstr>
      <vt:lpstr>PrazoConcessao</vt:lpstr>
      <vt:lpstr>PrazoContrato</vt:lpstr>
      <vt:lpstr>PrazoFin</vt:lpstr>
      <vt:lpstr>predAdm</vt:lpstr>
      <vt:lpstr>Depreciação!PreOp</vt:lpstr>
      <vt:lpstr>PreOp</vt:lpstr>
      <vt:lpstr>professores</vt:lpstr>
      <vt:lpstr>PTZ_viaria</vt:lpstr>
      <vt:lpstr>receitas</vt:lpstr>
      <vt:lpstr>SubsObrig</vt:lpstr>
      <vt:lpstr>TIR</vt:lpstr>
      <vt:lpstr>CAPEX!Titulos_de_impressao</vt:lpstr>
      <vt:lpstr>'CMM 1 - AUX DEPREC'!Titulos_de_impressao</vt:lpstr>
      <vt:lpstr>'CMM 1 - AUX FINAN'!Titulos_de_impressao</vt:lpstr>
      <vt:lpstr>'CMM2 - AUX DEPREC'!Titulos_de_impressao</vt:lpstr>
      <vt:lpstr>'CMM2 - FINAN'!Titulos_de_impressao</vt:lpstr>
      <vt:lpstr>'CMM3 - AUX DEPREC'!Titulos_de_impressao</vt:lpstr>
      <vt:lpstr>'CMM3 - FINAN'!Titulos_de_impressao</vt:lpstr>
      <vt:lpstr>'CMM4 - AUX DEPREC'!Titulos_de_impressao</vt:lpstr>
      <vt:lpstr>'CMM4 - FINAN'!Titulos_de_impressao</vt:lpstr>
      <vt:lpstr>'Cronograma de Desembolso'!Titulos_de_impressao</vt:lpstr>
      <vt:lpstr>Depreciação!Titulos_de_impressao</vt:lpstr>
      <vt:lpstr>OPEX!Titulos_de_impressao</vt:lpstr>
      <vt:lpstr>tx_Manut</vt:lpstr>
      <vt:lpstr>US</vt:lpstr>
      <vt:lpstr>VPL</vt:lpstr>
      <vt:lpstr>wacc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Felipe Andrade Lucci</dc:creator>
  <cp:keywords/>
  <dc:description/>
  <cp:lastModifiedBy>Felipe Andrade Lucci</cp:lastModifiedBy>
  <cp:revision/>
  <cp:lastPrinted>2024-08-19T16:05:42Z</cp:lastPrinted>
  <dcterms:created xsi:type="dcterms:W3CDTF">2022-07-06T17:17:38Z</dcterms:created>
  <dcterms:modified xsi:type="dcterms:W3CDTF">2024-11-27T20:44:21Z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0x0101006873CA25B8352E4BB2BEFD48E59F1D39</vt:lpwstr>
  </property>
  <property fmtid="{D5CDD505-2E9C-101B-9397-08002B2CF9AE}" pid="3" name="MediaServiceImageTags">
    <vt:lpwstr/>
  </property>
</Properties>
</file>